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2130"/>
  <workbookPr dateCompatibility="0" defaultThemeVersion="166925"/>
  <mc:AlternateContent xmlns:mc="http://schemas.openxmlformats.org/markup-compatibility/2006">
    <mc:Choice Requires="x15">
      <x15ac:absPath xmlns:x15ac="http://schemas.microsoft.com/office/spreadsheetml/2010/11/ac" url="E:\Users\johcen\Desktop\"/>
    </mc:Choice>
  </mc:AlternateContent>
  <xr:revisionPtr revIDLastSave="0" documentId="8_{1D605422-0660-4C4E-846C-9CE34B455997}" xr6:coauthVersionLast="45" xr6:coauthVersionMax="45" xr10:uidLastSave="{00000000-0000-0000-0000-000000000000}"/>
  <bookViews>
    <workbookView xWindow="375" yWindow="60" windowWidth="13305" windowHeight="15360" tabRatio="871" xr2:uid="{4AAC3637-2222-414C-94BB-3730E170DBE7}"/>
  </bookViews>
  <sheets>
    <sheet name="Contexto" sheetId="18" r:id="rId1"/>
    <sheet name="Dirección G. Corporativa" sheetId="34" r:id="rId2"/>
    <sheet name="Dirección de Personas Juríd" sheetId="38" r:id="rId3"/>
    <sheet name="Oficina Comunicaciones" sheetId="32" r:id="rId4"/>
    <sheet name="Oficina Jurídica" sheetId="13" r:id="rId5"/>
    <sheet name="Dirección de PLaneación " sheetId="1" r:id="rId6"/>
    <sheet name="Dirección de Cultura Ciudadana" sheetId="25" r:id="rId7"/>
    <sheet name="Dirección ACyP_Infraestructura" sheetId="26" r:id="rId8"/>
    <sheet name="Dir_Subdir. Arte, Cultura y P." sheetId="27" r:id="rId9"/>
    <sheet name="Dirección Fomento" sheetId="29" r:id="rId10"/>
    <sheet name="Dirección Asuntos Locales y P" sheetId="36" r:id="rId11"/>
    <sheet name=" Dirección Lectura y Biblioteca" sheetId="31" r:id="rId12"/>
    <sheet name="Oficina de Control Interno" sheetId="19" r:id="rId13"/>
    <sheet name="Control Interno Disciplinario" sheetId="37" r:id="rId14"/>
  </sheets>
  <definedNames>
    <definedName name="_xlnm._FilterDatabase" localSheetId="11" hidden="1">' Dirección Lectura y Biblioteca'!$A$54:$AP$115</definedName>
    <definedName name="_xlnm._FilterDatabase" localSheetId="13" hidden="1">'Control Interno Disciplinario'!$A$49:$U$51</definedName>
    <definedName name="_xlnm._FilterDatabase" localSheetId="8" hidden="1">'Dir_Subdir. Arte, Cultura y P.'!$A$44:$AP$59</definedName>
    <definedName name="_xlnm._FilterDatabase" localSheetId="7" hidden="1">'Dirección ACyP_Infraestructura'!$A$38:$AP$138</definedName>
    <definedName name="_xlnm._FilterDatabase" localSheetId="10" hidden="1">'Dirección Asuntos Locales y P'!$A$56:$AP$212</definedName>
    <definedName name="_xlnm._FilterDatabase" localSheetId="6" hidden="1">'Dirección de Cultura Ciudadana'!$A$57:$AP$119</definedName>
    <definedName name="_xlnm._FilterDatabase" localSheetId="2" hidden="1">'Dirección de Personas Juríd'!$A$43:$AP$54</definedName>
    <definedName name="_xlnm._FilterDatabase" localSheetId="5" hidden="1">'Dirección de PLaneación '!$A$50:$AP$103</definedName>
    <definedName name="_xlnm._FilterDatabase" localSheetId="9" hidden="1">'Dirección Fomento'!$A$44:$AP$160</definedName>
    <definedName name="_xlnm._FilterDatabase" localSheetId="1" hidden="1">'Dirección G. Corporativa'!$A$74:$AP$269</definedName>
    <definedName name="_xlnm._FilterDatabase" localSheetId="3" hidden="1">'Oficina Comunicaciones'!$A$45:$AP$69</definedName>
    <definedName name="_xlnm._FilterDatabase" localSheetId="12" hidden="1">'Oficina de Control Interno'!$A$48:$AP$60</definedName>
    <definedName name="_xlnm._FilterDatabase" localSheetId="4" hidden="1">'Oficina Jurídica'!$A$48:$AP$61</definedName>
  </definedNames>
  <calcPr calcId="181029"/>
  <extLs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purl.oclc.org/ooxml/spreadsheetml/main">
  <c r="AG241" i="34" l="1"/>
  <c r="X258" i="34"/>
  <c r="AC258" i="34"/>
  <c r="AG54" i="38"/>
  <c r="X248" i="34"/>
  <c r="AG248" i="34"/>
  <c r="W195" i="36"/>
  <c r="X195" i="36" s="1"/>
  <c r="AG195" i="36"/>
  <c r="AG236" i="34"/>
  <c r="AG235" i="34"/>
  <c r="W233" i="34"/>
  <c r="AG233" i="34"/>
  <c r="AG232" i="34"/>
  <c r="AG246" i="34" l="1"/>
  <c r="W197" i="36"/>
  <c r="X197" i="36" s="1"/>
  <c r="AG197" i="36"/>
  <c r="AG116" i="25"/>
  <c r="W158" i="29"/>
  <c r="W157" i="29"/>
  <c r="W156" i="29"/>
  <c r="AG158" i="29"/>
  <c r="AG157" i="29"/>
  <c r="AG156" i="29"/>
  <c r="AG60" i="13"/>
  <c r="AG59" i="19"/>
  <c r="AG58" i="19"/>
  <c r="AG57" i="19"/>
  <c r="W253" i="34"/>
  <c r="W254" i="34"/>
  <c r="W255" i="34"/>
  <c r="W256" i="34"/>
  <c r="W252" i="34"/>
  <c r="AG256" i="34"/>
  <c r="AG255" i="34"/>
  <c r="AG254" i="34"/>
  <c r="AG253" i="34"/>
  <c r="AG252" i="34"/>
  <c r="AG98" i="1"/>
  <c r="AG97" i="1"/>
  <c r="AG96" i="1"/>
  <c r="AC67" i="32"/>
  <c r="W61" i="32"/>
  <c r="W81" i="34"/>
  <c r="W80" i="34"/>
  <c r="AG80" i="34"/>
  <c r="AG81" i="34"/>
  <c r="W77" i="34"/>
  <c r="X77" i="34" s="1"/>
  <c r="W78" i="34"/>
  <c r="X78" i="34" s="1"/>
  <c r="W79" i="34"/>
  <c r="X79" i="34" s="1"/>
  <c r="AG79" i="34"/>
  <c r="AC78" i="34"/>
  <c r="AC79" i="34"/>
  <c r="AC77" i="34"/>
  <c r="AG59" i="13"/>
  <c r="AG62" i="32"/>
  <c r="AC62" i="32"/>
  <c r="AG269" i="34"/>
  <c r="W187" i="36"/>
  <c r="X187" i="36" s="1"/>
  <c r="W189" i="36"/>
  <c r="X189" i="36" s="1"/>
  <c r="W188" i="36"/>
  <c r="X188" i="36" s="1"/>
  <c r="AG189" i="36"/>
  <c r="AG188" i="36"/>
  <c r="AG187" i="36"/>
  <c r="AG136" i="26"/>
  <c r="W135" i="26"/>
  <c r="AG135" i="26"/>
  <c r="AG137" i="26"/>
  <c r="W137" i="26"/>
  <c r="AG78" i="1"/>
  <c r="AF79" i="1"/>
  <c r="AG79" i="1" s="1"/>
  <c r="W91" i="1"/>
  <c r="W89" i="1"/>
  <c r="AC89" i="1"/>
  <c r="AD89" i="1" s="1"/>
  <c r="AG91" i="1"/>
  <c r="AG90" i="1"/>
  <c r="W90" i="1"/>
  <c r="X90" i="1" s="1"/>
  <c r="Y90" i="1" s="1"/>
  <c r="AG89" i="1"/>
  <c r="W93" i="1"/>
  <c r="AB93" i="1" s="1"/>
  <c r="AC93" i="1" s="1"/>
  <c r="AD93" i="1" s="1"/>
  <c r="AG93" i="1"/>
  <c r="W92" i="1"/>
  <c r="AG92" i="1"/>
  <c r="AF51" i="38"/>
  <c r="AE51" i="38"/>
  <c r="AG69" i="32"/>
  <c r="AJ71" i="1"/>
  <c r="AK71" i="1" s="1"/>
  <c r="AG60" i="19"/>
  <c r="W77" i="1"/>
  <c r="AG77" i="1"/>
  <c r="AB90" i="1" l="1"/>
  <c r="AC90" i="1" s="1"/>
  <c r="AD90" i="1" s="1"/>
  <c r="W51" i="38" l="1"/>
  <c r="AG51" i="38"/>
  <c r="AG75" i="1"/>
  <c r="W75" i="1"/>
  <c r="AP105" i="34" l="1"/>
  <c r="AP104" i="34"/>
  <c r="AP103" i="34"/>
  <c r="AP102" i="34"/>
  <c r="AP101" i="34"/>
  <c r="AL105" i="34"/>
  <c r="AL104" i="34"/>
  <c r="AL103" i="34"/>
  <c r="AL102" i="34"/>
  <c r="AL101" i="34"/>
  <c r="AH105" i="34"/>
  <c r="AH104" i="34"/>
  <c r="AH103" i="34"/>
  <c r="AH102" i="34"/>
  <c r="AH101" i="34"/>
  <c r="AD105" i="34"/>
  <c r="AD104" i="34"/>
  <c r="AD103" i="34"/>
  <c r="AD102" i="34"/>
  <c r="AD101" i="34"/>
  <c r="Y102" i="34"/>
  <c r="Y103" i="34"/>
  <c r="Y104" i="34"/>
  <c r="Y105" i="34"/>
  <c r="Y101" i="34"/>
  <c r="W100" i="34"/>
  <c r="X100" i="34" s="1"/>
  <c r="W93" i="34"/>
  <c r="X93" i="34" s="1"/>
  <c r="W92" i="34"/>
  <c r="X92" i="34" s="1"/>
  <c r="AG100" i="34"/>
  <c r="AG93" i="34"/>
  <c r="AG92" i="34"/>
  <c r="W89" i="34"/>
  <c r="X89" i="34" s="1"/>
  <c r="AG89" i="34"/>
  <c r="AC88" i="34"/>
  <c r="AD88" i="34" s="1"/>
  <c r="W88" i="34"/>
  <c r="X88" i="34" s="1"/>
  <c r="W87" i="34"/>
  <c r="X87" i="34" s="1"/>
  <c r="AC87" i="34"/>
  <c r="W86" i="34"/>
  <c r="X86" i="34" s="1"/>
  <c r="AG86" i="34"/>
  <c r="AC86" i="34"/>
  <c r="W178" i="34" l="1"/>
  <c r="AG178" i="34"/>
  <c r="W169" i="34"/>
  <c r="W168" i="34"/>
  <c r="AG168" i="34"/>
  <c r="W167" i="34"/>
  <c r="AG167" i="34"/>
  <c r="W166" i="34"/>
  <c r="AG166" i="34"/>
  <c r="AH166" i="34" s="1"/>
  <c r="W165" i="34"/>
  <c r="AG165" i="34"/>
  <c r="W164" i="34"/>
  <c r="AG164" i="34"/>
  <c r="AH164" i="34" s="1"/>
  <c r="AG163" i="34"/>
  <c r="AH163" i="34" s="1"/>
  <c r="AG162" i="34"/>
  <c r="AH162" i="34" s="1"/>
  <c r="AH161" i="34"/>
  <c r="AG160" i="34"/>
  <c r="AH160" i="34" s="1"/>
  <c r="AG159" i="34"/>
  <c r="AH159" i="34" s="1"/>
  <c r="AG158" i="34"/>
  <c r="AG157" i="34"/>
  <c r="AH157" i="34" s="1"/>
  <c r="AG154" i="34"/>
  <c r="W152" i="34"/>
  <c r="AG152" i="34"/>
  <c r="AH152" i="34" s="1"/>
  <c r="AG151" i="34"/>
  <c r="AH151" i="34" s="1"/>
  <c r="AG150" i="34"/>
  <c r="AH150" i="34" s="1"/>
  <c r="AF149" i="34"/>
  <c r="AG149" i="34" s="1"/>
  <c r="AH149" i="34" s="1"/>
  <c r="W148" i="34"/>
  <c r="AG148" i="34"/>
  <c r="AF145" i="34"/>
  <c r="AG145" i="34" s="1"/>
  <c r="AH145" i="34" s="1"/>
  <c r="AH142" i="34"/>
  <c r="W150" i="34" l="1"/>
  <c r="W145" i="34"/>
  <c r="W103" i="1" l="1"/>
  <c r="AG100" i="1"/>
  <c r="AG101" i="1"/>
  <c r="AH101" i="1" s="1"/>
  <c r="AG102" i="1"/>
  <c r="W102" i="1"/>
  <c r="X102" i="1" s="1"/>
  <c r="W101" i="1"/>
  <c r="X101" i="1" s="1"/>
  <c r="W100" i="1"/>
  <c r="X100" i="1" s="1"/>
  <c r="W99" i="1"/>
  <c r="AG99" i="1"/>
  <c r="AH99" i="1" s="1"/>
  <c r="AP67" i="34"/>
  <c r="AP68" i="34"/>
  <c r="AP69" i="34"/>
  <c r="AP70" i="34"/>
  <c r="W67" i="34"/>
  <c r="V70" i="34"/>
  <c r="AF70" i="34"/>
  <c r="AG70" i="34" s="1"/>
  <c r="AH70" i="34" s="1"/>
  <c r="AB69" i="34"/>
  <c r="AB68" i="34"/>
  <c r="AF69" i="34"/>
  <c r="W69" i="34" s="1"/>
  <c r="AF68" i="34"/>
  <c r="AG68" i="34" s="1"/>
  <c r="AH68" i="34" s="1"/>
  <c r="AF67" i="34"/>
  <c r="AG67" i="34" s="1"/>
  <c r="AH67" i="34" s="1"/>
  <c r="AB67" i="34"/>
  <c r="AC67" i="34" s="1"/>
  <c r="AD67" i="34" s="1"/>
  <c r="V67" i="34"/>
  <c r="AL67" i="34"/>
  <c r="V68" i="34"/>
  <c r="AL68" i="34"/>
  <c r="V69" i="34"/>
  <c r="AL69" i="34"/>
  <c r="AD70" i="34"/>
  <c r="AL70" i="34"/>
  <c r="V62" i="34"/>
  <c r="V46" i="34"/>
  <c r="AL59" i="34"/>
  <c r="AP59" i="34"/>
  <c r="AL60" i="34"/>
  <c r="AP60" i="34"/>
  <c r="AL61" i="34"/>
  <c r="AP61" i="34"/>
  <c r="AL62" i="34"/>
  <c r="AP62" i="34"/>
  <c r="AL63" i="34"/>
  <c r="AP63" i="34"/>
  <c r="AL64" i="34"/>
  <c r="AP64" i="34"/>
  <c r="AL65" i="34"/>
  <c r="AP65" i="34"/>
  <c r="AL66" i="34"/>
  <c r="AP66" i="34"/>
  <c r="V66" i="34"/>
  <c r="V65" i="34"/>
  <c r="AH66" i="34"/>
  <c r="AH65" i="34"/>
  <c r="V64" i="34"/>
  <c r="AF64" i="34"/>
  <c r="W64" i="34" s="1"/>
  <c r="AF63" i="34"/>
  <c r="AG63" i="34" s="1"/>
  <c r="AH63" i="34" s="1"/>
  <c r="AH62" i="34"/>
  <c r="AH61" i="34"/>
  <c r="AF60" i="34"/>
  <c r="AG60" i="34" s="1"/>
  <c r="AH60" i="34" s="1"/>
  <c r="AF59" i="34"/>
  <c r="AG59" i="34" s="1"/>
  <c r="AH59" i="34" s="1"/>
  <c r="AF58" i="34"/>
  <c r="AG58" i="34" s="1"/>
  <c r="AH58" i="34" s="1"/>
  <c r="AB66" i="34"/>
  <c r="AC66" i="34" s="1"/>
  <c r="AD66" i="34" s="1"/>
  <c r="AB65" i="34"/>
  <c r="W65" i="34" s="1"/>
  <c r="AB64" i="34"/>
  <c r="AC64" i="34" s="1"/>
  <c r="AD64" i="34" s="1"/>
  <c r="AB63" i="34"/>
  <c r="AC63" i="34" s="1"/>
  <c r="AD63" i="34" s="1"/>
  <c r="AB62" i="34"/>
  <c r="AB61" i="34"/>
  <c r="AC61" i="34" s="1"/>
  <c r="AD61" i="34" s="1"/>
  <c r="AB60" i="34"/>
  <c r="AC60" i="34" s="1"/>
  <c r="AD60" i="34" s="1"/>
  <c r="AD59" i="34"/>
  <c r="AP58" i="34"/>
  <c r="AL58" i="34"/>
  <c r="AD58" i="34"/>
  <c r="AL54" i="34"/>
  <c r="AP54" i="34"/>
  <c r="AL55" i="34"/>
  <c r="AP55" i="34"/>
  <c r="AL56" i="34"/>
  <c r="AP56" i="34"/>
  <c r="AL57" i="34"/>
  <c r="AP57" i="34"/>
  <c r="AF57" i="34"/>
  <c r="W57" i="34" s="1"/>
  <c r="X57" i="34" s="1"/>
  <c r="Y57" i="34" s="1"/>
  <c r="AF56" i="34"/>
  <c r="AG56" i="34" s="1"/>
  <c r="AH56" i="34" s="1"/>
  <c r="AF55" i="34"/>
  <c r="AG55" i="34" s="1"/>
  <c r="AH55" i="34" s="1"/>
  <c r="AF54" i="34"/>
  <c r="AG54" i="34" s="1"/>
  <c r="AH54" i="34" s="1"/>
  <c r="AF53" i="34"/>
  <c r="AG53" i="34" s="1"/>
  <c r="AH53" i="34" s="1"/>
  <c r="AB57" i="34"/>
  <c r="AC57" i="34" s="1"/>
  <c r="AD57" i="34" s="1"/>
  <c r="AB56" i="34"/>
  <c r="AC56" i="34" s="1"/>
  <c r="AD56" i="34" s="1"/>
  <c r="AB55" i="34"/>
  <c r="AC55" i="34" s="1"/>
  <c r="AD55" i="34" s="1"/>
  <c r="AB54" i="34"/>
  <c r="AC54" i="34" s="1"/>
  <c r="AD54" i="34" s="1"/>
  <c r="AB53" i="34"/>
  <c r="AC53" i="34" s="1"/>
  <c r="AD53" i="34" s="1"/>
  <c r="AP53" i="34"/>
  <c r="AL53" i="34"/>
  <c r="W70" i="34" l="1"/>
  <c r="X70" i="34" s="1"/>
  <c r="Y70" i="34" s="1"/>
  <c r="AG69" i="34"/>
  <c r="AH69" i="34" s="1"/>
  <c r="W68" i="34"/>
  <c r="X68" i="34" s="1"/>
  <c r="Y68" i="34" s="1"/>
  <c r="X67" i="34"/>
  <c r="Y67" i="34" s="1"/>
  <c r="X69" i="34"/>
  <c r="Y69" i="34" s="1"/>
  <c r="AC69" i="34"/>
  <c r="AD69" i="34" s="1"/>
  <c r="AC68" i="34"/>
  <c r="AD68" i="34" s="1"/>
  <c r="AC62" i="34"/>
  <c r="AD62" i="34" s="1"/>
  <c r="W63" i="34"/>
  <c r="X63" i="34" s="1"/>
  <c r="Y63" i="34" s="1"/>
  <c r="W59" i="34"/>
  <c r="X59" i="34" s="1"/>
  <c r="Y59" i="34" s="1"/>
  <c r="W62" i="34"/>
  <c r="X62" i="34" s="1"/>
  <c r="Y62" i="34" s="1"/>
  <c r="AG57" i="34"/>
  <c r="AH57" i="34" s="1"/>
  <c r="W55" i="34"/>
  <c r="X55" i="34" s="1"/>
  <c r="Y55" i="34" s="1"/>
  <c r="X65" i="34"/>
  <c r="Y65" i="34" s="1"/>
  <c r="W54" i="34"/>
  <c r="X54" i="34" s="1"/>
  <c r="Y54" i="34" s="1"/>
  <c r="W58" i="34"/>
  <c r="X58" i="34" s="1"/>
  <c r="Y58" i="34" s="1"/>
  <c r="AC65" i="34"/>
  <c r="AD65" i="34" s="1"/>
  <c r="AG64" i="34"/>
  <c r="AH64" i="34" s="1"/>
  <c r="W60" i="34"/>
  <c r="X60" i="34" s="1"/>
  <c r="Y60" i="34" s="1"/>
  <c r="W61" i="34"/>
  <c r="X61" i="34" s="1"/>
  <c r="Y61" i="34" s="1"/>
  <c r="W66" i="34"/>
  <c r="X66" i="34" s="1"/>
  <c r="Y66" i="34" s="1"/>
  <c r="W56" i="34"/>
  <c r="X56" i="34" s="1"/>
  <c r="Y56" i="34" s="1"/>
  <c r="X64" i="34"/>
  <c r="Y64" i="34" s="1"/>
  <c r="W53" i="34"/>
  <c r="X53" i="34" s="1"/>
  <c r="Y53" i="34" s="1"/>
  <c r="W43" i="37"/>
  <c r="X43" i="37" s="1"/>
  <c r="Y43" i="37" s="1"/>
  <c r="V43" i="37"/>
  <c r="AC43" i="37"/>
  <c r="AD43" i="37" s="1"/>
  <c r="AB43" i="37"/>
  <c r="AF43" i="37"/>
  <c r="AG43" i="37"/>
  <c r="AF42" i="37"/>
  <c r="W42" i="37" s="1"/>
  <c r="X42" i="37" s="1"/>
  <c r="AH48" i="34"/>
  <c r="X47" i="34"/>
  <c r="W44" i="34"/>
  <c r="X44" i="34" s="1"/>
  <c r="AF46" i="34"/>
  <c r="AG45" i="34"/>
  <c r="AG44" i="34"/>
  <c r="AH44" i="34" s="1"/>
  <c r="AA52" i="34"/>
  <c r="AA51" i="34"/>
  <c r="AA50" i="34"/>
  <c r="AA49" i="34"/>
  <c r="AA47" i="34"/>
  <c r="AA46" i="34"/>
  <c r="AB45" i="34"/>
  <c r="AC45" i="34" s="1"/>
  <c r="AD45" i="34" s="1"/>
  <c r="AB44" i="34"/>
  <c r="AC44" i="34" s="1"/>
  <c r="AD44" i="34" s="1"/>
  <c r="AF36" i="38"/>
  <c r="AG36" i="38" s="1"/>
  <c r="AF37" i="38"/>
  <c r="W37" i="38" s="1"/>
  <c r="W36" i="38"/>
  <c r="W41" i="13"/>
  <c r="W42" i="13"/>
  <c r="AG42" i="13"/>
  <c r="AH42" i="13" s="1"/>
  <c r="AG41" i="13"/>
  <c r="AH41" i="13" s="1"/>
  <c r="W40" i="13"/>
  <c r="AG40" i="13"/>
  <c r="AH40" i="13" s="1"/>
  <c r="W39" i="13"/>
  <c r="V39" i="13"/>
  <c r="AG39" i="13"/>
  <c r="AH39" i="13" s="1"/>
  <c r="W37" i="13"/>
  <c r="AG37" i="13"/>
  <c r="W44" i="19"/>
  <c r="X44" i="19" s="1"/>
  <c r="AG44" i="19"/>
  <c r="AH44" i="19" s="1"/>
  <c r="AP42" i="34"/>
  <c r="AL42" i="34"/>
  <c r="AF42" i="34"/>
  <c r="AG42" i="34" s="1"/>
  <c r="AH42" i="34" s="1"/>
  <c r="AF43" i="34"/>
  <c r="AG43" i="34" s="1"/>
  <c r="AH43" i="34" s="1"/>
  <c r="AB42" i="34"/>
  <c r="AC42" i="34" s="1"/>
  <c r="AD42" i="34" s="1"/>
  <c r="AB43" i="34"/>
  <c r="AC43" i="34" s="1"/>
  <c r="AD43" i="34" s="1"/>
  <c r="AP43" i="34"/>
  <c r="AL43" i="34"/>
  <c r="AP41" i="34"/>
  <c r="AL41" i="34"/>
  <c r="AF41" i="34"/>
  <c r="AG41" i="34" s="1"/>
  <c r="AH41" i="34" s="1"/>
  <c r="AB41" i="34"/>
  <c r="AC41" i="34" s="1"/>
  <c r="AD41" i="34" s="1"/>
  <c r="W51" i="36"/>
  <c r="V51" i="36"/>
  <c r="AG51" i="36"/>
  <c r="AH51" i="36" s="1"/>
  <c r="W50" i="36"/>
  <c r="AG50" i="36"/>
  <c r="AH50" i="36" s="1"/>
  <c r="W49" i="36"/>
  <c r="X49" i="36" s="1"/>
  <c r="Y49" i="36" s="1"/>
  <c r="AG49" i="36"/>
  <c r="AH49" i="36" s="1"/>
  <c r="AG47" i="25"/>
  <c r="AH47" i="25" s="1"/>
  <c r="W47" i="25"/>
  <c r="V47" i="25"/>
  <c r="W46" i="25"/>
  <c r="V46" i="25"/>
  <c r="AG46" i="25"/>
  <c r="AH46" i="25" s="1"/>
  <c r="W45" i="25"/>
  <c r="V45" i="25"/>
  <c r="AG45" i="25"/>
  <c r="AH45" i="25" s="1"/>
  <c r="AD46" i="25"/>
  <c r="AL46" i="25"/>
  <c r="AP46" i="25"/>
  <c r="W35" i="29"/>
  <c r="X35" i="29" s="1"/>
  <c r="AG35" i="29"/>
  <c r="W39" i="32"/>
  <c r="AG39" i="32"/>
  <c r="W38" i="32"/>
  <c r="AG38" i="32"/>
  <c r="W41" i="1"/>
  <c r="X41" i="1" s="1"/>
  <c r="Y41" i="1" s="1"/>
  <c r="AP41" i="1"/>
  <c r="AL41" i="1"/>
  <c r="AG41" i="1"/>
  <c r="AH41" i="1" s="1"/>
  <c r="AD41" i="1"/>
  <c r="W39" i="1"/>
  <c r="AG39" i="1"/>
  <c r="W38" i="1"/>
  <c r="X38" i="1" s="1"/>
  <c r="Y38" i="1" s="1"/>
  <c r="AG38" i="1"/>
  <c r="AH38" i="1" s="1"/>
  <c r="AC38" i="1"/>
  <c r="AD38" i="1" s="1"/>
  <c r="AP45" i="1"/>
  <c r="AL45" i="1"/>
  <c r="AG45" i="1"/>
  <c r="AH45" i="1" s="1"/>
  <c r="AD45" i="1"/>
  <c r="AP44" i="1"/>
  <c r="AL44" i="1"/>
  <c r="AH44" i="1"/>
  <c r="AD44" i="1"/>
  <c r="W45" i="1"/>
  <c r="X45" i="1" s="1"/>
  <c r="Y45" i="1" s="1"/>
  <c r="W44" i="1"/>
  <c r="X44" i="1" s="1"/>
  <c r="Y44" i="1" s="1"/>
  <c r="AG43" i="1"/>
  <c r="W43" i="1"/>
  <c r="X43" i="1" s="1"/>
  <c r="W42" i="1"/>
  <c r="X42" i="1" s="1"/>
  <c r="AG42" i="1"/>
  <c r="AG42" i="37" l="1"/>
  <c r="AG37" i="38"/>
  <c r="X39" i="13"/>
  <c r="AG46" i="34"/>
  <c r="W46" i="34"/>
  <c r="W41" i="34"/>
  <c r="X41" i="34" s="1"/>
  <c r="Y41" i="34" s="1"/>
  <c r="W42" i="34"/>
  <c r="X42" i="34" s="1"/>
  <c r="Y42" i="34" s="1"/>
  <c r="W43" i="34"/>
  <c r="X43" i="34" s="1"/>
  <c r="Y43" i="34" s="1"/>
  <c r="X46" i="25"/>
  <c r="Y46" i="25" s="1"/>
  <c r="X45" i="25"/>
  <c r="Y45" i="25" s="1"/>
  <c r="X47" i="25"/>
  <c r="Y47" i="25" s="1"/>
  <c r="O74" i="31"/>
  <c r="N74" i="31"/>
  <c r="O73" i="31"/>
  <c r="N73" i="31"/>
  <c r="O75" i="31"/>
  <c r="N75" i="31"/>
  <c r="O67" i="31"/>
  <c r="AP101" i="31"/>
  <c r="AL101" i="31"/>
  <c r="AE101" i="31"/>
  <c r="AD101" i="31"/>
  <c r="W101" i="31"/>
  <c r="X101" i="31" s="1"/>
  <c r="Y101" i="31" s="1"/>
  <c r="AP100" i="31"/>
  <c r="AL100" i="31"/>
  <c r="AE100" i="31"/>
  <c r="AD100" i="31"/>
  <c r="W100" i="31"/>
  <c r="X100" i="31" s="1"/>
  <c r="Y100" i="31" s="1"/>
  <c r="AP99" i="31"/>
  <c r="AL99" i="31"/>
  <c r="AE99" i="31"/>
  <c r="AD99" i="31"/>
  <c r="W99" i="31"/>
  <c r="X99" i="31" s="1"/>
  <c r="Y99" i="31" s="1"/>
  <c r="AP98" i="31"/>
  <c r="AL98" i="31"/>
  <c r="AE98" i="31"/>
  <c r="AD98" i="31"/>
  <c r="W98" i="31"/>
  <c r="AF98" i="31" s="1"/>
  <c r="AP97" i="31"/>
  <c r="AL97" i="31"/>
  <c r="AE97" i="31"/>
  <c r="AD97" i="31"/>
  <c r="W97" i="31"/>
  <c r="X97" i="31" s="1"/>
  <c r="Y97" i="31" s="1"/>
  <c r="AP96" i="31"/>
  <c r="AL96" i="31"/>
  <c r="AE96" i="31"/>
  <c r="AD96" i="31"/>
  <c r="W96" i="31"/>
  <c r="X96" i="31" s="1"/>
  <c r="Y96" i="31" s="1"/>
  <c r="AP93" i="31"/>
  <c r="AL93" i="31"/>
  <c r="AE93" i="31"/>
  <c r="AD93" i="31"/>
  <c r="W93" i="31"/>
  <c r="AF93" i="31" s="1"/>
  <c r="AP92" i="31"/>
  <c r="AL92" i="31"/>
  <c r="AE92" i="31"/>
  <c r="AD92" i="31"/>
  <c r="W92" i="31"/>
  <c r="X92" i="31" s="1"/>
  <c r="Y92" i="31" s="1"/>
  <c r="AP91" i="31"/>
  <c r="AL91" i="31"/>
  <c r="AE91" i="31"/>
  <c r="AD91" i="31"/>
  <c r="W91" i="31"/>
  <c r="X91" i="31" s="1"/>
  <c r="Y91" i="31" s="1"/>
  <c r="AP90" i="31"/>
  <c r="AL90" i="31"/>
  <c r="AE90" i="31"/>
  <c r="AD90" i="31"/>
  <c r="W90" i="31"/>
  <c r="AF90" i="31" s="1"/>
  <c r="AP89" i="31"/>
  <c r="AL89" i="31"/>
  <c r="AE89" i="31"/>
  <c r="AD89" i="31"/>
  <c r="W89" i="31"/>
  <c r="AF89" i="31" s="1"/>
  <c r="AP88" i="31"/>
  <c r="AL88" i="31"/>
  <c r="AE88" i="31"/>
  <c r="AD88" i="31"/>
  <c r="W88" i="31"/>
  <c r="X88" i="31" s="1"/>
  <c r="Y88" i="31" s="1"/>
  <c r="AP87" i="31"/>
  <c r="AL87" i="31"/>
  <c r="AE87" i="31"/>
  <c r="AD87" i="31"/>
  <c r="W87" i="31"/>
  <c r="X87" i="31" s="1"/>
  <c r="Y87" i="31" s="1"/>
  <c r="AP86" i="31"/>
  <c r="AL86" i="31"/>
  <c r="AE86" i="31"/>
  <c r="AD86" i="31"/>
  <c r="W86" i="31"/>
  <c r="AF86" i="31" s="1"/>
  <c r="AP85" i="31"/>
  <c r="AL85" i="31"/>
  <c r="AE85" i="31"/>
  <c r="AD85" i="31"/>
  <c r="W85" i="31"/>
  <c r="AF85" i="31" s="1"/>
  <c r="AP84" i="31"/>
  <c r="AL84" i="31"/>
  <c r="AE84" i="31"/>
  <c r="AD84" i="31"/>
  <c r="W84" i="31"/>
  <c r="X84" i="31" s="1"/>
  <c r="Y84" i="31" s="1"/>
  <c r="AP83" i="31"/>
  <c r="AL83" i="31"/>
  <c r="AE83" i="31"/>
  <c r="AD83" i="31"/>
  <c r="W83" i="31"/>
  <c r="X83" i="31" s="1"/>
  <c r="Y83" i="31" s="1"/>
  <c r="AP82" i="31"/>
  <c r="AL82" i="31"/>
  <c r="AE82" i="31"/>
  <c r="AD82" i="31"/>
  <c r="W82" i="31"/>
  <c r="AF82" i="31" s="1"/>
  <c r="AP81" i="31"/>
  <c r="AL81" i="31"/>
  <c r="AE81" i="31"/>
  <c r="AD81" i="31"/>
  <c r="W81" i="31"/>
  <c r="AF81" i="31" s="1"/>
  <c r="AE80" i="31"/>
  <c r="AP95" i="31"/>
  <c r="AI95" i="31"/>
  <c r="AH95" i="31"/>
  <c r="AD95" i="31"/>
  <c r="W95" i="31"/>
  <c r="X95" i="31" s="1"/>
  <c r="Y95" i="31" s="1"/>
  <c r="AI94" i="31"/>
  <c r="AP94" i="31"/>
  <c r="AH94" i="31"/>
  <c r="W94" i="31"/>
  <c r="X94" i="31" s="1"/>
  <c r="Y94" i="31" s="1"/>
  <c r="AP109" i="31"/>
  <c r="AI109" i="31"/>
  <c r="AH109" i="31"/>
  <c r="AD109" i="31"/>
  <c r="W109" i="31"/>
  <c r="X109" i="31" s="1"/>
  <c r="Y109" i="31" s="1"/>
  <c r="AP108" i="31"/>
  <c r="AI108" i="31"/>
  <c r="AH108" i="31"/>
  <c r="AD108" i="31"/>
  <c r="W108" i="31"/>
  <c r="X108" i="31" s="1"/>
  <c r="Y108" i="31" s="1"/>
  <c r="AI107" i="31"/>
  <c r="AP107" i="31"/>
  <c r="AH107" i="31"/>
  <c r="AD107" i="31"/>
  <c r="W107" i="31"/>
  <c r="X107" i="31" s="1"/>
  <c r="Y107" i="31" s="1"/>
  <c r="AP112" i="31"/>
  <c r="AL112" i="31"/>
  <c r="AE112" i="31"/>
  <c r="AD112" i="31"/>
  <c r="W112" i="31"/>
  <c r="X112" i="31" s="1"/>
  <c r="Y112" i="31" s="1"/>
  <c r="AP111" i="31"/>
  <c r="AL111" i="31"/>
  <c r="AE111" i="31"/>
  <c r="AD111" i="31"/>
  <c r="W111" i="31"/>
  <c r="AF111" i="31" s="1"/>
  <c r="AP110" i="31"/>
  <c r="AL110" i="31"/>
  <c r="AE110" i="31"/>
  <c r="AD110" i="31"/>
  <c r="W110" i="31"/>
  <c r="AF110" i="31" s="1"/>
  <c r="AP106" i="31"/>
  <c r="AL106" i="31"/>
  <c r="AE106" i="31"/>
  <c r="AD106" i="31"/>
  <c r="W106" i="31"/>
  <c r="X106" i="31" s="1"/>
  <c r="Y106" i="31" s="1"/>
  <c r="AP105" i="31"/>
  <c r="AL105" i="31"/>
  <c r="AE105" i="31"/>
  <c r="AD105" i="31"/>
  <c r="W105" i="31"/>
  <c r="AF105" i="31" s="1"/>
  <c r="AP104" i="31"/>
  <c r="AL104" i="31"/>
  <c r="AE104" i="31"/>
  <c r="AD104" i="31"/>
  <c r="W104" i="31"/>
  <c r="AF104" i="31" s="1"/>
  <c r="AP103" i="31"/>
  <c r="AL103" i="31"/>
  <c r="AE103" i="31"/>
  <c r="AD103" i="31"/>
  <c r="W103" i="31"/>
  <c r="X103" i="31" s="1"/>
  <c r="Y103" i="31" s="1"/>
  <c r="AE102" i="31"/>
  <c r="AP102" i="31"/>
  <c r="AL102" i="31"/>
  <c r="W102" i="31"/>
  <c r="X102" i="31" s="1"/>
  <c r="Y102" i="31" s="1"/>
  <c r="AP61" i="36"/>
  <c r="AL61" i="36"/>
  <c r="AH61" i="36"/>
  <c r="AA61" i="36"/>
  <c r="Y61" i="36"/>
  <c r="AP180" i="36"/>
  <c r="AL180" i="36"/>
  <c r="AH180" i="36"/>
  <c r="AD180" i="36"/>
  <c r="W180" i="36"/>
  <c r="AF180" i="36" s="1"/>
  <c r="AP179" i="36"/>
  <c r="AL179" i="36"/>
  <c r="AH179" i="36"/>
  <c r="AD179" i="36"/>
  <c r="W179" i="36"/>
  <c r="AF179" i="36" s="1"/>
  <c r="AP174" i="36"/>
  <c r="AL174" i="36"/>
  <c r="AH174" i="36"/>
  <c r="AD174" i="36"/>
  <c r="W174" i="36"/>
  <c r="AF174" i="36" s="1"/>
  <c r="AP173" i="36"/>
  <c r="AL173" i="36"/>
  <c r="AH173" i="36"/>
  <c r="AD173" i="36"/>
  <c r="W173" i="36"/>
  <c r="AF173" i="36" s="1"/>
  <c r="AP172" i="36"/>
  <c r="AL172" i="36"/>
  <c r="AH172" i="36"/>
  <c r="AD172" i="36"/>
  <c r="W172" i="36"/>
  <c r="AF172" i="36" s="1"/>
  <c r="AP171" i="36"/>
  <c r="AL171" i="36"/>
  <c r="AH171" i="36"/>
  <c r="AD171" i="36"/>
  <c r="W171" i="36"/>
  <c r="AF171" i="36" s="1"/>
  <c r="AP164" i="36"/>
  <c r="AL164" i="36"/>
  <c r="AH164" i="36"/>
  <c r="AD164" i="36"/>
  <c r="W164" i="36"/>
  <c r="AF164" i="36" s="1"/>
  <c r="AP163" i="36"/>
  <c r="AL163" i="36"/>
  <c r="AH163" i="36"/>
  <c r="AD163" i="36"/>
  <c r="W163" i="36"/>
  <c r="AF163" i="36" s="1"/>
  <c r="AP162" i="36"/>
  <c r="AL162" i="36"/>
  <c r="AH162" i="36"/>
  <c r="AD162" i="36"/>
  <c r="W162" i="36"/>
  <c r="AF162" i="36" s="1"/>
  <c r="AP161" i="36"/>
  <c r="AL161" i="36"/>
  <c r="AH161" i="36"/>
  <c r="AD161" i="36"/>
  <c r="W161" i="36"/>
  <c r="AF161" i="36" s="1"/>
  <c r="AP160" i="36"/>
  <c r="AL160" i="36"/>
  <c r="AD160" i="36"/>
  <c r="W160" i="36"/>
  <c r="AF160" i="36" s="1"/>
  <c r="AH160" i="36" s="1"/>
  <c r="AI159" i="36"/>
  <c r="AP159" i="36"/>
  <c r="AD159" i="36"/>
  <c r="W159" i="36"/>
  <c r="X159" i="36" s="1"/>
  <c r="Y159" i="36" s="1"/>
  <c r="AP170" i="36"/>
  <c r="AL170" i="36"/>
  <c r="AE170" i="36"/>
  <c r="AD170" i="36"/>
  <c r="W170" i="36"/>
  <c r="X170" i="36" s="1"/>
  <c r="Y170" i="36" s="1"/>
  <c r="AP169" i="36"/>
  <c r="AL169" i="36"/>
  <c r="AE169" i="36"/>
  <c r="AD169" i="36"/>
  <c r="W169" i="36"/>
  <c r="X169" i="36" s="1"/>
  <c r="Y169" i="36" s="1"/>
  <c r="AP168" i="36"/>
  <c r="AL168" i="36"/>
  <c r="AE168" i="36"/>
  <c r="AD168" i="36"/>
  <c r="W168" i="36"/>
  <c r="AF168" i="36" s="1"/>
  <c r="AP167" i="36"/>
  <c r="AL167" i="36"/>
  <c r="AE167" i="36"/>
  <c r="AD167" i="36"/>
  <c r="W167" i="36"/>
  <c r="AF167" i="36" s="1"/>
  <c r="AP166" i="36"/>
  <c r="AL166" i="36"/>
  <c r="AE166" i="36"/>
  <c r="AD166" i="36"/>
  <c r="W166" i="36"/>
  <c r="X166" i="36" s="1"/>
  <c r="Y166" i="36" s="1"/>
  <c r="AP165" i="36"/>
  <c r="AL165" i="36"/>
  <c r="AE165" i="36"/>
  <c r="AD165" i="36"/>
  <c r="W165" i="36"/>
  <c r="X165" i="36" s="1"/>
  <c r="Y165" i="36" s="1"/>
  <c r="AP158" i="36"/>
  <c r="AL158" i="36"/>
  <c r="AE158" i="36"/>
  <c r="AD158" i="36"/>
  <c r="W158" i="36"/>
  <c r="AF158" i="36" s="1"/>
  <c r="AP157" i="36"/>
  <c r="AL157" i="36"/>
  <c r="AE157" i="36"/>
  <c r="AD157" i="36"/>
  <c r="W157" i="36"/>
  <c r="AF157" i="36" s="1"/>
  <c r="AP156" i="36"/>
  <c r="AL156" i="36"/>
  <c r="AE156" i="36"/>
  <c r="AD156" i="36"/>
  <c r="W156" i="36"/>
  <c r="X156" i="36" s="1"/>
  <c r="Y156" i="36" s="1"/>
  <c r="AP155" i="36"/>
  <c r="AL155" i="36"/>
  <c r="AE155" i="36"/>
  <c r="AD155" i="36"/>
  <c r="W155" i="36"/>
  <c r="X155" i="36" s="1"/>
  <c r="Y155" i="36" s="1"/>
  <c r="AP154" i="36"/>
  <c r="AL154" i="36"/>
  <c r="AE154" i="36"/>
  <c r="AD154" i="36"/>
  <c r="W154" i="36"/>
  <c r="AF154" i="36" s="1"/>
  <c r="AP153" i="36"/>
  <c r="AL153" i="36"/>
  <c r="AE153" i="36"/>
  <c r="AD153" i="36"/>
  <c r="W153" i="36"/>
  <c r="AF153" i="36" s="1"/>
  <c r="AP152" i="36"/>
  <c r="AL152" i="36"/>
  <c r="AE152" i="36"/>
  <c r="AD152" i="36"/>
  <c r="W152" i="36"/>
  <c r="X152" i="36" s="1"/>
  <c r="Y152" i="36" s="1"/>
  <c r="AP151" i="36"/>
  <c r="AL151" i="36"/>
  <c r="AE151" i="36"/>
  <c r="AD151" i="36"/>
  <c r="W151" i="36"/>
  <c r="X151" i="36" s="1"/>
  <c r="Y151" i="36" s="1"/>
  <c r="AP150" i="36"/>
  <c r="AL150" i="36"/>
  <c r="AE150" i="36"/>
  <c r="AD150" i="36"/>
  <c r="W150" i="36"/>
  <c r="AF150" i="36" s="1"/>
  <c r="AP149" i="36"/>
  <c r="AL149" i="36"/>
  <c r="AE149" i="36"/>
  <c r="AD149" i="36"/>
  <c r="W149" i="36"/>
  <c r="AF149" i="36" s="1"/>
  <c r="AP148" i="36"/>
  <c r="AL148" i="36"/>
  <c r="AE148" i="36"/>
  <c r="AD148" i="36"/>
  <c r="W148" i="36"/>
  <c r="X148" i="36" s="1"/>
  <c r="Y148" i="36" s="1"/>
  <c r="AP147" i="36"/>
  <c r="AL147" i="36"/>
  <c r="AE147" i="36"/>
  <c r="AD147" i="36"/>
  <c r="W147" i="36"/>
  <c r="X147" i="36" s="1"/>
  <c r="Y147" i="36" s="1"/>
  <c r="AP146" i="36"/>
  <c r="AL146" i="36"/>
  <c r="AE146" i="36"/>
  <c r="AD146" i="36"/>
  <c r="W146" i="36"/>
  <c r="AF146" i="36" s="1"/>
  <c r="AE145" i="36"/>
  <c r="AP175" i="36"/>
  <c r="AL175" i="36"/>
  <c r="AH175" i="36"/>
  <c r="AA175" i="36"/>
  <c r="W175" i="36"/>
  <c r="X175" i="36" s="1"/>
  <c r="Y175" i="36" s="1"/>
  <c r="AP176" i="36"/>
  <c r="AL176" i="36"/>
  <c r="AH176" i="36"/>
  <c r="AA176" i="36"/>
  <c r="W176" i="36"/>
  <c r="X176" i="36" s="1"/>
  <c r="Y176" i="36" s="1"/>
  <c r="AP177" i="36"/>
  <c r="AL177" i="36"/>
  <c r="AH177" i="36"/>
  <c r="AA177" i="36"/>
  <c r="W177" i="36"/>
  <c r="X177" i="36" s="1"/>
  <c r="Y177" i="36" s="1"/>
  <c r="AP178" i="36"/>
  <c r="AL178" i="36"/>
  <c r="AH178" i="36"/>
  <c r="AA178" i="36"/>
  <c r="W178" i="36"/>
  <c r="AB178" i="36" s="1"/>
  <c r="AP145" i="36"/>
  <c r="AL145" i="36"/>
  <c r="W145" i="36"/>
  <c r="X145" i="36" s="1"/>
  <c r="Y145" i="36" s="1"/>
  <c r="AP143" i="36"/>
  <c r="AL143" i="36"/>
  <c r="AH143" i="36"/>
  <c r="AA143" i="36"/>
  <c r="W143" i="36"/>
  <c r="X143" i="36" s="1"/>
  <c r="Y143" i="36" s="1"/>
  <c r="AP142" i="36"/>
  <c r="AL142" i="36"/>
  <c r="AH142" i="36"/>
  <c r="AA142" i="36"/>
  <c r="W142" i="36"/>
  <c r="X142" i="36" s="1"/>
  <c r="Y142" i="36" s="1"/>
  <c r="AP141" i="36"/>
  <c r="AL141" i="36"/>
  <c r="AH141" i="36"/>
  <c r="AA141" i="36"/>
  <c r="W141" i="36"/>
  <c r="AB141" i="36" s="1"/>
  <c r="AP140" i="36"/>
  <c r="AL140" i="36"/>
  <c r="AH140" i="36"/>
  <c r="AA140" i="36"/>
  <c r="W140" i="36"/>
  <c r="AB140" i="36" s="1"/>
  <c r="AP139" i="36"/>
  <c r="AL139" i="36"/>
  <c r="AH139" i="36"/>
  <c r="AA139" i="36"/>
  <c r="W139" i="36"/>
  <c r="X139" i="36" s="1"/>
  <c r="Y139" i="36" s="1"/>
  <c r="AP138" i="36"/>
  <c r="AL138" i="36"/>
  <c r="AH138" i="36"/>
  <c r="AA138" i="36"/>
  <c r="W138" i="36"/>
  <c r="X138" i="36" s="1"/>
  <c r="Y138" i="36" s="1"/>
  <c r="AP137" i="36"/>
  <c r="AL137" i="36"/>
  <c r="AH137" i="36"/>
  <c r="AA137" i="36"/>
  <c r="W137" i="36"/>
  <c r="AB137" i="36" s="1"/>
  <c r="AP136" i="36"/>
  <c r="AL136" i="36"/>
  <c r="AH136" i="36"/>
  <c r="AA136" i="36"/>
  <c r="W136" i="36"/>
  <c r="AB136" i="36" s="1"/>
  <c r="AP135" i="36"/>
  <c r="AL135" i="36"/>
  <c r="AH135" i="36"/>
  <c r="AA135" i="36"/>
  <c r="W135" i="36"/>
  <c r="X135" i="36" s="1"/>
  <c r="Y135" i="36" s="1"/>
  <c r="AP134" i="36"/>
  <c r="AL134" i="36"/>
  <c r="AH134" i="36"/>
  <c r="AA134" i="36"/>
  <c r="W134" i="36"/>
  <c r="X134" i="36" s="1"/>
  <c r="Y134" i="36" s="1"/>
  <c r="AP133" i="36"/>
  <c r="AL133" i="36"/>
  <c r="AH133" i="36"/>
  <c r="AA133" i="36"/>
  <c r="W133" i="36"/>
  <c r="AB133" i="36" s="1"/>
  <c r="AP132" i="36"/>
  <c r="AL132" i="36"/>
  <c r="AH132" i="36"/>
  <c r="AA132" i="36"/>
  <c r="W132" i="36"/>
  <c r="AB132" i="36" s="1"/>
  <c r="AP131" i="36"/>
  <c r="AL131" i="36"/>
  <c r="AH131" i="36"/>
  <c r="AA131" i="36"/>
  <c r="W131" i="36"/>
  <c r="X131" i="36" s="1"/>
  <c r="Y131" i="36" s="1"/>
  <c r="AP130" i="36"/>
  <c r="AL130" i="36"/>
  <c r="AH130" i="36"/>
  <c r="AA130" i="36"/>
  <c r="W130" i="36"/>
  <c r="X130" i="36" s="1"/>
  <c r="Y130" i="36" s="1"/>
  <c r="N129" i="36"/>
  <c r="AP117" i="36"/>
  <c r="AL117" i="36"/>
  <c r="AH117" i="36"/>
  <c r="AD117" i="36"/>
  <c r="W117" i="36"/>
  <c r="AF117" i="36" s="1"/>
  <c r="AP113" i="36"/>
  <c r="AL113" i="36"/>
  <c r="AH113" i="36"/>
  <c r="AD113" i="36"/>
  <c r="W113" i="36"/>
  <c r="X113" i="36" s="1"/>
  <c r="Y113" i="36" s="1"/>
  <c r="AP112" i="36"/>
  <c r="AL112" i="36"/>
  <c r="AD112" i="36"/>
  <c r="W112" i="36"/>
  <c r="X112" i="36" s="1"/>
  <c r="Y112" i="36" s="1"/>
  <c r="AP93" i="36"/>
  <c r="AI93" i="36"/>
  <c r="AH93" i="36"/>
  <c r="AD93" i="36"/>
  <c r="W93" i="36"/>
  <c r="X93" i="36" s="1"/>
  <c r="Y93" i="36" s="1"/>
  <c r="AP92" i="36"/>
  <c r="AI92" i="36"/>
  <c r="AH92" i="36"/>
  <c r="AD92" i="36"/>
  <c r="W92" i="36"/>
  <c r="AJ92" i="36" s="1"/>
  <c r="AP85" i="36"/>
  <c r="AI85" i="36"/>
  <c r="AH85" i="36"/>
  <c r="AD85" i="36"/>
  <c r="W85" i="36"/>
  <c r="X85" i="36" s="1"/>
  <c r="Y85" i="36" s="1"/>
  <c r="AP84" i="36"/>
  <c r="AI84" i="36"/>
  <c r="AH84" i="36"/>
  <c r="AD84" i="36"/>
  <c r="W84" i="36"/>
  <c r="X84" i="36" s="1"/>
  <c r="Y84" i="36" s="1"/>
  <c r="AP83" i="36"/>
  <c r="AI83" i="36"/>
  <c r="AH83" i="36"/>
  <c r="AD83" i="36"/>
  <c r="W83" i="36"/>
  <c r="X83" i="36" s="1"/>
  <c r="Y83" i="36" s="1"/>
  <c r="AP82" i="36"/>
  <c r="AI82" i="36"/>
  <c r="AH82" i="36"/>
  <c r="AD82" i="36"/>
  <c r="W82" i="36"/>
  <c r="X82" i="36" s="1"/>
  <c r="Y82" i="36" s="1"/>
  <c r="AP81" i="36"/>
  <c r="AI81" i="36"/>
  <c r="AH81" i="36"/>
  <c r="AD81" i="36"/>
  <c r="W81" i="36"/>
  <c r="X81" i="36" s="1"/>
  <c r="Y81" i="36" s="1"/>
  <c r="AP80" i="36"/>
  <c r="AI80" i="36"/>
  <c r="AH80" i="36"/>
  <c r="AD80" i="36"/>
  <c r="W80" i="36"/>
  <c r="X80" i="36" s="1"/>
  <c r="Y80" i="36" s="1"/>
  <c r="AP79" i="36"/>
  <c r="AI79" i="36"/>
  <c r="AH79" i="36"/>
  <c r="AD79" i="36"/>
  <c r="W79" i="36"/>
  <c r="X79" i="36" s="1"/>
  <c r="Y79" i="36" s="1"/>
  <c r="AP78" i="36"/>
  <c r="AI78" i="36"/>
  <c r="AH78" i="36"/>
  <c r="AD78" i="36"/>
  <c r="W78" i="36"/>
  <c r="AJ78" i="36" s="1"/>
  <c r="AP77" i="36"/>
  <c r="AI77" i="36"/>
  <c r="AH77" i="36"/>
  <c r="AD77" i="36"/>
  <c r="W77" i="36"/>
  <c r="X77" i="36" s="1"/>
  <c r="Y77" i="36" s="1"/>
  <c r="AP76" i="36"/>
  <c r="AI76" i="36"/>
  <c r="AH76" i="36"/>
  <c r="AD76" i="36"/>
  <c r="W76" i="36"/>
  <c r="X76" i="36" s="1"/>
  <c r="Y76" i="36" s="1"/>
  <c r="AP75" i="36"/>
  <c r="AI75" i="36"/>
  <c r="AH75" i="36"/>
  <c r="AD75" i="36"/>
  <c r="W75" i="36"/>
  <c r="X75" i="36" s="1"/>
  <c r="Y75" i="36" s="1"/>
  <c r="AP74" i="36"/>
  <c r="AI74" i="36"/>
  <c r="AH74" i="36"/>
  <c r="AD74" i="36"/>
  <c r="W74" i="36"/>
  <c r="AJ74" i="36" s="1"/>
  <c r="AP73" i="36"/>
  <c r="AI73" i="36"/>
  <c r="AH73" i="36"/>
  <c r="AD73" i="36"/>
  <c r="W73" i="36"/>
  <c r="X73" i="36" s="1"/>
  <c r="Y73" i="36" s="1"/>
  <c r="AP72" i="36"/>
  <c r="AI72" i="36"/>
  <c r="AH72" i="36"/>
  <c r="AD72" i="36"/>
  <c r="W72" i="36"/>
  <c r="X72" i="36" s="1"/>
  <c r="Y72" i="36" s="1"/>
  <c r="AP71" i="36"/>
  <c r="AI71" i="36"/>
  <c r="AH71" i="36"/>
  <c r="AD71" i="36"/>
  <c r="W71" i="36"/>
  <c r="X71" i="36" s="1"/>
  <c r="Y71" i="36" s="1"/>
  <c r="AI70" i="36"/>
  <c r="AP70" i="36"/>
  <c r="AD70" i="36"/>
  <c r="W70" i="36"/>
  <c r="X70" i="36" s="1"/>
  <c r="Y70" i="36" s="1"/>
  <c r="AP118" i="36"/>
  <c r="AL118" i="36"/>
  <c r="AE118" i="36"/>
  <c r="AD118" i="36"/>
  <c r="W118" i="36"/>
  <c r="X118" i="36" s="1"/>
  <c r="Y118" i="36" s="1"/>
  <c r="AP116" i="36"/>
  <c r="AL116" i="36"/>
  <c r="AE116" i="36"/>
  <c r="AD116" i="36"/>
  <c r="W116" i="36"/>
  <c r="X116" i="36" s="1"/>
  <c r="Y116" i="36" s="1"/>
  <c r="AP115" i="36"/>
  <c r="AL115" i="36"/>
  <c r="AE115" i="36"/>
  <c r="AD115" i="36"/>
  <c r="W115" i="36"/>
  <c r="AF115" i="36" s="1"/>
  <c r="AP114" i="36"/>
  <c r="AL114" i="36"/>
  <c r="AE114" i="36"/>
  <c r="AD114" i="36"/>
  <c r="W114" i="36"/>
  <c r="AF114" i="36" s="1"/>
  <c r="AP111" i="36"/>
  <c r="AL111" i="36"/>
  <c r="AE111" i="36"/>
  <c r="AD111" i="36"/>
  <c r="W111" i="36"/>
  <c r="X111" i="36" s="1"/>
  <c r="Y111" i="36" s="1"/>
  <c r="AP110" i="36"/>
  <c r="AL110" i="36"/>
  <c r="AE110" i="36"/>
  <c r="AD110" i="36"/>
  <c r="W110" i="36"/>
  <c r="X110" i="36" s="1"/>
  <c r="Y110" i="36" s="1"/>
  <c r="AP109" i="36"/>
  <c r="AL109" i="36"/>
  <c r="AE109" i="36"/>
  <c r="AD109" i="36"/>
  <c r="W109" i="36"/>
  <c r="AF109" i="36" s="1"/>
  <c r="AP108" i="36"/>
  <c r="AL108" i="36"/>
  <c r="AE108" i="36"/>
  <c r="AD108" i="36"/>
  <c r="W108" i="36"/>
  <c r="AF108" i="36" s="1"/>
  <c r="AP107" i="36"/>
  <c r="AL107" i="36"/>
  <c r="AE107" i="36"/>
  <c r="AD107" i="36"/>
  <c r="W107" i="36"/>
  <c r="X107" i="36" s="1"/>
  <c r="Y107" i="36" s="1"/>
  <c r="AP106" i="36"/>
  <c r="AL106" i="36"/>
  <c r="AE106" i="36"/>
  <c r="AD106" i="36"/>
  <c r="W106" i="36"/>
  <c r="X106" i="36" s="1"/>
  <c r="Y106" i="36" s="1"/>
  <c r="AP105" i="36"/>
  <c r="AL105" i="36"/>
  <c r="AE105" i="36"/>
  <c r="AD105" i="36"/>
  <c r="W105" i="36"/>
  <c r="AF105" i="36" s="1"/>
  <c r="AP104" i="36"/>
  <c r="AL104" i="36"/>
  <c r="AE104" i="36"/>
  <c r="AD104" i="36"/>
  <c r="W104" i="36"/>
  <c r="AF104" i="36" s="1"/>
  <c r="AP103" i="36"/>
  <c r="AL103" i="36"/>
  <c r="AE103" i="36"/>
  <c r="AD103" i="36"/>
  <c r="W103" i="36"/>
  <c r="X103" i="36" s="1"/>
  <c r="Y103" i="36" s="1"/>
  <c r="AP102" i="36"/>
  <c r="AL102" i="36"/>
  <c r="AE102" i="36"/>
  <c r="AD102" i="36"/>
  <c r="W102" i="36"/>
  <c r="X102" i="36" s="1"/>
  <c r="Y102" i="36" s="1"/>
  <c r="AP101" i="36"/>
  <c r="AL101" i="36"/>
  <c r="AE101" i="36"/>
  <c r="AD101" i="36"/>
  <c r="W101" i="36"/>
  <c r="AF101" i="36" s="1"/>
  <c r="AP100" i="36"/>
  <c r="AL100" i="36"/>
  <c r="AE100" i="36"/>
  <c r="AD100" i="36"/>
  <c r="W100" i="36"/>
  <c r="AF100" i="36" s="1"/>
  <c r="AP99" i="36"/>
  <c r="AL99" i="36"/>
  <c r="AE99" i="36"/>
  <c r="AD99" i="36"/>
  <c r="W99" i="36"/>
  <c r="X99" i="36" s="1"/>
  <c r="Y99" i="36" s="1"/>
  <c r="AP98" i="36"/>
  <c r="AL98" i="36"/>
  <c r="AE98" i="36"/>
  <c r="AD98" i="36"/>
  <c r="W98" i="36"/>
  <c r="X98" i="36" s="1"/>
  <c r="Y98" i="36" s="1"/>
  <c r="AP97" i="36"/>
  <c r="AL97" i="36"/>
  <c r="AE97" i="36"/>
  <c r="AD97" i="36"/>
  <c r="W97" i="36"/>
  <c r="AF97" i="36" s="1"/>
  <c r="AP96" i="36"/>
  <c r="AL96" i="36"/>
  <c r="AE96" i="36"/>
  <c r="AD96" i="36"/>
  <c r="W96" i="36"/>
  <c r="AF96" i="36" s="1"/>
  <c r="AP95" i="36"/>
  <c r="AL95" i="36"/>
  <c r="AE95" i="36"/>
  <c r="AD95" i="36"/>
  <c r="W95" i="36"/>
  <c r="X95" i="36" s="1"/>
  <c r="Y95" i="36" s="1"/>
  <c r="AP94" i="36"/>
  <c r="AL94" i="36"/>
  <c r="AE94" i="36"/>
  <c r="AD94" i="36"/>
  <c r="W94" i="36"/>
  <c r="X94" i="36" s="1"/>
  <c r="Y94" i="36" s="1"/>
  <c r="AP91" i="36"/>
  <c r="AL91" i="36"/>
  <c r="AE91" i="36"/>
  <c r="AD91" i="36"/>
  <c r="W91" i="36"/>
  <c r="AF91" i="36" s="1"/>
  <c r="AP90" i="36"/>
  <c r="AL90" i="36"/>
  <c r="AE90" i="36"/>
  <c r="AD90" i="36"/>
  <c r="W90" i="36"/>
  <c r="AF90" i="36" s="1"/>
  <c r="AP89" i="36"/>
  <c r="AL89" i="36"/>
  <c r="AE89" i="36"/>
  <c r="AD89" i="36"/>
  <c r="W89" i="36"/>
  <c r="X89" i="36" s="1"/>
  <c r="Y89" i="36" s="1"/>
  <c r="AP88" i="36"/>
  <c r="AL88" i="36"/>
  <c r="AE88" i="36"/>
  <c r="AD88" i="36"/>
  <c r="W88" i="36"/>
  <c r="X88" i="36" s="1"/>
  <c r="Y88" i="36" s="1"/>
  <c r="AP87" i="36"/>
  <c r="AL87" i="36"/>
  <c r="AE87" i="36"/>
  <c r="AD87" i="36"/>
  <c r="W87" i="36"/>
  <c r="AF87" i="36" s="1"/>
  <c r="AP86" i="36"/>
  <c r="AL86" i="36"/>
  <c r="AE86" i="36"/>
  <c r="AD86" i="36"/>
  <c r="W86" i="36"/>
  <c r="AF86" i="36" s="1"/>
  <c r="AE69" i="36"/>
  <c r="AP69" i="36"/>
  <c r="AL69" i="36"/>
  <c r="W69" i="36"/>
  <c r="X69" i="36" s="1"/>
  <c r="Y69" i="36" s="1"/>
  <c r="AP105" i="29"/>
  <c r="AL105" i="29"/>
  <c r="AH105" i="29"/>
  <c r="AD105" i="29"/>
  <c r="W105" i="29"/>
  <c r="AJ105" i="29" s="1"/>
  <c r="AE108" i="29"/>
  <c r="AP108" i="29"/>
  <c r="AL108" i="29"/>
  <c r="AD108" i="29"/>
  <c r="X108" i="29"/>
  <c r="Y108" i="29" s="1"/>
  <c r="W108" i="29"/>
  <c r="AJ108" i="29" s="1"/>
  <c r="AP109" i="29"/>
  <c r="AL109" i="29"/>
  <c r="AH109" i="29"/>
  <c r="AD109" i="29"/>
  <c r="W109" i="29"/>
  <c r="AJ109" i="29" s="1"/>
  <c r="AP107" i="29"/>
  <c r="AL107" i="29"/>
  <c r="AH107" i="29"/>
  <c r="AA107" i="29"/>
  <c r="AP106" i="29"/>
  <c r="AL106" i="29"/>
  <c r="AH106" i="29"/>
  <c r="AA106" i="29"/>
  <c r="W106" i="29"/>
  <c r="AP104" i="29"/>
  <c r="AL104" i="29"/>
  <c r="AH104" i="29"/>
  <c r="AA104" i="29"/>
  <c r="W104" i="29"/>
  <c r="AB104" i="29" s="1"/>
  <c r="AP103" i="29"/>
  <c r="AL103" i="29"/>
  <c r="AH103" i="29"/>
  <c r="AD103" i="29"/>
  <c r="W103" i="29"/>
  <c r="AJ103" i="29" s="1"/>
  <c r="AP153" i="29"/>
  <c r="AL153" i="29"/>
  <c r="AH153" i="29"/>
  <c r="AB153" i="29"/>
  <c r="AA153" i="29"/>
  <c r="X153" i="29"/>
  <c r="Y153" i="29" s="1"/>
  <c r="AP146" i="29"/>
  <c r="AL146" i="29"/>
  <c r="AH146" i="29"/>
  <c r="AB146" i="29"/>
  <c r="AA146" i="29"/>
  <c r="X146" i="29"/>
  <c r="Y146" i="29" s="1"/>
  <c r="AP145" i="29"/>
  <c r="AL145" i="29"/>
  <c r="AH145" i="29"/>
  <c r="AB145" i="29"/>
  <c r="AA145" i="29"/>
  <c r="X145" i="29"/>
  <c r="Y145" i="29" s="1"/>
  <c r="AP154" i="29"/>
  <c r="AI154" i="29"/>
  <c r="AH154" i="29"/>
  <c r="AD154" i="29"/>
  <c r="W154" i="29"/>
  <c r="AJ154" i="29" s="1"/>
  <c r="AP144" i="29"/>
  <c r="AI144" i="29"/>
  <c r="AH144" i="29"/>
  <c r="AD144" i="29"/>
  <c r="W144" i="29"/>
  <c r="AJ144" i="29" s="1"/>
  <c r="AK144" i="29" s="1"/>
  <c r="AL144" i="29" s="1"/>
  <c r="AP143" i="29"/>
  <c r="AI143" i="29"/>
  <c r="AH143" i="29"/>
  <c r="AD143" i="29"/>
  <c r="W143" i="29"/>
  <c r="AJ143" i="29" s="1"/>
  <c r="AI142" i="29"/>
  <c r="AP142" i="29"/>
  <c r="AD142" i="29"/>
  <c r="W142" i="29"/>
  <c r="X142" i="29" s="1"/>
  <c r="Y142" i="29" s="1"/>
  <c r="AP121" i="29"/>
  <c r="AL121" i="29"/>
  <c r="AE121" i="29"/>
  <c r="AD121" i="29"/>
  <c r="W121" i="29"/>
  <c r="X121" i="29" s="1"/>
  <c r="Y121" i="29" s="1"/>
  <c r="AP120" i="29"/>
  <c r="AL120" i="29"/>
  <c r="AE120" i="29"/>
  <c r="AD120" i="29"/>
  <c r="W120" i="29"/>
  <c r="X120" i="29" s="1"/>
  <c r="Y120" i="29" s="1"/>
  <c r="AP147" i="29"/>
  <c r="AL147" i="29"/>
  <c r="AE147" i="29"/>
  <c r="AD147" i="29"/>
  <c r="W147" i="29"/>
  <c r="X147" i="29" s="1"/>
  <c r="Y147" i="29" s="1"/>
  <c r="AP140" i="29"/>
  <c r="AL140" i="29"/>
  <c r="AE140" i="29"/>
  <c r="AD140" i="29"/>
  <c r="W140" i="29"/>
  <c r="AF140" i="29" s="1"/>
  <c r="AP138" i="29"/>
  <c r="AL138" i="29"/>
  <c r="AE138" i="29"/>
  <c r="AD138" i="29"/>
  <c r="W138" i="29"/>
  <c r="AF138" i="29" s="1"/>
  <c r="AP137" i="29"/>
  <c r="AL137" i="29"/>
  <c r="AE137" i="29"/>
  <c r="AD137" i="29"/>
  <c r="W137" i="29"/>
  <c r="AF137" i="29" s="1"/>
  <c r="AP136" i="29"/>
  <c r="AL136" i="29"/>
  <c r="AE136" i="29"/>
  <c r="AD136" i="29"/>
  <c r="W136" i="29"/>
  <c r="X136" i="29" s="1"/>
  <c r="Y136" i="29" s="1"/>
  <c r="AP135" i="29"/>
  <c r="AL135" i="29"/>
  <c r="AE135" i="29"/>
  <c r="AD135" i="29"/>
  <c r="W135" i="29"/>
  <c r="AF135" i="29" s="1"/>
  <c r="AE134" i="29"/>
  <c r="AP134" i="29"/>
  <c r="AL134" i="29"/>
  <c r="W134" i="29"/>
  <c r="X134" i="29" s="1"/>
  <c r="Y134" i="29" s="1"/>
  <c r="AP152" i="29"/>
  <c r="AL152" i="29"/>
  <c r="AH152" i="29"/>
  <c r="AA152" i="29"/>
  <c r="W152" i="29"/>
  <c r="AB152" i="29" s="1"/>
  <c r="AP151" i="29"/>
  <c r="AL151" i="29"/>
  <c r="AH151" i="29"/>
  <c r="AA151" i="29"/>
  <c r="W151" i="29"/>
  <c r="X151" i="29" s="1"/>
  <c r="Y151" i="29" s="1"/>
  <c r="AP150" i="29"/>
  <c r="AL150" i="29"/>
  <c r="AH150" i="29"/>
  <c r="AA150" i="29"/>
  <c r="W150" i="29"/>
  <c r="X150" i="29" s="1"/>
  <c r="Y150" i="29" s="1"/>
  <c r="AP149" i="29"/>
  <c r="AL149" i="29"/>
  <c r="AH149" i="29"/>
  <c r="AA149" i="29"/>
  <c r="W149" i="29"/>
  <c r="AB149" i="29" s="1"/>
  <c r="AP148" i="29"/>
  <c r="AL148" i="29"/>
  <c r="AH148" i="29"/>
  <c r="AA148" i="29"/>
  <c r="W148" i="29"/>
  <c r="AB148" i="29" s="1"/>
  <c r="AP139" i="29"/>
  <c r="AL139" i="29"/>
  <c r="AH139" i="29"/>
  <c r="AA139" i="29"/>
  <c r="W139" i="29"/>
  <c r="X139" i="29" s="1"/>
  <c r="Y139" i="29" s="1"/>
  <c r="AP133" i="29"/>
  <c r="AL133" i="29"/>
  <c r="AH133" i="29"/>
  <c r="AA133" i="29"/>
  <c r="W133" i="29"/>
  <c r="AB133" i="29" s="1"/>
  <c r="AP132" i="29"/>
  <c r="AL132" i="29"/>
  <c r="AH132" i="29"/>
  <c r="AA132" i="29"/>
  <c r="W132" i="29"/>
  <c r="AB132" i="29" s="1"/>
  <c r="AP131" i="29"/>
  <c r="AL131" i="29"/>
  <c r="AH131" i="29"/>
  <c r="AA131" i="29"/>
  <c r="W131" i="29"/>
  <c r="X131" i="29" s="1"/>
  <c r="Y131" i="29" s="1"/>
  <c r="AP130" i="29"/>
  <c r="AL130" i="29"/>
  <c r="AH130" i="29"/>
  <c r="AA130" i="29"/>
  <c r="W130" i="29"/>
  <c r="X130" i="29" s="1"/>
  <c r="Y130" i="29" s="1"/>
  <c r="AP129" i="29"/>
  <c r="AL129" i="29"/>
  <c r="AH129" i="29"/>
  <c r="AA129" i="29"/>
  <c r="W129" i="29"/>
  <c r="AB129" i="29" s="1"/>
  <c r="AP128" i="29"/>
  <c r="AL128" i="29"/>
  <c r="AH128" i="29"/>
  <c r="AA128" i="29"/>
  <c r="W128" i="29"/>
  <c r="AB128" i="29" s="1"/>
  <c r="AP127" i="29"/>
  <c r="AL127" i="29"/>
  <c r="AH127" i="29"/>
  <c r="AA127" i="29"/>
  <c r="W127" i="29"/>
  <c r="X127" i="29" s="1"/>
  <c r="Y127" i="29" s="1"/>
  <c r="AP126" i="29"/>
  <c r="AL126" i="29"/>
  <c r="AH126" i="29"/>
  <c r="AA126" i="29"/>
  <c r="W126" i="29"/>
  <c r="X126" i="29" s="1"/>
  <c r="Y126" i="29" s="1"/>
  <c r="AP125" i="29"/>
  <c r="AL125" i="29"/>
  <c r="AH125" i="29"/>
  <c r="AA125" i="29"/>
  <c r="W125" i="29"/>
  <c r="AB125" i="29" s="1"/>
  <c r="AP124" i="29"/>
  <c r="AL124" i="29"/>
  <c r="AH124" i="29"/>
  <c r="AA124" i="29"/>
  <c r="W124" i="29"/>
  <c r="AB124" i="29" s="1"/>
  <c r="AP123" i="29"/>
  <c r="AL123" i="29"/>
  <c r="AH123" i="29"/>
  <c r="AA123" i="29"/>
  <c r="W123" i="29"/>
  <c r="X123" i="29" s="1"/>
  <c r="Y123" i="29" s="1"/>
  <c r="AP122" i="29"/>
  <c r="AL122" i="29"/>
  <c r="AH122" i="29"/>
  <c r="AA122" i="29"/>
  <c r="W122" i="29"/>
  <c r="X122" i="29" s="1"/>
  <c r="Y122" i="29" s="1"/>
  <c r="AP119" i="29"/>
  <c r="AL119" i="29"/>
  <c r="AH119" i="29"/>
  <c r="AA119" i="29"/>
  <c r="W119" i="29"/>
  <c r="AB119" i="29" s="1"/>
  <c r="AP118" i="29"/>
  <c r="AL118" i="29"/>
  <c r="AH118" i="29"/>
  <c r="AA118" i="29"/>
  <c r="W118" i="29"/>
  <c r="AB118" i="29" s="1"/>
  <c r="AP117" i="29"/>
  <c r="AL117" i="29"/>
  <c r="AH117" i="29"/>
  <c r="AA117" i="29"/>
  <c r="W117" i="29"/>
  <c r="X117" i="29" s="1"/>
  <c r="Y117" i="29" s="1"/>
  <c r="AP116" i="29"/>
  <c r="AL116" i="29"/>
  <c r="AH116" i="29"/>
  <c r="AA116" i="29"/>
  <c r="W116" i="29"/>
  <c r="AB116" i="29" s="1"/>
  <c r="AC116" i="29" s="1"/>
  <c r="AD116" i="29" s="1"/>
  <c r="AP141" i="29"/>
  <c r="AL141" i="29"/>
  <c r="AH141" i="29"/>
  <c r="AA141" i="29"/>
  <c r="W141" i="29"/>
  <c r="AB141" i="29" s="1"/>
  <c r="AI114" i="29"/>
  <c r="AP114" i="29"/>
  <c r="AL114" i="29"/>
  <c r="AH114" i="29"/>
  <c r="W114" i="29"/>
  <c r="X114" i="29" s="1"/>
  <c r="Y114" i="29" s="1"/>
  <c r="N114" i="29"/>
  <c r="O107" i="29"/>
  <c r="W107" i="29" s="1"/>
  <c r="AP102" i="29"/>
  <c r="AL102" i="29"/>
  <c r="AH102" i="29"/>
  <c r="AD102" i="29"/>
  <c r="W102" i="29"/>
  <c r="X102" i="29" s="1"/>
  <c r="Y102" i="29" s="1"/>
  <c r="AP101" i="29"/>
  <c r="AL101" i="29"/>
  <c r="AH101" i="29"/>
  <c r="AD101" i="29"/>
  <c r="W101" i="29"/>
  <c r="X101" i="29" s="1"/>
  <c r="Y101" i="29" s="1"/>
  <c r="AP100" i="29"/>
  <c r="AL100" i="29"/>
  <c r="AE100" i="29"/>
  <c r="AD100" i="29"/>
  <c r="W100" i="29"/>
  <c r="AF100" i="29" s="1"/>
  <c r="AP99" i="29"/>
  <c r="AL99" i="29"/>
  <c r="AE99" i="29"/>
  <c r="AD99" i="29"/>
  <c r="W99" i="29"/>
  <c r="X99" i="29" s="1"/>
  <c r="Y99" i="29" s="1"/>
  <c r="AP98" i="29"/>
  <c r="AL98" i="29"/>
  <c r="AE98" i="29"/>
  <c r="AD98" i="29"/>
  <c r="W98" i="29"/>
  <c r="AF98" i="29" s="1"/>
  <c r="AP97" i="29"/>
  <c r="AL97" i="29"/>
  <c r="AE97" i="29"/>
  <c r="AD97" i="29"/>
  <c r="W97" i="29"/>
  <c r="AF97" i="29" s="1"/>
  <c r="AP96" i="29"/>
  <c r="AL96" i="29"/>
  <c r="AE96" i="29"/>
  <c r="AD96" i="29"/>
  <c r="W96" i="29"/>
  <c r="AF96" i="29" s="1"/>
  <c r="AP95" i="29"/>
  <c r="AL95" i="29"/>
  <c r="AE95" i="29"/>
  <c r="AD95" i="29"/>
  <c r="W95" i="29"/>
  <c r="X95" i="29" s="1"/>
  <c r="Y95" i="29" s="1"/>
  <c r="AP94" i="29"/>
  <c r="AL94" i="29"/>
  <c r="AE94" i="29"/>
  <c r="AD94" i="29"/>
  <c r="W94" i="29"/>
  <c r="AF94" i="29" s="1"/>
  <c r="AP93" i="29"/>
  <c r="AL93" i="29"/>
  <c r="AE93" i="29"/>
  <c r="AD93" i="29"/>
  <c r="W93" i="29"/>
  <c r="AF93" i="29" s="1"/>
  <c r="AP92" i="29"/>
  <c r="AL92" i="29"/>
  <c r="AE92" i="29"/>
  <c r="AD92" i="29"/>
  <c r="W92" i="29"/>
  <c r="AF92" i="29" s="1"/>
  <c r="AP91" i="29"/>
  <c r="AL91" i="29"/>
  <c r="AE91" i="29"/>
  <c r="AD91" i="29"/>
  <c r="W91" i="29"/>
  <c r="X91" i="29" s="1"/>
  <c r="Y91" i="29" s="1"/>
  <c r="AP90" i="29"/>
  <c r="AL90" i="29"/>
  <c r="AE90" i="29"/>
  <c r="AD90" i="29"/>
  <c r="W90" i="29"/>
  <c r="AF90" i="29" s="1"/>
  <c r="AP89" i="29"/>
  <c r="AL89" i="29"/>
  <c r="AE89" i="29"/>
  <c r="AD89" i="29"/>
  <c r="W89" i="29"/>
  <c r="AF89" i="29" s="1"/>
  <c r="AP88" i="29"/>
  <c r="AL88" i="29"/>
  <c r="AE88" i="29"/>
  <c r="AD88" i="29"/>
  <c r="W88" i="29"/>
  <c r="AF88" i="29" s="1"/>
  <c r="AP87" i="29"/>
  <c r="AL87" i="29"/>
  <c r="AE87" i="29"/>
  <c r="AD87" i="29"/>
  <c r="W87" i="29"/>
  <c r="X87" i="29" s="1"/>
  <c r="Y87" i="29" s="1"/>
  <c r="AP86" i="29"/>
  <c r="AL86" i="29"/>
  <c r="AE86" i="29"/>
  <c r="AD86" i="29"/>
  <c r="W86" i="29"/>
  <c r="AF86" i="29" s="1"/>
  <c r="AP85" i="29"/>
  <c r="AL85" i="29"/>
  <c r="AE85" i="29"/>
  <c r="AD85" i="29"/>
  <c r="W85" i="29"/>
  <c r="AF85" i="29" s="1"/>
  <c r="AP84" i="29"/>
  <c r="AL84" i="29"/>
  <c r="AE84" i="29"/>
  <c r="AD84" i="29"/>
  <c r="W84" i="29"/>
  <c r="AF84" i="29" s="1"/>
  <c r="AP83" i="29"/>
  <c r="AL83" i="29"/>
  <c r="AE83" i="29"/>
  <c r="AD83" i="29"/>
  <c r="W83" i="29"/>
  <c r="X83" i="29" s="1"/>
  <c r="Y83" i="29" s="1"/>
  <c r="AP82" i="29"/>
  <c r="AL82" i="29"/>
  <c r="AE82" i="29"/>
  <c r="AD82" i="29"/>
  <c r="W82" i="29"/>
  <c r="X82" i="29" s="1"/>
  <c r="Y82" i="29" s="1"/>
  <c r="AP81" i="29"/>
  <c r="AL81" i="29"/>
  <c r="AE81" i="29"/>
  <c r="AD81" i="29"/>
  <c r="W81" i="29"/>
  <c r="AF81" i="29" s="1"/>
  <c r="AP80" i="29"/>
  <c r="AL80" i="29"/>
  <c r="AE80" i="29"/>
  <c r="AD80" i="29"/>
  <c r="W80" i="29"/>
  <c r="X80" i="29" s="1"/>
  <c r="Y80" i="29" s="1"/>
  <c r="AP79" i="29"/>
  <c r="AL79" i="29"/>
  <c r="AE79" i="29"/>
  <c r="AD79" i="29"/>
  <c r="W79" i="29"/>
  <c r="X79" i="29" s="1"/>
  <c r="Y79" i="29" s="1"/>
  <c r="AP78" i="29"/>
  <c r="AL78" i="29"/>
  <c r="AE78" i="29"/>
  <c r="AD78" i="29"/>
  <c r="W78" i="29"/>
  <c r="AF78" i="29" s="1"/>
  <c r="AP77" i="29"/>
  <c r="AL77" i="29"/>
  <c r="AH77" i="29"/>
  <c r="AD77" i="29"/>
  <c r="W77" i="29"/>
  <c r="AJ77" i="29" s="1"/>
  <c r="AP76" i="29"/>
  <c r="AL76" i="29"/>
  <c r="AH76" i="29"/>
  <c r="AD76" i="29"/>
  <c r="W76" i="29"/>
  <c r="X76" i="29" s="1"/>
  <c r="Y76" i="29" s="1"/>
  <c r="AP75" i="29"/>
  <c r="AL75" i="29"/>
  <c r="AH75" i="29"/>
  <c r="AD75" i="29"/>
  <c r="W75" i="29"/>
  <c r="X75" i="29" s="1"/>
  <c r="Y75" i="29" s="1"/>
  <c r="AP74" i="29"/>
  <c r="AL74" i="29"/>
  <c r="AH74" i="29"/>
  <c r="AD74" i="29"/>
  <c r="W74" i="29"/>
  <c r="X74" i="29" s="1"/>
  <c r="Y74" i="29" s="1"/>
  <c r="AP53" i="29"/>
  <c r="AH53" i="29"/>
  <c r="AD53" i="29"/>
  <c r="W53" i="29"/>
  <c r="AJ53" i="29" s="1"/>
  <c r="AL53" i="29" s="1"/>
  <c r="AI52" i="29"/>
  <c r="AP52" i="29"/>
  <c r="AD52" i="29"/>
  <c r="W52" i="29"/>
  <c r="X52" i="29" s="1"/>
  <c r="Y52" i="29" s="1"/>
  <c r="AP73" i="29"/>
  <c r="AL73" i="29"/>
  <c r="AE73" i="29"/>
  <c r="AD73" i="29"/>
  <c r="W73" i="29"/>
  <c r="X73" i="29" s="1"/>
  <c r="Y73" i="29" s="1"/>
  <c r="AP72" i="29"/>
  <c r="AL72" i="29"/>
  <c r="AE72" i="29"/>
  <c r="AD72" i="29"/>
  <c r="W72" i="29"/>
  <c r="X72" i="29" s="1"/>
  <c r="Y72" i="29" s="1"/>
  <c r="AP71" i="29"/>
  <c r="AL71" i="29"/>
  <c r="AE71" i="29"/>
  <c r="AD71" i="29"/>
  <c r="W71" i="29"/>
  <c r="AF71" i="29" s="1"/>
  <c r="AP70" i="29"/>
  <c r="AL70" i="29"/>
  <c r="AE70" i="29"/>
  <c r="AD70" i="29"/>
  <c r="W70" i="29"/>
  <c r="AF70" i="29" s="1"/>
  <c r="AP69" i="29"/>
  <c r="AL69" i="29"/>
  <c r="AE69" i="29"/>
  <c r="AD69" i="29"/>
  <c r="W69" i="29"/>
  <c r="X69" i="29" s="1"/>
  <c r="Y69" i="29" s="1"/>
  <c r="AP68" i="29"/>
  <c r="AL68" i="29"/>
  <c r="AE68" i="29"/>
  <c r="AD68" i="29"/>
  <c r="W68" i="29"/>
  <c r="X68" i="29" s="1"/>
  <c r="Y68" i="29" s="1"/>
  <c r="AP67" i="29"/>
  <c r="AL67" i="29"/>
  <c r="AE67" i="29"/>
  <c r="AD67" i="29"/>
  <c r="W67" i="29"/>
  <c r="AF67" i="29" s="1"/>
  <c r="AP66" i="29"/>
  <c r="AL66" i="29"/>
  <c r="AE66" i="29"/>
  <c r="AD66" i="29"/>
  <c r="W66" i="29"/>
  <c r="AF66" i="29" s="1"/>
  <c r="AP65" i="29"/>
  <c r="AL65" i="29"/>
  <c r="AE65" i="29"/>
  <c r="AD65" i="29"/>
  <c r="W65" i="29"/>
  <c r="X65" i="29" s="1"/>
  <c r="Y65" i="29" s="1"/>
  <c r="AP64" i="29"/>
  <c r="AL64" i="29"/>
  <c r="AE64" i="29"/>
  <c r="AD64" i="29"/>
  <c r="W64" i="29"/>
  <c r="X64" i="29" s="1"/>
  <c r="Y64" i="29" s="1"/>
  <c r="AP63" i="29"/>
  <c r="AL63" i="29"/>
  <c r="AE63" i="29"/>
  <c r="AD63" i="29"/>
  <c r="W63" i="29"/>
  <c r="AF63" i="29" s="1"/>
  <c r="AP62" i="29"/>
  <c r="AL62" i="29"/>
  <c r="AE62" i="29"/>
  <c r="AD62" i="29"/>
  <c r="W62" i="29"/>
  <c r="AF62" i="29" s="1"/>
  <c r="AP61" i="29"/>
  <c r="AL61" i="29"/>
  <c r="AE61" i="29"/>
  <c r="AD61" i="29"/>
  <c r="W61" i="29"/>
  <c r="X61" i="29" s="1"/>
  <c r="Y61" i="29" s="1"/>
  <c r="AP60" i="29"/>
  <c r="AL60" i="29"/>
  <c r="AE60" i="29"/>
  <c r="AD60" i="29"/>
  <c r="W60" i="29"/>
  <c r="X60" i="29" s="1"/>
  <c r="Y60" i="29" s="1"/>
  <c r="AP59" i="29"/>
  <c r="AL59" i="29"/>
  <c r="AE59" i="29"/>
  <c r="AD59" i="29"/>
  <c r="W59" i="29"/>
  <c r="AF59" i="29" s="1"/>
  <c r="AP58" i="29"/>
  <c r="AL58" i="29"/>
  <c r="AE58" i="29"/>
  <c r="AD58" i="29"/>
  <c r="W58" i="29"/>
  <c r="AF58" i="29" s="1"/>
  <c r="AP57" i="29"/>
  <c r="AL57" i="29"/>
  <c r="AE57" i="29"/>
  <c r="AD57" i="29"/>
  <c r="W57" i="29"/>
  <c r="X57" i="29" s="1"/>
  <c r="Y57" i="29" s="1"/>
  <c r="AP56" i="29"/>
  <c r="AL56" i="29"/>
  <c r="AE56" i="29"/>
  <c r="AD56" i="29"/>
  <c r="W56" i="29"/>
  <c r="X56" i="29" s="1"/>
  <c r="Y56" i="29" s="1"/>
  <c r="AP55" i="29"/>
  <c r="AL55" i="29"/>
  <c r="AE55" i="29"/>
  <c r="AD55" i="29"/>
  <c r="W55" i="29"/>
  <c r="AF55" i="29" s="1"/>
  <c r="AP54" i="29"/>
  <c r="AL54" i="29"/>
  <c r="AE54" i="29"/>
  <c r="AD54" i="29"/>
  <c r="W54" i="29"/>
  <c r="AF54" i="29" s="1"/>
  <c r="AP51" i="29"/>
  <c r="AL51" i="29"/>
  <c r="AE51" i="29"/>
  <c r="AD51" i="29"/>
  <c r="W51" i="29"/>
  <c r="X51" i="29" s="1"/>
  <c r="Y51" i="29" s="1"/>
  <c r="AP50" i="29"/>
  <c r="AL50" i="29"/>
  <c r="AE50" i="29"/>
  <c r="AD50" i="29"/>
  <c r="W50" i="29"/>
  <c r="X50" i="29" s="1"/>
  <c r="Y50" i="29" s="1"/>
  <c r="AP49" i="29"/>
  <c r="AL49" i="29"/>
  <c r="AE49" i="29"/>
  <c r="AD49" i="29"/>
  <c r="W49" i="29"/>
  <c r="AF49" i="29" s="1"/>
  <c r="AP48" i="29"/>
  <c r="AL48" i="29"/>
  <c r="AE48" i="29"/>
  <c r="AD48" i="29"/>
  <c r="W48" i="29"/>
  <c r="AF48" i="29" s="1"/>
  <c r="AE47" i="29"/>
  <c r="AE50" i="27"/>
  <c r="AI53" i="27"/>
  <c r="AP53" i="26"/>
  <c r="AL53" i="26"/>
  <c r="AH53" i="26"/>
  <c r="AA53" i="26"/>
  <c r="AP52" i="26"/>
  <c r="AL52" i="26"/>
  <c r="AH52" i="26"/>
  <c r="AA52" i="26"/>
  <c r="AP51" i="26"/>
  <c r="AI51" i="26"/>
  <c r="AH51" i="26"/>
  <c r="AD51" i="26"/>
  <c r="W51" i="26"/>
  <c r="X51" i="26" s="1"/>
  <c r="Y51" i="26" s="1"/>
  <c r="AP50" i="26"/>
  <c r="AI50" i="26"/>
  <c r="AH50" i="26"/>
  <c r="AD50" i="26"/>
  <c r="AP49" i="26"/>
  <c r="AI49" i="26"/>
  <c r="AH49" i="26"/>
  <c r="AD49" i="26"/>
  <c r="W49" i="26"/>
  <c r="X49" i="26" s="1"/>
  <c r="Y49" i="26" s="1"/>
  <c r="AP48" i="26"/>
  <c r="AI48" i="26"/>
  <c r="AH48" i="26"/>
  <c r="AD48" i="26"/>
  <c r="AP47" i="26"/>
  <c r="AI47" i="26"/>
  <c r="AH47" i="26"/>
  <c r="AD47" i="26"/>
  <c r="W47" i="26"/>
  <c r="X47" i="26" s="1"/>
  <c r="Y47" i="26" s="1"/>
  <c r="AP46" i="26"/>
  <c r="AI46" i="26"/>
  <c r="AH46" i="26"/>
  <c r="AD46" i="26"/>
  <c r="AP45" i="26"/>
  <c r="AI45" i="26"/>
  <c r="AH45" i="26"/>
  <c r="AD45" i="26"/>
  <c r="AP44" i="26"/>
  <c r="AI44" i="26"/>
  <c r="AH44" i="26"/>
  <c r="AD44" i="26"/>
  <c r="AP43" i="26"/>
  <c r="AI43" i="26"/>
  <c r="AH43" i="26"/>
  <c r="AD43" i="26"/>
  <c r="AI42" i="26"/>
  <c r="AP42" i="26"/>
  <c r="AH42" i="26"/>
  <c r="AD42" i="26"/>
  <c r="N53" i="26"/>
  <c r="W53" i="26" s="1"/>
  <c r="AB53" i="26" s="1"/>
  <c r="N52" i="26"/>
  <c r="W52" i="26" s="1"/>
  <c r="N50" i="26"/>
  <c r="W50" i="26" s="1"/>
  <c r="X50" i="26" s="1"/>
  <c r="Y50" i="26" s="1"/>
  <c r="N48" i="26"/>
  <c r="W48" i="26" s="1"/>
  <c r="N46" i="26"/>
  <c r="W46" i="26" s="1"/>
  <c r="X46" i="26" s="1"/>
  <c r="Y46" i="26" s="1"/>
  <c r="N45" i="26"/>
  <c r="W45" i="26" s="1"/>
  <c r="X45" i="26" s="1"/>
  <c r="Y45" i="26" s="1"/>
  <c r="N44" i="26"/>
  <c r="W44" i="26" s="1"/>
  <c r="N43" i="26"/>
  <c r="W43" i="26" s="1"/>
  <c r="AJ43" i="26" s="1"/>
  <c r="N42" i="26"/>
  <c r="W42" i="26" s="1"/>
  <c r="AP41" i="26"/>
  <c r="AL41" i="26"/>
  <c r="AH41" i="26"/>
  <c r="AA41" i="26"/>
  <c r="W41" i="26"/>
  <c r="X41" i="26" s="1"/>
  <c r="Y41" i="26" s="1"/>
  <c r="AP40" i="26"/>
  <c r="AL40" i="26"/>
  <c r="AH40" i="26"/>
  <c r="AA40" i="26"/>
  <c r="N40" i="26"/>
  <c r="W40" i="26" s="1"/>
  <c r="X40" i="26" s="1"/>
  <c r="Y40" i="26" s="1"/>
  <c r="AE130" i="26"/>
  <c r="AP131" i="26"/>
  <c r="AL131" i="26"/>
  <c r="AH131" i="26"/>
  <c r="AA131" i="26"/>
  <c r="W131" i="26"/>
  <c r="X131" i="26" s="1"/>
  <c r="Y131" i="26" s="1"/>
  <c r="AP128" i="26"/>
  <c r="AI128" i="26"/>
  <c r="AH128" i="26"/>
  <c r="AD128" i="26"/>
  <c r="W128" i="26"/>
  <c r="AJ128" i="26" s="1"/>
  <c r="AP127" i="26"/>
  <c r="AI127" i="26"/>
  <c r="AH127" i="26"/>
  <c r="AD127" i="26"/>
  <c r="W127" i="26"/>
  <c r="X127" i="26" s="1"/>
  <c r="Y127" i="26" s="1"/>
  <c r="AP126" i="26"/>
  <c r="AL126" i="26"/>
  <c r="AE126" i="26"/>
  <c r="AD126" i="26"/>
  <c r="W126" i="26"/>
  <c r="X126" i="26" s="1"/>
  <c r="Y126" i="26" s="1"/>
  <c r="AP125" i="26"/>
  <c r="AL125" i="26"/>
  <c r="AE125" i="26"/>
  <c r="AD125" i="26"/>
  <c r="W125" i="26"/>
  <c r="AF125" i="26" s="1"/>
  <c r="AP124" i="26"/>
  <c r="AL124" i="26"/>
  <c r="AE124" i="26"/>
  <c r="AD124" i="26"/>
  <c r="W124" i="26"/>
  <c r="X124" i="26" s="1"/>
  <c r="Y124" i="26" s="1"/>
  <c r="AP123" i="26"/>
  <c r="AL123" i="26"/>
  <c r="AH123" i="26"/>
  <c r="AA123" i="26"/>
  <c r="W123" i="26"/>
  <c r="X123" i="26" s="1"/>
  <c r="Y123" i="26" s="1"/>
  <c r="AP122" i="26"/>
  <c r="AL122" i="26"/>
  <c r="AH122" i="26"/>
  <c r="AA122" i="26"/>
  <c r="AP121" i="26"/>
  <c r="AI121" i="26"/>
  <c r="AH121" i="26"/>
  <c r="AD121" i="26"/>
  <c r="W121" i="26"/>
  <c r="X121" i="26" s="1"/>
  <c r="Y121" i="26" s="1"/>
  <c r="AP120" i="26"/>
  <c r="AL120" i="26"/>
  <c r="AE120" i="26"/>
  <c r="AD120" i="26"/>
  <c r="W120" i="26"/>
  <c r="X120" i="26" s="1"/>
  <c r="Y120" i="26" s="1"/>
  <c r="AP119" i="26"/>
  <c r="AL119" i="26"/>
  <c r="AE119" i="26"/>
  <c r="AD119" i="26"/>
  <c r="W119" i="26"/>
  <c r="AF119" i="26" s="1"/>
  <c r="AP118" i="26"/>
  <c r="AL118" i="26"/>
  <c r="AE118" i="26"/>
  <c r="AD118" i="26"/>
  <c r="W118" i="26"/>
  <c r="AF118" i="26" s="1"/>
  <c r="AP117" i="26"/>
  <c r="AL117" i="26"/>
  <c r="AE117" i="26"/>
  <c r="AD117" i="26"/>
  <c r="W117" i="26"/>
  <c r="X117" i="26" s="1"/>
  <c r="Y117" i="26" s="1"/>
  <c r="AP116" i="26"/>
  <c r="AL116" i="26"/>
  <c r="AH116" i="26"/>
  <c r="AA116" i="26"/>
  <c r="W116" i="26"/>
  <c r="X116" i="26" s="1"/>
  <c r="Y116" i="26" s="1"/>
  <c r="AP115" i="26"/>
  <c r="AL115" i="26"/>
  <c r="AH115" i="26"/>
  <c r="AA115" i="26"/>
  <c r="W115" i="26"/>
  <c r="X115" i="26" s="1"/>
  <c r="Y115" i="26" s="1"/>
  <c r="AP114" i="26"/>
  <c r="AL114" i="26"/>
  <c r="AH114" i="26"/>
  <c r="AA114" i="26"/>
  <c r="W114" i="26"/>
  <c r="X114" i="26" s="1"/>
  <c r="Y114" i="26" s="1"/>
  <c r="AP113" i="26"/>
  <c r="AL113" i="26"/>
  <c r="AH113" i="26"/>
  <c r="AA113" i="26"/>
  <c r="W113" i="26"/>
  <c r="AB113" i="26" s="1"/>
  <c r="AP112" i="26"/>
  <c r="AL112" i="26"/>
  <c r="AE112" i="26"/>
  <c r="AD112" i="26"/>
  <c r="W112" i="26"/>
  <c r="X112" i="26" s="1"/>
  <c r="Y112" i="26" s="1"/>
  <c r="AP111" i="26"/>
  <c r="AL111" i="26"/>
  <c r="AH111" i="26"/>
  <c r="AA111" i="26"/>
  <c r="AP110" i="26"/>
  <c r="AL110" i="26"/>
  <c r="AH110" i="26"/>
  <c r="AA110" i="26"/>
  <c r="AP109" i="26"/>
  <c r="AL109" i="26"/>
  <c r="AH109" i="26"/>
  <c r="AA109" i="26"/>
  <c r="AP108" i="26"/>
  <c r="AI108" i="26"/>
  <c r="AH108" i="26"/>
  <c r="AD108" i="26"/>
  <c r="AI107" i="26"/>
  <c r="AP107" i="26"/>
  <c r="AH107" i="26"/>
  <c r="AD107" i="26"/>
  <c r="AP106" i="26"/>
  <c r="AL106" i="26"/>
  <c r="AH106" i="26"/>
  <c r="AA106" i="26"/>
  <c r="W106" i="26"/>
  <c r="X106" i="26" s="1"/>
  <c r="Y106" i="26" s="1"/>
  <c r="AP105" i="26"/>
  <c r="AL105" i="26"/>
  <c r="AH105" i="26"/>
  <c r="AA105" i="26"/>
  <c r="W105" i="26"/>
  <c r="AB105" i="26" s="1"/>
  <c r="AP104" i="26"/>
  <c r="AL104" i="26"/>
  <c r="AH104" i="26"/>
  <c r="AA104" i="26"/>
  <c r="AP103" i="26"/>
  <c r="AL103" i="26"/>
  <c r="AH103" i="26"/>
  <c r="AA103" i="26"/>
  <c r="AP102" i="26"/>
  <c r="AL102" i="26"/>
  <c r="AH102" i="26"/>
  <c r="AA102" i="26"/>
  <c r="AP101" i="26"/>
  <c r="AL101" i="26"/>
  <c r="AH101" i="26"/>
  <c r="AA101" i="26"/>
  <c r="W101" i="26"/>
  <c r="X101" i="26" s="1"/>
  <c r="Y101" i="26" s="1"/>
  <c r="AP100" i="26"/>
  <c r="AL100" i="26"/>
  <c r="AE100" i="26"/>
  <c r="AD100" i="26"/>
  <c r="AP99" i="26"/>
  <c r="AL99" i="26"/>
  <c r="AE99" i="26"/>
  <c r="AD99" i="26"/>
  <c r="AP98" i="26"/>
  <c r="AL98" i="26"/>
  <c r="AH98" i="26"/>
  <c r="AA98" i="26"/>
  <c r="W98" i="26"/>
  <c r="X98" i="26" s="1"/>
  <c r="Y98" i="26" s="1"/>
  <c r="AP97" i="26"/>
  <c r="AL97" i="26"/>
  <c r="AE97" i="26"/>
  <c r="AD97" i="26"/>
  <c r="W97" i="26"/>
  <c r="AF97" i="26" s="1"/>
  <c r="AP96" i="26"/>
  <c r="AL96" i="26"/>
  <c r="AH96" i="26"/>
  <c r="AA96" i="26"/>
  <c r="AP95" i="26"/>
  <c r="AL95" i="26"/>
  <c r="AE95" i="26"/>
  <c r="AD95" i="26"/>
  <c r="W95" i="26"/>
  <c r="AF95" i="26" s="1"/>
  <c r="AP94" i="26"/>
  <c r="AL94" i="26"/>
  <c r="AE94" i="26"/>
  <c r="AD94" i="26"/>
  <c r="W94" i="26"/>
  <c r="AF94" i="26" s="1"/>
  <c r="AE93" i="26"/>
  <c r="AP93" i="26"/>
  <c r="AL93" i="26"/>
  <c r="W93" i="26"/>
  <c r="AD93" i="26" s="1"/>
  <c r="AP92" i="26"/>
  <c r="AL92" i="26"/>
  <c r="AA92" i="26"/>
  <c r="W92" i="26"/>
  <c r="X92" i="26" s="1"/>
  <c r="Y92" i="26" s="1"/>
  <c r="AP91" i="26"/>
  <c r="AL91" i="26"/>
  <c r="AA91" i="26"/>
  <c r="W91" i="26"/>
  <c r="AB91" i="26" s="1"/>
  <c r="N122" i="26"/>
  <c r="W122" i="26" s="1"/>
  <c r="AB122" i="26" s="1"/>
  <c r="O104" i="26"/>
  <c r="N111" i="26"/>
  <c r="W111" i="26" s="1"/>
  <c r="X111" i="26" s="1"/>
  <c r="Y111" i="26" s="1"/>
  <c r="N110" i="26"/>
  <c r="W110" i="26" s="1"/>
  <c r="N109" i="26"/>
  <c r="W109" i="26" s="1"/>
  <c r="X109" i="26" s="1"/>
  <c r="Y109" i="26" s="1"/>
  <c r="N108" i="26"/>
  <c r="W108" i="26" s="1"/>
  <c r="X108" i="26" s="1"/>
  <c r="Y108" i="26" s="1"/>
  <c r="N107" i="26"/>
  <c r="W107" i="26" s="1"/>
  <c r="N104" i="26"/>
  <c r="N103" i="26"/>
  <c r="W103" i="26" s="1"/>
  <c r="N102" i="26"/>
  <c r="W102" i="26" s="1"/>
  <c r="X102" i="26" s="1"/>
  <c r="Y102" i="26" s="1"/>
  <c r="N100" i="26"/>
  <c r="W100" i="26" s="1"/>
  <c r="AF100" i="26" s="1"/>
  <c r="N99" i="26"/>
  <c r="W99" i="26" s="1"/>
  <c r="N96" i="26"/>
  <c r="W96" i="26" s="1"/>
  <c r="AB96" i="26" s="1"/>
  <c r="AE89" i="26"/>
  <c r="AE88" i="26"/>
  <c r="AE87" i="26"/>
  <c r="AE86" i="26"/>
  <c r="AE85" i="26"/>
  <c r="AP90" i="26"/>
  <c r="AL90" i="26"/>
  <c r="AH90" i="26"/>
  <c r="AA90" i="26"/>
  <c r="W90" i="26"/>
  <c r="X90" i="26" s="1"/>
  <c r="Y90" i="26" s="1"/>
  <c r="AP89" i="26"/>
  <c r="AL89" i="26"/>
  <c r="W89" i="26"/>
  <c r="X89" i="26" s="1"/>
  <c r="Y89" i="26" s="1"/>
  <c r="AP88" i="26"/>
  <c r="AL88" i="26"/>
  <c r="W88" i="26"/>
  <c r="X88" i="26" s="1"/>
  <c r="Y88" i="26" s="1"/>
  <c r="AP87" i="26"/>
  <c r="AL87" i="26"/>
  <c r="AA87" i="26"/>
  <c r="W87" i="26"/>
  <c r="X87" i="26" s="1"/>
  <c r="Y87" i="26" s="1"/>
  <c r="AP86" i="26"/>
  <c r="AL86" i="26"/>
  <c r="W86" i="26"/>
  <c r="X86" i="26" s="1"/>
  <c r="Y86" i="26" s="1"/>
  <c r="AP85" i="26"/>
  <c r="AL85" i="26"/>
  <c r="W85" i="26"/>
  <c r="X85" i="26" s="1"/>
  <c r="Y85" i="26" s="1"/>
  <c r="AP84" i="26"/>
  <c r="AL84" i="26"/>
  <c r="AH84" i="26"/>
  <c r="AA84" i="26"/>
  <c r="W84" i="26"/>
  <c r="X84" i="26" s="1"/>
  <c r="Y84" i="26" s="1"/>
  <c r="AP83" i="26"/>
  <c r="AL83" i="26"/>
  <c r="AH83" i="26"/>
  <c r="AA83" i="26"/>
  <c r="W83" i="26"/>
  <c r="AB83" i="26" s="1"/>
  <c r="AP82" i="26"/>
  <c r="AL82" i="26"/>
  <c r="AH82" i="26"/>
  <c r="AA82" i="26"/>
  <c r="W82" i="26"/>
  <c r="AB82" i="26" s="1"/>
  <c r="AE81" i="26"/>
  <c r="AE80" i="26"/>
  <c r="AP81" i="26"/>
  <c r="AL81" i="26"/>
  <c r="AD81" i="26"/>
  <c r="W81" i="26"/>
  <c r="AF81" i="26" s="1"/>
  <c r="AP80" i="26"/>
  <c r="AL80" i="26"/>
  <c r="AD80" i="26"/>
  <c r="W80" i="26"/>
  <c r="AF80" i="26" s="1"/>
  <c r="AG80" i="26" s="1"/>
  <c r="AH80" i="26" s="1"/>
  <c r="AP79" i="26"/>
  <c r="AL79" i="26"/>
  <c r="AH79" i="26"/>
  <c r="AD79" i="26"/>
  <c r="W79" i="26"/>
  <c r="AB79" i="26" s="1"/>
  <c r="AP78" i="26"/>
  <c r="AL78" i="26"/>
  <c r="AH78" i="26"/>
  <c r="AD78" i="26"/>
  <c r="W78" i="26"/>
  <c r="X78" i="26" s="1"/>
  <c r="Y78" i="26" s="1"/>
  <c r="AP77" i="26"/>
  <c r="AL77" i="26"/>
  <c r="AH77" i="26"/>
  <c r="AD77" i="26"/>
  <c r="W77" i="26"/>
  <c r="AB77" i="26" s="1"/>
  <c r="AP76" i="26"/>
  <c r="AL76" i="26"/>
  <c r="AE76" i="26"/>
  <c r="AD76" i="26"/>
  <c r="W76" i="26"/>
  <c r="X76" i="26" s="1"/>
  <c r="Y76" i="26" s="1"/>
  <c r="AP75" i="26"/>
  <c r="AL75" i="26"/>
  <c r="AE75" i="26"/>
  <c r="AD75" i="26"/>
  <c r="W75" i="26"/>
  <c r="AF75" i="26" s="1"/>
  <c r="AP74" i="26"/>
  <c r="AL74" i="26"/>
  <c r="AE74" i="26"/>
  <c r="AD74" i="26"/>
  <c r="W74" i="26"/>
  <c r="X74" i="26" s="1"/>
  <c r="Y74" i="26" s="1"/>
  <c r="AE73" i="26"/>
  <c r="AE72" i="26"/>
  <c r="AP73" i="26"/>
  <c r="AL73" i="26"/>
  <c r="AH73" i="26"/>
  <c r="N73" i="26"/>
  <c r="W73" i="26" s="1"/>
  <c r="AB73" i="26" s="1"/>
  <c r="AD73" i="26" s="1"/>
  <c r="AP72" i="26"/>
  <c r="AL72" i="26"/>
  <c r="AH72" i="26"/>
  <c r="W72" i="26"/>
  <c r="X72" i="26" s="1"/>
  <c r="Y72" i="26" s="1"/>
  <c r="AP71" i="26"/>
  <c r="AL71" i="26"/>
  <c r="AH71" i="26"/>
  <c r="AA71" i="26"/>
  <c r="W71" i="26"/>
  <c r="X71" i="26" s="1"/>
  <c r="Y71" i="26" s="1"/>
  <c r="AP70" i="26"/>
  <c r="AL70" i="26"/>
  <c r="AH70" i="26"/>
  <c r="AA70" i="26"/>
  <c r="W70" i="26"/>
  <c r="X70" i="26" s="1"/>
  <c r="Y70" i="26" s="1"/>
  <c r="AP69" i="26"/>
  <c r="AL69" i="26"/>
  <c r="AH69" i="26"/>
  <c r="AA69" i="26"/>
  <c r="W69" i="26"/>
  <c r="AB69" i="26" s="1"/>
  <c r="AP68" i="26"/>
  <c r="AL68" i="26"/>
  <c r="AH68" i="26"/>
  <c r="AA68" i="26"/>
  <c r="W68" i="26"/>
  <c r="X68" i="26" s="1"/>
  <c r="Y68" i="26" s="1"/>
  <c r="AP67" i="26"/>
  <c r="AL67" i="26"/>
  <c r="AH67" i="26"/>
  <c r="AA67" i="26"/>
  <c r="AP66" i="26"/>
  <c r="AL66" i="26"/>
  <c r="AH66" i="26"/>
  <c r="AA66" i="26"/>
  <c r="W66" i="26"/>
  <c r="X66" i="26" s="1"/>
  <c r="Y66" i="26" s="1"/>
  <c r="AP65" i="26"/>
  <c r="AL65" i="26"/>
  <c r="AH65" i="26"/>
  <c r="AA65" i="26"/>
  <c r="AP64" i="26"/>
  <c r="AL64" i="26"/>
  <c r="AH64" i="26"/>
  <c r="AA64" i="26"/>
  <c r="W64" i="26"/>
  <c r="X64" i="26" s="1"/>
  <c r="Y64" i="26" s="1"/>
  <c r="AP63" i="26"/>
  <c r="AL63" i="26"/>
  <c r="AH63" i="26"/>
  <c r="AA63" i="26"/>
  <c r="AP62" i="26"/>
  <c r="AL62" i="26"/>
  <c r="AH62" i="26"/>
  <c r="AA62" i="26"/>
  <c r="AP61" i="26"/>
  <c r="AL61" i="26"/>
  <c r="AH61" i="26"/>
  <c r="AA61" i="26"/>
  <c r="W61" i="26"/>
  <c r="AB61" i="26" s="1"/>
  <c r="AP60" i="26"/>
  <c r="AL60" i="26"/>
  <c r="AH60" i="26"/>
  <c r="AA60" i="26"/>
  <c r="W60" i="26"/>
  <c r="X60" i="26" s="1"/>
  <c r="Y60" i="26" s="1"/>
  <c r="AP59" i="26"/>
  <c r="AL59" i="26"/>
  <c r="AH59" i="26"/>
  <c r="AA59" i="26"/>
  <c r="AP58" i="26"/>
  <c r="AL58" i="26"/>
  <c r="AH58" i="26"/>
  <c r="AA58" i="26"/>
  <c r="W58" i="26"/>
  <c r="X58" i="26" s="1"/>
  <c r="Y58" i="26" s="1"/>
  <c r="AP57" i="26"/>
  <c r="AL57" i="26"/>
  <c r="AH57" i="26"/>
  <c r="AA57" i="26"/>
  <c r="W57" i="26"/>
  <c r="AB57" i="26" s="1"/>
  <c r="AP56" i="26"/>
  <c r="AL56" i="26"/>
  <c r="AH56" i="26"/>
  <c r="AA56" i="26"/>
  <c r="AP55" i="26"/>
  <c r="AL55" i="26"/>
  <c r="AH55" i="26"/>
  <c r="AA55" i="26"/>
  <c r="AP54" i="26"/>
  <c r="AL54" i="26"/>
  <c r="AH54" i="26"/>
  <c r="AA54" i="26"/>
  <c r="O67" i="26"/>
  <c r="N67" i="26"/>
  <c r="N65" i="26"/>
  <c r="W65" i="26" s="1"/>
  <c r="AB65" i="26" s="1"/>
  <c r="N63" i="26"/>
  <c r="W63" i="26" s="1"/>
  <c r="N62" i="26"/>
  <c r="W62" i="26" s="1"/>
  <c r="N59" i="26"/>
  <c r="W59" i="26" s="1"/>
  <c r="X59" i="26" s="1"/>
  <c r="Y59" i="26" s="1"/>
  <c r="N56" i="26"/>
  <c r="W56" i="26" s="1"/>
  <c r="X56" i="26" s="1"/>
  <c r="Y56" i="26" s="1"/>
  <c r="N55" i="26"/>
  <c r="W55" i="26" s="1"/>
  <c r="N54" i="26"/>
  <c r="W54" i="26" s="1"/>
  <c r="AP114" i="25"/>
  <c r="AL114" i="25"/>
  <c r="AE114" i="25"/>
  <c r="AD114" i="25"/>
  <c r="AP113" i="25"/>
  <c r="AL113" i="25"/>
  <c r="AE113" i="25"/>
  <c r="AD113" i="25"/>
  <c r="AP108" i="25"/>
  <c r="AL108" i="25"/>
  <c r="AE108" i="25"/>
  <c r="AD108" i="25"/>
  <c r="AP107" i="25"/>
  <c r="AL107" i="25"/>
  <c r="AE107" i="25"/>
  <c r="AD107" i="25"/>
  <c r="W107" i="25"/>
  <c r="X107" i="25" s="1"/>
  <c r="Y107" i="25" s="1"/>
  <c r="AP105" i="25"/>
  <c r="AL105" i="25"/>
  <c r="AE105" i="25"/>
  <c r="AD105" i="25"/>
  <c r="W105" i="25"/>
  <c r="AF105" i="25" s="1"/>
  <c r="AP98" i="25"/>
  <c r="AL98" i="25"/>
  <c r="AE98" i="25"/>
  <c r="AD98" i="25"/>
  <c r="W98" i="25"/>
  <c r="AF98" i="25" s="1"/>
  <c r="AP93" i="25"/>
  <c r="AL93" i="25"/>
  <c r="AE93" i="25"/>
  <c r="AD93" i="25"/>
  <c r="W93" i="25"/>
  <c r="AF93" i="25" s="1"/>
  <c r="AP92" i="25"/>
  <c r="AL92" i="25"/>
  <c r="AE92" i="25"/>
  <c r="AD92" i="25"/>
  <c r="W92" i="25"/>
  <c r="X92" i="25" s="1"/>
  <c r="Y92" i="25" s="1"/>
  <c r="AP91" i="25"/>
  <c r="AL91" i="25"/>
  <c r="AE91" i="25"/>
  <c r="AD91" i="25"/>
  <c r="W91" i="25"/>
  <c r="X91" i="25" s="1"/>
  <c r="Y91" i="25" s="1"/>
  <c r="AP90" i="25"/>
  <c r="AL90" i="25"/>
  <c r="AE90" i="25"/>
  <c r="AD90" i="25"/>
  <c r="AP89" i="25"/>
  <c r="AL89" i="25"/>
  <c r="AE89" i="25"/>
  <c r="AD89" i="25"/>
  <c r="AP88" i="25"/>
  <c r="AL88" i="25"/>
  <c r="AE88" i="25"/>
  <c r="AD88" i="25"/>
  <c r="W88" i="25"/>
  <c r="X88" i="25" s="1"/>
  <c r="Y88" i="25" s="1"/>
  <c r="AP87" i="25"/>
  <c r="AL87" i="25"/>
  <c r="AE87" i="25"/>
  <c r="AD87" i="25"/>
  <c r="W87" i="25"/>
  <c r="X87" i="25" s="1"/>
  <c r="Y87" i="25" s="1"/>
  <c r="AP86" i="25"/>
  <c r="AL86" i="25"/>
  <c r="AE86" i="25"/>
  <c r="AD86" i="25"/>
  <c r="W86" i="25"/>
  <c r="AF86" i="25" s="1"/>
  <c r="AP85" i="25"/>
  <c r="AL85" i="25"/>
  <c r="AE85" i="25"/>
  <c r="AD85" i="25"/>
  <c r="W85" i="25"/>
  <c r="AF85" i="25" s="1"/>
  <c r="AP84" i="25"/>
  <c r="AL84" i="25"/>
  <c r="AE84" i="25"/>
  <c r="AD84" i="25"/>
  <c r="W84" i="25"/>
  <c r="X84" i="25" s="1"/>
  <c r="Y84" i="25" s="1"/>
  <c r="AP83" i="25"/>
  <c r="AL83" i="25"/>
  <c r="AE83" i="25"/>
  <c r="AD83" i="25"/>
  <c r="W83" i="25"/>
  <c r="AF83" i="25" s="1"/>
  <c r="AE71" i="25"/>
  <c r="AE70" i="25"/>
  <c r="AE69" i="25"/>
  <c r="AE68" i="25"/>
  <c r="AE67" i="25"/>
  <c r="O113" i="25"/>
  <c r="N114" i="25"/>
  <c r="W114" i="25" s="1"/>
  <c r="AF114" i="25" s="1"/>
  <c r="N113" i="25"/>
  <c r="O108" i="25"/>
  <c r="N108" i="25"/>
  <c r="O90" i="25"/>
  <c r="W90" i="25" s="1"/>
  <c r="X90" i="25" s="1"/>
  <c r="Y90" i="25" s="1"/>
  <c r="O89" i="25"/>
  <c r="W89" i="25" s="1"/>
  <c r="AE78" i="25"/>
  <c r="AD78" i="25"/>
  <c r="AE77" i="25"/>
  <c r="AD77" i="25"/>
  <c r="AE76" i="25"/>
  <c r="AD76" i="25"/>
  <c r="AE74" i="25"/>
  <c r="AD74" i="25"/>
  <c r="AE73" i="25"/>
  <c r="AD73" i="25"/>
  <c r="AE72" i="25"/>
  <c r="AD72" i="25"/>
  <c r="AE66" i="25"/>
  <c r="AD66" i="25"/>
  <c r="AE65" i="25"/>
  <c r="AD65" i="25"/>
  <c r="AE64" i="25"/>
  <c r="AD64" i="25"/>
  <c r="AE63" i="25"/>
  <c r="AD63" i="25"/>
  <c r="AE62" i="25"/>
  <c r="AD62" i="25"/>
  <c r="AE61" i="25"/>
  <c r="AP78" i="25"/>
  <c r="AL78" i="25"/>
  <c r="W78" i="25"/>
  <c r="AF78" i="25" s="1"/>
  <c r="AP77" i="25"/>
  <c r="AL77" i="25"/>
  <c r="W77" i="25"/>
  <c r="AF77" i="25" s="1"/>
  <c r="AP76" i="25"/>
  <c r="AL76" i="25"/>
  <c r="W76" i="25"/>
  <c r="X76" i="25" s="1"/>
  <c r="Y76" i="25" s="1"/>
  <c r="AP75" i="25"/>
  <c r="AL75" i="25"/>
  <c r="AH75" i="25"/>
  <c r="AA75" i="25"/>
  <c r="AB75" i="25"/>
  <c r="AP74" i="25"/>
  <c r="AL74" i="25"/>
  <c r="W74" i="25"/>
  <c r="X74" i="25" s="1"/>
  <c r="Y74" i="25" s="1"/>
  <c r="AP73" i="25"/>
  <c r="AL73" i="25"/>
  <c r="W73" i="25"/>
  <c r="X73" i="25" s="1"/>
  <c r="Y73" i="25" s="1"/>
  <c r="AP72" i="25"/>
  <c r="AL72" i="25"/>
  <c r="W72" i="25"/>
  <c r="X72" i="25" s="1"/>
  <c r="Y72" i="25" s="1"/>
  <c r="AP71" i="25"/>
  <c r="AL71" i="25"/>
  <c r="AH71" i="25"/>
  <c r="W71" i="25"/>
  <c r="AB71" i="25" s="1"/>
  <c r="AP70" i="25"/>
  <c r="AL70" i="25"/>
  <c r="AH70" i="25"/>
  <c r="W70" i="25"/>
  <c r="X70" i="25" s="1"/>
  <c r="Y70" i="25" s="1"/>
  <c r="AP69" i="25"/>
  <c r="AL69" i="25"/>
  <c r="AH69" i="25"/>
  <c r="W69" i="25"/>
  <c r="X69" i="25" s="1"/>
  <c r="Y69" i="25" s="1"/>
  <c r="AP68" i="25"/>
  <c r="AL68" i="25"/>
  <c r="AH68" i="25"/>
  <c r="W68" i="25"/>
  <c r="X68" i="25" s="1"/>
  <c r="Y68" i="25" s="1"/>
  <c r="AP67" i="25"/>
  <c r="AL67" i="25"/>
  <c r="AH67" i="25"/>
  <c r="W67" i="25"/>
  <c r="AB67" i="25" s="1"/>
  <c r="AP66" i="25"/>
  <c r="AL66" i="25"/>
  <c r="W66" i="25"/>
  <c r="AF66" i="25" s="1"/>
  <c r="AP65" i="25"/>
  <c r="AL65" i="25"/>
  <c r="W65" i="25"/>
  <c r="AF65" i="25" s="1"/>
  <c r="AP64" i="25"/>
  <c r="AL64" i="25"/>
  <c r="W64" i="25"/>
  <c r="X64" i="25" s="1"/>
  <c r="Y64" i="25" s="1"/>
  <c r="AP63" i="25"/>
  <c r="AL63" i="25"/>
  <c r="W63" i="25"/>
  <c r="X63" i="25" s="1"/>
  <c r="Y63" i="25" s="1"/>
  <c r="AP62" i="25"/>
  <c r="AL62" i="25"/>
  <c r="W62" i="25"/>
  <c r="X62" i="25" s="1"/>
  <c r="Y62" i="25" s="1"/>
  <c r="AP61" i="25"/>
  <c r="AL61" i="25"/>
  <c r="AD61" i="25"/>
  <c r="W61" i="25"/>
  <c r="X61" i="25" s="1"/>
  <c r="Y61" i="25" s="1"/>
  <c r="AE82" i="25"/>
  <c r="AE60" i="25"/>
  <c r="AP58" i="1"/>
  <c r="AL58" i="1"/>
  <c r="AH58" i="1"/>
  <c r="AA58" i="1"/>
  <c r="W58" i="1"/>
  <c r="AB58" i="1" s="1"/>
  <c r="E58" i="1"/>
  <c r="AP54" i="1"/>
  <c r="AL54" i="1"/>
  <c r="AH54" i="1"/>
  <c r="AA54" i="1"/>
  <c r="W54" i="1"/>
  <c r="AB54" i="1" s="1"/>
  <c r="E54" i="1"/>
  <c r="W64" i="1"/>
  <c r="AB64" i="1" s="1"/>
  <c r="AP57" i="13"/>
  <c r="AL57" i="13"/>
  <c r="AH57" i="13"/>
  <c r="AA57" i="13"/>
  <c r="W57" i="13"/>
  <c r="AB57" i="13" s="1"/>
  <c r="AE56" i="13"/>
  <c r="AE53" i="13"/>
  <c r="AP48" i="32"/>
  <c r="AL48" i="32"/>
  <c r="AE48" i="32"/>
  <c r="AD48" i="32"/>
  <c r="W48" i="32"/>
  <c r="X48" i="32" s="1"/>
  <c r="Y48" i="32" s="1"/>
  <c r="AE47" i="32"/>
  <c r="E48" i="32"/>
  <c r="AF215" i="34"/>
  <c r="AE215" i="34"/>
  <c r="AD215" i="34"/>
  <c r="X215" i="34"/>
  <c r="Y215" i="34" s="1"/>
  <c r="AF214" i="34"/>
  <c r="AE214" i="34"/>
  <c r="AD214" i="34"/>
  <c r="X214" i="34"/>
  <c r="Y214" i="34" s="1"/>
  <c r="AD213" i="34"/>
  <c r="X213" i="34"/>
  <c r="Y213" i="34" s="1"/>
  <c r="AD212" i="34"/>
  <c r="X212" i="34"/>
  <c r="AE203" i="34"/>
  <c r="AF184" i="34"/>
  <c r="AE184" i="34"/>
  <c r="Y211" i="34"/>
  <c r="AH211" i="34"/>
  <c r="AE210" i="34"/>
  <c r="AP210" i="34"/>
  <c r="AL210" i="34"/>
  <c r="W210" i="34"/>
  <c r="AD210" i="34" s="1"/>
  <c r="AP189" i="34"/>
  <c r="AL189" i="34"/>
  <c r="AH189" i="34"/>
  <c r="W189" i="34"/>
  <c r="AB189" i="34" s="1"/>
  <c r="AD189" i="34" s="1"/>
  <c r="AE197" i="34"/>
  <c r="AP198" i="34"/>
  <c r="AL198" i="34"/>
  <c r="AH198" i="34"/>
  <c r="W198" i="34"/>
  <c r="AB198" i="34" s="1"/>
  <c r="AD198" i="34" s="1"/>
  <c r="AP197" i="34"/>
  <c r="AL197" i="34"/>
  <c r="AD197" i="34"/>
  <c r="W197" i="34"/>
  <c r="AF197" i="34" s="1"/>
  <c r="AG197" i="34" s="1"/>
  <c r="AE181" i="34"/>
  <c r="X107" i="29" l="1"/>
  <c r="AB107" i="29"/>
  <c r="AC107" i="29" s="1"/>
  <c r="AD107" i="29" s="1"/>
  <c r="AC149" i="29"/>
  <c r="AD149" i="29" s="1"/>
  <c r="AC133" i="29"/>
  <c r="AD133" i="29" s="1"/>
  <c r="X104" i="29"/>
  <c r="Y104" i="29" s="1"/>
  <c r="X57" i="13"/>
  <c r="Y57" i="13" s="1"/>
  <c r="AC104" i="29"/>
  <c r="AD104" i="29" s="1"/>
  <c r="AC145" i="29"/>
  <c r="AD145" i="29" s="1"/>
  <c r="X106" i="29"/>
  <c r="Y106" i="29" s="1"/>
  <c r="AF108" i="29"/>
  <c r="AG108" i="29" s="1"/>
  <c r="AH108" i="29" s="1"/>
  <c r="AC178" i="36"/>
  <c r="AD178" i="36" s="1"/>
  <c r="AF155" i="36"/>
  <c r="AG155" i="36" s="1"/>
  <c r="AH155" i="36" s="1"/>
  <c r="AF169" i="36"/>
  <c r="AG169" i="36" s="1"/>
  <c r="AH169" i="36" s="1"/>
  <c r="AC54" i="1"/>
  <c r="AD54" i="1" s="1"/>
  <c r="AC57" i="13"/>
  <c r="AD57" i="13" s="1"/>
  <c r="AG150" i="36"/>
  <c r="AH150" i="36" s="1"/>
  <c r="AF151" i="36"/>
  <c r="AG151" i="36" s="1"/>
  <c r="AH151" i="36" s="1"/>
  <c r="AG153" i="36"/>
  <c r="AH153" i="36" s="1"/>
  <c r="AG167" i="36"/>
  <c r="AH167" i="36" s="1"/>
  <c r="X171" i="36"/>
  <c r="Y171" i="36" s="1"/>
  <c r="AF88" i="25"/>
  <c r="AG88" i="25" s="1"/>
  <c r="AH88" i="25" s="1"/>
  <c r="W113" i="25"/>
  <c r="X113" i="25" s="1"/>
  <c r="Y113" i="25" s="1"/>
  <c r="AG83" i="25"/>
  <c r="AH83" i="25" s="1"/>
  <c r="X86" i="25"/>
  <c r="Y86" i="25" s="1"/>
  <c r="AG85" i="25"/>
  <c r="AH85" i="25" s="1"/>
  <c r="W108" i="25"/>
  <c r="AF108" i="25" s="1"/>
  <c r="AG108" i="25" s="1"/>
  <c r="AH108" i="25" s="1"/>
  <c r="AG114" i="25"/>
  <c r="AH114" i="25" s="1"/>
  <c r="AF87" i="25"/>
  <c r="AG87" i="25" s="1"/>
  <c r="AH87" i="25" s="1"/>
  <c r="X98" i="25"/>
  <c r="Y98" i="25" s="1"/>
  <c r="AG105" i="25"/>
  <c r="AH105" i="25" s="1"/>
  <c r="AF107" i="25"/>
  <c r="AG107" i="25" s="1"/>
  <c r="AH107" i="25" s="1"/>
  <c r="AF89" i="25"/>
  <c r="AG89" i="25" s="1"/>
  <c r="AH89" i="25" s="1"/>
  <c r="X89" i="25"/>
  <c r="Y89" i="25" s="1"/>
  <c r="X83" i="25"/>
  <c r="Y83" i="25" s="1"/>
  <c r="X85" i="25"/>
  <c r="Y85" i="25" s="1"/>
  <c r="AG86" i="25"/>
  <c r="AH86" i="25" s="1"/>
  <c r="AG98" i="25"/>
  <c r="AH98" i="25" s="1"/>
  <c r="AG93" i="25"/>
  <c r="AH93" i="25" s="1"/>
  <c r="AF84" i="25"/>
  <c r="AG84" i="25" s="1"/>
  <c r="AH84" i="25" s="1"/>
  <c r="AF48" i="32"/>
  <c r="AG48" i="32" s="1"/>
  <c r="AH48" i="32" s="1"/>
  <c r="AJ42" i="26"/>
  <c r="AK42" i="26" s="1"/>
  <c r="AL42" i="26" s="1"/>
  <c r="X42" i="26"/>
  <c r="Y42" i="26" s="1"/>
  <c r="AC53" i="26"/>
  <c r="AD53" i="26" s="1"/>
  <c r="X44" i="26"/>
  <c r="Y44" i="26" s="1"/>
  <c r="AJ44" i="26"/>
  <c r="AK44" i="26" s="1"/>
  <c r="AL44" i="26" s="1"/>
  <c r="X48" i="26"/>
  <c r="Y48" i="26" s="1"/>
  <c r="AJ48" i="26"/>
  <c r="AK48" i="26" s="1"/>
  <c r="AL48" i="26" s="1"/>
  <c r="X52" i="26"/>
  <c r="Y52" i="26" s="1"/>
  <c r="AB52" i="26"/>
  <c r="AC52" i="26" s="1"/>
  <c r="AD52" i="26" s="1"/>
  <c r="AC58" i="1"/>
  <c r="AD58" i="1" s="1"/>
  <c r="AF100" i="31"/>
  <c r="AG100" i="31" s="1"/>
  <c r="AH100" i="31" s="1"/>
  <c r="AG98" i="31"/>
  <c r="AH98" i="31" s="1"/>
  <c r="AG86" i="31"/>
  <c r="AH86" i="31" s="1"/>
  <c r="AG85" i="31"/>
  <c r="AH85" i="31" s="1"/>
  <c r="AG93" i="31"/>
  <c r="AH93" i="31" s="1"/>
  <c r="AG111" i="31"/>
  <c r="AH111" i="31" s="1"/>
  <c r="AG82" i="31"/>
  <c r="AH82" i="31" s="1"/>
  <c r="AF112" i="31"/>
  <c r="AG112" i="31" s="1"/>
  <c r="AH112" i="31" s="1"/>
  <c r="AF96" i="31"/>
  <c r="AG96" i="31" s="1"/>
  <c r="AH96" i="31" s="1"/>
  <c r="AF99" i="31"/>
  <c r="AG99" i="31" s="1"/>
  <c r="AH99" i="31" s="1"/>
  <c r="AG90" i="31"/>
  <c r="AH90" i="31" s="1"/>
  <c r="AG110" i="31"/>
  <c r="AH110" i="31" s="1"/>
  <c r="X111" i="31"/>
  <c r="Y111" i="31" s="1"/>
  <c r="AF102" i="31"/>
  <c r="AG102" i="31" s="1"/>
  <c r="AH102" i="31" s="1"/>
  <c r="AG81" i="31"/>
  <c r="AH81" i="31" s="1"/>
  <c r="AG89" i="31"/>
  <c r="AH89" i="31" s="1"/>
  <c r="AG104" i="31"/>
  <c r="AH104" i="31" s="1"/>
  <c r="X110" i="31"/>
  <c r="Y110" i="31" s="1"/>
  <c r="X81" i="31"/>
  <c r="Y81" i="31" s="1"/>
  <c r="X85" i="31"/>
  <c r="Y85" i="31" s="1"/>
  <c r="X89" i="31"/>
  <c r="Y89" i="31" s="1"/>
  <c r="X93" i="31"/>
  <c r="Y93" i="31" s="1"/>
  <c r="AF103" i="31"/>
  <c r="AG103" i="31" s="1"/>
  <c r="AH103" i="31" s="1"/>
  <c r="AG105" i="31"/>
  <c r="AH105" i="31" s="1"/>
  <c r="AJ94" i="31"/>
  <c r="AK94" i="31" s="1"/>
  <c r="AL94" i="31" s="1"/>
  <c r="AF83" i="31"/>
  <c r="AG83" i="31" s="1"/>
  <c r="AH83" i="31" s="1"/>
  <c r="AF87" i="31"/>
  <c r="AG87" i="31" s="1"/>
  <c r="AH87" i="31" s="1"/>
  <c r="AF91" i="31"/>
  <c r="AG91" i="31" s="1"/>
  <c r="AH91" i="31" s="1"/>
  <c r="X98" i="31"/>
  <c r="Y98" i="31" s="1"/>
  <c r="AF97" i="31"/>
  <c r="AG97" i="31" s="1"/>
  <c r="AH97" i="31" s="1"/>
  <c r="AF101" i="31"/>
  <c r="AG101" i="31" s="1"/>
  <c r="AH101" i="31" s="1"/>
  <c r="X82" i="31"/>
  <c r="Y82" i="31" s="1"/>
  <c r="AF84" i="31"/>
  <c r="AG84" i="31" s="1"/>
  <c r="AH84" i="31" s="1"/>
  <c r="X86" i="31"/>
  <c r="Y86" i="31" s="1"/>
  <c r="AF88" i="31"/>
  <c r="AG88" i="31" s="1"/>
  <c r="AH88" i="31" s="1"/>
  <c r="X90" i="31"/>
  <c r="Y90" i="31" s="1"/>
  <c r="AF92" i="31"/>
  <c r="AG92" i="31" s="1"/>
  <c r="AH92" i="31" s="1"/>
  <c r="AJ95" i="31"/>
  <c r="AK95" i="31" s="1"/>
  <c r="AL95" i="31" s="1"/>
  <c r="AD94" i="31"/>
  <c r="X105" i="31"/>
  <c r="Y105" i="31" s="1"/>
  <c r="AF106" i="31"/>
  <c r="AG106" i="31" s="1"/>
  <c r="AH106" i="31" s="1"/>
  <c r="AJ108" i="31"/>
  <c r="AK108" i="31" s="1"/>
  <c r="AL108" i="31" s="1"/>
  <c r="AJ107" i="31"/>
  <c r="AK107" i="31" s="1"/>
  <c r="AL107" i="31" s="1"/>
  <c r="AJ109" i="31"/>
  <c r="AK109" i="31" s="1"/>
  <c r="AL109" i="31" s="1"/>
  <c r="X104" i="31"/>
  <c r="Y104" i="31" s="1"/>
  <c r="AD102" i="31"/>
  <c r="AB61" i="36"/>
  <c r="AC61" i="36" s="1"/>
  <c r="AD61" i="36" s="1"/>
  <c r="X157" i="36"/>
  <c r="Y157" i="36" s="1"/>
  <c r="AF145" i="36"/>
  <c r="AG145" i="36" s="1"/>
  <c r="AH145" i="36" s="1"/>
  <c r="X153" i="36"/>
  <c r="Y153" i="36" s="1"/>
  <c r="X173" i="36"/>
  <c r="Y173" i="36" s="1"/>
  <c r="AB177" i="36"/>
  <c r="AC177" i="36" s="1"/>
  <c r="AD177" i="36" s="1"/>
  <c r="AF147" i="36"/>
  <c r="AG147" i="36" s="1"/>
  <c r="AH147" i="36" s="1"/>
  <c r="X163" i="36"/>
  <c r="Y163" i="36" s="1"/>
  <c r="AG158" i="36"/>
  <c r="AH158" i="36" s="1"/>
  <c r="AG146" i="36"/>
  <c r="AH146" i="36" s="1"/>
  <c r="AG149" i="36"/>
  <c r="AH149" i="36" s="1"/>
  <c r="AG168" i="36"/>
  <c r="AH168" i="36" s="1"/>
  <c r="X160" i="36"/>
  <c r="Y160" i="36" s="1"/>
  <c r="X164" i="36"/>
  <c r="Y164" i="36" s="1"/>
  <c r="X174" i="36"/>
  <c r="Y174" i="36" s="1"/>
  <c r="X149" i="36"/>
  <c r="Y149" i="36" s="1"/>
  <c r="AF165" i="36"/>
  <c r="AG165" i="36" s="1"/>
  <c r="AH165" i="36" s="1"/>
  <c r="X167" i="36"/>
  <c r="Y167" i="36" s="1"/>
  <c r="AB176" i="36"/>
  <c r="AC176" i="36" s="1"/>
  <c r="AD176" i="36" s="1"/>
  <c r="AG154" i="36"/>
  <c r="AH154" i="36" s="1"/>
  <c r="AG157" i="36"/>
  <c r="AH157" i="36" s="1"/>
  <c r="X162" i="36"/>
  <c r="Y162" i="36" s="1"/>
  <c r="X172" i="36"/>
  <c r="Y172" i="36" s="1"/>
  <c r="AJ159" i="36"/>
  <c r="AK159" i="36" s="1"/>
  <c r="AL159" i="36" s="1"/>
  <c r="X179" i="36"/>
  <c r="Y179" i="36" s="1"/>
  <c r="X180" i="36"/>
  <c r="Y180" i="36" s="1"/>
  <c r="X161" i="36"/>
  <c r="Y161" i="36" s="1"/>
  <c r="AH159" i="36"/>
  <c r="X146" i="36"/>
  <c r="Y146" i="36" s="1"/>
  <c r="AF148" i="36"/>
  <c r="AG148" i="36" s="1"/>
  <c r="AH148" i="36" s="1"/>
  <c r="X150" i="36"/>
  <c r="Y150" i="36" s="1"/>
  <c r="AF152" i="36"/>
  <c r="AG152" i="36" s="1"/>
  <c r="AH152" i="36" s="1"/>
  <c r="X154" i="36"/>
  <c r="Y154" i="36" s="1"/>
  <c r="AF156" i="36"/>
  <c r="AG156" i="36" s="1"/>
  <c r="AH156" i="36" s="1"/>
  <c r="X158" i="36"/>
  <c r="Y158" i="36" s="1"/>
  <c r="AF166" i="36"/>
  <c r="AG166" i="36" s="1"/>
  <c r="AH166" i="36" s="1"/>
  <c r="X168" i="36"/>
  <c r="Y168" i="36" s="1"/>
  <c r="AF170" i="36"/>
  <c r="AG170" i="36" s="1"/>
  <c r="AH170" i="36" s="1"/>
  <c r="X178" i="36"/>
  <c r="Y178" i="36" s="1"/>
  <c r="AB175" i="36"/>
  <c r="AC175" i="36" s="1"/>
  <c r="AD175" i="36" s="1"/>
  <c r="AC136" i="36"/>
  <c r="AD136" i="36" s="1"/>
  <c r="AG97" i="36"/>
  <c r="AH97" i="36" s="1"/>
  <c r="AB130" i="36"/>
  <c r="AC130" i="36" s="1"/>
  <c r="AD130" i="36" s="1"/>
  <c r="AC132" i="36"/>
  <c r="AD132" i="36" s="1"/>
  <c r="AC140" i="36"/>
  <c r="AD140" i="36" s="1"/>
  <c r="AC137" i="36"/>
  <c r="AD137" i="36" s="1"/>
  <c r="AC133" i="36"/>
  <c r="AD133" i="36" s="1"/>
  <c r="AD145" i="36"/>
  <c r="AC141" i="36"/>
  <c r="AD141" i="36" s="1"/>
  <c r="AB138" i="36"/>
  <c r="AC138" i="36" s="1"/>
  <c r="AD138" i="36" s="1"/>
  <c r="AF116" i="36"/>
  <c r="AG116" i="36" s="1"/>
  <c r="AH116" i="36" s="1"/>
  <c r="X78" i="36"/>
  <c r="Y78" i="36" s="1"/>
  <c r="AB134" i="36"/>
  <c r="AC134" i="36" s="1"/>
  <c r="AD134" i="36" s="1"/>
  <c r="AB142" i="36"/>
  <c r="AC142" i="36" s="1"/>
  <c r="AD142" i="36" s="1"/>
  <c r="X132" i="36"/>
  <c r="Y132" i="36" s="1"/>
  <c r="X136" i="36"/>
  <c r="Y136" i="36" s="1"/>
  <c r="X140" i="36"/>
  <c r="Y140" i="36" s="1"/>
  <c r="AB131" i="36"/>
  <c r="AC131" i="36" s="1"/>
  <c r="AD131" i="36" s="1"/>
  <c r="AB135" i="36"/>
  <c r="AC135" i="36" s="1"/>
  <c r="AD135" i="36" s="1"/>
  <c r="AB139" i="36"/>
  <c r="AC139" i="36" s="1"/>
  <c r="AD139" i="36" s="1"/>
  <c r="AB143" i="36"/>
  <c r="AC143" i="36" s="1"/>
  <c r="AD143" i="36" s="1"/>
  <c r="X133" i="36"/>
  <c r="Y133" i="36" s="1"/>
  <c r="X137" i="36"/>
  <c r="Y137" i="36" s="1"/>
  <c r="X141" i="36"/>
  <c r="Y141" i="36" s="1"/>
  <c r="AK74" i="36"/>
  <c r="AL74" i="36" s="1"/>
  <c r="AG101" i="36"/>
  <c r="AH101" i="36" s="1"/>
  <c r="AG104" i="36"/>
  <c r="AH104" i="36" s="1"/>
  <c r="AG108" i="36"/>
  <c r="AH108" i="36" s="1"/>
  <c r="AF102" i="36"/>
  <c r="AG102" i="36" s="1"/>
  <c r="AH102" i="36" s="1"/>
  <c r="AG109" i="36"/>
  <c r="AH109" i="36" s="1"/>
  <c r="AG115" i="36"/>
  <c r="AH115" i="36" s="1"/>
  <c r="AK78" i="36"/>
  <c r="AL78" i="36" s="1"/>
  <c r="AF98" i="36"/>
  <c r="AG98" i="36" s="1"/>
  <c r="AH98" i="36" s="1"/>
  <c r="AG100" i="36"/>
  <c r="AH100" i="36" s="1"/>
  <c r="AF107" i="36"/>
  <c r="AG107" i="36" s="1"/>
  <c r="AH107" i="36" s="1"/>
  <c r="AF69" i="36"/>
  <c r="AG69" i="36" s="1"/>
  <c r="AH69" i="36" s="1"/>
  <c r="AF110" i="36"/>
  <c r="AG110" i="36" s="1"/>
  <c r="AH110" i="36" s="1"/>
  <c r="AJ76" i="36"/>
  <c r="AK76" i="36" s="1"/>
  <c r="AL76" i="36" s="1"/>
  <c r="AF106" i="36"/>
  <c r="AG106" i="36" s="1"/>
  <c r="AH106" i="36" s="1"/>
  <c r="AJ82" i="36"/>
  <c r="AK82" i="36" s="1"/>
  <c r="AL82" i="36" s="1"/>
  <c r="AJ72" i="36"/>
  <c r="AK72" i="36" s="1"/>
  <c r="AL72" i="36" s="1"/>
  <c r="X74" i="36"/>
  <c r="Y74" i="36" s="1"/>
  <c r="AF113" i="36"/>
  <c r="AG86" i="36"/>
  <c r="AH86" i="36" s="1"/>
  <c r="AG105" i="36"/>
  <c r="AH105" i="36" s="1"/>
  <c r="AF112" i="36"/>
  <c r="AH112" i="36" s="1"/>
  <c r="AF94" i="36"/>
  <c r="AG94" i="36" s="1"/>
  <c r="AH94" i="36" s="1"/>
  <c r="AG96" i="36"/>
  <c r="AH96" i="36" s="1"/>
  <c r="AG114" i="36"/>
  <c r="AH114" i="36" s="1"/>
  <c r="AK92" i="36"/>
  <c r="AL92" i="36" s="1"/>
  <c r="AF118" i="36"/>
  <c r="AG118" i="36" s="1"/>
  <c r="AH118" i="36" s="1"/>
  <c r="AJ70" i="36"/>
  <c r="AK70" i="36" s="1"/>
  <c r="AL70" i="36" s="1"/>
  <c r="AJ84" i="36"/>
  <c r="AK84" i="36" s="1"/>
  <c r="AL84" i="36" s="1"/>
  <c r="X92" i="36"/>
  <c r="Y92" i="36" s="1"/>
  <c r="AF111" i="36"/>
  <c r="AG111" i="36" s="1"/>
  <c r="AH111" i="36" s="1"/>
  <c r="AJ80" i="36"/>
  <c r="AK80" i="36" s="1"/>
  <c r="AL80" i="36" s="1"/>
  <c r="X117" i="36"/>
  <c r="Y117" i="36" s="1"/>
  <c r="AJ93" i="36"/>
  <c r="AK93" i="36" s="1"/>
  <c r="AL93" i="36" s="1"/>
  <c r="AJ71" i="36"/>
  <c r="AK71" i="36" s="1"/>
  <c r="AL71" i="36" s="1"/>
  <c r="AJ75" i="36"/>
  <c r="AK75" i="36" s="1"/>
  <c r="AL75" i="36" s="1"/>
  <c r="AJ79" i="36"/>
  <c r="AK79" i="36" s="1"/>
  <c r="AL79" i="36" s="1"/>
  <c r="AJ83" i="36"/>
  <c r="AK83" i="36" s="1"/>
  <c r="AL83" i="36" s="1"/>
  <c r="AJ73" i="36"/>
  <c r="AK73" i="36" s="1"/>
  <c r="AL73" i="36" s="1"/>
  <c r="AJ77" i="36"/>
  <c r="AK77" i="36" s="1"/>
  <c r="AL77" i="36" s="1"/>
  <c r="AJ81" i="36"/>
  <c r="AK81" i="36" s="1"/>
  <c r="AL81" i="36" s="1"/>
  <c r="AJ85" i="36"/>
  <c r="AK85" i="36" s="1"/>
  <c r="AL85" i="36" s="1"/>
  <c r="AH70" i="36"/>
  <c r="AG91" i="36"/>
  <c r="AH91" i="36" s="1"/>
  <c r="AG87" i="36"/>
  <c r="AH87" i="36" s="1"/>
  <c r="AF88" i="36"/>
  <c r="AG88" i="36" s="1"/>
  <c r="AH88" i="36" s="1"/>
  <c r="AG90" i="36"/>
  <c r="AH90" i="36" s="1"/>
  <c r="X86" i="36"/>
  <c r="Y86" i="36" s="1"/>
  <c r="X90" i="36"/>
  <c r="Y90" i="36" s="1"/>
  <c r="X96" i="36"/>
  <c r="Y96" i="36" s="1"/>
  <c r="X100" i="36"/>
  <c r="Y100" i="36" s="1"/>
  <c r="X104" i="36"/>
  <c r="Y104" i="36" s="1"/>
  <c r="X108" i="36"/>
  <c r="Y108" i="36" s="1"/>
  <c r="X114" i="36"/>
  <c r="Y114" i="36" s="1"/>
  <c r="X87" i="36"/>
  <c r="Y87" i="36" s="1"/>
  <c r="AF89" i="36"/>
  <c r="AG89" i="36" s="1"/>
  <c r="AH89" i="36" s="1"/>
  <c r="X91" i="36"/>
  <c r="Y91" i="36" s="1"/>
  <c r="AF95" i="36"/>
  <c r="AG95" i="36" s="1"/>
  <c r="AH95" i="36" s="1"/>
  <c r="X97" i="36"/>
  <c r="Y97" i="36" s="1"/>
  <c r="AF99" i="36"/>
  <c r="AG99" i="36" s="1"/>
  <c r="AH99" i="36" s="1"/>
  <c r="X101" i="36"/>
  <c r="Y101" i="36" s="1"/>
  <c r="AF103" i="36"/>
  <c r="AG103" i="36" s="1"/>
  <c r="AH103" i="36" s="1"/>
  <c r="X105" i="36"/>
  <c r="Y105" i="36" s="1"/>
  <c r="X109" i="36"/>
  <c r="Y109" i="36" s="1"/>
  <c r="X115" i="36"/>
  <c r="Y115" i="36" s="1"/>
  <c r="AD69" i="36"/>
  <c r="X105" i="29"/>
  <c r="Y105" i="29" s="1"/>
  <c r="X109" i="29"/>
  <c r="Y109" i="29" s="1"/>
  <c r="Y107" i="29"/>
  <c r="AB106" i="29"/>
  <c r="X103" i="29"/>
  <c r="Y103" i="29" s="1"/>
  <c r="X100" i="29"/>
  <c r="Y100" i="29" s="1"/>
  <c r="AB151" i="29"/>
  <c r="AC151" i="29" s="1"/>
  <c r="AD151" i="29" s="1"/>
  <c r="AB122" i="29"/>
  <c r="AC122" i="29" s="1"/>
  <c r="AD122" i="29" s="1"/>
  <c r="AK154" i="29"/>
  <c r="AL154" i="29" s="1"/>
  <c r="AC119" i="29"/>
  <c r="AD119" i="29" s="1"/>
  <c r="AC124" i="29"/>
  <c r="AD124" i="29" s="1"/>
  <c r="AF120" i="29"/>
  <c r="AG120" i="29" s="1"/>
  <c r="AH120" i="29" s="1"/>
  <c r="X144" i="29"/>
  <c r="Y144" i="29" s="1"/>
  <c r="X129" i="29"/>
  <c r="Y129" i="29" s="1"/>
  <c r="AC141" i="29"/>
  <c r="AD141" i="29" s="1"/>
  <c r="AB126" i="29"/>
  <c r="AC125" i="29"/>
  <c r="AD125" i="29" s="1"/>
  <c r="AC128" i="29"/>
  <c r="AD128" i="29" s="1"/>
  <c r="AG78" i="29"/>
  <c r="AH78" i="29" s="1"/>
  <c r="AG86" i="29"/>
  <c r="AH86" i="29" s="1"/>
  <c r="AF87" i="29"/>
  <c r="AG87" i="29" s="1"/>
  <c r="AH87" i="29" s="1"/>
  <c r="AG137" i="29"/>
  <c r="AH137" i="29" s="1"/>
  <c r="X154" i="29"/>
  <c r="Y154" i="29" s="1"/>
  <c r="AB139" i="29"/>
  <c r="AC139" i="29" s="1"/>
  <c r="AD139" i="29" s="1"/>
  <c r="AB150" i="29"/>
  <c r="AC150" i="29" s="1"/>
  <c r="AD150" i="29" s="1"/>
  <c r="AK143" i="29"/>
  <c r="AL143" i="29" s="1"/>
  <c r="AC153" i="29"/>
  <c r="AD153" i="29" s="1"/>
  <c r="AG93" i="29"/>
  <c r="AH93" i="29" s="1"/>
  <c r="X152" i="29"/>
  <c r="Y152" i="29" s="1"/>
  <c r="X143" i="29"/>
  <c r="Y143" i="29" s="1"/>
  <c r="AG55" i="29"/>
  <c r="AH55" i="29" s="1"/>
  <c r="AG63" i="29"/>
  <c r="AH63" i="29" s="1"/>
  <c r="AG71" i="29"/>
  <c r="AH71" i="29" s="1"/>
  <c r="AF99" i="29"/>
  <c r="AG99" i="29" s="1"/>
  <c r="AH99" i="29" s="1"/>
  <c r="AC132" i="29"/>
  <c r="AD132" i="29" s="1"/>
  <c r="AC148" i="29"/>
  <c r="AD148" i="29" s="1"/>
  <c r="AF134" i="29"/>
  <c r="AG134" i="29" s="1"/>
  <c r="AH134" i="29" s="1"/>
  <c r="AG138" i="29"/>
  <c r="AH138" i="29" s="1"/>
  <c r="AC118" i="29"/>
  <c r="AD118" i="29" s="1"/>
  <c r="AC126" i="29"/>
  <c r="AD126" i="29" s="1"/>
  <c r="AF80" i="29"/>
  <c r="AG80" i="29" s="1"/>
  <c r="AH80" i="29" s="1"/>
  <c r="AF95" i="29"/>
  <c r="AG95" i="29" s="1"/>
  <c r="AH95" i="29" s="1"/>
  <c r="AG97" i="29"/>
  <c r="AH97" i="29" s="1"/>
  <c r="AJ114" i="29"/>
  <c r="X148" i="29"/>
  <c r="Y148" i="29" s="1"/>
  <c r="AG135" i="29"/>
  <c r="AH135" i="29" s="1"/>
  <c r="AG140" i="29"/>
  <c r="AH140" i="29" s="1"/>
  <c r="AF83" i="29"/>
  <c r="AG83" i="29" s="1"/>
  <c r="AH83" i="29" s="1"/>
  <c r="AJ101" i="29"/>
  <c r="X116" i="29"/>
  <c r="Y116" i="29" s="1"/>
  <c r="X135" i="29"/>
  <c r="Y135" i="29" s="1"/>
  <c r="X138" i="29"/>
  <c r="Y138" i="29" s="1"/>
  <c r="X140" i="29"/>
  <c r="Y140" i="29" s="1"/>
  <c r="X88" i="29"/>
  <c r="Y88" i="29" s="1"/>
  <c r="X141" i="29"/>
  <c r="Y141" i="29" s="1"/>
  <c r="AC152" i="29"/>
  <c r="AD152" i="29" s="1"/>
  <c r="AJ142" i="29"/>
  <c r="AK142" i="29" s="1"/>
  <c r="AL142" i="29" s="1"/>
  <c r="AC146" i="29"/>
  <c r="AD146" i="29" s="1"/>
  <c r="AG59" i="29"/>
  <c r="AH59" i="29" s="1"/>
  <c r="AG67" i="29"/>
  <c r="AH67" i="29" s="1"/>
  <c r="X81" i="29"/>
  <c r="Y81" i="29" s="1"/>
  <c r="X133" i="29"/>
  <c r="Y133" i="29" s="1"/>
  <c r="AG98" i="29"/>
  <c r="AH98" i="29" s="1"/>
  <c r="AC129" i="29"/>
  <c r="AD129" i="29" s="1"/>
  <c r="AB130" i="29"/>
  <c r="AC130" i="29" s="1"/>
  <c r="AD130" i="29" s="1"/>
  <c r="AH142" i="29"/>
  <c r="AF121" i="29"/>
  <c r="AG121" i="29" s="1"/>
  <c r="AH121" i="29" s="1"/>
  <c r="X137" i="29"/>
  <c r="Y137" i="29" s="1"/>
  <c r="AF136" i="29"/>
  <c r="AG136" i="29" s="1"/>
  <c r="AH136" i="29" s="1"/>
  <c r="AF147" i="29"/>
  <c r="AG147" i="29" s="1"/>
  <c r="AH147" i="29" s="1"/>
  <c r="AD134" i="29"/>
  <c r="X118" i="29"/>
  <c r="Y118" i="29" s="1"/>
  <c r="X124" i="29"/>
  <c r="Y124" i="29" s="1"/>
  <c r="X128" i="29"/>
  <c r="Y128" i="29" s="1"/>
  <c r="X132" i="29"/>
  <c r="Y132" i="29" s="1"/>
  <c r="X149" i="29"/>
  <c r="Y149" i="29" s="1"/>
  <c r="AB117" i="29"/>
  <c r="AC117" i="29" s="1"/>
  <c r="AD117" i="29" s="1"/>
  <c r="AB123" i="29"/>
  <c r="AC123" i="29" s="1"/>
  <c r="AD123" i="29" s="1"/>
  <c r="AB127" i="29"/>
  <c r="AC127" i="29" s="1"/>
  <c r="AD127" i="29" s="1"/>
  <c r="AB131" i="29"/>
  <c r="AC131" i="29" s="1"/>
  <c r="AD131" i="29" s="1"/>
  <c r="X119" i="29"/>
  <c r="Y119" i="29" s="1"/>
  <c r="X125" i="29"/>
  <c r="Y125" i="29" s="1"/>
  <c r="X78" i="29"/>
  <c r="Y78" i="29" s="1"/>
  <c r="AG89" i="29"/>
  <c r="AH89" i="29" s="1"/>
  <c r="X96" i="29"/>
  <c r="Y96" i="29" s="1"/>
  <c r="AG58" i="29"/>
  <c r="AH58" i="29" s="1"/>
  <c r="AG66" i="29"/>
  <c r="AH66" i="29" s="1"/>
  <c r="AG85" i="29"/>
  <c r="AH85" i="29" s="1"/>
  <c r="X92" i="29"/>
  <c r="Y92" i="29" s="1"/>
  <c r="AF72" i="29"/>
  <c r="AG72" i="29" s="1"/>
  <c r="AH72" i="29" s="1"/>
  <c r="X84" i="29"/>
  <c r="Y84" i="29" s="1"/>
  <c r="AG94" i="29"/>
  <c r="AH94" i="29" s="1"/>
  <c r="AG54" i="29"/>
  <c r="AH54" i="29" s="1"/>
  <c r="AG62" i="29"/>
  <c r="AH62" i="29" s="1"/>
  <c r="AG70" i="29"/>
  <c r="AH70" i="29" s="1"/>
  <c r="AG90" i="29"/>
  <c r="AH90" i="29" s="1"/>
  <c r="AF91" i="29"/>
  <c r="AG91" i="29" s="1"/>
  <c r="AH91" i="29" s="1"/>
  <c r="AJ52" i="29"/>
  <c r="AK52" i="29" s="1"/>
  <c r="AL52" i="29" s="1"/>
  <c r="AB114" i="29"/>
  <c r="AD114" i="29" s="1"/>
  <c r="X53" i="29"/>
  <c r="Y53" i="29" s="1"/>
  <c r="AJ74" i="29"/>
  <c r="AF79" i="29"/>
  <c r="AG79" i="29" s="1"/>
  <c r="AH79" i="29" s="1"/>
  <c r="AG84" i="29"/>
  <c r="AH84" i="29" s="1"/>
  <c r="AG88" i="29"/>
  <c r="AH88" i="29" s="1"/>
  <c r="AG92" i="29"/>
  <c r="AH92" i="29" s="1"/>
  <c r="AG96" i="29"/>
  <c r="AH96" i="29" s="1"/>
  <c r="AG81" i="29"/>
  <c r="AH81" i="29" s="1"/>
  <c r="AG49" i="29"/>
  <c r="AH49" i="29" s="1"/>
  <c r="AF50" i="29"/>
  <c r="AG50" i="29" s="1"/>
  <c r="AH50" i="29" s="1"/>
  <c r="AF82" i="29"/>
  <c r="AG82" i="29" s="1"/>
  <c r="AH82" i="29" s="1"/>
  <c r="AJ102" i="29"/>
  <c r="AJ76" i="29"/>
  <c r="X85" i="29"/>
  <c r="Y85" i="29" s="1"/>
  <c r="X89" i="29"/>
  <c r="Y89" i="29" s="1"/>
  <c r="X93" i="29"/>
  <c r="Y93" i="29" s="1"/>
  <c r="X97" i="29"/>
  <c r="Y97" i="29" s="1"/>
  <c r="AG100" i="29"/>
  <c r="AH100" i="29" s="1"/>
  <c r="AG48" i="29"/>
  <c r="AH48" i="29" s="1"/>
  <c r="AJ75" i="29"/>
  <c r="X86" i="29"/>
  <c r="Y86" i="29" s="1"/>
  <c r="X90" i="29"/>
  <c r="Y90" i="29" s="1"/>
  <c r="X94" i="29"/>
  <c r="Y94" i="29" s="1"/>
  <c r="X98" i="29"/>
  <c r="Y98" i="29" s="1"/>
  <c r="X77" i="29"/>
  <c r="Y77" i="29" s="1"/>
  <c r="AH52" i="29"/>
  <c r="X54" i="29"/>
  <c r="Y54" i="29" s="1"/>
  <c r="AF56" i="29"/>
  <c r="AG56" i="29" s="1"/>
  <c r="AH56" i="29" s="1"/>
  <c r="X58" i="29"/>
  <c r="Y58" i="29" s="1"/>
  <c r="AF60" i="29"/>
  <c r="AG60" i="29" s="1"/>
  <c r="AH60" i="29" s="1"/>
  <c r="X62" i="29"/>
  <c r="Y62" i="29" s="1"/>
  <c r="AF64" i="29"/>
  <c r="AG64" i="29" s="1"/>
  <c r="AH64" i="29" s="1"/>
  <c r="X66" i="29"/>
  <c r="Y66" i="29" s="1"/>
  <c r="AF68" i="29"/>
  <c r="AG68" i="29" s="1"/>
  <c r="AH68" i="29" s="1"/>
  <c r="X70" i="29"/>
  <c r="Y70" i="29" s="1"/>
  <c r="X55" i="29"/>
  <c r="Y55" i="29" s="1"/>
  <c r="AF57" i="29"/>
  <c r="AG57" i="29" s="1"/>
  <c r="AH57" i="29" s="1"/>
  <c r="X59" i="29"/>
  <c r="Y59" i="29" s="1"/>
  <c r="AF61" i="29"/>
  <c r="AG61" i="29" s="1"/>
  <c r="AH61" i="29" s="1"/>
  <c r="X63" i="29"/>
  <c r="Y63" i="29" s="1"/>
  <c r="AF65" i="29"/>
  <c r="AG65" i="29" s="1"/>
  <c r="AH65" i="29" s="1"/>
  <c r="X67" i="29"/>
  <c r="Y67" i="29" s="1"/>
  <c r="AF69" i="29"/>
  <c r="AG69" i="29" s="1"/>
  <c r="AH69" i="29" s="1"/>
  <c r="X71" i="29"/>
  <c r="Y71" i="29" s="1"/>
  <c r="AF73" i="29"/>
  <c r="AG73" i="29" s="1"/>
  <c r="AH73" i="29" s="1"/>
  <c r="X48" i="29"/>
  <c r="Y48" i="29" s="1"/>
  <c r="AF51" i="29"/>
  <c r="AG51" i="29" s="1"/>
  <c r="AH51" i="29" s="1"/>
  <c r="X49" i="29"/>
  <c r="Y49" i="29" s="1"/>
  <c r="AK43" i="26"/>
  <c r="AL43" i="26" s="1"/>
  <c r="X53" i="26"/>
  <c r="Y53" i="26" s="1"/>
  <c r="AJ50" i="26"/>
  <c r="AK50" i="26" s="1"/>
  <c r="AL50" i="26" s="1"/>
  <c r="AJ46" i="26"/>
  <c r="AK46" i="26" s="1"/>
  <c r="AL46" i="26" s="1"/>
  <c r="AJ45" i="26"/>
  <c r="AK45" i="26" s="1"/>
  <c r="AL45" i="26" s="1"/>
  <c r="AJ49" i="26"/>
  <c r="AK49" i="26" s="1"/>
  <c r="AL49" i="26" s="1"/>
  <c r="AJ47" i="26"/>
  <c r="AK47" i="26" s="1"/>
  <c r="AL47" i="26" s="1"/>
  <c r="AJ51" i="26"/>
  <c r="AK51" i="26" s="1"/>
  <c r="AL51" i="26" s="1"/>
  <c r="X43" i="26"/>
  <c r="Y43" i="26" s="1"/>
  <c r="AB41" i="26"/>
  <c r="AC41" i="26" s="1"/>
  <c r="AD41" i="26" s="1"/>
  <c r="AB40" i="26"/>
  <c r="AC40" i="26" s="1"/>
  <c r="AD40" i="26" s="1"/>
  <c r="AC105" i="26"/>
  <c r="AD105" i="26" s="1"/>
  <c r="AG97" i="26"/>
  <c r="AH97" i="26" s="1"/>
  <c r="AF89" i="26"/>
  <c r="AG89" i="26" s="1"/>
  <c r="AH89" i="26" s="1"/>
  <c r="AK128" i="26"/>
  <c r="AL128" i="26" s="1"/>
  <c r="X125" i="26"/>
  <c r="Y125" i="26" s="1"/>
  <c r="AC122" i="26"/>
  <c r="AD122" i="26" s="1"/>
  <c r="AB131" i="26"/>
  <c r="AC131" i="26" s="1"/>
  <c r="AD131" i="26" s="1"/>
  <c r="AB115" i="26"/>
  <c r="AC115" i="26" s="1"/>
  <c r="AD115" i="26" s="1"/>
  <c r="AG100" i="26"/>
  <c r="AH100" i="26" s="1"/>
  <c r="AB75" i="26"/>
  <c r="AB71" i="26"/>
  <c r="AC71" i="26" s="1"/>
  <c r="AD71" i="26" s="1"/>
  <c r="AG95" i="26"/>
  <c r="AH95" i="26" s="1"/>
  <c r="AG119" i="26"/>
  <c r="AH119" i="26" s="1"/>
  <c r="AF120" i="26"/>
  <c r="AG120" i="26" s="1"/>
  <c r="AH120" i="26" s="1"/>
  <c r="AG81" i="26"/>
  <c r="AH81" i="26" s="1"/>
  <c r="AC96" i="26"/>
  <c r="AD96" i="26" s="1"/>
  <c r="AG118" i="26"/>
  <c r="AH118" i="26" s="1"/>
  <c r="W104" i="26"/>
  <c r="AB104" i="26" s="1"/>
  <c r="AC104" i="26" s="1"/>
  <c r="AD104" i="26" s="1"/>
  <c r="AB92" i="26"/>
  <c r="AC92" i="26" s="1"/>
  <c r="AD92" i="26" s="1"/>
  <c r="X103" i="26"/>
  <c r="Y103" i="26" s="1"/>
  <c r="AB103" i="26"/>
  <c r="AC103" i="26" s="1"/>
  <c r="AD103" i="26" s="1"/>
  <c r="X107" i="26"/>
  <c r="Y107" i="26" s="1"/>
  <c r="AJ107" i="26"/>
  <c r="AK107" i="26" s="1"/>
  <c r="AL107" i="26" s="1"/>
  <c r="AF99" i="26"/>
  <c r="AG99" i="26" s="1"/>
  <c r="AH99" i="26" s="1"/>
  <c r="X99" i="26"/>
  <c r="Y99" i="26" s="1"/>
  <c r="X110" i="26"/>
  <c r="Y110" i="26" s="1"/>
  <c r="AB110" i="26"/>
  <c r="AC110" i="26" s="1"/>
  <c r="AD110" i="26" s="1"/>
  <c r="AF85" i="26"/>
  <c r="AG85" i="26" s="1"/>
  <c r="AH85" i="26" s="1"/>
  <c r="AC113" i="26"/>
  <c r="AD113" i="26" s="1"/>
  <c r="AF93" i="26"/>
  <c r="AG93" i="26" s="1"/>
  <c r="AH93" i="26" s="1"/>
  <c r="X95" i="26"/>
  <c r="Y95" i="26" s="1"/>
  <c r="X128" i="26"/>
  <c r="Y128" i="26" s="1"/>
  <c r="AF87" i="26"/>
  <c r="AG87" i="26" s="1"/>
  <c r="AH87" i="26" s="1"/>
  <c r="AB102" i="26"/>
  <c r="AC102" i="26" s="1"/>
  <c r="AD102" i="26" s="1"/>
  <c r="AF117" i="26"/>
  <c r="AG117" i="26" s="1"/>
  <c r="AH117" i="26" s="1"/>
  <c r="AG125" i="26"/>
  <c r="AH125" i="26" s="1"/>
  <c r="AB84" i="26"/>
  <c r="AC84" i="26" s="1"/>
  <c r="AD84" i="26" s="1"/>
  <c r="AC91" i="26"/>
  <c r="AD91" i="26" s="1"/>
  <c r="AG94" i="26"/>
  <c r="AH94" i="26" s="1"/>
  <c r="AB98" i="26"/>
  <c r="AC98" i="26" s="1"/>
  <c r="AD98" i="26" s="1"/>
  <c r="AB109" i="26"/>
  <c r="AC109" i="26" s="1"/>
  <c r="AD109" i="26" s="1"/>
  <c r="AB87" i="26"/>
  <c r="AC87" i="26" s="1"/>
  <c r="AD87" i="26" s="1"/>
  <c r="AB114" i="26"/>
  <c r="AC114" i="26" s="1"/>
  <c r="AD114" i="26" s="1"/>
  <c r="X118" i="26"/>
  <c r="Y118" i="26" s="1"/>
  <c r="X122" i="26"/>
  <c r="Y122" i="26" s="1"/>
  <c r="AJ127" i="26"/>
  <c r="AK127" i="26" s="1"/>
  <c r="AL127" i="26" s="1"/>
  <c r="AF126" i="26"/>
  <c r="AG126" i="26" s="1"/>
  <c r="AH126" i="26" s="1"/>
  <c r="AF124" i="26"/>
  <c r="AG124" i="26" s="1"/>
  <c r="AH124" i="26" s="1"/>
  <c r="AB123" i="26"/>
  <c r="AC123" i="26" s="1"/>
  <c r="AD123" i="26" s="1"/>
  <c r="AJ121" i="26"/>
  <c r="AK121" i="26" s="1"/>
  <c r="AL121" i="26" s="1"/>
  <c r="X119" i="26"/>
  <c r="Y119" i="26" s="1"/>
  <c r="X113" i="26"/>
  <c r="Y113" i="26" s="1"/>
  <c r="AB116" i="26"/>
  <c r="AC116" i="26" s="1"/>
  <c r="AD116" i="26" s="1"/>
  <c r="AF112" i="26"/>
  <c r="AG112" i="26" s="1"/>
  <c r="AH112" i="26" s="1"/>
  <c r="AB111" i="26"/>
  <c r="AC111" i="26" s="1"/>
  <c r="AD111" i="26" s="1"/>
  <c r="AJ108" i="26"/>
  <c r="AK108" i="26" s="1"/>
  <c r="AL108" i="26" s="1"/>
  <c r="AB106" i="26"/>
  <c r="AC106" i="26" s="1"/>
  <c r="AD106" i="26" s="1"/>
  <c r="X105" i="26"/>
  <c r="Y105" i="26" s="1"/>
  <c r="AB101" i="26"/>
  <c r="AC101" i="26" s="1"/>
  <c r="AD101" i="26" s="1"/>
  <c r="X100" i="26"/>
  <c r="Y100" i="26" s="1"/>
  <c r="X97" i="26"/>
  <c r="Y97" i="26" s="1"/>
  <c r="X96" i="26"/>
  <c r="Y96" i="26" s="1"/>
  <c r="X94" i="26"/>
  <c r="Y94" i="26" s="1"/>
  <c r="X93" i="26"/>
  <c r="Y93" i="26" s="1"/>
  <c r="AH92" i="26"/>
  <c r="AH91" i="26"/>
  <c r="X91" i="26"/>
  <c r="Y91" i="26" s="1"/>
  <c r="AC83" i="26"/>
  <c r="AD83" i="26" s="1"/>
  <c r="AF86" i="26"/>
  <c r="AG86" i="26" s="1"/>
  <c r="AH86" i="26" s="1"/>
  <c r="AB88" i="26"/>
  <c r="AD88" i="26" s="1"/>
  <c r="AC65" i="26"/>
  <c r="AD65" i="26" s="1"/>
  <c r="AC82" i="26"/>
  <c r="AD82" i="26" s="1"/>
  <c r="AF88" i="26"/>
  <c r="AG88" i="26" s="1"/>
  <c r="AH88" i="26" s="1"/>
  <c r="X82" i="26"/>
  <c r="Y82" i="26" s="1"/>
  <c r="AD85" i="26"/>
  <c r="AB89" i="26"/>
  <c r="AD89" i="26" s="1"/>
  <c r="AD86" i="26"/>
  <c r="AB90" i="26"/>
  <c r="AC90" i="26" s="1"/>
  <c r="AD90" i="26" s="1"/>
  <c r="X83" i="26"/>
  <c r="Y83" i="26" s="1"/>
  <c r="AC69" i="26"/>
  <c r="AD69" i="26" s="1"/>
  <c r="AB74" i="26"/>
  <c r="X81" i="26"/>
  <c r="Y81" i="26" s="1"/>
  <c r="AB78" i="26"/>
  <c r="AG75" i="26"/>
  <c r="AH75" i="26" s="1"/>
  <c r="AF74" i="26"/>
  <c r="AG74" i="26" s="1"/>
  <c r="AH74" i="26" s="1"/>
  <c r="X75" i="26"/>
  <c r="Y75" i="26" s="1"/>
  <c r="X73" i="26"/>
  <c r="Y73" i="26" s="1"/>
  <c r="AF76" i="26"/>
  <c r="AG76" i="26" s="1"/>
  <c r="AH76" i="26" s="1"/>
  <c r="AB58" i="26"/>
  <c r="AC58" i="26" s="1"/>
  <c r="AD58" i="26" s="1"/>
  <c r="X80" i="26"/>
  <c r="Y80" i="26" s="1"/>
  <c r="X79" i="26"/>
  <c r="Y79" i="26" s="1"/>
  <c r="X77" i="26"/>
  <c r="Y77" i="26" s="1"/>
  <c r="AB76" i="26"/>
  <c r="AC57" i="26"/>
  <c r="AD57" i="26" s="1"/>
  <c r="W67" i="26"/>
  <c r="X67" i="26" s="1"/>
  <c r="Y67" i="26" s="1"/>
  <c r="AC61" i="26"/>
  <c r="AD61" i="26" s="1"/>
  <c r="AB66" i="26"/>
  <c r="AC66" i="26" s="1"/>
  <c r="AD66" i="26" s="1"/>
  <c r="X55" i="26"/>
  <c r="Y55" i="26" s="1"/>
  <c r="AB55" i="26"/>
  <c r="AC55" i="26" s="1"/>
  <c r="AD55" i="26" s="1"/>
  <c r="X62" i="26"/>
  <c r="Y62" i="26" s="1"/>
  <c r="AB62" i="26"/>
  <c r="AC62" i="26" s="1"/>
  <c r="AD62" i="26" s="1"/>
  <c r="X63" i="26"/>
  <c r="Y63" i="26" s="1"/>
  <c r="AB63" i="26"/>
  <c r="AC63" i="26" s="1"/>
  <c r="AD63" i="26" s="1"/>
  <c r="X54" i="26"/>
  <c r="Y54" i="26" s="1"/>
  <c r="AB54" i="26"/>
  <c r="AC54" i="26" s="1"/>
  <c r="AD54" i="26" s="1"/>
  <c r="AB70" i="26"/>
  <c r="AC70" i="26" s="1"/>
  <c r="AD70" i="26" s="1"/>
  <c r="AB59" i="26"/>
  <c r="AC59" i="26" s="1"/>
  <c r="AD59" i="26" s="1"/>
  <c r="X57" i="26"/>
  <c r="Y57" i="26" s="1"/>
  <c r="X61" i="26"/>
  <c r="Y61" i="26" s="1"/>
  <c r="X65" i="26"/>
  <c r="Y65" i="26" s="1"/>
  <c r="X69" i="26"/>
  <c r="Y69" i="26" s="1"/>
  <c r="AB60" i="26"/>
  <c r="AC60" i="26" s="1"/>
  <c r="AD60" i="26" s="1"/>
  <c r="AB56" i="26"/>
  <c r="AC56" i="26" s="1"/>
  <c r="AD56" i="26" s="1"/>
  <c r="AB64" i="26"/>
  <c r="AC64" i="26" s="1"/>
  <c r="AD64" i="26" s="1"/>
  <c r="AB68" i="26"/>
  <c r="AC68" i="26" s="1"/>
  <c r="AD68" i="26" s="1"/>
  <c r="AB72" i="26"/>
  <c r="AD72" i="26" s="1"/>
  <c r="X114" i="25"/>
  <c r="Y114" i="25" s="1"/>
  <c r="X105" i="25"/>
  <c r="Y105" i="25" s="1"/>
  <c r="AF91" i="25"/>
  <c r="AG91" i="25" s="1"/>
  <c r="AH91" i="25" s="1"/>
  <c r="X93" i="25"/>
  <c r="Y93" i="25" s="1"/>
  <c r="AF92" i="25"/>
  <c r="AG92" i="25" s="1"/>
  <c r="AH92" i="25" s="1"/>
  <c r="AF90" i="25"/>
  <c r="AG90" i="25" s="1"/>
  <c r="AH90" i="25" s="1"/>
  <c r="AG66" i="25"/>
  <c r="AH66" i="25" s="1"/>
  <c r="AG77" i="25"/>
  <c r="AH77" i="25" s="1"/>
  <c r="AF61" i="25"/>
  <c r="AG61" i="25" s="1"/>
  <c r="AH61" i="25" s="1"/>
  <c r="X65" i="25"/>
  <c r="Y65" i="25" s="1"/>
  <c r="AF73" i="25"/>
  <c r="AG73" i="25" s="1"/>
  <c r="AH73" i="25" s="1"/>
  <c r="X77" i="25"/>
  <c r="Y77" i="25" s="1"/>
  <c r="AG78" i="25"/>
  <c r="AH78" i="25" s="1"/>
  <c r="AG65" i="25"/>
  <c r="AH65" i="25" s="1"/>
  <c r="AF62" i="25"/>
  <c r="AG62" i="25" s="1"/>
  <c r="AH62" i="25" s="1"/>
  <c r="AF72" i="25"/>
  <c r="AG72" i="25" s="1"/>
  <c r="AH72" i="25" s="1"/>
  <c r="AB68" i="25"/>
  <c r="AD68" i="25" s="1"/>
  <c r="AB69" i="25"/>
  <c r="AD69" i="25" s="1"/>
  <c r="AF76" i="25"/>
  <c r="AG76" i="25" s="1"/>
  <c r="AH76" i="25" s="1"/>
  <c r="AD67" i="25"/>
  <c r="AD71" i="25"/>
  <c r="AC75" i="25"/>
  <c r="AD75" i="25" s="1"/>
  <c r="AF63" i="25"/>
  <c r="AG63" i="25" s="1"/>
  <c r="AH63" i="25" s="1"/>
  <c r="AF64" i="25"/>
  <c r="AG64" i="25" s="1"/>
  <c r="AH64" i="25" s="1"/>
  <c r="AF74" i="25"/>
  <c r="AG74" i="25" s="1"/>
  <c r="AH74" i="25" s="1"/>
  <c r="X66" i="25"/>
  <c r="Y66" i="25" s="1"/>
  <c r="X78" i="25"/>
  <c r="Y78" i="25" s="1"/>
  <c r="X75" i="25"/>
  <c r="Y75" i="25" s="1"/>
  <c r="AB70" i="25"/>
  <c r="AD70" i="25" s="1"/>
  <c r="X67" i="25"/>
  <c r="Y67" i="25" s="1"/>
  <c r="X71" i="25"/>
  <c r="Y71" i="25" s="1"/>
  <c r="X58" i="1"/>
  <c r="Y58" i="1" s="1"/>
  <c r="X54" i="1"/>
  <c r="Y54" i="1" s="1"/>
  <c r="AG214" i="34"/>
  <c r="AH214" i="34" s="1"/>
  <c r="AG215" i="34"/>
  <c r="AH215" i="34" s="1"/>
  <c r="AG184" i="34"/>
  <c r="AH184" i="34" s="1"/>
  <c r="AF210" i="34"/>
  <c r="AG210" i="34" s="1"/>
  <c r="AH210" i="34" s="1"/>
  <c r="X210" i="34"/>
  <c r="Y210" i="34" s="1"/>
  <c r="X189" i="34"/>
  <c r="Y189" i="34" s="1"/>
  <c r="AH197" i="34"/>
  <c r="X197" i="34"/>
  <c r="Y197" i="34" s="1"/>
  <c r="X198" i="34"/>
  <c r="Y198" i="34" s="1"/>
  <c r="AC106" i="29" l="1"/>
  <c r="AD106" i="29" s="1"/>
  <c r="X108" i="25"/>
  <c r="Y108" i="25" s="1"/>
  <c r="AF113" i="25"/>
  <c r="AG113" i="25" s="1"/>
  <c r="AH113" i="25" s="1"/>
  <c r="X104" i="26"/>
  <c r="Y104" i="26" s="1"/>
  <c r="AB67" i="26"/>
  <c r="AC67" i="26" s="1"/>
  <c r="AD67" i="26" s="1"/>
  <c r="AN31" i="37" l="1"/>
  <c r="AJ31" i="37"/>
  <c r="AI31" i="37"/>
  <c r="AF31" i="37"/>
  <c r="AB31" i="37"/>
  <c r="AN33" i="19"/>
  <c r="AJ33" i="19"/>
  <c r="AI33" i="19"/>
  <c r="AF33" i="19"/>
  <c r="AB33" i="19"/>
  <c r="W32" i="31" l="1"/>
  <c r="AN31" i="31"/>
  <c r="AJ31" i="31"/>
  <c r="AF31" i="31"/>
  <c r="W31" i="31" s="1"/>
  <c r="AE31" i="31"/>
  <c r="AI31" i="31" s="1"/>
  <c r="AB31" i="31"/>
  <c r="W38" i="36"/>
  <c r="W37" i="36"/>
  <c r="W36" i="36"/>
  <c r="W35" i="36"/>
  <c r="AF33" i="36"/>
  <c r="AN32" i="36"/>
  <c r="AJ32" i="36"/>
  <c r="AF32" i="36"/>
  <c r="AB32" i="36"/>
  <c r="W23" i="29"/>
  <c r="W32" i="36" s="1"/>
  <c r="AG23" i="29"/>
  <c r="AE24" i="26"/>
  <c r="W32" i="25"/>
  <c r="AG32" i="25"/>
  <c r="AN26" i="1"/>
  <c r="AJ26" i="1"/>
  <c r="AI26" i="1"/>
  <c r="AF26" i="1"/>
  <c r="AB26" i="1"/>
  <c r="AN25" i="38"/>
  <c r="AJ25" i="38"/>
  <c r="AI25" i="38"/>
  <c r="AN25" i="32"/>
  <c r="AJ25" i="32"/>
  <c r="AI25" i="32"/>
  <c r="AF25" i="32"/>
  <c r="AB25" i="32"/>
  <c r="AF25" i="38"/>
  <c r="AB25" i="38"/>
  <c r="W30" i="34"/>
  <c r="AG31" i="31" l="1"/>
  <c r="W31" i="37"/>
  <c r="W33" i="19"/>
  <c r="AF19" i="38" l="1"/>
  <c r="AE19" i="38"/>
  <c r="AN18" i="32"/>
  <c r="AM18" i="32"/>
  <c r="AJ18" i="32"/>
  <c r="AI18" i="32"/>
  <c r="AF18" i="32"/>
  <c r="AE18" i="32"/>
  <c r="AN18" i="13"/>
  <c r="AJ18" i="13"/>
  <c r="AI18" i="13"/>
  <c r="AF18" i="13"/>
  <c r="AE18" i="13"/>
  <c r="AB18" i="13"/>
  <c r="AA18" i="13"/>
  <c r="V18" i="13"/>
  <c r="W26" i="36"/>
  <c r="AG26" i="36"/>
  <c r="W24" i="34"/>
  <c r="AG24" i="34"/>
  <c r="W22" i="34"/>
  <c r="AG22" i="34"/>
  <c r="AH22" i="34" s="1"/>
  <c r="AF19" i="34"/>
  <c r="AE19" i="34"/>
  <c r="W17" i="1"/>
  <c r="W19" i="34" s="1"/>
  <c r="AG17" i="1"/>
  <c r="AG22" i="36"/>
  <c r="W23" i="25"/>
  <c r="AG23" i="25"/>
  <c r="W22" i="25"/>
  <c r="AG22" i="25"/>
  <c r="AG17" i="26"/>
  <c r="W18" i="26"/>
  <c r="AG18" i="26"/>
  <c r="W16" i="29"/>
  <c r="AG16" i="29"/>
  <c r="W15" i="29"/>
  <c r="AG15" i="29"/>
  <c r="W19" i="36"/>
  <c r="AG19" i="36"/>
  <c r="W18" i="36"/>
  <c r="AG18" i="36"/>
  <c r="W17" i="36"/>
  <c r="AG17" i="36"/>
  <c r="W24" i="31"/>
  <c r="AG24" i="31"/>
  <c r="AC24" i="31"/>
  <c r="W23" i="31"/>
  <c r="AG23" i="31"/>
  <c r="W22" i="31"/>
  <c r="AG22" i="31"/>
  <c r="AC22" i="31"/>
  <c r="AC21" i="31"/>
  <c r="W20" i="31"/>
  <c r="AG20" i="31"/>
  <c r="W19" i="31"/>
  <c r="AG19" i="31"/>
  <c r="AG18" i="31"/>
  <c r="W18" i="31"/>
  <c r="AC18" i="31"/>
  <c r="W17" i="31"/>
  <c r="AG17" i="31"/>
  <c r="AC17" i="31"/>
  <c r="AG19" i="38" l="1"/>
  <c r="AG18" i="32"/>
  <c r="AG19" i="34"/>
  <c r="AG18" i="13"/>
  <c r="W18" i="27"/>
  <c r="AG18" i="27"/>
  <c r="W17" i="27"/>
  <c r="AG17" i="27"/>
  <c r="AD291" i="34" l="1"/>
  <c r="AI72" i="13"/>
  <c r="AD72" i="13"/>
  <c r="AE72" i="13" s="1"/>
  <c r="AR72" i="13"/>
  <c r="AD305" i="34"/>
  <c r="AD304" i="34"/>
  <c r="AD303" i="34"/>
  <c r="AD67" i="38"/>
  <c r="AD80" i="32"/>
  <c r="AD280" i="34"/>
  <c r="AR280" i="34"/>
  <c r="AD114" i="1"/>
  <c r="AD234" i="36"/>
  <c r="AD233" i="36"/>
  <c r="AD255" i="36"/>
  <c r="AD136" i="25"/>
  <c r="AD135" i="25"/>
  <c r="AD134" i="25"/>
  <c r="AD133" i="25"/>
  <c r="AR149" i="26"/>
  <c r="AD148" i="26"/>
  <c r="AD151" i="26"/>
  <c r="AD172" i="29"/>
  <c r="AD171" i="29" l="1"/>
  <c r="AD170" i="29"/>
  <c r="AD224" i="36"/>
  <c r="AD223" i="36"/>
  <c r="AD222" i="36"/>
  <c r="AD71" i="27"/>
  <c r="AD70" i="27"/>
  <c r="AD136" i="31"/>
  <c r="AD134" i="31"/>
  <c r="AD133" i="31"/>
  <c r="AD132" i="31"/>
  <c r="AD131" i="31"/>
  <c r="AD130" i="31"/>
  <c r="AD129" i="31"/>
  <c r="AD128" i="31"/>
  <c r="AE128" i="31" s="1"/>
  <c r="AD127" i="31"/>
  <c r="AD126" i="31"/>
  <c r="AD125" i="31"/>
  <c r="F172" i="29"/>
  <c r="F171" i="29"/>
  <c r="F170" i="29"/>
  <c r="I71" i="27"/>
  <c r="E144" i="26"/>
  <c r="I152" i="26"/>
  <c r="I151" i="26"/>
  <c r="J151" i="26" s="1"/>
  <c r="AP103" i="1" l="1"/>
  <c r="AL103" i="1"/>
  <c r="AH103" i="1"/>
  <c r="AD103" i="1"/>
  <c r="V103" i="1"/>
  <c r="X103" i="1" s="1"/>
  <c r="Y103" i="1" s="1"/>
  <c r="E103" i="1"/>
  <c r="AP102" i="1"/>
  <c r="AL102" i="1"/>
  <c r="AH102" i="1"/>
  <c r="AD102" i="1"/>
  <c r="Y102" i="1"/>
  <c r="E102" i="1"/>
  <c r="AP101" i="1"/>
  <c r="AL101" i="1"/>
  <c r="AD101" i="1"/>
  <c r="Y101" i="1"/>
  <c r="E101" i="1"/>
  <c r="AP100" i="1"/>
  <c r="AL100" i="1"/>
  <c r="AH100" i="1"/>
  <c r="AD100" i="1"/>
  <c r="Y100" i="1"/>
  <c r="E100" i="1"/>
  <c r="AP99" i="1"/>
  <c r="AL99" i="1"/>
  <c r="AD99" i="1"/>
  <c r="V99" i="1"/>
  <c r="X99" i="1" s="1"/>
  <c r="Y99" i="1" s="1"/>
  <c r="E99" i="1"/>
  <c r="AP60" i="19" l="1"/>
  <c r="AL60" i="19"/>
  <c r="AH60" i="19"/>
  <c r="AC60" i="19"/>
  <c r="AD60" i="19" s="1"/>
  <c r="X60" i="19"/>
  <c r="Y60" i="19" s="1"/>
  <c r="AD59" i="19"/>
  <c r="AD57" i="19"/>
  <c r="X59" i="19"/>
  <c r="Y59" i="19" s="1"/>
  <c r="X58" i="19"/>
  <c r="Y58" i="19" s="1"/>
  <c r="X57" i="19"/>
  <c r="Y57" i="19" s="1"/>
  <c r="AP59" i="19"/>
  <c r="AL59" i="19"/>
  <c r="AH59" i="19"/>
  <c r="AP58" i="19"/>
  <c r="AL58" i="19"/>
  <c r="AH58" i="19"/>
  <c r="AD58" i="19"/>
  <c r="AP57" i="19"/>
  <c r="AL57" i="19"/>
  <c r="AH57" i="19"/>
  <c r="AP212" i="36"/>
  <c r="AL212" i="36"/>
  <c r="AH212" i="36"/>
  <c r="AD212" i="36"/>
  <c r="X212" i="36"/>
  <c r="Y212" i="36" s="1"/>
  <c r="X69" i="32"/>
  <c r="Y69" i="32" s="1"/>
  <c r="AC69" i="32"/>
  <c r="AD69" i="32" s="1"/>
  <c r="AP69" i="32"/>
  <c r="AL69" i="32"/>
  <c r="AH69" i="32"/>
  <c r="E69" i="32"/>
  <c r="AP119" i="25"/>
  <c r="AL119" i="25"/>
  <c r="AH119" i="25"/>
  <c r="AD119" i="25"/>
  <c r="X119" i="25"/>
  <c r="Y119" i="25" s="1"/>
  <c r="AP138" i="26"/>
  <c r="AL138" i="26"/>
  <c r="AH138" i="26"/>
  <c r="AD138" i="26"/>
  <c r="X138" i="26"/>
  <c r="Y138" i="26" s="1"/>
  <c r="AP59" i="27"/>
  <c r="AL59" i="27"/>
  <c r="AH59" i="27"/>
  <c r="AD59" i="27"/>
  <c r="X59" i="27"/>
  <c r="Y59" i="27" s="1"/>
  <c r="AP160" i="29"/>
  <c r="AL160" i="29"/>
  <c r="AH160" i="29"/>
  <c r="AD160" i="29"/>
  <c r="X160" i="29"/>
  <c r="Y160" i="29" s="1"/>
  <c r="AP159" i="29"/>
  <c r="AL159" i="29"/>
  <c r="AH159" i="29"/>
  <c r="AD159" i="29"/>
  <c r="X159" i="29"/>
  <c r="Y159" i="29" s="1"/>
  <c r="AP158" i="29"/>
  <c r="AL158" i="29"/>
  <c r="AH158" i="29"/>
  <c r="AC158" i="29"/>
  <c r="AD158" i="29" s="1"/>
  <c r="X158" i="29"/>
  <c r="Y158" i="29" s="1"/>
  <c r="AP157" i="29"/>
  <c r="AL157" i="29"/>
  <c r="AH157" i="29"/>
  <c r="AC157" i="29"/>
  <c r="AD157" i="29" s="1"/>
  <c r="X157" i="29"/>
  <c r="Y157" i="29" s="1"/>
  <c r="AP156" i="29"/>
  <c r="AL156" i="29"/>
  <c r="AH156" i="29"/>
  <c r="AC156" i="29"/>
  <c r="AD156" i="29" s="1"/>
  <c r="X156" i="29"/>
  <c r="Y156" i="29" s="1"/>
  <c r="AP155" i="29"/>
  <c r="AL155" i="29"/>
  <c r="AH155" i="29"/>
  <c r="AA155" i="29"/>
  <c r="X155" i="29"/>
  <c r="Y155" i="29" s="1"/>
  <c r="AP58" i="27"/>
  <c r="AL58" i="27"/>
  <c r="AH58" i="27"/>
  <c r="AB58" i="27"/>
  <c r="AC58" i="27" s="1"/>
  <c r="AD58" i="27" s="1"/>
  <c r="X58" i="27"/>
  <c r="Y58" i="27" s="1"/>
  <c r="AP57" i="27"/>
  <c r="AL57" i="27"/>
  <c r="AH57" i="27"/>
  <c r="AB57" i="27"/>
  <c r="AC57" i="27" s="1"/>
  <c r="AD57" i="27" s="1"/>
  <c r="X57" i="27"/>
  <c r="Y57" i="27" s="1"/>
  <c r="AP56" i="27"/>
  <c r="AL56" i="27"/>
  <c r="AH56" i="27"/>
  <c r="AB56" i="27"/>
  <c r="AC56" i="27" s="1"/>
  <c r="AD56" i="27" s="1"/>
  <c r="X56" i="27"/>
  <c r="Y56" i="27" s="1"/>
  <c r="AP55" i="27"/>
  <c r="AL55" i="27"/>
  <c r="AH55" i="27"/>
  <c r="AB55" i="27"/>
  <c r="AA55" i="27"/>
  <c r="X55" i="27"/>
  <c r="Y55" i="27" s="1"/>
  <c r="AP137" i="26"/>
  <c r="AL137" i="26"/>
  <c r="AH137" i="26"/>
  <c r="AD137" i="26"/>
  <c r="X137" i="26"/>
  <c r="Y137" i="26" s="1"/>
  <c r="AP136" i="26"/>
  <c r="AL136" i="26"/>
  <c r="AH136" i="26"/>
  <c r="AC136" i="26"/>
  <c r="AD136" i="26" s="1"/>
  <c r="X136" i="26"/>
  <c r="Y136" i="26" s="1"/>
  <c r="AP135" i="26"/>
  <c r="AL135" i="26"/>
  <c r="AH135" i="26"/>
  <c r="AC135" i="26"/>
  <c r="AD135" i="26" s="1"/>
  <c r="X135" i="26"/>
  <c r="Y135" i="26" s="1"/>
  <c r="AP134" i="26"/>
  <c r="AL134" i="26"/>
  <c r="AH134" i="26"/>
  <c r="AB134" i="26"/>
  <c r="AA134" i="26"/>
  <c r="X134" i="26"/>
  <c r="Y134" i="26" s="1"/>
  <c r="AP133" i="26"/>
  <c r="AL133" i="26"/>
  <c r="AH133" i="26"/>
  <c r="AP132" i="26"/>
  <c r="AL132" i="26"/>
  <c r="AH132" i="26"/>
  <c r="AP130" i="26"/>
  <c r="AL130" i="26"/>
  <c r="AP129" i="26"/>
  <c r="AL129" i="26"/>
  <c r="AH129" i="26"/>
  <c r="AB133" i="26"/>
  <c r="AA133" i="26"/>
  <c r="X133" i="26"/>
  <c r="Y133" i="26" s="1"/>
  <c r="AP118" i="25"/>
  <c r="AL118" i="25"/>
  <c r="AH118" i="25"/>
  <c r="AC118" i="25"/>
  <c r="AD118" i="25" s="1"/>
  <c r="W118" i="25"/>
  <c r="X118" i="25" s="1"/>
  <c r="Y118" i="25" s="1"/>
  <c r="AP117" i="25"/>
  <c r="AL117" i="25"/>
  <c r="AH117" i="25"/>
  <c r="AB117" i="25"/>
  <c r="AA117" i="25"/>
  <c r="X117" i="25"/>
  <c r="Y117" i="25" s="1"/>
  <c r="X116" i="25"/>
  <c r="Y116" i="25" s="1"/>
  <c r="AP116" i="25"/>
  <c r="AL116" i="25"/>
  <c r="AH116" i="25"/>
  <c r="AC116" i="25"/>
  <c r="AD116" i="25" s="1"/>
  <c r="AP61" i="13"/>
  <c r="AL61" i="13"/>
  <c r="AH61" i="13"/>
  <c r="AC61" i="13"/>
  <c r="AD61" i="13" s="1"/>
  <c r="W61" i="13"/>
  <c r="X61" i="13" s="1"/>
  <c r="Y61" i="13" s="1"/>
  <c r="AP60" i="13"/>
  <c r="AL60" i="13"/>
  <c r="AH60" i="13"/>
  <c r="AC60" i="13"/>
  <c r="AD60" i="13" s="1"/>
  <c r="X60" i="13"/>
  <c r="Y60" i="13" s="1"/>
  <c r="AP59" i="13"/>
  <c r="AL59" i="13"/>
  <c r="AH59" i="13"/>
  <c r="AC59" i="13"/>
  <c r="AD59" i="13" s="1"/>
  <c r="AP66" i="32"/>
  <c r="AL66" i="32"/>
  <c r="AH66" i="32"/>
  <c r="AD66" i="32"/>
  <c r="W66" i="32"/>
  <c r="X66" i="32" s="1"/>
  <c r="Y66" i="32" s="1"/>
  <c r="AP65" i="32"/>
  <c r="AL65" i="32"/>
  <c r="AH65" i="32"/>
  <c r="AD65" i="32"/>
  <c r="W65" i="32"/>
  <c r="X65" i="32" s="1"/>
  <c r="Y65" i="32" s="1"/>
  <c r="AP64" i="32"/>
  <c r="AL64" i="32"/>
  <c r="AH64" i="32"/>
  <c r="AD64" i="32"/>
  <c r="W64" i="32"/>
  <c r="X64" i="32" s="1"/>
  <c r="Y64" i="32" s="1"/>
  <c r="E63" i="32"/>
  <c r="E62" i="32"/>
  <c r="E61" i="32"/>
  <c r="AP63" i="32"/>
  <c r="AL63" i="32"/>
  <c r="AH63" i="32"/>
  <c r="AD63" i="32"/>
  <c r="W63" i="32"/>
  <c r="X63" i="32" s="1"/>
  <c r="Y63" i="32" s="1"/>
  <c r="AP67" i="32"/>
  <c r="AL67" i="32"/>
  <c r="AH67" i="32"/>
  <c r="AD67" i="32"/>
  <c r="X67" i="32"/>
  <c r="Y67" i="32" s="1"/>
  <c r="AP62" i="32"/>
  <c r="AL62" i="32"/>
  <c r="AH62" i="32"/>
  <c r="AD62" i="32"/>
  <c r="W62" i="32"/>
  <c r="X62" i="32" s="1"/>
  <c r="Y62" i="32" s="1"/>
  <c r="X61" i="32"/>
  <c r="Y61" i="32" s="1"/>
  <c r="AP61" i="32"/>
  <c r="AL61" i="32"/>
  <c r="AH61" i="32"/>
  <c r="AD61" i="32"/>
  <c r="X54" i="38"/>
  <c r="AC54" i="38"/>
  <c r="W53" i="38"/>
  <c r="X53" i="38" s="1"/>
  <c r="Y53" i="38" s="1"/>
  <c r="AP53" i="38"/>
  <c r="AL53" i="38"/>
  <c r="AH53" i="38"/>
  <c r="AC53" i="38"/>
  <c r="AD53" i="38" s="1"/>
  <c r="AP52" i="38"/>
  <c r="AL52" i="38"/>
  <c r="AH52" i="38"/>
  <c r="AB52" i="38"/>
  <c r="AA52" i="38"/>
  <c r="X52" i="38"/>
  <c r="Y52" i="38" s="1"/>
  <c r="AP51" i="38"/>
  <c r="AL51" i="38"/>
  <c r="AH51" i="38"/>
  <c r="X51" i="38"/>
  <c r="Y51" i="38" s="1"/>
  <c r="AP269" i="34"/>
  <c r="AL269" i="34"/>
  <c r="AH269" i="34"/>
  <c r="AC269" i="34"/>
  <c r="AD269" i="34" s="1"/>
  <c r="X269" i="34"/>
  <c r="Y269" i="34" s="1"/>
  <c r="AP268" i="34"/>
  <c r="AL268" i="34"/>
  <c r="AH268" i="34"/>
  <c r="AC268" i="34"/>
  <c r="AD268" i="34" s="1"/>
  <c r="X268" i="34"/>
  <c r="Y268" i="34" s="1"/>
  <c r="AP260" i="34"/>
  <c r="AL260" i="34"/>
  <c r="AH260" i="34"/>
  <c r="AC260" i="34"/>
  <c r="AD260" i="34" s="1"/>
  <c r="X260" i="34"/>
  <c r="Y260" i="34" s="1"/>
  <c r="AC259" i="34"/>
  <c r="X259" i="34"/>
  <c r="AP257" i="34"/>
  <c r="AL257" i="34"/>
  <c r="AH257" i="34"/>
  <c r="AC257" i="34"/>
  <c r="AD257" i="34" s="1"/>
  <c r="X257" i="34"/>
  <c r="Y257" i="34" s="1"/>
  <c r="E238" i="34"/>
  <c r="E237" i="34"/>
  <c r="E236" i="34"/>
  <c r="E235" i="34"/>
  <c r="E234" i="34"/>
  <c r="E233" i="34"/>
  <c r="E232" i="34"/>
  <c r="AP238" i="34"/>
  <c r="AL238" i="34"/>
  <c r="AH238" i="34"/>
  <c r="AC238" i="34"/>
  <c r="AD238" i="34" s="1"/>
  <c r="V238" i="34"/>
  <c r="X238" i="34" s="1"/>
  <c r="Y238" i="34" s="1"/>
  <c r="AP237" i="34"/>
  <c r="AL237" i="34"/>
  <c r="AH237" i="34"/>
  <c r="AD237" i="34"/>
  <c r="X237" i="34"/>
  <c r="Y237" i="34" s="1"/>
  <c r="AP236" i="34"/>
  <c r="AL236" i="34"/>
  <c r="AH236" i="34"/>
  <c r="AD236" i="34"/>
  <c r="X236" i="34"/>
  <c r="Y236" i="34" s="1"/>
  <c r="AP235" i="34"/>
  <c r="AL235" i="34"/>
  <c r="AH235" i="34"/>
  <c r="AC235" i="34"/>
  <c r="AD235" i="34" s="1"/>
  <c r="V235" i="34"/>
  <c r="X235" i="34" s="1"/>
  <c r="Y235" i="34" s="1"/>
  <c r="AP234" i="34"/>
  <c r="AL234" i="34"/>
  <c r="AH234" i="34"/>
  <c r="AD234" i="34"/>
  <c r="X234" i="34"/>
  <c r="Y234" i="34" s="1"/>
  <c r="AP233" i="34"/>
  <c r="AL233" i="34"/>
  <c r="AH233" i="34"/>
  <c r="AD233" i="34"/>
  <c r="X233" i="34"/>
  <c r="Y233" i="34" s="1"/>
  <c r="AP232" i="34"/>
  <c r="AL232" i="34"/>
  <c r="AH232" i="34"/>
  <c r="AC232" i="34"/>
  <c r="AD232" i="34" s="1"/>
  <c r="V232" i="34"/>
  <c r="X232" i="34" s="1"/>
  <c r="Y232" i="34" s="1"/>
  <c r="AP246" i="34"/>
  <c r="AL246" i="34"/>
  <c r="AH246" i="34"/>
  <c r="AC246" i="34"/>
  <c r="AD246" i="34" s="1"/>
  <c r="X246" i="34"/>
  <c r="Y246" i="34" s="1"/>
  <c r="E245" i="34"/>
  <c r="AP245" i="34"/>
  <c r="AL245" i="34"/>
  <c r="AH245" i="34"/>
  <c r="AC245" i="34"/>
  <c r="AD245" i="34" s="1"/>
  <c r="X245" i="34"/>
  <c r="Y245" i="34" s="1"/>
  <c r="AP256" i="34"/>
  <c r="AL256" i="34"/>
  <c r="AH256" i="34"/>
  <c r="AC256" i="34"/>
  <c r="AD256" i="34" s="1"/>
  <c r="X256" i="34"/>
  <c r="Y256" i="34" s="1"/>
  <c r="E243" i="34"/>
  <c r="AP243" i="34"/>
  <c r="AL243" i="34"/>
  <c r="AH243" i="34"/>
  <c r="AD243" i="34"/>
  <c r="Y243" i="34"/>
  <c r="AC134" i="26" l="1"/>
  <c r="AD134" i="26" s="1"/>
  <c r="AC52" i="38"/>
  <c r="AD52" i="38" s="1"/>
  <c r="AC55" i="27"/>
  <c r="AD55" i="27" s="1"/>
  <c r="AC133" i="26"/>
  <c r="AD133" i="26" s="1"/>
  <c r="AC155" i="29"/>
  <c r="AD155" i="29" s="1"/>
  <c r="AC117" i="25"/>
  <c r="AD117" i="25" s="1"/>
  <c r="X59" i="13"/>
  <c r="Y59" i="13" s="1"/>
  <c r="AC51" i="38"/>
  <c r="AD51" i="38" s="1"/>
  <c r="AC255" i="34"/>
  <c r="AD255" i="34" s="1"/>
  <c r="X255" i="34"/>
  <c r="Y255" i="34" s="1"/>
  <c r="AC254" i="34"/>
  <c r="X254" i="34"/>
  <c r="Y254" i="34" s="1"/>
  <c r="AC253" i="34"/>
  <c r="AD253" i="34" s="1"/>
  <c r="X253" i="34"/>
  <c r="Y253" i="34" s="1"/>
  <c r="AC252" i="34"/>
  <c r="X252" i="34"/>
  <c r="Y252" i="34" s="1"/>
  <c r="AC244" i="34"/>
  <c r="X244" i="34"/>
  <c r="Y244" i="34" s="1"/>
  <c r="X242" i="34"/>
  <c r="AC242" i="34"/>
  <c r="X241" i="34"/>
  <c r="AP240" i="34"/>
  <c r="AL240" i="34"/>
  <c r="AH240" i="34"/>
  <c r="AC240" i="34"/>
  <c r="AD240" i="34" s="1"/>
  <c r="V240" i="34"/>
  <c r="X240" i="34" s="1"/>
  <c r="Y240" i="34" s="1"/>
  <c r="X239" i="34"/>
  <c r="AC239" i="34"/>
  <c r="E79" i="1"/>
  <c r="E78" i="1"/>
  <c r="E87" i="1"/>
  <c r="E85" i="1"/>
  <c r="E84" i="1"/>
  <c r="E83" i="1"/>
  <c r="E91" i="1"/>
  <c r="E90" i="1"/>
  <c r="AP91" i="1"/>
  <c r="AL91" i="1"/>
  <c r="AH91" i="1"/>
  <c r="AB91" i="1"/>
  <c r="AA91" i="1"/>
  <c r="X91" i="1"/>
  <c r="Y91" i="1" s="1"/>
  <c r="AP90" i="1"/>
  <c r="AL90" i="1"/>
  <c r="AH90" i="1"/>
  <c r="AP83" i="1"/>
  <c r="AL83" i="1"/>
  <c r="AH83" i="1"/>
  <c r="AB83" i="1"/>
  <c r="AA83" i="1"/>
  <c r="X83" i="1"/>
  <c r="Y83" i="1" s="1"/>
  <c r="AP79" i="1"/>
  <c r="AL79" i="1"/>
  <c r="AH79" i="1"/>
  <c r="AB79" i="1"/>
  <c r="AC79" i="1" s="1"/>
  <c r="AD79" i="1" s="1"/>
  <c r="X79" i="1"/>
  <c r="Y79" i="1" s="1"/>
  <c r="AP78" i="1"/>
  <c r="AL78" i="1"/>
  <c r="AH78" i="1"/>
  <c r="AB78" i="1"/>
  <c r="AC78" i="1" s="1"/>
  <c r="AD78" i="1" s="1"/>
  <c r="X78" i="1"/>
  <c r="Y78" i="1" s="1"/>
  <c r="AP87" i="1"/>
  <c r="AL87" i="1"/>
  <c r="AB87" i="1"/>
  <c r="AA87" i="1"/>
  <c r="AG87" i="1" s="1"/>
  <c r="AH87" i="1" s="1"/>
  <c r="X87" i="1"/>
  <c r="Y87" i="1" s="1"/>
  <c r="AP85" i="1"/>
  <c r="AL85" i="1"/>
  <c r="AB85" i="1"/>
  <c r="AA85" i="1"/>
  <c r="AF85" i="1" s="1"/>
  <c r="AG85" i="1" s="1"/>
  <c r="AH85" i="1" s="1"/>
  <c r="X85" i="1"/>
  <c r="Y85" i="1" s="1"/>
  <c r="AP84" i="1"/>
  <c r="AL84" i="1"/>
  <c r="AH84" i="1"/>
  <c r="AB84" i="1"/>
  <c r="AA84" i="1"/>
  <c r="X84" i="1"/>
  <c r="Y84" i="1" s="1"/>
  <c r="AP86" i="1"/>
  <c r="AL86" i="1"/>
  <c r="AH86" i="1"/>
  <c r="AB86" i="1"/>
  <c r="AA86" i="1"/>
  <c r="X86" i="1"/>
  <c r="Y86" i="1" s="1"/>
  <c r="E86" i="1"/>
  <c r="AC91" i="1" l="1"/>
  <c r="AD91" i="1" s="1"/>
  <c r="AC85" i="1"/>
  <c r="AD85" i="1" s="1"/>
  <c r="AC86" i="1"/>
  <c r="AD86" i="1" s="1"/>
  <c r="AC83" i="1"/>
  <c r="AD83" i="1" s="1"/>
  <c r="AC87" i="1"/>
  <c r="AD87" i="1" s="1"/>
  <c r="AC84" i="1"/>
  <c r="AD84" i="1" s="1"/>
  <c r="AP82" i="1"/>
  <c r="AL82" i="1"/>
  <c r="AB82" i="1"/>
  <c r="AA82" i="1"/>
  <c r="AF82" i="1" s="1"/>
  <c r="AG82" i="1" s="1"/>
  <c r="AH82" i="1" s="1"/>
  <c r="X82" i="1"/>
  <c r="Y82" i="1" s="1"/>
  <c r="E82" i="1"/>
  <c r="AC82" i="1" l="1"/>
  <c r="AD82" i="1" s="1"/>
  <c r="AP178" i="34"/>
  <c r="AL178" i="34"/>
  <c r="AH178" i="34"/>
  <c r="AB178" i="34"/>
  <c r="V178" i="34"/>
  <c r="X178" i="34" s="1"/>
  <c r="Y178" i="34" s="1"/>
  <c r="AP177" i="34"/>
  <c r="AL177" i="34"/>
  <c r="AH177" i="34"/>
  <c r="AB177" i="34"/>
  <c r="V177" i="34"/>
  <c r="AP176" i="34"/>
  <c r="AL176" i="34"/>
  <c r="AH176" i="34"/>
  <c r="AB176" i="34"/>
  <c r="V176" i="34"/>
  <c r="AP175" i="34"/>
  <c r="AL175" i="34"/>
  <c r="AB175" i="34"/>
  <c r="V175" i="34"/>
  <c r="AA175" i="34" s="1"/>
  <c r="AF175" i="34" s="1"/>
  <c r="AG175" i="34" s="1"/>
  <c r="AH175" i="34" s="1"/>
  <c r="AP174" i="34"/>
  <c r="AL174" i="34"/>
  <c r="V174" i="34"/>
  <c r="AP173" i="34"/>
  <c r="AL173" i="34"/>
  <c r="AH173" i="34"/>
  <c r="AB173" i="34"/>
  <c r="V173" i="34"/>
  <c r="AA173" i="34" s="1"/>
  <c r="AP172" i="34"/>
  <c r="AL172" i="34"/>
  <c r="AH172" i="34"/>
  <c r="AB172" i="34"/>
  <c r="V172" i="34"/>
  <c r="AP171" i="34"/>
  <c r="AL171" i="34"/>
  <c r="AH171" i="34"/>
  <c r="AB171" i="34"/>
  <c r="V171" i="34"/>
  <c r="AA171" i="34" s="1"/>
  <c r="AP170" i="34"/>
  <c r="AL170" i="34"/>
  <c r="AH170" i="34"/>
  <c r="AB170" i="34"/>
  <c r="V170" i="34"/>
  <c r="X170" i="34" s="1"/>
  <c r="Y170" i="34" s="1"/>
  <c r="AP169" i="34"/>
  <c r="AL169" i="34"/>
  <c r="AH169" i="34"/>
  <c r="AB169" i="34"/>
  <c r="V169" i="34"/>
  <c r="AP168" i="34"/>
  <c r="AL168" i="34"/>
  <c r="AH168" i="34"/>
  <c r="AB168" i="34"/>
  <c r="V168" i="34"/>
  <c r="AP167" i="34"/>
  <c r="AL167" i="34"/>
  <c r="AH167" i="34"/>
  <c r="AB167" i="34"/>
  <c r="V167" i="34"/>
  <c r="AP166" i="34"/>
  <c r="AL166" i="34"/>
  <c r="AB166" i="34"/>
  <c r="V166" i="34"/>
  <c r="X166" i="34" s="1"/>
  <c r="Y166" i="34" s="1"/>
  <c r="AP165" i="34"/>
  <c r="AL165" i="34"/>
  <c r="AH165" i="34"/>
  <c r="AB165" i="34"/>
  <c r="V165" i="34"/>
  <c r="AA165" i="34" s="1"/>
  <c r="AP164" i="34"/>
  <c r="AL164" i="34"/>
  <c r="AB164" i="34"/>
  <c r="V164" i="34"/>
  <c r="AA164" i="34" s="1"/>
  <c r="AP163" i="34"/>
  <c r="AL163" i="34"/>
  <c r="V163" i="34"/>
  <c r="AP162" i="34"/>
  <c r="AL162" i="34"/>
  <c r="V162" i="34"/>
  <c r="X162" i="34" s="1"/>
  <c r="Y162" i="34" s="1"/>
  <c r="AP161" i="34"/>
  <c r="AL161" i="34"/>
  <c r="AB161" i="34"/>
  <c r="V161" i="34"/>
  <c r="AA161" i="34" s="1"/>
  <c r="AP160" i="34"/>
  <c r="AL160" i="34"/>
  <c r="AB160" i="34"/>
  <c r="V160" i="34"/>
  <c r="AA160" i="34" s="1"/>
  <c r="AP159" i="34"/>
  <c r="AL159" i="34"/>
  <c r="AB159" i="34"/>
  <c r="V159" i="34"/>
  <c r="X159" i="34" s="1"/>
  <c r="Y159" i="34" s="1"/>
  <c r="AP158" i="34"/>
  <c r="AL158" i="34"/>
  <c r="AH158" i="34"/>
  <c r="AB158" i="34"/>
  <c r="V158" i="34"/>
  <c r="X158" i="34" s="1"/>
  <c r="Y158" i="34" s="1"/>
  <c r="AP157" i="34"/>
  <c r="AL157" i="34"/>
  <c r="AB157" i="34"/>
  <c r="V157" i="34"/>
  <c r="X157" i="34" s="1"/>
  <c r="Y157" i="34" s="1"/>
  <c r="AP155" i="34"/>
  <c r="AL155" i="34"/>
  <c r="AH155" i="34"/>
  <c r="V155" i="34"/>
  <c r="X155" i="34" s="1"/>
  <c r="Y155" i="34" s="1"/>
  <c r="X173" i="34" l="1"/>
  <c r="Y173" i="34" s="1"/>
  <c r="AD167" i="34"/>
  <c r="AD163" i="34"/>
  <c r="AD155" i="34"/>
  <c r="X169" i="34"/>
  <c r="Y169" i="34" s="1"/>
  <c r="X172" i="34"/>
  <c r="Y172" i="34" s="1"/>
  <c r="X176" i="34"/>
  <c r="Y176" i="34" s="1"/>
  <c r="AA157" i="34"/>
  <c r="AC157" i="34" s="1"/>
  <c r="AD157" i="34" s="1"/>
  <c r="X160" i="34"/>
  <c r="Y160" i="34" s="1"/>
  <c r="AD169" i="34"/>
  <c r="X165" i="34"/>
  <c r="Y165" i="34" s="1"/>
  <c r="X168" i="34"/>
  <c r="Y168" i="34" s="1"/>
  <c r="AC173" i="34"/>
  <c r="AD173" i="34" s="1"/>
  <c r="X161" i="34"/>
  <c r="Y161" i="34" s="1"/>
  <c r="X164" i="34"/>
  <c r="Y164" i="34" s="1"/>
  <c r="AC171" i="34"/>
  <c r="AD171" i="34" s="1"/>
  <c r="AD172" i="34"/>
  <c r="AD176" i="34"/>
  <c r="AD168" i="34"/>
  <c r="AC160" i="34"/>
  <c r="AD160" i="34" s="1"/>
  <c r="AC164" i="34"/>
  <c r="AD164" i="34" s="1"/>
  <c r="AD178" i="34"/>
  <c r="AC175" i="34"/>
  <c r="AD175" i="34" s="1"/>
  <c r="AC165" i="34"/>
  <c r="AD165" i="34" s="1"/>
  <c r="AC161" i="34"/>
  <c r="AD161" i="34" s="1"/>
  <c r="AD177" i="34"/>
  <c r="AA158" i="34"/>
  <c r="AC158" i="34" s="1"/>
  <c r="AD158" i="34" s="1"/>
  <c r="X163" i="34"/>
  <c r="Y163" i="34" s="1"/>
  <c r="X167" i="34"/>
  <c r="Y167" i="34" s="1"/>
  <c r="AD162" i="34"/>
  <c r="AA166" i="34"/>
  <c r="AC166" i="34" s="1"/>
  <c r="AD166" i="34" s="1"/>
  <c r="AA170" i="34"/>
  <c r="AC170" i="34" s="1"/>
  <c r="AD170" i="34" s="1"/>
  <c r="X171" i="34"/>
  <c r="Y171" i="34" s="1"/>
  <c r="AA174" i="34"/>
  <c r="X175" i="34"/>
  <c r="Y175" i="34" s="1"/>
  <c r="AA159" i="34"/>
  <c r="AC159" i="34" s="1"/>
  <c r="AD159" i="34" s="1"/>
  <c r="X177" i="34"/>
  <c r="Y177" i="34" s="1"/>
  <c r="AP156" i="34"/>
  <c r="AL156" i="34"/>
  <c r="AH156" i="34"/>
  <c r="AB156" i="34"/>
  <c r="V156" i="34"/>
  <c r="X156" i="34" s="1"/>
  <c r="Y156" i="34" s="1"/>
  <c r="AP154" i="34"/>
  <c r="AL154" i="34"/>
  <c r="AH154" i="34"/>
  <c r="V154" i="34"/>
  <c r="AP153" i="34"/>
  <c r="AL153" i="34"/>
  <c r="AB153" i="34"/>
  <c r="V153" i="34"/>
  <c r="AA153" i="34" s="1"/>
  <c r="AF153" i="34" s="1"/>
  <c r="AG153" i="34" s="1"/>
  <c r="AH153" i="34" s="1"/>
  <c r="AP152" i="34"/>
  <c r="AL152" i="34"/>
  <c r="AB152" i="34"/>
  <c r="V152" i="34"/>
  <c r="AP151" i="34"/>
  <c r="AL151" i="34"/>
  <c r="V151" i="34"/>
  <c r="X151" i="34" s="1"/>
  <c r="Y151" i="34" s="1"/>
  <c r="AP150" i="34"/>
  <c r="AL150" i="34"/>
  <c r="AB150" i="34"/>
  <c r="V150" i="34"/>
  <c r="AP149" i="34"/>
  <c r="AL149" i="34"/>
  <c r="AB149" i="34"/>
  <c r="V149" i="34"/>
  <c r="AA149" i="34" s="1"/>
  <c r="AP148" i="34"/>
  <c r="AL148" i="34"/>
  <c r="AH148" i="34"/>
  <c r="AB148" i="34"/>
  <c r="V148" i="34"/>
  <c r="AP147" i="34"/>
  <c r="AL147" i="34"/>
  <c r="AH147" i="34"/>
  <c r="AB147" i="34"/>
  <c r="V147" i="34"/>
  <c r="AP146" i="34"/>
  <c r="AL146" i="34"/>
  <c r="AH146" i="34"/>
  <c r="AB146" i="34"/>
  <c r="V146" i="34"/>
  <c r="AP145" i="34"/>
  <c r="AL145" i="34"/>
  <c r="V145" i="34"/>
  <c r="AP144" i="34"/>
  <c r="AL144" i="34"/>
  <c r="V144" i="34"/>
  <c r="AA144" i="34" s="1"/>
  <c r="AF143" i="34" s="1"/>
  <c r="AP143" i="34"/>
  <c r="AL143" i="34"/>
  <c r="V143" i="34"/>
  <c r="AA143" i="34" s="1"/>
  <c r="AP142" i="34"/>
  <c r="AL142" i="34"/>
  <c r="AB142" i="34"/>
  <c r="V142" i="34"/>
  <c r="AA142" i="34" s="1"/>
  <c r="AF141" i="34" s="1"/>
  <c r="AG141" i="34" s="1"/>
  <c r="AH141" i="34" s="1"/>
  <c r="AP141" i="34"/>
  <c r="AL141" i="34"/>
  <c r="V141" i="34"/>
  <c r="X141" i="34" s="1"/>
  <c r="Y141" i="34" s="1"/>
  <c r="AF174" i="34" l="1"/>
  <c r="X145" i="34"/>
  <c r="Y145" i="34" s="1"/>
  <c r="AA145" i="34"/>
  <c r="AG143" i="34"/>
  <c r="AH143" i="34" s="1"/>
  <c r="W143" i="34"/>
  <c r="AB143" i="34" s="1"/>
  <c r="AC143" i="34" s="1"/>
  <c r="AD143" i="34" s="1"/>
  <c r="AD151" i="34"/>
  <c r="AA156" i="34"/>
  <c r="AC156" i="34" s="1"/>
  <c r="AD156" i="34" s="1"/>
  <c r="AA141" i="34"/>
  <c r="AC141" i="34" s="1"/>
  <c r="AD141" i="34" s="1"/>
  <c r="AD147" i="34"/>
  <c r="AC153" i="34"/>
  <c r="AD153" i="34" s="1"/>
  <c r="AD154" i="34"/>
  <c r="X153" i="34"/>
  <c r="Y153" i="34" s="1"/>
  <c r="X154" i="34"/>
  <c r="Y154" i="34" s="1"/>
  <c r="X152" i="34"/>
  <c r="Y152" i="34" s="1"/>
  <c r="AD148" i="34"/>
  <c r="AC142" i="34"/>
  <c r="AD142" i="34" s="1"/>
  <c r="AD152" i="34"/>
  <c r="AD150" i="34"/>
  <c r="AC149" i="34"/>
  <c r="AD149" i="34" s="1"/>
  <c r="X149" i="34"/>
  <c r="Y149" i="34" s="1"/>
  <c r="X150" i="34"/>
  <c r="Y150" i="34" s="1"/>
  <c r="AD146" i="34"/>
  <c r="X142" i="34"/>
  <c r="Y142" i="34" s="1"/>
  <c r="X146" i="34"/>
  <c r="Y146" i="34" s="1"/>
  <c r="X147" i="34"/>
  <c r="Y147" i="34" s="1"/>
  <c r="X148" i="34"/>
  <c r="Y148" i="34" s="1"/>
  <c r="AG174" i="34" l="1"/>
  <c r="AH174" i="34" s="1"/>
  <c r="W174" i="34"/>
  <c r="AF144" i="34"/>
  <c r="AC145" i="34"/>
  <c r="AD145" i="34" s="1"/>
  <c r="X143" i="34"/>
  <c r="Y143" i="34" s="1"/>
  <c r="AP140" i="34"/>
  <c r="AL140" i="34"/>
  <c r="AH140" i="34"/>
  <c r="AB140" i="34"/>
  <c r="V140" i="34"/>
  <c r="AA140" i="34" s="1"/>
  <c r="AP139" i="34"/>
  <c r="AL139" i="34"/>
  <c r="AH139" i="34"/>
  <c r="AB139" i="34"/>
  <c r="V139" i="34"/>
  <c r="AA139" i="34" s="1"/>
  <c r="AP138" i="34"/>
  <c r="AL138" i="34"/>
  <c r="AH138" i="34"/>
  <c r="AB138" i="34"/>
  <c r="V138" i="34"/>
  <c r="AA138" i="34" s="1"/>
  <c r="AP137" i="34"/>
  <c r="AL137" i="34"/>
  <c r="AH137" i="34"/>
  <c r="AB137" i="34"/>
  <c r="V137" i="34"/>
  <c r="AA137" i="34" s="1"/>
  <c r="AP136" i="34"/>
  <c r="AL136" i="34"/>
  <c r="AH136" i="34"/>
  <c r="AB136" i="34"/>
  <c r="V136" i="34"/>
  <c r="AA136" i="34" s="1"/>
  <c r="AP135" i="34"/>
  <c r="AL135" i="34"/>
  <c r="AH135" i="34"/>
  <c r="AB135" i="34"/>
  <c r="V135" i="34"/>
  <c r="AA135" i="34" s="1"/>
  <c r="AP134" i="34"/>
  <c r="AL134" i="34"/>
  <c r="AH134" i="34"/>
  <c r="AB134" i="34"/>
  <c r="V134" i="34"/>
  <c r="AA134" i="34" s="1"/>
  <c r="AP133" i="34"/>
  <c r="AL133" i="34"/>
  <c r="AH133" i="34"/>
  <c r="AB133" i="34"/>
  <c r="V133" i="34"/>
  <c r="AA133" i="34" s="1"/>
  <c r="AP132" i="34"/>
  <c r="AL132" i="34"/>
  <c r="AH132" i="34"/>
  <c r="AB132" i="34"/>
  <c r="V132" i="34"/>
  <c r="AA132" i="34" s="1"/>
  <c r="AP131" i="34"/>
  <c r="AL131" i="34"/>
  <c r="AH131" i="34"/>
  <c r="AB131" i="34"/>
  <c r="V131" i="34"/>
  <c r="X131" i="34" s="1"/>
  <c r="Y131" i="34" s="1"/>
  <c r="AP130" i="34"/>
  <c r="AL130" i="34"/>
  <c r="AH130" i="34"/>
  <c r="AB130" i="34"/>
  <c r="V130" i="34"/>
  <c r="X130" i="34" s="1"/>
  <c r="Y130" i="34" s="1"/>
  <c r="AP129" i="34"/>
  <c r="AL129" i="34"/>
  <c r="AH129" i="34"/>
  <c r="AB129" i="34"/>
  <c r="V129" i="34"/>
  <c r="AA129" i="34" s="1"/>
  <c r="AP128" i="34"/>
  <c r="AL128" i="34"/>
  <c r="AH128" i="34"/>
  <c r="AB128" i="34"/>
  <c r="V128" i="34"/>
  <c r="AA128" i="34" s="1"/>
  <c r="AP127" i="34"/>
  <c r="AL127" i="34"/>
  <c r="AH127" i="34"/>
  <c r="AB127" i="34"/>
  <c r="V127" i="34"/>
  <c r="AA127" i="34" s="1"/>
  <c r="AP126" i="34"/>
  <c r="AL126" i="34"/>
  <c r="AH126" i="34"/>
  <c r="AB126" i="34"/>
  <c r="V126" i="34"/>
  <c r="X126" i="34" s="1"/>
  <c r="Y126" i="34" s="1"/>
  <c r="AP125" i="34"/>
  <c r="AL125" i="34"/>
  <c r="AH125" i="34"/>
  <c r="AB125" i="34"/>
  <c r="V125" i="34"/>
  <c r="X125" i="34" s="1"/>
  <c r="Y125" i="34" s="1"/>
  <c r="AP124" i="34"/>
  <c r="AL124" i="34"/>
  <c r="AH124" i="34"/>
  <c r="AB124" i="34"/>
  <c r="V124" i="34"/>
  <c r="AA124" i="34" s="1"/>
  <c r="AP123" i="34"/>
  <c r="AL123" i="34"/>
  <c r="AH123" i="34"/>
  <c r="AB123" i="34"/>
  <c r="V123" i="34"/>
  <c r="X123" i="34" s="1"/>
  <c r="Y123" i="34" s="1"/>
  <c r="AP122" i="34"/>
  <c r="AL122" i="34"/>
  <c r="AH122" i="34"/>
  <c r="AB122" i="34"/>
  <c r="V122" i="34"/>
  <c r="X122" i="34" s="1"/>
  <c r="Y122" i="34" s="1"/>
  <c r="AP121" i="34"/>
  <c r="AL121" i="34"/>
  <c r="AH121" i="34"/>
  <c r="AB121" i="34"/>
  <c r="V121" i="34"/>
  <c r="AA121" i="34" s="1"/>
  <c r="AP120" i="34"/>
  <c r="AL120" i="34"/>
  <c r="AH120" i="34"/>
  <c r="AB120" i="34"/>
  <c r="V120" i="34"/>
  <c r="AA120" i="34" s="1"/>
  <c r="AP119" i="34"/>
  <c r="AL119" i="34"/>
  <c r="AH119" i="34"/>
  <c r="AB119" i="34"/>
  <c r="V119" i="34"/>
  <c r="AA119" i="34" s="1"/>
  <c r="AP118" i="34"/>
  <c r="AL118" i="34"/>
  <c r="AH118" i="34"/>
  <c r="AB118" i="34"/>
  <c r="V118" i="34"/>
  <c r="AA118" i="34" s="1"/>
  <c r="AP117" i="34"/>
  <c r="AL117" i="34"/>
  <c r="AH117" i="34"/>
  <c r="AB117" i="34"/>
  <c r="V117" i="34"/>
  <c r="AA117" i="34" s="1"/>
  <c r="AP116" i="34"/>
  <c r="AL116" i="34"/>
  <c r="AH116" i="34"/>
  <c r="AB116" i="34"/>
  <c r="V116" i="34"/>
  <c r="AA116" i="34" s="1"/>
  <c r="AP115" i="34"/>
  <c r="AL115" i="34"/>
  <c r="AH115" i="34"/>
  <c r="AB115" i="34"/>
  <c r="V115" i="34"/>
  <c r="X115" i="34" s="1"/>
  <c r="Y115" i="34" s="1"/>
  <c r="AP114" i="34"/>
  <c r="AL114" i="34"/>
  <c r="AH114" i="34"/>
  <c r="AB114" i="34"/>
  <c r="V114" i="34"/>
  <c r="X114" i="34" s="1"/>
  <c r="Y114" i="34" s="1"/>
  <c r="AP113" i="34"/>
  <c r="AL113" i="34"/>
  <c r="AH113" i="34"/>
  <c r="AB113" i="34"/>
  <c r="V113" i="34"/>
  <c r="AA113" i="34" s="1"/>
  <c r="AP112" i="34"/>
  <c r="AL112" i="34"/>
  <c r="AH112" i="34"/>
  <c r="AB112" i="34"/>
  <c r="V112" i="34"/>
  <c r="X112" i="34" s="1"/>
  <c r="Y112" i="34" s="1"/>
  <c r="AP108" i="34"/>
  <c r="AL108" i="34"/>
  <c r="AH108" i="34"/>
  <c r="AB108" i="34"/>
  <c r="V108" i="34"/>
  <c r="AA108" i="34" s="1"/>
  <c r="AP111" i="34"/>
  <c r="AL111" i="34"/>
  <c r="AH111" i="34"/>
  <c r="AB111" i="34"/>
  <c r="V111" i="34"/>
  <c r="AA111" i="34" s="1"/>
  <c r="AP110" i="34"/>
  <c r="AL110" i="34"/>
  <c r="AH110" i="34"/>
  <c r="AB110" i="34"/>
  <c r="V110" i="34"/>
  <c r="AA110" i="34" s="1"/>
  <c r="V109" i="34"/>
  <c r="AA109" i="34" s="1"/>
  <c r="AP109" i="34"/>
  <c r="AL109" i="34"/>
  <c r="AH109" i="34"/>
  <c r="AB174" i="34" l="1"/>
  <c r="AC174" i="34" s="1"/>
  <c r="AD174" i="34" s="1"/>
  <c r="X174" i="34"/>
  <c r="Y174" i="34" s="1"/>
  <c r="AG144" i="34"/>
  <c r="AH144" i="34" s="1"/>
  <c r="W144" i="34"/>
  <c r="AC139" i="34"/>
  <c r="AD139" i="34" s="1"/>
  <c r="AC118" i="34"/>
  <c r="AD118" i="34" s="1"/>
  <c r="AC132" i="34"/>
  <c r="AD132" i="34" s="1"/>
  <c r="AA131" i="34"/>
  <c r="AC131" i="34" s="1"/>
  <c r="AD131" i="34" s="1"/>
  <c r="X134" i="34"/>
  <c r="Y134" i="34" s="1"/>
  <c r="AC127" i="34"/>
  <c r="AD127" i="34" s="1"/>
  <c r="X113" i="34"/>
  <c r="Y113" i="34" s="1"/>
  <c r="AC121" i="34"/>
  <c r="AD121" i="34" s="1"/>
  <c r="X129" i="34"/>
  <c r="Y129" i="34" s="1"/>
  <c r="AA123" i="34"/>
  <c r="AC123" i="34" s="1"/>
  <c r="AD123" i="34" s="1"/>
  <c r="X120" i="34"/>
  <c r="Y120" i="34" s="1"/>
  <c r="AA125" i="34"/>
  <c r="AC125" i="34" s="1"/>
  <c r="AD125" i="34" s="1"/>
  <c r="AC116" i="34"/>
  <c r="AD116" i="34" s="1"/>
  <c r="AA115" i="34"/>
  <c r="AC115" i="34" s="1"/>
  <c r="AD115" i="34" s="1"/>
  <c r="X136" i="34"/>
  <c r="Y136" i="34" s="1"/>
  <c r="X121" i="34"/>
  <c r="Y121" i="34" s="1"/>
  <c r="AA122" i="34"/>
  <c r="AC122" i="34" s="1"/>
  <c r="AD122" i="34" s="1"/>
  <c r="X137" i="34"/>
  <c r="Y137" i="34" s="1"/>
  <c r="AC113" i="34"/>
  <c r="AD113" i="34" s="1"/>
  <c r="X117" i="34"/>
  <c r="Y117" i="34" s="1"/>
  <c r="AA126" i="34"/>
  <c r="AC126" i="34" s="1"/>
  <c r="AD126" i="34" s="1"/>
  <c r="AC129" i="34"/>
  <c r="AD129" i="34" s="1"/>
  <c r="X133" i="34"/>
  <c r="Y133" i="34" s="1"/>
  <c r="AC136" i="34"/>
  <c r="AD136" i="34" s="1"/>
  <c r="AA112" i="34"/>
  <c r="AC112" i="34" s="1"/>
  <c r="AD112" i="34" s="1"/>
  <c r="AC119" i="34"/>
  <c r="AD119" i="34" s="1"/>
  <c r="AC135" i="34"/>
  <c r="AD135" i="34" s="1"/>
  <c r="X118" i="34"/>
  <c r="Y118" i="34" s="1"/>
  <c r="X127" i="34"/>
  <c r="Y127" i="34" s="1"/>
  <c r="AC138" i="34"/>
  <c r="AD138" i="34" s="1"/>
  <c r="AC134" i="34"/>
  <c r="AD134" i="34" s="1"/>
  <c r="AC117" i="34"/>
  <c r="AD117" i="34" s="1"/>
  <c r="AC133" i="34"/>
  <c r="AD133" i="34" s="1"/>
  <c r="AC124" i="34"/>
  <c r="AD124" i="34" s="1"/>
  <c r="X119" i="34"/>
  <c r="Y119" i="34" s="1"/>
  <c r="X128" i="34"/>
  <c r="Y128" i="34" s="1"/>
  <c r="X135" i="34"/>
  <c r="Y135" i="34" s="1"/>
  <c r="AC120" i="34"/>
  <c r="AD120" i="34" s="1"/>
  <c r="X116" i="34"/>
  <c r="Y116" i="34" s="1"/>
  <c r="AC128" i="34"/>
  <c r="AD128" i="34" s="1"/>
  <c r="X132" i="34"/>
  <c r="Y132" i="34" s="1"/>
  <c r="X140" i="34"/>
  <c r="Y140" i="34" s="1"/>
  <c r="X139" i="34"/>
  <c r="Y139" i="34" s="1"/>
  <c r="X124" i="34"/>
  <c r="Y124" i="34" s="1"/>
  <c r="X138" i="34"/>
  <c r="Y138" i="34" s="1"/>
  <c r="AC140" i="34"/>
  <c r="AD140" i="34" s="1"/>
  <c r="AA114" i="34"/>
  <c r="AC114" i="34" s="1"/>
  <c r="AD114" i="34" s="1"/>
  <c r="AA130" i="34"/>
  <c r="AC130" i="34" s="1"/>
  <c r="AD130" i="34" s="1"/>
  <c r="AC137" i="34"/>
  <c r="AD137" i="34" s="1"/>
  <c r="X110" i="34"/>
  <c r="Y110" i="34" s="1"/>
  <c r="X108" i="34"/>
  <c r="Y108" i="34" s="1"/>
  <c r="AC108" i="34"/>
  <c r="AD108" i="34" s="1"/>
  <c r="AC110" i="34"/>
  <c r="AD110" i="34" s="1"/>
  <c r="AC111" i="34"/>
  <c r="AD111" i="34" s="1"/>
  <c r="X111" i="34"/>
  <c r="Y111" i="34" s="1"/>
  <c r="X109" i="34"/>
  <c r="Y109" i="34" s="1"/>
  <c r="AB109" i="34"/>
  <c r="AC109" i="34" s="1"/>
  <c r="AD109" i="34" s="1"/>
  <c r="AP50" i="38"/>
  <c r="AL50" i="38"/>
  <c r="AH50" i="38"/>
  <c r="W50" i="38"/>
  <c r="X50" i="38" s="1"/>
  <c r="Y50" i="38" s="1"/>
  <c r="AA50" i="38"/>
  <c r="AA49" i="38"/>
  <c r="AA48" i="38"/>
  <c r="AA47" i="38"/>
  <c r="AA46" i="38"/>
  <c r="AA45" i="38"/>
  <c r="AP231" i="34"/>
  <c r="AL231" i="34"/>
  <c r="AH231" i="34"/>
  <c r="AA231" i="34"/>
  <c r="W231" i="34"/>
  <c r="AB231" i="34" s="1"/>
  <c r="AP230" i="34"/>
  <c r="AL230" i="34"/>
  <c r="AH230" i="34"/>
  <c r="AA230" i="34"/>
  <c r="W230" i="34"/>
  <c r="X230" i="34" s="1"/>
  <c r="Y230" i="34" s="1"/>
  <c r="AP229" i="34"/>
  <c r="AL229" i="34"/>
  <c r="AH229" i="34"/>
  <c r="AA229" i="34"/>
  <c r="W229" i="34"/>
  <c r="AB229" i="34" s="1"/>
  <c r="AP228" i="34"/>
  <c r="AL228" i="34"/>
  <c r="AH228" i="34"/>
  <c r="AA228" i="34"/>
  <c r="W228" i="34"/>
  <c r="AB228" i="34" s="1"/>
  <c r="AP227" i="34"/>
  <c r="AL227" i="34"/>
  <c r="AH227" i="34"/>
  <c r="AA227" i="34"/>
  <c r="W227" i="34"/>
  <c r="AB227" i="34" s="1"/>
  <c r="AP226" i="34"/>
  <c r="AL226" i="34"/>
  <c r="AH226" i="34"/>
  <c r="AA226" i="34"/>
  <c r="W226" i="34"/>
  <c r="X226" i="34" s="1"/>
  <c r="Y226" i="34" s="1"/>
  <c r="AP225" i="34"/>
  <c r="AL225" i="34"/>
  <c r="AH225" i="34"/>
  <c r="AA225" i="34"/>
  <c r="W225" i="34"/>
  <c r="X225" i="34" s="1"/>
  <c r="Y225" i="34" s="1"/>
  <c r="AP224" i="34"/>
  <c r="AL224" i="34"/>
  <c r="AH224" i="34"/>
  <c r="AA224" i="34"/>
  <c r="W224" i="34"/>
  <c r="AB224" i="34" s="1"/>
  <c r="AP223" i="34"/>
  <c r="AL223" i="34"/>
  <c r="AH223" i="34"/>
  <c r="AA223" i="34"/>
  <c r="W223" i="34"/>
  <c r="AB223" i="34" s="1"/>
  <c r="AP222" i="34"/>
  <c r="AL222" i="34"/>
  <c r="AH222" i="34"/>
  <c r="AA222" i="34"/>
  <c r="W222" i="34"/>
  <c r="X222" i="34" s="1"/>
  <c r="Y222" i="34" s="1"/>
  <c r="AP221" i="34"/>
  <c r="AL221" i="34"/>
  <c r="AH221" i="34"/>
  <c r="AA221" i="34"/>
  <c r="W221" i="34"/>
  <c r="AB221" i="34" s="1"/>
  <c r="AP220" i="34"/>
  <c r="AL220" i="34"/>
  <c r="AH220" i="34"/>
  <c r="AA220" i="34"/>
  <c r="W220" i="34"/>
  <c r="AB220" i="34" s="1"/>
  <c r="AP219" i="34"/>
  <c r="AL219" i="34"/>
  <c r="AH219" i="34"/>
  <c r="AA219" i="34"/>
  <c r="W219" i="34"/>
  <c r="AB219" i="34" s="1"/>
  <c r="AP218" i="34"/>
  <c r="AL218" i="34"/>
  <c r="AH218" i="34"/>
  <c r="AA218" i="34"/>
  <c r="W218" i="34"/>
  <c r="X218" i="34" s="1"/>
  <c r="Y218" i="34" s="1"/>
  <c r="AP217" i="34"/>
  <c r="AL217" i="34"/>
  <c r="AH217" i="34"/>
  <c r="AA217" i="34"/>
  <c r="W217" i="34"/>
  <c r="AB217" i="34" s="1"/>
  <c r="AP216" i="34"/>
  <c r="AL216" i="34"/>
  <c r="AH216" i="34"/>
  <c r="AA216" i="34"/>
  <c r="W216" i="34"/>
  <c r="AB216" i="34" s="1"/>
  <c r="AP209" i="34"/>
  <c r="AL209" i="34"/>
  <c r="AH209" i="34"/>
  <c r="AA209" i="34"/>
  <c r="AP208" i="34"/>
  <c r="AL208" i="34"/>
  <c r="AH208" i="34"/>
  <c r="AA208" i="34"/>
  <c r="AP207" i="34"/>
  <c r="AL207" i="34"/>
  <c r="AH207" i="34"/>
  <c r="AA207" i="34"/>
  <c r="AP206" i="34"/>
  <c r="AL206" i="34"/>
  <c r="AH206" i="34"/>
  <c r="AA206" i="34"/>
  <c r="AP205" i="34"/>
  <c r="AL205" i="34"/>
  <c r="AH205" i="34"/>
  <c r="AA205" i="34"/>
  <c r="AP204" i="34"/>
  <c r="AL204" i="34"/>
  <c r="AH204" i="34"/>
  <c r="AA204" i="34"/>
  <c r="W209" i="34"/>
  <c r="X209" i="34" s="1"/>
  <c r="Y209" i="34" s="1"/>
  <c r="W208" i="34"/>
  <c r="X208" i="34" s="1"/>
  <c r="Y208" i="34" s="1"/>
  <c r="W207" i="34"/>
  <c r="X207" i="34" s="1"/>
  <c r="Y207" i="34" s="1"/>
  <c r="W206" i="34"/>
  <c r="X206" i="34" s="1"/>
  <c r="Y206" i="34" s="1"/>
  <c r="W205" i="34"/>
  <c r="X205" i="34" s="1"/>
  <c r="Y205" i="34" s="1"/>
  <c r="W204" i="34"/>
  <c r="AB204" i="34" s="1"/>
  <c r="W203" i="34"/>
  <c r="X203" i="34" s="1"/>
  <c r="Y203" i="34" s="1"/>
  <c r="AP203" i="34"/>
  <c r="AL203" i="34"/>
  <c r="AH203" i="34"/>
  <c r="AP201" i="34"/>
  <c r="AL201" i="34"/>
  <c r="AH201" i="34"/>
  <c r="AA201" i="34"/>
  <c r="AP200" i="34"/>
  <c r="AL200" i="34"/>
  <c r="AH200" i="34"/>
  <c r="AA200" i="34"/>
  <c r="AP199" i="34"/>
  <c r="AL199" i="34"/>
  <c r="AH199" i="34"/>
  <c r="AA199" i="34"/>
  <c r="AP196" i="34"/>
  <c r="AL196" i="34"/>
  <c r="AH196" i="34"/>
  <c r="AA196" i="34"/>
  <c r="AP195" i="34"/>
  <c r="AL195" i="34"/>
  <c r="AH195" i="34"/>
  <c r="AA195" i="34"/>
  <c r="AP194" i="34"/>
  <c r="AL194" i="34"/>
  <c r="AH194" i="34"/>
  <c r="AA194" i="34"/>
  <c r="AP193" i="34"/>
  <c r="AL193" i="34"/>
  <c r="AH193" i="34"/>
  <c r="AA193" i="34"/>
  <c r="AP192" i="34"/>
  <c r="AL192" i="34"/>
  <c r="AH192" i="34"/>
  <c r="AA192" i="34"/>
  <c r="AP191" i="34"/>
  <c r="AL191" i="34"/>
  <c r="AH191" i="34"/>
  <c r="AA191" i="34"/>
  <c r="AP190" i="34"/>
  <c r="AL190" i="34"/>
  <c r="AH190" i="34"/>
  <c r="AA190" i="34"/>
  <c r="AP188" i="34"/>
  <c r="AL188" i="34"/>
  <c r="AH188" i="34"/>
  <c r="AA188" i="34"/>
  <c r="AP187" i="34"/>
  <c r="AL187" i="34"/>
  <c r="AH187" i="34"/>
  <c r="AA187" i="34"/>
  <c r="AP186" i="34"/>
  <c r="AL186" i="34"/>
  <c r="AH186" i="34"/>
  <c r="AA186" i="34"/>
  <c r="AP185" i="34"/>
  <c r="AL185" i="34"/>
  <c r="AH185" i="34"/>
  <c r="AA185" i="34"/>
  <c r="AP183" i="34"/>
  <c r="AL183" i="34"/>
  <c r="AH183" i="34"/>
  <c r="AA183" i="34"/>
  <c r="AP182" i="34"/>
  <c r="AL182" i="34"/>
  <c r="AH182" i="34"/>
  <c r="AA182" i="34"/>
  <c r="AP181" i="34"/>
  <c r="AL181" i="34"/>
  <c r="AP180" i="34"/>
  <c r="AL180" i="34"/>
  <c r="AH180" i="34"/>
  <c r="AA180" i="34"/>
  <c r="AP179" i="34"/>
  <c r="AL179" i="34"/>
  <c r="AH179" i="34"/>
  <c r="AA179" i="34"/>
  <c r="AP107" i="34"/>
  <c r="AL107" i="34"/>
  <c r="AH107" i="34"/>
  <c r="AA107" i="34"/>
  <c r="AP106" i="34"/>
  <c r="AL106" i="34"/>
  <c r="AH106" i="34"/>
  <c r="AA106" i="34"/>
  <c r="AP76" i="34"/>
  <c r="AL76" i="34"/>
  <c r="AH76" i="34"/>
  <c r="AA76" i="34"/>
  <c r="W201" i="34"/>
  <c r="AB201" i="34" s="1"/>
  <c r="W200" i="34"/>
  <c r="X200" i="34" s="1"/>
  <c r="Y200" i="34" s="1"/>
  <c r="W199" i="34"/>
  <c r="AB199" i="34" s="1"/>
  <c r="W196" i="34"/>
  <c r="X196" i="34" s="1"/>
  <c r="Y196" i="34" s="1"/>
  <c r="AP25" i="37"/>
  <c r="AL25" i="37"/>
  <c r="AH25" i="37"/>
  <c r="AC25" i="37"/>
  <c r="AD25" i="37" s="1"/>
  <c r="AP23" i="37"/>
  <c r="AL23" i="37"/>
  <c r="AH23" i="37"/>
  <c r="AP22" i="37"/>
  <c r="AL22" i="37"/>
  <c r="AH22" i="37"/>
  <c r="AP21" i="37"/>
  <c r="AL21" i="37"/>
  <c r="AH21" i="37"/>
  <c r="AD21" i="37"/>
  <c r="AP19" i="37"/>
  <c r="AL19" i="37"/>
  <c r="AH19" i="37"/>
  <c r="AP18" i="37"/>
  <c r="AL18" i="37"/>
  <c r="AH18" i="37"/>
  <c r="W18" i="37"/>
  <c r="AB18" i="37" s="1"/>
  <c r="V18" i="37"/>
  <c r="AA18" i="37" s="1"/>
  <c r="Y21" i="37"/>
  <c r="AD20" i="37"/>
  <c r="V20" i="37"/>
  <c r="AM20" i="37" s="1"/>
  <c r="W19" i="37"/>
  <c r="V19" i="37"/>
  <c r="AA19" i="37" s="1"/>
  <c r="U21" i="37"/>
  <c r="U20" i="37"/>
  <c r="U19" i="37"/>
  <c r="U18" i="37"/>
  <c r="U17" i="37"/>
  <c r="T17" i="37"/>
  <c r="P25" i="37"/>
  <c r="P24" i="37"/>
  <c r="P23" i="37"/>
  <c r="P21" i="37"/>
  <c r="P20" i="37"/>
  <c r="P19" i="37"/>
  <c r="P18" i="37"/>
  <c r="J22" i="37"/>
  <c r="AP24" i="37"/>
  <c r="AL24" i="37"/>
  <c r="AH24" i="37"/>
  <c r="AC24" i="37"/>
  <c r="AD24" i="37" s="1"/>
  <c r="AP20" i="37"/>
  <c r="AL20" i="37"/>
  <c r="AH20" i="37"/>
  <c r="AA20" i="37"/>
  <c r="AP17" i="37"/>
  <c r="AL17" i="37"/>
  <c r="AH17" i="37"/>
  <c r="W26" i="19"/>
  <c r="W25" i="37" s="1"/>
  <c r="V26" i="19"/>
  <c r="V25" i="37" s="1"/>
  <c r="U26" i="19"/>
  <c r="U25" i="37" s="1"/>
  <c r="W25" i="19"/>
  <c r="W24" i="37" s="1"/>
  <c r="V25" i="19"/>
  <c r="V24" i="37" s="1"/>
  <c r="U25" i="19"/>
  <c r="U24" i="37" s="1"/>
  <c r="W24" i="19"/>
  <c r="W23" i="37" s="1"/>
  <c r="AB23" i="37" s="1"/>
  <c r="V24" i="19"/>
  <c r="AA24" i="19" s="1"/>
  <c r="U24" i="19"/>
  <c r="U23" i="37" s="1"/>
  <c r="AP23" i="19"/>
  <c r="AL23" i="19"/>
  <c r="AH23" i="19"/>
  <c r="V22" i="19"/>
  <c r="V21" i="37" s="1"/>
  <c r="AB20" i="19"/>
  <c r="AA20" i="19"/>
  <c r="AB19" i="19"/>
  <c r="AA19" i="19"/>
  <c r="W23" i="19"/>
  <c r="V23" i="19"/>
  <c r="AA23" i="19" s="1"/>
  <c r="U23" i="19"/>
  <c r="U22" i="37" s="1"/>
  <c r="T23" i="19"/>
  <c r="P23" i="19"/>
  <c r="P22" i="37" s="1"/>
  <c r="J23" i="19"/>
  <c r="X20" i="19"/>
  <c r="AC19" i="19" l="1"/>
  <c r="AB144" i="34"/>
  <c r="AC144" i="34" s="1"/>
  <c r="AD144" i="34" s="1"/>
  <c r="X144" i="34"/>
  <c r="Y144" i="34" s="1"/>
  <c r="AB26" i="19"/>
  <c r="AB50" i="38"/>
  <c r="AC50" i="38" s="1"/>
  <c r="AD50" i="38" s="1"/>
  <c r="AC20" i="19"/>
  <c r="X19" i="37"/>
  <c r="Y19" i="37" s="1"/>
  <c r="AC18" i="37"/>
  <c r="AD18" i="37" s="1"/>
  <c r="X25" i="37"/>
  <c r="Y25" i="37" s="1"/>
  <c r="AA26" i="19"/>
  <c r="AC229" i="34"/>
  <c r="AD229" i="34" s="1"/>
  <c r="AC220" i="34"/>
  <c r="AD220" i="34" s="1"/>
  <c r="AC219" i="34"/>
  <c r="AD219" i="34" s="1"/>
  <c r="AC227" i="34"/>
  <c r="AD227" i="34" s="1"/>
  <c r="AC217" i="34"/>
  <c r="AD217" i="34" s="1"/>
  <c r="AB230" i="34"/>
  <c r="AC230" i="34" s="1"/>
  <c r="AD230" i="34" s="1"/>
  <c r="AB218" i="34"/>
  <c r="AC218" i="34" s="1"/>
  <c r="AD218" i="34" s="1"/>
  <c r="AB226" i="34"/>
  <c r="AC226" i="34" s="1"/>
  <c r="AD226" i="34" s="1"/>
  <c r="AC228" i="34"/>
  <c r="AD228" i="34" s="1"/>
  <c r="AC231" i="34"/>
  <c r="AD231" i="34" s="1"/>
  <c r="X229" i="34"/>
  <c r="Y229" i="34" s="1"/>
  <c r="X219" i="34"/>
  <c r="Y219" i="34" s="1"/>
  <c r="AB225" i="34"/>
  <c r="AC225" i="34" s="1"/>
  <c r="AD225" i="34" s="1"/>
  <c r="X221" i="34"/>
  <c r="Y221" i="34" s="1"/>
  <c r="AC224" i="34"/>
  <c r="AD224" i="34" s="1"/>
  <c r="AB205" i="34"/>
  <c r="AC205" i="34" s="1"/>
  <c r="AD205" i="34" s="1"/>
  <c r="X227" i="34"/>
  <c r="Y227" i="34" s="1"/>
  <c r="AB209" i="34"/>
  <c r="AC209" i="34" s="1"/>
  <c r="AD209" i="34" s="1"/>
  <c r="X223" i="34"/>
  <c r="Y223" i="34" s="1"/>
  <c r="X217" i="34"/>
  <c r="Y217" i="34" s="1"/>
  <c r="AC216" i="34"/>
  <c r="AD216" i="34" s="1"/>
  <c r="AC223" i="34"/>
  <c r="AD223" i="34" s="1"/>
  <c r="X231" i="34"/>
  <c r="Y231" i="34" s="1"/>
  <c r="AC221" i="34"/>
  <c r="AD221" i="34" s="1"/>
  <c r="AB222" i="34"/>
  <c r="AC222" i="34" s="1"/>
  <c r="AD222" i="34" s="1"/>
  <c r="X216" i="34"/>
  <c r="Y216" i="34" s="1"/>
  <c r="X220" i="34"/>
  <c r="Y220" i="34" s="1"/>
  <c r="X224" i="34"/>
  <c r="Y224" i="34" s="1"/>
  <c r="X228" i="34"/>
  <c r="Y228" i="34" s="1"/>
  <c r="AC204" i="34"/>
  <c r="AD204" i="34" s="1"/>
  <c r="AB203" i="34"/>
  <c r="AD203" i="34" s="1"/>
  <c r="X199" i="34"/>
  <c r="Y199" i="34" s="1"/>
  <c r="AB196" i="34"/>
  <c r="AC196" i="34" s="1"/>
  <c r="AD196" i="34" s="1"/>
  <c r="X201" i="34"/>
  <c r="Y201" i="34" s="1"/>
  <c r="AB206" i="34"/>
  <c r="AC206" i="34" s="1"/>
  <c r="AD206" i="34" s="1"/>
  <c r="AB208" i="34"/>
  <c r="AC208" i="34" s="1"/>
  <c r="AD208" i="34" s="1"/>
  <c r="AB207" i="34"/>
  <c r="AC207" i="34" s="1"/>
  <c r="AD207" i="34" s="1"/>
  <c r="AB200" i="34"/>
  <c r="AC200" i="34" s="1"/>
  <c r="AD200" i="34" s="1"/>
  <c r="AC199" i="34"/>
  <c r="AD199" i="34" s="1"/>
  <c r="AC201" i="34"/>
  <c r="AD201" i="34" s="1"/>
  <c r="AB24" i="19"/>
  <c r="AC24" i="19" s="1"/>
  <c r="X23" i="19"/>
  <c r="Y23" i="19" s="1"/>
  <c r="V22" i="37"/>
  <c r="AA22" i="37" s="1"/>
  <c r="X204" i="34"/>
  <c r="Y204" i="34" s="1"/>
  <c r="AA25" i="19"/>
  <c r="W22" i="37"/>
  <c r="AB22" i="37" s="1"/>
  <c r="X25" i="19"/>
  <c r="AB25" i="19"/>
  <c r="AB23" i="19"/>
  <c r="AC23" i="19" s="1"/>
  <c r="AD23" i="19" s="1"/>
  <c r="AA21" i="37"/>
  <c r="AM21" i="37"/>
  <c r="V23" i="37"/>
  <c r="AA23" i="37" s="1"/>
  <c r="AC23" i="37" s="1"/>
  <c r="AD23" i="37" s="1"/>
  <c r="X24" i="19"/>
  <c r="X24" i="37"/>
  <c r="Y24" i="37" s="1"/>
  <c r="AB19" i="37"/>
  <c r="AC19" i="37" s="1"/>
  <c r="AD19" i="37" s="1"/>
  <c r="X18" i="37"/>
  <c r="Y18" i="37" s="1"/>
  <c r="Y20" i="37"/>
  <c r="X26" i="19"/>
  <c r="AC26" i="19" l="1"/>
  <c r="AC22" i="37"/>
  <c r="AD22" i="37" s="1"/>
  <c r="X22" i="37"/>
  <c r="Y22" i="37" s="1"/>
  <c r="AC25" i="19"/>
  <c r="X23" i="37"/>
  <c r="Y23" i="37" s="1"/>
  <c r="X17" i="34"/>
  <c r="X19" i="19"/>
  <c r="W18" i="19" l="1"/>
  <c r="V18" i="19"/>
  <c r="P18" i="19"/>
  <c r="P17" i="37" s="1"/>
  <c r="AP26" i="1"/>
  <c r="AL26" i="1"/>
  <c r="W26" i="1"/>
  <c r="V26" i="1"/>
  <c r="U26" i="1"/>
  <c r="AP19" i="1"/>
  <c r="AL19" i="1"/>
  <c r="AH19" i="1"/>
  <c r="W19" i="1"/>
  <c r="V19" i="1"/>
  <c r="AA19" i="1" s="1"/>
  <c r="U19" i="1"/>
  <c r="AP17" i="1"/>
  <c r="AL17" i="1"/>
  <c r="AH17" i="1"/>
  <c r="V16" i="1"/>
  <c r="AB17" i="1"/>
  <c r="V17" i="1"/>
  <c r="AA17" i="1" s="1"/>
  <c r="U17" i="1"/>
  <c r="T17" i="1"/>
  <c r="P17" i="1"/>
  <c r="J17" i="1"/>
  <c r="P15" i="1"/>
  <c r="W26" i="13"/>
  <c r="AB26" i="13" s="1"/>
  <c r="U26" i="13"/>
  <c r="W18" i="13"/>
  <c r="AP18" i="32"/>
  <c r="AL18" i="32"/>
  <c r="AH18" i="32"/>
  <c r="X17" i="32"/>
  <c r="W18" i="32"/>
  <c r="V18" i="32"/>
  <c r="U18" i="32"/>
  <c r="U17" i="32"/>
  <c r="T18" i="32"/>
  <c r="T17" i="32"/>
  <c r="W17" i="38"/>
  <c r="V17" i="38"/>
  <c r="U17" i="38"/>
  <c r="T16" i="32"/>
  <c r="P16" i="32"/>
  <c r="P18" i="32"/>
  <c r="J18" i="32"/>
  <c r="AA19" i="38" l="1"/>
  <c r="AA18" i="32"/>
  <c r="AB19" i="38"/>
  <c r="AB18" i="32"/>
  <c r="X26" i="1"/>
  <c r="X18" i="32"/>
  <c r="Y18" i="32" s="1"/>
  <c r="X19" i="1"/>
  <c r="Y19" i="1" s="1"/>
  <c r="AB19" i="1"/>
  <c r="AC19" i="1" s="1"/>
  <c r="AD19" i="1" s="1"/>
  <c r="AC17" i="1"/>
  <c r="AD17" i="1" s="1"/>
  <c r="X18" i="19"/>
  <c r="AB18" i="19"/>
  <c r="W17" i="37"/>
  <c r="X17" i="1"/>
  <c r="Y17" i="1" s="1"/>
  <c r="AA18" i="19"/>
  <c r="V17" i="37"/>
  <c r="AA17" i="37" s="1"/>
  <c r="AP113" i="31"/>
  <c r="AL113" i="31"/>
  <c r="AH113" i="31"/>
  <c r="AA113" i="31"/>
  <c r="W113" i="31"/>
  <c r="X113" i="31" s="1"/>
  <c r="Y113" i="31" s="1"/>
  <c r="AP80" i="31"/>
  <c r="AL80" i="31"/>
  <c r="W80" i="31"/>
  <c r="AF80" i="31" s="1"/>
  <c r="AG80" i="31" s="1"/>
  <c r="AH80" i="31" s="1"/>
  <c r="AP79" i="31"/>
  <c r="AL79" i="31"/>
  <c r="AH79" i="31"/>
  <c r="AA79" i="31"/>
  <c r="W79" i="31"/>
  <c r="X79" i="31" s="1"/>
  <c r="Y79" i="31" s="1"/>
  <c r="AP78" i="31"/>
  <c r="AL78" i="31"/>
  <c r="AH78" i="31"/>
  <c r="AA78" i="31"/>
  <c r="W78" i="31"/>
  <c r="X78" i="31" s="1"/>
  <c r="Y78" i="31" s="1"/>
  <c r="AP77" i="31"/>
  <c r="AL77" i="31"/>
  <c r="AH77" i="31"/>
  <c r="AA77" i="31"/>
  <c r="W77" i="31"/>
  <c r="AB77" i="31" s="1"/>
  <c r="AP76" i="31"/>
  <c r="AL76" i="31"/>
  <c r="AH76" i="31"/>
  <c r="AA76" i="31"/>
  <c r="W76" i="31"/>
  <c r="AB76" i="31" s="1"/>
  <c r="AP75" i="31"/>
  <c r="AL75" i="31"/>
  <c r="AH75" i="31"/>
  <c r="AA75" i="31"/>
  <c r="W75" i="31"/>
  <c r="X75" i="31" s="1"/>
  <c r="Y75" i="31" s="1"/>
  <c r="AP74" i="31"/>
  <c r="AL74" i="31"/>
  <c r="AH74" i="31"/>
  <c r="AA74" i="31"/>
  <c r="W74" i="31"/>
  <c r="X74" i="31" s="1"/>
  <c r="Y74" i="31" s="1"/>
  <c r="AP73" i="31"/>
  <c r="AL73" i="31"/>
  <c r="AH73" i="31"/>
  <c r="AA73" i="31"/>
  <c r="W73" i="31"/>
  <c r="AB73" i="31" s="1"/>
  <c r="AP72" i="31"/>
  <c r="AL72" i="31"/>
  <c r="AH72" i="31"/>
  <c r="AA72" i="31"/>
  <c r="W72" i="31"/>
  <c r="X72" i="31" s="1"/>
  <c r="Y72" i="31" s="1"/>
  <c r="AP71" i="31"/>
  <c r="AL71" i="31"/>
  <c r="AH71" i="31"/>
  <c r="AA71" i="31"/>
  <c r="W71" i="31"/>
  <c r="X71" i="31" s="1"/>
  <c r="Y71" i="31" s="1"/>
  <c r="AP70" i="31"/>
  <c r="AL70" i="31"/>
  <c r="AH70" i="31"/>
  <c r="AA70" i="31"/>
  <c r="W70" i="31"/>
  <c r="X70" i="31" s="1"/>
  <c r="Y70" i="31" s="1"/>
  <c r="AP69" i="31"/>
  <c r="AL69" i="31"/>
  <c r="AH69" i="31"/>
  <c r="AA69" i="31"/>
  <c r="W69" i="31"/>
  <c r="AB69" i="31" s="1"/>
  <c r="AP68" i="31"/>
  <c r="AL68" i="31"/>
  <c r="AH68" i="31"/>
  <c r="AA68" i="31"/>
  <c r="W68" i="31"/>
  <c r="X68" i="31" s="1"/>
  <c r="Y68" i="31" s="1"/>
  <c r="AP67" i="31"/>
  <c r="AL67" i="31"/>
  <c r="AH67" i="31"/>
  <c r="AA67" i="31"/>
  <c r="W67" i="31"/>
  <c r="X67" i="31" s="1"/>
  <c r="Y67" i="31" s="1"/>
  <c r="AP66" i="31"/>
  <c r="AL66" i="31"/>
  <c r="AH66" i="31"/>
  <c r="AA66" i="31"/>
  <c r="W66" i="31"/>
  <c r="AB66" i="31" s="1"/>
  <c r="AP65" i="31"/>
  <c r="AL65" i="31"/>
  <c r="AH65" i="31"/>
  <c r="AA65" i="31"/>
  <c r="W65" i="31"/>
  <c r="AB65" i="31" s="1"/>
  <c r="AP64" i="31"/>
  <c r="AL64" i="31"/>
  <c r="AH64" i="31"/>
  <c r="AA64" i="31"/>
  <c r="W64" i="31"/>
  <c r="X64" i="31" s="1"/>
  <c r="Y64" i="31" s="1"/>
  <c r="AP63" i="31"/>
  <c r="AL63" i="31"/>
  <c r="AH63" i="31"/>
  <c r="AA63" i="31"/>
  <c r="W63" i="31"/>
  <c r="X63" i="31" s="1"/>
  <c r="Y63" i="31" s="1"/>
  <c r="AP62" i="31"/>
  <c r="AL62" i="31"/>
  <c r="AH62" i="31"/>
  <c r="AA62" i="31"/>
  <c r="W62" i="31"/>
  <c r="AB62" i="31" s="1"/>
  <c r="AP61" i="31"/>
  <c r="AL61" i="31"/>
  <c r="AH61" i="31"/>
  <c r="AA61" i="31"/>
  <c r="W61" i="31"/>
  <c r="AB61" i="31" s="1"/>
  <c r="AP60" i="31"/>
  <c r="AL60" i="31"/>
  <c r="AH60" i="31"/>
  <c r="AA60" i="31"/>
  <c r="W60" i="31"/>
  <c r="X60" i="31" s="1"/>
  <c r="Y60" i="31" s="1"/>
  <c r="AP59" i="31"/>
  <c r="AL59" i="31"/>
  <c r="AH59" i="31"/>
  <c r="AA59" i="31"/>
  <c r="W59" i="31"/>
  <c r="X59" i="31" s="1"/>
  <c r="Y59" i="31" s="1"/>
  <c r="AP58" i="31"/>
  <c r="AL58" i="31"/>
  <c r="AH58" i="31"/>
  <c r="AA58" i="31"/>
  <c r="W58" i="31"/>
  <c r="AB58" i="31" s="1"/>
  <c r="AP57" i="31"/>
  <c r="AL57" i="31"/>
  <c r="AH57" i="31"/>
  <c r="AA57" i="31"/>
  <c r="W57" i="31"/>
  <c r="AB57" i="31" s="1"/>
  <c r="AP56" i="31"/>
  <c r="AL56" i="31"/>
  <c r="AH56" i="31"/>
  <c r="AA56" i="31"/>
  <c r="W56" i="31"/>
  <c r="X56" i="31" s="1"/>
  <c r="Y56" i="31" s="1"/>
  <c r="AP144" i="36"/>
  <c r="AL144" i="36"/>
  <c r="AH144" i="36"/>
  <c r="AA144" i="36"/>
  <c r="W144" i="36"/>
  <c r="X144" i="36" s="1"/>
  <c r="Y144" i="36" s="1"/>
  <c r="AP129" i="36"/>
  <c r="AL129" i="36"/>
  <c r="AH129" i="36"/>
  <c r="AA129" i="36"/>
  <c r="W129" i="36"/>
  <c r="X129" i="36" s="1"/>
  <c r="Y129" i="36" s="1"/>
  <c r="AP128" i="36"/>
  <c r="AL128" i="36"/>
  <c r="AH128" i="36"/>
  <c r="AA128" i="36"/>
  <c r="W128" i="36"/>
  <c r="X128" i="36" s="1"/>
  <c r="Y128" i="36" s="1"/>
  <c r="AP127" i="36"/>
  <c r="AL127" i="36"/>
  <c r="AH127" i="36"/>
  <c r="AA127" i="36"/>
  <c r="W127" i="36"/>
  <c r="AB127" i="36" s="1"/>
  <c r="AP126" i="36"/>
  <c r="AL126" i="36"/>
  <c r="AH126" i="36"/>
  <c r="AA126" i="36"/>
  <c r="AP125" i="36"/>
  <c r="AL125" i="36"/>
  <c r="AH125" i="36"/>
  <c r="AA125" i="36"/>
  <c r="AP124" i="36"/>
  <c r="AL124" i="36"/>
  <c r="AH124" i="36"/>
  <c r="AA124" i="36"/>
  <c r="W124" i="36"/>
  <c r="AB124" i="36" s="1"/>
  <c r="AP123" i="36"/>
  <c r="AL123" i="36"/>
  <c r="AH123" i="36"/>
  <c r="AA123" i="36"/>
  <c r="W123" i="36"/>
  <c r="X123" i="36" s="1"/>
  <c r="Y123" i="36" s="1"/>
  <c r="AP122" i="36"/>
  <c r="AL122" i="36"/>
  <c r="AH122" i="36"/>
  <c r="AA122" i="36"/>
  <c r="W122" i="36"/>
  <c r="X122" i="36" s="1"/>
  <c r="Y122" i="36" s="1"/>
  <c r="N126" i="36"/>
  <c r="W126" i="36" s="1"/>
  <c r="X126" i="36" s="1"/>
  <c r="Y126" i="36" s="1"/>
  <c r="N125" i="36"/>
  <c r="W125" i="36" s="1"/>
  <c r="X125" i="36" s="1"/>
  <c r="Y125" i="36" s="1"/>
  <c r="AP121" i="36"/>
  <c r="AL121" i="36"/>
  <c r="AH121" i="36"/>
  <c r="AA121" i="36"/>
  <c r="W121" i="36"/>
  <c r="AB121" i="36" s="1"/>
  <c r="AP120" i="36"/>
  <c r="AL120" i="36"/>
  <c r="AH120" i="36"/>
  <c r="AA120" i="36"/>
  <c r="W120" i="36"/>
  <c r="AB120" i="36" s="1"/>
  <c r="AP119" i="36"/>
  <c r="AL119" i="36"/>
  <c r="AH119" i="36"/>
  <c r="AA119" i="36"/>
  <c r="W119" i="36"/>
  <c r="X119" i="36" s="1"/>
  <c r="Y119" i="36" s="1"/>
  <c r="AP68" i="36"/>
  <c r="AL68" i="36"/>
  <c r="AH68" i="36"/>
  <c r="AA68" i="36"/>
  <c r="W68" i="36"/>
  <c r="X68" i="36" s="1"/>
  <c r="Y68" i="36" s="1"/>
  <c r="AP67" i="36"/>
  <c r="AL67" i="36"/>
  <c r="AH67" i="36"/>
  <c r="AA67" i="36"/>
  <c r="W67" i="36"/>
  <c r="X67" i="36" s="1"/>
  <c r="Y67" i="36" s="1"/>
  <c r="AP66" i="36"/>
  <c r="AL66" i="36"/>
  <c r="AH66" i="36"/>
  <c r="AA66" i="36"/>
  <c r="W66" i="36"/>
  <c r="X66" i="36" s="1"/>
  <c r="Y66" i="36" s="1"/>
  <c r="AP65" i="36"/>
  <c r="AL65" i="36"/>
  <c r="AH65" i="36"/>
  <c r="AA65" i="36"/>
  <c r="W65" i="36"/>
  <c r="AB65" i="36" s="1"/>
  <c r="AP64" i="36"/>
  <c r="AL64" i="36"/>
  <c r="AH64" i="36"/>
  <c r="AA64" i="36"/>
  <c r="W64" i="36"/>
  <c r="X64" i="36" s="1"/>
  <c r="Y64" i="36" s="1"/>
  <c r="AP63" i="36"/>
  <c r="AL63" i="36"/>
  <c r="AH63" i="36"/>
  <c r="AA63" i="36"/>
  <c r="W63" i="36"/>
  <c r="X63" i="36" s="1"/>
  <c r="Y63" i="36" s="1"/>
  <c r="AP62" i="36"/>
  <c r="AL62" i="36"/>
  <c r="AH62" i="36"/>
  <c r="AA62" i="36"/>
  <c r="W62" i="36"/>
  <c r="X62" i="36" s="1"/>
  <c r="Y62" i="36" s="1"/>
  <c r="AP60" i="36"/>
  <c r="AL60" i="36"/>
  <c r="AH60" i="36"/>
  <c r="AA60" i="36"/>
  <c r="W60" i="36"/>
  <c r="AB60" i="36" s="1"/>
  <c r="AP59" i="36"/>
  <c r="AL59" i="36"/>
  <c r="AH59" i="36"/>
  <c r="AA59" i="36"/>
  <c r="W59" i="36"/>
  <c r="X59" i="36" s="1"/>
  <c r="Y59" i="36" s="1"/>
  <c r="AP58" i="36"/>
  <c r="AL58" i="36"/>
  <c r="AH58" i="36"/>
  <c r="AA58" i="36"/>
  <c r="W58" i="36"/>
  <c r="X58" i="36" s="1"/>
  <c r="Y58" i="36" s="1"/>
  <c r="AP115" i="29"/>
  <c r="AL115" i="29"/>
  <c r="AH115" i="29"/>
  <c r="AA115" i="29"/>
  <c r="W115" i="29"/>
  <c r="AB115" i="29" s="1"/>
  <c r="AP113" i="29"/>
  <c r="AL113" i="29"/>
  <c r="AH113" i="29"/>
  <c r="AA113" i="29"/>
  <c r="W113" i="29"/>
  <c r="X113" i="29" s="1"/>
  <c r="Y113" i="29" s="1"/>
  <c r="AP112" i="29"/>
  <c r="AL112" i="29"/>
  <c r="AH112" i="29"/>
  <c r="AA112" i="29"/>
  <c r="W112" i="29"/>
  <c r="X112" i="29" s="1"/>
  <c r="Y112" i="29" s="1"/>
  <c r="AP111" i="29"/>
  <c r="AL111" i="29"/>
  <c r="AH111" i="29"/>
  <c r="AA111" i="29"/>
  <c r="W111" i="29"/>
  <c r="X111" i="29" s="1"/>
  <c r="Y111" i="29" s="1"/>
  <c r="AP110" i="29"/>
  <c r="AL110" i="29"/>
  <c r="AH110" i="29"/>
  <c r="AA110" i="29"/>
  <c r="W110" i="29"/>
  <c r="AB110" i="29" s="1"/>
  <c r="AP47" i="29"/>
  <c r="AL47" i="29"/>
  <c r="W47" i="29"/>
  <c r="AP54" i="27"/>
  <c r="AL54" i="27"/>
  <c r="AH54" i="27"/>
  <c r="AP53" i="27"/>
  <c r="AL53" i="27"/>
  <c r="AH53" i="27"/>
  <c r="AP52" i="27"/>
  <c r="AL52" i="27"/>
  <c r="AH52" i="27"/>
  <c r="AP51" i="27"/>
  <c r="AL51" i="27"/>
  <c r="AH51" i="27"/>
  <c r="AP50" i="27"/>
  <c r="AL50" i="27"/>
  <c r="AP49" i="27"/>
  <c r="AL49" i="27"/>
  <c r="AH49" i="27"/>
  <c r="AP48" i="27"/>
  <c r="AL48" i="27"/>
  <c r="AH48" i="27"/>
  <c r="AP47" i="27"/>
  <c r="AL47" i="27"/>
  <c r="AH47" i="27"/>
  <c r="AA54" i="27"/>
  <c r="W54" i="27"/>
  <c r="AB54" i="27" s="1"/>
  <c r="W53" i="27"/>
  <c r="AJ53" i="27" s="1"/>
  <c r="AA52" i="27"/>
  <c r="W52" i="27"/>
  <c r="X52" i="27" s="1"/>
  <c r="Y52" i="27" s="1"/>
  <c r="AA51" i="27"/>
  <c r="W51" i="27"/>
  <c r="AB51" i="27" s="1"/>
  <c r="N50" i="27"/>
  <c r="W50" i="27" s="1"/>
  <c r="AF50" i="27" s="1"/>
  <c r="AG50" i="27" s="1"/>
  <c r="AH50" i="27" s="1"/>
  <c r="AA49" i="27"/>
  <c r="W49" i="27"/>
  <c r="AB49" i="27" s="1"/>
  <c r="AA48" i="27"/>
  <c r="AA47" i="27"/>
  <c r="W47" i="27"/>
  <c r="X47" i="27" s="1"/>
  <c r="Y47" i="27" s="1"/>
  <c r="N48" i="27"/>
  <c r="W48" i="27" s="1"/>
  <c r="AA46" i="27"/>
  <c r="W46" i="27"/>
  <c r="AB46" i="27" s="1"/>
  <c r="AA132" i="26"/>
  <c r="W132" i="26"/>
  <c r="AB132" i="26" s="1"/>
  <c r="W130" i="26"/>
  <c r="AA129" i="26"/>
  <c r="W129" i="26"/>
  <c r="AB129" i="26" s="1"/>
  <c r="AA115" i="25"/>
  <c r="AB115" i="25"/>
  <c r="AA94" i="25"/>
  <c r="W82" i="25"/>
  <c r="AA81" i="25"/>
  <c r="W81" i="25"/>
  <c r="AB81" i="25" s="1"/>
  <c r="AA80" i="25"/>
  <c r="W80" i="25"/>
  <c r="AB80" i="25" s="1"/>
  <c r="AA79" i="25"/>
  <c r="W79" i="25"/>
  <c r="AB79" i="25" s="1"/>
  <c r="W60" i="25"/>
  <c r="N94" i="25"/>
  <c r="W94" i="25" s="1"/>
  <c r="AB94" i="25" s="1"/>
  <c r="AA59" i="25"/>
  <c r="W59" i="25"/>
  <c r="X59" i="25" s="1"/>
  <c r="Y59" i="25" s="1"/>
  <c r="AA95" i="1"/>
  <c r="X95" i="1"/>
  <c r="Y95" i="1" s="1"/>
  <c r="AA94" i="1"/>
  <c r="X94" i="1"/>
  <c r="Y94" i="1" s="1"/>
  <c r="X93" i="1"/>
  <c r="Y93" i="1" s="1"/>
  <c r="X92" i="1"/>
  <c r="Y92" i="1" s="1"/>
  <c r="X89" i="1"/>
  <c r="Y89" i="1" s="1"/>
  <c r="AA88" i="1"/>
  <c r="AG88" i="1" s="1"/>
  <c r="AB88" i="1"/>
  <c r="AB81" i="1"/>
  <c r="AD81" i="1" s="1"/>
  <c r="AA80" i="1"/>
  <c r="AB80" i="1"/>
  <c r="X77" i="1"/>
  <c r="Y77" i="1" s="1"/>
  <c r="AA76" i="1"/>
  <c r="AF76" i="1" s="1"/>
  <c r="AG76" i="1" s="1"/>
  <c r="AH76" i="1" s="1"/>
  <c r="AB76" i="1"/>
  <c r="X75" i="1"/>
  <c r="Y75" i="1" s="1"/>
  <c r="AA74" i="1"/>
  <c r="AB74" i="1"/>
  <c r="AA73" i="1"/>
  <c r="X73" i="1"/>
  <c r="Y73" i="1" s="1"/>
  <c r="AA72" i="1"/>
  <c r="AB72" i="1"/>
  <c r="AA71" i="1"/>
  <c r="AF71" i="1" s="1"/>
  <c r="AG71" i="1" s="1"/>
  <c r="AB71" i="1"/>
  <c r="AA70" i="1"/>
  <c r="AF70" i="1" s="1"/>
  <c r="AG70" i="1" s="1"/>
  <c r="AB70" i="1"/>
  <c r="AA69" i="1"/>
  <c r="AF69" i="1" s="1"/>
  <c r="AG69" i="1" s="1"/>
  <c r="X69" i="1"/>
  <c r="Y69" i="1" s="1"/>
  <c r="AA68" i="1"/>
  <c r="AB68" i="1"/>
  <c r="AA67" i="1"/>
  <c r="X67" i="1"/>
  <c r="Y67" i="1" s="1"/>
  <c r="AB66" i="1"/>
  <c r="AA66" i="1"/>
  <c r="X66" i="1"/>
  <c r="Y66" i="1" s="1"/>
  <c r="AA65" i="1"/>
  <c r="W65" i="1"/>
  <c r="AB65" i="1" s="1"/>
  <c r="AA63" i="1"/>
  <c r="W63" i="1"/>
  <c r="AB63" i="1" s="1"/>
  <c r="AA62" i="1"/>
  <c r="W62" i="1"/>
  <c r="AB62" i="1" s="1"/>
  <c r="AA61" i="1"/>
  <c r="AA60" i="1"/>
  <c r="AA59" i="1"/>
  <c r="W59" i="1"/>
  <c r="X59" i="1" s="1"/>
  <c r="Y59" i="1" s="1"/>
  <c r="AA57" i="1"/>
  <c r="W57" i="1"/>
  <c r="X57" i="1" s="1"/>
  <c r="Y57" i="1" s="1"/>
  <c r="AA56" i="1"/>
  <c r="W56" i="1"/>
  <c r="AB56" i="1" s="1"/>
  <c r="AA55" i="1"/>
  <c r="W55" i="1"/>
  <c r="AB55" i="1" s="1"/>
  <c r="AA53" i="1"/>
  <c r="W53" i="1"/>
  <c r="AB53" i="1" s="1"/>
  <c r="AP66" i="1"/>
  <c r="AL66" i="1"/>
  <c r="AH66" i="1"/>
  <c r="E66" i="1"/>
  <c r="W61" i="1"/>
  <c r="AB61" i="1" s="1"/>
  <c r="W60" i="1"/>
  <c r="X60" i="1" s="1"/>
  <c r="Y60" i="1" s="1"/>
  <c r="AA52" i="1"/>
  <c r="W52" i="1"/>
  <c r="AB52" i="1" s="1"/>
  <c r="AA58" i="13"/>
  <c r="AA55" i="13"/>
  <c r="AA54" i="13"/>
  <c r="AA52" i="13"/>
  <c r="AA51" i="13"/>
  <c r="AA50" i="13"/>
  <c r="W58" i="13"/>
  <c r="X58" i="13" s="1"/>
  <c r="Y58" i="13" s="1"/>
  <c r="W56" i="13"/>
  <c r="W55" i="13"/>
  <c r="AB55" i="13" s="1"/>
  <c r="W54" i="13"/>
  <c r="AB54" i="13" s="1"/>
  <c r="AC54" i="13" s="1"/>
  <c r="W53" i="13"/>
  <c r="W52" i="13"/>
  <c r="X52" i="13" s="1"/>
  <c r="Y52" i="13" s="1"/>
  <c r="W51" i="13"/>
  <c r="X51" i="13" s="1"/>
  <c r="Y51" i="13" s="1"/>
  <c r="W50" i="13"/>
  <c r="X50" i="13" s="1"/>
  <c r="Y50" i="13" s="1"/>
  <c r="W60" i="32"/>
  <c r="X60" i="32" s="1"/>
  <c r="Y60" i="32" s="1"/>
  <c r="W59" i="32"/>
  <c r="X59" i="32" s="1"/>
  <c r="Y59" i="32" s="1"/>
  <c r="W58" i="32"/>
  <c r="X58" i="32" s="1"/>
  <c r="Y58" i="32" s="1"/>
  <c r="W57" i="32"/>
  <c r="X57" i="32" s="1"/>
  <c r="Y57" i="32" s="1"/>
  <c r="W56" i="32"/>
  <c r="X56" i="32" s="1"/>
  <c r="Y56" i="32" s="1"/>
  <c r="W55" i="32"/>
  <c r="X55" i="32" s="1"/>
  <c r="Y55" i="32" s="1"/>
  <c r="W54" i="32"/>
  <c r="X54" i="32" s="1"/>
  <c r="Y54" i="32" s="1"/>
  <c r="W53" i="32"/>
  <c r="X53" i="32" s="1"/>
  <c r="Y53" i="32" s="1"/>
  <c r="W52" i="32"/>
  <c r="X52" i="32" s="1"/>
  <c r="Y52" i="32" s="1"/>
  <c r="W51" i="32"/>
  <c r="X51" i="32" s="1"/>
  <c r="Y51" i="32" s="1"/>
  <c r="W50" i="32"/>
  <c r="X50" i="32" s="1"/>
  <c r="Y50" i="32" s="1"/>
  <c r="W49" i="32"/>
  <c r="X49" i="32" s="1"/>
  <c r="Y49" i="32" s="1"/>
  <c r="W47" i="32"/>
  <c r="W49" i="38"/>
  <c r="W48" i="38"/>
  <c r="AB48" i="38" s="1"/>
  <c r="AC48" i="38" s="1"/>
  <c r="AD48" i="38" s="1"/>
  <c r="W47" i="38"/>
  <c r="W46" i="38"/>
  <c r="AB46" i="38" s="1"/>
  <c r="AC46" i="38" s="1"/>
  <c r="AD46" i="38" s="1"/>
  <c r="W45" i="38"/>
  <c r="W180" i="34"/>
  <c r="W179" i="34"/>
  <c r="W182" i="34"/>
  <c r="W181" i="34"/>
  <c r="AF181" i="34" s="1"/>
  <c r="AG181" i="34" s="1"/>
  <c r="AH181" i="34" s="1"/>
  <c r="W195" i="34"/>
  <c r="W194" i="34"/>
  <c r="W193" i="34"/>
  <c r="W192" i="34"/>
  <c r="W191" i="34"/>
  <c r="W190" i="34"/>
  <c r="W107" i="34"/>
  <c r="W106" i="34"/>
  <c r="W187" i="34"/>
  <c r="W186" i="34"/>
  <c r="W185" i="34"/>
  <c r="W183" i="34"/>
  <c r="W188" i="34"/>
  <c r="AB188" i="34" s="1"/>
  <c r="AC188" i="34" s="1"/>
  <c r="AD188" i="34" s="1"/>
  <c r="X53" i="13" l="1"/>
  <c r="Y53" i="13" s="1"/>
  <c r="AF53" i="13"/>
  <c r="AG53" i="13" s="1"/>
  <c r="X56" i="13"/>
  <c r="Y56" i="13" s="1"/>
  <c r="AF56" i="13"/>
  <c r="AG56" i="13" s="1"/>
  <c r="AH56" i="13" s="1"/>
  <c r="X47" i="32"/>
  <c r="Y47" i="32" s="1"/>
  <c r="AF47" i="32"/>
  <c r="AG47" i="32" s="1"/>
  <c r="AC77" i="31"/>
  <c r="AD77" i="31" s="1"/>
  <c r="AC127" i="36"/>
  <c r="AD127" i="36" s="1"/>
  <c r="X47" i="29"/>
  <c r="Y47" i="29" s="1"/>
  <c r="AF47" i="29"/>
  <c r="AG47" i="29" s="1"/>
  <c r="AH47" i="29" s="1"/>
  <c r="AC51" i="27"/>
  <c r="AD51" i="27" s="1"/>
  <c r="X130" i="26"/>
  <c r="Y130" i="26" s="1"/>
  <c r="AF130" i="26"/>
  <c r="AG130" i="26" s="1"/>
  <c r="AH130" i="26" s="1"/>
  <c r="AB82" i="25"/>
  <c r="AF82" i="25"/>
  <c r="AG82" i="25" s="1"/>
  <c r="AH82" i="25" s="1"/>
  <c r="X60" i="25"/>
  <c r="Y60" i="25" s="1"/>
  <c r="AF60" i="25"/>
  <c r="AG60" i="25" s="1"/>
  <c r="AH60" i="25" s="1"/>
  <c r="AC55" i="13"/>
  <c r="X46" i="38"/>
  <c r="Y46" i="38" s="1"/>
  <c r="X48" i="38"/>
  <c r="Y48" i="38" s="1"/>
  <c r="X45" i="38"/>
  <c r="Y45" i="38" s="1"/>
  <c r="AB45" i="38"/>
  <c r="AC45" i="38" s="1"/>
  <c r="AD45" i="38" s="1"/>
  <c r="AC80" i="25"/>
  <c r="AC94" i="25"/>
  <c r="AC54" i="27"/>
  <c r="AD54" i="27" s="1"/>
  <c r="AC110" i="29"/>
  <c r="AD110" i="29" s="1"/>
  <c r="AB47" i="27"/>
  <c r="AC47" i="27" s="1"/>
  <c r="AD47" i="27" s="1"/>
  <c r="X47" i="38"/>
  <c r="Y47" i="38" s="1"/>
  <c r="AB47" i="38"/>
  <c r="AC47" i="38" s="1"/>
  <c r="AD47" i="38" s="1"/>
  <c r="X132" i="26"/>
  <c r="Y132" i="26" s="1"/>
  <c r="AC115" i="29"/>
  <c r="AD115" i="29" s="1"/>
  <c r="X49" i="38"/>
  <c r="Y49" i="38" s="1"/>
  <c r="AB49" i="38"/>
  <c r="AC49" i="38" s="1"/>
  <c r="AD49" i="38" s="1"/>
  <c r="AB52" i="27"/>
  <c r="AC52" i="27" s="1"/>
  <c r="AD52" i="27" s="1"/>
  <c r="AC79" i="25"/>
  <c r="AD53" i="27"/>
  <c r="AC52" i="1"/>
  <c r="AD52" i="1" s="1"/>
  <c r="AB74" i="31"/>
  <c r="AC74" i="31" s="1"/>
  <c r="AD74" i="31" s="1"/>
  <c r="AC65" i="31"/>
  <c r="AD65" i="31" s="1"/>
  <c r="AC73" i="31"/>
  <c r="AD73" i="31" s="1"/>
  <c r="AC69" i="31"/>
  <c r="AD69" i="31" s="1"/>
  <c r="AC62" i="31"/>
  <c r="AD62" i="31" s="1"/>
  <c r="X58" i="31"/>
  <c r="Y58" i="31" s="1"/>
  <c r="AC66" i="31"/>
  <c r="AD66" i="31" s="1"/>
  <c r="AD80" i="31"/>
  <c r="X66" i="31"/>
  <c r="Y66" i="31" s="1"/>
  <c r="AC57" i="31"/>
  <c r="AD57" i="31" s="1"/>
  <c r="AB70" i="31"/>
  <c r="AC70" i="31" s="1"/>
  <c r="AD70" i="31" s="1"/>
  <c r="X62" i="31"/>
  <c r="Y62" i="31" s="1"/>
  <c r="X77" i="31"/>
  <c r="Y77" i="31" s="1"/>
  <c r="AC58" i="31"/>
  <c r="AD58" i="31" s="1"/>
  <c r="AC61" i="31"/>
  <c r="AD61" i="31" s="1"/>
  <c r="AC76" i="31"/>
  <c r="AD76" i="31" s="1"/>
  <c r="AC124" i="36"/>
  <c r="AD124" i="36" s="1"/>
  <c r="X115" i="29"/>
  <c r="Y115" i="29" s="1"/>
  <c r="AB111" i="29"/>
  <c r="AC111" i="29" s="1"/>
  <c r="AD111" i="29" s="1"/>
  <c r="AC49" i="27"/>
  <c r="AD49" i="27" s="1"/>
  <c r="AC81" i="25"/>
  <c r="AC115" i="25"/>
  <c r="AB52" i="13"/>
  <c r="AC52" i="13" s="1"/>
  <c r="X54" i="13"/>
  <c r="Y54" i="13" s="1"/>
  <c r="AC88" i="1"/>
  <c r="AD88" i="1" s="1"/>
  <c r="AC98" i="1"/>
  <c r="AD98" i="1" s="1"/>
  <c r="AC97" i="1"/>
  <c r="AD97" i="1" s="1"/>
  <c r="AC53" i="1"/>
  <c r="AD53" i="1" s="1"/>
  <c r="AC80" i="1"/>
  <c r="AD80" i="1" s="1"/>
  <c r="AC61" i="1"/>
  <c r="AD61" i="1" s="1"/>
  <c r="X76" i="1"/>
  <c r="Y76" i="1" s="1"/>
  <c r="AC55" i="1"/>
  <c r="AD55" i="1" s="1"/>
  <c r="AC71" i="1"/>
  <c r="AD71" i="1" s="1"/>
  <c r="AB77" i="1"/>
  <c r="AC77" i="1" s="1"/>
  <c r="AD77" i="1" s="1"/>
  <c r="AC96" i="1"/>
  <c r="AD96" i="1" s="1"/>
  <c r="AC62" i="1"/>
  <c r="AD62" i="1" s="1"/>
  <c r="AC66" i="1"/>
  <c r="AD66" i="1" s="1"/>
  <c r="AC70" i="1"/>
  <c r="AD70" i="1" s="1"/>
  <c r="AB94" i="1"/>
  <c r="AC94" i="1" s="1"/>
  <c r="AD94" i="1" s="1"/>
  <c r="AB59" i="1"/>
  <c r="AC59" i="1" s="1"/>
  <c r="AD59" i="1" s="1"/>
  <c r="AC65" i="1"/>
  <c r="AD65" i="1" s="1"/>
  <c r="AC68" i="1"/>
  <c r="AD68" i="1" s="1"/>
  <c r="AC72" i="1"/>
  <c r="AD72" i="1" s="1"/>
  <c r="AC56" i="1"/>
  <c r="AD56" i="1" s="1"/>
  <c r="AB92" i="1"/>
  <c r="AB50" i="13"/>
  <c r="AC50" i="13" s="1"/>
  <c r="X55" i="13"/>
  <c r="Y55" i="13" s="1"/>
  <c r="AB51" i="13"/>
  <c r="AC51" i="13" s="1"/>
  <c r="AB58" i="13"/>
  <c r="AC58" i="13" s="1"/>
  <c r="AC18" i="32"/>
  <c r="AD18" i="32" s="1"/>
  <c r="X193" i="34"/>
  <c r="Y193" i="34" s="1"/>
  <c r="AB193" i="34"/>
  <c r="AC193" i="34" s="1"/>
  <c r="AD193" i="34" s="1"/>
  <c r="X195" i="34"/>
  <c r="Y195" i="34" s="1"/>
  <c r="AB195" i="34"/>
  <c r="AC195" i="34" s="1"/>
  <c r="AD195" i="34" s="1"/>
  <c r="X183" i="34"/>
  <c r="Y183" i="34" s="1"/>
  <c r="AB183" i="34"/>
  <c r="AC183" i="34" s="1"/>
  <c r="AD183" i="34" s="1"/>
  <c r="X181" i="34"/>
  <c r="Y181" i="34" s="1"/>
  <c r="AD181" i="34"/>
  <c r="X106" i="34"/>
  <c r="Y106" i="34" s="1"/>
  <c r="AB106" i="34"/>
  <c r="AC106" i="34" s="1"/>
  <c r="AD106" i="34" s="1"/>
  <c r="X185" i="34"/>
  <c r="Y185" i="34" s="1"/>
  <c r="AB185" i="34"/>
  <c r="AC185" i="34" s="1"/>
  <c r="AD185" i="34" s="1"/>
  <c r="X107" i="34"/>
  <c r="Y107" i="34" s="1"/>
  <c r="AB107" i="34"/>
  <c r="AC107" i="34" s="1"/>
  <c r="AD107" i="34" s="1"/>
  <c r="X182" i="34"/>
  <c r="Y182" i="34" s="1"/>
  <c r="AB182" i="34"/>
  <c r="AC182" i="34" s="1"/>
  <c r="AD182" i="34" s="1"/>
  <c r="X186" i="34"/>
  <c r="Y186" i="34" s="1"/>
  <c r="AB186" i="34"/>
  <c r="AC186" i="34" s="1"/>
  <c r="AD186" i="34" s="1"/>
  <c r="X190" i="34"/>
  <c r="Y190" i="34" s="1"/>
  <c r="AB190" i="34"/>
  <c r="AC190" i="34" s="1"/>
  <c r="AD190" i="34" s="1"/>
  <c r="X179" i="34"/>
  <c r="Y179" i="34" s="1"/>
  <c r="AB179" i="34"/>
  <c r="AC179" i="34" s="1"/>
  <c r="AD179" i="34" s="1"/>
  <c r="X180" i="34"/>
  <c r="Y180" i="34" s="1"/>
  <c r="AB180" i="34"/>
  <c r="AC180" i="34" s="1"/>
  <c r="AD180" i="34" s="1"/>
  <c r="X192" i="34"/>
  <c r="Y192" i="34" s="1"/>
  <c r="AB192" i="34"/>
  <c r="AC192" i="34" s="1"/>
  <c r="AD192" i="34" s="1"/>
  <c r="X191" i="34"/>
  <c r="Y191" i="34" s="1"/>
  <c r="AB191" i="34"/>
  <c r="AC191" i="34" s="1"/>
  <c r="AD191" i="34" s="1"/>
  <c r="X187" i="34"/>
  <c r="Y187" i="34" s="1"/>
  <c r="AB187" i="34"/>
  <c r="AC187" i="34" s="1"/>
  <c r="AD187" i="34" s="1"/>
  <c r="X194" i="34"/>
  <c r="Y194" i="34" s="1"/>
  <c r="AB194" i="34"/>
  <c r="AC194" i="34" s="1"/>
  <c r="AD194" i="34" s="1"/>
  <c r="AB17" i="37"/>
  <c r="AC17" i="37" s="1"/>
  <c r="AD17" i="37" s="1"/>
  <c r="X17" i="37"/>
  <c r="Y17" i="37" s="1"/>
  <c r="AC18" i="19"/>
  <c r="AB59" i="31"/>
  <c r="AC59" i="31" s="1"/>
  <c r="AD59" i="31" s="1"/>
  <c r="AB63" i="31"/>
  <c r="AC63" i="31" s="1"/>
  <c r="AD63" i="31" s="1"/>
  <c r="AB67" i="31"/>
  <c r="AC67" i="31" s="1"/>
  <c r="AD67" i="31" s="1"/>
  <c r="AB71" i="31"/>
  <c r="AC71" i="31" s="1"/>
  <c r="AD71" i="31" s="1"/>
  <c r="AB75" i="31"/>
  <c r="AC75" i="31" s="1"/>
  <c r="AD75" i="31" s="1"/>
  <c r="AB78" i="31"/>
  <c r="AC78" i="31" s="1"/>
  <c r="AD78" i="31" s="1"/>
  <c r="X57" i="31"/>
  <c r="Y57" i="31" s="1"/>
  <c r="X61" i="31"/>
  <c r="Y61" i="31" s="1"/>
  <c r="X65" i="31"/>
  <c r="Y65" i="31" s="1"/>
  <c r="X69" i="31"/>
  <c r="Y69" i="31" s="1"/>
  <c r="X73" i="31"/>
  <c r="Y73" i="31" s="1"/>
  <c r="X76" i="31"/>
  <c r="Y76" i="31" s="1"/>
  <c r="X80" i="31"/>
  <c r="Y80" i="31" s="1"/>
  <c r="AB56" i="31"/>
  <c r="AC56" i="31" s="1"/>
  <c r="AD56" i="31" s="1"/>
  <c r="AB60" i="31"/>
  <c r="AC60" i="31" s="1"/>
  <c r="AD60" i="31" s="1"/>
  <c r="AB64" i="31"/>
  <c r="AC64" i="31" s="1"/>
  <c r="AD64" i="31" s="1"/>
  <c r="AB68" i="31"/>
  <c r="AC68" i="31" s="1"/>
  <c r="AD68" i="31" s="1"/>
  <c r="AB72" i="31"/>
  <c r="AC72" i="31" s="1"/>
  <c r="AD72" i="31" s="1"/>
  <c r="AB79" i="31"/>
  <c r="AC79" i="31" s="1"/>
  <c r="AD79" i="31" s="1"/>
  <c r="AB113" i="31"/>
  <c r="AC113" i="31" s="1"/>
  <c r="AD113" i="31" s="1"/>
  <c r="AB128" i="36"/>
  <c r="AC128" i="36" s="1"/>
  <c r="AD128" i="36" s="1"/>
  <c r="AB122" i="36"/>
  <c r="AC122" i="36" s="1"/>
  <c r="AD122" i="36" s="1"/>
  <c r="AB129" i="36"/>
  <c r="AC129" i="36" s="1"/>
  <c r="AD129" i="36" s="1"/>
  <c r="X127" i="36"/>
  <c r="Y127" i="36" s="1"/>
  <c r="AB144" i="36"/>
  <c r="AC144" i="36" s="1"/>
  <c r="AD144" i="36" s="1"/>
  <c r="AB123" i="36"/>
  <c r="AC123" i="36" s="1"/>
  <c r="AD123" i="36" s="1"/>
  <c r="AB125" i="36"/>
  <c r="AC125" i="36" s="1"/>
  <c r="AD125" i="36" s="1"/>
  <c r="AB126" i="36"/>
  <c r="AC126" i="36" s="1"/>
  <c r="AD126" i="36" s="1"/>
  <c r="X124" i="36"/>
  <c r="Y124" i="36" s="1"/>
  <c r="AB67" i="36"/>
  <c r="AC67" i="36" s="1"/>
  <c r="AD67" i="36" s="1"/>
  <c r="X121" i="36"/>
  <c r="Y121" i="36" s="1"/>
  <c r="AC121" i="36"/>
  <c r="AD121" i="36" s="1"/>
  <c r="AC120" i="36"/>
  <c r="AD120" i="36" s="1"/>
  <c r="AB63" i="36"/>
  <c r="AC63" i="36" s="1"/>
  <c r="AD63" i="36" s="1"/>
  <c r="X120" i="36"/>
  <c r="Y120" i="36" s="1"/>
  <c r="AB119" i="36"/>
  <c r="AC119" i="36" s="1"/>
  <c r="AD119" i="36" s="1"/>
  <c r="AC60" i="36"/>
  <c r="AD60" i="36" s="1"/>
  <c r="AB62" i="36"/>
  <c r="AC62" i="36" s="1"/>
  <c r="AD62" i="36" s="1"/>
  <c r="AC65" i="36"/>
  <c r="AD65" i="36" s="1"/>
  <c r="AB66" i="36"/>
  <c r="AC66" i="36" s="1"/>
  <c r="AD66" i="36" s="1"/>
  <c r="X60" i="36"/>
  <c r="Y60" i="36" s="1"/>
  <c r="X65" i="36"/>
  <c r="Y65" i="36" s="1"/>
  <c r="AB59" i="36"/>
  <c r="AC59" i="36" s="1"/>
  <c r="AD59" i="36" s="1"/>
  <c r="AB64" i="36"/>
  <c r="AC64" i="36" s="1"/>
  <c r="AD64" i="36" s="1"/>
  <c r="AB68" i="36"/>
  <c r="AC68" i="36" s="1"/>
  <c r="AD68" i="36" s="1"/>
  <c r="AB58" i="36"/>
  <c r="AC58" i="36" s="1"/>
  <c r="AD58" i="36" s="1"/>
  <c r="AB112" i="29"/>
  <c r="AC112" i="29" s="1"/>
  <c r="AD112" i="29" s="1"/>
  <c r="X110" i="29"/>
  <c r="Y110" i="29" s="1"/>
  <c r="AB113" i="29"/>
  <c r="AC113" i="29" s="1"/>
  <c r="AD113" i="29" s="1"/>
  <c r="AD47" i="29"/>
  <c r="X50" i="27"/>
  <c r="X51" i="27"/>
  <c r="Y51" i="27" s="1"/>
  <c r="X54" i="27"/>
  <c r="Y54" i="27" s="1"/>
  <c r="X53" i="27"/>
  <c r="Y53" i="27" s="1"/>
  <c r="X48" i="27"/>
  <c r="Y48" i="27" s="1"/>
  <c r="AB48" i="27"/>
  <c r="AC48" i="27" s="1"/>
  <c r="AD48" i="27" s="1"/>
  <c r="AC46" i="27"/>
  <c r="AD46" i="27" s="1"/>
  <c r="X49" i="27"/>
  <c r="Y49" i="27" s="1"/>
  <c r="X46" i="27"/>
  <c r="Y46" i="27" s="1"/>
  <c r="AC129" i="26"/>
  <c r="AD129" i="26" s="1"/>
  <c r="AC132" i="26"/>
  <c r="AD132" i="26" s="1"/>
  <c r="AD130" i="26"/>
  <c r="X129" i="26"/>
  <c r="Y129" i="26" s="1"/>
  <c r="X80" i="25"/>
  <c r="Y80" i="25" s="1"/>
  <c r="X81" i="25"/>
  <c r="Y81" i="25" s="1"/>
  <c r="X94" i="25"/>
  <c r="Y94" i="25" s="1"/>
  <c r="X115" i="25"/>
  <c r="Y115" i="25" s="1"/>
  <c r="X79" i="25"/>
  <c r="Y79" i="25" s="1"/>
  <c r="X82" i="25"/>
  <c r="Y82" i="25" s="1"/>
  <c r="AB59" i="25"/>
  <c r="AC59" i="25" s="1"/>
  <c r="X62" i="1"/>
  <c r="Y62" i="1" s="1"/>
  <c r="X74" i="1"/>
  <c r="Y74" i="1" s="1"/>
  <c r="X68" i="1"/>
  <c r="Y68" i="1" s="1"/>
  <c r="AC74" i="1"/>
  <c r="AD74" i="1" s="1"/>
  <c r="AC76" i="1"/>
  <c r="AD76" i="1" s="1"/>
  <c r="AB95" i="1"/>
  <c r="AC95" i="1" s="1"/>
  <c r="AD95" i="1" s="1"/>
  <c r="X61" i="1"/>
  <c r="Y61" i="1" s="1"/>
  <c r="X63" i="1"/>
  <c r="Y63" i="1" s="1"/>
  <c r="AB75" i="1"/>
  <c r="AC75" i="1" s="1"/>
  <c r="AD75" i="1" s="1"/>
  <c r="X53" i="1"/>
  <c r="Y53" i="1" s="1"/>
  <c r="AC63" i="1"/>
  <c r="AD63" i="1" s="1"/>
  <c r="AB69" i="1"/>
  <c r="AC69" i="1" s="1"/>
  <c r="AD69" i="1" s="1"/>
  <c r="AB60" i="1"/>
  <c r="AC60" i="1" s="1"/>
  <c r="AD60" i="1" s="1"/>
  <c r="X88" i="1"/>
  <c r="Y88" i="1" s="1"/>
  <c r="X98" i="1"/>
  <c r="Y98" i="1" s="1"/>
  <c r="X56" i="1"/>
  <c r="Y56" i="1" s="1"/>
  <c r="AB67" i="1"/>
  <c r="AC67" i="1" s="1"/>
  <c r="AD67" i="1" s="1"/>
  <c r="X55" i="1"/>
  <c r="Y55" i="1" s="1"/>
  <c r="X65" i="1"/>
  <c r="Y65" i="1" s="1"/>
  <c r="X71" i="1"/>
  <c r="Y71" i="1" s="1"/>
  <c r="X81" i="1"/>
  <c r="Y81" i="1" s="1"/>
  <c r="X97" i="1"/>
  <c r="Y97" i="1" s="1"/>
  <c r="X72" i="1"/>
  <c r="Y72" i="1" s="1"/>
  <c r="AB57" i="1"/>
  <c r="AC57" i="1" s="1"/>
  <c r="AD57" i="1" s="1"/>
  <c r="X70" i="1"/>
  <c r="Y70" i="1" s="1"/>
  <c r="AB73" i="1"/>
  <c r="AC73" i="1" s="1"/>
  <c r="AD73" i="1" s="1"/>
  <c r="X80" i="1"/>
  <c r="Y80" i="1" s="1"/>
  <c r="X96" i="1"/>
  <c r="Y96" i="1" s="1"/>
  <c r="X52" i="1"/>
  <c r="Y52" i="1" s="1"/>
  <c r="X188" i="34"/>
  <c r="Y188" i="34" s="1"/>
  <c r="AC92" i="1" l="1"/>
  <c r="AD92" i="1" s="1"/>
  <c r="V36" i="36"/>
  <c r="AB52" i="36"/>
  <c r="AB50" i="36"/>
  <c r="AB48" i="36"/>
  <c r="X51" i="36"/>
  <c r="X50" i="36"/>
  <c r="AB38" i="29"/>
  <c r="AB37" i="29"/>
  <c r="V38" i="29"/>
  <c r="X38" i="29" s="1"/>
  <c r="Y38" i="29" s="1"/>
  <c r="Y36" i="29"/>
  <c r="Y35" i="29"/>
  <c r="V37" i="29"/>
  <c r="AA37" i="29" s="1"/>
  <c r="Y34" i="29"/>
  <c r="AB34" i="26"/>
  <c r="X34" i="26"/>
  <c r="X36" i="36" l="1"/>
  <c r="AE36" i="36"/>
  <c r="X37" i="29"/>
  <c r="Y37" i="29" s="1"/>
  <c r="AC37" i="29"/>
  <c r="AA38" i="29"/>
  <c r="AC38" i="29" s="1"/>
  <c r="AC34" i="26"/>
  <c r="AC51" i="36"/>
  <c r="AA50" i="36"/>
  <c r="AP50" i="25"/>
  <c r="AL50" i="25"/>
  <c r="AH50" i="25"/>
  <c r="AD50" i="25"/>
  <c r="Y50" i="25"/>
  <c r="AB40" i="1"/>
  <c r="AB39" i="1"/>
  <c r="AB37" i="1"/>
  <c r="AA37" i="1"/>
  <c r="X40" i="1"/>
  <c r="X39" i="1"/>
  <c r="X37" i="1"/>
  <c r="V42" i="13"/>
  <c r="X42" i="13" s="1"/>
  <c r="AB41" i="13"/>
  <c r="V41" i="13"/>
  <c r="X41" i="13" s="1"/>
  <c r="AB40" i="13"/>
  <c r="X40" i="13"/>
  <c r="AB38" i="13"/>
  <c r="X38" i="13"/>
  <c r="AB37" i="13"/>
  <c r="AA37" i="13"/>
  <c r="AB39" i="32"/>
  <c r="AA39" i="32"/>
  <c r="AB38" i="32"/>
  <c r="AA38" i="32"/>
  <c r="X39" i="32"/>
  <c r="X38" i="32"/>
  <c r="AB37" i="38"/>
  <c r="AA37" i="38"/>
  <c r="X37" i="38"/>
  <c r="AB36" i="38"/>
  <c r="AA36" i="38"/>
  <c r="X36" i="38"/>
  <c r="V52" i="34"/>
  <c r="V51" i="34"/>
  <c r="V50" i="34"/>
  <c r="X46" i="34"/>
  <c r="V32" i="31"/>
  <c r="V31" i="31"/>
  <c r="X31" i="31" s="1"/>
  <c r="X24" i="31"/>
  <c r="X23" i="31"/>
  <c r="X22" i="31"/>
  <c r="X21" i="31"/>
  <c r="X20" i="31"/>
  <c r="X19" i="31"/>
  <c r="X18" i="31"/>
  <c r="X17" i="31"/>
  <c r="X16" i="31"/>
  <c r="AB38" i="36"/>
  <c r="AB37" i="36"/>
  <c r="AB35" i="36"/>
  <c r="AB34" i="36"/>
  <c r="V35" i="36"/>
  <c r="V34" i="36"/>
  <c r="W33" i="36"/>
  <c r="AB33" i="36" s="1"/>
  <c r="V32" i="36"/>
  <c r="AA32" i="36" s="1"/>
  <c r="AE32" i="36" s="1"/>
  <c r="AB26" i="36"/>
  <c r="AA26" i="36"/>
  <c r="AB25" i="36"/>
  <c r="AA25" i="36"/>
  <c r="AB24" i="36"/>
  <c r="AA24" i="36"/>
  <c r="AB23" i="36"/>
  <c r="AA23" i="36"/>
  <c r="AB22" i="36"/>
  <c r="AA22" i="36"/>
  <c r="X26" i="36"/>
  <c r="X25" i="36"/>
  <c r="X24" i="36"/>
  <c r="X23" i="36"/>
  <c r="X22" i="36"/>
  <c r="AB21" i="36"/>
  <c r="AA21" i="36"/>
  <c r="X21" i="36"/>
  <c r="AB20" i="36"/>
  <c r="V20" i="36"/>
  <c r="X20" i="36" s="1"/>
  <c r="AB19" i="36"/>
  <c r="X19" i="36"/>
  <c r="AB18" i="36"/>
  <c r="X18" i="36"/>
  <c r="AB17" i="36"/>
  <c r="X17" i="36"/>
  <c r="V23" i="29"/>
  <c r="AA23" i="29" s="1"/>
  <c r="AA31" i="31" s="1"/>
  <c r="AC31" i="31" s="1"/>
  <c r="AB16" i="29"/>
  <c r="AA16" i="29"/>
  <c r="AB15" i="29"/>
  <c r="AA15" i="29"/>
  <c r="X16" i="29"/>
  <c r="X15" i="29"/>
  <c r="W14" i="29"/>
  <c r="V14" i="29"/>
  <c r="V16" i="36" s="1"/>
  <c r="AA16" i="36" s="1"/>
  <c r="AB26" i="27"/>
  <c r="AA26" i="27"/>
  <c r="X26" i="27"/>
  <c r="AB19" i="27"/>
  <c r="AA19" i="27"/>
  <c r="AB18" i="27"/>
  <c r="AA18" i="27"/>
  <c r="AB17" i="27"/>
  <c r="AA17" i="27"/>
  <c r="X19" i="27"/>
  <c r="X18" i="27"/>
  <c r="X17" i="27"/>
  <c r="AB16" i="27"/>
  <c r="AA16" i="27"/>
  <c r="X16" i="27"/>
  <c r="AB24" i="26"/>
  <c r="AA24" i="26"/>
  <c r="AF24" i="26" s="1"/>
  <c r="AG24" i="26" s="1"/>
  <c r="X24" i="26"/>
  <c r="AB16" i="26"/>
  <c r="V16" i="26"/>
  <c r="AA16" i="26" s="1"/>
  <c r="X18" i="26"/>
  <c r="Y18" i="26" s="1"/>
  <c r="AP18" i="26"/>
  <c r="AM18" i="26"/>
  <c r="AL18" i="26"/>
  <c r="AH18" i="26"/>
  <c r="AB18" i="26"/>
  <c r="AA18" i="26"/>
  <c r="AB17" i="26"/>
  <c r="AA17" i="26"/>
  <c r="X17" i="26"/>
  <c r="AB32" i="25"/>
  <c r="X25" i="25"/>
  <c r="V32" i="25"/>
  <c r="X32" i="25" s="1"/>
  <c r="AB25" i="25"/>
  <c r="AA25" i="25"/>
  <c r="AB24" i="25"/>
  <c r="AA24" i="25"/>
  <c r="X24" i="25"/>
  <c r="AA23" i="25"/>
  <c r="X23" i="25"/>
  <c r="AB22" i="25"/>
  <c r="AA22" i="25"/>
  <c r="AB21" i="25"/>
  <c r="X22" i="25"/>
  <c r="V21" i="25"/>
  <c r="X21" i="25" s="1"/>
  <c r="X18" i="13"/>
  <c r="W25" i="32"/>
  <c r="U25" i="32"/>
  <c r="V23" i="34"/>
  <c r="AB20" i="34"/>
  <c r="AA20" i="34"/>
  <c r="X20" i="34"/>
  <c r="W25" i="38"/>
  <c r="W19" i="38"/>
  <c r="V19" i="38"/>
  <c r="AM19" i="38" s="1"/>
  <c r="AP19" i="38"/>
  <c r="AL19" i="38"/>
  <c r="AH19" i="38"/>
  <c r="V18" i="38"/>
  <c r="U19" i="38"/>
  <c r="T19" i="38"/>
  <c r="P18" i="38"/>
  <c r="P19" i="38"/>
  <c r="X32" i="31" l="1"/>
  <c r="AI32" i="31"/>
  <c r="AA32" i="31"/>
  <c r="AE32" i="31"/>
  <c r="AG32" i="31" s="1"/>
  <c r="AI32" i="36"/>
  <c r="AG32" i="36"/>
  <c r="AA34" i="36"/>
  <c r="AC34" i="36" s="1"/>
  <c r="AI34" i="36"/>
  <c r="AM34" i="36" s="1"/>
  <c r="AE34" i="36"/>
  <c r="AG34" i="36" s="1"/>
  <c r="AI36" i="36"/>
  <c r="AG36" i="36"/>
  <c r="X35" i="36"/>
  <c r="AI35" i="36"/>
  <c r="AE35" i="36"/>
  <c r="AG35" i="36" s="1"/>
  <c r="AC18" i="26"/>
  <c r="AD18" i="26" s="1"/>
  <c r="X16" i="26"/>
  <c r="AC36" i="38"/>
  <c r="AC37" i="38"/>
  <c r="AC22" i="25"/>
  <c r="AC32" i="36"/>
  <c r="AC23" i="29"/>
  <c r="AC16" i="29"/>
  <c r="AC15" i="29"/>
  <c r="AC17" i="27"/>
  <c r="X14" i="29"/>
  <c r="W16" i="36"/>
  <c r="X16" i="36" s="1"/>
  <c r="AA14" i="29"/>
  <c r="AB14" i="29"/>
  <c r="AC24" i="26"/>
  <c r="AC16" i="26"/>
  <c r="AC23" i="25"/>
  <c r="AA32" i="25"/>
  <c r="AC32" i="25" s="1"/>
  <c r="AA21" i="25"/>
  <c r="AC21" i="25" s="1"/>
  <c r="AC38" i="32"/>
  <c r="AC39" i="32"/>
  <c r="AC22" i="36"/>
  <c r="AC19" i="36"/>
  <c r="AA20" i="36"/>
  <c r="AC20" i="36" s="1"/>
  <c r="AC23" i="36"/>
  <c r="AC26" i="36"/>
  <c r="AC17" i="26"/>
  <c r="X32" i="36"/>
  <c r="AA42" i="13"/>
  <c r="AC42" i="13" s="1"/>
  <c r="AD42" i="13" s="1"/>
  <c r="AC19" i="27"/>
  <c r="AC18" i="13"/>
  <c r="AC24" i="25"/>
  <c r="AC16" i="27"/>
  <c r="AC18" i="27"/>
  <c r="AC17" i="36"/>
  <c r="AC24" i="36"/>
  <c r="X34" i="36"/>
  <c r="AC18" i="36"/>
  <c r="AA41" i="13"/>
  <c r="AC41" i="13" s="1"/>
  <c r="X37" i="13"/>
  <c r="AC25" i="36"/>
  <c r="X23" i="29"/>
  <c r="AC25" i="25"/>
  <c r="AC26" i="27"/>
  <c r="AC21" i="36"/>
  <c r="AA35" i="36"/>
  <c r="AC35" i="36" s="1"/>
  <c r="AC37" i="1"/>
  <c r="AC40" i="1"/>
  <c r="AC39" i="1"/>
  <c r="AC37" i="13"/>
  <c r="AA38" i="13"/>
  <c r="AC40" i="13"/>
  <c r="AC20" i="34"/>
  <c r="X19" i="38"/>
  <c r="Y19" i="38" s="1"/>
  <c r="AC19" i="38"/>
  <c r="AD19" i="38" s="1"/>
  <c r="AC38" i="13" l="1"/>
  <c r="AF38" i="13"/>
  <c r="AG38" i="13" s="1"/>
  <c r="AH38" i="13" s="1"/>
  <c r="AB16" i="36"/>
  <c r="AC16" i="36" s="1"/>
  <c r="AC14" i="29"/>
  <c r="V30" i="34"/>
  <c r="AC24" i="34"/>
  <c r="AC22" i="34"/>
  <c r="X24" i="34"/>
  <c r="AC19" i="34"/>
  <c r="AD19" i="34" s="1"/>
  <c r="X22" i="34"/>
  <c r="X19" i="34"/>
  <c r="Y19" i="34" s="1"/>
  <c r="V31" i="37" l="1"/>
  <c r="AE30" i="34"/>
  <c r="AA30" i="34"/>
  <c r="V33" i="19"/>
  <c r="V26" i="13"/>
  <c r="X30" i="34"/>
  <c r="V25" i="32"/>
  <c r="V25" i="38"/>
  <c r="AG30" i="34" l="1"/>
  <c r="AE33" i="19"/>
  <c r="AG33" i="19" s="1"/>
  <c r="AE31" i="37"/>
  <c r="AG31" i="37" s="1"/>
  <c r="AE25" i="38"/>
  <c r="AG25" i="38" s="1"/>
  <c r="AE26" i="1"/>
  <c r="AG26" i="1" s="1"/>
  <c r="AH26" i="1" s="1"/>
  <c r="AE25" i="32"/>
  <c r="AG25" i="32" s="1"/>
  <c r="AC30" i="34"/>
  <c r="AA33" i="19"/>
  <c r="AC33" i="19" s="1"/>
  <c r="AA31" i="37"/>
  <c r="AC31" i="37" s="1"/>
  <c r="AA26" i="1"/>
  <c r="AC26" i="1" s="1"/>
  <c r="AD26" i="1" s="1"/>
  <c r="AA25" i="38"/>
  <c r="AC25" i="38" s="1"/>
  <c r="AA25" i="32"/>
  <c r="AC25" i="32" s="1"/>
  <c r="AA26" i="13"/>
  <c r="AC26" i="13" s="1"/>
  <c r="X26" i="13"/>
  <c r="X31" i="37"/>
  <c r="X33" i="19"/>
  <c r="X25" i="38"/>
  <c r="X25" i="32"/>
  <c r="W76" i="34" l="1"/>
  <c r="X76" i="34" l="1"/>
  <c r="AB76" i="34"/>
  <c r="AC76" i="34" s="1"/>
  <c r="AR136" i="31"/>
  <c r="AV136" i="31"/>
  <c r="AZ136" i="31"/>
  <c r="AE136" i="31"/>
  <c r="AF136" i="31" s="1"/>
  <c r="AI136" i="31"/>
  <c r="AJ136" i="31" s="1"/>
  <c r="AA136" i="31"/>
  <c r="AB136" i="31" s="1"/>
  <c r="W136" i="31"/>
  <c r="S136" i="31"/>
  <c r="AR135" i="31"/>
  <c r="AV135" i="31"/>
  <c r="AZ135" i="31"/>
  <c r="AD135" i="31"/>
  <c r="AE135" i="31" s="1"/>
  <c r="AF135" i="31" s="1"/>
  <c r="AI135" i="31"/>
  <c r="AJ135" i="31" s="1"/>
  <c r="AA135" i="31"/>
  <c r="AB135" i="31" s="1"/>
  <c r="W135" i="31"/>
  <c r="S135" i="31"/>
  <c r="AR134" i="31"/>
  <c r="AV134" i="31"/>
  <c r="AZ134" i="31"/>
  <c r="AE134" i="31"/>
  <c r="AF134" i="31" s="1"/>
  <c r="AI134" i="31"/>
  <c r="AJ134" i="31" s="1"/>
  <c r="AA134" i="31"/>
  <c r="AB134" i="31" s="1"/>
  <c r="W134" i="31"/>
  <c r="AZ133" i="31"/>
  <c r="AV133" i="31"/>
  <c r="AR133" i="31"/>
  <c r="AE133" i="31"/>
  <c r="AF133" i="31" s="1"/>
  <c r="AN133" i="31"/>
  <c r="AI133" i="31"/>
  <c r="AJ133" i="31" s="1"/>
  <c r="AA133" i="31"/>
  <c r="AB133" i="31" s="1"/>
  <c r="W133" i="31"/>
  <c r="AZ132" i="31"/>
  <c r="AV132" i="31"/>
  <c r="AR132" i="31"/>
  <c r="AE132" i="31"/>
  <c r="AF132" i="31" s="1"/>
  <c r="AN132" i="31"/>
  <c r="AI132" i="31"/>
  <c r="AJ132" i="31" s="1"/>
  <c r="AA132" i="31"/>
  <c r="AB132" i="31" s="1"/>
  <c r="W132" i="31"/>
  <c r="AZ131" i="31"/>
  <c r="AV131" i="31"/>
  <c r="AR131" i="31"/>
  <c r="AE131" i="31"/>
  <c r="AF131" i="31" s="1"/>
  <c r="AN131" i="31"/>
  <c r="AI131" i="31"/>
  <c r="AJ131" i="31" s="1"/>
  <c r="AA131" i="31"/>
  <c r="AB131" i="31" s="1"/>
  <c r="W131" i="31"/>
  <c r="S131" i="31"/>
  <c r="AZ130" i="31"/>
  <c r="AV130" i="31"/>
  <c r="AR130" i="31"/>
  <c r="AN130" i="31"/>
  <c r="AE130" i="31"/>
  <c r="AF130" i="31" s="1"/>
  <c r="AI130" i="31"/>
  <c r="AJ130" i="31" s="1"/>
  <c r="AA130" i="31"/>
  <c r="AB130" i="31" s="1"/>
  <c r="W130" i="31"/>
  <c r="S130" i="31"/>
  <c r="AZ129" i="31"/>
  <c r="AV129" i="31"/>
  <c r="AR129" i="31"/>
  <c r="AN129" i="31"/>
  <c r="AE129" i="31"/>
  <c r="AF129" i="31" s="1"/>
  <c r="AI129" i="31"/>
  <c r="AJ129" i="31" s="1"/>
  <c r="AJ128" i="31"/>
  <c r="AA129" i="31"/>
  <c r="AB129" i="31" s="1"/>
  <c r="W129" i="31"/>
  <c r="S129" i="31"/>
  <c r="AZ128" i="31"/>
  <c r="AV128" i="31"/>
  <c r="AF128" i="31"/>
  <c r="AR128" i="31"/>
  <c r="AA128" i="31"/>
  <c r="AB128" i="31" s="1"/>
  <c r="W128" i="31"/>
  <c r="AZ127" i="31"/>
  <c r="AV127" i="31"/>
  <c r="AR127" i="31"/>
  <c r="AE127" i="31"/>
  <c r="AF127" i="31" s="1"/>
  <c r="AN127" i="31"/>
  <c r="AI127" i="31"/>
  <c r="AJ127" i="31" s="1"/>
  <c r="AA127" i="31"/>
  <c r="AB127" i="31" s="1"/>
  <c r="W127" i="31"/>
  <c r="S127" i="31"/>
  <c r="AZ126" i="31"/>
  <c r="AV126" i="31"/>
  <c r="AR126" i="31"/>
  <c r="AE126" i="31"/>
  <c r="AF126" i="31" s="1"/>
  <c r="AN126" i="31"/>
  <c r="AI126" i="31"/>
  <c r="AJ126" i="31" s="1"/>
  <c r="AA126" i="31"/>
  <c r="AB126" i="31" s="1"/>
  <c r="W126" i="31"/>
  <c r="S126" i="31"/>
  <c r="AZ125" i="31"/>
  <c r="AV125" i="31"/>
  <c r="AR125" i="31"/>
  <c r="AE125" i="31"/>
  <c r="AF125" i="31" s="1"/>
  <c r="AN125" i="31"/>
  <c r="AI125" i="31"/>
  <c r="AJ125" i="31" s="1"/>
  <c r="AA125" i="31"/>
  <c r="AB125" i="31" s="1"/>
  <c r="W125" i="31"/>
  <c r="AZ255" i="36"/>
  <c r="BA255" i="36" s="1"/>
  <c r="AV255" i="36"/>
  <c r="AW255" i="36" s="1"/>
  <c r="AR255" i="36"/>
  <c r="AS255" i="36" s="1"/>
  <c r="AE255" i="36"/>
  <c r="AF255" i="36" s="1"/>
  <c r="AN255" i="36"/>
  <c r="AO255" i="36" s="1"/>
  <c r="AE254" i="36"/>
  <c r="AF254" i="36" s="1"/>
  <c r="AI255" i="36"/>
  <c r="AJ255" i="36" s="1"/>
  <c r="AA255" i="36"/>
  <c r="AB255" i="36" s="1"/>
  <c r="W255" i="36"/>
  <c r="S255" i="36"/>
  <c r="AZ254" i="36"/>
  <c r="BA254" i="36" s="1"/>
  <c r="AV254" i="36"/>
  <c r="AW254" i="36" s="1"/>
  <c r="AR254" i="36"/>
  <c r="AN254" i="36"/>
  <c r="AO254" i="36" s="1"/>
  <c r="AI254" i="36"/>
  <c r="AJ254" i="36" s="1"/>
  <c r="AA254" i="36"/>
  <c r="AB254" i="36" s="1"/>
  <c r="W254" i="36"/>
  <c r="AZ245" i="36"/>
  <c r="AV245" i="36"/>
  <c r="AR245" i="36"/>
  <c r="AN245" i="36"/>
  <c r="AI245" i="36"/>
  <c r="AJ245" i="36" s="1"/>
  <c r="AE245" i="36"/>
  <c r="AF245" i="36" s="1"/>
  <c r="AA245" i="36"/>
  <c r="AB245" i="36" s="1"/>
  <c r="W245" i="36"/>
  <c r="S245" i="36"/>
  <c r="AZ244" i="36"/>
  <c r="AV244" i="36"/>
  <c r="AR244" i="36"/>
  <c r="AD244" i="36"/>
  <c r="AE244" i="36" s="1"/>
  <c r="AF244" i="36" s="1"/>
  <c r="AN244" i="36"/>
  <c r="AI244" i="36"/>
  <c r="AJ244" i="36" s="1"/>
  <c r="AA244" i="36"/>
  <c r="AB244" i="36" s="1"/>
  <c r="W244" i="36"/>
  <c r="S244" i="36"/>
  <c r="AZ243" i="36"/>
  <c r="AV243" i="36"/>
  <c r="AR243" i="36"/>
  <c r="AD243" i="36"/>
  <c r="AE243" i="36" s="1"/>
  <c r="AF243" i="36" s="1"/>
  <c r="AN243" i="36"/>
  <c r="AI243" i="36"/>
  <c r="AJ243" i="36" s="1"/>
  <c r="AA243" i="36"/>
  <c r="AB243" i="36" s="1"/>
  <c r="W243" i="36"/>
  <c r="AZ234" i="36"/>
  <c r="AV234" i="36"/>
  <c r="AR234" i="36"/>
  <c r="AE234" i="36"/>
  <c r="AF234" i="36" s="1"/>
  <c r="AN234" i="36"/>
  <c r="AI234" i="36"/>
  <c r="AJ234" i="36" s="1"/>
  <c r="AA234" i="36"/>
  <c r="AB234" i="36" s="1"/>
  <c r="W234" i="36"/>
  <c r="S234" i="36"/>
  <c r="AZ233" i="36"/>
  <c r="AV233" i="36"/>
  <c r="AE233" i="36"/>
  <c r="AF233" i="36" s="1"/>
  <c r="AR233" i="36"/>
  <c r="AI233" i="36"/>
  <c r="AJ233" i="36" s="1"/>
  <c r="AA233" i="36"/>
  <c r="AB233" i="36" s="1"/>
  <c r="W233" i="36"/>
  <c r="AE224" i="36"/>
  <c r="AF224" i="36" s="1"/>
  <c r="AZ224" i="36"/>
  <c r="AV224" i="36"/>
  <c r="AR224" i="36"/>
  <c r="AN224" i="36"/>
  <c r="AI224" i="36"/>
  <c r="AJ224" i="36" s="1"/>
  <c r="AA224" i="36"/>
  <c r="AB224" i="36" s="1"/>
  <c r="W224" i="36"/>
  <c r="S224" i="36"/>
  <c r="AZ223" i="36"/>
  <c r="AV223" i="36"/>
  <c r="AR223" i="36"/>
  <c r="AE223" i="36"/>
  <c r="AN223" i="36"/>
  <c r="AI223" i="36"/>
  <c r="AJ223" i="36" s="1"/>
  <c r="AA223" i="36"/>
  <c r="AB223" i="36" s="1"/>
  <c r="W223" i="36"/>
  <c r="AZ222" i="36"/>
  <c r="AV222" i="36"/>
  <c r="AR222" i="36"/>
  <c r="AE222" i="36"/>
  <c r="AF222" i="36" s="1"/>
  <c r="AN222" i="36"/>
  <c r="AI222" i="36"/>
  <c r="AJ222" i="36" s="1"/>
  <c r="AA222" i="36"/>
  <c r="AB222" i="36" s="1"/>
  <c r="W222" i="36"/>
  <c r="AS254" i="36"/>
  <c r="AZ172" i="29"/>
  <c r="AV172" i="29"/>
  <c r="AR172" i="29"/>
  <c r="AE172" i="29"/>
  <c r="AF172" i="29" s="1"/>
  <c r="AN172" i="29"/>
  <c r="AI172" i="29"/>
  <c r="AJ172" i="29" s="1"/>
  <c r="AA172" i="29"/>
  <c r="AB172" i="29" s="1"/>
  <c r="W172" i="29"/>
  <c r="S172" i="29"/>
  <c r="AZ171" i="29"/>
  <c r="AV171" i="29"/>
  <c r="AR171" i="29"/>
  <c r="AN171" i="29"/>
  <c r="AE171" i="29"/>
  <c r="AF171" i="29" s="1"/>
  <c r="AI171" i="29"/>
  <c r="AJ171" i="29" s="1"/>
  <c r="AA171" i="29"/>
  <c r="AB171" i="29" s="1"/>
  <c r="W171" i="29"/>
  <c r="S171" i="29"/>
  <c r="AZ170" i="29"/>
  <c r="AV170" i="29"/>
  <c r="AR170" i="29"/>
  <c r="AI170" i="29"/>
  <c r="AJ170" i="29" s="1"/>
  <c r="AE170" i="29"/>
  <c r="AF170" i="29" s="1"/>
  <c r="AA170" i="29"/>
  <c r="AB170" i="29" s="1"/>
  <c r="W170" i="29"/>
  <c r="AZ72" i="27"/>
  <c r="AZ71" i="27"/>
  <c r="AV72" i="27"/>
  <c r="AR72" i="27"/>
  <c r="AI72" i="27"/>
  <c r="AJ72" i="27" s="1"/>
  <c r="AE72" i="27"/>
  <c r="AF72" i="27" s="1"/>
  <c r="AA72" i="27"/>
  <c r="AB72" i="27" s="1"/>
  <c r="W72" i="27"/>
  <c r="T72" i="27"/>
  <c r="AV71" i="27"/>
  <c r="AR71" i="27"/>
  <c r="AN71" i="27"/>
  <c r="AE71" i="27"/>
  <c r="AF71" i="27" s="1"/>
  <c r="AI71" i="27"/>
  <c r="AJ71" i="27" s="1"/>
  <c r="AA71" i="27"/>
  <c r="AB71" i="27" s="1"/>
  <c r="W71" i="27"/>
  <c r="S71" i="27"/>
  <c r="AZ70" i="27"/>
  <c r="AV70" i="27"/>
  <c r="AR70" i="27"/>
  <c r="AE70" i="27"/>
  <c r="AF70" i="27" s="1"/>
  <c r="AN70" i="27"/>
  <c r="AI70" i="27"/>
  <c r="AJ70" i="27" s="1"/>
  <c r="W70" i="27"/>
  <c r="AA70" i="27"/>
  <c r="AB70" i="27" s="1"/>
  <c r="AZ151" i="26"/>
  <c r="BA151" i="26" s="1"/>
  <c r="AV151" i="26"/>
  <c r="AW151" i="26" s="1"/>
  <c r="AR151" i="26"/>
  <c r="AS151" i="26" s="1"/>
  <c r="AE151" i="26"/>
  <c r="AF151" i="26" s="1"/>
  <c r="AN151" i="26"/>
  <c r="AO151" i="26" s="1"/>
  <c r="AI151" i="26"/>
  <c r="AJ151" i="26" s="1"/>
  <c r="AB151" i="26"/>
  <c r="X151" i="26"/>
  <c r="T151" i="26"/>
  <c r="AF152" i="26"/>
  <c r="AJ152" i="26"/>
  <c r="AO152" i="26"/>
  <c r="AS152" i="26"/>
  <c r="AW152" i="26"/>
  <c r="BA152" i="26"/>
  <c r="AZ149" i="26"/>
  <c r="AV149" i="26"/>
  <c r="AD149" i="26"/>
  <c r="AE149" i="26" s="1"/>
  <c r="AF149" i="26" s="1"/>
  <c r="AN149" i="26"/>
  <c r="AI149" i="26"/>
  <c r="AJ149" i="26" s="1"/>
  <c r="AA149" i="26"/>
  <c r="AB149" i="26" s="1"/>
  <c r="W149" i="26"/>
  <c r="AZ148" i="26"/>
  <c r="AV148" i="26"/>
  <c r="AR148" i="26"/>
  <c r="AE148" i="26"/>
  <c r="AF148" i="26" s="1"/>
  <c r="AN148" i="26"/>
  <c r="AI148" i="26"/>
  <c r="AJ148" i="26" s="1"/>
  <c r="W148" i="26"/>
  <c r="AA148" i="26"/>
  <c r="AB148" i="26" s="1"/>
  <c r="W136" i="25"/>
  <c r="AI135" i="25"/>
  <c r="AJ135" i="25" s="1"/>
  <c r="AE135" i="25"/>
  <c r="AF135" i="25" s="1"/>
  <c r="W135" i="25"/>
  <c r="AZ134" i="25"/>
  <c r="AV134" i="25"/>
  <c r="AR134" i="25"/>
  <c r="AE134" i="25"/>
  <c r="AF134" i="25" s="1"/>
  <c r="AN134" i="25"/>
  <c r="AI134" i="25"/>
  <c r="AJ134" i="25" s="1"/>
  <c r="W134" i="25"/>
  <c r="AZ133" i="25"/>
  <c r="AV133" i="25"/>
  <c r="AR133" i="25"/>
  <c r="AE133" i="25"/>
  <c r="AF133" i="25" s="1"/>
  <c r="AN133" i="25"/>
  <c r="W133" i="25"/>
  <c r="AJ136" i="25"/>
  <c r="AJ133" i="25"/>
  <c r="AF136" i="25"/>
  <c r="AA136" i="25"/>
  <c r="AB136" i="25" s="1"/>
  <c r="AA135" i="25"/>
  <c r="AB135" i="25" s="1"/>
  <c r="AA134" i="25"/>
  <c r="AB134" i="25" s="1"/>
  <c r="AA133" i="25"/>
  <c r="AB133" i="25" s="1"/>
  <c r="AJ72" i="13"/>
  <c r="AF72" i="13"/>
  <c r="AA72" i="13"/>
  <c r="AB72" i="13" s="1"/>
  <c r="AE305" i="34"/>
  <c r="AF305" i="34" s="1"/>
  <c r="W305" i="34"/>
  <c r="AE304" i="34"/>
  <c r="AF304" i="34" s="1"/>
  <c r="W304" i="34"/>
  <c r="AZ305" i="34"/>
  <c r="AZ304" i="34"/>
  <c r="AZ303" i="34"/>
  <c r="AV305" i="34"/>
  <c r="AV304" i="34"/>
  <c r="AV303" i="34"/>
  <c r="AR305" i="34"/>
  <c r="AR304" i="34"/>
  <c r="AR303" i="34"/>
  <c r="AN305" i="34"/>
  <c r="AN304" i="34"/>
  <c r="AN303" i="34"/>
  <c r="AI303" i="34"/>
  <c r="AJ303" i="34" s="1"/>
  <c r="AE303" i="34"/>
  <c r="AF303" i="34" s="1"/>
  <c r="W303" i="34"/>
  <c r="AJ305" i="34"/>
  <c r="AJ304" i="34"/>
  <c r="AA305" i="34"/>
  <c r="AB305" i="34" s="1"/>
  <c r="AA304" i="34"/>
  <c r="AB304" i="34" s="1"/>
  <c r="AA303" i="34"/>
  <c r="AB303" i="34" s="1"/>
  <c r="AZ124" i="1"/>
  <c r="AV124" i="1"/>
  <c r="AR124" i="1"/>
  <c r="AN124" i="1"/>
  <c r="AI124" i="1"/>
  <c r="AJ124" i="1" s="1"/>
  <c r="AE124" i="1"/>
  <c r="AF124" i="1" s="1"/>
  <c r="AA124" i="1"/>
  <c r="AB124" i="1" s="1"/>
  <c r="W124" i="1"/>
  <c r="AD292" i="34"/>
  <c r="W292" i="34"/>
  <c r="AZ292" i="34"/>
  <c r="AV292" i="34"/>
  <c r="AR292" i="34"/>
  <c r="AN292" i="34"/>
  <c r="AZ291" i="34"/>
  <c r="AV291" i="34"/>
  <c r="AR291" i="34"/>
  <c r="AN291" i="34"/>
  <c r="AE291" i="34"/>
  <c r="AF291" i="34" s="1"/>
  <c r="AA291" i="34"/>
  <c r="AB291" i="34" s="1"/>
  <c r="W291" i="34"/>
  <c r="AJ292" i="34"/>
  <c r="AJ291" i="34"/>
  <c r="AF292" i="34"/>
  <c r="AA292" i="34"/>
  <c r="AB292" i="34" s="1"/>
  <c r="AZ114" i="1"/>
  <c r="AV114" i="1"/>
  <c r="AR114" i="1"/>
  <c r="AN114" i="1"/>
  <c r="AE114" i="1"/>
  <c r="AF114" i="1" s="1"/>
  <c r="AA114" i="1"/>
  <c r="AB114" i="1" s="1"/>
  <c r="W114" i="1"/>
  <c r="AJ114" i="1"/>
  <c r="AZ80" i="32"/>
  <c r="AV80" i="32"/>
  <c r="AR80" i="32"/>
  <c r="AE80" i="32"/>
  <c r="AF80" i="32" s="1"/>
  <c r="AN80" i="32"/>
  <c r="AI80" i="32"/>
  <c r="AJ80" i="32" s="1"/>
  <c r="AA80" i="32"/>
  <c r="AB80" i="32" s="1"/>
  <c r="W80" i="32"/>
  <c r="AZ67" i="38"/>
  <c r="AV67" i="38"/>
  <c r="AR67" i="38"/>
  <c r="AN67" i="38"/>
  <c r="AE67" i="38"/>
  <c r="AF67" i="38" s="1"/>
  <c r="AI67" i="38"/>
  <c r="AJ67" i="38" s="1"/>
  <c r="AA67" i="38"/>
  <c r="AB67" i="38" s="1"/>
  <c r="W67" i="38"/>
  <c r="AN280" i="34"/>
  <c r="AJ280" i="34"/>
  <c r="W280" i="34"/>
  <c r="AF280" i="34"/>
  <c r="AA280" i="34"/>
  <c r="AB280" i="34" s="1"/>
  <c r="AF223" i="36" l="1"/>
  <c r="F224" i="36"/>
  <c r="F223" i="36"/>
  <c r="I224" i="36"/>
  <c r="I223" i="36"/>
  <c r="I222" i="36"/>
  <c r="F222" i="36"/>
  <c r="I172" i="29"/>
  <c r="I171" i="29"/>
  <c r="I170" i="29"/>
  <c r="I72" i="27"/>
  <c r="I70" i="27"/>
  <c r="G153" i="26"/>
  <c r="G144" i="26" s="1"/>
  <c r="I150" i="26"/>
  <c r="I149" i="26"/>
  <c r="I148" i="26"/>
  <c r="I136" i="25"/>
  <c r="I135" i="25"/>
  <c r="I134" i="25"/>
  <c r="I133" i="25"/>
  <c r="I72" i="13"/>
  <c r="G73" i="13"/>
  <c r="F72" i="13"/>
  <c r="I305" i="34"/>
  <c r="I304" i="34"/>
  <c r="I303" i="34"/>
  <c r="F305" i="34"/>
  <c r="F304" i="34"/>
  <c r="F303" i="34"/>
  <c r="G306" i="34"/>
  <c r="G298" i="34" s="1"/>
  <c r="F124" i="1"/>
  <c r="F125" i="1" s="1"/>
  <c r="I124" i="1"/>
  <c r="G125" i="1"/>
  <c r="F292" i="34"/>
  <c r="F291" i="34"/>
  <c r="G293" i="34"/>
  <c r="I292" i="34"/>
  <c r="I291" i="34"/>
  <c r="I114" i="1"/>
  <c r="I115" i="1" s="1"/>
  <c r="G109" i="1"/>
  <c r="G115" i="1"/>
  <c r="F114" i="1"/>
  <c r="F115" i="1" s="1"/>
  <c r="G75" i="32"/>
  <c r="I80" i="32"/>
  <c r="I81" i="32" s="1"/>
  <c r="F80" i="32"/>
  <c r="F81" i="32" s="1"/>
  <c r="G81" i="32"/>
  <c r="F67" i="38"/>
  <c r="F68" i="38" s="1"/>
  <c r="F280" i="34"/>
  <c r="F281" i="34" s="1"/>
  <c r="I280" i="34"/>
  <c r="G275" i="34"/>
  <c r="G281" i="34"/>
  <c r="I75" i="32" l="1"/>
  <c r="G286" i="34"/>
  <c r="G137" i="31"/>
  <c r="E137" i="31"/>
  <c r="F131" i="31" s="1"/>
  <c r="BA136" i="31"/>
  <c r="AW136" i="31"/>
  <c r="AS136" i="31"/>
  <c r="AO136" i="31"/>
  <c r="X136" i="31"/>
  <c r="T136" i="31"/>
  <c r="I136" i="31"/>
  <c r="J136" i="31" s="1"/>
  <c r="BA135" i="31"/>
  <c r="AW135" i="31"/>
  <c r="AS135" i="31"/>
  <c r="AO135" i="31"/>
  <c r="X135" i="31"/>
  <c r="T135" i="31"/>
  <c r="I135" i="31"/>
  <c r="J135" i="31" s="1"/>
  <c r="BA134" i="31"/>
  <c r="AW134" i="31"/>
  <c r="AS134" i="31"/>
  <c r="AO134" i="31"/>
  <c r="X134" i="31"/>
  <c r="T134" i="31"/>
  <c r="I134" i="31"/>
  <c r="J134" i="31" s="1"/>
  <c r="BA133" i="31"/>
  <c r="AW133" i="31"/>
  <c r="AS133" i="31"/>
  <c r="AO133" i="31"/>
  <c r="X133" i="31"/>
  <c r="T133" i="31"/>
  <c r="I133" i="31"/>
  <c r="J133" i="31" s="1"/>
  <c r="BA132" i="31"/>
  <c r="AW132" i="31"/>
  <c r="AS132" i="31"/>
  <c r="AO132" i="31"/>
  <c r="X132" i="31"/>
  <c r="T132" i="31"/>
  <c r="I132" i="31"/>
  <c r="J132" i="31" s="1"/>
  <c r="BA131" i="31"/>
  <c r="AW131" i="31"/>
  <c r="AS131" i="31"/>
  <c r="AO131" i="31"/>
  <c r="X131" i="31"/>
  <c r="T131" i="31"/>
  <c r="I131" i="31"/>
  <c r="J131" i="31" s="1"/>
  <c r="BA130" i="31"/>
  <c r="AW130" i="31"/>
  <c r="AS130" i="31"/>
  <c r="AO130" i="31"/>
  <c r="X130" i="31"/>
  <c r="T130" i="31"/>
  <c r="I130" i="31"/>
  <c r="J130" i="31" s="1"/>
  <c r="BA129" i="31"/>
  <c r="AW129" i="31"/>
  <c r="AS129" i="31"/>
  <c r="AO129" i="31"/>
  <c r="X129" i="31"/>
  <c r="T129" i="31"/>
  <c r="I129" i="31"/>
  <c r="J129" i="31" s="1"/>
  <c r="BA128" i="31"/>
  <c r="AW128" i="31"/>
  <c r="AS128" i="31"/>
  <c r="AO128" i="31"/>
  <c r="X128" i="31"/>
  <c r="T128" i="31"/>
  <c r="I128" i="31"/>
  <c r="J128" i="31" s="1"/>
  <c r="BA127" i="31"/>
  <c r="AW127" i="31"/>
  <c r="AS127" i="31"/>
  <c r="AO127" i="31"/>
  <c r="X127" i="31"/>
  <c r="T127" i="31"/>
  <c r="I127" i="31"/>
  <c r="J127" i="31" s="1"/>
  <c r="BA126" i="31"/>
  <c r="AW126" i="31"/>
  <c r="AS126" i="31"/>
  <c r="AO126" i="31"/>
  <c r="X126" i="31"/>
  <c r="T126" i="31"/>
  <c r="I126" i="31"/>
  <c r="J126" i="31" s="1"/>
  <c r="BA125" i="31"/>
  <c r="AW125" i="31"/>
  <c r="AS125" i="31"/>
  <c r="AO125" i="31"/>
  <c r="X125" i="31"/>
  <c r="S125" i="31"/>
  <c r="T125" i="31" s="1"/>
  <c r="I125" i="31"/>
  <c r="J125" i="31" s="1"/>
  <c r="G256" i="36"/>
  <c r="E256" i="36"/>
  <c r="E250" i="36" s="1"/>
  <c r="X255" i="36"/>
  <c r="T255" i="36"/>
  <c r="I255" i="36"/>
  <c r="X254" i="36"/>
  <c r="S254" i="36"/>
  <c r="T254" i="36" s="1"/>
  <c r="I254" i="36"/>
  <c r="G246" i="36"/>
  <c r="G239" i="36" s="1"/>
  <c r="E246" i="36"/>
  <c r="E239" i="36" s="1"/>
  <c r="BA245" i="36"/>
  <c r="AW245" i="36"/>
  <c r="AS245" i="36"/>
  <c r="AO245" i="36"/>
  <c r="X245" i="36"/>
  <c r="T245" i="36"/>
  <c r="I245" i="36"/>
  <c r="J245" i="36" s="1"/>
  <c r="BA244" i="36"/>
  <c r="AW244" i="36"/>
  <c r="AS244" i="36"/>
  <c r="AO244" i="36"/>
  <c r="X244" i="36"/>
  <c r="T244" i="36"/>
  <c r="I244" i="36"/>
  <c r="J244" i="36" s="1"/>
  <c r="BA243" i="36"/>
  <c r="AW243" i="36"/>
  <c r="AS243" i="36"/>
  <c r="AO243" i="36"/>
  <c r="X243" i="36"/>
  <c r="S243" i="36"/>
  <c r="T243" i="36" s="1"/>
  <c r="I243" i="36"/>
  <c r="J243" i="36" s="1"/>
  <c r="G235" i="36"/>
  <c r="G229" i="36" s="1"/>
  <c r="E235" i="36"/>
  <c r="BA234" i="36"/>
  <c r="AW234" i="36"/>
  <c r="AS234" i="36"/>
  <c r="AO234" i="36"/>
  <c r="X234" i="36"/>
  <c r="T234" i="36"/>
  <c r="I234" i="36"/>
  <c r="BA233" i="36"/>
  <c r="AW233" i="36"/>
  <c r="AS233" i="36"/>
  <c r="AO233" i="36"/>
  <c r="X233" i="36"/>
  <c r="S233" i="36"/>
  <c r="T233" i="36" s="1"/>
  <c r="I233" i="36"/>
  <c r="G225" i="36"/>
  <c r="E225" i="36"/>
  <c r="F225" i="36" s="1"/>
  <c r="BA224" i="36"/>
  <c r="AW224" i="36"/>
  <c r="AS224" i="36"/>
  <c r="AO224" i="36"/>
  <c r="X224" i="36"/>
  <c r="T224" i="36"/>
  <c r="J224" i="36"/>
  <c r="BA223" i="36"/>
  <c r="AW223" i="36"/>
  <c r="AS223" i="36"/>
  <c r="AO223" i="36"/>
  <c r="X223" i="36"/>
  <c r="T223" i="36"/>
  <c r="J223" i="36"/>
  <c r="BA222" i="36"/>
  <c r="AW222" i="36"/>
  <c r="AS222" i="36"/>
  <c r="AO222" i="36"/>
  <c r="X222" i="36"/>
  <c r="S222" i="36"/>
  <c r="T222" i="36" s="1"/>
  <c r="J222" i="36"/>
  <c r="G173" i="29"/>
  <c r="E173" i="29"/>
  <c r="F173" i="29" s="1"/>
  <c r="BA172" i="29"/>
  <c r="AW172" i="29"/>
  <c r="AS172" i="29"/>
  <c r="AO172" i="29"/>
  <c r="X172" i="29"/>
  <c r="T172" i="29"/>
  <c r="J172" i="29"/>
  <c r="BA171" i="29"/>
  <c r="AW171" i="29"/>
  <c r="AS171" i="29"/>
  <c r="AO171" i="29"/>
  <c r="X171" i="29"/>
  <c r="T171" i="29"/>
  <c r="J171" i="29"/>
  <c r="BA170" i="29"/>
  <c r="AW170" i="29"/>
  <c r="AS170" i="29"/>
  <c r="AO170" i="29"/>
  <c r="X170" i="29"/>
  <c r="S170" i="29"/>
  <c r="T170" i="29" s="1"/>
  <c r="J170" i="29"/>
  <c r="I137" i="31" l="1"/>
  <c r="J137" i="31" s="1"/>
  <c r="F129" i="31"/>
  <c r="F127" i="31"/>
  <c r="E121" i="31"/>
  <c r="F132" i="31"/>
  <c r="F133" i="31"/>
  <c r="F134" i="31"/>
  <c r="F135" i="31"/>
  <c r="F125" i="31"/>
  <c r="F126" i="31"/>
  <c r="E218" i="36"/>
  <c r="F128" i="31"/>
  <c r="F136" i="31"/>
  <c r="G166" i="29"/>
  <c r="I173" i="29"/>
  <c r="J173" i="29" s="1"/>
  <c r="F130" i="31"/>
  <c r="E166" i="29"/>
  <c r="G218" i="36"/>
  <c r="I225" i="36"/>
  <c r="J225" i="36" s="1"/>
  <c r="F233" i="36"/>
  <c r="F234" i="36"/>
  <c r="F243" i="36"/>
  <c r="F245" i="36"/>
  <c r="F244" i="36"/>
  <c r="F255" i="36"/>
  <c r="F254" i="36"/>
  <c r="I256" i="36"/>
  <c r="I250" i="36" s="1"/>
  <c r="G121" i="31"/>
  <c r="I121" i="31" s="1"/>
  <c r="J121" i="31" s="1"/>
  <c r="G250" i="36"/>
  <c r="I235" i="36"/>
  <c r="I229" i="36" s="1"/>
  <c r="I246" i="36"/>
  <c r="E229" i="36"/>
  <c r="F235" i="36" l="1"/>
  <c r="I218" i="36"/>
  <c r="J218" i="36" s="1"/>
  <c r="F137" i="31"/>
  <c r="F256" i="36"/>
  <c r="I166" i="29"/>
  <c r="J166" i="29" s="1"/>
  <c r="F246" i="36"/>
  <c r="I239" i="36"/>
  <c r="J239" i="36" s="1"/>
  <c r="J246" i="36"/>
  <c r="E67" i="32" l="1"/>
  <c r="E66" i="32"/>
  <c r="E65" i="32"/>
  <c r="E64" i="32"/>
  <c r="E60" i="32"/>
  <c r="E59" i="32"/>
  <c r="E58" i="32"/>
  <c r="E57" i="32"/>
  <c r="E56" i="32"/>
  <c r="E55" i="32"/>
  <c r="E54" i="32"/>
  <c r="E53" i="32"/>
  <c r="E52" i="32"/>
  <c r="E51" i="32"/>
  <c r="E49" i="32"/>
  <c r="E47" i="32"/>
  <c r="AP115" i="25" l="1"/>
  <c r="AL115" i="25"/>
  <c r="AH115" i="25"/>
  <c r="AD115" i="25"/>
  <c r="AP68" i="32"/>
  <c r="AL68" i="32"/>
  <c r="AH68" i="32"/>
  <c r="AD68" i="32"/>
  <c r="Y68" i="32"/>
  <c r="E68" i="32"/>
  <c r="AP267" i="34"/>
  <c r="AL267" i="34"/>
  <c r="AH267" i="34"/>
  <c r="AD267" i="34"/>
  <c r="Y267" i="34"/>
  <c r="AP266" i="34"/>
  <c r="AL266" i="34"/>
  <c r="AH266" i="34"/>
  <c r="AD266" i="34"/>
  <c r="Y266" i="34"/>
  <c r="AP265" i="34"/>
  <c r="AL265" i="34"/>
  <c r="AH265" i="34"/>
  <c r="AD265" i="34"/>
  <c r="Y265" i="34"/>
  <c r="AP264" i="34"/>
  <c r="AL264" i="34"/>
  <c r="AH264" i="34"/>
  <c r="AD264" i="34"/>
  <c r="Y264" i="34"/>
  <c r="AP263" i="34"/>
  <c r="AL263" i="34"/>
  <c r="AH263" i="34"/>
  <c r="AD263" i="34"/>
  <c r="Y263" i="34"/>
  <c r="AP262" i="34"/>
  <c r="AL262" i="34"/>
  <c r="AH262" i="34"/>
  <c r="AD262" i="34"/>
  <c r="Y262" i="34"/>
  <c r="AP261" i="34"/>
  <c r="AL261" i="34"/>
  <c r="AH261" i="34"/>
  <c r="AD261" i="34"/>
  <c r="Y261" i="34"/>
  <c r="AP259" i="34"/>
  <c r="AL259" i="34"/>
  <c r="AH259" i="34"/>
  <c r="AD259" i="34"/>
  <c r="Y259" i="34"/>
  <c r="AP258" i="34"/>
  <c r="AL258" i="34"/>
  <c r="AH258" i="34"/>
  <c r="AD258" i="34"/>
  <c r="Y258" i="34"/>
  <c r="AP255" i="34"/>
  <c r="AL255" i="34"/>
  <c r="AH255" i="34"/>
  <c r="AP254" i="34"/>
  <c r="AL254" i="34"/>
  <c r="AH254" i="34"/>
  <c r="AD254" i="34"/>
  <c r="AP253" i="34"/>
  <c r="AL253" i="34"/>
  <c r="AH253" i="34"/>
  <c r="AP252" i="34"/>
  <c r="AL252" i="34"/>
  <c r="AH252" i="34"/>
  <c r="AD252" i="34"/>
  <c r="AP250" i="34"/>
  <c r="AL250" i="34"/>
  <c r="AH250" i="34"/>
  <c r="AD250" i="34"/>
  <c r="Y250" i="34"/>
  <c r="AP249" i="34"/>
  <c r="AL249" i="34"/>
  <c r="AH249" i="34"/>
  <c r="AD249" i="34"/>
  <c r="Y249" i="34"/>
  <c r="AP248" i="34"/>
  <c r="AL248" i="34"/>
  <c r="AH248" i="34"/>
  <c r="AD248" i="34"/>
  <c r="Y248" i="34"/>
  <c r="E248" i="34"/>
  <c r="AP247" i="34"/>
  <c r="AL247" i="34"/>
  <c r="AH247" i="34"/>
  <c r="AD247" i="34"/>
  <c r="Y247" i="34"/>
  <c r="E247" i="34"/>
  <c r="E246" i="34"/>
  <c r="AP244" i="34"/>
  <c r="AL244" i="34"/>
  <c r="AH244" i="34"/>
  <c r="AD244" i="34"/>
  <c r="E244" i="34"/>
  <c r="AP242" i="34"/>
  <c r="AL242" i="34"/>
  <c r="AH242" i="34"/>
  <c r="AD242" i="34"/>
  <c r="Y242" i="34"/>
  <c r="E242" i="34"/>
  <c r="AP241" i="34"/>
  <c r="AL241" i="34"/>
  <c r="AH241" i="34"/>
  <c r="AD241" i="34"/>
  <c r="Y241" i="34"/>
  <c r="E241" i="34"/>
  <c r="E240" i="34"/>
  <c r="AP239" i="34"/>
  <c r="AL239" i="34"/>
  <c r="AH239" i="34"/>
  <c r="AD239" i="34"/>
  <c r="Y239" i="34"/>
  <c r="E239" i="34"/>
  <c r="G73" i="27" l="1"/>
  <c r="E73" i="27"/>
  <c r="F72" i="27" s="1"/>
  <c r="X72" i="27"/>
  <c r="J72" i="27"/>
  <c r="X71" i="27"/>
  <c r="T71" i="27"/>
  <c r="J71" i="27"/>
  <c r="X70" i="27"/>
  <c r="S70" i="27"/>
  <c r="T70" i="27" s="1"/>
  <c r="J70" i="27"/>
  <c r="E65" i="27"/>
  <c r="E153" i="26"/>
  <c r="F151" i="26" s="1"/>
  <c r="J152" i="26"/>
  <c r="J150" i="26"/>
  <c r="BA149" i="26"/>
  <c r="AW149" i="26"/>
  <c r="AS149" i="26"/>
  <c r="AO149" i="26"/>
  <c r="X149" i="26"/>
  <c r="T149" i="26"/>
  <c r="J149" i="26"/>
  <c r="BA148" i="26"/>
  <c r="AW148" i="26"/>
  <c r="AS148" i="26"/>
  <c r="AO148" i="26"/>
  <c r="X148" i="26"/>
  <c r="S148" i="26"/>
  <c r="T148" i="26" s="1"/>
  <c r="J148" i="26"/>
  <c r="I144" i="26"/>
  <c r="J144" i="26" s="1"/>
  <c r="J153" i="26" s="1"/>
  <c r="G137" i="25"/>
  <c r="E137" i="25"/>
  <c r="F133" i="25" s="1"/>
  <c r="BA136" i="25"/>
  <c r="AW136" i="25"/>
  <c r="AS136" i="25"/>
  <c r="AO136" i="25"/>
  <c r="X136" i="25"/>
  <c r="S136" i="25"/>
  <c r="T136" i="25" s="1"/>
  <c r="J136" i="25"/>
  <c r="BA135" i="25"/>
  <c r="AW135" i="25"/>
  <c r="AS135" i="25"/>
  <c r="AO135" i="25"/>
  <c r="X135" i="25"/>
  <c r="S135" i="25"/>
  <c r="T135" i="25" s="1"/>
  <c r="J135" i="25"/>
  <c r="BA134" i="25"/>
  <c r="AW134" i="25"/>
  <c r="AS134" i="25"/>
  <c r="AO134" i="25"/>
  <c r="X134" i="25"/>
  <c r="S134" i="25"/>
  <c r="T134" i="25" s="1"/>
  <c r="J134" i="25"/>
  <c r="BA133" i="25"/>
  <c r="AW133" i="25"/>
  <c r="AS133" i="25"/>
  <c r="AO133" i="25"/>
  <c r="X133" i="25"/>
  <c r="S133" i="25"/>
  <c r="T133" i="25" s="1"/>
  <c r="J133" i="25"/>
  <c r="E127" i="25"/>
  <c r="E125" i="1"/>
  <c r="I125" i="1" s="1"/>
  <c r="J125" i="1" s="1"/>
  <c r="BA124" i="1"/>
  <c r="AW124" i="1"/>
  <c r="AS124" i="1"/>
  <c r="AO124" i="1"/>
  <c r="X124" i="1"/>
  <c r="S124" i="1"/>
  <c r="T124" i="1" s="1"/>
  <c r="J124" i="1"/>
  <c r="E119" i="1"/>
  <c r="J115" i="1"/>
  <c r="E115" i="1"/>
  <c r="BA114" i="1"/>
  <c r="AW114" i="1"/>
  <c r="AS114" i="1"/>
  <c r="AO114" i="1"/>
  <c r="X114" i="1"/>
  <c r="S114" i="1"/>
  <c r="T114" i="1" s="1"/>
  <c r="J114" i="1"/>
  <c r="E109" i="1"/>
  <c r="I109" i="1" s="1"/>
  <c r="J109" i="1" s="1"/>
  <c r="G67" i="13"/>
  <c r="F73" i="13"/>
  <c r="E73" i="13"/>
  <c r="I73" i="13" s="1"/>
  <c r="J73" i="13" s="1"/>
  <c r="BA72" i="13"/>
  <c r="AW72" i="13"/>
  <c r="AS72" i="13"/>
  <c r="AO72" i="13"/>
  <c r="X72" i="13"/>
  <c r="S72" i="13"/>
  <c r="T72" i="13" s="1"/>
  <c r="J72" i="13"/>
  <c r="J81" i="32"/>
  <c r="E81" i="32"/>
  <c r="BA80" i="32"/>
  <c r="AW80" i="32"/>
  <c r="AS80" i="32"/>
  <c r="AO80" i="32"/>
  <c r="X80" i="32"/>
  <c r="S80" i="32"/>
  <c r="T80" i="32" s="1"/>
  <c r="J80" i="32"/>
  <c r="J75" i="32"/>
  <c r="E75" i="32"/>
  <c r="I67" i="38"/>
  <c r="E306" i="34"/>
  <c r="BA305" i="34"/>
  <c r="AW305" i="34"/>
  <c r="AS305" i="34"/>
  <c r="AO305" i="34"/>
  <c r="X305" i="34"/>
  <c r="S305" i="34"/>
  <c r="T305" i="34" s="1"/>
  <c r="J305" i="34"/>
  <c r="BA304" i="34"/>
  <c r="AW304" i="34"/>
  <c r="AS304" i="34"/>
  <c r="AO304" i="34"/>
  <c r="X304" i="34"/>
  <c r="S304" i="34"/>
  <c r="T304" i="34" s="1"/>
  <c r="J304" i="34"/>
  <c r="BA303" i="34"/>
  <c r="AW303" i="34"/>
  <c r="AS303" i="34"/>
  <c r="AO303" i="34"/>
  <c r="X303" i="34"/>
  <c r="S303" i="34"/>
  <c r="T303" i="34" s="1"/>
  <c r="J303" i="34"/>
  <c r="E298" i="34"/>
  <c r="I298" i="34" s="1"/>
  <c r="J298" i="34" s="1"/>
  <c r="E293" i="34"/>
  <c r="BA292" i="34"/>
  <c r="AW292" i="34"/>
  <c r="AS292" i="34"/>
  <c r="AO292" i="34"/>
  <c r="X292" i="34"/>
  <c r="S292" i="34"/>
  <c r="T292" i="34" s="1"/>
  <c r="J292" i="34"/>
  <c r="BA291" i="34"/>
  <c r="AW291" i="34"/>
  <c r="AS291" i="34"/>
  <c r="AO291" i="34"/>
  <c r="X291" i="34"/>
  <c r="T291" i="34"/>
  <c r="J291" i="34"/>
  <c r="E281" i="34"/>
  <c r="I281" i="34" s="1"/>
  <c r="J281" i="34" s="1"/>
  <c r="BA280" i="34"/>
  <c r="AW280" i="34"/>
  <c r="AS280" i="34"/>
  <c r="AO280" i="34"/>
  <c r="X280" i="34"/>
  <c r="S280" i="34"/>
  <c r="T280" i="34" s="1"/>
  <c r="J280" i="34"/>
  <c r="E275" i="34"/>
  <c r="I275" i="34" s="1"/>
  <c r="J275" i="34" s="1"/>
  <c r="G127" i="25" l="1"/>
  <c r="I127" i="25" s="1"/>
  <c r="J127" i="25" s="1"/>
  <c r="I137" i="25"/>
  <c r="J137" i="25" s="1"/>
  <c r="G65" i="27"/>
  <c r="I73" i="27"/>
  <c r="I65" i="27" s="1"/>
  <c r="J65" i="27" s="1"/>
  <c r="J73" i="27" s="1"/>
  <c r="F70" i="27"/>
  <c r="F135" i="25"/>
  <c r="F71" i="27"/>
  <c r="I119" i="1"/>
  <c r="J119" i="1" s="1"/>
  <c r="E67" i="13"/>
  <c r="I67" i="13" s="1"/>
  <c r="J67" i="13" s="1"/>
  <c r="F152" i="26"/>
  <c r="F149" i="26"/>
  <c r="F153" i="26"/>
  <c r="F150" i="26"/>
  <c r="F148" i="26"/>
  <c r="I153" i="26"/>
  <c r="F293" i="34"/>
  <c r="E286" i="34"/>
  <c r="I286" i="34" s="1"/>
  <c r="J286" i="34" s="1"/>
  <c r="I293" i="34"/>
  <c r="J293" i="34" s="1"/>
  <c r="F306" i="34"/>
  <c r="I306" i="34"/>
  <c r="J306" i="34" s="1"/>
  <c r="F136" i="25"/>
  <c r="F134" i="25"/>
  <c r="AP31" i="37"/>
  <c r="AL31" i="37"/>
  <c r="AH31" i="37"/>
  <c r="AD31" i="37"/>
  <c r="Y31" i="37"/>
  <c r="AP33" i="19"/>
  <c r="AL33" i="19"/>
  <c r="AH33" i="19"/>
  <c r="AD33" i="19"/>
  <c r="Y33" i="19"/>
  <c r="AP26" i="19"/>
  <c r="AM26" i="19"/>
  <c r="AL26" i="19"/>
  <c r="AH26" i="19"/>
  <c r="AD26" i="19"/>
  <c r="Y26" i="19"/>
  <c r="AP25" i="19"/>
  <c r="AM25" i="19"/>
  <c r="AL25" i="19"/>
  <c r="AH25" i="19"/>
  <c r="AD25" i="19"/>
  <c r="Y25" i="19"/>
  <c r="AP24" i="19"/>
  <c r="AM24" i="19"/>
  <c r="AL24" i="19"/>
  <c r="AH24" i="19"/>
  <c r="AD24" i="19"/>
  <c r="Y24" i="19"/>
  <c r="AP22" i="19"/>
  <c r="AM22" i="19"/>
  <c r="AL22" i="19"/>
  <c r="AH22" i="19"/>
  <c r="AD22" i="19"/>
  <c r="Y22" i="19"/>
  <c r="AP21" i="19"/>
  <c r="AM21" i="19"/>
  <c r="AL21" i="19"/>
  <c r="AH21" i="19"/>
  <c r="AD21" i="19"/>
  <c r="Y21" i="19"/>
  <c r="AP20" i="19"/>
  <c r="AM20" i="19"/>
  <c r="AL20" i="19"/>
  <c r="AH20" i="19"/>
  <c r="AD20" i="19"/>
  <c r="Y20" i="19"/>
  <c r="AP19" i="19"/>
  <c r="AM19" i="19"/>
  <c r="AL19" i="19"/>
  <c r="AH19" i="19"/>
  <c r="AD19" i="19"/>
  <c r="Y19" i="19"/>
  <c r="AP18" i="19"/>
  <c r="AM18" i="19"/>
  <c r="AL18" i="19"/>
  <c r="AH18" i="19"/>
  <c r="AD18" i="19"/>
  <c r="Y18" i="19"/>
  <c r="AP32" i="31"/>
  <c r="AL32" i="31"/>
  <c r="AH32" i="31"/>
  <c r="AD32" i="31"/>
  <c r="Y32" i="31"/>
  <c r="AM32" i="31"/>
  <c r="AP31" i="31"/>
  <c r="AL31" i="31"/>
  <c r="AH31" i="31"/>
  <c r="AD31" i="31"/>
  <c r="Y31" i="31"/>
  <c r="AM31" i="31"/>
  <c r="AP24" i="31"/>
  <c r="AM24" i="31"/>
  <c r="AL24" i="31"/>
  <c r="AH24" i="31"/>
  <c r="AD24" i="31"/>
  <c r="Y24" i="31"/>
  <c r="AP23" i="31"/>
  <c r="AM23" i="31"/>
  <c r="AL23" i="31"/>
  <c r="AH23" i="31"/>
  <c r="AD23" i="31"/>
  <c r="Y23" i="31"/>
  <c r="AP22" i="31"/>
  <c r="AM22" i="31"/>
  <c r="AL22" i="31"/>
  <c r="AH22" i="31"/>
  <c r="AD22" i="31"/>
  <c r="Y22" i="31"/>
  <c r="AP21" i="31"/>
  <c r="AM21" i="31"/>
  <c r="AL21" i="31"/>
  <c r="AH21" i="31"/>
  <c r="AD21" i="31"/>
  <c r="Y21" i="31"/>
  <c r="AP20" i="31"/>
  <c r="AM20" i="31"/>
  <c r="AL20" i="31"/>
  <c r="AH20" i="31"/>
  <c r="AD20" i="31"/>
  <c r="Y20" i="31"/>
  <c r="AP19" i="31"/>
  <c r="AM19" i="31"/>
  <c r="AL19" i="31"/>
  <c r="AH19" i="31"/>
  <c r="AD19" i="31"/>
  <c r="Y19" i="31"/>
  <c r="AP18" i="31"/>
  <c r="AM18" i="31"/>
  <c r="AL18" i="31"/>
  <c r="AH18" i="31"/>
  <c r="AD18" i="31"/>
  <c r="Y18" i="31"/>
  <c r="AP17" i="31"/>
  <c r="AM17" i="31"/>
  <c r="AL17" i="31"/>
  <c r="AH17" i="31"/>
  <c r="AD17" i="31"/>
  <c r="Y17" i="31"/>
  <c r="AP16" i="31"/>
  <c r="AM16" i="31"/>
  <c r="AL16" i="31"/>
  <c r="AH16" i="31"/>
  <c r="AD16" i="31"/>
  <c r="Y16" i="31"/>
  <c r="AP38" i="36"/>
  <c r="AL38" i="36"/>
  <c r="V38" i="36"/>
  <c r="U38" i="36"/>
  <c r="AP37" i="36"/>
  <c r="AL37" i="36"/>
  <c r="V37" i="36"/>
  <c r="AE37" i="36" s="1"/>
  <c r="AG37" i="36" s="1"/>
  <c r="AH37" i="36" s="1"/>
  <c r="AP36" i="36"/>
  <c r="AL36" i="36"/>
  <c r="AH36" i="36"/>
  <c r="Y36" i="36"/>
  <c r="AA36" i="36"/>
  <c r="AC36" i="36" s="1"/>
  <c r="AD36" i="36" s="1"/>
  <c r="AP35" i="36"/>
  <c r="AM35" i="36"/>
  <c r="AL35" i="36"/>
  <c r="AH35" i="36"/>
  <c r="AD35" i="36"/>
  <c r="Y35" i="36"/>
  <c r="AP34" i="36"/>
  <c r="AL34" i="36"/>
  <c r="AH34" i="36"/>
  <c r="AD34" i="36"/>
  <c r="Y34" i="36"/>
  <c r="AP33" i="36"/>
  <c r="AL33" i="36"/>
  <c r="V33" i="36"/>
  <c r="AE33" i="36" s="1"/>
  <c r="AG33" i="36" s="1"/>
  <c r="AH33" i="36" s="1"/>
  <c r="U33" i="36"/>
  <c r="AP32" i="36"/>
  <c r="AL32" i="36"/>
  <c r="AH32" i="36"/>
  <c r="AD32" i="36"/>
  <c r="Y32" i="36"/>
  <c r="AM32" i="36"/>
  <c r="AP26" i="36"/>
  <c r="AM26" i="36"/>
  <c r="AL26" i="36"/>
  <c r="AH26" i="36"/>
  <c r="AD26" i="36"/>
  <c r="Y26" i="36"/>
  <c r="AP25" i="36"/>
  <c r="AM25" i="36"/>
  <c r="AL25" i="36"/>
  <c r="AH25" i="36"/>
  <c r="AD25" i="36"/>
  <c r="Y25" i="36"/>
  <c r="AP24" i="36"/>
  <c r="AM24" i="36"/>
  <c r="AL24" i="36"/>
  <c r="AH24" i="36"/>
  <c r="AD24" i="36"/>
  <c r="Y24" i="36"/>
  <c r="AP23" i="36"/>
  <c r="AM23" i="36"/>
  <c r="AL23" i="36"/>
  <c r="AH23" i="36"/>
  <c r="AD23" i="36"/>
  <c r="Y23" i="36"/>
  <c r="AP22" i="36"/>
  <c r="AM22" i="36"/>
  <c r="AL22" i="36"/>
  <c r="AH22" i="36"/>
  <c r="AD22" i="36"/>
  <c r="Y22" i="36"/>
  <c r="AP21" i="36"/>
  <c r="AM21" i="36"/>
  <c r="AL21" i="36"/>
  <c r="AH21" i="36"/>
  <c r="AD21" i="36"/>
  <c r="Y21" i="36"/>
  <c r="AP20" i="36"/>
  <c r="AM20" i="36"/>
  <c r="AL20" i="36"/>
  <c r="AH20" i="36"/>
  <c r="AD20" i="36"/>
  <c r="Y20" i="36"/>
  <c r="AP19" i="36"/>
  <c r="AM19" i="36"/>
  <c r="AL19" i="36"/>
  <c r="AH19" i="36"/>
  <c r="AD19" i="36"/>
  <c r="Y19" i="36"/>
  <c r="AP18" i="36"/>
  <c r="AM18" i="36"/>
  <c r="AL18" i="36"/>
  <c r="AH18" i="36"/>
  <c r="AD18" i="36"/>
  <c r="Y18" i="36"/>
  <c r="AP17" i="36"/>
  <c r="AM17" i="36"/>
  <c r="AL17" i="36"/>
  <c r="AH17" i="36"/>
  <c r="AD17" i="36"/>
  <c r="Y17" i="36"/>
  <c r="AP16" i="36"/>
  <c r="AM16" i="36"/>
  <c r="AL16" i="36"/>
  <c r="AH16" i="36"/>
  <c r="AD16" i="36"/>
  <c r="Y16" i="36"/>
  <c r="AP23" i="29"/>
  <c r="AM23" i="29"/>
  <c r="AL23" i="29"/>
  <c r="AH23" i="29"/>
  <c r="AD23" i="29"/>
  <c r="Y23" i="29"/>
  <c r="AP16" i="29"/>
  <c r="AM16" i="29"/>
  <c r="AL16" i="29"/>
  <c r="AH16" i="29"/>
  <c r="AD16" i="29"/>
  <c r="Y16" i="29"/>
  <c r="AP15" i="29"/>
  <c r="AM15" i="29"/>
  <c r="AL15" i="29"/>
  <c r="AH15" i="29"/>
  <c r="AD15" i="29"/>
  <c r="Y15" i="29"/>
  <c r="AP14" i="29"/>
  <c r="AM14" i="29"/>
  <c r="AL14" i="29"/>
  <c r="AH14" i="29"/>
  <c r="AD14" i="29"/>
  <c r="Y14" i="29"/>
  <c r="AP24" i="26"/>
  <c r="AM24" i="26"/>
  <c r="AL24" i="26"/>
  <c r="AH24" i="26"/>
  <c r="AD24" i="26"/>
  <c r="Y24" i="26"/>
  <c r="AP17" i="26"/>
  <c r="AM17" i="26"/>
  <c r="AL17" i="26"/>
  <c r="AH17" i="26"/>
  <c r="AD17" i="26"/>
  <c r="Y17" i="26"/>
  <c r="AP16" i="26"/>
  <c r="AL16" i="26"/>
  <c r="AH16" i="26"/>
  <c r="AD16" i="26"/>
  <c r="Y16" i="26"/>
  <c r="AP32" i="25"/>
  <c r="AL32" i="25"/>
  <c r="AH32" i="25"/>
  <c r="AD32" i="25"/>
  <c r="Y32" i="25"/>
  <c r="AP25" i="25"/>
  <c r="AM25" i="25"/>
  <c r="AL25" i="25"/>
  <c r="AH25" i="25"/>
  <c r="AD25" i="25"/>
  <c r="Y25" i="25"/>
  <c r="AP24" i="25"/>
  <c r="AM24" i="25"/>
  <c r="AL24" i="25"/>
  <c r="AH24" i="25"/>
  <c r="AD24" i="25"/>
  <c r="Y24" i="25"/>
  <c r="AP23" i="25"/>
  <c r="AM23" i="25"/>
  <c r="AL23" i="25"/>
  <c r="AH23" i="25"/>
  <c r="AD23" i="25"/>
  <c r="Y23" i="25"/>
  <c r="AP22" i="25"/>
  <c r="AM22" i="25"/>
  <c r="AL22" i="25"/>
  <c r="AH22" i="25"/>
  <c r="AD22" i="25"/>
  <c r="Y22" i="25"/>
  <c r="AP21" i="25"/>
  <c r="AM21" i="25"/>
  <c r="AL21" i="25"/>
  <c r="AH21" i="25"/>
  <c r="AD21" i="25"/>
  <c r="Y21" i="25"/>
  <c r="Y26" i="1"/>
  <c r="AP18" i="1"/>
  <c r="AM18" i="1"/>
  <c r="AL18" i="1"/>
  <c r="AH18" i="1"/>
  <c r="AD18" i="1"/>
  <c r="Y18" i="1"/>
  <c r="AP16" i="1"/>
  <c r="AM16" i="1"/>
  <c r="AL16" i="1"/>
  <c r="AH16" i="1"/>
  <c r="AD16" i="1"/>
  <c r="Y16" i="1"/>
  <c r="AP15" i="1"/>
  <c r="AM15" i="1"/>
  <c r="AL15" i="1"/>
  <c r="AH15" i="1"/>
  <c r="AD15" i="1"/>
  <c r="Y15" i="1"/>
  <c r="AP26" i="13"/>
  <c r="AM26" i="13"/>
  <c r="AL26" i="13"/>
  <c r="AH26" i="13"/>
  <c r="AD26" i="13"/>
  <c r="Y26" i="13"/>
  <c r="AP18" i="13"/>
  <c r="AL18" i="13"/>
  <c r="AH18" i="13"/>
  <c r="AD18" i="13"/>
  <c r="Y18" i="13"/>
  <c r="AP17" i="13"/>
  <c r="AM17" i="13"/>
  <c r="AL17" i="13"/>
  <c r="AH17" i="13"/>
  <c r="AD17" i="13"/>
  <c r="Y17" i="13"/>
  <c r="AP17" i="32"/>
  <c r="AM17" i="32"/>
  <c r="AL17" i="32"/>
  <c r="AH17" i="32"/>
  <c r="AD17" i="32"/>
  <c r="Y17" i="32"/>
  <c r="AP16" i="32"/>
  <c r="AM16" i="32"/>
  <c r="AL16" i="32"/>
  <c r="AH16" i="32"/>
  <c r="AD16" i="32"/>
  <c r="Y16" i="32"/>
  <c r="AP25" i="38"/>
  <c r="AL25" i="38"/>
  <c r="AH25" i="38"/>
  <c r="AD25" i="38"/>
  <c r="Y25" i="38"/>
  <c r="AA18" i="38"/>
  <c r="AP17" i="38"/>
  <c r="AM17" i="38"/>
  <c r="AL17" i="38"/>
  <c r="AH17" i="38"/>
  <c r="AD17" i="38"/>
  <c r="Y17" i="38"/>
  <c r="AP30" i="34"/>
  <c r="AM30" i="34"/>
  <c r="AL30" i="34"/>
  <c r="AH30" i="34"/>
  <c r="AD30" i="34"/>
  <c r="Y30" i="34"/>
  <c r="AP24" i="34"/>
  <c r="AM24" i="34"/>
  <c r="AL24" i="34"/>
  <c r="AH24" i="34"/>
  <c r="AD24" i="34"/>
  <c r="Y24" i="34"/>
  <c r="AP23" i="34"/>
  <c r="AL23" i="34"/>
  <c r="AH23" i="34"/>
  <c r="AD23" i="34"/>
  <c r="Y23" i="34"/>
  <c r="AM23" i="34"/>
  <c r="AP22" i="34"/>
  <c r="AM22" i="34"/>
  <c r="AM18" i="13" s="1"/>
  <c r="AL22" i="34"/>
  <c r="AD22" i="34"/>
  <c r="Y22" i="34"/>
  <c r="Y21" i="34"/>
  <c r="AP20" i="34"/>
  <c r="AM20" i="34"/>
  <c r="AL20" i="34"/>
  <c r="AH20" i="34"/>
  <c r="AD20" i="34"/>
  <c r="Y20" i="34"/>
  <c r="AP19" i="34"/>
  <c r="AM19" i="34"/>
  <c r="AL19" i="34"/>
  <c r="AH19" i="34"/>
  <c r="Y18" i="34"/>
  <c r="AP17" i="34"/>
  <c r="AM17" i="34"/>
  <c r="AL17" i="34"/>
  <c r="AH17" i="34"/>
  <c r="AD17" i="34"/>
  <c r="Y17" i="34"/>
  <c r="AA38" i="36" l="1"/>
  <c r="X38" i="36"/>
  <c r="Y38" i="36" s="1"/>
  <c r="AM31" i="37"/>
  <c r="AM33" i="19"/>
  <c r="AM26" i="1"/>
  <c r="AM25" i="38"/>
  <c r="AM25" i="32"/>
  <c r="F137" i="25"/>
  <c r="AA37" i="36"/>
  <c r="AC37" i="36" s="1"/>
  <c r="AD37" i="36" s="1"/>
  <c r="X37" i="36"/>
  <c r="Y37" i="36" s="1"/>
  <c r="AM38" i="36"/>
  <c r="AM37" i="36"/>
  <c r="AM36" i="36"/>
  <c r="AM33" i="36"/>
  <c r="AA33" i="36"/>
  <c r="AC33" i="36" s="1"/>
  <c r="AD33" i="36" s="1"/>
  <c r="X33" i="36"/>
  <c r="Y33" i="36" s="1"/>
  <c r="F73" i="27"/>
  <c r="E107" i="34"/>
  <c r="E106" i="34"/>
  <c r="E105" i="34"/>
  <c r="E104" i="34"/>
  <c r="E103" i="34"/>
  <c r="E102" i="34"/>
  <c r="E101" i="34"/>
  <c r="AP100" i="34"/>
  <c r="AL100" i="34"/>
  <c r="AH100" i="34"/>
  <c r="AD100" i="34"/>
  <c r="Y100" i="34"/>
  <c r="AP98" i="34"/>
  <c r="AL98" i="34"/>
  <c r="AH98" i="34"/>
  <c r="AD98" i="34"/>
  <c r="Y98" i="34"/>
  <c r="AP97" i="34"/>
  <c r="AL97" i="34"/>
  <c r="AH97" i="34"/>
  <c r="AD97" i="34"/>
  <c r="Y97" i="34"/>
  <c r="AP96" i="34"/>
  <c r="AL96" i="34"/>
  <c r="AH96" i="34"/>
  <c r="AD96" i="34"/>
  <c r="Y96" i="34"/>
  <c r="AP95" i="34"/>
  <c r="AL95" i="34"/>
  <c r="AH95" i="34"/>
  <c r="AD95" i="34"/>
  <c r="Y95" i="34"/>
  <c r="AP94" i="34"/>
  <c r="AL94" i="34"/>
  <c r="AH94" i="34"/>
  <c r="AD94" i="34"/>
  <c r="Y94" i="34"/>
  <c r="AP93" i="34"/>
  <c r="AL93" i="34"/>
  <c r="AH93" i="34"/>
  <c r="AD93" i="34"/>
  <c r="Y93" i="34"/>
  <c r="AP92" i="34"/>
  <c r="AL92" i="34"/>
  <c r="AH92" i="34"/>
  <c r="AD92" i="34"/>
  <c r="Y92" i="34"/>
  <c r="AP91" i="34"/>
  <c r="AL91" i="34"/>
  <c r="AH91" i="34"/>
  <c r="AD91" i="34"/>
  <c r="Y91" i="34"/>
  <c r="AP90" i="34"/>
  <c r="AL90" i="34"/>
  <c r="AH90" i="34"/>
  <c r="AD90" i="34"/>
  <c r="Y90" i="34"/>
  <c r="AP89" i="34"/>
  <c r="AL89" i="34"/>
  <c r="AH89" i="34"/>
  <c r="AD89" i="34"/>
  <c r="Y89" i="34"/>
  <c r="AP88" i="34"/>
  <c r="AL88" i="34"/>
  <c r="AH88" i="34"/>
  <c r="Y88" i="34"/>
  <c r="AP87" i="34"/>
  <c r="AL87" i="34"/>
  <c r="AH87" i="34"/>
  <c r="AD87" i="34"/>
  <c r="Y87" i="34"/>
  <c r="AP86" i="34"/>
  <c r="AL86" i="34"/>
  <c r="AH86" i="34"/>
  <c r="AD86" i="34"/>
  <c r="Y86" i="34"/>
  <c r="AP85" i="34"/>
  <c r="AL85" i="34"/>
  <c r="AH85" i="34"/>
  <c r="AD85" i="34"/>
  <c r="Y85" i="34"/>
  <c r="AP84" i="34"/>
  <c r="AL84" i="34"/>
  <c r="AH84" i="34"/>
  <c r="AD84" i="34"/>
  <c r="Y84" i="34"/>
  <c r="AP83" i="34"/>
  <c r="AL83" i="34"/>
  <c r="AH83" i="34"/>
  <c r="AD83" i="34"/>
  <c r="Y83" i="34"/>
  <c r="AP82" i="34"/>
  <c r="AL82" i="34"/>
  <c r="AH82" i="34"/>
  <c r="AD82" i="34"/>
  <c r="Y82" i="34"/>
  <c r="AP81" i="34"/>
  <c r="AL81" i="34"/>
  <c r="AH81" i="34"/>
  <c r="AD81" i="34"/>
  <c r="Y81" i="34"/>
  <c r="AP80" i="34"/>
  <c r="AL80" i="34"/>
  <c r="AH80" i="34"/>
  <c r="AD80" i="34"/>
  <c r="Y80" i="34"/>
  <c r="AP79" i="34"/>
  <c r="AL79" i="34"/>
  <c r="AH79" i="34"/>
  <c r="AD79" i="34"/>
  <c r="Y79" i="34"/>
  <c r="AP78" i="34"/>
  <c r="AL78" i="34"/>
  <c r="AH78" i="34"/>
  <c r="AD78" i="34"/>
  <c r="Y78" i="34"/>
  <c r="AP77" i="34"/>
  <c r="AL77" i="34"/>
  <c r="AH77" i="34"/>
  <c r="AD77" i="34"/>
  <c r="Y77" i="34"/>
  <c r="AD76" i="34"/>
  <c r="Y76" i="34"/>
  <c r="AP52" i="34"/>
  <c r="AL52" i="34"/>
  <c r="AH52" i="34"/>
  <c r="AD52" i="34"/>
  <c r="Y52" i="34"/>
  <c r="AP51" i="34"/>
  <c r="AL51" i="34"/>
  <c r="AH51" i="34"/>
  <c r="AD51" i="34"/>
  <c r="Y51" i="34"/>
  <c r="AP50" i="34"/>
  <c r="AL50" i="34"/>
  <c r="AH50" i="34"/>
  <c r="AD50" i="34"/>
  <c r="Y50" i="34"/>
  <c r="AP49" i="34"/>
  <c r="AL49" i="34"/>
  <c r="AH49" i="34"/>
  <c r="AD49" i="34"/>
  <c r="Y49" i="34"/>
  <c r="AP48" i="34"/>
  <c r="AL48" i="34"/>
  <c r="AD48" i="34"/>
  <c r="Y48" i="34"/>
  <c r="AP47" i="34"/>
  <c r="AL47" i="34"/>
  <c r="AH47" i="34"/>
  <c r="AD47" i="34"/>
  <c r="Y47" i="34"/>
  <c r="AP46" i="34"/>
  <c r="AL46" i="34"/>
  <c r="AH46" i="34"/>
  <c r="AD46" i="34"/>
  <c r="Y46" i="34"/>
  <c r="AP45" i="34"/>
  <c r="AL45" i="34"/>
  <c r="AH45" i="34"/>
  <c r="Y45" i="34"/>
  <c r="AP44" i="34"/>
  <c r="AL44" i="34"/>
  <c r="Y44" i="34"/>
  <c r="AC38" i="36" l="1"/>
  <c r="AD38" i="36" s="1"/>
  <c r="AE38" i="36"/>
  <c r="AG38" i="36" s="1"/>
  <c r="AH38" i="36" s="1"/>
  <c r="AP65" i="1"/>
  <c r="AL65" i="1"/>
  <c r="AH65" i="1"/>
  <c r="AP63" i="1"/>
  <c r="AL63" i="1"/>
  <c r="AH63" i="1"/>
  <c r="AP62" i="1"/>
  <c r="AL62" i="1"/>
  <c r="AH62" i="1"/>
  <c r="AP61" i="1"/>
  <c r="AL61" i="1"/>
  <c r="AH61" i="1"/>
  <c r="AP60" i="1"/>
  <c r="AL60" i="1"/>
  <c r="AH60" i="1"/>
  <c r="AP98" i="1"/>
  <c r="AL98" i="1"/>
  <c r="AH98" i="1"/>
  <c r="E98" i="1"/>
  <c r="AP97" i="1"/>
  <c r="AL97" i="1"/>
  <c r="AH97" i="1"/>
  <c r="E97" i="1"/>
  <c r="AP96" i="1"/>
  <c r="AL96" i="1"/>
  <c r="AH96" i="1"/>
  <c r="E96" i="1"/>
  <c r="AP95" i="1"/>
  <c r="AL95" i="1"/>
  <c r="AH95" i="1"/>
  <c r="E95" i="1"/>
  <c r="AP94" i="1"/>
  <c r="AL94" i="1"/>
  <c r="AH94" i="1"/>
  <c r="E94" i="1"/>
  <c r="AP93" i="1"/>
  <c r="AL93" i="1"/>
  <c r="AH93" i="1"/>
  <c r="E93" i="1"/>
  <c r="AP92" i="1"/>
  <c r="AL92" i="1"/>
  <c r="AH92" i="1"/>
  <c r="E92" i="1"/>
  <c r="AP89" i="1"/>
  <c r="AL89" i="1"/>
  <c r="AH89" i="1"/>
  <c r="E89" i="1"/>
  <c r="AP88" i="1"/>
  <c r="AL88" i="1"/>
  <c r="AH88" i="1"/>
  <c r="E88" i="1"/>
  <c r="AP81" i="1"/>
  <c r="AL81" i="1"/>
  <c r="AH81" i="1"/>
  <c r="E81" i="1"/>
  <c r="AP80" i="1"/>
  <c r="AL80" i="1"/>
  <c r="AH80" i="1"/>
  <c r="E80" i="1"/>
  <c r="AP77" i="1"/>
  <c r="AL77" i="1"/>
  <c r="AH77" i="1"/>
  <c r="E77" i="1"/>
  <c r="AP76" i="1"/>
  <c r="AL76" i="1"/>
  <c r="E76" i="1"/>
  <c r="AP75" i="1"/>
  <c r="AL75" i="1"/>
  <c r="AH75" i="1"/>
  <c r="E75" i="1"/>
  <c r="E74" i="1"/>
  <c r="E73" i="1"/>
  <c r="AP72" i="1"/>
  <c r="AL72" i="1"/>
  <c r="AH72" i="1"/>
  <c r="E72" i="1"/>
  <c r="AP71" i="1"/>
  <c r="AL71" i="1"/>
  <c r="AH71" i="1"/>
  <c r="E71" i="1"/>
  <c r="AP70" i="1"/>
  <c r="AL70" i="1"/>
  <c r="AH70" i="1"/>
  <c r="E70" i="1"/>
  <c r="AP69" i="1"/>
  <c r="AL69" i="1"/>
  <c r="AH69" i="1"/>
  <c r="E69" i="1"/>
  <c r="E68" i="1"/>
  <c r="E67" i="1"/>
  <c r="AP59" i="1"/>
  <c r="AL59" i="1"/>
  <c r="AH59" i="1"/>
  <c r="E59" i="1"/>
  <c r="AP57" i="1"/>
  <c r="AL57" i="1"/>
  <c r="AH57" i="1"/>
  <c r="E57" i="1"/>
  <c r="AP56" i="1"/>
  <c r="AL56" i="1"/>
  <c r="AH56" i="1"/>
  <c r="E56" i="1"/>
  <c r="AP55" i="1"/>
  <c r="AL55" i="1"/>
  <c r="AH55" i="1"/>
  <c r="E55" i="1"/>
  <c r="AP53" i="1"/>
  <c r="AL53" i="1"/>
  <c r="AH53" i="1"/>
  <c r="E53" i="1"/>
  <c r="AP52" i="1"/>
  <c r="AL52" i="1"/>
  <c r="AH52" i="1"/>
  <c r="E52" i="1"/>
  <c r="A52" i="1"/>
  <c r="AP211" i="36" l="1"/>
  <c r="AL211" i="36"/>
  <c r="AH211" i="36"/>
  <c r="AD211" i="36"/>
  <c r="Y211" i="36"/>
  <c r="AP210" i="36"/>
  <c r="AL210" i="36"/>
  <c r="AH210" i="36"/>
  <c r="AD210" i="36"/>
  <c r="Y210" i="36"/>
  <c r="AP209" i="36"/>
  <c r="AL209" i="36"/>
  <c r="AH209" i="36"/>
  <c r="AD209" i="36"/>
  <c r="Y209" i="36"/>
  <c r="AP208" i="36"/>
  <c r="AL208" i="36"/>
  <c r="AH208" i="36"/>
  <c r="AD208" i="36"/>
  <c r="Y208" i="36"/>
  <c r="AP207" i="36"/>
  <c r="AL207" i="36"/>
  <c r="AH207" i="36"/>
  <c r="AD207" i="36"/>
  <c r="Y207" i="36"/>
  <c r="AP206" i="36"/>
  <c r="AL206" i="36"/>
  <c r="AH206" i="36"/>
  <c r="AD206" i="36"/>
  <c r="Y206" i="36"/>
  <c r="AP205" i="36"/>
  <c r="AL205" i="36"/>
  <c r="AH205" i="36"/>
  <c r="AD205" i="36"/>
  <c r="Y205" i="36"/>
  <c r="AP204" i="36"/>
  <c r="AL204" i="36"/>
  <c r="AH204" i="36"/>
  <c r="AD204" i="36"/>
  <c r="Y204" i="36"/>
  <c r="AP203" i="36"/>
  <c r="AL203" i="36"/>
  <c r="AH203" i="36"/>
  <c r="AD203" i="36"/>
  <c r="Y203" i="36"/>
  <c r="AP202" i="36"/>
  <c r="AL202" i="36"/>
  <c r="AH202" i="36"/>
  <c r="AD202" i="36"/>
  <c r="Y202" i="36"/>
  <c r="AP201" i="36"/>
  <c r="AL201" i="36"/>
  <c r="AH201" i="36"/>
  <c r="AD201" i="36"/>
  <c r="Y201" i="36"/>
  <c r="AP200" i="36"/>
  <c r="AL200" i="36"/>
  <c r="AH200" i="36"/>
  <c r="AD200" i="36"/>
  <c r="Y200" i="36"/>
  <c r="AP199" i="36"/>
  <c r="AL199" i="36"/>
  <c r="AH199" i="36"/>
  <c r="AD199" i="36"/>
  <c r="Y199" i="36"/>
  <c r="AP198" i="36"/>
  <c r="AL198" i="36"/>
  <c r="AH198" i="36"/>
  <c r="AD198" i="36"/>
  <c r="Y198" i="36"/>
  <c r="AP197" i="36"/>
  <c r="AL197" i="36"/>
  <c r="AH197" i="36"/>
  <c r="AD197" i="36"/>
  <c r="Y197" i="36"/>
  <c r="AP196" i="36"/>
  <c r="AL196" i="36"/>
  <c r="AH196" i="36"/>
  <c r="AD196" i="36"/>
  <c r="Y196" i="36"/>
  <c r="AP195" i="36"/>
  <c r="AL195" i="36"/>
  <c r="AH195" i="36"/>
  <c r="AD195" i="36"/>
  <c r="Y195" i="36"/>
  <c r="AP194" i="36"/>
  <c r="AL194" i="36"/>
  <c r="AH194" i="36"/>
  <c r="AD194" i="36"/>
  <c r="Y194" i="36"/>
  <c r="AP193" i="36"/>
  <c r="AL193" i="36"/>
  <c r="AH193" i="36"/>
  <c r="AD193" i="36"/>
  <c r="Y193" i="36"/>
  <c r="AP192" i="36"/>
  <c r="AL192" i="36"/>
  <c r="AH192" i="36"/>
  <c r="AD192" i="36"/>
  <c r="Y192" i="36"/>
  <c r="AP191" i="36"/>
  <c r="AL191" i="36"/>
  <c r="AH191" i="36"/>
  <c r="AD191" i="36"/>
  <c r="Y191" i="36"/>
  <c r="AP190" i="36"/>
  <c r="AL190" i="36"/>
  <c r="AH190" i="36"/>
  <c r="AD190" i="36"/>
  <c r="Y190" i="36"/>
  <c r="AP189" i="36"/>
  <c r="AL189" i="36"/>
  <c r="AH189" i="36"/>
  <c r="AD189" i="36"/>
  <c r="Y189" i="36"/>
  <c r="AP188" i="36"/>
  <c r="AL188" i="36"/>
  <c r="AH188" i="36"/>
  <c r="AD188" i="36"/>
  <c r="Y188" i="36"/>
  <c r="AP187" i="36"/>
  <c r="AL187" i="36"/>
  <c r="AH187" i="36"/>
  <c r="AD187" i="36"/>
  <c r="Y187" i="36"/>
  <c r="AP186" i="36"/>
  <c r="AL186" i="36"/>
  <c r="AH186" i="36"/>
  <c r="AD186" i="36"/>
  <c r="Y186" i="36"/>
  <c r="AP185" i="36"/>
  <c r="AL185" i="36"/>
  <c r="AH185" i="36"/>
  <c r="AD185" i="36"/>
  <c r="Y185" i="36"/>
  <c r="AP184" i="36"/>
  <c r="AL184" i="36"/>
  <c r="AH184" i="36"/>
  <c r="AD184" i="36"/>
  <c r="Y184" i="36"/>
  <c r="AP183" i="36"/>
  <c r="AL183" i="36"/>
  <c r="AH183" i="36"/>
  <c r="AD183" i="36"/>
  <c r="Y183" i="36"/>
  <c r="AP182" i="36"/>
  <c r="AL182" i="36"/>
  <c r="AH182" i="36"/>
  <c r="AD182" i="36"/>
  <c r="Y182" i="36"/>
  <c r="AP181" i="36"/>
  <c r="AL181" i="36"/>
  <c r="AH181" i="36"/>
  <c r="AD181" i="36"/>
  <c r="Y181" i="36"/>
  <c r="AP52" i="36"/>
  <c r="AL52" i="36"/>
  <c r="AH52" i="36"/>
  <c r="AD52" i="36"/>
  <c r="Y52" i="36"/>
  <c r="AP51" i="36"/>
  <c r="AL51" i="36"/>
  <c r="AD51" i="36"/>
  <c r="Y51" i="36"/>
  <c r="AP50" i="36"/>
  <c r="AL50" i="36"/>
  <c r="AD50" i="36"/>
  <c r="Y50" i="36"/>
  <c r="AP48" i="36"/>
  <c r="AL48" i="36"/>
  <c r="AH48" i="36"/>
  <c r="AD48" i="36"/>
  <c r="Y48" i="36"/>
  <c r="BA72" i="27" l="1"/>
  <c r="AW72" i="27"/>
  <c r="AS72" i="27"/>
  <c r="AO72" i="27"/>
  <c r="BA71" i="27"/>
  <c r="AW71" i="27"/>
  <c r="AS71" i="27"/>
  <c r="AO71" i="27"/>
  <c r="BA70" i="27"/>
  <c r="AW70" i="27"/>
  <c r="AS70" i="27"/>
  <c r="AO70" i="27"/>
  <c r="AD50" i="27"/>
  <c r="Y50" i="27"/>
  <c r="AP46" i="27"/>
  <c r="AL46" i="27"/>
  <c r="AH46" i="27"/>
  <c r="AP40" i="27"/>
  <c r="AL40" i="27"/>
  <c r="AH40" i="27"/>
  <c r="AD40" i="27"/>
  <c r="Y40" i="27"/>
  <c r="AP39" i="27"/>
  <c r="AL39" i="27"/>
  <c r="AH39" i="27"/>
  <c r="AD39" i="27"/>
  <c r="Y39" i="27"/>
  <c r="AP38" i="27"/>
  <c r="AL38" i="27"/>
  <c r="AH38" i="27"/>
  <c r="AD38" i="27"/>
  <c r="Y38" i="27"/>
  <c r="AP37" i="27"/>
  <c r="AL37" i="27"/>
  <c r="AH37" i="27"/>
  <c r="AD37" i="27"/>
  <c r="Y37" i="27"/>
  <c r="AP26" i="27"/>
  <c r="AL26" i="27"/>
  <c r="AH26" i="27"/>
  <c r="AD26" i="27"/>
  <c r="AP19" i="27"/>
  <c r="AL19" i="27"/>
  <c r="AH19" i="27"/>
  <c r="AD19" i="27"/>
  <c r="AP18" i="27"/>
  <c r="AL18" i="27"/>
  <c r="AH18" i="27"/>
  <c r="AD18" i="27"/>
  <c r="AP17" i="27"/>
  <c r="AL17" i="27"/>
  <c r="AH17" i="27"/>
  <c r="AD17" i="27"/>
  <c r="AP16" i="27"/>
  <c r="AL16" i="27"/>
  <c r="AH16" i="27"/>
  <c r="AD16" i="27"/>
  <c r="G68" i="38" l="1"/>
  <c r="E68" i="38"/>
  <c r="E61" i="38" s="1"/>
  <c r="BA67" i="38"/>
  <c r="AW67" i="38"/>
  <c r="AS67" i="38"/>
  <c r="AO67" i="38"/>
  <c r="X67" i="38"/>
  <c r="S67" i="38"/>
  <c r="T67" i="38" s="1"/>
  <c r="J67" i="38"/>
  <c r="AP54" i="38"/>
  <c r="AL54" i="38"/>
  <c r="AH54" i="38"/>
  <c r="AD54" i="38"/>
  <c r="Y54" i="38"/>
  <c r="AP49" i="38"/>
  <c r="AL49" i="38"/>
  <c r="AH49" i="38"/>
  <c r="AP48" i="38"/>
  <c r="AL48" i="38"/>
  <c r="AH48" i="38"/>
  <c r="AP47" i="38"/>
  <c r="AL47" i="38"/>
  <c r="AH47" i="38"/>
  <c r="AP46" i="38"/>
  <c r="AL46" i="38"/>
  <c r="AH46" i="38"/>
  <c r="AP45" i="38"/>
  <c r="AL45" i="38"/>
  <c r="AH45" i="38"/>
  <c r="AP37" i="38"/>
  <c r="AL37" i="38"/>
  <c r="AH37" i="38"/>
  <c r="AD37" i="38"/>
  <c r="Y37" i="38"/>
  <c r="AP36" i="38"/>
  <c r="AL36" i="38"/>
  <c r="AH36" i="38"/>
  <c r="AD36" i="38"/>
  <c r="Y36" i="38"/>
  <c r="G61" i="38" l="1"/>
  <c r="I61" i="38" s="1"/>
  <c r="J61" i="38" s="1"/>
  <c r="I68" i="38"/>
  <c r="J68" i="38" s="1"/>
  <c r="AH43" i="37"/>
  <c r="AL43" i="37"/>
  <c r="AP43" i="37"/>
  <c r="AP51" i="37"/>
  <c r="AL51" i="37"/>
  <c r="AH51" i="37"/>
  <c r="AD51" i="37"/>
  <c r="AP42" i="37"/>
  <c r="AL42" i="37"/>
  <c r="AH42" i="37"/>
  <c r="AD42" i="37"/>
  <c r="AD51" i="19"/>
  <c r="AH51" i="19"/>
  <c r="AL51" i="19"/>
  <c r="AP51" i="19"/>
  <c r="AD52" i="19"/>
  <c r="AH52" i="19"/>
  <c r="AL52" i="19"/>
  <c r="AP52" i="19"/>
  <c r="AD53" i="19"/>
  <c r="AH53" i="19"/>
  <c r="AL53" i="19"/>
  <c r="AP53" i="19"/>
  <c r="AD54" i="19"/>
  <c r="AH54" i="19"/>
  <c r="AL54" i="19"/>
  <c r="AP54" i="19"/>
  <c r="AD55" i="19"/>
  <c r="AH55" i="19"/>
  <c r="AL55" i="19"/>
  <c r="AP55" i="19"/>
  <c r="AD56" i="19"/>
  <c r="AH56" i="19"/>
  <c r="AL56" i="19"/>
  <c r="AP56" i="19"/>
  <c r="AP50" i="19"/>
  <c r="AL50" i="19"/>
  <c r="AH50" i="19"/>
  <c r="AD50" i="19"/>
  <c r="AP44" i="19"/>
  <c r="AL44" i="19"/>
  <c r="AD44" i="19"/>
  <c r="AD45" i="31"/>
  <c r="AH45" i="31"/>
  <c r="AL45" i="31"/>
  <c r="AP45" i="31"/>
  <c r="AD46" i="31"/>
  <c r="AH46" i="31"/>
  <c r="AL46" i="31"/>
  <c r="AP46" i="31"/>
  <c r="AP44" i="31"/>
  <c r="AL44" i="31"/>
  <c r="AH44" i="31"/>
  <c r="AD44" i="31"/>
  <c r="AP43" i="31"/>
  <c r="AL43" i="31"/>
  <c r="AH43" i="31"/>
  <c r="AD43" i="31"/>
  <c r="AD35" i="29"/>
  <c r="AH35" i="29"/>
  <c r="AL35" i="29"/>
  <c r="AP35" i="29"/>
  <c r="AD36" i="29"/>
  <c r="AH36" i="29"/>
  <c r="AL36" i="29"/>
  <c r="AP36" i="29"/>
  <c r="AD37" i="29"/>
  <c r="AH37" i="29"/>
  <c r="AL37" i="29"/>
  <c r="AP37" i="29"/>
  <c r="AD38" i="29"/>
  <c r="AH38" i="29"/>
  <c r="AL38" i="29"/>
  <c r="AP38" i="29"/>
  <c r="AP34" i="29"/>
  <c r="AL34" i="29"/>
  <c r="AH34" i="29"/>
  <c r="AD34" i="29"/>
  <c r="AP34" i="26"/>
  <c r="AL34" i="26"/>
  <c r="AH34" i="26"/>
  <c r="AD34" i="26"/>
  <c r="AD60" i="25"/>
  <c r="AL60" i="25"/>
  <c r="AP60" i="25"/>
  <c r="AD79" i="25"/>
  <c r="AH79" i="25"/>
  <c r="AL79" i="25"/>
  <c r="AP79" i="25"/>
  <c r="AD80" i="25"/>
  <c r="AH80" i="25"/>
  <c r="AL80" i="25"/>
  <c r="AP80" i="25"/>
  <c r="AD81" i="25"/>
  <c r="AH81" i="25"/>
  <c r="AL81" i="25"/>
  <c r="AP81" i="25"/>
  <c r="AD82" i="25"/>
  <c r="AL82" i="25"/>
  <c r="AP82" i="25"/>
  <c r="AD94" i="25"/>
  <c r="AH94" i="25"/>
  <c r="AL94" i="25"/>
  <c r="AP94" i="25"/>
  <c r="AP59" i="25"/>
  <c r="AL59" i="25"/>
  <c r="AH59" i="25"/>
  <c r="AD59" i="25"/>
  <c r="AD52" i="25"/>
  <c r="AH52" i="25"/>
  <c r="AL52" i="25"/>
  <c r="AP52" i="25"/>
  <c r="AD39" i="1"/>
  <c r="AH39" i="1"/>
  <c r="AL39" i="1"/>
  <c r="AP39" i="1"/>
  <c r="AD40" i="1"/>
  <c r="AH40" i="1"/>
  <c r="AL40" i="1"/>
  <c r="AP40" i="1"/>
  <c r="AD42" i="1"/>
  <c r="AH42" i="1"/>
  <c r="AL42" i="1"/>
  <c r="AP42" i="1"/>
  <c r="AD43" i="1"/>
  <c r="AH43" i="1"/>
  <c r="AL43" i="1"/>
  <c r="AP43" i="1"/>
  <c r="AP37" i="1"/>
  <c r="AL37" i="1"/>
  <c r="AH37" i="1"/>
  <c r="AD37" i="1"/>
  <c r="AD51" i="13"/>
  <c r="AH51" i="13"/>
  <c r="AL51" i="13"/>
  <c r="AP51" i="13"/>
  <c r="AD52" i="13"/>
  <c r="AH52" i="13"/>
  <c r="AL52" i="13"/>
  <c r="AP52" i="13"/>
  <c r="AD53" i="13"/>
  <c r="AH53" i="13"/>
  <c r="AL53" i="13"/>
  <c r="AP53" i="13"/>
  <c r="AD54" i="13"/>
  <c r="AH54" i="13"/>
  <c r="AL54" i="13"/>
  <c r="AP54" i="13"/>
  <c r="AD55" i="13"/>
  <c r="AH55" i="13"/>
  <c r="AL55" i="13"/>
  <c r="AP55" i="13"/>
  <c r="AD56" i="13"/>
  <c r="AL56" i="13"/>
  <c r="AP56" i="13"/>
  <c r="AD58" i="13"/>
  <c r="AH58" i="13"/>
  <c r="AL58" i="13"/>
  <c r="AP58" i="13"/>
  <c r="AP50" i="13"/>
  <c r="AL50" i="13"/>
  <c r="AH50" i="13"/>
  <c r="AD50" i="13"/>
  <c r="AD38" i="13"/>
  <c r="AL38" i="13"/>
  <c r="AP38" i="13"/>
  <c r="AD39" i="13"/>
  <c r="AL39" i="13"/>
  <c r="AP39" i="13"/>
  <c r="AD40" i="13"/>
  <c r="AL40" i="13"/>
  <c r="AP40" i="13"/>
  <c r="AD41" i="13"/>
  <c r="AL41" i="13"/>
  <c r="AP41" i="13"/>
  <c r="AL42" i="13"/>
  <c r="AP42" i="13"/>
  <c r="AP37" i="13"/>
  <c r="AL37" i="13"/>
  <c r="AH37" i="13"/>
  <c r="AD37" i="13"/>
  <c r="AD54" i="32"/>
  <c r="AH54" i="32"/>
  <c r="AL54" i="32"/>
  <c r="AP54" i="32"/>
  <c r="AD55" i="32"/>
  <c r="AH55" i="32"/>
  <c r="AL55" i="32"/>
  <c r="AP55" i="32"/>
  <c r="AD56" i="32"/>
  <c r="AH56" i="32"/>
  <c r="AL56" i="32"/>
  <c r="AP56" i="32"/>
  <c r="AD57" i="32"/>
  <c r="AH57" i="32"/>
  <c r="AL57" i="32"/>
  <c r="AP57" i="32"/>
  <c r="AD58" i="32"/>
  <c r="AH58" i="32"/>
  <c r="AL58" i="32"/>
  <c r="AP58" i="32"/>
  <c r="AD59" i="32"/>
  <c r="AH59" i="32"/>
  <c r="AL59" i="32"/>
  <c r="AP59" i="32"/>
  <c r="AD60" i="32"/>
  <c r="AH60" i="32"/>
  <c r="AL60" i="32"/>
  <c r="AP60" i="32"/>
  <c r="AD49" i="32"/>
  <c r="AH49" i="32"/>
  <c r="AL49" i="32"/>
  <c r="AP49" i="32"/>
  <c r="AD50" i="32"/>
  <c r="AH50" i="32"/>
  <c r="AL50" i="32"/>
  <c r="AP50" i="32"/>
  <c r="AD51" i="32"/>
  <c r="AH51" i="32"/>
  <c r="AL51" i="32"/>
  <c r="AP51" i="32"/>
  <c r="AD52" i="32"/>
  <c r="AH52" i="32"/>
  <c r="AL52" i="32"/>
  <c r="AP52" i="32"/>
  <c r="AD53" i="32"/>
  <c r="AH53" i="32"/>
  <c r="AL53" i="32"/>
  <c r="AP53" i="32"/>
  <c r="AP47" i="32"/>
  <c r="AL47" i="32"/>
  <c r="AH47" i="32"/>
  <c r="AD47" i="32"/>
  <c r="AP39" i="32"/>
  <c r="AL39" i="32"/>
  <c r="AH39" i="32"/>
  <c r="AD39" i="32"/>
  <c r="AP38" i="32"/>
  <c r="AL38" i="32"/>
  <c r="AH38" i="32"/>
  <c r="AD38" i="32"/>
  <c r="AQ26" i="32"/>
  <c r="AM26" i="32"/>
  <c r="AI26" i="32"/>
  <c r="AE26" i="32"/>
  <c r="AP25" i="32"/>
  <c r="AL25" i="32"/>
  <c r="AH25" i="32"/>
  <c r="AD25" i="32"/>
  <c r="Y51" i="37" l="1"/>
  <c r="Y42" i="37"/>
  <c r="Y56" i="19"/>
  <c r="Y55" i="19"/>
  <c r="Y54" i="19"/>
  <c r="Y53" i="19"/>
  <c r="Y52" i="19"/>
  <c r="Y51" i="19"/>
  <c r="Y50" i="19"/>
  <c r="Y44" i="19"/>
  <c r="Y46" i="31"/>
  <c r="Y45" i="31"/>
  <c r="Y44" i="31"/>
  <c r="Y43" i="31"/>
  <c r="Y26" i="27"/>
  <c r="Y19" i="27"/>
  <c r="Y18" i="27"/>
  <c r="Y17" i="27"/>
  <c r="Y16" i="27"/>
  <c r="Y34" i="26" l="1"/>
  <c r="J138" i="25"/>
  <c r="Y52" i="25"/>
  <c r="Y42" i="13" l="1"/>
  <c r="Y41" i="13"/>
  <c r="Y40" i="13"/>
  <c r="Y39" i="13"/>
  <c r="Y38" i="13"/>
  <c r="Y37" i="13"/>
  <c r="Y39" i="32" l="1"/>
  <c r="Y38" i="32"/>
  <c r="Y25" i="32"/>
  <c r="Y43" i="1"/>
  <c r="Y42" i="1"/>
  <c r="Y40" i="1"/>
  <c r="Y39" i="1"/>
  <c r="Y37" i="1"/>
</calcChain>
</file>

<file path=xl/sharedStrings.xml><?xml version="1.0" encoding="utf-8"?>
<sst xmlns="http://purl.oclc.org/ooxml/spreadsheetml/main" count="13157" uniqueCount="2039">
  <si>
    <t xml:space="preserve">1009 - Transparencia y gestión pública para todos </t>
  </si>
  <si>
    <t>Pilar o Eje Transversal</t>
  </si>
  <si>
    <t>Programa</t>
  </si>
  <si>
    <t>Proyecto Estratégico:</t>
  </si>
  <si>
    <t>Meta 
Resultado (R) 
Producto (P)</t>
  </si>
  <si>
    <t>Meta de Resultado o Producto</t>
  </si>
  <si>
    <t>Indicador Meta de Resultado o Producto</t>
  </si>
  <si>
    <t>TIPO
(S,K,C,D)</t>
  </si>
  <si>
    <t>Magnitud
2016-2020</t>
  </si>
  <si>
    <t>%</t>
  </si>
  <si>
    <t>ESTADO</t>
  </si>
  <si>
    <t>P_VIG</t>
  </si>
  <si>
    <t>E_VIG</t>
  </si>
  <si>
    <t>P</t>
  </si>
  <si>
    <t>E</t>
  </si>
  <si>
    <t>Objetivo Institucional</t>
  </si>
  <si>
    <t>Producto Institucional</t>
  </si>
  <si>
    <t>Código</t>
  </si>
  <si>
    <t>Indicador Objetivo / Producto</t>
  </si>
  <si>
    <t xml:space="preserve">Visión  : </t>
  </si>
  <si>
    <t>Perspectiva</t>
  </si>
  <si>
    <t>Objetivo Estratégico y de Calidad</t>
  </si>
  <si>
    <t>Proceso</t>
  </si>
  <si>
    <t>Indicador del Proceso</t>
  </si>
  <si>
    <t>META 2016-2020</t>
  </si>
  <si>
    <t>Dependencia Responsable</t>
  </si>
  <si>
    <t>Actividad</t>
  </si>
  <si>
    <t>Descripción</t>
  </si>
  <si>
    <t>Contratista ó beneficiario</t>
  </si>
  <si>
    <t>Apropiación Disponible</t>
  </si>
  <si>
    <t>Comprometido</t>
  </si>
  <si>
    <t>% Ejec.</t>
  </si>
  <si>
    <t>Indicador Meta Proyecto</t>
  </si>
  <si>
    <t>Metas Proyecto</t>
  </si>
  <si>
    <t xml:space="preserve">TOTALES </t>
  </si>
  <si>
    <t>Fecha :</t>
  </si>
  <si>
    <t>% Ponderación  :</t>
  </si>
  <si>
    <t>MAYOR O  IGUAL  AL 90%
Satisfactorio</t>
  </si>
  <si>
    <t>ENTRE EL 80% Y EL 90%
Con tendencia al alza</t>
  </si>
  <si>
    <t>ENTRE EL 60% Y EL 80%
Con tendencia a la baja</t>
  </si>
  <si>
    <t>MENOR AL 60%
Alerta</t>
  </si>
  <si>
    <t>Dependencias  :</t>
  </si>
  <si>
    <t>Dirección de Gestión Corporativa</t>
  </si>
  <si>
    <t>Dirección de Planeación</t>
  </si>
  <si>
    <t>Oficina Asesora de Comunicaciones</t>
  </si>
  <si>
    <t>Dirección de Personas Jurídicas</t>
  </si>
  <si>
    <t>07 - Eje transversal Gobierno legítimo, fortalecimiento local y eficiencia</t>
  </si>
  <si>
    <t>42 - Transparencia, gestión pública y servicio a la ciudadanía</t>
  </si>
  <si>
    <t>185 - Fortalecimiento a la gestión pública efectiva y eficiente</t>
  </si>
  <si>
    <t>71 - Incrementar a un 90% la sostenibilidad del SIG en el Gobierno Distrital</t>
  </si>
  <si>
    <t>R</t>
  </si>
  <si>
    <t>Mejorar el índice de gobierno abierto para la ciudad en diez puntos
(Indicador a cargo de la Secretaría General contribuyen todas las entidades de la admnistración distritalo)</t>
  </si>
  <si>
    <t>C</t>
  </si>
  <si>
    <t>391 - % de sostenibilidad del Sistema Integrado de Gestión en el Gobierno Distrital</t>
  </si>
  <si>
    <t>Índice de gobierno abierto</t>
  </si>
  <si>
    <t>15. Generar cambios culturales para mejorar la convivencia, la participación en los asuntos públicos</t>
  </si>
  <si>
    <t>23. FORTALECIMIENTO DE LA INSTITUCIONALIDAD PARA EL FOMENTO DE LO PÚBLICO</t>
  </si>
  <si>
    <t>Porcentaje de avance para implementar las acciones establecidas en el programa institucional de fortalecimiento.</t>
  </si>
  <si>
    <t>K</t>
  </si>
  <si>
    <t xml:space="preserve">Misión:  </t>
  </si>
  <si>
    <t>Somos la entidad distrital que lidera la formulación e implementación concertada de políticas públicas en cultura, recreación y deporte, así como en la transformación y sostenibilidad cultural de la ciudad, en procura del ejercicio y disfrute de los derechos y libertades de los habitantes de Bogotá, como condición esencial de la calidad de vida y la democracia</t>
  </si>
  <si>
    <t>En el 2023 la Secretaría de Cultura, Recreación y Deporte es reconocida a nivel distrital, nacional e internacional como referente en los procesos de transformación y sostenibilidad cultural. Promueve el ejercicio de los derechos culturales, recreativos y deportivos en una ciudad intercultural que respeta y valora la diversidad</t>
  </si>
  <si>
    <t xml:space="preserve">Política de Calidad  : </t>
  </si>
  <si>
    <t>La Secretaría Distrital de Cultura, Recreación y Deporte, como entidad que lidera el sector en la formulación e implementación concertada de políticas, planes, programas y proyectos culturales, y en la transformación y sostenibilidad cultural de la ciudad, desde el sistema de Gestión de Calidad se compromete en su gestión a : satisfacer las expectativas de la ciudadanía y demás partes interesadas, cumplir con los requisitos legales aplicables, consolidar una cultura de mejoramiento continuo, prevenir la contaminación y realizar las acciones de mitigación y/o compensación necesarias, garantizar un ambiente de trabajo adecuado, proteger la confidencialidad, integridad, disponibilidad y autenticidad de los activos de información, y administrar y conservar los documentos producidos en el ejercicio de su gestión para preservar la memoria institucional.</t>
  </si>
  <si>
    <t>De procesos</t>
  </si>
  <si>
    <t>Adelantar actividades de planeación, seguimiento, evaluación y control, que contribuyan al cumplimiento de la misión de la entidad.</t>
  </si>
  <si>
    <t>Fomentar los procesos de participación ciudadana, el diálogo y el control social para fortalecer la gobernanza.</t>
  </si>
  <si>
    <t>Direccionamiento Estratégico</t>
  </si>
  <si>
    <t>Mejora continua</t>
  </si>
  <si>
    <t>Procedimientos</t>
  </si>
  <si>
    <t>_Formulación y actualizacion de proyectos de inversión de la Secretaría
_Formulación y seguimiento del presupuesto de la SDCRD y del Sector CRD
_Formulación e implementación del Sector CRD en la formulación del Plan de Desarrollo
_Elaboración y modificación plan de acción de la SDCRD
_Construcción e implementación del plan estratégico sectorial
_Formulación, implementación y evaluación de políticas públicas del sector
_Seguimiento y Acompañamiento de proyectos de inversión de la SDCRD y el Sector CRD
_Seguimiento y evaluación Plan Estratégico Sectorial
_Plan Anual de Adquisiciones</t>
  </si>
  <si>
    <t>_Elaboración y control de documentos
_Acciones Correctivas, Preventivas y De Mejora
_Control de Producto o Servicio No Conforme
_Administración de Riesgos
_Revisión por la dirección
_Administración de indicadores
_Administración del Normograma</t>
  </si>
  <si>
    <t>Liderar y coordinar la planeación estratégica de la SCRD y del sector acompañando la elaboración y ejecución de las políticas, planes, programas y proyectos en todo el ciclo de vida de los mismos.</t>
  </si>
  <si>
    <t>3. Optimizar la prestación de los servicios a la ciudadanía con procedimientos que tengan en cuenta las políticas de simplificación y agilización de trámites y la Política Distrital de Servicio a la Ciudadanía.</t>
  </si>
  <si>
    <t>Comunicaciones</t>
  </si>
  <si>
    <t>_Manejo de piezas promocionales
_Manejo de publicaciones
_Comunicación pública informativa
_Comunicación Organizacional</t>
  </si>
  <si>
    <t>Formalización de Entidades Sin Ánimo de Lucro</t>
  </si>
  <si>
    <t>Propósito</t>
  </si>
  <si>
    <t>Gestión Documental, de Recursos Físicos y Servicios Generales</t>
  </si>
  <si>
    <t>Atención al Ciudadano</t>
  </si>
  <si>
    <t>Contribuir a la formalización y fortalecimiento de las entidades sin animo de lucro con fines culturales, deportivos y/o recreativos del Distrito Capital.</t>
  </si>
  <si>
    <t>Plan</t>
  </si>
  <si>
    <t>Fecha de inicio</t>
  </si>
  <si>
    <t>Fecha de finalización</t>
  </si>
  <si>
    <t>Adquisiciones</t>
  </si>
  <si>
    <t>Meta de Proyecto de inversión</t>
  </si>
  <si>
    <t xml:space="preserve">POR PROGRAMAR </t>
  </si>
  <si>
    <t>Procesos de planeación y SIG</t>
  </si>
  <si>
    <t>Adición Contrato 88 de 2017 - Servicios Postales Nacionales de Colombia S.A. - 472</t>
  </si>
  <si>
    <t>Desarrollar el 100% de las actividades de comunicación, promoción y difusión de la Secretaría, en consonancia con la estrategia de comunicación sectorial, con énfasis en los ámbitos digital y audiovisual.</t>
  </si>
  <si>
    <t>Prestación de servicios de monitoreo de medios para la SCRD</t>
  </si>
  <si>
    <t>Gestionar el 100%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</si>
  <si>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Fortalecimiento y formalización de organizaciones y agentes del sector</t>
  </si>
  <si>
    <t>Funcionamiento</t>
  </si>
  <si>
    <t>Implementar el 90% de las acciones programadas para actualizar y mantener el SIG de la entidad, relativas al Sistema de Gestión de Calidad y a los procesos de Planeación y de coordinación institucional y sectorial.</t>
  </si>
  <si>
    <t>Meta de Producto PDD 2016-2020</t>
  </si>
  <si>
    <t>Información documental</t>
  </si>
  <si>
    <t>1. Portal WEB
2. Comunicados y Boletines de Prensa
3.  Agenda Virtual Semanal
4. Información en Redes Sociales y en Nuevas Tecnologías
5. Piezas Promocionales</t>
  </si>
  <si>
    <t>Partes Interesadas</t>
  </si>
  <si>
    <t>Ciudadania, entidades vinculadas y adscritas, Organizaciones Culturales, Recreativas y Deportivas, y agentes del sector (creadores, gestores, investigadores, productores, formadores, difusores, intérpretes, etc).
Medios de comunicación
Entes de control</t>
  </si>
  <si>
    <t>Dependencias de la entidad
Entidades Externas
Ciudadanía</t>
  </si>
  <si>
    <t>1. Proyectos de inversión actualizados y con seguimiento
2. Presupesto de la SDCRD y el Sector con seguimiento
3. Plan de acción con seguimiento
4. Plan estratégico del Sector con seguimiento
5. Plan anual de adquisiciones actualizado y con seguimiento.</t>
  </si>
  <si>
    <t>Plataforma estratégica formulada, adoptada y con seguimiento.</t>
  </si>
  <si>
    <t>1. Documentos externos recibidos y tramitados.
2. Archivo de documentos actualizado para consulta.</t>
  </si>
  <si>
    <t>IND-DES-01
Efectividad de la scrd para lograr la ejecución de los proyectos de inversión directa</t>
  </si>
  <si>
    <t>IND-DES-02
Nivel Cumplimiento de Ejecución presupuestal Sectorial</t>
  </si>
  <si>
    <t>IND-REG-05 Oportunidad en la atención de certificados de existencia y representación legal</t>
  </si>
  <si>
    <t>IND-REG-06 Satisfacción en  la atención de usuarios</t>
  </si>
  <si>
    <t xml:space="preserve">Valor estimado en la vigencia actual </t>
  </si>
  <si>
    <t xml:space="preserve">Valor registro presupuestal (Recursos SDCRD) ($) </t>
  </si>
  <si>
    <t>Indicador del Plan</t>
  </si>
  <si>
    <t>% de recursos comprometidos</t>
  </si>
  <si>
    <t>Componente / Rubro</t>
  </si>
  <si>
    <t>Realizar la revisión de la caracterización de usuarios de la entidad.</t>
  </si>
  <si>
    <t>S</t>
  </si>
  <si>
    <t xml:space="preserve">Un documento de caracterización de usuarios. </t>
  </si>
  <si>
    <t>Aplicar encuesta de satisfacción de usuarios (trámites derivados de la Personaría Jurídica y lo propio de la Inspección, Vigilancia y Control a las ESAL).</t>
  </si>
  <si>
    <t>Socialización y divulgación de las pautas jurídicas y elementos cualificativos, para el adecuado manejo de las PQRS, al interior de la entidad.</t>
  </si>
  <si>
    <t>Capacitación dirigida a los informadores de los puntos de atención, para reforzar y actualizar temas concernientes al sector.</t>
  </si>
  <si>
    <t>Aprobación de la  Política de Administración de Riesgos.</t>
  </si>
  <si>
    <t>Divulgación de la Política de Administración de Riesgos.</t>
  </si>
  <si>
    <t>Matrices diligenciadas.</t>
  </si>
  <si>
    <t>Asignar los reponsables para publicar y mantener actualizado la información de la página web.</t>
  </si>
  <si>
    <t>Divulgación información en la página web de la SCRD.</t>
  </si>
  <si>
    <t xml:space="preserve">Publicar Organigrama -explicando la composición de la estructura organizacional, señalando las funciones que desarrolla cada área o dependencia o grupos de trabajo-.
</t>
  </si>
  <si>
    <t>Identificar los responsables.</t>
  </si>
  <si>
    <t>Hacer asignación y seguimiento a las respuestas de los Derechos de Petición.</t>
  </si>
  <si>
    <t>Respuesta a los Derechos de Petición, asignados por el Proceso de Atención al Ciudadano.</t>
  </si>
  <si>
    <t>Grado de solución de quejas y reclamos interpuestos ante la entidad</t>
  </si>
  <si>
    <t>Eficacia en la atención de PQRS</t>
  </si>
  <si>
    <t>Elaborar informe de solicitudes de información Peticiones, quejas, reclamos y solicitudes  de acceso a la información: Publicar  en el Link de la página Web de SCRD transparente.</t>
  </si>
  <si>
    <t>Porcentaje de acciones implementadas para actualizar y mantener el SIG de la entidad, relativas al Sistema de Gestión de Calidad y a los procesos de Planeación y de coordinación institucional y sectorial.</t>
  </si>
  <si>
    <t>Ejecutar el 60% de las acciones requeridas para actualizar y mantener  el Subsistema de Gestión Documental de la entidad.</t>
  </si>
  <si>
    <t>Porcentaje de acciones ejecutadas para actualizar y mantener  el Subsistema de Gestión Documental de la entidad.</t>
  </si>
  <si>
    <t>Porcentaje de acciones desarrolladas de las actividades de comunicación, promoción y difusión de la Secretaría, en consonancia con la estrategia de comunicación sectorial, con énfasis en los ámbitos digital y audiovisual.</t>
  </si>
  <si>
    <t>Porcentaje de solicitudes gestionadas de las ESAL domiciliadas en el Distrito Capital de competencia de la SCRD, a través del registro, trámites y actuaciones relacionados con la personería jurídica y la función de inspección, vigilancia y control, para su fortalecimiento y formalización.</t>
  </si>
  <si>
    <t>Institucional de archivos - PINAR</t>
  </si>
  <si>
    <t>Organización de expedientes del archivo de gestión SCRD</t>
  </si>
  <si>
    <t>% de organización de expedientes del archivo de gestión</t>
  </si>
  <si>
    <t>Actualización de Tablas de Retención Documental</t>
  </si>
  <si>
    <t>Préstamo de documentos físicos de archivo a usuarios</t>
  </si>
  <si>
    <t>Capacitación a productores documentales</t>
  </si>
  <si>
    <t>Capacitación a personal de gestión de archivo físico</t>
  </si>
  <si>
    <t>SECRETARIA DE CULTURA, RECREACIÓN Y DEPORTE</t>
  </si>
  <si>
    <t xml:space="preserve">Dirección de Planeación </t>
  </si>
  <si>
    <t xml:space="preserve">Plan de Desarrollo "BOGOTÁ MEJOR PARA TODOS"  2016 - 2020   </t>
  </si>
  <si>
    <t>Productos, Metas y Resultados  P.M.R.</t>
  </si>
  <si>
    <t>Plan de Acción de Inversión</t>
  </si>
  <si>
    <t>Plan Estratégico Institucional</t>
  </si>
  <si>
    <t>Ejecutar 60 por ciento de las acciones requeridas para actualizar y mantener el Subsistema de Gestión Documental de la entidad.</t>
  </si>
  <si>
    <t>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</si>
  <si>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Componente</t>
  </si>
  <si>
    <t>Clase</t>
  </si>
  <si>
    <t>Eficacia</t>
  </si>
  <si>
    <t>Bienes y Servicios que ofrece</t>
  </si>
  <si>
    <t>Eficiencia</t>
  </si>
  <si>
    <t>META 2018</t>
  </si>
  <si>
    <t>Publicación en página web de la SCRD</t>
  </si>
  <si>
    <t>Informes de percepción  ciudadana</t>
  </si>
  <si>
    <t>Plan Integral de Gestión</t>
  </si>
  <si>
    <t xml:space="preserve">1012    Fortalecimiento a la Gestión </t>
  </si>
  <si>
    <t>43 - Modernización institucional</t>
  </si>
  <si>
    <t>189 - Modernización administrativa</t>
  </si>
  <si>
    <t>379. Desarrollar el 100% de actividades de intervención para el mejoramiento de la infraestructura física y dotación de sedes administrativas</t>
  </si>
  <si>
    <t>Incrementar en 4 puntos el índice de Desarrollo del Servicio Civil Distrital</t>
  </si>
  <si>
    <t>Incrementar en por lo menos el 10% de las personas con discapacidad vinculadas laboralmente como servidores públicos. A partir del resultado de la línea de base.</t>
  </si>
  <si>
    <t>411 - Porcentaje de intervención en infraestructura física; dotacional y administrativa</t>
  </si>
  <si>
    <t>Puntos del índice de Desarrollo del Servicio Civil incrementados</t>
  </si>
  <si>
    <t>Porcentaje de personas con discapacidad vinculadas laboralmente como servidores públicos</t>
  </si>
  <si>
    <t>Fortalecer la función administrativa y el desarrollo institucional, promoviendo la mejora continua, transparencia, y la probidad al interior de la entidad.</t>
  </si>
  <si>
    <t>De Aprendizaje</t>
  </si>
  <si>
    <t>De los Recursos</t>
  </si>
  <si>
    <t>Gestionar los recursos necesarios en el corto, mediano y largo plazo y su utilización de forma eficiente y eficaz.</t>
  </si>
  <si>
    <t>Gestión del Talento Humano</t>
  </si>
  <si>
    <t>Desarrollar integralmente el Talento Humano vinculado a la Secretaría Distrital de Cultura, Recreación y Deporte, en pro del mejoramiento continuo, la satisfacción personal y el desarrollo institucional que permitan contar con el personal idóneo y competente para atender la misión y
funciones de la Entidad.</t>
  </si>
  <si>
    <t>PR-HUM-02 v4 Afiliación, traslado o retiro del sistema de seguridad social
PR-HUM-03 v5 Inducción y reinducción de personal
PR-HUM-04 v7 Liquidación y pago de nómina
PR-HUM-05 v7 Organización, administración y custodia de historias laborales
PR-HUM-07 v7 Expedición de certificaciones y permisos
PR-HUM-15 v3 Investigación de incidentes o accidentes de trabajo y medidas de intervención
PR-HUM-17 Gestión de Cambio
PR-HUM-18 v2 Certificación laboral para bono pensional
PR-HUM-19 v2 Bienestar e incentivos
PR-HUM-20 v2 Selección, vinculación y desvinculación de personal
PR-HUM-21 v2 Capacitación
PR-HUM-22 v1 Liquidación prestaciones sociales
PR-HUM-23 v3 Reporte de accidente o incidente de trabajo</t>
  </si>
  <si>
    <t>1. Ageciamiento en el tramite de requisitos del sistema de Seguridad Social
2. Servidores publicos capacitados a través de procesos de inducción y reinducción
3. Nomina de la entidad actualizada y ejecutada
4. Custodia de Historias laborales
5. Expedición de Certificaciones y permisos efectivamente tramitados
6. Tramite de informes de incidentes o accidentes de trabajo
7. Programas para Gestión de Cambio
8. Expedición de certificados laboraales para pensión
9. Programa de Bienestar e Incentivos
10. Provisión de personal
11. Capacitación de servidores publicos
12. Liquidacdción de prestaciones sociales
13. Reportes de accidentes o incidentes de trabajo</t>
  </si>
  <si>
    <t>Dependencias de la entidad
Entidades Externas
Funcionarios Públicos
Servidores Públicos</t>
  </si>
  <si>
    <t>PR-HUM-03 v5 Inducción y reinducción de personal
PR-HUM-17 Gestión de Cambio
PR-HUM-21 v2 Capacitación</t>
  </si>
  <si>
    <t>2. Servidores publicos capacitados a través de procesos de inducción y reinducción
9. Programa de Bienestar e Incentivos
11. Capacitación de servidores publicos</t>
  </si>
  <si>
    <t>PR-HUM-03 v5 Inducción y reinducción de personal
PR-HUM-15 v3 Investigación de incidentes o accidentes de trabajo y medidas de intervención
PR-HUM-17 Gestión de Cambio
PR-HUM-21 v2 Capacitación
PR-HUM-23 v3 Reporte de accidente o incidente de trabajo</t>
  </si>
  <si>
    <t>2. Servidores publicos capacitados a través de procesos de inducción y reinducción
5. Expedición de Certificaciones y permisos efectivamente tramitados
6. Tramite de informes de incidentes o accidentes de trabajo
7. Programas para Gestión de Cambio
11. Capacitación de servidores publicos
13. Reportes de accidentes o incidentes de trabajo</t>
  </si>
  <si>
    <t>PR-HUM-07 v7 Expedición de certificaciones y permisos
PR-HUM-15 v3 Investigación de incidentes o accidentes de trabajo y medidas de intervención
PR-HUM-23 v3 Reporte de accidente o incidente de trabajo</t>
  </si>
  <si>
    <t>5. Expedición de Certificaciones y permisos efectivamente tramitados
6. Tramite de informes de incidentes o accidentes de trabajo
13. Reportes de accidentes o incidentes de trabajo</t>
  </si>
  <si>
    <t>PR-HUM-15 v3 Investigación de incidentes o accidentes de trabajo y medidas de intervención
PR-HUM-23 v3 Reporte de accidente o incidente de trabajo</t>
  </si>
  <si>
    <t>6. Tramite de informes de incidentes o accidentes de trabajo
13. Reportes de accidentes o incidentes de trabajo</t>
  </si>
  <si>
    <t>6. Tramite de informes de incidentes o accidentes de trabajo
7. Programas para Gestión de Cambio
13. Reportes de accidentes o incidentes de trabajo</t>
  </si>
  <si>
    <t>PR-HUM-03 v5 Inducción y reinducción de personal
PR-HUM-17 Gestión de Cambio
PR-HUM-19 v2 Bienestar e incentivos
PR-HUM-20 v2 Selección, vinculación y desvinculación de personal
PR-HUM-21 v2 Capacitación
PR-HUM-23 v3 Reporte de accidente o incidente de trabajo</t>
  </si>
  <si>
    <t>1. Ageciamiento en el tramite de requisitos del sistema de Seguridad Social
2. Servidores publicos capacitados a través de procesos de inducción y reinducción
6. Tramite de informes de incidentes o accidentes de trabajo
7. Programas para Gestión de Cambio
9. Programa de Bienestar e Incentivos
11. Capacitación de servidores publicos
12. Liquidacdción de prestaciones sociales
13. Reportes de accidentes o incidentes de trabajo</t>
  </si>
  <si>
    <t>Efectividad</t>
  </si>
  <si>
    <t>Dependencias de la entidad
Entidades Externas
Funcionarios Públicos
Servidores Públicos
Ciudadanía</t>
  </si>
  <si>
    <t>Gestión de TIC</t>
  </si>
  <si>
    <t>Gestión Jurídica</t>
  </si>
  <si>
    <r>
      <t xml:space="preserve">PR-JUR-01 v7 Licitación Pública
PR-JUR-19 v2 Contratación mínima cuantía
PR-GJL-20 v1  Contratos de prestación de servicios profesionales y de apoyo a la gestión   
PR-JUL-04 v7 Supervisión, Interventoría y Liquidación 
</t>
    </r>
    <r>
      <rPr>
        <b/>
        <sz val="28"/>
        <color rgb="FF000000"/>
        <rFont val="Calibri"/>
        <family val="2"/>
      </rPr>
      <t>PR-JUL-08 v6 Conceptos jurídicos</t>
    </r>
    <r>
      <rPr>
        <sz val="28"/>
        <color rgb="FF000000"/>
        <rFont val="Calibri"/>
        <family val="2"/>
      </rPr>
      <t xml:space="preserve">
PR-JUL-11 v7 Revocatoria directa de Actos Administrativos
PR-JUL-17 v4 Concurso de méritos
PR-JUL-02 v6 Selección abreviada Menor cuantía
PR-JUL-16 v4 Subasta Inversa
PR-JUR-18 v4 Trámite de autorización a entidades adscritas y vinculadas
</t>
    </r>
    <r>
      <rPr>
        <b/>
        <sz val="28"/>
        <color rgb="FF000000"/>
        <rFont val="Calibri"/>
        <family val="2"/>
      </rPr>
      <t>PR-JUR-20 v3 Desarrollo Regulatorio
PR-JUR-21 v5 Proyectos de Acuerdo</t>
    </r>
  </si>
  <si>
    <t>D</t>
  </si>
  <si>
    <t>IND-TIC-03 Oportunidad en la atención de requerimientos</t>
  </si>
  <si>
    <t>Oficina Asesora Jurídica</t>
  </si>
  <si>
    <t>1. Conceptos Juridicos
2. Desarrollo Regulatorio
3. Ageciamiento proyectos de acuerdo del sector</t>
  </si>
  <si>
    <t>Implementar el 100% de las acciones establecidas en el programa institucional de fortalecimiento.</t>
  </si>
  <si>
    <t>Conservar el 100% de las sedes de la Secretaría Distrital de Cultura, Recreación y Deporte, a través del cuidado, mantenimiento y protección de los espacios físicos.</t>
  </si>
  <si>
    <t>Modernizar el 70% de la infraestructura de TIC de la Secretaría Distrital de Cultura, Recreación y Deporte.</t>
  </si>
  <si>
    <t>Gestionar diez (10) agendas normativas estratégicas para el fortalecimiento y la materialización de los derechos culturales, recreativos y deportivos de los habitantes de la ciudad</t>
  </si>
  <si>
    <t xml:space="preserve">Fortalecimiento a la gestión </t>
  </si>
  <si>
    <t>Conservación de sedes</t>
  </si>
  <si>
    <t>Infraestructura de tic</t>
  </si>
  <si>
    <t xml:space="preserve">Marco normativo del sector </t>
  </si>
  <si>
    <t>Adición Contrato 226 de 2017 - Consorcio AG3-SCRD-01</t>
  </si>
  <si>
    <t>Modernizar el 0.05 de la infraestructura de TIC de la Secretaría Distrital de Cultura, Recreación y Deporte.</t>
  </si>
  <si>
    <t>Gestionar 3 agendas normativas estratégicas para el fortalecimiento y la materialización de los derechos culturales, recreativos y deportivos de los habitantes de la ciudad</t>
  </si>
  <si>
    <t>Fortalecimiento a la gestión</t>
  </si>
  <si>
    <t>Marco normativo del sector</t>
  </si>
  <si>
    <t>Gestión Financiera</t>
  </si>
  <si>
    <t>Publicación informe de ejecución presupuestal de gastos e inversiones.</t>
  </si>
  <si>
    <t>Publicación informe de ejecución presupuestal de reservas presupuestales.</t>
  </si>
  <si>
    <t>Publicación informe de SIVICOF.</t>
  </si>
  <si>
    <t>Publicación de Resoluciones y Decretos presupuestales.</t>
  </si>
  <si>
    <t>Publicación estados financieros.</t>
  </si>
  <si>
    <t>Incluir en el plan de capacitación de esta Secretaría temáticas asociadas con la prestación del servicio.</t>
  </si>
  <si>
    <t>_Funcionarios capacitados enfocada al servicio
_Número de eventos de capacitación con enfoque al servicio</t>
  </si>
  <si>
    <t>Anticorrupción y de Atención al Ciudadano/
Integridad / Plan gestión de la Integridad
Subcomponente Alistamiento</t>
  </si>
  <si>
    <t>Anticorrupción y de Atención al Ciudadano/
Integridad / Plan gestión de la Integridad
Subcomponente /Armonización</t>
  </si>
  <si>
    <t>Diagnóstico aplicado</t>
  </si>
  <si>
    <t>Anticorrupción y de Atención al Ciudadano/
Transparencia y acceso a la información/
Subcomponente 3/
Elaboración de instrumentos de Gestión de la Información</t>
  </si>
  <si>
    <t>Elaborar y adoptar el Índice de Información Clasificada y Reservada.</t>
  </si>
  <si>
    <t xml:space="preserve">Eficacia en la atención de PQRS </t>
  </si>
  <si>
    <t>Publicar estos tres instrumentos en el Link de la página Web de SCRD transparente.</t>
  </si>
  <si>
    <t>Tres instrumentos publicados.</t>
  </si>
  <si>
    <t>Capacitación Institucional</t>
  </si>
  <si>
    <t>% alcanzado en el cumplimiento de las actividades programadas</t>
  </si>
  <si>
    <t>Porcentaje de acciones establecidas en el programa institucional de fortalecimiento</t>
  </si>
  <si>
    <t>Porcentaje de las sedes de la Secretaría Distrital de Cultura, Recreación y Deporte, a través del cuidado, mantenimiento y protección de los espacios físicos.</t>
  </si>
  <si>
    <t>Porcentaje de modernización de la infraestructura de TIC de la Secretaría Distrital de Cultura, Recreación y Deporte.</t>
  </si>
  <si>
    <t>Numero de agendas normativas estratégicas para el fortalecimiento y la materialización de los derechos culturales, recreativos y deportivos de los habitantes de la ciudad gestionadas</t>
  </si>
  <si>
    <t>1018    Participación para la democracia cultural, recreativa y deportiva</t>
  </si>
  <si>
    <t>Dirección de Asuntos Locales y Participación</t>
  </si>
  <si>
    <t>45 - Gobernanza e influencia local, regional e internacional</t>
  </si>
  <si>
    <t xml:space="preserve">196 - Fortalecimiento local, gobernabilidad, gobernanza y participación ciudadana </t>
  </si>
  <si>
    <t>493 - Acciones de participación ciudadana desarrolladas por organizaciones comunales, sociales y comunitarias</t>
  </si>
  <si>
    <t>381 - Realizar 350 Acciones de participación ciudadana desarrolladas por organizaciones comunales, sociales y comunitarias</t>
  </si>
  <si>
    <t>Número de acciones de participación ciudadana desarrolladas por organizaciones comunales, sociales y comunitarias</t>
  </si>
  <si>
    <t>Implementar 1 Sistema Distrital de Participación en Deporte, Recreación, Actividad Física, Educación Física, Parques y Escenarios Deportivos</t>
  </si>
  <si>
    <t>Fortalecer el 1 Sistema Distrital de Arte, Cultura y Patrimonio.</t>
  </si>
  <si>
    <t>Desarrollar 1 modelo de gestión cultural Local</t>
  </si>
  <si>
    <t>14. Incrementar la incidencia de la comunidad a través de los espacios de participación del sector</t>
  </si>
  <si>
    <t>20. INSTANCIAS DE PARTICIPACIÓN FORTALECIDAS</t>
  </si>
  <si>
    <t>Acciones de participación ciudadana desarrolladas por organizaciones comunales, sociales y comunitarias</t>
  </si>
  <si>
    <t>Porcentaje de avance en la implementación del Sistema de Participación en Deporte, Recreación, Actividad Física, Educación Física, Parques y Escenarios Deportivos.</t>
  </si>
  <si>
    <t>Porcentaje de avance en el fortalecimiento del Sistema Distrital de Arte, Cultura y Patrimonio</t>
  </si>
  <si>
    <t xml:space="preserve">Sistema distrital de participación en deporte, recreación, actividad física, educación física,   equipamientos recreativos y deportivos. </t>
  </si>
  <si>
    <t xml:space="preserve">Sistema distrital de arte, cultura y patrimonio. </t>
  </si>
  <si>
    <t>Gestión Cultural Local</t>
  </si>
  <si>
    <t>Sistema Distrital de Participación en Deporte, Recreación, Actividad Física, Educación Física, Parques y Escenarios Deportivos implementado</t>
  </si>
  <si>
    <t>Sistema Distrital de Arte, Cultura y Patrimonio fortalecido</t>
  </si>
  <si>
    <t>Modelo de gestión cultural Local desarrollado</t>
  </si>
  <si>
    <t>De Procesos</t>
  </si>
  <si>
    <t>Participación y Diálogo Social</t>
  </si>
  <si>
    <t>FR- 01-CP-PDS-MIS v3 Concepto Técnico a proyectos de inversión fondos de desarrollo local
FR- 02-CP-PDS-MIS v1 Criterios de Eligibilidad y Viabilidad Anexo Técnico No. 2
FR- 03-CP-PDS-MIS v1 Criterios de Eligibilidad y Viabilidad Anexo Técnico No. 3
IT-01-PDS v1 Instructivo para el proceso de Elecciones
IT-02-PDS v1 Instructivo para el proceso de Secretarías Técnicas</t>
  </si>
  <si>
    <t>IND-PDS-01
Número de participantes en los diferentes espacios y actividades del Sistema Distrital de Arte, Cultura y Patrimonio</t>
  </si>
  <si>
    <t>IND-PDS-02
Número de Instancias de Participación Activa</t>
  </si>
  <si>
    <t>IND-PDS-03
Número de espacios de participación distrital que le hace seguimiento a las políticas públicas donde participa la SCRD</t>
  </si>
  <si>
    <t>Elecciones de los espacios de participación del Sistema Distrital de Arte, Cultura y Patrimonio</t>
  </si>
  <si>
    <t>Apoyo a la gestión de los espacios de participación del SDACP</t>
  </si>
  <si>
    <t>Fortalecimiento de las capacidades para la participación de los integrantes espacios de participación del SDACP y de los agentes culturales del sector</t>
  </si>
  <si>
    <r>
      <rPr>
        <b/>
        <sz val="28"/>
        <color theme="1"/>
        <rFont val="Calibri"/>
        <family val="2"/>
        <scheme val="minor"/>
      </rPr>
      <t>1.</t>
    </r>
    <r>
      <rPr>
        <sz val="28"/>
        <color theme="1"/>
        <rFont val="Calibri"/>
        <family val="2"/>
        <scheme val="minor"/>
      </rPr>
      <t xml:space="preserve"> Ciudadania. 
</t>
    </r>
    <r>
      <rPr>
        <b/>
        <sz val="28"/>
        <color theme="1"/>
        <rFont val="Calibri"/>
        <family val="2"/>
        <scheme val="minor"/>
      </rPr>
      <t>2</t>
    </r>
    <r>
      <rPr>
        <sz val="28"/>
        <color theme="1"/>
        <rFont val="Calibri"/>
        <family val="2"/>
        <scheme val="minor"/>
      </rPr>
      <t xml:space="preserve">. SCRD. </t>
    </r>
  </si>
  <si>
    <r>
      <rPr>
        <b/>
        <sz val="28"/>
        <color theme="1"/>
        <rFont val="Calibri"/>
        <family val="2"/>
        <scheme val="minor"/>
      </rPr>
      <t>1.</t>
    </r>
    <r>
      <rPr>
        <sz val="28"/>
        <color theme="1"/>
        <rFont val="Calibri"/>
        <family val="2"/>
        <scheme val="minor"/>
      </rPr>
      <t xml:space="preserve"> Ciudadanía
</t>
    </r>
    <r>
      <rPr>
        <b/>
        <sz val="28"/>
        <color theme="1"/>
        <rFont val="Calibri"/>
        <family val="2"/>
        <scheme val="minor"/>
      </rPr>
      <t>2.</t>
    </r>
    <r>
      <rPr>
        <sz val="28"/>
        <color theme="1"/>
        <rFont val="Calibri"/>
        <family val="2"/>
        <scheme val="minor"/>
      </rPr>
      <t xml:space="preserve"> Agentes y organizaciones del sector que hacen parte de los espacios del Sistema Distrital de Arte, Cultura y Patrimonio</t>
    </r>
  </si>
  <si>
    <r>
      <rPr>
        <b/>
        <sz val="28"/>
        <color theme="1"/>
        <rFont val="Calibri"/>
        <family val="2"/>
        <scheme val="minor"/>
      </rPr>
      <t>1</t>
    </r>
    <r>
      <rPr>
        <sz val="28"/>
        <color theme="1"/>
        <rFont val="Calibri"/>
        <family val="2"/>
        <scheme val="minor"/>
      </rPr>
      <t xml:space="preserve">. Ciudadanía.
</t>
    </r>
    <r>
      <rPr>
        <b/>
        <sz val="28"/>
        <color theme="1"/>
        <rFont val="Calibri"/>
        <family val="2"/>
        <scheme val="minor"/>
      </rPr>
      <t>2</t>
    </r>
    <r>
      <rPr>
        <sz val="28"/>
        <color theme="1"/>
        <rFont val="Calibri"/>
        <family val="2"/>
        <scheme val="minor"/>
      </rPr>
      <t>. SCRD y entidades adscritas y viculadas.
1. Ciudadanía. 
2. SCRD</t>
    </r>
  </si>
  <si>
    <t xml:space="preserve">Implementar 0,25  Sistema Distrital de Participación en Deporte, Recreación, Actividad Física, Educación Física, Parques y Escenarios Deportivos.
</t>
  </si>
  <si>
    <t>Desarrollar 0,2 del  modelo de gestión cultural Local</t>
  </si>
  <si>
    <t>382 - Realizar 350 Acciones de participación ciudadana desarrolladas por organizaciones comunales, sociales y comunitarias</t>
  </si>
  <si>
    <t>383 - Realizar 350 Acciones de participación ciudadana desarrolladas por organizaciones comunales, sociales y comunitarias</t>
  </si>
  <si>
    <t>384 - Realizar 350 Acciones de participación ciudadana desarrolladas por organizaciones comunales, sociales y comunitarias</t>
  </si>
  <si>
    <t>Anticorrupción y de Atención al Ciudadano/
Rendición de Cuentas /
Subcomponente 1
Lineamientos de Transparencia Activa</t>
  </si>
  <si>
    <t>Actualización de información de quienes conforman  los consejos y mesas del Sistema Distrital de Arte, Cultura y Patrimonio:, mediante la aplicación de reglamentos internos.</t>
  </si>
  <si>
    <t>Publicación de actas de consejos y mesas 2016</t>
  </si>
  <si>
    <t>Actualización y difusión permanente de normas y documentos del proceso, entre ellos, las Cartillas y Protocolos respectivos para orientar el ejercicio del Control Social en el sector.</t>
  </si>
  <si>
    <t>Actualización de Galería Fotográfica y de videos.</t>
  </si>
  <si>
    <t>Actualización de información de quienes conforman cada uno de los consejos y mesas del Sistema Distrital de Arte, Cultura y Patrimonio:, mediante la aplicación de reglamentos internos.</t>
  </si>
  <si>
    <t>Nombres de los integrantes de los consejos y mesas del SDACP actualizados en el micrositio.</t>
  </si>
  <si>
    <t>Actas de consejos y mesas debidamente publicadas.</t>
  </si>
  <si>
    <t>Publicación y difusión de los protocolos de control social.</t>
  </si>
  <si>
    <t xml:space="preserve">Micrositio actualizado. </t>
  </si>
  <si>
    <t>N.A</t>
  </si>
  <si>
    <t>390 - Realizar 350 Acciones de participación ciudadana desarrolladas por organizaciones comunales, sociales y comunitarias</t>
  </si>
  <si>
    <t>391 - Realizar 350 Acciones de participación ciudadana desarrolladas por organizaciones comunales, sociales y comunitarias</t>
  </si>
  <si>
    <t>392 - Realizar 350 Acciones de participación ciudadana desarrolladas por organizaciones comunales, sociales y comunitarias</t>
  </si>
  <si>
    <t>393 - Realizar 350 Acciones de participación ciudadana desarrolladas por organizaciones comunales, sociales y comunitarias</t>
  </si>
  <si>
    <t>394 - Realizar 350 Acciones de participación ciudadana desarrolladas por organizaciones comunales, sociales y comunitarias</t>
  </si>
  <si>
    <t xml:space="preserve">Documento de caracterización de usuarios. </t>
  </si>
  <si>
    <t>Anticorrupción y de Atención al Ciudadano/
Subcomponente 1
Estructura administrativa y Direccionamiento estratégico</t>
  </si>
  <si>
    <t>Anticorrupción y de Atención al Ciudadano/Transparencia y Acceso de la Información/
Subcomponente 1
Lineamientos de Transparencia Activa</t>
  </si>
  <si>
    <t>Divulgar la información en formatos alternativos comprensibles, para grupos étnicos y culturales del país y para personas en situación de discapacidad.</t>
  </si>
  <si>
    <t>Sensibilizar al equipo humano de la Secretaria de Atención al ciudadano, para una adecuada atención a personas con discapacidad.</t>
  </si>
  <si>
    <t>Identificar acciones que respondan  a  las distintas solicitudes hechas por los grupos étnicos, con el fin de divulgar la información pública  de diversas actividades.</t>
  </si>
  <si>
    <t>Número de Instancias de Participación Activa.</t>
  </si>
  <si>
    <t>Nivel de satisfacción de los usuarios del punto de atención</t>
  </si>
  <si>
    <t>Anticorrupción y de Atención al Ciudadano/Transparencia y Acceso de la Información/
Subcomponente 4
Criterio diferencial de accesibilidad</t>
  </si>
  <si>
    <t>395 - Realizar 350 Acciones de participación ciudadana desarrolladas por organizaciones comunales, sociales y comunitarias</t>
  </si>
  <si>
    <t>396 - Realizar 350 Acciones de participación ciudadana desarrolladas por organizaciones comunales, sociales y comunitarias</t>
  </si>
  <si>
    <t>397 - Realizar 350 Acciones de participación ciudadana desarrolladas por organizaciones comunales, sociales y comunitarias</t>
  </si>
  <si>
    <t>Anticorrupción y de Atención al Ciudadano/Rendición de Cuentas/
Subcomponente 2
Diálogo de doble vía con la ciudadanía y sus organizaciones</t>
  </si>
  <si>
    <t>Realización de las sesiones del Consejo Distrital de Arte, Cultura y Patrimonio.</t>
  </si>
  <si>
    <t>Realización de las sesiones de los Consejos Distrital es de cada Subsistema.</t>
  </si>
  <si>
    <t>Realización de las sesiones de los consejos Distritales de áreas artísticas, grupos étnicos y sectores sociales y etarios, consejo distrital de casas de la cultura.</t>
  </si>
  <si>
    <t xml:space="preserve">Realización de las sesiones de los Consejos Locales de Arte, Cultura y Patrimonio. </t>
  </si>
  <si>
    <t>Actas de los consejos.</t>
  </si>
  <si>
    <t>Actas de las mesas culturales.</t>
  </si>
  <si>
    <t>Anticorrupción y de Atención al Ciudadano/Rendición de Cuentas/
Subcomponente 4
Evaluación y retroalimentación a la gestión institucional</t>
  </si>
  <si>
    <t>Implementación   la Estrategia de Rendición de Cuentas.</t>
  </si>
  <si>
    <t>Estrategia de Rendición de Cuentas.</t>
  </si>
  <si>
    <t>1137   Comunidades culturales para la paz</t>
  </si>
  <si>
    <t>03 -  Pilar Construcción de comunidad y cultura ciudadana</t>
  </si>
  <si>
    <t>25 - Cambio cultural y construcción del tejido social para la vida</t>
  </si>
  <si>
    <t>157 - Intervención integral en territorios y poblaciones priorizadas a través de cultura, recreación y deporte</t>
  </si>
  <si>
    <t>370 - Realizar 9 intervenciones de Vivienda de Interés Prioritario (VIP), en el marco del programa nacional Comunidad-es arte biblioteca y cultura</t>
  </si>
  <si>
    <t>371 - Realizar 132.071 actividades culturales, recreativas y deportivas, articuladas con grupos poblacionales y/o territorios</t>
  </si>
  <si>
    <t>272 - Número de intervenciones en VIP realizadas en el marco del programa nacional Comunidad-es arte biblioteca y cultura.</t>
  </si>
  <si>
    <t>273 - Número de actividades culturales, recreativas y deportivas realizadas,  articuladas con grupos poblacionales y/o territorios</t>
  </si>
  <si>
    <t>Porcentaje de personas que no asistieron a presentaciones y espectáculos culturales de la ciudad</t>
  </si>
  <si>
    <t>Número de personas que están muy satisfechas con la oferta cultura de su barrio</t>
  </si>
  <si>
    <t>15.   Generar cambios culturales para mejorar la convivencia, la participación en los asuntos públicos</t>
  </si>
  <si>
    <t>Número de intervenciones artístico, culturales y deportivas de vivienda de Interés prioritario apoyadas</t>
  </si>
  <si>
    <t>21. INTERVENCIÓN EN LOS TERRITORIOS Y POBLACIONES A TRAVÉS DE LA CULTURA, RECREACIÓN Y EL DEPORTE</t>
  </si>
  <si>
    <t>Número de actuaciones urbanísticas en el territorio acompañadas en el marco del programa de mejoramiento integral de barrios.</t>
  </si>
  <si>
    <t>Número de intervenciones artistico, en Vivienda de Interés Prioritario (VIP), culturales y deportivas.</t>
  </si>
  <si>
    <t>Magnitud
2018</t>
  </si>
  <si>
    <t>Promover el ejercicio pleno de las libertades, derechos y prácticas culturales, recreativas y deportivas con enfoque poblacional y territorial.</t>
  </si>
  <si>
    <t>De Los Usuarios</t>
  </si>
  <si>
    <t>Acompañar 10 actuaciones urbanísticas en el territorio, en el marco del programa de mejoramiento integral de barrios</t>
  </si>
  <si>
    <t>Apoyar 9 intervenciones artístico, culturales y deportivas en  Viviendas de Interés Prioritario (VIP)</t>
  </si>
  <si>
    <t>En proceso de documentación</t>
  </si>
  <si>
    <t>Fomento</t>
  </si>
  <si>
    <t>Desarrollar programas para fortalecer, promover y reconocer las prácticas de los agentes culturales, artísticos, patrimoniales, recreativos y deportivos de la ciudad, con base en las dinámicas de los sectores, los objetivos misionales de la entidad y el Plan de Desarrollo Vigente</t>
  </si>
  <si>
    <t xml:space="preserve"> PR-FOM-04 v15 Programa distrital de estímulos</t>
  </si>
  <si>
    <t>Programa distrital de estimulos</t>
  </si>
  <si>
    <t>Entidades vinculadas y adscritas, Organizaciones Culturales, Recreativas y Deportivas, y agentes del sector (creadores, gestores, investigadores, productores, formadores, difusores, intérpretes, etc).</t>
  </si>
  <si>
    <t>IND-FOM-04 Participación de los distintos grupos poblacionales, étnicos y etarios</t>
  </si>
  <si>
    <t>NA</t>
  </si>
  <si>
    <t xml:space="preserve">Intervenciones de vivienda de interes prioritario (vip) - comunidad-es arte biblioteca y cultura
</t>
  </si>
  <si>
    <t xml:space="preserve">Acompañamiento actuaciones urbanísticas en el territorio - mejoramiento integral barrios
</t>
  </si>
  <si>
    <t>Numero de actuaciones urbanísticas en el territorio, en el marco del programa de mejoramiento integral de barrios acomnpañadas</t>
  </si>
  <si>
    <t>Numero intervenciones artístico, culturales y deportivas en  Viviendas de Interés Prioritario (VIP), apoyadas</t>
  </si>
  <si>
    <t>1016   Poblaciones diversas e interculturales</t>
  </si>
  <si>
    <t>03 - Pilar Construcción de comunidad y cultura ciudadana</t>
  </si>
  <si>
    <t>369 - Acompañar 10 actuaciones urbanisticas en el territorio, en el marco del programa de mejoramiento integral de barrios</t>
  </si>
  <si>
    <t>271 - Número de actuaciones urbanísticas en el territorio acompañadas en el marco del programa de mejoramiento integral de barrios</t>
  </si>
  <si>
    <t>Número de estímulos y apoyos entregados</t>
  </si>
  <si>
    <t>16. ESTÍMULOS Y APOYOS A LA OFERTA CULTURAL, RECREATIVA Y DEPORTIVA</t>
  </si>
  <si>
    <t xml:space="preserve">Programa distrital de estimulos
Fortalecer los procesos, proyectos e iniciativas desarrolladas por los agentes culturales, artísticos, patrimoniales, recreativos y deportivos de la ciudad, mediante el otorgamiento de recursos a través de  convocatorias públicas que respondan a las dinámicas de los sectores y a los objetivos misionales de la entidad.
</t>
  </si>
  <si>
    <t>IND-FOM-01 Efectividad en la entrega de los estimulos ofertados en cada vigencia.</t>
  </si>
  <si>
    <t xml:space="preserve">Realizar 84 actividades dirigidas a grupos étnicos, sectores sociales y etarios. </t>
  </si>
  <si>
    <t xml:space="preserve">Implementar el 100% de las acciones de articulación, coordinación y gestión para el cumplimiento de los lineamientos de políticas públicas poblacionales y enfoque diferencial poblacional. </t>
  </si>
  <si>
    <t xml:space="preserve">Reconocimiento, valoración y apropiación de las prácticas culturales, artísticas, patrimoniales
recreativas y deportivas de los grupos poblacionales residentes en bogotá
</t>
  </si>
  <si>
    <t xml:space="preserve">Articulación, coordinación y gestión sectorial de las políticas poblacionales con enfoque diferencial
</t>
  </si>
  <si>
    <t>Numero de actividades dirigidas a grupos étnicos, sectores sociales y etarios realizadas</t>
  </si>
  <si>
    <t xml:space="preserve">Porcentaje en la implementación de las acciones de articulación, coordinación y gestión para el cumplimiento de los lineamientos de políticas públicas poblacionales y enfoque diferencial poblacional. </t>
  </si>
  <si>
    <t>1007     Información y ciudadanía digital para todos</t>
  </si>
  <si>
    <t>44    Gobierno y ciudadanía digital</t>
  </si>
  <si>
    <t>Implementar el 100% de las acciones programadas, en el marco del programa distrital sobre estándares de información, bases de datos y sistemas únicos de información misional.</t>
  </si>
  <si>
    <t>Ejecutar el 100% de las acciones establecidas para la implementación del plan de seguridad de la información en la entidad.</t>
  </si>
  <si>
    <t>Tecnologías de la información-ti y aplicaciones</t>
  </si>
  <si>
    <t>Realizar el 100% de las de las acciones programadas para la construcción de un Gobierno de Tecnologías de la Información TI y para el fortalecimiento de la arquitectura empresarial.</t>
  </si>
  <si>
    <t>Fortalecimiento de la arquitectura empresarial - siscred</t>
  </si>
  <si>
    <t>Plan de Seguridad de la información</t>
  </si>
  <si>
    <t>Porcentaje de las acciones programadas para la construcción de un Gobierno de Tecnologías de la Información TI y para el fortalecimiento de la arquitectura empresarial realizadas</t>
  </si>
  <si>
    <t>Porcentaje de las  acciones programadas, en el marco del programa distrital sobre estándares de información, bases de datos y sistemas únicos de información misional para su implementación</t>
  </si>
  <si>
    <t>Porcentaje de las acciones establecidas para la implementación del plan de seguridad de la información en la entidad ejecutadas.</t>
  </si>
  <si>
    <t>192 -  Fortalecimiento institucional a través del uso de TIC</t>
  </si>
  <si>
    <t>380 - Realizar el 100% de las acciones programadas para la construcción de un Gobierno de Tecnologías de la Información – TI y para el fortalecimiento de  la arquitectura empresarial.</t>
  </si>
  <si>
    <t>452 - Porcentaje de acciones programadas para la construcción de un Gobierno de Tecnologías de la Información - TI y para el fortalecimiento de la arquitectura empresarial.</t>
  </si>
  <si>
    <t>Mejorar el índice de gobierno abierto para la ciudad en diez puntos</t>
  </si>
  <si>
    <t>_Formulación y actualizacion de proyectos de inversión de la Secretaría
_Formulación y seguimiento del presupuesto de la SDCRD y del Sector CRD
_Formulación e implementación del Sector CRD en la formulación del Plan de Desarrollo
_Formulación, implementación y evaluación de políticas públicas del sector
_Seguimiento y Acompañamiento de proyectos de inversión de la SDCRD y el Sector CRD
_Seguimiento y evaluación Plan Estratégico Sectorial</t>
  </si>
  <si>
    <t xml:space="preserve">Fortalecimiento de la arquitectura empresarial -
siscred
</t>
  </si>
  <si>
    <t>Plan de seguridad de la información</t>
  </si>
  <si>
    <t>454 - Porcentaje de acciones programadas para la construcción de un Gobierno de Tecnologías de la Información - TI y para el fortalecimiento de la arquitectura empresarial.</t>
  </si>
  <si>
    <t>455 - Porcentaje de acciones programadas para la construcción de un Gobierno de Tecnologías de la Información - TI y para el fortalecimiento de la arquitectura empresarial.</t>
  </si>
  <si>
    <t>Sistema de Información en operación y permenantemente actualizado
Desarrollo de la arquitectura empresarial (TI) de la entidad.</t>
  </si>
  <si>
    <t>Anticorrupción y de Atención al Ciudadano/Transparencia y Acceso de la Información/
Subcomponente 3
Elaboración de instrumentos de Gestión de la Información</t>
  </si>
  <si>
    <t xml:space="preserve">Temática : </t>
  </si>
  <si>
    <t>Oficina de Control Interno</t>
  </si>
  <si>
    <t>Oficina de Control Interno Disciplinario</t>
  </si>
  <si>
    <t>07 - Eje transversal Gobierno Legítimo, fortalecimiento local y eficiencia</t>
  </si>
  <si>
    <t>44 - Gobierno y ciudadanía digital</t>
  </si>
  <si>
    <t>45 -  Gobernanza e influencia local, regional e internacional</t>
  </si>
  <si>
    <t>379 - Desarrollar el 100% de actividades de intervención para el mejoramiento de la infraestructura física y dotación de sedes administrativas</t>
  </si>
  <si>
    <t>411 -% de intervención en infraestructura física y dotacional</t>
  </si>
  <si>
    <t>Porcentaje del Índice de satisfacción ciudadana y de las entidades distritales, frente a los servicios prestados por el Archivo de Bogotá</t>
  </si>
  <si>
    <t>Mejorar el índice de satisfacción ciudadana y de las entidades distritales, frente a los servicios prestados por el Archivo de Bogotá</t>
  </si>
  <si>
    <t>Incrementar en 4  puntos el índice de Desarrollo del Servicio Civil Distrital</t>
  </si>
  <si>
    <t>Seguimiento y Evaluación de la Gestión</t>
  </si>
  <si>
    <t xml:space="preserve"> PR-SEG-01 v10 Auditoría Interna
 PR-SEG-04 Conformación de la cuenta anual
 PR-SEG-02 Atención de visitas organismos externos de control
 PR-SEG-04 Seguimiento plan de mejoramiento institucional</t>
  </si>
  <si>
    <t>Verificar y evaluar de manera objetiva e independiente el Sistema de Control Interno y los procesos establecidos para el desarrollo de las actividades que permitan contribuir con el mejoramiento continuo y el cumplimiento de los objetivos de la entidad.</t>
  </si>
  <si>
    <t>IND-CID-01 
Eficacia en el cumplimiento del plan de trabajo (Auditorías, revisiones e informes entre otros)</t>
  </si>
  <si>
    <t>Plan de trabajo del Programa Anual de Auditorías de la SCRD.
Cronograma Cuenta Anual
Cronograma Seguimiento a Planes de Mejoramiento
Informes preliminares y definitivos de auditoría
Acta de visita
Respuesta a solicitudes o requerimientos de los entes de control
Respuestas informes preliminar y definitivo.
Consolidación del Plan de mejoramiento con los Entes de Control
Plan de mejoramiento</t>
  </si>
  <si>
    <t xml:space="preserve">Control Disciplinario Ordinario
Control Disciplinario Verbal
Segunda Instancia Procesos Disciplinarios
</t>
  </si>
  <si>
    <t>Control Disciplinario</t>
  </si>
  <si>
    <t xml:space="preserve">Ejercer la potestad disciplinaria, cuando a ello haya lugar, frente a los servidores y ex servidores públicos de la Entidad de conformidad con el Código Disciplinario Único e implementar acciones de prevención
dirigidas a minimizar la ocurrencia de conductas disciplinables. </t>
  </si>
  <si>
    <t>Auto inhibitorio, auto de indagación
preliminar, auto de apertura de
investigación o auto de remisión por
competencia</t>
  </si>
  <si>
    <t xml:space="preserve"> Servidor público
- Entes de control
- Quejoso
- Comunidad</t>
  </si>
  <si>
    <t xml:space="preserve">
IND-COD-01 Cumplimiento de términos procesales.</t>
  </si>
  <si>
    <t xml:space="preserve">IND-COD-02 Publicación estrategias preventivas.
</t>
  </si>
  <si>
    <t xml:space="preserve">Proposito Seguimiento y Evaluacion : </t>
  </si>
  <si>
    <t>Proposito Control Disciplinario  :</t>
  </si>
  <si>
    <t>Anticorrupción y de Atención al Ciudadano/
 Gestión del Riesgo de Corrupción- Mapa de Riesgos de Corrupción/
Subcomponente/Proceso 5
Seguimiento</t>
  </si>
  <si>
    <t>71 - Incrementar a un 90% la sostenibilidad del SIG en el Gobierno Distrital
379 - Desarrollar el 100% de actividades de intervención para el mejoramiento de la infraestructura física y dotación de sedes administrativas
380 - Realizar el 100% de las acciones programadas para la construcción de un Gobierno de Tecnologías de la Información – TI y para el fortalecimiento de  la arquitectura empresarial.
381 - Realizar 350 Acciones de participación ciudadana desarrolladas por organizaciones comunales, sociales y comunitarias</t>
  </si>
  <si>
    <t>Realizar el primer seguimiento al mapa de riesgos de corrupción.</t>
  </si>
  <si>
    <t>Realizar el segundo seguimiento al mapa de riesgos de corrupción.</t>
  </si>
  <si>
    <t>Anticorrupción y de Atención al Ciudadano/
 Rendición de Cuentas/
Subcomponente 1
Lineamientos de Transparencia Activa</t>
  </si>
  <si>
    <t>Índice de Información Clasificada y Reservada elaborado, adoptado y publicado</t>
  </si>
  <si>
    <t>Número de protocolos de investigación, sistematización y memoria social orientados y acompañados</t>
  </si>
  <si>
    <t>Investigación, sistematización y Memorias sociales</t>
  </si>
  <si>
    <t>Orientar la formulacion y acompañar 60 protocolos de investigación, sistematización y memorias sociales de los proyectos estratégicos del sector Cultura, Recreación y Deporte</t>
  </si>
  <si>
    <t>Número de proyectos de transformación cultural del Distrito orientados y acompañados</t>
  </si>
  <si>
    <t>Proyectos de transformación cultural</t>
  </si>
  <si>
    <t>Orientar y acompañar 16 proyectos de transformación cultural del distrito, en su formulación e implementación.</t>
  </si>
  <si>
    <t>Número de políticas públicas de cultura ciudadana formuladas e implementadas</t>
  </si>
  <si>
    <t>Política pública en cultura ciudadana</t>
  </si>
  <si>
    <t>Formular e implementar 1 Política Pública de Cultura Ciudadana</t>
  </si>
  <si>
    <t>Número de redes de cultura ciudadana y democrática, implementadas</t>
  </si>
  <si>
    <t>Red de cultura ciudadana y democrática</t>
  </si>
  <si>
    <t>Implementar 1 Red de Cultura Ciudadana y Democrática</t>
  </si>
  <si>
    <t xml:space="preserve">TRASFORMACIONES CULTURALES </t>
  </si>
  <si>
    <t>Orientar y acompañar 16 proyectos de ransformación cultural del distrito, en su formulación e implementación.</t>
  </si>
  <si>
    <t>Orientar la formulación y acompañar la implementación de 16 proyectos de transformación cultural del distrito</t>
  </si>
  <si>
    <t>Prestar servicios profesionales para apoyar a la Dirección de Cultura Ciudadana en las acciones operativas requeridas en el ámbito Diversidad e interculturalidad. ESDOP 127</t>
  </si>
  <si>
    <t>Prestar servicios profesionales para apoyar a la Dirección de Cultura Ciudadana en las acciones operativas requeridas en el ámbito Construcción Social del Territorio.ESDOP 76</t>
  </si>
  <si>
    <t>Prestar servicios profesionales para apoyar a la Dirección de Cultura Ciudadana en las acciones operativas requeridas en el ámbito Cultura verde y cuidado de otras formas de vida.  ESDOP 133</t>
  </si>
  <si>
    <t>Prestar servicios profesionales para apoyar a la Dirección de Cultura Ciudadana en las acciones operativas requeridas en el ámbito Convivencia, cultura democrática y construcción de paz. ESDOP 130</t>
  </si>
  <si>
    <t xml:space="preserve">Prestar servicios profesionales para acompañar a la Dirección de Cultura Ciudadana en el desarrollo de acciones para la formulación e implementación de las estrategias de Transformación Cultural asociadas al ámbito Cultura verde y cuidado de otras formas de vida. </t>
  </si>
  <si>
    <t>Prestar servicios profesionales para acompañar a la Dirección de Cultura Ciudadana en el desarrollo de acciones para la formulación e implementación de las estrategias de Transformación Cultural asociadas al ámbito Convivencia, cultura democrática y construcción de paz. ESDOP 129</t>
  </si>
  <si>
    <t>Prestar servicios profesionales para acompañar a la Dirección de Cultura Ciudadana en el desarrollo de acciones para la formulación e implementación de las estrategias de Transformación Cultural asociadas al ámbito Diversidad e interculturalidad. ESDOP 126</t>
  </si>
  <si>
    <t>Prestar servicios profesionales para acompañar a la Dirección de Cultura Ciudadana en el desarrollo de acciones para la formulación e implementación de las estrategias de Transformación Cultural asociadas al ámbito Construcción social del territorio. ESDOP 75</t>
  </si>
  <si>
    <t>Prestar servicios profesionales para orientar y acompañar a la Dirección de Cultura Ciudadana en la formulación e implementación de las estrategias de Transformación Cultural asociadas al ámbito Cultura verde y cuidado de otras formas de vida. ESDOP 131</t>
  </si>
  <si>
    <t>Prestar servicios profesionales para orientar y acompañar a la Dirección de Cultura Ciudadana en la formulación e implementación de las estrategias de Transformación Cultural asociadas al ámbito Diversidad e interculturalidad. ESDOP 125</t>
  </si>
  <si>
    <t>Prestar servicios profesionales para orientar y acompañar a la Dirección de Cultura Ciudadana en la formulación e implementación de las estrategias de Transformación Cultural asociadas al ámbito construcción social del territorio. ESDOP 72</t>
  </si>
  <si>
    <t>Implementar la red de cultura ciudadana y democrática</t>
  </si>
  <si>
    <t>Prestar servicios profesionales a la Dirección de Cultura Ciudadana para acompañar y apoyar las actividades del proceso de fomento, en el marco de los ámbitos de transformación cultural y su articulación con la Red de Cultura Ciudadana y Democrática. ESDOP 144</t>
  </si>
  <si>
    <t>Convocatoria “Bogotá un espacio libre de Machismo”</t>
  </si>
  <si>
    <t xml:space="preserve">Red de cultura ciudadana y democrática
</t>
  </si>
  <si>
    <t>Otorgar los estímulos económicos a los ganadores del concurso "Beca: Laboratorio Habilitar mis Historias"</t>
  </si>
  <si>
    <t>Otorgar los estímulos económicos a los ganadores del Premio “Concurso de Fotografía Bogotá Vive Natural: Crónicas visuales de la Fauna Silvestre en Bogotá."</t>
  </si>
  <si>
    <t>Otorgar un estímulo a expertos para que en calidad de jurados participen en la selección de ganadores del Premio "Sexto sentido; el sentido ciudadano"</t>
  </si>
  <si>
    <t>Otorgar los estímulos económicos a los ganadores del premio "Sexto sentido; el sentido ciudadano"</t>
  </si>
  <si>
    <t>Otorgar un estímulo a expertos para que en calidad de jurados participen en la selección de ganadores de la Beca “Saberes Sociales para la Transformación Cultural 2018"</t>
  </si>
  <si>
    <t>Otorgar los estímulos económicos a los ganadores de la Beca “Saberes Sociales para la Transformación Cultural 2018"</t>
  </si>
  <si>
    <t>Prestar los servicios profesionales para orientar y acompañar a la Dirección de Cultura Ciudadana en la preparación y consolidación de los documentos requeridos para el trámite de formulación y adopción de la política pública de cultura ciudadana, de acuerdo con los lineamientos distritales vigentes y los que establezca la Secretaría de Cultura, Recreación y Deporte. ESDOP 95</t>
  </si>
  <si>
    <t xml:space="preserve">
IND-TCUL-02 
Eficiencia en la sistematización de datos</t>
  </si>
  <si>
    <t>Orientar y acompañar proyectos de investigación, sistematización y memoria social.
Productos resultantes de sistematización, análisis y socialización 
Encuesta Bienal de Culturas</t>
  </si>
  <si>
    <t>PR-CON-03 V1 Generación de conocimiento a partir de investigaciones y análisis compartido
PR-TCU-04 v3 Encuesta bienal de culturas</t>
  </si>
  <si>
    <t>Fortalecer la cultura ciudadana y democrática desde los territorios y las poblaciones para promover la sostenibilidad cultural de la ciudad.</t>
  </si>
  <si>
    <t>Perspectiva de los Usuarios</t>
  </si>
  <si>
    <t>4. Orientar y acompañar el diseño e implementación de protocolos de investigación, sistematización y memoria social de los proyectos estratégicos del sector cultura, recreación y deporte que den cuenta de la información, las experiencias y los resultados de las apuestas públicas.</t>
  </si>
  <si>
    <t>IND-TCUL-04 
Indicador de satisfacción de productos y servicios (Acompañamientos)</t>
  </si>
  <si>
    <t>Orientar la formulación y acompañar la implementación de estrategias de transformación cultural y cultura ciudadana</t>
  </si>
  <si>
    <t xml:space="preserve">PR-TCU-07 v1 Formulación e implementación de proyectos de transformación cultural </t>
  </si>
  <si>
    <t>3. Orientar la formulación y acompañar la implementación de proyectos de transformación cultural del Distrito a través del desarrollo de protocolos, la producción de conocimiento y saber sobre sus apuestas y modos de hacer y el seguimiento de resultados y productos de acuerdo con el Plan de Desarrollo "Bogotá mejor para todos".</t>
  </si>
  <si>
    <t>Resultados de los sondeos, encuestas y conteos</t>
  </si>
  <si>
    <t>PR-CON-06 v3 Análisis estratégico sectorial, poblacional y local
PR-TCU-01 v1 Identificación de necesidades de Información y conocimiento
PR-TCU-02 v1 Mediciones
PR-TCU-04 v3 Encuesta bienal de culturas
PR-CON-05 v6 Sistema de información sector CRD</t>
  </si>
  <si>
    <t>2. Implementar la Red de Cultura Ciudadana y Democrática (Acuerdo Distrital 609 de 2015) mediante la identificación de agentes e iniciativas públicas, privadas y comunitarias, el fomento de planes y proyectos conjuntos de cultura ciudadana y cambio cultural, la promoción de producción de saber social sobre sus experiencias de tal forma que la Red se convierta en un espacio de aprendizaje mutuo y diálogo de saberes que potencie los impactos de dichas iniciativas.</t>
  </si>
  <si>
    <t>Políticas Públicas sectoriales formuladas y adoptadas</t>
  </si>
  <si>
    <t>PR-DES-10 v2 Formulación e implementación de Política Pública del Sector CRD</t>
  </si>
  <si>
    <t>Porcentaje de avance en la formulación de la Política Pública de Cultura Ciudadana</t>
  </si>
  <si>
    <t>22. FORTALECIMIENTO DE INSTRUMENTOS DE TRANSFORMACIÓN CULTURAL</t>
  </si>
  <si>
    <t>270 - Número de protocolos de investigación, sistematización y memoria social orientados y acompañados</t>
  </si>
  <si>
    <t>376 - Orientar la formulación y acompañar la implementación de 60 protocolos de investigación, sistematización y memorias sociales de los proyectos estratégicos del sector Cultura, Recreación y Deporte</t>
  </si>
  <si>
    <t>269 - Número de proyectos de transformación cultural del Distrito orientados y acompañados</t>
  </si>
  <si>
    <t>375 - Orientar la formulación y acompañar la implementación de 16 proyectos de transformación cultural del distrito</t>
  </si>
  <si>
    <t>268 -  Número de políticas públicas de cultura ciudadana formuladas e implementadas</t>
  </si>
  <si>
    <t>374 - Formular e implementar una (1) política pública de cultura ciudadana</t>
  </si>
  <si>
    <t>267 - Número de redes de cultura ciudadana y democrática, implementadas</t>
  </si>
  <si>
    <t>373 - Implementar la red de cultura ciudadana y democrática</t>
  </si>
  <si>
    <t>Porcentaje de personas que respetan la diferencia</t>
  </si>
  <si>
    <t>Aumentar a 7,28% el porcentaje de personas que respeta la diferencia</t>
  </si>
  <si>
    <t>156 - Cultura ciudadana para la convivencia</t>
  </si>
  <si>
    <t>Dirección de Cultura Ciudadana</t>
  </si>
  <si>
    <t>987 - Saberes sociales para la cultura ciudadana y la transformación cultural</t>
  </si>
  <si>
    <t>|</t>
  </si>
  <si>
    <t>Fortalecimiento de la Infraestructura Cultural</t>
  </si>
  <si>
    <t>Número de equipamientos culturales mejorados</t>
  </si>
  <si>
    <t>Ley del espectáculo público</t>
  </si>
  <si>
    <t>Mejorar 30 Equipamientos Culturales</t>
  </si>
  <si>
    <t>% de la política cultural relacionada con el patrimonio y la infraestructura cultural, a partir de los instrumentos priorizados, gestionada.</t>
  </si>
  <si>
    <t>Políticas culturales para el patrimonio y la
infraestructura cultural</t>
  </si>
  <si>
    <t>Gestionar en un 100 % la política cultural relacionada con el patrimonio y la infraestructura cultural, a partir de los instrumentos priorizados.</t>
  </si>
  <si>
    <t>Mejorar 140 equipamientos culturales, recreativos y deportivos</t>
  </si>
  <si>
    <t>Gestión de Infraestructura Cultural y Patrimonial</t>
  </si>
  <si>
    <t>Políticas culturales para el patrimonio y la infraestructura cultural</t>
  </si>
  <si>
    <t>IND-GIC-01 Infraestructura Cultural Fortalecida en el Distrito Capital.</t>
  </si>
  <si>
    <t xml:space="preserve">Organizaciones titulares de escenarios de las artes escénicas. 
Público asistente a la circulación de las Artes escenicas. </t>
  </si>
  <si>
    <t>Equipamientos culturales fortalecidos</t>
  </si>
  <si>
    <t>Gestionar y fortalecer la infraestructura y el patrimonio cultural de la Ciudad</t>
  </si>
  <si>
    <t>PR-GIC-02 Asignación y ejecución de los recursos de la contribución parafiscal a escenarios de naturaleza pública, privada o mixta</t>
  </si>
  <si>
    <t>Promover la gestión integral del patrimonio cultural material e inmaterial y la sostenibilidad de equipamientos culturales y deportivos.</t>
  </si>
  <si>
    <t>Usuarios</t>
  </si>
  <si>
    <t>IND-GIC-02 Actos administrativos emitidos por la SCRD adoptando las decisiones de Bienes de Interes Cultural (inmuebles y sectores)</t>
  </si>
  <si>
    <t>1. Ciudadanos 
2. Instituto Distrital de Patrimonio Cultural - IDPC. 
3. Consejo Distrital de Patrimonio Cultural.
4. Secretaría Distrital de Planeación 
5. Ministerio de Cultura</t>
  </si>
  <si>
    <t>Actos administrativos de inclusión, exclusión o cambio de categoria de BIC.</t>
  </si>
  <si>
    <t>PR-GIC-01 v2 Inclusión, cambio de categoría o exclusión de un bien de interés cultural del ámbito distrital
PR-GIC-03 Amparo provisional de Bienes de Interés Cultural (BIC)</t>
  </si>
  <si>
    <t>Número de equipamientos culturales mejorados, dotados, adecuados o construidos derivados de la contribución parafiscal – LEP.</t>
  </si>
  <si>
    <t>18. APOYOS PARA LA CONSTRUCCIÓN, MEJORAMIENTO, RESTAURACIÓN, DOTACIÓN Y OPERACIÓN DE EQUIPAMIENTOS Y BIENES DE INTERÉS CULTURAL</t>
  </si>
  <si>
    <t>12 - Mejorar la infraestructura cultural y el patrimonio material a través del fortalecimiento de los equipamientos culturales y bienes de interés cultural</t>
  </si>
  <si>
    <t>Porcentaje de personas que usa los equipamientos culturales de su localidad</t>
  </si>
  <si>
    <t>Aumentar a 49,7% el porcentaje de personas que usa los equipamientos culturales de su localidad</t>
  </si>
  <si>
    <t>139 - Gestión de infraestructura cultural y deportiva nueva, rehabilitada y recuperada</t>
  </si>
  <si>
    <t>17 - Espacio público, derecho de todos</t>
  </si>
  <si>
    <t>02 - Pilar Democracia urbana</t>
  </si>
  <si>
    <t>992 - Patrimonio e Infraestructura cultural fortalecida</t>
  </si>
  <si>
    <t>Número de agentes del sector profesionalizados</t>
  </si>
  <si>
    <t>Profesionalización de agentes artísticos y deportivos</t>
  </si>
  <si>
    <t>Apoyar 45 agentes del sector en procesos profesionalización</t>
  </si>
  <si>
    <t>Número de formadores atendidos en las áreas de patrimonio, artes, recreación y deporte</t>
  </si>
  <si>
    <t>Encuentros académicos para la formación de agentes artísticos, culturales y deportivos</t>
  </si>
  <si>
    <t>Atender 4,000 agentes del sector en procesos de formación y cualificación</t>
  </si>
  <si>
    <t>Número de Sistemas Distritales de Formación Artística y Cultural (SIDFAC), implementados</t>
  </si>
  <si>
    <t>Sistema distrital de formación artística y cultural</t>
  </si>
  <si>
    <t>Implementar 1 Sistema Distrital de Formación Artística y Cultural (SIDFAC)</t>
  </si>
  <si>
    <t>Profesionalización de 45 agentes del sector</t>
  </si>
  <si>
    <t>Atender 4.343 formadores en las áreas de patrimonio, artes, recreación y deporte</t>
  </si>
  <si>
    <t>Implementar 0,25 sistema Distrital de Formación Artística y Cultural – SIDFAC</t>
  </si>
  <si>
    <t>Oferta permanente de capacitación y actualización en contenidos, herramientas y metodologías de gestión del desarrollo cultural, recreativo y deportivo</t>
  </si>
  <si>
    <t>Número de agentes del sector apoyados en procesos de profesionalización</t>
  </si>
  <si>
    <t>17. AGENTES DEL SECTOR PROFESIONALIZADOS</t>
  </si>
  <si>
    <t>11 - Ampliar las oportunidades y desarrollar las capacidades de los agentes del sector mediante la oferta de estímulos y apoyos para el desarrollo y circulación de iniciativas culturales</t>
  </si>
  <si>
    <t>Implementar el Sistema Distrital de Formación Artística y Cultural (SIDFAC)</t>
  </si>
  <si>
    <t>Porcentaje de población que realiza prácticas culturales</t>
  </si>
  <si>
    <t>Aumentar a 15% el porcentaje de la población que realiza prácticas culturales</t>
  </si>
  <si>
    <t>124 - Formación para la transformación del ser</t>
  </si>
  <si>
    <t>11 - Mejores oportunidades para el desarrollo a través de la cultura, la recreación y el deporte</t>
  </si>
  <si>
    <t>01 - Pilar Igualdad de calidad de vida</t>
  </si>
  <si>
    <t>Número de proyectos de organizaciones culturales, recreativas y deportivas apoyados</t>
  </si>
  <si>
    <t>Programas de fomento – Alianzas y apoyos</t>
  </si>
  <si>
    <t>Apoyar 108 proyectos de organizaciones culturales, recreativas y deportivas</t>
  </si>
  <si>
    <t>Gestion, seguimiento, evaluacion,  actualizacion y formulacion de politicas publicas culturales</t>
  </si>
  <si>
    <t>Implementar el 100 % de las acciones de formulación, seguimiento y evaluación de las políticas públicas de los subcampos del arte, la cultura y el patrimonio priorizados.</t>
  </si>
  <si>
    <t>Número estímulos otorgados a agentes del sector</t>
  </si>
  <si>
    <t>Programa de fomento - estimulos</t>
  </si>
  <si>
    <t>Número de capítulos de la cuenta satélite en cultura, creados</t>
  </si>
  <si>
    <t>Crear y coordinar 1 Capítulo Bogotá en la Cuenta Satélite Nacional de Cultura</t>
  </si>
  <si>
    <t>Número de iniciativas de clúster fortalecidas</t>
  </si>
  <si>
    <t>Iniciativas cluster de la industria cultural y creativa</t>
  </si>
  <si>
    <t>Fortalecer 1 cluster de las industrias culturales y creativas</t>
  </si>
  <si>
    <t>Número de políticas públicas de emprendimiento e industrias culturales y creativas formuladas</t>
  </si>
  <si>
    <t>Politica de emprendimiento e industrias culturales
y creativas</t>
  </si>
  <si>
    <t>Realizar las jornadas informativas, en donde se socializan las condiciones de participación de cada concurso, se resuelven las dudas que los interesados puedan tener con respecto a los aspector de forma como contenido de sus postulaciones.</t>
  </si>
  <si>
    <t>Aumentar a 3.143 el número de estímulos entregados a agentes del sector</t>
  </si>
  <si>
    <t>Crear el capítulo Bogotá en la cuenta satélite de cultura</t>
  </si>
  <si>
    <t>Capítulo Bogotá en la cuenta satélite</t>
  </si>
  <si>
    <t>Fortalecer 1 clúster de las industrias culturales y creativas</t>
  </si>
  <si>
    <t>Iniciativas clúster de la industria cultural y creativa</t>
  </si>
  <si>
    <t>Formular e implementar 1 política cultural de emprendimiento de industrias culturales y creativas</t>
  </si>
  <si>
    <t>Formular e implementar la política pública de emprendimiento y fomento a las industrias culturales y creativas</t>
  </si>
  <si>
    <t>Política de emprendimiento e industrias culturales y creativas</t>
  </si>
  <si>
    <t>Aumentar a 400 los proyectos de organizaciones culturales, recreativas y deportivas apoyados</t>
  </si>
  <si>
    <t xml:space="preserve">Programas de fomento – Alianzas y apoyos
</t>
  </si>
  <si>
    <t>Contratos de apoyo para la realización de actividades culturales, artísticas, recreativas y deportivas en la ciudad de Bogotá</t>
  </si>
  <si>
    <t>Fomentar el emprendimiento de las organizaciones y agentes del sector en sus distintos componentes.</t>
  </si>
  <si>
    <t xml:space="preserve">
IND-FOM-05 Cobertura de los recursos entregados a nivel territorial.</t>
  </si>
  <si>
    <t>Programa Distrital de Estímulos 
Programa Distrital de Apoyos Concertados
Alianzas Estratégicas</t>
  </si>
  <si>
    <t>Dirección de Fomento</t>
  </si>
  <si>
    <t>Desarrollar programas para fortalecer, promover y reconocer las prácticas de los agentes culturales, artísticos, patrimoniales, recreativos y deportivos de la ciudad, con base en las dinámicas de los sectores, los objetivos misionales de la entidad y el Plan de Desarrollo Vigente.</t>
  </si>
  <si>
    <t>PR-FOM-01 v9 Programa distrital de apoyos concertados
PR-FOM-04 v15 Programa distrital de estímulos
PR-FOM-08 v5 Jurados</t>
  </si>
  <si>
    <t xml:space="preserve">
IND-FOM-04 Participación de los distintos grupos poblacionales, étnicos y etarios</t>
  </si>
  <si>
    <t xml:space="preserve">Eficiencia </t>
  </si>
  <si>
    <t xml:space="preserve">
IND-FOM-03 Efectividad en el apoyo a las organizaciones culturales y recreativas</t>
  </si>
  <si>
    <t>11 -  Ampliar las oportunidades y desarrollar las capacidades de los agentes del sector mediante la oferta de estímulos y apoyos para el desarrollo y circulación de iniciativas culturales</t>
  </si>
  <si>
    <t>351 - Aumentar a 400 los proyectos de organizaciones culturales, recreativas y deportivas apoyados</t>
  </si>
  <si>
    <t>347 - Aumentar a 3.143 el número de estímulos entregados a agentes del sector</t>
  </si>
  <si>
    <t>127 - Programa de estímulos</t>
  </si>
  <si>
    <t>361 - Crear el capítulo Bogotá en la cuenta satélite de cultura</t>
  </si>
  <si>
    <t>360 - Fortalecer 4 iniciativas de clúster y valor compartido</t>
  </si>
  <si>
    <t>126 -  Política de emprendimiento e industrias culturales y creativas</t>
  </si>
  <si>
    <t>1008 -  Fomento y gestión para el desarrollo cultural</t>
  </si>
  <si>
    <t>115 - Número de bibliotecas digitales de Bogotá consolidadas</t>
  </si>
  <si>
    <t>Biblioteca digital de Bogotá</t>
  </si>
  <si>
    <t>Consolidar 1 biblioteca digital de Bogotá</t>
  </si>
  <si>
    <t>Número de proyectos de promoción de lectura y escritura apoyados</t>
  </si>
  <si>
    <t>Apoyo proyectos de promoción de la lectura</t>
  </si>
  <si>
    <t>Apoyar 30 proyectos de promoción de lectura y escritura</t>
  </si>
  <si>
    <t>114 - Número de bibliotecas comunitarias apoyadas</t>
  </si>
  <si>
    <t>Apoyo bibliotecas Comunitarias</t>
  </si>
  <si>
    <t>Apoyar 50 bibliotecas comunitarias</t>
  </si>
  <si>
    <t>113 - Número de centros de desarrollo infantil ACUNAR y/o hogares comunitarios y/o núcleos de familias en acción, con programas de lectura</t>
  </si>
  <si>
    <t>Centros de desarrollo infantil ACUNAR</t>
  </si>
  <si>
    <t>Fortalecer 50 Centros de desarrollo infantil ACUNAR y/o hogares comunitarios y/o núcleos de familias en acción con programas de lectura.</t>
  </si>
  <si>
    <t>112 - Número de puestos de lectura en plazas de mercado en funcionamiento</t>
  </si>
  <si>
    <t>Puestos de lectura en plazas de mercado</t>
  </si>
  <si>
    <t>Poner en funcionamiento 12 puestos de lectura en plazas de mercado</t>
  </si>
  <si>
    <t>111 - Número de bibloestaciones en Transmilenio</t>
  </si>
  <si>
    <t>Bibloestaciones en Transmilenio</t>
  </si>
  <si>
    <t>Aumentar a 12 las bibloestaciones en Transmilenio</t>
  </si>
  <si>
    <t>110 - Número de Paraderos Para libros Para Parques - PPP</t>
  </si>
  <si>
    <t>Paraderos Para libros Para Parques – PPP</t>
  </si>
  <si>
    <t>Aumentar a 95 los Paraderos Para libros Para Parques - PPP</t>
  </si>
  <si>
    <t>Número de bibliotecas públicas de Biblored fortalecidas y sostenidas</t>
  </si>
  <si>
    <t>Fortalecer y sostener las bibliotecas publicas de la ciudad - Bibliored</t>
  </si>
  <si>
    <t>Fortalecer y sostener la red de 23 bibliotecas públicas de Biblored</t>
  </si>
  <si>
    <t>Número de  investigaciones sobre la lectura y la escritura en Bogotá para generar conocimiento realizadas</t>
  </si>
  <si>
    <t>Conocimiento e investigación</t>
  </si>
  <si>
    <t>Realizar 1 investigación sobre la lectura y la escritura en Bogotá para generar conocimiento</t>
  </si>
  <si>
    <t>Número de espacios de valoración social del libro, la lectura y la escritura promovidos</t>
  </si>
  <si>
    <t>Promoción de la valoración social del libro, la lectura y la escritura</t>
  </si>
  <si>
    <t>Promover 9 espacios de valoración social del libro, la lectura y la escritura.</t>
  </si>
  <si>
    <t>109 - Número de asistencias a actividades de formento y formación para la lectura y la escritura</t>
  </si>
  <si>
    <t>Alcanzar 251.740 personas formadas en programas de lectura, escritura y uso de las bibliotecas públicas</t>
  </si>
  <si>
    <t>108 - Número de nuevos libros disponibles en la red capital de bibliotecas públicas - Bibliored y otros espacios públicos de lectura.</t>
  </si>
  <si>
    <t>Dotación de bibliotecas públicas – biblored y otros espacios públicos.</t>
  </si>
  <si>
    <t>Dotar con 92.300 nuevos libros las bibliotecas públicas – Biblored y otros espacios públicos de lectura.</t>
  </si>
  <si>
    <t>Dirección de Lectura y Bibliotecas</t>
  </si>
  <si>
    <t>Realizar la interventoría técnica, administrativa, financiera, jurídica y contable al contrato con el cual se otorgó "la operación de la red distrital de bibliotecas públicas -Biblored”</t>
  </si>
  <si>
    <t>Investigación sobre la lectura y la escritura en Bogotá para generar conocimiento</t>
  </si>
  <si>
    <t>Número de espacios fortalecidos e implementados para el disfrute de la lectura</t>
  </si>
  <si>
    <t>19. ESPACIOS CONVENCIONALES Y NO CONVENCIONALES PARA EL FOMENTO DE LA CULTURA ESCRITA FORTALECIDOS</t>
  </si>
  <si>
    <t>13 - Mejorar la calidad de vida de la ciudadanía a través de la promoción, participación y fomento de la cultura escrita</t>
  </si>
  <si>
    <t>346 - Consolidar una biblioteca digital de bogotá</t>
  </si>
  <si>
    <t>345 - Apoyar 50 bibliotecas comunitarias</t>
  </si>
  <si>
    <t>344 - Fortalecer 50 centros de desarrollo infatil ACUNAR y/o hogares comunitarios  y/o núcleos de Familias en Acción, con programas de lectura</t>
  </si>
  <si>
    <t>343 - Poner en funcionamiento 9 puestos de lectura en plazas de mercado</t>
  </si>
  <si>
    <t>342 - Aumentar a 12 las biblioestaciones en Transmilenio</t>
  </si>
  <si>
    <t>341 - Aumentar a 95 los Paraderos para Libros para Parques</t>
  </si>
  <si>
    <t>340 - Incrementar en un 15% el número de asistencias a actividades de fomento y formación para la lectura y la escritura</t>
  </si>
  <si>
    <t>339 - Aumentar en un 25% el número de libro disponibles en la red capital de bibliotecas  públicas -Bbliored y otros espacios públicos de lectura.</t>
  </si>
  <si>
    <t>Promedio de libros leídos al año por persona</t>
  </si>
  <si>
    <t>Aumentar a 3,2 el promedio de libros leídos al año por persona</t>
  </si>
  <si>
    <t>125 - Plan Distrital de lectura y escritura</t>
  </si>
  <si>
    <t>META 2019</t>
  </si>
  <si>
    <t>Plan de Acción Integral 2019</t>
  </si>
  <si>
    <t>Ejecución Presupuestal 2019</t>
  </si>
  <si>
    <t>Procedimientos de la dependencia</t>
  </si>
  <si>
    <t>Propósito del proceso y procedimiento</t>
  </si>
  <si>
    <t>Funciones   :</t>
  </si>
  <si>
    <t>a. Asesorar a las dependencias de la Secretaría en la formulación de las políticas sectoriales, en el marco de los lineamientos distritales.
b. Coordinar la formulación y actualización de planes, programas y proyectos, consolidar el avance de su ejecución, y realizar seguimiento a la ejecución física y financiera de los mismos, tanto para las áreas de la Secretaría como para las entidades del sector.
c. Coordinar la elaboración, consolidación, y presentación ante las instancias competentes, el presupuesto de la Secretaría de acuerdo con los lineamientos de la Secretaría Distrital de Hacienda.
d. Consolidar la información sectorial relacionada con el anteproyecto de presupuesto de las entidades adscritas y vinculadas al Sector, y orientar a las mismas en la presentación y sustentación ante la Secretaría Distrital Hacienda y el Concejo Distrital.
e. Gestionar la implementación, sostenibilidad y mejora continua del Sistema Integrado de Gestión de la entidad y de los subsistemas que lo componen de acuerdo con la normativa vigente.
f. Liderar la rendición de cuentas del Sector Cultura, Recreación y Deporte, de acuerdo a los lineamientos de la  Secretaría Distrital de Planeación.
g. Realizar el análisis de las fuentes de financiación, seguimiento y ajustes presupuestales que se requieran para la administración de los recursos de inversión de la Secretaría.</t>
  </si>
  <si>
    <t>h. Consolidar y/o elaborar los informes de la Secretaría y del Sector, requeridos por el nivel central, organismos de control, Concejo de Bogotá y ciudadanía en general.
i. Asesorar a las áreas de la Secretaría en la elaboración del plan de acción y realizar la consolidación, el seguimiento y la evaluación periódica de los mismos.
j. Consolidar y administrar el plan anual de compras de gastos de inversión de la Secretaría Distrital de Cultura, Recreación y Deporte de acuerdo con el procedimiento establecido.
k. Administrar el sistema de Información sectorial bajo los lineamientos emitidos por la Secretaría Distrital de Planeación y el Despacho de la Secretaría, y difundir los resultados de los análisis sectoriales.
l. Realizar análisis estratégicos del sector cultura, recreación y deporte, para generar documentos e información que apoyen la construcción de políticas, planes, programas y proyectos.
m. Las demás que le sean propias o asignadas de acuerdo con la naturaleza de la dependencia.</t>
  </si>
  <si>
    <t>Proceso de la dependencia</t>
  </si>
  <si>
    <t xml:space="preserve">Plan de Acción de Inversión asociado a la dependencia </t>
  </si>
  <si>
    <t xml:space="preserve"> 1009 - Transparencia y gestión pública para todos </t>
  </si>
  <si>
    <t>1007   Información y ciudadanía digital para todos</t>
  </si>
  <si>
    <t xml:space="preserve">Dependencia : </t>
  </si>
  <si>
    <t xml:space="preserve">La dependencia en el Plan de Desarrollo "BOGOTÁ MEJOR PARA TODOS"  2016 - 2020   </t>
  </si>
  <si>
    <t>Funciones  :</t>
  </si>
  <si>
    <t>La dependencia en los Productos, Metas y Resultados  P.M.R.</t>
  </si>
  <si>
    <t>% Ponderación:</t>
  </si>
  <si>
    <t>Magnitud
2019</t>
  </si>
  <si>
    <r>
      <rPr>
        <b/>
        <sz val="35"/>
        <rFont val="Calibri"/>
        <family val="2"/>
      </rPr>
      <t>Objetivo especifico asociado:</t>
    </r>
    <r>
      <rPr>
        <sz val="35"/>
        <rFont val="Calibri"/>
        <family val="2"/>
      </rPr>
      <t xml:space="preserve"> 1. Fortalecer el SIG como modelo de gestión en la entidad y del sector, a través de su actualización y articulación con el Modelo Integrado de Planeación y Gestión, la estrategia de Gobierno con tecnologías de información y demás orientaciones y directrices distritales.</t>
    </r>
  </si>
  <si>
    <t>e. Promover el desarrollo de capacidades comunicacionales así como la generación de contenidos y el adecuado uso de los medios de comunicación en las entidades del Sector Cultura, Recreación y Deporte.
f. Diseñar y desarrollar estrategias de comunicación organizacional para los servidores públicos de la Secretaría que faciliten los flujos de información de acuerdo con los procedimientos establecidos por la entidad.
g. Establecer, gestionar y mantener relaciones permanentes con los medios de comunicación que permitan la generación y seguimiento de una agenda pública institucional sectorial y realizar monitoreo de dicha agenda.</t>
  </si>
  <si>
    <t>a. Asesorar en la definición y ejecución de políticas y estrategias de comunicación orientadas a la articulación sectorial, así como a la promoción y apropiación ciudadana de los temas sectoriales.
b. Asesorar y proponer acciones y procesos de comunicación sectoriales que contribuyan a garantizar el acceso a la información pública como bien colectivo y propendan por la coordinación y el fortalecimiento de gestión comunicacional de las entidades.
c. Desarrollar estrategias de divulgación de contenidos sectoriales en medios de comunicación e incentivar el mejoramiento continuo de los medios de comunicación institucionales con uso y aprovechamiento de las nuevas tecnologías de información y comunicación.
d. Desarrollar y evaluar, en coordinación con las áreas de la Secretaría, el plan estratégico de comunicación de la entidad de acuerdo con las políticas Distritales y los objetivos estratégicos institucionale</t>
  </si>
  <si>
    <t>h. Conformar y coordinar el comité de comunicaciones y publicaciones de la Secretaría para el seguimiento del plan estratégico de comunicación, así como de políticas y acciones de fortalecimiento de la misma entidad y el sector.
i. Realizar las actividades necesarias para la publicación de los materiales requeridos por la Secretaría, en coordinación con cada una de sus dependencias, así como diseñar y programar la producción audiovisual, la impresión documental de información y el material de prensa, radio y televisión de la Secretaría.
j. Formular lineamientos y técnicas de comunicación a los servidores públicos designados por el Despacho de la Secretaría para trasmitir comunicados oficiales.
k. Diseñar e implementar programas y estrategias de comunicación interna que permitan facilitar y fortalecer la integración y sinergia dentro de la entidad.
l. Las demás que le sean propias o asignadas de acuerdo con la naturaleza de la dependencia.</t>
  </si>
  <si>
    <r>
      <rPr>
        <b/>
        <sz val="35"/>
        <rFont val="Calibri"/>
        <family val="2"/>
      </rPr>
      <t>Objetivo especifico asociado:</t>
    </r>
    <r>
      <rPr>
        <sz val="35"/>
        <rFont val="Calibri"/>
        <family val="2"/>
      </rPr>
      <t xml:space="preserve"> 2. Robustecer los instrumentos y mecanismos institucionales y sectoriales de comunicación, divulgación y gestión administrativa, para garantizar el cumplimiento de los estándares y parámetros distritales en materia de transparencia y anticorrupción tanto de la SCRD como de sus entidades adscritas y vinculada.</t>
    </r>
  </si>
  <si>
    <t>a. Formular estrategias, planes, programas y proyectos en materia de talento humano, gestión financiera, recursos físicos, y de tecnologías de la información y las comunicaciones – TIC, de  acuerdo con las necesidades de la entidad y según las directrices del Secretario/a de Despacho.
b. Intervenir en el diseño y la ejecución del Plan Estratégico Institucional en los asuntos de su competencia, así como formular y ejecutar los planes de acción que se requieran.
c. Planear y ejecutar procesos en materia de gestión financiera, presupuestal, contable y de pagos, acorde con la normatividad financiera y presupuestal vigente y orientadas a la racionalización del gasto.
d. Coordinar la preparación y consolidación del anteproyecto de presupuesto de funcionamiento de la entidad, las solicitudes de adición y traslado presupuestal y el Programa Anual de Caja.
e. Consolidar y administrar el plan anual de compras de gastos de funcionamiento de la Secretaría Distrital de Cultura, Recreación y Deporte de acuerdo con el procedimiento establecido.
f. Dirigir las acciones conducentes a la modernización de la estructura organizacional y la planta de empleos de la Secretaría de acuerdo con las necesidades del servicio y los lineamientos Distritales.</t>
  </si>
  <si>
    <t>g. Diseñar y desarrollar planes, programas y reglamentaciones internas sobre la administración de personal, nómina, capacitación, bienestar social, estímulos, evaluación del desempeño, y seguridad y salud en el trabajo.
h. Dirigir y administrar el manejo de los recursos físicos, el almacén y los inventarios de bienes muebles e inmuebles de la entidad, de acuerdo con los procedimientos establecidos.
i. Liderar la gestión estratégica de tecnologías de la información y las comunicaciones mediante la definición, implementación, ejecución, seguimiento y divulgación de un Plan Estratégico de Tecnología y Sistemas de Información (PETI).
j. Dirigir las políticas, metodologías y procedimientos para el desarrollo, adquisición, implementación, administración, seguridad y uso de la infraestructura tecnológica y de sistemas de la entidad, con el fin de garantizar la confiabilidad, integridad y disponibilidad de la información.</t>
  </si>
  <si>
    <t>k. Dirigir los planes y programas de gestión documental, custodiar, manejar y conservar el archivo de la entidad, de conformidad con las disposiciones legales vigentes.
l. Liderar la implementación y mantenimiento del Plan Institucional de Gestión Ambiental (PIGA) para mejorar la gestión ambiental, minimizando impactos generados y contribuyendo con la calidad ambiental del distrito.
m. Liderar los procesos de atención al ciudadano de la Secretaría, incluidos los relacionados con la administración de las peticiones, quejas, reclamos y sugerencias – PQRS, dentro del marco normativo vigente y las políticas distritales.
n. Administrar las circulares y resoluciones expedidas por la entidad y llevar los controles legales de los términos de notificación, cuando corresponda.
o. Las demás que le sean propias o asignadas de acuerdo con la naturaleza de la dependencia.</t>
  </si>
  <si>
    <r>
      <rPr>
        <b/>
        <sz val="35"/>
        <rFont val="Calibri"/>
        <family val="2"/>
      </rPr>
      <t>Objetivo especifico asociado:</t>
    </r>
    <r>
      <rPr>
        <sz val="35"/>
        <rFont val="Calibri"/>
        <family val="2"/>
      </rPr>
      <t xml:space="preserve"> 3. Optimizar la prestación de los servicios a la ciudadanía con procedimientos que tengan en cuenta las políticas de simplificación y agilización de trámites y la Política Distrital de Servicio a la Ciudadanía.</t>
    </r>
  </si>
  <si>
    <r>
      <rPr>
        <b/>
        <sz val="35"/>
        <rFont val="Calibri"/>
        <family val="2"/>
      </rPr>
      <t xml:space="preserve">Objetivo especifico asociado:
</t>
    </r>
    <r>
      <rPr>
        <sz val="35"/>
        <rFont val="Calibri"/>
        <family val="2"/>
      </rPr>
      <t>1. Implementar de manera concertada las acciones establecidas en la estrategia distrital para la construcción de un Gobierno de Tecnologías de la Información ¿ TI y fortalecimiento de su arquitectura empresarial.
2. Diseñar e implementar un programa para el desarrollo de la estrategia distrital de fortalecimiento de la arquitectura empresarial (TI) de la entidad.</t>
    </r>
  </si>
  <si>
    <r>
      <rPr>
        <b/>
        <sz val="35"/>
        <rFont val="Calibri"/>
        <family val="2"/>
      </rPr>
      <t xml:space="preserve">Objetivo especifico asociado: </t>
    </r>
    <r>
      <rPr>
        <sz val="35"/>
        <rFont val="Calibri"/>
        <family val="2"/>
      </rPr>
      <t xml:space="preserve"> 3. Diseñar e implementar un plan de estandarización de información, bases de datos y sistemas únicos de información misional, en el marco de los lineamientos y programas distritales.</t>
    </r>
  </si>
  <si>
    <r>
      <rPr>
        <b/>
        <sz val="35"/>
        <rFont val="Calibri"/>
        <family val="2"/>
      </rPr>
      <t xml:space="preserve">Objetivo especifico asociado:
</t>
    </r>
    <r>
      <rPr>
        <sz val="35"/>
        <rFont val="Calibri"/>
        <family val="2"/>
      </rPr>
      <t>1. Diseñar e implementar un programa institucional de fortalecimiento del talento humano de la entidad que permita alcanzar estándares distritales de satisfacción laboral y clima organizacional para mejorar la calidad de
los servicios ofrecidos por ésta Secretaría a los ciudadanos y agentes del sector.
2. Diseñar e implementar un programa de mantenimiento y modernización de las infraestructuras física, técnica y tecnológica de la entidad, que soporte adecuadamente el desarrollo de sus procesos misionales, administrativos y de atención al ciudadano.</t>
    </r>
  </si>
  <si>
    <t>La dependencia en el Plan Estratégico Institucional</t>
  </si>
  <si>
    <t>La dependencia en el Plan Integral de Gestión</t>
  </si>
  <si>
    <t>f. Orientar a las entidades sin ánimo de lucro con fines recreativos o deportivos vinculadas al Sistema Nacional del Deporte en el proceso de reconocimiento de personería jurídica y demás trámites derivados de la misma.
g. Expedir los certificados de existencia y representación legal de las entidades sin ánimo de lucro con fines recreativos o deportivos con domicilio en Bogotá, D.C.  vinculadas al Sistema Nacional del Deporte de acuerdo con la normativa vigente.
h. Ejercer la inspección, vigilancia y control a las entidades sin ánimo de lucro con fines culturales, recreativos o deportivos con domicilio en Bogotá, D.C. que no estén vinculadas al Sistema Nacional del Deporte, que se encuentren registradas en la Cámara de Comercio de Bogotá y que no estén sometidas a la inspección, vigilancia y control del Departamento Administrativo del Deporte, la Recreación, la Actividad Física y el Aprovechamiento del Tiempo Libre - COLDEPORTES -,  a efecto de determinar el cumplimiento del régimen legal y estatutario.
i. Adelantar las investigaciones administrativas, y sancionar cuando a ello hubiere lugar, con suspensión o cancelación de la personería jurídica, a las entidades sin ánimo de lucro con fines culturales, recreativos o deportivos con domicilio en Bogotá, D.C. que no estén vinculadas al Sistema Nacional del Deporte que se encuentren registradas en la Cámara de Comercio de Bogotá, cuando sus actividades se desvíen del objeto de sus estatutos, se aparten de los fines que motivaron su creación, incumplan las disposiciones legales o estatutarias que las rijan.
j. Resolver los recursos de reposición interpuestos contra los actos administrativos expedidos por la Dirección de Personas Jurídicas.
k. Las demás que le sean propias o asignadas de acuerdo con la naturaleza de la dependencia.</t>
  </si>
  <si>
    <t>a. Reconocer la personería jurídica de las entidades sin ánimo de lucro con fines recreativos o deportivos con domicilio en Bogotá D.C., vinculadas al Sistema Nacional del Deporte conforme a la Ley 181 de 1995, Decreto 1228 de 1995 y demás normas vigentes sobre la materia.
b. Aprobar e inscribir las reformas estatutarias de las entidades sin ánimo de lucro con fines recreativos o deportivos con domicilio en Bogotá D.C. vinculadas al Sistema Nacional del Deporte, de conformidad con la normatividad vigente sobre la materia.
c. Suspender o cancelar la personería jurídica de las entidades sin ánimo de lucro con fines recreativos o deportivos con domicilio en Bogotá D.C. vinculadas al Sistema Nacional del Deporte, por orden del Departamento Administrativo del Deporte, la Recreación, la Actividad Física y el Aprovechamiento del Tiempo Libre – COLDEPORTES, o la autoridad que haga sus veces.
d. Inscribir a los dignatarios de las entidades sin ánimo de lucro con fines recreativos o deportivos con domicilio en Bogotá D.C. vinculadas al Sistema Nacional del Deporte, de conformidad con la normatividad vigente sobre la materia.
e. Realizar el registro y sello de los libros de actas de las entidades sin ánimo de lucro con fines recreativos o deportivos con domicilio en Bogotá D.C. vinculadas al Sistema Nacional del Deporte, de conformidad con la normatividad vigente sobre la materia.</t>
  </si>
  <si>
    <t>j. Resolver los recursos de reposición interpuestos contra los actos administrativos expedidos por la Dirección de Personas Jurídicas.
k. Las demás que le sean propias o asignadas de acuerdo con la naturaleza de la dependencia.</t>
  </si>
  <si>
    <t>La dependencia en el  Plan Integral de Gestión</t>
  </si>
  <si>
    <r>
      <t xml:space="preserve">Objetivo especifico asociado: </t>
    </r>
    <r>
      <rPr>
        <sz val="40"/>
        <rFont val="Calibri"/>
        <family val="2"/>
      </rPr>
      <t xml:space="preserve">  3. Optimizar la prestación de los servicios a la ciudadanía con procedimientos que tengan en cuenta las políticas de simplificación y agilización de trámites y la Política Distrital de Servicio a la Ciudadanía.
</t>
    </r>
  </si>
  <si>
    <t>a. Formular objetivos y estrategias relacionadas con la gestión jurídica de la Secretaría, así como asesorar al despacho de la Secretaría y demás dependencias de la entidad en materia jurídica.
b. Emitir respuesta a los requerimientos y peticiones formulados por los ciudadanos y por los organismos públicos y privados, relacionados con aspectos de los asuntos jurídicos y regulatorios de conformidad con la normativa vigente.
c. Emitir conceptos sobre los asuntos jurídicos y regulatorios formulados por el sector cultura, recreación y deporte.
d. Establecer, fijar e impartir directrices jurídicas, a partir de la conservación de la unidad de criterio en la interpretación, aplicación e implementación de las disposiciones normativas referentes a las políticas culturales, recreativas y deportivas en el Distrito Capital.
e. Ejercer y orientar la representación judicial y extrajudicial de la Secretaría Distrital de Cultura, Recreación y Deporte en los diferentes procesos y demás acciones legales que se instauren en su contra o que esta deba promover conforme a los lineamientos legales y ante las instancias judiciales y administrativas, de conformidad con las delegaciones que le sean conferidas para estos efectos.
f. Responder por la actualización permanente de la normativa y jurisprudencia correspondiente a asuntos propios de la Secretaría y del Sector Cultura, Recreación y Deporte, respectivamente, así como procurar su divulgación y debida aplicación, a partir de la definición de los criterios jurídicos de la entidad.
g. Estudiar y proyectar las providencias o fallos que deba proferir el/la Secretario/a de Despacho en segunda instancia, acerca de los procesos disciplinarios relacionados con servidores públicos de la entidad.
h. Emitir la viabilidad jurídica de proyectos de ley, decretos, acuerdos, actos administrativos y demás asuntos normativos que se sometan a su consideración.
i. Proyectar los actos administrativos que resuelvan las solicitudes de revocatoria y recursos interpuestos contra los actos administrativos de competencia del Despacho de la Secretaría Distrital de Cultura, Recreación y Deporte.
j. Dirigir la gestión contractual de la entidad y orientar la unidad de criterio en materia de contratación en la Secretaría en el desarrollo de las diferentes etapas y de conformidad con las políticas institucionales y la normativa vigente.
k. Proyectar los actos administrativos de competencia del Despacho de la Secretaría Distrital de Cultura, Recreación y Deporte, que autoricen a las entidades adscritas al sector la suscripción de contratos de apoyo y convenios de asociación con entidades sin ánimo de lucro.
l. Dirigir y orientar la formulación, actualización, adopción de propuestas y medidas regulatorias necesarias para el fortalecimiento del Sector Cultura, Recreación y Deporte.
m. Las demás que le sean asignadas y que correspondan a la naturaleza de la dependencia.</t>
  </si>
  <si>
    <t>g. Estudiar y proyectar las providencias o fallos que deba proferir el/la Secretario/a de Despacho en segunda instancia, acerca de los procesos disciplinarios relacionados con servidores públicos de la entidad.
h. Emitir la viabilidad jurídica de proyectos de ley, decretos, acuerdos, actos administrativos y demás asuntos normativos que se sometan a su consideración.
i. Proyectar los actos administrativos que resuelvan las solicitudes de revocatoria y recursos interpuestos contra los actos administrativos de competencia del Despacho de la Secretaría Distrital de Cultura, Recreación y Deporte.
j. Dirigir la gestión contractual de la entidad y orientar la unidad de criterio en materia de contratación en la Secretaría en el desarrollo de las diferentes etapas y de conformidad con las políticas institucionales y la normativa vigente.
k. Proyectar los actos administrativos de competencia del Despacho de la Secretaría Distrital de Cultura, Recreación y Deporte, que autoricen a las entidades adscritas al sector la suscripción de contratos de apoyo y convenios de asociación con entidades sin ánimo de lucro.
l. Dirigir y orientar la formulación, actualización, adopción de propuestas y medidas regulatorias necesarias para el fortalecimiento del Sector Cultura, Recreación y Deporte.
m. Las demás que le sean asignadas y que correspondan a la naturaleza de la dependencia.</t>
  </si>
  <si>
    <t>m. Las demás que le sean asignadas y que correspondan a la naturaleza de la dependencia.</t>
  </si>
  <si>
    <r>
      <rPr>
        <b/>
        <sz val="35"/>
        <rFont val="Calibri"/>
        <family val="2"/>
      </rPr>
      <t xml:space="preserve">Objetivo especifico asociado: </t>
    </r>
    <r>
      <rPr>
        <sz val="35"/>
        <rFont val="Calibri"/>
        <family val="2"/>
      </rPr>
      <t>3. Implementar los lineamientos distritales que produzca la Alcaldía Mayor en materia de coordinación jurídica, tanto para la SCRD como para sus entidades adscritas y vinculada. Así como, gestionar las agendas regulatorias estratégicas del sector en línea con la dinámica y el desarrollo de las políticas culturales, recreativas y deportivas.</t>
    </r>
  </si>
  <si>
    <r>
      <t xml:space="preserve">PR-JUR-01 v7 Licitación Pública
PR-JUR-19 v2 Contratación mínima cuantía
PR-GJL-20 v1  Contratos de prestación de servicios profesionales y de apoyo a la gestión   
PR-JUL-04 v7 Supervisión, Interventoría y Liquidación 
</t>
    </r>
    <r>
      <rPr>
        <b/>
        <sz val="30"/>
        <color rgb="FF000000"/>
        <rFont val="Calibri"/>
        <family val="2"/>
      </rPr>
      <t>PR-JUL-08 v6 Conceptos jurídicos</t>
    </r>
    <r>
      <rPr>
        <sz val="30"/>
        <color rgb="FF000000"/>
        <rFont val="Calibri"/>
        <family val="2"/>
      </rPr>
      <t xml:space="preserve">
PR-JUL-11 v7 Revocatoria directa de Actos Administrativos
PR-JUL-17 v4 Concurso de méritos
PR-JUL-02 v6 Selección abreviada Menor cuantía
PR-JUL-16 v4 Subasta Inversa
PR-JUR-18 v4 Trámite de autorización a entidades adscritas y vinculadas
</t>
    </r>
    <r>
      <rPr>
        <b/>
        <sz val="30"/>
        <color rgb="FF000000"/>
        <rFont val="Calibri"/>
        <family val="2"/>
      </rPr>
      <t>PR-JUR-20 v3 Desarrollo Regulatorio
PR-JUR-21 v5 Proyectos de Acuerdo</t>
    </r>
  </si>
  <si>
    <t>Bienes y Servicios que ofrece la dependencia a través del proceso y/o procedimiento</t>
  </si>
  <si>
    <t>Dependencia  :</t>
  </si>
  <si>
    <t>l. Coordinar y liderar los procesos de generación de información y conocimiento que sobre la ciudad realiza la Subdirección Observatorio de Culturas, en concordancia con las prioridades institucionales y conforme a las políticas culturales.
m. Hacer seguimiento a los programas, proyectos y las actividades de medición y monitoreo que realiza la Subdirección Observatorio de Culturas, de acuerdo a los planes y protocolos priorizados en los espacios de coordinación sectorial e intersectorial.
n. Promover la apropiación social y el diálogo de saberes entre agentes públicos y privados que llevan a cabo programas y proyectos de transformación cultural y cultura ciudadana
o. Las demás que le sean propias o asignadas de acuerdo con la naturaleza de la dependencia.</t>
  </si>
  <si>
    <t>d. Orientar y acompañar a la Secretaría de Cultura, Recreación y Deporte y a las entidades adscritas y vinculadas del sector en la formulación, implementación y desarrollo de planes y programas enfocados en la transformación cultural y la cultura ciudadana, de acuerdo con lo establecido por los lineamientos de políticas públicas en la materia y los Planes Distritales de Desarrollo.
e. Implementar planes, proyectos y estrategias de cultura ciudadana que permitan una transformación cultural 
f. Realizar el seguimiento a los impactos y transformaciones alcanzadas por los planes, programas y proyectos relacionados con cambio cultural que realicen las entidades y organimos de la administración Distrital, en el marco de los dispuesto por los Planes Distritales de Desarrollo.</t>
  </si>
  <si>
    <t>La dependencia en el Plan Integral de Gestión Institucional</t>
  </si>
  <si>
    <t>La dependencia en el Plan de Acción de Inversión</t>
  </si>
  <si>
    <t xml:space="preserve">Valor registro presupuestal (Recursos SDCRD)($) </t>
  </si>
  <si>
    <r>
      <rPr>
        <b/>
        <sz val="32"/>
        <rFont val="Calibri"/>
        <family val="2"/>
      </rPr>
      <t>Objetivo especifico asociado:</t>
    </r>
    <r>
      <rPr>
        <sz val="32"/>
        <rFont val="Calibri"/>
        <family val="2"/>
      </rPr>
      <t xml:space="preserve"> 
1. Formular e implementar de manera participativa una política pública en Cultura Ciudadana que defina estrategias, orienten los procesos de información, conocimiento, planeación, fomento, participación, así como las instancias públicas requeridas para la orientación y articulación de iniciativas que aseguren la sostenibilidad, continuidad y estabilidad de las acciones y proyectos públicos, privados y comunitarios de la cultura ciudadana.</t>
    </r>
  </si>
  <si>
    <t>Meta
2019</t>
  </si>
  <si>
    <t>Funciones :</t>
  </si>
  <si>
    <t>d. Coordinar las acciones necesarias para dinamizar el funcionamiento de las instancias, espacios y procesos del Subsistema de Artes y del Subsistema de Patrimonio.
e. Diseñar estrategias para el fomento del arte, la cultura y el patrimonio en el Distrito Capital que permitan fortalecer las dimensiones de formación, investigación, protección y salvaguarda, circulación y apropiación.
f. Diseñar e implementar políticas y estrategias de arte en el espacio público conforme a los objetivos y metas institucionales.
g. Elaborar conceptos técnicos que fundamenten la expedición de normas o la suscripción de contratos y convenios por parte de las entidades adscritas en los campos del arte, la cultura y el patrimonio dentro de los marcos normativos vigentes.
h. Implementar lineamientos y estrategias para el fortalecimiento organizativo de los agentes del sector de arte, cultura y patrimonio.
i. Desarrollar el contenido para las estrategias de socialización y apropiación de los campos del arte, la cultura y el patrimonio en el Distrito Capital.</t>
  </si>
  <si>
    <t>intersectorial y local.
e. Formular y realizar el seguimiento al Plan de Información Sectorial sobre proyectos de transformación cultural y cultura ciudadana y brindar la asesoría y acompañamiento a la Secretaría y entidades del sector en su implementación.
f. Orientar al sector cultura, recreación y deporte en los procesos de construcción de indicadores, estadísticas y líneas de base para la toma de decisiones y la formulación de políticas, planes, programas y proyectos del sector.
g. Generar los análisis estratégicos del sector cultura, recreación y deporte, para generar información que apoye la construcción de políticas, planes, programas y proyectos.
h. Producir documentos, boletines, libros y demás publicaciones, así como diseñar estrategias de comunicación y divulgación de la información y el conocimiento que se genere desde la Subdirección Observatorio de Culturas.
i. Las demás que le sean propias o asignadas de acuerdo con la naturaleza de la dependencia.</t>
  </si>
  <si>
    <r>
      <rPr>
        <b/>
        <u/>
        <sz val="48"/>
        <rFont val="Calibri"/>
        <family val="2"/>
      </rPr>
      <t>Dirección de Cultura Ciudadana:</t>
    </r>
    <r>
      <rPr>
        <b/>
        <sz val="48"/>
        <rFont val="Calibri"/>
        <family val="2"/>
      </rPr>
      <t xml:space="preserve">
a. Liderar la formulación, ejecución, seguimiento y evaluación participativa de las políticas distritales de cultura ciudadana y de transformación cultural y realizar el acompañamiento y seguimiento a su implementación conforme a los términos y condiciones establecidos para su ejecución.
b. Definir los criterios conceptuales, metodológicos y técnicos que orientan la formulación e implementación de políticas, planes, programas y proyectos de cultura ciudadana y transformación cultural en la administración distrital en los niveles central, descentralizado y local.
c. Orientar y acompañar a las entidades distritales del nivel central, descentralizado y local, en la formulación, implementación y seguimiento de políticas, planes, programas y proyectos relacionados con la cultura ciudadana y transformación cultural, promoviendo su incorporación técnica, administrativa y financiera, en aras de garantizar la sostenibilidad de las intervenciones y estrategias implementadas.</t>
    </r>
  </si>
  <si>
    <t>g. Liderar, en articulación con la Secretaría Distrital de Gobierno, la puesta en marcha y coordinación técnica de la Red de Cultura Ciudadana y Democrática, de conformidad con el Acuerdo Distrital 609 de 2015 y el Decreto Distrital 599 de 2015 o las normas que lo modifiquen, mediante la cual se promueven las políticas, planes, programas y proyectos orientados a fortalecer la cultura ciudadana y democrática y la transformación cultural en Bogotá, así como la articulación y complementariedad entre actores e iniciativas de la sociedad civil y entre éstos y la administración pública.
h. Promover la creación y puesta en marcha de políticas y estrategias dirigidas a fomentar y orientar técnicamente las iniciativas de transformación cultural y cultura ciudadana implementadas por la ciudadanía, especialmente las que se encuentren vinculadas a la Red de Cultura Ciudadana y Democrática, de tal manera que se aumente la eficacia y eficiencia de la acción del gobierno y de las acciones colectivas e individuales.
i. Promover procesos de organización social y comunitaria de los agentes que trabajan en iniciativas de transformación cultural en sus territorios o con las poblaciones a las que pertenecen, así como el diálogo e intercambio distrital, regional, nacional e internacional, de tal manera que se reconozcan experiencias replicables, se garantice la sostenibilidad de las intervenciones públicas y las iniciativas privadas y comunitarias y se impulse la cultura y la transformación cultural como un componente transversal en el desarrollo humano y la transformación de la ciudad.</t>
  </si>
  <si>
    <t>j. Orientar y coordinar los planes, programas y proyectos de la dependencia y de la Subdirección Observatorio de Culturas.
k. Fomentar y adelantar procesos, estrategias y sistemas de información y conocimiento sobre las prácticas culturales de la ciudad en el marco de la Subdirección Observatorio de Culturas, que permitan generar conocimiento en materia de prácticas culturales de la ciudad, que orienten a entidades gubernamentales y no gubernamentales en sus acciones y cualifique los ejercicios de acompañamiento técnico que se realicen.</t>
  </si>
  <si>
    <r>
      <rPr>
        <b/>
        <u/>
        <sz val="48"/>
        <rFont val="Calibri"/>
        <family val="2"/>
      </rPr>
      <t>Subdirección Observatorio de Culturas:</t>
    </r>
    <r>
      <rPr>
        <b/>
        <sz val="48"/>
        <rFont val="Calibri"/>
        <family val="2"/>
      </rPr>
      <t xml:space="preserve">
a. Fomentar y adelantar investigaciones en torno a las prácticas culturales de la ciudad, así como encuestas, sondeos y censos que orienten a entidades gubernamentales y no gubernamentales en los planes, programas y proyectos de transformación cultural y cultura ciudadana.
b. Promover el diálogo e intercambio distrital, regional, nacional e internacional en torno a los aspectos teóricos y metodológicos y de generación de conocimiento social en materia de transformación cultural y cultura ciudadana.
c. Gestionar los procesos y sistemas de información sobre prácticas culturales de la ciudad mediante la recolección, observación, análisis y comunicación con las instancias de la Secretaría, del sector y de la administración distrital que desarrollen programas de la misma naturaleza y con otras instituciones y organizaciones afines al objeto de la Subdirección Observatorio de Culturas
d. Definir los protocolos de recolección, medición, observación, análisis y divulgación de información, memoria y saber social sobre los proyectos de transformación cultural y cultura ciudadana, así como dirigir, asesorar y coordinar las actividades para el cumplimiento de los mismos a nivel sectorial, intersectorial y local.
e. Formular y realizar el seguimiento al Plan de Información Sectorial sobre proyectos de transformación cultural y cultura ciudadana y brindar la asesoría y acompañamiento a la Secretaría y entidades del sector en su implementación.
f. Orientar al sector cultura, recreación y deporte en los procesos de construcción de indicadores, estadísticas y líneas de base para la toma de decisiones y la formulación de políticas, planes, programas y proyectos del sector.
g. Generar los análisis estratégicos del sector cultura, recreación y deporte, para generar información que apoye la construcción de políticas, planes, programas y proyectos.
h. Producir documentos, boletines, libros y demás publicaciones, así como diseñar estrategias de comunicación y divulgación de la información y el conocimiento que se genere desde la Subdirección Observatorio de Culturas.
i. Las demás que le sean propias o asignadas de acuerdo con la naturaleza de la dependencia.</t>
    </r>
  </si>
  <si>
    <r>
      <rPr>
        <b/>
        <u/>
        <sz val="48"/>
        <rFont val="Calibri"/>
        <family val="2"/>
      </rPr>
      <t>Dirección de Arte, Cultura y Patrimonio:</t>
    </r>
    <r>
      <rPr>
        <b/>
        <sz val="48"/>
        <rFont val="Calibri"/>
        <family val="2"/>
      </rPr>
      <t xml:space="preserve">
a. Gestionar la formulación e implementación de políticas para los campos del arte, la cultura y el patrimonio cultural en el marco del Sistema Distrital de Arte, Cultura y Patrimonio.
b. Formular los lineamientos y realizar la coordinación intrasectorial e intersectorial para la implementación de políticas para los campos del arte, la cultura y el patrimonio cultural.
c. Formular los lineamientos y estrategias para el fortalecimiento organizativo de las entidades adscritas o vinculadas al sector.
d. Dirigir y coordinar la estrategia de desarrollo cultural territorial del sector cultural en el Distrito Capital.
e. Desarrollar el contenido para las estrategias de socialización y apropiación de las políticas del arte, la cultura y el patrimonio cultural.
</t>
    </r>
  </si>
  <si>
    <r>
      <t xml:space="preserve">f. Orientar la articulación de las políticas distritales de patrimonio cultural, con otras políticas y planes del orden distrital, regional, nacional e internacional y prestar la colaboración sectorial e intersectorial para propender por su desarrollo.
g. Liderar las estrategias conducentes al fortalecimiento de la infraestructura cultural del Distrito Capital, en coordinación con otros entes competentes del orden distrital y nacional.
h. Las demás que le sean propias o asignadas de acuerdo con la naturaleza de la dependencia.
</t>
    </r>
    <r>
      <rPr>
        <b/>
        <u/>
        <sz val="48"/>
        <rFont val="Calibri"/>
        <family val="2"/>
      </rPr>
      <t>Subdirección de Arte, Cultura y Patrimonio:</t>
    </r>
    <r>
      <rPr>
        <b/>
        <sz val="48"/>
        <rFont val="Calibri"/>
        <family val="2"/>
      </rPr>
      <t xml:space="preserve">
a. Orientar la articulación de las políticas distritales en los campos del arte, la cultura y el patrimonio, con otras políticas y planes del orden distrital, regional, nacional e internacional y prestar la colaboración sectorial e intersectorial para propender por su desarrollo.
b. Desarrollar y aplicar los mecanismos de articulación interinstitucional y sectorial para la implementación y el fortalecimiento de políticas planes, programas y proyectos relacionados con las artes en el Distrito Capital.
c. Formular lineamientos que promuevan, fomenten, y fortalezcan escenarios para la transformación de imaginarios sobre la diversidad, interculturalidad y cultura democrática.
</t>
    </r>
  </si>
  <si>
    <r>
      <rPr>
        <b/>
        <u/>
        <sz val="48"/>
        <rFont val="Calibri"/>
        <family val="2"/>
      </rPr>
      <t>Subdirección de Infraestructura Cultural:</t>
    </r>
    <r>
      <rPr>
        <b/>
        <sz val="48"/>
        <rFont val="Calibri"/>
        <family val="2"/>
      </rPr>
      <t xml:space="preserve">
a. Articular y acompañar las estrategias conducentes al fortalecimiento de la infraestructura cultural del Distrito Capital, en coordinación con otros entes competentes del orden distrital y nacional.
b. Gestionar y desarrollar acciones de implementación del Plan Maestro de Equipamientos Culturales –PLAMEC y realizar coordinación intra e inter sectorial para atender la oferta y la demanda cultural de los sectores de la ciudad.
c. Gestionar la ejecución de los recursos asignados a la Secretaría por concepto de la contribución parafiscal de los espectáculos públicos para las artes escénicas - Ley de Espectáculo Público.
d. Desarrollar mecanismos de gestión participativa que garanticen la sostenibilidad económica y social de los equipamientos culturales públicos en las diferentes escalas.
e. Generar lineamientos y emitir conceptos técnicos que fundamenten la expedición y reglamentación de normas en los campos del arte, cultura y patrimonio cultural.
f. Gestionar el acompañamiento y dinamización de las Casas de la Cultura en el Distrito Capital.
g. Las demás que le sean propias o asignadas de acuerdo con la naturaleza de la dependencia.</t>
    </r>
  </si>
  <si>
    <t xml:space="preserve">Dirección de Arte, Cultura y Patrimonio / Subdirección de Arte, Cultura y Patrimonio </t>
  </si>
  <si>
    <t>f. Orientar la articulación de las políticas distritales de patrimonio cultural, con otras políticas y planes del orden distrital, regional, nacional e internacional y prestar la colaboración sectorial e intersectorial para propender por su desarrollo.
g. Liderar las estrategias conducentes al fortalecimiento de la infraestructura cultural del Distrito Capital, en coordinación con otros entes competentes del orden distrital y nacional.
h. Las demás que le sean propias o asignadas de acuerdo con la naturaleza de la dependencia.</t>
  </si>
  <si>
    <t>Dirección de Arte, Cultura y Patrimonio / Subdirección de Infraestructura Cultural</t>
  </si>
  <si>
    <t>La dependencia en el  Plan de Acción de Inversión</t>
  </si>
  <si>
    <r>
      <rPr>
        <b/>
        <sz val="36"/>
        <rFont val="Calibri"/>
        <family val="2"/>
      </rPr>
      <t xml:space="preserve">Objetivo especifico asociado: </t>
    </r>
    <r>
      <rPr>
        <sz val="36"/>
        <rFont val="Calibri"/>
        <family val="2"/>
      </rPr>
      <t xml:space="preserve">
1. Mantener actualizada la información, diagnósticos, políticas, lineamientos y planes sectoriales que fortalezcan la gestión y la sostenibilidad de la infraestructura, el patrimonio cultural y sus entornos desde una perspectiva transdiciplinar de relación con las prácticas artísticas y culturales como ejes centrales del desarrollo humano.
2. Orientar e implementar estrategias de gestión de la infraestructura y el patrimonio cultural de la ciudad a partir de las oportunidades generadas por la ley 1493 de 2011 ¿Ley del espectáculo público¿ y las competencias y funciones de gestión, control y regulación del patrimonio cultural.</t>
    </r>
  </si>
  <si>
    <r>
      <rPr>
        <b/>
        <sz val="36"/>
        <rFont val="Calibri"/>
        <family val="2"/>
      </rPr>
      <t xml:space="preserve">Objetivo especifico asociado: </t>
    </r>
    <r>
      <rPr>
        <sz val="36"/>
        <rFont val="Calibri"/>
        <family val="2"/>
      </rPr>
      <t xml:space="preserve">
1. Implementar el Sistema Distrital de Formación Artística y Cultural SIDFAC2. Brindar una oferta permanente de capacitación y actualización en contenidos, herramientas y metodologías de gestión del desarrollo cultural, recreativo y deportivo, dirigida a la ciudadanía y los agentes del sector en la ciudad.
2. Brindar una oferta permanente de capacitación y actualización en contenidos, herramientas y metodologías de gestión del desarrollo cultural, recreativo y deportivo, dirigida a la ciudadanía y los agentes del sector en la ciudad.
3. Apoyar a los agentes culturales de la ciudad en procesos de cualificación y validación de saberes y experiencias.</t>
    </r>
  </si>
  <si>
    <t xml:space="preserve">a. Dirigir la estrategia conjunta de trabajo del sector cultura, recreación y deporte en lo que respecta a la política de Fomento.
b. Dirigir actividades relacionadas con el diseño, ejecución y seguimiento de las convocatorias públicas ofertadas a través del Programa Distrital de Estímulos y del Programa Distrital de Apoyos Concertados y bajo criterios de equidad, pertinencia y transparencia.
c. Dirigir las acciones tendientes a la formulación de políticas planes, programas y proyectos relacionados con el fortalecimiento del proceso sectorial de fomento.
d. Impartir lineamientos para la implementación de políticas, planes, programas y proyectos relacionados con el fortalecimiento del proceso de fomento, de acuerdo a los objetivos, proyectos y metas institucionales.
e. Diseñar estrategias orientadas a fortalecer las capacidades de las instituciones locales y articular la organización y participación de actores sociales, comunitarios y sectoriales a nivel local para la gestión de la cultura, la recreación y el deporte en el marco de las políticas y
metas institucionales.
f. Dirigir las acciones tendientes al diseño de estrategias de monitoreo y seguimiento tanto al Programa Distrital de Estímulos, de Apoyos Concertados y de Alianzas Estratégicas.
g. Las demás que le sean propias o asignadas de acuerdo con la naturaleza de la dependencia.
</t>
  </si>
  <si>
    <t>Proceso de la Dependencia</t>
  </si>
  <si>
    <t>Dependencia:</t>
  </si>
  <si>
    <t>Dirección de Asuntos Locales y Participación :
a. Generar acciones para dinamizar el funcionamiento de las instancias, espacios y procesos del Subsistema Local de Arte, Cultura y Patrimonio.
b. Formular, con base en el Plan de Desarrollo Económico, Social y de Obras Públicas del Distrito Capital y en las directrices de la Subsecretaría, las estrategias, planes, programas y proyectos de la Secretaría en las localidades del Distrito Capital.
c. Articular las entidades del sector en el proceso de implementación de las políticas, estrategias, planes, programas y proyectos locales relacionados con el cumplimiento de la misión sectorial.
d. Coordinar la intervención de los gestores en las localidades del Distrito Capital y articular su desempeño en los diferentes campos de acción de la Secretaría en las localidades.
e. Dirigir el seguimiento y evaluación a las estrategias de articulación sectorial y local y hacer los ajustes del caso para mantener la dinámica del desarrollo de las políticas.</t>
  </si>
  <si>
    <t>f. Diseñar los dispositivos de información requeridos para garantizar un conocimiento objetivo de la problemática de las localidades en el campo de acción de los gestores locales.
g. Diseñar y ejecutar estrategias, planes, programas y proyectos orientados a la identificación reconocimiento, fomento, sensibilización, formación, promoción y difusión del arte, la cultura y el patrimonio en los diferentes grupos poblacionales.
h. Coordinar, hacer seguimiento y análisis del proceso y espacios de participación en los campos del arte y la cultura que establece el Sistema Distrital de Arte, Cultura y Patrimonio.
i. Orientar los planes, programas y proyectos requeridos tendientes a fortalecer las comunicaciones con las localidades y el control de las acciones sectoriales en estas instancias del gobierno distrital, para garantizar la adecuada coordinación y el cumplimiento
de las metas.
j. Definir y gestionar las estrategias para la identificación, reconocimiento, valoración y apropiación social de territorios culturalmente significativos.
k. Las demás que le sean propias o asignadas de acuerdo con la naturaleza de la dependencia.</t>
  </si>
  <si>
    <t>359 - Formular e implementar la política pública de emprendimiento y fomento a las industrias culturales y creativas</t>
  </si>
  <si>
    <t>Fortalecer 4 iniciativas de clúster y valor compartido</t>
  </si>
  <si>
    <r>
      <rPr>
        <b/>
        <sz val="36"/>
        <rFont val="Calibri"/>
        <family val="2"/>
      </rPr>
      <t>Objetivo especifico asociado:</t>
    </r>
    <r>
      <rPr>
        <sz val="36"/>
        <rFont val="Calibri"/>
        <family val="2"/>
      </rPr>
      <t xml:space="preserve">
1. Formular, hacer seguimiento y evaluación de la política cultural.
2. Ofrecer los programas de fomento del sector, mejorando sus procedimientos y generando lineamientos sectoriales para su implementación.
</t>
    </r>
  </si>
  <si>
    <r>
      <rPr>
        <b/>
        <sz val="40"/>
        <rFont val="Calibri"/>
        <family val="2"/>
      </rPr>
      <t>Objetivo especifico asociado:</t>
    </r>
    <r>
      <rPr>
        <sz val="40"/>
        <rFont val="Calibri"/>
        <family val="2"/>
      </rPr>
      <t xml:space="preserve">
3. Formular e implementar la política cultural de emprendimiento de industrias culturales y creativas.
4. Promover las iniciativas de clúster para las industrias culturales y creativas.
5. Crear y coordinar el capítulo de la cuenta satélite nacional de cultura</t>
    </r>
  </si>
  <si>
    <r>
      <rPr>
        <b/>
        <sz val="36"/>
        <rFont val="Calibri"/>
        <family val="2"/>
      </rPr>
      <t>Objetivo especifico asociado:</t>
    </r>
    <r>
      <rPr>
        <sz val="36"/>
        <rFont val="Calibri"/>
        <family val="2"/>
      </rPr>
      <t xml:space="preserve">
1. Diseñar estrategias para la articulación, implementación, seguimiento y evaluación de las acciones realizadas por el sector cultura, recreación y deporte, en el marco de las políticas públicas poblacionales y de enfoque diferencial del Distrito capital.
2. Promover las iniciativas y procesos de los grupos poblacionales, étnicos, sectores sociales y etarios, para la apropiación, visibilización, circulación, investigación, transmisión y salvaguardia de sus prácticas culturales, artísticas, patrimoniales, recreativas y deportivas, mediante apoyo a las propuestas presentadas por estas comunidades.</t>
    </r>
  </si>
  <si>
    <t>Apoyo a la gestión de los espacios de participación del SDACP
ineamientos del proceso participación</t>
  </si>
  <si>
    <r>
      <rPr>
        <b/>
        <sz val="36"/>
        <rFont val="Calibri"/>
        <family val="2"/>
      </rPr>
      <t>Objetivo especifico asociado:</t>
    </r>
    <r>
      <rPr>
        <sz val="36"/>
        <rFont val="Calibri"/>
        <family val="2"/>
      </rPr>
      <t xml:space="preserve">
1. Implementar el Sistema Distrital de Participación en Deporte, Recreación, Actividad Física, Educación Física y equipamientos recreativos y deportivos articulado con el Sistema y Política Distrital de Participación Ciudadana.
2. Fortalecer el Sistema Distrital de Arte, Cultura y Patrimonio y articularlo con el Sistema y Política Distrital de Participación Ciudadana.
3. Desarrollar un modelo de gestión cultural local del sector, articulado con las diferentes instancias y niveles de la
administración.</t>
    </r>
  </si>
  <si>
    <r>
      <rPr>
        <b/>
        <sz val="36"/>
        <rFont val="Calibri"/>
        <family val="2"/>
      </rPr>
      <t>Objetivo especifico asociado:</t>
    </r>
    <r>
      <rPr>
        <sz val="36"/>
        <rFont val="Calibri"/>
        <family val="2"/>
      </rPr>
      <t xml:space="preserve">
1. Apoyar la implementación de una estrategia sociocultural orientada a la construcción de escenarios urbanos para la paz, el fortalecimiento del tejido social, a la atención y reparación integral a las víctimas del conflicto armado interno, de acuerdo con los contextos locales.
2. Apoyar en el diseño, implementación y seguimiento de una estrategia que apunte a la construcción de comunidad, mediante el fomento a iniciativas ciudadanas que aporten al desarrollo y fortalecimiento de capacidades de las comunidades en los territorios priorizados</t>
    </r>
  </si>
  <si>
    <t>a. Formular, implementar y evaluar las políticas públicas de fomento en lectura, escritura y cultura digital.
b. Adelantar estrategias de articulación y cooperación interinstitucional con agentes públicos y privados, a nivel local, distrital, nacional e internacional, para el desarrollo de acciones que fortalezcan las bibliotecas públicas y los programas de lectura, escritura y cultura digital en la ciudad.
c. Dirigir la operación, el fortalecimiento, la modernización y el desarrollo de la Red Distrital de Bibliotecas Públicas de Bogotá, D.C., de conformidad con el Acuerdo Distrital 644 de 2016 y el Decreto Distrital 624 de 2016 o las normas que la modifiquen.
d. Concertar y definir estrategias y mecanismos para impulsar la articulación entre la Red Distrital de Bibliotecas Públicas de Bogotá, D.C., la red de bibliotecas escolares y las bibliotecas del sector privado.
e. Formular estrategias que permitan ampliar los sistemas de producción y circulación de materiales de lectura y promover nuevas posibilidades de circulación y acceso a los ciudadanos.
f. Fomentar la permanente actualización y formación del talento humano que interviene en las bibliotecas y en los programas de lectura, escritura y cultura digital, mediante procesos de formación, sistematización, investigación e intercambio de experiencias.
g. Divulgar las iniciativas, programas y proyectos de lectura, escritura y cultura digital a través de medios masivos de comunicación resaltando su significado, importancia y beneficios para la ciudad.
h. Desarrollar líneas de investigación e innovaciones tecnológicas para el fortalecimiento de los programas de fomento a la lectura, la escritura y la cultura digital en la ciudad.
i. Conservar, actualizar y difundir el patrimonio bibliográfico del Distrito Capital, en coordinación con la Subdirección Técnica de Archivo de Bogotá de la Secretaría General de la Alcaldía Mayor de Bogotá, D.C.
j. Dirigir la implementación y la evaluación de la política distrital de lectura, escritura, cultura digital y bibliotecas en la Red Distrital de Bibliotecas Públicas de Bogotá D.C. - "Biblored", previa recomendación del Consejo Distrital de Fomento de la lectura y la Escritura, de conformidad con el artículo 7° del Acuerdo Distrital 644 de 2016 o la norma que lo modifique.
k. Concertar con Biblored la planeación y organización de sus acciones en cumplimiento del plan de acción y metas aprobados por la Dirección de Lectura y Bibliotecas y supervisar su cumplimiento.
l. Dirigir la articulación de la Bibliored con otras redes de bibliotecas y espacios no convencionales de lectura y escritura y bibliotecas comunitarias.
m. Coordinar con Biblored las estrategias de cooperación interinstitucional en los territorios para promover a nivel local el desarrollo de los servicios bibliotecarios y los programas de lectura, escritura y cultura digital
n. Coordinar los programas de formación dirigidos a los bibliotecarios de BibloRed y otros agentes de lectura y escritura.
o. Coordinar y difundir las estrategias que fortalezcan la Biblioteca Digital de Bogotá.
p. Las demás que le sean propias o asignadas de acuerdo con la naturaleza de la dependencia.</t>
  </si>
  <si>
    <t>h. Desarrollar líneas de investigación e innovaciones tecnológicas para el fortalecimiento de los programas de fomento a la lectura, la escritura y la cultura digital en la ciudad.
i. Conservar, actualizar y difundir el patrimonio bibliográfico del Distrito Capital, en coordinación con la Subdirección Técnica de Archivo de Bogotá de la Secretaría General de la Alcaldía Mayor de Bogotá, D.C.
j. Dirigir la implementación y la evaluación de la política distrital de lectura, escritura, cultura digital y bibliotecas en la Red Distrital de Bibliotecas Públicas de Bogotá D.C. - "Biblored", previa recomendación del Consejo Distrital de Fomento de la lectura y la Escritura, de conformidad con el artículo 7° del Acuerdo Distrital 644 de 2016 o la norma que lo modifique.
k. Concertar con Biblored la planeación y organización de sus acciones en cumplimiento del plan de acción y metas aprobados por la Dirección de Lectura y Bibliotecas y supervisar su cumplimiento.
l. Dirigir la articulación de la Bibliored con otras redes de bibliotecas y espacios no convencionales de lectura y escritura y bibliotecas comunitarias.</t>
  </si>
  <si>
    <t>m. Coordinar con Biblored las estrategias de cooperación interinstitucional en los territorios para promover a nivel local el desarrollo de los servicios bibliotecarios y los programas de lectura, escritura y cultura digital
n. Coordinar los programas de formación dirigidos a los bibliotecarios de BibloRed y otros agentes de lectura y escritura.
o. Coordinar y difundir las estrategias que fortalezcan la Biblioteca Digital de Bogotá.
p. Las demás que le sean propias o asignadas de acuerdo con la naturaleza de la dependencia.</t>
  </si>
  <si>
    <r>
      <rPr>
        <b/>
        <sz val="40"/>
        <rFont val="Calibri"/>
        <family val="2"/>
      </rPr>
      <t>Objetivo especifico asociado:</t>
    </r>
    <r>
      <rPr>
        <sz val="40"/>
        <rFont val="Calibri"/>
        <family val="2"/>
      </rPr>
      <t xml:space="preserve">
1. Promover las capacidades, el gusto y la valoración de la lectura y la escritura desde la primera infancia, como prácticas integradas a un universo amplio de cultura y conocimiento.
2.Fortalecer y modernizar el sistema de bibliotecas públicas y articularlo con las bibliotecas escolares y los espacios no convencionales.
3. Consolidar la biblioteca digital de Bogotá y generar las capacidades necesarias para desempeñarse en el entorno virtual.
4. Generar conocimiento e investigación en torno a las prácticas de lectura y escritura.</t>
    </r>
  </si>
  <si>
    <t>Oficina</t>
  </si>
  <si>
    <t>a. Evaluar en forma independiente el Sistema de Control Interno de la entidad y proponer al representante legal las recomendaciones para mejorarlo.
b. Planear, dirigir y organizar la verificación y evaluación del Sistema de Control Interno.
c. Verificar que el Sistema de Control Interno esté formalmente establecido dentro de la Secretaría y que su ejercicio sea intrínseco al desarrollo de las funciones de todos los cargos y, en particular, de aquellos que tengan responsabilidad de mando.
d. Verificar que los controles definidos para los procesos y actividades de la Secretaría, se cumplan por los responsables de su ejecución y en especial, que las áreas o servidores públicos encargados de la aplicación del régimen disciplinario ejerzan adecuadamente esta función
e. Verificar que los controles asociados con todas y cada una de las actividades de la Secretaría, estén adecuadamente definidos, sean apropiados y se mejoren permanentemente.
f. Propender por el cumplimiento de las leyes, normas, políticas, procedimientos, planes, programas, proyectos y metas de la Secretaría y recomendar los ajustes necesarios;</t>
  </si>
  <si>
    <t>g. Servir de apoyo a los directivos en el proceso de toma de decisiones, a fin que se obtengan los resultados esperados.
h. Verificar los procesos relacionados con el manejo de los recursos, bienes y los sistemas de información de la entidad y recomendar los correctivos que sean necesarios.
i. Fomentar en toda la Secretaría la formación de una cultura de control que contribuya al mejoramiento continuo en el cumplimiento de la misión institucional.
j. Evaluar y verificar la aplicación de los mecanismos de participación ciudadana, que en desarrollo del mandato constitucional y legal, diseñe la dependencia correspondiente.
k. Mantener permanentemente informados a los directivos acerca del estado del control interno dentro de la entidad, dando cuenta de las debilidades detectadas y de las fallas en su cumplimiento.
l. Desarrollar acciones para valorar la administración de los riesgos institucionales, informar a la alta dirección sobre el estado de los mismos y aconsejar sobre la mejora en los controles y posibilidades de mitigación.</t>
  </si>
  <si>
    <t>m. Asesorar a la Secretaría en la relación con organismos de control externos, facilitando los requerimientos, la coordinación de los informes y la información relevante y pertinente que estos requieran.
n. Las demás que le sean asignadas y que correspondan a la naturaleza de la dependencia.</t>
  </si>
  <si>
    <t>a. Participar en la formulación y ejecución del Plan Estratégico de la Secretaría Distrital de Cultura, Recreación y Deporte.
b. Dirigir la atención de consultas en materia disciplinaria y la elaboración de análisis sobre la misma materia, de acuerdo con la normatividad vigente.
c. Adelantar la indagación preliminar, la investigación formal y fallar en primera instancia los procesos disciplinarios contra los servidores y ex servidores de la Secretaría Distrital de Cultura, Recreación y Deporte, de conformidad con el Código Disciplinario Único y demás disposiciones que regulan la materia.
d. Asesorar y mantener informado al Despacho de la Secretaría en todo lo relacionado con la aplicación del régimen disciplinario y de los procesos que se adelanten contra los servidores y ex servidores de la Secretaría Distrital de Cultura, Recreación y Deporte.
e. Divulgar al interior de la entidad el Código Disciplinario Único con el objeto de prevenir la ocurrencia de conductas violatorias del mismo.</t>
  </si>
  <si>
    <t xml:space="preserve">f. Coordinar programas de asesoría y capacitación a los funcionarios de la entidad, para prevenir la ocurrencia de conductas, acciones u omisiones que puedan dar lugar a la imposición de sanciones disciplinarias.
g. Comunicar y notificar los actos administrativos, fallos y autos proferidos por la Secretaría en ejercicio de la potestad disciplinaria, en los términos previstos en el Código Disciplinario Único y la normatividad que rige la materia.
h. Proyectar las resoluciones mediante las cuales se haga efectiva la aplicación de las sanciones disciplinarias impuestas contra los servidores y ex servidores de la Secretaría Distrital de Cultura, Recreación y Deporte.
i. Efectuar el seguimiento a la ejecución de las sanciones disciplinarias que se impongan a los servidores y ex servidores de la Secretaría Distrital de Cultura, Recreación y Deporte, hasta su remisión a la jurisdicción coactiva, si es el caso.
j. Asesorar al Despacho de la Secretaría en la implementación de estrategias para prevenir la comisión de faltas disciplinarias.
k. Las demás que le sean asignadas y que correspondan a la naturaleza de la dependencia.
</t>
  </si>
  <si>
    <t>Primer Trimestre 2019</t>
  </si>
  <si>
    <t>Programación y seguimiento durante la vigencia 2019</t>
  </si>
  <si>
    <t>Segundo Trimestre 2019</t>
  </si>
  <si>
    <t>Tercer Trimestre 2019</t>
  </si>
  <si>
    <t>Cuarto Trimestre 2019</t>
  </si>
  <si>
    <t>De los usuarios</t>
  </si>
  <si>
    <t xml:space="preserve">* Reconocimiento Personería Jurídica y Reforma Estatutaria
* Inscripción de dignatarios de las ESAL
* Certificado de Existencia y representación legal ESAL
* Registro y sello de libros </t>
  </si>
  <si>
    <t>1. Gestión de los trámites de reconocimiento de personería jurídica y derivados de ella de los organismos deportivos y recreativos vinculados al Sistema Nacional del Deporte
3. Orientación personalizada a las ESAL de competencia de la SCRD
4. Capacitaciones a las ESAL sobre los aspectos relacionados con la función registral y de inspección, vigilancia y control</t>
  </si>
  <si>
    <t>Organismos deportivos y recreativos vinculados al Sistema Nacional del Deporte con domicilio en el Distrito Capital</t>
  </si>
  <si>
    <t xml:space="preserve">* Verificación y análisis de la información jurídica, financiera y contable
* Certificado de Inspección, Vigilancia y Control </t>
  </si>
  <si>
    <t>2. Expedición de certificados de Inspección, Vigilancia y Control de las ESAL con fines culturales, deportivos y/o recreativos
3. Orientación personalizada a las ESAL de competencia de la SCRD
4. Capacitaciones a las ESAL sobre los aspectos relacionados con la función registral y de inspección, vigilancia y control</t>
  </si>
  <si>
    <t>Entidades sin ánimo de lucro, con fines culturales, recreativos y deportivos, registradas en la Cámara de Comercio de Bogotá y que no pertenecen al Sistema Nacional del Deporte</t>
  </si>
  <si>
    <t>Prestar los servicios profesionales para apoyar jurídicamente a la Dirección de Personas Jurídicas en el desarrollo de las actuaciones administrativas, acciones y gestiones relacionadas
con la función registral de los organismos deportivos y recreativos vinculados al Sistema Nacional del Deporte, así como, de aquellas que involucran el ejercicio de la función de
inspección, vigilancia y control de las entidades sin ánimo de lucro, de competencia de la SCRD.</t>
  </si>
  <si>
    <t>LILIAN MARCELA LOPEZ TORRES</t>
  </si>
  <si>
    <t>Prestar los servicios profesionales para apoyar jurídicamente a la Dirección de Personas Jurídicas en el desarrollo de las actuaciones administrativas, acciones y actividades que involucra la inspección, vigilancia y control de las entidades sin ánimo de lucro con fines culturales, recreativos y deportivos de competencia de la SCRD.</t>
  </si>
  <si>
    <t>ANDREA LUCIA SALAZAR ROCHA</t>
  </si>
  <si>
    <t>Prestar los servicios profesionales a la Secretaría Distrital de Cultura, Recreación y Deporte para apoyar jurídicamente a la Dirección de Personas Jurídicas en el desarrollo de las actividades y trámites relacionados con la función de registro de los organismos deportivos y demás entidades vinculadas al Sistema Nacional del Deporte de competencia de la SCRD, así como en el desarrollo de actividades que involucra la inspección, vigilancia y control de las entidades sin ánimo de lucro con fines culturales, recreativos y deportivos de competencia de la SCRD.</t>
  </si>
  <si>
    <t>LUISA FERNANDA GUTIERREZ</t>
  </si>
  <si>
    <t>Prestar los servicios profesionales para apoyar desde el punto de vista financiero y contable a la Dirección de Personas Jurídicas en la realización de las gestiones y actividades que involucra el
ejercicio de la función de inspección, vigilancia y control de las entidades sin ánimo de lucro con fines culturales, recreativos y deportivos, de competencia de la SCRD.</t>
  </si>
  <si>
    <t>MARIBEL RODRIGUEZ LACHE</t>
  </si>
  <si>
    <t>Prestar los servicios profesionales para apoyar desde el punto de vista financiero y contable a la Dirección de Personas Jurídicas en la realización de las gestiones y actividades que involucra el ejercicio de la función de inspección, vigilancia y control de las entidades sin ánimo de lucro con fines culturales, recreativos y deportivos, de competencia de la SCRD.</t>
  </si>
  <si>
    <t>MIREYA RAMIREZ VARGAS</t>
  </si>
  <si>
    <t>Transformaciones Culturales</t>
  </si>
  <si>
    <t>_Nuevos libros disponibles en las bibliotecas públicas – Biblored y otros  espacios públicos de lectura.
_personas formadas en programas de lectura, escritura y uso de las bibliotecas públicas
_espacios de valoración social del libro, la lectura y la escritura.</t>
  </si>
  <si>
    <t>Amplia y diversa programación de actividades de promoción y apropiación  de la lectura y la escritura en los siguientes espacios:
_Red de 23 bibliotecas públicas de Biblored
_81 Paraderos Para libros Para Parques - PPP
_10 Pibloestaciones en Transmilenio
_12 Puestos de lectura en plazas de mercado
_40 Centros de desarrollo infantil ACUNAR y/o hogares comunitarios y/o núcleos de familias en acción con programas de lectura.
_bibliotecas comunitarias
_proyectos de promoción de lectura y escritura apoyados.</t>
  </si>
  <si>
    <t>Número de libros disponibles en la Red de bibliotecas en la vigencia</t>
  </si>
  <si>
    <t xml:space="preserve">Apoyar a la ASOCIACIÓN DE AMIGOS DEL PARQUE DE LA 93  para la realización de actividades culturales, artísticas, y/o recreativas y deportivas en la ciudad de Bogotá a través de la realización del proyecto: “FESTIVAL DEL LIBRO PARQUE DE LA 93”, en el marco del Plan de Desarrollo “Bogotá Mejor para Todos, de conformidad con el proyecto presentado y la respectiva concertación realizada con la Secretaría Distrital de Cultura, Recreación y Deporte. </t>
  </si>
  <si>
    <t>Aunar esfuerzos para la realización de la “XXXII Feria Internacional del libro de Bogotá”, para el fortalecimiento del Plan Distrital de Lectura y Escritura “Leer es volar</t>
  </si>
  <si>
    <t>CAMARA COLOMBIANA DEL LIBRO</t>
  </si>
  <si>
    <t>Modificación 32 al Convenio de asociación 000334/2009 de tipo adición suscrito entre la Secretaría Distrital de cultura, Recreación y Deporte, Instituto Distrital de las Artes Idartes y la Fundación amigos del Teatro Mayor</t>
  </si>
  <si>
    <t>Prestación de servicios profesionales para el desarrollo de los procesos precontractuales y post contractuales del proyecto de inversión de la Dirección de Lectura y  Bibliotecas.</t>
  </si>
  <si>
    <t xml:space="preserve">Prestar con plena autonomía técnica y administrativa los servicios profesionales de apoyo jurídico a la Dirección de Lectura y Bibliotecas </t>
  </si>
  <si>
    <t xml:space="preserve">Prestar con plena autonomia técnica  y administrativa los servicios de apoyo a la Dirección de Lectura y Bibliotecas en la legalización de bienes adquiridos y bajas a realizar en el proyecto de BIBLORED, brindando soporte al proceso general de inventarios de la SCRD. </t>
  </si>
  <si>
    <t>Prestar con plena autonomía técnica y administrativa los servicios profesionales para apoyar la planeación, seguimiento y evaluación del Plan de fortalecimiento a las bibliotecas comunitarias ofrecido por la Dirección de Lectura y Bibliotecas.</t>
  </si>
  <si>
    <t xml:space="preserve">Prestar servicios profesionales de apoyo en el acompañamiento a la Dirección de Lectura y Bibliotecas (DLB) frente a la ejecución de los procesos culturales y artísticos con ocasión del proyecto de Biblored. </t>
  </si>
  <si>
    <t xml:space="preserve">Prestar los servicios profesionales de apoyo a la Dirección de Lectura y Bibliotecas, en la articulación y seguimiento de estrategias y actividades de comunicación para los programas del Plan Leer es volar. </t>
  </si>
  <si>
    <t>Prestar servicios profesionales de apoyo a la Dirección de Lectura y Bibliotecas (DLB) en los asuntos relacionados con servicios  bibliotecarios y colecciones</t>
  </si>
  <si>
    <t xml:space="preserve">Prestar con plena autonomía técnica y administrativa los servicios profesionales en las actividades requeridas para el acompañamiento y orientación en los procesos de planeación y seguimiento de la Dirección de Lectura y Bibliotecas.  </t>
  </si>
  <si>
    <t>Apoyar  8 proyectos de promoción de lectura y escritura</t>
  </si>
  <si>
    <t>Consolidar 0,9 biblioteca digital de Bogotá</t>
  </si>
  <si>
    <t>N.A.</t>
  </si>
  <si>
    <t>Prestar los servicios profesionales para apoyar a la sacp en el componente jurídico de los procesos relacionados con el control urbano de bienes de interés cultural de la ciudad</t>
  </si>
  <si>
    <t>Prestar los servicios profesionales para apoyar a la sacp en el componente arquitectónico de los procesos de control urbano y demás actuaciones relacionadas con los bienes de interés cultural de la ciudad</t>
  </si>
  <si>
    <t>Apoyar a la sacp en la organización, revisión y manejo de expedientes de los procesos de control urbano de bienes de interés cultural de la ciudad</t>
  </si>
  <si>
    <t>Compra, construcción, adecuación y/o mejoramiento, dotación, estudios y diseños e interventoría de los escenarios para las artes escénicas de Bogotá.</t>
  </si>
  <si>
    <t>Construcción pilona 10, 20 y mirador en el marco del contrato no. Xx de 2018 suscrito con Findeter</t>
  </si>
  <si>
    <t>Realizar la asistencia técnica para la ejecución del proyecto de infraestructura cultural CEFE Chapinero</t>
  </si>
  <si>
    <t>Prestar los servicios profesionales a la subdirección de infraestructura cultural, en la verificación de los aspectos técnicos de luminotecnia, instalaciones eléctricas, mecánica, teatral y vestimenta teatral, de los proyectos de infraestructura cultural, así como en los procesos de asignación, ejecución y seguimiento de los recursos de la contribución parafiscal cultural.</t>
  </si>
  <si>
    <t>Prestar los servicios profesionales a la subdirección de infraestructura cultural, en la verificación de los aspectos técnicos de sonido, acústica y video, de los proyectos de infraestructura cultural, así como en los procesos de asignación, ejecución y seguimiento de los recursos de la contribución parafiscal cultural.</t>
  </si>
  <si>
    <t>Prestar los servicios profesionales para el seguimiento y apoyo a la supervisión de la asistencia técnica de los proyectos ejecutados por la sic</t>
  </si>
  <si>
    <t>Prestar los servicios profesionales para apoyar a la dacp en la gestión administrativa, financiera y presupuestal para el cumplimiento de las metas de los proyectos</t>
  </si>
  <si>
    <t>Reconocimiento pasivo exigible teatro quimera acta de compromiso No. 005 de 2018</t>
  </si>
  <si>
    <r>
      <t xml:space="preserve">Anticorrupción y de Atención al Ciudadano
Rendición de cuentas - </t>
    </r>
    <r>
      <rPr>
        <sz val="36"/>
        <rFont val="Calibri"/>
        <family val="2"/>
      </rPr>
      <t>Subcomponente 2
Diálogo de doble vía con la ciudadanía y sus organizaciones
Monitoreo y revisión</t>
    </r>
  </si>
  <si>
    <t>Realización de jornadas informativas para la socialización y recepción de inquietudes de las convocatorias a cargo de la DACP
*Ley del Espectáculos Públicos</t>
  </si>
  <si>
    <t>Secretaria Técnica del Consejo de Infraestructura Cultural (Decreto 480 de 2018)</t>
  </si>
  <si>
    <t>Una (1) reunión por semestre</t>
  </si>
  <si>
    <t>El SIDFAC es un Modelo de gestión para la orientación, articulación, fortalecimiento y sostenibilidad de los procesos y programas de formación artística y cultural en Bogotá y sus localidades</t>
  </si>
  <si>
    <t>Sistema Distrital de Formación Artística y Cultural SIDFAC</t>
  </si>
  <si>
    <t>FOMENTO</t>
  </si>
  <si>
    <t>PR-FOM-04 v15 Programa distrital de estímulos</t>
  </si>
  <si>
    <t>Apoyos a agentes del sector en procesos de profesionalización a través de estímulos</t>
  </si>
  <si>
    <t>Apoyar a la Subdirección de Arte, Cultura y Patrimonio, en la orientación, articulación y seguimiento de estrategias para el fortalecimiento del Sistema Distrital de Formación Artística y Cultural, y en la implementación del plan estratégico sectorial de formación artística y cultural</t>
  </si>
  <si>
    <t>HUGO ALEXANDER CORTES LEON</t>
  </si>
  <si>
    <t>Apoyar a la Subdirección de Arte, Cultura y Patrimonio, en los procesos de gestión del conocimiento, territorial y sinergias sectoriales asociadas a la formación artística y cultural</t>
  </si>
  <si>
    <t>MARIA JIMENA GAMBOA GUARDIOLA</t>
  </si>
  <si>
    <t>Apoyar a la Subdirección de Arte, Cultura y Patrimonio, en la implementación, administración y actualización de la herramienta de gestión de la información del Sistema Distrital de Formación Artística y Cultural y demás requerimientos que se generen</t>
  </si>
  <si>
    <t>Prestar los servicios profesionales para apoyar a la sacp en la orientación y articulación de las iniciativas de medición de impacto del sector, en temas de formación artistica y cultural.</t>
  </si>
  <si>
    <t>Atender 4.000 formadores en las áreas de patrimonio, artes, recreación y deporte</t>
  </si>
  <si>
    <t>Prestar los servicios profesionales para apoyar a la sacp en la actualización de información y acciones asociadas a la formación para el capital humano y los procesos de profesionalización</t>
  </si>
  <si>
    <t>Asesoria y orientación para procedimientos de la DACP cómo:
*Regulación de actividades artisticas en espacio público. 
*Orientación para nuevas implantaciones de expresiones artisticas de caracter permanente en el espacio publico - VIARTE
*Inclusión, exclusión o cambio de categoria de un BIC</t>
  </si>
  <si>
    <t>Número de asesorias y/o orientación para procedimientos de la DACP</t>
  </si>
  <si>
    <t>24/012/2019</t>
  </si>
  <si>
    <t xml:space="preserve">Realizar 22 actividades dirigidas a grupos etnicos, etarios  y  sectores sociales </t>
  </si>
  <si>
    <t>Posesión de los nuevos consejeros e instalción  de los diferentes consejos y así continuar con el trabajo en la construcción de agendas estrategicas.</t>
  </si>
  <si>
    <t>Actualización de información de quienes conforman cada uno de los consejos del Sistema Distrital de Arte, Cultura y Patrimonio, teniendo encuenta las elecciones 2018 y los cambios realizados por el decreto 480 de 2018.</t>
  </si>
  <si>
    <t>Nombres de los integrantes de los consejos del SDACP actualizados en el micrositio.</t>
  </si>
  <si>
    <t>Posesión de los Consejeros electos del SDACP Y SDRAFE, e instalación de los consejos</t>
  </si>
  <si>
    <t>Publicación de actas de consejos</t>
  </si>
  <si>
    <t>Las mesas Culturales se suprimieron según el Decreo 480 de 2018.</t>
  </si>
  <si>
    <t>Fortalecee el SDACP</t>
  </si>
  <si>
    <t>Pre- Aud. Mayo 31 Auditoria Junio 28</t>
  </si>
  <si>
    <t>Mayo 31 del 2019</t>
  </si>
  <si>
    <t>procesos misionales, F.Esal y comunicaciones</t>
  </si>
  <si>
    <t>n.a</t>
  </si>
  <si>
    <t>Gastos de Funcionamiento</t>
  </si>
  <si>
    <t>Actualización Política de Administración de Riesgos. De acuerdo con los lineamientos establecidos por el DAFP.</t>
  </si>
  <si>
    <t>Enero 02 del 2019</t>
  </si>
  <si>
    <t>Enero 8 del 2019</t>
  </si>
  <si>
    <t>Enero 09 del 2019</t>
  </si>
  <si>
    <t>Enero 15 del 2019</t>
  </si>
  <si>
    <t>SCRD</t>
  </si>
  <si>
    <t>Enero 16 del 2019</t>
  </si>
  <si>
    <t>Realizar y actualizar la matrices de  componentes del Plan Anticorrupción y Atención al Ciudadano.</t>
  </si>
  <si>
    <t>Enero 01 del 2019</t>
  </si>
  <si>
    <t>Enero 31 del 2019</t>
  </si>
  <si>
    <t>Actualización del mapa de riesgos.</t>
  </si>
  <si>
    <t>Plantear las acciones para mitigar posibles riesgos que la puedan desviar del cumplimiento de sus metas.</t>
  </si>
  <si>
    <t>Divulgación a nivel interno y externo del Plan Anticorrupción y Atención al Ciudadano con sus anexos: Matrices del PAAC y Mapa de Riesgos, para recibir observaciones.</t>
  </si>
  <si>
    <t>Diciembre 15 del 2018</t>
  </si>
  <si>
    <t>Enero 19 del 2019</t>
  </si>
  <si>
    <t xml:space="preserve">Enviar correos con los documentos para observaciones de los ciudadanos, utilizando las bases datos de los asistente que participaron en espacios de rendición de cuentas 2018.
</t>
  </si>
  <si>
    <t>Diciembre 17 del 2018</t>
  </si>
  <si>
    <t>Diciembre 21 del 2018</t>
  </si>
  <si>
    <t>Ciudadanos</t>
  </si>
  <si>
    <t>Monitorear los planes de manejo del mapa de riesgos.</t>
  </si>
  <si>
    <t>abril 15, agosto 15 y  diciembre 15 del 2019.</t>
  </si>
  <si>
    <t xml:space="preserve">Públicar los cambios solicitados en la página web de Secretaría.
</t>
  </si>
  <si>
    <t>Por demanda.</t>
  </si>
  <si>
    <t>Monitorear y recordar las actividades programadas en las matrices del PAAC</t>
  </si>
  <si>
    <t>Cada dos meses.</t>
  </si>
  <si>
    <t>Realizar Dialogo Ciudadano del sector</t>
  </si>
  <si>
    <t>Marzo 04 del 2019</t>
  </si>
  <si>
    <t>Marzo 08 del 2019</t>
  </si>
  <si>
    <t>partes interesadas</t>
  </si>
  <si>
    <t>Realizar Dialogo Ciudadano de la Secretaría</t>
  </si>
  <si>
    <t>Diciembre 01 del 2019</t>
  </si>
  <si>
    <t>Diciembre 15 del 2019</t>
  </si>
  <si>
    <t>Socialización a los servidores públicos sobre la importancia  de la rendición de cuentas.</t>
  </si>
  <si>
    <t>Abril, Julio y noviembre de 2019</t>
  </si>
  <si>
    <t>Implementación de la Estrategia de Rendición de Cuentas.</t>
  </si>
  <si>
    <t>Evaluación de acuerdo con la estrategia de rendición de cuentas definida.</t>
  </si>
  <si>
    <t>Publicación de la evaluación de la Rendición de Cuentas por parte de los ciudadanos.</t>
  </si>
  <si>
    <t>Julio 01 del 2019</t>
  </si>
  <si>
    <t>Julio 15 del 2019</t>
  </si>
  <si>
    <t>Publicación conclusiones y compromisos resultado dialogo ciudadano</t>
  </si>
  <si>
    <t>Marzo 07 del 2019</t>
  </si>
  <si>
    <t>Marzo 15 del 2019</t>
  </si>
  <si>
    <t>Publicar el Informe de Gestión Anual de la SCRD de finalización de vigencia 2018 y el Plan Anticorrupción y de Atención al Ciudadano 2019 – PAAC.</t>
  </si>
  <si>
    <t>Enero 29 del 2019</t>
  </si>
  <si>
    <t>Enero 30 del 2019</t>
  </si>
  <si>
    <t>Publicar el Informe de Gestión Mensual de la SCRD (Mensualmente cuantitativo y trimestralmente cualitativo).</t>
  </si>
  <si>
    <t>Máximo día 20 de cada mes</t>
  </si>
  <si>
    <t>Publicar el Plan de Acción (Presupuestal) mensualmente.</t>
  </si>
  <si>
    <t>Máximo día 15 de cada mes</t>
  </si>
  <si>
    <t>Publicar la última versión de los documentos de formulación de los proyectos de inversión y Fichas EBI.</t>
  </si>
  <si>
    <t>Se realiza a solicitud de los proyectos de inversión</t>
  </si>
  <si>
    <t>Otorgar 42 estímulos a agentes del sector Cultura, Recreación y Deporte</t>
  </si>
  <si>
    <t>N/A</t>
  </si>
  <si>
    <t>Prestar servicios profesionales para apoyar en el componente jurídico de los programas que hacen parte del Proceso de Fomento.</t>
  </si>
  <si>
    <t>Prestar servicios profesionales para apoyar en el desarrollo e implementación del componente tecnológico del módulo de jurados del Proceso de Fomento.</t>
  </si>
  <si>
    <t>Prestar servicios profesionales para apoyar en el desarrollo de acciones relacionadas con el proceso de fomento, en el marco del Programa Distrital de Estímulos</t>
  </si>
  <si>
    <t>Implementar el 100% de las acciones de formulación, seguimiento y evaluación de las políticas públicas de los subcampos del arte, la cultura y el patrimonio priorizados</t>
  </si>
  <si>
    <t>Implementar el 0.15 de las acciones de formulación, seguimiento y evaluación de las políticas públicas de los subcampos del arte, la cultura y el patrimonio priorizados.</t>
  </si>
  <si>
    <t>Prestar los servicios profesionales para apoyar en el desarrollo e implementación del componente tecnológico de gestión de información del proceso de fomento.</t>
  </si>
  <si>
    <t>Apoyar a 19 proyectos de organizaciones culturales, recreativas y deportivas</t>
  </si>
  <si>
    <t>Realizar la interventoría técnica y administrativa de los proyectos ganadores en el Programa Distrital de Apoyos Concertados 2018 así como elaborar un documento académico que aporte al conocimiento de dicho programa</t>
  </si>
  <si>
    <t>Prestar servicios de apoyo para la implementación de las acciones administrativas asociadas a los programas que se desarrollan a través del Proceso de Fomento de la Dirección.</t>
  </si>
  <si>
    <t>Prestar servicios de apoyo en la realización de acciones pedagógicas de socialización, interlocución divulgación y comunicación en el marco del proceso de fomento</t>
  </si>
  <si>
    <t>Número de jornadas realizadas</t>
  </si>
  <si>
    <t>Publicar la Resolución de apertura programa distrital de estímulos, términos y condiciones de concursos,formularios de inscripción, inscritos</t>
  </si>
  <si>
    <t>Numero de resoluciones publicadas</t>
  </si>
  <si>
    <t>Publicar los diferentes listados que hacen parte del proceso de convocatoria.</t>
  </si>
  <si>
    <t xml:space="preserve">Número de listados publicados </t>
  </si>
  <si>
    <t>Publicar la Resolución de los ganadores.</t>
  </si>
  <si>
    <t xml:space="preserve">Número de Resoluciones de ganadores Publicadas </t>
  </si>
  <si>
    <t>Divulgar la información del evento de reconocimiento ganadores concursos 2019.</t>
  </si>
  <si>
    <t>Realizar el evento de Reconocimiento de Ganadores</t>
  </si>
  <si>
    <t>Prestar con plena autonomía técnica y administrativa los servicios profesionales para apoyar, las
actividades que se desarrollen en el marco de la Gestión Estratégica de Talento Humano. ESDOP 27</t>
  </si>
  <si>
    <t>Publicación en medio interno de la SCRD  "Plan de Integridad 2019"</t>
  </si>
  <si>
    <t>Cumplimiento fecha de publicación</t>
  </si>
  <si>
    <t>Reunión con los Gestores de Integridad para dar a conocer el "Plan de Integridad 2019"</t>
  </si>
  <si>
    <t>Cumplimiento fecha de reunión
Cumplimiento contenido desarrollado en reunión</t>
  </si>
  <si>
    <t>Desarrollar un curso que  contenga el tema de los "Valores - Código de Integridad"</t>
  </si>
  <si>
    <t>Curso realizado
Cumplimiento fecha de desarrollo</t>
  </si>
  <si>
    <t>Video de los Valores contenidos en el "Código de Integridad"</t>
  </si>
  <si>
    <t>Video elaborado
Cumplimiento fecha de desarrollo</t>
  </si>
  <si>
    <t>Capacitación para desarrollar competencias blandas, donde participarán Gestores de Integridad</t>
  </si>
  <si>
    <t>Cumplimiento tema a desarrollar en la capacitación
Cumplimiento de fecha de ejecución</t>
  </si>
  <si>
    <t>Campaña Gestión de Cambio de los Valores del "Código de Integridad" - en medio de comunicación interno</t>
  </si>
  <si>
    <t>Cumplimiento tema desarrollado en campaña
Cumplimiento fecha de desarrollo campaña</t>
  </si>
  <si>
    <t>Encuesta para verificar el conocimiento de los Valores contenidos en el "Código de Integridad"</t>
  </si>
  <si>
    <t>Cumplimiento tema desarrollado en encuesta
Cumplimiento fecha de desarrollo de encuesta
El 60% de la población encuestada, conoce los valores del Código de Integridad</t>
  </si>
  <si>
    <t>Comunicación de resultados de la encuesta realizada</t>
  </si>
  <si>
    <t>Cumplimiento fecha comunicación resultados</t>
  </si>
  <si>
    <t xml:space="preserve">Elaboración del informe de las actividades previstas en el Plan de Integridad 2019  </t>
  </si>
  <si>
    <t>Cumplimiento fecha elaboración de informe</t>
  </si>
  <si>
    <t xml:space="preserve">Inducción
</t>
  </si>
  <si>
    <t xml:space="preserve">Reinducción </t>
  </si>
  <si>
    <t>Contenidos internos SCRD</t>
  </si>
  <si>
    <t>Capacitación Orfeo</t>
  </si>
  <si>
    <t>Conocimiento general funcionamiento SECOP</t>
  </si>
  <si>
    <t>Manejo SICO</t>
  </si>
  <si>
    <t xml:space="preserve">Taller manejo de Sistema Distrital de Quejas y Soluciones-SDQS y Derechos de Petición
</t>
  </si>
  <si>
    <t xml:space="preserve">Planeación etapa precontractual </t>
  </si>
  <si>
    <t>Actualización en Derecho Administrativo Sancionatorio</t>
  </si>
  <si>
    <t xml:space="preserve">Normas de auditoría </t>
  </si>
  <si>
    <t>Curso Virtual "Transformar, gozar y crecer en la Cultura organizacional"</t>
  </si>
  <si>
    <t xml:space="preserve">Innovación como estrategia organizacional, fortaleciendo el trabajo en equipo </t>
  </si>
  <si>
    <t>Servicio al cliente</t>
  </si>
  <si>
    <t xml:space="preserve">Argumentación jurídica 
 </t>
  </si>
  <si>
    <t>Funcionarios y ciudadanos</t>
  </si>
  <si>
    <t>funcionarios y ciudadanos</t>
  </si>
  <si>
    <t>funcionarios</t>
  </si>
  <si>
    <t>Servicios Postales Nacionales de Colombia S.A. - 472</t>
  </si>
  <si>
    <t>$ 290.565.000</t>
  </si>
  <si>
    <t>Prestar con plena autonomía técnica y administrativa,  los servicios profesionales para apoyar la elaboración y actualización de los instrumentos archivísticos establecidos en el marco normativo de  gestión documental del orden nacional y distrital</t>
  </si>
  <si>
    <t>Prestar servicios profesionales para apoyar el cumplimiento de la SCRD con la Política de Gobierno Digital y el habilitador de arquitectura de TI del estado colombiano</t>
  </si>
  <si>
    <t>Prestar con plena autonomía técnica y administrativa,  los servicios profesionales para el mantenimiento, soporte, mejoramiento y nuevas funcionalidades del Sistema de Bienes de Interés Cultural  y sistemas misionales de la Secretaría</t>
  </si>
  <si>
    <t>27/121/2019</t>
  </si>
  <si>
    <t>Prestar con plena autonomía técnica y administrativa,  los servicios profesionales para la ejecución de la fase de evaluación del Modelo de Gestión de Seguridad de la Información y la implementación de la Política de Seguridad Digital en la Secretaría</t>
  </si>
  <si>
    <t>Adición al contrato 121 de 2018 suscrito con la Caja de Compensación Familiar COMPENSAR</t>
  </si>
  <si>
    <t>Caja de Compensación Familiar COMPENSAR</t>
  </si>
  <si>
    <t>Prestar con plena autonomía técnica y administrativa,  los servicios profesionales para apoyar la gestión contractual y actividades complementarias del Grupo Interno de Recursos Físicos</t>
  </si>
  <si>
    <t>Prestar con plena autonomía técnica y administrativa,  los servicios profesionales para apoyar temas administrativos del Despacho de la Secretaría</t>
  </si>
  <si>
    <t>Prestar con plena autonomía técnica y administrativa, los servicios profesionales a la Oficina Asesora de Jurídica en materia relacionadas con las competencias a su cargo con enfasis en defensa judicial y extrajudicial.</t>
  </si>
  <si>
    <t>$ 80.883.000</t>
  </si>
  <si>
    <t>Prestar con plena autonomía técnica y administrativa, los servicios profesionales a la oficina asesora de jurídica en la revisión, estructuración y desarrollo de procesos contractuales en las diferentes modalidades, así como apoyar en los demás aspectos jurídicos relacionados con las competencias a su cargo</t>
  </si>
  <si>
    <t>Adición al contrato 121 de 2018-COMPENSAR</t>
  </si>
  <si>
    <t>Consorcio AG3 -SCRD-01</t>
  </si>
  <si>
    <t>Prestar servicios de soporte técnico especial a usuarios de los sistemas informáticos de la Secretaría.</t>
  </si>
  <si>
    <t>Prestar con plena autonomía técnica y administrativa los servicios profesionales de soporte técnico y mantenimiento de la herramienta informática del Sistema de Gestión Documental de la Secretaría.</t>
  </si>
  <si>
    <t>Prestar con plena autonomía técnica y administrativa los servicios profesionales para gestionar la red informática de la Secretaría.</t>
  </si>
  <si>
    <t>Prestar con plena autonomía técnica y administrativa los servicios para el soporte técnico y mantenimiento de los aplicativos administrativos y financieros PERNO y OPGET del sistema SI CAPITAL</t>
  </si>
  <si>
    <t>Prestar con plena autonomía técnica y administrativa los servicios profesionales para el soporte técnico y mantenimiento de los aplicativos administrativos y financieros LIMAY, SAE y SAI del sistema SI CAPITAL</t>
  </si>
  <si>
    <t>Prestar con plena autonomía técnica y administrativa los servicios profesionales para gestionar los sistemas de bases de datos y el servidor de aplicaciones administrativas y financieras de la Secretaría.</t>
  </si>
  <si>
    <t>Prestar con plena autonomía técnica y administrativa, los servicios técnicos de apoyo para la implementación y trámite, del pago de aportes al Sistema de Seguriadad Social Integral, riesgos laborales y cajas de compensación familiar, de los contratistas de prestación de servicios persona natural de la Secretaría</t>
  </si>
  <si>
    <t>Prestar servicios profesionales para el mantenimiento, soporte, mejoramiento y nuevas funcionalidades del sistema de plan anual de adquisiciones y sistemas administrativos de la entidad</t>
  </si>
  <si>
    <t>Prestación de los servicios profesionales de apoyo jurídico.</t>
  </si>
  <si>
    <t>Adición al contrato No. 75 de 2017 - Serviaseo SA</t>
  </si>
  <si>
    <t>En el acápite Plan integral de Gestión quedó que la dependencia (Oficina de Control Interno Disciplinario OCID) tenía como actividad: "Adoptar el índice de actuaciones disciplinarias, que de acuerdo con la ley 734 de 2002, tienen esté carácter". Sin embargo, en la Matriz del PAAC 2019 sexto borrador, componente 5 Transparencia y Acceso a la Información, subcomponente 3, numeral 3.4, quedó señalado que el "Proyecto de difusión y publicación del  Índice de Información Clasificada y Reservada", está a cargo de Gestión Documental y la Oficina Asesora de Comunicaciones. 
En ese orden, la OCID ya no se encuentra vinculada a esa actividad. Por tanto, la dependencia OCID no tendría ninguna actividad en el Plan Integral de Gestión</t>
  </si>
  <si>
    <t>Comunidad Institucional</t>
  </si>
  <si>
    <t>Informe de Seguimiento elaborado</t>
  </si>
  <si>
    <t>9/13/0219</t>
  </si>
  <si>
    <t>Realizar Seguimiento 1 al plan de mejoramiento institucional (Entes de Control)</t>
  </si>
  <si>
    <t>Seguimiento al Plan de mejoramiento realizado</t>
  </si>
  <si>
    <t>Realizar Seguimiento 2 al plan de mejoramiento institucional (Entes de Control)</t>
  </si>
  <si>
    <t>Realizar 2 Seguimientos al Plan Anticorrupción y de Atención al Ciudadano.</t>
  </si>
  <si>
    <t>Seguimientos PAAC Realizados</t>
  </si>
  <si>
    <t>Realizar 3 Seguimientos al estado del Sistema de Control Interno.</t>
  </si>
  <si>
    <t>Informes pormenorizados de control interno realizados</t>
  </si>
  <si>
    <t>Realizar  2 Seguimientos sobre las quejas, sugerencias y reclamos presentadas en la SCRD</t>
  </si>
  <si>
    <t>Informes de Seguimiento a PQRS realizados</t>
  </si>
  <si>
    <t>CUMPLIDA EN 2017</t>
  </si>
  <si>
    <t>Meta sin anualización</t>
  </si>
  <si>
    <t>163 - Número de equipamientos culturales, recreativos y deportivos mejorados</t>
  </si>
  <si>
    <t>Pagar 100 % de los compromisos de vigencias anteriores</t>
  </si>
  <si>
    <t>Pasivos exigibles</t>
  </si>
  <si>
    <t>% de pago de los compromisos de vigencias anteriores</t>
  </si>
  <si>
    <t xml:space="preserve">Nueva </t>
  </si>
  <si>
    <t>Funcionarios y contratistas (Comunidad institucional)</t>
  </si>
  <si>
    <t>producto</t>
  </si>
  <si>
    <t>Funcionarios y contratistas que prestan servicios en los puntos de atencion al ciudadano</t>
  </si>
  <si>
    <t>Calidad</t>
  </si>
  <si>
    <t>Funcionarios de la entidad</t>
  </si>
  <si>
    <t>Realizar una muestra mensual de 5 derechos de petición y evaluar la calidad de las respuestas que emite la Secretaría, de acuerdo a los seguimientos que realiza la Subsecretaría del servicio a la ciudadanía de la Secretaría General.</t>
  </si>
  <si>
    <t xml:space="preserve">15 dia habil de cada mes </t>
  </si>
  <si>
    <t>Funcionarios y contratistas responsables de cada area</t>
  </si>
  <si>
    <t xml:space="preserve">Realizar mensualmente mediciones de percepción de los ciudadanos con respecto a la calidad y accesibilidad de la oferta institucional y el servicio recibido. </t>
  </si>
  <si>
    <t xml:space="preserve">5 dia habil de cada mes </t>
  </si>
  <si>
    <t>10 dia habil de cada mes</t>
  </si>
  <si>
    <t>10 dia habil del mes siguiente</t>
  </si>
  <si>
    <t>Responsable atencion al ciudadano</t>
  </si>
  <si>
    <t>Implementar el instrumento y la metodología para el levantamiento y registro de activos de información e índice de información clasificada y reservada en un área de la entidad</t>
  </si>
  <si>
    <t>Implementacion del instrumento</t>
  </si>
  <si>
    <t>Esquema de Publicación (Actualizar, Adoptar y socializar)</t>
  </si>
  <si>
    <t>Difusion del esquema de publicacion</t>
  </si>
  <si>
    <t>Anticorrupción y de Atención al Ciudadano
Transparencia /
Subcomponente 1 /
Lineamientos de Transparencia Activa</t>
  </si>
  <si>
    <t>Funcionario y/o contratista encargado del area</t>
  </si>
  <si>
    <t>2 dia habil luego de publicado el informe en la Contraloria Distrital</t>
  </si>
  <si>
    <t>2 dia habil luego de numerada y comunicada al grupo interno de recursos financieros</t>
  </si>
  <si>
    <t xml:space="preserve">Funcionarios y contratistas </t>
  </si>
  <si>
    <t>Publicacion en medio interno de la SCRD "Plan de integridad 2019"</t>
  </si>
  <si>
    <t>Gestor de integridad encargado</t>
  </si>
  <si>
    <t>Publicacion en Cultunet</t>
  </si>
  <si>
    <t>Reunión con los Gestores de Integridad para dar a conocer el "Plan de Integridad 2019".</t>
  </si>
  <si>
    <t>Lista de aisitencia y/o acta de reunion</t>
  </si>
  <si>
    <t>Anticorrupción y de Atención al Ciudadano/
Integridad / Plan gestión de la Integridad
Subcomponente /Ejecución</t>
  </si>
  <si>
    <t>Lista de asistencia de los participantes</t>
  </si>
  <si>
    <t>Video</t>
  </si>
  <si>
    <t xml:space="preserve">Capacitación para desarrollar competencias blandas, donde participarán Gestores de Integridad.   </t>
  </si>
  <si>
    <t>Listado de asistencia</t>
  </si>
  <si>
    <t xml:space="preserve">Campaña Gestión de Cambio de los Valores del "Código de Integridad" - en medio de comunicación interno.   </t>
  </si>
  <si>
    <t xml:space="preserve">Anticorrupción y de Atención al Ciudadano/
Integridad / Plan gestión de la Integridad
Subcomponente /Seguimiento  </t>
  </si>
  <si>
    <t xml:space="preserve">Encuesta para verificar el conocimiento de los Valores contenidos en el "Código de Integridad"
</t>
  </si>
  <si>
    <t>Una (1) encuesta aplicada</t>
  </si>
  <si>
    <t>Anticorrupción y de Atención al Ciudadano/
Integridad / Plan gestión de la Integridad
Subcomponente /Seguimiento</t>
  </si>
  <si>
    <t>Comunicación de resultados de la encuesta realizada.</t>
  </si>
  <si>
    <t xml:space="preserve">Publicación en Cultunet Campaña de los Valores plasmados en el Código de Integridad </t>
  </si>
  <si>
    <t>Elaboración del informe de las actividades previstas en el Plan de Integridad 2019.</t>
  </si>
  <si>
    <t>Informe</t>
  </si>
  <si>
    <t>Diseñar el instrumento y la metodología para el levantamiento y registro de activos de información e índice de información clasificada y reservada</t>
  </si>
  <si>
    <t>Instrumento diseñado con su respectiva metodología</t>
  </si>
  <si>
    <t>Difusión del esquema de publicación</t>
  </si>
  <si>
    <t>Cada dos meses (el ultimo dia del segundo mes)</t>
  </si>
  <si>
    <t>Acta de Reunión con lo líderes operativos.</t>
  </si>
  <si>
    <r>
      <t xml:space="preserve">Anticorrupción y de Atención al Ciudadano
Riesgo de Corrupción - </t>
    </r>
    <r>
      <rPr>
        <sz val="36"/>
        <rFont val="Calibri"/>
        <family val="2"/>
      </rPr>
      <t>Subcomponente/Proceso 4
Monitoreo y revisión</t>
    </r>
  </si>
  <si>
    <t>Formación de mediadores</t>
  </si>
  <si>
    <t>% Part.Proyecto</t>
  </si>
  <si>
    <t>997 - Fotalecimiento de los procesos y agentes de formación del sector</t>
  </si>
  <si>
    <t>1011 -  Lectura, escritura y redes de conocimiento</t>
  </si>
  <si>
    <t>Meta
2016-2020</t>
  </si>
  <si>
    <t>Gestionar la construcción de 1 equipamiento cultural CEFE Chapinero</t>
  </si>
  <si>
    <t>% en la gestiionar la construcción de un CEFE</t>
  </si>
  <si>
    <t>Otorgar 276 estímulos a agentes del sector Cultura, Recreación y Deporte</t>
  </si>
  <si>
    <t>% en la implementación de las acciones de formulación y evaluación de las politicas públicas de los subcampos del arte, la cultura y el patrimonio priorizadas</t>
  </si>
  <si>
    <r>
      <t xml:space="preserve">391 - % de sostenibilidad del Sistema Integrado de Gestión en el Gobierno Distrital </t>
    </r>
    <r>
      <rPr>
        <b/>
        <sz val="48"/>
        <color rgb="FFFF0000"/>
        <rFont val="Calibri"/>
        <family val="2"/>
      </rPr>
      <t>(Finalizado 2018)</t>
    </r>
  </si>
  <si>
    <t>557 - Porcentaje de ejecución del Plan de Adecuación y Sostenibilidad SIGD - MIPG en las entidades distritales</t>
  </si>
  <si>
    <t>FINALIZADA EN 2018</t>
  </si>
  <si>
    <r>
      <t xml:space="preserve">Porcentaje de personas con discapacidad vinculadas laboralmente como servidores públicos </t>
    </r>
    <r>
      <rPr>
        <b/>
        <sz val="48"/>
        <color rgb="FFFF0000"/>
        <rFont val="Calibri"/>
        <family val="2"/>
      </rPr>
      <t>(Cumplida 2017)</t>
    </r>
  </si>
  <si>
    <r>
      <t xml:space="preserve">Índice de gobierno abierto
</t>
    </r>
    <r>
      <rPr>
        <b/>
        <sz val="48"/>
        <color rgb="FFFF0000"/>
        <rFont val="Calibri"/>
        <family val="2"/>
      </rPr>
      <t>El seguimiento lo hace SEC.GENERAL</t>
    </r>
  </si>
  <si>
    <r>
      <t xml:space="preserve">Puntos del índice de Desarrollo del Servicio Civil incrementados
</t>
    </r>
    <r>
      <rPr>
        <b/>
        <sz val="48"/>
        <color rgb="FFFF0000"/>
        <rFont val="Calibri"/>
        <family val="2"/>
      </rPr>
      <t>El seguimiento lo hace el Servicio Civil</t>
    </r>
  </si>
  <si>
    <t>162 - Número de equipamientos culturales, recreativos y deportivos gestionados</t>
  </si>
  <si>
    <t>381 - Realizar 350 Acciones de participación ciudadana desarrolladas por organizaciones comunales, sociales y comunitarias ( Sector Gobierno hace seguimiento)</t>
  </si>
  <si>
    <t>381 - Realizar 350 Acciones de participación ciudadana desarrolladas por organizaciones comunales, sociales y comunitarias (Solo SDCRD)</t>
  </si>
  <si>
    <t>Desarrollar integralmente el Talento Humano vinculado a la Secretaría Distrital de Cultura, Recreación y Deporte, en pro del mejoramiento continuo, la satisfacción personal y el desarrollo institucional que permitan contar con el personal idóneo y competente para atender la misión y funciones de la Entidad.</t>
  </si>
  <si>
    <t>Atender de manera transversal las necesidades de todos los procesos de la SCRD, en materia de entrada, traslado,control y disposicion final de bienes muebles; mantenimiento preventivo y correctivo de bienes muebles e inmuebles; prestación de servicios generales, protección de bienes muebles, inmuebles y activos, gestión documental y ambiental y de creación, manejo y control de caja menor, con el fin de garantizar la conservación y funcionamiento adecuado de los bienes muebles e inmuebles a cargo de la entidad.</t>
  </si>
  <si>
    <t xml:space="preserve">Realizar seguimiento sobre el comportamiento del numero de biciusuarios frente al número de funcionarios de planta </t>
  </si>
  <si>
    <t xml:space="preserve">Establecer el número de noticias publicadas en medios de comunicación no pagas para medir la eficacia de los recursos humanos de la Oficina Asesora de Comunicaciones 
</t>
  </si>
  <si>
    <t xml:space="preserve">Medir el alcance de las redes sociales de la entidad y a cuenta ciudadania se accede mediante ellas 
Medir la eficacia de las publicaciones en las redes de la SCRD 
Para habilitar la compatibilidad con lectores de pantalla, pulsa Ctrl+Alt+Z. Para obtener información acerca de las combinaciones de teclas, pulsa Ctrl+barra diagonal.
</t>
  </si>
  <si>
    <t>Medir la eficiencia de las estrategias de comunicacion interna aplicadas conforme a los articulos y eventos publicados en la cultunet</t>
  </si>
  <si>
    <t>Medir la eficacia de las publicaciones en el portal web en la seccion de actualidad</t>
  </si>
  <si>
    <t>IND-COM-01 Noticias en medios de comunicación publicadas no pagas</t>
  </si>
  <si>
    <t>IND-COM-02 Interacciones en las redes de la SCRD (faceboook+twitter+instagram+youtube)</t>
  </si>
  <si>
    <t xml:space="preserve">IND-COM-04 - 2019
Impacto noticioso
</t>
  </si>
  <si>
    <t>IND-COM-03 - 2019
Impacto en la comunicacion organizacional</t>
  </si>
  <si>
    <t>IND-JUR-01 Eficiencia de Conceptos jurídicos</t>
  </si>
  <si>
    <t>Verificar la eficiencia en el tiempo establecido para la expedición de los conceptos jurídicos.</t>
  </si>
  <si>
    <t>Verificar la efectividad en la respuesta al número de procesos solicitados a la Oficina Asesora Jurídica frente al número contratos o convenios elaborados en 5 o menos días.</t>
  </si>
  <si>
    <t>IND-JUR-03 Efectividad de las actuaciones</t>
  </si>
  <si>
    <t>Verificar la efectividad de la representación judicial</t>
  </si>
  <si>
    <t>IND-JUR-04 Eficacia de asesorias juridicas</t>
  </si>
  <si>
    <t>Medir la cantidad de asesorias juridicas que se presentan a la OAJ y cuantas de estas se resuelven de conformidad a la peticion</t>
  </si>
  <si>
    <t>Anual</t>
  </si>
  <si>
    <t>IND-JUR-05 Eficiencia de proyectos de acuerdo</t>
  </si>
  <si>
    <t>Medir el numero de conceptos de viabilidad de proyectos de acuerdo expedidos por la OAJ en terminos de ley</t>
  </si>
  <si>
    <t>IND-JUR-06 Eficiencia en la elaboracion de las certificaciones contractuales</t>
  </si>
  <si>
    <t xml:space="preserve">Medir cuantas certificaciones expide la OAJ dentro de los terminos estipulados </t>
  </si>
  <si>
    <t>Establecer que el presupesto destinado se ejecute en los proyectos de inversion directa, con forme a las metas y objetivos del proyecto de inversion</t>
  </si>
  <si>
    <t>Buscar mantener una adecuada ejecución presupuestal en el sector en lo referente al compromiso de los recursos asignados a cada entidad del Sector.</t>
  </si>
  <si>
    <t>IND-MEJ-01 
% cierre oportuno de acciones</t>
  </si>
  <si>
    <t xml:space="preserve"> Verificar que las acciones formuladas se cumplan en el tiempo predeterminado.</t>
  </si>
  <si>
    <t>cuatrimestral</t>
  </si>
  <si>
    <t>semestral</t>
  </si>
  <si>
    <t>IND-MEJ-02
Cumplimiento de las actividades programadas en el plan de acción mejora continua</t>
  </si>
  <si>
    <t>Verificar que las actividades a realizar enmarcadas en el plan de fortalecimiento del MIPG se ejecuten en el periodo establecido.</t>
  </si>
  <si>
    <t>Fortalecer la gestión de informacion y la entrega oportuna de la misma</t>
  </si>
  <si>
    <t>Semestral</t>
  </si>
  <si>
    <t>Determinar la eficiencia en la sistematización de datos recolectados.</t>
  </si>
  <si>
    <t>Fortalecer la gestión en la generación de conocimiento mediante el análisis de datos, informes de resultados y documentos técnicos del proceso.</t>
  </si>
  <si>
    <t>Determinar 91 grado de satisfacción de, los usuarios internos y externos de la entidad, respecto a las acciones de información y acompaeamnito. Respecto a las personas satisfechas se toman las que califican con 4 y 5.</t>
  </si>
  <si>
    <t xml:space="preserve">Determinar la eficacia de las acciones de orientación y acompañamiento en  la implementación de las estrategias de transformación cultural, que cumplen con todo el ciclo para su desarrollo </t>
  </si>
  <si>
    <t>Fortalecer la gestion en la generacion de conocimiento mediante el analisis de datos, informes de resultados y documentos tecnicos del proceso</t>
  </si>
  <si>
    <t xml:space="preserve">IND-TCUL-06
Generacion de documentos de analisis descriptivos
</t>
  </si>
  <si>
    <t>Determinar la actualizacion de la informacion disponible para la ciudadania</t>
  </si>
  <si>
    <t>IND-TCUL-07
Actualizacion del SISCRED con la ultima informacion disponible de cada uno de los temas del indice</t>
  </si>
  <si>
    <t>Realizar segumiento a la entrega de los estímulos ofertados durante cada vigencia.</t>
  </si>
  <si>
    <t>IND-FOM-02 Nivel de satisfacción de los participantes con los procesos de  convocatoria</t>
  </si>
  <si>
    <t>Realizar seguimiento a la satisfacción de los participantes frente a las convocatorias ofertadas</t>
  </si>
  <si>
    <t>Realizar seguimiento a la entrega de recursos para la cofinanciación de proyectos de las organizaciones culturales y recreativas, con el fin de establecer futuras líneas de acción para fortalecer el número de proyectos cofinanciados para la siguiente vigencia</t>
  </si>
  <si>
    <t>Conocer la participación de los diferentes grupos poblacionales, étnicos y etarios en el distrito en los diferentes programas.</t>
  </si>
  <si>
    <t>Establecer la territorialización de los recursos a nivel distrital.</t>
  </si>
  <si>
    <t>Realizar seguimiento del número de ciudadanos que integran y nutren los diferentes espacios y actividades del sistema</t>
  </si>
  <si>
    <t>Realizar el seguimiento de las instacias de participación del sistema que se encuentran activas</t>
  </si>
  <si>
    <t>Realizar un seguimiento sobre las acciones que realiza las diferentes entidades e instutuciones en la implementación de las políticas públicas poblacionales</t>
  </si>
  <si>
    <t>Verificar y evaluar de manera objetiva e independiente el Sistema de Control Interno y los procesos establecidos para el desarrollo de las actividades que permitan contribuir con el mejoramiento continuo y el cumplimiento de los objetivos de la entidad.
Del Indicador: Medir el cumplimiento del plan de trabajo de Control Interno</t>
  </si>
  <si>
    <t>Ejercer la potestad disciplinaria, cuando a ello haya lugar, frente a los servidores y ex servidores públicos de la Entidad de conformidad con el Código Disciplinario Único e implementar acciones de prevención
dirigidas a minimizar la ocurrencia de conductas disciplinables. 
Del Indicador:  Atender criterios de la Ley 734 de 2002.</t>
  </si>
  <si>
    <t>Ejercer la potestad disciplinaria, cuando a ello haya lugar, frente a los servidores y ex servidores públicos de la Entidad de conformidad con el Código Disciplinario Único e implementar acciones de prevención
dirigidas a minimizar la ocurrencia de conductas disciplinables. 
Del Indicador: Medir la ejecución de actividades que fomentan la labor preventiva relacionada con conductas disciplinarias.</t>
  </si>
  <si>
    <t>GINA PAOLA SANCHEZ FAJARDO</t>
  </si>
  <si>
    <t>NATALIA DEL PILAR BARON GOMEZ</t>
  </si>
  <si>
    <t>LUZ MARYCELA MENDOZA GONZALEZ</t>
  </si>
  <si>
    <t>LUZ ANGELA CARDOSO BRAVO</t>
  </si>
  <si>
    <t>HUGO ALEJANDRO TAPIERO RODRIGUEZ</t>
  </si>
  <si>
    <t>DIEGO RAUL ROMERO GAMBA</t>
  </si>
  <si>
    <t>FRANCI LILIANA CLAVIJO JOYA</t>
  </si>
  <si>
    <t>CAJA DE COMPENSACION FAMILIAR - COMPENSAR</t>
  </si>
  <si>
    <t>LAURA KATHERIN PEÑUELA ARANDA</t>
  </si>
  <si>
    <t>RENE  VARON RODRIGUEZ</t>
  </si>
  <si>
    <t>IDELBER  SANCHEZ</t>
  </si>
  <si>
    <t>DARIO ORLANDO BECERRA ERAZO</t>
  </si>
  <si>
    <t>FACCELLO  ARGEL MANJARRES</t>
  </si>
  <si>
    <t>LUZ HELENA CHICANGANA VIDAL</t>
  </si>
  <si>
    <t>LUIS ALEXANDER JIMENEZ ALVARADO</t>
  </si>
  <si>
    <t>FABIO HERNAN OSORIO VILLADA</t>
  </si>
  <si>
    <t>MARIO ESTEBAN ORTEGA GARCES</t>
  </si>
  <si>
    <t>Adición contrato 247 de 2018 con Servimedios</t>
  </si>
  <si>
    <t>Adquirir un servicio de alojamiento web (web hosting) para la Secretaría de Cultura, Recreación y Deporte</t>
  </si>
  <si>
    <t xml:space="preserve">Apoyar a la Oficina Asesora de Comunicaciones en la implementación de la estrategia de comunicaciones, incluidas las actividades de divulgación del sector cultura y los requerimientos asociados al Despacho. </t>
  </si>
  <si>
    <t>Apoyar a la Oficina Asesora de Comunicaciones en la formulación y desarrollo del plan de comunicaciones previsto para la vigencia 2019 y su articulación intersectorial con las entidades adscritas y vinculadas a la SCRD de acuerdo con las pautas dadas por la Alcaldía Mayor.</t>
  </si>
  <si>
    <t>Apoyar a la Oficina Asesora de Comunicaciones en la planeación y ejecución de estrategias de comunicación digital en redes sociales y la página web de la SCRD</t>
  </si>
  <si>
    <t>Apoyar a la Oficina Asesora de Comunicaciones en la creación y cubrimiento de contenido audiovisual de las actividades realizadas y/o apoyadas por la SCRD así como la edición de las piezas audiovisuales requeridas por el supervisor del contrato</t>
  </si>
  <si>
    <t>Apoyar a la Oficina Asesora de Comunicaciones en la convocatoria de medios, divulgación de contenidos y recopilación de la información de las fuentes asignadas, así como el apoyo en el seguimiento y los reportes que se requieran en el marco del Modelo Integrado de Planeación y Gestión.</t>
  </si>
  <si>
    <t>Apoyar a la Oficina Asesora de Comunicaciones  en el desarrollo de las actividades propias de la fotografía en los eventos realizados y/o apoyados por la SCRD, así como apoyar la convocatoria de medios para la divulgación de información de la Dirección de Cultura Ciudadana</t>
  </si>
  <si>
    <t>Apoyar a la Oficina Asesora de Comunicaciones en la estructuración y desarrollo de los procesos de contratación, así como el trámite de los derechos de petición que le sean asignados</t>
  </si>
  <si>
    <t xml:space="preserve">Apoyar a la Oficina Asesora de Comunicaciones en la redacción de contenidos editoriales y comunicados de prensa de la SCRD, así como apoyar la generación de contenidos del sector cultura para el portal web www.bogota.gov.co. </t>
  </si>
  <si>
    <t>Apoyar a la Oficina Asesora de Comunicaciones en la gestión de free press de radio, prensa y televisión, así como la redacción y revisión de contenidos de la fuente asignada</t>
  </si>
  <si>
    <t>SERVIMEDIOS S.A.S</t>
  </si>
  <si>
    <t>MARIA CAMILA CONTRERAS ORTIZ</t>
  </si>
  <si>
    <t>CAROLINA  RUIZ CAICEDO</t>
  </si>
  <si>
    <t>FARID  URRUTIA JALILIE</t>
  </si>
  <si>
    <t>JUAN RICARDO CRUZ NIVIAYO</t>
  </si>
  <si>
    <t>LAURA VICTORIA LESMES VELASCO</t>
  </si>
  <si>
    <t>MARGARETH TIBIZAY SANCHEZ MELO</t>
  </si>
  <si>
    <t>ANDREA CAROLINA RODRIGUEZ ENCISO</t>
  </si>
  <si>
    <t>SERGIO AUGUSTO RAMIREZ MORA</t>
  </si>
  <si>
    <t>TATIANA PAOLA LIZARAZO CORREA</t>
  </si>
  <si>
    <t xml:space="preserve">Prestar con plena autonomía técnica y administrativa, los servicios profesionales a la Oficina Asesora de Jurídica en materia relacionadas con las competencias a su cargo </t>
  </si>
  <si>
    <t>Prestar con plena autonomía técnica y administrativa,  los servicios profesionales a la Oficina Asesora de Jurídica en materia relacionadas con las competencias a su cargo con enfasis en asuntos normativos y regulatorios.</t>
  </si>
  <si>
    <t>Prestar con plena autonomía técnica y administrativa, los servicios profesionales a la Oficina Asesora de Jurídica en materias relacionadas con las competencias a su cargo en asuntos normativos y regulatorios.</t>
  </si>
  <si>
    <t>LADY CATHERINE LIZCANO ORTIZ</t>
  </si>
  <si>
    <t>Prestar servicios profesionales a la Dirección de Planeación para brindar apoyo a las áreas de la SCRD y entidades del sector, en la actualización, re-programación y seguimiento a los proyectos de inversión y la elaboración y/o consolidación de conceptos técnicos para los Fondos de Desarrollo Local</t>
  </si>
  <si>
    <t xml:space="preserve">Prestación de servicios profesionales para apoyar a la Dirección de Planeación en la formulación, asistencia técnica y seguimiento a temas transversales, en el marco del Plan de Desarrollo Distrital "Bogotá mejor para todos. </t>
  </si>
  <si>
    <t>Prestar servicios profesionales a la Dirección de Planeación para apoyar la gestión de los proyectos de inversión y las solicitudes de información relacionadas con los mismos</t>
  </si>
  <si>
    <t xml:space="preserve">Prestar servicios profesionales para apoyar a la Dirección de Planeación en el diseño e implementación de acciones y controles para garantizar la accesibilidad y disponibilidad de la información de la SDCRD, en el marco de las directrices de transparencia del Distrito. </t>
  </si>
  <si>
    <t>AURA ELIZABETH GOMEZ SALINAS</t>
  </si>
  <si>
    <t>ERIC  RESTREPO SOTO</t>
  </si>
  <si>
    <t>JORGE JOAQUIN MARTINEZ MONROY</t>
  </si>
  <si>
    <t>MARIO DE JESUS ESTRADA MARTINEZ</t>
  </si>
  <si>
    <t>Apoyar a la Dirección de Planeación en la implementación de planes sectoriales y elaboración de estudios de análisis de información requeridos por la Secretaría de Cultura Recreación y Deporte y las entidades del sector</t>
  </si>
  <si>
    <t>Prestar los servicios profesionales a la Dirección de Planeación para apoyar el análisis de información con el fin de soportar los procesos de medición de los indicadores, y la elaboración de boletines e informes.</t>
  </si>
  <si>
    <t>Apoyar a la Dirección de Planeación en el desarrollo y mantenimiento del Sistema de Planeación y Seguimiento a la Inversión.</t>
  </si>
  <si>
    <t>Prestar los servicios profesionales a la Secretaría de Cultura, Recreación y Deporte para apoyar a la Dirección de Planeación en el mantenimiento del sistema de información sectorial y en el desarrollo y elaboración de productos de información de carácter geoespacial.</t>
  </si>
  <si>
    <t>PAOLA CONSTANZA MONTENEGRO RAMIREZ</t>
  </si>
  <si>
    <t>GLORIA PATRICIA VELANDIA MENDEZ</t>
  </si>
  <si>
    <t>JONATHAN DE JESUS PATIÑO RICO</t>
  </si>
  <si>
    <t>SERGIO ALBERTO BLANCO ROJAS</t>
  </si>
  <si>
    <t>MARIA ULIANA VIEIRA PAK</t>
  </si>
  <si>
    <t>ANGELA VIVIANA CAÑON DUARTE</t>
  </si>
  <si>
    <t>DIEGO ENRIQUE GARZON BERAJANO</t>
  </si>
  <si>
    <t>MONICA ANDREA BONILLA VELASCO</t>
  </si>
  <si>
    <t>LINA MARIA ANDRADE CORREAL</t>
  </si>
  <si>
    <t>MARIA CAMILA CORREA GONZALEZ</t>
  </si>
  <si>
    <t>JEAN LOUI CAMACHO MUETE</t>
  </si>
  <si>
    <t>CAMILO ALBERTO GOMEZ ANGEL</t>
  </si>
  <si>
    <t>LAURA CAROLINA PALACIOS ASTORQUIZA</t>
  </si>
  <si>
    <t>CARLOS HUMBERTO BARON CORREA</t>
  </si>
  <si>
    <t>JUAN CAMILO AHUMADA LIZARAZO</t>
  </si>
  <si>
    <t>CLAUDIA ANDREA CELY RUIZ</t>
  </si>
  <si>
    <t>JUAN DAVID CORTES GONZALEZ</t>
  </si>
  <si>
    <t>DIANA MILENA LOPEZ GUTIERREZ</t>
  </si>
  <si>
    <t>KATHERINE  PRIETO CUERVO</t>
  </si>
  <si>
    <t>IVAN ORLANDO LAMPREA GUERRERO</t>
  </si>
  <si>
    <t>ALEJANDRO  MERCHAN MARTINEZ</t>
  </si>
  <si>
    <t>Luis Felipe Rocha Franco</t>
  </si>
  <si>
    <t>YURI ELENA OLIVEROS MARIN</t>
  </si>
  <si>
    <t>ANA MARÍA HIGUITA GONZALEZ</t>
  </si>
  <si>
    <t>PEDRO ALONSO BERNAL MEAURI</t>
  </si>
  <si>
    <t>JUAN CARLOS ROZO PEREZ</t>
  </si>
  <si>
    <t>Apoyar a la Subdirección de Arte, Cultura y Patrimonio desde el componente jurídico en el trámite de las actuaciones administrativas relativas al patrimonio cultural del Distrito Capital.</t>
  </si>
  <si>
    <t>Apoyar a la subdirección de arte, cultura y patrimonio en el componente arquitectónico de los procesos de control urbano y demás actuaciones relacionadas con los bienes de interés cultural de la ciudad</t>
  </si>
  <si>
    <t>Apoyar a la Subdirección de Arte, Cultura y Patrimonio, en la orientación, organización, gestión y trámite de acciones de control urbano y demás actuaciones de los Bienes de Interés Cultural, sus colindantes y sectores de interés cultural del ámbito distrital.</t>
  </si>
  <si>
    <t>Apoyar a la Subdirección de Arte, Cultura y Patrimonio en la ejecución y seguimiento a los procesos de arte en el espacio público de carácter temporal y permanente que fortalezcan las políticas del sector</t>
  </si>
  <si>
    <t>Apoyar a la Subdirección de Arte, Cultura y Patrimonio en la ejecución, seguimiento y evaluación de la regulación de actividades artísticas en el espacio público como de los diferentes procesos que fortalezcan las políticas del sector.</t>
  </si>
  <si>
    <t>Apoyar a la Dirección de Arte, Cultura y Patrimonio en la implementación, ejecución, seguimiento y evaluación de los diferentes procesos participativos que fortalezcan los proyectos, programas y políticas del sector</t>
  </si>
  <si>
    <t>Apoyar a la Dirección de Arte, Cultura y Patrimonio, en la formulación y desarrollo de los planes estratégicos de patrimonio cultural e infraestructura cultural.</t>
  </si>
  <si>
    <t>Apoyar a la Dirección de Arte, Cultura y  Patrimonio, en la formulación y desarrollo de los planes estratégicos de Arte en Espacio público y Bogotá Ciudad Creativa de la Música.</t>
  </si>
  <si>
    <t>Apoyar a la dirección de arte, cultura y patrimonio en el seguimiento a las actividades resultantes de los acuerdos de pago realizados por las organizaciones culturales con ocasión del impuesto unificado de fondo de pobres, azar, y espectáculos del distrito capital</t>
  </si>
  <si>
    <t>Convocatoria pública recursos de la contribución parafiscal en infraestructura privada o mixta del Distrito Capital 2019</t>
  </si>
  <si>
    <t>Apoyar a la subdirección de infraestructura cultural en el seguimiento y ejecución de los proyectos de infraestructura del sector cultura, recreación y deporte</t>
  </si>
  <si>
    <t xml:space="preserve">PAGO FACTURA No. 537469123-9 POR CONCEPTO DEL SERVICIO DE ENERGIA DEL INMUEBLE UBICADO EN LA CALLE 82 # 10-69 DE BOGOTA D.C. EN EL MARCO DEL CONTRATO DE COMPRA VENTA No. 1320 DE 2018. PERIODO FACTURADO: 15 diciembre 2018 al 17 enero 2019 </t>
  </si>
  <si>
    <t xml:space="preserve">PAGO FACTURA No. 37556545418 POR CONCEPTO DEL SERVICIO DE ACUEDUCTO DEL INMUEBLE UBICADO EN LA CALLE 82 # 10-69 DE BOGOTA D.C. EN EL MARCO DEL CONTRATO DE COMPRA VENTA No. 1320 DE 2018. PERIODO FACTURADO: OCT/12/2018 a DIC/11/2018 </t>
  </si>
  <si>
    <t xml:space="preserve">PAGO FACTURA No. 540867272-4 POR CONCEPTO DEL SERVICIO DE ENERGIA DEL INMUEBLE UBICADO EN LA CALLE 82 # 10-69 DE BOGOTA D.C. EN EL MARCO DEL CONTRATO DE COMPRA VENTA No. 1320 DE 2018. PERIODO FACTURADO: 17 enenro 2019  al 14 febrero 2019 </t>
  </si>
  <si>
    <t>PAGO FACTURA No. 544344783-2 POR CONCEPTO DEL SERVICIO DE ENERGIA DEL INMUEBLE UBICADO EN LA CALLE 82 # 10-69 DE BOGOTA D.C. EN EL MARCO DEL CONTRATO DE COMPRA VENTA No. 1320 DE 2018. PERIODO FACTURADO: 14 febrero al 15 marzo 2019</t>
  </si>
  <si>
    <t>PAGO FACTURA No. 30196273616 POR CONCEPTO DEL SERVICIO DE ACUEDUCTO DEL INMUEBLE UBICADO EN LA CALLE 82 # 10-69 DE BOGOTA D.C. EN EL MARCO DEL CONTRATO DE COMPRA VENTA No. 1320 DE 2018. PERIODO FACTURADO: DIC/12/2018 a FEB/08/2019</t>
  </si>
  <si>
    <t>Pago de aportes a la Seguridad Social en ARL de acuerdo con el Decreto 1273 de 2018 frente al nivel de riesgo V.</t>
  </si>
  <si>
    <t>Reconocimiento pasivo exigible, contrato de Consultoria No. 101 de 2015 suscrito con el CONSORCIO CR 2015,</t>
  </si>
  <si>
    <t>Reconocimiento pasivo exigible, contrato Interadministrativo No. 277 de 2016 suscrito con la EMPRESA DE ACUEDUCTO ALCANTARILLADO Y ASEO DE BTA ESP.</t>
  </si>
  <si>
    <t>MARIA MARGARITA VILLALBA LEITON</t>
  </si>
  <si>
    <t>MATILDE ISABEL SILVA GOMEZ</t>
  </si>
  <si>
    <t>NICOLAS ANDRES PASTRANA SERRA</t>
  </si>
  <si>
    <t>OTTO ALEJANDRO BURBANO ORTEGA</t>
  </si>
  <si>
    <t>RUBEN DAVID SOTO CASTRO</t>
  </si>
  <si>
    <t>ADRIANA MARIA LLOREDA LEON</t>
  </si>
  <si>
    <t>MARIA ALEJANDRA TOVAR MUÑETONES</t>
  </si>
  <si>
    <t>MANUEL ALEJANDRO ROGELIS TERAN</t>
  </si>
  <si>
    <t>MARIA CAROLINA LOMBANA DIAZ</t>
  </si>
  <si>
    <t>YUCELLY NATHALY ASCENCIO GONZALEZ</t>
  </si>
  <si>
    <t>CODENSA S. A. ESP</t>
  </si>
  <si>
    <t>LIBERTY SEGUROS DE VIDA SA</t>
  </si>
  <si>
    <t xml:space="preserve">Ley del espectáculo público </t>
  </si>
  <si>
    <t xml:space="preserve">Pasivos Exigibles </t>
  </si>
  <si>
    <t>Gestionar en un 0,20 la política cultural relacionada con el patrimonio y la infraestructura cultural, a partir de los instrumentos  priorizados</t>
  </si>
  <si>
    <t>Mejoramiento de 8 equipamientos Culturales</t>
  </si>
  <si>
    <t xml:space="preserve">Pagar el 100% de los compormisos de vigencias anteriores </t>
  </si>
  <si>
    <t>Atender 1,300 agentes del sector  en procesos de formación y cualificación.</t>
  </si>
  <si>
    <t>JESUS ENRIQUE VELEZ GUTIERREZ</t>
  </si>
  <si>
    <t>YENY FABIOLA GARZON GODOY</t>
  </si>
  <si>
    <t>ANA MARIA GONZALEZ RUIZ</t>
  </si>
  <si>
    <t>Otorgar los estimulos económicos a los ganadores de la convocatoria "Beca de Corredores Culturales y Recreativos"</t>
  </si>
  <si>
    <t>Otorgar los estimulos económicos a los ganadores de la convocatoria "Beca Bogotá Siente la Fiesta"</t>
  </si>
  <si>
    <t>Otorgar un estimulo económico al ganador de la convocatoria "Premio Vida y Obra a la Cultura Local "</t>
  </si>
  <si>
    <t>Otorgar los estimulos económicos a expertos para que en calidad de jurados participen en la selección de ganadores de las convocatorias.</t>
  </si>
  <si>
    <t>Prestar los servicios profesionales para apoyar los procesos de preproducción, producción y postproducción artística y cultural de los eventos estratégicos del Despacho de la Secretaría de Cultura, Recreación y Deporte.</t>
  </si>
  <si>
    <t>MARIA ALEJANDRA CAICEDO RODRIGUEZ</t>
  </si>
  <si>
    <t>CESAR AUGUSTO BRITTO MORENO</t>
  </si>
  <si>
    <t>Leidy Yamile Ramirez Alvarez</t>
  </si>
  <si>
    <t>GERMAN AUGUSTO REY BELTRAN</t>
  </si>
  <si>
    <t>WILLIAM ALEXANDER BARBOSA FUENTES</t>
  </si>
  <si>
    <t>FOTOMUSEO MUSEO NACIONAL DE LA FOTOGRAFIA DE COLOMBIA</t>
  </si>
  <si>
    <t>FUNDACIÓN INDIEBO</t>
  </si>
  <si>
    <t>CORPORACIÓN CULTURAL KONTRABIA</t>
  </si>
  <si>
    <t>ASOCIACIÓN JUVENIL DE ARTE SOCIAL VIDEOS Y ROLLOS</t>
  </si>
  <si>
    <t>UNIVERSIDAD PEDAGOGICA NACIONAL</t>
  </si>
  <si>
    <t>ADRIANA KATHERINE GARZON LIZARAZO</t>
  </si>
  <si>
    <t>JONATHAN ANDRES GONZALEZ AMAYA</t>
  </si>
  <si>
    <t>CECILE ANNE BICKART ORTEGA</t>
  </si>
  <si>
    <t>DIEGO ORLANDO ZAMORA MORENO</t>
  </si>
  <si>
    <t>JULY KATHERINE OSORIO PARRA</t>
  </si>
  <si>
    <t>JUANA EMILIA ANDRADE PEREZ</t>
  </si>
  <si>
    <t>JUAN CAMILO RIVEROS BOTERO</t>
  </si>
  <si>
    <t>DIANA MARCELA ACOSTA RUBIO</t>
  </si>
  <si>
    <t>DERLY JOHANNA NIETO ROJAS</t>
  </si>
  <si>
    <t>Prestar los servicios profesionales para apoyar financiera y administrativamente los proyectos a cargo de la Dirección de Asuntos Locales y Participación</t>
  </si>
  <si>
    <t xml:space="preserve">Prestar los servicios profesionales para apoyar la implementación de la Política Pública de Economía Cultural y Creativa en el desarrollo de herramientas de análisis cuantitativos y cualitativos de la misma”. </t>
  </si>
  <si>
    <t>Prestar servicios profesionales para apoyar la implementación de la Política Pública Distrital de Economía Cultural y Creativa, mediante la articulación y concertación con los distintos sectores del campo cultural, en el marco del Plan de Desarrollo Bogotá Mejor para Todos</t>
  </si>
  <si>
    <t>Prestar los servicios profesionales para apoyar en la consecución, análisis e interpretación de información del sector público y privado, necesaria para elaborar indicadores de desarrollo económico, social, cultural, emprendimiento e innovación social en el marco de la Política Pública Distrital de Economía Cultural y Creativa.</t>
  </si>
  <si>
    <t>Prestar los servicios profesionales para apoyar en la estructuración de un modelo de gobernanza para los Distritos-Creativos en Bogotá, para el fortalecimiento de los clústeres y agentes de las industrias culturales y creativas</t>
  </si>
  <si>
    <t>Prestar los servicios profesionales para apoyar la elaboración de propuestas de investigación y estudios económicos sectoriales, así como en la construcción conceptual y desarrollo de las mediciones económicas de la Cuenta Satélite de Cultura Nacional. (CSCB)</t>
  </si>
  <si>
    <t>Prestar los servicios profesionales para apoyar el procesamiento de información para el cálculo de las variables e indicadores monetarios y no monetarios incluidos en el capítulo Bogotá, de la cuenta satélite de cultura (CSCB), así como la construcción de modelos para el análisis económico de estas cifras</t>
  </si>
  <si>
    <t>Prestación de Servicios Profesionales para apoyar la construcción, procesamiento y análisis de la información económica del gasto e inversión distrital en cultura para la construcción de la Cuenta Satélite de Cultura de Bogotá (CSCB) y de los indicadores de cultura en el marco de los Objetivos de Desarrollo Sostenible (ODS).”</t>
  </si>
  <si>
    <t>MARIO ARTURO SUAREZ MENDOZA</t>
  </si>
  <si>
    <t>NATHALIA  GRAFFE NUÑEZ</t>
  </si>
  <si>
    <t>DANIEL  ARAGON URREGO</t>
  </si>
  <si>
    <t xml:space="preserve">Otorgar los estimulos económicos a los ganadores de la convocatoria  "beca investigación de los procesos culturales y patrimoniales de las comunidades campesinas y rurales". </t>
  </si>
  <si>
    <t xml:space="preserve">Otorgar los estimulos económicos a los ganadores de la convocatoria "beca decenio afrodescendiente". </t>
  </si>
  <si>
    <t xml:space="preserve">Otorgar los estimulos económicos a los ganadores de la convocatoria "beca investigación saberes y practicas artesanales en el espacio público". </t>
  </si>
  <si>
    <t xml:space="preserve">Otorgar los estimulos económicos a los ganadores de la convocatoria "beca de creación, practicas artisticas y culturales de los sectores sociales LGBTI ". </t>
  </si>
  <si>
    <t xml:space="preserve">Otorgar los estimulos económicos a los ganadores de la convocatoria "beca para la visibilización de las practicas y culturales de las personas en ejercicio de prostitución ". </t>
  </si>
  <si>
    <t xml:space="preserve">Otorgar los estimulos económicos a los ganadores de la convocatoria "beca de reconocimiento y visibilización de los derechos culturales de las mujeres". </t>
  </si>
  <si>
    <t xml:space="preserve">Otorgar los estimulos económicos a los ganadores de la convocatoria "beca construcción de memorias transformadoras para la vida y para la paz". </t>
  </si>
  <si>
    <t xml:space="preserve">Otorgar los estimulos económicos a los ganadores de la convocatoria "beca arte y cultura para la construcción de paz y reconciliación ". </t>
  </si>
  <si>
    <t xml:space="preserve">Otorgar los estimulos económicos a los ganadores de la convocatoria "beca proeyctos culturales paa el cuidado y protección a la infacia y adolescencia". </t>
  </si>
  <si>
    <t xml:space="preserve">Otorgar los estimulos económicos a los ganadores de la convocatoria "beca ciudadanía juveniles locales". </t>
  </si>
  <si>
    <t xml:space="preserve">Otorgar los estimulos económicos a los ganadores de la convocatoria "beca de investigación sobre las practicas culturalesde las personas mayores". </t>
  </si>
  <si>
    <t xml:space="preserve">Otorgar los estimulos económicos a expertos para que en calidad de jurados participen en la seleccion de ganadores de las convocatorias poblacionales. </t>
  </si>
  <si>
    <t>Servicios de interpretación - Lenguaje de señas Colombiano</t>
  </si>
  <si>
    <t>Prestar los servicios profesionales para apoyar a la Dirección de Asuntos Locales y Participación en los desarrollos institucionales de las políticas públicas poblacionales, étnicas, etarios y sociales en el campo del arte, la cultura, la recreación, el deporte y el patrimonio</t>
  </si>
  <si>
    <t>YENNY CAROLINA ORJUELA GARZON</t>
  </si>
  <si>
    <t>Reconocimiento, valoración y apropiación de las prácticas culturales, artísticas, patrimoniales
recreativas y deportivas de los grupos poblacionales residentes en bogotá</t>
  </si>
  <si>
    <t xml:space="preserve">Sistema distrital de participación en deporte, recreación, actividad física, educación física, equipamientos recreativos y deportivos. </t>
  </si>
  <si>
    <t>Realizar el acompañamiento de los procesos de gestión local, con énfasis en la línea de acción de participación, de acuerdo al modelo de gestión cultural territorial adoptado mediante la Resolución 542 de 2017</t>
  </si>
  <si>
    <t>Prestación de Servicios Profesionales para apoyar a la Secretaría Distrital de Cultura Recreación y Deporte en la implementación del Sistema Distrital de Deporte, Recreación, Actividad Física, Parques, Escenarios y Equipamientos Recreativos y Deportivos para Bogotá, DRAFE</t>
  </si>
  <si>
    <t>FRANCISCO  CAÑON PEREZ DE LA FUENTE</t>
  </si>
  <si>
    <t>Apoyar 9 intervenciones artístico,culturales y deportivas en Vivienda de Interés Prioritario (VIP)</t>
  </si>
  <si>
    <t>Acompañar 9 actuaciones artístico, culturales y deportivas urbanísticas en el territorio, en el marco del programa de mejoramiento integral de barrios.</t>
  </si>
  <si>
    <t xml:space="preserve">Prestar los servicios profesionales para apoyar el seguimiento e implementación técnica y metodológica de la estrategia “Barrios creativos: participando en comunidad”, dirigida a las familias beneficiarias de las Viviendas de Interés Prioritario (100% subsidiada – VIP y social – VIPS)”.
</t>
  </si>
  <si>
    <t>Otorgar los estímulos económicos al ganador de la convocatoria "Premio Ciudadanías en movimiento: arte y cultura construyendo comunidad"</t>
  </si>
  <si>
    <t xml:space="preserve">Otorgar estímulos económicos a los ganadores de la convocatoria Beca "Habitando: cultura en comunidad" </t>
  </si>
  <si>
    <t>Otorgar estímulos a expertos para que en calidad de jurados participen en la selección de ganadores de las convocatorias "Premio y Beca Ciudadanías en movimiento: arte y cultura construyendo comunidad"</t>
  </si>
  <si>
    <t>Otorgar estímulos a expertos para que en calidad de jurados participen en la selección de ganadores de la convocatoria " Residencia Ciudadanías Lab " y Beca "Habitando: cultura en comunidad"</t>
  </si>
  <si>
    <t>Prestar los servicios profesionales para apoyar el proceso de acompañamiento metodológico y pedagógico para el fortalecimiento de iniciativas ciudadanas-comunitarias de Bogotá, en los territorios priorizados en el desarrollo del Proyecto de Inversión 1137: “Comunidades Culturales para la Paz”</t>
  </si>
  <si>
    <t>Prestar los servicios profesionales para apoyar en el desarrollo e implementación del componente de sistematización de las acciones desarrolladas en el marco del Proyecto de Inversión 1137: “Comunidades Culturales para la Paz”, para la definición de los lineamientos de intervención comunitaria y memoria</t>
  </si>
  <si>
    <t>Prestar los servicios profesionales para apoyar en la gestión e implementación técnica, metodológica y conceptual de la estrategia “Ciudadanías LAB", en los territorios priorizados en el desarrollo del Proyecto de Inversión 1137 “Comunidades Culturales para la Paz”.</t>
  </si>
  <si>
    <t>Prestar los servicios profesionales para apoyar el seguimiento e implementación técnica y metodológica de la estrategia “Habitando: cultura en comunidad” y demás acciones artístico- culturales relacionadas con la apropiación cultural del espacio público y construcción de comunidad del Proyecto de Inversión 1137: “Comunidades culturales para la paz</t>
  </si>
  <si>
    <t>Prestar los servicios profesionales para apoyar el seguimiento administrativo, financiero y el desarrollo e implementación del componente de innovación social del Proyecto de Inversión 1137: “Comunidades Culturales para la Paz.</t>
  </si>
  <si>
    <t>Prestar los servicios profesionales para apoyar en el desarrollo e implementación del componente de comunicación con énfasis comunitario de las acciones desarrolladas en el marco del Proyecto de Inversión 1137: “Comunidades Culturales para la Paz".</t>
  </si>
  <si>
    <t>CAMILO  GUERRERO RODRIGUEZ</t>
  </si>
  <si>
    <t>OMAR GIOVANNI SANDOVAL VARGAS</t>
  </si>
  <si>
    <t>CAROLINA  PINZON RIVERA</t>
  </si>
  <si>
    <t>JUAN CAMILO PATIÑO CALDERON</t>
  </si>
  <si>
    <t>JUAN DIEGO JARAMILLO MORALES</t>
  </si>
  <si>
    <t>JUAN CARLOS ARROYO SOSA</t>
  </si>
  <si>
    <t>FERNANDO ALFONSO BOLIVAR LOPEZ</t>
  </si>
  <si>
    <t>Dotar con 23,000  nuevos libros las bibliotecas públicas – Biblored y otros  espacios públicos de lectura.</t>
  </si>
  <si>
    <t>Alcanzar a 249.248  personas formadas en programas de lectura, escritura y uso de las bibliotecas públicas.</t>
  </si>
  <si>
    <t>Promover  2 espacios de valoración social del libro, la lectura y la escritura.</t>
  </si>
  <si>
    <t>Realizar 0,10  investigación sobre la lectura y la escritura en Bogotá para generar conocimiento</t>
  </si>
  <si>
    <t>Fortalecer y sostener la red de 23 Bibliotecas públicas de Biblored</t>
  </si>
  <si>
    <t>Aumentar a  91 los Paraderos Para libros Para Parques - PPP</t>
  </si>
  <si>
    <t>Aumentar a 12  las bibloestaciones en Transmilenio</t>
  </si>
  <si>
    <t>Fortalecer 47 Centros de desarrollo infantil ACUNAR y/o hogares comunitarios y/o núcleos de familias en acción con programas de lectura.</t>
  </si>
  <si>
    <t xml:space="preserve">Apoyar 12 bibliotecas comunitarias </t>
  </si>
  <si>
    <t>Fortalecer y sostener la red de  
23 Bibliotecas públicas de Biblored</t>
  </si>
  <si>
    <t>Prestar servicios profesionales para fortalecer el equipo de trabajo de la Dirección de Lectura y Bibliotecas, en el seguimiento financiero y contable al proyecto de inversión 1011 – Lectura, escritura y redes del conocimiento</t>
  </si>
  <si>
    <t>CONTRATO DE CONCESIÓN No. 159 DEL 2018 SUSCRITO CON LA FUNDACION PARA EL FOMENTO DE LA LECTURA-FUNDALECTURA. Otorgar la operación de la Red Distrital de Bibliotecas Públicas -BibloRed</t>
  </si>
  <si>
    <t>FUNDACION PARA EL FOMENTO DE LA LECTURA - FUNDALECTURA</t>
  </si>
  <si>
    <t>ASOCIACION AMIGOS DEL PARQUE 93</t>
  </si>
  <si>
    <t>UNION TEMPORAL INTER BIBLORED</t>
  </si>
  <si>
    <t>FUNDACION AMIGOS DEL TEATRO MAYOR</t>
  </si>
  <si>
    <t>JUAN CARLOS GONZALEZ VASQUEZ</t>
  </si>
  <si>
    <t>DANIEL EDUARDO ROJAS POVEDA</t>
  </si>
  <si>
    <t>walter edisson guatame bermudez</t>
  </si>
  <si>
    <t>DANIELA ANDREA BARRERA ACOSTA</t>
  </si>
  <si>
    <t>SONIA  ABAUNZA GALVIS</t>
  </si>
  <si>
    <t>BIBIANA ANDREA VICTORINO RAMIREZ</t>
  </si>
  <si>
    <t>FLOR JANETH ARDILA REYES</t>
  </si>
  <si>
    <t>PEDRO MIGUEL YUKYO PEREZ SASTOQUE</t>
  </si>
  <si>
    <t>Adición contrato 61 de 2017 - Empresa de Telecomunicaciones de Bogotá SA ESP</t>
  </si>
  <si>
    <t>Prestación de servicios de almacenamiento en la nube</t>
  </si>
  <si>
    <t>Prestar con plena autonomía técnica y administrativa, los servicios profesionales para apoyar la elaboración de los estudios que determinen los requerimientos organizacionales para atender las nuevas funciones asumidas por la Secretaría</t>
  </si>
  <si>
    <t>Adición al contrato 121 de 2018 suscrito con la Caja de Compensación Familiar Compensar</t>
  </si>
  <si>
    <t>Adición al contrato 165 de 2018 suscrito con la Sociedad Hotelera Tequendama S.A.</t>
  </si>
  <si>
    <t>Adición contrato No. 223 de 2018 - Cooperativa Solidaria de Colombia</t>
  </si>
  <si>
    <t>Adquisición antivirus para los computadores de la SCRD</t>
  </si>
  <si>
    <t>Compra o renovación licencias Arc Gis</t>
  </si>
  <si>
    <t xml:space="preserve">Contratación nueva de cuentas de correo electrónico </t>
  </si>
  <si>
    <t>Adición al contrato 120 de 2017 - Mavetrans SAS</t>
  </si>
  <si>
    <t>Adición al contrato 4 de 2017 - Sociedad Nacional de la Cruz Roja Colombiana</t>
  </si>
  <si>
    <t>Adición al contrato 116 de 2017 - Unión Temporal SCRD 2017</t>
  </si>
  <si>
    <t>Mantenimiento de impresoras  de la SCRD</t>
  </si>
  <si>
    <t>Adición al contrato 125/2017 con Proyectos Especiales de Ingeniería</t>
  </si>
  <si>
    <t>Adición al contrato 88 de 2017 - Empresa Servicios Postales Nacionales</t>
  </si>
  <si>
    <t>Adición al contrato 226 de 2017 - Consorcio AG3</t>
  </si>
  <si>
    <t>Adición al contrato 242 de 2017 - Consorcio Intercultura</t>
  </si>
  <si>
    <t>Definición y seguimiento del plan de seguridad y privacidad de la información y tratamiento de riesgos 2019</t>
  </si>
  <si>
    <t>% de cumplimiento de la actividad programada</t>
  </si>
  <si>
    <t>Sistema de Gestión de Seguridad y Privacidad de la Información SDCRD</t>
  </si>
  <si>
    <t>Seguimiento II trimestre 2019</t>
  </si>
  <si>
    <t>Seguimiento III trimestre 2019</t>
  </si>
  <si>
    <t>Seguimiento IV trimestre 2019</t>
  </si>
  <si>
    <t>1. Actualización de Políticas de Seguridad y Privacidad de la Información</t>
  </si>
  <si>
    <t>2. Actualización de los instrumentos de la Ley 1712 del 2014.</t>
  </si>
  <si>
    <t>3. Metodología para la gestión de riesgos de seguridad digital</t>
  </si>
  <si>
    <t>4. Implementación del plan de tratamiento de riesgos de seguridad digital de la SCRD</t>
  </si>
  <si>
    <t>5. Establecer el plan de control operacional.</t>
  </si>
  <si>
    <t>6.  Definición e Implementación del programa de Cultura Organizacional de Seguridad y Privacidad de la Información.</t>
  </si>
  <si>
    <t>7. Diseño, implementación y análisis de la encuesta de percepción de Seguridad y Privacidad de la Información</t>
  </si>
  <si>
    <t>8. Revisión y valoración de controles de seguridad y privacidad de la información de acuerdo con el Anexo A de la ISO 27001:2013</t>
  </si>
  <si>
    <t>9. Medición y Reportes de indicadores del SGSI</t>
  </si>
  <si>
    <t>10. Seguimiento al MSPI</t>
  </si>
  <si>
    <t>Manual de Políticas de Seguridad y Privacidad de la Información deberá será actualizado y alineado a la norma ISO 27001:2013</t>
  </si>
  <si>
    <t>Metodología o procedimiento de identificación, clasificación y valoración de activos de información de la SCRD</t>
  </si>
  <si>
    <t>Matriz de Registro de Activos de Información y Matriz del Índice de Información Clasificada y Reservada  actualizados -2019</t>
  </si>
  <si>
    <r>
      <t xml:space="preserve">Documento de metodología de gestión de riesgos de seguridad y privacidad de la información. </t>
    </r>
    <r>
      <rPr>
        <i/>
        <sz val="10"/>
        <color theme="1"/>
        <rFont val="Arial"/>
        <family val="2"/>
      </rPr>
      <t>(Se debe integrar a la metodología de gestión de riesgos definida en la Guía del DAF</t>
    </r>
    <r>
      <rPr>
        <sz val="10"/>
        <color theme="1"/>
        <rFont val="Arial"/>
        <family val="2"/>
      </rPr>
      <t xml:space="preserve"> </t>
    </r>
    <r>
      <rPr>
        <i/>
        <sz val="10"/>
        <color theme="1"/>
        <rFont val="Arial"/>
        <family val="2"/>
      </rPr>
      <t>de octubre del 2018)</t>
    </r>
  </si>
  <si>
    <t>Análisis de riesgos de seguridad y privacidad de la información del proceso de TI</t>
  </si>
  <si>
    <t>Definición del plan de tratamiento de riesgos de seguridad y privacidad de la información del proceso de TI</t>
  </si>
  <si>
    <t>Implementación de los controles de seguridad y privacidad de la información derivados del plan de tratamiento de riesgos</t>
  </si>
  <si>
    <t>Documento de plan de control operacional de las políticas de seguridad y privacidad de la información.</t>
  </si>
  <si>
    <t>Definición del Programa de Cultura de seguridad y privacidad de la Información</t>
  </si>
  <si>
    <t xml:space="preserve">Sesiones de sensibilización de seguridad y privacidad de la Información, definición de tips, protectores de pantalla, decálogo de seguridad para su divulgación </t>
  </si>
  <si>
    <t>Definición y envió de la encuesta de percepción de seguridad y privacidad de la información</t>
  </si>
  <si>
    <t>1er. Informe semestral del resultado de la encuesta de percepción de la seguridad y privacidad de la información</t>
  </si>
  <si>
    <t>2do. Informe semestral del resultado de la encuesta de percepción de la seguridad y privacidad de la información</t>
  </si>
  <si>
    <t xml:space="preserve">Definición de Plan de mejora continua para la reducción de brechas en la implementación de controles de la ISO 27001:2013 </t>
  </si>
  <si>
    <t xml:space="preserve">Definición, actualización y oficialización de los indicadores del SGSI </t>
  </si>
  <si>
    <r>
      <t xml:space="preserve">1er Reporte semestral de indicadores del SGSI </t>
    </r>
    <r>
      <rPr>
        <i/>
        <sz val="10"/>
        <color theme="1"/>
        <rFont val="Arial"/>
        <family val="2"/>
      </rPr>
      <t>(Los componentes del indicador se medirán desde febrero del 2019 y el reporte será semestral)</t>
    </r>
    <r>
      <rPr>
        <sz val="10"/>
        <color theme="1"/>
        <rFont val="Arial"/>
        <family val="2"/>
      </rPr>
      <t xml:space="preserve"> </t>
    </r>
  </si>
  <si>
    <t xml:space="preserve">2do Reporte semestral de indicadores del SGSI </t>
  </si>
  <si>
    <t>Seguimiento MSPI I semestre 2019</t>
  </si>
  <si>
    <t>Seguimiento MSPI II semestre 2019</t>
  </si>
  <si>
    <r>
      <t xml:space="preserve">Informe de la preauditoria del SGSI </t>
    </r>
    <r>
      <rPr>
        <i/>
        <sz val="36"/>
        <color theme="1"/>
        <rFont val="Arial"/>
        <family val="2"/>
      </rPr>
      <t>(Corresponde a la implementación de los controles del anexo A de la ISO 27001:2013 definidos en la SCRD)</t>
    </r>
    <r>
      <rPr>
        <sz val="36"/>
        <color theme="1"/>
        <rFont val="Arial"/>
        <family val="2"/>
      </rPr>
      <t xml:space="preserve">  </t>
    </r>
  </si>
  <si>
    <t xml:space="preserve">Seguimiento I trimestre 2019
Se realiza seguimiento del plan a corte del 29 de marzo del 2019, con un avance del 8% de las acciones implementadas.  </t>
  </si>
  <si>
    <t xml:space="preserve">Se realiza seguimiento del plan a corte del 29 de marzo del 2019, con un avance del 8% de las acciones implementadas.  </t>
  </si>
  <si>
    <t>Se definio el plan de seguridad y privacidad de la información y tratamiento de riesgos de seguridad digital para la SCRD para la vigencia 2019, alineado con el autodiagnostico de la politica de seguridad digital.</t>
  </si>
  <si>
    <t>1- Arquitectura Empresarial (Acumulado Primera Fase 2017 y Segunda Fase 2018).</t>
  </si>
  <si>
    <t>2- Sistema de gestión de la seguridad de la información.</t>
  </si>
  <si>
    <t>3- IPV6.</t>
  </si>
  <si>
    <t>4- Trámite Subdirección de Arte, Cultura y Patrimonio. Inclusión, exclusión o cambio de categoría de un bien de interés cultural del ámbito Distrital.</t>
  </si>
  <si>
    <t>5- Gestión Plan de Adquisiciones.</t>
  </si>
  <si>
    <t>6- Sistema de Convocatorias Jurados.
https://convocatorias.scrd.gov.co/estimulos/</t>
  </si>
  <si>
    <t>8-Orfeo - Gestión Documental.</t>
  </si>
  <si>
    <r>
      <t xml:space="preserve">7-Observatorio de Culturas.
Encuesta Bienal de Culturas.
</t>
    </r>
    <r>
      <rPr>
        <sz val="36"/>
        <rFont val="Arial"/>
        <family val="2"/>
      </rPr>
      <t>https://www.culturarecreacionydeporte.gov.co/es/cultura-ciudadana/observatorio-de-culturas/encuesta-bienal-de-culturas</t>
    </r>
  </si>
  <si>
    <t>CALIDAD DE VIDA LABORAL:
Invitación a eventos de calidad de vida laboral por parte de otras entidades</t>
  </si>
  <si>
    <t xml:space="preserve">Permanente según programación </t>
  </si>
  <si>
    <t>CALIDAD DE VIDA LABORAL:
Día de la mujer</t>
  </si>
  <si>
    <t>CALIDAD DE VIDA LABORAL:
Reconocimiento Nivel asistencial</t>
  </si>
  <si>
    <t>CALIDAD DE VIDA LABORAL:
Reconocimiento a los mejores funcionarios</t>
  </si>
  <si>
    <t>CALIDAD DE VIDA LABORAL:
Actividades de Integración</t>
  </si>
  <si>
    <t>CALIDAD DE VIDA LABORAL:
Celebración Novena Navideña</t>
  </si>
  <si>
    <t>CALIDAD DE VIDA LABORAL:
Balance de actividades institucional - Actividad de Cierre</t>
  </si>
  <si>
    <t>RECREATIVOS, CULTURALES Y TURÍSTICOS:
Talleres en el espacio denominado "Medio Día en BAHIA"</t>
  </si>
  <si>
    <t>RECREATIVOS, CULTURALES Y TURÍSTICOS:
Celebración del "Día de la Familia"</t>
  </si>
  <si>
    <t>RECREATIVOS, CULTURALES Y TURÍSTICOS:
Pases para diferentes obras y espectáculos</t>
  </si>
  <si>
    <t>De acuerdo con la programación de las entidades promotoras</t>
  </si>
  <si>
    <t>ESTÍMULOS E INCENTIVOS:
Bonos de cumpleaños para los funcionarios.
Publicación de Cumpleaños y
Envío de tarjeta virtual de felicitación</t>
  </si>
  <si>
    <t>ESTÍMULOS E INCENTIVOS:
Promoción de actividades para consolidar la integración familiar y laboral.</t>
  </si>
  <si>
    <t>ESTÍMULOS E INCENTIVOS:
Bonos Navideños para los hijos de los funcionarios de la SCRD.
Requisitos: Niños entre los 0 años y menos de 13 años</t>
  </si>
  <si>
    <t>Entre los meses de enero y diciembre</t>
  </si>
  <si>
    <t>Diciembre</t>
  </si>
  <si>
    <t xml:space="preserve">Entrega de detalle: Comunidad Institucional femenina SCRD </t>
  </si>
  <si>
    <t>35 funcionarios aproximadamente, con responsabilidades asistenciales</t>
  </si>
  <si>
    <t>Abril</t>
  </si>
  <si>
    <t>40 servidores aproximadamente serán reconocidos por el nivel de excelencia en la Evaluación del Desempeño y se les entregará un incentivo.</t>
  </si>
  <si>
    <t>100 servidores aproximadamente</t>
  </si>
  <si>
    <t>Entre mayo y octubre</t>
  </si>
  <si>
    <t>Entre noviembre y 
diciembre</t>
  </si>
  <si>
    <t>DEPORTIVO Y ACTIVIDAD FÍSICA:
Juegos de mesa SCRD  2019</t>
  </si>
  <si>
    <t>100  personas aproximadamente entre servidores de la SCRD y servidores de las entidades del sector.</t>
  </si>
  <si>
    <t>Entre abril y agosto</t>
  </si>
  <si>
    <t xml:space="preserve">20 Funcionarios       Taller Pedrería y Accesocios </t>
  </si>
  <si>
    <t xml:space="preserve">19 de marzo </t>
  </si>
  <si>
    <t>Mayo</t>
  </si>
  <si>
    <t>80 personas aproximadamente  entre funcionarios y familiares</t>
  </si>
  <si>
    <t>RECREATIVOS, CULTURALES Y TURÍSTICOS:
Vacaciones Recreativas y/o actividad infantil para disfrutar en familia 
Requisitos: Niños entre los 5 años y menores de 13 años</t>
  </si>
  <si>
    <t>20 niños hijos de funcionarios de la SCRD</t>
  </si>
  <si>
    <t>Entre junio y
Octubre</t>
  </si>
  <si>
    <t>ESTÍMULOS E INCENTIVOS:
Fechas importantes remuneradas 1. cumpleaños en día hábil. 
2.Descanso compensando según lineamientos internos</t>
  </si>
  <si>
    <t>Funcionarios de planta</t>
  </si>
  <si>
    <t>50 niños aprox</t>
  </si>
  <si>
    <t>Entre marzo y noviembre</t>
  </si>
  <si>
    <t>1. Cumpleaños
2.Según lineamientos</t>
  </si>
  <si>
    <t>20 participantes aproximadamente
Comunidad Institucional</t>
  </si>
  <si>
    <t>Comunidad Institucional, aproximadamente 20 participantes</t>
  </si>
  <si>
    <t>20 funcionarios aproximadamente</t>
  </si>
  <si>
    <t>12 funcionarios aproximadamente</t>
  </si>
  <si>
    <t>15 funcionarios aproximadamente</t>
  </si>
  <si>
    <t xml:space="preserve">70 funcionarios aproximadamente </t>
  </si>
  <si>
    <t xml:space="preserve">20 funcionarios aproximadamente </t>
  </si>
  <si>
    <t xml:space="preserve">Dependiendo de los lineamientos de cada entidad </t>
  </si>
  <si>
    <t xml:space="preserve">Integrantes del COPASST </t>
  </si>
  <si>
    <t>Personas que reporten accidentes e incidentes de trabajo</t>
  </si>
  <si>
    <t>Comité de Convivencia Laboral: 4 funcionarios designados por la entidad y 4 funcionarios elegidos en jornada electoral, en algunos casos la comunidad institucional</t>
  </si>
  <si>
    <t>Funcionarios</t>
  </si>
  <si>
    <t>Comunidad institucional</t>
  </si>
  <si>
    <t>70 funcionarios</t>
  </si>
  <si>
    <t xml:space="preserve">100% funcionarios de planta </t>
  </si>
  <si>
    <t>35 puntos</t>
  </si>
  <si>
    <t>Agosto y septiembre</t>
  </si>
  <si>
    <t>Integrantes de la Brigada de Emergencias – Funcionarios</t>
  </si>
  <si>
    <t>comunidad institucional inscritos en la actividad</t>
  </si>
  <si>
    <t>Entre enero y febrero</t>
  </si>
  <si>
    <t>Según necesidad</t>
  </si>
  <si>
    <t>Aprox. entre Marzo y mayo  septiembre y noviembre</t>
  </si>
  <si>
    <t>Entre febrero y marzo</t>
  </si>
  <si>
    <t>abril</t>
  </si>
  <si>
    <t>Agosto</t>
  </si>
  <si>
    <t>Entre abril y mayo
Entre agosto y septiembre</t>
  </si>
  <si>
    <t>Entre julio y septiembre</t>
  </si>
  <si>
    <t>Entre Junio y julio</t>
  </si>
  <si>
    <t>Julio - agosto o según necesidad</t>
  </si>
  <si>
    <t>Trimestral - iniciando en abril</t>
  </si>
  <si>
    <t>Trimestral - iniciando en marzo</t>
  </si>
  <si>
    <t>Sujeto a plan de trabajo.</t>
  </si>
  <si>
    <t>Julio - agosto</t>
  </si>
  <si>
    <t>Octubre</t>
  </si>
  <si>
    <t>GESTIÓN DE COMITÉS:
 Plan de Trabajo del COPASST: Diseñar el plan de trabajo anual que incluya las actividades planteadas y las capacitaciones que se requieren, en cumplimiento a las funciones establecidas en la normativa.</t>
  </si>
  <si>
    <t>GESTIÓN DE COMITÉS:
 Investigación de Incidentes y Accidentes de Trabajo: Identificar las causas que generaron el incidente o accidente de trabajo con el fin de eliminar, mitigar o controlar los peligros a través de medidas correctivas o de mejora continúa.</t>
  </si>
  <si>
    <t>GESTIÓN DE COMITÉS:
 Capacitación: Capacitar en el manejo conceptual y práctico para fortalecer conocimientos relacionados con la normatividad, la comunicación asertiva y el fomento de medidas preventivas de acoso laboral</t>
  </si>
  <si>
    <t>GESTIÓN DE COMITÉS:
 Jornada de Elección de los representantes de los funcionarios: Cumplir las disposiciones legales que promueven el funcionamiento del  comité en esta Secretaría.</t>
  </si>
  <si>
    <t>MEDICINA PREVENTIVA Y DEL TRABAJO:
 PVE Psicosocial: Aplicar la batería de riesgo psicosocial para determinar los factoers que pueden afectar el bienestar integral de los funcionarios</t>
  </si>
  <si>
    <t>MEDICINA PREVENTIVA Y DEL TRABAJO:
 PVE Psicosocial: Desarrollar actividades de intervención que contribuyan a controlar o mitigar el riesgo psicosocial, en atención al cronograma establecido para tal fin.</t>
  </si>
  <si>
    <t>MEDICINA PREVENTIVA Y DEL TRABAJO:
 PVE Cardiovascular: Sensibilizar y desarrollar actividades de intervención de acuerdo con el diagnóstico de condiciones de salud ocupacional, en pro de mejorar, mantener, controlar o mitigar el riesgo cardiovascular, en atención al cronograma establecido para tal fin.</t>
  </si>
  <si>
    <t>MEDICINA PREVENTIVA Y DEL TRABAJO:
 PVE Osteomuscular: Continuar implementando estrategias, seguimiento y actividades encontradas en el diagnóstico de condiciones de salud ocupacional,orientadas a la prevención y/o control de los desórdenes musculo-esqueléticos, en atención al cronograma establecido para tal fin.</t>
  </si>
  <si>
    <t xml:space="preserve"> MEDICINA PREVENTIVA Y DEL TRABAJO:
 4 días de estilo de vida saludable: Sensibilizar  a la comunidad institucional  a través  de la educación  sobre estilos  de vida, promoción de la salud en el entorno laboral y hábitos de autocuidado. Se establece cronograma de actividades de la semana. </t>
  </si>
  <si>
    <t>MEDICINA PREVENTIVA Y DEL TRABAJO:
 Celebración del día mundial de la salud: Conmemorar conjuntamente con la Organización Mundial de la Salud, la prevención de los accidentes y enfermedades ocupacionales.</t>
  </si>
  <si>
    <t>MEDICINA PREVENTIVA Y DEL TRABAJO:
 Dona sangre y salva vidas: Promover y respaldar las actividades nacionales para celebrar e impulsar la donación voluntaria.</t>
  </si>
  <si>
    <t>MEDICINA PREVENTIVA Y DEL TRABAJO:
 Jornada de vacunación: Desarrollar estrategias para proteger a los funcionarios  contra enfermedades prevenibles con vacunas, con el objeto de lograr una comunidad sana.</t>
  </si>
  <si>
    <t xml:space="preserve">MEDICINA PREVENTIVA Y DEL TRABAJO:
 Programación de los exámenes médicos ocupacionales periódicos: Monitorear la exposición a factores de riesgo e identificar, posibles alteraciones temporales, permanentes o agravadas del estado de salud de los  trabajadores, ocasionadas por la labor o por el medio ambiente de trabajo.
</t>
  </si>
  <si>
    <t>SEGURIDAD INDUSTRIAL: 
 Programa Dejando Huella: Mantener el Programa que permite reducir, controlar y/o mitigar la siniestralidad por actos y/o condiciones inseguras que generan posibles incidentes o accidentes de  trabajo</t>
  </si>
  <si>
    <t>SEGURIDAD INDUSTRIAL: 
 Estadísticas de ausentismo, accidentes, incidentes y enfermedades laborales: Consolidación de la información relaiconada con ausentismo y sinisestralidad en el entorno laboral.</t>
  </si>
  <si>
    <t>SEGURIDAD INDUSTRIAL: 
 Gestión de amenazas: Capacitación y formación a la Brigada de Emergencias</t>
  </si>
  <si>
    <t>SEGURIDAD INDUSTRIAL: 
 Gestión de amenazas: Dotar a la brigada de emergencias , botiquines y gabinetes de la entidad de aquellos elementos necesarios para reaccionar en caso de algún evento o siniestro inesperado.</t>
  </si>
  <si>
    <t>SEGURIDAD INDUSTRIAL: 
 Simulacro Distrital de Evacuación: Dar cumplimiento a las directrices  frente a los planes de evacuación y medir la acción- reacción de respuesta a emergencias por parte de los servidores públicos frente a eventos fortuitos.</t>
  </si>
  <si>
    <t>SEGURIDAD INDUSTRIAL: 
 Primer respondiente: Educar en la promoción  y prevención de las emergencias y desastres o  en primer respondiente.</t>
  </si>
  <si>
    <t>Seguridad, privacidad de la información y tratamiento de riesgos</t>
  </si>
  <si>
    <t xml:space="preserve">Estratégico de Tecnología de Información (PETI). </t>
  </si>
  <si>
    <t>BIENESTAR - CAPACITACIÓN - SALUD OCUPACIONAL</t>
  </si>
  <si>
    <t>BIENESTAR SOCIAL E INCENTIVOS, CAPACITACIÓN Y SEGURIDAD Y SALUD EN EL TRABAJO</t>
  </si>
  <si>
    <t>Anticorrupción y de Atención al Ciudadano
Subcomponente 1 
Estructura administrativa y Direccionamiento Estratégico</t>
  </si>
  <si>
    <t>Anticorrupción y de Atención al Ciudadano
Subcomponente 1 Lineamientos de Transparencia Activa</t>
  </si>
  <si>
    <t>30 de agosto de 2019</t>
  </si>
  <si>
    <t>Una (1) Política de administración de riesgos actualizada</t>
  </si>
  <si>
    <t>Una (1) política de administración de riesgos aprobada</t>
  </si>
  <si>
    <t>Una (1) política de administración de riesgos publicada</t>
  </si>
  <si>
    <t>Un (1) mapa de riesgos actualizado</t>
  </si>
  <si>
    <t>Anticorrupción y de Atención al Ciudadano
Subcomponente/Proceso 2
Construcción del Mapa de Riesgos de Corrupción</t>
  </si>
  <si>
    <t>Un (1)  mapa de riesgos publicado</t>
  </si>
  <si>
    <t>Anticorrupción y de Atención al Ciudadano
Subcomponente/Proceso 1 Política de Administración de Riesgos</t>
  </si>
  <si>
    <t>Anticorrupción y de Atención al Ciudadano
Subcomponente/Proceso 3
Consulta y divulgación</t>
  </si>
  <si>
    <t xml:space="preserve">Plan Anticorrupción y Atención al Ciudadano  divulgado en Cultunet y página, con sus anexos: Matrices del PAAC y Mapa de Riesgos, </t>
  </si>
  <si>
    <t>Correos enviados a los ciudadanos participantes en rendición de cuentas.</t>
  </si>
  <si>
    <t>Un (1) Plan de manejo del mapa de riesgos, con evidencias   registradas cada cuatro meses..</t>
  </si>
  <si>
    <t>Seis (6) Actas anuales por proceso revisado (Un acta por proceso cada dos meses).</t>
  </si>
  <si>
    <t>Seis (6)  Matrices de  componentes con requerimientos publicados, según demanda</t>
  </si>
  <si>
    <t>Anticorrupción y de Atención al Ciudadano
Subcomponente/Proceso 4
Monitoreo y revisión</t>
  </si>
  <si>
    <t>Anticorrupción y de Atención al Ciudadano
Subcomponente 2
Diálogo de doble vía con la ciudadanía y sus organizaciones</t>
  </si>
  <si>
    <t>Un  (1) diálogo ciudadano del sector</t>
  </si>
  <si>
    <t>Un  (1) diálogo ciudadano de la Secretaría</t>
  </si>
  <si>
    <t>Analizar las evaluaciones, recomendaciones u objeciones recibidas en el espacio de diálogo para la rendición de cuentas.</t>
  </si>
  <si>
    <t>Porcentaje de cumplimiento de los programado</t>
  </si>
  <si>
    <t>Preparar la información sobre acciones de mejoramiento de la entidad (Planes de mejora) asociados a la gestión realizada, verificando la calidad de la misma.</t>
  </si>
  <si>
    <t>El reporte se realiza trimestralmente en fechas 05/04/2019 - 05/07/2019 - 07/10/2019 - 07/01/2020</t>
  </si>
  <si>
    <t>Anticorrupción y de Atención al Ciudadano
Subcomponente 1 
Información de Calidad y en Lenguaje Comprensible</t>
  </si>
  <si>
    <t>Anticorrupción y de Atención al Ciudadano
Subcomponente 1 
Lineamientos de Transparencia -  Activa</t>
  </si>
  <si>
    <t>Un (1) Informe de Gestión Anual Publicado y un PAAC publicado.</t>
  </si>
  <si>
    <t>Doce (12)   Informes de Gestión cuantitativo Mensual y cuatro (4) informes cualitativos de Gestión publicados.</t>
  </si>
  <si>
    <t>Doce (12) Planes de Acción publicados.</t>
  </si>
  <si>
    <t>Últimas versiones de las fichas EBI publicadas.</t>
  </si>
  <si>
    <t>Un (1)  informe de resultado dialogo ciudadano publicado.</t>
  </si>
  <si>
    <t xml:space="preserve">Anticorrupción y de Atención al Ciudadano
Subcomponente 3
Incentivos para motivar la cultura de la rendición y petición de cuentas </t>
  </si>
  <si>
    <t>Tres (3) socializaciones de la importancia de la Rendición de cuentas.</t>
  </si>
  <si>
    <t>Una (1)  publicación de la evaluación de la Rendición de cuentas.</t>
  </si>
  <si>
    <t># evaluaciones de la estrategia.</t>
  </si>
  <si>
    <t>15 al 30 de noviembre de 2019.</t>
  </si>
  <si>
    <t>Analizar los resultados obtenidos en la implementación de la estrategia de rendición de cuentas, con base en la consolidación de los formatos internos de reporte aportados por las áreas misionales y de apoyo, para:
1. Identificar el número de espacios de diálogo en los que se rindió cuentas
2. Grupos de valor involucrados
3. Fases del ciclo sobre los que se rindió cuentas.
4. Evaluación y recomendaciones de cada espacio de rendición de cuentas.</t>
  </si>
  <si>
    <t>Anticorrupción y de Atención al Ciudadano
Evaluación y retroalimentación a la gestión institucional</t>
  </si>
  <si>
    <t>Preparar la información sobre el cumplimiento de metas (plan de acción) de los programas, proyectos y servicios implementados, con sus respectivos indicadores, verificando la calidad de la misma y asociándola a los diversos grupos poblacionales beneficiados.</t>
  </si>
  <si>
    <t>Preparar la información sobre la gestión  (Informes de Gestión, Metas e Indicadores de Gestión, Informes de los entes de Control que vigilan a la entidad) de los programas, proyectos y servicios implementados, verificando la calidad de la misma.</t>
  </si>
  <si>
    <t>Identificar la información que podría ser generada y analizada por los grupos de interés de manera colaborativa.</t>
  </si>
  <si>
    <t>Efectuar la divulgación de la metodología de participación en los espacios de rendición de cuentas definidos</t>
  </si>
  <si>
    <t>Asegurar el suministro y acceso de información de forma previa  a los ciudadanos y grupos de valor  convocados, con relación a los temas a tratar en los ejercicios de rendición de cuentas definidos.</t>
  </si>
  <si>
    <t xml:space="preserve">Diligenciar el formato interno de reporte definido con los resultados obtenidos en el ejercicio, y entregarlo al área de planeación. </t>
  </si>
  <si>
    <t>Formular, previa evaluación por parte de los responsables, planes de mejoramiento a la gestión institucional a partir de las observaciones, propuestas y recomendaciones ciudadanas.</t>
  </si>
  <si>
    <t>Documentar las buenas prácticas de la entidad en materia de espacios de diálogo para la rendición de cuentas y  sistematizarlas como insumo para la formulación de nuevas estrategias de rendición de cuentas.</t>
  </si>
  <si>
    <r>
      <t xml:space="preserve">Anticorrupción y de Atención al Ciudadano
</t>
    </r>
    <r>
      <rPr>
        <sz val="36"/>
        <rFont val="Calibri"/>
        <family val="2"/>
      </rPr>
      <t>Estructura administrativa y Direccionamiento 
estratégico</t>
    </r>
  </si>
  <si>
    <t>Un documento mensual por dependencia.</t>
  </si>
  <si>
    <r>
      <t xml:space="preserve">Anticorrupción y de Atención al Ciudadano
</t>
    </r>
    <r>
      <rPr>
        <sz val="36"/>
        <rFont val="Calibri"/>
        <family val="2"/>
      </rPr>
      <t>Subcomponente 2  
Fortalecimiento de los canales de atención</t>
    </r>
  </si>
  <si>
    <t xml:space="preserve">Dos (2) capacitaciones a los informadores turísticos, con la presencia de funcionarios de diferentes áreas de la Entidad. </t>
  </si>
  <si>
    <t>Actualización de los trámites y otros procedimientos administrativos (SUIT y Guía de trámites y servicios).</t>
  </si>
  <si>
    <r>
      <t xml:space="preserve">Anticorrupción y de Atención al Ciudadano
</t>
    </r>
    <r>
      <rPr>
        <sz val="36"/>
        <rFont val="Calibri"/>
        <family val="2"/>
      </rPr>
      <t>Subcomponente 4 Normativo y procedimental</t>
    </r>
  </si>
  <si>
    <t>Una (1) revisión cada tres meses de los trámites y OPAS.</t>
  </si>
  <si>
    <t>Seguimiento realizado a 5 respuestas emitidas por las áreas.</t>
  </si>
  <si>
    <r>
      <t xml:space="preserve">Anticorrupción y de Atención al Ciudadano
</t>
    </r>
    <r>
      <rPr>
        <sz val="36"/>
        <rFont val="Calibri"/>
        <family val="2"/>
      </rPr>
      <t>Subcomponente 5 
Relacionamiento con el ciudadano</t>
    </r>
  </si>
  <si>
    <t>Anticorrupción y de Atención al Ciudadano
Subcomponente 1 - Lineamientos de Transparencia -  Activa</t>
  </si>
  <si>
    <t>Doce (12)  informes publicados anuales.</t>
  </si>
  <si>
    <t># de Resoluciones o Decretos publicados.</t>
  </si>
  <si>
    <t>Anticorrupción y de Atención al Ciudadano/Atención al Ciudadano/Subcomponente 3 Talento Humano</t>
  </si>
  <si>
    <t xml:space="preserve">Identificar el nivel de cumplimiento normativo relacionado con el servicio al ciudadano y actualizar los procedimientos que correspondan al proceso de atención al ciudadano. </t>
  </si>
  <si>
    <t>Una (1) revisión del  procedimiento y ajustes por año.</t>
  </si>
  <si>
    <t>28 de Junio de 2019.</t>
  </si>
  <si>
    <t>Cuatro (4) estados financieros publicados anuales.</t>
  </si>
  <si>
    <t>El 30 del mes siguiente al cierre.</t>
  </si>
  <si>
    <r>
      <t xml:space="preserve">Anticorrupción y de Atención al Ciudadano
</t>
    </r>
    <r>
      <rPr>
        <sz val="36"/>
        <rFont val="Calibri"/>
        <family val="2"/>
      </rPr>
      <t>Subcomponente 1 
Lineamientos de Transparencia -  Activa</t>
    </r>
  </si>
  <si>
    <t>Registro y actualización de trámites y opas en el SUIT</t>
  </si>
  <si>
    <t># de registros y actualizaciones en el SUIT</t>
  </si>
  <si>
    <t>De acuerdo a demanda.</t>
  </si>
  <si>
    <r>
      <t xml:space="preserve">Anticorrupción y de Atención al Ciudadano
</t>
    </r>
    <r>
      <rPr>
        <sz val="36"/>
        <rFont val="Calibri"/>
        <family val="2"/>
      </rPr>
      <t>Subcomponente 2 
Lineamientos de Transparencia Pasiva</t>
    </r>
  </si>
  <si>
    <t>Presentación de las TRD en el Consejo Distrital de Archivos.  Realizar los ajustes requeridos por el CDA</t>
  </si>
  <si>
    <t xml:space="preserve"> Realizar los ajustes requeridos por el Consejo Distrital de Archivos</t>
  </si>
  <si>
    <t>Adoptar las TRD mediante acto administrativo</t>
  </si>
  <si>
    <t>Socialización del instrumento y la metodología para el levantamiento y registro de activos de información e índice de información clasificada y reservada</t>
  </si>
  <si>
    <r>
      <t xml:space="preserve">Anticorrupción y de Atención al Ciudadano
</t>
    </r>
    <r>
      <rPr>
        <sz val="36"/>
        <rFont val="Calibri"/>
        <family val="2"/>
      </rPr>
      <t>Subcomponente 3 
Elaboración de instrumentos de Gestión de la Información</t>
    </r>
  </si>
  <si>
    <t>TRD radicada ante el consejo Distrital de Archivos</t>
  </si>
  <si>
    <t>Resolución de adopción las TRD Expedida</t>
  </si>
  <si>
    <t>Instrumento y metodología socializada</t>
  </si>
  <si>
    <t>Implementación del instrumento</t>
  </si>
  <si>
    <t>El (10) decimo dia habil del mes siguiente</t>
  </si>
  <si>
    <t>Partes interesadas</t>
  </si>
  <si>
    <t>Eficaciia</t>
  </si>
  <si>
    <t>Anticorrupción y de Atención al Ciudadano/Subcomponente 1 
Lineamientos de Transparencia - Activa</t>
  </si>
  <si>
    <t>Un (1) Organigrama actualizado</t>
  </si>
  <si>
    <t>Anticorrupción y de Atención al Ciudadano
Integridad / Plan gestión de la Integridad/Subcomponente /Ejecución</t>
  </si>
  <si>
    <r>
      <t xml:space="preserve">Anticorrupción y de Atención al Ciudadano
</t>
    </r>
    <r>
      <rPr>
        <sz val="36"/>
        <rFont val="Calibri"/>
        <family val="2"/>
      </rPr>
      <t>Subcomponente 5 Monitoreo del acceso a la información pública</t>
    </r>
  </si>
  <si>
    <t>Anticorrupción y de Atención al Ciudadano
Transparencia /Subcomponente 1 /Lineamientos de Transparencia Activa</t>
  </si>
  <si>
    <t>Anticorrupción y de Atención al Ciudadano/
Subcomponente 1 
Información de Calidad y en Lenguaje Comprensible</t>
  </si>
  <si>
    <t>Preparar la información de carácter presupuestal de las actividades identificadas con anterioridad, verificando la calidad de la misma y asociándola a los diversos grupos poblacionales beneficiados.</t>
  </si>
  <si>
    <t>Preparar la información sobre la gestión realizada frente a los temas recurrentes de las peticiones, quejas, reclamos o denuncias recibidas por la entidad.</t>
  </si>
  <si>
    <t>01/01/2019</t>
  </si>
  <si>
    <r>
      <t>Anticorrupción y de Atención al Ciudadano</t>
    </r>
    <r>
      <rPr>
        <b/>
        <sz val="26"/>
        <rFont val="Calibri"/>
        <family val="2"/>
      </rPr>
      <t xml:space="preserve">
</t>
    </r>
    <r>
      <rPr>
        <sz val="36"/>
        <rFont val="Calibri"/>
        <family val="2"/>
      </rPr>
      <t>Componente 2: Estrategia de Racionalización de Trámites</t>
    </r>
  </si>
  <si>
    <t>Reducción del tiempo de respuesta o duración del trámite</t>
  </si>
  <si>
    <t xml:space="preserve">Expedición del certificado reduciendo el termino legal para su elaboración de 15 a 10 días hábiles. </t>
  </si>
  <si>
    <r>
      <t>Anticorrupción y de Atención al Ciudadano</t>
    </r>
    <r>
      <rPr>
        <b/>
        <sz val="26"/>
        <rFont val="Calibri"/>
        <family val="2"/>
      </rPr>
      <t xml:space="preserve">
</t>
    </r>
    <r>
      <rPr>
        <sz val="36"/>
        <rFont val="Calibri"/>
        <family val="2"/>
      </rPr>
      <t>Evaluación y retroalimentación a la gestión institucional</t>
    </r>
  </si>
  <si>
    <t>Aprobación de la Estrategia de Rendición de Cuentas.</t>
  </si>
  <si>
    <t>Una (1) estrategia de Rendición de Cuentas.</t>
  </si>
  <si>
    <t>12 al 28 de febrero del 2019.</t>
  </si>
  <si>
    <t>04 de marzo al 15 de noviembre.</t>
  </si>
  <si>
    <t>SDCRD</t>
  </si>
  <si>
    <r>
      <t>Anticorrupción y de Atención al Ciudadano</t>
    </r>
    <r>
      <rPr>
        <b/>
        <sz val="26"/>
        <rFont val="Calibri"/>
        <family val="2"/>
      </rPr>
      <t xml:space="preserve">
</t>
    </r>
    <r>
      <rPr>
        <sz val="36"/>
        <rFont val="Calibri"/>
        <family val="2"/>
      </rPr>
      <t>Subcomponente 1 
Estructura administrativa y Direccionamiento 
estratégico</t>
    </r>
  </si>
  <si>
    <t>Número de encuestas aplicadas en el mes/ número de encuestas con calificación mayor a 4.0</t>
  </si>
  <si>
    <t>Mensual</t>
  </si>
  <si>
    <t>Implementar los canales y mecanismos virtuales que complementarán las acciones de diálogo definidas para la rendición de cuentas sobre temas específicos y para los temas generales.</t>
  </si>
  <si>
    <t>n.a.</t>
  </si>
  <si>
    <t>% de cumplimiento sobre lo programado</t>
  </si>
  <si>
    <t>Preparar la información con base en los temas de interés priorizados por la ciudadana y grupos de valor en la consulta realizada.</t>
  </si>
  <si>
    <t>Una (1) caracterización de usuarios</t>
  </si>
  <si>
    <r>
      <t>Anticorrupción y de Atención al Ciudadano
/Transparencia/</t>
    </r>
    <r>
      <rPr>
        <sz val="36"/>
        <rFont val="Calibri"/>
        <family val="2"/>
      </rPr>
      <t>Subcomponente 3 Elaboración de instrumentos de Gestión de la Información</t>
    </r>
  </si>
  <si>
    <r>
      <t xml:space="preserve">Anticorrupción y de Atención al Ciudadano
</t>
    </r>
    <r>
      <rPr>
        <sz val="40"/>
        <rFont val="Calibri"/>
        <family val="2"/>
      </rPr>
      <t>Subcomponente 2
Diálogo de doble vía con la ciudadanía y sus organizaciones</t>
    </r>
  </si>
  <si>
    <r>
      <t xml:space="preserve">Anticorrupción y de Atención al Ciudadano
</t>
    </r>
    <r>
      <rPr>
        <sz val="40"/>
        <rFont val="Calibri"/>
        <family val="2"/>
      </rPr>
      <t>Subcomponente 1 
Información de Calidad y en Lenguaje Comprensible</t>
    </r>
  </si>
  <si>
    <r>
      <t xml:space="preserve">Anticorrupción y de Atención al Ciudadano
</t>
    </r>
    <r>
      <rPr>
        <sz val="40"/>
        <rFont val="Calibri"/>
        <family val="2"/>
      </rPr>
      <t>Subcomponente 1 
Estructura administrativa y Direccionamiento 
estratégico</t>
    </r>
  </si>
  <si>
    <r>
      <t xml:space="preserve">Anticorrupción y de Atención al Ciudadano
</t>
    </r>
    <r>
      <rPr>
        <sz val="36"/>
        <rFont val="Calibri"/>
        <family val="2"/>
      </rPr>
      <t>Transparencia/Subcomponente 3
Elaboración de instrumentos de Gestión de la Información</t>
    </r>
  </si>
  <si>
    <r>
      <t xml:space="preserve">Anticorrupción y de Atención al Ciudadano
</t>
    </r>
    <r>
      <rPr>
        <sz val="36"/>
        <rFont val="Calibri"/>
        <family val="2"/>
      </rPr>
      <t>Subcomponente 1 Lineamientos de Transparencia Activa</t>
    </r>
  </si>
  <si>
    <r>
      <t xml:space="preserve">Anticorrupción y de Atención al Ciudadano
</t>
    </r>
    <r>
      <rPr>
        <sz val="40"/>
        <rFont val="Calibri"/>
        <family val="2"/>
      </rPr>
      <t>Transparencia/</t>
    </r>
    <r>
      <rPr>
        <sz val="36"/>
        <rFont val="Calibri"/>
        <family val="2"/>
      </rPr>
      <t>Subcomponente 3 
Elaboración de instrumentos de Gestión de la Información</t>
    </r>
  </si>
  <si>
    <r>
      <t xml:space="preserve">Anticorrupción y de Atención al Ciudadano
</t>
    </r>
    <r>
      <rPr>
        <sz val="48"/>
        <rFont val="Calibri"/>
        <family val="2"/>
      </rPr>
      <t>Subcomponente 1 
Información de Calidad y en Lenguaje Comprensible</t>
    </r>
  </si>
  <si>
    <t>Preparar la información sobre contratación (Procesos Contractuales y Gestión contractual) asociada a los programas, proyectos y servicios implementados, verificando la calidad de la misma y a los diversos grupos poblacionales beneficiados.</t>
  </si>
  <si>
    <r>
      <t xml:space="preserve">Anticorrupción y de Atención al Ciudadano
</t>
    </r>
    <r>
      <rPr>
        <sz val="48"/>
        <rFont val="Calibri"/>
        <family val="2"/>
      </rPr>
      <t>Subcomponente 4
Normativo y procedimental</t>
    </r>
  </si>
  <si>
    <t>Publicación de las propuestas normativas propias del sector en el  link  de transparencia / otras publicaciones/ agenda normativa, de la página web de la entidad.</t>
  </si>
  <si>
    <t>Tres (3) proyectos propuestas normativas (meta plan) para el 2019.</t>
  </si>
  <si>
    <t>Gastos de funcionamiento y Poyecto 1012</t>
  </si>
  <si>
    <t>A demanda</t>
  </si>
  <si>
    <r>
      <t xml:space="preserve">Anticorrupción y de Atención al Ciudadano
</t>
    </r>
    <r>
      <rPr>
        <sz val="48"/>
        <rFont val="Calibri"/>
        <family val="2"/>
      </rPr>
      <t>Subcomponente 1 
Lineamientos de Transparencia -  Activa</t>
    </r>
  </si>
  <si>
    <t>Publicación en la página WEB de la entidad de la totalidad de los contratos suscritos durante el mes, y de los contratos de prestación de servicios.</t>
  </si>
  <si>
    <t xml:space="preserve">IND-JUR-02 Procesos solicitados a la OAJ por las dependencias (mensual). </t>
  </si>
  <si>
    <t>8 día hábil de cada mes</t>
  </si>
  <si>
    <t>Mantener actualizados los micrositios de:  
* Cultura Ciudadana
* Sistema de Información Sectorial – SISCRED
* Biblored
* Plan de lectura Leer es volar.</t>
  </si>
  <si>
    <t>Dos (2) reportes de gestión frente a la actualización de los contenidos</t>
  </si>
  <si>
    <t>987 Saberes sociales para la cultura .</t>
  </si>
  <si>
    <t>Se reporta de forma semestral conforme a la documentación cualitativa del informe de gestión.</t>
  </si>
  <si>
    <t>Solicitud de amparo provisional de BIC del ámbito distrital: Envió de documentos electrónicos</t>
  </si>
  <si>
    <t>14/12/2018</t>
  </si>
  <si>
    <t>31/12/2019</t>
  </si>
  <si>
    <t>Inclusión, exclusión o cambio de categoría de un bien de interés cultural del ámbito Distrital: Envió de documentos electrónicos.</t>
  </si>
  <si>
    <t>Descarga y/o envío de documentos electrónicos</t>
  </si>
  <si>
    <r>
      <t>Anticorrupción y de Atención al Ciudadano</t>
    </r>
    <r>
      <rPr>
        <b/>
        <sz val="26"/>
        <rFont val="Calibri"/>
        <family val="2"/>
      </rPr>
      <t xml:space="preserve">
</t>
    </r>
    <r>
      <rPr>
        <sz val="36"/>
        <rFont val="Calibri"/>
        <family val="2"/>
      </rPr>
      <t>Subcomponente 1 
Información de Calidad y en Lenguaje Comprensible</t>
    </r>
  </si>
  <si>
    <t>Por demanda</t>
  </si>
  <si>
    <t>Dos (2) jornadas por trimestre</t>
  </si>
  <si>
    <t>I y II trimestre 2019</t>
  </si>
  <si>
    <t>1 vez por semestre</t>
  </si>
  <si>
    <r>
      <t xml:space="preserve">Anticorrupción y de Atención al Ciudadano
</t>
    </r>
    <r>
      <rPr>
        <sz val="36"/>
        <rFont val="Calibri"/>
        <family val="2"/>
      </rPr>
      <t>Rendición de cuentas - Subcomponente 2
Diálogo de doble vía con la ciudadanía y sus organizaciones</t>
    </r>
  </si>
  <si>
    <t xml:space="preserve">Cronograma del respectivo de las jornadas. </t>
  </si>
  <si>
    <t>Una vez se realice la apertura de los concursos respectivos</t>
  </si>
  <si>
    <t>Se publica en el micrositio de los concursos de acuerdo al cronograma del respectivo concurso</t>
  </si>
  <si>
    <t>28 de Diciembre de 2019.</t>
  </si>
  <si>
    <r>
      <t xml:space="preserve">Anticorrupción y de Atención al Ciudadano
</t>
    </r>
    <r>
      <rPr>
        <sz val="36"/>
        <rFont val="Calibri"/>
        <family val="2"/>
      </rPr>
      <t>Subcomponente 1 
Estructura administrativa y Direccionamiento 
estratégico</t>
    </r>
  </si>
  <si>
    <t>Realizar la revisión de la caracterización de usuarios de la entidad.
(Responsables de procesos misionales, Persona Jurídicas y Oficina Asesora de Comunicaciones)</t>
  </si>
  <si>
    <r>
      <t xml:space="preserve">Anticorrupción y de Atención al Ciudadano
</t>
    </r>
    <r>
      <rPr>
        <sz val="40"/>
        <rFont val="Calibri"/>
        <family val="2"/>
      </rPr>
      <t>Subcomponente/Proceso 5
Seguimiento</t>
    </r>
  </si>
  <si>
    <t xml:space="preserve">Publicar informes de seguimientos. </t>
  </si>
  <si>
    <t>Tres (3) informes de seguimiento publicados al año , 10 días hábiles posteriores al corte establecido.</t>
  </si>
  <si>
    <t>Diez (10) primeros días hábiles del mes de mayo, septiembre de 2019 y enero de 2020.</t>
  </si>
  <si>
    <r>
      <t xml:space="preserve">Anticorrupción y de Atención al Ciudadano/Rendición de Cuentas/
</t>
    </r>
    <r>
      <rPr>
        <sz val="36"/>
        <rFont val="Calibri"/>
        <family val="2"/>
      </rPr>
      <t>Subcomponente 2
Diálogo de doble vía con la ciudadanía y sus organizaciones</t>
    </r>
  </si>
  <si>
    <t xml:space="preserve">Para el I semestre
del año a corte junio 30 de 2019 y para el II semestre con corte a 30 de diciembre de 2019. </t>
  </si>
  <si>
    <t>Publicación plan de mejoramiento.</t>
  </si>
  <si>
    <t>Publicación seguimientos al Plan Anticorrupción y de Atención al Ciudadano.</t>
  </si>
  <si>
    <t>Publicación informe pormenorizado del estado de control interno.</t>
  </si>
  <si>
    <t>Anual: publicar a 31 de enero de 2019</t>
  </si>
  <si>
    <t>Cuatrimestral: 10 primeros días hábiles de mayo 2019, septiembre 2019 y enero 2020</t>
  </si>
  <si>
    <t xml:space="preserve">Una (1) Publicación </t>
  </si>
  <si>
    <t>Tres (3) Publicaciones de seguimientos</t>
  </si>
  <si>
    <r>
      <t xml:space="preserve">Anticorrupción y de Atención al Ciudadano/
</t>
    </r>
    <r>
      <rPr>
        <sz val="36"/>
        <rFont val="Calibri"/>
        <family val="2"/>
      </rPr>
      <t>Subcomponente/Proceso 5
Seguimiento</t>
    </r>
  </si>
  <si>
    <t>Realizar seguimiento periódico a las matrices del PACC y al mapa de riesgos,  desde la tercera línea de defensa.</t>
  </si>
  <si>
    <t>Tres (3) informes.</t>
  </si>
  <si>
    <t>30 de abril,31 de agosto y 31 de diciembre de 2019.</t>
  </si>
  <si>
    <t xml:space="preserve">Gestión del Talento Humano
Atención al Ciudadano
Gestión Documental,de recursos físicos y servicios generales
Gestión de TIC
</t>
  </si>
  <si>
    <t>Adecuación y sostenibilidad SIGD-MIPG</t>
  </si>
  <si>
    <t>Socialización de la Guía de armonización y resultados FURAG</t>
  </si>
  <si>
    <t>Número de socializaciones de la guía de armonización y resultados</t>
  </si>
  <si>
    <t>Revisar y completar Autodiagnósticos</t>
  </si>
  <si>
    <t>Validar las evidencias que se relacionan en los autodiagnosticos</t>
  </si>
  <si>
    <t>% de validación de las evidencias que se relacionan en los autodiagnósticos</t>
  </si>
  <si>
    <t xml:space="preserve">Elaboración de plan trabajo por cada política </t>
  </si>
  <si>
    <t>% de elaboración de los planes de trabajo de cada política</t>
  </si>
  <si>
    <t>Implementación y seguimiento a los planes de trabajo por política</t>
  </si>
  <si>
    <t>% deimplementación de los planes de trabajo de cada política</t>
  </si>
  <si>
    <r>
      <t xml:space="preserve">Capitulo </t>
    </r>
    <r>
      <rPr>
        <sz val="36"/>
        <color theme="1"/>
        <rFont val="Calibri"/>
        <family val="2"/>
      </rPr>
      <t>B</t>
    </r>
    <r>
      <rPr>
        <sz val="36"/>
        <rFont val="Calibri"/>
        <family val="2"/>
      </rPr>
      <t>ogotá en la cuenta satelite</t>
    </r>
  </si>
  <si>
    <t>Ejecución Presupuestal a junio 30 de 2019</t>
  </si>
  <si>
    <r>
      <t xml:space="preserve">Aumentar a 15% el porcentaje de la población que realiza prácticas culturales
</t>
    </r>
    <r>
      <rPr>
        <sz val="36"/>
        <rFont val="Calibri"/>
        <family val="2"/>
      </rPr>
      <t>(El reporte corresponde al 31 de diciembre de 2018, en el 2019 no se ha realizado medición)</t>
    </r>
  </si>
  <si>
    <t>Disminuir a 48,8% el porcentaje de personas que no asistieron a presentaciones y espectáculos culturales de la ciudad
(Esta mediicón aún no tiene reporte a junio 30 de 2019)</t>
  </si>
  <si>
    <t>Aumentar a 13% el porcentaje de personas que están muy satisfechas con la oferta cultural de su barrio
(Medición correspondiente a la vigencia 2017, aun no se tiene una nueva mjedición en el 2019)</t>
  </si>
  <si>
    <t>FRANCISCO JAVIER BRAVO VILLOTA</t>
  </si>
  <si>
    <t>YADIR GUILLERMO MOLINA MORA</t>
  </si>
  <si>
    <t>Compra de Terminal de audioconferencias</t>
  </si>
  <si>
    <t>POR PROGRAMAR</t>
  </si>
  <si>
    <t>ELECTROMUSICAL DEL LLANO SAS</t>
  </si>
  <si>
    <t>Compra de video beam</t>
  </si>
  <si>
    <t>ANDIVISION SAS</t>
  </si>
  <si>
    <t>ANDREA DEL PILAR CARRILLO CARREÑO</t>
  </si>
  <si>
    <t xml:space="preserve">Compra de equipos y elementos para filmación </t>
  </si>
  <si>
    <t xml:space="preserve">Compra de recipientes para separación de residuos sólidos </t>
  </si>
  <si>
    <t>FALABELLA DE COLOMBIA S A</t>
  </si>
  <si>
    <t>INGENIERIA DE PROCESOS HC S
A S</t>
  </si>
  <si>
    <t>CESIÓN DE LUISA FERNANDA GUTIÉRREZ RAMÍREZ A EGNA MARGARITA ROJAS VARGAS</t>
  </si>
  <si>
    <t>WIRED &amp; WIRELESS SMART BUSINESS SAS</t>
  </si>
  <si>
    <t>Prestar sevicios integrales de comunicación encaminados a desarrollar el plan estratégico de comunicaciones de la Secretaría de Cultura, Recreación y Deporte.</t>
  </si>
  <si>
    <t xml:space="preserve">CANAL CAPITAL </t>
  </si>
  <si>
    <t>Prestar servicios integrales de comunicación encaminados a desarrollar el plan estratégico de comunicación de la Secretaría de Cultura, Recreación y Deporte.</t>
  </si>
  <si>
    <t>DIEGO ENRIQUE FRANCO VICTORIA</t>
  </si>
  <si>
    <t>ANTONIO MEDINA ROMERO</t>
  </si>
  <si>
    <t>SGS COLOMBIA S.A.S</t>
  </si>
  <si>
    <t>Realizar auditoria de seguimiento  a la certificación de la Secretaría de Cultura, Recreación y Deporte en la norma ISO 9001:2015</t>
  </si>
  <si>
    <t>Prestar servicios profesionales para apoyar el análisis, elaboración de documentos, y selección de contenidos, relacionados con la Dirección de Planeación, que se publican en los diferentes sistemas de información sectorial, y demás fuentes de difusión institucional y sectorial</t>
  </si>
  <si>
    <t>% de revisión de los autodiagnósticos</t>
  </si>
  <si>
    <t>Prestar servicios profesionales para acompañar a la Dirección de Cultura Ciudadana  en la construcción e implementación de los instrumentos de política a cargo de esta dependencia, de acuerdo con los lineamientos distritales vigentes y los que establezca la Secretaría de Cultura, Recreación y Deporte</t>
  </si>
  <si>
    <t>DIANY ISABELLA TOVAR VELASQUEZ</t>
  </si>
  <si>
    <t>CARLOS GABRIEL RODRIGUEZ CAMARGO</t>
  </si>
  <si>
    <t>Prestar servicios profesionales para acompañar a la Dirección de Cultura Ciudadana en las etapas de postproducción del insumo pedagógico audiovisual, producción del insumo pedagógico editorial y la promoción, distribución y exhibición de los materiales, en el marco de la estrategia de cultura ciudadana “Bogotá Vive Natural”</t>
  </si>
  <si>
    <t xml:space="preserve">Otorgar los estímulos económicos a los ganadores de la Beca “Laboratorios Habitar mis historias" </t>
  </si>
  <si>
    <t xml:space="preserve">Otorgar un estímulo a expertos para que en calidad de jurados participen en la selección de ganadores de la Beca “Laboratorios Habitar mis historias" </t>
  </si>
  <si>
    <t>Otorgar los estímulos económicos a los ganadores del Premio “Sexto Sentido, el sentido ciudadano"</t>
  </si>
  <si>
    <t>Otorgar un estímulo a expertos para que en calidad de jurados participen en la selección de ganadores del Premio “Sexto Sentido, el sentido ciudadano"</t>
  </si>
  <si>
    <t>Otorgar los estímulos económicos a los ganadores del Premio “Saberes sociales para la transformación cultural"</t>
  </si>
  <si>
    <t>Otorgar un estímulo a expertos para que en calidad de jurados participen en la selección de ganadores del Premio “Saberes sociales para la transformación cultural"</t>
  </si>
  <si>
    <t>Otorgar los estímulos económicos a los ganadores de la Beca "Bogotá Capital Mundial de la Bici"</t>
  </si>
  <si>
    <t>Otorgar un estímulo a expertos para que en calidad de jurados participen en la selección de ganadores de la Beca " Bogotá Capital Mundial de la Bici "</t>
  </si>
  <si>
    <t>Otorgar el estímulo económico al ganador del Premio "Imagen XII Semana de la Bicicleta ¡Más Mujeres en Bici!"</t>
  </si>
  <si>
    <t>Otorgar un estímulo a expertos para que en calidad de jurados participen en la selección de ganadores del Premio "Imagen XII Semana de la Bicicleta ¡Más Mujeres en Bici!". Valor de cada estímulo</t>
  </si>
  <si>
    <t>HEIDY LORENA SANDOVAL ORJUELA</t>
  </si>
  <si>
    <t>JUAN SEBASTIAN DIAZ GONZALEZ</t>
  </si>
  <si>
    <t>FERNANDO ALFONSO RIAÑO LA
ROTTA</t>
  </si>
  <si>
    <t>MARTA LUCIA BUSTOS GOMEZ</t>
  </si>
  <si>
    <t>CAMILO BACARES JARA</t>
  </si>
  <si>
    <t>EDWIN MAURICIO SANCHEZ PARADA</t>
  </si>
  <si>
    <t>EDWIN HERNAN GUERRERO VALENZUELA</t>
  </si>
  <si>
    <t>ANA MARIA ARAOS CASAS</t>
  </si>
  <si>
    <t>ANA MARIA GARCIA LOPEZ</t>
  </si>
  <si>
    <t>JAIRZINHO FRANCISCO PANQUEBA CIFUENTES</t>
  </si>
  <si>
    <t>JAIDY ASTRID DIAZ BARRIOS</t>
  </si>
  <si>
    <t>NATALIA MARIN RUIZ</t>
  </si>
  <si>
    <t>Investigación, sistematización y memorias sociales</t>
  </si>
  <si>
    <t xml:space="preserve">Prestar servicios profesionales a la Dirección de Cultura Ciudadana para apoyar las actividades de generación de conocimiento sobre factores culturales asociados a la transformación cultural, el arte, la recreación y el deporte. </t>
  </si>
  <si>
    <t xml:space="preserve">Prestar servicios profesionales a la Dirección de Cultura Ciudadana para apoyar las actividades de captura de información y seguimiento de los operativos de campo para la vigencia 2019  </t>
  </si>
  <si>
    <t>Prestar servicios de apoyo a la Dirección de Cultura Ciudadana en las actividades relacionadas con la programación, aplicación y documentación de la información de la Encuesta Bienal de Culturas 2019.</t>
  </si>
  <si>
    <t>Prestar servicios profesionales a la Dirección de Cultura Ciudadana para apoyar el procesamiento de información estadística de las mediciones lideradas por la Subdirección Observatorio de Culturas</t>
  </si>
  <si>
    <t>Prestar servicios de apoyo operativo a la Dirección de Cultura Ciudadana en el acopio, levantamiento y sistematización de información de las acciones lideradas por la Subdirección Observatorio de Culturas”</t>
  </si>
  <si>
    <t xml:space="preserve">Aunar recursos técnicos, administrativos y financieros entre la Secretaría de Cultura, Recreación y Deporte – SCRD y el Instituto Distrital para la Protección de la Niñez y la Juventud - IDIPRON  para el desarrollo de actividades de interacción con la ciudadanía, recolección de datos, sistematización y procesamiento que permita ejecutar estrategias de cultura ciudadana y generar información útil para la toma de decisiones y el seguimiento a políticas y proyectos de la Administración Distrital, con la participación de los jóvenes beneficiarios del IDIPRON.
</t>
  </si>
  <si>
    <t xml:space="preserve">POR PROGRAMAR - POR LIBERAR </t>
  </si>
  <si>
    <t>Desarrollar las actividades de aplicación en campo y la sistematización de la Encuesta Bienal de Culturas EBC 2019.</t>
  </si>
  <si>
    <t>MARIA FERNANDA CAJAMARCA
MUÑOZ</t>
  </si>
  <si>
    <t>CLAUDIA YOHANA CARVAJAL BAUTISTA</t>
  </si>
  <si>
    <t>LUIS IGNACIO RUBIANO
FONTECHA</t>
  </si>
  <si>
    <t>INSTITUTO DISTRITAL PARA LA
PROTECCION DE LA NIÑEZ Y DE
LA JUVENTUD - IDIPRON</t>
  </si>
  <si>
    <t>Orientar y acompañar 2  proyectos de transformación cultural del distrito, en su formulación e implementación.</t>
  </si>
  <si>
    <t xml:space="preserve">Prestar servicios profesionales para acompañar a la Dirección de Cultura Ciudadana en la formulación, implementación y seguimiento de los proyectos de Transformación Cultural asociados al ámbito de diversidad e interculturalidad. </t>
  </si>
  <si>
    <t>LILIANA CAMARGO URREA</t>
  </si>
  <si>
    <t>MAURICIO VELEZ DOMINGUEZ</t>
  </si>
  <si>
    <t>Adición contrato de prestación de servicios No. 106 de 2019</t>
  </si>
  <si>
    <t xml:space="preserve">Prestar servicios para acompañar a la Dirección de Cultura Ciudadana en la elaboración del guion de edición y la orientación del proceso de postproducción del componente pedagógico audiovisual en el marco de la estrategia de cultura ciudadana "Bogotá Vive Natural". </t>
  </si>
  <si>
    <t>Apoyo pedagógico de la Estrategia de Cultura Ciudadana, Bogotá: Libre de Machismo.</t>
  </si>
  <si>
    <t>JOHN ORLANDO PARRA ORTIZ</t>
  </si>
  <si>
    <t>Apoyar la organización y producción de los diferentes proyectos enmarcados en la salvaguardia y circulación del patrimonio cultural así como la apropiación y valoración de lo público</t>
  </si>
  <si>
    <t>Apoyar a la dirección de arte cultura y patrimonio y las subdirecciones a su cargo en la planeacion y desarrollo de los procesos precontractuales y postcontractuales derivados de los proyectos de inversión de la dirección.</t>
  </si>
  <si>
    <t>HYMER CASALLAS FONSECA</t>
  </si>
  <si>
    <t>CATALINA ORTEGON RIVEROS</t>
  </si>
  <si>
    <t>VERDNEY FONSECA LAMPREA</t>
  </si>
  <si>
    <t>DANIELA SANTOS RODRIGUEZ</t>
  </si>
  <si>
    <t>MILLER AUGUSTO DÍAZ NAVARRO</t>
  </si>
  <si>
    <t xml:space="preserve">ELIANA PATRICIA SALAZAR MORENO </t>
  </si>
  <si>
    <t>PATRICK MORALES THOMAS</t>
  </si>
  <si>
    <t>DIANA CRISTINA VARGAS QUINTERO</t>
  </si>
  <si>
    <t>PAULA ANDREA CORTES PARRA</t>
  </si>
  <si>
    <t>ISAAC ABADIA ALARCON</t>
  </si>
  <si>
    <t>Apoyar a la Dirección de Arte, Cultura y Patrimonio en la organización y realización de los eventos de circulación e implementación de  la estrategia de arte urbano responsable y otros eventos o proyectos de la Dirección, en el marco del plan de desarrollo "Bogotá Mejor Para Todos".</t>
  </si>
  <si>
    <t>Aunar esfuerzos humanos, administrativos, financieros, jurídicos y técnicos para la estructuración y realización de la 14ª Reunión del Comité Intergubernamental de la Convención para Salvaguardia del Patrimonio Cultural Inmaterial de Unesco, en el Distrito Capital y su componente de turismo cultural</t>
  </si>
  <si>
    <t>PATRIMONIO AUTONOMO FONDO
NACIONAL DEL TURISMO FONTUR</t>
  </si>
  <si>
    <t>Otorgar recursos de la contribución parafiscal de los espectáculos públicos de las artes escénicas a la Fundación Gilberto Alzate Avendaño para la ejecución del proyecto de fase 2 del reforzamiento estructural del Auditorio de la Fundación Gilberto Alzate Avendaño</t>
  </si>
  <si>
    <t>Otorgar recursos de la contribución parafiscal de los espectáculos públicos de las artes escénicas al Fondo de Desarrollo Local de Antonio Nariño para la ejecución del proyecto de estudios y diseños del Teatro Villa Mayor</t>
  </si>
  <si>
    <t>Otorgar recursos de la contribución parafiscal de los espectáculos públicos de las artes escénicas a la Universidad Nacional de Colombia para la ejecución del proyecto de reforzamiento estructural del Auditorio León de Greiff</t>
  </si>
  <si>
    <t>El contratista se compromete con la secretaría a realizar la asistencia técnica para la ejecución de los proyectos de infraestructura definidos por la secretaria de cultura, recreación y deporte. ver alcance al objeto en el documento denominado "condiciones adicionales del contrato.</t>
  </si>
  <si>
    <t>FINANCIERA DE DESARROLLO
TERRITORIAL S A FINDETER</t>
  </si>
  <si>
    <t>FUNDACION GILBERTO ALZATE
AVENDAÑO</t>
  </si>
  <si>
    <t>FONDO DE DESARROLLO LOCAL
DE ANTONIO NARIÑO</t>
  </si>
  <si>
    <t>UNIVERSIDAD NACIONAL DE
COLOMBIA</t>
  </si>
  <si>
    <t>Selección de las mejores propuestas de anteproyecto arquitectónico para que la Secretaría Distrital de Cultura, Recreación y Deporte suscriba con sus autores el correspondiente contrato de consultoría para la elaboración del diseño arquitectónico y los estudios y diseños técnicos de un Equipamiento Cultural en la Localidad de Chapinero en el predio de la Calle 82 10-69 del Barrio El Retiro. (Este CDP reemplaza el 490 del 05/10/2018 de PROCESOS EN CURSO PCC)</t>
  </si>
  <si>
    <t xml:space="preserve">Licencias CEFE CHAPINERO </t>
  </si>
  <si>
    <t xml:space="preserve">Pago de factura de venta No. 19393 por concepto del cargo fijo de la licencia de constrcción del cefe Chapinero </t>
  </si>
  <si>
    <t>ARQUITECTURA EN ESTUDIO SAS</t>
  </si>
  <si>
    <t>PACHECO ESTUDIO DE ARQUITECTURA SAS</t>
  </si>
  <si>
    <t>RITA ADRIANA LOPEZ MONCAYO</t>
  </si>
  <si>
    <t xml:space="preserve">POR PROGRAMAR - RECURSOS SIN EJECUCIÓN </t>
  </si>
  <si>
    <t>Apoyar a la Subdirección de Infraestructura Cultural en el desarrollo de los insumos gráficos requeridos para la socialización de los proyectos de infraestructura cultural</t>
  </si>
  <si>
    <t>Apoyar a la subdirección de infraestructura cultural en la verificación técnica, gestión y seguimiento de los proyectos de infraestructura a cargo de la subdirección</t>
  </si>
  <si>
    <t>OSCAR MAURICIO PATARROYO CARO</t>
  </si>
  <si>
    <t>CARLOS JAVIER BERNAL SALAMANCA</t>
  </si>
  <si>
    <t>GUILLERMO ALBERTO MORA
MEDINA</t>
  </si>
  <si>
    <t>NATHALIA MARTINEZ SAAVEDRA</t>
  </si>
  <si>
    <t>EFRAIN GARZON RODRIGUEZ</t>
  </si>
  <si>
    <t>SEBASTIAN MEJIA TELLEZ</t>
  </si>
  <si>
    <t>GERMAN ANDRES DIAZ LOPEZ</t>
  </si>
  <si>
    <t>MARIANO PINILLA POVEDA</t>
  </si>
  <si>
    <t>EMPRESA DE ACUEDUCTO Y
ALCANTARILLADO DE BOGOTA ESP</t>
  </si>
  <si>
    <t>Expedición licencia de construcción CEFE Cometas</t>
  </si>
  <si>
    <t>PAGO FACTURA No. 547790758-4 POR CONCEPTO DEL SERVICIO DE ENERGIA DEL INMUEBLE UBICADO EN LA CALLE 82 # 10-69 DE BOGOTA D.C. EN EL MARCO DEL CONTRATO DE COMPRA VENTA No. 1320 DE 2018. PERIODO FACTURADO: 15 marzo al 15 abril 2019</t>
  </si>
  <si>
    <t xml:space="preserve">PAGO FACTURA No. 10115616418 POR CONCEPTO DEL SERVICIO DE ACUEDUCTO DEL INMUEBLE UBICADO EN LA CALLE 82 # 10-69 DE BOGOTA D.C. EN EL MARCO DEL CONTRATO DE COMPRA VENTA No. 1320 DE 2018. PERIODO FACTURADO: FEB/09/2019 a ABR/09/2019 </t>
  </si>
  <si>
    <t>PAGO FACTURA No. 551235219-0 POR CONCEPTO DEL SERVICIO DE ENERGIA DEL INMUEBLE UBICADO EN LA CALLE 82 # 10-69 DE BOGOTA D.C. EN EL MARCO DEL CONTRATO DE COMPRA VENTA No. 1320 DE 2018. PERIODO FACTURADO: 15 abril al 16 mayo 2019</t>
  </si>
  <si>
    <t xml:space="preserve">PAGO FACTURA No. 14276856417 POR CONCEPTO DEL SERVICIO DE ACUEDUCTO DEL INMUEBLE UBICADO EN LA CALLE 82 # 10-69 DE BOGOTA D.C. EN EL MARCO DEL CONTRATO DE COMPRA VENTA No. 1320 DE 2018. PERIODO FACTURADO: ABR/10/2019 a JUN/08/2019 </t>
  </si>
  <si>
    <t>Reconocimiento Pasivo exigible Interescolar</t>
  </si>
  <si>
    <t>CONSORCIO CR 2015</t>
  </si>
  <si>
    <t>Construcción CEFE Chapinero</t>
  </si>
  <si>
    <t>Gestionar 0,60 la construcción del equipamiento cultural CEFE Chapinero</t>
  </si>
  <si>
    <t>Apoyar y acompañar a la Subdirección de Infraestructura Cultural en la etapa precontractual, contractual y postcontractual de la Licitación del Centro Felicidad "CEFE CHAPINERO"</t>
  </si>
  <si>
    <t>Apoyar a la Subdirección de Infraestructura Cultural en la estructuración técnica de la Licitación del Centro Felicidad "CEFE CHAPINERO"</t>
  </si>
  <si>
    <t>Apoyar a la Subdirección de Infraestructura Cultural en la revisión del diseño hidrosanitario, de red contraincendios y gas realizado por la consultoría del Centro Felicidad "CEFE CHAPINERO"</t>
  </si>
  <si>
    <t>Apoyar a la Subdirección de Infraestructura Cultural en la revisión del diseño estructural realizado por la consultoría del Centro Felicidad "CEFE CHAPINERO"</t>
  </si>
  <si>
    <t>Apoyar a la Subdireccion de Infraestructura Cultural en la revisión del diseño eléctrico y de iluminación realizado por la consultoría del Centro Felicidad "CEFE CHAPINERO"</t>
  </si>
  <si>
    <t>Prestar servicios profesionales a la Subdirección de Infraestructura Cultural de apoyo tecnico para el desarrollo del proyecto Centro Felicidad “CEFE Chapinero”, en lo referente al presupuesto, programación, cantidades de obra y especificaciones de construcción</t>
  </si>
  <si>
    <t xml:space="preserve">Efectuar la revisión de los diseños estructurales para el Centro Cultural, Recreativo y Deportivo para la localidad de chapinero en la ciudad de Bogotá D.C, en cumplimiento de la Ley 1796 de 2016, reglamentada por el Decreto 1203 de 2017. </t>
  </si>
  <si>
    <t>JENNIFER CATHERINE MORENO MIER</t>
  </si>
  <si>
    <t>AGUSTIN LEONARDO AGUIRRE RINCON</t>
  </si>
  <si>
    <t>JULLY FERNANDA SUAREZ MORENO</t>
  </si>
  <si>
    <t>MARIA EUGENIA GIRALDO GIRALDO</t>
  </si>
  <si>
    <t>VIVIANA ALEJANDRA CARVAJAL GIRALDO</t>
  </si>
  <si>
    <t>Dar continuidad a la Beca “Apoyo a procesos de profesionalización” adelantada en el marco del Programa Distrital de Estímulos 2018, en la cual se otorgaron estímulos a estudiantes que demostraron la calidad de los procesos de gestión que pueden llevarse a cabo durante la formación universitaria de conformidad con las Resoluciones No. 250 y 638 de 2018 de selección de ganadores.</t>
  </si>
  <si>
    <t>Prestar servicios integrales de comunicación encaminados a desarrollar el plan estratégico de comunicaciones de la Secretaría de Cultura, Recreación y Deporte.</t>
  </si>
  <si>
    <t xml:space="preserve">Otorgar un estimulo económico al ganador de la convocatoria " Pasantía y procesos participativos" </t>
  </si>
  <si>
    <t>Otorgar los estimulos económicos a los ganadores de la convocatoria "Beca para la realización de procesos de formación artística y cultural en la Localidad de Ciudad Bolívar."</t>
  </si>
  <si>
    <t>Otorgar los estimulos económicos a expertos para que en calidad de jurados participen en la selección de ganadores de las convocatoria del Fondo de Desarrollo Local de Ciudad Bolívar</t>
  </si>
  <si>
    <t>MAGNOLIA CEPEDA GARCIA</t>
  </si>
  <si>
    <t>ALEXANDER GARCIA GONZALEZ</t>
  </si>
  <si>
    <t>LUISA MARIA ZARTA FORERO</t>
  </si>
  <si>
    <t>LUIS ALBERTO ACOSTA OSPINA</t>
  </si>
  <si>
    <t>JHON ALEXANDER SILVA MORALES</t>
  </si>
  <si>
    <t>DIEGO FELIPE ORDUZ LOPEZ</t>
  </si>
  <si>
    <t>CORPORACION ARTISTICA Y CULTURAL MASCARADA</t>
  </si>
  <si>
    <t xml:space="preserve"> JOSE DANIEL GUTIERREZ LOZANO</t>
  </si>
  <si>
    <t xml:space="preserve">ASOCIACION TEATRO DANZA PIES DEL SOL </t>
  </si>
  <si>
    <t>FUNDACION CULTURAL TEATRO EXPERIMENTAL FONTIBON</t>
  </si>
  <si>
    <t xml:space="preserve"> DAYAN ANGELICA NIETO ESTRADA</t>
  </si>
  <si>
    <t>CRISTIAN DAVID RODRIGUEZ OSPINA</t>
  </si>
  <si>
    <t>JUAN MANUEL MARTINEZ DIAZ</t>
  </si>
  <si>
    <t>JUAN PABLO RAMIREZ MARTINEZ</t>
  </si>
  <si>
    <t>STEFFANY ALEXANDRA
QUINTERO ANGARITA</t>
  </si>
  <si>
    <t>DANNY ALEXANDER
VALDERRAMA</t>
  </si>
  <si>
    <t>ANGIE PAOLA GONZALEZ GUTIERREZ</t>
  </si>
  <si>
    <t>JORGE ANDRES CORREDOR RODRIGUEZ</t>
  </si>
  <si>
    <t>ADRIANA MARCELA MANTILLA SALAMANCA</t>
  </si>
  <si>
    <t>TAMARA YENIT NAVAS HERRERA</t>
  </si>
  <si>
    <t>MARIA DEL CARMEN ROA CAMELO</t>
  </si>
  <si>
    <t>FUNDACION CULTURAL MELIGANTE TEATRO</t>
  </si>
  <si>
    <t>LORNA CATHERINE PINEDA GARZON</t>
  </si>
  <si>
    <t>CORPORACION COMPAÑÍA
TEATRAL ESENCIAL MISTICA</t>
  </si>
  <si>
    <t>CORPORACION COLECTIVO ARTISTICO Y CULTURAL ABYA
YALA</t>
  </si>
  <si>
    <t>CORPORACION CULTURAL DE DANZA Y TEATRO SUEÑO MESTIZO</t>
  </si>
  <si>
    <t>JULIA MARGARITA BAUTISTA POLANIA</t>
  </si>
  <si>
    <t>NIDIA STELLA CAMACHO RUEDA</t>
  </si>
  <si>
    <t>NANCY PRADA PRADA</t>
  </si>
  <si>
    <t>ANGELA MARIA URREA VELOZA</t>
  </si>
  <si>
    <t>CAMILO ANDRES CHACON MEDINA</t>
  </si>
  <si>
    <t>TANIA CORREA BOHORQUEZ</t>
  </si>
  <si>
    <t>DANIELA VILLA HERNANDEZ</t>
  </si>
  <si>
    <t>CAROLINA MARRUGO OROZCO</t>
  </si>
  <si>
    <t>ANDRES HERNANDO RUBIANO VELANDIA</t>
  </si>
  <si>
    <t>MARISOL ARANGO PINEDA</t>
  </si>
  <si>
    <t>HELMER IGNACIO ERAZO ESPAÑA</t>
  </si>
  <si>
    <t>SUSANA IVETTE LEON JAIMES</t>
  </si>
  <si>
    <t>LUIS DANIEL CASTRO ARCE</t>
  </si>
  <si>
    <t>LIZBETH MAYERLY GUERRERO CUAN</t>
  </si>
  <si>
    <t>LAURA SOFIA CESPEDES GARCIA</t>
  </si>
  <si>
    <t>EDWIN GERARDO GUZMAN MOLINA</t>
  </si>
  <si>
    <t>GISELLE NOVA VARELA</t>
  </si>
  <si>
    <t>MARIA DEL PILAR RODRIGUEZ SAUMET</t>
  </si>
  <si>
    <t>NORA MARITZA DIAZ PACHAJOA</t>
  </si>
  <si>
    <t xml:space="preserve"> EDWIN CAICEDO MARINEZ</t>
  </si>
  <si>
    <t>JAIRO CHAPARRO VALDERRAMA</t>
  </si>
  <si>
    <t>BRAYAN ALEXANDER MORENO CHAPARRO</t>
  </si>
  <si>
    <t>Contratar la logística correspondiente para realización de la ceremonia de premiación a los ganadores de la beca de FDLCB</t>
  </si>
  <si>
    <t xml:space="preserve">Adición contrato de prestacion de servicios No. 16 de 2019 </t>
  </si>
  <si>
    <t>Prestar servicios profesionales para apoyar la implementación de las acciones relacionadas con el proceso de fomento, así como recopilación de información cuantitativa y cualitativa del último cuatrienio relacionada con el Programa Distrital de Estímulos</t>
  </si>
  <si>
    <t>LEYDY YAMILE RAMIREZ ALVAREZ</t>
  </si>
  <si>
    <t>LINA MARIA CEDEÑO PEREZ</t>
  </si>
  <si>
    <t xml:space="preserve"> Prestar los servicios profesionales para orientar y acompañar a la Secretaría Distrital de Cultura, Recreación y Deporte en la definición de las estrategias para la implementación de políticas previstas para 2019 y planes sectoriales de arte, cultura, patrimonio en el contexto del Plan de Desarrollo "Bogotá mejor para Todos</t>
  </si>
  <si>
    <t xml:space="preserve">Adición y prorrogar el contrato 092 de 2019 </t>
  </si>
  <si>
    <t>Realizar la valoración y el análisis administrativo, jurídico, técnico, económico y financiero de los proyectos participantes en el Banco de Propuestas 2020 del Programa Distrital de Apoyos Concertados, así como un estudio del proceso adelantado en el marco de dicho programa en el último cuatrienio</t>
  </si>
  <si>
    <t>Aunar recursos humanos, técnicos, administrativos y financieros para llevar acabo la estructuración y ejecución del proyecto artístico "Navidad 2019" en el Distrito Capital, en el marco del Plan de Desarrollo "Bogotá Mejor para todos"</t>
  </si>
  <si>
    <t>Aunar esfuerzo entre la Secretará Distrital de Cultura, Recreación y Deporte - SCRD y el Instituto Distrital de las Artes - IDARTES que contribuyan a la realización del componente artístico y técnico "Navidad 2019" en el Distrito capital, en el marco del Plan de Desarrollo "Bogotá Mejor para Todos".</t>
  </si>
  <si>
    <t>Aunar esfuerzos entre el Fondo de Desarrollo Local de Ciudad Bolívar y la Secretaría Distrital de Cultura, Recreación y Deporte, para la promoción y fortalecimiento de iniciativas ciudadanas en cultura, a través del Programa Distrital de Estímulos, que contribuyan a los procesos de formación artística y cultural de la localidad</t>
  </si>
  <si>
    <t>Prestar servicios profesionales para apoyar la implementación de las acciones relacionadas con el proceso de fomento, con énfasis en el Programa Distrital de Apoyos Concertados.</t>
  </si>
  <si>
    <t>Prestar con plena autonomía los servicios profesionales para apoyar la producción artística y técnica de los eventos estratégicos del Despacho de la Secretaría de Cultura, Recreación y Deporte</t>
  </si>
  <si>
    <t>Prestar con plena autonomía los servicios profesionales para apoyar la producción artística y técnica de los proyectos artísticos y culturales del Despacho de la Secretaria.</t>
  </si>
  <si>
    <t xml:space="preserve">Adición y prorroga contrato de prestacion 55 de 2019 </t>
  </si>
  <si>
    <t>ASOCIACIÓN PARA EL DESARROLLO SOCIAL,CULTURAL,RECREODEPORTIVO Y COMUNITARIO-AMAYTA</t>
  </si>
  <si>
    <t>CORPORACIÓN CULTURAL MUSEO DEL VIDRIO DE BOGOTA</t>
  </si>
  <si>
    <t>FUNDACIÓN CULTURAL Y ARTISTICA ANTIFONA</t>
  </si>
  <si>
    <t>LA ASOCIACIÓN CULTURAL VUELO</t>
  </si>
  <si>
    <t>LA CORPORACIÓN CULTURA RAZÓN Y REALIDAD-CORPOCURARE</t>
  </si>
  <si>
    <t>FUNDACIÓN CULTURAL EL CONTRABAJO</t>
  </si>
  <si>
    <t>LA FUNDACIÓN PARCELA CULTURAL CAMPESINA</t>
  </si>
  <si>
    <t>FUNDACIÓN PASTORAL SOCIAL MANOS UNIDAS</t>
  </si>
  <si>
    <t>LA FUNDACIÓN EL CIELO EN LA TIERRA</t>
  </si>
  <si>
    <t>FUNDACIÓN ESCUELA CULTURAL COMUN Y ARTE-FUCCA</t>
  </si>
  <si>
    <t>FUNDACIÓ ESPACIOS DE VIDA</t>
  </si>
  <si>
    <t>LA CORORACIÓN FESTIVAL DE CINE E INFANCIA Y ADOLESCENCIA</t>
  </si>
  <si>
    <t>FUNDACIÓN PATRIMONIO FÍLMICO COLOMBIANO</t>
  </si>
  <si>
    <t>ASOCIACION PARA EL
DESARROLLO SOCIAL CULTURAL
RECREODEPORTIVO Y
COMUNITARIO</t>
  </si>
  <si>
    <t>FUNDACION SOLIDARIDAD POR
COLOMBIA</t>
  </si>
  <si>
    <t>CORPORACION CCCREATIVAS</t>
  </si>
  <si>
    <t xml:space="preserve">FUNDACIÓN SOLIDARIDAD POR COLOMBIA </t>
  </si>
  <si>
    <t>CANAL CAPITAL</t>
  </si>
  <si>
    <t>DAVID QUINTERO PEREZ</t>
  </si>
  <si>
    <t>CECILE ANNE BICKART</t>
  </si>
  <si>
    <t>14-Mar</t>
  </si>
  <si>
    <t xml:space="preserve">Adición contrato de prestación de servicios No. 30 de 2019  </t>
  </si>
  <si>
    <t xml:space="preserve">SOPORTE REDUCCIÓN PRESUPUESTAL </t>
  </si>
  <si>
    <t>Aunar esfuerzos entre la Secretaría Distrital de Cultura, Recreación y Deporte y la Universidad Nacional de Colombia, para fortalecer y visibilizar las políticas públicas poblacionales en el marco del Plan de Desarrollo Bogotá Mejor para Todos 2016 - 2020.</t>
  </si>
  <si>
    <t xml:space="preserve">Estimulos comunidades indigenas </t>
  </si>
  <si>
    <t>YERALDIN ANDREA CAMELO BARON</t>
  </si>
  <si>
    <t>FUNDACION CULTURAL AFROCOLOMBIA LOS HIJOS DE OBBATALA</t>
  </si>
  <si>
    <t>FUNDACION CENTRO DE ESTUDIO
Y DE INVESTIGACION SOCIOCULTURAL DEL PACIFICO COLOMBIANO</t>
  </si>
  <si>
    <t>GLADYS CECILIA SOLANO VARGAS</t>
  </si>
  <si>
    <t>ANGEL GABRIEL LOPEZ CASTIBLANCO</t>
  </si>
  <si>
    <t>INSIGNIA HUMANA</t>
  </si>
  <si>
    <t>MARIA CAMILA CAMACHO OSORIO</t>
  </si>
  <si>
    <t>ANGIE JULIETTE MAYORGA MARTINEZ</t>
  </si>
  <si>
    <t>MARIA LUZ DARY URIBE SIERRA</t>
  </si>
  <si>
    <t>DIANA MARIA DELGADO ARIAS</t>
  </si>
  <si>
    <t>LUZ MARINA HACHE CONTRERAS</t>
  </si>
  <si>
    <t>MARIA DEL PILAR NAVARRETE URREA</t>
  </si>
  <si>
    <t>FRANCISCO JOSE ROJAS SALCEDO</t>
  </si>
  <si>
    <t>MARIA FERNANDA ROJAS URREGO</t>
  </si>
  <si>
    <t>JUAN FELIPE TORRES BARRIOS</t>
  </si>
  <si>
    <t>EDISON ANDRES VANEGAS TOVAR</t>
  </si>
  <si>
    <t>CESAR AUGUSTO GIL MORENO</t>
  </si>
  <si>
    <t>CABILDO INDIGENA MUISCA DE SUBA</t>
  </si>
  <si>
    <t>JERSON JOSE HERNANDEZ DE LA
CRUZ</t>
  </si>
  <si>
    <t>FAVIAN LEONARDO DAVILA LINARES</t>
  </si>
  <si>
    <t>JULIAN CAMILO GUERRERO JIMENEZ</t>
  </si>
  <si>
    <t>MIGUEL ANGEL GARCIA SIERRA</t>
  </si>
  <si>
    <t>GAIL ROSANA JEREZ CARVAJAL</t>
  </si>
  <si>
    <t>CORPORACION MEMORIA Y SABER POPULAR</t>
  </si>
  <si>
    <t>ANA KARINA MORENO ENCISO</t>
  </si>
  <si>
    <t>OSCAR NEFTALI MONTAÑO VIDAL</t>
  </si>
  <si>
    <t>KAREN VIVIANA OSORIO PALACIOS</t>
  </si>
  <si>
    <t>EDWIN CAICEDO MARINEZ</t>
  </si>
  <si>
    <t>NANCY HEREDIA MOLINA</t>
  </si>
  <si>
    <t>LIRKA PAOLA ANCINES TORRES</t>
  </si>
  <si>
    <t>DIEGO FERNANDO ALVAREZ CAMPOS</t>
  </si>
  <si>
    <t>DIANA JANETH PRIETO ROMERO</t>
  </si>
  <si>
    <t>YOHANNA MILENA FLOREZ DIAZ</t>
  </si>
  <si>
    <t>PAULA ANDREA RIOS DELGADO</t>
  </si>
  <si>
    <t>DIANA MARCELA RODRIGUEZ
BAUTISTA</t>
  </si>
  <si>
    <t>LILIANA GRACIA HINCAPIE</t>
  </si>
  <si>
    <t>SANDRA MILENA RAMIREZ MARTINEZ</t>
  </si>
  <si>
    <t>GABRIELA CORDOBA VIVAS</t>
  </si>
  <si>
    <t>JUAN CARLOS ARIAS HERRERA</t>
  </si>
  <si>
    <t>MARICELY CORZO MORALES</t>
  </si>
  <si>
    <t>UNIVERSIDAD NACIONAL DE COLOMBIA</t>
  </si>
  <si>
    <t>FEDERACION NACIONAL DE SORDOS DE COLOMBIA</t>
  </si>
  <si>
    <t>AOtorgar los estímulos económicos a los ganadores de la convocatoria "fortalecimiento, rescate y visibilización de la lengua propia de los 14 pueblos indígenas residentes en Bogotá".</t>
  </si>
  <si>
    <t>Prestación de servicios de apoyo a la gestión de la Secretaría de Cultura, Recreación y Deporte SCRD para la socialización, circulación e implementación de eventos que aporte a los procesos artisticos, culturales, deportivos y patrimoniales, con enfásis pedagógico y comunitario, dirigidos a población en condición de vulnerabilidad y/o víctima del conflicto armado interno, relacionados con el proyecto de inversión 1137 - Comunidades culturales para la paz, en el marco del plan de desarrollo “Bogotá Mejor Para Todos”</t>
  </si>
  <si>
    <t>Prestar sus servicios profesionales como asesor técnico y metodológico para el desarrollo general de las acciones de la estrategia Barrios Creativos, elaborando directrices, protocolos, lineamientos y documentos que permitan sistematizar las acciones implementadas, así como proponer y fortalecer las practicas artísticas, culturales y deportivas en las jornadas de acompañamiento comunitario a las familias habitantes de las viviendas de interés prioritario y social priorizadas por la Secretaria Distrital de Cultura, Recreación y Deporte.</t>
  </si>
  <si>
    <t xml:space="preserve">Prestar sus servicios profesionales como asesor territorial para coordinar, planear y acompañar el trabajo de campo en el marco de la implementación de estrategia Barrios Creativos: participando en comunidad, en los componentes de participación artística y cultural y el desarrollo comunitario en las viviendas de interés prioritario y social priorizadas por la Secretaria Distrital de Cultura, Recreación y Deporte.	</t>
  </si>
  <si>
    <t>Prestar servicios profesionales como facilitador (artístico - cultural o deportivo o patrimonial) para el acompañamiento y fortalecimiento comunitario dirigido a las familias habitantes de las viviendas de interés prioritario y social priorizadas por la Secretaria Distrital de Cultura, Recreación y Deporte, en el marco de la estrategia "Barrios Creativos: participando en comunidad", para la consolidación de proyectos culturales comunitarios, liderazgos culturales, a través de acciones artísticas, culturales, deportivas y/o patrimoniales.</t>
  </si>
  <si>
    <t>Prestar servicios profesionales para el acompañamiento, el seguimiento administrativo, financiero y el desarrollo del Proyecto de Inversión 1137: “Comunidades Culturales para la Paz”, especialmente en lo relacionado con la estrategia "Barrios Creativos: participando en comunidad".</t>
  </si>
  <si>
    <t>Otorgar los estímulos económicos a los ganadores de la convocatoria "Beca Ciudadanías en movimiento: arte y cultura construyendo comunidad"</t>
  </si>
  <si>
    <t>Prestación de servicios de apoyo a la gestión de la Secretaría de Cultura, Recreación y Deporte SCRD para la socialización, circulación e implementación de eventos que aporten a los procesos artisticos, culturales, deportivos y patrimoniales, con enfásis pedagógico y comunitario, dirigidos a población en condición de vulnerabilidad y/o víctima del conflicto armado interno relacionados con el proyecto de inversión 1137 - Comunidades culturales para la paz, en el marco del plan de desarrollo “Bogotá Mejor Para Todos”</t>
  </si>
  <si>
    <t>Apoyar la consolidación e implementación de la estrategia Ciudadanías LAB, desde los componentes técnico, metodológico, conceptual y pedagógico, con principal enfoque en el desarrollo de un entorno virtual de aprendizaje, dirigido al fortalecimiento de capacidades individuales y colectivas en los territorios priorizados, en el marco del Proyecto de Inversión 1137: “Comunidades Culturales para la Paz”.</t>
  </si>
  <si>
    <t>PAOLA ANDREA PUERTO PERDOMO</t>
  </si>
  <si>
    <t>EDGAR IVAN BERNAL CIFUENTES</t>
  </si>
  <si>
    <t>MARIA ALEJANDRA PIÑEROS MONDRAGON</t>
  </si>
  <si>
    <t>PEDRO ALEXANDER VELA BERMUDEZ</t>
  </si>
  <si>
    <t>MILTON GERMAN MARTINEZ LADINO</t>
  </si>
  <si>
    <t>jesus David suarez suarez</t>
  </si>
  <si>
    <t>LINA MARIA CORTES GUTIERREZ</t>
  </si>
  <si>
    <t>YIMMY ROLANDO CARDENAS SANCHEZ</t>
  </si>
  <si>
    <t>JOSE JULIAN CARRASCO BENAVIDES</t>
  </si>
  <si>
    <t>ALIN MARTINEZ TORRES</t>
  </si>
  <si>
    <t>DIANA ANGELICA OSORIO SANCHEZ</t>
  </si>
  <si>
    <t>JOSE LUIS GONZALEZ BUITRAGO</t>
  </si>
  <si>
    <t>DIEGO FERNANDO SANCHEZ LOPEZ</t>
  </si>
  <si>
    <t>CAMILO ALEJANDRO RODRIGUEZ FONSECA</t>
  </si>
  <si>
    <t>ASOCIACION CULTURAL COLECTIVO TEATRAL LUZ DE LUNA</t>
  </si>
  <si>
    <t>YENI SALDAÑA RODRIGUEZ</t>
  </si>
  <si>
    <t>LUIS GERARDO ROSERO OBAND</t>
  </si>
  <si>
    <t>INGRID NATALIA ANTOLINEZ LADINO</t>
  </si>
  <si>
    <t>MARCELA DEL PILAR AGUILAR PARDO</t>
  </si>
  <si>
    <t>SANDRA MARCELA RODRIGUEZ URREGO</t>
  </si>
  <si>
    <t>CARLOS MOISES BALLESTEROS
PAIPILLA</t>
  </si>
  <si>
    <t>Otorgar estímulos económicos a los ganadores del concuerso "Beca para proyectos de lectura y escritura"</t>
  </si>
  <si>
    <t>Otorgar estímulos económicos a los ganadores del concurso "Beca para proyectos de lectura y escritura"</t>
  </si>
  <si>
    <t>Otorgar estímulos económicos a expertos para que en calidad de jurados participen en la selección de ganadores de las convocatorias</t>
  </si>
  <si>
    <t>ASOCIACION IL NIDO DEL GUFO BIBLIOTECA LUDOTECA Y CENTRO CULTURAL</t>
  </si>
  <si>
    <t>AR FUNDACION</t>
  </si>
  <si>
    <t>FUNDACION BIBLIOSEO</t>
  </si>
  <si>
    <t>JAVIER MAURICIO CALDERON DIAZ</t>
  </si>
  <si>
    <t>ANDRES FERNANDO ACOSTA ROMERO</t>
  </si>
  <si>
    <t>YENY ROCIO MARTINEZ MORENO</t>
  </si>
  <si>
    <t>ANA JASMIN URAN LOAIZA</t>
  </si>
  <si>
    <t>FUNDACION ARTEURBANO</t>
  </si>
  <si>
    <t>MIGUEL ALFONSO CASTILLO FUENTES</t>
  </si>
  <si>
    <t>LILIANA MORENO MUÑOZ</t>
  </si>
  <si>
    <t>PAULA CASTELLANOS CUERVO</t>
  </si>
  <si>
    <t>Otorgar estímulos económicos a los ganadores del concurso "Beca para fortalecimiento integral de bibliotecas comunitarias"</t>
  </si>
  <si>
    <t>Otorgar estímulos económicos a los ganadores del concurso "Beca para investigación y trabajo en red entre bibliotecas"</t>
  </si>
  <si>
    <t>Otorgar estímulos económicos  a expertos para que en calidad de jurados participen en la selección de ganadores de las convocatorias</t>
  </si>
  <si>
    <t>ASOCIACION BIBLIOTECA COMUNITARIA JUAN PABLO II SEMILLAS CREATIVAS</t>
  </si>
  <si>
    <t>FUNDACION TOMA UN NIÑO DE LA
MANO</t>
  </si>
  <si>
    <t>LEYDI JOANA SALAZAR CEPEDA</t>
  </si>
  <si>
    <t>NELSON GARCIA PEÑA</t>
  </si>
  <si>
    <t>ANA PATRICIA GONZALEZ AVENDAÑO</t>
  </si>
  <si>
    <t>CARLOS ANDRES GONZALEZ AVILA</t>
  </si>
  <si>
    <t>CARLOS ANDRES RONDON PIRAQUIVE</t>
  </si>
  <si>
    <t>LEIDY PATRICIA VELA BERMUDEZ</t>
  </si>
  <si>
    <t>MAYERLI STEFANY GARAY ESCOBAR</t>
  </si>
  <si>
    <t>MONICA MARCELA ESPITIA BERNAL</t>
  </si>
  <si>
    <t>LAURA VANESSA ALFONSO DIAZ</t>
  </si>
  <si>
    <t>YAHYMAR HERNANDO GALINDO LEON</t>
  </si>
  <si>
    <t xml:space="preserve"> YULITH ANDREA MARTINEZ VARGAS</t>
  </si>
  <si>
    <t>DANIEL ALEJANDRO CERON URRUTIA</t>
  </si>
  <si>
    <t>CRISTINA GIRALDO PRIETO</t>
  </si>
  <si>
    <t>Yeixdi Karina Celis Lozano</t>
  </si>
  <si>
    <t>LUIS EDUARDO ALVAREZ MARIN</t>
  </si>
  <si>
    <t>ADRIANA FANNY ARIZA MEDINA</t>
  </si>
  <si>
    <t xml:space="preserve">IND-MEJ-04.
Porcentaje del cumplimento del Plan de manejo de riesgos de gestión y Corrupción de la SCRD </t>
  </si>
  <si>
    <t xml:space="preserve">IND-MEJ-03.
Porcentaje de cumplimiento en el reporte de indicadores </t>
  </si>
  <si>
    <t>Monitoreo</t>
  </si>
  <si>
    <t>Eliminado el indicador porque no contribuye a alcanzar las metas del proceso</t>
  </si>
  <si>
    <t xml:space="preserve">IND-DES-01
Nivel de Cumplimiento de ejecución de los proyectos de inversión </t>
  </si>
  <si>
    <t xml:space="preserve">IND-DES-02
Porcentaje de cumplimiento en la entrega de informes de gestión </t>
  </si>
  <si>
    <t>Trimestral</t>
  </si>
  <si>
    <t>Indicador que inicia su medición en junio de 2019</t>
  </si>
  <si>
    <t>Se eliminan por no depender directamente del proceso 
Solicitud Radicado 20192200110023 se confirman los ajustes 10/06/2019</t>
  </si>
  <si>
    <t>IND-TCUL-01 
Producción de información para la Generación de información</t>
  </si>
  <si>
    <t xml:space="preserve">IND-TCUL-02 
Articulación estrategica de Proyectos </t>
  </si>
  <si>
    <t>Se debe eliminar el indicador. Se corre la numeración 
SE VALIDA CON EL ORFEO 20199000131833 DE FECHA 11//07/2019</t>
  </si>
  <si>
    <t>IND-TCUL-03 
Promoción del Cambio Cultural</t>
  </si>
  <si>
    <t>IND-TCUL-05 
Indicador de eficacia de las estrategias de transformación cultural</t>
  </si>
  <si>
    <t xml:space="preserve">IND-TCUL-05 
Porcentaje de documentos de analisis y descriptivos, generados y actualizados 
</t>
  </si>
  <si>
    <t>Eficacia - Producto</t>
  </si>
  <si>
    <t xml:space="preserve">IND-TCUL-06
Actualizacion del Sistema de Información Sectorial
</t>
  </si>
  <si>
    <t xml:space="preserve">Se eliminan por no depender directamente del proceso </t>
  </si>
  <si>
    <t>IND-FIN-01 Efectividad en la programación de pagos en la vigencia</t>
  </si>
  <si>
    <t>IND-FIN-02 Efectividad en la programación de pagos de reserva</t>
  </si>
  <si>
    <t>IND-FIN-3 Indicador de Convenios Amortizados</t>
  </si>
  <si>
    <t>PR-FIN-01 v10 Expedición de certificado de disponibilidad presupuestal
PR-FIN-02 v7 Expedición certificado de registro presupuestal
PR-FIN-05 v6 Modificación  presupuesto
PR-FIN-07 v9 Trámites para pagos
PR-FIN-08 v8 RECONOCIMIENTO Y REVELACIÓN DE LAS  TRANSACCIONES CONTABLES
PR-FIN-13 v4 Elaboración y modificación del programa anual mensualizado de caja
PR-HUM-21 v2 Capacitación</t>
  </si>
  <si>
    <t>Administrar los recursos financieros de los procesos de la Entidad y mantener actualizada la información financiera y contable de la SCRD para entregarla a las diferentes dependencias y organismos de control.</t>
  </si>
  <si>
    <t xml:space="preserve">Presupuesto apropiado para la vigencia
Programa Anual Mensualizado de Caja PAC, aprobado para la vigencia.
Programa anual mensualizado de caja PAC, ajustado.
Certificado de Disponibilidad Presupuestal (CDP)
Certificado de Registro Presupuestal (CRP).
Ordenes de pago y planillas (virtualmente las planillas en aplicativo OPGET).
Registros contables actualizado
Estados financieros
</t>
  </si>
  <si>
    <t xml:space="preserve">
Bimestral</t>
  </si>
  <si>
    <t>IND-JUR-02 Elaboración de contratos solicitados a la O.A.J. por los diferentes procesos de la entidad.</t>
  </si>
  <si>
    <t xml:space="preserve">IND-HUM-1 Ausentismo por salud enfermedad general por persona 
</t>
  </si>
  <si>
    <t xml:space="preserve">IND-HUM-2 Frecuencia de accidentes de trabajo
</t>
  </si>
  <si>
    <t>IND-HUM-3 Nivel de satisfacción de los beneficiarios</t>
  </si>
  <si>
    <t>IND-HUM-4
Proporción accidentes de trabajo mortales</t>
  </si>
  <si>
    <t xml:space="preserve">IND-HUM-5 Severidad por accidente de trabajo
</t>
  </si>
  <si>
    <t xml:space="preserve">IND-HUM-6
Ejecución plan de trabajo 
</t>
  </si>
  <si>
    <t>IND-HUM-7
Mantenimiento del SGSST de conformidad con la normatividad vigente</t>
  </si>
  <si>
    <t xml:space="preserve">IND-HUM-8
Incidencia enfermedad laboral
</t>
  </si>
  <si>
    <t xml:space="preserve">IND-HUM-9
Prevalencia de la enfermedad laboral </t>
  </si>
  <si>
    <t>IND-ATE-01 Grado de solución de quejas y reclamos interpuestos ante la entidad</t>
  </si>
  <si>
    <t>IND-ATE-02 Eficacia en la atención de PQRS</t>
  </si>
  <si>
    <t>IND-ATE-03 Nivel de satisfacción de los usuarios del punto de atención</t>
  </si>
  <si>
    <t>IND-ATE-04 Eficacia en el trámite de PQRS relacionadas con el sector cultura, recreación y deporte a través del punto de atención</t>
  </si>
  <si>
    <t>IND-ATE-05 Seguimiento requisitos Notificación, publicación y comunicación de actos administrativos.</t>
  </si>
  <si>
    <t>PR-ATE-01 v9 Atención al Ciudadano y Proposiciones  
PR-ATE-02 v2 Notificación, publicación y comunicación de actos administrativos</t>
  </si>
  <si>
    <t>Brindar respuesta oportuna y de calidad, a las PQRS que ingresen a la entidad, así como medir el grado de satisfacción de las necesidades y expectativas frente a la prestación de los servicios.  Adicionalmente efectuar la comunicación, notificación y publicación de los actos administrativos de conformidad con la normatividad vigente.</t>
  </si>
  <si>
    <t>PQRS y Notificaciones atendidas dentro de la normatividad y términos de Ley 
Canales de atención y mecanismos de notificación operando satisfactoriamente
Formato registro y control de PQRS y recepción de actos administrativos, publicación pagina WEB</t>
  </si>
  <si>
    <t xml:space="preserve">Partes interesadas y usuarios
Proceso de Atención al ciudadano
Grupos de interés
</t>
  </si>
  <si>
    <t>IND-GDF-01 Oportunidad en la atención del Plan anual de mantenimiento de bienes muebles e inmuebles.</t>
  </si>
  <si>
    <t>IND-GDF-02
Oportunidad en la atención de solicitudes de mantenimiento de bienes muebles e inmuebles.</t>
  </si>
  <si>
    <t>IND-GDF-03 Verificación de elementos de propiedad de la SCRD en desarrollo del cronograma anual de inventarioss</t>
  </si>
  <si>
    <t>IND-GDF- 04 Consumo de agua M3 por persona</t>
  </si>
  <si>
    <t>IND-GDF-05 Consumo de energía</t>
  </si>
  <si>
    <t>IND-GDF-06 Eficacia en trámite de radicados</t>
  </si>
  <si>
    <t>IND-GDF-07 Eficiencia en el uso de radicados</t>
  </si>
  <si>
    <t>IND-GDF-08 Porcentaje promedio biciusuarios</t>
  </si>
  <si>
    <t>IND-GDF-09 Obtimizacion de Residuos solidos</t>
  </si>
  <si>
    <t>Bimestral</t>
  </si>
  <si>
    <t xml:space="preserve">Plan Institucional de Gestión Ambiental Anual – PIGA
Plan Anual de Adquisiciones 
Bienes muebles e inmuebles a cargo de la SCRD en buen estado de conservación y funcionamiento.
Proceso de gestion documental.
Aplicabilidad y cumplimiento de la normatividad
ambiental Vigente y del Programa PIGA.
</t>
  </si>
  <si>
    <t>PR-GDF-01 v9 Entrada de bienes al almacén
PR-GDF-02 v9 Elaboración, seguimiento y toma fisica de inventarios
PR-GDF-03 v9 Traslado de bienes
PR-GDF-05 v7 Baja de bienes
PR-GDF-06 v8 Responsabilidad en el manejo de bienes y activos
PR-GDF-10 v9 Mantenimiento de bienes muebles e inmuebles Sedes    
PR-GDF-12 v11 Administración de Servicios Generales
PR-GDF-13 v2 Recibo y trámite de documentos externos
PR-GDF-14 v4 Generación y trámite de documentos
PR-GDF-15 v3 Archivo de documentos y consulta de documentos del archivo
PR-GDF-17 v8 Creación, manejo y control caja menor
PR-FIS-18 v2 Identificación de aspectos y valoración de impactos ambientales
PR-GDF-19 v1 Transferencias documentales primarias</t>
  </si>
  <si>
    <t>IND-TIC-01 Continuidad de servicios en red</t>
  </si>
  <si>
    <t>IND-TIC-02 Eficacia en la solución de requerimientos</t>
  </si>
  <si>
    <t>IND-TIC-04 Nivel de satisfacción del usuario con el servicio de gestión de Tic</t>
  </si>
  <si>
    <t>PR-TIC-01 v1 Arquitectura Empresarial TIC
PR-TIC-02 v9 Soporte técnico
PR-TIC-03 v6 Base de datos
PR-TIC-04 v1 Sistemas de Información
PR-TIC-05 v1 Seguridad Digital</t>
  </si>
  <si>
    <t>Planear, Definir, Diseñar, Desarrollar, Entregar y Operar los Servicios TIC de soporte a los procesos de la Secretaría Distrital de Cultura, Recreación y Deporte.</t>
  </si>
  <si>
    <t>Soluciones TIC definidas, diseñadas, construidas, o adquiridas, entregadas
Soluciones TIC en Operación
Servicios TIC en Operación cumpliendo con los niveles de capacidad y disponibilidad definidos garantizando privacidad y confidencialidad de la información. 
Infraestructura TIC en correcto estado de funcionamiento
Soluciones TIC actualizadas y usuarios de la entidad atendidos oportunamente.</t>
  </si>
  <si>
    <t>Todas las dependencias SCRD</t>
  </si>
  <si>
    <t>HIGIENE INDUSTRIAL :
  Medición de iluminación: Hacer seguimiento y control a las recomendaciones de algunos de los puntos de iluminación  revisados en el 2018.</t>
  </si>
  <si>
    <t>HIGIENE INDUSTRIAL :
 Matriz identificación de peligros y valoración del riesgo: Revisión, actualización, gestión y socialización de la matriz identificación de peligros y valoración del riesgo</t>
  </si>
  <si>
    <t>HIGIENE INDUSTRIAL :
 Programa Reporte de condiciones peligrosas - RCP: Sensibilizar y motivar a los funcionarios al reporte de condiciones y actos inseguros de las dependencias o áreas y si es preciso corregirlos inmediatamente.</t>
  </si>
  <si>
    <t>Capacitaciones organizadas por otras entidades</t>
  </si>
  <si>
    <t>Nuevos funcionarios que ingresen a la SCRD</t>
  </si>
  <si>
    <t>100 particpantes aproximadamente Comunidad Institucional</t>
  </si>
  <si>
    <t>20 participantes
Comunidad Institucional</t>
  </si>
  <si>
    <t>marzo</t>
  </si>
  <si>
    <t>mayo</t>
  </si>
  <si>
    <t xml:space="preserve">julio </t>
  </si>
  <si>
    <t>julio</t>
  </si>
  <si>
    <t>Se cumplen las dos actividades en el primer corte - ENERO-</t>
  </si>
  <si>
    <t>19 de Junio hasta el 06 de julio de 2019</t>
  </si>
  <si>
    <t>Actividad cumplida</t>
  </si>
  <si>
    <t>Servidores públicos y ciudadanís en general</t>
  </si>
  <si>
    <t>1. 24 de abril de 2019
2. 13 de mayo de 2019
3. 13 de junio de 2019
4 12 de julio de 2019</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</si>
</sst>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 #,##0;[Red]\-&quot;$&quot;\ #,##0"/>
    <numFmt numFmtId="42" formatCode="_-&quot;$&quot;\ * #,##0_-;\-&quot;$&quot;\ * #,##0_-;_-&quot;$&quot;\ * &quot;-&quot;_-;_-@_-"/>
    <numFmt numFmtId="41" formatCode="_-* #,##0_-;\-* #,##0_-;_-* &quot;-&quot;_-;_-@_-"/>
    <numFmt numFmtId="164" formatCode="0.00000%"/>
    <numFmt numFmtId="165" formatCode="_ * #,##0.00_ ;_ * \-#,##0.00_ ;_ * &quot;-&quot;??_ ;_ @_ "/>
    <numFmt numFmtId="166" formatCode="0.0%"/>
    <numFmt numFmtId="167" formatCode="_-&quot;$&quot;\ * #,##0_-;\-&quot;$&quot;\ * #,##0_-;_-&quot;$&quot;\ * &quot;-&quot;_-;_-@"/>
    <numFmt numFmtId="168" formatCode="&quot;$&quot;\ #,##0"/>
    <numFmt numFmtId="169" formatCode="0.0"/>
    <numFmt numFmtId="170" formatCode="#,##0_ ;\-#,##0\ "/>
    <numFmt numFmtId="171" formatCode="_-* #,##0.00_-;\-* #,##0.00_-;_-* &quot;-&quot;_-;_-@_-"/>
    <numFmt numFmtId="172" formatCode="_-* #,##0.0_-;\-* #,##0.0_-;_-* &quot;-&quot;_-;_-@_-"/>
    <numFmt numFmtId="173" formatCode="dd/mm/yy"/>
    <numFmt numFmtId="174" formatCode="dd/mm/yyyy"/>
    <numFmt numFmtId="175" formatCode="#,##0.0"/>
    <numFmt numFmtId="176" formatCode="0.000%"/>
  </numFmts>
  <fonts count="120">
    <font>
      <sz val="11"/>
      <color theme="1"/>
      <name val="Calibri"/>
      <family val="2"/>
      <scheme val="minor"/>
    </font>
    <font>
      <sz val="10"/>
      <name val="Arial"/>
      <family val="2"/>
    </font>
    <font>
      <b/>
      <sz val="48"/>
      <name val="Calibri"/>
      <family val="2"/>
    </font>
    <font>
      <b/>
      <sz val="14"/>
      <name val="Calibri"/>
      <family val="2"/>
    </font>
    <font>
      <sz val="10"/>
      <name val="Calibri"/>
      <family val="2"/>
    </font>
    <font>
      <b/>
      <sz val="26"/>
      <name val="Calibri"/>
      <family val="2"/>
    </font>
    <font>
      <b/>
      <sz val="48"/>
      <color theme="0"/>
      <name val="Calibri"/>
      <family val="2"/>
    </font>
    <font>
      <sz val="26"/>
      <name val="Calibri"/>
      <family val="2"/>
    </font>
    <font>
      <b/>
      <sz val="20"/>
      <name val="Calibri"/>
      <family val="2"/>
    </font>
    <font>
      <b/>
      <sz val="72"/>
      <name val="Calibri"/>
      <family val="2"/>
    </font>
    <font>
      <b/>
      <sz val="24"/>
      <name val="Calibri"/>
      <family val="2"/>
    </font>
    <font>
      <sz val="36"/>
      <name val="Calibri"/>
      <family val="2"/>
    </font>
    <font>
      <sz val="18"/>
      <name val="Calibri"/>
      <family val="2"/>
    </font>
    <font>
      <b/>
      <sz val="72"/>
      <color theme="0" tint="-4.9989318521683403E-2"/>
      <name val="Calibri"/>
      <family val="2"/>
    </font>
    <font>
      <b/>
      <sz val="8"/>
      <color indexed="9"/>
      <name val="Calibri"/>
      <family val="2"/>
    </font>
    <font>
      <b/>
      <sz val="28"/>
      <name val="Calibri"/>
      <family val="2"/>
    </font>
    <font>
      <b/>
      <sz val="22"/>
      <name val="Calibri"/>
      <family val="2"/>
    </font>
    <font>
      <b/>
      <sz val="36"/>
      <name val="Calibri"/>
      <family val="2"/>
    </font>
    <font>
      <sz val="28"/>
      <name val="Calibri"/>
      <family val="2"/>
    </font>
    <font>
      <b/>
      <sz val="28"/>
      <color theme="0"/>
      <name val="Calibri"/>
      <family val="2"/>
    </font>
    <font>
      <b/>
      <sz val="36"/>
      <color theme="1"/>
      <name val="Calibri"/>
      <family val="2"/>
    </font>
    <font>
      <b/>
      <sz val="22"/>
      <color theme="0" tint="-4.9989318521683403E-2"/>
      <name val="Calibri"/>
      <family val="2"/>
    </font>
    <font>
      <b/>
      <sz val="28"/>
      <color rgb="FF000000"/>
      <name val="Calibri"/>
      <family val="2"/>
    </font>
    <font>
      <sz val="28"/>
      <color rgb="FF000000"/>
      <name val="Calibri"/>
      <family val="2"/>
    </font>
    <font>
      <sz val="30"/>
      <name val="Calibri"/>
      <family val="2"/>
    </font>
    <font>
      <sz val="8"/>
      <name val="Calibri"/>
      <family val="2"/>
    </font>
    <font>
      <b/>
      <sz val="10"/>
      <color indexed="9"/>
      <name val="Calibri"/>
      <family val="2"/>
    </font>
    <font>
      <b/>
      <sz val="10"/>
      <name val="Calibri"/>
      <family val="2"/>
    </font>
    <font>
      <sz val="22"/>
      <name val="Calibri"/>
      <family val="2"/>
    </font>
    <font>
      <sz val="40"/>
      <color theme="1"/>
      <name val="Calibri"/>
      <family val="2"/>
    </font>
    <font>
      <sz val="36"/>
      <color theme="1"/>
      <name val="Calibri"/>
      <family val="2"/>
    </font>
    <font>
      <b/>
      <sz val="48"/>
      <color theme="1"/>
      <name val="Calibri"/>
      <family val="2"/>
    </font>
    <font>
      <b/>
      <sz val="40"/>
      <name val="Calibri"/>
      <family val="2"/>
    </font>
    <font>
      <b/>
      <sz val="9"/>
      <name val="Calibri"/>
      <family val="2"/>
    </font>
    <font>
      <sz val="48"/>
      <name val="Calibri"/>
      <family val="2"/>
    </font>
    <font>
      <sz val="11"/>
      <color theme="1"/>
      <name val="Calibri"/>
      <family val="2"/>
      <scheme val="minor"/>
    </font>
    <font>
      <sz val="11"/>
      <color rgb="FF000000"/>
      <name val="Calibri"/>
      <family val="2"/>
    </font>
    <font>
      <b/>
      <sz val="36"/>
      <color rgb="FF000000"/>
      <name val="Calibri"/>
      <family val="2"/>
    </font>
    <font>
      <b/>
      <sz val="26"/>
      <color theme="1"/>
      <name val="Calibri"/>
      <family val="2"/>
    </font>
    <font>
      <b/>
      <sz val="40"/>
      <color theme="1"/>
      <name val="Calibri"/>
      <family val="2"/>
    </font>
    <font>
      <b/>
      <sz val="72"/>
      <color theme="0"/>
      <name val="Calibri"/>
      <family val="2"/>
    </font>
    <font>
      <b/>
      <sz val="100"/>
      <name val="Calibri"/>
      <family val="2"/>
    </font>
    <font>
      <b/>
      <sz val="100"/>
      <color theme="0"/>
      <name val="Calibri"/>
      <family val="2"/>
    </font>
    <font>
      <b/>
      <sz val="60"/>
      <name val="Calibri"/>
      <family val="2"/>
    </font>
    <font>
      <sz val="11"/>
      <color theme="1"/>
      <name val="Calibri"/>
      <family val="2"/>
    </font>
    <font>
      <sz val="12"/>
      <color theme="1"/>
      <name val="Calibri"/>
      <family val="2"/>
    </font>
    <font>
      <sz val="72"/>
      <color theme="1"/>
      <name val="Calibri"/>
      <family val="2"/>
    </font>
    <font>
      <b/>
      <sz val="40"/>
      <color theme="0"/>
      <name val="Calibri"/>
      <family val="2"/>
    </font>
    <font>
      <sz val="40"/>
      <color theme="0"/>
      <name val="Calibri"/>
      <family val="2"/>
    </font>
    <font>
      <sz val="48"/>
      <color rgb="FF000000"/>
      <name val="Calibri"/>
      <family val="2"/>
    </font>
    <font>
      <b/>
      <sz val="40"/>
      <color rgb="FF000000"/>
      <name val="Calibri"/>
      <family val="2"/>
    </font>
    <font>
      <b/>
      <sz val="52"/>
      <name val="Calibri"/>
      <family val="2"/>
    </font>
    <font>
      <sz val="28"/>
      <color theme="1"/>
      <name val="Calibri"/>
      <family val="2"/>
      <scheme val="minor"/>
    </font>
    <font>
      <b/>
      <sz val="28"/>
      <color theme="1"/>
      <name val="Calibri"/>
      <family val="2"/>
      <scheme val="minor"/>
    </font>
    <font>
      <b/>
      <sz val="48"/>
      <color rgb="FF000000"/>
      <name val="Calibri"/>
      <family val="2"/>
    </font>
    <font>
      <sz val="52"/>
      <color rgb="FF000000"/>
      <name val="Calibri"/>
      <family val="2"/>
    </font>
    <font>
      <sz val="46"/>
      <name val="Calibri"/>
      <family val="2"/>
    </font>
    <font>
      <sz val="48"/>
      <color theme="1"/>
      <name val="Calibri"/>
      <family val="2"/>
      <scheme val="minor"/>
    </font>
    <font>
      <sz val="36"/>
      <color theme="0"/>
      <name val="Calibri"/>
      <family val="2"/>
    </font>
    <font>
      <b/>
      <sz val="36"/>
      <color theme="0"/>
      <name val="Calibri"/>
      <family val="2"/>
    </font>
    <font>
      <sz val="36"/>
      <color rgb="FF000000"/>
      <name val="Calibri"/>
      <family val="2"/>
    </font>
    <font>
      <b/>
      <sz val="50"/>
      <color theme="1"/>
      <name val="Calibri"/>
      <family val="2"/>
    </font>
    <font>
      <sz val="30"/>
      <color rgb="FF000000"/>
      <name val="Calibri"/>
      <family val="2"/>
    </font>
    <font>
      <b/>
      <sz val="30"/>
      <name val="Calibri"/>
      <family val="2"/>
    </font>
    <font>
      <sz val="40"/>
      <name val="Calibri"/>
      <family val="2"/>
    </font>
    <font>
      <sz val="35"/>
      <name val="Calibri"/>
      <family val="2"/>
    </font>
    <font>
      <b/>
      <sz val="50"/>
      <name val="Calibri"/>
      <family val="2"/>
    </font>
    <font>
      <b/>
      <sz val="50"/>
      <color theme="0"/>
      <name val="Calibri"/>
      <family val="2"/>
    </font>
    <font>
      <sz val="40"/>
      <color rgb="FF000000"/>
      <name val="Calibri"/>
      <family val="2"/>
    </font>
    <font>
      <b/>
      <sz val="46"/>
      <name val="Calibri"/>
      <family val="2"/>
    </font>
    <font>
      <b/>
      <sz val="30"/>
      <color theme="1"/>
      <name val="Calibri"/>
      <family val="2"/>
    </font>
    <font>
      <sz val="30"/>
      <color theme="1"/>
      <name val="Calibri"/>
      <family val="2"/>
    </font>
    <font>
      <b/>
      <sz val="35"/>
      <name val="Calibri"/>
      <family val="2"/>
    </font>
    <font>
      <b/>
      <sz val="50"/>
      <color rgb="FF000000"/>
      <name val="Calibri"/>
      <family val="2"/>
    </font>
    <font>
      <b/>
      <sz val="30"/>
      <color rgb="FF000000"/>
      <name val="Calibri"/>
      <family val="2"/>
    </font>
    <font>
      <sz val="34"/>
      <name val="Calibri"/>
      <family val="2"/>
    </font>
    <font>
      <b/>
      <sz val="45"/>
      <color theme="0"/>
      <name val="Calibri"/>
      <family val="2"/>
    </font>
    <font>
      <sz val="32"/>
      <name val="Calibri"/>
      <family val="2"/>
    </font>
    <font>
      <b/>
      <sz val="32"/>
      <name val="Calibri"/>
      <family val="2"/>
    </font>
    <font>
      <b/>
      <u/>
      <sz val="48"/>
      <name val="Calibri"/>
      <family val="2"/>
    </font>
    <font>
      <sz val="32"/>
      <color rgb="FF000000"/>
      <name val="Calibri"/>
      <family val="2"/>
    </font>
    <font>
      <sz val="50"/>
      <name val="Calibri"/>
      <family val="2"/>
    </font>
    <font>
      <sz val="36"/>
      <color theme="1"/>
      <name val="Calibri"/>
      <family val="2"/>
      <scheme val="minor"/>
    </font>
    <font>
      <b/>
      <sz val="60"/>
      <color theme="0"/>
      <name val="Calibri"/>
      <family val="2"/>
    </font>
    <font>
      <sz val="36"/>
      <name val="Arial"/>
      <family val="2"/>
    </font>
    <font>
      <sz val="36"/>
      <color indexed="8"/>
      <name val="Arial"/>
      <family val="2"/>
    </font>
    <font>
      <sz val="11"/>
      <name val="Calibri"/>
      <family val="2"/>
    </font>
    <font>
      <b/>
      <sz val="40"/>
      <color rgb="FFFFFFFF"/>
      <name val="Calibri"/>
      <family val="2"/>
    </font>
    <font>
      <b/>
      <sz val="72"/>
      <color rgb="FFFFFFFF"/>
      <name val="Calibri"/>
      <family val="2"/>
    </font>
    <font>
      <sz val="40"/>
      <color rgb="FFFFFFFF"/>
      <name val="Calibri"/>
      <family val="2"/>
    </font>
    <font>
      <sz val="40"/>
      <color rgb="FF000000"/>
      <name val="Calibri"/>
    </font>
    <font>
      <sz val="11"/>
      <name val="Calibri"/>
    </font>
    <font>
      <b/>
      <sz val="40"/>
      <color rgb="FF000000"/>
      <name val="Calibri"/>
    </font>
    <font>
      <sz val="35"/>
      <color rgb="FF000000"/>
      <name val="Calibri"/>
    </font>
    <font>
      <b/>
      <sz val="40"/>
      <color rgb="FFFFFFFF"/>
      <name val="Calibri"/>
    </font>
    <font>
      <sz val="40"/>
      <color rgb="FFFFFFFF"/>
      <name val="Calibri"/>
    </font>
    <font>
      <b/>
      <sz val="72"/>
      <color rgb="FFFFFFFF"/>
      <name val="Calibri"/>
    </font>
    <font>
      <b/>
      <sz val="36"/>
      <name val="Calibri"/>
    </font>
    <font>
      <sz val="36"/>
      <name val="Calibri"/>
    </font>
    <font>
      <sz val="28"/>
      <name val="Calibri"/>
    </font>
    <font>
      <b/>
      <sz val="40"/>
      <name val="Calibri"/>
    </font>
    <font>
      <sz val="40"/>
      <name val="Calibri"/>
    </font>
    <font>
      <sz val="30"/>
      <name val="Calibri"/>
    </font>
    <font>
      <sz val="26"/>
      <name val="Calibri"/>
    </font>
    <font>
      <sz val="18"/>
      <name val="Calibri"/>
    </font>
    <font>
      <b/>
      <sz val="48"/>
      <name val="Calibri"/>
    </font>
    <font>
      <sz val="46"/>
      <name val="Calibri"/>
    </font>
    <font>
      <sz val="48"/>
      <color rgb="FF000000"/>
      <name val="Calibri"/>
    </font>
    <font>
      <sz val="36"/>
      <color rgb="FFFFFFFF"/>
      <name val="Calibri"/>
    </font>
    <font>
      <b/>
      <sz val="48"/>
      <color rgb="FFFF0000"/>
      <name val="Calibri"/>
      <family val="2"/>
    </font>
    <font>
      <b/>
      <sz val="28"/>
      <color theme="1"/>
      <name val="Calibri"/>
      <family val="2"/>
    </font>
    <font>
      <sz val="11"/>
      <color rgb="FF333333"/>
      <name val="Calibri"/>
      <family val="2"/>
    </font>
    <font>
      <sz val="36"/>
      <color rgb="FF000000"/>
      <name val="Arial"/>
      <family val="2"/>
    </font>
    <font>
      <sz val="10"/>
      <color rgb="FF000000"/>
      <name val="Arial"/>
      <family val="2"/>
    </font>
    <font>
      <sz val="10"/>
      <color theme="1"/>
      <name val="Arial"/>
      <family val="2"/>
    </font>
    <font>
      <i/>
      <sz val="10"/>
      <color theme="1"/>
      <name val="Arial"/>
      <family val="2"/>
    </font>
    <font>
      <i/>
      <sz val="36"/>
      <color theme="1"/>
      <name val="Arial"/>
      <family val="2"/>
    </font>
    <font>
      <sz val="36"/>
      <color theme="1"/>
      <name val="Arial"/>
      <family val="2"/>
    </font>
    <font>
      <sz val="10"/>
      <color rgb="FF000000"/>
      <name val="Arial"/>
    </font>
    <font>
      <sz val="72"/>
      <name val="Calibri"/>
      <family val="2"/>
    </font>
  </fonts>
  <fills count="2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002060"/>
        <bgColor indexed="64"/>
      </patternFill>
    </fill>
    <fill>
      <patternFill patternType="solid">
        <fgColor rgb="FF3399FF"/>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rgb="FF0099FF"/>
        <bgColor indexed="64"/>
      </patternFill>
    </fill>
    <fill>
      <patternFill patternType="solid">
        <fgColor rgb="FFFFFF00"/>
        <bgColor indexed="64"/>
      </patternFill>
    </fill>
    <fill>
      <patternFill patternType="solid">
        <fgColor rgb="FFFFCCCC"/>
        <bgColor indexed="64"/>
      </patternFill>
    </fill>
    <fill>
      <patternFill patternType="solid">
        <fgColor rgb="FFFFFFFF"/>
        <bgColor rgb="FFFFFFFF"/>
      </patternFill>
    </fill>
    <fill>
      <patternFill patternType="solid">
        <fgColor theme="7" tint="0.59999389629810485"/>
        <bgColor indexed="64"/>
      </patternFill>
    </fill>
    <fill>
      <patternFill patternType="solid">
        <fgColor theme="9" tint="0.59999389629810485"/>
        <bgColor indexed="64"/>
      </patternFill>
    </fill>
    <fill>
      <patternFill patternType="solid">
        <fgColor rgb="FF00FF00"/>
        <bgColor indexed="64"/>
      </patternFill>
    </fill>
    <fill>
      <patternFill patternType="solid">
        <fgColor theme="7" tint="0.79998168889431442"/>
        <bgColor indexed="64"/>
      </patternFill>
    </fill>
    <fill>
      <patternFill patternType="solid">
        <fgColor rgb="FF00B0F0"/>
        <bgColor indexed="64"/>
      </patternFill>
    </fill>
    <fill>
      <patternFill patternType="solid">
        <fgColor theme="0"/>
        <bgColor indexed="26"/>
      </patternFill>
    </fill>
    <fill>
      <patternFill patternType="solid">
        <fgColor rgb="FFFFE598"/>
        <bgColor rgb="FFFFE598"/>
      </patternFill>
    </fill>
    <fill>
      <patternFill patternType="solid">
        <fgColor rgb="FF0099FF"/>
        <bgColor rgb="FF0099FF"/>
      </patternFill>
    </fill>
    <fill>
      <patternFill patternType="solid">
        <fgColor rgb="FFE2EFD9"/>
        <bgColor rgb="FFE2EFD9"/>
      </patternFill>
    </fill>
    <fill>
      <patternFill patternType="solid">
        <fgColor rgb="FFFFD965"/>
        <bgColor rgb="FFFFD965"/>
      </patternFill>
    </fill>
    <fill>
      <patternFill patternType="solid">
        <fgColor rgb="FFFF0000"/>
        <bgColor indexed="64"/>
      </patternFill>
    </fill>
    <fill>
      <patternFill patternType="solid">
        <fgColor theme="0"/>
        <bgColor rgb="FFFFFFFF"/>
      </patternFill>
    </fill>
    <fill>
      <patternFill patternType="solid">
        <fgColor rgb="FF92D050"/>
        <bgColor indexed="64"/>
      </patternFill>
    </fill>
  </fills>
  <borders count="60">
    <border>
      <start/>
      <end/>
      <top/>
      <bottom/>
      <diagonal/>
    </border>
    <border>
      <start style="double">
        <color indexed="64"/>
      </start>
      <end/>
      <top/>
      <bottom/>
      <diagonal/>
    </border>
    <border>
      <start/>
      <end style="double">
        <color indexed="64"/>
      </end>
      <top/>
      <bottom/>
      <diagonal/>
    </border>
    <border>
      <start style="double">
        <color indexed="64"/>
      </start>
      <end/>
      <top/>
      <bottom style="double">
        <color indexed="64"/>
      </bottom>
      <diagonal/>
    </border>
    <border>
      <start/>
      <end/>
      <top/>
      <bottom style="thin">
        <color indexed="64"/>
      </bottom>
      <diagonal/>
    </border>
    <border>
      <start style="thin">
        <color indexed="64"/>
      </start>
      <end/>
      <top style="thin">
        <color indexed="64"/>
      </top>
      <bottom/>
      <diagonal/>
    </border>
    <border>
      <start/>
      <end style="thin">
        <color indexed="64"/>
      </end>
      <top style="thin">
        <color indexed="64"/>
      </top>
      <bottom/>
      <diagonal/>
    </border>
    <border>
      <start style="thin">
        <color indexed="64"/>
      </start>
      <end style="thin">
        <color indexed="64"/>
      </end>
      <top style="thin">
        <color indexed="64"/>
      </top>
      <bottom style="thin">
        <color indexed="64"/>
      </bottom>
      <diagonal/>
    </border>
    <border>
      <start style="thin">
        <color indexed="64"/>
      </start>
      <end style="thin">
        <color indexed="64"/>
      </end>
      <top style="thin">
        <color indexed="64"/>
      </top>
      <bottom/>
      <diagonal/>
    </border>
    <border>
      <start style="double">
        <color indexed="64"/>
      </start>
      <end/>
      <top style="double">
        <color indexed="64"/>
      </top>
      <bottom style="thin">
        <color indexed="64"/>
      </bottom>
      <diagonal/>
    </border>
    <border>
      <start/>
      <end/>
      <top style="double">
        <color indexed="64"/>
      </top>
      <bottom style="thin">
        <color indexed="64"/>
      </bottom>
      <diagonal/>
    </border>
    <border>
      <start/>
      <end style="thin">
        <color indexed="64"/>
      </end>
      <top style="double">
        <color indexed="64"/>
      </top>
      <bottom style="thin">
        <color indexed="64"/>
      </bottom>
      <diagonal/>
    </border>
    <border>
      <start style="thin">
        <color indexed="64"/>
      </start>
      <end/>
      <top style="double">
        <color indexed="64"/>
      </top>
      <bottom style="thin">
        <color indexed="64"/>
      </bottom>
      <diagonal/>
    </border>
    <border>
      <start/>
      <end style="double">
        <color indexed="64"/>
      </end>
      <top style="double">
        <color indexed="64"/>
      </top>
      <bottom style="thin">
        <color indexed="64"/>
      </bottom>
      <diagonal/>
    </border>
    <border>
      <start/>
      <end style="thin">
        <color indexed="64"/>
      </end>
      <top style="thin">
        <color indexed="64"/>
      </top>
      <bottom style="thin">
        <color indexed="64"/>
      </bottom>
      <diagonal/>
    </border>
    <border>
      <start style="thin">
        <color indexed="64"/>
      </start>
      <end/>
      <top style="thin">
        <color indexed="64"/>
      </top>
      <bottom style="thin">
        <color indexed="64"/>
      </bottom>
      <diagonal/>
    </border>
    <border>
      <start/>
      <end/>
      <top style="thin">
        <color indexed="64"/>
      </top>
      <bottom style="thin">
        <color indexed="64"/>
      </bottom>
      <diagonal/>
    </border>
    <border>
      <start style="thin">
        <color indexed="64"/>
      </start>
      <end/>
      <top/>
      <bottom style="thin">
        <color indexed="64"/>
      </bottom>
      <diagonal/>
    </border>
    <border>
      <start/>
      <end style="thin">
        <color indexed="64"/>
      </end>
      <top/>
      <bottom style="thin">
        <color indexed="64"/>
      </bottom>
      <diagonal/>
    </border>
    <border>
      <start style="thin">
        <color indexed="64"/>
      </start>
      <end style="thin">
        <color indexed="64"/>
      </end>
      <top/>
      <bottom style="thin">
        <color indexed="64"/>
      </bottom>
      <diagonal/>
    </border>
    <border>
      <start style="double">
        <color indexed="64"/>
      </start>
      <end style="double">
        <color indexed="64"/>
      </end>
      <top style="double">
        <color indexed="64"/>
      </top>
      <bottom style="double">
        <color indexed="64"/>
      </bottom>
      <diagonal/>
    </border>
    <border>
      <start style="double">
        <color indexed="64"/>
      </start>
      <end/>
      <top style="double">
        <color indexed="64"/>
      </top>
      <bottom style="double">
        <color indexed="64"/>
      </bottom>
      <diagonal/>
    </border>
    <border>
      <start style="thin">
        <color indexed="64"/>
      </start>
      <end/>
      <top/>
      <bottom/>
      <diagonal/>
    </border>
    <border>
      <start/>
      <end style="thin">
        <color indexed="64"/>
      </end>
      <top/>
      <bottom/>
      <diagonal/>
    </border>
    <border>
      <start/>
      <end/>
      <top style="thin">
        <color indexed="64"/>
      </top>
      <bottom/>
      <diagonal/>
    </border>
    <border>
      <start style="double">
        <color indexed="64"/>
      </start>
      <end style="double">
        <color indexed="64"/>
      </end>
      <top/>
      <bottom style="double">
        <color indexed="64"/>
      </bottom>
      <diagonal/>
    </border>
    <border>
      <start style="double">
        <color indexed="64"/>
      </start>
      <end style="double">
        <color indexed="64"/>
      </end>
      <top style="double">
        <color indexed="64"/>
      </top>
      <bottom/>
      <diagonal/>
    </border>
    <border>
      <start style="double">
        <color indexed="64"/>
      </start>
      <end style="double">
        <color indexed="64"/>
      </end>
      <top/>
      <bottom/>
      <diagonal/>
    </border>
    <border>
      <start style="double">
        <color indexed="64"/>
      </start>
      <end/>
      <top style="thin">
        <color indexed="64"/>
      </top>
      <bottom style="thin">
        <color indexed="64"/>
      </bottom>
      <diagonal/>
    </border>
    <border>
      <start style="double">
        <color indexed="64"/>
      </start>
      <end/>
      <top style="thin">
        <color indexed="64"/>
      </top>
      <bottom/>
      <diagonal/>
    </border>
    <border>
      <start/>
      <end style="thin">
        <color indexed="64"/>
      </end>
      <top/>
      <bottom style="double">
        <color indexed="64"/>
      </bottom>
      <diagonal/>
    </border>
    <border>
      <start style="thin">
        <color indexed="64"/>
      </start>
      <end/>
      <top/>
      <bottom style="double">
        <color indexed="64"/>
      </bottom>
      <diagonal/>
    </border>
    <border>
      <start style="double">
        <color indexed="64"/>
      </start>
      <end/>
      <top/>
      <bottom style="thin">
        <color indexed="64"/>
      </bottom>
      <diagonal/>
    </border>
    <border>
      <start style="thin">
        <color rgb="FF000000"/>
      </start>
      <end style="thin">
        <color rgb="FF000000"/>
      </end>
      <top style="thin">
        <color rgb="FF000000"/>
      </top>
      <bottom style="thin">
        <color rgb="FF000000"/>
      </bottom>
      <diagonal/>
    </border>
    <border>
      <start style="thin">
        <color rgb="FF000000"/>
      </start>
      <end style="thin">
        <color rgb="FF000000"/>
      </end>
      <top style="thin">
        <color rgb="FF000000"/>
      </top>
      <bottom/>
      <diagonal/>
    </border>
    <border>
      <start style="thin">
        <color rgb="FF000000"/>
      </start>
      <end/>
      <top style="thin">
        <color indexed="64"/>
      </top>
      <bottom style="thin">
        <color indexed="64"/>
      </bottom>
      <diagonal/>
    </border>
    <border>
      <start style="thin">
        <color indexed="64"/>
      </start>
      <end style="thin">
        <color indexed="64"/>
      </end>
      <top/>
      <bottom/>
      <diagonal/>
    </border>
    <border>
      <start/>
      <end style="double">
        <color indexed="64"/>
      </end>
      <top style="thin">
        <color indexed="64"/>
      </top>
      <bottom/>
      <diagonal/>
    </border>
    <border>
      <start/>
      <end style="double">
        <color indexed="64"/>
      </end>
      <top/>
      <bottom style="thin">
        <color indexed="64"/>
      </bottom>
      <diagonal/>
    </border>
    <border>
      <start/>
      <end/>
      <top/>
      <bottom style="double">
        <color indexed="64"/>
      </bottom>
      <diagonal/>
    </border>
    <border>
      <start style="double">
        <color indexed="64"/>
      </start>
      <end/>
      <top style="double">
        <color indexed="64"/>
      </top>
      <bottom/>
      <diagonal/>
    </border>
    <border>
      <start/>
      <end/>
      <top style="double">
        <color indexed="64"/>
      </top>
      <bottom/>
      <diagonal/>
    </border>
    <border>
      <start style="thin">
        <color indexed="64"/>
      </start>
      <end/>
      <top style="double">
        <color indexed="64"/>
      </top>
      <bottom/>
      <diagonal/>
    </border>
    <border>
      <start/>
      <end style="double">
        <color indexed="64"/>
      </end>
      <top style="double">
        <color indexed="64"/>
      </top>
      <bottom/>
      <diagonal/>
    </border>
    <border>
      <start/>
      <end style="double">
        <color indexed="64"/>
      </end>
      <top/>
      <bottom style="double">
        <color indexed="64"/>
      </bottom>
      <diagonal/>
    </border>
    <border>
      <start style="thin">
        <color indexed="64"/>
      </start>
      <end/>
      <top style="thin">
        <color indexed="64"/>
      </top>
      <bottom style="thin">
        <color rgb="FF000000"/>
      </bottom>
      <diagonal/>
    </border>
    <border>
      <start/>
      <end/>
      <top style="thin">
        <color indexed="64"/>
      </top>
      <bottom style="thin">
        <color rgb="FF000000"/>
      </bottom>
      <diagonal/>
    </border>
    <border>
      <start/>
      <end style="thin">
        <color indexed="64"/>
      </end>
      <top style="thin">
        <color indexed="64"/>
      </top>
      <bottom style="thin">
        <color rgb="FF000000"/>
      </bottom>
      <diagonal/>
    </border>
    <border>
      <start style="thin">
        <color indexed="63"/>
      </start>
      <end style="thin">
        <color indexed="63"/>
      </end>
      <top style="thin">
        <color indexed="63"/>
      </top>
      <bottom style="thin">
        <color indexed="63"/>
      </bottom>
      <diagonal/>
    </border>
    <border>
      <start/>
      <end style="thin">
        <color rgb="FF000000"/>
      </end>
      <top style="thin">
        <color rgb="FF000000"/>
      </top>
      <bottom style="thin">
        <color rgb="FF000000"/>
      </bottom>
      <diagonal/>
    </border>
    <border>
      <start style="thin">
        <color rgb="FF000000"/>
      </start>
      <end style="thin">
        <color rgb="FF000000"/>
      </end>
      <top/>
      <bottom style="thin">
        <color rgb="FF000000"/>
      </bottom>
      <diagonal/>
    </border>
    <border>
      <start/>
      <end style="thin">
        <color indexed="8"/>
      </end>
      <top style="thin">
        <color indexed="64"/>
      </top>
      <bottom style="thin">
        <color indexed="64"/>
      </bottom>
      <diagonal/>
    </border>
    <border>
      <start style="thin">
        <color rgb="FF000000"/>
      </start>
      <end/>
      <top style="thin">
        <color rgb="FF000000"/>
      </top>
      <bottom style="thin">
        <color rgb="FF000000"/>
      </bottom>
      <diagonal/>
    </border>
    <border>
      <start/>
      <end/>
      <top style="thin">
        <color rgb="FF000000"/>
      </top>
      <bottom style="thin">
        <color rgb="FF000000"/>
      </bottom>
      <diagonal/>
    </border>
    <border>
      <start style="thin">
        <color rgb="FF000000"/>
      </start>
      <end/>
      <top style="thin">
        <color rgb="FF000000"/>
      </top>
      <bottom style="thin">
        <color indexed="64"/>
      </bottom>
      <diagonal/>
    </border>
    <border>
      <start/>
      <end/>
      <top style="thin">
        <color rgb="FF000000"/>
      </top>
      <bottom style="thin">
        <color indexed="64"/>
      </bottom>
      <diagonal/>
    </border>
    <border>
      <start/>
      <end style="thin">
        <color rgb="FF000000"/>
      </end>
      <top style="thin">
        <color rgb="FF000000"/>
      </top>
      <bottom style="thin">
        <color indexed="64"/>
      </bottom>
      <diagonal/>
    </border>
    <border>
      <start style="thin">
        <color rgb="FF333333"/>
      </start>
      <end style="thin">
        <color rgb="FF333333"/>
      </end>
      <top style="thin">
        <color rgb="FF333333"/>
      </top>
      <bottom style="thin">
        <color rgb="FF333333"/>
      </bottom>
      <diagonal/>
    </border>
    <border>
      <start/>
      <end style="thin">
        <color rgb="FF333333"/>
      </end>
      <top style="thin">
        <color indexed="64"/>
      </top>
      <bottom style="thin">
        <color indexed="64"/>
      </bottom>
      <diagonal/>
    </border>
    <border>
      <start style="thin">
        <color rgb="FF000000"/>
      </start>
      <end style="thin">
        <color rgb="FF000000"/>
      </end>
      <top style="thin">
        <color rgb="FF000000"/>
      </top>
      <bottom style="thin">
        <color indexed="64"/>
      </bottom>
      <diagonal/>
    </border>
  </borders>
  <cellStyleXfs count="11">
    <xf numFmtId="0" fontId="0"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9" fontId="35" fillId="0" borderId="0" applyFont="0" applyFill="0" applyBorder="0" applyAlignment="0" applyProtection="0"/>
    <xf numFmtId="0" fontId="36" fillId="0" borderId="0"/>
    <xf numFmtId="42" fontId="35" fillId="0" borderId="0" applyFont="0" applyFill="0" applyBorder="0" applyAlignment="0" applyProtection="0"/>
    <xf numFmtId="41" fontId="35" fillId="0" borderId="0" applyFont="0" applyFill="0" applyBorder="0" applyAlignment="0" applyProtection="0"/>
    <xf numFmtId="42" fontId="35" fillId="0" borderId="0" applyFont="0" applyFill="0" applyBorder="0" applyAlignment="0" applyProtection="0"/>
    <xf numFmtId="0" fontId="111" fillId="0" borderId="0" applyNumberFormat="0" applyBorder="0" applyProtection="0"/>
    <xf numFmtId="0" fontId="1" fillId="0" borderId="0"/>
  </cellStyleXfs>
  <cellXfs count="1423">
    <xf numFmtId="0" fontId="0" fillId="0" borderId="0" xfId="0"/>
    <xf numFmtId="0" fontId="8" fillId="2" borderId="0" xfId="1" applyFont="1" applyFill="1" applyAlignment="1">
      <alignment horizontal="center" vertical="center" wrapText="1"/>
    </xf>
    <xf numFmtId="0" fontId="3" fillId="2" borderId="0" xfId="1" applyFont="1" applyFill="1" applyAlignment="1">
      <alignment horizontal="left" vertical="center" wrapText="1"/>
    </xf>
    <xf numFmtId="0" fontId="14" fillId="2" borderId="4" xfId="1" applyFont="1" applyFill="1" applyBorder="1" applyAlignment="1">
      <alignment horizontal="center" vertical="center" wrapText="1"/>
    </xf>
    <xf numFmtId="0" fontId="14" fillId="2" borderId="0" xfId="1" applyFont="1" applyFill="1" applyBorder="1" applyAlignment="1">
      <alignment horizontal="center" vertical="center" wrapText="1"/>
    </xf>
    <xf numFmtId="0" fontId="21" fillId="3" borderId="0" xfId="1" applyFont="1" applyFill="1" applyBorder="1" applyAlignment="1">
      <alignment horizontal="center" vertical="center" wrapText="1"/>
    </xf>
    <xf numFmtId="9" fontId="17" fillId="7" borderId="7" xfId="1" applyNumberFormat="1" applyFont="1" applyFill="1" applyBorder="1" applyAlignment="1">
      <alignment horizontal="center" vertical="center" wrapText="1"/>
    </xf>
    <xf numFmtId="3" fontId="11" fillId="0" borderId="7" xfId="1" applyNumberFormat="1" applyFont="1" applyFill="1" applyBorder="1" applyAlignment="1">
      <alignment horizontal="center" vertical="center" wrapText="1"/>
    </xf>
    <xf numFmtId="0" fontId="23" fillId="0" borderId="7" xfId="1" applyFont="1" applyFill="1" applyBorder="1" applyAlignment="1">
      <alignment vertical="center" wrapText="1" readingOrder="1"/>
    </xf>
    <xf numFmtId="0" fontId="4" fillId="3" borderId="0" xfId="1" applyFont="1" applyFill="1" applyBorder="1" applyAlignment="1">
      <alignment vertical="center" wrapText="1"/>
    </xf>
    <xf numFmtId="0" fontId="11" fillId="0" borderId="0" xfId="1" applyFont="1" applyFill="1" applyBorder="1" applyAlignment="1">
      <alignment vertical="center" wrapText="1"/>
    </xf>
    <xf numFmtId="0" fontId="7" fillId="0" borderId="0" xfId="1" applyFont="1" applyFill="1" applyBorder="1" applyAlignment="1">
      <alignment vertical="center" wrapText="1"/>
    </xf>
    <xf numFmtId="1" fontId="12" fillId="3" borderId="0" xfId="1" applyNumberFormat="1" applyFont="1" applyFill="1" applyBorder="1" applyAlignment="1">
      <alignment horizontal="center" vertical="center" wrapText="1"/>
    </xf>
    <xf numFmtId="3" fontId="2" fillId="3" borderId="0" xfId="2" applyNumberFormat="1" applyFont="1" applyFill="1" applyBorder="1" applyAlignment="1">
      <alignment horizontal="center" vertical="center" wrapText="1"/>
    </xf>
    <xf numFmtId="0" fontId="12" fillId="2" borderId="0" xfId="1" applyFont="1" applyFill="1" applyAlignment="1">
      <alignment horizontal="left" vertical="center" wrapText="1"/>
    </xf>
    <xf numFmtId="0" fontId="4" fillId="3" borderId="0" xfId="1" applyFont="1" applyFill="1" applyAlignment="1">
      <alignment vertical="center"/>
    </xf>
    <xf numFmtId="0" fontId="12" fillId="3" borderId="0" xfId="1" applyFont="1" applyFill="1" applyBorder="1" applyAlignment="1">
      <alignment vertical="center"/>
    </xf>
    <xf numFmtId="0" fontId="12" fillId="0" borderId="0" xfId="1" applyFont="1" applyAlignment="1">
      <alignment vertical="center"/>
    </xf>
    <xf numFmtId="0" fontId="25" fillId="0" borderId="0" xfId="1" applyFont="1" applyFill="1" applyBorder="1" applyAlignment="1">
      <alignment horizontal="left" vertical="center" wrapText="1"/>
    </xf>
    <xf numFmtId="0" fontId="12" fillId="0" borderId="0" xfId="1" applyFont="1" applyFill="1" applyBorder="1" applyAlignment="1">
      <alignment vertical="center"/>
    </xf>
    <xf numFmtId="0" fontId="12" fillId="0" borderId="0" xfId="1" applyFont="1" applyFill="1" applyAlignment="1">
      <alignment vertical="center"/>
    </xf>
    <xf numFmtId="0" fontId="11" fillId="3" borderId="0" xfId="1" applyFont="1" applyFill="1" applyBorder="1" applyAlignment="1">
      <alignment horizontal="left" vertical="center" wrapText="1"/>
    </xf>
    <xf numFmtId="0" fontId="19" fillId="3" borderId="0" xfId="1" applyFont="1" applyFill="1" applyBorder="1" applyAlignment="1">
      <alignment horizontal="left" vertical="center" wrapText="1"/>
    </xf>
    <xf numFmtId="9" fontId="2" fillId="7" borderId="7" xfId="4" applyFont="1" applyFill="1" applyBorder="1" applyAlignment="1">
      <alignment horizontal="center" vertical="center" wrapText="1"/>
    </xf>
    <xf numFmtId="0" fontId="17" fillId="7" borderId="7" xfId="1" applyFont="1" applyFill="1" applyBorder="1" applyAlignment="1">
      <alignment horizontal="center" vertical="center" wrapText="1"/>
    </xf>
    <xf numFmtId="0" fontId="5" fillId="3" borderId="0" xfId="1" applyFont="1" applyFill="1" applyBorder="1" applyAlignment="1">
      <alignment horizontal="left" vertical="center" wrapText="1"/>
    </xf>
    <xf numFmtId="0" fontId="7" fillId="0" borderId="0" xfId="1" applyFont="1" applyBorder="1" applyAlignment="1">
      <alignment vertical="center" wrapText="1"/>
    </xf>
    <xf numFmtId="0" fontId="11" fillId="0" borderId="0" xfId="1" applyFont="1" applyBorder="1" applyAlignment="1">
      <alignment vertical="center" wrapText="1"/>
    </xf>
    <xf numFmtId="0" fontId="7" fillId="0" borderId="0" xfId="1" applyFont="1" applyAlignment="1">
      <alignment vertical="center" wrapText="1"/>
    </xf>
    <xf numFmtId="0" fontId="38" fillId="0" borderId="7" xfId="1" applyFont="1" applyFill="1" applyBorder="1" applyAlignment="1">
      <alignment horizontal="center" vertical="center" wrapText="1"/>
    </xf>
    <xf numFmtId="0" fontId="26" fillId="2" borderId="0" xfId="1" applyFont="1" applyFill="1" applyAlignment="1">
      <alignment horizontal="center" vertical="center" wrapText="1"/>
    </xf>
    <xf numFmtId="22" fontId="2" fillId="2" borderId="0" xfId="1" applyNumberFormat="1" applyFont="1" applyFill="1" applyBorder="1" applyAlignment="1">
      <alignment horizontal="center" vertical="center" wrapText="1"/>
    </xf>
    <xf numFmtId="0" fontId="27" fillId="2" borderId="0" xfId="1" applyFont="1" applyFill="1" applyAlignment="1">
      <alignment horizontal="center" vertical="center" wrapText="1"/>
    </xf>
    <xf numFmtId="2" fontId="12" fillId="2" borderId="0" xfId="1" applyNumberFormat="1" applyFont="1" applyFill="1" applyAlignment="1">
      <alignment horizontal="left" vertical="center" wrapText="1"/>
    </xf>
    <xf numFmtId="0" fontId="17" fillId="6" borderId="19" xfId="1" applyFont="1" applyFill="1" applyBorder="1" applyAlignment="1">
      <alignment horizontal="center" vertical="center" wrapText="1"/>
    </xf>
    <xf numFmtId="9" fontId="30" fillId="0" borderId="7" xfId="2" applyNumberFormat="1" applyFont="1" applyBorder="1" applyAlignment="1">
      <alignment horizontal="center" vertical="center" wrapText="1"/>
    </xf>
    <xf numFmtId="166" fontId="30" fillId="0" borderId="7" xfId="2" applyNumberFormat="1" applyFont="1" applyBorder="1" applyAlignment="1">
      <alignment horizontal="center" vertical="center" wrapText="1"/>
    </xf>
    <xf numFmtId="42" fontId="29" fillId="0" borderId="7" xfId="6" applyFont="1" applyBorder="1" applyAlignment="1">
      <alignment vertical="center" wrapText="1"/>
    </xf>
    <xf numFmtId="42" fontId="32" fillId="0" borderId="7" xfId="6" applyFont="1" applyBorder="1" applyAlignment="1">
      <alignment vertical="center" wrapText="1"/>
    </xf>
    <xf numFmtId="0" fontId="20" fillId="0" borderId="7" xfId="1" applyFont="1" applyFill="1" applyBorder="1" applyAlignment="1">
      <alignment horizontal="center" vertical="center" wrapText="1"/>
    </xf>
    <xf numFmtId="0" fontId="4" fillId="2" borderId="0" xfId="1" applyFont="1" applyFill="1" applyAlignment="1">
      <alignment vertical="center" wrapText="1"/>
    </xf>
    <xf numFmtId="9" fontId="15"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28" fillId="6" borderId="7" xfId="1" applyFont="1" applyFill="1" applyBorder="1" applyAlignment="1">
      <alignment horizontal="center" vertical="center" wrapText="1"/>
    </xf>
    <xf numFmtId="0" fontId="4" fillId="9" borderId="20" xfId="1" applyFont="1" applyFill="1" applyBorder="1" applyAlignment="1">
      <alignment vertical="center" wrapText="1"/>
    </xf>
    <xf numFmtId="0" fontId="4" fillId="3" borderId="0" xfId="1" applyFont="1" applyFill="1" applyBorder="1" applyAlignment="1">
      <alignment vertical="center"/>
    </xf>
    <xf numFmtId="0" fontId="4" fillId="0" borderId="0" xfId="1" applyFont="1" applyAlignment="1">
      <alignment vertical="center"/>
    </xf>
    <xf numFmtId="0" fontId="25" fillId="3" borderId="0" xfId="1" applyFont="1" applyFill="1" applyBorder="1" applyAlignment="1">
      <alignment horizontal="left" vertical="center" wrapText="1"/>
    </xf>
    <xf numFmtId="0" fontId="5" fillId="2" borderId="0" xfId="1" applyFont="1" applyFill="1" applyAlignment="1">
      <alignment horizontal="left" vertical="center" wrapText="1"/>
    </xf>
    <xf numFmtId="0" fontId="12" fillId="0" borderId="0" xfId="1" applyFont="1" applyAlignment="1">
      <alignment vertical="center" wrapText="1"/>
    </xf>
    <xf numFmtId="14" fontId="7" fillId="0" borderId="7" xfId="1" applyNumberFormat="1" applyFont="1" applyBorder="1" applyAlignment="1">
      <alignment horizontal="right" vertical="center" wrapText="1"/>
    </xf>
    <xf numFmtId="9" fontId="5" fillId="7" borderId="7" xfId="4" applyFont="1" applyFill="1" applyBorder="1" applyAlignment="1">
      <alignment horizontal="center" vertical="center" textRotation="90" wrapText="1"/>
    </xf>
    <xf numFmtId="0" fontId="34" fillId="14" borderId="20" xfId="1" applyFont="1" applyFill="1" applyBorder="1" applyAlignment="1">
      <alignment vertical="center" wrapText="1"/>
    </xf>
    <xf numFmtId="9" fontId="9" fillId="0" borderId="7" xfId="4" applyFont="1" applyFill="1" applyBorder="1" applyAlignment="1">
      <alignment horizontal="center" vertical="center" wrapText="1"/>
    </xf>
    <xf numFmtId="164" fontId="41" fillId="0" borderId="20" xfId="1" applyNumberFormat="1" applyFont="1" applyFill="1" applyBorder="1" applyAlignment="1">
      <alignment horizontal="center" vertical="center" wrapText="1"/>
    </xf>
    <xf numFmtId="0" fontId="9" fillId="0" borderId="0" xfId="1" applyFont="1" applyAlignment="1">
      <alignment vertical="center"/>
    </xf>
    <xf numFmtId="0" fontId="4" fillId="0" borderId="0" xfId="1" applyFont="1" applyAlignment="1">
      <alignment horizontal="center" vertical="center"/>
    </xf>
    <xf numFmtId="0" fontId="2" fillId="2" borderId="0" xfId="1" applyFont="1" applyFill="1" applyBorder="1" applyAlignment="1">
      <alignment horizontal="center" vertical="center" wrapText="1"/>
    </xf>
    <xf numFmtId="0" fontId="2" fillId="2" borderId="0" xfId="1" applyFont="1" applyFill="1" applyBorder="1" applyAlignment="1">
      <alignment vertical="center" wrapText="1"/>
    </xf>
    <xf numFmtId="0" fontId="9" fillId="0" borderId="0" xfId="1" applyFont="1" applyAlignment="1">
      <alignment horizontal="left" vertical="center"/>
    </xf>
    <xf numFmtId="0" fontId="41" fillId="0" borderId="0" xfId="1" applyFont="1" applyAlignment="1">
      <alignment vertical="center"/>
    </xf>
    <xf numFmtId="0" fontId="4" fillId="0" borderId="0" xfId="1" applyFont="1" applyAlignment="1">
      <alignment horizontal="center" vertical="center"/>
    </xf>
    <xf numFmtId="0" fontId="19" fillId="8" borderId="7" xfId="1" applyFont="1" applyFill="1" applyBorder="1" applyAlignment="1">
      <alignment horizontal="left" vertical="center" wrapText="1"/>
    </xf>
    <xf numFmtId="0" fontId="18" fillId="0" borderId="0" xfId="1" applyFont="1" applyAlignment="1">
      <alignment vertical="center"/>
    </xf>
    <xf numFmtId="0" fontId="34" fillId="0" borderId="0" xfId="1" applyFont="1" applyAlignment="1">
      <alignment vertical="center"/>
    </xf>
    <xf numFmtId="0" fontId="2" fillId="2" borderId="0" xfId="1" applyFont="1" applyFill="1" applyAlignment="1">
      <alignment vertical="center" wrapText="1"/>
    </xf>
    <xf numFmtId="0" fontId="34" fillId="3" borderId="0" xfId="1" applyFont="1" applyFill="1" applyBorder="1" applyAlignment="1">
      <alignment horizontal="left" vertical="center" wrapText="1"/>
    </xf>
    <xf numFmtId="0" fontId="2" fillId="3" borderId="0" xfId="1" applyFont="1" applyFill="1" applyBorder="1" applyAlignment="1">
      <alignment horizontal="left" vertical="center" wrapText="1"/>
    </xf>
    <xf numFmtId="0" fontId="2" fillId="2" borderId="0" xfId="1" applyFont="1" applyFill="1" applyAlignment="1">
      <alignment horizontal="left" vertical="center" wrapText="1"/>
    </xf>
    <xf numFmtId="167" fontId="7" fillId="0" borderId="33" xfId="5" applyNumberFormat="1" applyFont="1" applyBorder="1" applyAlignment="1">
      <alignment horizontal="center" vertical="center" wrapText="1"/>
    </xf>
    <xf numFmtId="167" fontId="7" fillId="0" borderId="33" xfId="5" applyNumberFormat="1" applyFont="1" applyBorder="1" applyAlignment="1">
      <alignment horizontal="right" vertical="center" wrapText="1"/>
    </xf>
    <xf numFmtId="167" fontId="7" fillId="0" borderId="7" xfId="5" applyNumberFormat="1" applyFont="1" applyBorder="1" applyAlignment="1">
      <alignment horizontal="right" vertical="center" wrapText="1"/>
    </xf>
    <xf numFmtId="167" fontId="7" fillId="0" borderId="7" xfId="5" applyNumberFormat="1" applyFont="1" applyBorder="1" applyAlignment="1">
      <alignment horizontal="center" vertical="center" wrapText="1"/>
    </xf>
    <xf numFmtId="0" fontId="27" fillId="0" borderId="0" xfId="1" applyFont="1" applyAlignment="1">
      <alignment vertical="center"/>
    </xf>
    <xf numFmtId="0" fontId="17" fillId="12" borderId="7" xfId="1" applyFont="1" applyFill="1" applyBorder="1" applyAlignment="1">
      <alignment horizontal="left" vertical="center" wrapText="1"/>
    </xf>
    <xf numFmtId="14" fontId="7" fillId="0" borderId="7" xfId="1" applyNumberFormat="1" applyFont="1" applyBorder="1" applyAlignment="1">
      <alignment horizontal="left" vertical="center" wrapText="1"/>
    </xf>
    <xf numFmtId="0" fontId="44" fillId="0" borderId="0" xfId="0" applyFont="1" applyAlignment="1">
      <alignment vertical="center"/>
    </xf>
    <xf numFmtId="9" fontId="45" fillId="0" borderId="0" xfId="4" applyFont="1" applyAlignment="1">
      <alignment vertical="center"/>
    </xf>
    <xf numFmtId="0" fontId="46" fillId="0" borderId="0" xfId="0" applyFont="1" applyAlignment="1">
      <alignment vertical="center"/>
    </xf>
    <xf numFmtId="0" fontId="18" fillId="0" borderId="7" xfId="1" applyFont="1" applyFill="1" applyBorder="1" applyAlignment="1">
      <alignment horizontal="center" vertical="center" wrapText="1"/>
    </xf>
    <xf numFmtId="1" fontId="34" fillId="0" borderId="7" xfId="1" applyNumberFormat="1" applyFont="1" applyBorder="1" applyAlignment="1">
      <alignment horizontal="center" vertical="center" wrapText="1"/>
    </xf>
    <xf numFmtId="0" fontId="40" fillId="8" borderId="16" xfId="1" applyFont="1" applyFill="1" applyBorder="1" applyAlignment="1">
      <alignment horizontal="center" vertical="center" wrapText="1"/>
    </xf>
    <xf numFmtId="0" fontId="40" fillId="8" borderId="7" xfId="1" applyFont="1" applyFill="1" applyBorder="1" applyAlignment="1">
      <alignment horizontal="center" vertical="center" wrapText="1"/>
    </xf>
    <xf numFmtId="0" fontId="40" fillId="8" borderId="14" xfId="1" applyFont="1" applyFill="1" applyBorder="1" applyAlignment="1">
      <alignment horizontal="center" vertical="center" wrapText="1"/>
    </xf>
    <xf numFmtId="0" fontId="9" fillId="0" borderId="0" xfId="1" applyFont="1" applyAlignment="1">
      <alignment horizontal="center" vertical="center"/>
    </xf>
    <xf numFmtId="0" fontId="41" fillId="0" borderId="0" xfId="1" applyFont="1" applyAlignment="1">
      <alignment horizontal="center" vertical="center"/>
    </xf>
    <xf numFmtId="0" fontId="12" fillId="2" borderId="0" xfId="1" applyFont="1" applyFill="1" applyAlignment="1">
      <alignment horizontal="center" vertical="center" wrapText="1"/>
    </xf>
    <xf numFmtId="0" fontId="4" fillId="2" borderId="0" xfId="1" applyFont="1" applyFill="1" applyAlignment="1">
      <alignment horizontal="center" vertical="center" wrapText="1"/>
    </xf>
    <xf numFmtId="0" fontId="6" fillId="8" borderId="7" xfId="1" applyFont="1" applyFill="1" applyBorder="1" applyAlignment="1">
      <alignment horizontal="center" vertical="center" textRotation="90" wrapText="1"/>
    </xf>
    <xf numFmtId="0" fontId="4" fillId="3" borderId="0" xfId="1" applyFont="1" applyFill="1" applyBorder="1" applyAlignment="1">
      <alignment horizontal="center" vertical="center" wrapText="1"/>
    </xf>
    <xf numFmtId="0" fontId="11" fillId="0" borderId="0" xfId="1" applyFont="1" applyBorder="1" applyAlignment="1">
      <alignment horizontal="center" vertical="center" wrapText="1"/>
    </xf>
    <xf numFmtId="0" fontId="19" fillId="3" borderId="0" xfId="1" applyFont="1" applyFill="1" applyBorder="1" applyAlignment="1">
      <alignment horizontal="center" vertical="center" wrapText="1"/>
    </xf>
    <xf numFmtId="0" fontId="44" fillId="0" borderId="0" xfId="0" applyFont="1" applyAlignment="1">
      <alignment horizontal="center" vertical="center"/>
    </xf>
    <xf numFmtId="0" fontId="37" fillId="12" borderId="7" xfId="1" applyFont="1" applyFill="1" applyBorder="1" applyAlignment="1">
      <alignment vertical="center" wrapText="1" readingOrder="1"/>
    </xf>
    <xf numFmtId="0" fontId="37" fillId="13" borderId="7" xfId="1" applyFont="1" applyFill="1" applyBorder="1" applyAlignment="1">
      <alignment vertical="center" wrapText="1" readingOrder="1"/>
    </xf>
    <xf numFmtId="0" fontId="48" fillId="8" borderId="7" xfId="1" applyFont="1" applyFill="1" applyBorder="1" applyAlignment="1">
      <alignment horizontal="center" vertical="center" textRotation="90" wrapText="1"/>
    </xf>
    <xf numFmtId="9" fontId="32" fillId="0" borderId="7" xfId="4" applyFont="1" applyBorder="1" applyAlignment="1">
      <alignment horizontal="center" vertical="center" wrapText="1"/>
    </xf>
    <xf numFmtId="0" fontId="40" fillId="8" borderId="24" xfId="1" applyFont="1" applyFill="1" applyBorder="1" applyAlignment="1">
      <alignment horizontal="center" vertical="center" wrapText="1"/>
    </xf>
    <xf numFmtId="1" fontId="2" fillId="7" borderId="7" xfId="1" applyNumberFormat="1" applyFont="1" applyFill="1" applyBorder="1" applyAlignment="1">
      <alignment horizontal="center" vertical="center" wrapText="1"/>
    </xf>
    <xf numFmtId="0" fontId="50" fillId="12" borderId="7" xfId="1" applyFont="1" applyFill="1" applyBorder="1" applyAlignment="1">
      <alignment horizontal="left" vertical="center" wrapText="1" indent="1" readingOrder="1"/>
    </xf>
    <xf numFmtId="0" fontId="50" fillId="12" borderId="7" xfId="1" applyFont="1" applyFill="1" applyBorder="1" applyAlignment="1">
      <alignment vertical="center" wrapText="1" readingOrder="1"/>
    </xf>
    <xf numFmtId="42" fontId="2" fillId="0" borderId="7" xfId="6" applyFont="1" applyBorder="1" applyAlignment="1">
      <alignment vertical="center" wrapText="1"/>
    </xf>
    <xf numFmtId="9" fontId="2" fillId="0" borderId="7" xfId="4" applyFont="1" applyBorder="1" applyAlignment="1">
      <alignment horizontal="center" vertical="center" wrapText="1"/>
    </xf>
    <xf numFmtId="0" fontId="2" fillId="12" borderId="7" xfId="1" applyFont="1" applyFill="1" applyBorder="1" applyAlignment="1">
      <alignment horizontal="left" vertical="center" wrapText="1" indent="1"/>
    </xf>
    <xf numFmtId="0" fontId="34" fillId="0" borderId="7" xfId="1" applyFont="1" applyBorder="1" applyAlignment="1">
      <alignment vertical="center" wrapText="1"/>
    </xf>
    <xf numFmtId="10" fontId="11" fillId="0" borderId="7" xfId="1" applyNumberFormat="1" applyFont="1" applyBorder="1" applyAlignment="1">
      <alignment vertical="center" wrapText="1"/>
    </xf>
    <xf numFmtId="0" fontId="4" fillId="0" borderId="0" xfId="1" applyFont="1" applyAlignment="1">
      <alignment horizontal="center" vertical="center"/>
    </xf>
    <xf numFmtId="9" fontId="2" fillId="7" borderId="7" xfId="1" applyNumberFormat="1" applyFont="1" applyFill="1" applyBorder="1" applyAlignment="1">
      <alignment horizontal="center" vertical="center" wrapText="1"/>
    </xf>
    <xf numFmtId="1" fontId="2" fillId="7" borderId="7" xfId="4" applyNumberFormat="1" applyFont="1" applyFill="1" applyBorder="1" applyAlignment="1">
      <alignment horizontal="center" vertical="center" wrapText="1"/>
    </xf>
    <xf numFmtId="0" fontId="11" fillId="0" borderId="7" xfId="1" applyFont="1" applyBorder="1" applyAlignment="1">
      <alignment horizontal="left" vertical="top" wrapText="1" indent="1"/>
    </xf>
    <xf numFmtId="41" fontId="2" fillId="7" borderId="7" xfId="7" applyFont="1" applyFill="1" applyBorder="1" applyAlignment="1">
      <alignment horizontal="center" vertical="center" wrapText="1"/>
    </xf>
    <xf numFmtId="166" fontId="2" fillId="7" borderId="7" xfId="4" applyNumberFormat="1" applyFont="1" applyFill="1" applyBorder="1" applyAlignment="1">
      <alignment horizontal="center" vertical="center" wrapText="1"/>
    </xf>
    <xf numFmtId="169" fontId="2" fillId="7" borderId="7" xfId="1" applyNumberFormat="1" applyFont="1" applyFill="1" applyBorder="1" applyAlignment="1">
      <alignment horizontal="center" vertical="center" wrapText="1"/>
    </xf>
    <xf numFmtId="2" fontId="2" fillId="7" borderId="7" xfId="1" applyNumberFormat="1" applyFont="1" applyFill="1" applyBorder="1" applyAlignment="1">
      <alignment horizontal="center" vertical="center" wrapText="1"/>
    </xf>
    <xf numFmtId="170" fontId="2" fillId="7" borderId="7" xfId="7" applyNumberFormat="1" applyFont="1" applyFill="1" applyBorder="1" applyAlignment="1">
      <alignment horizontal="center" vertical="center" wrapText="1"/>
    </xf>
    <xf numFmtId="0" fontId="54" fillId="12" borderId="7" xfId="1" applyFont="1" applyFill="1" applyBorder="1" applyAlignment="1">
      <alignment horizontal="left" vertical="center" wrapText="1" indent="1" readingOrder="1"/>
    </xf>
    <xf numFmtId="1" fontId="2" fillId="7" borderId="7" xfId="7" applyNumberFormat="1" applyFont="1" applyFill="1" applyBorder="1" applyAlignment="1">
      <alignment horizontal="center" vertical="center" wrapText="1"/>
    </xf>
    <xf numFmtId="0" fontId="11" fillId="6" borderId="7" xfId="1" applyFont="1" applyFill="1" applyBorder="1" applyAlignment="1">
      <alignment horizontal="center" vertical="center" wrapText="1"/>
    </xf>
    <xf numFmtId="0" fontId="11" fillId="6" borderId="8" xfId="1" applyFont="1" applyFill="1" applyBorder="1" applyAlignment="1">
      <alignment horizontal="center" vertical="center" wrapText="1"/>
    </xf>
    <xf numFmtId="0" fontId="0" fillId="3" borderId="0" xfId="0" applyFill="1"/>
    <xf numFmtId="0" fontId="19" fillId="8" borderId="7" xfId="1" applyFont="1" applyFill="1" applyBorder="1" applyAlignment="1">
      <alignment horizontal="left" vertical="center" wrapText="1"/>
    </xf>
    <xf numFmtId="0" fontId="2" fillId="2" borderId="0" xfId="1" applyFont="1" applyFill="1" applyAlignment="1">
      <alignment horizontal="left" vertical="center" wrapText="1"/>
    </xf>
    <xf numFmtId="0" fontId="4" fillId="0" borderId="0" xfId="1" applyFont="1" applyAlignment="1">
      <alignment horizontal="center" vertical="center"/>
    </xf>
    <xf numFmtId="10" fontId="9" fillId="0" borderId="7" xfId="1" applyNumberFormat="1" applyFont="1" applyBorder="1" applyAlignment="1">
      <alignment horizontal="center" vertical="center" wrapText="1"/>
    </xf>
    <xf numFmtId="0" fontId="40" fillId="8" borderId="8" xfId="1" applyFont="1" applyFill="1" applyBorder="1" applyAlignment="1">
      <alignment horizontal="center" vertical="center" wrapText="1"/>
    </xf>
    <xf numFmtId="0" fontId="54" fillId="13" borderId="7" xfId="1" applyFont="1" applyFill="1" applyBorder="1" applyAlignment="1">
      <alignment horizontal="left" vertical="center" wrapText="1" indent="1" readingOrder="1"/>
    </xf>
    <xf numFmtId="0" fontId="56" fillId="0" borderId="7" xfId="1" applyFont="1" applyBorder="1" applyAlignment="1">
      <alignment horizontal="left" vertical="center" wrapText="1" indent="1"/>
    </xf>
    <xf numFmtId="14" fontId="11" fillId="0" borderId="7" xfId="1" applyNumberFormat="1" applyFont="1" applyBorder="1" applyAlignment="1">
      <alignment horizontal="right" vertical="center" wrapText="1"/>
    </xf>
    <xf numFmtId="167" fontId="11" fillId="0" borderId="33" xfId="5" applyNumberFormat="1" applyFont="1" applyBorder="1" applyAlignment="1">
      <alignment horizontal="center" vertical="center" wrapText="1"/>
    </xf>
    <xf numFmtId="0" fontId="58" fillId="8" borderId="7" xfId="1" applyFont="1" applyFill="1" applyBorder="1" applyAlignment="1">
      <alignment horizontal="center" vertical="center" textRotation="90" wrapText="1"/>
    </xf>
    <xf numFmtId="9" fontId="17" fillId="7" borderId="7" xfId="1" applyNumberFormat="1" applyFont="1" applyFill="1" applyBorder="1" applyAlignment="1">
      <alignment horizontal="center" vertical="center" textRotation="90" wrapText="1"/>
    </xf>
    <xf numFmtId="0" fontId="47" fillId="8" borderId="7" xfId="1" applyFont="1" applyFill="1" applyBorder="1" applyAlignment="1">
      <alignment horizontal="center" vertical="center" textRotation="90" wrapText="1"/>
    </xf>
    <xf numFmtId="41" fontId="17" fillId="7" borderId="7" xfId="7" applyFont="1" applyFill="1" applyBorder="1" applyAlignment="1">
      <alignment horizontal="center" vertical="center" wrapText="1"/>
    </xf>
    <xf numFmtId="0" fontId="2" fillId="7" borderId="7" xfId="1" applyFont="1" applyFill="1" applyBorder="1" applyAlignment="1">
      <alignment vertical="center" wrapText="1"/>
    </xf>
    <xf numFmtId="171" fontId="2" fillId="7" borderId="7" xfId="7" applyNumberFormat="1" applyFont="1" applyFill="1" applyBorder="1" applyAlignment="1">
      <alignment vertical="center" wrapText="1"/>
    </xf>
    <xf numFmtId="172" fontId="2" fillId="7" borderId="7" xfId="7" applyNumberFormat="1" applyFont="1" applyFill="1" applyBorder="1" applyAlignment="1">
      <alignment vertical="center" wrapText="1"/>
    </xf>
    <xf numFmtId="10" fontId="2" fillId="7" borderId="7" xfId="1" applyNumberFormat="1" applyFont="1" applyFill="1" applyBorder="1" applyAlignment="1">
      <alignment vertical="center" wrapText="1"/>
    </xf>
    <xf numFmtId="41" fontId="17" fillId="7" borderId="7" xfId="7" applyFont="1" applyFill="1" applyBorder="1" applyAlignment="1">
      <alignment vertical="center" wrapText="1"/>
    </xf>
    <xf numFmtId="41" fontId="2" fillId="7" borderId="7" xfId="7" applyFont="1" applyFill="1" applyBorder="1" applyAlignment="1">
      <alignment vertical="center" wrapText="1"/>
    </xf>
    <xf numFmtId="164" fontId="41" fillId="0" borderId="21" xfId="1" applyNumberFormat="1" applyFont="1" applyFill="1" applyBorder="1" applyAlignment="1">
      <alignment horizontal="center" vertical="center" wrapText="1"/>
    </xf>
    <xf numFmtId="0" fontId="17" fillId="12" borderId="7" xfId="1" applyFont="1" applyFill="1" applyBorder="1" applyAlignment="1">
      <alignment vertical="center" wrapText="1" readingOrder="1"/>
    </xf>
    <xf numFmtId="41" fontId="2" fillId="7" borderId="7" xfId="7" applyFont="1" applyFill="1" applyBorder="1" applyAlignment="1">
      <alignment horizontal="right" vertical="center" wrapText="1"/>
    </xf>
    <xf numFmtId="9" fontId="2" fillId="7" borderId="7" xfId="1" applyNumberFormat="1" applyFont="1" applyFill="1" applyBorder="1" applyAlignment="1">
      <alignment vertical="center" wrapText="1"/>
    </xf>
    <xf numFmtId="2" fontId="11" fillId="0" borderId="7" xfId="1" applyNumberFormat="1" applyFont="1" applyBorder="1" applyAlignment="1">
      <alignment vertical="center" wrapText="1"/>
    </xf>
    <xf numFmtId="42" fontId="30" fillId="0" borderId="7" xfId="6" applyFont="1" applyBorder="1" applyAlignment="1">
      <alignment vertical="center" wrapText="1"/>
    </xf>
    <xf numFmtId="0" fontId="21" fillId="0" borderId="0" xfId="1" applyFont="1" applyFill="1" applyBorder="1" applyAlignment="1">
      <alignment horizontal="center" vertical="center" wrapText="1"/>
    </xf>
    <xf numFmtId="0" fontId="4" fillId="0" borderId="0" xfId="1" applyFont="1" applyFill="1" applyBorder="1" applyAlignment="1">
      <alignment vertical="center"/>
    </xf>
    <xf numFmtId="0" fontId="4" fillId="0" borderId="0" xfId="1" applyFont="1" applyFill="1" applyAlignment="1">
      <alignment vertical="center"/>
    </xf>
    <xf numFmtId="0" fontId="60" fillId="0" borderId="7" xfId="1" applyFont="1" applyFill="1" applyBorder="1" applyAlignment="1">
      <alignment vertical="center" wrapText="1" readingOrder="1"/>
    </xf>
    <xf numFmtId="166" fontId="33" fillId="0" borderId="0" xfId="2" applyNumberFormat="1" applyFont="1" applyBorder="1" applyAlignment="1">
      <alignment horizontal="center" vertical="center" wrapText="1"/>
    </xf>
    <xf numFmtId="0" fontId="19" fillId="8" borderId="7" xfId="1" applyFont="1" applyFill="1" applyBorder="1" applyAlignment="1">
      <alignment horizontal="left" vertical="center" wrapText="1"/>
    </xf>
    <xf numFmtId="0" fontId="4" fillId="0" borderId="0" xfId="1" applyFont="1" applyAlignment="1">
      <alignment horizontal="center" vertical="center"/>
    </xf>
    <xf numFmtId="0" fontId="43" fillId="3" borderId="0" xfId="1" applyFont="1" applyFill="1" applyBorder="1" applyAlignment="1">
      <alignment horizontal="left" vertical="center" wrapText="1"/>
    </xf>
    <xf numFmtId="0" fontId="2" fillId="2" borderId="0" xfId="1" applyFont="1" applyFill="1" applyAlignment="1">
      <alignment horizontal="left" vertical="center" wrapText="1"/>
    </xf>
    <xf numFmtId="0" fontId="62" fillId="0" borderId="7" xfId="1" applyFont="1" applyFill="1" applyBorder="1" applyAlignment="1">
      <alignment vertical="center" wrapText="1" readingOrder="1"/>
    </xf>
    <xf numFmtId="0" fontId="17" fillId="6" borderId="7" xfId="1" applyFont="1" applyFill="1" applyBorder="1" applyAlignment="1">
      <alignment horizontal="left" vertical="center" wrapText="1"/>
    </xf>
    <xf numFmtId="0" fontId="17" fillId="6" borderId="19" xfId="1" applyFont="1" applyFill="1" applyBorder="1" applyAlignment="1">
      <alignment horizontal="left" vertical="center" wrapText="1"/>
    </xf>
    <xf numFmtId="42" fontId="29" fillId="0" borderId="19" xfId="6" applyFont="1" applyBorder="1" applyAlignment="1">
      <alignment vertical="center" wrapText="1"/>
    </xf>
    <xf numFmtId="0" fontId="2" fillId="0" borderId="0" xfId="1" applyFont="1" applyBorder="1" applyAlignment="1">
      <alignment horizontal="center" vertical="center" wrapText="1"/>
    </xf>
    <xf numFmtId="42" fontId="2" fillId="0" borderId="0" xfId="6" applyFont="1" applyBorder="1" applyAlignment="1">
      <alignment vertical="center" wrapText="1"/>
    </xf>
    <xf numFmtId="9" fontId="2" fillId="0" borderId="0" xfId="4" applyFont="1" applyBorder="1" applyAlignment="1">
      <alignment horizontal="center" vertical="center" wrapText="1"/>
    </xf>
    <xf numFmtId="4" fontId="31" fillId="0" borderId="0" xfId="1" applyNumberFormat="1" applyFont="1" applyBorder="1" applyAlignment="1">
      <alignment horizontal="center" vertical="center" wrapText="1"/>
    </xf>
    <xf numFmtId="10" fontId="24" fillId="0" borderId="7" xfId="1" applyNumberFormat="1" applyFont="1" applyFill="1" applyBorder="1" applyAlignment="1">
      <alignment vertical="center" wrapText="1"/>
    </xf>
    <xf numFmtId="0" fontId="64" fillId="0" borderId="7" xfId="1" applyFont="1" applyFill="1" applyBorder="1" applyAlignment="1">
      <alignment vertical="center" wrapText="1"/>
    </xf>
    <xf numFmtId="10" fontId="24" fillId="0" borderId="7" xfId="1" applyNumberFormat="1" applyFont="1" applyFill="1" applyBorder="1" applyAlignment="1">
      <alignment vertical="top" wrapText="1"/>
    </xf>
    <xf numFmtId="0" fontId="20" fillId="2" borderId="0" xfId="1" applyFont="1" applyFill="1" applyAlignment="1">
      <alignment vertical="center" wrapText="1"/>
    </xf>
    <xf numFmtId="0" fontId="4" fillId="10" borderId="21" xfId="1" applyFont="1" applyFill="1" applyBorder="1" applyAlignment="1">
      <alignment vertical="center" wrapText="1"/>
    </xf>
    <xf numFmtId="0" fontId="24" fillId="0" borderId="7" xfId="1" applyFont="1" applyFill="1" applyBorder="1" applyAlignment="1">
      <alignment horizontal="center" vertical="center" wrapText="1"/>
    </xf>
    <xf numFmtId="0" fontId="70" fillId="0" borderId="7" xfId="1" applyFont="1" applyFill="1" applyBorder="1" applyAlignment="1">
      <alignment horizontal="center" vertical="center" wrapText="1"/>
    </xf>
    <xf numFmtId="0" fontId="20" fillId="0" borderId="0" xfId="1" applyFont="1" applyBorder="1" applyAlignment="1">
      <alignment vertical="center" wrapText="1"/>
    </xf>
    <xf numFmtId="22" fontId="9" fillId="2" borderId="0" xfId="1" applyNumberFormat="1" applyFont="1" applyFill="1" applyBorder="1" applyAlignment="1">
      <alignment vertical="center" wrapText="1"/>
    </xf>
    <xf numFmtId="166" fontId="30" fillId="0" borderId="17" xfId="2" applyNumberFormat="1" applyFont="1" applyBorder="1" applyAlignment="1">
      <alignment horizontal="center" vertical="center" wrapText="1"/>
    </xf>
    <xf numFmtId="0" fontId="18" fillId="0" borderId="8" xfId="1" applyFont="1" applyFill="1" applyBorder="1" applyAlignment="1">
      <alignment horizontal="center" vertical="center" wrapText="1"/>
    </xf>
    <xf numFmtId="0" fontId="20" fillId="0" borderId="8" xfId="1" applyFont="1" applyFill="1" applyBorder="1" applyAlignment="1">
      <alignment horizontal="center" vertical="center" wrapText="1"/>
    </xf>
    <xf numFmtId="0" fontId="18" fillId="6" borderId="8" xfId="1" applyFont="1" applyFill="1" applyBorder="1" applyAlignment="1">
      <alignment horizontal="center" vertical="center" wrapText="1"/>
    </xf>
    <xf numFmtId="3" fontId="11" fillId="0" borderId="14" xfId="1" applyNumberFormat="1" applyFont="1" applyFill="1" applyBorder="1" applyAlignment="1">
      <alignment horizontal="center" vertical="center" wrapText="1"/>
    </xf>
    <xf numFmtId="3" fontId="11" fillId="0" borderId="7" xfId="2" applyNumberFormat="1" applyFont="1" applyFill="1" applyBorder="1" applyAlignment="1">
      <alignment horizontal="center" vertical="center" wrapText="1"/>
    </xf>
    <xf numFmtId="0" fontId="71" fillId="0" borderId="7" xfId="1" applyFont="1" applyFill="1" applyBorder="1" applyAlignment="1">
      <alignment horizontal="center" vertical="center" wrapText="1"/>
    </xf>
    <xf numFmtId="9" fontId="11" fillId="0" borderId="7" xfId="4" applyFont="1" applyFill="1" applyBorder="1" applyAlignment="1">
      <alignment horizontal="center" vertical="center" wrapText="1"/>
    </xf>
    <xf numFmtId="166" fontId="11" fillId="0" borderId="7" xfId="4" applyNumberFormat="1" applyFont="1" applyFill="1" applyBorder="1" applyAlignment="1">
      <alignment horizontal="center" vertical="center" wrapText="1"/>
    </xf>
    <xf numFmtId="0" fontId="50" fillId="6" borderId="7" xfId="1" applyFont="1" applyFill="1" applyBorder="1" applyAlignment="1">
      <alignment vertical="center" wrapText="1" readingOrder="1"/>
    </xf>
    <xf numFmtId="0" fontId="32" fillId="6" borderId="7" xfId="1" applyFont="1" applyFill="1" applyBorder="1" applyAlignment="1">
      <alignment horizontal="left" vertical="center" wrapText="1"/>
    </xf>
    <xf numFmtId="0" fontId="32" fillId="6" borderId="19" xfId="1" applyFont="1" applyFill="1" applyBorder="1" applyAlignment="1">
      <alignment horizontal="left" vertical="center" wrapText="1"/>
    </xf>
    <xf numFmtId="164" fontId="9" fillId="0" borderId="7" xfId="1" applyNumberFormat="1" applyFont="1" applyFill="1" applyBorder="1" applyAlignment="1">
      <alignment horizontal="center" vertical="center" wrapText="1"/>
    </xf>
    <xf numFmtId="0" fontId="73" fillId="6" borderId="7" xfId="1" applyFont="1" applyFill="1" applyBorder="1" applyAlignment="1">
      <alignment vertical="center" wrapText="1" readingOrder="1"/>
    </xf>
    <xf numFmtId="0" fontId="17" fillId="6" borderId="8" xfId="1" applyFont="1" applyFill="1" applyBorder="1" applyAlignment="1">
      <alignment vertical="center" wrapText="1"/>
    </xf>
    <xf numFmtId="10" fontId="24" fillId="0" borderId="7" xfId="1" applyNumberFormat="1" applyFont="1" applyBorder="1" applyAlignment="1">
      <alignment vertical="center" wrapText="1"/>
    </xf>
    <xf numFmtId="2" fontId="64" fillId="0" borderId="7" xfId="1" applyNumberFormat="1" applyFont="1" applyBorder="1" applyAlignment="1">
      <alignment vertical="center" wrapText="1"/>
    </xf>
    <xf numFmtId="0" fontId="19" fillId="8" borderId="7" xfId="1" applyFont="1" applyFill="1" applyBorder="1" applyAlignment="1">
      <alignment horizontal="left" vertical="center" wrapText="1"/>
    </xf>
    <xf numFmtId="0" fontId="2" fillId="2" borderId="0" xfId="1" applyFont="1" applyFill="1" applyAlignment="1">
      <alignment horizontal="left" vertical="center" wrapText="1"/>
    </xf>
    <xf numFmtId="0" fontId="4" fillId="0" borderId="0" xfId="1" applyFont="1" applyAlignment="1">
      <alignment horizontal="center" vertical="center"/>
    </xf>
    <xf numFmtId="0" fontId="2" fillId="2" borderId="0" xfId="1" applyFont="1" applyFill="1" applyAlignment="1">
      <alignment horizontal="center" vertical="center" wrapText="1"/>
    </xf>
    <xf numFmtId="0" fontId="43" fillId="3" borderId="0" xfId="1" applyFont="1" applyFill="1" applyBorder="1" applyAlignment="1">
      <alignment horizontal="left" vertical="center" wrapText="1"/>
    </xf>
    <xf numFmtId="0" fontId="2" fillId="2" borderId="0" xfId="1" applyFont="1" applyFill="1" applyAlignment="1">
      <alignment vertical="center" wrapText="1"/>
    </xf>
    <xf numFmtId="0" fontId="11" fillId="0" borderId="7" xfId="1" applyFont="1" applyFill="1" applyBorder="1" applyAlignment="1">
      <alignment horizontal="center" vertical="center" wrapText="1"/>
    </xf>
    <xf numFmtId="9" fontId="18"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9" fontId="2" fillId="7" borderId="7" xfId="1" applyNumberFormat="1" applyFont="1" applyFill="1" applyBorder="1" applyAlignment="1">
      <alignment horizontal="center" vertical="center" wrapText="1"/>
    </xf>
    <xf numFmtId="0" fontId="20" fillId="9" borderId="1" xfId="1" applyFont="1" applyFill="1" applyBorder="1" applyAlignment="1">
      <alignment horizontal="center" vertical="center" wrapText="1"/>
    </xf>
    <xf numFmtId="0" fontId="20" fillId="10" borderId="1" xfId="1" applyFont="1" applyFill="1" applyBorder="1" applyAlignment="1">
      <alignment horizontal="center" vertical="center" wrapText="1"/>
    </xf>
    <xf numFmtId="0" fontId="11" fillId="0" borderId="7" xfId="1" applyFont="1" applyBorder="1" applyAlignment="1">
      <alignment horizontal="left" vertical="center" wrapText="1"/>
    </xf>
    <xf numFmtId="0" fontId="68" fillId="0" borderId="7" xfId="1" applyFont="1" applyFill="1" applyBorder="1" applyAlignment="1">
      <alignment vertical="center" wrapText="1" readingOrder="1"/>
    </xf>
    <xf numFmtId="0" fontId="64" fillId="0" borderId="8" xfId="1" applyFont="1" applyBorder="1" applyAlignment="1">
      <alignment vertical="center" wrapText="1"/>
    </xf>
    <xf numFmtId="0" fontId="64" fillId="0" borderId="7" xfId="1" applyFont="1" applyBorder="1" applyAlignment="1">
      <alignment horizontal="left" vertical="center" wrapText="1"/>
    </xf>
    <xf numFmtId="2" fontId="64" fillId="0" borderId="7" xfId="1" applyNumberFormat="1" applyFont="1" applyBorder="1" applyAlignment="1">
      <alignment horizontal="left" vertical="center" wrapText="1" indent="1"/>
    </xf>
    <xf numFmtId="0" fontId="4" fillId="0" borderId="0" xfId="1" applyFont="1" applyBorder="1" applyAlignment="1">
      <alignment vertical="center"/>
    </xf>
    <xf numFmtId="0" fontId="2" fillId="0" borderId="0" xfId="1" applyFont="1" applyFill="1" applyBorder="1" applyAlignment="1">
      <alignment horizontal="center" vertical="center" wrapText="1"/>
    </xf>
    <xf numFmtId="42" fontId="32" fillId="0" borderId="0" xfId="6" applyFont="1" applyFill="1" applyBorder="1" applyAlignment="1">
      <alignment vertical="center" wrapText="1"/>
    </xf>
    <xf numFmtId="9" fontId="32" fillId="0" borderId="0" xfId="4" applyFont="1" applyFill="1" applyBorder="1" applyAlignment="1">
      <alignment horizontal="center" vertical="center" wrapText="1"/>
    </xf>
    <xf numFmtId="4" fontId="39" fillId="0" borderId="0" xfId="1" applyNumberFormat="1" applyFont="1" applyFill="1" applyBorder="1" applyAlignment="1">
      <alignment horizontal="center" vertical="center" wrapText="1"/>
    </xf>
    <xf numFmtId="9" fontId="2" fillId="0" borderId="0" xfId="4" applyFont="1" applyFill="1" applyBorder="1" applyAlignment="1">
      <alignment horizontal="center" vertical="center" wrapText="1"/>
    </xf>
    <xf numFmtId="166" fontId="33" fillId="0" borderId="0" xfId="2" applyNumberFormat="1" applyFont="1" applyFill="1" applyBorder="1" applyAlignment="1">
      <alignment horizontal="center" vertical="center" wrapText="1"/>
    </xf>
    <xf numFmtId="0" fontId="44" fillId="0" borderId="0" xfId="0" applyFont="1" applyFill="1" applyBorder="1" applyAlignment="1">
      <alignment vertical="center"/>
    </xf>
    <xf numFmtId="0" fontId="68" fillId="0" borderId="7" xfId="1" applyFont="1" applyFill="1" applyBorder="1" applyAlignment="1">
      <alignment horizontal="left" vertical="center" wrapText="1" indent="1" readingOrder="1"/>
    </xf>
    <xf numFmtId="0" fontId="68" fillId="0" borderId="7" xfId="1" applyFont="1" applyFill="1" applyBorder="1" applyAlignment="1">
      <alignment vertical="top" wrapText="1" readingOrder="1"/>
    </xf>
    <xf numFmtId="10" fontId="24" fillId="0" borderId="7" xfId="1" applyNumberFormat="1" applyFont="1" applyBorder="1" applyAlignment="1">
      <alignment vertical="top" wrapText="1"/>
    </xf>
    <xf numFmtId="0" fontId="11" fillId="0" borderId="8" xfId="1" applyFont="1" applyFill="1" applyBorder="1" applyAlignment="1">
      <alignment horizontal="center" vertical="center" wrapText="1"/>
    </xf>
    <xf numFmtId="0" fontId="64" fillId="0" borderId="7" xfId="1" applyFont="1" applyBorder="1" applyAlignment="1">
      <alignment vertical="center" wrapText="1"/>
    </xf>
    <xf numFmtId="0" fontId="2" fillId="2" borderId="0" xfId="1" applyFont="1" applyFill="1" applyAlignment="1">
      <alignment horizontal="left" vertical="center" wrapText="1" indent="1"/>
    </xf>
    <xf numFmtId="0" fontId="50" fillId="6" borderId="7" xfId="1" applyFont="1" applyFill="1" applyBorder="1" applyAlignment="1">
      <alignment horizontal="left" vertical="center" wrapText="1" indent="1" readingOrder="1"/>
    </xf>
    <xf numFmtId="10" fontId="75" fillId="0" borderId="7" xfId="1" applyNumberFormat="1" applyFont="1" applyBorder="1" applyAlignment="1">
      <alignment vertical="top" wrapText="1"/>
    </xf>
    <xf numFmtId="0" fontId="11" fillId="0" borderId="7" xfId="1" applyFont="1" applyFill="1" applyBorder="1" applyAlignment="1">
      <alignment horizontal="center" vertical="center" wrapText="1"/>
    </xf>
    <xf numFmtId="9" fontId="18"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11" fillId="0" borderId="8" xfId="1" applyFont="1" applyFill="1" applyBorder="1" applyAlignment="1">
      <alignment horizontal="center" vertical="center" wrapText="1"/>
    </xf>
    <xf numFmtId="0" fontId="43" fillId="3" borderId="0" xfId="1" applyFont="1" applyFill="1" applyBorder="1" applyAlignment="1">
      <alignment vertical="center" wrapText="1"/>
    </xf>
    <xf numFmtId="22" fontId="9" fillId="2" borderId="1" xfId="1" applyNumberFormat="1" applyFont="1" applyFill="1" applyBorder="1" applyAlignment="1">
      <alignment vertical="center" wrapText="1"/>
    </xf>
    <xf numFmtId="22" fontId="9" fillId="2" borderId="32" xfId="1" applyNumberFormat="1" applyFont="1" applyFill="1" applyBorder="1" applyAlignment="1">
      <alignment vertical="center" wrapText="1"/>
    </xf>
    <xf numFmtId="22" fontId="9" fillId="2" borderId="4" xfId="1" applyNumberFormat="1" applyFont="1" applyFill="1" applyBorder="1" applyAlignment="1">
      <alignment vertical="center" wrapText="1"/>
    </xf>
    <xf numFmtId="0" fontId="77" fillId="2" borderId="4" xfId="1" applyFont="1" applyFill="1" applyBorder="1" applyAlignment="1">
      <alignment vertical="center" wrapText="1"/>
    </xf>
    <xf numFmtId="0" fontId="49" fillId="0" borderId="7" xfId="1" applyFont="1" applyFill="1" applyBorder="1" applyAlignment="1">
      <alignment vertical="center" wrapText="1" readingOrder="1"/>
    </xf>
    <xf numFmtId="0" fontId="23" fillId="0" borderId="19" xfId="1" applyFont="1" applyFill="1" applyBorder="1" applyAlignment="1">
      <alignment vertical="center" wrapText="1" readingOrder="1"/>
    </xf>
    <xf numFmtId="0" fontId="80" fillId="0" borderId="7" xfId="1" applyFont="1" applyFill="1" applyBorder="1" applyAlignment="1">
      <alignment vertical="center" wrapText="1" readingOrder="1"/>
    </xf>
    <xf numFmtId="0" fontId="11" fillId="0" borderId="7" xfId="1" applyFont="1" applyBorder="1" applyAlignment="1">
      <alignment vertical="center" wrapText="1"/>
    </xf>
    <xf numFmtId="0" fontId="34" fillId="0" borderId="7" xfId="1" applyFont="1" applyFill="1" applyBorder="1" applyAlignment="1">
      <alignment vertical="center" wrapText="1" readingOrder="1"/>
    </xf>
    <xf numFmtId="0" fontId="11" fillId="0" borderId="7" xfId="1" applyFont="1" applyFill="1" applyBorder="1" applyAlignment="1">
      <alignment vertical="center" wrapText="1" readingOrder="1"/>
    </xf>
    <xf numFmtId="0" fontId="24" fillId="0" borderId="7" xfId="1" applyFont="1" applyFill="1" applyBorder="1" applyAlignment="1">
      <alignment vertical="center" wrapText="1" readingOrder="1"/>
    </xf>
    <xf numFmtId="0" fontId="77" fillId="0" borderId="7" xfId="1" applyFont="1" applyBorder="1" applyAlignment="1">
      <alignment vertical="center" wrapText="1"/>
    </xf>
    <xf numFmtId="10" fontId="77" fillId="0" borderId="7" xfId="1" applyNumberFormat="1" applyFont="1" applyBorder="1" applyAlignment="1">
      <alignment vertical="center" wrapText="1"/>
    </xf>
    <xf numFmtId="0" fontId="20" fillId="0" borderId="1" xfId="1" applyFont="1" applyBorder="1" applyAlignment="1">
      <alignment vertical="center" wrapText="1"/>
    </xf>
    <xf numFmtId="0" fontId="81" fillId="6" borderId="7" xfId="1" applyFont="1" applyFill="1" applyBorder="1" applyAlignment="1">
      <alignment horizontal="center" vertical="center" wrapText="1"/>
    </xf>
    <xf numFmtId="0" fontId="81" fillId="6" borderId="8" xfId="1" applyFont="1" applyFill="1" applyBorder="1" applyAlignment="1">
      <alignment horizontal="center" vertical="center" wrapText="1"/>
    </xf>
    <xf numFmtId="42" fontId="32" fillId="0" borderId="0" xfId="6" applyFont="1" applyBorder="1" applyAlignment="1">
      <alignment vertical="center" wrapText="1"/>
    </xf>
    <xf numFmtId="9" fontId="30" fillId="0" borderId="0" xfId="2" applyNumberFormat="1" applyFont="1" applyBorder="1" applyAlignment="1">
      <alignment horizontal="center" vertical="center" wrapText="1"/>
    </xf>
    <xf numFmtId="4" fontId="39" fillId="0" borderId="0" xfId="1" applyNumberFormat="1" applyFont="1" applyBorder="1" applyAlignment="1">
      <alignment horizontal="center" vertical="center" wrapText="1"/>
    </xf>
    <xf numFmtId="166" fontId="30" fillId="0" borderId="0" xfId="2" applyNumberFormat="1" applyFont="1" applyBorder="1" applyAlignment="1">
      <alignment horizontal="center" vertical="center" wrapText="1"/>
    </xf>
    <xf numFmtId="0" fontId="60" fillId="0" borderId="0" xfId="1" applyFont="1" applyFill="1" applyBorder="1" applyAlignment="1">
      <alignment vertical="center" wrapText="1" readingOrder="1"/>
    </xf>
    <xf numFmtId="0" fontId="60" fillId="0" borderId="7" xfId="1" applyFont="1" applyFill="1" applyBorder="1" applyAlignment="1">
      <alignment horizontal="left" vertical="top" wrapText="1" readingOrder="1"/>
    </xf>
    <xf numFmtId="0" fontId="82" fillId="0" borderId="7" xfId="1" applyFont="1" applyFill="1" applyBorder="1" applyAlignment="1">
      <alignment horizontal="left" vertical="center" wrapText="1" readingOrder="1"/>
    </xf>
    <xf numFmtId="0" fontId="17" fillId="3" borderId="0" xfId="1" applyFont="1" applyFill="1" applyBorder="1" applyAlignment="1">
      <alignment vertical="center" wrapText="1"/>
    </xf>
    <xf numFmtId="0" fontId="2" fillId="6" borderId="7" xfId="1" applyFont="1" applyFill="1" applyBorder="1" applyAlignment="1">
      <alignment horizontal="center" vertical="center" wrapText="1"/>
    </xf>
    <xf numFmtId="0" fontId="11" fillId="0" borderId="7" xfId="1" applyFont="1" applyFill="1" applyBorder="1" applyAlignment="1">
      <alignment horizontal="center" vertical="center" wrapText="1"/>
    </xf>
    <xf numFmtId="9" fontId="18"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17" fillId="6" borderId="7" xfId="1" applyFont="1" applyFill="1" applyBorder="1" applyAlignment="1">
      <alignment horizontal="center" vertical="center" wrapText="1"/>
    </xf>
    <xf numFmtId="0" fontId="20" fillId="0" borderId="0" xfId="1" applyFont="1" applyBorder="1" applyAlignment="1">
      <alignment horizontal="center" vertical="center" wrapText="1"/>
    </xf>
    <xf numFmtId="166" fontId="33" fillId="0" borderId="0" xfId="2" applyNumberFormat="1" applyFont="1" applyBorder="1" applyAlignment="1">
      <alignment horizontal="center" vertical="center" wrapText="1"/>
    </xf>
    <xf numFmtId="0" fontId="4" fillId="0" borderId="0" xfId="1" applyFont="1" applyAlignment="1">
      <alignment horizontal="center" vertical="center"/>
    </xf>
    <xf numFmtId="0" fontId="2" fillId="2" borderId="0" xfId="1" applyFont="1" applyFill="1" applyAlignment="1">
      <alignment horizontal="center" vertical="center" wrapText="1"/>
    </xf>
    <xf numFmtId="0" fontId="2" fillId="6" borderId="7" xfId="1" applyFont="1" applyFill="1" applyBorder="1" applyAlignment="1">
      <alignment horizontal="center" vertical="center" textRotation="90" wrapText="1"/>
    </xf>
    <xf numFmtId="0" fontId="2" fillId="0" borderId="14" xfId="1" applyFont="1" applyBorder="1" applyAlignment="1">
      <alignment horizontal="center" vertical="center" wrapText="1"/>
    </xf>
    <xf numFmtId="0" fontId="19" fillId="8" borderId="7" xfId="1" applyFont="1" applyFill="1" applyBorder="1" applyAlignment="1">
      <alignment horizontal="left" vertical="center" wrapText="1"/>
    </xf>
    <xf numFmtId="0" fontId="11" fillId="0" borderId="8" xfId="1" applyFont="1" applyFill="1" applyBorder="1" applyAlignment="1">
      <alignment horizontal="center" vertical="center" wrapText="1"/>
    </xf>
    <xf numFmtId="0" fontId="17" fillId="7" borderId="7" xfId="1" applyFont="1" applyFill="1" applyBorder="1" applyAlignment="1">
      <alignment horizontal="center" vertical="center" wrapText="1"/>
    </xf>
    <xf numFmtId="0" fontId="15" fillId="7" borderId="8" xfId="1" applyFont="1" applyFill="1" applyBorder="1" applyAlignment="1">
      <alignment horizontal="center" vertical="center" wrapText="1"/>
    </xf>
    <xf numFmtId="0" fontId="2" fillId="2" borderId="0" xfId="1" applyFont="1" applyFill="1" applyAlignment="1">
      <alignment vertical="center" wrapText="1"/>
    </xf>
    <xf numFmtId="0" fontId="2" fillId="3" borderId="0" xfId="1" applyFont="1" applyFill="1" applyBorder="1" applyAlignment="1">
      <alignment horizontal="left" vertical="center" wrapText="1"/>
    </xf>
    <xf numFmtId="0" fontId="20" fillId="9" borderId="1" xfId="1" applyFont="1" applyFill="1" applyBorder="1" applyAlignment="1">
      <alignment horizontal="center" vertical="center" wrapText="1"/>
    </xf>
    <xf numFmtId="0" fontId="20" fillId="10" borderId="1" xfId="1" applyFont="1" applyFill="1" applyBorder="1" applyAlignment="1">
      <alignment horizontal="center" vertical="center" wrapText="1"/>
    </xf>
    <xf numFmtId="0" fontId="64" fillId="0" borderId="7" xfId="1" applyFont="1" applyFill="1" applyBorder="1" applyAlignment="1">
      <alignment vertical="top" wrapText="1"/>
    </xf>
    <xf numFmtId="0" fontId="2" fillId="0" borderId="7" xfId="1" applyFont="1" applyBorder="1" applyAlignment="1">
      <alignment horizontal="center" vertical="center" wrapText="1"/>
    </xf>
    <xf numFmtId="166" fontId="33" fillId="0" borderId="0" xfId="2" applyNumberFormat="1" applyFont="1" applyBorder="1" applyAlignment="1">
      <alignment horizontal="center" vertical="center" wrapText="1"/>
    </xf>
    <xf numFmtId="0" fontId="17" fillId="6" borderId="7" xfId="1" applyFont="1" applyFill="1" applyBorder="1" applyAlignment="1">
      <alignment horizontal="center" vertical="center" wrapText="1"/>
    </xf>
    <xf numFmtId="0" fontId="2" fillId="6" borderId="7" xfId="1" applyFont="1" applyFill="1" applyBorder="1" applyAlignment="1">
      <alignment horizontal="center" vertical="center" textRotation="90" wrapText="1"/>
    </xf>
    <xf numFmtId="0" fontId="20" fillId="0" borderId="0" xfId="1" applyFont="1" applyBorder="1" applyAlignment="1">
      <alignment horizontal="center" vertical="center" wrapText="1"/>
    </xf>
    <xf numFmtId="0" fontId="32" fillId="6" borderId="7" xfId="1" applyFont="1" applyFill="1" applyBorder="1" applyAlignment="1">
      <alignment horizontal="center" vertical="center" wrapText="1"/>
    </xf>
    <xf numFmtId="22" fontId="9" fillId="2" borderId="4" xfId="1" applyNumberFormat="1" applyFont="1" applyFill="1" applyBorder="1" applyAlignment="1">
      <alignment horizontal="center" vertical="center" wrapText="1"/>
    </xf>
    <xf numFmtId="164" fontId="41" fillId="0" borderId="7" xfId="1" applyNumberFormat="1" applyFont="1" applyFill="1" applyBorder="1" applyAlignment="1">
      <alignment horizontal="center" vertical="center" wrapText="1"/>
    </xf>
    <xf numFmtId="0" fontId="63" fillId="7" borderId="8" xfId="1" applyFont="1" applyFill="1" applyBorder="1" applyAlignment="1">
      <alignment horizontal="center" vertical="center" wrapText="1"/>
    </xf>
    <xf numFmtId="0" fontId="4" fillId="0" borderId="0" xfId="1" applyFont="1" applyAlignment="1">
      <alignment horizontal="center" vertical="center"/>
    </xf>
    <xf numFmtId="0" fontId="2" fillId="7" borderId="7" xfId="1" applyFont="1" applyFill="1" applyBorder="1" applyAlignment="1">
      <alignment horizontal="center" vertical="center" wrapText="1"/>
    </xf>
    <xf numFmtId="0" fontId="66" fillId="6" borderId="7" xfId="1" applyFont="1" applyFill="1" applyBorder="1" applyAlignment="1">
      <alignment horizontal="center" vertical="center" wrapText="1"/>
    </xf>
    <xf numFmtId="2" fontId="11" fillId="0" borderId="7" xfId="1" applyNumberFormat="1" applyFont="1" applyBorder="1" applyAlignment="1">
      <alignment horizontal="left" vertical="center" wrapText="1" indent="1"/>
    </xf>
    <xf numFmtId="10" fontId="9" fillId="0" borderId="7" xfId="1" applyNumberFormat="1" applyFont="1" applyBorder="1" applyAlignment="1">
      <alignment horizontal="center" vertical="center" wrapText="1"/>
    </xf>
    <xf numFmtId="9" fontId="2" fillId="7" borderId="7" xfId="1" applyNumberFormat="1" applyFont="1" applyFill="1" applyBorder="1" applyAlignment="1">
      <alignment horizontal="center" vertical="center" wrapText="1"/>
    </xf>
    <xf numFmtId="0" fontId="11" fillId="0" borderId="7" xfId="1" applyFont="1" applyFill="1" applyBorder="1" applyAlignment="1">
      <alignment horizontal="center" vertical="center" wrapText="1"/>
    </xf>
    <xf numFmtId="9" fontId="18"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11" fillId="0" borderId="8" xfId="1" applyFont="1" applyFill="1" applyBorder="1" applyAlignment="1">
      <alignment horizontal="center" vertical="center" wrapText="1"/>
    </xf>
    <xf numFmtId="0" fontId="66" fillId="6" borderId="8" xfId="1" applyFont="1" applyFill="1" applyBorder="1" applyAlignment="1">
      <alignment horizontal="center" vertical="center" wrapText="1"/>
    </xf>
    <xf numFmtId="0" fontId="2" fillId="0" borderId="14" xfId="1" applyFont="1" applyBorder="1" applyAlignment="1">
      <alignment horizontal="center" vertical="center" wrapText="1"/>
    </xf>
    <xf numFmtId="2" fontId="11" fillId="0" borderId="7" xfId="1" applyNumberFormat="1" applyFont="1" applyBorder="1" applyAlignment="1">
      <alignment horizontal="left" vertical="center" wrapText="1"/>
    </xf>
    <xf numFmtId="0" fontId="15" fillId="7" borderId="7" xfId="1" applyFont="1" applyFill="1" applyBorder="1" applyAlignment="1">
      <alignment horizontal="center" vertical="center" wrapText="1"/>
    </xf>
    <xf numFmtId="0" fontId="15" fillId="7" borderId="8" xfId="1" applyFont="1" applyFill="1" applyBorder="1" applyAlignment="1">
      <alignment horizontal="center" vertical="center" wrapText="1"/>
    </xf>
    <xf numFmtId="14" fontId="11" fillId="0" borderId="7" xfId="1" applyNumberFormat="1" applyFont="1" applyBorder="1" applyAlignment="1">
      <alignment horizontal="center" vertical="center" wrapText="1"/>
    </xf>
    <xf numFmtId="0" fontId="11" fillId="0" borderId="7" xfId="1" applyFont="1" applyBorder="1" applyAlignment="1">
      <alignment horizontal="center" vertical="center" wrapText="1"/>
    </xf>
    <xf numFmtId="167" fontId="11" fillId="0" borderId="33" xfId="5" applyNumberFormat="1" applyFont="1" applyBorder="1" applyAlignment="1">
      <alignment horizontal="right" vertical="center" wrapText="1"/>
    </xf>
    <xf numFmtId="167" fontId="11" fillId="0" borderId="34" xfId="5" applyNumberFormat="1" applyFont="1" applyBorder="1" applyAlignment="1">
      <alignment horizontal="center" vertical="center" wrapText="1"/>
    </xf>
    <xf numFmtId="167" fontId="11" fillId="0" borderId="7" xfId="5" applyNumberFormat="1" applyFont="1" applyBorder="1" applyAlignment="1">
      <alignment horizontal="right" vertical="center" wrapText="1"/>
    </xf>
    <xf numFmtId="167" fontId="11" fillId="0" borderId="7" xfId="5" applyNumberFormat="1" applyFont="1" applyBorder="1" applyAlignment="1">
      <alignment horizontal="center" vertical="center" wrapText="1"/>
    </xf>
    <xf numFmtId="14" fontId="84" fillId="0" borderId="7" xfId="1" applyNumberFormat="1" applyFont="1" applyBorder="1" applyAlignment="1">
      <alignment horizontal="right" vertical="center" wrapText="1"/>
    </xf>
    <xf numFmtId="0" fontId="84" fillId="0" borderId="7" xfId="1" applyFont="1" applyBorder="1" applyAlignment="1">
      <alignment horizontal="left" vertical="center" wrapText="1"/>
    </xf>
    <xf numFmtId="167" fontId="84" fillId="0" borderId="33" xfId="5" applyNumberFormat="1" applyFont="1" applyBorder="1" applyAlignment="1">
      <alignment horizontal="right" vertical="center" wrapText="1"/>
    </xf>
    <xf numFmtId="0" fontId="63" fillId="0" borderId="7" xfId="1" applyFont="1" applyFill="1" applyBorder="1" applyAlignment="1">
      <alignment horizontal="center" vertical="center" wrapText="1"/>
    </xf>
    <xf numFmtId="0" fontId="11" fillId="0" borderId="7" xfId="1" applyFont="1" applyFill="1" applyBorder="1" applyAlignment="1">
      <alignment horizontal="center" vertical="center" wrapText="1"/>
    </xf>
    <xf numFmtId="9" fontId="18"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17" fillId="6" borderId="7" xfId="1" applyFont="1" applyFill="1" applyBorder="1" applyAlignment="1">
      <alignment horizontal="center" vertical="center" wrapText="1"/>
    </xf>
    <xf numFmtId="0" fontId="40" fillId="8" borderId="19" xfId="1" applyFont="1" applyFill="1" applyBorder="1" applyAlignment="1">
      <alignment horizontal="center" vertical="center" wrapText="1"/>
    </xf>
    <xf numFmtId="9" fontId="2" fillId="7" borderId="7" xfId="1" applyNumberFormat="1" applyFont="1" applyFill="1" applyBorder="1" applyAlignment="1">
      <alignment horizontal="center" vertical="center" wrapText="1"/>
    </xf>
    <xf numFmtId="10" fontId="9" fillId="0" borderId="7" xfId="1" applyNumberFormat="1" applyFont="1" applyBorder="1" applyAlignment="1">
      <alignment horizontal="center" vertical="center" wrapText="1"/>
    </xf>
    <xf numFmtId="0" fontId="4" fillId="0" borderId="0" xfId="1" applyFont="1" applyAlignment="1">
      <alignment horizontal="center" vertical="center"/>
    </xf>
    <xf numFmtId="0" fontId="11" fillId="0" borderId="19" xfId="1" applyFont="1" applyFill="1" applyBorder="1" applyAlignment="1">
      <alignment horizontal="center" vertical="center" wrapText="1"/>
    </xf>
    <xf numFmtId="164" fontId="9" fillId="0" borderId="8" xfId="1" applyNumberFormat="1" applyFont="1" applyFill="1" applyBorder="1" applyAlignment="1">
      <alignment horizontal="center" vertical="center" wrapText="1"/>
    </xf>
    <xf numFmtId="41" fontId="2" fillId="7" borderId="19" xfId="7" applyFont="1" applyFill="1" applyBorder="1" applyAlignment="1">
      <alignment horizontal="center" vertical="center" wrapText="1"/>
    </xf>
    <xf numFmtId="0" fontId="17" fillId="7" borderId="7" xfId="1" applyFont="1" applyFill="1" applyBorder="1" applyAlignment="1">
      <alignment horizontal="center" vertical="center" wrapText="1"/>
    </xf>
    <xf numFmtId="42" fontId="11" fillId="11" borderId="33" xfId="8" applyFont="1" applyFill="1" applyBorder="1" applyAlignment="1">
      <alignment horizontal="right" vertical="center" wrapText="1"/>
    </xf>
    <xf numFmtId="9" fontId="11" fillId="0" borderId="14" xfId="4" applyFont="1" applyFill="1" applyBorder="1" applyAlignment="1">
      <alignment horizontal="center" vertical="center" wrapText="1"/>
    </xf>
    <xf numFmtId="9" fontId="11" fillId="0" borderId="7" xfId="1" applyNumberFormat="1" applyFont="1" applyFill="1" applyBorder="1" applyAlignment="1">
      <alignment horizontal="center" vertical="center" wrapText="1"/>
    </xf>
    <xf numFmtId="10" fontId="11" fillId="0" borderId="7" xfId="1" applyNumberFormat="1" applyFont="1" applyBorder="1" applyAlignment="1">
      <alignment horizontal="left" vertical="center" wrapText="1"/>
    </xf>
    <xf numFmtId="2" fontId="11" fillId="0" borderId="7" xfId="1" applyNumberFormat="1" applyFont="1" applyFill="1" applyBorder="1" applyAlignment="1">
      <alignment horizontal="center" vertical="center" wrapText="1"/>
    </xf>
    <xf numFmtId="173" fontId="84" fillId="0" borderId="48" xfId="0" applyNumberFormat="1" applyFont="1" applyBorder="1" applyAlignment="1">
      <alignment horizontal="center" vertical="center"/>
    </xf>
    <xf numFmtId="167" fontId="11" fillId="11" borderId="49" xfId="5" applyNumberFormat="1" applyFont="1" applyFill="1" applyBorder="1" applyAlignment="1">
      <alignment horizontal="right" vertical="center" wrapText="1"/>
    </xf>
    <xf numFmtId="10" fontId="75" fillId="0" borderId="7" xfId="1" applyNumberFormat="1" applyFont="1" applyBorder="1" applyAlignment="1">
      <alignment horizontal="left" vertical="center" wrapText="1"/>
    </xf>
    <xf numFmtId="4" fontId="11" fillId="0" borderId="7" xfId="4" applyNumberFormat="1" applyFont="1" applyFill="1" applyBorder="1" applyAlignment="1">
      <alignment horizontal="center" vertical="center" wrapText="1"/>
    </xf>
    <xf numFmtId="3" fontId="11" fillId="0" borderId="7" xfId="4" applyNumberFormat="1" applyFont="1" applyFill="1" applyBorder="1" applyAlignment="1">
      <alignment horizontal="center" vertical="center" wrapText="1"/>
    </xf>
    <xf numFmtId="1" fontId="11" fillId="0" borderId="7" xfId="4" applyNumberFormat="1" applyFont="1" applyFill="1" applyBorder="1" applyAlignment="1">
      <alignment horizontal="center" vertical="center" wrapText="1"/>
    </xf>
    <xf numFmtId="14" fontId="64" fillId="3" borderId="7" xfId="1" applyNumberFormat="1" applyFont="1" applyFill="1" applyBorder="1" applyAlignment="1">
      <alignment horizontal="center" vertical="center" wrapText="1"/>
    </xf>
    <xf numFmtId="0" fontId="64" fillId="3" borderId="7" xfId="1" applyFont="1" applyFill="1" applyBorder="1" applyAlignment="1">
      <alignment horizontal="center" vertical="center" wrapText="1"/>
    </xf>
    <xf numFmtId="167" fontId="64" fillId="3" borderId="33" xfId="5" applyNumberFormat="1" applyFont="1" applyFill="1" applyBorder="1" applyAlignment="1">
      <alignment horizontal="center" vertical="center" wrapText="1"/>
    </xf>
    <xf numFmtId="14" fontId="64" fillId="0" borderId="7" xfId="1" applyNumberFormat="1" applyFont="1" applyFill="1" applyBorder="1" applyAlignment="1">
      <alignment horizontal="center" vertical="center" wrapText="1"/>
    </xf>
    <xf numFmtId="0" fontId="64" fillId="0" borderId="7" xfId="1" applyFont="1" applyFill="1" applyBorder="1" applyAlignment="1">
      <alignment horizontal="center" vertical="center" wrapText="1"/>
    </xf>
    <xf numFmtId="0" fontId="60" fillId="0" borderId="33" xfId="0" applyFont="1" applyBorder="1" applyAlignment="1">
      <alignment horizontal="left" vertical="center" wrapText="1" readingOrder="1"/>
    </xf>
    <xf numFmtId="0" fontId="37" fillId="18" borderId="33" xfId="0" applyFont="1" applyFill="1" applyBorder="1" applyAlignment="1">
      <alignment horizontal="left" vertical="center" wrapText="1" readingOrder="1"/>
    </xf>
    <xf numFmtId="0" fontId="23" fillId="0" borderId="33" xfId="0" applyFont="1" applyBorder="1" applyAlignment="1">
      <alignment horizontal="left" vertical="center" wrapText="1" readingOrder="1"/>
    </xf>
    <xf numFmtId="0" fontId="87" fillId="19" borderId="33" xfId="0" applyFont="1" applyFill="1" applyBorder="1" applyAlignment="1">
      <alignment horizontal="center" vertical="center" textRotation="90" wrapText="1"/>
    </xf>
    <xf numFmtId="0" fontId="88" fillId="19" borderId="33" xfId="0" applyFont="1" applyFill="1" applyBorder="1" applyAlignment="1">
      <alignment horizontal="center" vertical="center" wrapText="1"/>
    </xf>
    <xf numFmtId="9" fontId="17" fillId="20" borderId="33" xfId="0" applyNumberFormat="1" applyFont="1" applyFill="1" applyBorder="1" applyAlignment="1">
      <alignment horizontal="center" vertical="center" textRotation="90" wrapText="1"/>
    </xf>
    <xf numFmtId="3" fontId="11" fillId="0" borderId="49" xfId="0" applyNumberFormat="1" applyFont="1" applyBorder="1" applyAlignment="1">
      <alignment horizontal="center" vertical="center" wrapText="1"/>
    </xf>
    <xf numFmtId="3" fontId="11" fillId="0" borderId="33" xfId="0" applyNumberFormat="1" applyFont="1" applyBorder="1" applyAlignment="1">
      <alignment horizontal="center" vertical="center" wrapText="1"/>
    </xf>
    <xf numFmtId="9" fontId="18" fillId="0" borderId="33" xfId="0" applyNumberFormat="1" applyFont="1" applyBorder="1" applyAlignment="1">
      <alignment horizontal="center" vertical="center" textRotation="90" wrapText="1"/>
    </xf>
    <xf numFmtId="0" fontId="17" fillId="18" borderId="33" xfId="0" applyFont="1" applyFill="1" applyBorder="1" applyAlignment="1">
      <alignment horizontal="left" vertical="center" wrapText="1"/>
    </xf>
    <xf numFmtId="0" fontId="75" fillId="0" borderId="33" xfId="0" applyFont="1" applyFill="1" applyBorder="1" applyAlignment="1">
      <alignment vertical="center" wrapText="1"/>
    </xf>
    <xf numFmtId="10" fontId="75" fillId="0" borderId="33" xfId="0" applyNumberFormat="1" applyFont="1" applyFill="1" applyBorder="1" applyAlignment="1">
      <alignment vertical="top" wrapText="1"/>
    </xf>
    <xf numFmtId="0" fontId="89" fillId="19" borderId="33" xfId="0" applyFont="1" applyFill="1" applyBorder="1" applyAlignment="1">
      <alignment horizontal="center" vertical="center" textRotation="90" wrapText="1"/>
    </xf>
    <xf numFmtId="0" fontId="90" fillId="0" borderId="33" xfId="0" applyFont="1" applyBorder="1" applyAlignment="1">
      <alignment horizontal="left" vertical="center" wrapText="1" readingOrder="1"/>
    </xf>
    <xf numFmtId="0" fontId="92" fillId="21" borderId="33" xfId="0" applyFont="1" applyFill="1" applyBorder="1" applyAlignment="1">
      <alignment horizontal="left" vertical="center" wrapText="1" readingOrder="1"/>
    </xf>
    <xf numFmtId="0" fontId="93" fillId="0" borderId="33" xfId="0" applyFont="1" applyBorder="1" applyAlignment="1">
      <alignment horizontal="left" vertical="center" wrapText="1" readingOrder="1"/>
    </xf>
    <xf numFmtId="0" fontId="95" fillId="19" borderId="33" xfId="0" applyFont="1" applyFill="1" applyBorder="1" applyAlignment="1">
      <alignment horizontal="center" vertical="center" textRotation="90" wrapText="1"/>
    </xf>
    <xf numFmtId="0" fontId="96" fillId="19" borderId="33" xfId="0" applyFont="1" applyFill="1" applyBorder="1" applyAlignment="1">
      <alignment horizontal="center" vertical="center" wrapText="1"/>
    </xf>
    <xf numFmtId="3" fontId="98" fillId="0" borderId="33" xfId="0" applyNumberFormat="1" applyFont="1" applyBorder="1" applyAlignment="1">
      <alignment horizontal="center" vertical="center" wrapText="1"/>
    </xf>
    <xf numFmtId="9" fontId="99" fillId="0" borderId="33" xfId="0" applyNumberFormat="1" applyFont="1" applyBorder="1" applyAlignment="1">
      <alignment horizontal="center" vertical="center" textRotation="90" wrapText="1"/>
    </xf>
    <xf numFmtId="0" fontId="98" fillId="0" borderId="33" xfId="0" applyFont="1" applyBorder="1" applyAlignment="1">
      <alignment horizontal="center" vertical="center" wrapText="1"/>
    </xf>
    <xf numFmtId="0" fontId="0" fillId="0" borderId="0" xfId="0" applyFont="1" applyAlignment="1"/>
    <xf numFmtId="0" fontId="100" fillId="21" borderId="50" xfId="0" applyFont="1" applyFill="1" applyBorder="1" applyAlignment="1">
      <alignment horizontal="left" vertical="center" wrapText="1"/>
    </xf>
    <xf numFmtId="10" fontId="102" fillId="0" borderId="33" xfId="0" applyNumberFormat="1" applyFont="1" applyBorder="1" applyAlignment="1">
      <alignment vertical="top" wrapText="1"/>
    </xf>
    <xf numFmtId="167" fontId="103" fillId="0" borderId="33" xfId="0" applyNumberFormat="1" applyFont="1" applyBorder="1" applyAlignment="1">
      <alignment vertical="center" wrapText="1"/>
    </xf>
    <xf numFmtId="0" fontId="104" fillId="0" borderId="0" xfId="0" applyFont="1" applyAlignment="1">
      <alignment vertical="center" wrapText="1"/>
    </xf>
    <xf numFmtId="0" fontId="100" fillId="21" borderId="33" xfId="0" applyFont="1" applyFill="1" applyBorder="1" applyAlignment="1">
      <alignment horizontal="left" vertical="center" wrapText="1"/>
    </xf>
    <xf numFmtId="14" fontId="98" fillId="0" borderId="33" xfId="0" applyNumberFormat="1" applyFont="1" applyBorder="1" applyAlignment="1">
      <alignment horizontal="right" vertical="center" wrapText="1"/>
    </xf>
    <xf numFmtId="167" fontId="98" fillId="0" borderId="33" xfId="0" applyNumberFormat="1" applyFont="1" applyBorder="1" applyAlignment="1">
      <alignment horizontal="right" vertical="center" wrapText="1"/>
    </xf>
    <xf numFmtId="167" fontId="103" fillId="0" borderId="33" xfId="0" applyNumberFormat="1" applyFont="1" applyBorder="1" applyAlignment="1">
      <alignment horizontal="center" vertical="center" wrapText="1"/>
    </xf>
    <xf numFmtId="0" fontId="104" fillId="0" borderId="0" xfId="0" applyFont="1" applyAlignment="1">
      <alignment vertical="center"/>
    </xf>
    <xf numFmtId="0" fontId="98" fillId="0" borderId="33" xfId="0" applyFont="1" applyBorder="1" applyAlignment="1">
      <alignment horizontal="left" vertical="center" wrapText="1"/>
    </xf>
    <xf numFmtId="14" fontId="98" fillId="11" borderId="33" xfId="0" applyNumberFormat="1" applyFont="1" applyFill="1" applyBorder="1" applyAlignment="1">
      <alignment horizontal="right" vertical="center" wrapText="1"/>
    </xf>
    <xf numFmtId="14" fontId="98" fillId="11" borderId="33" xfId="0" applyNumberFormat="1" applyFont="1" applyFill="1" applyBorder="1" applyAlignment="1">
      <alignment horizontal="left" vertical="center" wrapText="1"/>
    </xf>
    <xf numFmtId="0" fontId="100" fillId="0" borderId="33" xfId="0" applyFont="1" applyBorder="1" applyAlignment="1">
      <alignment horizontal="left" vertical="center" wrapText="1"/>
    </xf>
    <xf numFmtId="167" fontId="98" fillId="11" borderId="33" xfId="0" applyNumberFormat="1" applyFont="1" applyFill="1" applyBorder="1" applyAlignment="1">
      <alignment horizontal="right" vertical="center" wrapText="1"/>
    </xf>
    <xf numFmtId="174" fontId="98" fillId="11" borderId="33" xfId="0" applyNumberFormat="1" applyFont="1" applyFill="1" applyBorder="1" applyAlignment="1">
      <alignment horizontal="right" vertical="center" wrapText="1"/>
    </xf>
    <xf numFmtId="0" fontId="98" fillId="11" borderId="33" xfId="0" applyFont="1" applyFill="1" applyBorder="1" applyAlignment="1">
      <alignment horizontal="right" vertical="center" wrapText="1"/>
    </xf>
    <xf numFmtId="0" fontId="105" fillId="18" borderId="33" xfId="0" applyFont="1" applyFill="1" applyBorder="1" applyAlignment="1">
      <alignment horizontal="left" vertical="center" wrapText="1"/>
    </xf>
    <xf numFmtId="0" fontId="106" fillId="0" borderId="33" xfId="0" applyFont="1" applyBorder="1" applyAlignment="1">
      <alignment horizontal="left" vertical="center" wrapText="1"/>
    </xf>
    <xf numFmtId="167" fontId="98" fillId="0" borderId="33" xfId="0" applyNumberFormat="1" applyFont="1" applyBorder="1" applyAlignment="1">
      <alignment horizontal="center" vertical="center" wrapText="1"/>
    </xf>
    <xf numFmtId="9" fontId="105" fillId="20" borderId="33" xfId="0" applyNumberFormat="1" applyFont="1" applyFill="1" applyBorder="1" applyAlignment="1">
      <alignment horizontal="center" vertical="center" wrapText="1"/>
    </xf>
    <xf numFmtId="0" fontId="108" fillId="19" borderId="33" xfId="0" applyFont="1" applyFill="1" applyBorder="1" applyAlignment="1">
      <alignment horizontal="center" vertical="center" textRotation="90" wrapText="1"/>
    </xf>
    <xf numFmtId="9" fontId="18" fillId="0" borderId="7" xfId="4" applyFont="1" applyFill="1" applyBorder="1" applyAlignment="1">
      <alignment horizontal="center" vertical="center" textRotation="90" wrapText="1"/>
    </xf>
    <xf numFmtId="9" fontId="11" fillId="0" borderId="7" xfId="1" applyNumberFormat="1" applyFont="1" applyFill="1" applyBorder="1" applyAlignment="1">
      <alignment horizontal="center" vertical="center" wrapText="1"/>
    </xf>
    <xf numFmtId="4" fontId="11" fillId="0" borderId="14" xfId="1" applyNumberFormat="1" applyFont="1" applyFill="1" applyBorder="1" applyAlignment="1">
      <alignment horizontal="center" vertical="center" wrapText="1"/>
    </xf>
    <xf numFmtId="2" fontId="11" fillId="0" borderId="14" xfId="1" applyNumberFormat="1" applyFont="1" applyBorder="1" applyAlignment="1">
      <alignment vertical="center" wrapText="1"/>
    </xf>
    <xf numFmtId="10" fontId="30" fillId="0" borderId="7" xfId="2" applyNumberFormat="1" applyFont="1" applyBorder="1" applyAlignment="1">
      <alignment horizontal="center" vertical="center" wrapText="1"/>
    </xf>
    <xf numFmtId="0" fontId="17" fillId="6" borderId="7" xfId="1" applyFont="1" applyFill="1" applyBorder="1" applyAlignment="1">
      <alignment vertical="center" wrapText="1"/>
    </xf>
    <xf numFmtId="9" fontId="2" fillId="7" borderId="7" xfId="4" applyFont="1" applyFill="1" applyBorder="1" applyAlignment="1">
      <alignment horizontal="right" vertical="center" wrapText="1"/>
    </xf>
    <xf numFmtId="175" fontId="11" fillId="0" borderId="7" xfId="4" applyNumberFormat="1" applyFont="1" applyFill="1" applyBorder="1" applyAlignment="1">
      <alignment horizontal="center" vertical="center" wrapText="1"/>
    </xf>
    <xf numFmtId="2" fontId="11" fillId="0" borderId="7" xfId="4" applyNumberFormat="1" applyFont="1" applyFill="1" applyBorder="1" applyAlignment="1">
      <alignment horizontal="center" vertical="center" wrapText="1"/>
    </xf>
    <xf numFmtId="0" fontId="17" fillId="0" borderId="7" xfId="1" applyFont="1" applyFill="1" applyBorder="1" applyAlignment="1">
      <alignment horizontal="center" vertical="center" wrapText="1"/>
    </xf>
    <xf numFmtId="0" fontId="11" fillId="0" borderId="7" xfId="1" applyFont="1" applyFill="1" applyBorder="1" applyAlignment="1">
      <alignment horizontal="center" vertical="center" wrapText="1"/>
    </xf>
    <xf numFmtId="9" fontId="18"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11" fillId="0" borderId="7" xfId="1" applyFont="1" applyBorder="1" applyAlignment="1">
      <alignment horizontal="center" vertical="center" wrapText="1"/>
    </xf>
    <xf numFmtId="166" fontId="2" fillId="0" borderId="7" xfId="4" applyNumberFormat="1" applyFont="1" applyBorder="1" applyAlignment="1">
      <alignment horizontal="center" vertical="center" wrapText="1"/>
    </xf>
    <xf numFmtId="166" fontId="2" fillId="0" borderId="15" xfId="4" applyNumberFormat="1" applyFont="1" applyBorder="1" applyAlignment="1">
      <alignment horizontal="center" vertical="center" wrapText="1"/>
    </xf>
    <xf numFmtId="166" fontId="29" fillId="0" borderId="17" xfId="2" applyNumberFormat="1" applyFont="1" applyBorder="1" applyAlignment="1">
      <alignment horizontal="center" vertical="center" wrapText="1"/>
    </xf>
    <xf numFmtId="166" fontId="39" fillId="0" borderId="7" xfId="2" applyNumberFormat="1" applyFont="1" applyBorder="1" applyAlignment="1">
      <alignment horizontal="center" vertical="center" wrapText="1"/>
    </xf>
    <xf numFmtId="42" fontId="32" fillId="0" borderId="7" xfId="6" applyNumberFormat="1" applyFont="1" applyBorder="1" applyAlignment="1">
      <alignment vertical="center" wrapText="1"/>
    </xf>
    <xf numFmtId="9" fontId="39" fillId="0" borderId="7" xfId="2" applyNumberFormat="1" applyFont="1" applyBorder="1" applyAlignment="1">
      <alignment horizontal="center" vertical="center" wrapText="1"/>
    </xf>
    <xf numFmtId="42" fontId="32" fillId="3" borderId="0" xfId="6" applyFont="1" applyFill="1" applyBorder="1" applyAlignment="1">
      <alignment vertical="center" wrapText="1"/>
    </xf>
    <xf numFmtId="166" fontId="30" fillId="3" borderId="0" xfId="2" applyNumberFormat="1" applyFont="1" applyFill="1" applyBorder="1" applyAlignment="1">
      <alignment horizontal="center" vertical="center" wrapText="1"/>
    </xf>
    <xf numFmtId="3" fontId="39" fillId="3" borderId="0" xfId="1" applyNumberFormat="1" applyFont="1" applyFill="1" applyBorder="1" applyAlignment="1">
      <alignment horizontal="center" vertical="center" wrapText="1"/>
    </xf>
    <xf numFmtId="166" fontId="33" fillId="3" borderId="0" xfId="2" applyNumberFormat="1" applyFont="1" applyFill="1" applyBorder="1" applyAlignment="1">
      <alignment horizontal="center" vertical="center" wrapText="1"/>
    </xf>
    <xf numFmtId="0" fontId="44" fillId="3" borderId="0" xfId="0" applyFont="1" applyFill="1" applyAlignment="1">
      <alignment vertical="center"/>
    </xf>
    <xf numFmtId="0" fontId="44" fillId="3" borderId="0" xfId="0" applyFont="1" applyFill="1" applyAlignment="1">
      <alignment horizontal="center" vertical="center"/>
    </xf>
    <xf numFmtId="166" fontId="31" fillId="0" borderId="7" xfId="2" applyNumberFormat="1" applyFont="1" applyBorder="1" applyAlignment="1">
      <alignment horizontal="center" vertical="center" wrapText="1"/>
    </xf>
    <xf numFmtId="9" fontId="31" fillId="0" borderId="7" xfId="2" applyNumberFormat="1" applyFont="1" applyBorder="1" applyAlignment="1">
      <alignment horizontal="center" vertical="center" wrapText="1"/>
    </xf>
    <xf numFmtId="0" fontId="66" fillId="6" borderId="28" xfId="1" applyFont="1" applyFill="1" applyBorder="1" applyAlignment="1">
      <alignment horizontal="center" wrapText="1"/>
    </xf>
    <xf numFmtId="10" fontId="11" fillId="0" borderId="7" xfId="4" applyNumberFormat="1" applyFont="1" applyFill="1" applyBorder="1" applyAlignment="1">
      <alignment horizontal="center" vertical="center" wrapText="1"/>
    </xf>
    <xf numFmtId="9" fontId="11" fillId="0" borderId="7" xfId="4" applyNumberFormat="1" applyFont="1" applyFill="1" applyBorder="1" applyAlignment="1">
      <alignment horizontal="center" vertical="center" wrapText="1"/>
    </xf>
    <xf numFmtId="0" fontId="63" fillId="0" borderId="8" xfId="1" applyFont="1" applyFill="1" applyBorder="1" applyAlignment="1">
      <alignment horizontal="center" vertical="center" wrapText="1"/>
    </xf>
    <xf numFmtId="0" fontId="63" fillId="6" borderId="8" xfId="1" applyFont="1" applyFill="1" applyBorder="1" applyAlignment="1">
      <alignment horizontal="center" vertical="center" wrapText="1"/>
    </xf>
    <xf numFmtId="0" fontId="17" fillId="0" borderId="8" xfId="1" applyFont="1" applyFill="1" applyBorder="1" applyAlignment="1">
      <alignment horizontal="center" vertical="center" wrapText="1"/>
    </xf>
    <xf numFmtId="0" fontId="15" fillId="6" borderId="8" xfId="1" applyFont="1" applyFill="1" applyBorder="1" applyAlignment="1">
      <alignment horizontal="center" vertical="center" wrapText="1"/>
    </xf>
    <xf numFmtId="0" fontId="8" fillId="0" borderId="8" xfId="1" applyFont="1" applyFill="1" applyBorder="1" applyAlignment="1">
      <alignment horizontal="center" vertical="center" wrapText="1"/>
    </xf>
    <xf numFmtId="9" fontId="17" fillId="0" borderId="7" xfId="1" applyNumberFormat="1" applyFont="1" applyFill="1" applyBorder="1" applyAlignment="1">
      <alignment horizontal="center" vertical="center" textRotation="90" wrapText="1"/>
    </xf>
    <xf numFmtId="10" fontId="11" fillId="0" borderId="7" xfId="1" applyNumberFormat="1" applyFont="1" applyFill="1" applyBorder="1" applyAlignment="1">
      <alignment horizontal="center" vertical="center" wrapText="1"/>
    </xf>
    <xf numFmtId="166" fontId="11" fillId="0" borderId="7" xfId="1" applyNumberFormat="1" applyFont="1" applyFill="1" applyBorder="1" applyAlignment="1">
      <alignment horizontal="center" vertical="center" wrapText="1"/>
    </xf>
    <xf numFmtId="9" fontId="11" fillId="0" borderId="7" xfId="1" applyNumberFormat="1" applyFont="1" applyFill="1" applyBorder="1" applyAlignment="1">
      <alignment horizontal="center" vertical="center" textRotation="90" wrapText="1"/>
    </xf>
    <xf numFmtId="9" fontId="11" fillId="0" borderId="15" xfId="1" applyNumberFormat="1" applyFont="1" applyFill="1" applyBorder="1" applyAlignment="1">
      <alignment horizontal="center" vertical="center" textRotation="90" wrapText="1"/>
    </xf>
    <xf numFmtId="0" fontId="17" fillId="6" borderId="8" xfId="1" applyFont="1" applyFill="1" applyBorder="1" applyAlignment="1">
      <alignment horizontal="center" vertical="center" wrapText="1"/>
    </xf>
    <xf numFmtId="166" fontId="11" fillId="0" borderId="7" xfId="1" applyNumberFormat="1" applyFont="1" applyFill="1" applyBorder="1" applyAlignment="1">
      <alignment horizontal="center" vertical="center" textRotation="90" wrapText="1"/>
    </xf>
    <xf numFmtId="0" fontId="40" fillId="8" borderId="18" xfId="1" applyFont="1" applyFill="1" applyBorder="1" applyAlignment="1">
      <alignment horizontal="center" vertical="center" wrapText="1"/>
    </xf>
    <xf numFmtId="2" fontId="11" fillId="22" borderId="14" xfId="1" applyNumberFormat="1" applyFont="1" applyFill="1" applyBorder="1" applyAlignment="1">
      <alignment vertical="center" wrapText="1"/>
    </xf>
    <xf numFmtId="1" fontId="11" fillId="0" borderId="7" xfId="1" applyNumberFormat="1" applyFont="1" applyFill="1" applyBorder="1" applyAlignment="1">
      <alignment horizontal="center" vertical="center" wrapText="1"/>
    </xf>
    <xf numFmtId="0" fontId="110" fillId="9" borderId="1" xfId="1" applyFont="1" applyFill="1" applyBorder="1" applyAlignment="1">
      <alignment horizontal="center" vertical="center" wrapText="1"/>
    </xf>
    <xf numFmtId="0" fontId="110" fillId="10" borderId="1" xfId="1" applyFont="1" applyFill="1" applyBorder="1" applyAlignment="1">
      <alignment horizontal="center" vertical="center" wrapText="1"/>
    </xf>
    <xf numFmtId="42" fontId="112" fillId="11" borderId="57" xfId="8" applyFont="1" applyFill="1" applyBorder="1" applyAlignment="1" applyProtection="1">
      <alignment horizontal="center" vertical="center" wrapText="1"/>
    </xf>
    <xf numFmtId="14" fontId="98" fillId="0" borderId="33" xfId="0" applyNumberFormat="1" applyFont="1" applyBorder="1" applyAlignment="1">
      <alignment horizontal="right" vertical="center"/>
    </xf>
    <xf numFmtId="167" fontId="98" fillId="0" borderId="33" xfId="0" applyNumberFormat="1" applyFont="1" applyBorder="1" applyAlignment="1">
      <alignment horizontal="right" vertical="center"/>
    </xf>
    <xf numFmtId="9" fontId="17" fillId="0" borderId="7" xfId="1" applyNumberFormat="1" applyFont="1" applyFill="1" applyBorder="1" applyAlignment="1">
      <alignment horizontal="center" vertical="center" textRotation="90" wrapText="1"/>
    </xf>
    <xf numFmtId="0" fontId="11" fillId="0" borderId="7" xfId="1" applyFont="1" applyFill="1" applyBorder="1" applyAlignment="1">
      <alignment vertical="center" wrapText="1"/>
    </xf>
    <xf numFmtId="164" fontId="9" fillId="0" borderId="7" xfId="1" applyNumberFormat="1" applyFont="1" applyFill="1" applyBorder="1" applyAlignment="1">
      <alignment vertical="center" wrapText="1"/>
    </xf>
    <xf numFmtId="4" fontId="11" fillId="0" borderId="7" xfId="2" applyNumberFormat="1" applyFont="1" applyFill="1" applyBorder="1" applyAlignment="1">
      <alignment horizontal="center" vertical="center" wrapText="1"/>
    </xf>
    <xf numFmtId="0" fontId="11" fillId="0" borderId="8" xfId="1" applyFont="1" applyFill="1" applyBorder="1" applyAlignment="1">
      <alignment vertical="center" wrapText="1"/>
    </xf>
    <xf numFmtId="9" fontId="18" fillId="0" borderId="8" xfId="1" applyNumberFormat="1" applyFont="1" applyFill="1" applyBorder="1" applyAlignment="1">
      <alignment vertical="center" textRotation="90" wrapText="1"/>
    </xf>
    <xf numFmtId="164" fontId="9" fillId="0" borderId="8" xfId="1" applyNumberFormat="1" applyFont="1" applyFill="1" applyBorder="1" applyAlignment="1">
      <alignment vertical="center" wrapText="1"/>
    </xf>
    <xf numFmtId="9" fontId="18" fillId="0" borderId="7" xfId="1" applyNumberFormat="1" applyFont="1" applyFill="1" applyBorder="1" applyAlignment="1">
      <alignment vertical="center" textRotation="90" wrapText="1"/>
    </xf>
    <xf numFmtId="10" fontId="11" fillId="0" borderId="19" xfId="1" applyNumberFormat="1" applyFont="1" applyFill="1" applyBorder="1" applyAlignment="1">
      <alignment horizontal="center" vertical="center" wrapText="1"/>
    </xf>
    <xf numFmtId="41" fontId="11" fillId="0" borderId="7" xfId="7" applyFont="1" applyFill="1" applyBorder="1" applyAlignment="1">
      <alignment horizontal="center" vertical="center" wrapText="1"/>
    </xf>
    <xf numFmtId="171" fontId="11" fillId="0" borderId="7" xfId="7" applyNumberFormat="1" applyFont="1" applyFill="1" applyBorder="1" applyAlignment="1">
      <alignment horizontal="center" vertical="center" wrapText="1"/>
    </xf>
    <xf numFmtId="4" fontId="11" fillId="0" borderId="7" xfId="1" applyNumberFormat="1" applyFont="1" applyFill="1" applyBorder="1" applyAlignment="1">
      <alignment horizontal="center" vertical="center" wrapText="1"/>
    </xf>
    <xf numFmtId="171" fontId="11" fillId="0" borderId="7" xfId="1" applyNumberFormat="1" applyFont="1" applyFill="1" applyBorder="1" applyAlignment="1">
      <alignment horizontal="center" vertical="center" wrapText="1"/>
    </xf>
    <xf numFmtId="41" fontId="11" fillId="0" borderId="7" xfId="1" applyNumberFormat="1" applyFont="1" applyFill="1" applyBorder="1" applyAlignment="1">
      <alignment horizontal="center" vertical="center" wrapText="1"/>
    </xf>
    <xf numFmtId="172" fontId="2" fillId="7" borderId="7" xfId="7" applyNumberFormat="1" applyFont="1" applyFill="1" applyBorder="1" applyAlignment="1">
      <alignment horizontal="center" vertical="center" wrapText="1"/>
    </xf>
    <xf numFmtId="171" fontId="2" fillId="7" borderId="7" xfId="7" applyNumberFormat="1" applyFont="1" applyFill="1" applyBorder="1" applyAlignment="1">
      <alignment horizontal="center" vertical="center" wrapText="1"/>
    </xf>
    <xf numFmtId="41" fontId="2" fillId="7" borderId="7" xfId="7" applyNumberFormat="1" applyFont="1" applyFill="1" applyBorder="1" applyAlignment="1">
      <alignment vertical="center" wrapText="1"/>
    </xf>
    <xf numFmtId="171" fontId="11" fillId="0" borderId="14" xfId="7" applyNumberFormat="1" applyFont="1" applyFill="1" applyBorder="1" applyAlignment="1">
      <alignment horizontal="center" vertical="center" wrapText="1"/>
    </xf>
    <xf numFmtId="166" fontId="17" fillId="0" borderId="7" xfId="1" applyNumberFormat="1" applyFont="1" applyFill="1" applyBorder="1" applyAlignment="1">
      <alignment horizontal="center" vertical="center" textRotation="90" wrapText="1"/>
    </xf>
    <xf numFmtId="9" fontId="2" fillId="7" borderId="7" xfId="4" applyNumberFormat="1" applyFont="1" applyFill="1" applyBorder="1" applyAlignment="1">
      <alignment horizontal="center" vertical="center" wrapText="1"/>
    </xf>
    <xf numFmtId="166" fontId="11" fillId="0" borderId="14" xfId="4" applyNumberFormat="1" applyFont="1" applyFill="1" applyBorder="1" applyAlignment="1">
      <alignment horizontal="center" vertical="center" wrapText="1"/>
    </xf>
    <xf numFmtId="10" fontId="11" fillId="0" borderId="14" xfId="4" applyNumberFormat="1" applyFont="1" applyFill="1" applyBorder="1" applyAlignment="1">
      <alignment horizontal="center" vertical="center" wrapText="1"/>
    </xf>
    <xf numFmtId="0" fontId="50" fillId="21" borderId="33" xfId="0" applyFont="1" applyFill="1" applyBorder="1" applyAlignment="1">
      <alignment horizontal="left" vertical="center" wrapText="1" readingOrder="1"/>
    </xf>
    <xf numFmtId="9" fontId="17" fillId="0" borderId="7" xfId="4" applyFont="1" applyFill="1" applyBorder="1" applyAlignment="1">
      <alignment horizontal="center" vertical="center" textRotation="90" wrapText="1"/>
    </xf>
    <xf numFmtId="10" fontId="98" fillId="0" borderId="33" xfId="4" applyNumberFormat="1" applyFont="1" applyBorder="1" applyAlignment="1">
      <alignment horizontal="center" vertical="center" wrapText="1"/>
    </xf>
    <xf numFmtId="9" fontId="98" fillId="0" borderId="33" xfId="0" applyNumberFormat="1" applyFont="1" applyBorder="1" applyAlignment="1">
      <alignment horizontal="center" vertical="center" wrapText="1"/>
    </xf>
    <xf numFmtId="0" fontId="68" fillId="0" borderId="8" xfId="1" applyFont="1" applyFill="1" applyBorder="1" applyAlignment="1">
      <alignment vertical="center" wrapText="1" readingOrder="1"/>
    </xf>
    <xf numFmtId="0" fontId="50" fillId="12" borderId="8" xfId="1" applyFont="1" applyFill="1" applyBorder="1" applyAlignment="1">
      <alignment vertical="center" wrapText="1" readingOrder="1"/>
    </xf>
    <xf numFmtId="9" fontId="17" fillId="7" borderId="7" xfId="4" applyFont="1" applyFill="1" applyBorder="1" applyAlignment="1">
      <alignment horizontal="center" vertical="center" wrapText="1"/>
    </xf>
    <xf numFmtId="166" fontId="17" fillId="7" borderId="7" xfId="4" applyNumberFormat="1" applyFont="1" applyFill="1" applyBorder="1" applyAlignment="1">
      <alignment horizontal="center" vertical="center" wrapText="1"/>
    </xf>
    <xf numFmtId="10" fontId="17" fillId="7" borderId="7" xfId="4" applyNumberFormat="1" applyFont="1" applyFill="1" applyBorder="1" applyAlignment="1">
      <alignment horizontal="center" vertical="center" wrapText="1"/>
    </xf>
    <xf numFmtId="0" fontId="91" fillId="0" borderId="49" xfId="0" applyFont="1" applyFill="1" applyBorder="1"/>
    <xf numFmtId="9" fontId="11" fillId="0" borderId="7" xfId="1" applyNumberFormat="1" applyFont="1" applyFill="1" applyBorder="1" applyAlignment="1">
      <alignment horizontal="center" vertical="center" wrapText="1"/>
    </xf>
    <xf numFmtId="0" fontId="11" fillId="0" borderId="7" xfId="1" applyFont="1" applyFill="1" applyBorder="1" applyAlignment="1">
      <alignment horizontal="center" vertical="center" wrapText="1"/>
    </xf>
    <xf numFmtId="9" fontId="18"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40" fillId="8" borderId="8" xfId="1" applyFont="1" applyFill="1" applyBorder="1" applyAlignment="1">
      <alignment horizontal="center" vertical="center" wrapText="1"/>
    </xf>
    <xf numFmtId="0" fontId="40" fillId="8" borderId="19" xfId="1" applyFont="1" applyFill="1" applyBorder="1" applyAlignment="1">
      <alignment horizontal="center" vertical="center" wrapText="1"/>
    </xf>
    <xf numFmtId="9" fontId="2" fillId="7" borderId="7" xfId="1" applyNumberFormat="1" applyFont="1" applyFill="1" applyBorder="1" applyAlignment="1">
      <alignment horizontal="center" vertical="center" wrapText="1"/>
    </xf>
    <xf numFmtId="10" fontId="9" fillId="0" borderId="7" xfId="1" applyNumberFormat="1" applyFont="1" applyBorder="1" applyAlignment="1">
      <alignment horizontal="center" vertical="center" wrapText="1"/>
    </xf>
    <xf numFmtId="10" fontId="11" fillId="0" borderId="7" xfId="1" applyNumberFormat="1" applyFont="1" applyFill="1" applyBorder="1" applyAlignment="1">
      <alignment horizontal="center" vertical="center" wrapText="1"/>
    </xf>
    <xf numFmtId="9" fontId="17" fillId="0" borderId="7" xfId="1" applyNumberFormat="1" applyFont="1" applyFill="1" applyBorder="1" applyAlignment="1">
      <alignment horizontal="center" vertical="center" textRotation="90" wrapText="1"/>
    </xf>
    <xf numFmtId="0" fontId="11" fillId="0" borderId="7" xfId="1" applyFont="1" applyBorder="1" applyAlignment="1">
      <alignment horizontal="center" vertical="center" wrapText="1"/>
    </xf>
    <xf numFmtId="41" fontId="17" fillId="20" borderId="33" xfId="7" applyFont="1" applyFill="1" applyBorder="1" applyAlignment="1">
      <alignment vertical="center" wrapText="1"/>
    </xf>
    <xf numFmtId="0" fontId="60" fillId="3" borderId="7" xfId="1" applyFont="1" applyFill="1" applyBorder="1" applyAlignment="1">
      <alignment vertical="center" wrapText="1" readingOrder="1"/>
    </xf>
    <xf numFmtId="9" fontId="98" fillId="0" borderId="33" xfId="4" applyFont="1" applyBorder="1" applyAlignment="1">
      <alignment horizontal="center" vertical="center" wrapText="1"/>
    </xf>
    <xf numFmtId="166" fontId="98" fillId="0" borderId="33" xfId="4" applyNumberFormat="1" applyFont="1" applyBorder="1" applyAlignment="1">
      <alignment horizontal="center" vertical="center" wrapText="1"/>
    </xf>
    <xf numFmtId="166" fontId="17" fillId="0" borderId="7" xfId="4" applyNumberFormat="1" applyFont="1" applyFill="1" applyBorder="1" applyAlignment="1">
      <alignment horizontal="center" vertical="center" textRotation="90" wrapText="1"/>
    </xf>
    <xf numFmtId="0" fontId="11" fillId="0" borderId="8" xfId="1" applyFont="1" applyBorder="1" applyAlignment="1">
      <alignment vertical="center" wrapText="1"/>
    </xf>
    <xf numFmtId="15" fontId="113" fillId="11" borderId="57" xfId="0" applyNumberFormat="1" applyFont="1" applyFill="1" applyBorder="1" applyAlignment="1">
      <alignment horizontal="center" vertical="center"/>
    </xf>
    <xf numFmtId="0" fontId="85" fillId="17" borderId="8" xfId="0" applyFont="1" applyFill="1" applyBorder="1" applyAlignment="1">
      <alignment vertical="center" wrapText="1"/>
    </xf>
    <xf numFmtId="0" fontId="85" fillId="17" borderId="7" xfId="0" applyFont="1" applyFill="1" applyBorder="1" applyAlignment="1">
      <alignment vertical="center" wrapText="1"/>
    </xf>
    <xf numFmtId="173" fontId="84" fillId="0" borderId="48" xfId="0" applyNumberFormat="1" applyFont="1" applyBorder="1" applyAlignment="1">
      <alignment horizontal="center" vertical="center" wrapText="1"/>
    </xf>
    <xf numFmtId="0" fontId="15" fillId="6" borderId="7" xfId="1" applyFont="1" applyFill="1" applyBorder="1" applyAlignment="1">
      <alignment horizontal="center" vertical="center" wrapText="1"/>
    </xf>
    <xf numFmtId="0" fontId="15" fillId="0" borderId="7" xfId="1" applyFont="1" applyFill="1" applyBorder="1" applyAlignment="1">
      <alignment horizontal="center" vertical="center" wrapText="1"/>
    </xf>
    <xf numFmtId="167" fontId="11" fillId="11" borderId="49" xfId="5" applyNumberFormat="1" applyFont="1" applyFill="1" applyBorder="1" applyAlignment="1">
      <alignment horizontal="center" vertical="center" wrapText="1"/>
    </xf>
    <xf numFmtId="9" fontId="11" fillId="0" borderId="7" xfId="1" applyNumberFormat="1" applyFont="1" applyFill="1" applyBorder="1" applyAlignment="1">
      <alignment horizontal="center" vertical="center" wrapText="1"/>
    </xf>
    <xf numFmtId="0" fontId="11" fillId="0" borderId="7" xfId="1" applyFont="1" applyFill="1" applyBorder="1" applyAlignment="1">
      <alignment horizontal="center" vertical="center" wrapText="1"/>
    </xf>
    <xf numFmtId="164" fontId="9" fillId="0" borderId="7" xfId="1" applyNumberFormat="1" applyFont="1" applyFill="1" applyBorder="1" applyAlignment="1">
      <alignment horizontal="center" vertical="center" wrapText="1"/>
    </xf>
    <xf numFmtId="9" fontId="17" fillId="0" borderId="7" xfId="1" applyNumberFormat="1" applyFont="1" applyFill="1" applyBorder="1" applyAlignment="1">
      <alignment horizontal="center" vertical="center" textRotation="90" wrapText="1"/>
    </xf>
    <xf numFmtId="0" fontId="11" fillId="0" borderId="7" xfId="1" applyFont="1" applyBorder="1" applyAlignment="1">
      <alignment horizontal="center" vertical="center" wrapText="1"/>
    </xf>
    <xf numFmtId="9" fontId="11" fillId="0" borderId="7" xfId="1" applyNumberFormat="1" applyFont="1" applyFill="1" applyBorder="1" applyAlignment="1">
      <alignment vertical="center" wrapText="1"/>
    </xf>
    <xf numFmtId="9" fontId="11" fillId="0" borderId="7" xfId="7" applyNumberFormat="1" applyFont="1" applyFill="1" applyBorder="1" applyAlignment="1">
      <alignment horizontal="center" vertical="center" wrapText="1"/>
    </xf>
    <xf numFmtId="9" fontId="2" fillId="7" borderId="7" xfId="4" applyFont="1" applyFill="1" applyBorder="1" applyAlignment="1">
      <alignment vertical="center" wrapText="1"/>
    </xf>
    <xf numFmtId="0" fontId="64" fillId="0" borderId="33" xfId="0" applyFont="1" applyFill="1" applyBorder="1" applyAlignment="1">
      <alignment horizontal="left" vertical="center" wrapText="1"/>
    </xf>
    <xf numFmtId="10" fontId="102" fillId="0" borderId="33" xfId="0" applyNumberFormat="1" applyFont="1" applyFill="1" applyBorder="1" applyAlignment="1">
      <alignment vertical="top" wrapText="1"/>
    </xf>
    <xf numFmtId="0" fontId="101" fillId="0" borderId="33" xfId="0" applyFont="1" applyFill="1" applyBorder="1" applyAlignment="1">
      <alignment horizontal="left" vertical="center" wrapText="1"/>
    </xf>
    <xf numFmtId="0" fontId="101" fillId="0" borderId="52" xfId="0" applyFont="1" applyFill="1" applyBorder="1" applyAlignment="1">
      <alignment vertical="top" wrapText="1"/>
    </xf>
    <xf numFmtId="0" fontId="11" fillId="0" borderId="7" xfId="1" applyFont="1" applyFill="1" applyBorder="1" applyAlignment="1">
      <alignment horizontal="center" vertical="center" wrapText="1"/>
    </xf>
    <xf numFmtId="164" fontId="9" fillId="0" borderId="7" xfId="1" applyNumberFormat="1" applyFont="1" applyFill="1" applyBorder="1" applyAlignment="1">
      <alignment horizontal="center" vertical="center" wrapText="1"/>
    </xf>
    <xf numFmtId="0" fontId="77" fillId="0" borderId="15" xfId="1" applyFont="1" applyBorder="1" applyAlignment="1">
      <alignment horizontal="left" vertical="center" wrapText="1" indent="1"/>
    </xf>
    <xf numFmtId="0" fontId="77" fillId="0" borderId="14" xfId="1" applyFont="1" applyBorder="1" applyAlignment="1">
      <alignment horizontal="left" vertical="center" wrapText="1" indent="1"/>
    </xf>
    <xf numFmtId="0" fontId="11" fillId="0" borderId="7" xfId="1" applyFont="1" applyBorder="1" applyAlignment="1">
      <alignment horizontal="center" vertical="center" wrapText="1"/>
    </xf>
    <xf numFmtId="14" fontId="98" fillId="0" borderId="33" xfId="0" applyNumberFormat="1" applyFont="1" applyBorder="1" applyAlignment="1">
      <alignment horizontal="center" vertical="center"/>
    </xf>
    <xf numFmtId="14" fontId="11" fillId="0" borderId="33" xfId="0" applyNumberFormat="1" applyFont="1" applyBorder="1" applyAlignment="1">
      <alignment horizontal="center" vertical="center" wrapText="1"/>
    </xf>
    <xf numFmtId="14" fontId="98" fillId="0" borderId="33" xfId="0" applyNumberFormat="1" applyFont="1" applyBorder="1" applyAlignment="1">
      <alignment horizontal="center" vertical="center" wrapText="1"/>
    </xf>
    <xf numFmtId="0" fontId="32" fillId="21" borderId="33" xfId="0" applyFont="1" applyFill="1" applyBorder="1" applyAlignment="1">
      <alignment horizontal="left" vertical="center" wrapText="1"/>
    </xf>
    <xf numFmtId="14" fontId="11" fillId="0" borderId="33" xfId="0" applyNumberFormat="1" applyFont="1" applyBorder="1" applyAlignment="1">
      <alignment horizontal="center" vertical="center"/>
    </xf>
    <xf numFmtId="167" fontId="98" fillId="11" borderId="33" xfId="0" applyNumberFormat="1" applyFont="1" applyFill="1" applyBorder="1" applyAlignment="1">
      <alignment horizontal="center" vertical="center" wrapText="1"/>
    </xf>
    <xf numFmtId="14" fontId="98" fillId="11" borderId="33" xfId="0" applyNumberFormat="1" applyFont="1" applyFill="1" applyBorder="1" applyAlignment="1">
      <alignment horizontal="center" vertical="center" wrapText="1"/>
    </xf>
    <xf numFmtId="14" fontId="11" fillId="11" borderId="33" xfId="0" applyNumberFormat="1" applyFont="1" applyFill="1" applyBorder="1" applyAlignment="1">
      <alignment horizontal="right" vertical="center" wrapText="1"/>
    </xf>
    <xf numFmtId="14" fontId="98" fillId="11" borderId="34" xfId="0" applyNumberFormat="1" applyFont="1" applyFill="1" applyBorder="1" applyAlignment="1">
      <alignment horizontal="right" vertical="center" wrapText="1"/>
    </xf>
    <xf numFmtId="14" fontId="11" fillId="0" borderId="8" xfId="1" applyNumberFormat="1" applyFont="1" applyBorder="1" applyAlignment="1">
      <alignment horizontal="center" vertical="center" wrapText="1"/>
    </xf>
    <xf numFmtId="14" fontId="11" fillId="3" borderId="7" xfId="1" applyNumberFormat="1" applyFont="1" applyFill="1" applyBorder="1" applyAlignment="1">
      <alignment horizontal="center" vertical="top" wrapText="1"/>
    </xf>
    <xf numFmtId="10" fontId="11" fillId="0" borderId="7" xfId="1" applyNumberFormat="1" applyFont="1" applyFill="1" applyBorder="1" applyAlignment="1">
      <alignment vertical="center" wrapText="1"/>
    </xf>
    <xf numFmtId="42" fontId="11" fillId="11" borderId="33" xfId="8" applyFont="1" applyFill="1" applyBorder="1" applyAlignment="1">
      <alignment horizontal="center" vertical="center" wrapText="1"/>
    </xf>
    <xf numFmtId="0" fontId="84" fillId="0" borderId="5" xfId="0" applyFont="1" applyBorder="1" applyAlignment="1">
      <alignment horizontal="left" vertical="center" wrapText="1"/>
    </xf>
    <xf numFmtId="0" fontId="84" fillId="0" borderId="24" xfId="0" applyFont="1" applyBorder="1" applyAlignment="1">
      <alignment horizontal="left" vertical="center" wrapText="1"/>
    </xf>
    <xf numFmtId="0" fontId="84" fillId="0" borderId="6" xfId="0" applyFont="1" applyBorder="1" applyAlignment="1">
      <alignment horizontal="left" vertical="center" wrapText="1"/>
    </xf>
    <xf numFmtId="14" fontId="98" fillId="0" borderId="34" xfId="0" applyNumberFormat="1" applyFont="1" applyBorder="1" applyAlignment="1">
      <alignment horizontal="right" vertical="center" wrapText="1"/>
    </xf>
    <xf numFmtId="14" fontId="11" fillId="0" borderId="7" xfId="1" applyNumberFormat="1" applyFont="1" applyBorder="1" applyAlignment="1">
      <alignment horizontal="left" vertical="center" wrapText="1"/>
    </xf>
    <xf numFmtId="0" fontId="11" fillId="0" borderId="33" xfId="0" applyFont="1" applyFill="1" applyBorder="1" applyAlignment="1">
      <alignment horizontal="center" vertical="center" wrapText="1"/>
    </xf>
    <xf numFmtId="0" fontId="98" fillId="0" borderId="33" xfId="0" applyFont="1" applyFill="1" applyBorder="1" applyAlignment="1">
      <alignment horizontal="left" vertical="center" wrapText="1"/>
    </xf>
    <xf numFmtId="0" fontId="11" fillId="0" borderId="33" xfId="0" applyFont="1" applyFill="1" applyBorder="1" applyAlignment="1">
      <alignment horizontal="left" vertical="center" wrapText="1"/>
    </xf>
    <xf numFmtId="14" fontId="11" fillId="0" borderId="33" xfId="0" applyNumberFormat="1" applyFont="1" applyFill="1" applyBorder="1" applyAlignment="1">
      <alignment horizontal="left" vertical="center" wrapText="1"/>
    </xf>
    <xf numFmtId="0" fontId="98" fillId="0" borderId="33" xfId="0" applyFont="1" applyFill="1" applyBorder="1" applyAlignment="1">
      <alignment horizontal="center" vertical="center" wrapText="1"/>
    </xf>
    <xf numFmtId="14" fontId="98" fillId="0" borderId="33" xfId="0" applyNumberFormat="1" applyFont="1" applyFill="1" applyBorder="1" applyAlignment="1">
      <alignment horizontal="left" vertical="center" wrapText="1"/>
    </xf>
    <xf numFmtId="9" fontId="17" fillId="0" borderId="7" xfId="1" applyNumberFormat="1" applyFont="1" applyFill="1" applyBorder="1" applyAlignment="1">
      <alignment horizontal="center" vertical="center" textRotation="90" wrapText="1"/>
    </xf>
    <xf numFmtId="9" fontId="11" fillId="0" borderId="7" xfId="1" applyNumberFormat="1" applyFont="1" applyFill="1" applyBorder="1" applyAlignment="1">
      <alignment horizontal="center" vertical="center" wrapText="1"/>
    </xf>
    <xf numFmtId="0" fontId="11" fillId="0" borderId="7" xfId="1" applyFont="1" applyFill="1" applyBorder="1" applyAlignment="1">
      <alignment horizontal="center" vertical="center" wrapText="1"/>
    </xf>
    <xf numFmtId="164" fontId="9" fillId="0" borderId="8" xfId="1" applyNumberFormat="1" applyFont="1" applyFill="1" applyBorder="1" applyAlignment="1">
      <alignment horizontal="center" vertical="center" wrapText="1"/>
    </xf>
    <xf numFmtId="9" fontId="17"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64" fillId="0" borderId="7" xfId="1" applyFont="1" applyFill="1" applyBorder="1" applyAlignment="1">
      <alignment vertical="top" wrapText="1"/>
    </xf>
    <xf numFmtId="0" fontId="47" fillId="8" borderId="35" xfId="1" applyFont="1" applyFill="1" applyBorder="1" applyAlignment="1">
      <alignment horizontal="left" vertical="center" wrapText="1" indent="1"/>
    </xf>
    <xf numFmtId="0" fontId="47" fillId="8" borderId="16" xfId="1" applyFont="1" applyFill="1" applyBorder="1" applyAlignment="1">
      <alignment horizontal="left" vertical="center" wrapText="1" indent="1"/>
    </xf>
    <xf numFmtId="0" fontId="47" fillId="8" borderId="14" xfId="1" applyFont="1" applyFill="1" applyBorder="1" applyAlignment="1">
      <alignment horizontal="left" vertical="center" wrapText="1" indent="1"/>
    </xf>
    <xf numFmtId="9" fontId="11" fillId="0" borderId="7" xfId="1" applyNumberFormat="1" applyFont="1" applyFill="1" applyBorder="1" applyAlignment="1">
      <alignment horizontal="center" vertical="center" wrapText="1"/>
    </xf>
    <xf numFmtId="0" fontId="11" fillId="0" borderId="7" xfId="1" applyFont="1" applyFill="1" applyBorder="1" applyAlignment="1">
      <alignment horizontal="center" vertical="center" wrapText="1"/>
    </xf>
    <xf numFmtId="14" fontId="11" fillId="0" borderId="7" xfId="1" applyNumberFormat="1" applyFont="1" applyBorder="1" applyAlignment="1">
      <alignment horizontal="center" vertical="center" wrapText="1"/>
    </xf>
    <xf numFmtId="9" fontId="17"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11" fillId="0" borderId="8" xfId="1" applyFont="1" applyFill="1" applyBorder="1" applyAlignment="1">
      <alignment horizontal="center" vertical="center" wrapText="1"/>
    </xf>
    <xf numFmtId="0" fontId="11" fillId="0" borderId="7" xfId="1" applyFont="1" applyBorder="1" applyAlignment="1">
      <alignment horizontal="center" vertical="center" wrapText="1"/>
    </xf>
    <xf numFmtId="172" fontId="11" fillId="0" borderId="7" xfId="7" applyNumberFormat="1" applyFont="1" applyFill="1" applyBorder="1" applyAlignment="1">
      <alignment horizontal="center" vertical="center" wrapText="1"/>
    </xf>
    <xf numFmtId="9" fontId="11" fillId="0" borderId="7" xfId="1" applyNumberFormat="1" applyFont="1" applyFill="1" applyBorder="1" applyAlignment="1">
      <alignment horizontal="center" vertical="center" wrapText="1"/>
    </xf>
    <xf numFmtId="0" fontId="11" fillId="0" borderId="7" xfId="1" applyFont="1" applyFill="1" applyBorder="1" applyAlignment="1">
      <alignment horizontal="center" vertical="center" wrapText="1"/>
    </xf>
    <xf numFmtId="9" fontId="17"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14" fontId="11" fillId="0" borderId="7" xfId="1" applyNumberFormat="1" applyFont="1" applyBorder="1" applyAlignment="1">
      <alignment horizontal="center" vertical="center" wrapText="1"/>
    </xf>
    <xf numFmtId="0" fontId="17" fillId="7" borderId="7" xfId="1" applyFont="1" applyFill="1" applyBorder="1" applyAlignment="1">
      <alignment horizontal="center" vertical="center" wrapText="1"/>
    </xf>
    <xf numFmtId="166" fontId="98" fillId="0" borderId="33" xfId="0" applyNumberFormat="1" applyFont="1" applyBorder="1" applyAlignment="1">
      <alignment horizontal="center" vertical="center" wrapText="1"/>
    </xf>
    <xf numFmtId="174" fontId="118" fillId="11" borderId="57" xfId="0" applyNumberFormat="1" applyFont="1" applyFill="1" applyBorder="1" applyAlignment="1">
      <alignment horizontal="center" vertical="top"/>
    </xf>
    <xf numFmtId="42" fontId="112" fillId="0" borderId="57" xfId="8" applyFont="1" applyFill="1" applyBorder="1" applyAlignment="1" applyProtection="1">
      <alignment horizontal="center" vertical="center" wrapText="1"/>
    </xf>
    <xf numFmtId="167" fontId="98" fillId="0" borderId="33" xfId="0" applyNumberFormat="1" applyFont="1" applyFill="1" applyBorder="1" applyAlignment="1">
      <alignment horizontal="right" vertical="center"/>
    </xf>
    <xf numFmtId="167" fontId="98" fillId="0" borderId="33" xfId="0" applyNumberFormat="1" applyFont="1" applyFill="1" applyBorder="1" applyAlignment="1">
      <alignment horizontal="right" vertical="center" wrapText="1"/>
    </xf>
    <xf numFmtId="6" fontId="112" fillId="0" borderId="57" xfId="8" applyNumberFormat="1" applyFont="1" applyFill="1" applyBorder="1" applyAlignment="1" applyProtection="1">
      <alignment horizontal="right" vertical="center" wrapText="1"/>
    </xf>
    <xf numFmtId="6" fontId="112" fillId="0" borderId="57" xfId="8" applyNumberFormat="1" applyFont="1" applyFill="1" applyBorder="1" applyAlignment="1" applyProtection="1">
      <alignment horizontal="center" vertical="center" wrapText="1"/>
    </xf>
    <xf numFmtId="167" fontId="103" fillId="0" borderId="33" xfId="0" applyNumberFormat="1" applyFont="1" applyFill="1" applyBorder="1" applyAlignment="1">
      <alignment horizontal="center" vertical="center" wrapText="1"/>
    </xf>
    <xf numFmtId="42" fontId="112" fillId="0" borderId="0" xfId="8" applyFont="1" applyFill="1" applyBorder="1" applyAlignment="1" applyProtection="1">
      <alignment horizontal="center" vertical="center" wrapText="1"/>
    </xf>
    <xf numFmtId="167" fontId="11" fillId="9" borderId="33" xfId="5" applyNumberFormat="1" applyFont="1" applyFill="1" applyBorder="1" applyAlignment="1">
      <alignment horizontal="center" vertical="center" wrapText="1"/>
    </xf>
    <xf numFmtId="167" fontId="11" fillId="9" borderId="33" xfId="5" applyNumberFormat="1" applyFont="1" applyFill="1" applyBorder="1" applyAlignment="1">
      <alignment horizontal="right" vertical="center" wrapText="1"/>
    </xf>
    <xf numFmtId="167" fontId="11" fillId="9" borderId="34" xfId="5" applyNumberFormat="1" applyFont="1" applyFill="1" applyBorder="1" applyAlignment="1">
      <alignment horizontal="right" vertical="center" wrapText="1"/>
    </xf>
    <xf numFmtId="167" fontId="11" fillId="9" borderId="7" xfId="5" applyNumberFormat="1" applyFont="1" applyFill="1" applyBorder="1" applyAlignment="1">
      <alignment horizontal="right" vertical="center" wrapText="1"/>
    </xf>
    <xf numFmtId="16" fontId="118" fillId="0" borderId="57" xfId="0" applyNumberFormat="1" applyFont="1" applyBorder="1" applyAlignment="1">
      <alignment horizontal="center" vertical="center" wrapText="1"/>
    </xf>
    <xf numFmtId="167" fontId="64" fillId="9" borderId="33" xfId="5" applyNumberFormat="1" applyFont="1" applyFill="1" applyBorder="1" applyAlignment="1">
      <alignment horizontal="center" vertical="center" wrapText="1"/>
    </xf>
    <xf numFmtId="14" fontId="64" fillId="3" borderId="0" xfId="1" applyNumberFormat="1" applyFont="1" applyFill="1" applyBorder="1" applyAlignment="1">
      <alignment horizontal="center" vertical="center" wrapText="1"/>
    </xf>
    <xf numFmtId="167" fontId="64" fillId="0" borderId="33" xfId="5" applyNumberFormat="1" applyFont="1" applyFill="1" applyBorder="1" applyAlignment="1">
      <alignment horizontal="center" vertical="center" wrapText="1"/>
    </xf>
    <xf numFmtId="174" fontId="118" fillId="11" borderId="0" xfId="0" applyNumberFormat="1" applyFont="1" applyFill="1" applyBorder="1" applyAlignment="1">
      <alignment horizontal="center" vertical="top"/>
    </xf>
    <xf numFmtId="167" fontId="11" fillId="0" borderId="49" xfId="5" applyNumberFormat="1" applyFont="1" applyFill="1" applyBorder="1" applyAlignment="1">
      <alignment horizontal="right" vertical="center" wrapText="1"/>
    </xf>
    <xf numFmtId="9" fontId="17" fillId="0" borderId="7" xfId="4" applyNumberFormat="1" applyFont="1" applyFill="1" applyBorder="1" applyAlignment="1">
      <alignment horizontal="center" vertical="center" textRotation="90" wrapText="1"/>
    </xf>
    <xf numFmtId="173" fontId="84" fillId="0" borderId="48" xfId="0" applyNumberFormat="1" applyFont="1" applyFill="1" applyBorder="1" applyAlignment="1">
      <alignment horizontal="center" vertical="center" wrapText="1"/>
    </xf>
    <xf numFmtId="167" fontId="11" fillId="0" borderId="49" xfId="5" applyNumberFormat="1" applyFont="1" applyFill="1" applyBorder="1" applyAlignment="1">
      <alignment horizontal="center" vertical="center" wrapText="1"/>
    </xf>
    <xf numFmtId="0" fontId="11" fillId="0" borderId="7" xfId="1" applyFont="1" applyFill="1" applyBorder="1" applyAlignment="1">
      <alignment vertical="top" wrapText="1"/>
    </xf>
    <xf numFmtId="0" fontId="85" fillId="0" borderId="8" xfId="0" applyFont="1" applyFill="1" applyBorder="1" applyAlignment="1">
      <alignment vertical="center" wrapText="1"/>
    </xf>
    <xf numFmtId="10" fontId="11" fillId="0" borderId="7" xfId="1" applyNumberFormat="1" applyFont="1" applyFill="1" applyBorder="1" applyAlignment="1">
      <alignment vertical="top" wrapText="1"/>
    </xf>
    <xf numFmtId="0" fontId="100" fillId="21" borderId="7" xfId="0" applyFont="1" applyFill="1" applyBorder="1" applyAlignment="1">
      <alignment horizontal="left" vertical="center" wrapText="1"/>
    </xf>
    <xf numFmtId="0" fontId="101" fillId="0" borderId="52" xfId="0" applyFont="1" applyBorder="1" applyAlignment="1">
      <alignment vertical="top" wrapText="1"/>
    </xf>
    <xf numFmtId="9" fontId="11" fillId="0" borderId="7" xfId="1" applyNumberFormat="1" applyFont="1" applyFill="1" applyBorder="1" applyAlignment="1">
      <alignment horizontal="center" vertical="center" wrapText="1"/>
    </xf>
    <xf numFmtId="0" fontId="11" fillId="0" borderId="7" xfId="1" applyFont="1" applyFill="1" applyBorder="1" applyAlignment="1">
      <alignment horizontal="center" vertical="center" wrapText="1"/>
    </xf>
    <xf numFmtId="9" fontId="17"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9" fontId="98" fillId="0" borderId="33" xfId="4" applyNumberFormat="1" applyFont="1" applyBorder="1" applyAlignment="1">
      <alignment horizontal="center" vertical="center" wrapText="1"/>
    </xf>
    <xf numFmtId="10" fontId="11" fillId="0" borderId="33" xfId="4" applyNumberFormat="1" applyFont="1" applyBorder="1" applyAlignment="1">
      <alignment horizontal="center" vertical="center" wrapText="1"/>
    </xf>
    <xf numFmtId="10" fontId="17" fillId="0" borderId="7" xfId="1" applyNumberFormat="1" applyFont="1" applyFill="1" applyBorder="1" applyAlignment="1">
      <alignment horizontal="center" vertical="center" textRotation="90" wrapText="1"/>
    </xf>
    <xf numFmtId="9" fontId="11" fillId="0" borderId="49" xfId="4" applyFont="1" applyBorder="1" applyAlignment="1">
      <alignment horizontal="center" vertical="center" wrapText="1"/>
    </xf>
    <xf numFmtId="0" fontId="96" fillId="19" borderId="52" xfId="0" applyFont="1" applyFill="1" applyBorder="1" applyAlignment="1">
      <alignment horizontal="center" vertical="center" wrapText="1"/>
    </xf>
    <xf numFmtId="10" fontId="11" fillId="0" borderId="8" xfId="4" applyNumberFormat="1" applyFont="1" applyFill="1" applyBorder="1" applyAlignment="1">
      <alignment horizontal="center" vertical="center" wrapText="1"/>
    </xf>
    <xf numFmtId="166" fontId="11" fillId="0" borderId="8" xfId="1" applyNumberFormat="1" applyFont="1" applyFill="1" applyBorder="1" applyAlignment="1">
      <alignment horizontal="center" vertical="center" wrapText="1"/>
    </xf>
    <xf numFmtId="0" fontId="7" fillId="0" borderId="7" xfId="1" applyFont="1" applyBorder="1" applyAlignment="1">
      <alignment horizontal="left" vertical="center" wrapText="1"/>
    </xf>
    <xf numFmtId="167" fontId="11" fillId="0" borderId="59" xfId="5" applyNumberFormat="1" applyFont="1" applyBorder="1" applyAlignment="1">
      <alignment horizontal="center" vertical="center" wrapText="1"/>
    </xf>
    <xf numFmtId="167" fontId="11" fillId="0" borderId="33" xfId="5" applyNumberFormat="1" applyFont="1" applyFill="1" applyBorder="1" applyAlignment="1">
      <alignment horizontal="center" vertical="center" wrapText="1"/>
    </xf>
    <xf numFmtId="167" fontId="11" fillId="0" borderId="34" xfId="5" applyNumberFormat="1" applyFont="1" applyFill="1" applyBorder="1" applyAlignment="1">
      <alignment horizontal="center" vertical="center" wrapText="1"/>
    </xf>
    <xf numFmtId="167" fontId="7" fillId="0" borderId="59" xfId="5" applyNumberFormat="1" applyFont="1" applyFill="1" applyBorder="1" applyAlignment="1">
      <alignment horizontal="center" vertical="center" wrapText="1"/>
    </xf>
    <xf numFmtId="9" fontId="17" fillId="20" borderId="33" xfId="0" applyNumberFormat="1" applyFont="1" applyFill="1" applyBorder="1" applyAlignment="1">
      <alignment horizontal="center" vertical="center" wrapText="1"/>
    </xf>
    <xf numFmtId="176" fontId="11" fillId="0" borderId="7" xfId="4" applyNumberFormat="1" applyFont="1" applyFill="1" applyBorder="1" applyAlignment="1">
      <alignment horizontal="center" vertical="center" wrapText="1"/>
    </xf>
    <xf numFmtId="10" fontId="17" fillId="0" borderId="7" xfId="4" applyNumberFormat="1" applyFont="1" applyFill="1" applyBorder="1" applyAlignment="1">
      <alignment horizontal="center" vertical="center" textRotation="90" wrapText="1"/>
    </xf>
    <xf numFmtId="167" fontId="11" fillId="11" borderId="33" xfId="0" applyNumberFormat="1" applyFont="1" applyFill="1" applyBorder="1" applyAlignment="1">
      <alignment horizontal="center" vertical="center" wrapText="1"/>
    </xf>
    <xf numFmtId="9" fontId="17" fillId="7" borderId="7" xfId="4" applyFont="1" applyFill="1" applyBorder="1" applyAlignment="1">
      <alignment horizontal="center" vertical="center" textRotation="90" wrapText="1"/>
    </xf>
    <xf numFmtId="14" fontId="11" fillId="0" borderId="33" xfId="0" applyNumberFormat="1" applyFont="1" applyBorder="1" applyAlignment="1">
      <alignment horizontal="right" vertical="center" wrapText="1"/>
    </xf>
    <xf numFmtId="0" fontId="11" fillId="0" borderId="33" xfId="0" applyFont="1" applyBorder="1" applyAlignment="1">
      <alignment horizontal="left" vertical="center" wrapText="1"/>
    </xf>
    <xf numFmtId="167" fontId="11" fillId="0" borderId="33" xfId="0" applyNumberFormat="1" applyFont="1" applyBorder="1" applyAlignment="1">
      <alignment horizontal="right" vertical="center" wrapText="1"/>
    </xf>
    <xf numFmtId="0" fontId="11" fillId="0" borderId="7" xfId="1" applyFont="1" applyFill="1" applyBorder="1" applyAlignment="1">
      <alignment horizontal="center" vertical="center" wrapText="1"/>
    </xf>
    <xf numFmtId="14" fontId="11" fillId="0" borderId="7" xfId="1" applyNumberFormat="1" applyFont="1" applyBorder="1" applyAlignment="1">
      <alignment horizontal="center" vertical="center" wrapText="1"/>
    </xf>
    <xf numFmtId="164" fontId="9" fillId="0" borderId="7" xfId="1" applyNumberFormat="1" applyFont="1" applyFill="1" applyBorder="1" applyAlignment="1">
      <alignment horizontal="center" vertical="center" wrapText="1"/>
    </xf>
    <xf numFmtId="3" fontId="11" fillId="0" borderId="14" xfId="1" applyNumberFormat="1" applyFont="1" applyFill="1" applyBorder="1" applyAlignment="1">
      <alignment horizontal="center" vertical="center" wrapText="1"/>
    </xf>
    <xf numFmtId="0" fontId="11" fillId="0" borderId="7" xfId="1" applyFont="1" applyFill="1" applyBorder="1" applyAlignment="1">
      <alignment horizontal="center" vertical="center" wrapText="1"/>
    </xf>
    <xf numFmtId="41" fontId="98" fillId="0" borderId="33" xfId="7" applyFont="1" applyBorder="1" applyAlignment="1">
      <alignment horizontal="center" vertical="center" wrapText="1"/>
    </xf>
    <xf numFmtId="9" fontId="11" fillId="0" borderId="15" xfId="1" applyNumberFormat="1" applyFont="1" applyFill="1" applyBorder="1" applyAlignment="1">
      <alignment horizontal="center" vertical="center" wrapText="1"/>
    </xf>
    <xf numFmtId="9" fontId="11" fillId="0" borderId="14" xfId="1" applyNumberFormat="1" applyFont="1" applyFill="1" applyBorder="1" applyAlignment="1">
      <alignment horizontal="center" vertical="center" wrapText="1"/>
    </xf>
    <xf numFmtId="0" fontId="94" fillId="19" borderId="52" xfId="0" applyFont="1" applyFill="1" applyBorder="1" applyAlignment="1">
      <alignment horizontal="left" vertical="center" wrapText="1"/>
    </xf>
    <xf numFmtId="0" fontId="91" fillId="0" borderId="53" xfId="0" applyFont="1" applyBorder="1"/>
    <xf numFmtId="0" fontId="91" fillId="0" borderId="49" xfId="0" applyFont="1" applyBorder="1"/>
    <xf numFmtId="0" fontId="90" fillId="0" borderId="52" xfId="0" applyFont="1" applyFill="1" applyBorder="1" applyAlignment="1">
      <alignment horizontal="left" vertical="top" wrapText="1" readingOrder="1"/>
    </xf>
    <xf numFmtId="0" fontId="91" fillId="0" borderId="53" xfId="0" applyFont="1" applyFill="1" applyBorder="1" applyAlignment="1">
      <alignment vertical="top"/>
    </xf>
    <xf numFmtId="0" fontId="91" fillId="0" borderId="49" xfId="0" applyFont="1" applyFill="1" applyBorder="1" applyAlignment="1">
      <alignment vertical="top"/>
    </xf>
    <xf numFmtId="0" fontId="60" fillId="0" borderId="52" xfId="0" applyFont="1" applyBorder="1" applyAlignment="1">
      <alignment horizontal="left" vertical="center" wrapText="1" readingOrder="1"/>
    </xf>
    <xf numFmtId="0" fontId="11" fillId="0" borderId="53" xfId="0" applyFont="1" applyBorder="1"/>
    <xf numFmtId="0" fontId="11" fillId="0" borderId="49" xfId="0" applyFont="1" applyBorder="1"/>
    <xf numFmtId="0" fontId="60" fillId="21" borderId="52" xfId="0" applyFont="1" applyFill="1" applyBorder="1" applyAlignment="1">
      <alignment horizontal="left" vertical="center" wrapText="1" readingOrder="1"/>
    </xf>
    <xf numFmtId="0" fontId="87" fillId="19" borderId="52" xfId="0" applyFont="1" applyFill="1" applyBorder="1" applyAlignment="1">
      <alignment horizontal="left" vertical="center" wrapText="1"/>
    </xf>
    <xf numFmtId="0" fontId="93" fillId="21" borderId="52" xfId="0" applyFont="1" applyFill="1" applyBorder="1" applyAlignment="1">
      <alignment horizontal="left" vertical="center" wrapText="1" readingOrder="1"/>
    </xf>
    <xf numFmtId="0" fontId="90" fillId="0" borderId="52" xfId="0" applyFont="1" applyBorder="1" applyAlignment="1">
      <alignment horizontal="left" vertical="top" wrapText="1" readingOrder="1"/>
    </xf>
    <xf numFmtId="0" fontId="32" fillId="0" borderId="52" xfId="0" applyFont="1" applyFill="1" applyBorder="1" applyAlignment="1">
      <alignment horizontal="left" vertical="top" wrapText="1"/>
    </xf>
    <xf numFmtId="2" fontId="11" fillId="0" borderId="7" xfId="1" applyNumberFormat="1" applyFont="1" applyBorder="1" applyAlignment="1">
      <alignment horizontal="left" vertical="center" wrapText="1" indent="2"/>
    </xf>
    <xf numFmtId="0" fontId="64" fillId="0" borderId="52" xfId="0" applyFont="1" applyFill="1" applyBorder="1" applyAlignment="1">
      <alignment horizontal="left" vertical="top" wrapText="1"/>
    </xf>
    <xf numFmtId="0" fontId="64" fillId="0" borderId="53" xfId="0" applyFont="1" applyFill="1" applyBorder="1" applyAlignment="1">
      <alignment horizontal="left" vertical="top" wrapText="1"/>
    </xf>
    <xf numFmtId="0" fontId="64" fillId="0" borderId="49" xfId="0" applyFont="1" applyFill="1" applyBorder="1" applyAlignment="1">
      <alignment horizontal="left" vertical="top" wrapText="1"/>
    </xf>
    <xf numFmtId="0" fontId="64" fillId="0" borderId="52" xfId="0" applyFont="1" applyFill="1" applyBorder="1" applyAlignment="1">
      <alignment horizontal="left" vertical="center" wrapText="1"/>
    </xf>
    <xf numFmtId="0" fontId="64" fillId="0" borderId="53" xfId="0" applyFont="1" applyFill="1" applyBorder="1" applyAlignment="1">
      <alignment horizontal="left" vertical="center" wrapText="1"/>
    </xf>
    <xf numFmtId="0" fontId="64" fillId="0" borderId="49" xfId="0" applyFont="1" applyFill="1" applyBorder="1" applyAlignment="1">
      <alignment horizontal="left" vertical="center" wrapText="1"/>
    </xf>
    <xf numFmtId="0" fontId="91" fillId="0" borderId="53" xfId="0" applyFont="1" applyFill="1" applyBorder="1"/>
    <xf numFmtId="0" fontId="91" fillId="0" borderId="49" xfId="0" applyFont="1" applyFill="1" applyBorder="1"/>
    <xf numFmtId="0" fontId="32" fillId="0" borderId="52" xfId="0" applyFont="1" applyFill="1" applyBorder="1" applyAlignment="1">
      <alignment horizontal="left" vertical="center" wrapText="1"/>
    </xf>
    <xf numFmtId="0" fontId="100" fillId="0" borderId="49" xfId="0" applyFont="1" applyFill="1" applyBorder="1" applyAlignment="1">
      <alignment horizontal="left" vertical="center" wrapText="1"/>
    </xf>
    <xf numFmtId="0" fontId="11" fillId="0" borderId="15" xfId="1" applyFont="1" applyFill="1" applyBorder="1" applyAlignment="1">
      <alignment horizontal="center" vertical="center" wrapText="1"/>
    </xf>
    <xf numFmtId="0" fontId="11" fillId="0" borderId="16" xfId="1" applyFont="1" applyFill="1" applyBorder="1" applyAlignment="1">
      <alignment horizontal="center" vertical="center" wrapText="1"/>
    </xf>
    <xf numFmtId="0" fontId="11" fillId="0" borderId="14" xfId="1" applyFont="1" applyFill="1" applyBorder="1" applyAlignment="1">
      <alignment horizontal="center" vertical="center" wrapText="1"/>
    </xf>
    <xf numFmtId="0" fontId="17" fillId="0" borderId="7" xfId="1" applyFont="1" applyFill="1" applyBorder="1" applyAlignment="1">
      <alignment horizontal="center" vertical="center" wrapText="1"/>
    </xf>
    <xf numFmtId="0" fontId="100" fillId="0" borderId="52" xfId="0" applyFont="1" applyFill="1" applyBorder="1" applyAlignment="1">
      <alignment horizontal="left" vertical="center" wrapText="1"/>
    </xf>
    <xf numFmtId="0" fontId="101" fillId="0" borderId="52" xfId="0" applyFont="1" applyFill="1" applyBorder="1" applyAlignment="1">
      <alignment vertical="top" wrapText="1"/>
    </xf>
    <xf numFmtId="0" fontId="101" fillId="0" borderId="52" xfId="0" applyFont="1" applyFill="1" applyBorder="1" applyAlignment="1">
      <alignment horizontal="left" vertical="center" wrapText="1"/>
    </xf>
    <xf numFmtId="0" fontId="13" fillId="5" borderId="0" xfId="1" applyFont="1" applyFill="1" applyBorder="1" applyAlignment="1">
      <alignment horizontal="left" vertical="center" wrapText="1"/>
    </xf>
    <xf numFmtId="10" fontId="2" fillId="0" borderId="7" xfId="2" applyNumberFormat="1" applyFont="1" applyBorder="1" applyAlignment="1">
      <alignment horizontal="center" vertical="center" wrapText="1"/>
    </xf>
    <xf numFmtId="164" fontId="41" fillId="0" borderId="7" xfId="1" applyNumberFormat="1" applyFont="1" applyFill="1" applyBorder="1" applyAlignment="1">
      <alignment horizontal="center" vertical="center" wrapText="1"/>
    </xf>
    <xf numFmtId="0" fontId="32" fillId="0" borderId="7" xfId="1" applyFont="1" applyFill="1" applyBorder="1" applyAlignment="1">
      <alignment horizontal="center" vertical="center" wrapText="1"/>
    </xf>
    <xf numFmtId="0" fontId="47" fillId="8" borderId="35" xfId="1" applyFont="1" applyFill="1" applyBorder="1" applyAlignment="1">
      <alignment horizontal="left" vertical="center" wrapText="1" indent="1"/>
    </xf>
    <xf numFmtId="0" fontId="47" fillId="8" borderId="16" xfId="1" applyFont="1" applyFill="1" applyBorder="1" applyAlignment="1">
      <alignment horizontal="left" vertical="center" wrapText="1" indent="1"/>
    </xf>
    <xf numFmtId="0" fontId="47" fillId="8" borderId="14" xfId="1" applyFont="1" applyFill="1" applyBorder="1" applyAlignment="1">
      <alignment horizontal="left" vertical="center" wrapText="1" indent="1"/>
    </xf>
    <xf numFmtId="0" fontId="101" fillId="0" borderId="53" xfId="0" applyFont="1" applyFill="1" applyBorder="1" applyAlignment="1">
      <alignment horizontal="left" vertical="center" wrapText="1"/>
    </xf>
    <xf numFmtId="0" fontId="101" fillId="0" borderId="49" xfId="0" applyFont="1" applyFill="1" applyBorder="1" applyAlignment="1">
      <alignment horizontal="left" vertical="center" wrapText="1"/>
    </xf>
    <xf numFmtId="167" fontId="98" fillId="0" borderId="52" xfId="0" applyNumberFormat="1" applyFont="1" applyBorder="1" applyAlignment="1">
      <alignment horizontal="center" vertical="center" wrapText="1"/>
    </xf>
    <xf numFmtId="167" fontId="98" fillId="0" borderId="49" xfId="0" applyNumberFormat="1" applyFont="1" applyBorder="1" applyAlignment="1">
      <alignment horizontal="center" vertical="center" wrapText="1"/>
    </xf>
    <xf numFmtId="167" fontId="11" fillId="0" borderId="52" xfId="0" applyNumberFormat="1" applyFont="1" applyBorder="1" applyAlignment="1">
      <alignment horizontal="center" vertical="center" wrapText="1"/>
    </xf>
    <xf numFmtId="0" fontId="83" fillId="16" borderId="15" xfId="1" applyFont="1" applyFill="1" applyBorder="1" applyAlignment="1">
      <alignment horizontal="center" vertical="center"/>
    </xf>
    <xf numFmtId="0" fontId="83" fillId="16" borderId="16" xfId="1" applyFont="1" applyFill="1" applyBorder="1" applyAlignment="1">
      <alignment horizontal="center" vertical="center"/>
    </xf>
    <xf numFmtId="0" fontId="83" fillId="16" borderId="14" xfId="1" applyFont="1" applyFill="1" applyBorder="1" applyAlignment="1">
      <alignment horizontal="center" vertical="center"/>
    </xf>
    <xf numFmtId="0" fontId="17" fillId="2" borderId="7" xfId="1" applyFont="1" applyFill="1" applyBorder="1" applyAlignment="1">
      <alignment horizontal="center" vertical="center" wrapText="1"/>
    </xf>
    <xf numFmtId="14" fontId="9" fillId="2" borderId="7" xfId="1" applyNumberFormat="1" applyFont="1" applyFill="1" applyBorder="1" applyAlignment="1">
      <alignment horizontal="center" vertical="center" wrapText="1"/>
    </xf>
    <xf numFmtId="0" fontId="20" fillId="14" borderId="1" xfId="1" applyFont="1" applyFill="1" applyBorder="1" applyAlignment="1">
      <alignment horizontal="center" vertical="center" wrapText="1"/>
    </xf>
    <xf numFmtId="0" fontId="20" fillId="14" borderId="0" xfId="1" applyFont="1" applyFill="1" applyBorder="1" applyAlignment="1">
      <alignment horizontal="center" vertical="center" wrapText="1"/>
    </xf>
    <xf numFmtId="0" fontId="20" fillId="9" borderId="1" xfId="1" applyFont="1" applyFill="1" applyBorder="1" applyAlignment="1">
      <alignment horizontal="center" vertical="center" wrapText="1"/>
    </xf>
    <xf numFmtId="0" fontId="20" fillId="9" borderId="0" xfId="1" applyFont="1" applyFill="1" applyBorder="1" applyAlignment="1">
      <alignment horizontal="center" vertical="center" wrapText="1"/>
    </xf>
    <xf numFmtId="0" fontId="20" fillId="10" borderId="1" xfId="1" applyFont="1" applyFill="1" applyBorder="1" applyAlignment="1">
      <alignment horizontal="center" vertical="center" wrapText="1"/>
    </xf>
    <xf numFmtId="0" fontId="20" fillId="10" borderId="0" xfId="1" applyFont="1" applyFill="1" applyBorder="1" applyAlignment="1">
      <alignment horizontal="center" vertical="center" wrapText="1"/>
    </xf>
    <xf numFmtId="0" fontId="2" fillId="0" borderId="7" xfId="1" applyFont="1" applyBorder="1" applyAlignment="1">
      <alignment horizontal="center" vertical="center" wrapText="1"/>
    </xf>
    <xf numFmtId="3" fontId="39" fillId="0" borderId="7" xfId="1" applyNumberFormat="1" applyFont="1" applyBorder="1" applyAlignment="1">
      <alignment horizontal="center" vertical="center" wrapText="1"/>
    </xf>
    <xf numFmtId="166" fontId="33" fillId="0" borderId="0" xfId="2" applyNumberFormat="1" applyFont="1" applyBorder="1" applyAlignment="1">
      <alignment horizontal="center" vertical="center" wrapText="1"/>
    </xf>
    <xf numFmtId="0" fontId="17" fillId="6" borderId="7" xfId="1" applyFont="1" applyFill="1" applyBorder="1" applyAlignment="1">
      <alignment horizontal="center" vertical="center" wrapText="1"/>
    </xf>
    <xf numFmtId="0" fontId="17" fillId="6" borderId="14" xfId="1" applyFont="1" applyFill="1" applyBorder="1" applyAlignment="1">
      <alignment horizontal="center" vertical="center" wrapText="1"/>
    </xf>
    <xf numFmtId="0" fontId="2" fillId="6" borderId="7" xfId="1" applyFont="1" applyFill="1" applyBorder="1" applyAlignment="1">
      <alignment horizontal="center" vertical="center" textRotation="90" wrapText="1"/>
    </xf>
    <xf numFmtId="42" fontId="29" fillId="0" borderId="7" xfId="6" applyFont="1" applyBorder="1" applyAlignment="1">
      <alignment horizontal="center" vertical="center" wrapText="1"/>
    </xf>
    <xf numFmtId="0" fontId="6" fillId="8" borderId="15" xfId="1" applyFont="1" applyFill="1" applyBorder="1" applyAlignment="1">
      <alignment horizontal="left" vertical="center" wrapText="1"/>
    </xf>
    <xf numFmtId="0" fontId="6" fillId="8" borderId="16" xfId="1" applyFont="1" applyFill="1" applyBorder="1" applyAlignment="1">
      <alignment horizontal="left" vertical="center" wrapText="1"/>
    </xf>
    <xf numFmtId="0" fontId="6" fillId="8" borderId="14" xfId="1" applyFont="1" applyFill="1" applyBorder="1" applyAlignment="1">
      <alignment horizontal="left" vertical="center" wrapText="1"/>
    </xf>
    <xf numFmtId="0" fontId="66" fillId="0" borderId="7" xfId="1" applyFont="1" applyFill="1" applyBorder="1" applyAlignment="1">
      <alignment horizontal="center" vertical="center" wrapText="1"/>
    </xf>
    <xf numFmtId="0" fontId="65" fillId="0" borderId="5" xfId="1" applyFont="1" applyFill="1" applyBorder="1" applyAlignment="1">
      <alignment horizontal="left" vertical="center" wrapText="1" indent="1"/>
    </xf>
    <xf numFmtId="0" fontId="65" fillId="0" borderId="24" xfId="1" applyFont="1" applyFill="1" applyBorder="1" applyAlignment="1">
      <alignment horizontal="left" vertical="center" wrapText="1" indent="1"/>
    </xf>
    <xf numFmtId="0" fontId="65" fillId="0" borderId="6" xfId="1" applyFont="1" applyFill="1" applyBorder="1" applyAlignment="1">
      <alignment horizontal="left" vertical="center" wrapText="1" indent="1"/>
    </xf>
    <xf numFmtId="0" fontId="65" fillId="0" borderId="22" xfId="1" applyFont="1" applyFill="1" applyBorder="1" applyAlignment="1">
      <alignment horizontal="left" vertical="center" wrapText="1" indent="1"/>
    </xf>
    <xf numFmtId="0" fontId="65" fillId="0" borderId="0" xfId="1" applyFont="1" applyFill="1" applyBorder="1" applyAlignment="1">
      <alignment horizontal="left" vertical="center" wrapText="1" indent="1"/>
    </xf>
    <xf numFmtId="0" fontId="65" fillId="0" borderId="23" xfId="1" applyFont="1" applyFill="1" applyBorder="1" applyAlignment="1">
      <alignment horizontal="left" vertical="center" wrapText="1" indent="1"/>
    </xf>
    <xf numFmtId="0" fontId="65" fillId="0" borderId="17" xfId="1" applyFont="1" applyFill="1" applyBorder="1" applyAlignment="1">
      <alignment horizontal="left" vertical="center" wrapText="1" indent="1"/>
    </xf>
    <xf numFmtId="0" fontId="65" fillId="0" borderId="4" xfId="1" applyFont="1" applyFill="1" applyBorder="1" applyAlignment="1">
      <alignment horizontal="left" vertical="center" wrapText="1" indent="1"/>
    </xf>
    <xf numFmtId="0" fontId="65" fillId="0" borderId="18" xfId="1" applyFont="1" applyFill="1" applyBorder="1" applyAlignment="1">
      <alignment horizontal="left" vertical="center" wrapText="1" indent="1"/>
    </xf>
    <xf numFmtId="168" fontId="2" fillId="2" borderId="7" xfId="1" applyNumberFormat="1" applyFont="1" applyFill="1" applyBorder="1" applyAlignment="1">
      <alignment horizontal="center" vertical="center" wrapText="1"/>
    </xf>
    <xf numFmtId="4" fontId="39" fillId="0" borderId="7" xfId="1" applyNumberFormat="1" applyFont="1" applyBorder="1" applyAlignment="1">
      <alignment horizontal="center" vertical="center" wrapText="1"/>
    </xf>
    <xf numFmtId="2" fontId="11" fillId="0" borderId="7" xfId="1" applyNumberFormat="1" applyFont="1" applyBorder="1" applyAlignment="1">
      <alignment horizontal="left" vertical="center" wrapText="1" indent="1"/>
    </xf>
    <xf numFmtId="0" fontId="6" fillId="8" borderId="16" xfId="1" applyFont="1" applyFill="1" applyBorder="1" applyAlignment="1">
      <alignment horizontal="left" vertical="center" wrapText="1" indent="1"/>
    </xf>
    <xf numFmtId="0" fontId="6" fillId="8" borderId="14" xfId="1" applyFont="1" applyFill="1" applyBorder="1" applyAlignment="1">
      <alignment horizontal="left" vertical="center" wrapText="1" indent="1"/>
    </xf>
    <xf numFmtId="0" fontId="43" fillId="6" borderId="5" xfId="1" applyFont="1" applyFill="1" applyBorder="1" applyAlignment="1">
      <alignment horizontal="left" vertical="center" wrapText="1" indent="1"/>
    </xf>
    <xf numFmtId="0" fontId="43" fillId="6" borderId="24" xfId="1" applyFont="1" applyFill="1" applyBorder="1" applyAlignment="1">
      <alignment horizontal="left" vertical="center" wrapText="1" indent="1"/>
    </xf>
    <xf numFmtId="0" fontId="43" fillId="6" borderId="6" xfId="1" applyFont="1" applyFill="1" applyBorder="1" applyAlignment="1">
      <alignment horizontal="left" vertical="center" wrapText="1" indent="1"/>
    </xf>
    <xf numFmtId="0" fontId="43" fillId="6" borderId="17" xfId="1" applyFont="1" applyFill="1" applyBorder="1" applyAlignment="1">
      <alignment horizontal="left" vertical="center" wrapText="1" indent="1"/>
    </xf>
    <xf numFmtId="0" fontId="43" fillId="6" borderId="4" xfId="1" applyFont="1" applyFill="1" applyBorder="1" applyAlignment="1">
      <alignment horizontal="left" vertical="center" wrapText="1" indent="1"/>
    </xf>
    <xf numFmtId="0" fontId="43" fillId="6" borderId="18" xfId="1" applyFont="1" applyFill="1" applyBorder="1" applyAlignment="1">
      <alignment horizontal="left" vertical="center" wrapText="1" indent="1"/>
    </xf>
    <xf numFmtId="0" fontId="20" fillId="0" borderId="0" xfId="1" applyFont="1" applyBorder="1" applyAlignment="1">
      <alignment horizontal="center" vertical="center" wrapText="1"/>
    </xf>
    <xf numFmtId="0" fontId="32" fillId="6" borderId="7" xfId="1" applyFont="1" applyFill="1" applyBorder="1" applyAlignment="1">
      <alignment horizontal="center" vertical="center" wrapText="1"/>
    </xf>
    <xf numFmtId="22" fontId="9" fillId="2" borderId="0" xfId="1" applyNumberFormat="1" applyFont="1" applyFill="1" applyBorder="1" applyAlignment="1">
      <alignment horizontal="center" vertical="center" wrapText="1"/>
    </xf>
    <xf numFmtId="22" fontId="9" fillId="2" borderId="4" xfId="1" applyNumberFormat="1" applyFont="1" applyFill="1" applyBorder="1" applyAlignment="1">
      <alignment horizontal="center" vertical="center" wrapText="1"/>
    </xf>
    <xf numFmtId="0" fontId="64" fillId="0" borderId="7" xfId="1" applyFont="1" applyFill="1" applyBorder="1" applyAlignment="1">
      <alignment vertical="top" wrapText="1"/>
    </xf>
    <xf numFmtId="0" fontId="32" fillId="0" borderId="7" xfId="1" applyFont="1" applyFill="1" applyBorder="1" applyAlignment="1">
      <alignment horizontal="left" vertical="top" wrapText="1" indent="1"/>
    </xf>
    <xf numFmtId="0" fontId="64" fillId="0" borderId="15" xfId="5" applyFont="1" applyFill="1" applyBorder="1" applyAlignment="1">
      <alignment horizontal="left" vertical="center" wrapText="1" indent="1"/>
    </xf>
    <xf numFmtId="0" fontId="64" fillId="0" borderId="16" xfId="5" applyFont="1" applyFill="1" applyBorder="1" applyAlignment="1">
      <alignment horizontal="left" vertical="center" wrapText="1" indent="1"/>
    </xf>
    <xf numFmtId="0" fontId="64" fillId="0" borderId="14" xfId="5" applyFont="1" applyFill="1" applyBorder="1" applyAlignment="1">
      <alignment horizontal="left" vertical="center" wrapText="1" indent="1"/>
    </xf>
    <xf numFmtId="14" fontId="98" fillId="11" borderId="7" xfId="0" applyNumberFormat="1" applyFont="1" applyFill="1" applyBorder="1" applyAlignment="1">
      <alignment horizontal="center" vertical="center" wrapText="1"/>
    </xf>
    <xf numFmtId="0" fontId="101" fillId="0" borderId="52" xfId="0" applyFont="1" applyBorder="1" applyAlignment="1">
      <alignment vertical="top" wrapText="1"/>
    </xf>
    <xf numFmtId="0" fontId="100" fillId="0" borderId="53" xfId="0" applyFont="1" applyFill="1" applyBorder="1" applyAlignment="1">
      <alignment horizontal="left" vertical="center" wrapText="1"/>
    </xf>
    <xf numFmtId="0" fontId="32" fillId="0" borderId="7" xfId="1" applyFont="1" applyFill="1" applyBorder="1" applyAlignment="1">
      <alignment horizontal="left" vertical="center" wrapText="1" indent="1"/>
    </xf>
    <xf numFmtId="0" fontId="47" fillId="8" borderId="15" xfId="1" applyFont="1" applyFill="1" applyBorder="1" applyAlignment="1">
      <alignment horizontal="left" vertical="center" wrapText="1" indent="1"/>
    </xf>
    <xf numFmtId="0" fontId="90" fillId="0" borderId="52" xfId="0" applyFont="1" applyFill="1" applyBorder="1" applyAlignment="1">
      <alignment horizontal="left" vertical="center" wrapText="1"/>
    </xf>
    <xf numFmtId="0" fontId="64" fillId="0" borderId="15" xfId="1" applyFont="1" applyFill="1" applyBorder="1" applyAlignment="1">
      <alignment vertical="top" wrapText="1"/>
    </xf>
    <xf numFmtId="0" fontId="64" fillId="0" borderId="14" xfId="1" applyFont="1" applyFill="1" applyBorder="1" applyAlignment="1">
      <alignment vertical="top" wrapText="1"/>
    </xf>
    <xf numFmtId="0" fontId="17" fillId="0" borderId="52" xfId="0" applyFont="1" applyFill="1" applyBorder="1" applyAlignment="1">
      <alignment horizontal="left" vertical="center" wrapText="1"/>
    </xf>
    <xf numFmtId="0" fontId="2" fillId="7" borderId="5" xfId="1" applyFont="1" applyFill="1" applyBorder="1" applyAlignment="1">
      <alignment horizontal="center" vertical="center" wrapText="1"/>
    </xf>
    <xf numFmtId="0" fontId="2" fillId="7" borderId="24" xfId="1" applyFont="1" applyFill="1" applyBorder="1" applyAlignment="1">
      <alignment horizontal="center" vertical="center" wrapText="1"/>
    </xf>
    <xf numFmtId="0" fontId="2" fillId="7" borderId="6" xfId="1" applyFont="1" applyFill="1" applyBorder="1" applyAlignment="1">
      <alignment horizontal="center" vertical="center" wrapText="1"/>
    </xf>
    <xf numFmtId="0" fontId="2" fillId="7" borderId="17" xfId="1" applyFont="1" applyFill="1" applyBorder="1" applyAlignment="1">
      <alignment horizontal="center" vertical="center" wrapText="1"/>
    </xf>
    <xf numFmtId="0" fontId="2" fillId="7" borderId="4" xfId="1" applyFont="1" applyFill="1" applyBorder="1" applyAlignment="1">
      <alignment horizontal="center" vertical="center" wrapText="1"/>
    </xf>
    <xf numFmtId="0" fontId="2" fillId="7" borderId="18" xfId="1" applyFont="1" applyFill="1" applyBorder="1" applyAlignment="1">
      <alignment horizontal="center" vertical="center" wrapText="1"/>
    </xf>
    <xf numFmtId="0" fontId="2" fillId="0" borderId="7" xfId="1" applyFont="1" applyFill="1" applyBorder="1" applyAlignment="1">
      <alignment horizontal="center" vertical="center" wrapText="1"/>
    </xf>
    <xf numFmtId="0" fontId="60" fillId="0" borderId="52" xfId="0" applyFont="1" applyFill="1" applyBorder="1" applyAlignment="1">
      <alignment horizontal="left" vertical="center" wrapText="1" readingOrder="1"/>
    </xf>
    <xf numFmtId="0" fontId="11" fillId="0" borderId="53" xfId="0" applyFont="1" applyFill="1" applyBorder="1"/>
    <xf numFmtId="0" fontId="11" fillId="0" borderId="49" xfId="0" applyFont="1" applyFill="1" applyBorder="1"/>
    <xf numFmtId="0" fontId="60" fillId="0" borderId="52" xfId="0" applyFont="1" applyFill="1" applyBorder="1" applyAlignment="1">
      <alignment horizontal="left" vertical="top" wrapText="1" readingOrder="1"/>
    </xf>
    <xf numFmtId="0" fontId="11" fillId="0" borderId="53" xfId="0" applyFont="1" applyFill="1" applyBorder="1" applyAlignment="1">
      <alignment vertical="top"/>
    </xf>
    <xf numFmtId="0" fontId="11" fillId="0" borderId="49" xfId="0" applyFont="1" applyFill="1" applyBorder="1" applyAlignment="1">
      <alignment vertical="top"/>
    </xf>
    <xf numFmtId="0" fontId="13" fillId="5" borderId="0" xfId="1" applyFont="1" applyFill="1" applyBorder="1" applyAlignment="1">
      <alignment horizontal="left" vertical="center" wrapText="1" indent="1"/>
    </xf>
    <xf numFmtId="0" fontId="66" fillId="6" borderId="7" xfId="1" applyFont="1" applyFill="1" applyBorder="1" applyAlignment="1">
      <alignment horizontal="center" vertical="center" wrapText="1"/>
    </xf>
    <xf numFmtId="0" fontId="4" fillId="0" borderId="0" xfId="1" applyFont="1" applyAlignment="1">
      <alignment horizontal="center" vertical="center"/>
    </xf>
    <xf numFmtId="0" fontId="2" fillId="2" borderId="0" xfId="1" applyFont="1" applyFill="1" applyAlignment="1">
      <alignment horizontal="center" vertical="center" wrapText="1"/>
    </xf>
    <xf numFmtId="0" fontId="3" fillId="2" borderId="0" xfId="1" applyFont="1" applyFill="1" applyAlignment="1">
      <alignment horizontal="center" vertical="center" wrapText="1"/>
    </xf>
    <xf numFmtId="0" fontId="61" fillId="6" borderId="7" xfId="1" applyFont="1" applyFill="1" applyBorder="1" applyAlignment="1">
      <alignment horizontal="center" vertical="center" wrapText="1"/>
    </xf>
    <xf numFmtId="0" fontId="90" fillId="0" borderId="52" xfId="0" applyFont="1" applyFill="1" applyBorder="1" applyAlignment="1">
      <alignment horizontal="left" vertical="center" wrapText="1" readingOrder="1"/>
    </xf>
    <xf numFmtId="10" fontId="34" fillId="0" borderId="24" xfId="1" applyNumberFormat="1" applyFont="1" applyBorder="1" applyAlignment="1">
      <alignment horizontal="left" vertical="center" wrapText="1" indent="1"/>
    </xf>
    <xf numFmtId="10" fontId="34" fillId="0" borderId="6" xfId="1" applyNumberFormat="1" applyFont="1" applyBorder="1" applyAlignment="1">
      <alignment horizontal="left" vertical="center" wrapText="1" indent="1"/>
    </xf>
    <xf numFmtId="10" fontId="34" fillId="0" borderId="0" xfId="1" applyNumberFormat="1" applyFont="1" applyBorder="1" applyAlignment="1">
      <alignment horizontal="left" vertical="center" wrapText="1" indent="1"/>
    </xf>
    <xf numFmtId="10" fontId="34" fillId="0" borderId="23" xfId="1" applyNumberFormat="1" applyFont="1" applyBorder="1" applyAlignment="1">
      <alignment horizontal="left" vertical="center" wrapText="1" indent="1"/>
    </xf>
    <xf numFmtId="10" fontId="34" fillId="0" borderId="4" xfId="1" applyNumberFormat="1" applyFont="1" applyBorder="1" applyAlignment="1">
      <alignment horizontal="left" vertical="center" wrapText="1" indent="1"/>
    </xf>
    <xf numFmtId="10" fontId="34" fillId="0" borderId="18" xfId="1" applyNumberFormat="1" applyFont="1" applyBorder="1" applyAlignment="1">
      <alignment horizontal="left" vertical="center" wrapText="1" indent="1"/>
    </xf>
    <xf numFmtId="0" fontId="63" fillId="7" borderId="7" xfId="1" applyFont="1" applyFill="1" applyBorder="1" applyAlignment="1">
      <alignment horizontal="center" vertical="center" wrapText="1"/>
    </xf>
    <xf numFmtId="0" fontId="31" fillId="6" borderId="7" xfId="1" applyFont="1" applyFill="1" applyBorder="1" applyAlignment="1">
      <alignment horizontal="center" vertical="center" wrapText="1"/>
    </xf>
    <xf numFmtId="0" fontId="2" fillId="7" borderId="7" xfId="1" applyFont="1" applyFill="1" applyBorder="1" applyAlignment="1">
      <alignment horizontal="center" vertical="center" wrapText="1"/>
    </xf>
    <xf numFmtId="0" fontId="16" fillId="7" borderId="7" xfId="1" applyFont="1" applyFill="1" applyBorder="1" applyAlignment="1">
      <alignment horizontal="center" vertical="center" wrapText="1"/>
    </xf>
    <xf numFmtId="0" fontId="43" fillId="3" borderId="0" xfId="1" applyFont="1" applyFill="1" applyBorder="1" applyAlignment="1">
      <alignment horizontal="left" vertical="center" wrapText="1" indent="1"/>
    </xf>
    <xf numFmtId="0" fontId="66" fillId="2" borderId="0" xfId="1" applyFont="1" applyFill="1" applyAlignment="1">
      <alignment horizontal="left" vertical="center" wrapText="1"/>
    </xf>
    <xf numFmtId="0" fontId="42" fillId="4" borderId="0" xfId="1" applyFont="1" applyFill="1" applyBorder="1" applyAlignment="1">
      <alignment horizontal="left" vertical="center" wrapText="1"/>
    </xf>
    <xf numFmtId="0" fontId="2" fillId="7" borderId="5" xfId="1" applyFont="1" applyFill="1" applyBorder="1" applyAlignment="1">
      <alignment horizontal="left" vertical="center" wrapText="1"/>
    </xf>
    <xf numFmtId="0" fontId="2" fillId="7" borderId="24" xfId="1" applyFont="1" applyFill="1" applyBorder="1" applyAlignment="1">
      <alignment horizontal="left" vertical="center" wrapText="1"/>
    </xf>
    <xf numFmtId="0" fontId="2" fillId="7" borderId="6" xfId="1" applyFont="1" applyFill="1" applyBorder="1" applyAlignment="1">
      <alignment horizontal="left" vertical="center" wrapText="1"/>
    </xf>
    <xf numFmtId="0" fontId="66" fillId="6" borderId="5" xfId="1" applyFont="1" applyFill="1" applyBorder="1" applyAlignment="1">
      <alignment horizontal="center" vertical="center" wrapText="1"/>
    </xf>
    <xf numFmtId="0" fontId="66" fillId="6" borderId="24" xfId="1" applyFont="1" applyFill="1" applyBorder="1" applyAlignment="1">
      <alignment horizontal="center" vertical="center" wrapText="1"/>
    </xf>
    <xf numFmtId="0" fontId="66" fillId="6" borderId="6" xfId="1" applyFont="1" applyFill="1" applyBorder="1" applyAlignment="1">
      <alignment horizontal="center" vertical="center" wrapText="1"/>
    </xf>
    <xf numFmtId="0" fontId="66" fillId="6" borderId="17" xfId="1" applyFont="1" applyFill="1" applyBorder="1" applyAlignment="1">
      <alignment horizontal="center" vertical="center" wrapText="1"/>
    </xf>
    <xf numFmtId="0" fontId="66" fillId="6" borderId="4" xfId="1" applyFont="1" applyFill="1" applyBorder="1" applyAlignment="1">
      <alignment horizontal="center" vertical="center" wrapText="1"/>
    </xf>
    <xf numFmtId="0" fontId="66" fillId="6" borderId="18" xfId="1" applyFont="1" applyFill="1" applyBorder="1" applyAlignment="1">
      <alignment horizontal="center" vertical="center" wrapText="1"/>
    </xf>
    <xf numFmtId="17" fontId="63" fillId="7" borderId="7" xfId="1" applyNumberFormat="1" applyFont="1" applyFill="1" applyBorder="1" applyAlignment="1">
      <alignment horizontal="center" vertical="center" wrapText="1"/>
    </xf>
    <xf numFmtId="0" fontId="2" fillId="7" borderId="8" xfId="1" applyFont="1" applyFill="1" applyBorder="1" applyAlignment="1">
      <alignment horizontal="center" vertical="center" wrapText="1"/>
    </xf>
    <xf numFmtId="0" fontId="2" fillId="7" borderId="19" xfId="1" applyFont="1" applyFill="1" applyBorder="1" applyAlignment="1">
      <alignment horizontal="center" vertical="center" wrapText="1"/>
    </xf>
    <xf numFmtId="0" fontId="17" fillId="0" borderId="5" xfId="1" applyFont="1" applyFill="1" applyBorder="1" applyAlignment="1">
      <alignment horizontal="center" vertical="center" wrapText="1"/>
    </xf>
    <xf numFmtId="0" fontId="17" fillId="0" borderId="24" xfId="1" applyFont="1" applyFill="1" applyBorder="1" applyAlignment="1">
      <alignment horizontal="center" vertical="center" wrapText="1"/>
    </xf>
    <xf numFmtId="0" fontId="17" fillId="0" borderId="6" xfId="1" applyFont="1" applyFill="1" applyBorder="1" applyAlignment="1">
      <alignment horizontal="center" vertical="center" wrapText="1"/>
    </xf>
    <xf numFmtId="0" fontId="17" fillId="0" borderId="17" xfId="1" applyFont="1" applyFill="1" applyBorder="1" applyAlignment="1">
      <alignment horizontal="center" vertical="center" wrapText="1"/>
    </xf>
    <xf numFmtId="0" fontId="17" fillId="0" borderId="4" xfId="1" applyFont="1" applyFill="1" applyBorder="1" applyAlignment="1">
      <alignment horizontal="center" vertical="center" wrapText="1"/>
    </xf>
    <xf numFmtId="0" fontId="17" fillId="0" borderId="18" xfId="1" applyFont="1" applyFill="1" applyBorder="1" applyAlignment="1">
      <alignment horizontal="center" vertical="center" wrapText="1"/>
    </xf>
    <xf numFmtId="0" fontId="40" fillId="5" borderId="0" xfId="1" applyFont="1" applyFill="1" applyBorder="1" applyAlignment="1">
      <alignment horizontal="left" vertical="center" wrapText="1" indent="1"/>
    </xf>
    <xf numFmtId="10" fontId="34" fillId="0" borderId="5" xfId="1" applyNumberFormat="1" applyFont="1" applyBorder="1" applyAlignment="1">
      <alignment horizontal="left" vertical="center" wrapText="1" indent="1"/>
    </xf>
    <xf numFmtId="10" fontId="34" fillId="0" borderId="22" xfId="1" applyNumberFormat="1" applyFont="1" applyBorder="1" applyAlignment="1">
      <alignment horizontal="left" vertical="center" wrapText="1" indent="1"/>
    </xf>
    <xf numFmtId="10" fontId="34" fillId="0" borderId="17" xfId="1" applyNumberFormat="1" applyFont="1" applyBorder="1" applyAlignment="1">
      <alignment horizontal="left" vertical="center" wrapText="1" indent="1"/>
    </xf>
    <xf numFmtId="0" fontId="2" fillId="6" borderId="7" xfId="1" applyFont="1" applyFill="1" applyBorder="1" applyAlignment="1">
      <alignment horizontal="center" vertical="center" wrapText="1"/>
    </xf>
    <xf numFmtId="0" fontId="2" fillId="6" borderId="5" xfId="1" applyFont="1" applyFill="1" applyBorder="1" applyAlignment="1">
      <alignment horizontal="center" vertical="center" wrapText="1"/>
    </xf>
    <xf numFmtId="0" fontId="2" fillId="6" borderId="24" xfId="1" applyFont="1" applyFill="1" applyBorder="1" applyAlignment="1">
      <alignment horizontal="center" vertical="center" wrapText="1"/>
    </xf>
    <xf numFmtId="0" fontId="2" fillId="6" borderId="6" xfId="1" applyFont="1" applyFill="1" applyBorder="1" applyAlignment="1">
      <alignment horizontal="center" vertical="center" wrapText="1"/>
    </xf>
    <xf numFmtId="0" fontId="2" fillId="6" borderId="17" xfId="1" applyFont="1" applyFill="1" applyBorder="1" applyAlignment="1">
      <alignment horizontal="center" vertical="center" wrapText="1"/>
    </xf>
    <xf numFmtId="0" fontId="2" fillId="6" borderId="4" xfId="1" applyFont="1" applyFill="1" applyBorder="1" applyAlignment="1">
      <alignment horizontal="center" vertical="center" wrapText="1"/>
    </xf>
    <xf numFmtId="0" fontId="2" fillId="6" borderId="18" xfId="1" applyFont="1" applyFill="1" applyBorder="1" applyAlignment="1">
      <alignment horizontal="center" vertical="center" wrapText="1"/>
    </xf>
    <xf numFmtId="0" fontId="6" fillId="8" borderId="15" xfId="1" applyFont="1" applyFill="1" applyBorder="1" applyAlignment="1">
      <alignment horizontal="left" vertical="center" wrapText="1" indent="1"/>
    </xf>
    <xf numFmtId="10" fontId="34" fillId="0" borderId="7" xfId="1" applyNumberFormat="1" applyFont="1" applyBorder="1" applyAlignment="1">
      <alignment horizontal="center" vertical="center" wrapText="1"/>
    </xf>
    <xf numFmtId="10" fontId="34" fillId="0" borderId="15" xfId="1" applyNumberFormat="1" applyFont="1" applyBorder="1" applyAlignment="1">
      <alignment horizontal="left" vertical="center" wrapText="1" indent="1"/>
    </xf>
    <xf numFmtId="10" fontId="34" fillId="0" borderId="16" xfId="1" applyNumberFormat="1" applyFont="1" applyBorder="1" applyAlignment="1">
      <alignment horizontal="left" vertical="center" wrapText="1" indent="1"/>
    </xf>
    <xf numFmtId="10" fontId="34" fillId="0" borderId="14" xfId="1" applyNumberFormat="1" applyFont="1" applyBorder="1" applyAlignment="1">
      <alignment horizontal="left" vertical="center" wrapText="1" indent="1"/>
    </xf>
    <xf numFmtId="10" fontId="34" fillId="0" borderId="7" xfId="1" applyNumberFormat="1" applyFont="1" applyBorder="1" applyAlignment="1">
      <alignment horizontal="left" vertical="center" wrapText="1" indent="1"/>
    </xf>
    <xf numFmtId="0" fontId="6" fillId="8" borderId="7" xfId="1" applyFont="1" applyFill="1" applyBorder="1" applyAlignment="1">
      <alignment horizontal="left" vertical="center" wrapText="1" indent="2"/>
    </xf>
    <xf numFmtId="0" fontId="6" fillId="8" borderId="15" xfId="1" applyFont="1" applyFill="1" applyBorder="1" applyAlignment="1">
      <alignment horizontal="left" vertical="center" wrapText="1" indent="2"/>
    </xf>
    <xf numFmtId="0" fontId="6" fillId="8" borderId="16" xfId="1" applyFont="1" applyFill="1" applyBorder="1" applyAlignment="1">
      <alignment horizontal="left" vertical="center" wrapText="1" indent="2"/>
    </xf>
    <xf numFmtId="0" fontId="6" fillId="8" borderId="14" xfId="1" applyFont="1" applyFill="1" applyBorder="1" applyAlignment="1">
      <alignment horizontal="left" vertical="center" wrapText="1" indent="2"/>
    </xf>
    <xf numFmtId="10" fontId="34" fillId="0" borderId="15" xfId="1" applyNumberFormat="1" applyFont="1" applyBorder="1" applyAlignment="1">
      <alignment horizontal="left" vertical="center" wrapText="1"/>
    </xf>
    <xf numFmtId="10" fontId="34" fillId="0" borderId="16" xfId="1" applyNumberFormat="1" applyFont="1" applyBorder="1" applyAlignment="1">
      <alignment horizontal="left" vertical="center" wrapText="1"/>
    </xf>
    <xf numFmtId="10" fontId="34" fillId="0" borderId="14" xfId="1" applyNumberFormat="1" applyFont="1" applyBorder="1" applyAlignment="1">
      <alignment horizontal="left" vertical="center" wrapText="1"/>
    </xf>
    <xf numFmtId="165" fontId="2" fillId="6" borderId="7" xfId="1" applyNumberFormat="1" applyFont="1" applyFill="1" applyBorder="1" applyAlignment="1">
      <alignment horizontal="center" vertical="center" wrapText="1"/>
    </xf>
    <xf numFmtId="10" fontId="34" fillId="0" borderId="7" xfId="1" applyNumberFormat="1" applyFont="1" applyBorder="1" applyAlignment="1">
      <alignment horizontal="left" vertical="center" wrapText="1"/>
    </xf>
    <xf numFmtId="9" fontId="11" fillId="0" borderId="16" xfId="1" applyNumberFormat="1" applyFont="1" applyFill="1" applyBorder="1" applyAlignment="1">
      <alignment horizontal="center" vertical="center" wrapText="1"/>
    </xf>
    <xf numFmtId="0" fontId="63" fillId="7" borderId="8" xfId="1" applyFont="1" applyFill="1" applyBorder="1" applyAlignment="1">
      <alignment horizontal="center" vertical="center" wrapText="1"/>
    </xf>
    <xf numFmtId="0" fontId="63" fillId="7" borderId="19" xfId="1" applyFont="1" applyFill="1" applyBorder="1" applyAlignment="1">
      <alignment horizontal="center" vertical="center" wrapText="1"/>
    </xf>
    <xf numFmtId="0" fontId="83" fillId="16" borderId="7" xfId="1" applyFont="1" applyFill="1" applyBorder="1" applyAlignment="1">
      <alignment horizontal="center" vertical="center"/>
    </xf>
    <xf numFmtId="0" fontId="11" fillId="2" borderId="7" xfId="1" applyFont="1" applyFill="1" applyBorder="1" applyAlignment="1">
      <alignment horizontal="left" vertical="center" wrapText="1" indent="1"/>
    </xf>
    <xf numFmtId="0" fontId="2" fillId="2" borderId="7" xfId="1" applyFont="1" applyFill="1" applyBorder="1" applyAlignment="1">
      <alignment horizontal="left" vertical="center" wrapText="1"/>
    </xf>
    <xf numFmtId="0" fontId="34" fillId="0" borderId="7" xfId="1" applyFont="1" applyBorder="1" applyAlignment="1">
      <alignment horizontal="left" vertical="center" wrapText="1" indent="1"/>
    </xf>
    <xf numFmtId="0" fontId="47" fillId="8" borderId="15" xfId="1" applyFont="1" applyFill="1" applyBorder="1" applyAlignment="1">
      <alignment horizontal="left" vertical="center" wrapText="1"/>
    </xf>
    <xf numFmtId="0" fontId="47" fillId="8" borderId="16" xfId="1" applyFont="1" applyFill="1" applyBorder="1" applyAlignment="1">
      <alignment horizontal="left" vertical="center" wrapText="1"/>
    </xf>
    <xf numFmtId="0" fontId="47" fillId="8" borderId="14" xfId="1" applyFont="1" applyFill="1" applyBorder="1" applyAlignment="1">
      <alignment horizontal="left" vertical="center" wrapText="1"/>
    </xf>
    <xf numFmtId="0" fontId="2" fillId="7" borderId="22" xfId="1" applyFont="1" applyFill="1" applyBorder="1" applyAlignment="1">
      <alignment horizontal="left" vertical="center" wrapText="1"/>
    </xf>
    <xf numFmtId="0" fontId="2" fillId="7" borderId="0" xfId="1" applyFont="1" applyFill="1" applyBorder="1" applyAlignment="1">
      <alignment horizontal="left" vertical="center" wrapText="1"/>
    </xf>
    <xf numFmtId="0" fontId="2" fillId="7" borderId="23" xfId="1" applyFont="1" applyFill="1" applyBorder="1" applyAlignment="1">
      <alignment horizontal="left" vertical="center" wrapText="1"/>
    </xf>
    <xf numFmtId="0" fontId="2" fillId="7" borderId="17" xfId="1" applyFont="1" applyFill="1" applyBorder="1" applyAlignment="1">
      <alignment horizontal="left" vertical="center" wrapText="1"/>
    </xf>
    <xf numFmtId="0" fontId="2" fillId="7" borderId="4" xfId="1" applyFont="1" applyFill="1" applyBorder="1" applyAlignment="1">
      <alignment horizontal="left" vertical="center" wrapText="1"/>
    </xf>
    <xf numFmtId="0" fontId="2" fillId="7" borderId="18" xfId="1" applyFont="1" applyFill="1" applyBorder="1" applyAlignment="1">
      <alignment horizontal="left" vertical="center" wrapText="1"/>
    </xf>
    <xf numFmtId="0" fontId="42" fillId="4" borderId="0" xfId="1" applyFont="1" applyFill="1" applyBorder="1" applyAlignment="1">
      <alignment horizontal="left" vertical="center" wrapText="1" indent="1"/>
    </xf>
    <xf numFmtId="0" fontId="66" fillId="2" borderId="0" xfId="1" applyFont="1" applyFill="1" applyAlignment="1">
      <alignment horizontal="left" vertical="center" wrapText="1" indent="1"/>
    </xf>
    <xf numFmtId="0" fontId="2" fillId="7" borderId="5" xfId="1" applyFont="1" applyFill="1" applyBorder="1" applyAlignment="1">
      <alignment horizontal="left" vertical="center" wrapText="1" indent="1"/>
    </xf>
    <xf numFmtId="0" fontId="2" fillId="7" borderId="24" xfId="1" applyFont="1" applyFill="1" applyBorder="1" applyAlignment="1">
      <alignment horizontal="left" vertical="center" wrapText="1" indent="1"/>
    </xf>
    <xf numFmtId="0" fontId="2" fillId="7" borderId="6" xfId="1" applyFont="1" applyFill="1" applyBorder="1" applyAlignment="1">
      <alignment horizontal="left" vertical="center" wrapText="1" indent="1"/>
    </xf>
    <xf numFmtId="0" fontId="2" fillId="7" borderId="22" xfId="1" applyFont="1" applyFill="1" applyBorder="1" applyAlignment="1">
      <alignment horizontal="left" vertical="center" wrapText="1" indent="1"/>
    </xf>
    <xf numFmtId="0" fontId="2" fillId="7" borderId="0" xfId="1" applyFont="1" applyFill="1" applyBorder="1" applyAlignment="1">
      <alignment horizontal="left" vertical="center" wrapText="1" indent="1"/>
    </xf>
    <xf numFmtId="0" fontId="2" fillId="7" borderId="23" xfId="1" applyFont="1" applyFill="1" applyBorder="1" applyAlignment="1">
      <alignment horizontal="left" vertical="center" wrapText="1" indent="1"/>
    </xf>
    <xf numFmtId="0" fontId="2" fillId="7" borderId="17" xfId="1" applyFont="1" applyFill="1" applyBorder="1" applyAlignment="1">
      <alignment horizontal="left" vertical="center" wrapText="1" indent="1"/>
    </xf>
    <xf numFmtId="0" fontId="2" fillId="7" borderId="4" xfId="1" applyFont="1" applyFill="1" applyBorder="1" applyAlignment="1">
      <alignment horizontal="left" vertical="center" wrapText="1" indent="1"/>
    </xf>
    <xf numFmtId="0" fontId="2" fillId="7" borderId="18" xfId="1" applyFont="1" applyFill="1" applyBorder="1" applyAlignment="1">
      <alignment horizontal="left" vertical="center" wrapText="1" indent="1"/>
    </xf>
    <xf numFmtId="0" fontId="40" fillId="5" borderId="0" xfId="1" applyFont="1" applyFill="1" applyBorder="1" applyAlignment="1">
      <alignment horizontal="left" vertical="center" wrapText="1"/>
    </xf>
    <xf numFmtId="0" fontId="16" fillId="7" borderId="8" xfId="1" applyFont="1" applyFill="1" applyBorder="1" applyAlignment="1">
      <alignment horizontal="center" vertical="center" wrapText="1"/>
    </xf>
    <xf numFmtId="0" fontId="16" fillId="7" borderId="19" xfId="1" applyFont="1" applyFill="1" applyBorder="1" applyAlignment="1">
      <alignment horizontal="center" vertical="center" wrapText="1"/>
    </xf>
    <xf numFmtId="9" fontId="11" fillId="0" borderId="7" xfId="1" applyNumberFormat="1" applyFont="1" applyFill="1" applyBorder="1" applyAlignment="1">
      <alignment horizontal="center" vertical="center" wrapText="1"/>
    </xf>
    <xf numFmtId="0" fontId="10" fillId="7" borderId="7" xfId="1" applyFont="1" applyFill="1" applyBorder="1" applyAlignment="1">
      <alignment horizontal="center" vertical="center" wrapText="1"/>
    </xf>
    <xf numFmtId="0" fontId="63" fillId="0" borderId="7" xfId="1" applyFont="1" applyFill="1" applyBorder="1" applyAlignment="1">
      <alignment horizontal="center" vertical="center" wrapText="1"/>
    </xf>
    <xf numFmtId="0" fontId="34" fillId="0" borderId="7" xfId="1" applyFont="1" applyBorder="1" applyAlignment="1">
      <alignment horizontal="center" vertical="center" wrapText="1"/>
    </xf>
    <xf numFmtId="0" fontId="67" fillId="8" borderId="7" xfId="1" applyFont="1" applyFill="1" applyBorder="1" applyAlignment="1">
      <alignment horizontal="left" vertical="center" wrapText="1"/>
    </xf>
    <xf numFmtId="0" fontId="5" fillId="7" borderId="7" xfId="1" applyFont="1" applyFill="1" applyBorder="1" applyAlignment="1">
      <alignment horizontal="center" vertical="center" wrapText="1"/>
    </xf>
    <xf numFmtId="0" fontId="68" fillId="0" borderId="15" xfId="1" applyFont="1" applyFill="1" applyBorder="1" applyAlignment="1">
      <alignment horizontal="left" vertical="center" wrapText="1" indent="1" readingOrder="1"/>
    </xf>
    <xf numFmtId="0" fontId="68" fillId="0" borderId="14" xfId="1" applyFont="1" applyFill="1" applyBorder="1" applyAlignment="1">
      <alignment horizontal="left" vertical="center" wrapText="1" indent="1" readingOrder="1"/>
    </xf>
    <xf numFmtId="0" fontId="68" fillId="0" borderId="16" xfId="1" applyFont="1" applyFill="1" applyBorder="1" applyAlignment="1">
      <alignment horizontal="left" vertical="center" wrapText="1" indent="1" readingOrder="1"/>
    </xf>
    <xf numFmtId="0" fontId="68" fillId="0" borderId="15" xfId="1" applyFont="1" applyFill="1" applyBorder="1" applyAlignment="1">
      <alignment horizontal="left" vertical="top" wrapText="1" indent="1" readingOrder="1"/>
    </xf>
    <xf numFmtId="0" fontId="68" fillId="0" borderId="16" xfId="1" applyFont="1" applyFill="1" applyBorder="1" applyAlignment="1">
      <alignment horizontal="left" vertical="top" wrapText="1" indent="1" readingOrder="1"/>
    </xf>
    <xf numFmtId="0" fontId="68" fillId="0" borderId="14" xfId="1" applyFont="1" applyFill="1" applyBorder="1" applyAlignment="1">
      <alignment horizontal="left" vertical="top" wrapText="1" indent="1" readingOrder="1"/>
    </xf>
    <xf numFmtId="0" fontId="68" fillId="3" borderId="7" xfId="1" applyFont="1" applyFill="1" applyBorder="1" applyAlignment="1">
      <alignment horizontal="left" vertical="center" wrapText="1" indent="1" readingOrder="1"/>
    </xf>
    <xf numFmtId="0" fontId="68" fillId="0" borderId="7" xfId="1" applyFont="1" applyFill="1" applyBorder="1" applyAlignment="1">
      <alignment horizontal="left" vertical="center" wrapText="1" indent="1" readingOrder="1"/>
    </xf>
    <xf numFmtId="0" fontId="68" fillId="0" borderId="7" xfId="1" applyFont="1" applyFill="1" applyBorder="1" applyAlignment="1">
      <alignment horizontal="left" vertical="center" wrapText="1" readingOrder="1"/>
    </xf>
    <xf numFmtId="0" fontId="22" fillId="0" borderId="15" xfId="1" applyFont="1" applyFill="1" applyBorder="1" applyAlignment="1">
      <alignment horizontal="center" vertical="center" wrapText="1" readingOrder="1"/>
    </xf>
    <xf numFmtId="0" fontId="22" fillId="0" borderId="14" xfId="1" applyFont="1" applyFill="1" applyBorder="1" applyAlignment="1">
      <alignment horizontal="center" vertical="center" wrapText="1" readingOrder="1"/>
    </xf>
    <xf numFmtId="0" fontId="23" fillId="0" borderId="15" xfId="1" applyFont="1" applyFill="1" applyBorder="1" applyAlignment="1">
      <alignment horizontal="center" vertical="center" wrapText="1" readingOrder="1"/>
    </xf>
    <xf numFmtId="0" fontId="23" fillId="0" borderId="16" xfId="1" applyFont="1" applyFill="1" applyBorder="1" applyAlignment="1">
      <alignment horizontal="center" vertical="center" wrapText="1" readingOrder="1"/>
    </xf>
    <xf numFmtId="0" fontId="23" fillId="0" borderId="14" xfId="1" applyFont="1" applyFill="1" applyBorder="1" applyAlignment="1">
      <alignment horizontal="center" vertical="center" wrapText="1" readingOrder="1"/>
    </xf>
    <xf numFmtId="0" fontId="19" fillId="8" borderId="7" xfId="1" applyFont="1" applyFill="1" applyBorder="1" applyAlignment="1">
      <alignment horizontal="left" vertical="center" wrapText="1"/>
    </xf>
    <xf numFmtId="0" fontId="23" fillId="0" borderId="7" xfId="1" applyFont="1" applyFill="1" applyBorder="1" applyAlignment="1">
      <alignment horizontal="left" vertical="center" wrapText="1" readingOrder="1"/>
    </xf>
    <xf numFmtId="0" fontId="66" fillId="6" borderId="8" xfId="1" applyFont="1" applyFill="1" applyBorder="1" applyAlignment="1">
      <alignment horizontal="center" vertical="center" wrapText="1"/>
    </xf>
    <xf numFmtId="0" fontId="66" fillId="6" borderId="19" xfId="1" applyFont="1" applyFill="1" applyBorder="1" applyAlignment="1">
      <alignment horizontal="center" vertical="center" wrapText="1"/>
    </xf>
    <xf numFmtId="17" fontId="16" fillId="7" borderId="7" xfId="1" applyNumberFormat="1" applyFont="1" applyFill="1" applyBorder="1" applyAlignment="1">
      <alignment horizontal="center" vertical="center" wrapText="1"/>
    </xf>
    <xf numFmtId="0" fontId="32" fillId="0" borderId="15" xfId="1" applyFont="1" applyFill="1" applyBorder="1" applyAlignment="1">
      <alignment horizontal="center" vertical="center" wrapText="1"/>
    </xf>
    <xf numFmtId="0" fontId="32" fillId="0" borderId="14" xfId="1" applyFont="1" applyFill="1" applyBorder="1" applyAlignment="1">
      <alignment horizontal="center" vertical="center" wrapText="1"/>
    </xf>
    <xf numFmtId="0" fontId="64" fillId="0" borderId="5" xfId="1" applyFont="1" applyBorder="1" applyAlignment="1">
      <alignment vertical="top" wrapText="1"/>
    </xf>
    <xf numFmtId="0" fontId="64" fillId="0" borderId="6" xfId="1" applyFont="1" applyBorder="1" applyAlignment="1">
      <alignment vertical="top" wrapText="1"/>
    </xf>
    <xf numFmtId="0" fontId="67" fillId="8" borderId="35" xfId="1" applyFont="1" applyFill="1" applyBorder="1" applyAlignment="1">
      <alignment horizontal="left" vertical="center" wrapText="1" indent="1"/>
    </xf>
    <xf numFmtId="0" fontId="67" fillId="8" borderId="16" xfId="1" applyFont="1" applyFill="1" applyBorder="1" applyAlignment="1">
      <alignment horizontal="left" vertical="center" wrapText="1" indent="1"/>
    </xf>
    <xf numFmtId="0" fontId="67" fillId="8" borderId="14" xfId="1" applyFont="1" applyFill="1" applyBorder="1" applyAlignment="1">
      <alignment horizontal="left" vertical="center" wrapText="1" indent="1"/>
    </xf>
    <xf numFmtId="0" fontId="64" fillId="0" borderId="7" xfId="1" applyFont="1" applyBorder="1" applyAlignment="1">
      <alignment vertical="top" wrapText="1"/>
    </xf>
    <xf numFmtId="0" fontId="2" fillId="0" borderId="15" xfId="1" applyFont="1" applyBorder="1" applyAlignment="1">
      <alignment horizontal="center" vertical="center" wrapText="1"/>
    </xf>
    <xf numFmtId="0" fontId="2" fillId="0" borderId="16" xfId="1" applyFont="1" applyBorder="1" applyAlignment="1">
      <alignment horizontal="center" vertical="center" wrapText="1"/>
    </xf>
    <xf numFmtId="0" fontId="2" fillId="0" borderId="14" xfId="1" applyFont="1" applyBorder="1" applyAlignment="1">
      <alignment horizontal="center" vertical="center" wrapText="1"/>
    </xf>
    <xf numFmtId="3" fontId="39" fillId="0" borderId="15" xfId="1" applyNumberFormat="1" applyFont="1" applyBorder="1" applyAlignment="1">
      <alignment horizontal="center" vertical="center" wrapText="1"/>
    </xf>
    <xf numFmtId="3" fontId="39" fillId="0" borderId="14" xfId="1" applyNumberFormat="1" applyFont="1" applyBorder="1" applyAlignment="1">
      <alignment horizontal="center" vertical="center" wrapText="1"/>
    </xf>
    <xf numFmtId="0" fontId="17" fillId="6" borderId="17" xfId="1" applyFont="1" applyFill="1" applyBorder="1" applyAlignment="1">
      <alignment horizontal="center" vertical="center" wrapText="1"/>
    </xf>
    <xf numFmtId="0" fontId="17" fillId="6" borderId="18" xfId="1" applyFont="1" applyFill="1" applyBorder="1" applyAlignment="1">
      <alignment horizontal="center" vertical="center" wrapText="1"/>
    </xf>
    <xf numFmtId="42" fontId="29" fillId="0" borderId="15" xfId="6" applyFont="1" applyBorder="1" applyAlignment="1">
      <alignment horizontal="center" vertical="center" wrapText="1"/>
    </xf>
    <xf numFmtId="42" fontId="29" fillId="0" borderId="14" xfId="6" applyFont="1" applyBorder="1" applyAlignment="1">
      <alignment horizontal="center" vertical="center" wrapText="1"/>
    </xf>
    <xf numFmtId="0" fontId="67" fillId="8" borderId="15" xfId="1" applyFont="1" applyFill="1" applyBorder="1" applyAlignment="1">
      <alignment horizontal="left" vertical="center" wrapText="1" indent="1"/>
    </xf>
    <xf numFmtId="0" fontId="32" fillId="0" borderId="24" xfId="1" applyFont="1" applyFill="1" applyBorder="1" applyAlignment="1">
      <alignment horizontal="left" vertical="top" wrapText="1" indent="1"/>
    </xf>
    <xf numFmtId="0" fontId="32" fillId="0" borderId="0" xfId="1" applyFont="1" applyFill="1" applyBorder="1" applyAlignment="1">
      <alignment horizontal="left" vertical="top" wrapText="1" indent="1"/>
    </xf>
    <xf numFmtId="0" fontId="32" fillId="0" borderId="4" xfId="1" applyFont="1" applyFill="1" applyBorder="1" applyAlignment="1">
      <alignment horizontal="left" vertical="top" wrapText="1" indent="1"/>
    </xf>
    <xf numFmtId="0" fontId="24" fillId="0" borderId="7" xfId="1" applyFont="1" applyBorder="1" applyAlignment="1">
      <alignment horizontal="left" vertical="center" wrapText="1" indent="1"/>
    </xf>
    <xf numFmtId="0" fontId="65" fillId="11" borderId="7" xfId="5" applyFont="1" applyFill="1" applyBorder="1" applyAlignment="1">
      <alignment horizontal="left" vertical="center" wrapText="1" indent="1"/>
    </xf>
    <xf numFmtId="0" fontId="65" fillId="23" borderId="7" xfId="5" applyFont="1" applyFill="1" applyBorder="1" applyAlignment="1">
      <alignment horizontal="left" vertical="center" wrapText="1" indent="1"/>
    </xf>
    <xf numFmtId="0" fontId="43" fillId="3" borderId="0" xfId="1" applyFont="1" applyFill="1" applyBorder="1" applyAlignment="1">
      <alignment horizontal="left" vertical="center" wrapText="1"/>
    </xf>
    <xf numFmtId="0" fontId="2" fillId="7" borderId="5" xfId="1" applyFont="1" applyFill="1" applyBorder="1" applyAlignment="1">
      <alignment horizontal="left" vertical="top" wrapText="1" indent="2"/>
    </xf>
    <xf numFmtId="0" fontId="2" fillId="7" borderId="24" xfId="1" applyFont="1" applyFill="1" applyBorder="1" applyAlignment="1">
      <alignment horizontal="left" vertical="top" wrapText="1" indent="2"/>
    </xf>
    <xf numFmtId="0" fontId="2" fillId="7" borderId="6" xfId="1" applyFont="1" applyFill="1" applyBorder="1" applyAlignment="1">
      <alignment horizontal="left" vertical="top" wrapText="1" indent="2"/>
    </xf>
    <xf numFmtId="0" fontId="2" fillId="7" borderId="17" xfId="1" applyFont="1" applyFill="1" applyBorder="1" applyAlignment="1">
      <alignment horizontal="left" vertical="top" wrapText="1" indent="1"/>
    </xf>
    <xf numFmtId="0" fontId="2" fillId="7" borderId="4" xfId="1" applyFont="1" applyFill="1" applyBorder="1" applyAlignment="1">
      <alignment horizontal="left" vertical="top" wrapText="1" indent="1"/>
    </xf>
    <xf numFmtId="0" fontId="2" fillId="7" borderId="18" xfId="1" applyFont="1" applyFill="1" applyBorder="1" applyAlignment="1">
      <alignment horizontal="left" vertical="top" wrapText="1" indent="1"/>
    </xf>
    <xf numFmtId="0" fontId="2" fillId="7" borderId="22" xfId="1" applyFont="1" applyFill="1" applyBorder="1" applyAlignment="1">
      <alignment horizontal="left" vertical="top" wrapText="1" indent="2"/>
    </xf>
    <xf numFmtId="0" fontId="2" fillId="7" borderId="0" xfId="1" applyFont="1" applyFill="1" applyBorder="1" applyAlignment="1">
      <alignment horizontal="left" vertical="top" wrapText="1" indent="2"/>
    </xf>
    <xf numFmtId="0" fontId="2" fillId="7" borderId="23" xfId="1" applyFont="1" applyFill="1" applyBorder="1" applyAlignment="1">
      <alignment horizontal="left" vertical="top" wrapText="1" indent="2"/>
    </xf>
    <xf numFmtId="0" fontId="49" fillId="0" borderId="7" xfId="1" applyFont="1" applyFill="1" applyBorder="1" applyAlignment="1">
      <alignment horizontal="left" vertical="center" wrapText="1" indent="1" readingOrder="1"/>
    </xf>
    <xf numFmtId="0" fontId="61" fillId="6" borderId="5" xfId="1" applyFont="1" applyFill="1" applyBorder="1" applyAlignment="1">
      <alignment horizontal="center" vertical="center" wrapText="1"/>
    </xf>
    <xf numFmtId="0" fontId="61" fillId="6" borderId="6" xfId="1" applyFont="1" applyFill="1" applyBorder="1" applyAlignment="1">
      <alignment horizontal="center" vertical="center" wrapText="1"/>
    </xf>
    <xf numFmtId="0" fontId="61" fillId="6" borderId="17" xfId="1" applyFont="1" applyFill="1" applyBorder="1" applyAlignment="1">
      <alignment horizontal="center" vertical="center" wrapText="1"/>
    </xf>
    <xf numFmtId="0" fontId="61" fillId="6" borderId="18" xfId="1" applyFont="1" applyFill="1" applyBorder="1" applyAlignment="1">
      <alignment horizontal="center" vertical="center" wrapText="1"/>
    </xf>
    <xf numFmtId="0" fontId="60" fillId="0" borderId="7" xfId="1" applyFont="1" applyFill="1" applyBorder="1" applyAlignment="1">
      <alignment horizontal="left" vertical="center" wrapText="1" readingOrder="1"/>
    </xf>
    <xf numFmtId="0" fontId="47" fillId="8" borderId="7" xfId="1" applyFont="1" applyFill="1" applyBorder="1" applyAlignment="1">
      <alignment horizontal="left" vertical="center" wrapText="1"/>
    </xf>
    <xf numFmtId="0" fontId="47" fillId="8" borderId="7" xfId="1" applyFont="1" applyFill="1" applyBorder="1" applyAlignment="1">
      <alignment horizontal="left" vertical="center" wrapText="1" indent="1"/>
    </xf>
    <xf numFmtId="0" fontId="60" fillId="0" borderId="7" xfId="1" applyFont="1" applyFill="1" applyBorder="1" applyAlignment="1">
      <alignment horizontal="left" vertical="center" wrapText="1" indent="1" readingOrder="1"/>
    </xf>
    <xf numFmtId="4" fontId="39" fillId="0" borderId="15" xfId="1" applyNumberFormat="1" applyFont="1" applyBorder="1" applyAlignment="1">
      <alignment horizontal="center" vertical="center" wrapText="1"/>
    </xf>
    <xf numFmtId="4" fontId="39" fillId="0" borderId="14" xfId="1" applyNumberFormat="1" applyFont="1" applyBorder="1" applyAlignment="1">
      <alignment horizontal="center" vertical="center" wrapText="1"/>
    </xf>
    <xf numFmtId="2" fontId="11" fillId="0" borderId="7" xfId="1" applyNumberFormat="1" applyFont="1" applyBorder="1" applyAlignment="1">
      <alignment horizontal="left" vertical="center" wrapText="1"/>
    </xf>
    <xf numFmtId="0" fontId="32" fillId="0" borderId="7" xfId="1" applyFont="1" applyBorder="1" applyAlignment="1">
      <alignment horizontal="center" vertical="center" wrapText="1"/>
    </xf>
    <xf numFmtId="0" fontId="17" fillId="6" borderId="15" xfId="1" applyFont="1" applyFill="1" applyBorder="1" applyAlignment="1">
      <alignment horizontal="center" vertical="center" wrapText="1"/>
    </xf>
    <xf numFmtId="0" fontId="17" fillId="6" borderId="16" xfId="1" applyFont="1" applyFill="1" applyBorder="1" applyAlignment="1">
      <alignment horizontal="center" vertical="center" wrapText="1"/>
    </xf>
    <xf numFmtId="0" fontId="43" fillId="6" borderId="7" xfId="1" applyFont="1" applyFill="1" applyBorder="1" applyAlignment="1">
      <alignment horizontal="center" vertical="center" wrapText="1"/>
    </xf>
    <xf numFmtId="0" fontId="43" fillId="6" borderId="15" xfId="1" applyFont="1" applyFill="1" applyBorder="1" applyAlignment="1">
      <alignment horizontal="center" vertical="center" wrapText="1"/>
    </xf>
    <xf numFmtId="0" fontId="11" fillId="0" borderId="7" xfId="1" applyFont="1" applyFill="1" applyBorder="1" applyAlignment="1">
      <alignment horizontal="center" vertical="center" wrapText="1"/>
    </xf>
    <xf numFmtId="14" fontId="11" fillId="0" borderId="15" xfId="1" applyNumberFormat="1" applyFont="1" applyBorder="1" applyAlignment="1">
      <alignment horizontal="center" vertical="center" wrapText="1"/>
    </xf>
    <xf numFmtId="14" fontId="11" fillId="0" borderId="14" xfId="1" applyNumberFormat="1" applyFont="1" applyBorder="1" applyAlignment="1">
      <alignment horizontal="center" vertical="center" wrapText="1"/>
    </xf>
    <xf numFmtId="9" fontId="11" fillId="0" borderId="8" xfId="1" applyNumberFormat="1" applyFont="1" applyFill="1" applyBorder="1" applyAlignment="1">
      <alignment horizontal="center" vertical="center" wrapText="1"/>
    </xf>
    <xf numFmtId="0" fontId="11" fillId="0" borderId="19" xfId="1" applyFont="1" applyFill="1" applyBorder="1" applyAlignment="1">
      <alignment horizontal="center" vertical="center" wrapText="1"/>
    </xf>
    <xf numFmtId="9" fontId="18" fillId="0" borderId="8" xfId="1" applyNumberFormat="1" applyFont="1" applyFill="1" applyBorder="1" applyAlignment="1">
      <alignment horizontal="center" vertical="center" textRotation="90" wrapText="1"/>
    </xf>
    <xf numFmtId="9" fontId="18" fillId="0" borderId="19" xfId="1" applyNumberFormat="1" applyFont="1" applyFill="1" applyBorder="1" applyAlignment="1">
      <alignment horizontal="center" vertical="center" textRotation="90" wrapText="1"/>
    </xf>
    <xf numFmtId="164" fontId="9" fillId="0" borderId="8" xfId="1" applyNumberFormat="1" applyFont="1" applyFill="1" applyBorder="1" applyAlignment="1">
      <alignment horizontal="center" vertical="center" wrapText="1"/>
    </xf>
    <xf numFmtId="164" fontId="9" fillId="0" borderId="19" xfId="1" applyNumberFormat="1" applyFont="1" applyFill="1" applyBorder="1" applyAlignment="1">
      <alignment horizontal="center" vertical="center" wrapText="1"/>
    </xf>
    <xf numFmtId="42" fontId="2" fillId="0" borderId="7" xfId="6" applyFont="1" applyBorder="1" applyAlignment="1">
      <alignment horizontal="center" vertical="center" wrapText="1"/>
    </xf>
    <xf numFmtId="0" fontId="6" fillId="8" borderId="7" xfId="1" applyFont="1" applyFill="1" applyBorder="1" applyAlignment="1">
      <alignment horizontal="left" vertical="center" wrapText="1" indent="1"/>
    </xf>
    <xf numFmtId="9" fontId="17" fillId="0" borderId="7" xfId="1" applyNumberFormat="1" applyFont="1" applyFill="1" applyBorder="1" applyAlignment="1">
      <alignment horizontal="center" vertical="center" textRotation="90" wrapText="1"/>
    </xf>
    <xf numFmtId="0" fontId="64" fillId="11" borderId="15" xfId="5" applyFont="1" applyFill="1" applyBorder="1" applyAlignment="1">
      <alignment horizontal="left" vertical="center" wrapText="1" indent="1"/>
    </xf>
    <xf numFmtId="0" fontId="64" fillId="11" borderId="16" xfId="5" applyFont="1" applyFill="1" applyBorder="1" applyAlignment="1">
      <alignment horizontal="left" vertical="center" wrapText="1" indent="1"/>
    </xf>
    <xf numFmtId="0" fontId="64" fillId="11" borderId="14" xfId="5" applyFont="1" applyFill="1" applyBorder="1" applyAlignment="1">
      <alignment horizontal="left" vertical="center" wrapText="1" indent="1"/>
    </xf>
    <xf numFmtId="0" fontId="11" fillId="0" borderId="15" xfId="1" applyFont="1" applyBorder="1" applyAlignment="1">
      <alignment horizontal="left" vertical="center" wrapText="1" indent="1"/>
    </xf>
    <xf numFmtId="0" fontId="11" fillId="0" borderId="14" xfId="1" applyFont="1" applyBorder="1" applyAlignment="1">
      <alignment horizontal="left" vertical="center" wrapText="1" indent="1"/>
    </xf>
    <xf numFmtId="0" fontId="76" fillId="8" borderId="15" xfId="1" applyFont="1" applyFill="1" applyBorder="1" applyAlignment="1">
      <alignment horizontal="left" vertical="center" wrapText="1" indent="2"/>
    </xf>
    <xf numFmtId="0" fontId="76" fillId="8" borderId="16" xfId="1" applyFont="1" applyFill="1" applyBorder="1" applyAlignment="1">
      <alignment horizontal="left" vertical="center" wrapText="1" indent="2"/>
    </xf>
    <xf numFmtId="0" fontId="76" fillId="8" borderId="14" xfId="1" applyFont="1" applyFill="1" applyBorder="1" applyAlignment="1">
      <alignment horizontal="left" vertical="center" wrapText="1" indent="2"/>
    </xf>
    <xf numFmtId="164" fontId="9" fillId="0" borderId="7" xfId="1" applyNumberFormat="1" applyFont="1" applyFill="1" applyBorder="1" applyAlignment="1">
      <alignment horizontal="center" vertical="center" wrapText="1"/>
    </xf>
    <xf numFmtId="10" fontId="9" fillId="0" borderId="7" xfId="1" applyNumberFormat="1" applyFont="1" applyBorder="1" applyAlignment="1">
      <alignment horizontal="center" vertical="center" wrapText="1"/>
    </xf>
    <xf numFmtId="0" fontId="6" fillId="8" borderId="5" xfId="1" applyFont="1" applyFill="1" applyBorder="1" applyAlignment="1">
      <alignment horizontal="left" vertical="center" wrapText="1" indent="1"/>
    </xf>
    <xf numFmtId="0" fontId="6" fillId="8" borderId="24" xfId="1" applyFont="1" applyFill="1" applyBorder="1" applyAlignment="1">
      <alignment horizontal="left" vertical="center" wrapText="1" indent="1"/>
    </xf>
    <xf numFmtId="0" fontId="6" fillId="8" borderId="6" xfId="1" applyFont="1" applyFill="1" applyBorder="1" applyAlignment="1">
      <alignment horizontal="left" vertical="center" wrapText="1" indent="1"/>
    </xf>
    <xf numFmtId="0" fontId="6" fillId="8" borderId="17" xfId="1" applyFont="1" applyFill="1" applyBorder="1" applyAlignment="1">
      <alignment horizontal="left" vertical="center" wrapText="1" indent="1"/>
    </xf>
    <xf numFmtId="0" fontId="6" fillId="8" borderId="4" xfId="1" applyFont="1" applyFill="1" applyBorder="1" applyAlignment="1">
      <alignment horizontal="left" vertical="center" wrapText="1" indent="1"/>
    </xf>
    <xf numFmtId="0" fontId="6" fillId="8" borderId="18" xfId="1" applyFont="1" applyFill="1" applyBorder="1" applyAlignment="1">
      <alignment horizontal="left" vertical="center" wrapText="1" indent="1"/>
    </xf>
    <xf numFmtId="0" fontId="40" fillId="8" borderId="8" xfId="1" applyFont="1" applyFill="1" applyBorder="1" applyAlignment="1">
      <alignment horizontal="center" vertical="center" wrapText="1"/>
    </xf>
    <xf numFmtId="0" fontId="40" fillId="8" borderId="19" xfId="1" applyFont="1" applyFill="1" applyBorder="1" applyAlignment="1">
      <alignment horizontal="center" vertical="center" wrapText="1"/>
    </xf>
    <xf numFmtId="9" fontId="2" fillId="7" borderId="8" xfId="1" applyNumberFormat="1" applyFont="1" applyFill="1" applyBorder="1" applyAlignment="1">
      <alignment horizontal="center" vertical="center" wrapText="1"/>
    </xf>
    <xf numFmtId="9" fontId="2" fillId="7" borderId="19" xfId="1" applyNumberFormat="1" applyFont="1" applyFill="1" applyBorder="1" applyAlignment="1">
      <alignment horizontal="center" vertical="center" wrapText="1"/>
    </xf>
    <xf numFmtId="0" fontId="17" fillId="7" borderId="8" xfId="1" applyFont="1" applyFill="1" applyBorder="1" applyAlignment="1">
      <alignment horizontal="center" vertical="center" wrapText="1"/>
    </xf>
    <xf numFmtId="0" fontId="17" fillId="7" borderId="19" xfId="1" applyFont="1" applyFill="1" applyBorder="1" applyAlignment="1">
      <alignment horizontal="center" vertical="center" wrapText="1"/>
    </xf>
    <xf numFmtId="0" fontId="62" fillId="0" borderId="7" xfId="1" applyFont="1" applyFill="1" applyBorder="1" applyAlignment="1">
      <alignment horizontal="left" vertical="top" wrapText="1" indent="1" readingOrder="1"/>
    </xf>
    <xf numFmtId="0" fontId="2" fillId="2" borderId="0" xfId="1" applyFont="1" applyFill="1" applyAlignment="1">
      <alignment horizontal="left" vertical="center" wrapText="1" indent="1"/>
    </xf>
    <xf numFmtId="0" fontId="24" fillId="7" borderId="8" xfId="1" applyFont="1" applyFill="1" applyBorder="1" applyAlignment="1">
      <alignment horizontal="center" vertical="center" wrapText="1"/>
    </xf>
    <xf numFmtId="0" fontId="24" fillId="7" borderId="19" xfId="1" applyFont="1" applyFill="1" applyBorder="1" applyAlignment="1">
      <alignment horizontal="center" vertical="center" wrapText="1"/>
    </xf>
    <xf numFmtId="10" fontId="34" fillId="0" borderId="5" xfId="1" applyNumberFormat="1" applyFont="1" applyBorder="1" applyAlignment="1">
      <alignment horizontal="left" vertical="center" wrapText="1"/>
    </xf>
    <xf numFmtId="10" fontId="34" fillId="0" borderId="24" xfId="1" applyNumberFormat="1" applyFont="1" applyBorder="1" applyAlignment="1">
      <alignment horizontal="left" vertical="center" wrapText="1"/>
    </xf>
    <xf numFmtId="10" fontId="34" fillId="0" borderId="6" xfId="1" applyNumberFormat="1" applyFont="1" applyBorder="1" applyAlignment="1">
      <alignment horizontal="left" vertical="center" wrapText="1"/>
    </xf>
    <xf numFmtId="10" fontId="34" fillId="0" borderId="22" xfId="1" applyNumberFormat="1" applyFont="1" applyBorder="1" applyAlignment="1">
      <alignment horizontal="left" vertical="center" wrapText="1"/>
    </xf>
    <xf numFmtId="10" fontId="34" fillId="0" borderId="0" xfId="1" applyNumberFormat="1" applyFont="1" applyBorder="1" applyAlignment="1">
      <alignment horizontal="left" vertical="center" wrapText="1"/>
    </xf>
    <xf numFmtId="10" fontId="34" fillId="0" borderId="23" xfId="1" applyNumberFormat="1" applyFont="1" applyBorder="1" applyAlignment="1">
      <alignment horizontal="left" vertical="center" wrapText="1"/>
    </xf>
    <xf numFmtId="10" fontId="34" fillId="0" borderId="17" xfId="1" applyNumberFormat="1" applyFont="1" applyBorder="1" applyAlignment="1">
      <alignment horizontal="left" vertical="center" wrapText="1"/>
    </xf>
    <xf numFmtId="10" fontId="34" fillId="0" borderId="4" xfId="1" applyNumberFormat="1" applyFont="1" applyBorder="1" applyAlignment="1">
      <alignment horizontal="left" vertical="center" wrapText="1"/>
    </xf>
    <xf numFmtId="10" fontId="34" fillId="0" borderId="18" xfId="1" applyNumberFormat="1" applyFont="1" applyBorder="1" applyAlignment="1">
      <alignment horizontal="left" vertical="center" wrapText="1"/>
    </xf>
    <xf numFmtId="0" fontId="67" fillId="8" borderId="7" xfId="1" applyFont="1" applyFill="1" applyBorder="1" applyAlignment="1">
      <alignment horizontal="left" vertical="center" wrapText="1" indent="2"/>
    </xf>
    <xf numFmtId="0" fontId="67" fillId="8" borderId="7" xfId="1" applyFont="1" applyFill="1" applyBorder="1" applyAlignment="1">
      <alignment horizontal="left" vertical="center" wrapText="1" indent="1"/>
    </xf>
    <xf numFmtId="0" fontId="43" fillId="6" borderId="7" xfId="1" applyFont="1" applyFill="1" applyBorder="1" applyAlignment="1">
      <alignment horizontal="left" vertical="center" wrapText="1" indent="1"/>
    </xf>
    <xf numFmtId="0" fontId="65" fillId="0" borderId="7" xfId="1" applyFont="1" applyFill="1" applyBorder="1" applyAlignment="1">
      <alignment horizontal="left" vertical="center" wrapText="1"/>
    </xf>
    <xf numFmtId="168" fontId="51" fillId="2" borderId="7" xfId="1" applyNumberFormat="1" applyFont="1" applyFill="1" applyBorder="1" applyAlignment="1">
      <alignment horizontal="center" vertical="center" wrapText="1"/>
    </xf>
    <xf numFmtId="10" fontId="51" fillId="0" borderId="7" xfId="2" applyNumberFormat="1" applyFont="1" applyBorder="1" applyAlignment="1">
      <alignment horizontal="center" vertical="center" wrapText="1"/>
    </xf>
    <xf numFmtId="14" fontId="11" fillId="0" borderId="7" xfId="1" applyNumberFormat="1" applyFont="1" applyBorder="1" applyAlignment="1">
      <alignment horizontal="center" vertical="center" wrapText="1"/>
    </xf>
    <xf numFmtId="0" fontId="11" fillId="0" borderId="5" xfId="1" applyFont="1" applyFill="1" applyBorder="1" applyAlignment="1">
      <alignment horizontal="center" vertical="center" wrapText="1"/>
    </xf>
    <xf numFmtId="0" fontId="11" fillId="0" borderId="24" xfId="1" applyFont="1" applyFill="1" applyBorder="1" applyAlignment="1">
      <alignment horizontal="center" vertical="center" wrapText="1"/>
    </xf>
    <xf numFmtId="0" fontId="11" fillId="0" borderId="6" xfId="1" applyFont="1" applyFill="1" applyBorder="1" applyAlignment="1">
      <alignment horizontal="center" vertical="center" wrapText="1"/>
    </xf>
    <xf numFmtId="0" fontId="11" fillId="0" borderId="17" xfId="1" applyFont="1" applyFill="1" applyBorder="1" applyAlignment="1">
      <alignment horizontal="center" vertical="center" wrapText="1"/>
    </xf>
    <xf numFmtId="0" fontId="11" fillId="0" borderId="4" xfId="1" applyFont="1" applyFill="1" applyBorder="1" applyAlignment="1">
      <alignment horizontal="center" vertical="center" wrapText="1"/>
    </xf>
    <xf numFmtId="0" fontId="11" fillId="0" borderId="18" xfId="1" applyFont="1" applyFill="1" applyBorder="1" applyAlignment="1">
      <alignment horizontal="center" vertical="center" wrapText="1"/>
    </xf>
    <xf numFmtId="0" fontId="60" fillId="0" borderId="5" xfId="1" applyFont="1" applyFill="1" applyBorder="1" applyAlignment="1">
      <alignment horizontal="left" vertical="center" wrapText="1" readingOrder="1"/>
    </xf>
    <xf numFmtId="0" fontId="60" fillId="0" borderId="6" xfId="1" applyFont="1" applyFill="1" applyBorder="1" applyAlignment="1">
      <alignment horizontal="left" vertical="center" wrapText="1" readingOrder="1"/>
    </xf>
    <xf numFmtId="0" fontId="24" fillId="0" borderId="7" xfId="1" applyFont="1" applyFill="1" applyBorder="1" applyAlignment="1">
      <alignment horizontal="left" vertical="center" wrapText="1"/>
    </xf>
    <xf numFmtId="0" fontId="62" fillId="0" borderId="7" xfId="1" applyFont="1" applyFill="1" applyBorder="1" applyAlignment="1">
      <alignment horizontal="left" vertical="center" wrapText="1" readingOrder="1"/>
    </xf>
    <xf numFmtId="0" fontId="60" fillId="0" borderId="15" xfId="1" applyFont="1" applyFill="1" applyBorder="1" applyAlignment="1">
      <alignment horizontal="left" vertical="center" wrapText="1" readingOrder="1"/>
    </xf>
    <xf numFmtId="0" fontId="60" fillId="0" borderId="14" xfId="1" applyFont="1" applyFill="1" applyBorder="1" applyAlignment="1">
      <alignment horizontal="left" vertical="center" wrapText="1" readingOrder="1"/>
    </xf>
    <xf numFmtId="0" fontId="62" fillId="0" borderId="15" xfId="1" applyFont="1" applyFill="1" applyBorder="1" applyAlignment="1">
      <alignment horizontal="left" vertical="center" wrapText="1" readingOrder="1"/>
    </xf>
    <xf numFmtId="0" fontId="62" fillId="0" borderId="16" xfId="1" applyFont="1" applyFill="1" applyBorder="1" applyAlignment="1">
      <alignment horizontal="left" vertical="center" wrapText="1" readingOrder="1"/>
    </xf>
    <xf numFmtId="0" fontId="62" fillId="0" borderId="14" xfId="1" applyFont="1" applyFill="1" applyBorder="1" applyAlignment="1">
      <alignment horizontal="left" vertical="center" wrapText="1" readingOrder="1"/>
    </xf>
    <xf numFmtId="0" fontId="47" fillId="8" borderId="15" xfId="1" applyFont="1" applyFill="1" applyBorder="1" applyAlignment="1">
      <alignment horizontal="left" vertical="center" wrapText="1" indent="3"/>
    </xf>
    <xf numFmtId="0" fontId="47" fillId="8" borderId="16" xfId="1" applyFont="1" applyFill="1" applyBorder="1" applyAlignment="1">
      <alignment horizontal="left" vertical="center" wrapText="1" indent="3"/>
    </xf>
    <xf numFmtId="0" fontId="47" fillId="8" borderId="14" xfId="1" applyFont="1" applyFill="1" applyBorder="1" applyAlignment="1">
      <alignment horizontal="left" vertical="center" wrapText="1" indent="3"/>
    </xf>
    <xf numFmtId="14" fontId="64" fillId="0" borderId="15" xfId="1" applyNumberFormat="1" applyFont="1" applyFill="1" applyBorder="1" applyAlignment="1">
      <alignment horizontal="center" vertical="center" wrapText="1"/>
    </xf>
    <xf numFmtId="14" fontId="64" fillId="0" borderId="14" xfId="1" applyNumberFormat="1" applyFont="1" applyFill="1" applyBorder="1" applyAlignment="1">
      <alignment horizontal="center" vertical="center" wrapText="1"/>
    </xf>
    <xf numFmtId="0" fontId="11" fillId="0" borderId="7" xfId="1" applyFont="1" applyFill="1" applyBorder="1" applyAlignment="1">
      <alignment horizontal="left" vertical="center" wrapText="1" indent="1"/>
    </xf>
    <xf numFmtId="0" fontId="24" fillId="0" borderId="15" xfId="1" applyFont="1" applyFill="1" applyBorder="1" applyAlignment="1">
      <alignment vertical="top" wrapText="1"/>
    </xf>
    <xf numFmtId="0" fontId="24" fillId="0" borderId="14" xfId="1" applyFont="1" applyFill="1" applyBorder="1" applyAlignment="1">
      <alignment vertical="top" wrapText="1"/>
    </xf>
    <xf numFmtId="0" fontId="64" fillId="0" borderId="7" xfId="1" applyFont="1" applyFill="1" applyBorder="1" applyAlignment="1">
      <alignment horizontal="left" vertical="center" wrapText="1" indent="1"/>
    </xf>
    <xf numFmtId="0" fontId="64" fillId="0" borderId="58" xfId="5" applyFont="1" applyFill="1" applyBorder="1" applyAlignment="1">
      <alignment horizontal="left" vertical="center" wrapText="1" indent="1"/>
    </xf>
    <xf numFmtId="0" fontId="24" fillId="0" borderId="15" xfId="1" applyFont="1" applyFill="1" applyBorder="1" applyAlignment="1">
      <alignment vertical="center" wrapText="1"/>
    </xf>
    <xf numFmtId="0" fontId="24" fillId="0" borderId="14" xfId="1" applyFont="1" applyFill="1" applyBorder="1" applyAlignment="1">
      <alignment vertical="center" wrapText="1"/>
    </xf>
    <xf numFmtId="0" fontId="64" fillId="0" borderId="5" xfId="5" applyFont="1" applyFill="1" applyBorder="1" applyAlignment="1">
      <alignment horizontal="left" vertical="center" wrapText="1" indent="1"/>
    </xf>
    <xf numFmtId="0" fontId="64" fillId="0" borderId="24" xfId="5" applyFont="1" applyFill="1" applyBorder="1" applyAlignment="1">
      <alignment horizontal="left" vertical="center" wrapText="1" indent="1"/>
    </xf>
    <xf numFmtId="0" fontId="11" fillId="0" borderId="14" xfId="1" applyFont="1" applyFill="1" applyBorder="1" applyAlignment="1">
      <alignment horizontal="left" vertical="center" wrapText="1" indent="1"/>
    </xf>
    <xf numFmtId="0" fontId="64" fillId="0" borderId="15" xfId="5" applyFont="1" applyFill="1" applyBorder="1" applyAlignment="1">
      <alignment horizontal="left" vertical="center" wrapText="1"/>
    </xf>
    <xf numFmtId="0" fontId="64" fillId="0" borderId="16" xfId="5" applyFont="1" applyFill="1" applyBorder="1" applyAlignment="1">
      <alignment horizontal="left" vertical="center" wrapText="1"/>
    </xf>
    <xf numFmtId="0" fontId="64" fillId="0" borderId="14" xfId="5" applyFont="1" applyFill="1" applyBorder="1" applyAlignment="1">
      <alignment horizontal="left" vertical="center" wrapText="1"/>
    </xf>
    <xf numFmtId="0" fontId="11" fillId="0" borderId="7" xfId="1" applyFont="1" applyFill="1" applyBorder="1" applyAlignment="1">
      <alignment horizontal="left" vertical="top" wrapText="1" indent="1"/>
    </xf>
    <xf numFmtId="0" fontId="64" fillId="0" borderId="5" xfId="5" applyFont="1" applyFill="1" applyBorder="1" applyAlignment="1">
      <alignment horizontal="left" vertical="center" wrapText="1"/>
    </xf>
    <xf numFmtId="0" fontId="64" fillId="0" borderId="24" xfId="5" applyFont="1" applyFill="1" applyBorder="1" applyAlignment="1">
      <alignment horizontal="left" vertical="center" wrapText="1"/>
    </xf>
    <xf numFmtId="0" fontId="83" fillId="16" borderId="24" xfId="1" applyFont="1" applyFill="1" applyBorder="1" applyAlignment="1">
      <alignment horizontal="center" vertical="center"/>
    </xf>
    <xf numFmtId="0" fontId="83" fillId="16" borderId="4" xfId="1" applyFont="1" applyFill="1" applyBorder="1" applyAlignment="1">
      <alignment horizontal="center" vertical="center"/>
    </xf>
    <xf numFmtId="0" fontId="67" fillId="8" borderId="16" xfId="1" applyFont="1" applyFill="1" applyBorder="1" applyAlignment="1">
      <alignment horizontal="left" vertical="center" wrapText="1"/>
    </xf>
    <xf numFmtId="0" fontId="67" fillId="8" borderId="14" xfId="1" applyFont="1" applyFill="1" applyBorder="1" applyAlignment="1">
      <alignment horizontal="left" vertical="center" wrapText="1"/>
    </xf>
    <xf numFmtId="0" fontId="17" fillId="15" borderId="14" xfId="1" applyFont="1" applyFill="1" applyBorder="1" applyAlignment="1">
      <alignment horizontal="center" vertical="center" wrapText="1"/>
    </xf>
    <xf numFmtId="0" fontId="17" fillId="15" borderId="7" xfId="1" applyFont="1" applyFill="1" applyBorder="1" applyAlignment="1">
      <alignment horizontal="center" vertical="center" wrapText="1"/>
    </xf>
    <xf numFmtId="0" fontId="11" fillId="2" borderId="7" xfId="1" applyFont="1" applyFill="1" applyBorder="1" applyAlignment="1">
      <alignment horizontal="left" vertical="center" wrapText="1"/>
    </xf>
    <xf numFmtId="0" fontId="31" fillId="6" borderId="8" xfId="1" applyFont="1" applyFill="1" applyBorder="1" applyAlignment="1">
      <alignment horizontal="center" vertical="center" wrapText="1"/>
    </xf>
    <xf numFmtId="0" fontId="31" fillId="6" borderId="19" xfId="1" applyFont="1" applyFill="1" applyBorder="1" applyAlignment="1">
      <alignment horizontal="center" vertical="center" wrapText="1"/>
    </xf>
    <xf numFmtId="0" fontId="2" fillId="6" borderId="14" xfId="1" applyFont="1" applyFill="1" applyBorder="1" applyAlignment="1">
      <alignment horizontal="center" vertical="center" wrapText="1"/>
    </xf>
    <xf numFmtId="0" fontId="24" fillId="0" borderId="5" xfId="1" applyFont="1" applyFill="1" applyBorder="1" applyAlignment="1">
      <alignment vertical="center" wrapText="1"/>
    </xf>
    <xf numFmtId="0" fontId="24" fillId="0" borderId="6" xfId="1" applyFont="1" applyFill="1" applyBorder="1" applyAlignment="1">
      <alignment vertical="center" wrapText="1"/>
    </xf>
    <xf numFmtId="0" fontId="43" fillId="0" borderId="15" xfId="1" applyFont="1" applyBorder="1" applyAlignment="1">
      <alignment horizontal="right" vertical="center" wrapText="1"/>
    </xf>
    <xf numFmtId="0" fontId="43" fillId="0" borderId="16" xfId="1" applyFont="1" applyBorder="1" applyAlignment="1">
      <alignment horizontal="right" vertical="center" wrapText="1"/>
    </xf>
    <xf numFmtId="0" fontId="43" fillId="0" borderId="14" xfId="1" applyFont="1" applyBorder="1" applyAlignment="1">
      <alignment horizontal="right" vertical="center" wrapText="1"/>
    </xf>
    <xf numFmtId="42" fontId="39" fillId="0" borderId="17" xfId="6" applyFont="1" applyBorder="1" applyAlignment="1">
      <alignment horizontal="center" vertical="center" wrapText="1"/>
    </xf>
    <xf numFmtId="42" fontId="39" fillId="0" borderId="18" xfId="6" applyFont="1" applyBorder="1" applyAlignment="1">
      <alignment horizontal="center" vertical="center" wrapText="1"/>
    </xf>
    <xf numFmtId="168" fontId="2" fillId="2" borderId="5" xfId="1" applyNumberFormat="1" applyFont="1" applyFill="1" applyBorder="1" applyAlignment="1">
      <alignment horizontal="center" vertical="center" wrapText="1"/>
    </xf>
    <xf numFmtId="168" fontId="2" fillId="2" borderId="6" xfId="1" applyNumberFormat="1" applyFont="1" applyFill="1" applyBorder="1" applyAlignment="1">
      <alignment horizontal="center" vertical="center" wrapText="1"/>
    </xf>
    <xf numFmtId="168" fontId="2" fillId="2" borderId="22" xfId="1" applyNumberFormat="1" applyFont="1" applyFill="1" applyBorder="1" applyAlignment="1">
      <alignment horizontal="center" vertical="center" wrapText="1"/>
    </xf>
    <xf numFmtId="168" fontId="2" fillId="2" borderId="23" xfId="1" applyNumberFormat="1" applyFont="1" applyFill="1" applyBorder="1" applyAlignment="1">
      <alignment horizontal="center" vertical="center" wrapText="1"/>
    </xf>
    <xf numFmtId="168" fontId="2" fillId="2" borderId="17" xfId="1" applyNumberFormat="1" applyFont="1" applyFill="1" applyBorder="1" applyAlignment="1">
      <alignment horizontal="center" vertical="center" wrapText="1"/>
    </xf>
    <xf numFmtId="168" fontId="2" fillId="2" borderId="18" xfId="1" applyNumberFormat="1" applyFont="1" applyFill="1" applyBorder="1" applyAlignment="1">
      <alignment horizontal="center" vertical="center" wrapText="1"/>
    </xf>
    <xf numFmtId="10" fontId="2" fillId="0" borderId="8" xfId="2" applyNumberFormat="1" applyFont="1" applyBorder="1" applyAlignment="1">
      <alignment horizontal="center" vertical="center" wrapText="1"/>
    </xf>
    <xf numFmtId="10" fontId="2" fillId="0" borderId="36" xfId="2" applyNumberFormat="1" applyFont="1" applyBorder="1" applyAlignment="1">
      <alignment horizontal="center" vertical="center" wrapText="1"/>
    </xf>
    <xf numFmtId="10" fontId="2" fillId="0" borderId="19" xfId="2" applyNumberFormat="1" applyFont="1" applyBorder="1" applyAlignment="1">
      <alignment horizontal="center" vertical="center" wrapText="1"/>
    </xf>
    <xf numFmtId="164" fontId="41" fillId="0" borderId="8" xfId="1" applyNumberFormat="1" applyFont="1" applyFill="1" applyBorder="1" applyAlignment="1">
      <alignment horizontal="center" vertical="center" wrapText="1"/>
    </xf>
    <xf numFmtId="164" fontId="41" fillId="0" borderId="36" xfId="1" applyNumberFormat="1" applyFont="1" applyFill="1" applyBorder="1" applyAlignment="1">
      <alignment horizontal="center" vertical="center" wrapText="1"/>
    </xf>
    <xf numFmtId="164" fontId="41" fillId="0" borderId="19" xfId="1" applyNumberFormat="1" applyFont="1" applyFill="1" applyBorder="1" applyAlignment="1">
      <alignment horizontal="center" vertical="center" wrapText="1"/>
    </xf>
    <xf numFmtId="0" fontId="32" fillId="6" borderId="15" xfId="1" applyFont="1" applyFill="1" applyBorder="1" applyAlignment="1">
      <alignment horizontal="center" vertical="center" wrapText="1"/>
    </xf>
    <xf numFmtId="0" fontId="32" fillId="6" borderId="14" xfId="1" applyFont="1" applyFill="1" applyBorder="1" applyAlignment="1">
      <alignment horizontal="center" vertical="center" wrapText="1"/>
    </xf>
    <xf numFmtId="3" fontId="31" fillId="0" borderId="15" xfId="1" applyNumberFormat="1" applyFont="1" applyBorder="1" applyAlignment="1">
      <alignment horizontal="center" vertical="center" wrapText="1"/>
    </xf>
    <xf numFmtId="3" fontId="31" fillId="0" borderId="14" xfId="1" applyNumberFormat="1" applyFont="1" applyBorder="1" applyAlignment="1">
      <alignment horizontal="center" vertical="center" wrapText="1"/>
    </xf>
    <xf numFmtId="42" fontId="29" fillId="0" borderId="17" xfId="6" applyFont="1" applyBorder="1" applyAlignment="1">
      <alignment horizontal="center" vertical="center" wrapText="1"/>
    </xf>
    <xf numFmtId="42" fontId="29" fillId="0" borderId="18" xfId="6" applyFont="1" applyBorder="1" applyAlignment="1">
      <alignment horizontal="center" vertical="center" wrapText="1"/>
    </xf>
    <xf numFmtId="166" fontId="2" fillId="0" borderId="7" xfId="2" applyNumberFormat="1" applyFont="1" applyBorder="1" applyAlignment="1">
      <alignment horizontal="center" vertical="center" wrapText="1"/>
    </xf>
    <xf numFmtId="0" fontId="47" fillId="8" borderId="35" xfId="1" applyFont="1" applyFill="1" applyBorder="1" applyAlignment="1">
      <alignment horizontal="left" vertical="center" wrapText="1"/>
    </xf>
    <xf numFmtId="0" fontId="43" fillId="2" borderId="0" xfId="1" applyFont="1" applyFill="1" applyAlignment="1">
      <alignment horizontal="left" vertical="center" wrapText="1"/>
    </xf>
    <xf numFmtId="0" fontId="69" fillId="7" borderId="5" xfId="1" applyFont="1" applyFill="1" applyBorder="1" applyAlignment="1">
      <alignment horizontal="left" vertical="center" wrapText="1" indent="1"/>
    </xf>
    <xf numFmtId="0" fontId="69" fillId="7" borderId="24" xfId="1" applyFont="1" applyFill="1" applyBorder="1" applyAlignment="1">
      <alignment horizontal="left" vertical="center" wrapText="1" indent="1"/>
    </xf>
    <xf numFmtId="0" fontId="69" fillId="7" borderId="6" xfId="1" applyFont="1" applyFill="1" applyBorder="1" applyAlignment="1">
      <alignment horizontal="left" vertical="center" wrapText="1" indent="1"/>
    </xf>
    <xf numFmtId="0" fontId="69" fillId="7" borderId="17" xfId="1" applyFont="1" applyFill="1" applyBorder="1" applyAlignment="1">
      <alignment horizontal="left" vertical="center" wrapText="1" indent="1"/>
    </xf>
    <xf numFmtId="0" fontId="69" fillId="7" borderId="4" xfId="1" applyFont="1" applyFill="1" applyBorder="1" applyAlignment="1">
      <alignment horizontal="left" vertical="center" wrapText="1" indent="1"/>
    </xf>
    <xf numFmtId="0" fontId="69" fillId="7" borderId="18" xfId="1" applyFont="1" applyFill="1" applyBorder="1" applyAlignment="1">
      <alignment horizontal="left" vertical="center" wrapText="1" indent="1"/>
    </xf>
    <xf numFmtId="10" fontId="34" fillId="0" borderId="5" xfId="1" applyNumberFormat="1" applyFont="1" applyBorder="1" applyAlignment="1">
      <alignment horizontal="center" vertical="center" wrapText="1"/>
    </xf>
    <xf numFmtId="10" fontId="34" fillId="0" borderId="6" xfId="1" applyNumberFormat="1" applyFont="1" applyBorder="1" applyAlignment="1">
      <alignment horizontal="center" vertical="center" wrapText="1"/>
    </xf>
    <xf numFmtId="10" fontId="34" fillId="0" borderId="22" xfId="1" applyNumberFormat="1" applyFont="1" applyBorder="1" applyAlignment="1">
      <alignment horizontal="center" vertical="center" wrapText="1"/>
    </xf>
    <xf numFmtId="10" fontId="34" fillId="0" borderId="23" xfId="1" applyNumberFormat="1" applyFont="1" applyBorder="1" applyAlignment="1">
      <alignment horizontal="center" vertical="center" wrapText="1"/>
    </xf>
    <xf numFmtId="10" fontId="34" fillId="0" borderId="17" xfId="1" applyNumberFormat="1" applyFont="1" applyBorder="1" applyAlignment="1">
      <alignment horizontal="center" vertical="center" wrapText="1"/>
    </xf>
    <xf numFmtId="10" fontId="34" fillId="0" borderId="18" xfId="1" applyNumberFormat="1" applyFont="1" applyBorder="1" applyAlignment="1">
      <alignment horizontal="center" vertical="center" wrapText="1"/>
    </xf>
    <xf numFmtId="10" fontId="34" fillId="0" borderId="24" xfId="1" applyNumberFormat="1" applyFont="1" applyBorder="1" applyAlignment="1">
      <alignment horizontal="center" vertical="center" wrapText="1"/>
    </xf>
    <xf numFmtId="10" fontId="34" fillId="0" borderId="0" xfId="1" applyNumberFormat="1" applyFont="1" applyBorder="1" applyAlignment="1">
      <alignment horizontal="center" vertical="center" wrapText="1"/>
    </xf>
    <xf numFmtId="10" fontId="34" fillId="0" borderId="4" xfId="1" applyNumberFormat="1" applyFont="1" applyBorder="1" applyAlignment="1">
      <alignment horizontal="center" vertical="center" wrapText="1"/>
    </xf>
    <xf numFmtId="0" fontId="32" fillId="6" borderId="8" xfId="1" applyFont="1" applyFill="1" applyBorder="1" applyAlignment="1">
      <alignment horizontal="center" vertical="center" wrapText="1"/>
    </xf>
    <xf numFmtId="0" fontId="32" fillId="6" borderId="36" xfId="1" applyFont="1" applyFill="1" applyBorder="1" applyAlignment="1">
      <alignment horizontal="center" vertical="center" wrapText="1"/>
    </xf>
    <xf numFmtId="0" fontId="32" fillId="6" borderId="19" xfId="1" applyFont="1" applyFill="1" applyBorder="1" applyAlignment="1">
      <alignment horizontal="center" vertical="center" wrapText="1"/>
    </xf>
    <xf numFmtId="0" fontId="32" fillId="0" borderId="7" xfId="1" applyFont="1" applyBorder="1" applyAlignment="1">
      <alignment horizontal="left" vertical="center" wrapText="1"/>
    </xf>
    <xf numFmtId="0" fontId="64" fillId="0" borderId="52" xfId="0" applyFont="1" applyBorder="1" applyAlignment="1">
      <alignment vertical="center" wrapText="1"/>
    </xf>
    <xf numFmtId="0" fontId="86" fillId="0" borderId="49" xfId="0" applyFont="1" applyBorder="1" applyAlignment="1">
      <alignment vertical="center"/>
    </xf>
    <xf numFmtId="3" fontId="11" fillId="0" borderId="15" xfId="1" applyNumberFormat="1" applyFont="1" applyFill="1" applyBorder="1" applyAlignment="1">
      <alignment horizontal="center" vertical="center" wrapText="1"/>
    </xf>
    <xf numFmtId="3" fontId="11" fillId="0" borderId="16" xfId="1" applyNumberFormat="1" applyFont="1" applyFill="1" applyBorder="1" applyAlignment="1">
      <alignment horizontal="center" vertical="center" wrapText="1"/>
    </xf>
    <xf numFmtId="3" fontId="11" fillId="0" borderId="14" xfId="1" applyNumberFormat="1" applyFont="1" applyFill="1" applyBorder="1" applyAlignment="1">
      <alignment horizontal="center" vertical="center" wrapText="1"/>
    </xf>
    <xf numFmtId="10" fontId="119" fillId="3" borderId="24" xfId="1" applyNumberFormat="1" applyFont="1" applyFill="1" applyBorder="1" applyAlignment="1">
      <alignment horizontal="center" vertical="center"/>
    </xf>
    <xf numFmtId="0" fontId="60" fillId="0" borderId="15" xfId="1" applyFont="1" applyFill="1" applyBorder="1" applyAlignment="1">
      <alignment horizontal="left" vertical="center" wrapText="1" indent="1" readingOrder="1"/>
    </xf>
    <xf numFmtId="0" fontId="60" fillId="0" borderId="14" xfId="1" applyFont="1" applyFill="1" applyBorder="1" applyAlignment="1">
      <alignment horizontal="left" vertical="center" wrapText="1" indent="1" readingOrder="1"/>
    </xf>
    <xf numFmtId="0" fontId="62" fillId="0" borderId="15" xfId="1" applyFont="1" applyFill="1" applyBorder="1" applyAlignment="1">
      <alignment horizontal="left" vertical="center" wrapText="1" indent="1" readingOrder="1"/>
    </xf>
    <xf numFmtId="0" fontId="62" fillId="0" borderId="14" xfId="1" applyFont="1" applyFill="1" applyBorder="1" applyAlignment="1">
      <alignment horizontal="left" vertical="center" wrapText="1" indent="1" readingOrder="1"/>
    </xf>
    <xf numFmtId="0" fontId="32" fillId="0" borderId="5" xfId="1" applyFont="1" applyFill="1" applyBorder="1" applyAlignment="1">
      <alignment horizontal="center" vertical="center" wrapText="1"/>
    </xf>
    <xf numFmtId="0" fontId="32" fillId="0" borderId="24" xfId="1" applyFont="1" applyFill="1" applyBorder="1" applyAlignment="1">
      <alignment horizontal="center" vertical="center" wrapText="1"/>
    </xf>
    <xf numFmtId="0" fontId="32" fillId="0" borderId="6" xfId="1" applyFont="1" applyFill="1" applyBorder="1" applyAlignment="1">
      <alignment horizontal="center" vertical="center" wrapText="1"/>
    </xf>
    <xf numFmtId="0" fontId="32" fillId="0" borderId="17" xfId="1" applyFont="1" applyFill="1" applyBorder="1" applyAlignment="1">
      <alignment horizontal="center" vertical="center" wrapText="1"/>
    </xf>
    <xf numFmtId="0" fontId="32" fillId="0" borderId="4" xfId="1" applyFont="1" applyFill="1" applyBorder="1" applyAlignment="1">
      <alignment horizontal="center" vertical="center" wrapText="1"/>
    </xf>
    <xf numFmtId="0" fontId="32" fillId="0" borderId="18" xfId="1" applyFont="1" applyFill="1" applyBorder="1" applyAlignment="1">
      <alignment horizontal="center" vertical="center" wrapText="1"/>
    </xf>
    <xf numFmtId="0" fontId="11" fillId="0" borderId="15" xfId="1" applyFont="1" applyBorder="1" applyAlignment="1">
      <alignment horizontal="left" vertical="center" wrapText="1"/>
    </xf>
    <xf numFmtId="0" fontId="11" fillId="0" borderId="14" xfId="1" applyFont="1" applyBorder="1" applyAlignment="1">
      <alignment horizontal="left" vertical="center" wrapText="1"/>
    </xf>
    <xf numFmtId="0" fontId="11" fillId="11" borderId="15" xfId="5" applyFont="1" applyFill="1" applyBorder="1" applyAlignment="1">
      <alignment horizontal="left" vertical="center" wrapText="1" indent="1"/>
    </xf>
    <xf numFmtId="0" fontId="11" fillId="11" borderId="16" xfId="5" applyFont="1" applyFill="1" applyBorder="1" applyAlignment="1">
      <alignment horizontal="left" vertical="center" wrapText="1" indent="1"/>
    </xf>
    <xf numFmtId="0" fontId="11" fillId="11" borderId="14" xfId="5" applyFont="1" applyFill="1" applyBorder="1" applyAlignment="1">
      <alignment horizontal="left" vertical="center" wrapText="1" indent="1"/>
    </xf>
    <xf numFmtId="0" fontId="11" fillId="0" borderId="52" xfId="0" applyFont="1" applyFill="1" applyBorder="1" applyAlignment="1">
      <alignment horizontal="left" vertical="center" wrapText="1"/>
    </xf>
    <xf numFmtId="0" fontId="86" fillId="0" borderId="53" xfId="0" applyFont="1" applyFill="1" applyBorder="1"/>
    <xf numFmtId="0" fontId="86" fillId="0" borderId="49" xfId="0" applyFont="1" applyFill="1" applyBorder="1"/>
    <xf numFmtId="0" fontId="17" fillId="0" borderId="15" xfId="1" applyFont="1" applyBorder="1" applyAlignment="1">
      <alignment horizontal="center" vertical="center" wrapText="1"/>
    </xf>
    <xf numFmtId="0" fontId="17" fillId="0" borderId="14" xfId="1" applyFont="1" applyBorder="1" applyAlignment="1">
      <alignment horizontal="center" vertical="center" wrapText="1"/>
    </xf>
    <xf numFmtId="0" fontId="17" fillId="0" borderId="15" xfId="1" applyFont="1" applyFill="1" applyBorder="1" applyAlignment="1">
      <alignment horizontal="center" vertical="center" wrapText="1"/>
    </xf>
    <xf numFmtId="0" fontId="17" fillId="0" borderId="16" xfId="1" applyFont="1" applyFill="1" applyBorder="1" applyAlignment="1">
      <alignment horizontal="center" vertical="center" wrapText="1"/>
    </xf>
    <xf numFmtId="0" fontId="17" fillId="0" borderId="14" xfId="1" applyFont="1" applyFill="1" applyBorder="1" applyAlignment="1">
      <alignment horizontal="center" vertical="center" wrapText="1"/>
    </xf>
    <xf numFmtId="0" fontId="6" fillId="8" borderId="7" xfId="1" applyFont="1" applyFill="1" applyBorder="1" applyAlignment="1">
      <alignment horizontal="left" vertical="center" wrapText="1"/>
    </xf>
    <xf numFmtId="0" fontId="13" fillId="5" borderId="7" xfId="1" applyFont="1" applyFill="1" applyBorder="1" applyAlignment="1">
      <alignment horizontal="left" vertical="center" wrapText="1" indent="1"/>
    </xf>
    <xf numFmtId="0" fontId="2" fillId="2" borderId="15" xfId="1" applyFont="1" applyFill="1" applyBorder="1" applyAlignment="1">
      <alignment horizontal="left" vertical="center" wrapText="1"/>
    </xf>
    <xf numFmtId="0" fontId="61" fillId="12" borderId="7" xfId="1" applyFont="1" applyFill="1" applyBorder="1" applyAlignment="1">
      <alignment horizontal="center" vertical="center" wrapText="1"/>
    </xf>
    <xf numFmtId="0" fontId="17" fillId="7" borderId="5" xfId="1" applyFont="1" applyFill="1" applyBorder="1" applyAlignment="1">
      <alignment horizontal="center" vertical="center" wrapText="1"/>
    </xf>
    <xf numFmtId="0" fontId="17" fillId="7" borderId="17" xfId="1" applyFont="1" applyFill="1" applyBorder="1" applyAlignment="1">
      <alignment horizontal="center" vertical="center" wrapText="1"/>
    </xf>
    <xf numFmtId="0" fontId="32" fillId="0" borderId="15" xfId="1" applyFont="1" applyBorder="1" applyAlignment="1">
      <alignment horizontal="center" vertical="center" wrapText="1"/>
    </xf>
    <xf numFmtId="0" fontId="32" fillId="0" borderId="14" xfId="1" applyFont="1" applyBorder="1" applyAlignment="1">
      <alignment horizontal="center" vertical="center" wrapText="1"/>
    </xf>
    <xf numFmtId="42" fontId="30" fillId="0" borderId="15" xfId="6" applyFont="1" applyBorder="1" applyAlignment="1">
      <alignment horizontal="center" vertical="center" wrapText="1"/>
    </xf>
    <xf numFmtId="42" fontId="30" fillId="0" borderId="14" xfId="6" applyFont="1" applyBorder="1" applyAlignment="1">
      <alignment horizontal="center" vertical="center" wrapText="1"/>
    </xf>
    <xf numFmtId="0" fontId="59" fillId="8" borderId="15" xfId="1" applyFont="1" applyFill="1" applyBorder="1" applyAlignment="1">
      <alignment horizontal="left" vertical="center" wrapText="1"/>
    </xf>
    <xf numFmtId="0" fontId="59" fillId="8" borderId="16" xfId="1" applyFont="1" applyFill="1" applyBorder="1" applyAlignment="1">
      <alignment horizontal="left" vertical="center" wrapText="1"/>
    </xf>
    <xf numFmtId="0" fontId="59" fillId="8" borderId="14" xfId="1" applyFont="1" applyFill="1" applyBorder="1" applyAlignment="1">
      <alignment horizontal="left" vertical="center" wrapText="1"/>
    </xf>
    <xf numFmtId="168" fontId="2" fillId="2" borderId="40" xfId="1" applyNumberFormat="1" applyFont="1" applyFill="1" applyBorder="1" applyAlignment="1">
      <alignment horizontal="center" vertical="center" wrapText="1"/>
    </xf>
    <xf numFmtId="168" fontId="2" fillId="2" borderId="41" xfId="1" applyNumberFormat="1" applyFont="1" applyFill="1" applyBorder="1" applyAlignment="1">
      <alignment horizontal="center" vertical="center" wrapText="1"/>
    </xf>
    <xf numFmtId="168" fontId="2" fillId="2" borderId="1" xfId="1" applyNumberFormat="1" applyFont="1" applyFill="1" applyBorder="1" applyAlignment="1">
      <alignment horizontal="center" vertical="center" wrapText="1"/>
    </xf>
    <xf numFmtId="168" fontId="2" fillId="2" borderId="0" xfId="1" applyNumberFormat="1" applyFont="1" applyFill="1" applyBorder="1" applyAlignment="1">
      <alignment horizontal="center" vertical="center" wrapText="1"/>
    </xf>
    <xf numFmtId="168" fontId="2" fillId="2" borderId="3" xfId="1" applyNumberFormat="1" applyFont="1" applyFill="1" applyBorder="1" applyAlignment="1">
      <alignment horizontal="center" vertical="center" wrapText="1"/>
    </xf>
    <xf numFmtId="168" fontId="2" fillId="2" borderId="39" xfId="1" applyNumberFormat="1" applyFont="1" applyFill="1" applyBorder="1" applyAlignment="1">
      <alignment horizontal="center" vertical="center" wrapText="1"/>
    </xf>
    <xf numFmtId="168" fontId="2" fillId="2" borderId="42" xfId="1" applyNumberFormat="1" applyFont="1" applyFill="1" applyBorder="1" applyAlignment="1">
      <alignment horizontal="center" vertical="center" wrapText="1"/>
    </xf>
    <xf numFmtId="168" fontId="2" fillId="2" borderId="43" xfId="1" applyNumberFormat="1" applyFont="1" applyFill="1" applyBorder="1" applyAlignment="1">
      <alignment horizontal="center" vertical="center" wrapText="1"/>
    </xf>
    <xf numFmtId="168" fontId="2" fillId="2" borderId="2" xfId="1" applyNumberFormat="1" applyFont="1" applyFill="1" applyBorder="1" applyAlignment="1">
      <alignment horizontal="center" vertical="center" wrapText="1"/>
    </xf>
    <xf numFmtId="168" fontId="2" fillId="2" borderId="31" xfId="1" applyNumberFormat="1" applyFont="1" applyFill="1" applyBorder="1" applyAlignment="1">
      <alignment horizontal="center" vertical="center" wrapText="1"/>
    </xf>
    <xf numFmtId="168" fontId="2" fillId="2" borderId="44" xfId="1" applyNumberFormat="1" applyFont="1" applyFill="1" applyBorder="1" applyAlignment="1">
      <alignment horizontal="center" vertical="center" wrapText="1"/>
    </xf>
    <xf numFmtId="166" fontId="2" fillId="0" borderId="24" xfId="4" applyNumberFormat="1" applyFont="1" applyBorder="1" applyAlignment="1">
      <alignment horizontal="center" vertical="center" wrapText="1"/>
    </xf>
    <xf numFmtId="166" fontId="2" fillId="0" borderId="0" xfId="4" applyNumberFormat="1" applyFont="1" applyBorder="1" applyAlignment="1">
      <alignment horizontal="center" vertical="center" wrapText="1"/>
    </xf>
    <xf numFmtId="166" fontId="2" fillId="0" borderId="39" xfId="4" applyNumberFormat="1" applyFont="1" applyBorder="1" applyAlignment="1">
      <alignment horizontal="center" vertical="center" wrapText="1"/>
    </xf>
    <xf numFmtId="164" fontId="41" fillId="0" borderId="26" xfId="1" applyNumberFormat="1" applyFont="1" applyFill="1" applyBorder="1" applyAlignment="1">
      <alignment horizontal="center" vertical="center" wrapText="1"/>
    </xf>
    <xf numFmtId="164" fontId="41" fillId="0" borderId="27" xfId="1" applyNumberFormat="1" applyFont="1" applyFill="1" applyBorder="1" applyAlignment="1">
      <alignment horizontal="center" vertical="center" wrapText="1"/>
    </xf>
    <xf numFmtId="164" fontId="41" fillId="0" borderId="25" xfId="1" applyNumberFormat="1" applyFont="1" applyFill="1" applyBorder="1" applyAlignment="1">
      <alignment horizontal="center" vertical="center" wrapText="1"/>
    </xf>
    <xf numFmtId="0" fontId="2" fillId="7" borderId="1" xfId="1" applyFont="1" applyFill="1" applyBorder="1" applyAlignment="1">
      <alignment horizontal="left" vertical="top" wrapText="1" indent="1"/>
    </xf>
    <xf numFmtId="0" fontId="2" fillId="7" borderId="0" xfId="1" applyFont="1" applyFill="1" applyBorder="1" applyAlignment="1">
      <alignment horizontal="left" vertical="top" wrapText="1" indent="1"/>
    </xf>
    <xf numFmtId="0" fontId="2" fillId="7" borderId="2" xfId="1" applyFont="1" applyFill="1" applyBorder="1" applyAlignment="1">
      <alignment horizontal="left" vertical="top" wrapText="1" indent="1"/>
    </xf>
    <xf numFmtId="0" fontId="2" fillId="7" borderId="1" xfId="1" applyFont="1" applyFill="1" applyBorder="1" applyAlignment="1">
      <alignment horizontal="left" vertical="center" wrapText="1" indent="1"/>
    </xf>
    <xf numFmtId="0" fontId="2" fillId="7" borderId="2" xfId="1" applyFont="1" applyFill="1" applyBorder="1" applyAlignment="1">
      <alignment horizontal="left" vertical="center" wrapText="1" indent="1"/>
    </xf>
    <xf numFmtId="0" fontId="2" fillId="7" borderId="40" xfId="1" applyFont="1" applyFill="1" applyBorder="1" applyAlignment="1">
      <alignment horizontal="left" vertical="top" wrapText="1" indent="2"/>
    </xf>
    <xf numFmtId="0" fontId="2" fillId="7" borderId="41" xfId="1" applyFont="1" applyFill="1" applyBorder="1" applyAlignment="1">
      <alignment horizontal="left" vertical="top" wrapText="1" indent="2"/>
    </xf>
    <xf numFmtId="0" fontId="2" fillId="7" borderId="43" xfId="1" applyFont="1" applyFill="1" applyBorder="1" applyAlignment="1">
      <alignment horizontal="left" vertical="top" wrapText="1" indent="2"/>
    </xf>
    <xf numFmtId="0" fontId="2" fillId="7" borderId="1" xfId="1" applyFont="1" applyFill="1" applyBorder="1" applyAlignment="1">
      <alignment horizontal="left" vertical="top" wrapText="1"/>
    </xf>
    <xf numFmtId="0" fontId="2" fillId="7" borderId="0" xfId="1" applyFont="1" applyFill="1" applyBorder="1" applyAlignment="1">
      <alignment horizontal="left" vertical="top" wrapText="1"/>
    </xf>
    <xf numFmtId="0" fontId="2" fillId="7" borderId="2" xfId="1" applyFont="1" applyFill="1" applyBorder="1" applyAlignment="1">
      <alignment horizontal="left" vertical="top" wrapText="1"/>
    </xf>
    <xf numFmtId="0" fontId="2" fillId="7" borderId="3" xfId="1" applyFont="1" applyFill="1" applyBorder="1" applyAlignment="1">
      <alignment horizontal="left" vertical="top" wrapText="1"/>
    </xf>
    <xf numFmtId="0" fontId="2" fillId="7" borderId="39" xfId="1" applyFont="1" applyFill="1" applyBorder="1" applyAlignment="1">
      <alignment horizontal="left" vertical="top" wrapText="1"/>
    </xf>
    <xf numFmtId="0" fontId="2" fillId="7" borderId="44" xfId="1" applyFont="1" applyFill="1" applyBorder="1" applyAlignment="1">
      <alignment horizontal="left" vertical="top" wrapText="1"/>
    </xf>
    <xf numFmtId="0" fontId="11" fillId="0" borderId="16" xfId="1" applyFont="1" applyBorder="1" applyAlignment="1">
      <alignment horizontal="left" vertical="center" wrapText="1" indent="1"/>
    </xf>
    <xf numFmtId="17" fontId="17" fillId="7" borderId="7" xfId="1" applyNumberFormat="1" applyFont="1" applyFill="1" applyBorder="1" applyAlignment="1">
      <alignment horizontal="center" vertical="center" wrapText="1"/>
    </xf>
    <xf numFmtId="0" fontId="77" fillId="2" borderId="24" xfId="1" applyFont="1" applyFill="1" applyBorder="1" applyAlignment="1">
      <alignment horizontal="left" vertical="center" wrapText="1" indent="1"/>
    </xf>
    <xf numFmtId="0" fontId="77" fillId="2" borderId="0" xfId="1" applyFont="1" applyFill="1" applyBorder="1" applyAlignment="1">
      <alignment horizontal="left" vertical="center" wrapText="1" indent="1"/>
    </xf>
    <xf numFmtId="0" fontId="17" fillId="2" borderId="15" xfId="1" applyFont="1" applyFill="1" applyBorder="1" applyAlignment="1">
      <alignment horizontal="center" vertical="center" wrapText="1"/>
    </xf>
    <xf numFmtId="0" fontId="17" fillId="2" borderId="14" xfId="1" applyFont="1" applyFill="1" applyBorder="1" applyAlignment="1">
      <alignment horizontal="center" vertical="center" wrapText="1"/>
    </xf>
    <xf numFmtId="0" fontId="32" fillId="6" borderId="9" xfId="1" applyFont="1" applyFill="1" applyBorder="1" applyAlignment="1">
      <alignment horizontal="center" vertical="center" wrapText="1"/>
    </xf>
    <xf numFmtId="0" fontId="32" fillId="6" borderId="10" xfId="1" applyFont="1" applyFill="1" applyBorder="1" applyAlignment="1">
      <alignment horizontal="center" vertical="center" wrapText="1"/>
    </xf>
    <xf numFmtId="0" fontId="32" fillId="6" borderId="13" xfId="1" applyFont="1" applyFill="1" applyBorder="1" applyAlignment="1">
      <alignment horizontal="center" vertical="center" wrapText="1"/>
    </xf>
    <xf numFmtId="0" fontId="20" fillId="0" borderId="1" xfId="1" applyFont="1" applyBorder="1" applyAlignment="1">
      <alignment horizontal="center" vertical="center" wrapText="1"/>
    </xf>
    <xf numFmtId="0" fontId="17" fillId="6" borderId="5" xfId="1" applyFont="1" applyFill="1" applyBorder="1" applyAlignment="1">
      <alignment horizontal="center" vertical="center" wrapText="1"/>
    </xf>
    <xf numFmtId="0" fontId="17" fillId="6" borderId="6" xfId="1" applyFont="1" applyFill="1" applyBorder="1" applyAlignment="1">
      <alignment horizontal="center" vertical="center" wrapText="1"/>
    </xf>
    <xf numFmtId="0" fontId="17" fillId="0" borderId="52" xfId="0" applyFont="1" applyBorder="1" applyAlignment="1">
      <alignment horizontal="center" vertical="center" wrapText="1"/>
    </xf>
    <xf numFmtId="0" fontId="86" fillId="0" borderId="49" xfId="0" applyFont="1" applyBorder="1"/>
    <xf numFmtId="0" fontId="84" fillId="0" borderId="45" xfId="0" applyFont="1" applyBorder="1" applyAlignment="1">
      <alignment horizontal="left" vertical="center" wrapText="1"/>
    </xf>
    <xf numFmtId="0" fontId="84" fillId="0" borderId="46" xfId="0" applyFont="1" applyBorder="1" applyAlignment="1">
      <alignment horizontal="left" vertical="center" wrapText="1"/>
    </xf>
    <xf numFmtId="0" fontId="84" fillId="0" borderId="47" xfId="0" applyFont="1" applyBorder="1" applyAlignment="1">
      <alignment horizontal="left" vertical="center" wrapText="1"/>
    </xf>
    <xf numFmtId="0" fontId="2" fillId="6" borderId="5" xfId="1" applyFont="1" applyFill="1" applyBorder="1" applyAlignment="1">
      <alignment horizontal="center" vertical="center" textRotation="90" wrapText="1"/>
    </xf>
    <xf numFmtId="0" fontId="2" fillId="6" borderId="22" xfId="1" applyFont="1" applyFill="1" applyBorder="1" applyAlignment="1">
      <alignment horizontal="center" vertical="center" textRotation="90" wrapText="1"/>
    </xf>
    <xf numFmtId="0" fontId="2" fillId="6" borderId="17" xfId="1" applyFont="1" applyFill="1" applyBorder="1" applyAlignment="1">
      <alignment horizontal="center" vertical="center" textRotation="90" wrapText="1"/>
    </xf>
    <xf numFmtId="9" fontId="11" fillId="0" borderId="8" xfId="1" applyNumberFormat="1" applyFont="1" applyFill="1" applyBorder="1" applyAlignment="1">
      <alignment horizontal="center" vertical="center" textRotation="90" wrapText="1"/>
    </xf>
    <xf numFmtId="9" fontId="11" fillId="0" borderId="19" xfId="1" applyNumberFormat="1" applyFont="1" applyFill="1" applyBorder="1" applyAlignment="1">
      <alignment horizontal="center" vertical="center" textRotation="90" wrapText="1"/>
    </xf>
    <xf numFmtId="0" fontId="11" fillId="0" borderId="8" xfId="1" applyFont="1" applyFill="1" applyBorder="1" applyAlignment="1">
      <alignment horizontal="center" vertical="center" wrapText="1"/>
    </xf>
    <xf numFmtId="1" fontId="11" fillId="0" borderId="8" xfId="4" applyNumberFormat="1" applyFont="1" applyFill="1" applyBorder="1" applyAlignment="1">
      <alignment horizontal="center" vertical="center" wrapText="1"/>
    </xf>
    <xf numFmtId="1" fontId="11" fillId="0" borderId="19" xfId="4" applyNumberFormat="1" applyFont="1" applyFill="1" applyBorder="1" applyAlignment="1">
      <alignment horizontal="center" vertical="center" wrapText="1"/>
    </xf>
    <xf numFmtId="9" fontId="9" fillId="0" borderId="8" xfId="4" applyFont="1" applyFill="1" applyBorder="1" applyAlignment="1">
      <alignment horizontal="center" vertical="center" wrapText="1"/>
    </xf>
    <xf numFmtId="9" fontId="9" fillId="0" borderId="19" xfId="4" applyFont="1" applyFill="1" applyBorder="1" applyAlignment="1">
      <alignment horizontal="center" vertical="center" wrapText="1"/>
    </xf>
    <xf numFmtId="2" fontId="64" fillId="0" borderId="15" xfId="1" applyNumberFormat="1" applyFont="1" applyBorder="1" applyAlignment="1">
      <alignment horizontal="left" vertical="center" wrapText="1"/>
    </xf>
    <xf numFmtId="2" fontId="64" fillId="0" borderId="14" xfId="1" applyNumberFormat="1" applyFont="1" applyBorder="1" applyAlignment="1">
      <alignment horizontal="left" vertical="center" wrapText="1"/>
    </xf>
    <xf numFmtId="0" fontId="17" fillId="0" borderId="15" xfId="1" applyFont="1" applyBorder="1" applyAlignment="1">
      <alignment horizontal="left" vertical="center" wrapText="1" indent="1"/>
    </xf>
    <xf numFmtId="0" fontId="17" fillId="0" borderId="14" xfId="1" applyFont="1" applyBorder="1" applyAlignment="1">
      <alignment horizontal="left" vertical="center" wrapText="1" indent="1"/>
    </xf>
    <xf numFmtId="0" fontId="67" fillId="8" borderId="15" xfId="1" applyFont="1" applyFill="1" applyBorder="1" applyAlignment="1">
      <alignment horizontal="left" vertical="center" wrapText="1" indent="2"/>
    </xf>
    <xf numFmtId="0" fontId="67" fillId="8" borderId="16" xfId="1" applyFont="1" applyFill="1" applyBorder="1" applyAlignment="1">
      <alignment horizontal="left" vertical="center" wrapText="1" indent="2"/>
    </xf>
    <xf numFmtId="0" fontId="67" fillId="8" borderId="14" xfId="1" applyFont="1" applyFill="1" applyBorder="1" applyAlignment="1">
      <alignment horizontal="left" vertical="center" wrapText="1" indent="2"/>
    </xf>
    <xf numFmtId="0" fontId="77" fillId="0" borderId="15" xfId="1" applyFont="1" applyBorder="1" applyAlignment="1">
      <alignment horizontal="left" vertical="center" wrapText="1" indent="1"/>
    </xf>
    <xf numFmtId="0" fontId="77" fillId="0" borderId="14" xfId="1" applyFont="1" applyBorder="1" applyAlignment="1">
      <alignment horizontal="left" vertical="center" wrapText="1" indent="1"/>
    </xf>
    <xf numFmtId="0" fontId="77" fillId="0" borderId="15" xfId="1" applyFont="1" applyBorder="1" applyAlignment="1">
      <alignment horizontal="left" vertical="center" wrapText="1"/>
    </xf>
    <xf numFmtId="0" fontId="77" fillId="0" borderId="14" xfId="1" applyFont="1" applyBorder="1" applyAlignment="1">
      <alignment horizontal="left" vertical="center" wrapText="1"/>
    </xf>
    <xf numFmtId="0" fontId="11" fillId="11" borderId="15" xfId="5" applyFont="1" applyFill="1" applyBorder="1" applyAlignment="1">
      <alignment horizontal="left" vertical="center" wrapText="1"/>
    </xf>
    <xf numFmtId="0" fontId="11" fillId="11" borderId="16" xfId="5" applyFont="1" applyFill="1" applyBorder="1" applyAlignment="1">
      <alignment horizontal="left" vertical="center" wrapText="1"/>
    </xf>
    <xf numFmtId="0" fontId="11" fillId="11" borderId="14" xfId="5" applyFont="1" applyFill="1" applyBorder="1" applyAlignment="1">
      <alignment horizontal="left" vertical="center" wrapText="1"/>
    </xf>
    <xf numFmtId="2" fontId="64" fillId="0" borderId="7" xfId="1" applyNumberFormat="1" applyFont="1" applyBorder="1" applyAlignment="1">
      <alignment horizontal="left" vertical="center" wrapText="1"/>
    </xf>
    <xf numFmtId="0" fontId="2" fillId="7" borderId="5" xfId="1" applyFont="1" applyFill="1" applyBorder="1" applyAlignment="1">
      <alignment horizontal="left" vertical="top" wrapText="1" indent="1"/>
    </xf>
    <xf numFmtId="0" fontId="2" fillId="7" borderId="24" xfId="1" applyFont="1" applyFill="1" applyBorder="1" applyAlignment="1">
      <alignment horizontal="left" vertical="top" wrapText="1" indent="1"/>
    </xf>
    <xf numFmtId="0" fontId="2" fillId="7" borderId="6" xfId="1" applyFont="1" applyFill="1" applyBorder="1" applyAlignment="1">
      <alignment horizontal="left" vertical="top" wrapText="1" indent="1"/>
    </xf>
    <xf numFmtId="0" fontId="2" fillId="7" borderId="22" xfId="1" applyFont="1" applyFill="1" applyBorder="1" applyAlignment="1">
      <alignment horizontal="left" vertical="top" wrapText="1" indent="1"/>
    </xf>
    <xf numFmtId="0" fontId="2" fillId="7" borderId="23" xfId="1" applyFont="1" applyFill="1" applyBorder="1" applyAlignment="1">
      <alignment horizontal="left" vertical="top" wrapText="1" indent="1"/>
    </xf>
    <xf numFmtId="0" fontId="2" fillId="7" borderId="17" xfId="1" applyFont="1" applyFill="1" applyBorder="1" applyAlignment="1">
      <alignment horizontal="left" vertical="top" wrapText="1"/>
    </xf>
    <xf numFmtId="0" fontId="2" fillId="7" borderId="4" xfId="1" applyFont="1" applyFill="1" applyBorder="1" applyAlignment="1">
      <alignment horizontal="left" vertical="top" wrapText="1"/>
    </xf>
    <xf numFmtId="0" fontId="2" fillId="7" borderId="18" xfId="1" applyFont="1" applyFill="1" applyBorder="1" applyAlignment="1">
      <alignment horizontal="left" vertical="top" wrapText="1"/>
    </xf>
    <xf numFmtId="0" fontId="17" fillId="7" borderId="7" xfId="1" applyFont="1" applyFill="1" applyBorder="1" applyAlignment="1">
      <alignment horizontal="center" vertical="center" wrapText="1"/>
    </xf>
    <xf numFmtId="0" fontId="69" fillId="6" borderId="7" xfId="1" applyFont="1" applyFill="1" applyBorder="1" applyAlignment="1">
      <alignment horizontal="center" vertical="center" wrapText="1"/>
    </xf>
    <xf numFmtId="166" fontId="33" fillId="0" borderId="1" xfId="2" applyNumberFormat="1" applyFont="1" applyBorder="1" applyAlignment="1">
      <alignment horizontal="center" vertical="center" wrapText="1"/>
    </xf>
    <xf numFmtId="0" fontId="66" fillId="12" borderId="8" xfId="1" applyFont="1" applyFill="1" applyBorder="1" applyAlignment="1">
      <alignment horizontal="center" vertical="center" wrapText="1"/>
    </xf>
    <xf numFmtId="0" fontId="66" fillId="12" borderId="19" xfId="1" applyFont="1" applyFill="1" applyBorder="1" applyAlignment="1">
      <alignment horizontal="center" vertical="center" wrapText="1"/>
    </xf>
    <xf numFmtId="2" fontId="64" fillId="0" borderId="5" xfId="1" applyNumberFormat="1" applyFont="1" applyBorder="1" applyAlignment="1">
      <alignment horizontal="left" vertical="center" wrapText="1"/>
    </xf>
    <xf numFmtId="2" fontId="64" fillId="0" borderId="6" xfId="1" applyNumberFormat="1" applyFont="1" applyBorder="1" applyAlignment="1">
      <alignment horizontal="left" vertical="center" wrapText="1"/>
    </xf>
    <xf numFmtId="2" fontId="64" fillId="0" borderId="17" xfId="1" applyNumberFormat="1" applyFont="1" applyBorder="1" applyAlignment="1">
      <alignment horizontal="left" vertical="center" wrapText="1"/>
    </xf>
    <xf numFmtId="2" fontId="64" fillId="0" borderId="18" xfId="1" applyNumberFormat="1" applyFont="1" applyBorder="1" applyAlignment="1">
      <alignment horizontal="left" vertical="center" wrapText="1"/>
    </xf>
    <xf numFmtId="0" fontId="17" fillId="6" borderId="12" xfId="1" applyFont="1" applyFill="1" applyBorder="1" applyAlignment="1">
      <alignment horizontal="center" vertical="center" wrapText="1"/>
    </xf>
    <xf numFmtId="0" fontId="17" fillId="6" borderId="11" xfId="1" applyFont="1" applyFill="1" applyBorder="1" applyAlignment="1">
      <alignment horizontal="center" vertical="center" wrapText="1"/>
    </xf>
    <xf numFmtId="0" fontId="15" fillId="7" borderId="7" xfId="1" applyFont="1" applyFill="1" applyBorder="1" applyAlignment="1">
      <alignment horizontal="center" vertical="center" wrapText="1"/>
    </xf>
    <xf numFmtId="0" fontId="67" fillId="8" borderId="29" xfId="1" applyFont="1" applyFill="1" applyBorder="1" applyAlignment="1">
      <alignment horizontal="left" vertical="center" wrapText="1" indent="2"/>
    </xf>
    <xf numFmtId="0" fontId="67" fillId="8" borderId="24" xfId="1" applyFont="1" applyFill="1" applyBorder="1" applyAlignment="1">
      <alignment horizontal="left" vertical="center" wrapText="1" indent="2"/>
    </xf>
    <xf numFmtId="0" fontId="67" fillId="8" borderId="6" xfId="1" applyFont="1" applyFill="1" applyBorder="1" applyAlignment="1">
      <alignment horizontal="left" vertical="center" wrapText="1" indent="2"/>
    </xf>
    <xf numFmtId="0" fontId="67" fillId="8" borderId="32" xfId="1" applyFont="1" applyFill="1" applyBorder="1" applyAlignment="1">
      <alignment horizontal="left" vertical="center" wrapText="1" indent="2"/>
    </xf>
    <xf numFmtId="0" fontId="67" fillId="8" borderId="4" xfId="1" applyFont="1" applyFill="1" applyBorder="1" applyAlignment="1">
      <alignment horizontal="left" vertical="center" wrapText="1" indent="2"/>
    </xf>
    <xf numFmtId="0" fontId="67" fillId="8" borderId="18" xfId="1" applyFont="1" applyFill="1" applyBorder="1" applyAlignment="1">
      <alignment horizontal="left" vertical="center" wrapText="1" indent="2"/>
    </xf>
    <xf numFmtId="41" fontId="2" fillId="7" borderId="8" xfId="7" applyFont="1" applyFill="1" applyBorder="1" applyAlignment="1">
      <alignment horizontal="center" vertical="center" wrapText="1"/>
    </xf>
    <xf numFmtId="41" fontId="2" fillId="7" borderId="19" xfId="7" applyFont="1" applyFill="1" applyBorder="1" applyAlignment="1">
      <alignment horizontal="center" vertical="center" wrapText="1"/>
    </xf>
    <xf numFmtId="0" fontId="11" fillId="6" borderId="28" xfId="1" applyFont="1" applyFill="1" applyBorder="1" applyAlignment="1">
      <alignment horizontal="center" vertical="center" wrapText="1"/>
    </xf>
    <xf numFmtId="0" fontId="11" fillId="6" borderId="14" xfId="1" applyFont="1" applyFill="1" applyBorder="1" applyAlignment="1">
      <alignment horizontal="center" vertical="center" wrapText="1"/>
    </xf>
    <xf numFmtId="0" fontId="11" fillId="6" borderId="15" xfId="1" applyFont="1" applyFill="1" applyBorder="1" applyAlignment="1">
      <alignment horizontal="center" vertical="center" wrapText="1"/>
    </xf>
    <xf numFmtId="0" fontId="61" fillId="6" borderId="22" xfId="1" applyFont="1" applyFill="1" applyBorder="1" applyAlignment="1">
      <alignment horizontal="center" vertical="center" wrapText="1"/>
    </xf>
    <xf numFmtId="0" fontId="61" fillId="6" borderId="23" xfId="1" applyFont="1" applyFill="1" applyBorder="1" applyAlignment="1">
      <alignment horizontal="center" vertical="center" wrapText="1"/>
    </xf>
    <xf numFmtId="0" fontId="11" fillId="0" borderId="7" xfId="1" applyFont="1" applyBorder="1" applyAlignment="1">
      <alignment horizontal="left" vertical="center" wrapText="1" indent="1"/>
    </xf>
    <xf numFmtId="0" fontId="49" fillId="0" borderId="15" xfId="1" applyFont="1" applyFill="1" applyBorder="1" applyAlignment="1">
      <alignment horizontal="left" vertical="center" wrapText="1" indent="1" readingOrder="1"/>
    </xf>
    <xf numFmtId="0" fontId="49" fillId="0" borderId="16" xfId="1" applyFont="1" applyFill="1" applyBorder="1" applyAlignment="1">
      <alignment horizontal="left" vertical="center" wrapText="1" indent="1" readingOrder="1"/>
    </xf>
    <xf numFmtId="0" fontId="49" fillId="0" borderId="14" xfId="1" applyFont="1" applyFill="1" applyBorder="1" applyAlignment="1">
      <alignment horizontal="left" vertical="center" wrapText="1" indent="1" readingOrder="1"/>
    </xf>
    <xf numFmtId="0" fontId="31" fillId="6" borderId="5" xfId="1" applyFont="1" applyFill="1" applyBorder="1" applyAlignment="1">
      <alignment horizontal="center" vertical="center" wrapText="1"/>
    </xf>
    <xf numFmtId="0" fontId="31" fillId="6" borderId="24" xfId="1" applyFont="1" applyFill="1" applyBorder="1" applyAlignment="1">
      <alignment horizontal="center" vertical="center" wrapText="1"/>
    </xf>
    <xf numFmtId="0" fontId="31" fillId="6" borderId="6" xfId="1" applyFont="1" applyFill="1" applyBorder="1" applyAlignment="1">
      <alignment horizontal="center" vertical="center" wrapText="1"/>
    </xf>
    <xf numFmtId="0" fontId="31" fillId="6" borderId="17" xfId="1" applyFont="1" applyFill="1" applyBorder="1" applyAlignment="1">
      <alignment horizontal="center" vertical="center" wrapText="1"/>
    </xf>
    <xf numFmtId="0" fontId="31" fillId="6" borderId="4" xfId="1" applyFont="1" applyFill="1" applyBorder="1" applyAlignment="1">
      <alignment horizontal="center" vertical="center" wrapText="1"/>
    </xf>
    <xf numFmtId="0" fontId="31" fillId="6" borderId="18" xfId="1" applyFont="1" applyFill="1" applyBorder="1" applyAlignment="1">
      <alignment horizontal="center" vertical="center" wrapText="1"/>
    </xf>
    <xf numFmtId="168" fontId="66" fillId="2" borderId="29" xfId="1" applyNumberFormat="1" applyFont="1" applyFill="1" applyBorder="1" applyAlignment="1">
      <alignment horizontal="center" vertical="center" wrapText="1"/>
    </xf>
    <xf numFmtId="168" fontId="66" fillId="2" borderId="6" xfId="1" applyNumberFormat="1" applyFont="1" applyFill="1" applyBorder="1" applyAlignment="1">
      <alignment horizontal="center" vertical="center" wrapText="1"/>
    </xf>
    <xf numFmtId="168" fontId="66" fillId="2" borderId="1" xfId="1" applyNumberFormat="1" applyFont="1" applyFill="1" applyBorder="1" applyAlignment="1">
      <alignment horizontal="center" vertical="center" wrapText="1"/>
    </xf>
    <xf numFmtId="168" fontId="66" fillId="2" borderId="23" xfId="1" applyNumberFormat="1" applyFont="1" applyFill="1" applyBorder="1" applyAlignment="1">
      <alignment horizontal="center" vertical="center" wrapText="1"/>
    </xf>
    <xf numFmtId="168" fontId="66" fillId="2" borderId="3" xfId="1" applyNumberFormat="1" applyFont="1" applyFill="1" applyBorder="1" applyAlignment="1">
      <alignment horizontal="center" vertical="center" wrapText="1"/>
    </xf>
    <xf numFmtId="168" fontId="66" fillId="2" borderId="30" xfId="1" applyNumberFormat="1" applyFont="1" applyFill="1" applyBorder="1" applyAlignment="1">
      <alignment horizontal="center" vertical="center" wrapText="1"/>
    </xf>
    <xf numFmtId="166" fontId="66" fillId="0" borderId="5" xfId="4" applyNumberFormat="1" applyFont="1" applyBorder="1" applyAlignment="1">
      <alignment horizontal="center" vertical="center" wrapText="1"/>
    </xf>
    <xf numFmtId="166" fontId="66" fillId="0" borderId="22" xfId="4" applyNumberFormat="1" applyFont="1" applyBorder="1" applyAlignment="1">
      <alignment horizontal="center" vertical="center" wrapText="1"/>
    </xf>
    <xf numFmtId="166" fontId="66" fillId="0" borderId="31" xfId="4" applyNumberFormat="1" applyFont="1" applyBorder="1" applyAlignment="1">
      <alignment horizontal="center" vertical="center" wrapText="1"/>
    </xf>
    <xf numFmtId="0" fontId="61" fillId="6" borderId="15" xfId="1" applyFont="1" applyFill="1" applyBorder="1" applyAlignment="1">
      <alignment horizontal="center" vertical="center" wrapText="1"/>
    </xf>
    <xf numFmtId="0" fontId="11" fillId="0" borderId="24" xfId="1" applyFont="1" applyBorder="1" applyAlignment="1">
      <alignment horizontal="left" vertical="center" wrapText="1" indent="1"/>
    </xf>
    <xf numFmtId="0" fontId="11" fillId="0" borderId="37" xfId="1" applyFont="1" applyBorder="1" applyAlignment="1">
      <alignment horizontal="left" vertical="center" wrapText="1" indent="1"/>
    </xf>
    <xf numFmtId="0" fontId="11" fillId="0" borderId="0" xfId="1" applyFont="1" applyBorder="1" applyAlignment="1">
      <alignment horizontal="left" vertical="center" wrapText="1" indent="1"/>
    </xf>
    <xf numFmtId="0" fontId="11" fillId="0" borderId="2" xfId="1" applyFont="1" applyBorder="1" applyAlignment="1">
      <alignment horizontal="left" vertical="center" wrapText="1" indent="1"/>
    </xf>
    <xf numFmtId="0" fontId="11" fillId="0" borderId="4" xfId="1" applyFont="1" applyBorder="1" applyAlignment="1">
      <alignment horizontal="left" vertical="center" wrapText="1" indent="1"/>
    </xf>
    <xf numFmtId="0" fontId="11" fillId="0" borderId="38" xfId="1" applyFont="1" applyBorder="1" applyAlignment="1">
      <alignment horizontal="left" vertical="center" wrapText="1" indent="1"/>
    </xf>
    <xf numFmtId="0" fontId="11" fillId="2" borderId="15" xfId="1" applyFont="1" applyFill="1" applyBorder="1" applyAlignment="1">
      <alignment horizontal="left" vertical="center" wrapText="1" indent="1"/>
    </xf>
    <xf numFmtId="0" fontId="11" fillId="2" borderId="16" xfId="1" applyFont="1" applyFill="1" applyBorder="1" applyAlignment="1">
      <alignment horizontal="left" vertical="center" wrapText="1" indent="1"/>
    </xf>
    <xf numFmtId="0" fontId="11" fillId="2" borderId="14" xfId="1" applyFont="1" applyFill="1" applyBorder="1" applyAlignment="1">
      <alignment horizontal="left" vertical="center" wrapText="1" indent="1"/>
    </xf>
    <xf numFmtId="0" fontId="84" fillId="0" borderId="45" xfId="0" applyFont="1" applyFill="1" applyBorder="1" applyAlignment="1">
      <alignment horizontal="left" vertical="center" wrapText="1"/>
    </xf>
    <xf numFmtId="0" fontId="84" fillId="0" borderId="46" xfId="0" applyFont="1" applyFill="1" applyBorder="1" applyAlignment="1">
      <alignment horizontal="left" vertical="center" wrapText="1"/>
    </xf>
    <xf numFmtId="0" fontId="84" fillId="0" borderId="47" xfId="0" applyFont="1" applyFill="1" applyBorder="1" applyAlignment="1">
      <alignment horizontal="left" vertical="center" wrapText="1"/>
    </xf>
    <xf numFmtId="0" fontId="77" fillId="0" borderId="15" xfId="1" applyFont="1" applyFill="1" applyBorder="1" applyAlignment="1">
      <alignment horizontal="left" vertical="center" wrapText="1" indent="1"/>
    </xf>
    <xf numFmtId="0" fontId="77" fillId="0" borderId="14" xfId="1" applyFont="1" applyFill="1" applyBorder="1" applyAlignment="1">
      <alignment horizontal="left" vertical="center" wrapText="1" indent="1"/>
    </xf>
    <xf numFmtId="0" fontId="34" fillId="0" borderId="15" xfId="1" applyFont="1" applyFill="1" applyBorder="1" applyAlignment="1">
      <alignment horizontal="left" vertical="center" wrapText="1" indent="1" readingOrder="1"/>
    </xf>
    <xf numFmtId="0" fontId="34" fillId="0" borderId="16" xfId="1" applyFont="1" applyFill="1" applyBorder="1" applyAlignment="1">
      <alignment horizontal="left" vertical="center" wrapText="1" indent="1" readingOrder="1"/>
    </xf>
    <xf numFmtId="0" fontId="34" fillId="0" borderId="14" xfId="1" applyFont="1" applyFill="1" applyBorder="1" applyAlignment="1">
      <alignment horizontal="left" vertical="center" wrapText="1" indent="1" readingOrder="1"/>
    </xf>
    <xf numFmtId="0" fontId="82" fillId="0" borderId="15" xfId="0" applyFont="1" applyBorder="1" applyAlignment="1">
      <alignment horizontal="left" vertical="center" wrapText="1"/>
    </xf>
    <xf numFmtId="0" fontId="82" fillId="0" borderId="16" xfId="0" applyFont="1" applyBorder="1" applyAlignment="1">
      <alignment horizontal="left" vertical="center" wrapText="1"/>
    </xf>
    <xf numFmtId="0" fontId="82" fillId="0" borderId="51" xfId="0" applyFont="1" applyBorder="1" applyAlignment="1">
      <alignment horizontal="left" vertical="center" wrapText="1"/>
    </xf>
    <xf numFmtId="0" fontId="17" fillId="0" borderId="15" xfId="1" applyFont="1" applyFill="1" applyBorder="1" applyAlignment="1">
      <alignment horizontal="left" vertical="center" wrapText="1" indent="1"/>
    </xf>
    <xf numFmtId="0" fontId="17" fillId="0" borderId="14" xfId="1" applyFont="1" applyFill="1" applyBorder="1" applyAlignment="1">
      <alignment horizontal="left" vertical="center" wrapText="1" indent="1"/>
    </xf>
    <xf numFmtId="0" fontId="82" fillId="0" borderId="14" xfId="0" applyFont="1" applyBorder="1" applyAlignment="1">
      <alignment horizontal="left" vertical="center" wrapText="1"/>
    </xf>
    <xf numFmtId="17" fontId="78" fillId="7" borderId="7" xfId="1" applyNumberFormat="1" applyFont="1" applyFill="1" applyBorder="1" applyAlignment="1">
      <alignment horizontal="center" vertical="center" wrapText="1"/>
    </xf>
    <xf numFmtId="0" fontId="31" fillId="6" borderId="22" xfId="1" applyFont="1" applyFill="1" applyBorder="1" applyAlignment="1">
      <alignment horizontal="center" vertical="center" wrapText="1"/>
    </xf>
    <xf numFmtId="0" fontId="31" fillId="6" borderId="23" xfId="1" applyFont="1" applyFill="1" applyBorder="1" applyAlignment="1">
      <alignment horizontal="center" vertical="center" wrapText="1"/>
    </xf>
    <xf numFmtId="0" fontId="11" fillId="0" borderId="15" xfId="1" applyFont="1" applyFill="1" applyBorder="1" applyAlignment="1">
      <alignment horizontal="left" vertical="center" wrapText="1" indent="1" readingOrder="1"/>
    </xf>
    <xf numFmtId="0" fontId="11" fillId="0" borderId="14" xfId="1" applyFont="1" applyFill="1" applyBorder="1" applyAlignment="1">
      <alignment horizontal="left" vertical="center" wrapText="1" indent="1" readingOrder="1"/>
    </xf>
    <xf numFmtId="0" fontId="11" fillId="0" borderId="5" xfId="1" applyFont="1" applyBorder="1" applyAlignment="1">
      <alignment horizontal="left" vertical="center" wrapText="1" indent="1"/>
    </xf>
    <xf numFmtId="0" fontId="11" fillId="0" borderId="22" xfId="1" applyFont="1" applyBorder="1" applyAlignment="1">
      <alignment horizontal="left" vertical="center" wrapText="1" indent="1"/>
    </xf>
    <xf numFmtId="0" fontId="11" fillId="0" borderId="17" xfId="1" applyFont="1" applyBorder="1" applyAlignment="1">
      <alignment horizontal="left" vertical="center" wrapText="1" indent="1"/>
    </xf>
    <xf numFmtId="168" fontId="2" fillId="2" borderId="29" xfId="1" applyNumberFormat="1" applyFont="1" applyFill="1" applyBorder="1" applyAlignment="1">
      <alignment horizontal="center" vertical="center" wrapText="1"/>
    </xf>
    <xf numFmtId="168" fontId="2" fillId="2" borderId="30" xfId="1" applyNumberFormat="1" applyFont="1" applyFill="1" applyBorder="1" applyAlignment="1">
      <alignment horizontal="center" vertical="center" wrapText="1"/>
    </xf>
    <xf numFmtId="2" fontId="11" fillId="0" borderId="5" xfId="1" applyNumberFormat="1" applyFont="1" applyBorder="1" applyAlignment="1">
      <alignment horizontal="left" vertical="center" wrapText="1"/>
    </xf>
    <xf numFmtId="2" fontId="11" fillId="0" borderId="6" xfId="1" applyNumberFormat="1" applyFont="1" applyBorder="1" applyAlignment="1">
      <alignment horizontal="left" vertical="center" wrapText="1"/>
    </xf>
    <xf numFmtId="0" fontId="17" fillId="6" borderId="9" xfId="1" applyFont="1" applyFill="1" applyBorder="1" applyAlignment="1">
      <alignment horizontal="center" vertical="center" wrapText="1"/>
    </xf>
    <xf numFmtId="0" fontId="17" fillId="6" borderId="10" xfId="1" applyFont="1" applyFill="1" applyBorder="1" applyAlignment="1">
      <alignment horizontal="center" vertical="center" wrapText="1"/>
    </xf>
    <xf numFmtId="0" fontId="17" fillId="6" borderId="13" xfId="1" applyFont="1" applyFill="1" applyBorder="1" applyAlignment="1">
      <alignment horizontal="center" vertical="center" wrapText="1"/>
    </xf>
    <xf numFmtId="166" fontId="17" fillId="0" borderId="5" xfId="4" applyNumberFormat="1" applyFont="1" applyBorder="1" applyAlignment="1">
      <alignment horizontal="center" vertical="center" wrapText="1"/>
    </xf>
    <xf numFmtId="166" fontId="17" fillId="0" borderId="22" xfId="4" applyNumberFormat="1" applyFont="1" applyBorder="1" applyAlignment="1">
      <alignment horizontal="center" vertical="center" wrapText="1"/>
    </xf>
    <xf numFmtId="166" fontId="17" fillId="0" borderId="31" xfId="4" applyNumberFormat="1" applyFont="1" applyBorder="1" applyAlignment="1">
      <alignment horizontal="center" vertical="center" wrapText="1"/>
    </xf>
    <xf numFmtId="0" fontId="17" fillId="0" borderId="52" xfId="0" applyFont="1" applyFill="1" applyBorder="1" applyAlignment="1">
      <alignment horizontal="center" vertical="center" wrapText="1"/>
    </xf>
    <xf numFmtId="0" fontId="11" fillId="0" borderId="54" xfId="0" applyFont="1" applyFill="1" applyBorder="1" applyAlignment="1">
      <alignment horizontal="left" vertical="center" wrapText="1" indent="1"/>
    </xf>
    <xf numFmtId="0" fontId="11" fillId="0" borderId="55" xfId="0" applyFont="1" applyFill="1" applyBorder="1" applyAlignment="1">
      <alignment horizontal="left" vertical="center" wrapText="1" indent="1"/>
    </xf>
    <xf numFmtId="0" fontId="11" fillId="0" borderId="56" xfId="0" applyFont="1" applyFill="1" applyBorder="1" applyAlignment="1">
      <alignment horizontal="left" vertical="center" wrapText="1" indent="1"/>
    </xf>
    <xf numFmtId="0" fontId="83" fillId="16" borderId="0" xfId="1" applyFont="1" applyFill="1" applyBorder="1" applyAlignment="1">
      <alignment horizontal="center" vertical="center"/>
    </xf>
    <xf numFmtId="0" fontId="86" fillId="0" borderId="53" xfId="0" applyFont="1" applyBorder="1"/>
    <xf numFmtId="0" fontId="86" fillId="0" borderId="53" xfId="0" applyFont="1" applyBorder="1" applyAlignment="1">
      <alignment vertical="center"/>
    </xf>
    <xf numFmtId="0" fontId="87" fillId="19" borderId="52" xfId="0" applyFont="1" applyFill="1" applyBorder="1" applyAlignment="1">
      <alignment horizontal="left" vertical="top" wrapText="1"/>
    </xf>
    <xf numFmtId="0" fontId="66" fillId="6" borderId="9" xfId="1" applyFont="1" applyFill="1" applyBorder="1" applyAlignment="1">
      <alignment horizontal="center" vertical="center" wrapText="1"/>
    </xf>
    <xf numFmtId="0" fontId="66" fillId="6" borderId="10" xfId="1" applyFont="1" applyFill="1" applyBorder="1" applyAlignment="1">
      <alignment horizontal="center" vertical="center" wrapText="1"/>
    </xf>
    <xf numFmtId="0" fontId="66" fillId="6" borderId="13" xfId="1" applyFont="1" applyFill="1" applyBorder="1" applyAlignment="1">
      <alignment horizontal="center" vertical="center" wrapText="1"/>
    </xf>
    <xf numFmtId="166" fontId="2" fillId="0" borderId="5" xfId="4" applyNumberFormat="1" applyFont="1" applyBorder="1" applyAlignment="1">
      <alignment horizontal="center" vertical="center" wrapText="1"/>
    </xf>
    <xf numFmtId="166" fontId="2" fillId="0" borderId="22" xfId="4" applyNumberFormat="1" applyFont="1" applyBorder="1" applyAlignment="1">
      <alignment horizontal="center" vertical="center" wrapText="1"/>
    </xf>
    <xf numFmtId="166" fontId="2" fillId="0" borderId="31" xfId="4" applyNumberFormat="1" applyFont="1" applyBorder="1" applyAlignment="1">
      <alignment horizontal="center" vertical="center" wrapText="1"/>
    </xf>
    <xf numFmtId="0" fontId="2" fillId="7" borderId="15" xfId="1" applyFont="1" applyFill="1" applyBorder="1" applyAlignment="1">
      <alignment horizontal="left" vertical="center" wrapText="1" indent="1"/>
    </xf>
    <xf numFmtId="0" fontId="2" fillId="7" borderId="16" xfId="1" applyFont="1" applyFill="1" applyBorder="1" applyAlignment="1">
      <alignment horizontal="left" vertical="center" wrapText="1" indent="1"/>
    </xf>
    <xf numFmtId="0" fontId="2" fillId="7" borderId="14" xfId="1" applyFont="1" applyFill="1" applyBorder="1" applyAlignment="1">
      <alignment horizontal="left" vertical="center" wrapText="1" indent="1"/>
    </xf>
    <xf numFmtId="10" fontId="9" fillId="0" borderId="8" xfId="1" applyNumberFormat="1" applyFont="1" applyBorder="1" applyAlignment="1">
      <alignment horizontal="center" vertical="center" wrapText="1"/>
    </xf>
    <xf numFmtId="10" fontId="9" fillId="0" borderId="19" xfId="1" applyNumberFormat="1" applyFont="1" applyBorder="1" applyAlignment="1">
      <alignment horizontal="center" vertical="center" wrapText="1"/>
    </xf>
    <xf numFmtId="0" fontId="15" fillId="7" borderId="8" xfId="1" applyFont="1" applyFill="1" applyBorder="1" applyAlignment="1">
      <alignment horizontal="center" vertical="center" wrapText="1"/>
    </xf>
    <xf numFmtId="0" fontId="15" fillId="7" borderId="19" xfId="1" applyFont="1" applyFill="1" applyBorder="1" applyAlignment="1">
      <alignment horizontal="center" vertical="center" wrapText="1"/>
    </xf>
    <xf numFmtId="0" fontId="22" fillId="0" borderId="18" xfId="1" applyFont="1" applyFill="1" applyBorder="1" applyAlignment="1">
      <alignment horizontal="center" vertical="center" wrapText="1" readingOrder="1"/>
    </xf>
    <xf numFmtId="0" fontId="23" fillId="0" borderId="17" xfId="1" applyFont="1" applyFill="1" applyBorder="1" applyAlignment="1">
      <alignment horizontal="center" vertical="center" wrapText="1" readingOrder="1"/>
    </xf>
    <xf numFmtId="0" fontId="11" fillId="2" borderId="24" xfId="1" applyFont="1" applyFill="1" applyBorder="1" applyAlignment="1">
      <alignment horizontal="left" vertical="center" wrapText="1" indent="1"/>
    </xf>
    <xf numFmtId="0" fontId="11" fillId="2" borderId="37" xfId="1" applyFont="1" applyFill="1" applyBorder="1" applyAlignment="1">
      <alignment horizontal="left" vertical="center" wrapText="1" indent="1"/>
    </xf>
    <xf numFmtId="0" fontId="11" fillId="2" borderId="0" xfId="1" applyFont="1" applyFill="1" applyBorder="1" applyAlignment="1">
      <alignment horizontal="left" vertical="center" wrapText="1" indent="1"/>
    </xf>
    <xf numFmtId="0" fontId="11" fillId="2" borderId="2" xfId="1" applyFont="1" applyFill="1" applyBorder="1" applyAlignment="1">
      <alignment horizontal="left" vertical="center" wrapText="1" indent="1"/>
    </xf>
    <xf numFmtId="0" fontId="11" fillId="2" borderId="4" xfId="1" applyFont="1" applyFill="1" applyBorder="1" applyAlignment="1">
      <alignment horizontal="left" vertical="center" wrapText="1" indent="1"/>
    </xf>
    <xf numFmtId="0" fontId="11" fillId="2" borderId="38" xfId="1" applyFont="1" applyFill="1" applyBorder="1" applyAlignment="1">
      <alignment horizontal="left" vertical="center" wrapText="1" indent="1"/>
    </xf>
    <xf numFmtId="0" fontId="11" fillId="0" borderId="15" xfId="1" applyFont="1" applyFill="1" applyBorder="1" applyAlignment="1">
      <alignment horizontal="left" vertical="center" wrapText="1" indent="1"/>
    </xf>
    <xf numFmtId="0" fontId="11" fillId="0" borderId="15" xfId="5" applyFont="1" applyFill="1" applyBorder="1" applyAlignment="1">
      <alignment horizontal="left" vertical="center" wrapText="1" indent="1"/>
    </xf>
    <xf numFmtId="0" fontId="11" fillId="0" borderId="16" xfId="5" applyFont="1" applyFill="1" applyBorder="1" applyAlignment="1">
      <alignment horizontal="left" vertical="center" wrapText="1" indent="1"/>
    </xf>
    <xf numFmtId="0" fontId="11" fillId="0" borderId="14" xfId="5" applyFont="1" applyFill="1" applyBorder="1" applyAlignment="1">
      <alignment horizontal="left" vertical="center" wrapText="1" indent="1"/>
    </xf>
    <xf numFmtId="0" fontId="18" fillId="0" borderId="7" xfId="1" applyFont="1" applyBorder="1" applyAlignment="1">
      <alignment horizontal="left" vertical="center" wrapText="1"/>
    </xf>
    <xf numFmtId="0" fontId="60" fillId="3" borderId="15" xfId="1" applyFont="1" applyFill="1" applyBorder="1" applyAlignment="1">
      <alignment horizontal="left" vertical="center" wrapText="1" indent="1" readingOrder="1"/>
    </xf>
    <xf numFmtId="0" fontId="60" fillId="3" borderId="14" xfId="1" applyFont="1" applyFill="1" applyBorder="1" applyAlignment="1">
      <alignment horizontal="left" vertical="center" wrapText="1" indent="1" readingOrder="1"/>
    </xf>
    <xf numFmtId="0" fontId="60" fillId="0" borderId="15" xfId="1" applyFont="1" applyFill="1" applyBorder="1" applyAlignment="1">
      <alignment horizontal="left" vertical="top" wrapText="1" indent="1" readingOrder="1"/>
    </xf>
    <xf numFmtId="0" fontId="60" fillId="0" borderId="14" xfId="1" applyFont="1" applyFill="1" applyBorder="1" applyAlignment="1">
      <alignment horizontal="left" vertical="top" wrapText="1" indent="1" readingOrder="1"/>
    </xf>
    <xf numFmtId="0" fontId="47" fillId="8" borderId="15" xfId="1" applyFont="1" applyFill="1" applyBorder="1" applyAlignment="1">
      <alignment horizontal="left" vertical="center" wrapText="1" indent="2"/>
    </xf>
    <xf numFmtId="0" fontId="47" fillId="8" borderId="16" xfId="1" applyFont="1" applyFill="1" applyBorder="1" applyAlignment="1">
      <alignment horizontal="left" vertical="center" wrapText="1" indent="2"/>
    </xf>
    <xf numFmtId="0" fontId="47" fillId="8" borderId="14" xfId="1" applyFont="1" applyFill="1" applyBorder="1" applyAlignment="1">
      <alignment horizontal="left" vertical="center" wrapText="1" indent="2"/>
    </xf>
    <xf numFmtId="0" fontId="2" fillId="0" borderId="15" xfId="1" applyFont="1" applyFill="1" applyBorder="1" applyAlignment="1">
      <alignment horizontal="left" vertical="center" wrapText="1"/>
    </xf>
    <xf numFmtId="0" fontId="2" fillId="0" borderId="14" xfId="1" applyFont="1" applyFill="1" applyBorder="1" applyAlignment="1">
      <alignment horizontal="left" vertical="center" wrapText="1"/>
    </xf>
    <xf numFmtId="0" fontId="11" fillId="0" borderId="15" xfId="5" applyFont="1" applyFill="1" applyBorder="1" applyAlignment="1">
      <alignment horizontal="left" vertical="top" wrapText="1"/>
    </xf>
    <xf numFmtId="0" fontId="11" fillId="0" borderId="16" xfId="5" applyFont="1" applyFill="1" applyBorder="1" applyAlignment="1">
      <alignment horizontal="left" vertical="top" wrapText="1"/>
    </xf>
    <xf numFmtId="0" fontId="11" fillId="0" borderId="14" xfId="5" applyFont="1" applyFill="1" applyBorder="1" applyAlignment="1">
      <alignment horizontal="left" vertical="top" wrapText="1"/>
    </xf>
    <xf numFmtId="2" fontId="18" fillId="0" borderId="7" xfId="1" applyNumberFormat="1" applyFont="1" applyBorder="1" applyAlignment="1">
      <alignment horizontal="left" vertical="center" wrapText="1" indent="2"/>
    </xf>
    <xf numFmtId="0" fontId="11" fillId="0" borderId="15" xfId="1" applyFont="1" applyFill="1" applyBorder="1" applyAlignment="1">
      <alignment horizontal="left" vertical="center" wrapText="1"/>
    </xf>
    <xf numFmtId="0" fontId="11" fillId="0" borderId="14" xfId="1" applyFont="1" applyFill="1" applyBorder="1" applyAlignment="1">
      <alignment horizontal="left" vertical="center" wrapText="1"/>
    </xf>
    <xf numFmtId="0" fontId="11" fillId="0" borderId="15" xfId="1" applyFont="1" applyFill="1" applyBorder="1" applyAlignment="1">
      <alignment horizontal="left" vertical="top" wrapText="1"/>
    </xf>
    <xf numFmtId="0" fontId="11" fillId="0" borderId="14" xfId="1" applyFont="1" applyFill="1" applyBorder="1" applyAlignment="1">
      <alignment horizontal="left" vertical="top" wrapText="1"/>
    </xf>
    <xf numFmtId="0" fontId="60" fillId="3" borderId="7" xfId="1" applyFont="1" applyFill="1" applyBorder="1" applyAlignment="1">
      <alignment horizontal="left" vertical="center" wrapText="1" indent="1" readingOrder="1"/>
    </xf>
    <xf numFmtId="0" fontId="60" fillId="3" borderId="16" xfId="1" applyFont="1" applyFill="1" applyBorder="1" applyAlignment="1">
      <alignment horizontal="left" vertical="center" wrapText="1" indent="1" readingOrder="1"/>
    </xf>
    <xf numFmtId="0" fontId="60" fillId="3" borderId="15" xfId="1" applyFont="1" applyFill="1" applyBorder="1" applyAlignment="1">
      <alignment horizontal="left" vertical="top" wrapText="1" indent="1" readingOrder="1"/>
    </xf>
    <xf numFmtId="0" fontId="60" fillId="3" borderId="14" xfId="1" applyFont="1" applyFill="1" applyBorder="1" applyAlignment="1">
      <alignment horizontal="left" vertical="top" wrapText="1" indent="1" readingOrder="1"/>
    </xf>
    <xf numFmtId="0" fontId="47" fillId="8" borderId="7" xfId="1" applyFont="1" applyFill="1" applyBorder="1" applyAlignment="1">
      <alignment horizontal="left" vertical="center" wrapText="1" indent="2"/>
    </xf>
    <xf numFmtId="0" fontId="34" fillId="0" borderId="5" xfId="1" applyFont="1" applyBorder="1" applyAlignment="1">
      <alignment horizontal="center" vertical="center" wrapText="1"/>
    </xf>
    <xf numFmtId="0" fontId="34" fillId="0" borderId="24" xfId="1" applyFont="1" applyBorder="1" applyAlignment="1">
      <alignment horizontal="center" vertical="center" wrapText="1"/>
    </xf>
    <xf numFmtId="0" fontId="34" fillId="0" borderId="6" xfId="1" applyFont="1" applyBorder="1" applyAlignment="1">
      <alignment horizontal="center" vertical="center" wrapText="1"/>
    </xf>
    <xf numFmtId="0" fontId="34" fillId="0" borderId="22" xfId="1" applyFont="1" applyBorder="1" applyAlignment="1">
      <alignment horizontal="center" vertical="center" wrapText="1"/>
    </xf>
    <xf numFmtId="0" fontId="34" fillId="0" borderId="0" xfId="1" applyFont="1" applyBorder="1" applyAlignment="1">
      <alignment horizontal="center" vertical="center" wrapText="1"/>
    </xf>
    <xf numFmtId="0" fontId="34" fillId="0" borderId="23" xfId="1" applyFont="1" applyBorder="1" applyAlignment="1">
      <alignment horizontal="center" vertical="center" wrapText="1"/>
    </xf>
    <xf numFmtId="0" fontId="34" fillId="0" borderId="17" xfId="1" applyFont="1" applyBorder="1" applyAlignment="1">
      <alignment horizontal="center" vertical="center" wrapText="1"/>
    </xf>
    <xf numFmtId="0" fontId="34" fillId="0" borderId="4" xfId="1" applyFont="1" applyBorder="1" applyAlignment="1">
      <alignment horizontal="center" vertical="center" wrapText="1"/>
    </xf>
    <xf numFmtId="0" fontId="34" fillId="0" borderId="18" xfId="1" applyFont="1" applyBorder="1" applyAlignment="1">
      <alignment horizontal="center" vertical="center" wrapText="1"/>
    </xf>
    <xf numFmtId="0" fontId="6" fillId="8" borderId="15" xfId="1" applyFont="1" applyFill="1" applyBorder="1" applyAlignment="1">
      <alignment horizontal="left" vertical="top" wrapText="1"/>
    </xf>
    <xf numFmtId="0" fontId="6" fillId="8" borderId="16" xfId="1" applyFont="1" applyFill="1" applyBorder="1" applyAlignment="1">
      <alignment horizontal="left" vertical="top" wrapText="1"/>
    </xf>
    <xf numFmtId="0" fontId="6" fillId="8" borderId="14" xfId="1" applyFont="1" applyFill="1" applyBorder="1" applyAlignment="1">
      <alignment horizontal="left" vertical="top" wrapText="1"/>
    </xf>
    <xf numFmtId="0" fontId="2" fillId="2" borderId="0" xfId="1" applyFont="1" applyFill="1" applyAlignment="1">
      <alignment vertical="center" wrapText="1"/>
    </xf>
    <xf numFmtId="0" fontId="2" fillId="7" borderId="5" xfId="1" applyFont="1" applyFill="1" applyBorder="1" applyAlignment="1">
      <alignment horizontal="left" vertical="top" wrapText="1"/>
    </xf>
    <xf numFmtId="0" fontId="2" fillId="7" borderId="24" xfId="1" applyFont="1" applyFill="1" applyBorder="1" applyAlignment="1">
      <alignment horizontal="left" vertical="top" wrapText="1"/>
    </xf>
    <xf numFmtId="0" fontId="2" fillId="7" borderId="6" xfId="1" applyFont="1" applyFill="1" applyBorder="1" applyAlignment="1">
      <alignment horizontal="left" vertical="top" wrapText="1"/>
    </xf>
    <xf numFmtId="0" fontId="31" fillId="12" borderId="7" xfId="1" applyFont="1" applyFill="1" applyBorder="1" applyAlignment="1">
      <alignment horizontal="center" vertical="center" wrapText="1"/>
    </xf>
    <xf numFmtId="0" fontId="61" fillId="6" borderId="24" xfId="1" applyFont="1" applyFill="1" applyBorder="1" applyAlignment="1">
      <alignment horizontal="center" vertical="center" wrapText="1"/>
    </xf>
    <xf numFmtId="0" fontId="61" fillId="6" borderId="4" xfId="1" applyFont="1" applyFill="1" applyBorder="1" applyAlignment="1">
      <alignment horizontal="center" vertical="center" wrapText="1"/>
    </xf>
    <xf numFmtId="0" fontId="11" fillId="2" borderId="24" xfId="1" applyFont="1" applyFill="1" applyBorder="1" applyAlignment="1">
      <alignment horizontal="left" vertical="top" wrapText="1" indent="1"/>
    </xf>
    <xf numFmtId="0" fontId="11" fillId="2" borderId="37" xfId="1" applyFont="1" applyFill="1" applyBorder="1" applyAlignment="1">
      <alignment horizontal="left" vertical="top" wrapText="1" indent="1"/>
    </xf>
    <xf numFmtId="0" fontId="11" fillId="2" borderId="0" xfId="1" applyFont="1" applyFill="1" applyBorder="1" applyAlignment="1">
      <alignment horizontal="left" vertical="top" wrapText="1" indent="1"/>
    </xf>
    <xf numFmtId="0" fontId="11" fillId="2" borderId="2" xfId="1" applyFont="1" applyFill="1" applyBorder="1" applyAlignment="1">
      <alignment horizontal="left" vertical="top" wrapText="1" indent="1"/>
    </xf>
    <xf numFmtId="0" fontId="11" fillId="2" borderId="4" xfId="1" applyFont="1" applyFill="1" applyBorder="1" applyAlignment="1">
      <alignment horizontal="left" vertical="top" wrapText="1" indent="1"/>
    </xf>
    <xf numFmtId="0" fontId="11" fillId="2" borderId="38" xfId="1" applyFont="1" applyFill="1" applyBorder="1" applyAlignment="1">
      <alignment horizontal="left" vertical="top" wrapText="1" indent="1"/>
    </xf>
    <xf numFmtId="42" fontId="2" fillId="0" borderId="15" xfId="6" applyFont="1" applyBorder="1" applyAlignment="1">
      <alignment horizontal="center" vertical="center" wrapText="1"/>
    </xf>
    <xf numFmtId="42" fontId="2" fillId="0" borderId="14" xfId="6" applyFont="1" applyBorder="1" applyAlignment="1">
      <alignment horizontal="center" vertical="center" wrapText="1"/>
    </xf>
    <xf numFmtId="0" fontId="66" fillId="6" borderId="15" xfId="1" applyFont="1" applyFill="1" applyBorder="1" applyAlignment="1">
      <alignment horizontal="center" vertical="center" wrapText="1"/>
    </xf>
    <xf numFmtId="0" fontId="66" fillId="6" borderId="14" xfId="1" applyFont="1" applyFill="1" applyBorder="1" applyAlignment="1">
      <alignment horizontal="center" vertical="center" wrapText="1"/>
    </xf>
    <xf numFmtId="0" fontId="66" fillId="6" borderId="28" xfId="1" applyFont="1" applyFill="1" applyBorder="1" applyAlignment="1">
      <alignment horizontal="center" vertical="center" wrapText="1"/>
    </xf>
    <xf numFmtId="168" fontId="51" fillId="2" borderId="29" xfId="1" applyNumberFormat="1" applyFont="1" applyFill="1" applyBorder="1" applyAlignment="1">
      <alignment horizontal="center" vertical="center" wrapText="1"/>
    </xf>
    <xf numFmtId="168" fontId="51" fillId="2" borderId="6" xfId="1" applyNumberFormat="1" applyFont="1" applyFill="1" applyBorder="1" applyAlignment="1">
      <alignment horizontal="center" vertical="center" wrapText="1"/>
    </xf>
    <xf numFmtId="168" fontId="51" fillId="2" borderId="1" xfId="1" applyNumberFormat="1" applyFont="1" applyFill="1" applyBorder="1" applyAlignment="1">
      <alignment horizontal="center" vertical="center" wrapText="1"/>
    </xf>
    <xf numFmtId="168" fontId="51" fillId="2" borderId="23" xfId="1" applyNumberFormat="1" applyFont="1" applyFill="1" applyBorder="1" applyAlignment="1">
      <alignment horizontal="center" vertical="center" wrapText="1"/>
    </xf>
    <xf numFmtId="168" fontId="51" fillId="2" borderId="3" xfId="1" applyNumberFormat="1" applyFont="1" applyFill="1" applyBorder="1" applyAlignment="1">
      <alignment horizontal="center" vertical="center" wrapText="1"/>
    </xf>
    <xf numFmtId="168" fontId="51" fillId="2" borderId="30" xfId="1" applyNumberFormat="1" applyFont="1" applyFill="1" applyBorder="1" applyAlignment="1">
      <alignment horizontal="center" vertical="center" wrapText="1"/>
    </xf>
    <xf numFmtId="10" fontId="51" fillId="0" borderId="5" xfId="2" applyNumberFormat="1" applyFont="1" applyBorder="1" applyAlignment="1">
      <alignment horizontal="center" vertical="center" wrapText="1"/>
    </xf>
    <xf numFmtId="10" fontId="51" fillId="0" borderId="22" xfId="2" applyNumberFormat="1" applyFont="1" applyBorder="1" applyAlignment="1">
      <alignment horizontal="center" vertical="center" wrapText="1"/>
    </xf>
    <xf numFmtId="10" fontId="51" fillId="0" borderId="31" xfId="2" applyNumberFormat="1" applyFont="1" applyBorder="1" applyAlignment="1">
      <alignment horizontal="center" vertical="center" wrapText="1"/>
    </xf>
    <xf numFmtId="0" fontId="64" fillId="2" borderId="24" xfId="1" applyFont="1" applyFill="1" applyBorder="1" applyAlignment="1">
      <alignment horizontal="left" vertical="center" wrapText="1" indent="1"/>
    </xf>
    <xf numFmtId="0" fontId="64" fillId="2" borderId="37" xfId="1" applyFont="1" applyFill="1" applyBorder="1" applyAlignment="1">
      <alignment horizontal="left" vertical="center" wrapText="1" indent="1"/>
    </xf>
    <xf numFmtId="0" fontId="64" fillId="2" borderId="0" xfId="1" applyFont="1" applyFill="1" applyBorder="1" applyAlignment="1">
      <alignment horizontal="left" vertical="center" wrapText="1" indent="1"/>
    </xf>
    <xf numFmtId="0" fontId="64" fillId="2" borderId="2" xfId="1" applyFont="1" applyFill="1" applyBorder="1" applyAlignment="1">
      <alignment horizontal="left" vertical="center" wrapText="1" indent="1"/>
    </xf>
    <xf numFmtId="0" fontId="64" fillId="2" borderId="4" xfId="1" applyFont="1" applyFill="1" applyBorder="1" applyAlignment="1">
      <alignment horizontal="left" vertical="center" wrapText="1" indent="1"/>
    </xf>
    <xf numFmtId="0" fontId="64" fillId="2" borderId="38" xfId="1" applyFont="1" applyFill="1" applyBorder="1" applyAlignment="1">
      <alignment horizontal="left" vertical="center" wrapText="1" indent="1"/>
    </xf>
    <xf numFmtId="166" fontId="51" fillId="0" borderId="5" xfId="2" applyNumberFormat="1" applyFont="1" applyBorder="1" applyAlignment="1">
      <alignment horizontal="center" vertical="center" wrapText="1"/>
    </xf>
    <xf numFmtId="166" fontId="51" fillId="0" borderId="22" xfId="2" applyNumberFormat="1" applyFont="1" applyBorder="1" applyAlignment="1">
      <alignment horizontal="center" vertical="center" wrapText="1"/>
    </xf>
    <xf numFmtId="166" fontId="51" fillId="0" borderId="31" xfId="2" applyNumberFormat="1" applyFont="1" applyBorder="1" applyAlignment="1">
      <alignment horizontal="center" vertical="center" wrapText="1"/>
    </xf>
    <xf numFmtId="0" fontId="20" fillId="14" borderId="2" xfId="1" applyFont="1" applyFill="1" applyBorder="1" applyAlignment="1">
      <alignment horizontal="center" vertical="center" wrapText="1"/>
    </xf>
    <xf numFmtId="0" fontId="20" fillId="9" borderId="2" xfId="1" applyFont="1" applyFill="1" applyBorder="1" applyAlignment="1">
      <alignment horizontal="center" vertical="center" wrapText="1"/>
    </xf>
    <xf numFmtId="173" fontId="84" fillId="0" borderId="5" xfId="0" applyNumberFormat="1" applyFont="1" applyBorder="1" applyAlignment="1">
      <alignment horizontal="center" vertical="center" wrapText="1"/>
    </xf>
    <xf numFmtId="173" fontId="84" fillId="0" borderId="6" xfId="0" applyNumberFormat="1" applyFont="1" applyBorder="1" applyAlignment="1">
      <alignment horizontal="center" vertical="center" wrapText="1"/>
    </xf>
    <xf numFmtId="0" fontId="60" fillId="0" borderId="15" xfId="1" applyFont="1" applyFill="1" applyBorder="1" applyAlignment="1">
      <alignment horizontal="left" vertical="top" wrapText="1" readingOrder="1"/>
    </xf>
    <xf numFmtId="0" fontId="60" fillId="0" borderId="14" xfId="1" applyFont="1" applyFill="1" applyBorder="1" applyAlignment="1">
      <alignment horizontal="left" vertical="top" wrapText="1" readingOrder="1"/>
    </xf>
    <xf numFmtId="0" fontId="30" fillId="11" borderId="15" xfId="5" applyFont="1" applyFill="1" applyBorder="1" applyAlignment="1">
      <alignment horizontal="left" vertical="center" wrapText="1" indent="1"/>
    </xf>
    <xf numFmtId="0" fontId="30" fillId="11" borderId="16" xfId="5" applyFont="1" applyFill="1" applyBorder="1" applyAlignment="1">
      <alignment horizontal="left" vertical="center" wrapText="1" indent="1"/>
    </xf>
    <xf numFmtId="0" fontId="30" fillId="11" borderId="14" xfId="5" applyFont="1" applyFill="1" applyBorder="1" applyAlignment="1">
      <alignment horizontal="left" vertical="center" wrapText="1" indent="1"/>
    </xf>
    <xf numFmtId="0" fontId="81" fillId="6" borderId="28" xfId="1" applyFont="1" applyFill="1" applyBorder="1" applyAlignment="1">
      <alignment horizontal="center" vertical="center" wrapText="1"/>
    </xf>
    <xf numFmtId="0" fontId="81" fillId="6" borderId="14" xfId="1" applyFont="1" applyFill="1" applyBorder="1" applyAlignment="1">
      <alignment horizontal="center" vertical="center" wrapText="1"/>
    </xf>
    <xf numFmtId="0" fontId="81" fillId="6" borderId="15" xfId="1" applyFont="1" applyFill="1" applyBorder="1" applyAlignment="1">
      <alignment horizontal="center" vertical="center" wrapText="1"/>
    </xf>
    <xf numFmtId="22" fontId="9" fillId="2" borderId="1" xfId="1" applyNumberFormat="1" applyFont="1" applyFill="1" applyBorder="1" applyAlignment="1">
      <alignment horizontal="center" vertical="center" wrapText="1"/>
    </xf>
    <xf numFmtId="22" fontId="9" fillId="2" borderId="32" xfId="1" applyNumberFormat="1" applyFont="1" applyFill="1" applyBorder="1" applyAlignment="1">
      <alignment horizontal="center" vertical="center" wrapText="1"/>
    </xf>
    <xf numFmtId="0" fontId="61" fillId="12" borderId="8" xfId="1" applyFont="1" applyFill="1" applyBorder="1" applyAlignment="1">
      <alignment horizontal="center" vertical="center" wrapText="1"/>
    </xf>
    <xf numFmtId="0" fontId="61" fillId="12" borderId="19" xfId="1" applyFont="1" applyFill="1" applyBorder="1" applyAlignment="1">
      <alignment horizontal="center" vertical="center" wrapText="1"/>
    </xf>
    <xf numFmtId="10" fontId="34" fillId="14" borderId="7" xfId="1" applyNumberFormat="1" applyFont="1" applyFill="1" applyBorder="1" applyAlignment="1">
      <alignment horizontal="left" vertical="center" wrapText="1"/>
    </xf>
    <xf numFmtId="0" fontId="18" fillId="0" borderId="19" xfId="1" applyFont="1" applyBorder="1" applyAlignment="1">
      <alignment horizontal="left" vertical="center" wrapText="1"/>
    </xf>
    <xf numFmtId="0" fontId="59" fillId="8" borderId="15" xfId="1" applyFont="1" applyFill="1" applyBorder="1" applyAlignment="1">
      <alignment horizontal="left" vertical="center" wrapText="1" indent="1"/>
    </xf>
    <xf numFmtId="0" fontId="59" fillId="8" borderId="16" xfId="1" applyFont="1" applyFill="1" applyBorder="1" applyAlignment="1">
      <alignment horizontal="left" vertical="center" wrapText="1" indent="1"/>
    </xf>
    <xf numFmtId="0" fontId="59" fillId="8" borderId="14" xfId="1" applyFont="1" applyFill="1" applyBorder="1" applyAlignment="1">
      <alignment horizontal="left" vertical="center" wrapText="1" indent="1"/>
    </xf>
    <xf numFmtId="2" fontId="11" fillId="0" borderId="15" xfId="1" applyNumberFormat="1" applyFont="1" applyBorder="1" applyAlignment="1">
      <alignment horizontal="left" vertical="center" wrapText="1" indent="1"/>
    </xf>
    <xf numFmtId="2" fontId="11" fillId="0" borderId="14" xfId="1" applyNumberFormat="1" applyFont="1" applyBorder="1" applyAlignment="1">
      <alignment horizontal="left" vertical="center" wrapText="1" indent="1"/>
    </xf>
    <xf numFmtId="0" fontId="2" fillId="12" borderId="8" xfId="1" applyFont="1" applyFill="1" applyBorder="1" applyAlignment="1">
      <alignment horizontal="center" vertical="center" wrapText="1"/>
    </xf>
    <xf numFmtId="0" fontId="2" fillId="12" borderId="19" xfId="1" applyFont="1" applyFill="1" applyBorder="1" applyAlignment="1">
      <alignment horizontal="center" vertical="center" wrapText="1"/>
    </xf>
    <xf numFmtId="0" fontId="55" fillId="0" borderId="15" xfId="1" applyFont="1" applyFill="1" applyBorder="1" applyAlignment="1">
      <alignment horizontal="center" vertical="center" wrapText="1" readingOrder="1"/>
    </xf>
    <xf numFmtId="0" fontId="55" fillId="0" borderId="14" xfId="1" applyFont="1" applyFill="1" applyBorder="1" applyAlignment="1">
      <alignment horizontal="center" vertical="center" wrapText="1" readingOrder="1"/>
    </xf>
    <xf numFmtId="0" fontId="49" fillId="0" borderId="15" xfId="1" applyFont="1" applyFill="1" applyBorder="1" applyAlignment="1">
      <alignment horizontal="left" vertical="center" wrapText="1" readingOrder="1"/>
    </xf>
    <xf numFmtId="0" fontId="49" fillId="0" borderId="16" xfId="1" applyFont="1" applyFill="1" applyBorder="1" applyAlignment="1">
      <alignment horizontal="left" vertical="center" wrapText="1" readingOrder="1"/>
    </xf>
    <xf numFmtId="0" fontId="49" fillId="0" borderId="14" xfId="1" applyFont="1" applyFill="1" applyBorder="1" applyAlignment="1">
      <alignment horizontal="left" vertical="center" wrapText="1" readingOrder="1"/>
    </xf>
    <xf numFmtId="0" fontId="60" fillId="0" borderId="16" xfId="1" applyFont="1" applyFill="1" applyBorder="1" applyAlignment="1">
      <alignment horizontal="left" vertical="top" wrapText="1" indent="1" readingOrder="1"/>
    </xf>
    <xf numFmtId="0" fontId="34" fillId="0" borderId="15" xfId="1" applyFont="1" applyBorder="1" applyAlignment="1">
      <alignment horizontal="left" vertical="center" wrapText="1" indent="2"/>
    </xf>
    <xf numFmtId="0" fontId="34" fillId="0" borderId="16" xfId="1" applyFont="1" applyBorder="1" applyAlignment="1">
      <alignment horizontal="left" vertical="center" wrapText="1" indent="2"/>
    </xf>
    <xf numFmtId="0" fontId="34" fillId="0" borderId="14" xfId="1" applyFont="1" applyBorder="1" applyAlignment="1">
      <alignment horizontal="left" vertical="center" wrapText="1" indent="2"/>
    </xf>
    <xf numFmtId="0" fontId="34" fillId="0" borderId="7" xfId="1" applyFont="1" applyBorder="1" applyAlignment="1">
      <alignment horizontal="left" vertical="center" wrapText="1" indent="2"/>
    </xf>
    <xf numFmtId="0" fontId="97" fillId="0" borderId="52" xfId="0" applyFont="1" applyBorder="1" applyAlignment="1">
      <alignment horizontal="center" vertical="center" wrapText="1"/>
    </xf>
    <xf numFmtId="0" fontId="18" fillId="7" borderId="8" xfId="1" applyFont="1" applyFill="1" applyBorder="1" applyAlignment="1">
      <alignment horizontal="center" vertical="center" wrapText="1"/>
    </xf>
    <xf numFmtId="0" fontId="18" fillId="7" borderId="19" xfId="1" applyFont="1" applyFill="1" applyBorder="1" applyAlignment="1">
      <alignment horizontal="center" vertical="center" wrapText="1"/>
    </xf>
    <xf numFmtId="10" fontId="98" fillId="0" borderId="52" xfId="0" applyNumberFormat="1" applyFont="1" applyBorder="1" applyAlignment="1">
      <alignment horizontal="left" vertical="top" wrapText="1"/>
    </xf>
    <xf numFmtId="10" fontId="34" fillId="0" borderId="7" xfId="1" applyNumberFormat="1" applyFont="1" applyBorder="1" applyAlignment="1">
      <alignment horizontal="left" vertical="center" wrapText="1" indent="2"/>
    </xf>
    <xf numFmtId="0" fontId="107" fillId="0" borderId="52" xfId="0" applyFont="1" applyBorder="1" applyAlignment="1">
      <alignment horizontal="left" vertical="center" wrapText="1"/>
    </xf>
    <xf numFmtId="0" fontId="97" fillId="24" borderId="52" xfId="0" applyFont="1" applyFill="1" applyBorder="1" applyAlignment="1">
      <alignment horizontal="center" vertical="top" wrapText="1"/>
    </xf>
    <xf numFmtId="0" fontId="91" fillId="24" borderId="49" xfId="0" applyFont="1" applyFill="1" applyBorder="1" applyAlignment="1">
      <alignment vertical="top"/>
    </xf>
    <xf numFmtId="0" fontId="17" fillId="24" borderId="52" xfId="0" applyFont="1" applyFill="1" applyBorder="1" applyAlignment="1">
      <alignment horizontal="center" vertical="center" wrapText="1"/>
    </xf>
    <xf numFmtId="0" fontId="91" fillId="24" borderId="49" xfId="0" applyFont="1" applyFill="1" applyBorder="1"/>
    <xf numFmtId="0" fontId="2" fillId="3" borderId="0" xfId="1" applyFont="1" applyFill="1" applyBorder="1" applyAlignment="1">
      <alignment horizontal="left" vertical="center" wrapText="1"/>
    </xf>
    <xf numFmtId="2" fontId="34" fillId="3" borderId="15" xfId="1" applyNumberFormat="1" applyFont="1" applyFill="1" applyBorder="1" applyAlignment="1">
      <alignment horizontal="left" vertical="center" wrapText="1"/>
    </xf>
    <xf numFmtId="2" fontId="34" fillId="3" borderId="16" xfId="1" applyNumberFormat="1" applyFont="1" applyFill="1" applyBorder="1" applyAlignment="1">
      <alignment horizontal="left" vertical="center" wrapText="1"/>
    </xf>
    <xf numFmtId="2" fontId="34" fillId="3" borderId="14" xfId="1" applyNumberFormat="1" applyFont="1" applyFill="1" applyBorder="1" applyAlignment="1">
      <alignment horizontal="left" vertical="center" wrapText="1"/>
    </xf>
    <xf numFmtId="0" fontId="40" fillId="5" borderId="0" xfId="1" applyFont="1" applyFill="1" applyBorder="1" applyAlignment="1">
      <alignment horizontal="center" vertical="center" wrapText="1"/>
    </xf>
    <xf numFmtId="14" fontId="98" fillId="0" borderId="7" xfId="0" applyNumberFormat="1" applyFont="1" applyBorder="1" applyAlignment="1">
      <alignment horizontal="center" vertical="center" wrapText="1"/>
    </xf>
    <xf numFmtId="0" fontId="57" fillId="0" borderId="15" xfId="0" applyFont="1" applyBorder="1" applyAlignment="1">
      <alignment horizontal="center" vertical="center" wrapText="1"/>
    </xf>
    <xf numFmtId="0" fontId="57" fillId="0" borderId="16" xfId="0" applyFont="1" applyBorder="1" applyAlignment="1">
      <alignment horizontal="center" vertical="center" wrapText="1"/>
    </xf>
    <xf numFmtId="0" fontId="57" fillId="0" borderId="14" xfId="0" applyFont="1" applyBorder="1" applyAlignment="1">
      <alignment horizontal="center" vertical="center" wrapText="1"/>
    </xf>
    <xf numFmtId="0" fontId="31" fillId="13" borderId="7" xfId="1" applyFont="1" applyFill="1" applyBorder="1" applyAlignment="1">
      <alignment horizontal="center" vertical="center" wrapText="1"/>
    </xf>
    <xf numFmtId="0" fontId="60" fillId="0" borderId="16" xfId="1" applyFont="1" applyFill="1" applyBorder="1" applyAlignment="1">
      <alignment horizontal="left" vertical="center" wrapText="1" indent="1" readingOrder="1"/>
    </xf>
    <xf numFmtId="2" fontId="34" fillId="3" borderId="15" xfId="1" applyNumberFormat="1" applyFont="1" applyFill="1" applyBorder="1" applyAlignment="1">
      <alignment horizontal="left" vertical="center" wrapText="1" indent="1"/>
    </xf>
    <xf numFmtId="2" fontId="34" fillId="3" borderId="16" xfId="1" applyNumberFormat="1" applyFont="1" applyFill="1" applyBorder="1" applyAlignment="1">
      <alignment horizontal="left" vertical="center" wrapText="1" indent="1"/>
    </xf>
    <xf numFmtId="2" fontId="34" fillId="3" borderId="14" xfId="1" applyNumberFormat="1" applyFont="1" applyFill="1" applyBorder="1" applyAlignment="1">
      <alignment horizontal="left" vertical="center" wrapText="1" indent="1"/>
    </xf>
    <xf numFmtId="0" fontId="11" fillId="0" borderId="7" xfId="1" applyFont="1" applyBorder="1" applyAlignment="1">
      <alignment horizontal="center" vertical="center" wrapText="1"/>
    </xf>
    <xf numFmtId="10" fontId="11" fillId="0" borderId="15" xfId="1" applyNumberFormat="1" applyFont="1" applyBorder="1" applyAlignment="1">
      <alignment horizontal="left" vertical="top" wrapText="1"/>
    </xf>
    <xf numFmtId="10" fontId="11" fillId="0" borderId="16" xfId="1" applyNumberFormat="1" applyFont="1" applyBorder="1" applyAlignment="1">
      <alignment horizontal="left" vertical="top" wrapText="1"/>
    </xf>
    <xf numFmtId="10" fontId="11" fillId="0" borderId="14" xfId="1" applyNumberFormat="1" applyFont="1" applyBorder="1" applyAlignment="1">
      <alignment horizontal="left" vertical="top" wrapText="1"/>
    </xf>
    <xf numFmtId="0" fontId="110" fillId="14" borderId="1" xfId="1" applyFont="1" applyFill="1" applyBorder="1" applyAlignment="1">
      <alignment horizontal="center" vertical="center" wrapText="1"/>
    </xf>
    <xf numFmtId="0" fontId="110" fillId="14" borderId="0" xfId="1" applyFont="1" applyFill="1" applyBorder="1" applyAlignment="1">
      <alignment horizontal="center" vertical="center" wrapText="1"/>
    </xf>
    <xf numFmtId="0" fontId="110" fillId="9" borderId="1" xfId="1" applyFont="1" applyFill="1" applyBorder="1" applyAlignment="1">
      <alignment horizontal="center" vertical="center" wrapText="1"/>
    </xf>
    <xf numFmtId="0" fontId="110" fillId="9" borderId="0" xfId="1" applyFont="1" applyFill="1" applyBorder="1" applyAlignment="1">
      <alignment horizontal="center" vertical="center" wrapText="1"/>
    </xf>
    <xf numFmtId="41" fontId="11" fillId="0" borderId="15" xfId="7" applyFont="1" applyFill="1" applyBorder="1" applyAlignment="1">
      <alignment horizontal="center" vertical="center" wrapText="1"/>
    </xf>
    <xf numFmtId="41" fontId="11" fillId="0" borderId="16" xfId="7" applyFont="1" applyFill="1" applyBorder="1" applyAlignment="1">
      <alignment horizontal="center" vertical="center" wrapText="1"/>
    </xf>
    <xf numFmtId="41" fontId="11" fillId="0" borderId="14" xfId="7" applyFont="1" applyFill="1" applyBorder="1" applyAlignment="1">
      <alignment horizontal="center" vertical="center" wrapText="1"/>
    </xf>
  </cellXfs>
  <cellStyles count="11">
    <cellStyle name="Millares [0]" xfId="7" builtinId="6"/>
    <cellStyle name="Millares 2" xfId="3" xr:uid="{435235E2-3E39-42A3-9922-C95C3DB46DEA}"/>
    <cellStyle name="Moneda [0]" xfId="8" builtinId="7"/>
    <cellStyle name="Moneda [0] 2" xfId="6" xr:uid="{00000000-0005-0000-0000-000033000000}"/>
    <cellStyle name="Normal" xfId="0" builtinId="0"/>
    <cellStyle name="Normal 2" xfId="1" xr:uid="{57B4F8D2-C81E-4D3D-94CF-C95D115B9B92}"/>
    <cellStyle name="Normal 2 2" xfId="10" xr:uid="{33B0BD69-287F-4D32-A02B-B9457BF71D06}"/>
    <cellStyle name="Normal 3" xfId="5" xr:uid="{00000000-0005-0000-0000-000032000000}"/>
    <cellStyle name="Normal 5" xfId="9" xr:uid="{001C3CED-D86E-4149-AEB1-873423C45394}"/>
    <cellStyle name="Porcentaje" xfId="4" builtinId="5"/>
    <cellStyle name="Porcentaje 2" xfId="2" xr:uid="{3EDB9E95-9BC2-4BAE-8A46-CF90EA628F36}"/>
  </cellStyles>
  <dxfs count="8144">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s>
  <tableStyles count="0" defaultTableStyle="TableStyleMedium2" defaultPivotStyle="PivotStyleLight16"/>
  <colors>
    <mruColors>
      <color rgb="FF00FF00"/>
      <color rgb="FFBD92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calcChain" Target="calcChain.xml"/><Relationship Id="rId3" Type="http://purl.oclc.org/ooxml/officeDocument/relationships/worksheet" Target="worksheets/sheet3.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sharedStrings" Target="sharedStrings.xml"/><Relationship Id="rId2" Type="http://purl.oclc.org/ooxml/officeDocument/relationships/worksheet" Target="worksheets/sheet2.xml"/><Relationship Id="rId16" Type="http://purl.oclc.org/ooxml/officeDocument/relationships/styles" Target="styles.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5" Type="http://purl.oclc.org/ooxml/officeDocument/relationships/worksheet" Target="worksheets/sheet5.xml"/><Relationship Id="rId15" Type="http://purl.oclc.org/ooxml/officeDocument/relationships/theme" Target="theme/theme1.xml"/><Relationship Id="rId10" Type="http://purl.oclc.org/ooxml/officeDocument/relationships/worksheet" Target="worksheets/sheet10.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s>
</file>

<file path=xl/drawings/_rels/drawing1.xml.rels><?xml version="1.0" encoding="UTF-8" standalone="yes"?>
<Relationships xmlns="http://schemas.openxmlformats.org/package/2006/relationships"><Relationship Id="rId8" Type="http://purl.oclc.org/ooxml/officeDocument/relationships/image" Target="../media/image8.png"/><Relationship Id="rId3" Type="http://purl.oclc.org/ooxml/officeDocument/relationships/image" Target="../media/image3.png"/><Relationship Id="rId7" Type="http://purl.oclc.org/ooxml/officeDocument/relationships/image" Target="../media/image7.png"/><Relationship Id="rId2" Type="http://purl.oclc.org/ooxml/officeDocument/relationships/image" Target="../media/image2.png"/><Relationship Id="rId1" Type="http://purl.oclc.org/ooxml/officeDocument/relationships/image" Target="../media/image1.png"/><Relationship Id="rId6" Type="http://purl.oclc.org/ooxml/officeDocument/relationships/image" Target="../media/image6.png"/><Relationship Id="rId5" Type="http://purl.oclc.org/ooxml/officeDocument/relationships/image" Target="../media/image5.png"/><Relationship Id="rId4" Type="http://purl.oclc.org/ooxml/officeDocument/relationships/image" Target="../media/image4.png"/></Relationships>
</file>

<file path=xl/drawings/_rels/drawing10.xml.rels><?xml version="1.0" encoding="UTF-8" standalone="yes"?>
<Relationships xmlns="http://schemas.openxmlformats.org/package/2006/relationships"><Relationship Id="rId1" Type="http://purl.oclc.org/ooxml/officeDocument/relationships/image" Target="../media/image9.png"/></Relationships>
</file>

<file path=xl/drawings/_rels/drawing11.xml.rels><?xml version="1.0" encoding="UTF-8" standalone="yes"?>
<Relationships xmlns="http://schemas.openxmlformats.org/package/2006/relationships"><Relationship Id="rId1" Type="http://purl.oclc.org/ooxml/officeDocument/relationships/image" Target="../media/image9.png"/></Relationships>
</file>

<file path=xl/drawings/_rels/drawing12.xml.rels><?xml version="1.0" encoding="UTF-8" standalone="yes"?>
<Relationships xmlns="http://schemas.openxmlformats.org/package/2006/relationships"><Relationship Id="rId1" Type="http://purl.oclc.org/ooxml/officeDocument/relationships/image" Target="../media/image9.png"/></Relationships>
</file>

<file path=xl/drawings/_rels/drawing13.xml.rels><?xml version="1.0" encoding="UTF-8" standalone="yes"?>
<Relationships xmlns="http://schemas.openxmlformats.org/package/2006/relationships"><Relationship Id="rId1" Type="http://purl.oclc.org/ooxml/officeDocument/relationships/image" Target="../media/image9.png"/></Relationships>
</file>

<file path=xl/drawings/_rels/drawing14.xml.rels><?xml version="1.0" encoding="UTF-8" standalone="yes"?>
<Relationships xmlns="http://schemas.openxmlformats.org/package/2006/relationships"><Relationship Id="rId1" Type="http://purl.oclc.org/ooxml/officeDocument/relationships/image" Target="../media/image9.png"/></Relationships>
</file>

<file path=xl/drawings/_rels/drawing2.xml.rels><?xml version="1.0" encoding="UTF-8" standalone="yes"?>
<Relationships xmlns="http://schemas.openxmlformats.org/package/2006/relationships"><Relationship Id="rId1" Type="http://purl.oclc.org/ooxml/officeDocument/relationships/image" Target="../media/image9.png"/></Relationships>
</file>

<file path=xl/drawings/_rels/drawing3.xml.rels><?xml version="1.0" encoding="UTF-8" standalone="yes"?>
<Relationships xmlns="http://schemas.openxmlformats.org/package/2006/relationships"><Relationship Id="rId1" Type="http://purl.oclc.org/ooxml/officeDocument/relationships/image" Target="../media/image9.png"/></Relationships>
</file>

<file path=xl/drawings/_rels/drawing4.xml.rels><?xml version="1.0" encoding="UTF-8" standalone="yes"?>
<Relationships xmlns="http://schemas.openxmlformats.org/package/2006/relationships"><Relationship Id="rId1" Type="http://purl.oclc.org/ooxml/officeDocument/relationships/image" Target="../media/image9.png"/></Relationships>
</file>

<file path=xl/drawings/_rels/drawing5.xml.rels><?xml version="1.0" encoding="UTF-8" standalone="yes"?>
<Relationships xmlns="http://schemas.openxmlformats.org/package/2006/relationships"><Relationship Id="rId1" Type="http://purl.oclc.org/ooxml/officeDocument/relationships/image" Target="../media/image9.png"/></Relationships>
</file>

<file path=xl/drawings/_rels/drawing6.xml.rels><?xml version="1.0" encoding="UTF-8" standalone="yes"?>
<Relationships xmlns="http://schemas.openxmlformats.org/package/2006/relationships"><Relationship Id="rId1" Type="http://purl.oclc.org/ooxml/officeDocument/relationships/image" Target="../media/image9.png"/></Relationships>
</file>

<file path=xl/drawings/_rels/drawing7.xml.rels><?xml version="1.0" encoding="UTF-8" standalone="yes"?>
<Relationships xmlns="http://schemas.openxmlformats.org/package/2006/relationships"><Relationship Id="rId1" Type="http://purl.oclc.org/ooxml/officeDocument/relationships/image" Target="../media/image9.png"/></Relationships>
</file>

<file path=xl/drawings/_rels/drawing8.xml.rels><?xml version="1.0" encoding="UTF-8" standalone="yes"?>
<Relationships xmlns="http://schemas.openxmlformats.org/package/2006/relationships"><Relationship Id="rId1" Type="http://purl.oclc.org/ooxml/officeDocument/relationships/image" Target="../media/image9.png"/></Relationships>
</file>

<file path=xl/drawings/_rels/drawing9.xml.rels><?xml version="1.0" encoding="UTF-8" standalone="yes"?>
<Relationships xmlns="http://schemas.openxmlformats.org/package/2006/relationships"><Relationship Id="rId1" Type="http://purl.oclc.org/ooxml/officeDocument/relationships/image" Target="../media/image9.png"/></Relationships>
</file>

<file path=xl/drawings/drawing1.xml><?xml version="1.0" encoding="utf-8"?>
<xdr:wsDr xmlns:xdr="http://purl.oclc.org/ooxml/drawingml/spreadsheetDrawing" xmlns:a="http://purl.oclc.org/ooxml/drawingml/main">
  <xdr:twoCellAnchor>
    <xdr:from>
      <xdr:col>0</xdr:col>
      <xdr:colOff>168089</xdr:colOff>
      <xdr:row>1</xdr:row>
      <xdr:rowOff>18676</xdr:rowOff>
    </xdr:from>
    <xdr:to>
      <xdr:col>47</xdr:col>
      <xdr:colOff>578969</xdr:colOff>
      <xdr:row>75</xdr:row>
      <xdr:rowOff>119700</xdr:rowOff>
    </xdr:to>
    <xdr:grpSp>
      <xdr:nvGrpSpPr>
        <xdr:cNvPr id="58" name="Grupo 57">
          <a:extLst>
            <a:ext uri="{FF2B5EF4-FFF2-40B4-BE49-F238E27FC236}">
              <a16:creationId xmlns:a16="http://schemas.microsoft.com/office/drawing/2014/main" id="{CF1A85FF-D887-497F-B97F-BD41685C09ED}"/>
            </a:ext>
          </a:extLst>
        </xdr:cNvPr>
        <xdr:cNvGrpSpPr/>
      </xdr:nvGrpSpPr>
      <xdr:grpSpPr>
        <a:xfrm>
          <a:off x="168089" y="205441"/>
          <a:ext cx="34850292" cy="13921612"/>
          <a:chOff x="168089" y="205441"/>
          <a:chExt cx="34850292" cy="13921612"/>
        </a:xfrm>
      </xdr:grpSpPr>
      <xdr:grpSp>
        <xdr:nvGrpSpPr>
          <xdr:cNvPr id="51" name="Grupo 50">
            <a:extLst>
              <a:ext uri="{FF2B5EF4-FFF2-40B4-BE49-F238E27FC236}">
                <a16:creationId xmlns:a16="http://schemas.microsoft.com/office/drawing/2014/main" id="{73A89DD6-30B6-4805-9392-6FF0A82CCC23}"/>
              </a:ext>
            </a:extLst>
          </xdr:cNvPr>
          <xdr:cNvGrpSpPr/>
        </xdr:nvGrpSpPr>
        <xdr:grpSpPr>
          <a:xfrm>
            <a:off x="168089" y="205441"/>
            <a:ext cx="34850292" cy="13921612"/>
            <a:chOff x="168089" y="186764"/>
            <a:chExt cx="34850292" cy="13921612"/>
          </a:xfrm>
        </xdr:grpSpPr>
        <xdr:pic>
          <xdr:nvPicPr>
            <xdr:cNvPr id="36" name="Imagen 35">
              <a:extLst>
                <a:ext uri="{FF2B5EF4-FFF2-40B4-BE49-F238E27FC236}">
                  <a16:creationId xmlns:a16="http://schemas.microsoft.com/office/drawing/2014/main" id="{84088161-87C9-498A-AE6D-E5C654EF3736}"/>
                </a:ext>
              </a:extLst>
            </xdr:cNvPr>
            <xdr:cNvPicPr>
              <a:picLocks noChangeAspect="1"/>
            </xdr:cNvPicPr>
          </xdr:nvPicPr>
          <xdr:blipFill>
            <a:blip xmlns:r="http://purl.oclc.org/ooxml/officeDocument/relationships" r:embed="rId1"/>
            <a:stretch>
              <a:fillRect/>
            </a:stretch>
          </xdr:blipFill>
          <xdr:spPr>
            <a:xfrm>
              <a:off x="168089" y="186764"/>
              <a:ext cx="8385735" cy="6479886"/>
            </a:xfrm>
            <a:prstGeom prst="rect">
              <a:avLst/>
            </a:prstGeom>
          </xdr:spPr>
        </xdr:pic>
        <xdr:pic>
          <xdr:nvPicPr>
            <xdr:cNvPr id="37" name="Imagen 36">
              <a:extLst>
                <a:ext uri="{FF2B5EF4-FFF2-40B4-BE49-F238E27FC236}">
                  <a16:creationId xmlns:a16="http://schemas.microsoft.com/office/drawing/2014/main" id="{4F8BBF82-ECA7-440C-8B5D-F01E42A49441}"/>
                </a:ext>
              </a:extLst>
            </xdr:cNvPr>
            <xdr:cNvPicPr>
              <a:picLocks noChangeAspect="1"/>
            </xdr:cNvPicPr>
          </xdr:nvPicPr>
          <xdr:blipFill>
            <a:blip xmlns:r="http://purl.oclc.org/ooxml/officeDocument/relationships" r:embed="rId2"/>
            <a:stretch>
              <a:fillRect/>
            </a:stretch>
          </xdr:blipFill>
          <xdr:spPr>
            <a:xfrm>
              <a:off x="9132801" y="205445"/>
              <a:ext cx="8169308" cy="6312647"/>
            </a:xfrm>
            <a:prstGeom prst="rect">
              <a:avLst/>
            </a:prstGeom>
          </xdr:spPr>
        </xdr:pic>
        <xdr:pic>
          <xdr:nvPicPr>
            <xdr:cNvPr id="39" name="Imagen 38">
              <a:extLst>
                <a:ext uri="{FF2B5EF4-FFF2-40B4-BE49-F238E27FC236}">
                  <a16:creationId xmlns:a16="http://schemas.microsoft.com/office/drawing/2014/main" id="{896282D0-54B9-469F-BB0D-4D13391FAE6A}"/>
                </a:ext>
              </a:extLst>
            </xdr:cNvPr>
            <xdr:cNvPicPr>
              <a:picLocks noChangeAspect="1"/>
            </xdr:cNvPicPr>
          </xdr:nvPicPr>
          <xdr:blipFill>
            <a:blip xmlns:r="http://purl.oclc.org/ooxml/officeDocument/relationships" r:embed="rId3"/>
            <a:stretch>
              <a:fillRect/>
            </a:stretch>
          </xdr:blipFill>
          <xdr:spPr>
            <a:xfrm>
              <a:off x="17910741" y="224118"/>
              <a:ext cx="8145137" cy="6293970"/>
            </a:xfrm>
            <a:prstGeom prst="rect">
              <a:avLst/>
            </a:prstGeom>
          </xdr:spPr>
        </xdr:pic>
        <xdr:pic>
          <xdr:nvPicPr>
            <xdr:cNvPr id="41" name="Imagen 40">
              <a:extLst>
                <a:ext uri="{FF2B5EF4-FFF2-40B4-BE49-F238E27FC236}">
                  <a16:creationId xmlns:a16="http://schemas.microsoft.com/office/drawing/2014/main" id="{7FB4D6AD-6D88-4271-8BB6-376CD55878E3}"/>
                </a:ext>
              </a:extLst>
            </xdr:cNvPr>
            <xdr:cNvPicPr>
              <a:picLocks noChangeAspect="1"/>
            </xdr:cNvPicPr>
          </xdr:nvPicPr>
          <xdr:blipFill>
            <a:blip xmlns:r="http://purl.oclc.org/ooxml/officeDocument/relationships" r:embed="rId4"/>
            <a:stretch>
              <a:fillRect/>
            </a:stretch>
          </xdr:blipFill>
          <xdr:spPr>
            <a:xfrm>
              <a:off x="26613982" y="186765"/>
              <a:ext cx="8348383" cy="6451023"/>
            </a:xfrm>
            <a:prstGeom prst="rect">
              <a:avLst/>
            </a:prstGeom>
          </xdr:spPr>
        </xdr:pic>
        <xdr:pic>
          <xdr:nvPicPr>
            <xdr:cNvPr id="43" name="Imagen 42">
              <a:extLst>
                <a:ext uri="{FF2B5EF4-FFF2-40B4-BE49-F238E27FC236}">
                  <a16:creationId xmlns:a16="http://schemas.microsoft.com/office/drawing/2014/main" id="{61BFD594-0537-43E7-BCA2-82334E19D95A}"/>
                </a:ext>
              </a:extLst>
            </xdr:cNvPr>
            <xdr:cNvPicPr>
              <a:picLocks noChangeAspect="1"/>
            </xdr:cNvPicPr>
          </xdr:nvPicPr>
          <xdr:blipFill>
            <a:blip xmlns:r="http://purl.oclc.org/ooxml/officeDocument/relationships" r:embed="rId5"/>
            <a:stretch>
              <a:fillRect/>
            </a:stretch>
          </xdr:blipFill>
          <xdr:spPr>
            <a:xfrm>
              <a:off x="26744706" y="7451918"/>
              <a:ext cx="8273675" cy="6393294"/>
            </a:xfrm>
            <a:prstGeom prst="rect">
              <a:avLst/>
            </a:prstGeom>
          </xdr:spPr>
        </xdr:pic>
        <xdr:pic>
          <xdr:nvPicPr>
            <xdr:cNvPr id="45" name="Imagen 44">
              <a:extLst>
                <a:ext uri="{FF2B5EF4-FFF2-40B4-BE49-F238E27FC236}">
                  <a16:creationId xmlns:a16="http://schemas.microsoft.com/office/drawing/2014/main" id="{D584EC8B-38F3-4FD7-8E41-92CF7912861D}"/>
                </a:ext>
              </a:extLst>
            </xdr:cNvPr>
            <xdr:cNvPicPr>
              <a:picLocks noChangeAspect="1"/>
            </xdr:cNvPicPr>
          </xdr:nvPicPr>
          <xdr:blipFill>
            <a:blip xmlns:r="http://purl.oclc.org/ooxml/officeDocument/relationships" r:embed="rId6"/>
            <a:stretch>
              <a:fillRect/>
            </a:stretch>
          </xdr:blipFill>
          <xdr:spPr>
            <a:xfrm>
              <a:off x="17966770" y="7526616"/>
              <a:ext cx="8086906" cy="6248973"/>
            </a:xfrm>
            <a:prstGeom prst="rect">
              <a:avLst/>
            </a:prstGeom>
          </xdr:spPr>
        </xdr:pic>
        <xdr:pic>
          <xdr:nvPicPr>
            <xdr:cNvPr id="47" name="Imagen 46">
              <a:extLst>
                <a:ext uri="{FF2B5EF4-FFF2-40B4-BE49-F238E27FC236}">
                  <a16:creationId xmlns:a16="http://schemas.microsoft.com/office/drawing/2014/main" id="{386CF19E-C79D-4439-AD2B-20CD41A6B1FD}"/>
                </a:ext>
              </a:extLst>
            </xdr:cNvPr>
            <xdr:cNvPicPr>
              <a:picLocks noChangeAspect="1"/>
            </xdr:cNvPicPr>
          </xdr:nvPicPr>
          <xdr:blipFill>
            <a:blip xmlns:r="http://purl.oclc.org/ooxml/officeDocument/relationships" r:embed="rId7"/>
            <a:stretch>
              <a:fillRect/>
            </a:stretch>
          </xdr:blipFill>
          <xdr:spPr>
            <a:xfrm>
              <a:off x="9151471" y="7619993"/>
              <a:ext cx="8162727" cy="6163241"/>
            </a:xfrm>
            <a:prstGeom prst="rect">
              <a:avLst/>
            </a:prstGeom>
          </xdr:spPr>
        </xdr:pic>
        <xdr:pic>
          <xdr:nvPicPr>
            <xdr:cNvPr id="50" name="Imagen 49">
              <a:extLst>
                <a:ext uri="{FF2B5EF4-FFF2-40B4-BE49-F238E27FC236}">
                  <a16:creationId xmlns:a16="http://schemas.microsoft.com/office/drawing/2014/main" id="{F9D2CC4C-758E-49AB-BA44-72A36BAAAFF5}"/>
                </a:ext>
              </a:extLst>
            </xdr:cNvPr>
            <xdr:cNvPicPr>
              <a:picLocks noChangeAspect="1"/>
            </xdr:cNvPicPr>
          </xdr:nvPicPr>
          <xdr:blipFill>
            <a:blip xmlns:r="http://purl.oclc.org/ooxml/officeDocument/relationships" r:embed="rId8"/>
            <a:stretch>
              <a:fillRect/>
            </a:stretch>
          </xdr:blipFill>
          <xdr:spPr>
            <a:xfrm>
              <a:off x="195915" y="7657353"/>
              <a:ext cx="8357908" cy="6451023"/>
            </a:xfrm>
            <a:prstGeom prst="rect">
              <a:avLst/>
            </a:prstGeom>
          </xdr:spPr>
        </xdr:pic>
        <xdr:sp macro="" textlink="">
          <xdr:nvSpPr>
            <xdr:cNvPr id="18" name="Flecha: a la derecha 17">
              <a:extLst>
                <a:ext uri="{FF2B5EF4-FFF2-40B4-BE49-F238E27FC236}">
                  <a16:creationId xmlns:a16="http://schemas.microsoft.com/office/drawing/2014/main" id="{38A733E1-47FB-45A3-9E24-CF2B534810BA}"/>
                </a:ext>
              </a:extLst>
            </xdr:cNvPr>
            <xdr:cNvSpPr/>
          </xdr:nvSpPr>
          <xdr:spPr>
            <a:xfrm>
              <a:off x="7881471" y="1690410"/>
              <a:ext cx="1344706" cy="1914152"/>
            </a:xfrm>
            <a:prstGeom prst="rightArrow">
              <a:avLst/>
            </a:prstGeom>
          </xdr:spPr>
          <xdr:style>
            <a:lnRef idx="2">
              <a:schemeClr val="accent4">
                <a:shade val="5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grpSp>
      <xdr:sp macro="" textlink="">
        <xdr:nvSpPr>
          <xdr:cNvPr id="52" name="Flecha: a la derecha 51">
            <a:extLst>
              <a:ext uri="{FF2B5EF4-FFF2-40B4-BE49-F238E27FC236}">
                <a16:creationId xmlns:a16="http://schemas.microsoft.com/office/drawing/2014/main" id="{EC43F2B4-A181-48EA-93AE-9A7872CD7C43}"/>
              </a:ext>
            </a:extLst>
          </xdr:cNvPr>
          <xdr:cNvSpPr/>
        </xdr:nvSpPr>
        <xdr:spPr>
          <a:xfrm>
            <a:off x="16603383" y="1475441"/>
            <a:ext cx="1344706" cy="1914152"/>
          </a:xfrm>
          <a:prstGeom prst="rightArrow">
            <a:avLst/>
          </a:prstGeom>
        </xdr:spPr>
        <xdr:style>
          <a:lnRef idx="2">
            <a:schemeClr val="accent4">
              <a:shade val="5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sp macro="" textlink="">
        <xdr:nvSpPr>
          <xdr:cNvPr id="53" name="Flecha: a la derecha 52">
            <a:extLst>
              <a:ext uri="{FF2B5EF4-FFF2-40B4-BE49-F238E27FC236}">
                <a16:creationId xmlns:a16="http://schemas.microsoft.com/office/drawing/2014/main" id="{569CD952-FABA-451C-8040-EB84E8749C83}"/>
              </a:ext>
            </a:extLst>
          </xdr:cNvPr>
          <xdr:cNvSpPr/>
        </xdr:nvSpPr>
        <xdr:spPr>
          <a:xfrm>
            <a:off x="25384313" y="1235634"/>
            <a:ext cx="1344706" cy="1914152"/>
          </a:xfrm>
          <a:prstGeom prst="rightArrow">
            <a:avLst/>
          </a:prstGeom>
        </xdr:spPr>
        <xdr:style>
          <a:lnRef idx="2">
            <a:schemeClr val="accent4">
              <a:shade val="5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sp macro="" textlink="">
        <xdr:nvSpPr>
          <xdr:cNvPr id="54" name="Flecha: a la derecha 53">
            <a:extLst>
              <a:ext uri="{FF2B5EF4-FFF2-40B4-BE49-F238E27FC236}">
                <a16:creationId xmlns:a16="http://schemas.microsoft.com/office/drawing/2014/main" id="{9029900C-345A-4DF7-A378-7ADC0269345C}"/>
              </a:ext>
            </a:extLst>
          </xdr:cNvPr>
          <xdr:cNvSpPr/>
        </xdr:nvSpPr>
        <xdr:spPr>
          <a:xfrm rot="5400000">
            <a:off x="30952890" y="5926416"/>
            <a:ext cx="1344706" cy="1914152"/>
          </a:xfrm>
          <a:prstGeom prst="rightArrow">
            <a:avLst/>
          </a:prstGeom>
        </xdr:spPr>
        <xdr:style>
          <a:lnRef idx="2">
            <a:schemeClr val="accent4">
              <a:shade val="5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sp macro="" textlink="">
        <xdr:nvSpPr>
          <xdr:cNvPr id="55" name="Flecha: a la derecha 54">
            <a:extLst>
              <a:ext uri="{FF2B5EF4-FFF2-40B4-BE49-F238E27FC236}">
                <a16:creationId xmlns:a16="http://schemas.microsoft.com/office/drawing/2014/main" id="{BEDB78EC-DE93-4890-A45F-D25650B5A609}"/>
              </a:ext>
            </a:extLst>
          </xdr:cNvPr>
          <xdr:cNvSpPr/>
        </xdr:nvSpPr>
        <xdr:spPr>
          <a:xfrm rot="10800000">
            <a:off x="26092432" y="8265552"/>
            <a:ext cx="1344706" cy="1914151"/>
          </a:xfrm>
          <a:prstGeom prst="rightArrow">
            <a:avLst/>
          </a:prstGeom>
        </xdr:spPr>
        <xdr:style>
          <a:lnRef idx="2">
            <a:schemeClr val="accent4">
              <a:shade val="5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sp macro="" textlink="">
        <xdr:nvSpPr>
          <xdr:cNvPr id="56" name="Flecha: a la derecha 55">
            <a:extLst>
              <a:ext uri="{FF2B5EF4-FFF2-40B4-BE49-F238E27FC236}">
                <a16:creationId xmlns:a16="http://schemas.microsoft.com/office/drawing/2014/main" id="{8B57BE7D-725B-4F45-90C2-49D2F89FF735}"/>
              </a:ext>
            </a:extLst>
          </xdr:cNvPr>
          <xdr:cNvSpPr/>
        </xdr:nvSpPr>
        <xdr:spPr>
          <a:xfrm rot="10800000">
            <a:off x="17224096" y="8268540"/>
            <a:ext cx="1344706" cy="1914151"/>
          </a:xfrm>
          <a:prstGeom prst="rightArrow">
            <a:avLst/>
          </a:prstGeom>
        </xdr:spPr>
        <xdr:style>
          <a:lnRef idx="2">
            <a:schemeClr val="accent4">
              <a:shade val="5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sp macro="" textlink="">
        <xdr:nvSpPr>
          <xdr:cNvPr id="57" name="Flecha: a la derecha 56">
            <a:extLst>
              <a:ext uri="{FF2B5EF4-FFF2-40B4-BE49-F238E27FC236}">
                <a16:creationId xmlns:a16="http://schemas.microsoft.com/office/drawing/2014/main" id="{62B28E42-13AA-4729-A81F-AC347ACB8A06}"/>
              </a:ext>
            </a:extLst>
          </xdr:cNvPr>
          <xdr:cNvSpPr/>
        </xdr:nvSpPr>
        <xdr:spPr>
          <a:xfrm rot="10800000">
            <a:off x="8467820" y="8084762"/>
            <a:ext cx="1344706" cy="1914152"/>
          </a:xfrm>
          <a:prstGeom prst="rightArrow">
            <a:avLst/>
          </a:prstGeom>
        </xdr:spPr>
        <xdr:style>
          <a:lnRef idx="2">
            <a:schemeClr val="accent4">
              <a:shade val="5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xml><?xml version="1.0" encoding="utf-8"?>
<xdr:wsDr xmlns:xdr="http://purl.oclc.org/ooxml/drawingml/spreadsheetDrawing" xmlns:a="http://purl.oclc.org/ooxml/drawingml/main">
  <xdr:oneCellAnchor>
    <xdr:from>
      <xdr:col>0</xdr:col>
      <xdr:colOff>495300</xdr:colOff>
      <xdr:row>0</xdr:row>
      <xdr:rowOff>190500</xdr:rowOff>
    </xdr:from>
    <xdr:ext cx="3009900" cy="3162300"/>
    <xdr:pic>
      <xdr:nvPicPr>
        <xdr:cNvPr id="6" name="Imagen 5">
          <a:extLst>
            <a:ext uri="{FF2B5EF4-FFF2-40B4-BE49-F238E27FC236}">
              <a16:creationId xmlns:a16="http://schemas.microsoft.com/office/drawing/2014/main" id="{E061A282-414D-4A22-BE01-D25F5A29ABD3}"/>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oneCellAnchor>
  <xdr:twoCellAnchor>
    <xdr:from>
      <xdr:col>5</xdr:col>
      <xdr:colOff>1424516</xdr:colOff>
      <xdr:row>178</xdr:row>
      <xdr:rowOff>70379</xdr:rowOff>
    </xdr:from>
    <xdr:to>
      <xdr:col>13</xdr:col>
      <xdr:colOff>2952751</xdr:colOff>
      <xdr:row>179</xdr:row>
      <xdr:rowOff>4233</xdr:rowOff>
    </xdr:to>
    <xdr:grpSp>
      <xdr:nvGrpSpPr>
        <xdr:cNvPr id="7" name="Grupo 6">
          <a:extLst>
            <a:ext uri="{FF2B5EF4-FFF2-40B4-BE49-F238E27FC236}">
              <a16:creationId xmlns:a16="http://schemas.microsoft.com/office/drawing/2014/main" id="{B6344705-A6E9-414A-B345-0158B0841F11}"/>
            </a:ext>
          </a:extLst>
        </xdr:cNvPr>
        <xdr:cNvGrpSpPr/>
      </xdr:nvGrpSpPr>
      <xdr:grpSpPr>
        <a:xfrm>
          <a:off x="25924933" y="370328296"/>
          <a:ext cx="40527818" cy="1362604"/>
          <a:chOff x="23332016" y="174377879"/>
          <a:chExt cx="38993235" cy="1261814"/>
        </a:xfrm>
      </xdr:grpSpPr>
      <xdr:sp macro="" textlink="">
        <xdr:nvSpPr>
          <xdr:cNvPr id="8" name="3 Flecha arriba">
            <a:extLst>
              <a:ext uri="{FF2B5EF4-FFF2-40B4-BE49-F238E27FC236}">
                <a16:creationId xmlns:a16="http://schemas.microsoft.com/office/drawing/2014/main" id="{D379DCBA-F92F-4550-97F0-A251EC144658}"/>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9" name="8 Flecha arriba">
            <a:extLst>
              <a:ext uri="{FF2B5EF4-FFF2-40B4-BE49-F238E27FC236}">
                <a16:creationId xmlns:a16="http://schemas.microsoft.com/office/drawing/2014/main" id="{44FB8843-A006-41AE-8D88-C6510A32365E}"/>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0" name="AutoShape 5294">
            <a:extLst>
              <a:ext uri="{FF2B5EF4-FFF2-40B4-BE49-F238E27FC236}">
                <a16:creationId xmlns:a16="http://schemas.microsoft.com/office/drawing/2014/main" id="{8C462139-BAB2-4F91-BD9D-472FF7628E55}"/>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
            <a:headEnd/>
            <a:tailEnd/>
          </a:ln>
        </xdr:spPr>
      </xdr:sp>
      <xdr:sp macro="" textlink="">
        <xdr:nvSpPr>
          <xdr:cNvPr id="11" name="AutoShape 5294">
            <a:extLst>
              <a:ext uri="{FF2B5EF4-FFF2-40B4-BE49-F238E27FC236}">
                <a16:creationId xmlns:a16="http://schemas.microsoft.com/office/drawing/2014/main" id="{1FC75AD2-9320-4659-BE4D-212518130F4F}"/>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
            <a:headEnd/>
            <a:tailEnd/>
          </a:ln>
        </xdr:spPr>
      </xdr:sp>
    </xdr:grpSp>
    <xdr:clientData/>
  </xdr:twoCellAnchor>
</xdr:wsDr>
</file>

<file path=xl/drawings/drawing11.xml><?xml version="1.0" encoding="utf-8"?>
<xdr:wsDr xmlns:xdr="http://purl.oclc.org/ooxml/drawingml/spreadsheetDrawing" xmlns:a="http://purl.oclc.org/ooxml/drawingml/main">
  <xdr:oneCellAnchor>
    <xdr:from>
      <xdr:col>0</xdr:col>
      <xdr:colOff>495300</xdr:colOff>
      <xdr:row>0</xdr:row>
      <xdr:rowOff>190500</xdr:rowOff>
    </xdr:from>
    <xdr:ext cx="3009900" cy="3162300"/>
    <xdr:pic>
      <xdr:nvPicPr>
        <xdr:cNvPr id="6" name="Imagen 5">
          <a:extLst>
            <a:ext uri="{FF2B5EF4-FFF2-40B4-BE49-F238E27FC236}">
              <a16:creationId xmlns:a16="http://schemas.microsoft.com/office/drawing/2014/main" id="{94EC9973-D11D-4D15-9037-4FA419D1DBCB}"/>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oneCellAnchor>
  <xdr:twoCellAnchor>
    <xdr:from>
      <xdr:col>5</xdr:col>
      <xdr:colOff>1424516</xdr:colOff>
      <xdr:row>257</xdr:row>
      <xdr:rowOff>70379</xdr:rowOff>
    </xdr:from>
    <xdr:to>
      <xdr:col>13</xdr:col>
      <xdr:colOff>2952751</xdr:colOff>
      <xdr:row>258</xdr:row>
      <xdr:rowOff>4233</xdr:rowOff>
    </xdr:to>
    <xdr:grpSp>
      <xdr:nvGrpSpPr>
        <xdr:cNvPr id="12" name="Grupo 11">
          <a:extLst>
            <a:ext uri="{FF2B5EF4-FFF2-40B4-BE49-F238E27FC236}">
              <a16:creationId xmlns:a16="http://schemas.microsoft.com/office/drawing/2014/main" id="{864669DF-F6A4-482F-B9A8-FF73A4389071}"/>
            </a:ext>
          </a:extLst>
        </xdr:cNvPr>
        <xdr:cNvGrpSpPr/>
      </xdr:nvGrpSpPr>
      <xdr:grpSpPr>
        <a:xfrm>
          <a:off x="26559933" y="641632046"/>
          <a:ext cx="39416568" cy="1785937"/>
          <a:chOff x="23332016" y="174377879"/>
          <a:chExt cx="38993235" cy="1261814"/>
        </a:xfrm>
      </xdr:grpSpPr>
      <xdr:sp macro="" textlink="">
        <xdr:nvSpPr>
          <xdr:cNvPr id="13" name="3 Flecha arriba">
            <a:extLst>
              <a:ext uri="{FF2B5EF4-FFF2-40B4-BE49-F238E27FC236}">
                <a16:creationId xmlns:a16="http://schemas.microsoft.com/office/drawing/2014/main" id="{D5AAAA4D-EF3C-452B-97C5-B78F2A5BF6DC}"/>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4" name="8 Flecha arriba">
            <a:extLst>
              <a:ext uri="{FF2B5EF4-FFF2-40B4-BE49-F238E27FC236}">
                <a16:creationId xmlns:a16="http://schemas.microsoft.com/office/drawing/2014/main" id="{DD76664F-F1FC-4E13-8101-64567B72F13C}"/>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5" name="AutoShape 5294">
            <a:extLst>
              <a:ext uri="{FF2B5EF4-FFF2-40B4-BE49-F238E27FC236}">
                <a16:creationId xmlns:a16="http://schemas.microsoft.com/office/drawing/2014/main" id="{1396735B-E84B-498E-9239-DFA53AFAC94D}"/>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
            <a:headEnd/>
            <a:tailEnd/>
          </a:ln>
        </xdr:spPr>
      </xdr:sp>
      <xdr:sp macro="" textlink="">
        <xdr:nvSpPr>
          <xdr:cNvPr id="16" name="AutoShape 5294">
            <a:extLst>
              <a:ext uri="{FF2B5EF4-FFF2-40B4-BE49-F238E27FC236}">
                <a16:creationId xmlns:a16="http://schemas.microsoft.com/office/drawing/2014/main" id="{671255E1-DCB1-4284-9C0E-17E81A1FB7D6}"/>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
            <a:headEnd/>
            <a:tailEnd/>
          </a:ln>
        </xdr:spPr>
      </xdr:sp>
    </xdr:grpSp>
    <xdr:clientData/>
  </xdr:twoCellAnchor>
</xdr:wsDr>
</file>

<file path=xl/drawings/drawing12.xml><?xml version="1.0" encoding="utf-8"?>
<xdr:wsDr xmlns:xdr="http://purl.oclc.org/ooxml/drawingml/spreadsheetDrawing" xmlns:a="http://purl.oclc.org/ooxml/drawingml/main">
  <xdr:oneCellAnchor>
    <xdr:from>
      <xdr:col>0</xdr:col>
      <xdr:colOff>495300</xdr:colOff>
      <xdr:row>0</xdr:row>
      <xdr:rowOff>190500</xdr:rowOff>
    </xdr:from>
    <xdr:ext cx="3009900" cy="3162300"/>
    <xdr:pic>
      <xdr:nvPicPr>
        <xdr:cNvPr id="6" name="Imagen 5">
          <a:extLst>
            <a:ext uri="{FF2B5EF4-FFF2-40B4-BE49-F238E27FC236}">
              <a16:creationId xmlns:a16="http://schemas.microsoft.com/office/drawing/2014/main" id="{001FBF0D-AC5D-4B55-B0B2-8D15FAC35B20}"/>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oneCellAnchor>
  <xdr:twoCellAnchor>
    <xdr:from>
      <xdr:col>5</xdr:col>
      <xdr:colOff>1424516</xdr:colOff>
      <xdr:row>142</xdr:row>
      <xdr:rowOff>70379</xdr:rowOff>
    </xdr:from>
    <xdr:to>
      <xdr:col>13</xdr:col>
      <xdr:colOff>2952751</xdr:colOff>
      <xdr:row>143</xdr:row>
      <xdr:rowOff>4233</xdr:rowOff>
    </xdr:to>
    <xdr:grpSp>
      <xdr:nvGrpSpPr>
        <xdr:cNvPr id="7" name="Grupo 6">
          <a:extLst>
            <a:ext uri="{FF2B5EF4-FFF2-40B4-BE49-F238E27FC236}">
              <a16:creationId xmlns:a16="http://schemas.microsoft.com/office/drawing/2014/main" id="{376115D9-D724-4603-9410-168E7A6B0567}"/>
            </a:ext>
          </a:extLst>
        </xdr:cNvPr>
        <xdr:cNvGrpSpPr/>
      </xdr:nvGrpSpPr>
      <xdr:grpSpPr>
        <a:xfrm>
          <a:off x="26077457" y="307783908"/>
          <a:ext cx="39348088" cy="1390619"/>
          <a:chOff x="23332016" y="174377879"/>
          <a:chExt cx="38993235" cy="1261814"/>
        </a:xfrm>
      </xdr:grpSpPr>
      <xdr:sp macro="" textlink="">
        <xdr:nvSpPr>
          <xdr:cNvPr id="8" name="3 Flecha arriba">
            <a:extLst>
              <a:ext uri="{FF2B5EF4-FFF2-40B4-BE49-F238E27FC236}">
                <a16:creationId xmlns:a16="http://schemas.microsoft.com/office/drawing/2014/main" id="{BAF80F15-8F86-4B0A-8D75-9DEE3893D17B}"/>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9" name="8 Flecha arriba">
            <a:extLst>
              <a:ext uri="{FF2B5EF4-FFF2-40B4-BE49-F238E27FC236}">
                <a16:creationId xmlns:a16="http://schemas.microsoft.com/office/drawing/2014/main" id="{1E175E73-9A5E-44F7-AFFF-AFDB77B20389}"/>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0" name="AutoShape 5294">
            <a:extLst>
              <a:ext uri="{FF2B5EF4-FFF2-40B4-BE49-F238E27FC236}">
                <a16:creationId xmlns:a16="http://schemas.microsoft.com/office/drawing/2014/main" id="{E8A2C9FC-4DD0-4D3F-BE90-916CD395D1B4}"/>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
            <a:headEnd/>
            <a:tailEnd/>
          </a:ln>
        </xdr:spPr>
      </xdr:sp>
      <xdr:sp macro="" textlink="">
        <xdr:nvSpPr>
          <xdr:cNvPr id="11" name="AutoShape 5294">
            <a:extLst>
              <a:ext uri="{FF2B5EF4-FFF2-40B4-BE49-F238E27FC236}">
                <a16:creationId xmlns:a16="http://schemas.microsoft.com/office/drawing/2014/main" id="{3C72BF64-4641-45AF-A40F-31FF93351815}"/>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
            <a:headEnd/>
            <a:tailEnd/>
          </a:ln>
        </xdr:spPr>
      </xdr:sp>
    </xdr:grpSp>
    <xdr:clientData/>
  </xdr:twoCellAnchor>
</xdr:wsDr>
</file>

<file path=xl/drawings/drawing13.xml><?xml version="1.0" encoding="utf-8"?>
<xdr:wsDr xmlns:xdr="http://purl.oclc.org/ooxml/drawingml/spreadsheetDrawing" xmlns:a="http://purl.oclc.org/ooxml/drawingml/main">
  <xdr:twoCellAnchor editAs="oneCell">
    <xdr:from>
      <xdr:col>0</xdr:col>
      <xdr:colOff>495300</xdr:colOff>
      <xdr:row>0</xdr:row>
      <xdr:rowOff>190500</xdr:rowOff>
    </xdr:from>
    <xdr:to>
      <xdr:col>0</xdr:col>
      <xdr:colOff>3509433</xdr:colOff>
      <xdr:row>3</xdr:row>
      <xdr:rowOff>1371600</xdr:rowOff>
    </xdr:to>
    <xdr:pic>
      <xdr:nvPicPr>
        <xdr:cNvPr id="6" name="Imagen 5">
          <a:extLst>
            <a:ext uri="{FF2B5EF4-FFF2-40B4-BE49-F238E27FC236}">
              <a16:creationId xmlns:a16="http://schemas.microsoft.com/office/drawing/2014/main" id="{74E0FAA3-E868-4225-8F64-DBCD458B071F}"/>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95300" y="190500"/>
          <a:ext cx="2990850" cy="3190875"/>
        </a:xfrm>
        <a:prstGeom prst="rect">
          <a:avLst/>
        </a:prstGeom>
        <a:noFill/>
      </xdr:spPr>
    </xdr:pic>
    <xdr:clientData/>
  </xdr:twoCellAnchor>
  <xdr:twoCellAnchor>
    <xdr:from>
      <xdr:col>5</xdr:col>
      <xdr:colOff>1424516</xdr:colOff>
      <xdr:row>61</xdr:row>
      <xdr:rowOff>70379</xdr:rowOff>
    </xdr:from>
    <xdr:to>
      <xdr:col>13</xdr:col>
      <xdr:colOff>2952751</xdr:colOff>
      <xdr:row>62</xdr:row>
      <xdr:rowOff>4233</xdr:rowOff>
    </xdr:to>
    <xdr:grpSp>
      <xdr:nvGrpSpPr>
        <xdr:cNvPr id="7" name="Grupo 6">
          <a:extLst>
            <a:ext uri="{FF2B5EF4-FFF2-40B4-BE49-F238E27FC236}">
              <a16:creationId xmlns:a16="http://schemas.microsoft.com/office/drawing/2014/main" id="{0817A01F-4B01-4D1B-B939-585AF6322AD7}"/>
            </a:ext>
          </a:extLst>
        </xdr:cNvPr>
        <xdr:cNvGrpSpPr/>
      </xdr:nvGrpSpPr>
      <xdr:grpSpPr>
        <a:xfrm>
          <a:off x="23120349" y="126488296"/>
          <a:ext cx="37194069" cy="1362604"/>
          <a:chOff x="23332016" y="174377879"/>
          <a:chExt cx="38993235" cy="1261814"/>
        </a:xfrm>
      </xdr:grpSpPr>
      <xdr:sp macro="" textlink="">
        <xdr:nvSpPr>
          <xdr:cNvPr id="8" name="3 Flecha arriba">
            <a:extLst>
              <a:ext uri="{FF2B5EF4-FFF2-40B4-BE49-F238E27FC236}">
                <a16:creationId xmlns:a16="http://schemas.microsoft.com/office/drawing/2014/main" id="{D1E1C310-3B5F-434F-9428-353AF6DD2832}"/>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9" name="8 Flecha arriba">
            <a:extLst>
              <a:ext uri="{FF2B5EF4-FFF2-40B4-BE49-F238E27FC236}">
                <a16:creationId xmlns:a16="http://schemas.microsoft.com/office/drawing/2014/main" id="{7641640D-D919-4936-A1E2-6B948B37F878}"/>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0" name="AutoShape 5294">
            <a:extLst>
              <a:ext uri="{FF2B5EF4-FFF2-40B4-BE49-F238E27FC236}">
                <a16:creationId xmlns:a16="http://schemas.microsoft.com/office/drawing/2014/main" id="{FE38C555-C37A-4D16-BA14-42B3D77DDC5E}"/>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
            <a:headEnd/>
            <a:tailEnd/>
          </a:ln>
        </xdr:spPr>
      </xdr:sp>
      <xdr:sp macro="" textlink="">
        <xdr:nvSpPr>
          <xdr:cNvPr id="11" name="AutoShape 5294">
            <a:extLst>
              <a:ext uri="{FF2B5EF4-FFF2-40B4-BE49-F238E27FC236}">
                <a16:creationId xmlns:a16="http://schemas.microsoft.com/office/drawing/2014/main" id="{BE81BFFD-D9B7-4E36-8BC7-321828C172AD}"/>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
            <a:headEnd/>
            <a:tailEnd/>
          </a:ln>
        </xdr:spPr>
      </xdr:sp>
    </xdr:grpSp>
    <xdr:clientData/>
  </xdr:twoCellAnchor>
</xdr:wsDr>
</file>

<file path=xl/drawings/drawing14.xml><?xml version="1.0" encoding="utf-8"?>
<xdr:wsDr xmlns:xdr="http://purl.oclc.org/ooxml/drawingml/spreadsheetDrawing" xmlns:a="http://purl.oclc.org/ooxml/drawingml/main">
  <xdr:twoCellAnchor editAs="oneCell">
    <xdr:from>
      <xdr:col>0</xdr:col>
      <xdr:colOff>495300</xdr:colOff>
      <xdr:row>0</xdr:row>
      <xdr:rowOff>190500</xdr:rowOff>
    </xdr:from>
    <xdr:to>
      <xdr:col>0</xdr:col>
      <xdr:colOff>3509433</xdr:colOff>
      <xdr:row>3</xdr:row>
      <xdr:rowOff>1371600</xdr:rowOff>
    </xdr:to>
    <xdr:pic>
      <xdr:nvPicPr>
        <xdr:cNvPr id="2" name="Imagen 1">
          <a:extLst>
            <a:ext uri="{FF2B5EF4-FFF2-40B4-BE49-F238E27FC236}">
              <a16:creationId xmlns:a16="http://schemas.microsoft.com/office/drawing/2014/main" id="{6C979905-8312-4882-9B68-EC0C22287109}"/>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95300" y="190500"/>
          <a:ext cx="3014133" cy="3190875"/>
        </a:xfrm>
        <a:prstGeom prst="rect">
          <a:avLst/>
        </a:prstGeom>
        <a:noFill/>
      </xdr:spPr>
    </xdr:pic>
    <xdr:clientData/>
  </xdr:twoCellAnchor>
  <xdr:twoCellAnchor>
    <xdr:from>
      <xdr:col>5</xdr:col>
      <xdr:colOff>1424516</xdr:colOff>
      <xdr:row>58</xdr:row>
      <xdr:rowOff>70379</xdr:rowOff>
    </xdr:from>
    <xdr:to>
      <xdr:col>13</xdr:col>
      <xdr:colOff>2952751</xdr:colOff>
      <xdr:row>59</xdr:row>
      <xdr:rowOff>4233</xdr:rowOff>
    </xdr:to>
    <xdr:grpSp>
      <xdr:nvGrpSpPr>
        <xdr:cNvPr id="3" name="Grupo 2">
          <a:extLst>
            <a:ext uri="{FF2B5EF4-FFF2-40B4-BE49-F238E27FC236}">
              <a16:creationId xmlns:a16="http://schemas.microsoft.com/office/drawing/2014/main" id="{955408AC-8179-4320-910C-24FEC937449D}"/>
            </a:ext>
          </a:extLst>
        </xdr:cNvPr>
        <xdr:cNvGrpSpPr/>
      </xdr:nvGrpSpPr>
      <xdr:grpSpPr>
        <a:xfrm>
          <a:off x="23059873" y="95184308"/>
          <a:ext cx="37246985" cy="1362604"/>
          <a:chOff x="23332016" y="174377879"/>
          <a:chExt cx="38993235" cy="1261814"/>
        </a:xfrm>
      </xdr:grpSpPr>
      <xdr:sp macro="" textlink="">
        <xdr:nvSpPr>
          <xdr:cNvPr id="4" name="3 Flecha arriba">
            <a:extLst>
              <a:ext uri="{FF2B5EF4-FFF2-40B4-BE49-F238E27FC236}">
                <a16:creationId xmlns:a16="http://schemas.microsoft.com/office/drawing/2014/main" id="{882F6664-E086-4CE7-81B7-3BF47D76B388}"/>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5" name="8 Flecha arriba">
            <a:extLst>
              <a:ext uri="{FF2B5EF4-FFF2-40B4-BE49-F238E27FC236}">
                <a16:creationId xmlns:a16="http://schemas.microsoft.com/office/drawing/2014/main" id="{3875E86C-2DA6-4F14-B08F-FA13DECF403F}"/>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6" name="AutoShape 5294">
            <a:extLst>
              <a:ext uri="{FF2B5EF4-FFF2-40B4-BE49-F238E27FC236}">
                <a16:creationId xmlns:a16="http://schemas.microsoft.com/office/drawing/2014/main" id="{EADA1A05-FF03-4078-B2CC-BC80CB532006}"/>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
            <a:headEnd/>
            <a:tailEnd/>
          </a:ln>
        </xdr:spPr>
      </xdr:sp>
      <xdr:sp macro="" textlink="">
        <xdr:nvSpPr>
          <xdr:cNvPr id="7" name="AutoShape 5294">
            <a:extLst>
              <a:ext uri="{FF2B5EF4-FFF2-40B4-BE49-F238E27FC236}">
                <a16:creationId xmlns:a16="http://schemas.microsoft.com/office/drawing/2014/main" id="{0380F60E-3418-447B-A355-14A0EC479253}"/>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
            <a:headEnd/>
            <a:tailEnd/>
          </a:ln>
        </xdr:spPr>
      </xdr:sp>
    </xdr:grpSp>
    <xdr:clientData/>
  </xdr:twoCellAnchor>
</xdr:wsDr>
</file>

<file path=xl/drawings/drawing2.xml><?xml version="1.0" encoding="utf-8"?>
<xdr:wsDr xmlns:xdr="http://purl.oclc.org/ooxml/drawingml/spreadsheetDrawing" xmlns:a="http://purl.oclc.org/ooxml/drawingml/main">
  <xdr:twoCellAnchor editAs="oneCell">
    <xdr:from>
      <xdr:col>0</xdr:col>
      <xdr:colOff>495300</xdr:colOff>
      <xdr:row>0</xdr:row>
      <xdr:rowOff>190500</xdr:rowOff>
    </xdr:from>
    <xdr:to>
      <xdr:col>0</xdr:col>
      <xdr:colOff>3467100</xdr:colOff>
      <xdr:row>3</xdr:row>
      <xdr:rowOff>1371600</xdr:rowOff>
    </xdr:to>
    <xdr:pic>
      <xdr:nvPicPr>
        <xdr:cNvPr id="6" name="Imagen 5">
          <a:extLst>
            <a:ext uri="{FF2B5EF4-FFF2-40B4-BE49-F238E27FC236}">
              <a16:creationId xmlns:a16="http://schemas.microsoft.com/office/drawing/2014/main" id="{23559783-0F09-48BB-87CF-53C05C3F2A50}"/>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95300" y="190500"/>
          <a:ext cx="2990850" cy="3190875"/>
        </a:xfrm>
        <a:prstGeom prst="rect">
          <a:avLst/>
        </a:prstGeom>
        <a:noFill/>
      </xdr:spPr>
    </xdr:pic>
    <xdr:clientData/>
  </xdr:twoCellAnchor>
  <xdr:twoCellAnchor>
    <xdr:from>
      <xdr:col>5</xdr:col>
      <xdr:colOff>1498600</xdr:colOff>
      <xdr:row>307</xdr:row>
      <xdr:rowOff>80962</xdr:rowOff>
    </xdr:from>
    <xdr:to>
      <xdr:col>5</xdr:col>
      <xdr:colOff>2698749</xdr:colOff>
      <xdr:row>307</xdr:row>
      <xdr:rowOff>1181100</xdr:rowOff>
    </xdr:to>
    <xdr:sp macro="" textlink="">
      <xdr:nvSpPr>
        <xdr:cNvPr id="7" name="3 Flecha arriba">
          <a:extLst>
            <a:ext uri="{FF2B5EF4-FFF2-40B4-BE49-F238E27FC236}">
              <a16:creationId xmlns:a16="http://schemas.microsoft.com/office/drawing/2014/main" id="{1ADBB954-071F-4EE9-B580-1AA04845149C}"/>
            </a:ext>
          </a:extLst>
        </xdr:cNvPr>
        <xdr:cNvSpPr/>
      </xdr:nvSpPr>
      <xdr:spPr bwMode="auto">
        <a:xfrm>
          <a:off x="23225125" y="214107712"/>
          <a:ext cx="1200149" cy="1100138"/>
        </a:xfrm>
        <a:prstGeom prst="upArrow">
          <a:avLst/>
        </a:prstGeom>
        <a:solidFill>
          <a:srgbClr val="00B050"/>
        </a:solidFill>
        <a:ln w="12700"/>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14</xdr:col>
      <xdr:colOff>1143001</xdr:colOff>
      <xdr:row>307</xdr:row>
      <xdr:rowOff>206374</xdr:rowOff>
    </xdr:from>
    <xdr:to>
      <xdr:col>14</xdr:col>
      <xdr:colOff>2952751</xdr:colOff>
      <xdr:row>307</xdr:row>
      <xdr:rowOff>1142999</xdr:rowOff>
    </xdr:to>
    <xdr:sp macro="" textlink="">
      <xdr:nvSpPr>
        <xdr:cNvPr id="8" name="8 Flecha arriba">
          <a:extLst>
            <a:ext uri="{FF2B5EF4-FFF2-40B4-BE49-F238E27FC236}">
              <a16:creationId xmlns:a16="http://schemas.microsoft.com/office/drawing/2014/main" id="{1785F243-AF62-48B2-8C6A-4BA73BF85144}"/>
            </a:ext>
          </a:extLst>
        </xdr:cNvPr>
        <xdr:cNvSpPr/>
      </xdr:nvSpPr>
      <xdr:spPr bwMode="auto">
        <a:xfrm flipV="1">
          <a:off x="62188726" y="214233124"/>
          <a:ext cx="1809750" cy="936625"/>
        </a:xfrm>
        <a:prstGeom prst="upArrow">
          <a:avLst/>
        </a:prstGeom>
        <a:solidFill>
          <a:srgbClr val="FF7D7D"/>
        </a:solidFill>
        <a:ln w="12700">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8</xdr:col>
      <xdr:colOff>2571750</xdr:colOff>
      <xdr:row>307</xdr:row>
      <xdr:rowOff>47625</xdr:rowOff>
    </xdr:from>
    <xdr:to>
      <xdr:col>8</xdr:col>
      <xdr:colOff>3844644</xdr:colOff>
      <xdr:row>307</xdr:row>
      <xdr:rowOff>1228563</xdr:rowOff>
    </xdr:to>
    <xdr:sp macro="" textlink="">
      <xdr:nvSpPr>
        <xdr:cNvPr id="9" name="AutoShape 5294">
          <a:extLst>
            <a:ext uri="{FF2B5EF4-FFF2-40B4-BE49-F238E27FC236}">
              <a16:creationId xmlns:a16="http://schemas.microsoft.com/office/drawing/2014/main" id="{AF1798C2-370F-4BDE-9FB4-E15B73A2BF36}"/>
            </a:ext>
          </a:extLst>
        </xdr:cNvPr>
        <xdr:cNvSpPr>
          <a:spLocks noChangeArrowheads="1"/>
        </xdr:cNvSpPr>
      </xdr:nvSpPr>
      <xdr:spPr bwMode="auto">
        <a:xfrm rot="1788903">
          <a:off x="37052250" y="2943463125"/>
          <a:ext cx="1272894" cy="1180938"/>
        </a:xfrm>
        <a:prstGeom prst="upArrow">
          <a:avLst>
            <a:gd name="adj1" fmla="val 49037"/>
            <a:gd name="adj2" fmla="val 46940"/>
          </a:avLst>
        </a:prstGeom>
        <a:solidFill>
          <a:srgbClr val="F2F729"/>
        </a:solidFill>
        <a:ln w="28575">
          <a:solidFill>
            <a:srgbClr val="CC6600"/>
          </a:solidFill>
          <a:miter lim="800%"/>
          <a:headEnd/>
          <a:tailEnd/>
        </a:ln>
      </xdr:spPr>
    </xdr:sp>
    <xdr:clientData/>
  </xdr:twoCellAnchor>
  <xdr:twoCellAnchor>
    <xdr:from>
      <xdr:col>11</xdr:col>
      <xdr:colOff>928928</xdr:colOff>
      <xdr:row>307</xdr:row>
      <xdr:rowOff>246433</xdr:rowOff>
    </xdr:from>
    <xdr:to>
      <xdr:col>11</xdr:col>
      <xdr:colOff>2379281</xdr:colOff>
      <xdr:row>307</xdr:row>
      <xdr:rowOff>1316318</xdr:rowOff>
    </xdr:to>
    <xdr:sp macro="" textlink="">
      <xdr:nvSpPr>
        <xdr:cNvPr id="10" name="AutoShape 5294">
          <a:extLst>
            <a:ext uri="{FF2B5EF4-FFF2-40B4-BE49-F238E27FC236}">
              <a16:creationId xmlns:a16="http://schemas.microsoft.com/office/drawing/2014/main" id="{93CC707A-6069-4009-8962-3DFE5704F7CD}"/>
            </a:ext>
          </a:extLst>
        </xdr:cNvPr>
        <xdr:cNvSpPr>
          <a:spLocks noChangeArrowheads="1"/>
        </xdr:cNvSpPr>
      </xdr:nvSpPr>
      <xdr:spPr bwMode="auto">
        <a:xfrm rot="19811097" flipV="1">
          <a:off x="51125678" y="2943661933"/>
          <a:ext cx="1450353" cy="1069885"/>
        </a:xfrm>
        <a:prstGeom prst="upArrow">
          <a:avLst>
            <a:gd name="adj1" fmla="val 49037"/>
            <a:gd name="adj2" fmla="val 46940"/>
          </a:avLst>
        </a:prstGeom>
        <a:solidFill>
          <a:srgbClr val="F2F729"/>
        </a:solidFill>
        <a:ln w="28575">
          <a:solidFill>
            <a:srgbClr val="CC6600"/>
          </a:solidFill>
          <a:miter lim="800%"/>
          <a:headEnd/>
          <a:tailEnd/>
        </a:ln>
      </xdr:spPr>
    </xdr:sp>
    <xdr:clientData/>
  </xdr:twoCellAnchor>
</xdr:wsDr>
</file>

<file path=xl/drawings/drawing3.xml><?xml version="1.0" encoding="utf-8"?>
<xdr:wsDr xmlns:xdr="http://purl.oclc.org/ooxml/drawingml/spreadsheetDrawing" xmlns:a="http://purl.oclc.org/ooxml/drawingml/main">
  <xdr:twoCellAnchor editAs="oneCell">
    <xdr:from>
      <xdr:col>0</xdr:col>
      <xdr:colOff>495300</xdr:colOff>
      <xdr:row>0</xdr:row>
      <xdr:rowOff>190500</xdr:rowOff>
    </xdr:from>
    <xdr:to>
      <xdr:col>0</xdr:col>
      <xdr:colOff>3467100</xdr:colOff>
      <xdr:row>3</xdr:row>
      <xdr:rowOff>1371600</xdr:rowOff>
    </xdr:to>
    <xdr:pic>
      <xdr:nvPicPr>
        <xdr:cNvPr id="2" name="Imagen 1">
          <a:extLst>
            <a:ext uri="{FF2B5EF4-FFF2-40B4-BE49-F238E27FC236}">
              <a16:creationId xmlns:a16="http://schemas.microsoft.com/office/drawing/2014/main" id="{4358EC58-5FDD-45B0-95FE-3050A92A02BD}"/>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95300" y="190500"/>
          <a:ext cx="2971800" cy="3190875"/>
        </a:xfrm>
        <a:prstGeom prst="rect">
          <a:avLst/>
        </a:prstGeom>
        <a:noFill/>
      </xdr:spPr>
    </xdr:pic>
    <xdr:clientData/>
  </xdr:twoCellAnchor>
  <xdr:twoCellAnchor>
    <xdr:from>
      <xdr:col>5</xdr:col>
      <xdr:colOff>1784350</xdr:colOff>
      <xdr:row>72</xdr:row>
      <xdr:rowOff>176212</xdr:rowOff>
    </xdr:from>
    <xdr:to>
      <xdr:col>5</xdr:col>
      <xdr:colOff>2984499</xdr:colOff>
      <xdr:row>72</xdr:row>
      <xdr:rowOff>1276350</xdr:rowOff>
    </xdr:to>
    <xdr:sp macro="" textlink="">
      <xdr:nvSpPr>
        <xdr:cNvPr id="3" name="3 Flecha arriba">
          <a:extLst>
            <a:ext uri="{FF2B5EF4-FFF2-40B4-BE49-F238E27FC236}">
              <a16:creationId xmlns:a16="http://schemas.microsoft.com/office/drawing/2014/main" id="{3F1BF787-8370-44FC-A852-0849B8EB804F}"/>
            </a:ext>
          </a:extLst>
        </xdr:cNvPr>
        <xdr:cNvSpPr/>
      </xdr:nvSpPr>
      <xdr:spPr bwMode="auto">
        <a:xfrm>
          <a:off x="25634950" y="96988312"/>
          <a:ext cx="1200149" cy="1100138"/>
        </a:xfrm>
        <a:prstGeom prst="upArrow">
          <a:avLst/>
        </a:prstGeom>
        <a:solidFill>
          <a:srgbClr val="00B050"/>
        </a:solidFill>
        <a:ln w="12700"/>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14</xdr:col>
      <xdr:colOff>2428876</xdr:colOff>
      <xdr:row>72</xdr:row>
      <xdr:rowOff>349249</xdr:rowOff>
    </xdr:from>
    <xdr:to>
      <xdr:col>14</xdr:col>
      <xdr:colOff>4238626</xdr:colOff>
      <xdr:row>72</xdr:row>
      <xdr:rowOff>1285874</xdr:rowOff>
    </xdr:to>
    <xdr:sp macro="" textlink="">
      <xdr:nvSpPr>
        <xdr:cNvPr id="4" name="8 Flecha arriba">
          <a:extLst>
            <a:ext uri="{FF2B5EF4-FFF2-40B4-BE49-F238E27FC236}">
              <a16:creationId xmlns:a16="http://schemas.microsoft.com/office/drawing/2014/main" id="{9DC04CBA-A0EE-43F2-A780-38D0CD625F0C}"/>
            </a:ext>
          </a:extLst>
        </xdr:cNvPr>
        <xdr:cNvSpPr/>
      </xdr:nvSpPr>
      <xdr:spPr bwMode="auto">
        <a:xfrm flipV="1">
          <a:off x="64560451" y="97161349"/>
          <a:ext cx="1809750" cy="936625"/>
        </a:xfrm>
        <a:prstGeom prst="upArrow">
          <a:avLst/>
        </a:prstGeom>
        <a:solidFill>
          <a:srgbClr val="FF7D7D"/>
        </a:solidFill>
        <a:ln w="12700">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8</xdr:col>
      <xdr:colOff>2476500</xdr:colOff>
      <xdr:row>72</xdr:row>
      <xdr:rowOff>142875</xdr:rowOff>
    </xdr:from>
    <xdr:to>
      <xdr:col>8</xdr:col>
      <xdr:colOff>3739869</xdr:colOff>
      <xdr:row>72</xdr:row>
      <xdr:rowOff>1323813</xdr:rowOff>
    </xdr:to>
    <xdr:sp macro="" textlink="">
      <xdr:nvSpPr>
        <xdr:cNvPr id="5" name="AutoShape 5294">
          <a:extLst>
            <a:ext uri="{FF2B5EF4-FFF2-40B4-BE49-F238E27FC236}">
              <a16:creationId xmlns:a16="http://schemas.microsoft.com/office/drawing/2014/main" id="{AEE81022-D14B-473A-80C4-A3F784A7981F}"/>
            </a:ext>
          </a:extLst>
        </xdr:cNvPr>
        <xdr:cNvSpPr>
          <a:spLocks noChangeArrowheads="1"/>
        </xdr:cNvSpPr>
      </xdr:nvSpPr>
      <xdr:spPr bwMode="auto">
        <a:xfrm rot="1788903">
          <a:off x="37414200" y="96954975"/>
          <a:ext cx="1263369" cy="1180938"/>
        </a:xfrm>
        <a:prstGeom prst="upArrow">
          <a:avLst>
            <a:gd name="adj1" fmla="val 49037"/>
            <a:gd name="adj2" fmla="val 46940"/>
          </a:avLst>
        </a:prstGeom>
        <a:solidFill>
          <a:srgbClr val="F2F729"/>
        </a:solidFill>
        <a:ln w="28575">
          <a:solidFill>
            <a:srgbClr val="CC6600"/>
          </a:solidFill>
          <a:miter lim="800%"/>
          <a:headEnd/>
          <a:tailEnd/>
        </a:ln>
      </xdr:spPr>
    </xdr:sp>
    <xdr:clientData/>
  </xdr:twoCellAnchor>
  <xdr:twoCellAnchor>
    <xdr:from>
      <xdr:col>11</xdr:col>
      <xdr:colOff>1309928</xdr:colOff>
      <xdr:row>72</xdr:row>
      <xdr:rowOff>246433</xdr:rowOff>
    </xdr:from>
    <xdr:to>
      <xdr:col>11</xdr:col>
      <xdr:colOff>2741231</xdr:colOff>
      <xdr:row>72</xdr:row>
      <xdr:rowOff>1316318</xdr:rowOff>
    </xdr:to>
    <xdr:sp macro="" textlink="">
      <xdr:nvSpPr>
        <xdr:cNvPr id="6" name="AutoShape 5294">
          <a:extLst>
            <a:ext uri="{FF2B5EF4-FFF2-40B4-BE49-F238E27FC236}">
              <a16:creationId xmlns:a16="http://schemas.microsoft.com/office/drawing/2014/main" id="{54C6954E-D215-4C02-929F-6622902F052A}"/>
            </a:ext>
          </a:extLst>
        </xdr:cNvPr>
        <xdr:cNvSpPr>
          <a:spLocks noChangeArrowheads="1"/>
        </xdr:cNvSpPr>
      </xdr:nvSpPr>
      <xdr:spPr bwMode="auto">
        <a:xfrm rot="19811097" flipV="1">
          <a:off x="49773128" y="97058533"/>
          <a:ext cx="1431303" cy="1069885"/>
        </a:xfrm>
        <a:prstGeom prst="upArrow">
          <a:avLst>
            <a:gd name="adj1" fmla="val 49037"/>
            <a:gd name="adj2" fmla="val 46940"/>
          </a:avLst>
        </a:prstGeom>
        <a:solidFill>
          <a:srgbClr val="F2F729"/>
        </a:solidFill>
        <a:ln w="28575">
          <a:solidFill>
            <a:srgbClr val="CC6600"/>
          </a:solidFill>
          <a:miter lim="800%"/>
          <a:headEnd/>
          <a:tailEnd/>
        </a:ln>
      </xdr:spPr>
    </xdr:sp>
    <xdr:clientData/>
  </xdr:twoCellAnchor>
</xdr:wsDr>
</file>

<file path=xl/drawings/drawing4.xml><?xml version="1.0" encoding="utf-8"?>
<xdr:wsDr xmlns:xdr="http://purl.oclc.org/ooxml/drawingml/spreadsheetDrawing" xmlns:a="http://purl.oclc.org/ooxml/drawingml/main">
  <xdr:twoCellAnchor editAs="oneCell">
    <xdr:from>
      <xdr:col>0</xdr:col>
      <xdr:colOff>495300</xdr:colOff>
      <xdr:row>0</xdr:row>
      <xdr:rowOff>190500</xdr:rowOff>
    </xdr:from>
    <xdr:to>
      <xdr:col>0</xdr:col>
      <xdr:colOff>3467100</xdr:colOff>
      <xdr:row>3</xdr:row>
      <xdr:rowOff>1371600</xdr:rowOff>
    </xdr:to>
    <xdr:pic>
      <xdr:nvPicPr>
        <xdr:cNvPr id="6" name="Imagen 5">
          <a:extLst>
            <a:ext uri="{FF2B5EF4-FFF2-40B4-BE49-F238E27FC236}">
              <a16:creationId xmlns:a16="http://schemas.microsoft.com/office/drawing/2014/main" id="{4C66E06D-835E-4A0C-AA5E-7900CE3DAB99}"/>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95300" y="190500"/>
          <a:ext cx="2990850" cy="3190875"/>
        </a:xfrm>
        <a:prstGeom prst="rect">
          <a:avLst/>
        </a:prstGeom>
        <a:noFill/>
      </xdr:spPr>
    </xdr:pic>
    <xdr:clientData/>
  </xdr:twoCellAnchor>
  <xdr:twoCellAnchor>
    <xdr:from>
      <xdr:col>5</xdr:col>
      <xdr:colOff>1498600</xdr:colOff>
      <xdr:row>82</xdr:row>
      <xdr:rowOff>366712</xdr:rowOff>
    </xdr:from>
    <xdr:to>
      <xdr:col>5</xdr:col>
      <xdr:colOff>2698749</xdr:colOff>
      <xdr:row>82</xdr:row>
      <xdr:rowOff>1447800</xdr:rowOff>
    </xdr:to>
    <xdr:sp macro="" textlink="">
      <xdr:nvSpPr>
        <xdr:cNvPr id="11" name="3 Flecha arriba">
          <a:extLst>
            <a:ext uri="{FF2B5EF4-FFF2-40B4-BE49-F238E27FC236}">
              <a16:creationId xmlns:a16="http://schemas.microsoft.com/office/drawing/2014/main" id="{14DA29AE-FAF0-4EF3-942B-97B72F56C8B8}"/>
            </a:ext>
          </a:extLst>
        </xdr:cNvPr>
        <xdr:cNvSpPr/>
      </xdr:nvSpPr>
      <xdr:spPr bwMode="auto">
        <a:xfrm>
          <a:off x="24453850" y="163148962"/>
          <a:ext cx="1200149" cy="1081088"/>
        </a:xfrm>
        <a:prstGeom prst="upArrow">
          <a:avLst/>
        </a:prstGeom>
        <a:solidFill>
          <a:srgbClr val="00B050"/>
        </a:solidFill>
        <a:ln w="12700"/>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8</xdr:col>
      <xdr:colOff>2285998</xdr:colOff>
      <xdr:row>82</xdr:row>
      <xdr:rowOff>285751</xdr:rowOff>
    </xdr:from>
    <xdr:to>
      <xdr:col>8</xdr:col>
      <xdr:colOff>3558892</xdr:colOff>
      <xdr:row>82</xdr:row>
      <xdr:rowOff>1466689</xdr:rowOff>
    </xdr:to>
    <xdr:sp macro="" textlink="">
      <xdr:nvSpPr>
        <xdr:cNvPr id="12" name="AutoShape 5294">
          <a:extLst>
            <a:ext uri="{FF2B5EF4-FFF2-40B4-BE49-F238E27FC236}">
              <a16:creationId xmlns:a16="http://schemas.microsoft.com/office/drawing/2014/main" id="{3AB7A5D7-25A1-4D3D-9BC5-C1894B0213E5}"/>
            </a:ext>
          </a:extLst>
        </xdr:cNvPr>
        <xdr:cNvSpPr>
          <a:spLocks noChangeArrowheads="1"/>
        </xdr:cNvSpPr>
      </xdr:nvSpPr>
      <xdr:spPr bwMode="auto">
        <a:xfrm rot="1788903">
          <a:off x="35671123" y="163068001"/>
          <a:ext cx="1272894" cy="1180938"/>
        </a:xfrm>
        <a:prstGeom prst="upArrow">
          <a:avLst>
            <a:gd name="adj1" fmla="val 49037"/>
            <a:gd name="adj2" fmla="val 46940"/>
          </a:avLst>
        </a:prstGeom>
        <a:solidFill>
          <a:srgbClr val="F2F729"/>
        </a:solidFill>
        <a:ln w="28575">
          <a:solidFill>
            <a:srgbClr val="CC6600"/>
          </a:solidFill>
          <a:miter lim="800%"/>
          <a:headEnd/>
          <a:tailEnd/>
        </a:ln>
      </xdr:spPr>
    </xdr:sp>
    <xdr:clientData/>
  </xdr:twoCellAnchor>
  <xdr:twoCellAnchor>
    <xdr:from>
      <xdr:col>11</xdr:col>
      <xdr:colOff>952500</xdr:colOff>
      <xdr:row>82</xdr:row>
      <xdr:rowOff>428625</xdr:rowOff>
    </xdr:from>
    <xdr:to>
      <xdr:col>11</xdr:col>
      <xdr:colOff>2393328</xdr:colOff>
      <xdr:row>82</xdr:row>
      <xdr:rowOff>1498510</xdr:rowOff>
    </xdr:to>
    <xdr:sp macro="" textlink="">
      <xdr:nvSpPr>
        <xdr:cNvPr id="13" name="AutoShape 5294">
          <a:extLst>
            <a:ext uri="{FF2B5EF4-FFF2-40B4-BE49-F238E27FC236}">
              <a16:creationId xmlns:a16="http://schemas.microsoft.com/office/drawing/2014/main" id="{BC481539-C259-449D-AA0D-2322BBFF98DC}"/>
            </a:ext>
          </a:extLst>
        </xdr:cNvPr>
        <xdr:cNvSpPr>
          <a:spLocks noChangeArrowheads="1"/>
        </xdr:cNvSpPr>
      </xdr:nvSpPr>
      <xdr:spPr bwMode="auto">
        <a:xfrm rot="19811097" flipV="1">
          <a:off x="48434625" y="163210875"/>
          <a:ext cx="1440828" cy="1069885"/>
        </a:xfrm>
        <a:prstGeom prst="upArrow">
          <a:avLst>
            <a:gd name="adj1" fmla="val 49037"/>
            <a:gd name="adj2" fmla="val 46940"/>
          </a:avLst>
        </a:prstGeom>
        <a:solidFill>
          <a:srgbClr val="F2F729"/>
        </a:solidFill>
        <a:ln w="28575">
          <a:solidFill>
            <a:srgbClr val="CC6600"/>
          </a:solidFill>
          <a:miter lim="800%"/>
          <a:headEnd/>
          <a:tailEnd/>
        </a:ln>
      </xdr:spPr>
    </xdr:sp>
    <xdr:clientData/>
  </xdr:twoCellAnchor>
  <xdr:twoCellAnchor>
    <xdr:from>
      <xdr:col>14</xdr:col>
      <xdr:colOff>2333626</xdr:colOff>
      <xdr:row>82</xdr:row>
      <xdr:rowOff>396874</xdr:rowOff>
    </xdr:from>
    <xdr:to>
      <xdr:col>14</xdr:col>
      <xdr:colOff>4143376</xdr:colOff>
      <xdr:row>82</xdr:row>
      <xdr:rowOff>1333499</xdr:rowOff>
    </xdr:to>
    <xdr:sp macro="" textlink="">
      <xdr:nvSpPr>
        <xdr:cNvPr id="15" name="8 Flecha arriba">
          <a:extLst>
            <a:ext uri="{FF2B5EF4-FFF2-40B4-BE49-F238E27FC236}">
              <a16:creationId xmlns:a16="http://schemas.microsoft.com/office/drawing/2014/main" id="{A3E3A932-2E40-4A7F-A0E6-AD04AFF362D5}"/>
            </a:ext>
          </a:extLst>
        </xdr:cNvPr>
        <xdr:cNvSpPr/>
      </xdr:nvSpPr>
      <xdr:spPr bwMode="auto">
        <a:xfrm flipV="1">
          <a:off x="61626751" y="163179124"/>
          <a:ext cx="1809750" cy="936625"/>
        </a:xfrm>
        <a:prstGeom prst="upArrow">
          <a:avLst/>
        </a:prstGeom>
        <a:solidFill>
          <a:srgbClr val="FF7D7D"/>
        </a:solidFill>
        <a:ln w="12700">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wsDr>
</file>

<file path=xl/drawings/drawing5.xml><?xml version="1.0" encoding="utf-8"?>
<xdr:wsDr xmlns:xdr="http://purl.oclc.org/ooxml/drawingml/spreadsheetDrawing" xmlns:a="http://purl.oclc.org/ooxml/drawingml/main">
  <xdr:twoCellAnchor>
    <xdr:from>
      <xdr:col>8</xdr:col>
      <xdr:colOff>2480971</xdr:colOff>
      <xdr:row>75</xdr:row>
      <xdr:rowOff>3132</xdr:rowOff>
    </xdr:from>
    <xdr:to>
      <xdr:col>8</xdr:col>
      <xdr:colOff>3753865</xdr:colOff>
      <xdr:row>75</xdr:row>
      <xdr:rowOff>1184070</xdr:rowOff>
    </xdr:to>
    <xdr:sp macro="" textlink="">
      <xdr:nvSpPr>
        <xdr:cNvPr id="3" name="AutoShape 5294">
          <a:extLst>
            <a:ext uri="{FF2B5EF4-FFF2-40B4-BE49-F238E27FC236}">
              <a16:creationId xmlns:a16="http://schemas.microsoft.com/office/drawing/2014/main" id="{DDDAEB05-216C-4968-952A-AF653F540453}"/>
            </a:ext>
          </a:extLst>
        </xdr:cNvPr>
        <xdr:cNvSpPr>
          <a:spLocks noChangeArrowheads="1"/>
        </xdr:cNvSpPr>
      </xdr:nvSpPr>
      <xdr:spPr bwMode="auto">
        <a:xfrm rot="1788903">
          <a:off x="37342471" y="132972132"/>
          <a:ext cx="1272894" cy="1180938"/>
        </a:xfrm>
        <a:prstGeom prst="upArrow">
          <a:avLst>
            <a:gd name="adj1" fmla="val 49037"/>
            <a:gd name="adj2" fmla="val 46940"/>
          </a:avLst>
        </a:prstGeom>
        <a:solidFill>
          <a:srgbClr val="F2F729"/>
        </a:solidFill>
        <a:ln w="28575">
          <a:solidFill>
            <a:srgbClr val="CC6600"/>
          </a:solidFill>
          <a:miter lim="800%"/>
          <a:headEnd/>
          <a:tailEnd/>
        </a:ln>
      </xdr:spPr>
    </xdr:sp>
    <xdr:clientData/>
  </xdr:twoCellAnchor>
  <xdr:twoCellAnchor>
    <xdr:from>
      <xdr:col>11</xdr:col>
      <xdr:colOff>1093319</xdr:colOff>
      <xdr:row>75</xdr:row>
      <xdr:rowOff>106691</xdr:rowOff>
    </xdr:from>
    <xdr:to>
      <xdr:col>11</xdr:col>
      <xdr:colOff>2534147</xdr:colOff>
      <xdr:row>75</xdr:row>
      <xdr:rowOff>1176576</xdr:rowOff>
    </xdr:to>
    <xdr:sp macro="" textlink="">
      <xdr:nvSpPr>
        <xdr:cNvPr id="4" name="AutoShape 5294">
          <a:extLst>
            <a:ext uri="{FF2B5EF4-FFF2-40B4-BE49-F238E27FC236}">
              <a16:creationId xmlns:a16="http://schemas.microsoft.com/office/drawing/2014/main" id="{9CE835A8-0CED-4A1F-9E23-0CBAF46B4670}"/>
            </a:ext>
          </a:extLst>
        </xdr:cNvPr>
        <xdr:cNvSpPr>
          <a:spLocks noChangeArrowheads="1"/>
        </xdr:cNvSpPr>
      </xdr:nvSpPr>
      <xdr:spPr bwMode="auto">
        <a:xfrm rot="19811097" flipV="1">
          <a:off x="51671069" y="133075691"/>
          <a:ext cx="1440828" cy="1069885"/>
        </a:xfrm>
        <a:prstGeom prst="upArrow">
          <a:avLst>
            <a:gd name="adj1" fmla="val 49037"/>
            <a:gd name="adj2" fmla="val 46940"/>
          </a:avLst>
        </a:prstGeom>
        <a:solidFill>
          <a:srgbClr val="F2F729"/>
        </a:solidFill>
        <a:ln w="28575">
          <a:solidFill>
            <a:srgbClr val="CC6600"/>
          </a:solidFill>
          <a:miter lim="800%"/>
          <a:headEnd/>
          <a:tailEnd/>
        </a:ln>
      </xdr:spPr>
    </xdr:sp>
    <xdr:clientData/>
  </xdr:twoCellAnchor>
  <xdr:twoCellAnchor editAs="oneCell">
    <xdr:from>
      <xdr:col>0</xdr:col>
      <xdr:colOff>495300</xdr:colOff>
      <xdr:row>0</xdr:row>
      <xdr:rowOff>190500</xdr:rowOff>
    </xdr:from>
    <xdr:to>
      <xdr:col>0</xdr:col>
      <xdr:colOff>3467100</xdr:colOff>
      <xdr:row>3</xdr:row>
      <xdr:rowOff>1371600</xdr:rowOff>
    </xdr:to>
    <xdr:pic>
      <xdr:nvPicPr>
        <xdr:cNvPr id="6" name="Imagen 5">
          <a:extLst>
            <a:ext uri="{FF2B5EF4-FFF2-40B4-BE49-F238E27FC236}">
              <a16:creationId xmlns:a16="http://schemas.microsoft.com/office/drawing/2014/main" id="{D6081C54-2515-4AE2-B174-4D5CF457F00D}"/>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95300" y="190500"/>
          <a:ext cx="2990850" cy="3190875"/>
        </a:xfrm>
        <a:prstGeom prst="rect">
          <a:avLst/>
        </a:prstGeom>
        <a:noFill/>
      </xdr:spPr>
    </xdr:pic>
    <xdr:clientData/>
  </xdr:twoCellAnchor>
  <xdr:twoCellAnchor>
    <xdr:from>
      <xdr:col>5</xdr:col>
      <xdr:colOff>1498600</xdr:colOff>
      <xdr:row>75</xdr:row>
      <xdr:rowOff>80962</xdr:rowOff>
    </xdr:from>
    <xdr:to>
      <xdr:col>5</xdr:col>
      <xdr:colOff>2698749</xdr:colOff>
      <xdr:row>75</xdr:row>
      <xdr:rowOff>1181100</xdr:rowOff>
    </xdr:to>
    <xdr:sp macro="" textlink="">
      <xdr:nvSpPr>
        <xdr:cNvPr id="7" name="3 Flecha arriba">
          <a:extLst>
            <a:ext uri="{FF2B5EF4-FFF2-40B4-BE49-F238E27FC236}">
              <a16:creationId xmlns:a16="http://schemas.microsoft.com/office/drawing/2014/main" id="{85BB3EBD-6499-468C-8C23-859024F6BFAF}"/>
            </a:ext>
          </a:extLst>
        </xdr:cNvPr>
        <xdr:cNvSpPr/>
      </xdr:nvSpPr>
      <xdr:spPr bwMode="auto">
        <a:xfrm>
          <a:off x="23225125" y="214260112"/>
          <a:ext cx="1200149" cy="1100138"/>
        </a:xfrm>
        <a:prstGeom prst="upArrow">
          <a:avLst/>
        </a:prstGeom>
        <a:solidFill>
          <a:srgbClr val="00B050"/>
        </a:solidFill>
        <a:ln w="12700"/>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14</xdr:col>
      <xdr:colOff>1143001</xdr:colOff>
      <xdr:row>75</xdr:row>
      <xdr:rowOff>206374</xdr:rowOff>
    </xdr:from>
    <xdr:to>
      <xdr:col>14</xdr:col>
      <xdr:colOff>2952751</xdr:colOff>
      <xdr:row>75</xdr:row>
      <xdr:rowOff>1142999</xdr:rowOff>
    </xdr:to>
    <xdr:sp macro="" textlink="">
      <xdr:nvSpPr>
        <xdr:cNvPr id="8" name="8 Flecha arriba">
          <a:extLst>
            <a:ext uri="{FF2B5EF4-FFF2-40B4-BE49-F238E27FC236}">
              <a16:creationId xmlns:a16="http://schemas.microsoft.com/office/drawing/2014/main" id="{616C74B0-88D3-4657-83E1-DB976D1568A1}"/>
            </a:ext>
          </a:extLst>
        </xdr:cNvPr>
        <xdr:cNvSpPr/>
      </xdr:nvSpPr>
      <xdr:spPr bwMode="auto">
        <a:xfrm flipV="1">
          <a:off x="62188726" y="214385524"/>
          <a:ext cx="1809750" cy="936625"/>
        </a:xfrm>
        <a:prstGeom prst="upArrow">
          <a:avLst/>
        </a:prstGeom>
        <a:solidFill>
          <a:srgbClr val="FF7D7D"/>
        </a:solidFill>
        <a:ln w="12700">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wsDr>
</file>

<file path=xl/drawings/drawing6.xml><?xml version="1.0" encoding="utf-8"?>
<xdr:wsDr xmlns:xdr="http://purl.oclc.org/ooxml/drawingml/spreadsheetDrawing" xmlns:a="http://purl.oclc.org/ooxml/drawingml/main">
  <xdr:twoCellAnchor>
    <xdr:from>
      <xdr:col>5</xdr:col>
      <xdr:colOff>1498600</xdr:colOff>
      <xdr:row>127</xdr:row>
      <xdr:rowOff>80962</xdr:rowOff>
    </xdr:from>
    <xdr:to>
      <xdr:col>5</xdr:col>
      <xdr:colOff>2698749</xdr:colOff>
      <xdr:row>127</xdr:row>
      <xdr:rowOff>1181100</xdr:rowOff>
    </xdr:to>
    <xdr:sp macro="" textlink="">
      <xdr:nvSpPr>
        <xdr:cNvPr id="2" name="3 Flecha arriba">
          <a:extLst>
            <a:ext uri="{FF2B5EF4-FFF2-40B4-BE49-F238E27FC236}">
              <a16:creationId xmlns:a16="http://schemas.microsoft.com/office/drawing/2014/main" id="{0A74FB40-C157-45C4-8EF1-12ECA5351A0C}"/>
            </a:ext>
          </a:extLst>
        </xdr:cNvPr>
        <xdr:cNvSpPr/>
      </xdr:nvSpPr>
      <xdr:spPr bwMode="auto">
        <a:xfrm>
          <a:off x="22596475" y="210250087"/>
          <a:ext cx="1200149" cy="1100138"/>
        </a:xfrm>
        <a:prstGeom prst="upArrow">
          <a:avLst/>
        </a:prstGeom>
        <a:solidFill>
          <a:srgbClr val="00B050"/>
        </a:solidFill>
        <a:ln w="12700"/>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8</xdr:col>
      <xdr:colOff>1671346</xdr:colOff>
      <xdr:row>127</xdr:row>
      <xdr:rowOff>3132</xdr:rowOff>
    </xdr:from>
    <xdr:to>
      <xdr:col>8</xdr:col>
      <xdr:colOff>2944240</xdr:colOff>
      <xdr:row>127</xdr:row>
      <xdr:rowOff>1184070</xdr:rowOff>
    </xdr:to>
    <xdr:sp macro="" textlink="">
      <xdr:nvSpPr>
        <xdr:cNvPr id="3" name="AutoShape 5294">
          <a:extLst>
            <a:ext uri="{FF2B5EF4-FFF2-40B4-BE49-F238E27FC236}">
              <a16:creationId xmlns:a16="http://schemas.microsoft.com/office/drawing/2014/main" id="{A74B196E-8223-46D9-A119-A51BA19C4827}"/>
            </a:ext>
          </a:extLst>
        </xdr:cNvPr>
        <xdr:cNvSpPr>
          <a:spLocks noChangeArrowheads="1"/>
        </xdr:cNvSpPr>
      </xdr:nvSpPr>
      <xdr:spPr bwMode="auto">
        <a:xfrm rot="1788903">
          <a:off x="35485096" y="210172257"/>
          <a:ext cx="1272894" cy="1180938"/>
        </a:xfrm>
        <a:prstGeom prst="upArrow">
          <a:avLst>
            <a:gd name="adj1" fmla="val 49037"/>
            <a:gd name="adj2" fmla="val 46940"/>
          </a:avLst>
        </a:prstGeom>
        <a:solidFill>
          <a:srgbClr val="F2F729"/>
        </a:solidFill>
        <a:ln w="28575">
          <a:solidFill>
            <a:srgbClr val="CC6600"/>
          </a:solidFill>
          <a:miter lim="800%"/>
          <a:headEnd/>
          <a:tailEnd/>
        </a:ln>
      </xdr:spPr>
    </xdr:sp>
    <xdr:clientData/>
  </xdr:twoCellAnchor>
  <xdr:twoCellAnchor>
    <xdr:from>
      <xdr:col>11</xdr:col>
      <xdr:colOff>1236194</xdr:colOff>
      <xdr:row>127</xdr:row>
      <xdr:rowOff>201940</xdr:rowOff>
    </xdr:from>
    <xdr:to>
      <xdr:col>11</xdr:col>
      <xdr:colOff>2677022</xdr:colOff>
      <xdr:row>127</xdr:row>
      <xdr:rowOff>1271825</xdr:rowOff>
    </xdr:to>
    <xdr:sp macro="" textlink="">
      <xdr:nvSpPr>
        <xdr:cNvPr id="4" name="AutoShape 5294">
          <a:extLst>
            <a:ext uri="{FF2B5EF4-FFF2-40B4-BE49-F238E27FC236}">
              <a16:creationId xmlns:a16="http://schemas.microsoft.com/office/drawing/2014/main" id="{089F9E04-E8CC-4F44-8800-6E56D6F916FF}"/>
            </a:ext>
          </a:extLst>
        </xdr:cNvPr>
        <xdr:cNvSpPr>
          <a:spLocks noChangeArrowheads="1"/>
        </xdr:cNvSpPr>
      </xdr:nvSpPr>
      <xdr:spPr bwMode="auto">
        <a:xfrm rot="19811097" flipV="1">
          <a:off x="49242194" y="210371065"/>
          <a:ext cx="1440828" cy="1069885"/>
        </a:xfrm>
        <a:prstGeom prst="upArrow">
          <a:avLst>
            <a:gd name="adj1" fmla="val 49037"/>
            <a:gd name="adj2" fmla="val 46940"/>
          </a:avLst>
        </a:prstGeom>
        <a:solidFill>
          <a:srgbClr val="F2F729"/>
        </a:solidFill>
        <a:ln w="28575">
          <a:solidFill>
            <a:srgbClr val="CC6600"/>
          </a:solidFill>
          <a:miter lim="800%"/>
          <a:headEnd/>
          <a:tailEnd/>
        </a:ln>
      </xdr:spPr>
    </xdr:sp>
    <xdr:clientData/>
  </xdr:twoCellAnchor>
  <xdr:twoCellAnchor>
    <xdr:from>
      <xdr:col>14</xdr:col>
      <xdr:colOff>1143001</xdr:colOff>
      <xdr:row>127</xdr:row>
      <xdr:rowOff>206374</xdr:rowOff>
    </xdr:from>
    <xdr:to>
      <xdr:col>14</xdr:col>
      <xdr:colOff>2952751</xdr:colOff>
      <xdr:row>127</xdr:row>
      <xdr:rowOff>1142999</xdr:rowOff>
    </xdr:to>
    <xdr:sp macro="" textlink="">
      <xdr:nvSpPr>
        <xdr:cNvPr id="5" name="8 Flecha arriba">
          <a:extLst>
            <a:ext uri="{FF2B5EF4-FFF2-40B4-BE49-F238E27FC236}">
              <a16:creationId xmlns:a16="http://schemas.microsoft.com/office/drawing/2014/main" id="{12668BF2-CA57-4DD1-8895-8AE5B77AD7E9}"/>
            </a:ext>
          </a:extLst>
        </xdr:cNvPr>
        <xdr:cNvSpPr/>
      </xdr:nvSpPr>
      <xdr:spPr bwMode="auto">
        <a:xfrm flipV="1">
          <a:off x="61007626" y="210375499"/>
          <a:ext cx="1809750" cy="936625"/>
        </a:xfrm>
        <a:prstGeom prst="upArrow">
          <a:avLst/>
        </a:prstGeom>
        <a:solidFill>
          <a:srgbClr val="FF7D7D"/>
        </a:solidFill>
        <a:ln w="12700">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editAs="oneCell">
    <xdr:from>
      <xdr:col>0</xdr:col>
      <xdr:colOff>495300</xdr:colOff>
      <xdr:row>0</xdr:row>
      <xdr:rowOff>190500</xdr:rowOff>
    </xdr:from>
    <xdr:to>
      <xdr:col>0</xdr:col>
      <xdr:colOff>3467100</xdr:colOff>
      <xdr:row>3</xdr:row>
      <xdr:rowOff>1371600</xdr:rowOff>
    </xdr:to>
    <xdr:pic>
      <xdr:nvPicPr>
        <xdr:cNvPr id="9" name="Imagen 8">
          <a:extLst>
            <a:ext uri="{FF2B5EF4-FFF2-40B4-BE49-F238E27FC236}">
              <a16:creationId xmlns:a16="http://schemas.microsoft.com/office/drawing/2014/main" id="{7FA46EFA-836E-4EA5-8E88-7D994091ABB0}"/>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twoCellAnchor>
</xdr:wsDr>
</file>

<file path=xl/drawings/drawing7.xml><?xml version="1.0" encoding="utf-8"?>
<xdr:wsDr xmlns:xdr="http://purl.oclc.org/ooxml/drawingml/spreadsheetDrawing" xmlns:a="http://purl.oclc.org/ooxml/drawingml/main">
  <xdr:twoCellAnchor>
    <xdr:from>
      <xdr:col>5</xdr:col>
      <xdr:colOff>1424516</xdr:colOff>
      <xdr:row>138</xdr:row>
      <xdr:rowOff>70379</xdr:rowOff>
    </xdr:from>
    <xdr:to>
      <xdr:col>5</xdr:col>
      <xdr:colOff>2624665</xdr:colOff>
      <xdr:row>138</xdr:row>
      <xdr:rowOff>1170517</xdr:rowOff>
    </xdr:to>
    <xdr:sp macro="" textlink="">
      <xdr:nvSpPr>
        <xdr:cNvPr id="2" name="3 Flecha arriba">
          <a:extLst>
            <a:ext uri="{FF2B5EF4-FFF2-40B4-BE49-F238E27FC236}">
              <a16:creationId xmlns:a16="http://schemas.microsoft.com/office/drawing/2014/main" id="{12495A0C-5A7C-4710-A090-BE8B0E240F73}"/>
            </a:ext>
          </a:extLst>
        </xdr:cNvPr>
        <xdr:cNvSpPr/>
      </xdr:nvSpPr>
      <xdr:spPr bwMode="auto">
        <a:xfrm>
          <a:off x="24284516" y="320427879"/>
          <a:ext cx="1200149" cy="1100138"/>
        </a:xfrm>
        <a:prstGeom prst="upArrow">
          <a:avLst/>
        </a:prstGeom>
        <a:solidFill>
          <a:srgbClr val="00B050"/>
        </a:solidFill>
        <a:ln w="12700"/>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8</xdr:col>
      <xdr:colOff>2475678</xdr:colOff>
      <xdr:row>138</xdr:row>
      <xdr:rowOff>45465</xdr:rowOff>
    </xdr:from>
    <xdr:to>
      <xdr:col>8</xdr:col>
      <xdr:colOff>3748572</xdr:colOff>
      <xdr:row>138</xdr:row>
      <xdr:rowOff>1226403</xdr:rowOff>
    </xdr:to>
    <xdr:sp macro="" textlink="">
      <xdr:nvSpPr>
        <xdr:cNvPr id="3" name="AutoShape 5294">
          <a:extLst>
            <a:ext uri="{FF2B5EF4-FFF2-40B4-BE49-F238E27FC236}">
              <a16:creationId xmlns:a16="http://schemas.microsoft.com/office/drawing/2014/main" id="{0450D3A2-4C73-4C59-929B-51425677E292}"/>
            </a:ext>
          </a:extLst>
        </xdr:cNvPr>
        <xdr:cNvSpPr>
          <a:spLocks noChangeArrowheads="1"/>
        </xdr:cNvSpPr>
      </xdr:nvSpPr>
      <xdr:spPr bwMode="auto">
        <a:xfrm rot="1788903">
          <a:off x="38035678" y="320402965"/>
          <a:ext cx="1272894" cy="1180938"/>
        </a:xfrm>
        <a:prstGeom prst="upArrow">
          <a:avLst>
            <a:gd name="adj1" fmla="val 49037"/>
            <a:gd name="adj2" fmla="val 46940"/>
          </a:avLst>
        </a:prstGeom>
        <a:solidFill>
          <a:srgbClr val="F2F729"/>
        </a:solidFill>
        <a:ln w="28575">
          <a:solidFill>
            <a:srgbClr val="CC6600"/>
          </a:solidFill>
          <a:miter lim="800%"/>
          <a:headEnd/>
          <a:tailEnd/>
        </a:ln>
      </xdr:spPr>
    </xdr:sp>
    <xdr:clientData/>
  </xdr:twoCellAnchor>
  <xdr:twoCellAnchor>
    <xdr:from>
      <xdr:col>10</xdr:col>
      <xdr:colOff>1421402</xdr:colOff>
      <xdr:row>138</xdr:row>
      <xdr:rowOff>201939</xdr:rowOff>
    </xdr:from>
    <xdr:to>
      <xdr:col>10</xdr:col>
      <xdr:colOff>2862230</xdr:colOff>
      <xdr:row>139</xdr:row>
      <xdr:rowOff>1824</xdr:rowOff>
    </xdr:to>
    <xdr:sp macro="" textlink="">
      <xdr:nvSpPr>
        <xdr:cNvPr id="4" name="AutoShape 5294">
          <a:extLst>
            <a:ext uri="{FF2B5EF4-FFF2-40B4-BE49-F238E27FC236}">
              <a16:creationId xmlns:a16="http://schemas.microsoft.com/office/drawing/2014/main" id="{64288823-6442-4D44-920C-143A48725FD9}"/>
            </a:ext>
          </a:extLst>
        </xdr:cNvPr>
        <xdr:cNvSpPr>
          <a:spLocks noChangeArrowheads="1"/>
        </xdr:cNvSpPr>
      </xdr:nvSpPr>
      <xdr:spPr bwMode="auto">
        <a:xfrm rot="19811097" flipV="1">
          <a:off x="50951402" y="320559439"/>
          <a:ext cx="1440828" cy="1069885"/>
        </a:xfrm>
        <a:prstGeom prst="upArrow">
          <a:avLst>
            <a:gd name="adj1" fmla="val 49037"/>
            <a:gd name="adj2" fmla="val 46940"/>
          </a:avLst>
        </a:prstGeom>
        <a:solidFill>
          <a:srgbClr val="F2F729"/>
        </a:solidFill>
        <a:ln w="28575">
          <a:solidFill>
            <a:srgbClr val="CC6600"/>
          </a:solidFill>
          <a:miter lim="800%"/>
          <a:headEnd/>
          <a:tailEnd/>
        </a:ln>
      </xdr:spPr>
    </xdr:sp>
    <xdr:clientData/>
  </xdr:twoCellAnchor>
  <xdr:oneCellAnchor>
    <xdr:from>
      <xdr:col>0</xdr:col>
      <xdr:colOff>495300</xdr:colOff>
      <xdr:row>0</xdr:row>
      <xdr:rowOff>190500</xdr:rowOff>
    </xdr:from>
    <xdr:ext cx="3009900" cy="3162300"/>
    <xdr:pic>
      <xdr:nvPicPr>
        <xdr:cNvPr id="6" name="Imagen 5">
          <a:extLst>
            <a:ext uri="{FF2B5EF4-FFF2-40B4-BE49-F238E27FC236}">
              <a16:creationId xmlns:a16="http://schemas.microsoft.com/office/drawing/2014/main" id="{501B1460-2101-48F3-A8FA-F0DBAD9C69B5}"/>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oneCellAnchor>
  <xdr:twoCellAnchor>
    <xdr:from>
      <xdr:col>13</xdr:col>
      <xdr:colOff>1143001</xdr:colOff>
      <xdr:row>138</xdr:row>
      <xdr:rowOff>153457</xdr:rowOff>
    </xdr:from>
    <xdr:to>
      <xdr:col>13</xdr:col>
      <xdr:colOff>2952751</xdr:colOff>
      <xdr:row>138</xdr:row>
      <xdr:rowOff>1090082</xdr:rowOff>
    </xdr:to>
    <xdr:sp macro="" textlink="">
      <xdr:nvSpPr>
        <xdr:cNvPr id="7" name="8 Flecha arriba">
          <a:extLst>
            <a:ext uri="{FF2B5EF4-FFF2-40B4-BE49-F238E27FC236}">
              <a16:creationId xmlns:a16="http://schemas.microsoft.com/office/drawing/2014/main" id="{E8E707A6-76C3-4E24-90DD-6E7E551B7D12}"/>
            </a:ext>
          </a:extLst>
        </xdr:cNvPr>
        <xdr:cNvSpPr/>
      </xdr:nvSpPr>
      <xdr:spPr bwMode="auto">
        <a:xfrm flipV="1">
          <a:off x="61891334" y="320510957"/>
          <a:ext cx="1809750" cy="936625"/>
        </a:xfrm>
        <a:prstGeom prst="upArrow">
          <a:avLst/>
        </a:prstGeom>
        <a:solidFill>
          <a:srgbClr val="FF7D7D"/>
        </a:solidFill>
        <a:ln w="12700">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wsDr>
</file>

<file path=xl/drawings/drawing8.xml><?xml version="1.0" encoding="utf-8"?>
<xdr:wsDr xmlns:xdr="http://purl.oclc.org/ooxml/drawingml/spreadsheetDrawing" xmlns:a="http://purl.oclc.org/ooxml/drawingml/main">
  <xdr:oneCellAnchor>
    <xdr:from>
      <xdr:col>0</xdr:col>
      <xdr:colOff>495300</xdr:colOff>
      <xdr:row>0</xdr:row>
      <xdr:rowOff>190500</xdr:rowOff>
    </xdr:from>
    <xdr:ext cx="3009900" cy="3162300"/>
    <xdr:pic>
      <xdr:nvPicPr>
        <xdr:cNvPr id="6" name="Imagen 5">
          <a:extLst>
            <a:ext uri="{FF2B5EF4-FFF2-40B4-BE49-F238E27FC236}">
              <a16:creationId xmlns:a16="http://schemas.microsoft.com/office/drawing/2014/main" id="{19B7977A-374F-415A-AE42-9F9094D9B798}"/>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oneCellAnchor>
  <xdr:twoCellAnchor>
    <xdr:from>
      <xdr:col>5</xdr:col>
      <xdr:colOff>1054097</xdr:colOff>
      <xdr:row>154</xdr:row>
      <xdr:rowOff>282047</xdr:rowOff>
    </xdr:from>
    <xdr:to>
      <xdr:col>13</xdr:col>
      <xdr:colOff>2582332</xdr:colOff>
      <xdr:row>154</xdr:row>
      <xdr:rowOff>1543861</xdr:rowOff>
    </xdr:to>
    <xdr:grpSp>
      <xdr:nvGrpSpPr>
        <xdr:cNvPr id="11" name="Grupo 10">
          <a:extLst>
            <a:ext uri="{FF2B5EF4-FFF2-40B4-BE49-F238E27FC236}">
              <a16:creationId xmlns:a16="http://schemas.microsoft.com/office/drawing/2014/main" id="{4C75972E-8DAA-4C80-A1CE-07489D3E6938}"/>
            </a:ext>
          </a:extLst>
        </xdr:cNvPr>
        <xdr:cNvGrpSpPr/>
      </xdr:nvGrpSpPr>
      <xdr:grpSpPr>
        <a:xfrm>
          <a:off x="24496180" y="372921214"/>
          <a:ext cx="39892819" cy="1261814"/>
          <a:chOff x="23332016" y="174377879"/>
          <a:chExt cx="38993235" cy="1261814"/>
        </a:xfrm>
      </xdr:grpSpPr>
      <xdr:sp macro="" textlink="">
        <xdr:nvSpPr>
          <xdr:cNvPr id="7" name="3 Flecha arriba">
            <a:extLst>
              <a:ext uri="{FF2B5EF4-FFF2-40B4-BE49-F238E27FC236}">
                <a16:creationId xmlns:a16="http://schemas.microsoft.com/office/drawing/2014/main" id="{34A6D420-64F7-4226-A4F2-40FC6BDCA9EC}"/>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8" name="8 Flecha arriba">
            <a:extLst>
              <a:ext uri="{FF2B5EF4-FFF2-40B4-BE49-F238E27FC236}">
                <a16:creationId xmlns:a16="http://schemas.microsoft.com/office/drawing/2014/main" id="{89FDFB5D-8660-4CA3-AEEB-0B86AA95ECCC}"/>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9" name="AutoShape 5294">
            <a:extLst>
              <a:ext uri="{FF2B5EF4-FFF2-40B4-BE49-F238E27FC236}">
                <a16:creationId xmlns:a16="http://schemas.microsoft.com/office/drawing/2014/main" id="{6BF80936-DEB5-477B-B927-2F3F42453D44}"/>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
            <a:headEnd/>
            <a:tailEnd/>
          </a:ln>
        </xdr:spPr>
      </xdr:sp>
      <xdr:sp macro="" textlink="">
        <xdr:nvSpPr>
          <xdr:cNvPr id="10" name="AutoShape 5294">
            <a:extLst>
              <a:ext uri="{FF2B5EF4-FFF2-40B4-BE49-F238E27FC236}">
                <a16:creationId xmlns:a16="http://schemas.microsoft.com/office/drawing/2014/main" id="{AA3487FC-9A29-4EB8-82FB-EC6134C636F8}"/>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
            <a:headEnd/>
            <a:tailEnd/>
          </a:ln>
        </xdr:spPr>
      </xdr:sp>
    </xdr:grpSp>
    <xdr:clientData/>
  </xdr:twoCellAnchor>
</xdr:wsDr>
</file>

<file path=xl/drawings/drawing9.xml><?xml version="1.0" encoding="utf-8"?>
<xdr:wsDr xmlns:xdr="http://purl.oclc.org/ooxml/drawingml/spreadsheetDrawing" xmlns:a="http://purl.oclc.org/ooxml/drawingml/main">
  <xdr:oneCellAnchor>
    <xdr:from>
      <xdr:col>0</xdr:col>
      <xdr:colOff>495300</xdr:colOff>
      <xdr:row>0</xdr:row>
      <xdr:rowOff>190500</xdr:rowOff>
    </xdr:from>
    <xdr:ext cx="3009900" cy="3162300"/>
    <xdr:pic>
      <xdr:nvPicPr>
        <xdr:cNvPr id="6" name="Imagen 5">
          <a:extLst>
            <a:ext uri="{FF2B5EF4-FFF2-40B4-BE49-F238E27FC236}">
              <a16:creationId xmlns:a16="http://schemas.microsoft.com/office/drawing/2014/main" id="{1886CD6E-E3A9-4D4E-BB3A-B1AFC118BD68}"/>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oneCellAnchor>
  <xdr:twoCellAnchor>
    <xdr:from>
      <xdr:col>5</xdr:col>
      <xdr:colOff>1424516</xdr:colOff>
      <xdr:row>74</xdr:row>
      <xdr:rowOff>70379</xdr:rowOff>
    </xdr:from>
    <xdr:to>
      <xdr:col>13</xdr:col>
      <xdr:colOff>2952751</xdr:colOff>
      <xdr:row>74</xdr:row>
      <xdr:rowOff>1375833</xdr:rowOff>
    </xdr:to>
    <xdr:grpSp>
      <xdr:nvGrpSpPr>
        <xdr:cNvPr id="7" name="Grupo 6">
          <a:extLst>
            <a:ext uri="{FF2B5EF4-FFF2-40B4-BE49-F238E27FC236}">
              <a16:creationId xmlns:a16="http://schemas.microsoft.com/office/drawing/2014/main" id="{5170875B-85AF-4658-9ECD-36051ABBE3CC}"/>
            </a:ext>
          </a:extLst>
        </xdr:cNvPr>
        <xdr:cNvGrpSpPr/>
      </xdr:nvGrpSpPr>
      <xdr:grpSpPr>
        <a:xfrm>
          <a:off x="24019933" y="153687462"/>
          <a:ext cx="39734068" cy="1134004"/>
          <a:chOff x="23332016" y="174377879"/>
          <a:chExt cx="38993235" cy="1261814"/>
        </a:xfrm>
      </xdr:grpSpPr>
      <xdr:sp macro="" textlink="">
        <xdr:nvSpPr>
          <xdr:cNvPr id="8" name="3 Flecha arriba">
            <a:extLst>
              <a:ext uri="{FF2B5EF4-FFF2-40B4-BE49-F238E27FC236}">
                <a16:creationId xmlns:a16="http://schemas.microsoft.com/office/drawing/2014/main" id="{382B3B2A-00E4-40E7-9419-3736A53FEDF3}"/>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9" name="8 Flecha arriba">
            <a:extLst>
              <a:ext uri="{FF2B5EF4-FFF2-40B4-BE49-F238E27FC236}">
                <a16:creationId xmlns:a16="http://schemas.microsoft.com/office/drawing/2014/main" id="{23315245-2899-407B-BFD9-618F3C150986}"/>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0" name="AutoShape 5294">
            <a:extLst>
              <a:ext uri="{FF2B5EF4-FFF2-40B4-BE49-F238E27FC236}">
                <a16:creationId xmlns:a16="http://schemas.microsoft.com/office/drawing/2014/main" id="{084ED020-B364-411C-9FB9-0635DC5479F8}"/>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
            <a:headEnd/>
            <a:tailEnd/>
          </a:ln>
        </xdr:spPr>
      </xdr:sp>
      <xdr:sp macro="" textlink="">
        <xdr:nvSpPr>
          <xdr:cNvPr id="11" name="AutoShape 5294">
            <a:extLst>
              <a:ext uri="{FF2B5EF4-FFF2-40B4-BE49-F238E27FC236}">
                <a16:creationId xmlns:a16="http://schemas.microsoft.com/office/drawing/2014/main" id="{1343118C-7538-4D50-9EEB-8EEB5074AC1A}"/>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
            <a:headEnd/>
            <a:tailEnd/>
          </a:ln>
        </xdr:spPr>
      </xdr:sp>
    </xdr:grpSp>
    <xdr:clientData/>
  </xdr:twoCellAnchor>
</xdr:wsDr>
</file>

<file path=xl/theme/theme1.xml><?xml version="1.0" encoding="utf-8"?>
<a:theme xmlns:a="http://purl.oclc.org/ooxml/drawingml/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purl.oclc.org/ooxml/officeDocument/relationships/drawing" Target="../drawings/drawing1.xml"/></Relationships>
</file>

<file path=xl/worksheets/_rels/sheet10.xml.rels><?xml version="1.0" encoding="UTF-8" standalone="yes"?>
<Relationships xmlns="http://schemas.openxmlformats.org/package/2006/relationships"><Relationship Id="rId2" Type="http://purl.oclc.org/ooxml/officeDocument/relationships/drawing" Target="../drawings/drawing10.xml"/><Relationship Id="rId1" Type="http://purl.oclc.org/ooxml/officeDocument/relationships/printerSettings" Target="../printerSettings/printerSettings9.bin"/></Relationships>
</file>

<file path=xl/worksheets/_rels/sheet11.xml.rels><?xml version="1.0" encoding="UTF-8" standalone="yes"?>
<Relationships xmlns="http://schemas.openxmlformats.org/package/2006/relationships"><Relationship Id="rId2" Type="http://purl.oclc.org/ooxml/officeDocument/relationships/drawing" Target="../drawings/drawing11.xml"/><Relationship Id="rId1" Type="http://purl.oclc.org/ooxml/officeDocument/relationships/printerSettings" Target="../printerSettings/printerSettings10.bin"/></Relationships>
</file>

<file path=xl/worksheets/_rels/sheet12.xml.rels><?xml version="1.0" encoding="UTF-8" standalone="yes"?>
<Relationships xmlns="http://schemas.openxmlformats.org/package/2006/relationships"><Relationship Id="rId2" Type="http://purl.oclc.org/ooxml/officeDocument/relationships/drawing" Target="../drawings/drawing12.xml"/><Relationship Id="rId1" Type="http://purl.oclc.org/ooxml/officeDocument/relationships/printerSettings" Target="../printerSettings/printerSettings11.bin"/></Relationships>
</file>

<file path=xl/worksheets/_rels/sheet13.xml.rels><?xml version="1.0" encoding="UTF-8" standalone="yes"?>
<Relationships xmlns="http://schemas.openxmlformats.org/package/2006/relationships"><Relationship Id="rId2" Type="http://purl.oclc.org/ooxml/officeDocument/relationships/drawing" Target="../drawings/drawing13.xml"/><Relationship Id="rId1" Type="http://purl.oclc.org/ooxml/officeDocument/relationships/printerSettings" Target="../printerSettings/printerSettings12.bin"/></Relationships>
</file>

<file path=xl/worksheets/_rels/sheet14.xml.rels><?xml version="1.0" encoding="UTF-8" standalone="yes"?>
<Relationships xmlns="http://schemas.openxmlformats.org/package/2006/relationships"><Relationship Id="rId2" Type="http://purl.oclc.org/ooxml/officeDocument/relationships/drawing" Target="../drawings/drawing14.xml"/><Relationship Id="rId1" Type="http://purl.oclc.org/ooxml/officeDocument/relationships/printerSettings" Target="../printerSettings/printerSettings13.bin"/></Relationships>
</file>

<file path=xl/worksheets/_rels/sheet2.xml.rels><?xml version="1.0" encoding="UTF-8" standalone="yes"?>
<Relationships xmlns="http://schemas.openxmlformats.org/package/2006/relationships"><Relationship Id="rId2" Type="http://purl.oclc.org/ooxml/officeDocument/relationships/drawing" Target="../drawings/drawing2.xml"/><Relationship Id="rId1" Type="http://purl.oclc.org/ooxml/officeDocument/relationships/printerSettings" Target="../printerSettings/printerSettings1.bin"/></Relationships>
</file>

<file path=xl/worksheets/_rels/sheet3.xml.rels><?xml version="1.0" encoding="UTF-8" standalone="yes"?>
<Relationships xmlns="http://schemas.openxmlformats.org/package/2006/relationships"><Relationship Id="rId2" Type="http://purl.oclc.org/ooxml/officeDocument/relationships/drawing" Target="../drawings/drawing3.xml"/><Relationship Id="rId1" Type="http://purl.oclc.org/ooxml/officeDocument/relationships/printerSettings" Target="../printerSettings/printerSettings2.bin"/></Relationships>
</file>

<file path=xl/worksheets/_rels/sheet4.xml.rels><?xml version="1.0" encoding="UTF-8" standalone="yes"?>
<Relationships xmlns="http://schemas.openxmlformats.org/package/2006/relationships"><Relationship Id="rId2" Type="http://purl.oclc.org/ooxml/officeDocument/relationships/drawing" Target="../drawings/drawing4.xml"/><Relationship Id="rId1" Type="http://purl.oclc.org/ooxml/officeDocument/relationships/printerSettings" Target="../printerSettings/printerSettings3.bin"/></Relationships>
</file>

<file path=xl/worksheets/_rels/sheet5.xml.rels><?xml version="1.0" encoding="UTF-8" standalone="yes"?>
<Relationships xmlns="http://schemas.openxmlformats.org/package/2006/relationships"><Relationship Id="rId2" Type="http://purl.oclc.org/ooxml/officeDocument/relationships/drawing" Target="../drawings/drawing5.xml"/><Relationship Id="rId1" Type="http://purl.oclc.org/ooxml/officeDocument/relationships/printerSettings" Target="../printerSettings/printerSettings4.bin"/></Relationships>
</file>

<file path=xl/worksheets/_rels/sheet6.xml.rels><?xml version="1.0" encoding="UTF-8" standalone="yes"?>
<Relationships xmlns="http://schemas.openxmlformats.org/package/2006/relationships"><Relationship Id="rId2" Type="http://purl.oclc.org/ooxml/officeDocument/relationships/drawing" Target="../drawings/drawing6.xml"/><Relationship Id="rId1" Type="http://purl.oclc.org/ooxml/officeDocument/relationships/printerSettings" Target="../printerSettings/printerSettings5.bin"/></Relationships>
</file>

<file path=xl/worksheets/_rels/sheet7.xml.rels><?xml version="1.0" encoding="UTF-8" standalone="yes"?>
<Relationships xmlns="http://schemas.openxmlformats.org/package/2006/relationships"><Relationship Id="rId2" Type="http://purl.oclc.org/ooxml/officeDocument/relationships/drawing" Target="../drawings/drawing7.xml"/><Relationship Id="rId1" Type="http://purl.oclc.org/ooxml/officeDocument/relationships/printerSettings" Target="../printerSettings/printerSettings6.bin"/></Relationships>
</file>

<file path=xl/worksheets/_rels/sheet8.xml.rels><?xml version="1.0" encoding="UTF-8" standalone="yes"?>
<Relationships xmlns="http://schemas.openxmlformats.org/package/2006/relationships"><Relationship Id="rId2" Type="http://purl.oclc.org/ooxml/officeDocument/relationships/drawing" Target="../drawings/drawing8.xml"/><Relationship Id="rId1" Type="http://purl.oclc.org/ooxml/officeDocument/relationships/printerSettings" Target="../printerSettings/printerSettings7.bin"/></Relationships>
</file>

<file path=xl/worksheets/_rels/sheet9.xml.rels><?xml version="1.0" encoding="UTF-8" standalone="yes"?>
<Relationships xmlns="http://schemas.openxmlformats.org/package/2006/relationships"><Relationship Id="rId2" Type="http://purl.oclc.org/ooxml/officeDocument/relationships/drawing" Target="../drawings/drawing9.xml"/><Relationship Id="rId1" Type="http://purl.oclc.org/ooxml/officeDocument/relationships/printerSettings" Target="../printerSettings/printerSettings8.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46F28-8810-41D4-846E-572BCD74F861}">
  <sheetPr>
    <tabColor rgb="FFFFC000"/>
  </sheetPr>
  <dimension ref="A1"/>
  <sheetViews>
    <sheetView tabSelected="1" zoomScale="51" zoomScaleNormal="51" workbookViewId="0">
      <selection activeCell="AE76" sqref="AE76"/>
    </sheetView>
  </sheetViews>
  <sheetFormatPr baseColWidth="10" defaultRowHeight="15"/>
  <cols>
    <col min="1" max="1" width="3" style="119" customWidth="1"/>
    <col min="2" max="14" width="11.42578125" style="119"/>
    <col min="15" max="15" width="5.28515625" style="119" customWidth="1"/>
    <col min="16" max="28" width="11.42578125" style="119"/>
    <col min="29" max="29" width="2.7109375" style="119" customWidth="1"/>
    <col min="30" max="16384" width="11.42578125" style="119"/>
  </cols>
  <sheetData/>
  <pageMargins left="0.7" right="0.7" top="0.75" bottom="0.75" header="0.3" footer="0.3"/>
  <drawing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504BC-858B-42F6-86CD-B8975B56B698}">
  <sheetPr>
    <tabColor rgb="FF00FF00"/>
  </sheetPr>
  <dimension ref="A1:WWD180"/>
  <sheetViews>
    <sheetView zoomScale="18" zoomScaleNormal="18" workbookViewId="0">
      <selection activeCell="B1" sqref="B1"/>
    </sheetView>
  </sheetViews>
  <sheetFormatPr baseColWidth="10" defaultRowHeight="12.75"/>
  <cols>
    <col min="1" max="2" width="60.28515625" style="46" customWidth="1"/>
    <col min="3" max="3" width="69.7109375" style="46" customWidth="1"/>
    <col min="4" max="4" width="84.28515625" style="46" customWidth="1"/>
    <col min="5" max="5" width="92.5703125" style="46" customWidth="1"/>
    <col min="6" max="8" width="63.28515625" style="46" customWidth="1"/>
    <col min="9" max="9" width="93.7109375" style="46" customWidth="1"/>
    <col min="10" max="10" width="116" style="46" customWidth="1"/>
    <col min="11" max="11" width="59.7109375" style="46" customWidth="1"/>
    <col min="12" max="12" width="44.85546875" style="46" customWidth="1"/>
    <col min="13" max="13" width="80.42578125" style="46" customWidth="1"/>
    <col min="14" max="14" width="72.28515625" style="46" customWidth="1"/>
    <col min="15" max="15" width="98.28515625" style="46" customWidth="1"/>
    <col min="16" max="16" width="44.140625" style="46" customWidth="1"/>
    <col min="17" max="18" width="32.28515625" style="46" customWidth="1"/>
    <col min="19" max="19" width="23.5703125" style="122" customWidth="1"/>
    <col min="20" max="20" width="41" style="46" customWidth="1"/>
    <col min="21" max="21" width="45.85546875" style="46" customWidth="1"/>
    <col min="22" max="22" width="32.28515625" style="45" customWidth="1"/>
    <col min="23" max="53" width="32.28515625" style="46" customWidth="1"/>
    <col min="54" max="217" width="11.42578125" style="46"/>
    <col min="218" max="219" width="21.28515625" style="46" customWidth="1"/>
    <col min="220" max="220" width="37.140625" style="46" customWidth="1"/>
    <col min="221" max="221" width="49.28515625" style="46" customWidth="1"/>
    <col min="222" max="222" width="18.5703125" style="46" customWidth="1"/>
    <col min="223" max="223" width="62.28515625" style="46" customWidth="1"/>
    <col min="224" max="224" width="21.7109375" style="46" customWidth="1"/>
    <col min="225" max="225" width="18.42578125" style="46" customWidth="1"/>
    <col min="226" max="226" width="63" style="46" customWidth="1"/>
    <col min="227" max="227" width="22.28515625" style="46" customWidth="1"/>
    <col min="228" max="228" width="21" style="46" customWidth="1"/>
    <col min="229" max="232" width="15.85546875" style="46" customWidth="1"/>
    <col min="233" max="233" width="26.140625" style="46" customWidth="1"/>
    <col min="234" max="245" width="10.7109375" style="46" customWidth="1"/>
    <col min="246" max="253" width="0" style="46" hidden="1" customWidth="1"/>
    <col min="254" max="255" width="15.42578125" style="46" customWidth="1"/>
    <col min="256" max="256" width="18.7109375" style="46" customWidth="1"/>
    <col min="257" max="257" width="18.42578125" style="46" customWidth="1"/>
    <col min="258" max="259" width="15.42578125" style="46" customWidth="1"/>
    <col min="260" max="260" width="18.140625" style="46" customWidth="1"/>
    <col min="261" max="261" width="20.42578125" style="46" customWidth="1"/>
    <col min="262" max="262" width="18.140625" style="46" customWidth="1"/>
    <col min="263" max="263" width="15.42578125" style="46" customWidth="1"/>
    <col min="264" max="264" width="20" style="46" customWidth="1"/>
    <col min="265" max="265" width="18.140625" style="46" customWidth="1"/>
    <col min="266" max="266" width="15.42578125" style="46" customWidth="1"/>
    <col min="267" max="267" width="18.7109375" style="46" customWidth="1"/>
    <col min="268" max="268" width="15.42578125" style="46" customWidth="1"/>
    <col min="269" max="269" width="17.140625" style="46" customWidth="1"/>
    <col min="270" max="270" width="19.28515625" style="46" customWidth="1"/>
    <col min="271" max="271" width="17.5703125" style="46" customWidth="1"/>
    <col min="272" max="272" width="20.7109375" style="46" customWidth="1"/>
    <col min="273" max="273" width="21.42578125" style="46" customWidth="1"/>
    <col min="274" max="274" width="21" style="46" customWidth="1"/>
    <col min="275" max="275" width="16" style="46" customWidth="1"/>
    <col min="276" max="276" width="14.5703125" style="46" customWidth="1"/>
    <col min="277" max="277" width="74.5703125" style="46" customWidth="1"/>
    <col min="278" max="278" width="101.42578125" style="46" customWidth="1"/>
    <col min="279" max="473" width="11.42578125" style="46"/>
    <col min="474" max="475" width="21.28515625" style="46" customWidth="1"/>
    <col min="476" max="476" width="37.140625" style="46" customWidth="1"/>
    <col min="477" max="477" width="49.28515625" style="46" customWidth="1"/>
    <col min="478" max="478" width="18.5703125" style="46" customWidth="1"/>
    <col min="479" max="479" width="62.28515625" style="46" customWidth="1"/>
    <col min="480" max="480" width="21.7109375" style="46" customWidth="1"/>
    <col min="481" max="481" width="18.42578125" style="46" customWidth="1"/>
    <col min="482" max="482" width="63" style="46" customWidth="1"/>
    <col min="483" max="483" width="22.28515625" style="46" customWidth="1"/>
    <col min="484" max="484" width="21" style="46" customWidth="1"/>
    <col min="485" max="488" width="15.85546875" style="46" customWidth="1"/>
    <col min="489" max="489" width="26.140625" style="46" customWidth="1"/>
    <col min="490" max="501" width="10.7109375" style="46" customWidth="1"/>
    <col min="502" max="509" width="0" style="46" hidden="1" customWidth="1"/>
    <col min="510" max="511" width="15.42578125" style="46" customWidth="1"/>
    <col min="512" max="512" width="18.7109375" style="46" customWidth="1"/>
    <col min="513" max="513" width="18.42578125" style="46" customWidth="1"/>
    <col min="514" max="515" width="15.42578125" style="46" customWidth="1"/>
    <col min="516" max="516" width="18.140625" style="46" customWidth="1"/>
    <col min="517" max="517" width="20.42578125" style="46" customWidth="1"/>
    <col min="518" max="518" width="18.140625" style="46" customWidth="1"/>
    <col min="519" max="519" width="15.42578125" style="46" customWidth="1"/>
    <col min="520" max="520" width="20" style="46" customWidth="1"/>
    <col min="521" max="521" width="18.140625" style="46" customWidth="1"/>
    <col min="522" max="522" width="15.42578125" style="46" customWidth="1"/>
    <col min="523" max="523" width="18.7109375" style="46" customWidth="1"/>
    <col min="524" max="524" width="15.42578125" style="46" customWidth="1"/>
    <col min="525" max="525" width="17.140625" style="46" customWidth="1"/>
    <col min="526" max="526" width="19.28515625" style="46" customWidth="1"/>
    <col min="527" max="527" width="17.5703125" style="46" customWidth="1"/>
    <col min="528" max="528" width="20.7109375" style="46" customWidth="1"/>
    <col min="529" max="529" width="21.42578125" style="46" customWidth="1"/>
    <col min="530" max="530" width="21" style="46" customWidth="1"/>
    <col min="531" max="531" width="16" style="46" customWidth="1"/>
    <col min="532" max="532" width="14.5703125" style="46" customWidth="1"/>
    <col min="533" max="533" width="74.5703125" style="46" customWidth="1"/>
    <col min="534" max="534" width="101.42578125" style="46" customWidth="1"/>
    <col min="535" max="729" width="11.42578125" style="46"/>
    <col min="730" max="731" width="21.28515625" style="46" customWidth="1"/>
    <col min="732" max="732" width="37.140625" style="46" customWidth="1"/>
    <col min="733" max="733" width="49.28515625" style="46" customWidth="1"/>
    <col min="734" max="734" width="18.5703125" style="46" customWidth="1"/>
    <col min="735" max="735" width="62.28515625" style="46" customWidth="1"/>
    <col min="736" max="736" width="21.7109375" style="46" customWidth="1"/>
    <col min="737" max="737" width="18.42578125" style="46" customWidth="1"/>
    <col min="738" max="738" width="63" style="46" customWidth="1"/>
    <col min="739" max="739" width="22.28515625" style="46" customWidth="1"/>
    <col min="740" max="740" width="21" style="46" customWidth="1"/>
    <col min="741" max="744" width="15.85546875" style="46" customWidth="1"/>
    <col min="745" max="745" width="26.140625" style="46" customWidth="1"/>
    <col min="746" max="757" width="10.7109375" style="46" customWidth="1"/>
    <col min="758" max="765" width="0" style="46" hidden="1" customWidth="1"/>
    <col min="766" max="767" width="15.42578125" style="46" customWidth="1"/>
    <col min="768" max="768" width="18.7109375" style="46" customWidth="1"/>
    <col min="769" max="769" width="18.42578125" style="46" customWidth="1"/>
    <col min="770" max="771" width="15.42578125" style="46" customWidth="1"/>
    <col min="772" max="772" width="18.140625" style="46" customWidth="1"/>
    <col min="773" max="773" width="20.42578125" style="46" customWidth="1"/>
    <col min="774" max="774" width="18.140625" style="46" customWidth="1"/>
    <col min="775" max="775" width="15.42578125" style="46" customWidth="1"/>
    <col min="776" max="776" width="20" style="46" customWidth="1"/>
    <col min="777" max="777" width="18.140625" style="46" customWidth="1"/>
    <col min="778" max="778" width="15.42578125" style="46" customWidth="1"/>
    <col min="779" max="779" width="18.7109375" style="46" customWidth="1"/>
    <col min="780" max="780" width="15.42578125" style="46" customWidth="1"/>
    <col min="781" max="781" width="17.140625" style="46" customWidth="1"/>
    <col min="782" max="782" width="19.28515625" style="46" customWidth="1"/>
    <col min="783" max="783" width="17.5703125" style="46" customWidth="1"/>
    <col min="784" max="784" width="20.7109375" style="46" customWidth="1"/>
    <col min="785" max="785" width="21.42578125" style="46" customWidth="1"/>
    <col min="786" max="786" width="21" style="46" customWidth="1"/>
    <col min="787" max="787" width="16" style="46" customWidth="1"/>
    <col min="788" max="788" width="14.5703125" style="46" customWidth="1"/>
    <col min="789" max="789" width="74.5703125" style="46" customWidth="1"/>
    <col min="790" max="790" width="101.42578125" style="46" customWidth="1"/>
    <col min="791" max="985" width="11.42578125" style="46"/>
    <col min="986" max="987" width="21.28515625" style="46" customWidth="1"/>
    <col min="988" max="988" width="37.140625" style="46" customWidth="1"/>
    <col min="989" max="989" width="49.28515625" style="46" customWidth="1"/>
    <col min="990" max="990" width="18.5703125" style="46" customWidth="1"/>
    <col min="991" max="991" width="62.28515625" style="46" customWidth="1"/>
    <col min="992" max="992" width="21.7109375" style="46" customWidth="1"/>
    <col min="993" max="993" width="18.42578125" style="46" customWidth="1"/>
    <col min="994" max="994" width="63" style="46" customWidth="1"/>
    <col min="995" max="995" width="22.28515625" style="46" customWidth="1"/>
    <col min="996" max="996" width="21" style="46" customWidth="1"/>
    <col min="997" max="1000" width="15.85546875" style="46" customWidth="1"/>
    <col min="1001" max="1001" width="26.140625" style="46" customWidth="1"/>
    <col min="1002" max="1013" width="10.7109375" style="46" customWidth="1"/>
    <col min="1014" max="1021" width="0" style="46" hidden="1" customWidth="1"/>
    <col min="1022" max="1023" width="15.42578125" style="46" customWidth="1"/>
    <col min="1024" max="1024" width="18.7109375" style="46" customWidth="1"/>
    <col min="1025" max="1025" width="18.42578125" style="46" customWidth="1"/>
    <col min="1026" max="1027" width="15.42578125" style="46" customWidth="1"/>
    <col min="1028" max="1028" width="18.140625" style="46" customWidth="1"/>
    <col min="1029" max="1029" width="20.42578125" style="46" customWidth="1"/>
    <col min="1030" max="1030" width="18.140625" style="46" customWidth="1"/>
    <col min="1031" max="1031" width="15.42578125" style="46" customWidth="1"/>
    <col min="1032" max="1032" width="20" style="46" customWidth="1"/>
    <col min="1033" max="1033" width="18.140625" style="46" customWidth="1"/>
    <col min="1034" max="1034" width="15.42578125" style="46" customWidth="1"/>
    <col min="1035" max="1035" width="18.7109375" style="46" customWidth="1"/>
    <col min="1036" max="1036" width="15.42578125" style="46" customWidth="1"/>
    <col min="1037" max="1037" width="17.140625" style="46" customWidth="1"/>
    <col min="1038" max="1038" width="19.28515625" style="46" customWidth="1"/>
    <col min="1039" max="1039" width="17.5703125" style="46" customWidth="1"/>
    <col min="1040" max="1040" width="20.7109375" style="46" customWidth="1"/>
    <col min="1041" max="1041" width="21.42578125" style="46" customWidth="1"/>
    <col min="1042" max="1042" width="21" style="46" customWidth="1"/>
    <col min="1043" max="1043" width="16" style="46" customWidth="1"/>
    <col min="1044" max="1044" width="14.5703125" style="46" customWidth="1"/>
    <col min="1045" max="1045" width="74.5703125" style="46" customWidth="1"/>
    <col min="1046" max="1046" width="101.42578125" style="46" customWidth="1"/>
    <col min="1047" max="1241" width="11.42578125" style="46"/>
    <col min="1242" max="1243" width="21.28515625" style="46" customWidth="1"/>
    <col min="1244" max="1244" width="37.140625" style="46" customWidth="1"/>
    <col min="1245" max="1245" width="49.28515625" style="46" customWidth="1"/>
    <col min="1246" max="1246" width="18.5703125" style="46" customWidth="1"/>
    <col min="1247" max="1247" width="62.28515625" style="46" customWidth="1"/>
    <col min="1248" max="1248" width="21.7109375" style="46" customWidth="1"/>
    <col min="1249" max="1249" width="18.42578125" style="46" customWidth="1"/>
    <col min="1250" max="1250" width="63" style="46" customWidth="1"/>
    <col min="1251" max="1251" width="22.28515625" style="46" customWidth="1"/>
    <col min="1252" max="1252" width="21" style="46" customWidth="1"/>
    <col min="1253" max="1256" width="15.85546875" style="46" customWidth="1"/>
    <col min="1257" max="1257" width="26.140625" style="46" customWidth="1"/>
    <col min="1258" max="1269" width="10.7109375" style="46" customWidth="1"/>
    <col min="1270" max="1277" width="0" style="46" hidden="1" customWidth="1"/>
    <col min="1278" max="1279" width="15.42578125" style="46" customWidth="1"/>
    <col min="1280" max="1280" width="18.7109375" style="46" customWidth="1"/>
    <col min="1281" max="1281" width="18.42578125" style="46" customWidth="1"/>
    <col min="1282" max="1283" width="15.42578125" style="46" customWidth="1"/>
    <col min="1284" max="1284" width="18.140625" style="46" customWidth="1"/>
    <col min="1285" max="1285" width="20.42578125" style="46" customWidth="1"/>
    <col min="1286" max="1286" width="18.140625" style="46" customWidth="1"/>
    <col min="1287" max="1287" width="15.42578125" style="46" customWidth="1"/>
    <col min="1288" max="1288" width="20" style="46" customWidth="1"/>
    <col min="1289" max="1289" width="18.140625" style="46" customWidth="1"/>
    <col min="1290" max="1290" width="15.42578125" style="46" customWidth="1"/>
    <col min="1291" max="1291" width="18.7109375" style="46" customWidth="1"/>
    <col min="1292" max="1292" width="15.42578125" style="46" customWidth="1"/>
    <col min="1293" max="1293" width="17.140625" style="46" customWidth="1"/>
    <col min="1294" max="1294" width="19.28515625" style="46" customWidth="1"/>
    <col min="1295" max="1295" width="17.5703125" style="46" customWidth="1"/>
    <col min="1296" max="1296" width="20.7109375" style="46" customWidth="1"/>
    <col min="1297" max="1297" width="21.42578125" style="46" customWidth="1"/>
    <col min="1298" max="1298" width="21" style="46" customWidth="1"/>
    <col min="1299" max="1299" width="16" style="46" customWidth="1"/>
    <col min="1300" max="1300" width="14.5703125" style="46" customWidth="1"/>
    <col min="1301" max="1301" width="74.5703125" style="46" customWidth="1"/>
    <col min="1302" max="1302" width="101.42578125" style="46" customWidth="1"/>
    <col min="1303" max="1497" width="11.42578125" style="46"/>
    <col min="1498" max="1499" width="21.28515625" style="46" customWidth="1"/>
    <col min="1500" max="1500" width="37.140625" style="46" customWidth="1"/>
    <col min="1501" max="1501" width="49.28515625" style="46" customWidth="1"/>
    <col min="1502" max="1502" width="18.5703125" style="46" customWidth="1"/>
    <col min="1503" max="1503" width="62.28515625" style="46" customWidth="1"/>
    <col min="1504" max="1504" width="21.7109375" style="46" customWidth="1"/>
    <col min="1505" max="1505" width="18.42578125" style="46" customWidth="1"/>
    <col min="1506" max="1506" width="63" style="46" customWidth="1"/>
    <col min="1507" max="1507" width="22.28515625" style="46" customWidth="1"/>
    <col min="1508" max="1508" width="21" style="46" customWidth="1"/>
    <col min="1509" max="1512" width="15.85546875" style="46" customWidth="1"/>
    <col min="1513" max="1513" width="26.140625" style="46" customWidth="1"/>
    <col min="1514" max="1525" width="10.7109375" style="46" customWidth="1"/>
    <col min="1526" max="1533" width="0" style="46" hidden="1" customWidth="1"/>
    <col min="1534" max="1535" width="15.42578125" style="46" customWidth="1"/>
    <col min="1536" max="1536" width="18.7109375" style="46" customWidth="1"/>
    <col min="1537" max="1537" width="18.42578125" style="46" customWidth="1"/>
    <col min="1538" max="1539" width="15.42578125" style="46" customWidth="1"/>
    <col min="1540" max="1540" width="18.140625" style="46" customWidth="1"/>
    <col min="1541" max="1541" width="20.42578125" style="46" customWidth="1"/>
    <col min="1542" max="1542" width="18.140625" style="46" customWidth="1"/>
    <col min="1543" max="1543" width="15.42578125" style="46" customWidth="1"/>
    <col min="1544" max="1544" width="20" style="46" customWidth="1"/>
    <col min="1545" max="1545" width="18.140625" style="46" customWidth="1"/>
    <col min="1546" max="1546" width="15.42578125" style="46" customWidth="1"/>
    <col min="1547" max="1547" width="18.7109375" style="46" customWidth="1"/>
    <col min="1548" max="1548" width="15.42578125" style="46" customWidth="1"/>
    <col min="1549" max="1549" width="17.140625" style="46" customWidth="1"/>
    <col min="1550" max="1550" width="19.28515625" style="46" customWidth="1"/>
    <col min="1551" max="1551" width="17.5703125" style="46" customWidth="1"/>
    <col min="1552" max="1552" width="20.7109375" style="46" customWidth="1"/>
    <col min="1553" max="1553" width="21.42578125" style="46" customWidth="1"/>
    <col min="1554" max="1554" width="21" style="46" customWidth="1"/>
    <col min="1555" max="1555" width="16" style="46" customWidth="1"/>
    <col min="1556" max="1556" width="14.5703125" style="46" customWidth="1"/>
    <col min="1557" max="1557" width="74.5703125" style="46" customWidth="1"/>
    <col min="1558" max="1558" width="101.42578125" style="46" customWidth="1"/>
    <col min="1559" max="1753" width="11.42578125" style="46"/>
    <col min="1754" max="1755" width="21.28515625" style="46" customWidth="1"/>
    <col min="1756" max="1756" width="37.140625" style="46" customWidth="1"/>
    <col min="1757" max="1757" width="49.28515625" style="46" customWidth="1"/>
    <col min="1758" max="1758" width="18.5703125" style="46" customWidth="1"/>
    <col min="1759" max="1759" width="62.28515625" style="46" customWidth="1"/>
    <col min="1760" max="1760" width="21.7109375" style="46" customWidth="1"/>
    <col min="1761" max="1761" width="18.42578125" style="46" customWidth="1"/>
    <col min="1762" max="1762" width="63" style="46" customWidth="1"/>
    <col min="1763" max="1763" width="22.28515625" style="46" customWidth="1"/>
    <col min="1764" max="1764" width="21" style="46" customWidth="1"/>
    <col min="1765" max="1768" width="15.85546875" style="46" customWidth="1"/>
    <col min="1769" max="1769" width="26.140625" style="46" customWidth="1"/>
    <col min="1770" max="1781" width="10.7109375" style="46" customWidth="1"/>
    <col min="1782" max="1789" width="0" style="46" hidden="1" customWidth="1"/>
    <col min="1790" max="1791" width="15.42578125" style="46" customWidth="1"/>
    <col min="1792" max="1792" width="18.7109375" style="46" customWidth="1"/>
    <col min="1793" max="1793" width="18.42578125" style="46" customWidth="1"/>
    <col min="1794" max="1795" width="15.42578125" style="46" customWidth="1"/>
    <col min="1796" max="1796" width="18.140625" style="46" customWidth="1"/>
    <col min="1797" max="1797" width="20.42578125" style="46" customWidth="1"/>
    <col min="1798" max="1798" width="18.140625" style="46" customWidth="1"/>
    <col min="1799" max="1799" width="15.42578125" style="46" customWidth="1"/>
    <col min="1800" max="1800" width="20" style="46" customWidth="1"/>
    <col min="1801" max="1801" width="18.140625" style="46" customWidth="1"/>
    <col min="1802" max="1802" width="15.42578125" style="46" customWidth="1"/>
    <col min="1803" max="1803" width="18.7109375" style="46" customWidth="1"/>
    <col min="1804" max="1804" width="15.42578125" style="46" customWidth="1"/>
    <col min="1805" max="1805" width="17.140625" style="46" customWidth="1"/>
    <col min="1806" max="1806" width="19.28515625" style="46" customWidth="1"/>
    <col min="1807" max="1807" width="17.5703125" style="46" customWidth="1"/>
    <col min="1808" max="1808" width="20.7109375" style="46" customWidth="1"/>
    <col min="1809" max="1809" width="21.42578125" style="46" customWidth="1"/>
    <col min="1810" max="1810" width="21" style="46" customWidth="1"/>
    <col min="1811" max="1811" width="16" style="46" customWidth="1"/>
    <col min="1812" max="1812" width="14.5703125" style="46" customWidth="1"/>
    <col min="1813" max="1813" width="74.5703125" style="46" customWidth="1"/>
    <col min="1814" max="1814" width="101.42578125" style="46" customWidth="1"/>
    <col min="1815" max="2009" width="11.42578125" style="46"/>
    <col min="2010" max="2011" width="21.28515625" style="46" customWidth="1"/>
    <col min="2012" max="2012" width="37.140625" style="46" customWidth="1"/>
    <col min="2013" max="2013" width="49.28515625" style="46" customWidth="1"/>
    <col min="2014" max="2014" width="18.5703125" style="46" customWidth="1"/>
    <col min="2015" max="2015" width="62.28515625" style="46" customWidth="1"/>
    <col min="2016" max="2016" width="21.7109375" style="46" customWidth="1"/>
    <col min="2017" max="2017" width="18.42578125" style="46" customWidth="1"/>
    <col min="2018" max="2018" width="63" style="46" customWidth="1"/>
    <col min="2019" max="2019" width="22.28515625" style="46" customWidth="1"/>
    <col min="2020" max="2020" width="21" style="46" customWidth="1"/>
    <col min="2021" max="2024" width="15.85546875" style="46" customWidth="1"/>
    <col min="2025" max="2025" width="26.140625" style="46" customWidth="1"/>
    <col min="2026" max="2037" width="10.7109375" style="46" customWidth="1"/>
    <col min="2038" max="2045" width="0" style="46" hidden="1" customWidth="1"/>
    <col min="2046" max="2047" width="15.42578125" style="46" customWidth="1"/>
    <col min="2048" max="2048" width="18.7109375" style="46" customWidth="1"/>
    <col min="2049" max="2049" width="18.42578125" style="46" customWidth="1"/>
    <col min="2050" max="2051" width="15.42578125" style="46" customWidth="1"/>
    <col min="2052" max="2052" width="18.140625" style="46" customWidth="1"/>
    <col min="2053" max="2053" width="20.42578125" style="46" customWidth="1"/>
    <col min="2054" max="2054" width="18.140625" style="46" customWidth="1"/>
    <col min="2055" max="2055" width="15.42578125" style="46" customWidth="1"/>
    <col min="2056" max="2056" width="20" style="46" customWidth="1"/>
    <col min="2057" max="2057" width="18.140625" style="46" customWidth="1"/>
    <col min="2058" max="2058" width="15.42578125" style="46" customWidth="1"/>
    <col min="2059" max="2059" width="18.7109375" style="46" customWidth="1"/>
    <col min="2060" max="2060" width="15.42578125" style="46" customWidth="1"/>
    <col min="2061" max="2061" width="17.140625" style="46" customWidth="1"/>
    <col min="2062" max="2062" width="19.28515625" style="46" customWidth="1"/>
    <col min="2063" max="2063" width="17.5703125" style="46" customWidth="1"/>
    <col min="2064" max="2064" width="20.7109375" style="46" customWidth="1"/>
    <col min="2065" max="2065" width="21.42578125" style="46" customWidth="1"/>
    <col min="2066" max="2066" width="21" style="46" customWidth="1"/>
    <col min="2067" max="2067" width="16" style="46" customWidth="1"/>
    <col min="2068" max="2068" width="14.5703125" style="46" customWidth="1"/>
    <col min="2069" max="2069" width="74.5703125" style="46" customWidth="1"/>
    <col min="2070" max="2070" width="101.42578125" style="46" customWidth="1"/>
    <col min="2071" max="2265" width="11.42578125" style="46"/>
    <col min="2266" max="2267" width="21.28515625" style="46" customWidth="1"/>
    <col min="2268" max="2268" width="37.140625" style="46" customWidth="1"/>
    <col min="2269" max="2269" width="49.28515625" style="46" customWidth="1"/>
    <col min="2270" max="2270" width="18.5703125" style="46" customWidth="1"/>
    <col min="2271" max="2271" width="62.28515625" style="46" customWidth="1"/>
    <col min="2272" max="2272" width="21.7109375" style="46" customWidth="1"/>
    <col min="2273" max="2273" width="18.42578125" style="46" customWidth="1"/>
    <col min="2274" max="2274" width="63" style="46" customWidth="1"/>
    <col min="2275" max="2275" width="22.28515625" style="46" customWidth="1"/>
    <col min="2276" max="2276" width="21" style="46" customWidth="1"/>
    <col min="2277" max="2280" width="15.85546875" style="46" customWidth="1"/>
    <col min="2281" max="2281" width="26.140625" style="46" customWidth="1"/>
    <col min="2282" max="2293" width="10.7109375" style="46" customWidth="1"/>
    <col min="2294" max="2301" width="0" style="46" hidden="1" customWidth="1"/>
    <col min="2302" max="2303" width="15.42578125" style="46" customWidth="1"/>
    <col min="2304" max="2304" width="18.7109375" style="46" customWidth="1"/>
    <col min="2305" max="2305" width="18.42578125" style="46" customWidth="1"/>
    <col min="2306" max="2307" width="15.42578125" style="46" customWidth="1"/>
    <col min="2308" max="2308" width="18.140625" style="46" customWidth="1"/>
    <col min="2309" max="2309" width="20.42578125" style="46" customWidth="1"/>
    <col min="2310" max="2310" width="18.140625" style="46" customWidth="1"/>
    <col min="2311" max="2311" width="15.42578125" style="46" customWidth="1"/>
    <col min="2312" max="2312" width="20" style="46" customWidth="1"/>
    <col min="2313" max="2313" width="18.140625" style="46" customWidth="1"/>
    <col min="2314" max="2314" width="15.42578125" style="46" customWidth="1"/>
    <col min="2315" max="2315" width="18.7109375" style="46" customWidth="1"/>
    <col min="2316" max="2316" width="15.42578125" style="46" customWidth="1"/>
    <col min="2317" max="2317" width="17.140625" style="46" customWidth="1"/>
    <col min="2318" max="2318" width="19.28515625" style="46" customWidth="1"/>
    <col min="2319" max="2319" width="17.5703125" style="46" customWidth="1"/>
    <col min="2320" max="2320" width="20.7109375" style="46" customWidth="1"/>
    <col min="2321" max="2321" width="21.42578125" style="46" customWidth="1"/>
    <col min="2322" max="2322" width="21" style="46" customWidth="1"/>
    <col min="2323" max="2323" width="16" style="46" customWidth="1"/>
    <col min="2324" max="2324" width="14.5703125" style="46" customWidth="1"/>
    <col min="2325" max="2325" width="74.5703125" style="46" customWidth="1"/>
    <col min="2326" max="2326" width="101.42578125" style="46" customWidth="1"/>
    <col min="2327" max="2521" width="11.42578125" style="46"/>
    <col min="2522" max="2523" width="21.28515625" style="46" customWidth="1"/>
    <col min="2524" max="2524" width="37.140625" style="46" customWidth="1"/>
    <col min="2525" max="2525" width="49.28515625" style="46" customWidth="1"/>
    <col min="2526" max="2526" width="18.5703125" style="46" customWidth="1"/>
    <col min="2527" max="2527" width="62.28515625" style="46" customWidth="1"/>
    <col min="2528" max="2528" width="21.7109375" style="46" customWidth="1"/>
    <col min="2529" max="2529" width="18.42578125" style="46" customWidth="1"/>
    <col min="2530" max="2530" width="63" style="46" customWidth="1"/>
    <col min="2531" max="2531" width="22.28515625" style="46" customWidth="1"/>
    <col min="2532" max="2532" width="21" style="46" customWidth="1"/>
    <col min="2533" max="2536" width="15.85546875" style="46" customWidth="1"/>
    <col min="2537" max="2537" width="26.140625" style="46" customWidth="1"/>
    <col min="2538" max="2549" width="10.7109375" style="46" customWidth="1"/>
    <col min="2550" max="2557" width="0" style="46" hidden="1" customWidth="1"/>
    <col min="2558" max="2559" width="15.42578125" style="46" customWidth="1"/>
    <col min="2560" max="2560" width="18.7109375" style="46" customWidth="1"/>
    <col min="2561" max="2561" width="18.42578125" style="46" customWidth="1"/>
    <col min="2562" max="2563" width="15.42578125" style="46" customWidth="1"/>
    <col min="2564" max="2564" width="18.140625" style="46" customWidth="1"/>
    <col min="2565" max="2565" width="20.42578125" style="46" customWidth="1"/>
    <col min="2566" max="2566" width="18.140625" style="46" customWidth="1"/>
    <col min="2567" max="2567" width="15.42578125" style="46" customWidth="1"/>
    <col min="2568" max="2568" width="20" style="46" customWidth="1"/>
    <col min="2569" max="2569" width="18.140625" style="46" customWidth="1"/>
    <col min="2570" max="2570" width="15.42578125" style="46" customWidth="1"/>
    <col min="2571" max="2571" width="18.7109375" style="46" customWidth="1"/>
    <col min="2572" max="2572" width="15.42578125" style="46" customWidth="1"/>
    <col min="2573" max="2573" width="17.140625" style="46" customWidth="1"/>
    <col min="2574" max="2574" width="19.28515625" style="46" customWidth="1"/>
    <col min="2575" max="2575" width="17.5703125" style="46" customWidth="1"/>
    <col min="2576" max="2576" width="20.7109375" style="46" customWidth="1"/>
    <col min="2577" max="2577" width="21.42578125" style="46" customWidth="1"/>
    <col min="2578" max="2578" width="21" style="46" customWidth="1"/>
    <col min="2579" max="2579" width="16" style="46" customWidth="1"/>
    <col min="2580" max="2580" width="14.5703125" style="46" customWidth="1"/>
    <col min="2581" max="2581" width="74.5703125" style="46" customWidth="1"/>
    <col min="2582" max="2582" width="101.42578125" style="46" customWidth="1"/>
    <col min="2583" max="2777" width="11.42578125" style="46"/>
    <col min="2778" max="2779" width="21.28515625" style="46" customWidth="1"/>
    <col min="2780" max="2780" width="37.140625" style="46" customWidth="1"/>
    <col min="2781" max="2781" width="49.28515625" style="46" customWidth="1"/>
    <col min="2782" max="2782" width="18.5703125" style="46" customWidth="1"/>
    <col min="2783" max="2783" width="62.28515625" style="46" customWidth="1"/>
    <col min="2784" max="2784" width="21.7109375" style="46" customWidth="1"/>
    <col min="2785" max="2785" width="18.42578125" style="46" customWidth="1"/>
    <col min="2786" max="2786" width="63" style="46" customWidth="1"/>
    <col min="2787" max="2787" width="22.28515625" style="46" customWidth="1"/>
    <col min="2788" max="2788" width="21" style="46" customWidth="1"/>
    <col min="2789" max="2792" width="15.85546875" style="46" customWidth="1"/>
    <col min="2793" max="2793" width="26.140625" style="46" customWidth="1"/>
    <col min="2794" max="2805" width="10.7109375" style="46" customWidth="1"/>
    <col min="2806" max="2813" width="0" style="46" hidden="1" customWidth="1"/>
    <col min="2814" max="2815" width="15.42578125" style="46" customWidth="1"/>
    <col min="2816" max="2816" width="18.7109375" style="46" customWidth="1"/>
    <col min="2817" max="2817" width="18.42578125" style="46" customWidth="1"/>
    <col min="2818" max="2819" width="15.42578125" style="46" customWidth="1"/>
    <col min="2820" max="2820" width="18.140625" style="46" customWidth="1"/>
    <col min="2821" max="2821" width="20.42578125" style="46" customWidth="1"/>
    <col min="2822" max="2822" width="18.140625" style="46" customWidth="1"/>
    <col min="2823" max="2823" width="15.42578125" style="46" customWidth="1"/>
    <col min="2824" max="2824" width="20" style="46" customWidth="1"/>
    <col min="2825" max="2825" width="18.140625" style="46" customWidth="1"/>
    <col min="2826" max="2826" width="15.42578125" style="46" customWidth="1"/>
    <col min="2827" max="2827" width="18.7109375" style="46" customWidth="1"/>
    <col min="2828" max="2828" width="15.42578125" style="46" customWidth="1"/>
    <col min="2829" max="2829" width="17.140625" style="46" customWidth="1"/>
    <col min="2830" max="2830" width="19.28515625" style="46" customWidth="1"/>
    <col min="2831" max="2831" width="17.5703125" style="46" customWidth="1"/>
    <col min="2832" max="2832" width="20.7109375" style="46" customWidth="1"/>
    <col min="2833" max="2833" width="21.42578125" style="46" customWidth="1"/>
    <col min="2834" max="2834" width="21" style="46" customWidth="1"/>
    <col min="2835" max="2835" width="16" style="46" customWidth="1"/>
    <col min="2836" max="2836" width="14.5703125" style="46" customWidth="1"/>
    <col min="2837" max="2837" width="74.5703125" style="46" customWidth="1"/>
    <col min="2838" max="2838" width="101.42578125" style="46" customWidth="1"/>
    <col min="2839" max="3033" width="11.42578125" style="46"/>
    <col min="3034" max="3035" width="21.28515625" style="46" customWidth="1"/>
    <col min="3036" max="3036" width="37.140625" style="46" customWidth="1"/>
    <col min="3037" max="3037" width="49.28515625" style="46" customWidth="1"/>
    <col min="3038" max="3038" width="18.5703125" style="46" customWidth="1"/>
    <col min="3039" max="3039" width="62.28515625" style="46" customWidth="1"/>
    <col min="3040" max="3040" width="21.7109375" style="46" customWidth="1"/>
    <col min="3041" max="3041" width="18.42578125" style="46" customWidth="1"/>
    <col min="3042" max="3042" width="63" style="46" customWidth="1"/>
    <col min="3043" max="3043" width="22.28515625" style="46" customWidth="1"/>
    <col min="3044" max="3044" width="21" style="46" customWidth="1"/>
    <col min="3045" max="3048" width="15.85546875" style="46" customWidth="1"/>
    <col min="3049" max="3049" width="26.140625" style="46" customWidth="1"/>
    <col min="3050" max="3061" width="10.7109375" style="46" customWidth="1"/>
    <col min="3062" max="3069" width="0" style="46" hidden="1" customWidth="1"/>
    <col min="3070" max="3071" width="15.42578125" style="46" customWidth="1"/>
    <col min="3072" max="3072" width="18.7109375" style="46" customWidth="1"/>
    <col min="3073" max="3073" width="18.42578125" style="46" customWidth="1"/>
    <col min="3074" max="3075" width="15.42578125" style="46" customWidth="1"/>
    <col min="3076" max="3076" width="18.140625" style="46" customWidth="1"/>
    <col min="3077" max="3077" width="20.42578125" style="46" customWidth="1"/>
    <col min="3078" max="3078" width="18.140625" style="46" customWidth="1"/>
    <col min="3079" max="3079" width="15.42578125" style="46" customWidth="1"/>
    <col min="3080" max="3080" width="20" style="46" customWidth="1"/>
    <col min="3081" max="3081" width="18.140625" style="46" customWidth="1"/>
    <col min="3082" max="3082" width="15.42578125" style="46" customWidth="1"/>
    <col min="3083" max="3083" width="18.7109375" style="46" customWidth="1"/>
    <col min="3084" max="3084" width="15.42578125" style="46" customWidth="1"/>
    <col min="3085" max="3085" width="17.140625" style="46" customWidth="1"/>
    <col min="3086" max="3086" width="19.28515625" style="46" customWidth="1"/>
    <col min="3087" max="3087" width="17.5703125" style="46" customWidth="1"/>
    <col min="3088" max="3088" width="20.7109375" style="46" customWidth="1"/>
    <col min="3089" max="3089" width="21.42578125" style="46" customWidth="1"/>
    <col min="3090" max="3090" width="21" style="46" customWidth="1"/>
    <col min="3091" max="3091" width="16" style="46" customWidth="1"/>
    <col min="3092" max="3092" width="14.5703125" style="46" customWidth="1"/>
    <col min="3093" max="3093" width="74.5703125" style="46" customWidth="1"/>
    <col min="3094" max="3094" width="101.42578125" style="46" customWidth="1"/>
    <col min="3095" max="3289" width="11.42578125" style="46"/>
    <col min="3290" max="3291" width="21.28515625" style="46" customWidth="1"/>
    <col min="3292" max="3292" width="37.140625" style="46" customWidth="1"/>
    <col min="3293" max="3293" width="49.28515625" style="46" customWidth="1"/>
    <col min="3294" max="3294" width="18.5703125" style="46" customWidth="1"/>
    <col min="3295" max="3295" width="62.28515625" style="46" customWidth="1"/>
    <col min="3296" max="3296" width="21.7109375" style="46" customWidth="1"/>
    <col min="3297" max="3297" width="18.42578125" style="46" customWidth="1"/>
    <col min="3298" max="3298" width="63" style="46" customWidth="1"/>
    <col min="3299" max="3299" width="22.28515625" style="46" customWidth="1"/>
    <col min="3300" max="3300" width="21" style="46" customWidth="1"/>
    <col min="3301" max="3304" width="15.85546875" style="46" customWidth="1"/>
    <col min="3305" max="3305" width="26.140625" style="46" customWidth="1"/>
    <col min="3306" max="3317" width="10.7109375" style="46" customWidth="1"/>
    <col min="3318" max="3325" width="0" style="46" hidden="1" customWidth="1"/>
    <col min="3326" max="3327" width="15.42578125" style="46" customWidth="1"/>
    <col min="3328" max="3328" width="18.7109375" style="46" customWidth="1"/>
    <col min="3329" max="3329" width="18.42578125" style="46" customWidth="1"/>
    <col min="3330" max="3331" width="15.42578125" style="46" customWidth="1"/>
    <col min="3332" max="3332" width="18.140625" style="46" customWidth="1"/>
    <col min="3333" max="3333" width="20.42578125" style="46" customWidth="1"/>
    <col min="3334" max="3334" width="18.140625" style="46" customWidth="1"/>
    <col min="3335" max="3335" width="15.42578125" style="46" customWidth="1"/>
    <col min="3336" max="3336" width="20" style="46" customWidth="1"/>
    <col min="3337" max="3337" width="18.140625" style="46" customWidth="1"/>
    <col min="3338" max="3338" width="15.42578125" style="46" customWidth="1"/>
    <col min="3339" max="3339" width="18.7109375" style="46" customWidth="1"/>
    <col min="3340" max="3340" width="15.42578125" style="46" customWidth="1"/>
    <col min="3341" max="3341" width="17.140625" style="46" customWidth="1"/>
    <col min="3342" max="3342" width="19.28515625" style="46" customWidth="1"/>
    <col min="3343" max="3343" width="17.5703125" style="46" customWidth="1"/>
    <col min="3344" max="3344" width="20.7109375" style="46" customWidth="1"/>
    <col min="3345" max="3345" width="21.42578125" style="46" customWidth="1"/>
    <col min="3346" max="3346" width="21" style="46" customWidth="1"/>
    <col min="3347" max="3347" width="16" style="46" customWidth="1"/>
    <col min="3348" max="3348" width="14.5703125" style="46" customWidth="1"/>
    <col min="3349" max="3349" width="74.5703125" style="46" customWidth="1"/>
    <col min="3350" max="3350" width="101.42578125" style="46" customWidth="1"/>
    <col min="3351" max="3545" width="11.42578125" style="46"/>
    <col min="3546" max="3547" width="21.28515625" style="46" customWidth="1"/>
    <col min="3548" max="3548" width="37.140625" style="46" customWidth="1"/>
    <col min="3549" max="3549" width="49.28515625" style="46" customWidth="1"/>
    <col min="3550" max="3550" width="18.5703125" style="46" customWidth="1"/>
    <col min="3551" max="3551" width="62.28515625" style="46" customWidth="1"/>
    <col min="3552" max="3552" width="21.7109375" style="46" customWidth="1"/>
    <col min="3553" max="3553" width="18.42578125" style="46" customWidth="1"/>
    <col min="3554" max="3554" width="63" style="46" customWidth="1"/>
    <col min="3555" max="3555" width="22.28515625" style="46" customWidth="1"/>
    <col min="3556" max="3556" width="21" style="46" customWidth="1"/>
    <col min="3557" max="3560" width="15.85546875" style="46" customWidth="1"/>
    <col min="3561" max="3561" width="26.140625" style="46" customWidth="1"/>
    <col min="3562" max="3573" width="10.7109375" style="46" customWidth="1"/>
    <col min="3574" max="3581" width="0" style="46" hidden="1" customWidth="1"/>
    <col min="3582" max="3583" width="15.42578125" style="46" customWidth="1"/>
    <col min="3584" max="3584" width="18.7109375" style="46" customWidth="1"/>
    <col min="3585" max="3585" width="18.42578125" style="46" customWidth="1"/>
    <col min="3586" max="3587" width="15.42578125" style="46" customWidth="1"/>
    <col min="3588" max="3588" width="18.140625" style="46" customWidth="1"/>
    <col min="3589" max="3589" width="20.42578125" style="46" customWidth="1"/>
    <col min="3590" max="3590" width="18.140625" style="46" customWidth="1"/>
    <col min="3591" max="3591" width="15.42578125" style="46" customWidth="1"/>
    <col min="3592" max="3592" width="20" style="46" customWidth="1"/>
    <col min="3593" max="3593" width="18.140625" style="46" customWidth="1"/>
    <col min="3594" max="3594" width="15.42578125" style="46" customWidth="1"/>
    <col min="3595" max="3595" width="18.7109375" style="46" customWidth="1"/>
    <col min="3596" max="3596" width="15.42578125" style="46" customWidth="1"/>
    <col min="3597" max="3597" width="17.140625" style="46" customWidth="1"/>
    <col min="3598" max="3598" width="19.28515625" style="46" customWidth="1"/>
    <col min="3599" max="3599" width="17.5703125" style="46" customWidth="1"/>
    <col min="3600" max="3600" width="20.7109375" style="46" customWidth="1"/>
    <col min="3601" max="3601" width="21.42578125" style="46" customWidth="1"/>
    <col min="3602" max="3602" width="21" style="46" customWidth="1"/>
    <col min="3603" max="3603" width="16" style="46" customWidth="1"/>
    <col min="3604" max="3604" width="14.5703125" style="46" customWidth="1"/>
    <col min="3605" max="3605" width="74.5703125" style="46" customWidth="1"/>
    <col min="3606" max="3606" width="101.42578125" style="46" customWidth="1"/>
    <col min="3607" max="3801" width="11.42578125" style="46"/>
    <col min="3802" max="3803" width="21.28515625" style="46" customWidth="1"/>
    <col min="3804" max="3804" width="37.140625" style="46" customWidth="1"/>
    <col min="3805" max="3805" width="49.28515625" style="46" customWidth="1"/>
    <col min="3806" max="3806" width="18.5703125" style="46" customWidth="1"/>
    <col min="3807" max="3807" width="62.28515625" style="46" customWidth="1"/>
    <col min="3808" max="3808" width="21.7109375" style="46" customWidth="1"/>
    <col min="3809" max="3809" width="18.42578125" style="46" customWidth="1"/>
    <col min="3810" max="3810" width="63" style="46" customWidth="1"/>
    <col min="3811" max="3811" width="22.28515625" style="46" customWidth="1"/>
    <col min="3812" max="3812" width="21" style="46" customWidth="1"/>
    <col min="3813" max="3816" width="15.85546875" style="46" customWidth="1"/>
    <col min="3817" max="3817" width="26.140625" style="46" customWidth="1"/>
    <col min="3818" max="3829" width="10.7109375" style="46" customWidth="1"/>
    <col min="3830" max="3837" width="0" style="46" hidden="1" customWidth="1"/>
    <col min="3838" max="3839" width="15.42578125" style="46" customWidth="1"/>
    <col min="3840" max="3840" width="18.7109375" style="46" customWidth="1"/>
    <col min="3841" max="3841" width="18.42578125" style="46" customWidth="1"/>
    <col min="3842" max="3843" width="15.42578125" style="46" customWidth="1"/>
    <col min="3844" max="3844" width="18.140625" style="46" customWidth="1"/>
    <col min="3845" max="3845" width="20.42578125" style="46" customWidth="1"/>
    <col min="3846" max="3846" width="18.140625" style="46" customWidth="1"/>
    <col min="3847" max="3847" width="15.42578125" style="46" customWidth="1"/>
    <col min="3848" max="3848" width="20" style="46" customWidth="1"/>
    <col min="3849" max="3849" width="18.140625" style="46" customWidth="1"/>
    <col min="3850" max="3850" width="15.42578125" style="46" customWidth="1"/>
    <col min="3851" max="3851" width="18.7109375" style="46" customWidth="1"/>
    <col min="3852" max="3852" width="15.42578125" style="46" customWidth="1"/>
    <col min="3853" max="3853" width="17.140625" style="46" customWidth="1"/>
    <col min="3854" max="3854" width="19.28515625" style="46" customWidth="1"/>
    <col min="3855" max="3855" width="17.5703125" style="46" customWidth="1"/>
    <col min="3856" max="3856" width="20.7109375" style="46" customWidth="1"/>
    <col min="3857" max="3857" width="21.42578125" style="46" customWidth="1"/>
    <col min="3858" max="3858" width="21" style="46" customWidth="1"/>
    <col min="3859" max="3859" width="16" style="46" customWidth="1"/>
    <col min="3860" max="3860" width="14.5703125" style="46" customWidth="1"/>
    <col min="3861" max="3861" width="74.5703125" style="46" customWidth="1"/>
    <col min="3862" max="3862" width="101.42578125" style="46" customWidth="1"/>
    <col min="3863" max="4057" width="11.42578125" style="46"/>
    <col min="4058" max="4059" width="21.28515625" style="46" customWidth="1"/>
    <col min="4060" max="4060" width="37.140625" style="46" customWidth="1"/>
    <col min="4061" max="4061" width="49.28515625" style="46" customWidth="1"/>
    <col min="4062" max="4062" width="18.5703125" style="46" customWidth="1"/>
    <col min="4063" max="4063" width="62.28515625" style="46" customWidth="1"/>
    <col min="4064" max="4064" width="21.7109375" style="46" customWidth="1"/>
    <col min="4065" max="4065" width="18.42578125" style="46" customWidth="1"/>
    <col min="4066" max="4066" width="63" style="46" customWidth="1"/>
    <col min="4067" max="4067" width="22.28515625" style="46" customWidth="1"/>
    <col min="4068" max="4068" width="21" style="46" customWidth="1"/>
    <col min="4069" max="4072" width="15.85546875" style="46" customWidth="1"/>
    <col min="4073" max="4073" width="26.140625" style="46" customWidth="1"/>
    <col min="4074" max="4085" width="10.7109375" style="46" customWidth="1"/>
    <col min="4086" max="4093" width="0" style="46" hidden="1" customWidth="1"/>
    <col min="4094" max="4095" width="15.42578125" style="46" customWidth="1"/>
    <col min="4096" max="4096" width="18.7109375" style="46" customWidth="1"/>
    <col min="4097" max="4097" width="18.42578125" style="46" customWidth="1"/>
    <col min="4098" max="4099" width="15.42578125" style="46" customWidth="1"/>
    <col min="4100" max="4100" width="18.140625" style="46" customWidth="1"/>
    <col min="4101" max="4101" width="20.42578125" style="46" customWidth="1"/>
    <col min="4102" max="4102" width="18.140625" style="46" customWidth="1"/>
    <col min="4103" max="4103" width="15.42578125" style="46" customWidth="1"/>
    <col min="4104" max="4104" width="20" style="46" customWidth="1"/>
    <col min="4105" max="4105" width="18.140625" style="46" customWidth="1"/>
    <col min="4106" max="4106" width="15.42578125" style="46" customWidth="1"/>
    <col min="4107" max="4107" width="18.7109375" style="46" customWidth="1"/>
    <col min="4108" max="4108" width="15.42578125" style="46" customWidth="1"/>
    <col min="4109" max="4109" width="17.140625" style="46" customWidth="1"/>
    <col min="4110" max="4110" width="19.28515625" style="46" customWidth="1"/>
    <col min="4111" max="4111" width="17.5703125" style="46" customWidth="1"/>
    <col min="4112" max="4112" width="20.7109375" style="46" customWidth="1"/>
    <col min="4113" max="4113" width="21.42578125" style="46" customWidth="1"/>
    <col min="4114" max="4114" width="21" style="46" customWidth="1"/>
    <col min="4115" max="4115" width="16" style="46" customWidth="1"/>
    <col min="4116" max="4116" width="14.5703125" style="46" customWidth="1"/>
    <col min="4117" max="4117" width="74.5703125" style="46" customWidth="1"/>
    <col min="4118" max="4118" width="101.42578125" style="46" customWidth="1"/>
    <col min="4119" max="4313" width="11.42578125" style="46"/>
    <col min="4314" max="4315" width="21.28515625" style="46" customWidth="1"/>
    <col min="4316" max="4316" width="37.140625" style="46" customWidth="1"/>
    <col min="4317" max="4317" width="49.28515625" style="46" customWidth="1"/>
    <col min="4318" max="4318" width="18.5703125" style="46" customWidth="1"/>
    <col min="4319" max="4319" width="62.28515625" style="46" customWidth="1"/>
    <col min="4320" max="4320" width="21.7109375" style="46" customWidth="1"/>
    <col min="4321" max="4321" width="18.42578125" style="46" customWidth="1"/>
    <col min="4322" max="4322" width="63" style="46" customWidth="1"/>
    <col min="4323" max="4323" width="22.28515625" style="46" customWidth="1"/>
    <col min="4324" max="4324" width="21" style="46" customWidth="1"/>
    <col min="4325" max="4328" width="15.85546875" style="46" customWidth="1"/>
    <col min="4329" max="4329" width="26.140625" style="46" customWidth="1"/>
    <col min="4330" max="4341" width="10.7109375" style="46" customWidth="1"/>
    <col min="4342" max="4349" width="0" style="46" hidden="1" customWidth="1"/>
    <col min="4350" max="4351" width="15.42578125" style="46" customWidth="1"/>
    <col min="4352" max="4352" width="18.7109375" style="46" customWidth="1"/>
    <col min="4353" max="4353" width="18.42578125" style="46" customWidth="1"/>
    <col min="4354" max="4355" width="15.42578125" style="46" customWidth="1"/>
    <col min="4356" max="4356" width="18.140625" style="46" customWidth="1"/>
    <col min="4357" max="4357" width="20.42578125" style="46" customWidth="1"/>
    <col min="4358" max="4358" width="18.140625" style="46" customWidth="1"/>
    <col min="4359" max="4359" width="15.42578125" style="46" customWidth="1"/>
    <col min="4360" max="4360" width="20" style="46" customWidth="1"/>
    <col min="4361" max="4361" width="18.140625" style="46" customWidth="1"/>
    <col min="4362" max="4362" width="15.42578125" style="46" customWidth="1"/>
    <col min="4363" max="4363" width="18.7109375" style="46" customWidth="1"/>
    <col min="4364" max="4364" width="15.42578125" style="46" customWidth="1"/>
    <col min="4365" max="4365" width="17.140625" style="46" customWidth="1"/>
    <col min="4366" max="4366" width="19.28515625" style="46" customWidth="1"/>
    <col min="4367" max="4367" width="17.5703125" style="46" customWidth="1"/>
    <col min="4368" max="4368" width="20.7109375" style="46" customWidth="1"/>
    <col min="4369" max="4369" width="21.42578125" style="46" customWidth="1"/>
    <col min="4370" max="4370" width="21" style="46" customWidth="1"/>
    <col min="4371" max="4371" width="16" style="46" customWidth="1"/>
    <col min="4372" max="4372" width="14.5703125" style="46" customWidth="1"/>
    <col min="4373" max="4373" width="74.5703125" style="46" customWidth="1"/>
    <col min="4374" max="4374" width="101.42578125" style="46" customWidth="1"/>
    <col min="4375" max="4569" width="11.42578125" style="46"/>
    <col min="4570" max="4571" width="21.28515625" style="46" customWidth="1"/>
    <col min="4572" max="4572" width="37.140625" style="46" customWidth="1"/>
    <col min="4573" max="4573" width="49.28515625" style="46" customWidth="1"/>
    <col min="4574" max="4574" width="18.5703125" style="46" customWidth="1"/>
    <col min="4575" max="4575" width="62.28515625" style="46" customWidth="1"/>
    <col min="4576" max="4576" width="21.7109375" style="46" customWidth="1"/>
    <col min="4577" max="4577" width="18.42578125" style="46" customWidth="1"/>
    <col min="4578" max="4578" width="63" style="46" customWidth="1"/>
    <col min="4579" max="4579" width="22.28515625" style="46" customWidth="1"/>
    <col min="4580" max="4580" width="21" style="46" customWidth="1"/>
    <col min="4581" max="4584" width="15.85546875" style="46" customWidth="1"/>
    <col min="4585" max="4585" width="26.140625" style="46" customWidth="1"/>
    <col min="4586" max="4597" width="10.7109375" style="46" customWidth="1"/>
    <col min="4598" max="4605" width="0" style="46" hidden="1" customWidth="1"/>
    <col min="4606" max="4607" width="15.42578125" style="46" customWidth="1"/>
    <col min="4608" max="4608" width="18.7109375" style="46" customWidth="1"/>
    <col min="4609" max="4609" width="18.42578125" style="46" customWidth="1"/>
    <col min="4610" max="4611" width="15.42578125" style="46" customWidth="1"/>
    <col min="4612" max="4612" width="18.140625" style="46" customWidth="1"/>
    <col min="4613" max="4613" width="20.42578125" style="46" customWidth="1"/>
    <col min="4614" max="4614" width="18.140625" style="46" customWidth="1"/>
    <col min="4615" max="4615" width="15.42578125" style="46" customWidth="1"/>
    <col min="4616" max="4616" width="20" style="46" customWidth="1"/>
    <col min="4617" max="4617" width="18.140625" style="46" customWidth="1"/>
    <col min="4618" max="4618" width="15.42578125" style="46" customWidth="1"/>
    <col min="4619" max="4619" width="18.7109375" style="46" customWidth="1"/>
    <col min="4620" max="4620" width="15.42578125" style="46" customWidth="1"/>
    <col min="4621" max="4621" width="17.140625" style="46" customWidth="1"/>
    <col min="4622" max="4622" width="19.28515625" style="46" customWidth="1"/>
    <col min="4623" max="4623" width="17.5703125" style="46" customWidth="1"/>
    <col min="4624" max="4624" width="20.7109375" style="46" customWidth="1"/>
    <col min="4625" max="4625" width="21.42578125" style="46" customWidth="1"/>
    <col min="4626" max="4626" width="21" style="46" customWidth="1"/>
    <col min="4627" max="4627" width="16" style="46" customWidth="1"/>
    <col min="4628" max="4628" width="14.5703125" style="46" customWidth="1"/>
    <col min="4629" max="4629" width="74.5703125" style="46" customWidth="1"/>
    <col min="4630" max="4630" width="101.42578125" style="46" customWidth="1"/>
    <col min="4631" max="4825" width="11.42578125" style="46"/>
    <col min="4826" max="4827" width="21.28515625" style="46" customWidth="1"/>
    <col min="4828" max="4828" width="37.140625" style="46" customWidth="1"/>
    <col min="4829" max="4829" width="49.28515625" style="46" customWidth="1"/>
    <col min="4830" max="4830" width="18.5703125" style="46" customWidth="1"/>
    <col min="4831" max="4831" width="62.28515625" style="46" customWidth="1"/>
    <col min="4832" max="4832" width="21.7109375" style="46" customWidth="1"/>
    <col min="4833" max="4833" width="18.42578125" style="46" customWidth="1"/>
    <col min="4834" max="4834" width="63" style="46" customWidth="1"/>
    <col min="4835" max="4835" width="22.28515625" style="46" customWidth="1"/>
    <col min="4836" max="4836" width="21" style="46" customWidth="1"/>
    <col min="4837" max="4840" width="15.85546875" style="46" customWidth="1"/>
    <col min="4841" max="4841" width="26.140625" style="46" customWidth="1"/>
    <col min="4842" max="4853" width="10.7109375" style="46" customWidth="1"/>
    <col min="4854" max="4861" width="0" style="46" hidden="1" customWidth="1"/>
    <col min="4862" max="4863" width="15.42578125" style="46" customWidth="1"/>
    <col min="4864" max="4864" width="18.7109375" style="46" customWidth="1"/>
    <col min="4865" max="4865" width="18.42578125" style="46" customWidth="1"/>
    <col min="4866" max="4867" width="15.42578125" style="46" customWidth="1"/>
    <col min="4868" max="4868" width="18.140625" style="46" customWidth="1"/>
    <col min="4869" max="4869" width="20.42578125" style="46" customWidth="1"/>
    <col min="4870" max="4870" width="18.140625" style="46" customWidth="1"/>
    <col min="4871" max="4871" width="15.42578125" style="46" customWidth="1"/>
    <col min="4872" max="4872" width="20" style="46" customWidth="1"/>
    <col min="4873" max="4873" width="18.140625" style="46" customWidth="1"/>
    <col min="4874" max="4874" width="15.42578125" style="46" customWidth="1"/>
    <col min="4875" max="4875" width="18.7109375" style="46" customWidth="1"/>
    <col min="4876" max="4876" width="15.42578125" style="46" customWidth="1"/>
    <col min="4877" max="4877" width="17.140625" style="46" customWidth="1"/>
    <col min="4878" max="4878" width="19.28515625" style="46" customWidth="1"/>
    <col min="4879" max="4879" width="17.5703125" style="46" customWidth="1"/>
    <col min="4880" max="4880" width="20.7109375" style="46" customWidth="1"/>
    <col min="4881" max="4881" width="21.42578125" style="46" customWidth="1"/>
    <col min="4882" max="4882" width="21" style="46" customWidth="1"/>
    <col min="4883" max="4883" width="16" style="46" customWidth="1"/>
    <col min="4884" max="4884" width="14.5703125" style="46" customWidth="1"/>
    <col min="4885" max="4885" width="74.5703125" style="46" customWidth="1"/>
    <col min="4886" max="4886" width="101.42578125" style="46" customWidth="1"/>
    <col min="4887" max="5081" width="11.42578125" style="46"/>
    <col min="5082" max="5083" width="21.28515625" style="46" customWidth="1"/>
    <col min="5084" max="5084" width="37.140625" style="46" customWidth="1"/>
    <col min="5085" max="5085" width="49.28515625" style="46" customWidth="1"/>
    <col min="5086" max="5086" width="18.5703125" style="46" customWidth="1"/>
    <col min="5087" max="5087" width="62.28515625" style="46" customWidth="1"/>
    <col min="5088" max="5088" width="21.7109375" style="46" customWidth="1"/>
    <col min="5089" max="5089" width="18.42578125" style="46" customWidth="1"/>
    <col min="5090" max="5090" width="63" style="46" customWidth="1"/>
    <col min="5091" max="5091" width="22.28515625" style="46" customWidth="1"/>
    <col min="5092" max="5092" width="21" style="46" customWidth="1"/>
    <col min="5093" max="5096" width="15.85546875" style="46" customWidth="1"/>
    <col min="5097" max="5097" width="26.140625" style="46" customWidth="1"/>
    <col min="5098" max="5109" width="10.7109375" style="46" customWidth="1"/>
    <col min="5110" max="5117" width="0" style="46" hidden="1" customWidth="1"/>
    <col min="5118" max="5119" width="15.42578125" style="46" customWidth="1"/>
    <col min="5120" max="5120" width="18.7109375" style="46" customWidth="1"/>
    <col min="5121" max="5121" width="18.42578125" style="46" customWidth="1"/>
    <col min="5122" max="5123" width="15.42578125" style="46" customWidth="1"/>
    <col min="5124" max="5124" width="18.140625" style="46" customWidth="1"/>
    <col min="5125" max="5125" width="20.42578125" style="46" customWidth="1"/>
    <col min="5126" max="5126" width="18.140625" style="46" customWidth="1"/>
    <col min="5127" max="5127" width="15.42578125" style="46" customWidth="1"/>
    <col min="5128" max="5128" width="20" style="46" customWidth="1"/>
    <col min="5129" max="5129" width="18.140625" style="46" customWidth="1"/>
    <col min="5130" max="5130" width="15.42578125" style="46" customWidth="1"/>
    <col min="5131" max="5131" width="18.7109375" style="46" customWidth="1"/>
    <col min="5132" max="5132" width="15.42578125" style="46" customWidth="1"/>
    <col min="5133" max="5133" width="17.140625" style="46" customWidth="1"/>
    <col min="5134" max="5134" width="19.28515625" style="46" customWidth="1"/>
    <col min="5135" max="5135" width="17.5703125" style="46" customWidth="1"/>
    <col min="5136" max="5136" width="20.7109375" style="46" customWidth="1"/>
    <col min="5137" max="5137" width="21.42578125" style="46" customWidth="1"/>
    <col min="5138" max="5138" width="21" style="46" customWidth="1"/>
    <col min="5139" max="5139" width="16" style="46" customWidth="1"/>
    <col min="5140" max="5140" width="14.5703125" style="46" customWidth="1"/>
    <col min="5141" max="5141" width="74.5703125" style="46" customWidth="1"/>
    <col min="5142" max="5142" width="101.42578125" style="46" customWidth="1"/>
    <col min="5143" max="5337" width="11.42578125" style="46"/>
    <col min="5338" max="5339" width="21.28515625" style="46" customWidth="1"/>
    <col min="5340" max="5340" width="37.140625" style="46" customWidth="1"/>
    <col min="5341" max="5341" width="49.28515625" style="46" customWidth="1"/>
    <col min="5342" max="5342" width="18.5703125" style="46" customWidth="1"/>
    <col min="5343" max="5343" width="62.28515625" style="46" customWidth="1"/>
    <col min="5344" max="5344" width="21.7109375" style="46" customWidth="1"/>
    <col min="5345" max="5345" width="18.42578125" style="46" customWidth="1"/>
    <col min="5346" max="5346" width="63" style="46" customWidth="1"/>
    <col min="5347" max="5347" width="22.28515625" style="46" customWidth="1"/>
    <col min="5348" max="5348" width="21" style="46" customWidth="1"/>
    <col min="5349" max="5352" width="15.85546875" style="46" customWidth="1"/>
    <col min="5353" max="5353" width="26.140625" style="46" customWidth="1"/>
    <col min="5354" max="5365" width="10.7109375" style="46" customWidth="1"/>
    <col min="5366" max="5373" width="0" style="46" hidden="1" customWidth="1"/>
    <col min="5374" max="5375" width="15.42578125" style="46" customWidth="1"/>
    <col min="5376" max="5376" width="18.7109375" style="46" customWidth="1"/>
    <col min="5377" max="5377" width="18.42578125" style="46" customWidth="1"/>
    <col min="5378" max="5379" width="15.42578125" style="46" customWidth="1"/>
    <col min="5380" max="5380" width="18.140625" style="46" customWidth="1"/>
    <col min="5381" max="5381" width="20.42578125" style="46" customWidth="1"/>
    <col min="5382" max="5382" width="18.140625" style="46" customWidth="1"/>
    <col min="5383" max="5383" width="15.42578125" style="46" customWidth="1"/>
    <col min="5384" max="5384" width="20" style="46" customWidth="1"/>
    <col min="5385" max="5385" width="18.140625" style="46" customWidth="1"/>
    <col min="5386" max="5386" width="15.42578125" style="46" customWidth="1"/>
    <col min="5387" max="5387" width="18.7109375" style="46" customWidth="1"/>
    <col min="5388" max="5388" width="15.42578125" style="46" customWidth="1"/>
    <col min="5389" max="5389" width="17.140625" style="46" customWidth="1"/>
    <col min="5390" max="5390" width="19.28515625" style="46" customWidth="1"/>
    <col min="5391" max="5391" width="17.5703125" style="46" customWidth="1"/>
    <col min="5392" max="5392" width="20.7109375" style="46" customWidth="1"/>
    <col min="5393" max="5393" width="21.42578125" style="46" customWidth="1"/>
    <col min="5394" max="5394" width="21" style="46" customWidth="1"/>
    <col min="5395" max="5395" width="16" style="46" customWidth="1"/>
    <col min="5396" max="5396" width="14.5703125" style="46" customWidth="1"/>
    <col min="5397" max="5397" width="74.5703125" style="46" customWidth="1"/>
    <col min="5398" max="5398" width="101.42578125" style="46" customWidth="1"/>
    <col min="5399" max="5593" width="11.42578125" style="46"/>
    <col min="5594" max="5595" width="21.28515625" style="46" customWidth="1"/>
    <col min="5596" max="5596" width="37.140625" style="46" customWidth="1"/>
    <col min="5597" max="5597" width="49.28515625" style="46" customWidth="1"/>
    <col min="5598" max="5598" width="18.5703125" style="46" customWidth="1"/>
    <col min="5599" max="5599" width="62.28515625" style="46" customWidth="1"/>
    <col min="5600" max="5600" width="21.7109375" style="46" customWidth="1"/>
    <col min="5601" max="5601" width="18.42578125" style="46" customWidth="1"/>
    <col min="5602" max="5602" width="63" style="46" customWidth="1"/>
    <col min="5603" max="5603" width="22.28515625" style="46" customWidth="1"/>
    <col min="5604" max="5604" width="21" style="46" customWidth="1"/>
    <col min="5605" max="5608" width="15.85546875" style="46" customWidth="1"/>
    <col min="5609" max="5609" width="26.140625" style="46" customWidth="1"/>
    <col min="5610" max="5621" width="10.7109375" style="46" customWidth="1"/>
    <col min="5622" max="5629" width="0" style="46" hidden="1" customWidth="1"/>
    <col min="5630" max="5631" width="15.42578125" style="46" customWidth="1"/>
    <col min="5632" max="5632" width="18.7109375" style="46" customWidth="1"/>
    <col min="5633" max="5633" width="18.42578125" style="46" customWidth="1"/>
    <col min="5634" max="5635" width="15.42578125" style="46" customWidth="1"/>
    <col min="5636" max="5636" width="18.140625" style="46" customWidth="1"/>
    <col min="5637" max="5637" width="20.42578125" style="46" customWidth="1"/>
    <col min="5638" max="5638" width="18.140625" style="46" customWidth="1"/>
    <col min="5639" max="5639" width="15.42578125" style="46" customWidth="1"/>
    <col min="5640" max="5640" width="20" style="46" customWidth="1"/>
    <col min="5641" max="5641" width="18.140625" style="46" customWidth="1"/>
    <col min="5642" max="5642" width="15.42578125" style="46" customWidth="1"/>
    <col min="5643" max="5643" width="18.7109375" style="46" customWidth="1"/>
    <col min="5644" max="5644" width="15.42578125" style="46" customWidth="1"/>
    <col min="5645" max="5645" width="17.140625" style="46" customWidth="1"/>
    <col min="5646" max="5646" width="19.28515625" style="46" customWidth="1"/>
    <col min="5647" max="5647" width="17.5703125" style="46" customWidth="1"/>
    <col min="5648" max="5648" width="20.7109375" style="46" customWidth="1"/>
    <col min="5649" max="5649" width="21.42578125" style="46" customWidth="1"/>
    <col min="5650" max="5650" width="21" style="46" customWidth="1"/>
    <col min="5651" max="5651" width="16" style="46" customWidth="1"/>
    <col min="5652" max="5652" width="14.5703125" style="46" customWidth="1"/>
    <col min="5653" max="5653" width="74.5703125" style="46" customWidth="1"/>
    <col min="5654" max="5654" width="101.42578125" style="46" customWidth="1"/>
    <col min="5655" max="5849" width="11.42578125" style="46"/>
    <col min="5850" max="5851" width="21.28515625" style="46" customWidth="1"/>
    <col min="5852" max="5852" width="37.140625" style="46" customWidth="1"/>
    <col min="5853" max="5853" width="49.28515625" style="46" customWidth="1"/>
    <col min="5854" max="5854" width="18.5703125" style="46" customWidth="1"/>
    <col min="5855" max="5855" width="62.28515625" style="46" customWidth="1"/>
    <col min="5856" max="5856" width="21.7109375" style="46" customWidth="1"/>
    <col min="5857" max="5857" width="18.42578125" style="46" customWidth="1"/>
    <col min="5858" max="5858" width="63" style="46" customWidth="1"/>
    <col min="5859" max="5859" width="22.28515625" style="46" customWidth="1"/>
    <col min="5860" max="5860" width="21" style="46" customWidth="1"/>
    <col min="5861" max="5864" width="15.85546875" style="46" customWidth="1"/>
    <col min="5865" max="5865" width="26.140625" style="46" customWidth="1"/>
    <col min="5866" max="5877" width="10.7109375" style="46" customWidth="1"/>
    <col min="5878" max="5885" width="0" style="46" hidden="1" customWidth="1"/>
    <col min="5886" max="5887" width="15.42578125" style="46" customWidth="1"/>
    <col min="5888" max="5888" width="18.7109375" style="46" customWidth="1"/>
    <col min="5889" max="5889" width="18.42578125" style="46" customWidth="1"/>
    <col min="5890" max="5891" width="15.42578125" style="46" customWidth="1"/>
    <col min="5892" max="5892" width="18.140625" style="46" customWidth="1"/>
    <col min="5893" max="5893" width="20.42578125" style="46" customWidth="1"/>
    <col min="5894" max="5894" width="18.140625" style="46" customWidth="1"/>
    <col min="5895" max="5895" width="15.42578125" style="46" customWidth="1"/>
    <col min="5896" max="5896" width="20" style="46" customWidth="1"/>
    <col min="5897" max="5897" width="18.140625" style="46" customWidth="1"/>
    <col min="5898" max="5898" width="15.42578125" style="46" customWidth="1"/>
    <col min="5899" max="5899" width="18.7109375" style="46" customWidth="1"/>
    <col min="5900" max="5900" width="15.42578125" style="46" customWidth="1"/>
    <col min="5901" max="5901" width="17.140625" style="46" customWidth="1"/>
    <col min="5902" max="5902" width="19.28515625" style="46" customWidth="1"/>
    <col min="5903" max="5903" width="17.5703125" style="46" customWidth="1"/>
    <col min="5904" max="5904" width="20.7109375" style="46" customWidth="1"/>
    <col min="5905" max="5905" width="21.42578125" style="46" customWidth="1"/>
    <col min="5906" max="5906" width="21" style="46" customWidth="1"/>
    <col min="5907" max="5907" width="16" style="46" customWidth="1"/>
    <col min="5908" max="5908" width="14.5703125" style="46" customWidth="1"/>
    <col min="5909" max="5909" width="74.5703125" style="46" customWidth="1"/>
    <col min="5910" max="5910" width="101.42578125" style="46" customWidth="1"/>
    <col min="5911" max="6105" width="11.42578125" style="46"/>
    <col min="6106" max="6107" width="21.28515625" style="46" customWidth="1"/>
    <col min="6108" max="6108" width="37.140625" style="46" customWidth="1"/>
    <col min="6109" max="6109" width="49.28515625" style="46" customWidth="1"/>
    <col min="6110" max="6110" width="18.5703125" style="46" customWidth="1"/>
    <col min="6111" max="6111" width="62.28515625" style="46" customWidth="1"/>
    <col min="6112" max="6112" width="21.7109375" style="46" customWidth="1"/>
    <col min="6113" max="6113" width="18.42578125" style="46" customWidth="1"/>
    <col min="6114" max="6114" width="63" style="46" customWidth="1"/>
    <col min="6115" max="6115" width="22.28515625" style="46" customWidth="1"/>
    <col min="6116" max="6116" width="21" style="46" customWidth="1"/>
    <col min="6117" max="6120" width="15.85546875" style="46" customWidth="1"/>
    <col min="6121" max="6121" width="26.140625" style="46" customWidth="1"/>
    <col min="6122" max="6133" width="10.7109375" style="46" customWidth="1"/>
    <col min="6134" max="6141" width="0" style="46" hidden="1" customWidth="1"/>
    <col min="6142" max="6143" width="15.42578125" style="46" customWidth="1"/>
    <col min="6144" max="6144" width="18.7109375" style="46" customWidth="1"/>
    <col min="6145" max="6145" width="18.42578125" style="46" customWidth="1"/>
    <col min="6146" max="6147" width="15.42578125" style="46" customWidth="1"/>
    <col min="6148" max="6148" width="18.140625" style="46" customWidth="1"/>
    <col min="6149" max="6149" width="20.42578125" style="46" customWidth="1"/>
    <col min="6150" max="6150" width="18.140625" style="46" customWidth="1"/>
    <col min="6151" max="6151" width="15.42578125" style="46" customWidth="1"/>
    <col min="6152" max="6152" width="20" style="46" customWidth="1"/>
    <col min="6153" max="6153" width="18.140625" style="46" customWidth="1"/>
    <col min="6154" max="6154" width="15.42578125" style="46" customWidth="1"/>
    <col min="6155" max="6155" width="18.7109375" style="46" customWidth="1"/>
    <col min="6156" max="6156" width="15.42578125" style="46" customWidth="1"/>
    <col min="6157" max="6157" width="17.140625" style="46" customWidth="1"/>
    <col min="6158" max="6158" width="19.28515625" style="46" customWidth="1"/>
    <col min="6159" max="6159" width="17.5703125" style="46" customWidth="1"/>
    <col min="6160" max="6160" width="20.7109375" style="46" customWidth="1"/>
    <col min="6161" max="6161" width="21.42578125" style="46" customWidth="1"/>
    <col min="6162" max="6162" width="21" style="46" customWidth="1"/>
    <col min="6163" max="6163" width="16" style="46" customWidth="1"/>
    <col min="6164" max="6164" width="14.5703125" style="46" customWidth="1"/>
    <col min="6165" max="6165" width="74.5703125" style="46" customWidth="1"/>
    <col min="6166" max="6166" width="101.42578125" style="46" customWidth="1"/>
    <col min="6167" max="6361" width="11.42578125" style="46"/>
    <col min="6362" max="6363" width="21.28515625" style="46" customWidth="1"/>
    <col min="6364" max="6364" width="37.140625" style="46" customWidth="1"/>
    <col min="6365" max="6365" width="49.28515625" style="46" customWidth="1"/>
    <col min="6366" max="6366" width="18.5703125" style="46" customWidth="1"/>
    <col min="6367" max="6367" width="62.28515625" style="46" customWidth="1"/>
    <col min="6368" max="6368" width="21.7109375" style="46" customWidth="1"/>
    <col min="6369" max="6369" width="18.42578125" style="46" customWidth="1"/>
    <col min="6370" max="6370" width="63" style="46" customWidth="1"/>
    <col min="6371" max="6371" width="22.28515625" style="46" customWidth="1"/>
    <col min="6372" max="6372" width="21" style="46" customWidth="1"/>
    <col min="6373" max="6376" width="15.85546875" style="46" customWidth="1"/>
    <col min="6377" max="6377" width="26.140625" style="46" customWidth="1"/>
    <col min="6378" max="6389" width="10.7109375" style="46" customWidth="1"/>
    <col min="6390" max="6397" width="0" style="46" hidden="1" customWidth="1"/>
    <col min="6398" max="6399" width="15.42578125" style="46" customWidth="1"/>
    <col min="6400" max="6400" width="18.7109375" style="46" customWidth="1"/>
    <col min="6401" max="6401" width="18.42578125" style="46" customWidth="1"/>
    <col min="6402" max="6403" width="15.42578125" style="46" customWidth="1"/>
    <col min="6404" max="6404" width="18.140625" style="46" customWidth="1"/>
    <col min="6405" max="6405" width="20.42578125" style="46" customWidth="1"/>
    <col min="6406" max="6406" width="18.140625" style="46" customWidth="1"/>
    <col min="6407" max="6407" width="15.42578125" style="46" customWidth="1"/>
    <col min="6408" max="6408" width="20" style="46" customWidth="1"/>
    <col min="6409" max="6409" width="18.140625" style="46" customWidth="1"/>
    <col min="6410" max="6410" width="15.42578125" style="46" customWidth="1"/>
    <col min="6411" max="6411" width="18.7109375" style="46" customWidth="1"/>
    <col min="6412" max="6412" width="15.42578125" style="46" customWidth="1"/>
    <col min="6413" max="6413" width="17.140625" style="46" customWidth="1"/>
    <col min="6414" max="6414" width="19.28515625" style="46" customWidth="1"/>
    <col min="6415" max="6415" width="17.5703125" style="46" customWidth="1"/>
    <col min="6416" max="6416" width="20.7109375" style="46" customWidth="1"/>
    <col min="6417" max="6417" width="21.42578125" style="46" customWidth="1"/>
    <col min="6418" max="6418" width="21" style="46" customWidth="1"/>
    <col min="6419" max="6419" width="16" style="46" customWidth="1"/>
    <col min="6420" max="6420" width="14.5703125" style="46" customWidth="1"/>
    <col min="6421" max="6421" width="74.5703125" style="46" customWidth="1"/>
    <col min="6422" max="6422" width="101.42578125" style="46" customWidth="1"/>
    <col min="6423" max="6617" width="11.42578125" style="46"/>
    <col min="6618" max="6619" width="21.28515625" style="46" customWidth="1"/>
    <col min="6620" max="6620" width="37.140625" style="46" customWidth="1"/>
    <col min="6621" max="6621" width="49.28515625" style="46" customWidth="1"/>
    <col min="6622" max="6622" width="18.5703125" style="46" customWidth="1"/>
    <col min="6623" max="6623" width="62.28515625" style="46" customWidth="1"/>
    <col min="6624" max="6624" width="21.7109375" style="46" customWidth="1"/>
    <col min="6625" max="6625" width="18.42578125" style="46" customWidth="1"/>
    <col min="6626" max="6626" width="63" style="46" customWidth="1"/>
    <col min="6627" max="6627" width="22.28515625" style="46" customWidth="1"/>
    <col min="6628" max="6628" width="21" style="46" customWidth="1"/>
    <col min="6629" max="6632" width="15.85546875" style="46" customWidth="1"/>
    <col min="6633" max="6633" width="26.140625" style="46" customWidth="1"/>
    <col min="6634" max="6645" width="10.7109375" style="46" customWidth="1"/>
    <col min="6646" max="6653" width="0" style="46" hidden="1" customWidth="1"/>
    <col min="6654" max="6655" width="15.42578125" style="46" customWidth="1"/>
    <col min="6656" max="6656" width="18.7109375" style="46" customWidth="1"/>
    <col min="6657" max="6657" width="18.42578125" style="46" customWidth="1"/>
    <col min="6658" max="6659" width="15.42578125" style="46" customWidth="1"/>
    <col min="6660" max="6660" width="18.140625" style="46" customWidth="1"/>
    <col min="6661" max="6661" width="20.42578125" style="46" customWidth="1"/>
    <col min="6662" max="6662" width="18.140625" style="46" customWidth="1"/>
    <col min="6663" max="6663" width="15.42578125" style="46" customWidth="1"/>
    <col min="6664" max="6664" width="20" style="46" customWidth="1"/>
    <col min="6665" max="6665" width="18.140625" style="46" customWidth="1"/>
    <col min="6666" max="6666" width="15.42578125" style="46" customWidth="1"/>
    <col min="6667" max="6667" width="18.7109375" style="46" customWidth="1"/>
    <col min="6668" max="6668" width="15.42578125" style="46" customWidth="1"/>
    <col min="6669" max="6669" width="17.140625" style="46" customWidth="1"/>
    <col min="6670" max="6670" width="19.28515625" style="46" customWidth="1"/>
    <col min="6671" max="6671" width="17.5703125" style="46" customWidth="1"/>
    <col min="6672" max="6672" width="20.7109375" style="46" customWidth="1"/>
    <col min="6673" max="6673" width="21.42578125" style="46" customWidth="1"/>
    <col min="6674" max="6674" width="21" style="46" customWidth="1"/>
    <col min="6675" max="6675" width="16" style="46" customWidth="1"/>
    <col min="6676" max="6676" width="14.5703125" style="46" customWidth="1"/>
    <col min="6677" max="6677" width="74.5703125" style="46" customWidth="1"/>
    <col min="6678" max="6678" width="101.42578125" style="46" customWidth="1"/>
    <col min="6679" max="6873" width="11.42578125" style="46"/>
    <col min="6874" max="6875" width="21.28515625" style="46" customWidth="1"/>
    <col min="6876" max="6876" width="37.140625" style="46" customWidth="1"/>
    <col min="6877" max="6877" width="49.28515625" style="46" customWidth="1"/>
    <col min="6878" max="6878" width="18.5703125" style="46" customWidth="1"/>
    <col min="6879" max="6879" width="62.28515625" style="46" customWidth="1"/>
    <col min="6880" max="6880" width="21.7109375" style="46" customWidth="1"/>
    <col min="6881" max="6881" width="18.42578125" style="46" customWidth="1"/>
    <col min="6882" max="6882" width="63" style="46" customWidth="1"/>
    <col min="6883" max="6883" width="22.28515625" style="46" customWidth="1"/>
    <col min="6884" max="6884" width="21" style="46" customWidth="1"/>
    <col min="6885" max="6888" width="15.85546875" style="46" customWidth="1"/>
    <col min="6889" max="6889" width="26.140625" style="46" customWidth="1"/>
    <col min="6890" max="6901" width="10.7109375" style="46" customWidth="1"/>
    <col min="6902" max="6909" width="0" style="46" hidden="1" customWidth="1"/>
    <col min="6910" max="6911" width="15.42578125" style="46" customWidth="1"/>
    <col min="6912" max="6912" width="18.7109375" style="46" customWidth="1"/>
    <col min="6913" max="6913" width="18.42578125" style="46" customWidth="1"/>
    <col min="6914" max="6915" width="15.42578125" style="46" customWidth="1"/>
    <col min="6916" max="6916" width="18.140625" style="46" customWidth="1"/>
    <col min="6917" max="6917" width="20.42578125" style="46" customWidth="1"/>
    <col min="6918" max="6918" width="18.140625" style="46" customWidth="1"/>
    <col min="6919" max="6919" width="15.42578125" style="46" customWidth="1"/>
    <col min="6920" max="6920" width="20" style="46" customWidth="1"/>
    <col min="6921" max="6921" width="18.140625" style="46" customWidth="1"/>
    <col min="6922" max="6922" width="15.42578125" style="46" customWidth="1"/>
    <col min="6923" max="6923" width="18.7109375" style="46" customWidth="1"/>
    <col min="6924" max="6924" width="15.42578125" style="46" customWidth="1"/>
    <col min="6925" max="6925" width="17.140625" style="46" customWidth="1"/>
    <col min="6926" max="6926" width="19.28515625" style="46" customWidth="1"/>
    <col min="6927" max="6927" width="17.5703125" style="46" customWidth="1"/>
    <col min="6928" max="6928" width="20.7109375" style="46" customWidth="1"/>
    <col min="6929" max="6929" width="21.42578125" style="46" customWidth="1"/>
    <col min="6930" max="6930" width="21" style="46" customWidth="1"/>
    <col min="6931" max="6931" width="16" style="46" customWidth="1"/>
    <col min="6932" max="6932" width="14.5703125" style="46" customWidth="1"/>
    <col min="6933" max="6933" width="74.5703125" style="46" customWidth="1"/>
    <col min="6934" max="6934" width="101.42578125" style="46" customWidth="1"/>
    <col min="6935" max="7129" width="11.42578125" style="46"/>
    <col min="7130" max="7131" width="21.28515625" style="46" customWidth="1"/>
    <col min="7132" max="7132" width="37.140625" style="46" customWidth="1"/>
    <col min="7133" max="7133" width="49.28515625" style="46" customWidth="1"/>
    <col min="7134" max="7134" width="18.5703125" style="46" customWidth="1"/>
    <col min="7135" max="7135" width="62.28515625" style="46" customWidth="1"/>
    <col min="7136" max="7136" width="21.7109375" style="46" customWidth="1"/>
    <col min="7137" max="7137" width="18.42578125" style="46" customWidth="1"/>
    <col min="7138" max="7138" width="63" style="46" customWidth="1"/>
    <col min="7139" max="7139" width="22.28515625" style="46" customWidth="1"/>
    <col min="7140" max="7140" width="21" style="46" customWidth="1"/>
    <col min="7141" max="7144" width="15.85546875" style="46" customWidth="1"/>
    <col min="7145" max="7145" width="26.140625" style="46" customWidth="1"/>
    <col min="7146" max="7157" width="10.7109375" style="46" customWidth="1"/>
    <col min="7158" max="7165" width="0" style="46" hidden="1" customWidth="1"/>
    <col min="7166" max="7167" width="15.42578125" style="46" customWidth="1"/>
    <col min="7168" max="7168" width="18.7109375" style="46" customWidth="1"/>
    <col min="7169" max="7169" width="18.42578125" style="46" customWidth="1"/>
    <col min="7170" max="7171" width="15.42578125" style="46" customWidth="1"/>
    <col min="7172" max="7172" width="18.140625" style="46" customWidth="1"/>
    <col min="7173" max="7173" width="20.42578125" style="46" customWidth="1"/>
    <col min="7174" max="7174" width="18.140625" style="46" customWidth="1"/>
    <col min="7175" max="7175" width="15.42578125" style="46" customWidth="1"/>
    <col min="7176" max="7176" width="20" style="46" customWidth="1"/>
    <col min="7177" max="7177" width="18.140625" style="46" customWidth="1"/>
    <col min="7178" max="7178" width="15.42578125" style="46" customWidth="1"/>
    <col min="7179" max="7179" width="18.7109375" style="46" customWidth="1"/>
    <col min="7180" max="7180" width="15.42578125" style="46" customWidth="1"/>
    <col min="7181" max="7181" width="17.140625" style="46" customWidth="1"/>
    <col min="7182" max="7182" width="19.28515625" style="46" customWidth="1"/>
    <col min="7183" max="7183" width="17.5703125" style="46" customWidth="1"/>
    <col min="7184" max="7184" width="20.7109375" style="46" customWidth="1"/>
    <col min="7185" max="7185" width="21.42578125" style="46" customWidth="1"/>
    <col min="7186" max="7186" width="21" style="46" customWidth="1"/>
    <col min="7187" max="7187" width="16" style="46" customWidth="1"/>
    <col min="7188" max="7188" width="14.5703125" style="46" customWidth="1"/>
    <col min="7189" max="7189" width="74.5703125" style="46" customWidth="1"/>
    <col min="7190" max="7190" width="101.42578125" style="46" customWidth="1"/>
    <col min="7191" max="7385" width="11.42578125" style="46"/>
    <col min="7386" max="7387" width="21.28515625" style="46" customWidth="1"/>
    <col min="7388" max="7388" width="37.140625" style="46" customWidth="1"/>
    <col min="7389" max="7389" width="49.28515625" style="46" customWidth="1"/>
    <col min="7390" max="7390" width="18.5703125" style="46" customWidth="1"/>
    <col min="7391" max="7391" width="62.28515625" style="46" customWidth="1"/>
    <col min="7392" max="7392" width="21.7109375" style="46" customWidth="1"/>
    <col min="7393" max="7393" width="18.42578125" style="46" customWidth="1"/>
    <col min="7394" max="7394" width="63" style="46" customWidth="1"/>
    <col min="7395" max="7395" width="22.28515625" style="46" customWidth="1"/>
    <col min="7396" max="7396" width="21" style="46" customWidth="1"/>
    <col min="7397" max="7400" width="15.85546875" style="46" customWidth="1"/>
    <col min="7401" max="7401" width="26.140625" style="46" customWidth="1"/>
    <col min="7402" max="7413" width="10.7109375" style="46" customWidth="1"/>
    <col min="7414" max="7421" width="0" style="46" hidden="1" customWidth="1"/>
    <col min="7422" max="7423" width="15.42578125" style="46" customWidth="1"/>
    <col min="7424" max="7424" width="18.7109375" style="46" customWidth="1"/>
    <col min="7425" max="7425" width="18.42578125" style="46" customWidth="1"/>
    <col min="7426" max="7427" width="15.42578125" style="46" customWidth="1"/>
    <col min="7428" max="7428" width="18.140625" style="46" customWidth="1"/>
    <col min="7429" max="7429" width="20.42578125" style="46" customWidth="1"/>
    <col min="7430" max="7430" width="18.140625" style="46" customWidth="1"/>
    <col min="7431" max="7431" width="15.42578125" style="46" customWidth="1"/>
    <col min="7432" max="7432" width="20" style="46" customWidth="1"/>
    <col min="7433" max="7433" width="18.140625" style="46" customWidth="1"/>
    <col min="7434" max="7434" width="15.42578125" style="46" customWidth="1"/>
    <col min="7435" max="7435" width="18.7109375" style="46" customWidth="1"/>
    <col min="7436" max="7436" width="15.42578125" style="46" customWidth="1"/>
    <col min="7437" max="7437" width="17.140625" style="46" customWidth="1"/>
    <col min="7438" max="7438" width="19.28515625" style="46" customWidth="1"/>
    <col min="7439" max="7439" width="17.5703125" style="46" customWidth="1"/>
    <col min="7440" max="7440" width="20.7109375" style="46" customWidth="1"/>
    <col min="7441" max="7441" width="21.42578125" style="46" customWidth="1"/>
    <col min="7442" max="7442" width="21" style="46" customWidth="1"/>
    <col min="7443" max="7443" width="16" style="46" customWidth="1"/>
    <col min="7444" max="7444" width="14.5703125" style="46" customWidth="1"/>
    <col min="7445" max="7445" width="74.5703125" style="46" customWidth="1"/>
    <col min="7446" max="7446" width="101.42578125" style="46" customWidth="1"/>
    <col min="7447" max="7641" width="11.42578125" style="46"/>
    <col min="7642" max="7643" width="21.28515625" style="46" customWidth="1"/>
    <col min="7644" max="7644" width="37.140625" style="46" customWidth="1"/>
    <col min="7645" max="7645" width="49.28515625" style="46" customWidth="1"/>
    <col min="7646" max="7646" width="18.5703125" style="46" customWidth="1"/>
    <col min="7647" max="7647" width="62.28515625" style="46" customWidth="1"/>
    <col min="7648" max="7648" width="21.7109375" style="46" customWidth="1"/>
    <col min="7649" max="7649" width="18.42578125" style="46" customWidth="1"/>
    <col min="7650" max="7650" width="63" style="46" customWidth="1"/>
    <col min="7651" max="7651" width="22.28515625" style="46" customWidth="1"/>
    <col min="7652" max="7652" width="21" style="46" customWidth="1"/>
    <col min="7653" max="7656" width="15.85546875" style="46" customWidth="1"/>
    <col min="7657" max="7657" width="26.140625" style="46" customWidth="1"/>
    <col min="7658" max="7669" width="10.7109375" style="46" customWidth="1"/>
    <col min="7670" max="7677" width="0" style="46" hidden="1" customWidth="1"/>
    <col min="7678" max="7679" width="15.42578125" style="46" customWidth="1"/>
    <col min="7680" max="7680" width="18.7109375" style="46" customWidth="1"/>
    <col min="7681" max="7681" width="18.42578125" style="46" customWidth="1"/>
    <col min="7682" max="7683" width="15.42578125" style="46" customWidth="1"/>
    <col min="7684" max="7684" width="18.140625" style="46" customWidth="1"/>
    <col min="7685" max="7685" width="20.42578125" style="46" customWidth="1"/>
    <col min="7686" max="7686" width="18.140625" style="46" customWidth="1"/>
    <col min="7687" max="7687" width="15.42578125" style="46" customWidth="1"/>
    <col min="7688" max="7688" width="20" style="46" customWidth="1"/>
    <col min="7689" max="7689" width="18.140625" style="46" customWidth="1"/>
    <col min="7690" max="7690" width="15.42578125" style="46" customWidth="1"/>
    <col min="7691" max="7691" width="18.7109375" style="46" customWidth="1"/>
    <col min="7692" max="7692" width="15.42578125" style="46" customWidth="1"/>
    <col min="7693" max="7693" width="17.140625" style="46" customWidth="1"/>
    <col min="7694" max="7694" width="19.28515625" style="46" customWidth="1"/>
    <col min="7695" max="7695" width="17.5703125" style="46" customWidth="1"/>
    <col min="7696" max="7696" width="20.7109375" style="46" customWidth="1"/>
    <col min="7697" max="7697" width="21.42578125" style="46" customWidth="1"/>
    <col min="7698" max="7698" width="21" style="46" customWidth="1"/>
    <col min="7699" max="7699" width="16" style="46" customWidth="1"/>
    <col min="7700" max="7700" width="14.5703125" style="46" customWidth="1"/>
    <col min="7701" max="7701" width="74.5703125" style="46" customWidth="1"/>
    <col min="7702" max="7702" width="101.42578125" style="46" customWidth="1"/>
    <col min="7703" max="7897" width="11.42578125" style="46"/>
    <col min="7898" max="7899" width="21.28515625" style="46" customWidth="1"/>
    <col min="7900" max="7900" width="37.140625" style="46" customWidth="1"/>
    <col min="7901" max="7901" width="49.28515625" style="46" customWidth="1"/>
    <col min="7902" max="7902" width="18.5703125" style="46" customWidth="1"/>
    <col min="7903" max="7903" width="62.28515625" style="46" customWidth="1"/>
    <col min="7904" max="7904" width="21.7109375" style="46" customWidth="1"/>
    <col min="7905" max="7905" width="18.42578125" style="46" customWidth="1"/>
    <col min="7906" max="7906" width="63" style="46" customWidth="1"/>
    <col min="7907" max="7907" width="22.28515625" style="46" customWidth="1"/>
    <col min="7908" max="7908" width="21" style="46" customWidth="1"/>
    <col min="7909" max="7912" width="15.85546875" style="46" customWidth="1"/>
    <col min="7913" max="7913" width="26.140625" style="46" customWidth="1"/>
    <col min="7914" max="7925" width="10.7109375" style="46" customWidth="1"/>
    <col min="7926" max="7933" width="0" style="46" hidden="1" customWidth="1"/>
    <col min="7934" max="7935" width="15.42578125" style="46" customWidth="1"/>
    <col min="7936" max="7936" width="18.7109375" style="46" customWidth="1"/>
    <col min="7937" max="7937" width="18.42578125" style="46" customWidth="1"/>
    <col min="7938" max="7939" width="15.42578125" style="46" customWidth="1"/>
    <col min="7940" max="7940" width="18.140625" style="46" customWidth="1"/>
    <col min="7941" max="7941" width="20.42578125" style="46" customWidth="1"/>
    <col min="7942" max="7942" width="18.140625" style="46" customWidth="1"/>
    <col min="7943" max="7943" width="15.42578125" style="46" customWidth="1"/>
    <col min="7944" max="7944" width="20" style="46" customWidth="1"/>
    <col min="7945" max="7945" width="18.140625" style="46" customWidth="1"/>
    <col min="7946" max="7946" width="15.42578125" style="46" customWidth="1"/>
    <col min="7947" max="7947" width="18.7109375" style="46" customWidth="1"/>
    <col min="7948" max="7948" width="15.42578125" style="46" customWidth="1"/>
    <col min="7949" max="7949" width="17.140625" style="46" customWidth="1"/>
    <col min="7950" max="7950" width="19.28515625" style="46" customWidth="1"/>
    <col min="7951" max="7951" width="17.5703125" style="46" customWidth="1"/>
    <col min="7952" max="7952" width="20.7109375" style="46" customWidth="1"/>
    <col min="7953" max="7953" width="21.42578125" style="46" customWidth="1"/>
    <col min="7954" max="7954" width="21" style="46" customWidth="1"/>
    <col min="7955" max="7955" width="16" style="46" customWidth="1"/>
    <col min="7956" max="7956" width="14.5703125" style="46" customWidth="1"/>
    <col min="7957" max="7957" width="74.5703125" style="46" customWidth="1"/>
    <col min="7958" max="7958" width="101.42578125" style="46" customWidth="1"/>
    <col min="7959" max="8153" width="11.42578125" style="46"/>
    <col min="8154" max="8155" width="21.28515625" style="46" customWidth="1"/>
    <col min="8156" max="8156" width="37.140625" style="46" customWidth="1"/>
    <col min="8157" max="8157" width="49.28515625" style="46" customWidth="1"/>
    <col min="8158" max="8158" width="18.5703125" style="46" customWidth="1"/>
    <col min="8159" max="8159" width="62.28515625" style="46" customWidth="1"/>
    <col min="8160" max="8160" width="21.7109375" style="46" customWidth="1"/>
    <col min="8161" max="8161" width="18.42578125" style="46" customWidth="1"/>
    <col min="8162" max="8162" width="63" style="46" customWidth="1"/>
    <col min="8163" max="8163" width="22.28515625" style="46" customWidth="1"/>
    <col min="8164" max="8164" width="21" style="46" customWidth="1"/>
    <col min="8165" max="8168" width="15.85546875" style="46" customWidth="1"/>
    <col min="8169" max="8169" width="26.140625" style="46" customWidth="1"/>
    <col min="8170" max="8181" width="10.7109375" style="46" customWidth="1"/>
    <col min="8182" max="8189" width="0" style="46" hidden="1" customWidth="1"/>
    <col min="8190" max="8191" width="15.42578125" style="46" customWidth="1"/>
    <col min="8192" max="8192" width="18.7109375" style="46" customWidth="1"/>
    <col min="8193" max="8193" width="18.42578125" style="46" customWidth="1"/>
    <col min="8194" max="8195" width="15.42578125" style="46" customWidth="1"/>
    <col min="8196" max="8196" width="18.140625" style="46" customWidth="1"/>
    <col min="8197" max="8197" width="20.42578125" style="46" customWidth="1"/>
    <col min="8198" max="8198" width="18.140625" style="46" customWidth="1"/>
    <col min="8199" max="8199" width="15.42578125" style="46" customWidth="1"/>
    <col min="8200" max="8200" width="20" style="46" customWidth="1"/>
    <col min="8201" max="8201" width="18.140625" style="46" customWidth="1"/>
    <col min="8202" max="8202" width="15.42578125" style="46" customWidth="1"/>
    <col min="8203" max="8203" width="18.7109375" style="46" customWidth="1"/>
    <col min="8204" max="8204" width="15.42578125" style="46" customWidth="1"/>
    <col min="8205" max="8205" width="17.140625" style="46" customWidth="1"/>
    <col min="8206" max="8206" width="19.28515625" style="46" customWidth="1"/>
    <col min="8207" max="8207" width="17.5703125" style="46" customWidth="1"/>
    <col min="8208" max="8208" width="20.7109375" style="46" customWidth="1"/>
    <col min="8209" max="8209" width="21.42578125" style="46" customWidth="1"/>
    <col min="8210" max="8210" width="21" style="46" customWidth="1"/>
    <col min="8211" max="8211" width="16" style="46" customWidth="1"/>
    <col min="8212" max="8212" width="14.5703125" style="46" customWidth="1"/>
    <col min="8213" max="8213" width="74.5703125" style="46" customWidth="1"/>
    <col min="8214" max="8214" width="101.42578125" style="46" customWidth="1"/>
    <col min="8215" max="8409" width="11.42578125" style="46"/>
    <col min="8410" max="8411" width="21.28515625" style="46" customWidth="1"/>
    <col min="8412" max="8412" width="37.140625" style="46" customWidth="1"/>
    <col min="8413" max="8413" width="49.28515625" style="46" customWidth="1"/>
    <col min="8414" max="8414" width="18.5703125" style="46" customWidth="1"/>
    <col min="8415" max="8415" width="62.28515625" style="46" customWidth="1"/>
    <col min="8416" max="8416" width="21.7109375" style="46" customWidth="1"/>
    <col min="8417" max="8417" width="18.42578125" style="46" customWidth="1"/>
    <col min="8418" max="8418" width="63" style="46" customWidth="1"/>
    <col min="8419" max="8419" width="22.28515625" style="46" customWidth="1"/>
    <col min="8420" max="8420" width="21" style="46" customWidth="1"/>
    <col min="8421" max="8424" width="15.85546875" style="46" customWidth="1"/>
    <col min="8425" max="8425" width="26.140625" style="46" customWidth="1"/>
    <col min="8426" max="8437" width="10.7109375" style="46" customWidth="1"/>
    <col min="8438" max="8445" width="0" style="46" hidden="1" customWidth="1"/>
    <col min="8446" max="8447" width="15.42578125" style="46" customWidth="1"/>
    <col min="8448" max="8448" width="18.7109375" style="46" customWidth="1"/>
    <col min="8449" max="8449" width="18.42578125" style="46" customWidth="1"/>
    <col min="8450" max="8451" width="15.42578125" style="46" customWidth="1"/>
    <col min="8452" max="8452" width="18.140625" style="46" customWidth="1"/>
    <col min="8453" max="8453" width="20.42578125" style="46" customWidth="1"/>
    <col min="8454" max="8454" width="18.140625" style="46" customWidth="1"/>
    <col min="8455" max="8455" width="15.42578125" style="46" customWidth="1"/>
    <col min="8456" max="8456" width="20" style="46" customWidth="1"/>
    <col min="8457" max="8457" width="18.140625" style="46" customWidth="1"/>
    <col min="8458" max="8458" width="15.42578125" style="46" customWidth="1"/>
    <col min="8459" max="8459" width="18.7109375" style="46" customWidth="1"/>
    <col min="8460" max="8460" width="15.42578125" style="46" customWidth="1"/>
    <col min="8461" max="8461" width="17.140625" style="46" customWidth="1"/>
    <col min="8462" max="8462" width="19.28515625" style="46" customWidth="1"/>
    <col min="8463" max="8463" width="17.5703125" style="46" customWidth="1"/>
    <col min="8464" max="8464" width="20.7109375" style="46" customWidth="1"/>
    <col min="8465" max="8465" width="21.42578125" style="46" customWidth="1"/>
    <col min="8466" max="8466" width="21" style="46" customWidth="1"/>
    <col min="8467" max="8467" width="16" style="46" customWidth="1"/>
    <col min="8468" max="8468" width="14.5703125" style="46" customWidth="1"/>
    <col min="8469" max="8469" width="74.5703125" style="46" customWidth="1"/>
    <col min="8470" max="8470" width="101.42578125" style="46" customWidth="1"/>
    <col min="8471" max="8665" width="11.42578125" style="46"/>
    <col min="8666" max="8667" width="21.28515625" style="46" customWidth="1"/>
    <col min="8668" max="8668" width="37.140625" style="46" customWidth="1"/>
    <col min="8669" max="8669" width="49.28515625" style="46" customWidth="1"/>
    <col min="8670" max="8670" width="18.5703125" style="46" customWidth="1"/>
    <col min="8671" max="8671" width="62.28515625" style="46" customWidth="1"/>
    <col min="8672" max="8672" width="21.7109375" style="46" customWidth="1"/>
    <col min="8673" max="8673" width="18.42578125" style="46" customWidth="1"/>
    <col min="8674" max="8674" width="63" style="46" customWidth="1"/>
    <col min="8675" max="8675" width="22.28515625" style="46" customWidth="1"/>
    <col min="8676" max="8676" width="21" style="46" customWidth="1"/>
    <col min="8677" max="8680" width="15.85546875" style="46" customWidth="1"/>
    <col min="8681" max="8681" width="26.140625" style="46" customWidth="1"/>
    <col min="8682" max="8693" width="10.7109375" style="46" customWidth="1"/>
    <col min="8694" max="8701" width="0" style="46" hidden="1" customWidth="1"/>
    <col min="8702" max="8703" width="15.42578125" style="46" customWidth="1"/>
    <col min="8704" max="8704" width="18.7109375" style="46" customWidth="1"/>
    <col min="8705" max="8705" width="18.42578125" style="46" customWidth="1"/>
    <col min="8706" max="8707" width="15.42578125" style="46" customWidth="1"/>
    <col min="8708" max="8708" width="18.140625" style="46" customWidth="1"/>
    <col min="8709" max="8709" width="20.42578125" style="46" customWidth="1"/>
    <col min="8710" max="8710" width="18.140625" style="46" customWidth="1"/>
    <col min="8711" max="8711" width="15.42578125" style="46" customWidth="1"/>
    <col min="8712" max="8712" width="20" style="46" customWidth="1"/>
    <col min="8713" max="8713" width="18.140625" style="46" customWidth="1"/>
    <col min="8714" max="8714" width="15.42578125" style="46" customWidth="1"/>
    <col min="8715" max="8715" width="18.7109375" style="46" customWidth="1"/>
    <col min="8716" max="8716" width="15.42578125" style="46" customWidth="1"/>
    <col min="8717" max="8717" width="17.140625" style="46" customWidth="1"/>
    <col min="8718" max="8718" width="19.28515625" style="46" customWidth="1"/>
    <col min="8719" max="8719" width="17.5703125" style="46" customWidth="1"/>
    <col min="8720" max="8720" width="20.7109375" style="46" customWidth="1"/>
    <col min="8721" max="8721" width="21.42578125" style="46" customWidth="1"/>
    <col min="8722" max="8722" width="21" style="46" customWidth="1"/>
    <col min="8723" max="8723" width="16" style="46" customWidth="1"/>
    <col min="8724" max="8724" width="14.5703125" style="46" customWidth="1"/>
    <col min="8725" max="8725" width="74.5703125" style="46" customWidth="1"/>
    <col min="8726" max="8726" width="101.42578125" style="46" customWidth="1"/>
    <col min="8727" max="8921" width="11.42578125" style="46"/>
    <col min="8922" max="8923" width="21.28515625" style="46" customWidth="1"/>
    <col min="8924" max="8924" width="37.140625" style="46" customWidth="1"/>
    <col min="8925" max="8925" width="49.28515625" style="46" customWidth="1"/>
    <col min="8926" max="8926" width="18.5703125" style="46" customWidth="1"/>
    <col min="8927" max="8927" width="62.28515625" style="46" customWidth="1"/>
    <col min="8928" max="8928" width="21.7109375" style="46" customWidth="1"/>
    <col min="8929" max="8929" width="18.42578125" style="46" customWidth="1"/>
    <col min="8930" max="8930" width="63" style="46" customWidth="1"/>
    <col min="8931" max="8931" width="22.28515625" style="46" customWidth="1"/>
    <col min="8932" max="8932" width="21" style="46" customWidth="1"/>
    <col min="8933" max="8936" width="15.85546875" style="46" customWidth="1"/>
    <col min="8937" max="8937" width="26.140625" style="46" customWidth="1"/>
    <col min="8938" max="8949" width="10.7109375" style="46" customWidth="1"/>
    <col min="8950" max="8957" width="0" style="46" hidden="1" customWidth="1"/>
    <col min="8958" max="8959" width="15.42578125" style="46" customWidth="1"/>
    <col min="8960" max="8960" width="18.7109375" style="46" customWidth="1"/>
    <col min="8961" max="8961" width="18.42578125" style="46" customWidth="1"/>
    <col min="8962" max="8963" width="15.42578125" style="46" customWidth="1"/>
    <col min="8964" max="8964" width="18.140625" style="46" customWidth="1"/>
    <col min="8965" max="8965" width="20.42578125" style="46" customWidth="1"/>
    <col min="8966" max="8966" width="18.140625" style="46" customWidth="1"/>
    <col min="8967" max="8967" width="15.42578125" style="46" customWidth="1"/>
    <col min="8968" max="8968" width="20" style="46" customWidth="1"/>
    <col min="8969" max="8969" width="18.140625" style="46" customWidth="1"/>
    <col min="8970" max="8970" width="15.42578125" style="46" customWidth="1"/>
    <col min="8971" max="8971" width="18.7109375" style="46" customWidth="1"/>
    <col min="8972" max="8972" width="15.42578125" style="46" customWidth="1"/>
    <col min="8973" max="8973" width="17.140625" style="46" customWidth="1"/>
    <col min="8974" max="8974" width="19.28515625" style="46" customWidth="1"/>
    <col min="8975" max="8975" width="17.5703125" style="46" customWidth="1"/>
    <col min="8976" max="8976" width="20.7109375" style="46" customWidth="1"/>
    <col min="8977" max="8977" width="21.42578125" style="46" customWidth="1"/>
    <col min="8978" max="8978" width="21" style="46" customWidth="1"/>
    <col min="8979" max="8979" width="16" style="46" customWidth="1"/>
    <col min="8980" max="8980" width="14.5703125" style="46" customWidth="1"/>
    <col min="8981" max="8981" width="74.5703125" style="46" customWidth="1"/>
    <col min="8982" max="8982" width="101.42578125" style="46" customWidth="1"/>
    <col min="8983" max="9177" width="11.42578125" style="46"/>
    <col min="9178" max="9179" width="21.28515625" style="46" customWidth="1"/>
    <col min="9180" max="9180" width="37.140625" style="46" customWidth="1"/>
    <col min="9181" max="9181" width="49.28515625" style="46" customWidth="1"/>
    <col min="9182" max="9182" width="18.5703125" style="46" customWidth="1"/>
    <col min="9183" max="9183" width="62.28515625" style="46" customWidth="1"/>
    <col min="9184" max="9184" width="21.7109375" style="46" customWidth="1"/>
    <col min="9185" max="9185" width="18.42578125" style="46" customWidth="1"/>
    <col min="9186" max="9186" width="63" style="46" customWidth="1"/>
    <col min="9187" max="9187" width="22.28515625" style="46" customWidth="1"/>
    <col min="9188" max="9188" width="21" style="46" customWidth="1"/>
    <col min="9189" max="9192" width="15.85546875" style="46" customWidth="1"/>
    <col min="9193" max="9193" width="26.140625" style="46" customWidth="1"/>
    <col min="9194" max="9205" width="10.7109375" style="46" customWidth="1"/>
    <col min="9206" max="9213" width="0" style="46" hidden="1" customWidth="1"/>
    <col min="9214" max="9215" width="15.42578125" style="46" customWidth="1"/>
    <col min="9216" max="9216" width="18.7109375" style="46" customWidth="1"/>
    <col min="9217" max="9217" width="18.42578125" style="46" customWidth="1"/>
    <col min="9218" max="9219" width="15.42578125" style="46" customWidth="1"/>
    <col min="9220" max="9220" width="18.140625" style="46" customWidth="1"/>
    <col min="9221" max="9221" width="20.42578125" style="46" customWidth="1"/>
    <col min="9222" max="9222" width="18.140625" style="46" customWidth="1"/>
    <col min="9223" max="9223" width="15.42578125" style="46" customWidth="1"/>
    <col min="9224" max="9224" width="20" style="46" customWidth="1"/>
    <col min="9225" max="9225" width="18.140625" style="46" customWidth="1"/>
    <col min="9226" max="9226" width="15.42578125" style="46" customWidth="1"/>
    <col min="9227" max="9227" width="18.7109375" style="46" customWidth="1"/>
    <col min="9228" max="9228" width="15.42578125" style="46" customWidth="1"/>
    <col min="9229" max="9229" width="17.140625" style="46" customWidth="1"/>
    <col min="9230" max="9230" width="19.28515625" style="46" customWidth="1"/>
    <col min="9231" max="9231" width="17.5703125" style="46" customWidth="1"/>
    <col min="9232" max="9232" width="20.7109375" style="46" customWidth="1"/>
    <col min="9233" max="9233" width="21.42578125" style="46" customWidth="1"/>
    <col min="9234" max="9234" width="21" style="46" customWidth="1"/>
    <col min="9235" max="9235" width="16" style="46" customWidth="1"/>
    <col min="9236" max="9236" width="14.5703125" style="46" customWidth="1"/>
    <col min="9237" max="9237" width="74.5703125" style="46" customWidth="1"/>
    <col min="9238" max="9238" width="101.42578125" style="46" customWidth="1"/>
    <col min="9239" max="9433" width="11.42578125" style="46"/>
    <col min="9434" max="9435" width="21.28515625" style="46" customWidth="1"/>
    <col min="9436" max="9436" width="37.140625" style="46" customWidth="1"/>
    <col min="9437" max="9437" width="49.28515625" style="46" customWidth="1"/>
    <col min="9438" max="9438" width="18.5703125" style="46" customWidth="1"/>
    <col min="9439" max="9439" width="62.28515625" style="46" customWidth="1"/>
    <col min="9440" max="9440" width="21.7109375" style="46" customWidth="1"/>
    <col min="9441" max="9441" width="18.42578125" style="46" customWidth="1"/>
    <col min="9442" max="9442" width="63" style="46" customWidth="1"/>
    <col min="9443" max="9443" width="22.28515625" style="46" customWidth="1"/>
    <col min="9444" max="9444" width="21" style="46" customWidth="1"/>
    <col min="9445" max="9448" width="15.85546875" style="46" customWidth="1"/>
    <col min="9449" max="9449" width="26.140625" style="46" customWidth="1"/>
    <col min="9450" max="9461" width="10.7109375" style="46" customWidth="1"/>
    <col min="9462" max="9469" width="0" style="46" hidden="1" customWidth="1"/>
    <col min="9470" max="9471" width="15.42578125" style="46" customWidth="1"/>
    <col min="9472" max="9472" width="18.7109375" style="46" customWidth="1"/>
    <col min="9473" max="9473" width="18.42578125" style="46" customWidth="1"/>
    <col min="9474" max="9475" width="15.42578125" style="46" customWidth="1"/>
    <col min="9476" max="9476" width="18.140625" style="46" customWidth="1"/>
    <col min="9477" max="9477" width="20.42578125" style="46" customWidth="1"/>
    <col min="9478" max="9478" width="18.140625" style="46" customWidth="1"/>
    <col min="9479" max="9479" width="15.42578125" style="46" customWidth="1"/>
    <col min="9480" max="9480" width="20" style="46" customWidth="1"/>
    <col min="9481" max="9481" width="18.140625" style="46" customWidth="1"/>
    <col min="9482" max="9482" width="15.42578125" style="46" customWidth="1"/>
    <col min="9483" max="9483" width="18.7109375" style="46" customWidth="1"/>
    <col min="9484" max="9484" width="15.42578125" style="46" customWidth="1"/>
    <col min="9485" max="9485" width="17.140625" style="46" customWidth="1"/>
    <col min="9486" max="9486" width="19.28515625" style="46" customWidth="1"/>
    <col min="9487" max="9487" width="17.5703125" style="46" customWidth="1"/>
    <col min="9488" max="9488" width="20.7109375" style="46" customWidth="1"/>
    <col min="9489" max="9489" width="21.42578125" style="46" customWidth="1"/>
    <col min="9490" max="9490" width="21" style="46" customWidth="1"/>
    <col min="9491" max="9491" width="16" style="46" customWidth="1"/>
    <col min="9492" max="9492" width="14.5703125" style="46" customWidth="1"/>
    <col min="9493" max="9493" width="74.5703125" style="46" customWidth="1"/>
    <col min="9494" max="9494" width="101.42578125" style="46" customWidth="1"/>
    <col min="9495" max="9689" width="11.42578125" style="46"/>
    <col min="9690" max="9691" width="21.28515625" style="46" customWidth="1"/>
    <col min="9692" max="9692" width="37.140625" style="46" customWidth="1"/>
    <col min="9693" max="9693" width="49.28515625" style="46" customWidth="1"/>
    <col min="9694" max="9694" width="18.5703125" style="46" customWidth="1"/>
    <col min="9695" max="9695" width="62.28515625" style="46" customWidth="1"/>
    <col min="9696" max="9696" width="21.7109375" style="46" customWidth="1"/>
    <col min="9697" max="9697" width="18.42578125" style="46" customWidth="1"/>
    <col min="9698" max="9698" width="63" style="46" customWidth="1"/>
    <col min="9699" max="9699" width="22.28515625" style="46" customWidth="1"/>
    <col min="9700" max="9700" width="21" style="46" customWidth="1"/>
    <col min="9701" max="9704" width="15.85546875" style="46" customWidth="1"/>
    <col min="9705" max="9705" width="26.140625" style="46" customWidth="1"/>
    <col min="9706" max="9717" width="10.7109375" style="46" customWidth="1"/>
    <col min="9718" max="9725" width="0" style="46" hidden="1" customWidth="1"/>
    <col min="9726" max="9727" width="15.42578125" style="46" customWidth="1"/>
    <col min="9728" max="9728" width="18.7109375" style="46" customWidth="1"/>
    <col min="9729" max="9729" width="18.42578125" style="46" customWidth="1"/>
    <col min="9730" max="9731" width="15.42578125" style="46" customWidth="1"/>
    <col min="9732" max="9732" width="18.140625" style="46" customWidth="1"/>
    <col min="9733" max="9733" width="20.42578125" style="46" customWidth="1"/>
    <col min="9734" max="9734" width="18.140625" style="46" customWidth="1"/>
    <col min="9735" max="9735" width="15.42578125" style="46" customWidth="1"/>
    <col min="9736" max="9736" width="20" style="46" customWidth="1"/>
    <col min="9737" max="9737" width="18.140625" style="46" customWidth="1"/>
    <col min="9738" max="9738" width="15.42578125" style="46" customWidth="1"/>
    <col min="9739" max="9739" width="18.7109375" style="46" customWidth="1"/>
    <col min="9740" max="9740" width="15.42578125" style="46" customWidth="1"/>
    <col min="9741" max="9741" width="17.140625" style="46" customWidth="1"/>
    <col min="9742" max="9742" width="19.28515625" style="46" customWidth="1"/>
    <col min="9743" max="9743" width="17.5703125" style="46" customWidth="1"/>
    <col min="9744" max="9744" width="20.7109375" style="46" customWidth="1"/>
    <col min="9745" max="9745" width="21.42578125" style="46" customWidth="1"/>
    <col min="9746" max="9746" width="21" style="46" customWidth="1"/>
    <col min="9747" max="9747" width="16" style="46" customWidth="1"/>
    <col min="9748" max="9748" width="14.5703125" style="46" customWidth="1"/>
    <col min="9749" max="9749" width="74.5703125" style="46" customWidth="1"/>
    <col min="9750" max="9750" width="101.42578125" style="46" customWidth="1"/>
    <col min="9751" max="9945" width="11.42578125" style="46"/>
    <col min="9946" max="9947" width="21.28515625" style="46" customWidth="1"/>
    <col min="9948" max="9948" width="37.140625" style="46" customWidth="1"/>
    <col min="9949" max="9949" width="49.28515625" style="46" customWidth="1"/>
    <col min="9950" max="9950" width="18.5703125" style="46" customWidth="1"/>
    <col min="9951" max="9951" width="62.28515625" style="46" customWidth="1"/>
    <col min="9952" max="9952" width="21.7109375" style="46" customWidth="1"/>
    <col min="9953" max="9953" width="18.42578125" style="46" customWidth="1"/>
    <col min="9954" max="9954" width="63" style="46" customWidth="1"/>
    <col min="9955" max="9955" width="22.28515625" style="46" customWidth="1"/>
    <col min="9956" max="9956" width="21" style="46" customWidth="1"/>
    <col min="9957" max="9960" width="15.85546875" style="46" customWidth="1"/>
    <col min="9961" max="9961" width="26.140625" style="46" customWidth="1"/>
    <col min="9962" max="9973" width="10.7109375" style="46" customWidth="1"/>
    <col min="9974" max="9981" width="0" style="46" hidden="1" customWidth="1"/>
    <col min="9982" max="9983" width="15.42578125" style="46" customWidth="1"/>
    <col min="9984" max="9984" width="18.7109375" style="46" customWidth="1"/>
    <col min="9985" max="9985" width="18.42578125" style="46" customWidth="1"/>
    <col min="9986" max="9987" width="15.42578125" style="46" customWidth="1"/>
    <col min="9988" max="9988" width="18.140625" style="46" customWidth="1"/>
    <col min="9989" max="9989" width="20.42578125" style="46" customWidth="1"/>
    <col min="9990" max="9990" width="18.140625" style="46" customWidth="1"/>
    <col min="9991" max="9991" width="15.42578125" style="46" customWidth="1"/>
    <col min="9992" max="9992" width="20" style="46" customWidth="1"/>
    <col min="9993" max="9993" width="18.140625" style="46" customWidth="1"/>
    <col min="9994" max="9994" width="15.42578125" style="46" customWidth="1"/>
    <col min="9995" max="9995" width="18.7109375" style="46" customWidth="1"/>
    <col min="9996" max="9996" width="15.42578125" style="46" customWidth="1"/>
    <col min="9997" max="9997" width="17.140625" style="46" customWidth="1"/>
    <col min="9998" max="9998" width="19.28515625" style="46" customWidth="1"/>
    <col min="9999" max="9999" width="17.5703125" style="46" customWidth="1"/>
    <col min="10000" max="10000" width="20.7109375" style="46" customWidth="1"/>
    <col min="10001" max="10001" width="21.42578125" style="46" customWidth="1"/>
    <col min="10002" max="10002" width="21" style="46" customWidth="1"/>
    <col min="10003" max="10003" width="16" style="46" customWidth="1"/>
    <col min="10004" max="10004" width="14.5703125" style="46" customWidth="1"/>
    <col min="10005" max="10005" width="74.5703125" style="46" customWidth="1"/>
    <col min="10006" max="10006" width="101.42578125" style="46" customWidth="1"/>
    <col min="10007" max="10201" width="11.42578125" style="46"/>
    <col min="10202" max="10203" width="21.28515625" style="46" customWidth="1"/>
    <col min="10204" max="10204" width="37.140625" style="46" customWidth="1"/>
    <col min="10205" max="10205" width="49.28515625" style="46" customWidth="1"/>
    <col min="10206" max="10206" width="18.5703125" style="46" customWidth="1"/>
    <col min="10207" max="10207" width="62.28515625" style="46" customWidth="1"/>
    <col min="10208" max="10208" width="21.7109375" style="46" customWidth="1"/>
    <col min="10209" max="10209" width="18.42578125" style="46" customWidth="1"/>
    <col min="10210" max="10210" width="63" style="46" customWidth="1"/>
    <col min="10211" max="10211" width="22.28515625" style="46" customWidth="1"/>
    <col min="10212" max="10212" width="21" style="46" customWidth="1"/>
    <col min="10213" max="10216" width="15.85546875" style="46" customWidth="1"/>
    <col min="10217" max="10217" width="26.140625" style="46" customWidth="1"/>
    <col min="10218" max="10229" width="10.7109375" style="46" customWidth="1"/>
    <col min="10230" max="10237" width="0" style="46" hidden="1" customWidth="1"/>
    <col min="10238" max="10239" width="15.42578125" style="46" customWidth="1"/>
    <col min="10240" max="10240" width="18.7109375" style="46" customWidth="1"/>
    <col min="10241" max="10241" width="18.42578125" style="46" customWidth="1"/>
    <col min="10242" max="10243" width="15.42578125" style="46" customWidth="1"/>
    <col min="10244" max="10244" width="18.140625" style="46" customWidth="1"/>
    <col min="10245" max="10245" width="20.42578125" style="46" customWidth="1"/>
    <col min="10246" max="10246" width="18.140625" style="46" customWidth="1"/>
    <col min="10247" max="10247" width="15.42578125" style="46" customWidth="1"/>
    <col min="10248" max="10248" width="20" style="46" customWidth="1"/>
    <col min="10249" max="10249" width="18.140625" style="46" customWidth="1"/>
    <col min="10250" max="10250" width="15.42578125" style="46" customWidth="1"/>
    <col min="10251" max="10251" width="18.7109375" style="46" customWidth="1"/>
    <col min="10252" max="10252" width="15.42578125" style="46" customWidth="1"/>
    <col min="10253" max="10253" width="17.140625" style="46" customWidth="1"/>
    <col min="10254" max="10254" width="19.28515625" style="46" customWidth="1"/>
    <col min="10255" max="10255" width="17.5703125" style="46" customWidth="1"/>
    <col min="10256" max="10256" width="20.7109375" style="46" customWidth="1"/>
    <col min="10257" max="10257" width="21.42578125" style="46" customWidth="1"/>
    <col min="10258" max="10258" width="21" style="46" customWidth="1"/>
    <col min="10259" max="10259" width="16" style="46" customWidth="1"/>
    <col min="10260" max="10260" width="14.5703125" style="46" customWidth="1"/>
    <col min="10261" max="10261" width="74.5703125" style="46" customWidth="1"/>
    <col min="10262" max="10262" width="101.42578125" style="46" customWidth="1"/>
    <col min="10263" max="10457" width="11.42578125" style="46"/>
    <col min="10458" max="10459" width="21.28515625" style="46" customWidth="1"/>
    <col min="10460" max="10460" width="37.140625" style="46" customWidth="1"/>
    <col min="10461" max="10461" width="49.28515625" style="46" customWidth="1"/>
    <col min="10462" max="10462" width="18.5703125" style="46" customWidth="1"/>
    <col min="10463" max="10463" width="62.28515625" style="46" customWidth="1"/>
    <col min="10464" max="10464" width="21.7109375" style="46" customWidth="1"/>
    <col min="10465" max="10465" width="18.42578125" style="46" customWidth="1"/>
    <col min="10466" max="10466" width="63" style="46" customWidth="1"/>
    <col min="10467" max="10467" width="22.28515625" style="46" customWidth="1"/>
    <col min="10468" max="10468" width="21" style="46" customWidth="1"/>
    <col min="10469" max="10472" width="15.85546875" style="46" customWidth="1"/>
    <col min="10473" max="10473" width="26.140625" style="46" customWidth="1"/>
    <col min="10474" max="10485" width="10.7109375" style="46" customWidth="1"/>
    <col min="10486" max="10493" width="0" style="46" hidden="1" customWidth="1"/>
    <col min="10494" max="10495" width="15.42578125" style="46" customWidth="1"/>
    <col min="10496" max="10496" width="18.7109375" style="46" customWidth="1"/>
    <col min="10497" max="10497" width="18.42578125" style="46" customWidth="1"/>
    <col min="10498" max="10499" width="15.42578125" style="46" customWidth="1"/>
    <col min="10500" max="10500" width="18.140625" style="46" customWidth="1"/>
    <col min="10501" max="10501" width="20.42578125" style="46" customWidth="1"/>
    <col min="10502" max="10502" width="18.140625" style="46" customWidth="1"/>
    <col min="10503" max="10503" width="15.42578125" style="46" customWidth="1"/>
    <col min="10504" max="10504" width="20" style="46" customWidth="1"/>
    <col min="10505" max="10505" width="18.140625" style="46" customWidth="1"/>
    <col min="10506" max="10506" width="15.42578125" style="46" customWidth="1"/>
    <col min="10507" max="10507" width="18.7109375" style="46" customWidth="1"/>
    <col min="10508" max="10508" width="15.42578125" style="46" customWidth="1"/>
    <col min="10509" max="10509" width="17.140625" style="46" customWidth="1"/>
    <col min="10510" max="10510" width="19.28515625" style="46" customWidth="1"/>
    <col min="10511" max="10511" width="17.5703125" style="46" customWidth="1"/>
    <col min="10512" max="10512" width="20.7109375" style="46" customWidth="1"/>
    <col min="10513" max="10513" width="21.42578125" style="46" customWidth="1"/>
    <col min="10514" max="10514" width="21" style="46" customWidth="1"/>
    <col min="10515" max="10515" width="16" style="46" customWidth="1"/>
    <col min="10516" max="10516" width="14.5703125" style="46" customWidth="1"/>
    <col min="10517" max="10517" width="74.5703125" style="46" customWidth="1"/>
    <col min="10518" max="10518" width="101.42578125" style="46" customWidth="1"/>
    <col min="10519" max="10713" width="11.42578125" style="46"/>
    <col min="10714" max="10715" width="21.28515625" style="46" customWidth="1"/>
    <col min="10716" max="10716" width="37.140625" style="46" customWidth="1"/>
    <col min="10717" max="10717" width="49.28515625" style="46" customWidth="1"/>
    <col min="10718" max="10718" width="18.5703125" style="46" customWidth="1"/>
    <col min="10719" max="10719" width="62.28515625" style="46" customWidth="1"/>
    <col min="10720" max="10720" width="21.7109375" style="46" customWidth="1"/>
    <col min="10721" max="10721" width="18.42578125" style="46" customWidth="1"/>
    <col min="10722" max="10722" width="63" style="46" customWidth="1"/>
    <col min="10723" max="10723" width="22.28515625" style="46" customWidth="1"/>
    <col min="10724" max="10724" width="21" style="46" customWidth="1"/>
    <col min="10725" max="10728" width="15.85546875" style="46" customWidth="1"/>
    <col min="10729" max="10729" width="26.140625" style="46" customWidth="1"/>
    <col min="10730" max="10741" width="10.7109375" style="46" customWidth="1"/>
    <col min="10742" max="10749" width="0" style="46" hidden="1" customWidth="1"/>
    <col min="10750" max="10751" width="15.42578125" style="46" customWidth="1"/>
    <col min="10752" max="10752" width="18.7109375" style="46" customWidth="1"/>
    <col min="10753" max="10753" width="18.42578125" style="46" customWidth="1"/>
    <col min="10754" max="10755" width="15.42578125" style="46" customWidth="1"/>
    <col min="10756" max="10756" width="18.140625" style="46" customWidth="1"/>
    <col min="10757" max="10757" width="20.42578125" style="46" customWidth="1"/>
    <col min="10758" max="10758" width="18.140625" style="46" customWidth="1"/>
    <col min="10759" max="10759" width="15.42578125" style="46" customWidth="1"/>
    <col min="10760" max="10760" width="20" style="46" customWidth="1"/>
    <col min="10761" max="10761" width="18.140625" style="46" customWidth="1"/>
    <col min="10762" max="10762" width="15.42578125" style="46" customWidth="1"/>
    <col min="10763" max="10763" width="18.7109375" style="46" customWidth="1"/>
    <col min="10764" max="10764" width="15.42578125" style="46" customWidth="1"/>
    <col min="10765" max="10765" width="17.140625" style="46" customWidth="1"/>
    <col min="10766" max="10766" width="19.28515625" style="46" customWidth="1"/>
    <col min="10767" max="10767" width="17.5703125" style="46" customWidth="1"/>
    <col min="10768" max="10768" width="20.7109375" style="46" customWidth="1"/>
    <col min="10769" max="10769" width="21.42578125" style="46" customWidth="1"/>
    <col min="10770" max="10770" width="21" style="46" customWidth="1"/>
    <col min="10771" max="10771" width="16" style="46" customWidth="1"/>
    <col min="10772" max="10772" width="14.5703125" style="46" customWidth="1"/>
    <col min="10773" max="10773" width="74.5703125" style="46" customWidth="1"/>
    <col min="10774" max="10774" width="101.42578125" style="46" customWidth="1"/>
    <col min="10775" max="10969" width="11.42578125" style="46"/>
    <col min="10970" max="10971" width="21.28515625" style="46" customWidth="1"/>
    <col min="10972" max="10972" width="37.140625" style="46" customWidth="1"/>
    <col min="10973" max="10973" width="49.28515625" style="46" customWidth="1"/>
    <col min="10974" max="10974" width="18.5703125" style="46" customWidth="1"/>
    <col min="10975" max="10975" width="62.28515625" style="46" customWidth="1"/>
    <col min="10976" max="10976" width="21.7109375" style="46" customWidth="1"/>
    <col min="10977" max="10977" width="18.42578125" style="46" customWidth="1"/>
    <col min="10978" max="10978" width="63" style="46" customWidth="1"/>
    <col min="10979" max="10979" width="22.28515625" style="46" customWidth="1"/>
    <col min="10980" max="10980" width="21" style="46" customWidth="1"/>
    <col min="10981" max="10984" width="15.85546875" style="46" customWidth="1"/>
    <col min="10985" max="10985" width="26.140625" style="46" customWidth="1"/>
    <col min="10986" max="10997" width="10.7109375" style="46" customWidth="1"/>
    <col min="10998" max="11005" width="0" style="46" hidden="1" customWidth="1"/>
    <col min="11006" max="11007" width="15.42578125" style="46" customWidth="1"/>
    <col min="11008" max="11008" width="18.7109375" style="46" customWidth="1"/>
    <col min="11009" max="11009" width="18.42578125" style="46" customWidth="1"/>
    <col min="11010" max="11011" width="15.42578125" style="46" customWidth="1"/>
    <col min="11012" max="11012" width="18.140625" style="46" customWidth="1"/>
    <col min="11013" max="11013" width="20.42578125" style="46" customWidth="1"/>
    <col min="11014" max="11014" width="18.140625" style="46" customWidth="1"/>
    <col min="11015" max="11015" width="15.42578125" style="46" customWidth="1"/>
    <col min="11016" max="11016" width="20" style="46" customWidth="1"/>
    <col min="11017" max="11017" width="18.140625" style="46" customWidth="1"/>
    <col min="11018" max="11018" width="15.42578125" style="46" customWidth="1"/>
    <col min="11019" max="11019" width="18.7109375" style="46" customWidth="1"/>
    <col min="11020" max="11020" width="15.42578125" style="46" customWidth="1"/>
    <col min="11021" max="11021" width="17.140625" style="46" customWidth="1"/>
    <col min="11022" max="11022" width="19.28515625" style="46" customWidth="1"/>
    <col min="11023" max="11023" width="17.5703125" style="46" customWidth="1"/>
    <col min="11024" max="11024" width="20.7109375" style="46" customWidth="1"/>
    <col min="11025" max="11025" width="21.42578125" style="46" customWidth="1"/>
    <col min="11026" max="11026" width="21" style="46" customWidth="1"/>
    <col min="11027" max="11027" width="16" style="46" customWidth="1"/>
    <col min="11028" max="11028" width="14.5703125" style="46" customWidth="1"/>
    <col min="11029" max="11029" width="74.5703125" style="46" customWidth="1"/>
    <col min="11030" max="11030" width="101.42578125" style="46" customWidth="1"/>
    <col min="11031" max="11225" width="11.42578125" style="46"/>
    <col min="11226" max="11227" width="21.28515625" style="46" customWidth="1"/>
    <col min="11228" max="11228" width="37.140625" style="46" customWidth="1"/>
    <col min="11229" max="11229" width="49.28515625" style="46" customWidth="1"/>
    <col min="11230" max="11230" width="18.5703125" style="46" customWidth="1"/>
    <col min="11231" max="11231" width="62.28515625" style="46" customWidth="1"/>
    <col min="11232" max="11232" width="21.7109375" style="46" customWidth="1"/>
    <col min="11233" max="11233" width="18.42578125" style="46" customWidth="1"/>
    <col min="11234" max="11234" width="63" style="46" customWidth="1"/>
    <col min="11235" max="11235" width="22.28515625" style="46" customWidth="1"/>
    <col min="11236" max="11236" width="21" style="46" customWidth="1"/>
    <col min="11237" max="11240" width="15.85546875" style="46" customWidth="1"/>
    <col min="11241" max="11241" width="26.140625" style="46" customWidth="1"/>
    <col min="11242" max="11253" width="10.7109375" style="46" customWidth="1"/>
    <col min="11254" max="11261" width="0" style="46" hidden="1" customWidth="1"/>
    <col min="11262" max="11263" width="15.42578125" style="46" customWidth="1"/>
    <col min="11264" max="11264" width="18.7109375" style="46" customWidth="1"/>
    <col min="11265" max="11265" width="18.42578125" style="46" customWidth="1"/>
    <col min="11266" max="11267" width="15.42578125" style="46" customWidth="1"/>
    <col min="11268" max="11268" width="18.140625" style="46" customWidth="1"/>
    <col min="11269" max="11269" width="20.42578125" style="46" customWidth="1"/>
    <col min="11270" max="11270" width="18.140625" style="46" customWidth="1"/>
    <col min="11271" max="11271" width="15.42578125" style="46" customWidth="1"/>
    <col min="11272" max="11272" width="20" style="46" customWidth="1"/>
    <col min="11273" max="11273" width="18.140625" style="46" customWidth="1"/>
    <col min="11274" max="11274" width="15.42578125" style="46" customWidth="1"/>
    <col min="11275" max="11275" width="18.7109375" style="46" customWidth="1"/>
    <col min="11276" max="11276" width="15.42578125" style="46" customWidth="1"/>
    <col min="11277" max="11277" width="17.140625" style="46" customWidth="1"/>
    <col min="11278" max="11278" width="19.28515625" style="46" customWidth="1"/>
    <col min="11279" max="11279" width="17.5703125" style="46" customWidth="1"/>
    <col min="11280" max="11280" width="20.7109375" style="46" customWidth="1"/>
    <col min="11281" max="11281" width="21.42578125" style="46" customWidth="1"/>
    <col min="11282" max="11282" width="21" style="46" customWidth="1"/>
    <col min="11283" max="11283" width="16" style="46" customWidth="1"/>
    <col min="11284" max="11284" width="14.5703125" style="46" customWidth="1"/>
    <col min="11285" max="11285" width="74.5703125" style="46" customWidth="1"/>
    <col min="11286" max="11286" width="101.42578125" style="46" customWidth="1"/>
    <col min="11287" max="11481" width="11.42578125" style="46"/>
    <col min="11482" max="11483" width="21.28515625" style="46" customWidth="1"/>
    <col min="11484" max="11484" width="37.140625" style="46" customWidth="1"/>
    <col min="11485" max="11485" width="49.28515625" style="46" customWidth="1"/>
    <col min="11486" max="11486" width="18.5703125" style="46" customWidth="1"/>
    <col min="11487" max="11487" width="62.28515625" style="46" customWidth="1"/>
    <col min="11488" max="11488" width="21.7109375" style="46" customWidth="1"/>
    <col min="11489" max="11489" width="18.42578125" style="46" customWidth="1"/>
    <col min="11490" max="11490" width="63" style="46" customWidth="1"/>
    <col min="11491" max="11491" width="22.28515625" style="46" customWidth="1"/>
    <col min="11492" max="11492" width="21" style="46" customWidth="1"/>
    <col min="11493" max="11496" width="15.85546875" style="46" customWidth="1"/>
    <col min="11497" max="11497" width="26.140625" style="46" customWidth="1"/>
    <col min="11498" max="11509" width="10.7109375" style="46" customWidth="1"/>
    <col min="11510" max="11517" width="0" style="46" hidden="1" customWidth="1"/>
    <col min="11518" max="11519" width="15.42578125" style="46" customWidth="1"/>
    <col min="11520" max="11520" width="18.7109375" style="46" customWidth="1"/>
    <col min="11521" max="11521" width="18.42578125" style="46" customWidth="1"/>
    <col min="11522" max="11523" width="15.42578125" style="46" customWidth="1"/>
    <col min="11524" max="11524" width="18.140625" style="46" customWidth="1"/>
    <col min="11525" max="11525" width="20.42578125" style="46" customWidth="1"/>
    <col min="11526" max="11526" width="18.140625" style="46" customWidth="1"/>
    <col min="11527" max="11527" width="15.42578125" style="46" customWidth="1"/>
    <col min="11528" max="11528" width="20" style="46" customWidth="1"/>
    <col min="11529" max="11529" width="18.140625" style="46" customWidth="1"/>
    <col min="11530" max="11530" width="15.42578125" style="46" customWidth="1"/>
    <col min="11531" max="11531" width="18.7109375" style="46" customWidth="1"/>
    <col min="11532" max="11532" width="15.42578125" style="46" customWidth="1"/>
    <col min="11533" max="11533" width="17.140625" style="46" customWidth="1"/>
    <col min="11534" max="11534" width="19.28515625" style="46" customWidth="1"/>
    <col min="11535" max="11535" width="17.5703125" style="46" customWidth="1"/>
    <col min="11536" max="11536" width="20.7109375" style="46" customWidth="1"/>
    <col min="11537" max="11537" width="21.42578125" style="46" customWidth="1"/>
    <col min="11538" max="11538" width="21" style="46" customWidth="1"/>
    <col min="11539" max="11539" width="16" style="46" customWidth="1"/>
    <col min="11540" max="11540" width="14.5703125" style="46" customWidth="1"/>
    <col min="11541" max="11541" width="74.5703125" style="46" customWidth="1"/>
    <col min="11542" max="11542" width="101.42578125" style="46" customWidth="1"/>
    <col min="11543" max="11737" width="11.42578125" style="46"/>
    <col min="11738" max="11739" width="21.28515625" style="46" customWidth="1"/>
    <col min="11740" max="11740" width="37.140625" style="46" customWidth="1"/>
    <col min="11741" max="11741" width="49.28515625" style="46" customWidth="1"/>
    <col min="11742" max="11742" width="18.5703125" style="46" customWidth="1"/>
    <col min="11743" max="11743" width="62.28515625" style="46" customWidth="1"/>
    <col min="11744" max="11744" width="21.7109375" style="46" customWidth="1"/>
    <col min="11745" max="11745" width="18.42578125" style="46" customWidth="1"/>
    <col min="11746" max="11746" width="63" style="46" customWidth="1"/>
    <col min="11747" max="11747" width="22.28515625" style="46" customWidth="1"/>
    <col min="11748" max="11748" width="21" style="46" customWidth="1"/>
    <col min="11749" max="11752" width="15.85546875" style="46" customWidth="1"/>
    <col min="11753" max="11753" width="26.140625" style="46" customWidth="1"/>
    <col min="11754" max="11765" width="10.7109375" style="46" customWidth="1"/>
    <col min="11766" max="11773" width="0" style="46" hidden="1" customWidth="1"/>
    <col min="11774" max="11775" width="15.42578125" style="46" customWidth="1"/>
    <col min="11776" max="11776" width="18.7109375" style="46" customWidth="1"/>
    <col min="11777" max="11777" width="18.42578125" style="46" customWidth="1"/>
    <col min="11778" max="11779" width="15.42578125" style="46" customWidth="1"/>
    <col min="11780" max="11780" width="18.140625" style="46" customWidth="1"/>
    <col min="11781" max="11781" width="20.42578125" style="46" customWidth="1"/>
    <col min="11782" max="11782" width="18.140625" style="46" customWidth="1"/>
    <col min="11783" max="11783" width="15.42578125" style="46" customWidth="1"/>
    <col min="11784" max="11784" width="20" style="46" customWidth="1"/>
    <col min="11785" max="11785" width="18.140625" style="46" customWidth="1"/>
    <col min="11786" max="11786" width="15.42578125" style="46" customWidth="1"/>
    <col min="11787" max="11787" width="18.7109375" style="46" customWidth="1"/>
    <col min="11788" max="11788" width="15.42578125" style="46" customWidth="1"/>
    <col min="11789" max="11789" width="17.140625" style="46" customWidth="1"/>
    <col min="11790" max="11790" width="19.28515625" style="46" customWidth="1"/>
    <col min="11791" max="11791" width="17.5703125" style="46" customWidth="1"/>
    <col min="11792" max="11792" width="20.7109375" style="46" customWidth="1"/>
    <col min="11793" max="11793" width="21.42578125" style="46" customWidth="1"/>
    <col min="11794" max="11794" width="21" style="46" customWidth="1"/>
    <col min="11795" max="11795" width="16" style="46" customWidth="1"/>
    <col min="11796" max="11796" width="14.5703125" style="46" customWidth="1"/>
    <col min="11797" max="11797" width="74.5703125" style="46" customWidth="1"/>
    <col min="11798" max="11798" width="101.42578125" style="46" customWidth="1"/>
    <col min="11799" max="11993" width="11.42578125" style="46"/>
    <col min="11994" max="11995" width="21.28515625" style="46" customWidth="1"/>
    <col min="11996" max="11996" width="37.140625" style="46" customWidth="1"/>
    <col min="11997" max="11997" width="49.28515625" style="46" customWidth="1"/>
    <col min="11998" max="11998" width="18.5703125" style="46" customWidth="1"/>
    <col min="11999" max="11999" width="62.28515625" style="46" customWidth="1"/>
    <col min="12000" max="12000" width="21.7109375" style="46" customWidth="1"/>
    <col min="12001" max="12001" width="18.42578125" style="46" customWidth="1"/>
    <col min="12002" max="12002" width="63" style="46" customWidth="1"/>
    <col min="12003" max="12003" width="22.28515625" style="46" customWidth="1"/>
    <col min="12004" max="12004" width="21" style="46" customWidth="1"/>
    <col min="12005" max="12008" width="15.85546875" style="46" customWidth="1"/>
    <col min="12009" max="12009" width="26.140625" style="46" customWidth="1"/>
    <col min="12010" max="12021" width="10.7109375" style="46" customWidth="1"/>
    <col min="12022" max="12029" width="0" style="46" hidden="1" customWidth="1"/>
    <col min="12030" max="12031" width="15.42578125" style="46" customWidth="1"/>
    <col min="12032" max="12032" width="18.7109375" style="46" customWidth="1"/>
    <col min="12033" max="12033" width="18.42578125" style="46" customWidth="1"/>
    <col min="12034" max="12035" width="15.42578125" style="46" customWidth="1"/>
    <col min="12036" max="12036" width="18.140625" style="46" customWidth="1"/>
    <col min="12037" max="12037" width="20.42578125" style="46" customWidth="1"/>
    <col min="12038" max="12038" width="18.140625" style="46" customWidth="1"/>
    <col min="12039" max="12039" width="15.42578125" style="46" customWidth="1"/>
    <col min="12040" max="12040" width="20" style="46" customWidth="1"/>
    <col min="12041" max="12041" width="18.140625" style="46" customWidth="1"/>
    <col min="12042" max="12042" width="15.42578125" style="46" customWidth="1"/>
    <col min="12043" max="12043" width="18.7109375" style="46" customWidth="1"/>
    <col min="12044" max="12044" width="15.42578125" style="46" customWidth="1"/>
    <col min="12045" max="12045" width="17.140625" style="46" customWidth="1"/>
    <col min="12046" max="12046" width="19.28515625" style="46" customWidth="1"/>
    <col min="12047" max="12047" width="17.5703125" style="46" customWidth="1"/>
    <col min="12048" max="12048" width="20.7109375" style="46" customWidth="1"/>
    <col min="12049" max="12049" width="21.42578125" style="46" customWidth="1"/>
    <col min="12050" max="12050" width="21" style="46" customWidth="1"/>
    <col min="12051" max="12051" width="16" style="46" customWidth="1"/>
    <col min="12052" max="12052" width="14.5703125" style="46" customWidth="1"/>
    <col min="12053" max="12053" width="74.5703125" style="46" customWidth="1"/>
    <col min="12054" max="12054" width="101.42578125" style="46" customWidth="1"/>
    <col min="12055" max="12249" width="11.42578125" style="46"/>
    <col min="12250" max="12251" width="21.28515625" style="46" customWidth="1"/>
    <col min="12252" max="12252" width="37.140625" style="46" customWidth="1"/>
    <col min="12253" max="12253" width="49.28515625" style="46" customWidth="1"/>
    <col min="12254" max="12254" width="18.5703125" style="46" customWidth="1"/>
    <col min="12255" max="12255" width="62.28515625" style="46" customWidth="1"/>
    <col min="12256" max="12256" width="21.7109375" style="46" customWidth="1"/>
    <col min="12257" max="12257" width="18.42578125" style="46" customWidth="1"/>
    <col min="12258" max="12258" width="63" style="46" customWidth="1"/>
    <col min="12259" max="12259" width="22.28515625" style="46" customWidth="1"/>
    <col min="12260" max="12260" width="21" style="46" customWidth="1"/>
    <col min="12261" max="12264" width="15.85546875" style="46" customWidth="1"/>
    <col min="12265" max="12265" width="26.140625" style="46" customWidth="1"/>
    <col min="12266" max="12277" width="10.7109375" style="46" customWidth="1"/>
    <col min="12278" max="12285" width="0" style="46" hidden="1" customWidth="1"/>
    <col min="12286" max="12287" width="15.42578125" style="46" customWidth="1"/>
    <col min="12288" max="12288" width="18.7109375" style="46" customWidth="1"/>
    <col min="12289" max="12289" width="18.42578125" style="46" customWidth="1"/>
    <col min="12290" max="12291" width="15.42578125" style="46" customWidth="1"/>
    <col min="12292" max="12292" width="18.140625" style="46" customWidth="1"/>
    <col min="12293" max="12293" width="20.42578125" style="46" customWidth="1"/>
    <col min="12294" max="12294" width="18.140625" style="46" customWidth="1"/>
    <col min="12295" max="12295" width="15.42578125" style="46" customWidth="1"/>
    <col min="12296" max="12296" width="20" style="46" customWidth="1"/>
    <col min="12297" max="12297" width="18.140625" style="46" customWidth="1"/>
    <col min="12298" max="12298" width="15.42578125" style="46" customWidth="1"/>
    <col min="12299" max="12299" width="18.7109375" style="46" customWidth="1"/>
    <col min="12300" max="12300" width="15.42578125" style="46" customWidth="1"/>
    <col min="12301" max="12301" width="17.140625" style="46" customWidth="1"/>
    <col min="12302" max="12302" width="19.28515625" style="46" customWidth="1"/>
    <col min="12303" max="12303" width="17.5703125" style="46" customWidth="1"/>
    <col min="12304" max="12304" width="20.7109375" style="46" customWidth="1"/>
    <col min="12305" max="12305" width="21.42578125" style="46" customWidth="1"/>
    <col min="12306" max="12306" width="21" style="46" customWidth="1"/>
    <col min="12307" max="12307" width="16" style="46" customWidth="1"/>
    <col min="12308" max="12308" width="14.5703125" style="46" customWidth="1"/>
    <col min="12309" max="12309" width="74.5703125" style="46" customWidth="1"/>
    <col min="12310" max="12310" width="101.42578125" style="46" customWidth="1"/>
    <col min="12311" max="12505" width="11.42578125" style="46"/>
    <col min="12506" max="12507" width="21.28515625" style="46" customWidth="1"/>
    <col min="12508" max="12508" width="37.140625" style="46" customWidth="1"/>
    <col min="12509" max="12509" width="49.28515625" style="46" customWidth="1"/>
    <col min="12510" max="12510" width="18.5703125" style="46" customWidth="1"/>
    <col min="12511" max="12511" width="62.28515625" style="46" customWidth="1"/>
    <col min="12512" max="12512" width="21.7109375" style="46" customWidth="1"/>
    <col min="12513" max="12513" width="18.42578125" style="46" customWidth="1"/>
    <col min="12514" max="12514" width="63" style="46" customWidth="1"/>
    <col min="12515" max="12515" width="22.28515625" style="46" customWidth="1"/>
    <col min="12516" max="12516" width="21" style="46" customWidth="1"/>
    <col min="12517" max="12520" width="15.85546875" style="46" customWidth="1"/>
    <col min="12521" max="12521" width="26.140625" style="46" customWidth="1"/>
    <col min="12522" max="12533" width="10.7109375" style="46" customWidth="1"/>
    <col min="12534" max="12541" width="0" style="46" hidden="1" customWidth="1"/>
    <col min="12542" max="12543" width="15.42578125" style="46" customWidth="1"/>
    <col min="12544" max="12544" width="18.7109375" style="46" customWidth="1"/>
    <col min="12545" max="12545" width="18.42578125" style="46" customWidth="1"/>
    <col min="12546" max="12547" width="15.42578125" style="46" customWidth="1"/>
    <col min="12548" max="12548" width="18.140625" style="46" customWidth="1"/>
    <col min="12549" max="12549" width="20.42578125" style="46" customWidth="1"/>
    <col min="12550" max="12550" width="18.140625" style="46" customWidth="1"/>
    <col min="12551" max="12551" width="15.42578125" style="46" customWidth="1"/>
    <col min="12552" max="12552" width="20" style="46" customWidth="1"/>
    <col min="12553" max="12553" width="18.140625" style="46" customWidth="1"/>
    <col min="12554" max="12554" width="15.42578125" style="46" customWidth="1"/>
    <col min="12555" max="12555" width="18.7109375" style="46" customWidth="1"/>
    <col min="12556" max="12556" width="15.42578125" style="46" customWidth="1"/>
    <col min="12557" max="12557" width="17.140625" style="46" customWidth="1"/>
    <col min="12558" max="12558" width="19.28515625" style="46" customWidth="1"/>
    <col min="12559" max="12559" width="17.5703125" style="46" customWidth="1"/>
    <col min="12560" max="12560" width="20.7109375" style="46" customWidth="1"/>
    <col min="12561" max="12561" width="21.42578125" style="46" customWidth="1"/>
    <col min="12562" max="12562" width="21" style="46" customWidth="1"/>
    <col min="12563" max="12563" width="16" style="46" customWidth="1"/>
    <col min="12564" max="12564" width="14.5703125" style="46" customWidth="1"/>
    <col min="12565" max="12565" width="74.5703125" style="46" customWidth="1"/>
    <col min="12566" max="12566" width="101.42578125" style="46" customWidth="1"/>
    <col min="12567" max="12761" width="11.42578125" style="46"/>
    <col min="12762" max="12763" width="21.28515625" style="46" customWidth="1"/>
    <col min="12764" max="12764" width="37.140625" style="46" customWidth="1"/>
    <col min="12765" max="12765" width="49.28515625" style="46" customWidth="1"/>
    <col min="12766" max="12766" width="18.5703125" style="46" customWidth="1"/>
    <col min="12767" max="12767" width="62.28515625" style="46" customWidth="1"/>
    <col min="12768" max="12768" width="21.7109375" style="46" customWidth="1"/>
    <col min="12769" max="12769" width="18.42578125" style="46" customWidth="1"/>
    <col min="12770" max="12770" width="63" style="46" customWidth="1"/>
    <col min="12771" max="12771" width="22.28515625" style="46" customWidth="1"/>
    <col min="12772" max="12772" width="21" style="46" customWidth="1"/>
    <col min="12773" max="12776" width="15.85546875" style="46" customWidth="1"/>
    <col min="12777" max="12777" width="26.140625" style="46" customWidth="1"/>
    <col min="12778" max="12789" width="10.7109375" style="46" customWidth="1"/>
    <col min="12790" max="12797" width="0" style="46" hidden="1" customWidth="1"/>
    <col min="12798" max="12799" width="15.42578125" style="46" customWidth="1"/>
    <col min="12800" max="12800" width="18.7109375" style="46" customWidth="1"/>
    <col min="12801" max="12801" width="18.42578125" style="46" customWidth="1"/>
    <col min="12802" max="12803" width="15.42578125" style="46" customWidth="1"/>
    <col min="12804" max="12804" width="18.140625" style="46" customWidth="1"/>
    <col min="12805" max="12805" width="20.42578125" style="46" customWidth="1"/>
    <col min="12806" max="12806" width="18.140625" style="46" customWidth="1"/>
    <col min="12807" max="12807" width="15.42578125" style="46" customWidth="1"/>
    <col min="12808" max="12808" width="20" style="46" customWidth="1"/>
    <col min="12809" max="12809" width="18.140625" style="46" customWidth="1"/>
    <col min="12810" max="12810" width="15.42578125" style="46" customWidth="1"/>
    <col min="12811" max="12811" width="18.7109375" style="46" customWidth="1"/>
    <col min="12812" max="12812" width="15.42578125" style="46" customWidth="1"/>
    <col min="12813" max="12813" width="17.140625" style="46" customWidth="1"/>
    <col min="12814" max="12814" width="19.28515625" style="46" customWidth="1"/>
    <col min="12815" max="12815" width="17.5703125" style="46" customWidth="1"/>
    <col min="12816" max="12816" width="20.7109375" style="46" customWidth="1"/>
    <col min="12817" max="12817" width="21.42578125" style="46" customWidth="1"/>
    <col min="12818" max="12818" width="21" style="46" customWidth="1"/>
    <col min="12819" max="12819" width="16" style="46" customWidth="1"/>
    <col min="12820" max="12820" width="14.5703125" style="46" customWidth="1"/>
    <col min="12821" max="12821" width="74.5703125" style="46" customWidth="1"/>
    <col min="12822" max="12822" width="101.42578125" style="46" customWidth="1"/>
    <col min="12823" max="13017" width="11.42578125" style="46"/>
    <col min="13018" max="13019" width="21.28515625" style="46" customWidth="1"/>
    <col min="13020" max="13020" width="37.140625" style="46" customWidth="1"/>
    <col min="13021" max="13021" width="49.28515625" style="46" customWidth="1"/>
    <col min="13022" max="13022" width="18.5703125" style="46" customWidth="1"/>
    <col min="13023" max="13023" width="62.28515625" style="46" customWidth="1"/>
    <col min="13024" max="13024" width="21.7109375" style="46" customWidth="1"/>
    <col min="13025" max="13025" width="18.42578125" style="46" customWidth="1"/>
    <col min="13026" max="13026" width="63" style="46" customWidth="1"/>
    <col min="13027" max="13027" width="22.28515625" style="46" customWidth="1"/>
    <col min="13028" max="13028" width="21" style="46" customWidth="1"/>
    <col min="13029" max="13032" width="15.85546875" style="46" customWidth="1"/>
    <col min="13033" max="13033" width="26.140625" style="46" customWidth="1"/>
    <col min="13034" max="13045" width="10.7109375" style="46" customWidth="1"/>
    <col min="13046" max="13053" width="0" style="46" hidden="1" customWidth="1"/>
    <col min="13054" max="13055" width="15.42578125" style="46" customWidth="1"/>
    <col min="13056" max="13056" width="18.7109375" style="46" customWidth="1"/>
    <col min="13057" max="13057" width="18.42578125" style="46" customWidth="1"/>
    <col min="13058" max="13059" width="15.42578125" style="46" customWidth="1"/>
    <col min="13060" max="13060" width="18.140625" style="46" customWidth="1"/>
    <col min="13061" max="13061" width="20.42578125" style="46" customWidth="1"/>
    <col min="13062" max="13062" width="18.140625" style="46" customWidth="1"/>
    <col min="13063" max="13063" width="15.42578125" style="46" customWidth="1"/>
    <col min="13064" max="13064" width="20" style="46" customWidth="1"/>
    <col min="13065" max="13065" width="18.140625" style="46" customWidth="1"/>
    <col min="13066" max="13066" width="15.42578125" style="46" customWidth="1"/>
    <col min="13067" max="13067" width="18.7109375" style="46" customWidth="1"/>
    <col min="13068" max="13068" width="15.42578125" style="46" customWidth="1"/>
    <col min="13069" max="13069" width="17.140625" style="46" customWidth="1"/>
    <col min="13070" max="13070" width="19.28515625" style="46" customWidth="1"/>
    <col min="13071" max="13071" width="17.5703125" style="46" customWidth="1"/>
    <col min="13072" max="13072" width="20.7109375" style="46" customWidth="1"/>
    <col min="13073" max="13073" width="21.42578125" style="46" customWidth="1"/>
    <col min="13074" max="13074" width="21" style="46" customWidth="1"/>
    <col min="13075" max="13075" width="16" style="46" customWidth="1"/>
    <col min="13076" max="13076" width="14.5703125" style="46" customWidth="1"/>
    <col min="13077" max="13077" width="74.5703125" style="46" customWidth="1"/>
    <col min="13078" max="13078" width="101.42578125" style="46" customWidth="1"/>
    <col min="13079" max="13273" width="11.42578125" style="46"/>
    <col min="13274" max="13275" width="21.28515625" style="46" customWidth="1"/>
    <col min="13276" max="13276" width="37.140625" style="46" customWidth="1"/>
    <col min="13277" max="13277" width="49.28515625" style="46" customWidth="1"/>
    <col min="13278" max="13278" width="18.5703125" style="46" customWidth="1"/>
    <col min="13279" max="13279" width="62.28515625" style="46" customWidth="1"/>
    <col min="13280" max="13280" width="21.7109375" style="46" customWidth="1"/>
    <col min="13281" max="13281" width="18.42578125" style="46" customWidth="1"/>
    <col min="13282" max="13282" width="63" style="46" customWidth="1"/>
    <col min="13283" max="13283" width="22.28515625" style="46" customWidth="1"/>
    <col min="13284" max="13284" width="21" style="46" customWidth="1"/>
    <col min="13285" max="13288" width="15.85546875" style="46" customWidth="1"/>
    <col min="13289" max="13289" width="26.140625" style="46" customWidth="1"/>
    <col min="13290" max="13301" width="10.7109375" style="46" customWidth="1"/>
    <col min="13302" max="13309" width="0" style="46" hidden="1" customWidth="1"/>
    <col min="13310" max="13311" width="15.42578125" style="46" customWidth="1"/>
    <col min="13312" max="13312" width="18.7109375" style="46" customWidth="1"/>
    <col min="13313" max="13313" width="18.42578125" style="46" customWidth="1"/>
    <col min="13314" max="13315" width="15.42578125" style="46" customWidth="1"/>
    <col min="13316" max="13316" width="18.140625" style="46" customWidth="1"/>
    <col min="13317" max="13317" width="20.42578125" style="46" customWidth="1"/>
    <col min="13318" max="13318" width="18.140625" style="46" customWidth="1"/>
    <col min="13319" max="13319" width="15.42578125" style="46" customWidth="1"/>
    <col min="13320" max="13320" width="20" style="46" customWidth="1"/>
    <col min="13321" max="13321" width="18.140625" style="46" customWidth="1"/>
    <col min="13322" max="13322" width="15.42578125" style="46" customWidth="1"/>
    <col min="13323" max="13323" width="18.7109375" style="46" customWidth="1"/>
    <col min="13324" max="13324" width="15.42578125" style="46" customWidth="1"/>
    <col min="13325" max="13325" width="17.140625" style="46" customWidth="1"/>
    <col min="13326" max="13326" width="19.28515625" style="46" customWidth="1"/>
    <col min="13327" max="13327" width="17.5703125" style="46" customWidth="1"/>
    <col min="13328" max="13328" width="20.7109375" style="46" customWidth="1"/>
    <col min="13329" max="13329" width="21.42578125" style="46" customWidth="1"/>
    <col min="13330" max="13330" width="21" style="46" customWidth="1"/>
    <col min="13331" max="13331" width="16" style="46" customWidth="1"/>
    <col min="13332" max="13332" width="14.5703125" style="46" customWidth="1"/>
    <col min="13333" max="13333" width="74.5703125" style="46" customWidth="1"/>
    <col min="13334" max="13334" width="101.42578125" style="46" customWidth="1"/>
    <col min="13335" max="13529" width="11.42578125" style="46"/>
    <col min="13530" max="13531" width="21.28515625" style="46" customWidth="1"/>
    <col min="13532" max="13532" width="37.140625" style="46" customWidth="1"/>
    <col min="13533" max="13533" width="49.28515625" style="46" customWidth="1"/>
    <col min="13534" max="13534" width="18.5703125" style="46" customWidth="1"/>
    <col min="13535" max="13535" width="62.28515625" style="46" customWidth="1"/>
    <col min="13536" max="13536" width="21.7109375" style="46" customWidth="1"/>
    <col min="13537" max="13537" width="18.42578125" style="46" customWidth="1"/>
    <col min="13538" max="13538" width="63" style="46" customWidth="1"/>
    <col min="13539" max="13539" width="22.28515625" style="46" customWidth="1"/>
    <col min="13540" max="13540" width="21" style="46" customWidth="1"/>
    <col min="13541" max="13544" width="15.85546875" style="46" customWidth="1"/>
    <col min="13545" max="13545" width="26.140625" style="46" customWidth="1"/>
    <col min="13546" max="13557" width="10.7109375" style="46" customWidth="1"/>
    <col min="13558" max="13565" width="0" style="46" hidden="1" customWidth="1"/>
    <col min="13566" max="13567" width="15.42578125" style="46" customWidth="1"/>
    <col min="13568" max="13568" width="18.7109375" style="46" customWidth="1"/>
    <col min="13569" max="13569" width="18.42578125" style="46" customWidth="1"/>
    <col min="13570" max="13571" width="15.42578125" style="46" customWidth="1"/>
    <col min="13572" max="13572" width="18.140625" style="46" customWidth="1"/>
    <col min="13573" max="13573" width="20.42578125" style="46" customWidth="1"/>
    <col min="13574" max="13574" width="18.140625" style="46" customWidth="1"/>
    <col min="13575" max="13575" width="15.42578125" style="46" customWidth="1"/>
    <col min="13576" max="13576" width="20" style="46" customWidth="1"/>
    <col min="13577" max="13577" width="18.140625" style="46" customWidth="1"/>
    <col min="13578" max="13578" width="15.42578125" style="46" customWidth="1"/>
    <col min="13579" max="13579" width="18.7109375" style="46" customWidth="1"/>
    <col min="13580" max="13580" width="15.42578125" style="46" customWidth="1"/>
    <col min="13581" max="13581" width="17.140625" style="46" customWidth="1"/>
    <col min="13582" max="13582" width="19.28515625" style="46" customWidth="1"/>
    <col min="13583" max="13583" width="17.5703125" style="46" customWidth="1"/>
    <col min="13584" max="13584" width="20.7109375" style="46" customWidth="1"/>
    <col min="13585" max="13585" width="21.42578125" style="46" customWidth="1"/>
    <col min="13586" max="13586" width="21" style="46" customWidth="1"/>
    <col min="13587" max="13587" width="16" style="46" customWidth="1"/>
    <col min="13588" max="13588" width="14.5703125" style="46" customWidth="1"/>
    <col min="13589" max="13589" width="74.5703125" style="46" customWidth="1"/>
    <col min="13590" max="13590" width="101.42578125" style="46" customWidth="1"/>
    <col min="13591" max="13785" width="11.42578125" style="46"/>
    <col min="13786" max="13787" width="21.28515625" style="46" customWidth="1"/>
    <col min="13788" max="13788" width="37.140625" style="46" customWidth="1"/>
    <col min="13789" max="13789" width="49.28515625" style="46" customWidth="1"/>
    <col min="13790" max="13790" width="18.5703125" style="46" customWidth="1"/>
    <col min="13791" max="13791" width="62.28515625" style="46" customWidth="1"/>
    <col min="13792" max="13792" width="21.7109375" style="46" customWidth="1"/>
    <col min="13793" max="13793" width="18.42578125" style="46" customWidth="1"/>
    <col min="13794" max="13794" width="63" style="46" customWidth="1"/>
    <col min="13795" max="13795" width="22.28515625" style="46" customWidth="1"/>
    <col min="13796" max="13796" width="21" style="46" customWidth="1"/>
    <col min="13797" max="13800" width="15.85546875" style="46" customWidth="1"/>
    <col min="13801" max="13801" width="26.140625" style="46" customWidth="1"/>
    <col min="13802" max="13813" width="10.7109375" style="46" customWidth="1"/>
    <col min="13814" max="13821" width="0" style="46" hidden="1" customWidth="1"/>
    <col min="13822" max="13823" width="15.42578125" style="46" customWidth="1"/>
    <col min="13824" max="13824" width="18.7109375" style="46" customWidth="1"/>
    <col min="13825" max="13825" width="18.42578125" style="46" customWidth="1"/>
    <col min="13826" max="13827" width="15.42578125" style="46" customWidth="1"/>
    <col min="13828" max="13828" width="18.140625" style="46" customWidth="1"/>
    <col min="13829" max="13829" width="20.42578125" style="46" customWidth="1"/>
    <col min="13830" max="13830" width="18.140625" style="46" customWidth="1"/>
    <col min="13831" max="13831" width="15.42578125" style="46" customWidth="1"/>
    <col min="13832" max="13832" width="20" style="46" customWidth="1"/>
    <col min="13833" max="13833" width="18.140625" style="46" customWidth="1"/>
    <col min="13834" max="13834" width="15.42578125" style="46" customWidth="1"/>
    <col min="13835" max="13835" width="18.7109375" style="46" customWidth="1"/>
    <col min="13836" max="13836" width="15.42578125" style="46" customWidth="1"/>
    <col min="13837" max="13837" width="17.140625" style="46" customWidth="1"/>
    <col min="13838" max="13838" width="19.28515625" style="46" customWidth="1"/>
    <col min="13839" max="13839" width="17.5703125" style="46" customWidth="1"/>
    <col min="13840" max="13840" width="20.7109375" style="46" customWidth="1"/>
    <col min="13841" max="13841" width="21.42578125" style="46" customWidth="1"/>
    <col min="13842" max="13842" width="21" style="46" customWidth="1"/>
    <col min="13843" max="13843" width="16" style="46" customWidth="1"/>
    <col min="13844" max="13844" width="14.5703125" style="46" customWidth="1"/>
    <col min="13845" max="13845" width="74.5703125" style="46" customWidth="1"/>
    <col min="13846" max="13846" width="101.42578125" style="46" customWidth="1"/>
    <col min="13847" max="14041" width="11.42578125" style="46"/>
    <col min="14042" max="14043" width="21.28515625" style="46" customWidth="1"/>
    <col min="14044" max="14044" width="37.140625" style="46" customWidth="1"/>
    <col min="14045" max="14045" width="49.28515625" style="46" customWidth="1"/>
    <col min="14046" max="14046" width="18.5703125" style="46" customWidth="1"/>
    <col min="14047" max="14047" width="62.28515625" style="46" customWidth="1"/>
    <col min="14048" max="14048" width="21.7109375" style="46" customWidth="1"/>
    <col min="14049" max="14049" width="18.42578125" style="46" customWidth="1"/>
    <col min="14050" max="14050" width="63" style="46" customWidth="1"/>
    <col min="14051" max="14051" width="22.28515625" style="46" customWidth="1"/>
    <col min="14052" max="14052" width="21" style="46" customWidth="1"/>
    <col min="14053" max="14056" width="15.85546875" style="46" customWidth="1"/>
    <col min="14057" max="14057" width="26.140625" style="46" customWidth="1"/>
    <col min="14058" max="14069" width="10.7109375" style="46" customWidth="1"/>
    <col min="14070" max="14077" width="0" style="46" hidden="1" customWidth="1"/>
    <col min="14078" max="14079" width="15.42578125" style="46" customWidth="1"/>
    <col min="14080" max="14080" width="18.7109375" style="46" customWidth="1"/>
    <col min="14081" max="14081" width="18.42578125" style="46" customWidth="1"/>
    <col min="14082" max="14083" width="15.42578125" style="46" customWidth="1"/>
    <col min="14084" max="14084" width="18.140625" style="46" customWidth="1"/>
    <col min="14085" max="14085" width="20.42578125" style="46" customWidth="1"/>
    <col min="14086" max="14086" width="18.140625" style="46" customWidth="1"/>
    <col min="14087" max="14087" width="15.42578125" style="46" customWidth="1"/>
    <col min="14088" max="14088" width="20" style="46" customWidth="1"/>
    <col min="14089" max="14089" width="18.140625" style="46" customWidth="1"/>
    <col min="14090" max="14090" width="15.42578125" style="46" customWidth="1"/>
    <col min="14091" max="14091" width="18.7109375" style="46" customWidth="1"/>
    <col min="14092" max="14092" width="15.42578125" style="46" customWidth="1"/>
    <col min="14093" max="14093" width="17.140625" style="46" customWidth="1"/>
    <col min="14094" max="14094" width="19.28515625" style="46" customWidth="1"/>
    <col min="14095" max="14095" width="17.5703125" style="46" customWidth="1"/>
    <col min="14096" max="14096" width="20.7109375" style="46" customWidth="1"/>
    <col min="14097" max="14097" width="21.42578125" style="46" customWidth="1"/>
    <col min="14098" max="14098" width="21" style="46" customWidth="1"/>
    <col min="14099" max="14099" width="16" style="46" customWidth="1"/>
    <col min="14100" max="14100" width="14.5703125" style="46" customWidth="1"/>
    <col min="14101" max="14101" width="74.5703125" style="46" customWidth="1"/>
    <col min="14102" max="14102" width="101.42578125" style="46" customWidth="1"/>
    <col min="14103" max="14297" width="11.42578125" style="46"/>
    <col min="14298" max="14299" width="21.28515625" style="46" customWidth="1"/>
    <col min="14300" max="14300" width="37.140625" style="46" customWidth="1"/>
    <col min="14301" max="14301" width="49.28515625" style="46" customWidth="1"/>
    <col min="14302" max="14302" width="18.5703125" style="46" customWidth="1"/>
    <col min="14303" max="14303" width="62.28515625" style="46" customWidth="1"/>
    <col min="14304" max="14304" width="21.7109375" style="46" customWidth="1"/>
    <col min="14305" max="14305" width="18.42578125" style="46" customWidth="1"/>
    <col min="14306" max="14306" width="63" style="46" customWidth="1"/>
    <col min="14307" max="14307" width="22.28515625" style="46" customWidth="1"/>
    <col min="14308" max="14308" width="21" style="46" customWidth="1"/>
    <col min="14309" max="14312" width="15.85546875" style="46" customWidth="1"/>
    <col min="14313" max="14313" width="26.140625" style="46" customWidth="1"/>
    <col min="14314" max="14325" width="10.7109375" style="46" customWidth="1"/>
    <col min="14326" max="14333" width="0" style="46" hidden="1" customWidth="1"/>
    <col min="14334" max="14335" width="15.42578125" style="46" customWidth="1"/>
    <col min="14336" max="14336" width="18.7109375" style="46" customWidth="1"/>
    <col min="14337" max="14337" width="18.42578125" style="46" customWidth="1"/>
    <col min="14338" max="14339" width="15.42578125" style="46" customWidth="1"/>
    <col min="14340" max="14340" width="18.140625" style="46" customWidth="1"/>
    <col min="14341" max="14341" width="20.42578125" style="46" customWidth="1"/>
    <col min="14342" max="14342" width="18.140625" style="46" customWidth="1"/>
    <col min="14343" max="14343" width="15.42578125" style="46" customWidth="1"/>
    <col min="14344" max="14344" width="20" style="46" customWidth="1"/>
    <col min="14345" max="14345" width="18.140625" style="46" customWidth="1"/>
    <col min="14346" max="14346" width="15.42578125" style="46" customWidth="1"/>
    <col min="14347" max="14347" width="18.7109375" style="46" customWidth="1"/>
    <col min="14348" max="14348" width="15.42578125" style="46" customWidth="1"/>
    <col min="14349" max="14349" width="17.140625" style="46" customWidth="1"/>
    <col min="14350" max="14350" width="19.28515625" style="46" customWidth="1"/>
    <col min="14351" max="14351" width="17.5703125" style="46" customWidth="1"/>
    <col min="14352" max="14352" width="20.7109375" style="46" customWidth="1"/>
    <col min="14353" max="14353" width="21.42578125" style="46" customWidth="1"/>
    <col min="14354" max="14354" width="21" style="46" customWidth="1"/>
    <col min="14355" max="14355" width="16" style="46" customWidth="1"/>
    <col min="14356" max="14356" width="14.5703125" style="46" customWidth="1"/>
    <col min="14357" max="14357" width="74.5703125" style="46" customWidth="1"/>
    <col min="14358" max="14358" width="101.42578125" style="46" customWidth="1"/>
    <col min="14359" max="14553" width="11.42578125" style="46"/>
    <col min="14554" max="14555" width="21.28515625" style="46" customWidth="1"/>
    <col min="14556" max="14556" width="37.140625" style="46" customWidth="1"/>
    <col min="14557" max="14557" width="49.28515625" style="46" customWidth="1"/>
    <col min="14558" max="14558" width="18.5703125" style="46" customWidth="1"/>
    <col min="14559" max="14559" width="62.28515625" style="46" customWidth="1"/>
    <col min="14560" max="14560" width="21.7109375" style="46" customWidth="1"/>
    <col min="14561" max="14561" width="18.42578125" style="46" customWidth="1"/>
    <col min="14562" max="14562" width="63" style="46" customWidth="1"/>
    <col min="14563" max="14563" width="22.28515625" style="46" customWidth="1"/>
    <col min="14564" max="14564" width="21" style="46" customWidth="1"/>
    <col min="14565" max="14568" width="15.85546875" style="46" customWidth="1"/>
    <col min="14569" max="14569" width="26.140625" style="46" customWidth="1"/>
    <col min="14570" max="14581" width="10.7109375" style="46" customWidth="1"/>
    <col min="14582" max="14589" width="0" style="46" hidden="1" customWidth="1"/>
    <col min="14590" max="14591" width="15.42578125" style="46" customWidth="1"/>
    <col min="14592" max="14592" width="18.7109375" style="46" customWidth="1"/>
    <col min="14593" max="14593" width="18.42578125" style="46" customWidth="1"/>
    <col min="14594" max="14595" width="15.42578125" style="46" customWidth="1"/>
    <col min="14596" max="14596" width="18.140625" style="46" customWidth="1"/>
    <col min="14597" max="14597" width="20.42578125" style="46" customWidth="1"/>
    <col min="14598" max="14598" width="18.140625" style="46" customWidth="1"/>
    <col min="14599" max="14599" width="15.42578125" style="46" customWidth="1"/>
    <col min="14600" max="14600" width="20" style="46" customWidth="1"/>
    <col min="14601" max="14601" width="18.140625" style="46" customWidth="1"/>
    <col min="14602" max="14602" width="15.42578125" style="46" customWidth="1"/>
    <col min="14603" max="14603" width="18.7109375" style="46" customWidth="1"/>
    <col min="14604" max="14604" width="15.42578125" style="46" customWidth="1"/>
    <col min="14605" max="14605" width="17.140625" style="46" customWidth="1"/>
    <col min="14606" max="14606" width="19.28515625" style="46" customWidth="1"/>
    <col min="14607" max="14607" width="17.5703125" style="46" customWidth="1"/>
    <col min="14608" max="14608" width="20.7109375" style="46" customWidth="1"/>
    <col min="14609" max="14609" width="21.42578125" style="46" customWidth="1"/>
    <col min="14610" max="14610" width="21" style="46" customWidth="1"/>
    <col min="14611" max="14611" width="16" style="46" customWidth="1"/>
    <col min="14612" max="14612" width="14.5703125" style="46" customWidth="1"/>
    <col min="14613" max="14613" width="74.5703125" style="46" customWidth="1"/>
    <col min="14614" max="14614" width="101.42578125" style="46" customWidth="1"/>
    <col min="14615" max="14809" width="11.42578125" style="46"/>
    <col min="14810" max="14811" width="21.28515625" style="46" customWidth="1"/>
    <col min="14812" max="14812" width="37.140625" style="46" customWidth="1"/>
    <col min="14813" max="14813" width="49.28515625" style="46" customWidth="1"/>
    <col min="14814" max="14814" width="18.5703125" style="46" customWidth="1"/>
    <col min="14815" max="14815" width="62.28515625" style="46" customWidth="1"/>
    <col min="14816" max="14816" width="21.7109375" style="46" customWidth="1"/>
    <col min="14817" max="14817" width="18.42578125" style="46" customWidth="1"/>
    <col min="14818" max="14818" width="63" style="46" customWidth="1"/>
    <col min="14819" max="14819" width="22.28515625" style="46" customWidth="1"/>
    <col min="14820" max="14820" width="21" style="46" customWidth="1"/>
    <col min="14821" max="14824" width="15.85546875" style="46" customWidth="1"/>
    <col min="14825" max="14825" width="26.140625" style="46" customWidth="1"/>
    <col min="14826" max="14837" width="10.7109375" style="46" customWidth="1"/>
    <col min="14838" max="14845" width="0" style="46" hidden="1" customWidth="1"/>
    <col min="14846" max="14847" width="15.42578125" style="46" customWidth="1"/>
    <col min="14848" max="14848" width="18.7109375" style="46" customWidth="1"/>
    <col min="14849" max="14849" width="18.42578125" style="46" customWidth="1"/>
    <col min="14850" max="14851" width="15.42578125" style="46" customWidth="1"/>
    <col min="14852" max="14852" width="18.140625" style="46" customWidth="1"/>
    <col min="14853" max="14853" width="20.42578125" style="46" customWidth="1"/>
    <col min="14854" max="14854" width="18.140625" style="46" customWidth="1"/>
    <col min="14855" max="14855" width="15.42578125" style="46" customWidth="1"/>
    <col min="14856" max="14856" width="20" style="46" customWidth="1"/>
    <col min="14857" max="14857" width="18.140625" style="46" customWidth="1"/>
    <col min="14858" max="14858" width="15.42578125" style="46" customWidth="1"/>
    <col min="14859" max="14859" width="18.7109375" style="46" customWidth="1"/>
    <col min="14860" max="14860" width="15.42578125" style="46" customWidth="1"/>
    <col min="14861" max="14861" width="17.140625" style="46" customWidth="1"/>
    <col min="14862" max="14862" width="19.28515625" style="46" customWidth="1"/>
    <col min="14863" max="14863" width="17.5703125" style="46" customWidth="1"/>
    <col min="14864" max="14864" width="20.7109375" style="46" customWidth="1"/>
    <col min="14865" max="14865" width="21.42578125" style="46" customWidth="1"/>
    <col min="14866" max="14866" width="21" style="46" customWidth="1"/>
    <col min="14867" max="14867" width="16" style="46" customWidth="1"/>
    <col min="14868" max="14868" width="14.5703125" style="46" customWidth="1"/>
    <col min="14869" max="14869" width="74.5703125" style="46" customWidth="1"/>
    <col min="14870" max="14870" width="101.42578125" style="46" customWidth="1"/>
    <col min="14871" max="15065" width="11.42578125" style="46"/>
    <col min="15066" max="15067" width="21.28515625" style="46" customWidth="1"/>
    <col min="15068" max="15068" width="37.140625" style="46" customWidth="1"/>
    <col min="15069" max="15069" width="49.28515625" style="46" customWidth="1"/>
    <col min="15070" max="15070" width="18.5703125" style="46" customWidth="1"/>
    <col min="15071" max="15071" width="62.28515625" style="46" customWidth="1"/>
    <col min="15072" max="15072" width="21.7109375" style="46" customWidth="1"/>
    <col min="15073" max="15073" width="18.42578125" style="46" customWidth="1"/>
    <col min="15074" max="15074" width="63" style="46" customWidth="1"/>
    <col min="15075" max="15075" width="22.28515625" style="46" customWidth="1"/>
    <col min="15076" max="15076" width="21" style="46" customWidth="1"/>
    <col min="15077" max="15080" width="15.85546875" style="46" customWidth="1"/>
    <col min="15081" max="15081" width="26.140625" style="46" customWidth="1"/>
    <col min="15082" max="15093" width="10.7109375" style="46" customWidth="1"/>
    <col min="15094" max="15101" width="0" style="46" hidden="1" customWidth="1"/>
    <col min="15102" max="15103" width="15.42578125" style="46" customWidth="1"/>
    <col min="15104" max="15104" width="18.7109375" style="46" customWidth="1"/>
    <col min="15105" max="15105" width="18.42578125" style="46" customWidth="1"/>
    <col min="15106" max="15107" width="15.42578125" style="46" customWidth="1"/>
    <col min="15108" max="15108" width="18.140625" style="46" customWidth="1"/>
    <col min="15109" max="15109" width="20.42578125" style="46" customWidth="1"/>
    <col min="15110" max="15110" width="18.140625" style="46" customWidth="1"/>
    <col min="15111" max="15111" width="15.42578125" style="46" customWidth="1"/>
    <col min="15112" max="15112" width="20" style="46" customWidth="1"/>
    <col min="15113" max="15113" width="18.140625" style="46" customWidth="1"/>
    <col min="15114" max="15114" width="15.42578125" style="46" customWidth="1"/>
    <col min="15115" max="15115" width="18.7109375" style="46" customWidth="1"/>
    <col min="15116" max="15116" width="15.42578125" style="46" customWidth="1"/>
    <col min="15117" max="15117" width="17.140625" style="46" customWidth="1"/>
    <col min="15118" max="15118" width="19.28515625" style="46" customWidth="1"/>
    <col min="15119" max="15119" width="17.5703125" style="46" customWidth="1"/>
    <col min="15120" max="15120" width="20.7109375" style="46" customWidth="1"/>
    <col min="15121" max="15121" width="21.42578125" style="46" customWidth="1"/>
    <col min="15122" max="15122" width="21" style="46" customWidth="1"/>
    <col min="15123" max="15123" width="16" style="46" customWidth="1"/>
    <col min="15124" max="15124" width="14.5703125" style="46" customWidth="1"/>
    <col min="15125" max="15125" width="74.5703125" style="46" customWidth="1"/>
    <col min="15126" max="15126" width="101.42578125" style="46" customWidth="1"/>
    <col min="15127" max="15321" width="11.42578125" style="46"/>
    <col min="15322" max="15323" width="21.28515625" style="46" customWidth="1"/>
    <col min="15324" max="15324" width="37.140625" style="46" customWidth="1"/>
    <col min="15325" max="15325" width="49.28515625" style="46" customWidth="1"/>
    <col min="15326" max="15326" width="18.5703125" style="46" customWidth="1"/>
    <col min="15327" max="15327" width="62.28515625" style="46" customWidth="1"/>
    <col min="15328" max="15328" width="21.7109375" style="46" customWidth="1"/>
    <col min="15329" max="15329" width="18.42578125" style="46" customWidth="1"/>
    <col min="15330" max="15330" width="63" style="46" customWidth="1"/>
    <col min="15331" max="15331" width="22.28515625" style="46" customWidth="1"/>
    <col min="15332" max="15332" width="21" style="46" customWidth="1"/>
    <col min="15333" max="15336" width="15.85546875" style="46" customWidth="1"/>
    <col min="15337" max="15337" width="26.140625" style="46" customWidth="1"/>
    <col min="15338" max="15349" width="10.7109375" style="46" customWidth="1"/>
    <col min="15350" max="15357" width="0" style="46" hidden="1" customWidth="1"/>
    <col min="15358" max="15359" width="15.42578125" style="46" customWidth="1"/>
    <col min="15360" max="15360" width="18.7109375" style="46" customWidth="1"/>
    <col min="15361" max="15361" width="18.42578125" style="46" customWidth="1"/>
    <col min="15362" max="15363" width="15.42578125" style="46" customWidth="1"/>
    <col min="15364" max="15364" width="18.140625" style="46" customWidth="1"/>
    <col min="15365" max="15365" width="20.42578125" style="46" customWidth="1"/>
    <col min="15366" max="15366" width="18.140625" style="46" customWidth="1"/>
    <col min="15367" max="15367" width="15.42578125" style="46" customWidth="1"/>
    <col min="15368" max="15368" width="20" style="46" customWidth="1"/>
    <col min="15369" max="15369" width="18.140625" style="46" customWidth="1"/>
    <col min="15370" max="15370" width="15.42578125" style="46" customWidth="1"/>
    <col min="15371" max="15371" width="18.7109375" style="46" customWidth="1"/>
    <col min="15372" max="15372" width="15.42578125" style="46" customWidth="1"/>
    <col min="15373" max="15373" width="17.140625" style="46" customWidth="1"/>
    <col min="15374" max="15374" width="19.28515625" style="46" customWidth="1"/>
    <col min="15375" max="15375" width="17.5703125" style="46" customWidth="1"/>
    <col min="15376" max="15376" width="20.7109375" style="46" customWidth="1"/>
    <col min="15377" max="15377" width="21.42578125" style="46" customWidth="1"/>
    <col min="15378" max="15378" width="21" style="46" customWidth="1"/>
    <col min="15379" max="15379" width="16" style="46" customWidth="1"/>
    <col min="15380" max="15380" width="14.5703125" style="46" customWidth="1"/>
    <col min="15381" max="15381" width="74.5703125" style="46" customWidth="1"/>
    <col min="15382" max="15382" width="101.42578125" style="46" customWidth="1"/>
    <col min="15383" max="15577" width="11.42578125" style="46"/>
    <col min="15578" max="15579" width="21.28515625" style="46" customWidth="1"/>
    <col min="15580" max="15580" width="37.140625" style="46" customWidth="1"/>
    <col min="15581" max="15581" width="49.28515625" style="46" customWidth="1"/>
    <col min="15582" max="15582" width="18.5703125" style="46" customWidth="1"/>
    <col min="15583" max="15583" width="62.28515625" style="46" customWidth="1"/>
    <col min="15584" max="15584" width="21.7109375" style="46" customWidth="1"/>
    <col min="15585" max="15585" width="18.42578125" style="46" customWidth="1"/>
    <col min="15586" max="15586" width="63" style="46" customWidth="1"/>
    <col min="15587" max="15587" width="22.28515625" style="46" customWidth="1"/>
    <col min="15588" max="15588" width="21" style="46" customWidth="1"/>
    <col min="15589" max="15592" width="15.85546875" style="46" customWidth="1"/>
    <col min="15593" max="15593" width="26.140625" style="46" customWidth="1"/>
    <col min="15594" max="15605" width="10.7109375" style="46" customWidth="1"/>
    <col min="15606" max="15613" width="0" style="46" hidden="1" customWidth="1"/>
    <col min="15614" max="15615" width="15.42578125" style="46" customWidth="1"/>
    <col min="15616" max="15616" width="18.7109375" style="46" customWidth="1"/>
    <col min="15617" max="15617" width="18.42578125" style="46" customWidth="1"/>
    <col min="15618" max="15619" width="15.42578125" style="46" customWidth="1"/>
    <col min="15620" max="15620" width="18.140625" style="46" customWidth="1"/>
    <col min="15621" max="15621" width="20.42578125" style="46" customWidth="1"/>
    <col min="15622" max="15622" width="18.140625" style="46" customWidth="1"/>
    <col min="15623" max="15623" width="15.42578125" style="46" customWidth="1"/>
    <col min="15624" max="15624" width="20" style="46" customWidth="1"/>
    <col min="15625" max="15625" width="18.140625" style="46" customWidth="1"/>
    <col min="15626" max="15626" width="15.42578125" style="46" customWidth="1"/>
    <col min="15627" max="15627" width="18.7109375" style="46" customWidth="1"/>
    <col min="15628" max="15628" width="15.42578125" style="46" customWidth="1"/>
    <col min="15629" max="15629" width="17.140625" style="46" customWidth="1"/>
    <col min="15630" max="15630" width="19.28515625" style="46" customWidth="1"/>
    <col min="15631" max="15631" width="17.5703125" style="46" customWidth="1"/>
    <col min="15632" max="15632" width="20.7109375" style="46" customWidth="1"/>
    <col min="15633" max="15633" width="21.42578125" style="46" customWidth="1"/>
    <col min="15634" max="15634" width="21" style="46" customWidth="1"/>
    <col min="15635" max="15635" width="16" style="46" customWidth="1"/>
    <col min="15636" max="15636" width="14.5703125" style="46" customWidth="1"/>
    <col min="15637" max="15637" width="74.5703125" style="46" customWidth="1"/>
    <col min="15638" max="15638" width="101.42578125" style="46" customWidth="1"/>
    <col min="15639" max="15833" width="11.42578125" style="46"/>
    <col min="15834" max="15835" width="21.28515625" style="46" customWidth="1"/>
    <col min="15836" max="15836" width="37.140625" style="46" customWidth="1"/>
    <col min="15837" max="15837" width="49.28515625" style="46" customWidth="1"/>
    <col min="15838" max="15838" width="18.5703125" style="46" customWidth="1"/>
    <col min="15839" max="15839" width="62.28515625" style="46" customWidth="1"/>
    <col min="15840" max="15840" width="21.7109375" style="46" customWidth="1"/>
    <col min="15841" max="15841" width="18.42578125" style="46" customWidth="1"/>
    <col min="15842" max="15842" width="63" style="46" customWidth="1"/>
    <col min="15843" max="15843" width="22.28515625" style="46" customWidth="1"/>
    <col min="15844" max="15844" width="21" style="46" customWidth="1"/>
    <col min="15845" max="15848" width="15.85546875" style="46" customWidth="1"/>
    <col min="15849" max="15849" width="26.140625" style="46" customWidth="1"/>
    <col min="15850" max="15861" width="10.7109375" style="46" customWidth="1"/>
    <col min="15862" max="15869" width="0" style="46" hidden="1" customWidth="1"/>
    <col min="15870" max="15871" width="15.42578125" style="46" customWidth="1"/>
    <col min="15872" max="15872" width="18.7109375" style="46" customWidth="1"/>
    <col min="15873" max="15873" width="18.42578125" style="46" customWidth="1"/>
    <col min="15874" max="15875" width="15.42578125" style="46" customWidth="1"/>
    <col min="15876" max="15876" width="18.140625" style="46" customWidth="1"/>
    <col min="15877" max="15877" width="20.42578125" style="46" customWidth="1"/>
    <col min="15878" max="15878" width="18.140625" style="46" customWidth="1"/>
    <col min="15879" max="15879" width="15.42578125" style="46" customWidth="1"/>
    <col min="15880" max="15880" width="20" style="46" customWidth="1"/>
    <col min="15881" max="15881" width="18.140625" style="46" customWidth="1"/>
    <col min="15882" max="15882" width="15.42578125" style="46" customWidth="1"/>
    <col min="15883" max="15883" width="18.7109375" style="46" customWidth="1"/>
    <col min="15884" max="15884" width="15.42578125" style="46" customWidth="1"/>
    <col min="15885" max="15885" width="17.140625" style="46" customWidth="1"/>
    <col min="15886" max="15886" width="19.28515625" style="46" customWidth="1"/>
    <col min="15887" max="15887" width="17.5703125" style="46" customWidth="1"/>
    <col min="15888" max="15888" width="20.7109375" style="46" customWidth="1"/>
    <col min="15889" max="15889" width="21.42578125" style="46" customWidth="1"/>
    <col min="15890" max="15890" width="21" style="46" customWidth="1"/>
    <col min="15891" max="15891" width="16" style="46" customWidth="1"/>
    <col min="15892" max="15892" width="14.5703125" style="46" customWidth="1"/>
    <col min="15893" max="15893" width="74.5703125" style="46" customWidth="1"/>
    <col min="15894" max="15894" width="101.42578125" style="46" customWidth="1"/>
    <col min="15895" max="16089" width="11.42578125" style="46"/>
    <col min="16090" max="16091" width="21.28515625" style="46" customWidth="1"/>
    <col min="16092" max="16092" width="37.140625" style="46" customWidth="1"/>
    <col min="16093" max="16093" width="49.28515625" style="46" customWidth="1"/>
    <col min="16094" max="16094" width="18.5703125" style="46" customWidth="1"/>
    <col min="16095" max="16095" width="62.28515625" style="46" customWidth="1"/>
    <col min="16096" max="16096" width="21.7109375" style="46" customWidth="1"/>
    <col min="16097" max="16097" width="18.42578125" style="46" customWidth="1"/>
    <col min="16098" max="16098" width="63" style="46" customWidth="1"/>
    <col min="16099" max="16099" width="22.28515625" style="46" customWidth="1"/>
    <col min="16100" max="16100" width="21" style="46" customWidth="1"/>
    <col min="16101" max="16104" width="15.85546875" style="46" customWidth="1"/>
    <col min="16105" max="16105" width="26.140625" style="46" customWidth="1"/>
    <col min="16106" max="16117" width="10.7109375" style="46" customWidth="1"/>
    <col min="16118" max="16125" width="0" style="46" hidden="1" customWidth="1"/>
    <col min="16126" max="16127" width="15.42578125" style="46" customWidth="1"/>
    <col min="16128" max="16128" width="18.7109375" style="46" customWidth="1"/>
    <col min="16129" max="16129" width="18.42578125" style="46" customWidth="1"/>
    <col min="16130" max="16131" width="15.42578125" style="46" customWidth="1"/>
    <col min="16132" max="16132" width="18.140625" style="46" customWidth="1"/>
    <col min="16133" max="16133" width="20.42578125" style="46" customWidth="1"/>
    <col min="16134" max="16134" width="18.140625" style="46" customWidth="1"/>
    <col min="16135" max="16135" width="15.42578125" style="46" customWidth="1"/>
    <col min="16136" max="16136" width="20" style="46" customWidth="1"/>
    <col min="16137" max="16137" width="18.140625" style="46" customWidth="1"/>
    <col min="16138" max="16138" width="15.42578125" style="46" customWidth="1"/>
    <col min="16139" max="16139" width="18.7109375" style="46" customWidth="1"/>
    <col min="16140" max="16140" width="15.42578125" style="46" customWidth="1"/>
    <col min="16141" max="16141" width="17.140625" style="46" customWidth="1"/>
    <col min="16142" max="16142" width="19.28515625" style="46" customWidth="1"/>
    <col min="16143" max="16143" width="17.5703125" style="46" customWidth="1"/>
    <col min="16144" max="16144" width="20.7109375" style="46" customWidth="1"/>
    <col min="16145" max="16145" width="21.42578125" style="46" customWidth="1"/>
    <col min="16146" max="16146" width="21" style="46" customWidth="1"/>
    <col min="16147" max="16147" width="16" style="46" customWidth="1"/>
    <col min="16148" max="16148" width="14.5703125" style="46" customWidth="1"/>
    <col min="16149" max="16149" width="74.5703125" style="46" customWidth="1"/>
    <col min="16150" max="16150" width="101.42578125" style="46" customWidth="1"/>
    <col min="16151" max="16384" width="11.42578125" style="46"/>
  </cols>
  <sheetData>
    <row r="1" spans="1:44" ht="69.75" customHeight="1">
      <c r="B1" s="55"/>
      <c r="C1" s="55" t="s">
        <v>143</v>
      </c>
      <c r="D1" s="59"/>
      <c r="E1" s="59"/>
      <c r="F1" s="59"/>
      <c r="G1" s="59"/>
      <c r="H1" s="59"/>
      <c r="I1" s="59"/>
      <c r="J1" s="59"/>
      <c r="K1" s="59"/>
      <c r="L1" s="59"/>
      <c r="M1" s="59"/>
      <c r="N1" s="59"/>
      <c r="O1" s="59"/>
      <c r="P1" s="59"/>
      <c r="Q1" s="59"/>
      <c r="R1" s="59"/>
      <c r="S1" s="84"/>
      <c r="T1" s="59"/>
      <c r="U1" s="59"/>
    </row>
    <row r="2" spans="1:44" ht="69.75" customHeight="1">
      <c r="B2" s="55"/>
      <c r="C2" s="55" t="s">
        <v>144</v>
      </c>
      <c r="D2" s="55"/>
      <c r="E2" s="55"/>
      <c r="F2" s="55"/>
      <c r="G2" s="55"/>
      <c r="H2" s="55"/>
      <c r="I2" s="55"/>
      <c r="J2" s="55"/>
      <c r="K2" s="55"/>
      <c r="L2" s="55"/>
      <c r="M2" s="55"/>
      <c r="N2" s="55"/>
      <c r="O2" s="55"/>
      <c r="P2" s="55"/>
      <c r="Q2" s="55"/>
      <c r="R2" s="55"/>
      <c r="S2" s="84"/>
      <c r="T2" s="55"/>
      <c r="U2" s="55"/>
    </row>
    <row r="3" spans="1:44" ht="18.75" customHeight="1">
      <c r="A3" s="725"/>
      <c r="B3" s="725"/>
      <c r="C3" s="725"/>
      <c r="D3" s="725"/>
      <c r="E3" s="725"/>
      <c r="F3" s="725"/>
      <c r="G3" s="725"/>
      <c r="H3" s="725"/>
      <c r="I3" s="725"/>
      <c r="J3" s="725"/>
      <c r="K3" s="725"/>
      <c r="L3" s="725"/>
      <c r="M3" s="725"/>
      <c r="N3" s="725"/>
      <c r="O3" s="725"/>
      <c r="P3" s="725"/>
      <c r="Q3" s="725"/>
      <c r="R3" s="725"/>
      <c r="S3" s="725"/>
      <c r="T3" s="725"/>
      <c r="U3" s="725"/>
    </row>
    <row r="4" spans="1:44" ht="114.75" customHeight="1">
      <c r="B4" s="60"/>
      <c r="C4" s="60" t="s">
        <v>624</v>
      </c>
      <c r="D4" s="60"/>
      <c r="E4" s="60"/>
      <c r="F4" s="60"/>
      <c r="G4" s="60"/>
      <c r="H4" s="60"/>
      <c r="I4" s="60"/>
      <c r="J4" s="60"/>
      <c r="K4" s="60"/>
      <c r="L4" s="60"/>
      <c r="M4" s="60"/>
      <c r="N4" s="60"/>
      <c r="O4" s="60"/>
      <c r="P4" s="60"/>
      <c r="Q4" s="60"/>
      <c r="R4" s="60"/>
      <c r="S4" s="85"/>
      <c r="T4" s="60"/>
      <c r="U4" s="60"/>
    </row>
    <row r="5" spans="1:44" ht="57.75" customHeight="1">
      <c r="A5" s="726"/>
      <c r="B5" s="727"/>
      <c r="C5" s="727"/>
      <c r="D5" s="727"/>
      <c r="E5" s="727"/>
      <c r="F5" s="727"/>
      <c r="G5" s="727"/>
      <c r="H5" s="727"/>
      <c r="I5" s="727"/>
      <c r="J5" s="727"/>
      <c r="K5" s="727"/>
      <c r="L5" s="727"/>
      <c r="M5" s="727"/>
      <c r="N5" s="727"/>
      <c r="O5" s="727"/>
      <c r="P5" s="727"/>
      <c r="Q5" s="727"/>
      <c r="R5" s="727"/>
      <c r="S5" s="727"/>
      <c r="T5" s="727"/>
      <c r="U5" s="727"/>
    </row>
    <row r="6" spans="1:44" ht="135.75" customHeight="1">
      <c r="A6" s="740" t="s">
        <v>635</v>
      </c>
      <c r="B6" s="740"/>
      <c r="C6" s="742" t="s">
        <v>557</v>
      </c>
      <c r="D6" s="742"/>
      <c r="E6" s="742"/>
      <c r="F6" s="742"/>
      <c r="G6" s="742"/>
      <c r="H6" s="742"/>
      <c r="I6" s="742"/>
      <c r="J6" s="742"/>
      <c r="K6" s="742"/>
      <c r="L6" s="742"/>
      <c r="M6" s="742"/>
      <c r="N6" s="742"/>
      <c r="O6" s="742"/>
      <c r="P6" s="742"/>
      <c r="Q6" s="742"/>
      <c r="R6" s="742"/>
      <c r="S6" s="742"/>
      <c r="T6" s="742"/>
      <c r="U6" s="742"/>
    </row>
    <row r="7" spans="1:44" ht="24.75" customHeight="1">
      <c r="A7" s="66"/>
      <c r="B7" s="66"/>
      <c r="C7" s="67"/>
      <c r="D7" s="25"/>
      <c r="E7" s="67"/>
      <c r="F7" s="58"/>
      <c r="G7" s="58"/>
      <c r="H7" s="58"/>
      <c r="I7" s="1"/>
      <c r="J7" s="1"/>
      <c r="K7" s="1"/>
      <c r="L7" s="1"/>
      <c r="M7" s="1"/>
      <c r="N7" s="1"/>
      <c r="O7" s="1"/>
      <c r="P7" s="1"/>
      <c r="Q7" s="1"/>
      <c r="R7" s="1"/>
      <c r="S7" s="1"/>
      <c r="T7" s="1"/>
      <c r="U7" s="1"/>
    </row>
    <row r="8" spans="1:44" ht="408" customHeight="1">
      <c r="A8" s="193" t="s">
        <v>637</v>
      </c>
      <c r="B8" s="193"/>
      <c r="C8" s="1263" t="s">
        <v>690</v>
      </c>
      <c r="D8" s="1264"/>
      <c r="E8" s="1264"/>
      <c r="F8" s="1264"/>
      <c r="G8" s="1264"/>
      <c r="H8" s="1264"/>
      <c r="I8" s="1264"/>
      <c r="J8" s="1264"/>
      <c r="K8" s="1264"/>
      <c r="L8" s="1264"/>
      <c r="M8" s="1264"/>
      <c r="N8" s="1264"/>
      <c r="O8" s="1264"/>
      <c r="P8" s="1264"/>
      <c r="Q8" s="1264"/>
      <c r="R8" s="1264"/>
      <c r="S8" s="1264"/>
      <c r="T8" s="1264"/>
      <c r="U8" s="1265"/>
    </row>
    <row r="9" spans="1:44" ht="21.75" customHeight="1">
      <c r="A9" s="2"/>
      <c r="B9" s="2"/>
      <c r="C9" s="2"/>
      <c r="D9" s="2"/>
      <c r="E9" s="14"/>
      <c r="F9" s="14"/>
      <c r="G9" s="14"/>
      <c r="H9" s="14"/>
      <c r="I9" s="14"/>
      <c r="J9" s="14"/>
      <c r="K9" s="14"/>
      <c r="L9" s="14"/>
      <c r="M9" s="14"/>
      <c r="N9" s="14"/>
      <c r="O9" s="14"/>
      <c r="P9" s="14"/>
      <c r="Q9" s="14"/>
      <c r="R9" s="14"/>
      <c r="S9" s="86"/>
      <c r="T9" s="14"/>
      <c r="U9" s="14"/>
    </row>
    <row r="10" spans="1:44" ht="95.25" customHeight="1">
      <c r="A10" s="761" t="s">
        <v>636</v>
      </c>
      <c r="B10" s="761"/>
      <c r="C10" s="761"/>
      <c r="D10" s="761"/>
      <c r="E10" s="761"/>
      <c r="F10" s="761"/>
      <c r="G10" s="761"/>
      <c r="H10" s="761"/>
      <c r="I10" s="761"/>
      <c r="J10" s="761"/>
      <c r="K10" s="761"/>
      <c r="L10" s="761"/>
      <c r="M10" s="761"/>
      <c r="N10" s="761"/>
      <c r="O10" s="761"/>
      <c r="P10" s="761"/>
      <c r="Q10" s="761"/>
      <c r="R10" s="761"/>
      <c r="S10" s="761"/>
      <c r="T10" s="761"/>
      <c r="U10" s="761"/>
      <c r="V10" s="761"/>
      <c r="W10" s="761"/>
      <c r="X10" s="761"/>
      <c r="Y10" s="761"/>
      <c r="AA10" s="650" t="s">
        <v>714</v>
      </c>
      <c r="AB10" s="651"/>
      <c r="AC10" s="651"/>
      <c r="AD10" s="651"/>
      <c r="AE10" s="651"/>
      <c r="AF10" s="651"/>
      <c r="AG10" s="651"/>
      <c r="AH10" s="651"/>
      <c r="AI10" s="651"/>
      <c r="AJ10" s="651"/>
      <c r="AK10" s="651"/>
      <c r="AL10" s="651"/>
      <c r="AM10" s="651"/>
      <c r="AN10" s="651"/>
      <c r="AO10" s="651"/>
      <c r="AP10" s="652"/>
    </row>
    <row r="11" spans="1:44" ht="24" customHeight="1">
      <c r="A11" s="3"/>
      <c r="B11" s="3"/>
      <c r="C11" s="3"/>
      <c r="D11" s="3"/>
      <c r="E11" s="3"/>
      <c r="F11" s="3"/>
      <c r="G11" s="3"/>
      <c r="H11" s="3"/>
      <c r="I11" s="3"/>
      <c r="J11" s="3"/>
      <c r="K11" s="3"/>
      <c r="L11" s="3"/>
      <c r="M11" s="3"/>
      <c r="N11" s="3"/>
      <c r="O11" s="3"/>
      <c r="P11" s="3"/>
      <c r="Q11" s="3"/>
      <c r="R11" s="3"/>
      <c r="S11" s="3"/>
      <c r="T11" s="4"/>
      <c r="U11" s="4"/>
      <c r="V11" s="4"/>
      <c r="W11" s="4"/>
      <c r="X11" s="4"/>
      <c r="Y11" s="4"/>
      <c r="Z11" s="4"/>
    </row>
    <row r="12" spans="1:44" s="63" customFormat="1" ht="99" customHeight="1">
      <c r="A12" s="724" t="s">
        <v>1</v>
      </c>
      <c r="B12" s="724"/>
      <c r="C12" s="724"/>
      <c r="D12" s="724" t="s">
        <v>2</v>
      </c>
      <c r="E12" s="724"/>
      <c r="F12" s="724" t="s">
        <v>3</v>
      </c>
      <c r="G12" s="724"/>
      <c r="H12" s="724"/>
      <c r="I12" s="724" t="s">
        <v>4</v>
      </c>
      <c r="J12" s="746" t="s">
        <v>5</v>
      </c>
      <c r="K12" s="747"/>
      <c r="L12" s="747"/>
      <c r="M12" s="747"/>
      <c r="N12" s="747"/>
      <c r="O12" s="748"/>
      <c r="P12" s="738" t="s">
        <v>6</v>
      </c>
      <c r="Q12" s="738"/>
      <c r="R12" s="738"/>
      <c r="S12" s="738"/>
      <c r="T12" s="815" t="s">
        <v>7</v>
      </c>
      <c r="U12" s="1163" t="s">
        <v>8</v>
      </c>
      <c r="V12" s="671">
        <v>2019</v>
      </c>
      <c r="W12" s="671"/>
      <c r="X12" s="671"/>
      <c r="Y12" s="671"/>
      <c r="AA12" s="634" t="s">
        <v>713</v>
      </c>
      <c r="AB12" s="634"/>
      <c r="AC12" s="634"/>
      <c r="AD12" s="634"/>
      <c r="AE12" s="634" t="s">
        <v>715</v>
      </c>
      <c r="AF12" s="634"/>
      <c r="AG12" s="634"/>
      <c r="AH12" s="634"/>
      <c r="AI12" s="634" t="s">
        <v>716</v>
      </c>
      <c r="AJ12" s="634"/>
      <c r="AK12" s="634"/>
      <c r="AL12" s="634"/>
      <c r="AM12" s="634" t="s">
        <v>717</v>
      </c>
      <c r="AN12" s="634"/>
      <c r="AO12" s="634"/>
      <c r="AP12" s="634"/>
    </row>
    <row r="13" spans="1:44" s="63" customFormat="1" ht="99" customHeight="1">
      <c r="A13" s="724"/>
      <c r="B13" s="724"/>
      <c r="C13" s="724"/>
      <c r="D13" s="724"/>
      <c r="E13" s="724"/>
      <c r="F13" s="724"/>
      <c r="G13" s="724"/>
      <c r="H13" s="724"/>
      <c r="I13" s="724"/>
      <c r="J13" s="749"/>
      <c r="K13" s="750"/>
      <c r="L13" s="750"/>
      <c r="M13" s="750"/>
      <c r="N13" s="750"/>
      <c r="O13" s="751"/>
      <c r="P13" s="738"/>
      <c r="Q13" s="738"/>
      <c r="R13" s="738"/>
      <c r="S13" s="738"/>
      <c r="T13" s="816"/>
      <c r="U13" s="1163"/>
      <c r="V13" s="172" t="s">
        <v>11</v>
      </c>
      <c r="W13" s="172" t="s">
        <v>12</v>
      </c>
      <c r="X13" s="173" t="s">
        <v>9</v>
      </c>
      <c r="Y13" s="174" t="s">
        <v>10</v>
      </c>
      <c r="AA13" s="224" t="s">
        <v>13</v>
      </c>
      <c r="AB13" s="224" t="s">
        <v>14</v>
      </c>
      <c r="AC13" s="173" t="s">
        <v>9</v>
      </c>
      <c r="AD13" s="174" t="s">
        <v>10</v>
      </c>
      <c r="AE13" s="224" t="s">
        <v>13</v>
      </c>
      <c r="AF13" s="224" t="s">
        <v>14</v>
      </c>
      <c r="AG13" s="173" t="s">
        <v>9</v>
      </c>
      <c r="AH13" s="174" t="s">
        <v>10</v>
      </c>
      <c r="AI13" s="224" t="s">
        <v>13</v>
      </c>
      <c r="AJ13" s="224" t="s">
        <v>14</v>
      </c>
      <c r="AK13" s="173" t="s">
        <v>9</v>
      </c>
      <c r="AL13" s="174" t="s">
        <v>10</v>
      </c>
      <c r="AM13" s="224" t="s">
        <v>13</v>
      </c>
      <c r="AN13" s="224" t="s">
        <v>14</v>
      </c>
      <c r="AO13" s="173" t="s">
        <v>9</v>
      </c>
      <c r="AP13" s="174" t="s">
        <v>10</v>
      </c>
    </row>
    <row r="14" spans="1:44" ht="207.75" customHeight="1">
      <c r="A14" s="1027" t="s">
        <v>527</v>
      </c>
      <c r="B14" s="1033"/>
      <c r="C14" s="1028"/>
      <c r="D14" s="1027" t="s">
        <v>526</v>
      </c>
      <c r="E14" s="1028"/>
      <c r="F14" s="1027" t="s">
        <v>566</v>
      </c>
      <c r="G14" s="1033"/>
      <c r="H14" s="1028"/>
      <c r="I14" s="283" t="s">
        <v>50</v>
      </c>
      <c r="J14" s="782" t="s">
        <v>524</v>
      </c>
      <c r="K14" s="783"/>
      <c r="L14" s="783"/>
      <c r="M14" s="783"/>
      <c r="N14" s="783"/>
      <c r="O14" s="784"/>
      <c r="P14" s="668" t="s">
        <v>523</v>
      </c>
      <c r="Q14" s="669"/>
      <c r="R14" s="669"/>
      <c r="S14" s="670"/>
      <c r="T14" s="81" t="s">
        <v>52</v>
      </c>
      <c r="U14" s="142">
        <v>0.15</v>
      </c>
      <c r="V14" s="285">
        <f>'Dir_Subdir. Arte, Cultura y P.'!V16</f>
        <v>15</v>
      </c>
      <c r="W14" s="304">
        <f>'Dir_Subdir. Arte, Cultura y P.'!W16</f>
        <v>9.5</v>
      </c>
      <c r="X14" s="411">
        <f>W14/V14</f>
        <v>0.6333333333333333</v>
      </c>
      <c r="Y14" s="287">
        <f>X14</f>
        <v>0.6333333333333333</v>
      </c>
      <c r="AA14" s="285">
        <f t="shared" ref="AA14:AB16" si="0">V14</f>
        <v>15</v>
      </c>
      <c r="AB14" s="285">
        <f t="shared" si="0"/>
        <v>9.5</v>
      </c>
      <c r="AC14" s="411">
        <f>AB14/AA14</f>
        <v>0.6333333333333333</v>
      </c>
      <c r="AD14" s="287">
        <f t="shared" ref="AD14:AD16" si="1">AC14</f>
        <v>0.6333333333333333</v>
      </c>
      <c r="AE14" s="285">
        <v>0</v>
      </c>
      <c r="AF14" s="285">
        <v>0</v>
      </c>
      <c r="AG14" s="286">
        <v>0</v>
      </c>
      <c r="AH14" s="287">
        <f t="shared" ref="AH14:AH16" si="2">AG14</f>
        <v>0</v>
      </c>
      <c r="AI14" s="285">
        <v>0</v>
      </c>
      <c r="AJ14" s="285">
        <v>0</v>
      </c>
      <c r="AK14" s="286">
        <v>0</v>
      </c>
      <c r="AL14" s="287">
        <f t="shared" ref="AL14:AL16" si="3">AK14</f>
        <v>0</v>
      </c>
      <c r="AM14" s="285">
        <f>+V14</f>
        <v>15</v>
      </c>
      <c r="AN14" s="285">
        <v>0</v>
      </c>
      <c r="AO14" s="286">
        <v>0</v>
      </c>
      <c r="AP14" s="287">
        <f t="shared" ref="AP14:AP16" si="4">AO14</f>
        <v>0</v>
      </c>
      <c r="AR14" s="64" t="s">
        <v>946</v>
      </c>
    </row>
    <row r="15" spans="1:44" ht="185.25" customHeight="1">
      <c r="A15" s="1029"/>
      <c r="B15" s="1034"/>
      <c r="C15" s="1030"/>
      <c r="D15" s="1029"/>
      <c r="E15" s="1030"/>
      <c r="F15" s="1029"/>
      <c r="G15" s="1034"/>
      <c r="H15" s="1030"/>
      <c r="I15" s="1266" t="s">
        <v>13</v>
      </c>
      <c r="J15" s="786" t="s">
        <v>565</v>
      </c>
      <c r="K15" s="786"/>
      <c r="L15" s="786"/>
      <c r="M15" s="786"/>
      <c r="N15" s="786"/>
      <c r="O15" s="786"/>
      <c r="P15" s="1069" t="s">
        <v>533</v>
      </c>
      <c r="Q15" s="1069"/>
      <c r="R15" s="1069"/>
      <c r="S15" s="1069"/>
      <c r="T15" s="82" t="s">
        <v>114</v>
      </c>
      <c r="U15" s="110">
        <v>278</v>
      </c>
      <c r="V15" s="285">
        <v>42</v>
      </c>
      <c r="W15" s="285">
        <f>AF15</f>
        <v>43</v>
      </c>
      <c r="X15" s="411">
        <f>W15/V15</f>
        <v>1.0238095238095237</v>
      </c>
      <c r="Y15" s="287">
        <f t="shared" ref="Y15:Y16" si="5">X15</f>
        <v>1.0238095238095237</v>
      </c>
      <c r="AA15" s="304">
        <f t="shared" si="0"/>
        <v>42</v>
      </c>
      <c r="AB15" s="304">
        <f t="shared" si="0"/>
        <v>43</v>
      </c>
      <c r="AC15" s="411">
        <f>AB15/AA15</f>
        <v>1.0238095238095237</v>
      </c>
      <c r="AD15" s="287">
        <f t="shared" si="1"/>
        <v>1.0238095238095237</v>
      </c>
      <c r="AE15" s="285">
        <v>42</v>
      </c>
      <c r="AF15" s="285">
        <v>43</v>
      </c>
      <c r="AG15" s="527">
        <f>AF15/AE15</f>
        <v>1.0238095238095237</v>
      </c>
      <c r="AH15" s="287">
        <f t="shared" si="2"/>
        <v>1.0238095238095237</v>
      </c>
      <c r="AI15" s="285">
        <v>0</v>
      </c>
      <c r="AJ15" s="285">
        <v>0</v>
      </c>
      <c r="AK15" s="286">
        <v>0</v>
      </c>
      <c r="AL15" s="287">
        <f t="shared" si="3"/>
        <v>0</v>
      </c>
      <c r="AM15" s="285">
        <f t="shared" ref="AM15:AM16" si="6">+V15</f>
        <v>42</v>
      </c>
      <c r="AN15" s="285">
        <v>0</v>
      </c>
      <c r="AO15" s="286">
        <v>0</v>
      </c>
      <c r="AP15" s="287">
        <f t="shared" si="4"/>
        <v>0</v>
      </c>
    </row>
    <row r="16" spans="1:44" ht="275.25" customHeight="1">
      <c r="A16" s="1031"/>
      <c r="B16" s="1035"/>
      <c r="C16" s="1032"/>
      <c r="D16" s="1031"/>
      <c r="E16" s="1032"/>
      <c r="F16" s="1031"/>
      <c r="G16" s="1035"/>
      <c r="H16" s="1032"/>
      <c r="I16" s="1267"/>
      <c r="J16" s="786" t="s">
        <v>564</v>
      </c>
      <c r="K16" s="786"/>
      <c r="L16" s="786"/>
      <c r="M16" s="786"/>
      <c r="N16" s="786"/>
      <c r="O16" s="786"/>
      <c r="P16" s="1069" t="s">
        <v>528</v>
      </c>
      <c r="Q16" s="1069"/>
      <c r="R16" s="1069"/>
      <c r="S16" s="1069"/>
      <c r="T16" s="82" t="s">
        <v>114</v>
      </c>
      <c r="U16" s="133">
        <v>108</v>
      </c>
      <c r="V16" s="285">
        <v>19</v>
      </c>
      <c r="W16" s="285">
        <f>AF16</f>
        <v>22</v>
      </c>
      <c r="X16" s="411">
        <f>W16/V16</f>
        <v>1.1578947368421053</v>
      </c>
      <c r="Y16" s="287">
        <f t="shared" si="5"/>
        <v>1.1578947368421053</v>
      </c>
      <c r="AA16" s="304">
        <f t="shared" si="0"/>
        <v>19</v>
      </c>
      <c r="AB16" s="304">
        <f t="shared" si="0"/>
        <v>22</v>
      </c>
      <c r="AC16" s="411">
        <f>AB16/AA16</f>
        <v>1.1578947368421053</v>
      </c>
      <c r="AD16" s="287">
        <f t="shared" si="1"/>
        <v>1.1578947368421053</v>
      </c>
      <c r="AE16" s="285">
        <v>19</v>
      </c>
      <c r="AF16" s="285">
        <v>22</v>
      </c>
      <c r="AG16" s="527">
        <f>AF16/AE16</f>
        <v>1.1578947368421053</v>
      </c>
      <c r="AH16" s="287">
        <f t="shared" si="2"/>
        <v>1.1578947368421053</v>
      </c>
      <c r="AI16" s="285">
        <v>0</v>
      </c>
      <c r="AJ16" s="285">
        <v>0</v>
      </c>
      <c r="AK16" s="286">
        <v>0</v>
      </c>
      <c r="AL16" s="287">
        <f t="shared" si="3"/>
        <v>0</v>
      </c>
      <c r="AM16" s="285">
        <f t="shared" si="6"/>
        <v>19</v>
      </c>
      <c r="AN16" s="285">
        <v>0</v>
      </c>
      <c r="AO16" s="286">
        <v>0</v>
      </c>
      <c r="AP16" s="287">
        <f t="shared" si="4"/>
        <v>0</v>
      </c>
    </row>
    <row r="17" spans="1:42" ht="12.75" customHeight="1">
      <c r="A17" s="2"/>
      <c r="B17" s="2"/>
      <c r="C17" s="2"/>
      <c r="D17" s="2"/>
      <c r="E17" s="14"/>
      <c r="F17" s="14"/>
      <c r="G17" s="14"/>
      <c r="H17" s="14"/>
      <c r="I17" s="14"/>
      <c r="J17" s="14"/>
      <c r="K17" s="14"/>
      <c r="L17" s="14"/>
      <c r="M17" s="14"/>
      <c r="N17" s="14"/>
      <c r="O17" s="14"/>
      <c r="P17" s="14"/>
      <c r="Q17" s="14"/>
      <c r="R17" s="14"/>
      <c r="S17" s="86"/>
      <c r="T17" s="14"/>
      <c r="U17" s="14"/>
    </row>
    <row r="18" spans="1:42" ht="12.75" customHeight="1">
      <c r="A18" s="2"/>
      <c r="B18" s="2"/>
      <c r="C18" s="2"/>
      <c r="D18" s="2"/>
      <c r="E18" s="14"/>
      <c r="F18" s="14"/>
      <c r="G18" s="14"/>
      <c r="H18" s="14"/>
      <c r="I18" s="14"/>
      <c r="J18" s="14"/>
      <c r="K18" s="14"/>
      <c r="L18" s="14"/>
      <c r="M18" s="14"/>
      <c r="N18" s="14"/>
      <c r="O18" s="14"/>
      <c r="P18" s="14"/>
      <c r="Q18" s="14"/>
      <c r="R18" s="14"/>
      <c r="S18" s="86"/>
      <c r="T18" s="14"/>
      <c r="U18" s="14"/>
    </row>
    <row r="19" spans="1:42" ht="95.25" customHeight="1">
      <c r="A19" s="761" t="s">
        <v>638</v>
      </c>
      <c r="B19" s="761"/>
      <c r="C19" s="761"/>
      <c r="D19" s="761"/>
      <c r="E19" s="761"/>
      <c r="F19" s="761"/>
      <c r="G19" s="761"/>
      <c r="H19" s="761"/>
      <c r="I19" s="761"/>
      <c r="J19" s="761"/>
      <c r="K19" s="761"/>
      <c r="L19" s="761"/>
      <c r="M19" s="761"/>
      <c r="N19" s="761"/>
      <c r="O19" s="761"/>
      <c r="P19" s="761"/>
      <c r="Q19" s="761"/>
      <c r="R19" s="761"/>
      <c r="S19" s="761"/>
      <c r="T19" s="761"/>
      <c r="U19" s="761"/>
      <c r="V19" s="761"/>
      <c r="W19" s="761"/>
      <c r="X19" s="761"/>
      <c r="Y19" s="761"/>
      <c r="AA19" s="650" t="s">
        <v>714</v>
      </c>
      <c r="AB19" s="651"/>
      <c r="AC19" s="651"/>
      <c r="AD19" s="651"/>
      <c r="AE19" s="651"/>
      <c r="AF19" s="651"/>
      <c r="AG19" s="651"/>
      <c r="AH19" s="651"/>
      <c r="AI19" s="651"/>
      <c r="AJ19" s="651"/>
      <c r="AK19" s="651"/>
      <c r="AL19" s="651"/>
      <c r="AM19" s="651"/>
      <c r="AN19" s="651"/>
      <c r="AO19" s="651"/>
      <c r="AP19" s="652"/>
    </row>
    <row r="20" spans="1:42">
      <c r="A20" s="40"/>
      <c r="B20" s="40"/>
      <c r="C20" s="40"/>
      <c r="D20" s="40"/>
      <c r="E20" s="40"/>
      <c r="F20" s="40"/>
      <c r="G20" s="40"/>
      <c r="H20" s="40"/>
      <c r="I20" s="40"/>
      <c r="J20" s="40"/>
      <c r="K20" s="40"/>
      <c r="L20" s="40"/>
      <c r="M20" s="40"/>
      <c r="N20" s="40"/>
      <c r="O20" s="40"/>
      <c r="P20" s="40"/>
      <c r="Q20" s="40"/>
      <c r="R20" s="40"/>
      <c r="S20" s="87"/>
      <c r="T20" s="40"/>
      <c r="U20" s="40"/>
      <c r="W20" s="45"/>
      <c r="X20" s="45"/>
      <c r="Y20" s="45"/>
    </row>
    <row r="21" spans="1:42" s="73" customFormat="1" ht="84" customHeight="1">
      <c r="A21" s="765" t="s">
        <v>15</v>
      </c>
      <c r="B21" s="765"/>
      <c r="C21" s="765"/>
      <c r="D21" s="765"/>
      <c r="E21" s="765"/>
      <c r="F21" s="765"/>
      <c r="G21" s="765"/>
      <c r="H21" s="765"/>
      <c r="I21" s="785" t="s">
        <v>16</v>
      </c>
      <c r="J21" s="785"/>
      <c r="K21" s="785"/>
      <c r="L21" s="785"/>
      <c r="M21" s="785"/>
      <c r="N21" s="785"/>
      <c r="O21" s="765" t="s">
        <v>17</v>
      </c>
      <c r="P21" s="710" t="s">
        <v>18</v>
      </c>
      <c r="Q21" s="711"/>
      <c r="R21" s="712"/>
      <c r="S21" s="753" t="s">
        <v>152</v>
      </c>
      <c r="T21" s="1268" t="s">
        <v>7</v>
      </c>
      <c r="U21" s="1163" t="s">
        <v>640</v>
      </c>
      <c r="V21" s="671">
        <v>2019</v>
      </c>
      <c r="W21" s="671"/>
      <c r="X21" s="671"/>
      <c r="Y21" s="671"/>
      <c r="AA21" s="634" t="s">
        <v>713</v>
      </c>
      <c r="AB21" s="634"/>
      <c r="AC21" s="634"/>
      <c r="AD21" s="634"/>
      <c r="AE21" s="634" t="s">
        <v>715</v>
      </c>
      <c r="AF21" s="634"/>
      <c r="AG21" s="634"/>
      <c r="AH21" s="634"/>
      <c r="AI21" s="634" t="s">
        <v>716</v>
      </c>
      <c r="AJ21" s="634"/>
      <c r="AK21" s="634"/>
      <c r="AL21" s="634"/>
      <c r="AM21" s="634" t="s">
        <v>717</v>
      </c>
      <c r="AN21" s="634"/>
      <c r="AO21" s="634"/>
      <c r="AP21" s="634"/>
    </row>
    <row r="22" spans="1:42" s="73" customFormat="1" ht="84" customHeight="1">
      <c r="A22" s="765"/>
      <c r="B22" s="765"/>
      <c r="C22" s="765"/>
      <c r="D22" s="765"/>
      <c r="E22" s="765"/>
      <c r="F22" s="765"/>
      <c r="G22" s="765"/>
      <c r="H22" s="765"/>
      <c r="I22" s="785"/>
      <c r="J22" s="785"/>
      <c r="K22" s="785"/>
      <c r="L22" s="785"/>
      <c r="M22" s="785"/>
      <c r="N22" s="785"/>
      <c r="O22" s="765"/>
      <c r="P22" s="713"/>
      <c r="Q22" s="714"/>
      <c r="R22" s="715"/>
      <c r="S22" s="754"/>
      <c r="T22" s="1269"/>
      <c r="U22" s="1163"/>
      <c r="V22" s="79" t="s">
        <v>11</v>
      </c>
      <c r="W22" s="79" t="s">
        <v>12</v>
      </c>
      <c r="X22" s="39" t="s">
        <v>9</v>
      </c>
      <c r="Y22" s="174" t="s">
        <v>10</v>
      </c>
      <c r="AA22" s="224" t="s">
        <v>13</v>
      </c>
      <c r="AB22" s="224" t="s">
        <v>14</v>
      </c>
      <c r="AC22" s="173" t="s">
        <v>9</v>
      </c>
      <c r="AD22" s="174" t="s">
        <v>10</v>
      </c>
      <c r="AE22" s="224" t="s">
        <v>13</v>
      </c>
      <c r="AF22" s="224" t="s">
        <v>14</v>
      </c>
      <c r="AG22" s="173" t="s">
        <v>9</v>
      </c>
      <c r="AH22" s="174" t="s">
        <v>10</v>
      </c>
      <c r="AI22" s="224" t="s">
        <v>13</v>
      </c>
      <c r="AJ22" s="224" t="s">
        <v>14</v>
      </c>
      <c r="AK22" s="173" t="s">
        <v>9</v>
      </c>
      <c r="AL22" s="174" t="s">
        <v>10</v>
      </c>
      <c r="AM22" s="224" t="s">
        <v>13</v>
      </c>
      <c r="AN22" s="224" t="s">
        <v>14</v>
      </c>
      <c r="AO22" s="173" t="s">
        <v>9</v>
      </c>
      <c r="AP22" s="174" t="s">
        <v>10</v>
      </c>
    </row>
    <row r="23" spans="1:42" ht="191.25" customHeight="1">
      <c r="A23" s="820" t="s">
        <v>563</v>
      </c>
      <c r="B23" s="820"/>
      <c r="C23" s="820"/>
      <c r="D23" s="820"/>
      <c r="E23" s="820"/>
      <c r="F23" s="820"/>
      <c r="G23" s="820"/>
      <c r="H23" s="820"/>
      <c r="I23" s="820" t="s">
        <v>346</v>
      </c>
      <c r="J23" s="820"/>
      <c r="K23" s="820"/>
      <c r="L23" s="820"/>
      <c r="M23" s="820"/>
      <c r="N23" s="820"/>
      <c r="O23" s="80">
        <v>115</v>
      </c>
      <c r="P23" s="668" t="s">
        <v>345</v>
      </c>
      <c r="Q23" s="669"/>
      <c r="R23" s="670"/>
      <c r="S23" s="88" t="s">
        <v>153</v>
      </c>
      <c r="T23" s="81" t="s">
        <v>114</v>
      </c>
      <c r="U23" s="110">
        <v>103</v>
      </c>
      <c r="V23" s="175">
        <f>U23</f>
        <v>103</v>
      </c>
      <c r="W23" s="176">
        <f>AF23</f>
        <v>87</v>
      </c>
      <c r="X23" s="411">
        <f>W23/V23</f>
        <v>0.84466019417475724</v>
      </c>
      <c r="Y23" s="287">
        <f>X23</f>
        <v>0.84466019417475724</v>
      </c>
      <c r="AA23" s="304">
        <f>V23</f>
        <v>103</v>
      </c>
      <c r="AB23" s="304">
        <v>16</v>
      </c>
      <c r="AC23" s="411">
        <f>AB23/AA23</f>
        <v>0.1553398058252427</v>
      </c>
      <c r="AD23" s="287">
        <f t="shared" ref="AD23" si="7">AC23</f>
        <v>0.1553398058252427</v>
      </c>
      <c r="AE23" s="285">
        <v>103</v>
      </c>
      <c r="AF23" s="285">
        <v>87</v>
      </c>
      <c r="AG23" s="527">
        <f>AF23/AE23</f>
        <v>0.84466019417475724</v>
      </c>
      <c r="AH23" s="287">
        <f t="shared" ref="AH23" si="8">AG23</f>
        <v>0.84466019417475724</v>
      </c>
      <c r="AI23" s="285">
        <v>0</v>
      </c>
      <c r="AJ23" s="285">
        <v>0</v>
      </c>
      <c r="AK23" s="286">
        <v>0</v>
      </c>
      <c r="AL23" s="287">
        <f t="shared" ref="AL23" si="9">AK23</f>
        <v>0</v>
      </c>
      <c r="AM23" s="7">
        <f>+V23</f>
        <v>103</v>
      </c>
      <c r="AN23" s="285">
        <v>0</v>
      </c>
      <c r="AO23" s="286">
        <v>0</v>
      </c>
      <c r="AP23" s="287">
        <f t="shared" ref="AP23" si="10">AO23</f>
        <v>0</v>
      </c>
    </row>
    <row r="24" spans="1:42" ht="12.75" customHeight="1">
      <c r="A24" s="2"/>
      <c r="B24" s="2"/>
      <c r="C24" s="2"/>
      <c r="D24" s="2"/>
      <c r="E24" s="14"/>
      <c r="F24" s="14"/>
      <c r="G24" s="14"/>
      <c r="H24" s="14"/>
      <c r="I24" s="14"/>
      <c r="J24" s="14"/>
      <c r="K24" s="14"/>
      <c r="L24" s="14"/>
      <c r="M24" s="14"/>
      <c r="N24" s="14"/>
      <c r="O24" s="14"/>
      <c r="P24" s="14"/>
      <c r="Q24" s="14"/>
      <c r="R24" s="14"/>
      <c r="S24" s="86"/>
      <c r="T24" s="14"/>
      <c r="U24" s="14"/>
    </row>
    <row r="25" spans="1:42" ht="12.75" customHeight="1">
      <c r="A25" s="2"/>
      <c r="B25" s="2"/>
      <c r="C25" s="2"/>
      <c r="D25" s="2"/>
      <c r="E25" s="14"/>
      <c r="F25" s="14"/>
      <c r="G25" s="14"/>
      <c r="H25" s="14"/>
      <c r="I25" s="14"/>
      <c r="J25" s="14"/>
      <c r="K25" s="14"/>
      <c r="L25" s="14"/>
      <c r="M25" s="14"/>
      <c r="N25" s="14"/>
      <c r="O25" s="14"/>
      <c r="P25" s="14"/>
      <c r="Q25" s="14"/>
      <c r="R25" s="14"/>
      <c r="S25" s="86"/>
      <c r="T25" s="14"/>
      <c r="U25" s="14"/>
    </row>
    <row r="26" spans="1:42" ht="96.75" customHeight="1">
      <c r="A26" s="723" t="s">
        <v>653</v>
      </c>
      <c r="B26" s="723"/>
      <c r="C26" s="723"/>
      <c r="D26" s="723"/>
      <c r="E26" s="723"/>
      <c r="F26" s="723"/>
      <c r="G26" s="723"/>
      <c r="H26" s="723"/>
      <c r="I26" s="723"/>
      <c r="J26" s="723"/>
      <c r="K26" s="723"/>
      <c r="L26" s="723"/>
      <c r="M26" s="723"/>
      <c r="N26" s="723"/>
      <c r="O26" s="723"/>
      <c r="P26" s="723"/>
      <c r="Q26" s="723"/>
      <c r="R26" s="723"/>
      <c r="S26" s="723"/>
      <c r="T26" s="723"/>
      <c r="U26" s="723"/>
      <c r="V26" s="723"/>
      <c r="W26" s="723"/>
      <c r="X26" s="723"/>
      <c r="Y26" s="723"/>
    </row>
    <row r="27" spans="1:42" s="15" customFormat="1" ht="12" customHeight="1">
      <c r="A27" s="5"/>
      <c r="B27" s="5"/>
      <c r="C27" s="5"/>
      <c r="D27" s="5"/>
      <c r="E27" s="5"/>
      <c r="F27" s="5"/>
      <c r="G27" s="5"/>
      <c r="H27" s="5"/>
      <c r="I27" s="5"/>
      <c r="J27" s="5"/>
      <c r="K27" s="5"/>
      <c r="L27" s="5"/>
      <c r="M27" s="5"/>
      <c r="N27" s="5"/>
      <c r="O27" s="5"/>
      <c r="P27" s="5"/>
      <c r="Q27" s="5"/>
      <c r="R27" s="5"/>
      <c r="S27" s="5"/>
      <c r="T27" s="5"/>
      <c r="U27" s="5"/>
      <c r="V27" s="45"/>
    </row>
    <row r="28" spans="1:42" s="15" customFormat="1" ht="92.25" customHeight="1">
      <c r="A28" s="792" t="s">
        <v>59</v>
      </c>
      <c r="B28" s="792"/>
      <c r="C28" s="791" t="s">
        <v>60</v>
      </c>
      <c r="D28" s="791"/>
      <c r="E28" s="791"/>
      <c r="F28" s="791"/>
      <c r="G28" s="791"/>
      <c r="H28" s="791"/>
      <c r="I28" s="791"/>
      <c r="J28" s="791"/>
      <c r="K28" s="791"/>
      <c r="L28" s="791"/>
      <c r="M28" s="791"/>
      <c r="N28" s="791"/>
      <c r="O28" s="791"/>
      <c r="P28" s="791"/>
      <c r="Q28" s="791"/>
      <c r="R28" s="791"/>
      <c r="S28" s="791"/>
      <c r="T28" s="791"/>
      <c r="U28" s="791"/>
      <c r="V28" s="791"/>
      <c r="W28" s="791"/>
      <c r="X28" s="791"/>
      <c r="Y28" s="791"/>
    </row>
    <row r="29" spans="1:42" s="15" customFormat="1" ht="94.5" customHeight="1">
      <c r="A29" s="792" t="s">
        <v>19</v>
      </c>
      <c r="B29" s="792"/>
      <c r="C29" s="791" t="s">
        <v>61</v>
      </c>
      <c r="D29" s="791"/>
      <c r="E29" s="791"/>
      <c r="F29" s="791"/>
      <c r="G29" s="791"/>
      <c r="H29" s="791"/>
      <c r="I29" s="791"/>
      <c r="J29" s="791"/>
      <c r="K29" s="791"/>
      <c r="L29" s="791"/>
      <c r="M29" s="791"/>
      <c r="N29" s="791"/>
      <c r="O29" s="791"/>
      <c r="P29" s="791"/>
      <c r="Q29" s="791"/>
      <c r="R29" s="791"/>
      <c r="S29" s="791"/>
      <c r="T29" s="791"/>
      <c r="U29" s="791"/>
      <c r="V29" s="791"/>
      <c r="W29" s="791"/>
      <c r="X29" s="791"/>
      <c r="Y29" s="791"/>
    </row>
    <row r="30" spans="1:42" s="15" customFormat="1" ht="159.75" customHeight="1">
      <c r="A30" s="792" t="s">
        <v>62</v>
      </c>
      <c r="B30" s="792"/>
      <c r="C30" s="791" t="s">
        <v>63</v>
      </c>
      <c r="D30" s="791"/>
      <c r="E30" s="791"/>
      <c r="F30" s="791"/>
      <c r="G30" s="791"/>
      <c r="H30" s="791"/>
      <c r="I30" s="791"/>
      <c r="J30" s="791"/>
      <c r="K30" s="791"/>
      <c r="L30" s="791"/>
      <c r="M30" s="791"/>
      <c r="N30" s="791"/>
      <c r="O30" s="791"/>
      <c r="P30" s="791"/>
      <c r="Q30" s="791"/>
      <c r="R30" s="791"/>
      <c r="S30" s="791"/>
      <c r="T30" s="791"/>
      <c r="U30" s="791"/>
      <c r="V30" s="791"/>
      <c r="W30" s="791"/>
      <c r="X30" s="791"/>
      <c r="Y30" s="791"/>
      <c r="AA30" s="650" t="s">
        <v>714</v>
      </c>
      <c r="AB30" s="651"/>
      <c r="AC30" s="651"/>
      <c r="AD30" s="651"/>
      <c r="AE30" s="651"/>
      <c r="AF30" s="651"/>
      <c r="AG30" s="651"/>
      <c r="AH30" s="651"/>
      <c r="AI30" s="651"/>
      <c r="AJ30" s="651"/>
      <c r="AK30" s="651"/>
      <c r="AL30" s="651"/>
      <c r="AM30" s="651"/>
      <c r="AN30" s="651"/>
      <c r="AO30" s="651"/>
      <c r="AP30" s="652"/>
    </row>
    <row r="31" spans="1:42" s="147" customFormat="1" ht="17.25" customHeight="1">
      <c r="A31" s="145"/>
      <c r="B31" s="145"/>
      <c r="C31" s="145"/>
      <c r="D31" s="145"/>
      <c r="E31" s="145"/>
      <c r="F31" s="145"/>
      <c r="G31" s="145"/>
      <c r="H31" s="145"/>
      <c r="I31" s="145"/>
      <c r="J31" s="145"/>
      <c r="K31" s="145"/>
      <c r="L31" s="145"/>
      <c r="M31" s="145"/>
      <c r="N31" s="145"/>
      <c r="O31" s="145"/>
      <c r="P31" s="145"/>
      <c r="Q31" s="145"/>
      <c r="R31" s="145"/>
      <c r="S31" s="145"/>
      <c r="T31" s="145"/>
      <c r="U31" s="145"/>
      <c r="V31" s="146"/>
      <c r="AA31" s="46"/>
      <c r="AB31" s="46"/>
      <c r="AC31" s="46"/>
      <c r="AD31" s="46"/>
      <c r="AE31" s="46"/>
      <c r="AF31" s="46"/>
      <c r="AG31" s="46"/>
      <c r="AH31" s="46"/>
      <c r="AI31" s="46"/>
      <c r="AJ31" s="46"/>
      <c r="AK31" s="46"/>
      <c r="AL31" s="46"/>
      <c r="AM31" s="46"/>
      <c r="AN31" s="46"/>
      <c r="AO31" s="46"/>
      <c r="AP31" s="46"/>
    </row>
    <row r="32" spans="1:42" ht="85.5" customHeight="1">
      <c r="A32" s="728" t="s">
        <v>20</v>
      </c>
      <c r="B32" s="728" t="s">
        <v>21</v>
      </c>
      <c r="C32" s="728"/>
      <c r="D32" s="1072" t="s">
        <v>22</v>
      </c>
      <c r="E32" s="728" t="s">
        <v>626</v>
      </c>
      <c r="F32" s="728"/>
      <c r="G32" s="728"/>
      <c r="H32" s="728"/>
      <c r="I32" s="728" t="s">
        <v>627</v>
      </c>
      <c r="J32" s="728"/>
      <c r="K32" s="728"/>
      <c r="L32" s="737" t="s">
        <v>665</v>
      </c>
      <c r="M32" s="737"/>
      <c r="N32" s="737"/>
      <c r="O32" s="728" t="s">
        <v>98</v>
      </c>
      <c r="P32" s="738" t="s">
        <v>23</v>
      </c>
      <c r="Q32" s="738"/>
      <c r="R32" s="738"/>
      <c r="S32" s="738" t="s">
        <v>152</v>
      </c>
      <c r="T32" s="736" t="s">
        <v>7</v>
      </c>
      <c r="U32" s="736" t="s">
        <v>623</v>
      </c>
      <c r="V32" s="716">
        <v>2019</v>
      </c>
      <c r="W32" s="716"/>
      <c r="X32" s="716"/>
      <c r="Y32" s="716"/>
      <c r="AA32" s="634" t="s">
        <v>713</v>
      </c>
      <c r="AB32" s="634"/>
      <c r="AC32" s="634"/>
      <c r="AD32" s="634"/>
      <c r="AE32" s="634" t="s">
        <v>715</v>
      </c>
      <c r="AF32" s="634"/>
      <c r="AG32" s="634"/>
      <c r="AH32" s="634"/>
      <c r="AI32" s="634" t="s">
        <v>716</v>
      </c>
      <c r="AJ32" s="634"/>
      <c r="AK32" s="634"/>
      <c r="AL32" s="634"/>
      <c r="AM32" s="634" t="s">
        <v>717</v>
      </c>
      <c r="AN32" s="634"/>
      <c r="AO32" s="634"/>
      <c r="AP32" s="634"/>
    </row>
    <row r="33" spans="1:16150" ht="140.25" customHeight="1">
      <c r="A33" s="728"/>
      <c r="B33" s="728"/>
      <c r="C33" s="728"/>
      <c r="D33" s="1072"/>
      <c r="E33" s="728"/>
      <c r="F33" s="728"/>
      <c r="G33" s="728"/>
      <c r="H33" s="728"/>
      <c r="I33" s="728"/>
      <c r="J33" s="728"/>
      <c r="K33" s="728"/>
      <c r="L33" s="737"/>
      <c r="M33" s="737"/>
      <c r="N33" s="737"/>
      <c r="O33" s="728"/>
      <c r="P33" s="738"/>
      <c r="Q33" s="738"/>
      <c r="R33" s="738"/>
      <c r="S33" s="738"/>
      <c r="T33" s="736"/>
      <c r="U33" s="736"/>
      <c r="V33" s="79" t="s">
        <v>11</v>
      </c>
      <c r="W33" s="79" t="s">
        <v>12</v>
      </c>
      <c r="X33" s="39" t="s">
        <v>9</v>
      </c>
      <c r="Y33" s="174" t="s">
        <v>10</v>
      </c>
      <c r="AA33" s="224" t="s">
        <v>13</v>
      </c>
      <c r="AB33" s="224" t="s">
        <v>14</v>
      </c>
      <c r="AC33" s="173" t="s">
        <v>9</v>
      </c>
      <c r="AD33" s="174" t="s">
        <v>10</v>
      </c>
      <c r="AE33" s="224" t="s">
        <v>13</v>
      </c>
      <c r="AF33" s="224" t="s">
        <v>14</v>
      </c>
      <c r="AG33" s="173" t="s">
        <v>9</v>
      </c>
      <c r="AH33" s="174" t="s">
        <v>10</v>
      </c>
      <c r="AI33" s="224" t="s">
        <v>13</v>
      </c>
      <c r="AJ33" s="224" t="s">
        <v>14</v>
      </c>
      <c r="AK33" s="173" t="s">
        <v>9</v>
      </c>
      <c r="AL33" s="174" t="s">
        <v>10</v>
      </c>
      <c r="AM33" s="224" t="s">
        <v>13</v>
      </c>
      <c r="AN33" s="224" t="s">
        <v>14</v>
      </c>
      <c r="AO33" s="173" t="s">
        <v>9</v>
      </c>
      <c r="AP33" s="174" t="s">
        <v>10</v>
      </c>
    </row>
    <row r="34" spans="1:16150" ht="339.75" customHeight="1">
      <c r="A34" s="332" t="s">
        <v>492</v>
      </c>
      <c r="B34" s="612" t="s">
        <v>554</v>
      </c>
      <c r="C34" s="1126"/>
      <c r="D34" s="333" t="s">
        <v>330</v>
      </c>
      <c r="E34" s="612" t="s">
        <v>559</v>
      </c>
      <c r="F34" s="1254"/>
      <c r="G34" s="1254"/>
      <c r="H34" s="1126"/>
      <c r="I34" s="717" t="s">
        <v>1058</v>
      </c>
      <c r="J34" s="1062"/>
      <c r="K34" s="1063"/>
      <c r="L34" s="612" t="s">
        <v>556</v>
      </c>
      <c r="M34" s="1254"/>
      <c r="N34" s="1126"/>
      <c r="O34" s="334" t="s">
        <v>99</v>
      </c>
      <c r="P34" s="616" t="s">
        <v>348</v>
      </c>
      <c r="Q34" s="1255"/>
      <c r="R34" s="1041"/>
      <c r="S34" s="335" t="s">
        <v>189</v>
      </c>
      <c r="T34" s="336" t="s">
        <v>114</v>
      </c>
      <c r="U34" s="337">
        <v>1</v>
      </c>
      <c r="V34" s="338" t="s">
        <v>1035</v>
      </c>
      <c r="W34" s="339">
        <v>0</v>
      </c>
      <c r="X34" s="340">
        <v>0</v>
      </c>
      <c r="Y34" s="387">
        <f>X34</f>
        <v>0</v>
      </c>
      <c r="AA34" s="221">
        <v>0</v>
      </c>
      <c r="AB34" s="221">
        <v>0</v>
      </c>
      <c r="AC34" s="222">
        <v>0</v>
      </c>
      <c r="AD34" s="223">
        <f t="shared" ref="AD34:AD38" si="11">AC34</f>
        <v>0</v>
      </c>
      <c r="AE34" s="221">
        <v>0</v>
      </c>
      <c r="AF34" s="221">
        <v>0</v>
      </c>
      <c r="AG34" s="222">
        <v>0</v>
      </c>
      <c r="AH34" s="223">
        <f t="shared" ref="AH34:AH38" si="12">AG34</f>
        <v>0</v>
      </c>
      <c r="AI34" s="221">
        <v>0</v>
      </c>
      <c r="AJ34" s="221">
        <v>0</v>
      </c>
      <c r="AK34" s="222">
        <v>0</v>
      </c>
      <c r="AL34" s="223">
        <f t="shared" ref="AL34:AL38" si="13">AK34</f>
        <v>0</v>
      </c>
      <c r="AM34" s="221">
        <v>0</v>
      </c>
      <c r="AN34" s="221">
        <v>0</v>
      </c>
      <c r="AO34" s="222">
        <v>0</v>
      </c>
      <c r="AP34" s="223">
        <f t="shared" ref="AP34:AP38" si="14">AO34</f>
        <v>0</v>
      </c>
    </row>
    <row r="35" spans="1:16150" ht="381.75" customHeight="1">
      <c r="A35" s="332" t="s">
        <v>492</v>
      </c>
      <c r="B35" s="612" t="s">
        <v>554</v>
      </c>
      <c r="C35" s="1126"/>
      <c r="D35" s="333" t="s">
        <v>330</v>
      </c>
      <c r="E35" s="612" t="s">
        <v>559</v>
      </c>
      <c r="F35" s="1254"/>
      <c r="G35" s="1254"/>
      <c r="H35" s="1126"/>
      <c r="I35" s="717" t="s">
        <v>1060</v>
      </c>
      <c r="J35" s="1062"/>
      <c r="K35" s="1063"/>
      <c r="L35" s="612" t="s">
        <v>556</v>
      </c>
      <c r="M35" s="1254"/>
      <c r="N35" s="1126"/>
      <c r="O35" s="334" t="s">
        <v>99</v>
      </c>
      <c r="P35" s="616" t="s">
        <v>1059</v>
      </c>
      <c r="Q35" s="1255"/>
      <c r="R35" s="1041"/>
      <c r="S35" s="335" t="s">
        <v>153</v>
      </c>
      <c r="T35" s="336" t="s">
        <v>114</v>
      </c>
      <c r="U35" s="337">
        <v>1</v>
      </c>
      <c r="V35" s="405">
        <v>1</v>
      </c>
      <c r="W35" s="405">
        <f>AF35</f>
        <v>0.87</v>
      </c>
      <c r="X35" s="543">
        <f>W35/V35</f>
        <v>0.87</v>
      </c>
      <c r="Y35" s="387">
        <f>X35</f>
        <v>0.87</v>
      </c>
      <c r="AA35" s="178">
        <v>0</v>
      </c>
      <c r="AB35" s="178">
        <v>0</v>
      </c>
      <c r="AC35" s="543">
        <v>0</v>
      </c>
      <c r="AD35" s="223">
        <f t="shared" si="11"/>
        <v>0</v>
      </c>
      <c r="AE35" s="178">
        <v>1</v>
      </c>
      <c r="AF35" s="178">
        <v>0.87</v>
      </c>
      <c r="AG35" s="543">
        <f>AF35/AE35</f>
        <v>0.87</v>
      </c>
      <c r="AH35" s="223">
        <f t="shared" si="12"/>
        <v>0.87</v>
      </c>
      <c r="AI35" s="221">
        <v>0</v>
      </c>
      <c r="AJ35" s="221">
        <v>0</v>
      </c>
      <c r="AK35" s="222">
        <v>0</v>
      </c>
      <c r="AL35" s="223">
        <f t="shared" si="13"/>
        <v>0</v>
      </c>
      <c r="AM35" s="221">
        <v>0</v>
      </c>
      <c r="AN35" s="221">
        <v>0</v>
      </c>
      <c r="AO35" s="222">
        <v>0</v>
      </c>
      <c r="AP35" s="223">
        <f t="shared" si="14"/>
        <v>0</v>
      </c>
    </row>
    <row r="36" spans="1:16150" ht="315.75" customHeight="1">
      <c r="A36" s="332" t="s">
        <v>492</v>
      </c>
      <c r="B36" s="612" t="s">
        <v>554</v>
      </c>
      <c r="C36" s="1126"/>
      <c r="D36" s="333" t="s">
        <v>330</v>
      </c>
      <c r="E36" s="612" t="s">
        <v>559</v>
      </c>
      <c r="F36" s="1254"/>
      <c r="G36" s="1254"/>
      <c r="H36" s="1126"/>
      <c r="I36" s="717" t="s">
        <v>1061</v>
      </c>
      <c r="J36" s="1062"/>
      <c r="K36" s="1063"/>
      <c r="L36" s="612" t="s">
        <v>556</v>
      </c>
      <c r="M36" s="1254"/>
      <c r="N36" s="1126"/>
      <c r="O36" s="334" t="s">
        <v>99</v>
      </c>
      <c r="P36" s="1256" t="s">
        <v>562</v>
      </c>
      <c r="Q36" s="1254"/>
      <c r="R36" s="1126"/>
      <c r="S36" s="335" t="s">
        <v>561</v>
      </c>
      <c r="T36" s="336" t="s">
        <v>114</v>
      </c>
      <c r="U36" s="337">
        <v>1</v>
      </c>
      <c r="V36" s="338" t="s">
        <v>1035</v>
      </c>
      <c r="W36" s="339">
        <v>0</v>
      </c>
      <c r="X36" s="340">
        <v>0</v>
      </c>
      <c r="Y36" s="387">
        <f>X36</f>
        <v>0</v>
      </c>
      <c r="AA36" s="221">
        <v>0</v>
      </c>
      <c r="AB36" s="221">
        <v>0</v>
      </c>
      <c r="AC36" s="222">
        <v>0</v>
      </c>
      <c r="AD36" s="223">
        <f t="shared" si="11"/>
        <v>0</v>
      </c>
      <c r="AE36" s="221">
        <v>0</v>
      </c>
      <c r="AF36" s="221">
        <v>0</v>
      </c>
      <c r="AG36" s="222">
        <v>0</v>
      </c>
      <c r="AH36" s="223">
        <f t="shared" si="12"/>
        <v>0</v>
      </c>
      <c r="AI36" s="221">
        <v>0</v>
      </c>
      <c r="AJ36" s="221">
        <v>0</v>
      </c>
      <c r="AK36" s="222">
        <v>0</v>
      </c>
      <c r="AL36" s="223">
        <f t="shared" si="13"/>
        <v>0</v>
      </c>
      <c r="AM36" s="221">
        <v>0</v>
      </c>
      <c r="AN36" s="221">
        <v>0</v>
      </c>
      <c r="AO36" s="222">
        <v>0</v>
      </c>
      <c r="AP36" s="223">
        <f t="shared" si="14"/>
        <v>0</v>
      </c>
    </row>
    <row r="37" spans="1:16150" ht="369.75" customHeight="1">
      <c r="A37" s="332" t="s">
        <v>492</v>
      </c>
      <c r="B37" s="612" t="s">
        <v>554</v>
      </c>
      <c r="C37" s="1126"/>
      <c r="D37" s="333" t="s">
        <v>330</v>
      </c>
      <c r="E37" s="612" t="s">
        <v>559</v>
      </c>
      <c r="F37" s="1254"/>
      <c r="G37" s="1254"/>
      <c r="H37" s="1126"/>
      <c r="I37" s="717" t="s">
        <v>1062</v>
      </c>
      <c r="J37" s="1062"/>
      <c r="K37" s="1063"/>
      <c r="L37" s="612" t="s">
        <v>556</v>
      </c>
      <c r="M37" s="1254"/>
      <c r="N37" s="1126"/>
      <c r="O37" s="334" t="s">
        <v>99</v>
      </c>
      <c r="P37" s="1256" t="s">
        <v>560</v>
      </c>
      <c r="Q37" s="1254"/>
      <c r="R37" s="1126"/>
      <c r="S37" s="335" t="s">
        <v>153</v>
      </c>
      <c r="T37" s="336" t="s">
        <v>114</v>
      </c>
      <c r="U37" s="469">
        <v>6</v>
      </c>
      <c r="V37" s="338">
        <f>U37</f>
        <v>6</v>
      </c>
      <c r="W37" s="339">
        <v>4</v>
      </c>
      <c r="X37" s="426">
        <f>W37/V37</f>
        <v>0.66666666666666663</v>
      </c>
      <c r="Y37" s="387">
        <f>X37</f>
        <v>0.66666666666666663</v>
      </c>
      <c r="AA37" s="7">
        <f>V37</f>
        <v>6</v>
      </c>
      <c r="AB37" s="7">
        <f>W37</f>
        <v>4</v>
      </c>
      <c r="AC37" s="426">
        <f>AB37/AA37</f>
        <v>0.66666666666666663</v>
      </c>
      <c r="AD37" s="223">
        <f t="shared" si="11"/>
        <v>0.66666666666666663</v>
      </c>
      <c r="AE37" s="631" t="s">
        <v>1968</v>
      </c>
      <c r="AF37" s="632"/>
      <c r="AG37" s="633"/>
      <c r="AH37" s="223">
        <f t="shared" si="12"/>
        <v>0</v>
      </c>
      <c r="AI37" s="221">
        <v>0</v>
      </c>
      <c r="AJ37" s="221">
        <v>0</v>
      </c>
      <c r="AK37" s="222">
        <v>0</v>
      </c>
      <c r="AL37" s="223">
        <f t="shared" si="13"/>
        <v>0</v>
      </c>
      <c r="AM37" s="221">
        <v>0</v>
      </c>
      <c r="AN37" s="221">
        <v>0</v>
      </c>
      <c r="AO37" s="222">
        <v>0</v>
      </c>
      <c r="AP37" s="223">
        <f t="shared" si="14"/>
        <v>0</v>
      </c>
    </row>
    <row r="38" spans="1:16150" ht="315" customHeight="1">
      <c r="A38" s="332" t="s">
        <v>492</v>
      </c>
      <c r="B38" s="612" t="s">
        <v>554</v>
      </c>
      <c r="C38" s="1126"/>
      <c r="D38" s="333" t="s">
        <v>330</v>
      </c>
      <c r="E38" s="612" t="s">
        <v>559</v>
      </c>
      <c r="F38" s="1254"/>
      <c r="G38" s="1254"/>
      <c r="H38" s="1126"/>
      <c r="I38" s="717" t="s">
        <v>1063</v>
      </c>
      <c r="J38" s="1062"/>
      <c r="K38" s="1063"/>
      <c r="L38" s="612" t="s">
        <v>556</v>
      </c>
      <c r="M38" s="1254"/>
      <c r="N38" s="1126"/>
      <c r="O38" s="334" t="s">
        <v>99</v>
      </c>
      <c r="P38" s="1256" t="s">
        <v>555</v>
      </c>
      <c r="Q38" s="1254"/>
      <c r="R38" s="1126"/>
      <c r="S38" s="335" t="s">
        <v>153</v>
      </c>
      <c r="T38" s="336" t="s">
        <v>114</v>
      </c>
      <c r="U38" s="469">
        <v>20</v>
      </c>
      <c r="V38" s="338">
        <f>U38</f>
        <v>20</v>
      </c>
      <c r="W38" s="339">
        <v>0</v>
      </c>
      <c r="X38" s="426">
        <f>W38/V38</f>
        <v>0</v>
      </c>
      <c r="Y38" s="387">
        <f>X38</f>
        <v>0</v>
      </c>
      <c r="AA38" s="7">
        <f>V38</f>
        <v>20</v>
      </c>
      <c r="AB38" s="7">
        <f>W38</f>
        <v>0</v>
      </c>
      <c r="AC38" s="426">
        <f>AB38/AA38</f>
        <v>0</v>
      </c>
      <c r="AD38" s="223">
        <f t="shared" si="11"/>
        <v>0</v>
      </c>
      <c r="AE38" s="631" t="s">
        <v>1968</v>
      </c>
      <c r="AF38" s="632"/>
      <c r="AG38" s="633"/>
      <c r="AH38" s="223">
        <f t="shared" si="12"/>
        <v>0</v>
      </c>
      <c r="AI38" s="221">
        <v>0</v>
      </c>
      <c r="AJ38" s="221">
        <v>0</v>
      </c>
      <c r="AK38" s="222">
        <v>0</v>
      </c>
      <c r="AL38" s="223">
        <f t="shared" si="13"/>
        <v>0</v>
      </c>
      <c r="AM38" s="221">
        <v>0</v>
      </c>
      <c r="AN38" s="221">
        <v>0</v>
      </c>
      <c r="AO38" s="222">
        <v>0</v>
      </c>
      <c r="AP38" s="223">
        <f t="shared" si="14"/>
        <v>0</v>
      </c>
    </row>
    <row r="39" spans="1:16150" s="45" customFormat="1" ht="204" hidden="1" customHeight="1">
      <c r="A39" s="832"/>
      <c r="B39" s="1270"/>
      <c r="C39" s="1271"/>
      <c r="D39" s="835"/>
      <c r="E39" s="835"/>
      <c r="F39" s="836"/>
      <c r="G39" s="834"/>
      <c r="H39" s="835"/>
      <c r="I39" s="836"/>
      <c r="J39" s="834"/>
      <c r="K39" s="835"/>
      <c r="L39" s="836"/>
      <c r="M39" s="8"/>
      <c r="N39" s="8"/>
      <c r="O39" s="8"/>
      <c r="P39" s="837"/>
      <c r="Q39" s="837"/>
      <c r="R39" s="837"/>
      <c r="S39" s="837"/>
      <c r="T39" s="120"/>
      <c r="U39" s="24"/>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c r="DR39" s="46"/>
      <c r="DS39" s="46"/>
      <c r="DT39" s="46"/>
      <c r="DU39" s="46"/>
      <c r="DV39" s="46"/>
      <c r="DW39" s="46"/>
      <c r="DX39" s="46"/>
      <c r="DY39" s="46"/>
      <c r="DZ39" s="46"/>
      <c r="EA39" s="46"/>
      <c r="EB39" s="46"/>
      <c r="EC39" s="46"/>
      <c r="ED39" s="46"/>
      <c r="EE39" s="46"/>
      <c r="EF39" s="46"/>
      <c r="EG39" s="46"/>
      <c r="EH39" s="46"/>
      <c r="EI39" s="46"/>
      <c r="EJ39" s="46"/>
      <c r="EK39" s="46"/>
      <c r="EL39" s="46"/>
      <c r="EM39" s="46"/>
      <c r="EN39" s="46"/>
      <c r="EO39" s="46"/>
      <c r="EP39" s="46"/>
      <c r="EQ39" s="46"/>
      <c r="ER39" s="46"/>
      <c r="ES39" s="46"/>
      <c r="ET39" s="46"/>
      <c r="EU39" s="46"/>
      <c r="EV39" s="46"/>
      <c r="EW39" s="46"/>
      <c r="EX39" s="46"/>
      <c r="EY39" s="46"/>
      <c r="EZ39" s="46"/>
      <c r="FA39" s="46"/>
      <c r="FB39" s="46"/>
      <c r="FC39" s="46"/>
      <c r="FD39" s="46"/>
      <c r="FE39" s="46"/>
      <c r="FF39" s="46"/>
      <c r="FG39" s="46"/>
      <c r="FH39" s="46"/>
      <c r="FI39" s="46"/>
      <c r="FJ39" s="46"/>
      <c r="FK39" s="46"/>
      <c r="FL39" s="46"/>
      <c r="FM39" s="46"/>
      <c r="FN39" s="46"/>
      <c r="FO39" s="46"/>
      <c r="FP39" s="46"/>
      <c r="FQ39" s="46"/>
      <c r="FR39" s="46"/>
      <c r="FS39" s="46"/>
      <c r="FT39" s="46"/>
      <c r="FU39" s="46"/>
      <c r="FV39" s="46"/>
      <c r="FW39" s="46"/>
      <c r="FX39" s="46"/>
      <c r="FY39" s="46"/>
      <c r="FZ39" s="46"/>
      <c r="GA39" s="46"/>
      <c r="GB39" s="46"/>
      <c r="GC39" s="46"/>
      <c r="GD39" s="46"/>
      <c r="GE39" s="46"/>
      <c r="GF39" s="46"/>
      <c r="GG39" s="46"/>
      <c r="GH39" s="46"/>
      <c r="GI39" s="46"/>
      <c r="GJ39" s="46"/>
      <c r="GK39" s="46"/>
      <c r="GL39" s="46"/>
      <c r="GM39" s="46"/>
      <c r="GN39" s="46"/>
      <c r="GO39" s="46"/>
      <c r="GP39" s="46"/>
      <c r="GQ39" s="46"/>
      <c r="GR39" s="46"/>
      <c r="GS39" s="46"/>
      <c r="GT39" s="46"/>
      <c r="GU39" s="46"/>
      <c r="GV39" s="46"/>
      <c r="GW39" s="46"/>
      <c r="GX39" s="46"/>
      <c r="GY39" s="46"/>
      <c r="GZ39" s="46"/>
      <c r="HA39" s="46"/>
      <c r="HB39" s="46"/>
      <c r="HC39" s="46"/>
      <c r="HD39" s="46"/>
      <c r="HE39" s="46"/>
      <c r="HF39" s="46"/>
      <c r="HG39" s="46"/>
      <c r="HH39" s="46"/>
      <c r="HI39" s="46"/>
      <c r="HJ39" s="46"/>
      <c r="HK39" s="46"/>
      <c r="HL39" s="46"/>
      <c r="HM39" s="46"/>
      <c r="HN39" s="46"/>
      <c r="HO39" s="46"/>
      <c r="HP39" s="46"/>
      <c r="HQ39" s="46"/>
      <c r="HR39" s="46"/>
      <c r="HS39" s="46"/>
      <c r="HT39" s="46"/>
      <c r="HU39" s="46"/>
      <c r="HV39" s="46"/>
      <c r="HW39" s="46"/>
      <c r="HX39" s="46"/>
      <c r="HY39" s="46"/>
      <c r="HZ39" s="46"/>
      <c r="IA39" s="46"/>
      <c r="IB39" s="46"/>
      <c r="IC39" s="46"/>
      <c r="ID39" s="46"/>
      <c r="IE39" s="46"/>
      <c r="IF39" s="46"/>
      <c r="IG39" s="46"/>
      <c r="IH39" s="46"/>
      <c r="II39" s="46"/>
      <c r="IJ39" s="46"/>
      <c r="IK39" s="46"/>
      <c r="IL39" s="46"/>
      <c r="IM39" s="46"/>
      <c r="IN39" s="46"/>
      <c r="IO39" s="46"/>
      <c r="IP39" s="46"/>
      <c r="IQ39" s="46"/>
      <c r="IR39" s="46"/>
      <c r="IS39" s="46"/>
      <c r="IT39" s="46"/>
      <c r="IU39" s="46"/>
      <c r="IV39" s="46"/>
      <c r="IW39" s="46"/>
      <c r="IX39" s="46"/>
      <c r="IY39" s="46"/>
      <c r="IZ39" s="46"/>
      <c r="JA39" s="46"/>
      <c r="JB39" s="46"/>
      <c r="JC39" s="46"/>
      <c r="JD39" s="46"/>
      <c r="JE39" s="46"/>
      <c r="JF39" s="46"/>
      <c r="JG39" s="46"/>
      <c r="JH39" s="46"/>
      <c r="JI39" s="46"/>
      <c r="JJ39" s="46"/>
      <c r="JK39" s="46"/>
      <c r="JL39" s="46"/>
      <c r="JM39" s="46"/>
      <c r="JN39" s="46"/>
      <c r="JO39" s="46"/>
      <c r="JP39" s="46"/>
      <c r="JQ39" s="46"/>
      <c r="JR39" s="46"/>
      <c r="JS39" s="46"/>
      <c r="JT39" s="46"/>
      <c r="JU39" s="46"/>
      <c r="JV39" s="46"/>
      <c r="JW39" s="46"/>
      <c r="JX39" s="46"/>
      <c r="JY39" s="46"/>
      <c r="JZ39" s="46"/>
      <c r="KA39" s="46"/>
      <c r="KB39" s="46"/>
      <c r="KC39" s="46"/>
      <c r="KD39" s="46"/>
      <c r="KE39" s="46"/>
      <c r="KF39" s="46"/>
      <c r="KG39" s="46"/>
      <c r="KH39" s="46"/>
      <c r="KI39" s="46"/>
      <c r="KJ39" s="46"/>
      <c r="KK39" s="46"/>
      <c r="KL39" s="46"/>
      <c r="KM39" s="46"/>
      <c r="KN39" s="46"/>
      <c r="KO39" s="46"/>
      <c r="KP39" s="46"/>
      <c r="KQ39" s="46"/>
      <c r="KR39" s="46"/>
      <c r="KS39" s="46"/>
      <c r="KT39" s="46"/>
      <c r="KU39" s="46"/>
      <c r="KV39" s="46"/>
      <c r="KW39" s="46"/>
      <c r="KX39" s="46"/>
      <c r="KY39" s="46"/>
      <c r="KZ39" s="46"/>
      <c r="LA39" s="46"/>
      <c r="LB39" s="46"/>
      <c r="LC39" s="46"/>
      <c r="LD39" s="46"/>
      <c r="LE39" s="46"/>
      <c r="LF39" s="46"/>
      <c r="LG39" s="46"/>
      <c r="LH39" s="46"/>
      <c r="LI39" s="46"/>
      <c r="LJ39" s="46"/>
      <c r="LK39" s="46"/>
      <c r="LL39" s="46"/>
      <c r="LM39" s="46"/>
      <c r="LN39" s="46"/>
      <c r="LO39" s="46"/>
      <c r="LP39" s="46"/>
      <c r="LQ39" s="46"/>
      <c r="LR39" s="46"/>
      <c r="LS39" s="46"/>
      <c r="LT39" s="46"/>
      <c r="LU39" s="46"/>
      <c r="LV39" s="46"/>
      <c r="LW39" s="46"/>
      <c r="LX39" s="46"/>
      <c r="LY39" s="46"/>
      <c r="LZ39" s="46"/>
      <c r="MA39" s="46"/>
      <c r="MB39" s="46"/>
      <c r="MC39" s="46"/>
      <c r="MD39" s="46"/>
      <c r="ME39" s="46"/>
      <c r="MF39" s="46"/>
      <c r="MG39" s="46"/>
      <c r="MH39" s="46"/>
      <c r="MI39" s="46"/>
      <c r="MJ39" s="46"/>
      <c r="MK39" s="46"/>
      <c r="ML39" s="46"/>
      <c r="MM39" s="46"/>
      <c r="MN39" s="46"/>
      <c r="MO39" s="46"/>
      <c r="MP39" s="46"/>
      <c r="MQ39" s="46"/>
      <c r="MR39" s="46"/>
      <c r="MS39" s="46"/>
      <c r="MT39" s="46"/>
      <c r="MU39" s="46"/>
      <c r="MV39" s="46"/>
      <c r="MW39" s="46"/>
      <c r="MX39" s="46"/>
      <c r="MY39" s="46"/>
      <c r="MZ39" s="46"/>
      <c r="NA39" s="46"/>
      <c r="NB39" s="46"/>
      <c r="NC39" s="46"/>
      <c r="ND39" s="46"/>
      <c r="NE39" s="46"/>
      <c r="NF39" s="46"/>
      <c r="NG39" s="46"/>
      <c r="NH39" s="46"/>
      <c r="NI39" s="46"/>
      <c r="NJ39" s="46"/>
      <c r="NK39" s="46"/>
      <c r="NL39" s="46"/>
      <c r="NM39" s="46"/>
      <c r="NN39" s="46"/>
      <c r="NO39" s="46"/>
      <c r="NP39" s="46"/>
      <c r="NQ39" s="46"/>
      <c r="NR39" s="46"/>
      <c r="NS39" s="46"/>
      <c r="NT39" s="46"/>
      <c r="NU39" s="46"/>
      <c r="NV39" s="46"/>
      <c r="NW39" s="46"/>
      <c r="NX39" s="46"/>
      <c r="NY39" s="46"/>
      <c r="NZ39" s="46"/>
      <c r="OA39" s="46"/>
      <c r="OB39" s="46"/>
      <c r="OC39" s="46"/>
      <c r="OD39" s="46"/>
      <c r="OE39" s="46"/>
      <c r="OF39" s="46"/>
      <c r="OG39" s="46"/>
      <c r="OH39" s="46"/>
      <c r="OI39" s="46"/>
      <c r="OJ39" s="46"/>
      <c r="OK39" s="46"/>
      <c r="OL39" s="46"/>
      <c r="OM39" s="46"/>
      <c r="ON39" s="46"/>
      <c r="OO39" s="46"/>
      <c r="OP39" s="46"/>
      <c r="OQ39" s="46"/>
      <c r="OR39" s="46"/>
      <c r="OS39" s="46"/>
      <c r="OT39" s="46"/>
      <c r="OU39" s="46"/>
      <c r="OV39" s="46"/>
      <c r="OW39" s="46"/>
      <c r="OX39" s="46"/>
      <c r="OY39" s="46"/>
      <c r="OZ39" s="46"/>
      <c r="PA39" s="46"/>
      <c r="PB39" s="46"/>
      <c r="PC39" s="46"/>
      <c r="PD39" s="46"/>
      <c r="PE39" s="46"/>
      <c r="PF39" s="46"/>
      <c r="PG39" s="46"/>
      <c r="PH39" s="46"/>
      <c r="PI39" s="46"/>
      <c r="PJ39" s="46"/>
      <c r="PK39" s="46"/>
      <c r="PL39" s="46"/>
      <c r="PM39" s="46"/>
      <c r="PN39" s="46"/>
      <c r="PO39" s="46"/>
      <c r="PP39" s="46"/>
      <c r="PQ39" s="46"/>
      <c r="PR39" s="46"/>
      <c r="PS39" s="46"/>
      <c r="PT39" s="46"/>
      <c r="PU39" s="46"/>
      <c r="PV39" s="46"/>
      <c r="PW39" s="46"/>
      <c r="PX39" s="46"/>
      <c r="PY39" s="46"/>
      <c r="PZ39" s="46"/>
      <c r="QA39" s="46"/>
      <c r="QB39" s="46"/>
      <c r="QC39" s="46"/>
      <c r="QD39" s="46"/>
      <c r="QE39" s="46"/>
      <c r="QF39" s="46"/>
      <c r="QG39" s="46"/>
      <c r="QH39" s="46"/>
      <c r="QI39" s="46"/>
      <c r="QJ39" s="46"/>
      <c r="QK39" s="46"/>
      <c r="QL39" s="46"/>
      <c r="QM39" s="46"/>
      <c r="QN39" s="46"/>
      <c r="QO39" s="46"/>
      <c r="QP39" s="46"/>
      <c r="QQ39" s="46"/>
      <c r="QR39" s="46"/>
      <c r="QS39" s="46"/>
      <c r="QT39" s="46"/>
      <c r="QU39" s="46"/>
      <c r="QV39" s="46"/>
      <c r="QW39" s="46"/>
      <c r="QX39" s="46"/>
      <c r="QY39" s="46"/>
      <c r="QZ39" s="46"/>
      <c r="RA39" s="46"/>
      <c r="RB39" s="46"/>
      <c r="RC39" s="46"/>
      <c r="RD39" s="46"/>
      <c r="RE39" s="46"/>
      <c r="RF39" s="46"/>
      <c r="RG39" s="46"/>
      <c r="RH39" s="46"/>
      <c r="RI39" s="46"/>
      <c r="RJ39" s="46"/>
      <c r="RK39" s="46"/>
      <c r="RL39" s="46"/>
      <c r="RM39" s="46"/>
      <c r="RN39" s="46"/>
      <c r="RO39" s="46"/>
      <c r="RP39" s="46"/>
      <c r="RQ39" s="46"/>
      <c r="RR39" s="46"/>
      <c r="RS39" s="46"/>
      <c r="RT39" s="46"/>
      <c r="RU39" s="46"/>
      <c r="RV39" s="46"/>
      <c r="RW39" s="46"/>
      <c r="RX39" s="46"/>
      <c r="RY39" s="46"/>
      <c r="RZ39" s="46"/>
      <c r="SA39" s="46"/>
      <c r="SB39" s="46"/>
      <c r="SC39" s="46"/>
      <c r="SD39" s="46"/>
      <c r="SE39" s="46"/>
      <c r="SF39" s="46"/>
      <c r="SG39" s="46"/>
      <c r="SH39" s="46"/>
      <c r="SI39" s="46"/>
      <c r="SJ39" s="46"/>
      <c r="SK39" s="46"/>
      <c r="SL39" s="46"/>
      <c r="SM39" s="46"/>
      <c r="SN39" s="46"/>
      <c r="SO39" s="46"/>
      <c r="SP39" s="46"/>
      <c r="SQ39" s="46"/>
      <c r="SR39" s="46"/>
      <c r="SS39" s="46"/>
      <c r="ST39" s="46"/>
      <c r="SU39" s="46"/>
      <c r="SV39" s="46"/>
      <c r="SW39" s="46"/>
      <c r="SX39" s="46"/>
      <c r="SY39" s="46"/>
      <c r="SZ39" s="46"/>
      <c r="TA39" s="46"/>
      <c r="TB39" s="46"/>
      <c r="TC39" s="46"/>
      <c r="TD39" s="46"/>
      <c r="TE39" s="46"/>
      <c r="TF39" s="46"/>
      <c r="TG39" s="46"/>
      <c r="TH39" s="46"/>
      <c r="TI39" s="46"/>
      <c r="TJ39" s="46"/>
      <c r="TK39" s="46"/>
      <c r="TL39" s="46"/>
      <c r="TM39" s="46"/>
      <c r="TN39" s="46"/>
      <c r="TO39" s="46"/>
      <c r="TP39" s="46"/>
      <c r="TQ39" s="46"/>
      <c r="TR39" s="46"/>
      <c r="TS39" s="46"/>
      <c r="TT39" s="46"/>
      <c r="TU39" s="46"/>
      <c r="TV39" s="46"/>
      <c r="TW39" s="46"/>
      <c r="TX39" s="46"/>
      <c r="TY39" s="46"/>
      <c r="TZ39" s="46"/>
      <c r="UA39" s="46"/>
      <c r="UB39" s="46"/>
      <c r="UC39" s="46"/>
      <c r="UD39" s="46"/>
      <c r="UE39" s="46"/>
      <c r="UF39" s="46"/>
      <c r="UG39" s="46"/>
      <c r="UH39" s="46"/>
      <c r="UI39" s="46"/>
      <c r="UJ39" s="46"/>
      <c r="UK39" s="46"/>
      <c r="UL39" s="46"/>
      <c r="UM39" s="46"/>
      <c r="UN39" s="46"/>
      <c r="UO39" s="46"/>
      <c r="UP39" s="46"/>
      <c r="UQ39" s="46"/>
      <c r="UR39" s="46"/>
      <c r="US39" s="46"/>
      <c r="UT39" s="46"/>
      <c r="UU39" s="46"/>
      <c r="UV39" s="46"/>
      <c r="UW39" s="46"/>
      <c r="UX39" s="46"/>
      <c r="UY39" s="46"/>
      <c r="UZ39" s="46"/>
      <c r="VA39" s="46"/>
      <c r="VB39" s="46"/>
      <c r="VC39" s="46"/>
      <c r="VD39" s="46"/>
      <c r="VE39" s="46"/>
      <c r="VF39" s="46"/>
      <c r="VG39" s="46"/>
      <c r="VH39" s="46"/>
      <c r="VI39" s="46"/>
      <c r="VJ39" s="46"/>
      <c r="VK39" s="46"/>
      <c r="VL39" s="46"/>
      <c r="VM39" s="46"/>
      <c r="VN39" s="46"/>
      <c r="VO39" s="46"/>
      <c r="VP39" s="46"/>
      <c r="VQ39" s="46"/>
      <c r="VR39" s="46"/>
      <c r="VS39" s="46"/>
      <c r="VT39" s="46"/>
      <c r="VU39" s="46"/>
      <c r="VV39" s="46"/>
      <c r="VW39" s="46"/>
      <c r="VX39" s="46"/>
      <c r="VY39" s="46"/>
      <c r="VZ39" s="46"/>
      <c r="WA39" s="46"/>
      <c r="WB39" s="46"/>
      <c r="WC39" s="46"/>
      <c r="WD39" s="46"/>
      <c r="WE39" s="46"/>
      <c r="WF39" s="46"/>
      <c r="WG39" s="46"/>
      <c r="WH39" s="46"/>
      <c r="WI39" s="46"/>
      <c r="WJ39" s="46"/>
      <c r="WK39" s="46"/>
      <c r="WL39" s="46"/>
      <c r="WM39" s="46"/>
      <c r="WN39" s="46"/>
      <c r="WO39" s="46"/>
      <c r="WP39" s="46"/>
      <c r="WQ39" s="46"/>
      <c r="WR39" s="46"/>
      <c r="WS39" s="46"/>
      <c r="WT39" s="46"/>
      <c r="WU39" s="46"/>
      <c r="WV39" s="46"/>
      <c r="WW39" s="46"/>
      <c r="WX39" s="46"/>
      <c r="WY39" s="46"/>
      <c r="WZ39" s="46"/>
      <c r="XA39" s="46"/>
      <c r="XB39" s="46"/>
      <c r="XC39" s="46"/>
      <c r="XD39" s="46"/>
      <c r="XE39" s="46"/>
      <c r="XF39" s="46"/>
      <c r="XG39" s="46"/>
      <c r="XH39" s="46"/>
      <c r="XI39" s="46"/>
      <c r="XJ39" s="46"/>
      <c r="XK39" s="46"/>
      <c r="XL39" s="46"/>
      <c r="XM39" s="46"/>
      <c r="XN39" s="46"/>
      <c r="XO39" s="46"/>
      <c r="XP39" s="46"/>
      <c r="XQ39" s="46"/>
      <c r="XR39" s="46"/>
      <c r="XS39" s="46"/>
      <c r="XT39" s="46"/>
      <c r="XU39" s="46"/>
      <c r="XV39" s="46"/>
      <c r="XW39" s="46"/>
      <c r="XX39" s="46"/>
      <c r="XY39" s="46"/>
      <c r="XZ39" s="46"/>
      <c r="YA39" s="46"/>
      <c r="YB39" s="46"/>
      <c r="YC39" s="46"/>
      <c r="YD39" s="46"/>
      <c r="YE39" s="46"/>
      <c r="YF39" s="46"/>
      <c r="YG39" s="46"/>
      <c r="YH39" s="46"/>
      <c r="YI39" s="46"/>
      <c r="YJ39" s="46"/>
      <c r="YK39" s="46"/>
      <c r="YL39" s="46"/>
      <c r="YM39" s="46"/>
      <c r="YN39" s="46"/>
      <c r="YO39" s="46"/>
      <c r="YP39" s="46"/>
      <c r="YQ39" s="46"/>
      <c r="YR39" s="46"/>
      <c r="YS39" s="46"/>
      <c r="YT39" s="46"/>
      <c r="YU39" s="46"/>
      <c r="YV39" s="46"/>
      <c r="YW39" s="46"/>
      <c r="YX39" s="46"/>
      <c r="YY39" s="46"/>
      <c r="YZ39" s="46"/>
      <c r="ZA39" s="46"/>
      <c r="ZB39" s="46"/>
      <c r="ZC39" s="46"/>
      <c r="ZD39" s="46"/>
      <c r="ZE39" s="46"/>
      <c r="ZF39" s="46"/>
      <c r="ZG39" s="46"/>
      <c r="ZH39" s="46"/>
      <c r="ZI39" s="46"/>
      <c r="ZJ39" s="46"/>
      <c r="ZK39" s="46"/>
      <c r="ZL39" s="46"/>
      <c r="ZM39" s="46"/>
      <c r="ZN39" s="46"/>
      <c r="ZO39" s="46"/>
      <c r="ZP39" s="46"/>
      <c r="ZQ39" s="46"/>
      <c r="ZR39" s="46"/>
      <c r="ZS39" s="46"/>
      <c r="ZT39" s="46"/>
      <c r="ZU39" s="46"/>
      <c r="ZV39" s="46"/>
      <c r="ZW39" s="46"/>
      <c r="ZX39" s="46"/>
      <c r="ZY39" s="46"/>
      <c r="ZZ39" s="46"/>
      <c r="AAA39" s="46"/>
      <c r="AAB39" s="46"/>
      <c r="AAC39" s="46"/>
      <c r="AAD39" s="46"/>
      <c r="AAE39" s="46"/>
      <c r="AAF39" s="46"/>
      <c r="AAG39" s="46"/>
      <c r="AAH39" s="46"/>
      <c r="AAI39" s="46"/>
      <c r="AAJ39" s="46"/>
      <c r="AAK39" s="46"/>
      <c r="AAL39" s="46"/>
      <c r="AAM39" s="46"/>
      <c r="AAN39" s="46"/>
      <c r="AAO39" s="46"/>
      <c r="AAP39" s="46"/>
      <c r="AAQ39" s="46"/>
      <c r="AAR39" s="46"/>
      <c r="AAS39" s="46"/>
      <c r="AAT39" s="46"/>
      <c r="AAU39" s="46"/>
      <c r="AAV39" s="46"/>
      <c r="AAW39" s="46"/>
      <c r="AAX39" s="46"/>
      <c r="AAY39" s="46"/>
      <c r="AAZ39" s="46"/>
      <c r="ABA39" s="46"/>
      <c r="ABB39" s="46"/>
      <c r="ABC39" s="46"/>
      <c r="ABD39" s="46"/>
      <c r="ABE39" s="46"/>
      <c r="ABF39" s="46"/>
      <c r="ABG39" s="46"/>
      <c r="ABH39" s="46"/>
      <c r="ABI39" s="46"/>
      <c r="ABJ39" s="46"/>
      <c r="ABK39" s="46"/>
      <c r="ABL39" s="46"/>
      <c r="ABM39" s="46"/>
      <c r="ABN39" s="46"/>
      <c r="ABO39" s="46"/>
      <c r="ABP39" s="46"/>
      <c r="ABQ39" s="46"/>
      <c r="ABR39" s="46"/>
      <c r="ABS39" s="46"/>
      <c r="ABT39" s="46"/>
      <c r="ABU39" s="46"/>
      <c r="ABV39" s="46"/>
      <c r="ABW39" s="46"/>
      <c r="ABX39" s="46"/>
      <c r="ABY39" s="46"/>
      <c r="ABZ39" s="46"/>
      <c r="ACA39" s="46"/>
      <c r="ACB39" s="46"/>
      <c r="ACC39" s="46"/>
      <c r="ACD39" s="46"/>
      <c r="ACE39" s="46"/>
      <c r="ACF39" s="46"/>
      <c r="ACG39" s="46"/>
      <c r="ACH39" s="46"/>
      <c r="ACI39" s="46"/>
      <c r="ACJ39" s="46"/>
      <c r="ACK39" s="46"/>
      <c r="ACL39" s="46"/>
      <c r="ACM39" s="46"/>
      <c r="ACN39" s="46"/>
      <c r="ACO39" s="46"/>
      <c r="ACP39" s="46"/>
      <c r="ACQ39" s="46"/>
      <c r="ACR39" s="46"/>
      <c r="ACS39" s="46"/>
      <c r="ACT39" s="46"/>
      <c r="ACU39" s="46"/>
      <c r="ACV39" s="46"/>
      <c r="ACW39" s="46"/>
      <c r="ACX39" s="46"/>
      <c r="ACY39" s="46"/>
      <c r="ACZ39" s="46"/>
      <c r="ADA39" s="46"/>
      <c r="ADB39" s="46"/>
      <c r="ADC39" s="46"/>
      <c r="ADD39" s="46"/>
      <c r="ADE39" s="46"/>
      <c r="ADF39" s="46"/>
      <c r="ADG39" s="46"/>
      <c r="ADH39" s="46"/>
      <c r="ADI39" s="46"/>
      <c r="ADJ39" s="46"/>
      <c r="ADK39" s="46"/>
      <c r="ADL39" s="46"/>
      <c r="ADM39" s="46"/>
      <c r="ADN39" s="46"/>
      <c r="ADO39" s="46"/>
      <c r="ADP39" s="46"/>
      <c r="ADQ39" s="46"/>
      <c r="ADR39" s="46"/>
      <c r="ADS39" s="46"/>
      <c r="ADT39" s="46"/>
      <c r="ADU39" s="46"/>
      <c r="ADV39" s="46"/>
      <c r="ADW39" s="46"/>
      <c r="ADX39" s="46"/>
      <c r="ADY39" s="46"/>
      <c r="ADZ39" s="46"/>
      <c r="AEA39" s="46"/>
      <c r="AEB39" s="46"/>
      <c r="AEC39" s="46"/>
      <c r="AED39" s="46"/>
      <c r="AEE39" s="46"/>
      <c r="AEF39" s="46"/>
      <c r="AEG39" s="46"/>
      <c r="AEH39" s="46"/>
      <c r="AEI39" s="46"/>
      <c r="AEJ39" s="46"/>
      <c r="AEK39" s="46"/>
      <c r="AEL39" s="46"/>
      <c r="AEM39" s="46"/>
      <c r="AEN39" s="46"/>
      <c r="AEO39" s="46"/>
      <c r="AEP39" s="46"/>
      <c r="AEQ39" s="46"/>
      <c r="AER39" s="46"/>
      <c r="AES39" s="46"/>
      <c r="AET39" s="46"/>
      <c r="AEU39" s="46"/>
      <c r="AEV39" s="46"/>
      <c r="AEW39" s="46"/>
      <c r="AEX39" s="46"/>
      <c r="AEY39" s="46"/>
      <c r="AEZ39" s="46"/>
      <c r="AFA39" s="46"/>
      <c r="AFB39" s="46"/>
      <c r="AFC39" s="46"/>
      <c r="AFD39" s="46"/>
      <c r="AFE39" s="46"/>
      <c r="AFF39" s="46"/>
      <c r="AFG39" s="46"/>
      <c r="AFH39" s="46"/>
      <c r="AFI39" s="46"/>
      <c r="AFJ39" s="46"/>
      <c r="AFK39" s="46"/>
      <c r="AFL39" s="46"/>
      <c r="AFM39" s="46"/>
      <c r="AFN39" s="46"/>
      <c r="AFO39" s="46"/>
      <c r="AFP39" s="46"/>
      <c r="AFQ39" s="46"/>
      <c r="AFR39" s="46"/>
      <c r="AFS39" s="46"/>
      <c r="AFT39" s="46"/>
      <c r="AFU39" s="46"/>
      <c r="AFV39" s="46"/>
      <c r="AFW39" s="46"/>
      <c r="AFX39" s="46"/>
      <c r="AFY39" s="46"/>
      <c r="AFZ39" s="46"/>
      <c r="AGA39" s="46"/>
      <c r="AGB39" s="46"/>
      <c r="AGC39" s="46"/>
      <c r="AGD39" s="46"/>
      <c r="AGE39" s="46"/>
      <c r="AGF39" s="46"/>
      <c r="AGG39" s="46"/>
      <c r="AGH39" s="46"/>
      <c r="AGI39" s="46"/>
      <c r="AGJ39" s="46"/>
      <c r="AGK39" s="46"/>
      <c r="AGL39" s="46"/>
      <c r="AGM39" s="46"/>
      <c r="AGN39" s="46"/>
      <c r="AGO39" s="46"/>
      <c r="AGP39" s="46"/>
      <c r="AGQ39" s="46"/>
      <c r="AGR39" s="46"/>
      <c r="AGS39" s="46"/>
      <c r="AGT39" s="46"/>
      <c r="AGU39" s="46"/>
      <c r="AGV39" s="46"/>
      <c r="AGW39" s="46"/>
      <c r="AGX39" s="46"/>
      <c r="AGY39" s="46"/>
      <c r="AGZ39" s="46"/>
      <c r="AHA39" s="46"/>
      <c r="AHB39" s="46"/>
      <c r="AHC39" s="46"/>
      <c r="AHD39" s="46"/>
      <c r="AHE39" s="46"/>
      <c r="AHF39" s="46"/>
      <c r="AHG39" s="46"/>
      <c r="AHH39" s="46"/>
      <c r="AHI39" s="46"/>
      <c r="AHJ39" s="46"/>
      <c r="AHK39" s="46"/>
      <c r="AHL39" s="46"/>
      <c r="AHM39" s="46"/>
      <c r="AHN39" s="46"/>
      <c r="AHO39" s="46"/>
      <c r="AHP39" s="46"/>
      <c r="AHQ39" s="46"/>
      <c r="AHR39" s="46"/>
      <c r="AHS39" s="46"/>
      <c r="AHT39" s="46"/>
      <c r="AHU39" s="46"/>
      <c r="AHV39" s="46"/>
      <c r="AHW39" s="46"/>
      <c r="AHX39" s="46"/>
      <c r="AHY39" s="46"/>
      <c r="AHZ39" s="46"/>
      <c r="AIA39" s="46"/>
      <c r="AIB39" s="46"/>
      <c r="AIC39" s="46"/>
      <c r="AID39" s="46"/>
      <c r="AIE39" s="46"/>
      <c r="AIF39" s="46"/>
      <c r="AIG39" s="46"/>
      <c r="AIH39" s="46"/>
      <c r="AII39" s="46"/>
      <c r="AIJ39" s="46"/>
      <c r="AIK39" s="46"/>
      <c r="AIL39" s="46"/>
      <c r="AIM39" s="46"/>
      <c r="AIN39" s="46"/>
      <c r="AIO39" s="46"/>
      <c r="AIP39" s="46"/>
      <c r="AIQ39" s="46"/>
      <c r="AIR39" s="46"/>
      <c r="AIS39" s="46"/>
      <c r="AIT39" s="46"/>
      <c r="AIU39" s="46"/>
      <c r="AIV39" s="46"/>
      <c r="AIW39" s="46"/>
      <c r="AIX39" s="46"/>
      <c r="AIY39" s="46"/>
      <c r="AIZ39" s="46"/>
      <c r="AJA39" s="46"/>
      <c r="AJB39" s="46"/>
      <c r="AJC39" s="46"/>
      <c r="AJD39" s="46"/>
      <c r="AJE39" s="46"/>
      <c r="AJF39" s="46"/>
      <c r="AJG39" s="46"/>
      <c r="AJH39" s="46"/>
      <c r="AJI39" s="46"/>
      <c r="AJJ39" s="46"/>
      <c r="AJK39" s="46"/>
      <c r="AJL39" s="46"/>
      <c r="AJM39" s="46"/>
      <c r="AJN39" s="46"/>
      <c r="AJO39" s="46"/>
      <c r="AJP39" s="46"/>
      <c r="AJQ39" s="46"/>
      <c r="AJR39" s="46"/>
      <c r="AJS39" s="46"/>
      <c r="AJT39" s="46"/>
      <c r="AJU39" s="46"/>
      <c r="AJV39" s="46"/>
      <c r="AJW39" s="46"/>
      <c r="AJX39" s="46"/>
      <c r="AJY39" s="46"/>
      <c r="AJZ39" s="46"/>
      <c r="AKA39" s="46"/>
      <c r="AKB39" s="46"/>
      <c r="AKC39" s="46"/>
      <c r="AKD39" s="46"/>
      <c r="AKE39" s="46"/>
      <c r="AKF39" s="46"/>
      <c r="AKG39" s="46"/>
      <c r="AKH39" s="46"/>
      <c r="AKI39" s="46"/>
      <c r="AKJ39" s="46"/>
      <c r="AKK39" s="46"/>
      <c r="AKL39" s="46"/>
      <c r="AKM39" s="46"/>
      <c r="AKN39" s="46"/>
      <c r="AKO39" s="46"/>
      <c r="AKP39" s="46"/>
      <c r="AKQ39" s="46"/>
      <c r="AKR39" s="46"/>
      <c r="AKS39" s="46"/>
      <c r="AKT39" s="46"/>
      <c r="AKU39" s="46"/>
      <c r="AKV39" s="46"/>
      <c r="AKW39" s="46"/>
      <c r="AKX39" s="46"/>
      <c r="AKY39" s="46"/>
      <c r="AKZ39" s="46"/>
      <c r="ALA39" s="46"/>
      <c r="ALB39" s="46"/>
      <c r="ALC39" s="46"/>
      <c r="ALD39" s="46"/>
      <c r="ALE39" s="46"/>
      <c r="ALF39" s="46"/>
      <c r="ALG39" s="46"/>
      <c r="ALH39" s="46"/>
      <c r="ALI39" s="46"/>
      <c r="ALJ39" s="46"/>
      <c r="ALK39" s="46"/>
      <c r="ALL39" s="46"/>
      <c r="ALM39" s="46"/>
      <c r="ALN39" s="46"/>
      <c r="ALO39" s="46"/>
      <c r="ALP39" s="46"/>
      <c r="ALQ39" s="46"/>
      <c r="ALR39" s="46"/>
      <c r="ALS39" s="46"/>
      <c r="ALT39" s="46"/>
      <c r="ALU39" s="46"/>
      <c r="ALV39" s="46"/>
      <c r="ALW39" s="46"/>
      <c r="ALX39" s="46"/>
      <c r="ALY39" s="46"/>
      <c r="ALZ39" s="46"/>
      <c r="AMA39" s="46"/>
      <c r="AMB39" s="46"/>
      <c r="AMC39" s="46"/>
      <c r="AMD39" s="46"/>
      <c r="AME39" s="46"/>
      <c r="AMF39" s="46"/>
      <c r="AMG39" s="46"/>
      <c r="AMH39" s="46"/>
      <c r="AMI39" s="46"/>
      <c r="AMJ39" s="46"/>
      <c r="AMK39" s="46"/>
      <c r="AML39" s="46"/>
      <c r="AMM39" s="46"/>
      <c r="AMN39" s="46"/>
      <c r="AMO39" s="46"/>
      <c r="AMP39" s="46"/>
      <c r="AMQ39" s="46"/>
      <c r="AMR39" s="46"/>
      <c r="AMS39" s="46"/>
      <c r="AMT39" s="46"/>
      <c r="AMU39" s="46"/>
      <c r="AMV39" s="46"/>
      <c r="AMW39" s="46"/>
      <c r="AMX39" s="46"/>
      <c r="AMY39" s="46"/>
      <c r="AMZ39" s="46"/>
      <c r="ANA39" s="46"/>
      <c r="ANB39" s="46"/>
      <c r="ANC39" s="46"/>
      <c r="AND39" s="46"/>
      <c r="ANE39" s="46"/>
      <c r="ANF39" s="46"/>
      <c r="ANG39" s="46"/>
      <c r="ANH39" s="46"/>
      <c r="ANI39" s="46"/>
      <c r="ANJ39" s="46"/>
      <c r="ANK39" s="46"/>
      <c r="ANL39" s="46"/>
      <c r="ANM39" s="46"/>
      <c r="ANN39" s="46"/>
      <c r="ANO39" s="46"/>
      <c r="ANP39" s="46"/>
      <c r="ANQ39" s="46"/>
      <c r="ANR39" s="46"/>
      <c r="ANS39" s="46"/>
      <c r="ANT39" s="46"/>
      <c r="ANU39" s="46"/>
      <c r="ANV39" s="46"/>
      <c r="ANW39" s="46"/>
      <c r="ANX39" s="46"/>
      <c r="ANY39" s="46"/>
      <c r="ANZ39" s="46"/>
      <c r="AOA39" s="46"/>
      <c r="AOB39" s="46"/>
      <c r="AOC39" s="46"/>
      <c r="AOD39" s="46"/>
      <c r="AOE39" s="46"/>
      <c r="AOF39" s="46"/>
      <c r="AOG39" s="46"/>
      <c r="AOH39" s="46"/>
      <c r="AOI39" s="46"/>
      <c r="AOJ39" s="46"/>
      <c r="AOK39" s="46"/>
      <c r="AOL39" s="46"/>
      <c r="AOM39" s="46"/>
      <c r="AON39" s="46"/>
      <c r="AOO39" s="46"/>
      <c r="AOP39" s="46"/>
      <c r="AOQ39" s="46"/>
      <c r="AOR39" s="46"/>
      <c r="AOS39" s="46"/>
      <c r="AOT39" s="46"/>
      <c r="AOU39" s="46"/>
      <c r="AOV39" s="46"/>
      <c r="AOW39" s="46"/>
      <c r="AOX39" s="46"/>
      <c r="AOY39" s="46"/>
      <c r="AOZ39" s="46"/>
      <c r="APA39" s="46"/>
      <c r="APB39" s="46"/>
      <c r="APC39" s="46"/>
      <c r="APD39" s="46"/>
      <c r="APE39" s="46"/>
      <c r="APF39" s="46"/>
      <c r="APG39" s="46"/>
      <c r="APH39" s="46"/>
      <c r="API39" s="46"/>
      <c r="APJ39" s="46"/>
      <c r="APK39" s="46"/>
      <c r="APL39" s="46"/>
      <c r="APM39" s="46"/>
      <c r="APN39" s="46"/>
      <c r="APO39" s="46"/>
      <c r="APP39" s="46"/>
      <c r="APQ39" s="46"/>
      <c r="APR39" s="46"/>
      <c r="APS39" s="46"/>
      <c r="APT39" s="46"/>
      <c r="APU39" s="46"/>
      <c r="APV39" s="46"/>
      <c r="APW39" s="46"/>
      <c r="APX39" s="46"/>
      <c r="APY39" s="46"/>
      <c r="APZ39" s="46"/>
      <c r="AQA39" s="46"/>
      <c r="AQB39" s="46"/>
      <c r="AQC39" s="46"/>
      <c r="AQD39" s="46"/>
      <c r="AQE39" s="46"/>
      <c r="AQF39" s="46"/>
      <c r="AQG39" s="46"/>
      <c r="AQH39" s="46"/>
      <c r="AQI39" s="46"/>
      <c r="AQJ39" s="46"/>
      <c r="AQK39" s="46"/>
      <c r="AQL39" s="46"/>
      <c r="AQM39" s="46"/>
      <c r="AQN39" s="46"/>
      <c r="AQO39" s="46"/>
      <c r="AQP39" s="46"/>
      <c r="AQQ39" s="46"/>
      <c r="AQR39" s="46"/>
      <c r="AQS39" s="46"/>
      <c r="AQT39" s="46"/>
      <c r="AQU39" s="46"/>
      <c r="AQV39" s="46"/>
      <c r="AQW39" s="46"/>
      <c r="AQX39" s="46"/>
      <c r="AQY39" s="46"/>
      <c r="AQZ39" s="46"/>
      <c r="ARA39" s="46"/>
      <c r="ARB39" s="46"/>
      <c r="ARC39" s="46"/>
      <c r="ARD39" s="46"/>
      <c r="ARE39" s="46"/>
      <c r="ARF39" s="46"/>
      <c r="ARG39" s="46"/>
      <c r="ARH39" s="46"/>
      <c r="ARI39" s="46"/>
      <c r="ARJ39" s="46"/>
      <c r="ARK39" s="46"/>
      <c r="ARL39" s="46"/>
      <c r="ARM39" s="46"/>
      <c r="ARN39" s="46"/>
      <c r="ARO39" s="46"/>
      <c r="ARP39" s="46"/>
      <c r="ARQ39" s="46"/>
      <c r="ARR39" s="46"/>
      <c r="ARS39" s="46"/>
      <c r="ART39" s="46"/>
      <c r="ARU39" s="46"/>
      <c r="ARV39" s="46"/>
      <c r="ARW39" s="46"/>
      <c r="ARX39" s="46"/>
      <c r="ARY39" s="46"/>
      <c r="ARZ39" s="46"/>
      <c r="ASA39" s="46"/>
      <c r="ASB39" s="46"/>
      <c r="ASC39" s="46"/>
      <c r="ASD39" s="46"/>
      <c r="ASE39" s="46"/>
      <c r="ASF39" s="46"/>
      <c r="ASG39" s="46"/>
      <c r="ASH39" s="46"/>
      <c r="ASI39" s="46"/>
      <c r="ASJ39" s="46"/>
      <c r="ASK39" s="46"/>
      <c r="ASL39" s="46"/>
      <c r="ASM39" s="46"/>
      <c r="ASN39" s="46"/>
      <c r="ASO39" s="46"/>
      <c r="ASP39" s="46"/>
      <c r="ASQ39" s="46"/>
      <c r="ASR39" s="46"/>
      <c r="ASS39" s="46"/>
      <c r="AST39" s="46"/>
      <c r="ASU39" s="46"/>
      <c r="ASV39" s="46"/>
      <c r="ASW39" s="46"/>
      <c r="ASX39" s="46"/>
      <c r="ASY39" s="46"/>
      <c r="ASZ39" s="46"/>
      <c r="ATA39" s="46"/>
      <c r="ATB39" s="46"/>
      <c r="ATC39" s="46"/>
      <c r="ATD39" s="46"/>
      <c r="ATE39" s="46"/>
      <c r="ATF39" s="46"/>
      <c r="ATG39" s="46"/>
      <c r="ATH39" s="46"/>
      <c r="ATI39" s="46"/>
      <c r="ATJ39" s="46"/>
      <c r="ATK39" s="46"/>
      <c r="ATL39" s="46"/>
      <c r="ATM39" s="46"/>
      <c r="ATN39" s="46"/>
      <c r="ATO39" s="46"/>
      <c r="ATP39" s="46"/>
      <c r="ATQ39" s="46"/>
      <c r="ATR39" s="46"/>
      <c r="ATS39" s="46"/>
      <c r="ATT39" s="46"/>
      <c r="ATU39" s="46"/>
      <c r="ATV39" s="46"/>
      <c r="ATW39" s="46"/>
      <c r="ATX39" s="46"/>
      <c r="ATY39" s="46"/>
      <c r="ATZ39" s="46"/>
      <c r="AUA39" s="46"/>
      <c r="AUB39" s="46"/>
      <c r="AUC39" s="46"/>
      <c r="AUD39" s="46"/>
      <c r="AUE39" s="46"/>
      <c r="AUF39" s="46"/>
      <c r="AUG39" s="46"/>
      <c r="AUH39" s="46"/>
      <c r="AUI39" s="46"/>
      <c r="AUJ39" s="46"/>
      <c r="AUK39" s="46"/>
      <c r="AUL39" s="46"/>
      <c r="AUM39" s="46"/>
      <c r="AUN39" s="46"/>
      <c r="AUO39" s="46"/>
      <c r="AUP39" s="46"/>
      <c r="AUQ39" s="46"/>
      <c r="AUR39" s="46"/>
      <c r="AUS39" s="46"/>
      <c r="AUT39" s="46"/>
      <c r="AUU39" s="46"/>
      <c r="AUV39" s="46"/>
      <c r="AUW39" s="46"/>
      <c r="AUX39" s="46"/>
      <c r="AUY39" s="46"/>
      <c r="AUZ39" s="46"/>
      <c r="AVA39" s="46"/>
      <c r="AVB39" s="46"/>
      <c r="AVC39" s="46"/>
      <c r="AVD39" s="46"/>
      <c r="AVE39" s="46"/>
      <c r="AVF39" s="46"/>
      <c r="AVG39" s="46"/>
      <c r="AVH39" s="46"/>
      <c r="AVI39" s="46"/>
      <c r="AVJ39" s="46"/>
      <c r="AVK39" s="46"/>
      <c r="AVL39" s="46"/>
      <c r="AVM39" s="46"/>
      <c r="AVN39" s="46"/>
      <c r="AVO39" s="46"/>
      <c r="AVP39" s="46"/>
      <c r="AVQ39" s="46"/>
      <c r="AVR39" s="46"/>
      <c r="AVS39" s="46"/>
      <c r="AVT39" s="46"/>
      <c r="AVU39" s="46"/>
      <c r="AVV39" s="46"/>
      <c r="AVW39" s="46"/>
      <c r="AVX39" s="46"/>
      <c r="AVY39" s="46"/>
      <c r="AVZ39" s="46"/>
      <c r="AWA39" s="46"/>
      <c r="AWB39" s="46"/>
      <c r="AWC39" s="46"/>
      <c r="AWD39" s="46"/>
      <c r="AWE39" s="46"/>
      <c r="AWF39" s="46"/>
      <c r="AWG39" s="46"/>
      <c r="AWH39" s="46"/>
      <c r="AWI39" s="46"/>
      <c r="AWJ39" s="46"/>
      <c r="AWK39" s="46"/>
      <c r="AWL39" s="46"/>
      <c r="AWM39" s="46"/>
      <c r="AWN39" s="46"/>
      <c r="AWO39" s="46"/>
      <c r="AWP39" s="46"/>
      <c r="AWQ39" s="46"/>
      <c r="AWR39" s="46"/>
      <c r="AWS39" s="46"/>
      <c r="AWT39" s="46"/>
      <c r="AWU39" s="46"/>
      <c r="AWV39" s="46"/>
      <c r="AWW39" s="46"/>
      <c r="AWX39" s="46"/>
      <c r="AWY39" s="46"/>
      <c r="AWZ39" s="46"/>
      <c r="AXA39" s="46"/>
      <c r="AXB39" s="46"/>
      <c r="AXC39" s="46"/>
      <c r="AXD39" s="46"/>
      <c r="AXE39" s="46"/>
      <c r="AXF39" s="46"/>
      <c r="AXG39" s="46"/>
      <c r="AXH39" s="46"/>
      <c r="AXI39" s="46"/>
      <c r="AXJ39" s="46"/>
      <c r="AXK39" s="46"/>
      <c r="AXL39" s="46"/>
      <c r="AXM39" s="46"/>
      <c r="AXN39" s="46"/>
      <c r="AXO39" s="46"/>
      <c r="AXP39" s="46"/>
      <c r="AXQ39" s="46"/>
      <c r="AXR39" s="46"/>
      <c r="AXS39" s="46"/>
      <c r="AXT39" s="46"/>
      <c r="AXU39" s="46"/>
      <c r="AXV39" s="46"/>
      <c r="AXW39" s="46"/>
      <c r="AXX39" s="46"/>
      <c r="AXY39" s="46"/>
      <c r="AXZ39" s="46"/>
      <c r="AYA39" s="46"/>
      <c r="AYB39" s="46"/>
      <c r="AYC39" s="46"/>
      <c r="AYD39" s="46"/>
      <c r="AYE39" s="46"/>
      <c r="AYF39" s="46"/>
      <c r="AYG39" s="46"/>
      <c r="AYH39" s="46"/>
      <c r="AYI39" s="46"/>
      <c r="AYJ39" s="46"/>
      <c r="AYK39" s="46"/>
      <c r="AYL39" s="46"/>
      <c r="AYM39" s="46"/>
      <c r="AYN39" s="46"/>
      <c r="AYO39" s="46"/>
      <c r="AYP39" s="46"/>
      <c r="AYQ39" s="46"/>
      <c r="AYR39" s="46"/>
      <c r="AYS39" s="46"/>
      <c r="AYT39" s="46"/>
      <c r="AYU39" s="46"/>
      <c r="AYV39" s="46"/>
      <c r="AYW39" s="46"/>
      <c r="AYX39" s="46"/>
      <c r="AYY39" s="46"/>
      <c r="AYZ39" s="46"/>
      <c r="AZA39" s="46"/>
      <c r="AZB39" s="46"/>
      <c r="AZC39" s="46"/>
      <c r="AZD39" s="46"/>
      <c r="AZE39" s="46"/>
      <c r="AZF39" s="46"/>
      <c r="AZG39" s="46"/>
      <c r="AZH39" s="46"/>
      <c r="AZI39" s="46"/>
      <c r="AZJ39" s="46"/>
      <c r="AZK39" s="46"/>
      <c r="AZL39" s="46"/>
      <c r="AZM39" s="46"/>
      <c r="AZN39" s="46"/>
      <c r="AZO39" s="46"/>
      <c r="AZP39" s="46"/>
      <c r="AZQ39" s="46"/>
      <c r="AZR39" s="46"/>
      <c r="AZS39" s="46"/>
      <c r="AZT39" s="46"/>
      <c r="AZU39" s="46"/>
      <c r="AZV39" s="46"/>
      <c r="AZW39" s="46"/>
      <c r="AZX39" s="46"/>
      <c r="AZY39" s="46"/>
      <c r="AZZ39" s="46"/>
      <c r="BAA39" s="46"/>
      <c r="BAB39" s="46"/>
      <c r="BAC39" s="46"/>
      <c r="BAD39" s="46"/>
      <c r="BAE39" s="46"/>
      <c r="BAF39" s="46"/>
      <c r="BAG39" s="46"/>
      <c r="BAH39" s="46"/>
      <c r="BAI39" s="46"/>
      <c r="BAJ39" s="46"/>
      <c r="BAK39" s="46"/>
      <c r="BAL39" s="46"/>
      <c r="BAM39" s="46"/>
      <c r="BAN39" s="46"/>
      <c r="BAO39" s="46"/>
      <c r="BAP39" s="46"/>
      <c r="BAQ39" s="46"/>
      <c r="BAR39" s="46"/>
      <c r="BAS39" s="46"/>
      <c r="BAT39" s="46"/>
      <c r="BAU39" s="46"/>
      <c r="BAV39" s="46"/>
      <c r="BAW39" s="46"/>
      <c r="BAX39" s="46"/>
      <c r="BAY39" s="46"/>
      <c r="BAZ39" s="46"/>
      <c r="BBA39" s="46"/>
      <c r="BBB39" s="46"/>
      <c r="BBC39" s="46"/>
      <c r="BBD39" s="46"/>
      <c r="BBE39" s="46"/>
      <c r="BBF39" s="46"/>
      <c r="BBG39" s="46"/>
      <c r="BBH39" s="46"/>
      <c r="BBI39" s="46"/>
      <c r="BBJ39" s="46"/>
      <c r="BBK39" s="46"/>
      <c r="BBL39" s="46"/>
      <c r="BBM39" s="46"/>
      <c r="BBN39" s="46"/>
      <c r="BBO39" s="46"/>
      <c r="BBP39" s="46"/>
      <c r="BBQ39" s="46"/>
      <c r="BBR39" s="46"/>
      <c r="BBS39" s="46"/>
      <c r="BBT39" s="46"/>
      <c r="BBU39" s="46"/>
      <c r="BBV39" s="46"/>
      <c r="BBW39" s="46"/>
      <c r="BBX39" s="46"/>
      <c r="BBY39" s="46"/>
      <c r="BBZ39" s="46"/>
      <c r="BCA39" s="46"/>
      <c r="BCB39" s="46"/>
      <c r="BCC39" s="46"/>
      <c r="BCD39" s="46"/>
      <c r="BCE39" s="46"/>
      <c r="BCF39" s="46"/>
      <c r="BCG39" s="46"/>
      <c r="BCH39" s="46"/>
      <c r="BCI39" s="46"/>
      <c r="BCJ39" s="46"/>
      <c r="BCK39" s="46"/>
      <c r="BCL39" s="46"/>
      <c r="BCM39" s="46"/>
      <c r="BCN39" s="46"/>
      <c r="BCO39" s="46"/>
      <c r="BCP39" s="46"/>
      <c r="BCQ39" s="46"/>
      <c r="BCR39" s="46"/>
      <c r="BCS39" s="46"/>
      <c r="BCT39" s="46"/>
      <c r="BCU39" s="46"/>
      <c r="BCV39" s="46"/>
      <c r="BCW39" s="46"/>
      <c r="BCX39" s="46"/>
      <c r="BCY39" s="46"/>
      <c r="BCZ39" s="46"/>
      <c r="BDA39" s="46"/>
      <c r="BDB39" s="46"/>
      <c r="BDC39" s="46"/>
      <c r="BDD39" s="46"/>
      <c r="BDE39" s="46"/>
      <c r="BDF39" s="46"/>
      <c r="BDG39" s="46"/>
      <c r="BDH39" s="46"/>
      <c r="BDI39" s="46"/>
      <c r="BDJ39" s="46"/>
      <c r="BDK39" s="46"/>
      <c r="BDL39" s="46"/>
      <c r="BDM39" s="46"/>
      <c r="BDN39" s="46"/>
      <c r="BDO39" s="46"/>
      <c r="BDP39" s="46"/>
      <c r="BDQ39" s="46"/>
      <c r="BDR39" s="46"/>
      <c r="BDS39" s="46"/>
      <c r="BDT39" s="46"/>
      <c r="BDU39" s="46"/>
      <c r="BDV39" s="46"/>
      <c r="BDW39" s="46"/>
      <c r="BDX39" s="46"/>
      <c r="BDY39" s="46"/>
      <c r="BDZ39" s="46"/>
      <c r="BEA39" s="46"/>
      <c r="BEB39" s="46"/>
      <c r="BEC39" s="46"/>
      <c r="BED39" s="46"/>
      <c r="BEE39" s="46"/>
      <c r="BEF39" s="46"/>
      <c r="BEG39" s="46"/>
      <c r="BEH39" s="46"/>
      <c r="BEI39" s="46"/>
      <c r="BEJ39" s="46"/>
      <c r="BEK39" s="46"/>
      <c r="BEL39" s="46"/>
      <c r="BEM39" s="46"/>
      <c r="BEN39" s="46"/>
      <c r="BEO39" s="46"/>
      <c r="BEP39" s="46"/>
      <c r="BEQ39" s="46"/>
      <c r="BER39" s="46"/>
      <c r="BES39" s="46"/>
      <c r="BET39" s="46"/>
      <c r="BEU39" s="46"/>
      <c r="BEV39" s="46"/>
      <c r="BEW39" s="46"/>
      <c r="BEX39" s="46"/>
      <c r="BEY39" s="46"/>
      <c r="BEZ39" s="46"/>
      <c r="BFA39" s="46"/>
      <c r="BFB39" s="46"/>
      <c r="BFC39" s="46"/>
      <c r="BFD39" s="46"/>
      <c r="BFE39" s="46"/>
      <c r="BFF39" s="46"/>
      <c r="BFG39" s="46"/>
      <c r="BFH39" s="46"/>
      <c r="BFI39" s="46"/>
      <c r="BFJ39" s="46"/>
      <c r="BFK39" s="46"/>
      <c r="BFL39" s="46"/>
      <c r="BFM39" s="46"/>
      <c r="BFN39" s="46"/>
      <c r="BFO39" s="46"/>
      <c r="BFP39" s="46"/>
      <c r="BFQ39" s="46"/>
      <c r="BFR39" s="46"/>
      <c r="BFS39" s="46"/>
      <c r="BFT39" s="46"/>
      <c r="BFU39" s="46"/>
      <c r="BFV39" s="46"/>
      <c r="BFW39" s="46"/>
      <c r="BFX39" s="46"/>
      <c r="BFY39" s="46"/>
      <c r="BFZ39" s="46"/>
      <c r="BGA39" s="46"/>
      <c r="BGB39" s="46"/>
      <c r="BGC39" s="46"/>
      <c r="BGD39" s="46"/>
      <c r="BGE39" s="46"/>
      <c r="BGF39" s="46"/>
      <c r="BGG39" s="46"/>
      <c r="BGH39" s="46"/>
      <c r="BGI39" s="46"/>
      <c r="BGJ39" s="46"/>
      <c r="BGK39" s="46"/>
      <c r="BGL39" s="46"/>
      <c r="BGM39" s="46"/>
      <c r="BGN39" s="46"/>
      <c r="BGO39" s="46"/>
      <c r="BGP39" s="46"/>
      <c r="BGQ39" s="46"/>
      <c r="BGR39" s="46"/>
      <c r="BGS39" s="46"/>
      <c r="BGT39" s="46"/>
      <c r="BGU39" s="46"/>
      <c r="BGV39" s="46"/>
      <c r="BGW39" s="46"/>
      <c r="BGX39" s="46"/>
      <c r="BGY39" s="46"/>
      <c r="BGZ39" s="46"/>
      <c r="BHA39" s="46"/>
      <c r="BHB39" s="46"/>
      <c r="BHC39" s="46"/>
      <c r="BHD39" s="46"/>
      <c r="BHE39" s="46"/>
      <c r="BHF39" s="46"/>
      <c r="BHG39" s="46"/>
      <c r="BHH39" s="46"/>
      <c r="BHI39" s="46"/>
      <c r="BHJ39" s="46"/>
      <c r="BHK39" s="46"/>
      <c r="BHL39" s="46"/>
      <c r="BHM39" s="46"/>
      <c r="BHN39" s="46"/>
      <c r="BHO39" s="46"/>
      <c r="BHP39" s="46"/>
      <c r="BHQ39" s="46"/>
      <c r="BHR39" s="46"/>
      <c r="BHS39" s="46"/>
      <c r="BHT39" s="46"/>
      <c r="BHU39" s="46"/>
      <c r="BHV39" s="46"/>
      <c r="BHW39" s="46"/>
      <c r="BHX39" s="46"/>
      <c r="BHY39" s="46"/>
      <c r="BHZ39" s="46"/>
      <c r="BIA39" s="46"/>
      <c r="BIB39" s="46"/>
      <c r="BIC39" s="46"/>
      <c r="BID39" s="46"/>
      <c r="BIE39" s="46"/>
      <c r="BIF39" s="46"/>
      <c r="BIG39" s="46"/>
      <c r="BIH39" s="46"/>
      <c r="BII39" s="46"/>
      <c r="BIJ39" s="46"/>
      <c r="BIK39" s="46"/>
      <c r="BIL39" s="46"/>
      <c r="BIM39" s="46"/>
      <c r="BIN39" s="46"/>
      <c r="BIO39" s="46"/>
      <c r="BIP39" s="46"/>
      <c r="BIQ39" s="46"/>
      <c r="BIR39" s="46"/>
      <c r="BIS39" s="46"/>
      <c r="BIT39" s="46"/>
      <c r="BIU39" s="46"/>
      <c r="BIV39" s="46"/>
      <c r="BIW39" s="46"/>
      <c r="BIX39" s="46"/>
      <c r="BIY39" s="46"/>
      <c r="BIZ39" s="46"/>
      <c r="BJA39" s="46"/>
      <c r="BJB39" s="46"/>
      <c r="BJC39" s="46"/>
      <c r="BJD39" s="46"/>
      <c r="BJE39" s="46"/>
      <c r="BJF39" s="46"/>
      <c r="BJG39" s="46"/>
      <c r="BJH39" s="46"/>
      <c r="BJI39" s="46"/>
      <c r="BJJ39" s="46"/>
      <c r="BJK39" s="46"/>
      <c r="BJL39" s="46"/>
      <c r="BJM39" s="46"/>
      <c r="BJN39" s="46"/>
      <c r="BJO39" s="46"/>
      <c r="BJP39" s="46"/>
      <c r="BJQ39" s="46"/>
      <c r="BJR39" s="46"/>
      <c r="BJS39" s="46"/>
      <c r="BJT39" s="46"/>
      <c r="BJU39" s="46"/>
      <c r="BJV39" s="46"/>
      <c r="BJW39" s="46"/>
      <c r="BJX39" s="46"/>
      <c r="BJY39" s="46"/>
      <c r="BJZ39" s="46"/>
      <c r="BKA39" s="46"/>
      <c r="BKB39" s="46"/>
      <c r="BKC39" s="46"/>
      <c r="BKD39" s="46"/>
      <c r="BKE39" s="46"/>
      <c r="BKF39" s="46"/>
      <c r="BKG39" s="46"/>
      <c r="BKH39" s="46"/>
      <c r="BKI39" s="46"/>
      <c r="BKJ39" s="46"/>
      <c r="BKK39" s="46"/>
      <c r="BKL39" s="46"/>
      <c r="BKM39" s="46"/>
      <c r="BKN39" s="46"/>
      <c r="BKO39" s="46"/>
      <c r="BKP39" s="46"/>
      <c r="BKQ39" s="46"/>
      <c r="BKR39" s="46"/>
      <c r="BKS39" s="46"/>
      <c r="BKT39" s="46"/>
      <c r="BKU39" s="46"/>
      <c r="BKV39" s="46"/>
      <c r="BKW39" s="46"/>
      <c r="BKX39" s="46"/>
      <c r="BKY39" s="46"/>
      <c r="BKZ39" s="46"/>
      <c r="BLA39" s="46"/>
      <c r="BLB39" s="46"/>
      <c r="BLC39" s="46"/>
      <c r="BLD39" s="46"/>
      <c r="BLE39" s="46"/>
      <c r="BLF39" s="46"/>
      <c r="BLG39" s="46"/>
      <c r="BLH39" s="46"/>
      <c r="BLI39" s="46"/>
      <c r="BLJ39" s="46"/>
      <c r="BLK39" s="46"/>
      <c r="BLL39" s="46"/>
      <c r="BLM39" s="46"/>
      <c r="BLN39" s="46"/>
      <c r="BLO39" s="46"/>
      <c r="BLP39" s="46"/>
      <c r="BLQ39" s="46"/>
      <c r="BLR39" s="46"/>
      <c r="BLS39" s="46"/>
      <c r="BLT39" s="46"/>
      <c r="BLU39" s="46"/>
      <c r="BLV39" s="46"/>
      <c r="BLW39" s="46"/>
      <c r="BLX39" s="46"/>
      <c r="BLY39" s="46"/>
      <c r="BLZ39" s="46"/>
      <c r="BMA39" s="46"/>
      <c r="BMB39" s="46"/>
      <c r="BMC39" s="46"/>
      <c r="BMD39" s="46"/>
      <c r="BME39" s="46"/>
      <c r="BMF39" s="46"/>
      <c r="BMG39" s="46"/>
      <c r="BMH39" s="46"/>
      <c r="BMI39" s="46"/>
      <c r="BMJ39" s="46"/>
      <c r="BMK39" s="46"/>
      <c r="BML39" s="46"/>
      <c r="BMM39" s="46"/>
      <c r="BMN39" s="46"/>
      <c r="BMO39" s="46"/>
      <c r="BMP39" s="46"/>
      <c r="BMQ39" s="46"/>
      <c r="BMR39" s="46"/>
      <c r="BMS39" s="46"/>
      <c r="BMT39" s="46"/>
      <c r="BMU39" s="46"/>
      <c r="BMV39" s="46"/>
      <c r="BMW39" s="46"/>
      <c r="BMX39" s="46"/>
      <c r="BMY39" s="46"/>
      <c r="BMZ39" s="46"/>
      <c r="BNA39" s="46"/>
      <c r="BNB39" s="46"/>
      <c r="BNC39" s="46"/>
      <c r="BND39" s="46"/>
      <c r="BNE39" s="46"/>
      <c r="BNF39" s="46"/>
      <c r="BNG39" s="46"/>
      <c r="BNH39" s="46"/>
      <c r="BNI39" s="46"/>
      <c r="BNJ39" s="46"/>
      <c r="BNK39" s="46"/>
      <c r="BNL39" s="46"/>
      <c r="BNM39" s="46"/>
      <c r="BNN39" s="46"/>
      <c r="BNO39" s="46"/>
      <c r="BNP39" s="46"/>
      <c r="BNQ39" s="46"/>
      <c r="BNR39" s="46"/>
      <c r="BNS39" s="46"/>
      <c r="BNT39" s="46"/>
      <c r="BNU39" s="46"/>
      <c r="BNV39" s="46"/>
      <c r="BNW39" s="46"/>
      <c r="BNX39" s="46"/>
      <c r="BNY39" s="46"/>
      <c r="BNZ39" s="46"/>
      <c r="BOA39" s="46"/>
      <c r="BOB39" s="46"/>
      <c r="BOC39" s="46"/>
      <c r="BOD39" s="46"/>
      <c r="BOE39" s="46"/>
      <c r="BOF39" s="46"/>
      <c r="BOG39" s="46"/>
      <c r="BOH39" s="46"/>
      <c r="BOI39" s="46"/>
      <c r="BOJ39" s="46"/>
      <c r="BOK39" s="46"/>
      <c r="BOL39" s="46"/>
      <c r="BOM39" s="46"/>
      <c r="BON39" s="46"/>
      <c r="BOO39" s="46"/>
      <c r="BOP39" s="46"/>
      <c r="BOQ39" s="46"/>
      <c r="BOR39" s="46"/>
      <c r="BOS39" s="46"/>
      <c r="BOT39" s="46"/>
      <c r="BOU39" s="46"/>
      <c r="BOV39" s="46"/>
      <c r="BOW39" s="46"/>
      <c r="BOX39" s="46"/>
      <c r="BOY39" s="46"/>
      <c r="BOZ39" s="46"/>
      <c r="BPA39" s="46"/>
      <c r="BPB39" s="46"/>
      <c r="BPC39" s="46"/>
      <c r="BPD39" s="46"/>
      <c r="BPE39" s="46"/>
      <c r="BPF39" s="46"/>
      <c r="BPG39" s="46"/>
      <c r="BPH39" s="46"/>
      <c r="BPI39" s="46"/>
      <c r="BPJ39" s="46"/>
      <c r="BPK39" s="46"/>
      <c r="BPL39" s="46"/>
      <c r="BPM39" s="46"/>
      <c r="BPN39" s="46"/>
      <c r="BPO39" s="46"/>
      <c r="BPP39" s="46"/>
      <c r="BPQ39" s="46"/>
      <c r="BPR39" s="46"/>
      <c r="BPS39" s="46"/>
      <c r="BPT39" s="46"/>
      <c r="BPU39" s="46"/>
      <c r="BPV39" s="46"/>
      <c r="BPW39" s="46"/>
      <c r="BPX39" s="46"/>
      <c r="BPY39" s="46"/>
      <c r="BPZ39" s="46"/>
      <c r="BQA39" s="46"/>
      <c r="BQB39" s="46"/>
      <c r="BQC39" s="46"/>
      <c r="BQD39" s="46"/>
      <c r="BQE39" s="46"/>
      <c r="BQF39" s="46"/>
      <c r="BQG39" s="46"/>
      <c r="BQH39" s="46"/>
      <c r="BQI39" s="46"/>
      <c r="BQJ39" s="46"/>
      <c r="BQK39" s="46"/>
      <c r="BQL39" s="46"/>
      <c r="BQM39" s="46"/>
      <c r="BQN39" s="46"/>
      <c r="BQO39" s="46"/>
      <c r="BQP39" s="46"/>
      <c r="BQQ39" s="46"/>
      <c r="BQR39" s="46"/>
      <c r="BQS39" s="46"/>
      <c r="BQT39" s="46"/>
      <c r="BQU39" s="46"/>
      <c r="BQV39" s="46"/>
      <c r="BQW39" s="46"/>
      <c r="BQX39" s="46"/>
      <c r="BQY39" s="46"/>
      <c r="BQZ39" s="46"/>
      <c r="BRA39" s="46"/>
      <c r="BRB39" s="46"/>
      <c r="BRC39" s="46"/>
      <c r="BRD39" s="46"/>
      <c r="BRE39" s="46"/>
      <c r="BRF39" s="46"/>
      <c r="BRG39" s="46"/>
      <c r="BRH39" s="46"/>
      <c r="BRI39" s="46"/>
      <c r="BRJ39" s="46"/>
      <c r="BRK39" s="46"/>
      <c r="BRL39" s="46"/>
      <c r="BRM39" s="46"/>
      <c r="BRN39" s="46"/>
      <c r="BRO39" s="46"/>
      <c r="BRP39" s="46"/>
      <c r="BRQ39" s="46"/>
      <c r="BRR39" s="46"/>
      <c r="BRS39" s="46"/>
      <c r="BRT39" s="46"/>
      <c r="BRU39" s="46"/>
      <c r="BRV39" s="46"/>
      <c r="BRW39" s="46"/>
      <c r="BRX39" s="46"/>
      <c r="BRY39" s="46"/>
      <c r="BRZ39" s="46"/>
      <c r="BSA39" s="46"/>
      <c r="BSB39" s="46"/>
      <c r="BSC39" s="46"/>
      <c r="BSD39" s="46"/>
      <c r="BSE39" s="46"/>
      <c r="BSF39" s="46"/>
      <c r="BSG39" s="46"/>
      <c r="BSH39" s="46"/>
      <c r="BSI39" s="46"/>
      <c r="BSJ39" s="46"/>
      <c r="BSK39" s="46"/>
      <c r="BSL39" s="46"/>
      <c r="BSM39" s="46"/>
      <c r="BSN39" s="46"/>
      <c r="BSO39" s="46"/>
      <c r="BSP39" s="46"/>
      <c r="BSQ39" s="46"/>
      <c r="BSR39" s="46"/>
      <c r="BSS39" s="46"/>
      <c r="BST39" s="46"/>
      <c r="BSU39" s="46"/>
      <c r="BSV39" s="46"/>
      <c r="BSW39" s="46"/>
      <c r="BSX39" s="46"/>
      <c r="BSY39" s="46"/>
      <c r="BSZ39" s="46"/>
      <c r="BTA39" s="46"/>
      <c r="BTB39" s="46"/>
      <c r="BTC39" s="46"/>
      <c r="BTD39" s="46"/>
      <c r="BTE39" s="46"/>
      <c r="BTF39" s="46"/>
      <c r="BTG39" s="46"/>
      <c r="BTH39" s="46"/>
      <c r="BTI39" s="46"/>
      <c r="BTJ39" s="46"/>
      <c r="BTK39" s="46"/>
      <c r="BTL39" s="46"/>
      <c r="BTM39" s="46"/>
      <c r="BTN39" s="46"/>
      <c r="BTO39" s="46"/>
      <c r="BTP39" s="46"/>
      <c r="BTQ39" s="46"/>
      <c r="BTR39" s="46"/>
      <c r="BTS39" s="46"/>
      <c r="BTT39" s="46"/>
      <c r="BTU39" s="46"/>
      <c r="BTV39" s="46"/>
      <c r="BTW39" s="46"/>
      <c r="BTX39" s="46"/>
      <c r="BTY39" s="46"/>
      <c r="BTZ39" s="46"/>
      <c r="BUA39" s="46"/>
      <c r="BUB39" s="46"/>
      <c r="BUC39" s="46"/>
      <c r="BUD39" s="46"/>
      <c r="BUE39" s="46"/>
      <c r="BUF39" s="46"/>
      <c r="BUG39" s="46"/>
      <c r="BUH39" s="46"/>
      <c r="BUI39" s="46"/>
      <c r="BUJ39" s="46"/>
      <c r="BUK39" s="46"/>
      <c r="BUL39" s="46"/>
      <c r="BUM39" s="46"/>
      <c r="BUN39" s="46"/>
      <c r="BUO39" s="46"/>
      <c r="BUP39" s="46"/>
      <c r="BUQ39" s="46"/>
      <c r="BUR39" s="46"/>
      <c r="BUS39" s="46"/>
      <c r="BUT39" s="46"/>
      <c r="BUU39" s="46"/>
      <c r="BUV39" s="46"/>
      <c r="BUW39" s="46"/>
      <c r="BUX39" s="46"/>
      <c r="BUY39" s="46"/>
      <c r="BUZ39" s="46"/>
      <c r="BVA39" s="46"/>
      <c r="BVB39" s="46"/>
      <c r="BVC39" s="46"/>
      <c r="BVD39" s="46"/>
      <c r="BVE39" s="46"/>
      <c r="BVF39" s="46"/>
      <c r="BVG39" s="46"/>
      <c r="BVH39" s="46"/>
      <c r="BVI39" s="46"/>
      <c r="BVJ39" s="46"/>
      <c r="BVK39" s="46"/>
      <c r="BVL39" s="46"/>
      <c r="BVM39" s="46"/>
      <c r="BVN39" s="46"/>
      <c r="BVO39" s="46"/>
      <c r="BVP39" s="46"/>
      <c r="BVQ39" s="46"/>
      <c r="BVR39" s="46"/>
      <c r="BVS39" s="46"/>
      <c r="BVT39" s="46"/>
      <c r="BVU39" s="46"/>
      <c r="BVV39" s="46"/>
      <c r="BVW39" s="46"/>
      <c r="BVX39" s="46"/>
      <c r="BVY39" s="46"/>
      <c r="BVZ39" s="46"/>
      <c r="BWA39" s="46"/>
      <c r="BWB39" s="46"/>
      <c r="BWC39" s="46"/>
      <c r="BWD39" s="46"/>
      <c r="BWE39" s="46"/>
      <c r="BWF39" s="46"/>
      <c r="BWG39" s="46"/>
      <c r="BWH39" s="46"/>
      <c r="BWI39" s="46"/>
      <c r="BWJ39" s="46"/>
      <c r="BWK39" s="46"/>
      <c r="BWL39" s="46"/>
      <c r="BWM39" s="46"/>
      <c r="BWN39" s="46"/>
      <c r="BWO39" s="46"/>
      <c r="BWP39" s="46"/>
      <c r="BWQ39" s="46"/>
      <c r="BWR39" s="46"/>
      <c r="BWS39" s="46"/>
      <c r="BWT39" s="46"/>
      <c r="BWU39" s="46"/>
      <c r="BWV39" s="46"/>
      <c r="BWW39" s="46"/>
      <c r="BWX39" s="46"/>
      <c r="BWY39" s="46"/>
      <c r="BWZ39" s="46"/>
      <c r="BXA39" s="46"/>
      <c r="BXB39" s="46"/>
      <c r="BXC39" s="46"/>
      <c r="BXD39" s="46"/>
      <c r="BXE39" s="46"/>
      <c r="BXF39" s="46"/>
      <c r="BXG39" s="46"/>
      <c r="BXH39" s="46"/>
      <c r="BXI39" s="46"/>
      <c r="BXJ39" s="46"/>
      <c r="BXK39" s="46"/>
      <c r="BXL39" s="46"/>
      <c r="BXM39" s="46"/>
      <c r="BXN39" s="46"/>
      <c r="BXO39" s="46"/>
      <c r="BXP39" s="46"/>
      <c r="BXQ39" s="46"/>
      <c r="BXR39" s="46"/>
      <c r="BXS39" s="46"/>
      <c r="BXT39" s="46"/>
      <c r="BXU39" s="46"/>
      <c r="BXV39" s="46"/>
      <c r="BXW39" s="46"/>
      <c r="BXX39" s="46"/>
      <c r="BXY39" s="46"/>
      <c r="BXZ39" s="46"/>
      <c r="BYA39" s="46"/>
      <c r="BYB39" s="46"/>
      <c r="BYC39" s="46"/>
      <c r="BYD39" s="46"/>
      <c r="BYE39" s="46"/>
      <c r="BYF39" s="46"/>
      <c r="BYG39" s="46"/>
      <c r="BYH39" s="46"/>
      <c r="BYI39" s="46"/>
      <c r="BYJ39" s="46"/>
      <c r="BYK39" s="46"/>
      <c r="BYL39" s="46"/>
      <c r="BYM39" s="46"/>
      <c r="BYN39" s="46"/>
      <c r="BYO39" s="46"/>
      <c r="BYP39" s="46"/>
      <c r="BYQ39" s="46"/>
      <c r="BYR39" s="46"/>
      <c r="BYS39" s="46"/>
      <c r="BYT39" s="46"/>
      <c r="BYU39" s="46"/>
      <c r="BYV39" s="46"/>
      <c r="BYW39" s="46"/>
      <c r="BYX39" s="46"/>
      <c r="BYY39" s="46"/>
      <c r="BYZ39" s="46"/>
      <c r="BZA39" s="46"/>
      <c r="BZB39" s="46"/>
      <c r="BZC39" s="46"/>
      <c r="BZD39" s="46"/>
      <c r="BZE39" s="46"/>
      <c r="BZF39" s="46"/>
      <c r="BZG39" s="46"/>
      <c r="BZH39" s="46"/>
      <c r="BZI39" s="46"/>
      <c r="BZJ39" s="46"/>
      <c r="BZK39" s="46"/>
      <c r="BZL39" s="46"/>
      <c r="BZM39" s="46"/>
      <c r="BZN39" s="46"/>
      <c r="BZO39" s="46"/>
      <c r="BZP39" s="46"/>
      <c r="BZQ39" s="46"/>
      <c r="BZR39" s="46"/>
      <c r="BZS39" s="46"/>
      <c r="BZT39" s="46"/>
      <c r="BZU39" s="46"/>
      <c r="BZV39" s="46"/>
      <c r="BZW39" s="46"/>
      <c r="BZX39" s="46"/>
      <c r="BZY39" s="46"/>
      <c r="BZZ39" s="46"/>
      <c r="CAA39" s="46"/>
      <c r="CAB39" s="46"/>
      <c r="CAC39" s="46"/>
      <c r="CAD39" s="46"/>
      <c r="CAE39" s="46"/>
      <c r="CAF39" s="46"/>
      <c r="CAG39" s="46"/>
      <c r="CAH39" s="46"/>
      <c r="CAI39" s="46"/>
      <c r="CAJ39" s="46"/>
      <c r="CAK39" s="46"/>
      <c r="CAL39" s="46"/>
      <c r="CAM39" s="46"/>
      <c r="CAN39" s="46"/>
      <c r="CAO39" s="46"/>
      <c r="CAP39" s="46"/>
      <c r="CAQ39" s="46"/>
      <c r="CAR39" s="46"/>
      <c r="CAS39" s="46"/>
      <c r="CAT39" s="46"/>
      <c r="CAU39" s="46"/>
      <c r="CAV39" s="46"/>
      <c r="CAW39" s="46"/>
      <c r="CAX39" s="46"/>
      <c r="CAY39" s="46"/>
      <c r="CAZ39" s="46"/>
      <c r="CBA39" s="46"/>
      <c r="CBB39" s="46"/>
      <c r="CBC39" s="46"/>
      <c r="CBD39" s="46"/>
      <c r="CBE39" s="46"/>
      <c r="CBF39" s="46"/>
      <c r="CBG39" s="46"/>
      <c r="CBH39" s="46"/>
      <c r="CBI39" s="46"/>
      <c r="CBJ39" s="46"/>
      <c r="CBK39" s="46"/>
      <c r="CBL39" s="46"/>
      <c r="CBM39" s="46"/>
      <c r="CBN39" s="46"/>
      <c r="CBO39" s="46"/>
      <c r="CBP39" s="46"/>
      <c r="CBQ39" s="46"/>
      <c r="CBR39" s="46"/>
      <c r="CBS39" s="46"/>
      <c r="CBT39" s="46"/>
      <c r="CBU39" s="46"/>
      <c r="CBV39" s="46"/>
      <c r="CBW39" s="46"/>
      <c r="CBX39" s="46"/>
      <c r="CBY39" s="46"/>
      <c r="CBZ39" s="46"/>
      <c r="CCA39" s="46"/>
      <c r="CCB39" s="46"/>
      <c r="CCC39" s="46"/>
      <c r="CCD39" s="46"/>
      <c r="CCE39" s="46"/>
      <c r="CCF39" s="46"/>
      <c r="CCG39" s="46"/>
      <c r="CCH39" s="46"/>
      <c r="CCI39" s="46"/>
      <c r="CCJ39" s="46"/>
      <c r="CCK39" s="46"/>
      <c r="CCL39" s="46"/>
      <c r="CCM39" s="46"/>
      <c r="CCN39" s="46"/>
      <c r="CCO39" s="46"/>
      <c r="CCP39" s="46"/>
      <c r="CCQ39" s="46"/>
      <c r="CCR39" s="46"/>
      <c r="CCS39" s="46"/>
      <c r="CCT39" s="46"/>
      <c r="CCU39" s="46"/>
      <c r="CCV39" s="46"/>
      <c r="CCW39" s="46"/>
      <c r="CCX39" s="46"/>
      <c r="CCY39" s="46"/>
      <c r="CCZ39" s="46"/>
      <c r="CDA39" s="46"/>
      <c r="CDB39" s="46"/>
      <c r="CDC39" s="46"/>
      <c r="CDD39" s="46"/>
      <c r="CDE39" s="46"/>
      <c r="CDF39" s="46"/>
      <c r="CDG39" s="46"/>
      <c r="CDH39" s="46"/>
      <c r="CDI39" s="46"/>
      <c r="CDJ39" s="46"/>
      <c r="CDK39" s="46"/>
      <c r="CDL39" s="46"/>
      <c r="CDM39" s="46"/>
      <c r="CDN39" s="46"/>
      <c r="CDO39" s="46"/>
      <c r="CDP39" s="46"/>
      <c r="CDQ39" s="46"/>
      <c r="CDR39" s="46"/>
      <c r="CDS39" s="46"/>
      <c r="CDT39" s="46"/>
      <c r="CDU39" s="46"/>
      <c r="CDV39" s="46"/>
      <c r="CDW39" s="46"/>
      <c r="CDX39" s="46"/>
      <c r="CDY39" s="46"/>
      <c r="CDZ39" s="46"/>
      <c r="CEA39" s="46"/>
      <c r="CEB39" s="46"/>
      <c r="CEC39" s="46"/>
      <c r="CED39" s="46"/>
      <c r="CEE39" s="46"/>
      <c r="CEF39" s="46"/>
      <c r="CEG39" s="46"/>
      <c r="CEH39" s="46"/>
      <c r="CEI39" s="46"/>
      <c r="CEJ39" s="46"/>
      <c r="CEK39" s="46"/>
      <c r="CEL39" s="46"/>
      <c r="CEM39" s="46"/>
      <c r="CEN39" s="46"/>
      <c r="CEO39" s="46"/>
      <c r="CEP39" s="46"/>
      <c r="CEQ39" s="46"/>
      <c r="CER39" s="46"/>
      <c r="CES39" s="46"/>
      <c r="CET39" s="46"/>
      <c r="CEU39" s="46"/>
      <c r="CEV39" s="46"/>
      <c r="CEW39" s="46"/>
      <c r="CEX39" s="46"/>
      <c r="CEY39" s="46"/>
      <c r="CEZ39" s="46"/>
      <c r="CFA39" s="46"/>
      <c r="CFB39" s="46"/>
      <c r="CFC39" s="46"/>
      <c r="CFD39" s="46"/>
      <c r="CFE39" s="46"/>
      <c r="CFF39" s="46"/>
      <c r="CFG39" s="46"/>
      <c r="CFH39" s="46"/>
      <c r="CFI39" s="46"/>
      <c r="CFJ39" s="46"/>
      <c r="CFK39" s="46"/>
      <c r="CFL39" s="46"/>
      <c r="CFM39" s="46"/>
      <c r="CFN39" s="46"/>
      <c r="CFO39" s="46"/>
      <c r="CFP39" s="46"/>
      <c r="CFQ39" s="46"/>
      <c r="CFR39" s="46"/>
      <c r="CFS39" s="46"/>
      <c r="CFT39" s="46"/>
      <c r="CFU39" s="46"/>
      <c r="CFV39" s="46"/>
      <c r="CFW39" s="46"/>
      <c r="CFX39" s="46"/>
      <c r="CFY39" s="46"/>
      <c r="CFZ39" s="46"/>
      <c r="CGA39" s="46"/>
      <c r="CGB39" s="46"/>
      <c r="CGC39" s="46"/>
      <c r="CGD39" s="46"/>
      <c r="CGE39" s="46"/>
      <c r="CGF39" s="46"/>
      <c r="CGG39" s="46"/>
      <c r="CGH39" s="46"/>
      <c r="CGI39" s="46"/>
      <c r="CGJ39" s="46"/>
      <c r="CGK39" s="46"/>
      <c r="CGL39" s="46"/>
      <c r="CGM39" s="46"/>
      <c r="CGN39" s="46"/>
      <c r="CGO39" s="46"/>
      <c r="CGP39" s="46"/>
      <c r="CGQ39" s="46"/>
      <c r="CGR39" s="46"/>
      <c r="CGS39" s="46"/>
      <c r="CGT39" s="46"/>
      <c r="CGU39" s="46"/>
      <c r="CGV39" s="46"/>
      <c r="CGW39" s="46"/>
      <c r="CGX39" s="46"/>
      <c r="CGY39" s="46"/>
      <c r="CGZ39" s="46"/>
      <c r="CHA39" s="46"/>
      <c r="CHB39" s="46"/>
      <c r="CHC39" s="46"/>
      <c r="CHD39" s="46"/>
      <c r="CHE39" s="46"/>
      <c r="CHF39" s="46"/>
      <c r="CHG39" s="46"/>
      <c r="CHH39" s="46"/>
      <c r="CHI39" s="46"/>
      <c r="CHJ39" s="46"/>
      <c r="CHK39" s="46"/>
      <c r="CHL39" s="46"/>
      <c r="CHM39" s="46"/>
      <c r="CHN39" s="46"/>
      <c r="CHO39" s="46"/>
      <c r="CHP39" s="46"/>
      <c r="CHQ39" s="46"/>
      <c r="CHR39" s="46"/>
      <c r="CHS39" s="46"/>
      <c r="CHT39" s="46"/>
      <c r="CHU39" s="46"/>
      <c r="CHV39" s="46"/>
      <c r="CHW39" s="46"/>
      <c r="CHX39" s="46"/>
      <c r="CHY39" s="46"/>
      <c r="CHZ39" s="46"/>
      <c r="CIA39" s="46"/>
      <c r="CIB39" s="46"/>
      <c r="CIC39" s="46"/>
      <c r="CID39" s="46"/>
      <c r="CIE39" s="46"/>
      <c r="CIF39" s="46"/>
      <c r="CIG39" s="46"/>
      <c r="CIH39" s="46"/>
      <c r="CII39" s="46"/>
      <c r="CIJ39" s="46"/>
      <c r="CIK39" s="46"/>
      <c r="CIL39" s="46"/>
      <c r="CIM39" s="46"/>
      <c r="CIN39" s="46"/>
      <c r="CIO39" s="46"/>
      <c r="CIP39" s="46"/>
      <c r="CIQ39" s="46"/>
      <c r="CIR39" s="46"/>
      <c r="CIS39" s="46"/>
      <c r="CIT39" s="46"/>
      <c r="CIU39" s="46"/>
      <c r="CIV39" s="46"/>
      <c r="CIW39" s="46"/>
      <c r="CIX39" s="46"/>
      <c r="CIY39" s="46"/>
      <c r="CIZ39" s="46"/>
      <c r="CJA39" s="46"/>
      <c r="CJB39" s="46"/>
      <c r="CJC39" s="46"/>
      <c r="CJD39" s="46"/>
      <c r="CJE39" s="46"/>
      <c r="CJF39" s="46"/>
      <c r="CJG39" s="46"/>
      <c r="CJH39" s="46"/>
      <c r="CJI39" s="46"/>
      <c r="CJJ39" s="46"/>
      <c r="CJK39" s="46"/>
      <c r="CJL39" s="46"/>
      <c r="CJM39" s="46"/>
      <c r="CJN39" s="46"/>
      <c r="CJO39" s="46"/>
      <c r="CJP39" s="46"/>
      <c r="CJQ39" s="46"/>
      <c r="CJR39" s="46"/>
      <c r="CJS39" s="46"/>
      <c r="CJT39" s="46"/>
      <c r="CJU39" s="46"/>
      <c r="CJV39" s="46"/>
      <c r="CJW39" s="46"/>
      <c r="CJX39" s="46"/>
      <c r="CJY39" s="46"/>
      <c r="CJZ39" s="46"/>
      <c r="CKA39" s="46"/>
      <c r="CKB39" s="46"/>
      <c r="CKC39" s="46"/>
      <c r="CKD39" s="46"/>
      <c r="CKE39" s="46"/>
      <c r="CKF39" s="46"/>
      <c r="CKG39" s="46"/>
      <c r="CKH39" s="46"/>
      <c r="CKI39" s="46"/>
      <c r="CKJ39" s="46"/>
      <c r="CKK39" s="46"/>
      <c r="CKL39" s="46"/>
      <c r="CKM39" s="46"/>
      <c r="CKN39" s="46"/>
      <c r="CKO39" s="46"/>
      <c r="CKP39" s="46"/>
      <c r="CKQ39" s="46"/>
      <c r="CKR39" s="46"/>
      <c r="CKS39" s="46"/>
      <c r="CKT39" s="46"/>
      <c r="CKU39" s="46"/>
      <c r="CKV39" s="46"/>
      <c r="CKW39" s="46"/>
      <c r="CKX39" s="46"/>
      <c r="CKY39" s="46"/>
      <c r="CKZ39" s="46"/>
      <c r="CLA39" s="46"/>
      <c r="CLB39" s="46"/>
      <c r="CLC39" s="46"/>
      <c r="CLD39" s="46"/>
      <c r="CLE39" s="46"/>
      <c r="CLF39" s="46"/>
      <c r="CLG39" s="46"/>
      <c r="CLH39" s="46"/>
      <c r="CLI39" s="46"/>
      <c r="CLJ39" s="46"/>
      <c r="CLK39" s="46"/>
      <c r="CLL39" s="46"/>
      <c r="CLM39" s="46"/>
      <c r="CLN39" s="46"/>
      <c r="CLO39" s="46"/>
      <c r="CLP39" s="46"/>
      <c r="CLQ39" s="46"/>
      <c r="CLR39" s="46"/>
      <c r="CLS39" s="46"/>
      <c r="CLT39" s="46"/>
      <c r="CLU39" s="46"/>
      <c r="CLV39" s="46"/>
      <c r="CLW39" s="46"/>
      <c r="CLX39" s="46"/>
      <c r="CLY39" s="46"/>
      <c r="CLZ39" s="46"/>
      <c r="CMA39" s="46"/>
      <c r="CMB39" s="46"/>
      <c r="CMC39" s="46"/>
      <c r="CMD39" s="46"/>
      <c r="CME39" s="46"/>
      <c r="CMF39" s="46"/>
      <c r="CMG39" s="46"/>
      <c r="CMH39" s="46"/>
      <c r="CMI39" s="46"/>
      <c r="CMJ39" s="46"/>
      <c r="CMK39" s="46"/>
      <c r="CML39" s="46"/>
      <c r="CMM39" s="46"/>
      <c r="CMN39" s="46"/>
      <c r="CMO39" s="46"/>
      <c r="CMP39" s="46"/>
      <c r="CMQ39" s="46"/>
      <c r="CMR39" s="46"/>
      <c r="CMS39" s="46"/>
      <c r="CMT39" s="46"/>
      <c r="CMU39" s="46"/>
      <c r="CMV39" s="46"/>
      <c r="CMW39" s="46"/>
      <c r="CMX39" s="46"/>
      <c r="CMY39" s="46"/>
      <c r="CMZ39" s="46"/>
      <c r="CNA39" s="46"/>
      <c r="CNB39" s="46"/>
      <c r="CNC39" s="46"/>
      <c r="CND39" s="46"/>
      <c r="CNE39" s="46"/>
      <c r="CNF39" s="46"/>
      <c r="CNG39" s="46"/>
      <c r="CNH39" s="46"/>
      <c r="CNI39" s="46"/>
      <c r="CNJ39" s="46"/>
      <c r="CNK39" s="46"/>
      <c r="CNL39" s="46"/>
      <c r="CNM39" s="46"/>
      <c r="CNN39" s="46"/>
      <c r="CNO39" s="46"/>
      <c r="CNP39" s="46"/>
      <c r="CNQ39" s="46"/>
      <c r="CNR39" s="46"/>
      <c r="CNS39" s="46"/>
      <c r="CNT39" s="46"/>
      <c r="CNU39" s="46"/>
      <c r="CNV39" s="46"/>
      <c r="CNW39" s="46"/>
      <c r="CNX39" s="46"/>
      <c r="CNY39" s="46"/>
      <c r="CNZ39" s="46"/>
      <c r="COA39" s="46"/>
      <c r="COB39" s="46"/>
      <c r="COC39" s="46"/>
      <c r="COD39" s="46"/>
      <c r="COE39" s="46"/>
      <c r="COF39" s="46"/>
      <c r="COG39" s="46"/>
      <c r="COH39" s="46"/>
      <c r="COI39" s="46"/>
      <c r="COJ39" s="46"/>
      <c r="COK39" s="46"/>
      <c r="COL39" s="46"/>
      <c r="COM39" s="46"/>
      <c r="CON39" s="46"/>
      <c r="COO39" s="46"/>
      <c r="COP39" s="46"/>
      <c r="COQ39" s="46"/>
      <c r="COR39" s="46"/>
      <c r="COS39" s="46"/>
      <c r="COT39" s="46"/>
      <c r="COU39" s="46"/>
      <c r="COV39" s="46"/>
      <c r="COW39" s="46"/>
      <c r="COX39" s="46"/>
      <c r="COY39" s="46"/>
      <c r="COZ39" s="46"/>
      <c r="CPA39" s="46"/>
      <c r="CPB39" s="46"/>
      <c r="CPC39" s="46"/>
      <c r="CPD39" s="46"/>
      <c r="CPE39" s="46"/>
      <c r="CPF39" s="46"/>
      <c r="CPG39" s="46"/>
      <c r="CPH39" s="46"/>
      <c r="CPI39" s="46"/>
      <c r="CPJ39" s="46"/>
      <c r="CPK39" s="46"/>
      <c r="CPL39" s="46"/>
      <c r="CPM39" s="46"/>
      <c r="CPN39" s="46"/>
      <c r="CPO39" s="46"/>
      <c r="CPP39" s="46"/>
      <c r="CPQ39" s="46"/>
      <c r="CPR39" s="46"/>
      <c r="CPS39" s="46"/>
      <c r="CPT39" s="46"/>
      <c r="CPU39" s="46"/>
      <c r="CPV39" s="46"/>
      <c r="CPW39" s="46"/>
      <c r="CPX39" s="46"/>
      <c r="CPY39" s="46"/>
      <c r="CPZ39" s="46"/>
      <c r="CQA39" s="46"/>
      <c r="CQB39" s="46"/>
      <c r="CQC39" s="46"/>
      <c r="CQD39" s="46"/>
      <c r="CQE39" s="46"/>
      <c r="CQF39" s="46"/>
      <c r="CQG39" s="46"/>
      <c r="CQH39" s="46"/>
      <c r="CQI39" s="46"/>
      <c r="CQJ39" s="46"/>
      <c r="CQK39" s="46"/>
      <c r="CQL39" s="46"/>
      <c r="CQM39" s="46"/>
      <c r="CQN39" s="46"/>
      <c r="CQO39" s="46"/>
      <c r="CQP39" s="46"/>
      <c r="CQQ39" s="46"/>
      <c r="CQR39" s="46"/>
      <c r="CQS39" s="46"/>
      <c r="CQT39" s="46"/>
      <c r="CQU39" s="46"/>
      <c r="CQV39" s="46"/>
      <c r="CQW39" s="46"/>
      <c r="CQX39" s="46"/>
      <c r="CQY39" s="46"/>
      <c r="CQZ39" s="46"/>
      <c r="CRA39" s="46"/>
      <c r="CRB39" s="46"/>
      <c r="CRC39" s="46"/>
      <c r="CRD39" s="46"/>
      <c r="CRE39" s="46"/>
      <c r="CRF39" s="46"/>
      <c r="CRG39" s="46"/>
      <c r="CRH39" s="46"/>
      <c r="CRI39" s="46"/>
      <c r="CRJ39" s="46"/>
      <c r="CRK39" s="46"/>
      <c r="CRL39" s="46"/>
      <c r="CRM39" s="46"/>
      <c r="CRN39" s="46"/>
      <c r="CRO39" s="46"/>
      <c r="CRP39" s="46"/>
      <c r="CRQ39" s="46"/>
      <c r="CRR39" s="46"/>
      <c r="CRS39" s="46"/>
      <c r="CRT39" s="46"/>
      <c r="CRU39" s="46"/>
      <c r="CRV39" s="46"/>
      <c r="CRW39" s="46"/>
      <c r="CRX39" s="46"/>
      <c r="CRY39" s="46"/>
      <c r="CRZ39" s="46"/>
      <c r="CSA39" s="46"/>
      <c r="CSB39" s="46"/>
      <c r="CSC39" s="46"/>
      <c r="CSD39" s="46"/>
      <c r="CSE39" s="46"/>
      <c r="CSF39" s="46"/>
      <c r="CSG39" s="46"/>
      <c r="CSH39" s="46"/>
      <c r="CSI39" s="46"/>
      <c r="CSJ39" s="46"/>
      <c r="CSK39" s="46"/>
      <c r="CSL39" s="46"/>
      <c r="CSM39" s="46"/>
      <c r="CSN39" s="46"/>
      <c r="CSO39" s="46"/>
      <c r="CSP39" s="46"/>
      <c r="CSQ39" s="46"/>
      <c r="CSR39" s="46"/>
      <c r="CSS39" s="46"/>
      <c r="CST39" s="46"/>
      <c r="CSU39" s="46"/>
      <c r="CSV39" s="46"/>
      <c r="CSW39" s="46"/>
      <c r="CSX39" s="46"/>
      <c r="CSY39" s="46"/>
      <c r="CSZ39" s="46"/>
      <c r="CTA39" s="46"/>
      <c r="CTB39" s="46"/>
      <c r="CTC39" s="46"/>
      <c r="CTD39" s="46"/>
      <c r="CTE39" s="46"/>
      <c r="CTF39" s="46"/>
      <c r="CTG39" s="46"/>
      <c r="CTH39" s="46"/>
      <c r="CTI39" s="46"/>
      <c r="CTJ39" s="46"/>
      <c r="CTK39" s="46"/>
      <c r="CTL39" s="46"/>
      <c r="CTM39" s="46"/>
      <c r="CTN39" s="46"/>
      <c r="CTO39" s="46"/>
      <c r="CTP39" s="46"/>
      <c r="CTQ39" s="46"/>
      <c r="CTR39" s="46"/>
      <c r="CTS39" s="46"/>
      <c r="CTT39" s="46"/>
      <c r="CTU39" s="46"/>
      <c r="CTV39" s="46"/>
      <c r="CTW39" s="46"/>
      <c r="CTX39" s="46"/>
      <c r="CTY39" s="46"/>
      <c r="CTZ39" s="46"/>
      <c r="CUA39" s="46"/>
      <c r="CUB39" s="46"/>
      <c r="CUC39" s="46"/>
      <c r="CUD39" s="46"/>
      <c r="CUE39" s="46"/>
      <c r="CUF39" s="46"/>
      <c r="CUG39" s="46"/>
      <c r="CUH39" s="46"/>
      <c r="CUI39" s="46"/>
      <c r="CUJ39" s="46"/>
      <c r="CUK39" s="46"/>
      <c r="CUL39" s="46"/>
      <c r="CUM39" s="46"/>
      <c r="CUN39" s="46"/>
      <c r="CUO39" s="46"/>
      <c r="CUP39" s="46"/>
      <c r="CUQ39" s="46"/>
      <c r="CUR39" s="46"/>
      <c r="CUS39" s="46"/>
      <c r="CUT39" s="46"/>
      <c r="CUU39" s="46"/>
      <c r="CUV39" s="46"/>
      <c r="CUW39" s="46"/>
      <c r="CUX39" s="46"/>
      <c r="CUY39" s="46"/>
      <c r="CUZ39" s="46"/>
      <c r="CVA39" s="46"/>
      <c r="CVB39" s="46"/>
      <c r="CVC39" s="46"/>
      <c r="CVD39" s="46"/>
      <c r="CVE39" s="46"/>
      <c r="CVF39" s="46"/>
      <c r="CVG39" s="46"/>
      <c r="CVH39" s="46"/>
      <c r="CVI39" s="46"/>
      <c r="CVJ39" s="46"/>
      <c r="CVK39" s="46"/>
      <c r="CVL39" s="46"/>
      <c r="CVM39" s="46"/>
      <c r="CVN39" s="46"/>
      <c r="CVO39" s="46"/>
      <c r="CVP39" s="46"/>
      <c r="CVQ39" s="46"/>
      <c r="CVR39" s="46"/>
      <c r="CVS39" s="46"/>
      <c r="CVT39" s="46"/>
      <c r="CVU39" s="46"/>
      <c r="CVV39" s="46"/>
      <c r="CVW39" s="46"/>
      <c r="CVX39" s="46"/>
      <c r="CVY39" s="46"/>
      <c r="CVZ39" s="46"/>
      <c r="CWA39" s="46"/>
      <c r="CWB39" s="46"/>
      <c r="CWC39" s="46"/>
      <c r="CWD39" s="46"/>
      <c r="CWE39" s="46"/>
      <c r="CWF39" s="46"/>
      <c r="CWG39" s="46"/>
      <c r="CWH39" s="46"/>
      <c r="CWI39" s="46"/>
      <c r="CWJ39" s="46"/>
      <c r="CWK39" s="46"/>
      <c r="CWL39" s="46"/>
      <c r="CWM39" s="46"/>
      <c r="CWN39" s="46"/>
      <c r="CWO39" s="46"/>
      <c r="CWP39" s="46"/>
      <c r="CWQ39" s="46"/>
      <c r="CWR39" s="46"/>
      <c r="CWS39" s="46"/>
      <c r="CWT39" s="46"/>
      <c r="CWU39" s="46"/>
      <c r="CWV39" s="46"/>
      <c r="CWW39" s="46"/>
      <c r="CWX39" s="46"/>
      <c r="CWY39" s="46"/>
      <c r="CWZ39" s="46"/>
      <c r="CXA39" s="46"/>
      <c r="CXB39" s="46"/>
      <c r="CXC39" s="46"/>
      <c r="CXD39" s="46"/>
      <c r="CXE39" s="46"/>
      <c r="CXF39" s="46"/>
      <c r="CXG39" s="46"/>
      <c r="CXH39" s="46"/>
      <c r="CXI39" s="46"/>
      <c r="CXJ39" s="46"/>
      <c r="CXK39" s="46"/>
      <c r="CXL39" s="46"/>
      <c r="CXM39" s="46"/>
      <c r="CXN39" s="46"/>
      <c r="CXO39" s="46"/>
      <c r="CXP39" s="46"/>
      <c r="CXQ39" s="46"/>
      <c r="CXR39" s="46"/>
      <c r="CXS39" s="46"/>
      <c r="CXT39" s="46"/>
      <c r="CXU39" s="46"/>
      <c r="CXV39" s="46"/>
      <c r="CXW39" s="46"/>
      <c r="CXX39" s="46"/>
      <c r="CXY39" s="46"/>
      <c r="CXZ39" s="46"/>
      <c r="CYA39" s="46"/>
      <c r="CYB39" s="46"/>
      <c r="CYC39" s="46"/>
      <c r="CYD39" s="46"/>
      <c r="CYE39" s="46"/>
      <c r="CYF39" s="46"/>
      <c r="CYG39" s="46"/>
      <c r="CYH39" s="46"/>
      <c r="CYI39" s="46"/>
      <c r="CYJ39" s="46"/>
      <c r="CYK39" s="46"/>
      <c r="CYL39" s="46"/>
      <c r="CYM39" s="46"/>
      <c r="CYN39" s="46"/>
      <c r="CYO39" s="46"/>
      <c r="CYP39" s="46"/>
      <c r="CYQ39" s="46"/>
      <c r="CYR39" s="46"/>
      <c r="CYS39" s="46"/>
      <c r="CYT39" s="46"/>
      <c r="CYU39" s="46"/>
      <c r="CYV39" s="46"/>
      <c r="CYW39" s="46"/>
      <c r="CYX39" s="46"/>
      <c r="CYY39" s="46"/>
      <c r="CYZ39" s="46"/>
      <c r="CZA39" s="46"/>
      <c r="CZB39" s="46"/>
      <c r="CZC39" s="46"/>
      <c r="CZD39" s="46"/>
      <c r="CZE39" s="46"/>
      <c r="CZF39" s="46"/>
      <c r="CZG39" s="46"/>
      <c r="CZH39" s="46"/>
      <c r="CZI39" s="46"/>
      <c r="CZJ39" s="46"/>
      <c r="CZK39" s="46"/>
      <c r="CZL39" s="46"/>
      <c r="CZM39" s="46"/>
      <c r="CZN39" s="46"/>
      <c r="CZO39" s="46"/>
      <c r="CZP39" s="46"/>
      <c r="CZQ39" s="46"/>
      <c r="CZR39" s="46"/>
      <c r="CZS39" s="46"/>
      <c r="CZT39" s="46"/>
      <c r="CZU39" s="46"/>
      <c r="CZV39" s="46"/>
      <c r="CZW39" s="46"/>
      <c r="CZX39" s="46"/>
      <c r="CZY39" s="46"/>
      <c r="CZZ39" s="46"/>
      <c r="DAA39" s="46"/>
      <c r="DAB39" s="46"/>
      <c r="DAC39" s="46"/>
      <c r="DAD39" s="46"/>
      <c r="DAE39" s="46"/>
      <c r="DAF39" s="46"/>
      <c r="DAG39" s="46"/>
      <c r="DAH39" s="46"/>
      <c r="DAI39" s="46"/>
      <c r="DAJ39" s="46"/>
      <c r="DAK39" s="46"/>
      <c r="DAL39" s="46"/>
      <c r="DAM39" s="46"/>
      <c r="DAN39" s="46"/>
      <c r="DAO39" s="46"/>
      <c r="DAP39" s="46"/>
      <c r="DAQ39" s="46"/>
      <c r="DAR39" s="46"/>
      <c r="DAS39" s="46"/>
      <c r="DAT39" s="46"/>
      <c r="DAU39" s="46"/>
      <c r="DAV39" s="46"/>
      <c r="DAW39" s="46"/>
      <c r="DAX39" s="46"/>
      <c r="DAY39" s="46"/>
      <c r="DAZ39" s="46"/>
      <c r="DBA39" s="46"/>
      <c r="DBB39" s="46"/>
      <c r="DBC39" s="46"/>
      <c r="DBD39" s="46"/>
      <c r="DBE39" s="46"/>
      <c r="DBF39" s="46"/>
      <c r="DBG39" s="46"/>
      <c r="DBH39" s="46"/>
      <c r="DBI39" s="46"/>
      <c r="DBJ39" s="46"/>
      <c r="DBK39" s="46"/>
      <c r="DBL39" s="46"/>
      <c r="DBM39" s="46"/>
      <c r="DBN39" s="46"/>
      <c r="DBO39" s="46"/>
      <c r="DBP39" s="46"/>
      <c r="DBQ39" s="46"/>
      <c r="DBR39" s="46"/>
      <c r="DBS39" s="46"/>
      <c r="DBT39" s="46"/>
      <c r="DBU39" s="46"/>
      <c r="DBV39" s="46"/>
      <c r="DBW39" s="46"/>
      <c r="DBX39" s="46"/>
      <c r="DBY39" s="46"/>
      <c r="DBZ39" s="46"/>
      <c r="DCA39" s="46"/>
      <c r="DCB39" s="46"/>
      <c r="DCC39" s="46"/>
      <c r="DCD39" s="46"/>
      <c r="DCE39" s="46"/>
      <c r="DCF39" s="46"/>
      <c r="DCG39" s="46"/>
      <c r="DCH39" s="46"/>
      <c r="DCI39" s="46"/>
      <c r="DCJ39" s="46"/>
      <c r="DCK39" s="46"/>
      <c r="DCL39" s="46"/>
      <c r="DCM39" s="46"/>
      <c r="DCN39" s="46"/>
      <c r="DCO39" s="46"/>
      <c r="DCP39" s="46"/>
      <c r="DCQ39" s="46"/>
      <c r="DCR39" s="46"/>
      <c r="DCS39" s="46"/>
      <c r="DCT39" s="46"/>
      <c r="DCU39" s="46"/>
      <c r="DCV39" s="46"/>
      <c r="DCW39" s="46"/>
      <c r="DCX39" s="46"/>
      <c r="DCY39" s="46"/>
      <c r="DCZ39" s="46"/>
      <c r="DDA39" s="46"/>
      <c r="DDB39" s="46"/>
      <c r="DDC39" s="46"/>
      <c r="DDD39" s="46"/>
      <c r="DDE39" s="46"/>
      <c r="DDF39" s="46"/>
      <c r="DDG39" s="46"/>
      <c r="DDH39" s="46"/>
      <c r="DDI39" s="46"/>
      <c r="DDJ39" s="46"/>
      <c r="DDK39" s="46"/>
      <c r="DDL39" s="46"/>
      <c r="DDM39" s="46"/>
      <c r="DDN39" s="46"/>
      <c r="DDO39" s="46"/>
      <c r="DDP39" s="46"/>
      <c r="DDQ39" s="46"/>
      <c r="DDR39" s="46"/>
      <c r="DDS39" s="46"/>
      <c r="DDT39" s="46"/>
      <c r="DDU39" s="46"/>
      <c r="DDV39" s="46"/>
      <c r="DDW39" s="46"/>
      <c r="DDX39" s="46"/>
      <c r="DDY39" s="46"/>
      <c r="DDZ39" s="46"/>
      <c r="DEA39" s="46"/>
      <c r="DEB39" s="46"/>
      <c r="DEC39" s="46"/>
      <c r="DED39" s="46"/>
      <c r="DEE39" s="46"/>
      <c r="DEF39" s="46"/>
      <c r="DEG39" s="46"/>
      <c r="DEH39" s="46"/>
      <c r="DEI39" s="46"/>
      <c r="DEJ39" s="46"/>
      <c r="DEK39" s="46"/>
      <c r="DEL39" s="46"/>
      <c r="DEM39" s="46"/>
      <c r="DEN39" s="46"/>
      <c r="DEO39" s="46"/>
      <c r="DEP39" s="46"/>
      <c r="DEQ39" s="46"/>
      <c r="DER39" s="46"/>
      <c r="DES39" s="46"/>
      <c r="DET39" s="46"/>
      <c r="DEU39" s="46"/>
      <c r="DEV39" s="46"/>
      <c r="DEW39" s="46"/>
      <c r="DEX39" s="46"/>
      <c r="DEY39" s="46"/>
      <c r="DEZ39" s="46"/>
      <c r="DFA39" s="46"/>
      <c r="DFB39" s="46"/>
      <c r="DFC39" s="46"/>
      <c r="DFD39" s="46"/>
      <c r="DFE39" s="46"/>
      <c r="DFF39" s="46"/>
      <c r="DFG39" s="46"/>
      <c r="DFH39" s="46"/>
      <c r="DFI39" s="46"/>
      <c r="DFJ39" s="46"/>
      <c r="DFK39" s="46"/>
      <c r="DFL39" s="46"/>
      <c r="DFM39" s="46"/>
      <c r="DFN39" s="46"/>
      <c r="DFO39" s="46"/>
      <c r="DFP39" s="46"/>
      <c r="DFQ39" s="46"/>
      <c r="DFR39" s="46"/>
      <c r="DFS39" s="46"/>
      <c r="DFT39" s="46"/>
      <c r="DFU39" s="46"/>
      <c r="DFV39" s="46"/>
      <c r="DFW39" s="46"/>
      <c r="DFX39" s="46"/>
      <c r="DFY39" s="46"/>
      <c r="DFZ39" s="46"/>
      <c r="DGA39" s="46"/>
      <c r="DGB39" s="46"/>
      <c r="DGC39" s="46"/>
      <c r="DGD39" s="46"/>
      <c r="DGE39" s="46"/>
      <c r="DGF39" s="46"/>
      <c r="DGG39" s="46"/>
      <c r="DGH39" s="46"/>
      <c r="DGI39" s="46"/>
      <c r="DGJ39" s="46"/>
      <c r="DGK39" s="46"/>
      <c r="DGL39" s="46"/>
      <c r="DGM39" s="46"/>
      <c r="DGN39" s="46"/>
      <c r="DGO39" s="46"/>
      <c r="DGP39" s="46"/>
      <c r="DGQ39" s="46"/>
      <c r="DGR39" s="46"/>
      <c r="DGS39" s="46"/>
      <c r="DGT39" s="46"/>
      <c r="DGU39" s="46"/>
      <c r="DGV39" s="46"/>
      <c r="DGW39" s="46"/>
      <c r="DGX39" s="46"/>
      <c r="DGY39" s="46"/>
      <c r="DGZ39" s="46"/>
      <c r="DHA39" s="46"/>
      <c r="DHB39" s="46"/>
      <c r="DHC39" s="46"/>
      <c r="DHD39" s="46"/>
      <c r="DHE39" s="46"/>
      <c r="DHF39" s="46"/>
      <c r="DHG39" s="46"/>
      <c r="DHH39" s="46"/>
      <c r="DHI39" s="46"/>
      <c r="DHJ39" s="46"/>
      <c r="DHK39" s="46"/>
      <c r="DHL39" s="46"/>
      <c r="DHM39" s="46"/>
      <c r="DHN39" s="46"/>
      <c r="DHO39" s="46"/>
      <c r="DHP39" s="46"/>
      <c r="DHQ39" s="46"/>
      <c r="DHR39" s="46"/>
      <c r="DHS39" s="46"/>
      <c r="DHT39" s="46"/>
      <c r="DHU39" s="46"/>
      <c r="DHV39" s="46"/>
      <c r="DHW39" s="46"/>
      <c r="DHX39" s="46"/>
      <c r="DHY39" s="46"/>
      <c r="DHZ39" s="46"/>
      <c r="DIA39" s="46"/>
      <c r="DIB39" s="46"/>
      <c r="DIC39" s="46"/>
      <c r="DID39" s="46"/>
      <c r="DIE39" s="46"/>
      <c r="DIF39" s="46"/>
      <c r="DIG39" s="46"/>
      <c r="DIH39" s="46"/>
      <c r="DII39" s="46"/>
      <c r="DIJ39" s="46"/>
      <c r="DIK39" s="46"/>
      <c r="DIL39" s="46"/>
      <c r="DIM39" s="46"/>
      <c r="DIN39" s="46"/>
      <c r="DIO39" s="46"/>
      <c r="DIP39" s="46"/>
      <c r="DIQ39" s="46"/>
      <c r="DIR39" s="46"/>
      <c r="DIS39" s="46"/>
      <c r="DIT39" s="46"/>
      <c r="DIU39" s="46"/>
      <c r="DIV39" s="46"/>
      <c r="DIW39" s="46"/>
      <c r="DIX39" s="46"/>
      <c r="DIY39" s="46"/>
      <c r="DIZ39" s="46"/>
      <c r="DJA39" s="46"/>
      <c r="DJB39" s="46"/>
      <c r="DJC39" s="46"/>
      <c r="DJD39" s="46"/>
      <c r="DJE39" s="46"/>
      <c r="DJF39" s="46"/>
      <c r="DJG39" s="46"/>
      <c r="DJH39" s="46"/>
      <c r="DJI39" s="46"/>
      <c r="DJJ39" s="46"/>
      <c r="DJK39" s="46"/>
      <c r="DJL39" s="46"/>
      <c r="DJM39" s="46"/>
      <c r="DJN39" s="46"/>
      <c r="DJO39" s="46"/>
      <c r="DJP39" s="46"/>
      <c r="DJQ39" s="46"/>
      <c r="DJR39" s="46"/>
      <c r="DJS39" s="46"/>
      <c r="DJT39" s="46"/>
      <c r="DJU39" s="46"/>
      <c r="DJV39" s="46"/>
      <c r="DJW39" s="46"/>
      <c r="DJX39" s="46"/>
      <c r="DJY39" s="46"/>
      <c r="DJZ39" s="46"/>
      <c r="DKA39" s="46"/>
      <c r="DKB39" s="46"/>
      <c r="DKC39" s="46"/>
      <c r="DKD39" s="46"/>
      <c r="DKE39" s="46"/>
      <c r="DKF39" s="46"/>
      <c r="DKG39" s="46"/>
      <c r="DKH39" s="46"/>
      <c r="DKI39" s="46"/>
      <c r="DKJ39" s="46"/>
      <c r="DKK39" s="46"/>
      <c r="DKL39" s="46"/>
      <c r="DKM39" s="46"/>
      <c r="DKN39" s="46"/>
      <c r="DKO39" s="46"/>
      <c r="DKP39" s="46"/>
      <c r="DKQ39" s="46"/>
      <c r="DKR39" s="46"/>
      <c r="DKS39" s="46"/>
      <c r="DKT39" s="46"/>
      <c r="DKU39" s="46"/>
      <c r="DKV39" s="46"/>
      <c r="DKW39" s="46"/>
      <c r="DKX39" s="46"/>
      <c r="DKY39" s="46"/>
      <c r="DKZ39" s="46"/>
      <c r="DLA39" s="46"/>
      <c r="DLB39" s="46"/>
      <c r="DLC39" s="46"/>
      <c r="DLD39" s="46"/>
      <c r="DLE39" s="46"/>
      <c r="DLF39" s="46"/>
      <c r="DLG39" s="46"/>
      <c r="DLH39" s="46"/>
      <c r="DLI39" s="46"/>
      <c r="DLJ39" s="46"/>
      <c r="DLK39" s="46"/>
      <c r="DLL39" s="46"/>
      <c r="DLM39" s="46"/>
      <c r="DLN39" s="46"/>
      <c r="DLO39" s="46"/>
      <c r="DLP39" s="46"/>
      <c r="DLQ39" s="46"/>
      <c r="DLR39" s="46"/>
      <c r="DLS39" s="46"/>
      <c r="DLT39" s="46"/>
      <c r="DLU39" s="46"/>
      <c r="DLV39" s="46"/>
      <c r="DLW39" s="46"/>
      <c r="DLX39" s="46"/>
      <c r="DLY39" s="46"/>
      <c r="DLZ39" s="46"/>
      <c r="DMA39" s="46"/>
      <c r="DMB39" s="46"/>
      <c r="DMC39" s="46"/>
      <c r="DMD39" s="46"/>
      <c r="DME39" s="46"/>
      <c r="DMF39" s="46"/>
      <c r="DMG39" s="46"/>
      <c r="DMH39" s="46"/>
      <c r="DMI39" s="46"/>
      <c r="DMJ39" s="46"/>
      <c r="DMK39" s="46"/>
      <c r="DML39" s="46"/>
      <c r="DMM39" s="46"/>
      <c r="DMN39" s="46"/>
      <c r="DMO39" s="46"/>
      <c r="DMP39" s="46"/>
      <c r="DMQ39" s="46"/>
      <c r="DMR39" s="46"/>
      <c r="DMS39" s="46"/>
      <c r="DMT39" s="46"/>
      <c r="DMU39" s="46"/>
      <c r="DMV39" s="46"/>
      <c r="DMW39" s="46"/>
      <c r="DMX39" s="46"/>
      <c r="DMY39" s="46"/>
      <c r="DMZ39" s="46"/>
      <c r="DNA39" s="46"/>
      <c r="DNB39" s="46"/>
      <c r="DNC39" s="46"/>
      <c r="DND39" s="46"/>
      <c r="DNE39" s="46"/>
      <c r="DNF39" s="46"/>
      <c r="DNG39" s="46"/>
      <c r="DNH39" s="46"/>
      <c r="DNI39" s="46"/>
      <c r="DNJ39" s="46"/>
      <c r="DNK39" s="46"/>
      <c r="DNL39" s="46"/>
      <c r="DNM39" s="46"/>
      <c r="DNN39" s="46"/>
      <c r="DNO39" s="46"/>
      <c r="DNP39" s="46"/>
      <c r="DNQ39" s="46"/>
      <c r="DNR39" s="46"/>
      <c r="DNS39" s="46"/>
      <c r="DNT39" s="46"/>
      <c r="DNU39" s="46"/>
      <c r="DNV39" s="46"/>
      <c r="DNW39" s="46"/>
      <c r="DNX39" s="46"/>
      <c r="DNY39" s="46"/>
      <c r="DNZ39" s="46"/>
      <c r="DOA39" s="46"/>
      <c r="DOB39" s="46"/>
      <c r="DOC39" s="46"/>
      <c r="DOD39" s="46"/>
      <c r="DOE39" s="46"/>
      <c r="DOF39" s="46"/>
      <c r="DOG39" s="46"/>
      <c r="DOH39" s="46"/>
      <c r="DOI39" s="46"/>
      <c r="DOJ39" s="46"/>
      <c r="DOK39" s="46"/>
      <c r="DOL39" s="46"/>
      <c r="DOM39" s="46"/>
      <c r="DON39" s="46"/>
      <c r="DOO39" s="46"/>
      <c r="DOP39" s="46"/>
      <c r="DOQ39" s="46"/>
      <c r="DOR39" s="46"/>
      <c r="DOS39" s="46"/>
      <c r="DOT39" s="46"/>
      <c r="DOU39" s="46"/>
      <c r="DOV39" s="46"/>
      <c r="DOW39" s="46"/>
      <c r="DOX39" s="46"/>
      <c r="DOY39" s="46"/>
      <c r="DOZ39" s="46"/>
      <c r="DPA39" s="46"/>
      <c r="DPB39" s="46"/>
      <c r="DPC39" s="46"/>
      <c r="DPD39" s="46"/>
      <c r="DPE39" s="46"/>
      <c r="DPF39" s="46"/>
      <c r="DPG39" s="46"/>
      <c r="DPH39" s="46"/>
      <c r="DPI39" s="46"/>
      <c r="DPJ39" s="46"/>
      <c r="DPK39" s="46"/>
      <c r="DPL39" s="46"/>
      <c r="DPM39" s="46"/>
      <c r="DPN39" s="46"/>
      <c r="DPO39" s="46"/>
      <c r="DPP39" s="46"/>
      <c r="DPQ39" s="46"/>
      <c r="DPR39" s="46"/>
      <c r="DPS39" s="46"/>
      <c r="DPT39" s="46"/>
      <c r="DPU39" s="46"/>
      <c r="DPV39" s="46"/>
      <c r="DPW39" s="46"/>
      <c r="DPX39" s="46"/>
      <c r="DPY39" s="46"/>
      <c r="DPZ39" s="46"/>
      <c r="DQA39" s="46"/>
      <c r="DQB39" s="46"/>
      <c r="DQC39" s="46"/>
      <c r="DQD39" s="46"/>
      <c r="DQE39" s="46"/>
      <c r="DQF39" s="46"/>
      <c r="DQG39" s="46"/>
      <c r="DQH39" s="46"/>
      <c r="DQI39" s="46"/>
      <c r="DQJ39" s="46"/>
      <c r="DQK39" s="46"/>
      <c r="DQL39" s="46"/>
      <c r="DQM39" s="46"/>
      <c r="DQN39" s="46"/>
      <c r="DQO39" s="46"/>
      <c r="DQP39" s="46"/>
      <c r="DQQ39" s="46"/>
      <c r="DQR39" s="46"/>
      <c r="DQS39" s="46"/>
      <c r="DQT39" s="46"/>
      <c r="DQU39" s="46"/>
      <c r="DQV39" s="46"/>
      <c r="DQW39" s="46"/>
      <c r="DQX39" s="46"/>
      <c r="DQY39" s="46"/>
      <c r="DQZ39" s="46"/>
      <c r="DRA39" s="46"/>
      <c r="DRB39" s="46"/>
      <c r="DRC39" s="46"/>
      <c r="DRD39" s="46"/>
      <c r="DRE39" s="46"/>
      <c r="DRF39" s="46"/>
      <c r="DRG39" s="46"/>
      <c r="DRH39" s="46"/>
      <c r="DRI39" s="46"/>
      <c r="DRJ39" s="46"/>
      <c r="DRK39" s="46"/>
      <c r="DRL39" s="46"/>
      <c r="DRM39" s="46"/>
      <c r="DRN39" s="46"/>
      <c r="DRO39" s="46"/>
      <c r="DRP39" s="46"/>
      <c r="DRQ39" s="46"/>
      <c r="DRR39" s="46"/>
      <c r="DRS39" s="46"/>
      <c r="DRT39" s="46"/>
      <c r="DRU39" s="46"/>
      <c r="DRV39" s="46"/>
      <c r="DRW39" s="46"/>
      <c r="DRX39" s="46"/>
      <c r="DRY39" s="46"/>
      <c r="DRZ39" s="46"/>
      <c r="DSA39" s="46"/>
      <c r="DSB39" s="46"/>
      <c r="DSC39" s="46"/>
      <c r="DSD39" s="46"/>
      <c r="DSE39" s="46"/>
      <c r="DSF39" s="46"/>
      <c r="DSG39" s="46"/>
      <c r="DSH39" s="46"/>
      <c r="DSI39" s="46"/>
      <c r="DSJ39" s="46"/>
      <c r="DSK39" s="46"/>
      <c r="DSL39" s="46"/>
      <c r="DSM39" s="46"/>
      <c r="DSN39" s="46"/>
      <c r="DSO39" s="46"/>
      <c r="DSP39" s="46"/>
      <c r="DSQ39" s="46"/>
      <c r="DSR39" s="46"/>
      <c r="DSS39" s="46"/>
      <c r="DST39" s="46"/>
      <c r="DSU39" s="46"/>
      <c r="DSV39" s="46"/>
      <c r="DSW39" s="46"/>
      <c r="DSX39" s="46"/>
      <c r="DSY39" s="46"/>
      <c r="DSZ39" s="46"/>
      <c r="DTA39" s="46"/>
      <c r="DTB39" s="46"/>
      <c r="DTC39" s="46"/>
      <c r="DTD39" s="46"/>
      <c r="DTE39" s="46"/>
      <c r="DTF39" s="46"/>
      <c r="DTG39" s="46"/>
      <c r="DTH39" s="46"/>
      <c r="DTI39" s="46"/>
      <c r="DTJ39" s="46"/>
      <c r="DTK39" s="46"/>
      <c r="DTL39" s="46"/>
      <c r="DTM39" s="46"/>
      <c r="DTN39" s="46"/>
      <c r="DTO39" s="46"/>
      <c r="DTP39" s="46"/>
      <c r="DTQ39" s="46"/>
      <c r="DTR39" s="46"/>
      <c r="DTS39" s="46"/>
      <c r="DTT39" s="46"/>
      <c r="DTU39" s="46"/>
      <c r="DTV39" s="46"/>
      <c r="DTW39" s="46"/>
      <c r="DTX39" s="46"/>
      <c r="DTY39" s="46"/>
      <c r="DTZ39" s="46"/>
      <c r="DUA39" s="46"/>
      <c r="DUB39" s="46"/>
      <c r="DUC39" s="46"/>
      <c r="DUD39" s="46"/>
      <c r="DUE39" s="46"/>
      <c r="DUF39" s="46"/>
      <c r="DUG39" s="46"/>
      <c r="DUH39" s="46"/>
      <c r="DUI39" s="46"/>
      <c r="DUJ39" s="46"/>
      <c r="DUK39" s="46"/>
      <c r="DUL39" s="46"/>
      <c r="DUM39" s="46"/>
      <c r="DUN39" s="46"/>
      <c r="DUO39" s="46"/>
      <c r="DUP39" s="46"/>
      <c r="DUQ39" s="46"/>
      <c r="DUR39" s="46"/>
      <c r="DUS39" s="46"/>
      <c r="DUT39" s="46"/>
      <c r="DUU39" s="46"/>
      <c r="DUV39" s="46"/>
      <c r="DUW39" s="46"/>
      <c r="DUX39" s="46"/>
      <c r="DUY39" s="46"/>
      <c r="DUZ39" s="46"/>
      <c r="DVA39" s="46"/>
      <c r="DVB39" s="46"/>
      <c r="DVC39" s="46"/>
      <c r="DVD39" s="46"/>
      <c r="DVE39" s="46"/>
      <c r="DVF39" s="46"/>
      <c r="DVG39" s="46"/>
      <c r="DVH39" s="46"/>
      <c r="DVI39" s="46"/>
      <c r="DVJ39" s="46"/>
      <c r="DVK39" s="46"/>
      <c r="DVL39" s="46"/>
      <c r="DVM39" s="46"/>
      <c r="DVN39" s="46"/>
      <c r="DVO39" s="46"/>
      <c r="DVP39" s="46"/>
      <c r="DVQ39" s="46"/>
      <c r="DVR39" s="46"/>
      <c r="DVS39" s="46"/>
      <c r="DVT39" s="46"/>
      <c r="DVU39" s="46"/>
      <c r="DVV39" s="46"/>
      <c r="DVW39" s="46"/>
      <c r="DVX39" s="46"/>
      <c r="DVY39" s="46"/>
      <c r="DVZ39" s="46"/>
      <c r="DWA39" s="46"/>
      <c r="DWB39" s="46"/>
      <c r="DWC39" s="46"/>
      <c r="DWD39" s="46"/>
      <c r="DWE39" s="46"/>
      <c r="DWF39" s="46"/>
      <c r="DWG39" s="46"/>
      <c r="DWH39" s="46"/>
      <c r="DWI39" s="46"/>
      <c r="DWJ39" s="46"/>
      <c r="DWK39" s="46"/>
      <c r="DWL39" s="46"/>
      <c r="DWM39" s="46"/>
      <c r="DWN39" s="46"/>
      <c r="DWO39" s="46"/>
      <c r="DWP39" s="46"/>
      <c r="DWQ39" s="46"/>
      <c r="DWR39" s="46"/>
      <c r="DWS39" s="46"/>
      <c r="DWT39" s="46"/>
      <c r="DWU39" s="46"/>
      <c r="DWV39" s="46"/>
      <c r="DWW39" s="46"/>
      <c r="DWX39" s="46"/>
      <c r="DWY39" s="46"/>
      <c r="DWZ39" s="46"/>
      <c r="DXA39" s="46"/>
      <c r="DXB39" s="46"/>
      <c r="DXC39" s="46"/>
      <c r="DXD39" s="46"/>
      <c r="DXE39" s="46"/>
      <c r="DXF39" s="46"/>
      <c r="DXG39" s="46"/>
      <c r="DXH39" s="46"/>
      <c r="DXI39" s="46"/>
      <c r="DXJ39" s="46"/>
      <c r="DXK39" s="46"/>
      <c r="DXL39" s="46"/>
      <c r="DXM39" s="46"/>
      <c r="DXN39" s="46"/>
      <c r="DXO39" s="46"/>
      <c r="DXP39" s="46"/>
      <c r="DXQ39" s="46"/>
      <c r="DXR39" s="46"/>
      <c r="DXS39" s="46"/>
      <c r="DXT39" s="46"/>
      <c r="DXU39" s="46"/>
      <c r="DXV39" s="46"/>
      <c r="DXW39" s="46"/>
      <c r="DXX39" s="46"/>
      <c r="DXY39" s="46"/>
      <c r="DXZ39" s="46"/>
      <c r="DYA39" s="46"/>
      <c r="DYB39" s="46"/>
      <c r="DYC39" s="46"/>
      <c r="DYD39" s="46"/>
      <c r="DYE39" s="46"/>
      <c r="DYF39" s="46"/>
      <c r="DYG39" s="46"/>
      <c r="DYH39" s="46"/>
      <c r="DYI39" s="46"/>
      <c r="DYJ39" s="46"/>
      <c r="DYK39" s="46"/>
      <c r="DYL39" s="46"/>
      <c r="DYM39" s="46"/>
      <c r="DYN39" s="46"/>
      <c r="DYO39" s="46"/>
      <c r="DYP39" s="46"/>
      <c r="DYQ39" s="46"/>
      <c r="DYR39" s="46"/>
      <c r="DYS39" s="46"/>
      <c r="DYT39" s="46"/>
      <c r="DYU39" s="46"/>
      <c r="DYV39" s="46"/>
      <c r="DYW39" s="46"/>
      <c r="DYX39" s="46"/>
      <c r="DYY39" s="46"/>
      <c r="DYZ39" s="46"/>
      <c r="DZA39" s="46"/>
      <c r="DZB39" s="46"/>
      <c r="DZC39" s="46"/>
      <c r="DZD39" s="46"/>
      <c r="DZE39" s="46"/>
      <c r="DZF39" s="46"/>
      <c r="DZG39" s="46"/>
      <c r="DZH39" s="46"/>
      <c r="DZI39" s="46"/>
      <c r="DZJ39" s="46"/>
      <c r="DZK39" s="46"/>
      <c r="DZL39" s="46"/>
      <c r="DZM39" s="46"/>
      <c r="DZN39" s="46"/>
      <c r="DZO39" s="46"/>
      <c r="DZP39" s="46"/>
      <c r="DZQ39" s="46"/>
      <c r="DZR39" s="46"/>
      <c r="DZS39" s="46"/>
      <c r="DZT39" s="46"/>
      <c r="DZU39" s="46"/>
      <c r="DZV39" s="46"/>
      <c r="DZW39" s="46"/>
      <c r="DZX39" s="46"/>
      <c r="DZY39" s="46"/>
      <c r="DZZ39" s="46"/>
      <c r="EAA39" s="46"/>
      <c r="EAB39" s="46"/>
      <c r="EAC39" s="46"/>
      <c r="EAD39" s="46"/>
      <c r="EAE39" s="46"/>
      <c r="EAF39" s="46"/>
      <c r="EAG39" s="46"/>
      <c r="EAH39" s="46"/>
      <c r="EAI39" s="46"/>
      <c r="EAJ39" s="46"/>
      <c r="EAK39" s="46"/>
      <c r="EAL39" s="46"/>
      <c r="EAM39" s="46"/>
      <c r="EAN39" s="46"/>
      <c r="EAO39" s="46"/>
      <c r="EAP39" s="46"/>
      <c r="EAQ39" s="46"/>
      <c r="EAR39" s="46"/>
      <c r="EAS39" s="46"/>
      <c r="EAT39" s="46"/>
      <c r="EAU39" s="46"/>
      <c r="EAV39" s="46"/>
      <c r="EAW39" s="46"/>
      <c r="EAX39" s="46"/>
      <c r="EAY39" s="46"/>
      <c r="EAZ39" s="46"/>
      <c r="EBA39" s="46"/>
      <c r="EBB39" s="46"/>
      <c r="EBC39" s="46"/>
      <c r="EBD39" s="46"/>
      <c r="EBE39" s="46"/>
      <c r="EBF39" s="46"/>
      <c r="EBG39" s="46"/>
      <c r="EBH39" s="46"/>
      <c r="EBI39" s="46"/>
      <c r="EBJ39" s="46"/>
      <c r="EBK39" s="46"/>
      <c r="EBL39" s="46"/>
      <c r="EBM39" s="46"/>
      <c r="EBN39" s="46"/>
      <c r="EBO39" s="46"/>
      <c r="EBP39" s="46"/>
      <c r="EBQ39" s="46"/>
      <c r="EBR39" s="46"/>
      <c r="EBS39" s="46"/>
      <c r="EBT39" s="46"/>
      <c r="EBU39" s="46"/>
      <c r="EBV39" s="46"/>
      <c r="EBW39" s="46"/>
      <c r="EBX39" s="46"/>
      <c r="EBY39" s="46"/>
      <c r="EBZ39" s="46"/>
      <c r="ECA39" s="46"/>
      <c r="ECB39" s="46"/>
      <c r="ECC39" s="46"/>
      <c r="ECD39" s="46"/>
      <c r="ECE39" s="46"/>
      <c r="ECF39" s="46"/>
      <c r="ECG39" s="46"/>
      <c r="ECH39" s="46"/>
      <c r="ECI39" s="46"/>
      <c r="ECJ39" s="46"/>
      <c r="ECK39" s="46"/>
      <c r="ECL39" s="46"/>
      <c r="ECM39" s="46"/>
      <c r="ECN39" s="46"/>
      <c r="ECO39" s="46"/>
      <c r="ECP39" s="46"/>
      <c r="ECQ39" s="46"/>
      <c r="ECR39" s="46"/>
      <c r="ECS39" s="46"/>
      <c r="ECT39" s="46"/>
      <c r="ECU39" s="46"/>
      <c r="ECV39" s="46"/>
      <c r="ECW39" s="46"/>
      <c r="ECX39" s="46"/>
      <c r="ECY39" s="46"/>
      <c r="ECZ39" s="46"/>
      <c r="EDA39" s="46"/>
      <c r="EDB39" s="46"/>
      <c r="EDC39" s="46"/>
      <c r="EDD39" s="46"/>
      <c r="EDE39" s="46"/>
      <c r="EDF39" s="46"/>
      <c r="EDG39" s="46"/>
      <c r="EDH39" s="46"/>
      <c r="EDI39" s="46"/>
      <c r="EDJ39" s="46"/>
      <c r="EDK39" s="46"/>
      <c r="EDL39" s="46"/>
      <c r="EDM39" s="46"/>
      <c r="EDN39" s="46"/>
      <c r="EDO39" s="46"/>
      <c r="EDP39" s="46"/>
      <c r="EDQ39" s="46"/>
      <c r="EDR39" s="46"/>
      <c r="EDS39" s="46"/>
      <c r="EDT39" s="46"/>
      <c r="EDU39" s="46"/>
      <c r="EDV39" s="46"/>
      <c r="EDW39" s="46"/>
      <c r="EDX39" s="46"/>
      <c r="EDY39" s="46"/>
      <c r="EDZ39" s="46"/>
      <c r="EEA39" s="46"/>
      <c r="EEB39" s="46"/>
      <c r="EEC39" s="46"/>
      <c r="EED39" s="46"/>
      <c r="EEE39" s="46"/>
      <c r="EEF39" s="46"/>
      <c r="EEG39" s="46"/>
      <c r="EEH39" s="46"/>
      <c r="EEI39" s="46"/>
      <c r="EEJ39" s="46"/>
      <c r="EEK39" s="46"/>
      <c r="EEL39" s="46"/>
      <c r="EEM39" s="46"/>
      <c r="EEN39" s="46"/>
      <c r="EEO39" s="46"/>
      <c r="EEP39" s="46"/>
      <c r="EEQ39" s="46"/>
      <c r="EER39" s="46"/>
      <c r="EES39" s="46"/>
      <c r="EET39" s="46"/>
      <c r="EEU39" s="46"/>
      <c r="EEV39" s="46"/>
      <c r="EEW39" s="46"/>
      <c r="EEX39" s="46"/>
      <c r="EEY39" s="46"/>
      <c r="EEZ39" s="46"/>
      <c r="EFA39" s="46"/>
      <c r="EFB39" s="46"/>
      <c r="EFC39" s="46"/>
      <c r="EFD39" s="46"/>
      <c r="EFE39" s="46"/>
      <c r="EFF39" s="46"/>
      <c r="EFG39" s="46"/>
      <c r="EFH39" s="46"/>
      <c r="EFI39" s="46"/>
      <c r="EFJ39" s="46"/>
      <c r="EFK39" s="46"/>
      <c r="EFL39" s="46"/>
      <c r="EFM39" s="46"/>
      <c r="EFN39" s="46"/>
      <c r="EFO39" s="46"/>
      <c r="EFP39" s="46"/>
      <c r="EFQ39" s="46"/>
      <c r="EFR39" s="46"/>
      <c r="EFS39" s="46"/>
      <c r="EFT39" s="46"/>
      <c r="EFU39" s="46"/>
      <c r="EFV39" s="46"/>
      <c r="EFW39" s="46"/>
      <c r="EFX39" s="46"/>
      <c r="EFY39" s="46"/>
      <c r="EFZ39" s="46"/>
      <c r="EGA39" s="46"/>
      <c r="EGB39" s="46"/>
      <c r="EGC39" s="46"/>
      <c r="EGD39" s="46"/>
      <c r="EGE39" s="46"/>
      <c r="EGF39" s="46"/>
      <c r="EGG39" s="46"/>
      <c r="EGH39" s="46"/>
      <c r="EGI39" s="46"/>
      <c r="EGJ39" s="46"/>
      <c r="EGK39" s="46"/>
      <c r="EGL39" s="46"/>
      <c r="EGM39" s="46"/>
      <c r="EGN39" s="46"/>
      <c r="EGO39" s="46"/>
      <c r="EGP39" s="46"/>
      <c r="EGQ39" s="46"/>
      <c r="EGR39" s="46"/>
      <c r="EGS39" s="46"/>
      <c r="EGT39" s="46"/>
      <c r="EGU39" s="46"/>
      <c r="EGV39" s="46"/>
      <c r="EGW39" s="46"/>
      <c r="EGX39" s="46"/>
      <c r="EGY39" s="46"/>
      <c r="EGZ39" s="46"/>
      <c r="EHA39" s="46"/>
      <c r="EHB39" s="46"/>
      <c r="EHC39" s="46"/>
      <c r="EHD39" s="46"/>
      <c r="EHE39" s="46"/>
      <c r="EHF39" s="46"/>
      <c r="EHG39" s="46"/>
      <c r="EHH39" s="46"/>
      <c r="EHI39" s="46"/>
      <c r="EHJ39" s="46"/>
      <c r="EHK39" s="46"/>
      <c r="EHL39" s="46"/>
      <c r="EHM39" s="46"/>
      <c r="EHN39" s="46"/>
      <c r="EHO39" s="46"/>
      <c r="EHP39" s="46"/>
      <c r="EHQ39" s="46"/>
      <c r="EHR39" s="46"/>
      <c r="EHS39" s="46"/>
      <c r="EHT39" s="46"/>
      <c r="EHU39" s="46"/>
      <c r="EHV39" s="46"/>
      <c r="EHW39" s="46"/>
      <c r="EHX39" s="46"/>
      <c r="EHY39" s="46"/>
      <c r="EHZ39" s="46"/>
      <c r="EIA39" s="46"/>
      <c r="EIB39" s="46"/>
      <c r="EIC39" s="46"/>
      <c r="EID39" s="46"/>
      <c r="EIE39" s="46"/>
      <c r="EIF39" s="46"/>
      <c r="EIG39" s="46"/>
      <c r="EIH39" s="46"/>
      <c r="EII39" s="46"/>
      <c r="EIJ39" s="46"/>
      <c r="EIK39" s="46"/>
      <c r="EIL39" s="46"/>
      <c r="EIM39" s="46"/>
      <c r="EIN39" s="46"/>
      <c r="EIO39" s="46"/>
      <c r="EIP39" s="46"/>
      <c r="EIQ39" s="46"/>
      <c r="EIR39" s="46"/>
      <c r="EIS39" s="46"/>
      <c r="EIT39" s="46"/>
      <c r="EIU39" s="46"/>
      <c r="EIV39" s="46"/>
      <c r="EIW39" s="46"/>
      <c r="EIX39" s="46"/>
      <c r="EIY39" s="46"/>
      <c r="EIZ39" s="46"/>
      <c r="EJA39" s="46"/>
      <c r="EJB39" s="46"/>
      <c r="EJC39" s="46"/>
      <c r="EJD39" s="46"/>
      <c r="EJE39" s="46"/>
      <c r="EJF39" s="46"/>
      <c r="EJG39" s="46"/>
      <c r="EJH39" s="46"/>
      <c r="EJI39" s="46"/>
      <c r="EJJ39" s="46"/>
      <c r="EJK39" s="46"/>
      <c r="EJL39" s="46"/>
      <c r="EJM39" s="46"/>
      <c r="EJN39" s="46"/>
      <c r="EJO39" s="46"/>
      <c r="EJP39" s="46"/>
      <c r="EJQ39" s="46"/>
      <c r="EJR39" s="46"/>
      <c r="EJS39" s="46"/>
      <c r="EJT39" s="46"/>
      <c r="EJU39" s="46"/>
      <c r="EJV39" s="46"/>
      <c r="EJW39" s="46"/>
      <c r="EJX39" s="46"/>
      <c r="EJY39" s="46"/>
      <c r="EJZ39" s="46"/>
      <c r="EKA39" s="46"/>
      <c r="EKB39" s="46"/>
      <c r="EKC39" s="46"/>
      <c r="EKD39" s="46"/>
      <c r="EKE39" s="46"/>
      <c r="EKF39" s="46"/>
      <c r="EKG39" s="46"/>
      <c r="EKH39" s="46"/>
      <c r="EKI39" s="46"/>
      <c r="EKJ39" s="46"/>
      <c r="EKK39" s="46"/>
      <c r="EKL39" s="46"/>
      <c r="EKM39" s="46"/>
      <c r="EKN39" s="46"/>
      <c r="EKO39" s="46"/>
      <c r="EKP39" s="46"/>
      <c r="EKQ39" s="46"/>
      <c r="EKR39" s="46"/>
      <c r="EKS39" s="46"/>
      <c r="EKT39" s="46"/>
      <c r="EKU39" s="46"/>
      <c r="EKV39" s="46"/>
      <c r="EKW39" s="46"/>
      <c r="EKX39" s="46"/>
      <c r="EKY39" s="46"/>
      <c r="EKZ39" s="46"/>
      <c r="ELA39" s="46"/>
      <c r="ELB39" s="46"/>
      <c r="ELC39" s="46"/>
      <c r="ELD39" s="46"/>
      <c r="ELE39" s="46"/>
      <c r="ELF39" s="46"/>
      <c r="ELG39" s="46"/>
      <c r="ELH39" s="46"/>
      <c r="ELI39" s="46"/>
      <c r="ELJ39" s="46"/>
      <c r="ELK39" s="46"/>
      <c r="ELL39" s="46"/>
      <c r="ELM39" s="46"/>
      <c r="ELN39" s="46"/>
      <c r="ELO39" s="46"/>
      <c r="ELP39" s="46"/>
      <c r="ELQ39" s="46"/>
      <c r="ELR39" s="46"/>
      <c r="ELS39" s="46"/>
      <c r="ELT39" s="46"/>
      <c r="ELU39" s="46"/>
      <c r="ELV39" s="46"/>
      <c r="ELW39" s="46"/>
      <c r="ELX39" s="46"/>
      <c r="ELY39" s="46"/>
      <c r="ELZ39" s="46"/>
      <c r="EMA39" s="46"/>
      <c r="EMB39" s="46"/>
      <c r="EMC39" s="46"/>
      <c r="EMD39" s="46"/>
      <c r="EME39" s="46"/>
      <c r="EMF39" s="46"/>
      <c r="EMG39" s="46"/>
      <c r="EMH39" s="46"/>
      <c r="EMI39" s="46"/>
      <c r="EMJ39" s="46"/>
      <c r="EMK39" s="46"/>
      <c r="EML39" s="46"/>
      <c r="EMM39" s="46"/>
      <c r="EMN39" s="46"/>
      <c r="EMO39" s="46"/>
      <c r="EMP39" s="46"/>
      <c r="EMQ39" s="46"/>
      <c r="EMR39" s="46"/>
      <c r="EMS39" s="46"/>
      <c r="EMT39" s="46"/>
      <c r="EMU39" s="46"/>
      <c r="EMV39" s="46"/>
      <c r="EMW39" s="46"/>
      <c r="EMX39" s="46"/>
      <c r="EMY39" s="46"/>
      <c r="EMZ39" s="46"/>
      <c r="ENA39" s="46"/>
      <c r="ENB39" s="46"/>
      <c r="ENC39" s="46"/>
      <c r="END39" s="46"/>
      <c r="ENE39" s="46"/>
      <c r="ENF39" s="46"/>
      <c r="ENG39" s="46"/>
      <c r="ENH39" s="46"/>
      <c r="ENI39" s="46"/>
      <c r="ENJ39" s="46"/>
      <c r="ENK39" s="46"/>
      <c r="ENL39" s="46"/>
      <c r="ENM39" s="46"/>
      <c r="ENN39" s="46"/>
      <c r="ENO39" s="46"/>
      <c r="ENP39" s="46"/>
      <c r="ENQ39" s="46"/>
      <c r="ENR39" s="46"/>
      <c r="ENS39" s="46"/>
      <c r="ENT39" s="46"/>
      <c r="ENU39" s="46"/>
      <c r="ENV39" s="46"/>
      <c r="ENW39" s="46"/>
      <c r="ENX39" s="46"/>
      <c r="ENY39" s="46"/>
      <c r="ENZ39" s="46"/>
      <c r="EOA39" s="46"/>
      <c r="EOB39" s="46"/>
      <c r="EOC39" s="46"/>
      <c r="EOD39" s="46"/>
      <c r="EOE39" s="46"/>
      <c r="EOF39" s="46"/>
      <c r="EOG39" s="46"/>
      <c r="EOH39" s="46"/>
      <c r="EOI39" s="46"/>
      <c r="EOJ39" s="46"/>
      <c r="EOK39" s="46"/>
      <c r="EOL39" s="46"/>
      <c r="EOM39" s="46"/>
      <c r="EON39" s="46"/>
      <c r="EOO39" s="46"/>
      <c r="EOP39" s="46"/>
      <c r="EOQ39" s="46"/>
      <c r="EOR39" s="46"/>
      <c r="EOS39" s="46"/>
      <c r="EOT39" s="46"/>
      <c r="EOU39" s="46"/>
      <c r="EOV39" s="46"/>
      <c r="EOW39" s="46"/>
      <c r="EOX39" s="46"/>
      <c r="EOY39" s="46"/>
      <c r="EOZ39" s="46"/>
      <c r="EPA39" s="46"/>
      <c r="EPB39" s="46"/>
      <c r="EPC39" s="46"/>
      <c r="EPD39" s="46"/>
      <c r="EPE39" s="46"/>
      <c r="EPF39" s="46"/>
      <c r="EPG39" s="46"/>
      <c r="EPH39" s="46"/>
      <c r="EPI39" s="46"/>
      <c r="EPJ39" s="46"/>
      <c r="EPK39" s="46"/>
      <c r="EPL39" s="46"/>
      <c r="EPM39" s="46"/>
      <c r="EPN39" s="46"/>
      <c r="EPO39" s="46"/>
      <c r="EPP39" s="46"/>
      <c r="EPQ39" s="46"/>
      <c r="EPR39" s="46"/>
      <c r="EPS39" s="46"/>
      <c r="EPT39" s="46"/>
      <c r="EPU39" s="46"/>
      <c r="EPV39" s="46"/>
      <c r="EPW39" s="46"/>
      <c r="EPX39" s="46"/>
      <c r="EPY39" s="46"/>
      <c r="EPZ39" s="46"/>
      <c r="EQA39" s="46"/>
      <c r="EQB39" s="46"/>
      <c r="EQC39" s="46"/>
      <c r="EQD39" s="46"/>
      <c r="EQE39" s="46"/>
      <c r="EQF39" s="46"/>
      <c r="EQG39" s="46"/>
      <c r="EQH39" s="46"/>
      <c r="EQI39" s="46"/>
      <c r="EQJ39" s="46"/>
      <c r="EQK39" s="46"/>
      <c r="EQL39" s="46"/>
      <c r="EQM39" s="46"/>
      <c r="EQN39" s="46"/>
      <c r="EQO39" s="46"/>
      <c r="EQP39" s="46"/>
      <c r="EQQ39" s="46"/>
      <c r="EQR39" s="46"/>
      <c r="EQS39" s="46"/>
      <c r="EQT39" s="46"/>
      <c r="EQU39" s="46"/>
      <c r="EQV39" s="46"/>
      <c r="EQW39" s="46"/>
      <c r="EQX39" s="46"/>
      <c r="EQY39" s="46"/>
      <c r="EQZ39" s="46"/>
      <c r="ERA39" s="46"/>
      <c r="ERB39" s="46"/>
      <c r="ERC39" s="46"/>
      <c r="ERD39" s="46"/>
      <c r="ERE39" s="46"/>
      <c r="ERF39" s="46"/>
      <c r="ERG39" s="46"/>
      <c r="ERH39" s="46"/>
      <c r="ERI39" s="46"/>
      <c r="ERJ39" s="46"/>
      <c r="ERK39" s="46"/>
      <c r="ERL39" s="46"/>
      <c r="ERM39" s="46"/>
      <c r="ERN39" s="46"/>
      <c r="ERO39" s="46"/>
      <c r="ERP39" s="46"/>
      <c r="ERQ39" s="46"/>
      <c r="ERR39" s="46"/>
      <c r="ERS39" s="46"/>
      <c r="ERT39" s="46"/>
      <c r="ERU39" s="46"/>
      <c r="ERV39" s="46"/>
      <c r="ERW39" s="46"/>
      <c r="ERX39" s="46"/>
      <c r="ERY39" s="46"/>
      <c r="ERZ39" s="46"/>
      <c r="ESA39" s="46"/>
      <c r="ESB39" s="46"/>
      <c r="ESC39" s="46"/>
      <c r="ESD39" s="46"/>
      <c r="ESE39" s="46"/>
      <c r="ESF39" s="46"/>
      <c r="ESG39" s="46"/>
      <c r="ESH39" s="46"/>
      <c r="ESI39" s="46"/>
      <c r="ESJ39" s="46"/>
      <c r="ESK39" s="46"/>
      <c r="ESL39" s="46"/>
      <c r="ESM39" s="46"/>
      <c r="ESN39" s="46"/>
      <c r="ESO39" s="46"/>
      <c r="ESP39" s="46"/>
      <c r="ESQ39" s="46"/>
      <c r="ESR39" s="46"/>
      <c r="ESS39" s="46"/>
      <c r="EST39" s="46"/>
      <c r="ESU39" s="46"/>
      <c r="ESV39" s="46"/>
      <c r="ESW39" s="46"/>
      <c r="ESX39" s="46"/>
      <c r="ESY39" s="46"/>
      <c r="ESZ39" s="46"/>
      <c r="ETA39" s="46"/>
      <c r="ETB39" s="46"/>
      <c r="ETC39" s="46"/>
      <c r="ETD39" s="46"/>
      <c r="ETE39" s="46"/>
      <c r="ETF39" s="46"/>
      <c r="ETG39" s="46"/>
      <c r="ETH39" s="46"/>
      <c r="ETI39" s="46"/>
      <c r="ETJ39" s="46"/>
      <c r="ETK39" s="46"/>
      <c r="ETL39" s="46"/>
      <c r="ETM39" s="46"/>
      <c r="ETN39" s="46"/>
      <c r="ETO39" s="46"/>
      <c r="ETP39" s="46"/>
      <c r="ETQ39" s="46"/>
      <c r="ETR39" s="46"/>
      <c r="ETS39" s="46"/>
      <c r="ETT39" s="46"/>
      <c r="ETU39" s="46"/>
      <c r="ETV39" s="46"/>
      <c r="ETW39" s="46"/>
      <c r="ETX39" s="46"/>
      <c r="ETY39" s="46"/>
      <c r="ETZ39" s="46"/>
      <c r="EUA39" s="46"/>
      <c r="EUB39" s="46"/>
      <c r="EUC39" s="46"/>
      <c r="EUD39" s="46"/>
      <c r="EUE39" s="46"/>
      <c r="EUF39" s="46"/>
      <c r="EUG39" s="46"/>
      <c r="EUH39" s="46"/>
      <c r="EUI39" s="46"/>
      <c r="EUJ39" s="46"/>
      <c r="EUK39" s="46"/>
      <c r="EUL39" s="46"/>
      <c r="EUM39" s="46"/>
      <c r="EUN39" s="46"/>
      <c r="EUO39" s="46"/>
      <c r="EUP39" s="46"/>
      <c r="EUQ39" s="46"/>
      <c r="EUR39" s="46"/>
      <c r="EUS39" s="46"/>
      <c r="EUT39" s="46"/>
      <c r="EUU39" s="46"/>
      <c r="EUV39" s="46"/>
      <c r="EUW39" s="46"/>
      <c r="EUX39" s="46"/>
      <c r="EUY39" s="46"/>
      <c r="EUZ39" s="46"/>
      <c r="EVA39" s="46"/>
      <c r="EVB39" s="46"/>
      <c r="EVC39" s="46"/>
      <c r="EVD39" s="46"/>
      <c r="EVE39" s="46"/>
      <c r="EVF39" s="46"/>
      <c r="EVG39" s="46"/>
      <c r="EVH39" s="46"/>
      <c r="EVI39" s="46"/>
      <c r="EVJ39" s="46"/>
      <c r="EVK39" s="46"/>
      <c r="EVL39" s="46"/>
      <c r="EVM39" s="46"/>
      <c r="EVN39" s="46"/>
      <c r="EVO39" s="46"/>
      <c r="EVP39" s="46"/>
      <c r="EVQ39" s="46"/>
      <c r="EVR39" s="46"/>
      <c r="EVS39" s="46"/>
      <c r="EVT39" s="46"/>
      <c r="EVU39" s="46"/>
      <c r="EVV39" s="46"/>
      <c r="EVW39" s="46"/>
      <c r="EVX39" s="46"/>
      <c r="EVY39" s="46"/>
      <c r="EVZ39" s="46"/>
      <c r="EWA39" s="46"/>
      <c r="EWB39" s="46"/>
      <c r="EWC39" s="46"/>
      <c r="EWD39" s="46"/>
      <c r="EWE39" s="46"/>
      <c r="EWF39" s="46"/>
      <c r="EWG39" s="46"/>
      <c r="EWH39" s="46"/>
      <c r="EWI39" s="46"/>
      <c r="EWJ39" s="46"/>
      <c r="EWK39" s="46"/>
      <c r="EWL39" s="46"/>
      <c r="EWM39" s="46"/>
      <c r="EWN39" s="46"/>
      <c r="EWO39" s="46"/>
      <c r="EWP39" s="46"/>
      <c r="EWQ39" s="46"/>
      <c r="EWR39" s="46"/>
      <c r="EWS39" s="46"/>
      <c r="EWT39" s="46"/>
      <c r="EWU39" s="46"/>
      <c r="EWV39" s="46"/>
      <c r="EWW39" s="46"/>
      <c r="EWX39" s="46"/>
      <c r="EWY39" s="46"/>
      <c r="EWZ39" s="46"/>
      <c r="EXA39" s="46"/>
      <c r="EXB39" s="46"/>
      <c r="EXC39" s="46"/>
      <c r="EXD39" s="46"/>
      <c r="EXE39" s="46"/>
      <c r="EXF39" s="46"/>
      <c r="EXG39" s="46"/>
      <c r="EXH39" s="46"/>
      <c r="EXI39" s="46"/>
      <c r="EXJ39" s="46"/>
      <c r="EXK39" s="46"/>
      <c r="EXL39" s="46"/>
      <c r="EXM39" s="46"/>
      <c r="EXN39" s="46"/>
      <c r="EXO39" s="46"/>
      <c r="EXP39" s="46"/>
      <c r="EXQ39" s="46"/>
      <c r="EXR39" s="46"/>
      <c r="EXS39" s="46"/>
      <c r="EXT39" s="46"/>
      <c r="EXU39" s="46"/>
      <c r="EXV39" s="46"/>
      <c r="EXW39" s="46"/>
      <c r="EXX39" s="46"/>
      <c r="EXY39" s="46"/>
      <c r="EXZ39" s="46"/>
      <c r="EYA39" s="46"/>
      <c r="EYB39" s="46"/>
      <c r="EYC39" s="46"/>
      <c r="EYD39" s="46"/>
      <c r="EYE39" s="46"/>
      <c r="EYF39" s="46"/>
      <c r="EYG39" s="46"/>
      <c r="EYH39" s="46"/>
      <c r="EYI39" s="46"/>
      <c r="EYJ39" s="46"/>
      <c r="EYK39" s="46"/>
      <c r="EYL39" s="46"/>
      <c r="EYM39" s="46"/>
      <c r="EYN39" s="46"/>
      <c r="EYO39" s="46"/>
      <c r="EYP39" s="46"/>
      <c r="EYQ39" s="46"/>
      <c r="EYR39" s="46"/>
      <c r="EYS39" s="46"/>
      <c r="EYT39" s="46"/>
      <c r="EYU39" s="46"/>
      <c r="EYV39" s="46"/>
      <c r="EYW39" s="46"/>
      <c r="EYX39" s="46"/>
      <c r="EYY39" s="46"/>
      <c r="EYZ39" s="46"/>
      <c r="EZA39" s="46"/>
      <c r="EZB39" s="46"/>
      <c r="EZC39" s="46"/>
      <c r="EZD39" s="46"/>
      <c r="EZE39" s="46"/>
      <c r="EZF39" s="46"/>
      <c r="EZG39" s="46"/>
      <c r="EZH39" s="46"/>
      <c r="EZI39" s="46"/>
      <c r="EZJ39" s="46"/>
      <c r="EZK39" s="46"/>
      <c r="EZL39" s="46"/>
      <c r="EZM39" s="46"/>
      <c r="EZN39" s="46"/>
      <c r="EZO39" s="46"/>
      <c r="EZP39" s="46"/>
      <c r="EZQ39" s="46"/>
      <c r="EZR39" s="46"/>
      <c r="EZS39" s="46"/>
      <c r="EZT39" s="46"/>
      <c r="EZU39" s="46"/>
      <c r="EZV39" s="46"/>
      <c r="EZW39" s="46"/>
      <c r="EZX39" s="46"/>
      <c r="EZY39" s="46"/>
      <c r="EZZ39" s="46"/>
      <c r="FAA39" s="46"/>
      <c r="FAB39" s="46"/>
      <c r="FAC39" s="46"/>
      <c r="FAD39" s="46"/>
      <c r="FAE39" s="46"/>
      <c r="FAF39" s="46"/>
      <c r="FAG39" s="46"/>
      <c r="FAH39" s="46"/>
      <c r="FAI39" s="46"/>
      <c r="FAJ39" s="46"/>
      <c r="FAK39" s="46"/>
      <c r="FAL39" s="46"/>
      <c r="FAM39" s="46"/>
      <c r="FAN39" s="46"/>
      <c r="FAO39" s="46"/>
      <c r="FAP39" s="46"/>
      <c r="FAQ39" s="46"/>
      <c r="FAR39" s="46"/>
      <c r="FAS39" s="46"/>
      <c r="FAT39" s="46"/>
      <c r="FAU39" s="46"/>
      <c r="FAV39" s="46"/>
      <c r="FAW39" s="46"/>
      <c r="FAX39" s="46"/>
      <c r="FAY39" s="46"/>
      <c r="FAZ39" s="46"/>
      <c r="FBA39" s="46"/>
      <c r="FBB39" s="46"/>
      <c r="FBC39" s="46"/>
      <c r="FBD39" s="46"/>
      <c r="FBE39" s="46"/>
      <c r="FBF39" s="46"/>
      <c r="FBG39" s="46"/>
      <c r="FBH39" s="46"/>
      <c r="FBI39" s="46"/>
      <c r="FBJ39" s="46"/>
      <c r="FBK39" s="46"/>
      <c r="FBL39" s="46"/>
      <c r="FBM39" s="46"/>
      <c r="FBN39" s="46"/>
      <c r="FBO39" s="46"/>
      <c r="FBP39" s="46"/>
      <c r="FBQ39" s="46"/>
      <c r="FBR39" s="46"/>
      <c r="FBS39" s="46"/>
      <c r="FBT39" s="46"/>
      <c r="FBU39" s="46"/>
      <c r="FBV39" s="46"/>
      <c r="FBW39" s="46"/>
      <c r="FBX39" s="46"/>
      <c r="FBY39" s="46"/>
      <c r="FBZ39" s="46"/>
      <c r="FCA39" s="46"/>
      <c r="FCB39" s="46"/>
      <c r="FCC39" s="46"/>
      <c r="FCD39" s="46"/>
      <c r="FCE39" s="46"/>
      <c r="FCF39" s="46"/>
      <c r="FCG39" s="46"/>
      <c r="FCH39" s="46"/>
      <c r="FCI39" s="46"/>
      <c r="FCJ39" s="46"/>
      <c r="FCK39" s="46"/>
      <c r="FCL39" s="46"/>
      <c r="FCM39" s="46"/>
      <c r="FCN39" s="46"/>
      <c r="FCO39" s="46"/>
      <c r="FCP39" s="46"/>
      <c r="FCQ39" s="46"/>
      <c r="FCR39" s="46"/>
      <c r="FCS39" s="46"/>
      <c r="FCT39" s="46"/>
      <c r="FCU39" s="46"/>
      <c r="FCV39" s="46"/>
      <c r="FCW39" s="46"/>
      <c r="FCX39" s="46"/>
      <c r="FCY39" s="46"/>
      <c r="FCZ39" s="46"/>
      <c r="FDA39" s="46"/>
      <c r="FDB39" s="46"/>
      <c r="FDC39" s="46"/>
      <c r="FDD39" s="46"/>
      <c r="FDE39" s="46"/>
      <c r="FDF39" s="46"/>
      <c r="FDG39" s="46"/>
      <c r="FDH39" s="46"/>
      <c r="FDI39" s="46"/>
      <c r="FDJ39" s="46"/>
      <c r="FDK39" s="46"/>
      <c r="FDL39" s="46"/>
      <c r="FDM39" s="46"/>
      <c r="FDN39" s="46"/>
      <c r="FDO39" s="46"/>
      <c r="FDP39" s="46"/>
      <c r="FDQ39" s="46"/>
      <c r="FDR39" s="46"/>
      <c r="FDS39" s="46"/>
      <c r="FDT39" s="46"/>
      <c r="FDU39" s="46"/>
      <c r="FDV39" s="46"/>
      <c r="FDW39" s="46"/>
      <c r="FDX39" s="46"/>
      <c r="FDY39" s="46"/>
      <c r="FDZ39" s="46"/>
      <c r="FEA39" s="46"/>
      <c r="FEB39" s="46"/>
      <c r="FEC39" s="46"/>
      <c r="FED39" s="46"/>
      <c r="FEE39" s="46"/>
      <c r="FEF39" s="46"/>
      <c r="FEG39" s="46"/>
      <c r="FEH39" s="46"/>
      <c r="FEI39" s="46"/>
      <c r="FEJ39" s="46"/>
      <c r="FEK39" s="46"/>
      <c r="FEL39" s="46"/>
      <c r="FEM39" s="46"/>
      <c r="FEN39" s="46"/>
      <c r="FEO39" s="46"/>
      <c r="FEP39" s="46"/>
      <c r="FEQ39" s="46"/>
      <c r="FER39" s="46"/>
      <c r="FES39" s="46"/>
      <c r="FET39" s="46"/>
      <c r="FEU39" s="46"/>
      <c r="FEV39" s="46"/>
      <c r="FEW39" s="46"/>
      <c r="FEX39" s="46"/>
      <c r="FEY39" s="46"/>
      <c r="FEZ39" s="46"/>
      <c r="FFA39" s="46"/>
      <c r="FFB39" s="46"/>
      <c r="FFC39" s="46"/>
      <c r="FFD39" s="46"/>
      <c r="FFE39" s="46"/>
      <c r="FFF39" s="46"/>
      <c r="FFG39" s="46"/>
      <c r="FFH39" s="46"/>
      <c r="FFI39" s="46"/>
      <c r="FFJ39" s="46"/>
      <c r="FFK39" s="46"/>
      <c r="FFL39" s="46"/>
      <c r="FFM39" s="46"/>
      <c r="FFN39" s="46"/>
      <c r="FFO39" s="46"/>
      <c r="FFP39" s="46"/>
      <c r="FFQ39" s="46"/>
      <c r="FFR39" s="46"/>
      <c r="FFS39" s="46"/>
      <c r="FFT39" s="46"/>
      <c r="FFU39" s="46"/>
      <c r="FFV39" s="46"/>
      <c r="FFW39" s="46"/>
      <c r="FFX39" s="46"/>
      <c r="FFY39" s="46"/>
      <c r="FFZ39" s="46"/>
      <c r="FGA39" s="46"/>
      <c r="FGB39" s="46"/>
      <c r="FGC39" s="46"/>
      <c r="FGD39" s="46"/>
      <c r="FGE39" s="46"/>
      <c r="FGF39" s="46"/>
      <c r="FGG39" s="46"/>
      <c r="FGH39" s="46"/>
      <c r="FGI39" s="46"/>
      <c r="FGJ39" s="46"/>
      <c r="FGK39" s="46"/>
      <c r="FGL39" s="46"/>
      <c r="FGM39" s="46"/>
      <c r="FGN39" s="46"/>
      <c r="FGO39" s="46"/>
      <c r="FGP39" s="46"/>
      <c r="FGQ39" s="46"/>
      <c r="FGR39" s="46"/>
      <c r="FGS39" s="46"/>
      <c r="FGT39" s="46"/>
      <c r="FGU39" s="46"/>
      <c r="FGV39" s="46"/>
      <c r="FGW39" s="46"/>
      <c r="FGX39" s="46"/>
      <c r="FGY39" s="46"/>
      <c r="FGZ39" s="46"/>
      <c r="FHA39" s="46"/>
      <c r="FHB39" s="46"/>
      <c r="FHC39" s="46"/>
      <c r="FHD39" s="46"/>
      <c r="FHE39" s="46"/>
      <c r="FHF39" s="46"/>
      <c r="FHG39" s="46"/>
      <c r="FHH39" s="46"/>
      <c r="FHI39" s="46"/>
      <c r="FHJ39" s="46"/>
      <c r="FHK39" s="46"/>
      <c r="FHL39" s="46"/>
      <c r="FHM39" s="46"/>
      <c r="FHN39" s="46"/>
      <c r="FHO39" s="46"/>
      <c r="FHP39" s="46"/>
      <c r="FHQ39" s="46"/>
      <c r="FHR39" s="46"/>
      <c r="FHS39" s="46"/>
      <c r="FHT39" s="46"/>
      <c r="FHU39" s="46"/>
      <c r="FHV39" s="46"/>
      <c r="FHW39" s="46"/>
      <c r="FHX39" s="46"/>
      <c r="FHY39" s="46"/>
      <c r="FHZ39" s="46"/>
      <c r="FIA39" s="46"/>
      <c r="FIB39" s="46"/>
      <c r="FIC39" s="46"/>
      <c r="FID39" s="46"/>
      <c r="FIE39" s="46"/>
      <c r="FIF39" s="46"/>
      <c r="FIG39" s="46"/>
      <c r="FIH39" s="46"/>
      <c r="FII39" s="46"/>
      <c r="FIJ39" s="46"/>
      <c r="FIK39" s="46"/>
      <c r="FIL39" s="46"/>
      <c r="FIM39" s="46"/>
      <c r="FIN39" s="46"/>
      <c r="FIO39" s="46"/>
      <c r="FIP39" s="46"/>
      <c r="FIQ39" s="46"/>
      <c r="FIR39" s="46"/>
      <c r="FIS39" s="46"/>
      <c r="FIT39" s="46"/>
      <c r="FIU39" s="46"/>
      <c r="FIV39" s="46"/>
      <c r="FIW39" s="46"/>
      <c r="FIX39" s="46"/>
      <c r="FIY39" s="46"/>
      <c r="FIZ39" s="46"/>
      <c r="FJA39" s="46"/>
      <c r="FJB39" s="46"/>
      <c r="FJC39" s="46"/>
      <c r="FJD39" s="46"/>
      <c r="FJE39" s="46"/>
      <c r="FJF39" s="46"/>
      <c r="FJG39" s="46"/>
      <c r="FJH39" s="46"/>
      <c r="FJI39" s="46"/>
      <c r="FJJ39" s="46"/>
      <c r="FJK39" s="46"/>
      <c r="FJL39" s="46"/>
      <c r="FJM39" s="46"/>
      <c r="FJN39" s="46"/>
      <c r="FJO39" s="46"/>
      <c r="FJP39" s="46"/>
      <c r="FJQ39" s="46"/>
      <c r="FJR39" s="46"/>
      <c r="FJS39" s="46"/>
      <c r="FJT39" s="46"/>
      <c r="FJU39" s="46"/>
      <c r="FJV39" s="46"/>
      <c r="FJW39" s="46"/>
      <c r="FJX39" s="46"/>
      <c r="FJY39" s="46"/>
      <c r="FJZ39" s="46"/>
      <c r="FKA39" s="46"/>
      <c r="FKB39" s="46"/>
      <c r="FKC39" s="46"/>
      <c r="FKD39" s="46"/>
      <c r="FKE39" s="46"/>
      <c r="FKF39" s="46"/>
      <c r="FKG39" s="46"/>
      <c r="FKH39" s="46"/>
      <c r="FKI39" s="46"/>
      <c r="FKJ39" s="46"/>
      <c r="FKK39" s="46"/>
      <c r="FKL39" s="46"/>
      <c r="FKM39" s="46"/>
      <c r="FKN39" s="46"/>
      <c r="FKO39" s="46"/>
      <c r="FKP39" s="46"/>
      <c r="FKQ39" s="46"/>
      <c r="FKR39" s="46"/>
      <c r="FKS39" s="46"/>
      <c r="FKT39" s="46"/>
      <c r="FKU39" s="46"/>
      <c r="FKV39" s="46"/>
      <c r="FKW39" s="46"/>
      <c r="FKX39" s="46"/>
      <c r="FKY39" s="46"/>
      <c r="FKZ39" s="46"/>
      <c r="FLA39" s="46"/>
      <c r="FLB39" s="46"/>
      <c r="FLC39" s="46"/>
      <c r="FLD39" s="46"/>
      <c r="FLE39" s="46"/>
      <c r="FLF39" s="46"/>
      <c r="FLG39" s="46"/>
      <c r="FLH39" s="46"/>
      <c r="FLI39" s="46"/>
      <c r="FLJ39" s="46"/>
      <c r="FLK39" s="46"/>
      <c r="FLL39" s="46"/>
      <c r="FLM39" s="46"/>
      <c r="FLN39" s="46"/>
      <c r="FLO39" s="46"/>
      <c r="FLP39" s="46"/>
      <c r="FLQ39" s="46"/>
      <c r="FLR39" s="46"/>
      <c r="FLS39" s="46"/>
      <c r="FLT39" s="46"/>
      <c r="FLU39" s="46"/>
      <c r="FLV39" s="46"/>
      <c r="FLW39" s="46"/>
      <c r="FLX39" s="46"/>
      <c r="FLY39" s="46"/>
      <c r="FLZ39" s="46"/>
      <c r="FMA39" s="46"/>
      <c r="FMB39" s="46"/>
      <c r="FMC39" s="46"/>
      <c r="FMD39" s="46"/>
      <c r="FME39" s="46"/>
      <c r="FMF39" s="46"/>
      <c r="FMG39" s="46"/>
      <c r="FMH39" s="46"/>
      <c r="FMI39" s="46"/>
      <c r="FMJ39" s="46"/>
      <c r="FMK39" s="46"/>
      <c r="FML39" s="46"/>
      <c r="FMM39" s="46"/>
      <c r="FMN39" s="46"/>
      <c r="FMO39" s="46"/>
      <c r="FMP39" s="46"/>
      <c r="FMQ39" s="46"/>
      <c r="FMR39" s="46"/>
      <c r="FMS39" s="46"/>
      <c r="FMT39" s="46"/>
      <c r="FMU39" s="46"/>
      <c r="FMV39" s="46"/>
      <c r="FMW39" s="46"/>
      <c r="FMX39" s="46"/>
      <c r="FMY39" s="46"/>
      <c r="FMZ39" s="46"/>
      <c r="FNA39" s="46"/>
      <c r="FNB39" s="46"/>
      <c r="FNC39" s="46"/>
      <c r="FND39" s="46"/>
      <c r="FNE39" s="46"/>
      <c r="FNF39" s="46"/>
      <c r="FNG39" s="46"/>
      <c r="FNH39" s="46"/>
      <c r="FNI39" s="46"/>
      <c r="FNJ39" s="46"/>
      <c r="FNK39" s="46"/>
      <c r="FNL39" s="46"/>
      <c r="FNM39" s="46"/>
      <c r="FNN39" s="46"/>
      <c r="FNO39" s="46"/>
      <c r="FNP39" s="46"/>
      <c r="FNQ39" s="46"/>
      <c r="FNR39" s="46"/>
      <c r="FNS39" s="46"/>
      <c r="FNT39" s="46"/>
      <c r="FNU39" s="46"/>
      <c r="FNV39" s="46"/>
      <c r="FNW39" s="46"/>
      <c r="FNX39" s="46"/>
      <c r="FNY39" s="46"/>
      <c r="FNZ39" s="46"/>
      <c r="FOA39" s="46"/>
      <c r="FOB39" s="46"/>
      <c r="FOC39" s="46"/>
      <c r="FOD39" s="46"/>
      <c r="FOE39" s="46"/>
      <c r="FOF39" s="46"/>
      <c r="FOG39" s="46"/>
      <c r="FOH39" s="46"/>
      <c r="FOI39" s="46"/>
      <c r="FOJ39" s="46"/>
      <c r="FOK39" s="46"/>
      <c r="FOL39" s="46"/>
      <c r="FOM39" s="46"/>
      <c r="FON39" s="46"/>
      <c r="FOO39" s="46"/>
      <c r="FOP39" s="46"/>
      <c r="FOQ39" s="46"/>
      <c r="FOR39" s="46"/>
      <c r="FOS39" s="46"/>
      <c r="FOT39" s="46"/>
      <c r="FOU39" s="46"/>
      <c r="FOV39" s="46"/>
      <c r="FOW39" s="46"/>
      <c r="FOX39" s="46"/>
      <c r="FOY39" s="46"/>
      <c r="FOZ39" s="46"/>
      <c r="FPA39" s="46"/>
      <c r="FPB39" s="46"/>
      <c r="FPC39" s="46"/>
      <c r="FPD39" s="46"/>
      <c r="FPE39" s="46"/>
      <c r="FPF39" s="46"/>
      <c r="FPG39" s="46"/>
      <c r="FPH39" s="46"/>
      <c r="FPI39" s="46"/>
      <c r="FPJ39" s="46"/>
      <c r="FPK39" s="46"/>
      <c r="FPL39" s="46"/>
      <c r="FPM39" s="46"/>
      <c r="FPN39" s="46"/>
      <c r="FPO39" s="46"/>
      <c r="FPP39" s="46"/>
      <c r="FPQ39" s="46"/>
      <c r="FPR39" s="46"/>
      <c r="FPS39" s="46"/>
      <c r="FPT39" s="46"/>
      <c r="FPU39" s="46"/>
      <c r="FPV39" s="46"/>
      <c r="FPW39" s="46"/>
      <c r="FPX39" s="46"/>
      <c r="FPY39" s="46"/>
      <c r="FPZ39" s="46"/>
      <c r="FQA39" s="46"/>
      <c r="FQB39" s="46"/>
      <c r="FQC39" s="46"/>
      <c r="FQD39" s="46"/>
      <c r="FQE39" s="46"/>
      <c r="FQF39" s="46"/>
      <c r="FQG39" s="46"/>
      <c r="FQH39" s="46"/>
      <c r="FQI39" s="46"/>
      <c r="FQJ39" s="46"/>
      <c r="FQK39" s="46"/>
      <c r="FQL39" s="46"/>
      <c r="FQM39" s="46"/>
      <c r="FQN39" s="46"/>
      <c r="FQO39" s="46"/>
      <c r="FQP39" s="46"/>
      <c r="FQQ39" s="46"/>
      <c r="FQR39" s="46"/>
      <c r="FQS39" s="46"/>
      <c r="FQT39" s="46"/>
      <c r="FQU39" s="46"/>
      <c r="FQV39" s="46"/>
      <c r="FQW39" s="46"/>
      <c r="FQX39" s="46"/>
      <c r="FQY39" s="46"/>
      <c r="FQZ39" s="46"/>
      <c r="FRA39" s="46"/>
      <c r="FRB39" s="46"/>
      <c r="FRC39" s="46"/>
      <c r="FRD39" s="46"/>
      <c r="FRE39" s="46"/>
      <c r="FRF39" s="46"/>
      <c r="FRG39" s="46"/>
      <c r="FRH39" s="46"/>
      <c r="FRI39" s="46"/>
      <c r="FRJ39" s="46"/>
      <c r="FRK39" s="46"/>
      <c r="FRL39" s="46"/>
      <c r="FRM39" s="46"/>
      <c r="FRN39" s="46"/>
      <c r="FRO39" s="46"/>
      <c r="FRP39" s="46"/>
      <c r="FRQ39" s="46"/>
      <c r="FRR39" s="46"/>
      <c r="FRS39" s="46"/>
      <c r="FRT39" s="46"/>
      <c r="FRU39" s="46"/>
      <c r="FRV39" s="46"/>
      <c r="FRW39" s="46"/>
      <c r="FRX39" s="46"/>
      <c r="FRY39" s="46"/>
      <c r="FRZ39" s="46"/>
      <c r="FSA39" s="46"/>
      <c r="FSB39" s="46"/>
      <c r="FSC39" s="46"/>
      <c r="FSD39" s="46"/>
      <c r="FSE39" s="46"/>
      <c r="FSF39" s="46"/>
      <c r="FSG39" s="46"/>
      <c r="FSH39" s="46"/>
      <c r="FSI39" s="46"/>
      <c r="FSJ39" s="46"/>
      <c r="FSK39" s="46"/>
      <c r="FSL39" s="46"/>
      <c r="FSM39" s="46"/>
      <c r="FSN39" s="46"/>
      <c r="FSO39" s="46"/>
      <c r="FSP39" s="46"/>
      <c r="FSQ39" s="46"/>
      <c r="FSR39" s="46"/>
      <c r="FSS39" s="46"/>
      <c r="FST39" s="46"/>
      <c r="FSU39" s="46"/>
      <c r="FSV39" s="46"/>
      <c r="FSW39" s="46"/>
      <c r="FSX39" s="46"/>
      <c r="FSY39" s="46"/>
      <c r="FSZ39" s="46"/>
      <c r="FTA39" s="46"/>
      <c r="FTB39" s="46"/>
      <c r="FTC39" s="46"/>
      <c r="FTD39" s="46"/>
      <c r="FTE39" s="46"/>
      <c r="FTF39" s="46"/>
      <c r="FTG39" s="46"/>
      <c r="FTH39" s="46"/>
      <c r="FTI39" s="46"/>
      <c r="FTJ39" s="46"/>
      <c r="FTK39" s="46"/>
      <c r="FTL39" s="46"/>
      <c r="FTM39" s="46"/>
      <c r="FTN39" s="46"/>
      <c r="FTO39" s="46"/>
      <c r="FTP39" s="46"/>
      <c r="FTQ39" s="46"/>
      <c r="FTR39" s="46"/>
      <c r="FTS39" s="46"/>
      <c r="FTT39" s="46"/>
      <c r="FTU39" s="46"/>
      <c r="FTV39" s="46"/>
      <c r="FTW39" s="46"/>
      <c r="FTX39" s="46"/>
      <c r="FTY39" s="46"/>
      <c r="FTZ39" s="46"/>
      <c r="FUA39" s="46"/>
      <c r="FUB39" s="46"/>
      <c r="FUC39" s="46"/>
      <c r="FUD39" s="46"/>
      <c r="FUE39" s="46"/>
      <c r="FUF39" s="46"/>
      <c r="FUG39" s="46"/>
      <c r="FUH39" s="46"/>
      <c r="FUI39" s="46"/>
      <c r="FUJ39" s="46"/>
      <c r="FUK39" s="46"/>
      <c r="FUL39" s="46"/>
      <c r="FUM39" s="46"/>
      <c r="FUN39" s="46"/>
      <c r="FUO39" s="46"/>
      <c r="FUP39" s="46"/>
      <c r="FUQ39" s="46"/>
      <c r="FUR39" s="46"/>
      <c r="FUS39" s="46"/>
      <c r="FUT39" s="46"/>
      <c r="FUU39" s="46"/>
      <c r="FUV39" s="46"/>
      <c r="FUW39" s="46"/>
      <c r="FUX39" s="46"/>
      <c r="FUY39" s="46"/>
      <c r="FUZ39" s="46"/>
      <c r="FVA39" s="46"/>
      <c r="FVB39" s="46"/>
      <c r="FVC39" s="46"/>
      <c r="FVD39" s="46"/>
      <c r="FVE39" s="46"/>
      <c r="FVF39" s="46"/>
      <c r="FVG39" s="46"/>
      <c r="FVH39" s="46"/>
      <c r="FVI39" s="46"/>
      <c r="FVJ39" s="46"/>
      <c r="FVK39" s="46"/>
      <c r="FVL39" s="46"/>
      <c r="FVM39" s="46"/>
      <c r="FVN39" s="46"/>
      <c r="FVO39" s="46"/>
      <c r="FVP39" s="46"/>
      <c r="FVQ39" s="46"/>
      <c r="FVR39" s="46"/>
      <c r="FVS39" s="46"/>
      <c r="FVT39" s="46"/>
      <c r="FVU39" s="46"/>
      <c r="FVV39" s="46"/>
      <c r="FVW39" s="46"/>
      <c r="FVX39" s="46"/>
      <c r="FVY39" s="46"/>
      <c r="FVZ39" s="46"/>
      <c r="FWA39" s="46"/>
      <c r="FWB39" s="46"/>
      <c r="FWC39" s="46"/>
      <c r="FWD39" s="46"/>
      <c r="FWE39" s="46"/>
      <c r="FWF39" s="46"/>
      <c r="FWG39" s="46"/>
      <c r="FWH39" s="46"/>
      <c r="FWI39" s="46"/>
      <c r="FWJ39" s="46"/>
      <c r="FWK39" s="46"/>
      <c r="FWL39" s="46"/>
      <c r="FWM39" s="46"/>
      <c r="FWN39" s="46"/>
      <c r="FWO39" s="46"/>
      <c r="FWP39" s="46"/>
      <c r="FWQ39" s="46"/>
      <c r="FWR39" s="46"/>
      <c r="FWS39" s="46"/>
      <c r="FWT39" s="46"/>
      <c r="FWU39" s="46"/>
      <c r="FWV39" s="46"/>
      <c r="FWW39" s="46"/>
      <c r="FWX39" s="46"/>
      <c r="FWY39" s="46"/>
      <c r="FWZ39" s="46"/>
      <c r="FXA39" s="46"/>
      <c r="FXB39" s="46"/>
      <c r="FXC39" s="46"/>
      <c r="FXD39" s="46"/>
      <c r="FXE39" s="46"/>
      <c r="FXF39" s="46"/>
      <c r="FXG39" s="46"/>
      <c r="FXH39" s="46"/>
      <c r="FXI39" s="46"/>
      <c r="FXJ39" s="46"/>
      <c r="FXK39" s="46"/>
      <c r="FXL39" s="46"/>
      <c r="FXM39" s="46"/>
      <c r="FXN39" s="46"/>
      <c r="FXO39" s="46"/>
      <c r="FXP39" s="46"/>
      <c r="FXQ39" s="46"/>
      <c r="FXR39" s="46"/>
      <c r="FXS39" s="46"/>
      <c r="FXT39" s="46"/>
      <c r="FXU39" s="46"/>
      <c r="FXV39" s="46"/>
      <c r="FXW39" s="46"/>
      <c r="FXX39" s="46"/>
      <c r="FXY39" s="46"/>
      <c r="FXZ39" s="46"/>
      <c r="FYA39" s="46"/>
      <c r="FYB39" s="46"/>
      <c r="FYC39" s="46"/>
      <c r="FYD39" s="46"/>
      <c r="FYE39" s="46"/>
      <c r="FYF39" s="46"/>
      <c r="FYG39" s="46"/>
      <c r="FYH39" s="46"/>
      <c r="FYI39" s="46"/>
      <c r="FYJ39" s="46"/>
      <c r="FYK39" s="46"/>
      <c r="FYL39" s="46"/>
      <c r="FYM39" s="46"/>
      <c r="FYN39" s="46"/>
      <c r="FYO39" s="46"/>
      <c r="FYP39" s="46"/>
      <c r="FYQ39" s="46"/>
      <c r="FYR39" s="46"/>
      <c r="FYS39" s="46"/>
      <c r="FYT39" s="46"/>
      <c r="FYU39" s="46"/>
      <c r="FYV39" s="46"/>
      <c r="FYW39" s="46"/>
      <c r="FYX39" s="46"/>
      <c r="FYY39" s="46"/>
      <c r="FYZ39" s="46"/>
      <c r="FZA39" s="46"/>
      <c r="FZB39" s="46"/>
      <c r="FZC39" s="46"/>
      <c r="FZD39" s="46"/>
      <c r="FZE39" s="46"/>
      <c r="FZF39" s="46"/>
      <c r="FZG39" s="46"/>
      <c r="FZH39" s="46"/>
      <c r="FZI39" s="46"/>
      <c r="FZJ39" s="46"/>
      <c r="FZK39" s="46"/>
      <c r="FZL39" s="46"/>
      <c r="FZM39" s="46"/>
      <c r="FZN39" s="46"/>
      <c r="FZO39" s="46"/>
      <c r="FZP39" s="46"/>
      <c r="FZQ39" s="46"/>
      <c r="FZR39" s="46"/>
      <c r="FZS39" s="46"/>
      <c r="FZT39" s="46"/>
      <c r="FZU39" s="46"/>
      <c r="FZV39" s="46"/>
      <c r="FZW39" s="46"/>
      <c r="FZX39" s="46"/>
      <c r="FZY39" s="46"/>
      <c r="FZZ39" s="46"/>
      <c r="GAA39" s="46"/>
      <c r="GAB39" s="46"/>
      <c r="GAC39" s="46"/>
      <c r="GAD39" s="46"/>
      <c r="GAE39" s="46"/>
      <c r="GAF39" s="46"/>
      <c r="GAG39" s="46"/>
      <c r="GAH39" s="46"/>
      <c r="GAI39" s="46"/>
      <c r="GAJ39" s="46"/>
      <c r="GAK39" s="46"/>
      <c r="GAL39" s="46"/>
      <c r="GAM39" s="46"/>
      <c r="GAN39" s="46"/>
      <c r="GAO39" s="46"/>
      <c r="GAP39" s="46"/>
      <c r="GAQ39" s="46"/>
      <c r="GAR39" s="46"/>
      <c r="GAS39" s="46"/>
      <c r="GAT39" s="46"/>
      <c r="GAU39" s="46"/>
      <c r="GAV39" s="46"/>
      <c r="GAW39" s="46"/>
      <c r="GAX39" s="46"/>
      <c r="GAY39" s="46"/>
      <c r="GAZ39" s="46"/>
      <c r="GBA39" s="46"/>
      <c r="GBB39" s="46"/>
      <c r="GBC39" s="46"/>
      <c r="GBD39" s="46"/>
      <c r="GBE39" s="46"/>
      <c r="GBF39" s="46"/>
      <c r="GBG39" s="46"/>
      <c r="GBH39" s="46"/>
      <c r="GBI39" s="46"/>
      <c r="GBJ39" s="46"/>
      <c r="GBK39" s="46"/>
      <c r="GBL39" s="46"/>
      <c r="GBM39" s="46"/>
      <c r="GBN39" s="46"/>
      <c r="GBO39" s="46"/>
      <c r="GBP39" s="46"/>
      <c r="GBQ39" s="46"/>
      <c r="GBR39" s="46"/>
      <c r="GBS39" s="46"/>
      <c r="GBT39" s="46"/>
      <c r="GBU39" s="46"/>
      <c r="GBV39" s="46"/>
      <c r="GBW39" s="46"/>
      <c r="GBX39" s="46"/>
      <c r="GBY39" s="46"/>
      <c r="GBZ39" s="46"/>
      <c r="GCA39" s="46"/>
      <c r="GCB39" s="46"/>
      <c r="GCC39" s="46"/>
      <c r="GCD39" s="46"/>
      <c r="GCE39" s="46"/>
      <c r="GCF39" s="46"/>
      <c r="GCG39" s="46"/>
      <c r="GCH39" s="46"/>
      <c r="GCI39" s="46"/>
      <c r="GCJ39" s="46"/>
      <c r="GCK39" s="46"/>
      <c r="GCL39" s="46"/>
      <c r="GCM39" s="46"/>
      <c r="GCN39" s="46"/>
      <c r="GCO39" s="46"/>
      <c r="GCP39" s="46"/>
      <c r="GCQ39" s="46"/>
      <c r="GCR39" s="46"/>
      <c r="GCS39" s="46"/>
      <c r="GCT39" s="46"/>
      <c r="GCU39" s="46"/>
      <c r="GCV39" s="46"/>
      <c r="GCW39" s="46"/>
      <c r="GCX39" s="46"/>
      <c r="GCY39" s="46"/>
      <c r="GCZ39" s="46"/>
      <c r="GDA39" s="46"/>
      <c r="GDB39" s="46"/>
      <c r="GDC39" s="46"/>
      <c r="GDD39" s="46"/>
      <c r="GDE39" s="46"/>
      <c r="GDF39" s="46"/>
      <c r="GDG39" s="46"/>
      <c r="GDH39" s="46"/>
      <c r="GDI39" s="46"/>
      <c r="GDJ39" s="46"/>
      <c r="GDK39" s="46"/>
      <c r="GDL39" s="46"/>
      <c r="GDM39" s="46"/>
      <c r="GDN39" s="46"/>
      <c r="GDO39" s="46"/>
      <c r="GDP39" s="46"/>
      <c r="GDQ39" s="46"/>
      <c r="GDR39" s="46"/>
      <c r="GDS39" s="46"/>
      <c r="GDT39" s="46"/>
      <c r="GDU39" s="46"/>
      <c r="GDV39" s="46"/>
      <c r="GDW39" s="46"/>
      <c r="GDX39" s="46"/>
      <c r="GDY39" s="46"/>
      <c r="GDZ39" s="46"/>
      <c r="GEA39" s="46"/>
      <c r="GEB39" s="46"/>
      <c r="GEC39" s="46"/>
      <c r="GED39" s="46"/>
      <c r="GEE39" s="46"/>
      <c r="GEF39" s="46"/>
      <c r="GEG39" s="46"/>
      <c r="GEH39" s="46"/>
      <c r="GEI39" s="46"/>
      <c r="GEJ39" s="46"/>
      <c r="GEK39" s="46"/>
      <c r="GEL39" s="46"/>
      <c r="GEM39" s="46"/>
      <c r="GEN39" s="46"/>
      <c r="GEO39" s="46"/>
      <c r="GEP39" s="46"/>
      <c r="GEQ39" s="46"/>
      <c r="GER39" s="46"/>
      <c r="GES39" s="46"/>
      <c r="GET39" s="46"/>
      <c r="GEU39" s="46"/>
      <c r="GEV39" s="46"/>
      <c r="GEW39" s="46"/>
      <c r="GEX39" s="46"/>
      <c r="GEY39" s="46"/>
      <c r="GEZ39" s="46"/>
      <c r="GFA39" s="46"/>
      <c r="GFB39" s="46"/>
      <c r="GFC39" s="46"/>
      <c r="GFD39" s="46"/>
      <c r="GFE39" s="46"/>
      <c r="GFF39" s="46"/>
      <c r="GFG39" s="46"/>
      <c r="GFH39" s="46"/>
      <c r="GFI39" s="46"/>
      <c r="GFJ39" s="46"/>
      <c r="GFK39" s="46"/>
      <c r="GFL39" s="46"/>
      <c r="GFM39" s="46"/>
      <c r="GFN39" s="46"/>
      <c r="GFO39" s="46"/>
      <c r="GFP39" s="46"/>
      <c r="GFQ39" s="46"/>
      <c r="GFR39" s="46"/>
      <c r="GFS39" s="46"/>
      <c r="GFT39" s="46"/>
      <c r="GFU39" s="46"/>
      <c r="GFV39" s="46"/>
      <c r="GFW39" s="46"/>
      <c r="GFX39" s="46"/>
      <c r="GFY39" s="46"/>
      <c r="GFZ39" s="46"/>
      <c r="GGA39" s="46"/>
      <c r="GGB39" s="46"/>
      <c r="GGC39" s="46"/>
      <c r="GGD39" s="46"/>
      <c r="GGE39" s="46"/>
      <c r="GGF39" s="46"/>
      <c r="GGG39" s="46"/>
      <c r="GGH39" s="46"/>
      <c r="GGI39" s="46"/>
      <c r="GGJ39" s="46"/>
      <c r="GGK39" s="46"/>
      <c r="GGL39" s="46"/>
      <c r="GGM39" s="46"/>
      <c r="GGN39" s="46"/>
      <c r="GGO39" s="46"/>
      <c r="GGP39" s="46"/>
      <c r="GGQ39" s="46"/>
      <c r="GGR39" s="46"/>
      <c r="GGS39" s="46"/>
      <c r="GGT39" s="46"/>
      <c r="GGU39" s="46"/>
      <c r="GGV39" s="46"/>
      <c r="GGW39" s="46"/>
      <c r="GGX39" s="46"/>
      <c r="GGY39" s="46"/>
      <c r="GGZ39" s="46"/>
      <c r="GHA39" s="46"/>
      <c r="GHB39" s="46"/>
      <c r="GHC39" s="46"/>
      <c r="GHD39" s="46"/>
      <c r="GHE39" s="46"/>
      <c r="GHF39" s="46"/>
      <c r="GHG39" s="46"/>
      <c r="GHH39" s="46"/>
      <c r="GHI39" s="46"/>
      <c r="GHJ39" s="46"/>
      <c r="GHK39" s="46"/>
      <c r="GHL39" s="46"/>
      <c r="GHM39" s="46"/>
      <c r="GHN39" s="46"/>
      <c r="GHO39" s="46"/>
      <c r="GHP39" s="46"/>
      <c r="GHQ39" s="46"/>
      <c r="GHR39" s="46"/>
      <c r="GHS39" s="46"/>
      <c r="GHT39" s="46"/>
      <c r="GHU39" s="46"/>
      <c r="GHV39" s="46"/>
      <c r="GHW39" s="46"/>
      <c r="GHX39" s="46"/>
      <c r="GHY39" s="46"/>
      <c r="GHZ39" s="46"/>
      <c r="GIA39" s="46"/>
      <c r="GIB39" s="46"/>
      <c r="GIC39" s="46"/>
      <c r="GID39" s="46"/>
      <c r="GIE39" s="46"/>
      <c r="GIF39" s="46"/>
      <c r="GIG39" s="46"/>
      <c r="GIH39" s="46"/>
      <c r="GII39" s="46"/>
      <c r="GIJ39" s="46"/>
      <c r="GIK39" s="46"/>
      <c r="GIL39" s="46"/>
      <c r="GIM39" s="46"/>
      <c r="GIN39" s="46"/>
      <c r="GIO39" s="46"/>
      <c r="GIP39" s="46"/>
      <c r="GIQ39" s="46"/>
      <c r="GIR39" s="46"/>
      <c r="GIS39" s="46"/>
      <c r="GIT39" s="46"/>
      <c r="GIU39" s="46"/>
      <c r="GIV39" s="46"/>
      <c r="GIW39" s="46"/>
      <c r="GIX39" s="46"/>
      <c r="GIY39" s="46"/>
      <c r="GIZ39" s="46"/>
      <c r="GJA39" s="46"/>
      <c r="GJB39" s="46"/>
      <c r="GJC39" s="46"/>
      <c r="GJD39" s="46"/>
      <c r="GJE39" s="46"/>
      <c r="GJF39" s="46"/>
      <c r="GJG39" s="46"/>
      <c r="GJH39" s="46"/>
      <c r="GJI39" s="46"/>
      <c r="GJJ39" s="46"/>
      <c r="GJK39" s="46"/>
      <c r="GJL39" s="46"/>
      <c r="GJM39" s="46"/>
      <c r="GJN39" s="46"/>
      <c r="GJO39" s="46"/>
      <c r="GJP39" s="46"/>
      <c r="GJQ39" s="46"/>
      <c r="GJR39" s="46"/>
      <c r="GJS39" s="46"/>
      <c r="GJT39" s="46"/>
      <c r="GJU39" s="46"/>
      <c r="GJV39" s="46"/>
      <c r="GJW39" s="46"/>
      <c r="GJX39" s="46"/>
      <c r="GJY39" s="46"/>
      <c r="GJZ39" s="46"/>
      <c r="GKA39" s="46"/>
      <c r="GKB39" s="46"/>
      <c r="GKC39" s="46"/>
      <c r="GKD39" s="46"/>
      <c r="GKE39" s="46"/>
      <c r="GKF39" s="46"/>
      <c r="GKG39" s="46"/>
      <c r="GKH39" s="46"/>
      <c r="GKI39" s="46"/>
      <c r="GKJ39" s="46"/>
      <c r="GKK39" s="46"/>
      <c r="GKL39" s="46"/>
      <c r="GKM39" s="46"/>
      <c r="GKN39" s="46"/>
      <c r="GKO39" s="46"/>
      <c r="GKP39" s="46"/>
      <c r="GKQ39" s="46"/>
      <c r="GKR39" s="46"/>
      <c r="GKS39" s="46"/>
      <c r="GKT39" s="46"/>
      <c r="GKU39" s="46"/>
      <c r="GKV39" s="46"/>
      <c r="GKW39" s="46"/>
      <c r="GKX39" s="46"/>
      <c r="GKY39" s="46"/>
      <c r="GKZ39" s="46"/>
      <c r="GLA39" s="46"/>
      <c r="GLB39" s="46"/>
      <c r="GLC39" s="46"/>
      <c r="GLD39" s="46"/>
      <c r="GLE39" s="46"/>
      <c r="GLF39" s="46"/>
      <c r="GLG39" s="46"/>
      <c r="GLH39" s="46"/>
      <c r="GLI39" s="46"/>
      <c r="GLJ39" s="46"/>
      <c r="GLK39" s="46"/>
      <c r="GLL39" s="46"/>
      <c r="GLM39" s="46"/>
      <c r="GLN39" s="46"/>
      <c r="GLO39" s="46"/>
      <c r="GLP39" s="46"/>
      <c r="GLQ39" s="46"/>
      <c r="GLR39" s="46"/>
      <c r="GLS39" s="46"/>
      <c r="GLT39" s="46"/>
      <c r="GLU39" s="46"/>
      <c r="GLV39" s="46"/>
      <c r="GLW39" s="46"/>
      <c r="GLX39" s="46"/>
      <c r="GLY39" s="46"/>
      <c r="GLZ39" s="46"/>
      <c r="GMA39" s="46"/>
      <c r="GMB39" s="46"/>
      <c r="GMC39" s="46"/>
      <c r="GMD39" s="46"/>
      <c r="GME39" s="46"/>
      <c r="GMF39" s="46"/>
      <c r="GMG39" s="46"/>
      <c r="GMH39" s="46"/>
      <c r="GMI39" s="46"/>
      <c r="GMJ39" s="46"/>
      <c r="GMK39" s="46"/>
      <c r="GML39" s="46"/>
      <c r="GMM39" s="46"/>
      <c r="GMN39" s="46"/>
      <c r="GMO39" s="46"/>
      <c r="GMP39" s="46"/>
      <c r="GMQ39" s="46"/>
      <c r="GMR39" s="46"/>
      <c r="GMS39" s="46"/>
      <c r="GMT39" s="46"/>
      <c r="GMU39" s="46"/>
      <c r="GMV39" s="46"/>
      <c r="GMW39" s="46"/>
      <c r="GMX39" s="46"/>
      <c r="GMY39" s="46"/>
      <c r="GMZ39" s="46"/>
      <c r="GNA39" s="46"/>
      <c r="GNB39" s="46"/>
      <c r="GNC39" s="46"/>
      <c r="GND39" s="46"/>
      <c r="GNE39" s="46"/>
      <c r="GNF39" s="46"/>
      <c r="GNG39" s="46"/>
      <c r="GNH39" s="46"/>
      <c r="GNI39" s="46"/>
      <c r="GNJ39" s="46"/>
      <c r="GNK39" s="46"/>
      <c r="GNL39" s="46"/>
      <c r="GNM39" s="46"/>
      <c r="GNN39" s="46"/>
      <c r="GNO39" s="46"/>
      <c r="GNP39" s="46"/>
      <c r="GNQ39" s="46"/>
      <c r="GNR39" s="46"/>
      <c r="GNS39" s="46"/>
      <c r="GNT39" s="46"/>
      <c r="GNU39" s="46"/>
      <c r="GNV39" s="46"/>
      <c r="GNW39" s="46"/>
      <c r="GNX39" s="46"/>
      <c r="GNY39" s="46"/>
      <c r="GNZ39" s="46"/>
      <c r="GOA39" s="46"/>
      <c r="GOB39" s="46"/>
      <c r="GOC39" s="46"/>
      <c r="GOD39" s="46"/>
      <c r="GOE39" s="46"/>
      <c r="GOF39" s="46"/>
      <c r="GOG39" s="46"/>
      <c r="GOH39" s="46"/>
      <c r="GOI39" s="46"/>
      <c r="GOJ39" s="46"/>
      <c r="GOK39" s="46"/>
      <c r="GOL39" s="46"/>
      <c r="GOM39" s="46"/>
      <c r="GON39" s="46"/>
      <c r="GOO39" s="46"/>
      <c r="GOP39" s="46"/>
      <c r="GOQ39" s="46"/>
      <c r="GOR39" s="46"/>
      <c r="GOS39" s="46"/>
      <c r="GOT39" s="46"/>
      <c r="GOU39" s="46"/>
      <c r="GOV39" s="46"/>
      <c r="GOW39" s="46"/>
      <c r="GOX39" s="46"/>
      <c r="GOY39" s="46"/>
      <c r="GOZ39" s="46"/>
      <c r="GPA39" s="46"/>
      <c r="GPB39" s="46"/>
      <c r="GPC39" s="46"/>
      <c r="GPD39" s="46"/>
      <c r="GPE39" s="46"/>
      <c r="GPF39" s="46"/>
      <c r="GPG39" s="46"/>
      <c r="GPH39" s="46"/>
      <c r="GPI39" s="46"/>
      <c r="GPJ39" s="46"/>
      <c r="GPK39" s="46"/>
      <c r="GPL39" s="46"/>
      <c r="GPM39" s="46"/>
      <c r="GPN39" s="46"/>
      <c r="GPO39" s="46"/>
      <c r="GPP39" s="46"/>
      <c r="GPQ39" s="46"/>
      <c r="GPR39" s="46"/>
      <c r="GPS39" s="46"/>
      <c r="GPT39" s="46"/>
      <c r="GPU39" s="46"/>
      <c r="GPV39" s="46"/>
      <c r="GPW39" s="46"/>
      <c r="GPX39" s="46"/>
      <c r="GPY39" s="46"/>
      <c r="GPZ39" s="46"/>
      <c r="GQA39" s="46"/>
      <c r="GQB39" s="46"/>
      <c r="GQC39" s="46"/>
      <c r="GQD39" s="46"/>
      <c r="GQE39" s="46"/>
      <c r="GQF39" s="46"/>
      <c r="GQG39" s="46"/>
      <c r="GQH39" s="46"/>
      <c r="GQI39" s="46"/>
      <c r="GQJ39" s="46"/>
      <c r="GQK39" s="46"/>
      <c r="GQL39" s="46"/>
      <c r="GQM39" s="46"/>
      <c r="GQN39" s="46"/>
      <c r="GQO39" s="46"/>
      <c r="GQP39" s="46"/>
      <c r="GQQ39" s="46"/>
      <c r="GQR39" s="46"/>
      <c r="GQS39" s="46"/>
      <c r="GQT39" s="46"/>
      <c r="GQU39" s="46"/>
      <c r="GQV39" s="46"/>
      <c r="GQW39" s="46"/>
      <c r="GQX39" s="46"/>
      <c r="GQY39" s="46"/>
      <c r="GQZ39" s="46"/>
      <c r="GRA39" s="46"/>
      <c r="GRB39" s="46"/>
      <c r="GRC39" s="46"/>
      <c r="GRD39" s="46"/>
      <c r="GRE39" s="46"/>
      <c r="GRF39" s="46"/>
      <c r="GRG39" s="46"/>
      <c r="GRH39" s="46"/>
      <c r="GRI39" s="46"/>
      <c r="GRJ39" s="46"/>
      <c r="GRK39" s="46"/>
      <c r="GRL39" s="46"/>
      <c r="GRM39" s="46"/>
      <c r="GRN39" s="46"/>
      <c r="GRO39" s="46"/>
      <c r="GRP39" s="46"/>
      <c r="GRQ39" s="46"/>
      <c r="GRR39" s="46"/>
      <c r="GRS39" s="46"/>
      <c r="GRT39" s="46"/>
      <c r="GRU39" s="46"/>
      <c r="GRV39" s="46"/>
      <c r="GRW39" s="46"/>
      <c r="GRX39" s="46"/>
      <c r="GRY39" s="46"/>
      <c r="GRZ39" s="46"/>
      <c r="GSA39" s="46"/>
      <c r="GSB39" s="46"/>
      <c r="GSC39" s="46"/>
      <c r="GSD39" s="46"/>
      <c r="GSE39" s="46"/>
      <c r="GSF39" s="46"/>
      <c r="GSG39" s="46"/>
      <c r="GSH39" s="46"/>
      <c r="GSI39" s="46"/>
      <c r="GSJ39" s="46"/>
      <c r="GSK39" s="46"/>
      <c r="GSL39" s="46"/>
      <c r="GSM39" s="46"/>
      <c r="GSN39" s="46"/>
      <c r="GSO39" s="46"/>
      <c r="GSP39" s="46"/>
      <c r="GSQ39" s="46"/>
      <c r="GSR39" s="46"/>
      <c r="GSS39" s="46"/>
      <c r="GST39" s="46"/>
      <c r="GSU39" s="46"/>
      <c r="GSV39" s="46"/>
      <c r="GSW39" s="46"/>
      <c r="GSX39" s="46"/>
      <c r="GSY39" s="46"/>
      <c r="GSZ39" s="46"/>
      <c r="GTA39" s="46"/>
      <c r="GTB39" s="46"/>
      <c r="GTC39" s="46"/>
      <c r="GTD39" s="46"/>
      <c r="GTE39" s="46"/>
      <c r="GTF39" s="46"/>
      <c r="GTG39" s="46"/>
      <c r="GTH39" s="46"/>
      <c r="GTI39" s="46"/>
      <c r="GTJ39" s="46"/>
      <c r="GTK39" s="46"/>
      <c r="GTL39" s="46"/>
      <c r="GTM39" s="46"/>
      <c r="GTN39" s="46"/>
      <c r="GTO39" s="46"/>
      <c r="GTP39" s="46"/>
      <c r="GTQ39" s="46"/>
      <c r="GTR39" s="46"/>
      <c r="GTS39" s="46"/>
      <c r="GTT39" s="46"/>
      <c r="GTU39" s="46"/>
      <c r="GTV39" s="46"/>
      <c r="GTW39" s="46"/>
      <c r="GTX39" s="46"/>
      <c r="GTY39" s="46"/>
      <c r="GTZ39" s="46"/>
      <c r="GUA39" s="46"/>
      <c r="GUB39" s="46"/>
      <c r="GUC39" s="46"/>
      <c r="GUD39" s="46"/>
      <c r="GUE39" s="46"/>
      <c r="GUF39" s="46"/>
      <c r="GUG39" s="46"/>
      <c r="GUH39" s="46"/>
      <c r="GUI39" s="46"/>
      <c r="GUJ39" s="46"/>
      <c r="GUK39" s="46"/>
      <c r="GUL39" s="46"/>
      <c r="GUM39" s="46"/>
      <c r="GUN39" s="46"/>
      <c r="GUO39" s="46"/>
      <c r="GUP39" s="46"/>
      <c r="GUQ39" s="46"/>
      <c r="GUR39" s="46"/>
      <c r="GUS39" s="46"/>
      <c r="GUT39" s="46"/>
      <c r="GUU39" s="46"/>
      <c r="GUV39" s="46"/>
      <c r="GUW39" s="46"/>
      <c r="GUX39" s="46"/>
      <c r="GUY39" s="46"/>
      <c r="GUZ39" s="46"/>
      <c r="GVA39" s="46"/>
      <c r="GVB39" s="46"/>
      <c r="GVC39" s="46"/>
      <c r="GVD39" s="46"/>
      <c r="GVE39" s="46"/>
      <c r="GVF39" s="46"/>
      <c r="GVG39" s="46"/>
      <c r="GVH39" s="46"/>
      <c r="GVI39" s="46"/>
      <c r="GVJ39" s="46"/>
      <c r="GVK39" s="46"/>
      <c r="GVL39" s="46"/>
      <c r="GVM39" s="46"/>
      <c r="GVN39" s="46"/>
      <c r="GVO39" s="46"/>
      <c r="GVP39" s="46"/>
      <c r="GVQ39" s="46"/>
      <c r="GVR39" s="46"/>
      <c r="GVS39" s="46"/>
      <c r="GVT39" s="46"/>
      <c r="GVU39" s="46"/>
      <c r="GVV39" s="46"/>
      <c r="GVW39" s="46"/>
      <c r="GVX39" s="46"/>
      <c r="GVY39" s="46"/>
      <c r="GVZ39" s="46"/>
      <c r="GWA39" s="46"/>
      <c r="GWB39" s="46"/>
      <c r="GWC39" s="46"/>
      <c r="GWD39" s="46"/>
      <c r="GWE39" s="46"/>
      <c r="GWF39" s="46"/>
      <c r="GWG39" s="46"/>
      <c r="GWH39" s="46"/>
      <c r="GWI39" s="46"/>
      <c r="GWJ39" s="46"/>
      <c r="GWK39" s="46"/>
      <c r="GWL39" s="46"/>
      <c r="GWM39" s="46"/>
      <c r="GWN39" s="46"/>
      <c r="GWO39" s="46"/>
      <c r="GWP39" s="46"/>
      <c r="GWQ39" s="46"/>
      <c r="GWR39" s="46"/>
      <c r="GWS39" s="46"/>
      <c r="GWT39" s="46"/>
      <c r="GWU39" s="46"/>
      <c r="GWV39" s="46"/>
      <c r="GWW39" s="46"/>
      <c r="GWX39" s="46"/>
      <c r="GWY39" s="46"/>
      <c r="GWZ39" s="46"/>
      <c r="GXA39" s="46"/>
      <c r="GXB39" s="46"/>
      <c r="GXC39" s="46"/>
      <c r="GXD39" s="46"/>
      <c r="GXE39" s="46"/>
      <c r="GXF39" s="46"/>
      <c r="GXG39" s="46"/>
      <c r="GXH39" s="46"/>
      <c r="GXI39" s="46"/>
      <c r="GXJ39" s="46"/>
      <c r="GXK39" s="46"/>
      <c r="GXL39" s="46"/>
      <c r="GXM39" s="46"/>
      <c r="GXN39" s="46"/>
      <c r="GXO39" s="46"/>
      <c r="GXP39" s="46"/>
      <c r="GXQ39" s="46"/>
      <c r="GXR39" s="46"/>
      <c r="GXS39" s="46"/>
      <c r="GXT39" s="46"/>
      <c r="GXU39" s="46"/>
      <c r="GXV39" s="46"/>
      <c r="GXW39" s="46"/>
      <c r="GXX39" s="46"/>
      <c r="GXY39" s="46"/>
      <c r="GXZ39" s="46"/>
      <c r="GYA39" s="46"/>
      <c r="GYB39" s="46"/>
      <c r="GYC39" s="46"/>
      <c r="GYD39" s="46"/>
      <c r="GYE39" s="46"/>
      <c r="GYF39" s="46"/>
      <c r="GYG39" s="46"/>
      <c r="GYH39" s="46"/>
      <c r="GYI39" s="46"/>
      <c r="GYJ39" s="46"/>
      <c r="GYK39" s="46"/>
      <c r="GYL39" s="46"/>
      <c r="GYM39" s="46"/>
      <c r="GYN39" s="46"/>
      <c r="GYO39" s="46"/>
      <c r="GYP39" s="46"/>
      <c r="GYQ39" s="46"/>
      <c r="GYR39" s="46"/>
      <c r="GYS39" s="46"/>
      <c r="GYT39" s="46"/>
      <c r="GYU39" s="46"/>
      <c r="GYV39" s="46"/>
      <c r="GYW39" s="46"/>
      <c r="GYX39" s="46"/>
      <c r="GYY39" s="46"/>
      <c r="GYZ39" s="46"/>
      <c r="GZA39" s="46"/>
      <c r="GZB39" s="46"/>
      <c r="GZC39" s="46"/>
      <c r="GZD39" s="46"/>
      <c r="GZE39" s="46"/>
      <c r="GZF39" s="46"/>
      <c r="GZG39" s="46"/>
      <c r="GZH39" s="46"/>
      <c r="GZI39" s="46"/>
      <c r="GZJ39" s="46"/>
      <c r="GZK39" s="46"/>
      <c r="GZL39" s="46"/>
      <c r="GZM39" s="46"/>
      <c r="GZN39" s="46"/>
      <c r="GZO39" s="46"/>
      <c r="GZP39" s="46"/>
      <c r="GZQ39" s="46"/>
      <c r="GZR39" s="46"/>
      <c r="GZS39" s="46"/>
      <c r="GZT39" s="46"/>
      <c r="GZU39" s="46"/>
      <c r="GZV39" s="46"/>
      <c r="GZW39" s="46"/>
      <c r="GZX39" s="46"/>
      <c r="GZY39" s="46"/>
      <c r="GZZ39" s="46"/>
      <c r="HAA39" s="46"/>
      <c r="HAB39" s="46"/>
      <c r="HAC39" s="46"/>
      <c r="HAD39" s="46"/>
      <c r="HAE39" s="46"/>
      <c r="HAF39" s="46"/>
      <c r="HAG39" s="46"/>
      <c r="HAH39" s="46"/>
      <c r="HAI39" s="46"/>
      <c r="HAJ39" s="46"/>
      <c r="HAK39" s="46"/>
      <c r="HAL39" s="46"/>
      <c r="HAM39" s="46"/>
      <c r="HAN39" s="46"/>
      <c r="HAO39" s="46"/>
      <c r="HAP39" s="46"/>
      <c r="HAQ39" s="46"/>
      <c r="HAR39" s="46"/>
      <c r="HAS39" s="46"/>
      <c r="HAT39" s="46"/>
      <c r="HAU39" s="46"/>
      <c r="HAV39" s="46"/>
      <c r="HAW39" s="46"/>
      <c r="HAX39" s="46"/>
      <c r="HAY39" s="46"/>
      <c r="HAZ39" s="46"/>
      <c r="HBA39" s="46"/>
      <c r="HBB39" s="46"/>
      <c r="HBC39" s="46"/>
      <c r="HBD39" s="46"/>
      <c r="HBE39" s="46"/>
      <c r="HBF39" s="46"/>
      <c r="HBG39" s="46"/>
      <c r="HBH39" s="46"/>
      <c r="HBI39" s="46"/>
      <c r="HBJ39" s="46"/>
      <c r="HBK39" s="46"/>
      <c r="HBL39" s="46"/>
      <c r="HBM39" s="46"/>
      <c r="HBN39" s="46"/>
      <c r="HBO39" s="46"/>
      <c r="HBP39" s="46"/>
      <c r="HBQ39" s="46"/>
      <c r="HBR39" s="46"/>
      <c r="HBS39" s="46"/>
      <c r="HBT39" s="46"/>
      <c r="HBU39" s="46"/>
      <c r="HBV39" s="46"/>
      <c r="HBW39" s="46"/>
      <c r="HBX39" s="46"/>
      <c r="HBY39" s="46"/>
      <c r="HBZ39" s="46"/>
      <c r="HCA39" s="46"/>
      <c r="HCB39" s="46"/>
      <c r="HCC39" s="46"/>
      <c r="HCD39" s="46"/>
      <c r="HCE39" s="46"/>
      <c r="HCF39" s="46"/>
      <c r="HCG39" s="46"/>
      <c r="HCH39" s="46"/>
      <c r="HCI39" s="46"/>
      <c r="HCJ39" s="46"/>
      <c r="HCK39" s="46"/>
      <c r="HCL39" s="46"/>
      <c r="HCM39" s="46"/>
      <c r="HCN39" s="46"/>
      <c r="HCO39" s="46"/>
      <c r="HCP39" s="46"/>
      <c r="HCQ39" s="46"/>
      <c r="HCR39" s="46"/>
      <c r="HCS39" s="46"/>
      <c r="HCT39" s="46"/>
      <c r="HCU39" s="46"/>
      <c r="HCV39" s="46"/>
      <c r="HCW39" s="46"/>
      <c r="HCX39" s="46"/>
      <c r="HCY39" s="46"/>
      <c r="HCZ39" s="46"/>
      <c r="HDA39" s="46"/>
      <c r="HDB39" s="46"/>
      <c r="HDC39" s="46"/>
      <c r="HDD39" s="46"/>
      <c r="HDE39" s="46"/>
      <c r="HDF39" s="46"/>
      <c r="HDG39" s="46"/>
      <c r="HDH39" s="46"/>
      <c r="HDI39" s="46"/>
      <c r="HDJ39" s="46"/>
      <c r="HDK39" s="46"/>
      <c r="HDL39" s="46"/>
      <c r="HDM39" s="46"/>
      <c r="HDN39" s="46"/>
      <c r="HDO39" s="46"/>
      <c r="HDP39" s="46"/>
      <c r="HDQ39" s="46"/>
      <c r="HDR39" s="46"/>
      <c r="HDS39" s="46"/>
      <c r="HDT39" s="46"/>
      <c r="HDU39" s="46"/>
      <c r="HDV39" s="46"/>
      <c r="HDW39" s="46"/>
      <c r="HDX39" s="46"/>
      <c r="HDY39" s="46"/>
      <c r="HDZ39" s="46"/>
      <c r="HEA39" s="46"/>
      <c r="HEB39" s="46"/>
      <c r="HEC39" s="46"/>
      <c r="HED39" s="46"/>
      <c r="HEE39" s="46"/>
      <c r="HEF39" s="46"/>
      <c r="HEG39" s="46"/>
      <c r="HEH39" s="46"/>
      <c r="HEI39" s="46"/>
      <c r="HEJ39" s="46"/>
      <c r="HEK39" s="46"/>
      <c r="HEL39" s="46"/>
      <c r="HEM39" s="46"/>
      <c r="HEN39" s="46"/>
      <c r="HEO39" s="46"/>
      <c r="HEP39" s="46"/>
      <c r="HEQ39" s="46"/>
      <c r="HER39" s="46"/>
      <c r="HES39" s="46"/>
      <c r="HET39" s="46"/>
      <c r="HEU39" s="46"/>
      <c r="HEV39" s="46"/>
      <c r="HEW39" s="46"/>
      <c r="HEX39" s="46"/>
      <c r="HEY39" s="46"/>
      <c r="HEZ39" s="46"/>
      <c r="HFA39" s="46"/>
      <c r="HFB39" s="46"/>
      <c r="HFC39" s="46"/>
      <c r="HFD39" s="46"/>
      <c r="HFE39" s="46"/>
      <c r="HFF39" s="46"/>
      <c r="HFG39" s="46"/>
      <c r="HFH39" s="46"/>
      <c r="HFI39" s="46"/>
      <c r="HFJ39" s="46"/>
      <c r="HFK39" s="46"/>
      <c r="HFL39" s="46"/>
      <c r="HFM39" s="46"/>
      <c r="HFN39" s="46"/>
      <c r="HFO39" s="46"/>
      <c r="HFP39" s="46"/>
      <c r="HFQ39" s="46"/>
      <c r="HFR39" s="46"/>
      <c r="HFS39" s="46"/>
      <c r="HFT39" s="46"/>
      <c r="HFU39" s="46"/>
      <c r="HFV39" s="46"/>
      <c r="HFW39" s="46"/>
      <c r="HFX39" s="46"/>
      <c r="HFY39" s="46"/>
      <c r="HFZ39" s="46"/>
      <c r="HGA39" s="46"/>
      <c r="HGB39" s="46"/>
      <c r="HGC39" s="46"/>
      <c r="HGD39" s="46"/>
      <c r="HGE39" s="46"/>
      <c r="HGF39" s="46"/>
      <c r="HGG39" s="46"/>
      <c r="HGH39" s="46"/>
      <c r="HGI39" s="46"/>
      <c r="HGJ39" s="46"/>
      <c r="HGK39" s="46"/>
      <c r="HGL39" s="46"/>
      <c r="HGM39" s="46"/>
      <c r="HGN39" s="46"/>
      <c r="HGO39" s="46"/>
      <c r="HGP39" s="46"/>
      <c r="HGQ39" s="46"/>
      <c r="HGR39" s="46"/>
      <c r="HGS39" s="46"/>
      <c r="HGT39" s="46"/>
      <c r="HGU39" s="46"/>
      <c r="HGV39" s="46"/>
      <c r="HGW39" s="46"/>
      <c r="HGX39" s="46"/>
      <c r="HGY39" s="46"/>
      <c r="HGZ39" s="46"/>
      <c r="HHA39" s="46"/>
      <c r="HHB39" s="46"/>
      <c r="HHC39" s="46"/>
      <c r="HHD39" s="46"/>
      <c r="HHE39" s="46"/>
      <c r="HHF39" s="46"/>
      <c r="HHG39" s="46"/>
      <c r="HHH39" s="46"/>
      <c r="HHI39" s="46"/>
      <c r="HHJ39" s="46"/>
      <c r="HHK39" s="46"/>
      <c r="HHL39" s="46"/>
      <c r="HHM39" s="46"/>
      <c r="HHN39" s="46"/>
      <c r="HHO39" s="46"/>
      <c r="HHP39" s="46"/>
      <c r="HHQ39" s="46"/>
      <c r="HHR39" s="46"/>
      <c r="HHS39" s="46"/>
      <c r="HHT39" s="46"/>
      <c r="HHU39" s="46"/>
      <c r="HHV39" s="46"/>
      <c r="HHW39" s="46"/>
      <c r="HHX39" s="46"/>
      <c r="HHY39" s="46"/>
      <c r="HHZ39" s="46"/>
      <c r="HIA39" s="46"/>
      <c r="HIB39" s="46"/>
      <c r="HIC39" s="46"/>
      <c r="HID39" s="46"/>
      <c r="HIE39" s="46"/>
      <c r="HIF39" s="46"/>
      <c r="HIG39" s="46"/>
      <c r="HIH39" s="46"/>
      <c r="HII39" s="46"/>
      <c r="HIJ39" s="46"/>
      <c r="HIK39" s="46"/>
      <c r="HIL39" s="46"/>
      <c r="HIM39" s="46"/>
      <c r="HIN39" s="46"/>
      <c r="HIO39" s="46"/>
      <c r="HIP39" s="46"/>
      <c r="HIQ39" s="46"/>
      <c r="HIR39" s="46"/>
      <c r="HIS39" s="46"/>
      <c r="HIT39" s="46"/>
      <c r="HIU39" s="46"/>
      <c r="HIV39" s="46"/>
      <c r="HIW39" s="46"/>
      <c r="HIX39" s="46"/>
      <c r="HIY39" s="46"/>
      <c r="HIZ39" s="46"/>
      <c r="HJA39" s="46"/>
      <c r="HJB39" s="46"/>
      <c r="HJC39" s="46"/>
      <c r="HJD39" s="46"/>
      <c r="HJE39" s="46"/>
      <c r="HJF39" s="46"/>
      <c r="HJG39" s="46"/>
      <c r="HJH39" s="46"/>
      <c r="HJI39" s="46"/>
      <c r="HJJ39" s="46"/>
      <c r="HJK39" s="46"/>
      <c r="HJL39" s="46"/>
      <c r="HJM39" s="46"/>
      <c r="HJN39" s="46"/>
      <c r="HJO39" s="46"/>
      <c r="HJP39" s="46"/>
      <c r="HJQ39" s="46"/>
      <c r="HJR39" s="46"/>
      <c r="HJS39" s="46"/>
      <c r="HJT39" s="46"/>
      <c r="HJU39" s="46"/>
      <c r="HJV39" s="46"/>
      <c r="HJW39" s="46"/>
      <c r="HJX39" s="46"/>
      <c r="HJY39" s="46"/>
      <c r="HJZ39" s="46"/>
      <c r="HKA39" s="46"/>
      <c r="HKB39" s="46"/>
      <c r="HKC39" s="46"/>
      <c r="HKD39" s="46"/>
      <c r="HKE39" s="46"/>
      <c r="HKF39" s="46"/>
      <c r="HKG39" s="46"/>
      <c r="HKH39" s="46"/>
      <c r="HKI39" s="46"/>
      <c r="HKJ39" s="46"/>
      <c r="HKK39" s="46"/>
      <c r="HKL39" s="46"/>
      <c r="HKM39" s="46"/>
      <c r="HKN39" s="46"/>
      <c r="HKO39" s="46"/>
      <c r="HKP39" s="46"/>
      <c r="HKQ39" s="46"/>
      <c r="HKR39" s="46"/>
      <c r="HKS39" s="46"/>
      <c r="HKT39" s="46"/>
      <c r="HKU39" s="46"/>
      <c r="HKV39" s="46"/>
      <c r="HKW39" s="46"/>
      <c r="HKX39" s="46"/>
      <c r="HKY39" s="46"/>
      <c r="HKZ39" s="46"/>
      <c r="HLA39" s="46"/>
      <c r="HLB39" s="46"/>
      <c r="HLC39" s="46"/>
      <c r="HLD39" s="46"/>
      <c r="HLE39" s="46"/>
      <c r="HLF39" s="46"/>
      <c r="HLG39" s="46"/>
      <c r="HLH39" s="46"/>
      <c r="HLI39" s="46"/>
      <c r="HLJ39" s="46"/>
      <c r="HLK39" s="46"/>
      <c r="HLL39" s="46"/>
      <c r="HLM39" s="46"/>
      <c r="HLN39" s="46"/>
      <c r="HLO39" s="46"/>
      <c r="HLP39" s="46"/>
      <c r="HLQ39" s="46"/>
      <c r="HLR39" s="46"/>
      <c r="HLS39" s="46"/>
      <c r="HLT39" s="46"/>
      <c r="HLU39" s="46"/>
      <c r="HLV39" s="46"/>
      <c r="HLW39" s="46"/>
      <c r="HLX39" s="46"/>
      <c r="HLY39" s="46"/>
      <c r="HLZ39" s="46"/>
      <c r="HMA39" s="46"/>
      <c r="HMB39" s="46"/>
      <c r="HMC39" s="46"/>
      <c r="HMD39" s="46"/>
      <c r="HME39" s="46"/>
      <c r="HMF39" s="46"/>
      <c r="HMG39" s="46"/>
      <c r="HMH39" s="46"/>
      <c r="HMI39" s="46"/>
      <c r="HMJ39" s="46"/>
      <c r="HMK39" s="46"/>
      <c r="HML39" s="46"/>
      <c r="HMM39" s="46"/>
      <c r="HMN39" s="46"/>
      <c r="HMO39" s="46"/>
      <c r="HMP39" s="46"/>
      <c r="HMQ39" s="46"/>
      <c r="HMR39" s="46"/>
      <c r="HMS39" s="46"/>
      <c r="HMT39" s="46"/>
      <c r="HMU39" s="46"/>
      <c r="HMV39" s="46"/>
      <c r="HMW39" s="46"/>
      <c r="HMX39" s="46"/>
      <c r="HMY39" s="46"/>
      <c r="HMZ39" s="46"/>
      <c r="HNA39" s="46"/>
      <c r="HNB39" s="46"/>
      <c r="HNC39" s="46"/>
      <c r="HND39" s="46"/>
      <c r="HNE39" s="46"/>
      <c r="HNF39" s="46"/>
      <c r="HNG39" s="46"/>
      <c r="HNH39" s="46"/>
      <c r="HNI39" s="46"/>
      <c r="HNJ39" s="46"/>
      <c r="HNK39" s="46"/>
      <c r="HNL39" s="46"/>
      <c r="HNM39" s="46"/>
      <c r="HNN39" s="46"/>
      <c r="HNO39" s="46"/>
      <c r="HNP39" s="46"/>
      <c r="HNQ39" s="46"/>
      <c r="HNR39" s="46"/>
      <c r="HNS39" s="46"/>
      <c r="HNT39" s="46"/>
      <c r="HNU39" s="46"/>
      <c r="HNV39" s="46"/>
      <c r="HNW39" s="46"/>
      <c r="HNX39" s="46"/>
      <c r="HNY39" s="46"/>
      <c r="HNZ39" s="46"/>
      <c r="HOA39" s="46"/>
      <c r="HOB39" s="46"/>
      <c r="HOC39" s="46"/>
      <c r="HOD39" s="46"/>
      <c r="HOE39" s="46"/>
      <c r="HOF39" s="46"/>
      <c r="HOG39" s="46"/>
      <c r="HOH39" s="46"/>
      <c r="HOI39" s="46"/>
      <c r="HOJ39" s="46"/>
      <c r="HOK39" s="46"/>
      <c r="HOL39" s="46"/>
      <c r="HOM39" s="46"/>
      <c r="HON39" s="46"/>
      <c r="HOO39" s="46"/>
      <c r="HOP39" s="46"/>
      <c r="HOQ39" s="46"/>
      <c r="HOR39" s="46"/>
      <c r="HOS39" s="46"/>
      <c r="HOT39" s="46"/>
      <c r="HOU39" s="46"/>
      <c r="HOV39" s="46"/>
      <c r="HOW39" s="46"/>
      <c r="HOX39" s="46"/>
      <c r="HOY39" s="46"/>
      <c r="HOZ39" s="46"/>
      <c r="HPA39" s="46"/>
      <c r="HPB39" s="46"/>
      <c r="HPC39" s="46"/>
      <c r="HPD39" s="46"/>
      <c r="HPE39" s="46"/>
      <c r="HPF39" s="46"/>
      <c r="HPG39" s="46"/>
      <c r="HPH39" s="46"/>
      <c r="HPI39" s="46"/>
      <c r="HPJ39" s="46"/>
      <c r="HPK39" s="46"/>
      <c r="HPL39" s="46"/>
      <c r="HPM39" s="46"/>
      <c r="HPN39" s="46"/>
      <c r="HPO39" s="46"/>
      <c r="HPP39" s="46"/>
      <c r="HPQ39" s="46"/>
      <c r="HPR39" s="46"/>
      <c r="HPS39" s="46"/>
      <c r="HPT39" s="46"/>
      <c r="HPU39" s="46"/>
      <c r="HPV39" s="46"/>
      <c r="HPW39" s="46"/>
      <c r="HPX39" s="46"/>
      <c r="HPY39" s="46"/>
      <c r="HPZ39" s="46"/>
      <c r="HQA39" s="46"/>
      <c r="HQB39" s="46"/>
      <c r="HQC39" s="46"/>
      <c r="HQD39" s="46"/>
      <c r="HQE39" s="46"/>
      <c r="HQF39" s="46"/>
      <c r="HQG39" s="46"/>
      <c r="HQH39" s="46"/>
      <c r="HQI39" s="46"/>
      <c r="HQJ39" s="46"/>
      <c r="HQK39" s="46"/>
      <c r="HQL39" s="46"/>
      <c r="HQM39" s="46"/>
      <c r="HQN39" s="46"/>
      <c r="HQO39" s="46"/>
      <c r="HQP39" s="46"/>
      <c r="HQQ39" s="46"/>
      <c r="HQR39" s="46"/>
      <c r="HQS39" s="46"/>
      <c r="HQT39" s="46"/>
      <c r="HQU39" s="46"/>
      <c r="HQV39" s="46"/>
      <c r="HQW39" s="46"/>
      <c r="HQX39" s="46"/>
      <c r="HQY39" s="46"/>
      <c r="HQZ39" s="46"/>
      <c r="HRA39" s="46"/>
      <c r="HRB39" s="46"/>
      <c r="HRC39" s="46"/>
      <c r="HRD39" s="46"/>
      <c r="HRE39" s="46"/>
      <c r="HRF39" s="46"/>
      <c r="HRG39" s="46"/>
      <c r="HRH39" s="46"/>
      <c r="HRI39" s="46"/>
      <c r="HRJ39" s="46"/>
      <c r="HRK39" s="46"/>
      <c r="HRL39" s="46"/>
      <c r="HRM39" s="46"/>
      <c r="HRN39" s="46"/>
      <c r="HRO39" s="46"/>
      <c r="HRP39" s="46"/>
      <c r="HRQ39" s="46"/>
      <c r="HRR39" s="46"/>
      <c r="HRS39" s="46"/>
      <c r="HRT39" s="46"/>
      <c r="HRU39" s="46"/>
      <c r="HRV39" s="46"/>
      <c r="HRW39" s="46"/>
      <c r="HRX39" s="46"/>
      <c r="HRY39" s="46"/>
      <c r="HRZ39" s="46"/>
      <c r="HSA39" s="46"/>
      <c r="HSB39" s="46"/>
      <c r="HSC39" s="46"/>
      <c r="HSD39" s="46"/>
      <c r="HSE39" s="46"/>
      <c r="HSF39" s="46"/>
      <c r="HSG39" s="46"/>
      <c r="HSH39" s="46"/>
      <c r="HSI39" s="46"/>
      <c r="HSJ39" s="46"/>
      <c r="HSK39" s="46"/>
      <c r="HSL39" s="46"/>
      <c r="HSM39" s="46"/>
      <c r="HSN39" s="46"/>
      <c r="HSO39" s="46"/>
      <c r="HSP39" s="46"/>
      <c r="HSQ39" s="46"/>
      <c r="HSR39" s="46"/>
      <c r="HSS39" s="46"/>
      <c r="HST39" s="46"/>
      <c r="HSU39" s="46"/>
      <c r="HSV39" s="46"/>
      <c r="HSW39" s="46"/>
      <c r="HSX39" s="46"/>
      <c r="HSY39" s="46"/>
      <c r="HSZ39" s="46"/>
      <c r="HTA39" s="46"/>
      <c r="HTB39" s="46"/>
      <c r="HTC39" s="46"/>
      <c r="HTD39" s="46"/>
      <c r="HTE39" s="46"/>
      <c r="HTF39" s="46"/>
      <c r="HTG39" s="46"/>
      <c r="HTH39" s="46"/>
      <c r="HTI39" s="46"/>
      <c r="HTJ39" s="46"/>
      <c r="HTK39" s="46"/>
      <c r="HTL39" s="46"/>
      <c r="HTM39" s="46"/>
      <c r="HTN39" s="46"/>
      <c r="HTO39" s="46"/>
      <c r="HTP39" s="46"/>
      <c r="HTQ39" s="46"/>
      <c r="HTR39" s="46"/>
      <c r="HTS39" s="46"/>
      <c r="HTT39" s="46"/>
      <c r="HTU39" s="46"/>
      <c r="HTV39" s="46"/>
      <c r="HTW39" s="46"/>
      <c r="HTX39" s="46"/>
      <c r="HTY39" s="46"/>
      <c r="HTZ39" s="46"/>
      <c r="HUA39" s="46"/>
      <c r="HUB39" s="46"/>
      <c r="HUC39" s="46"/>
      <c r="HUD39" s="46"/>
      <c r="HUE39" s="46"/>
      <c r="HUF39" s="46"/>
      <c r="HUG39" s="46"/>
      <c r="HUH39" s="46"/>
      <c r="HUI39" s="46"/>
      <c r="HUJ39" s="46"/>
      <c r="HUK39" s="46"/>
      <c r="HUL39" s="46"/>
      <c r="HUM39" s="46"/>
      <c r="HUN39" s="46"/>
      <c r="HUO39" s="46"/>
      <c r="HUP39" s="46"/>
      <c r="HUQ39" s="46"/>
      <c r="HUR39" s="46"/>
      <c r="HUS39" s="46"/>
      <c r="HUT39" s="46"/>
      <c r="HUU39" s="46"/>
      <c r="HUV39" s="46"/>
      <c r="HUW39" s="46"/>
      <c r="HUX39" s="46"/>
      <c r="HUY39" s="46"/>
      <c r="HUZ39" s="46"/>
      <c r="HVA39" s="46"/>
      <c r="HVB39" s="46"/>
      <c r="HVC39" s="46"/>
      <c r="HVD39" s="46"/>
      <c r="HVE39" s="46"/>
      <c r="HVF39" s="46"/>
      <c r="HVG39" s="46"/>
      <c r="HVH39" s="46"/>
      <c r="HVI39" s="46"/>
      <c r="HVJ39" s="46"/>
      <c r="HVK39" s="46"/>
      <c r="HVL39" s="46"/>
      <c r="HVM39" s="46"/>
      <c r="HVN39" s="46"/>
      <c r="HVO39" s="46"/>
      <c r="HVP39" s="46"/>
      <c r="HVQ39" s="46"/>
      <c r="HVR39" s="46"/>
      <c r="HVS39" s="46"/>
      <c r="HVT39" s="46"/>
      <c r="HVU39" s="46"/>
      <c r="HVV39" s="46"/>
      <c r="HVW39" s="46"/>
      <c r="HVX39" s="46"/>
      <c r="HVY39" s="46"/>
      <c r="HVZ39" s="46"/>
      <c r="HWA39" s="46"/>
      <c r="HWB39" s="46"/>
      <c r="HWC39" s="46"/>
      <c r="HWD39" s="46"/>
      <c r="HWE39" s="46"/>
      <c r="HWF39" s="46"/>
      <c r="HWG39" s="46"/>
      <c r="HWH39" s="46"/>
      <c r="HWI39" s="46"/>
      <c r="HWJ39" s="46"/>
      <c r="HWK39" s="46"/>
      <c r="HWL39" s="46"/>
      <c r="HWM39" s="46"/>
      <c r="HWN39" s="46"/>
      <c r="HWO39" s="46"/>
      <c r="HWP39" s="46"/>
      <c r="HWQ39" s="46"/>
      <c r="HWR39" s="46"/>
      <c r="HWS39" s="46"/>
      <c r="HWT39" s="46"/>
      <c r="HWU39" s="46"/>
      <c r="HWV39" s="46"/>
      <c r="HWW39" s="46"/>
      <c r="HWX39" s="46"/>
      <c r="HWY39" s="46"/>
      <c r="HWZ39" s="46"/>
      <c r="HXA39" s="46"/>
      <c r="HXB39" s="46"/>
      <c r="HXC39" s="46"/>
      <c r="HXD39" s="46"/>
      <c r="HXE39" s="46"/>
      <c r="HXF39" s="46"/>
      <c r="HXG39" s="46"/>
      <c r="HXH39" s="46"/>
      <c r="HXI39" s="46"/>
      <c r="HXJ39" s="46"/>
      <c r="HXK39" s="46"/>
      <c r="HXL39" s="46"/>
      <c r="HXM39" s="46"/>
      <c r="HXN39" s="46"/>
      <c r="HXO39" s="46"/>
      <c r="HXP39" s="46"/>
      <c r="HXQ39" s="46"/>
      <c r="HXR39" s="46"/>
      <c r="HXS39" s="46"/>
      <c r="HXT39" s="46"/>
      <c r="HXU39" s="46"/>
      <c r="HXV39" s="46"/>
      <c r="HXW39" s="46"/>
      <c r="HXX39" s="46"/>
      <c r="HXY39" s="46"/>
      <c r="HXZ39" s="46"/>
      <c r="HYA39" s="46"/>
      <c r="HYB39" s="46"/>
      <c r="HYC39" s="46"/>
      <c r="HYD39" s="46"/>
      <c r="HYE39" s="46"/>
      <c r="HYF39" s="46"/>
      <c r="HYG39" s="46"/>
      <c r="HYH39" s="46"/>
      <c r="HYI39" s="46"/>
      <c r="HYJ39" s="46"/>
      <c r="HYK39" s="46"/>
      <c r="HYL39" s="46"/>
      <c r="HYM39" s="46"/>
      <c r="HYN39" s="46"/>
      <c r="HYO39" s="46"/>
      <c r="HYP39" s="46"/>
      <c r="HYQ39" s="46"/>
      <c r="HYR39" s="46"/>
      <c r="HYS39" s="46"/>
      <c r="HYT39" s="46"/>
      <c r="HYU39" s="46"/>
      <c r="HYV39" s="46"/>
      <c r="HYW39" s="46"/>
      <c r="HYX39" s="46"/>
      <c r="HYY39" s="46"/>
      <c r="HYZ39" s="46"/>
      <c r="HZA39" s="46"/>
      <c r="HZB39" s="46"/>
      <c r="HZC39" s="46"/>
      <c r="HZD39" s="46"/>
      <c r="HZE39" s="46"/>
      <c r="HZF39" s="46"/>
      <c r="HZG39" s="46"/>
      <c r="HZH39" s="46"/>
      <c r="HZI39" s="46"/>
      <c r="HZJ39" s="46"/>
      <c r="HZK39" s="46"/>
      <c r="HZL39" s="46"/>
      <c r="HZM39" s="46"/>
      <c r="HZN39" s="46"/>
      <c r="HZO39" s="46"/>
      <c r="HZP39" s="46"/>
      <c r="HZQ39" s="46"/>
      <c r="HZR39" s="46"/>
      <c r="HZS39" s="46"/>
      <c r="HZT39" s="46"/>
      <c r="HZU39" s="46"/>
      <c r="HZV39" s="46"/>
      <c r="HZW39" s="46"/>
      <c r="HZX39" s="46"/>
      <c r="HZY39" s="46"/>
      <c r="HZZ39" s="46"/>
      <c r="IAA39" s="46"/>
      <c r="IAB39" s="46"/>
      <c r="IAC39" s="46"/>
      <c r="IAD39" s="46"/>
      <c r="IAE39" s="46"/>
      <c r="IAF39" s="46"/>
      <c r="IAG39" s="46"/>
      <c r="IAH39" s="46"/>
      <c r="IAI39" s="46"/>
      <c r="IAJ39" s="46"/>
      <c r="IAK39" s="46"/>
      <c r="IAL39" s="46"/>
      <c r="IAM39" s="46"/>
      <c r="IAN39" s="46"/>
      <c r="IAO39" s="46"/>
      <c r="IAP39" s="46"/>
      <c r="IAQ39" s="46"/>
      <c r="IAR39" s="46"/>
      <c r="IAS39" s="46"/>
      <c r="IAT39" s="46"/>
      <c r="IAU39" s="46"/>
      <c r="IAV39" s="46"/>
      <c r="IAW39" s="46"/>
      <c r="IAX39" s="46"/>
      <c r="IAY39" s="46"/>
      <c r="IAZ39" s="46"/>
      <c r="IBA39" s="46"/>
      <c r="IBB39" s="46"/>
      <c r="IBC39" s="46"/>
      <c r="IBD39" s="46"/>
      <c r="IBE39" s="46"/>
      <c r="IBF39" s="46"/>
      <c r="IBG39" s="46"/>
      <c r="IBH39" s="46"/>
      <c r="IBI39" s="46"/>
      <c r="IBJ39" s="46"/>
      <c r="IBK39" s="46"/>
      <c r="IBL39" s="46"/>
      <c r="IBM39" s="46"/>
      <c r="IBN39" s="46"/>
      <c r="IBO39" s="46"/>
      <c r="IBP39" s="46"/>
      <c r="IBQ39" s="46"/>
      <c r="IBR39" s="46"/>
      <c r="IBS39" s="46"/>
      <c r="IBT39" s="46"/>
      <c r="IBU39" s="46"/>
      <c r="IBV39" s="46"/>
      <c r="IBW39" s="46"/>
      <c r="IBX39" s="46"/>
      <c r="IBY39" s="46"/>
      <c r="IBZ39" s="46"/>
      <c r="ICA39" s="46"/>
      <c r="ICB39" s="46"/>
      <c r="ICC39" s="46"/>
      <c r="ICD39" s="46"/>
      <c r="ICE39" s="46"/>
      <c r="ICF39" s="46"/>
      <c r="ICG39" s="46"/>
      <c r="ICH39" s="46"/>
      <c r="ICI39" s="46"/>
      <c r="ICJ39" s="46"/>
      <c r="ICK39" s="46"/>
      <c r="ICL39" s="46"/>
      <c r="ICM39" s="46"/>
      <c r="ICN39" s="46"/>
      <c r="ICO39" s="46"/>
      <c r="ICP39" s="46"/>
      <c r="ICQ39" s="46"/>
      <c r="ICR39" s="46"/>
      <c r="ICS39" s="46"/>
      <c r="ICT39" s="46"/>
      <c r="ICU39" s="46"/>
      <c r="ICV39" s="46"/>
      <c r="ICW39" s="46"/>
      <c r="ICX39" s="46"/>
      <c r="ICY39" s="46"/>
      <c r="ICZ39" s="46"/>
      <c r="IDA39" s="46"/>
      <c r="IDB39" s="46"/>
      <c r="IDC39" s="46"/>
      <c r="IDD39" s="46"/>
      <c r="IDE39" s="46"/>
      <c r="IDF39" s="46"/>
      <c r="IDG39" s="46"/>
      <c r="IDH39" s="46"/>
      <c r="IDI39" s="46"/>
      <c r="IDJ39" s="46"/>
      <c r="IDK39" s="46"/>
      <c r="IDL39" s="46"/>
      <c r="IDM39" s="46"/>
      <c r="IDN39" s="46"/>
      <c r="IDO39" s="46"/>
      <c r="IDP39" s="46"/>
      <c r="IDQ39" s="46"/>
      <c r="IDR39" s="46"/>
      <c r="IDS39" s="46"/>
      <c r="IDT39" s="46"/>
      <c r="IDU39" s="46"/>
      <c r="IDV39" s="46"/>
      <c r="IDW39" s="46"/>
      <c r="IDX39" s="46"/>
      <c r="IDY39" s="46"/>
      <c r="IDZ39" s="46"/>
      <c r="IEA39" s="46"/>
      <c r="IEB39" s="46"/>
      <c r="IEC39" s="46"/>
      <c r="IED39" s="46"/>
      <c r="IEE39" s="46"/>
      <c r="IEF39" s="46"/>
      <c r="IEG39" s="46"/>
      <c r="IEH39" s="46"/>
      <c r="IEI39" s="46"/>
      <c r="IEJ39" s="46"/>
      <c r="IEK39" s="46"/>
      <c r="IEL39" s="46"/>
      <c r="IEM39" s="46"/>
      <c r="IEN39" s="46"/>
      <c r="IEO39" s="46"/>
      <c r="IEP39" s="46"/>
      <c r="IEQ39" s="46"/>
      <c r="IER39" s="46"/>
      <c r="IES39" s="46"/>
      <c r="IET39" s="46"/>
      <c r="IEU39" s="46"/>
      <c r="IEV39" s="46"/>
      <c r="IEW39" s="46"/>
      <c r="IEX39" s="46"/>
      <c r="IEY39" s="46"/>
      <c r="IEZ39" s="46"/>
      <c r="IFA39" s="46"/>
      <c r="IFB39" s="46"/>
      <c r="IFC39" s="46"/>
      <c r="IFD39" s="46"/>
      <c r="IFE39" s="46"/>
      <c r="IFF39" s="46"/>
      <c r="IFG39" s="46"/>
      <c r="IFH39" s="46"/>
      <c r="IFI39" s="46"/>
      <c r="IFJ39" s="46"/>
      <c r="IFK39" s="46"/>
      <c r="IFL39" s="46"/>
      <c r="IFM39" s="46"/>
      <c r="IFN39" s="46"/>
      <c r="IFO39" s="46"/>
      <c r="IFP39" s="46"/>
      <c r="IFQ39" s="46"/>
      <c r="IFR39" s="46"/>
      <c r="IFS39" s="46"/>
      <c r="IFT39" s="46"/>
      <c r="IFU39" s="46"/>
      <c r="IFV39" s="46"/>
      <c r="IFW39" s="46"/>
      <c r="IFX39" s="46"/>
      <c r="IFY39" s="46"/>
      <c r="IFZ39" s="46"/>
      <c r="IGA39" s="46"/>
      <c r="IGB39" s="46"/>
      <c r="IGC39" s="46"/>
      <c r="IGD39" s="46"/>
      <c r="IGE39" s="46"/>
      <c r="IGF39" s="46"/>
      <c r="IGG39" s="46"/>
      <c r="IGH39" s="46"/>
      <c r="IGI39" s="46"/>
      <c r="IGJ39" s="46"/>
      <c r="IGK39" s="46"/>
      <c r="IGL39" s="46"/>
      <c r="IGM39" s="46"/>
      <c r="IGN39" s="46"/>
      <c r="IGO39" s="46"/>
      <c r="IGP39" s="46"/>
      <c r="IGQ39" s="46"/>
      <c r="IGR39" s="46"/>
      <c r="IGS39" s="46"/>
      <c r="IGT39" s="46"/>
      <c r="IGU39" s="46"/>
      <c r="IGV39" s="46"/>
      <c r="IGW39" s="46"/>
      <c r="IGX39" s="46"/>
      <c r="IGY39" s="46"/>
      <c r="IGZ39" s="46"/>
      <c r="IHA39" s="46"/>
      <c r="IHB39" s="46"/>
      <c r="IHC39" s="46"/>
      <c r="IHD39" s="46"/>
      <c r="IHE39" s="46"/>
      <c r="IHF39" s="46"/>
      <c r="IHG39" s="46"/>
      <c r="IHH39" s="46"/>
      <c r="IHI39" s="46"/>
      <c r="IHJ39" s="46"/>
      <c r="IHK39" s="46"/>
      <c r="IHL39" s="46"/>
      <c r="IHM39" s="46"/>
      <c r="IHN39" s="46"/>
      <c r="IHO39" s="46"/>
      <c r="IHP39" s="46"/>
      <c r="IHQ39" s="46"/>
      <c r="IHR39" s="46"/>
      <c r="IHS39" s="46"/>
      <c r="IHT39" s="46"/>
      <c r="IHU39" s="46"/>
      <c r="IHV39" s="46"/>
      <c r="IHW39" s="46"/>
      <c r="IHX39" s="46"/>
      <c r="IHY39" s="46"/>
      <c r="IHZ39" s="46"/>
      <c r="IIA39" s="46"/>
      <c r="IIB39" s="46"/>
      <c r="IIC39" s="46"/>
      <c r="IID39" s="46"/>
      <c r="IIE39" s="46"/>
      <c r="IIF39" s="46"/>
      <c r="IIG39" s="46"/>
      <c r="IIH39" s="46"/>
      <c r="III39" s="46"/>
      <c r="IIJ39" s="46"/>
      <c r="IIK39" s="46"/>
      <c r="IIL39" s="46"/>
      <c r="IIM39" s="46"/>
      <c r="IIN39" s="46"/>
      <c r="IIO39" s="46"/>
      <c r="IIP39" s="46"/>
      <c r="IIQ39" s="46"/>
      <c r="IIR39" s="46"/>
      <c r="IIS39" s="46"/>
      <c r="IIT39" s="46"/>
      <c r="IIU39" s="46"/>
      <c r="IIV39" s="46"/>
      <c r="IIW39" s="46"/>
      <c r="IIX39" s="46"/>
      <c r="IIY39" s="46"/>
      <c r="IIZ39" s="46"/>
      <c r="IJA39" s="46"/>
      <c r="IJB39" s="46"/>
      <c r="IJC39" s="46"/>
      <c r="IJD39" s="46"/>
      <c r="IJE39" s="46"/>
      <c r="IJF39" s="46"/>
      <c r="IJG39" s="46"/>
      <c r="IJH39" s="46"/>
      <c r="IJI39" s="46"/>
      <c r="IJJ39" s="46"/>
      <c r="IJK39" s="46"/>
      <c r="IJL39" s="46"/>
      <c r="IJM39" s="46"/>
      <c r="IJN39" s="46"/>
      <c r="IJO39" s="46"/>
      <c r="IJP39" s="46"/>
      <c r="IJQ39" s="46"/>
      <c r="IJR39" s="46"/>
      <c r="IJS39" s="46"/>
      <c r="IJT39" s="46"/>
      <c r="IJU39" s="46"/>
      <c r="IJV39" s="46"/>
      <c r="IJW39" s="46"/>
      <c r="IJX39" s="46"/>
      <c r="IJY39" s="46"/>
      <c r="IJZ39" s="46"/>
      <c r="IKA39" s="46"/>
      <c r="IKB39" s="46"/>
      <c r="IKC39" s="46"/>
      <c r="IKD39" s="46"/>
      <c r="IKE39" s="46"/>
      <c r="IKF39" s="46"/>
      <c r="IKG39" s="46"/>
      <c r="IKH39" s="46"/>
      <c r="IKI39" s="46"/>
      <c r="IKJ39" s="46"/>
      <c r="IKK39" s="46"/>
      <c r="IKL39" s="46"/>
      <c r="IKM39" s="46"/>
      <c r="IKN39" s="46"/>
      <c r="IKO39" s="46"/>
      <c r="IKP39" s="46"/>
      <c r="IKQ39" s="46"/>
      <c r="IKR39" s="46"/>
      <c r="IKS39" s="46"/>
      <c r="IKT39" s="46"/>
      <c r="IKU39" s="46"/>
      <c r="IKV39" s="46"/>
      <c r="IKW39" s="46"/>
      <c r="IKX39" s="46"/>
      <c r="IKY39" s="46"/>
      <c r="IKZ39" s="46"/>
      <c r="ILA39" s="46"/>
      <c r="ILB39" s="46"/>
      <c r="ILC39" s="46"/>
      <c r="ILD39" s="46"/>
      <c r="ILE39" s="46"/>
      <c r="ILF39" s="46"/>
      <c r="ILG39" s="46"/>
      <c r="ILH39" s="46"/>
      <c r="ILI39" s="46"/>
      <c r="ILJ39" s="46"/>
      <c r="ILK39" s="46"/>
      <c r="ILL39" s="46"/>
      <c r="ILM39" s="46"/>
      <c r="ILN39" s="46"/>
      <c r="ILO39" s="46"/>
      <c r="ILP39" s="46"/>
      <c r="ILQ39" s="46"/>
      <c r="ILR39" s="46"/>
      <c r="ILS39" s="46"/>
      <c r="ILT39" s="46"/>
      <c r="ILU39" s="46"/>
      <c r="ILV39" s="46"/>
      <c r="ILW39" s="46"/>
      <c r="ILX39" s="46"/>
      <c r="ILY39" s="46"/>
      <c r="ILZ39" s="46"/>
      <c r="IMA39" s="46"/>
      <c r="IMB39" s="46"/>
      <c r="IMC39" s="46"/>
      <c r="IMD39" s="46"/>
      <c r="IME39" s="46"/>
      <c r="IMF39" s="46"/>
      <c r="IMG39" s="46"/>
      <c r="IMH39" s="46"/>
      <c r="IMI39" s="46"/>
      <c r="IMJ39" s="46"/>
      <c r="IMK39" s="46"/>
      <c r="IML39" s="46"/>
      <c r="IMM39" s="46"/>
      <c r="IMN39" s="46"/>
      <c r="IMO39" s="46"/>
      <c r="IMP39" s="46"/>
      <c r="IMQ39" s="46"/>
      <c r="IMR39" s="46"/>
      <c r="IMS39" s="46"/>
      <c r="IMT39" s="46"/>
      <c r="IMU39" s="46"/>
      <c r="IMV39" s="46"/>
      <c r="IMW39" s="46"/>
      <c r="IMX39" s="46"/>
      <c r="IMY39" s="46"/>
      <c r="IMZ39" s="46"/>
      <c r="INA39" s="46"/>
      <c r="INB39" s="46"/>
      <c r="INC39" s="46"/>
      <c r="IND39" s="46"/>
      <c r="INE39" s="46"/>
      <c r="INF39" s="46"/>
      <c r="ING39" s="46"/>
      <c r="INH39" s="46"/>
      <c r="INI39" s="46"/>
      <c r="INJ39" s="46"/>
      <c r="INK39" s="46"/>
      <c r="INL39" s="46"/>
      <c r="INM39" s="46"/>
      <c r="INN39" s="46"/>
      <c r="INO39" s="46"/>
      <c r="INP39" s="46"/>
      <c r="INQ39" s="46"/>
      <c r="INR39" s="46"/>
      <c r="INS39" s="46"/>
      <c r="INT39" s="46"/>
      <c r="INU39" s="46"/>
      <c r="INV39" s="46"/>
      <c r="INW39" s="46"/>
      <c r="INX39" s="46"/>
      <c r="INY39" s="46"/>
      <c r="INZ39" s="46"/>
      <c r="IOA39" s="46"/>
      <c r="IOB39" s="46"/>
      <c r="IOC39" s="46"/>
      <c r="IOD39" s="46"/>
      <c r="IOE39" s="46"/>
      <c r="IOF39" s="46"/>
      <c r="IOG39" s="46"/>
      <c r="IOH39" s="46"/>
      <c r="IOI39" s="46"/>
      <c r="IOJ39" s="46"/>
      <c r="IOK39" s="46"/>
      <c r="IOL39" s="46"/>
      <c r="IOM39" s="46"/>
      <c r="ION39" s="46"/>
      <c r="IOO39" s="46"/>
      <c r="IOP39" s="46"/>
      <c r="IOQ39" s="46"/>
      <c r="IOR39" s="46"/>
      <c r="IOS39" s="46"/>
      <c r="IOT39" s="46"/>
      <c r="IOU39" s="46"/>
      <c r="IOV39" s="46"/>
      <c r="IOW39" s="46"/>
      <c r="IOX39" s="46"/>
      <c r="IOY39" s="46"/>
      <c r="IOZ39" s="46"/>
      <c r="IPA39" s="46"/>
      <c r="IPB39" s="46"/>
      <c r="IPC39" s="46"/>
      <c r="IPD39" s="46"/>
      <c r="IPE39" s="46"/>
      <c r="IPF39" s="46"/>
      <c r="IPG39" s="46"/>
      <c r="IPH39" s="46"/>
      <c r="IPI39" s="46"/>
      <c r="IPJ39" s="46"/>
      <c r="IPK39" s="46"/>
      <c r="IPL39" s="46"/>
      <c r="IPM39" s="46"/>
      <c r="IPN39" s="46"/>
      <c r="IPO39" s="46"/>
      <c r="IPP39" s="46"/>
      <c r="IPQ39" s="46"/>
      <c r="IPR39" s="46"/>
      <c r="IPS39" s="46"/>
      <c r="IPT39" s="46"/>
      <c r="IPU39" s="46"/>
      <c r="IPV39" s="46"/>
      <c r="IPW39" s="46"/>
      <c r="IPX39" s="46"/>
      <c r="IPY39" s="46"/>
      <c r="IPZ39" s="46"/>
      <c r="IQA39" s="46"/>
      <c r="IQB39" s="46"/>
      <c r="IQC39" s="46"/>
      <c r="IQD39" s="46"/>
      <c r="IQE39" s="46"/>
      <c r="IQF39" s="46"/>
      <c r="IQG39" s="46"/>
      <c r="IQH39" s="46"/>
      <c r="IQI39" s="46"/>
      <c r="IQJ39" s="46"/>
      <c r="IQK39" s="46"/>
      <c r="IQL39" s="46"/>
      <c r="IQM39" s="46"/>
      <c r="IQN39" s="46"/>
      <c r="IQO39" s="46"/>
      <c r="IQP39" s="46"/>
      <c r="IQQ39" s="46"/>
      <c r="IQR39" s="46"/>
      <c r="IQS39" s="46"/>
      <c r="IQT39" s="46"/>
      <c r="IQU39" s="46"/>
      <c r="IQV39" s="46"/>
      <c r="IQW39" s="46"/>
      <c r="IQX39" s="46"/>
      <c r="IQY39" s="46"/>
      <c r="IQZ39" s="46"/>
      <c r="IRA39" s="46"/>
      <c r="IRB39" s="46"/>
      <c r="IRC39" s="46"/>
      <c r="IRD39" s="46"/>
      <c r="IRE39" s="46"/>
      <c r="IRF39" s="46"/>
      <c r="IRG39" s="46"/>
      <c r="IRH39" s="46"/>
      <c r="IRI39" s="46"/>
      <c r="IRJ39" s="46"/>
      <c r="IRK39" s="46"/>
      <c r="IRL39" s="46"/>
      <c r="IRM39" s="46"/>
      <c r="IRN39" s="46"/>
      <c r="IRO39" s="46"/>
      <c r="IRP39" s="46"/>
      <c r="IRQ39" s="46"/>
      <c r="IRR39" s="46"/>
      <c r="IRS39" s="46"/>
      <c r="IRT39" s="46"/>
      <c r="IRU39" s="46"/>
      <c r="IRV39" s="46"/>
      <c r="IRW39" s="46"/>
      <c r="IRX39" s="46"/>
      <c r="IRY39" s="46"/>
      <c r="IRZ39" s="46"/>
      <c r="ISA39" s="46"/>
      <c r="ISB39" s="46"/>
      <c r="ISC39" s="46"/>
      <c r="ISD39" s="46"/>
      <c r="ISE39" s="46"/>
      <c r="ISF39" s="46"/>
      <c r="ISG39" s="46"/>
      <c r="ISH39" s="46"/>
      <c r="ISI39" s="46"/>
      <c r="ISJ39" s="46"/>
      <c r="ISK39" s="46"/>
      <c r="ISL39" s="46"/>
      <c r="ISM39" s="46"/>
      <c r="ISN39" s="46"/>
      <c r="ISO39" s="46"/>
      <c r="ISP39" s="46"/>
      <c r="ISQ39" s="46"/>
      <c r="ISR39" s="46"/>
      <c r="ISS39" s="46"/>
      <c r="IST39" s="46"/>
      <c r="ISU39" s="46"/>
      <c r="ISV39" s="46"/>
      <c r="ISW39" s="46"/>
      <c r="ISX39" s="46"/>
      <c r="ISY39" s="46"/>
      <c r="ISZ39" s="46"/>
      <c r="ITA39" s="46"/>
      <c r="ITB39" s="46"/>
      <c r="ITC39" s="46"/>
      <c r="ITD39" s="46"/>
      <c r="ITE39" s="46"/>
      <c r="ITF39" s="46"/>
      <c r="ITG39" s="46"/>
      <c r="ITH39" s="46"/>
      <c r="ITI39" s="46"/>
      <c r="ITJ39" s="46"/>
      <c r="ITK39" s="46"/>
      <c r="ITL39" s="46"/>
      <c r="ITM39" s="46"/>
      <c r="ITN39" s="46"/>
      <c r="ITO39" s="46"/>
      <c r="ITP39" s="46"/>
      <c r="ITQ39" s="46"/>
      <c r="ITR39" s="46"/>
      <c r="ITS39" s="46"/>
      <c r="ITT39" s="46"/>
      <c r="ITU39" s="46"/>
      <c r="ITV39" s="46"/>
      <c r="ITW39" s="46"/>
      <c r="ITX39" s="46"/>
      <c r="ITY39" s="46"/>
      <c r="ITZ39" s="46"/>
      <c r="IUA39" s="46"/>
      <c r="IUB39" s="46"/>
      <c r="IUC39" s="46"/>
      <c r="IUD39" s="46"/>
      <c r="IUE39" s="46"/>
      <c r="IUF39" s="46"/>
      <c r="IUG39" s="46"/>
      <c r="IUH39" s="46"/>
      <c r="IUI39" s="46"/>
      <c r="IUJ39" s="46"/>
      <c r="IUK39" s="46"/>
      <c r="IUL39" s="46"/>
      <c r="IUM39" s="46"/>
      <c r="IUN39" s="46"/>
      <c r="IUO39" s="46"/>
      <c r="IUP39" s="46"/>
      <c r="IUQ39" s="46"/>
      <c r="IUR39" s="46"/>
      <c r="IUS39" s="46"/>
      <c r="IUT39" s="46"/>
      <c r="IUU39" s="46"/>
      <c r="IUV39" s="46"/>
      <c r="IUW39" s="46"/>
      <c r="IUX39" s="46"/>
      <c r="IUY39" s="46"/>
      <c r="IUZ39" s="46"/>
      <c r="IVA39" s="46"/>
      <c r="IVB39" s="46"/>
      <c r="IVC39" s="46"/>
      <c r="IVD39" s="46"/>
      <c r="IVE39" s="46"/>
      <c r="IVF39" s="46"/>
      <c r="IVG39" s="46"/>
      <c r="IVH39" s="46"/>
      <c r="IVI39" s="46"/>
      <c r="IVJ39" s="46"/>
      <c r="IVK39" s="46"/>
      <c r="IVL39" s="46"/>
      <c r="IVM39" s="46"/>
      <c r="IVN39" s="46"/>
      <c r="IVO39" s="46"/>
      <c r="IVP39" s="46"/>
      <c r="IVQ39" s="46"/>
      <c r="IVR39" s="46"/>
      <c r="IVS39" s="46"/>
      <c r="IVT39" s="46"/>
      <c r="IVU39" s="46"/>
      <c r="IVV39" s="46"/>
      <c r="IVW39" s="46"/>
      <c r="IVX39" s="46"/>
      <c r="IVY39" s="46"/>
      <c r="IVZ39" s="46"/>
      <c r="IWA39" s="46"/>
      <c r="IWB39" s="46"/>
      <c r="IWC39" s="46"/>
      <c r="IWD39" s="46"/>
      <c r="IWE39" s="46"/>
      <c r="IWF39" s="46"/>
      <c r="IWG39" s="46"/>
      <c r="IWH39" s="46"/>
      <c r="IWI39" s="46"/>
      <c r="IWJ39" s="46"/>
      <c r="IWK39" s="46"/>
      <c r="IWL39" s="46"/>
      <c r="IWM39" s="46"/>
      <c r="IWN39" s="46"/>
      <c r="IWO39" s="46"/>
      <c r="IWP39" s="46"/>
      <c r="IWQ39" s="46"/>
      <c r="IWR39" s="46"/>
      <c r="IWS39" s="46"/>
      <c r="IWT39" s="46"/>
      <c r="IWU39" s="46"/>
      <c r="IWV39" s="46"/>
      <c r="IWW39" s="46"/>
      <c r="IWX39" s="46"/>
      <c r="IWY39" s="46"/>
      <c r="IWZ39" s="46"/>
      <c r="IXA39" s="46"/>
      <c r="IXB39" s="46"/>
      <c r="IXC39" s="46"/>
      <c r="IXD39" s="46"/>
      <c r="IXE39" s="46"/>
      <c r="IXF39" s="46"/>
      <c r="IXG39" s="46"/>
      <c r="IXH39" s="46"/>
      <c r="IXI39" s="46"/>
      <c r="IXJ39" s="46"/>
      <c r="IXK39" s="46"/>
      <c r="IXL39" s="46"/>
      <c r="IXM39" s="46"/>
      <c r="IXN39" s="46"/>
      <c r="IXO39" s="46"/>
      <c r="IXP39" s="46"/>
      <c r="IXQ39" s="46"/>
      <c r="IXR39" s="46"/>
      <c r="IXS39" s="46"/>
      <c r="IXT39" s="46"/>
      <c r="IXU39" s="46"/>
      <c r="IXV39" s="46"/>
      <c r="IXW39" s="46"/>
      <c r="IXX39" s="46"/>
      <c r="IXY39" s="46"/>
      <c r="IXZ39" s="46"/>
      <c r="IYA39" s="46"/>
      <c r="IYB39" s="46"/>
      <c r="IYC39" s="46"/>
      <c r="IYD39" s="46"/>
      <c r="IYE39" s="46"/>
      <c r="IYF39" s="46"/>
      <c r="IYG39" s="46"/>
      <c r="IYH39" s="46"/>
      <c r="IYI39" s="46"/>
      <c r="IYJ39" s="46"/>
      <c r="IYK39" s="46"/>
      <c r="IYL39" s="46"/>
      <c r="IYM39" s="46"/>
      <c r="IYN39" s="46"/>
      <c r="IYO39" s="46"/>
      <c r="IYP39" s="46"/>
      <c r="IYQ39" s="46"/>
      <c r="IYR39" s="46"/>
      <c r="IYS39" s="46"/>
      <c r="IYT39" s="46"/>
      <c r="IYU39" s="46"/>
      <c r="IYV39" s="46"/>
      <c r="IYW39" s="46"/>
      <c r="IYX39" s="46"/>
      <c r="IYY39" s="46"/>
      <c r="IYZ39" s="46"/>
      <c r="IZA39" s="46"/>
      <c r="IZB39" s="46"/>
      <c r="IZC39" s="46"/>
      <c r="IZD39" s="46"/>
      <c r="IZE39" s="46"/>
      <c r="IZF39" s="46"/>
      <c r="IZG39" s="46"/>
      <c r="IZH39" s="46"/>
      <c r="IZI39" s="46"/>
      <c r="IZJ39" s="46"/>
      <c r="IZK39" s="46"/>
      <c r="IZL39" s="46"/>
      <c r="IZM39" s="46"/>
      <c r="IZN39" s="46"/>
      <c r="IZO39" s="46"/>
      <c r="IZP39" s="46"/>
      <c r="IZQ39" s="46"/>
      <c r="IZR39" s="46"/>
      <c r="IZS39" s="46"/>
      <c r="IZT39" s="46"/>
      <c r="IZU39" s="46"/>
      <c r="IZV39" s="46"/>
      <c r="IZW39" s="46"/>
      <c r="IZX39" s="46"/>
      <c r="IZY39" s="46"/>
      <c r="IZZ39" s="46"/>
      <c r="JAA39" s="46"/>
      <c r="JAB39" s="46"/>
      <c r="JAC39" s="46"/>
      <c r="JAD39" s="46"/>
      <c r="JAE39" s="46"/>
      <c r="JAF39" s="46"/>
      <c r="JAG39" s="46"/>
      <c r="JAH39" s="46"/>
      <c r="JAI39" s="46"/>
      <c r="JAJ39" s="46"/>
      <c r="JAK39" s="46"/>
      <c r="JAL39" s="46"/>
      <c r="JAM39" s="46"/>
      <c r="JAN39" s="46"/>
      <c r="JAO39" s="46"/>
      <c r="JAP39" s="46"/>
      <c r="JAQ39" s="46"/>
      <c r="JAR39" s="46"/>
      <c r="JAS39" s="46"/>
      <c r="JAT39" s="46"/>
      <c r="JAU39" s="46"/>
      <c r="JAV39" s="46"/>
      <c r="JAW39" s="46"/>
      <c r="JAX39" s="46"/>
      <c r="JAY39" s="46"/>
      <c r="JAZ39" s="46"/>
      <c r="JBA39" s="46"/>
      <c r="JBB39" s="46"/>
      <c r="JBC39" s="46"/>
      <c r="JBD39" s="46"/>
      <c r="JBE39" s="46"/>
      <c r="JBF39" s="46"/>
      <c r="JBG39" s="46"/>
      <c r="JBH39" s="46"/>
      <c r="JBI39" s="46"/>
      <c r="JBJ39" s="46"/>
      <c r="JBK39" s="46"/>
      <c r="JBL39" s="46"/>
      <c r="JBM39" s="46"/>
      <c r="JBN39" s="46"/>
      <c r="JBO39" s="46"/>
      <c r="JBP39" s="46"/>
      <c r="JBQ39" s="46"/>
      <c r="JBR39" s="46"/>
      <c r="JBS39" s="46"/>
      <c r="JBT39" s="46"/>
      <c r="JBU39" s="46"/>
      <c r="JBV39" s="46"/>
      <c r="JBW39" s="46"/>
      <c r="JBX39" s="46"/>
      <c r="JBY39" s="46"/>
      <c r="JBZ39" s="46"/>
      <c r="JCA39" s="46"/>
      <c r="JCB39" s="46"/>
      <c r="JCC39" s="46"/>
      <c r="JCD39" s="46"/>
      <c r="JCE39" s="46"/>
      <c r="JCF39" s="46"/>
      <c r="JCG39" s="46"/>
      <c r="JCH39" s="46"/>
      <c r="JCI39" s="46"/>
      <c r="JCJ39" s="46"/>
      <c r="JCK39" s="46"/>
      <c r="JCL39" s="46"/>
      <c r="JCM39" s="46"/>
      <c r="JCN39" s="46"/>
      <c r="JCO39" s="46"/>
      <c r="JCP39" s="46"/>
      <c r="JCQ39" s="46"/>
      <c r="JCR39" s="46"/>
      <c r="JCS39" s="46"/>
      <c r="JCT39" s="46"/>
      <c r="JCU39" s="46"/>
      <c r="JCV39" s="46"/>
      <c r="JCW39" s="46"/>
      <c r="JCX39" s="46"/>
      <c r="JCY39" s="46"/>
      <c r="JCZ39" s="46"/>
      <c r="JDA39" s="46"/>
      <c r="JDB39" s="46"/>
      <c r="JDC39" s="46"/>
      <c r="JDD39" s="46"/>
      <c r="JDE39" s="46"/>
      <c r="JDF39" s="46"/>
      <c r="JDG39" s="46"/>
      <c r="JDH39" s="46"/>
      <c r="JDI39" s="46"/>
      <c r="JDJ39" s="46"/>
      <c r="JDK39" s="46"/>
      <c r="JDL39" s="46"/>
      <c r="JDM39" s="46"/>
      <c r="JDN39" s="46"/>
      <c r="JDO39" s="46"/>
      <c r="JDP39" s="46"/>
      <c r="JDQ39" s="46"/>
      <c r="JDR39" s="46"/>
      <c r="JDS39" s="46"/>
      <c r="JDT39" s="46"/>
      <c r="JDU39" s="46"/>
      <c r="JDV39" s="46"/>
      <c r="JDW39" s="46"/>
      <c r="JDX39" s="46"/>
      <c r="JDY39" s="46"/>
      <c r="JDZ39" s="46"/>
      <c r="JEA39" s="46"/>
      <c r="JEB39" s="46"/>
      <c r="JEC39" s="46"/>
      <c r="JED39" s="46"/>
      <c r="JEE39" s="46"/>
      <c r="JEF39" s="46"/>
      <c r="JEG39" s="46"/>
      <c r="JEH39" s="46"/>
      <c r="JEI39" s="46"/>
      <c r="JEJ39" s="46"/>
      <c r="JEK39" s="46"/>
      <c r="JEL39" s="46"/>
      <c r="JEM39" s="46"/>
      <c r="JEN39" s="46"/>
      <c r="JEO39" s="46"/>
      <c r="JEP39" s="46"/>
      <c r="JEQ39" s="46"/>
      <c r="JER39" s="46"/>
      <c r="JES39" s="46"/>
      <c r="JET39" s="46"/>
      <c r="JEU39" s="46"/>
      <c r="JEV39" s="46"/>
      <c r="JEW39" s="46"/>
      <c r="JEX39" s="46"/>
      <c r="JEY39" s="46"/>
      <c r="JEZ39" s="46"/>
      <c r="JFA39" s="46"/>
      <c r="JFB39" s="46"/>
      <c r="JFC39" s="46"/>
      <c r="JFD39" s="46"/>
      <c r="JFE39" s="46"/>
      <c r="JFF39" s="46"/>
      <c r="JFG39" s="46"/>
      <c r="JFH39" s="46"/>
      <c r="JFI39" s="46"/>
      <c r="JFJ39" s="46"/>
      <c r="JFK39" s="46"/>
      <c r="JFL39" s="46"/>
      <c r="JFM39" s="46"/>
      <c r="JFN39" s="46"/>
      <c r="JFO39" s="46"/>
      <c r="JFP39" s="46"/>
      <c r="JFQ39" s="46"/>
      <c r="JFR39" s="46"/>
      <c r="JFS39" s="46"/>
      <c r="JFT39" s="46"/>
      <c r="JFU39" s="46"/>
      <c r="JFV39" s="46"/>
      <c r="JFW39" s="46"/>
      <c r="JFX39" s="46"/>
      <c r="JFY39" s="46"/>
      <c r="JFZ39" s="46"/>
      <c r="JGA39" s="46"/>
      <c r="JGB39" s="46"/>
      <c r="JGC39" s="46"/>
      <c r="JGD39" s="46"/>
      <c r="JGE39" s="46"/>
      <c r="JGF39" s="46"/>
      <c r="JGG39" s="46"/>
      <c r="JGH39" s="46"/>
      <c r="JGI39" s="46"/>
      <c r="JGJ39" s="46"/>
      <c r="JGK39" s="46"/>
      <c r="JGL39" s="46"/>
      <c r="JGM39" s="46"/>
      <c r="JGN39" s="46"/>
      <c r="JGO39" s="46"/>
      <c r="JGP39" s="46"/>
      <c r="JGQ39" s="46"/>
      <c r="JGR39" s="46"/>
      <c r="JGS39" s="46"/>
      <c r="JGT39" s="46"/>
      <c r="JGU39" s="46"/>
      <c r="JGV39" s="46"/>
      <c r="JGW39" s="46"/>
      <c r="JGX39" s="46"/>
      <c r="JGY39" s="46"/>
      <c r="JGZ39" s="46"/>
      <c r="JHA39" s="46"/>
      <c r="JHB39" s="46"/>
      <c r="JHC39" s="46"/>
      <c r="JHD39" s="46"/>
      <c r="JHE39" s="46"/>
      <c r="JHF39" s="46"/>
      <c r="JHG39" s="46"/>
      <c r="JHH39" s="46"/>
      <c r="JHI39" s="46"/>
      <c r="JHJ39" s="46"/>
      <c r="JHK39" s="46"/>
      <c r="JHL39" s="46"/>
      <c r="JHM39" s="46"/>
      <c r="JHN39" s="46"/>
      <c r="JHO39" s="46"/>
      <c r="JHP39" s="46"/>
      <c r="JHQ39" s="46"/>
      <c r="JHR39" s="46"/>
      <c r="JHS39" s="46"/>
      <c r="JHT39" s="46"/>
      <c r="JHU39" s="46"/>
      <c r="JHV39" s="46"/>
      <c r="JHW39" s="46"/>
      <c r="JHX39" s="46"/>
      <c r="JHY39" s="46"/>
      <c r="JHZ39" s="46"/>
      <c r="JIA39" s="46"/>
      <c r="JIB39" s="46"/>
      <c r="JIC39" s="46"/>
      <c r="JID39" s="46"/>
      <c r="JIE39" s="46"/>
      <c r="JIF39" s="46"/>
      <c r="JIG39" s="46"/>
      <c r="JIH39" s="46"/>
      <c r="JII39" s="46"/>
      <c r="JIJ39" s="46"/>
      <c r="JIK39" s="46"/>
      <c r="JIL39" s="46"/>
      <c r="JIM39" s="46"/>
      <c r="JIN39" s="46"/>
      <c r="JIO39" s="46"/>
      <c r="JIP39" s="46"/>
      <c r="JIQ39" s="46"/>
      <c r="JIR39" s="46"/>
      <c r="JIS39" s="46"/>
      <c r="JIT39" s="46"/>
      <c r="JIU39" s="46"/>
      <c r="JIV39" s="46"/>
      <c r="JIW39" s="46"/>
      <c r="JIX39" s="46"/>
      <c r="JIY39" s="46"/>
      <c r="JIZ39" s="46"/>
      <c r="JJA39" s="46"/>
      <c r="JJB39" s="46"/>
      <c r="JJC39" s="46"/>
      <c r="JJD39" s="46"/>
      <c r="JJE39" s="46"/>
      <c r="JJF39" s="46"/>
      <c r="JJG39" s="46"/>
      <c r="JJH39" s="46"/>
      <c r="JJI39" s="46"/>
      <c r="JJJ39" s="46"/>
      <c r="JJK39" s="46"/>
      <c r="JJL39" s="46"/>
      <c r="JJM39" s="46"/>
      <c r="JJN39" s="46"/>
      <c r="JJO39" s="46"/>
      <c r="JJP39" s="46"/>
      <c r="JJQ39" s="46"/>
      <c r="JJR39" s="46"/>
      <c r="JJS39" s="46"/>
      <c r="JJT39" s="46"/>
      <c r="JJU39" s="46"/>
      <c r="JJV39" s="46"/>
      <c r="JJW39" s="46"/>
      <c r="JJX39" s="46"/>
      <c r="JJY39" s="46"/>
      <c r="JJZ39" s="46"/>
      <c r="JKA39" s="46"/>
      <c r="JKB39" s="46"/>
      <c r="JKC39" s="46"/>
      <c r="JKD39" s="46"/>
      <c r="JKE39" s="46"/>
      <c r="JKF39" s="46"/>
      <c r="JKG39" s="46"/>
      <c r="JKH39" s="46"/>
      <c r="JKI39" s="46"/>
      <c r="JKJ39" s="46"/>
      <c r="JKK39" s="46"/>
      <c r="JKL39" s="46"/>
      <c r="JKM39" s="46"/>
      <c r="JKN39" s="46"/>
      <c r="JKO39" s="46"/>
      <c r="JKP39" s="46"/>
      <c r="JKQ39" s="46"/>
      <c r="JKR39" s="46"/>
      <c r="JKS39" s="46"/>
      <c r="JKT39" s="46"/>
      <c r="JKU39" s="46"/>
      <c r="JKV39" s="46"/>
      <c r="JKW39" s="46"/>
      <c r="JKX39" s="46"/>
      <c r="JKY39" s="46"/>
      <c r="JKZ39" s="46"/>
      <c r="JLA39" s="46"/>
      <c r="JLB39" s="46"/>
      <c r="JLC39" s="46"/>
      <c r="JLD39" s="46"/>
      <c r="JLE39" s="46"/>
      <c r="JLF39" s="46"/>
      <c r="JLG39" s="46"/>
      <c r="JLH39" s="46"/>
      <c r="JLI39" s="46"/>
      <c r="JLJ39" s="46"/>
      <c r="JLK39" s="46"/>
      <c r="JLL39" s="46"/>
      <c r="JLM39" s="46"/>
      <c r="JLN39" s="46"/>
      <c r="JLO39" s="46"/>
      <c r="JLP39" s="46"/>
      <c r="JLQ39" s="46"/>
      <c r="JLR39" s="46"/>
      <c r="JLS39" s="46"/>
      <c r="JLT39" s="46"/>
      <c r="JLU39" s="46"/>
      <c r="JLV39" s="46"/>
      <c r="JLW39" s="46"/>
      <c r="JLX39" s="46"/>
      <c r="JLY39" s="46"/>
      <c r="JLZ39" s="46"/>
      <c r="JMA39" s="46"/>
      <c r="JMB39" s="46"/>
      <c r="JMC39" s="46"/>
      <c r="JMD39" s="46"/>
      <c r="JME39" s="46"/>
      <c r="JMF39" s="46"/>
      <c r="JMG39" s="46"/>
      <c r="JMH39" s="46"/>
      <c r="JMI39" s="46"/>
      <c r="JMJ39" s="46"/>
      <c r="JMK39" s="46"/>
      <c r="JML39" s="46"/>
      <c r="JMM39" s="46"/>
      <c r="JMN39" s="46"/>
      <c r="JMO39" s="46"/>
      <c r="JMP39" s="46"/>
      <c r="JMQ39" s="46"/>
      <c r="JMR39" s="46"/>
      <c r="JMS39" s="46"/>
      <c r="JMT39" s="46"/>
      <c r="JMU39" s="46"/>
      <c r="JMV39" s="46"/>
      <c r="JMW39" s="46"/>
      <c r="JMX39" s="46"/>
      <c r="JMY39" s="46"/>
      <c r="JMZ39" s="46"/>
      <c r="JNA39" s="46"/>
      <c r="JNB39" s="46"/>
      <c r="JNC39" s="46"/>
      <c r="JND39" s="46"/>
      <c r="JNE39" s="46"/>
      <c r="JNF39" s="46"/>
      <c r="JNG39" s="46"/>
      <c r="JNH39" s="46"/>
      <c r="JNI39" s="46"/>
      <c r="JNJ39" s="46"/>
      <c r="JNK39" s="46"/>
      <c r="JNL39" s="46"/>
      <c r="JNM39" s="46"/>
      <c r="JNN39" s="46"/>
      <c r="JNO39" s="46"/>
      <c r="JNP39" s="46"/>
      <c r="JNQ39" s="46"/>
      <c r="JNR39" s="46"/>
      <c r="JNS39" s="46"/>
      <c r="JNT39" s="46"/>
      <c r="JNU39" s="46"/>
      <c r="JNV39" s="46"/>
      <c r="JNW39" s="46"/>
      <c r="JNX39" s="46"/>
      <c r="JNY39" s="46"/>
      <c r="JNZ39" s="46"/>
      <c r="JOA39" s="46"/>
      <c r="JOB39" s="46"/>
      <c r="JOC39" s="46"/>
      <c r="JOD39" s="46"/>
      <c r="JOE39" s="46"/>
      <c r="JOF39" s="46"/>
      <c r="JOG39" s="46"/>
      <c r="JOH39" s="46"/>
      <c r="JOI39" s="46"/>
      <c r="JOJ39" s="46"/>
      <c r="JOK39" s="46"/>
      <c r="JOL39" s="46"/>
      <c r="JOM39" s="46"/>
      <c r="JON39" s="46"/>
      <c r="JOO39" s="46"/>
      <c r="JOP39" s="46"/>
      <c r="JOQ39" s="46"/>
      <c r="JOR39" s="46"/>
      <c r="JOS39" s="46"/>
      <c r="JOT39" s="46"/>
      <c r="JOU39" s="46"/>
      <c r="JOV39" s="46"/>
      <c r="JOW39" s="46"/>
      <c r="JOX39" s="46"/>
      <c r="JOY39" s="46"/>
      <c r="JOZ39" s="46"/>
      <c r="JPA39" s="46"/>
      <c r="JPB39" s="46"/>
      <c r="JPC39" s="46"/>
      <c r="JPD39" s="46"/>
      <c r="JPE39" s="46"/>
      <c r="JPF39" s="46"/>
      <c r="JPG39" s="46"/>
      <c r="JPH39" s="46"/>
      <c r="JPI39" s="46"/>
      <c r="JPJ39" s="46"/>
      <c r="JPK39" s="46"/>
      <c r="JPL39" s="46"/>
      <c r="JPM39" s="46"/>
      <c r="JPN39" s="46"/>
      <c r="JPO39" s="46"/>
      <c r="JPP39" s="46"/>
      <c r="JPQ39" s="46"/>
      <c r="JPR39" s="46"/>
      <c r="JPS39" s="46"/>
      <c r="JPT39" s="46"/>
      <c r="JPU39" s="46"/>
      <c r="JPV39" s="46"/>
      <c r="JPW39" s="46"/>
      <c r="JPX39" s="46"/>
      <c r="JPY39" s="46"/>
      <c r="JPZ39" s="46"/>
      <c r="JQA39" s="46"/>
      <c r="JQB39" s="46"/>
      <c r="JQC39" s="46"/>
      <c r="JQD39" s="46"/>
      <c r="JQE39" s="46"/>
      <c r="JQF39" s="46"/>
      <c r="JQG39" s="46"/>
      <c r="JQH39" s="46"/>
      <c r="JQI39" s="46"/>
      <c r="JQJ39" s="46"/>
      <c r="JQK39" s="46"/>
      <c r="JQL39" s="46"/>
      <c r="JQM39" s="46"/>
      <c r="JQN39" s="46"/>
      <c r="JQO39" s="46"/>
      <c r="JQP39" s="46"/>
      <c r="JQQ39" s="46"/>
      <c r="JQR39" s="46"/>
      <c r="JQS39" s="46"/>
      <c r="JQT39" s="46"/>
      <c r="JQU39" s="46"/>
      <c r="JQV39" s="46"/>
      <c r="JQW39" s="46"/>
      <c r="JQX39" s="46"/>
      <c r="JQY39" s="46"/>
      <c r="JQZ39" s="46"/>
      <c r="JRA39" s="46"/>
      <c r="JRB39" s="46"/>
      <c r="JRC39" s="46"/>
      <c r="JRD39" s="46"/>
      <c r="JRE39" s="46"/>
      <c r="JRF39" s="46"/>
      <c r="JRG39" s="46"/>
      <c r="JRH39" s="46"/>
      <c r="JRI39" s="46"/>
      <c r="JRJ39" s="46"/>
      <c r="JRK39" s="46"/>
      <c r="JRL39" s="46"/>
      <c r="JRM39" s="46"/>
      <c r="JRN39" s="46"/>
      <c r="JRO39" s="46"/>
      <c r="JRP39" s="46"/>
      <c r="JRQ39" s="46"/>
      <c r="JRR39" s="46"/>
      <c r="JRS39" s="46"/>
      <c r="JRT39" s="46"/>
      <c r="JRU39" s="46"/>
      <c r="JRV39" s="46"/>
      <c r="JRW39" s="46"/>
      <c r="JRX39" s="46"/>
      <c r="JRY39" s="46"/>
      <c r="JRZ39" s="46"/>
      <c r="JSA39" s="46"/>
      <c r="JSB39" s="46"/>
      <c r="JSC39" s="46"/>
      <c r="JSD39" s="46"/>
      <c r="JSE39" s="46"/>
      <c r="JSF39" s="46"/>
      <c r="JSG39" s="46"/>
      <c r="JSH39" s="46"/>
      <c r="JSI39" s="46"/>
      <c r="JSJ39" s="46"/>
      <c r="JSK39" s="46"/>
      <c r="JSL39" s="46"/>
      <c r="JSM39" s="46"/>
      <c r="JSN39" s="46"/>
      <c r="JSO39" s="46"/>
      <c r="JSP39" s="46"/>
      <c r="JSQ39" s="46"/>
      <c r="JSR39" s="46"/>
      <c r="JSS39" s="46"/>
      <c r="JST39" s="46"/>
      <c r="JSU39" s="46"/>
      <c r="JSV39" s="46"/>
      <c r="JSW39" s="46"/>
      <c r="JSX39" s="46"/>
      <c r="JSY39" s="46"/>
      <c r="JSZ39" s="46"/>
      <c r="JTA39" s="46"/>
      <c r="JTB39" s="46"/>
      <c r="JTC39" s="46"/>
      <c r="JTD39" s="46"/>
      <c r="JTE39" s="46"/>
      <c r="JTF39" s="46"/>
      <c r="JTG39" s="46"/>
      <c r="JTH39" s="46"/>
      <c r="JTI39" s="46"/>
      <c r="JTJ39" s="46"/>
      <c r="JTK39" s="46"/>
      <c r="JTL39" s="46"/>
      <c r="JTM39" s="46"/>
      <c r="JTN39" s="46"/>
      <c r="JTO39" s="46"/>
      <c r="JTP39" s="46"/>
      <c r="JTQ39" s="46"/>
      <c r="JTR39" s="46"/>
      <c r="JTS39" s="46"/>
      <c r="JTT39" s="46"/>
      <c r="JTU39" s="46"/>
      <c r="JTV39" s="46"/>
      <c r="JTW39" s="46"/>
      <c r="JTX39" s="46"/>
      <c r="JTY39" s="46"/>
      <c r="JTZ39" s="46"/>
      <c r="JUA39" s="46"/>
      <c r="JUB39" s="46"/>
      <c r="JUC39" s="46"/>
      <c r="JUD39" s="46"/>
      <c r="JUE39" s="46"/>
      <c r="JUF39" s="46"/>
      <c r="JUG39" s="46"/>
      <c r="JUH39" s="46"/>
      <c r="JUI39" s="46"/>
      <c r="JUJ39" s="46"/>
      <c r="JUK39" s="46"/>
      <c r="JUL39" s="46"/>
      <c r="JUM39" s="46"/>
      <c r="JUN39" s="46"/>
      <c r="JUO39" s="46"/>
      <c r="JUP39" s="46"/>
      <c r="JUQ39" s="46"/>
      <c r="JUR39" s="46"/>
      <c r="JUS39" s="46"/>
      <c r="JUT39" s="46"/>
      <c r="JUU39" s="46"/>
      <c r="JUV39" s="46"/>
      <c r="JUW39" s="46"/>
      <c r="JUX39" s="46"/>
      <c r="JUY39" s="46"/>
      <c r="JUZ39" s="46"/>
      <c r="JVA39" s="46"/>
      <c r="JVB39" s="46"/>
      <c r="JVC39" s="46"/>
      <c r="JVD39" s="46"/>
      <c r="JVE39" s="46"/>
      <c r="JVF39" s="46"/>
      <c r="JVG39" s="46"/>
      <c r="JVH39" s="46"/>
      <c r="JVI39" s="46"/>
      <c r="JVJ39" s="46"/>
      <c r="JVK39" s="46"/>
      <c r="JVL39" s="46"/>
      <c r="JVM39" s="46"/>
      <c r="JVN39" s="46"/>
      <c r="JVO39" s="46"/>
      <c r="JVP39" s="46"/>
      <c r="JVQ39" s="46"/>
      <c r="JVR39" s="46"/>
      <c r="JVS39" s="46"/>
      <c r="JVT39" s="46"/>
      <c r="JVU39" s="46"/>
      <c r="JVV39" s="46"/>
      <c r="JVW39" s="46"/>
      <c r="JVX39" s="46"/>
      <c r="JVY39" s="46"/>
      <c r="JVZ39" s="46"/>
      <c r="JWA39" s="46"/>
      <c r="JWB39" s="46"/>
      <c r="JWC39" s="46"/>
      <c r="JWD39" s="46"/>
      <c r="JWE39" s="46"/>
      <c r="JWF39" s="46"/>
      <c r="JWG39" s="46"/>
      <c r="JWH39" s="46"/>
      <c r="JWI39" s="46"/>
      <c r="JWJ39" s="46"/>
      <c r="JWK39" s="46"/>
      <c r="JWL39" s="46"/>
      <c r="JWM39" s="46"/>
      <c r="JWN39" s="46"/>
      <c r="JWO39" s="46"/>
      <c r="JWP39" s="46"/>
      <c r="JWQ39" s="46"/>
      <c r="JWR39" s="46"/>
      <c r="JWS39" s="46"/>
      <c r="JWT39" s="46"/>
      <c r="JWU39" s="46"/>
      <c r="JWV39" s="46"/>
      <c r="JWW39" s="46"/>
      <c r="JWX39" s="46"/>
      <c r="JWY39" s="46"/>
      <c r="JWZ39" s="46"/>
      <c r="JXA39" s="46"/>
      <c r="JXB39" s="46"/>
      <c r="JXC39" s="46"/>
      <c r="JXD39" s="46"/>
      <c r="JXE39" s="46"/>
      <c r="JXF39" s="46"/>
      <c r="JXG39" s="46"/>
      <c r="JXH39" s="46"/>
      <c r="JXI39" s="46"/>
      <c r="JXJ39" s="46"/>
      <c r="JXK39" s="46"/>
      <c r="JXL39" s="46"/>
      <c r="JXM39" s="46"/>
      <c r="JXN39" s="46"/>
      <c r="JXO39" s="46"/>
      <c r="JXP39" s="46"/>
      <c r="JXQ39" s="46"/>
      <c r="JXR39" s="46"/>
      <c r="JXS39" s="46"/>
      <c r="JXT39" s="46"/>
      <c r="JXU39" s="46"/>
      <c r="JXV39" s="46"/>
      <c r="JXW39" s="46"/>
      <c r="JXX39" s="46"/>
      <c r="JXY39" s="46"/>
      <c r="JXZ39" s="46"/>
      <c r="JYA39" s="46"/>
      <c r="JYB39" s="46"/>
      <c r="JYC39" s="46"/>
      <c r="JYD39" s="46"/>
      <c r="JYE39" s="46"/>
      <c r="JYF39" s="46"/>
      <c r="JYG39" s="46"/>
      <c r="JYH39" s="46"/>
      <c r="JYI39" s="46"/>
      <c r="JYJ39" s="46"/>
      <c r="JYK39" s="46"/>
      <c r="JYL39" s="46"/>
      <c r="JYM39" s="46"/>
      <c r="JYN39" s="46"/>
      <c r="JYO39" s="46"/>
      <c r="JYP39" s="46"/>
      <c r="JYQ39" s="46"/>
      <c r="JYR39" s="46"/>
      <c r="JYS39" s="46"/>
      <c r="JYT39" s="46"/>
      <c r="JYU39" s="46"/>
      <c r="JYV39" s="46"/>
      <c r="JYW39" s="46"/>
      <c r="JYX39" s="46"/>
      <c r="JYY39" s="46"/>
      <c r="JYZ39" s="46"/>
      <c r="JZA39" s="46"/>
      <c r="JZB39" s="46"/>
      <c r="JZC39" s="46"/>
      <c r="JZD39" s="46"/>
      <c r="JZE39" s="46"/>
      <c r="JZF39" s="46"/>
      <c r="JZG39" s="46"/>
      <c r="JZH39" s="46"/>
      <c r="JZI39" s="46"/>
      <c r="JZJ39" s="46"/>
      <c r="JZK39" s="46"/>
      <c r="JZL39" s="46"/>
      <c r="JZM39" s="46"/>
      <c r="JZN39" s="46"/>
      <c r="JZO39" s="46"/>
      <c r="JZP39" s="46"/>
      <c r="JZQ39" s="46"/>
      <c r="JZR39" s="46"/>
      <c r="JZS39" s="46"/>
      <c r="JZT39" s="46"/>
      <c r="JZU39" s="46"/>
      <c r="JZV39" s="46"/>
      <c r="JZW39" s="46"/>
      <c r="JZX39" s="46"/>
      <c r="JZY39" s="46"/>
      <c r="JZZ39" s="46"/>
      <c r="KAA39" s="46"/>
      <c r="KAB39" s="46"/>
      <c r="KAC39" s="46"/>
      <c r="KAD39" s="46"/>
      <c r="KAE39" s="46"/>
      <c r="KAF39" s="46"/>
      <c r="KAG39" s="46"/>
      <c r="KAH39" s="46"/>
      <c r="KAI39" s="46"/>
      <c r="KAJ39" s="46"/>
      <c r="KAK39" s="46"/>
      <c r="KAL39" s="46"/>
      <c r="KAM39" s="46"/>
      <c r="KAN39" s="46"/>
      <c r="KAO39" s="46"/>
      <c r="KAP39" s="46"/>
      <c r="KAQ39" s="46"/>
      <c r="KAR39" s="46"/>
      <c r="KAS39" s="46"/>
      <c r="KAT39" s="46"/>
      <c r="KAU39" s="46"/>
      <c r="KAV39" s="46"/>
      <c r="KAW39" s="46"/>
      <c r="KAX39" s="46"/>
      <c r="KAY39" s="46"/>
      <c r="KAZ39" s="46"/>
      <c r="KBA39" s="46"/>
      <c r="KBB39" s="46"/>
      <c r="KBC39" s="46"/>
      <c r="KBD39" s="46"/>
      <c r="KBE39" s="46"/>
      <c r="KBF39" s="46"/>
      <c r="KBG39" s="46"/>
      <c r="KBH39" s="46"/>
      <c r="KBI39" s="46"/>
      <c r="KBJ39" s="46"/>
      <c r="KBK39" s="46"/>
      <c r="KBL39" s="46"/>
      <c r="KBM39" s="46"/>
      <c r="KBN39" s="46"/>
      <c r="KBO39" s="46"/>
      <c r="KBP39" s="46"/>
      <c r="KBQ39" s="46"/>
      <c r="KBR39" s="46"/>
      <c r="KBS39" s="46"/>
      <c r="KBT39" s="46"/>
      <c r="KBU39" s="46"/>
      <c r="KBV39" s="46"/>
      <c r="KBW39" s="46"/>
      <c r="KBX39" s="46"/>
      <c r="KBY39" s="46"/>
      <c r="KBZ39" s="46"/>
      <c r="KCA39" s="46"/>
      <c r="KCB39" s="46"/>
      <c r="KCC39" s="46"/>
      <c r="KCD39" s="46"/>
      <c r="KCE39" s="46"/>
      <c r="KCF39" s="46"/>
      <c r="KCG39" s="46"/>
      <c r="KCH39" s="46"/>
      <c r="KCI39" s="46"/>
      <c r="KCJ39" s="46"/>
      <c r="KCK39" s="46"/>
      <c r="KCL39" s="46"/>
      <c r="KCM39" s="46"/>
      <c r="KCN39" s="46"/>
      <c r="KCO39" s="46"/>
      <c r="KCP39" s="46"/>
      <c r="KCQ39" s="46"/>
      <c r="KCR39" s="46"/>
      <c r="KCS39" s="46"/>
      <c r="KCT39" s="46"/>
      <c r="KCU39" s="46"/>
      <c r="KCV39" s="46"/>
      <c r="KCW39" s="46"/>
      <c r="KCX39" s="46"/>
      <c r="KCY39" s="46"/>
      <c r="KCZ39" s="46"/>
      <c r="KDA39" s="46"/>
      <c r="KDB39" s="46"/>
      <c r="KDC39" s="46"/>
      <c r="KDD39" s="46"/>
      <c r="KDE39" s="46"/>
      <c r="KDF39" s="46"/>
      <c r="KDG39" s="46"/>
      <c r="KDH39" s="46"/>
      <c r="KDI39" s="46"/>
      <c r="KDJ39" s="46"/>
      <c r="KDK39" s="46"/>
      <c r="KDL39" s="46"/>
      <c r="KDM39" s="46"/>
      <c r="KDN39" s="46"/>
      <c r="KDO39" s="46"/>
      <c r="KDP39" s="46"/>
      <c r="KDQ39" s="46"/>
      <c r="KDR39" s="46"/>
      <c r="KDS39" s="46"/>
      <c r="KDT39" s="46"/>
      <c r="KDU39" s="46"/>
      <c r="KDV39" s="46"/>
      <c r="KDW39" s="46"/>
      <c r="KDX39" s="46"/>
      <c r="KDY39" s="46"/>
      <c r="KDZ39" s="46"/>
      <c r="KEA39" s="46"/>
      <c r="KEB39" s="46"/>
      <c r="KEC39" s="46"/>
      <c r="KED39" s="46"/>
      <c r="KEE39" s="46"/>
      <c r="KEF39" s="46"/>
      <c r="KEG39" s="46"/>
      <c r="KEH39" s="46"/>
      <c r="KEI39" s="46"/>
      <c r="KEJ39" s="46"/>
      <c r="KEK39" s="46"/>
      <c r="KEL39" s="46"/>
      <c r="KEM39" s="46"/>
      <c r="KEN39" s="46"/>
      <c r="KEO39" s="46"/>
      <c r="KEP39" s="46"/>
      <c r="KEQ39" s="46"/>
      <c r="KER39" s="46"/>
      <c r="KES39" s="46"/>
      <c r="KET39" s="46"/>
      <c r="KEU39" s="46"/>
      <c r="KEV39" s="46"/>
      <c r="KEW39" s="46"/>
      <c r="KEX39" s="46"/>
      <c r="KEY39" s="46"/>
      <c r="KEZ39" s="46"/>
      <c r="KFA39" s="46"/>
      <c r="KFB39" s="46"/>
      <c r="KFC39" s="46"/>
      <c r="KFD39" s="46"/>
      <c r="KFE39" s="46"/>
      <c r="KFF39" s="46"/>
      <c r="KFG39" s="46"/>
      <c r="KFH39" s="46"/>
      <c r="KFI39" s="46"/>
      <c r="KFJ39" s="46"/>
      <c r="KFK39" s="46"/>
      <c r="KFL39" s="46"/>
      <c r="KFM39" s="46"/>
      <c r="KFN39" s="46"/>
      <c r="KFO39" s="46"/>
      <c r="KFP39" s="46"/>
      <c r="KFQ39" s="46"/>
      <c r="KFR39" s="46"/>
      <c r="KFS39" s="46"/>
      <c r="KFT39" s="46"/>
      <c r="KFU39" s="46"/>
      <c r="KFV39" s="46"/>
      <c r="KFW39" s="46"/>
      <c r="KFX39" s="46"/>
      <c r="KFY39" s="46"/>
      <c r="KFZ39" s="46"/>
      <c r="KGA39" s="46"/>
      <c r="KGB39" s="46"/>
      <c r="KGC39" s="46"/>
      <c r="KGD39" s="46"/>
      <c r="KGE39" s="46"/>
      <c r="KGF39" s="46"/>
      <c r="KGG39" s="46"/>
      <c r="KGH39" s="46"/>
      <c r="KGI39" s="46"/>
      <c r="KGJ39" s="46"/>
      <c r="KGK39" s="46"/>
      <c r="KGL39" s="46"/>
      <c r="KGM39" s="46"/>
      <c r="KGN39" s="46"/>
      <c r="KGO39" s="46"/>
      <c r="KGP39" s="46"/>
      <c r="KGQ39" s="46"/>
      <c r="KGR39" s="46"/>
      <c r="KGS39" s="46"/>
      <c r="KGT39" s="46"/>
      <c r="KGU39" s="46"/>
      <c r="KGV39" s="46"/>
      <c r="KGW39" s="46"/>
      <c r="KGX39" s="46"/>
      <c r="KGY39" s="46"/>
      <c r="KGZ39" s="46"/>
      <c r="KHA39" s="46"/>
      <c r="KHB39" s="46"/>
      <c r="KHC39" s="46"/>
      <c r="KHD39" s="46"/>
      <c r="KHE39" s="46"/>
      <c r="KHF39" s="46"/>
      <c r="KHG39" s="46"/>
      <c r="KHH39" s="46"/>
      <c r="KHI39" s="46"/>
      <c r="KHJ39" s="46"/>
      <c r="KHK39" s="46"/>
      <c r="KHL39" s="46"/>
      <c r="KHM39" s="46"/>
      <c r="KHN39" s="46"/>
      <c r="KHO39" s="46"/>
      <c r="KHP39" s="46"/>
      <c r="KHQ39" s="46"/>
      <c r="KHR39" s="46"/>
      <c r="KHS39" s="46"/>
      <c r="KHT39" s="46"/>
      <c r="KHU39" s="46"/>
      <c r="KHV39" s="46"/>
      <c r="KHW39" s="46"/>
      <c r="KHX39" s="46"/>
      <c r="KHY39" s="46"/>
      <c r="KHZ39" s="46"/>
      <c r="KIA39" s="46"/>
      <c r="KIB39" s="46"/>
      <c r="KIC39" s="46"/>
      <c r="KID39" s="46"/>
      <c r="KIE39" s="46"/>
      <c r="KIF39" s="46"/>
      <c r="KIG39" s="46"/>
      <c r="KIH39" s="46"/>
      <c r="KII39" s="46"/>
      <c r="KIJ39" s="46"/>
      <c r="KIK39" s="46"/>
      <c r="KIL39" s="46"/>
      <c r="KIM39" s="46"/>
      <c r="KIN39" s="46"/>
      <c r="KIO39" s="46"/>
      <c r="KIP39" s="46"/>
      <c r="KIQ39" s="46"/>
      <c r="KIR39" s="46"/>
      <c r="KIS39" s="46"/>
      <c r="KIT39" s="46"/>
      <c r="KIU39" s="46"/>
      <c r="KIV39" s="46"/>
      <c r="KIW39" s="46"/>
      <c r="KIX39" s="46"/>
      <c r="KIY39" s="46"/>
      <c r="KIZ39" s="46"/>
      <c r="KJA39" s="46"/>
      <c r="KJB39" s="46"/>
      <c r="KJC39" s="46"/>
      <c r="KJD39" s="46"/>
      <c r="KJE39" s="46"/>
      <c r="KJF39" s="46"/>
      <c r="KJG39" s="46"/>
      <c r="KJH39" s="46"/>
      <c r="KJI39" s="46"/>
      <c r="KJJ39" s="46"/>
      <c r="KJK39" s="46"/>
      <c r="KJL39" s="46"/>
      <c r="KJM39" s="46"/>
      <c r="KJN39" s="46"/>
      <c r="KJO39" s="46"/>
      <c r="KJP39" s="46"/>
      <c r="KJQ39" s="46"/>
      <c r="KJR39" s="46"/>
      <c r="KJS39" s="46"/>
      <c r="KJT39" s="46"/>
      <c r="KJU39" s="46"/>
      <c r="KJV39" s="46"/>
      <c r="KJW39" s="46"/>
      <c r="KJX39" s="46"/>
      <c r="KJY39" s="46"/>
      <c r="KJZ39" s="46"/>
      <c r="KKA39" s="46"/>
      <c r="KKB39" s="46"/>
      <c r="KKC39" s="46"/>
      <c r="KKD39" s="46"/>
      <c r="KKE39" s="46"/>
      <c r="KKF39" s="46"/>
      <c r="KKG39" s="46"/>
      <c r="KKH39" s="46"/>
      <c r="KKI39" s="46"/>
      <c r="KKJ39" s="46"/>
      <c r="KKK39" s="46"/>
      <c r="KKL39" s="46"/>
      <c r="KKM39" s="46"/>
      <c r="KKN39" s="46"/>
      <c r="KKO39" s="46"/>
      <c r="KKP39" s="46"/>
      <c r="KKQ39" s="46"/>
      <c r="KKR39" s="46"/>
      <c r="KKS39" s="46"/>
      <c r="KKT39" s="46"/>
      <c r="KKU39" s="46"/>
      <c r="KKV39" s="46"/>
      <c r="KKW39" s="46"/>
      <c r="KKX39" s="46"/>
      <c r="KKY39" s="46"/>
      <c r="KKZ39" s="46"/>
      <c r="KLA39" s="46"/>
      <c r="KLB39" s="46"/>
      <c r="KLC39" s="46"/>
      <c r="KLD39" s="46"/>
      <c r="KLE39" s="46"/>
      <c r="KLF39" s="46"/>
      <c r="KLG39" s="46"/>
      <c r="KLH39" s="46"/>
      <c r="KLI39" s="46"/>
      <c r="KLJ39" s="46"/>
      <c r="KLK39" s="46"/>
      <c r="KLL39" s="46"/>
      <c r="KLM39" s="46"/>
      <c r="KLN39" s="46"/>
      <c r="KLO39" s="46"/>
      <c r="KLP39" s="46"/>
      <c r="KLQ39" s="46"/>
      <c r="KLR39" s="46"/>
      <c r="KLS39" s="46"/>
      <c r="KLT39" s="46"/>
      <c r="KLU39" s="46"/>
      <c r="KLV39" s="46"/>
      <c r="KLW39" s="46"/>
      <c r="KLX39" s="46"/>
      <c r="KLY39" s="46"/>
      <c r="KLZ39" s="46"/>
      <c r="KMA39" s="46"/>
      <c r="KMB39" s="46"/>
      <c r="KMC39" s="46"/>
      <c r="KMD39" s="46"/>
      <c r="KME39" s="46"/>
      <c r="KMF39" s="46"/>
      <c r="KMG39" s="46"/>
      <c r="KMH39" s="46"/>
      <c r="KMI39" s="46"/>
      <c r="KMJ39" s="46"/>
      <c r="KMK39" s="46"/>
      <c r="KML39" s="46"/>
      <c r="KMM39" s="46"/>
      <c r="KMN39" s="46"/>
      <c r="KMO39" s="46"/>
      <c r="KMP39" s="46"/>
      <c r="KMQ39" s="46"/>
      <c r="KMR39" s="46"/>
      <c r="KMS39" s="46"/>
      <c r="KMT39" s="46"/>
      <c r="KMU39" s="46"/>
      <c r="KMV39" s="46"/>
      <c r="KMW39" s="46"/>
      <c r="KMX39" s="46"/>
      <c r="KMY39" s="46"/>
      <c r="KMZ39" s="46"/>
      <c r="KNA39" s="46"/>
      <c r="KNB39" s="46"/>
      <c r="KNC39" s="46"/>
      <c r="KND39" s="46"/>
      <c r="KNE39" s="46"/>
      <c r="KNF39" s="46"/>
      <c r="KNG39" s="46"/>
      <c r="KNH39" s="46"/>
      <c r="KNI39" s="46"/>
      <c r="KNJ39" s="46"/>
      <c r="KNK39" s="46"/>
      <c r="KNL39" s="46"/>
      <c r="KNM39" s="46"/>
      <c r="KNN39" s="46"/>
      <c r="KNO39" s="46"/>
      <c r="KNP39" s="46"/>
      <c r="KNQ39" s="46"/>
      <c r="KNR39" s="46"/>
      <c r="KNS39" s="46"/>
      <c r="KNT39" s="46"/>
      <c r="KNU39" s="46"/>
      <c r="KNV39" s="46"/>
      <c r="KNW39" s="46"/>
      <c r="KNX39" s="46"/>
      <c r="KNY39" s="46"/>
      <c r="KNZ39" s="46"/>
      <c r="KOA39" s="46"/>
      <c r="KOB39" s="46"/>
      <c r="KOC39" s="46"/>
      <c r="KOD39" s="46"/>
      <c r="KOE39" s="46"/>
      <c r="KOF39" s="46"/>
      <c r="KOG39" s="46"/>
      <c r="KOH39" s="46"/>
      <c r="KOI39" s="46"/>
      <c r="KOJ39" s="46"/>
      <c r="KOK39" s="46"/>
      <c r="KOL39" s="46"/>
      <c r="KOM39" s="46"/>
      <c r="KON39" s="46"/>
      <c r="KOO39" s="46"/>
      <c r="KOP39" s="46"/>
      <c r="KOQ39" s="46"/>
      <c r="KOR39" s="46"/>
      <c r="KOS39" s="46"/>
      <c r="KOT39" s="46"/>
      <c r="KOU39" s="46"/>
      <c r="KOV39" s="46"/>
      <c r="KOW39" s="46"/>
      <c r="KOX39" s="46"/>
      <c r="KOY39" s="46"/>
      <c r="KOZ39" s="46"/>
      <c r="KPA39" s="46"/>
      <c r="KPB39" s="46"/>
      <c r="KPC39" s="46"/>
      <c r="KPD39" s="46"/>
      <c r="KPE39" s="46"/>
      <c r="KPF39" s="46"/>
      <c r="KPG39" s="46"/>
      <c r="KPH39" s="46"/>
      <c r="KPI39" s="46"/>
      <c r="KPJ39" s="46"/>
      <c r="KPK39" s="46"/>
      <c r="KPL39" s="46"/>
      <c r="KPM39" s="46"/>
      <c r="KPN39" s="46"/>
      <c r="KPO39" s="46"/>
      <c r="KPP39" s="46"/>
      <c r="KPQ39" s="46"/>
      <c r="KPR39" s="46"/>
      <c r="KPS39" s="46"/>
      <c r="KPT39" s="46"/>
      <c r="KPU39" s="46"/>
      <c r="KPV39" s="46"/>
      <c r="KPW39" s="46"/>
      <c r="KPX39" s="46"/>
      <c r="KPY39" s="46"/>
      <c r="KPZ39" s="46"/>
      <c r="KQA39" s="46"/>
      <c r="KQB39" s="46"/>
      <c r="KQC39" s="46"/>
      <c r="KQD39" s="46"/>
      <c r="KQE39" s="46"/>
      <c r="KQF39" s="46"/>
      <c r="KQG39" s="46"/>
      <c r="KQH39" s="46"/>
      <c r="KQI39" s="46"/>
      <c r="KQJ39" s="46"/>
      <c r="KQK39" s="46"/>
      <c r="KQL39" s="46"/>
      <c r="KQM39" s="46"/>
      <c r="KQN39" s="46"/>
      <c r="KQO39" s="46"/>
      <c r="KQP39" s="46"/>
      <c r="KQQ39" s="46"/>
      <c r="KQR39" s="46"/>
      <c r="KQS39" s="46"/>
      <c r="KQT39" s="46"/>
      <c r="KQU39" s="46"/>
      <c r="KQV39" s="46"/>
      <c r="KQW39" s="46"/>
      <c r="KQX39" s="46"/>
      <c r="KQY39" s="46"/>
      <c r="KQZ39" s="46"/>
      <c r="KRA39" s="46"/>
      <c r="KRB39" s="46"/>
      <c r="KRC39" s="46"/>
      <c r="KRD39" s="46"/>
      <c r="KRE39" s="46"/>
      <c r="KRF39" s="46"/>
      <c r="KRG39" s="46"/>
      <c r="KRH39" s="46"/>
      <c r="KRI39" s="46"/>
      <c r="KRJ39" s="46"/>
      <c r="KRK39" s="46"/>
      <c r="KRL39" s="46"/>
      <c r="KRM39" s="46"/>
      <c r="KRN39" s="46"/>
      <c r="KRO39" s="46"/>
      <c r="KRP39" s="46"/>
      <c r="KRQ39" s="46"/>
      <c r="KRR39" s="46"/>
      <c r="KRS39" s="46"/>
      <c r="KRT39" s="46"/>
      <c r="KRU39" s="46"/>
      <c r="KRV39" s="46"/>
      <c r="KRW39" s="46"/>
      <c r="KRX39" s="46"/>
      <c r="KRY39" s="46"/>
      <c r="KRZ39" s="46"/>
      <c r="KSA39" s="46"/>
      <c r="KSB39" s="46"/>
      <c r="KSC39" s="46"/>
      <c r="KSD39" s="46"/>
      <c r="KSE39" s="46"/>
      <c r="KSF39" s="46"/>
      <c r="KSG39" s="46"/>
      <c r="KSH39" s="46"/>
      <c r="KSI39" s="46"/>
      <c r="KSJ39" s="46"/>
      <c r="KSK39" s="46"/>
      <c r="KSL39" s="46"/>
      <c r="KSM39" s="46"/>
      <c r="KSN39" s="46"/>
      <c r="KSO39" s="46"/>
      <c r="KSP39" s="46"/>
      <c r="KSQ39" s="46"/>
      <c r="KSR39" s="46"/>
      <c r="KSS39" s="46"/>
      <c r="KST39" s="46"/>
      <c r="KSU39" s="46"/>
      <c r="KSV39" s="46"/>
      <c r="KSW39" s="46"/>
      <c r="KSX39" s="46"/>
      <c r="KSY39" s="46"/>
      <c r="KSZ39" s="46"/>
      <c r="KTA39" s="46"/>
      <c r="KTB39" s="46"/>
      <c r="KTC39" s="46"/>
      <c r="KTD39" s="46"/>
      <c r="KTE39" s="46"/>
      <c r="KTF39" s="46"/>
      <c r="KTG39" s="46"/>
      <c r="KTH39" s="46"/>
      <c r="KTI39" s="46"/>
      <c r="KTJ39" s="46"/>
      <c r="KTK39" s="46"/>
      <c r="KTL39" s="46"/>
      <c r="KTM39" s="46"/>
      <c r="KTN39" s="46"/>
      <c r="KTO39" s="46"/>
      <c r="KTP39" s="46"/>
      <c r="KTQ39" s="46"/>
      <c r="KTR39" s="46"/>
      <c r="KTS39" s="46"/>
      <c r="KTT39" s="46"/>
      <c r="KTU39" s="46"/>
      <c r="KTV39" s="46"/>
      <c r="KTW39" s="46"/>
      <c r="KTX39" s="46"/>
      <c r="KTY39" s="46"/>
      <c r="KTZ39" s="46"/>
      <c r="KUA39" s="46"/>
      <c r="KUB39" s="46"/>
      <c r="KUC39" s="46"/>
      <c r="KUD39" s="46"/>
      <c r="KUE39" s="46"/>
      <c r="KUF39" s="46"/>
      <c r="KUG39" s="46"/>
      <c r="KUH39" s="46"/>
      <c r="KUI39" s="46"/>
      <c r="KUJ39" s="46"/>
      <c r="KUK39" s="46"/>
      <c r="KUL39" s="46"/>
      <c r="KUM39" s="46"/>
      <c r="KUN39" s="46"/>
      <c r="KUO39" s="46"/>
      <c r="KUP39" s="46"/>
      <c r="KUQ39" s="46"/>
      <c r="KUR39" s="46"/>
      <c r="KUS39" s="46"/>
      <c r="KUT39" s="46"/>
      <c r="KUU39" s="46"/>
      <c r="KUV39" s="46"/>
      <c r="KUW39" s="46"/>
      <c r="KUX39" s="46"/>
      <c r="KUY39" s="46"/>
      <c r="KUZ39" s="46"/>
      <c r="KVA39" s="46"/>
      <c r="KVB39" s="46"/>
      <c r="KVC39" s="46"/>
      <c r="KVD39" s="46"/>
      <c r="KVE39" s="46"/>
      <c r="KVF39" s="46"/>
      <c r="KVG39" s="46"/>
      <c r="KVH39" s="46"/>
      <c r="KVI39" s="46"/>
      <c r="KVJ39" s="46"/>
      <c r="KVK39" s="46"/>
      <c r="KVL39" s="46"/>
      <c r="KVM39" s="46"/>
      <c r="KVN39" s="46"/>
      <c r="KVO39" s="46"/>
      <c r="KVP39" s="46"/>
      <c r="KVQ39" s="46"/>
      <c r="KVR39" s="46"/>
      <c r="KVS39" s="46"/>
      <c r="KVT39" s="46"/>
      <c r="KVU39" s="46"/>
      <c r="KVV39" s="46"/>
      <c r="KVW39" s="46"/>
      <c r="KVX39" s="46"/>
      <c r="KVY39" s="46"/>
      <c r="KVZ39" s="46"/>
      <c r="KWA39" s="46"/>
      <c r="KWB39" s="46"/>
      <c r="KWC39" s="46"/>
      <c r="KWD39" s="46"/>
      <c r="KWE39" s="46"/>
      <c r="KWF39" s="46"/>
      <c r="KWG39" s="46"/>
      <c r="KWH39" s="46"/>
      <c r="KWI39" s="46"/>
      <c r="KWJ39" s="46"/>
      <c r="KWK39" s="46"/>
      <c r="KWL39" s="46"/>
      <c r="KWM39" s="46"/>
      <c r="KWN39" s="46"/>
      <c r="KWO39" s="46"/>
      <c r="KWP39" s="46"/>
      <c r="KWQ39" s="46"/>
      <c r="KWR39" s="46"/>
      <c r="KWS39" s="46"/>
      <c r="KWT39" s="46"/>
      <c r="KWU39" s="46"/>
      <c r="KWV39" s="46"/>
      <c r="KWW39" s="46"/>
      <c r="KWX39" s="46"/>
      <c r="KWY39" s="46"/>
      <c r="KWZ39" s="46"/>
      <c r="KXA39" s="46"/>
      <c r="KXB39" s="46"/>
      <c r="KXC39" s="46"/>
      <c r="KXD39" s="46"/>
      <c r="KXE39" s="46"/>
      <c r="KXF39" s="46"/>
      <c r="KXG39" s="46"/>
      <c r="KXH39" s="46"/>
      <c r="KXI39" s="46"/>
      <c r="KXJ39" s="46"/>
      <c r="KXK39" s="46"/>
      <c r="KXL39" s="46"/>
      <c r="KXM39" s="46"/>
      <c r="KXN39" s="46"/>
      <c r="KXO39" s="46"/>
      <c r="KXP39" s="46"/>
      <c r="KXQ39" s="46"/>
      <c r="KXR39" s="46"/>
      <c r="KXS39" s="46"/>
      <c r="KXT39" s="46"/>
      <c r="KXU39" s="46"/>
      <c r="KXV39" s="46"/>
      <c r="KXW39" s="46"/>
      <c r="KXX39" s="46"/>
      <c r="KXY39" s="46"/>
      <c r="KXZ39" s="46"/>
      <c r="KYA39" s="46"/>
      <c r="KYB39" s="46"/>
      <c r="KYC39" s="46"/>
      <c r="KYD39" s="46"/>
      <c r="KYE39" s="46"/>
      <c r="KYF39" s="46"/>
      <c r="KYG39" s="46"/>
      <c r="KYH39" s="46"/>
      <c r="KYI39" s="46"/>
      <c r="KYJ39" s="46"/>
      <c r="KYK39" s="46"/>
      <c r="KYL39" s="46"/>
      <c r="KYM39" s="46"/>
      <c r="KYN39" s="46"/>
      <c r="KYO39" s="46"/>
      <c r="KYP39" s="46"/>
      <c r="KYQ39" s="46"/>
      <c r="KYR39" s="46"/>
      <c r="KYS39" s="46"/>
      <c r="KYT39" s="46"/>
      <c r="KYU39" s="46"/>
      <c r="KYV39" s="46"/>
      <c r="KYW39" s="46"/>
      <c r="KYX39" s="46"/>
      <c r="KYY39" s="46"/>
      <c r="KYZ39" s="46"/>
      <c r="KZA39" s="46"/>
      <c r="KZB39" s="46"/>
      <c r="KZC39" s="46"/>
      <c r="KZD39" s="46"/>
      <c r="KZE39" s="46"/>
      <c r="KZF39" s="46"/>
      <c r="KZG39" s="46"/>
      <c r="KZH39" s="46"/>
      <c r="KZI39" s="46"/>
      <c r="KZJ39" s="46"/>
      <c r="KZK39" s="46"/>
      <c r="KZL39" s="46"/>
      <c r="KZM39" s="46"/>
      <c r="KZN39" s="46"/>
      <c r="KZO39" s="46"/>
      <c r="KZP39" s="46"/>
      <c r="KZQ39" s="46"/>
      <c r="KZR39" s="46"/>
      <c r="KZS39" s="46"/>
      <c r="KZT39" s="46"/>
      <c r="KZU39" s="46"/>
      <c r="KZV39" s="46"/>
      <c r="KZW39" s="46"/>
      <c r="KZX39" s="46"/>
      <c r="KZY39" s="46"/>
      <c r="KZZ39" s="46"/>
      <c r="LAA39" s="46"/>
      <c r="LAB39" s="46"/>
      <c r="LAC39" s="46"/>
      <c r="LAD39" s="46"/>
      <c r="LAE39" s="46"/>
      <c r="LAF39" s="46"/>
      <c r="LAG39" s="46"/>
      <c r="LAH39" s="46"/>
      <c r="LAI39" s="46"/>
      <c r="LAJ39" s="46"/>
      <c r="LAK39" s="46"/>
      <c r="LAL39" s="46"/>
      <c r="LAM39" s="46"/>
      <c r="LAN39" s="46"/>
      <c r="LAO39" s="46"/>
      <c r="LAP39" s="46"/>
      <c r="LAQ39" s="46"/>
      <c r="LAR39" s="46"/>
      <c r="LAS39" s="46"/>
      <c r="LAT39" s="46"/>
      <c r="LAU39" s="46"/>
      <c r="LAV39" s="46"/>
      <c r="LAW39" s="46"/>
      <c r="LAX39" s="46"/>
      <c r="LAY39" s="46"/>
      <c r="LAZ39" s="46"/>
      <c r="LBA39" s="46"/>
      <c r="LBB39" s="46"/>
      <c r="LBC39" s="46"/>
      <c r="LBD39" s="46"/>
      <c r="LBE39" s="46"/>
      <c r="LBF39" s="46"/>
      <c r="LBG39" s="46"/>
      <c r="LBH39" s="46"/>
      <c r="LBI39" s="46"/>
      <c r="LBJ39" s="46"/>
      <c r="LBK39" s="46"/>
      <c r="LBL39" s="46"/>
      <c r="LBM39" s="46"/>
      <c r="LBN39" s="46"/>
      <c r="LBO39" s="46"/>
      <c r="LBP39" s="46"/>
      <c r="LBQ39" s="46"/>
      <c r="LBR39" s="46"/>
      <c r="LBS39" s="46"/>
      <c r="LBT39" s="46"/>
      <c r="LBU39" s="46"/>
      <c r="LBV39" s="46"/>
      <c r="LBW39" s="46"/>
      <c r="LBX39" s="46"/>
      <c r="LBY39" s="46"/>
      <c r="LBZ39" s="46"/>
      <c r="LCA39" s="46"/>
      <c r="LCB39" s="46"/>
      <c r="LCC39" s="46"/>
      <c r="LCD39" s="46"/>
      <c r="LCE39" s="46"/>
      <c r="LCF39" s="46"/>
      <c r="LCG39" s="46"/>
      <c r="LCH39" s="46"/>
      <c r="LCI39" s="46"/>
      <c r="LCJ39" s="46"/>
      <c r="LCK39" s="46"/>
      <c r="LCL39" s="46"/>
      <c r="LCM39" s="46"/>
      <c r="LCN39" s="46"/>
      <c r="LCO39" s="46"/>
      <c r="LCP39" s="46"/>
      <c r="LCQ39" s="46"/>
      <c r="LCR39" s="46"/>
      <c r="LCS39" s="46"/>
      <c r="LCT39" s="46"/>
      <c r="LCU39" s="46"/>
      <c r="LCV39" s="46"/>
      <c r="LCW39" s="46"/>
      <c r="LCX39" s="46"/>
      <c r="LCY39" s="46"/>
      <c r="LCZ39" s="46"/>
      <c r="LDA39" s="46"/>
      <c r="LDB39" s="46"/>
      <c r="LDC39" s="46"/>
      <c r="LDD39" s="46"/>
      <c r="LDE39" s="46"/>
      <c r="LDF39" s="46"/>
      <c r="LDG39" s="46"/>
      <c r="LDH39" s="46"/>
      <c r="LDI39" s="46"/>
      <c r="LDJ39" s="46"/>
      <c r="LDK39" s="46"/>
      <c r="LDL39" s="46"/>
      <c r="LDM39" s="46"/>
      <c r="LDN39" s="46"/>
      <c r="LDO39" s="46"/>
      <c r="LDP39" s="46"/>
      <c r="LDQ39" s="46"/>
      <c r="LDR39" s="46"/>
      <c r="LDS39" s="46"/>
      <c r="LDT39" s="46"/>
      <c r="LDU39" s="46"/>
      <c r="LDV39" s="46"/>
      <c r="LDW39" s="46"/>
      <c r="LDX39" s="46"/>
      <c r="LDY39" s="46"/>
      <c r="LDZ39" s="46"/>
      <c r="LEA39" s="46"/>
      <c r="LEB39" s="46"/>
      <c r="LEC39" s="46"/>
      <c r="LED39" s="46"/>
      <c r="LEE39" s="46"/>
      <c r="LEF39" s="46"/>
      <c r="LEG39" s="46"/>
      <c r="LEH39" s="46"/>
      <c r="LEI39" s="46"/>
      <c r="LEJ39" s="46"/>
      <c r="LEK39" s="46"/>
      <c r="LEL39" s="46"/>
      <c r="LEM39" s="46"/>
      <c r="LEN39" s="46"/>
      <c r="LEO39" s="46"/>
      <c r="LEP39" s="46"/>
      <c r="LEQ39" s="46"/>
      <c r="LER39" s="46"/>
      <c r="LES39" s="46"/>
      <c r="LET39" s="46"/>
      <c r="LEU39" s="46"/>
      <c r="LEV39" s="46"/>
      <c r="LEW39" s="46"/>
      <c r="LEX39" s="46"/>
      <c r="LEY39" s="46"/>
      <c r="LEZ39" s="46"/>
      <c r="LFA39" s="46"/>
      <c r="LFB39" s="46"/>
      <c r="LFC39" s="46"/>
      <c r="LFD39" s="46"/>
      <c r="LFE39" s="46"/>
      <c r="LFF39" s="46"/>
      <c r="LFG39" s="46"/>
      <c r="LFH39" s="46"/>
      <c r="LFI39" s="46"/>
      <c r="LFJ39" s="46"/>
      <c r="LFK39" s="46"/>
      <c r="LFL39" s="46"/>
      <c r="LFM39" s="46"/>
      <c r="LFN39" s="46"/>
      <c r="LFO39" s="46"/>
      <c r="LFP39" s="46"/>
      <c r="LFQ39" s="46"/>
      <c r="LFR39" s="46"/>
      <c r="LFS39" s="46"/>
      <c r="LFT39" s="46"/>
      <c r="LFU39" s="46"/>
      <c r="LFV39" s="46"/>
      <c r="LFW39" s="46"/>
      <c r="LFX39" s="46"/>
      <c r="LFY39" s="46"/>
      <c r="LFZ39" s="46"/>
      <c r="LGA39" s="46"/>
      <c r="LGB39" s="46"/>
      <c r="LGC39" s="46"/>
      <c r="LGD39" s="46"/>
      <c r="LGE39" s="46"/>
      <c r="LGF39" s="46"/>
      <c r="LGG39" s="46"/>
      <c r="LGH39" s="46"/>
      <c r="LGI39" s="46"/>
      <c r="LGJ39" s="46"/>
      <c r="LGK39" s="46"/>
      <c r="LGL39" s="46"/>
      <c r="LGM39" s="46"/>
      <c r="LGN39" s="46"/>
      <c r="LGO39" s="46"/>
      <c r="LGP39" s="46"/>
      <c r="LGQ39" s="46"/>
      <c r="LGR39" s="46"/>
      <c r="LGS39" s="46"/>
      <c r="LGT39" s="46"/>
      <c r="LGU39" s="46"/>
      <c r="LGV39" s="46"/>
      <c r="LGW39" s="46"/>
      <c r="LGX39" s="46"/>
      <c r="LGY39" s="46"/>
      <c r="LGZ39" s="46"/>
      <c r="LHA39" s="46"/>
      <c r="LHB39" s="46"/>
      <c r="LHC39" s="46"/>
      <c r="LHD39" s="46"/>
      <c r="LHE39" s="46"/>
      <c r="LHF39" s="46"/>
      <c r="LHG39" s="46"/>
      <c r="LHH39" s="46"/>
      <c r="LHI39" s="46"/>
      <c r="LHJ39" s="46"/>
      <c r="LHK39" s="46"/>
      <c r="LHL39" s="46"/>
      <c r="LHM39" s="46"/>
      <c r="LHN39" s="46"/>
      <c r="LHO39" s="46"/>
      <c r="LHP39" s="46"/>
      <c r="LHQ39" s="46"/>
      <c r="LHR39" s="46"/>
      <c r="LHS39" s="46"/>
      <c r="LHT39" s="46"/>
      <c r="LHU39" s="46"/>
      <c r="LHV39" s="46"/>
      <c r="LHW39" s="46"/>
      <c r="LHX39" s="46"/>
      <c r="LHY39" s="46"/>
      <c r="LHZ39" s="46"/>
      <c r="LIA39" s="46"/>
      <c r="LIB39" s="46"/>
      <c r="LIC39" s="46"/>
      <c r="LID39" s="46"/>
      <c r="LIE39" s="46"/>
      <c r="LIF39" s="46"/>
      <c r="LIG39" s="46"/>
      <c r="LIH39" s="46"/>
      <c r="LII39" s="46"/>
      <c r="LIJ39" s="46"/>
      <c r="LIK39" s="46"/>
      <c r="LIL39" s="46"/>
      <c r="LIM39" s="46"/>
      <c r="LIN39" s="46"/>
      <c r="LIO39" s="46"/>
      <c r="LIP39" s="46"/>
      <c r="LIQ39" s="46"/>
      <c r="LIR39" s="46"/>
      <c r="LIS39" s="46"/>
      <c r="LIT39" s="46"/>
      <c r="LIU39" s="46"/>
      <c r="LIV39" s="46"/>
      <c r="LIW39" s="46"/>
      <c r="LIX39" s="46"/>
      <c r="LIY39" s="46"/>
      <c r="LIZ39" s="46"/>
      <c r="LJA39" s="46"/>
      <c r="LJB39" s="46"/>
      <c r="LJC39" s="46"/>
      <c r="LJD39" s="46"/>
      <c r="LJE39" s="46"/>
      <c r="LJF39" s="46"/>
      <c r="LJG39" s="46"/>
      <c r="LJH39" s="46"/>
      <c r="LJI39" s="46"/>
      <c r="LJJ39" s="46"/>
      <c r="LJK39" s="46"/>
      <c r="LJL39" s="46"/>
      <c r="LJM39" s="46"/>
      <c r="LJN39" s="46"/>
      <c r="LJO39" s="46"/>
      <c r="LJP39" s="46"/>
      <c r="LJQ39" s="46"/>
      <c r="LJR39" s="46"/>
      <c r="LJS39" s="46"/>
      <c r="LJT39" s="46"/>
      <c r="LJU39" s="46"/>
      <c r="LJV39" s="46"/>
      <c r="LJW39" s="46"/>
      <c r="LJX39" s="46"/>
      <c r="LJY39" s="46"/>
      <c r="LJZ39" s="46"/>
      <c r="LKA39" s="46"/>
      <c r="LKB39" s="46"/>
      <c r="LKC39" s="46"/>
      <c r="LKD39" s="46"/>
      <c r="LKE39" s="46"/>
      <c r="LKF39" s="46"/>
      <c r="LKG39" s="46"/>
      <c r="LKH39" s="46"/>
      <c r="LKI39" s="46"/>
      <c r="LKJ39" s="46"/>
      <c r="LKK39" s="46"/>
      <c r="LKL39" s="46"/>
      <c r="LKM39" s="46"/>
      <c r="LKN39" s="46"/>
      <c r="LKO39" s="46"/>
      <c r="LKP39" s="46"/>
      <c r="LKQ39" s="46"/>
      <c r="LKR39" s="46"/>
      <c r="LKS39" s="46"/>
      <c r="LKT39" s="46"/>
      <c r="LKU39" s="46"/>
      <c r="LKV39" s="46"/>
      <c r="LKW39" s="46"/>
      <c r="LKX39" s="46"/>
      <c r="LKY39" s="46"/>
      <c r="LKZ39" s="46"/>
      <c r="LLA39" s="46"/>
      <c r="LLB39" s="46"/>
      <c r="LLC39" s="46"/>
      <c r="LLD39" s="46"/>
      <c r="LLE39" s="46"/>
      <c r="LLF39" s="46"/>
      <c r="LLG39" s="46"/>
      <c r="LLH39" s="46"/>
      <c r="LLI39" s="46"/>
      <c r="LLJ39" s="46"/>
      <c r="LLK39" s="46"/>
      <c r="LLL39" s="46"/>
      <c r="LLM39" s="46"/>
      <c r="LLN39" s="46"/>
      <c r="LLO39" s="46"/>
      <c r="LLP39" s="46"/>
      <c r="LLQ39" s="46"/>
      <c r="LLR39" s="46"/>
      <c r="LLS39" s="46"/>
      <c r="LLT39" s="46"/>
      <c r="LLU39" s="46"/>
      <c r="LLV39" s="46"/>
      <c r="LLW39" s="46"/>
      <c r="LLX39" s="46"/>
      <c r="LLY39" s="46"/>
      <c r="LLZ39" s="46"/>
      <c r="LMA39" s="46"/>
      <c r="LMB39" s="46"/>
      <c r="LMC39" s="46"/>
      <c r="LMD39" s="46"/>
      <c r="LME39" s="46"/>
      <c r="LMF39" s="46"/>
      <c r="LMG39" s="46"/>
      <c r="LMH39" s="46"/>
      <c r="LMI39" s="46"/>
      <c r="LMJ39" s="46"/>
      <c r="LMK39" s="46"/>
      <c r="LML39" s="46"/>
      <c r="LMM39" s="46"/>
      <c r="LMN39" s="46"/>
      <c r="LMO39" s="46"/>
      <c r="LMP39" s="46"/>
      <c r="LMQ39" s="46"/>
      <c r="LMR39" s="46"/>
      <c r="LMS39" s="46"/>
      <c r="LMT39" s="46"/>
      <c r="LMU39" s="46"/>
      <c r="LMV39" s="46"/>
      <c r="LMW39" s="46"/>
      <c r="LMX39" s="46"/>
      <c r="LMY39" s="46"/>
      <c r="LMZ39" s="46"/>
      <c r="LNA39" s="46"/>
      <c r="LNB39" s="46"/>
      <c r="LNC39" s="46"/>
      <c r="LND39" s="46"/>
      <c r="LNE39" s="46"/>
      <c r="LNF39" s="46"/>
      <c r="LNG39" s="46"/>
      <c r="LNH39" s="46"/>
      <c r="LNI39" s="46"/>
      <c r="LNJ39" s="46"/>
      <c r="LNK39" s="46"/>
      <c r="LNL39" s="46"/>
      <c r="LNM39" s="46"/>
      <c r="LNN39" s="46"/>
      <c r="LNO39" s="46"/>
      <c r="LNP39" s="46"/>
      <c r="LNQ39" s="46"/>
      <c r="LNR39" s="46"/>
      <c r="LNS39" s="46"/>
      <c r="LNT39" s="46"/>
      <c r="LNU39" s="46"/>
      <c r="LNV39" s="46"/>
      <c r="LNW39" s="46"/>
      <c r="LNX39" s="46"/>
      <c r="LNY39" s="46"/>
      <c r="LNZ39" s="46"/>
      <c r="LOA39" s="46"/>
      <c r="LOB39" s="46"/>
      <c r="LOC39" s="46"/>
      <c r="LOD39" s="46"/>
      <c r="LOE39" s="46"/>
      <c r="LOF39" s="46"/>
      <c r="LOG39" s="46"/>
      <c r="LOH39" s="46"/>
      <c r="LOI39" s="46"/>
      <c r="LOJ39" s="46"/>
      <c r="LOK39" s="46"/>
      <c r="LOL39" s="46"/>
      <c r="LOM39" s="46"/>
      <c r="LON39" s="46"/>
      <c r="LOO39" s="46"/>
      <c r="LOP39" s="46"/>
      <c r="LOQ39" s="46"/>
      <c r="LOR39" s="46"/>
      <c r="LOS39" s="46"/>
      <c r="LOT39" s="46"/>
      <c r="LOU39" s="46"/>
      <c r="LOV39" s="46"/>
      <c r="LOW39" s="46"/>
      <c r="LOX39" s="46"/>
      <c r="LOY39" s="46"/>
      <c r="LOZ39" s="46"/>
      <c r="LPA39" s="46"/>
      <c r="LPB39" s="46"/>
      <c r="LPC39" s="46"/>
      <c r="LPD39" s="46"/>
      <c r="LPE39" s="46"/>
      <c r="LPF39" s="46"/>
      <c r="LPG39" s="46"/>
      <c r="LPH39" s="46"/>
      <c r="LPI39" s="46"/>
      <c r="LPJ39" s="46"/>
      <c r="LPK39" s="46"/>
      <c r="LPL39" s="46"/>
      <c r="LPM39" s="46"/>
      <c r="LPN39" s="46"/>
      <c r="LPO39" s="46"/>
      <c r="LPP39" s="46"/>
      <c r="LPQ39" s="46"/>
      <c r="LPR39" s="46"/>
      <c r="LPS39" s="46"/>
      <c r="LPT39" s="46"/>
      <c r="LPU39" s="46"/>
      <c r="LPV39" s="46"/>
      <c r="LPW39" s="46"/>
      <c r="LPX39" s="46"/>
      <c r="LPY39" s="46"/>
      <c r="LPZ39" s="46"/>
      <c r="LQA39" s="46"/>
      <c r="LQB39" s="46"/>
      <c r="LQC39" s="46"/>
      <c r="LQD39" s="46"/>
      <c r="LQE39" s="46"/>
      <c r="LQF39" s="46"/>
      <c r="LQG39" s="46"/>
      <c r="LQH39" s="46"/>
      <c r="LQI39" s="46"/>
      <c r="LQJ39" s="46"/>
      <c r="LQK39" s="46"/>
      <c r="LQL39" s="46"/>
      <c r="LQM39" s="46"/>
      <c r="LQN39" s="46"/>
      <c r="LQO39" s="46"/>
      <c r="LQP39" s="46"/>
      <c r="LQQ39" s="46"/>
      <c r="LQR39" s="46"/>
      <c r="LQS39" s="46"/>
      <c r="LQT39" s="46"/>
      <c r="LQU39" s="46"/>
      <c r="LQV39" s="46"/>
      <c r="LQW39" s="46"/>
      <c r="LQX39" s="46"/>
      <c r="LQY39" s="46"/>
      <c r="LQZ39" s="46"/>
      <c r="LRA39" s="46"/>
      <c r="LRB39" s="46"/>
      <c r="LRC39" s="46"/>
      <c r="LRD39" s="46"/>
      <c r="LRE39" s="46"/>
      <c r="LRF39" s="46"/>
      <c r="LRG39" s="46"/>
      <c r="LRH39" s="46"/>
      <c r="LRI39" s="46"/>
      <c r="LRJ39" s="46"/>
      <c r="LRK39" s="46"/>
      <c r="LRL39" s="46"/>
      <c r="LRM39" s="46"/>
      <c r="LRN39" s="46"/>
      <c r="LRO39" s="46"/>
      <c r="LRP39" s="46"/>
      <c r="LRQ39" s="46"/>
      <c r="LRR39" s="46"/>
      <c r="LRS39" s="46"/>
      <c r="LRT39" s="46"/>
      <c r="LRU39" s="46"/>
      <c r="LRV39" s="46"/>
      <c r="LRW39" s="46"/>
      <c r="LRX39" s="46"/>
      <c r="LRY39" s="46"/>
      <c r="LRZ39" s="46"/>
      <c r="LSA39" s="46"/>
      <c r="LSB39" s="46"/>
      <c r="LSC39" s="46"/>
      <c r="LSD39" s="46"/>
      <c r="LSE39" s="46"/>
      <c r="LSF39" s="46"/>
      <c r="LSG39" s="46"/>
      <c r="LSH39" s="46"/>
      <c r="LSI39" s="46"/>
      <c r="LSJ39" s="46"/>
      <c r="LSK39" s="46"/>
      <c r="LSL39" s="46"/>
      <c r="LSM39" s="46"/>
      <c r="LSN39" s="46"/>
      <c r="LSO39" s="46"/>
      <c r="LSP39" s="46"/>
      <c r="LSQ39" s="46"/>
      <c r="LSR39" s="46"/>
      <c r="LSS39" s="46"/>
      <c r="LST39" s="46"/>
      <c r="LSU39" s="46"/>
      <c r="LSV39" s="46"/>
      <c r="LSW39" s="46"/>
      <c r="LSX39" s="46"/>
      <c r="LSY39" s="46"/>
      <c r="LSZ39" s="46"/>
      <c r="LTA39" s="46"/>
      <c r="LTB39" s="46"/>
      <c r="LTC39" s="46"/>
      <c r="LTD39" s="46"/>
      <c r="LTE39" s="46"/>
      <c r="LTF39" s="46"/>
      <c r="LTG39" s="46"/>
      <c r="LTH39" s="46"/>
      <c r="LTI39" s="46"/>
      <c r="LTJ39" s="46"/>
      <c r="LTK39" s="46"/>
      <c r="LTL39" s="46"/>
      <c r="LTM39" s="46"/>
      <c r="LTN39" s="46"/>
      <c r="LTO39" s="46"/>
      <c r="LTP39" s="46"/>
      <c r="LTQ39" s="46"/>
      <c r="LTR39" s="46"/>
      <c r="LTS39" s="46"/>
      <c r="LTT39" s="46"/>
      <c r="LTU39" s="46"/>
      <c r="LTV39" s="46"/>
      <c r="LTW39" s="46"/>
      <c r="LTX39" s="46"/>
      <c r="LTY39" s="46"/>
      <c r="LTZ39" s="46"/>
      <c r="LUA39" s="46"/>
      <c r="LUB39" s="46"/>
      <c r="LUC39" s="46"/>
      <c r="LUD39" s="46"/>
      <c r="LUE39" s="46"/>
      <c r="LUF39" s="46"/>
      <c r="LUG39" s="46"/>
      <c r="LUH39" s="46"/>
      <c r="LUI39" s="46"/>
      <c r="LUJ39" s="46"/>
      <c r="LUK39" s="46"/>
      <c r="LUL39" s="46"/>
      <c r="LUM39" s="46"/>
      <c r="LUN39" s="46"/>
      <c r="LUO39" s="46"/>
      <c r="LUP39" s="46"/>
      <c r="LUQ39" s="46"/>
      <c r="LUR39" s="46"/>
      <c r="LUS39" s="46"/>
      <c r="LUT39" s="46"/>
      <c r="LUU39" s="46"/>
      <c r="LUV39" s="46"/>
      <c r="LUW39" s="46"/>
      <c r="LUX39" s="46"/>
      <c r="LUY39" s="46"/>
      <c r="LUZ39" s="46"/>
      <c r="LVA39" s="46"/>
      <c r="LVB39" s="46"/>
      <c r="LVC39" s="46"/>
      <c r="LVD39" s="46"/>
      <c r="LVE39" s="46"/>
      <c r="LVF39" s="46"/>
      <c r="LVG39" s="46"/>
      <c r="LVH39" s="46"/>
      <c r="LVI39" s="46"/>
      <c r="LVJ39" s="46"/>
      <c r="LVK39" s="46"/>
      <c r="LVL39" s="46"/>
      <c r="LVM39" s="46"/>
      <c r="LVN39" s="46"/>
      <c r="LVO39" s="46"/>
      <c r="LVP39" s="46"/>
      <c r="LVQ39" s="46"/>
      <c r="LVR39" s="46"/>
      <c r="LVS39" s="46"/>
      <c r="LVT39" s="46"/>
      <c r="LVU39" s="46"/>
      <c r="LVV39" s="46"/>
      <c r="LVW39" s="46"/>
      <c r="LVX39" s="46"/>
      <c r="LVY39" s="46"/>
      <c r="LVZ39" s="46"/>
      <c r="LWA39" s="46"/>
      <c r="LWB39" s="46"/>
      <c r="LWC39" s="46"/>
      <c r="LWD39" s="46"/>
      <c r="LWE39" s="46"/>
      <c r="LWF39" s="46"/>
      <c r="LWG39" s="46"/>
      <c r="LWH39" s="46"/>
      <c r="LWI39" s="46"/>
      <c r="LWJ39" s="46"/>
      <c r="LWK39" s="46"/>
      <c r="LWL39" s="46"/>
      <c r="LWM39" s="46"/>
      <c r="LWN39" s="46"/>
      <c r="LWO39" s="46"/>
      <c r="LWP39" s="46"/>
      <c r="LWQ39" s="46"/>
      <c r="LWR39" s="46"/>
      <c r="LWS39" s="46"/>
      <c r="LWT39" s="46"/>
      <c r="LWU39" s="46"/>
      <c r="LWV39" s="46"/>
      <c r="LWW39" s="46"/>
      <c r="LWX39" s="46"/>
      <c r="LWY39" s="46"/>
      <c r="LWZ39" s="46"/>
      <c r="LXA39" s="46"/>
      <c r="LXB39" s="46"/>
      <c r="LXC39" s="46"/>
      <c r="LXD39" s="46"/>
      <c r="LXE39" s="46"/>
      <c r="LXF39" s="46"/>
      <c r="LXG39" s="46"/>
      <c r="LXH39" s="46"/>
      <c r="LXI39" s="46"/>
      <c r="LXJ39" s="46"/>
      <c r="LXK39" s="46"/>
      <c r="LXL39" s="46"/>
      <c r="LXM39" s="46"/>
      <c r="LXN39" s="46"/>
      <c r="LXO39" s="46"/>
      <c r="LXP39" s="46"/>
      <c r="LXQ39" s="46"/>
      <c r="LXR39" s="46"/>
      <c r="LXS39" s="46"/>
      <c r="LXT39" s="46"/>
      <c r="LXU39" s="46"/>
      <c r="LXV39" s="46"/>
      <c r="LXW39" s="46"/>
      <c r="LXX39" s="46"/>
      <c r="LXY39" s="46"/>
      <c r="LXZ39" s="46"/>
      <c r="LYA39" s="46"/>
      <c r="LYB39" s="46"/>
      <c r="LYC39" s="46"/>
      <c r="LYD39" s="46"/>
      <c r="LYE39" s="46"/>
      <c r="LYF39" s="46"/>
      <c r="LYG39" s="46"/>
      <c r="LYH39" s="46"/>
      <c r="LYI39" s="46"/>
      <c r="LYJ39" s="46"/>
      <c r="LYK39" s="46"/>
      <c r="LYL39" s="46"/>
      <c r="LYM39" s="46"/>
      <c r="LYN39" s="46"/>
      <c r="LYO39" s="46"/>
      <c r="LYP39" s="46"/>
      <c r="LYQ39" s="46"/>
      <c r="LYR39" s="46"/>
      <c r="LYS39" s="46"/>
      <c r="LYT39" s="46"/>
      <c r="LYU39" s="46"/>
      <c r="LYV39" s="46"/>
      <c r="LYW39" s="46"/>
      <c r="LYX39" s="46"/>
      <c r="LYY39" s="46"/>
      <c r="LYZ39" s="46"/>
      <c r="LZA39" s="46"/>
      <c r="LZB39" s="46"/>
      <c r="LZC39" s="46"/>
      <c r="LZD39" s="46"/>
      <c r="LZE39" s="46"/>
      <c r="LZF39" s="46"/>
      <c r="LZG39" s="46"/>
      <c r="LZH39" s="46"/>
      <c r="LZI39" s="46"/>
      <c r="LZJ39" s="46"/>
      <c r="LZK39" s="46"/>
      <c r="LZL39" s="46"/>
      <c r="LZM39" s="46"/>
      <c r="LZN39" s="46"/>
      <c r="LZO39" s="46"/>
      <c r="LZP39" s="46"/>
      <c r="LZQ39" s="46"/>
      <c r="LZR39" s="46"/>
      <c r="LZS39" s="46"/>
      <c r="LZT39" s="46"/>
      <c r="LZU39" s="46"/>
      <c r="LZV39" s="46"/>
      <c r="LZW39" s="46"/>
      <c r="LZX39" s="46"/>
      <c r="LZY39" s="46"/>
      <c r="LZZ39" s="46"/>
      <c r="MAA39" s="46"/>
      <c r="MAB39" s="46"/>
      <c r="MAC39" s="46"/>
      <c r="MAD39" s="46"/>
      <c r="MAE39" s="46"/>
      <c r="MAF39" s="46"/>
      <c r="MAG39" s="46"/>
      <c r="MAH39" s="46"/>
      <c r="MAI39" s="46"/>
      <c r="MAJ39" s="46"/>
      <c r="MAK39" s="46"/>
      <c r="MAL39" s="46"/>
      <c r="MAM39" s="46"/>
      <c r="MAN39" s="46"/>
      <c r="MAO39" s="46"/>
      <c r="MAP39" s="46"/>
      <c r="MAQ39" s="46"/>
      <c r="MAR39" s="46"/>
      <c r="MAS39" s="46"/>
      <c r="MAT39" s="46"/>
      <c r="MAU39" s="46"/>
      <c r="MAV39" s="46"/>
      <c r="MAW39" s="46"/>
      <c r="MAX39" s="46"/>
      <c r="MAY39" s="46"/>
      <c r="MAZ39" s="46"/>
      <c r="MBA39" s="46"/>
      <c r="MBB39" s="46"/>
      <c r="MBC39" s="46"/>
      <c r="MBD39" s="46"/>
      <c r="MBE39" s="46"/>
      <c r="MBF39" s="46"/>
      <c r="MBG39" s="46"/>
      <c r="MBH39" s="46"/>
      <c r="MBI39" s="46"/>
      <c r="MBJ39" s="46"/>
      <c r="MBK39" s="46"/>
      <c r="MBL39" s="46"/>
      <c r="MBM39" s="46"/>
      <c r="MBN39" s="46"/>
      <c r="MBO39" s="46"/>
      <c r="MBP39" s="46"/>
      <c r="MBQ39" s="46"/>
      <c r="MBR39" s="46"/>
      <c r="MBS39" s="46"/>
      <c r="MBT39" s="46"/>
      <c r="MBU39" s="46"/>
      <c r="MBV39" s="46"/>
      <c r="MBW39" s="46"/>
      <c r="MBX39" s="46"/>
      <c r="MBY39" s="46"/>
      <c r="MBZ39" s="46"/>
      <c r="MCA39" s="46"/>
      <c r="MCB39" s="46"/>
      <c r="MCC39" s="46"/>
      <c r="MCD39" s="46"/>
      <c r="MCE39" s="46"/>
      <c r="MCF39" s="46"/>
      <c r="MCG39" s="46"/>
      <c r="MCH39" s="46"/>
      <c r="MCI39" s="46"/>
      <c r="MCJ39" s="46"/>
      <c r="MCK39" s="46"/>
      <c r="MCL39" s="46"/>
      <c r="MCM39" s="46"/>
      <c r="MCN39" s="46"/>
      <c r="MCO39" s="46"/>
      <c r="MCP39" s="46"/>
      <c r="MCQ39" s="46"/>
      <c r="MCR39" s="46"/>
      <c r="MCS39" s="46"/>
      <c r="MCT39" s="46"/>
      <c r="MCU39" s="46"/>
      <c r="MCV39" s="46"/>
      <c r="MCW39" s="46"/>
      <c r="MCX39" s="46"/>
      <c r="MCY39" s="46"/>
      <c r="MCZ39" s="46"/>
      <c r="MDA39" s="46"/>
      <c r="MDB39" s="46"/>
      <c r="MDC39" s="46"/>
      <c r="MDD39" s="46"/>
      <c r="MDE39" s="46"/>
      <c r="MDF39" s="46"/>
      <c r="MDG39" s="46"/>
      <c r="MDH39" s="46"/>
      <c r="MDI39" s="46"/>
      <c r="MDJ39" s="46"/>
      <c r="MDK39" s="46"/>
      <c r="MDL39" s="46"/>
      <c r="MDM39" s="46"/>
      <c r="MDN39" s="46"/>
      <c r="MDO39" s="46"/>
      <c r="MDP39" s="46"/>
      <c r="MDQ39" s="46"/>
      <c r="MDR39" s="46"/>
      <c r="MDS39" s="46"/>
      <c r="MDT39" s="46"/>
      <c r="MDU39" s="46"/>
      <c r="MDV39" s="46"/>
      <c r="MDW39" s="46"/>
      <c r="MDX39" s="46"/>
      <c r="MDY39" s="46"/>
      <c r="MDZ39" s="46"/>
      <c r="MEA39" s="46"/>
      <c r="MEB39" s="46"/>
      <c r="MEC39" s="46"/>
      <c r="MED39" s="46"/>
      <c r="MEE39" s="46"/>
      <c r="MEF39" s="46"/>
      <c r="MEG39" s="46"/>
      <c r="MEH39" s="46"/>
      <c r="MEI39" s="46"/>
      <c r="MEJ39" s="46"/>
      <c r="MEK39" s="46"/>
      <c r="MEL39" s="46"/>
      <c r="MEM39" s="46"/>
      <c r="MEN39" s="46"/>
      <c r="MEO39" s="46"/>
      <c r="MEP39" s="46"/>
      <c r="MEQ39" s="46"/>
      <c r="MER39" s="46"/>
      <c r="MES39" s="46"/>
      <c r="MET39" s="46"/>
      <c r="MEU39" s="46"/>
      <c r="MEV39" s="46"/>
      <c r="MEW39" s="46"/>
      <c r="MEX39" s="46"/>
      <c r="MEY39" s="46"/>
      <c r="MEZ39" s="46"/>
      <c r="MFA39" s="46"/>
      <c r="MFB39" s="46"/>
      <c r="MFC39" s="46"/>
      <c r="MFD39" s="46"/>
      <c r="MFE39" s="46"/>
      <c r="MFF39" s="46"/>
      <c r="MFG39" s="46"/>
      <c r="MFH39" s="46"/>
      <c r="MFI39" s="46"/>
      <c r="MFJ39" s="46"/>
      <c r="MFK39" s="46"/>
      <c r="MFL39" s="46"/>
      <c r="MFM39" s="46"/>
      <c r="MFN39" s="46"/>
      <c r="MFO39" s="46"/>
      <c r="MFP39" s="46"/>
      <c r="MFQ39" s="46"/>
      <c r="MFR39" s="46"/>
      <c r="MFS39" s="46"/>
      <c r="MFT39" s="46"/>
      <c r="MFU39" s="46"/>
      <c r="MFV39" s="46"/>
      <c r="MFW39" s="46"/>
      <c r="MFX39" s="46"/>
      <c r="MFY39" s="46"/>
      <c r="MFZ39" s="46"/>
      <c r="MGA39" s="46"/>
      <c r="MGB39" s="46"/>
      <c r="MGC39" s="46"/>
      <c r="MGD39" s="46"/>
      <c r="MGE39" s="46"/>
      <c r="MGF39" s="46"/>
      <c r="MGG39" s="46"/>
      <c r="MGH39" s="46"/>
      <c r="MGI39" s="46"/>
      <c r="MGJ39" s="46"/>
      <c r="MGK39" s="46"/>
      <c r="MGL39" s="46"/>
      <c r="MGM39" s="46"/>
      <c r="MGN39" s="46"/>
      <c r="MGO39" s="46"/>
      <c r="MGP39" s="46"/>
      <c r="MGQ39" s="46"/>
      <c r="MGR39" s="46"/>
      <c r="MGS39" s="46"/>
      <c r="MGT39" s="46"/>
      <c r="MGU39" s="46"/>
      <c r="MGV39" s="46"/>
      <c r="MGW39" s="46"/>
      <c r="MGX39" s="46"/>
      <c r="MGY39" s="46"/>
      <c r="MGZ39" s="46"/>
      <c r="MHA39" s="46"/>
      <c r="MHB39" s="46"/>
      <c r="MHC39" s="46"/>
      <c r="MHD39" s="46"/>
      <c r="MHE39" s="46"/>
      <c r="MHF39" s="46"/>
      <c r="MHG39" s="46"/>
      <c r="MHH39" s="46"/>
      <c r="MHI39" s="46"/>
      <c r="MHJ39" s="46"/>
      <c r="MHK39" s="46"/>
      <c r="MHL39" s="46"/>
      <c r="MHM39" s="46"/>
      <c r="MHN39" s="46"/>
      <c r="MHO39" s="46"/>
      <c r="MHP39" s="46"/>
      <c r="MHQ39" s="46"/>
      <c r="MHR39" s="46"/>
      <c r="MHS39" s="46"/>
      <c r="MHT39" s="46"/>
      <c r="MHU39" s="46"/>
      <c r="MHV39" s="46"/>
      <c r="MHW39" s="46"/>
      <c r="MHX39" s="46"/>
      <c r="MHY39" s="46"/>
      <c r="MHZ39" s="46"/>
      <c r="MIA39" s="46"/>
      <c r="MIB39" s="46"/>
      <c r="MIC39" s="46"/>
      <c r="MID39" s="46"/>
      <c r="MIE39" s="46"/>
      <c r="MIF39" s="46"/>
      <c r="MIG39" s="46"/>
      <c r="MIH39" s="46"/>
      <c r="MII39" s="46"/>
      <c r="MIJ39" s="46"/>
      <c r="MIK39" s="46"/>
      <c r="MIL39" s="46"/>
      <c r="MIM39" s="46"/>
      <c r="MIN39" s="46"/>
      <c r="MIO39" s="46"/>
      <c r="MIP39" s="46"/>
      <c r="MIQ39" s="46"/>
      <c r="MIR39" s="46"/>
      <c r="MIS39" s="46"/>
      <c r="MIT39" s="46"/>
      <c r="MIU39" s="46"/>
      <c r="MIV39" s="46"/>
      <c r="MIW39" s="46"/>
      <c r="MIX39" s="46"/>
      <c r="MIY39" s="46"/>
      <c r="MIZ39" s="46"/>
      <c r="MJA39" s="46"/>
      <c r="MJB39" s="46"/>
      <c r="MJC39" s="46"/>
      <c r="MJD39" s="46"/>
      <c r="MJE39" s="46"/>
      <c r="MJF39" s="46"/>
      <c r="MJG39" s="46"/>
      <c r="MJH39" s="46"/>
      <c r="MJI39" s="46"/>
      <c r="MJJ39" s="46"/>
      <c r="MJK39" s="46"/>
      <c r="MJL39" s="46"/>
      <c r="MJM39" s="46"/>
      <c r="MJN39" s="46"/>
      <c r="MJO39" s="46"/>
      <c r="MJP39" s="46"/>
      <c r="MJQ39" s="46"/>
      <c r="MJR39" s="46"/>
      <c r="MJS39" s="46"/>
      <c r="MJT39" s="46"/>
      <c r="MJU39" s="46"/>
      <c r="MJV39" s="46"/>
      <c r="MJW39" s="46"/>
      <c r="MJX39" s="46"/>
      <c r="MJY39" s="46"/>
      <c r="MJZ39" s="46"/>
      <c r="MKA39" s="46"/>
      <c r="MKB39" s="46"/>
      <c r="MKC39" s="46"/>
      <c r="MKD39" s="46"/>
      <c r="MKE39" s="46"/>
      <c r="MKF39" s="46"/>
      <c r="MKG39" s="46"/>
      <c r="MKH39" s="46"/>
      <c r="MKI39" s="46"/>
      <c r="MKJ39" s="46"/>
      <c r="MKK39" s="46"/>
      <c r="MKL39" s="46"/>
      <c r="MKM39" s="46"/>
      <c r="MKN39" s="46"/>
      <c r="MKO39" s="46"/>
      <c r="MKP39" s="46"/>
      <c r="MKQ39" s="46"/>
      <c r="MKR39" s="46"/>
      <c r="MKS39" s="46"/>
      <c r="MKT39" s="46"/>
      <c r="MKU39" s="46"/>
      <c r="MKV39" s="46"/>
      <c r="MKW39" s="46"/>
      <c r="MKX39" s="46"/>
      <c r="MKY39" s="46"/>
      <c r="MKZ39" s="46"/>
      <c r="MLA39" s="46"/>
      <c r="MLB39" s="46"/>
      <c r="MLC39" s="46"/>
      <c r="MLD39" s="46"/>
      <c r="MLE39" s="46"/>
      <c r="MLF39" s="46"/>
      <c r="MLG39" s="46"/>
      <c r="MLH39" s="46"/>
      <c r="MLI39" s="46"/>
      <c r="MLJ39" s="46"/>
      <c r="MLK39" s="46"/>
      <c r="MLL39" s="46"/>
      <c r="MLM39" s="46"/>
      <c r="MLN39" s="46"/>
      <c r="MLO39" s="46"/>
      <c r="MLP39" s="46"/>
      <c r="MLQ39" s="46"/>
      <c r="MLR39" s="46"/>
      <c r="MLS39" s="46"/>
      <c r="MLT39" s="46"/>
      <c r="MLU39" s="46"/>
      <c r="MLV39" s="46"/>
      <c r="MLW39" s="46"/>
      <c r="MLX39" s="46"/>
      <c r="MLY39" s="46"/>
      <c r="MLZ39" s="46"/>
      <c r="MMA39" s="46"/>
      <c r="MMB39" s="46"/>
      <c r="MMC39" s="46"/>
      <c r="MMD39" s="46"/>
      <c r="MME39" s="46"/>
      <c r="MMF39" s="46"/>
      <c r="MMG39" s="46"/>
      <c r="MMH39" s="46"/>
      <c r="MMI39" s="46"/>
      <c r="MMJ39" s="46"/>
      <c r="MMK39" s="46"/>
      <c r="MML39" s="46"/>
      <c r="MMM39" s="46"/>
      <c r="MMN39" s="46"/>
      <c r="MMO39" s="46"/>
      <c r="MMP39" s="46"/>
      <c r="MMQ39" s="46"/>
      <c r="MMR39" s="46"/>
      <c r="MMS39" s="46"/>
      <c r="MMT39" s="46"/>
      <c r="MMU39" s="46"/>
      <c r="MMV39" s="46"/>
      <c r="MMW39" s="46"/>
      <c r="MMX39" s="46"/>
      <c r="MMY39" s="46"/>
      <c r="MMZ39" s="46"/>
      <c r="MNA39" s="46"/>
      <c r="MNB39" s="46"/>
      <c r="MNC39" s="46"/>
      <c r="MND39" s="46"/>
      <c r="MNE39" s="46"/>
      <c r="MNF39" s="46"/>
      <c r="MNG39" s="46"/>
      <c r="MNH39" s="46"/>
      <c r="MNI39" s="46"/>
      <c r="MNJ39" s="46"/>
      <c r="MNK39" s="46"/>
      <c r="MNL39" s="46"/>
      <c r="MNM39" s="46"/>
      <c r="MNN39" s="46"/>
      <c r="MNO39" s="46"/>
      <c r="MNP39" s="46"/>
      <c r="MNQ39" s="46"/>
      <c r="MNR39" s="46"/>
      <c r="MNS39" s="46"/>
      <c r="MNT39" s="46"/>
      <c r="MNU39" s="46"/>
      <c r="MNV39" s="46"/>
      <c r="MNW39" s="46"/>
      <c r="MNX39" s="46"/>
      <c r="MNY39" s="46"/>
      <c r="MNZ39" s="46"/>
      <c r="MOA39" s="46"/>
      <c r="MOB39" s="46"/>
      <c r="MOC39" s="46"/>
      <c r="MOD39" s="46"/>
      <c r="MOE39" s="46"/>
      <c r="MOF39" s="46"/>
      <c r="MOG39" s="46"/>
      <c r="MOH39" s="46"/>
      <c r="MOI39" s="46"/>
      <c r="MOJ39" s="46"/>
      <c r="MOK39" s="46"/>
      <c r="MOL39" s="46"/>
      <c r="MOM39" s="46"/>
      <c r="MON39" s="46"/>
      <c r="MOO39" s="46"/>
      <c r="MOP39" s="46"/>
      <c r="MOQ39" s="46"/>
      <c r="MOR39" s="46"/>
      <c r="MOS39" s="46"/>
      <c r="MOT39" s="46"/>
      <c r="MOU39" s="46"/>
      <c r="MOV39" s="46"/>
      <c r="MOW39" s="46"/>
      <c r="MOX39" s="46"/>
      <c r="MOY39" s="46"/>
      <c r="MOZ39" s="46"/>
      <c r="MPA39" s="46"/>
      <c r="MPB39" s="46"/>
      <c r="MPC39" s="46"/>
      <c r="MPD39" s="46"/>
      <c r="MPE39" s="46"/>
      <c r="MPF39" s="46"/>
      <c r="MPG39" s="46"/>
      <c r="MPH39" s="46"/>
      <c r="MPI39" s="46"/>
      <c r="MPJ39" s="46"/>
      <c r="MPK39" s="46"/>
      <c r="MPL39" s="46"/>
      <c r="MPM39" s="46"/>
      <c r="MPN39" s="46"/>
      <c r="MPO39" s="46"/>
      <c r="MPP39" s="46"/>
      <c r="MPQ39" s="46"/>
      <c r="MPR39" s="46"/>
      <c r="MPS39" s="46"/>
      <c r="MPT39" s="46"/>
      <c r="MPU39" s="46"/>
      <c r="MPV39" s="46"/>
      <c r="MPW39" s="46"/>
      <c r="MPX39" s="46"/>
      <c r="MPY39" s="46"/>
      <c r="MPZ39" s="46"/>
      <c r="MQA39" s="46"/>
      <c r="MQB39" s="46"/>
      <c r="MQC39" s="46"/>
      <c r="MQD39" s="46"/>
      <c r="MQE39" s="46"/>
      <c r="MQF39" s="46"/>
      <c r="MQG39" s="46"/>
      <c r="MQH39" s="46"/>
      <c r="MQI39" s="46"/>
      <c r="MQJ39" s="46"/>
      <c r="MQK39" s="46"/>
      <c r="MQL39" s="46"/>
      <c r="MQM39" s="46"/>
      <c r="MQN39" s="46"/>
      <c r="MQO39" s="46"/>
      <c r="MQP39" s="46"/>
      <c r="MQQ39" s="46"/>
      <c r="MQR39" s="46"/>
      <c r="MQS39" s="46"/>
      <c r="MQT39" s="46"/>
      <c r="MQU39" s="46"/>
      <c r="MQV39" s="46"/>
      <c r="MQW39" s="46"/>
      <c r="MQX39" s="46"/>
      <c r="MQY39" s="46"/>
      <c r="MQZ39" s="46"/>
      <c r="MRA39" s="46"/>
      <c r="MRB39" s="46"/>
      <c r="MRC39" s="46"/>
      <c r="MRD39" s="46"/>
      <c r="MRE39" s="46"/>
      <c r="MRF39" s="46"/>
      <c r="MRG39" s="46"/>
      <c r="MRH39" s="46"/>
      <c r="MRI39" s="46"/>
      <c r="MRJ39" s="46"/>
      <c r="MRK39" s="46"/>
      <c r="MRL39" s="46"/>
      <c r="MRM39" s="46"/>
      <c r="MRN39" s="46"/>
      <c r="MRO39" s="46"/>
      <c r="MRP39" s="46"/>
      <c r="MRQ39" s="46"/>
      <c r="MRR39" s="46"/>
      <c r="MRS39" s="46"/>
      <c r="MRT39" s="46"/>
      <c r="MRU39" s="46"/>
      <c r="MRV39" s="46"/>
      <c r="MRW39" s="46"/>
      <c r="MRX39" s="46"/>
      <c r="MRY39" s="46"/>
      <c r="MRZ39" s="46"/>
      <c r="MSA39" s="46"/>
      <c r="MSB39" s="46"/>
      <c r="MSC39" s="46"/>
      <c r="MSD39" s="46"/>
      <c r="MSE39" s="46"/>
      <c r="MSF39" s="46"/>
      <c r="MSG39" s="46"/>
      <c r="MSH39" s="46"/>
      <c r="MSI39" s="46"/>
      <c r="MSJ39" s="46"/>
      <c r="MSK39" s="46"/>
      <c r="MSL39" s="46"/>
      <c r="MSM39" s="46"/>
      <c r="MSN39" s="46"/>
      <c r="MSO39" s="46"/>
      <c r="MSP39" s="46"/>
      <c r="MSQ39" s="46"/>
      <c r="MSR39" s="46"/>
      <c r="MSS39" s="46"/>
      <c r="MST39" s="46"/>
      <c r="MSU39" s="46"/>
      <c r="MSV39" s="46"/>
      <c r="MSW39" s="46"/>
      <c r="MSX39" s="46"/>
      <c r="MSY39" s="46"/>
      <c r="MSZ39" s="46"/>
      <c r="MTA39" s="46"/>
      <c r="MTB39" s="46"/>
      <c r="MTC39" s="46"/>
      <c r="MTD39" s="46"/>
      <c r="MTE39" s="46"/>
      <c r="MTF39" s="46"/>
      <c r="MTG39" s="46"/>
      <c r="MTH39" s="46"/>
      <c r="MTI39" s="46"/>
      <c r="MTJ39" s="46"/>
      <c r="MTK39" s="46"/>
      <c r="MTL39" s="46"/>
      <c r="MTM39" s="46"/>
      <c r="MTN39" s="46"/>
      <c r="MTO39" s="46"/>
      <c r="MTP39" s="46"/>
      <c r="MTQ39" s="46"/>
      <c r="MTR39" s="46"/>
      <c r="MTS39" s="46"/>
      <c r="MTT39" s="46"/>
      <c r="MTU39" s="46"/>
      <c r="MTV39" s="46"/>
      <c r="MTW39" s="46"/>
      <c r="MTX39" s="46"/>
      <c r="MTY39" s="46"/>
      <c r="MTZ39" s="46"/>
      <c r="MUA39" s="46"/>
      <c r="MUB39" s="46"/>
      <c r="MUC39" s="46"/>
      <c r="MUD39" s="46"/>
      <c r="MUE39" s="46"/>
      <c r="MUF39" s="46"/>
      <c r="MUG39" s="46"/>
      <c r="MUH39" s="46"/>
      <c r="MUI39" s="46"/>
      <c r="MUJ39" s="46"/>
      <c r="MUK39" s="46"/>
      <c r="MUL39" s="46"/>
      <c r="MUM39" s="46"/>
      <c r="MUN39" s="46"/>
      <c r="MUO39" s="46"/>
      <c r="MUP39" s="46"/>
      <c r="MUQ39" s="46"/>
      <c r="MUR39" s="46"/>
      <c r="MUS39" s="46"/>
      <c r="MUT39" s="46"/>
      <c r="MUU39" s="46"/>
      <c r="MUV39" s="46"/>
      <c r="MUW39" s="46"/>
      <c r="MUX39" s="46"/>
      <c r="MUY39" s="46"/>
      <c r="MUZ39" s="46"/>
      <c r="MVA39" s="46"/>
      <c r="MVB39" s="46"/>
      <c r="MVC39" s="46"/>
      <c r="MVD39" s="46"/>
      <c r="MVE39" s="46"/>
      <c r="MVF39" s="46"/>
      <c r="MVG39" s="46"/>
      <c r="MVH39" s="46"/>
      <c r="MVI39" s="46"/>
      <c r="MVJ39" s="46"/>
      <c r="MVK39" s="46"/>
      <c r="MVL39" s="46"/>
      <c r="MVM39" s="46"/>
      <c r="MVN39" s="46"/>
      <c r="MVO39" s="46"/>
      <c r="MVP39" s="46"/>
      <c r="MVQ39" s="46"/>
      <c r="MVR39" s="46"/>
      <c r="MVS39" s="46"/>
      <c r="MVT39" s="46"/>
      <c r="MVU39" s="46"/>
      <c r="MVV39" s="46"/>
      <c r="MVW39" s="46"/>
      <c r="MVX39" s="46"/>
      <c r="MVY39" s="46"/>
      <c r="MVZ39" s="46"/>
      <c r="MWA39" s="46"/>
      <c r="MWB39" s="46"/>
      <c r="MWC39" s="46"/>
      <c r="MWD39" s="46"/>
      <c r="MWE39" s="46"/>
      <c r="MWF39" s="46"/>
      <c r="MWG39" s="46"/>
      <c r="MWH39" s="46"/>
      <c r="MWI39" s="46"/>
      <c r="MWJ39" s="46"/>
      <c r="MWK39" s="46"/>
      <c r="MWL39" s="46"/>
      <c r="MWM39" s="46"/>
      <c r="MWN39" s="46"/>
      <c r="MWO39" s="46"/>
      <c r="MWP39" s="46"/>
      <c r="MWQ39" s="46"/>
      <c r="MWR39" s="46"/>
      <c r="MWS39" s="46"/>
      <c r="MWT39" s="46"/>
      <c r="MWU39" s="46"/>
      <c r="MWV39" s="46"/>
      <c r="MWW39" s="46"/>
      <c r="MWX39" s="46"/>
      <c r="MWY39" s="46"/>
      <c r="MWZ39" s="46"/>
      <c r="MXA39" s="46"/>
      <c r="MXB39" s="46"/>
      <c r="MXC39" s="46"/>
      <c r="MXD39" s="46"/>
      <c r="MXE39" s="46"/>
      <c r="MXF39" s="46"/>
      <c r="MXG39" s="46"/>
      <c r="MXH39" s="46"/>
      <c r="MXI39" s="46"/>
      <c r="MXJ39" s="46"/>
      <c r="MXK39" s="46"/>
      <c r="MXL39" s="46"/>
      <c r="MXM39" s="46"/>
      <c r="MXN39" s="46"/>
      <c r="MXO39" s="46"/>
      <c r="MXP39" s="46"/>
      <c r="MXQ39" s="46"/>
      <c r="MXR39" s="46"/>
      <c r="MXS39" s="46"/>
      <c r="MXT39" s="46"/>
      <c r="MXU39" s="46"/>
      <c r="MXV39" s="46"/>
      <c r="MXW39" s="46"/>
      <c r="MXX39" s="46"/>
      <c r="MXY39" s="46"/>
      <c r="MXZ39" s="46"/>
      <c r="MYA39" s="46"/>
      <c r="MYB39" s="46"/>
      <c r="MYC39" s="46"/>
      <c r="MYD39" s="46"/>
      <c r="MYE39" s="46"/>
      <c r="MYF39" s="46"/>
      <c r="MYG39" s="46"/>
      <c r="MYH39" s="46"/>
      <c r="MYI39" s="46"/>
      <c r="MYJ39" s="46"/>
      <c r="MYK39" s="46"/>
      <c r="MYL39" s="46"/>
      <c r="MYM39" s="46"/>
      <c r="MYN39" s="46"/>
      <c r="MYO39" s="46"/>
      <c r="MYP39" s="46"/>
      <c r="MYQ39" s="46"/>
      <c r="MYR39" s="46"/>
      <c r="MYS39" s="46"/>
      <c r="MYT39" s="46"/>
      <c r="MYU39" s="46"/>
      <c r="MYV39" s="46"/>
      <c r="MYW39" s="46"/>
      <c r="MYX39" s="46"/>
      <c r="MYY39" s="46"/>
      <c r="MYZ39" s="46"/>
      <c r="MZA39" s="46"/>
      <c r="MZB39" s="46"/>
      <c r="MZC39" s="46"/>
      <c r="MZD39" s="46"/>
      <c r="MZE39" s="46"/>
      <c r="MZF39" s="46"/>
      <c r="MZG39" s="46"/>
      <c r="MZH39" s="46"/>
      <c r="MZI39" s="46"/>
      <c r="MZJ39" s="46"/>
      <c r="MZK39" s="46"/>
      <c r="MZL39" s="46"/>
      <c r="MZM39" s="46"/>
      <c r="MZN39" s="46"/>
      <c r="MZO39" s="46"/>
      <c r="MZP39" s="46"/>
      <c r="MZQ39" s="46"/>
      <c r="MZR39" s="46"/>
      <c r="MZS39" s="46"/>
      <c r="MZT39" s="46"/>
      <c r="MZU39" s="46"/>
      <c r="MZV39" s="46"/>
      <c r="MZW39" s="46"/>
      <c r="MZX39" s="46"/>
      <c r="MZY39" s="46"/>
      <c r="MZZ39" s="46"/>
      <c r="NAA39" s="46"/>
      <c r="NAB39" s="46"/>
      <c r="NAC39" s="46"/>
      <c r="NAD39" s="46"/>
      <c r="NAE39" s="46"/>
      <c r="NAF39" s="46"/>
      <c r="NAG39" s="46"/>
      <c r="NAH39" s="46"/>
      <c r="NAI39" s="46"/>
      <c r="NAJ39" s="46"/>
      <c r="NAK39" s="46"/>
      <c r="NAL39" s="46"/>
      <c r="NAM39" s="46"/>
      <c r="NAN39" s="46"/>
      <c r="NAO39" s="46"/>
      <c r="NAP39" s="46"/>
      <c r="NAQ39" s="46"/>
      <c r="NAR39" s="46"/>
      <c r="NAS39" s="46"/>
      <c r="NAT39" s="46"/>
      <c r="NAU39" s="46"/>
      <c r="NAV39" s="46"/>
      <c r="NAW39" s="46"/>
      <c r="NAX39" s="46"/>
      <c r="NAY39" s="46"/>
      <c r="NAZ39" s="46"/>
      <c r="NBA39" s="46"/>
      <c r="NBB39" s="46"/>
      <c r="NBC39" s="46"/>
      <c r="NBD39" s="46"/>
      <c r="NBE39" s="46"/>
      <c r="NBF39" s="46"/>
      <c r="NBG39" s="46"/>
      <c r="NBH39" s="46"/>
      <c r="NBI39" s="46"/>
      <c r="NBJ39" s="46"/>
      <c r="NBK39" s="46"/>
      <c r="NBL39" s="46"/>
      <c r="NBM39" s="46"/>
      <c r="NBN39" s="46"/>
      <c r="NBO39" s="46"/>
      <c r="NBP39" s="46"/>
      <c r="NBQ39" s="46"/>
      <c r="NBR39" s="46"/>
      <c r="NBS39" s="46"/>
      <c r="NBT39" s="46"/>
      <c r="NBU39" s="46"/>
      <c r="NBV39" s="46"/>
      <c r="NBW39" s="46"/>
      <c r="NBX39" s="46"/>
      <c r="NBY39" s="46"/>
      <c r="NBZ39" s="46"/>
      <c r="NCA39" s="46"/>
      <c r="NCB39" s="46"/>
      <c r="NCC39" s="46"/>
      <c r="NCD39" s="46"/>
      <c r="NCE39" s="46"/>
      <c r="NCF39" s="46"/>
      <c r="NCG39" s="46"/>
      <c r="NCH39" s="46"/>
      <c r="NCI39" s="46"/>
      <c r="NCJ39" s="46"/>
      <c r="NCK39" s="46"/>
      <c r="NCL39" s="46"/>
      <c r="NCM39" s="46"/>
      <c r="NCN39" s="46"/>
      <c r="NCO39" s="46"/>
      <c r="NCP39" s="46"/>
      <c r="NCQ39" s="46"/>
      <c r="NCR39" s="46"/>
      <c r="NCS39" s="46"/>
      <c r="NCT39" s="46"/>
      <c r="NCU39" s="46"/>
      <c r="NCV39" s="46"/>
      <c r="NCW39" s="46"/>
      <c r="NCX39" s="46"/>
      <c r="NCY39" s="46"/>
      <c r="NCZ39" s="46"/>
      <c r="NDA39" s="46"/>
      <c r="NDB39" s="46"/>
      <c r="NDC39" s="46"/>
      <c r="NDD39" s="46"/>
      <c r="NDE39" s="46"/>
      <c r="NDF39" s="46"/>
      <c r="NDG39" s="46"/>
      <c r="NDH39" s="46"/>
      <c r="NDI39" s="46"/>
      <c r="NDJ39" s="46"/>
      <c r="NDK39" s="46"/>
      <c r="NDL39" s="46"/>
      <c r="NDM39" s="46"/>
      <c r="NDN39" s="46"/>
      <c r="NDO39" s="46"/>
      <c r="NDP39" s="46"/>
      <c r="NDQ39" s="46"/>
      <c r="NDR39" s="46"/>
      <c r="NDS39" s="46"/>
      <c r="NDT39" s="46"/>
      <c r="NDU39" s="46"/>
      <c r="NDV39" s="46"/>
      <c r="NDW39" s="46"/>
      <c r="NDX39" s="46"/>
      <c r="NDY39" s="46"/>
      <c r="NDZ39" s="46"/>
      <c r="NEA39" s="46"/>
      <c r="NEB39" s="46"/>
      <c r="NEC39" s="46"/>
      <c r="NED39" s="46"/>
      <c r="NEE39" s="46"/>
      <c r="NEF39" s="46"/>
      <c r="NEG39" s="46"/>
      <c r="NEH39" s="46"/>
      <c r="NEI39" s="46"/>
      <c r="NEJ39" s="46"/>
      <c r="NEK39" s="46"/>
      <c r="NEL39" s="46"/>
      <c r="NEM39" s="46"/>
      <c r="NEN39" s="46"/>
      <c r="NEO39" s="46"/>
      <c r="NEP39" s="46"/>
      <c r="NEQ39" s="46"/>
      <c r="NER39" s="46"/>
      <c r="NES39" s="46"/>
      <c r="NET39" s="46"/>
      <c r="NEU39" s="46"/>
      <c r="NEV39" s="46"/>
      <c r="NEW39" s="46"/>
      <c r="NEX39" s="46"/>
      <c r="NEY39" s="46"/>
      <c r="NEZ39" s="46"/>
      <c r="NFA39" s="46"/>
      <c r="NFB39" s="46"/>
      <c r="NFC39" s="46"/>
      <c r="NFD39" s="46"/>
      <c r="NFE39" s="46"/>
      <c r="NFF39" s="46"/>
      <c r="NFG39" s="46"/>
      <c r="NFH39" s="46"/>
      <c r="NFI39" s="46"/>
      <c r="NFJ39" s="46"/>
      <c r="NFK39" s="46"/>
      <c r="NFL39" s="46"/>
      <c r="NFM39" s="46"/>
      <c r="NFN39" s="46"/>
      <c r="NFO39" s="46"/>
      <c r="NFP39" s="46"/>
      <c r="NFQ39" s="46"/>
      <c r="NFR39" s="46"/>
      <c r="NFS39" s="46"/>
      <c r="NFT39" s="46"/>
      <c r="NFU39" s="46"/>
      <c r="NFV39" s="46"/>
      <c r="NFW39" s="46"/>
      <c r="NFX39" s="46"/>
      <c r="NFY39" s="46"/>
      <c r="NFZ39" s="46"/>
      <c r="NGA39" s="46"/>
      <c r="NGB39" s="46"/>
      <c r="NGC39" s="46"/>
      <c r="NGD39" s="46"/>
      <c r="NGE39" s="46"/>
      <c r="NGF39" s="46"/>
      <c r="NGG39" s="46"/>
      <c r="NGH39" s="46"/>
      <c r="NGI39" s="46"/>
      <c r="NGJ39" s="46"/>
      <c r="NGK39" s="46"/>
      <c r="NGL39" s="46"/>
      <c r="NGM39" s="46"/>
      <c r="NGN39" s="46"/>
      <c r="NGO39" s="46"/>
      <c r="NGP39" s="46"/>
      <c r="NGQ39" s="46"/>
      <c r="NGR39" s="46"/>
      <c r="NGS39" s="46"/>
      <c r="NGT39" s="46"/>
      <c r="NGU39" s="46"/>
      <c r="NGV39" s="46"/>
      <c r="NGW39" s="46"/>
      <c r="NGX39" s="46"/>
      <c r="NGY39" s="46"/>
      <c r="NGZ39" s="46"/>
      <c r="NHA39" s="46"/>
      <c r="NHB39" s="46"/>
      <c r="NHC39" s="46"/>
      <c r="NHD39" s="46"/>
      <c r="NHE39" s="46"/>
      <c r="NHF39" s="46"/>
      <c r="NHG39" s="46"/>
      <c r="NHH39" s="46"/>
      <c r="NHI39" s="46"/>
      <c r="NHJ39" s="46"/>
      <c r="NHK39" s="46"/>
      <c r="NHL39" s="46"/>
      <c r="NHM39" s="46"/>
      <c r="NHN39" s="46"/>
      <c r="NHO39" s="46"/>
      <c r="NHP39" s="46"/>
      <c r="NHQ39" s="46"/>
      <c r="NHR39" s="46"/>
      <c r="NHS39" s="46"/>
      <c r="NHT39" s="46"/>
      <c r="NHU39" s="46"/>
      <c r="NHV39" s="46"/>
      <c r="NHW39" s="46"/>
      <c r="NHX39" s="46"/>
      <c r="NHY39" s="46"/>
      <c r="NHZ39" s="46"/>
      <c r="NIA39" s="46"/>
      <c r="NIB39" s="46"/>
      <c r="NIC39" s="46"/>
      <c r="NID39" s="46"/>
      <c r="NIE39" s="46"/>
      <c r="NIF39" s="46"/>
      <c r="NIG39" s="46"/>
      <c r="NIH39" s="46"/>
      <c r="NII39" s="46"/>
      <c r="NIJ39" s="46"/>
      <c r="NIK39" s="46"/>
      <c r="NIL39" s="46"/>
      <c r="NIM39" s="46"/>
      <c r="NIN39" s="46"/>
      <c r="NIO39" s="46"/>
      <c r="NIP39" s="46"/>
      <c r="NIQ39" s="46"/>
      <c r="NIR39" s="46"/>
      <c r="NIS39" s="46"/>
      <c r="NIT39" s="46"/>
      <c r="NIU39" s="46"/>
      <c r="NIV39" s="46"/>
      <c r="NIW39" s="46"/>
      <c r="NIX39" s="46"/>
      <c r="NIY39" s="46"/>
      <c r="NIZ39" s="46"/>
      <c r="NJA39" s="46"/>
      <c r="NJB39" s="46"/>
      <c r="NJC39" s="46"/>
      <c r="NJD39" s="46"/>
      <c r="NJE39" s="46"/>
      <c r="NJF39" s="46"/>
      <c r="NJG39" s="46"/>
      <c r="NJH39" s="46"/>
      <c r="NJI39" s="46"/>
      <c r="NJJ39" s="46"/>
      <c r="NJK39" s="46"/>
      <c r="NJL39" s="46"/>
      <c r="NJM39" s="46"/>
      <c r="NJN39" s="46"/>
      <c r="NJO39" s="46"/>
      <c r="NJP39" s="46"/>
      <c r="NJQ39" s="46"/>
      <c r="NJR39" s="46"/>
      <c r="NJS39" s="46"/>
      <c r="NJT39" s="46"/>
      <c r="NJU39" s="46"/>
      <c r="NJV39" s="46"/>
      <c r="NJW39" s="46"/>
      <c r="NJX39" s="46"/>
      <c r="NJY39" s="46"/>
      <c r="NJZ39" s="46"/>
      <c r="NKA39" s="46"/>
      <c r="NKB39" s="46"/>
      <c r="NKC39" s="46"/>
      <c r="NKD39" s="46"/>
      <c r="NKE39" s="46"/>
      <c r="NKF39" s="46"/>
      <c r="NKG39" s="46"/>
      <c r="NKH39" s="46"/>
      <c r="NKI39" s="46"/>
      <c r="NKJ39" s="46"/>
      <c r="NKK39" s="46"/>
      <c r="NKL39" s="46"/>
      <c r="NKM39" s="46"/>
      <c r="NKN39" s="46"/>
      <c r="NKO39" s="46"/>
      <c r="NKP39" s="46"/>
      <c r="NKQ39" s="46"/>
      <c r="NKR39" s="46"/>
      <c r="NKS39" s="46"/>
      <c r="NKT39" s="46"/>
      <c r="NKU39" s="46"/>
      <c r="NKV39" s="46"/>
      <c r="NKW39" s="46"/>
      <c r="NKX39" s="46"/>
      <c r="NKY39" s="46"/>
      <c r="NKZ39" s="46"/>
      <c r="NLA39" s="46"/>
      <c r="NLB39" s="46"/>
      <c r="NLC39" s="46"/>
      <c r="NLD39" s="46"/>
      <c r="NLE39" s="46"/>
      <c r="NLF39" s="46"/>
      <c r="NLG39" s="46"/>
      <c r="NLH39" s="46"/>
      <c r="NLI39" s="46"/>
      <c r="NLJ39" s="46"/>
      <c r="NLK39" s="46"/>
      <c r="NLL39" s="46"/>
      <c r="NLM39" s="46"/>
      <c r="NLN39" s="46"/>
      <c r="NLO39" s="46"/>
      <c r="NLP39" s="46"/>
      <c r="NLQ39" s="46"/>
      <c r="NLR39" s="46"/>
      <c r="NLS39" s="46"/>
      <c r="NLT39" s="46"/>
      <c r="NLU39" s="46"/>
      <c r="NLV39" s="46"/>
      <c r="NLW39" s="46"/>
      <c r="NLX39" s="46"/>
      <c r="NLY39" s="46"/>
      <c r="NLZ39" s="46"/>
      <c r="NMA39" s="46"/>
      <c r="NMB39" s="46"/>
      <c r="NMC39" s="46"/>
      <c r="NMD39" s="46"/>
      <c r="NME39" s="46"/>
      <c r="NMF39" s="46"/>
      <c r="NMG39" s="46"/>
      <c r="NMH39" s="46"/>
      <c r="NMI39" s="46"/>
      <c r="NMJ39" s="46"/>
      <c r="NMK39" s="46"/>
      <c r="NML39" s="46"/>
      <c r="NMM39" s="46"/>
      <c r="NMN39" s="46"/>
      <c r="NMO39" s="46"/>
      <c r="NMP39" s="46"/>
      <c r="NMQ39" s="46"/>
      <c r="NMR39" s="46"/>
      <c r="NMS39" s="46"/>
      <c r="NMT39" s="46"/>
      <c r="NMU39" s="46"/>
      <c r="NMV39" s="46"/>
      <c r="NMW39" s="46"/>
      <c r="NMX39" s="46"/>
      <c r="NMY39" s="46"/>
      <c r="NMZ39" s="46"/>
      <c r="NNA39" s="46"/>
      <c r="NNB39" s="46"/>
      <c r="NNC39" s="46"/>
      <c r="NND39" s="46"/>
      <c r="NNE39" s="46"/>
      <c r="NNF39" s="46"/>
      <c r="NNG39" s="46"/>
      <c r="NNH39" s="46"/>
      <c r="NNI39" s="46"/>
      <c r="NNJ39" s="46"/>
      <c r="NNK39" s="46"/>
      <c r="NNL39" s="46"/>
      <c r="NNM39" s="46"/>
      <c r="NNN39" s="46"/>
      <c r="NNO39" s="46"/>
      <c r="NNP39" s="46"/>
      <c r="NNQ39" s="46"/>
      <c r="NNR39" s="46"/>
      <c r="NNS39" s="46"/>
      <c r="NNT39" s="46"/>
      <c r="NNU39" s="46"/>
      <c r="NNV39" s="46"/>
      <c r="NNW39" s="46"/>
      <c r="NNX39" s="46"/>
      <c r="NNY39" s="46"/>
      <c r="NNZ39" s="46"/>
      <c r="NOA39" s="46"/>
      <c r="NOB39" s="46"/>
      <c r="NOC39" s="46"/>
      <c r="NOD39" s="46"/>
      <c r="NOE39" s="46"/>
      <c r="NOF39" s="46"/>
      <c r="NOG39" s="46"/>
      <c r="NOH39" s="46"/>
      <c r="NOI39" s="46"/>
      <c r="NOJ39" s="46"/>
      <c r="NOK39" s="46"/>
      <c r="NOL39" s="46"/>
      <c r="NOM39" s="46"/>
      <c r="NON39" s="46"/>
      <c r="NOO39" s="46"/>
      <c r="NOP39" s="46"/>
      <c r="NOQ39" s="46"/>
      <c r="NOR39" s="46"/>
      <c r="NOS39" s="46"/>
      <c r="NOT39" s="46"/>
      <c r="NOU39" s="46"/>
      <c r="NOV39" s="46"/>
      <c r="NOW39" s="46"/>
      <c r="NOX39" s="46"/>
      <c r="NOY39" s="46"/>
      <c r="NOZ39" s="46"/>
      <c r="NPA39" s="46"/>
      <c r="NPB39" s="46"/>
      <c r="NPC39" s="46"/>
      <c r="NPD39" s="46"/>
      <c r="NPE39" s="46"/>
      <c r="NPF39" s="46"/>
      <c r="NPG39" s="46"/>
      <c r="NPH39" s="46"/>
      <c r="NPI39" s="46"/>
      <c r="NPJ39" s="46"/>
      <c r="NPK39" s="46"/>
      <c r="NPL39" s="46"/>
      <c r="NPM39" s="46"/>
      <c r="NPN39" s="46"/>
      <c r="NPO39" s="46"/>
      <c r="NPP39" s="46"/>
      <c r="NPQ39" s="46"/>
      <c r="NPR39" s="46"/>
      <c r="NPS39" s="46"/>
      <c r="NPT39" s="46"/>
      <c r="NPU39" s="46"/>
      <c r="NPV39" s="46"/>
      <c r="NPW39" s="46"/>
      <c r="NPX39" s="46"/>
      <c r="NPY39" s="46"/>
      <c r="NPZ39" s="46"/>
      <c r="NQA39" s="46"/>
      <c r="NQB39" s="46"/>
      <c r="NQC39" s="46"/>
      <c r="NQD39" s="46"/>
      <c r="NQE39" s="46"/>
      <c r="NQF39" s="46"/>
      <c r="NQG39" s="46"/>
      <c r="NQH39" s="46"/>
      <c r="NQI39" s="46"/>
      <c r="NQJ39" s="46"/>
      <c r="NQK39" s="46"/>
      <c r="NQL39" s="46"/>
      <c r="NQM39" s="46"/>
      <c r="NQN39" s="46"/>
      <c r="NQO39" s="46"/>
      <c r="NQP39" s="46"/>
      <c r="NQQ39" s="46"/>
      <c r="NQR39" s="46"/>
      <c r="NQS39" s="46"/>
      <c r="NQT39" s="46"/>
      <c r="NQU39" s="46"/>
      <c r="NQV39" s="46"/>
      <c r="NQW39" s="46"/>
      <c r="NQX39" s="46"/>
      <c r="NQY39" s="46"/>
      <c r="NQZ39" s="46"/>
      <c r="NRA39" s="46"/>
      <c r="NRB39" s="46"/>
      <c r="NRC39" s="46"/>
      <c r="NRD39" s="46"/>
      <c r="NRE39" s="46"/>
      <c r="NRF39" s="46"/>
      <c r="NRG39" s="46"/>
      <c r="NRH39" s="46"/>
      <c r="NRI39" s="46"/>
      <c r="NRJ39" s="46"/>
      <c r="NRK39" s="46"/>
      <c r="NRL39" s="46"/>
      <c r="NRM39" s="46"/>
      <c r="NRN39" s="46"/>
      <c r="NRO39" s="46"/>
      <c r="NRP39" s="46"/>
      <c r="NRQ39" s="46"/>
      <c r="NRR39" s="46"/>
      <c r="NRS39" s="46"/>
      <c r="NRT39" s="46"/>
      <c r="NRU39" s="46"/>
      <c r="NRV39" s="46"/>
      <c r="NRW39" s="46"/>
      <c r="NRX39" s="46"/>
      <c r="NRY39" s="46"/>
      <c r="NRZ39" s="46"/>
      <c r="NSA39" s="46"/>
      <c r="NSB39" s="46"/>
      <c r="NSC39" s="46"/>
      <c r="NSD39" s="46"/>
      <c r="NSE39" s="46"/>
      <c r="NSF39" s="46"/>
      <c r="NSG39" s="46"/>
      <c r="NSH39" s="46"/>
      <c r="NSI39" s="46"/>
      <c r="NSJ39" s="46"/>
      <c r="NSK39" s="46"/>
      <c r="NSL39" s="46"/>
      <c r="NSM39" s="46"/>
      <c r="NSN39" s="46"/>
      <c r="NSO39" s="46"/>
      <c r="NSP39" s="46"/>
      <c r="NSQ39" s="46"/>
      <c r="NSR39" s="46"/>
      <c r="NSS39" s="46"/>
      <c r="NST39" s="46"/>
      <c r="NSU39" s="46"/>
      <c r="NSV39" s="46"/>
      <c r="NSW39" s="46"/>
      <c r="NSX39" s="46"/>
      <c r="NSY39" s="46"/>
      <c r="NSZ39" s="46"/>
      <c r="NTA39" s="46"/>
      <c r="NTB39" s="46"/>
      <c r="NTC39" s="46"/>
      <c r="NTD39" s="46"/>
      <c r="NTE39" s="46"/>
      <c r="NTF39" s="46"/>
      <c r="NTG39" s="46"/>
      <c r="NTH39" s="46"/>
      <c r="NTI39" s="46"/>
      <c r="NTJ39" s="46"/>
      <c r="NTK39" s="46"/>
      <c r="NTL39" s="46"/>
      <c r="NTM39" s="46"/>
      <c r="NTN39" s="46"/>
      <c r="NTO39" s="46"/>
      <c r="NTP39" s="46"/>
      <c r="NTQ39" s="46"/>
      <c r="NTR39" s="46"/>
      <c r="NTS39" s="46"/>
      <c r="NTT39" s="46"/>
      <c r="NTU39" s="46"/>
      <c r="NTV39" s="46"/>
      <c r="NTW39" s="46"/>
      <c r="NTX39" s="46"/>
      <c r="NTY39" s="46"/>
      <c r="NTZ39" s="46"/>
      <c r="NUA39" s="46"/>
      <c r="NUB39" s="46"/>
      <c r="NUC39" s="46"/>
      <c r="NUD39" s="46"/>
      <c r="NUE39" s="46"/>
      <c r="NUF39" s="46"/>
      <c r="NUG39" s="46"/>
      <c r="NUH39" s="46"/>
      <c r="NUI39" s="46"/>
      <c r="NUJ39" s="46"/>
      <c r="NUK39" s="46"/>
      <c r="NUL39" s="46"/>
      <c r="NUM39" s="46"/>
      <c r="NUN39" s="46"/>
      <c r="NUO39" s="46"/>
      <c r="NUP39" s="46"/>
      <c r="NUQ39" s="46"/>
      <c r="NUR39" s="46"/>
      <c r="NUS39" s="46"/>
      <c r="NUT39" s="46"/>
      <c r="NUU39" s="46"/>
      <c r="NUV39" s="46"/>
      <c r="NUW39" s="46"/>
      <c r="NUX39" s="46"/>
      <c r="NUY39" s="46"/>
      <c r="NUZ39" s="46"/>
      <c r="NVA39" s="46"/>
      <c r="NVB39" s="46"/>
      <c r="NVC39" s="46"/>
      <c r="NVD39" s="46"/>
      <c r="NVE39" s="46"/>
      <c r="NVF39" s="46"/>
      <c r="NVG39" s="46"/>
      <c r="NVH39" s="46"/>
      <c r="NVI39" s="46"/>
      <c r="NVJ39" s="46"/>
      <c r="NVK39" s="46"/>
      <c r="NVL39" s="46"/>
      <c r="NVM39" s="46"/>
      <c r="NVN39" s="46"/>
      <c r="NVO39" s="46"/>
      <c r="NVP39" s="46"/>
      <c r="NVQ39" s="46"/>
      <c r="NVR39" s="46"/>
      <c r="NVS39" s="46"/>
      <c r="NVT39" s="46"/>
      <c r="NVU39" s="46"/>
      <c r="NVV39" s="46"/>
      <c r="NVW39" s="46"/>
      <c r="NVX39" s="46"/>
      <c r="NVY39" s="46"/>
      <c r="NVZ39" s="46"/>
      <c r="NWA39" s="46"/>
      <c r="NWB39" s="46"/>
      <c r="NWC39" s="46"/>
      <c r="NWD39" s="46"/>
      <c r="NWE39" s="46"/>
      <c r="NWF39" s="46"/>
      <c r="NWG39" s="46"/>
      <c r="NWH39" s="46"/>
      <c r="NWI39" s="46"/>
      <c r="NWJ39" s="46"/>
      <c r="NWK39" s="46"/>
      <c r="NWL39" s="46"/>
      <c r="NWM39" s="46"/>
      <c r="NWN39" s="46"/>
      <c r="NWO39" s="46"/>
      <c r="NWP39" s="46"/>
      <c r="NWQ39" s="46"/>
      <c r="NWR39" s="46"/>
      <c r="NWS39" s="46"/>
      <c r="NWT39" s="46"/>
      <c r="NWU39" s="46"/>
      <c r="NWV39" s="46"/>
      <c r="NWW39" s="46"/>
      <c r="NWX39" s="46"/>
      <c r="NWY39" s="46"/>
      <c r="NWZ39" s="46"/>
      <c r="NXA39" s="46"/>
      <c r="NXB39" s="46"/>
      <c r="NXC39" s="46"/>
      <c r="NXD39" s="46"/>
      <c r="NXE39" s="46"/>
      <c r="NXF39" s="46"/>
      <c r="NXG39" s="46"/>
      <c r="NXH39" s="46"/>
      <c r="NXI39" s="46"/>
      <c r="NXJ39" s="46"/>
      <c r="NXK39" s="46"/>
      <c r="NXL39" s="46"/>
      <c r="NXM39" s="46"/>
      <c r="NXN39" s="46"/>
      <c r="NXO39" s="46"/>
      <c r="NXP39" s="46"/>
      <c r="NXQ39" s="46"/>
      <c r="NXR39" s="46"/>
      <c r="NXS39" s="46"/>
      <c r="NXT39" s="46"/>
      <c r="NXU39" s="46"/>
      <c r="NXV39" s="46"/>
      <c r="NXW39" s="46"/>
      <c r="NXX39" s="46"/>
      <c r="NXY39" s="46"/>
      <c r="NXZ39" s="46"/>
      <c r="NYA39" s="46"/>
      <c r="NYB39" s="46"/>
      <c r="NYC39" s="46"/>
      <c r="NYD39" s="46"/>
      <c r="NYE39" s="46"/>
      <c r="NYF39" s="46"/>
      <c r="NYG39" s="46"/>
      <c r="NYH39" s="46"/>
      <c r="NYI39" s="46"/>
      <c r="NYJ39" s="46"/>
      <c r="NYK39" s="46"/>
      <c r="NYL39" s="46"/>
      <c r="NYM39" s="46"/>
      <c r="NYN39" s="46"/>
      <c r="NYO39" s="46"/>
      <c r="NYP39" s="46"/>
      <c r="NYQ39" s="46"/>
      <c r="NYR39" s="46"/>
      <c r="NYS39" s="46"/>
      <c r="NYT39" s="46"/>
      <c r="NYU39" s="46"/>
      <c r="NYV39" s="46"/>
      <c r="NYW39" s="46"/>
      <c r="NYX39" s="46"/>
      <c r="NYY39" s="46"/>
      <c r="NYZ39" s="46"/>
      <c r="NZA39" s="46"/>
      <c r="NZB39" s="46"/>
      <c r="NZC39" s="46"/>
      <c r="NZD39" s="46"/>
      <c r="NZE39" s="46"/>
      <c r="NZF39" s="46"/>
      <c r="NZG39" s="46"/>
      <c r="NZH39" s="46"/>
      <c r="NZI39" s="46"/>
      <c r="NZJ39" s="46"/>
      <c r="NZK39" s="46"/>
      <c r="NZL39" s="46"/>
      <c r="NZM39" s="46"/>
      <c r="NZN39" s="46"/>
      <c r="NZO39" s="46"/>
      <c r="NZP39" s="46"/>
      <c r="NZQ39" s="46"/>
      <c r="NZR39" s="46"/>
      <c r="NZS39" s="46"/>
      <c r="NZT39" s="46"/>
      <c r="NZU39" s="46"/>
      <c r="NZV39" s="46"/>
      <c r="NZW39" s="46"/>
      <c r="NZX39" s="46"/>
      <c r="NZY39" s="46"/>
      <c r="NZZ39" s="46"/>
      <c r="OAA39" s="46"/>
      <c r="OAB39" s="46"/>
      <c r="OAC39" s="46"/>
      <c r="OAD39" s="46"/>
      <c r="OAE39" s="46"/>
      <c r="OAF39" s="46"/>
      <c r="OAG39" s="46"/>
      <c r="OAH39" s="46"/>
      <c r="OAI39" s="46"/>
      <c r="OAJ39" s="46"/>
      <c r="OAK39" s="46"/>
      <c r="OAL39" s="46"/>
      <c r="OAM39" s="46"/>
      <c r="OAN39" s="46"/>
      <c r="OAO39" s="46"/>
      <c r="OAP39" s="46"/>
      <c r="OAQ39" s="46"/>
      <c r="OAR39" s="46"/>
      <c r="OAS39" s="46"/>
      <c r="OAT39" s="46"/>
      <c r="OAU39" s="46"/>
      <c r="OAV39" s="46"/>
      <c r="OAW39" s="46"/>
      <c r="OAX39" s="46"/>
      <c r="OAY39" s="46"/>
      <c r="OAZ39" s="46"/>
      <c r="OBA39" s="46"/>
      <c r="OBB39" s="46"/>
      <c r="OBC39" s="46"/>
      <c r="OBD39" s="46"/>
      <c r="OBE39" s="46"/>
      <c r="OBF39" s="46"/>
      <c r="OBG39" s="46"/>
      <c r="OBH39" s="46"/>
      <c r="OBI39" s="46"/>
      <c r="OBJ39" s="46"/>
      <c r="OBK39" s="46"/>
      <c r="OBL39" s="46"/>
      <c r="OBM39" s="46"/>
      <c r="OBN39" s="46"/>
      <c r="OBO39" s="46"/>
      <c r="OBP39" s="46"/>
      <c r="OBQ39" s="46"/>
      <c r="OBR39" s="46"/>
      <c r="OBS39" s="46"/>
      <c r="OBT39" s="46"/>
      <c r="OBU39" s="46"/>
      <c r="OBV39" s="46"/>
      <c r="OBW39" s="46"/>
      <c r="OBX39" s="46"/>
      <c r="OBY39" s="46"/>
      <c r="OBZ39" s="46"/>
      <c r="OCA39" s="46"/>
      <c r="OCB39" s="46"/>
      <c r="OCC39" s="46"/>
      <c r="OCD39" s="46"/>
      <c r="OCE39" s="46"/>
      <c r="OCF39" s="46"/>
      <c r="OCG39" s="46"/>
      <c r="OCH39" s="46"/>
      <c r="OCI39" s="46"/>
      <c r="OCJ39" s="46"/>
      <c r="OCK39" s="46"/>
      <c r="OCL39" s="46"/>
      <c r="OCM39" s="46"/>
      <c r="OCN39" s="46"/>
      <c r="OCO39" s="46"/>
      <c r="OCP39" s="46"/>
      <c r="OCQ39" s="46"/>
      <c r="OCR39" s="46"/>
      <c r="OCS39" s="46"/>
      <c r="OCT39" s="46"/>
      <c r="OCU39" s="46"/>
      <c r="OCV39" s="46"/>
      <c r="OCW39" s="46"/>
      <c r="OCX39" s="46"/>
      <c r="OCY39" s="46"/>
      <c r="OCZ39" s="46"/>
      <c r="ODA39" s="46"/>
      <c r="ODB39" s="46"/>
      <c r="ODC39" s="46"/>
      <c r="ODD39" s="46"/>
      <c r="ODE39" s="46"/>
      <c r="ODF39" s="46"/>
      <c r="ODG39" s="46"/>
      <c r="ODH39" s="46"/>
      <c r="ODI39" s="46"/>
      <c r="ODJ39" s="46"/>
      <c r="ODK39" s="46"/>
      <c r="ODL39" s="46"/>
      <c r="ODM39" s="46"/>
      <c r="ODN39" s="46"/>
      <c r="ODO39" s="46"/>
      <c r="ODP39" s="46"/>
      <c r="ODQ39" s="46"/>
      <c r="ODR39" s="46"/>
      <c r="ODS39" s="46"/>
      <c r="ODT39" s="46"/>
      <c r="ODU39" s="46"/>
      <c r="ODV39" s="46"/>
      <c r="ODW39" s="46"/>
      <c r="ODX39" s="46"/>
      <c r="ODY39" s="46"/>
      <c r="ODZ39" s="46"/>
      <c r="OEA39" s="46"/>
      <c r="OEB39" s="46"/>
      <c r="OEC39" s="46"/>
      <c r="OED39" s="46"/>
      <c r="OEE39" s="46"/>
      <c r="OEF39" s="46"/>
      <c r="OEG39" s="46"/>
      <c r="OEH39" s="46"/>
      <c r="OEI39" s="46"/>
      <c r="OEJ39" s="46"/>
      <c r="OEK39" s="46"/>
      <c r="OEL39" s="46"/>
      <c r="OEM39" s="46"/>
      <c r="OEN39" s="46"/>
      <c r="OEO39" s="46"/>
      <c r="OEP39" s="46"/>
      <c r="OEQ39" s="46"/>
      <c r="OER39" s="46"/>
      <c r="OES39" s="46"/>
      <c r="OET39" s="46"/>
      <c r="OEU39" s="46"/>
      <c r="OEV39" s="46"/>
      <c r="OEW39" s="46"/>
      <c r="OEX39" s="46"/>
      <c r="OEY39" s="46"/>
      <c r="OEZ39" s="46"/>
      <c r="OFA39" s="46"/>
      <c r="OFB39" s="46"/>
      <c r="OFC39" s="46"/>
      <c r="OFD39" s="46"/>
      <c r="OFE39" s="46"/>
      <c r="OFF39" s="46"/>
      <c r="OFG39" s="46"/>
      <c r="OFH39" s="46"/>
      <c r="OFI39" s="46"/>
      <c r="OFJ39" s="46"/>
      <c r="OFK39" s="46"/>
      <c r="OFL39" s="46"/>
      <c r="OFM39" s="46"/>
      <c r="OFN39" s="46"/>
      <c r="OFO39" s="46"/>
      <c r="OFP39" s="46"/>
      <c r="OFQ39" s="46"/>
      <c r="OFR39" s="46"/>
      <c r="OFS39" s="46"/>
      <c r="OFT39" s="46"/>
      <c r="OFU39" s="46"/>
      <c r="OFV39" s="46"/>
      <c r="OFW39" s="46"/>
      <c r="OFX39" s="46"/>
      <c r="OFY39" s="46"/>
      <c r="OFZ39" s="46"/>
      <c r="OGA39" s="46"/>
      <c r="OGB39" s="46"/>
      <c r="OGC39" s="46"/>
      <c r="OGD39" s="46"/>
      <c r="OGE39" s="46"/>
      <c r="OGF39" s="46"/>
      <c r="OGG39" s="46"/>
      <c r="OGH39" s="46"/>
      <c r="OGI39" s="46"/>
      <c r="OGJ39" s="46"/>
      <c r="OGK39" s="46"/>
      <c r="OGL39" s="46"/>
      <c r="OGM39" s="46"/>
      <c r="OGN39" s="46"/>
      <c r="OGO39" s="46"/>
      <c r="OGP39" s="46"/>
      <c r="OGQ39" s="46"/>
      <c r="OGR39" s="46"/>
      <c r="OGS39" s="46"/>
      <c r="OGT39" s="46"/>
      <c r="OGU39" s="46"/>
      <c r="OGV39" s="46"/>
      <c r="OGW39" s="46"/>
      <c r="OGX39" s="46"/>
      <c r="OGY39" s="46"/>
      <c r="OGZ39" s="46"/>
      <c r="OHA39" s="46"/>
      <c r="OHB39" s="46"/>
      <c r="OHC39" s="46"/>
      <c r="OHD39" s="46"/>
      <c r="OHE39" s="46"/>
      <c r="OHF39" s="46"/>
      <c r="OHG39" s="46"/>
      <c r="OHH39" s="46"/>
      <c r="OHI39" s="46"/>
      <c r="OHJ39" s="46"/>
      <c r="OHK39" s="46"/>
      <c r="OHL39" s="46"/>
      <c r="OHM39" s="46"/>
      <c r="OHN39" s="46"/>
      <c r="OHO39" s="46"/>
      <c r="OHP39" s="46"/>
      <c r="OHQ39" s="46"/>
      <c r="OHR39" s="46"/>
      <c r="OHS39" s="46"/>
      <c r="OHT39" s="46"/>
      <c r="OHU39" s="46"/>
      <c r="OHV39" s="46"/>
      <c r="OHW39" s="46"/>
      <c r="OHX39" s="46"/>
      <c r="OHY39" s="46"/>
      <c r="OHZ39" s="46"/>
      <c r="OIA39" s="46"/>
      <c r="OIB39" s="46"/>
      <c r="OIC39" s="46"/>
      <c r="OID39" s="46"/>
      <c r="OIE39" s="46"/>
      <c r="OIF39" s="46"/>
      <c r="OIG39" s="46"/>
      <c r="OIH39" s="46"/>
      <c r="OII39" s="46"/>
      <c r="OIJ39" s="46"/>
      <c r="OIK39" s="46"/>
      <c r="OIL39" s="46"/>
      <c r="OIM39" s="46"/>
      <c r="OIN39" s="46"/>
      <c r="OIO39" s="46"/>
      <c r="OIP39" s="46"/>
      <c r="OIQ39" s="46"/>
      <c r="OIR39" s="46"/>
      <c r="OIS39" s="46"/>
      <c r="OIT39" s="46"/>
      <c r="OIU39" s="46"/>
      <c r="OIV39" s="46"/>
      <c r="OIW39" s="46"/>
      <c r="OIX39" s="46"/>
      <c r="OIY39" s="46"/>
      <c r="OIZ39" s="46"/>
      <c r="OJA39" s="46"/>
      <c r="OJB39" s="46"/>
      <c r="OJC39" s="46"/>
      <c r="OJD39" s="46"/>
      <c r="OJE39" s="46"/>
      <c r="OJF39" s="46"/>
      <c r="OJG39" s="46"/>
      <c r="OJH39" s="46"/>
      <c r="OJI39" s="46"/>
      <c r="OJJ39" s="46"/>
      <c r="OJK39" s="46"/>
      <c r="OJL39" s="46"/>
      <c r="OJM39" s="46"/>
      <c r="OJN39" s="46"/>
      <c r="OJO39" s="46"/>
      <c r="OJP39" s="46"/>
      <c r="OJQ39" s="46"/>
      <c r="OJR39" s="46"/>
      <c r="OJS39" s="46"/>
      <c r="OJT39" s="46"/>
      <c r="OJU39" s="46"/>
      <c r="OJV39" s="46"/>
      <c r="OJW39" s="46"/>
      <c r="OJX39" s="46"/>
      <c r="OJY39" s="46"/>
      <c r="OJZ39" s="46"/>
      <c r="OKA39" s="46"/>
      <c r="OKB39" s="46"/>
      <c r="OKC39" s="46"/>
      <c r="OKD39" s="46"/>
      <c r="OKE39" s="46"/>
      <c r="OKF39" s="46"/>
      <c r="OKG39" s="46"/>
      <c r="OKH39" s="46"/>
      <c r="OKI39" s="46"/>
      <c r="OKJ39" s="46"/>
      <c r="OKK39" s="46"/>
      <c r="OKL39" s="46"/>
      <c r="OKM39" s="46"/>
      <c r="OKN39" s="46"/>
      <c r="OKO39" s="46"/>
      <c r="OKP39" s="46"/>
      <c r="OKQ39" s="46"/>
      <c r="OKR39" s="46"/>
      <c r="OKS39" s="46"/>
      <c r="OKT39" s="46"/>
      <c r="OKU39" s="46"/>
      <c r="OKV39" s="46"/>
      <c r="OKW39" s="46"/>
      <c r="OKX39" s="46"/>
      <c r="OKY39" s="46"/>
      <c r="OKZ39" s="46"/>
      <c r="OLA39" s="46"/>
      <c r="OLB39" s="46"/>
      <c r="OLC39" s="46"/>
      <c r="OLD39" s="46"/>
      <c r="OLE39" s="46"/>
      <c r="OLF39" s="46"/>
      <c r="OLG39" s="46"/>
      <c r="OLH39" s="46"/>
      <c r="OLI39" s="46"/>
      <c r="OLJ39" s="46"/>
      <c r="OLK39" s="46"/>
      <c r="OLL39" s="46"/>
      <c r="OLM39" s="46"/>
      <c r="OLN39" s="46"/>
      <c r="OLO39" s="46"/>
      <c r="OLP39" s="46"/>
      <c r="OLQ39" s="46"/>
      <c r="OLR39" s="46"/>
      <c r="OLS39" s="46"/>
      <c r="OLT39" s="46"/>
      <c r="OLU39" s="46"/>
      <c r="OLV39" s="46"/>
      <c r="OLW39" s="46"/>
      <c r="OLX39" s="46"/>
      <c r="OLY39" s="46"/>
      <c r="OLZ39" s="46"/>
      <c r="OMA39" s="46"/>
      <c r="OMB39" s="46"/>
      <c r="OMC39" s="46"/>
      <c r="OMD39" s="46"/>
      <c r="OME39" s="46"/>
      <c r="OMF39" s="46"/>
      <c r="OMG39" s="46"/>
      <c r="OMH39" s="46"/>
      <c r="OMI39" s="46"/>
      <c r="OMJ39" s="46"/>
      <c r="OMK39" s="46"/>
      <c r="OML39" s="46"/>
      <c r="OMM39" s="46"/>
      <c r="OMN39" s="46"/>
      <c r="OMO39" s="46"/>
      <c r="OMP39" s="46"/>
      <c r="OMQ39" s="46"/>
      <c r="OMR39" s="46"/>
      <c r="OMS39" s="46"/>
      <c r="OMT39" s="46"/>
      <c r="OMU39" s="46"/>
      <c r="OMV39" s="46"/>
      <c r="OMW39" s="46"/>
      <c r="OMX39" s="46"/>
      <c r="OMY39" s="46"/>
      <c r="OMZ39" s="46"/>
      <c r="ONA39" s="46"/>
      <c r="ONB39" s="46"/>
      <c r="ONC39" s="46"/>
      <c r="OND39" s="46"/>
      <c r="ONE39" s="46"/>
      <c r="ONF39" s="46"/>
      <c r="ONG39" s="46"/>
      <c r="ONH39" s="46"/>
      <c r="ONI39" s="46"/>
      <c r="ONJ39" s="46"/>
      <c r="ONK39" s="46"/>
      <c r="ONL39" s="46"/>
      <c r="ONM39" s="46"/>
      <c r="ONN39" s="46"/>
      <c r="ONO39" s="46"/>
      <c r="ONP39" s="46"/>
      <c r="ONQ39" s="46"/>
      <c r="ONR39" s="46"/>
      <c r="ONS39" s="46"/>
      <c r="ONT39" s="46"/>
      <c r="ONU39" s="46"/>
      <c r="ONV39" s="46"/>
      <c r="ONW39" s="46"/>
      <c r="ONX39" s="46"/>
      <c r="ONY39" s="46"/>
      <c r="ONZ39" s="46"/>
      <c r="OOA39" s="46"/>
      <c r="OOB39" s="46"/>
      <c r="OOC39" s="46"/>
      <c r="OOD39" s="46"/>
      <c r="OOE39" s="46"/>
      <c r="OOF39" s="46"/>
      <c r="OOG39" s="46"/>
      <c r="OOH39" s="46"/>
      <c r="OOI39" s="46"/>
      <c r="OOJ39" s="46"/>
      <c r="OOK39" s="46"/>
      <c r="OOL39" s="46"/>
      <c r="OOM39" s="46"/>
      <c r="OON39" s="46"/>
      <c r="OOO39" s="46"/>
      <c r="OOP39" s="46"/>
      <c r="OOQ39" s="46"/>
      <c r="OOR39" s="46"/>
      <c r="OOS39" s="46"/>
      <c r="OOT39" s="46"/>
      <c r="OOU39" s="46"/>
      <c r="OOV39" s="46"/>
      <c r="OOW39" s="46"/>
      <c r="OOX39" s="46"/>
      <c r="OOY39" s="46"/>
      <c r="OOZ39" s="46"/>
      <c r="OPA39" s="46"/>
      <c r="OPB39" s="46"/>
      <c r="OPC39" s="46"/>
      <c r="OPD39" s="46"/>
      <c r="OPE39" s="46"/>
      <c r="OPF39" s="46"/>
      <c r="OPG39" s="46"/>
      <c r="OPH39" s="46"/>
      <c r="OPI39" s="46"/>
      <c r="OPJ39" s="46"/>
      <c r="OPK39" s="46"/>
      <c r="OPL39" s="46"/>
      <c r="OPM39" s="46"/>
      <c r="OPN39" s="46"/>
      <c r="OPO39" s="46"/>
      <c r="OPP39" s="46"/>
      <c r="OPQ39" s="46"/>
      <c r="OPR39" s="46"/>
      <c r="OPS39" s="46"/>
      <c r="OPT39" s="46"/>
      <c r="OPU39" s="46"/>
      <c r="OPV39" s="46"/>
      <c r="OPW39" s="46"/>
      <c r="OPX39" s="46"/>
      <c r="OPY39" s="46"/>
      <c r="OPZ39" s="46"/>
      <c r="OQA39" s="46"/>
      <c r="OQB39" s="46"/>
      <c r="OQC39" s="46"/>
      <c r="OQD39" s="46"/>
      <c r="OQE39" s="46"/>
      <c r="OQF39" s="46"/>
      <c r="OQG39" s="46"/>
      <c r="OQH39" s="46"/>
      <c r="OQI39" s="46"/>
      <c r="OQJ39" s="46"/>
      <c r="OQK39" s="46"/>
      <c r="OQL39" s="46"/>
      <c r="OQM39" s="46"/>
      <c r="OQN39" s="46"/>
      <c r="OQO39" s="46"/>
      <c r="OQP39" s="46"/>
      <c r="OQQ39" s="46"/>
      <c r="OQR39" s="46"/>
      <c r="OQS39" s="46"/>
      <c r="OQT39" s="46"/>
      <c r="OQU39" s="46"/>
      <c r="OQV39" s="46"/>
      <c r="OQW39" s="46"/>
      <c r="OQX39" s="46"/>
      <c r="OQY39" s="46"/>
      <c r="OQZ39" s="46"/>
      <c r="ORA39" s="46"/>
      <c r="ORB39" s="46"/>
      <c r="ORC39" s="46"/>
      <c r="ORD39" s="46"/>
      <c r="ORE39" s="46"/>
      <c r="ORF39" s="46"/>
      <c r="ORG39" s="46"/>
      <c r="ORH39" s="46"/>
      <c r="ORI39" s="46"/>
      <c r="ORJ39" s="46"/>
      <c r="ORK39" s="46"/>
      <c r="ORL39" s="46"/>
      <c r="ORM39" s="46"/>
      <c r="ORN39" s="46"/>
      <c r="ORO39" s="46"/>
      <c r="ORP39" s="46"/>
      <c r="ORQ39" s="46"/>
      <c r="ORR39" s="46"/>
      <c r="ORS39" s="46"/>
      <c r="ORT39" s="46"/>
      <c r="ORU39" s="46"/>
      <c r="ORV39" s="46"/>
      <c r="ORW39" s="46"/>
      <c r="ORX39" s="46"/>
      <c r="ORY39" s="46"/>
      <c r="ORZ39" s="46"/>
      <c r="OSA39" s="46"/>
      <c r="OSB39" s="46"/>
      <c r="OSC39" s="46"/>
      <c r="OSD39" s="46"/>
      <c r="OSE39" s="46"/>
      <c r="OSF39" s="46"/>
      <c r="OSG39" s="46"/>
      <c r="OSH39" s="46"/>
      <c r="OSI39" s="46"/>
      <c r="OSJ39" s="46"/>
      <c r="OSK39" s="46"/>
      <c r="OSL39" s="46"/>
      <c r="OSM39" s="46"/>
      <c r="OSN39" s="46"/>
      <c r="OSO39" s="46"/>
      <c r="OSP39" s="46"/>
      <c r="OSQ39" s="46"/>
      <c r="OSR39" s="46"/>
      <c r="OSS39" s="46"/>
      <c r="OST39" s="46"/>
      <c r="OSU39" s="46"/>
      <c r="OSV39" s="46"/>
      <c r="OSW39" s="46"/>
      <c r="OSX39" s="46"/>
      <c r="OSY39" s="46"/>
      <c r="OSZ39" s="46"/>
      <c r="OTA39" s="46"/>
      <c r="OTB39" s="46"/>
      <c r="OTC39" s="46"/>
      <c r="OTD39" s="46"/>
      <c r="OTE39" s="46"/>
      <c r="OTF39" s="46"/>
      <c r="OTG39" s="46"/>
      <c r="OTH39" s="46"/>
      <c r="OTI39" s="46"/>
      <c r="OTJ39" s="46"/>
      <c r="OTK39" s="46"/>
      <c r="OTL39" s="46"/>
      <c r="OTM39" s="46"/>
      <c r="OTN39" s="46"/>
      <c r="OTO39" s="46"/>
      <c r="OTP39" s="46"/>
      <c r="OTQ39" s="46"/>
      <c r="OTR39" s="46"/>
      <c r="OTS39" s="46"/>
      <c r="OTT39" s="46"/>
      <c r="OTU39" s="46"/>
      <c r="OTV39" s="46"/>
      <c r="OTW39" s="46"/>
      <c r="OTX39" s="46"/>
      <c r="OTY39" s="46"/>
      <c r="OTZ39" s="46"/>
      <c r="OUA39" s="46"/>
      <c r="OUB39" s="46"/>
      <c r="OUC39" s="46"/>
      <c r="OUD39" s="46"/>
      <c r="OUE39" s="46"/>
      <c r="OUF39" s="46"/>
      <c r="OUG39" s="46"/>
      <c r="OUH39" s="46"/>
      <c r="OUI39" s="46"/>
      <c r="OUJ39" s="46"/>
      <c r="OUK39" s="46"/>
      <c r="OUL39" s="46"/>
      <c r="OUM39" s="46"/>
      <c r="OUN39" s="46"/>
      <c r="OUO39" s="46"/>
      <c r="OUP39" s="46"/>
      <c r="OUQ39" s="46"/>
      <c r="OUR39" s="46"/>
      <c r="OUS39" s="46"/>
      <c r="OUT39" s="46"/>
      <c r="OUU39" s="46"/>
      <c r="OUV39" s="46"/>
      <c r="OUW39" s="46"/>
      <c r="OUX39" s="46"/>
      <c r="OUY39" s="46"/>
      <c r="OUZ39" s="46"/>
      <c r="OVA39" s="46"/>
      <c r="OVB39" s="46"/>
      <c r="OVC39" s="46"/>
      <c r="OVD39" s="46"/>
      <c r="OVE39" s="46"/>
      <c r="OVF39" s="46"/>
      <c r="OVG39" s="46"/>
      <c r="OVH39" s="46"/>
      <c r="OVI39" s="46"/>
      <c r="OVJ39" s="46"/>
      <c r="OVK39" s="46"/>
      <c r="OVL39" s="46"/>
      <c r="OVM39" s="46"/>
      <c r="OVN39" s="46"/>
      <c r="OVO39" s="46"/>
      <c r="OVP39" s="46"/>
      <c r="OVQ39" s="46"/>
      <c r="OVR39" s="46"/>
      <c r="OVS39" s="46"/>
      <c r="OVT39" s="46"/>
      <c r="OVU39" s="46"/>
      <c r="OVV39" s="46"/>
      <c r="OVW39" s="46"/>
      <c r="OVX39" s="46"/>
      <c r="OVY39" s="46"/>
      <c r="OVZ39" s="46"/>
      <c r="OWA39" s="46"/>
      <c r="OWB39" s="46"/>
      <c r="OWC39" s="46"/>
      <c r="OWD39" s="46"/>
      <c r="OWE39" s="46"/>
      <c r="OWF39" s="46"/>
      <c r="OWG39" s="46"/>
      <c r="OWH39" s="46"/>
      <c r="OWI39" s="46"/>
      <c r="OWJ39" s="46"/>
      <c r="OWK39" s="46"/>
      <c r="OWL39" s="46"/>
      <c r="OWM39" s="46"/>
      <c r="OWN39" s="46"/>
      <c r="OWO39" s="46"/>
      <c r="OWP39" s="46"/>
      <c r="OWQ39" s="46"/>
      <c r="OWR39" s="46"/>
      <c r="OWS39" s="46"/>
      <c r="OWT39" s="46"/>
      <c r="OWU39" s="46"/>
      <c r="OWV39" s="46"/>
      <c r="OWW39" s="46"/>
      <c r="OWX39" s="46"/>
      <c r="OWY39" s="46"/>
      <c r="OWZ39" s="46"/>
      <c r="OXA39" s="46"/>
      <c r="OXB39" s="46"/>
      <c r="OXC39" s="46"/>
      <c r="OXD39" s="46"/>
      <c r="OXE39" s="46"/>
      <c r="OXF39" s="46"/>
      <c r="OXG39" s="46"/>
      <c r="OXH39" s="46"/>
      <c r="OXI39" s="46"/>
      <c r="OXJ39" s="46"/>
      <c r="OXK39" s="46"/>
      <c r="OXL39" s="46"/>
      <c r="OXM39" s="46"/>
      <c r="OXN39" s="46"/>
      <c r="OXO39" s="46"/>
      <c r="OXP39" s="46"/>
      <c r="OXQ39" s="46"/>
      <c r="OXR39" s="46"/>
      <c r="OXS39" s="46"/>
      <c r="OXT39" s="46"/>
      <c r="OXU39" s="46"/>
      <c r="OXV39" s="46"/>
      <c r="OXW39" s="46"/>
      <c r="OXX39" s="46"/>
      <c r="OXY39" s="46"/>
      <c r="OXZ39" s="46"/>
      <c r="OYA39" s="46"/>
      <c r="OYB39" s="46"/>
      <c r="OYC39" s="46"/>
      <c r="OYD39" s="46"/>
      <c r="OYE39" s="46"/>
      <c r="OYF39" s="46"/>
      <c r="OYG39" s="46"/>
      <c r="OYH39" s="46"/>
      <c r="OYI39" s="46"/>
      <c r="OYJ39" s="46"/>
      <c r="OYK39" s="46"/>
      <c r="OYL39" s="46"/>
      <c r="OYM39" s="46"/>
      <c r="OYN39" s="46"/>
      <c r="OYO39" s="46"/>
      <c r="OYP39" s="46"/>
      <c r="OYQ39" s="46"/>
      <c r="OYR39" s="46"/>
      <c r="OYS39" s="46"/>
      <c r="OYT39" s="46"/>
      <c r="OYU39" s="46"/>
      <c r="OYV39" s="46"/>
      <c r="OYW39" s="46"/>
      <c r="OYX39" s="46"/>
      <c r="OYY39" s="46"/>
      <c r="OYZ39" s="46"/>
      <c r="OZA39" s="46"/>
      <c r="OZB39" s="46"/>
      <c r="OZC39" s="46"/>
      <c r="OZD39" s="46"/>
      <c r="OZE39" s="46"/>
      <c r="OZF39" s="46"/>
      <c r="OZG39" s="46"/>
      <c r="OZH39" s="46"/>
      <c r="OZI39" s="46"/>
      <c r="OZJ39" s="46"/>
      <c r="OZK39" s="46"/>
      <c r="OZL39" s="46"/>
      <c r="OZM39" s="46"/>
      <c r="OZN39" s="46"/>
      <c r="OZO39" s="46"/>
      <c r="OZP39" s="46"/>
      <c r="OZQ39" s="46"/>
      <c r="OZR39" s="46"/>
      <c r="OZS39" s="46"/>
      <c r="OZT39" s="46"/>
      <c r="OZU39" s="46"/>
      <c r="OZV39" s="46"/>
      <c r="OZW39" s="46"/>
      <c r="OZX39" s="46"/>
      <c r="OZY39" s="46"/>
      <c r="OZZ39" s="46"/>
      <c r="PAA39" s="46"/>
      <c r="PAB39" s="46"/>
      <c r="PAC39" s="46"/>
      <c r="PAD39" s="46"/>
      <c r="PAE39" s="46"/>
      <c r="PAF39" s="46"/>
      <c r="PAG39" s="46"/>
      <c r="PAH39" s="46"/>
      <c r="PAI39" s="46"/>
      <c r="PAJ39" s="46"/>
      <c r="PAK39" s="46"/>
      <c r="PAL39" s="46"/>
      <c r="PAM39" s="46"/>
      <c r="PAN39" s="46"/>
      <c r="PAO39" s="46"/>
      <c r="PAP39" s="46"/>
      <c r="PAQ39" s="46"/>
      <c r="PAR39" s="46"/>
      <c r="PAS39" s="46"/>
      <c r="PAT39" s="46"/>
      <c r="PAU39" s="46"/>
      <c r="PAV39" s="46"/>
      <c r="PAW39" s="46"/>
      <c r="PAX39" s="46"/>
      <c r="PAY39" s="46"/>
      <c r="PAZ39" s="46"/>
      <c r="PBA39" s="46"/>
      <c r="PBB39" s="46"/>
      <c r="PBC39" s="46"/>
      <c r="PBD39" s="46"/>
      <c r="PBE39" s="46"/>
      <c r="PBF39" s="46"/>
      <c r="PBG39" s="46"/>
      <c r="PBH39" s="46"/>
      <c r="PBI39" s="46"/>
      <c r="PBJ39" s="46"/>
      <c r="PBK39" s="46"/>
      <c r="PBL39" s="46"/>
      <c r="PBM39" s="46"/>
      <c r="PBN39" s="46"/>
      <c r="PBO39" s="46"/>
      <c r="PBP39" s="46"/>
      <c r="PBQ39" s="46"/>
      <c r="PBR39" s="46"/>
      <c r="PBS39" s="46"/>
      <c r="PBT39" s="46"/>
      <c r="PBU39" s="46"/>
      <c r="PBV39" s="46"/>
      <c r="PBW39" s="46"/>
      <c r="PBX39" s="46"/>
      <c r="PBY39" s="46"/>
      <c r="PBZ39" s="46"/>
      <c r="PCA39" s="46"/>
      <c r="PCB39" s="46"/>
      <c r="PCC39" s="46"/>
      <c r="PCD39" s="46"/>
      <c r="PCE39" s="46"/>
      <c r="PCF39" s="46"/>
      <c r="PCG39" s="46"/>
      <c r="PCH39" s="46"/>
      <c r="PCI39" s="46"/>
      <c r="PCJ39" s="46"/>
      <c r="PCK39" s="46"/>
      <c r="PCL39" s="46"/>
      <c r="PCM39" s="46"/>
      <c r="PCN39" s="46"/>
      <c r="PCO39" s="46"/>
      <c r="PCP39" s="46"/>
      <c r="PCQ39" s="46"/>
      <c r="PCR39" s="46"/>
      <c r="PCS39" s="46"/>
      <c r="PCT39" s="46"/>
      <c r="PCU39" s="46"/>
      <c r="PCV39" s="46"/>
      <c r="PCW39" s="46"/>
      <c r="PCX39" s="46"/>
      <c r="PCY39" s="46"/>
      <c r="PCZ39" s="46"/>
      <c r="PDA39" s="46"/>
      <c r="PDB39" s="46"/>
      <c r="PDC39" s="46"/>
      <c r="PDD39" s="46"/>
      <c r="PDE39" s="46"/>
      <c r="PDF39" s="46"/>
      <c r="PDG39" s="46"/>
      <c r="PDH39" s="46"/>
      <c r="PDI39" s="46"/>
      <c r="PDJ39" s="46"/>
      <c r="PDK39" s="46"/>
      <c r="PDL39" s="46"/>
      <c r="PDM39" s="46"/>
      <c r="PDN39" s="46"/>
      <c r="PDO39" s="46"/>
      <c r="PDP39" s="46"/>
      <c r="PDQ39" s="46"/>
      <c r="PDR39" s="46"/>
      <c r="PDS39" s="46"/>
      <c r="PDT39" s="46"/>
      <c r="PDU39" s="46"/>
      <c r="PDV39" s="46"/>
      <c r="PDW39" s="46"/>
      <c r="PDX39" s="46"/>
      <c r="PDY39" s="46"/>
      <c r="PDZ39" s="46"/>
      <c r="PEA39" s="46"/>
      <c r="PEB39" s="46"/>
      <c r="PEC39" s="46"/>
      <c r="PED39" s="46"/>
      <c r="PEE39" s="46"/>
      <c r="PEF39" s="46"/>
      <c r="PEG39" s="46"/>
      <c r="PEH39" s="46"/>
      <c r="PEI39" s="46"/>
      <c r="PEJ39" s="46"/>
      <c r="PEK39" s="46"/>
      <c r="PEL39" s="46"/>
      <c r="PEM39" s="46"/>
      <c r="PEN39" s="46"/>
      <c r="PEO39" s="46"/>
      <c r="PEP39" s="46"/>
      <c r="PEQ39" s="46"/>
      <c r="PER39" s="46"/>
      <c r="PES39" s="46"/>
      <c r="PET39" s="46"/>
      <c r="PEU39" s="46"/>
      <c r="PEV39" s="46"/>
      <c r="PEW39" s="46"/>
      <c r="PEX39" s="46"/>
      <c r="PEY39" s="46"/>
      <c r="PEZ39" s="46"/>
      <c r="PFA39" s="46"/>
      <c r="PFB39" s="46"/>
      <c r="PFC39" s="46"/>
      <c r="PFD39" s="46"/>
      <c r="PFE39" s="46"/>
      <c r="PFF39" s="46"/>
      <c r="PFG39" s="46"/>
      <c r="PFH39" s="46"/>
      <c r="PFI39" s="46"/>
      <c r="PFJ39" s="46"/>
      <c r="PFK39" s="46"/>
      <c r="PFL39" s="46"/>
      <c r="PFM39" s="46"/>
      <c r="PFN39" s="46"/>
      <c r="PFO39" s="46"/>
      <c r="PFP39" s="46"/>
      <c r="PFQ39" s="46"/>
      <c r="PFR39" s="46"/>
      <c r="PFS39" s="46"/>
      <c r="PFT39" s="46"/>
      <c r="PFU39" s="46"/>
      <c r="PFV39" s="46"/>
      <c r="PFW39" s="46"/>
      <c r="PFX39" s="46"/>
      <c r="PFY39" s="46"/>
      <c r="PFZ39" s="46"/>
      <c r="PGA39" s="46"/>
      <c r="PGB39" s="46"/>
      <c r="PGC39" s="46"/>
      <c r="PGD39" s="46"/>
      <c r="PGE39" s="46"/>
      <c r="PGF39" s="46"/>
      <c r="PGG39" s="46"/>
      <c r="PGH39" s="46"/>
      <c r="PGI39" s="46"/>
      <c r="PGJ39" s="46"/>
      <c r="PGK39" s="46"/>
      <c r="PGL39" s="46"/>
      <c r="PGM39" s="46"/>
      <c r="PGN39" s="46"/>
      <c r="PGO39" s="46"/>
      <c r="PGP39" s="46"/>
      <c r="PGQ39" s="46"/>
      <c r="PGR39" s="46"/>
      <c r="PGS39" s="46"/>
      <c r="PGT39" s="46"/>
      <c r="PGU39" s="46"/>
      <c r="PGV39" s="46"/>
      <c r="PGW39" s="46"/>
      <c r="PGX39" s="46"/>
      <c r="PGY39" s="46"/>
      <c r="PGZ39" s="46"/>
      <c r="PHA39" s="46"/>
      <c r="PHB39" s="46"/>
      <c r="PHC39" s="46"/>
      <c r="PHD39" s="46"/>
      <c r="PHE39" s="46"/>
      <c r="PHF39" s="46"/>
      <c r="PHG39" s="46"/>
      <c r="PHH39" s="46"/>
      <c r="PHI39" s="46"/>
      <c r="PHJ39" s="46"/>
      <c r="PHK39" s="46"/>
      <c r="PHL39" s="46"/>
      <c r="PHM39" s="46"/>
      <c r="PHN39" s="46"/>
      <c r="PHO39" s="46"/>
      <c r="PHP39" s="46"/>
      <c r="PHQ39" s="46"/>
      <c r="PHR39" s="46"/>
      <c r="PHS39" s="46"/>
      <c r="PHT39" s="46"/>
      <c r="PHU39" s="46"/>
      <c r="PHV39" s="46"/>
      <c r="PHW39" s="46"/>
      <c r="PHX39" s="46"/>
      <c r="PHY39" s="46"/>
      <c r="PHZ39" s="46"/>
      <c r="PIA39" s="46"/>
      <c r="PIB39" s="46"/>
      <c r="PIC39" s="46"/>
      <c r="PID39" s="46"/>
      <c r="PIE39" s="46"/>
      <c r="PIF39" s="46"/>
      <c r="PIG39" s="46"/>
      <c r="PIH39" s="46"/>
      <c r="PII39" s="46"/>
      <c r="PIJ39" s="46"/>
      <c r="PIK39" s="46"/>
      <c r="PIL39" s="46"/>
      <c r="PIM39" s="46"/>
      <c r="PIN39" s="46"/>
      <c r="PIO39" s="46"/>
      <c r="PIP39" s="46"/>
      <c r="PIQ39" s="46"/>
      <c r="PIR39" s="46"/>
      <c r="PIS39" s="46"/>
      <c r="PIT39" s="46"/>
      <c r="PIU39" s="46"/>
      <c r="PIV39" s="46"/>
      <c r="PIW39" s="46"/>
      <c r="PIX39" s="46"/>
      <c r="PIY39" s="46"/>
      <c r="PIZ39" s="46"/>
      <c r="PJA39" s="46"/>
      <c r="PJB39" s="46"/>
      <c r="PJC39" s="46"/>
      <c r="PJD39" s="46"/>
      <c r="PJE39" s="46"/>
      <c r="PJF39" s="46"/>
      <c r="PJG39" s="46"/>
      <c r="PJH39" s="46"/>
      <c r="PJI39" s="46"/>
      <c r="PJJ39" s="46"/>
      <c r="PJK39" s="46"/>
      <c r="PJL39" s="46"/>
      <c r="PJM39" s="46"/>
      <c r="PJN39" s="46"/>
      <c r="PJO39" s="46"/>
      <c r="PJP39" s="46"/>
      <c r="PJQ39" s="46"/>
      <c r="PJR39" s="46"/>
      <c r="PJS39" s="46"/>
      <c r="PJT39" s="46"/>
      <c r="PJU39" s="46"/>
      <c r="PJV39" s="46"/>
      <c r="PJW39" s="46"/>
      <c r="PJX39" s="46"/>
      <c r="PJY39" s="46"/>
      <c r="PJZ39" s="46"/>
      <c r="PKA39" s="46"/>
      <c r="PKB39" s="46"/>
      <c r="PKC39" s="46"/>
      <c r="PKD39" s="46"/>
      <c r="PKE39" s="46"/>
      <c r="PKF39" s="46"/>
      <c r="PKG39" s="46"/>
      <c r="PKH39" s="46"/>
      <c r="PKI39" s="46"/>
      <c r="PKJ39" s="46"/>
      <c r="PKK39" s="46"/>
      <c r="PKL39" s="46"/>
      <c r="PKM39" s="46"/>
      <c r="PKN39" s="46"/>
      <c r="PKO39" s="46"/>
      <c r="PKP39" s="46"/>
      <c r="PKQ39" s="46"/>
      <c r="PKR39" s="46"/>
      <c r="PKS39" s="46"/>
      <c r="PKT39" s="46"/>
      <c r="PKU39" s="46"/>
      <c r="PKV39" s="46"/>
      <c r="PKW39" s="46"/>
      <c r="PKX39" s="46"/>
      <c r="PKY39" s="46"/>
      <c r="PKZ39" s="46"/>
      <c r="PLA39" s="46"/>
      <c r="PLB39" s="46"/>
      <c r="PLC39" s="46"/>
      <c r="PLD39" s="46"/>
      <c r="PLE39" s="46"/>
      <c r="PLF39" s="46"/>
      <c r="PLG39" s="46"/>
      <c r="PLH39" s="46"/>
      <c r="PLI39" s="46"/>
      <c r="PLJ39" s="46"/>
      <c r="PLK39" s="46"/>
      <c r="PLL39" s="46"/>
      <c r="PLM39" s="46"/>
      <c r="PLN39" s="46"/>
      <c r="PLO39" s="46"/>
      <c r="PLP39" s="46"/>
      <c r="PLQ39" s="46"/>
      <c r="PLR39" s="46"/>
      <c r="PLS39" s="46"/>
      <c r="PLT39" s="46"/>
      <c r="PLU39" s="46"/>
      <c r="PLV39" s="46"/>
      <c r="PLW39" s="46"/>
      <c r="PLX39" s="46"/>
      <c r="PLY39" s="46"/>
      <c r="PLZ39" s="46"/>
      <c r="PMA39" s="46"/>
      <c r="PMB39" s="46"/>
      <c r="PMC39" s="46"/>
      <c r="PMD39" s="46"/>
      <c r="PME39" s="46"/>
      <c r="PMF39" s="46"/>
      <c r="PMG39" s="46"/>
      <c r="PMH39" s="46"/>
      <c r="PMI39" s="46"/>
      <c r="PMJ39" s="46"/>
      <c r="PMK39" s="46"/>
      <c r="PML39" s="46"/>
      <c r="PMM39" s="46"/>
      <c r="PMN39" s="46"/>
      <c r="PMO39" s="46"/>
      <c r="PMP39" s="46"/>
      <c r="PMQ39" s="46"/>
      <c r="PMR39" s="46"/>
      <c r="PMS39" s="46"/>
      <c r="PMT39" s="46"/>
      <c r="PMU39" s="46"/>
      <c r="PMV39" s="46"/>
      <c r="PMW39" s="46"/>
      <c r="PMX39" s="46"/>
      <c r="PMY39" s="46"/>
      <c r="PMZ39" s="46"/>
      <c r="PNA39" s="46"/>
      <c r="PNB39" s="46"/>
      <c r="PNC39" s="46"/>
      <c r="PND39" s="46"/>
      <c r="PNE39" s="46"/>
      <c r="PNF39" s="46"/>
      <c r="PNG39" s="46"/>
      <c r="PNH39" s="46"/>
      <c r="PNI39" s="46"/>
      <c r="PNJ39" s="46"/>
      <c r="PNK39" s="46"/>
      <c r="PNL39" s="46"/>
      <c r="PNM39" s="46"/>
      <c r="PNN39" s="46"/>
      <c r="PNO39" s="46"/>
      <c r="PNP39" s="46"/>
      <c r="PNQ39" s="46"/>
      <c r="PNR39" s="46"/>
      <c r="PNS39" s="46"/>
      <c r="PNT39" s="46"/>
      <c r="PNU39" s="46"/>
      <c r="PNV39" s="46"/>
      <c r="PNW39" s="46"/>
      <c r="PNX39" s="46"/>
      <c r="PNY39" s="46"/>
      <c r="PNZ39" s="46"/>
      <c r="POA39" s="46"/>
      <c r="POB39" s="46"/>
      <c r="POC39" s="46"/>
      <c r="POD39" s="46"/>
      <c r="POE39" s="46"/>
      <c r="POF39" s="46"/>
      <c r="POG39" s="46"/>
      <c r="POH39" s="46"/>
      <c r="POI39" s="46"/>
      <c r="POJ39" s="46"/>
      <c r="POK39" s="46"/>
      <c r="POL39" s="46"/>
      <c r="POM39" s="46"/>
      <c r="PON39" s="46"/>
      <c r="POO39" s="46"/>
      <c r="POP39" s="46"/>
      <c r="POQ39" s="46"/>
      <c r="POR39" s="46"/>
      <c r="POS39" s="46"/>
      <c r="POT39" s="46"/>
      <c r="POU39" s="46"/>
      <c r="POV39" s="46"/>
      <c r="POW39" s="46"/>
      <c r="POX39" s="46"/>
      <c r="POY39" s="46"/>
      <c r="POZ39" s="46"/>
      <c r="PPA39" s="46"/>
      <c r="PPB39" s="46"/>
      <c r="PPC39" s="46"/>
      <c r="PPD39" s="46"/>
      <c r="PPE39" s="46"/>
      <c r="PPF39" s="46"/>
      <c r="PPG39" s="46"/>
      <c r="PPH39" s="46"/>
      <c r="PPI39" s="46"/>
      <c r="PPJ39" s="46"/>
      <c r="PPK39" s="46"/>
      <c r="PPL39" s="46"/>
      <c r="PPM39" s="46"/>
      <c r="PPN39" s="46"/>
      <c r="PPO39" s="46"/>
      <c r="PPP39" s="46"/>
      <c r="PPQ39" s="46"/>
      <c r="PPR39" s="46"/>
      <c r="PPS39" s="46"/>
      <c r="PPT39" s="46"/>
      <c r="PPU39" s="46"/>
      <c r="PPV39" s="46"/>
      <c r="PPW39" s="46"/>
      <c r="PPX39" s="46"/>
      <c r="PPY39" s="46"/>
      <c r="PPZ39" s="46"/>
      <c r="PQA39" s="46"/>
      <c r="PQB39" s="46"/>
      <c r="PQC39" s="46"/>
      <c r="PQD39" s="46"/>
      <c r="PQE39" s="46"/>
      <c r="PQF39" s="46"/>
      <c r="PQG39" s="46"/>
      <c r="PQH39" s="46"/>
      <c r="PQI39" s="46"/>
      <c r="PQJ39" s="46"/>
      <c r="PQK39" s="46"/>
      <c r="PQL39" s="46"/>
      <c r="PQM39" s="46"/>
      <c r="PQN39" s="46"/>
      <c r="PQO39" s="46"/>
      <c r="PQP39" s="46"/>
      <c r="PQQ39" s="46"/>
      <c r="PQR39" s="46"/>
      <c r="PQS39" s="46"/>
      <c r="PQT39" s="46"/>
      <c r="PQU39" s="46"/>
      <c r="PQV39" s="46"/>
      <c r="PQW39" s="46"/>
      <c r="PQX39" s="46"/>
      <c r="PQY39" s="46"/>
      <c r="PQZ39" s="46"/>
      <c r="PRA39" s="46"/>
      <c r="PRB39" s="46"/>
      <c r="PRC39" s="46"/>
      <c r="PRD39" s="46"/>
      <c r="PRE39" s="46"/>
      <c r="PRF39" s="46"/>
      <c r="PRG39" s="46"/>
      <c r="PRH39" s="46"/>
      <c r="PRI39" s="46"/>
      <c r="PRJ39" s="46"/>
      <c r="PRK39" s="46"/>
      <c r="PRL39" s="46"/>
      <c r="PRM39" s="46"/>
      <c r="PRN39" s="46"/>
      <c r="PRO39" s="46"/>
      <c r="PRP39" s="46"/>
      <c r="PRQ39" s="46"/>
      <c r="PRR39" s="46"/>
      <c r="PRS39" s="46"/>
      <c r="PRT39" s="46"/>
      <c r="PRU39" s="46"/>
      <c r="PRV39" s="46"/>
      <c r="PRW39" s="46"/>
      <c r="PRX39" s="46"/>
      <c r="PRY39" s="46"/>
      <c r="PRZ39" s="46"/>
      <c r="PSA39" s="46"/>
      <c r="PSB39" s="46"/>
      <c r="PSC39" s="46"/>
      <c r="PSD39" s="46"/>
      <c r="PSE39" s="46"/>
      <c r="PSF39" s="46"/>
      <c r="PSG39" s="46"/>
      <c r="PSH39" s="46"/>
      <c r="PSI39" s="46"/>
      <c r="PSJ39" s="46"/>
      <c r="PSK39" s="46"/>
      <c r="PSL39" s="46"/>
      <c r="PSM39" s="46"/>
      <c r="PSN39" s="46"/>
      <c r="PSO39" s="46"/>
      <c r="PSP39" s="46"/>
      <c r="PSQ39" s="46"/>
      <c r="PSR39" s="46"/>
      <c r="PSS39" s="46"/>
      <c r="PST39" s="46"/>
      <c r="PSU39" s="46"/>
      <c r="PSV39" s="46"/>
      <c r="PSW39" s="46"/>
      <c r="PSX39" s="46"/>
      <c r="PSY39" s="46"/>
      <c r="PSZ39" s="46"/>
      <c r="PTA39" s="46"/>
      <c r="PTB39" s="46"/>
      <c r="PTC39" s="46"/>
      <c r="PTD39" s="46"/>
      <c r="PTE39" s="46"/>
      <c r="PTF39" s="46"/>
      <c r="PTG39" s="46"/>
      <c r="PTH39" s="46"/>
      <c r="PTI39" s="46"/>
      <c r="PTJ39" s="46"/>
      <c r="PTK39" s="46"/>
      <c r="PTL39" s="46"/>
      <c r="PTM39" s="46"/>
      <c r="PTN39" s="46"/>
      <c r="PTO39" s="46"/>
      <c r="PTP39" s="46"/>
      <c r="PTQ39" s="46"/>
      <c r="PTR39" s="46"/>
      <c r="PTS39" s="46"/>
      <c r="PTT39" s="46"/>
      <c r="PTU39" s="46"/>
      <c r="PTV39" s="46"/>
      <c r="PTW39" s="46"/>
      <c r="PTX39" s="46"/>
      <c r="PTY39" s="46"/>
      <c r="PTZ39" s="46"/>
      <c r="PUA39" s="46"/>
      <c r="PUB39" s="46"/>
      <c r="PUC39" s="46"/>
      <c r="PUD39" s="46"/>
      <c r="PUE39" s="46"/>
      <c r="PUF39" s="46"/>
      <c r="PUG39" s="46"/>
      <c r="PUH39" s="46"/>
      <c r="PUI39" s="46"/>
      <c r="PUJ39" s="46"/>
      <c r="PUK39" s="46"/>
      <c r="PUL39" s="46"/>
      <c r="PUM39" s="46"/>
      <c r="PUN39" s="46"/>
      <c r="PUO39" s="46"/>
      <c r="PUP39" s="46"/>
      <c r="PUQ39" s="46"/>
      <c r="PUR39" s="46"/>
      <c r="PUS39" s="46"/>
      <c r="PUT39" s="46"/>
      <c r="PUU39" s="46"/>
      <c r="PUV39" s="46"/>
      <c r="PUW39" s="46"/>
      <c r="PUX39" s="46"/>
      <c r="PUY39" s="46"/>
      <c r="PUZ39" s="46"/>
      <c r="PVA39" s="46"/>
      <c r="PVB39" s="46"/>
      <c r="PVC39" s="46"/>
      <c r="PVD39" s="46"/>
      <c r="PVE39" s="46"/>
      <c r="PVF39" s="46"/>
      <c r="PVG39" s="46"/>
      <c r="PVH39" s="46"/>
      <c r="PVI39" s="46"/>
      <c r="PVJ39" s="46"/>
      <c r="PVK39" s="46"/>
      <c r="PVL39" s="46"/>
      <c r="PVM39" s="46"/>
      <c r="PVN39" s="46"/>
      <c r="PVO39" s="46"/>
      <c r="PVP39" s="46"/>
      <c r="PVQ39" s="46"/>
      <c r="PVR39" s="46"/>
      <c r="PVS39" s="46"/>
      <c r="PVT39" s="46"/>
      <c r="PVU39" s="46"/>
      <c r="PVV39" s="46"/>
      <c r="PVW39" s="46"/>
      <c r="PVX39" s="46"/>
      <c r="PVY39" s="46"/>
      <c r="PVZ39" s="46"/>
      <c r="PWA39" s="46"/>
      <c r="PWB39" s="46"/>
      <c r="PWC39" s="46"/>
      <c r="PWD39" s="46"/>
      <c r="PWE39" s="46"/>
      <c r="PWF39" s="46"/>
      <c r="PWG39" s="46"/>
      <c r="PWH39" s="46"/>
      <c r="PWI39" s="46"/>
      <c r="PWJ39" s="46"/>
      <c r="PWK39" s="46"/>
      <c r="PWL39" s="46"/>
      <c r="PWM39" s="46"/>
      <c r="PWN39" s="46"/>
      <c r="PWO39" s="46"/>
      <c r="PWP39" s="46"/>
      <c r="PWQ39" s="46"/>
      <c r="PWR39" s="46"/>
      <c r="PWS39" s="46"/>
      <c r="PWT39" s="46"/>
      <c r="PWU39" s="46"/>
      <c r="PWV39" s="46"/>
      <c r="PWW39" s="46"/>
      <c r="PWX39" s="46"/>
      <c r="PWY39" s="46"/>
      <c r="PWZ39" s="46"/>
      <c r="PXA39" s="46"/>
      <c r="PXB39" s="46"/>
      <c r="PXC39" s="46"/>
      <c r="PXD39" s="46"/>
      <c r="PXE39" s="46"/>
      <c r="PXF39" s="46"/>
      <c r="PXG39" s="46"/>
      <c r="PXH39" s="46"/>
      <c r="PXI39" s="46"/>
      <c r="PXJ39" s="46"/>
      <c r="PXK39" s="46"/>
      <c r="PXL39" s="46"/>
      <c r="PXM39" s="46"/>
      <c r="PXN39" s="46"/>
      <c r="PXO39" s="46"/>
      <c r="PXP39" s="46"/>
      <c r="PXQ39" s="46"/>
      <c r="PXR39" s="46"/>
      <c r="PXS39" s="46"/>
      <c r="PXT39" s="46"/>
      <c r="PXU39" s="46"/>
      <c r="PXV39" s="46"/>
      <c r="PXW39" s="46"/>
      <c r="PXX39" s="46"/>
      <c r="PXY39" s="46"/>
      <c r="PXZ39" s="46"/>
      <c r="PYA39" s="46"/>
      <c r="PYB39" s="46"/>
      <c r="PYC39" s="46"/>
      <c r="PYD39" s="46"/>
      <c r="PYE39" s="46"/>
      <c r="PYF39" s="46"/>
      <c r="PYG39" s="46"/>
      <c r="PYH39" s="46"/>
      <c r="PYI39" s="46"/>
      <c r="PYJ39" s="46"/>
      <c r="PYK39" s="46"/>
      <c r="PYL39" s="46"/>
      <c r="PYM39" s="46"/>
      <c r="PYN39" s="46"/>
      <c r="PYO39" s="46"/>
      <c r="PYP39" s="46"/>
      <c r="PYQ39" s="46"/>
      <c r="PYR39" s="46"/>
      <c r="PYS39" s="46"/>
      <c r="PYT39" s="46"/>
      <c r="PYU39" s="46"/>
      <c r="PYV39" s="46"/>
      <c r="PYW39" s="46"/>
      <c r="PYX39" s="46"/>
      <c r="PYY39" s="46"/>
      <c r="PYZ39" s="46"/>
      <c r="PZA39" s="46"/>
      <c r="PZB39" s="46"/>
      <c r="PZC39" s="46"/>
      <c r="PZD39" s="46"/>
      <c r="PZE39" s="46"/>
      <c r="PZF39" s="46"/>
      <c r="PZG39" s="46"/>
      <c r="PZH39" s="46"/>
      <c r="PZI39" s="46"/>
      <c r="PZJ39" s="46"/>
      <c r="PZK39" s="46"/>
      <c r="PZL39" s="46"/>
      <c r="PZM39" s="46"/>
      <c r="PZN39" s="46"/>
      <c r="PZO39" s="46"/>
      <c r="PZP39" s="46"/>
      <c r="PZQ39" s="46"/>
      <c r="PZR39" s="46"/>
      <c r="PZS39" s="46"/>
      <c r="PZT39" s="46"/>
      <c r="PZU39" s="46"/>
      <c r="PZV39" s="46"/>
      <c r="PZW39" s="46"/>
      <c r="PZX39" s="46"/>
      <c r="PZY39" s="46"/>
      <c r="PZZ39" s="46"/>
      <c r="QAA39" s="46"/>
      <c r="QAB39" s="46"/>
      <c r="QAC39" s="46"/>
      <c r="QAD39" s="46"/>
      <c r="QAE39" s="46"/>
      <c r="QAF39" s="46"/>
      <c r="QAG39" s="46"/>
      <c r="QAH39" s="46"/>
      <c r="QAI39" s="46"/>
      <c r="QAJ39" s="46"/>
      <c r="QAK39" s="46"/>
      <c r="QAL39" s="46"/>
      <c r="QAM39" s="46"/>
      <c r="QAN39" s="46"/>
      <c r="QAO39" s="46"/>
      <c r="QAP39" s="46"/>
      <c r="QAQ39" s="46"/>
      <c r="QAR39" s="46"/>
      <c r="QAS39" s="46"/>
      <c r="QAT39" s="46"/>
      <c r="QAU39" s="46"/>
      <c r="QAV39" s="46"/>
      <c r="QAW39" s="46"/>
      <c r="QAX39" s="46"/>
      <c r="QAY39" s="46"/>
      <c r="QAZ39" s="46"/>
      <c r="QBA39" s="46"/>
      <c r="QBB39" s="46"/>
      <c r="QBC39" s="46"/>
      <c r="QBD39" s="46"/>
      <c r="QBE39" s="46"/>
      <c r="QBF39" s="46"/>
      <c r="QBG39" s="46"/>
      <c r="QBH39" s="46"/>
      <c r="QBI39" s="46"/>
      <c r="QBJ39" s="46"/>
      <c r="QBK39" s="46"/>
      <c r="QBL39" s="46"/>
      <c r="QBM39" s="46"/>
      <c r="QBN39" s="46"/>
      <c r="QBO39" s="46"/>
      <c r="QBP39" s="46"/>
      <c r="QBQ39" s="46"/>
      <c r="QBR39" s="46"/>
      <c r="QBS39" s="46"/>
      <c r="QBT39" s="46"/>
      <c r="QBU39" s="46"/>
      <c r="QBV39" s="46"/>
      <c r="QBW39" s="46"/>
      <c r="QBX39" s="46"/>
      <c r="QBY39" s="46"/>
      <c r="QBZ39" s="46"/>
      <c r="QCA39" s="46"/>
      <c r="QCB39" s="46"/>
      <c r="QCC39" s="46"/>
      <c r="QCD39" s="46"/>
      <c r="QCE39" s="46"/>
      <c r="QCF39" s="46"/>
      <c r="QCG39" s="46"/>
      <c r="QCH39" s="46"/>
      <c r="QCI39" s="46"/>
      <c r="QCJ39" s="46"/>
      <c r="QCK39" s="46"/>
      <c r="QCL39" s="46"/>
      <c r="QCM39" s="46"/>
      <c r="QCN39" s="46"/>
      <c r="QCO39" s="46"/>
      <c r="QCP39" s="46"/>
      <c r="QCQ39" s="46"/>
      <c r="QCR39" s="46"/>
      <c r="QCS39" s="46"/>
      <c r="QCT39" s="46"/>
      <c r="QCU39" s="46"/>
      <c r="QCV39" s="46"/>
      <c r="QCW39" s="46"/>
      <c r="QCX39" s="46"/>
      <c r="QCY39" s="46"/>
      <c r="QCZ39" s="46"/>
      <c r="QDA39" s="46"/>
      <c r="QDB39" s="46"/>
      <c r="QDC39" s="46"/>
      <c r="QDD39" s="46"/>
      <c r="QDE39" s="46"/>
      <c r="QDF39" s="46"/>
      <c r="QDG39" s="46"/>
      <c r="QDH39" s="46"/>
      <c r="QDI39" s="46"/>
      <c r="QDJ39" s="46"/>
      <c r="QDK39" s="46"/>
      <c r="QDL39" s="46"/>
      <c r="QDM39" s="46"/>
      <c r="QDN39" s="46"/>
      <c r="QDO39" s="46"/>
      <c r="QDP39" s="46"/>
      <c r="QDQ39" s="46"/>
      <c r="QDR39" s="46"/>
      <c r="QDS39" s="46"/>
      <c r="QDT39" s="46"/>
      <c r="QDU39" s="46"/>
      <c r="QDV39" s="46"/>
      <c r="QDW39" s="46"/>
      <c r="QDX39" s="46"/>
      <c r="QDY39" s="46"/>
      <c r="QDZ39" s="46"/>
      <c r="QEA39" s="46"/>
      <c r="QEB39" s="46"/>
      <c r="QEC39" s="46"/>
      <c r="QED39" s="46"/>
      <c r="QEE39" s="46"/>
      <c r="QEF39" s="46"/>
      <c r="QEG39" s="46"/>
      <c r="QEH39" s="46"/>
      <c r="QEI39" s="46"/>
      <c r="QEJ39" s="46"/>
      <c r="QEK39" s="46"/>
      <c r="QEL39" s="46"/>
      <c r="QEM39" s="46"/>
      <c r="QEN39" s="46"/>
      <c r="QEO39" s="46"/>
      <c r="QEP39" s="46"/>
      <c r="QEQ39" s="46"/>
      <c r="QER39" s="46"/>
      <c r="QES39" s="46"/>
      <c r="QET39" s="46"/>
      <c r="QEU39" s="46"/>
      <c r="QEV39" s="46"/>
      <c r="QEW39" s="46"/>
      <c r="QEX39" s="46"/>
      <c r="QEY39" s="46"/>
      <c r="QEZ39" s="46"/>
      <c r="QFA39" s="46"/>
      <c r="QFB39" s="46"/>
      <c r="QFC39" s="46"/>
      <c r="QFD39" s="46"/>
      <c r="QFE39" s="46"/>
      <c r="QFF39" s="46"/>
      <c r="QFG39" s="46"/>
      <c r="QFH39" s="46"/>
      <c r="QFI39" s="46"/>
      <c r="QFJ39" s="46"/>
      <c r="QFK39" s="46"/>
      <c r="QFL39" s="46"/>
      <c r="QFM39" s="46"/>
      <c r="QFN39" s="46"/>
      <c r="QFO39" s="46"/>
      <c r="QFP39" s="46"/>
      <c r="QFQ39" s="46"/>
      <c r="QFR39" s="46"/>
      <c r="QFS39" s="46"/>
      <c r="QFT39" s="46"/>
      <c r="QFU39" s="46"/>
      <c r="QFV39" s="46"/>
      <c r="QFW39" s="46"/>
      <c r="QFX39" s="46"/>
      <c r="QFY39" s="46"/>
      <c r="QFZ39" s="46"/>
      <c r="QGA39" s="46"/>
      <c r="QGB39" s="46"/>
      <c r="QGC39" s="46"/>
      <c r="QGD39" s="46"/>
      <c r="QGE39" s="46"/>
      <c r="QGF39" s="46"/>
      <c r="QGG39" s="46"/>
      <c r="QGH39" s="46"/>
      <c r="QGI39" s="46"/>
      <c r="QGJ39" s="46"/>
      <c r="QGK39" s="46"/>
      <c r="QGL39" s="46"/>
      <c r="QGM39" s="46"/>
      <c r="QGN39" s="46"/>
      <c r="QGO39" s="46"/>
      <c r="QGP39" s="46"/>
      <c r="QGQ39" s="46"/>
      <c r="QGR39" s="46"/>
      <c r="QGS39" s="46"/>
      <c r="QGT39" s="46"/>
      <c r="QGU39" s="46"/>
      <c r="QGV39" s="46"/>
      <c r="QGW39" s="46"/>
      <c r="QGX39" s="46"/>
      <c r="QGY39" s="46"/>
      <c r="QGZ39" s="46"/>
      <c r="QHA39" s="46"/>
      <c r="QHB39" s="46"/>
      <c r="QHC39" s="46"/>
      <c r="QHD39" s="46"/>
      <c r="QHE39" s="46"/>
      <c r="QHF39" s="46"/>
      <c r="QHG39" s="46"/>
      <c r="QHH39" s="46"/>
      <c r="QHI39" s="46"/>
      <c r="QHJ39" s="46"/>
      <c r="QHK39" s="46"/>
      <c r="QHL39" s="46"/>
      <c r="QHM39" s="46"/>
      <c r="QHN39" s="46"/>
      <c r="QHO39" s="46"/>
      <c r="QHP39" s="46"/>
      <c r="QHQ39" s="46"/>
      <c r="QHR39" s="46"/>
      <c r="QHS39" s="46"/>
      <c r="QHT39" s="46"/>
      <c r="QHU39" s="46"/>
      <c r="QHV39" s="46"/>
      <c r="QHW39" s="46"/>
      <c r="QHX39" s="46"/>
      <c r="QHY39" s="46"/>
      <c r="QHZ39" s="46"/>
      <c r="QIA39" s="46"/>
      <c r="QIB39" s="46"/>
      <c r="QIC39" s="46"/>
      <c r="QID39" s="46"/>
      <c r="QIE39" s="46"/>
      <c r="QIF39" s="46"/>
      <c r="QIG39" s="46"/>
      <c r="QIH39" s="46"/>
      <c r="QII39" s="46"/>
      <c r="QIJ39" s="46"/>
      <c r="QIK39" s="46"/>
      <c r="QIL39" s="46"/>
      <c r="QIM39" s="46"/>
      <c r="QIN39" s="46"/>
      <c r="QIO39" s="46"/>
      <c r="QIP39" s="46"/>
      <c r="QIQ39" s="46"/>
      <c r="QIR39" s="46"/>
      <c r="QIS39" s="46"/>
      <c r="QIT39" s="46"/>
      <c r="QIU39" s="46"/>
      <c r="QIV39" s="46"/>
      <c r="QIW39" s="46"/>
      <c r="QIX39" s="46"/>
      <c r="QIY39" s="46"/>
      <c r="QIZ39" s="46"/>
      <c r="QJA39" s="46"/>
      <c r="QJB39" s="46"/>
      <c r="QJC39" s="46"/>
      <c r="QJD39" s="46"/>
      <c r="QJE39" s="46"/>
      <c r="QJF39" s="46"/>
      <c r="QJG39" s="46"/>
      <c r="QJH39" s="46"/>
      <c r="QJI39" s="46"/>
      <c r="QJJ39" s="46"/>
      <c r="QJK39" s="46"/>
      <c r="QJL39" s="46"/>
      <c r="QJM39" s="46"/>
      <c r="QJN39" s="46"/>
      <c r="QJO39" s="46"/>
      <c r="QJP39" s="46"/>
      <c r="QJQ39" s="46"/>
      <c r="QJR39" s="46"/>
      <c r="QJS39" s="46"/>
      <c r="QJT39" s="46"/>
      <c r="QJU39" s="46"/>
      <c r="QJV39" s="46"/>
      <c r="QJW39" s="46"/>
      <c r="QJX39" s="46"/>
      <c r="QJY39" s="46"/>
      <c r="QJZ39" s="46"/>
      <c r="QKA39" s="46"/>
      <c r="QKB39" s="46"/>
      <c r="QKC39" s="46"/>
      <c r="QKD39" s="46"/>
      <c r="QKE39" s="46"/>
      <c r="QKF39" s="46"/>
      <c r="QKG39" s="46"/>
      <c r="QKH39" s="46"/>
      <c r="QKI39" s="46"/>
      <c r="QKJ39" s="46"/>
      <c r="QKK39" s="46"/>
      <c r="QKL39" s="46"/>
      <c r="QKM39" s="46"/>
      <c r="QKN39" s="46"/>
      <c r="QKO39" s="46"/>
      <c r="QKP39" s="46"/>
      <c r="QKQ39" s="46"/>
      <c r="QKR39" s="46"/>
      <c r="QKS39" s="46"/>
      <c r="QKT39" s="46"/>
      <c r="QKU39" s="46"/>
      <c r="QKV39" s="46"/>
      <c r="QKW39" s="46"/>
      <c r="QKX39" s="46"/>
      <c r="QKY39" s="46"/>
      <c r="QKZ39" s="46"/>
      <c r="QLA39" s="46"/>
      <c r="QLB39" s="46"/>
      <c r="QLC39" s="46"/>
      <c r="QLD39" s="46"/>
      <c r="QLE39" s="46"/>
      <c r="QLF39" s="46"/>
      <c r="QLG39" s="46"/>
      <c r="QLH39" s="46"/>
      <c r="QLI39" s="46"/>
      <c r="QLJ39" s="46"/>
      <c r="QLK39" s="46"/>
      <c r="QLL39" s="46"/>
      <c r="QLM39" s="46"/>
      <c r="QLN39" s="46"/>
      <c r="QLO39" s="46"/>
      <c r="QLP39" s="46"/>
      <c r="QLQ39" s="46"/>
      <c r="QLR39" s="46"/>
      <c r="QLS39" s="46"/>
      <c r="QLT39" s="46"/>
      <c r="QLU39" s="46"/>
      <c r="QLV39" s="46"/>
      <c r="QLW39" s="46"/>
      <c r="QLX39" s="46"/>
      <c r="QLY39" s="46"/>
      <c r="QLZ39" s="46"/>
      <c r="QMA39" s="46"/>
      <c r="QMB39" s="46"/>
      <c r="QMC39" s="46"/>
      <c r="QMD39" s="46"/>
      <c r="QME39" s="46"/>
      <c r="QMF39" s="46"/>
      <c r="QMG39" s="46"/>
      <c r="QMH39" s="46"/>
      <c r="QMI39" s="46"/>
      <c r="QMJ39" s="46"/>
      <c r="QMK39" s="46"/>
      <c r="QML39" s="46"/>
      <c r="QMM39" s="46"/>
      <c r="QMN39" s="46"/>
      <c r="QMO39" s="46"/>
      <c r="QMP39" s="46"/>
      <c r="QMQ39" s="46"/>
      <c r="QMR39" s="46"/>
      <c r="QMS39" s="46"/>
      <c r="QMT39" s="46"/>
      <c r="QMU39" s="46"/>
      <c r="QMV39" s="46"/>
      <c r="QMW39" s="46"/>
      <c r="QMX39" s="46"/>
      <c r="QMY39" s="46"/>
      <c r="QMZ39" s="46"/>
      <c r="QNA39" s="46"/>
      <c r="QNB39" s="46"/>
      <c r="QNC39" s="46"/>
      <c r="QND39" s="46"/>
      <c r="QNE39" s="46"/>
      <c r="QNF39" s="46"/>
      <c r="QNG39" s="46"/>
      <c r="QNH39" s="46"/>
      <c r="QNI39" s="46"/>
      <c r="QNJ39" s="46"/>
      <c r="QNK39" s="46"/>
      <c r="QNL39" s="46"/>
      <c r="QNM39" s="46"/>
      <c r="QNN39" s="46"/>
      <c r="QNO39" s="46"/>
      <c r="QNP39" s="46"/>
      <c r="QNQ39" s="46"/>
      <c r="QNR39" s="46"/>
      <c r="QNS39" s="46"/>
      <c r="QNT39" s="46"/>
      <c r="QNU39" s="46"/>
      <c r="QNV39" s="46"/>
      <c r="QNW39" s="46"/>
      <c r="QNX39" s="46"/>
      <c r="QNY39" s="46"/>
      <c r="QNZ39" s="46"/>
      <c r="QOA39" s="46"/>
      <c r="QOB39" s="46"/>
      <c r="QOC39" s="46"/>
      <c r="QOD39" s="46"/>
      <c r="QOE39" s="46"/>
      <c r="QOF39" s="46"/>
      <c r="QOG39" s="46"/>
      <c r="QOH39" s="46"/>
      <c r="QOI39" s="46"/>
      <c r="QOJ39" s="46"/>
      <c r="QOK39" s="46"/>
      <c r="QOL39" s="46"/>
      <c r="QOM39" s="46"/>
      <c r="QON39" s="46"/>
      <c r="QOO39" s="46"/>
      <c r="QOP39" s="46"/>
      <c r="QOQ39" s="46"/>
      <c r="QOR39" s="46"/>
      <c r="QOS39" s="46"/>
      <c r="QOT39" s="46"/>
      <c r="QOU39" s="46"/>
      <c r="QOV39" s="46"/>
      <c r="QOW39" s="46"/>
      <c r="QOX39" s="46"/>
      <c r="QOY39" s="46"/>
      <c r="QOZ39" s="46"/>
      <c r="QPA39" s="46"/>
      <c r="QPB39" s="46"/>
      <c r="QPC39" s="46"/>
      <c r="QPD39" s="46"/>
      <c r="QPE39" s="46"/>
      <c r="QPF39" s="46"/>
      <c r="QPG39" s="46"/>
      <c r="QPH39" s="46"/>
      <c r="QPI39" s="46"/>
      <c r="QPJ39" s="46"/>
      <c r="QPK39" s="46"/>
      <c r="QPL39" s="46"/>
      <c r="QPM39" s="46"/>
      <c r="QPN39" s="46"/>
      <c r="QPO39" s="46"/>
      <c r="QPP39" s="46"/>
      <c r="QPQ39" s="46"/>
      <c r="QPR39" s="46"/>
      <c r="QPS39" s="46"/>
      <c r="QPT39" s="46"/>
      <c r="QPU39" s="46"/>
      <c r="QPV39" s="46"/>
      <c r="QPW39" s="46"/>
      <c r="QPX39" s="46"/>
      <c r="QPY39" s="46"/>
      <c r="QPZ39" s="46"/>
      <c r="QQA39" s="46"/>
      <c r="QQB39" s="46"/>
      <c r="QQC39" s="46"/>
      <c r="QQD39" s="46"/>
      <c r="QQE39" s="46"/>
      <c r="QQF39" s="46"/>
      <c r="QQG39" s="46"/>
      <c r="QQH39" s="46"/>
      <c r="QQI39" s="46"/>
      <c r="QQJ39" s="46"/>
      <c r="QQK39" s="46"/>
      <c r="QQL39" s="46"/>
      <c r="QQM39" s="46"/>
      <c r="QQN39" s="46"/>
      <c r="QQO39" s="46"/>
      <c r="QQP39" s="46"/>
      <c r="QQQ39" s="46"/>
      <c r="QQR39" s="46"/>
      <c r="QQS39" s="46"/>
      <c r="QQT39" s="46"/>
      <c r="QQU39" s="46"/>
      <c r="QQV39" s="46"/>
      <c r="QQW39" s="46"/>
      <c r="QQX39" s="46"/>
      <c r="QQY39" s="46"/>
      <c r="QQZ39" s="46"/>
      <c r="QRA39" s="46"/>
      <c r="QRB39" s="46"/>
      <c r="QRC39" s="46"/>
      <c r="QRD39" s="46"/>
      <c r="QRE39" s="46"/>
      <c r="QRF39" s="46"/>
      <c r="QRG39" s="46"/>
      <c r="QRH39" s="46"/>
      <c r="QRI39" s="46"/>
      <c r="QRJ39" s="46"/>
      <c r="QRK39" s="46"/>
      <c r="QRL39" s="46"/>
      <c r="QRM39" s="46"/>
      <c r="QRN39" s="46"/>
      <c r="QRO39" s="46"/>
      <c r="QRP39" s="46"/>
      <c r="QRQ39" s="46"/>
      <c r="QRR39" s="46"/>
      <c r="QRS39" s="46"/>
      <c r="QRT39" s="46"/>
      <c r="QRU39" s="46"/>
      <c r="QRV39" s="46"/>
      <c r="QRW39" s="46"/>
      <c r="QRX39" s="46"/>
      <c r="QRY39" s="46"/>
      <c r="QRZ39" s="46"/>
      <c r="QSA39" s="46"/>
      <c r="QSB39" s="46"/>
      <c r="QSC39" s="46"/>
      <c r="QSD39" s="46"/>
      <c r="QSE39" s="46"/>
      <c r="QSF39" s="46"/>
      <c r="QSG39" s="46"/>
      <c r="QSH39" s="46"/>
      <c r="QSI39" s="46"/>
      <c r="QSJ39" s="46"/>
      <c r="QSK39" s="46"/>
      <c r="QSL39" s="46"/>
      <c r="QSM39" s="46"/>
      <c r="QSN39" s="46"/>
      <c r="QSO39" s="46"/>
      <c r="QSP39" s="46"/>
      <c r="QSQ39" s="46"/>
      <c r="QSR39" s="46"/>
      <c r="QSS39" s="46"/>
      <c r="QST39" s="46"/>
      <c r="QSU39" s="46"/>
      <c r="QSV39" s="46"/>
      <c r="QSW39" s="46"/>
      <c r="QSX39" s="46"/>
      <c r="QSY39" s="46"/>
      <c r="QSZ39" s="46"/>
      <c r="QTA39" s="46"/>
      <c r="QTB39" s="46"/>
      <c r="QTC39" s="46"/>
      <c r="QTD39" s="46"/>
      <c r="QTE39" s="46"/>
      <c r="QTF39" s="46"/>
      <c r="QTG39" s="46"/>
      <c r="QTH39" s="46"/>
      <c r="QTI39" s="46"/>
      <c r="QTJ39" s="46"/>
      <c r="QTK39" s="46"/>
      <c r="QTL39" s="46"/>
      <c r="QTM39" s="46"/>
      <c r="QTN39" s="46"/>
      <c r="QTO39" s="46"/>
      <c r="QTP39" s="46"/>
      <c r="QTQ39" s="46"/>
      <c r="QTR39" s="46"/>
      <c r="QTS39" s="46"/>
      <c r="QTT39" s="46"/>
      <c r="QTU39" s="46"/>
      <c r="QTV39" s="46"/>
      <c r="QTW39" s="46"/>
      <c r="QTX39" s="46"/>
      <c r="QTY39" s="46"/>
      <c r="QTZ39" s="46"/>
      <c r="QUA39" s="46"/>
      <c r="QUB39" s="46"/>
      <c r="QUC39" s="46"/>
      <c r="QUD39" s="46"/>
      <c r="QUE39" s="46"/>
      <c r="QUF39" s="46"/>
      <c r="QUG39" s="46"/>
      <c r="QUH39" s="46"/>
      <c r="QUI39" s="46"/>
      <c r="QUJ39" s="46"/>
      <c r="QUK39" s="46"/>
      <c r="QUL39" s="46"/>
      <c r="QUM39" s="46"/>
      <c r="QUN39" s="46"/>
      <c r="QUO39" s="46"/>
      <c r="QUP39" s="46"/>
      <c r="QUQ39" s="46"/>
      <c r="QUR39" s="46"/>
      <c r="QUS39" s="46"/>
      <c r="QUT39" s="46"/>
      <c r="QUU39" s="46"/>
      <c r="QUV39" s="46"/>
      <c r="QUW39" s="46"/>
      <c r="QUX39" s="46"/>
      <c r="QUY39" s="46"/>
      <c r="QUZ39" s="46"/>
      <c r="QVA39" s="46"/>
      <c r="QVB39" s="46"/>
      <c r="QVC39" s="46"/>
      <c r="QVD39" s="46"/>
      <c r="QVE39" s="46"/>
      <c r="QVF39" s="46"/>
      <c r="QVG39" s="46"/>
      <c r="QVH39" s="46"/>
      <c r="QVI39" s="46"/>
      <c r="QVJ39" s="46"/>
      <c r="QVK39" s="46"/>
      <c r="QVL39" s="46"/>
      <c r="QVM39" s="46"/>
      <c r="QVN39" s="46"/>
      <c r="QVO39" s="46"/>
      <c r="QVP39" s="46"/>
      <c r="QVQ39" s="46"/>
      <c r="QVR39" s="46"/>
      <c r="QVS39" s="46"/>
      <c r="QVT39" s="46"/>
      <c r="QVU39" s="46"/>
      <c r="QVV39" s="46"/>
      <c r="QVW39" s="46"/>
      <c r="QVX39" s="46"/>
      <c r="QVY39" s="46"/>
      <c r="QVZ39" s="46"/>
      <c r="QWA39" s="46"/>
      <c r="QWB39" s="46"/>
      <c r="QWC39" s="46"/>
      <c r="QWD39" s="46"/>
      <c r="QWE39" s="46"/>
      <c r="QWF39" s="46"/>
      <c r="QWG39" s="46"/>
      <c r="QWH39" s="46"/>
      <c r="QWI39" s="46"/>
      <c r="QWJ39" s="46"/>
      <c r="QWK39" s="46"/>
      <c r="QWL39" s="46"/>
      <c r="QWM39" s="46"/>
      <c r="QWN39" s="46"/>
      <c r="QWO39" s="46"/>
      <c r="QWP39" s="46"/>
      <c r="QWQ39" s="46"/>
      <c r="QWR39" s="46"/>
      <c r="QWS39" s="46"/>
      <c r="QWT39" s="46"/>
      <c r="QWU39" s="46"/>
      <c r="QWV39" s="46"/>
      <c r="QWW39" s="46"/>
      <c r="QWX39" s="46"/>
      <c r="QWY39" s="46"/>
      <c r="QWZ39" s="46"/>
      <c r="QXA39" s="46"/>
      <c r="QXB39" s="46"/>
      <c r="QXC39" s="46"/>
      <c r="QXD39" s="46"/>
      <c r="QXE39" s="46"/>
      <c r="QXF39" s="46"/>
      <c r="QXG39" s="46"/>
      <c r="QXH39" s="46"/>
      <c r="QXI39" s="46"/>
      <c r="QXJ39" s="46"/>
      <c r="QXK39" s="46"/>
      <c r="QXL39" s="46"/>
      <c r="QXM39" s="46"/>
      <c r="QXN39" s="46"/>
      <c r="QXO39" s="46"/>
      <c r="QXP39" s="46"/>
      <c r="QXQ39" s="46"/>
      <c r="QXR39" s="46"/>
      <c r="QXS39" s="46"/>
      <c r="QXT39" s="46"/>
      <c r="QXU39" s="46"/>
      <c r="QXV39" s="46"/>
      <c r="QXW39" s="46"/>
      <c r="QXX39" s="46"/>
      <c r="QXY39" s="46"/>
      <c r="QXZ39" s="46"/>
      <c r="QYA39" s="46"/>
      <c r="QYB39" s="46"/>
      <c r="QYC39" s="46"/>
      <c r="QYD39" s="46"/>
      <c r="QYE39" s="46"/>
      <c r="QYF39" s="46"/>
      <c r="QYG39" s="46"/>
      <c r="QYH39" s="46"/>
      <c r="QYI39" s="46"/>
      <c r="QYJ39" s="46"/>
      <c r="QYK39" s="46"/>
      <c r="QYL39" s="46"/>
      <c r="QYM39" s="46"/>
      <c r="QYN39" s="46"/>
      <c r="QYO39" s="46"/>
      <c r="QYP39" s="46"/>
      <c r="QYQ39" s="46"/>
      <c r="QYR39" s="46"/>
      <c r="QYS39" s="46"/>
      <c r="QYT39" s="46"/>
      <c r="QYU39" s="46"/>
      <c r="QYV39" s="46"/>
      <c r="QYW39" s="46"/>
      <c r="QYX39" s="46"/>
      <c r="QYY39" s="46"/>
      <c r="QYZ39" s="46"/>
      <c r="QZA39" s="46"/>
      <c r="QZB39" s="46"/>
      <c r="QZC39" s="46"/>
      <c r="QZD39" s="46"/>
      <c r="QZE39" s="46"/>
      <c r="QZF39" s="46"/>
      <c r="QZG39" s="46"/>
      <c r="QZH39" s="46"/>
      <c r="QZI39" s="46"/>
      <c r="QZJ39" s="46"/>
      <c r="QZK39" s="46"/>
      <c r="QZL39" s="46"/>
      <c r="QZM39" s="46"/>
      <c r="QZN39" s="46"/>
      <c r="QZO39" s="46"/>
      <c r="QZP39" s="46"/>
      <c r="QZQ39" s="46"/>
      <c r="QZR39" s="46"/>
      <c r="QZS39" s="46"/>
      <c r="QZT39" s="46"/>
      <c r="QZU39" s="46"/>
      <c r="QZV39" s="46"/>
      <c r="QZW39" s="46"/>
      <c r="QZX39" s="46"/>
      <c r="QZY39" s="46"/>
      <c r="QZZ39" s="46"/>
      <c r="RAA39" s="46"/>
      <c r="RAB39" s="46"/>
      <c r="RAC39" s="46"/>
      <c r="RAD39" s="46"/>
      <c r="RAE39" s="46"/>
      <c r="RAF39" s="46"/>
      <c r="RAG39" s="46"/>
      <c r="RAH39" s="46"/>
      <c r="RAI39" s="46"/>
      <c r="RAJ39" s="46"/>
      <c r="RAK39" s="46"/>
      <c r="RAL39" s="46"/>
      <c r="RAM39" s="46"/>
      <c r="RAN39" s="46"/>
      <c r="RAO39" s="46"/>
      <c r="RAP39" s="46"/>
      <c r="RAQ39" s="46"/>
      <c r="RAR39" s="46"/>
      <c r="RAS39" s="46"/>
      <c r="RAT39" s="46"/>
      <c r="RAU39" s="46"/>
      <c r="RAV39" s="46"/>
      <c r="RAW39" s="46"/>
      <c r="RAX39" s="46"/>
      <c r="RAY39" s="46"/>
      <c r="RAZ39" s="46"/>
      <c r="RBA39" s="46"/>
      <c r="RBB39" s="46"/>
      <c r="RBC39" s="46"/>
      <c r="RBD39" s="46"/>
      <c r="RBE39" s="46"/>
      <c r="RBF39" s="46"/>
      <c r="RBG39" s="46"/>
      <c r="RBH39" s="46"/>
      <c r="RBI39" s="46"/>
      <c r="RBJ39" s="46"/>
      <c r="RBK39" s="46"/>
      <c r="RBL39" s="46"/>
      <c r="RBM39" s="46"/>
      <c r="RBN39" s="46"/>
      <c r="RBO39" s="46"/>
      <c r="RBP39" s="46"/>
      <c r="RBQ39" s="46"/>
      <c r="RBR39" s="46"/>
      <c r="RBS39" s="46"/>
      <c r="RBT39" s="46"/>
      <c r="RBU39" s="46"/>
      <c r="RBV39" s="46"/>
      <c r="RBW39" s="46"/>
      <c r="RBX39" s="46"/>
      <c r="RBY39" s="46"/>
      <c r="RBZ39" s="46"/>
      <c r="RCA39" s="46"/>
      <c r="RCB39" s="46"/>
      <c r="RCC39" s="46"/>
      <c r="RCD39" s="46"/>
      <c r="RCE39" s="46"/>
      <c r="RCF39" s="46"/>
      <c r="RCG39" s="46"/>
      <c r="RCH39" s="46"/>
      <c r="RCI39" s="46"/>
      <c r="RCJ39" s="46"/>
      <c r="RCK39" s="46"/>
      <c r="RCL39" s="46"/>
      <c r="RCM39" s="46"/>
      <c r="RCN39" s="46"/>
      <c r="RCO39" s="46"/>
      <c r="RCP39" s="46"/>
      <c r="RCQ39" s="46"/>
      <c r="RCR39" s="46"/>
      <c r="RCS39" s="46"/>
      <c r="RCT39" s="46"/>
      <c r="RCU39" s="46"/>
      <c r="RCV39" s="46"/>
      <c r="RCW39" s="46"/>
      <c r="RCX39" s="46"/>
      <c r="RCY39" s="46"/>
      <c r="RCZ39" s="46"/>
      <c r="RDA39" s="46"/>
      <c r="RDB39" s="46"/>
      <c r="RDC39" s="46"/>
      <c r="RDD39" s="46"/>
      <c r="RDE39" s="46"/>
      <c r="RDF39" s="46"/>
      <c r="RDG39" s="46"/>
      <c r="RDH39" s="46"/>
      <c r="RDI39" s="46"/>
      <c r="RDJ39" s="46"/>
      <c r="RDK39" s="46"/>
      <c r="RDL39" s="46"/>
      <c r="RDM39" s="46"/>
      <c r="RDN39" s="46"/>
      <c r="RDO39" s="46"/>
      <c r="RDP39" s="46"/>
      <c r="RDQ39" s="46"/>
      <c r="RDR39" s="46"/>
      <c r="RDS39" s="46"/>
      <c r="RDT39" s="46"/>
      <c r="RDU39" s="46"/>
      <c r="RDV39" s="46"/>
      <c r="RDW39" s="46"/>
      <c r="RDX39" s="46"/>
      <c r="RDY39" s="46"/>
      <c r="RDZ39" s="46"/>
      <c r="REA39" s="46"/>
      <c r="REB39" s="46"/>
      <c r="REC39" s="46"/>
      <c r="RED39" s="46"/>
      <c r="REE39" s="46"/>
      <c r="REF39" s="46"/>
      <c r="REG39" s="46"/>
      <c r="REH39" s="46"/>
      <c r="REI39" s="46"/>
      <c r="REJ39" s="46"/>
      <c r="REK39" s="46"/>
      <c r="REL39" s="46"/>
      <c r="REM39" s="46"/>
      <c r="REN39" s="46"/>
      <c r="REO39" s="46"/>
      <c r="REP39" s="46"/>
      <c r="REQ39" s="46"/>
      <c r="RER39" s="46"/>
      <c r="RES39" s="46"/>
      <c r="RET39" s="46"/>
      <c r="REU39" s="46"/>
      <c r="REV39" s="46"/>
      <c r="REW39" s="46"/>
      <c r="REX39" s="46"/>
      <c r="REY39" s="46"/>
      <c r="REZ39" s="46"/>
      <c r="RFA39" s="46"/>
      <c r="RFB39" s="46"/>
      <c r="RFC39" s="46"/>
      <c r="RFD39" s="46"/>
      <c r="RFE39" s="46"/>
      <c r="RFF39" s="46"/>
      <c r="RFG39" s="46"/>
      <c r="RFH39" s="46"/>
      <c r="RFI39" s="46"/>
      <c r="RFJ39" s="46"/>
      <c r="RFK39" s="46"/>
      <c r="RFL39" s="46"/>
      <c r="RFM39" s="46"/>
      <c r="RFN39" s="46"/>
      <c r="RFO39" s="46"/>
      <c r="RFP39" s="46"/>
      <c r="RFQ39" s="46"/>
      <c r="RFR39" s="46"/>
      <c r="RFS39" s="46"/>
      <c r="RFT39" s="46"/>
      <c r="RFU39" s="46"/>
      <c r="RFV39" s="46"/>
      <c r="RFW39" s="46"/>
      <c r="RFX39" s="46"/>
      <c r="RFY39" s="46"/>
      <c r="RFZ39" s="46"/>
      <c r="RGA39" s="46"/>
      <c r="RGB39" s="46"/>
      <c r="RGC39" s="46"/>
      <c r="RGD39" s="46"/>
      <c r="RGE39" s="46"/>
      <c r="RGF39" s="46"/>
      <c r="RGG39" s="46"/>
      <c r="RGH39" s="46"/>
      <c r="RGI39" s="46"/>
      <c r="RGJ39" s="46"/>
      <c r="RGK39" s="46"/>
      <c r="RGL39" s="46"/>
      <c r="RGM39" s="46"/>
      <c r="RGN39" s="46"/>
      <c r="RGO39" s="46"/>
      <c r="RGP39" s="46"/>
      <c r="RGQ39" s="46"/>
      <c r="RGR39" s="46"/>
      <c r="RGS39" s="46"/>
      <c r="RGT39" s="46"/>
      <c r="RGU39" s="46"/>
      <c r="RGV39" s="46"/>
      <c r="RGW39" s="46"/>
      <c r="RGX39" s="46"/>
      <c r="RGY39" s="46"/>
      <c r="RGZ39" s="46"/>
      <c r="RHA39" s="46"/>
      <c r="RHB39" s="46"/>
      <c r="RHC39" s="46"/>
      <c r="RHD39" s="46"/>
      <c r="RHE39" s="46"/>
      <c r="RHF39" s="46"/>
      <c r="RHG39" s="46"/>
      <c r="RHH39" s="46"/>
      <c r="RHI39" s="46"/>
      <c r="RHJ39" s="46"/>
      <c r="RHK39" s="46"/>
      <c r="RHL39" s="46"/>
      <c r="RHM39" s="46"/>
      <c r="RHN39" s="46"/>
      <c r="RHO39" s="46"/>
      <c r="RHP39" s="46"/>
      <c r="RHQ39" s="46"/>
      <c r="RHR39" s="46"/>
      <c r="RHS39" s="46"/>
      <c r="RHT39" s="46"/>
      <c r="RHU39" s="46"/>
      <c r="RHV39" s="46"/>
      <c r="RHW39" s="46"/>
      <c r="RHX39" s="46"/>
      <c r="RHY39" s="46"/>
      <c r="RHZ39" s="46"/>
      <c r="RIA39" s="46"/>
      <c r="RIB39" s="46"/>
      <c r="RIC39" s="46"/>
      <c r="RID39" s="46"/>
      <c r="RIE39" s="46"/>
      <c r="RIF39" s="46"/>
      <c r="RIG39" s="46"/>
      <c r="RIH39" s="46"/>
      <c r="RII39" s="46"/>
      <c r="RIJ39" s="46"/>
      <c r="RIK39" s="46"/>
      <c r="RIL39" s="46"/>
      <c r="RIM39" s="46"/>
      <c r="RIN39" s="46"/>
      <c r="RIO39" s="46"/>
      <c r="RIP39" s="46"/>
      <c r="RIQ39" s="46"/>
      <c r="RIR39" s="46"/>
      <c r="RIS39" s="46"/>
      <c r="RIT39" s="46"/>
      <c r="RIU39" s="46"/>
      <c r="RIV39" s="46"/>
      <c r="RIW39" s="46"/>
      <c r="RIX39" s="46"/>
      <c r="RIY39" s="46"/>
      <c r="RIZ39" s="46"/>
      <c r="RJA39" s="46"/>
      <c r="RJB39" s="46"/>
      <c r="RJC39" s="46"/>
      <c r="RJD39" s="46"/>
      <c r="RJE39" s="46"/>
      <c r="RJF39" s="46"/>
      <c r="RJG39" s="46"/>
      <c r="RJH39" s="46"/>
      <c r="RJI39" s="46"/>
      <c r="RJJ39" s="46"/>
      <c r="RJK39" s="46"/>
      <c r="RJL39" s="46"/>
      <c r="RJM39" s="46"/>
      <c r="RJN39" s="46"/>
      <c r="RJO39" s="46"/>
      <c r="RJP39" s="46"/>
      <c r="RJQ39" s="46"/>
      <c r="RJR39" s="46"/>
      <c r="RJS39" s="46"/>
      <c r="RJT39" s="46"/>
      <c r="RJU39" s="46"/>
      <c r="RJV39" s="46"/>
      <c r="RJW39" s="46"/>
      <c r="RJX39" s="46"/>
      <c r="RJY39" s="46"/>
      <c r="RJZ39" s="46"/>
      <c r="RKA39" s="46"/>
      <c r="RKB39" s="46"/>
      <c r="RKC39" s="46"/>
      <c r="RKD39" s="46"/>
      <c r="RKE39" s="46"/>
      <c r="RKF39" s="46"/>
      <c r="RKG39" s="46"/>
      <c r="RKH39" s="46"/>
      <c r="RKI39" s="46"/>
      <c r="RKJ39" s="46"/>
      <c r="RKK39" s="46"/>
      <c r="RKL39" s="46"/>
      <c r="RKM39" s="46"/>
      <c r="RKN39" s="46"/>
      <c r="RKO39" s="46"/>
      <c r="RKP39" s="46"/>
      <c r="RKQ39" s="46"/>
      <c r="RKR39" s="46"/>
      <c r="RKS39" s="46"/>
      <c r="RKT39" s="46"/>
      <c r="RKU39" s="46"/>
      <c r="RKV39" s="46"/>
      <c r="RKW39" s="46"/>
      <c r="RKX39" s="46"/>
      <c r="RKY39" s="46"/>
      <c r="RKZ39" s="46"/>
      <c r="RLA39" s="46"/>
      <c r="RLB39" s="46"/>
      <c r="RLC39" s="46"/>
      <c r="RLD39" s="46"/>
      <c r="RLE39" s="46"/>
      <c r="RLF39" s="46"/>
      <c r="RLG39" s="46"/>
      <c r="RLH39" s="46"/>
      <c r="RLI39" s="46"/>
      <c r="RLJ39" s="46"/>
      <c r="RLK39" s="46"/>
      <c r="RLL39" s="46"/>
      <c r="RLM39" s="46"/>
      <c r="RLN39" s="46"/>
      <c r="RLO39" s="46"/>
      <c r="RLP39" s="46"/>
      <c r="RLQ39" s="46"/>
      <c r="RLR39" s="46"/>
      <c r="RLS39" s="46"/>
      <c r="RLT39" s="46"/>
      <c r="RLU39" s="46"/>
      <c r="RLV39" s="46"/>
      <c r="RLW39" s="46"/>
      <c r="RLX39" s="46"/>
      <c r="RLY39" s="46"/>
      <c r="RLZ39" s="46"/>
      <c r="RMA39" s="46"/>
      <c r="RMB39" s="46"/>
      <c r="RMC39" s="46"/>
      <c r="RMD39" s="46"/>
      <c r="RME39" s="46"/>
      <c r="RMF39" s="46"/>
      <c r="RMG39" s="46"/>
      <c r="RMH39" s="46"/>
      <c r="RMI39" s="46"/>
      <c r="RMJ39" s="46"/>
      <c r="RMK39" s="46"/>
      <c r="RML39" s="46"/>
      <c r="RMM39" s="46"/>
      <c r="RMN39" s="46"/>
      <c r="RMO39" s="46"/>
      <c r="RMP39" s="46"/>
      <c r="RMQ39" s="46"/>
      <c r="RMR39" s="46"/>
      <c r="RMS39" s="46"/>
      <c r="RMT39" s="46"/>
      <c r="RMU39" s="46"/>
      <c r="RMV39" s="46"/>
      <c r="RMW39" s="46"/>
      <c r="RMX39" s="46"/>
      <c r="RMY39" s="46"/>
      <c r="RMZ39" s="46"/>
      <c r="RNA39" s="46"/>
      <c r="RNB39" s="46"/>
      <c r="RNC39" s="46"/>
      <c r="RND39" s="46"/>
      <c r="RNE39" s="46"/>
      <c r="RNF39" s="46"/>
      <c r="RNG39" s="46"/>
      <c r="RNH39" s="46"/>
      <c r="RNI39" s="46"/>
      <c r="RNJ39" s="46"/>
      <c r="RNK39" s="46"/>
      <c r="RNL39" s="46"/>
      <c r="RNM39" s="46"/>
      <c r="RNN39" s="46"/>
      <c r="RNO39" s="46"/>
      <c r="RNP39" s="46"/>
      <c r="RNQ39" s="46"/>
      <c r="RNR39" s="46"/>
      <c r="RNS39" s="46"/>
      <c r="RNT39" s="46"/>
      <c r="RNU39" s="46"/>
      <c r="RNV39" s="46"/>
      <c r="RNW39" s="46"/>
      <c r="RNX39" s="46"/>
      <c r="RNY39" s="46"/>
      <c r="RNZ39" s="46"/>
      <c r="ROA39" s="46"/>
      <c r="ROB39" s="46"/>
      <c r="ROC39" s="46"/>
      <c r="ROD39" s="46"/>
      <c r="ROE39" s="46"/>
      <c r="ROF39" s="46"/>
      <c r="ROG39" s="46"/>
      <c r="ROH39" s="46"/>
      <c r="ROI39" s="46"/>
      <c r="ROJ39" s="46"/>
      <c r="ROK39" s="46"/>
      <c r="ROL39" s="46"/>
      <c r="ROM39" s="46"/>
      <c r="RON39" s="46"/>
      <c r="ROO39" s="46"/>
      <c r="ROP39" s="46"/>
      <c r="ROQ39" s="46"/>
      <c r="ROR39" s="46"/>
      <c r="ROS39" s="46"/>
      <c r="ROT39" s="46"/>
      <c r="ROU39" s="46"/>
      <c r="ROV39" s="46"/>
      <c r="ROW39" s="46"/>
      <c r="ROX39" s="46"/>
      <c r="ROY39" s="46"/>
      <c r="ROZ39" s="46"/>
      <c r="RPA39" s="46"/>
      <c r="RPB39" s="46"/>
      <c r="RPC39" s="46"/>
      <c r="RPD39" s="46"/>
      <c r="RPE39" s="46"/>
      <c r="RPF39" s="46"/>
      <c r="RPG39" s="46"/>
      <c r="RPH39" s="46"/>
      <c r="RPI39" s="46"/>
      <c r="RPJ39" s="46"/>
      <c r="RPK39" s="46"/>
      <c r="RPL39" s="46"/>
      <c r="RPM39" s="46"/>
      <c r="RPN39" s="46"/>
      <c r="RPO39" s="46"/>
      <c r="RPP39" s="46"/>
      <c r="RPQ39" s="46"/>
      <c r="RPR39" s="46"/>
      <c r="RPS39" s="46"/>
      <c r="RPT39" s="46"/>
      <c r="RPU39" s="46"/>
      <c r="RPV39" s="46"/>
      <c r="RPW39" s="46"/>
      <c r="RPX39" s="46"/>
      <c r="RPY39" s="46"/>
      <c r="RPZ39" s="46"/>
      <c r="RQA39" s="46"/>
      <c r="RQB39" s="46"/>
      <c r="RQC39" s="46"/>
      <c r="RQD39" s="46"/>
      <c r="RQE39" s="46"/>
      <c r="RQF39" s="46"/>
      <c r="RQG39" s="46"/>
      <c r="RQH39" s="46"/>
      <c r="RQI39" s="46"/>
      <c r="RQJ39" s="46"/>
      <c r="RQK39" s="46"/>
      <c r="RQL39" s="46"/>
      <c r="RQM39" s="46"/>
      <c r="RQN39" s="46"/>
      <c r="RQO39" s="46"/>
      <c r="RQP39" s="46"/>
      <c r="RQQ39" s="46"/>
      <c r="RQR39" s="46"/>
      <c r="RQS39" s="46"/>
      <c r="RQT39" s="46"/>
      <c r="RQU39" s="46"/>
      <c r="RQV39" s="46"/>
      <c r="RQW39" s="46"/>
      <c r="RQX39" s="46"/>
      <c r="RQY39" s="46"/>
      <c r="RQZ39" s="46"/>
      <c r="RRA39" s="46"/>
      <c r="RRB39" s="46"/>
      <c r="RRC39" s="46"/>
      <c r="RRD39" s="46"/>
      <c r="RRE39" s="46"/>
      <c r="RRF39" s="46"/>
      <c r="RRG39" s="46"/>
      <c r="RRH39" s="46"/>
      <c r="RRI39" s="46"/>
      <c r="RRJ39" s="46"/>
      <c r="RRK39" s="46"/>
      <c r="RRL39" s="46"/>
      <c r="RRM39" s="46"/>
      <c r="RRN39" s="46"/>
      <c r="RRO39" s="46"/>
      <c r="RRP39" s="46"/>
      <c r="RRQ39" s="46"/>
      <c r="RRR39" s="46"/>
      <c r="RRS39" s="46"/>
      <c r="RRT39" s="46"/>
      <c r="RRU39" s="46"/>
      <c r="RRV39" s="46"/>
      <c r="RRW39" s="46"/>
      <c r="RRX39" s="46"/>
      <c r="RRY39" s="46"/>
      <c r="RRZ39" s="46"/>
      <c r="RSA39" s="46"/>
      <c r="RSB39" s="46"/>
      <c r="RSC39" s="46"/>
      <c r="RSD39" s="46"/>
      <c r="RSE39" s="46"/>
      <c r="RSF39" s="46"/>
      <c r="RSG39" s="46"/>
      <c r="RSH39" s="46"/>
      <c r="RSI39" s="46"/>
      <c r="RSJ39" s="46"/>
      <c r="RSK39" s="46"/>
      <c r="RSL39" s="46"/>
      <c r="RSM39" s="46"/>
      <c r="RSN39" s="46"/>
      <c r="RSO39" s="46"/>
      <c r="RSP39" s="46"/>
      <c r="RSQ39" s="46"/>
      <c r="RSR39" s="46"/>
      <c r="RSS39" s="46"/>
      <c r="RST39" s="46"/>
      <c r="RSU39" s="46"/>
      <c r="RSV39" s="46"/>
      <c r="RSW39" s="46"/>
      <c r="RSX39" s="46"/>
      <c r="RSY39" s="46"/>
      <c r="RSZ39" s="46"/>
      <c r="RTA39" s="46"/>
      <c r="RTB39" s="46"/>
      <c r="RTC39" s="46"/>
      <c r="RTD39" s="46"/>
      <c r="RTE39" s="46"/>
      <c r="RTF39" s="46"/>
      <c r="RTG39" s="46"/>
      <c r="RTH39" s="46"/>
      <c r="RTI39" s="46"/>
      <c r="RTJ39" s="46"/>
      <c r="RTK39" s="46"/>
      <c r="RTL39" s="46"/>
      <c r="RTM39" s="46"/>
      <c r="RTN39" s="46"/>
      <c r="RTO39" s="46"/>
      <c r="RTP39" s="46"/>
      <c r="RTQ39" s="46"/>
      <c r="RTR39" s="46"/>
      <c r="RTS39" s="46"/>
      <c r="RTT39" s="46"/>
      <c r="RTU39" s="46"/>
      <c r="RTV39" s="46"/>
      <c r="RTW39" s="46"/>
      <c r="RTX39" s="46"/>
      <c r="RTY39" s="46"/>
      <c r="RTZ39" s="46"/>
      <c r="RUA39" s="46"/>
      <c r="RUB39" s="46"/>
      <c r="RUC39" s="46"/>
      <c r="RUD39" s="46"/>
      <c r="RUE39" s="46"/>
      <c r="RUF39" s="46"/>
      <c r="RUG39" s="46"/>
      <c r="RUH39" s="46"/>
      <c r="RUI39" s="46"/>
      <c r="RUJ39" s="46"/>
      <c r="RUK39" s="46"/>
      <c r="RUL39" s="46"/>
      <c r="RUM39" s="46"/>
      <c r="RUN39" s="46"/>
      <c r="RUO39" s="46"/>
      <c r="RUP39" s="46"/>
      <c r="RUQ39" s="46"/>
      <c r="RUR39" s="46"/>
      <c r="RUS39" s="46"/>
      <c r="RUT39" s="46"/>
      <c r="RUU39" s="46"/>
      <c r="RUV39" s="46"/>
      <c r="RUW39" s="46"/>
      <c r="RUX39" s="46"/>
      <c r="RUY39" s="46"/>
      <c r="RUZ39" s="46"/>
      <c r="RVA39" s="46"/>
      <c r="RVB39" s="46"/>
      <c r="RVC39" s="46"/>
      <c r="RVD39" s="46"/>
      <c r="RVE39" s="46"/>
      <c r="RVF39" s="46"/>
      <c r="RVG39" s="46"/>
      <c r="RVH39" s="46"/>
      <c r="RVI39" s="46"/>
      <c r="RVJ39" s="46"/>
      <c r="RVK39" s="46"/>
      <c r="RVL39" s="46"/>
      <c r="RVM39" s="46"/>
      <c r="RVN39" s="46"/>
      <c r="RVO39" s="46"/>
      <c r="RVP39" s="46"/>
      <c r="RVQ39" s="46"/>
      <c r="RVR39" s="46"/>
      <c r="RVS39" s="46"/>
      <c r="RVT39" s="46"/>
      <c r="RVU39" s="46"/>
      <c r="RVV39" s="46"/>
      <c r="RVW39" s="46"/>
      <c r="RVX39" s="46"/>
      <c r="RVY39" s="46"/>
      <c r="RVZ39" s="46"/>
      <c r="RWA39" s="46"/>
      <c r="RWB39" s="46"/>
      <c r="RWC39" s="46"/>
      <c r="RWD39" s="46"/>
      <c r="RWE39" s="46"/>
      <c r="RWF39" s="46"/>
      <c r="RWG39" s="46"/>
      <c r="RWH39" s="46"/>
      <c r="RWI39" s="46"/>
      <c r="RWJ39" s="46"/>
      <c r="RWK39" s="46"/>
      <c r="RWL39" s="46"/>
      <c r="RWM39" s="46"/>
      <c r="RWN39" s="46"/>
      <c r="RWO39" s="46"/>
      <c r="RWP39" s="46"/>
      <c r="RWQ39" s="46"/>
      <c r="RWR39" s="46"/>
      <c r="RWS39" s="46"/>
      <c r="RWT39" s="46"/>
      <c r="RWU39" s="46"/>
      <c r="RWV39" s="46"/>
      <c r="RWW39" s="46"/>
      <c r="RWX39" s="46"/>
      <c r="RWY39" s="46"/>
      <c r="RWZ39" s="46"/>
      <c r="RXA39" s="46"/>
      <c r="RXB39" s="46"/>
      <c r="RXC39" s="46"/>
      <c r="RXD39" s="46"/>
      <c r="RXE39" s="46"/>
      <c r="RXF39" s="46"/>
      <c r="RXG39" s="46"/>
      <c r="RXH39" s="46"/>
      <c r="RXI39" s="46"/>
      <c r="RXJ39" s="46"/>
      <c r="RXK39" s="46"/>
      <c r="RXL39" s="46"/>
      <c r="RXM39" s="46"/>
      <c r="RXN39" s="46"/>
      <c r="RXO39" s="46"/>
      <c r="RXP39" s="46"/>
      <c r="RXQ39" s="46"/>
      <c r="RXR39" s="46"/>
      <c r="RXS39" s="46"/>
      <c r="RXT39" s="46"/>
      <c r="RXU39" s="46"/>
      <c r="RXV39" s="46"/>
      <c r="RXW39" s="46"/>
      <c r="RXX39" s="46"/>
      <c r="RXY39" s="46"/>
      <c r="RXZ39" s="46"/>
      <c r="RYA39" s="46"/>
      <c r="RYB39" s="46"/>
      <c r="RYC39" s="46"/>
      <c r="RYD39" s="46"/>
      <c r="RYE39" s="46"/>
      <c r="RYF39" s="46"/>
      <c r="RYG39" s="46"/>
      <c r="RYH39" s="46"/>
      <c r="RYI39" s="46"/>
      <c r="RYJ39" s="46"/>
      <c r="RYK39" s="46"/>
      <c r="RYL39" s="46"/>
      <c r="RYM39" s="46"/>
      <c r="RYN39" s="46"/>
      <c r="RYO39" s="46"/>
      <c r="RYP39" s="46"/>
      <c r="RYQ39" s="46"/>
      <c r="RYR39" s="46"/>
      <c r="RYS39" s="46"/>
      <c r="RYT39" s="46"/>
      <c r="RYU39" s="46"/>
      <c r="RYV39" s="46"/>
      <c r="RYW39" s="46"/>
      <c r="RYX39" s="46"/>
      <c r="RYY39" s="46"/>
      <c r="RYZ39" s="46"/>
      <c r="RZA39" s="46"/>
      <c r="RZB39" s="46"/>
      <c r="RZC39" s="46"/>
      <c r="RZD39" s="46"/>
      <c r="RZE39" s="46"/>
      <c r="RZF39" s="46"/>
      <c r="RZG39" s="46"/>
      <c r="RZH39" s="46"/>
      <c r="RZI39" s="46"/>
      <c r="RZJ39" s="46"/>
      <c r="RZK39" s="46"/>
      <c r="RZL39" s="46"/>
      <c r="RZM39" s="46"/>
      <c r="RZN39" s="46"/>
      <c r="RZO39" s="46"/>
      <c r="RZP39" s="46"/>
      <c r="RZQ39" s="46"/>
      <c r="RZR39" s="46"/>
      <c r="RZS39" s="46"/>
      <c r="RZT39" s="46"/>
      <c r="RZU39" s="46"/>
      <c r="RZV39" s="46"/>
      <c r="RZW39" s="46"/>
      <c r="RZX39" s="46"/>
      <c r="RZY39" s="46"/>
      <c r="RZZ39" s="46"/>
      <c r="SAA39" s="46"/>
      <c r="SAB39" s="46"/>
      <c r="SAC39" s="46"/>
      <c r="SAD39" s="46"/>
      <c r="SAE39" s="46"/>
      <c r="SAF39" s="46"/>
      <c r="SAG39" s="46"/>
      <c r="SAH39" s="46"/>
      <c r="SAI39" s="46"/>
      <c r="SAJ39" s="46"/>
      <c r="SAK39" s="46"/>
      <c r="SAL39" s="46"/>
      <c r="SAM39" s="46"/>
      <c r="SAN39" s="46"/>
      <c r="SAO39" s="46"/>
      <c r="SAP39" s="46"/>
      <c r="SAQ39" s="46"/>
      <c r="SAR39" s="46"/>
      <c r="SAS39" s="46"/>
      <c r="SAT39" s="46"/>
      <c r="SAU39" s="46"/>
      <c r="SAV39" s="46"/>
      <c r="SAW39" s="46"/>
      <c r="SAX39" s="46"/>
      <c r="SAY39" s="46"/>
      <c r="SAZ39" s="46"/>
      <c r="SBA39" s="46"/>
      <c r="SBB39" s="46"/>
      <c r="SBC39" s="46"/>
      <c r="SBD39" s="46"/>
      <c r="SBE39" s="46"/>
      <c r="SBF39" s="46"/>
      <c r="SBG39" s="46"/>
      <c r="SBH39" s="46"/>
      <c r="SBI39" s="46"/>
      <c r="SBJ39" s="46"/>
      <c r="SBK39" s="46"/>
      <c r="SBL39" s="46"/>
      <c r="SBM39" s="46"/>
      <c r="SBN39" s="46"/>
      <c r="SBO39" s="46"/>
      <c r="SBP39" s="46"/>
      <c r="SBQ39" s="46"/>
      <c r="SBR39" s="46"/>
      <c r="SBS39" s="46"/>
      <c r="SBT39" s="46"/>
      <c r="SBU39" s="46"/>
      <c r="SBV39" s="46"/>
      <c r="SBW39" s="46"/>
      <c r="SBX39" s="46"/>
      <c r="SBY39" s="46"/>
      <c r="SBZ39" s="46"/>
      <c r="SCA39" s="46"/>
      <c r="SCB39" s="46"/>
      <c r="SCC39" s="46"/>
      <c r="SCD39" s="46"/>
      <c r="SCE39" s="46"/>
      <c r="SCF39" s="46"/>
      <c r="SCG39" s="46"/>
      <c r="SCH39" s="46"/>
      <c r="SCI39" s="46"/>
      <c r="SCJ39" s="46"/>
      <c r="SCK39" s="46"/>
      <c r="SCL39" s="46"/>
      <c r="SCM39" s="46"/>
      <c r="SCN39" s="46"/>
      <c r="SCO39" s="46"/>
      <c r="SCP39" s="46"/>
      <c r="SCQ39" s="46"/>
      <c r="SCR39" s="46"/>
      <c r="SCS39" s="46"/>
      <c r="SCT39" s="46"/>
      <c r="SCU39" s="46"/>
      <c r="SCV39" s="46"/>
      <c r="SCW39" s="46"/>
      <c r="SCX39" s="46"/>
      <c r="SCY39" s="46"/>
      <c r="SCZ39" s="46"/>
      <c r="SDA39" s="46"/>
      <c r="SDB39" s="46"/>
      <c r="SDC39" s="46"/>
      <c r="SDD39" s="46"/>
      <c r="SDE39" s="46"/>
      <c r="SDF39" s="46"/>
      <c r="SDG39" s="46"/>
      <c r="SDH39" s="46"/>
      <c r="SDI39" s="46"/>
      <c r="SDJ39" s="46"/>
      <c r="SDK39" s="46"/>
      <c r="SDL39" s="46"/>
      <c r="SDM39" s="46"/>
      <c r="SDN39" s="46"/>
      <c r="SDO39" s="46"/>
      <c r="SDP39" s="46"/>
      <c r="SDQ39" s="46"/>
      <c r="SDR39" s="46"/>
      <c r="SDS39" s="46"/>
      <c r="SDT39" s="46"/>
      <c r="SDU39" s="46"/>
      <c r="SDV39" s="46"/>
      <c r="SDW39" s="46"/>
      <c r="SDX39" s="46"/>
      <c r="SDY39" s="46"/>
      <c r="SDZ39" s="46"/>
      <c r="SEA39" s="46"/>
      <c r="SEB39" s="46"/>
      <c r="SEC39" s="46"/>
      <c r="SED39" s="46"/>
      <c r="SEE39" s="46"/>
      <c r="SEF39" s="46"/>
      <c r="SEG39" s="46"/>
      <c r="SEH39" s="46"/>
      <c r="SEI39" s="46"/>
      <c r="SEJ39" s="46"/>
      <c r="SEK39" s="46"/>
      <c r="SEL39" s="46"/>
      <c r="SEM39" s="46"/>
      <c r="SEN39" s="46"/>
      <c r="SEO39" s="46"/>
      <c r="SEP39" s="46"/>
      <c r="SEQ39" s="46"/>
      <c r="SER39" s="46"/>
      <c r="SES39" s="46"/>
      <c r="SET39" s="46"/>
      <c r="SEU39" s="46"/>
      <c r="SEV39" s="46"/>
      <c r="SEW39" s="46"/>
      <c r="SEX39" s="46"/>
      <c r="SEY39" s="46"/>
      <c r="SEZ39" s="46"/>
      <c r="SFA39" s="46"/>
      <c r="SFB39" s="46"/>
      <c r="SFC39" s="46"/>
      <c r="SFD39" s="46"/>
      <c r="SFE39" s="46"/>
      <c r="SFF39" s="46"/>
      <c r="SFG39" s="46"/>
      <c r="SFH39" s="46"/>
      <c r="SFI39" s="46"/>
      <c r="SFJ39" s="46"/>
      <c r="SFK39" s="46"/>
      <c r="SFL39" s="46"/>
      <c r="SFM39" s="46"/>
      <c r="SFN39" s="46"/>
      <c r="SFO39" s="46"/>
      <c r="SFP39" s="46"/>
      <c r="SFQ39" s="46"/>
      <c r="SFR39" s="46"/>
      <c r="SFS39" s="46"/>
      <c r="SFT39" s="46"/>
      <c r="SFU39" s="46"/>
      <c r="SFV39" s="46"/>
      <c r="SFW39" s="46"/>
      <c r="SFX39" s="46"/>
      <c r="SFY39" s="46"/>
      <c r="SFZ39" s="46"/>
      <c r="SGA39" s="46"/>
      <c r="SGB39" s="46"/>
      <c r="SGC39" s="46"/>
      <c r="SGD39" s="46"/>
      <c r="SGE39" s="46"/>
      <c r="SGF39" s="46"/>
      <c r="SGG39" s="46"/>
      <c r="SGH39" s="46"/>
      <c r="SGI39" s="46"/>
      <c r="SGJ39" s="46"/>
      <c r="SGK39" s="46"/>
      <c r="SGL39" s="46"/>
      <c r="SGM39" s="46"/>
      <c r="SGN39" s="46"/>
      <c r="SGO39" s="46"/>
      <c r="SGP39" s="46"/>
      <c r="SGQ39" s="46"/>
      <c r="SGR39" s="46"/>
      <c r="SGS39" s="46"/>
      <c r="SGT39" s="46"/>
      <c r="SGU39" s="46"/>
      <c r="SGV39" s="46"/>
      <c r="SGW39" s="46"/>
      <c r="SGX39" s="46"/>
      <c r="SGY39" s="46"/>
      <c r="SGZ39" s="46"/>
      <c r="SHA39" s="46"/>
      <c r="SHB39" s="46"/>
      <c r="SHC39" s="46"/>
      <c r="SHD39" s="46"/>
      <c r="SHE39" s="46"/>
      <c r="SHF39" s="46"/>
      <c r="SHG39" s="46"/>
      <c r="SHH39" s="46"/>
      <c r="SHI39" s="46"/>
      <c r="SHJ39" s="46"/>
      <c r="SHK39" s="46"/>
      <c r="SHL39" s="46"/>
      <c r="SHM39" s="46"/>
      <c r="SHN39" s="46"/>
      <c r="SHO39" s="46"/>
      <c r="SHP39" s="46"/>
      <c r="SHQ39" s="46"/>
      <c r="SHR39" s="46"/>
      <c r="SHS39" s="46"/>
      <c r="SHT39" s="46"/>
      <c r="SHU39" s="46"/>
      <c r="SHV39" s="46"/>
      <c r="SHW39" s="46"/>
      <c r="SHX39" s="46"/>
      <c r="SHY39" s="46"/>
      <c r="SHZ39" s="46"/>
      <c r="SIA39" s="46"/>
      <c r="SIB39" s="46"/>
      <c r="SIC39" s="46"/>
      <c r="SID39" s="46"/>
      <c r="SIE39" s="46"/>
      <c r="SIF39" s="46"/>
      <c r="SIG39" s="46"/>
      <c r="SIH39" s="46"/>
      <c r="SII39" s="46"/>
      <c r="SIJ39" s="46"/>
      <c r="SIK39" s="46"/>
      <c r="SIL39" s="46"/>
      <c r="SIM39" s="46"/>
      <c r="SIN39" s="46"/>
      <c r="SIO39" s="46"/>
      <c r="SIP39" s="46"/>
      <c r="SIQ39" s="46"/>
      <c r="SIR39" s="46"/>
      <c r="SIS39" s="46"/>
      <c r="SIT39" s="46"/>
      <c r="SIU39" s="46"/>
      <c r="SIV39" s="46"/>
      <c r="SIW39" s="46"/>
      <c r="SIX39" s="46"/>
      <c r="SIY39" s="46"/>
      <c r="SIZ39" s="46"/>
      <c r="SJA39" s="46"/>
      <c r="SJB39" s="46"/>
      <c r="SJC39" s="46"/>
      <c r="SJD39" s="46"/>
      <c r="SJE39" s="46"/>
      <c r="SJF39" s="46"/>
      <c r="SJG39" s="46"/>
      <c r="SJH39" s="46"/>
      <c r="SJI39" s="46"/>
      <c r="SJJ39" s="46"/>
      <c r="SJK39" s="46"/>
      <c r="SJL39" s="46"/>
      <c r="SJM39" s="46"/>
      <c r="SJN39" s="46"/>
      <c r="SJO39" s="46"/>
      <c r="SJP39" s="46"/>
      <c r="SJQ39" s="46"/>
      <c r="SJR39" s="46"/>
      <c r="SJS39" s="46"/>
      <c r="SJT39" s="46"/>
      <c r="SJU39" s="46"/>
      <c r="SJV39" s="46"/>
      <c r="SJW39" s="46"/>
      <c r="SJX39" s="46"/>
      <c r="SJY39" s="46"/>
      <c r="SJZ39" s="46"/>
      <c r="SKA39" s="46"/>
      <c r="SKB39" s="46"/>
      <c r="SKC39" s="46"/>
      <c r="SKD39" s="46"/>
      <c r="SKE39" s="46"/>
      <c r="SKF39" s="46"/>
      <c r="SKG39" s="46"/>
      <c r="SKH39" s="46"/>
      <c r="SKI39" s="46"/>
      <c r="SKJ39" s="46"/>
      <c r="SKK39" s="46"/>
      <c r="SKL39" s="46"/>
      <c r="SKM39" s="46"/>
      <c r="SKN39" s="46"/>
      <c r="SKO39" s="46"/>
      <c r="SKP39" s="46"/>
      <c r="SKQ39" s="46"/>
      <c r="SKR39" s="46"/>
      <c r="SKS39" s="46"/>
      <c r="SKT39" s="46"/>
      <c r="SKU39" s="46"/>
      <c r="SKV39" s="46"/>
      <c r="SKW39" s="46"/>
      <c r="SKX39" s="46"/>
      <c r="SKY39" s="46"/>
      <c r="SKZ39" s="46"/>
      <c r="SLA39" s="46"/>
      <c r="SLB39" s="46"/>
      <c r="SLC39" s="46"/>
      <c r="SLD39" s="46"/>
      <c r="SLE39" s="46"/>
      <c r="SLF39" s="46"/>
      <c r="SLG39" s="46"/>
      <c r="SLH39" s="46"/>
      <c r="SLI39" s="46"/>
      <c r="SLJ39" s="46"/>
      <c r="SLK39" s="46"/>
      <c r="SLL39" s="46"/>
      <c r="SLM39" s="46"/>
      <c r="SLN39" s="46"/>
      <c r="SLO39" s="46"/>
      <c r="SLP39" s="46"/>
      <c r="SLQ39" s="46"/>
      <c r="SLR39" s="46"/>
      <c r="SLS39" s="46"/>
      <c r="SLT39" s="46"/>
      <c r="SLU39" s="46"/>
      <c r="SLV39" s="46"/>
      <c r="SLW39" s="46"/>
      <c r="SLX39" s="46"/>
      <c r="SLY39" s="46"/>
      <c r="SLZ39" s="46"/>
      <c r="SMA39" s="46"/>
      <c r="SMB39" s="46"/>
      <c r="SMC39" s="46"/>
      <c r="SMD39" s="46"/>
      <c r="SME39" s="46"/>
      <c r="SMF39" s="46"/>
      <c r="SMG39" s="46"/>
      <c r="SMH39" s="46"/>
      <c r="SMI39" s="46"/>
      <c r="SMJ39" s="46"/>
      <c r="SMK39" s="46"/>
      <c r="SML39" s="46"/>
      <c r="SMM39" s="46"/>
      <c r="SMN39" s="46"/>
      <c r="SMO39" s="46"/>
      <c r="SMP39" s="46"/>
      <c r="SMQ39" s="46"/>
      <c r="SMR39" s="46"/>
      <c r="SMS39" s="46"/>
      <c r="SMT39" s="46"/>
      <c r="SMU39" s="46"/>
      <c r="SMV39" s="46"/>
      <c r="SMW39" s="46"/>
      <c r="SMX39" s="46"/>
      <c r="SMY39" s="46"/>
      <c r="SMZ39" s="46"/>
      <c r="SNA39" s="46"/>
      <c r="SNB39" s="46"/>
      <c r="SNC39" s="46"/>
      <c r="SND39" s="46"/>
      <c r="SNE39" s="46"/>
      <c r="SNF39" s="46"/>
      <c r="SNG39" s="46"/>
      <c r="SNH39" s="46"/>
      <c r="SNI39" s="46"/>
      <c r="SNJ39" s="46"/>
      <c r="SNK39" s="46"/>
      <c r="SNL39" s="46"/>
      <c r="SNM39" s="46"/>
      <c r="SNN39" s="46"/>
      <c r="SNO39" s="46"/>
      <c r="SNP39" s="46"/>
      <c r="SNQ39" s="46"/>
      <c r="SNR39" s="46"/>
      <c r="SNS39" s="46"/>
      <c r="SNT39" s="46"/>
      <c r="SNU39" s="46"/>
      <c r="SNV39" s="46"/>
      <c r="SNW39" s="46"/>
      <c r="SNX39" s="46"/>
      <c r="SNY39" s="46"/>
      <c r="SNZ39" s="46"/>
      <c r="SOA39" s="46"/>
      <c r="SOB39" s="46"/>
      <c r="SOC39" s="46"/>
      <c r="SOD39" s="46"/>
      <c r="SOE39" s="46"/>
      <c r="SOF39" s="46"/>
      <c r="SOG39" s="46"/>
      <c r="SOH39" s="46"/>
      <c r="SOI39" s="46"/>
      <c r="SOJ39" s="46"/>
      <c r="SOK39" s="46"/>
      <c r="SOL39" s="46"/>
      <c r="SOM39" s="46"/>
      <c r="SON39" s="46"/>
      <c r="SOO39" s="46"/>
      <c r="SOP39" s="46"/>
      <c r="SOQ39" s="46"/>
      <c r="SOR39" s="46"/>
      <c r="SOS39" s="46"/>
      <c r="SOT39" s="46"/>
      <c r="SOU39" s="46"/>
      <c r="SOV39" s="46"/>
      <c r="SOW39" s="46"/>
      <c r="SOX39" s="46"/>
      <c r="SOY39" s="46"/>
      <c r="SOZ39" s="46"/>
      <c r="SPA39" s="46"/>
      <c r="SPB39" s="46"/>
      <c r="SPC39" s="46"/>
      <c r="SPD39" s="46"/>
      <c r="SPE39" s="46"/>
      <c r="SPF39" s="46"/>
      <c r="SPG39" s="46"/>
      <c r="SPH39" s="46"/>
      <c r="SPI39" s="46"/>
      <c r="SPJ39" s="46"/>
      <c r="SPK39" s="46"/>
      <c r="SPL39" s="46"/>
      <c r="SPM39" s="46"/>
      <c r="SPN39" s="46"/>
      <c r="SPO39" s="46"/>
      <c r="SPP39" s="46"/>
      <c r="SPQ39" s="46"/>
      <c r="SPR39" s="46"/>
      <c r="SPS39" s="46"/>
      <c r="SPT39" s="46"/>
      <c r="SPU39" s="46"/>
      <c r="SPV39" s="46"/>
      <c r="SPW39" s="46"/>
      <c r="SPX39" s="46"/>
      <c r="SPY39" s="46"/>
      <c r="SPZ39" s="46"/>
      <c r="SQA39" s="46"/>
      <c r="SQB39" s="46"/>
      <c r="SQC39" s="46"/>
      <c r="SQD39" s="46"/>
      <c r="SQE39" s="46"/>
      <c r="SQF39" s="46"/>
      <c r="SQG39" s="46"/>
      <c r="SQH39" s="46"/>
      <c r="SQI39" s="46"/>
      <c r="SQJ39" s="46"/>
      <c r="SQK39" s="46"/>
      <c r="SQL39" s="46"/>
      <c r="SQM39" s="46"/>
      <c r="SQN39" s="46"/>
      <c r="SQO39" s="46"/>
      <c r="SQP39" s="46"/>
      <c r="SQQ39" s="46"/>
      <c r="SQR39" s="46"/>
      <c r="SQS39" s="46"/>
      <c r="SQT39" s="46"/>
      <c r="SQU39" s="46"/>
      <c r="SQV39" s="46"/>
      <c r="SQW39" s="46"/>
      <c r="SQX39" s="46"/>
      <c r="SQY39" s="46"/>
      <c r="SQZ39" s="46"/>
      <c r="SRA39" s="46"/>
      <c r="SRB39" s="46"/>
      <c r="SRC39" s="46"/>
      <c r="SRD39" s="46"/>
      <c r="SRE39" s="46"/>
      <c r="SRF39" s="46"/>
      <c r="SRG39" s="46"/>
      <c r="SRH39" s="46"/>
      <c r="SRI39" s="46"/>
      <c r="SRJ39" s="46"/>
      <c r="SRK39" s="46"/>
      <c r="SRL39" s="46"/>
      <c r="SRM39" s="46"/>
      <c r="SRN39" s="46"/>
      <c r="SRO39" s="46"/>
      <c r="SRP39" s="46"/>
      <c r="SRQ39" s="46"/>
      <c r="SRR39" s="46"/>
      <c r="SRS39" s="46"/>
      <c r="SRT39" s="46"/>
      <c r="SRU39" s="46"/>
      <c r="SRV39" s="46"/>
      <c r="SRW39" s="46"/>
      <c r="SRX39" s="46"/>
      <c r="SRY39" s="46"/>
      <c r="SRZ39" s="46"/>
      <c r="SSA39" s="46"/>
      <c r="SSB39" s="46"/>
      <c r="SSC39" s="46"/>
      <c r="SSD39" s="46"/>
      <c r="SSE39" s="46"/>
      <c r="SSF39" s="46"/>
      <c r="SSG39" s="46"/>
      <c r="SSH39" s="46"/>
      <c r="SSI39" s="46"/>
      <c r="SSJ39" s="46"/>
      <c r="SSK39" s="46"/>
      <c r="SSL39" s="46"/>
      <c r="SSM39" s="46"/>
      <c r="SSN39" s="46"/>
      <c r="SSO39" s="46"/>
      <c r="SSP39" s="46"/>
      <c r="SSQ39" s="46"/>
      <c r="SSR39" s="46"/>
      <c r="SSS39" s="46"/>
      <c r="SST39" s="46"/>
      <c r="SSU39" s="46"/>
      <c r="SSV39" s="46"/>
      <c r="SSW39" s="46"/>
      <c r="SSX39" s="46"/>
      <c r="SSY39" s="46"/>
      <c r="SSZ39" s="46"/>
      <c r="STA39" s="46"/>
      <c r="STB39" s="46"/>
      <c r="STC39" s="46"/>
      <c r="STD39" s="46"/>
      <c r="STE39" s="46"/>
      <c r="STF39" s="46"/>
      <c r="STG39" s="46"/>
      <c r="STH39" s="46"/>
      <c r="STI39" s="46"/>
      <c r="STJ39" s="46"/>
      <c r="STK39" s="46"/>
      <c r="STL39" s="46"/>
      <c r="STM39" s="46"/>
      <c r="STN39" s="46"/>
      <c r="STO39" s="46"/>
      <c r="STP39" s="46"/>
      <c r="STQ39" s="46"/>
      <c r="STR39" s="46"/>
      <c r="STS39" s="46"/>
      <c r="STT39" s="46"/>
      <c r="STU39" s="46"/>
      <c r="STV39" s="46"/>
      <c r="STW39" s="46"/>
      <c r="STX39" s="46"/>
      <c r="STY39" s="46"/>
      <c r="STZ39" s="46"/>
      <c r="SUA39" s="46"/>
      <c r="SUB39" s="46"/>
      <c r="SUC39" s="46"/>
      <c r="SUD39" s="46"/>
      <c r="SUE39" s="46"/>
      <c r="SUF39" s="46"/>
      <c r="SUG39" s="46"/>
      <c r="SUH39" s="46"/>
      <c r="SUI39" s="46"/>
      <c r="SUJ39" s="46"/>
      <c r="SUK39" s="46"/>
      <c r="SUL39" s="46"/>
      <c r="SUM39" s="46"/>
      <c r="SUN39" s="46"/>
      <c r="SUO39" s="46"/>
      <c r="SUP39" s="46"/>
      <c r="SUQ39" s="46"/>
      <c r="SUR39" s="46"/>
      <c r="SUS39" s="46"/>
      <c r="SUT39" s="46"/>
      <c r="SUU39" s="46"/>
      <c r="SUV39" s="46"/>
      <c r="SUW39" s="46"/>
      <c r="SUX39" s="46"/>
      <c r="SUY39" s="46"/>
      <c r="SUZ39" s="46"/>
      <c r="SVA39" s="46"/>
      <c r="SVB39" s="46"/>
      <c r="SVC39" s="46"/>
      <c r="SVD39" s="46"/>
      <c r="SVE39" s="46"/>
      <c r="SVF39" s="46"/>
      <c r="SVG39" s="46"/>
      <c r="SVH39" s="46"/>
      <c r="SVI39" s="46"/>
      <c r="SVJ39" s="46"/>
      <c r="SVK39" s="46"/>
      <c r="SVL39" s="46"/>
      <c r="SVM39" s="46"/>
      <c r="SVN39" s="46"/>
      <c r="SVO39" s="46"/>
      <c r="SVP39" s="46"/>
      <c r="SVQ39" s="46"/>
      <c r="SVR39" s="46"/>
      <c r="SVS39" s="46"/>
      <c r="SVT39" s="46"/>
      <c r="SVU39" s="46"/>
      <c r="SVV39" s="46"/>
      <c r="SVW39" s="46"/>
      <c r="SVX39" s="46"/>
      <c r="SVY39" s="46"/>
      <c r="SVZ39" s="46"/>
      <c r="SWA39" s="46"/>
      <c r="SWB39" s="46"/>
      <c r="SWC39" s="46"/>
      <c r="SWD39" s="46"/>
      <c r="SWE39" s="46"/>
      <c r="SWF39" s="46"/>
      <c r="SWG39" s="46"/>
      <c r="SWH39" s="46"/>
      <c r="SWI39" s="46"/>
      <c r="SWJ39" s="46"/>
      <c r="SWK39" s="46"/>
      <c r="SWL39" s="46"/>
      <c r="SWM39" s="46"/>
      <c r="SWN39" s="46"/>
      <c r="SWO39" s="46"/>
      <c r="SWP39" s="46"/>
      <c r="SWQ39" s="46"/>
      <c r="SWR39" s="46"/>
      <c r="SWS39" s="46"/>
      <c r="SWT39" s="46"/>
      <c r="SWU39" s="46"/>
      <c r="SWV39" s="46"/>
      <c r="SWW39" s="46"/>
      <c r="SWX39" s="46"/>
      <c r="SWY39" s="46"/>
      <c r="SWZ39" s="46"/>
      <c r="SXA39" s="46"/>
      <c r="SXB39" s="46"/>
      <c r="SXC39" s="46"/>
      <c r="SXD39" s="46"/>
      <c r="SXE39" s="46"/>
      <c r="SXF39" s="46"/>
      <c r="SXG39" s="46"/>
      <c r="SXH39" s="46"/>
      <c r="SXI39" s="46"/>
      <c r="SXJ39" s="46"/>
      <c r="SXK39" s="46"/>
      <c r="SXL39" s="46"/>
      <c r="SXM39" s="46"/>
      <c r="SXN39" s="46"/>
      <c r="SXO39" s="46"/>
      <c r="SXP39" s="46"/>
      <c r="SXQ39" s="46"/>
      <c r="SXR39" s="46"/>
      <c r="SXS39" s="46"/>
      <c r="SXT39" s="46"/>
      <c r="SXU39" s="46"/>
      <c r="SXV39" s="46"/>
      <c r="SXW39" s="46"/>
      <c r="SXX39" s="46"/>
      <c r="SXY39" s="46"/>
      <c r="SXZ39" s="46"/>
      <c r="SYA39" s="46"/>
      <c r="SYB39" s="46"/>
      <c r="SYC39" s="46"/>
      <c r="SYD39" s="46"/>
      <c r="SYE39" s="46"/>
      <c r="SYF39" s="46"/>
      <c r="SYG39" s="46"/>
      <c r="SYH39" s="46"/>
      <c r="SYI39" s="46"/>
      <c r="SYJ39" s="46"/>
      <c r="SYK39" s="46"/>
      <c r="SYL39" s="46"/>
      <c r="SYM39" s="46"/>
      <c r="SYN39" s="46"/>
      <c r="SYO39" s="46"/>
      <c r="SYP39" s="46"/>
      <c r="SYQ39" s="46"/>
      <c r="SYR39" s="46"/>
      <c r="SYS39" s="46"/>
      <c r="SYT39" s="46"/>
      <c r="SYU39" s="46"/>
      <c r="SYV39" s="46"/>
      <c r="SYW39" s="46"/>
      <c r="SYX39" s="46"/>
      <c r="SYY39" s="46"/>
      <c r="SYZ39" s="46"/>
      <c r="SZA39" s="46"/>
      <c r="SZB39" s="46"/>
      <c r="SZC39" s="46"/>
      <c r="SZD39" s="46"/>
      <c r="SZE39" s="46"/>
      <c r="SZF39" s="46"/>
      <c r="SZG39" s="46"/>
      <c r="SZH39" s="46"/>
      <c r="SZI39" s="46"/>
      <c r="SZJ39" s="46"/>
      <c r="SZK39" s="46"/>
      <c r="SZL39" s="46"/>
      <c r="SZM39" s="46"/>
      <c r="SZN39" s="46"/>
      <c r="SZO39" s="46"/>
      <c r="SZP39" s="46"/>
      <c r="SZQ39" s="46"/>
      <c r="SZR39" s="46"/>
      <c r="SZS39" s="46"/>
      <c r="SZT39" s="46"/>
      <c r="SZU39" s="46"/>
      <c r="SZV39" s="46"/>
      <c r="SZW39" s="46"/>
      <c r="SZX39" s="46"/>
      <c r="SZY39" s="46"/>
      <c r="SZZ39" s="46"/>
      <c r="TAA39" s="46"/>
      <c r="TAB39" s="46"/>
      <c r="TAC39" s="46"/>
      <c r="TAD39" s="46"/>
      <c r="TAE39" s="46"/>
      <c r="TAF39" s="46"/>
      <c r="TAG39" s="46"/>
      <c r="TAH39" s="46"/>
      <c r="TAI39" s="46"/>
      <c r="TAJ39" s="46"/>
      <c r="TAK39" s="46"/>
      <c r="TAL39" s="46"/>
      <c r="TAM39" s="46"/>
      <c r="TAN39" s="46"/>
      <c r="TAO39" s="46"/>
      <c r="TAP39" s="46"/>
      <c r="TAQ39" s="46"/>
      <c r="TAR39" s="46"/>
      <c r="TAS39" s="46"/>
      <c r="TAT39" s="46"/>
      <c r="TAU39" s="46"/>
      <c r="TAV39" s="46"/>
      <c r="TAW39" s="46"/>
      <c r="TAX39" s="46"/>
      <c r="TAY39" s="46"/>
      <c r="TAZ39" s="46"/>
      <c r="TBA39" s="46"/>
      <c r="TBB39" s="46"/>
      <c r="TBC39" s="46"/>
      <c r="TBD39" s="46"/>
      <c r="TBE39" s="46"/>
      <c r="TBF39" s="46"/>
      <c r="TBG39" s="46"/>
      <c r="TBH39" s="46"/>
      <c r="TBI39" s="46"/>
      <c r="TBJ39" s="46"/>
      <c r="TBK39" s="46"/>
      <c r="TBL39" s="46"/>
      <c r="TBM39" s="46"/>
      <c r="TBN39" s="46"/>
      <c r="TBO39" s="46"/>
      <c r="TBP39" s="46"/>
      <c r="TBQ39" s="46"/>
      <c r="TBR39" s="46"/>
      <c r="TBS39" s="46"/>
      <c r="TBT39" s="46"/>
      <c r="TBU39" s="46"/>
      <c r="TBV39" s="46"/>
      <c r="TBW39" s="46"/>
      <c r="TBX39" s="46"/>
      <c r="TBY39" s="46"/>
      <c r="TBZ39" s="46"/>
      <c r="TCA39" s="46"/>
      <c r="TCB39" s="46"/>
      <c r="TCC39" s="46"/>
      <c r="TCD39" s="46"/>
      <c r="TCE39" s="46"/>
      <c r="TCF39" s="46"/>
      <c r="TCG39" s="46"/>
      <c r="TCH39" s="46"/>
      <c r="TCI39" s="46"/>
      <c r="TCJ39" s="46"/>
      <c r="TCK39" s="46"/>
      <c r="TCL39" s="46"/>
      <c r="TCM39" s="46"/>
      <c r="TCN39" s="46"/>
      <c r="TCO39" s="46"/>
      <c r="TCP39" s="46"/>
      <c r="TCQ39" s="46"/>
      <c r="TCR39" s="46"/>
      <c r="TCS39" s="46"/>
      <c r="TCT39" s="46"/>
      <c r="TCU39" s="46"/>
      <c r="TCV39" s="46"/>
      <c r="TCW39" s="46"/>
      <c r="TCX39" s="46"/>
      <c r="TCY39" s="46"/>
      <c r="TCZ39" s="46"/>
      <c r="TDA39" s="46"/>
      <c r="TDB39" s="46"/>
      <c r="TDC39" s="46"/>
      <c r="TDD39" s="46"/>
      <c r="TDE39" s="46"/>
      <c r="TDF39" s="46"/>
      <c r="TDG39" s="46"/>
      <c r="TDH39" s="46"/>
      <c r="TDI39" s="46"/>
      <c r="TDJ39" s="46"/>
      <c r="TDK39" s="46"/>
      <c r="TDL39" s="46"/>
      <c r="TDM39" s="46"/>
      <c r="TDN39" s="46"/>
      <c r="TDO39" s="46"/>
      <c r="TDP39" s="46"/>
      <c r="TDQ39" s="46"/>
      <c r="TDR39" s="46"/>
      <c r="TDS39" s="46"/>
      <c r="TDT39" s="46"/>
      <c r="TDU39" s="46"/>
      <c r="TDV39" s="46"/>
      <c r="TDW39" s="46"/>
      <c r="TDX39" s="46"/>
      <c r="TDY39" s="46"/>
      <c r="TDZ39" s="46"/>
      <c r="TEA39" s="46"/>
      <c r="TEB39" s="46"/>
      <c r="TEC39" s="46"/>
      <c r="TED39" s="46"/>
      <c r="TEE39" s="46"/>
      <c r="TEF39" s="46"/>
      <c r="TEG39" s="46"/>
      <c r="TEH39" s="46"/>
      <c r="TEI39" s="46"/>
      <c r="TEJ39" s="46"/>
      <c r="TEK39" s="46"/>
      <c r="TEL39" s="46"/>
      <c r="TEM39" s="46"/>
      <c r="TEN39" s="46"/>
      <c r="TEO39" s="46"/>
      <c r="TEP39" s="46"/>
      <c r="TEQ39" s="46"/>
      <c r="TER39" s="46"/>
      <c r="TES39" s="46"/>
      <c r="TET39" s="46"/>
      <c r="TEU39" s="46"/>
      <c r="TEV39" s="46"/>
      <c r="TEW39" s="46"/>
      <c r="TEX39" s="46"/>
      <c r="TEY39" s="46"/>
      <c r="TEZ39" s="46"/>
      <c r="TFA39" s="46"/>
      <c r="TFB39" s="46"/>
      <c r="TFC39" s="46"/>
      <c r="TFD39" s="46"/>
      <c r="TFE39" s="46"/>
      <c r="TFF39" s="46"/>
      <c r="TFG39" s="46"/>
      <c r="TFH39" s="46"/>
      <c r="TFI39" s="46"/>
      <c r="TFJ39" s="46"/>
      <c r="TFK39" s="46"/>
      <c r="TFL39" s="46"/>
      <c r="TFM39" s="46"/>
      <c r="TFN39" s="46"/>
      <c r="TFO39" s="46"/>
      <c r="TFP39" s="46"/>
      <c r="TFQ39" s="46"/>
      <c r="TFR39" s="46"/>
      <c r="TFS39" s="46"/>
      <c r="TFT39" s="46"/>
      <c r="TFU39" s="46"/>
      <c r="TFV39" s="46"/>
      <c r="TFW39" s="46"/>
      <c r="TFX39" s="46"/>
      <c r="TFY39" s="46"/>
      <c r="TFZ39" s="46"/>
      <c r="TGA39" s="46"/>
      <c r="TGB39" s="46"/>
      <c r="TGC39" s="46"/>
      <c r="TGD39" s="46"/>
      <c r="TGE39" s="46"/>
      <c r="TGF39" s="46"/>
      <c r="TGG39" s="46"/>
      <c r="TGH39" s="46"/>
      <c r="TGI39" s="46"/>
      <c r="TGJ39" s="46"/>
      <c r="TGK39" s="46"/>
      <c r="TGL39" s="46"/>
      <c r="TGM39" s="46"/>
      <c r="TGN39" s="46"/>
      <c r="TGO39" s="46"/>
      <c r="TGP39" s="46"/>
      <c r="TGQ39" s="46"/>
      <c r="TGR39" s="46"/>
      <c r="TGS39" s="46"/>
      <c r="TGT39" s="46"/>
      <c r="TGU39" s="46"/>
      <c r="TGV39" s="46"/>
      <c r="TGW39" s="46"/>
      <c r="TGX39" s="46"/>
      <c r="TGY39" s="46"/>
      <c r="TGZ39" s="46"/>
      <c r="THA39" s="46"/>
      <c r="THB39" s="46"/>
      <c r="THC39" s="46"/>
      <c r="THD39" s="46"/>
      <c r="THE39" s="46"/>
      <c r="THF39" s="46"/>
      <c r="THG39" s="46"/>
      <c r="THH39" s="46"/>
      <c r="THI39" s="46"/>
      <c r="THJ39" s="46"/>
      <c r="THK39" s="46"/>
      <c r="THL39" s="46"/>
      <c r="THM39" s="46"/>
      <c r="THN39" s="46"/>
      <c r="THO39" s="46"/>
      <c r="THP39" s="46"/>
      <c r="THQ39" s="46"/>
      <c r="THR39" s="46"/>
      <c r="THS39" s="46"/>
      <c r="THT39" s="46"/>
      <c r="THU39" s="46"/>
      <c r="THV39" s="46"/>
      <c r="THW39" s="46"/>
      <c r="THX39" s="46"/>
      <c r="THY39" s="46"/>
      <c r="THZ39" s="46"/>
      <c r="TIA39" s="46"/>
      <c r="TIB39" s="46"/>
      <c r="TIC39" s="46"/>
      <c r="TID39" s="46"/>
      <c r="TIE39" s="46"/>
      <c r="TIF39" s="46"/>
      <c r="TIG39" s="46"/>
      <c r="TIH39" s="46"/>
      <c r="TII39" s="46"/>
      <c r="TIJ39" s="46"/>
      <c r="TIK39" s="46"/>
      <c r="TIL39" s="46"/>
      <c r="TIM39" s="46"/>
      <c r="TIN39" s="46"/>
      <c r="TIO39" s="46"/>
      <c r="TIP39" s="46"/>
      <c r="TIQ39" s="46"/>
      <c r="TIR39" s="46"/>
      <c r="TIS39" s="46"/>
      <c r="TIT39" s="46"/>
      <c r="TIU39" s="46"/>
      <c r="TIV39" s="46"/>
      <c r="TIW39" s="46"/>
      <c r="TIX39" s="46"/>
      <c r="TIY39" s="46"/>
      <c r="TIZ39" s="46"/>
      <c r="TJA39" s="46"/>
      <c r="TJB39" s="46"/>
      <c r="TJC39" s="46"/>
      <c r="TJD39" s="46"/>
      <c r="TJE39" s="46"/>
      <c r="TJF39" s="46"/>
      <c r="TJG39" s="46"/>
      <c r="TJH39" s="46"/>
      <c r="TJI39" s="46"/>
      <c r="TJJ39" s="46"/>
      <c r="TJK39" s="46"/>
      <c r="TJL39" s="46"/>
      <c r="TJM39" s="46"/>
      <c r="TJN39" s="46"/>
      <c r="TJO39" s="46"/>
      <c r="TJP39" s="46"/>
      <c r="TJQ39" s="46"/>
      <c r="TJR39" s="46"/>
      <c r="TJS39" s="46"/>
      <c r="TJT39" s="46"/>
      <c r="TJU39" s="46"/>
      <c r="TJV39" s="46"/>
      <c r="TJW39" s="46"/>
      <c r="TJX39" s="46"/>
      <c r="TJY39" s="46"/>
      <c r="TJZ39" s="46"/>
      <c r="TKA39" s="46"/>
      <c r="TKB39" s="46"/>
      <c r="TKC39" s="46"/>
      <c r="TKD39" s="46"/>
      <c r="TKE39" s="46"/>
      <c r="TKF39" s="46"/>
      <c r="TKG39" s="46"/>
      <c r="TKH39" s="46"/>
      <c r="TKI39" s="46"/>
      <c r="TKJ39" s="46"/>
      <c r="TKK39" s="46"/>
      <c r="TKL39" s="46"/>
      <c r="TKM39" s="46"/>
      <c r="TKN39" s="46"/>
      <c r="TKO39" s="46"/>
      <c r="TKP39" s="46"/>
      <c r="TKQ39" s="46"/>
      <c r="TKR39" s="46"/>
      <c r="TKS39" s="46"/>
      <c r="TKT39" s="46"/>
      <c r="TKU39" s="46"/>
      <c r="TKV39" s="46"/>
      <c r="TKW39" s="46"/>
      <c r="TKX39" s="46"/>
      <c r="TKY39" s="46"/>
      <c r="TKZ39" s="46"/>
      <c r="TLA39" s="46"/>
      <c r="TLB39" s="46"/>
      <c r="TLC39" s="46"/>
      <c r="TLD39" s="46"/>
      <c r="TLE39" s="46"/>
      <c r="TLF39" s="46"/>
      <c r="TLG39" s="46"/>
      <c r="TLH39" s="46"/>
      <c r="TLI39" s="46"/>
      <c r="TLJ39" s="46"/>
      <c r="TLK39" s="46"/>
      <c r="TLL39" s="46"/>
      <c r="TLM39" s="46"/>
      <c r="TLN39" s="46"/>
      <c r="TLO39" s="46"/>
      <c r="TLP39" s="46"/>
      <c r="TLQ39" s="46"/>
      <c r="TLR39" s="46"/>
      <c r="TLS39" s="46"/>
      <c r="TLT39" s="46"/>
      <c r="TLU39" s="46"/>
      <c r="TLV39" s="46"/>
      <c r="TLW39" s="46"/>
      <c r="TLX39" s="46"/>
      <c r="TLY39" s="46"/>
      <c r="TLZ39" s="46"/>
      <c r="TMA39" s="46"/>
      <c r="TMB39" s="46"/>
      <c r="TMC39" s="46"/>
      <c r="TMD39" s="46"/>
      <c r="TME39" s="46"/>
      <c r="TMF39" s="46"/>
      <c r="TMG39" s="46"/>
      <c r="TMH39" s="46"/>
      <c r="TMI39" s="46"/>
      <c r="TMJ39" s="46"/>
      <c r="TMK39" s="46"/>
      <c r="TML39" s="46"/>
      <c r="TMM39" s="46"/>
      <c r="TMN39" s="46"/>
      <c r="TMO39" s="46"/>
      <c r="TMP39" s="46"/>
      <c r="TMQ39" s="46"/>
      <c r="TMR39" s="46"/>
      <c r="TMS39" s="46"/>
      <c r="TMT39" s="46"/>
      <c r="TMU39" s="46"/>
      <c r="TMV39" s="46"/>
      <c r="TMW39" s="46"/>
      <c r="TMX39" s="46"/>
      <c r="TMY39" s="46"/>
      <c r="TMZ39" s="46"/>
      <c r="TNA39" s="46"/>
      <c r="TNB39" s="46"/>
      <c r="TNC39" s="46"/>
      <c r="TND39" s="46"/>
      <c r="TNE39" s="46"/>
      <c r="TNF39" s="46"/>
      <c r="TNG39" s="46"/>
      <c r="TNH39" s="46"/>
      <c r="TNI39" s="46"/>
      <c r="TNJ39" s="46"/>
      <c r="TNK39" s="46"/>
      <c r="TNL39" s="46"/>
      <c r="TNM39" s="46"/>
      <c r="TNN39" s="46"/>
      <c r="TNO39" s="46"/>
      <c r="TNP39" s="46"/>
      <c r="TNQ39" s="46"/>
      <c r="TNR39" s="46"/>
      <c r="TNS39" s="46"/>
      <c r="TNT39" s="46"/>
      <c r="TNU39" s="46"/>
      <c r="TNV39" s="46"/>
      <c r="TNW39" s="46"/>
      <c r="TNX39" s="46"/>
      <c r="TNY39" s="46"/>
      <c r="TNZ39" s="46"/>
      <c r="TOA39" s="46"/>
      <c r="TOB39" s="46"/>
      <c r="TOC39" s="46"/>
      <c r="TOD39" s="46"/>
      <c r="TOE39" s="46"/>
      <c r="TOF39" s="46"/>
      <c r="TOG39" s="46"/>
      <c r="TOH39" s="46"/>
      <c r="TOI39" s="46"/>
      <c r="TOJ39" s="46"/>
      <c r="TOK39" s="46"/>
      <c r="TOL39" s="46"/>
      <c r="TOM39" s="46"/>
      <c r="TON39" s="46"/>
      <c r="TOO39" s="46"/>
      <c r="TOP39" s="46"/>
      <c r="TOQ39" s="46"/>
      <c r="TOR39" s="46"/>
      <c r="TOS39" s="46"/>
      <c r="TOT39" s="46"/>
      <c r="TOU39" s="46"/>
      <c r="TOV39" s="46"/>
      <c r="TOW39" s="46"/>
      <c r="TOX39" s="46"/>
      <c r="TOY39" s="46"/>
      <c r="TOZ39" s="46"/>
      <c r="TPA39" s="46"/>
      <c r="TPB39" s="46"/>
      <c r="TPC39" s="46"/>
      <c r="TPD39" s="46"/>
      <c r="TPE39" s="46"/>
      <c r="TPF39" s="46"/>
      <c r="TPG39" s="46"/>
      <c r="TPH39" s="46"/>
      <c r="TPI39" s="46"/>
      <c r="TPJ39" s="46"/>
      <c r="TPK39" s="46"/>
      <c r="TPL39" s="46"/>
      <c r="TPM39" s="46"/>
      <c r="TPN39" s="46"/>
      <c r="TPO39" s="46"/>
      <c r="TPP39" s="46"/>
      <c r="TPQ39" s="46"/>
      <c r="TPR39" s="46"/>
      <c r="TPS39" s="46"/>
      <c r="TPT39" s="46"/>
      <c r="TPU39" s="46"/>
      <c r="TPV39" s="46"/>
      <c r="TPW39" s="46"/>
      <c r="TPX39" s="46"/>
      <c r="TPY39" s="46"/>
      <c r="TPZ39" s="46"/>
      <c r="TQA39" s="46"/>
      <c r="TQB39" s="46"/>
      <c r="TQC39" s="46"/>
      <c r="TQD39" s="46"/>
      <c r="TQE39" s="46"/>
      <c r="TQF39" s="46"/>
      <c r="TQG39" s="46"/>
      <c r="TQH39" s="46"/>
      <c r="TQI39" s="46"/>
      <c r="TQJ39" s="46"/>
      <c r="TQK39" s="46"/>
      <c r="TQL39" s="46"/>
      <c r="TQM39" s="46"/>
      <c r="TQN39" s="46"/>
      <c r="TQO39" s="46"/>
      <c r="TQP39" s="46"/>
      <c r="TQQ39" s="46"/>
      <c r="TQR39" s="46"/>
      <c r="TQS39" s="46"/>
      <c r="TQT39" s="46"/>
      <c r="TQU39" s="46"/>
      <c r="TQV39" s="46"/>
      <c r="TQW39" s="46"/>
      <c r="TQX39" s="46"/>
      <c r="TQY39" s="46"/>
      <c r="TQZ39" s="46"/>
      <c r="TRA39" s="46"/>
      <c r="TRB39" s="46"/>
      <c r="TRC39" s="46"/>
      <c r="TRD39" s="46"/>
      <c r="TRE39" s="46"/>
      <c r="TRF39" s="46"/>
      <c r="TRG39" s="46"/>
      <c r="TRH39" s="46"/>
      <c r="TRI39" s="46"/>
      <c r="TRJ39" s="46"/>
      <c r="TRK39" s="46"/>
      <c r="TRL39" s="46"/>
      <c r="TRM39" s="46"/>
      <c r="TRN39" s="46"/>
      <c r="TRO39" s="46"/>
      <c r="TRP39" s="46"/>
      <c r="TRQ39" s="46"/>
      <c r="TRR39" s="46"/>
      <c r="TRS39" s="46"/>
      <c r="TRT39" s="46"/>
      <c r="TRU39" s="46"/>
      <c r="TRV39" s="46"/>
      <c r="TRW39" s="46"/>
      <c r="TRX39" s="46"/>
      <c r="TRY39" s="46"/>
      <c r="TRZ39" s="46"/>
      <c r="TSA39" s="46"/>
      <c r="TSB39" s="46"/>
      <c r="TSC39" s="46"/>
      <c r="TSD39" s="46"/>
      <c r="TSE39" s="46"/>
      <c r="TSF39" s="46"/>
      <c r="TSG39" s="46"/>
      <c r="TSH39" s="46"/>
      <c r="TSI39" s="46"/>
      <c r="TSJ39" s="46"/>
      <c r="TSK39" s="46"/>
      <c r="TSL39" s="46"/>
      <c r="TSM39" s="46"/>
      <c r="TSN39" s="46"/>
      <c r="TSO39" s="46"/>
      <c r="TSP39" s="46"/>
      <c r="TSQ39" s="46"/>
      <c r="TSR39" s="46"/>
      <c r="TSS39" s="46"/>
      <c r="TST39" s="46"/>
      <c r="TSU39" s="46"/>
      <c r="TSV39" s="46"/>
      <c r="TSW39" s="46"/>
      <c r="TSX39" s="46"/>
      <c r="TSY39" s="46"/>
      <c r="TSZ39" s="46"/>
      <c r="TTA39" s="46"/>
      <c r="TTB39" s="46"/>
      <c r="TTC39" s="46"/>
      <c r="TTD39" s="46"/>
      <c r="TTE39" s="46"/>
      <c r="TTF39" s="46"/>
      <c r="TTG39" s="46"/>
      <c r="TTH39" s="46"/>
      <c r="TTI39" s="46"/>
      <c r="TTJ39" s="46"/>
      <c r="TTK39" s="46"/>
      <c r="TTL39" s="46"/>
      <c r="TTM39" s="46"/>
      <c r="TTN39" s="46"/>
      <c r="TTO39" s="46"/>
      <c r="TTP39" s="46"/>
      <c r="TTQ39" s="46"/>
      <c r="TTR39" s="46"/>
      <c r="TTS39" s="46"/>
      <c r="TTT39" s="46"/>
      <c r="TTU39" s="46"/>
      <c r="TTV39" s="46"/>
      <c r="TTW39" s="46"/>
      <c r="TTX39" s="46"/>
      <c r="TTY39" s="46"/>
      <c r="TTZ39" s="46"/>
      <c r="TUA39" s="46"/>
      <c r="TUB39" s="46"/>
      <c r="TUC39" s="46"/>
      <c r="TUD39" s="46"/>
      <c r="TUE39" s="46"/>
      <c r="TUF39" s="46"/>
      <c r="TUG39" s="46"/>
      <c r="TUH39" s="46"/>
      <c r="TUI39" s="46"/>
      <c r="TUJ39" s="46"/>
      <c r="TUK39" s="46"/>
      <c r="TUL39" s="46"/>
      <c r="TUM39" s="46"/>
      <c r="TUN39" s="46"/>
      <c r="TUO39" s="46"/>
      <c r="TUP39" s="46"/>
      <c r="TUQ39" s="46"/>
      <c r="TUR39" s="46"/>
      <c r="TUS39" s="46"/>
      <c r="TUT39" s="46"/>
      <c r="TUU39" s="46"/>
      <c r="TUV39" s="46"/>
      <c r="TUW39" s="46"/>
      <c r="TUX39" s="46"/>
      <c r="TUY39" s="46"/>
      <c r="TUZ39" s="46"/>
      <c r="TVA39" s="46"/>
      <c r="TVB39" s="46"/>
      <c r="TVC39" s="46"/>
      <c r="TVD39" s="46"/>
      <c r="TVE39" s="46"/>
      <c r="TVF39" s="46"/>
      <c r="TVG39" s="46"/>
      <c r="TVH39" s="46"/>
      <c r="TVI39" s="46"/>
      <c r="TVJ39" s="46"/>
      <c r="TVK39" s="46"/>
      <c r="TVL39" s="46"/>
      <c r="TVM39" s="46"/>
      <c r="TVN39" s="46"/>
      <c r="TVO39" s="46"/>
      <c r="TVP39" s="46"/>
      <c r="TVQ39" s="46"/>
      <c r="TVR39" s="46"/>
      <c r="TVS39" s="46"/>
      <c r="TVT39" s="46"/>
      <c r="TVU39" s="46"/>
      <c r="TVV39" s="46"/>
      <c r="TVW39" s="46"/>
      <c r="TVX39" s="46"/>
      <c r="TVY39" s="46"/>
      <c r="TVZ39" s="46"/>
      <c r="TWA39" s="46"/>
      <c r="TWB39" s="46"/>
      <c r="TWC39" s="46"/>
      <c r="TWD39" s="46"/>
      <c r="TWE39" s="46"/>
      <c r="TWF39" s="46"/>
      <c r="TWG39" s="46"/>
      <c r="TWH39" s="46"/>
      <c r="TWI39" s="46"/>
      <c r="TWJ39" s="46"/>
      <c r="TWK39" s="46"/>
      <c r="TWL39" s="46"/>
      <c r="TWM39" s="46"/>
      <c r="TWN39" s="46"/>
      <c r="TWO39" s="46"/>
      <c r="TWP39" s="46"/>
      <c r="TWQ39" s="46"/>
      <c r="TWR39" s="46"/>
      <c r="TWS39" s="46"/>
      <c r="TWT39" s="46"/>
      <c r="TWU39" s="46"/>
      <c r="TWV39" s="46"/>
      <c r="TWW39" s="46"/>
      <c r="TWX39" s="46"/>
      <c r="TWY39" s="46"/>
      <c r="TWZ39" s="46"/>
      <c r="TXA39" s="46"/>
      <c r="TXB39" s="46"/>
      <c r="TXC39" s="46"/>
      <c r="TXD39" s="46"/>
      <c r="TXE39" s="46"/>
      <c r="TXF39" s="46"/>
      <c r="TXG39" s="46"/>
      <c r="TXH39" s="46"/>
      <c r="TXI39" s="46"/>
      <c r="TXJ39" s="46"/>
      <c r="TXK39" s="46"/>
      <c r="TXL39" s="46"/>
      <c r="TXM39" s="46"/>
      <c r="TXN39" s="46"/>
      <c r="TXO39" s="46"/>
      <c r="TXP39" s="46"/>
      <c r="TXQ39" s="46"/>
      <c r="TXR39" s="46"/>
      <c r="TXS39" s="46"/>
      <c r="TXT39" s="46"/>
      <c r="TXU39" s="46"/>
      <c r="TXV39" s="46"/>
      <c r="TXW39" s="46"/>
      <c r="TXX39" s="46"/>
      <c r="TXY39" s="46"/>
      <c r="TXZ39" s="46"/>
      <c r="TYA39" s="46"/>
      <c r="TYB39" s="46"/>
      <c r="TYC39" s="46"/>
      <c r="TYD39" s="46"/>
      <c r="TYE39" s="46"/>
      <c r="TYF39" s="46"/>
      <c r="TYG39" s="46"/>
      <c r="TYH39" s="46"/>
      <c r="TYI39" s="46"/>
      <c r="TYJ39" s="46"/>
      <c r="TYK39" s="46"/>
      <c r="TYL39" s="46"/>
      <c r="TYM39" s="46"/>
      <c r="TYN39" s="46"/>
      <c r="TYO39" s="46"/>
      <c r="TYP39" s="46"/>
      <c r="TYQ39" s="46"/>
      <c r="TYR39" s="46"/>
      <c r="TYS39" s="46"/>
      <c r="TYT39" s="46"/>
      <c r="TYU39" s="46"/>
      <c r="TYV39" s="46"/>
      <c r="TYW39" s="46"/>
      <c r="TYX39" s="46"/>
      <c r="TYY39" s="46"/>
      <c r="TYZ39" s="46"/>
      <c r="TZA39" s="46"/>
      <c r="TZB39" s="46"/>
      <c r="TZC39" s="46"/>
      <c r="TZD39" s="46"/>
      <c r="TZE39" s="46"/>
      <c r="TZF39" s="46"/>
      <c r="TZG39" s="46"/>
      <c r="TZH39" s="46"/>
      <c r="TZI39" s="46"/>
      <c r="TZJ39" s="46"/>
      <c r="TZK39" s="46"/>
      <c r="TZL39" s="46"/>
      <c r="TZM39" s="46"/>
      <c r="TZN39" s="46"/>
      <c r="TZO39" s="46"/>
      <c r="TZP39" s="46"/>
      <c r="TZQ39" s="46"/>
      <c r="TZR39" s="46"/>
      <c r="TZS39" s="46"/>
      <c r="TZT39" s="46"/>
      <c r="TZU39" s="46"/>
      <c r="TZV39" s="46"/>
      <c r="TZW39" s="46"/>
      <c r="TZX39" s="46"/>
      <c r="TZY39" s="46"/>
      <c r="TZZ39" s="46"/>
      <c r="UAA39" s="46"/>
      <c r="UAB39" s="46"/>
      <c r="UAC39" s="46"/>
      <c r="UAD39" s="46"/>
      <c r="UAE39" s="46"/>
      <c r="UAF39" s="46"/>
      <c r="UAG39" s="46"/>
      <c r="UAH39" s="46"/>
      <c r="UAI39" s="46"/>
      <c r="UAJ39" s="46"/>
      <c r="UAK39" s="46"/>
      <c r="UAL39" s="46"/>
      <c r="UAM39" s="46"/>
      <c r="UAN39" s="46"/>
      <c r="UAO39" s="46"/>
      <c r="UAP39" s="46"/>
      <c r="UAQ39" s="46"/>
      <c r="UAR39" s="46"/>
      <c r="UAS39" s="46"/>
      <c r="UAT39" s="46"/>
      <c r="UAU39" s="46"/>
      <c r="UAV39" s="46"/>
      <c r="UAW39" s="46"/>
      <c r="UAX39" s="46"/>
      <c r="UAY39" s="46"/>
      <c r="UAZ39" s="46"/>
      <c r="UBA39" s="46"/>
      <c r="UBB39" s="46"/>
      <c r="UBC39" s="46"/>
      <c r="UBD39" s="46"/>
      <c r="UBE39" s="46"/>
      <c r="UBF39" s="46"/>
      <c r="UBG39" s="46"/>
      <c r="UBH39" s="46"/>
      <c r="UBI39" s="46"/>
      <c r="UBJ39" s="46"/>
      <c r="UBK39" s="46"/>
      <c r="UBL39" s="46"/>
      <c r="UBM39" s="46"/>
      <c r="UBN39" s="46"/>
      <c r="UBO39" s="46"/>
      <c r="UBP39" s="46"/>
      <c r="UBQ39" s="46"/>
      <c r="UBR39" s="46"/>
      <c r="UBS39" s="46"/>
      <c r="UBT39" s="46"/>
      <c r="UBU39" s="46"/>
      <c r="UBV39" s="46"/>
      <c r="UBW39" s="46"/>
      <c r="UBX39" s="46"/>
      <c r="UBY39" s="46"/>
      <c r="UBZ39" s="46"/>
      <c r="UCA39" s="46"/>
      <c r="UCB39" s="46"/>
      <c r="UCC39" s="46"/>
      <c r="UCD39" s="46"/>
      <c r="UCE39" s="46"/>
      <c r="UCF39" s="46"/>
      <c r="UCG39" s="46"/>
      <c r="UCH39" s="46"/>
      <c r="UCI39" s="46"/>
      <c r="UCJ39" s="46"/>
      <c r="UCK39" s="46"/>
      <c r="UCL39" s="46"/>
      <c r="UCM39" s="46"/>
      <c r="UCN39" s="46"/>
      <c r="UCO39" s="46"/>
      <c r="UCP39" s="46"/>
      <c r="UCQ39" s="46"/>
      <c r="UCR39" s="46"/>
      <c r="UCS39" s="46"/>
      <c r="UCT39" s="46"/>
      <c r="UCU39" s="46"/>
      <c r="UCV39" s="46"/>
      <c r="UCW39" s="46"/>
      <c r="UCX39" s="46"/>
      <c r="UCY39" s="46"/>
      <c r="UCZ39" s="46"/>
      <c r="UDA39" s="46"/>
      <c r="UDB39" s="46"/>
      <c r="UDC39" s="46"/>
      <c r="UDD39" s="46"/>
      <c r="UDE39" s="46"/>
      <c r="UDF39" s="46"/>
      <c r="UDG39" s="46"/>
      <c r="UDH39" s="46"/>
      <c r="UDI39" s="46"/>
      <c r="UDJ39" s="46"/>
      <c r="UDK39" s="46"/>
      <c r="UDL39" s="46"/>
      <c r="UDM39" s="46"/>
      <c r="UDN39" s="46"/>
      <c r="UDO39" s="46"/>
      <c r="UDP39" s="46"/>
      <c r="UDQ39" s="46"/>
      <c r="UDR39" s="46"/>
      <c r="UDS39" s="46"/>
      <c r="UDT39" s="46"/>
      <c r="UDU39" s="46"/>
      <c r="UDV39" s="46"/>
      <c r="UDW39" s="46"/>
      <c r="UDX39" s="46"/>
      <c r="UDY39" s="46"/>
      <c r="UDZ39" s="46"/>
      <c r="UEA39" s="46"/>
      <c r="UEB39" s="46"/>
      <c r="UEC39" s="46"/>
      <c r="UED39" s="46"/>
      <c r="UEE39" s="46"/>
      <c r="UEF39" s="46"/>
      <c r="UEG39" s="46"/>
      <c r="UEH39" s="46"/>
      <c r="UEI39" s="46"/>
      <c r="UEJ39" s="46"/>
      <c r="UEK39" s="46"/>
      <c r="UEL39" s="46"/>
      <c r="UEM39" s="46"/>
      <c r="UEN39" s="46"/>
      <c r="UEO39" s="46"/>
      <c r="UEP39" s="46"/>
      <c r="UEQ39" s="46"/>
      <c r="UER39" s="46"/>
      <c r="UES39" s="46"/>
      <c r="UET39" s="46"/>
      <c r="UEU39" s="46"/>
      <c r="UEV39" s="46"/>
      <c r="UEW39" s="46"/>
      <c r="UEX39" s="46"/>
      <c r="UEY39" s="46"/>
      <c r="UEZ39" s="46"/>
      <c r="UFA39" s="46"/>
      <c r="UFB39" s="46"/>
      <c r="UFC39" s="46"/>
      <c r="UFD39" s="46"/>
      <c r="UFE39" s="46"/>
      <c r="UFF39" s="46"/>
      <c r="UFG39" s="46"/>
      <c r="UFH39" s="46"/>
      <c r="UFI39" s="46"/>
      <c r="UFJ39" s="46"/>
      <c r="UFK39" s="46"/>
      <c r="UFL39" s="46"/>
      <c r="UFM39" s="46"/>
      <c r="UFN39" s="46"/>
      <c r="UFO39" s="46"/>
      <c r="UFP39" s="46"/>
      <c r="UFQ39" s="46"/>
      <c r="UFR39" s="46"/>
      <c r="UFS39" s="46"/>
      <c r="UFT39" s="46"/>
      <c r="UFU39" s="46"/>
      <c r="UFV39" s="46"/>
      <c r="UFW39" s="46"/>
      <c r="UFX39" s="46"/>
      <c r="UFY39" s="46"/>
      <c r="UFZ39" s="46"/>
      <c r="UGA39" s="46"/>
      <c r="UGB39" s="46"/>
      <c r="UGC39" s="46"/>
      <c r="UGD39" s="46"/>
      <c r="UGE39" s="46"/>
      <c r="UGF39" s="46"/>
      <c r="UGG39" s="46"/>
      <c r="UGH39" s="46"/>
      <c r="UGI39" s="46"/>
      <c r="UGJ39" s="46"/>
      <c r="UGK39" s="46"/>
      <c r="UGL39" s="46"/>
      <c r="UGM39" s="46"/>
      <c r="UGN39" s="46"/>
      <c r="UGO39" s="46"/>
      <c r="UGP39" s="46"/>
      <c r="UGQ39" s="46"/>
      <c r="UGR39" s="46"/>
      <c r="UGS39" s="46"/>
      <c r="UGT39" s="46"/>
      <c r="UGU39" s="46"/>
      <c r="UGV39" s="46"/>
      <c r="UGW39" s="46"/>
      <c r="UGX39" s="46"/>
      <c r="UGY39" s="46"/>
      <c r="UGZ39" s="46"/>
      <c r="UHA39" s="46"/>
      <c r="UHB39" s="46"/>
      <c r="UHC39" s="46"/>
      <c r="UHD39" s="46"/>
      <c r="UHE39" s="46"/>
      <c r="UHF39" s="46"/>
      <c r="UHG39" s="46"/>
      <c r="UHH39" s="46"/>
      <c r="UHI39" s="46"/>
      <c r="UHJ39" s="46"/>
      <c r="UHK39" s="46"/>
      <c r="UHL39" s="46"/>
      <c r="UHM39" s="46"/>
      <c r="UHN39" s="46"/>
      <c r="UHO39" s="46"/>
      <c r="UHP39" s="46"/>
      <c r="UHQ39" s="46"/>
      <c r="UHR39" s="46"/>
      <c r="UHS39" s="46"/>
      <c r="UHT39" s="46"/>
      <c r="UHU39" s="46"/>
      <c r="UHV39" s="46"/>
      <c r="UHW39" s="46"/>
      <c r="UHX39" s="46"/>
      <c r="UHY39" s="46"/>
      <c r="UHZ39" s="46"/>
      <c r="UIA39" s="46"/>
      <c r="UIB39" s="46"/>
      <c r="UIC39" s="46"/>
      <c r="UID39" s="46"/>
      <c r="UIE39" s="46"/>
      <c r="UIF39" s="46"/>
      <c r="UIG39" s="46"/>
      <c r="UIH39" s="46"/>
      <c r="UII39" s="46"/>
      <c r="UIJ39" s="46"/>
      <c r="UIK39" s="46"/>
      <c r="UIL39" s="46"/>
      <c r="UIM39" s="46"/>
      <c r="UIN39" s="46"/>
      <c r="UIO39" s="46"/>
      <c r="UIP39" s="46"/>
      <c r="UIQ39" s="46"/>
      <c r="UIR39" s="46"/>
      <c r="UIS39" s="46"/>
      <c r="UIT39" s="46"/>
      <c r="UIU39" s="46"/>
      <c r="UIV39" s="46"/>
      <c r="UIW39" s="46"/>
      <c r="UIX39" s="46"/>
      <c r="UIY39" s="46"/>
      <c r="UIZ39" s="46"/>
      <c r="UJA39" s="46"/>
      <c r="UJB39" s="46"/>
      <c r="UJC39" s="46"/>
      <c r="UJD39" s="46"/>
      <c r="UJE39" s="46"/>
      <c r="UJF39" s="46"/>
      <c r="UJG39" s="46"/>
      <c r="UJH39" s="46"/>
      <c r="UJI39" s="46"/>
      <c r="UJJ39" s="46"/>
      <c r="UJK39" s="46"/>
      <c r="UJL39" s="46"/>
      <c r="UJM39" s="46"/>
      <c r="UJN39" s="46"/>
      <c r="UJO39" s="46"/>
      <c r="UJP39" s="46"/>
      <c r="UJQ39" s="46"/>
      <c r="UJR39" s="46"/>
      <c r="UJS39" s="46"/>
      <c r="UJT39" s="46"/>
      <c r="UJU39" s="46"/>
      <c r="UJV39" s="46"/>
      <c r="UJW39" s="46"/>
      <c r="UJX39" s="46"/>
      <c r="UJY39" s="46"/>
      <c r="UJZ39" s="46"/>
      <c r="UKA39" s="46"/>
      <c r="UKB39" s="46"/>
      <c r="UKC39" s="46"/>
      <c r="UKD39" s="46"/>
      <c r="UKE39" s="46"/>
      <c r="UKF39" s="46"/>
      <c r="UKG39" s="46"/>
      <c r="UKH39" s="46"/>
      <c r="UKI39" s="46"/>
      <c r="UKJ39" s="46"/>
      <c r="UKK39" s="46"/>
      <c r="UKL39" s="46"/>
      <c r="UKM39" s="46"/>
      <c r="UKN39" s="46"/>
      <c r="UKO39" s="46"/>
      <c r="UKP39" s="46"/>
      <c r="UKQ39" s="46"/>
      <c r="UKR39" s="46"/>
      <c r="UKS39" s="46"/>
      <c r="UKT39" s="46"/>
      <c r="UKU39" s="46"/>
      <c r="UKV39" s="46"/>
      <c r="UKW39" s="46"/>
      <c r="UKX39" s="46"/>
      <c r="UKY39" s="46"/>
      <c r="UKZ39" s="46"/>
      <c r="ULA39" s="46"/>
      <c r="ULB39" s="46"/>
      <c r="ULC39" s="46"/>
      <c r="ULD39" s="46"/>
      <c r="ULE39" s="46"/>
      <c r="ULF39" s="46"/>
      <c r="ULG39" s="46"/>
      <c r="ULH39" s="46"/>
      <c r="ULI39" s="46"/>
      <c r="ULJ39" s="46"/>
      <c r="ULK39" s="46"/>
      <c r="ULL39" s="46"/>
      <c r="ULM39" s="46"/>
      <c r="ULN39" s="46"/>
      <c r="ULO39" s="46"/>
      <c r="ULP39" s="46"/>
      <c r="ULQ39" s="46"/>
      <c r="ULR39" s="46"/>
      <c r="ULS39" s="46"/>
      <c r="ULT39" s="46"/>
      <c r="ULU39" s="46"/>
      <c r="ULV39" s="46"/>
      <c r="ULW39" s="46"/>
      <c r="ULX39" s="46"/>
      <c r="ULY39" s="46"/>
      <c r="ULZ39" s="46"/>
      <c r="UMA39" s="46"/>
      <c r="UMB39" s="46"/>
      <c r="UMC39" s="46"/>
      <c r="UMD39" s="46"/>
      <c r="UME39" s="46"/>
      <c r="UMF39" s="46"/>
      <c r="UMG39" s="46"/>
      <c r="UMH39" s="46"/>
      <c r="UMI39" s="46"/>
      <c r="UMJ39" s="46"/>
      <c r="UMK39" s="46"/>
      <c r="UML39" s="46"/>
      <c r="UMM39" s="46"/>
      <c r="UMN39" s="46"/>
      <c r="UMO39" s="46"/>
      <c r="UMP39" s="46"/>
      <c r="UMQ39" s="46"/>
      <c r="UMR39" s="46"/>
      <c r="UMS39" s="46"/>
      <c r="UMT39" s="46"/>
      <c r="UMU39" s="46"/>
      <c r="UMV39" s="46"/>
      <c r="UMW39" s="46"/>
      <c r="UMX39" s="46"/>
      <c r="UMY39" s="46"/>
      <c r="UMZ39" s="46"/>
      <c r="UNA39" s="46"/>
      <c r="UNB39" s="46"/>
      <c r="UNC39" s="46"/>
      <c r="UND39" s="46"/>
      <c r="UNE39" s="46"/>
      <c r="UNF39" s="46"/>
      <c r="UNG39" s="46"/>
      <c r="UNH39" s="46"/>
      <c r="UNI39" s="46"/>
      <c r="UNJ39" s="46"/>
      <c r="UNK39" s="46"/>
      <c r="UNL39" s="46"/>
      <c r="UNM39" s="46"/>
      <c r="UNN39" s="46"/>
      <c r="UNO39" s="46"/>
      <c r="UNP39" s="46"/>
      <c r="UNQ39" s="46"/>
      <c r="UNR39" s="46"/>
      <c r="UNS39" s="46"/>
      <c r="UNT39" s="46"/>
      <c r="UNU39" s="46"/>
      <c r="UNV39" s="46"/>
      <c r="UNW39" s="46"/>
      <c r="UNX39" s="46"/>
      <c r="UNY39" s="46"/>
      <c r="UNZ39" s="46"/>
      <c r="UOA39" s="46"/>
      <c r="UOB39" s="46"/>
      <c r="UOC39" s="46"/>
      <c r="UOD39" s="46"/>
      <c r="UOE39" s="46"/>
      <c r="UOF39" s="46"/>
      <c r="UOG39" s="46"/>
      <c r="UOH39" s="46"/>
      <c r="UOI39" s="46"/>
      <c r="UOJ39" s="46"/>
      <c r="UOK39" s="46"/>
      <c r="UOL39" s="46"/>
      <c r="UOM39" s="46"/>
      <c r="UON39" s="46"/>
      <c r="UOO39" s="46"/>
      <c r="UOP39" s="46"/>
      <c r="UOQ39" s="46"/>
      <c r="UOR39" s="46"/>
      <c r="UOS39" s="46"/>
      <c r="UOT39" s="46"/>
      <c r="UOU39" s="46"/>
      <c r="UOV39" s="46"/>
      <c r="UOW39" s="46"/>
      <c r="UOX39" s="46"/>
      <c r="UOY39" s="46"/>
      <c r="UOZ39" s="46"/>
      <c r="UPA39" s="46"/>
      <c r="UPB39" s="46"/>
      <c r="UPC39" s="46"/>
      <c r="UPD39" s="46"/>
      <c r="UPE39" s="46"/>
      <c r="UPF39" s="46"/>
      <c r="UPG39" s="46"/>
      <c r="UPH39" s="46"/>
      <c r="UPI39" s="46"/>
      <c r="UPJ39" s="46"/>
      <c r="UPK39" s="46"/>
      <c r="UPL39" s="46"/>
      <c r="UPM39" s="46"/>
      <c r="UPN39" s="46"/>
      <c r="UPO39" s="46"/>
      <c r="UPP39" s="46"/>
      <c r="UPQ39" s="46"/>
      <c r="UPR39" s="46"/>
      <c r="UPS39" s="46"/>
      <c r="UPT39" s="46"/>
      <c r="UPU39" s="46"/>
      <c r="UPV39" s="46"/>
      <c r="UPW39" s="46"/>
      <c r="UPX39" s="46"/>
      <c r="UPY39" s="46"/>
      <c r="UPZ39" s="46"/>
      <c r="UQA39" s="46"/>
      <c r="UQB39" s="46"/>
      <c r="UQC39" s="46"/>
      <c r="UQD39" s="46"/>
      <c r="UQE39" s="46"/>
      <c r="UQF39" s="46"/>
      <c r="UQG39" s="46"/>
      <c r="UQH39" s="46"/>
      <c r="UQI39" s="46"/>
      <c r="UQJ39" s="46"/>
      <c r="UQK39" s="46"/>
      <c r="UQL39" s="46"/>
      <c r="UQM39" s="46"/>
      <c r="UQN39" s="46"/>
      <c r="UQO39" s="46"/>
      <c r="UQP39" s="46"/>
      <c r="UQQ39" s="46"/>
      <c r="UQR39" s="46"/>
      <c r="UQS39" s="46"/>
      <c r="UQT39" s="46"/>
      <c r="UQU39" s="46"/>
      <c r="UQV39" s="46"/>
      <c r="UQW39" s="46"/>
      <c r="UQX39" s="46"/>
      <c r="UQY39" s="46"/>
      <c r="UQZ39" s="46"/>
      <c r="URA39" s="46"/>
      <c r="URB39" s="46"/>
      <c r="URC39" s="46"/>
      <c r="URD39" s="46"/>
      <c r="URE39" s="46"/>
      <c r="URF39" s="46"/>
      <c r="URG39" s="46"/>
      <c r="URH39" s="46"/>
      <c r="URI39" s="46"/>
      <c r="URJ39" s="46"/>
      <c r="URK39" s="46"/>
      <c r="URL39" s="46"/>
      <c r="URM39" s="46"/>
      <c r="URN39" s="46"/>
      <c r="URO39" s="46"/>
      <c r="URP39" s="46"/>
      <c r="URQ39" s="46"/>
      <c r="URR39" s="46"/>
      <c r="URS39" s="46"/>
      <c r="URT39" s="46"/>
      <c r="URU39" s="46"/>
      <c r="URV39" s="46"/>
      <c r="URW39" s="46"/>
      <c r="URX39" s="46"/>
      <c r="URY39" s="46"/>
      <c r="URZ39" s="46"/>
      <c r="USA39" s="46"/>
      <c r="USB39" s="46"/>
      <c r="USC39" s="46"/>
      <c r="USD39" s="46"/>
      <c r="USE39" s="46"/>
      <c r="USF39" s="46"/>
      <c r="USG39" s="46"/>
      <c r="USH39" s="46"/>
      <c r="USI39" s="46"/>
      <c r="USJ39" s="46"/>
      <c r="USK39" s="46"/>
      <c r="USL39" s="46"/>
      <c r="USM39" s="46"/>
      <c r="USN39" s="46"/>
      <c r="USO39" s="46"/>
      <c r="USP39" s="46"/>
      <c r="USQ39" s="46"/>
      <c r="USR39" s="46"/>
      <c r="USS39" s="46"/>
      <c r="UST39" s="46"/>
      <c r="USU39" s="46"/>
      <c r="USV39" s="46"/>
      <c r="USW39" s="46"/>
      <c r="USX39" s="46"/>
      <c r="USY39" s="46"/>
      <c r="USZ39" s="46"/>
      <c r="UTA39" s="46"/>
      <c r="UTB39" s="46"/>
      <c r="UTC39" s="46"/>
      <c r="UTD39" s="46"/>
      <c r="UTE39" s="46"/>
      <c r="UTF39" s="46"/>
      <c r="UTG39" s="46"/>
      <c r="UTH39" s="46"/>
      <c r="UTI39" s="46"/>
      <c r="UTJ39" s="46"/>
      <c r="UTK39" s="46"/>
      <c r="UTL39" s="46"/>
      <c r="UTM39" s="46"/>
      <c r="UTN39" s="46"/>
      <c r="UTO39" s="46"/>
      <c r="UTP39" s="46"/>
      <c r="UTQ39" s="46"/>
      <c r="UTR39" s="46"/>
      <c r="UTS39" s="46"/>
      <c r="UTT39" s="46"/>
      <c r="UTU39" s="46"/>
      <c r="UTV39" s="46"/>
      <c r="UTW39" s="46"/>
      <c r="UTX39" s="46"/>
      <c r="UTY39" s="46"/>
      <c r="UTZ39" s="46"/>
      <c r="UUA39" s="46"/>
      <c r="UUB39" s="46"/>
      <c r="UUC39" s="46"/>
      <c r="UUD39" s="46"/>
      <c r="UUE39" s="46"/>
      <c r="UUF39" s="46"/>
      <c r="UUG39" s="46"/>
      <c r="UUH39" s="46"/>
      <c r="UUI39" s="46"/>
      <c r="UUJ39" s="46"/>
      <c r="UUK39" s="46"/>
      <c r="UUL39" s="46"/>
      <c r="UUM39" s="46"/>
      <c r="UUN39" s="46"/>
      <c r="UUO39" s="46"/>
      <c r="UUP39" s="46"/>
      <c r="UUQ39" s="46"/>
      <c r="UUR39" s="46"/>
      <c r="UUS39" s="46"/>
      <c r="UUT39" s="46"/>
      <c r="UUU39" s="46"/>
      <c r="UUV39" s="46"/>
      <c r="UUW39" s="46"/>
      <c r="UUX39" s="46"/>
      <c r="UUY39" s="46"/>
      <c r="UUZ39" s="46"/>
      <c r="UVA39" s="46"/>
      <c r="UVB39" s="46"/>
      <c r="UVC39" s="46"/>
      <c r="UVD39" s="46"/>
      <c r="UVE39" s="46"/>
      <c r="UVF39" s="46"/>
      <c r="UVG39" s="46"/>
      <c r="UVH39" s="46"/>
      <c r="UVI39" s="46"/>
      <c r="UVJ39" s="46"/>
      <c r="UVK39" s="46"/>
      <c r="UVL39" s="46"/>
      <c r="UVM39" s="46"/>
      <c r="UVN39" s="46"/>
      <c r="UVO39" s="46"/>
      <c r="UVP39" s="46"/>
      <c r="UVQ39" s="46"/>
      <c r="UVR39" s="46"/>
      <c r="UVS39" s="46"/>
      <c r="UVT39" s="46"/>
      <c r="UVU39" s="46"/>
      <c r="UVV39" s="46"/>
      <c r="UVW39" s="46"/>
      <c r="UVX39" s="46"/>
      <c r="UVY39" s="46"/>
      <c r="UVZ39" s="46"/>
      <c r="UWA39" s="46"/>
      <c r="UWB39" s="46"/>
      <c r="UWC39" s="46"/>
      <c r="UWD39" s="46"/>
      <c r="UWE39" s="46"/>
      <c r="UWF39" s="46"/>
      <c r="UWG39" s="46"/>
      <c r="UWH39" s="46"/>
      <c r="UWI39" s="46"/>
      <c r="UWJ39" s="46"/>
      <c r="UWK39" s="46"/>
      <c r="UWL39" s="46"/>
      <c r="UWM39" s="46"/>
      <c r="UWN39" s="46"/>
      <c r="UWO39" s="46"/>
      <c r="UWP39" s="46"/>
      <c r="UWQ39" s="46"/>
      <c r="UWR39" s="46"/>
      <c r="UWS39" s="46"/>
      <c r="UWT39" s="46"/>
      <c r="UWU39" s="46"/>
      <c r="UWV39" s="46"/>
      <c r="UWW39" s="46"/>
      <c r="UWX39" s="46"/>
      <c r="UWY39" s="46"/>
      <c r="UWZ39" s="46"/>
      <c r="UXA39" s="46"/>
      <c r="UXB39" s="46"/>
      <c r="UXC39" s="46"/>
      <c r="UXD39" s="46"/>
      <c r="UXE39" s="46"/>
      <c r="UXF39" s="46"/>
      <c r="UXG39" s="46"/>
      <c r="UXH39" s="46"/>
      <c r="UXI39" s="46"/>
      <c r="UXJ39" s="46"/>
      <c r="UXK39" s="46"/>
      <c r="UXL39" s="46"/>
      <c r="UXM39" s="46"/>
      <c r="UXN39" s="46"/>
      <c r="UXO39" s="46"/>
      <c r="UXP39" s="46"/>
      <c r="UXQ39" s="46"/>
      <c r="UXR39" s="46"/>
      <c r="UXS39" s="46"/>
      <c r="UXT39" s="46"/>
      <c r="UXU39" s="46"/>
      <c r="UXV39" s="46"/>
      <c r="UXW39" s="46"/>
      <c r="UXX39" s="46"/>
      <c r="UXY39" s="46"/>
      <c r="UXZ39" s="46"/>
      <c r="UYA39" s="46"/>
      <c r="UYB39" s="46"/>
      <c r="UYC39" s="46"/>
      <c r="UYD39" s="46"/>
      <c r="UYE39" s="46"/>
      <c r="UYF39" s="46"/>
      <c r="UYG39" s="46"/>
      <c r="UYH39" s="46"/>
      <c r="UYI39" s="46"/>
      <c r="UYJ39" s="46"/>
      <c r="UYK39" s="46"/>
      <c r="UYL39" s="46"/>
      <c r="UYM39" s="46"/>
      <c r="UYN39" s="46"/>
      <c r="UYO39" s="46"/>
      <c r="UYP39" s="46"/>
      <c r="UYQ39" s="46"/>
      <c r="UYR39" s="46"/>
      <c r="UYS39" s="46"/>
      <c r="UYT39" s="46"/>
      <c r="UYU39" s="46"/>
      <c r="UYV39" s="46"/>
      <c r="UYW39" s="46"/>
      <c r="UYX39" s="46"/>
      <c r="UYY39" s="46"/>
      <c r="UYZ39" s="46"/>
      <c r="UZA39" s="46"/>
      <c r="UZB39" s="46"/>
      <c r="UZC39" s="46"/>
      <c r="UZD39" s="46"/>
      <c r="UZE39" s="46"/>
      <c r="UZF39" s="46"/>
      <c r="UZG39" s="46"/>
      <c r="UZH39" s="46"/>
      <c r="UZI39" s="46"/>
      <c r="UZJ39" s="46"/>
      <c r="UZK39" s="46"/>
      <c r="UZL39" s="46"/>
      <c r="UZM39" s="46"/>
      <c r="UZN39" s="46"/>
      <c r="UZO39" s="46"/>
      <c r="UZP39" s="46"/>
      <c r="UZQ39" s="46"/>
      <c r="UZR39" s="46"/>
      <c r="UZS39" s="46"/>
      <c r="UZT39" s="46"/>
      <c r="UZU39" s="46"/>
      <c r="UZV39" s="46"/>
      <c r="UZW39" s="46"/>
      <c r="UZX39" s="46"/>
      <c r="UZY39" s="46"/>
      <c r="UZZ39" s="46"/>
      <c r="VAA39" s="46"/>
      <c r="VAB39" s="46"/>
      <c r="VAC39" s="46"/>
      <c r="VAD39" s="46"/>
      <c r="VAE39" s="46"/>
      <c r="VAF39" s="46"/>
      <c r="VAG39" s="46"/>
      <c r="VAH39" s="46"/>
      <c r="VAI39" s="46"/>
      <c r="VAJ39" s="46"/>
      <c r="VAK39" s="46"/>
      <c r="VAL39" s="46"/>
      <c r="VAM39" s="46"/>
      <c r="VAN39" s="46"/>
      <c r="VAO39" s="46"/>
      <c r="VAP39" s="46"/>
      <c r="VAQ39" s="46"/>
      <c r="VAR39" s="46"/>
      <c r="VAS39" s="46"/>
      <c r="VAT39" s="46"/>
      <c r="VAU39" s="46"/>
      <c r="VAV39" s="46"/>
      <c r="VAW39" s="46"/>
      <c r="VAX39" s="46"/>
      <c r="VAY39" s="46"/>
      <c r="VAZ39" s="46"/>
      <c r="VBA39" s="46"/>
      <c r="VBB39" s="46"/>
      <c r="VBC39" s="46"/>
      <c r="VBD39" s="46"/>
      <c r="VBE39" s="46"/>
      <c r="VBF39" s="46"/>
      <c r="VBG39" s="46"/>
      <c r="VBH39" s="46"/>
      <c r="VBI39" s="46"/>
      <c r="VBJ39" s="46"/>
      <c r="VBK39" s="46"/>
      <c r="VBL39" s="46"/>
      <c r="VBM39" s="46"/>
      <c r="VBN39" s="46"/>
      <c r="VBO39" s="46"/>
      <c r="VBP39" s="46"/>
      <c r="VBQ39" s="46"/>
      <c r="VBR39" s="46"/>
      <c r="VBS39" s="46"/>
      <c r="VBT39" s="46"/>
      <c r="VBU39" s="46"/>
      <c r="VBV39" s="46"/>
      <c r="VBW39" s="46"/>
      <c r="VBX39" s="46"/>
      <c r="VBY39" s="46"/>
      <c r="VBZ39" s="46"/>
      <c r="VCA39" s="46"/>
      <c r="VCB39" s="46"/>
      <c r="VCC39" s="46"/>
      <c r="VCD39" s="46"/>
      <c r="VCE39" s="46"/>
      <c r="VCF39" s="46"/>
      <c r="VCG39" s="46"/>
      <c r="VCH39" s="46"/>
      <c r="VCI39" s="46"/>
      <c r="VCJ39" s="46"/>
      <c r="VCK39" s="46"/>
      <c r="VCL39" s="46"/>
      <c r="VCM39" s="46"/>
      <c r="VCN39" s="46"/>
      <c r="VCO39" s="46"/>
      <c r="VCP39" s="46"/>
      <c r="VCQ39" s="46"/>
      <c r="VCR39" s="46"/>
      <c r="VCS39" s="46"/>
      <c r="VCT39" s="46"/>
      <c r="VCU39" s="46"/>
      <c r="VCV39" s="46"/>
      <c r="VCW39" s="46"/>
      <c r="VCX39" s="46"/>
      <c r="VCY39" s="46"/>
      <c r="VCZ39" s="46"/>
      <c r="VDA39" s="46"/>
      <c r="VDB39" s="46"/>
      <c r="VDC39" s="46"/>
      <c r="VDD39" s="46"/>
      <c r="VDE39" s="46"/>
      <c r="VDF39" s="46"/>
      <c r="VDG39" s="46"/>
      <c r="VDH39" s="46"/>
      <c r="VDI39" s="46"/>
      <c r="VDJ39" s="46"/>
      <c r="VDK39" s="46"/>
      <c r="VDL39" s="46"/>
      <c r="VDM39" s="46"/>
      <c r="VDN39" s="46"/>
      <c r="VDO39" s="46"/>
      <c r="VDP39" s="46"/>
      <c r="VDQ39" s="46"/>
      <c r="VDR39" s="46"/>
      <c r="VDS39" s="46"/>
      <c r="VDT39" s="46"/>
      <c r="VDU39" s="46"/>
      <c r="VDV39" s="46"/>
      <c r="VDW39" s="46"/>
      <c r="VDX39" s="46"/>
      <c r="VDY39" s="46"/>
      <c r="VDZ39" s="46"/>
      <c r="VEA39" s="46"/>
      <c r="VEB39" s="46"/>
      <c r="VEC39" s="46"/>
      <c r="VED39" s="46"/>
      <c r="VEE39" s="46"/>
      <c r="VEF39" s="46"/>
      <c r="VEG39" s="46"/>
      <c r="VEH39" s="46"/>
      <c r="VEI39" s="46"/>
      <c r="VEJ39" s="46"/>
      <c r="VEK39" s="46"/>
      <c r="VEL39" s="46"/>
      <c r="VEM39" s="46"/>
      <c r="VEN39" s="46"/>
      <c r="VEO39" s="46"/>
      <c r="VEP39" s="46"/>
      <c r="VEQ39" s="46"/>
      <c r="VER39" s="46"/>
      <c r="VES39" s="46"/>
      <c r="VET39" s="46"/>
      <c r="VEU39" s="46"/>
      <c r="VEV39" s="46"/>
      <c r="VEW39" s="46"/>
      <c r="VEX39" s="46"/>
      <c r="VEY39" s="46"/>
      <c r="VEZ39" s="46"/>
      <c r="VFA39" s="46"/>
      <c r="VFB39" s="46"/>
      <c r="VFC39" s="46"/>
      <c r="VFD39" s="46"/>
      <c r="VFE39" s="46"/>
      <c r="VFF39" s="46"/>
      <c r="VFG39" s="46"/>
      <c r="VFH39" s="46"/>
      <c r="VFI39" s="46"/>
      <c r="VFJ39" s="46"/>
      <c r="VFK39" s="46"/>
      <c r="VFL39" s="46"/>
      <c r="VFM39" s="46"/>
      <c r="VFN39" s="46"/>
      <c r="VFO39" s="46"/>
      <c r="VFP39" s="46"/>
      <c r="VFQ39" s="46"/>
      <c r="VFR39" s="46"/>
      <c r="VFS39" s="46"/>
      <c r="VFT39" s="46"/>
      <c r="VFU39" s="46"/>
      <c r="VFV39" s="46"/>
      <c r="VFW39" s="46"/>
      <c r="VFX39" s="46"/>
      <c r="VFY39" s="46"/>
      <c r="VFZ39" s="46"/>
      <c r="VGA39" s="46"/>
      <c r="VGB39" s="46"/>
      <c r="VGC39" s="46"/>
      <c r="VGD39" s="46"/>
      <c r="VGE39" s="46"/>
      <c r="VGF39" s="46"/>
      <c r="VGG39" s="46"/>
      <c r="VGH39" s="46"/>
      <c r="VGI39" s="46"/>
      <c r="VGJ39" s="46"/>
      <c r="VGK39" s="46"/>
      <c r="VGL39" s="46"/>
      <c r="VGM39" s="46"/>
      <c r="VGN39" s="46"/>
      <c r="VGO39" s="46"/>
      <c r="VGP39" s="46"/>
      <c r="VGQ39" s="46"/>
      <c r="VGR39" s="46"/>
      <c r="VGS39" s="46"/>
      <c r="VGT39" s="46"/>
      <c r="VGU39" s="46"/>
      <c r="VGV39" s="46"/>
      <c r="VGW39" s="46"/>
      <c r="VGX39" s="46"/>
      <c r="VGY39" s="46"/>
      <c r="VGZ39" s="46"/>
      <c r="VHA39" s="46"/>
      <c r="VHB39" s="46"/>
      <c r="VHC39" s="46"/>
      <c r="VHD39" s="46"/>
      <c r="VHE39" s="46"/>
      <c r="VHF39" s="46"/>
      <c r="VHG39" s="46"/>
      <c r="VHH39" s="46"/>
      <c r="VHI39" s="46"/>
      <c r="VHJ39" s="46"/>
      <c r="VHK39" s="46"/>
      <c r="VHL39" s="46"/>
      <c r="VHM39" s="46"/>
      <c r="VHN39" s="46"/>
      <c r="VHO39" s="46"/>
      <c r="VHP39" s="46"/>
      <c r="VHQ39" s="46"/>
      <c r="VHR39" s="46"/>
      <c r="VHS39" s="46"/>
      <c r="VHT39" s="46"/>
      <c r="VHU39" s="46"/>
      <c r="VHV39" s="46"/>
      <c r="VHW39" s="46"/>
      <c r="VHX39" s="46"/>
      <c r="VHY39" s="46"/>
      <c r="VHZ39" s="46"/>
      <c r="VIA39" s="46"/>
      <c r="VIB39" s="46"/>
      <c r="VIC39" s="46"/>
      <c r="VID39" s="46"/>
      <c r="VIE39" s="46"/>
      <c r="VIF39" s="46"/>
      <c r="VIG39" s="46"/>
      <c r="VIH39" s="46"/>
      <c r="VII39" s="46"/>
      <c r="VIJ39" s="46"/>
      <c r="VIK39" s="46"/>
      <c r="VIL39" s="46"/>
      <c r="VIM39" s="46"/>
      <c r="VIN39" s="46"/>
      <c r="VIO39" s="46"/>
      <c r="VIP39" s="46"/>
      <c r="VIQ39" s="46"/>
      <c r="VIR39" s="46"/>
      <c r="VIS39" s="46"/>
      <c r="VIT39" s="46"/>
      <c r="VIU39" s="46"/>
      <c r="VIV39" s="46"/>
      <c r="VIW39" s="46"/>
      <c r="VIX39" s="46"/>
      <c r="VIY39" s="46"/>
      <c r="VIZ39" s="46"/>
      <c r="VJA39" s="46"/>
      <c r="VJB39" s="46"/>
      <c r="VJC39" s="46"/>
      <c r="VJD39" s="46"/>
      <c r="VJE39" s="46"/>
      <c r="VJF39" s="46"/>
      <c r="VJG39" s="46"/>
      <c r="VJH39" s="46"/>
      <c r="VJI39" s="46"/>
      <c r="VJJ39" s="46"/>
      <c r="VJK39" s="46"/>
      <c r="VJL39" s="46"/>
      <c r="VJM39" s="46"/>
      <c r="VJN39" s="46"/>
      <c r="VJO39" s="46"/>
      <c r="VJP39" s="46"/>
      <c r="VJQ39" s="46"/>
      <c r="VJR39" s="46"/>
      <c r="VJS39" s="46"/>
      <c r="VJT39" s="46"/>
      <c r="VJU39" s="46"/>
      <c r="VJV39" s="46"/>
      <c r="VJW39" s="46"/>
      <c r="VJX39" s="46"/>
      <c r="VJY39" s="46"/>
      <c r="VJZ39" s="46"/>
      <c r="VKA39" s="46"/>
      <c r="VKB39" s="46"/>
      <c r="VKC39" s="46"/>
      <c r="VKD39" s="46"/>
      <c r="VKE39" s="46"/>
      <c r="VKF39" s="46"/>
      <c r="VKG39" s="46"/>
      <c r="VKH39" s="46"/>
      <c r="VKI39" s="46"/>
      <c r="VKJ39" s="46"/>
      <c r="VKK39" s="46"/>
      <c r="VKL39" s="46"/>
      <c r="VKM39" s="46"/>
      <c r="VKN39" s="46"/>
      <c r="VKO39" s="46"/>
      <c r="VKP39" s="46"/>
      <c r="VKQ39" s="46"/>
      <c r="VKR39" s="46"/>
      <c r="VKS39" s="46"/>
      <c r="VKT39" s="46"/>
      <c r="VKU39" s="46"/>
      <c r="VKV39" s="46"/>
      <c r="VKW39" s="46"/>
      <c r="VKX39" s="46"/>
      <c r="VKY39" s="46"/>
      <c r="VKZ39" s="46"/>
      <c r="VLA39" s="46"/>
      <c r="VLB39" s="46"/>
      <c r="VLC39" s="46"/>
      <c r="VLD39" s="46"/>
      <c r="VLE39" s="46"/>
      <c r="VLF39" s="46"/>
      <c r="VLG39" s="46"/>
      <c r="VLH39" s="46"/>
      <c r="VLI39" s="46"/>
      <c r="VLJ39" s="46"/>
      <c r="VLK39" s="46"/>
      <c r="VLL39" s="46"/>
      <c r="VLM39" s="46"/>
      <c r="VLN39" s="46"/>
      <c r="VLO39" s="46"/>
      <c r="VLP39" s="46"/>
      <c r="VLQ39" s="46"/>
      <c r="VLR39" s="46"/>
      <c r="VLS39" s="46"/>
      <c r="VLT39" s="46"/>
      <c r="VLU39" s="46"/>
      <c r="VLV39" s="46"/>
      <c r="VLW39" s="46"/>
      <c r="VLX39" s="46"/>
      <c r="VLY39" s="46"/>
      <c r="VLZ39" s="46"/>
      <c r="VMA39" s="46"/>
      <c r="VMB39" s="46"/>
      <c r="VMC39" s="46"/>
      <c r="VMD39" s="46"/>
      <c r="VME39" s="46"/>
      <c r="VMF39" s="46"/>
      <c r="VMG39" s="46"/>
      <c r="VMH39" s="46"/>
      <c r="VMI39" s="46"/>
      <c r="VMJ39" s="46"/>
      <c r="VMK39" s="46"/>
      <c r="VML39" s="46"/>
      <c r="VMM39" s="46"/>
      <c r="VMN39" s="46"/>
      <c r="VMO39" s="46"/>
      <c r="VMP39" s="46"/>
      <c r="VMQ39" s="46"/>
      <c r="VMR39" s="46"/>
      <c r="VMS39" s="46"/>
      <c r="VMT39" s="46"/>
      <c r="VMU39" s="46"/>
      <c r="VMV39" s="46"/>
      <c r="VMW39" s="46"/>
      <c r="VMX39" s="46"/>
      <c r="VMY39" s="46"/>
      <c r="VMZ39" s="46"/>
      <c r="VNA39" s="46"/>
      <c r="VNB39" s="46"/>
      <c r="VNC39" s="46"/>
      <c r="VND39" s="46"/>
      <c r="VNE39" s="46"/>
      <c r="VNF39" s="46"/>
      <c r="VNG39" s="46"/>
      <c r="VNH39" s="46"/>
      <c r="VNI39" s="46"/>
      <c r="VNJ39" s="46"/>
      <c r="VNK39" s="46"/>
      <c r="VNL39" s="46"/>
      <c r="VNM39" s="46"/>
      <c r="VNN39" s="46"/>
      <c r="VNO39" s="46"/>
      <c r="VNP39" s="46"/>
      <c r="VNQ39" s="46"/>
      <c r="VNR39" s="46"/>
      <c r="VNS39" s="46"/>
      <c r="VNT39" s="46"/>
      <c r="VNU39" s="46"/>
      <c r="VNV39" s="46"/>
      <c r="VNW39" s="46"/>
      <c r="VNX39" s="46"/>
      <c r="VNY39" s="46"/>
      <c r="VNZ39" s="46"/>
      <c r="VOA39" s="46"/>
      <c r="VOB39" s="46"/>
      <c r="VOC39" s="46"/>
      <c r="VOD39" s="46"/>
      <c r="VOE39" s="46"/>
      <c r="VOF39" s="46"/>
      <c r="VOG39" s="46"/>
      <c r="VOH39" s="46"/>
      <c r="VOI39" s="46"/>
      <c r="VOJ39" s="46"/>
      <c r="VOK39" s="46"/>
      <c r="VOL39" s="46"/>
      <c r="VOM39" s="46"/>
      <c r="VON39" s="46"/>
      <c r="VOO39" s="46"/>
      <c r="VOP39" s="46"/>
      <c r="VOQ39" s="46"/>
      <c r="VOR39" s="46"/>
      <c r="VOS39" s="46"/>
      <c r="VOT39" s="46"/>
      <c r="VOU39" s="46"/>
      <c r="VOV39" s="46"/>
      <c r="VOW39" s="46"/>
      <c r="VOX39" s="46"/>
      <c r="VOY39" s="46"/>
      <c r="VOZ39" s="46"/>
      <c r="VPA39" s="46"/>
      <c r="VPB39" s="46"/>
      <c r="VPC39" s="46"/>
      <c r="VPD39" s="46"/>
      <c r="VPE39" s="46"/>
      <c r="VPF39" s="46"/>
      <c r="VPG39" s="46"/>
      <c r="VPH39" s="46"/>
      <c r="VPI39" s="46"/>
      <c r="VPJ39" s="46"/>
      <c r="VPK39" s="46"/>
      <c r="VPL39" s="46"/>
      <c r="VPM39" s="46"/>
      <c r="VPN39" s="46"/>
      <c r="VPO39" s="46"/>
      <c r="VPP39" s="46"/>
      <c r="VPQ39" s="46"/>
      <c r="VPR39" s="46"/>
      <c r="VPS39" s="46"/>
      <c r="VPT39" s="46"/>
      <c r="VPU39" s="46"/>
      <c r="VPV39" s="46"/>
      <c r="VPW39" s="46"/>
      <c r="VPX39" s="46"/>
      <c r="VPY39" s="46"/>
      <c r="VPZ39" s="46"/>
      <c r="VQA39" s="46"/>
      <c r="VQB39" s="46"/>
      <c r="VQC39" s="46"/>
      <c r="VQD39" s="46"/>
      <c r="VQE39" s="46"/>
      <c r="VQF39" s="46"/>
      <c r="VQG39" s="46"/>
      <c r="VQH39" s="46"/>
      <c r="VQI39" s="46"/>
      <c r="VQJ39" s="46"/>
      <c r="VQK39" s="46"/>
      <c r="VQL39" s="46"/>
      <c r="VQM39" s="46"/>
      <c r="VQN39" s="46"/>
      <c r="VQO39" s="46"/>
      <c r="VQP39" s="46"/>
      <c r="VQQ39" s="46"/>
      <c r="VQR39" s="46"/>
      <c r="VQS39" s="46"/>
      <c r="VQT39" s="46"/>
      <c r="VQU39" s="46"/>
      <c r="VQV39" s="46"/>
      <c r="VQW39" s="46"/>
      <c r="VQX39" s="46"/>
      <c r="VQY39" s="46"/>
      <c r="VQZ39" s="46"/>
      <c r="VRA39" s="46"/>
      <c r="VRB39" s="46"/>
      <c r="VRC39" s="46"/>
      <c r="VRD39" s="46"/>
      <c r="VRE39" s="46"/>
      <c r="VRF39" s="46"/>
      <c r="VRG39" s="46"/>
      <c r="VRH39" s="46"/>
      <c r="VRI39" s="46"/>
      <c r="VRJ39" s="46"/>
      <c r="VRK39" s="46"/>
      <c r="VRL39" s="46"/>
      <c r="VRM39" s="46"/>
      <c r="VRN39" s="46"/>
      <c r="VRO39" s="46"/>
      <c r="VRP39" s="46"/>
      <c r="VRQ39" s="46"/>
      <c r="VRR39" s="46"/>
      <c r="VRS39" s="46"/>
      <c r="VRT39" s="46"/>
      <c r="VRU39" s="46"/>
      <c r="VRV39" s="46"/>
      <c r="VRW39" s="46"/>
      <c r="VRX39" s="46"/>
      <c r="VRY39" s="46"/>
      <c r="VRZ39" s="46"/>
      <c r="VSA39" s="46"/>
      <c r="VSB39" s="46"/>
      <c r="VSC39" s="46"/>
      <c r="VSD39" s="46"/>
      <c r="VSE39" s="46"/>
      <c r="VSF39" s="46"/>
      <c r="VSG39" s="46"/>
      <c r="VSH39" s="46"/>
      <c r="VSI39" s="46"/>
      <c r="VSJ39" s="46"/>
      <c r="VSK39" s="46"/>
      <c r="VSL39" s="46"/>
      <c r="VSM39" s="46"/>
      <c r="VSN39" s="46"/>
      <c r="VSO39" s="46"/>
      <c r="VSP39" s="46"/>
      <c r="VSQ39" s="46"/>
      <c r="VSR39" s="46"/>
      <c r="VSS39" s="46"/>
      <c r="VST39" s="46"/>
      <c r="VSU39" s="46"/>
      <c r="VSV39" s="46"/>
      <c r="VSW39" s="46"/>
      <c r="VSX39" s="46"/>
      <c r="VSY39" s="46"/>
      <c r="VSZ39" s="46"/>
      <c r="VTA39" s="46"/>
      <c r="VTB39" s="46"/>
      <c r="VTC39" s="46"/>
      <c r="VTD39" s="46"/>
      <c r="VTE39" s="46"/>
      <c r="VTF39" s="46"/>
      <c r="VTG39" s="46"/>
      <c r="VTH39" s="46"/>
      <c r="VTI39" s="46"/>
      <c r="VTJ39" s="46"/>
      <c r="VTK39" s="46"/>
      <c r="VTL39" s="46"/>
      <c r="VTM39" s="46"/>
      <c r="VTN39" s="46"/>
      <c r="VTO39" s="46"/>
      <c r="VTP39" s="46"/>
      <c r="VTQ39" s="46"/>
      <c r="VTR39" s="46"/>
      <c r="VTS39" s="46"/>
      <c r="VTT39" s="46"/>
      <c r="VTU39" s="46"/>
      <c r="VTV39" s="46"/>
      <c r="VTW39" s="46"/>
      <c r="VTX39" s="46"/>
      <c r="VTY39" s="46"/>
      <c r="VTZ39" s="46"/>
      <c r="VUA39" s="46"/>
      <c r="VUB39" s="46"/>
      <c r="VUC39" s="46"/>
      <c r="VUD39" s="46"/>
      <c r="VUE39" s="46"/>
      <c r="VUF39" s="46"/>
      <c r="VUG39" s="46"/>
      <c r="VUH39" s="46"/>
      <c r="VUI39" s="46"/>
      <c r="VUJ39" s="46"/>
      <c r="VUK39" s="46"/>
      <c r="VUL39" s="46"/>
      <c r="VUM39" s="46"/>
      <c r="VUN39" s="46"/>
      <c r="VUO39" s="46"/>
      <c r="VUP39" s="46"/>
      <c r="VUQ39" s="46"/>
      <c r="VUR39" s="46"/>
      <c r="VUS39" s="46"/>
      <c r="VUT39" s="46"/>
      <c r="VUU39" s="46"/>
      <c r="VUV39" s="46"/>
      <c r="VUW39" s="46"/>
      <c r="VUX39" s="46"/>
      <c r="VUY39" s="46"/>
      <c r="VUZ39" s="46"/>
      <c r="VVA39" s="46"/>
      <c r="VVB39" s="46"/>
      <c r="VVC39" s="46"/>
      <c r="VVD39" s="46"/>
      <c r="VVE39" s="46"/>
      <c r="VVF39" s="46"/>
      <c r="VVG39" s="46"/>
      <c r="VVH39" s="46"/>
      <c r="VVI39" s="46"/>
      <c r="VVJ39" s="46"/>
      <c r="VVK39" s="46"/>
      <c r="VVL39" s="46"/>
      <c r="VVM39" s="46"/>
      <c r="VVN39" s="46"/>
      <c r="VVO39" s="46"/>
      <c r="VVP39" s="46"/>
      <c r="VVQ39" s="46"/>
      <c r="VVR39" s="46"/>
      <c r="VVS39" s="46"/>
      <c r="VVT39" s="46"/>
      <c r="VVU39" s="46"/>
      <c r="VVV39" s="46"/>
      <c r="VVW39" s="46"/>
      <c r="VVX39" s="46"/>
      <c r="VVY39" s="46"/>
      <c r="VVZ39" s="46"/>
      <c r="VWA39" s="46"/>
      <c r="VWB39" s="46"/>
      <c r="VWC39" s="46"/>
      <c r="VWD39" s="46"/>
      <c r="VWE39" s="46"/>
      <c r="VWF39" s="46"/>
      <c r="VWG39" s="46"/>
      <c r="VWH39" s="46"/>
      <c r="VWI39" s="46"/>
      <c r="VWJ39" s="46"/>
      <c r="VWK39" s="46"/>
      <c r="VWL39" s="46"/>
      <c r="VWM39" s="46"/>
      <c r="VWN39" s="46"/>
      <c r="VWO39" s="46"/>
      <c r="VWP39" s="46"/>
      <c r="VWQ39" s="46"/>
      <c r="VWR39" s="46"/>
      <c r="VWS39" s="46"/>
      <c r="VWT39" s="46"/>
      <c r="VWU39" s="46"/>
      <c r="VWV39" s="46"/>
      <c r="VWW39" s="46"/>
      <c r="VWX39" s="46"/>
      <c r="VWY39" s="46"/>
      <c r="VWZ39" s="46"/>
      <c r="VXA39" s="46"/>
      <c r="VXB39" s="46"/>
      <c r="VXC39" s="46"/>
      <c r="VXD39" s="46"/>
      <c r="VXE39" s="46"/>
      <c r="VXF39" s="46"/>
      <c r="VXG39" s="46"/>
      <c r="VXH39" s="46"/>
      <c r="VXI39" s="46"/>
      <c r="VXJ39" s="46"/>
      <c r="VXK39" s="46"/>
      <c r="VXL39" s="46"/>
      <c r="VXM39" s="46"/>
      <c r="VXN39" s="46"/>
      <c r="VXO39" s="46"/>
      <c r="VXP39" s="46"/>
      <c r="VXQ39" s="46"/>
      <c r="VXR39" s="46"/>
      <c r="VXS39" s="46"/>
      <c r="VXT39" s="46"/>
      <c r="VXU39" s="46"/>
      <c r="VXV39" s="46"/>
      <c r="VXW39" s="46"/>
      <c r="VXX39" s="46"/>
      <c r="VXY39" s="46"/>
      <c r="VXZ39" s="46"/>
      <c r="VYA39" s="46"/>
      <c r="VYB39" s="46"/>
      <c r="VYC39" s="46"/>
      <c r="VYD39" s="46"/>
      <c r="VYE39" s="46"/>
      <c r="VYF39" s="46"/>
      <c r="VYG39" s="46"/>
      <c r="VYH39" s="46"/>
      <c r="VYI39" s="46"/>
      <c r="VYJ39" s="46"/>
      <c r="VYK39" s="46"/>
      <c r="VYL39" s="46"/>
      <c r="VYM39" s="46"/>
      <c r="VYN39" s="46"/>
      <c r="VYO39" s="46"/>
      <c r="VYP39" s="46"/>
      <c r="VYQ39" s="46"/>
      <c r="VYR39" s="46"/>
      <c r="VYS39" s="46"/>
      <c r="VYT39" s="46"/>
      <c r="VYU39" s="46"/>
      <c r="VYV39" s="46"/>
      <c r="VYW39" s="46"/>
      <c r="VYX39" s="46"/>
      <c r="VYY39" s="46"/>
      <c r="VYZ39" s="46"/>
      <c r="VZA39" s="46"/>
      <c r="VZB39" s="46"/>
      <c r="VZC39" s="46"/>
      <c r="VZD39" s="46"/>
      <c r="VZE39" s="46"/>
      <c r="VZF39" s="46"/>
      <c r="VZG39" s="46"/>
      <c r="VZH39" s="46"/>
      <c r="VZI39" s="46"/>
      <c r="VZJ39" s="46"/>
      <c r="VZK39" s="46"/>
      <c r="VZL39" s="46"/>
      <c r="VZM39" s="46"/>
      <c r="VZN39" s="46"/>
      <c r="VZO39" s="46"/>
      <c r="VZP39" s="46"/>
      <c r="VZQ39" s="46"/>
      <c r="VZR39" s="46"/>
      <c r="VZS39" s="46"/>
      <c r="VZT39" s="46"/>
      <c r="VZU39" s="46"/>
      <c r="VZV39" s="46"/>
      <c r="VZW39" s="46"/>
      <c r="VZX39" s="46"/>
      <c r="VZY39" s="46"/>
      <c r="VZZ39" s="46"/>
      <c r="WAA39" s="46"/>
      <c r="WAB39" s="46"/>
      <c r="WAC39" s="46"/>
      <c r="WAD39" s="46"/>
      <c r="WAE39" s="46"/>
      <c r="WAF39" s="46"/>
      <c r="WAG39" s="46"/>
      <c r="WAH39" s="46"/>
      <c r="WAI39" s="46"/>
      <c r="WAJ39" s="46"/>
      <c r="WAK39" s="46"/>
      <c r="WAL39" s="46"/>
      <c r="WAM39" s="46"/>
      <c r="WAN39" s="46"/>
      <c r="WAO39" s="46"/>
      <c r="WAP39" s="46"/>
      <c r="WAQ39" s="46"/>
      <c r="WAR39" s="46"/>
      <c r="WAS39" s="46"/>
      <c r="WAT39" s="46"/>
      <c r="WAU39" s="46"/>
      <c r="WAV39" s="46"/>
      <c r="WAW39" s="46"/>
      <c r="WAX39" s="46"/>
      <c r="WAY39" s="46"/>
      <c r="WAZ39" s="46"/>
      <c r="WBA39" s="46"/>
      <c r="WBB39" s="46"/>
      <c r="WBC39" s="46"/>
      <c r="WBD39" s="46"/>
      <c r="WBE39" s="46"/>
      <c r="WBF39" s="46"/>
      <c r="WBG39" s="46"/>
      <c r="WBH39" s="46"/>
      <c r="WBI39" s="46"/>
      <c r="WBJ39" s="46"/>
      <c r="WBK39" s="46"/>
      <c r="WBL39" s="46"/>
      <c r="WBM39" s="46"/>
      <c r="WBN39" s="46"/>
      <c r="WBO39" s="46"/>
      <c r="WBP39" s="46"/>
      <c r="WBQ39" s="46"/>
      <c r="WBR39" s="46"/>
      <c r="WBS39" s="46"/>
      <c r="WBT39" s="46"/>
      <c r="WBU39" s="46"/>
      <c r="WBV39" s="46"/>
      <c r="WBW39" s="46"/>
      <c r="WBX39" s="46"/>
      <c r="WBY39" s="46"/>
      <c r="WBZ39" s="46"/>
      <c r="WCA39" s="46"/>
      <c r="WCB39" s="46"/>
      <c r="WCC39" s="46"/>
      <c r="WCD39" s="46"/>
      <c r="WCE39" s="46"/>
      <c r="WCF39" s="46"/>
      <c r="WCG39" s="46"/>
      <c r="WCH39" s="46"/>
      <c r="WCI39" s="46"/>
      <c r="WCJ39" s="46"/>
      <c r="WCK39" s="46"/>
      <c r="WCL39" s="46"/>
      <c r="WCM39" s="46"/>
      <c r="WCN39" s="46"/>
      <c r="WCO39" s="46"/>
      <c r="WCP39" s="46"/>
      <c r="WCQ39" s="46"/>
      <c r="WCR39" s="46"/>
      <c r="WCS39" s="46"/>
      <c r="WCT39" s="46"/>
      <c r="WCU39" s="46"/>
      <c r="WCV39" s="46"/>
      <c r="WCW39" s="46"/>
      <c r="WCX39" s="46"/>
      <c r="WCY39" s="46"/>
      <c r="WCZ39" s="46"/>
      <c r="WDA39" s="46"/>
      <c r="WDB39" s="46"/>
      <c r="WDC39" s="46"/>
      <c r="WDD39" s="46"/>
      <c r="WDE39" s="46"/>
      <c r="WDF39" s="46"/>
      <c r="WDG39" s="46"/>
      <c r="WDH39" s="46"/>
      <c r="WDI39" s="46"/>
      <c r="WDJ39" s="46"/>
      <c r="WDK39" s="46"/>
      <c r="WDL39" s="46"/>
      <c r="WDM39" s="46"/>
      <c r="WDN39" s="46"/>
      <c r="WDO39" s="46"/>
      <c r="WDP39" s="46"/>
      <c r="WDQ39" s="46"/>
      <c r="WDR39" s="46"/>
      <c r="WDS39" s="46"/>
      <c r="WDT39" s="46"/>
      <c r="WDU39" s="46"/>
      <c r="WDV39" s="46"/>
      <c r="WDW39" s="46"/>
      <c r="WDX39" s="46"/>
      <c r="WDY39" s="46"/>
      <c r="WDZ39" s="46"/>
      <c r="WEA39" s="46"/>
      <c r="WEB39" s="46"/>
      <c r="WEC39" s="46"/>
      <c r="WED39" s="46"/>
      <c r="WEE39" s="46"/>
      <c r="WEF39" s="46"/>
      <c r="WEG39" s="46"/>
      <c r="WEH39" s="46"/>
      <c r="WEI39" s="46"/>
      <c r="WEJ39" s="46"/>
      <c r="WEK39" s="46"/>
      <c r="WEL39" s="46"/>
      <c r="WEM39" s="46"/>
      <c r="WEN39" s="46"/>
      <c r="WEO39" s="46"/>
      <c r="WEP39" s="46"/>
      <c r="WEQ39" s="46"/>
      <c r="WER39" s="46"/>
      <c r="WES39" s="46"/>
      <c r="WET39" s="46"/>
      <c r="WEU39" s="46"/>
      <c r="WEV39" s="46"/>
      <c r="WEW39" s="46"/>
      <c r="WEX39" s="46"/>
      <c r="WEY39" s="46"/>
      <c r="WEZ39" s="46"/>
      <c r="WFA39" s="46"/>
      <c r="WFB39" s="46"/>
      <c r="WFC39" s="46"/>
      <c r="WFD39" s="46"/>
      <c r="WFE39" s="46"/>
      <c r="WFF39" s="46"/>
      <c r="WFG39" s="46"/>
      <c r="WFH39" s="46"/>
      <c r="WFI39" s="46"/>
      <c r="WFJ39" s="46"/>
      <c r="WFK39" s="46"/>
      <c r="WFL39" s="46"/>
      <c r="WFM39" s="46"/>
      <c r="WFN39" s="46"/>
      <c r="WFO39" s="46"/>
      <c r="WFP39" s="46"/>
      <c r="WFQ39" s="46"/>
      <c r="WFR39" s="46"/>
      <c r="WFS39" s="46"/>
      <c r="WFT39" s="46"/>
      <c r="WFU39" s="46"/>
      <c r="WFV39" s="46"/>
      <c r="WFW39" s="46"/>
      <c r="WFX39" s="46"/>
      <c r="WFY39" s="46"/>
      <c r="WFZ39" s="46"/>
      <c r="WGA39" s="46"/>
      <c r="WGB39" s="46"/>
      <c r="WGC39" s="46"/>
      <c r="WGD39" s="46"/>
      <c r="WGE39" s="46"/>
      <c r="WGF39" s="46"/>
      <c r="WGG39" s="46"/>
      <c r="WGH39" s="46"/>
      <c r="WGI39" s="46"/>
      <c r="WGJ39" s="46"/>
      <c r="WGK39" s="46"/>
      <c r="WGL39" s="46"/>
      <c r="WGM39" s="46"/>
      <c r="WGN39" s="46"/>
      <c r="WGO39" s="46"/>
      <c r="WGP39" s="46"/>
      <c r="WGQ39" s="46"/>
      <c r="WGR39" s="46"/>
      <c r="WGS39" s="46"/>
      <c r="WGT39" s="46"/>
      <c r="WGU39" s="46"/>
      <c r="WGV39" s="46"/>
      <c r="WGW39" s="46"/>
      <c r="WGX39" s="46"/>
      <c r="WGY39" s="46"/>
      <c r="WGZ39" s="46"/>
      <c r="WHA39" s="46"/>
      <c r="WHB39" s="46"/>
      <c r="WHC39" s="46"/>
      <c r="WHD39" s="46"/>
      <c r="WHE39" s="46"/>
      <c r="WHF39" s="46"/>
      <c r="WHG39" s="46"/>
      <c r="WHH39" s="46"/>
      <c r="WHI39" s="46"/>
      <c r="WHJ39" s="46"/>
      <c r="WHK39" s="46"/>
      <c r="WHL39" s="46"/>
      <c r="WHM39" s="46"/>
      <c r="WHN39" s="46"/>
      <c r="WHO39" s="46"/>
      <c r="WHP39" s="46"/>
      <c r="WHQ39" s="46"/>
      <c r="WHR39" s="46"/>
      <c r="WHS39" s="46"/>
      <c r="WHT39" s="46"/>
      <c r="WHU39" s="46"/>
      <c r="WHV39" s="46"/>
      <c r="WHW39" s="46"/>
      <c r="WHX39" s="46"/>
      <c r="WHY39" s="46"/>
      <c r="WHZ39" s="46"/>
      <c r="WIA39" s="46"/>
      <c r="WIB39" s="46"/>
      <c r="WIC39" s="46"/>
      <c r="WID39" s="46"/>
      <c r="WIE39" s="46"/>
      <c r="WIF39" s="46"/>
      <c r="WIG39" s="46"/>
      <c r="WIH39" s="46"/>
      <c r="WII39" s="46"/>
      <c r="WIJ39" s="46"/>
      <c r="WIK39" s="46"/>
      <c r="WIL39" s="46"/>
      <c r="WIM39" s="46"/>
      <c r="WIN39" s="46"/>
      <c r="WIO39" s="46"/>
      <c r="WIP39" s="46"/>
      <c r="WIQ39" s="46"/>
      <c r="WIR39" s="46"/>
      <c r="WIS39" s="46"/>
      <c r="WIT39" s="46"/>
      <c r="WIU39" s="46"/>
      <c r="WIV39" s="46"/>
      <c r="WIW39" s="46"/>
      <c r="WIX39" s="46"/>
      <c r="WIY39" s="46"/>
      <c r="WIZ39" s="46"/>
      <c r="WJA39" s="46"/>
      <c r="WJB39" s="46"/>
      <c r="WJC39" s="46"/>
      <c r="WJD39" s="46"/>
      <c r="WJE39" s="46"/>
      <c r="WJF39" s="46"/>
      <c r="WJG39" s="46"/>
      <c r="WJH39" s="46"/>
      <c r="WJI39" s="46"/>
      <c r="WJJ39" s="46"/>
      <c r="WJK39" s="46"/>
      <c r="WJL39" s="46"/>
      <c r="WJM39" s="46"/>
      <c r="WJN39" s="46"/>
      <c r="WJO39" s="46"/>
      <c r="WJP39" s="46"/>
      <c r="WJQ39" s="46"/>
      <c r="WJR39" s="46"/>
      <c r="WJS39" s="46"/>
      <c r="WJT39" s="46"/>
      <c r="WJU39" s="46"/>
      <c r="WJV39" s="46"/>
      <c r="WJW39" s="46"/>
      <c r="WJX39" s="46"/>
      <c r="WJY39" s="46"/>
      <c r="WJZ39" s="46"/>
      <c r="WKA39" s="46"/>
      <c r="WKB39" s="46"/>
      <c r="WKC39" s="46"/>
      <c r="WKD39" s="46"/>
      <c r="WKE39" s="46"/>
      <c r="WKF39" s="46"/>
      <c r="WKG39" s="46"/>
      <c r="WKH39" s="46"/>
      <c r="WKI39" s="46"/>
      <c r="WKJ39" s="46"/>
      <c r="WKK39" s="46"/>
      <c r="WKL39" s="46"/>
      <c r="WKM39" s="46"/>
      <c r="WKN39" s="46"/>
      <c r="WKO39" s="46"/>
      <c r="WKP39" s="46"/>
      <c r="WKQ39" s="46"/>
      <c r="WKR39" s="46"/>
      <c r="WKS39" s="46"/>
      <c r="WKT39" s="46"/>
      <c r="WKU39" s="46"/>
      <c r="WKV39" s="46"/>
      <c r="WKW39" s="46"/>
      <c r="WKX39" s="46"/>
      <c r="WKY39" s="46"/>
      <c r="WKZ39" s="46"/>
      <c r="WLA39" s="46"/>
      <c r="WLB39" s="46"/>
      <c r="WLC39" s="46"/>
      <c r="WLD39" s="46"/>
      <c r="WLE39" s="46"/>
      <c r="WLF39" s="46"/>
      <c r="WLG39" s="46"/>
      <c r="WLH39" s="46"/>
      <c r="WLI39" s="46"/>
      <c r="WLJ39" s="46"/>
      <c r="WLK39" s="46"/>
      <c r="WLL39" s="46"/>
      <c r="WLM39" s="46"/>
      <c r="WLN39" s="46"/>
      <c r="WLO39" s="46"/>
      <c r="WLP39" s="46"/>
      <c r="WLQ39" s="46"/>
      <c r="WLR39" s="46"/>
      <c r="WLS39" s="46"/>
      <c r="WLT39" s="46"/>
      <c r="WLU39" s="46"/>
      <c r="WLV39" s="46"/>
      <c r="WLW39" s="46"/>
      <c r="WLX39" s="46"/>
      <c r="WLY39" s="46"/>
      <c r="WLZ39" s="46"/>
      <c r="WMA39" s="46"/>
      <c r="WMB39" s="46"/>
      <c r="WMC39" s="46"/>
      <c r="WMD39" s="46"/>
      <c r="WME39" s="46"/>
      <c r="WMF39" s="46"/>
      <c r="WMG39" s="46"/>
      <c r="WMH39" s="46"/>
      <c r="WMI39" s="46"/>
      <c r="WMJ39" s="46"/>
      <c r="WMK39" s="46"/>
      <c r="WML39" s="46"/>
      <c r="WMM39" s="46"/>
      <c r="WMN39" s="46"/>
      <c r="WMO39" s="46"/>
      <c r="WMP39" s="46"/>
      <c r="WMQ39" s="46"/>
      <c r="WMR39" s="46"/>
      <c r="WMS39" s="46"/>
      <c r="WMT39" s="46"/>
      <c r="WMU39" s="46"/>
      <c r="WMV39" s="46"/>
      <c r="WMW39" s="46"/>
      <c r="WMX39" s="46"/>
      <c r="WMY39" s="46"/>
      <c r="WMZ39" s="46"/>
      <c r="WNA39" s="46"/>
      <c r="WNB39" s="46"/>
      <c r="WNC39" s="46"/>
      <c r="WND39" s="46"/>
      <c r="WNE39" s="46"/>
      <c r="WNF39" s="46"/>
      <c r="WNG39" s="46"/>
      <c r="WNH39" s="46"/>
      <c r="WNI39" s="46"/>
      <c r="WNJ39" s="46"/>
      <c r="WNK39" s="46"/>
      <c r="WNL39" s="46"/>
      <c r="WNM39" s="46"/>
      <c r="WNN39" s="46"/>
      <c r="WNO39" s="46"/>
      <c r="WNP39" s="46"/>
      <c r="WNQ39" s="46"/>
      <c r="WNR39" s="46"/>
      <c r="WNS39" s="46"/>
      <c r="WNT39" s="46"/>
      <c r="WNU39" s="46"/>
      <c r="WNV39" s="46"/>
      <c r="WNW39" s="46"/>
      <c r="WNX39" s="46"/>
      <c r="WNY39" s="46"/>
      <c r="WNZ39" s="46"/>
      <c r="WOA39" s="46"/>
      <c r="WOB39" s="46"/>
      <c r="WOC39" s="46"/>
      <c r="WOD39" s="46"/>
      <c r="WOE39" s="46"/>
      <c r="WOF39" s="46"/>
      <c r="WOG39" s="46"/>
      <c r="WOH39" s="46"/>
      <c r="WOI39" s="46"/>
      <c r="WOJ39" s="46"/>
      <c r="WOK39" s="46"/>
      <c r="WOL39" s="46"/>
      <c r="WOM39" s="46"/>
      <c r="WON39" s="46"/>
      <c r="WOO39" s="46"/>
      <c r="WOP39" s="46"/>
      <c r="WOQ39" s="46"/>
      <c r="WOR39" s="46"/>
      <c r="WOS39" s="46"/>
      <c r="WOT39" s="46"/>
      <c r="WOU39" s="46"/>
      <c r="WOV39" s="46"/>
      <c r="WOW39" s="46"/>
      <c r="WOX39" s="46"/>
      <c r="WOY39" s="46"/>
      <c r="WOZ39" s="46"/>
      <c r="WPA39" s="46"/>
      <c r="WPB39" s="46"/>
      <c r="WPC39" s="46"/>
      <c r="WPD39" s="46"/>
      <c r="WPE39" s="46"/>
      <c r="WPF39" s="46"/>
      <c r="WPG39" s="46"/>
      <c r="WPH39" s="46"/>
      <c r="WPI39" s="46"/>
      <c r="WPJ39" s="46"/>
      <c r="WPK39" s="46"/>
      <c r="WPL39" s="46"/>
      <c r="WPM39" s="46"/>
      <c r="WPN39" s="46"/>
      <c r="WPO39" s="46"/>
      <c r="WPP39" s="46"/>
      <c r="WPQ39" s="46"/>
      <c r="WPR39" s="46"/>
      <c r="WPS39" s="46"/>
      <c r="WPT39" s="46"/>
      <c r="WPU39" s="46"/>
      <c r="WPV39" s="46"/>
      <c r="WPW39" s="46"/>
      <c r="WPX39" s="46"/>
      <c r="WPY39" s="46"/>
      <c r="WPZ39" s="46"/>
      <c r="WQA39" s="46"/>
      <c r="WQB39" s="46"/>
      <c r="WQC39" s="46"/>
      <c r="WQD39" s="46"/>
      <c r="WQE39" s="46"/>
      <c r="WQF39" s="46"/>
      <c r="WQG39" s="46"/>
      <c r="WQH39" s="46"/>
      <c r="WQI39" s="46"/>
      <c r="WQJ39" s="46"/>
      <c r="WQK39" s="46"/>
      <c r="WQL39" s="46"/>
      <c r="WQM39" s="46"/>
      <c r="WQN39" s="46"/>
      <c r="WQO39" s="46"/>
      <c r="WQP39" s="46"/>
      <c r="WQQ39" s="46"/>
      <c r="WQR39" s="46"/>
      <c r="WQS39" s="46"/>
      <c r="WQT39" s="46"/>
      <c r="WQU39" s="46"/>
      <c r="WQV39" s="46"/>
      <c r="WQW39" s="46"/>
      <c r="WQX39" s="46"/>
      <c r="WQY39" s="46"/>
      <c r="WQZ39" s="46"/>
      <c r="WRA39" s="46"/>
      <c r="WRB39" s="46"/>
      <c r="WRC39" s="46"/>
      <c r="WRD39" s="46"/>
      <c r="WRE39" s="46"/>
      <c r="WRF39" s="46"/>
      <c r="WRG39" s="46"/>
      <c r="WRH39" s="46"/>
      <c r="WRI39" s="46"/>
      <c r="WRJ39" s="46"/>
      <c r="WRK39" s="46"/>
      <c r="WRL39" s="46"/>
      <c r="WRM39" s="46"/>
      <c r="WRN39" s="46"/>
      <c r="WRO39" s="46"/>
      <c r="WRP39" s="46"/>
      <c r="WRQ39" s="46"/>
      <c r="WRR39" s="46"/>
      <c r="WRS39" s="46"/>
      <c r="WRT39" s="46"/>
      <c r="WRU39" s="46"/>
      <c r="WRV39" s="46"/>
      <c r="WRW39" s="46"/>
      <c r="WRX39" s="46"/>
      <c r="WRY39" s="46"/>
      <c r="WRZ39" s="46"/>
      <c r="WSA39" s="46"/>
      <c r="WSB39" s="46"/>
      <c r="WSC39" s="46"/>
      <c r="WSD39" s="46"/>
      <c r="WSE39" s="46"/>
      <c r="WSF39" s="46"/>
      <c r="WSG39" s="46"/>
      <c r="WSH39" s="46"/>
      <c r="WSI39" s="46"/>
      <c r="WSJ39" s="46"/>
      <c r="WSK39" s="46"/>
      <c r="WSL39" s="46"/>
      <c r="WSM39" s="46"/>
      <c r="WSN39" s="46"/>
      <c r="WSO39" s="46"/>
      <c r="WSP39" s="46"/>
      <c r="WSQ39" s="46"/>
      <c r="WSR39" s="46"/>
      <c r="WSS39" s="46"/>
      <c r="WST39" s="46"/>
      <c r="WSU39" s="46"/>
      <c r="WSV39" s="46"/>
      <c r="WSW39" s="46"/>
      <c r="WSX39" s="46"/>
      <c r="WSY39" s="46"/>
      <c r="WSZ39" s="46"/>
      <c r="WTA39" s="46"/>
      <c r="WTB39" s="46"/>
      <c r="WTC39" s="46"/>
      <c r="WTD39" s="46"/>
      <c r="WTE39" s="46"/>
      <c r="WTF39" s="46"/>
      <c r="WTG39" s="46"/>
      <c r="WTH39" s="46"/>
      <c r="WTI39" s="46"/>
      <c r="WTJ39" s="46"/>
      <c r="WTK39" s="46"/>
      <c r="WTL39" s="46"/>
      <c r="WTM39" s="46"/>
      <c r="WTN39" s="46"/>
      <c r="WTO39" s="46"/>
      <c r="WTP39" s="46"/>
      <c r="WTQ39" s="46"/>
      <c r="WTR39" s="46"/>
      <c r="WTS39" s="46"/>
      <c r="WTT39" s="46"/>
      <c r="WTU39" s="46"/>
      <c r="WTV39" s="46"/>
      <c r="WTW39" s="46"/>
      <c r="WTX39" s="46"/>
      <c r="WTY39" s="46"/>
      <c r="WTZ39" s="46"/>
      <c r="WUA39" s="46"/>
      <c r="WUB39" s="46"/>
      <c r="WUC39" s="46"/>
      <c r="WUD39" s="46"/>
      <c r="WUE39" s="46"/>
      <c r="WUF39" s="46"/>
      <c r="WUG39" s="46"/>
      <c r="WUH39" s="46"/>
      <c r="WUI39" s="46"/>
      <c r="WUJ39" s="46"/>
      <c r="WUK39" s="46"/>
      <c r="WUL39" s="46"/>
      <c r="WUM39" s="46"/>
      <c r="WUN39" s="46"/>
      <c r="WUO39" s="46"/>
      <c r="WUP39" s="46"/>
      <c r="WUQ39" s="46"/>
      <c r="WUR39" s="46"/>
      <c r="WUS39" s="46"/>
      <c r="WUT39" s="46"/>
      <c r="WUU39" s="46"/>
      <c r="WUV39" s="46"/>
      <c r="WUW39" s="46"/>
      <c r="WUX39" s="46"/>
      <c r="WUY39" s="46"/>
      <c r="WUZ39" s="46"/>
      <c r="WVA39" s="46"/>
      <c r="WVB39" s="46"/>
      <c r="WVC39" s="46"/>
      <c r="WVD39" s="46"/>
      <c r="WVE39" s="46"/>
      <c r="WVF39" s="46"/>
      <c r="WVG39" s="46"/>
      <c r="WVH39" s="46"/>
      <c r="WVI39" s="46"/>
      <c r="WVJ39" s="46"/>
      <c r="WVK39" s="46"/>
      <c r="WVL39" s="46"/>
      <c r="WVM39" s="46"/>
      <c r="WVN39" s="46"/>
      <c r="WVO39" s="46"/>
      <c r="WVP39" s="46"/>
      <c r="WVQ39" s="46"/>
      <c r="WVR39" s="46"/>
      <c r="WVS39" s="46"/>
      <c r="WVT39" s="46"/>
      <c r="WVU39" s="46"/>
      <c r="WVV39" s="46"/>
      <c r="WVW39" s="46"/>
      <c r="WVX39" s="46"/>
      <c r="WVY39" s="46"/>
      <c r="WVZ39" s="46"/>
      <c r="WWA39" s="46"/>
      <c r="WWB39" s="46"/>
      <c r="WWC39" s="46"/>
      <c r="WWD39" s="46"/>
    </row>
    <row r="40" spans="1:16150" s="45" customFormat="1">
      <c r="A40" s="40"/>
      <c r="B40" s="40"/>
      <c r="C40" s="40"/>
      <c r="D40" s="40"/>
      <c r="E40" s="40"/>
      <c r="F40" s="40"/>
      <c r="G40" s="40"/>
      <c r="H40" s="40"/>
      <c r="I40" s="40"/>
      <c r="J40" s="40"/>
      <c r="K40" s="40"/>
      <c r="L40" s="40"/>
      <c r="M40" s="40"/>
      <c r="N40" s="40"/>
      <c r="O40" s="40"/>
      <c r="P40" s="40"/>
      <c r="Q40" s="40"/>
      <c r="R40" s="40"/>
      <c r="S40" s="87"/>
      <c r="T40" s="40"/>
      <c r="U40" s="40"/>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c r="FL40" s="46"/>
      <c r="FM40" s="46"/>
      <c r="FN40" s="46"/>
      <c r="FO40" s="46"/>
      <c r="FP40" s="46"/>
      <c r="FQ40" s="46"/>
      <c r="FR40" s="46"/>
      <c r="FS40" s="46"/>
      <c r="FT40" s="46"/>
      <c r="FU40" s="46"/>
      <c r="FV40" s="46"/>
      <c r="FW40" s="46"/>
      <c r="FX40" s="46"/>
      <c r="FY40" s="46"/>
      <c r="FZ40" s="46"/>
      <c r="GA40" s="46"/>
      <c r="GB40" s="46"/>
      <c r="GC40" s="46"/>
      <c r="GD40" s="46"/>
      <c r="GE40" s="46"/>
      <c r="GF40" s="46"/>
      <c r="GG40" s="46"/>
      <c r="GH40" s="46"/>
      <c r="GI40" s="46"/>
      <c r="GJ40" s="46"/>
      <c r="GK40" s="46"/>
      <c r="GL40" s="46"/>
      <c r="GM40" s="46"/>
      <c r="GN40" s="46"/>
      <c r="GO40" s="46"/>
      <c r="GP40" s="46"/>
      <c r="GQ40" s="46"/>
      <c r="GR40" s="46"/>
      <c r="GS40" s="46"/>
      <c r="GT40" s="46"/>
      <c r="GU40" s="46"/>
      <c r="GV40" s="46"/>
      <c r="GW40" s="46"/>
      <c r="GX40" s="46"/>
      <c r="GY40" s="46"/>
      <c r="GZ40" s="46"/>
      <c r="HA40" s="46"/>
      <c r="HB40" s="46"/>
      <c r="HC40" s="46"/>
      <c r="HD40" s="46"/>
      <c r="HE40" s="46"/>
      <c r="HF40" s="46"/>
      <c r="HG40" s="46"/>
      <c r="HH40" s="46"/>
      <c r="HI40" s="46"/>
      <c r="HJ40" s="46"/>
      <c r="HK40" s="46"/>
      <c r="HL40" s="46"/>
      <c r="HM40" s="46"/>
      <c r="HN40" s="46"/>
      <c r="HO40" s="46"/>
      <c r="HP40" s="46"/>
      <c r="HQ40" s="46"/>
      <c r="HR40" s="46"/>
      <c r="HS40" s="46"/>
      <c r="HT40" s="46"/>
      <c r="HU40" s="46"/>
      <c r="HV40" s="46"/>
      <c r="HW40" s="46"/>
      <c r="HX40" s="46"/>
      <c r="HY40" s="46"/>
      <c r="HZ40" s="46"/>
      <c r="IA40" s="46"/>
      <c r="IB40" s="46"/>
      <c r="IC40" s="46"/>
      <c r="ID40" s="46"/>
      <c r="IE40" s="46"/>
      <c r="IF40" s="46"/>
      <c r="IG40" s="46"/>
      <c r="IH40" s="46"/>
      <c r="II40" s="46"/>
      <c r="IJ40" s="46"/>
      <c r="IK40" s="46"/>
      <c r="IL40" s="46"/>
      <c r="IM40" s="46"/>
      <c r="IN40" s="46"/>
      <c r="IO40" s="46"/>
      <c r="IP40" s="46"/>
      <c r="IQ40" s="46"/>
      <c r="IR40" s="46"/>
      <c r="IS40" s="46"/>
      <c r="IT40" s="46"/>
      <c r="IU40" s="46"/>
      <c r="IV40" s="46"/>
      <c r="IW40" s="46"/>
      <c r="IX40" s="46"/>
      <c r="IY40" s="46"/>
      <c r="IZ40" s="46"/>
      <c r="JA40" s="46"/>
      <c r="JB40" s="46"/>
      <c r="JC40" s="46"/>
      <c r="JD40" s="46"/>
      <c r="JE40" s="46"/>
      <c r="JF40" s="46"/>
      <c r="JG40" s="46"/>
      <c r="JH40" s="46"/>
      <c r="JI40" s="46"/>
      <c r="JJ40" s="46"/>
      <c r="JK40" s="46"/>
      <c r="JL40" s="46"/>
      <c r="JM40" s="46"/>
      <c r="JN40" s="46"/>
      <c r="JO40" s="46"/>
      <c r="JP40" s="46"/>
      <c r="JQ40" s="46"/>
      <c r="JR40" s="46"/>
      <c r="JS40" s="46"/>
      <c r="JT40" s="46"/>
      <c r="JU40" s="46"/>
      <c r="JV40" s="46"/>
      <c r="JW40" s="46"/>
      <c r="JX40" s="46"/>
      <c r="JY40" s="46"/>
      <c r="JZ40" s="46"/>
      <c r="KA40" s="46"/>
      <c r="KB40" s="46"/>
      <c r="KC40" s="46"/>
      <c r="KD40" s="46"/>
      <c r="KE40" s="46"/>
      <c r="KF40" s="46"/>
      <c r="KG40" s="46"/>
      <c r="KH40" s="46"/>
      <c r="KI40" s="46"/>
      <c r="KJ40" s="46"/>
      <c r="KK40" s="46"/>
      <c r="KL40" s="46"/>
      <c r="KM40" s="46"/>
      <c r="KN40" s="46"/>
      <c r="KO40" s="46"/>
      <c r="KP40" s="46"/>
      <c r="KQ40" s="46"/>
      <c r="KR40" s="46"/>
      <c r="KS40" s="46"/>
      <c r="KT40" s="46"/>
      <c r="KU40" s="46"/>
      <c r="KV40" s="46"/>
      <c r="KW40" s="46"/>
      <c r="KX40" s="46"/>
      <c r="KY40" s="46"/>
      <c r="KZ40" s="46"/>
      <c r="LA40" s="46"/>
      <c r="LB40" s="46"/>
      <c r="LC40" s="46"/>
      <c r="LD40" s="46"/>
      <c r="LE40" s="46"/>
      <c r="LF40" s="46"/>
      <c r="LG40" s="46"/>
      <c r="LH40" s="46"/>
      <c r="LI40" s="46"/>
      <c r="LJ40" s="46"/>
      <c r="LK40" s="46"/>
      <c r="LL40" s="46"/>
      <c r="LM40" s="46"/>
      <c r="LN40" s="46"/>
      <c r="LO40" s="46"/>
      <c r="LP40" s="46"/>
      <c r="LQ40" s="46"/>
      <c r="LR40" s="46"/>
      <c r="LS40" s="46"/>
      <c r="LT40" s="46"/>
      <c r="LU40" s="46"/>
      <c r="LV40" s="46"/>
      <c r="LW40" s="46"/>
      <c r="LX40" s="46"/>
      <c r="LY40" s="46"/>
      <c r="LZ40" s="46"/>
      <c r="MA40" s="46"/>
      <c r="MB40" s="46"/>
      <c r="MC40" s="46"/>
      <c r="MD40" s="46"/>
      <c r="ME40" s="46"/>
      <c r="MF40" s="46"/>
      <c r="MG40" s="46"/>
      <c r="MH40" s="46"/>
      <c r="MI40" s="46"/>
      <c r="MJ40" s="46"/>
      <c r="MK40" s="46"/>
      <c r="ML40" s="46"/>
      <c r="MM40" s="46"/>
      <c r="MN40" s="46"/>
      <c r="MO40" s="46"/>
      <c r="MP40" s="46"/>
      <c r="MQ40" s="46"/>
      <c r="MR40" s="46"/>
      <c r="MS40" s="46"/>
      <c r="MT40" s="46"/>
      <c r="MU40" s="46"/>
      <c r="MV40" s="46"/>
      <c r="MW40" s="46"/>
      <c r="MX40" s="46"/>
      <c r="MY40" s="46"/>
      <c r="MZ40" s="46"/>
      <c r="NA40" s="46"/>
      <c r="NB40" s="46"/>
      <c r="NC40" s="46"/>
      <c r="ND40" s="46"/>
      <c r="NE40" s="46"/>
      <c r="NF40" s="46"/>
      <c r="NG40" s="46"/>
      <c r="NH40" s="46"/>
      <c r="NI40" s="46"/>
      <c r="NJ40" s="46"/>
      <c r="NK40" s="46"/>
      <c r="NL40" s="46"/>
      <c r="NM40" s="46"/>
      <c r="NN40" s="46"/>
      <c r="NO40" s="46"/>
      <c r="NP40" s="46"/>
      <c r="NQ40" s="46"/>
      <c r="NR40" s="46"/>
      <c r="NS40" s="46"/>
      <c r="NT40" s="46"/>
      <c r="NU40" s="46"/>
      <c r="NV40" s="46"/>
      <c r="NW40" s="46"/>
      <c r="NX40" s="46"/>
      <c r="NY40" s="46"/>
      <c r="NZ40" s="46"/>
      <c r="OA40" s="46"/>
      <c r="OB40" s="46"/>
      <c r="OC40" s="46"/>
      <c r="OD40" s="46"/>
      <c r="OE40" s="46"/>
      <c r="OF40" s="46"/>
      <c r="OG40" s="46"/>
      <c r="OH40" s="46"/>
      <c r="OI40" s="46"/>
      <c r="OJ40" s="46"/>
      <c r="OK40" s="46"/>
      <c r="OL40" s="46"/>
      <c r="OM40" s="46"/>
      <c r="ON40" s="46"/>
      <c r="OO40" s="46"/>
      <c r="OP40" s="46"/>
      <c r="OQ40" s="46"/>
      <c r="OR40" s="46"/>
      <c r="OS40" s="46"/>
      <c r="OT40" s="46"/>
      <c r="OU40" s="46"/>
      <c r="OV40" s="46"/>
      <c r="OW40" s="46"/>
      <c r="OX40" s="46"/>
      <c r="OY40" s="46"/>
      <c r="OZ40" s="46"/>
      <c r="PA40" s="46"/>
      <c r="PB40" s="46"/>
      <c r="PC40" s="46"/>
      <c r="PD40" s="46"/>
      <c r="PE40" s="46"/>
      <c r="PF40" s="46"/>
      <c r="PG40" s="46"/>
      <c r="PH40" s="46"/>
      <c r="PI40" s="46"/>
      <c r="PJ40" s="46"/>
      <c r="PK40" s="46"/>
      <c r="PL40" s="46"/>
      <c r="PM40" s="46"/>
      <c r="PN40" s="46"/>
      <c r="PO40" s="46"/>
      <c r="PP40" s="46"/>
      <c r="PQ40" s="46"/>
      <c r="PR40" s="46"/>
      <c r="PS40" s="46"/>
      <c r="PT40" s="46"/>
      <c r="PU40" s="46"/>
      <c r="PV40" s="46"/>
      <c r="PW40" s="46"/>
      <c r="PX40" s="46"/>
      <c r="PY40" s="46"/>
      <c r="PZ40" s="46"/>
      <c r="QA40" s="46"/>
      <c r="QB40" s="46"/>
      <c r="QC40" s="46"/>
      <c r="QD40" s="46"/>
      <c r="QE40" s="46"/>
      <c r="QF40" s="46"/>
      <c r="QG40" s="46"/>
      <c r="QH40" s="46"/>
      <c r="QI40" s="46"/>
      <c r="QJ40" s="46"/>
      <c r="QK40" s="46"/>
      <c r="QL40" s="46"/>
      <c r="QM40" s="46"/>
      <c r="QN40" s="46"/>
      <c r="QO40" s="46"/>
      <c r="QP40" s="46"/>
      <c r="QQ40" s="46"/>
      <c r="QR40" s="46"/>
      <c r="QS40" s="46"/>
      <c r="QT40" s="46"/>
      <c r="QU40" s="46"/>
      <c r="QV40" s="46"/>
      <c r="QW40" s="46"/>
      <c r="QX40" s="46"/>
      <c r="QY40" s="46"/>
      <c r="QZ40" s="46"/>
      <c r="RA40" s="46"/>
      <c r="RB40" s="46"/>
      <c r="RC40" s="46"/>
      <c r="RD40" s="46"/>
      <c r="RE40" s="46"/>
      <c r="RF40" s="46"/>
      <c r="RG40" s="46"/>
      <c r="RH40" s="46"/>
      <c r="RI40" s="46"/>
      <c r="RJ40" s="46"/>
      <c r="RK40" s="46"/>
      <c r="RL40" s="46"/>
      <c r="RM40" s="46"/>
      <c r="RN40" s="46"/>
      <c r="RO40" s="46"/>
      <c r="RP40" s="46"/>
      <c r="RQ40" s="46"/>
      <c r="RR40" s="46"/>
      <c r="RS40" s="46"/>
      <c r="RT40" s="46"/>
      <c r="RU40" s="46"/>
      <c r="RV40" s="46"/>
      <c r="RW40" s="46"/>
      <c r="RX40" s="46"/>
      <c r="RY40" s="46"/>
      <c r="RZ40" s="46"/>
      <c r="SA40" s="46"/>
      <c r="SB40" s="46"/>
      <c r="SC40" s="46"/>
      <c r="SD40" s="46"/>
      <c r="SE40" s="46"/>
      <c r="SF40" s="46"/>
      <c r="SG40" s="46"/>
      <c r="SH40" s="46"/>
      <c r="SI40" s="46"/>
      <c r="SJ40" s="46"/>
      <c r="SK40" s="46"/>
      <c r="SL40" s="46"/>
      <c r="SM40" s="46"/>
      <c r="SN40" s="46"/>
      <c r="SO40" s="46"/>
      <c r="SP40" s="46"/>
      <c r="SQ40" s="46"/>
      <c r="SR40" s="46"/>
      <c r="SS40" s="46"/>
      <c r="ST40" s="46"/>
      <c r="SU40" s="46"/>
      <c r="SV40" s="46"/>
      <c r="SW40" s="46"/>
      <c r="SX40" s="46"/>
      <c r="SY40" s="46"/>
      <c r="SZ40" s="46"/>
      <c r="TA40" s="46"/>
      <c r="TB40" s="46"/>
      <c r="TC40" s="46"/>
      <c r="TD40" s="46"/>
      <c r="TE40" s="46"/>
      <c r="TF40" s="46"/>
      <c r="TG40" s="46"/>
      <c r="TH40" s="46"/>
      <c r="TI40" s="46"/>
      <c r="TJ40" s="46"/>
      <c r="TK40" s="46"/>
      <c r="TL40" s="46"/>
      <c r="TM40" s="46"/>
      <c r="TN40" s="46"/>
      <c r="TO40" s="46"/>
      <c r="TP40" s="46"/>
      <c r="TQ40" s="46"/>
      <c r="TR40" s="46"/>
      <c r="TS40" s="46"/>
      <c r="TT40" s="46"/>
      <c r="TU40" s="46"/>
      <c r="TV40" s="46"/>
      <c r="TW40" s="46"/>
      <c r="TX40" s="46"/>
      <c r="TY40" s="46"/>
      <c r="TZ40" s="46"/>
      <c r="UA40" s="46"/>
      <c r="UB40" s="46"/>
      <c r="UC40" s="46"/>
      <c r="UD40" s="46"/>
      <c r="UE40" s="46"/>
      <c r="UF40" s="46"/>
      <c r="UG40" s="46"/>
      <c r="UH40" s="46"/>
      <c r="UI40" s="46"/>
      <c r="UJ40" s="46"/>
      <c r="UK40" s="46"/>
      <c r="UL40" s="46"/>
      <c r="UM40" s="46"/>
      <c r="UN40" s="46"/>
      <c r="UO40" s="46"/>
      <c r="UP40" s="46"/>
      <c r="UQ40" s="46"/>
      <c r="UR40" s="46"/>
      <c r="US40" s="46"/>
      <c r="UT40" s="46"/>
      <c r="UU40" s="46"/>
      <c r="UV40" s="46"/>
      <c r="UW40" s="46"/>
      <c r="UX40" s="46"/>
      <c r="UY40" s="46"/>
      <c r="UZ40" s="46"/>
      <c r="VA40" s="46"/>
      <c r="VB40" s="46"/>
      <c r="VC40" s="46"/>
      <c r="VD40" s="46"/>
      <c r="VE40" s="46"/>
      <c r="VF40" s="46"/>
      <c r="VG40" s="46"/>
      <c r="VH40" s="46"/>
      <c r="VI40" s="46"/>
      <c r="VJ40" s="46"/>
      <c r="VK40" s="46"/>
      <c r="VL40" s="46"/>
      <c r="VM40" s="46"/>
      <c r="VN40" s="46"/>
      <c r="VO40" s="46"/>
      <c r="VP40" s="46"/>
      <c r="VQ40" s="46"/>
      <c r="VR40" s="46"/>
      <c r="VS40" s="46"/>
      <c r="VT40" s="46"/>
      <c r="VU40" s="46"/>
      <c r="VV40" s="46"/>
      <c r="VW40" s="46"/>
      <c r="VX40" s="46"/>
      <c r="VY40" s="46"/>
      <c r="VZ40" s="46"/>
      <c r="WA40" s="46"/>
      <c r="WB40" s="46"/>
      <c r="WC40" s="46"/>
      <c r="WD40" s="46"/>
      <c r="WE40" s="46"/>
      <c r="WF40" s="46"/>
      <c r="WG40" s="46"/>
      <c r="WH40" s="46"/>
      <c r="WI40" s="46"/>
      <c r="WJ40" s="46"/>
      <c r="WK40" s="46"/>
      <c r="WL40" s="46"/>
      <c r="WM40" s="46"/>
      <c r="WN40" s="46"/>
      <c r="WO40" s="46"/>
      <c r="WP40" s="46"/>
      <c r="WQ40" s="46"/>
      <c r="WR40" s="46"/>
      <c r="WS40" s="46"/>
      <c r="WT40" s="46"/>
      <c r="WU40" s="46"/>
      <c r="WV40" s="46"/>
      <c r="WW40" s="46"/>
      <c r="WX40" s="46"/>
      <c r="WY40" s="46"/>
      <c r="WZ40" s="46"/>
      <c r="XA40" s="46"/>
      <c r="XB40" s="46"/>
      <c r="XC40" s="46"/>
      <c r="XD40" s="46"/>
      <c r="XE40" s="46"/>
      <c r="XF40" s="46"/>
      <c r="XG40" s="46"/>
      <c r="XH40" s="46"/>
      <c r="XI40" s="46"/>
      <c r="XJ40" s="46"/>
      <c r="XK40" s="46"/>
      <c r="XL40" s="46"/>
      <c r="XM40" s="46"/>
      <c r="XN40" s="46"/>
      <c r="XO40" s="46"/>
      <c r="XP40" s="46"/>
      <c r="XQ40" s="46"/>
      <c r="XR40" s="46"/>
      <c r="XS40" s="46"/>
      <c r="XT40" s="46"/>
      <c r="XU40" s="46"/>
      <c r="XV40" s="46"/>
      <c r="XW40" s="46"/>
      <c r="XX40" s="46"/>
      <c r="XY40" s="46"/>
      <c r="XZ40" s="46"/>
      <c r="YA40" s="46"/>
      <c r="YB40" s="46"/>
      <c r="YC40" s="46"/>
      <c r="YD40" s="46"/>
      <c r="YE40" s="46"/>
      <c r="YF40" s="46"/>
      <c r="YG40" s="46"/>
      <c r="YH40" s="46"/>
      <c r="YI40" s="46"/>
      <c r="YJ40" s="46"/>
      <c r="YK40" s="46"/>
      <c r="YL40" s="46"/>
      <c r="YM40" s="46"/>
      <c r="YN40" s="46"/>
      <c r="YO40" s="46"/>
      <c r="YP40" s="46"/>
      <c r="YQ40" s="46"/>
      <c r="YR40" s="46"/>
      <c r="YS40" s="46"/>
      <c r="YT40" s="46"/>
      <c r="YU40" s="46"/>
      <c r="YV40" s="46"/>
      <c r="YW40" s="46"/>
      <c r="YX40" s="46"/>
      <c r="YY40" s="46"/>
      <c r="YZ40" s="46"/>
      <c r="ZA40" s="46"/>
      <c r="ZB40" s="46"/>
      <c r="ZC40" s="46"/>
      <c r="ZD40" s="46"/>
      <c r="ZE40" s="46"/>
      <c r="ZF40" s="46"/>
      <c r="ZG40" s="46"/>
      <c r="ZH40" s="46"/>
      <c r="ZI40" s="46"/>
      <c r="ZJ40" s="46"/>
      <c r="ZK40" s="46"/>
      <c r="ZL40" s="46"/>
      <c r="ZM40" s="46"/>
      <c r="ZN40" s="46"/>
      <c r="ZO40" s="46"/>
      <c r="ZP40" s="46"/>
      <c r="ZQ40" s="46"/>
      <c r="ZR40" s="46"/>
      <c r="ZS40" s="46"/>
      <c r="ZT40" s="46"/>
      <c r="ZU40" s="46"/>
      <c r="ZV40" s="46"/>
      <c r="ZW40" s="46"/>
      <c r="ZX40" s="46"/>
      <c r="ZY40" s="46"/>
      <c r="ZZ40" s="46"/>
      <c r="AAA40" s="46"/>
      <c r="AAB40" s="46"/>
      <c r="AAC40" s="46"/>
      <c r="AAD40" s="46"/>
      <c r="AAE40" s="46"/>
      <c r="AAF40" s="46"/>
      <c r="AAG40" s="46"/>
      <c r="AAH40" s="46"/>
      <c r="AAI40" s="46"/>
      <c r="AAJ40" s="46"/>
      <c r="AAK40" s="46"/>
      <c r="AAL40" s="46"/>
      <c r="AAM40" s="46"/>
      <c r="AAN40" s="46"/>
      <c r="AAO40" s="46"/>
      <c r="AAP40" s="46"/>
      <c r="AAQ40" s="46"/>
      <c r="AAR40" s="46"/>
      <c r="AAS40" s="46"/>
      <c r="AAT40" s="46"/>
      <c r="AAU40" s="46"/>
      <c r="AAV40" s="46"/>
      <c r="AAW40" s="46"/>
      <c r="AAX40" s="46"/>
      <c r="AAY40" s="46"/>
      <c r="AAZ40" s="46"/>
      <c r="ABA40" s="46"/>
      <c r="ABB40" s="46"/>
      <c r="ABC40" s="46"/>
      <c r="ABD40" s="46"/>
      <c r="ABE40" s="46"/>
      <c r="ABF40" s="46"/>
      <c r="ABG40" s="46"/>
      <c r="ABH40" s="46"/>
      <c r="ABI40" s="46"/>
      <c r="ABJ40" s="46"/>
      <c r="ABK40" s="46"/>
      <c r="ABL40" s="46"/>
      <c r="ABM40" s="46"/>
      <c r="ABN40" s="46"/>
      <c r="ABO40" s="46"/>
      <c r="ABP40" s="46"/>
      <c r="ABQ40" s="46"/>
      <c r="ABR40" s="46"/>
      <c r="ABS40" s="46"/>
      <c r="ABT40" s="46"/>
      <c r="ABU40" s="46"/>
      <c r="ABV40" s="46"/>
      <c r="ABW40" s="46"/>
      <c r="ABX40" s="46"/>
      <c r="ABY40" s="46"/>
      <c r="ABZ40" s="46"/>
      <c r="ACA40" s="46"/>
      <c r="ACB40" s="46"/>
      <c r="ACC40" s="46"/>
      <c r="ACD40" s="46"/>
      <c r="ACE40" s="46"/>
      <c r="ACF40" s="46"/>
      <c r="ACG40" s="46"/>
      <c r="ACH40" s="46"/>
      <c r="ACI40" s="46"/>
      <c r="ACJ40" s="46"/>
      <c r="ACK40" s="46"/>
      <c r="ACL40" s="46"/>
      <c r="ACM40" s="46"/>
      <c r="ACN40" s="46"/>
      <c r="ACO40" s="46"/>
      <c r="ACP40" s="46"/>
      <c r="ACQ40" s="46"/>
      <c r="ACR40" s="46"/>
      <c r="ACS40" s="46"/>
      <c r="ACT40" s="46"/>
      <c r="ACU40" s="46"/>
      <c r="ACV40" s="46"/>
      <c r="ACW40" s="46"/>
      <c r="ACX40" s="46"/>
      <c r="ACY40" s="46"/>
      <c r="ACZ40" s="46"/>
      <c r="ADA40" s="46"/>
      <c r="ADB40" s="46"/>
      <c r="ADC40" s="46"/>
      <c r="ADD40" s="46"/>
      <c r="ADE40" s="46"/>
      <c r="ADF40" s="46"/>
      <c r="ADG40" s="46"/>
      <c r="ADH40" s="46"/>
      <c r="ADI40" s="46"/>
      <c r="ADJ40" s="46"/>
      <c r="ADK40" s="46"/>
      <c r="ADL40" s="46"/>
      <c r="ADM40" s="46"/>
      <c r="ADN40" s="46"/>
      <c r="ADO40" s="46"/>
      <c r="ADP40" s="46"/>
      <c r="ADQ40" s="46"/>
      <c r="ADR40" s="46"/>
      <c r="ADS40" s="46"/>
      <c r="ADT40" s="46"/>
      <c r="ADU40" s="46"/>
      <c r="ADV40" s="46"/>
      <c r="ADW40" s="46"/>
      <c r="ADX40" s="46"/>
      <c r="ADY40" s="46"/>
      <c r="ADZ40" s="46"/>
      <c r="AEA40" s="46"/>
      <c r="AEB40" s="46"/>
      <c r="AEC40" s="46"/>
      <c r="AED40" s="46"/>
      <c r="AEE40" s="46"/>
      <c r="AEF40" s="46"/>
      <c r="AEG40" s="46"/>
      <c r="AEH40" s="46"/>
      <c r="AEI40" s="46"/>
      <c r="AEJ40" s="46"/>
      <c r="AEK40" s="46"/>
      <c r="AEL40" s="46"/>
      <c r="AEM40" s="46"/>
      <c r="AEN40" s="46"/>
      <c r="AEO40" s="46"/>
      <c r="AEP40" s="46"/>
      <c r="AEQ40" s="46"/>
      <c r="AER40" s="46"/>
      <c r="AES40" s="46"/>
      <c r="AET40" s="46"/>
      <c r="AEU40" s="46"/>
      <c r="AEV40" s="46"/>
      <c r="AEW40" s="46"/>
      <c r="AEX40" s="46"/>
      <c r="AEY40" s="46"/>
      <c r="AEZ40" s="46"/>
      <c r="AFA40" s="46"/>
      <c r="AFB40" s="46"/>
      <c r="AFC40" s="46"/>
      <c r="AFD40" s="46"/>
      <c r="AFE40" s="46"/>
      <c r="AFF40" s="46"/>
      <c r="AFG40" s="46"/>
      <c r="AFH40" s="46"/>
      <c r="AFI40" s="46"/>
      <c r="AFJ40" s="46"/>
      <c r="AFK40" s="46"/>
      <c r="AFL40" s="46"/>
      <c r="AFM40" s="46"/>
      <c r="AFN40" s="46"/>
      <c r="AFO40" s="46"/>
      <c r="AFP40" s="46"/>
      <c r="AFQ40" s="46"/>
      <c r="AFR40" s="46"/>
      <c r="AFS40" s="46"/>
      <c r="AFT40" s="46"/>
      <c r="AFU40" s="46"/>
      <c r="AFV40" s="46"/>
      <c r="AFW40" s="46"/>
      <c r="AFX40" s="46"/>
      <c r="AFY40" s="46"/>
      <c r="AFZ40" s="46"/>
      <c r="AGA40" s="46"/>
      <c r="AGB40" s="46"/>
      <c r="AGC40" s="46"/>
      <c r="AGD40" s="46"/>
      <c r="AGE40" s="46"/>
      <c r="AGF40" s="46"/>
      <c r="AGG40" s="46"/>
      <c r="AGH40" s="46"/>
      <c r="AGI40" s="46"/>
      <c r="AGJ40" s="46"/>
      <c r="AGK40" s="46"/>
      <c r="AGL40" s="46"/>
      <c r="AGM40" s="46"/>
      <c r="AGN40" s="46"/>
      <c r="AGO40" s="46"/>
      <c r="AGP40" s="46"/>
      <c r="AGQ40" s="46"/>
      <c r="AGR40" s="46"/>
      <c r="AGS40" s="46"/>
      <c r="AGT40" s="46"/>
      <c r="AGU40" s="46"/>
      <c r="AGV40" s="46"/>
      <c r="AGW40" s="46"/>
      <c r="AGX40" s="46"/>
      <c r="AGY40" s="46"/>
      <c r="AGZ40" s="46"/>
      <c r="AHA40" s="46"/>
      <c r="AHB40" s="46"/>
      <c r="AHC40" s="46"/>
      <c r="AHD40" s="46"/>
      <c r="AHE40" s="46"/>
      <c r="AHF40" s="46"/>
      <c r="AHG40" s="46"/>
      <c r="AHH40" s="46"/>
      <c r="AHI40" s="46"/>
      <c r="AHJ40" s="46"/>
      <c r="AHK40" s="46"/>
      <c r="AHL40" s="46"/>
      <c r="AHM40" s="46"/>
      <c r="AHN40" s="46"/>
      <c r="AHO40" s="46"/>
      <c r="AHP40" s="46"/>
      <c r="AHQ40" s="46"/>
      <c r="AHR40" s="46"/>
      <c r="AHS40" s="46"/>
      <c r="AHT40" s="46"/>
      <c r="AHU40" s="46"/>
      <c r="AHV40" s="46"/>
      <c r="AHW40" s="46"/>
      <c r="AHX40" s="46"/>
      <c r="AHY40" s="46"/>
      <c r="AHZ40" s="46"/>
      <c r="AIA40" s="46"/>
      <c r="AIB40" s="46"/>
      <c r="AIC40" s="46"/>
      <c r="AID40" s="46"/>
      <c r="AIE40" s="46"/>
      <c r="AIF40" s="46"/>
      <c r="AIG40" s="46"/>
      <c r="AIH40" s="46"/>
      <c r="AII40" s="46"/>
      <c r="AIJ40" s="46"/>
      <c r="AIK40" s="46"/>
      <c r="AIL40" s="46"/>
      <c r="AIM40" s="46"/>
      <c r="AIN40" s="46"/>
      <c r="AIO40" s="46"/>
      <c r="AIP40" s="46"/>
      <c r="AIQ40" s="46"/>
      <c r="AIR40" s="46"/>
      <c r="AIS40" s="46"/>
      <c r="AIT40" s="46"/>
      <c r="AIU40" s="46"/>
      <c r="AIV40" s="46"/>
      <c r="AIW40" s="46"/>
      <c r="AIX40" s="46"/>
      <c r="AIY40" s="46"/>
      <c r="AIZ40" s="46"/>
      <c r="AJA40" s="46"/>
      <c r="AJB40" s="46"/>
      <c r="AJC40" s="46"/>
      <c r="AJD40" s="46"/>
      <c r="AJE40" s="46"/>
      <c r="AJF40" s="46"/>
      <c r="AJG40" s="46"/>
      <c r="AJH40" s="46"/>
      <c r="AJI40" s="46"/>
      <c r="AJJ40" s="46"/>
      <c r="AJK40" s="46"/>
      <c r="AJL40" s="46"/>
      <c r="AJM40" s="46"/>
      <c r="AJN40" s="46"/>
      <c r="AJO40" s="46"/>
      <c r="AJP40" s="46"/>
      <c r="AJQ40" s="46"/>
      <c r="AJR40" s="46"/>
      <c r="AJS40" s="46"/>
      <c r="AJT40" s="46"/>
      <c r="AJU40" s="46"/>
      <c r="AJV40" s="46"/>
      <c r="AJW40" s="46"/>
      <c r="AJX40" s="46"/>
      <c r="AJY40" s="46"/>
      <c r="AJZ40" s="46"/>
      <c r="AKA40" s="46"/>
      <c r="AKB40" s="46"/>
      <c r="AKC40" s="46"/>
      <c r="AKD40" s="46"/>
      <c r="AKE40" s="46"/>
      <c r="AKF40" s="46"/>
      <c r="AKG40" s="46"/>
      <c r="AKH40" s="46"/>
      <c r="AKI40" s="46"/>
      <c r="AKJ40" s="46"/>
      <c r="AKK40" s="46"/>
      <c r="AKL40" s="46"/>
      <c r="AKM40" s="46"/>
      <c r="AKN40" s="46"/>
      <c r="AKO40" s="46"/>
      <c r="AKP40" s="46"/>
      <c r="AKQ40" s="46"/>
      <c r="AKR40" s="46"/>
      <c r="AKS40" s="46"/>
      <c r="AKT40" s="46"/>
      <c r="AKU40" s="46"/>
      <c r="AKV40" s="46"/>
      <c r="AKW40" s="46"/>
      <c r="AKX40" s="46"/>
      <c r="AKY40" s="46"/>
      <c r="AKZ40" s="46"/>
      <c r="ALA40" s="46"/>
      <c r="ALB40" s="46"/>
      <c r="ALC40" s="46"/>
      <c r="ALD40" s="46"/>
      <c r="ALE40" s="46"/>
      <c r="ALF40" s="46"/>
      <c r="ALG40" s="46"/>
      <c r="ALH40" s="46"/>
      <c r="ALI40" s="46"/>
      <c r="ALJ40" s="46"/>
      <c r="ALK40" s="46"/>
      <c r="ALL40" s="46"/>
      <c r="ALM40" s="46"/>
      <c r="ALN40" s="46"/>
      <c r="ALO40" s="46"/>
      <c r="ALP40" s="46"/>
      <c r="ALQ40" s="46"/>
      <c r="ALR40" s="46"/>
      <c r="ALS40" s="46"/>
      <c r="ALT40" s="46"/>
      <c r="ALU40" s="46"/>
      <c r="ALV40" s="46"/>
      <c r="ALW40" s="46"/>
      <c r="ALX40" s="46"/>
      <c r="ALY40" s="46"/>
      <c r="ALZ40" s="46"/>
      <c r="AMA40" s="46"/>
      <c r="AMB40" s="46"/>
      <c r="AMC40" s="46"/>
      <c r="AMD40" s="46"/>
      <c r="AME40" s="46"/>
      <c r="AMF40" s="46"/>
      <c r="AMG40" s="46"/>
      <c r="AMH40" s="46"/>
      <c r="AMI40" s="46"/>
      <c r="AMJ40" s="46"/>
      <c r="AMK40" s="46"/>
      <c r="AML40" s="46"/>
      <c r="AMM40" s="46"/>
      <c r="AMN40" s="46"/>
      <c r="AMO40" s="46"/>
      <c r="AMP40" s="46"/>
      <c r="AMQ40" s="46"/>
      <c r="AMR40" s="46"/>
      <c r="AMS40" s="46"/>
      <c r="AMT40" s="46"/>
      <c r="AMU40" s="46"/>
      <c r="AMV40" s="46"/>
      <c r="AMW40" s="46"/>
      <c r="AMX40" s="46"/>
      <c r="AMY40" s="46"/>
      <c r="AMZ40" s="46"/>
      <c r="ANA40" s="46"/>
      <c r="ANB40" s="46"/>
      <c r="ANC40" s="46"/>
      <c r="AND40" s="46"/>
      <c r="ANE40" s="46"/>
      <c r="ANF40" s="46"/>
      <c r="ANG40" s="46"/>
      <c r="ANH40" s="46"/>
      <c r="ANI40" s="46"/>
      <c r="ANJ40" s="46"/>
      <c r="ANK40" s="46"/>
      <c r="ANL40" s="46"/>
      <c r="ANM40" s="46"/>
      <c r="ANN40" s="46"/>
      <c r="ANO40" s="46"/>
      <c r="ANP40" s="46"/>
      <c r="ANQ40" s="46"/>
      <c r="ANR40" s="46"/>
      <c r="ANS40" s="46"/>
      <c r="ANT40" s="46"/>
      <c r="ANU40" s="46"/>
      <c r="ANV40" s="46"/>
      <c r="ANW40" s="46"/>
      <c r="ANX40" s="46"/>
      <c r="ANY40" s="46"/>
      <c r="ANZ40" s="46"/>
      <c r="AOA40" s="46"/>
      <c r="AOB40" s="46"/>
      <c r="AOC40" s="46"/>
      <c r="AOD40" s="46"/>
      <c r="AOE40" s="46"/>
      <c r="AOF40" s="46"/>
      <c r="AOG40" s="46"/>
      <c r="AOH40" s="46"/>
      <c r="AOI40" s="46"/>
      <c r="AOJ40" s="46"/>
      <c r="AOK40" s="46"/>
      <c r="AOL40" s="46"/>
      <c r="AOM40" s="46"/>
      <c r="AON40" s="46"/>
      <c r="AOO40" s="46"/>
      <c r="AOP40" s="46"/>
      <c r="AOQ40" s="46"/>
      <c r="AOR40" s="46"/>
      <c r="AOS40" s="46"/>
      <c r="AOT40" s="46"/>
      <c r="AOU40" s="46"/>
      <c r="AOV40" s="46"/>
      <c r="AOW40" s="46"/>
      <c r="AOX40" s="46"/>
      <c r="AOY40" s="46"/>
      <c r="AOZ40" s="46"/>
      <c r="APA40" s="46"/>
      <c r="APB40" s="46"/>
      <c r="APC40" s="46"/>
      <c r="APD40" s="46"/>
      <c r="APE40" s="46"/>
      <c r="APF40" s="46"/>
      <c r="APG40" s="46"/>
      <c r="APH40" s="46"/>
      <c r="API40" s="46"/>
      <c r="APJ40" s="46"/>
      <c r="APK40" s="46"/>
      <c r="APL40" s="46"/>
      <c r="APM40" s="46"/>
      <c r="APN40" s="46"/>
      <c r="APO40" s="46"/>
      <c r="APP40" s="46"/>
      <c r="APQ40" s="46"/>
      <c r="APR40" s="46"/>
      <c r="APS40" s="46"/>
      <c r="APT40" s="46"/>
      <c r="APU40" s="46"/>
      <c r="APV40" s="46"/>
      <c r="APW40" s="46"/>
      <c r="APX40" s="46"/>
      <c r="APY40" s="46"/>
      <c r="APZ40" s="46"/>
      <c r="AQA40" s="46"/>
      <c r="AQB40" s="46"/>
      <c r="AQC40" s="46"/>
      <c r="AQD40" s="46"/>
      <c r="AQE40" s="46"/>
      <c r="AQF40" s="46"/>
      <c r="AQG40" s="46"/>
      <c r="AQH40" s="46"/>
      <c r="AQI40" s="46"/>
      <c r="AQJ40" s="46"/>
      <c r="AQK40" s="46"/>
      <c r="AQL40" s="46"/>
      <c r="AQM40" s="46"/>
      <c r="AQN40" s="46"/>
      <c r="AQO40" s="46"/>
      <c r="AQP40" s="46"/>
      <c r="AQQ40" s="46"/>
      <c r="AQR40" s="46"/>
      <c r="AQS40" s="46"/>
      <c r="AQT40" s="46"/>
      <c r="AQU40" s="46"/>
      <c r="AQV40" s="46"/>
      <c r="AQW40" s="46"/>
      <c r="AQX40" s="46"/>
      <c r="AQY40" s="46"/>
      <c r="AQZ40" s="46"/>
      <c r="ARA40" s="46"/>
      <c r="ARB40" s="46"/>
      <c r="ARC40" s="46"/>
      <c r="ARD40" s="46"/>
      <c r="ARE40" s="46"/>
      <c r="ARF40" s="46"/>
      <c r="ARG40" s="46"/>
      <c r="ARH40" s="46"/>
      <c r="ARI40" s="46"/>
      <c r="ARJ40" s="46"/>
      <c r="ARK40" s="46"/>
      <c r="ARL40" s="46"/>
      <c r="ARM40" s="46"/>
      <c r="ARN40" s="46"/>
      <c r="ARO40" s="46"/>
      <c r="ARP40" s="46"/>
      <c r="ARQ40" s="46"/>
      <c r="ARR40" s="46"/>
      <c r="ARS40" s="46"/>
      <c r="ART40" s="46"/>
      <c r="ARU40" s="46"/>
      <c r="ARV40" s="46"/>
      <c r="ARW40" s="46"/>
      <c r="ARX40" s="46"/>
      <c r="ARY40" s="46"/>
      <c r="ARZ40" s="46"/>
      <c r="ASA40" s="46"/>
      <c r="ASB40" s="46"/>
      <c r="ASC40" s="46"/>
      <c r="ASD40" s="46"/>
      <c r="ASE40" s="46"/>
      <c r="ASF40" s="46"/>
      <c r="ASG40" s="46"/>
      <c r="ASH40" s="46"/>
      <c r="ASI40" s="46"/>
      <c r="ASJ40" s="46"/>
      <c r="ASK40" s="46"/>
      <c r="ASL40" s="46"/>
      <c r="ASM40" s="46"/>
      <c r="ASN40" s="46"/>
      <c r="ASO40" s="46"/>
      <c r="ASP40" s="46"/>
      <c r="ASQ40" s="46"/>
      <c r="ASR40" s="46"/>
      <c r="ASS40" s="46"/>
      <c r="AST40" s="46"/>
      <c r="ASU40" s="46"/>
      <c r="ASV40" s="46"/>
      <c r="ASW40" s="46"/>
      <c r="ASX40" s="46"/>
      <c r="ASY40" s="46"/>
      <c r="ASZ40" s="46"/>
      <c r="ATA40" s="46"/>
      <c r="ATB40" s="46"/>
      <c r="ATC40" s="46"/>
      <c r="ATD40" s="46"/>
      <c r="ATE40" s="46"/>
      <c r="ATF40" s="46"/>
      <c r="ATG40" s="46"/>
      <c r="ATH40" s="46"/>
      <c r="ATI40" s="46"/>
      <c r="ATJ40" s="46"/>
      <c r="ATK40" s="46"/>
      <c r="ATL40" s="46"/>
      <c r="ATM40" s="46"/>
      <c r="ATN40" s="46"/>
      <c r="ATO40" s="46"/>
      <c r="ATP40" s="46"/>
      <c r="ATQ40" s="46"/>
      <c r="ATR40" s="46"/>
      <c r="ATS40" s="46"/>
      <c r="ATT40" s="46"/>
      <c r="ATU40" s="46"/>
      <c r="ATV40" s="46"/>
      <c r="ATW40" s="46"/>
      <c r="ATX40" s="46"/>
      <c r="ATY40" s="46"/>
      <c r="ATZ40" s="46"/>
      <c r="AUA40" s="46"/>
      <c r="AUB40" s="46"/>
      <c r="AUC40" s="46"/>
      <c r="AUD40" s="46"/>
      <c r="AUE40" s="46"/>
      <c r="AUF40" s="46"/>
      <c r="AUG40" s="46"/>
      <c r="AUH40" s="46"/>
      <c r="AUI40" s="46"/>
      <c r="AUJ40" s="46"/>
      <c r="AUK40" s="46"/>
      <c r="AUL40" s="46"/>
      <c r="AUM40" s="46"/>
      <c r="AUN40" s="46"/>
      <c r="AUO40" s="46"/>
      <c r="AUP40" s="46"/>
      <c r="AUQ40" s="46"/>
      <c r="AUR40" s="46"/>
      <c r="AUS40" s="46"/>
      <c r="AUT40" s="46"/>
      <c r="AUU40" s="46"/>
      <c r="AUV40" s="46"/>
      <c r="AUW40" s="46"/>
      <c r="AUX40" s="46"/>
      <c r="AUY40" s="46"/>
      <c r="AUZ40" s="46"/>
      <c r="AVA40" s="46"/>
      <c r="AVB40" s="46"/>
      <c r="AVC40" s="46"/>
      <c r="AVD40" s="46"/>
      <c r="AVE40" s="46"/>
      <c r="AVF40" s="46"/>
      <c r="AVG40" s="46"/>
      <c r="AVH40" s="46"/>
      <c r="AVI40" s="46"/>
      <c r="AVJ40" s="46"/>
      <c r="AVK40" s="46"/>
      <c r="AVL40" s="46"/>
      <c r="AVM40" s="46"/>
      <c r="AVN40" s="46"/>
      <c r="AVO40" s="46"/>
      <c r="AVP40" s="46"/>
      <c r="AVQ40" s="46"/>
      <c r="AVR40" s="46"/>
      <c r="AVS40" s="46"/>
      <c r="AVT40" s="46"/>
      <c r="AVU40" s="46"/>
      <c r="AVV40" s="46"/>
      <c r="AVW40" s="46"/>
      <c r="AVX40" s="46"/>
      <c r="AVY40" s="46"/>
      <c r="AVZ40" s="46"/>
      <c r="AWA40" s="46"/>
      <c r="AWB40" s="46"/>
      <c r="AWC40" s="46"/>
      <c r="AWD40" s="46"/>
      <c r="AWE40" s="46"/>
      <c r="AWF40" s="46"/>
      <c r="AWG40" s="46"/>
      <c r="AWH40" s="46"/>
      <c r="AWI40" s="46"/>
      <c r="AWJ40" s="46"/>
      <c r="AWK40" s="46"/>
      <c r="AWL40" s="46"/>
      <c r="AWM40" s="46"/>
      <c r="AWN40" s="46"/>
      <c r="AWO40" s="46"/>
      <c r="AWP40" s="46"/>
      <c r="AWQ40" s="46"/>
      <c r="AWR40" s="46"/>
      <c r="AWS40" s="46"/>
      <c r="AWT40" s="46"/>
      <c r="AWU40" s="46"/>
      <c r="AWV40" s="46"/>
      <c r="AWW40" s="46"/>
      <c r="AWX40" s="46"/>
      <c r="AWY40" s="46"/>
      <c r="AWZ40" s="46"/>
      <c r="AXA40" s="46"/>
      <c r="AXB40" s="46"/>
      <c r="AXC40" s="46"/>
      <c r="AXD40" s="46"/>
      <c r="AXE40" s="46"/>
      <c r="AXF40" s="46"/>
      <c r="AXG40" s="46"/>
      <c r="AXH40" s="46"/>
      <c r="AXI40" s="46"/>
      <c r="AXJ40" s="46"/>
      <c r="AXK40" s="46"/>
      <c r="AXL40" s="46"/>
      <c r="AXM40" s="46"/>
      <c r="AXN40" s="46"/>
      <c r="AXO40" s="46"/>
      <c r="AXP40" s="46"/>
      <c r="AXQ40" s="46"/>
      <c r="AXR40" s="46"/>
      <c r="AXS40" s="46"/>
      <c r="AXT40" s="46"/>
      <c r="AXU40" s="46"/>
      <c r="AXV40" s="46"/>
      <c r="AXW40" s="46"/>
      <c r="AXX40" s="46"/>
      <c r="AXY40" s="46"/>
      <c r="AXZ40" s="46"/>
      <c r="AYA40" s="46"/>
      <c r="AYB40" s="46"/>
      <c r="AYC40" s="46"/>
      <c r="AYD40" s="46"/>
      <c r="AYE40" s="46"/>
      <c r="AYF40" s="46"/>
      <c r="AYG40" s="46"/>
      <c r="AYH40" s="46"/>
      <c r="AYI40" s="46"/>
      <c r="AYJ40" s="46"/>
      <c r="AYK40" s="46"/>
      <c r="AYL40" s="46"/>
      <c r="AYM40" s="46"/>
      <c r="AYN40" s="46"/>
      <c r="AYO40" s="46"/>
      <c r="AYP40" s="46"/>
      <c r="AYQ40" s="46"/>
      <c r="AYR40" s="46"/>
      <c r="AYS40" s="46"/>
      <c r="AYT40" s="46"/>
      <c r="AYU40" s="46"/>
      <c r="AYV40" s="46"/>
      <c r="AYW40" s="46"/>
      <c r="AYX40" s="46"/>
      <c r="AYY40" s="46"/>
      <c r="AYZ40" s="46"/>
      <c r="AZA40" s="46"/>
      <c r="AZB40" s="46"/>
      <c r="AZC40" s="46"/>
      <c r="AZD40" s="46"/>
      <c r="AZE40" s="46"/>
      <c r="AZF40" s="46"/>
      <c r="AZG40" s="46"/>
      <c r="AZH40" s="46"/>
      <c r="AZI40" s="46"/>
      <c r="AZJ40" s="46"/>
      <c r="AZK40" s="46"/>
      <c r="AZL40" s="46"/>
      <c r="AZM40" s="46"/>
      <c r="AZN40" s="46"/>
      <c r="AZO40" s="46"/>
      <c r="AZP40" s="46"/>
      <c r="AZQ40" s="46"/>
      <c r="AZR40" s="46"/>
      <c r="AZS40" s="46"/>
      <c r="AZT40" s="46"/>
      <c r="AZU40" s="46"/>
      <c r="AZV40" s="46"/>
      <c r="AZW40" s="46"/>
      <c r="AZX40" s="46"/>
      <c r="AZY40" s="46"/>
      <c r="AZZ40" s="46"/>
      <c r="BAA40" s="46"/>
      <c r="BAB40" s="46"/>
      <c r="BAC40" s="46"/>
      <c r="BAD40" s="46"/>
      <c r="BAE40" s="46"/>
      <c r="BAF40" s="46"/>
      <c r="BAG40" s="46"/>
      <c r="BAH40" s="46"/>
      <c r="BAI40" s="46"/>
      <c r="BAJ40" s="46"/>
      <c r="BAK40" s="46"/>
      <c r="BAL40" s="46"/>
      <c r="BAM40" s="46"/>
      <c r="BAN40" s="46"/>
      <c r="BAO40" s="46"/>
      <c r="BAP40" s="46"/>
      <c r="BAQ40" s="46"/>
      <c r="BAR40" s="46"/>
      <c r="BAS40" s="46"/>
      <c r="BAT40" s="46"/>
      <c r="BAU40" s="46"/>
      <c r="BAV40" s="46"/>
      <c r="BAW40" s="46"/>
      <c r="BAX40" s="46"/>
      <c r="BAY40" s="46"/>
      <c r="BAZ40" s="46"/>
      <c r="BBA40" s="46"/>
      <c r="BBB40" s="46"/>
      <c r="BBC40" s="46"/>
      <c r="BBD40" s="46"/>
      <c r="BBE40" s="46"/>
      <c r="BBF40" s="46"/>
      <c r="BBG40" s="46"/>
      <c r="BBH40" s="46"/>
      <c r="BBI40" s="46"/>
      <c r="BBJ40" s="46"/>
      <c r="BBK40" s="46"/>
      <c r="BBL40" s="46"/>
      <c r="BBM40" s="46"/>
      <c r="BBN40" s="46"/>
      <c r="BBO40" s="46"/>
      <c r="BBP40" s="46"/>
      <c r="BBQ40" s="46"/>
      <c r="BBR40" s="46"/>
      <c r="BBS40" s="46"/>
      <c r="BBT40" s="46"/>
      <c r="BBU40" s="46"/>
      <c r="BBV40" s="46"/>
      <c r="BBW40" s="46"/>
      <c r="BBX40" s="46"/>
      <c r="BBY40" s="46"/>
      <c r="BBZ40" s="46"/>
      <c r="BCA40" s="46"/>
      <c r="BCB40" s="46"/>
      <c r="BCC40" s="46"/>
      <c r="BCD40" s="46"/>
      <c r="BCE40" s="46"/>
      <c r="BCF40" s="46"/>
      <c r="BCG40" s="46"/>
      <c r="BCH40" s="46"/>
      <c r="BCI40" s="46"/>
      <c r="BCJ40" s="46"/>
      <c r="BCK40" s="46"/>
      <c r="BCL40" s="46"/>
      <c r="BCM40" s="46"/>
      <c r="BCN40" s="46"/>
      <c r="BCO40" s="46"/>
      <c r="BCP40" s="46"/>
      <c r="BCQ40" s="46"/>
      <c r="BCR40" s="46"/>
      <c r="BCS40" s="46"/>
      <c r="BCT40" s="46"/>
      <c r="BCU40" s="46"/>
      <c r="BCV40" s="46"/>
      <c r="BCW40" s="46"/>
      <c r="BCX40" s="46"/>
      <c r="BCY40" s="46"/>
      <c r="BCZ40" s="46"/>
      <c r="BDA40" s="46"/>
      <c r="BDB40" s="46"/>
      <c r="BDC40" s="46"/>
      <c r="BDD40" s="46"/>
      <c r="BDE40" s="46"/>
      <c r="BDF40" s="46"/>
      <c r="BDG40" s="46"/>
      <c r="BDH40" s="46"/>
      <c r="BDI40" s="46"/>
      <c r="BDJ40" s="46"/>
      <c r="BDK40" s="46"/>
      <c r="BDL40" s="46"/>
      <c r="BDM40" s="46"/>
      <c r="BDN40" s="46"/>
      <c r="BDO40" s="46"/>
      <c r="BDP40" s="46"/>
      <c r="BDQ40" s="46"/>
      <c r="BDR40" s="46"/>
      <c r="BDS40" s="46"/>
      <c r="BDT40" s="46"/>
      <c r="BDU40" s="46"/>
      <c r="BDV40" s="46"/>
      <c r="BDW40" s="46"/>
      <c r="BDX40" s="46"/>
      <c r="BDY40" s="46"/>
      <c r="BDZ40" s="46"/>
      <c r="BEA40" s="46"/>
      <c r="BEB40" s="46"/>
      <c r="BEC40" s="46"/>
      <c r="BED40" s="46"/>
      <c r="BEE40" s="46"/>
      <c r="BEF40" s="46"/>
      <c r="BEG40" s="46"/>
      <c r="BEH40" s="46"/>
      <c r="BEI40" s="46"/>
      <c r="BEJ40" s="46"/>
      <c r="BEK40" s="46"/>
      <c r="BEL40" s="46"/>
      <c r="BEM40" s="46"/>
      <c r="BEN40" s="46"/>
      <c r="BEO40" s="46"/>
      <c r="BEP40" s="46"/>
      <c r="BEQ40" s="46"/>
      <c r="BER40" s="46"/>
      <c r="BES40" s="46"/>
      <c r="BET40" s="46"/>
      <c r="BEU40" s="46"/>
      <c r="BEV40" s="46"/>
      <c r="BEW40" s="46"/>
      <c r="BEX40" s="46"/>
      <c r="BEY40" s="46"/>
      <c r="BEZ40" s="46"/>
      <c r="BFA40" s="46"/>
      <c r="BFB40" s="46"/>
      <c r="BFC40" s="46"/>
      <c r="BFD40" s="46"/>
      <c r="BFE40" s="46"/>
      <c r="BFF40" s="46"/>
      <c r="BFG40" s="46"/>
      <c r="BFH40" s="46"/>
      <c r="BFI40" s="46"/>
      <c r="BFJ40" s="46"/>
      <c r="BFK40" s="46"/>
      <c r="BFL40" s="46"/>
      <c r="BFM40" s="46"/>
      <c r="BFN40" s="46"/>
      <c r="BFO40" s="46"/>
      <c r="BFP40" s="46"/>
      <c r="BFQ40" s="46"/>
      <c r="BFR40" s="46"/>
      <c r="BFS40" s="46"/>
      <c r="BFT40" s="46"/>
      <c r="BFU40" s="46"/>
      <c r="BFV40" s="46"/>
      <c r="BFW40" s="46"/>
      <c r="BFX40" s="46"/>
      <c r="BFY40" s="46"/>
      <c r="BFZ40" s="46"/>
      <c r="BGA40" s="46"/>
      <c r="BGB40" s="46"/>
      <c r="BGC40" s="46"/>
      <c r="BGD40" s="46"/>
      <c r="BGE40" s="46"/>
      <c r="BGF40" s="46"/>
      <c r="BGG40" s="46"/>
      <c r="BGH40" s="46"/>
      <c r="BGI40" s="46"/>
      <c r="BGJ40" s="46"/>
      <c r="BGK40" s="46"/>
      <c r="BGL40" s="46"/>
      <c r="BGM40" s="46"/>
      <c r="BGN40" s="46"/>
      <c r="BGO40" s="46"/>
      <c r="BGP40" s="46"/>
      <c r="BGQ40" s="46"/>
      <c r="BGR40" s="46"/>
      <c r="BGS40" s="46"/>
      <c r="BGT40" s="46"/>
      <c r="BGU40" s="46"/>
      <c r="BGV40" s="46"/>
      <c r="BGW40" s="46"/>
      <c r="BGX40" s="46"/>
      <c r="BGY40" s="46"/>
      <c r="BGZ40" s="46"/>
      <c r="BHA40" s="46"/>
      <c r="BHB40" s="46"/>
      <c r="BHC40" s="46"/>
      <c r="BHD40" s="46"/>
      <c r="BHE40" s="46"/>
      <c r="BHF40" s="46"/>
      <c r="BHG40" s="46"/>
      <c r="BHH40" s="46"/>
      <c r="BHI40" s="46"/>
      <c r="BHJ40" s="46"/>
      <c r="BHK40" s="46"/>
      <c r="BHL40" s="46"/>
      <c r="BHM40" s="46"/>
      <c r="BHN40" s="46"/>
      <c r="BHO40" s="46"/>
      <c r="BHP40" s="46"/>
      <c r="BHQ40" s="46"/>
      <c r="BHR40" s="46"/>
      <c r="BHS40" s="46"/>
      <c r="BHT40" s="46"/>
      <c r="BHU40" s="46"/>
      <c r="BHV40" s="46"/>
      <c r="BHW40" s="46"/>
      <c r="BHX40" s="46"/>
      <c r="BHY40" s="46"/>
      <c r="BHZ40" s="46"/>
      <c r="BIA40" s="46"/>
      <c r="BIB40" s="46"/>
      <c r="BIC40" s="46"/>
      <c r="BID40" s="46"/>
      <c r="BIE40" s="46"/>
      <c r="BIF40" s="46"/>
      <c r="BIG40" s="46"/>
      <c r="BIH40" s="46"/>
      <c r="BII40" s="46"/>
      <c r="BIJ40" s="46"/>
      <c r="BIK40" s="46"/>
      <c r="BIL40" s="46"/>
      <c r="BIM40" s="46"/>
      <c r="BIN40" s="46"/>
      <c r="BIO40" s="46"/>
      <c r="BIP40" s="46"/>
      <c r="BIQ40" s="46"/>
      <c r="BIR40" s="46"/>
      <c r="BIS40" s="46"/>
      <c r="BIT40" s="46"/>
      <c r="BIU40" s="46"/>
      <c r="BIV40" s="46"/>
      <c r="BIW40" s="46"/>
      <c r="BIX40" s="46"/>
      <c r="BIY40" s="46"/>
      <c r="BIZ40" s="46"/>
      <c r="BJA40" s="46"/>
      <c r="BJB40" s="46"/>
      <c r="BJC40" s="46"/>
      <c r="BJD40" s="46"/>
      <c r="BJE40" s="46"/>
      <c r="BJF40" s="46"/>
      <c r="BJG40" s="46"/>
      <c r="BJH40" s="46"/>
      <c r="BJI40" s="46"/>
      <c r="BJJ40" s="46"/>
      <c r="BJK40" s="46"/>
      <c r="BJL40" s="46"/>
      <c r="BJM40" s="46"/>
      <c r="BJN40" s="46"/>
      <c r="BJO40" s="46"/>
      <c r="BJP40" s="46"/>
      <c r="BJQ40" s="46"/>
      <c r="BJR40" s="46"/>
      <c r="BJS40" s="46"/>
      <c r="BJT40" s="46"/>
      <c r="BJU40" s="46"/>
      <c r="BJV40" s="46"/>
      <c r="BJW40" s="46"/>
      <c r="BJX40" s="46"/>
      <c r="BJY40" s="46"/>
      <c r="BJZ40" s="46"/>
      <c r="BKA40" s="46"/>
      <c r="BKB40" s="46"/>
      <c r="BKC40" s="46"/>
      <c r="BKD40" s="46"/>
      <c r="BKE40" s="46"/>
      <c r="BKF40" s="46"/>
      <c r="BKG40" s="46"/>
      <c r="BKH40" s="46"/>
      <c r="BKI40" s="46"/>
      <c r="BKJ40" s="46"/>
      <c r="BKK40" s="46"/>
      <c r="BKL40" s="46"/>
      <c r="BKM40" s="46"/>
      <c r="BKN40" s="46"/>
      <c r="BKO40" s="46"/>
      <c r="BKP40" s="46"/>
      <c r="BKQ40" s="46"/>
      <c r="BKR40" s="46"/>
      <c r="BKS40" s="46"/>
      <c r="BKT40" s="46"/>
      <c r="BKU40" s="46"/>
      <c r="BKV40" s="46"/>
      <c r="BKW40" s="46"/>
      <c r="BKX40" s="46"/>
      <c r="BKY40" s="46"/>
      <c r="BKZ40" s="46"/>
      <c r="BLA40" s="46"/>
      <c r="BLB40" s="46"/>
      <c r="BLC40" s="46"/>
      <c r="BLD40" s="46"/>
      <c r="BLE40" s="46"/>
      <c r="BLF40" s="46"/>
      <c r="BLG40" s="46"/>
      <c r="BLH40" s="46"/>
      <c r="BLI40" s="46"/>
      <c r="BLJ40" s="46"/>
      <c r="BLK40" s="46"/>
      <c r="BLL40" s="46"/>
      <c r="BLM40" s="46"/>
      <c r="BLN40" s="46"/>
      <c r="BLO40" s="46"/>
      <c r="BLP40" s="46"/>
      <c r="BLQ40" s="46"/>
      <c r="BLR40" s="46"/>
      <c r="BLS40" s="46"/>
      <c r="BLT40" s="46"/>
      <c r="BLU40" s="46"/>
      <c r="BLV40" s="46"/>
      <c r="BLW40" s="46"/>
      <c r="BLX40" s="46"/>
      <c r="BLY40" s="46"/>
      <c r="BLZ40" s="46"/>
      <c r="BMA40" s="46"/>
      <c r="BMB40" s="46"/>
      <c r="BMC40" s="46"/>
      <c r="BMD40" s="46"/>
      <c r="BME40" s="46"/>
      <c r="BMF40" s="46"/>
      <c r="BMG40" s="46"/>
      <c r="BMH40" s="46"/>
      <c r="BMI40" s="46"/>
      <c r="BMJ40" s="46"/>
      <c r="BMK40" s="46"/>
      <c r="BML40" s="46"/>
      <c r="BMM40" s="46"/>
      <c r="BMN40" s="46"/>
      <c r="BMO40" s="46"/>
      <c r="BMP40" s="46"/>
      <c r="BMQ40" s="46"/>
      <c r="BMR40" s="46"/>
      <c r="BMS40" s="46"/>
      <c r="BMT40" s="46"/>
      <c r="BMU40" s="46"/>
      <c r="BMV40" s="46"/>
      <c r="BMW40" s="46"/>
      <c r="BMX40" s="46"/>
      <c r="BMY40" s="46"/>
      <c r="BMZ40" s="46"/>
      <c r="BNA40" s="46"/>
      <c r="BNB40" s="46"/>
      <c r="BNC40" s="46"/>
      <c r="BND40" s="46"/>
      <c r="BNE40" s="46"/>
      <c r="BNF40" s="46"/>
      <c r="BNG40" s="46"/>
      <c r="BNH40" s="46"/>
      <c r="BNI40" s="46"/>
      <c r="BNJ40" s="46"/>
      <c r="BNK40" s="46"/>
      <c r="BNL40" s="46"/>
      <c r="BNM40" s="46"/>
      <c r="BNN40" s="46"/>
      <c r="BNO40" s="46"/>
      <c r="BNP40" s="46"/>
      <c r="BNQ40" s="46"/>
      <c r="BNR40" s="46"/>
      <c r="BNS40" s="46"/>
      <c r="BNT40" s="46"/>
      <c r="BNU40" s="46"/>
      <c r="BNV40" s="46"/>
      <c r="BNW40" s="46"/>
      <c r="BNX40" s="46"/>
      <c r="BNY40" s="46"/>
      <c r="BNZ40" s="46"/>
      <c r="BOA40" s="46"/>
      <c r="BOB40" s="46"/>
      <c r="BOC40" s="46"/>
      <c r="BOD40" s="46"/>
      <c r="BOE40" s="46"/>
      <c r="BOF40" s="46"/>
      <c r="BOG40" s="46"/>
      <c r="BOH40" s="46"/>
      <c r="BOI40" s="46"/>
      <c r="BOJ40" s="46"/>
      <c r="BOK40" s="46"/>
      <c r="BOL40" s="46"/>
      <c r="BOM40" s="46"/>
      <c r="BON40" s="46"/>
      <c r="BOO40" s="46"/>
      <c r="BOP40" s="46"/>
      <c r="BOQ40" s="46"/>
      <c r="BOR40" s="46"/>
      <c r="BOS40" s="46"/>
      <c r="BOT40" s="46"/>
      <c r="BOU40" s="46"/>
      <c r="BOV40" s="46"/>
      <c r="BOW40" s="46"/>
      <c r="BOX40" s="46"/>
      <c r="BOY40" s="46"/>
      <c r="BOZ40" s="46"/>
      <c r="BPA40" s="46"/>
      <c r="BPB40" s="46"/>
      <c r="BPC40" s="46"/>
      <c r="BPD40" s="46"/>
      <c r="BPE40" s="46"/>
      <c r="BPF40" s="46"/>
      <c r="BPG40" s="46"/>
      <c r="BPH40" s="46"/>
      <c r="BPI40" s="46"/>
      <c r="BPJ40" s="46"/>
      <c r="BPK40" s="46"/>
      <c r="BPL40" s="46"/>
      <c r="BPM40" s="46"/>
      <c r="BPN40" s="46"/>
      <c r="BPO40" s="46"/>
      <c r="BPP40" s="46"/>
      <c r="BPQ40" s="46"/>
      <c r="BPR40" s="46"/>
      <c r="BPS40" s="46"/>
      <c r="BPT40" s="46"/>
      <c r="BPU40" s="46"/>
      <c r="BPV40" s="46"/>
      <c r="BPW40" s="46"/>
      <c r="BPX40" s="46"/>
      <c r="BPY40" s="46"/>
      <c r="BPZ40" s="46"/>
      <c r="BQA40" s="46"/>
      <c r="BQB40" s="46"/>
      <c r="BQC40" s="46"/>
      <c r="BQD40" s="46"/>
      <c r="BQE40" s="46"/>
      <c r="BQF40" s="46"/>
      <c r="BQG40" s="46"/>
      <c r="BQH40" s="46"/>
      <c r="BQI40" s="46"/>
      <c r="BQJ40" s="46"/>
      <c r="BQK40" s="46"/>
      <c r="BQL40" s="46"/>
      <c r="BQM40" s="46"/>
      <c r="BQN40" s="46"/>
      <c r="BQO40" s="46"/>
      <c r="BQP40" s="46"/>
      <c r="BQQ40" s="46"/>
      <c r="BQR40" s="46"/>
      <c r="BQS40" s="46"/>
      <c r="BQT40" s="46"/>
      <c r="BQU40" s="46"/>
      <c r="BQV40" s="46"/>
      <c r="BQW40" s="46"/>
      <c r="BQX40" s="46"/>
      <c r="BQY40" s="46"/>
      <c r="BQZ40" s="46"/>
      <c r="BRA40" s="46"/>
      <c r="BRB40" s="46"/>
      <c r="BRC40" s="46"/>
      <c r="BRD40" s="46"/>
      <c r="BRE40" s="46"/>
      <c r="BRF40" s="46"/>
      <c r="BRG40" s="46"/>
      <c r="BRH40" s="46"/>
      <c r="BRI40" s="46"/>
      <c r="BRJ40" s="46"/>
      <c r="BRK40" s="46"/>
      <c r="BRL40" s="46"/>
      <c r="BRM40" s="46"/>
      <c r="BRN40" s="46"/>
      <c r="BRO40" s="46"/>
      <c r="BRP40" s="46"/>
      <c r="BRQ40" s="46"/>
      <c r="BRR40" s="46"/>
      <c r="BRS40" s="46"/>
      <c r="BRT40" s="46"/>
      <c r="BRU40" s="46"/>
      <c r="BRV40" s="46"/>
      <c r="BRW40" s="46"/>
      <c r="BRX40" s="46"/>
      <c r="BRY40" s="46"/>
      <c r="BRZ40" s="46"/>
      <c r="BSA40" s="46"/>
      <c r="BSB40" s="46"/>
      <c r="BSC40" s="46"/>
      <c r="BSD40" s="46"/>
      <c r="BSE40" s="46"/>
      <c r="BSF40" s="46"/>
      <c r="BSG40" s="46"/>
      <c r="BSH40" s="46"/>
      <c r="BSI40" s="46"/>
      <c r="BSJ40" s="46"/>
      <c r="BSK40" s="46"/>
      <c r="BSL40" s="46"/>
      <c r="BSM40" s="46"/>
      <c r="BSN40" s="46"/>
      <c r="BSO40" s="46"/>
      <c r="BSP40" s="46"/>
      <c r="BSQ40" s="46"/>
      <c r="BSR40" s="46"/>
      <c r="BSS40" s="46"/>
      <c r="BST40" s="46"/>
      <c r="BSU40" s="46"/>
      <c r="BSV40" s="46"/>
      <c r="BSW40" s="46"/>
      <c r="BSX40" s="46"/>
      <c r="BSY40" s="46"/>
      <c r="BSZ40" s="46"/>
      <c r="BTA40" s="46"/>
      <c r="BTB40" s="46"/>
      <c r="BTC40" s="46"/>
      <c r="BTD40" s="46"/>
      <c r="BTE40" s="46"/>
      <c r="BTF40" s="46"/>
      <c r="BTG40" s="46"/>
      <c r="BTH40" s="46"/>
      <c r="BTI40" s="46"/>
      <c r="BTJ40" s="46"/>
      <c r="BTK40" s="46"/>
      <c r="BTL40" s="46"/>
      <c r="BTM40" s="46"/>
      <c r="BTN40" s="46"/>
      <c r="BTO40" s="46"/>
      <c r="BTP40" s="46"/>
      <c r="BTQ40" s="46"/>
      <c r="BTR40" s="46"/>
      <c r="BTS40" s="46"/>
      <c r="BTT40" s="46"/>
      <c r="BTU40" s="46"/>
      <c r="BTV40" s="46"/>
      <c r="BTW40" s="46"/>
      <c r="BTX40" s="46"/>
      <c r="BTY40" s="46"/>
      <c r="BTZ40" s="46"/>
      <c r="BUA40" s="46"/>
      <c r="BUB40" s="46"/>
      <c r="BUC40" s="46"/>
      <c r="BUD40" s="46"/>
      <c r="BUE40" s="46"/>
      <c r="BUF40" s="46"/>
      <c r="BUG40" s="46"/>
      <c r="BUH40" s="46"/>
      <c r="BUI40" s="46"/>
      <c r="BUJ40" s="46"/>
      <c r="BUK40" s="46"/>
      <c r="BUL40" s="46"/>
      <c r="BUM40" s="46"/>
      <c r="BUN40" s="46"/>
      <c r="BUO40" s="46"/>
      <c r="BUP40" s="46"/>
      <c r="BUQ40" s="46"/>
      <c r="BUR40" s="46"/>
      <c r="BUS40" s="46"/>
      <c r="BUT40" s="46"/>
      <c r="BUU40" s="46"/>
      <c r="BUV40" s="46"/>
      <c r="BUW40" s="46"/>
      <c r="BUX40" s="46"/>
      <c r="BUY40" s="46"/>
      <c r="BUZ40" s="46"/>
      <c r="BVA40" s="46"/>
      <c r="BVB40" s="46"/>
      <c r="BVC40" s="46"/>
      <c r="BVD40" s="46"/>
      <c r="BVE40" s="46"/>
      <c r="BVF40" s="46"/>
      <c r="BVG40" s="46"/>
      <c r="BVH40" s="46"/>
      <c r="BVI40" s="46"/>
      <c r="BVJ40" s="46"/>
      <c r="BVK40" s="46"/>
      <c r="BVL40" s="46"/>
      <c r="BVM40" s="46"/>
      <c r="BVN40" s="46"/>
      <c r="BVO40" s="46"/>
      <c r="BVP40" s="46"/>
      <c r="BVQ40" s="46"/>
      <c r="BVR40" s="46"/>
      <c r="BVS40" s="46"/>
      <c r="BVT40" s="46"/>
      <c r="BVU40" s="46"/>
      <c r="BVV40" s="46"/>
      <c r="BVW40" s="46"/>
      <c r="BVX40" s="46"/>
      <c r="BVY40" s="46"/>
      <c r="BVZ40" s="46"/>
      <c r="BWA40" s="46"/>
      <c r="BWB40" s="46"/>
      <c r="BWC40" s="46"/>
      <c r="BWD40" s="46"/>
      <c r="BWE40" s="46"/>
      <c r="BWF40" s="46"/>
      <c r="BWG40" s="46"/>
      <c r="BWH40" s="46"/>
      <c r="BWI40" s="46"/>
      <c r="BWJ40" s="46"/>
      <c r="BWK40" s="46"/>
      <c r="BWL40" s="46"/>
      <c r="BWM40" s="46"/>
      <c r="BWN40" s="46"/>
      <c r="BWO40" s="46"/>
      <c r="BWP40" s="46"/>
      <c r="BWQ40" s="46"/>
      <c r="BWR40" s="46"/>
      <c r="BWS40" s="46"/>
      <c r="BWT40" s="46"/>
      <c r="BWU40" s="46"/>
      <c r="BWV40" s="46"/>
      <c r="BWW40" s="46"/>
      <c r="BWX40" s="46"/>
      <c r="BWY40" s="46"/>
      <c r="BWZ40" s="46"/>
      <c r="BXA40" s="46"/>
      <c r="BXB40" s="46"/>
      <c r="BXC40" s="46"/>
      <c r="BXD40" s="46"/>
      <c r="BXE40" s="46"/>
      <c r="BXF40" s="46"/>
      <c r="BXG40" s="46"/>
      <c r="BXH40" s="46"/>
      <c r="BXI40" s="46"/>
      <c r="BXJ40" s="46"/>
      <c r="BXK40" s="46"/>
      <c r="BXL40" s="46"/>
      <c r="BXM40" s="46"/>
      <c r="BXN40" s="46"/>
      <c r="BXO40" s="46"/>
      <c r="BXP40" s="46"/>
      <c r="BXQ40" s="46"/>
      <c r="BXR40" s="46"/>
      <c r="BXS40" s="46"/>
      <c r="BXT40" s="46"/>
      <c r="BXU40" s="46"/>
      <c r="BXV40" s="46"/>
      <c r="BXW40" s="46"/>
      <c r="BXX40" s="46"/>
      <c r="BXY40" s="46"/>
      <c r="BXZ40" s="46"/>
      <c r="BYA40" s="46"/>
      <c r="BYB40" s="46"/>
      <c r="BYC40" s="46"/>
      <c r="BYD40" s="46"/>
      <c r="BYE40" s="46"/>
      <c r="BYF40" s="46"/>
      <c r="BYG40" s="46"/>
      <c r="BYH40" s="46"/>
      <c r="BYI40" s="46"/>
      <c r="BYJ40" s="46"/>
      <c r="BYK40" s="46"/>
      <c r="BYL40" s="46"/>
      <c r="BYM40" s="46"/>
      <c r="BYN40" s="46"/>
      <c r="BYO40" s="46"/>
      <c r="BYP40" s="46"/>
      <c r="BYQ40" s="46"/>
      <c r="BYR40" s="46"/>
      <c r="BYS40" s="46"/>
      <c r="BYT40" s="46"/>
      <c r="BYU40" s="46"/>
      <c r="BYV40" s="46"/>
      <c r="BYW40" s="46"/>
      <c r="BYX40" s="46"/>
      <c r="BYY40" s="46"/>
      <c r="BYZ40" s="46"/>
      <c r="BZA40" s="46"/>
      <c r="BZB40" s="46"/>
      <c r="BZC40" s="46"/>
      <c r="BZD40" s="46"/>
      <c r="BZE40" s="46"/>
      <c r="BZF40" s="46"/>
      <c r="BZG40" s="46"/>
      <c r="BZH40" s="46"/>
      <c r="BZI40" s="46"/>
      <c r="BZJ40" s="46"/>
      <c r="BZK40" s="46"/>
      <c r="BZL40" s="46"/>
      <c r="BZM40" s="46"/>
      <c r="BZN40" s="46"/>
      <c r="BZO40" s="46"/>
      <c r="BZP40" s="46"/>
      <c r="BZQ40" s="46"/>
      <c r="BZR40" s="46"/>
      <c r="BZS40" s="46"/>
      <c r="BZT40" s="46"/>
      <c r="BZU40" s="46"/>
      <c r="BZV40" s="46"/>
      <c r="BZW40" s="46"/>
      <c r="BZX40" s="46"/>
      <c r="BZY40" s="46"/>
      <c r="BZZ40" s="46"/>
      <c r="CAA40" s="46"/>
      <c r="CAB40" s="46"/>
      <c r="CAC40" s="46"/>
      <c r="CAD40" s="46"/>
      <c r="CAE40" s="46"/>
      <c r="CAF40" s="46"/>
      <c r="CAG40" s="46"/>
      <c r="CAH40" s="46"/>
      <c r="CAI40" s="46"/>
      <c r="CAJ40" s="46"/>
      <c r="CAK40" s="46"/>
      <c r="CAL40" s="46"/>
      <c r="CAM40" s="46"/>
      <c r="CAN40" s="46"/>
      <c r="CAO40" s="46"/>
      <c r="CAP40" s="46"/>
      <c r="CAQ40" s="46"/>
      <c r="CAR40" s="46"/>
      <c r="CAS40" s="46"/>
      <c r="CAT40" s="46"/>
      <c r="CAU40" s="46"/>
      <c r="CAV40" s="46"/>
      <c r="CAW40" s="46"/>
      <c r="CAX40" s="46"/>
      <c r="CAY40" s="46"/>
      <c r="CAZ40" s="46"/>
      <c r="CBA40" s="46"/>
      <c r="CBB40" s="46"/>
      <c r="CBC40" s="46"/>
      <c r="CBD40" s="46"/>
      <c r="CBE40" s="46"/>
      <c r="CBF40" s="46"/>
      <c r="CBG40" s="46"/>
      <c r="CBH40" s="46"/>
      <c r="CBI40" s="46"/>
      <c r="CBJ40" s="46"/>
      <c r="CBK40" s="46"/>
      <c r="CBL40" s="46"/>
      <c r="CBM40" s="46"/>
      <c r="CBN40" s="46"/>
      <c r="CBO40" s="46"/>
      <c r="CBP40" s="46"/>
      <c r="CBQ40" s="46"/>
      <c r="CBR40" s="46"/>
      <c r="CBS40" s="46"/>
      <c r="CBT40" s="46"/>
      <c r="CBU40" s="46"/>
      <c r="CBV40" s="46"/>
      <c r="CBW40" s="46"/>
      <c r="CBX40" s="46"/>
      <c r="CBY40" s="46"/>
      <c r="CBZ40" s="46"/>
      <c r="CCA40" s="46"/>
      <c r="CCB40" s="46"/>
      <c r="CCC40" s="46"/>
      <c r="CCD40" s="46"/>
      <c r="CCE40" s="46"/>
      <c r="CCF40" s="46"/>
      <c r="CCG40" s="46"/>
      <c r="CCH40" s="46"/>
      <c r="CCI40" s="46"/>
      <c r="CCJ40" s="46"/>
      <c r="CCK40" s="46"/>
      <c r="CCL40" s="46"/>
      <c r="CCM40" s="46"/>
      <c r="CCN40" s="46"/>
      <c r="CCO40" s="46"/>
      <c r="CCP40" s="46"/>
      <c r="CCQ40" s="46"/>
      <c r="CCR40" s="46"/>
      <c r="CCS40" s="46"/>
      <c r="CCT40" s="46"/>
      <c r="CCU40" s="46"/>
      <c r="CCV40" s="46"/>
      <c r="CCW40" s="46"/>
      <c r="CCX40" s="46"/>
      <c r="CCY40" s="46"/>
      <c r="CCZ40" s="46"/>
      <c r="CDA40" s="46"/>
      <c r="CDB40" s="46"/>
      <c r="CDC40" s="46"/>
      <c r="CDD40" s="46"/>
      <c r="CDE40" s="46"/>
      <c r="CDF40" s="46"/>
      <c r="CDG40" s="46"/>
      <c r="CDH40" s="46"/>
      <c r="CDI40" s="46"/>
      <c r="CDJ40" s="46"/>
      <c r="CDK40" s="46"/>
      <c r="CDL40" s="46"/>
      <c r="CDM40" s="46"/>
      <c r="CDN40" s="46"/>
      <c r="CDO40" s="46"/>
      <c r="CDP40" s="46"/>
      <c r="CDQ40" s="46"/>
      <c r="CDR40" s="46"/>
      <c r="CDS40" s="46"/>
      <c r="CDT40" s="46"/>
      <c r="CDU40" s="46"/>
      <c r="CDV40" s="46"/>
      <c r="CDW40" s="46"/>
      <c r="CDX40" s="46"/>
      <c r="CDY40" s="46"/>
      <c r="CDZ40" s="46"/>
      <c r="CEA40" s="46"/>
      <c r="CEB40" s="46"/>
      <c r="CEC40" s="46"/>
      <c r="CED40" s="46"/>
      <c r="CEE40" s="46"/>
      <c r="CEF40" s="46"/>
      <c r="CEG40" s="46"/>
      <c r="CEH40" s="46"/>
      <c r="CEI40" s="46"/>
      <c r="CEJ40" s="46"/>
      <c r="CEK40" s="46"/>
      <c r="CEL40" s="46"/>
      <c r="CEM40" s="46"/>
      <c r="CEN40" s="46"/>
      <c r="CEO40" s="46"/>
      <c r="CEP40" s="46"/>
      <c r="CEQ40" s="46"/>
      <c r="CER40" s="46"/>
      <c r="CES40" s="46"/>
      <c r="CET40" s="46"/>
      <c r="CEU40" s="46"/>
      <c r="CEV40" s="46"/>
      <c r="CEW40" s="46"/>
      <c r="CEX40" s="46"/>
      <c r="CEY40" s="46"/>
      <c r="CEZ40" s="46"/>
      <c r="CFA40" s="46"/>
      <c r="CFB40" s="46"/>
      <c r="CFC40" s="46"/>
      <c r="CFD40" s="46"/>
      <c r="CFE40" s="46"/>
      <c r="CFF40" s="46"/>
      <c r="CFG40" s="46"/>
      <c r="CFH40" s="46"/>
      <c r="CFI40" s="46"/>
      <c r="CFJ40" s="46"/>
      <c r="CFK40" s="46"/>
      <c r="CFL40" s="46"/>
      <c r="CFM40" s="46"/>
      <c r="CFN40" s="46"/>
      <c r="CFO40" s="46"/>
      <c r="CFP40" s="46"/>
      <c r="CFQ40" s="46"/>
      <c r="CFR40" s="46"/>
      <c r="CFS40" s="46"/>
      <c r="CFT40" s="46"/>
      <c r="CFU40" s="46"/>
      <c r="CFV40" s="46"/>
      <c r="CFW40" s="46"/>
      <c r="CFX40" s="46"/>
      <c r="CFY40" s="46"/>
      <c r="CFZ40" s="46"/>
      <c r="CGA40" s="46"/>
      <c r="CGB40" s="46"/>
      <c r="CGC40" s="46"/>
      <c r="CGD40" s="46"/>
      <c r="CGE40" s="46"/>
      <c r="CGF40" s="46"/>
      <c r="CGG40" s="46"/>
      <c r="CGH40" s="46"/>
      <c r="CGI40" s="46"/>
      <c r="CGJ40" s="46"/>
      <c r="CGK40" s="46"/>
      <c r="CGL40" s="46"/>
      <c r="CGM40" s="46"/>
      <c r="CGN40" s="46"/>
      <c r="CGO40" s="46"/>
      <c r="CGP40" s="46"/>
      <c r="CGQ40" s="46"/>
      <c r="CGR40" s="46"/>
      <c r="CGS40" s="46"/>
      <c r="CGT40" s="46"/>
      <c r="CGU40" s="46"/>
      <c r="CGV40" s="46"/>
      <c r="CGW40" s="46"/>
      <c r="CGX40" s="46"/>
      <c r="CGY40" s="46"/>
      <c r="CGZ40" s="46"/>
      <c r="CHA40" s="46"/>
      <c r="CHB40" s="46"/>
      <c r="CHC40" s="46"/>
      <c r="CHD40" s="46"/>
      <c r="CHE40" s="46"/>
      <c r="CHF40" s="46"/>
      <c r="CHG40" s="46"/>
      <c r="CHH40" s="46"/>
      <c r="CHI40" s="46"/>
      <c r="CHJ40" s="46"/>
      <c r="CHK40" s="46"/>
      <c r="CHL40" s="46"/>
      <c r="CHM40" s="46"/>
      <c r="CHN40" s="46"/>
      <c r="CHO40" s="46"/>
      <c r="CHP40" s="46"/>
      <c r="CHQ40" s="46"/>
      <c r="CHR40" s="46"/>
      <c r="CHS40" s="46"/>
      <c r="CHT40" s="46"/>
      <c r="CHU40" s="46"/>
      <c r="CHV40" s="46"/>
      <c r="CHW40" s="46"/>
      <c r="CHX40" s="46"/>
      <c r="CHY40" s="46"/>
      <c r="CHZ40" s="46"/>
      <c r="CIA40" s="46"/>
      <c r="CIB40" s="46"/>
      <c r="CIC40" s="46"/>
      <c r="CID40" s="46"/>
      <c r="CIE40" s="46"/>
      <c r="CIF40" s="46"/>
      <c r="CIG40" s="46"/>
      <c r="CIH40" s="46"/>
      <c r="CII40" s="46"/>
      <c r="CIJ40" s="46"/>
      <c r="CIK40" s="46"/>
      <c r="CIL40" s="46"/>
      <c r="CIM40" s="46"/>
      <c r="CIN40" s="46"/>
      <c r="CIO40" s="46"/>
      <c r="CIP40" s="46"/>
      <c r="CIQ40" s="46"/>
      <c r="CIR40" s="46"/>
      <c r="CIS40" s="46"/>
      <c r="CIT40" s="46"/>
      <c r="CIU40" s="46"/>
      <c r="CIV40" s="46"/>
      <c r="CIW40" s="46"/>
      <c r="CIX40" s="46"/>
      <c r="CIY40" s="46"/>
      <c r="CIZ40" s="46"/>
      <c r="CJA40" s="46"/>
      <c r="CJB40" s="46"/>
      <c r="CJC40" s="46"/>
      <c r="CJD40" s="46"/>
      <c r="CJE40" s="46"/>
      <c r="CJF40" s="46"/>
      <c r="CJG40" s="46"/>
      <c r="CJH40" s="46"/>
      <c r="CJI40" s="46"/>
      <c r="CJJ40" s="46"/>
      <c r="CJK40" s="46"/>
      <c r="CJL40" s="46"/>
      <c r="CJM40" s="46"/>
      <c r="CJN40" s="46"/>
      <c r="CJO40" s="46"/>
      <c r="CJP40" s="46"/>
      <c r="CJQ40" s="46"/>
      <c r="CJR40" s="46"/>
      <c r="CJS40" s="46"/>
      <c r="CJT40" s="46"/>
      <c r="CJU40" s="46"/>
      <c r="CJV40" s="46"/>
      <c r="CJW40" s="46"/>
      <c r="CJX40" s="46"/>
      <c r="CJY40" s="46"/>
      <c r="CJZ40" s="46"/>
      <c r="CKA40" s="46"/>
      <c r="CKB40" s="46"/>
      <c r="CKC40" s="46"/>
      <c r="CKD40" s="46"/>
      <c r="CKE40" s="46"/>
      <c r="CKF40" s="46"/>
      <c r="CKG40" s="46"/>
      <c r="CKH40" s="46"/>
      <c r="CKI40" s="46"/>
      <c r="CKJ40" s="46"/>
      <c r="CKK40" s="46"/>
      <c r="CKL40" s="46"/>
      <c r="CKM40" s="46"/>
      <c r="CKN40" s="46"/>
      <c r="CKO40" s="46"/>
      <c r="CKP40" s="46"/>
      <c r="CKQ40" s="46"/>
      <c r="CKR40" s="46"/>
      <c r="CKS40" s="46"/>
      <c r="CKT40" s="46"/>
      <c r="CKU40" s="46"/>
      <c r="CKV40" s="46"/>
      <c r="CKW40" s="46"/>
      <c r="CKX40" s="46"/>
      <c r="CKY40" s="46"/>
      <c r="CKZ40" s="46"/>
      <c r="CLA40" s="46"/>
      <c r="CLB40" s="46"/>
      <c r="CLC40" s="46"/>
      <c r="CLD40" s="46"/>
      <c r="CLE40" s="46"/>
      <c r="CLF40" s="46"/>
      <c r="CLG40" s="46"/>
      <c r="CLH40" s="46"/>
      <c r="CLI40" s="46"/>
      <c r="CLJ40" s="46"/>
      <c r="CLK40" s="46"/>
      <c r="CLL40" s="46"/>
      <c r="CLM40" s="46"/>
      <c r="CLN40" s="46"/>
      <c r="CLO40" s="46"/>
      <c r="CLP40" s="46"/>
      <c r="CLQ40" s="46"/>
      <c r="CLR40" s="46"/>
      <c r="CLS40" s="46"/>
      <c r="CLT40" s="46"/>
      <c r="CLU40" s="46"/>
      <c r="CLV40" s="46"/>
      <c r="CLW40" s="46"/>
      <c r="CLX40" s="46"/>
      <c r="CLY40" s="46"/>
      <c r="CLZ40" s="46"/>
      <c r="CMA40" s="46"/>
      <c r="CMB40" s="46"/>
      <c r="CMC40" s="46"/>
      <c r="CMD40" s="46"/>
      <c r="CME40" s="46"/>
      <c r="CMF40" s="46"/>
      <c r="CMG40" s="46"/>
      <c r="CMH40" s="46"/>
      <c r="CMI40" s="46"/>
      <c r="CMJ40" s="46"/>
      <c r="CMK40" s="46"/>
      <c r="CML40" s="46"/>
      <c r="CMM40" s="46"/>
      <c r="CMN40" s="46"/>
      <c r="CMO40" s="46"/>
      <c r="CMP40" s="46"/>
      <c r="CMQ40" s="46"/>
      <c r="CMR40" s="46"/>
      <c r="CMS40" s="46"/>
      <c r="CMT40" s="46"/>
      <c r="CMU40" s="46"/>
      <c r="CMV40" s="46"/>
      <c r="CMW40" s="46"/>
      <c r="CMX40" s="46"/>
      <c r="CMY40" s="46"/>
      <c r="CMZ40" s="46"/>
      <c r="CNA40" s="46"/>
      <c r="CNB40" s="46"/>
      <c r="CNC40" s="46"/>
      <c r="CND40" s="46"/>
      <c r="CNE40" s="46"/>
      <c r="CNF40" s="46"/>
      <c r="CNG40" s="46"/>
      <c r="CNH40" s="46"/>
      <c r="CNI40" s="46"/>
      <c r="CNJ40" s="46"/>
      <c r="CNK40" s="46"/>
      <c r="CNL40" s="46"/>
      <c r="CNM40" s="46"/>
      <c r="CNN40" s="46"/>
      <c r="CNO40" s="46"/>
      <c r="CNP40" s="46"/>
      <c r="CNQ40" s="46"/>
      <c r="CNR40" s="46"/>
      <c r="CNS40" s="46"/>
      <c r="CNT40" s="46"/>
      <c r="CNU40" s="46"/>
      <c r="CNV40" s="46"/>
      <c r="CNW40" s="46"/>
      <c r="CNX40" s="46"/>
      <c r="CNY40" s="46"/>
      <c r="CNZ40" s="46"/>
      <c r="COA40" s="46"/>
      <c r="COB40" s="46"/>
      <c r="COC40" s="46"/>
      <c r="COD40" s="46"/>
      <c r="COE40" s="46"/>
      <c r="COF40" s="46"/>
      <c r="COG40" s="46"/>
      <c r="COH40" s="46"/>
      <c r="COI40" s="46"/>
      <c r="COJ40" s="46"/>
      <c r="COK40" s="46"/>
      <c r="COL40" s="46"/>
      <c r="COM40" s="46"/>
      <c r="CON40" s="46"/>
      <c r="COO40" s="46"/>
      <c r="COP40" s="46"/>
      <c r="COQ40" s="46"/>
      <c r="COR40" s="46"/>
      <c r="COS40" s="46"/>
      <c r="COT40" s="46"/>
      <c r="COU40" s="46"/>
      <c r="COV40" s="46"/>
      <c r="COW40" s="46"/>
      <c r="COX40" s="46"/>
      <c r="COY40" s="46"/>
      <c r="COZ40" s="46"/>
      <c r="CPA40" s="46"/>
      <c r="CPB40" s="46"/>
      <c r="CPC40" s="46"/>
      <c r="CPD40" s="46"/>
      <c r="CPE40" s="46"/>
      <c r="CPF40" s="46"/>
      <c r="CPG40" s="46"/>
      <c r="CPH40" s="46"/>
      <c r="CPI40" s="46"/>
      <c r="CPJ40" s="46"/>
      <c r="CPK40" s="46"/>
      <c r="CPL40" s="46"/>
      <c r="CPM40" s="46"/>
      <c r="CPN40" s="46"/>
      <c r="CPO40" s="46"/>
      <c r="CPP40" s="46"/>
      <c r="CPQ40" s="46"/>
      <c r="CPR40" s="46"/>
      <c r="CPS40" s="46"/>
      <c r="CPT40" s="46"/>
      <c r="CPU40" s="46"/>
      <c r="CPV40" s="46"/>
      <c r="CPW40" s="46"/>
      <c r="CPX40" s="46"/>
      <c r="CPY40" s="46"/>
      <c r="CPZ40" s="46"/>
      <c r="CQA40" s="46"/>
      <c r="CQB40" s="46"/>
      <c r="CQC40" s="46"/>
      <c r="CQD40" s="46"/>
      <c r="CQE40" s="46"/>
      <c r="CQF40" s="46"/>
      <c r="CQG40" s="46"/>
      <c r="CQH40" s="46"/>
      <c r="CQI40" s="46"/>
      <c r="CQJ40" s="46"/>
      <c r="CQK40" s="46"/>
      <c r="CQL40" s="46"/>
      <c r="CQM40" s="46"/>
      <c r="CQN40" s="46"/>
      <c r="CQO40" s="46"/>
      <c r="CQP40" s="46"/>
      <c r="CQQ40" s="46"/>
      <c r="CQR40" s="46"/>
      <c r="CQS40" s="46"/>
      <c r="CQT40" s="46"/>
      <c r="CQU40" s="46"/>
      <c r="CQV40" s="46"/>
      <c r="CQW40" s="46"/>
      <c r="CQX40" s="46"/>
      <c r="CQY40" s="46"/>
      <c r="CQZ40" s="46"/>
      <c r="CRA40" s="46"/>
      <c r="CRB40" s="46"/>
      <c r="CRC40" s="46"/>
      <c r="CRD40" s="46"/>
      <c r="CRE40" s="46"/>
      <c r="CRF40" s="46"/>
      <c r="CRG40" s="46"/>
      <c r="CRH40" s="46"/>
      <c r="CRI40" s="46"/>
      <c r="CRJ40" s="46"/>
      <c r="CRK40" s="46"/>
      <c r="CRL40" s="46"/>
      <c r="CRM40" s="46"/>
      <c r="CRN40" s="46"/>
      <c r="CRO40" s="46"/>
      <c r="CRP40" s="46"/>
      <c r="CRQ40" s="46"/>
      <c r="CRR40" s="46"/>
      <c r="CRS40" s="46"/>
      <c r="CRT40" s="46"/>
      <c r="CRU40" s="46"/>
      <c r="CRV40" s="46"/>
      <c r="CRW40" s="46"/>
      <c r="CRX40" s="46"/>
      <c r="CRY40" s="46"/>
      <c r="CRZ40" s="46"/>
      <c r="CSA40" s="46"/>
      <c r="CSB40" s="46"/>
      <c r="CSC40" s="46"/>
      <c r="CSD40" s="46"/>
      <c r="CSE40" s="46"/>
      <c r="CSF40" s="46"/>
      <c r="CSG40" s="46"/>
      <c r="CSH40" s="46"/>
      <c r="CSI40" s="46"/>
      <c r="CSJ40" s="46"/>
      <c r="CSK40" s="46"/>
      <c r="CSL40" s="46"/>
      <c r="CSM40" s="46"/>
      <c r="CSN40" s="46"/>
      <c r="CSO40" s="46"/>
      <c r="CSP40" s="46"/>
      <c r="CSQ40" s="46"/>
      <c r="CSR40" s="46"/>
      <c r="CSS40" s="46"/>
      <c r="CST40" s="46"/>
      <c r="CSU40" s="46"/>
      <c r="CSV40" s="46"/>
      <c r="CSW40" s="46"/>
      <c r="CSX40" s="46"/>
      <c r="CSY40" s="46"/>
      <c r="CSZ40" s="46"/>
      <c r="CTA40" s="46"/>
      <c r="CTB40" s="46"/>
      <c r="CTC40" s="46"/>
      <c r="CTD40" s="46"/>
      <c r="CTE40" s="46"/>
      <c r="CTF40" s="46"/>
      <c r="CTG40" s="46"/>
      <c r="CTH40" s="46"/>
      <c r="CTI40" s="46"/>
      <c r="CTJ40" s="46"/>
      <c r="CTK40" s="46"/>
      <c r="CTL40" s="46"/>
      <c r="CTM40" s="46"/>
      <c r="CTN40" s="46"/>
      <c r="CTO40" s="46"/>
      <c r="CTP40" s="46"/>
      <c r="CTQ40" s="46"/>
      <c r="CTR40" s="46"/>
      <c r="CTS40" s="46"/>
      <c r="CTT40" s="46"/>
      <c r="CTU40" s="46"/>
      <c r="CTV40" s="46"/>
      <c r="CTW40" s="46"/>
      <c r="CTX40" s="46"/>
      <c r="CTY40" s="46"/>
      <c r="CTZ40" s="46"/>
      <c r="CUA40" s="46"/>
      <c r="CUB40" s="46"/>
      <c r="CUC40" s="46"/>
      <c r="CUD40" s="46"/>
      <c r="CUE40" s="46"/>
      <c r="CUF40" s="46"/>
      <c r="CUG40" s="46"/>
      <c r="CUH40" s="46"/>
      <c r="CUI40" s="46"/>
      <c r="CUJ40" s="46"/>
      <c r="CUK40" s="46"/>
      <c r="CUL40" s="46"/>
      <c r="CUM40" s="46"/>
      <c r="CUN40" s="46"/>
      <c r="CUO40" s="46"/>
      <c r="CUP40" s="46"/>
      <c r="CUQ40" s="46"/>
      <c r="CUR40" s="46"/>
      <c r="CUS40" s="46"/>
      <c r="CUT40" s="46"/>
      <c r="CUU40" s="46"/>
      <c r="CUV40" s="46"/>
      <c r="CUW40" s="46"/>
      <c r="CUX40" s="46"/>
      <c r="CUY40" s="46"/>
      <c r="CUZ40" s="46"/>
      <c r="CVA40" s="46"/>
      <c r="CVB40" s="46"/>
      <c r="CVC40" s="46"/>
      <c r="CVD40" s="46"/>
      <c r="CVE40" s="46"/>
      <c r="CVF40" s="46"/>
      <c r="CVG40" s="46"/>
      <c r="CVH40" s="46"/>
      <c r="CVI40" s="46"/>
      <c r="CVJ40" s="46"/>
      <c r="CVK40" s="46"/>
      <c r="CVL40" s="46"/>
      <c r="CVM40" s="46"/>
      <c r="CVN40" s="46"/>
      <c r="CVO40" s="46"/>
      <c r="CVP40" s="46"/>
      <c r="CVQ40" s="46"/>
      <c r="CVR40" s="46"/>
      <c r="CVS40" s="46"/>
      <c r="CVT40" s="46"/>
      <c r="CVU40" s="46"/>
      <c r="CVV40" s="46"/>
      <c r="CVW40" s="46"/>
      <c r="CVX40" s="46"/>
      <c r="CVY40" s="46"/>
      <c r="CVZ40" s="46"/>
      <c r="CWA40" s="46"/>
      <c r="CWB40" s="46"/>
      <c r="CWC40" s="46"/>
      <c r="CWD40" s="46"/>
      <c r="CWE40" s="46"/>
      <c r="CWF40" s="46"/>
      <c r="CWG40" s="46"/>
      <c r="CWH40" s="46"/>
      <c r="CWI40" s="46"/>
      <c r="CWJ40" s="46"/>
      <c r="CWK40" s="46"/>
      <c r="CWL40" s="46"/>
      <c r="CWM40" s="46"/>
      <c r="CWN40" s="46"/>
      <c r="CWO40" s="46"/>
      <c r="CWP40" s="46"/>
      <c r="CWQ40" s="46"/>
      <c r="CWR40" s="46"/>
      <c r="CWS40" s="46"/>
      <c r="CWT40" s="46"/>
      <c r="CWU40" s="46"/>
      <c r="CWV40" s="46"/>
      <c r="CWW40" s="46"/>
      <c r="CWX40" s="46"/>
      <c r="CWY40" s="46"/>
      <c r="CWZ40" s="46"/>
      <c r="CXA40" s="46"/>
      <c r="CXB40" s="46"/>
      <c r="CXC40" s="46"/>
      <c r="CXD40" s="46"/>
      <c r="CXE40" s="46"/>
      <c r="CXF40" s="46"/>
      <c r="CXG40" s="46"/>
      <c r="CXH40" s="46"/>
      <c r="CXI40" s="46"/>
      <c r="CXJ40" s="46"/>
      <c r="CXK40" s="46"/>
      <c r="CXL40" s="46"/>
      <c r="CXM40" s="46"/>
      <c r="CXN40" s="46"/>
      <c r="CXO40" s="46"/>
      <c r="CXP40" s="46"/>
      <c r="CXQ40" s="46"/>
      <c r="CXR40" s="46"/>
      <c r="CXS40" s="46"/>
      <c r="CXT40" s="46"/>
      <c r="CXU40" s="46"/>
      <c r="CXV40" s="46"/>
      <c r="CXW40" s="46"/>
      <c r="CXX40" s="46"/>
      <c r="CXY40" s="46"/>
      <c r="CXZ40" s="46"/>
      <c r="CYA40" s="46"/>
      <c r="CYB40" s="46"/>
      <c r="CYC40" s="46"/>
      <c r="CYD40" s="46"/>
      <c r="CYE40" s="46"/>
      <c r="CYF40" s="46"/>
      <c r="CYG40" s="46"/>
      <c r="CYH40" s="46"/>
      <c r="CYI40" s="46"/>
      <c r="CYJ40" s="46"/>
      <c r="CYK40" s="46"/>
      <c r="CYL40" s="46"/>
      <c r="CYM40" s="46"/>
      <c r="CYN40" s="46"/>
      <c r="CYO40" s="46"/>
      <c r="CYP40" s="46"/>
      <c r="CYQ40" s="46"/>
      <c r="CYR40" s="46"/>
      <c r="CYS40" s="46"/>
      <c r="CYT40" s="46"/>
      <c r="CYU40" s="46"/>
      <c r="CYV40" s="46"/>
      <c r="CYW40" s="46"/>
      <c r="CYX40" s="46"/>
      <c r="CYY40" s="46"/>
      <c r="CYZ40" s="46"/>
      <c r="CZA40" s="46"/>
      <c r="CZB40" s="46"/>
      <c r="CZC40" s="46"/>
      <c r="CZD40" s="46"/>
      <c r="CZE40" s="46"/>
      <c r="CZF40" s="46"/>
      <c r="CZG40" s="46"/>
      <c r="CZH40" s="46"/>
      <c r="CZI40" s="46"/>
      <c r="CZJ40" s="46"/>
      <c r="CZK40" s="46"/>
      <c r="CZL40" s="46"/>
      <c r="CZM40" s="46"/>
      <c r="CZN40" s="46"/>
      <c r="CZO40" s="46"/>
      <c r="CZP40" s="46"/>
      <c r="CZQ40" s="46"/>
      <c r="CZR40" s="46"/>
      <c r="CZS40" s="46"/>
      <c r="CZT40" s="46"/>
      <c r="CZU40" s="46"/>
      <c r="CZV40" s="46"/>
      <c r="CZW40" s="46"/>
      <c r="CZX40" s="46"/>
      <c r="CZY40" s="46"/>
      <c r="CZZ40" s="46"/>
      <c r="DAA40" s="46"/>
      <c r="DAB40" s="46"/>
      <c r="DAC40" s="46"/>
      <c r="DAD40" s="46"/>
      <c r="DAE40" s="46"/>
      <c r="DAF40" s="46"/>
      <c r="DAG40" s="46"/>
      <c r="DAH40" s="46"/>
      <c r="DAI40" s="46"/>
      <c r="DAJ40" s="46"/>
      <c r="DAK40" s="46"/>
      <c r="DAL40" s="46"/>
      <c r="DAM40" s="46"/>
      <c r="DAN40" s="46"/>
      <c r="DAO40" s="46"/>
      <c r="DAP40" s="46"/>
      <c r="DAQ40" s="46"/>
      <c r="DAR40" s="46"/>
      <c r="DAS40" s="46"/>
      <c r="DAT40" s="46"/>
      <c r="DAU40" s="46"/>
      <c r="DAV40" s="46"/>
      <c r="DAW40" s="46"/>
      <c r="DAX40" s="46"/>
      <c r="DAY40" s="46"/>
      <c r="DAZ40" s="46"/>
      <c r="DBA40" s="46"/>
      <c r="DBB40" s="46"/>
      <c r="DBC40" s="46"/>
      <c r="DBD40" s="46"/>
      <c r="DBE40" s="46"/>
      <c r="DBF40" s="46"/>
      <c r="DBG40" s="46"/>
      <c r="DBH40" s="46"/>
      <c r="DBI40" s="46"/>
      <c r="DBJ40" s="46"/>
      <c r="DBK40" s="46"/>
      <c r="DBL40" s="46"/>
      <c r="DBM40" s="46"/>
      <c r="DBN40" s="46"/>
      <c r="DBO40" s="46"/>
      <c r="DBP40" s="46"/>
      <c r="DBQ40" s="46"/>
      <c r="DBR40" s="46"/>
      <c r="DBS40" s="46"/>
      <c r="DBT40" s="46"/>
      <c r="DBU40" s="46"/>
      <c r="DBV40" s="46"/>
      <c r="DBW40" s="46"/>
      <c r="DBX40" s="46"/>
      <c r="DBY40" s="46"/>
      <c r="DBZ40" s="46"/>
      <c r="DCA40" s="46"/>
      <c r="DCB40" s="46"/>
      <c r="DCC40" s="46"/>
      <c r="DCD40" s="46"/>
      <c r="DCE40" s="46"/>
      <c r="DCF40" s="46"/>
      <c r="DCG40" s="46"/>
      <c r="DCH40" s="46"/>
      <c r="DCI40" s="46"/>
      <c r="DCJ40" s="46"/>
      <c r="DCK40" s="46"/>
      <c r="DCL40" s="46"/>
      <c r="DCM40" s="46"/>
      <c r="DCN40" s="46"/>
      <c r="DCO40" s="46"/>
      <c r="DCP40" s="46"/>
      <c r="DCQ40" s="46"/>
      <c r="DCR40" s="46"/>
      <c r="DCS40" s="46"/>
      <c r="DCT40" s="46"/>
      <c r="DCU40" s="46"/>
      <c r="DCV40" s="46"/>
      <c r="DCW40" s="46"/>
      <c r="DCX40" s="46"/>
      <c r="DCY40" s="46"/>
      <c r="DCZ40" s="46"/>
      <c r="DDA40" s="46"/>
      <c r="DDB40" s="46"/>
      <c r="DDC40" s="46"/>
      <c r="DDD40" s="46"/>
      <c r="DDE40" s="46"/>
      <c r="DDF40" s="46"/>
      <c r="DDG40" s="46"/>
      <c r="DDH40" s="46"/>
      <c r="DDI40" s="46"/>
      <c r="DDJ40" s="46"/>
      <c r="DDK40" s="46"/>
      <c r="DDL40" s="46"/>
      <c r="DDM40" s="46"/>
      <c r="DDN40" s="46"/>
      <c r="DDO40" s="46"/>
      <c r="DDP40" s="46"/>
      <c r="DDQ40" s="46"/>
      <c r="DDR40" s="46"/>
      <c r="DDS40" s="46"/>
      <c r="DDT40" s="46"/>
      <c r="DDU40" s="46"/>
      <c r="DDV40" s="46"/>
      <c r="DDW40" s="46"/>
      <c r="DDX40" s="46"/>
      <c r="DDY40" s="46"/>
      <c r="DDZ40" s="46"/>
      <c r="DEA40" s="46"/>
      <c r="DEB40" s="46"/>
      <c r="DEC40" s="46"/>
      <c r="DED40" s="46"/>
      <c r="DEE40" s="46"/>
      <c r="DEF40" s="46"/>
      <c r="DEG40" s="46"/>
      <c r="DEH40" s="46"/>
      <c r="DEI40" s="46"/>
      <c r="DEJ40" s="46"/>
      <c r="DEK40" s="46"/>
      <c r="DEL40" s="46"/>
      <c r="DEM40" s="46"/>
      <c r="DEN40" s="46"/>
      <c r="DEO40" s="46"/>
      <c r="DEP40" s="46"/>
      <c r="DEQ40" s="46"/>
      <c r="DER40" s="46"/>
      <c r="DES40" s="46"/>
      <c r="DET40" s="46"/>
      <c r="DEU40" s="46"/>
      <c r="DEV40" s="46"/>
      <c r="DEW40" s="46"/>
      <c r="DEX40" s="46"/>
      <c r="DEY40" s="46"/>
      <c r="DEZ40" s="46"/>
      <c r="DFA40" s="46"/>
      <c r="DFB40" s="46"/>
      <c r="DFC40" s="46"/>
      <c r="DFD40" s="46"/>
      <c r="DFE40" s="46"/>
      <c r="DFF40" s="46"/>
      <c r="DFG40" s="46"/>
      <c r="DFH40" s="46"/>
      <c r="DFI40" s="46"/>
      <c r="DFJ40" s="46"/>
      <c r="DFK40" s="46"/>
      <c r="DFL40" s="46"/>
      <c r="DFM40" s="46"/>
      <c r="DFN40" s="46"/>
      <c r="DFO40" s="46"/>
      <c r="DFP40" s="46"/>
      <c r="DFQ40" s="46"/>
      <c r="DFR40" s="46"/>
      <c r="DFS40" s="46"/>
      <c r="DFT40" s="46"/>
      <c r="DFU40" s="46"/>
      <c r="DFV40" s="46"/>
      <c r="DFW40" s="46"/>
      <c r="DFX40" s="46"/>
      <c r="DFY40" s="46"/>
      <c r="DFZ40" s="46"/>
      <c r="DGA40" s="46"/>
      <c r="DGB40" s="46"/>
      <c r="DGC40" s="46"/>
      <c r="DGD40" s="46"/>
      <c r="DGE40" s="46"/>
      <c r="DGF40" s="46"/>
      <c r="DGG40" s="46"/>
      <c r="DGH40" s="46"/>
      <c r="DGI40" s="46"/>
      <c r="DGJ40" s="46"/>
      <c r="DGK40" s="46"/>
      <c r="DGL40" s="46"/>
      <c r="DGM40" s="46"/>
      <c r="DGN40" s="46"/>
      <c r="DGO40" s="46"/>
      <c r="DGP40" s="46"/>
      <c r="DGQ40" s="46"/>
      <c r="DGR40" s="46"/>
      <c r="DGS40" s="46"/>
      <c r="DGT40" s="46"/>
      <c r="DGU40" s="46"/>
      <c r="DGV40" s="46"/>
      <c r="DGW40" s="46"/>
      <c r="DGX40" s="46"/>
      <c r="DGY40" s="46"/>
      <c r="DGZ40" s="46"/>
      <c r="DHA40" s="46"/>
      <c r="DHB40" s="46"/>
      <c r="DHC40" s="46"/>
      <c r="DHD40" s="46"/>
      <c r="DHE40" s="46"/>
      <c r="DHF40" s="46"/>
      <c r="DHG40" s="46"/>
      <c r="DHH40" s="46"/>
      <c r="DHI40" s="46"/>
      <c r="DHJ40" s="46"/>
      <c r="DHK40" s="46"/>
      <c r="DHL40" s="46"/>
      <c r="DHM40" s="46"/>
      <c r="DHN40" s="46"/>
      <c r="DHO40" s="46"/>
      <c r="DHP40" s="46"/>
      <c r="DHQ40" s="46"/>
      <c r="DHR40" s="46"/>
      <c r="DHS40" s="46"/>
      <c r="DHT40" s="46"/>
      <c r="DHU40" s="46"/>
      <c r="DHV40" s="46"/>
      <c r="DHW40" s="46"/>
      <c r="DHX40" s="46"/>
      <c r="DHY40" s="46"/>
      <c r="DHZ40" s="46"/>
      <c r="DIA40" s="46"/>
      <c r="DIB40" s="46"/>
      <c r="DIC40" s="46"/>
      <c r="DID40" s="46"/>
      <c r="DIE40" s="46"/>
      <c r="DIF40" s="46"/>
      <c r="DIG40" s="46"/>
      <c r="DIH40" s="46"/>
      <c r="DII40" s="46"/>
      <c r="DIJ40" s="46"/>
      <c r="DIK40" s="46"/>
      <c r="DIL40" s="46"/>
      <c r="DIM40" s="46"/>
      <c r="DIN40" s="46"/>
      <c r="DIO40" s="46"/>
      <c r="DIP40" s="46"/>
      <c r="DIQ40" s="46"/>
      <c r="DIR40" s="46"/>
      <c r="DIS40" s="46"/>
      <c r="DIT40" s="46"/>
      <c r="DIU40" s="46"/>
      <c r="DIV40" s="46"/>
      <c r="DIW40" s="46"/>
      <c r="DIX40" s="46"/>
      <c r="DIY40" s="46"/>
      <c r="DIZ40" s="46"/>
      <c r="DJA40" s="46"/>
      <c r="DJB40" s="46"/>
      <c r="DJC40" s="46"/>
      <c r="DJD40" s="46"/>
      <c r="DJE40" s="46"/>
      <c r="DJF40" s="46"/>
      <c r="DJG40" s="46"/>
      <c r="DJH40" s="46"/>
      <c r="DJI40" s="46"/>
      <c r="DJJ40" s="46"/>
      <c r="DJK40" s="46"/>
      <c r="DJL40" s="46"/>
      <c r="DJM40" s="46"/>
      <c r="DJN40" s="46"/>
      <c r="DJO40" s="46"/>
      <c r="DJP40" s="46"/>
      <c r="DJQ40" s="46"/>
      <c r="DJR40" s="46"/>
      <c r="DJS40" s="46"/>
      <c r="DJT40" s="46"/>
      <c r="DJU40" s="46"/>
      <c r="DJV40" s="46"/>
      <c r="DJW40" s="46"/>
      <c r="DJX40" s="46"/>
      <c r="DJY40" s="46"/>
      <c r="DJZ40" s="46"/>
      <c r="DKA40" s="46"/>
      <c r="DKB40" s="46"/>
      <c r="DKC40" s="46"/>
      <c r="DKD40" s="46"/>
      <c r="DKE40" s="46"/>
      <c r="DKF40" s="46"/>
      <c r="DKG40" s="46"/>
      <c r="DKH40" s="46"/>
      <c r="DKI40" s="46"/>
      <c r="DKJ40" s="46"/>
      <c r="DKK40" s="46"/>
      <c r="DKL40" s="46"/>
      <c r="DKM40" s="46"/>
      <c r="DKN40" s="46"/>
      <c r="DKO40" s="46"/>
      <c r="DKP40" s="46"/>
      <c r="DKQ40" s="46"/>
      <c r="DKR40" s="46"/>
      <c r="DKS40" s="46"/>
      <c r="DKT40" s="46"/>
      <c r="DKU40" s="46"/>
      <c r="DKV40" s="46"/>
      <c r="DKW40" s="46"/>
      <c r="DKX40" s="46"/>
      <c r="DKY40" s="46"/>
      <c r="DKZ40" s="46"/>
      <c r="DLA40" s="46"/>
      <c r="DLB40" s="46"/>
      <c r="DLC40" s="46"/>
      <c r="DLD40" s="46"/>
      <c r="DLE40" s="46"/>
      <c r="DLF40" s="46"/>
      <c r="DLG40" s="46"/>
      <c r="DLH40" s="46"/>
      <c r="DLI40" s="46"/>
      <c r="DLJ40" s="46"/>
      <c r="DLK40" s="46"/>
      <c r="DLL40" s="46"/>
      <c r="DLM40" s="46"/>
      <c r="DLN40" s="46"/>
      <c r="DLO40" s="46"/>
      <c r="DLP40" s="46"/>
      <c r="DLQ40" s="46"/>
      <c r="DLR40" s="46"/>
      <c r="DLS40" s="46"/>
      <c r="DLT40" s="46"/>
      <c r="DLU40" s="46"/>
      <c r="DLV40" s="46"/>
      <c r="DLW40" s="46"/>
      <c r="DLX40" s="46"/>
      <c r="DLY40" s="46"/>
      <c r="DLZ40" s="46"/>
      <c r="DMA40" s="46"/>
      <c r="DMB40" s="46"/>
      <c r="DMC40" s="46"/>
      <c r="DMD40" s="46"/>
      <c r="DME40" s="46"/>
      <c r="DMF40" s="46"/>
      <c r="DMG40" s="46"/>
      <c r="DMH40" s="46"/>
      <c r="DMI40" s="46"/>
      <c r="DMJ40" s="46"/>
      <c r="DMK40" s="46"/>
      <c r="DML40" s="46"/>
      <c r="DMM40" s="46"/>
      <c r="DMN40" s="46"/>
      <c r="DMO40" s="46"/>
      <c r="DMP40" s="46"/>
      <c r="DMQ40" s="46"/>
      <c r="DMR40" s="46"/>
      <c r="DMS40" s="46"/>
      <c r="DMT40" s="46"/>
      <c r="DMU40" s="46"/>
      <c r="DMV40" s="46"/>
      <c r="DMW40" s="46"/>
      <c r="DMX40" s="46"/>
      <c r="DMY40" s="46"/>
      <c r="DMZ40" s="46"/>
      <c r="DNA40" s="46"/>
      <c r="DNB40" s="46"/>
      <c r="DNC40" s="46"/>
      <c r="DND40" s="46"/>
      <c r="DNE40" s="46"/>
      <c r="DNF40" s="46"/>
      <c r="DNG40" s="46"/>
      <c r="DNH40" s="46"/>
      <c r="DNI40" s="46"/>
      <c r="DNJ40" s="46"/>
      <c r="DNK40" s="46"/>
      <c r="DNL40" s="46"/>
      <c r="DNM40" s="46"/>
      <c r="DNN40" s="46"/>
      <c r="DNO40" s="46"/>
      <c r="DNP40" s="46"/>
      <c r="DNQ40" s="46"/>
      <c r="DNR40" s="46"/>
      <c r="DNS40" s="46"/>
      <c r="DNT40" s="46"/>
      <c r="DNU40" s="46"/>
      <c r="DNV40" s="46"/>
      <c r="DNW40" s="46"/>
      <c r="DNX40" s="46"/>
      <c r="DNY40" s="46"/>
      <c r="DNZ40" s="46"/>
      <c r="DOA40" s="46"/>
      <c r="DOB40" s="46"/>
      <c r="DOC40" s="46"/>
      <c r="DOD40" s="46"/>
      <c r="DOE40" s="46"/>
      <c r="DOF40" s="46"/>
      <c r="DOG40" s="46"/>
      <c r="DOH40" s="46"/>
      <c r="DOI40" s="46"/>
      <c r="DOJ40" s="46"/>
      <c r="DOK40" s="46"/>
      <c r="DOL40" s="46"/>
      <c r="DOM40" s="46"/>
      <c r="DON40" s="46"/>
      <c r="DOO40" s="46"/>
      <c r="DOP40" s="46"/>
      <c r="DOQ40" s="46"/>
      <c r="DOR40" s="46"/>
      <c r="DOS40" s="46"/>
      <c r="DOT40" s="46"/>
      <c r="DOU40" s="46"/>
      <c r="DOV40" s="46"/>
      <c r="DOW40" s="46"/>
      <c r="DOX40" s="46"/>
      <c r="DOY40" s="46"/>
      <c r="DOZ40" s="46"/>
      <c r="DPA40" s="46"/>
      <c r="DPB40" s="46"/>
      <c r="DPC40" s="46"/>
      <c r="DPD40" s="46"/>
      <c r="DPE40" s="46"/>
      <c r="DPF40" s="46"/>
      <c r="DPG40" s="46"/>
      <c r="DPH40" s="46"/>
      <c r="DPI40" s="46"/>
      <c r="DPJ40" s="46"/>
      <c r="DPK40" s="46"/>
      <c r="DPL40" s="46"/>
      <c r="DPM40" s="46"/>
      <c r="DPN40" s="46"/>
      <c r="DPO40" s="46"/>
      <c r="DPP40" s="46"/>
      <c r="DPQ40" s="46"/>
      <c r="DPR40" s="46"/>
      <c r="DPS40" s="46"/>
      <c r="DPT40" s="46"/>
      <c r="DPU40" s="46"/>
      <c r="DPV40" s="46"/>
      <c r="DPW40" s="46"/>
      <c r="DPX40" s="46"/>
      <c r="DPY40" s="46"/>
      <c r="DPZ40" s="46"/>
      <c r="DQA40" s="46"/>
      <c r="DQB40" s="46"/>
      <c r="DQC40" s="46"/>
      <c r="DQD40" s="46"/>
      <c r="DQE40" s="46"/>
      <c r="DQF40" s="46"/>
      <c r="DQG40" s="46"/>
      <c r="DQH40" s="46"/>
      <c r="DQI40" s="46"/>
      <c r="DQJ40" s="46"/>
      <c r="DQK40" s="46"/>
      <c r="DQL40" s="46"/>
      <c r="DQM40" s="46"/>
      <c r="DQN40" s="46"/>
      <c r="DQO40" s="46"/>
      <c r="DQP40" s="46"/>
      <c r="DQQ40" s="46"/>
      <c r="DQR40" s="46"/>
      <c r="DQS40" s="46"/>
      <c r="DQT40" s="46"/>
      <c r="DQU40" s="46"/>
      <c r="DQV40" s="46"/>
      <c r="DQW40" s="46"/>
      <c r="DQX40" s="46"/>
      <c r="DQY40" s="46"/>
      <c r="DQZ40" s="46"/>
      <c r="DRA40" s="46"/>
      <c r="DRB40" s="46"/>
      <c r="DRC40" s="46"/>
      <c r="DRD40" s="46"/>
      <c r="DRE40" s="46"/>
      <c r="DRF40" s="46"/>
      <c r="DRG40" s="46"/>
      <c r="DRH40" s="46"/>
      <c r="DRI40" s="46"/>
      <c r="DRJ40" s="46"/>
      <c r="DRK40" s="46"/>
      <c r="DRL40" s="46"/>
      <c r="DRM40" s="46"/>
      <c r="DRN40" s="46"/>
      <c r="DRO40" s="46"/>
      <c r="DRP40" s="46"/>
      <c r="DRQ40" s="46"/>
      <c r="DRR40" s="46"/>
      <c r="DRS40" s="46"/>
      <c r="DRT40" s="46"/>
      <c r="DRU40" s="46"/>
      <c r="DRV40" s="46"/>
      <c r="DRW40" s="46"/>
      <c r="DRX40" s="46"/>
      <c r="DRY40" s="46"/>
      <c r="DRZ40" s="46"/>
      <c r="DSA40" s="46"/>
      <c r="DSB40" s="46"/>
      <c r="DSC40" s="46"/>
      <c r="DSD40" s="46"/>
      <c r="DSE40" s="46"/>
      <c r="DSF40" s="46"/>
      <c r="DSG40" s="46"/>
      <c r="DSH40" s="46"/>
      <c r="DSI40" s="46"/>
      <c r="DSJ40" s="46"/>
      <c r="DSK40" s="46"/>
      <c r="DSL40" s="46"/>
      <c r="DSM40" s="46"/>
      <c r="DSN40" s="46"/>
      <c r="DSO40" s="46"/>
      <c r="DSP40" s="46"/>
      <c r="DSQ40" s="46"/>
      <c r="DSR40" s="46"/>
      <c r="DSS40" s="46"/>
      <c r="DST40" s="46"/>
      <c r="DSU40" s="46"/>
      <c r="DSV40" s="46"/>
      <c r="DSW40" s="46"/>
      <c r="DSX40" s="46"/>
      <c r="DSY40" s="46"/>
      <c r="DSZ40" s="46"/>
      <c r="DTA40" s="46"/>
      <c r="DTB40" s="46"/>
      <c r="DTC40" s="46"/>
      <c r="DTD40" s="46"/>
      <c r="DTE40" s="46"/>
      <c r="DTF40" s="46"/>
      <c r="DTG40" s="46"/>
      <c r="DTH40" s="46"/>
      <c r="DTI40" s="46"/>
      <c r="DTJ40" s="46"/>
      <c r="DTK40" s="46"/>
      <c r="DTL40" s="46"/>
      <c r="DTM40" s="46"/>
      <c r="DTN40" s="46"/>
      <c r="DTO40" s="46"/>
      <c r="DTP40" s="46"/>
      <c r="DTQ40" s="46"/>
      <c r="DTR40" s="46"/>
      <c r="DTS40" s="46"/>
      <c r="DTT40" s="46"/>
      <c r="DTU40" s="46"/>
      <c r="DTV40" s="46"/>
      <c r="DTW40" s="46"/>
      <c r="DTX40" s="46"/>
      <c r="DTY40" s="46"/>
      <c r="DTZ40" s="46"/>
      <c r="DUA40" s="46"/>
      <c r="DUB40" s="46"/>
      <c r="DUC40" s="46"/>
      <c r="DUD40" s="46"/>
      <c r="DUE40" s="46"/>
      <c r="DUF40" s="46"/>
      <c r="DUG40" s="46"/>
      <c r="DUH40" s="46"/>
      <c r="DUI40" s="46"/>
      <c r="DUJ40" s="46"/>
      <c r="DUK40" s="46"/>
      <c r="DUL40" s="46"/>
      <c r="DUM40" s="46"/>
      <c r="DUN40" s="46"/>
      <c r="DUO40" s="46"/>
      <c r="DUP40" s="46"/>
      <c r="DUQ40" s="46"/>
      <c r="DUR40" s="46"/>
      <c r="DUS40" s="46"/>
      <c r="DUT40" s="46"/>
      <c r="DUU40" s="46"/>
      <c r="DUV40" s="46"/>
      <c r="DUW40" s="46"/>
      <c r="DUX40" s="46"/>
      <c r="DUY40" s="46"/>
      <c r="DUZ40" s="46"/>
      <c r="DVA40" s="46"/>
      <c r="DVB40" s="46"/>
      <c r="DVC40" s="46"/>
      <c r="DVD40" s="46"/>
      <c r="DVE40" s="46"/>
      <c r="DVF40" s="46"/>
      <c r="DVG40" s="46"/>
      <c r="DVH40" s="46"/>
      <c r="DVI40" s="46"/>
      <c r="DVJ40" s="46"/>
      <c r="DVK40" s="46"/>
      <c r="DVL40" s="46"/>
      <c r="DVM40" s="46"/>
      <c r="DVN40" s="46"/>
      <c r="DVO40" s="46"/>
      <c r="DVP40" s="46"/>
      <c r="DVQ40" s="46"/>
      <c r="DVR40" s="46"/>
      <c r="DVS40" s="46"/>
      <c r="DVT40" s="46"/>
      <c r="DVU40" s="46"/>
      <c r="DVV40" s="46"/>
      <c r="DVW40" s="46"/>
      <c r="DVX40" s="46"/>
      <c r="DVY40" s="46"/>
      <c r="DVZ40" s="46"/>
      <c r="DWA40" s="46"/>
      <c r="DWB40" s="46"/>
      <c r="DWC40" s="46"/>
      <c r="DWD40" s="46"/>
      <c r="DWE40" s="46"/>
      <c r="DWF40" s="46"/>
      <c r="DWG40" s="46"/>
      <c r="DWH40" s="46"/>
      <c r="DWI40" s="46"/>
      <c r="DWJ40" s="46"/>
      <c r="DWK40" s="46"/>
      <c r="DWL40" s="46"/>
      <c r="DWM40" s="46"/>
      <c r="DWN40" s="46"/>
      <c r="DWO40" s="46"/>
      <c r="DWP40" s="46"/>
      <c r="DWQ40" s="46"/>
      <c r="DWR40" s="46"/>
      <c r="DWS40" s="46"/>
      <c r="DWT40" s="46"/>
      <c r="DWU40" s="46"/>
      <c r="DWV40" s="46"/>
      <c r="DWW40" s="46"/>
      <c r="DWX40" s="46"/>
      <c r="DWY40" s="46"/>
      <c r="DWZ40" s="46"/>
      <c r="DXA40" s="46"/>
      <c r="DXB40" s="46"/>
      <c r="DXC40" s="46"/>
      <c r="DXD40" s="46"/>
      <c r="DXE40" s="46"/>
      <c r="DXF40" s="46"/>
      <c r="DXG40" s="46"/>
      <c r="DXH40" s="46"/>
      <c r="DXI40" s="46"/>
      <c r="DXJ40" s="46"/>
      <c r="DXK40" s="46"/>
      <c r="DXL40" s="46"/>
      <c r="DXM40" s="46"/>
      <c r="DXN40" s="46"/>
      <c r="DXO40" s="46"/>
      <c r="DXP40" s="46"/>
      <c r="DXQ40" s="46"/>
      <c r="DXR40" s="46"/>
      <c r="DXS40" s="46"/>
      <c r="DXT40" s="46"/>
      <c r="DXU40" s="46"/>
      <c r="DXV40" s="46"/>
      <c r="DXW40" s="46"/>
      <c r="DXX40" s="46"/>
      <c r="DXY40" s="46"/>
      <c r="DXZ40" s="46"/>
      <c r="DYA40" s="46"/>
      <c r="DYB40" s="46"/>
      <c r="DYC40" s="46"/>
      <c r="DYD40" s="46"/>
      <c r="DYE40" s="46"/>
      <c r="DYF40" s="46"/>
      <c r="DYG40" s="46"/>
      <c r="DYH40" s="46"/>
      <c r="DYI40" s="46"/>
      <c r="DYJ40" s="46"/>
      <c r="DYK40" s="46"/>
      <c r="DYL40" s="46"/>
      <c r="DYM40" s="46"/>
      <c r="DYN40" s="46"/>
      <c r="DYO40" s="46"/>
      <c r="DYP40" s="46"/>
      <c r="DYQ40" s="46"/>
      <c r="DYR40" s="46"/>
      <c r="DYS40" s="46"/>
      <c r="DYT40" s="46"/>
      <c r="DYU40" s="46"/>
      <c r="DYV40" s="46"/>
      <c r="DYW40" s="46"/>
      <c r="DYX40" s="46"/>
      <c r="DYY40" s="46"/>
      <c r="DYZ40" s="46"/>
      <c r="DZA40" s="46"/>
      <c r="DZB40" s="46"/>
      <c r="DZC40" s="46"/>
      <c r="DZD40" s="46"/>
      <c r="DZE40" s="46"/>
      <c r="DZF40" s="46"/>
      <c r="DZG40" s="46"/>
      <c r="DZH40" s="46"/>
      <c r="DZI40" s="46"/>
      <c r="DZJ40" s="46"/>
      <c r="DZK40" s="46"/>
      <c r="DZL40" s="46"/>
      <c r="DZM40" s="46"/>
      <c r="DZN40" s="46"/>
      <c r="DZO40" s="46"/>
      <c r="DZP40" s="46"/>
      <c r="DZQ40" s="46"/>
      <c r="DZR40" s="46"/>
      <c r="DZS40" s="46"/>
      <c r="DZT40" s="46"/>
      <c r="DZU40" s="46"/>
      <c r="DZV40" s="46"/>
      <c r="DZW40" s="46"/>
      <c r="DZX40" s="46"/>
      <c r="DZY40" s="46"/>
      <c r="DZZ40" s="46"/>
      <c r="EAA40" s="46"/>
      <c r="EAB40" s="46"/>
      <c r="EAC40" s="46"/>
      <c r="EAD40" s="46"/>
      <c r="EAE40" s="46"/>
      <c r="EAF40" s="46"/>
      <c r="EAG40" s="46"/>
      <c r="EAH40" s="46"/>
      <c r="EAI40" s="46"/>
      <c r="EAJ40" s="46"/>
      <c r="EAK40" s="46"/>
      <c r="EAL40" s="46"/>
      <c r="EAM40" s="46"/>
      <c r="EAN40" s="46"/>
      <c r="EAO40" s="46"/>
      <c r="EAP40" s="46"/>
      <c r="EAQ40" s="46"/>
      <c r="EAR40" s="46"/>
      <c r="EAS40" s="46"/>
      <c r="EAT40" s="46"/>
      <c r="EAU40" s="46"/>
      <c r="EAV40" s="46"/>
      <c r="EAW40" s="46"/>
      <c r="EAX40" s="46"/>
      <c r="EAY40" s="46"/>
      <c r="EAZ40" s="46"/>
      <c r="EBA40" s="46"/>
      <c r="EBB40" s="46"/>
      <c r="EBC40" s="46"/>
      <c r="EBD40" s="46"/>
      <c r="EBE40" s="46"/>
      <c r="EBF40" s="46"/>
      <c r="EBG40" s="46"/>
      <c r="EBH40" s="46"/>
      <c r="EBI40" s="46"/>
      <c r="EBJ40" s="46"/>
      <c r="EBK40" s="46"/>
      <c r="EBL40" s="46"/>
      <c r="EBM40" s="46"/>
      <c r="EBN40" s="46"/>
      <c r="EBO40" s="46"/>
      <c r="EBP40" s="46"/>
      <c r="EBQ40" s="46"/>
      <c r="EBR40" s="46"/>
      <c r="EBS40" s="46"/>
      <c r="EBT40" s="46"/>
      <c r="EBU40" s="46"/>
      <c r="EBV40" s="46"/>
      <c r="EBW40" s="46"/>
      <c r="EBX40" s="46"/>
      <c r="EBY40" s="46"/>
      <c r="EBZ40" s="46"/>
      <c r="ECA40" s="46"/>
      <c r="ECB40" s="46"/>
      <c r="ECC40" s="46"/>
      <c r="ECD40" s="46"/>
      <c r="ECE40" s="46"/>
      <c r="ECF40" s="46"/>
      <c r="ECG40" s="46"/>
      <c r="ECH40" s="46"/>
      <c r="ECI40" s="46"/>
      <c r="ECJ40" s="46"/>
      <c r="ECK40" s="46"/>
      <c r="ECL40" s="46"/>
      <c r="ECM40" s="46"/>
      <c r="ECN40" s="46"/>
      <c r="ECO40" s="46"/>
      <c r="ECP40" s="46"/>
      <c r="ECQ40" s="46"/>
      <c r="ECR40" s="46"/>
      <c r="ECS40" s="46"/>
      <c r="ECT40" s="46"/>
      <c r="ECU40" s="46"/>
      <c r="ECV40" s="46"/>
      <c r="ECW40" s="46"/>
      <c r="ECX40" s="46"/>
      <c r="ECY40" s="46"/>
      <c r="ECZ40" s="46"/>
      <c r="EDA40" s="46"/>
      <c r="EDB40" s="46"/>
      <c r="EDC40" s="46"/>
      <c r="EDD40" s="46"/>
      <c r="EDE40" s="46"/>
      <c r="EDF40" s="46"/>
      <c r="EDG40" s="46"/>
      <c r="EDH40" s="46"/>
      <c r="EDI40" s="46"/>
      <c r="EDJ40" s="46"/>
      <c r="EDK40" s="46"/>
      <c r="EDL40" s="46"/>
      <c r="EDM40" s="46"/>
      <c r="EDN40" s="46"/>
      <c r="EDO40" s="46"/>
      <c r="EDP40" s="46"/>
      <c r="EDQ40" s="46"/>
      <c r="EDR40" s="46"/>
      <c r="EDS40" s="46"/>
      <c r="EDT40" s="46"/>
      <c r="EDU40" s="46"/>
      <c r="EDV40" s="46"/>
      <c r="EDW40" s="46"/>
      <c r="EDX40" s="46"/>
      <c r="EDY40" s="46"/>
      <c r="EDZ40" s="46"/>
      <c r="EEA40" s="46"/>
      <c r="EEB40" s="46"/>
      <c r="EEC40" s="46"/>
      <c r="EED40" s="46"/>
      <c r="EEE40" s="46"/>
      <c r="EEF40" s="46"/>
      <c r="EEG40" s="46"/>
      <c r="EEH40" s="46"/>
      <c r="EEI40" s="46"/>
      <c r="EEJ40" s="46"/>
      <c r="EEK40" s="46"/>
      <c r="EEL40" s="46"/>
      <c r="EEM40" s="46"/>
      <c r="EEN40" s="46"/>
      <c r="EEO40" s="46"/>
      <c r="EEP40" s="46"/>
      <c r="EEQ40" s="46"/>
      <c r="EER40" s="46"/>
      <c r="EES40" s="46"/>
      <c r="EET40" s="46"/>
      <c r="EEU40" s="46"/>
      <c r="EEV40" s="46"/>
      <c r="EEW40" s="46"/>
      <c r="EEX40" s="46"/>
      <c r="EEY40" s="46"/>
      <c r="EEZ40" s="46"/>
      <c r="EFA40" s="46"/>
      <c r="EFB40" s="46"/>
      <c r="EFC40" s="46"/>
      <c r="EFD40" s="46"/>
      <c r="EFE40" s="46"/>
      <c r="EFF40" s="46"/>
      <c r="EFG40" s="46"/>
      <c r="EFH40" s="46"/>
      <c r="EFI40" s="46"/>
      <c r="EFJ40" s="46"/>
      <c r="EFK40" s="46"/>
      <c r="EFL40" s="46"/>
      <c r="EFM40" s="46"/>
      <c r="EFN40" s="46"/>
      <c r="EFO40" s="46"/>
      <c r="EFP40" s="46"/>
      <c r="EFQ40" s="46"/>
      <c r="EFR40" s="46"/>
      <c r="EFS40" s="46"/>
      <c r="EFT40" s="46"/>
      <c r="EFU40" s="46"/>
      <c r="EFV40" s="46"/>
      <c r="EFW40" s="46"/>
      <c r="EFX40" s="46"/>
      <c r="EFY40" s="46"/>
      <c r="EFZ40" s="46"/>
      <c r="EGA40" s="46"/>
      <c r="EGB40" s="46"/>
      <c r="EGC40" s="46"/>
      <c r="EGD40" s="46"/>
      <c r="EGE40" s="46"/>
      <c r="EGF40" s="46"/>
      <c r="EGG40" s="46"/>
      <c r="EGH40" s="46"/>
      <c r="EGI40" s="46"/>
      <c r="EGJ40" s="46"/>
      <c r="EGK40" s="46"/>
      <c r="EGL40" s="46"/>
      <c r="EGM40" s="46"/>
      <c r="EGN40" s="46"/>
      <c r="EGO40" s="46"/>
      <c r="EGP40" s="46"/>
      <c r="EGQ40" s="46"/>
      <c r="EGR40" s="46"/>
      <c r="EGS40" s="46"/>
      <c r="EGT40" s="46"/>
      <c r="EGU40" s="46"/>
      <c r="EGV40" s="46"/>
      <c r="EGW40" s="46"/>
      <c r="EGX40" s="46"/>
      <c r="EGY40" s="46"/>
      <c r="EGZ40" s="46"/>
      <c r="EHA40" s="46"/>
      <c r="EHB40" s="46"/>
      <c r="EHC40" s="46"/>
      <c r="EHD40" s="46"/>
      <c r="EHE40" s="46"/>
      <c r="EHF40" s="46"/>
      <c r="EHG40" s="46"/>
      <c r="EHH40" s="46"/>
      <c r="EHI40" s="46"/>
      <c r="EHJ40" s="46"/>
      <c r="EHK40" s="46"/>
      <c r="EHL40" s="46"/>
      <c r="EHM40" s="46"/>
      <c r="EHN40" s="46"/>
      <c r="EHO40" s="46"/>
      <c r="EHP40" s="46"/>
      <c r="EHQ40" s="46"/>
      <c r="EHR40" s="46"/>
      <c r="EHS40" s="46"/>
      <c r="EHT40" s="46"/>
      <c r="EHU40" s="46"/>
      <c r="EHV40" s="46"/>
      <c r="EHW40" s="46"/>
      <c r="EHX40" s="46"/>
      <c r="EHY40" s="46"/>
      <c r="EHZ40" s="46"/>
      <c r="EIA40" s="46"/>
      <c r="EIB40" s="46"/>
      <c r="EIC40" s="46"/>
      <c r="EID40" s="46"/>
      <c r="EIE40" s="46"/>
      <c r="EIF40" s="46"/>
      <c r="EIG40" s="46"/>
      <c r="EIH40" s="46"/>
      <c r="EII40" s="46"/>
      <c r="EIJ40" s="46"/>
      <c r="EIK40" s="46"/>
      <c r="EIL40" s="46"/>
      <c r="EIM40" s="46"/>
      <c r="EIN40" s="46"/>
      <c r="EIO40" s="46"/>
      <c r="EIP40" s="46"/>
      <c r="EIQ40" s="46"/>
      <c r="EIR40" s="46"/>
      <c r="EIS40" s="46"/>
      <c r="EIT40" s="46"/>
      <c r="EIU40" s="46"/>
      <c r="EIV40" s="46"/>
      <c r="EIW40" s="46"/>
      <c r="EIX40" s="46"/>
      <c r="EIY40" s="46"/>
      <c r="EIZ40" s="46"/>
      <c r="EJA40" s="46"/>
      <c r="EJB40" s="46"/>
      <c r="EJC40" s="46"/>
      <c r="EJD40" s="46"/>
      <c r="EJE40" s="46"/>
      <c r="EJF40" s="46"/>
      <c r="EJG40" s="46"/>
      <c r="EJH40" s="46"/>
      <c r="EJI40" s="46"/>
      <c r="EJJ40" s="46"/>
      <c r="EJK40" s="46"/>
      <c r="EJL40" s="46"/>
      <c r="EJM40" s="46"/>
      <c r="EJN40" s="46"/>
      <c r="EJO40" s="46"/>
      <c r="EJP40" s="46"/>
      <c r="EJQ40" s="46"/>
      <c r="EJR40" s="46"/>
      <c r="EJS40" s="46"/>
      <c r="EJT40" s="46"/>
      <c r="EJU40" s="46"/>
      <c r="EJV40" s="46"/>
      <c r="EJW40" s="46"/>
      <c r="EJX40" s="46"/>
      <c r="EJY40" s="46"/>
      <c r="EJZ40" s="46"/>
      <c r="EKA40" s="46"/>
      <c r="EKB40" s="46"/>
      <c r="EKC40" s="46"/>
      <c r="EKD40" s="46"/>
      <c r="EKE40" s="46"/>
      <c r="EKF40" s="46"/>
      <c r="EKG40" s="46"/>
      <c r="EKH40" s="46"/>
      <c r="EKI40" s="46"/>
      <c r="EKJ40" s="46"/>
      <c r="EKK40" s="46"/>
      <c r="EKL40" s="46"/>
      <c r="EKM40" s="46"/>
      <c r="EKN40" s="46"/>
      <c r="EKO40" s="46"/>
      <c r="EKP40" s="46"/>
      <c r="EKQ40" s="46"/>
      <c r="EKR40" s="46"/>
      <c r="EKS40" s="46"/>
      <c r="EKT40" s="46"/>
      <c r="EKU40" s="46"/>
      <c r="EKV40" s="46"/>
      <c r="EKW40" s="46"/>
      <c r="EKX40" s="46"/>
      <c r="EKY40" s="46"/>
      <c r="EKZ40" s="46"/>
      <c r="ELA40" s="46"/>
      <c r="ELB40" s="46"/>
      <c r="ELC40" s="46"/>
      <c r="ELD40" s="46"/>
      <c r="ELE40" s="46"/>
      <c r="ELF40" s="46"/>
      <c r="ELG40" s="46"/>
      <c r="ELH40" s="46"/>
      <c r="ELI40" s="46"/>
      <c r="ELJ40" s="46"/>
      <c r="ELK40" s="46"/>
      <c r="ELL40" s="46"/>
      <c r="ELM40" s="46"/>
      <c r="ELN40" s="46"/>
      <c r="ELO40" s="46"/>
      <c r="ELP40" s="46"/>
      <c r="ELQ40" s="46"/>
      <c r="ELR40" s="46"/>
      <c r="ELS40" s="46"/>
      <c r="ELT40" s="46"/>
      <c r="ELU40" s="46"/>
      <c r="ELV40" s="46"/>
      <c r="ELW40" s="46"/>
      <c r="ELX40" s="46"/>
      <c r="ELY40" s="46"/>
      <c r="ELZ40" s="46"/>
      <c r="EMA40" s="46"/>
      <c r="EMB40" s="46"/>
      <c r="EMC40" s="46"/>
      <c r="EMD40" s="46"/>
      <c r="EME40" s="46"/>
      <c r="EMF40" s="46"/>
      <c r="EMG40" s="46"/>
      <c r="EMH40" s="46"/>
      <c r="EMI40" s="46"/>
      <c r="EMJ40" s="46"/>
      <c r="EMK40" s="46"/>
      <c r="EML40" s="46"/>
      <c r="EMM40" s="46"/>
      <c r="EMN40" s="46"/>
      <c r="EMO40" s="46"/>
      <c r="EMP40" s="46"/>
      <c r="EMQ40" s="46"/>
      <c r="EMR40" s="46"/>
      <c r="EMS40" s="46"/>
      <c r="EMT40" s="46"/>
      <c r="EMU40" s="46"/>
      <c r="EMV40" s="46"/>
      <c r="EMW40" s="46"/>
      <c r="EMX40" s="46"/>
      <c r="EMY40" s="46"/>
      <c r="EMZ40" s="46"/>
      <c r="ENA40" s="46"/>
      <c r="ENB40" s="46"/>
      <c r="ENC40" s="46"/>
      <c r="END40" s="46"/>
      <c r="ENE40" s="46"/>
      <c r="ENF40" s="46"/>
      <c r="ENG40" s="46"/>
      <c r="ENH40" s="46"/>
      <c r="ENI40" s="46"/>
      <c r="ENJ40" s="46"/>
      <c r="ENK40" s="46"/>
      <c r="ENL40" s="46"/>
      <c r="ENM40" s="46"/>
      <c r="ENN40" s="46"/>
      <c r="ENO40" s="46"/>
      <c r="ENP40" s="46"/>
      <c r="ENQ40" s="46"/>
      <c r="ENR40" s="46"/>
      <c r="ENS40" s="46"/>
      <c r="ENT40" s="46"/>
      <c r="ENU40" s="46"/>
      <c r="ENV40" s="46"/>
      <c r="ENW40" s="46"/>
      <c r="ENX40" s="46"/>
      <c r="ENY40" s="46"/>
      <c r="ENZ40" s="46"/>
      <c r="EOA40" s="46"/>
      <c r="EOB40" s="46"/>
      <c r="EOC40" s="46"/>
      <c r="EOD40" s="46"/>
      <c r="EOE40" s="46"/>
      <c r="EOF40" s="46"/>
      <c r="EOG40" s="46"/>
      <c r="EOH40" s="46"/>
      <c r="EOI40" s="46"/>
      <c r="EOJ40" s="46"/>
      <c r="EOK40" s="46"/>
      <c r="EOL40" s="46"/>
      <c r="EOM40" s="46"/>
      <c r="EON40" s="46"/>
      <c r="EOO40" s="46"/>
      <c r="EOP40" s="46"/>
      <c r="EOQ40" s="46"/>
      <c r="EOR40" s="46"/>
      <c r="EOS40" s="46"/>
      <c r="EOT40" s="46"/>
      <c r="EOU40" s="46"/>
      <c r="EOV40" s="46"/>
      <c r="EOW40" s="46"/>
      <c r="EOX40" s="46"/>
      <c r="EOY40" s="46"/>
      <c r="EOZ40" s="46"/>
      <c r="EPA40" s="46"/>
      <c r="EPB40" s="46"/>
      <c r="EPC40" s="46"/>
      <c r="EPD40" s="46"/>
      <c r="EPE40" s="46"/>
      <c r="EPF40" s="46"/>
      <c r="EPG40" s="46"/>
      <c r="EPH40" s="46"/>
      <c r="EPI40" s="46"/>
      <c r="EPJ40" s="46"/>
      <c r="EPK40" s="46"/>
      <c r="EPL40" s="46"/>
      <c r="EPM40" s="46"/>
      <c r="EPN40" s="46"/>
      <c r="EPO40" s="46"/>
      <c r="EPP40" s="46"/>
      <c r="EPQ40" s="46"/>
      <c r="EPR40" s="46"/>
      <c r="EPS40" s="46"/>
      <c r="EPT40" s="46"/>
      <c r="EPU40" s="46"/>
      <c r="EPV40" s="46"/>
      <c r="EPW40" s="46"/>
      <c r="EPX40" s="46"/>
      <c r="EPY40" s="46"/>
      <c r="EPZ40" s="46"/>
      <c r="EQA40" s="46"/>
      <c r="EQB40" s="46"/>
      <c r="EQC40" s="46"/>
      <c r="EQD40" s="46"/>
      <c r="EQE40" s="46"/>
      <c r="EQF40" s="46"/>
      <c r="EQG40" s="46"/>
      <c r="EQH40" s="46"/>
      <c r="EQI40" s="46"/>
      <c r="EQJ40" s="46"/>
      <c r="EQK40" s="46"/>
      <c r="EQL40" s="46"/>
      <c r="EQM40" s="46"/>
      <c r="EQN40" s="46"/>
      <c r="EQO40" s="46"/>
      <c r="EQP40" s="46"/>
      <c r="EQQ40" s="46"/>
      <c r="EQR40" s="46"/>
      <c r="EQS40" s="46"/>
      <c r="EQT40" s="46"/>
      <c r="EQU40" s="46"/>
      <c r="EQV40" s="46"/>
      <c r="EQW40" s="46"/>
      <c r="EQX40" s="46"/>
      <c r="EQY40" s="46"/>
      <c r="EQZ40" s="46"/>
      <c r="ERA40" s="46"/>
      <c r="ERB40" s="46"/>
      <c r="ERC40" s="46"/>
      <c r="ERD40" s="46"/>
      <c r="ERE40" s="46"/>
      <c r="ERF40" s="46"/>
      <c r="ERG40" s="46"/>
      <c r="ERH40" s="46"/>
      <c r="ERI40" s="46"/>
      <c r="ERJ40" s="46"/>
      <c r="ERK40" s="46"/>
      <c r="ERL40" s="46"/>
      <c r="ERM40" s="46"/>
      <c r="ERN40" s="46"/>
      <c r="ERO40" s="46"/>
      <c r="ERP40" s="46"/>
      <c r="ERQ40" s="46"/>
      <c r="ERR40" s="46"/>
      <c r="ERS40" s="46"/>
      <c r="ERT40" s="46"/>
      <c r="ERU40" s="46"/>
      <c r="ERV40" s="46"/>
      <c r="ERW40" s="46"/>
      <c r="ERX40" s="46"/>
      <c r="ERY40" s="46"/>
      <c r="ERZ40" s="46"/>
      <c r="ESA40" s="46"/>
      <c r="ESB40" s="46"/>
      <c r="ESC40" s="46"/>
      <c r="ESD40" s="46"/>
      <c r="ESE40" s="46"/>
      <c r="ESF40" s="46"/>
      <c r="ESG40" s="46"/>
      <c r="ESH40" s="46"/>
      <c r="ESI40" s="46"/>
      <c r="ESJ40" s="46"/>
      <c r="ESK40" s="46"/>
      <c r="ESL40" s="46"/>
      <c r="ESM40" s="46"/>
      <c r="ESN40" s="46"/>
      <c r="ESO40" s="46"/>
      <c r="ESP40" s="46"/>
      <c r="ESQ40" s="46"/>
      <c r="ESR40" s="46"/>
      <c r="ESS40" s="46"/>
      <c r="EST40" s="46"/>
      <c r="ESU40" s="46"/>
      <c r="ESV40" s="46"/>
      <c r="ESW40" s="46"/>
      <c r="ESX40" s="46"/>
      <c r="ESY40" s="46"/>
      <c r="ESZ40" s="46"/>
      <c r="ETA40" s="46"/>
      <c r="ETB40" s="46"/>
      <c r="ETC40" s="46"/>
      <c r="ETD40" s="46"/>
      <c r="ETE40" s="46"/>
      <c r="ETF40" s="46"/>
      <c r="ETG40" s="46"/>
      <c r="ETH40" s="46"/>
      <c r="ETI40" s="46"/>
      <c r="ETJ40" s="46"/>
      <c r="ETK40" s="46"/>
      <c r="ETL40" s="46"/>
      <c r="ETM40" s="46"/>
      <c r="ETN40" s="46"/>
      <c r="ETO40" s="46"/>
      <c r="ETP40" s="46"/>
      <c r="ETQ40" s="46"/>
      <c r="ETR40" s="46"/>
      <c r="ETS40" s="46"/>
      <c r="ETT40" s="46"/>
      <c r="ETU40" s="46"/>
      <c r="ETV40" s="46"/>
      <c r="ETW40" s="46"/>
      <c r="ETX40" s="46"/>
      <c r="ETY40" s="46"/>
      <c r="ETZ40" s="46"/>
      <c r="EUA40" s="46"/>
      <c r="EUB40" s="46"/>
      <c r="EUC40" s="46"/>
      <c r="EUD40" s="46"/>
      <c r="EUE40" s="46"/>
      <c r="EUF40" s="46"/>
      <c r="EUG40" s="46"/>
      <c r="EUH40" s="46"/>
      <c r="EUI40" s="46"/>
      <c r="EUJ40" s="46"/>
      <c r="EUK40" s="46"/>
      <c r="EUL40" s="46"/>
      <c r="EUM40" s="46"/>
      <c r="EUN40" s="46"/>
      <c r="EUO40" s="46"/>
      <c r="EUP40" s="46"/>
      <c r="EUQ40" s="46"/>
      <c r="EUR40" s="46"/>
      <c r="EUS40" s="46"/>
      <c r="EUT40" s="46"/>
      <c r="EUU40" s="46"/>
      <c r="EUV40" s="46"/>
      <c r="EUW40" s="46"/>
      <c r="EUX40" s="46"/>
      <c r="EUY40" s="46"/>
      <c r="EUZ40" s="46"/>
      <c r="EVA40" s="46"/>
      <c r="EVB40" s="46"/>
      <c r="EVC40" s="46"/>
      <c r="EVD40" s="46"/>
      <c r="EVE40" s="46"/>
      <c r="EVF40" s="46"/>
      <c r="EVG40" s="46"/>
      <c r="EVH40" s="46"/>
      <c r="EVI40" s="46"/>
      <c r="EVJ40" s="46"/>
      <c r="EVK40" s="46"/>
      <c r="EVL40" s="46"/>
      <c r="EVM40" s="46"/>
      <c r="EVN40" s="46"/>
      <c r="EVO40" s="46"/>
      <c r="EVP40" s="46"/>
      <c r="EVQ40" s="46"/>
      <c r="EVR40" s="46"/>
      <c r="EVS40" s="46"/>
      <c r="EVT40" s="46"/>
      <c r="EVU40" s="46"/>
      <c r="EVV40" s="46"/>
      <c r="EVW40" s="46"/>
      <c r="EVX40" s="46"/>
      <c r="EVY40" s="46"/>
      <c r="EVZ40" s="46"/>
      <c r="EWA40" s="46"/>
      <c r="EWB40" s="46"/>
      <c r="EWC40" s="46"/>
      <c r="EWD40" s="46"/>
      <c r="EWE40" s="46"/>
      <c r="EWF40" s="46"/>
      <c r="EWG40" s="46"/>
      <c r="EWH40" s="46"/>
      <c r="EWI40" s="46"/>
      <c r="EWJ40" s="46"/>
      <c r="EWK40" s="46"/>
      <c r="EWL40" s="46"/>
      <c r="EWM40" s="46"/>
      <c r="EWN40" s="46"/>
      <c r="EWO40" s="46"/>
      <c r="EWP40" s="46"/>
      <c r="EWQ40" s="46"/>
      <c r="EWR40" s="46"/>
      <c r="EWS40" s="46"/>
      <c r="EWT40" s="46"/>
      <c r="EWU40" s="46"/>
      <c r="EWV40" s="46"/>
      <c r="EWW40" s="46"/>
      <c r="EWX40" s="46"/>
      <c r="EWY40" s="46"/>
      <c r="EWZ40" s="46"/>
      <c r="EXA40" s="46"/>
      <c r="EXB40" s="46"/>
      <c r="EXC40" s="46"/>
      <c r="EXD40" s="46"/>
      <c r="EXE40" s="46"/>
      <c r="EXF40" s="46"/>
      <c r="EXG40" s="46"/>
      <c r="EXH40" s="46"/>
      <c r="EXI40" s="46"/>
      <c r="EXJ40" s="46"/>
      <c r="EXK40" s="46"/>
      <c r="EXL40" s="46"/>
      <c r="EXM40" s="46"/>
      <c r="EXN40" s="46"/>
      <c r="EXO40" s="46"/>
      <c r="EXP40" s="46"/>
      <c r="EXQ40" s="46"/>
      <c r="EXR40" s="46"/>
      <c r="EXS40" s="46"/>
      <c r="EXT40" s="46"/>
      <c r="EXU40" s="46"/>
      <c r="EXV40" s="46"/>
      <c r="EXW40" s="46"/>
      <c r="EXX40" s="46"/>
      <c r="EXY40" s="46"/>
      <c r="EXZ40" s="46"/>
      <c r="EYA40" s="46"/>
      <c r="EYB40" s="46"/>
      <c r="EYC40" s="46"/>
      <c r="EYD40" s="46"/>
      <c r="EYE40" s="46"/>
      <c r="EYF40" s="46"/>
      <c r="EYG40" s="46"/>
      <c r="EYH40" s="46"/>
      <c r="EYI40" s="46"/>
      <c r="EYJ40" s="46"/>
      <c r="EYK40" s="46"/>
      <c r="EYL40" s="46"/>
      <c r="EYM40" s="46"/>
      <c r="EYN40" s="46"/>
      <c r="EYO40" s="46"/>
      <c r="EYP40" s="46"/>
      <c r="EYQ40" s="46"/>
      <c r="EYR40" s="46"/>
      <c r="EYS40" s="46"/>
      <c r="EYT40" s="46"/>
      <c r="EYU40" s="46"/>
      <c r="EYV40" s="46"/>
      <c r="EYW40" s="46"/>
      <c r="EYX40" s="46"/>
      <c r="EYY40" s="46"/>
      <c r="EYZ40" s="46"/>
      <c r="EZA40" s="46"/>
      <c r="EZB40" s="46"/>
      <c r="EZC40" s="46"/>
      <c r="EZD40" s="46"/>
      <c r="EZE40" s="46"/>
      <c r="EZF40" s="46"/>
      <c r="EZG40" s="46"/>
      <c r="EZH40" s="46"/>
      <c r="EZI40" s="46"/>
      <c r="EZJ40" s="46"/>
      <c r="EZK40" s="46"/>
      <c r="EZL40" s="46"/>
      <c r="EZM40" s="46"/>
      <c r="EZN40" s="46"/>
      <c r="EZO40" s="46"/>
      <c r="EZP40" s="46"/>
      <c r="EZQ40" s="46"/>
      <c r="EZR40" s="46"/>
      <c r="EZS40" s="46"/>
      <c r="EZT40" s="46"/>
      <c r="EZU40" s="46"/>
      <c r="EZV40" s="46"/>
      <c r="EZW40" s="46"/>
      <c r="EZX40" s="46"/>
      <c r="EZY40" s="46"/>
      <c r="EZZ40" s="46"/>
      <c r="FAA40" s="46"/>
      <c r="FAB40" s="46"/>
      <c r="FAC40" s="46"/>
      <c r="FAD40" s="46"/>
      <c r="FAE40" s="46"/>
      <c r="FAF40" s="46"/>
      <c r="FAG40" s="46"/>
      <c r="FAH40" s="46"/>
      <c r="FAI40" s="46"/>
      <c r="FAJ40" s="46"/>
      <c r="FAK40" s="46"/>
      <c r="FAL40" s="46"/>
      <c r="FAM40" s="46"/>
      <c r="FAN40" s="46"/>
      <c r="FAO40" s="46"/>
      <c r="FAP40" s="46"/>
      <c r="FAQ40" s="46"/>
      <c r="FAR40" s="46"/>
      <c r="FAS40" s="46"/>
      <c r="FAT40" s="46"/>
      <c r="FAU40" s="46"/>
      <c r="FAV40" s="46"/>
      <c r="FAW40" s="46"/>
      <c r="FAX40" s="46"/>
      <c r="FAY40" s="46"/>
      <c r="FAZ40" s="46"/>
      <c r="FBA40" s="46"/>
      <c r="FBB40" s="46"/>
      <c r="FBC40" s="46"/>
      <c r="FBD40" s="46"/>
      <c r="FBE40" s="46"/>
      <c r="FBF40" s="46"/>
      <c r="FBG40" s="46"/>
      <c r="FBH40" s="46"/>
      <c r="FBI40" s="46"/>
      <c r="FBJ40" s="46"/>
      <c r="FBK40" s="46"/>
      <c r="FBL40" s="46"/>
      <c r="FBM40" s="46"/>
      <c r="FBN40" s="46"/>
      <c r="FBO40" s="46"/>
      <c r="FBP40" s="46"/>
      <c r="FBQ40" s="46"/>
      <c r="FBR40" s="46"/>
      <c r="FBS40" s="46"/>
      <c r="FBT40" s="46"/>
      <c r="FBU40" s="46"/>
      <c r="FBV40" s="46"/>
      <c r="FBW40" s="46"/>
      <c r="FBX40" s="46"/>
      <c r="FBY40" s="46"/>
      <c r="FBZ40" s="46"/>
      <c r="FCA40" s="46"/>
      <c r="FCB40" s="46"/>
      <c r="FCC40" s="46"/>
      <c r="FCD40" s="46"/>
      <c r="FCE40" s="46"/>
      <c r="FCF40" s="46"/>
      <c r="FCG40" s="46"/>
      <c r="FCH40" s="46"/>
      <c r="FCI40" s="46"/>
      <c r="FCJ40" s="46"/>
      <c r="FCK40" s="46"/>
      <c r="FCL40" s="46"/>
      <c r="FCM40" s="46"/>
      <c r="FCN40" s="46"/>
      <c r="FCO40" s="46"/>
      <c r="FCP40" s="46"/>
      <c r="FCQ40" s="46"/>
      <c r="FCR40" s="46"/>
      <c r="FCS40" s="46"/>
      <c r="FCT40" s="46"/>
      <c r="FCU40" s="46"/>
      <c r="FCV40" s="46"/>
      <c r="FCW40" s="46"/>
      <c r="FCX40" s="46"/>
      <c r="FCY40" s="46"/>
      <c r="FCZ40" s="46"/>
      <c r="FDA40" s="46"/>
      <c r="FDB40" s="46"/>
      <c r="FDC40" s="46"/>
      <c r="FDD40" s="46"/>
      <c r="FDE40" s="46"/>
      <c r="FDF40" s="46"/>
      <c r="FDG40" s="46"/>
      <c r="FDH40" s="46"/>
      <c r="FDI40" s="46"/>
      <c r="FDJ40" s="46"/>
      <c r="FDK40" s="46"/>
      <c r="FDL40" s="46"/>
      <c r="FDM40" s="46"/>
      <c r="FDN40" s="46"/>
      <c r="FDO40" s="46"/>
      <c r="FDP40" s="46"/>
      <c r="FDQ40" s="46"/>
      <c r="FDR40" s="46"/>
      <c r="FDS40" s="46"/>
      <c r="FDT40" s="46"/>
      <c r="FDU40" s="46"/>
      <c r="FDV40" s="46"/>
      <c r="FDW40" s="46"/>
      <c r="FDX40" s="46"/>
      <c r="FDY40" s="46"/>
      <c r="FDZ40" s="46"/>
      <c r="FEA40" s="46"/>
      <c r="FEB40" s="46"/>
      <c r="FEC40" s="46"/>
      <c r="FED40" s="46"/>
      <c r="FEE40" s="46"/>
      <c r="FEF40" s="46"/>
      <c r="FEG40" s="46"/>
      <c r="FEH40" s="46"/>
      <c r="FEI40" s="46"/>
      <c r="FEJ40" s="46"/>
      <c r="FEK40" s="46"/>
      <c r="FEL40" s="46"/>
      <c r="FEM40" s="46"/>
      <c r="FEN40" s="46"/>
      <c r="FEO40" s="46"/>
      <c r="FEP40" s="46"/>
      <c r="FEQ40" s="46"/>
      <c r="FER40" s="46"/>
      <c r="FES40" s="46"/>
      <c r="FET40" s="46"/>
      <c r="FEU40" s="46"/>
      <c r="FEV40" s="46"/>
      <c r="FEW40" s="46"/>
      <c r="FEX40" s="46"/>
      <c r="FEY40" s="46"/>
      <c r="FEZ40" s="46"/>
      <c r="FFA40" s="46"/>
      <c r="FFB40" s="46"/>
      <c r="FFC40" s="46"/>
      <c r="FFD40" s="46"/>
      <c r="FFE40" s="46"/>
      <c r="FFF40" s="46"/>
      <c r="FFG40" s="46"/>
      <c r="FFH40" s="46"/>
      <c r="FFI40" s="46"/>
      <c r="FFJ40" s="46"/>
      <c r="FFK40" s="46"/>
      <c r="FFL40" s="46"/>
      <c r="FFM40" s="46"/>
      <c r="FFN40" s="46"/>
      <c r="FFO40" s="46"/>
      <c r="FFP40" s="46"/>
      <c r="FFQ40" s="46"/>
      <c r="FFR40" s="46"/>
      <c r="FFS40" s="46"/>
      <c r="FFT40" s="46"/>
      <c r="FFU40" s="46"/>
      <c r="FFV40" s="46"/>
      <c r="FFW40" s="46"/>
      <c r="FFX40" s="46"/>
      <c r="FFY40" s="46"/>
      <c r="FFZ40" s="46"/>
      <c r="FGA40" s="46"/>
      <c r="FGB40" s="46"/>
      <c r="FGC40" s="46"/>
      <c r="FGD40" s="46"/>
      <c r="FGE40" s="46"/>
      <c r="FGF40" s="46"/>
      <c r="FGG40" s="46"/>
      <c r="FGH40" s="46"/>
      <c r="FGI40" s="46"/>
      <c r="FGJ40" s="46"/>
      <c r="FGK40" s="46"/>
      <c r="FGL40" s="46"/>
      <c r="FGM40" s="46"/>
      <c r="FGN40" s="46"/>
      <c r="FGO40" s="46"/>
      <c r="FGP40" s="46"/>
      <c r="FGQ40" s="46"/>
      <c r="FGR40" s="46"/>
      <c r="FGS40" s="46"/>
      <c r="FGT40" s="46"/>
      <c r="FGU40" s="46"/>
      <c r="FGV40" s="46"/>
      <c r="FGW40" s="46"/>
      <c r="FGX40" s="46"/>
      <c r="FGY40" s="46"/>
      <c r="FGZ40" s="46"/>
      <c r="FHA40" s="46"/>
      <c r="FHB40" s="46"/>
      <c r="FHC40" s="46"/>
      <c r="FHD40" s="46"/>
      <c r="FHE40" s="46"/>
      <c r="FHF40" s="46"/>
      <c r="FHG40" s="46"/>
      <c r="FHH40" s="46"/>
      <c r="FHI40" s="46"/>
      <c r="FHJ40" s="46"/>
      <c r="FHK40" s="46"/>
      <c r="FHL40" s="46"/>
      <c r="FHM40" s="46"/>
      <c r="FHN40" s="46"/>
      <c r="FHO40" s="46"/>
      <c r="FHP40" s="46"/>
      <c r="FHQ40" s="46"/>
      <c r="FHR40" s="46"/>
      <c r="FHS40" s="46"/>
      <c r="FHT40" s="46"/>
      <c r="FHU40" s="46"/>
      <c r="FHV40" s="46"/>
      <c r="FHW40" s="46"/>
      <c r="FHX40" s="46"/>
      <c r="FHY40" s="46"/>
      <c r="FHZ40" s="46"/>
      <c r="FIA40" s="46"/>
      <c r="FIB40" s="46"/>
      <c r="FIC40" s="46"/>
      <c r="FID40" s="46"/>
      <c r="FIE40" s="46"/>
      <c r="FIF40" s="46"/>
      <c r="FIG40" s="46"/>
      <c r="FIH40" s="46"/>
      <c r="FII40" s="46"/>
      <c r="FIJ40" s="46"/>
      <c r="FIK40" s="46"/>
      <c r="FIL40" s="46"/>
      <c r="FIM40" s="46"/>
      <c r="FIN40" s="46"/>
      <c r="FIO40" s="46"/>
      <c r="FIP40" s="46"/>
      <c r="FIQ40" s="46"/>
      <c r="FIR40" s="46"/>
      <c r="FIS40" s="46"/>
      <c r="FIT40" s="46"/>
      <c r="FIU40" s="46"/>
      <c r="FIV40" s="46"/>
      <c r="FIW40" s="46"/>
      <c r="FIX40" s="46"/>
      <c r="FIY40" s="46"/>
      <c r="FIZ40" s="46"/>
      <c r="FJA40" s="46"/>
      <c r="FJB40" s="46"/>
      <c r="FJC40" s="46"/>
      <c r="FJD40" s="46"/>
      <c r="FJE40" s="46"/>
      <c r="FJF40" s="46"/>
      <c r="FJG40" s="46"/>
      <c r="FJH40" s="46"/>
      <c r="FJI40" s="46"/>
      <c r="FJJ40" s="46"/>
      <c r="FJK40" s="46"/>
      <c r="FJL40" s="46"/>
      <c r="FJM40" s="46"/>
      <c r="FJN40" s="46"/>
      <c r="FJO40" s="46"/>
      <c r="FJP40" s="46"/>
      <c r="FJQ40" s="46"/>
      <c r="FJR40" s="46"/>
      <c r="FJS40" s="46"/>
      <c r="FJT40" s="46"/>
      <c r="FJU40" s="46"/>
      <c r="FJV40" s="46"/>
      <c r="FJW40" s="46"/>
      <c r="FJX40" s="46"/>
      <c r="FJY40" s="46"/>
      <c r="FJZ40" s="46"/>
      <c r="FKA40" s="46"/>
      <c r="FKB40" s="46"/>
      <c r="FKC40" s="46"/>
      <c r="FKD40" s="46"/>
      <c r="FKE40" s="46"/>
      <c r="FKF40" s="46"/>
      <c r="FKG40" s="46"/>
      <c r="FKH40" s="46"/>
      <c r="FKI40" s="46"/>
      <c r="FKJ40" s="46"/>
      <c r="FKK40" s="46"/>
      <c r="FKL40" s="46"/>
      <c r="FKM40" s="46"/>
      <c r="FKN40" s="46"/>
      <c r="FKO40" s="46"/>
      <c r="FKP40" s="46"/>
      <c r="FKQ40" s="46"/>
      <c r="FKR40" s="46"/>
      <c r="FKS40" s="46"/>
      <c r="FKT40" s="46"/>
      <c r="FKU40" s="46"/>
      <c r="FKV40" s="46"/>
      <c r="FKW40" s="46"/>
      <c r="FKX40" s="46"/>
      <c r="FKY40" s="46"/>
      <c r="FKZ40" s="46"/>
      <c r="FLA40" s="46"/>
      <c r="FLB40" s="46"/>
      <c r="FLC40" s="46"/>
      <c r="FLD40" s="46"/>
      <c r="FLE40" s="46"/>
      <c r="FLF40" s="46"/>
      <c r="FLG40" s="46"/>
      <c r="FLH40" s="46"/>
      <c r="FLI40" s="46"/>
      <c r="FLJ40" s="46"/>
      <c r="FLK40" s="46"/>
      <c r="FLL40" s="46"/>
      <c r="FLM40" s="46"/>
      <c r="FLN40" s="46"/>
      <c r="FLO40" s="46"/>
      <c r="FLP40" s="46"/>
      <c r="FLQ40" s="46"/>
      <c r="FLR40" s="46"/>
      <c r="FLS40" s="46"/>
      <c r="FLT40" s="46"/>
      <c r="FLU40" s="46"/>
      <c r="FLV40" s="46"/>
      <c r="FLW40" s="46"/>
      <c r="FLX40" s="46"/>
      <c r="FLY40" s="46"/>
      <c r="FLZ40" s="46"/>
      <c r="FMA40" s="46"/>
      <c r="FMB40" s="46"/>
      <c r="FMC40" s="46"/>
      <c r="FMD40" s="46"/>
      <c r="FME40" s="46"/>
      <c r="FMF40" s="46"/>
      <c r="FMG40" s="46"/>
      <c r="FMH40" s="46"/>
      <c r="FMI40" s="46"/>
      <c r="FMJ40" s="46"/>
      <c r="FMK40" s="46"/>
      <c r="FML40" s="46"/>
      <c r="FMM40" s="46"/>
      <c r="FMN40" s="46"/>
      <c r="FMO40" s="46"/>
      <c r="FMP40" s="46"/>
      <c r="FMQ40" s="46"/>
      <c r="FMR40" s="46"/>
      <c r="FMS40" s="46"/>
      <c r="FMT40" s="46"/>
      <c r="FMU40" s="46"/>
      <c r="FMV40" s="46"/>
      <c r="FMW40" s="46"/>
      <c r="FMX40" s="46"/>
      <c r="FMY40" s="46"/>
      <c r="FMZ40" s="46"/>
      <c r="FNA40" s="46"/>
      <c r="FNB40" s="46"/>
      <c r="FNC40" s="46"/>
      <c r="FND40" s="46"/>
      <c r="FNE40" s="46"/>
      <c r="FNF40" s="46"/>
      <c r="FNG40" s="46"/>
      <c r="FNH40" s="46"/>
      <c r="FNI40" s="46"/>
      <c r="FNJ40" s="46"/>
      <c r="FNK40" s="46"/>
      <c r="FNL40" s="46"/>
      <c r="FNM40" s="46"/>
      <c r="FNN40" s="46"/>
      <c r="FNO40" s="46"/>
      <c r="FNP40" s="46"/>
      <c r="FNQ40" s="46"/>
      <c r="FNR40" s="46"/>
      <c r="FNS40" s="46"/>
      <c r="FNT40" s="46"/>
      <c r="FNU40" s="46"/>
      <c r="FNV40" s="46"/>
      <c r="FNW40" s="46"/>
      <c r="FNX40" s="46"/>
      <c r="FNY40" s="46"/>
      <c r="FNZ40" s="46"/>
      <c r="FOA40" s="46"/>
      <c r="FOB40" s="46"/>
      <c r="FOC40" s="46"/>
      <c r="FOD40" s="46"/>
      <c r="FOE40" s="46"/>
      <c r="FOF40" s="46"/>
      <c r="FOG40" s="46"/>
      <c r="FOH40" s="46"/>
      <c r="FOI40" s="46"/>
      <c r="FOJ40" s="46"/>
      <c r="FOK40" s="46"/>
      <c r="FOL40" s="46"/>
      <c r="FOM40" s="46"/>
      <c r="FON40" s="46"/>
      <c r="FOO40" s="46"/>
      <c r="FOP40" s="46"/>
      <c r="FOQ40" s="46"/>
      <c r="FOR40" s="46"/>
      <c r="FOS40" s="46"/>
      <c r="FOT40" s="46"/>
      <c r="FOU40" s="46"/>
      <c r="FOV40" s="46"/>
      <c r="FOW40" s="46"/>
      <c r="FOX40" s="46"/>
      <c r="FOY40" s="46"/>
      <c r="FOZ40" s="46"/>
      <c r="FPA40" s="46"/>
      <c r="FPB40" s="46"/>
      <c r="FPC40" s="46"/>
      <c r="FPD40" s="46"/>
      <c r="FPE40" s="46"/>
      <c r="FPF40" s="46"/>
      <c r="FPG40" s="46"/>
      <c r="FPH40" s="46"/>
      <c r="FPI40" s="46"/>
      <c r="FPJ40" s="46"/>
      <c r="FPK40" s="46"/>
      <c r="FPL40" s="46"/>
      <c r="FPM40" s="46"/>
      <c r="FPN40" s="46"/>
      <c r="FPO40" s="46"/>
      <c r="FPP40" s="46"/>
      <c r="FPQ40" s="46"/>
      <c r="FPR40" s="46"/>
      <c r="FPS40" s="46"/>
      <c r="FPT40" s="46"/>
      <c r="FPU40" s="46"/>
      <c r="FPV40" s="46"/>
      <c r="FPW40" s="46"/>
      <c r="FPX40" s="46"/>
      <c r="FPY40" s="46"/>
      <c r="FPZ40" s="46"/>
      <c r="FQA40" s="46"/>
      <c r="FQB40" s="46"/>
      <c r="FQC40" s="46"/>
      <c r="FQD40" s="46"/>
      <c r="FQE40" s="46"/>
      <c r="FQF40" s="46"/>
      <c r="FQG40" s="46"/>
      <c r="FQH40" s="46"/>
      <c r="FQI40" s="46"/>
      <c r="FQJ40" s="46"/>
      <c r="FQK40" s="46"/>
      <c r="FQL40" s="46"/>
      <c r="FQM40" s="46"/>
      <c r="FQN40" s="46"/>
      <c r="FQO40" s="46"/>
      <c r="FQP40" s="46"/>
      <c r="FQQ40" s="46"/>
      <c r="FQR40" s="46"/>
      <c r="FQS40" s="46"/>
      <c r="FQT40" s="46"/>
      <c r="FQU40" s="46"/>
      <c r="FQV40" s="46"/>
      <c r="FQW40" s="46"/>
      <c r="FQX40" s="46"/>
      <c r="FQY40" s="46"/>
      <c r="FQZ40" s="46"/>
      <c r="FRA40" s="46"/>
      <c r="FRB40" s="46"/>
      <c r="FRC40" s="46"/>
      <c r="FRD40" s="46"/>
      <c r="FRE40" s="46"/>
      <c r="FRF40" s="46"/>
      <c r="FRG40" s="46"/>
      <c r="FRH40" s="46"/>
      <c r="FRI40" s="46"/>
      <c r="FRJ40" s="46"/>
      <c r="FRK40" s="46"/>
      <c r="FRL40" s="46"/>
      <c r="FRM40" s="46"/>
      <c r="FRN40" s="46"/>
      <c r="FRO40" s="46"/>
      <c r="FRP40" s="46"/>
      <c r="FRQ40" s="46"/>
      <c r="FRR40" s="46"/>
      <c r="FRS40" s="46"/>
      <c r="FRT40" s="46"/>
      <c r="FRU40" s="46"/>
      <c r="FRV40" s="46"/>
      <c r="FRW40" s="46"/>
      <c r="FRX40" s="46"/>
      <c r="FRY40" s="46"/>
      <c r="FRZ40" s="46"/>
      <c r="FSA40" s="46"/>
      <c r="FSB40" s="46"/>
      <c r="FSC40" s="46"/>
      <c r="FSD40" s="46"/>
      <c r="FSE40" s="46"/>
      <c r="FSF40" s="46"/>
      <c r="FSG40" s="46"/>
      <c r="FSH40" s="46"/>
      <c r="FSI40" s="46"/>
      <c r="FSJ40" s="46"/>
      <c r="FSK40" s="46"/>
      <c r="FSL40" s="46"/>
      <c r="FSM40" s="46"/>
      <c r="FSN40" s="46"/>
      <c r="FSO40" s="46"/>
      <c r="FSP40" s="46"/>
      <c r="FSQ40" s="46"/>
      <c r="FSR40" s="46"/>
      <c r="FSS40" s="46"/>
      <c r="FST40" s="46"/>
      <c r="FSU40" s="46"/>
      <c r="FSV40" s="46"/>
      <c r="FSW40" s="46"/>
      <c r="FSX40" s="46"/>
      <c r="FSY40" s="46"/>
      <c r="FSZ40" s="46"/>
      <c r="FTA40" s="46"/>
      <c r="FTB40" s="46"/>
      <c r="FTC40" s="46"/>
      <c r="FTD40" s="46"/>
      <c r="FTE40" s="46"/>
      <c r="FTF40" s="46"/>
      <c r="FTG40" s="46"/>
      <c r="FTH40" s="46"/>
      <c r="FTI40" s="46"/>
      <c r="FTJ40" s="46"/>
      <c r="FTK40" s="46"/>
      <c r="FTL40" s="46"/>
      <c r="FTM40" s="46"/>
      <c r="FTN40" s="46"/>
      <c r="FTO40" s="46"/>
      <c r="FTP40" s="46"/>
      <c r="FTQ40" s="46"/>
      <c r="FTR40" s="46"/>
      <c r="FTS40" s="46"/>
      <c r="FTT40" s="46"/>
      <c r="FTU40" s="46"/>
      <c r="FTV40" s="46"/>
      <c r="FTW40" s="46"/>
      <c r="FTX40" s="46"/>
      <c r="FTY40" s="46"/>
      <c r="FTZ40" s="46"/>
      <c r="FUA40" s="46"/>
      <c r="FUB40" s="46"/>
      <c r="FUC40" s="46"/>
      <c r="FUD40" s="46"/>
      <c r="FUE40" s="46"/>
      <c r="FUF40" s="46"/>
      <c r="FUG40" s="46"/>
      <c r="FUH40" s="46"/>
      <c r="FUI40" s="46"/>
      <c r="FUJ40" s="46"/>
      <c r="FUK40" s="46"/>
      <c r="FUL40" s="46"/>
      <c r="FUM40" s="46"/>
      <c r="FUN40" s="46"/>
      <c r="FUO40" s="46"/>
      <c r="FUP40" s="46"/>
      <c r="FUQ40" s="46"/>
      <c r="FUR40" s="46"/>
      <c r="FUS40" s="46"/>
      <c r="FUT40" s="46"/>
      <c r="FUU40" s="46"/>
      <c r="FUV40" s="46"/>
      <c r="FUW40" s="46"/>
      <c r="FUX40" s="46"/>
      <c r="FUY40" s="46"/>
      <c r="FUZ40" s="46"/>
      <c r="FVA40" s="46"/>
      <c r="FVB40" s="46"/>
      <c r="FVC40" s="46"/>
      <c r="FVD40" s="46"/>
      <c r="FVE40" s="46"/>
      <c r="FVF40" s="46"/>
      <c r="FVG40" s="46"/>
      <c r="FVH40" s="46"/>
      <c r="FVI40" s="46"/>
      <c r="FVJ40" s="46"/>
      <c r="FVK40" s="46"/>
      <c r="FVL40" s="46"/>
      <c r="FVM40" s="46"/>
      <c r="FVN40" s="46"/>
      <c r="FVO40" s="46"/>
      <c r="FVP40" s="46"/>
      <c r="FVQ40" s="46"/>
      <c r="FVR40" s="46"/>
      <c r="FVS40" s="46"/>
      <c r="FVT40" s="46"/>
      <c r="FVU40" s="46"/>
      <c r="FVV40" s="46"/>
      <c r="FVW40" s="46"/>
      <c r="FVX40" s="46"/>
      <c r="FVY40" s="46"/>
      <c r="FVZ40" s="46"/>
      <c r="FWA40" s="46"/>
      <c r="FWB40" s="46"/>
      <c r="FWC40" s="46"/>
      <c r="FWD40" s="46"/>
      <c r="FWE40" s="46"/>
      <c r="FWF40" s="46"/>
      <c r="FWG40" s="46"/>
      <c r="FWH40" s="46"/>
      <c r="FWI40" s="46"/>
      <c r="FWJ40" s="46"/>
      <c r="FWK40" s="46"/>
      <c r="FWL40" s="46"/>
      <c r="FWM40" s="46"/>
      <c r="FWN40" s="46"/>
      <c r="FWO40" s="46"/>
      <c r="FWP40" s="46"/>
      <c r="FWQ40" s="46"/>
      <c r="FWR40" s="46"/>
      <c r="FWS40" s="46"/>
      <c r="FWT40" s="46"/>
      <c r="FWU40" s="46"/>
      <c r="FWV40" s="46"/>
      <c r="FWW40" s="46"/>
      <c r="FWX40" s="46"/>
      <c r="FWY40" s="46"/>
      <c r="FWZ40" s="46"/>
      <c r="FXA40" s="46"/>
      <c r="FXB40" s="46"/>
      <c r="FXC40" s="46"/>
      <c r="FXD40" s="46"/>
      <c r="FXE40" s="46"/>
      <c r="FXF40" s="46"/>
      <c r="FXG40" s="46"/>
      <c r="FXH40" s="46"/>
      <c r="FXI40" s="46"/>
      <c r="FXJ40" s="46"/>
      <c r="FXK40" s="46"/>
      <c r="FXL40" s="46"/>
      <c r="FXM40" s="46"/>
      <c r="FXN40" s="46"/>
      <c r="FXO40" s="46"/>
      <c r="FXP40" s="46"/>
      <c r="FXQ40" s="46"/>
      <c r="FXR40" s="46"/>
      <c r="FXS40" s="46"/>
      <c r="FXT40" s="46"/>
      <c r="FXU40" s="46"/>
      <c r="FXV40" s="46"/>
      <c r="FXW40" s="46"/>
      <c r="FXX40" s="46"/>
      <c r="FXY40" s="46"/>
      <c r="FXZ40" s="46"/>
      <c r="FYA40" s="46"/>
      <c r="FYB40" s="46"/>
      <c r="FYC40" s="46"/>
      <c r="FYD40" s="46"/>
      <c r="FYE40" s="46"/>
      <c r="FYF40" s="46"/>
      <c r="FYG40" s="46"/>
      <c r="FYH40" s="46"/>
      <c r="FYI40" s="46"/>
      <c r="FYJ40" s="46"/>
      <c r="FYK40" s="46"/>
      <c r="FYL40" s="46"/>
      <c r="FYM40" s="46"/>
      <c r="FYN40" s="46"/>
      <c r="FYO40" s="46"/>
      <c r="FYP40" s="46"/>
      <c r="FYQ40" s="46"/>
      <c r="FYR40" s="46"/>
      <c r="FYS40" s="46"/>
      <c r="FYT40" s="46"/>
      <c r="FYU40" s="46"/>
      <c r="FYV40" s="46"/>
      <c r="FYW40" s="46"/>
      <c r="FYX40" s="46"/>
      <c r="FYY40" s="46"/>
      <c r="FYZ40" s="46"/>
      <c r="FZA40" s="46"/>
      <c r="FZB40" s="46"/>
      <c r="FZC40" s="46"/>
      <c r="FZD40" s="46"/>
      <c r="FZE40" s="46"/>
      <c r="FZF40" s="46"/>
      <c r="FZG40" s="46"/>
      <c r="FZH40" s="46"/>
      <c r="FZI40" s="46"/>
      <c r="FZJ40" s="46"/>
      <c r="FZK40" s="46"/>
      <c r="FZL40" s="46"/>
      <c r="FZM40" s="46"/>
      <c r="FZN40" s="46"/>
      <c r="FZO40" s="46"/>
      <c r="FZP40" s="46"/>
      <c r="FZQ40" s="46"/>
      <c r="FZR40" s="46"/>
      <c r="FZS40" s="46"/>
      <c r="FZT40" s="46"/>
      <c r="FZU40" s="46"/>
      <c r="FZV40" s="46"/>
      <c r="FZW40" s="46"/>
      <c r="FZX40" s="46"/>
      <c r="FZY40" s="46"/>
      <c r="FZZ40" s="46"/>
      <c r="GAA40" s="46"/>
      <c r="GAB40" s="46"/>
      <c r="GAC40" s="46"/>
      <c r="GAD40" s="46"/>
      <c r="GAE40" s="46"/>
      <c r="GAF40" s="46"/>
      <c r="GAG40" s="46"/>
      <c r="GAH40" s="46"/>
      <c r="GAI40" s="46"/>
      <c r="GAJ40" s="46"/>
      <c r="GAK40" s="46"/>
      <c r="GAL40" s="46"/>
      <c r="GAM40" s="46"/>
      <c r="GAN40" s="46"/>
      <c r="GAO40" s="46"/>
      <c r="GAP40" s="46"/>
      <c r="GAQ40" s="46"/>
      <c r="GAR40" s="46"/>
      <c r="GAS40" s="46"/>
      <c r="GAT40" s="46"/>
      <c r="GAU40" s="46"/>
      <c r="GAV40" s="46"/>
      <c r="GAW40" s="46"/>
      <c r="GAX40" s="46"/>
      <c r="GAY40" s="46"/>
      <c r="GAZ40" s="46"/>
      <c r="GBA40" s="46"/>
      <c r="GBB40" s="46"/>
      <c r="GBC40" s="46"/>
      <c r="GBD40" s="46"/>
      <c r="GBE40" s="46"/>
      <c r="GBF40" s="46"/>
      <c r="GBG40" s="46"/>
      <c r="GBH40" s="46"/>
      <c r="GBI40" s="46"/>
      <c r="GBJ40" s="46"/>
      <c r="GBK40" s="46"/>
      <c r="GBL40" s="46"/>
      <c r="GBM40" s="46"/>
      <c r="GBN40" s="46"/>
      <c r="GBO40" s="46"/>
      <c r="GBP40" s="46"/>
      <c r="GBQ40" s="46"/>
      <c r="GBR40" s="46"/>
      <c r="GBS40" s="46"/>
      <c r="GBT40" s="46"/>
      <c r="GBU40" s="46"/>
      <c r="GBV40" s="46"/>
      <c r="GBW40" s="46"/>
      <c r="GBX40" s="46"/>
      <c r="GBY40" s="46"/>
      <c r="GBZ40" s="46"/>
      <c r="GCA40" s="46"/>
      <c r="GCB40" s="46"/>
      <c r="GCC40" s="46"/>
      <c r="GCD40" s="46"/>
      <c r="GCE40" s="46"/>
      <c r="GCF40" s="46"/>
      <c r="GCG40" s="46"/>
      <c r="GCH40" s="46"/>
      <c r="GCI40" s="46"/>
      <c r="GCJ40" s="46"/>
      <c r="GCK40" s="46"/>
      <c r="GCL40" s="46"/>
      <c r="GCM40" s="46"/>
      <c r="GCN40" s="46"/>
      <c r="GCO40" s="46"/>
      <c r="GCP40" s="46"/>
      <c r="GCQ40" s="46"/>
      <c r="GCR40" s="46"/>
      <c r="GCS40" s="46"/>
      <c r="GCT40" s="46"/>
      <c r="GCU40" s="46"/>
      <c r="GCV40" s="46"/>
      <c r="GCW40" s="46"/>
      <c r="GCX40" s="46"/>
      <c r="GCY40" s="46"/>
      <c r="GCZ40" s="46"/>
      <c r="GDA40" s="46"/>
      <c r="GDB40" s="46"/>
      <c r="GDC40" s="46"/>
      <c r="GDD40" s="46"/>
      <c r="GDE40" s="46"/>
      <c r="GDF40" s="46"/>
      <c r="GDG40" s="46"/>
      <c r="GDH40" s="46"/>
      <c r="GDI40" s="46"/>
      <c r="GDJ40" s="46"/>
      <c r="GDK40" s="46"/>
      <c r="GDL40" s="46"/>
      <c r="GDM40" s="46"/>
      <c r="GDN40" s="46"/>
      <c r="GDO40" s="46"/>
      <c r="GDP40" s="46"/>
      <c r="GDQ40" s="46"/>
      <c r="GDR40" s="46"/>
      <c r="GDS40" s="46"/>
      <c r="GDT40" s="46"/>
      <c r="GDU40" s="46"/>
      <c r="GDV40" s="46"/>
      <c r="GDW40" s="46"/>
      <c r="GDX40" s="46"/>
      <c r="GDY40" s="46"/>
      <c r="GDZ40" s="46"/>
      <c r="GEA40" s="46"/>
      <c r="GEB40" s="46"/>
      <c r="GEC40" s="46"/>
      <c r="GED40" s="46"/>
      <c r="GEE40" s="46"/>
      <c r="GEF40" s="46"/>
      <c r="GEG40" s="46"/>
      <c r="GEH40" s="46"/>
      <c r="GEI40" s="46"/>
      <c r="GEJ40" s="46"/>
      <c r="GEK40" s="46"/>
      <c r="GEL40" s="46"/>
      <c r="GEM40" s="46"/>
      <c r="GEN40" s="46"/>
      <c r="GEO40" s="46"/>
      <c r="GEP40" s="46"/>
      <c r="GEQ40" s="46"/>
      <c r="GER40" s="46"/>
      <c r="GES40" s="46"/>
      <c r="GET40" s="46"/>
      <c r="GEU40" s="46"/>
      <c r="GEV40" s="46"/>
      <c r="GEW40" s="46"/>
      <c r="GEX40" s="46"/>
      <c r="GEY40" s="46"/>
      <c r="GEZ40" s="46"/>
      <c r="GFA40" s="46"/>
      <c r="GFB40" s="46"/>
      <c r="GFC40" s="46"/>
      <c r="GFD40" s="46"/>
      <c r="GFE40" s="46"/>
      <c r="GFF40" s="46"/>
      <c r="GFG40" s="46"/>
      <c r="GFH40" s="46"/>
      <c r="GFI40" s="46"/>
      <c r="GFJ40" s="46"/>
      <c r="GFK40" s="46"/>
      <c r="GFL40" s="46"/>
      <c r="GFM40" s="46"/>
      <c r="GFN40" s="46"/>
      <c r="GFO40" s="46"/>
      <c r="GFP40" s="46"/>
      <c r="GFQ40" s="46"/>
      <c r="GFR40" s="46"/>
      <c r="GFS40" s="46"/>
      <c r="GFT40" s="46"/>
      <c r="GFU40" s="46"/>
      <c r="GFV40" s="46"/>
      <c r="GFW40" s="46"/>
      <c r="GFX40" s="46"/>
      <c r="GFY40" s="46"/>
      <c r="GFZ40" s="46"/>
      <c r="GGA40" s="46"/>
      <c r="GGB40" s="46"/>
      <c r="GGC40" s="46"/>
      <c r="GGD40" s="46"/>
      <c r="GGE40" s="46"/>
      <c r="GGF40" s="46"/>
      <c r="GGG40" s="46"/>
      <c r="GGH40" s="46"/>
      <c r="GGI40" s="46"/>
      <c r="GGJ40" s="46"/>
      <c r="GGK40" s="46"/>
      <c r="GGL40" s="46"/>
      <c r="GGM40" s="46"/>
      <c r="GGN40" s="46"/>
      <c r="GGO40" s="46"/>
      <c r="GGP40" s="46"/>
      <c r="GGQ40" s="46"/>
      <c r="GGR40" s="46"/>
      <c r="GGS40" s="46"/>
      <c r="GGT40" s="46"/>
      <c r="GGU40" s="46"/>
      <c r="GGV40" s="46"/>
      <c r="GGW40" s="46"/>
      <c r="GGX40" s="46"/>
      <c r="GGY40" s="46"/>
      <c r="GGZ40" s="46"/>
      <c r="GHA40" s="46"/>
      <c r="GHB40" s="46"/>
      <c r="GHC40" s="46"/>
      <c r="GHD40" s="46"/>
      <c r="GHE40" s="46"/>
      <c r="GHF40" s="46"/>
      <c r="GHG40" s="46"/>
      <c r="GHH40" s="46"/>
      <c r="GHI40" s="46"/>
      <c r="GHJ40" s="46"/>
      <c r="GHK40" s="46"/>
      <c r="GHL40" s="46"/>
      <c r="GHM40" s="46"/>
      <c r="GHN40" s="46"/>
      <c r="GHO40" s="46"/>
      <c r="GHP40" s="46"/>
      <c r="GHQ40" s="46"/>
      <c r="GHR40" s="46"/>
      <c r="GHS40" s="46"/>
      <c r="GHT40" s="46"/>
      <c r="GHU40" s="46"/>
      <c r="GHV40" s="46"/>
      <c r="GHW40" s="46"/>
      <c r="GHX40" s="46"/>
      <c r="GHY40" s="46"/>
      <c r="GHZ40" s="46"/>
      <c r="GIA40" s="46"/>
      <c r="GIB40" s="46"/>
      <c r="GIC40" s="46"/>
      <c r="GID40" s="46"/>
      <c r="GIE40" s="46"/>
      <c r="GIF40" s="46"/>
      <c r="GIG40" s="46"/>
      <c r="GIH40" s="46"/>
      <c r="GII40" s="46"/>
      <c r="GIJ40" s="46"/>
      <c r="GIK40" s="46"/>
      <c r="GIL40" s="46"/>
      <c r="GIM40" s="46"/>
      <c r="GIN40" s="46"/>
      <c r="GIO40" s="46"/>
      <c r="GIP40" s="46"/>
      <c r="GIQ40" s="46"/>
      <c r="GIR40" s="46"/>
      <c r="GIS40" s="46"/>
      <c r="GIT40" s="46"/>
      <c r="GIU40" s="46"/>
      <c r="GIV40" s="46"/>
      <c r="GIW40" s="46"/>
      <c r="GIX40" s="46"/>
      <c r="GIY40" s="46"/>
      <c r="GIZ40" s="46"/>
      <c r="GJA40" s="46"/>
      <c r="GJB40" s="46"/>
      <c r="GJC40" s="46"/>
      <c r="GJD40" s="46"/>
      <c r="GJE40" s="46"/>
      <c r="GJF40" s="46"/>
      <c r="GJG40" s="46"/>
      <c r="GJH40" s="46"/>
      <c r="GJI40" s="46"/>
      <c r="GJJ40" s="46"/>
      <c r="GJK40" s="46"/>
      <c r="GJL40" s="46"/>
      <c r="GJM40" s="46"/>
      <c r="GJN40" s="46"/>
      <c r="GJO40" s="46"/>
      <c r="GJP40" s="46"/>
      <c r="GJQ40" s="46"/>
      <c r="GJR40" s="46"/>
      <c r="GJS40" s="46"/>
      <c r="GJT40" s="46"/>
      <c r="GJU40" s="46"/>
      <c r="GJV40" s="46"/>
      <c r="GJW40" s="46"/>
      <c r="GJX40" s="46"/>
      <c r="GJY40" s="46"/>
      <c r="GJZ40" s="46"/>
      <c r="GKA40" s="46"/>
      <c r="GKB40" s="46"/>
      <c r="GKC40" s="46"/>
      <c r="GKD40" s="46"/>
      <c r="GKE40" s="46"/>
      <c r="GKF40" s="46"/>
      <c r="GKG40" s="46"/>
      <c r="GKH40" s="46"/>
      <c r="GKI40" s="46"/>
      <c r="GKJ40" s="46"/>
      <c r="GKK40" s="46"/>
      <c r="GKL40" s="46"/>
      <c r="GKM40" s="46"/>
      <c r="GKN40" s="46"/>
      <c r="GKO40" s="46"/>
      <c r="GKP40" s="46"/>
      <c r="GKQ40" s="46"/>
      <c r="GKR40" s="46"/>
      <c r="GKS40" s="46"/>
      <c r="GKT40" s="46"/>
      <c r="GKU40" s="46"/>
      <c r="GKV40" s="46"/>
      <c r="GKW40" s="46"/>
      <c r="GKX40" s="46"/>
      <c r="GKY40" s="46"/>
      <c r="GKZ40" s="46"/>
      <c r="GLA40" s="46"/>
      <c r="GLB40" s="46"/>
      <c r="GLC40" s="46"/>
      <c r="GLD40" s="46"/>
      <c r="GLE40" s="46"/>
      <c r="GLF40" s="46"/>
      <c r="GLG40" s="46"/>
      <c r="GLH40" s="46"/>
      <c r="GLI40" s="46"/>
      <c r="GLJ40" s="46"/>
      <c r="GLK40" s="46"/>
      <c r="GLL40" s="46"/>
      <c r="GLM40" s="46"/>
      <c r="GLN40" s="46"/>
      <c r="GLO40" s="46"/>
      <c r="GLP40" s="46"/>
      <c r="GLQ40" s="46"/>
      <c r="GLR40" s="46"/>
      <c r="GLS40" s="46"/>
      <c r="GLT40" s="46"/>
      <c r="GLU40" s="46"/>
      <c r="GLV40" s="46"/>
      <c r="GLW40" s="46"/>
      <c r="GLX40" s="46"/>
      <c r="GLY40" s="46"/>
      <c r="GLZ40" s="46"/>
      <c r="GMA40" s="46"/>
      <c r="GMB40" s="46"/>
      <c r="GMC40" s="46"/>
      <c r="GMD40" s="46"/>
      <c r="GME40" s="46"/>
      <c r="GMF40" s="46"/>
      <c r="GMG40" s="46"/>
      <c r="GMH40" s="46"/>
      <c r="GMI40" s="46"/>
      <c r="GMJ40" s="46"/>
      <c r="GMK40" s="46"/>
      <c r="GML40" s="46"/>
      <c r="GMM40" s="46"/>
      <c r="GMN40" s="46"/>
      <c r="GMO40" s="46"/>
      <c r="GMP40" s="46"/>
      <c r="GMQ40" s="46"/>
      <c r="GMR40" s="46"/>
      <c r="GMS40" s="46"/>
      <c r="GMT40" s="46"/>
      <c r="GMU40" s="46"/>
      <c r="GMV40" s="46"/>
      <c r="GMW40" s="46"/>
      <c r="GMX40" s="46"/>
      <c r="GMY40" s="46"/>
      <c r="GMZ40" s="46"/>
      <c r="GNA40" s="46"/>
      <c r="GNB40" s="46"/>
      <c r="GNC40" s="46"/>
      <c r="GND40" s="46"/>
      <c r="GNE40" s="46"/>
      <c r="GNF40" s="46"/>
      <c r="GNG40" s="46"/>
      <c r="GNH40" s="46"/>
      <c r="GNI40" s="46"/>
      <c r="GNJ40" s="46"/>
      <c r="GNK40" s="46"/>
      <c r="GNL40" s="46"/>
      <c r="GNM40" s="46"/>
      <c r="GNN40" s="46"/>
      <c r="GNO40" s="46"/>
      <c r="GNP40" s="46"/>
      <c r="GNQ40" s="46"/>
      <c r="GNR40" s="46"/>
      <c r="GNS40" s="46"/>
      <c r="GNT40" s="46"/>
      <c r="GNU40" s="46"/>
      <c r="GNV40" s="46"/>
      <c r="GNW40" s="46"/>
      <c r="GNX40" s="46"/>
      <c r="GNY40" s="46"/>
      <c r="GNZ40" s="46"/>
      <c r="GOA40" s="46"/>
      <c r="GOB40" s="46"/>
      <c r="GOC40" s="46"/>
      <c r="GOD40" s="46"/>
      <c r="GOE40" s="46"/>
      <c r="GOF40" s="46"/>
      <c r="GOG40" s="46"/>
      <c r="GOH40" s="46"/>
      <c r="GOI40" s="46"/>
      <c r="GOJ40" s="46"/>
      <c r="GOK40" s="46"/>
      <c r="GOL40" s="46"/>
      <c r="GOM40" s="46"/>
      <c r="GON40" s="46"/>
      <c r="GOO40" s="46"/>
      <c r="GOP40" s="46"/>
      <c r="GOQ40" s="46"/>
      <c r="GOR40" s="46"/>
      <c r="GOS40" s="46"/>
      <c r="GOT40" s="46"/>
      <c r="GOU40" s="46"/>
      <c r="GOV40" s="46"/>
      <c r="GOW40" s="46"/>
      <c r="GOX40" s="46"/>
      <c r="GOY40" s="46"/>
      <c r="GOZ40" s="46"/>
      <c r="GPA40" s="46"/>
      <c r="GPB40" s="46"/>
      <c r="GPC40" s="46"/>
      <c r="GPD40" s="46"/>
      <c r="GPE40" s="46"/>
      <c r="GPF40" s="46"/>
      <c r="GPG40" s="46"/>
      <c r="GPH40" s="46"/>
      <c r="GPI40" s="46"/>
      <c r="GPJ40" s="46"/>
      <c r="GPK40" s="46"/>
      <c r="GPL40" s="46"/>
      <c r="GPM40" s="46"/>
      <c r="GPN40" s="46"/>
      <c r="GPO40" s="46"/>
      <c r="GPP40" s="46"/>
      <c r="GPQ40" s="46"/>
      <c r="GPR40" s="46"/>
      <c r="GPS40" s="46"/>
      <c r="GPT40" s="46"/>
      <c r="GPU40" s="46"/>
      <c r="GPV40" s="46"/>
      <c r="GPW40" s="46"/>
      <c r="GPX40" s="46"/>
      <c r="GPY40" s="46"/>
      <c r="GPZ40" s="46"/>
      <c r="GQA40" s="46"/>
      <c r="GQB40" s="46"/>
      <c r="GQC40" s="46"/>
      <c r="GQD40" s="46"/>
      <c r="GQE40" s="46"/>
      <c r="GQF40" s="46"/>
      <c r="GQG40" s="46"/>
      <c r="GQH40" s="46"/>
      <c r="GQI40" s="46"/>
      <c r="GQJ40" s="46"/>
      <c r="GQK40" s="46"/>
      <c r="GQL40" s="46"/>
      <c r="GQM40" s="46"/>
      <c r="GQN40" s="46"/>
      <c r="GQO40" s="46"/>
      <c r="GQP40" s="46"/>
      <c r="GQQ40" s="46"/>
      <c r="GQR40" s="46"/>
      <c r="GQS40" s="46"/>
      <c r="GQT40" s="46"/>
      <c r="GQU40" s="46"/>
      <c r="GQV40" s="46"/>
      <c r="GQW40" s="46"/>
      <c r="GQX40" s="46"/>
      <c r="GQY40" s="46"/>
      <c r="GQZ40" s="46"/>
      <c r="GRA40" s="46"/>
      <c r="GRB40" s="46"/>
      <c r="GRC40" s="46"/>
      <c r="GRD40" s="46"/>
      <c r="GRE40" s="46"/>
      <c r="GRF40" s="46"/>
      <c r="GRG40" s="46"/>
      <c r="GRH40" s="46"/>
      <c r="GRI40" s="46"/>
      <c r="GRJ40" s="46"/>
      <c r="GRK40" s="46"/>
      <c r="GRL40" s="46"/>
      <c r="GRM40" s="46"/>
      <c r="GRN40" s="46"/>
      <c r="GRO40" s="46"/>
      <c r="GRP40" s="46"/>
      <c r="GRQ40" s="46"/>
      <c r="GRR40" s="46"/>
      <c r="GRS40" s="46"/>
      <c r="GRT40" s="46"/>
      <c r="GRU40" s="46"/>
      <c r="GRV40" s="46"/>
      <c r="GRW40" s="46"/>
      <c r="GRX40" s="46"/>
      <c r="GRY40" s="46"/>
      <c r="GRZ40" s="46"/>
      <c r="GSA40" s="46"/>
      <c r="GSB40" s="46"/>
      <c r="GSC40" s="46"/>
      <c r="GSD40" s="46"/>
      <c r="GSE40" s="46"/>
      <c r="GSF40" s="46"/>
      <c r="GSG40" s="46"/>
      <c r="GSH40" s="46"/>
      <c r="GSI40" s="46"/>
      <c r="GSJ40" s="46"/>
      <c r="GSK40" s="46"/>
      <c r="GSL40" s="46"/>
      <c r="GSM40" s="46"/>
      <c r="GSN40" s="46"/>
      <c r="GSO40" s="46"/>
      <c r="GSP40" s="46"/>
      <c r="GSQ40" s="46"/>
      <c r="GSR40" s="46"/>
      <c r="GSS40" s="46"/>
      <c r="GST40" s="46"/>
      <c r="GSU40" s="46"/>
      <c r="GSV40" s="46"/>
      <c r="GSW40" s="46"/>
      <c r="GSX40" s="46"/>
      <c r="GSY40" s="46"/>
      <c r="GSZ40" s="46"/>
      <c r="GTA40" s="46"/>
      <c r="GTB40" s="46"/>
      <c r="GTC40" s="46"/>
      <c r="GTD40" s="46"/>
      <c r="GTE40" s="46"/>
      <c r="GTF40" s="46"/>
      <c r="GTG40" s="46"/>
      <c r="GTH40" s="46"/>
      <c r="GTI40" s="46"/>
      <c r="GTJ40" s="46"/>
      <c r="GTK40" s="46"/>
      <c r="GTL40" s="46"/>
      <c r="GTM40" s="46"/>
      <c r="GTN40" s="46"/>
      <c r="GTO40" s="46"/>
      <c r="GTP40" s="46"/>
      <c r="GTQ40" s="46"/>
      <c r="GTR40" s="46"/>
      <c r="GTS40" s="46"/>
      <c r="GTT40" s="46"/>
      <c r="GTU40" s="46"/>
      <c r="GTV40" s="46"/>
      <c r="GTW40" s="46"/>
      <c r="GTX40" s="46"/>
      <c r="GTY40" s="46"/>
      <c r="GTZ40" s="46"/>
      <c r="GUA40" s="46"/>
      <c r="GUB40" s="46"/>
      <c r="GUC40" s="46"/>
      <c r="GUD40" s="46"/>
      <c r="GUE40" s="46"/>
      <c r="GUF40" s="46"/>
      <c r="GUG40" s="46"/>
      <c r="GUH40" s="46"/>
      <c r="GUI40" s="46"/>
      <c r="GUJ40" s="46"/>
      <c r="GUK40" s="46"/>
      <c r="GUL40" s="46"/>
      <c r="GUM40" s="46"/>
      <c r="GUN40" s="46"/>
      <c r="GUO40" s="46"/>
      <c r="GUP40" s="46"/>
      <c r="GUQ40" s="46"/>
      <c r="GUR40" s="46"/>
      <c r="GUS40" s="46"/>
      <c r="GUT40" s="46"/>
      <c r="GUU40" s="46"/>
      <c r="GUV40" s="46"/>
      <c r="GUW40" s="46"/>
      <c r="GUX40" s="46"/>
      <c r="GUY40" s="46"/>
      <c r="GUZ40" s="46"/>
      <c r="GVA40" s="46"/>
      <c r="GVB40" s="46"/>
      <c r="GVC40" s="46"/>
      <c r="GVD40" s="46"/>
      <c r="GVE40" s="46"/>
      <c r="GVF40" s="46"/>
      <c r="GVG40" s="46"/>
      <c r="GVH40" s="46"/>
      <c r="GVI40" s="46"/>
      <c r="GVJ40" s="46"/>
      <c r="GVK40" s="46"/>
      <c r="GVL40" s="46"/>
      <c r="GVM40" s="46"/>
      <c r="GVN40" s="46"/>
      <c r="GVO40" s="46"/>
      <c r="GVP40" s="46"/>
      <c r="GVQ40" s="46"/>
      <c r="GVR40" s="46"/>
      <c r="GVS40" s="46"/>
      <c r="GVT40" s="46"/>
      <c r="GVU40" s="46"/>
      <c r="GVV40" s="46"/>
      <c r="GVW40" s="46"/>
      <c r="GVX40" s="46"/>
      <c r="GVY40" s="46"/>
      <c r="GVZ40" s="46"/>
      <c r="GWA40" s="46"/>
      <c r="GWB40" s="46"/>
      <c r="GWC40" s="46"/>
      <c r="GWD40" s="46"/>
      <c r="GWE40" s="46"/>
      <c r="GWF40" s="46"/>
      <c r="GWG40" s="46"/>
      <c r="GWH40" s="46"/>
      <c r="GWI40" s="46"/>
      <c r="GWJ40" s="46"/>
      <c r="GWK40" s="46"/>
      <c r="GWL40" s="46"/>
      <c r="GWM40" s="46"/>
      <c r="GWN40" s="46"/>
      <c r="GWO40" s="46"/>
      <c r="GWP40" s="46"/>
      <c r="GWQ40" s="46"/>
      <c r="GWR40" s="46"/>
      <c r="GWS40" s="46"/>
      <c r="GWT40" s="46"/>
      <c r="GWU40" s="46"/>
      <c r="GWV40" s="46"/>
      <c r="GWW40" s="46"/>
      <c r="GWX40" s="46"/>
      <c r="GWY40" s="46"/>
      <c r="GWZ40" s="46"/>
      <c r="GXA40" s="46"/>
      <c r="GXB40" s="46"/>
      <c r="GXC40" s="46"/>
      <c r="GXD40" s="46"/>
      <c r="GXE40" s="46"/>
      <c r="GXF40" s="46"/>
      <c r="GXG40" s="46"/>
      <c r="GXH40" s="46"/>
      <c r="GXI40" s="46"/>
      <c r="GXJ40" s="46"/>
      <c r="GXK40" s="46"/>
      <c r="GXL40" s="46"/>
      <c r="GXM40" s="46"/>
      <c r="GXN40" s="46"/>
      <c r="GXO40" s="46"/>
      <c r="GXP40" s="46"/>
      <c r="GXQ40" s="46"/>
      <c r="GXR40" s="46"/>
      <c r="GXS40" s="46"/>
      <c r="GXT40" s="46"/>
      <c r="GXU40" s="46"/>
      <c r="GXV40" s="46"/>
      <c r="GXW40" s="46"/>
      <c r="GXX40" s="46"/>
      <c r="GXY40" s="46"/>
      <c r="GXZ40" s="46"/>
      <c r="GYA40" s="46"/>
      <c r="GYB40" s="46"/>
      <c r="GYC40" s="46"/>
      <c r="GYD40" s="46"/>
      <c r="GYE40" s="46"/>
      <c r="GYF40" s="46"/>
      <c r="GYG40" s="46"/>
      <c r="GYH40" s="46"/>
      <c r="GYI40" s="46"/>
      <c r="GYJ40" s="46"/>
      <c r="GYK40" s="46"/>
      <c r="GYL40" s="46"/>
      <c r="GYM40" s="46"/>
      <c r="GYN40" s="46"/>
      <c r="GYO40" s="46"/>
      <c r="GYP40" s="46"/>
      <c r="GYQ40" s="46"/>
      <c r="GYR40" s="46"/>
      <c r="GYS40" s="46"/>
      <c r="GYT40" s="46"/>
      <c r="GYU40" s="46"/>
      <c r="GYV40" s="46"/>
      <c r="GYW40" s="46"/>
      <c r="GYX40" s="46"/>
      <c r="GYY40" s="46"/>
      <c r="GYZ40" s="46"/>
      <c r="GZA40" s="46"/>
      <c r="GZB40" s="46"/>
      <c r="GZC40" s="46"/>
      <c r="GZD40" s="46"/>
      <c r="GZE40" s="46"/>
      <c r="GZF40" s="46"/>
      <c r="GZG40" s="46"/>
      <c r="GZH40" s="46"/>
      <c r="GZI40" s="46"/>
      <c r="GZJ40" s="46"/>
      <c r="GZK40" s="46"/>
      <c r="GZL40" s="46"/>
      <c r="GZM40" s="46"/>
      <c r="GZN40" s="46"/>
      <c r="GZO40" s="46"/>
      <c r="GZP40" s="46"/>
      <c r="GZQ40" s="46"/>
      <c r="GZR40" s="46"/>
      <c r="GZS40" s="46"/>
      <c r="GZT40" s="46"/>
      <c r="GZU40" s="46"/>
      <c r="GZV40" s="46"/>
      <c r="GZW40" s="46"/>
      <c r="GZX40" s="46"/>
      <c r="GZY40" s="46"/>
      <c r="GZZ40" s="46"/>
      <c r="HAA40" s="46"/>
      <c r="HAB40" s="46"/>
      <c r="HAC40" s="46"/>
      <c r="HAD40" s="46"/>
      <c r="HAE40" s="46"/>
      <c r="HAF40" s="46"/>
      <c r="HAG40" s="46"/>
      <c r="HAH40" s="46"/>
      <c r="HAI40" s="46"/>
      <c r="HAJ40" s="46"/>
      <c r="HAK40" s="46"/>
      <c r="HAL40" s="46"/>
      <c r="HAM40" s="46"/>
      <c r="HAN40" s="46"/>
      <c r="HAO40" s="46"/>
      <c r="HAP40" s="46"/>
      <c r="HAQ40" s="46"/>
      <c r="HAR40" s="46"/>
      <c r="HAS40" s="46"/>
      <c r="HAT40" s="46"/>
      <c r="HAU40" s="46"/>
      <c r="HAV40" s="46"/>
      <c r="HAW40" s="46"/>
      <c r="HAX40" s="46"/>
      <c r="HAY40" s="46"/>
      <c r="HAZ40" s="46"/>
      <c r="HBA40" s="46"/>
      <c r="HBB40" s="46"/>
      <c r="HBC40" s="46"/>
      <c r="HBD40" s="46"/>
      <c r="HBE40" s="46"/>
      <c r="HBF40" s="46"/>
      <c r="HBG40" s="46"/>
      <c r="HBH40" s="46"/>
      <c r="HBI40" s="46"/>
      <c r="HBJ40" s="46"/>
      <c r="HBK40" s="46"/>
      <c r="HBL40" s="46"/>
      <c r="HBM40" s="46"/>
      <c r="HBN40" s="46"/>
      <c r="HBO40" s="46"/>
      <c r="HBP40" s="46"/>
      <c r="HBQ40" s="46"/>
      <c r="HBR40" s="46"/>
      <c r="HBS40" s="46"/>
      <c r="HBT40" s="46"/>
      <c r="HBU40" s="46"/>
      <c r="HBV40" s="46"/>
      <c r="HBW40" s="46"/>
      <c r="HBX40" s="46"/>
      <c r="HBY40" s="46"/>
      <c r="HBZ40" s="46"/>
      <c r="HCA40" s="46"/>
      <c r="HCB40" s="46"/>
      <c r="HCC40" s="46"/>
      <c r="HCD40" s="46"/>
      <c r="HCE40" s="46"/>
      <c r="HCF40" s="46"/>
      <c r="HCG40" s="46"/>
      <c r="HCH40" s="46"/>
      <c r="HCI40" s="46"/>
      <c r="HCJ40" s="46"/>
      <c r="HCK40" s="46"/>
      <c r="HCL40" s="46"/>
      <c r="HCM40" s="46"/>
      <c r="HCN40" s="46"/>
      <c r="HCO40" s="46"/>
      <c r="HCP40" s="46"/>
      <c r="HCQ40" s="46"/>
      <c r="HCR40" s="46"/>
      <c r="HCS40" s="46"/>
      <c r="HCT40" s="46"/>
      <c r="HCU40" s="46"/>
      <c r="HCV40" s="46"/>
      <c r="HCW40" s="46"/>
      <c r="HCX40" s="46"/>
      <c r="HCY40" s="46"/>
      <c r="HCZ40" s="46"/>
      <c r="HDA40" s="46"/>
      <c r="HDB40" s="46"/>
      <c r="HDC40" s="46"/>
      <c r="HDD40" s="46"/>
      <c r="HDE40" s="46"/>
      <c r="HDF40" s="46"/>
      <c r="HDG40" s="46"/>
      <c r="HDH40" s="46"/>
      <c r="HDI40" s="46"/>
      <c r="HDJ40" s="46"/>
      <c r="HDK40" s="46"/>
      <c r="HDL40" s="46"/>
      <c r="HDM40" s="46"/>
      <c r="HDN40" s="46"/>
      <c r="HDO40" s="46"/>
      <c r="HDP40" s="46"/>
      <c r="HDQ40" s="46"/>
      <c r="HDR40" s="46"/>
      <c r="HDS40" s="46"/>
      <c r="HDT40" s="46"/>
      <c r="HDU40" s="46"/>
      <c r="HDV40" s="46"/>
      <c r="HDW40" s="46"/>
      <c r="HDX40" s="46"/>
      <c r="HDY40" s="46"/>
      <c r="HDZ40" s="46"/>
      <c r="HEA40" s="46"/>
      <c r="HEB40" s="46"/>
      <c r="HEC40" s="46"/>
      <c r="HED40" s="46"/>
      <c r="HEE40" s="46"/>
      <c r="HEF40" s="46"/>
      <c r="HEG40" s="46"/>
      <c r="HEH40" s="46"/>
      <c r="HEI40" s="46"/>
      <c r="HEJ40" s="46"/>
      <c r="HEK40" s="46"/>
      <c r="HEL40" s="46"/>
      <c r="HEM40" s="46"/>
      <c r="HEN40" s="46"/>
      <c r="HEO40" s="46"/>
      <c r="HEP40" s="46"/>
      <c r="HEQ40" s="46"/>
      <c r="HER40" s="46"/>
      <c r="HES40" s="46"/>
      <c r="HET40" s="46"/>
      <c r="HEU40" s="46"/>
      <c r="HEV40" s="46"/>
      <c r="HEW40" s="46"/>
      <c r="HEX40" s="46"/>
      <c r="HEY40" s="46"/>
      <c r="HEZ40" s="46"/>
      <c r="HFA40" s="46"/>
      <c r="HFB40" s="46"/>
      <c r="HFC40" s="46"/>
      <c r="HFD40" s="46"/>
      <c r="HFE40" s="46"/>
      <c r="HFF40" s="46"/>
      <c r="HFG40" s="46"/>
      <c r="HFH40" s="46"/>
      <c r="HFI40" s="46"/>
      <c r="HFJ40" s="46"/>
      <c r="HFK40" s="46"/>
      <c r="HFL40" s="46"/>
      <c r="HFM40" s="46"/>
      <c r="HFN40" s="46"/>
      <c r="HFO40" s="46"/>
      <c r="HFP40" s="46"/>
      <c r="HFQ40" s="46"/>
      <c r="HFR40" s="46"/>
      <c r="HFS40" s="46"/>
      <c r="HFT40" s="46"/>
      <c r="HFU40" s="46"/>
      <c r="HFV40" s="46"/>
      <c r="HFW40" s="46"/>
      <c r="HFX40" s="46"/>
      <c r="HFY40" s="46"/>
      <c r="HFZ40" s="46"/>
      <c r="HGA40" s="46"/>
      <c r="HGB40" s="46"/>
      <c r="HGC40" s="46"/>
      <c r="HGD40" s="46"/>
      <c r="HGE40" s="46"/>
      <c r="HGF40" s="46"/>
      <c r="HGG40" s="46"/>
      <c r="HGH40" s="46"/>
      <c r="HGI40" s="46"/>
      <c r="HGJ40" s="46"/>
      <c r="HGK40" s="46"/>
      <c r="HGL40" s="46"/>
      <c r="HGM40" s="46"/>
      <c r="HGN40" s="46"/>
      <c r="HGO40" s="46"/>
      <c r="HGP40" s="46"/>
      <c r="HGQ40" s="46"/>
      <c r="HGR40" s="46"/>
      <c r="HGS40" s="46"/>
      <c r="HGT40" s="46"/>
      <c r="HGU40" s="46"/>
      <c r="HGV40" s="46"/>
      <c r="HGW40" s="46"/>
      <c r="HGX40" s="46"/>
      <c r="HGY40" s="46"/>
      <c r="HGZ40" s="46"/>
      <c r="HHA40" s="46"/>
      <c r="HHB40" s="46"/>
      <c r="HHC40" s="46"/>
      <c r="HHD40" s="46"/>
      <c r="HHE40" s="46"/>
      <c r="HHF40" s="46"/>
      <c r="HHG40" s="46"/>
      <c r="HHH40" s="46"/>
      <c r="HHI40" s="46"/>
      <c r="HHJ40" s="46"/>
      <c r="HHK40" s="46"/>
      <c r="HHL40" s="46"/>
      <c r="HHM40" s="46"/>
      <c r="HHN40" s="46"/>
      <c r="HHO40" s="46"/>
      <c r="HHP40" s="46"/>
      <c r="HHQ40" s="46"/>
      <c r="HHR40" s="46"/>
      <c r="HHS40" s="46"/>
      <c r="HHT40" s="46"/>
      <c r="HHU40" s="46"/>
      <c r="HHV40" s="46"/>
      <c r="HHW40" s="46"/>
      <c r="HHX40" s="46"/>
      <c r="HHY40" s="46"/>
      <c r="HHZ40" s="46"/>
      <c r="HIA40" s="46"/>
      <c r="HIB40" s="46"/>
      <c r="HIC40" s="46"/>
      <c r="HID40" s="46"/>
      <c r="HIE40" s="46"/>
      <c r="HIF40" s="46"/>
      <c r="HIG40" s="46"/>
      <c r="HIH40" s="46"/>
      <c r="HII40" s="46"/>
      <c r="HIJ40" s="46"/>
      <c r="HIK40" s="46"/>
      <c r="HIL40" s="46"/>
      <c r="HIM40" s="46"/>
      <c r="HIN40" s="46"/>
      <c r="HIO40" s="46"/>
      <c r="HIP40" s="46"/>
      <c r="HIQ40" s="46"/>
      <c r="HIR40" s="46"/>
      <c r="HIS40" s="46"/>
      <c r="HIT40" s="46"/>
      <c r="HIU40" s="46"/>
      <c r="HIV40" s="46"/>
      <c r="HIW40" s="46"/>
      <c r="HIX40" s="46"/>
      <c r="HIY40" s="46"/>
      <c r="HIZ40" s="46"/>
      <c r="HJA40" s="46"/>
      <c r="HJB40" s="46"/>
      <c r="HJC40" s="46"/>
      <c r="HJD40" s="46"/>
      <c r="HJE40" s="46"/>
      <c r="HJF40" s="46"/>
      <c r="HJG40" s="46"/>
      <c r="HJH40" s="46"/>
      <c r="HJI40" s="46"/>
      <c r="HJJ40" s="46"/>
      <c r="HJK40" s="46"/>
      <c r="HJL40" s="46"/>
      <c r="HJM40" s="46"/>
      <c r="HJN40" s="46"/>
      <c r="HJO40" s="46"/>
      <c r="HJP40" s="46"/>
      <c r="HJQ40" s="46"/>
      <c r="HJR40" s="46"/>
      <c r="HJS40" s="46"/>
      <c r="HJT40" s="46"/>
      <c r="HJU40" s="46"/>
      <c r="HJV40" s="46"/>
      <c r="HJW40" s="46"/>
      <c r="HJX40" s="46"/>
      <c r="HJY40" s="46"/>
      <c r="HJZ40" s="46"/>
      <c r="HKA40" s="46"/>
      <c r="HKB40" s="46"/>
      <c r="HKC40" s="46"/>
      <c r="HKD40" s="46"/>
      <c r="HKE40" s="46"/>
      <c r="HKF40" s="46"/>
      <c r="HKG40" s="46"/>
      <c r="HKH40" s="46"/>
      <c r="HKI40" s="46"/>
      <c r="HKJ40" s="46"/>
      <c r="HKK40" s="46"/>
      <c r="HKL40" s="46"/>
      <c r="HKM40" s="46"/>
      <c r="HKN40" s="46"/>
      <c r="HKO40" s="46"/>
      <c r="HKP40" s="46"/>
      <c r="HKQ40" s="46"/>
      <c r="HKR40" s="46"/>
      <c r="HKS40" s="46"/>
      <c r="HKT40" s="46"/>
      <c r="HKU40" s="46"/>
      <c r="HKV40" s="46"/>
      <c r="HKW40" s="46"/>
      <c r="HKX40" s="46"/>
      <c r="HKY40" s="46"/>
      <c r="HKZ40" s="46"/>
      <c r="HLA40" s="46"/>
      <c r="HLB40" s="46"/>
      <c r="HLC40" s="46"/>
      <c r="HLD40" s="46"/>
      <c r="HLE40" s="46"/>
      <c r="HLF40" s="46"/>
      <c r="HLG40" s="46"/>
      <c r="HLH40" s="46"/>
      <c r="HLI40" s="46"/>
      <c r="HLJ40" s="46"/>
      <c r="HLK40" s="46"/>
      <c r="HLL40" s="46"/>
      <c r="HLM40" s="46"/>
      <c r="HLN40" s="46"/>
      <c r="HLO40" s="46"/>
      <c r="HLP40" s="46"/>
      <c r="HLQ40" s="46"/>
      <c r="HLR40" s="46"/>
      <c r="HLS40" s="46"/>
      <c r="HLT40" s="46"/>
      <c r="HLU40" s="46"/>
      <c r="HLV40" s="46"/>
      <c r="HLW40" s="46"/>
      <c r="HLX40" s="46"/>
      <c r="HLY40" s="46"/>
      <c r="HLZ40" s="46"/>
      <c r="HMA40" s="46"/>
      <c r="HMB40" s="46"/>
      <c r="HMC40" s="46"/>
      <c r="HMD40" s="46"/>
      <c r="HME40" s="46"/>
      <c r="HMF40" s="46"/>
      <c r="HMG40" s="46"/>
      <c r="HMH40" s="46"/>
      <c r="HMI40" s="46"/>
      <c r="HMJ40" s="46"/>
      <c r="HMK40" s="46"/>
      <c r="HML40" s="46"/>
      <c r="HMM40" s="46"/>
      <c r="HMN40" s="46"/>
      <c r="HMO40" s="46"/>
      <c r="HMP40" s="46"/>
      <c r="HMQ40" s="46"/>
      <c r="HMR40" s="46"/>
      <c r="HMS40" s="46"/>
      <c r="HMT40" s="46"/>
      <c r="HMU40" s="46"/>
      <c r="HMV40" s="46"/>
      <c r="HMW40" s="46"/>
      <c r="HMX40" s="46"/>
      <c r="HMY40" s="46"/>
      <c r="HMZ40" s="46"/>
      <c r="HNA40" s="46"/>
      <c r="HNB40" s="46"/>
      <c r="HNC40" s="46"/>
      <c r="HND40" s="46"/>
      <c r="HNE40" s="46"/>
      <c r="HNF40" s="46"/>
      <c r="HNG40" s="46"/>
      <c r="HNH40" s="46"/>
      <c r="HNI40" s="46"/>
      <c r="HNJ40" s="46"/>
      <c r="HNK40" s="46"/>
      <c r="HNL40" s="46"/>
      <c r="HNM40" s="46"/>
      <c r="HNN40" s="46"/>
      <c r="HNO40" s="46"/>
      <c r="HNP40" s="46"/>
      <c r="HNQ40" s="46"/>
      <c r="HNR40" s="46"/>
      <c r="HNS40" s="46"/>
      <c r="HNT40" s="46"/>
      <c r="HNU40" s="46"/>
      <c r="HNV40" s="46"/>
      <c r="HNW40" s="46"/>
      <c r="HNX40" s="46"/>
      <c r="HNY40" s="46"/>
      <c r="HNZ40" s="46"/>
      <c r="HOA40" s="46"/>
      <c r="HOB40" s="46"/>
      <c r="HOC40" s="46"/>
      <c r="HOD40" s="46"/>
      <c r="HOE40" s="46"/>
      <c r="HOF40" s="46"/>
      <c r="HOG40" s="46"/>
      <c r="HOH40" s="46"/>
      <c r="HOI40" s="46"/>
      <c r="HOJ40" s="46"/>
      <c r="HOK40" s="46"/>
      <c r="HOL40" s="46"/>
      <c r="HOM40" s="46"/>
      <c r="HON40" s="46"/>
      <c r="HOO40" s="46"/>
      <c r="HOP40" s="46"/>
      <c r="HOQ40" s="46"/>
      <c r="HOR40" s="46"/>
      <c r="HOS40" s="46"/>
      <c r="HOT40" s="46"/>
      <c r="HOU40" s="46"/>
      <c r="HOV40" s="46"/>
      <c r="HOW40" s="46"/>
      <c r="HOX40" s="46"/>
      <c r="HOY40" s="46"/>
      <c r="HOZ40" s="46"/>
      <c r="HPA40" s="46"/>
      <c r="HPB40" s="46"/>
      <c r="HPC40" s="46"/>
      <c r="HPD40" s="46"/>
      <c r="HPE40" s="46"/>
      <c r="HPF40" s="46"/>
      <c r="HPG40" s="46"/>
      <c r="HPH40" s="46"/>
      <c r="HPI40" s="46"/>
      <c r="HPJ40" s="46"/>
      <c r="HPK40" s="46"/>
      <c r="HPL40" s="46"/>
      <c r="HPM40" s="46"/>
      <c r="HPN40" s="46"/>
      <c r="HPO40" s="46"/>
      <c r="HPP40" s="46"/>
      <c r="HPQ40" s="46"/>
      <c r="HPR40" s="46"/>
      <c r="HPS40" s="46"/>
      <c r="HPT40" s="46"/>
      <c r="HPU40" s="46"/>
      <c r="HPV40" s="46"/>
      <c r="HPW40" s="46"/>
      <c r="HPX40" s="46"/>
      <c r="HPY40" s="46"/>
      <c r="HPZ40" s="46"/>
      <c r="HQA40" s="46"/>
      <c r="HQB40" s="46"/>
      <c r="HQC40" s="46"/>
      <c r="HQD40" s="46"/>
      <c r="HQE40" s="46"/>
      <c r="HQF40" s="46"/>
      <c r="HQG40" s="46"/>
      <c r="HQH40" s="46"/>
      <c r="HQI40" s="46"/>
      <c r="HQJ40" s="46"/>
      <c r="HQK40" s="46"/>
      <c r="HQL40" s="46"/>
      <c r="HQM40" s="46"/>
      <c r="HQN40" s="46"/>
      <c r="HQO40" s="46"/>
      <c r="HQP40" s="46"/>
      <c r="HQQ40" s="46"/>
      <c r="HQR40" s="46"/>
      <c r="HQS40" s="46"/>
      <c r="HQT40" s="46"/>
      <c r="HQU40" s="46"/>
      <c r="HQV40" s="46"/>
      <c r="HQW40" s="46"/>
      <c r="HQX40" s="46"/>
      <c r="HQY40" s="46"/>
      <c r="HQZ40" s="46"/>
      <c r="HRA40" s="46"/>
      <c r="HRB40" s="46"/>
      <c r="HRC40" s="46"/>
      <c r="HRD40" s="46"/>
      <c r="HRE40" s="46"/>
      <c r="HRF40" s="46"/>
      <c r="HRG40" s="46"/>
      <c r="HRH40" s="46"/>
      <c r="HRI40" s="46"/>
      <c r="HRJ40" s="46"/>
      <c r="HRK40" s="46"/>
      <c r="HRL40" s="46"/>
      <c r="HRM40" s="46"/>
      <c r="HRN40" s="46"/>
      <c r="HRO40" s="46"/>
      <c r="HRP40" s="46"/>
      <c r="HRQ40" s="46"/>
      <c r="HRR40" s="46"/>
      <c r="HRS40" s="46"/>
      <c r="HRT40" s="46"/>
      <c r="HRU40" s="46"/>
      <c r="HRV40" s="46"/>
      <c r="HRW40" s="46"/>
      <c r="HRX40" s="46"/>
      <c r="HRY40" s="46"/>
      <c r="HRZ40" s="46"/>
      <c r="HSA40" s="46"/>
      <c r="HSB40" s="46"/>
      <c r="HSC40" s="46"/>
      <c r="HSD40" s="46"/>
      <c r="HSE40" s="46"/>
      <c r="HSF40" s="46"/>
      <c r="HSG40" s="46"/>
      <c r="HSH40" s="46"/>
      <c r="HSI40" s="46"/>
      <c r="HSJ40" s="46"/>
      <c r="HSK40" s="46"/>
      <c r="HSL40" s="46"/>
      <c r="HSM40" s="46"/>
      <c r="HSN40" s="46"/>
      <c r="HSO40" s="46"/>
      <c r="HSP40" s="46"/>
      <c r="HSQ40" s="46"/>
      <c r="HSR40" s="46"/>
      <c r="HSS40" s="46"/>
      <c r="HST40" s="46"/>
      <c r="HSU40" s="46"/>
      <c r="HSV40" s="46"/>
      <c r="HSW40" s="46"/>
      <c r="HSX40" s="46"/>
      <c r="HSY40" s="46"/>
      <c r="HSZ40" s="46"/>
      <c r="HTA40" s="46"/>
      <c r="HTB40" s="46"/>
      <c r="HTC40" s="46"/>
      <c r="HTD40" s="46"/>
      <c r="HTE40" s="46"/>
      <c r="HTF40" s="46"/>
      <c r="HTG40" s="46"/>
      <c r="HTH40" s="46"/>
      <c r="HTI40" s="46"/>
      <c r="HTJ40" s="46"/>
      <c r="HTK40" s="46"/>
      <c r="HTL40" s="46"/>
      <c r="HTM40" s="46"/>
      <c r="HTN40" s="46"/>
      <c r="HTO40" s="46"/>
      <c r="HTP40" s="46"/>
      <c r="HTQ40" s="46"/>
      <c r="HTR40" s="46"/>
      <c r="HTS40" s="46"/>
      <c r="HTT40" s="46"/>
      <c r="HTU40" s="46"/>
      <c r="HTV40" s="46"/>
      <c r="HTW40" s="46"/>
      <c r="HTX40" s="46"/>
      <c r="HTY40" s="46"/>
      <c r="HTZ40" s="46"/>
      <c r="HUA40" s="46"/>
      <c r="HUB40" s="46"/>
      <c r="HUC40" s="46"/>
      <c r="HUD40" s="46"/>
      <c r="HUE40" s="46"/>
      <c r="HUF40" s="46"/>
      <c r="HUG40" s="46"/>
      <c r="HUH40" s="46"/>
      <c r="HUI40" s="46"/>
      <c r="HUJ40" s="46"/>
      <c r="HUK40" s="46"/>
      <c r="HUL40" s="46"/>
      <c r="HUM40" s="46"/>
      <c r="HUN40" s="46"/>
      <c r="HUO40" s="46"/>
      <c r="HUP40" s="46"/>
      <c r="HUQ40" s="46"/>
      <c r="HUR40" s="46"/>
      <c r="HUS40" s="46"/>
      <c r="HUT40" s="46"/>
      <c r="HUU40" s="46"/>
      <c r="HUV40" s="46"/>
      <c r="HUW40" s="46"/>
      <c r="HUX40" s="46"/>
      <c r="HUY40" s="46"/>
      <c r="HUZ40" s="46"/>
      <c r="HVA40" s="46"/>
      <c r="HVB40" s="46"/>
      <c r="HVC40" s="46"/>
      <c r="HVD40" s="46"/>
      <c r="HVE40" s="46"/>
      <c r="HVF40" s="46"/>
      <c r="HVG40" s="46"/>
      <c r="HVH40" s="46"/>
      <c r="HVI40" s="46"/>
      <c r="HVJ40" s="46"/>
      <c r="HVK40" s="46"/>
      <c r="HVL40" s="46"/>
      <c r="HVM40" s="46"/>
      <c r="HVN40" s="46"/>
      <c r="HVO40" s="46"/>
      <c r="HVP40" s="46"/>
      <c r="HVQ40" s="46"/>
      <c r="HVR40" s="46"/>
      <c r="HVS40" s="46"/>
      <c r="HVT40" s="46"/>
      <c r="HVU40" s="46"/>
      <c r="HVV40" s="46"/>
      <c r="HVW40" s="46"/>
      <c r="HVX40" s="46"/>
      <c r="HVY40" s="46"/>
      <c r="HVZ40" s="46"/>
      <c r="HWA40" s="46"/>
      <c r="HWB40" s="46"/>
      <c r="HWC40" s="46"/>
      <c r="HWD40" s="46"/>
      <c r="HWE40" s="46"/>
      <c r="HWF40" s="46"/>
      <c r="HWG40" s="46"/>
      <c r="HWH40" s="46"/>
      <c r="HWI40" s="46"/>
      <c r="HWJ40" s="46"/>
      <c r="HWK40" s="46"/>
      <c r="HWL40" s="46"/>
      <c r="HWM40" s="46"/>
      <c r="HWN40" s="46"/>
      <c r="HWO40" s="46"/>
      <c r="HWP40" s="46"/>
      <c r="HWQ40" s="46"/>
      <c r="HWR40" s="46"/>
      <c r="HWS40" s="46"/>
      <c r="HWT40" s="46"/>
      <c r="HWU40" s="46"/>
      <c r="HWV40" s="46"/>
      <c r="HWW40" s="46"/>
      <c r="HWX40" s="46"/>
      <c r="HWY40" s="46"/>
      <c r="HWZ40" s="46"/>
      <c r="HXA40" s="46"/>
      <c r="HXB40" s="46"/>
      <c r="HXC40" s="46"/>
      <c r="HXD40" s="46"/>
      <c r="HXE40" s="46"/>
      <c r="HXF40" s="46"/>
      <c r="HXG40" s="46"/>
      <c r="HXH40" s="46"/>
      <c r="HXI40" s="46"/>
      <c r="HXJ40" s="46"/>
      <c r="HXK40" s="46"/>
      <c r="HXL40" s="46"/>
      <c r="HXM40" s="46"/>
      <c r="HXN40" s="46"/>
      <c r="HXO40" s="46"/>
      <c r="HXP40" s="46"/>
      <c r="HXQ40" s="46"/>
      <c r="HXR40" s="46"/>
      <c r="HXS40" s="46"/>
      <c r="HXT40" s="46"/>
      <c r="HXU40" s="46"/>
      <c r="HXV40" s="46"/>
      <c r="HXW40" s="46"/>
      <c r="HXX40" s="46"/>
      <c r="HXY40" s="46"/>
      <c r="HXZ40" s="46"/>
      <c r="HYA40" s="46"/>
      <c r="HYB40" s="46"/>
      <c r="HYC40" s="46"/>
      <c r="HYD40" s="46"/>
      <c r="HYE40" s="46"/>
      <c r="HYF40" s="46"/>
      <c r="HYG40" s="46"/>
      <c r="HYH40" s="46"/>
      <c r="HYI40" s="46"/>
      <c r="HYJ40" s="46"/>
      <c r="HYK40" s="46"/>
      <c r="HYL40" s="46"/>
      <c r="HYM40" s="46"/>
      <c r="HYN40" s="46"/>
      <c r="HYO40" s="46"/>
      <c r="HYP40" s="46"/>
      <c r="HYQ40" s="46"/>
      <c r="HYR40" s="46"/>
      <c r="HYS40" s="46"/>
      <c r="HYT40" s="46"/>
      <c r="HYU40" s="46"/>
      <c r="HYV40" s="46"/>
      <c r="HYW40" s="46"/>
      <c r="HYX40" s="46"/>
      <c r="HYY40" s="46"/>
      <c r="HYZ40" s="46"/>
      <c r="HZA40" s="46"/>
      <c r="HZB40" s="46"/>
      <c r="HZC40" s="46"/>
      <c r="HZD40" s="46"/>
      <c r="HZE40" s="46"/>
      <c r="HZF40" s="46"/>
      <c r="HZG40" s="46"/>
      <c r="HZH40" s="46"/>
      <c r="HZI40" s="46"/>
      <c r="HZJ40" s="46"/>
      <c r="HZK40" s="46"/>
      <c r="HZL40" s="46"/>
      <c r="HZM40" s="46"/>
      <c r="HZN40" s="46"/>
      <c r="HZO40" s="46"/>
      <c r="HZP40" s="46"/>
      <c r="HZQ40" s="46"/>
      <c r="HZR40" s="46"/>
      <c r="HZS40" s="46"/>
      <c r="HZT40" s="46"/>
      <c r="HZU40" s="46"/>
      <c r="HZV40" s="46"/>
      <c r="HZW40" s="46"/>
      <c r="HZX40" s="46"/>
      <c r="HZY40" s="46"/>
      <c r="HZZ40" s="46"/>
      <c r="IAA40" s="46"/>
      <c r="IAB40" s="46"/>
      <c r="IAC40" s="46"/>
      <c r="IAD40" s="46"/>
      <c r="IAE40" s="46"/>
      <c r="IAF40" s="46"/>
      <c r="IAG40" s="46"/>
      <c r="IAH40" s="46"/>
      <c r="IAI40" s="46"/>
      <c r="IAJ40" s="46"/>
      <c r="IAK40" s="46"/>
      <c r="IAL40" s="46"/>
      <c r="IAM40" s="46"/>
      <c r="IAN40" s="46"/>
      <c r="IAO40" s="46"/>
      <c r="IAP40" s="46"/>
      <c r="IAQ40" s="46"/>
      <c r="IAR40" s="46"/>
      <c r="IAS40" s="46"/>
      <c r="IAT40" s="46"/>
      <c r="IAU40" s="46"/>
      <c r="IAV40" s="46"/>
      <c r="IAW40" s="46"/>
      <c r="IAX40" s="46"/>
      <c r="IAY40" s="46"/>
      <c r="IAZ40" s="46"/>
      <c r="IBA40" s="46"/>
      <c r="IBB40" s="46"/>
      <c r="IBC40" s="46"/>
      <c r="IBD40" s="46"/>
      <c r="IBE40" s="46"/>
      <c r="IBF40" s="46"/>
      <c r="IBG40" s="46"/>
      <c r="IBH40" s="46"/>
      <c r="IBI40" s="46"/>
      <c r="IBJ40" s="46"/>
      <c r="IBK40" s="46"/>
      <c r="IBL40" s="46"/>
      <c r="IBM40" s="46"/>
      <c r="IBN40" s="46"/>
      <c r="IBO40" s="46"/>
      <c r="IBP40" s="46"/>
      <c r="IBQ40" s="46"/>
      <c r="IBR40" s="46"/>
      <c r="IBS40" s="46"/>
      <c r="IBT40" s="46"/>
      <c r="IBU40" s="46"/>
      <c r="IBV40" s="46"/>
      <c r="IBW40" s="46"/>
      <c r="IBX40" s="46"/>
      <c r="IBY40" s="46"/>
      <c r="IBZ40" s="46"/>
      <c r="ICA40" s="46"/>
      <c r="ICB40" s="46"/>
      <c r="ICC40" s="46"/>
      <c r="ICD40" s="46"/>
      <c r="ICE40" s="46"/>
      <c r="ICF40" s="46"/>
      <c r="ICG40" s="46"/>
      <c r="ICH40" s="46"/>
      <c r="ICI40" s="46"/>
      <c r="ICJ40" s="46"/>
      <c r="ICK40" s="46"/>
      <c r="ICL40" s="46"/>
      <c r="ICM40" s="46"/>
      <c r="ICN40" s="46"/>
      <c r="ICO40" s="46"/>
      <c r="ICP40" s="46"/>
      <c r="ICQ40" s="46"/>
      <c r="ICR40" s="46"/>
      <c r="ICS40" s="46"/>
      <c r="ICT40" s="46"/>
      <c r="ICU40" s="46"/>
      <c r="ICV40" s="46"/>
      <c r="ICW40" s="46"/>
      <c r="ICX40" s="46"/>
      <c r="ICY40" s="46"/>
      <c r="ICZ40" s="46"/>
      <c r="IDA40" s="46"/>
      <c r="IDB40" s="46"/>
      <c r="IDC40" s="46"/>
      <c r="IDD40" s="46"/>
      <c r="IDE40" s="46"/>
      <c r="IDF40" s="46"/>
      <c r="IDG40" s="46"/>
      <c r="IDH40" s="46"/>
      <c r="IDI40" s="46"/>
      <c r="IDJ40" s="46"/>
      <c r="IDK40" s="46"/>
      <c r="IDL40" s="46"/>
      <c r="IDM40" s="46"/>
      <c r="IDN40" s="46"/>
      <c r="IDO40" s="46"/>
      <c r="IDP40" s="46"/>
      <c r="IDQ40" s="46"/>
      <c r="IDR40" s="46"/>
      <c r="IDS40" s="46"/>
      <c r="IDT40" s="46"/>
      <c r="IDU40" s="46"/>
      <c r="IDV40" s="46"/>
      <c r="IDW40" s="46"/>
      <c r="IDX40" s="46"/>
      <c r="IDY40" s="46"/>
      <c r="IDZ40" s="46"/>
      <c r="IEA40" s="46"/>
      <c r="IEB40" s="46"/>
      <c r="IEC40" s="46"/>
      <c r="IED40" s="46"/>
      <c r="IEE40" s="46"/>
      <c r="IEF40" s="46"/>
      <c r="IEG40" s="46"/>
      <c r="IEH40" s="46"/>
      <c r="IEI40" s="46"/>
      <c r="IEJ40" s="46"/>
      <c r="IEK40" s="46"/>
      <c r="IEL40" s="46"/>
      <c r="IEM40" s="46"/>
      <c r="IEN40" s="46"/>
      <c r="IEO40" s="46"/>
      <c r="IEP40" s="46"/>
      <c r="IEQ40" s="46"/>
      <c r="IER40" s="46"/>
      <c r="IES40" s="46"/>
      <c r="IET40" s="46"/>
      <c r="IEU40" s="46"/>
      <c r="IEV40" s="46"/>
      <c r="IEW40" s="46"/>
      <c r="IEX40" s="46"/>
      <c r="IEY40" s="46"/>
      <c r="IEZ40" s="46"/>
      <c r="IFA40" s="46"/>
      <c r="IFB40" s="46"/>
      <c r="IFC40" s="46"/>
      <c r="IFD40" s="46"/>
      <c r="IFE40" s="46"/>
      <c r="IFF40" s="46"/>
      <c r="IFG40" s="46"/>
      <c r="IFH40" s="46"/>
      <c r="IFI40" s="46"/>
      <c r="IFJ40" s="46"/>
      <c r="IFK40" s="46"/>
      <c r="IFL40" s="46"/>
      <c r="IFM40" s="46"/>
      <c r="IFN40" s="46"/>
      <c r="IFO40" s="46"/>
      <c r="IFP40" s="46"/>
      <c r="IFQ40" s="46"/>
      <c r="IFR40" s="46"/>
      <c r="IFS40" s="46"/>
      <c r="IFT40" s="46"/>
      <c r="IFU40" s="46"/>
      <c r="IFV40" s="46"/>
      <c r="IFW40" s="46"/>
      <c r="IFX40" s="46"/>
      <c r="IFY40" s="46"/>
      <c r="IFZ40" s="46"/>
      <c r="IGA40" s="46"/>
      <c r="IGB40" s="46"/>
      <c r="IGC40" s="46"/>
      <c r="IGD40" s="46"/>
      <c r="IGE40" s="46"/>
      <c r="IGF40" s="46"/>
      <c r="IGG40" s="46"/>
      <c r="IGH40" s="46"/>
      <c r="IGI40" s="46"/>
      <c r="IGJ40" s="46"/>
      <c r="IGK40" s="46"/>
      <c r="IGL40" s="46"/>
      <c r="IGM40" s="46"/>
      <c r="IGN40" s="46"/>
      <c r="IGO40" s="46"/>
      <c r="IGP40" s="46"/>
      <c r="IGQ40" s="46"/>
      <c r="IGR40" s="46"/>
      <c r="IGS40" s="46"/>
      <c r="IGT40" s="46"/>
      <c r="IGU40" s="46"/>
      <c r="IGV40" s="46"/>
      <c r="IGW40" s="46"/>
      <c r="IGX40" s="46"/>
      <c r="IGY40" s="46"/>
      <c r="IGZ40" s="46"/>
      <c r="IHA40" s="46"/>
      <c r="IHB40" s="46"/>
      <c r="IHC40" s="46"/>
      <c r="IHD40" s="46"/>
      <c r="IHE40" s="46"/>
      <c r="IHF40" s="46"/>
      <c r="IHG40" s="46"/>
      <c r="IHH40" s="46"/>
      <c r="IHI40" s="46"/>
      <c r="IHJ40" s="46"/>
      <c r="IHK40" s="46"/>
      <c r="IHL40" s="46"/>
      <c r="IHM40" s="46"/>
      <c r="IHN40" s="46"/>
      <c r="IHO40" s="46"/>
      <c r="IHP40" s="46"/>
      <c r="IHQ40" s="46"/>
      <c r="IHR40" s="46"/>
      <c r="IHS40" s="46"/>
      <c r="IHT40" s="46"/>
      <c r="IHU40" s="46"/>
      <c r="IHV40" s="46"/>
      <c r="IHW40" s="46"/>
      <c r="IHX40" s="46"/>
      <c r="IHY40" s="46"/>
      <c r="IHZ40" s="46"/>
      <c r="IIA40" s="46"/>
      <c r="IIB40" s="46"/>
      <c r="IIC40" s="46"/>
      <c r="IID40" s="46"/>
      <c r="IIE40" s="46"/>
      <c r="IIF40" s="46"/>
      <c r="IIG40" s="46"/>
      <c r="IIH40" s="46"/>
      <c r="III40" s="46"/>
      <c r="IIJ40" s="46"/>
      <c r="IIK40" s="46"/>
      <c r="IIL40" s="46"/>
      <c r="IIM40" s="46"/>
      <c r="IIN40" s="46"/>
      <c r="IIO40" s="46"/>
      <c r="IIP40" s="46"/>
      <c r="IIQ40" s="46"/>
      <c r="IIR40" s="46"/>
      <c r="IIS40" s="46"/>
      <c r="IIT40" s="46"/>
      <c r="IIU40" s="46"/>
      <c r="IIV40" s="46"/>
      <c r="IIW40" s="46"/>
      <c r="IIX40" s="46"/>
      <c r="IIY40" s="46"/>
      <c r="IIZ40" s="46"/>
      <c r="IJA40" s="46"/>
      <c r="IJB40" s="46"/>
      <c r="IJC40" s="46"/>
      <c r="IJD40" s="46"/>
      <c r="IJE40" s="46"/>
      <c r="IJF40" s="46"/>
      <c r="IJG40" s="46"/>
      <c r="IJH40" s="46"/>
      <c r="IJI40" s="46"/>
      <c r="IJJ40" s="46"/>
      <c r="IJK40" s="46"/>
      <c r="IJL40" s="46"/>
      <c r="IJM40" s="46"/>
      <c r="IJN40" s="46"/>
      <c r="IJO40" s="46"/>
      <c r="IJP40" s="46"/>
      <c r="IJQ40" s="46"/>
      <c r="IJR40" s="46"/>
      <c r="IJS40" s="46"/>
      <c r="IJT40" s="46"/>
      <c r="IJU40" s="46"/>
      <c r="IJV40" s="46"/>
      <c r="IJW40" s="46"/>
      <c r="IJX40" s="46"/>
      <c r="IJY40" s="46"/>
      <c r="IJZ40" s="46"/>
      <c r="IKA40" s="46"/>
      <c r="IKB40" s="46"/>
      <c r="IKC40" s="46"/>
      <c r="IKD40" s="46"/>
      <c r="IKE40" s="46"/>
      <c r="IKF40" s="46"/>
      <c r="IKG40" s="46"/>
      <c r="IKH40" s="46"/>
      <c r="IKI40" s="46"/>
      <c r="IKJ40" s="46"/>
      <c r="IKK40" s="46"/>
      <c r="IKL40" s="46"/>
      <c r="IKM40" s="46"/>
      <c r="IKN40" s="46"/>
      <c r="IKO40" s="46"/>
      <c r="IKP40" s="46"/>
      <c r="IKQ40" s="46"/>
      <c r="IKR40" s="46"/>
      <c r="IKS40" s="46"/>
      <c r="IKT40" s="46"/>
      <c r="IKU40" s="46"/>
      <c r="IKV40" s="46"/>
      <c r="IKW40" s="46"/>
      <c r="IKX40" s="46"/>
      <c r="IKY40" s="46"/>
      <c r="IKZ40" s="46"/>
      <c r="ILA40" s="46"/>
      <c r="ILB40" s="46"/>
      <c r="ILC40" s="46"/>
      <c r="ILD40" s="46"/>
      <c r="ILE40" s="46"/>
      <c r="ILF40" s="46"/>
      <c r="ILG40" s="46"/>
      <c r="ILH40" s="46"/>
      <c r="ILI40" s="46"/>
      <c r="ILJ40" s="46"/>
      <c r="ILK40" s="46"/>
      <c r="ILL40" s="46"/>
      <c r="ILM40" s="46"/>
      <c r="ILN40" s="46"/>
      <c r="ILO40" s="46"/>
      <c r="ILP40" s="46"/>
      <c r="ILQ40" s="46"/>
      <c r="ILR40" s="46"/>
      <c r="ILS40" s="46"/>
      <c r="ILT40" s="46"/>
      <c r="ILU40" s="46"/>
      <c r="ILV40" s="46"/>
      <c r="ILW40" s="46"/>
      <c r="ILX40" s="46"/>
      <c r="ILY40" s="46"/>
      <c r="ILZ40" s="46"/>
      <c r="IMA40" s="46"/>
      <c r="IMB40" s="46"/>
      <c r="IMC40" s="46"/>
      <c r="IMD40" s="46"/>
      <c r="IME40" s="46"/>
      <c r="IMF40" s="46"/>
      <c r="IMG40" s="46"/>
      <c r="IMH40" s="46"/>
      <c r="IMI40" s="46"/>
      <c r="IMJ40" s="46"/>
      <c r="IMK40" s="46"/>
      <c r="IML40" s="46"/>
      <c r="IMM40" s="46"/>
      <c r="IMN40" s="46"/>
      <c r="IMO40" s="46"/>
      <c r="IMP40" s="46"/>
      <c r="IMQ40" s="46"/>
      <c r="IMR40" s="46"/>
      <c r="IMS40" s="46"/>
      <c r="IMT40" s="46"/>
      <c r="IMU40" s="46"/>
      <c r="IMV40" s="46"/>
      <c r="IMW40" s="46"/>
      <c r="IMX40" s="46"/>
      <c r="IMY40" s="46"/>
      <c r="IMZ40" s="46"/>
      <c r="INA40" s="46"/>
      <c r="INB40" s="46"/>
      <c r="INC40" s="46"/>
      <c r="IND40" s="46"/>
      <c r="INE40" s="46"/>
      <c r="INF40" s="46"/>
      <c r="ING40" s="46"/>
      <c r="INH40" s="46"/>
      <c r="INI40" s="46"/>
      <c r="INJ40" s="46"/>
      <c r="INK40" s="46"/>
      <c r="INL40" s="46"/>
      <c r="INM40" s="46"/>
      <c r="INN40" s="46"/>
      <c r="INO40" s="46"/>
      <c r="INP40" s="46"/>
      <c r="INQ40" s="46"/>
      <c r="INR40" s="46"/>
      <c r="INS40" s="46"/>
      <c r="INT40" s="46"/>
      <c r="INU40" s="46"/>
      <c r="INV40" s="46"/>
      <c r="INW40" s="46"/>
      <c r="INX40" s="46"/>
      <c r="INY40" s="46"/>
      <c r="INZ40" s="46"/>
      <c r="IOA40" s="46"/>
      <c r="IOB40" s="46"/>
      <c r="IOC40" s="46"/>
      <c r="IOD40" s="46"/>
      <c r="IOE40" s="46"/>
      <c r="IOF40" s="46"/>
      <c r="IOG40" s="46"/>
      <c r="IOH40" s="46"/>
      <c r="IOI40" s="46"/>
      <c r="IOJ40" s="46"/>
      <c r="IOK40" s="46"/>
      <c r="IOL40" s="46"/>
      <c r="IOM40" s="46"/>
      <c r="ION40" s="46"/>
      <c r="IOO40" s="46"/>
      <c r="IOP40" s="46"/>
      <c r="IOQ40" s="46"/>
      <c r="IOR40" s="46"/>
      <c r="IOS40" s="46"/>
      <c r="IOT40" s="46"/>
      <c r="IOU40" s="46"/>
      <c r="IOV40" s="46"/>
      <c r="IOW40" s="46"/>
      <c r="IOX40" s="46"/>
      <c r="IOY40" s="46"/>
      <c r="IOZ40" s="46"/>
      <c r="IPA40" s="46"/>
      <c r="IPB40" s="46"/>
      <c r="IPC40" s="46"/>
      <c r="IPD40" s="46"/>
      <c r="IPE40" s="46"/>
      <c r="IPF40" s="46"/>
      <c r="IPG40" s="46"/>
      <c r="IPH40" s="46"/>
      <c r="IPI40" s="46"/>
      <c r="IPJ40" s="46"/>
      <c r="IPK40" s="46"/>
      <c r="IPL40" s="46"/>
      <c r="IPM40" s="46"/>
      <c r="IPN40" s="46"/>
      <c r="IPO40" s="46"/>
      <c r="IPP40" s="46"/>
      <c r="IPQ40" s="46"/>
      <c r="IPR40" s="46"/>
      <c r="IPS40" s="46"/>
      <c r="IPT40" s="46"/>
      <c r="IPU40" s="46"/>
      <c r="IPV40" s="46"/>
      <c r="IPW40" s="46"/>
      <c r="IPX40" s="46"/>
      <c r="IPY40" s="46"/>
      <c r="IPZ40" s="46"/>
      <c r="IQA40" s="46"/>
      <c r="IQB40" s="46"/>
      <c r="IQC40" s="46"/>
      <c r="IQD40" s="46"/>
      <c r="IQE40" s="46"/>
      <c r="IQF40" s="46"/>
      <c r="IQG40" s="46"/>
      <c r="IQH40" s="46"/>
      <c r="IQI40" s="46"/>
      <c r="IQJ40" s="46"/>
      <c r="IQK40" s="46"/>
      <c r="IQL40" s="46"/>
      <c r="IQM40" s="46"/>
      <c r="IQN40" s="46"/>
      <c r="IQO40" s="46"/>
      <c r="IQP40" s="46"/>
      <c r="IQQ40" s="46"/>
      <c r="IQR40" s="46"/>
      <c r="IQS40" s="46"/>
      <c r="IQT40" s="46"/>
      <c r="IQU40" s="46"/>
      <c r="IQV40" s="46"/>
      <c r="IQW40" s="46"/>
      <c r="IQX40" s="46"/>
      <c r="IQY40" s="46"/>
      <c r="IQZ40" s="46"/>
      <c r="IRA40" s="46"/>
      <c r="IRB40" s="46"/>
      <c r="IRC40" s="46"/>
      <c r="IRD40" s="46"/>
      <c r="IRE40" s="46"/>
      <c r="IRF40" s="46"/>
      <c r="IRG40" s="46"/>
      <c r="IRH40" s="46"/>
      <c r="IRI40" s="46"/>
      <c r="IRJ40" s="46"/>
      <c r="IRK40" s="46"/>
      <c r="IRL40" s="46"/>
      <c r="IRM40" s="46"/>
      <c r="IRN40" s="46"/>
      <c r="IRO40" s="46"/>
      <c r="IRP40" s="46"/>
      <c r="IRQ40" s="46"/>
      <c r="IRR40" s="46"/>
      <c r="IRS40" s="46"/>
      <c r="IRT40" s="46"/>
      <c r="IRU40" s="46"/>
      <c r="IRV40" s="46"/>
      <c r="IRW40" s="46"/>
      <c r="IRX40" s="46"/>
      <c r="IRY40" s="46"/>
      <c r="IRZ40" s="46"/>
      <c r="ISA40" s="46"/>
      <c r="ISB40" s="46"/>
      <c r="ISC40" s="46"/>
      <c r="ISD40" s="46"/>
      <c r="ISE40" s="46"/>
      <c r="ISF40" s="46"/>
      <c r="ISG40" s="46"/>
      <c r="ISH40" s="46"/>
      <c r="ISI40" s="46"/>
      <c r="ISJ40" s="46"/>
      <c r="ISK40" s="46"/>
      <c r="ISL40" s="46"/>
      <c r="ISM40" s="46"/>
      <c r="ISN40" s="46"/>
      <c r="ISO40" s="46"/>
      <c r="ISP40" s="46"/>
      <c r="ISQ40" s="46"/>
      <c r="ISR40" s="46"/>
      <c r="ISS40" s="46"/>
      <c r="IST40" s="46"/>
      <c r="ISU40" s="46"/>
      <c r="ISV40" s="46"/>
      <c r="ISW40" s="46"/>
      <c r="ISX40" s="46"/>
      <c r="ISY40" s="46"/>
      <c r="ISZ40" s="46"/>
      <c r="ITA40" s="46"/>
      <c r="ITB40" s="46"/>
      <c r="ITC40" s="46"/>
      <c r="ITD40" s="46"/>
      <c r="ITE40" s="46"/>
      <c r="ITF40" s="46"/>
      <c r="ITG40" s="46"/>
      <c r="ITH40" s="46"/>
      <c r="ITI40" s="46"/>
      <c r="ITJ40" s="46"/>
      <c r="ITK40" s="46"/>
      <c r="ITL40" s="46"/>
      <c r="ITM40" s="46"/>
      <c r="ITN40" s="46"/>
      <c r="ITO40" s="46"/>
      <c r="ITP40" s="46"/>
      <c r="ITQ40" s="46"/>
      <c r="ITR40" s="46"/>
      <c r="ITS40" s="46"/>
      <c r="ITT40" s="46"/>
      <c r="ITU40" s="46"/>
      <c r="ITV40" s="46"/>
      <c r="ITW40" s="46"/>
      <c r="ITX40" s="46"/>
      <c r="ITY40" s="46"/>
      <c r="ITZ40" s="46"/>
      <c r="IUA40" s="46"/>
      <c r="IUB40" s="46"/>
      <c r="IUC40" s="46"/>
      <c r="IUD40" s="46"/>
      <c r="IUE40" s="46"/>
      <c r="IUF40" s="46"/>
      <c r="IUG40" s="46"/>
      <c r="IUH40" s="46"/>
      <c r="IUI40" s="46"/>
      <c r="IUJ40" s="46"/>
      <c r="IUK40" s="46"/>
      <c r="IUL40" s="46"/>
      <c r="IUM40" s="46"/>
      <c r="IUN40" s="46"/>
      <c r="IUO40" s="46"/>
      <c r="IUP40" s="46"/>
      <c r="IUQ40" s="46"/>
      <c r="IUR40" s="46"/>
      <c r="IUS40" s="46"/>
      <c r="IUT40" s="46"/>
      <c r="IUU40" s="46"/>
      <c r="IUV40" s="46"/>
      <c r="IUW40" s="46"/>
      <c r="IUX40" s="46"/>
      <c r="IUY40" s="46"/>
      <c r="IUZ40" s="46"/>
      <c r="IVA40" s="46"/>
      <c r="IVB40" s="46"/>
      <c r="IVC40" s="46"/>
      <c r="IVD40" s="46"/>
      <c r="IVE40" s="46"/>
      <c r="IVF40" s="46"/>
      <c r="IVG40" s="46"/>
      <c r="IVH40" s="46"/>
      <c r="IVI40" s="46"/>
      <c r="IVJ40" s="46"/>
      <c r="IVK40" s="46"/>
      <c r="IVL40" s="46"/>
      <c r="IVM40" s="46"/>
      <c r="IVN40" s="46"/>
      <c r="IVO40" s="46"/>
      <c r="IVP40" s="46"/>
      <c r="IVQ40" s="46"/>
      <c r="IVR40" s="46"/>
      <c r="IVS40" s="46"/>
      <c r="IVT40" s="46"/>
      <c r="IVU40" s="46"/>
      <c r="IVV40" s="46"/>
      <c r="IVW40" s="46"/>
      <c r="IVX40" s="46"/>
      <c r="IVY40" s="46"/>
      <c r="IVZ40" s="46"/>
      <c r="IWA40" s="46"/>
      <c r="IWB40" s="46"/>
      <c r="IWC40" s="46"/>
      <c r="IWD40" s="46"/>
      <c r="IWE40" s="46"/>
      <c r="IWF40" s="46"/>
      <c r="IWG40" s="46"/>
      <c r="IWH40" s="46"/>
      <c r="IWI40" s="46"/>
      <c r="IWJ40" s="46"/>
      <c r="IWK40" s="46"/>
      <c r="IWL40" s="46"/>
      <c r="IWM40" s="46"/>
      <c r="IWN40" s="46"/>
      <c r="IWO40" s="46"/>
      <c r="IWP40" s="46"/>
      <c r="IWQ40" s="46"/>
      <c r="IWR40" s="46"/>
      <c r="IWS40" s="46"/>
      <c r="IWT40" s="46"/>
      <c r="IWU40" s="46"/>
      <c r="IWV40" s="46"/>
      <c r="IWW40" s="46"/>
      <c r="IWX40" s="46"/>
      <c r="IWY40" s="46"/>
      <c r="IWZ40" s="46"/>
      <c r="IXA40" s="46"/>
      <c r="IXB40" s="46"/>
      <c r="IXC40" s="46"/>
      <c r="IXD40" s="46"/>
      <c r="IXE40" s="46"/>
      <c r="IXF40" s="46"/>
      <c r="IXG40" s="46"/>
      <c r="IXH40" s="46"/>
      <c r="IXI40" s="46"/>
      <c r="IXJ40" s="46"/>
      <c r="IXK40" s="46"/>
      <c r="IXL40" s="46"/>
      <c r="IXM40" s="46"/>
      <c r="IXN40" s="46"/>
      <c r="IXO40" s="46"/>
      <c r="IXP40" s="46"/>
      <c r="IXQ40" s="46"/>
      <c r="IXR40" s="46"/>
      <c r="IXS40" s="46"/>
      <c r="IXT40" s="46"/>
      <c r="IXU40" s="46"/>
      <c r="IXV40" s="46"/>
      <c r="IXW40" s="46"/>
      <c r="IXX40" s="46"/>
      <c r="IXY40" s="46"/>
      <c r="IXZ40" s="46"/>
      <c r="IYA40" s="46"/>
      <c r="IYB40" s="46"/>
      <c r="IYC40" s="46"/>
      <c r="IYD40" s="46"/>
      <c r="IYE40" s="46"/>
      <c r="IYF40" s="46"/>
      <c r="IYG40" s="46"/>
      <c r="IYH40" s="46"/>
      <c r="IYI40" s="46"/>
      <c r="IYJ40" s="46"/>
      <c r="IYK40" s="46"/>
      <c r="IYL40" s="46"/>
      <c r="IYM40" s="46"/>
      <c r="IYN40" s="46"/>
      <c r="IYO40" s="46"/>
      <c r="IYP40" s="46"/>
      <c r="IYQ40" s="46"/>
      <c r="IYR40" s="46"/>
      <c r="IYS40" s="46"/>
      <c r="IYT40" s="46"/>
      <c r="IYU40" s="46"/>
      <c r="IYV40" s="46"/>
      <c r="IYW40" s="46"/>
      <c r="IYX40" s="46"/>
      <c r="IYY40" s="46"/>
      <c r="IYZ40" s="46"/>
      <c r="IZA40" s="46"/>
      <c r="IZB40" s="46"/>
      <c r="IZC40" s="46"/>
      <c r="IZD40" s="46"/>
      <c r="IZE40" s="46"/>
      <c r="IZF40" s="46"/>
      <c r="IZG40" s="46"/>
      <c r="IZH40" s="46"/>
      <c r="IZI40" s="46"/>
      <c r="IZJ40" s="46"/>
      <c r="IZK40" s="46"/>
      <c r="IZL40" s="46"/>
      <c r="IZM40" s="46"/>
      <c r="IZN40" s="46"/>
      <c r="IZO40" s="46"/>
      <c r="IZP40" s="46"/>
      <c r="IZQ40" s="46"/>
      <c r="IZR40" s="46"/>
      <c r="IZS40" s="46"/>
      <c r="IZT40" s="46"/>
      <c r="IZU40" s="46"/>
      <c r="IZV40" s="46"/>
      <c r="IZW40" s="46"/>
      <c r="IZX40" s="46"/>
      <c r="IZY40" s="46"/>
      <c r="IZZ40" s="46"/>
      <c r="JAA40" s="46"/>
      <c r="JAB40" s="46"/>
      <c r="JAC40" s="46"/>
      <c r="JAD40" s="46"/>
      <c r="JAE40" s="46"/>
      <c r="JAF40" s="46"/>
      <c r="JAG40" s="46"/>
      <c r="JAH40" s="46"/>
      <c r="JAI40" s="46"/>
      <c r="JAJ40" s="46"/>
      <c r="JAK40" s="46"/>
      <c r="JAL40" s="46"/>
      <c r="JAM40" s="46"/>
      <c r="JAN40" s="46"/>
      <c r="JAO40" s="46"/>
      <c r="JAP40" s="46"/>
      <c r="JAQ40" s="46"/>
      <c r="JAR40" s="46"/>
      <c r="JAS40" s="46"/>
      <c r="JAT40" s="46"/>
      <c r="JAU40" s="46"/>
      <c r="JAV40" s="46"/>
      <c r="JAW40" s="46"/>
      <c r="JAX40" s="46"/>
      <c r="JAY40" s="46"/>
      <c r="JAZ40" s="46"/>
      <c r="JBA40" s="46"/>
      <c r="JBB40" s="46"/>
      <c r="JBC40" s="46"/>
      <c r="JBD40" s="46"/>
      <c r="JBE40" s="46"/>
      <c r="JBF40" s="46"/>
      <c r="JBG40" s="46"/>
      <c r="JBH40" s="46"/>
      <c r="JBI40" s="46"/>
      <c r="JBJ40" s="46"/>
      <c r="JBK40" s="46"/>
      <c r="JBL40" s="46"/>
      <c r="JBM40" s="46"/>
      <c r="JBN40" s="46"/>
      <c r="JBO40" s="46"/>
      <c r="JBP40" s="46"/>
      <c r="JBQ40" s="46"/>
      <c r="JBR40" s="46"/>
      <c r="JBS40" s="46"/>
      <c r="JBT40" s="46"/>
      <c r="JBU40" s="46"/>
      <c r="JBV40" s="46"/>
      <c r="JBW40" s="46"/>
      <c r="JBX40" s="46"/>
      <c r="JBY40" s="46"/>
      <c r="JBZ40" s="46"/>
      <c r="JCA40" s="46"/>
      <c r="JCB40" s="46"/>
      <c r="JCC40" s="46"/>
      <c r="JCD40" s="46"/>
      <c r="JCE40" s="46"/>
      <c r="JCF40" s="46"/>
      <c r="JCG40" s="46"/>
      <c r="JCH40" s="46"/>
      <c r="JCI40" s="46"/>
      <c r="JCJ40" s="46"/>
      <c r="JCK40" s="46"/>
      <c r="JCL40" s="46"/>
      <c r="JCM40" s="46"/>
      <c r="JCN40" s="46"/>
      <c r="JCO40" s="46"/>
      <c r="JCP40" s="46"/>
      <c r="JCQ40" s="46"/>
      <c r="JCR40" s="46"/>
      <c r="JCS40" s="46"/>
      <c r="JCT40" s="46"/>
      <c r="JCU40" s="46"/>
      <c r="JCV40" s="46"/>
      <c r="JCW40" s="46"/>
      <c r="JCX40" s="46"/>
      <c r="JCY40" s="46"/>
      <c r="JCZ40" s="46"/>
      <c r="JDA40" s="46"/>
      <c r="JDB40" s="46"/>
      <c r="JDC40" s="46"/>
      <c r="JDD40" s="46"/>
      <c r="JDE40" s="46"/>
      <c r="JDF40" s="46"/>
      <c r="JDG40" s="46"/>
      <c r="JDH40" s="46"/>
      <c r="JDI40" s="46"/>
      <c r="JDJ40" s="46"/>
      <c r="JDK40" s="46"/>
      <c r="JDL40" s="46"/>
      <c r="JDM40" s="46"/>
      <c r="JDN40" s="46"/>
      <c r="JDO40" s="46"/>
      <c r="JDP40" s="46"/>
      <c r="JDQ40" s="46"/>
      <c r="JDR40" s="46"/>
      <c r="JDS40" s="46"/>
      <c r="JDT40" s="46"/>
      <c r="JDU40" s="46"/>
      <c r="JDV40" s="46"/>
      <c r="JDW40" s="46"/>
      <c r="JDX40" s="46"/>
      <c r="JDY40" s="46"/>
      <c r="JDZ40" s="46"/>
      <c r="JEA40" s="46"/>
      <c r="JEB40" s="46"/>
      <c r="JEC40" s="46"/>
      <c r="JED40" s="46"/>
      <c r="JEE40" s="46"/>
      <c r="JEF40" s="46"/>
      <c r="JEG40" s="46"/>
      <c r="JEH40" s="46"/>
      <c r="JEI40" s="46"/>
      <c r="JEJ40" s="46"/>
      <c r="JEK40" s="46"/>
      <c r="JEL40" s="46"/>
      <c r="JEM40" s="46"/>
      <c r="JEN40" s="46"/>
      <c r="JEO40" s="46"/>
      <c r="JEP40" s="46"/>
      <c r="JEQ40" s="46"/>
      <c r="JER40" s="46"/>
      <c r="JES40" s="46"/>
      <c r="JET40" s="46"/>
      <c r="JEU40" s="46"/>
      <c r="JEV40" s="46"/>
      <c r="JEW40" s="46"/>
      <c r="JEX40" s="46"/>
      <c r="JEY40" s="46"/>
      <c r="JEZ40" s="46"/>
      <c r="JFA40" s="46"/>
      <c r="JFB40" s="46"/>
      <c r="JFC40" s="46"/>
      <c r="JFD40" s="46"/>
      <c r="JFE40" s="46"/>
      <c r="JFF40" s="46"/>
      <c r="JFG40" s="46"/>
      <c r="JFH40" s="46"/>
      <c r="JFI40" s="46"/>
      <c r="JFJ40" s="46"/>
      <c r="JFK40" s="46"/>
      <c r="JFL40" s="46"/>
      <c r="JFM40" s="46"/>
      <c r="JFN40" s="46"/>
      <c r="JFO40" s="46"/>
      <c r="JFP40" s="46"/>
      <c r="JFQ40" s="46"/>
      <c r="JFR40" s="46"/>
      <c r="JFS40" s="46"/>
      <c r="JFT40" s="46"/>
      <c r="JFU40" s="46"/>
      <c r="JFV40" s="46"/>
      <c r="JFW40" s="46"/>
      <c r="JFX40" s="46"/>
      <c r="JFY40" s="46"/>
      <c r="JFZ40" s="46"/>
      <c r="JGA40" s="46"/>
      <c r="JGB40" s="46"/>
      <c r="JGC40" s="46"/>
      <c r="JGD40" s="46"/>
      <c r="JGE40" s="46"/>
      <c r="JGF40" s="46"/>
      <c r="JGG40" s="46"/>
      <c r="JGH40" s="46"/>
      <c r="JGI40" s="46"/>
      <c r="JGJ40" s="46"/>
      <c r="JGK40" s="46"/>
      <c r="JGL40" s="46"/>
      <c r="JGM40" s="46"/>
      <c r="JGN40" s="46"/>
      <c r="JGO40" s="46"/>
      <c r="JGP40" s="46"/>
      <c r="JGQ40" s="46"/>
      <c r="JGR40" s="46"/>
      <c r="JGS40" s="46"/>
      <c r="JGT40" s="46"/>
      <c r="JGU40" s="46"/>
      <c r="JGV40" s="46"/>
      <c r="JGW40" s="46"/>
      <c r="JGX40" s="46"/>
      <c r="JGY40" s="46"/>
      <c r="JGZ40" s="46"/>
      <c r="JHA40" s="46"/>
      <c r="JHB40" s="46"/>
      <c r="JHC40" s="46"/>
      <c r="JHD40" s="46"/>
      <c r="JHE40" s="46"/>
      <c r="JHF40" s="46"/>
      <c r="JHG40" s="46"/>
      <c r="JHH40" s="46"/>
      <c r="JHI40" s="46"/>
      <c r="JHJ40" s="46"/>
      <c r="JHK40" s="46"/>
      <c r="JHL40" s="46"/>
      <c r="JHM40" s="46"/>
      <c r="JHN40" s="46"/>
      <c r="JHO40" s="46"/>
      <c r="JHP40" s="46"/>
      <c r="JHQ40" s="46"/>
      <c r="JHR40" s="46"/>
      <c r="JHS40" s="46"/>
      <c r="JHT40" s="46"/>
      <c r="JHU40" s="46"/>
      <c r="JHV40" s="46"/>
      <c r="JHW40" s="46"/>
      <c r="JHX40" s="46"/>
      <c r="JHY40" s="46"/>
      <c r="JHZ40" s="46"/>
      <c r="JIA40" s="46"/>
      <c r="JIB40" s="46"/>
      <c r="JIC40" s="46"/>
      <c r="JID40" s="46"/>
      <c r="JIE40" s="46"/>
      <c r="JIF40" s="46"/>
      <c r="JIG40" s="46"/>
      <c r="JIH40" s="46"/>
      <c r="JII40" s="46"/>
      <c r="JIJ40" s="46"/>
      <c r="JIK40" s="46"/>
      <c r="JIL40" s="46"/>
      <c r="JIM40" s="46"/>
      <c r="JIN40" s="46"/>
      <c r="JIO40" s="46"/>
      <c r="JIP40" s="46"/>
      <c r="JIQ40" s="46"/>
      <c r="JIR40" s="46"/>
      <c r="JIS40" s="46"/>
      <c r="JIT40" s="46"/>
      <c r="JIU40" s="46"/>
      <c r="JIV40" s="46"/>
      <c r="JIW40" s="46"/>
      <c r="JIX40" s="46"/>
      <c r="JIY40" s="46"/>
      <c r="JIZ40" s="46"/>
      <c r="JJA40" s="46"/>
      <c r="JJB40" s="46"/>
      <c r="JJC40" s="46"/>
      <c r="JJD40" s="46"/>
      <c r="JJE40" s="46"/>
      <c r="JJF40" s="46"/>
      <c r="JJG40" s="46"/>
      <c r="JJH40" s="46"/>
      <c r="JJI40" s="46"/>
      <c r="JJJ40" s="46"/>
      <c r="JJK40" s="46"/>
      <c r="JJL40" s="46"/>
      <c r="JJM40" s="46"/>
      <c r="JJN40" s="46"/>
      <c r="JJO40" s="46"/>
      <c r="JJP40" s="46"/>
      <c r="JJQ40" s="46"/>
      <c r="JJR40" s="46"/>
      <c r="JJS40" s="46"/>
      <c r="JJT40" s="46"/>
      <c r="JJU40" s="46"/>
      <c r="JJV40" s="46"/>
      <c r="JJW40" s="46"/>
      <c r="JJX40" s="46"/>
      <c r="JJY40" s="46"/>
      <c r="JJZ40" s="46"/>
      <c r="JKA40" s="46"/>
      <c r="JKB40" s="46"/>
      <c r="JKC40" s="46"/>
      <c r="JKD40" s="46"/>
      <c r="JKE40" s="46"/>
      <c r="JKF40" s="46"/>
      <c r="JKG40" s="46"/>
      <c r="JKH40" s="46"/>
      <c r="JKI40" s="46"/>
      <c r="JKJ40" s="46"/>
      <c r="JKK40" s="46"/>
      <c r="JKL40" s="46"/>
      <c r="JKM40" s="46"/>
      <c r="JKN40" s="46"/>
      <c r="JKO40" s="46"/>
      <c r="JKP40" s="46"/>
      <c r="JKQ40" s="46"/>
      <c r="JKR40" s="46"/>
      <c r="JKS40" s="46"/>
      <c r="JKT40" s="46"/>
      <c r="JKU40" s="46"/>
      <c r="JKV40" s="46"/>
      <c r="JKW40" s="46"/>
      <c r="JKX40" s="46"/>
      <c r="JKY40" s="46"/>
      <c r="JKZ40" s="46"/>
      <c r="JLA40" s="46"/>
      <c r="JLB40" s="46"/>
      <c r="JLC40" s="46"/>
      <c r="JLD40" s="46"/>
      <c r="JLE40" s="46"/>
      <c r="JLF40" s="46"/>
      <c r="JLG40" s="46"/>
      <c r="JLH40" s="46"/>
      <c r="JLI40" s="46"/>
      <c r="JLJ40" s="46"/>
      <c r="JLK40" s="46"/>
      <c r="JLL40" s="46"/>
      <c r="JLM40" s="46"/>
      <c r="JLN40" s="46"/>
      <c r="JLO40" s="46"/>
      <c r="JLP40" s="46"/>
      <c r="JLQ40" s="46"/>
      <c r="JLR40" s="46"/>
      <c r="JLS40" s="46"/>
      <c r="JLT40" s="46"/>
      <c r="JLU40" s="46"/>
      <c r="JLV40" s="46"/>
      <c r="JLW40" s="46"/>
      <c r="JLX40" s="46"/>
      <c r="JLY40" s="46"/>
      <c r="JLZ40" s="46"/>
      <c r="JMA40" s="46"/>
      <c r="JMB40" s="46"/>
      <c r="JMC40" s="46"/>
      <c r="JMD40" s="46"/>
      <c r="JME40" s="46"/>
      <c r="JMF40" s="46"/>
      <c r="JMG40" s="46"/>
      <c r="JMH40" s="46"/>
      <c r="JMI40" s="46"/>
      <c r="JMJ40" s="46"/>
      <c r="JMK40" s="46"/>
      <c r="JML40" s="46"/>
      <c r="JMM40" s="46"/>
      <c r="JMN40" s="46"/>
      <c r="JMO40" s="46"/>
      <c r="JMP40" s="46"/>
      <c r="JMQ40" s="46"/>
      <c r="JMR40" s="46"/>
      <c r="JMS40" s="46"/>
      <c r="JMT40" s="46"/>
      <c r="JMU40" s="46"/>
      <c r="JMV40" s="46"/>
      <c r="JMW40" s="46"/>
      <c r="JMX40" s="46"/>
      <c r="JMY40" s="46"/>
      <c r="JMZ40" s="46"/>
      <c r="JNA40" s="46"/>
      <c r="JNB40" s="46"/>
      <c r="JNC40" s="46"/>
      <c r="JND40" s="46"/>
      <c r="JNE40" s="46"/>
      <c r="JNF40" s="46"/>
      <c r="JNG40" s="46"/>
      <c r="JNH40" s="46"/>
      <c r="JNI40" s="46"/>
      <c r="JNJ40" s="46"/>
      <c r="JNK40" s="46"/>
      <c r="JNL40" s="46"/>
      <c r="JNM40" s="46"/>
      <c r="JNN40" s="46"/>
      <c r="JNO40" s="46"/>
      <c r="JNP40" s="46"/>
      <c r="JNQ40" s="46"/>
      <c r="JNR40" s="46"/>
      <c r="JNS40" s="46"/>
      <c r="JNT40" s="46"/>
      <c r="JNU40" s="46"/>
      <c r="JNV40" s="46"/>
      <c r="JNW40" s="46"/>
      <c r="JNX40" s="46"/>
      <c r="JNY40" s="46"/>
      <c r="JNZ40" s="46"/>
      <c r="JOA40" s="46"/>
      <c r="JOB40" s="46"/>
      <c r="JOC40" s="46"/>
      <c r="JOD40" s="46"/>
      <c r="JOE40" s="46"/>
      <c r="JOF40" s="46"/>
      <c r="JOG40" s="46"/>
      <c r="JOH40" s="46"/>
      <c r="JOI40" s="46"/>
      <c r="JOJ40" s="46"/>
      <c r="JOK40" s="46"/>
      <c r="JOL40" s="46"/>
      <c r="JOM40" s="46"/>
      <c r="JON40" s="46"/>
      <c r="JOO40" s="46"/>
      <c r="JOP40" s="46"/>
      <c r="JOQ40" s="46"/>
      <c r="JOR40" s="46"/>
      <c r="JOS40" s="46"/>
      <c r="JOT40" s="46"/>
      <c r="JOU40" s="46"/>
      <c r="JOV40" s="46"/>
      <c r="JOW40" s="46"/>
      <c r="JOX40" s="46"/>
      <c r="JOY40" s="46"/>
      <c r="JOZ40" s="46"/>
      <c r="JPA40" s="46"/>
      <c r="JPB40" s="46"/>
      <c r="JPC40" s="46"/>
      <c r="JPD40" s="46"/>
      <c r="JPE40" s="46"/>
      <c r="JPF40" s="46"/>
      <c r="JPG40" s="46"/>
      <c r="JPH40" s="46"/>
      <c r="JPI40" s="46"/>
      <c r="JPJ40" s="46"/>
      <c r="JPK40" s="46"/>
      <c r="JPL40" s="46"/>
      <c r="JPM40" s="46"/>
      <c r="JPN40" s="46"/>
      <c r="JPO40" s="46"/>
      <c r="JPP40" s="46"/>
      <c r="JPQ40" s="46"/>
      <c r="JPR40" s="46"/>
      <c r="JPS40" s="46"/>
      <c r="JPT40" s="46"/>
      <c r="JPU40" s="46"/>
      <c r="JPV40" s="46"/>
      <c r="JPW40" s="46"/>
      <c r="JPX40" s="46"/>
      <c r="JPY40" s="46"/>
      <c r="JPZ40" s="46"/>
      <c r="JQA40" s="46"/>
      <c r="JQB40" s="46"/>
      <c r="JQC40" s="46"/>
      <c r="JQD40" s="46"/>
      <c r="JQE40" s="46"/>
      <c r="JQF40" s="46"/>
      <c r="JQG40" s="46"/>
      <c r="JQH40" s="46"/>
      <c r="JQI40" s="46"/>
      <c r="JQJ40" s="46"/>
      <c r="JQK40" s="46"/>
      <c r="JQL40" s="46"/>
      <c r="JQM40" s="46"/>
      <c r="JQN40" s="46"/>
      <c r="JQO40" s="46"/>
      <c r="JQP40" s="46"/>
      <c r="JQQ40" s="46"/>
      <c r="JQR40" s="46"/>
      <c r="JQS40" s="46"/>
      <c r="JQT40" s="46"/>
      <c r="JQU40" s="46"/>
      <c r="JQV40" s="46"/>
      <c r="JQW40" s="46"/>
      <c r="JQX40" s="46"/>
      <c r="JQY40" s="46"/>
      <c r="JQZ40" s="46"/>
      <c r="JRA40" s="46"/>
      <c r="JRB40" s="46"/>
      <c r="JRC40" s="46"/>
      <c r="JRD40" s="46"/>
      <c r="JRE40" s="46"/>
      <c r="JRF40" s="46"/>
      <c r="JRG40" s="46"/>
      <c r="JRH40" s="46"/>
      <c r="JRI40" s="46"/>
      <c r="JRJ40" s="46"/>
      <c r="JRK40" s="46"/>
      <c r="JRL40" s="46"/>
      <c r="JRM40" s="46"/>
      <c r="JRN40" s="46"/>
      <c r="JRO40" s="46"/>
      <c r="JRP40" s="46"/>
      <c r="JRQ40" s="46"/>
      <c r="JRR40" s="46"/>
      <c r="JRS40" s="46"/>
      <c r="JRT40" s="46"/>
      <c r="JRU40" s="46"/>
      <c r="JRV40" s="46"/>
      <c r="JRW40" s="46"/>
      <c r="JRX40" s="46"/>
      <c r="JRY40" s="46"/>
      <c r="JRZ40" s="46"/>
      <c r="JSA40" s="46"/>
      <c r="JSB40" s="46"/>
      <c r="JSC40" s="46"/>
      <c r="JSD40" s="46"/>
      <c r="JSE40" s="46"/>
      <c r="JSF40" s="46"/>
      <c r="JSG40" s="46"/>
      <c r="JSH40" s="46"/>
      <c r="JSI40" s="46"/>
      <c r="JSJ40" s="46"/>
      <c r="JSK40" s="46"/>
      <c r="JSL40" s="46"/>
      <c r="JSM40" s="46"/>
      <c r="JSN40" s="46"/>
      <c r="JSO40" s="46"/>
      <c r="JSP40" s="46"/>
      <c r="JSQ40" s="46"/>
      <c r="JSR40" s="46"/>
      <c r="JSS40" s="46"/>
      <c r="JST40" s="46"/>
      <c r="JSU40" s="46"/>
      <c r="JSV40" s="46"/>
      <c r="JSW40" s="46"/>
      <c r="JSX40" s="46"/>
      <c r="JSY40" s="46"/>
      <c r="JSZ40" s="46"/>
      <c r="JTA40" s="46"/>
      <c r="JTB40" s="46"/>
      <c r="JTC40" s="46"/>
      <c r="JTD40" s="46"/>
      <c r="JTE40" s="46"/>
      <c r="JTF40" s="46"/>
      <c r="JTG40" s="46"/>
      <c r="JTH40" s="46"/>
      <c r="JTI40" s="46"/>
      <c r="JTJ40" s="46"/>
      <c r="JTK40" s="46"/>
      <c r="JTL40" s="46"/>
      <c r="JTM40" s="46"/>
      <c r="JTN40" s="46"/>
      <c r="JTO40" s="46"/>
      <c r="JTP40" s="46"/>
      <c r="JTQ40" s="46"/>
      <c r="JTR40" s="46"/>
      <c r="JTS40" s="46"/>
      <c r="JTT40" s="46"/>
      <c r="JTU40" s="46"/>
      <c r="JTV40" s="46"/>
      <c r="JTW40" s="46"/>
      <c r="JTX40" s="46"/>
      <c r="JTY40" s="46"/>
      <c r="JTZ40" s="46"/>
      <c r="JUA40" s="46"/>
      <c r="JUB40" s="46"/>
      <c r="JUC40" s="46"/>
      <c r="JUD40" s="46"/>
      <c r="JUE40" s="46"/>
      <c r="JUF40" s="46"/>
      <c r="JUG40" s="46"/>
      <c r="JUH40" s="46"/>
      <c r="JUI40" s="46"/>
      <c r="JUJ40" s="46"/>
      <c r="JUK40" s="46"/>
      <c r="JUL40" s="46"/>
      <c r="JUM40" s="46"/>
      <c r="JUN40" s="46"/>
      <c r="JUO40" s="46"/>
      <c r="JUP40" s="46"/>
      <c r="JUQ40" s="46"/>
      <c r="JUR40" s="46"/>
      <c r="JUS40" s="46"/>
      <c r="JUT40" s="46"/>
      <c r="JUU40" s="46"/>
      <c r="JUV40" s="46"/>
      <c r="JUW40" s="46"/>
      <c r="JUX40" s="46"/>
      <c r="JUY40" s="46"/>
      <c r="JUZ40" s="46"/>
      <c r="JVA40" s="46"/>
      <c r="JVB40" s="46"/>
      <c r="JVC40" s="46"/>
      <c r="JVD40" s="46"/>
      <c r="JVE40" s="46"/>
      <c r="JVF40" s="46"/>
      <c r="JVG40" s="46"/>
      <c r="JVH40" s="46"/>
      <c r="JVI40" s="46"/>
      <c r="JVJ40" s="46"/>
      <c r="JVK40" s="46"/>
      <c r="JVL40" s="46"/>
      <c r="JVM40" s="46"/>
      <c r="JVN40" s="46"/>
      <c r="JVO40" s="46"/>
      <c r="JVP40" s="46"/>
      <c r="JVQ40" s="46"/>
      <c r="JVR40" s="46"/>
      <c r="JVS40" s="46"/>
      <c r="JVT40" s="46"/>
      <c r="JVU40" s="46"/>
      <c r="JVV40" s="46"/>
      <c r="JVW40" s="46"/>
      <c r="JVX40" s="46"/>
      <c r="JVY40" s="46"/>
      <c r="JVZ40" s="46"/>
      <c r="JWA40" s="46"/>
      <c r="JWB40" s="46"/>
      <c r="JWC40" s="46"/>
      <c r="JWD40" s="46"/>
      <c r="JWE40" s="46"/>
      <c r="JWF40" s="46"/>
      <c r="JWG40" s="46"/>
      <c r="JWH40" s="46"/>
      <c r="JWI40" s="46"/>
      <c r="JWJ40" s="46"/>
      <c r="JWK40" s="46"/>
      <c r="JWL40" s="46"/>
      <c r="JWM40" s="46"/>
      <c r="JWN40" s="46"/>
      <c r="JWO40" s="46"/>
      <c r="JWP40" s="46"/>
      <c r="JWQ40" s="46"/>
      <c r="JWR40" s="46"/>
      <c r="JWS40" s="46"/>
      <c r="JWT40" s="46"/>
      <c r="JWU40" s="46"/>
      <c r="JWV40" s="46"/>
      <c r="JWW40" s="46"/>
      <c r="JWX40" s="46"/>
      <c r="JWY40" s="46"/>
      <c r="JWZ40" s="46"/>
      <c r="JXA40" s="46"/>
      <c r="JXB40" s="46"/>
      <c r="JXC40" s="46"/>
      <c r="JXD40" s="46"/>
      <c r="JXE40" s="46"/>
      <c r="JXF40" s="46"/>
      <c r="JXG40" s="46"/>
      <c r="JXH40" s="46"/>
      <c r="JXI40" s="46"/>
      <c r="JXJ40" s="46"/>
      <c r="JXK40" s="46"/>
      <c r="JXL40" s="46"/>
      <c r="JXM40" s="46"/>
      <c r="JXN40" s="46"/>
      <c r="JXO40" s="46"/>
      <c r="JXP40" s="46"/>
      <c r="JXQ40" s="46"/>
      <c r="JXR40" s="46"/>
      <c r="JXS40" s="46"/>
      <c r="JXT40" s="46"/>
      <c r="JXU40" s="46"/>
      <c r="JXV40" s="46"/>
      <c r="JXW40" s="46"/>
      <c r="JXX40" s="46"/>
      <c r="JXY40" s="46"/>
      <c r="JXZ40" s="46"/>
      <c r="JYA40" s="46"/>
      <c r="JYB40" s="46"/>
      <c r="JYC40" s="46"/>
      <c r="JYD40" s="46"/>
      <c r="JYE40" s="46"/>
      <c r="JYF40" s="46"/>
      <c r="JYG40" s="46"/>
      <c r="JYH40" s="46"/>
      <c r="JYI40" s="46"/>
      <c r="JYJ40" s="46"/>
      <c r="JYK40" s="46"/>
      <c r="JYL40" s="46"/>
      <c r="JYM40" s="46"/>
      <c r="JYN40" s="46"/>
      <c r="JYO40" s="46"/>
      <c r="JYP40" s="46"/>
      <c r="JYQ40" s="46"/>
      <c r="JYR40" s="46"/>
      <c r="JYS40" s="46"/>
      <c r="JYT40" s="46"/>
      <c r="JYU40" s="46"/>
      <c r="JYV40" s="46"/>
      <c r="JYW40" s="46"/>
      <c r="JYX40" s="46"/>
      <c r="JYY40" s="46"/>
      <c r="JYZ40" s="46"/>
      <c r="JZA40" s="46"/>
      <c r="JZB40" s="46"/>
      <c r="JZC40" s="46"/>
      <c r="JZD40" s="46"/>
      <c r="JZE40" s="46"/>
      <c r="JZF40" s="46"/>
      <c r="JZG40" s="46"/>
      <c r="JZH40" s="46"/>
      <c r="JZI40" s="46"/>
      <c r="JZJ40" s="46"/>
      <c r="JZK40" s="46"/>
      <c r="JZL40" s="46"/>
      <c r="JZM40" s="46"/>
      <c r="JZN40" s="46"/>
      <c r="JZO40" s="46"/>
      <c r="JZP40" s="46"/>
      <c r="JZQ40" s="46"/>
      <c r="JZR40" s="46"/>
      <c r="JZS40" s="46"/>
      <c r="JZT40" s="46"/>
      <c r="JZU40" s="46"/>
      <c r="JZV40" s="46"/>
      <c r="JZW40" s="46"/>
      <c r="JZX40" s="46"/>
      <c r="JZY40" s="46"/>
      <c r="JZZ40" s="46"/>
      <c r="KAA40" s="46"/>
      <c r="KAB40" s="46"/>
      <c r="KAC40" s="46"/>
      <c r="KAD40" s="46"/>
      <c r="KAE40" s="46"/>
      <c r="KAF40" s="46"/>
      <c r="KAG40" s="46"/>
      <c r="KAH40" s="46"/>
      <c r="KAI40" s="46"/>
      <c r="KAJ40" s="46"/>
      <c r="KAK40" s="46"/>
      <c r="KAL40" s="46"/>
      <c r="KAM40" s="46"/>
      <c r="KAN40" s="46"/>
      <c r="KAO40" s="46"/>
      <c r="KAP40" s="46"/>
      <c r="KAQ40" s="46"/>
      <c r="KAR40" s="46"/>
      <c r="KAS40" s="46"/>
      <c r="KAT40" s="46"/>
      <c r="KAU40" s="46"/>
      <c r="KAV40" s="46"/>
      <c r="KAW40" s="46"/>
      <c r="KAX40" s="46"/>
      <c r="KAY40" s="46"/>
      <c r="KAZ40" s="46"/>
      <c r="KBA40" s="46"/>
      <c r="KBB40" s="46"/>
      <c r="KBC40" s="46"/>
      <c r="KBD40" s="46"/>
      <c r="KBE40" s="46"/>
      <c r="KBF40" s="46"/>
      <c r="KBG40" s="46"/>
      <c r="KBH40" s="46"/>
      <c r="KBI40" s="46"/>
      <c r="KBJ40" s="46"/>
      <c r="KBK40" s="46"/>
      <c r="KBL40" s="46"/>
      <c r="KBM40" s="46"/>
      <c r="KBN40" s="46"/>
      <c r="KBO40" s="46"/>
      <c r="KBP40" s="46"/>
      <c r="KBQ40" s="46"/>
      <c r="KBR40" s="46"/>
      <c r="KBS40" s="46"/>
      <c r="KBT40" s="46"/>
      <c r="KBU40" s="46"/>
      <c r="KBV40" s="46"/>
      <c r="KBW40" s="46"/>
      <c r="KBX40" s="46"/>
      <c r="KBY40" s="46"/>
      <c r="KBZ40" s="46"/>
      <c r="KCA40" s="46"/>
      <c r="KCB40" s="46"/>
      <c r="KCC40" s="46"/>
      <c r="KCD40" s="46"/>
      <c r="KCE40" s="46"/>
      <c r="KCF40" s="46"/>
      <c r="KCG40" s="46"/>
      <c r="KCH40" s="46"/>
      <c r="KCI40" s="46"/>
      <c r="KCJ40" s="46"/>
      <c r="KCK40" s="46"/>
      <c r="KCL40" s="46"/>
      <c r="KCM40" s="46"/>
      <c r="KCN40" s="46"/>
      <c r="KCO40" s="46"/>
      <c r="KCP40" s="46"/>
      <c r="KCQ40" s="46"/>
      <c r="KCR40" s="46"/>
      <c r="KCS40" s="46"/>
      <c r="KCT40" s="46"/>
      <c r="KCU40" s="46"/>
      <c r="KCV40" s="46"/>
      <c r="KCW40" s="46"/>
      <c r="KCX40" s="46"/>
      <c r="KCY40" s="46"/>
      <c r="KCZ40" s="46"/>
      <c r="KDA40" s="46"/>
      <c r="KDB40" s="46"/>
      <c r="KDC40" s="46"/>
      <c r="KDD40" s="46"/>
      <c r="KDE40" s="46"/>
      <c r="KDF40" s="46"/>
      <c r="KDG40" s="46"/>
      <c r="KDH40" s="46"/>
      <c r="KDI40" s="46"/>
      <c r="KDJ40" s="46"/>
      <c r="KDK40" s="46"/>
      <c r="KDL40" s="46"/>
      <c r="KDM40" s="46"/>
      <c r="KDN40" s="46"/>
      <c r="KDO40" s="46"/>
      <c r="KDP40" s="46"/>
      <c r="KDQ40" s="46"/>
      <c r="KDR40" s="46"/>
      <c r="KDS40" s="46"/>
      <c r="KDT40" s="46"/>
      <c r="KDU40" s="46"/>
      <c r="KDV40" s="46"/>
      <c r="KDW40" s="46"/>
      <c r="KDX40" s="46"/>
      <c r="KDY40" s="46"/>
      <c r="KDZ40" s="46"/>
      <c r="KEA40" s="46"/>
      <c r="KEB40" s="46"/>
      <c r="KEC40" s="46"/>
      <c r="KED40" s="46"/>
      <c r="KEE40" s="46"/>
      <c r="KEF40" s="46"/>
      <c r="KEG40" s="46"/>
      <c r="KEH40" s="46"/>
      <c r="KEI40" s="46"/>
      <c r="KEJ40" s="46"/>
      <c r="KEK40" s="46"/>
      <c r="KEL40" s="46"/>
      <c r="KEM40" s="46"/>
      <c r="KEN40" s="46"/>
      <c r="KEO40" s="46"/>
      <c r="KEP40" s="46"/>
      <c r="KEQ40" s="46"/>
      <c r="KER40" s="46"/>
      <c r="KES40" s="46"/>
      <c r="KET40" s="46"/>
      <c r="KEU40" s="46"/>
      <c r="KEV40" s="46"/>
      <c r="KEW40" s="46"/>
      <c r="KEX40" s="46"/>
      <c r="KEY40" s="46"/>
      <c r="KEZ40" s="46"/>
      <c r="KFA40" s="46"/>
      <c r="KFB40" s="46"/>
      <c r="KFC40" s="46"/>
      <c r="KFD40" s="46"/>
      <c r="KFE40" s="46"/>
      <c r="KFF40" s="46"/>
      <c r="KFG40" s="46"/>
      <c r="KFH40" s="46"/>
      <c r="KFI40" s="46"/>
      <c r="KFJ40" s="46"/>
      <c r="KFK40" s="46"/>
      <c r="KFL40" s="46"/>
      <c r="KFM40" s="46"/>
      <c r="KFN40" s="46"/>
      <c r="KFO40" s="46"/>
      <c r="KFP40" s="46"/>
      <c r="KFQ40" s="46"/>
      <c r="KFR40" s="46"/>
      <c r="KFS40" s="46"/>
      <c r="KFT40" s="46"/>
      <c r="KFU40" s="46"/>
      <c r="KFV40" s="46"/>
      <c r="KFW40" s="46"/>
      <c r="KFX40" s="46"/>
      <c r="KFY40" s="46"/>
      <c r="KFZ40" s="46"/>
      <c r="KGA40" s="46"/>
      <c r="KGB40" s="46"/>
      <c r="KGC40" s="46"/>
      <c r="KGD40" s="46"/>
      <c r="KGE40" s="46"/>
      <c r="KGF40" s="46"/>
      <c r="KGG40" s="46"/>
      <c r="KGH40" s="46"/>
      <c r="KGI40" s="46"/>
      <c r="KGJ40" s="46"/>
      <c r="KGK40" s="46"/>
      <c r="KGL40" s="46"/>
      <c r="KGM40" s="46"/>
      <c r="KGN40" s="46"/>
      <c r="KGO40" s="46"/>
      <c r="KGP40" s="46"/>
      <c r="KGQ40" s="46"/>
      <c r="KGR40" s="46"/>
      <c r="KGS40" s="46"/>
      <c r="KGT40" s="46"/>
      <c r="KGU40" s="46"/>
      <c r="KGV40" s="46"/>
      <c r="KGW40" s="46"/>
      <c r="KGX40" s="46"/>
      <c r="KGY40" s="46"/>
      <c r="KGZ40" s="46"/>
      <c r="KHA40" s="46"/>
      <c r="KHB40" s="46"/>
      <c r="KHC40" s="46"/>
      <c r="KHD40" s="46"/>
      <c r="KHE40" s="46"/>
      <c r="KHF40" s="46"/>
      <c r="KHG40" s="46"/>
      <c r="KHH40" s="46"/>
      <c r="KHI40" s="46"/>
      <c r="KHJ40" s="46"/>
      <c r="KHK40" s="46"/>
      <c r="KHL40" s="46"/>
      <c r="KHM40" s="46"/>
      <c r="KHN40" s="46"/>
      <c r="KHO40" s="46"/>
      <c r="KHP40" s="46"/>
      <c r="KHQ40" s="46"/>
      <c r="KHR40" s="46"/>
      <c r="KHS40" s="46"/>
      <c r="KHT40" s="46"/>
      <c r="KHU40" s="46"/>
      <c r="KHV40" s="46"/>
      <c r="KHW40" s="46"/>
      <c r="KHX40" s="46"/>
      <c r="KHY40" s="46"/>
      <c r="KHZ40" s="46"/>
      <c r="KIA40" s="46"/>
      <c r="KIB40" s="46"/>
      <c r="KIC40" s="46"/>
      <c r="KID40" s="46"/>
      <c r="KIE40" s="46"/>
      <c r="KIF40" s="46"/>
      <c r="KIG40" s="46"/>
      <c r="KIH40" s="46"/>
      <c r="KII40" s="46"/>
      <c r="KIJ40" s="46"/>
      <c r="KIK40" s="46"/>
      <c r="KIL40" s="46"/>
      <c r="KIM40" s="46"/>
      <c r="KIN40" s="46"/>
      <c r="KIO40" s="46"/>
      <c r="KIP40" s="46"/>
      <c r="KIQ40" s="46"/>
      <c r="KIR40" s="46"/>
      <c r="KIS40" s="46"/>
      <c r="KIT40" s="46"/>
      <c r="KIU40" s="46"/>
      <c r="KIV40" s="46"/>
      <c r="KIW40" s="46"/>
      <c r="KIX40" s="46"/>
      <c r="KIY40" s="46"/>
      <c r="KIZ40" s="46"/>
      <c r="KJA40" s="46"/>
      <c r="KJB40" s="46"/>
      <c r="KJC40" s="46"/>
      <c r="KJD40" s="46"/>
      <c r="KJE40" s="46"/>
      <c r="KJF40" s="46"/>
      <c r="KJG40" s="46"/>
      <c r="KJH40" s="46"/>
      <c r="KJI40" s="46"/>
      <c r="KJJ40" s="46"/>
      <c r="KJK40" s="46"/>
      <c r="KJL40" s="46"/>
      <c r="KJM40" s="46"/>
      <c r="KJN40" s="46"/>
      <c r="KJO40" s="46"/>
      <c r="KJP40" s="46"/>
      <c r="KJQ40" s="46"/>
      <c r="KJR40" s="46"/>
      <c r="KJS40" s="46"/>
      <c r="KJT40" s="46"/>
      <c r="KJU40" s="46"/>
      <c r="KJV40" s="46"/>
      <c r="KJW40" s="46"/>
      <c r="KJX40" s="46"/>
      <c r="KJY40" s="46"/>
      <c r="KJZ40" s="46"/>
      <c r="KKA40" s="46"/>
      <c r="KKB40" s="46"/>
      <c r="KKC40" s="46"/>
      <c r="KKD40" s="46"/>
      <c r="KKE40" s="46"/>
      <c r="KKF40" s="46"/>
      <c r="KKG40" s="46"/>
      <c r="KKH40" s="46"/>
      <c r="KKI40" s="46"/>
      <c r="KKJ40" s="46"/>
      <c r="KKK40" s="46"/>
      <c r="KKL40" s="46"/>
      <c r="KKM40" s="46"/>
      <c r="KKN40" s="46"/>
      <c r="KKO40" s="46"/>
      <c r="KKP40" s="46"/>
      <c r="KKQ40" s="46"/>
      <c r="KKR40" s="46"/>
      <c r="KKS40" s="46"/>
      <c r="KKT40" s="46"/>
      <c r="KKU40" s="46"/>
      <c r="KKV40" s="46"/>
      <c r="KKW40" s="46"/>
      <c r="KKX40" s="46"/>
      <c r="KKY40" s="46"/>
      <c r="KKZ40" s="46"/>
      <c r="KLA40" s="46"/>
      <c r="KLB40" s="46"/>
      <c r="KLC40" s="46"/>
      <c r="KLD40" s="46"/>
      <c r="KLE40" s="46"/>
      <c r="KLF40" s="46"/>
      <c r="KLG40" s="46"/>
      <c r="KLH40" s="46"/>
      <c r="KLI40" s="46"/>
      <c r="KLJ40" s="46"/>
      <c r="KLK40" s="46"/>
      <c r="KLL40" s="46"/>
      <c r="KLM40" s="46"/>
      <c r="KLN40" s="46"/>
      <c r="KLO40" s="46"/>
      <c r="KLP40" s="46"/>
      <c r="KLQ40" s="46"/>
      <c r="KLR40" s="46"/>
      <c r="KLS40" s="46"/>
      <c r="KLT40" s="46"/>
      <c r="KLU40" s="46"/>
      <c r="KLV40" s="46"/>
      <c r="KLW40" s="46"/>
      <c r="KLX40" s="46"/>
      <c r="KLY40" s="46"/>
      <c r="KLZ40" s="46"/>
      <c r="KMA40" s="46"/>
      <c r="KMB40" s="46"/>
      <c r="KMC40" s="46"/>
      <c r="KMD40" s="46"/>
      <c r="KME40" s="46"/>
      <c r="KMF40" s="46"/>
      <c r="KMG40" s="46"/>
      <c r="KMH40" s="46"/>
      <c r="KMI40" s="46"/>
      <c r="KMJ40" s="46"/>
      <c r="KMK40" s="46"/>
      <c r="KML40" s="46"/>
      <c r="KMM40" s="46"/>
      <c r="KMN40" s="46"/>
      <c r="KMO40" s="46"/>
      <c r="KMP40" s="46"/>
      <c r="KMQ40" s="46"/>
      <c r="KMR40" s="46"/>
      <c r="KMS40" s="46"/>
      <c r="KMT40" s="46"/>
      <c r="KMU40" s="46"/>
      <c r="KMV40" s="46"/>
      <c r="KMW40" s="46"/>
      <c r="KMX40" s="46"/>
      <c r="KMY40" s="46"/>
      <c r="KMZ40" s="46"/>
      <c r="KNA40" s="46"/>
      <c r="KNB40" s="46"/>
      <c r="KNC40" s="46"/>
      <c r="KND40" s="46"/>
      <c r="KNE40" s="46"/>
      <c r="KNF40" s="46"/>
      <c r="KNG40" s="46"/>
      <c r="KNH40" s="46"/>
      <c r="KNI40" s="46"/>
      <c r="KNJ40" s="46"/>
      <c r="KNK40" s="46"/>
      <c r="KNL40" s="46"/>
      <c r="KNM40" s="46"/>
      <c r="KNN40" s="46"/>
      <c r="KNO40" s="46"/>
      <c r="KNP40" s="46"/>
      <c r="KNQ40" s="46"/>
      <c r="KNR40" s="46"/>
      <c r="KNS40" s="46"/>
      <c r="KNT40" s="46"/>
      <c r="KNU40" s="46"/>
      <c r="KNV40" s="46"/>
      <c r="KNW40" s="46"/>
      <c r="KNX40" s="46"/>
      <c r="KNY40" s="46"/>
      <c r="KNZ40" s="46"/>
      <c r="KOA40" s="46"/>
      <c r="KOB40" s="46"/>
      <c r="KOC40" s="46"/>
      <c r="KOD40" s="46"/>
      <c r="KOE40" s="46"/>
      <c r="KOF40" s="46"/>
      <c r="KOG40" s="46"/>
      <c r="KOH40" s="46"/>
      <c r="KOI40" s="46"/>
      <c r="KOJ40" s="46"/>
      <c r="KOK40" s="46"/>
      <c r="KOL40" s="46"/>
      <c r="KOM40" s="46"/>
      <c r="KON40" s="46"/>
      <c r="KOO40" s="46"/>
      <c r="KOP40" s="46"/>
      <c r="KOQ40" s="46"/>
      <c r="KOR40" s="46"/>
      <c r="KOS40" s="46"/>
      <c r="KOT40" s="46"/>
      <c r="KOU40" s="46"/>
      <c r="KOV40" s="46"/>
      <c r="KOW40" s="46"/>
      <c r="KOX40" s="46"/>
      <c r="KOY40" s="46"/>
      <c r="KOZ40" s="46"/>
      <c r="KPA40" s="46"/>
      <c r="KPB40" s="46"/>
      <c r="KPC40" s="46"/>
      <c r="KPD40" s="46"/>
      <c r="KPE40" s="46"/>
      <c r="KPF40" s="46"/>
      <c r="KPG40" s="46"/>
      <c r="KPH40" s="46"/>
      <c r="KPI40" s="46"/>
      <c r="KPJ40" s="46"/>
      <c r="KPK40" s="46"/>
      <c r="KPL40" s="46"/>
      <c r="KPM40" s="46"/>
      <c r="KPN40" s="46"/>
      <c r="KPO40" s="46"/>
      <c r="KPP40" s="46"/>
      <c r="KPQ40" s="46"/>
      <c r="KPR40" s="46"/>
      <c r="KPS40" s="46"/>
      <c r="KPT40" s="46"/>
      <c r="KPU40" s="46"/>
      <c r="KPV40" s="46"/>
      <c r="KPW40" s="46"/>
      <c r="KPX40" s="46"/>
      <c r="KPY40" s="46"/>
      <c r="KPZ40" s="46"/>
      <c r="KQA40" s="46"/>
      <c r="KQB40" s="46"/>
      <c r="KQC40" s="46"/>
      <c r="KQD40" s="46"/>
      <c r="KQE40" s="46"/>
      <c r="KQF40" s="46"/>
      <c r="KQG40" s="46"/>
      <c r="KQH40" s="46"/>
      <c r="KQI40" s="46"/>
      <c r="KQJ40" s="46"/>
      <c r="KQK40" s="46"/>
      <c r="KQL40" s="46"/>
      <c r="KQM40" s="46"/>
      <c r="KQN40" s="46"/>
      <c r="KQO40" s="46"/>
      <c r="KQP40" s="46"/>
      <c r="KQQ40" s="46"/>
      <c r="KQR40" s="46"/>
      <c r="KQS40" s="46"/>
      <c r="KQT40" s="46"/>
      <c r="KQU40" s="46"/>
      <c r="KQV40" s="46"/>
      <c r="KQW40" s="46"/>
      <c r="KQX40" s="46"/>
      <c r="KQY40" s="46"/>
      <c r="KQZ40" s="46"/>
      <c r="KRA40" s="46"/>
      <c r="KRB40" s="46"/>
      <c r="KRC40" s="46"/>
      <c r="KRD40" s="46"/>
      <c r="KRE40" s="46"/>
      <c r="KRF40" s="46"/>
      <c r="KRG40" s="46"/>
      <c r="KRH40" s="46"/>
      <c r="KRI40" s="46"/>
      <c r="KRJ40" s="46"/>
      <c r="KRK40" s="46"/>
      <c r="KRL40" s="46"/>
      <c r="KRM40" s="46"/>
      <c r="KRN40" s="46"/>
      <c r="KRO40" s="46"/>
      <c r="KRP40" s="46"/>
      <c r="KRQ40" s="46"/>
      <c r="KRR40" s="46"/>
      <c r="KRS40" s="46"/>
      <c r="KRT40" s="46"/>
      <c r="KRU40" s="46"/>
      <c r="KRV40" s="46"/>
      <c r="KRW40" s="46"/>
      <c r="KRX40" s="46"/>
      <c r="KRY40" s="46"/>
      <c r="KRZ40" s="46"/>
      <c r="KSA40" s="46"/>
      <c r="KSB40" s="46"/>
      <c r="KSC40" s="46"/>
      <c r="KSD40" s="46"/>
      <c r="KSE40" s="46"/>
      <c r="KSF40" s="46"/>
      <c r="KSG40" s="46"/>
      <c r="KSH40" s="46"/>
      <c r="KSI40" s="46"/>
      <c r="KSJ40" s="46"/>
      <c r="KSK40" s="46"/>
      <c r="KSL40" s="46"/>
      <c r="KSM40" s="46"/>
      <c r="KSN40" s="46"/>
      <c r="KSO40" s="46"/>
      <c r="KSP40" s="46"/>
      <c r="KSQ40" s="46"/>
      <c r="KSR40" s="46"/>
      <c r="KSS40" s="46"/>
      <c r="KST40" s="46"/>
      <c r="KSU40" s="46"/>
      <c r="KSV40" s="46"/>
      <c r="KSW40" s="46"/>
      <c r="KSX40" s="46"/>
      <c r="KSY40" s="46"/>
      <c r="KSZ40" s="46"/>
      <c r="KTA40" s="46"/>
      <c r="KTB40" s="46"/>
      <c r="KTC40" s="46"/>
      <c r="KTD40" s="46"/>
      <c r="KTE40" s="46"/>
      <c r="KTF40" s="46"/>
      <c r="KTG40" s="46"/>
      <c r="KTH40" s="46"/>
      <c r="KTI40" s="46"/>
      <c r="KTJ40" s="46"/>
      <c r="KTK40" s="46"/>
      <c r="KTL40" s="46"/>
      <c r="KTM40" s="46"/>
      <c r="KTN40" s="46"/>
      <c r="KTO40" s="46"/>
      <c r="KTP40" s="46"/>
      <c r="KTQ40" s="46"/>
      <c r="KTR40" s="46"/>
      <c r="KTS40" s="46"/>
      <c r="KTT40" s="46"/>
      <c r="KTU40" s="46"/>
      <c r="KTV40" s="46"/>
      <c r="KTW40" s="46"/>
      <c r="KTX40" s="46"/>
      <c r="KTY40" s="46"/>
      <c r="KTZ40" s="46"/>
      <c r="KUA40" s="46"/>
      <c r="KUB40" s="46"/>
      <c r="KUC40" s="46"/>
      <c r="KUD40" s="46"/>
      <c r="KUE40" s="46"/>
      <c r="KUF40" s="46"/>
      <c r="KUG40" s="46"/>
      <c r="KUH40" s="46"/>
      <c r="KUI40" s="46"/>
      <c r="KUJ40" s="46"/>
      <c r="KUK40" s="46"/>
      <c r="KUL40" s="46"/>
      <c r="KUM40" s="46"/>
      <c r="KUN40" s="46"/>
      <c r="KUO40" s="46"/>
      <c r="KUP40" s="46"/>
      <c r="KUQ40" s="46"/>
      <c r="KUR40" s="46"/>
      <c r="KUS40" s="46"/>
      <c r="KUT40" s="46"/>
      <c r="KUU40" s="46"/>
      <c r="KUV40" s="46"/>
      <c r="KUW40" s="46"/>
      <c r="KUX40" s="46"/>
      <c r="KUY40" s="46"/>
      <c r="KUZ40" s="46"/>
      <c r="KVA40" s="46"/>
      <c r="KVB40" s="46"/>
      <c r="KVC40" s="46"/>
      <c r="KVD40" s="46"/>
      <c r="KVE40" s="46"/>
      <c r="KVF40" s="46"/>
      <c r="KVG40" s="46"/>
      <c r="KVH40" s="46"/>
      <c r="KVI40" s="46"/>
      <c r="KVJ40" s="46"/>
      <c r="KVK40" s="46"/>
      <c r="KVL40" s="46"/>
      <c r="KVM40" s="46"/>
      <c r="KVN40" s="46"/>
      <c r="KVO40" s="46"/>
      <c r="KVP40" s="46"/>
      <c r="KVQ40" s="46"/>
      <c r="KVR40" s="46"/>
      <c r="KVS40" s="46"/>
      <c r="KVT40" s="46"/>
      <c r="KVU40" s="46"/>
      <c r="KVV40" s="46"/>
      <c r="KVW40" s="46"/>
      <c r="KVX40" s="46"/>
      <c r="KVY40" s="46"/>
      <c r="KVZ40" s="46"/>
      <c r="KWA40" s="46"/>
      <c r="KWB40" s="46"/>
      <c r="KWC40" s="46"/>
      <c r="KWD40" s="46"/>
      <c r="KWE40" s="46"/>
      <c r="KWF40" s="46"/>
      <c r="KWG40" s="46"/>
      <c r="KWH40" s="46"/>
      <c r="KWI40" s="46"/>
      <c r="KWJ40" s="46"/>
      <c r="KWK40" s="46"/>
      <c r="KWL40" s="46"/>
      <c r="KWM40" s="46"/>
      <c r="KWN40" s="46"/>
      <c r="KWO40" s="46"/>
      <c r="KWP40" s="46"/>
      <c r="KWQ40" s="46"/>
      <c r="KWR40" s="46"/>
      <c r="KWS40" s="46"/>
      <c r="KWT40" s="46"/>
      <c r="KWU40" s="46"/>
      <c r="KWV40" s="46"/>
      <c r="KWW40" s="46"/>
      <c r="KWX40" s="46"/>
      <c r="KWY40" s="46"/>
      <c r="KWZ40" s="46"/>
      <c r="KXA40" s="46"/>
      <c r="KXB40" s="46"/>
      <c r="KXC40" s="46"/>
      <c r="KXD40" s="46"/>
      <c r="KXE40" s="46"/>
      <c r="KXF40" s="46"/>
      <c r="KXG40" s="46"/>
      <c r="KXH40" s="46"/>
      <c r="KXI40" s="46"/>
      <c r="KXJ40" s="46"/>
      <c r="KXK40" s="46"/>
      <c r="KXL40" s="46"/>
      <c r="KXM40" s="46"/>
      <c r="KXN40" s="46"/>
      <c r="KXO40" s="46"/>
      <c r="KXP40" s="46"/>
      <c r="KXQ40" s="46"/>
      <c r="KXR40" s="46"/>
      <c r="KXS40" s="46"/>
      <c r="KXT40" s="46"/>
      <c r="KXU40" s="46"/>
      <c r="KXV40" s="46"/>
      <c r="KXW40" s="46"/>
      <c r="KXX40" s="46"/>
      <c r="KXY40" s="46"/>
      <c r="KXZ40" s="46"/>
      <c r="KYA40" s="46"/>
      <c r="KYB40" s="46"/>
      <c r="KYC40" s="46"/>
      <c r="KYD40" s="46"/>
      <c r="KYE40" s="46"/>
      <c r="KYF40" s="46"/>
      <c r="KYG40" s="46"/>
      <c r="KYH40" s="46"/>
      <c r="KYI40" s="46"/>
      <c r="KYJ40" s="46"/>
      <c r="KYK40" s="46"/>
      <c r="KYL40" s="46"/>
      <c r="KYM40" s="46"/>
      <c r="KYN40" s="46"/>
      <c r="KYO40" s="46"/>
      <c r="KYP40" s="46"/>
      <c r="KYQ40" s="46"/>
      <c r="KYR40" s="46"/>
      <c r="KYS40" s="46"/>
      <c r="KYT40" s="46"/>
      <c r="KYU40" s="46"/>
      <c r="KYV40" s="46"/>
      <c r="KYW40" s="46"/>
      <c r="KYX40" s="46"/>
      <c r="KYY40" s="46"/>
      <c r="KYZ40" s="46"/>
      <c r="KZA40" s="46"/>
      <c r="KZB40" s="46"/>
      <c r="KZC40" s="46"/>
      <c r="KZD40" s="46"/>
      <c r="KZE40" s="46"/>
      <c r="KZF40" s="46"/>
      <c r="KZG40" s="46"/>
      <c r="KZH40" s="46"/>
      <c r="KZI40" s="46"/>
      <c r="KZJ40" s="46"/>
      <c r="KZK40" s="46"/>
      <c r="KZL40" s="46"/>
      <c r="KZM40" s="46"/>
      <c r="KZN40" s="46"/>
      <c r="KZO40" s="46"/>
      <c r="KZP40" s="46"/>
      <c r="KZQ40" s="46"/>
      <c r="KZR40" s="46"/>
      <c r="KZS40" s="46"/>
      <c r="KZT40" s="46"/>
      <c r="KZU40" s="46"/>
      <c r="KZV40" s="46"/>
      <c r="KZW40" s="46"/>
      <c r="KZX40" s="46"/>
      <c r="KZY40" s="46"/>
      <c r="KZZ40" s="46"/>
      <c r="LAA40" s="46"/>
      <c r="LAB40" s="46"/>
      <c r="LAC40" s="46"/>
      <c r="LAD40" s="46"/>
      <c r="LAE40" s="46"/>
      <c r="LAF40" s="46"/>
      <c r="LAG40" s="46"/>
      <c r="LAH40" s="46"/>
      <c r="LAI40" s="46"/>
      <c r="LAJ40" s="46"/>
      <c r="LAK40" s="46"/>
      <c r="LAL40" s="46"/>
      <c r="LAM40" s="46"/>
      <c r="LAN40" s="46"/>
      <c r="LAO40" s="46"/>
      <c r="LAP40" s="46"/>
      <c r="LAQ40" s="46"/>
      <c r="LAR40" s="46"/>
      <c r="LAS40" s="46"/>
      <c r="LAT40" s="46"/>
      <c r="LAU40" s="46"/>
      <c r="LAV40" s="46"/>
      <c r="LAW40" s="46"/>
      <c r="LAX40" s="46"/>
      <c r="LAY40" s="46"/>
      <c r="LAZ40" s="46"/>
      <c r="LBA40" s="46"/>
      <c r="LBB40" s="46"/>
      <c r="LBC40" s="46"/>
      <c r="LBD40" s="46"/>
      <c r="LBE40" s="46"/>
      <c r="LBF40" s="46"/>
      <c r="LBG40" s="46"/>
      <c r="LBH40" s="46"/>
      <c r="LBI40" s="46"/>
      <c r="LBJ40" s="46"/>
      <c r="LBK40" s="46"/>
      <c r="LBL40" s="46"/>
      <c r="LBM40" s="46"/>
      <c r="LBN40" s="46"/>
      <c r="LBO40" s="46"/>
      <c r="LBP40" s="46"/>
      <c r="LBQ40" s="46"/>
      <c r="LBR40" s="46"/>
      <c r="LBS40" s="46"/>
      <c r="LBT40" s="46"/>
      <c r="LBU40" s="46"/>
      <c r="LBV40" s="46"/>
      <c r="LBW40" s="46"/>
      <c r="LBX40" s="46"/>
      <c r="LBY40" s="46"/>
      <c r="LBZ40" s="46"/>
      <c r="LCA40" s="46"/>
      <c r="LCB40" s="46"/>
      <c r="LCC40" s="46"/>
      <c r="LCD40" s="46"/>
      <c r="LCE40" s="46"/>
      <c r="LCF40" s="46"/>
      <c r="LCG40" s="46"/>
      <c r="LCH40" s="46"/>
      <c r="LCI40" s="46"/>
      <c r="LCJ40" s="46"/>
      <c r="LCK40" s="46"/>
      <c r="LCL40" s="46"/>
      <c r="LCM40" s="46"/>
      <c r="LCN40" s="46"/>
      <c r="LCO40" s="46"/>
      <c r="LCP40" s="46"/>
      <c r="LCQ40" s="46"/>
      <c r="LCR40" s="46"/>
      <c r="LCS40" s="46"/>
      <c r="LCT40" s="46"/>
      <c r="LCU40" s="46"/>
      <c r="LCV40" s="46"/>
      <c r="LCW40" s="46"/>
      <c r="LCX40" s="46"/>
      <c r="LCY40" s="46"/>
      <c r="LCZ40" s="46"/>
      <c r="LDA40" s="46"/>
      <c r="LDB40" s="46"/>
      <c r="LDC40" s="46"/>
      <c r="LDD40" s="46"/>
      <c r="LDE40" s="46"/>
      <c r="LDF40" s="46"/>
      <c r="LDG40" s="46"/>
      <c r="LDH40" s="46"/>
      <c r="LDI40" s="46"/>
      <c r="LDJ40" s="46"/>
      <c r="LDK40" s="46"/>
      <c r="LDL40" s="46"/>
      <c r="LDM40" s="46"/>
      <c r="LDN40" s="46"/>
      <c r="LDO40" s="46"/>
      <c r="LDP40" s="46"/>
      <c r="LDQ40" s="46"/>
      <c r="LDR40" s="46"/>
      <c r="LDS40" s="46"/>
      <c r="LDT40" s="46"/>
      <c r="LDU40" s="46"/>
      <c r="LDV40" s="46"/>
      <c r="LDW40" s="46"/>
      <c r="LDX40" s="46"/>
      <c r="LDY40" s="46"/>
      <c r="LDZ40" s="46"/>
      <c r="LEA40" s="46"/>
      <c r="LEB40" s="46"/>
      <c r="LEC40" s="46"/>
      <c r="LED40" s="46"/>
      <c r="LEE40" s="46"/>
      <c r="LEF40" s="46"/>
      <c r="LEG40" s="46"/>
      <c r="LEH40" s="46"/>
      <c r="LEI40" s="46"/>
      <c r="LEJ40" s="46"/>
      <c r="LEK40" s="46"/>
      <c r="LEL40" s="46"/>
      <c r="LEM40" s="46"/>
      <c r="LEN40" s="46"/>
      <c r="LEO40" s="46"/>
      <c r="LEP40" s="46"/>
      <c r="LEQ40" s="46"/>
      <c r="LER40" s="46"/>
      <c r="LES40" s="46"/>
      <c r="LET40" s="46"/>
      <c r="LEU40" s="46"/>
      <c r="LEV40" s="46"/>
      <c r="LEW40" s="46"/>
      <c r="LEX40" s="46"/>
      <c r="LEY40" s="46"/>
      <c r="LEZ40" s="46"/>
      <c r="LFA40" s="46"/>
      <c r="LFB40" s="46"/>
      <c r="LFC40" s="46"/>
      <c r="LFD40" s="46"/>
      <c r="LFE40" s="46"/>
      <c r="LFF40" s="46"/>
      <c r="LFG40" s="46"/>
      <c r="LFH40" s="46"/>
      <c r="LFI40" s="46"/>
      <c r="LFJ40" s="46"/>
      <c r="LFK40" s="46"/>
      <c r="LFL40" s="46"/>
      <c r="LFM40" s="46"/>
      <c r="LFN40" s="46"/>
      <c r="LFO40" s="46"/>
      <c r="LFP40" s="46"/>
      <c r="LFQ40" s="46"/>
      <c r="LFR40" s="46"/>
      <c r="LFS40" s="46"/>
      <c r="LFT40" s="46"/>
      <c r="LFU40" s="46"/>
      <c r="LFV40" s="46"/>
      <c r="LFW40" s="46"/>
      <c r="LFX40" s="46"/>
      <c r="LFY40" s="46"/>
      <c r="LFZ40" s="46"/>
      <c r="LGA40" s="46"/>
      <c r="LGB40" s="46"/>
      <c r="LGC40" s="46"/>
      <c r="LGD40" s="46"/>
      <c r="LGE40" s="46"/>
      <c r="LGF40" s="46"/>
      <c r="LGG40" s="46"/>
      <c r="LGH40" s="46"/>
      <c r="LGI40" s="46"/>
      <c r="LGJ40" s="46"/>
      <c r="LGK40" s="46"/>
      <c r="LGL40" s="46"/>
      <c r="LGM40" s="46"/>
      <c r="LGN40" s="46"/>
      <c r="LGO40" s="46"/>
      <c r="LGP40" s="46"/>
      <c r="LGQ40" s="46"/>
      <c r="LGR40" s="46"/>
      <c r="LGS40" s="46"/>
      <c r="LGT40" s="46"/>
      <c r="LGU40" s="46"/>
      <c r="LGV40" s="46"/>
      <c r="LGW40" s="46"/>
      <c r="LGX40" s="46"/>
      <c r="LGY40" s="46"/>
      <c r="LGZ40" s="46"/>
      <c r="LHA40" s="46"/>
      <c r="LHB40" s="46"/>
      <c r="LHC40" s="46"/>
      <c r="LHD40" s="46"/>
      <c r="LHE40" s="46"/>
      <c r="LHF40" s="46"/>
      <c r="LHG40" s="46"/>
      <c r="LHH40" s="46"/>
      <c r="LHI40" s="46"/>
      <c r="LHJ40" s="46"/>
      <c r="LHK40" s="46"/>
      <c r="LHL40" s="46"/>
      <c r="LHM40" s="46"/>
      <c r="LHN40" s="46"/>
      <c r="LHO40" s="46"/>
      <c r="LHP40" s="46"/>
      <c r="LHQ40" s="46"/>
      <c r="LHR40" s="46"/>
      <c r="LHS40" s="46"/>
      <c r="LHT40" s="46"/>
      <c r="LHU40" s="46"/>
      <c r="LHV40" s="46"/>
      <c r="LHW40" s="46"/>
      <c r="LHX40" s="46"/>
      <c r="LHY40" s="46"/>
      <c r="LHZ40" s="46"/>
      <c r="LIA40" s="46"/>
      <c r="LIB40" s="46"/>
      <c r="LIC40" s="46"/>
      <c r="LID40" s="46"/>
      <c r="LIE40" s="46"/>
      <c r="LIF40" s="46"/>
      <c r="LIG40" s="46"/>
      <c r="LIH40" s="46"/>
      <c r="LII40" s="46"/>
      <c r="LIJ40" s="46"/>
      <c r="LIK40" s="46"/>
      <c r="LIL40" s="46"/>
      <c r="LIM40" s="46"/>
      <c r="LIN40" s="46"/>
      <c r="LIO40" s="46"/>
      <c r="LIP40" s="46"/>
      <c r="LIQ40" s="46"/>
      <c r="LIR40" s="46"/>
      <c r="LIS40" s="46"/>
      <c r="LIT40" s="46"/>
      <c r="LIU40" s="46"/>
      <c r="LIV40" s="46"/>
      <c r="LIW40" s="46"/>
      <c r="LIX40" s="46"/>
      <c r="LIY40" s="46"/>
      <c r="LIZ40" s="46"/>
      <c r="LJA40" s="46"/>
      <c r="LJB40" s="46"/>
      <c r="LJC40" s="46"/>
      <c r="LJD40" s="46"/>
      <c r="LJE40" s="46"/>
      <c r="LJF40" s="46"/>
      <c r="LJG40" s="46"/>
      <c r="LJH40" s="46"/>
      <c r="LJI40" s="46"/>
      <c r="LJJ40" s="46"/>
      <c r="LJK40" s="46"/>
      <c r="LJL40" s="46"/>
      <c r="LJM40" s="46"/>
      <c r="LJN40" s="46"/>
      <c r="LJO40" s="46"/>
      <c r="LJP40" s="46"/>
      <c r="LJQ40" s="46"/>
      <c r="LJR40" s="46"/>
      <c r="LJS40" s="46"/>
      <c r="LJT40" s="46"/>
      <c r="LJU40" s="46"/>
      <c r="LJV40" s="46"/>
      <c r="LJW40" s="46"/>
      <c r="LJX40" s="46"/>
      <c r="LJY40" s="46"/>
      <c r="LJZ40" s="46"/>
      <c r="LKA40" s="46"/>
      <c r="LKB40" s="46"/>
      <c r="LKC40" s="46"/>
      <c r="LKD40" s="46"/>
      <c r="LKE40" s="46"/>
      <c r="LKF40" s="46"/>
      <c r="LKG40" s="46"/>
      <c r="LKH40" s="46"/>
      <c r="LKI40" s="46"/>
      <c r="LKJ40" s="46"/>
      <c r="LKK40" s="46"/>
      <c r="LKL40" s="46"/>
      <c r="LKM40" s="46"/>
      <c r="LKN40" s="46"/>
      <c r="LKO40" s="46"/>
      <c r="LKP40" s="46"/>
      <c r="LKQ40" s="46"/>
      <c r="LKR40" s="46"/>
      <c r="LKS40" s="46"/>
      <c r="LKT40" s="46"/>
      <c r="LKU40" s="46"/>
      <c r="LKV40" s="46"/>
      <c r="LKW40" s="46"/>
      <c r="LKX40" s="46"/>
      <c r="LKY40" s="46"/>
      <c r="LKZ40" s="46"/>
      <c r="LLA40" s="46"/>
      <c r="LLB40" s="46"/>
      <c r="LLC40" s="46"/>
      <c r="LLD40" s="46"/>
      <c r="LLE40" s="46"/>
      <c r="LLF40" s="46"/>
      <c r="LLG40" s="46"/>
      <c r="LLH40" s="46"/>
      <c r="LLI40" s="46"/>
      <c r="LLJ40" s="46"/>
      <c r="LLK40" s="46"/>
      <c r="LLL40" s="46"/>
      <c r="LLM40" s="46"/>
      <c r="LLN40" s="46"/>
      <c r="LLO40" s="46"/>
      <c r="LLP40" s="46"/>
      <c r="LLQ40" s="46"/>
      <c r="LLR40" s="46"/>
      <c r="LLS40" s="46"/>
      <c r="LLT40" s="46"/>
      <c r="LLU40" s="46"/>
      <c r="LLV40" s="46"/>
      <c r="LLW40" s="46"/>
      <c r="LLX40" s="46"/>
      <c r="LLY40" s="46"/>
      <c r="LLZ40" s="46"/>
      <c r="LMA40" s="46"/>
      <c r="LMB40" s="46"/>
      <c r="LMC40" s="46"/>
      <c r="LMD40" s="46"/>
      <c r="LME40" s="46"/>
      <c r="LMF40" s="46"/>
      <c r="LMG40" s="46"/>
      <c r="LMH40" s="46"/>
      <c r="LMI40" s="46"/>
      <c r="LMJ40" s="46"/>
      <c r="LMK40" s="46"/>
      <c r="LML40" s="46"/>
      <c r="LMM40" s="46"/>
      <c r="LMN40" s="46"/>
      <c r="LMO40" s="46"/>
      <c r="LMP40" s="46"/>
      <c r="LMQ40" s="46"/>
      <c r="LMR40" s="46"/>
      <c r="LMS40" s="46"/>
      <c r="LMT40" s="46"/>
      <c r="LMU40" s="46"/>
      <c r="LMV40" s="46"/>
      <c r="LMW40" s="46"/>
      <c r="LMX40" s="46"/>
      <c r="LMY40" s="46"/>
      <c r="LMZ40" s="46"/>
      <c r="LNA40" s="46"/>
      <c r="LNB40" s="46"/>
      <c r="LNC40" s="46"/>
      <c r="LND40" s="46"/>
      <c r="LNE40" s="46"/>
      <c r="LNF40" s="46"/>
      <c r="LNG40" s="46"/>
      <c r="LNH40" s="46"/>
      <c r="LNI40" s="46"/>
      <c r="LNJ40" s="46"/>
      <c r="LNK40" s="46"/>
      <c r="LNL40" s="46"/>
      <c r="LNM40" s="46"/>
      <c r="LNN40" s="46"/>
      <c r="LNO40" s="46"/>
      <c r="LNP40" s="46"/>
      <c r="LNQ40" s="46"/>
      <c r="LNR40" s="46"/>
      <c r="LNS40" s="46"/>
      <c r="LNT40" s="46"/>
      <c r="LNU40" s="46"/>
      <c r="LNV40" s="46"/>
      <c r="LNW40" s="46"/>
      <c r="LNX40" s="46"/>
      <c r="LNY40" s="46"/>
      <c r="LNZ40" s="46"/>
      <c r="LOA40" s="46"/>
      <c r="LOB40" s="46"/>
      <c r="LOC40" s="46"/>
      <c r="LOD40" s="46"/>
      <c r="LOE40" s="46"/>
      <c r="LOF40" s="46"/>
      <c r="LOG40" s="46"/>
      <c r="LOH40" s="46"/>
      <c r="LOI40" s="46"/>
      <c r="LOJ40" s="46"/>
      <c r="LOK40" s="46"/>
      <c r="LOL40" s="46"/>
      <c r="LOM40" s="46"/>
      <c r="LON40" s="46"/>
      <c r="LOO40" s="46"/>
      <c r="LOP40" s="46"/>
      <c r="LOQ40" s="46"/>
      <c r="LOR40" s="46"/>
      <c r="LOS40" s="46"/>
      <c r="LOT40" s="46"/>
      <c r="LOU40" s="46"/>
      <c r="LOV40" s="46"/>
      <c r="LOW40" s="46"/>
      <c r="LOX40" s="46"/>
      <c r="LOY40" s="46"/>
      <c r="LOZ40" s="46"/>
      <c r="LPA40" s="46"/>
      <c r="LPB40" s="46"/>
      <c r="LPC40" s="46"/>
      <c r="LPD40" s="46"/>
      <c r="LPE40" s="46"/>
      <c r="LPF40" s="46"/>
      <c r="LPG40" s="46"/>
      <c r="LPH40" s="46"/>
      <c r="LPI40" s="46"/>
      <c r="LPJ40" s="46"/>
      <c r="LPK40" s="46"/>
      <c r="LPL40" s="46"/>
      <c r="LPM40" s="46"/>
      <c r="LPN40" s="46"/>
      <c r="LPO40" s="46"/>
      <c r="LPP40" s="46"/>
      <c r="LPQ40" s="46"/>
      <c r="LPR40" s="46"/>
      <c r="LPS40" s="46"/>
      <c r="LPT40" s="46"/>
      <c r="LPU40" s="46"/>
      <c r="LPV40" s="46"/>
      <c r="LPW40" s="46"/>
      <c r="LPX40" s="46"/>
      <c r="LPY40" s="46"/>
      <c r="LPZ40" s="46"/>
      <c r="LQA40" s="46"/>
      <c r="LQB40" s="46"/>
      <c r="LQC40" s="46"/>
      <c r="LQD40" s="46"/>
      <c r="LQE40" s="46"/>
      <c r="LQF40" s="46"/>
      <c r="LQG40" s="46"/>
      <c r="LQH40" s="46"/>
      <c r="LQI40" s="46"/>
      <c r="LQJ40" s="46"/>
      <c r="LQK40" s="46"/>
      <c r="LQL40" s="46"/>
      <c r="LQM40" s="46"/>
      <c r="LQN40" s="46"/>
      <c r="LQO40" s="46"/>
      <c r="LQP40" s="46"/>
      <c r="LQQ40" s="46"/>
      <c r="LQR40" s="46"/>
      <c r="LQS40" s="46"/>
      <c r="LQT40" s="46"/>
      <c r="LQU40" s="46"/>
      <c r="LQV40" s="46"/>
      <c r="LQW40" s="46"/>
      <c r="LQX40" s="46"/>
      <c r="LQY40" s="46"/>
      <c r="LQZ40" s="46"/>
      <c r="LRA40" s="46"/>
      <c r="LRB40" s="46"/>
      <c r="LRC40" s="46"/>
      <c r="LRD40" s="46"/>
      <c r="LRE40" s="46"/>
      <c r="LRF40" s="46"/>
      <c r="LRG40" s="46"/>
      <c r="LRH40" s="46"/>
      <c r="LRI40" s="46"/>
      <c r="LRJ40" s="46"/>
      <c r="LRK40" s="46"/>
      <c r="LRL40" s="46"/>
      <c r="LRM40" s="46"/>
      <c r="LRN40" s="46"/>
      <c r="LRO40" s="46"/>
      <c r="LRP40" s="46"/>
      <c r="LRQ40" s="46"/>
      <c r="LRR40" s="46"/>
      <c r="LRS40" s="46"/>
      <c r="LRT40" s="46"/>
      <c r="LRU40" s="46"/>
      <c r="LRV40" s="46"/>
      <c r="LRW40" s="46"/>
      <c r="LRX40" s="46"/>
      <c r="LRY40" s="46"/>
      <c r="LRZ40" s="46"/>
      <c r="LSA40" s="46"/>
      <c r="LSB40" s="46"/>
      <c r="LSC40" s="46"/>
      <c r="LSD40" s="46"/>
      <c r="LSE40" s="46"/>
      <c r="LSF40" s="46"/>
      <c r="LSG40" s="46"/>
      <c r="LSH40" s="46"/>
      <c r="LSI40" s="46"/>
      <c r="LSJ40" s="46"/>
      <c r="LSK40" s="46"/>
      <c r="LSL40" s="46"/>
      <c r="LSM40" s="46"/>
      <c r="LSN40" s="46"/>
      <c r="LSO40" s="46"/>
      <c r="LSP40" s="46"/>
      <c r="LSQ40" s="46"/>
      <c r="LSR40" s="46"/>
      <c r="LSS40" s="46"/>
      <c r="LST40" s="46"/>
      <c r="LSU40" s="46"/>
      <c r="LSV40" s="46"/>
      <c r="LSW40" s="46"/>
      <c r="LSX40" s="46"/>
      <c r="LSY40" s="46"/>
      <c r="LSZ40" s="46"/>
      <c r="LTA40" s="46"/>
      <c r="LTB40" s="46"/>
      <c r="LTC40" s="46"/>
      <c r="LTD40" s="46"/>
      <c r="LTE40" s="46"/>
      <c r="LTF40" s="46"/>
      <c r="LTG40" s="46"/>
      <c r="LTH40" s="46"/>
      <c r="LTI40" s="46"/>
      <c r="LTJ40" s="46"/>
      <c r="LTK40" s="46"/>
      <c r="LTL40" s="46"/>
      <c r="LTM40" s="46"/>
      <c r="LTN40" s="46"/>
      <c r="LTO40" s="46"/>
      <c r="LTP40" s="46"/>
      <c r="LTQ40" s="46"/>
      <c r="LTR40" s="46"/>
      <c r="LTS40" s="46"/>
      <c r="LTT40" s="46"/>
      <c r="LTU40" s="46"/>
      <c r="LTV40" s="46"/>
      <c r="LTW40" s="46"/>
      <c r="LTX40" s="46"/>
      <c r="LTY40" s="46"/>
      <c r="LTZ40" s="46"/>
      <c r="LUA40" s="46"/>
      <c r="LUB40" s="46"/>
      <c r="LUC40" s="46"/>
      <c r="LUD40" s="46"/>
      <c r="LUE40" s="46"/>
      <c r="LUF40" s="46"/>
      <c r="LUG40" s="46"/>
      <c r="LUH40" s="46"/>
      <c r="LUI40" s="46"/>
      <c r="LUJ40" s="46"/>
      <c r="LUK40" s="46"/>
      <c r="LUL40" s="46"/>
      <c r="LUM40" s="46"/>
      <c r="LUN40" s="46"/>
      <c r="LUO40" s="46"/>
      <c r="LUP40" s="46"/>
      <c r="LUQ40" s="46"/>
      <c r="LUR40" s="46"/>
      <c r="LUS40" s="46"/>
      <c r="LUT40" s="46"/>
      <c r="LUU40" s="46"/>
      <c r="LUV40" s="46"/>
      <c r="LUW40" s="46"/>
      <c r="LUX40" s="46"/>
      <c r="LUY40" s="46"/>
      <c r="LUZ40" s="46"/>
      <c r="LVA40" s="46"/>
      <c r="LVB40" s="46"/>
      <c r="LVC40" s="46"/>
      <c r="LVD40" s="46"/>
      <c r="LVE40" s="46"/>
      <c r="LVF40" s="46"/>
      <c r="LVG40" s="46"/>
      <c r="LVH40" s="46"/>
      <c r="LVI40" s="46"/>
      <c r="LVJ40" s="46"/>
      <c r="LVK40" s="46"/>
      <c r="LVL40" s="46"/>
      <c r="LVM40" s="46"/>
      <c r="LVN40" s="46"/>
      <c r="LVO40" s="46"/>
      <c r="LVP40" s="46"/>
      <c r="LVQ40" s="46"/>
      <c r="LVR40" s="46"/>
      <c r="LVS40" s="46"/>
      <c r="LVT40" s="46"/>
      <c r="LVU40" s="46"/>
      <c r="LVV40" s="46"/>
      <c r="LVW40" s="46"/>
      <c r="LVX40" s="46"/>
      <c r="LVY40" s="46"/>
      <c r="LVZ40" s="46"/>
      <c r="LWA40" s="46"/>
      <c r="LWB40" s="46"/>
      <c r="LWC40" s="46"/>
      <c r="LWD40" s="46"/>
      <c r="LWE40" s="46"/>
      <c r="LWF40" s="46"/>
      <c r="LWG40" s="46"/>
      <c r="LWH40" s="46"/>
      <c r="LWI40" s="46"/>
      <c r="LWJ40" s="46"/>
      <c r="LWK40" s="46"/>
      <c r="LWL40" s="46"/>
      <c r="LWM40" s="46"/>
      <c r="LWN40" s="46"/>
      <c r="LWO40" s="46"/>
      <c r="LWP40" s="46"/>
      <c r="LWQ40" s="46"/>
      <c r="LWR40" s="46"/>
      <c r="LWS40" s="46"/>
      <c r="LWT40" s="46"/>
      <c r="LWU40" s="46"/>
      <c r="LWV40" s="46"/>
      <c r="LWW40" s="46"/>
      <c r="LWX40" s="46"/>
      <c r="LWY40" s="46"/>
      <c r="LWZ40" s="46"/>
      <c r="LXA40" s="46"/>
      <c r="LXB40" s="46"/>
      <c r="LXC40" s="46"/>
      <c r="LXD40" s="46"/>
      <c r="LXE40" s="46"/>
      <c r="LXF40" s="46"/>
      <c r="LXG40" s="46"/>
      <c r="LXH40" s="46"/>
      <c r="LXI40" s="46"/>
      <c r="LXJ40" s="46"/>
      <c r="LXK40" s="46"/>
      <c r="LXL40" s="46"/>
      <c r="LXM40" s="46"/>
      <c r="LXN40" s="46"/>
      <c r="LXO40" s="46"/>
      <c r="LXP40" s="46"/>
      <c r="LXQ40" s="46"/>
      <c r="LXR40" s="46"/>
      <c r="LXS40" s="46"/>
      <c r="LXT40" s="46"/>
      <c r="LXU40" s="46"/>
      <c r="LXV40" s="46"/>
      <c r="LXW40" s="46"/>
      <c r="LXX40" s="46"/>
      <c r="LXY40" s="46"/>
      <c r="LXZ40" s="46"/>
      <c r="LYA40" s="46"/>
      <c r="LYB40" s="46"/>
      <c r="LYC40" s="46"/>
      <c r="LYD40" s="46"/>
      <c r="LYE40" s="46"/>
      <c r="LYF40" s="46"/>
      <c r="LYG40" s="46"/>
      <c r="LYH40" s="46"/>
      <c r="LYI40" s="46"/>
      <c r="LYJ40" s="46"/>
      <c r="LYK40" s="46"/>
      <c r="LYL40" s="46"/>
      <c r="LYM40" s="46"/>
      <c r="LYN40" s="46"/>
      <c r="LYO40" s="46"/>
      <c r="LYP40" s="46"/>
      <c r="LYQ40" s="46"/>
      <c r="LYR40" s="46"/>
      <c r="LYS40" s="46"/>
      <c r="LYT40" s="46"/>
      <c r="LYU40" s="46"/>
      <c r="LYV40" s="46"/>
      <c r="LYW40" s="46"/>
      <c r="LYX40" s="46"/>
      <c r="LYY40" s="46"/>
      <c r="LYZ40" s="46"/>
      <c r="LZA40" s="46"/>
      <c r="LZB40" s="46"/>
      <c r="LZC40" s="46"/>
      <c r="LZD40" s="46"/>
      <c r="LZE40" s="46"/>
      <c r="LZF40" s="46"/>
      <c r="LZG40" s="46"/>
      <c r="LZH40" s="46"/>
      <c r="LZI40" s="46"/>
      <c r="LZJ40" s="46"/>
      <c r="LZK40" s="46"/>
      <c r="LZL40" s="46"/>
      <c r="LZM40" s="46"/>
      <c r="LZN40" s="46"/>
      <c r="LZO40" s="46"/>
      <c r="LZP40" s="46"/>
      <c r="LZQ40" s="46"/>
      <c r="LZR40" s="46"/>
      <c r="LZS40" s="46"/>
      <c r="LZT40" s="46"/>
      <c r="LZU40" s="46"/>
      <c r="LZV40" s="46"/>
      <c r="LZW40" s="46"/>
      <c r="LZX40" s="46"/>
      <c r="LZY40" s="46"/>
      <c r="LZZ40" s="46"/>
      <c r="MAA40" s="46"/>
      <c r="MAB40" s="46"/>
      <c r="MAC40" s="46"/>
      <c r="MAD40" s="46"/>
      <c r="MAE40" s="46"/>
      <c r="MAF40" s="46"/>
      <c r="MAG40" s="46"/>
      <c r="MAH40" s="46"/>
      <c r="MAI40" s="46"/>
      <c r="MAJ40" s="46"/>
      <c r="MAK40" s="46"/>
      <c r="MAL40" s="46"/>
      <c r="MAM40" s="46"/>
      <c r="MAN40" s="46"/>
      <c r="MAO40" s="46"/>
      <c r="MAP40" s="46"/>
      <c r="MAQ40" s="46"/>
      <c r="MAR40" s="46"/>
      <c r="MAS40" s="46"/>
      <c r="MAT40" s="46"/>
      <c r="MAU40" s="46"/>
      <c r="MAV40" s="46"/>
      <c r="MAW40" s="46"/>
      <c r="MAX40" s="46"/>
      <c r="MAY40" s="46"/>
      <c r="MAZ40" s="46"/>
      <c r="MBA40" s="46"/>
      <c r="MBB40" s="46"/>
      <c r="MBC40" s="46"/>
      <c r="MBD40" s="46"/>
      <c r="MBE40" s="46"/>
      <c r="MBF40" s="46"/>
      <c r="MBG40" s="46"/>
      <c r="MBH40" s="46"/>
      <c r="MBI40" s="46"/>
      <c r="MBJ40" s="46"/>
      <c r="MBK40" s="46"/>
      <c r="MBL40" s="46"/>
      <c r="MBM40" s="46"/>
      <c r="MBN40" s="46"/>
      <c r="MBO40" s="46"/>
      <c r="MBP40" s="46"/>
      <c r="MBQ40" s="46"/>
      <c r="MBR40" s="46"/>
      <c r="MBS40" s="46"/>
      <c r="MBT40" s="46"/>
      <c r="MBU40" s="46"/>
      <c r="MBV40" s="46"/>
      <c r="MBW40" s="46"/>
      <c r="MBX40" s="46"/>
      <c r="MBY40" s="46"/>
      <c r="MBZ40" s="46"/>
      <c r="MCA40" s="46"/>
      <c r="MCB40" s="46"/>
      <c r="MCC40" s="46"/>
      <c r="MCD40" s="46"/>
      <c r="MCE40" s="46"/>
      <c r="MCF40" s="46"/>
      <c r="MCG40" s="46"/>
      <c r="MCH40" s="46"/>
      <c r="MCI40" s="46"/>
      <c r="MCJ40" s="46"/>
      <c r="MCK40" s="46"/>
      <c r="MCL40" s="46"/>
      <c r="MCM40" s="46"/>
      <c r="MCN40" s="46"/>
      <c r="MCO40" s="46"/>
      <c r="MCP40" s="46"/>
      <c r="MCQ40" s="46"/>
      <c r="MCR40" s="46"/>
      <c r="MCS40" s="46"/>
      <c r="MCT40" s="46"/>
      <c r="MCU40" s="46"/>
      <c r="MCV40" s="46"/>
      <c r="MCW40" s="46"/>
      <c r="MCX40" s="46"/>
      <c r="MCY40" s="46"/>
      <c r="MCZ40" s="46"/>
      <c r="MDA40" s="46"/>
      <c r="MDB40" s="46"/>
      <c r="MDC40" s="46"/>
      <c r="MDD40" s="46"/>
      <c r="MDE40" s="46"/>
      <c r="MDF40" s="46"/>
      <c r="MDG40" s="46"/>
      <c r="MDH40" s="46"/>
      <c r="MDI40" s="46"/>
      <c r="MDJ40" s="46"/>
      <c r="MDK40" s="46"/>
      <c r="MDL40" s="46"/>
      <c r="MDM40" s="46"/>
      <c r="MDN40" s="46"/>
      <c r="MDO40" s="46"/>
      <c r="MDP40" s="46"/>
      <c r="MDQ40" s="46"/>
      <c r="MDR40" s="46"/>
      <c r="MDS40" s="46"/>
      <c r="MDT40" s="46"/>
      <c r="MDU40" s="46"/>
      <c r="MDV40" s="46"/>
      <c r="MDW40" s="46"/>
      <c r="MDX40" s="46"/>
      <c r="MDY40" s="46"/>
      <c r="MDZ40" s="46"/>
      <c r="MEA40" s="46"/>
      <c r="MEB40" s="46"/>
      <c r="MEC40" s="46"/>
      <c r="MED40" s="46"/>
      <c r="MEE40" s="46"/>
      <c r="MEF40" s="46"/>
      <c r="MEG40" s="46"/>
      <c r="MEH40" s="46"/>
      <c r="MEI40" s="46"/>
      <c r="MEJ40" s="46"/>
      <c r="MEK40" s="46"/>
      <c r="MEL40" s="46"/>
      <c r="MEM40" s="46"/>
      <c r="MEN40" s="46"/>
      <c r="MEO40" s="46"/>
      <c r="MEP40" s="46"/>
      <c r="MEQ40" s="46"/>
      <c r="MER40" s="46"/>
      <c r="MES40" s="46"/>
      <c r="MET40" s="46"/>
      <c r="MEU40" s="46"/>
      <c r="MEV40" s="46"/>
      <c r="MEW40" s="46"/>
      <c r="MEX40" s="46"/>
      <c r="MEY40" s="46"/>
      <c r="MEZ40" s="46"/>
      <c r="MFA40" s="46"/>
      <c r="MFB40" s="46"/>
      <c r="MFC40" s="46"/>
      <c r="MFD40" s="46"/>
      <c r="MFE40" s="46"/>
      <c r="MFF40" s="46"/>
      <c r="MFG40" s="46"/>
      <c r="MFH40" s="46"/>
      <c r="MFI40" s="46"/>
      <c r="MFJ40" s="46"/>
      <c r="MFK40" s="46"/>
      <c r="MFL40" s="46"/>
      <c r="MFM40" s="46"/>
      <c r="MFN40" s="46"/>
      <c r="MFO40" s="46"/>
      <c r="MFP40" s="46"/>
      <c r="MFQ40" s="46"/>
      <c r="MFR40" s="46"/>
      <c r="MFS40" s="46"/>
      <c r="MFT40" s="46"/>
      <c r="MFU40" s="46"/>
      <c r="MFV40" s="46"/>
      <c r="MFW40" s="46"/>
      <c r="MFX40" s="46"/>
      <c r="MFY40" s="46"/>
      <c r="MFZ40" s="46"/>
      <c r="MGA40" s="46"/>
      <c r="MGB40" s="46"/>
      <c r="MGC40" s="46"/>
      <c r="MGD40" s="46"/>
      <c r="MGE40" s="46"/>
      <c r="MGF40" s="46"/>
      <c r="MGG40" s="46"/>
      <c r="MGH40" s="46"/>
      <c r="MGI40" s="46"/>
      <c r="MGJ40" s="46"/>
      <c r="MGK40" s="46"/>
      <c r="MGL40" s="46"/>
      <c r="MGM40" s="46"/>
      <c r="MGN40" s="46"/>
      <c r="MGO40" s="46"/>
      <c r="MGP40" s="46"/>
      <c r="MGQ40" s="46"/>
      <c r="MGR40" s="46"/>
      <c r="MGS40" s="46"/>
      <c r="MGT40" s="46"/>
      <c r="MGU40" s="46"/>
      <c r="MGV40" s="46"/>
      <c r="MGW40" s="46"/>
      <c r="MGX40" s="46"/>
      <c r="MGY40" s="46"/>
      <c r="MGZ40" s="46"/>
      <c r="MHA40" s="46"/>
      <c r="MHB40" s="46"/>
      <c r="MHC40" s="46"/>
      <c r="MHD40" s="46"/>
      <c r="MHE40" s="46"/>
      <c r="MHF40" s="46"/>
      <c r="MHG40" s="46"/>
      <c r="MHH40" s="46"/>
      <c r="MHI40" s="46"/>
      <c r="MHJ40" s="46"/>
      <c r="MHK40" s="46"/>
      <c r="MHL40" s="46"/>
      <c r="MHM40" s="46"/>
      <c r="MHN40" s="46"/>
      <c r="MHO40" s="46"/>
      <c r="MHP40" s="46"/>
      <c r="MHQ40" s="46"/>
      <c r="MHR40" s="46"/>
      <c r="MHS40" s="46"/>
      <c r="MHT40" s="46"/>
      <c r="MHU40" s="46"/>
      <c r="MHV40" s="46"/>
      <c r="MHW40" s="46"/>
      <c r="MHX40" s="46"/>
      <c r="MHY40" s="46"/>
      <c r="MHZ40" s="46"/>
      <c r="MIA40" s="46"/>
      <c r="MIB40" s="46"/>
      <c r="MIC40" s="46"/>
      <c r="MID40" s="46"/>
      <c r="MIE40" s="46"/>
      <c r="MIF40" s="46"/>
      <c r="MIG40" s="46"/>
      <c r="MIH40" s="46"/>
      <c r="MII40" s="46"/>
      <c r="MIJ40" s="46"/>
      <c r="MIK40" s="46"/>
      <c r="MIL40" s="46"/>
      <c r="MIM40" s="46"/>
      <c r="MIN40" s="46"/>
      <c r="MIO40" s="46"/>
      <c r="MIP40" s="46"/>
      <c r="MIQ40" s="46"/>
      <c r="MIR40" s="46"/>
      <c r="MIS40" s="46"/>
      <c r="MIT40" s="46"/>
      <c r="MIU40" s="46"/>
      <c r="MIV40" s="46"/>
      <c r="MIW40" s="46"/>
      <c r="MIX40" s="46"/>
      <c r="MIY40" s="46"/>
      <c r="MIZ40" s="46"/>
      <c r="MJA40" s="46"/>
      <c r="MJB40" s="46"/>
      <c r="MJC40" s="46"/>
      <c r="MJD40" s="46"/>
      <c r="MJE40" s="46"/>
      <c r="MJF40" s="46"/>
      <c r="MJG40" s="46"/>
      <c r="MJH40" s="46"/>
      <c r="MJI40" s="46"/>
      <c r="MJJ40" s="46"/>
      <c r="MJK40" s="46"/>
      <c r="MJL40" s="46"/>
      <c r="MJM40" s="46"/>
      <c r="MJN40" s="46"/>
      <c r="MJO40" s="46"/>
      <c r="MJP40" s="46"/>
      <c r="MJQ40" s="46"/>
      <c r="MJR40" s="46"/>
      <c r="MJS40" s="46"/>
      <c r="MJT40" s="46"/>
      <c r="MJU40" s="46"/>
      <c r="MJV40" s="46"/>
      <c r="MJW40" s="46"/>
      <c r="MJX40" s="46"/>
      <c r="MJY40" s="46"/>
      <c r="MJZ40" s="46"/>
      <c r="MKA40" s="46"/>
      <c r="MKB40" s="46"/>
      <c r="MKC40" s="46"/>
      <c r="MKD40" s="46"/>
      <c r="MKE40" s="46"/>
      <c r="MKF40" s="46"/>
      <c r="MKG40" s="46"/>
      <c r="MKH40" s="46"/>
      <c r="MKI40" s="46"/>
      <c r="MKJ40" s="46"/>
      <c r="MKK40" s="46"/>
      <c r="MKL40" s="46"/>
      <c r="MKM40" s="46"/>
      <c r="MKN40" s="46"/>
      <c r="MKO40" s="46"/>
      <c r="MKP40" s="46"/>
      <c r="MKQ40" s="46"/>
      <c r="MKR40" s="46"/>
      <c r="MKS40" s="46"/>
      <c r="MKT40" s="46"/>
      <c r="MKU40" s="46"/>
      <c r="MKV40" s="46"/>
      <c r="MKW40" s="46"/>
      <c r="MKX40" s="46"/>
      <c r="MKY40" s="46"/>
      <c r="MKZ40" s="46"/>
      <c r="MLA40" s="46"/>
      <c r="MLB40" s="46"/>
      <c r="MLC40" s="46"/>
      <c r="MLD40" s="46"/>
      <c r="MLE40" s="46"/>
      <c r="MLF40" s="46"/>
      <c r="MLG40" s="46"/>
      <c r="MLH40" s="46"/>
      <c r="MLI40" s="46"/>
      <c r="MLJ40" s="46"/>
      <c r="MLK40" s="46"/>
      <c r="MLL40" s="46"/>
      <c r="MLM40" s="46"/>
      <c r="MLN40" s="46"/>
      <c r="MLO40" s="46"/>
      <c r="MLP40" s="46"/>
      <c r="MLQ40" s="46"/>
      <c r="MLR40" s="46"/>
      <c r="MLS40" s="46"/>
      <c r="MLT40" s="46"/>
      <c r="MLU40" s="46"/>
      <c r="MLV40" s="46"/>
      <c r="MLW40" s="46"/>
      <c r="MLX40" s="46"/>
      <c r="MLY40" s="46"/>
      <c r="MLZ40" s="46"/>
      <c r="MMA40" s="46"/>
      <c r="MMB40" s="46"/>
      <c r="MMC40" s="46"/>
      <c r="MMD40" s="46"/>
      <c r="MME40" s="46"/>
      <c r="MMF40" s="46"/>
      <c r="MMG40" s="46"/>
      <c r="MMH40" s="46"/>
      <c r="MMI40" s="46"/>
      <c r="MMJ40" s="46"/>
      <c r="MMK40" s="46"/>
      <c r="MML40" s="46"/>
      <c r="MMM40" s="46"/>
      <c r="MMN40" s="46"/>
      <c r="MMO40" s="46"/>
      <c r="MMP40" s="46"/>
      <c r="MMQ40" s="46"/>
      <c r="MMR40" s="46"/>
      <c r="MMS40" s="46"/>
      <c r="MMT40" s="46"/>
      <c r="MMU40" s="46"/>
      <c r="MMV40" s="46"/>
      <c r="MMW40" s="46"/>
      <c r="MMX40" s="46"/>
      <c r="MMY40" s="46"/>
      <c r="MMZ40" s="46"/>
      <c r="MNA40" s="46"/>
      <c r="MNB40" s="46"/>
      <c r="MNC40" s="46"/>
      <c r="MND40" s="46"/>
      <c r="MNE40" s="46"/>
      <c r="MNF40" s="46"/>
      <c r="MNG40" s="46"/>
      <c r="MNH40" s="46"/>
      <c r="MNI40" s="46"/>
      <c r="MNJ40" s="46"/>
      <c r="MNK40" s="46"/>
      <c r="MNL40" s="46"/>
      <c r="MNM40" s="46"/>
      <c r="MNN40" s="46"/>
      <c r="MNO40" s="46"/>
      <c r="MNP40" s="46"/>
      <c r="MNQ40" s="46"/>
      <c r="MNR40" s="46"/>
      <c r="MNS40" s="46"/>
      <c r="MNT40" s="46"/>
      <c r="MNU40" s="46"/>
      <c r="MNV40" s="46"/>
      <c r="MNW40" s="46"/>
      <c r="MNX40" s="46"/>
      <c r="MNY40" s="46"/>
      <c r="MNZ40" s="46"/>
      <c r="MOA40" s="46"/>
      <c r="MOB40" s="46"/>
      <c r="MOC40" s="46"/>
      <c r="MOD40" s="46"/>
      <c r="MOE40" s="46"/>
      <c r="MOF40" s="46"/>
      <c r="MOG40" s="46"/>
      <c r="MOH40" s="46"/>
      <c r="MOI40" s="46"/>
      <c r="MOJ40" s="46"/>
      <c r="MOK40" s="46"/>
      <c r="MOL40" s="46"/>
      <c r="MOM40" s="46"/>
      <c r="MON40" s="46"/>
      <c r="MOO40" s="46"/>
      <c r="MOP40" s="46"/>
      <c r="MOQ40" s="46"/>
      <c r="MOR40" s="46"/>
      <c r="MOS40" s="46"/>
      <c r="MOT40" s="46"/>
      <c r="MOU40" s="46"/>
      <c r="MOV40" s="46"/>
      <c r="MOW40" s="46"/>
      <c r="MOX40" s="46"/>
      <c r="MOY40" s="46"/>
      <c r="MOZ40" s="46"/>
      <c r="MPA40" s="46"/>
      <c r="MPB40" s="46"/>
      <c r="MPC40" s="46"/>
      <c r="MPD40" s="46"/>
      <c r="MPE40" s="46"/>
      <c r="MPF40" s="46"/>
      <c r="MPG40" s="46"/>
      <c r="MPH40" s="46"/>
      <c r="MPI40" s="46"/>
      <c r="MPJ40" s="46"/>
      <c r="MPK40" s="46"/>
      <c r="MPL40" s="46"/>
      <c r="MPM40" s="46"/>
      <c r="MPN40" s="46"/>
      <c r="MPO40" s="46"/>
      <c r="MPP40" s="46"/>
      <c r="MPQ40" s="46"/>
      <c r="MPR40" s="46"/>
      <c r="MPS40" s="46"/>
      <c r="MPT40" s="46"/>
      <c r="MPU40" s="46"/>
      <c r="MPV40" s="46"/>
      <c r="MPW40" s="46"/>
      <c r="MPX40" s="46"/>
      <c r="MPY40" s="46"/>
      <c r="MPZ40" s="46"/>
      <c r="MQA40" s="46"/>
      <c r="MQB40" s="46"/>
      <c r="MQC40" s="46"/>
      <c r="MQD40" s="46"/>
      <c r="MQE40" s="46"/>
      <c r="MQF40" s="46"/>
      <c r="MQG40" s="46"/>
      <c r="MQH40" s="46"/>
      <c r="MQI40" s="46"/>
      <c r="MQJ40" s="46"/>
      <c r="MQK40" s="46"/>
      <c r="MQL40" s="46"/>
      <c r="MQM40" s="46"/>
      <c r="MQN40" s="46"/>
      <c r="MQO40" s="46"/>
      <c r="MQP40" s="46"/>
      <c r="MQQ40" s="46"/>
      <c r="MQR40" s="46"/>
      <c r="MQS40" s="46"/>
      <c r="MQT40" s="46"/>
      <c r="MQU40" s="46"/>
      <c r="MQV40" s="46"/>
      <c r="MQW40" s="46"/>
      <c r="MQX40" s="46"/>
      <c r="MQY40" s="46"/>
      <c r="MQZ40" s="46"/>
      <c r="MRA40" s="46"/>
      <c r="MRB40" s="46"/>
      <c r="MRC40" s="46"/>
      <c r="MRD40" s="46"/>
      <c r="MRE40" s="46"/>
      <c r="MRF40" s="46"/>
      <c r="MRG40" s="46"/>
      <c r="MRH40" s="46"/>
      <c r="MRI40" s="46"/>
      <c r="MRJ40" s="46"/>
      <c r="MRK40" s="46"/>
      <c r="MRL40" s="46"/>
      <c r="MRM40" s="46"/>
      <c r="MRN40" s="46"/>
      <c r="MRO40" s="46"/>
      <c r="MRP40" s="46"/>
      <c r="MRQ40" s="46"/>
      <c r="MRR40" s="46"/>
      <c r="MRS40" s="46"/>
      <c r="MRT40" s="46"/>
      <c r="MRU40" s="46"/>
      <c r="MRV40" s="46"/>
      <c r="MRW40" s="46"/>
      <c r="MRX40" s="46"/>
      <c r="MRY40" s="46"/>
      <c r="MRZ40" s="46"/>
      <c r="MSA40" s="46"/>
      <c r="MSB40" s="46"/>
      <c r="MSC40" s="46"/>
      <c r="MSD40" s="46"/>
      <c r="MSE40" s="46"/>
      <c r="MSF40" s="46"/>
      <c r="MSG40" s="46"/>
      <c r="MSH40" s="46"/>
      <c r="MSI40" s="46"/>
      <c r="MSJ40" s="46"/>
      <c r="MSK40" s="46"/>
      <c r="MSL40" s="46"/>
      <c r="MSM40" s="46"/>
      <c r="MSN40" s="46"/>
      <c r="MSO40" s="46"/>
      <c r="MSP40" s="46"/>
      <c r="MSQ40" s="46"/>
      <c r="MSR40" s="46"/>
      <c r="MSS40" s="46"/>
      <c r="MST40" s="46"/>
      <c r="MSU40" s="46"/>
      <c r="MSV40" s="46"/>
      <c r="MSW40" s="46"/>
      <c r="MSX40" s="46"/>
      <c r="MSY40" s="46"/>
      <c r="MSZ40" s="46"/>
      <c r="MTA40" s="46"/>
      <c r="MTB40" s="46"/>
      <c r="MTC40" s="46"/>
      <c r="MTD40" s="46"/>
      <c r="MTE40" s="46"/>
      <c r="MTF40" s="46"/>
      <c r="MTG40" s="46"/>
      <c r="MTH40" s="46"/>
      <c r="MTI40" s="46"/>
      <c r="MTJ40" s="46"/>
      <c r="MTK40" s="46"/>
      <c r="MTL40" s="46"/>
      <c r="MTM40" s="46"/>
      <c r="MTN40" s="46"/>
      <c r="MTO40" s="46"/>
      <c r="MTP40" s="46"/>
      <c r="MTQ40" s="46"/>
      <c r="MTR40" s="46"/>
      <c r="MTS40" s="46"/>
      <c r="MTT40" s="46"/>
      <c r="MTU40" s="46"/>
      <c r="MTV40" s="46"/>
      <c r="MTW40" s="46"/>
      <c r="MTX40" s="46"/>
      <c r="MTY40" s="46"/>
      <c r="MTZ40" s="46"/>
      <c r="MUA40" s="46"/>
      <c r="MUB40" s="46"/>
      <c r="MUC40" s="46"/>
      <c r="MUD40" s="46"/>
      <c r="MUE40" s="46"/>
      <c r="MUF40" s="46"/>
      <c r="MUG40" s="46"/>
      <c r="MUH40" s="46"/>
      <c r="MUI40" s="46"/>
      <c r="MUJ40" s="46"/>
      <c r="MUK40" s="46"/>
      <c r="MUL40" s="46"/>
      <c r="MUM40" s="46"/>
      <c r="MUN40" s="46"/>
      <c r="MUO40" s="46"/>
      <c r="MUP40" s="46"/>
      <c r="MUQ40" s="46"/>
      <c r="MUR40" s="46"/>
      <c r="MUS40" s="46"/>
      <c r="MUT40" s="46"/>
      <c r="MUU40" s="46"/>
      <c r="MUV40" s="46"/>
      <c r="MUW40" s="46"/>
      <c r="MUX40" s="46"/>
      <c r="MUY40" s="46"/>
      <c r="MUZ40" s="46"/>
      <c r="MVA40" s="46"/>
      <c r="MVB40" s="46"/>
      <c r="MVC40" s="46"/>
      <c r="MVD40" s="46"/>
      <c r="MVE40" s="46"/>
      <c r="MVF40" s="46"/>
      <c r="MVG40" s="46"/>
      <c r="MVH40" s="46"/>
      <c r="MVI40" s="46"/>
      <c r="MVJ40" s="46"/>
      <c r="MVK40" s="46"/>
      <c r="MVL40" s="46"/>
      <c r="MVM40" s="46"/>
      <c r="MVN40" s="46"/>
      <c r="MVO40" s="46"/>
      <c r="MVP40" s="46"/>
      <c r="MVQ40" s="46"/>
      <c r="MVR40" s="46"/>
      <c r="MVS40" s="46"/>
      <c r="MVT40" s="46"/>
      <c r="MVU40" s="46"/>
      <c r="MVV40" s="46"/>
      <c r="MVW40" s="46"/>
      <c r="MVX40" s="46"/>
      <c r="MVY40" s="46"/>
      <c r="MVZ40" s="46"/>
      <c r="MWA40" s="46"/>
      <c r="MWB40" s="46"/>
      <c r="MWC40" s="46"/>
      <c r="MWD40" s="46"/>
      <c r="MWE40" s="46"/>
      <c r="MWF40" s="46"/>
      <c r="MWG40" s="46"/>
      <c r="MWH40" s="46"/>
      <c r="MWI40" s="46"/>
      <c r="MWJ40" s="46"/>
      <c r="MWK40" s="46"/>
      <c r="MWL40" s="46"/>
      <c r="MWM40" s="46"/>
      <c r="MWN40" s="46"/>
      <c r="MWO40" s="46"/>
      <c r="MWP40" s="46"/>
      <c r="MWQ40" s="46"/>
      <c r="MWR40" s="46"/>
      <c r="MWS40" s="46"/>
      <c r="MWT40" s="46"/>
      <c r="MWU40" s="46"/>
      <c r="MWV40" s="46"/>
      <c r="MWW40" s="46"/>
      <c r="MWX40" s="46"/>
      <c r="MWY40" s="46"/>
      <c r="MWZ40" s="46"/>
      <c r="MXA40" s="46"/>
      <c r="MXB40" s="46"/>
      <c r="MXC40" s="46"/>
      <c r="MXD40" s="46"/>
      <c r="MXE40" s="46"/>
      <c r="MXF40" s="46"/>
      <c r="MXG40" s="46"/>
      <c r="MXH40" s="46"/>
      <c r="MXI40" s="46"/>
      <c r="MXJ40" s="46"/>
      <c r="MXK40" s="46"/>
      <c r="MXL40" s="46"/>
      <c r="MXM40" s="46"/>
      <c r="MXN40" s="46"/>
      <c r="MXO40" s="46"/>
      <c r="MXP40" s="46"/>
      <c r="MXQ40" s="46"/>
      <c r="MXR40" s="46"/>
      <c r="MXS40" s="46"/>
      <c r="MXT40" s="46"/>
      <c r="MXU40" s="46"/>
      <c r="MXV40" s="46"/>
      <c r="MXW40" s="46"/>
      <c r="MXX40" s="46"/>
      <c r="MXY40" s="46"/>
      <c r="MXZ40" s="46"/>
      <c r="MYA40" s="46"/>
      <c r="MYB40" s="46"/>
      <c r="MYC40" s="46"/>
      <c r="MYD40" s="46"/>
      <c r="MYE40" s="46"/>
      <c r="MYF40" s="46"/>
      <c r="MYG40" s="46"/>
      <c r="MYH40" s="46"/>
      <c r="MYI40" s="46"/>
      <c r="MYJ40" s="46"/>
      <c r="MYK40" s="46"/>
      <c r="MYL40" s="46"/>
      <c r="MYM40" s="46"/>
      <c r="MYN40" s="46"/>
      <c r="MYO40" s="46"/>
      <c r="MYP40" s="46"/>
      <c r="MYQ40" s="46"/>
      <c r="MYR40" s="46"/>
      <c r="MYS40" s="46"/>
      <c r="MYT40" s="46"/>
      <c r="MYU40" s="46"/>
      <c r="MYV40" s="46"/>
      <c r="MYW40" s="46"/>
      <c r="MYX40" s="46"/>
      <c r="MYY40" s="46"/>
      <c r="MYZ40" s="46"/>
      <c r="MZA40" s="46"/>
      <c r="MZB40" s="46"/>
      <c r="MZC40" s="46"/>
      <c r="MZD40" s="46"/>
      <c r="MZE40" s="46"/>
      <c r="MZF40" s="46"/>
      <c r="MZG40" s="46"/>
      <c r="MZH40" s="46"/>
      <c r="MZI40" s="46"/>
      <c r="MZJ40" s="46"/>
      <c r="MZK40" s="46"/>
      <c r="MZL40" s="46"/>
      <c r="MZM40" s="46"/>
      <c r="MZN40" s="46"/>
      <c r="MZO40" s="46"/>
      <c r="MZP40" s="46"/>
      <c r="MZQ40" s="46"/>
      <c r="MZR40" s="46"/>
      <c r="MZS40" s="46"/>
      <c r="MZT40" s="46"/>
      <c r="MZU40" s="46"/>
      <c r="MZV40" s="46"/>
      <c r="MZW40" s="46"/>
      <c r="MZX40" s="46"/>
      <c r="MZY40" s="46"/>
      <c r="MZZ40" s="46"/>
      <c r="NAA40" s="46"/>
      <c r="NAB40" s="46"/>
      <c r="NAC40" s="46"/>
      <c r="NAD40" s="46"/>
      <c r="NAE40" s="46"/>
      <c r="NAF40" s="46"/>
      <c r="NAG40" s="46"/>
      <c r="NAH40" s="46"/>
      <c r="NAI40" s="46"/>
      <c r="NAJ40" s="46"/>
      <c r="NAK40" s="46"/>
      <c r="NAL40" s="46"/>
      <c r="NAM40" s="46"/>
      <c r="NAN40" s="46"/>
      <c r="NAO40" s="46"/>
      <c r="NAP40" s="46"/>
      <c r="NAQ40" s="46"/>
      <c r="NAR40" s="46"/>
      <c r="NAS40" s="46"/>
      <c r="NAT40" s="46"/>
      <c r="NAU40" s="46"/>
      <c r="NAV40" s="46"/>
      <c r="NAW40" s="46"/>
      <c r="NAX40" s="46"/>
      <c r="NAY40" s="46"/>
      <c r="NAZ40" s="46"/>
      <c r="NBA40" s="46"/>
      <c r="NBB40" s="46"/>
      <c r="NBC40" s="46"/>
      <c r="NBD40" s="46"/>
      <c r="NBE40" s="46"/>
      <c r="NBF40" s="46"/>
      <c r="NBG40" s="46"/>
      <c r="NBH40" s="46"/>
      <c r="NBI40" s="46"/>
      <c r="NBJ40" s="46"/>
      <c r="NBK40" s="46"/>
      <c r="NBL40" s="46"/>
      <c r="NBM40" s="46"/>
      <c r="NBN40" s="46"/>
      <c r="NBO40" s="46"/>
      <c r="NBP40" s="46"/>
      <c r="NBQ40" s="46"/>
      <c r="NBR40" s="46"/>
      <c r="NBS40" s="46"/>
      <c r="NBT40" s="46"/>
      <c r="NBU40" s="46"/>
      <c r="NBV40" s="46"/>
      <c r="NBW40" s="46"/>
      <c r="NBX40" s="46"/>
      <c r="NBY40" s="46"/>
      <c r="NBZ40" s="46"/>
      <c r="NCA40" s="46"/>
      <c r="NCB40" s="46"/>
      <c r="NCC40" s="46"/>
      <c r="NCD40" s="46"/>
      <c r="NCE40" s="46"/>
      <c r="NCF40" s="46"/>
      <c r="NCG40" s="46"/>
      <c r="NCH40" s="46"/>
      <c r="NCI40" s="46"/>
      <c r="NCJ40" s="46"/>
      <c r="NCK40" s="46"/>
      <c r="NCL40" s="46"/>
      <c r="NCM40" s="46"/>
      <c r="NCN40" s="46"/>
      <c r="NCO40" s="46"/>
      <c r="NCP40" s="46"/>
      <c r="NCQ40" s="46"/>
      <c r="NCR40" s="46"/>
      <c r="NCS40" s="46"/>
      <c r="NCT40" s="46"/>
      <c r="NCU40" s="46"/>
      <c r="NCV40" s="46"/>
      <c r="NCW40" s="46"/>
      <c r="NCX40" s="46"/>
      <c r="NCY40" s="46"/>
      <c r="NCZ40" s="46"/>
      <c r="NDA40" s="46"/>
      <c r="NDB40" s="46"/>
      <c r="NDC40" s="46"/>
      <c r="NDD40" s="46"/>
      <c r="NDE40" s="46"/>
      <c r="NDF40" s="46"/>
      <c r="NDG40" s="46"/>
      <c r="NDH40" s="46"/>
      <c r="NDI40" s="46"/>
      <c r="NDJ40" s="46"/>
      <c r="NDK40" s="46"/>
      <c r="NDL40" s="46"/>
      <c r="NDM40" s="46"/>
      <c r="NDN40" s="46"/>
      <c r="NDO40" s="46"/>
      <c r="NDP40" s="46"/>
      <c r="NDQ40" s="46"/>
      <c r="NDR40" s="46"/>
      <c r="NDS40" s="46"/>
      <c r="NDT40" s="46"/>
      <c r="NDU40" s="46"/>
      <c r="NDV40" s="46"/>
      <c r="NDW40" s="46"/>
      <c r="NDX40" s="46"/>
      <c r="NDY40" s="46"/>
      <c r="NDZ40" s="46"/>
      <c r="NEA40" s="46"/>
      <c r="NEB40" s="46"/>
      <c r="NEC40" s="46"/>
      <c r="NED40" s="46"/>
      <c r="NEE40" s="46"/>
      <c r="NEF40" s="46"/>
      <c r="NEG40" s="46"/>
      <c r="NEH40" s="46"/>
      <c r="NEI40" s="46"/>
      <c r="NEJ40" s="46"/>
      <c r="NEK40" s="46"/>
      <c r="NEL40" s="46"/>
      <c r="NEM40" s="46"/>
      <c r="NEN40" s="46"/>
      <c r="NEO40" s="46"/>
      <c r="NEP40" s="46"/>
      <c r="NEQ40" s="46"/>
      <c r="NER40" s="46"/>
      <c r="NES40" s="46"/>
      <c r="NET40" s="46"/>
      <c r="NEU40" s="46"/>
      <c r="NEV40" s="46"/>
      <c r="NEW40" s="46"/>
      <c r="NEX40" s="46"/>
      <c r="NEY40" s="46"/>
      <c r="NEZ40" s="46"/>
      <c r="NFA40" s="46"/>
      <c r="NFB40" s="46"/>
      <c r="NFC40" s="46"/>
      <c r="NFD40" s="46"/>
      <c r="NFE40" s="46"/>
      <c r="NFF40" s="46"/>
      <c r="NFG40" s="46"/>
      <c r="NFH40" s="46"/>
      <c r="NFI40" s="46"/>
      <c r="NFJ40" s="46"/>
      <c r="NFK40" s="46"/>
      <c r="NFL40" s="46"/>
      <c r="NFM40" s="46"/>
      <c r="NFN40" s="46"/>
      <c r="NFO40" s="46"/>
      <c r="NFP40" s="46"/>
      <c r="NFQ40" s="46"/>
      <c r="NFR40" s="46"/>
      <c r="NFS40" s="46"/>
      <c r="NFT40" s="46"/>
      <c r="NFU40" s="46"/>
      <c r="NFV40" s="46"/>
      <c r="NFW40" s="46"/>
      <c r="NFX40" s="46"/>
      <c r="NFY40" s="46"/>
      <c r="NFZ40" s="46"/>
      <c r="NGA40" s="46"/>
      <c r="NGB40" s="46"/>
      <c r="NGC40" s="46"/>
      <c r="NGD40" s="46"/>
      <c r="NGE40" s="46"/>
      <c r="NGF40" s="46"/>
      <c r="NGG40" s="46"/>
      <c r="NGH40" s="46"/>
      <c r="NGI40" s="46"/>
      <c r="NGJ40" s="46"/>
      <c r="NGK40" s="46"/>
      <c r="NGL40" s="46"/>
      <c r="NGM40" s="46"/>
      <c r="NGN40" s="46"/>
      <c r="NGO40" s="46"/>
      <c r="NGP40" s="46"/>
      <c r="NGQ40" s="46"/>
      <c r="NGR40" s="46"/>
      <c r="NGS40" s="46"/>
      <c r="NGT40" s="46"/>
      <c r="NGU40" s="46"/>
      <c r="NGV40" s="46"/>
      <c r="NGW40" s="46"/>
      <c r="NGX40" s="46"/>
      <c r="NGY40" s="46"/>
      <c r="NGZ40" s="46"/>
      <c r="NHA40" s="46"/>
      <c r="NHB40" s="46"/>
      <c r="NHC40" s="46"/>
      <c r="NHD40" s="46"/>
      <c r="NHE40" s="46"/>
      <c r="NHF40" s="46"/>
      <c r="NHG40" s="46"/>
      <c r="NHH40" s="46"/>
      <c r="NHI40" s="46"/>
      <c r="NHJ40" s="46"/>
      <c r="NHK40" s="46"/>
      <c r="NHL40" s="46"/>
      <c r="NHM40" s="46"/>
      <c r="NHN40" s="46"/>
      <c r="NHO40" s="46"/>
      <c r="NHP40" s="46"/>
      <c r="NHQ40" s="46"/>
      <c r="NHR40" s="46"/>
      <c r="NHS40" s="46"/>
      <c r="NHT40" s="46"/>
      <c r="NHU40" s="46"/>
      <c r="NHV40" s="46"/>
      <c r="NHW40" s="46"/>
      <c r="NHX40" s="46"/>
      <c r="NHY40" s="46"/>
      <c r="NHZ40" s="46"/>
      <c r="NIA40" s="46"/>
      <c r="NIB40" s="46"/>
      <c r="NIC40" s="46"/>
      <c r="NID40" s="46"/>
      <c r="NIE40" s="46"/>
      <c r="NIF40" s="46"/>
      <c r="NIG40" s="46"/>
      <c r="NIH40" s="46"/>
      <c r="NII40" s="46"/>
      <c r="NIJ40" s="46"/>
      <c r="NIK40" s="46"/>
      <c r="NIL40" s="46"/>
      <c r="NIM40" s="46"/>
      <c r="NIN40" s="46"/>
      <c r="NIO40" s="46"/>
      <c r="NIP40" s="46"/>
      <c r="NIQ40" s="46"/>
      <c r="NIR40" s="46"/>
      <c r="NIS40" s="46"/>
      <c r="NIT40" s="46"/>
      <c r="NIU40" s="46"/>
      <c r="NIV40" s="46"/>
      <c r="NIW40" s="46"/>
      <c r="NIX40" s="46"/>
      <c r="NIY40" s="46"/>
      <c r="NIZ40" s="46"/>
      <c r="NJA40" s="46"/>
      <c r="NJB40" s="46"/>
      <c r="NJC40" s="46"/>
      <c r="NJD40" s="46"/>
      <c r="NJE40" s="46"/>
      <c r="NJF40" s="46"/>
      <c r="NJG40" s="46"/>
      <c r="NJH40" s="46"/>
      <c r="NJI40" s="46"/>
      <c r="NJJ40" s="46"/>
      <c r="NJK40" s="46"/>
      <c r="NJL40" s="46"/>
      <c r="NJM40" s="46"/>
      <c r="NJN40" s="46"/>
      <c r="NJO40" s="46"/>
      <c r="NJP40" s="46"/>
      <c r="NJQ40" s="46"/>
      <c r="NJR40" s="46"/>
      <c r="NJS40" s="46"/>
      <c r="NJT40" s="46"/>
      <c r="NJU40" s="46"/>
      <c r="NJV40" s="46"/>
      <c r="NJW40" s="46"/>
      <c r="NJX40" s="46"/>
      <c r="NJY40" s="46"/>
      <c r="NJZ40" s="46"/>
      <c r="NKA40" s="46"/>
      <c r="NKB40" s="46"/>
      <c r="NKC40" s="46"/>
      <c r="NKD40" s="46"/>
      <c r="NKE40" s="46"/>
      <c r="NKF40" s="46"/>
      <c r="NKG40" s="46"/>
      <c r="NKH40" s="46"/>
      <c r="NKI40" s="46"/>
      <c r="NKJ40" s="46"/>
      <c r="NKK40" s="46"/>
      <c r="NKL40" s="46"/>
      <c r="NKM40" s="46"/>
      <c r="NKN40" s="46"/>
      <c r="NKO40" s="46"/>
      <c r="NKP40" s="46"/>
      <c r="NKQ40" s="46"/>
      <c r="NKR40" s="46"/>
      <c r="NKS40" s="46"/>
      <c r="NKT40" s="46"/>
      <c r="NKU40" s="46"/>
      <c r="NKV40" s="46"/>
      <c r="NKW40" s="46"/>
      <c r="NKX40" s="46"/>
      <c r="NKY40" s="46"/>
      <c r="NKZ40" s="46"/>
      <c r="NLA40" s="46"/>
      <c r="NLB40" s="46"/>
      <c r="NLC40" s="46"/>
      <c r="NLD40" s="46"/>
      <c r="NLE40" s="46"/>
      <c r="NLF40" s="46"/>
      <c r="NLG40" s="46"/>
      <c r="NLH40" s="46"/>
      <c r="NLI40" s="46"/>
      <c r="NLJ40" s="46"/>
      <c r="NLK40" s="46"/>
      <c r="NLL40" s="46"/>
      <c r="NLM40" s="46"/>
      <c r="NLN40" s="46"/>
      <c r="NLO40" s="46"/>
      <c r="NLP40" s="46"/>
      <c r="NLQ40" s="46"/>
      <c r="NLR40" s="46"/>
      <c r="NLS40" s="46"/>
      <c r="NLT40" s="46"/>
      <c r="NLU40" s="46"/>
      <c r="NLV40" s="46"/>
      <c r="NLW40" s="46"/>
      <c r="NLX40" s="46"/>
      <c r="NLY40" s="46"/>
      <c r="NLZ40" s="46"/>
      <c r="NMA40" s="46"/>
      <c r="NMB40" s="46"/>
      <c r="NMC40" s="46"/>
      <c r="NMD40" s="46"/>
      <c r="NME40" s="46"/>
      <c r="NMF40" s="46"/>
      <c r="NMG40" s="46"/>
      <c r="NMH40" s="46"/>
      <c r="NMI40" s="46"/>
      <c r="NMJ40" s="46"/>
      <c r="NMK40" s="46"/>
      <c r="NML40" s="46"/>
      <c r="NMM40" s="46"/>
      <c r="NMN40" s="46"/>
      <c r="NMO40" s="46"/>
      <c r="NMP40" s="46"/>
      <c r="NMQ40" s="46"/>
      <c r="NMR40" s="46"/>
      <c r="NMS40" s="46"/>
      <c r="NMT40" s="46"/>
      <c r="NMU40" s="46"/>
      <c r="NMV40" s="46"/>
      <c r="NMW40" s="46"/>
      <c r="NMX40" s="46"/>
      <c r="NMY40" s="46"/>
      <c r="NMZ40" s="46"/>
      <c r="NNA40" s="46"/>
      <c r="NNB40" s="46"/>
      <c r="NNC40" s="46"/>
      <c r="NND40" s="46"/>
      <c r="NNE40" s="46"/>
      <c r="NNF40" s="46"/>
      <c r="NNG40" s="46"/>
      <c r="NNH40" s="46"/>
      <c r="NNI40" s="46"/>
      <c r="NNJ40" s="46"/>
      <c r="NNK40" s="46"/>
      <c r="NNL40" s="46"/>
      <c r="NNM40" s="46"/>
      <c r="NNN40" s="46"/>
      <c r="NNO40" s="46"/>
      <c r="NNP40" s="46"/>
      <c r="NNQ40" s="46"/>
      <c r="NNR40" s="46"/>
      <c r="NNS40" s="46"/>
      <c r="NNT40" s="46"/>
      <c r="NNU40" s="46"/>
      <c r="NNV40" s="46"/>
      <c r="NNW40" s="46"/>
      <c r="NNX40" s="46"/>
      <c r="NNY40" s="46"/>
      <c r="NNZ40" s="46"/>
      <c r="NOA40" s="46"/>
      <c r="NOB40" s="46"/>
      <c r="NOC40" s="46"/>
      <c r="NOD40" s="46"/>
      <c r="NOE40" s="46"/>
      <c r="NOF40" s="46"/>
      <c r="NOG40" s="46"/>
      <c r="NOH40" s="46"/>
      <c r="NOI40" s="46"/>
      <c r="NOJ40" s="46"/>
      <c r="NOK40" s="46"/>
      <c r="NOL40" s="46"/>
      <c r="NOM40" s="46"/>
      <c r="NON40" s="46"/>
      <c r="NOO40" s="46"/>
      <c r="NOP40" s="46"/>
      <c r="NOQ40" s="46"/>
      <c r="NOR40" s="46"/>
      <c r="NOS40" s="46"/>
      <c r="NOT40" s="46"/>
      <c r="NOU40" s="46"/>
      <c r="NOV40" s="46"/>
      <c r="NOW40" s="46"/>
      <c r="NOX40" s="46"/>
      <c r="NOY40" s="46"/>
      <c r="NOZ40" s="46"/>
      <c r="NPA40" s="46"/>
      <c r="NPB40" s="46"/>
      <c r="NPC40" s="46"/>
      <c r="NPD40" s="46"/>
      <c r="NPE40" s="46"/>
      <c r="NPF40" s="46"/>
      <c r="NPG40" s="46"/>
      <c r="NPH40" s="46"/>
      <c r="NPI40" s="46"/>
      <c r="NPJ40" s="46"/>
      <c r="NPK40" s="46"/>
      <c r="NPL40" s="46"/>
      <c r="NPM40" s="46"/>
      <c r="NPN40" s="46"/>
      <c r="NPO40" s="46"/>
      <c r="NPP40" s="46"/>
      <c r="NPQ40" s="46"/>
      <c r="NPR40" s="46"/>
      <c r="NPS40" s="46"/>
      <c r="NPT40" s="46"/>
      <c r="NPU40" s="46"/>
      <c r="NPV40" s="46"/>
      <c r="NPW40" s="46"/>
      <c r="NPX40" s="46"/>
      <c r="NPY40" s="46"/>
      <c r="NPZ40" s="46"/>
      <c r="NQA40" s="46"/>
      <c r="NQB40" s="46"/>
      <c r="NQC40" s="46"/>
      <c r="NQD40" s="46"/>
      <c r="NQE40" s="46"/>
      <c r="NQF40" s="46"/>
      <c r="NQG40" s="46"/>
      <c r="NQH40" s="46"/>
      <c r="NQI40" s="46"/>
      <c r="NQJ40" s="46"/>
      <c r="NQK40" s="46"/>
      <c r="NQL40" s="46"/>
      <c r="NQM40" s="46"/>
      <c r="NQN40" s="46"/>
      <c r="NQO40" s="46"/>
      <c r="NQP40" s="46"/>
      <c r="NQQ40" s="46"/>
      <c r="NQR40" s="46"/>
      <c r="NQS40" s="46"/>
      <c r="NQT40" s="46"/>
      <c r="NQU40" s="46"/>
      <c r="NQV40" s="46"/>
      <c r="NQW40" s="46"/>
      <c r="NQX40" s="46"/>
      <c r="NQY40" s="46"/>
      <c r="NQZ40" s="46"/>
      <c r="NRA40" s="46"/>
      <c r="NRB40" s="46"/>
      <c r="NRC40" s="46"/>
      <c r="NRD40" s="46"/>
      <c r="NRE40" s="46"/>
      <c r="NRF40" s="46"/>
      <c r="NRG40" s="46"/>
      <c r="NRH40" s="46"/>
      <c r="NRI40" s="46"/>
      <c r="NRJ40" s="46"/>
      <c r="NRK40" s="46"/>
      <c r="NRL40" s="46"/>
      <c r="NRM40" s="46"/>
      <c r="NRN40" s="46"/>
      <c r="NRO40" s="46"/>
      <c r="NRP40" s="46"/>
      <c r="NRQ40" s="46"/>
      <c r="NRR40" s="46"/>
      <c r="NRS40" s="46"/>
      <c r="NRT40" s="46"/>
      <c r="NRU40" s="46"/>
      <c r="NRV40" s="46"/>
      <c r="NRW40" s="46"/>
      <c r="NRX40" s="46"/>
      <c r="NRY40" s="46"/>
      <c r="NRZ40" s="46"/>
      <c r="NSA40" s="46"/>
      <c r="NSB40" s="46"/>
      <c r="NSC40" s="46"/>
      <c r="NSD40" s="46"/>
      <c r="NSE40" s="46"/>
      <c r="NSF40" s="46"/>
      <c r="NSG40" s="46"/>
      <c r="NSH40" s="46"/>
      <c r="NSI40" s="46"/>
      <c r="NSJ40" s="46"/>
      <c r="NSK40" s="46"/>
      <c r="NSL40" s="46"/>
      <c r="NSM40" s="46"/>
      <c r="NSN40" s="46"/>
      <c r="NSO40" s="46"/>
      <c r="NSP40" s="46"/>
      <c r="NSQ40" s="46"/>
      <c r="NSR40" s="46"/>
      <c r="NSS40" s="46"/>
      <c r="NST40" s="46"/>
      <c r="NSU40" s="46"/>
      <c r="NSV40" s="46"/>
      <c r="NSW40" s="46"/>
      <c r="NSX40" s="46"/>
      <c r="NSY40" s="46"/>
      <c r="NSZ40" s="46"/>
      <c r="NTA40" s="46"/>
      <c r="NTB40" s="46"/>
      <c r="NTC40" s="46"/>
      <c r="NTD40" s="46"/>
      <c r="NTE40" s="46"/>
      <c r="NTF40" s="46"/>
      <c r="NTG40" s="46"/>
      <c r="NTH40" s="46"/>
      <c r="NTI40" s="46"/>
      <c r="NTJ40" s="46"/>
      <c r="NTK40" s="46"/>
      <c r="NTL40" s="46"/>
      <c r="NTM40" s="46"/>
      <c r="NTN40" s="46"/>
      <c r="NTO40" s="46"/>
      <c r="NTP40" s="46"/>
      <c r="NTQ40" s="46"/>
      <c r="NTR40" s="46"/>
      <c r="NTS40" s="46"/>
      <c r="NTT40" s="46"/>
      <c r="NTU40" s="46"/>
      <c r="NTV40" s="46"/>
      <c r="NTW40" s="46"/>
      <c r="NTX40" s="46"/>
      <c r="NTY40" s="46"/>
      <c r="NTZ40" s="46"/>
      <c r="NUA40" s="46"/>
      <c r="NUB40" s="46"/>
      <c r="NUC40" s="46"/>
      <c r="NUD40" s="46"/>
      <c r="NUE40" s="46"/>
      <c r="NUF40" s="46"/>
      <c r="NUG40" s="46"/>
      <c r="NUH40" s="46"/>
      <c r="NUI40" s="46"/>
      <c r="NUJ40" s="46"/>
      <c r="NUK40" s="46"/>
      <c r="NUL40" s="46"/>
      <c r="NUM40" s="46"/>
      <c r="NUN40" s="46"/>
      <c r="NUO40" s="46"/>
      <c r="NUP40" s="46"/>
      <c r="NUQ40" s="46"/>
      <c r="NUR40" s="46"/>
      <c r="NUS40" s="46"/>
      <c r="NUT40" s="46"/>
      <c r="NUU40" s="46"/>
      <c r="NUV40" s="46"/>
      <c r="NUW40" s="46"/>
      <c r="NUX40" s="46"/>
      <c r="NUY40" s="46"/>
      <c r="NUZ40" s="46"/>
      <c r="NVA40" s="46"/>
      <c r="NVB40" s="46"/>
      <c r="NVC40" s="46"/>
      <c r="NVD40" s="46"/>
      <c r="NVE40" s="46"/>
      <c r="NVF40" s="46"/>
      <c r="NVG40" s="46"/>
      <c r="NVH40" s="46"/>
      <c r="NVI40" s="46"/>
      <c r="NVJ40" s="46"/>
      <c r="NVK40" s="46"/>
      <c r="NVL40" s="46"/>
      <c r="NVM40" s="46"/>
      <c r="NVN40" s="46"/>
      <c r="NVO40" s="46"/>
      <c r="NVP40" s="46"/>
      <c r="NVQ40" s="46"/>
      <c r="NVR40" s="46"/>
      <c r="NVS40" s="46"/>
      <c r="NVT40" s="46"/>
      <c r="NVU40" s="46"/>
      <c r="NVV40" s="46"/>
      <c r="NVW40" s="46"/>
      <c r="NVX40" s="46"/>
      <c r="NVY40" s="46"/>
      <c r="NVZ40" s="46"/>
      <c r="NWA40" s="46"/>
      <c r="NWB40" s="46"/>
      <c r="NWC40" s="46"/>
      <c r="NWD40" s="46"/>
      <c r="NWE40" s="46"/>
      <c r="NWF40" s="46"/>
      <c r="NWG40" s="46"/>
      <c r="NWH40" s="46"/>
      <c r="NWI40" s="46"/>
      <c r="NWJ40" s="46"/>
      <c r="NWK40" s="46"/>
      <c r="NWL40" s="46"/>
      <c r="NWM40" s="46"/>
      <c r="NWN40" s="46"/>
      <c r="NWO40" s="46"/>
      <c r="NWP40" s="46"/>
      <c r="NWQ40" s="46"/>
      <c r="NWR40" s="46"/>
      <c r="NWS40" s="46"/>
      <c r="NWT40" s="46"/>
      <c r="NWU40" s="46"/>
      <c r="NWV40" s="46"/>
      <c r="NWW40" s="46"/>
      <c r="NWX40" s="46"/>
      <c r="NWY40" s="46"/>
      <c r="NWZ40" s="46"/>
      <c r="NXA40" s="46"/>
      <c r="NXB40" s="46"/>
      <c r="NXC40" s="46"/>
      <c r="NXD40" s="46"/>
      <c r="NXE40" s="46"/>
      <c r="NXF40" s="46"/>
      <c r="NXG40" s="46"/>
      <c r="NXH40" s="46"/>
      <c r="NXI40" s="46"/>
      <c r="NXJ40" s="46"/>
      <c r="NXK40" s="46"/>
      <c r="NXL40" s="46"/>
      <c r="NXM40" s="46"/>
      <c r="NXN40" s="46"/>
      <c r="NXO40" s="46"/>
      <c r="NXP40" s="46"/>
      <c r="NXQ40" s="46"/>
      <c r="NXR40" s="46"/>
      <c r="NXS40" s="46"/>
      <c r="NXT40" s="46"/>
      <c r="NXU40" s="46"/>
      <c r="NXV40" s="46"/>
      <c r="NXW40" s="46"/>
      <c r="NXX40" s="46"/>
      <c r="NXY40" s="46"/>
      <c r="NXZ40" s="46"/>
      <c r="NYA40" s="46"/>
      <c r="NYB40" s="46"/>
      <c r="NYC40" s="46"/>
      <c r="NYD40" s="46"/>
      <c r="NYE40" s="46"/>
      <c r="NYF40" s="46"/>
      <c r="NYG40" s="46"/>
      <c r="NYH40" s="46"/>
      <c r="NYI40" s="46"/>
      <c r="NYJ40" s="46"/>
      <c r="NYK40" s="46"/>
      <c r="NYL40" s="46"/>
      <c r="NYM40" s="46"/>
      <c r="NYN40" s="46"/>
      <c r="NYO40" s="46"/>
      <c r="NYP40" s="46"/>
      <c r="NYQ40" s="46"/>
      <c r="NYR40" s="46"/>
      <c r="NYS40" s="46"/>
      <c r="NYT40" s="46"/>
      <c r="NYU40" s="46"/>
      <c r="NYV40" s="46"/>
      <c r="NYW40" s="46"/>
      <c r="NYX40" s="46"/>
      <c r="NYY40" s="46"/>
      <c r="NYZ40" s="46"/>
      <c r="NZA40" s="46"/>
      <c r="NZB40" s="46"/>
      <c r="NZC40" s="46"/>
      <c r="NZD40" s="46"/>
      <c r="NZE40" s="46"/>
      <c r="NZF40" s="46"/>
      <c r="NZG40" s="46"/>
      <c r="NZH40" s="46"/>
      <c r="NZI40" s="46"/>
      <c r="NZJ40" s="46"/>
      <c r="NZK40" s="46"/>
      <c r="NZL40" s="46"/>
      <c r="NZM40" s="46"/>
      <c r="NZN40" s="46"/>
      <c r="NZO40" s="46"/>
      <c r="NZP40" s="46"/>
      <c r="NZQ40" s="46"/>
      <c r="NZR40" s="46"/>
      <c r="NZS40" s="46"/>
      <c r="NZT40" s="46"/>
      <c r="NZU40" s="46"/>
      <c r="NZV40" s="46"/>
      <c r="NZW40" s="46"/>
      <c r="NZX40" s="46"/>
      <c r="NZY40" s="46"/>
      <c r="NZZ40" s="46"/>
      <c r="OAA40" s="46"/>
      <c r="OAB40" s="46"/>
      <c r="OAC40" s="46"/>
      <c r="OAD40" s="46"/>
      <c r="OAE40" s="46"/>
      <c r="OAF40" s="46"/>
      <c r="OAG40" s="46"/>
      <c r="OAH40" s="46"/>
      <c r="OAI40" s="46"/>
      <c r="OAJ40" s="46"/>
      <c r="OAK40" s="46"/>
      <c r="OAL40" s="46"/>
      <c r="OAM40" s="46"/>
      <c r="OAN40" s="46"/>
      <c r="OAO40" s="46"/>
      <c r="OAP40" s="46"/>
      <c r="OAQ40" s="46"/>
      <c r="OAR40" s="46"/>
      <c r="OAS40" s="46"/>
      <c r="OAT40" s="46"/>
      <c r="OAU40" s="46"/>
      <c r="OAV40" s="46"/>
      <c r="OAW40" s="46"/>
      <c r="OAX40" s="46"/>
      <c r="OAY40" s="46"/>
      <c r="OAZ40" s="46"/>
      <c r="OBA40" s="46"/>
      <c r="OBB40" s="46"/>
      <c r="OBC40" s="46"/>
      <c r="OBD40" s="46"/>
      <c r="OBE40" s="46"/>
      <c r="OBF40" s="46"/>
      <c r="OBG40" s="46"/>
      <c r="OBH40" s="46"/>
      <c r="OBI40" s="46"/>
      <c r="OBJ40" s="46"/>
      <c r="OBK40" s="46"/>
      <c r="OBL40" s="46"/>
      <c r="OBM40" s="46"/>
      <c r="OBN40" s="46"/>
      <c r="OBO40" s="46"/>
      <c r="OBP40" s="46"/>
      <c r="OBQ40" s="46"/>
      <c r="OBR40" s="46"/>
      <c r="OBS40" s="46"/>
      <c r="OBT40" s="46"/>
      <c r="OBU40" s="46"/>
      <c r="OBV40" s="46"/>
      <c r="OBW40" s="46"/>
      <c r="OBX40" s="46"/>
      <c r="OBY40" s="46"/>
      <c r="OBZ40" s="46"/>
      <c r="OCA40" s="46"/>
      <c r="OCB40" s="46"/>
      <c r="OCC40" s="46"/>
      <c r="OCD40" s="46"/>
      <c r="OCE40" s="46"/>
      <c r="OCF40" s="46"/>
      <c r="OCG40" s="46"/>
      <c r="OCH40" s="46"/>
      <c r="OCI40" s="46"/>
      <c r="OCJ40" s="46"/>
      <c r="OCK40" s="46"/>
      <c r="OCL40" s="46"/>
      <c r="OCM40" s="46"/>
      <c r="OCN40" s="46"/>
      <c r="OCO40" s="46"/>
      <c r="OCP40" s="46"/>
      <c r="OCQ40" s="46"/>
      <c r="OCR40" s="46"/>
      <c r="OCS40" s="46"/>
      <c r="OCT40" s="46"/>
      <c r="OCU40" s="46"/>
      <c r="OCV40" s="46"/>
      <c r="OCW40" s="46"/>
      <c r="OCX40" s="46"/>
      <c r="OCY40" s="46"/>
      <c r="OCZ40" s="46"/>
      <c r="ODA40" s="46"/>
      <c r="ODB40" s="46"/>
      <c r="ODC40" s="46"/>
      <c r="ODD40" s="46"/>
      <c r="ODE40" s="46"/>
      <c r="ODF40" s="46"/>
      <c r="ODG40" s="46"/>
      <c r="ODH40" s="46"/>
      <c r="ODI40" s="46"/>
      <c r="ODJ40" s="46"/>
      <c r="ODK40" s="46"/>
      <c r="ODL40" s="46"/>
      <c r="ODM40" s="46"/>
      <c r="ODN40" s="46"/>
      <c r="ODO40" s="46"/>
      <c r="ODP40" s="46"/>
      <c r="ODQ40" s="46"/>
      <c r="ODR40" s="46"/>
      <c r="ODS40" s="46"/>
      <c r="ODT40" s="46"/>
      <c r="ODU40" s="46"/>
      <c r="ODV40" s="46"/>
      <c r="ODW40" s="46"/>
      <c r="ODX40" s="46"/>
      <c r="ODY40" s="46"/>
      <c r="ODZ40" s="46"/>
      <c r="OEA40" s="46"/>
      <c r="OEB40" s="46"/>
      <c r="OEC40" s="46"/>
      <c r="OED40" s="46"/>
      <c r="OEE40" s="46"/>
      <c r="OEF40" s="46"/>
      <c r="OEG40" s="46"/>
      <c r="OEH40" s="46"/>
      <c r="OEI40" s="46"/>
      <c r="OEJ40" s="46"/>
      <c r="OEK40" s="46"/>
      <c r="OEL40" s="46"/>
      <c r="OEM40" s="46"/>
      <c r="OEN40" s="46"/>
      <c r="OEO40" s="46"/>
      <c r="OEP40" s="46"/>
      <c r="OEQ40" s="46"/>
      <c r="OER40" s="46"/>
      <c r="OES40" s="46"/>
      <c r="OET40" s="46"/>
      <c r="OEU40" s="46"/>
      <c r="OEV40" s="46"/>
      <c r="OEW40" s="46"/>
      <c r="OEX40" s="46"/>
      <c r="OEY40" s="46"/>
      <c r="OEZ40" s="46"/>
      <c r="OFA40" s="46"/>
      <c r="OFB40" s="46"/>
      <c r="OFC40" s="46"/>
      <c r="OFD40" s="46"/>
      <c r="OFE40" s="46"/>
      <c r="OFF40" s="46"/>
      <c r="OFG40" s="46"/>
      <c r="OFH40" s="46"/>
      <c r="OFI40" s="46"/>
      <c r="OFJ40" s="46"/>
      <c r="OFK40" s="46"/>
      <c r="OFL40" s="46"/>
      <c r="OFM40" s="46"/>
      <c r="OFN40" s="46"/>
      <c r="OFO40" s="46"/>
      <c r="OFP40" s="46"/>
      <c r="OFQ40" s="46"/>
      <c r="OFR40" s="46"/>
      <c r="OFS40" s="46"/>
      <c r="OFT40" s="46"/>
      <c r="OFU40" s="46"/>
      <c r="OFV40" s="46"/>
      <c r="OFW40" s="46"/>
      <c r="OFX40" s="46"/>
      <c r="OFY40" s="46"/>
      <c r="OFZ40" s="46"/>
      <c r="OGA40" s="46"/>
      <c r="OGB40" s="46"/>
      <c r="OGC40" s="46"/>
      <c r="OGD40" s="46"/>
      <c r="OGE40" s="46"/>
      <c r="OGF40" s="46"/>
      <c r="OGG40" s="46"/>
      <c r="OGH40" s="46"/>
      <c r="OGI40" s="46"/>
      <c r="OGJ40" s="46"/>
      <c r="OGK40" s="46"/>
      <c r="OGL40" s="46"/>
      <c r="OGM40" s="46"/>
      <c r="OGN40" s="46"/>
      <c r="OGO40" s="46"/>
      <c r="OGP40" s="46"/>
      <c r="OGQ40" s="46"/>
      <c r="OGR40" s="46"/>
      <c r="OGS40" s="46"/>
      <c r="OGT40" s="46"/>
      <c r="OGU40" s="46"/>
      <c r="OGV40" s="46"/>
      <c r="OGW40" s="46"/>
      <c r="OGX40" s="46"/>
      <c r="OGY40" s="46"/>
      <c r="OGZ40" s="46"/>
      <c r="OHA40" s="46"/>
      <c r="OHB40" s="46"/>
      <c r="OHC40" s="46"/>
      <c r="OHD40" s="46"/>
      <c r="OHE40" s="46"/>
      <c r="OHF40" s="46"/>
      <c r="OHG40" s="46"/>
      <c r="OHH40" s="46"/>
      <c r="OHI40" s="46"/>
      <c r="OHJ40" s="46"/>
      <c r="OHK40" s="46"/>
      <c r="OHL40" s="46"/>
      <c r="OHM40" s="46"/>
      <c r="OHN40" s="46"/>
      <c r="OHO40" s="46"/>
      <c r="OHP40" s="46"/>
      <c r="OHQ40" s="46"/>
      <c r="OHR40" s="46"/>
      <c r="OHS40" s="46"/>
      <c r="OHT40" s="46"/>
      <c r="OHU40" s="46"/>
      <c r="OHV40" s="46"/>
      <c r="OHW40" s="46"/>
      <c r="OHX40" s="46"/>
      <c r="OHY40" s="46"/>
      <c r="OHZ40" s="46"/>
      <c r="OIA40" s="46"/>
      <c r="OIB40" s="46"/>
      <c r="OIC40" s="46"/>
      <c r="OID40" s="46"/>
      <c r="OIE40" s="46"/>
      <c r="OIF40" s="46"/>
      <c r="OIG40" s="46"/>
      <c r="OIH40" s="46"/>
      <c r="OII40" s="46"/>
      <c r="OIJ40" s="46"/>
      <c r="OIK40" s="46"/>
      <c r="OIL40" s="46"/>
      <c r="OIM40" s="46"/>
      <c r="OIN40" s="46"/>
      <c r="OIO40" s="46"/>
      <c r="OIP40" s="46"/>
      <c r="OIQ40" s="46"/>
      <c r="OIR40" s="46"/>
      <c r="OIS40" s="46"/>
      <c r="OIT40" s="46"/>
      <c r="OIU40" s="46"/>
      <c r="OIV40" s="46"/>
      <c r="OIW40" s="46"/>
      <c r="OIX40" s="46"/>
      <c r="OIY40" s="46"/>
      <c r="OIZ40" s="46"/>
      <c r="OJA40" s="46"/>
      <c r="OJB40" s="46"/>
      <c r="OJC40" s="46"/>
      <c r="OJD40" s="46"/>
      <c r="OJE40" s="46"/>
      <c r="OJF40" s="46"/>
      <c r="OJG40" s="46"/>
      <c r="OJH40" s="46"/>
      <c r="OJI40" s="46"/>
      <c r="OJJ40" s="46"/>
      <c r="OJK40" s="46"/>
      <c r="OJL40" s="46"/>
      <c r="OJM40" s="46"/>
      <c r="OJN40" s="46"/>
      <c r="OJO40" s="46"/>
      <c r="OJP40" s="46"/>
      <c r="OJQ40" s="46"/>
      <c r="OJR40" s="46"/>
      <c r="OJS40" s="46"/>
      <c r="OJT40" s="46"/>
      <c r="OJU40" s="46"/>
      <c r="OJV40" s="46"/>
      <c r="OJW40" s="46"/>
      <c r="OJX40" s="46"/>
      <c r="OJY40" s="46"/>
      <c r="OJZ40" s="46"/>
      <c r="OKA40" s="46"/>
      <c r="OKB40" s="46"/>
      <c r="OKC40" s="46"/>
      <c r="OKD40" s="46"/>
      <c r="OKE40" s="46"/>
      <c r="OKF40" s="46"/>
      <c r="OKG40" s="46"/>
      <c r="OKH40" s="46"/>
      <c r="OKI40" s="46"/>
      <c r="OKJ40" s="46"/>
      <c r="OKK40" s="46"/>
      <c r="OKL40" s="46"/>
      <c r="OKM40" s="46"/>
      <c r="OKN40" s="46"/>
      <c r="OKO40" s="46"/>
      <c r="OKP40" s="46"/>
      <c r="OKQ40" s="46"/>
      <c r="OKR40" s="46"/>
      <c r="OKS40" s="46"/>
      <c r="OKT40" s="46"/>
      <c r="OKU40" s="46"/>
      <c r="OKV40" s="46"/>
      <c r="OKW40" s="46"/>
      <c r="OKX40" s="46"/>
      <c r="OKY40" s="46"/>
      <c r="OKZ40" s="46"/>
      <c r="OLA40" s="46"/>
      <c r="OLB40" s="46"/>
      <c r="OLC40" s="46"/>
      <c r="OLD40" s="46"/>
      <c r="OLE40" s="46"/>
      <c r="OLF40" s="46"/>
      <c r="OLG40" s="46"/>
      <c r="OLH40" s="46"/>
      <c r="OLI40" s="46"/>
      <c r="OLJ40" s="46"/>
      <c r="OLK40" s="46"/>
      <c r="OLL40" s="46"/>
      <c r="OLM40" s="46"/>
      <c r="OLN40" s="46"/>
      <c r="OLO40" s="46"/>
      <c r="OLP40" s="46"/>
      <c r="OLQ40" s="46"/>
      <c r="OLR40" s="46"/>
      <c r="OLS40" s="46"/>
      <c r="OLT40" s="46"/>
      <c r="OLU40" s="46"/>
      <c r="OLV40" s="46"/>
      <c r="OLW40" s="46"/>
      <c r="OLX40" s="46"/>
      <c r="OLY40" s="46"/>
      <c r="OLZ40" s="46"/>
      <c r="OMA40" s="46"/>
      <c r="OMB40" s="46"/>
      <c r="OMC40" s="46"/>
      <c r="OMD40" s="46"/>
      <c r="OME40" s="46"/>
      <c r="OMF40" s="46"/>
      <c r="OMG40" s="46"/>
      <c r="OMH40" s="46"/>
      <c r="OMI40" s="46"/>
      <c r="OMJ40" s="46"/>
      <c r="OMK40" s="46"/>
      <c r="OML40" s="46"/>
      <c r="OMM40" s="46"/>
      <c r="OMN40" s="46"/>
      <c r="OMO40" s="46"/>
      <c r="OMP40" s="46"/>
      <c r="OMQ40" s="46"/>
      <c r="OMR40" s="46"/>
      <c r="OMS40" s="46"/>
      <c r="OMT40" s="46"/>
      <c r="OMU40" s="46"/>
      <c r="OMV40" s="46"/>
      <c r="OMW40" s="46"/>
      <c r="OMX40" s="46"/>
      <c r="OMY40" s="46"/>
      <c r="OMZ40" s="46"/>
      <c r="ONA40" s="46"/>
      <c r="ONB40" s="46"/>
      <c r="ONC40" s="46"/>
      <c r="OND40" s="46"/>
      <c r="ONE40" s="46"/>
      <c r="ONF40" s="46"/>
      <c r="ONG40" s="46"/>
      <c r="ONH40" s="46"/>
      <c r="ONI40" s="46"/>
      <c r="ONJ40" s="46"/>
      <c r="ONK40" s="46"/>
      <c r="ONL40" s="46"/>
      <c r="ONM40" s="46"/>
      <c r="ONN40" s="46"/>
      <c r="ONO40" s="46"/>
      <c r="ONP40" s="46"/>
      <c r="ONQ40" s="46"/>
      <c r="ONR40" s="46"/>
      <c r="ONS40" s="46"/>
      <c r="ONT40" s="46"/>
      <c r="ONU40" s="46"/>
      <c r="ONV40" s="46"/>
      <c r="ONW40" s="46"/>
      <c r="ONX40" s="46"/>
      <c r="ONY40" s="46"/>
      <c r="ONZ40" s="46"/>
      <c r="OOA40" s="46"/>
      <c r="OOB40" s="46"/>
      <c r="OOC40" s="46"/>
      <c r="OOD40" s="46"/>
      <c r="OOE40" s="46"/>
      <c r="OOF40" s="46"/>
      <c r="OOG40" s="46"/>
      <c r="OOH40" s="46"/>
      <c r="OOI40" s="46"/>
      <c r="OOJ40" s="46"/>
      <c r="OOK40" s="46"/>
      <c r="OOL40" s="46"/>
      <c r="OOM40" s="46"/>
      <c r="OON40" s="46"/>
      <c r="OOO40" s="46"/>
      <c r="OOP40" s="46"/>
      <c r="OOQ40" s="46"/>
      <c r="OOR40" s="46"/>
      <c r="OOS40" s="46"/>
      <c r="OOT40" s="46"/>
      <c r="OOU40" s="46"/>
      <c r="OOV40" s="46"/>
      <c r="OOW40" s="46"/>
      <c r="OOX40" s="46"/>
      <c r="OOY40" s="46"/>
      <c r="OOZ40" s="46"/>
      <c r="OPA40" s="46"/>
      <c r="OPB40" s="46"/>
      <c r="OPC40" s="46"/>
      <c r="OPD40" s="46"/>
      <c r="OPE40" s="46"/>
      <c r="OPF40" s="46"/>
      <c r="OPG40" s="46"/>
      <c r="OPH40" s="46"/>
      <c r="OPI40" s="46"/>
      <c r="OPJ40" s="46"/>
      <c r="OPK40" s="46"/>
      <c r="OPL40" s="46"/>
      <c r="OPM40" s="46"/>
      <c r="OPN40" s="46"/>
      <c r="OPO40" s="46"/>
      <c r="OPP40" s="46"/>
      <c r="OPQ40" s="46"/>
      <c r="OPR40" s="46"/>
      <c r="OPS40" s="46"/>
      <c r="OPT40" s="46"/>
      <c r="OPU40" s="46"/>
      <c r="OPV40" s="46"/>
      <c r="OPW40" s="46"/>
      <c r="OPX40" s="46"/>
      <c r="OPY40" s="46"/>
      <c r="OPZ40" s="46"/>
      <c r="OQA40" s="46"/>
      <c r="OQB40" s="46"/>
      <c r="OQC40" s="46"/>
      <c r="OQD40" s="46"/>
      <c r="OQE40" s="46"/>
      <c r="OQF40" s="46"/>
      <c r="OQG40" s="46"/>
      <c r="OQH40" s="46"/>
      <c r="OQI40" s="46"/>
      <c r="OQJ40" s="46"/>
      <c r="OQK40" s="46"/>
      <c r="OQL40" s="46"/>
      <c r="OQM40" s="46"/>
      <c r="OQN40" s="46"/>
      <c r="OQO40" s="46"/>
      <c r="OQP40" s="46"/>
      <c r="OQQ40" s="46"/>
      <c r="OQR40" s="46"/>
      <c r="OQS40" s="46"/>
      <c r="OQT40" s="46"/>
      <c r="OQU40" s="46"/>
      <c r="OQV40" s="46"/>
      <c r="OQW40" s="46"/>
      <c r="OQX40" s="46"/>
      <c r="OQY40" s="46"/>
      <c r="OQZ40" s="46"/>
      <c r="ORA40" s="46"/>
      <c r="ORB40" s="46"/>
      <c r="ORC40" s="46"/>
      <c r="ORD40" s="46"/>
      <c r="ORE40" s="46"/>
      <c r="ORF40" s="46"/>
      <c r="ORG40" s="46"/>
      <c r="ORH40" s="46"/>
      <c r="ORI40" s="46"/>
      <c r="ORJ40" s="46"/>
      <c r="ORK40" s="46"/>
      <c r="ORL40" s="46"/>
      <c r="ORM40" s="46"/>
      <c r="ORN40" s="46"/>
      <c r="ORO40" s="46"/>
      <c r="ORP40" s="46"/>
      <c r="ORQ40" s="46"/>
      <c r="ORR40" s="46"/>
      <c r="ORS40" s="46"/>
      <c r="ORT40" s="46"/>
      <c r="ORU40" s="46"/>
      <c r="ORV40" s="46"/>
      <c r="ORW40" s="46"/>
      <c r="ORX40" s="46"/>
      <c r="ORY40" s="46"/>
      <c r="ORZ40" s="46"/>
      <c r="OSA40" s="46"/>
      <c r="OSB40" s="46"/>
      <c r="OSC40" s="46"/>
      <c r="OSD40" s="46"/>
      <c r="OSE40" s="46"/>
      <c r="OSF40" s="46"/>
      <c r="OSG40" s="46"/>
      <c r="OSH40" s="46"/>
      <c r="OSI40" s="46"/>
      <c r="OSJ40" s="46"/>
      <c r="OSK40" s="46"/>
      <c r="OSL40" s="46"/>
      <c r="OSM40" s="46"/>
      <c r="OSN40" s="46"/>
      <c r="OSO40" s="46"/>
      <c r="OSP40" s="46"/>
      <c r="OSQ40" s="46"/>
      <c r="OSR40" s="46"/>
      <c r="OSS40" s="46"/>
      <c r="OST40" s="46"/>
      <c r="OSU40" s="46"/>
      <c r="OSV40" s="46"/>
      <c r="OSW40" s="46"/>
      <c r="OSX40" s="46"/>
      <c r="OSY40" s="46"/>
      <c r="OSZ40" s="46"/>
      <c r="OTA40" s="46"/>
      <c r="OTB40" s="46"/>
      <c r="OTC40" s="46"/>
      <c r="OTD40" s="46"/>
      <c r="OTE40" s="46"/>
      <c r="OTF40" s="46"/>
      <c r="OTG40" s="46"/>
      <c r="OTH40" s="46"/>
      <c r="OTI40" s="46"/>
      <c r="OTJ40" s="46"/>
      <c r="OTK40" s="46"/>
      <c r="OTL40" s="46"/>
      <c r="OTM40" s="46"/>
      <c r="OTN40" s="46"/>
      <c r="OTO40" s="46"/>
      <c r="OTP40" s="46"/>
      <c r="OTQ40" s="46"/>
      <c r="OTR40" s="46"/>
      <c r="OTS40" s="46"/>
      <c r="OTT40" s="46"/>
      <c r="OTU40" s="46"/>
      <c r="OTV40" s="46"/>
      <c r="OTW40" s="46"/>
      <c r="OTX40" s="46"/>
      <c r="OTY40" s="46"/>
      <c r="OTZ40" s="46"/>
      <c r="OUA40" s="46"/>
      <c r="OUB40" s="46"/>
      <c r="OUC40" s="46"/>
      <c r="OUD40" s="46"/>
      <c r="OUE40" s="46"/>
      <c r="OUF40" s="46"/>
      <c r="OUG40" s="46"/>
      <c r="OUH40" s="46"/>
      <c r="OUI40" s="46"/>
      <c r="OUJ40" s="46"/>
      <c r="OUK40" s="46"/>
      <c r="OUL40" s="46"/>
      <c r="OUM40" s="46"/>
      <c r="OUN40" s="46"/>
      <c r="OUO40" s="46"/>
      <c r="OUP40" s="46"/>
      <c r="OUQ40" s="46"/>
      <c r="OUR40" s="46"/>
      <c r="OUS40" s="46"/>
      <c r="OUT40" s="46"/>
      <c r="OUU40" s="46"/>
      <c r="OUV40" s="46"/>
      <c r="OUW40" s="46"/>
      <c r="OUX40" s="46"/>
      <c r="OUY40" s="46"/>
      <c r="OUZ40" s="46"/>
      <c r="OVA40" s="46"/>
      <c r="OVB40" s="46"/>
      <c r="OVC40" s="46"/>
      <c r="OVD40" s="46"/>
      <c r="OVE40" s="46"/>
      <c r="OVF40" s="46"/>
      <c r="OVG40" s="46"/>
      <c r="OVH40" s="46"/>
      <c r="OVI40" s="46"/>
      <c r="OVJ40" s="46"/>
      <c r="OVK40" s="46"/>
      <c r="OVL40" s="46"/>
      <c r="OVM40" s="46"/>
      <c r="OVN40" s="46"/>
      <c r="OVO40" s="46"/>
      <c r="OVP40" s="46"/>
      <c r="OVQ40" s="46"/>
      <c r="OVR40" s="46"/>
      <c r="OVS40" s="46"/>
      <c r="OVT40" s="46"/>
      <c r="OVU40" s="46"/>
      <c r="OVV40" s="46"/>
      <c r="OVW40" s="46"/>
      <c r="OVX40" s="46"/>
      <c r="OVY40" s="46"/>
      <c r="OVZ40" s="46"/>
      <c r="OWA40" s="46"/>
      <c r="OWB40" s="46"/>
      <c r="OWC40" s="46"/>
      <c r="OWD40" s="46"/>
      <c r="OWE40" s="46"/>
      <c r="OWF40" s="46"/>
      <c r="OWG40" s="46"/>
      <c r="OWH40" s="46"/>
      <c r="OWI40" s="46"/>
      <c r="OWJ40" s="46"/>
      <c r="OWK40" s="46"/>
      <c r="OWL40" s="46"/>
      <c r="OWM40" s="46"/>
      <c r="OWN40" s="46"/>
      <c r="OWO40" s="46"/>
      <c r="OWP40" s="46"/>
      <c r="OWQ40" s="46"/>
      <c r="OWR40" s="46"/>
      <c r="OWS40" s="46"/>
      <c r="OWT40" s="46"/>
      <c r="OWU40" s="46"/>
      <c r="OWV40" s="46"/>
      <c r="OWW40" s="46"/>
      <c r="OWX40" s="46"/>
      <c r="OWY40" s="46"/>
      <c r="OWZ40" s="46"/>
      <c r="OXA40" s="46"/>
      <c r="OXB40" s="46"/>
      <c r="OXC40" s="46"/>
      <c r="OXD40" s="46"/>
      <c r="OXE40" s="46"/>
      <c r="OXF40" s="46"/>
      <c r="OXG40" s="46"/>
      <c r="OXH40" s="46"/>
      <c r="OXI40" s="46"/>
      <c r="OXJ40" s="46"/>
      <c r="OXK40" s="46"/>
      <c r="OXL40" s="46"/>
      <c r="OXM40" s="46"/>
      <c r="OXN40" s="46"/>
      <c r="OXO40" s="46"/>
      <c r="OXP40" s="46"/>
      <c r="OXQ40" s="46"/>
      <c r="OXR40" s="46"/>
      <c r="OXS40" s="46"/>
      <c r="OXT40" s="46"/>
      <c r="OXU40" s="46"/>
      <c r="OXV40" s="46"/>
      <c r="OXW40" s="46"/>
      <c r="OXX40" s="46"/>
      <c r="OXY40" s="46"/>
      <c r="OXZ40" s="46"/>
      <c r="OYA40" s="46"/>
      <c r="OYB40" s="46"/>
      <c r="OYC40" s="46"/>
      <c r="OYD40" s="46"/>
      <c r="OYE40" s="46"/>
      <c r="OYF40" s="46"/>
      <c r="OYG40" s="46"/>
      <c r="OYH40" s="46"/>
      <c r="OYI40" s="46"/>
      <c r="OYJ40" s="46"/>
      <c r="OYK40" s="46"/>
      <c r="OYL40" s="46"/>
      <c r="OYM40" s="46"/>
      <c r="OYN40" s="46"/>
      <c r="OYO40" s="46"/>
      <c r="OYP40" s="46"/>
      <c r="OYQ40" s="46"/>
      <c r="OYR40" s="46"/>
      <c r="OYS40" s="46"/>
      <c r="OYT40" s="46"/>
      <c r="OYU40" s="46"/>
      <c r="OYV40" s="46"/>
      <c r="OYW40" s="46"/>
      <c r="OYX40" s="46"/>
      <c r="OYY40" s="46"/>
      <c r="OYZ40" s="46"/>
      <c r="OZA40" s="46"/>
      <c r="OZB40" s="46"/>
      <c r="OZC40" s="46"/>
      <c r="OZD40" s="46"/>
      <c r="OZE40" s="46"/>
      <c r="OZF40" s="46"/>
      <c r="OZG40" s="46"/>
      <c r="OZH40" s="46"/>
      <c r="OZI40" s="46"/>
      <c r="OZJ40" s="46"/>
      <c r="OZK40" s="46"/>
      <c r="OZL40" s="46"/>
      <c r="OZM40" s="46"/>
      <c r="OZN40" s="46"/>
      <c r="OZO40" s="46"/>
      <c r="OZP40" s="46"/>
      <c r="OZQ40" s="46"/>
      <c r="OZR40" s="46"/>
      <c r="OZS40" s="46"/>
      <c r="OZT40" s="46"/>
      <c r="OZU40" s="46"/>
      <c r="OZV40" s="46"/>
      <c r="OZW40" s="46"/>
      <c r="OZX40" s="46"/>
      <c r="OZY40" s="46"/>
      <c r="OZZ40" s="46"/>
      <c r="PAA40" s="46"/>
      <c r="PAB40" s="46"/>
      <c r="PAC40" s="46"/>
      <c r="PAD40" s="46"/>
      <c r="PAE40" s="46"/>
      <c r="PAF40" s="46"/>
      <c r="PAG40" s="46"/>
      <c r="PAH40" s="46"/>
      <c r="PAI40" s="46"/>
      <c r="PAJ40" s="46"/>
      <c r="PAK40" s="46"/>
      <c r="PAL40" s="46"/>
      <c r="PAM40" s="46"/>
      <c r="PAN40" s="46"/>
      <c r="PAO40" s="46"/>
      <c r="PAP40" s="46"/>
      <c r="PAQ40" s="46"/>
      <c r="PAR40" s="46"/>
      <c r="PAS40" s="46"/>
      <c r="PAT40" s="46"/>
      <c r="PAU40" s="46"/>
      <c r="PAV40" s="46"/>
      <c r="PAW40" s="46"/>
      <c r="PAX40" s="46"/>
      <c r="PAY40" s="46"/>
      <c r="PAZ40" s="46"/>
      <c r="PBA40" s="46"/>
      <c r="PBB40" s="46"/>
      <c r="PBC40" s="46"/>
      <c r="PBD40" s="46"/>
      <c r="PBE40" s="46"/>
      <c r="PBF40" s="46"/>
      <c r="PBG40" s="46"/>
      <c r="PBH40" s="46"/>
      <c r="PBI40" s="46"/>
      <c r="PBJ40" s="46"/>
      <c r="PBK40" s="46"/>
      <c r="PBL40" s="46"/>
      <c r="PBM40" s="46"/>
      <c r="PBN40" s="46"/>
      <c r="PBO40" s="46"/>
      <c r="PBP40" s="46"/>
      <c r="PBQ40" s="46"/>
      <c r="PBR40" s="46"/>
      <c r="PBS40" s="46"/>
      <c r="PBT40" s="46"/>
      <c r="PBU40" s="46"/>
      <c r="PBV40" s="46"/>
      <c r="PBW40" s="46"/>
      <c r="PBX40" s="46"/>
      <c r="PBY40" s="46"/>
      <c r="PBZ40" s="46"/>
      <c r="PCA40" s="46"/>
      <c r="PCB40" s="46"/>
      <c r="PCC40" s="46"/>
      <c r="PCD40" s="46"/>
      <c r="PCE40" s="46"/>
      <c r="PCF40" s="46"/>
      <c r="PCG40" s="46"/>
      <c r="PCH40" s="46"/>
      <c r="PCI40" s="46"/>
      <c r="PCJ40" s="46"/>
      <c r="PCK40" s="46"/>
      <c r="PCL40" s="46"/>
      <c r="PCM40" s="46"/>
      <c r="PCN40" s="46"/>
      <c r="PCO40" s="46"/>
      <c r="PCP40" s="46"/>
      <c r="PCQ40" s="46"/>
      <c r="PCR40" s="46"/>
      <c r="PCS40" s="46"/>
      <c r="PCT40" s="46"/>
      <c r="PCU40" s="46"/>
      <c r="PCV40" s="46"/>
      <c r="PCW40" s="46"/>
      <c r="PCX40" s="46"/>
      <c r="PCY40" s="46"/>
      <c r="PCZ40" s="46"/>
      <c r="PDA40" s="46"/>
      <c r="PDB40" s="46"/>
      <c r="PDC40" s="46"/>
      <c r="PDD40" s="46"/>
      <c r="PDE40" s="46"/>
      <c r="PDF40" s="46"/>
      <c r="PDG40" s="46"/>
      <c r="PDH40" s="46"/>
      <c r="PDI40" s="46"/>
      <c r="PDJ40" s="46"/>
      <c r="PDK40" s="46"/>
      <c r="PDL40" s="46"/>
      <c r="PDM40" s="46"/>
      <c r="PDN40" s="46"/>
      <c r="PDO40" s="46"/>
      <c r="PDP40" s="46"/>
      <c r="PDQ40" s="46"/>
      <c r="PDR40" s="46"/>
      <c r="PDS40" s="46"/>
      <c r="PDT40" s="46"/>
      <c r="PDU40" s="46"/>
      <c r="PDV40" s="46"/>
      <c r="PDW40" s="46"/>
      <c r="PDX40" s="46"/>
      <c r="PDY40" s="46"/>
      <c r="PDZ40" s="46"/>
      <c r="PEA40" s="46"/>
      <c r="PEB40" s="46"/>
      <c r="PEC40" s="46"/>
      <c r="PED40" s="46"/>
      <c r="PEE40" s="46"/>
      <c r="PEF40" s="46"/>
      <c r="PEG40" s="46"/>
      <c r="PEH40" s="46"/>
      <c r="PEI40" s="46"/>
      <c r="PEJ40" s="46"/>
      <c r="PEK40" s="46"/>
      <c r="PEL40" s="46"/>
      <c r="PEM40" s="46"/>
      <c r="PEN40" s="46"/>
      <c r="PEO40" s="46"/>
      <c r="PEP40" s="46"/>
      <c r="PEQ40" s="46"/>
      <c r="PER40" s="46"/>
      <c r="PES40" s="46"/>
      <c r="PET40" s="46"/>
      <c r="PEU40" s="46"/>
      <c r="PEV40" s="46"/>
      <c r="PEW40" s="46"/>
      <c r="PEX40" s="46"/>
      <c r="PEY40" s="46"/>
      <c r="PEZ40" s="46"/>
      <c r="PFA40" s="46"/>
      <c r="PFB40" s="46"/>
      <c r="PFC40" s="46"/>
      <c r="PFD40" s="46"/>
      <c r="PFE40" s="46"/>
      <c r="PFF40" s="46"/>
      <c r="PFG40" s="46"/>
      <c r="PFH40" s="46"/>
      <c r="PFI40" s="46"/>
      <c r="PFJ40" s="46"/>
      <c r="PFK40" s="46"/>
      <c r="PFL40" s="46"/>
      <c r="PFM40" s="46"/>
      <c r="PFN40" s="46"/>
      <c r="PFO40" s="46"/>
      <c r="PFP40" s="46"/>
      <c r="PFQ40" s="46"/>
      <c r="PFR40" s="46"/>
      <c r="PFS40" s="46"/>
      <c r="PFT40" s="46"/>
      <c r="PFU40" s="46"/>
      <c r="PFV40" s="46"/>
      <c r="PFW40" s="46"/>
      <c r="PFX40" s="46"/>
      <c r="PFY40" s="46"/>
      <c r="PFZ40" s="46"/>
      <c r="PGA40" s="46"/>
      <c r="PGB40" s="46"/>
      <c r="PGC40" s="46"/>
      <c r="PGD40" s="46"/>
      <c r="PGE40" s="46"/>
      <c r="PGF40" s="46"/>
      <c r="PGG40" s="46"/>
      <c r="PGH40" s="46"/>
      <c r="PGI40" s="46"/>
      <c r="PGJ40" s="46"/>
      <c r="PGK40" s="46"/>
      <c r="PGL40" s="46"/>
      <c r="PGM40" s="46"/>
      <c r="PGN40" s="46"/>
      <c r="PGO40" s="46"/>
      <c r="PGP40" s="46"/>
      <c r="PGQ40" s="46"/>
      <c r="PGR40" s="46"/>
      <c r="PGS40" s="46"/>
      <c r="PGT40" s="46"/>
      <c r="PGU40" s="46"/>
      <c r="PGV40" s="46"/>
      <c r="PGW40" s="46"/>
      <c r="PGX40" s="46"/>
      <c r="PGY40" s="46"/>
      <c r="PGZ40" s="46"/>
      <c r="PHA40" s="46"/>
      <c r="PHB40" s="46"/>
      <c r="PHC40" s="46"/>
      <c r="PHD40" s="46"/>
      <c r="PHE40" s="46"/>
      <c r="PHF40" s="46"/>
      <c r="PHG40" s="46"/>
      <c r="PHH40" s="46"/>
      <c r="PHI40" s="46"/>
      <c r="PHJ40" s="46"/>
      <c r="PHK40" s="46"/>
      <c r="PHL40" s="46"/>
      <c r="PHM40" s="46"/>
      <c r="PHN40" s="46"/>
      <c r="PHO40" s="46"/>
      <c r="PHP40" s="46"/>
      <c r="PHQ40" s="46"/>
      <c r="PHR40" s="46"/>
      <c r="PHS40" s="46"/>
      <c r="PHT40" s="46"/>
      <c r="PHU40" s="46"/>
      <c r="PHV40" s="46"/>
      <c r="PHW40" s="46"/>
      <c r="PHX40" s="46"/>
      <c r="PHY40" s="46"/>
      <c r="PHZ40" s="46"/>
      <c r="PIA40" s="46"/>
      <c r="PIB40" s="46"/>
      <c r="PIC40" s="46"/>
      <c r="PID40" s="46"/>
      <c r="PIE40" s="46"/>
      <c r="PIF40" s="46"/>
      <c r="PIG40" s="46"/>
      <c r="PIH40" s="46"/>
      <c r="PII40" s="46"/>
      <c r="PIJ40" s="46"/>
      <c r="PIK40" s="46"/>
      <c r="PIL40" s="46"/>
      <c r="PIM40" s="46"/>
      <c r="PIN40" s="46"/>
      <c r="PIO40" s="46"/>
      <c r="PIP40" s="46"/>
      <c r="PIQ40" s="46"/>
      <c r="PIR40" s="46"/>
      <c r="PIS40" s="46"/>
      <c r="PIT40" s="46"/>
      <c r="PIU40" s="46"/>
      <c r="PIV40" s="46"/>
      <c r="PIW40" s="46"/>
      <c r="PIX40" s="46"/>
      <c r="PIY40" s="46"/>
      <c r="PIZ40" s="46"/>
      <c r="PJA40" s="46"/>
      <c r="PJB40" s="46"/>
      <c r="PJC40" s="46"/>
      <c r="PJD40" s="46"/>
      <c r="PJE40" s="46"/>
      <c r="PJF40" s="46"/>
      <c r="PJG40" s="46"/>
      <c r="PJH40" s="46"/>
      <c r="PJI40" s="46"/>
      <c r="PJJ40" s="46"/>
      <c r="PJK40" s="46"/>
      <c r="PJL40" s="46"/>
      <c r="PJM40" s="46"/>
      <c r="PJN40" s="46"/>
      <c r="PJO40" s="46"/>
      <c r="PJP40" s="46"/>
      <c r="PJQ40" s="46"/>
      <c r="PJR40" s="46"/>
      <c r="PJS40" s="46"/>
      <c r="PJT40" s="46"/>
      <c r="PJU40" s="46"/>
      <c r="PJV40" s="46"/>
      <c r="PJW40" s="46"/>
      <c r="PJX40" s="46"/>
      <c r="PJY40" s="46"/>
      <c r="PJZ40" s="46"/>
      <c r="PKA40" s="46"/>
      <c r="PKB40" s="46"/>
      <c r="PKC40" s="46"/>
      <c r="PKD40" s="46"/>
      <c r="PKE40" s="46"/>
      <c r="PKF40" s="46"/>
      <c r="PKG40" s="46"/>
      <c r="PKH40" s="46"/>
      <c r="PKI40" s="46"/>
      <c r="PKJ40" s="46"/>
      <c r="PKK40" s="46"/>
      <c r="PKL40" s="46"/>
      <c r="PKM40" s="46"/>
      <c r="PKN40" s="46"/>
      <c r="PKO40" s="46"/>
      <c r="PKP40" s="46"/>
      <c r="PKQ40" s="46"/>
      <c r="PKR40" s="46"/>
      <c r="PKS40" s="46"/>
      <c r="PKT40" s="46"/>
      <c r="PKU40" s="46"/>
      <c r="PKV40" s="46"/>
      <c r="PKW40" s="46"/>
      <c r="PKX40" s="46"/>
      <c r="PKY40" s="46"/>
      <c r="PKZ40" s="46"/>
      <c r="PLA40" s="46"/>
      <c r="PLB40" s="46"/>
      <c r="PLC40" s="46"/>
      <c r="PLD40" s="46"/>
      <c r="PLE40" s="46"/>
      <c r="PLF40" s="46"/>
      <c r="PLG40" s="46"/>
      <c r="PLH40" s="46"/>
      <c r="PLI40" s="46"/>
      <c r="PLJ40" s="46"/>
      <c r="PLK40" s="46"/>
      <c r="PLL40" s="46"/>
      <c r="PLM40" s="46"/>
      <c r="PLN40" s="46"/>
      <c r="PLO40" s="46"/>
      <c r="PLP40" s="46"/>
      <c r="PLQ40" s="46"/>
      <c r="PLR40" s="46"/>
      <c r="PLS40" s="46"/>
      <c r="PLT40" s="46"/>
      <c r="PLU40" s="46"/>
      <c r="PLV40" s="46"/>
      <c r="PLW40" s="46"/>
      <c r="PLX40" s="46"/>
      <c r="PLY40" s="46"/>
      <c r="PLZ40" s="46"/>
      <c r="PMA40" s="46"/>
      <c r="PMB40" s="46"/>
      <c r="PMC40" s="46"/>
      <c r="PMD40" s="46"/>
      <c r="PME40" s="46"/>
      <c r="PMF40" s="46"/>
      <c r="PMG40" s="46"/>
      <c r="PMH40" s="46"/>
      <c r="PMI40" s="46"/>
      <c r="PMJ40" s="46"/>
      <c r="PMK40" s="46"/>
      <c r="PML40" s="46"/>
      <c r="PMM40" s="46"/>
      <c r="PMN40" s="46"/>
      <c r="PMO40" s="46"/>
      <c r="PMP40" s="46"/>
      <c r="PMQ40" s="46"/>
      <c r="PMR40" s="46"/>
      <c r="PMS40" s="46"/>
      <c r="PMT40" s="46"/>
      <c r="PMU40" s="46"/>
      <c r="PMV40" s="46"/>
      <c r="PMW40" s="46"/>
      <c r="PMX40" s="46"/>
      <c r="PMY40" s="46"/>
      <c r="PMZ40" s="46"/>
      <c r="PNA40" s="46"/>
      <c r="PNB40" s="46"/>
      <c r="PNC40" s="46"/>
      <c r="PND40" s="46"/>
      <c r="PNE40" s="46"/>
      <c r="PNF40" s="46"/>
      <c r="PNG40" s="46"/>
      <c r="PNH40" s="46"/>
      <c r="PNI40" s="46"/>
      <c r="PNJ40" s="46"/>
      <c r="PNK40" s="46"/>
      <c r="PNL40" s="46"/>
      <c r="PNM40" s="46"/>
      <c r="PNN40" s="46"/>
      <c r="PNO40" s="46"/>
      <c r="PNP40" s="46"/>
      <c r="PNQ40" s="46"/>
      <c r="PNR40" s="46"/>
      <c r="PNS40" s="46"/>
      <c r="PNT40" s="46"/>
      <c r="PNU40" s="46"/>
      <c r="PNV40" s="46"/>
      <c r="PNW40" s="46"/>
      <c r="PNX40" s="46"/>
      <c r="PNY40" s="46"/>
      <c r="PNZ40" s="46"/>
      <c r="POA40" s="46"/>
      <c r="POB40" s="46"/>
      <c r="POC40" s="46"/>
      <c r="POD40" s="46"/>
      <c r="POE40" s="46"/>
      <c r="POF40" s="46"/>
      <c r="POG40" s="46"/>
      <c r="POH40" s="46"/>
      <c r="POI40" s="46"/>
      <c r="POJ40" s="46"/>
      <c r="POK40" s="46"/>
      <c r="POL40" s="46"/>
      <c r="POM40" s="46"/>
      <c r="PON40" s="46"/>
      <c r="POO40" s="46"/>
      <c r="POP40" s="46"/>
      <c r="POQ40" s="46"/>
      <c r="POR40" s="46"/>
      <c r="POS40" s="46"/>
      <c r="POT40" s="46"/>
      <c r="POU40" s="46"/>
      <c r="POV40" s="46"/>
      <c r="POW40" s="46"/>
      <c r="POX40" s="46"/>
      <c r="POY40" s="46"/>
      <c r="POZ40" s="46"/>
      <c r="PPA40" s="46"/>
      <c r="PPB40" s="46"/>
      <c r="PPC40" s="46"/>
      <c r="PPD40" s="46"/>
      <c r="PPE40" s="46"/>
      <c r="PPF40" s="46"/>
      <c r="PPG40" s="46"/>
      <c r="PPH40" s="46"/>
      <c r="PPI40" s="46"/>
      <c r="PPJ40" s="46"/>
      <c r="PPK40" s="46"/>
      <c r="PPL40" s="46"/>
      <c r="PPM40" s="46"/>
      <c r="PPN40" s="46"/>
      <c r="PPO40" s="46"/>
      <c r="PPP40" s="46"/>
      <c r="PPQ40" s="46"/>
      <c r="PPR40" s="46"/>
      <c r="PPS40" s="46"/>
      <c r="PPT40" s="46"/>
      <c r="PPU40" s="46"/>
      <c r="PPV40" s="46"/>
      <c r="PPW40" s="46"/>
      <c r="PPX40" s="46"/>
      <c r="PPY40" s="46"/>
      <c r="PPZ40" s="46"/>
      <c r="PQA40" s="46"/>
      <c r="PQB40" s="46"/>
      <c r="PQC40" s="46"/>
      <c r="PQD40" s="46"/>
      <c r="PQE40" s="46"/>
      <c r="PQF40" s="46"/>
      <c r="PQG40" s="46"/>
      <c r="PQH40" s="46"/>
      <c r="PQI40" s="46"/>
      <c r="PQJ40" s="46"/>
      <c r="PQK40" s="46"/>
      <c r="PQL40" s="46"/>
      <c r="PQM40" s="46"/>
      <c r="PQN40" s="46"/>
      <c r="PQO40" s="46"/>
      <c r="PQP40" s="46"/>
      <c r="PQQ40" s="46"/>
      <c r="PQR40" s="46"/>
      <c r="PQS40" s="46"/>
      <c r="PQT40" s="46"/>
      <c r="PQU40" s="46"/>
      <c r="PQV40" s="46"/>
      <c r="PQW40" s="46"/>
      <c r="PQX40" s="46"/>
      <c r="PQY40" s="46"/>
      <c r="PQZ40" s="46"/>
      <c r="PRA40" s="46"/>
      <c r="PRB40" s="46"/>
      <c r="PRC40" s="46"/>
      <c r="PRD40" s="46"/>
      <c r="PRE40" s="46"/>
      <c r="PRF40" s="46"/>
      <c r="PRG40" s="46"/>
      <c r="PRH40" s="46"/>
      <c r="PRI40" s="46"/>
      <c r="PRJ40" s="46"/>
      <c r="PRK40" s="46"/>
      <c r="PRL40" s="46"/>
      <c r="PRM40" s="46"/>
      <c r="PRN40" s="46"/>
      <c r="PRO40" s="46"/>
      <c r="PRP40" s="46"/>
      <c r="PRQ40" s="46"/>
      <c r="PRR40" s="46"/>
      <c r="PRS40" s="46"/>
      <c r="PRT40" s="46"/>
      <c r="PRU40" s="46"/>
      <c r="PRV40" s="46"/>
      <c r="PRW40" s="46"/>
      <c r="PRX40" s="46"/>
      <c r="PRY40" s="46"/>
      <c r="PRZ40" s="46"/>
      <c r="PSA40" s="46"/>
      <c r="PSB40" s="46"/>
      <c r="PSC40" s="46"/>
      <c r="PSD40" s="46"/>
      <c r="PSE40" s="46"/>
      <c r="PSF40" s="46"/>
      <c r="PSG40" s="46"/>
      <c r="PSH40" s="46"/>
      <c r="PSI40" s="46"/>
      <c r="PSJ40" s="46"/>
      <c r="PSK40" s="46"/>
      <c r="PSL40" s="46"/>
      <c r="PSM40" s="46"/>
      <c r="PSN40" s="46"/>
      <c r="PSO40" s="46"/>
      <c r="PSP40" s="46"/>
      <c r="PSQ40" s="46"/>
      <c r="PSR40" s="46"/>
      <c r="PSS40" s="46"/>
      <c r="PST40" s="46"/>
      <c r="PSU40" s="46"/>
      <c r="PSV40" s="46"/>
      <c r="PSW40" s="46"/>
      <c r="PSX40" s="46"/>
      <c r="PSY40" s="46"/>
      <c r="PSZ40" s="46"/>
      <c r="PTA40" s="46"/>
      <c r="PTB40" s="46"/>
      <c r="PTC40" s="46"/>
      <c r="PTD40" s="46"/>
      <c r="PTE40" s="46"/>
      <c r="PTF40" s="46"/>
      <c r="PTG40" s="46"/>
      <c r="PTH40" s="46"/>
      <c r="PTI40" s="46"/>
      <c r="PTJ40" s="46"/>
      <c r="PTK40" s="46"/>
      <c r="PTL40" s="46"/>
      <c r="PTM40" s="46"/>
      <c r="PTN40" s="46"/>
      <c r="PTO40" s="46"/>
      <c r="PTP40" s="46"/>
      <c r="PTQ40" s="46"/>
      <c r="PTR40" s="46"/>
      <c r="PTS40" s="46"/>
      <c r="PTT40" s="46"/>
      <c r="PTU40" s="46"/>
      <c r="PTV40" s="46"/>
      <c r="PTW40" s="46"/>
      <c r="PTX40" s="46"/>
      <c r="PTY40" s="46"/>
      <c r="PTZ40" s="46"/>
      <c r="PUA40" s="46"/>
      <c r="PUB40" s="46"/>
      <c r="PUC40" s="46"/>
      <c r="PUD40" s="46"/>
      <c r="PUE40" s="46"/>
      <c r="PUF40" s="46"/>
      <c r="PUG40" s="46"/>
      <c r="PUH40" s="46"/>
      <c r="PUI40" s="46"/>
      <c r="PUJ40" s="46"/>
      <c r="PUK40" s="46"/>
      <c r="PUL40" s="46"/>
      <c r="PUM40" s="46"/>
      <c r="PUN40" s="46"/>
      <c r="PUO40" s="46"/>
      <c r="PUP40" s="46"/>
      <c r="PUQ40" s="46"/>
      <c r="PUR40" s="46"/>
      <c r="PUS40" s="46"/>
      <c r="PUT40" s="46"/>
      <c r="PUU40" s="46"/>
      <c r="PUV40" s="46"/>
      <c r="PUW40" s="46"/>
      <c r="PUX40" s="46"/>
      <c r="PUY40" s="46"/>
      <c r="PUZ40" s="46"/>
      <c r="PVA40" s="46"/>
      <c r="PVB40" s="46"/>
      <c r="PVC40" s="46"/>
      <c r="PVD40" s="46"/>
      <c r="PVE40" s="46"/>
      <c r="PVF40" s="46"/>
      <c r="PVG40" s="46"/>
      <c r="PVH40" s="46"/>
      <c r="PVI40" s="46"/>
      <c r="PVJ40" s="46"/>
      <c r="PVK40" s="46"/>
      <c r="PVL40" s="46"/>
      <c r="PVM40" s="46"/>
      <c r="PVN40" s="46"/>
      <c r="PVO40" s="46"/>
      <c r="PVP40" s="46"/>
      <c r="PVQ40" s="46"/>
      <c r="PVR40" s="46"/>
      <c r="PVS40" s="46"/>
      <c r="PVT40" s="46"/>
      <c r="PVU40" s="46"/>
      <c r="PVV40" s="46"/>
      <c r="PVW40" s="46"/>
      <c r="PVX40" s="46"/>
      <c r="PVY40" s="46"/>
      <c r="PVZ40" s="46"/>
      <c r="PWA40" s="46"/>
      <c r="PWB40" s="46"/>
      <c r="PWC40" s="46"/>
      <c r="PWD40" s="46"/>
      <c r="PWE40" s="46"/>
      <c r="PWF40" s="46"/>
      <c r="PWG40" s="46"/>
      <c r="PWH40" s="46"/>
      <c r="PWI40" s="46"/>
      <c r="PWJ40" s="46"/>
      <c r="PWK40" s="46"/>
      <c r="PWL40" s="46"/>
      <c r="PWM40" s="46"/>
      <c r="PWN40" s="46"/>
      <c r="PWO40" s="46"/>
      <c r="PWP40" s="46"/>
      <c r="PWQ40" s="46"/>
      <c r="PWR40" s="46"/>
      <c r="PWS40" s="46"/>
      <c r="PWT40" s="46"/>
      <c r="PWU40" s="46"/>
      <c r="PWV40" s="46"/>
      <c r="PWW40" s="46"/>
      <c r="PWX40" s="46"/>
      <c r="PWY40" s="46"/>
      <c r="PWZ40" s="46"/>
      <c r="PXA40" s="46"/>
      <c r="PXB40" s="46"/>
      <c r="PXC40" s="46"/>
      <c r="PXD40" s="46"/>
      <c r="PXE40" s="46"/>
      <c r="PXF40" s="46"/>
      <c r="PXG40" s="46"/>
      <c r="PXH40" s="46"/>
      <c r="PXI40" s="46"/>
      <c r="PXJ40" s="46"/>
      <c r="PXK40" s="46"/>
      <c r="PXL40" s="46"/>
      <c r="PXM40" s="46"/>
      <c r="PXN40" s="46"/>
      <c r="PXO40" s="46"/>
      <c r="PXP40" s="46"/>
      <c r="PXQ40" s="46"/>
      <c r="PXR40" s="46"/>
      <c r="PXS40" s="46"/>
      <c r="PXT40" s="46"/>
      <c r="PXU40" s="46"/>
      <c r="PXV40" s="46"/>
      <c r="PXW40" s="46"/>
      <c r="PXX40" s="46"/>
      <c r="PXY40" s="46"/>
      <c r="PXZ40" s="46"/>
      <c r="PYA40" s="46"/>
      <c r="PYB40" s="46"/>
      <c r="PYC40" s="46"/>
      <c r="PYD40" s="46"/>
      <c r="PYE40" s="46"/>
      <c r="PYF40" s="46"/>
      <c r="PYG40" s="46"/>
      <c r="PYH40" s="46"/>
      <c r="PYI40" s="46"/>
      <c r="PYJ40" s="46"/>
      <c r="PYK40" s="46"/>
      <c r="PYL40" s="46"/>
      <c r="PYM40" s="46"/>
      <c r="PYN40" s="46"/>
      <c r="PYO40" s="46"/>
      <c r="PYP40" s="46"/>
      <c r="PYQ40" s="46"/>
      <c r="PYR40" s="46"/>
      <c r="PYS40" s="46"/>
      <c r="PYT40" s="46"/>
      <c r="PYU40" s="46"/>
      <c r="PYV40" s="46"/>
      <c r="PYW40" s="46"/>
      <c r="PYX40" s="46"/>
      <c r="PYY40" s="46"/>
      <c r="PYZ40" s="46"/>
      <c r="PZA40" s="46"/>
      <c r="PZB40" s="46"/>
      <c r="PZC40" s="46"/>
      <c r="PZD40" s="46"/>
      <c r="PZE40" s="46"/>
      <c r="PZF40" s="46"/>
      <c r="PZG40" s="46"/>
      <c r="PZH40" s="46"/>
      <c r="PZI40" s="46"/>
      <c r="PZJ40" s="46"/>
      <c r="PZK40" s="46"/>
      <c r="PZL40" s="46"/>
      <c r="PZM40" s="46"/>
      <c r="PZN40" s="46"/>
      <c r="PZO40" s="46"/>
      <c r="PZP40" s="46"/>
      <c r="PZQ40" s="46"/>
      <c r="PZR40" s="46"/>
      <c r="PZS40" s="46"/>
      <c r="PZT40" s="46"/>
      <c r="PZU40" s="46"/>
      <c r="PZV40" s="46"/>
      <c r="PZW40" s="46"/>
      <c r="PZX40" s="46"/>
      <c r="PZY40" s="46"/>
      <c r="PZZ40" s="46"/>
      <c r="QAA40" s="46"/>
      <c r="QAB40" s="46"/>
      <c r="QAC40" s="46"/>
      <c r="QAD40" s="46"/>
      <c r="QAE40" s="46"/>
      <c r="QAF40" s="46"/>
      <c r="QAG40" s="46"/>
      <c r="QAH40" s="46"/>
      <c r="QAI40" s="46"/>
      <c r="QAJ40" s="46"/>
      <c r="QAK40" s="46"/>
      <c r="QAL40" s="46"/>
      <c r="QAM40" s="46"/>
      <c r="QAN40" s="46"/>
      <c r="QAO40" s="46"/>
      <c r="QAP40" s="46"/>
      <c r="QAQ40" s="46"/>
      <c r="QAR40" s="46"/>
      <c r="QAS40" s="46"/>
      <c r="QAT40" s="46"/>
      <c r="QAU40" s="46"/>
      <c r="QAV40" s="46"/>
      <c r="QAW40" s="46"/>
      <c r="QAX40" s="46"/>
      <c r="QAY40" s="46"/>
      <c r="QAZ40" s="46"/>
      <c r="QBA40" s="46"/>
      <c r="QBB40" s="46"/>
      <c r="QBC40" s="46"/>
      <c r="QBD40" s="46"/>
      <c r="QBE40" s="46"/>
      <c r="QBF40" s="46"/>
      <c r="QBG40" s="46"/>
      <c r="QBH40" s="46"/>
      <c r="QBI40" s="46"/>
      <c r="QBJ40" s="46"/>
      <c r="QBK40" s="46"/>
      <c r="QBL40" s="46"/>
      <c r="QBM40" s="46"/>
      <c r="QBN40" s="46"/>
      <c r="QBO40" s="46"/>
      <c r="QBP40" s="46"/>
      <c r="QBQ40" s="46"/>
      <c r="QBR40" s="46"/>
      <c r="QBS40" s="46"/>
      <c r="QBT40" s="46"/>
      <c r="QBU40" s="46"/>
      <c r="QBV40" s="46"/>
      <c r="QBW40" s="46"/>
      <c r="QBX40" s="46"/>
      <c r="QBY40" s="46"/>
      <c r="QBZ40" s="46"/>
      <c r="QCA40" s="46"/>
      <c r="QCB40" s="46"/>
      <c r="QCC40" s="46"/>
      <c r="QCD40" s="46"/>
      <c r="QCE40" s="46"/>
      <c r="QCF40" s="46"/>
      <c r="QCG40" s="46"/>
      <c r="QCH40" s="46"/>
      <c r="QCI40" s="46"/>
      <c r="QCJ40" s="46"/>
      <c r="QCK40" s="46"/>
      <c r="QCL40" s="46"/>
      <c r="QCM40" s="46"/>
      <c r="QCN40" s="46"/>
      <c r="QCO40" s="46"/>
      <c r="QCP40" s="46"/>
      <c r="QCQ40" s="46"/>
      <c r="QCR40" s="46"/>
      <c r="QCS40" s="46"/>
      <c r="QCT40" s="46"/>
      <c r="QCU40" s="46"/>
      <c r="QCV40" s="46"/>
      <c r="QCW40" s="46"/>
      <c r="QCX40" s="46"/>
      <c r="QCY40" s="46"/>
      <c r="QCZ40" s="46"/>
      <c r="QDA40" s="46"/>
      <c r="QDB40" s="46"/>
      <c r="QDC40" s="46"/>
      <c r="QDD40" s="46"/>
      <c r="QDE40" s="46"/>
      <c r="QDF40" s="46"/>
      <c r="QDG40" s="46"/>
      <c r="QDH40" s="46"/>
      <c r="QDI40" s="46"/>
      <c r="QDJ40" s="46"/>
      <c r="QDK40" s="46"/>
      <c r="QDL40" s="46"/>
      <c r="QDM40" s="46"/>
      <c r="QDN40" s="46"/>
      <c r="QDO40" s="46"/>
      <c r="QDP40" s="46"/>
      <c r="QDQ40" s="46"/>
      <c r="QDR40" s="46"/>
      <c r="QDS40" s="46"/>
      <c r="QDT40" s="46"/>
      <c r="QDU40" s="46"/>
      <c r="QDV40" s="46"/>
      <c r="QDW40" s="46"/>
      <c r="QDX40" s="46"/>
      <c r="QDY40" s="46"/>
      <c r="QDZ40" s="46"/>
      <c r="QEA40" s="46"/>
      <c r="QEB40" s="46"/>
      <c r="QEC40" s="46"/>
      <c r="QED40" s="46"/>
      <c r="QEE40" s="46"/>
      <c r="QEF40" s="46"/>
      <c r="QEG40" s="46"/>
      <c r="QEH40" s="46"/>
      <c r="QEI40" s="46"/>
      <c r="QEJ40" s="46"/>
      <c r="QEK40" s="46"/>
      <c r="QEL40" s="46"/>
      <c r="QEM40" s="46"/>
      <c r="QEN40" s="46"/>
      <c r="QEO40" s="46"/>
      <c r="QEP40" s="46"/>
      <c r="QEQ40" s="46"/>
      <c r="QER40" s="46"/>
      <c r="QES40" s="46"/>
      <c r="QET40" s="46"/>
      <c r="QEU40" s="46"/>
      <c r="QEV40" s="46"/>
      <c r="QEW40" s="46"/>
      <c r="QEX40" s="46"/>
      <c r="QEY40" s="46"/>
      <c r="QEZ40" s="46"/>
      <c r="QFA40" s="46"/>
      <c r="QFB40" s="46"/>
      <c r="QFC40" s="46"/>
      <c r="QFD40" s="46"/>
      <c r="QFE40" s="46"/>
      <c r="QFF40" s="46"/>
      <c r="QFG40" s="46"/>
      <c r="QFH40" s="46"/>
      <c r="QFI40" s="46"/>
      <c r="QFJ40" s="46"/>
      <c r="QFK40" s="46"/>
      <c r="QFL40" s="46"/>
      <c r="QFM40" s="46"/>
      <c r="QFN40" s="46"/>
      <c r="QFO40" s="46"/>
      <c r="QFP40" s="46"/>
      <c r="QFQ40" s="46"/>
      <c r="QFR40" s="46"/>
      <c r="QFS40" s="46"/>
      <c r="QFT40" s="46"/>
      <c r="QFU40" s="46"/>
      <c r="QFV40" s="46"/>
      <c r="QFW40" s="46"/>
      <c r="QFX40" s="46"/>
      <c r="QFY40" s="46"/>
      <c r="QFZ40" s="46"/>
      <c r="QGA40" s="46"/>
      <c r="QGB40" s="46"/>
      <c r="QGC40" s="46"/>
      <c r="QGD40" s="46"/>
      <c r="QGE40" s="46"/>
      <c r="QGF40" s="46"/>
      <c r="QGG40" s="46"/>
      <c r="QGH40" s="46"/>
      <c r="QGI40" s="46"/>
      <c r="QGJ40" s="46"/>
      <c r="QGK40" s="46"/>
      <c r="QGL40" s="46"/>
      <c r="QGM40" s="46"/>
      <c r="QGN40" s="46"/>
      <c r="QGO40" s="46"/>
      <c r="QGP40" s="46"/>
      <c r="QGQ40" s="46"/>
      <c r="QGR40" s="46"/>
      <c r="QGS40" s="46"/>
      <c r="QGT40" s="46"/>
      <c r="QGU40" s="46"/>
      <c r="QGV40" s="46"/>
      <c r="QGW40" s="46"/>
      <c r="QGX40" s="46"/>
      <c r="QGY40" s="46"/>
      <c r="QGZ40" s="46"/>
      <c r="QHA40" s="46"/>
      <c r="QHB40" s="46"/>
      <c r="QHC40" s="46"/>
      <c r="QHD40" s="46"/>
      <c r="QHE40" s="46"/>
      <c r="QHF40" s="46"/>
      <c r="QHG40" s="46"/>
      <c r="QHH40" s="46"/>
      <c r="QHI40" s="46"/>
      <c r="QHJ40" s="46"/>
      <c r="QHK40" s="46"/>
      <c r="QHL40" s="46"/>
      <c r="QHM40" s="46"/>
      <c r="QHN40" s="46"/>
      <c r="QHO40" s="46"/>
      <c r="QHP40" s="46"/>
      <c r="QHQ40" s="46"/>
      <c r="QHR40" s="46"/>
      <c r="QHS40" s="46"/>
      <c r="QHT40" s="46"/>
      <c r="QHU40" s="46"/>
      <c r="QHV40" s="46"/>
      <c r="QHW40" s="46"/>
      <c r="QHX40" s="46"/>
      <c r="QHY40" s="46"/>
      <c r="QHZ40" s="46"/>
      <c r="QIA40" s="46"/>
      <c r="QIB40" s="46"/>
      <c r="QIC40" s="46"/>
      <c r="QID40" s="46"/>
      <c r="QIE40" s="46"/>
      <c r="QIF40" s="46"/>
      <c r="QIG40" s="46"/>
      <c r="QIH40" s="46"/>
      <c r="QII40" s="46"/>
      <c r="QIJ40" s="46"/>
      <c r="QIK40" s="46"/>
      <c r="QIL40" s="46"/>
      <c r="QIM40" s="46"/>
      <c r="QIN40" s="46"/>
      <c r="QIO40" s="46"/>
      <c r="QIP40" s="46"/>
      <c r="QIQ40" s="46"/>
      <c r="QIR40" s="46"/>
      <c r="QIS40" s="46"/>
      <c r="QIT40" s="46"/>
      <c r="QIU40" s="46"/>
      <c r="QIV40" s="46"/>
      <c r="QIW40" s="46"/>
      <c r="QIX40" s="46"/>
      <c r="QIY40" s="46"/>
      <c r="QIZ40" s="46"/>
      <c r="QJA40" s="46"/>
      <c r="QJB40" s="46"/>
      <c r="QJC40" s="46"/>
      <c r="QJD40" s="46"/>
      <c r="QJE40" s="46"/>
      <c r="QJF40" s="46"/>
      <c r="QJG40" s="46"/>
      <c r="QJH40" s="46"/>
      <c r="QJI40" s="46"/>
      <c r="QJJ40" s="46"/>
      <c r="QJK40" s="46"/>
      <c r="QJL40" s="46"/>
      <c r="QJM40" s="46"/>
      <c r="QJN40" s="46"/>
      <c r="QJO40" s="46"/>
      <c r="QJP40" s="46"/>
      <c r="QJQ40" s="46"/>
      <c r="QJR40" s="46"/>
      <c r="QJS40" s="46"/>
      <c r="QJT40" s="46"/>
      <c r="QJU40" s="46"/>
      <c r="QJV40" s="46"/>
      <c r="QJW40" s="46"/>
      <c r="QJX40" s="46"/>
      <c r="QJY40" s="46"/>
      <c r="QJZ40" s="46"/>
      <c r="QKA40" s="46"/>
      <c r="QKB40" s="46"/>
      <c r="QKC40" s="46"/>
      <c r="QKD40" s="46"/>
      <c r="QKE40" s="46"/>
      <c r="QKF40" s="46"/>
      <c r="QKG40" s="46"/>
      <c r="QKH40" s="46"/>
      <c r="QKI40" s="46"/>
      <c r="QKJ40" s="46"/>
      <c r="QKK40" s="46"/>
      <c r="QKL40" s="46"/>
      <c r="QKM40" s="46"/>
      <c r="QKN40" s="46"/>
      <c r="QKO40" s="46"/>
      <c r="QKP40" s="46"/>
      <c r="QKQ40" s="46"/>
      <c r="QKR40" s="46"/>
      <c r="QKS40" s="46"/>
      <c r="QKT40" s="46"/>
      <c r="QKU40" s="46"/>
      <c r="QKV40" s="46"/>
      <c r="QKW40" s="46"/>
      <c r="QKX40" s="46"/>
      <c r="QKY40" s="46"/>
      <c r="QKZ40" s="46"/>
      <c r="QLA40" s="46"/>
      <c r="QLB40" s="46"/>
      <c r="QLC40" s="46"/>
      <c r="QLD40" s="46"/>
      <c r="QLE40" s="46"/>
      <c r="QLF40" s="46"/>
      <c r="QLG40" s="46"/>
      <c r="QLH40" s="46"/>
      <c r="QLI40" s="46"/>
      <c r="QLJ40" s="46"/>
      <c r="QLK40" s="46"/>
      <c r="QLL40" s="46"/>
      <c r="QLM40" s="46"/>
      <c r="QLN40" s="46"/>
      <c r="QLO40" s="46"/>
      <c r="QLP40" s="46"/>
      <c r="QLQ40" s="46"/>
      <c r="QLR40" s="46"/>
      <c r="QLS40" s="46"/>
      <c r="QLT40" s="46"/>
      <c r="QLU40" s="46"/>
      <c r="QLV40" s="46"/>
      <c r="QLW40" s="46"/>
      <c r="QLX40" s="46"/>
      <c r="QLY40" s="46"/>
      <c r="QLZ40" s="46"/>
      <c r="QMA40" s="46"/>
      <c r="QMB40" s="46"/>
      <c r="QMC40" s="46"/>
      <c r="QMD40" s="46"/>
      <c r="QME40" s="46"/>
      <c r="QMF40" s="46"/>
      <c r="QMG40" s="46"/>
      <c r="QMH40" s="46"/>
      <c r="QMI40" s="46"/>
      <c r="QMJ40" s="46"/>
      <c r="QMK40" s="46"/>
      <c r="QML40" s="46"/>
      <c r="QMM40" s="46"/>
      <c r="QMN40" s="46"/>
      <c r="QMO40" s="46"/>
      <c r="QMP40" s="46"/>
      <c r="QMQ40" s="46"/>
      <c r="QMR40" s="46"/>
      <c r="QMS40" s="46"/>
      <c r="QMT40" s="46"/>
      <c r="QMU40" s="46"/>
      <c r="QMV40" s="46"/>
      <c r="QMW40" s="46"/>
      <c r="QMX40" s="46"/>
      <c r="QMY40" s="46"/>
      <c r="QMZ40" s="46"/>
      <c r="QNA40" s="46"/>
      <c r="QNB40" s="46"/>
      <c r="QNC40" s="46"/>
      <c r="QND40" s="46"/>
      <c r="QNE40" s="46"/>
      <c r="QNF40" s="46"/>
      <c r="QNG40" s="46"/>
      <c r="QNH40" s="46"/>
      <c r="QNI40" s="46"/>
      <c r="QNJ40" s="46"/>
      <c r="QNK40" s="46"/>
      <c r="QNL40" s="46"/>
      <c r="QNM40" s="46"/>
      <c r="QNN40" s="46"/>
      <c r="QNO40" s="46"/>
      <c r="QNP40" s="46"/>
      <c r="QNQ40" s="46"/>
      <c r="QNR40" s="46"/>
      <c r="QNS40" s="46"/>
      <c r="QNT40" s="46"/>
      <c r="QNU40" s="46"/>
      <c r="QNV40" s="46"/>
      <c r="QNW40" s="46"/>
      <c r="QNX40" s="46"/>
      <c r="QNY40" s="46"/>
      <c r="QNZ40" s="46"/>
      <c r="QOA40" s="46"/>
      <c r="QOB40" s="46"/>
      <c r="QOC40" s="46"/>
      <c r="QOD40" s="46"/>
      <c r="QOE40" s="46"/>
      <c r="QOF40" s="46"/>
      <c r="QOG40" s="46"/>
      <c r="QOH40" s="46"/>
      <c r="QOI40" s="46"/>
      <c r="QOJ40" s="46"/>
      <c r="QOK40" s="46"/>
      <c r="QOL40" s="46"/>
      <c r="QOM40" s="46"/>
      <c r="QON40" s="46"/>
      <c r="QOO40" s="46"/>
      <c r="QOP40" s="46"/>
      <c r="QOQ40" s="46"/>
      <c r="QOR40" s="46"/>
      <c r="QOS40" s="46"/>
      <c r="QOT40" s="46"/>
      <c r="QOU40" s="46"/>
      <c r="QOV40" s="46"/>
      <c r="QOW40" s="46"/>
      <c r="QOX40" s="46"/>
      <c r="QOY40" s="46"/>
      <c r="QOZ40" s="46"/>
      <c r="QPA40" s="46"/>
      <c r="QPB40" s="46"/>
      <c r="QPC40" s="46"/>
      <c r="QPD40" s="46"/>
      <c r="QPE40" s="46"/>
      <c r="QPF40" s="46"/>
      <c r="QPG40" s="46"/>
      <c r="QPH40" s="46"/>
      <c r="QPI40" s="46"/>
      <c r="QPJ40" s="46"/>
      <c r="QPK40" s="46"/>
      <c r="QPL40" s="46"/>
      <c r="QPM40" s="46"/>
      <c r="QPN40" s="46"/>
      <c r="QPO40" s="46"/>
      <c r="QPP40" s="46"/>
      <c r="QPQ40" s="46"/>
      <c r="QPR40" s="46"/>
      <c r="QPS40" s="46"/>
      <c r="QPT40" s="46"/>
      <c r="QPU40" s="46"/>
      <c r="QPV40" s="46"/>
      <c r="QPW40" s="46"/>
      <c r="QPX40" s="46"/>
      <c r="QPY40" s="46"/>
      <c r="QPZ40" s="46"/>
      <c r="QQA40" s="46"/>
      <c r="QQB40" s="46"/>
      <c r="QQC40" s="46"/>
      <c r="QQD40" s="46"/>
      <c r="QQE40" s="46"/>
      <c r="QQF40" s="46"/>
      <c r="QQG40" s="46"/>
      <c r="QQH40" s="46"/>
      <c r="QQI40" s="46"/>
      <c r="QQJ40" s="46"/>
      <c r="QQK40" s="46"/>
      <c r="QQL40" s="46"/>
      <c r="QQM40" s="46"/>
      <c r="QQN40" s="46"/>
      <c r="QQO40" s="46"/>
      <c r="QQP40" s="46"/>
      <c r="QQQ40" s="46"/>
      <c r="QQR40" s="46"/>
      <c r="QQS40" s="46"/>
      <c r="QQT40" s="46"/>
      <c r="QQU40" s="46"/>
      <c r="QQV40" s="46"/>
      <c r="QQW40" s="46"/>
      <c r="QQX40" s="46"/>
      <c r="QQY40" s="46"/>
      <c r="QQZ40" s="46"/>
      <c r="QRA40" s="46"/>
      <c r="QRB40" s="46"/>
      <c r="QRC40" s="46"/>
      <c r="QRD40" s="46"/>
      <c r="QRE40" s="46"/>
      <c r="QRF40" s="46"/>
      <c r="QRG40" s="46"/>
      <c r="QRH40" s="46"/>
      <c r="QRI40" s="46"/>
      <c r="QRJ40" s="46"/>
      <c r="QRK40" s="46"/>
      <c r="QRL40" s="46"/>
      <c r="QRM40" s="46"/>
      <c r="QRN40" s="46"/>
      <c r="QRO40" s="46"/>
      <c r="QRP40" s="46"/>
      <c r="QRQ40" s="46"/>
      <c r="QRR40" s="46"/>
      <c r="QRS40" s="46"/>
      <c r="QRT40" s="46"/>
      <c r="QRU40" s="46"/>
      <c r="QRV40" s="46"/>
      <c r="QRW40" s="46"/>
      <c r="QRX40" s="46"/>
      <c r="QRY40" s="46"/>
      <c r="QRZ40" s="46"/>
      <c r="QSA40" s="46"/>
      <c r="QSB40" s="46"/>
      <c r="QSC40" s="46"/>
      <c r="QSD40" s="46"/>
      <c r="QSE40" s="46"/>
      <c r="QSF40" s="46"/>
      <c r="QSG40" s="46"/>
      <c r="QSH40" s="46"/>
      <c r="QSI40" s="46"/>
      <c r="QSJ40" s="46"/>
      <c r="QSK40" s="46"/>
      <c r="QSL40" s="46"/>
      <c r="QSM40" s="46"/>
      <c r="QSN40" s="46"/>
      <c r="QSO40" s="46"/>
      <c r="QSP40" s="46"/>
      <c r="QSQ40" s="46"/>
      <c r="QSR40" s="46"/>
      <c r="QSS40" s="46"/>
      <c r="QST40" s="46"/>
      <c r="QSU40" s="46"/>
      <c r="QSV40" s="46"/>
      <c r="QSW40" s="46"/>
      <c r="QSX40" s="46"/>
      <c r="QSY40" s="46"/>
      <c r="QSZ40" s="46"/>
      <c r="QTA40" s="46"/>
      <c r="QTB40" s="46"/>
      <c r="QTC40" s="46"/>
      <c r="QTD40" s="46"/>
      <c r="QTE40" s="46"/>
      <c r="QTF40" s="46"/>
      <c r="QTG40" s="46"/>
      <c r="QTH40" s="46"/>
      <c r="QTI40" s="46"/>
      <c r="QTJ40" s="46"/>
      <c r="QTK40" s="46"/>
      <c r="QTL40" s="46"/>
      <c r="QTM40" s="46"/>
      <c r="QTN40" s="46"/>
      <c r="QTO40" s="46"/>
      <c r="QTP40" s="46"/>
      <c r="QTQ40" s="46"/>
      <c r="QTR40" s="46"/>
      <c r="QTS40" s="46"/>
      <c r="QTT40" s="46"/>
      <c r="QTU40" s="46"/>
      <c r="QTV40" s="46"/>
      <c r="QTW40" s="46"/>
      <c r="QTX40" s="46"/>
      <c r="QTY40" s="46"/>
      <c r="QTZ40" s="46"/>
      <c r="QUA40" s="46"/>
      <c r="QUB40" s="46"/>
      <c r="QUC40" s="46"/>
      <c r="QUD40" s="46"/>
      <c r="QUE40" s="46"/>
      <c r="QUF40" s="46"/>
      <c r="QUG40" s="46"/>
      <c r="QUH40" s="46"/>
      <c r="QUI40" s="46"/>
      <c r="QUJ40" s="46"/>
      <c r="QUK40" s="46"/>
      <c r="QUL40" s="46"/>
      <c r="QUM40" s="46"/>
      <c r="QUN40" s="46"/>
      <c r="QUO40" s="46"/>
      <c r="QUP40" s="46"/>
      <c r="QUQ40" s="46"/>
      <c r="QUR40" s="46"/>
      <c r="QUS40" s="46"/>
      <c r="QUT40" s="46"/>
      <c r="QUU40" s="46"/>
      <c r="QUV40" s="46"/>
      <c r="QUW40" s="46"/>
      <c r="QUX40" s="46"/>
      <c r="QUY40" s="46"/>
      <c r="QUZ40" s="46"/>
      <c r="QVA40" s="46"/>
      <c r="QVB40" s="46"/>
      <c r="QVC40" s="46"/>
      <c r="QVD40" s="46"/>
      <c r="QVE40" s="46"/>
      <c r="QVF40" s="46"/>
      <c r="QVG40" s="46"/>
      <c r="QVH40" s="46"/>
      <c r="QVI40" s="46"/>
      <c r="QVJ40" s="46"/>
      <c r="QVK40" s="46"/>
      <c r="QVL40" s="46"/>
      <c r="QVM40" s="46"/>
      <c r="QVN40" s="46"/>
      <c r="QVO40" s="46"/>
      <c r="QVP40" s="46"/>
      <c r="QVQ40" s="46"/>
      <c r="QVR40" s="46"/>
      <c r="QVS40" s="46"/>
      <c r="QVT40" s="46"/>
      <c r="QVU40" s="46"/>
      <c r="QVV40" s="46"/>
      <c r="QVW40" s="46"/>
      <c r="QVX40" s="46"/>
      <c r="QVY40" s="46"/>
      <c r="QVZ40" s="46"/>
      <c r="QWA40" s="46"/>
      <c r="QWB40" s="46"/>
      <c r="QWC40" s="46"/>
      <c r="QWD40" s="46"/>
      <c r="QWE40" s="46"/>
      <c r="QWF40" s="46"/>
      <c r="QWG40" s="46"/>
      <c r="QWH40" s="46"/>
      <c r="QWI40" s="46"/>
      <c r="QWJ40" s="46"/>
      <c r="QWK40" s="46"/>
      <c r="QWL40" s="46"/>
      <c r="QWM40" s="46"/>
      <c r="QWN40" s="46"/>
      <c r="QWO40" s="46"/>
      <c r="QWP40" s="46"/>
      <c r="QWQ40" s="46"/>
      <c r="QWR40" s="46"/>
      <c r="QWS40" s="46"/>
      <c r="QWT40" s="46"/>
      <c r="QWU40" s="46"/>
      <c r="QWV40" s="46"/>
      <c r="QWW40" s="46"/>
      <c r="QWX40" s="46"/>
      <c r="QWY40" s="46"/>
      <c r="QWZ40" s="46"/>
      <c r="QXA40" s="46"/>
      <c r="QXB40" s="46"/>
      <c r="QXC40" s="46"/>
      <c r="QXD40" s="46"/>
      <c r="QXE40" s="46"/>
      <c r="QXF40" s="46"/>
      <c r="QXG40" s="46"/>
      <c r="QXH40" s="46"/>
      <c r="QXI40" s="46"/>
      <c r="QXJ40" s="46"/>
      <c r="QXK40" s="46"/>
      <c r="QXL40" s="46"/>
      <c r="QXM40" s="46"/>
      <c r="QXN40" s="46"/>
      <c r="QXO40" s="46"/>
      <c r="QXP40" s="46"/>
      <c r="QXQ40" s="46"/>
      <c r="QXR40" s="46"/>
      <c r="QXS40" s="46"/>
      <c r="QXT40" s="46"/>
      <c r="QXU40" s="46"/>
      <c r="QXV40" s="46"/>
      <c r="QXW40" s="46"/>
      <c r="QXX40" s="46"/>
      <c r="QXY40" s="46"/>
      <c r="QXZ40" s="46"/>
      <c r="QYA40" s="46"/>
      <c r="QYB40" s="46"/>
      <c r="QYC40" s="46"/>
      <c r="QYD40" s="46"/>
      <c r="QYE40" s="46"/>
      <c r="QYF40" s="46"/>
      <c r="QYG40" s="46"/>
      <c r="QYH40" s="46"/>
      <c r="QYI40" s="46"/>
      <c r="QYJ40" s="46"/>
      <c r="QYK40" s="46"/>
      <c r="QYL40" s="46"/>
      <c r="QYM40" s="46"/>
      <c r="QYN40" s="46"/>
      <c r="QYO40" s="46"/>
      <c r="QYP40" s="46"/>
      <c r="QYQ40" s="46"/>
      <c r="QYR40" s="46"/>
      <c r="QYS40" s="46"/>
      <c r="QYT40" s="46"/>
      <c r="QYU40" s="46"/>
      <c r="QYV40" s="46"/>
      <c r="QYW40" s="46"/>
      <c r="QYX40" s="46"/>
      <c r="QYY40" s="46"/>
      <c r="QYZ40" s="46"/>
      <c r="QZA40" s="46"/>
      <c r="QZB40" s="46"/>
      <c r="QZC40" s="46"/>
      <c r="QZD40" s="46"/>
      <c r="QZE40" s="46"/>
      <c r="QZF40" s="46"/>
      <c r="QZG40" s="46"/>
      <c r="QZH40" s="46"/>
      <c r="QZI40" s="46"/>
      <c r="QZJ40" s="46"/>
      <c r="QZK40" s="46"/>
      <c r="QZL40" s="46"/>
      <c r="QZM40" s="46"/>
      <c r="QZN40" s="46"/>
      <c r="QZO40" s="46"/>
      <c r="QZP40" s="46"/>
      <c r="QZQ40" s="46"/>
      <c r="QZR40" s="46"/>
      <c r="QZS40" s="46"/>
      <c r="QZT40" s="46"/>
      <c r="QZU40" s="46"/>
      <c r="QZV40" s="46"/>
      <c r="QZW40" s="46"/>
      <c r="QZX40" s="46"/>
      <c r="QZY40" s="46"/>
      <c r="QZZ40" s="46"/>
      <c r="RAA40" s="46"/>
      <c r="RAB40" s="46"/>
      <c r="RAC40" s="46"/>
      <c r="RAD40" s="46"/>
      <c r="RAE40" s="46"/>
      <c r="RAF40" s="46"/>
      <c r="RAG40" s="46"/>
      <c r="RAH40" s="46"/>
      <c r="RAI40" s="46"/>
      <c r="RAJ40" s="46"/>
      <c r="RAK40" s="46"/>
      <c r="RAL40" s="46"/>
      <c r="RAM40" s="46"/>
      <c r="RAN40" s="46"/>
      <c r="RAO40" s="46"/>
      <c r="RAP40" s="46"/>
      <c r="RAQ40" s="46"/>
      <c r="RAR40" s="46"/>
      <c r="RAS40" s="46"/>
      <c r="RAT40" s="46"/>
      <c r="RAU40" s="46"/>
      <c r="RAV40" s="46"/>
      <c r="RAW40" s="46"/>
      <c r="RAX40" s="46"/>
      <c r="RAY40" s="46"/>
      <c r="RAZ40" s="46"/>
      <c r="RBA40" s="46"/>
      <c r="RBB40" s="46"/>
      <c r="RBC40" s="46"/>
      <c r="RBD40" s="46"/>
      <c r="RBE40" s="46"/>
      <c r="RBF40" s="46"/>
      <c r="RBG40" s="46"/>
      <c r="RBH40" s="46"/>
      <c r="RBI40" s="46"/>
      <c r="RBJ40" s="46"/>
      <c r="RBK40" s="46"/>
      <c r="RBL40" s="46"/>
      <c r="RBM40" s="46"/>
      <c r="RBN40" s="46"/>
      <c r="RBO40" s="46"/>
      <c r="RBP40" s="46"/>
      <c r="RBQ40" s="46"/>
      <c r="RBR40" s="46"/>
      <c r="RBS40" s="46"/>
      <c r="RBT40" s="46"/>
      <c r="RBU40" s="46"/>
      <c r="RBV40" s="46"/>
      <c r="RBW40" s="46"/>
      <c r="RBX40" s="46"/>
      <c r="RBY40" s="46"/>
      <c r="RBZ40" s="46"/>
      <c r="RCA40" s="46"/>
      <c r="RCB40" s="46"/>
      <c r="RCC40" s="46"/>
      <c r="RCD40" s="46"/>
      <c r="RCE40" s="46"/>
      <c r="RCF40" s="46"/>
      <c r="RCG40" s="46"/>
      <c r="RCH40" s="46"/>
      <c r="RCI40" s="46"/>
      <c r="RCJ40" s="46"/>
      <c r="RCK40" s="46"/>
      <c r="RCL40" s="46"/>
      <c r="RCM40" s="46"/>
      <c r="RCN40" s="46"/>
      <c r="RCO40" s="46"/>
      <c r="RCP40" s="46"/>
      <c r="RCQ40" s="46"/>
      <c r="RCR40" s="46"/>
      <c r="RCS40" s="46"/>
      <c r="RCT40" s="46"/>
      <c r="RCU40" s="46"/>
      <c r="RCV40" s="46"/>
      <c r="RCW40" s="46"/>
      <c r="RCX40" s="46"/>
      <c r="RCY40" s="46"/>
      <c r="RCZ40" s="46"/>
      <c r="RDA40" s="46"/>
      <c r="RDB40" s="46"/>
      <c r="RDC40" s="46"/>
      <c r="RDD40" s="46"/>
      <c r="RDE40" s="46"/>
      <c r="RDF40" s="46"/>
      <c r="RDG40" s="46"/>
      <c r="RDH40" s="46"/>
      <c r="RDI40" s="46"/>
      <c r="RDJ40" s="46"/>
      <c r="RDK40" s="46"/>
      <c r="RDL40" s="46"/>
      <c r="RDM40" s="46"/>
      <c r="RDN40" s="46"/>
      <c r="RDO40" s="46"/>
      <c r="RDP40" s="46"/>
      <c r="RDQ40" s="46"/>
      <c r="RDR40" s="46"/>
      <c r="RDS40" s="46"/>
      <c r="RDT40" s="46"/>
      <c r="RDU40" s="46"/>
      <c r="RDV40" s="46"/>
      <c r="RDW40" s="46"/>
      <c r="RDX40" s="46"/>
      <c r="RDY40" s="46"/>
      <c r="RDZ40" s="46"/>
      <c r="REA40" s="46"/>
      <c r="REB40" s="46"/>
      <c r="REC40" s="46"/>
      <c r="RED40" s="46"/>
      <c r="REE40" s="46"/>
      <c r="REF40" s="46"/>
      <c r="REG40" s="46"/>
      <c r="REH40" s="46"/>
      <c r="REI40" s="46"/>
      <c r="REJ40" s="46"/>
      <c r="REK40" s="46"/>
      <c r="REL40" s="46"/>
      <c r="REM40" s="46"/>
      <c r="REN40" s="46"/>
      <c r="REO40" s="46"/>
      <c r="REP40" s="46"/>
      <c r="REQ40" s="46"/>
      <c r="RER40" s="46"/>
      <c r="RES40" s="46"/>
      <c r="RET40" s="46"/>
      <c r="REU40" s="46"/>
      <c r="REV40" s="46"/>
      <c r="REW40" s="46"/>
      <c r="REX40" s="46"/>
      <c r="REY40" s="46"/>
      <c r="REZ40" s="46"/>
      <c r="RFA40" s="46"/>
      <c r="RFB40" s="46"/>
      <c r="RFC40" s="46"/>
      <c r="RFD40" s="46"/>
      <c r="RFE40" s="46"/>
      <c r="RFF40" s="46"/>
      <c r="RFG40" s="46"/>
      <c r="RFH40" s="46"/>
      <c r="RFI40" s="46"/>
      <c r="RFJ40" s="46"/>
      <c r="RFK40" s="46"/>
      <c r="RFL40" s="46"/>
      <c r="RFM40" s="46"/>
      <c r="RFN40" s="46"/>
      <c r="RFO40" s="46"/>
      <c r="RFP40" s="46"/>
      <c r="RFQ40" s="46"/>
      <c r="RFR40" s="46"/>
      <c r="RFS40" s="46"/>
      <c r="RFT40" s="46"/>
      <c r="RFU40" s="46"/>
      <c r="RFV40" s="46"/>
      <c r="RFW40" s="46"/>
      <c r="RFX40" s="46"/>
      <c r="RFY40" s="46"/>
      <c r="RFZ40" s="46"/>
      <c r="RGA40" s="46"/>
      <c r="RGB40" s="46"/>
      <c r="RGC40" s="46"/>
      <c r="RGD40" s="46"/>
      <c r="RGE40" s="46"/>
      <c r="RGF40" s="46"/>
      <c r="RGG40" s="46"/>
      <c r="RGH40" s="46"/>
      <c r="RGI40" s="46"/>
      <c r="RGJ40" s="46"/>
      <c r="RGK40" s="46"/>
      <c r="RGL40" s="46"/>
      <c r="RGM40" s="46"/>
      <c r="RGN40" s="46"/>
      <c r="RGO40" s="46"/>
      <c r="RGP40" s="46"/>
      <c r="RGQ40" s="46"/>
      <c r="RGR40" s="46"/>
      <c r="RGS40" s="46"/>
      <c r="RGT40" s="46"/>
      <c r="RGU40" s="46"/>
      <c r="RGV40" s="46"/>
      <c r="RGW40" s="46"/>
      <c r="RGX40" s="46"/>
      <c r="RGY40" s="46"/>
      <c r="RGZ40" s="46"/>
      <c r="RHA40" s="46"/>
      <c r="RHB40" s="46"/>
      <c r="RHC40" s="46"/>
      <c r="RHD40" s="46"/>
      <c r="RHE40" s="46"/>
      <c r="RHF40" s="46"/>
      <c r="RHG40" s="46"/>
      <c r="RHH40" s="46"/>
      <c r="RHI40" s="46"/>
      <c r="RHJ40" s="46"/>
      <c r="RHK40" s="46"/>
      <c r="RHL40" s="46"/>
      <c r="RHM40" s="46"/>
      <c r="RHN40" s="46"/>
      <c r="RHO40" s="46"/>
      <c r="RHP40" s="46"/>
      <c r="RHQ40" s="46"/>
      <c r="RHR40" s="46"/>
      <c r="RHS40" s="46"/>
      <c r="RHT40" s="46"/>
      <c r="RHU40" s="46"/>
      <c r="RHV40" s="46"/>
      <c r="RHW40" s="46"/>
      <c r="RHX40" s="46"/>
      <c r="RHY40" s="46"/>
      <c r="RHZ40" s="46"/>
      <c r="RIA40" s="46"/>
      <c r="RIB40" s="46"/>
      <c r="RIC40" s="46"/>
      <c r="RID40" s="46"/>
      <c r="RIE40" s="46"/>
      <c r="RIF40" s="46"/>
      <c r="RIG40" s="46"/>
      <c r="RIH40" s="46"/>
      <c r="RII40" s="46"/>
      <c r="RIJ40" s="46"/>
      <c r="RIK40" s="46"/>
      <c r="RIL40" s="46"/>
      <c r="RIM40" s="46"/>
      <c r="RIN40" s="46"/>
      <c r="RIO40" s="46"/>
      <c r="RIP40" s="46"/>
      <c r="RIQ40" s="46"/>
      <c r="RIR40" s="46"/>
      <c r="RIS40" s="46"/>
      <c r="RIT40" s="46"/>
      <c r="RIU40" s="46"/>
      <c r="RIV40" s="46"/>
      <c r="RIW40" s="46"/>
      <c r="RIX40" s="46"/>
      <c r="RIY40" s="46"/>
      <c r="RIZ40" s="46"/>
      <c r="RJA40" s="46"/>
      <c r="RJB40" s="46"/>
      <c r="RJC40" s="46"/>
      <c r="RJD40" s="46"/>
      <c r="RJE40" s="46"/>
      <c r="RJF40" s="46"/>
      <c r="RJG40" s="46"/>
      <c r="RJH40" s="46"/>
      <c r="RJI40" s="46"/>
      <c r="RJJ40" s="46"/>
      <c r="RJK40" s="46"/>
      <c r="RJL40" s="46"/>
      <c r="RJM40" s="46"/>
      <c r="RJN40" s="46"/>
      <c r="RJO40" s="46"/>
      <c r="RJP40" s="46"/>
      <c r="RJQ40" s="46"/>
      <c r="RJR40" s="46"/>
      <c r="RJS40" s="46"/>
      <c r="RJT40" s="46"/>
      <c r="RJU40" s="46"/>
      <c r="RJV40" s="46"/>
      <c r="RJW40" s="46"/>
      <c r="RJX40" s="46"/>
      <c r="RJY40" s="46"/>
      <c r="RJZ40" s="46"/>
      <c r="RKA40" s="46"/>
      <c r="RKB40" s="46"/>
      <c r="RKC40" s="46"/>
      <c r="RKD40" s="46"/>
      <c r="RKE40" s="46"/>
      <c r="RKF40" s="46"/>
      <c r="RKG40" s="46"/>
      <c r="RKH40" s="46"/>
      <c r="RKI40" s="46"/>
      <c r="RKJ40" s="46"/>
      <c r="RKK40" s="46"/>
      <c r="RKL40" s="46"/>
      <c r="RKM40" s="46"/>
      <c r="RKN40" s="46"/>
      <c r="RKO40" s="46"/>
      <c r="RKP40" s="46"/>
      <c r="RKQ40" s="46"/>
      <c r="RKR40" s="46"/>
      <c r="RKS40" s="46"/>
      <c r="RKT40" s="46"/>
      <c r="RKU40" s="46"/>
      <c r="RKV40" s="46"/>
      <c r="RKW40" s="46"/>
      <c r="RKX40" s="46"/>
      <c r="RKY40" s="46"/>
      <c r="RKZ40" s="46"/>
      <c r="RLA40" s="46"/>
      <c r="RLB40" s="46"/>
      <c r="RLC40" s="46"/>
      <c r="RLD40" s="46"/>
      <c r="RLE40" s="46"/>
      <c r="RLF40" s="46"/>
      <c r="RLG40" s="46"/>
      <c r="RLH40" s="46"/>
      <c r="RLI40" s="46"/>
      <c r="RLJ40" s="46"/>
      <c r="RLK40" s="46"/>
      <c r="RLL40" s="46"/>
      <c r="RLM40" s="46"/>
      <c r="RLN40" s="46"/>
      <c r="RLO40" s="46"/>
      <c r="RLP40" s="46"/>
      <c r="RLQ40" s="46"/>
      <c r="RLR40" s="46"/>
      <c r="RLS40" s="46"/>
      <c r="RLT40" s="46"/>
      <c r="RLU40" s="46"/>
      <c r="RLV40" s="46"/>
      <c r="RLW40" s="46"/>
      <c r="RLX40" s="46"/>
      <c r="RLY40" s="46"/>
      <c r="RLZ40" s="46"/>
      <c r="RMA40" s="46"/>
      <c r="RMB40" s="46"/>
      <c r="RMC40" s="46"/>
      <c r="RMD40" s="46"/>
      <c r="RME40" s="46"/>
      <c r="RMF40" s="46"/>
      <c r="RMG40" s="46"/>
      <c r="RMH40" s="46"/>
      <c r="RMI40" s="46"/>
      <c r="RMJ40" s="46"/>
      <c r="RMK40" s="46"/>
      <c r="RML40" s="46"/>
      <c r="RMM40" s="46"/>
      <c r="RMN40" s="46"/>
      <c r="RMO40" s="46"/>
      <c r="RMP40" s="46"/>
      <c r="RMQ40" s="46"/>
      <c r="RMR40" s="46"/>
      <c r="RMS40" s="46"/>
      <c r="RMT40" s="46"/>
      <c r="RMU40" s="46"/>
      <c r="RMV40" s="46"/>
      <c r="RMW40" s="46"/>
      <c r="RMX40" s="46"/>
      <c r="RMY40" s="46"/>
      <c r="RMZ40" s="46"/>
      <c r="RNA40" s="46"/>
      <c r="RNB40" s="46"/>
      <c r="RNC40" s="46"/>
      <c r="RND40" s="46"/>
      <c r="RNE40" s="46"/>
      <c r="RNF40" s="46"/>
      <c r="RNG40" s="46"/>
      <c r="RNH40" s="46"/>
      <c r="RNI40" s="46"/>
      <c r="RNJ40" s="46"/>
      <c r="RNK40" s="46"/>
      <c r="RNL40" s="46"/>
      <c r="RNM40" s="46"/>
      <c r="RNN40" s="46"/>
      <c r="RNO40" s="46"/>
      <c r="RNP40" s="46"/>
      <c r="RNQ40" s="46"/>
      <c r="RNR40" s="46"/>
      <c r="RNS40" s="46"/>
      <c r="RNT40" s="46"/>
      <c r="RNU40" s="46"/>
      <c r="RNV40" s="46"/>
      <c r="RNW40" s="46"/>
      <c r="RNX40" s="46"/>
      <c r="RNY40" s="46"/>
      <c r="RNZ40" s="46"/>
      <c r="ROA40" s="46"/>
      <c r="ROB40" s="46"/>
      <c r="ROC40" s="46"/>
      <c r="ROD40" s="46"/>
      <c r="ROE40" s="46"/>
      <c r="ROF40" s="46"/>
      <c r="ROG40" s="46"/>
      <c r="ROH40" s="46"/>
      <c r="ROI40" s="46"/>
      <c r="ROJ40" s="46"/>
      <c r="ROK40" s="46"/>
      <c r="ROL40" s="46"/>
      <c r="ROM40" s="46"/>
      <c r="RON40" s="46"/>
      <c r="ROO40" s="46"/>
      <c r="ROP40" s="46"/>
      <c r="ROQ40" s="46"/>
      <c r="ROR40" s="46"/>
      <c r="ROS40" s="46"/>
      <c r="ROT40" s="46"/>
      <c r="ROU40" s="46"/>
      <c r="ROV40" s="46"/>
      <c r="ROW40" s="46"/>
      <c r="ROX40" s="46"/>
      <c r="ROY40" s="46"/>
      <c r="ROZ40" s="46"/>
      <c r="RPA40" s="46"/>
      <c r="RPB40" s="46"/>
      <c r="RPC40" s="46"/>
      <c r="RPD40" s="46"/>
      <c r="RPE40" s="46"/>
      <c r="RPF40" s="46"/>
      <c r="RPG40" s="46"/>
      <c r="RPH40" s="46"/>
      <c r="RPI40" s="46"/>
      <c r="RPJ40" s="46"/>
      <c r="RPK40" s="46"/>
      <c r="RPL40" s="46"/>
      <c r="RPM40" s="46"/>
      <c r="RPN40" s="46"/>
      <c r="RPO40" s="46"/>
      <c r="RPP40" s="46"/>
      <c r="RPQ40" s="46"/>
      <c r="RPR40" s="46"/>
      <c r="RPS40" s="46"/>
      <c r="RPT40" s="46"/>
      <c r="RPU40" s="46"/>
      <c r="RPV40" s="46"/>
      <c r="RPW40" s="46"/>
      <c r="RPX40" s="46"/>
      <c r="RPY40" s="46"/>
      <c r="RPZ40" s="46"/>
      <c r="RQA40" s="46"/>
      <c r="RQB40" s="46"/>
      <c r="RQC40" s="46"/>
      <c r="RQD40" s="46"/>
      <c r="RQE40" s="46"/>
      <c r="RQF40" s="46"/>
      <c r="RQG40" s="46"/>
      <c r="RQH40" s="46"/>
      <c r="RQI40" s="46"/>
      <c r="RQJ40" s="46"/>
      <c r="RQK40" s="46"/>
      <c r="RQL40" s="46"/>
      <c r="RQM40" s="46"/>
      <c r="RQN40" s="46"/>
      <c r="RQO40" s="46"/>
      <c r="RQP40" s="46"/>
      <c r="RQQ40" s="46"/>
      <c r="RQR40" s="46"/>
      <c r="RQS40" s="46"/>
      <c r="RQT40" s="46"/>
      <c r="RQU40" s="46"/>
      <c r="RQV40" s="46"/>
      <c r="RQW40" s="46"/>
      <c r="RQX40" s="46"/>
      <c r="RQY40" s="46"/>
      <c r="RQZ40" s="46"/>
      <c r="RRA40" s="46"/>
      <c r="RRB40" s="46"/>
      <c r="RRC40" s="46"/>
      <c r="RRD40" s="46"/>
      <c r="RRE40" s="46"/>
      <c r="RRF40" s="46"/>
      <c r="RRG40" s="46"/>
      <c r="RRH40" s="46"/>
      <c r="RRI40" s="46"/>
      <c r="RRJ40" s="46"/>
      <c r="RRK40" s="46"/>
      <c r="RRL40" s="46"/>
      <c r="RRM40" s="46"/>
      <c r="RRN40" s="46"/>
      <c r="RRO40" s="46"/>
      <c r="RRP40" s="46"/>
      <c r="RRQ40" s="46"/>
      <c r="RRR40" s="46"/>
      <c r="RRS40" s="46"/>
      <c r="RRT40" s="46"/>
      <c r="RRU40" s="46"/>
      <c r="RRV40" s="46"/>
      <c r="RRW40" s="46"/>
      <c r="RRX40" s="46"/>
      <c r="RRY40" s="46"/>
      <c r="RRZ40" s="46"/>
      <c r="RSA40" s="46"/>
      <c r="RSB40" s="46"/>
      <c r="RSC40" s="46"/>
      <c r="RSD40" s="46"/>
      <c r="RSE40" s="46"/>
      <c r="RSF40" s="46"/>
      <c r="RSG40" s="46"/>
      <c r="RSH40" s="46"/>
      <c r="RSI40" s="46"/>
      <c r="RSJ40" s="46"/>
      <c r="RSK40" s="46"/>
      <c r="RSL40" s="46"/>
      <c r="RSM40" s="46"/>
      <c r="RSN40" s="46"/>
      <c r="RSO40" s="46"/>
      <c r="RSP40" s="46"/>
      <c r="RSQ40" s="46"/>
      <c r="RSR40" s="46"/>
      <c r="RSS40" s="46"/>
      <c r="RST40" s="46"/>
      <c r="RSU40" s="46"/>
      <c r="RSV40" s="46"/>
      <c r="RSW40" s="46"/>
      <c r="RSX40" s="46"/>
      <c r="RSY40" s="46"/>
      <c r="RSZ40" s="46"/>
      <c r="RTA40" s="46"/>
      <c r="RTB40" s="46"/>
      <c r="RTC40" s="46"/>
      <c r="RTD40" s="46"/>
      <c r="RTE40" s="46"/>
      <c r="RTF40" s="46"/>
      <c r="RTG40" s="46"/>
      <c r="RTH40" s="46"/>
      <c r="RTI40" s="46"/>
      <c r="RTJ40" s="46"/>
      <c r="RTK40" s="46"/>
      <c r="RTL40" s="46"/>
      <c r="RTM40" s="46"/>
      <c r="RTN40" s="46"/>
      <c r="RTO40" s="46"/>
      <c r="RTP40" s="46"/>
      <c r="RTQ40" s="46"/>
      <c r="RTR40" s="46"/>
      <c r="RTS40" s="46"/>
      <c r="RTT40" s="46"/>
      <c r="RTU40" s="46"/>
      <c r="RTV40" s="46"/>
      <c r="RTW40" s="46"/>
      <c r="RTX40" s="46"/>
      <c r="RTY40" s="46"/>
      <c r="RTZ40" s="46"/>
      <c r="RUA40" s="46"/>
      <c r="RUB40" s="46"/>
      <c r="RUC40" s="46"/>
      <c r="RUD40" s="46"/>
      <c r="RUE40" s="46"/>
      <c r="RUF40" s="46"/>
      <c r="RUG40" s="46"/>
      <c r="RUH40" s="46"/>
      <c r="RUI40" s="46"/>
      <c r="RUJ40" s="46"/>
      <c r="RUK40" s="46"/>
      <c r="RUL40" s="46"/>
      <c r="RUM40" s="46"/>
      <c r="RUN40" s="46"/>
      <c r="RUO40" s="46"/>
      <c r="RUP40" s="46"/>
      <c r="RUQ40" s="46"/>
      <c r="RUR40" s="46"/>
      <c r="RUS40" s="46"/>
      <c r="RUT40" s="46"/>
      <c r="RUU40" s="46"/>
      <c r="RUV40" s="46"/>
      <c r="RUW40" s="46"/>
      <c r="RUX40" s="46"/>
      <c r="RUY40" s="46"/>
      <c r="RUZ40" s="46"/>
      <c r="RVA40" s="46"/>
      <c r="RVB40" s="46"/>
      <c r="RVC40" s="46"/>
      <c r="RVD40" s="46"/>
      <c r="RVE40" s="46"/>
      <c r="RVF40" s="46"/>
      <c r="RVG40" s="46"/>
      <c r="RVH40" s="46"/>
      <c r="RVI40" s="46"/>
      <c r="RVJ40" s="46"/>
      <c r="RVK40" s="46"/>
      <c r="RVL40" s="46"/>
      <c r="RVM40" s="46"/>
      <c r="RVN40" s="46"/>
      <c r="RVO40" s="46"/>
      <c r="RVP40" s="46"/>
      <c r="RVQ40" s="46"/>
      <c r="RVR40" s="46"/>
      <c r="RVS40" s="46"/>
      <c r="RVT40" s="46"/>
      <c r="RVU40" s="46"/>
      <c r="RVV40" s="46"/>
      <c r="RVW40" s="46"/>
      <c r="RVX40" s="46"/>
      <c r="RVY40" s="46"/>
      <c r="RVZ40" s="46"/>
      <c r="RWA40" s="46"/>
      <c r="RWB40" s="46"/>
      <c r="RWC40" s="46"/>
      <c r="RWD40" s="46"/>
      <c r="RWE40" s="46"/>
      <c r="RWF40" s="46"/>
      <c r="RWG40" s="46"/>
      <c r="RWH40" s="46"/>
      <c r="RWI40" s="46"/>
      <c r="RWJ40" s="46"/>
      <c r="RWK40" s="46"/>
      <c r="RWL40" s="46"/>
      <c r="RWM40" s="46"/>
      <c r="RWN40" s="46"/>
      <c r="RWO40" s="46"/>
      <c r="RWP40" s="46"/>
      <c r="RWQ40" s="46"/>
      <c r="RWR40" s="46"/>
      <c r="RWS40" s="46"/>
      <c r="RWT40" s="46"/>
      <c r="RWU40" s="46"/>
      <c r="RWV40" s="46"/>
      <c r="RWW40" s="46"/>
      <c r="RWX40" s="46"/>
      <c r="RWY40" s="46"/>
      <c r="RWZ40" s="46"/>
      <c r="RXA40" s="46"/>
      <c r="RXB40" s="46"/>
      <c r="RXC40" s="46"/>
      <c r="RXD40" s="46"/>
      <c r="RXE40" s="46"/>
      <c r="RXF40" s="46"/>
      <c r="RXG40" s="46"/>
      <c r="RXH40" s="46"/>
      <c r="RXI40" s="46"/>
      <c r="RXJ40" s="46"/>
      <c r="RXK40" s="46"/>
      <c r="RXL40" s="46"/>
      <c r="RXM40" s="46"/>
      <c r="RXN40" s="46"/>
      <c r="RXO40" s="46"/>
      <c r="RXP40" s="46"/>
      <c r="RXQ40" s="46"/>
      <c r="RXR40" s="46"/>
      <c r="RXS40" s="46"/>
      <c r="RXT40" s="46"/>
      <c r="RXU40" s="46"/>
      <c r="RXV40" s="46"/>
      <c r="RXW40" s="46"/>
      <c r="RXX40" s="46"/>
      <c r="RXY40" s="46"/>
      <c r="RXZ40" s="46"/>
      <c r="RYA40" s="46"/>
      <c r="RYB40" s="46"/>
      <c r="RYC40" s="46"/>
      <c r="RYD40" s="46"/>
      <c r="RYE40" s="46"/>
      <c r="RYF40" s="46"/>
      <c r="RYG40" s="46"/>
      <c r="RYH40" s="46"/>
      <c r="RYI40" s="46"/>
      <c r="RYJ40" s="46"/>
      <c r="RYK40" s="46"/>
      <c r="RYL40" s="46"/>
      <c r="RYM40" s="46"/>
      <c r="RYN40" s="46"/>
      <c r="RYO40" s="46"/>
      <c r="RYP40" s="46"/>
      <c r="RYQ40" s="46"/>
      <c r="RYR40" s="46"/>
      <c r="RYS40" s="46"/>
      <c r="RYT40" s="46"/>
      <c r="RYU40" s="46"/>
      <c r="RYV40" s="46"/>
      <c r="RYW40" s="46"/>
      <c r="RYX40" s="46"/>
      <c r="RYY40" s="46"/>
      <c r="RYZ40" s="46"/>
      <c r="RZA40" s="46"/>
      <c r="RZB40" s="46"/>
      <c r="RZC40" s="46"/>
      <c r="RZD40" s="46"/>
      <c r="RZE40" s="46"/>
      <c r="RZF40" s="46"/>
      <c r="RZG40" s="46"/>
      <c r="RZH40" s="46"/>
      <c r="RZI40" s="46"/>
      <c r="RZJ40" s="46"/>
      <c r="RZK40" s="46"/>
      <c r="RZL40" s="46"/>
      <c r="RZM40" s="46"/>
      <c r="RZN40" s="46"/>
      <c r="RZO40" s="46"/>
      <c r="RZP40" s="46"/>
      <c r="RZQ40" s="46"/>
      <c r="RZR40" s="46"/>
      <c r="RZS40" s="46"/>
      <c r="RZT40" s="46"/>
      <c r="RZU40" s="46"/>
      <c r="RZV40" s="46"/>
      <c r="RZW40" s="46"/>
      <c r="RZX40" s="46"/>
      <c r="RZY40" s="46"/>
      <c r="RZZ40" s="46"/>
      <c r="SAA40" s="46"/>
      <c r="SAB40" s="46"/>
      <c r="SAC40" s="46"/>
      <c r="SAD40" s="46"/>
      <c r="SAE40" s="46"/>
      <c r="SAF40" s="46"/>
      <c r="SAG40" s="46"/>
      <c r="SAH40" s="46"/>
      <c r="SAI40" s="46"/>
      <c r="SAJ40" s="46"/>
      <c r="SAK40" s="46"/>
      <c r="SAL40" s="46"/>
      <c r="SAM40" s="46"/>
      <c r="SAN40" s="46"/>
      <c r="SAO40" s="46"/>
      <c r="SAP40" s="46"/>
      <c r="SAQ40" s="46"/>
      <c r="SAR40" s="46"/>
      <c r="SAS40" s="46"/>
      <c r="SAT40" s="46"/>
      <c r="SAU40" s="46"/>
      <c r="SAV40" s="46"/>
      <c r="SAW40" s="46"/>
      <c r="SAX40" s="46"/>
      <c r="SAY40" s="46"/>
      <c r="SAZ40" s="46"/>
      <c r="SBA40" s="46"/>
      <c r="SBB40" s="46"/>
      <c r="SBC40" s="46"/>
      <c r="SBD40" s="46"/>
      <c r="SBE40" s="46"/>
      <c r="SBF40" s="46"/>
      <c r="SBG40" s="46"/>
      <c r="SBH40" s="46"/>
      <c r="SBI40" s="46"/>
      <c r="SBJ40" s="46"/>
      <c r="SBK40" s="46"/>
      <c r="SBL40" s="46"/>
      <c r="SBM40" s="46"/>
      <c r="SBN40" s="46"/>
      <c r="SBO40" s="46"/>
      <c r="SBP40" s="46"/>
      <c r="SBQ40" s="46"/>
      <c r="SBR40" s="46"/>
      <c r="SBS40" s="46"/>
      <c r="SBT40" s="46"/>
      <c r="SBU40" s="46"/>
      <c r="SBV40" s="46"/>
      <c r="SBW40" s="46"/>
      <c r="SBX40" s="46"/>
      <c r="SBY40" s="46"/>
      <c r="SBZ40" s="46"/>
      <c r="SCA40" s="46"/>
      <c r="SCB40" s="46"/>
      <c r="SCC40" s="46"/>
      <c r="SCD40" s="46"/>
      <c r="SCE40" s="46"/>
      <c r="SCF40" s="46"/>
      <c r="SCG40" s="46"/>
      <c r="SCH40" s="46"/>
      <c r="SCI40" s="46"/>
      <c r="SCJ40" s="46"/>
      <c r="SCK40" s="46"/>
      <c r="SCL40" s="46"/>
      <c r="SCM40" s="46"/>
      <c r="SCN40" s="46"/>
      <c r="SCO40" s="46"/>
      <c r="SCP40" s="46"/>
      <c r="SCQ40" s="46"/>
      <c r="SCR40" s="46"/>
      <c r="SCS40" s="46"/>
      <c r="SCT40" s="46"/>
      <c r="SCU40" s="46"/>
      <c r="SCV40" s="46"/>
      <c r="SCW40" s="46"/>
      <c r="SCX40" s="46"/>
      <c r="SCY40" s="46"/>
      <c r="SCZ40" s="46"/>
      <c r="SDA40" s="46"/>
      <c r="SDB40" s="46"/>
      <c r="SDC40" s="46"/>
      <c r="SDD40" s="46"/>
      <c r="SDE40" s="46"/>
      <c r="SDF40" s="46"/>
      <c r="SDG40" s="46"/>
      <c r="SDH40" s="46"/>
      <c r="SDI40" s="46"/>
      <c r="SDJ40" s="46"/>
      <c r="SDK40" s="46"/>
      <c r="SDL40" s="46"/>
      <c r="SDM40" s="46"/>
      <c r="SDN40" s="46"/>
      <c r="SDO40" s="46"/>
      <c r="SDP40" s="46"/>
      <c r="SDQ40" s="46"/>
      <c r="SDR40" s="46"/>
      <c r="SDS40" s="46"/>
      <c r="SDT40" s="46"/>
      <c r="SDU40" s="46"/>
      <c r="SDV40" s="46"/>
      <c r="SDW40" s="46"/>
      <c r="SDX40" s="46"/>
      <c r="SDY40" s="46"/>
      <c r="SDZ40" s="46"/>
      <c r="SEA40" s="46"/>
      <c r="SEB40" s="46"/>
      <c r="SEC40" s="46"/>
      <c r="SED40" s="46"/>
      <c r="SEE40" s="46"/>
      <c r="SEF40" s="46"/>
      <c r="SEG40" s="46"/>
      <c r="SEH40" s="46"/>
      <c r="SEI40" s="46"/>
      <c r="SEJ40" s="46"/>
      <c r="SEK40" s="46"/>
      <c r="SEL40" s="46"/>
      <c r="SEM40" s="46"/>
      <c r="SEN40" s="46"/>
      <c r="SEO40" s="46"/>
      <c r="SEP40" s="46"/>
      <c r="SEQ40" s="46"/>
      <c r="SER40" s="46"/>
      <c r="SES40" s="46"/>
      <c r="SET40" s="46"/>
      <c r="SEU40" s="46"/>
      <c r="SEV40" s="46"/>
      <c r="SEW40" s="46"/>
      <c r="SEX40" s="46"/>
      <c r="SEY40" s="46"/>
      <c r="SEZ40" s="46"/>
      <c r="SFA40" s="46"/>
      <c r="SFB40" s="46"/>
      <c r="SFC40" s="46"/>
      <c r="SFD40" s="46"/>
      <c r="SFE40" s="46"/>
      <c r="SFF40" s="46"/>
      <c r="SFG40" s="46"/>
      <c r="SFH40" s="46"/>
      <c r="SFI40" s="46"/>
      <c r="SFJ40" s="46"/>
      <c r="SFK40" s="46"/>
      <c r="SFL40" s="46"/>
      <c r="SFM40" s="46"/>
      <c r="SFN40" s="46"/>
      <c r="SFO40" s="46"/>
      <c r="SFP40" s="46"/>
      <c r="SFQ40" s="46"/>
      <c r="SFR40" s="46"/>
      <c r="SFS40" s="46"/>
      <c r="SFT40" s="46"/>
      <c r="SFU40" s="46"/>
      <c r="SFV40" s="46"/>
      <c r="SFW40" s="46"/>
      <c r="SFX40" s="46"/>
      <c r="SFY40" s="46"/>
      <c r="SFZ40" s="46"/>
      <c r="SGA40" s="46"/>
      <c r="SGB40" s="46"/>
      <c r="SGC40" s="46"/>
      <c r="SGD40" s="46"/>
      <c r="SGE40" s="46"/>
      <c r="SGF40" s="46"/>
      <c r="SGG40" s="46"/>
      <c r="SGH40" s="46"/>
      <c r="SGI40" s="46"/>
      <c r="SGJ40" s="46"/>
      <c r="SGK40" s="46"/>
      <c r="SGL40" s="46"/>
      <c r="SGM40" s="46"/>
      <c r="SGN40" s="46"/>
      <c r="SGO40" s="46"/>
      <c r="SGP40" s="46"/>
      <c r="SGQ40" s="46"/>
      <c r="SGR40" s="46"/>
      <c r="SGS40" s="46"/>
      <c r="SGT40" s="46"/>
      <c r="SGU40" s="46"/>
      <c r="SGV40" s="46"/>
      <c r="SGW40" s="46"/>
      <c r="SGX40" s="46"/>
      <c r="SGY40" s="46"/>
      <c r="SGZ40" s="46"/>
      <c r="SHA40" s="46"/>
      <c r="SHB40" s="46"/>
      <c r="SHC40" s="46"/>
      <c r="SHD40" s="46"/>
      <c r="SHE40" s="46"/>
      <c r="SHF40" s="46"/>
      <c r="SHG40" s="46"/>
      <c r="SHH40" s="46"/>
      <c r="SHI40" s="46"/>
      <c r="SHJ40" s="46"/>
      <c r="SHK40" s="46"/>
      <c r="SHL40" s="46"/>
      <c r="SHM40" s="46"/>
      <c r="SHN40" s="46"/>
      <c r="SHO40" s="46"/>
      <c r="SHP40" s="46"/>
      <c r="SHQ40" s="46"/>
      <c r="SHR40" s="46"/>
      <c r="SHS40" s="46"/>
      <c r="SHT40" s="46"/>
      <c r="SHU40" s="46"/>
      <c r="SHV40" s="46"/>
      <c r="SHW40" s="46"/>
      <c r="SHX40" s="46"/>
      <c r="SHY40" s="46"/>
      <c r="SHZ40" s="46"/>
      <c r="SIA40" s="46"/>
      <c r="SIB40" s="46"/>
      <c r="SIC40" s="46"/>
      <c r="SID40" s="46"/>
      <c r="SIE40" s="46"/>
      <c r="SIF40" s="46"/>
      <c r="SIG40" s="46"/>
      <c r="SIH40" s="46"/>
      <c r="SII40" s="46"/>
      <c r="SIJ40" s="46"/>
      <c r="SIK40" s="46"/>
      <c r="SIL40" s="46"/>
      <c r="SIM40" s="46"/>
      <c r="SIN40" s="46"/>
      <c r="SIO40" s="46"/>
      <c r="SIP40" s="46"/>
      <c r="SIQ40" s="46"/>
      <c r="SIR40" s="46"/>
      <c r="SIS40" s="46"/>
      <c r="SIT40" s="46"/>
      <c r="SIU40" s="46"/>
      <c r="SIV40" s="46"/>
      <c r="SIW40" s="46"/>
      <c r="SIX40" s="46"/>
      <c r="SIY40" s="46"/>
      <c r="SIZ40" s="46"/>
      <c r="SJA40" s="46"/>
      <c r="SJB40" s="46"/>
      <c r="SJC40" s="46"/>
      <c r="SJD40" s="46"/>
      <c r="SJE40" s="46"/>
      <c r="SJF40" s="46"/>
      <c r="SJG40" s="46"/>
      <c r="SJH40" s="46"/>
      <c r="SJI40" s="46"/>
      <c r="SJJ40" s="46"/>
      <c r="SJK40" s="46"/>
      <c r="SJL40" s="46"/>
      <c r="SJM40" s="46"/>
      <c r="SJN40" s="46"/>
      <c r="SJO40" s="46"/>
      <c r="SJP40" s="46"/>
      <c r="SJQ40" s="46"/>
      <c r="SJR40" s="46"/>
      <c r="SJS40" s="46"/>
      <c r="SJT40" s="46"/>
      <c r="SJU40" s="46"/>
      <c r="SJV40" s="46"/>
      <c r="SJW40" s="46"/>
      <c r="SJX40" s="46"/>
      <c r="SJY40" s="46"/>
      <c r="SJZ40" s="46"/>
      <c r="SKA40" s="46"/>
      <c r="SKB40" s="46"/>
      <c r="SKC40" s="46"/>
      <c r="SKD40" s="46"/>
      <c r="SKE40" s="46"/>
      <c r="SKF40" s="46"/>
      <c r="SKG40" s="46"/>
      <c r="SKH40" s="46"/>
      <c r="SKI40" s="46"/>
      <c r="SKJ40" s="46"/>
      <c r="SKK40" s="46"/>
      <c r="SKL40" s="46"/>
      <c r="SKM40" s="46"/>
      <c r="SKN40" s="46"/>
      <c r="SKO40" s="46"/>
      <c r="SKP40" s="46"/>
      <c r="SKQ40" s="46"/>
      <c r="SKR40" s="46"/>
      <c r="SKS40" s="46"/>
      <c r="SKT40" s="46"/>
      <c r="SKU40" s="46"/>
      <c r="SKV40" s="46"/>
      <c r="SKW40" s="46"/>
      <c r="SKX40" s="46"/>
      <c r="SKY40" s="46"/>
      <c r="SKZ40" s="46"/>
      <c r="SLA40" s="46"/>
      <c r="SLB40" s="46"/>
      <c r="SLC40" s="46"/>
      <c r="SLD40" s="46"/>
      <c r="SLE40" s="46"/>
      <c r="SLF40" s="46"/>
      <c r="SLG40" s="46"/>
      <c r="SLH40" s="46"/>
      <c r="SLI40" s="46"/>
      <c r="SLJ40" s="46"/>
      <c r="SLK40" s="46"/>
      <c r="SLL40" s="46"/>
      <c r="SLM40" s="46"/>
      <c r="SLN40" s="46"/>
      <c r="SLO40" s="46"/>
      <c r="SLP40" s="46"/>
      <c r="SLQ40" s="46"/>
      <c r="SLR40" s="46"/>
      <c r="SLS40" s="46"/>
      <c r="SLT40" s="46"/>
      <c r="SLU40" s="46"/>
      <c r="SLV40" s="46"/>
      <c r="SLW40" s="46"/>
      <c r="SLX40" s="46"/>
      <c r="SLY40" s="46"/>
      <c r="SLZ40" s="46"/>
      <c r="SMA40" s="46"/>
      <c r="SMB40" s="46"/>
      <c r="SMC40" s="46"/>
      <c r="SMD40" s="46"/>
      <c r="SME40" s="46"/>
      <c r="SMF40" s="46"/>
      <c r="SMG40" s="46"/>
      <c r="SMH40" s="46"/>
      <c r="SMI40" s="46"/>
      <c r="SMJ40" s="46"/>
      <c r="SMK40" s="46"/>
      <c r="SML40" s="46"/>
      <c r="SMM40" s="46"/>
      <c r="SMN40" s="46"/>
      <c r="SMO40" s="46"/>
      <c r="SMP40" s="46"/>
      <c r="SMQ40" s="46"/>
      <c r="SMR40" s="46"/>
      <c r="SMS40" s="46"/>
      <c r="SMT40" s="46"/>
      <c r="SMU40" s="46"/>
      <c r="SMV40" s="46"/>
      <c r="SMW40" s="46"/>
      <c r="SMX40" s="46"/>
      <c r="SMY40" s="46"/>
      <c r="SMZ40" s="46"/>
      <c r="SNA40" s="46"/>
      <c r="SNB40" s="46"/>
      <c r="SNC40" s="46"/>
      <c r="SND40" s="46"/>
      <c r="SNE40" s="46"/>
      <c r="SNF40" s="46"/>
      <c r="SNG40" s="46"/>
      <c r="SNH40" s="46"/>
      <c r="SNI40" s="46"/>
      <c r="SNJ40" s="46"/>
      <c r="SNK40" s="46"/>
      <c r="SNL40" s="46"/>
      <c r="SNM40" s="46"/>
      <c r="SNN40" s="46"/>
      <c r="SNO40" s="46"/>
      <c r="SNP40" s="46"/>
      <c r="SNQ40" s="46"/>
      <c r="SNR40" s="46"/>
      <c r="SNS40" s="46"/>
      <c r="SNT40" s="46"/>
      <c r="SNU40" s="46"/>
      <c r="SNV40" s="46"/>
      <c r="SNW40" s="46"/>
      <c r="SNX40" s="46"/>
      <c r="SNY40" s="46"/>
      <c r="SNZ40" s="46"/>
      <c r="SOA40" s="46"/>
      <c r="SOB40" s="46"/>
      <c r="SOC40" s="46"/>
      <c r="SOD40" s="46"/>
      <c r="SOE40" s="46"/>
      <c r="SOF40" s="46"/>
      <c r="SOG40" s="46"/>
      <c r="SOH40" s="46"/>
      <c r="SOI40" s="46"/>
      <c r="SOJ40" s="46"/>
      <c r="SOK40" s="46"/>
      <c r="SOL40" s="46"/>
      <c r="SOM40" s="46"/>
      <c r="SON40" s="46"/>
      <c r="SOO40" s="46"/>
      <c r="SOP40" s="46"/>
      <c r="SOQ40" s="46"/>
      <c r="SOR40" s="46"/>
      <c r="SOS40" s="46"/>
      <c r="SOT40" s="46"/>
      <c r="SOU40" s="46"/>
      <c r="SOV40" s="46"/>
      <c r="SOW40" s="46"/>
      <c r="SOX40" s="46"/>
      <c r="SOY40" s="46"/>
      <c r="SOZ40" s="46"/>
      <c r="SPA40" s="46"/>
      <c r="SPB40" s="46"/>
      <c r="SPC40" s="46"/>
      <c r="SPD40" s="46"/>
      <c r="SPE40" s="46"/>
      <c r="SPF40" s="46"/>
      <c r="SPG40" s="46"/>
      <c r="SPH40" s="46"/>
      <c r="SPI40" s="46"/>
      <c r="SPJ40" s="46"/>
      <c r="SPK40" s="46"/>
      <c r="SPL40" s="46"/>
      <c r="SPM40" s="46"/>
      <c r="SPN40" s="46"/>
      <c r="SPO40" s="46"/>
      <c r="SPP40" s="46"/>
      <c r="SPQ40" s="46"/>
      <c r="SPR40" s="46"/>
      <c r="SPS40" s="46"/>
      <c r="SPT40" s="46"/>
      <c r="SPU40" s="46"/>
      <c r="SPV40" s="46"/>
      <c r="SPW40" s="46"/>
      <c r="SPX40" s="46"/>
      <c r="SPY40" s="46"/>
      <c r="SPZ40" s="46"/>
      <c r="SQA40" s="46"/>
      <c r="SQB40" s="46"/>
      <c r="SQC40" s="46"/>
      <c r="SQD40" s="46"/>
      <c r="SQE40" s="46"/>
      <c r="SQF40" s="46"/>
      <c r="SQG40" s="46"/>
      <c r="SQH40" s="46"/>
      <c r="SQI40" s="46"/>
      <c r="SQJ40" s="46"/>
      <c r="SQK40" s="46"/>
      <c r="SQL40" s="46"/>
      <c r="SQM40" s="46"/>
      <c r="SQN40" s="46"/>
      <c r="SQO40" s="46"/>
      <c r="SQP40" s="46"/>
      <c r="SQQ40" s="46"/>
      <c r="SQR40" s="46"/>
      <c r="SQS40" s="46"/>
      <c r="SQT40" s="46"/>
      <c r="SQU40" s="46"/>
      <c r="SQV40" s="46"/>
      <c r="SQW40" s="46"/>
      <c r="SQX40" s="46"/>
      <c r="SQY40" s="46"/>
      <c r="SQZ40" s="46"/>
      <c r="SRA40" s="46"/>
      <c r="SRB40" s="46"/>
      <c r="SRC40" s="46"/>
      <c r="SRD40" s="46"/>
      <c r="SRE40" s="46"/>
      <c r="SRF40" s="46"/>
      <c r="SRG40" s="46"/>
      <c r="SRH40" s="46"/>
      <c r="SRI40" s="46"/>
      <c r="SRJ40" s="46"/>
      <c r="SRK40" s="46"/>
      <c r="SRL40" s="46"/>
      <c r="SRM40" s="46"/>
      <c r="SRN40" s="46"/>
      <c r="SRO40" s="46"/>
      <c r="SRP40" s="46"/>
      <c r="SRQ40" s="46"/>
      <c r="SRR40" s="46"/>
      <c r="SRS40" s="46"/>
      <c r="SRT40" s="46"/>
      <c r="SRU40" s="46"/>
      <c r="SRV40" s="46"/>
      <c r="SRW40" s="46"/>
      <c r="SRX40" s="46"/>
      <c r="SRY40" s="46"/>
      <c r="SRZ40" s="46"/>
      <c r="SSA40" s="46"/>
      <c r="SSB40" s="46"/>
      <c r="SSC40" s="46"/>
      <c r="SSD40" s="46"/>
      <c r="SSE40" s="46"/>
      <c r="SSF40" s="46"/>
      <c r="SSG40" s="46"/>
      <c r="SSH40" s="46"/>
      <c r="SSI40" s="46"/>
      <c r="SSJ40" s="46"/>
      <c r="SSK40" s="46"/>
      <c r="SSL40" s="46"/>
      <c r="SSM40" s="46"/>
      <c r="SSN40" s="46"/>
      <c r="SSO40" s="46"/>
      <c r="SSP40" s="46"/>
      <c r="SSQ40" s="46"/>
      <c r="SSR40" s="46"/>
      <c r="SSS40" s="46"/>
      <c r="SST40" s="46"/>
      <c r="SSU40" s="46"/>
      <c r="SSV40" s="46"/>
      <c r="SSW40" s="46"/>
      <c r="SSX40" s="46"/>
      <c r="SSY40" s="46"/>
      <c r="SSZ40" s="46"/>
      <c r="STA40" s="46"/>
      <c r="STB40" s="46"/>
      <c r="STC40" s="46"/>
      <c r="STD40" s="46"/>
      <c r="STE40" s="46"/>
      <c r="STF40" s="46"/>
      <c r="STG40" s="46"/>
      <c r="STH40" s="46"/>
      <c r="STI40" s="46"/>
      <c r="STJ40" s="46"/>
      <c r="STK40" s="46"/>
      <c r="STL40" s="46"/>
      <c r="STM40" s="46"/>
      <c r="STN40" s="46"/>
      <c r="STO40" s="46"/>
      <c r="STP40" s="46"/>
      <c r="STQ40" s="46"/>
      <c r="STR40" s="46"/>
      <c r="STS40" s="46"/>
      <c r="STT40" s="46"/>
      <c r="STU40" s="46"/>
      <c r="STV40" s="46"/>
      <c r="STW40" s="46"/>
      <c r="STX40" s="46"/>
      <c r="STY40" s="46"/>
      <c r="STZ40" s="46"/>
      <c r="SUA40" s="46"/>
      <c r="SUB40" s="46"/>
      <c r="SUC40" s="46"/>
      <c r="SUD40" s="46"/>
      <c r="SUE40" s="46"/>
      <c r="SUF40" s="46"/>
      <c r="SUG40" s="46"/>
      <c r="SUH40" s="46"/>
      <c r="SUI40" s="46"/>
      <c r="SUJ40" s="46"/>
      <c r="SUK40" s="46"/>
      <c r="SUL40" s="46"/>
      <c r="SUM40" s="46"/>
      <c r="SUN40" s="46"/>
      <c r="SUO40" s="46"/>
      <c r="SUP40" s="46"/>
      <c r="SUQ40" s="46"/>
      <c r="SUR40" s="46"/>
      <c r="SUS40" s="46"/>
      <c r="SUT40" s="46"/>
      <c r="SUU40" s="46"/>
      <c r="SUV40" s="46"/>
      <c r="SUW40" s="46"/>
      <c r="SUX40" s="46"/>
      <c r="SUY40" s="46"/>
      <c r="SUZ40" s="46"/>
      <c r="SVA40" s="46"/>
      <c r="SVB40" s="46"/>
      <c r="SVC40" s="46"/>
      <c r="SVD40" s="46"/>
      <c r="SVE40" s="46"/>
      <c r="SVF40" s="46"/>
      <c r="SVG40" s="46"/>
      <c r="SVH40" s="46"/>
      <c r="SVI40" s="46"/>
      <c r="SVJ40" s="46"/>
      <c r="SVK40" s="46"/>
      <c r="SVL40" s="46"/>
      <c r="SVM40" s="46"/>
      <c r="SVN40" s="46"/>
      <c r="SVO40" s="46"/>
      <c r="SVP40" s="46"/>
      <c r="SVQ40" s="46"/>
      <c r="SVR40" s="46"/>
      <c r="SVS40" s="46"/>
      <c r="SVT40" s="46"/>
      <c r="SVU40" s="46"/>
      <c r="SVV40" s="46"/>
      <c r="SVW40" s="46"/>
      <c r="SVX40" s="46"/>
      <c r="SVY40" s="46"/>
      <c r="SVZ40" s="46"/>
      <c r="SWA40" s="46"/>
      <c r="SWB40" s="46"/>
      <c r="SWC40" s="46"/>
      <c r="SWD40" s="46"/>
      <c r="SWE40" s="46"/>
      <c r="SWF40" s="46"/>
      <c r="SWG40" s="46"/>
      <c r="SWH40" s="46"/>
      <c r="SWI40" s="46"/>
      <c r="SWJ40" s="46"/>
      <c r="SWK40" s="46"/>
      <c r="SWL40" s="46"/>
      <c r="SWM40" s="46"/>
      <c r="SWN40" s="46"/>
      <c r="SWO40" s="46"/>
      <c r="SWP40" s="46"/>
      <c r="SWQ40" s="46"/>
      <c r="SWR40" s="46"/>
      <c r="SWS40" s="46"/>
      <c r="SWT40" s="46"/>
      <c r="SWU40" s="46"/>
      <c r="SWV40" s="46"/>
      <c r="SWW40" s="46"/>
      <c r="SWX40" s="46"/>
      <c r="SWY40" s="46"/>
      <c r="SWZ40" s="46"/>
      <c r="SXA40" s="46"/>
      <c r="SXB40" s="46"/>
      <c r="SXC40" s="46"/>
      <c r="SXD40" s="46"/>
      <c r="SXE40" s="46"/>
      <c r="SXF40" s="46"/>
      <c r="SXG40" s="46"/>
      <c r="SXH40" s="46"/>
      <c r="SXI40" s="46"/>
      <c r="SXJ40" s="46"/>
      <c r="SXK40" s="46"/>
      <c r="SXL40" s="46"/>
      <c r="SXM40" s="46"/>
      <c r="SXN40" s="46"/>
      <c r="SXO40" s="46"/>
      <c r="SXP40" s="46"/>
      <c r="SXQ40" s="46"/>
      <c r="SXR40" s="46"/>
      <c r="SXS40" s="46"/>
      <c r="SXT40" s="46"/>
      <c r="SXU40" s="46"/>
      <c r="SXV40" s="46"/>
      <c r="SXW40" s="46"/>
      <c r="SXX40" s="46"/>
      <c r="SXY40" s="46"/>
      <c r="SXZ40" s="46"/>
      <c r="SYA40" s="46"/>
      <c r="SYB40" s="46"/>
      <c r="SYC40" s="46"/>
      <c r="SYD40" s="46"/>
      <c r="SYE40" s="46"/>
      <c r="SYF40" s="46"/>
      <c r="SYG40" s="46"/>
      <c r="SYH40" s="46"/>
      <c r="SYI40" s="46"/>
      <c r="SYJ40" s="46"/>
      <c r="SYK40" s="46"/>
      <c r="SYL40" s="46"/>
      <c r="SYM40" s="46"/>
      <c r="SYN40" s="46"/>
      <c r="SYO40" s="46"/>
      <c r="SYP40" s="46"/>
      <c r="SYQ40" s="46"/>
      <c r="SYR40" s="46"/>
      <c r="SYS40" s="46"/>
      <c r="SYT40" s="46"/>
      <c r="SYU40" s="46"/>
      <c r="SYV40" s="46"/>
      <c r="SYW40" s="46"/>
      <c r="SYX40" s="46"/>
      <c r="SYY40" s="46"/>
      <c r="SYZ40" s="46"/>
      <c r="SZA40" s="46"/>
      <c r="SZB40" s="46"/>
      <c r="SZC40" s="46"/>
      <c r="SZD40" s="46"/>
      <c r="SZE40" s="46"/>
      <c r="SZF40" s="46"/>
      <c r="SZG40" s="46"/>
      <c r="SZH40" s="46"/>
      <c r="SZI40" s="46"/>
      <c r="SZJ40" s="46"/>
      <c r="SZK40" s="46"/>
      <c r="SZL40" s="46"/>
      <c r="SZM40" s="46"/>
      <c r="SZN40" s="46"/>
      <c r="SZO40" s="46"/>
      <c r="SZP40" s="46"/>
      <c r="SZQ40" s="46"/>
      <c r="SZR40" s="46"/>
      <c r="SZS40" s="46"/>
      <c r="SZT40" s="46"/>
      <c r="SZU40" s="46"/>
      <c r="SZV40" s="46"/>
      <c r="SZW40" s="46"/>
      <c r="SZX40" s="46"/>
      <c r="SZY40" s="46"/>
      <c r="SZZ40" s="46"/>
      <c r="TAA40" s="46"/>
      <c r="TAB40" s="46"/>
      <c r="TAC40" s="46"/>
      <c r="TAD40" s="46"/>
      <c r="TAE40" s="46"/>
      <c r="TAF40" s="46"/>
      <c r="TAG40" s="46"/>
      <c r="TAH40" s="46"/>
      <c r="TAI40" s="46"/>
      <c r="TAJ40" s="46"/>
      <c r="TAK40" s="46"/>
      <c r="TAL40" s="46"/>
      <c r="TAM40" s="46"/>
      <c r="TAN40" s="46"/>
      <c r="TAO40" s="46"/>
      <c r="TAP40" s="46"/>
      <c r="TAQ40" s="46"/>
      <c r="TAR40" s="46"/>
      <c r="TAS40" s="46"/>
      <c r="TAT40" s="46"/>
      <c r="TAU40" s="46"/>
      <c r="TAV40" s="46"/>
      <c r="TAW40" s="46"/>
      <c r="TAX40" s="46"/>
      <c r="TAY40" s="46"/>
      <c r="TAZ40" s="46"/>
      <c r="TBA40" s="46"/>
      <c r="TBB40" s="46"/>
      <c r="TBC40" s="46"/>
      <c r="TBD40" s="46"/>
      <c r="TBE40" s="46"/>
      <c r="TBF40" s="46"/>
      <c r="TBG40" s="46"/>
      <c r="TBH40" s="46"/>
      <c r="TBI40" s="46"/>
      <c r="TBJ40" s="46"/>
      <c r="TBK40" s="46"/>
      <c r="TBL40" s="46"/>
      <c r="TBM40" s="46"/>
      <c r="TBN40" s="46"/>
      <c r="TBO40" s="46"/>
      <c r="TBP40" s="46"/>
      <c r="TBQ40" s="46"/>
      <c r="TBR40" s="46"/>
      <c r="TBS40" s="46"/>
      <c r="TBT40" s="46"/>
      <c r="TBU40" s="46"/>
      <c r="TBV40" s="46"/>
      <c r="TBW40" s="46"/>
      <c r="TBX40" s="46"/>
      <c r="TBY40" s="46"/>
      <c r="TBZ40" s="46"/>
      <c r="TCA40" s="46"/>
      <c r="TCB40" s="46"/>
      <c r="TCC40" s="46"/>
      <c r="TCD40" s="46"/>
      <c r="TCE40" s="46"/>
      <c r="TCF40" s="46"/>
      <c r="TCG40" s="46"/>
      <c r="TCH40" s="46"/>
      <c r="TCI40" s="46"/>
      <c r="TCJ40" s="46"/>
      <c r="TCK40" s="46"/>
      <c r="TCL40" s="46"/>
      <c r="TCM40" s="46"/>
      <c r="TCN40" s="46"/>
      <c r="TCO40" s="46"/>
      <c r="TCP40" s="46"/>
      <c r="TCQ40" s="46"/>
      <c r="TCR40" s="46"/>
      <c r="TCS40" s="46"/>
      <c r="TCT40" s="46"/>
      <c r="TCU40" s="46"/>
      <c r="TCV40" s="46"/>
      <c r="TCW40" s="46"/>
      <c r="TCX40" s="46"/>
      <c r="TCY40" s="46"/>
      <c r="TCZ40" s="46"/>
      <c r="TDA40" s="46"/>
      <c r="TDB40" s="46"/>
      <c r="TDC40" s="46"/>
      <c r="TDD40" s="46"/>
      <c r="TDE40" s="46"/>
      <c r="TDF40" s="46"/>
      <c r="TDG40" s="46"/>
      <c r="TDH40" s="46"/>
      <c r="TDI40" s="46"/>
      <c r="TDJ40" s="46"/>
      <c r="TDK40" s="46"/>
      <c r="TDL40" s="46"/>
      <c r="TDM40" s="46"/>
      <c r="TDN40" s="46"/>
      <c r="TDO40" s="46"/>
      <c r="TDP40" s="46"/>
      <c r="TDQ40" s="46"/>
      <c r="TDR40" s="46"/>
      <c r="TDS40" s="46"/>
      <c r="TDT40" s="46"/>
      <c r="TDU40" s="46"/>
      <c r="TDV40" s="46"/>
      <c r="TDW40" s="46"/>
      <c r="TDX40" s="46"/>
      <c r="TDY40" s="46"/>
      <c r="TDZ40" s="46"/>
      <c r="TEA40" s="46"/>
      <c r="TEB40" s="46"/>
      <c r="TEC40" s="46"/>
      <c r="TED40" s="46"/>
      <c r="TEE40" s="46"/>
      <c r="TEF40" s="46"/>
      <c r="TEG40" s="46"/>
      <c r="TEH40" s="46"/>
      <c r="TEI40" s="46"/>
      <c r="TEJ40" s="46"/>
      <c r="TEK40" s="46"/>
      <c r="TEL40" s="46"/>
      <c r="TEM40" s="46"/>
      <c r="TEN40" s="46"/>
      <c r="TEO40" s="46"/>
      <c r="TEP40" s="46"/>
      <c r="TEQ40" s="46"/>
      <c r="TER40" s="46"/>
      <c r="TES40" s="46"/>
      <c r="TET40" s="46"/>
      <c r="TEU40" s="46"/>
      <c r="TEV40" s="46"/>
      <c r="TEW40" s="46"/>
      <c r="TEX40" s="46"/>
      <c r="TEY40" s="46"/>
      <c r="TEZ40" s="46"/>
      <c r="TFA40" s="46"/>
      <c r="TFB40" s="46"/>
      <c r="TFC40" s="46"/>
      <c r="TFD40" s="46"/>
      <c r="TFE40" s="46"/>
      <c r="TFF40" s="46"/>
      <c r="TFG40" s="46"/>
      <c r="TFH40" s="46"/>
      <c r="TFI40" s="46"/>
      <c r="TFJ40" s="46"/>
      <c r="TFK40" s="46"/>
      <c r="TFL40" s="46"/>
      <c r="TFM40" s="46"/>
      <c r="TFN40" s="46"/>
      <c r="TFO40" s="46"/>
      <c r="TFP40" s="46"/>
      <c r="TFQ40" s="46"/>
      <c r="TFR40" s="46"/>
      <c r="TFS40" s="46"/>
      <c r="TFT40" s="46"/>
      <c r="TFU40" s="46"/>
      <c r="TFV40" s="46"/>
      <c r="TFW40" s="46"/>
      <c r="TFX40" s="46"/>
      <c r="TFY40" s="46"/>
      <c r="TFZ40" s="46"/>
      <c r="TGA40" s="46"/>
      <c r="TGB40" s="46"/>
      <c r="TGC40" s="46"/>
      <c r="TGD40" s="46"/>
      <c r="TGE40" s="46"/>
      <c r="TGF40" s="46"/>
      <c r="TGG40" s="46"/>
      <c r="TGH40" s="46"/>
      <c r="TGI40" s="46"/>
      <c r="TGJ40" s="46"/>
      <c r="TGK40" s="46"/>
      <c r="TGL40" s="46"/>
      <c r="TGM40" s="46"/>
      <c r="TGN40" s="46"/>
      <c r="TGO40" s="46"/>
      <c r="TGP40" s="46"/>
      <c r="TGQ40" s="46"/>
      <c r="TGR40" s="46"/>
      <c r="TGS40" s="46"/>
      <c r="TGT40" s="46"/>
      <c r="TGU40" s="46"/>
      <c r="TGV40" s="46"/>
      <c r="TGW40" s="46"/>
      <c r="TGX40" s="46"/>
      <c r="TGY40" s="46"/>
      <c r="TGZ40" s="46"/>
      <c r="THA40" s="46"/>
      <c r="THB40" s="46"/>
      <c r="THC40" s="46"/>
      <c r="THD40" s="46"/>
      <c r="THE40" s="46"/>
      <c r="THF40" s="46"/>
      <c r="THG40" s="46"/>
      <c r="THH40" s="46"/>
      <c r="THI40" s="46"/>
      <c r="THJ40" s="46"/>
      <c r="THK40" s="46"/>
      <c r="THL40" s="46"/>
      <c r="THM40" s="46"/>
      <c r="THN40" s="46"/>
      <c r="THO40" s="46"/>
      <c r="THP40" s="46"/>
      <c r="THQ40" s="46"/>
      <c r="THR40" s="46"/>
      <c r="THS40" s="46"/>
      <c r="THT40" s="46"/>
      <c r="THU40" s="46"/>
      <c r="THV40" s="46"/>
      <c r="THW40" s="46"/>
      <c r="THX40" s="46"/>
      <c r="THY40" s="46"/>
      <c r="THZ40" s="46"/>
      <c r="TIA40" s="46"/>
      <c r="TIB40" s="46"/>
      <c r="TIC40" s="46"/>
      <c r="TID40" s="46"/>
      <c r="TIE40" s="46"/>
      <c r="TIF40" s="46"/>
      <c r="TIG40" s="46"/>
      <c r="TIH40" s="46"/>
      <c r="TII40" s="46"/>
      <c r="TIJ40" s="46"/>
      <c r="TIK40" s="46"/>
      <c r="TIL40" s="46"/>
      <c r="TIM40" s="46"/>
      <c r="TIN40" s="46"/>
      <c r="TIO40" s="46"/>
      <c r="TIP40" s="46"/>
      <c r="TIQ40" s="46"/>
      <c r="TIR40" s="46"/>
      <c r="TIS40" s="46"/>
      <c r="TIT40" s="46"/>
      <c r="TIU40" s="46"/>
      <c r="TIV40" s="46"/>
      <c r="TIW40" s="46"/>
      <c r="TIX40" s="46"/>
      <c r="TIY40" s="46"/>
      <c r="TIZ40" s="46"/>
      <c r="TJA40" s="46"/>
      <c r="TJB40" s="46"/>
      <c r="TJC40" s="46"/>
      <c r="TJD40" s="46"/>
      <c r="TJE40" s="46"/>
      <c r="TJF40" s="46"/>
      <c r="TJG40" s="46"/>
      <c r="TJH40" s="46"/>
      <c r="TJI40" s="46"/>
      <c r="TJJ40" s="46"/>
      <c r="TJK40" s="46"/>
      <c r="TJL40" s="46"/>
      <c r="TJM40" s="46"/>
      <c r="TJN40" s="46"/>
      <c r="TJO40" s="46"/>
      <c r="TJP40" s="46"/>
      <c r="TJQ40" s="46"/>
      <c r="TJR40" s="46"/>
      <c r="TJS40" s="46"/>
      <c r="TJT40" s="46"/>
      <c r="TJU40" s="46"/>
      <c r="TJV40" s="46"/>
      <c r="TJW40" s="46"/>
      <c r="TJX40" s="46"/>
      <c r="TJY40" s="46"/>
      <c r="TJZ40" s="46"/>
      <c r="TKA40" s="46"/>
      <c r="TKB40" s="46"/>
      <c r="TKC40" s="46"/>
      <c r="TKD40" s="46"/>
      <c r="TKE40" s="46"/>
      <c r="TKF40" s="46"/>
      <c r="TKG40" s="46"/>
      <c r="TKH40" s="46"/>
      <c r="TKI40" s="46"/>
      <c r="TKJ40" s="46"/>
      <c r="TKK40" s="46"/>
      <c r="TKL40" s="46"/>
      <c r="TKM40" s="46"/>
      <c r="TKN40" s="46"/>
      <c r="TKO40" s="46"/>
      <c r="TKP40" s="46"/>
      <c r="TKQ40" s="46"/>
      <c r="TKR40" s="46"/>
      <c r="TKS40" s="46"/>
      <c r="TKT40" s="46"/>
      <c r="TKU40" s="46"/>
      <c r="TKV40" s="46"/>
      <c r="TKW40" s="46"/>
      <c r="TKX40" s="46"/>
      <c r="TKY40" s="46"/>
      <c r="TKZ40" s="46"/>
      <c r="TLA40" s="46"/>
      <c r="TLB40" s="46"/>
      <c r="TLC40" s="46"/>
      <c r="TLD40" s="46"/>
      <c r="TLE40" s="46"/>
      <c r="TLF40" s="46"/>
      <c r="TLG40" s="46"/>
      <c r="TLH40" s="46"/>
      <c r="TLI40" s="46"/>
      <c r="TLJ40" s="46"/>
      <c r="TLK40" s="46"/>
      <c r="TLL40" s="46"/>
      <c r="TLM40" s="46"/>
      <c r="TLN40" s="46"/>
      <c r="TLO40" s="46"/>
      <c r="TLP40" s="46"/>
      <c r="TLQ40" s="46"/>
      <c r="TLR40" s="46"/>
      <c r="TLS40" s="46"/>
      <c r="TLT40" s="46"/>
      <c r="TLU40" s="46"/>
      <c r="TLV40" s="46"/>
      <c r="TLW40" s="46"/>
      <c r="TLX40" s="46"/>
      <c r="TLY40" s="46"/>
      <c r="TLZ40" s="46"/>
      <c r="TMA40" s="46"/>
      <c r="TMB40" s="46"/>
      <c r="TMC40" s="46"/>
      <c r="TMD40" s="46"/>
      <c r="TME40" s="46"/>
      <c r="TMF40" s="46"/>
      <c r="TMG40" s="46"/>
      <c r="TMH40" s="46"/>
      <c r="TMI40" s="46"/>
      <c r="TMJ40" s="46"/>
      <c r="TMK40" s="46"/>
      <c r="TML40" s="46"/>
      <c r="TMM40" s="46"/>
      <c r="TMN40" s="46"/>
      <c r="TMO40" s="46"/>
      <c r="TMP40" s="46"/>
      <c r="TMQ40" s="46"/>
      <c r="TMR40" s="46"/>
      <c r="TMS40" s="46"/>
      <c r="TMT40" s="46"/>
      <c r="TMU40" s="46"/>
      <c r="TMV40" s="46"/>
      <c r="TMW40" s="46"/>
      <c r="TMX40" s="46"/>
      <c r="TMY40" s="46"/>
      <c r="TMZ40" s="46"/>
      <c r="TNA40" s="46"/>
      <c r="TNB40" s="46"/>
      <c r="TNC40" s="46"/>
      <c r="TND40" s="46"/>
      <c r="TNE40" s="46"/>
      <c r="TNF40" s="46"/>
      <c r="TNG40" s="46"/>
      <c r="TNH40" s="46"/>
      <c r="TNI40" s="46"/>
      <c r="TNJ40" s="46"/>
      <c r="TNK40" s="46"/>
      <c r="TNL40" s="46"/>
      <c r="TNM40" s="46"/>
      <c r="TNN40" s="46"/>
      <c r="TNO40" s="46"/>
      <c r="TNP40" s="46"/>
      <c r="TNQ40" s="46"/>
      <c r="TNR40" s="46"/>
      <c r="TNS40" s="46"/>
      <c r="TNT40" s="46"/>
      <c r="TNU40" s="46"/>
      <c r="TNV40" s="46"/>
      <c r="TNW40" s="46"/>
      <c r="TNX40" s="46"/>
      <c r="TNY40" s="46"/>
      <c r="TNZ40" s="46"/>
      <c r="TOA40" s="46"/>
      <c r="TOB40" s="46"/>
      <c r="TOC40" s="46"/>
      <c r="TOD40" s="46"/>
      <c r="TOE40" s="46"/>
      <c r="TOF40" s="46"/>
      <c r="TOG40" s="46"/>
      <c r="TOH40" s="46"/>
      <c r="TOI40" s="46"/>
      <c r="TOJ40" s="46"/>
      <c r="TOK40" s="46"/>
      <c r="TOL40" s="46"/>
      <c r="TOM40" s="46"/>
      <c r="TON40" s="46"/>
      <c r="TOO40" s="46"/>
      <c r="TOP40" s="46"/>
      <c r="TOQ40" s="46"/>
      <c r="TOR40" s="46"/>
      <c r="TOS40" s="46"/>
      <c r="TOT40" s="46"/>
      <c r="TOU40" s="46"/>
      <c r="TOV40" s="46"/>
      <c r="TOW40" s="46"/>
      <c r="TOX40" s="46"/>
      <c r="TOY40" s="46"/>
      <c r="TOZ40" s="46"/>
      <c r="TPA40" s="46"/>
      <c r="TPB40" s="46"/>
      <c r="TPC40" s="46"/>
      <c r="TPD40" s="46"/>
      <c r="TPE40" s="46"/>
      <c r="TPF40" s="46"/>
      <c r="TPG40" s="46"/>
      <c r="TPH40" s="46"/>
      <c r="TPI40" s="46"/>
      <c r="TPJ40" s="46"/>
      <c r="TPK40" s="46"/>
      <c r="TPL40" s="46"/>
      <c r="TPM40" s="46"/>
      <c r="TPN40" s="46"/>
      <c r="TPO40" s="46"/>
      <c r="TPP40" s="46"/>
      <c r="TPQ40" s="46"/>
      <c r="TPR40" s="46"/>
      <c r="TPS40" s="46"/>
      <c r="TPT40" s="46"/>
      <c r="TPU40" s="46"/>
      <c r="TPV40" s="46"/>
      <c r="TPW40" s="46"/>
      <c r="TPX40" s="46"/>
      <c r="TPY40" s="46"/>
      <c r="TPZ40" s="46"/>
      <c r="TQA40" s="46"/>
      <c r="TQB40" s="46"/>
      <c r="TQC40" s="46"/>
      <c r="TQD40" s="46"/>
      <c r="TQE40" s="46"/>
      <c r="TQF40" s="46"/>
      <c r="TQG40" s="46"/>
      <c r="TQH40" s="46"/>
      <c r="TQI40" s="46"/>
      <c r="TQJ40" s="46"/>
      <c r="TQK40" s="46"/>
      <c r="TQL40" s="46"/>
      <c r="TQM40" s="46"/>
      <c r="TQN40" s="46"/>
      <c r="TQO40" s="46"/>
      <c r="TQP40" s="46"/>
      <c r="TQQ40" s="46"/>
      <c r="TQR40" s="46"/>
      <c r="TQS40" s="46"/>
      <c r="TQT40" s="46"/>
      <c r="TQU40" s="46"/>
      <c r="TQV40" s="46"/>
      <c r="TQW40" s="46"/>
      <c r="TQX40" s="46"/>
      <c r="TQY40" s="46"/>
      <c r="TQZ40" s="46"/>
      <c r="TRA40" s="46"/>
      <c r="TRB40" s="46"/>
      <c r="TRC40" s="46"/>
      <c r="TRD40" s="46"/>
      <c r="TRE40" s="46"/>
      <c r="TRF40" s="46"/>
      <c r="TRG40" s="46"/>
      <c r="TRH40" s="46"/>
      <c r="TRI40" s="46"/>
      <c r="TRJ40" s="46"/>
      <c r="TRK40" s="46"/>
      <c r="TRL40" s="46"/>
      <c r="TRM40" s="46"/>
      <c r="TRN40" s="46"/>
      <c r="TRO40" s="46"/>
      <c r="TRP40" s="46"/>
      <c r="TRQ40" s="46"/>
      <c r="TRR40" s="46"/>
      <c r="TRS40" s="46"/>
      <c r="TRT40" s="46"/>
      <c r="TRU40" s="46"/>
      <c r="TRV40" s="46"/>
      <c r="TRW40" s="46"/>
      <c r="TRX40" s="46"/>
      <c r="TRY40" s="46"/>
      <c r="TRZ40" s="46"/>
      <c r="TSA40" s="46"/>
      <c r="TSB40" s="46"/>
      <c r="TSC40" s="46"/>
      <c r="TSD40" s="46"/>
      <c r="TSE40" s="46"/>
      <c r="TSF40" s="46"/>
      <c r="TSG40" s="46"/>
      <c r="TSH40" s="46"/>
      <c r="TSI40" s="46"/>
      <c r="TSJ40" s="46"/>
      <c r="TSK40" s="46"/>
      <c r="TSL40" s="46"/>
      <c r="TSM40" s="46"/>
      <c r="TSN40" s="46"/>
      <c r="TSO40" s="46"/>
      <c r="TSP40" s="46"/>
      <c r="TSQ40" s="46"/>
      <c r="TSR40" s="46"/>
      <c r="TSS40" s="46"/>
      <c r="TST40" s="46"/>
      <c r="TSU40" s="46"/>
      <c r="TSV40" s="46"/>
      <c r="TSW40" s="46"/>
      <c r="TSX40" s="46"/>
      <c r="TSY40" s="46"/>
      <c r="TSZ40" s="46"/>
      <c r="TTA40" s="46"/>
      <c r="TTB40" s="46"/>
      <c r="TTC40" s="46"/>
      <c r="TTD40" s="46"/>
      <c r="TTE40" s="46"/>
      <c r="TTF40" s="46"/>
      <c r="TTG40" s="46"/>
      <c r="TTH40" s="46"/>
      <c r="TTI40" s="46"/>
      <c r="TTJ40" s="46"/>
      <c r="TTK40" s="46"/>
      <c r="TTL40" s="46"/>
      <c r="TTM40" s="46"/>
      <c r="TTN40" s="46"/>
      <c r="TTO40" s="46"/>
      <c r="TTP40" s="46"/>
      <c r="TTQ40" s="46"/>
      <c r="TTR40" s="46"/>
      <c r="TTS40" s="46"/>
      <c r="TTT40" s="46"/>
      <c r="TTU40" s="46"/>
      <c r="TTV40" s="46"/>
      <c r="TTW40" s="46"/>
      <c r="TTX40" s="46"/>
      <c r="TTY40" s="46"/>
      <c r="TTZ40" s="46"/>
      <c r="TUA40" s="46"/>
      <c r="TUB40" s="46"/>
      <c r="TUC40" s="46"/>
      <c r="TUD40" s="46"/>
      <c r="TUE40" s="46"/>
      <c r="TUF40" s="46"/>
      <c r="TUG40" s="46"/>
      <c r="TUH40" s="46"/>
      <c r="TUI40" s="46"/>
      <c r="TUJ40" s="46"/>
      <c r="TUK40" s="46"/>
      <c r="TUL40" s="46"/>
      <c r="TUM40" s="46"/>
      <c r="TUN40" s="46"/>
      <c r="TUO40" s="46"/>
      <c r="TUP40" s="46"/>
      <c r="TUQ40" s="46"/>
      <c r="TUR40" s="46"/>
      <c r="TUS40" s="46"/>
      <c r="TUT40" s="46"/>
      <c r="TUU40" s="46"/>
      <c r="TUV40" s="46"/>
      <c r="TUW40" s="46"/>
      <c r="TUX40" s="46"/>
      <c r="TUY40" s="46"/>
      <c r="TUZ40" s="46"/>
      <c r="TVA40" s="46"/>
      <c r="TVB40" s="46"/>
      <c r="TVC40" s="46"/>
      <c r="TVD40" s="46"/>
      <c r="TVE40" s="46"/>
      <c r="TVF40" s="46"/>
      <c r="TVG40" s="46"/>
      <c r="TVH40" s="46"/>
      <c r="TVI40" s="46"/>
      <c r="TVJ40" s="46"/>
      <c r="TVK40" s="46"/>
      <c r="TVL40" s="46"/>
      <c r="TVM40" s="46"/>
      <c r="TVN40" s="46"/>
      <c r="TVO40" s="46"/>
      <c r="TVP40" s="46"/>
      <c r="TVQ40" s="46"/>
      <c r="TVR40" s="46"/>
      <c r="TVS40" s="46"/>
      <c r="TVT40" s="46"/>
      <c r="TVU40" s="46"/>
      <c r="TVV40" s="46"/>
      <c r="TVW40" s="46"/>
      <c r="TVX40" s="46"/>
      <c r="TVY40" s="46"/>
      <c r="TVZ40" s="46"/>
      <c r="TWA40" s="46"/>
      <c r="TWB40" s="46"/>
      <c r="TWC40" s="46"/>
      <c r="TWD40" s="46"/>
      <c r="TWE40" s="46"/>
      <c r="TWF40" s="46"/>
      <c r="TWG40" s="46"/>
      <c r="TWH40" s="46"/>
      <c r="TWI40" s="46"/>
      <c r="TWJ40" s="46"/>
      <c r="TWK40" s="46"/>
      <c r="TWL40" s="46"/>
      <c r="TWM40" s="46"/>
      <c r="TWN40" s="46"/>
      <c r="TWO40" s="46"/>
      <c r="TWP40" s="46"/>
      <c r="TWQ40" s="46"/>
      <c r="TWR40" s="46"/>
      <c r="TWS40" s="46"/>
      <c r="TWT40" s="46"/>
      <c r="TWU40" s="46"/>
      <c r="TWV40" s="46"/>
      <c r="TWW40" s="46"/>
      <c r="TWX40" s="46"/>
      <c r="TWY40" s="46"/>
      <c r="TWZ40" s="46"/>
      <c r="TXA40" s="46"/>
      <c r="TXB40" s="46"/>
      <c r="TXC40" s="46"/>
      <c r="TXD40" s="46"/>
      <c r="TXE40" s="46"/>
      <c r="TXF40" s="46"/>
      <c r="TXG40" s="46"/>
      <c r="TXH40" s="46"/>
      <c r="TXI40" s="46"/>
      <c r="TXJ40" s="46"/>
      <c r="TXK40" s="46"/>
      <c r="TXL40" s="46"/>
      <c r="TXM40" s="46"/>
      <c r="TXN40" s="46"/>
      <c r="TXO40" s="46"/>
      <c r="TXP40" s="46"/>
      <c r="TXQ40" s="46"/>
      <c r="TXR40" s="46"/>
      <c r="TXS40" s="46"/>
      <c r="TXT40" s="46"/>
      <c r="TXU40" s="46"/>
      <c r="TXV40" s="46"/>
      <c r="TXW40" s="46"/>
      <c r="TXX40" s="46"/>
      <c r="TXY40" s="46"/>
      <c r="TXZ40" s="46"/>
      <c r="TYA40" s="46"/>
      <c r="TYB40" s="46"/>
      <c r="TYC40" s="46"/>
      <c r="TYD40" s="46"/>
      <c r="TYE40" s="46"/>
      <c r="TYF40" s="46"/>
      <c r="TYG40" s="46"/>
      <c r="TYH40" s="46"/>
      <c r="TYI40" s="46"/>
      <c r="TYJ40" s="46"/>
      <c r="TYK40" s="46"/>
      <c r="TYL40" s="46"/>
      <c r="TYM40" s="46"/>
      <c r="TYN40" s="46"/>
      <c r="TYO40" s="46"/>
      <c r="TYP40" s="46"/>
      <c r="TYQ40" s="46"/>
      <c r="TYR40" s="46"/>
      <c r="TYS40" s="46"/>
      <c r="TYT40" s="46"/>
      <c r="TYU40" s="46"/>
      <c r="TYV40" s="46"/>
      <c r="TYW40" s="46"/>
      <c r="TYX40" s="46"/>
      <c r="TYY40" s="46"/>
      <c r="TYZ40" s="46"/>
      <c r="TZA40" s="46"/>
      <c r="TZB40" s="46"/>
      <c r="TZC40" s="46"/>
      <c r="TZD40" s="46"/>
      <c r="TZE40" s="46"/>
      <c r="TZF40" s="46"/>
      <c r="TZG40" s="46"/>
      <c r="TZH40" s="46"/>
      <c r="TZI40" s="46"/>
      <c r="TZJ40" s="46"/>
      <c r="TZK40" s="46"/>
      <c r="TZL40" s="46"/>
      <c r="TZM40" s="46"/>
      <c r="TZN40" s="46"/>
      <c r="TZO40" s="46"/>
      <c r="TZP40" s="46"/>
      <c r="TZQ40" s="46"/>
      <c r="TZR40" s="46"/>
      <c r="TZS40" s="46"/>
      <c r="TZT40" s="46"/>
      <c r="TZU40" s="46"/>
      <c r="TZV40" s="46"/>
      <c r="TZW40" s="46"/>
      <c r="TZX40" s="46"/>
      <c r="TZY40" s="46"/>
      <c r="TZZ40" s="46"/>
      <c r="UAA40" s="46"/>
      <c r="UAB40" s="46"/>
      <c r="UAC40" s="46"/>
      <c r="UAD40" s="46"/>
      <c r="UAE40" s="46"/>
      <c r="UAF40" s="46"/>
      <c r="UAG40" s="46"/>
      <c r="UAH40" s="46"/>
      <c r="UAI40" s="46"/>
      <c r="UAJ40" s="46"/>
      <c r="UAK40" s="46"/>
      <c r="UAL40" s="46"/>
      <c r="UAM40" s="46"/>
      <c r="UAN40" s="46"/>
      <c r="UAO40" s="46"/>
      <c r="UAP40" s="46"/>
      <c r="UAQ40" s="46"/>
      <c r="UAR40" s="46"/>
      <c r="UAS40" s="46"/>
      <c r="UAT40" s="46"/>
      <c r="UAU40" s="46"/>
      <c r="UAV40" s="46"/>
      <c r="UAW40" s="46"/>
      <c r="UAX40" s="46"/>
      <c r="UAY40" s="46"/>
      <c r="UAZ40" s="46"/>
      <c r="UBA40" s="46"/>
      <c r="UBB40" s="46"/>
      <c r="UBC40" s="46"/>
      <c r="UBD40" s="46"/>
      <c r="UBE40" s="46"/>
      <c r="UBF40" s="46"/>
      <c r="UBG40" s="46"/>
      <c r="UBH40" s="46"/>
      <c r="UBI40" s="46"/>
      <c r="UBJ40" s="46"/>
      <c r="UBK40" s="46"/>
      <c r="UBL40" s="46"/>
      <c r="UBM40" s="46"/>
      <c r="UBN40" s="46"/>
      <c r="UBO40" s="46"/>
      <c r="UBP40" s="46"/>
      <c r="UBQ40" s="46"/>
      <c r="UBR40" s="46"/>
      <c r="UBS40" s="46"/>
      <c r="UBT40" s="46"/>
      <c r="UBU40" s="46"/>
      <c r="UBV40" s="46"/>
      <c r="UBW40" s="46"/>
      <c r="UBX40" s="46"/>
      <c r="UBY40" s="46"/>
      <c r="UBZ40" s="46"/>
      <c r="UCA40" s="46"/>
      <c r="UCB40" s="46"/>
      <c r="UCC40" s="46"/>
      <c r="UCD40" s="46"/>
      <c r="UCE40" s="46"/>
      <c r="UCF40" s="46"/>
      <c r="UCG40" s="46"/>
      <c r="UCH40" s="46"/>
      <c r="UCI40" s="46"/>
      <c r="UCJ40" s="46"/>
      <c r="UCK40" s="46"/>
      <c r="UCL40" s="46"/>
      <c r="UCM40" s="46"/>
      <c r="UCN40" s="46"/>
      <c r="UCO40" s="46"/>
      <c r="UCP40" s="46"/>
      <c r="UCQ40" s="46"/>
      <c r="UCR40" s="46"/>
      <c r="UCS40" s="46"/>
      <c r="UCT40" s="46"/>
      <c r="UCU40" s="46"/>
      <c r="UCV40" s="46"/>
      <c r="UCW40" s="46"/>
      <c r="UCX40" s="46"/>
      <c r="UCY40" s="46"/>
      <c r="UCZ40" s="46"/>
      <c r="UDA40" s="46"/>
      <c r="UDB40" s="46"/>
      <c r="UDC40" s="46"/>
      <c r="UDD40" s="46"/>
      <c r="UDE40" s="46"/>
      <c r="UDF40" s="46"/>
      <c r="UDG40" s="46"/>
      <c r="UDH40" s="46"/>
      <c r="UDI40" s="46"/>
      <c r="UDJ40" s="46"/>
      <c r="UDK40" s="46"/>
      <c r="UDL40" s="46"/>
      <c r="UDM40" s="46"/>
      <c r="UDN40" s="46"/>
      <c r="UDO40" s="46"/>
      <c r="UDP40" s="46"/>
      <c r="UDQ40" s="46"/>
      <c r="UDR40" s="46"/>
      <c r="UDS40" s="46"/>
      <c r="UDT40" s="46"/>
      <c r="UDU40" s="46"/>
      <c r="UDV40" s="46"/>
      <c r="UDW40" s="46"/>
      <c r="UDX40" s="46"/>
      <c r="UDY40" s="46"/>
      <c r="UDZ40" s="46"/>
      <c r="UEA40" s="46"/>
      <c r="UEB40" s="46"/>
      <c r="UEC40" s="46"/>
      <c r="UED40" s="46"/>
      <c r="UEE40" s="46"/>
      <c r="UEF40" s="46"/>
      <c r="UEG40" s="46"/>
      <c r="UEH40" s="46"/>
      <c r="UEI40" s="46"/>
      <c r="UEJ40" s="46"/>
      <c r="UEK40" s="46"/>
      <c r="UEL40" s="46"/>
      <c r="UEM40" s="46"/>
      <c r="UEN40" s="46"/>
      <c r="UEO40" s="46"/>
      <c r="UEP40" s="46"/>
      <c r="UEQ40" s="46"/>
      <c r="UER40" s="46"/>
      <c r="UES40" s="46"/>
      <c r="UET40" s="46"/>
      <c r="UEU40" s="46"/>
      <c r="UEV40" s="46"/>
      <c r="UEW40" s="46"/>
      <c r="UEX40" s="46"/>
      <c r="UEY40" s="46"/>
      <c r="UEZ40" s="46"/>
      <c r="UFA40" s="46"/>
      <c r="UFB40" s="46"/>
      <c r="UFC40" s="46"/>
      <c r="UFD40" s="46"/>
      <c r="UFE40" s="46"/>
      <c r="UFF40" s="46"/>
      <c r="UFG40" s="46"/>
      <c r="UFH40" s="46"/>
      <c r="UFI40" s="46"/>
      <c r="UFJ40" s="46"/>
      <c r="UFK40" s="46"/>
      <c r="UFL40" s="46"/>
      <c r="UFM40" s="46"/>
      <c r="UFN40" s="46"/>
      <c r="UFO40" s="46"/>
      <c r="UFP40" s="46"/>
      <c r="UFQ40" s="46"/>
      <c r="UFR40" s="46"/>
      <c r="UFS40" s="46"/>
      <c r="UFT40" s="46"/>
      <c r="UFU40" s="46"/>
      <c r="UFV40" s="46"/>
      <c r="UFW40" s="46"/>
      <c r="UFX40" s="46"/>
      <c r="UFY40" s="46"/>
      <c r="UFZ40" s="46"/>
      <c r="UGA40" s="46"/>
      <c r="UGB40" s="46"/>
      <c r="UGC40" s="46"/>
      <c r="UGD40" s="46"/>
      <c r="UGE40" s="46"/>
      <c r="UGF40" s="46"/>
      <c r="UGG40" s="46"/>
      <c r="UGH40" s="46"/>
      <c r="UGI40" s="46"/>
      <c r="UGJ40" s="46"/>
      <c r="UGK40" s="46"/>
      <c r="UGL40" s="46"/>
      <c r="UGM40" s="46"/>
      <c r="UGN40" s="46"/>
      <c r="UGO40" s="46"/>
      <c r="UGP40" s="46"/>
      <c r="UGQ40" s="46"/>
      <c r="UGR40" s="46"/>
      <c r="UGS40" s="46"/>
      <c r="UGT40" s="46"/>
      <c r="UGU40" s="46"/>
      <c r="UGV40" s="46"/>
      <c r="UGW40" s="46"/>
      <c r="UGX40" s="46"/>
      <c r="UGY40" s="46"/>
      <c r="UGZ40" s="46"/>
      <c r="UHA40" s="46"/>
      <c r="UHB40" s="46"/>
      <c r="UHC40" s="46"/>
      <c r="UHD40" s="46"/>
      <c r="UHE40" s="46"/>
      <c r="UHF40" s="46"/>
      <c r="UHG40" s="46"/>
      <c r="UHH40" s="46"/>
      <c r="UHI40" s="46"/>
      <c r="UHJ40" s="46"/>
      <c r="UHK40" s="46"/>
      <c r="UHL40" s="46"/>
      <c r="UHM40" s="46"/>
      <c r="UHN40" s="46"/>
      <c r="UHO40" s="46"/>
      <c r="UHP40" s="46"/>
      <c r="UHQ40" s="46"/>
      <c r="UHR40" s="46"/>
      <c r="UHS40" s="46"/>
      <c r="UHT40" s="46"/>
      <c r="UHU40" s="46"/>
      <c r="UHV40" s="46"/>
      <c r="UHW40" s="46"/>
      <c r="UHX40" s="46"/>
      <c r="UHY40" s="46"/>
      <c r="UHZ40" s="46"/>
      <c r="UIA40" s="46"/>
      <c r="UIB40" s="46"/>
      <c r="UIC40" s="46"/>
      <c r="UID40" s="46"/>
      <c r="UIE40" s="46"/>
      <c r="UIF40" s="46"/>
      <c r="UIG40" s="46"/>
      <c r="UIH40" s="46"/>
      <c r="UII40" s="46"/>
      <c r="UIJ40" s="46"/>
      <c r="UIK40" s="46"/>
      <c r="UIL40" s="46"/>
      <c r="UIM40" s="46"/>
      <c r="UIN40" s="46"/>
      <c r="UIO40" s="46"/>
      <c r="UIP40" s="46"/>
      <c r="UIQ40" s="46"/>
      <c r="UIR40" s="46"/>
      <c r="UIS40" s="46"/>
      <c r="UIT40" s="46"/>
      <c r="UIU40" s="46"/>
      <c r="UIV40" s="46"/>
      <c r="UIW40" s="46"/>
      <c r="UIX40" s="46"/>
      <c r="UIY40" s="46"/>
      <c r="UIZ40" s="46"/>
      <c r="UJA40" s="46"/>
      <c r="UJB40" s="46"/>
      <c r="UJC40" s="46"/>
      <c r="UJD40" s="46"/>
      <c r="UJE40" s="46"/>
      <c r="UJF40" s="46"/>
      <c r="UJG40" s="46"/>
      <c r="UJH40" s="46"/>
      <c r="UJI40" s="46"/>
      <c r="UJJ40" s="46"/>
      <c r="UJK40" s="46"/>
      <c r="UJL40" s="46"/>
      <c r="UJM40" s="46"/>
      <c r="UJN40" s="46"/>
      <c r="UJO40" s="46"/>
      <c r="UJP40" s="46"/>
      <c r="UJQ40" s="46"/>
      <c r="UJR40" s="46"/>
      <c r="UJS40" s="46"/>
      <c r="UJT40" s="46"/>
      <c r="UJU40" s="46"/>
      <c r="UJV40" s="46"/>
      <c r="UJW40" s="46"/>
      <c r="UJX40" s="46"/>
      <c r="UJY40" s="46"/>
      <c r="UJZ40" s="46"/>
      <c r="UKA40" s="46"/>
      <c r="UKB40" s="46"/>
      <c r="UKC40" s="46"/>
      <c r="UKD40" s="46"/>
      <c r="UKE40" s="46"/>
      <c r="UKF40" s="46"/>
      <c r="UKG40" s="46"/>
      <c r="UKH40" s="46"/>
      <c r="UKI40" s="46"/>
      <c r="UKJ40" s="46"/>
      <c r="UKK40" s="46"/>
      <c r="UKL40" s="46"/>
      <c r="UKM40" s="46"/>
      <c r="UKN40" s="46"/>
      <c r="UKO40" s="46"/>
      <c r="UKP40" s="46"/>
      <c r="UKQ40" s="46"/>
      <c r="UKR40" s="46"/>
      <c r="UKS40" s="46"/>
      <c r="UKT40" s="46"/>
      <c r="UKU40" s="46"/>
      <c r="UKV40" s="46"/>
      <c r="UKW40" s="46"/>
      <c r="UKX40" s="46"/>
      <c r="UKY40" s="46"/>
      <c r="UKZ40" s="46"/>
      <c r="ULA40" s="46"/>
      <c r="ULB40" s="46"/>
      <c r="ULC40" s="46"/>
      <c r="ULD40" s="46"/>
      <c r="ULE40" s="46"/>
      <c r="ULF40" s="46"/>
      <c r="ULG40" s="46"/>
      <c r="ULH40" s="46"/>
      <c r="ULI40" s="46"/>
      <c r="ULJ40" s="46"/>
      <c r="ULK40" s="46"/>
      <c r="ULL40" s="46"/>
      <c r="ULM40" s="46"/>
      <c r="ULN40" s="46"/>
      <c r="ULO40" s="46"/>
      <c r="ULP40" s="46"/>
      <c r="ULQ40" s="46"/>
      <c r="ULR40" s="46"/>
      <c r="ULS40" s="46"/>
      <c r="ULT40" s="46"/>
      <c r="ULU40" s="46"/>
      <c r="ULV40" s="46"/>
      <c r="ULW40" s="46"/>
      <c r="ULX40" s="46"/>
      <c r="ULY40" s="46"/>
      <c r="ULZ40" s="46"/>
      <c r="UMA40" s="46"/>
      <c r="UMB40" s="46"/>
      <c r="UMC40" s="46"/>
      <c r="UMD40" s="46"/>
      <c r="UME40" s="46"/>
      <c r="UMF40" s="46"/>
      <c r="UMG40" s="46"/>
      <c r="UMH40" s="46"/>
      <c r="UMI40" s="46"/>
      <c r="UMJ40" s="46"/>
      <c r="UMK40" s="46"/>
      <c r="UML40" s="46"/>
      <c r="UMM40" s="46"/>
      <c r="UMN40" s="46"/>
      <c r="UMO40" s="46"/>
      <c r="UMP40" s="46"/>
      <c r="UMQ40" s="46"/>
      <c r="UMR40" s="46"/>
      <c r="UMS40" s="46"/>
      <c r="UMT40" s="46"/>
      <c r="UMU40" s="46"/>
      <c r="UMV40" s="46"/>
      <c r="UMW40" s="46"/>
      <c r="UMX40" s="46"/>
      <c r="UMY40" s="46"/>
      <c r="UMZ40" s="46"/>
      <c r="UNA40" s="46"/>
      <c r="UNB40" s="46"/>
      <c r="UNC40" s="46"/>
      <c r="UND40" s="46"/>
      <c r="UNE40" s="46"/>
      <c r="UNF40" s="46"/>
      <c r="UNG40" s="46"/>
      <c r="UNH40" s="46"/>
      <c r="UNI40" s="46"/>
      <c r="UNJ40" s="46"/>
      <c r="UNK40" s="46"/>
      <c r="UNL40" s="46"/>
      <c r="UNM40" s="46"/>
      <c r="UNN40" s="46"/>
      <c r="UNO40" s="46"/>
      <c r="UNP40" s="46"/>
      <c r="UNQ40" s="46"/>
      <c r="UNR40" s="46"/>
      <c r="UNS40" s="46"/>
      <c r="UNT40" s="46"/>
      <c r="UNU40" s="46"/>
      <c r="UNV40" s="46"/>
      <c r="UNW40" s="46"/>
      <c r="UNX40" s="46"/>
      <c r="UNY40" s="46"/>
      <c r="UNZ40" s="46"/>
      <c r="UOA40" s="46"/>
      <c r="UOB40" s="46"/>
      <c r="UOC40" s="46"/>
      <c r="UOD40" s="46"/>
      <c r="UOE40" s="46"/>
      <c r="UOF40" s="46"/>
      <c r="UOG40" s="46"/>
      <c r="UOH40" s="46"/>
      <c r="UOI40" s="46"/>
      <c r="UOJ40" s="46"/>
      <c r="UOK40" s="46"/>
      <c r="UOL40" s="46"/>
      <c r="UOM40" s="46"/>
      <c r="UON40" s="46"/>
      <c r="UOO40" s="46"/>
      <c r="UOP40" s="46"/>
      <c r="UOQ40" s="46"/>
      <c r="UOR40" s="46"/>
      <c r="UOS40" s="46"/>
      <c r="UOT40" s="46"/>
      <c r="UOU40" s="46"/>
      <c r="UOV40" s="46"/>
      <c r="UOW40" s="46"/>
      <c r="UOX40" s="46"/>
      <c r="UOY40" s="46"/>
      <c r="UOZ40" s="46"/>
      <c r="UPA40" s="46"/>
      <c r="UPB40" s="46"/>
      <c r="UPC40" s="46"/>
      <c r="UPD40" s="46"/>
      <c r="UPE40" s="46"/>
      <c r="UPF40" s="46"/>
      <c r="UPG40" s="46"/>
      <c r="UPH40" s="46"/>
      <c r="UPI40" s="46"/>
      <c r="UPJ40" s="46"/>
      <c r="UPK40" s="46"/>
      <c r="UPL40" s="46"/>
      <c r="UPM40" s="46"/>
      <c r="UPN40" s="46"/>
      <c r="UPO40" s="46"/>
      <c r="UPP40" s="46"/>
      <c r="UPQ40" s="46"/>
      <c r="UPR40" s="46"/>
      <c r="UPS40" s="46"/>
      <c r="UPT40" s="46"/>
      <c r="UPU40" s="46"/>
      <c r="UPV40" s="46"/>
      <c r="UPW40" s="46"/>
      <c r="UPX40" s="46"/>
      <c r="UPY40" s="46"/>
      <c r="UPZ40" s="46"/>
      <c r="UQA40" s="46"/>
      <c r="UQB40" s="46"/>
      <c r="UQC40" s="46"/>
      <c r="UQD40" s="46"/>
      <c r="UQE40" s="46"/>
      <c r="UQF40" s="46"/>
      <c r="UQG40" s="46"/>
      <c r="UQH40" s="46"/>
      <c r="UQI40" s="46"/>
      <c r="UQJ40" s="46"/>
      <c r="UQK40" s="46"/>
      <c r="UQL40" s="46"/>
      <c r="UQM40" s="46"/>
      <c r="UQN40" s="46"/>
      <c r="UQO40" s="46"/>
      <c r="UQP40" s="46"/>
      <c r="UQQ40" s="46"/>
      <c r="UQR40" s="46"/>
      <c r="UQS40" s="46"/>
      <c r="UQT40" s="46"/>
      <c r="UQU40" s="46"/>
      <c r="UQV40" s="46"/>
      <c r="UQW40" s="46"/>
      <c r="UQX40" s="46"/>
      <c r="UQY40" s="46"/>
      <c r="UQZ40" s="46"/>
      <c r="URA40" s="46"/>
      <c r="URB40" s="46"/>
      <c r="URC40" s="46"/>
      <c r="URD40" s="46"/>
      <c r="URE40" s="46"/>
      <c r="URF40" s="46"/>
      <c r="URG40" s="46"/>
      <c r="URH40" s="46"/>
      <c r="URI40" s="46"/>
      <c r="URJ40" s="46"/>
      <c r="URK40" s="46"/>
      <c r="URL40" s="46"/>
      <c r="URM40" s="46"/>
      <c r="URN40" s="46"/>
      <c r="URO40" s="46"/>
      <c r="URP40" s="46"/>
      <c r="URQ40" s="46"/>
      <c r="URR40" s="46"/>
      <c r="URS40" s="46"/>
      <c r="URT40" s="46"/>
      <c r="URU40" s="46"/>
      <c r="URV40" s="46"/>
      <c r="URW40" s="46"/>
      <c r="URX40" s="46"/>
      <c r="URY40" s="46"/>
      <c r="URZ40" s="46"/>
      <c r="USA40" s="46"/>
      <c r="USB40" s="46"/>
      <c r="USC40" s="46"/>
      <c r="USD40" s="46"/>
      <c r="USE40" s="46"/>
      <c r="USF40" s="46"/>
      <c r="USG40" s="46"/>
      <c r="USH40" s="46"/>
      <c r="USI40" s="46"/>
      <c r="USJ40" s="46"/>
      <c r="USK40" s="46"/>
      <c r="USL40" s="46"/>
      <c r="USM40" s="46"/>
      <c r="USN40" s="46"/>
      <c r="USO40" s="46"/>
      <c r="USP40" s="46"/>
      <c r="USQ40" s="46"/>
      <c r="USR40" s="46"/>
      <c r="USS40" s="46"/>
      <c r="UST40" s="46"/>
      <c r="USU40" s="46"/>
      <c r="USV40" s="46"/>
      <c r="USW40" s="46"/>
      <c r="USX40" s="46"/>
      <c r="USY40" s="46"/>
      <c r="USZ40" s="46"/>
      <c r="UTA40" s="46"/>
      <c r="UTB40" s="46"/>
      <c r="UTC40" s="46"/>
      <c r="UTD40" s="46"/>
      <c r="UTE40" s="46"/>
      <c r="UTF40" s="46"/>
      <c r="UTG40" s="46"/>
      <c r="UTH40" s="46"/>
      <c r="UTI40" s="46"/>
      <c r="UTJ40" s="46"/>
      <c r="UTK40" s="46"/>
      <c r="UTL40" s="46"/>
      <c r="UTM40" s="46"/>
      <c r="UTN40" s="46"/>
      <c r="UTO40" s="46"/>
      <c r="UTP40" s="46"/>
      <c r="UTQ40" s="46"/>
      <c r="UTR40" s="46"/>
      <c r="UTS40" s="46"/>
      <c r="UTT40" s="46"/>
      <c r="UTU40" s="46"/>
      <c r="UTV40" s="46"/>
      <c r="UTW40" s="46"/>
      <c r="UTX40" s="46"/>
      <c r="UTY40" s="46"/>
      <c r="UTZ40" s="46"/>
      <c r="UUA40" s="46"/>
      <c r="UUB40" s="46"/>
      <c r="UUC40" s="46"/>
      <c r="UUD40" s="46"/>
      <c r="UUE40" s="46"/>
      <c r="UUF40" s="46"/>
      <c r="UUG40" s="46"/>
      <c r="UUH40" s="46"/>
      <c r="UUI40" s="46"/>
      <c r="UUJ40" s="46"/>
      <c r="UUK40" s="46"/>
      <c r="UUL40" s="46"/>
      <c r="UUM40" s="46"/>
      <c r="UUN40" s="46"/>
      <c r="UUO40" s="46"/>
      <c r="UUP40" s="46"/>
      <c r="UUQ40" s="46"/>
      <c r="UUR40" s="46"/>
      <c r="UUS40" s="46"/>
      <c r="UUT40" s="46"/>
      <c r="UUU40" s="46"/>
      <c r="UUV40" s="46"/>
      <c r="UUW40" s="46"/>
      <c r="UUX40" s="46"/>
      <c r="UUY40" s="46"/>
      <c r="UUZ40" s="46"/>
      <c r="UVA40" s="46"/>
      <c r="UVB40" s="46"/>
      <c r="UVC40" s="46"/>
      <c r="UVD40" s="46"/>
      <c r="UVE40" s="46"/>
      <c r="UVF40" s="46"/>
      <c r="UVG40" s="46"/>
      <c r="UVH40" s="46"/>
      <c r="UVI40" s="46"/>
      <c r="UVJ40" s="46"/>
      <c r="UVK40" s="46"/>
      <c r="UVL40" s="46"/>
      <c r="UVM40" s="46"/>
      <c r="UVN40" s="46"/>
      <c r="UVO40" s="46"/>
      <c r="UVP40" s="46"/>
      <c r="UVQ40" s="46"/>
      <c r="UVR40" s="46"/>
      <c r="UVS40" s="46"/>
      <c r="UVT40" s="46"/>
      <c r="UVU40" s="46"/>
      <c r="UVV40" s="46"/>
      <c r="UVW40" s="46"/>
      <c r="UVX40" s="46"/>
      <c r="UVY40" s="46"/>
      <c r="UVZ40" s="46"/>
      <c r="UWA40" s="46"/>
      <c r="UWB40" s="46"/>
      <c r="UWC40" s="46"/>
      <c r="UWD40" s="46"/>
      <c r="UWE40" s="46"/>
      <c r="UWF40" s="46"/>
      <c r="UWG40" s="46"/>
      <c r="UWH40" s="46"/>
      <c r="UWI40" s="46"/>
      <c r="UWJ40" s="46"/>
      <c r="UWK40" s="46"/>
      <c r="UWL40" s="46"/>
      <c r="UWM40" s="46"/>
      <c r="UWN40" s="46"/>
      <c r="UWO40" s="46"/>
      <c r="UWP40" s="46"/>
      <c r="UWQ40" s="46"/>
      <c r="UWR40" s="46"/>
      <c r="UWS40" s="46"/>
      <c r="UWT40" s="46"/>
      <c r="UWU40" s="46"/>
      <c r="UWV40" s="46"/>
      <c r="UWW40" s="46"/>
      <c r="UWX40" s="46"/>
      <c r="UWY40" s="46"/>
      <c r="UWZ40" s="46"/>
      <c r="UXA40" s="46"/>
      <c r="UXB40" s="46"/>
      <c r="UXC40" s="46"/>
      <c r="UXD40" s="46"/>
      <c r="UXE40" s="46"/>
      <c r="UXF40" s="46"/>
      <c r="UXG40" s="46"/>
      <c r="UXH40" s="46"/>
      <c r="UXI40" s="46"/>
      <c r="UXJ40" s="46"/>
      <c r="UXK40" s="46"/>
      <c r="UXL40" s="46"/>
      <c r="UXM40" s="46"/>
      <c r="UXN40" s="46"/>
      <c r="UXO40" s="46"/>
      <c r="UXP40" s="46"/>
      <c r="UXQ40" s="46"/>
      <c r="UXR40" s="46"/>
      <c r="UXS40" s="46"/>
      <c r="UXT40" s="46"/>
      <c r="UXU40" s="46"/>
      <c r="UXV40" s="46"/>
      <c r="UXW40" s="46"/>
      <c r="UXX40" s="46"/>
      <c r="UXY40" s="46"/>
      <c r="UXZ40" s="46"/>
      <c r="UYA40" s="46"/>
      <c r="UYB40" s="46"/>
      <c r="UYC40" s="46"/>
      <c r="UYD40" s="46"/>
      <c r="UYE40" s="46"/>
      <c r="UYF40" s="46"/>
      <c r="UYG40" s="46"/>
      <c r="UYH40" s="46"/>
      <c r="UYI40" s="46"/>
      <c r="UYJ40" s="46"/>
      <c r="UYK40" s="46"/>
      <c r="UYL40" s="46"/>
      <c r="UYM40" s="46"/>
      <c r="UYN40" s="46"/>
      <c r="UYO40" s="46"/>
      <c r="UYP40" s="46"/>
      <c r="UYQ40" s="46"/>
      <c r="UYR40" s="46"/>
      <c r="UYS40" s="46"/>
      <c r="UYT40" s="46"/>
      <c r="UYU40" s="46"/>
      <c r="UYV40" s="46"/>
      <c r="UYW40" s="46"/>
      <c r="UYX40" s="46"/>
      <c r="UYY40" s="46"/>
      <c r="UYZ40" s="46"/>
      <c r="UZA40" s="46"/>
      <c r="UZB40" s="46"/>
      <c r="UZC40" s="46"/>
      <c r="UZD40" s="46"/>
      <c r="UZE40" s="46"/>
      <c r="UZF40" s="46"/>
      <c r="UZG40" s="46"/>
      <c r="UZH40" s="46"/>
      <c r="UZI40" s="46"/>
      <c r="UZJ40" s="46"/>
      <c r="UZK40" s="46"/>
      <c r="UZL40" s="46"/>
      <c r="UZM40" s="46"/>
      <c r="UZN40" s="46"/>
      <c r="UZO40" s="46"/>
      <c r="UZP40" s="46"/>
      <c r="UZQ40" s="46"/>
      <c r="UZR40" s="46"/>
      <c r="UZS40" s="46"/>
      <c r="UZT40" s="46"/>
      <c r="UZU40" s="46"/>
      <c r="UZV40" s="46"/>
      <c r="UZW40" s="46"/>
      <c r="UZX40" s="46"/>
      <c r="UZY40" s="46"/>
      <c r="UZZ40" s="46"/>
      <c r="VAA40" s="46"/>
      <c r="VAB40" s="46"/>
      <c r="VAC40" s="46"/>
      <c r="VAD40" s="46"/>
      <c r="VAE40" s="46"/>
      <c r="VAF40" s="46"/>
      <c r="VAG40" s="46"/>
      <c r="VAH40" s="46"/>
      <c r="VAI40" s="46"/>
      <c r="VAJ40" s="46"/>
      <c r="VAK40" s="46"/>
      <c r="VAL40" s="46"/>
      <c r="VAM40" s="46"/>
      <c r="VAN40" s="46"/>
      <c r="VAO40" s="46"/>
      <c r="VAP40" s="46"/>
      <c r="VAQ40" s="46"/>
      <c r="VAR40" s="46"/>
      <c r="VAS40" s="46"/>
      <c r="VAT40" s="46"/>
      <c r="VAU40" s="46"/>
      <c r="VAV40" s="46"/>
      <c r="VAW40" s="46"/>
      <c r="VAX40" s="46"/>
      <c r="VAY40" s="46"/>
      <c r="VAZ40" s="46"/>
      <c r="VBA40" s="46"/>
      <c r="VBB40" s="46"/>
      <c r="VBC40" s="46"/>
      <c r="VBD40" s="46"/>
      <c r="VBE40" s="46"/>
      <c r="VBF40" s="46"/>
      <c r="VBG40" s="46"/>
      <c r="VBH40" s="46"/>
      <c r="VBI40" s="46"/>
      <c r="VBJ40" s="46"/>
      <c r="VBK40" s="46"/>
      <c r="VBL40" s="46"/>
      <c r="VBM40" s="46"/>
      <c r="VBN40" s="46"/>
      <c r="VBO40" s="46"/>
      <c r="VBP40" s="46"/>
      <c r="VBQ40" s="46"/>
      <c r="VBR40" s="46"/>
      <c r="VBS40" s="46"/>
      <c r="VBT40" s="46"/>
      <c r="VBU40" s="46"/>
      <c r="VBV40" s="46"/>
      <c r="VBW40" s="46"/>
      <c r="VBX40" s="46"/>
      <c r="VBY40" s="46"/>
      <c r="VBZ40" s="46"/>
      <c r="VCA40" s="46"/>
      <c r="VCB40" s="46"/>
      <c r="VCC40" s="46"/>
      <c r="VCD40" s="46"/>
      <c r="VCE40" s="46"/>
      <c r="VCF40" s="46"/>
      <c r="VCG40" s="46"/>
      <c r="VCH40" s="46"/>
      <c r="VCI40" s="46"/>
      <c r="VCJ40" s="46"/>
      <c r="VCK40" s="46"/>
      <c r="VCL40" s="46"/>
      <c r="VCM40" s="46"/>
      <c r="VCN40" s="46"/>
      <c r="VCO40" s="46"/>
      <c r="VCP40" s="46"/>
      <c r="VCQ40" s="46"/>
      <c r="VCR40" s="46"/>
      <c r="VCS40" s="46"/>
      <c r="VCT40" s="46"/>
      <c r="VCU40" s="46"/>
      <c r="VCV40" s="46"/>
      <c r="VCW40" s="46"/>
      <c r="VCX40" s="46"/>
      <c r="VCY40" s="46"/>
      <c r="VCZ40" s="46"/>
      <c r="VDA40" s="46"/>
      <c r="VDB40" s="46"/>
      <c r="VDC40" s="46"/>
      <c r="VDD40" s="46"/>
      <c r="VDE40" s="46"/>
      <c r="VDF40" s="46"/>
      <c r="VDG40" s="46"/>
      <c r="VDH40" s="46"/>
      <c r="VDI40" s="46"/>
      <c r="VDJ40" s="46"/>
      <c r="VDK40" s="46"/>
      <c r="VDL40" s="46"/>
      <c r="VDM40" s="46"/>
      <c r="VDN40" s="46"/>
      <c r="VDO40" s="46"/>
      <c r="VDP40" s="46"/>
      <c r="VDQ40" s="46"/>
      <c r="VDR40" s="46"/>
      <c r="VDS40" s="46"/>
      <c r="VDT40" s="46"/>
      <c r="VDU40" s="46"/>
      <c r="VDV40" s="46"/>
      <c r="VDW40" s="46"/>
      <c r="VDX40" s="46"/>
      <c r="VDY40" s="46"/>
      <c r="VDZ40" s="46"/>
      <c r="VEA40" s="46"/>
      <c r="VEB40" s="46"/>
      <c r="VEC40" s="46"/>
      <c r="VED40" s="46"/>
      <c r="VEE40" s="46"/>
      <c r="VEF40" s="46"/>
      <c r="VEG40" s="46"/>
      <c r="VEH40" s="46"/>
      <c r="VEI40" s="46"/>
      <c r="VEJ40" s="46"/>
      <c r="VEK40" s="46"/>
      <c r="VEL40" s="46"/>
      <c r="VEM40" s="46"/>
      <c r="VEN40" s="46"/>
      <c r="VEO40" s="46"/>
      <c r="VEP40" s="46"/>
      <c r="VEQ40" s="46"/>
      <c r="VER40" s="46"/>
      <c r="VES40" s="46"/>
      <c r="VET40" s="46"/>
      <c r="VEU40" s="46"/>
      <c r="VEV40" s="46"/>
      <c r="VEW40" s="46"/>
      <c r="VEX40" s="46"/>
      <c r="VEY40" s="46"/>
      <c r="VEZ40" s="46"/>
      <c r="VFA40" s="46"/>
      <c r="VFB40" s="46"/>
      <c r="VFC40" s="46"/>
      <c r="VFD40" s="46"/>
      <c r="VFE40" s="46"/>
      <c r="VFF40" s="46"/>
      <c r="VFG40" s="46"/>
      <c r="VFH40" s="46"/>
      <c r="VFI40" s="46"/>
      <c r="VFJ40" s="46"/>
      <c r="VFK40" s="46"/>
      <c r="VFL40" s="46"/>
      <c r="VFM40" s="46"/>
      <c r="VFN40" s="46"/>
      <c r="VFO40" s="46"/>
      <c r="VFP40" s="46"/>
      <c r="VFQ40" s="46"/>
      <c r="VFR40" s="46"/>
      <c r="VFS40" s="46"/>
      <c r="VFT40" s="46"/>
      <c r="VFU40" s="46"/>
      <c r="VFV40" s="46"/>
      <c r="VFW40" s="46"/>
      <c r="VFX40" s="46"/>
      <c r="VFY40" s="46"/>
      <c r="VFZ40" s="46"/>
      <c r="VGA40" s="46"/>
      <c r="VGB40" s="46"/>
      <c r="VGC40" s="46"/>
      <c r="VGD40" s="46"/>
      <c r="VGE40" s="46"/>
      <c r="VGF40" s="46"/>
      <c r="VGG40" s="46"/>
      <c r="VGH40" s="46"/>
      <c r="VGI40" s="46"/>
      <c r="VGJ40" s="46"/>
      <c r="VGK40" s="46"/>
      <c r="VGL40" s="46"/>
      <c r="VGM40" s="46"/>
      <c r="VGN40" s="46"/>
      <c r="VGO40" s="46"/>
      <c r="VGP40" s="46"/>
      <c r="VGQ40" s="46"/>
      <c r="VGR40" s="46"/>
      <c r="VGS40" s="46"/>
      <c r="VGT40" s="46"/>
      <c r="VGU40" s="46"/>
      <c r="VGV40" s="46"/>
      <c r="VGW40" s="46"/>
      <c r="VGX40" s="46"/>
      <c r="VGY40" s="46"/>
      <c r="VGZ40" s="46"/>
      <c r="VHA40" s="46"/>
      <c r="VHB40" s="46"/>
      <c r="VHC40" s="46"/>
      <c r="VHD40" s="46"/>
      <c r="VHE40" s="46"/>
      <c r="VHF40" s="46"/>
      <c r="VHG40" s="46"/>
      <c r="VHH40" s="46"/>
      <c r="VHI40" s="46"/>
      <c r="VHJ40" s="46"/>
      <c r="VHK40" s="46"/>
      <c r="VHL40" s="46"/>
      <c r="VHM40" s="46"/>
      <c r="VHN40" s="46"/>
      <c r="VHO40" s="46"/>
      <c r="VHP40" s="46"/>
      <c r="VHQ40" s="46"/>
      <c r="VHR40" s="46"/>
      <c r="VHS40" s="46"/>
      <c r="VHT40" s="46"/>
      <c r="VHU40" s="46"/>
      <c r="VHV40" s="46"/>
      <c r="VHW40" s="46"/>
      <c r="VHX40" s="46"/>
      <c r="VHY40" s="46"/>
      <c r="VHZ40" s="46"/>
      <c r="VIA40" s="46"/>
      <c r="VIB40" s="46"/>
      <c r="VIC40" s="46"/>
      <c r="VID40" s="46"/>
      <c r="VIE40" s="46"/>
      <c r="VIF40" s="46"/>
      <c r="VIG40" s="46"/>
      <c r="VIH40" s="46"/>
      <c r="VII40" s="46"/>
      <c r="VIJ40" s="46"/>
      <c r="VIK40" s="46"/>
      <c r="VIL40" s="46"/>
      <c r="VIM40" s="46"/>
      <c r="VIN40" s="46"/>
      <c r="VIO40" s="46"/>
      <c r="VIP40" s="46"/>
      <c r="VIQ40" s="46"/>
      <c r="VIR40" s="46"/>
      <c r="VIS40" s="46"/>
      <c r="VIT40" s="46"/>
      <c r="VIU40" s="46"/>
      <c r="VIV40" s="46"/>
      <c r="VIW40" s="46"/>
      <c r="VIX40" s="46"/>
      <c r="VIY40" s="46"/>
      <c r="VIZ40" s="46"/>
      <c r="VJA40" s="46"/>
      <c r="VJB40" s="46"/>
      <c r="VJC40" s="46"/>
      <c r="VJD40" s="46"/>
      <c r="VJE40" s="46"/>
      <c r="VJF40" s="46"/>
      <c r="VJG40" s="46"/>
      <c r="VJH40" s="46"/>
      <c r="VJI40" s="46"/>
      <c r="VJJ40" s="46"/>
      <c r="VJK40" s="46"/>
      <c r="VJL40" s="46"/>
      <c r="VJM40" s="46"/>
      <c r="VJN40" s="46"/>
      <c r="VJO40" s="46"/>
      <c r="VJP40" s="46"/>
      <c r="VJQ40" s="46"/>
      <c r="VJR40" s="46"/>
      <c r="VJS40" s="46"/>
      <c r="VJT40" s="46"/>
      <c r="VJU40" s="46"/>
      <c r="VJV40" s="46"/>
      <c r="VJW40" s="46"/>
      <c r="VJX40" s="46"/>
      <c r="VJY40" s="46"/>
      <c r="VJZ40" s="46"/>
      <c r="VKA40" s="46"/>
      <c r="VKB40" s="46"/>
      <c r="VKC40" s="46"/>
      <c r="VKD40" s="46"/>
      <c r="VKE40" s="46"/>
      <c r="VKF40" s="46"/>
      <c r="VKG40" s="46"/>
      <c r="VKH40" s="46"/>
      <c r="VKI40" s="46"/>
      <c r="VKJ40" s="46"/>
      <c r="VKK40" s="46"/>
      <c r="VKL40" s="46"/>
      <c r="VKM40" s="46"/>
      <c r="VKN40" s="46"/>
      <c r="VKO40" s="46"/>
      <c r="VKP40" s="46"/>
      <c r="VKQ40" s="46"/>
      <c r="VKR40" s="46"/>
      <c r="VKS40" s="46"/>
      <c r="VKT40" s="46"/>
      <c r="VKU40" s="46"/>
      <c r="VKV40" s="46"/>
      <c r="VKW40" s="46"/>
      <c r="VKX40" s="46"/>
      <c r="VKY40" s="46"/>
      <c r="VKZ40" s="46"/>
      <c r="VLA40" s="46"/>
      <c r="VLB40" s="46"/>
      <c r="VLC40" s="46"/>
      <c r="VLD40" s="46"/>
      <c r="VLE40" s="46"/>
      <c r="VLF40" s="46"/>
      <c r="VLG40" s="46"/>
      <c r="VLH40" s="46"/>
      <c r="VLI40" s="46"/>
      <c r="VLJ40" s="46"/>
      <c r="VLK40" s="46"/>
      <c r="VLL40" s="46"/>
      <c r="VLM40" s="46"/>
      <c r="VLN40" s="46"/>
      <c r="VLO40" s="46"/>
      <c r="VLP40" s="46"/>
      <c r="VLQ40" s="46"/>
      <c r="VLR40" s="46"/>
      <c r="VLS40" s="46"/>
      <c r="VLT40" s="46"/>
      <c r="VLU40" s="46"/>
      <c r="VLV40" s="46"/>
      <c r="VLW40" s="46"/>
      <c r="VLX40" s="46"/>
      <c r="VLY40" s="46"/>
      <c r="VLZ40" s="46"/>
      <c r="VMA40" s="46"/>
      <c r="VMB40" s="46"/>
      <c r="VMC40" s="46"/>
      <c r="VMD40" s="46"/>
      <c r="VME40" s="46"/>
      <c r="VMF40" s="46"/>
      <c r="VMG40" s="46"/>
      <c r="VMH40" s="46"/>
      <c r="VMI40" s="46"/>
      <c r="VMJ40" s="46"/>
      <c r="VMK40" s="46"/>
      <c r="VML40" s="46"/>
      <c r="VMM40" s="46"/>
      <c r="VMN40" s="46"/>
      <c r="VMO40" s="46"/>
      <c r="VMP40" s="46"/>
      <c r="VMQ40" s="46"/>
      <c r="VMR40" s="46"/>
      <c r="VMS40" s="46"/>
      <c r="VMT40" s="46"/>
      <c r="VMU40" s="46"/>
      <c r="VMV40" s="46"/>
      <c r="VMW40" s="46"/>
      <c r="VMX40" s="46"/>
      <c r="VMY40" s="46"/>
      <c r="VMZ40" s="46"/>
      <c r="VNA40" s="46"/>
      <c r="VNB40" s="46"/>
      <c r="VNC40" s="46"/>
      <c r="VND40" s="46"/>
      <c r="VNE40" s="46"/>
      <c r="VNF40" s="46"/>
      <c r="VNG40" s="46"/>
      <c r="VNH40" s="46"/>
      <c r="VNI40" s="46"/>
      <c r="VNJ40" s="46"/>
      <c r="VNK40" s="46"/>
      <c r="VNL40" s="46"/>
      <c r="VNM40" s="46"/>
      <c r="VNN40" s="46"/>
      <c r="VNO40" s="46"/>
      <c r="VNP40" s="46"/>
      <c r="VNQ40" s="46"/>
      <c r="VNR40" s="46"/>
      <c r="VNS40" s="46"/>
      <c r="VNT40" s="46"/>
      <c r="VNU40" s="46"/>
      <c r="VNV40" s="46"/>
      <c r="VNW40" s="46"/>
      <c r="VNX40" s="46"/>
      <c r="VNY40" s="46"/>
      <c r="VNZ40" s="46"/>
      <c r="VOA40" s="46"/>
      <c r="VOB40" s="46"/>
      <c r="VOC40" s="46"/>
      <c r="VOD40" s="46"/>
      <c r="VOE40" s="46"/>
      <c r="VOF40" s="46"/>
      <c r="VOG40" s="46"/>
      <c r="VOH40" s="46"/>
      <c r="VOI40" s="46"/>
      <c r="VOJ40" s="46"/>
      <c r="VOK40" s="46"/>
      <c r="VOL40" s="46"/>
      <c r="VOM40" s="46"/>
      <c r="VON40" s="46"/>
      <c r="VOO40" s="46"/>
      <c r="VOP40" s="46"/>
      <c r="VOQ40" s="46"/>
      <c r="VOR40" s="46"/>
      <c r="VOS40" s="46"/>
      <c r="VOT40" s="46"/>
      <c r="VOU40" s="46"/>
      <c r="VOV40" s="46"/>
      <c r="VOW40" s="46"/>
      <c r="VOX40" s="46"/>
      <c r="VOY40" s="46"/>
      <c r="VOZ40" s="46"/>
      <c r="VPA40" s="46"/>
      <c r="VPB40" s="46"/>
      <c r="VPC40" s="46"/>
      <c r="VPD40" s="46"/>
      <c r="VPE40" s="46"/>
      <c r="VPF40" s="46"/>
      <c r="VPG40" s="46"/>
      <c r="VPH40" s="46"/>
      <c r="VPI40" s="46"/>
      <c r="VPJ40" s="46"/>
      <c r="VPK40" s="46"/>
      <c r="VPL40" s="46"/>
      <c r="VPM40" s="46"/>
      <c r="VPN40" s="46"/>
      <c r="VPO40" s="46"/>
      <c r="VPP40" s="46"/>
      <c r="VPQ40" s="46"/>
      <c r="VPR40" s="46"/>
      <c r="VPS40" s="46"/>
      <c r="VPT40" s="46"/>
      <c r="VPU40" s="46"/>
      <c r="VPV40" s="46"/>
      <c r="VPW40" s="46"/>
      <c r="VPX40" s="46"/>
      <c r="VPY40" s="46"/>
      <c r="VPZ40" s="46"/>
      <c r="VQA40" s="46"/>
      <c r="VQB40" s="46"/>
      <c r="VQC40" s="46"/>
      <c r="VQD40" s="46"/>
      <c r="VQE40" s="46"/>
      <c r="VQF40" s="46"/>
      <c r="VQG40" s="46"/>
      <c r="VQH40" s="46"/>
      <c r="VQI40" s="46"/>
      <c r="VQJ40" s="46"/>
      <c r="VQK40" s="46"/>
      <c r="VQL40" s="46"/>
      <c r="VQM40" s="46"/>
      <c r="VQN40" s="46"/>
      <c r="VQO40" s="46"/>
      <c r="VQP40" s="46"/>
      <c r="VQQ40" s="46"/>
      <c r="VQR40" s="46"/>
      <c r="VQS40" s="46"/>
      <c r="VQT40" s="46"/>
      <c r="VQU40" s="46"/>
      <c r="VQV40" s="46"/>
      <c r="VQW40" s="46"/>
      <c r="VQX40" s="46"/>
      <c r="VQY40" s="46"/>
      <c r="VQZ40" s="46"/>
      <c r="VRA40" s="46"/>
      <c r="VRB40" s="46"/>
      <c r="VRC40" s="46"/>
      <c r="VRD40" s="46"/>
      <c r="VRE40" s="46"/>
      <c r="VRF40" s="46"/>
      <c r="VRG40" s="46"/>
      <c r="VRH40" s="46"/>
      <c r="VRI40" s="46"/>
      <c r="VRJ40" s="46"/>
      <c r="VRK40" s="46"/>
      <c r="VRL40" s="46"/>
      <c r="VRM40" s="46"/>
      <c r="VRN40" s="46"/>
      <c r="VRO40" s="46"/>
      <c r="VRP40" s="46"/>
      <c r="VRQ40" s="46"/>
      <c r="VRR40" s="46"/>
      <c r="VRS40" s="46"/>
      <c r="VRT40" s="46"/>
      <c r="VRU40" s="46"/>
      <c r="VRV40" s="46"/>
      <c r="VRW40" s="46"/>
      <c r="VRX40" s="46"/>
      <c r="VRY40" s="46"/>
      <c r="VRZ40" s="46"/>
      <c r="VSA40" s="46"/>
      <c r="VSB40" s="46"/>
      <c r="VSC40" s="46"/>
      <c r="VSD40" s="46"/>
      <c r="VSE40" s="46"/>
      <c r="VSF40" s="46"/>
      <c r="VSG40" s="46"/>
      <c r="VSH40" s="46"/>
      <c r="VSI40" s="46"/>
      <c r="VSJ40" s="46"/>
      <c r="VSK40" s="46"/>
      <c r="VSL40" s="46"/>
      <c r="VSM40" s="46"/>
      <c r="VSN40" s="46"/>
      <c r="VSO40" s="46"/>
      <c r="VSP40" s="46"/>
      <c r="VSQ40" s="46"/>
      <c r="VSR40" s="46"/>
      <c r="VSS40" s="46"/>
      <c r="VST40" s="46"/>
      <c r="VSU40" s="46"/>
      <c r="VSV40" s="46"/>
      <c r="VSW40" s="46"/>
      <c r="VSX40" s="46"/>
      <c r="VSY40" s="46"/>
      <c r="VSZ40" s="46"/>
      <c r="VTA40" s="46"/>
      <c r="VTB40" s="46"/>
      <c r="VTC40" s="46"/>
      <c r="VTD40" s="46"/>
      <c r="VTE40" s="46"/>
      <c r="VTF40" s="46"/>
      <c r="VTG40" s="46"/>
      <c r="VTH40" s="46"/>
      <c r="VTI40" s="46"/>
      <c r="VTJ40" s="46"/>
      <c r="VTK40" s="46"/>
      <c r="VTL40" s="46"/>
      <c r="VTM40" s="46"/>
      <c r="VTN40" s="46"/>
      <c r="VTO40" s="46"/>
      <c r="VTP40" s="46"/>
      <c r="VTQ40" s="46"/>
      <c r="VTR40" s="46"/>
      <c r="VTS40" s="46"/>
      <c r="VTT40" s="46"/>
      <c r="VTU40" s="46"/>
      <c r="VTV40" s="46"/>
      <c r="VTW40" s="46"/>
      <c r="VTX40" s="46"/>
      <c r="VTY40" s="46"/>
      <c r="VTZ40" s="46"/>
      <c r="VUA40" s="46"/>
      <c r="VUB40" s="46"/>
      <c r="VUC40" s="46"/>
      <c r="VUD40" s="46"/>
      <c r="VUE40" s="46"/>
      <c r="VUF40" s="46"/>
      <c r="VUG40" s="46"/>
      <c r="VUH40" s="46"/>
      <c r="VUI40" s="46"/>
      <c r="VUJ40" s="46"/>
      <c r="VUK40" s="46"/>
      <c r="VUL40" s="46"/>
      <c r="VUM40" s="46"/>
      <c r="VUN40" s="46"/>
      <c r="VUO40" s="46"/>
      <c r="VUP40" s="46"/>
      <c r="VUQ40" s="46"/>
      <c r="VUR40" s="46"/>
      <c r="VUS40" s="46"/>
      <c r="VUT40" s="46"/>
      <c r="VUU40" s="46"/>
      <c r="VUV40" s="46"/>
      <c r="VUW40" s="46"/>
      <c r="VUX40" s="46"/>
      <c r="VUY40" s="46"/>
      <c r="VUZ40" s="46"/>
      <c r="VVA40" s="46"/>
      <c r="VVB40" s="46"/>
      <c r="VVC40" s="46"/>
      <c r="VVD40" s="46"/>
      <c r="VVE40" s="46"/>
      <c r="VVF40" s="46"/>
      <c r="VVG40" s="46"/>
      <c r="VVH40" s="46"/>
      <c r="VVI40" s="46"/>
      <c r="VVJ40" s="46"/>
      <c r="VVK40" s="46"/>
      <c r="VVL40" s="46"/>
      <c r="VVM40" s="46"/>
      <c r="VVN40" s="46"/>
      <c r="VVO40" s="46"/>
      <c r="VVP40" s="46"/>
      <c r="VVQ40" s="46"/>
      <c r="VVR40" s="46"/>
      <c r="VVS40" s="46"/>
      <c r="VVT40" s="46"/>
      <c r="VVU40" s="46"/>
      <c r="VVV40" s="46"/>
      <c r="VVW40" s="46"/>
      <c r="VVX40" s="46"/>
      <c r="VVY40" s="46"/>
      <c r="VVZ40" s="46"/>
      <c r="VWA40" s="46"/>
      <c r="VWB40" s="46"/>
      <c r="VWC40" s="46"/>
      <c r="VWD40" s="46"/>
      <c r="VWE40" s="46"/>
      <c r="VWF40" s="46"/>
      <c r="VWG40" s="46"/>
      <c r="VWH40" s="46"/>
      <c r="VWI40" s="46"/>
      <c r="VWJ40" s="46"/>
      <c r="VWK40" s="46"/>
      <c r="VWL40" s="46"/>
      <c r="VWM40" s="46"/>
      <c r="VWN40" s="46"/>
      <c r="VWO40" s="46"/>
      <c r="VWP40" s="46"/>
      <c r="VWQ40" s="46"/>
      <c r="VWR40" s="46"/>
      <c r="VWS40" s="46"/>
      <c r="VWT40" s="46"/>
      <c r="VWU40" s="46"/>
      <c r="VWV40" s="46"/>
      <c r="VWW40" s="46"/>
      <c r="VWX40" s="46"/>
      <c r="VWY40" s="46"/>
      <c r="VWZ40" s="46"/>
      <c r="VXA40" s="46"/>
      <c r="VXB40" s="46"/>
      <c r="VXC40" s="46"/>
      <c r="VXD40" s="46"/>
      <c r="VXE40" s="46"/>
      <c r="VXF40" s="46"/>
      <c r="VXG40" s="46"/>
      <c r="VXH40" s="46"/>
      <c r="VXI40" s="46"/>
      <c r="VXJ40" s="46"/>
      <c r="VXK40" s="46"/>
      <c r="VXL40" s="46"/>
      <c r="VXM40" s="46"/>
      <c r="VXN40" s="46"/>
      <c r="VXO40" s="46"/>
      <c r="VXP40" s="46"/>
      <c r="VXQ40" s="46"/>
      <c r="VXR40" s="46"/>
      <c r="VXS40" s="46"/>
      <c r="VXT40" s="46"/>
      <c r="VXU40" s="46"/>
      <c r="VXV40" s="46"/>
      <c r="VXW40" s="46"/>
      <c r="VXX40" s="46"/>
      <c r="VXY40" s="46"/>
      <c r="VXZ40" s="46"/>
      <c r="VYA40" s="46"/>
      <c r="VYB40" s="46"/>
      <c r="VYC40" s="46"/>
      <c r="VYD40" s="46"/>
      <c r="VYE40" s="46"/>
      <c r="VYF40" s="46"/>
      <c r="VYG40" s="46"/>
      <c r="VYH40" s="46"/>
      <c r="VYI40" s="46"/>
      <c r="VYJ40" s="46"/>
      <c r="VYK40" s="46"/>
      <c r="VYL40" s="46"/>
      <c r="VYM40" s="46"/>
      <c r="VYN40" s="46"/>
      <c r="VYO40" s="46"/>
      <c r="VYP40" s="46"/>
      <c r="VYQ40" s="46"/>
      <c r="VYR40" s="46"/>
      <c r="VYS40" s="46"/>
      <c r="VYT40" s="46"/>
      <c r="VYU40" s="46"/>
      <c r="VYV40" s="46"/>
      <c r="VYW40" s="46"/>
      <c r="VYX40" s="46"/>
      <c r="VYY40" s="46"/>
      <c r="VYZ40" s="46"/>
      <c r="VZA40" s="46"/>
      <c r="VZB40" s="46"/>
      <c r="VZC40" s="46"/>
      <c r="VZD40" s="46"/>
      <c r="VZE40" s="46"/>
      <c r="VZF40" s="46"/>
      <c r="VZG40" s="46"/>
      <c r="VZH40" s="46"/>
      <c r="VZI40" s="46"/>
      <c r="VZJ40" s="46"/>
      <c r="VZK40" s="46"/>
      <c r="VZL40" s="46"/>
      <c r="VZM40" s="46"/>
      <c r="VZN40" s="46"/>
      <c r="VZO40" s="46"/>
      <c r="VZP40" s="46"/>
      <c r="VZQ40" s="46"/>
      <c r="VZR40" s="46"/>
      <c r="VZS40" s="46"/>
      <c r="VZT40" s="46"/>
      <c r="VZU40" s="46"/>
      <c r="VZV40" s="46"/>
      <c r="VZW40" s="46"/>
      <c r="VZX40" s="46"/>
      <c r="VZY40" s="46"/>
      <c r="VZZ40" s="46"/>
      <c r="WAA40" s="46"/>
      <c r="WAB40" s="46"/>
      <c r="WAC40" s="46"/>
      <c r="WAD40" s="46"/>
      <c r="WAE40" s="46"/>
      <c r="WAF40" s="46"/>
      <c r="WAG40" s="46"/>
      <c r="WAH40" s="46"/>
      <c r="WAI40" s="46"/>
      <c r="WAJ40" s="46"/>
      <c r="WAK40" s="46"/>
      <c r="WAL40" s="46"/>
      <c r="WAM40" s="46"/>
      <c r="WAN40" s="46"/>
      <c r="WAO40" s="46"/>
      <c r="WAP40" s="46"/>
      <c r="WAQ40" s="46"/>
      <c r="WAR40" s="46"/>
      <c r="WAS40" s="46"/>
      <c r="WAT40" s="46"/>
      <c r="WAU40" s="46"/>
      <c r="WAV40" s="46"/>
      <c r="WAW40" s="46"/>
      <c r="WAX40" s="46"/>
      <c r="WAY40" s="46"/>
      <c r="WAZ40" s="46"/>
      <c r="WBA40" s="46"/>
      <c r="WBB40" s="46"/>
      <c r="WBC40" s="46"/>
      <c r="WBD40" s="46"/>
      <c r="WBE40" s="46"/>
      <c r="WBF40" s="46"/>
      <c r="WBG40" s="46"/>
      <c r="WBH40" s="46"/>
      <c r="WBI40" s="46"/>
      <c r="WBJ40" s="46"/>
      <c r="WBK40" s="46"/>
      <c r="WBL40" s="46"/>
      <c r="WBM40" s="46"/>
      <c r="WBN40" s="46"/>
      <c r="WBO40" s="46"/>
      <c r="WBP40" s="46"/>
      <c r="WBQ40" s="46"/>
      <c r="WBR40" s="46"/>
      <c r="WBS40" s="46"/>
      <c r="WBT40" s="46"/>
      <c r="WBU40" s="46"/>
      <c r="WBV40" s="46"/>
      <c r="WBW40" s="46"/>
      <c r="WBX40" s="46"/>
      <c r="WBY40" s="46"/>
      <c r="WBZ40" s="46"/>
      <c r="WCA40" s="46"/>
      <c r="WCB40" s="46"/>
      <c r="WCC40" s="46"/>
      <c r="WCD40" s="46"/>
      <c r="WCE40" s="46"/>
      <c r="WCF40" s="46"/>
      <c r="WCG40" s="46"/>
      <c r="WCH40" s="46"/>
      <c r="WCI40" s="46"/>
      <c r="WCJ40" s="46"/>
      <c r="WCK40" s="46"/>
      <c r="WCL40" s="46"/>
      <c r="WCM40" s="46"/>
      <c r="WCN40" s="46"/>
      <c r="WCO40" s="46"/>
      <c r="WCP40" s="46"/>
      <c r="WCQ40" s="46"/>
      <c r="WCR40" s="46"/>
      <c r="WCS40" s="46"/>
      <c r="WCT40" s="46"/>
      <c r="WCU40" s="46"/>
      <c r="WCV40" s="46"/>
      <c r="WCW40" s="46"/>
      <c r="WCX40" s="46"/>
      <c r="WCY40" s="46"/>
      <c r="WCZ40" s="46"/>
      <c r="WDA40" s="46"/>
      <c r="WDB40" s="46"/>
      <c r="WDC40" s="46"/>
      <c r="WDD40" s="46"/>
      <c r="WDE40" s="46"/>
      <c r="WDF40" s="46"/>
      <c r="WDG40" s="46"/>
      <c r="WDH40" s="46"/>
      <c r="WDI40" s="46"/>
      <c r="WDJ40" s="46"/>
      <c r="WDK40" s="46"/>
      <c r="WDL40" s="46"/>
      <c r="WDM40" s="46"/>
      <c r="WDN40" s="46"/>
      <c r="WDO40" s="46"/>
      <c r="WDP40" s="46"/>
      <c r="WDQ40" s="46"/>
      <c r="WDR40" s="46"/>
      <c r="WDS40" s="46"/>
      <c r="WDT40" s="46"/>
      <c r="WDU40" s="46"/>
      <c r="WDV40" s="46"/>
      <c r="WDW40" s="46"/>
      <c r="WDX40" s="46"/>
      <c r="WDY40" s="46"/>
      <c r="WDZ40" s="46"/>
      <c r="WEA40" s="46"/>
      <c r="WEB40" s="46"/>
      <c r="WEC40" s="46"/>
      <c r="WED40" s="46"/>
      <c r="WEE40" s="46"/>
      <c r="WEF40" s="46"/>
      <c r="WEG40" s="46"/>
      <c r="WEH40" s="46"/>
      <c r="WEI40" s="46"/>
      <c r="WEJ40" s="46"/>
      <c r="WEK40" s="46"/>
      <c r="WEL40" s="46"/>
      <c r="WEM40" s="46"/>
      <c r="WEN40" s="46"/>
      <c r="WEO40" s="46"/>
      <c r="WEP40" s="46"/>
      <c r="WEQ40" s="46"/>
      <c r="WER40" s="46"/>
      <c r="WES40" s="46"/>
      <c r="WET40" s="46"/>
      <c r="WEU40" s="46"/>
      <c r="WEV40" s="46"/>
      <c r="WEW40" s="46"/>
      <c r="WEX40" s="46"/>
      <c r="WEY40" s="46"/>
      <c r="WEZ40" s="46"/>
      <c r="WFA40" s="46"/>
      <c r="WFB40" s="46"/>
      <c r="WFC40" s="46"/>
      <c r="WFD40" s="46"/>
      <c r="WFE40" s="46"/>
      <c r="WFF40" s="46"/>
      <c r="WFG40" s="46"/>
      <c r="WFH40" s="46"/>
      <c r="WFI40" s="46"/>
      <c r="WFJ40" s="46"/>
      <c r="WFK40" s="46"/>
      <c r="WFL40" s="46"/>
      <c r="WFM40" s="46"/>
      <c r="WFN40" s="46"/>
      <c r="WFO40" s="46"/>
      <c r="WFP40" s="46"/>
      <c r="WFQ40" s="46"/>
      <c r="WFR40" s="46"/>
      <c r="WFS40" s="46"/>
      <c r="WFT40" s="46"/>
      <c r="WFU40" s="46"/>
      <c r="WFV40" s="46"/>
      <c r="WFW40" s="46"/>
      <c r="WFX40" s="46"/>
      <c r="WFY40" s="46"/>
      <c r="WFZ40" s="46"/>
      <c r="WGA40" s="46"/>
      <c r="WGB40" s="46"/>
      <c r="WGC40" s="46"/>
      <c r="WGD40" s="46"/>
      <c r="WGE40" s="46"/>
      <c r="WGF40" s="46"/>
      <c r="WGG40" s="46"/>
      <c r="WGH40" s="46"/>
      <c r="WGI40" s="46"/>
      <c r="WGJ40" s="46"/>
      <c r="WGK40" s="46"/>
      <c r="WGL40" s="46"/>
      <c r="WGM40" s="46"/>
      <c r="WGN40" s="46"/>
      <c r="WGO40" s="46"/>
      <c r="WGP40" s="46"/>
      <c r="WGQ40" s="46"/>
      <c r="WGR40" s="46"/>
      <c r="WGS40" s="46"/>
      <c r="WGT40" s="46"/>
      <c r="WGU40" s="46"/>
      <c r="WGV40" s="46"/>
      <c r="WGW40" s="46"/>
      <c r="WGX40" s="46"/>
      <c r="WGY40" s="46"/>
      <c r="WGZ40" s="46"/>
      <c r="WHA40" s="46"/>
      <c r="WHB40" s="46"/>
      <c r="WHC40" s="46"/>
      <c r="WHD40" s="46"/>
      <c r="WHE40" s="46"/>
      <c r="WHF40" s="46"/>
      <c r="WHG40" s="46"/>
      <c r="WHH40" s="46"/>
      <c r="WHI40" s="46"/>
      <c r="WHJ40" s="46"/>
      <c r="WHK40" s="46"/>
      <c r="WHL40" s="46"/>
      <c r="WHM40" s="46"/>
      <c r="WHN40" s="46"/>
      <c r="WHO40" s="46"/>
      <c r="WHP40" s="46"/>
      <c r="WHQ40" s="46"/>
      <c r="WHR40" s="46"/>
      <c r="WHS40" s="46"/>
      <c r="WHT40" s="46"/>
      <c r="WHU40" s="46"/>
      <c r="WHV40" s="46"/>
      <c r="WHW40" s="46"/>
      <c r="WHX40" s="46"/>
      <c r="WHY40" s="46"/>
      <c r="WHZ40" s="46"/>
      <c r="WIA40" s="46"/>
      <c r="WIB40" s="46"/>
      <c r="WIC40" s="46"/>
      <c r="WID40" s="46"/>
      <c r="WIE40" s="46"/>
      <c r="WIF40" s="46"/>
      <c r="WIG40" s="46"/>
      <c r="WIH40" s="46"/>
      <c r="WII40" s="46"/>
      <c r="WIJ40" s="46"/>
      <c r="WIK40" s="46"/>
      <c r="WIL40" s="46"/>
      <c r="WIM40" s="46"/>
      <c r="WIN40" s="46"/>
      <c r="WIO40" s="46"/>
      <c r="WIP40" s="46"/>
      <c r="WIQ40" s="46"/>
      <c r="WIR40" s="46"/>
      <c r="WIS40" s="46"/>
      <c r="WIT40" s="46"/>
      <c r="WIU40" s="46"/>
      <c r="WIV40" s="46"/>
      <c r="WIW40" s="46"/>
      <c r="WIX40" s="46"/>
      <c r="WIY40" s="46"/>
      <c r="WIZ40" s="46"/>
      <c r="WJA40" s="46"/>
      <c r="WJB40" s="46"/>
      <c r="WJC40" s="46"/>
      <c r="WJD40" s="46"/>
      <c r="WJE40" s="46"/>
      <c r="WJF40" s="46"/>
      <c r="WJG40" s="46"/>
      <c r="WJH40" s="46"/>
      <c r="WJI40" s="46"/>
      <c r="WJJ40" s="46"/>
      <c r="WJK40" s="46"/>
      <c r="WJL40" s="46"/>
      <c r="WJM40" s="46"/>
      <c r="WJN40" s="46"/>
      <c r="WJO40" s="46"/>
      <c r="WJP40" s="46"/>
      <c r="WJQ40" s="46"/>
      <c r="WJR40" s="46"/>
      <c r="WJS40" s="46"/>
      <c r="WJT40" s="46"/>
      <c r="WJU40" s="46"/>
      <c r="WJV40" s="46"/>
      <c r="WJW40" s="46"/>
      <c r="WJX40" s="46"/>
      <c r="WJY40" s="46"/>
      <c r="WJZ40" s="46"/>
      <c r="WKA40" s="46"/>
      <c r="WKB40" s="46"/>
      <c r="WKC40" s="46"/>
      <c r="WKD40" s="46"/>
      <c r="WKE40" s="46"/>
      <c r="WKF40" s="46"/>
      <c r="WKG40" s="46"/>
      <c r="WKH40" s="46"/>
      <c r="WKI40" s="46"/>
      <c r="WKJ40" s="46"/>
      <c r="WKK40" s="46"/>
      <c r="WKL40" s="46"/>
      <c r="WKM40" s="46"/>
      <c r="WKN40" s="46"/>
      <c r="WKO40" s="46"/>
      <c r="WKP40" s="46"/>
      <c r="WKQ40" s="46"/>
      <c r="WKR40" s="46"/>
      <c r="WKS40" s="46"/>
      <c r="WKT40" s="46"/>
      <c r="WKU40" s="46"/>
      <c r="WKV40" s="46"/>
      <c r="WKW40" s="46"/>
      <c r="WKX40" s="46"/>
      <c r="WKY40" s="46"/>
      <c r="WKZ40" s="46"/>
      <c r="WLA40" s="46"/>
      <c r="WLB40" s="46"/>
      <c r="WLC40" s="46"/>
      <c r="WLD40" s="46"/>
      <c r="WLE40" s="46"/>
      <c r="WLF40" s="46"/>
      <c r="WLG40" s="46"/>
      <c r="WLH40" s="46"/>
      <c r="WLI40" s="46"/>
      <c r="WLJ40" s="46"/>
      <c r="WLK40" s="46"/>
      <c r="WLL40" s="46"/>
      <c r="WLM40" s="46"/>
      <c r="WLN40" s="46"/>
      <c r="WLO40" s="46"/>
      <c r="WLP40" s="46"/>
      <c r="WLQ40" s="46"/>
      <c r="WLR40" s="46"/>
      <c r="WLS40" s="46"/>
      <c r="WLT40" s="46"/>
      <c r="WLU40" s="46"/>
      <c r="WLV40" s="46"/>
      <c r="WLW40" s="46"/>
      <c r="WLX40" s="46"/>
      <c r="WLY40" s="46"/>
      <c r="WLZ40" s="46"/>
      <c r="WMA40" s="46"/>
      <c r="WMB40" s="46"/>
      <c r="WMC40" s="46"/>
      <c r="WMD40" s="46"/>
      <c r="WME40" s="46"/>
      <c r="WMF40" s="46"/>
      <c r="WMG40" s="46"/>
      <c r="WMH40" s="46"/>
      <c r="WMI40" s="46"/>
      <c r="WMJ40" s="46"/>
      <c r="WMK40" s="46"/>
      <c r="WML40" s="46"/>
      <c r="WMM40" s="46"/>
      <c r="WMN40" s="46"/>
      <c r="WMO40" s="46"/>
      <c r="WMP40" s="46"/>
      <c r="WMQ40" s="46"/>
      <c r="WMR40" s="46"/>
      <c r="WMS40" s="46"/>
      <c r="WMT40" s="46"/>
      <c r="WMU40" s="46"/>
      <c r="WMV40" s="46"/>
      <c r="WMW40" s="46"/>
      <c r="WMX40" s="46"/>
      <c r="WMY40" s="46"/>
      <c r="WMZ40" s="46"/>
      <c r="WNA40" s="46"/>
      <c r="WNB40" s="46"/>
      <c r="WNC40" s="46"/>
      <c r="WND40" s="46"/>
      <c r="WNE40" s="46"/>
      <c r="WNF40" s="46"/>
      <c r="WNG40" s="46"/>
      <c r="WNH40" s="46"/>
      <c r="WNI40" s="46"/>
      <c r="WNJ40" s="46"/>
      <c r="WNK40" s="46"/>
      <c r="WNL40" s="46"/>
      <c r="WNM40" s="46"/>
      <c r="WNN40" s="46"/>
      <c r="WNO40" s="46"/>
      <c r="WNP40" s="46"/>
      <c r="WNQ40" s="46"/>
      <c r="WNR40" s="46"/>
      <c r="WNS40" s="46"/>
      <c r="WNT40" s="46"/>
      <c r="WNU40" s="46"/>
      <c r="WNV40" s="46"/>
      <c r="WNW40" s="46"/>
      <c r="WNX40" s="46"/>
      <c r="WNY40" s="46"/>
      <c r="WNZ40" s="46"/>
      <c r="WOA40" s="46"/>
      <c r="WOB40" s="46"/>
      <c r="WOC40" s="46"/>
      <c r="WOD40" s="46"/>
      <c r="WOE40" s="46"/>
      <c r="WOF40" s="46"/>
      <c r="WOG40" s="46"/>
      <c r="WOH40" s="46"/>
      <c r="WOI40" s="46"/>
      <c r="WOJ40" s="46"/>
      <c r="WOK40" s="46"/>
      <c r="WOL40" s="46"/>
      <c r="WOM40" s="46"/>
      <c r="WON40" s="46"/>
      <c r="WOO40" s="46"/>
      <c r="WOP40" s="46"/>
      <c r="WOQ40" s="46"/>
      <c r="WOR40" s="46"/>
      <c r="WOS40" s="46"/>
      <c r="WOT40" s="46"/>
      <c r="WOU40" s="46"/>
      <c r="WOV40" s="46"/>
      <c r="WOW40" s="46"/>
      <c r="WOX40" s="46"/>
      <c r="WOY40" s="46"/>
      <c r="WOZ40" s="46"/>
      <c r="WPA40" s="46"/>
      <c r="WPB40" s="46"/>
      <c r="WPC40" s="46"/>
      <c r="WPD40" s="46"/>
      <c r="WPE40" s="46"/>
      <c r="WPF40" s="46"/>
      <c r="WPG40" s="46"/>
      <c r="WPH40" s="46"/>
      <c r="WPI40" s="46"/>
      <c r="WPJ40" s="46"/>
      <c r="WPK40" s="46"/>
      <c r="WPL40" s="46"/>
      <c r="WPM40" s="46"/>
      <c r="WPN40" s="46"/>
      <c r="WPO40" s="46"/>
      <c r="WPP40" s="46"/>
      <c r="WPQ40" s="46"/>
      <c r="WPR40" s="46"/>
      <c r="WPS40" s="46"/>
      <c r="WPT40" s="46"/>
      <c r="WPU40" s="46"/>
      <c r="WPV40" s="46"/>
      <c r="WPW40" s="46"/>
      <c r="WPX40" s="46"/>
      <c r="WPY40" s="46"/>
      <c r="WPZ40" s="46"/>
      <c r="WQA40" s="46"/>
      <c r="WQB40" s="46"/>
      <c r="WQC40" s="46"/>
      <c r="WQD40" s="46"/>
      <c r="WQE40" s="46"/>
      <c r="WQF40" s="46"/>
      <c r="WQG40" s="46"/>
      <c r="WQH40" s="46"/>
      <c r="WQI40" s="46"/>
      <c r="WQJ40" s="46"/>
      <c r="WQK40" s="46"/>
      <c r="WQL40" s="46"/>
      <c r="WQM40" s="46"/>
      <c r="WQN40" s="46"/>
      <c r="WQO40" s="46"/>
      <c r="WQP40" s="46"/>
      <c r="WQQ40" s="46"/>
      <c r="WQR40" s="46"/>
      <c r="WQS40" s="46"/>
      <c r="WQT40" s="46"/>
      <c r="WQU40" s="46"/>
      <c r="WQV40" s="46"/>
      <c r="WQW40" s="46"/>
      <c r="WQX40" s="46"/>
      <c r="WQY40" s="46"/>
      <c r="WQZ40" s="46"/>
      <c r="WRA40" s="46"/>
      <c r="WRB40" s="46"/>
      <c r="WRC40" s="46"/>
      <c r="WRD40" s="46"/>
      <c r="WRE40" s="46"/>
      <c r="WRF40" s="46"/>
      <c r="WRG40" s="46"/>
      <c r="WRH40" s="46"/>
      <c r="WRI40" s="46"/>
      <c r="WRJ40" s="46"/>
      <c r="WRK40" s="46"/>
      <c r="WRL40" s="46"/>
      <c r="WRM40" s="46"/>
      <c r="WRN40" s="46"/>
      <c r="WRO40" s="46"/>
      <c r="WRP40" s="46"/>
      <c r="WRQ40" s="46"/>
      <c r="WRR40" s="46"/>
      <c r="WRS40" s="46"/>
      <c r="WRT40" s="46"/>
      <c r="WRU40" s="46"/>
      <c r="WRV40" s="46"/>
      <c r="WRW40" s="46"/>
      <c r="WRX40" s="46"/>
      <c r="WRY40" s="46"/>
      <c r="WRZ40" s="46"/>
      <c r="WSA40" s="46"/>
      <c r="WSB40" s="46"/>
      <c r="WSC40" s="46"/>
      <c r="WSD40" s="46"/>
      <c r="WSE40" s="46"/>
      <c r="WSF40" s="46"/>
      <c r="WSG40" s="46"/>
      <c r="WSH40" s="46"/>
      <c r="WSI40" s="46"/>
      <c r="WSJ40" s="46"/>
      <c r="WSK40" s="46"/>
      <c r="WSL40" s="46"/>
      <c r="WSM40" s="46"/>
      <c r="WSN40" s="46"/>
      <c r="WSO40" s="46"/>
      <c r="WSP40" s="46"/>
      <c r="WSQ40" s="46"/>
      <c r="WSR40" s="46"/>
      <c r="WSS40" s="46"/>
      <c r="WST40" s="46"/>
      <c r="WSU40" s="46"/>
      <c r="WSV40" s="46"/>
      <c r="WSW40" s="46"/>
      <c r="WSX40" s="46"/>
      <c r="WSY40" s="46"/>
      <c r="WSZ40" s="46"/>
      <c r="WTA40" s="46"/>
      <c r="WTB40" s="46"/>
      <c r="WTC40" s="46"/>
      <c r="WTD40" s="46"/>
      <c r="WTE40" s="46"/>
      <c r="WTF40" s="46"/>
      <c r="WTG40" s="46"/>
      <c r="WTH40" s="46"/>
      <c r="WTI40" s="46"/>
      <c r="WTJ40" s="46"/>
      <c r="WTK40" s="46"/>
      <c r="WTL40" s="46"/>
      <c r="WTM40" s="46"/>
      <c r="WTN40" s="46"/>
      <c r="WTO40" s="46"/>
      <c r="WTP40" s="46"/>
      <c r="WTQ40" s="46"/>
      <c r="WTR40" s="46"/>
      <c r="WTS40" s="46"/>
      <c r="WTT40" s="46"/>
      <c r="WTU40" s="46"/>
      <c r="WTV40" s="46"/>
      <c r="WTW40" s="46"/>
      <c r="WTX40" s="46"/>
      <c r="WTY40" s="46"/>
      <c r="WTZ40" s="46"/>
      <c r="WUA40" s="46"/>
      <c r="WUB40" s="46"/>
      <c r="WUC40" s="46"/>
      <c r="WUD40" s="46"/>
      <c r="WUE40" s="46"/>
      <c r="WUF40" s="46"/>
      <c r="WUG40" s="46"/>
      <c r="WUH40" s="46"/>
      <c r="WUI40" s="46"/>
      <c r="WUJ40" s="46"/>
      <c r="WUK40" s="46"/>
      <c r="WUL40" s="46"/>
      <c r="WUM40" s="46"/>
      <c r="WUN40" s="46"/>
      <c r="WUO40" s="46"/>
      <c r="WUP40" s="46"/>
      <c r="WUQ40" s="46"/>
      <c r="WUR40" s="46"/>
      <c r="WUS40" s="46"/>
      <c r="WUT40" s="46"/>
      <c r="WUU40" s="46"/>
      <c r="WUV40" s="46"/>
      <c r="WUW40" s="46"/>
      <c r="WUX40" s="46"/>
      <c r="WUY40" s="46"/>
      <c r="WUZ40" s="46"/>
      <c r="WVA40" s="46"/>
      <c r="WVB40" s="46"/>
      <c r="WVC40" s="46"/>
      <c r="WVD40" s="46"/>
      <c r="WVE40" s="46"/>
      <c r="WVF40" s="46"/>
      <c r="WVG40" s="46"/>
      <c r="WVH40" s="46"/>
      <c r="WVI40" s="46"/>
      <c r="WVJ40" s="46"/>
      <c r="WVK40" s="46"/>
      <c r="WVL40" s="46"/>
      <c r="WVM40" s="46"/>
      <c r="WVN40" s="46"/>
      <c r="WVO40" s="46"/>
      <c r="WVP40" s="46"/>
      <c r="WVQ40" s="46"/>
      <c r="WVR40" s="46"/>
      <c r="WVS40" s="46"/>
      <c r="WVT40" s="46"/>
      <c r="WVU40" s="46"/>
      <c r="WVV40" s="46"/>
      <c r="WVW40" s="46"/>
      <c r="WVX40" s="46"/>
      <c r="WVY40" s="46"/>
      <c r="WVZ40" s="46"/>
      <c r="WWA40" s="46"/>
      <c r="WWB40" s="46"/>
      <c r="WWC40" s="46"/>
      <c r="WWD40" s="46"/>
    </row>
    <row r="42" spans="1:16150" ht="96.75" customHeight="1">
      <c r="A42" s="638" t="s">
        <v>669</v>
      </c>
      <c r="B42" s="638"/>
      <c r="C42" s="638"/>
      <c r="D42" s="638"/>
      <c r="E42" s="638"/>
      <c r="F42" s="638"/>
      <c r="G42" s="638"/>
      <c r="H42" s="638"/>
      <c r="I42" s="638"/>
      <c r="J42" s="638"/>
      <c r="K42" s="638"/>
      <c r="L42" s="638"/>
      <c r="M42" s="638"/>
      <c r="N42" s="638"/>
      <c r="O42" s="638"/>
      <c r="P42" s="638"/>
      <c r="Q42" s="638"/>
      <c r="R42" s="638"/>
      <c r="S42" s="638"/>
      <c r="T42" s="638"/>
      <c r="U42" s="638"/>
      <c r="V42" s="638"/>
      <c r="W42" s="638"/>
      <c r="X42" s="638"/>
      <c r="Y42" s="638"/>
      <c r="AA42" s="650" t="s">
        <v>714</v>
      </c>
      <c r="AB42" s="651"/>
      <c r="AC42" s="651"/>
      <c r="AD42" s="651"/>
      <c r="AE42" s="651"/>
      <c r="AF42" s="651"/>
      <c r="AG42" s="651"/>
      <c r="AH42" s="651"/>
      <c r="AI42" s="651"/>
      <c r="AJ42" s="651"/>
      <c r="AK42" s="651"/>
      <c r="AL42" s="651"/>
      <c r="AM42" s="651"/>
      <c r="AN42" s="651"/>
      <c r="AO42" s="651"/>
      <c r="AP42" s="652"/>
    </row>
    <row r="43" spans="1:16150" s="45" customFormat="1">
      <c r="A43" s="9"/>
      <c r="B43" s="9"/>
      <c r="C43" s="9"/>
      <c r="D43" s="9"/>
      <c r="E43" s="9"/>
      <c r="F43" s="9"/>
      <c r="G43" s="9"/>
      <c r="H43" s="9"/>
      <c r="I43" s="9"/>
      <c r="J43" s="9"/>
      <c r="K43" s="9"/>
      <c r="L43" s="9"/>
      <c r="M43" s="9"/>
      <c r="N43" s="9"/>
      <c r="O43" s="9"/>
      <c r="P43" s="9"/>
      <c r="Q43" s="9"/>
      <c r="R43" s="9"/>
      <c r="S43" s="89"/>
      <c r="T43" s="9"/>
      <c r="U43" s="9"/>
      <c r="AA43" s="46"/>
      <c r="AB43" s="46"/>
      <c r="AC43" s="46"/>
      <c r="AD43" s="46"/>
      <c r="AE43" s="46"/>
      <c r="AF43" s="46"/>
      <c r="AG43" s="46"/>
      <c r="AH43" s="46"/>
      <c r="AI43" s="46"/>
      <c r="AJ43" s="46"/>
      <c r="AK43" s="46"/>
      <c r="AL43" s="46"/>
      <c r="AM43" s="46"/>
      <c r="AN43" s="46"/>
      <c r="AO43" s="46"/>
      <c r="AP43" s="46"/>
    </row>
    <row r="44" spans="1:16150" s="28" customFormat="1" ht="120" customHeight="1">
      <c r="A44" s="1072" t="s">
        <v>691</v>
      </c>
      <c r="B44" s="724" t="s">
        <v>81</v>
      </c>
      <c r="C44" s="724"/>
      <c r="D44" s="724" t="s">
        <v>112</v>
      </c>
      <c r="E44" s="724" t="s">
        <v>95</v>
      </c>
      <c r="F44" s="724" t="s">
        <v>85</v>
      </c>
      <c r="G44" s="724"/>
      <c r="H44" s="746" t="s">
        <v>26</v>
      </c>
      <c r="I44" s="747"/>
      <c r="J44" s="748"/>
      <c r="K44" s="765" t="s">
        <v>82</v>
      </c>
      <c r="L44" s="765" t="s">
        <v>83</v>
      </c>
      <c r="M44" s="765" t="s">
        <v>28</v>
      </c>
      <c r="N44" s="664" t="s">
        <v>108</v>
      </c>
      <c r="O44" s="664" t="s">
        <v>109</v>
      </c>
      <c r="P44" s="710" t="s">
        <v>110</v>
      </c>
      <c r="Q44" s="711"/>
      <c r="R44" s="712"/>
      <c r="S44" s="753" t="s">
        <v>152</v>
      </c>
      <c r="T44" s="1174" t="s">
        <v>7</v>
      </c>
      <c r="U44" s="1114" t="s">
        <v>623</v>
      </c>
      <c r="V44" s="716">
        <v>2019</v>
      </c>
      <c r="W44" s="716"/>
      <c r="X44" s="716"/>
      <c r="Y44" s="716"/>
      <c r="AA44" s="634" t="s">
        <v>713</v>
      </c>
      <c r="AB44" s="634"/>
      <c r="AC44" s="634"/>
      <c r="AD44" s="634"/>
      <c r="AE44" s="634" t="s">
        <v>715</v>
      </c>
      <c r="AF44" s="634"/>
      <c r="AG44" s="634"/>
      <c r="AH44" s="634"/>
      <c r="AI44" s="634" t="s">
        <v>716</v>
      </c>
      <c r="AJ44" s="634"/>
      <c r="AK44" s="634"/>
      <c r="AL44" s="634"/>
      <c r="AM44" s="634" t="s">
        <v>717</v>
      </c>
      <c r="AN44" s="634"/>
      <c r="AO44" s="634"/>
      <c r="AP44" s="634"/>
    </row>
    <row r="45" spans="1:16150" s="28" customFormat="1" ht="75" customHeight="1">
      <c r="A45" s="1072"/>
      <c r="B45" s="724"/>
      <c r="C45" s="724"/>
      <c r="D45" s="724"/>
      <c r="E45" s="724"/>
      <c r="F45" s="724"/>
      <c r="G45" s="724"/>
      <c r="H45" s="749"/>
      <c r="I45" s="750"/>
      <c r="J45" s="751"/>
      <c r="K45" s="765"/>
      <c r="L45" s="765"/>
      <c r="M45" s="765"/>
      <c r="N45" s="664"/>
      <c r="O45" s="664"/>
      <c r="P45" s="713"/>
      <c r="Q45" s="714"/>
      <c r="R45" s="715"/>
      <c r="S45" s="754"/>
      <c r="T45" s="1163"/>
      <c r="U45" s="1114"/>
      <c r="V45" s="480" t="s">
        <v>11</v>
      </c>
      <c r="W45" s="480" t="s">
        <v>12</v>
      </c>
      <c r="X45" s="39" t="s">
        <v>9</v>
      </c>
      <c r="Y45" s="479" t="s">
        <v>10</v>
      </c>
      <c r="AA45" s="384" t="s">
        <v>13</v>
      </c>
      <c r="AB45" s="384" t="s">
        <v>14</v>
      </c>
      <c r="AC45" s="39" t="s">
        <v>9</v>
      </c>
      <c r="AD45" s="479" t="s">
        <v>10</v>
      </c>
      <c r="AE45" s="384" t="s">
        <v>13</v>
      </c>
      <c r="AF45" s="384" t="s">
        <v>14</v>
      </c>
      <c r="AG45" s="39" t="s">
        <v>9</v>
      </c>
      <c r="AH45" s="479" t="s">
        <v>10</v>
      </c>
      <c r="AI45" s="384" t="s">
        <v>13</v>
      </c>
      <c r="AJ45" s="384" t="s">
        <v>14</v>
      </c>
      <c r="AK45" s="39" t="s">
        <v>9</v>
      </c>
      <c r="AL45" s="479" t="s">
        <v>10</v>
      </c>
      <c r="AM45" s="384" t="s">
        <v>13</v>
      </c>
      <c r="AN45" s="384" t="s">
        <v>14</v>
      </c>
      <c r="AO45" s="39" t="s">
        <v>9</v>
      </c>
      <c r="AP45" s="479" t="s">
        <v>10</v>
      </c>
    </row>
    <row r="47" spans="1:16150" s="49" customFormat="1" ht="165.75" customHeight="1">
      <c r="A47" s="341" t="s">
        <v>330</v>
      </c>
      <c r="B47" s="1125" t="s">
        <v>84</v>
      </c>
      <c r="C47" s="1126"/>
      <c r="D47" s="342" t="s">
        <v>534</v>
      </c>
      <c r="E47" s="343" t="s">
        <v>543</v>
      </c>
      <c r="F47" s="1061" t="s">
        <v>849</v>
      </c>
      <c r="G47" s="1062"/>
      <c r="H47" s="1250" t="s">
        <v>1190</v>
      </c>
      <c r="I47" s="1251" t="s">
        <v>1190</v>
      </c>
      <c r="J47" s="1252" t="s">
        <v>1190</v>
      </c>
      <c r="K47" s="478" t="d">
        <v>2019-01-28</v>
      </c>
      <c r="L47" s="478" t="d">
        <v>2019-07-22</v>
      </c>
      <c r="M47" s="476" t="s">
        <v>1765</v>
      </c>
      <c r="N47" s="322">
        <v>13000000</v>
      </c>
      <c r="O47" s="322">
        <v>13000000</v>
      </c>
      <c r="P47" s="642" t="s">
        <v>111</v>
      </c>
      <c r="Q47" s="643"/>
      <c r="R47" s="644"/>
      <c r="S47" s="95" t="s">
        <v>155</v>
      </c>
      <c r="T47" s="82" t="s">
        <v>58</v>
      </c>
      <c r="U47" s="337">
        <v>1</v>
      </c>
      <c r="V47" s="472">
        <v>1</v>
      </c>
      <c r="W47" s="472">
        <f>O47/N47</f>
        <v>1</v>
      </c>
      <c r="X47" s="566">
        <f t="shared" ref="X47" si="15">W47/V47</f>
        <v>1</v>
      </c>
      <c r="Y47" s="387">
        <f t="shared" ref="Y47" si="16">X47</f>
        <v>1</v>
      </c>
      <c r="AA47" s="413">
        <v>0</v>
      </c>
      <c r="AB47" s="413">
        <v>0</v>
      </c>
      <c r="AC47" s="473">
        <v>0</v>
      </c>
      <c r="AD47" s="387">
        <f t="shared" ref="AD47" si="17">AC47</f>
        <v>0</v>
      </c>
      <c r="AE47" s="413">
        <f>V47</f>
        <v>1</v>
      </c>
      <c r="AF47" s="413">
        <f>W47</f>
        <v>1</v>
      </c>
      <c r="AG47" s="566">
        <f t="shared" ref="AG47" si="18">AF47/AE47</f>
        <v>1</v>
      </c>
      <c r="AH47" s="387">
        <f t="shared" ref="AH47" si="19">AG47</f>
        <v>1</v>
      </c>
      <c r="AI47" s="385">
        <v>0</v>
      </c>
      <c r="AJ47" s="385">
        <v>0</v>
      </c>
      <c r="AK47" s="386">
        <v>0</v>
      </c>
      <c r="AL47" s="387">
        <f t="shared" ref="AL47" si="20">AK47</f>
        <v>0</v>
      </c>
      <c r="AM47" s="385">
        <v>0</v>
      </c>
      <c r="AN47" s="385">
        <v>0</v>
      </c>
      <c r="AO47" s="386">
        <v>0</v>
      </c>
      <c r="AP47" s="387">
        <f t="shared" ref="AP47" si="21">AO47</f>
        <v>0</v>
      </c>
    </row>
    <row r="48" spans="1:16150" s="49" customFormat="1" ht="136.5" customHeight="1">
      <c r="A48" s="341" t="s">
        <v>330</v>
      </c>
      <c r="B48" s="1125" t="s">
        <v>84</v>
      </c>
      <c r="C48" s="1126"/>
      <c r="D48" s="342" t="s">
        <v>534</v>
      </c>
      <c r="E48" s="343" t="s">
        <v>543</v>
      </c>
      <c r="F48" s="1061" t="s">
        <v>849</v>
      </c>
      <c r="G48" s="1062"/>
      <c r="H48" s="1250" t="s">
        <v>1190</v>
      </c>
      <c r="I48" s="1251" t="s">
        <v>1190</v>
      </c>
      <c r="J48" s="1252" t="s">
        <v>1190</v>
      </c>
      <c r="K48" s="478" t="d">
        <v>2019-01-28</v>
      </c>
      <c r="L48" s="478" t="d">
        <v>2019-07-22</v>
      </c>
      <c r="M48" s="476" t="s">
        <v>1766</v>
      </c>
      <c r="N48" s="322">
        <v>13000000</v>
      </c>
      <c r="O48" s="322">
        <v>13000000</v>
      </c>
      <c r="P48" s="642" t="s">
        <v>111</v>
      </c>
      <c r="Q48" s="643"/>
      <c r="R48" s="644"/>
      <c r="S48" s="95" t="s">
        <v>155</v>
      </c>
      <c r="T48" s="82" t="s">
        <v>58</v>
      </c>
      <c r="U48" s="337">
        <v>1</v>
      </c>
      <c r="V48" s="472">
        <v>1</v>
      </c>
      <c r="W48" s="472">
        <f t="shared" ref="W48:W51" si="22">O48/N48</f>
        <v>1</v>
      </c>
      <c r="X48" s="566">
        <f t="shared" ref="X48:X52" si="23">W48/V48</f>
        <v>1</v>
      </c>
      <c r="Y48" s="537">
        <f t="shared" ref="Y48:Y52" si="24">X48</f>
        <v>1</v>
      </c>
      <c r="AA48" s="413">
        <v>0</v>
      </c>
      <c r="AB48" s="413">
        <v>0</v>
      </c>
      <c r="AC48" s="473">
        <v>0</v>
      </c>
      <c r="AD48" s="537">
        <f t="shared" ref="AD48:AD52" si="25">AC48</f>
        <v>0</v>
      </c>
      <c r="AE48" s="413">
        <f t="shared" ref="AE48:AE51" si="26">V48</f>
        <v>1</v>
      </c>
      <c r="AF48" s="413">
        <f t="shared" ref="AF48:AF51" si="27">W48</f>
        <v>1</v>
      </c>
      <c r="AG48" s="566">
        <f t="shared" ref="AG48:AG51" si="28">AF48/AE48</f>
        <v>1</v>
      </c>
      <c r="AH48" s="537">
        <f t="shared" ref="AH48:AH52" si="29">AG48</f>
        <v>1</v>
      </c>
      <c r="AI48" s="534">
        <v>0</v>
      </c>
      <c r="AJ48" s="534">
        <v>0</v>
      </c>
      <c r="AK48" s="460">
        <v>0</v>
      </c>
      <c r="AL48" s="537">
        <f t="shared" ref="AL48:AL52" si="30">AK48</f>
        <v>0</v>
      </c>
      <c r="AM48" s="534">
        <v>0</v>
      </c>
      <c r="AN48" s="534">
        <v>0</v>
      </c>
      <c r="AO48" s="460">
        <v>0</v>
      </c>
      <c r="AP48" s="537">
        <f t="shared" ref="AP48:AP52" si="31">AO48</f>
        <v>0</v>
      </c>
    </row>
    <row r="49" spans="1:42" s="49" customFormat="1" ht="136.5" customHeight="1">
      <c r="A49" s="341" t="s">
        <v>330</v>
      </c>
      <c r="B49" s="1125" t="s">
        <v>84</v>
      </c>
      <c r="C49" s="1126"/>
      <c r="D49" s="342" t="s">
        <v>534</v>
      </c>
      <c r="E49" s="343" t="s">
        <v>543</v>
      </c>
      <c r="F49" s="1061" t="s">
        <v>849</v>
      </c>
      <c r="G49" s="1062"/>
      <c r="H49" s="1250" t="s">
        <v>1190</v>
      </c>
      <c r="I49" s="1251" t="s">
        <v>1190</v>
      </c>
      <c r="J49" s="1252" t="s">
        <v>1190</v>
      </c>
      <c r="K49" s="478" t="d">
        <v>2019-01-28</v>
      </c>
      <c r="L49" s="478" t="d">
        <v>2019-07-22</v>
      </c>
      <c r="M49" s="476" t="s">
        <v>1767</v>
      </c>
      <c r="N49" s="322">
        <v>13000000</v>
      </c>
      <c r="O49" s="322">
        <v>13000000</v>
      </c>
      <c r="P49" s="642" t="s">
        <v>111</v>
      </c>
      <c r="Q49" s="643"/>
      <c r="R49" s="644"/>
      <c r="S49" s="95" t="s">
        <v>155</v>
      </c>
      <c r="T49" s="82" t="s">
        <v>58</v>
      </c>
      <c r="U49" s="337">
        <v>1</v>
      </c>
      <c r="V49" s="472">
        <v>1</v>
      </c>
      <c r="W49" s="472">
        <f t="shared" si="22"/>
        <v>1</v>
      </c>
      <c r="X49" s="566">
        <f t="shared" si="23"/>
        <v>1</v>
      </c>
      <c r="Y49" s="537">
        <f t="shared" si="24"/>
        <v>1</v>
      </c>
      <c r="AA49" s="413">
        <v>0</v>
      </c>
      <c r="AB49" s="413">
        <v>0</v>
      </c>
      <c r="AC49" s="473">
        <v>0</v>
      </c>
      <c r="AD49" s="537">
        <f t="shared" si="25"/>
        <v>0</v>
      </c>
      <c r="AE49" s="413">
        <f t="shared" si="26"/>
        <v>1</v>
      </c>
      <c r="AF49" s="413">
        <f t="shared" si="27"/>
        <v>1</v>
      </c>
      <c r="AG49" s="566">
        <f t="shared" si="28"/>
        <v>1</v>
      </c>
      <c r="AH49" s="537">
        <f t="shared" si="29"/>
        <v>1</v>
      </c>
      <c r="AI49" s="534">
        <v>0</v>
      </c>
      <c r="AJ49" s="534">
        <v>0</v>
      </c>
      <c r="AK49" s="460">
        <v>0</v>
      </c>
      <c r="AL49" s="537">
        <f t="shared" si="30"/>
        <v>0</v>
      </c>
      <c r="AM49" s="534">
        <v>0</v>
      </c>
      <c r="AN49" s="534">
        <v>0</v>
      </c>
      <c r="AO49" s="460">
        <v>0</v>
      </c>
      <c r="AP49" s="537">
        <f t="shared" si="31"/>
        <v>0</v>
      </c>
    </row>
    <row r="50" spans="1:42" s="49" customFormat="1" ht="136.5" customHeight="1">
      <c r="A50" s="341" t="s">
        <v>330</v>
      </c>
      <c r="B50" s="1125" t="s">
        <v>84</v>
      </c>
      <c r="C50" s="1126"/>
      <c r="D50" s="342" t="s">
        <v>534</v>
      </c>
      <c r="E50" s="343" t="s">
        <v>543</v>
      </c>
      <c r="F50" s="1061" t="s">
        <v>849</v>
      </c>
      <c r="G50" s="1062"/>
      <c r="H50" s="1250" t="s">
        <v>1190</v>
      </c>
      <c r="I50" s="1251" t="s">
        <v>1190</v>
      </c>
      <c r="J50" s="1252" t="s">
        <v>1190</v>
      </c>
      <c r="K50" s="478" t="d">
        <v>2019-01-28</v>
      </c>
      <c r="L50" s="478" t="d">
        <v>2019-07-22</v>
      </c>
      <c r="M50" s="476" t="s">
        <v>1768</v>
      </c>
      <c r="N50" s="322">
        <v>13000000</v>
      </c>
      <c r="O50" s="322">
        <v>13000000</v>
      </c>
      <c r="P50" s="642" t="s">
        <v>111</v>
      </c>
      <c r="Q50" s="643"/>
      <c r="R50" s="644"/>
      <c r="S50" s="95" t="s">
        <v>155</v>
      </c>
      <c r="T50" s="82" t="s">
        <v>58</v>
      </c>
      <c r="U50" s="337">
        <v>1</v>
      </c>
      <c r="V50" s="472">
        <v>1</v>
      </c>
      <c r="W50" s="472">
        <f t="shared" si="22"/>
        <v>1</v>
      </c>
      <c r="X50" s="566">
        <f t="shared" si="23"/>
        <v>1</v>
      </c>
      <c r="Y50" s="537">
        <f t="shared" si="24"/>
        <v>1</v>
      </c>
      <c r="AA50" s="413">
        <v>0</v>
      </c>
      <c r="AB50" s="413">
        <v>0</v>
      </c>
      <c r="AC50" s="473">
        <v>0</v>
      </c>
      <c r="AD50" s="537">
        <f t="shared" si="25"/>
        <v>0</v>
      </c>
      <c r="AE50" s="413">
        <f t="shared" si="26"/>
        <v>1</v>
      </c>
      <c r="AF50" s="413">
        <f t="shared" si="27"/>
        <v>1</v>
      </c>
      <c r="AG50" s="566">
        <f t="shared" si="28"/>
        <v>1</v>
      </c>
      <c r="AH50" s="537">
        <f t="shared" si="29"/>
        <v>1</v>
      </c>
      <c r="AI50" s="534">
        <v>0</v>
      </c>
      <c r="AJ50" s="534">
        <v>0</v>
      </c>
      <c r="AK50" s="460">
        <v>0</v>
      </c>
      <c r="AL50" s="537">
        <f t="shared" si="30"/>
        <v>0</v>
      </c>
      <c r="AM50" s="534">
        <v>0</v>
      </c>
      <c r="AN50" s="534">
        <v>0</v>
      </c>
      <c r="AO50" s="460">
        <v>0</v>
      </c>
      <c r="AP50" s="537">
        <f t="shared" si="31"/>
        <v>0</v>
      </c>
    </row>
    <row r="51" spans="1:42" s="49" customFormat="1" ht="136.5" customHeight="1">
      <c r="A51" s="341" t="s">
        <v>330</v>
      </c>
      <c r="B51" s="1125" t="s">
        <v>84</v>
      </c>
      <c r="C51" s="1126"/>
      <c r="D51" s="342" t="s">
        <v>534</v>
      </c>
      <c r="E51" s="343" t="s">
        <v>543</v>
      </c>
      <c r="F51" s="1061" t="s">
        <v>849</v>
      </c>
      <c r="G51" s="1062"/>
      <c r="H51" s="1250" t="s">
        <v>1190</v>
      </c>
      <c r="I51" s="1251" t="s">
        <v>1190</v>
      </c>
      <c r="J51" s="1252" t="s">
        <v>1190</v>
      </c>
      <c r="K51" s="478" t="d">
        <v>2019-01-28</v>
      </c>
      <c r="L51" s="478" t="d">
        <v>2019-07-22</v>
      </c>
      <c r="M51" s="476" t="s">
        <v>1769</v>
      </c>
      <c r="N51" s="322">
        <v>13000000</v>
      </c>
      <c r="O51" s="322">
        <v>13000000</v>
      </c>
      <c r="P51" s="642" t="s">
        <v>111</v>
      </c>
      <c r="Q51" s="643"/>
      <c r="R51" s="644"/>
      <c r="S51" s="95" t="s">
        <v>155</v>
      </c>
      <c r="T51" s="82" t="s">
        <v>58</v>
      </c>
      <c r="U51" s="337">
        <v>1</v>
      </c>
      <c r="V51" s="472">
        <v>1</v>
      </c>
      <c r="W51" s="472">
        <f t="shared" si="22"/>
        <v>1</v>
      </c>
      <c r="X51" s="566">
        <f t="shared" si="23"/>
        <v>1</v>
      </c>
      <c r="Y51" s="537">
        <f t="shared" si="24"/>
        <v>1</v>
      </c>
      <c r="AA51" s="413">
        <v>0</v>
      </c>
      <c r="AB51" s="413">
        <v>0</v>
      </c>
      <c r="AC51" s="473">
        <v>0</v>
      </c>
      <c r="AD51" s="537">
        <f t="shared" si="25"/>
        <v>0</v>
      </c>
      <c r="AE51" s="413">
        <f t="shared" si="26"/>
        <v>1</v>
      </c>
      <c r="AF51" s="413">
        <f t="shared" si="27"/>
        <v>1</v>
      </c>
      <c r="AG51" s="566">
        <f t="shared" si="28"/>
        <v>1</v>
      </c>
      <c r="AH51" s="537">
        <f t="shared" si="29"/>
        <v>1</v>
      </c>
      <c r="AI51" s="534">
        <v>0</v>
      </c>
      <c r="AJ51" s="534">
        <v>0</v>
      </c>
      <c r="AK51" s="460">
        <v>0</v>
      </c>
      <c r="AL51" s="537">
        <f t="shared" si="30"/>
        <v>0</v>
      </c>
      <c r="AM51" s="534">
        <v>0</v>
      </c>
      <c r="AN51" s="534">
        <v>0</v>
      </c>
      <c r="AO51" s="460">
        <v>0</v>
      </c>
      <c r="AP51" s="537">
        <f t="shared" si="31"/>
        <v>0</v>
      </c>
    </row>
    <row r="52" spans="1:42" s="49" customFormat="1" ht="136.5" customHeight="1">
      <c r="A52" s="341" t="s">
        <v>330</v>
      </c>
      <c r="B52" s="1125" t="s">
        <v>84</v>
      </c>
      <c r="C52" s="1126"/>
      <c r="D52" s="342" t="s">
        <v>534</v>
      </c>
      <c r="E52" s="343" t="s">
        <v>543</v>
      </c>
      <c r="F52" s="1061" t="s">
        <v>849</v>
      </c>
      <c r="G52" s="1062"/>
      <c r="H52" s="1250" t="s">
        <v>1190</v>
      </c>
      <c r="I52" s="1251" t="s">
        <v>1190</v>
      </c>
      <c r="J52" s="1252" t="s">
        <v>1190</v>
      </c>
      <c r="K52" s="478" t="d">
        <v>2019-01-28</v>
      </c>
      <c r="L52" s="478" t="d">
        <v>2019-08-01</v>
      </c>
      <c r="M52" s="476" t="s">
        <v>1770</v>
      </c>
      <c r="N52" s="322">
        <v>13000000</v>
      </c>
      <c r="O52" s="322">
        <v>13000000</v>
      </c>
      <c r="P52" s="642" t="s">
        <v>111</v>
      </c>
      <c r="Q52" s="643"/>
      <c r="R52" s="644"/>
      <c r="S52" s="95" t="s">
        <v>155</v>
      </c>
      <c r="T52" s="82" t="s">
        <v>58</v>
      </c>
      <c r="U52" s="337">
        <v>1</v>
      </c>
      <c r="V52" s="472">
        <v>1</v>
      </c>
      <c r="W52" s="472">
        <f>O52/N52</f>
        <v>1</v>
      </c>
      <c r="X52" s="566">
        <f t="shared" si="23"/>
        <v>1</v>
      </c>
      <c r="Y52" s="537">
        <f t="shared" si="24"/>
        <v>1</v>
      </c>
      <c r="AA52" s="413">
        <v>0</v>
      </c>
      <c r="AB52" s="413">
        <v>0</v>
      </c>
      <c r="AC52" s="473">
        <v>0</v>
      </c>
      <c r="AD52" s="537">
        <f t="shared" si="25"/>
        <v>0</v>
      </c>
      <c r="AE52" s="413">
        <v>0</v>
      </c>
      <c r="AF52" s="413">
        <v>0</v>
      </c>
      <c r="AG52" s="566">
        <v>0</v>
      </c>
      <c r="AH52" s="537">
        <f t="shared" si="29"/>
        <v>0</v>
      </c>
      <c r="AI52" s="413">
        <f>V52</f>
        <v>1</v>
      </c>
      <c r="AJ52" s="413">
        <f>W52</f>
        <v>1</v>
      </c>
      <c r="AK52" s="566">
        <f t="shared" ref="AK52" si="32">AJ52/AI52</f>
        <v>1</v>
      </c>
      <c r="AL52" s="537">
        <f t="shared" si="30"/>
        <v>1</v>
      </c>
      <c r="AM52" s="534">
        <v>0</v>
      </c>
      <c r="AN52" s="534">
        <v>0</v>
      </c>
      <c r="AO52" s="460">
        <v>0</v>
      </c>
      <c r="AP52" s="537">
        <f t="shared" si="31"/>
        <v>0</v>
      </c>
    </row>
    <row r="53" spans="1:42" s="49" customFormat="1" ht="136.5" customHeight="1">
      <c r="A53" s="341" t="s">
        <v>330</v>
      </c>
      <c r="B53" s="1125" t="s">
        <v>84</v>
      </c>
      <c r="C53" s="1126"/>
      <c r="D53" s="342" t="s">
        <v>534</v>
      </c>
      <c r="E53" s="343" t="s">
        <v>543</v>
      </c>
      <c r="F53" s="1061" t="s">
        <v>849</v>
      </c>
      <c r="G53" s="1062"/>
      <c r="H53" s="1250" t="s">
        <v>86</v>
      </c>
      <c r="I53" s="1251" t="s">
        <v>86</v>
      </c>
      <c r="J53" s="1252" t="s">
        <v>86</v>
      </c>
      <c r="K53" s="478"/>
      <c r="L53" s="478"/>
      <c r="M53" s="476"/>
      <c r="N53" s="322">
        <v>2000000</v>
      </c>
      <c r="O53" s="322"/>
      <c r="P53" s="642" t="s">
        <v>111</v>
      </c>
      <c r="Q53" s="643"/>
      <c r="R53" s="644"/>
      <c r="S53" s="95" t="s">
        <v>155</v>
      </c>
      <c r="T53" s="82" t="s">
        <v>58</v>
      </c>
      <c r="U53" s="337">
        <v>1</v>
      </c>
      <c r="V53" s="472">
        <v>1</v>
      </c>
      <c r="W53" s="472">
        <f>O53/N53</f>
        <v>0</v>
      </c>
      <c r="X53" s="566">
        <f t="shared" ref="X53" si="33">W53/V53</f>
        <v>0</v>
      </c>
      <c r="Y53" s="537">
        <f t="shared" ref="Y53" si="34">X53</f>
        <v>0</v>
      </c>
      <c r="AA53" s="413">
        <v>0</v>
      </c>
      <c r="AB53" s="413">
        <v>0</v>
      </c>
      <c r="AC53" s="473">
        <v>0</v>
      </c>
      <c r="AD53" s="537">
        <f t="shared" ref="AD53" si="35">AC53</f>
        <v>0</v>
      </c>
      <c r="AE53" s="413">
        <v>0</v>
      </c>
      <c r="AF53" s="413">
        <v>0</v>
      </c>
      <c r="AG53" s="566">
        <v>0</v>
      </c>
      <c r="AH53" s="537">
        <f t="shared" ref="AH53" si="36">AG53</f>
        <v>0</v>
      </c>
      <c r="AI53" s="413">
        <v>0</v>
      </c>
      <c r="AJ53" s="413">
        <f>W53</f>
        <v>0</v>
      </c>
      <c r="AK53" s="566">
        <v>0</v>
      </c>
      <c r="AL53" s="537">
        <f t="shared" ref="AL53" si="37">AK53</f>
        <v>0</v>
      </c>
      <c r="AM53" s="534">
        <v>0</v>
      </c>
      <c r="AN53" s="534">
        <v>0</v>
      </c>
      <c r="AO53" s="460">
        <v>0</v>
      </c>
      <c r="AP53" s="537">
        <f t="shared" ref="AP53" si="38">AO53</f>
        <v>0</v>
      </c>
    </row>
    <row r="54" spans="1:42" s="49" customFormat="1" ht="136.5" customHeight="1">
      <c r="A54" s="341" t="s">
        <v>330</v>
      </c>
      <c r="B54" s="1125" t="s">
        <v>84</v>
      </c>
      <c r="C54" s="1126"/>
      <c r="D54" s="342" t="s">
        <v>534</v>
      </c>
      <c r="E54" s="343" t="s">
        <v>543</v>
      </c>
      <c r="F54" s="1061" t="s">
        <v>849</v>
      </c>
      <c r="G54" s="1062"/>
      <c r="H54" s="1250" t="s">
        <v>1191</v>
      </c>
      <c r="I54" s="1251" t="s">
        <v>1191</v>
      </c>
      <c r="J54" s="1252" t="s">
        <v>1191</v>
      </c>
      <c r="K54" s="478" t="d">
        <v>2019-01-28</v>
      </c>
      <c r="L54" s="478" t="d">
        <v>2019-05-08</v>
      </c>
      <c r="M54" s="476" t="s">
        <v>1771</v>
      </c>
      <c r="N54" s="322">
        <v>20000000</v>
      </c>
      <c r="O54" s="322">
        <v>20000000</v>
      </c>
      <c r="P54" s="642" t="s">
        <v>111</v>
      </c>
      <c r="Q54" s="643"/>
      <c r="R54" s="644"/>
      <c r="S54" s="95" t="s">
        <v>155</v>
      </c>
      <c r="T54" s="82" t="s">
        <v>58</v>
      </c>
      <c r="U54" s="337">
        <v>1</v>
      </c>
      <c r="V54" s="472">
        <v>1</v>
      </c>
      <c r="W54" s="472">
        <f t="shared" ref="W54:W77" si="39">O54/N54</f>
        <v>1</v>
      </c>
      <c r="X54" s="566">
        <f t="shared" ref="X54:X77" si="40">W54/V54</f>
        <v>1</v>
      </c>
      <c r="Y54" s="537">
        <f t="shared" ref="Y54:Y77" si="41">X54</f>
        <v>1</v>
      </c>
      <c r="AA54" s="413">
        <v>0</v>
      </c>
      <c r="AB54" s="413">
        <v>0</v>
      </c>
      <c r="AC54" s="473">
        <v>0</v>
      </c>
      <c r="AD54" s="537">
        <f t="shared" ref="AD54:AD77" si="42">AC54</f>
        <v>0</v>
      </c>
      <c r="AE54" s="413">
        <f t="shared" ref="AE54:AE73" si="43">V54</f>
        <v>1</v>
      </c>
      <c r="AF54" s="413">
        <f t="shared" ref="AF54:AF73" si="44">W54</f>
        <v>1</v>
      </c>
      <c r="AG54" s="566">
        <f t="shared" ref="AG54:AG73" si="45">AF54/AE54</f>
        <v>1</v>
      </c>
      <c r="AH54" s="537">
        <f t="shared" ref="AH54:AH77" si="46">AG54</f>
        <v>1</v>
      </c>
      <c r="AI54" s="534">
        <v>0</v>
      </c>
      <c r="AJ54" s="534">
        <v>0</v>
      </c>
      <c r="AK54" s="460">
        <v>0</v>
      </c>
      <c r="AL54" s="537">
        <f t="shared" ref="AL54:AL77" si="47">AK54</f>
        <v>0</v>
      </c>
      <c r="AM54" s="534">
        <v>0</v>
      </c>
      <c r="AN54" s="534">
        <v>0</v>
      </c>
      <c r="AO54" s="460">
        <v>0</v>
      </c>
      <c r="AP54" s="537">
        <f t="shared" ref="AP54:AP77" si="48">AO54</f>
        <v>0</v>
      </c>
    </row>
    <row r="55" spans="1:42" s="49" customFormat="1" ht="136.5" customHeight="1">
      <c r="A55" s="341" t="s">
        <v>330</v>
      </c>
      <c r="B55" s="1125" t="s">
        <v>84</v>
      </c>
      <c r="C55" s="1126"/>
      <c r="D55" s="342" t="s">
        <v>534</v>
      </c>
      <c r="E55" s="343" t="s">
        <v>543</v>
      </c>
      <c r="F55" s="1061" t="s">
        <v>849</v>
      </c>
      <c r="G55" s="1062"/>
      <c r="H55" s="1250" t="s">
        <v>1191</v>
      </c>
      <c r="I55" s="1251" t="s">
        <v>1191</v>
      </c>
      <c r="J55" s="1252" t="s">
        <v>1191</v>
      </c>
      <c r="K55" s="478" t="d">
        <v>2019-01-28</v>
      </c>
      <c r="L55" s="478" t="d">
        <v>2019-05-08</v>
      </c>
      <c r="M55" s="476" t="s">
        <v>1772</v>
      </c>
      <c r="N55" s="322">
        <v>20000000</v>
      </c>
      <c r="O55" s="322">
        <v>20000000</v>
      </c>
      <c r="P55" s="642" t="s">
        <v>111</v>
      </c>
      <c r="Q55" s="643"/>
      <c r="R55" s="644"/>
      <c r="S55" s="95" t="s">
        <v>155</v>
      </c>
      <c r="T55" s="82" t="s">
        <v>58</v>
      </c>
      <c r="U55" s="337">
        <v>1</v>
      </c>
      <c r="V55" s="472">
        <v>1</v>
      </c>
      <c r="W55" s="472">
        <f t="shared" si="39"/>
        <v>1</v>
      </c>
      <c r="X55" s="566">
        <f t="shared" si="40"/>
        <v>1</v>
      </c>
      <c r="Y55" s="537">
        <f t="shared" si="41"/>
        <v>1</v>
      </c>
      <c r="AA55" s="413">
        <v>0</v>
      </c>
      <c r="AB55" s="413">
        <v>0</v>
      </c>
      <c r="AC55" s="473">
        <v>0</v>
      </c>
      <c r="AD55" s="537">
        <f t="shared" si="42"/>
        <v>0</v>
      </c>
      <c r="AE55" s="413">
        <f t="shared" si="43"/>
        <v>1</v>
      </c>
      <c r="AF55" s="413">
        <f t="shared" si="44"/>
        <v>1</v>
      </c>
      <c r="AG55" s="566">
        <f t="shared" si="45"/>
        <v>1</v>
      </c>
      <c r="AH55" s="537">
        <f t="shared" si="46"/>
        <v>1</v>
      </c>
      <c r="AI55" s="534">
        <v>0</v>
      </c>
      <c r="AJ55" s="534">
        <v>0</v>
      </c>
      <c r="AK55" s="460">
        <v>0</v>
      </c>
      <c r="AL55" s="537">
        <f t="shared" si="47"/>
        <v>0</v>
      </c>
      <c r="AM55" s="534">
        <v>0</v>
      </c>
      <c r="AN55" s="534">
        <v>0</v>
      </c>
      <c r="AO55" s="460">
        <v>0</v>
      </c>
      <c r="AP55" s="537">
        <f t="shared" si="48"/>
        <v>0</v>
      </c>
    </row>
    <row r="56" spans="1:42" s="49" customFormat="1" ht="136.5" customHeight="1">
      <c r="A56" s="341" t="s">
        <v>330</v>
      </c>
      <c r="B56" s="1125" t="s">
        <v>84</v>
      </c>
      <c r="C56" s="1126"/>
      <c r="D56" s="342" t="s">
        <v>534</v>
      </c>
      <c r="E56" s="343" t="s">
        <v>543</v>
      </c>
      <c r="F56" s="1061" t="s">
        <v>849</v>
      </c>
      <c r="G56" s="1062"/>
      <c r="H56" s="1250" t="s">
        <v>1191</v>
      </c>
      <c r="I56" s="1251" t="s">
        <v>1191</v>
      </c>
      <c r="J56" s="1252" t="s">
        <v>1191</v>
      </c>
      <c r="K56" s="478" t="d">
        <v>2019-01-28</v>
      </c>
      <c r="L56" s="478" t="d">
        <v>2019-05-07</v>
      </c>
      <c r="M56" s="476" t="s">
        <v>1773</v>
      </c>
      <c r="N56" s="322">
        <v>20000000</v>
      </c>
      <c r="O56" s="322">
        <v>20000000</v>
      </c>
      <c r="P56" s="642" t="s">
        <v>111</v>
      </c>
      <c r="Q56" s="643"/>
      <c r="R56" s="644"/>
      <c r="S56" s="95" t="s">
        <v>155</v>
      </c>
      <c r="T56" s="82" t="s">
        <v>58</v>
      </c>
      <c r="U56" s="337">
        <v>1</v>
      </c>
      <c r="V56" s="472">
        <v>1</v>
      </c>
      <c r="W56" s="472">
        <f t="shared" si="39"/>
        <v>1</v>
      </c>
      <c r="X56" s="566">
        <f t="shared" si="40"/>
        <v>1</v>
      </c>
      <c r="Y56" s="537">
        <f t="shared" si="41"/>
        <v>1</v>
      </c>
      <c r="AA56" s="413">
        <v>0</v>
      </c>
      <c r="AB56" s="413">
        <v>0</v>
      </c>
      <c r="AC56" s="473">
        <v>0</v>
      </c>
      <c r="AD56" s="537">
        <f t="shared" si="42"/>
        <v>0</v>
      </c>
      <c r="AE56" s="413">
        <f t="shared" si="43"/>
        <v>1</v>
      </c>
      <c r="AF56" s="413">
        <f t="shared" si="44"/>
        <v>1</v>
      </c>
      <c r="AG56" s="566">
        <f t="shared" si="45"/>
        <v>1</v>
      </c>
      <c r="AH56" s="537">
        <f t="shared" si="46"/>
        <v>1</v>
      </c>
      <c r="AI56" s="534">
        <v>0</v>
      </c>
      <c r="AJ56" s="534">
        <v>0</v>
      </c>
      <c r="AK56" s="460">
        <v>0</v>
      </c>
      <c r="AL56" s="537">
        <f t="shared" si="47"/>
        <v>0</v>
      </c>
      <c r="AM56" s="534">
        <v>0</v>
      </c>
      <c r="AN56" s="534">
        <v>0</v>
      </c>
      <c r="AO56" s="460">
        <v>0</v>
      </c>
      <c r="AP56" s="537">
        <f t="shared" si="48"/>
        <v>0</v>
      </c>
    </row>
    <row r="57" spans="1:42" s="49" customFormat="1" ht="136.5" customHeight="1">
      <c r="A57" s="341" t="s">
        <v>330</v>
      </c>
      <c r="B57" s="1125" t="s">
        <v>84</v>
      </c>
      <c r="C57" s="1126"/>
      <c r="D57" s="342" t="s">
        <v>534</v>
      </c>
      <c r="E57" s="343" t="s">
        <v>543</v>
      </c>
      <c r="F57" s="1061" t="s">
        <v>849</v>
      </c>
      <c r="G57" s="1062"/>
      <c r="H57" s="1250" t="s">
        <v>1191</v>
      </c>
      <c r="I57" s="1251" t="s">
        <v>1191</v>
      </c>
      <c r="J57" s="1252" t="s">
        <v>1191</v>
      </c>
      <c r="K57" s="478" t="d">
        <v>2019-01-28</v>
      </c>
      <c r="L57" s="478" t="d">
        <v>2019-05-07</v>
      </c>
      <c r="M57" s="476" t="s">
        <v>1774</v>
      </c>
      <c r="N57" s="322">
        <v>20000000</v>
      </c>
      <c r="O57" s="322">
        <v>20000000</v>
      </c>
      <c r="P57" s="642" t="s">
        <v>111</v>
      </c>
      <c r="Q57" s="643"/>
      <c r="R57" s="644"/>
      <c r="S57" s="95" t="s">
        <v>155</v>
      </c>
      <c r="T57" s="82" t="s">
        <v>58</v>
      </c>
      <c r="U57" s="337">
        <v>1</v>
      </c>
      <c r="V57" s="472">
        <v>1</v>
      </c>
      <c r="W57" s="472">
        <f t="shared" si="39"/>
        <v>1</v>
      </c>
      <c r="X57" s="566">
        <f t="shared" si="40"/>
        <v>1</v>
      </c>
      <c r="Y57" s="537">
        <f t="shared" si="41"/>
        <v>1</v>
      </c>
      <c r="AA57" s="413">
        <v>0</v>
      </c>
      <c r="AB57" s="413">
        <v>0</v>
      </c>
      <c r="AC57" s="473">
        <v>0</v>
      </c>
      <c r="AD57" s="537">
        <f t="shared" si="42"/>
        <v>0</v>
      </c>
      <c r="AE57" s="413">
        <f t="shared" si="43"/>
        <v>1</v>
      </c>
      <c r="AF57" s="413">
        <f t="shared" si="44"/>
        <v>1</v>
      </c>
      <c r="AG57" s="566">
        <f t="shared" si="45"/>
        <v>1</v>
      </c>
      <c r="AH57" s="537">
        <f t="shared" si="46"/>
        <v>1</v>
      </c>
      <c r="AI57" s="534">
        <v>0</v>
      </c>
      <c r="AJ57" s="534">
        <v>0</v>
      </c>
      <c r="AK57" s="460">
        <v>0</v>
      </c>
      <c r="AL57" s="537">
        <f t="shared" si="47"/>
        <v>0</v>
      </c>
      <c r="AM57" s="534">
        <v>0</v>
      </c>
      <c r="AN57" s="534">
        <v>0</v>
      </c>
      <c r="AO57" s="460">
        <v>0</v>
      </c>
      <c r="AP57" s="537">
        <f t="shared" si="48"/>
        <v>0</v>
      </c>
    </row>
    <row r="58" spans="1:42" s="49" customFormat="1" ht="136.5" customHeight="1">
      <c r="A58" s="341" t="s">
        <v>330</v>
      </c>
      <c r="B58" s="1125" t="s">
        <v>84</v>
      </c>
      <c r="C58" s="1126"/>
      <c r="D58" s="342" t="s">
        <v>534</v>
      </c>
      <c r="E58" s="343" t="s">
        <v>543</v>
      </c>
      <c r="F58" s="1061" t="s">
        <v>849</v>
      </c>
      <c r="G58" s="1062"/>
      <c r="H58" s="1250" t="s">
        <v>1191</v>
      </c>
      <c r="I58" s="1251" t="s">
        <v>1191</v>
      </c>
      <c r="J58" s="1252" t="s">
        <v>1191</v>
      </c>
      <c r="K58" s="478" t="d">
        <v>2019-01-28</v>
      </c>
      <c r="L58" s="478" t="d">
        <v>2019-05-07</v>
      </c>
      <c r="M58" s="476" t="s">
        <v>1775</v>
      </c>
      <c r="N58" s="322">
        <v>20000000</v>
      </c>
      <c r="O58" s="322">
        <v>20000000</v>
      </c>
      <c r="P58" s="642" t="s">
        <v>111</v>
      </c>
      <c r="Q58" s="643"/>
      <c r="R58" s="644"/>
      <c r="S58" s="95" t="s">
        <v>155</v>
      </c>
      <c r="T58" s="82" t="s">
        <v>58</v>
      </c>
      <c r="U58" s="337">
        <v>1</v>
      </c>
      <c r="V58" s="472">
        <v>1</v>
      </c>
      <c r="W58" s="472">
        <f t="shared" si="39"/>
        <v>1</v>
      </c>
      <c r="X58" s="566">
        <f t="shared" si="40"/>
        <v>1</v>
      </c>
      <c r="Y58" s="537">
        <f t="shared" si="41"/>
        <v>1</v>
      </c>
      <c r="AA58" s="413">
        <v>0</v>
      </c>
      <c r="AB58" s="413">
        <v>0</v>
      </c>
      <c r="AC58" s="473">
        <v>0</v>
      </c>
      <c r="AD58" s="537">
        <f t="shared" si="42"/>
        <v>0</v>
      </c>
      <c r="AE58" s="413">
        <f t="shared" si="43"/>
        <v>1</v>
      </c>
      <c r="AF58" s="413">
        <f t="shared" si="44"/>
        <v>1</v>
      </c>
      <c r="AG58" s="566">
        <f t="shared" si="45"/>
        <v>1</v>
      </c>
      <c r="AH58" s="537">
        <f t="shared" si="46"/>
        <v>1</v>
      </c>
      <c r="AI58" s="534">
        <v>0</v>
      </c>
      <c r="AJ58" s="534">
        <v>0</v>
      </c>
      <c r="AK58" s="460">
        <v>0</v>
      </c>
      <c r="AL58" s="537">
        <f t="shared" si="47"/>
        <v>0</v>
      </c>
      <c r="AM58" s="534">
        <v>0</v>
      </c>
      <c r="AN58" s="534">
        <v>0</v>
      </c>
      <c r="AO58" s="460">
        <v>0</v>
      </c>
      <c r="AP58" s="537">
        <f t="shared" si="48"/>
        <v>0</v>
      </c>
    </row>
    <row r="59" spans="1:42" s="49" customFormat="1" ht="136.5" customHeight="1">
      <c r="A59" s="341" t="s">
        <v>330</v>
      </c>
      <c r="B59" s="1125" t="s">
        <v>84</v>
      </c>
      <c r="C59" s="1126"/>
      <c r="D59" s="342" t="s">
        <v>534</v>
      </c>
      <c r="E59" s="343" t="s">
        <v>543</v>
      </c>
      <c r="F59" s="1061" t="s">
        <v>849</v>
      </c>
      <c r="G59" s="1062"/>
      <c r="H59" s="1250" t="s">
        <v>1191</v>
      </c>
      <c r="I59" s="1251" t="s">
        <v>1191</v>
      </c>
      <c r="J59" s="1252" t="s">
        <v>1191</v>
      </c>
      <c r="K59" s="478" t="d">
        <v>2019-01-28</v>
      </c>
      <c r="L59" s="478" t="d">
        <v>2019-05-07</v>
      </c>
      <c r="M59" s="476" t="s">
        <v>1776</v>
      </c>
      <c r="N59" s="322">
        <v>20000000</v>
      </c>
      <c r="O59" s="322">
        <v>20000000</v>
      </c>
      <c r="P59" s="642" t="s">
        <v>111</v>
      </c>
      <c r="Q59" s="643"/>
      <c r="R59" s="644"/>
      <c r="S59" s="95" t="s">
        <v>155</v>
      </c>
      <c r="T59" s="82" t="s">
        <v>58</v>
      </c>
      <c r="U59" s="337">
        <v>1</v>
      </c>
      <c r="V59" s="472">
        <v>1</v>
      </c>
      <c r="W59" s="472">
        <f t="shared" si="39"/>
        <v>1</v>
      </c>
      <c r="X59" s="566">
        <f t="shared" si="40"/>
        <v>1</v>
      </c>
      <c r="Y59" s="537">
        <f t="shared" si="41"/>
        <v>1</v>
      </c>
      <c r="AA59" s="413">
        <v>0</v>
      </c>
      <c r="AB59" s="413">
        <v>0</v>
      </c>
      <c r="AC59" s="473">
        <v>0</v>
      </c>
      <c r="AD59" s="537">
        <f t="shared" si="42"/>
        <v>0</v>
      </c>
      <c r="AE59" s="413">
        <f t="shared" si="43"/>
        <v>1</v>
      </c>
      <c r="AF59" s="413">
        <f t="shared" si="44"/>
        <v>1</v>
      </c>
      <c r="AG59" s="566">
        <f t="shared" si="45"/>
        <v>1</v>
      </c>
      <c r="AH59" s="537">
        <f t="shared" si="46"/>
        <v>1</v>
      </c>
      <c r="AI59" s="534">
        <v>0</v>
      </c>
      <c r="AJ59" s="534">
        <v>0</v>
      </c>
      <c r="AK59" s="460">
        <v>0</v>
      </c>
      <c r="AL59" s="537">
        <f t="shared" si="47"/>
        <v>0</v>
      </c>
      <c r="AM59" s="534">
        <v>0</v>
      </c>
      <c r="AN59" s="534">
        <v>0</v>
      </c>
      <c r="AO59" s="460">
        <v>0</v>
      </c>
      <c r="AP59" s="537">
        <f t="shared" si="48"/>
        <v>0</v>
      </c>
    </row>
    <row r="60" spans="1:42" s="49" customFormat="1" ht="136.5" customHeight="1">
      <c r="A60" s="341" t="s">
        <v>330</v>
      </c>
      <c r="B60" s="1125" t="s">
        <v>84</v>
      </c>
      <c r="C60" s="1126"/>
      <c r="D60" s="342" t="s">
        <v>534</v>
      </c>
      <c r="E60" s="343" t="s">
        <v>543</v>
      </c>
      <c r="F60" s="1061" t="s">
        <v>849</v>
      </c>
      <c r="G60" s="1062"/>
      <c r="H60" s="1250" t="s">
        <v>1191</v>
      </c>
      <c r="I60" s="1251" t="s">
        <v>1191</v>
      </c>
      <c r="J60" s="1252" t="s">
        <v>1191</v>
      </c>
      <c r="K60" s="478" t="d">
        <v>2019-01-28</v>
      </c>
      <c r="L60" s="478" t="d">
        <v>2019-05-07</v>
      </c>
      <c r="M60" s="476" t="s">
        <v>1777</v>
      </c>
      <c r="N60" s="322">
        <v>20000000</v>
      </c>
      <c r="O60" s="322">
        <v>20000000</v>
      </c>
      <c r="P60" s="642" t="s">
        <v>111</v>
      </c>
      <c r="Q60" s="643"/>
      <c r="R60" s="644"/>
      <c r="S60" s="95" t="s">
        <v>155</v>
      </c>
      <c r="T60" s="82" t="s">
        <v>58</v>
      </c>
      <c r="U60" s="337">
        <v>1</v>
      </c>
      <c r="V60" s="472">
        <v>1</v>
      </c>
      <c r="W60" s="472">
        <f t="shared" si="39"/>
        <v>1</v>
      </c>
      <c r="X60" s="566">
        <f t="shared" si="40"/>
        <v>1</v>
      </c>
      <c r="Y60" s="537">
        <f t="shared" si="41"/>
        <v>1</v>
      </c>
      <c r="AA60" s="413">
        <v>0</v>
      </c>
      <c r="AB60" s="413">
        <v>0</v>
      </c>
      <c r="AC60" s="473">
        <v>0</v>
      </c>
      <c r="AD60" s="537">
        <f t="shared" si="42"/>
        <v>0</v>
      </c>
      <c r="AE60" s="413">
        <f t="shared" si="43"/>
        <v>1</v>
      </c>
      <c r="AF60" s="413">
        <f t="shared" si="44"/>
        <v>1</v>
      </c>
      <c r="AG60" s="566">
        <f t="shared" si="45"/>
        <v>1</v>
      </c>
      <c r="AH60" s="537">
        <f t="shared" si="46"/>
        <v>1</v>
      </c>
      <c r="AI60" s="534">
        <v>0</v>
      </c>
      <c r="AJ60" s="534">
        <v>0</v>
      </c>
      <c r="AK60" s="460">
        <v>0</v>
      </c>
      <c r="AL60" s="537">
        <f t="shared" si="47"/>
        <v>0</v>
      </c>
      <c r="AM60" s="534">
        <v>0</v>
      </c>
      <c r="AN60" s="534">
        <v>0</v>
      </c>
      <c r="AO60" s="460">
        <v>0</v>
      </c>
      <c r="AP60" s="537">
        <f t="shared" si="48"/>
        <v>0</v>
      </c>
    </row>
    <row r="61" spans="1:42" s="49" customFormat="1" ht="136.5" customHeight="1">
      <c r="A61" s="341" t="s">
        <v>330</v>
      </c>
      <c r="B61" s="1125" t="s">
        <v>84</v>
      </c>
      <c r="C61" s="1126"/>
      <c r="D61" s="342" t="s">
        <v>534</v>
      </c>
      <c r="E61" s="343" t="s">
        <v>543</v>
      </c>
      <c r="F61" s="1061" t="s">
        <v>849</v>
      </c>
      <c r="G61" s="1062"/>
      <c r="H61" s="1250" t="s">
        <v>1191</v>
      </c>
      <c r="I61" s="1251" t="s">
        <v>1191</v>
      </c>
      <c r="J61" s="1252" t="s">
        <v>1191</v>
      </c>
      <c r="K61" s="478" t="d">
        <v>2019-01-28</v>
      </c>
      <c r="L61" s="478" t="d">
        <v>2019-05-06</v>
      </c>
      <c r="M61" s="476" t="s">
        <v>1778</v>
      </c>
      <c r="N61" s="322">
        <v>20000000</v>
      </c>
      <c r="O61" s="322">
        <v>20000000</v>
      </c>
      <c r="P61" s="642" t="s">
        <v>111</v>
      </c>
      <c r="Q61" s="643"/>
      <c r="R61" s="644"/>
      <c r="S61" s="95" t="s">
        <v>155</v>
      </c>
      <c r="T61" s="82" t="s">
        <v>58</v>
      </c>
      <c r="U61" s="337">
        <v>1</v>
      </c>
      <c r="V61" s="472">
        <v>1</v>
      </c>
      <c r="W61" s="472">
        <f t="shared" si="39"/>
        <v>1</v>
      </c>
      <c r="X61" s="566">
        <f t="shared" si="40"/>
        <v>1</v>
      </c>
      <c r="Y61" s="537">
        <f t="shared" si="41"/>
        <v>1</v>
      </c>
      <c r="AA61" s="413">
        <v>0</v>
      </c>
      <c r="AB61" s="413">
        <v>0</v>
      </c>
      <c r="AC61" s="473">
        <v>0</v>
      </c>
      <c r="AD61" s="537">
        <f t="shared" si="42"/>
        <v>0</v>
      </c>
      <c r="AE61" s="413">
        <f t="shared" si="43"/>
        <v>1</v>
      </c>
      <c r="AF61" s="413">
        <f t="shared" si="44"/>
        <v>1</v>
      </c>
      <c r="AG61" s="566">
        <f t="shared" si="45"/>
        <v>1</v>
      </c>
      <c r="AH61" s="537">
        <f t="shared" si="46"/>
        <v>1</v>
      </c>
      <c r="AI61" s="534">
        <v>0</v>
      </c>
      <c r="AJ61" s="534">
        <v>0</v>
      </c>
      <c r="AK61" s="460">
        <v>0</v>
      </c>
      <c r="AL61" s="537">
        <f t="shared" si="47"/>
        <v>0</v>
      </c>
      <c r="AM61" s="534">
        <v>0</v>
      </c>
      <c r="AN61" s="534">
        <v>0</v>
      </c>
      <c r="AO61" s="460">
        <v>0</v>
      </c>
      <c r="AP61" s="537">
        <f t="shared" si="48"/>
        <v>0</v>
      </c>
    </row>
    <row r="62" spans="1:42" s="49" customFormat="1" ht="136.5" customHeight="1">
      <c r="A62" s="341" t="s">
        <v>330</v>
      </c>
      <c r="B62" s="1125" t="s">
        <v>84</v>
      </c>
      <c r="C62" s="1126"/>
      <c r="D62" s="342" t="s">
        <v>534</v>
      </c>
      <c r="E62" s="343" t="s">
        <v>543</v>
      </c>
      <c r="F62" s="1061" t="s">
        <v>849</v>
      </c>
      <c r="G62" s="1062"/>
      <c r="H62" s="1250" t="s">
        <v>1191</v>
      </c>
      <c r="I62" s="1251" t="s">
        <v>1191</v>
      </c>
      <c r="J62" s="1252" t="s">
        <v>1191</v>
      </c>
      <c r="K62" s="478" t="d">
        <v>2019-01-28</v>
      </c>
      <c r="L62" s="478" t="d">
        <v>2019-05-06</v>
      </c>
      <c r="M62" s="476" t="s">
        <v>1779</v>
      </c>
      <c r="N62" s="322">
        <v>20000000</v>
      </c>
      <c r="O62" s="322">
        <v>20000000</v>
      </c>
      <c r="P62" s="642" t="s">
        <v>111</v>
      </c>
      <c r="Q62" s="643"/>
      <c r="R62" s="644"/>
      <c r="S62" s="95" t="s">
        <v>155</v>
      </c>
      <c r="T62" s="82" t="s">
        <v>58</v>
      </c>
      <c r="U62" s="337">
        <v>1</v>
      </c>
      <c r="V62" s="472">
        <v>1</v>
      </c>
      <c r="W62" s="472">
        <f t="shared" si="39"/>
        <v>1</v>
      </c>
      <c r="X62" s="566">
        <f t="shared" si="40"/>
        <v>1</v>
      </c>
      <c r="Y62" s="537">
        <f t="shared" si="41"/>
        <v>1</v>
      </c>
      <c r="AA62" s="413">
        <v>0</v>
      </c>
      <c r="AB62" s="413">
        <v>0</v>
      </c>
      <c r="AC62" s="473">
        <v>0</v>
      </c>
      <c r="AD62" s="537">
        <f t="shared" si="42"/>
        <v>0</v>
      </c>
      <c r="AE62" s="413">
        <f t="shared" si="43"/>
        <v>1</v>
      </c>
      <c r="AF62" s="413">
        <f t="shared" si="44"/>
        <v>1</v>
      </c>
      <c r="AG62" s="566">
        <f t="shared" si="45"/>
        <v>1</v>
      </c>
      <c r="AH62" s="537">
        <f t="shared" si="46"/>
        <v>1</v>
      </c>
      <c r="AI62" s="534">
        <v>0</v>
      </c>
      <c r="AJ62" s="534">
        <v>0</v>
      </c>
      <c r="AK62" s="460">
        <v>0</v>
      </c>
      <c r="AL62" s="537">
        <f t="shared" si="47"/>
        <v>0</v>
      </c>
      <c r="AM62" s="534">
        <v>0</v>
      </c>
      <c r="AN62" s="534">
        <v>0</v>
      </c>
      <c r="AO62" s="460">
        <v>0</v>
      </c>
      <c r="AP62" s="537">
        <f t="shared" si="48"/>
        <v>0</v>
      </c>
    </row>
    <row r="63" spans="1:42" s="49" customFormat="1" ht="136.5" customHeight="1">
      <c r="A63" s="341" t="s">
        <v>330</v>
      </c>
      <c r="B63" s="1125" t="s">
        <v>84</v>
      </c>
      <c r="C63" s="1126"/>
      <c r="D63" s="342" t="s">
        <v>534</v>
      </c>
      <c r="E63" s="343" t="s">
        <v>543</v>
      </c>
      <c r="F63" s="1061" t="s">
        <v>849</v>
      </c>
      <c r="G63" s="1062"/>
      <c r="H63" s="1250" t="s">
        <v>1191</v>
      </c>
      <c r="I63" s="1251" t="s">
        <v>1191</v>
      </c>
      <c r="J63" s="1252" t="s">
        <v>1191</v>
      </c>
      <c r="K63" s="478" t="d">
        <v>2019-01-28</v>
      </c>
      <c r="L63" s="478" t="d">
        <v>2019-05-06</v>
      </c>
      <c r="M63" s="476" t="s">
        <v>1780</v>
      </c>
      <c r="N63" s="322">
        <v>20000000</v>
      </c>
      <c r="O63" s="322">
        <v>20000000</v>
      </c>
      <c r="P63" s="642" t="s">
        <v>111</v>
      </c>
      <c r="Q63" s="643"/>
      <c r="R63" s="644"/>
      <c r="S63" s="95" t="s">
        <v>155</v>
      </c>
      <c r="T63" s="82" t="s">
        <v>58</v>
      </c>
      <c r="U63" s="337">
        <v>1</v>
      </c>
      <c r="V63" s="472">
        <v>1</v>
      </c>
      <c r="W63" s="472">
        <f t="shared" si="39"/>
        <v>1</v>
      </c>
      <c r="X63" s="566">
        <f t="shared" si="40"/>
        <v>1</v>
      </c>
      <c r="Y63" s="537">
        <f t="shared" si="41"/>
        <v>1</v>
      </c>
      <c r="AA63" s="413">
        <v>0</v>
      </c>
      <c r="AB63" s="413">
        <v>0</v>
      </c>
      <c r="AC63" s="473">
        <v>0</v>
      </c>
      <c r="AD63" s="537">
        <f t="shared" si="42"/>
        <v>0</v>
      </c>
      <c r="AE63" s="413">
        <f t="shared" si="43"/>
        <v>1</v>
      </c>
      <c r="AF63" s="413">
        <f t="shared" si="44"/>
        <v>1</v>
      </c>
      <c r="AG63" s="566">
        <f t="shared" si="45"/>
        <v>1</v>
      </c>
      <c r="AH63" s="537">
        <f t="shared" si="46"/>
        <v>1</v>
      </c>
      <c r="AI63" s="534">
        <v>0</v>
      </c>
      <c r="AJ63" s="534">
        <v>0</v>
      </c>
      <c r="AK63" s="460">
        <v>0</v>
      </c>
      <c r="AL63" s="537">
        <f t="shared" si="47"/>
        <v>0</v>
      </c>
      <c r="AM63" s="534">
        <v>0</v>
      </c>
      <c r="AN63" s="534">
        <v>0</v>
      </c>
      <c r="AO63" s="460">
        <v>0</v>
      </c>
      <c r="AP63" s="537">
        <f t="shared" si="48"/>
        <v>0</v>
      </c>
    </row>
    <row r="64" spans="1:42" s="49" customFormat="1" ht="136.5" customHeight="1">
      <c r="A64" s="341" t="s">
        <v>330</v>
      </c>
      <c r="B64" s="1125" t="s">
        <v>84</v>
      </c>
      <c r="C64" s="1126"/>
      <c r="D64" s="342" t="s">
        <v>534</v>
      </c>
      <c r="E64" s="343" t="s">
        <v>543</v>
      </c>
      <c r="F64" s="1061" t="s">
        <v>849</v>
      </c>
      <c r="G64" s="1062"/>
      <c r="H64" s="1250" t="s">
        <v>1191</v>
      </c>
      <c r="I64" s="1251" t="s">
        <v>1191</v>
      </c>
      <c r="J64" s="1252" t="s">
        <v>1191</v>
      </c>
      <c r="K64" s="478" t="d">
        <v>2019-01-28</v>
      </c>
      <c r="L64" s="478" t="d">
        <v>2019-05-06</v>
      </c>
      <c r="M64" s="476" t="s">
        <v>1781</v>
      </c>
      <c r="N64" s="322">
        <v>20000000</v>
      </c>
      <c r="O64" s="322">
        <v>20000000</v>
      </c>
      <c r="P64" s="642" t="s">
        <v>111</v>
      </c>
      <c r="Q64" s="643"/>
      <c r="R64" s="644"/>
      <c r="S64" s="95" t="s">
        <v>155</v>
      </c>
      <c r="T64" s="82" t="s">
        <v>58</v>
      </c>
      <c r="U64" s="337">
        <v>1</v>
      </c>
      <c r="V64" s="472">
        <v>1</v>
      </c>
      <c r="W64" s="472">
        <f t="shared" si="39"/>
        <v>1</v>
      </c>
      <c r="X64" s="566">
        <f t="shared" si="40"/>
        <v>1</v>
      </c>
      <c r="Y64" s="537">
        <f t="shared" si="41"/>
        <v>1</v>
      </c>
      <c r="AA64" s="413">
        <v>0</v>
      </c>
      <c r="AB64" s="413">
        <v>0</v>
      </c>
      <c r="AC64" s="473">
        <v>0</v>
      </c>
      <c r="AD64" s="537">
        <f t="shared" si="42"/>
        <v>0</v>
      </c>
      <c r="AE64" s="413">
        <f t="shared" si="43"/>
        <v>1</v>
      </c>
      <c r="AF64" s="413">
        <f t="shared" si="44"/>
        <v>1</v>
      </c>
      <c r="AG64" s="566">
        <f t="shared" si="45"/>
        <v>1</v>
      </c>
      <c r="AH64" s="537">
        <f t="shared" si="46"/>
        <v>1</v>
      </c>
      <c r="AI64" s="534">
        <v>0</v>
      </c>
      <c r="AJ64" s="534">
        <v>0</v>
      </c>
      <c r="AK64" s="460">
        <v>0</v>
      </c>
      <c r="AL64" s="537">
        <f t="shared" si="47"/>
        <v>0</v>
      </c>
      <c r="AM64" s="534">
        <v>0</v>
      </c>
      <c r="AN64" s="534">
        <v>0</v>
      </c>
      <c r="AO64" s="460">
        <v>0</v>
      </c>
      <c r="AP64" s="537">
        <f t="shared" si="48"/>
        <v>0</v>
      </c>
    </row>
    <row r="65" spans="1:42" s="49" customFormat="1" ht="136.5" customHeight="1">
      <c r="A65" s="341" t="s">
        <v>330</v>
      </c>
      <c r="B65" s="1125" t="s">
        <v>84</v>
      </c>
      <c r="C65" s="1126"/>
      <c r="D65" s="342" t="s">
        <v>534</v>
      </c>
      <c r="E65" s="343" t="s">
        <v>543</v>
      </c>
      <c r="F65" s="1061" t="s">
        <v>849</v>
      </c>
      <c r="G65" s="1062"/>
      <c r="H65" s="1250" t="s">
        <v>1191</v>
      </c>
      <c r="I65" s="1251" t="s">
        <v>1191</v>
      </c>
      <c r="J65" s="1252" t="s">
        <v>1191</v>
      </c>
      <c r="K65" s="478" t="d">
        <v>2019-01-28</v>
      </c>
      <c r="L65" s="478" t="d">
        <v>2019-05-06</v>
      </c>
      <c r="M65" s="476" t="s">
        <v>1782</v>
      </c>
      <c r="N65" s="322">
        <v>20000000</v>
      </c>
      <c r="O65" s="322">
        <v>20000000</v>
      </c>
      <c r="P65" s="642" t="s">
        <v>111</v>
      </c>
      <c r="Q65" s="643"/>
      <c r="R65" s="644"/>
      <c r="S65" s="95" t="s">
        <v>155</v>
      </c>
      <c r="T65" s="82" t="s">
        <v>58</v>
      </c>
      <c r="U65" s="337">
        <v>1</v>
      </c>
      <c r="V65" s="472">
        <v>1</v>
      </c>
      <c r="W65" s="472">
        <f t="shared" si="39"/>
        <v>1</v>
      </c>
      <c r="X65" s="566">
        <f t="shared" si="40"/>
        <v>1</v>
      </c>
      <c r="Y65" s="537">
        <f t="shared" si="41"/>
        <v>1</v>
      </c>
      <c r="AA65" s="413">
        <v>0</v>
      </c>
      <c r="AB65" s="413">
        <v>0</v>
      </c>
      <c r="AC65" s="473">
        <v>0</v>
      </c>
      <c r="AD65" s="537">
        <f t="shared" si="42"/>
        <v>0</v>
      </c>
      <c r="AE65" s="413">
        <f t="shared" si="43"/>
        <v>1</v>
      </c>
      <c r="AF65" s="413">
        <f t="shared" si="44"/>
        <v>1</v>
      </c>
      <c r="AG65" s="566">
        <f t="shared" si="45"/>
        <v>1</v>
      </c>
      <c r="AH65" s="537">
        <f t="shared" si="46"/>
        <v>1</v>
      </c>
      <c r="AI65" s="534">
        <v>0</v>
      </c>
      <c r="AJ65" s="534">
        <v>0</v>
      </c>
      <c r="AK65" s="460">
        <v>0</v>
      </c>
      <c r="AL65" s="537">
        <f t="shared" si="47"/>
        <v>0</v>
      </c>
      <c r="AM65" s="534">
        <v>0</v>
      </c>
      <c r="AN65" s="534">
        <v>0</v>
      </c>
      <c r="AO65" s="460">
        <v>0</v>
      </c>
      <c r="AP65" s="537">
        <f t="shared" si="48"/>
        <v>0</v>
      </c>
    </row>
    <row r="66" spans="1:42" s="49" customFormat="1" ht="136.5" customHeight="1">
      <c r="A66" s="341" t="s">
        <v>330</v>
      </c>
      <c r="B66" s="1125" t="s">
        <v>84</v>
      </c>
      <c r="C66" s="1126"/>
      <c r="D66" s="342" t="s">
        <v>534</v>
      </c>
      <c r="E66" s="343" t="s">
        <v>543</v>
      </c>
      <c r="F66" s="1061" t="s">
        <v>849</v>
      </c>
      <c r="G66" s="1062"/>
      <c r="H66" s="1250" t="s">
        <v>1191</v>
      </c>
      <c r="I66" s="1251" t="s">
        <v>1191</v>
      </c>
      <c r="J66" s="1252" t="s">
        <v>1191</v>
      </c>
      <c r="K66" s="478" t="d">
        <v>2019-01-28</v>
      </c>
      <c r="L66" s="478" t="d">
        <v>2019-05-06</v>
      </c>
      <c r="M66" s="476" t="s">
        <v>1783</v>
      </c>
      <c r="N66" s="322">
        <v>20000000</v>
      </c>
      <c r="O66" s="322">
        <v>20000000</v>
      </c>
      <c r="P66" s="642" t="s">
        <v>111</v>
      </c>
      <c r="Q66" s="643"/>
      <c r="R66" s="644"/>
      <c r="S66" s="95" t="s">
        <v>155</v>
      </c>
      <c r="T66" s="82" t="s">
        <v>58</v>
      </c>
      <c r="U66" s="337">
        <v>1</v>
      </c>
      <c r="V66" s="472">
        <v>1</v>
      </c>
      <c r="W66" s="472">
        <f t="shared" si="39"/>
        <v>1</v>
      </c>
      <c r="X66" s="566">
        <f t="shared" si="40"/>
        <v>1</v>
      </c>
      <c r="Y66" s="537">
        <f t="shared" si="41"/>
        <v>1</v>
      </c>
      <c r="AA66" s="413">
        <v>0</v>
      </c>
      <c r="AB66" s="413">
        <v>0</v>
      </c>
      <c r="AC66" s="473">
        <v>0</v>
      </c>
      <c r="AD66" s="537">
        <f t="shared" si="42"/>
        <v>0</v>
      </c>
      <c r="AE66" s="413">
        <f t="shared" si="43"/>
        <v>1</v>
      </c>
      <c r="AF66" s="413">
        <f t="shared" si="44"/>
        <v>1</v>
      </c>
      <c r="AG66" s="566">
        <f t="shared" si="45"/>
        <v>1</v>
      </c>
      <c r="AH66" s="537">
        <f t="shared" si="46"/>
        <v>1</v>
      </c>
      <c r="AI66" s="534">
        <v>0</v>
      </c>
      <c r="AJ66" s="534">
        <v>0</v>
      </c>
      <c r="AK66" s="460">
        <v>0</v>
      </c>
      <c r="AL66" s="537">
        <f t="shared" si="47"/>
        <v>0</v>
      </c>
      <c r="AM66" s="534">
        <v>0</v>
      </c>
      <c r="AN66" s="534">
        <v>0</v>
      </c>
      <c r="AO66" s="460">
        <v>0</v>
      </c>
      <c r="AP66" s="537">
        <f t="shared" si="48"/>
        <v>0</v>
      </c>
    </row>
    <row r="67" spans="1:42" s="49" customFormat="1" ht="136.5" customHeight="1">
      <c r="A67" s="341" t="s">
        <v>330</v>
      </c>
      <c r="B67" s="1125" t="s">
        <v>84</v>
      </c>
      <c r="C67" s="1126"/>
      <c r="D67" s="342" t="s">
        <v>534</v>
      </c>
      <c r="E67" s="343" t="s">
        <v>543</v>
      </c>
      <c r="F67" s="1061" t="s">
        <v>849</v>
      </c>
      <c r="G67" s="1062"/>
      <c r="H67" s="1250" t="s">
        <v>1191</v>
      </c>
      <c r="I67" s="1251" t="s">
        <v>1191</v>
      </c>
      <c r="J67" s="1252" t="s">
        <v>1191</v>
      </c>
      <c r="K67" s="478" t="d">
        <v>2019-01-28</v>
      </c>
      <c r="L67" s="478" t="d">
        <v>2019-05-06</v>
      </c>
      <c r="M67" s="476" t="s">
        <v>1784</v>
      </c>
      <c r="N67" s="322">
        <v>20000000</v>
      </c>
      <c r="O67" s="322">
        <v>20000000</v>
      </c>
      <c r="P67" s="642" t="s">
        <v>111</v>
      </c>
      <c r="Q67" s="643"/>
      <c r="R67" s="644"/>
      <c r="S67" s="95" t="s">
        <v>155</v>
      </c>
      <c r="T67" s="82" t="s">
        <v>58</v>
      </c>
      <c r="U67" s="337">
        <v>1</v>
      </c>
      <c r="V67" s="472">
        <v>1</v>
      </c>
      <c r="W67" s="472">
        <f t="shared" si="39"/>
        <v>1</v>
      </c>
      <c r="X67" s="566">
        <f t="shared" si="40"/>
        <v>1</v>
      </c>
      <c r="Y67" s="537">
        <f t="shared" si="41"/>
        <v>1</v>
      </c>
      <c r="AA67" s="413">
        <v>0</v>
      </c>
      <c r="AB67" s="413">
        <v>0</v>
      </c>
      <c r="AC67" s="473">
        <v>0</v>
      </c>
      <c r="AD67" s="537">
        <f t="shared" si="42"/>
        <v>0</v>
      </c>
      <c r="AE67" s="413">
        <f t="shared" si="43"/>
        <v>1</v>
      </c>
      <c r="AF67" s="413">
        <f t="shared" si="44"/>
        <v>1</v>
      </c>
      <c r="AG67" s="566">
        <f t="shared" si="45"/>
        <v>1</v>
      </c>
      <c r="AH67" s="537">
        <f t="shared" si="46"/>
        <v>1</v>
      </c>
      <c r="AI67" s="534">
        <v>0</v>
      </c>
      <c r="AJ67" s="534">
        <v>0</v>
      </c>
      <c r="AK67" s="460">
        <v>0</v>
      </c>
      <c r="AL67" s="537">
        <f t="shared" si="47"/>
        <v>0</v>
      </c>
      <c r="AM67" s="534">
        <v>0</v>
      </c>
      <c r="AN67" s="534">
        <v>0</v>
      </c>
      <c r="AO67" s="460">
        <v>0</v>
      </c>
      <c r="AP67" s="537">
        <f t="shared" si="48"/>
        <v>0</v>
      </c>
    </row>
    <row r="68" spans="1:42" s="49" customFormat="1" ht="136.5" customHeight="1">
      <c r="A68" s="341" t="s">
        <v>330</v>
      </c>
      <c r="B68" s="1125" t="s">
        <v>84</v>
      </c>
      <c r="C68" s="1126"/>
      <c r="D68" s="342" t="s">
        <v>534</v>
      </c>
      <c r="E68" s="343" t="s">
        <v>543</v>
      </c>
      <c r="F68" s="1061" t="s">
        <v>849</v>
      </c>
      <c r="G68" s="1062"/>
      <c r="H68" s="1250" t="s">
        <v>1191</v>
      </c>
      <c r="I68" s="1251" t="s">
        <v>1191</v>
      </c>
      <c r="J68" s="1252" t="s">
        <v>1191</v>
      </c>
      <c r="K68" s="478" t="d">
        <v>2019-01-28</v>
      </c>
      <c r="L68" s="478" t="d">
        <v>2019-05-29</v>
      </c>
      <c r="M68" s="476" t="s">
        <v>1785</v>
      </c>
      <c r="N68" s="322">
        <v>20000000</v>
      </c>
      <c r="O68" s="322">
        <v>20000000</v>
      </c>
      <c r="P68" s="642" t="s">
        <v>111</v>
      </c>
      <c r="Q68" s="643"/>
      <c r="R68" s="644"/>
      <c r="S68" s="95" t="s">
        <v>155</v>
      </c>
      <c r="T68" s="82" t="s">
        <v>58</v>
      </c>
      <c r="U68" s="337">
        <v>1</v>
      </c>
      <c r="V68" s="472">
        <v>1</v>
      </c>
      <c r="W68" s="472">
        <f t="shared" si="39"/>
        <v>1</v>
      </c>
      <c r="X68" s="566">
        <f t="shared" si="40"/>
        <v>1</v>
      </c>
      <c r="Y68" s="537">
        <f t="shared" si="41"/>
        <v>1</v>
      </c>
      <c r="AA68" s="413">
        <v>0</v>
      </c>
      <c r="AB68" s="413">
        <v>0</v>
      </c>
      <c r="AC68" s="473">
        <v>0</v>
      </c>
      <c r="AD68" s="537">
        <f t="shared" si="42"/>
        <v>0</v>
      </c>
      <c r="AE68" s="413">
        <f t="shared" si="43"/>
        <v>1</v>
      </c>
      <c r="AF68" s="413">
        <f t="shared" si="44"/>
        <v>1</v>
      </c>
      <c r="AG68" s="566">
        <f t="shared" si="45"/>
        <v>1</v>
      </c>
      <c r="AH68" s="537">
        <f t="shared" si="46"/>
        <v>1</v>
      </c>
      <c r="AI68" s="534">
        <v>0</v>
      </c>
      <c r="AJ68" s="534">
        <v>0</v>
      </c>
      <c r="AK68" s="460">
        <v>0</v>
      </c>
      <c r="AL68" s="537">
        <f t="shared" si="47"/>
        <v>0</v>
      </c>
      <c r="AM68" s="534">
        <v>0</v>
      </c>
      <c r="AN68" s="534">
        <v>0</v>
      </c>
      <c r="AO68" s="460">
        <v>0</v>
      </c>
      <c r="AP68" s="537">
        <f t="shared" si="48"/>
        <v>0</v>
      </c>
    </row>
    <row r="69" spans="1:42" s="49" customFormat="1" ht="136.5" customHeight="1">
      <c r="A69" s="341" t="s">
        <v>330</v>
      </c>
      <c r="B69" s="1125" t="s">
        <v>84</v>
      </c>
      <c r="C69" s="1126"/>
      <c r="D69" s="342" t="s">
        <v>534</v>
      </c>
      <c r="E69" s="343" t="s">
        <v>543</v>
      </c>
      <c r="F69" s="1061" t="s">
        <v>849</v>
      </c>
      <c r="G69" s="1062"/>
      <c r="H69" s="1250" t="s">
        <v>1191</v>
      </c>
      <c r="I69" s="1251" t="s">
        <v>1191</v>
      </c>
      <c r="J69" s="1252" t="s">
        <v>1191</v>
      </c>
      <c r="K69" s="478" t="d">
        <v>2019-01-28</v>
      </c>
      <c r="L69" s="478" t="d">
        <v>2019-05-13</v>
      </c>
      <c r="M69" s="476" t="s">
        <v>1786</v>
      </c>
      <c r="N69" s="322">
        <v>20000000</v>
      </c>
      <c r="O69" s="322">
        <v>20000000</v>
      </c>
      <c r="P69" s="642" t="s">
        <v>111</v>
      </c>
      <c r="Q69" s="643"/>
      <c r="R69" s="644"/>
      <c r="S69" s="95" t="s">
        <v>155</v>
      </c>
      <c r="T69" s="82" t="s">
        <v>58</v>
      </c>
      <c r="U69" s="337">
        <v>1</v>
      </c>
      <c r="V69" s="472">
        <v>1</v>
      </c>
      <c r="W69" s="472">
        <f t="shared" si="39"/>
        <v>1</v>
      </c>
      <c r="X69" s="566">
        <f t="shared" si="40"/>
        <v>1</v>
      </c>
      <c r="Y69" s="537">
        <f t="shared" si="41"/>
        <v>1</v>
      </c>
      <c r="AA69" s="413">
        <v>0</v>
      </c>
      <c r="AB69" s="413">
        <v>0</v>
      </c>
      <c r="AC69" s="473">
        <v>0</v>
      </c>
      <c r="AD69" s="537">
        <f t="shared" si="42"/>
        <v>0</v>
      </c>
      <c r="AE69" s="413">
        <f t="shared" si="43"/>
        <v>1</v>
      </c>
      <c r="AF69" s="413">
        <f t="shared" si="44"/>
        <v>1</v>
      </c>
      <c r="AG69" s="566">
        <f t="shared" si="45"/>
        <v>1</v>
      </c>
      <c r="AH69" s="537">
        <f t="shared" si="46"/>
        <v>1</v>
      </c>
      <c r="AI69" s="534">
        <v>0</v>
      </c>
      <c r="AJ69" s="534">
        <v>0</v>
      </c>
      <c r="AK69" s="460">
        <v>0</v>
      </c>
      <c r="AL69" s="537">
        <f t="shared" si="47"/>
        <v>0</v>
      </c>
      <c r="AM69" s="534">
        <v>0</v>
      </c>
      <c r="AN69" s="534">
        <v>0</v>
      </c>
      <c r="AO69" s="460">
        <v>0</v>
      </c>
      <c r="AP69" s="537">
        <f t="shared" si="48"/>
        <v>0</v>
      </c>
    </row>
    <row r="70" spans="1:42" s="49" customFormat="1" ht="136.5" customHeight="1">
      <c r="A70" s="341" t="s">
        <v>330</v>
      </c>
      <c r="B70" s="1125" t="s">
        <v>84</v>
      </c>
      <c r="C70" s="1126"/>
      <c r="D70" s="342" t="s">
        <v>534</v>
      </c>
      <c r="E70" s="343" t="s">
        <v>543</v>
      </c>
      <c r="F70" s="1061" t="s">
        <v>849</v>
      </c>
      <c r="G70" s="1062"/>
      <c r="H70" s="1250" t="s">
        <v>1191</v>
      </c>
      <c r="I70" s="1251" t="s">
        <v>1191</v>
      </c>
      <c r="J70" s="1252" t="s">
        <v>1191</v>
      </c>
      <c r="K70" s="478" t="d">
        <v>2019-01-28</v>
      </c>
      <c r="L70" s="478" t="d">
        <v>2019-05-10</v>
      </c>
      <c r="M70" s="476" t="s">
        <v>1787</v>
      </c>
      <c r="N70" s="322">
        <v>20000000</v>
      </c>
      <c r="O70" s="322">
        <v>20000000</v>
      </c>
      <c r="P70" s="642" t="s">
        <v>111</v>
      </c>
      <c r="Q70" s="643"/>
      <c r="R70" s="644"/>
      <c r="S70" s="95" t="s">
        <v>155</v>
      </c>
      <c r="T70" s="82" t="s">
        <v>58</v>
      </c>
      <c r="U70" s="337">
        <v>1</v>
      </c>
      <c r="V70" s="472">
        <v>1</v>
      </c>
      <c r="W70" s="472">
        <f t="shared" si="39"/>
        <v>1</v>
      </c>
      <c r="X70" s="566">
        <f t="shared" si="40"/>
        <v>1</v>
      </c>
      <c r="Y70" s="537">
        <f t="shared" si="41"/>
        <v>1</v>
      </c>
      <c r="AA70" s="413">
        <v>0</v>
      </c>
      <c r="AB70" s="413">
        <v>0</v>
      </c>
      <c r="AC70" s="473">
        <v>0</v>
      </c>
      <c r="AD70" s="537">
        <f t="shared" si="42"/>
        <v>0</v>
      </c>
      <c r="AE70" s="413">
        <f t="shared" si="43"/>
        <v>1</v>
      </c>
      <c r="AF70" s="413">
        <f t="shared" si="44"/>
        <v>1</v>
      </c>
      <c r="AG70" s="566">
        <f t="shared" si="45"/>
        <v>1</v>
      </c>
      <c r="AH70" s="537">
        <f t="shared" si="46"/>
        <v>1</v>
      </c>
      <c r="AI70" s="534">
        <v>0</v>
      </c>
      <c r="AJ70" s="534">
        <v>0</v>
      </c>
      <c r="AK70" s="460">
        <v>0</v>
      </c>
      <c r="AL70" s="537">
        <f t="shared" si="47"/>
        <v>0</v>
      </c>
      <c r="AM70" s="534">
        <v>0</v>
      </c>
      <c r="AN70" s="534">
        <v>0</v>
      </c>
      <c r="AO70" s="460">
        <v>0</v>
      </c>
      <c r="AP70" s="537">
        <f t="shared" si="48"/>
        <v>0</v>
      </c>
    </row>
    <row r="71" spans="1:42" s="49" customFormat="1" ht="136.5" customHeight="1">
      <c r="A71" s="341" t="s">
        <v>330</v>
      </c>
      <c r="B71" s="1125" t="s">
        <v>84</v>
      </c>
      <c r="C71" s="1126"/>
      <c r="D71" s="342" t="s">
        <v>534</v>
      </c>
      <c r="E71" s="343" t="s">
        <v>543</v>
      </c>
      <c r="F71" s="1061" t="s">
        <v>849</v>
      </c>
      <c r="G71" s="1062"/>
      <c r="H71" s="1250" t="s">
        <v>1191</v>
      </c>
      <c r="I71" s="1251" t="s">
        <v>1191</v>
      </c>
      <c r="J71" s="1252" t="s">
        <v>1191</v>
      </c>
      <c r="K71" s="478" t="d">
        <v>2019-01-28</v>
      </c>
      <c r="L71" s="478" t="d">
        <v>2019-06-04</v>
      </c>
      <c r="M71" s="476" t="s">
        <v>1788</v>
      </c>
      <c r="N71" s="322">
        <v>20000000</v>
      </c>
      <c r="O71" s="322">
        <v>20000000</v>
      </c>
      <c r="P71" s="642" t="s">
        <v>111</v>
      </c>
      <c r="Q71" s="643"/>
      <c r="R71" s="644"/>
      <c r="S71" s="95" t="s">
        <v>155</v>
      </c>
      <c r="T71" s="82" t="s">
        <v>58</v>
      </c>
      <c r="U71" s="337">
        <v>1</v>
      </c>
      <c r="V71" s="472">
        <v>1</v>
      </c>
      <c r="W71" s="472">
        <f t="shared" si="39"/>
        <v>1</v>
      </c>
      <c r="X71" s="566">
        <f t="shared" si="40"/>
        <v>1</v>
      </c>
      <c r="Y71" s="537">
        <f t="shared" si="41"/>
        <v>1</v>
      </c>
      <c r="AA71" s="413">
        <v>0</v>
      </c>
      <c r="AB71" s="413">
        <v>0</v>
      </c>
      <c r="AC71" s="473">
        <v>0</v>
      </c>
      <c r="AD71" s="537">
        <f t="shared" si="42"/>
        <v>0</v>
      </c>
      <c r="AE71" s="413">
        <f t="shared" si="43"/>
        <v>1</v>
      </c>
      <c r="AF71" s="413">
        <f t="shared" si="44"/>
        <v>1</v>
      </c>
      <c r="AG71" s="566">
        <f t="shared" si="45"/>
        <v>1</v>
      </c>
      <c r="AH71" s="537">
        <f t="shared" si="46"/>
        <v>1</v>
      </c>
      <c r="AI71" s="534">
        <v>0</v>
      </c>
      <c r="AJ71" s="534">
        <v>0</v>
      </c>
      <c r="AK71" s="460">
        <v>0</v>
      </c>
      <c r="AL71" s="537">
        <f t="shared" si="47"/>
        <v>0</v>
      </c>
      <c r="AM71" s="534">
        <v>0</v>
      </c>
      <c r="AN71" s="534">
        <v>0</v>
      </c>
      <c r="AO71" s="460">
        <v>0</v>
      </c>
      <c r="AP71" s="537">
        <f t="shared" si="48"/>
        <v>0</v>
      </c>
    </row>
    <row r="72" spans="1:42" s="49" customFormat="1" ht="136.5" customHeight="1">
      <c r="A72" s="341" t="s">
        <v>330</v>
      </c>
      <c r="B72" s="1125" t="s">
        <v>84</v>
      </c>
      <c r="C72" s="1126"/>
      <c r="D72" s="342" t="s">
        <v>534</v>
      </c>
      <c r="E72" s="343" t="s">
        <v>543</v>
      </c>
      <c r="F72" s="1061" t="s">
        <v>849</v>
      </c>
      <c r="G72" s="1062"/>
      <c r="H72" s="1250" t="s">
        <v>1191</v>
      </c>
      <c r="I72" s="1251" t="s">
        <v>1191</v>
      </c>
      <c r="J72" s="1252" t="s">
        <v>1191</v>
      </c>
      <c r="K72" s="478" t="d">
        <v>2019-01-28</v>
      </c>
      <c r="L72" s="478" t="d">
        <v>2019-05-10</v>
      </c>
      <c r="M72" s="476" t="s">
        <v>1789</v>
      </c>
      <c r="N72" s="322">
        <v>20000000</v>
      </c>
      <c r="O72" s="322">
        <v>20000000</v>
      </c>
      <c r="P72" s="642" t="s">
        <v>111</v>
      </c>
      <c r="Q72" s="643"/>
      <c r="R72" s="644"/>
      <c r="S72" s="95" t="s">
        <v>155</v>
      </c>
      <c r="T72" s="82" t="s">
        <v>58</v>
      </c>
      <c r="U72" s="337">
        <v>1</v>
      </c>
      <c r="V72" s="472">
        <v>1</v>
      </c>
      <c r="W72" s="472">
        <f t="shared" si="39"/>
        <v>1</v>
      </c>
      <c r="X72" s="566">
        <f t="shared" si="40"/>
        <v>1</v>
      </c>
      <c r="Y72" s="537">
        <f t="shared" si="41"/>
        <v>1</v>
      </c>
      <c r="AA72" s="413">
        <v>0</v>
      </c>
      <c r="AB72" s="413">
        <v>0</v>
      </c>
      <c r="AC72" s="473">
        <v>0</v>
      </c>
      <c r="AD72" s="537">
        <f t="shared" si="42"/>
        <v>0</v>
      </c>
      <c r="AE72" s="413">
        <f t="shared" si="43"/>
        <v>1</v>
      </c>
      <c r="AF72" s="413">
        <f t="shared" si="44"/>
        <v>1</v>
      </c>
      <c r="AG72" s="566">
        <f t="shared" si="45"/>
        <v>1</v>
      </c>
      <c r="AH72" s="537">
        <f t="shared" si="46"/>
        <v>1</v>
      </c>
      <c r="AI72" s="534">
        <v>0</v>
      </c>
      <c r="AJ72" s="534">
        <v>0</v>
      </c>
      <c r="AK72" s="460">
        <v>0</v>
      </c>
      <c r="AL72" s="537">
        <f t="shared" si="47"/>
        <v>0</v>
      </c>
      <c r="AM72" s="534">
        <v>0</v>
      </c>
      <c r="AN72" s="534">
        <v>0</v>
      </c>
      <c r="AO72" s="460">
        <v>0</v>
      </c>
      <c r="AP72" s="537">
        <f t="shared" si="48"/>
        <v>0</v>
      </c>
    </row>
    <row r="73" spans="1:42" s="49" customFormat="1" ht="136.5" customHeight="1">
      <c r="A73" s="341" t="s">
        <v>330</v>
      </c>
      <c r="B73" s="1125" t="s">
        <v>84</v>
      </c>
      <c r="C73" s="1126"/>
      <c r="D73" s="342" t="s">
        <v>534</v>
      </c>
      <c r="E73" s="343" t="s">
        <v>543</v>
      </c>
      <c r="F73" s="1061" t="s">
        <v>849</v>
      </c>
      <c r="G73" s="1062"/>
      <c r="H73" s="1250" t="s">
        <v>1191</v>
      </c>
      <c r="I73" s="1251" t="s">
        <v>1191</v>
      </c>
      <c r="J73" s="1252" t="s">
        <v>1191</v>
      </c>
      <c r="K73" s="478" t="d">
        <v>2019-01-28</v>
      </c>
      <c r="L73" s="478" t="d">
        <v>2019-05-10</v>
      </c>
      <c r="M73" s="476" t="s">
        <v>1790</v>
      </c>
      <c r="N73" s="322">
        <v>20000000</v>
      </c>
      <c r="O73" s="322">
        <v>20000000</v>
      </c>
      <c r="P73" s="642" t="s">
        <v>111</v>
      </c>
      <c r="Q73" s="643"/>
      <c r="R73" s="644"/>
      <c r="S73" s="95" t="s">
        <v>155</v>
      </c>
      <c r="T73" s="82" t="s">
        <v>58</v>
      </c>
      <c r="U73" s="337">
        <v>1</v>
      </c>
      <c r="V73" s="472">
        <v>1</v>
      </c>
      <c r="W73" s="472">
        <f t="shared" si="39"/>
        <v>1</v>
      </c>
      <c r="X73" s="566">
        <f t="shared" si="40"/>
        <v>1</v>
      </c>
      <c r="Y73" s="537">
        <f t="shared" si="41"/>
        <v>1</v>
      </c>
      <c r="AA73" s="413">
        <v>0</v>
      </c>
      <c r="AB73" s="413">
        <v>0</v>
      </c>
      <c r="AC73" s="473">
        <v>0</v>
      </c>
      <c r="AD73" s="537">
        <f t="shared" si="42"/>
        <v>0</v>
      </c>
      <c r="AE73" s="413">
        <f t="shared" si="43"/>
        <v>1</v>
      </c>
      <c r="AF73" s="413">
        <f t="shared" si="44"/>
        <v>1</v>
      </c>
      <c r="AG73" s="566">
        <f t="shared" si="45"/>
        <v>1</v>
      </c>
      <c r="AH73" s="537">
        <f t="shared" si="46"/>
        <v>1</v>
      </c>
      <c r="AI73" s="534">
        <v>0</v>
      </c>
      <c r="AJ73" s="534">
        <v>0</v>
      </c>
      <c r="AK73" s="460">
        <v>0</v>
      </c>
      <c r="AL73" s="537">
        <f t="shared" si="47"/>
        <v>0</v>
      </c>
      <c r="AM73" s="534">
        <v>0</v>
      </c>
      <c r="AN73" s="534">
        <v>0</v>
      </c>
      <c r="AO73" s="460">
        <v>0</v>
      </c>
      <c r="AP73" s="537">
        <f t="shared" si="48"/>
        <v>0</v>
      </c>
    </row>
    <row r="74" spans="1:42" s="49" customFormat="1" ht="136.5" customHeight="1">
      <c r="A74" s="341" t="s">
        <v>330</v>
      </c>
      <c r="B74" s="1125" t="s">
        <v>84</v>
      </c>
      <c r="C74" s="1126"/>
      <c r="D74" s="342" t="s">
        <v>534</v>
      </c>
      <c r="E74" s="343" t="s">
        <v>543</v>
      </c>
      <c r="F74" s="1061" t="s">
        <v>849</v>
      </c>
      <c r="G74" s="1062"/>
      <c r="H74" s="1250" t="s">
        <v>1192</v>
      </c>
      <c r="I74" s="1251" t="s">
        <v>1192</v>
      </c>
      <c r="J74" s="1252" t="s">
        <v>1192</v>
      </c>
      <c r="K74" s="478" t="d">
        <v>2019-01-28</v>
      </c>
      <c r="L74" s="478"/>
      <c r="M74" s="476"/>
      <c r="N74" s="322">
        <v>25000000</v>
      </c>
      <c r="O74" s="322"/>
      <c r="P74" s="642" t="s">
        <v>111</v>
      </c>
      <c r="Q74" s="643"/>
      <c r="R74" s="644"/>
      <c r="S74" s="95" t="s">
        <v>155</v>
      </c>
      <c r="T74" s="82" t="s">
        <v>58</v>
      </c>
      <c r="U74" s="337">
        <v>1</v>
      </c>
      <c r="V74" s="472">
        <v>1</v>
      </c>
      <c r="W74" s="472">
        <f t="shared" si="39"/>
        <v>0</v>
      </c>
      <c r="X74" s="566">
        <f t="shared" si="40"/>
        <v>0</v>
      </c>
      <c r="Y74" s="537">
        <f t="shared" si="41"/>
        <v>0</v>
      </c>
      <c r="AA74" s="413">
        <v>0</v>
      </c>
      <c r="AB74" s="413">
        <v>0</v>
      </c>
      <c r="AC74" s="473">
        <v>0</v>
      </c>
      <c r="AD74" s="537">
        <f t="shared" si="42"/>
        <v>0</v>
      </c>
      <c r="AE74" s="413">
        <v>0</v>
      </c>
      <c r="AF74" s="413">
        <v>0</v>
      </c>
      <c r="AG74" s="566">
        <v>0</v>
      </c>
      <c r="AH74" s="537">
        <f t="shared" si="46"/>
        <v>0</v>
      </c>
      <c r="AI74" s="413">
        <v>0</v>
      </c>
      <c r="AJ74" s="413">
        <f t="shared" ref="AJ74:AJ77" si="49">W74</f>
        <v>0</v>
      </c>
      <c r="AK74" s="566">
        <v>0</v>
      </c>
      <c r="AL74" s="537">
        <f t="shared" si="47"/>
        <v>0</v>
      </c>
      <c r="AM74" s="534">
        <v>0</v>
      </c>
      <c r="AN74" s="534">
        <v>0</v>
      </c>
      <c r="AO74" s="460">
        <v>0</v>
      </c>
      <c r="AP74" s="537">
        <f t="shared" si="48"/>
        <v>0</v>
      </c>
    </row>
    <row r="75" spans="1:42" s="49" customFormat="1" ht="136.5" customHeight="1">
      <c r="A75" s="341" t="s">
        <v>330</v>
      </c>
      <c r="B75" s="1125" t="s">
        <v>84</v>
      </c>
      <c r="C75" s="1126"/>
      <c r="D75" s="342" t="s">
        <v>534</v>
      </c>
      <c r="E75" s="343" t="s">
        <v>543</v>
      </c>
      <c r="F75" s="1061" t="s">
        <v>849</v>
      </c>
      <c r="G75" s="1062"/>
      <c r="H75" s="1250" t="s">
        <v>1762</v>
      </c>
      <c r="I75" s="1251" t="s">
        <v>1762</v>
      </c>
      <c r="J75" s="1252" t="s">
        <v>1762</v>
      </c>
      <c r="K75" s="478" t="d">
        <v>2019-06-19</v>
      </c>
      <c r="L75" s="478"/>
      <c r="M75" s="476"/>
      <c r="N75" s="322">
        <v>14000000</v>
      </c>
      <c r="O75" s="322"/>
      <c r="P75" s="642" t="s">
        <v>111</v>
      </c>
      <c r="Q75" s="643"/>
      <c r="R75" s="644"/>
      <c r="S75" s="95" t="s">
        <v>155</v>
      </c>
      <c r="T75" s="82" t="s">
        <v>58</v>
      </c>
      <c r="U75" s="337">
        <v>1</v>
      </c>
      <c r="V75" s="472">
        <v>1</v>
      </c>
      <c r="W75" s="472">
        <f t="shared" si="39"/>
        <v>0</v>
      </c>
      <c r="X75" s="566">
        <f t="shared" si="40"/>
        <v>0</v>
      </c>
      <c r="Y75" s="537">
        <f t="shared" si="41"/>
        <v>0</v>
      </c>
      <c r="AA75" s="413">
        <v>0</v>
      </c>
      <c r="AB75" s="413">
        <v>0</v>
      </c>
      <c r="AC75" s="473">
        <v>0</v>
      </c>
      <c r="AD75" s="537">
        <f t="shared" si="42"/>
        <v>0</v>
      </c>
      <c r="AE75" s="413">
        <v>0</v>
      </c>
      <c r="AF75" s="413">
        <v>0</v>
      </c>
      <c r="AG75" s="566">
        <v>0</v>
      </c>
      <c r="AH75" s="537">
        <f t="shared" si="46"/>
        <v>0</v>
      </c>
      <c r="AI75" s="413">
        <v>0</v>
      </c>
      <c r="AJ75" s="413">
        <f t="shared" si="49"/>
        <v>0</v>
      </c>
      <c r="AK75" s="566">
        <v>0</v>
      </c>
      <c r="AL75" s="537">
        <f t="shared" si="47"/>
        <v>0</v>
      </c>
      <c r="AM75" s="534">
        <v>0</v>
      </c>
      <c r="AN75" s="534">
        <v>0</v>
      </c>
      <c r="AO75" s="460">
        <v>0</v>
      </c>
      <c r="AP75" s="537">
        <f t="shared" si="48"/>
        <v>0</v>
      </c>
    </row>
    <row r="76" spans="1:42" s="49" customFormat="1" ht="136.5" customHeight="1">
      <c r="A76" s="341" t="s">
        <v>330</v>
      </c>
      <c r="B76" s="1125" t="s">
        <v>84</v>
      </c>
      <c r="C76" s="1126"/>
      <c r="D76" s="342" t="s">
        <v>534</v>
      </c>
      <c r="E76" s="343" t="s">
        <v>543</v>
      </c>
      <c r="F76" s="1061" t="s">
        <v>849</v>
      </c>
      <c r="G76" s="1062"/>
      <c r="H76" s="1250" t="s">
        <v>1762</v>
      </c>
      <c r="I76" s="1251" t="s">
        <v>1762</v>
      </c>
      <c r="J76" s="1252" t="s">
        <v>1762</v>
      </c>
      <c r="K76" s="478"/>
      <c r="L76" s="478"/>
      <c r="M76" s="476"/>
      <c r="N76" s="322">
        <v>11000000</v>
      </c>
      <c r="O76" s="322"/>
      <c r="P76" s="642" t="s">
        <v>111</v>
      </c>
      <c r="Q76" s="643"/>
      <c r="R76" s="644"/>
      <c r="S76" s="95" t="s">
        <v>155</v>
      </c>
      <c r="T76" s="82" t="s">
        <v>58</v>
      </c>
      <c r="U76" s="337">
        <v>1</v>
      </c>
      <c r="V76" s="472">
        <v>1</v>
      </c>
      <c r="W76" s="472">
        <f t="shared" si="39"/>
        <v>0</v>
      </c>
      <c r="X76" s="566">
        <f t="shared" si="40"/>
        <v>0</v>
      </c>
      <c r="Y76" s="537">
        <f t="shared" si="41"/>
        <v>0</v>
      </c>
      <c r="AA76" s="413">
        <v>0</v>
      </c>
      <c r="AB76" s="413">
        <v>0</v>
      </c>
      <c r="AC76" s="473">
        <v>0</v>
      </c>
      <c r="AD76" s="537">
        <f t="shared" si="42"/>
        <v>0</v>
      </c>
      <c r="AE76" s="413">
        <v>0</v>
      </c>
      <c r="AF76" s="413">
        <v>0</v>
      </c>
      <c r="AG76" s="566">
        <v>0</v>
      </c>
      <c r="AH76" s="537">
        <f t="shared" si="46"/>
        <v>0</v>
      </c>
      <c r="AI76" s="413">
        <v>0</v>
      </c>
      <c r="AJ76" s="413">
        <f t="shared" si="49"/>
        <v>0</v>
      </c>
      <c r="AK76" s="566">
        <v>0</v>
      </c>
      <c r="AL76" s="537">
        <f t="shared" si="47"/>
        <v>0</v>
      </c>
      <c r="AM76" s="534">
        <v>0</v>
      </c>
      <c r="AN76" s="534">
        <v>0</v>
      </c>
      <c r="AO76" s="460">
        <v>0</v>
      </c>
      <c r="AP76" s="537">
        <f t="shared" si="48"/>
        <v>0</v>
      </c>
    </row>
    <row r="77" spans="1:42" s="49" customFormat="1" ht="136.5" customHeight="1">
      <c r="A77" s="341" t="s">
        <v>330</v>
      </c>
      <c r="B77" s="1125" t="s">
        <v>84</v>
      </c>
      <c r="C77" s="1126"/>
      <c r="D77" s="342" t="s">
        <v>534</v>
      </c>
      <c r="E77" s="343" t="s">
        <v>543</v>
      </c>
      <c r="F77" s="1061" t="s">
        <v>849</v>
      </c>
      <c r="G77" s="1062"/>
      <c r="H77" s="1250" t="s">
        <v>1193</v>
      </c>
      <c r="I77" s="1251" t="s">
        <v>1193</v>
      </c>
      <c r="J77" s="1252" t="s">
        <v>1193</v>
      </c>
      <c r="K77" s="478" t="d">
        <v>2019-01-28</v>
      </c>
      <c r="L77" s="478"/>
      <c r="M77" s="476"/>
      <c r="N77" s="322">
        <v>27000000</v>
      </c>
      <c r="O77" s="322"/>
      <c r="P77" s="642" t="s">
        <v>111</v>
      </c>
      <c r="Q77" s="643"/>
      <c r="R77" s="644"/>
      <c r="S77" s="95" t="s">
        <v>155</v>
      </c>
      <c r="T77" s="82" t="s">
        <v>58</v>
      </c>
      <c r="U77" s="337">
        <v>1</v>
      </c>
      <c r="V77" s="472">
        <v>1</v>
      </c>
      <c r="W77" s="472">
        <f t="shared" si="39"/>
        <v>0</v>
      </c>
      <c r="X77" s="566">
        <f t="shared" si="40"/>
        <v>0</v>
      </c>
      <c r="Y77" s="537">
        <f t="shared" si="41"/>
        <v>0</v>
      </c>
      <c r="AA77" s="413">
        <v>0</v>
      </c>
      <c r="AB77" s="413">
        <v>0</v>
      </c>
      <c r="AC77" s="473">
        <v>0</v>
      </c>
      <c r="AD77" s="537">
        <f t="shared" si="42"/>
        <v>0</v>
      </c>
      <c r="AE77" s="413">
        <v>0</v>
      </c>
      <c r="AF77" s="413">
        <v>0</v>
      </c>
      <c r="AG77" s="566">
        <v>0</v>
      </c>
      <c r="AH77" s="537">
        <f t="shared" si="46"/>
        <v>0</v>
      </c>
      <c r="AI77" s="413">
        <v>0</v>
      </c>
      <c r="AJ77" s="413">
        <f t="shared" si="49"/>
        <v>0</v>
      </c>
      <c r="AK77" s="566">
        <v>0</v>
      </c>
      <c r="AL77" s="537">
        <f t="shared" si="47"/>
        <v>0</v>
      </c>
      <c r="AM77" s="534">
        <v>0</v>
      </c>
      <c r="AN77" s="534">
        <v>0</v>
      </c>
      <c r="AO77" s="460">
        <v>0</v>
      </c>
      <c r="AP77" s="537">
        <f t="shared" si="48"/>
        <v>0</v>
      </c>
    </row>
    <row r="78" spans="1:42" s="49" customFormat="1" ht="136.5" customHeight="1">
      <c r="A78" s="341" t="s">
        <v>330</v>
      </c>
      <c r="B78" s="1125" t="s">
        <v>84</v>
      </c>
      <c r="C78" s="1126"/>
      <c r="D78" s="342" t="s">
        <v>534</v>
      </c>
      <c r="E78" s="343" t="s">
        <v>543</v>
      </c>
      <c r="F78" s="1061" t="s">
        <v>849</v>
      </c>
      <c r="G78" s="1062"/>
      <c r="H78" s="1250" t="s">
        <v>1193</v>
      </c>
      <c r="I78" s="1251" t="s">
        <v>1193</v>
      </c>
      <c r="J78" s="1252" t="s">
        <v>1193</v>
      </c>
      <c r="K78" s="478" t="d">
        <v>2019-01-28</v>
      </c>
      <c r="L78" s="478" t="d">
        <v>2019-06-18</v>
      </c>
      <c r="M78" s="476" t="s">
        <v>1791</v>
      </c>
      <c r="N78" s="322">
        <v>3000000</v>
      </c>
      <c r="O78" s="322">
        <v>3000000</v>
      </c>
      <c r="P78" s="642" t="s">
        <v>111</v>
      </c>
      <c r="Q78" s="643"/>
      <c r="R78" s="644"/>
      <c r="S78" s="95" t="s">
        <v>155</v>
      </c>
      <c r="T78" s="82" t="s">
        <v>58</v>
      </c>
      <c r="U78" s="337">
        <v>1</v>
      </c>
      <c r="V78" s="472">
        <v>1</v>
      </c>
      <c r="W78" s="472">
        <f t="shared" ref="W78" si="50">O78/N78</f>
        <v>1</v>
      </c>
      <c r="X78" s="566">
        <f t="shared" ref="X78" si="51">W78/V78</f>
        <v>1</v>
      </c>
      <c r="Y78" s="537">
        <f t="shared" ref="Y78" si="52">X78</f>
        <v>1</v>
      </c>
      <c r="AA78" s="413">
        <v>0</v>
      </c>
      <c r="AB78" s="413">
        <v>0</v>
      </c>
      <c r="AC78" s="473">
        <v>0</v>
      </c>
      <c r="AD78" s="537">
        <f t="shared" ref="AD78" si="53">AC78</f>
        <v>0</v>
      </c>
      <c r="AE78" s="413">
        <f t="shared" ref="AE78" si="54">V78</f>
        <v>1</v>
      </c>
      <c r="AF78" s="413">
        <f t="shared" ref="AF78" si="55">W78</f>
        <v>1</v>
      </c>
      <c r="AG78" s="566">
        <f t="shared" ref="AG78" si="56">AF78/AE78</f>
        <v>1</v>
      </c>
      <c r="AH78" s="537">
        <f t="shared" ref="AH78" si="57">AG78</f>
        <v>1</v>
      </c>
      <c r="AI78" s="534">
        <v>0</v>
      </c>
      <c r="AJ78" s="534">
        <v>0</v>
      </c>
      <c r="AK78" s="460">
        <v>0</v>
      </c>
      <c r="AL78" s="537">
        <f t="shared" ref="AL78" si="58">AK78</f>
        <v>0</v>
      </c>
      <c r="AM78" s="534">
        <v>0</v>
      </c>
      <c r="AN78" s="534">
        <v>0</v>
      </c>
      <c r="AO78" s="460">
        <v>0</v>
      </c>
      <c r="AP78" s="537">
        <f t="shared" ref="AP78" si="59">AO78</f>
        <v>0</v>
      </c>
    </row>
    <row r="79" spans="1:42" s="49" customFormat="1" ht="136.5" customHeight="1">
      <c r="A79" s="341" t="s">
        <v>330</v>
      </c>
      <c r="B79" s="1125" t="s">
        <v>84</v>
      </c>
      <c r="C79" s="1126"/>
      <c r="D79" s="342" t="s">
        <v>534</v>
      </c>
      <c r="E79" s="343" t="s">
        <v>543</v>
      </c>
      <c r="F79" s="1061" t="s">
        <v>849</v>
      </c>
      <c r="G79" s="1062"/>
      <c r="H79" s="1250" t="s">
        <v>1193</v>
      </c>
      <c r="I79" s="1251" t="s">
        <v>1193</v>
      </c>
      <c r="J79" s="1252" t="s">
        <v>1193</v>
      </c>
      <c r="K79" s="478" t="d">
        <v>2019-01-28</v>
      </c>
      <c r="L79" s="478" t="d">
        <v>2019-06-18</v>
      </c>
      <c r="M79" s="476" t="s">
        <v>1792</v>
      </c>
      <c r="N79" s="322">
        <v>3000000</v>
      </c>
      <c r="O79" s="322">
        <v>3000000</v>
      </c>
      <c r="P79" s="642" t="s">
        <v>111</v>
      </c>
      <c r="Q79" s="643"/>
      <c r="R79" s="644"/>
      <c r="S79" s="95" t="s">
        <v>155</v>
      </c>
      <c r="T79" s="82" t="s">
        <v>58</v>
      </c>
      <c r="U79" s="337">
        <v>1</v>
      </c>
      <c r="V79" s="472">
        <v>1</v>
      </c>
      <c r="W79" s="472">
        <f t="shared" ref="W79:W102" si="60">O79/N79</f>
        <v>1</v>
      </c>
      <c r="X79" s="566">
        <f t="shared" ref="X79:X107" si="61">W79/V79</f>
        <v>1</v>
      </c>
      <c r="Y79" s="537">
        <f t="shared" ref="Y79:Y102" si="62">X79</f>
        <v>1</v>
      </c>
      <c r="AA79" s="413">
        <v>0</v>
      </c>
      <c r="AB79" s="413">
        <v>0</v>
      </c>
      <c r="AC79" s="473">
        <v>0</v>
      </c>
      <c r="AD79" s="537">
        <f t="shared" ref="AD79:AD102" si="63">AC79</f>
        <v>0</v>
      </c>
      <c r="AE79" s="413">
        <f t="shared" ref="AE79:AE100" si="64">V79</f>
        <v>1</v>
      </c>
      <c r="AF79" s="413">
        <f t="shared" ref="AF79:AF100" si="65">W79</f>
        <v>1</v>
      </c>
      <c r="AG79" s="566">
        <f t="shared" ref="AG79:AG100" si="66">AF79/AE79</f>
        <v>1</v>
      </c>
      <c r="AH79" s="537">
        <f t="shared" ref="AH79:AH102" si="67">AG79</f>
        <v>1</v>
      </c>
      <c r="AI79" s="534">
        <v>0</v>
      </c>
      <c r="AJ79" s="534">
        <v>0</v>
      </c>
      <c r="AK79" s="460">
        <v>0</v>
      </c>
      <c r="AL79" s="537">
        <f t="shared" ref="AL79:AL102" si="68">AK79</f>
        <v>0</v>
      </c>
      <c r="AM79" s="534">
        <v>0</v>
      </c>
      <c r="AN79" s="534">
        <v>0</v>
      </c>
      <c r="AO79" s="460">
        <v>0</v>
      </c>
      <c r="AP79" s="537">
        <f t="shared" ref="AP79:AP102" si="69">AO79</f>
        <v>0</v>
      </c>
    </row>
    <row r="80" spans="1:42" s="49" customFormat="1" ht="136.5" customHeight="1">
      <c r="A80" s="341" t="s">
        <v>330</v>
      </c>
      <c r="B80" s="1125" t="s">
        <v>84</v>
      </c>
      <c r="C80" s="1126"/>
      <c r="D80" s="342" t="s">
        <v>534</v>
      </c>
      <c r="E80" s="343" t="s">
        <v>543</v>
      </c>
      <c r="F80" s="1061" t="s">
        <v>849</v>
      </c>
      <c r="G80" s="1062"/>
      <c r="H80" s="1250" t="s">
        <v>1193</v>
      </c>
      <c r="I80" s="1251" t="s">
        <v>1193</v>
      </c>
      <c r="J80" s="1252" t="s">
        <v>1193</v>
      </c>
      <c r="K80" s="478" t="d">
        <v>2019-01-28</v>
      </c>
      <c r="L80" s="478" t="d">
        <v>2019-06-18</v>
      </c>
      <c r="M80" s="476" t="s">
        <v>1668</v>
      </c>
      <c r="N80" s="322">
        <v>4000000</v>
      </c>
      <c r="O80" s="322">
        <v>4000000</v>
      </c>
      <c r="P80" s="642" t="s">
        <v>111</v>
      </c>
      <c r="Q80" s="643"/>
      <c r="R80" s="644"/>
      <c r="S80" s="95" t="s">
        <v>155</v>
      </c>
      <c r="T80" s="82" t="s">
        <v>58</v>
      </c>
      <c r="U80" s="337">
        <v>1</v>
      </c>
      <c r="V80" s="472">
        <v>1</v>
      </c>
      <c r="W80" s="472">
        <f t="shared" si="60"/>
        <v>1</v>
      </c>
      <c r="X80" s="566">
        <f t="shared" si="61"/>
        <v>1</v>
      </c>
      <c r="Y80" s="537">
        <f t="shared" si="62"/>
        <v>1</v>
      </c>
      <c r="AA80" s="413">
        <v>0</v>
      </c>
      <c r="AB80" s="413">
        <v>0</v>
      </c>
      <c r="AC80" s="473">
        <v>0</v>
      </c>
      <c r="AD80" s="537">
        <f t="shared" si="63"/>
        <v>0</v>
      </c>
      <c r="AE80" s="413">
        <f t="shared" si="64"/>
        <v>1</v>
      </c>
      <c r="AF80" s="413">
        <f t="shared" si="65"/>
        <v>1</v>
      </c>
      <c r="AG80" s="566">
        <f t="shared" si="66"/>
        <v>1</v>
      </c>
      <c r="AH80" s="537">
        <f t="shared" si="67"/>
        <v>1</v>
      </c>
      <c r="AI80" s="534">
        <v>0</v>
      </c>
      <c r="AJ80" s="534">
        <v>0</v>
      </c>
      <c r="AK80" s="460">
        <v>0</v>
      </c>
      <c r="AL80" s="537">
        <f t="shared" si="68"/>
        <v>0</v>
      </c>
      <c r="AM80" s="534">
        <v>0</v>
      </c>
      <c r="AN80" s="534">
        <v>0</v>
      </c>
      <c r="AO80" s="460">
        <v>0</v>
      </c>
      <c r="AP80" s="537">
        <f t="shared" si="69"/>
        <v>0</v>
      </c>
    </row>
    <row r="81" spans="1:42" s="49" customFormat="1" ht="136.5" customHeight="1">
      <c r="A81" s="341" t="s">
        <v>330</v>
      </c>
      <c r="B81" s="1125" t="s">
        <v>84</v>
      </c>
      <c r="C81" s="1126"/>
      <c r="D81" s="342" t="s">
        <v>534</v>
      </c>
      <c r="E81" s="343" t="s">
        <v>543</v>
      </c>
      <c r="F81" s="1061" t="s">
        <v>849</v>
      </c>
      <c r="G81" s="1062"/>
      <c r="H81" s="1250" t="s">
        <v>1193</v>
      </c>
      <c r="I81" s="1251" t="s">
        <v>1193</v>
      </c>
      <c r="J81" s="1252" t="s">
        <v>1193</v>
      </c>
      <c r="K81" s="478" t="d">
        <v>2019-01-28</v>
      </c>
      <c r="L81" s="478" t="d">
        <v>2019-05-31</v>
      </c>
      <c r="M81" s="476" t="s">
        <v>1793</v>
      </c>
      <c r="N81" s="322">
        <v>1000000</v>
      </c>
      <c r="O81" s="322">
        <v>1000000</v>
      </c>
      <c r="P81" s="642" t="s">
        <v>111</v>
      </c>
      <c r="Q81" s="643"/>
      <c r="R81" s="644"/>
      <c r="S81" s="95" t="s">
        <v>155</v>
      </c>
      <c r="T81" s="82" t="s">
        <v>58</v>
      </c>
      <c r="U81" s="337">
        <v>1</v>
      </c>
      <c r="V81" s="472">
        <v>1</v>
      </c>
      <c r="W81" s="472">
        <f t="shared" si="60"/>
        <v>1</v>
      </c>
      <c r="X81" s="566">
        <f t="shared" si="61"/>
        <v>1</v>
      </c>
      <c r="Y81" s="537">
        <f t="shared" si="62"/>
        <v>1</v>
      </c>
      <c r="AA81" s="413">
        <v>0</v>
      </c>
      <c r="AB81" s="413">
        <v>0</v>
      </c>
      <c r="AC81" s="473">
        <v>0</v>
      </c>
      <c r="AD81" s="537">
        <f t="shared" si="63"/>
        <v>0</v>
      </c>
      <c r="AE81" s="413">
        <f t="shared" si="64"/>
        <v>1</v>
      </c>
      <c r="AF81" s="413">
        <f t="shared" si="65"/>
        <v>1</v>
      </c>
      <c r="AG81" s="566">
        <f t="shared" si="66"/>
        <v>1</v>
      </c>
      <c r="AH81" s="537">
        <f t="shared" si="67"/>
        <v>1</v>
      </c>
      <c r="AI81" s="534">
        <v>0</v>
      </c>
      <c r="AJ81" s="534">
        <v>0</v>
      </c>
      <c r="AK81" s="460">
        <v>0</v>
      </c>
      <c r="AL81" s="537">
        <f t="shared" si="68"/>
        <v>0</v>
      </c>
      <c r="AM81" s="534">
        <v>0</v>
      </c>
      <c r="AN81" s="534">
        <v>0</v>
      </c>
      <c r="AO81" s="460">
        <v>0</v>
      </c>
      <c r="AP81" s="537">
        <f t="shared" si="69"/>
        <v>0</v>
      </c>
    </row>
    <row r="82" spans="1:42" s="49" customFormat="1" ht="136.5" customHeight="1">
      <c r="A82" s="341" t="s">
        <v>330</v>
      </c>
      <c r="B82" s="1125" t="s">
        <v>84</v>
      </c>
      <c r="C82" s="1126"/>
      <c r="D82" s="342" t="s">
        <v>534</v>
      </c>
      <c r="E82" s="343" t="s">
        <v>543</v>
      </c>
      <c r="F82" s="1061" t="s">
        <v>849</v>
      </c>
      <c r="G82" s="1062"/>
      <c r="H82" s="1250" t="s">
        <v>1193</v>
      </c>
      <c r="I82" s="1251" t="s">
        <v>1193</v>
      </c>
      <c r="J82" s="1252" t="s">
        <v>1193</v>
      </c>
      <c r="K82" s="478" t="d">
        <v>2019-01-28</v>
      </c>
      <c r="L82" s="478" t="d">
        <v>2019-05-31</v>
      </c>
      <c r="M82" s="476" t="s">
        <v>1794</v>
      </c>
      <c r="N82" s="322">
        <v>1000000</v>
      </c>
      <c r="O82" s="322">
        <v>1000000</v>
      </c>
      <c r="P82" s="642" t="s">
        <v>111</v>
      </c>
      <c r="Q82" s="643"/>
      <c r="R82" s="644"/>
      <c r="S82" s="95" t="s">
        <v>155</v>
      </c>
      <c r="T82" s="82" t="s">
        <v>58</v>
      </c>
      <c r="U82" s="337">
        <v>1</v>
      </c>
      <c r="V82" s="472">
        <v>1</v>
      </c>
      <c r="W82" s="472">
        <f t="shared" si="60"/>
        <v>1</v>
      </c>
      <c r="X82" s="566">
        <f t="shared" si="61"/>
        <v>1</v>
      </c>
      <c r="Y82" s="537">
        <f t="shared" si="62"/>
        <v>1</v>
      </c>
      <c r="AA82" s="413">
        <v>0</v>
      </c>
      <c r="AB82" s="413">
        <v>0</v>
      </c>
      <c r="AC82" s="473">
        <v>0</v>
      </c>
      <c r="AD82" s="537">
        <f t="shared" si="63"/>
        <v>0</v>
      </c>
      <c r="AE82" s="413">
        <f t="shared" si="64"/>
        <v>1</v>
      </c>
      <c r="AF82" s="413">
        <f t="shared" si="65"/>
        <v>1</v>
      </c>
      <c r="AG82" s="566">
        <f t="shared" si="66"/>
        <v>1</v>
      </c>
      <c r="AH82" s="537">
        <f t="shared" si="67"/>
        <v>1</v>
      </c>
      <c r="AI82" s="534">
        <v>0</v>
      </c>
      <c r="AJ82" s="534">
        <v>0</v>
      </c>
      <c r="AK82" s="460">
        <v>0</v>
      </c>
      <c r="AL82" s="537">
        <f t="shared" si="68"/>
        <v>0</v>
      </c>
      <c r="AM82" s="534">
        <v>0</v>
      </c>
      <c r="AN82" s="534">
        <v>0</v>
      </c>
      <c r="AO82" s="460">
        <v>0</v>
      </c>
      <c r="AP82" s="537">
        <f t="shared" si="69"/>
        <v>0</v>
      </c>
    </row>
    <row r="83" spans="1:42" s="49" customFormat="1" ht="136.5" customHeight="1">
      <c r="A83" s="341" t="s">
        <v>330</v>
      </c>
      <c r="B83" s="1125" t="s">
        <v>84</v>
      </c>
      <c r="C83" s="1126"/>
      <c r="D83" s="342" t="s">
        <v>534</v>
      </c>
      <c r="E83" s="343" t="s">
        <v>543</v>
      </c>
      <c r="F83" s="1061" t="s">
        <v>849</v>
      </c>
      <c r="G83" s="1062"/>
      <c r="H83" s="1250" t="s">
        <v>1193</v>
      </c>
      <c r="I83" s="1251" t="s">
        <v>1193</v>
      </c>
      <c r="J83" s="1252" t="s">
        <v>1193</v>
      </c>
      <c r="K83" s="478" t="d">
        <v>2019-01-28</v>
      </c>
      <c r="L83" s="478" t="d">
        <v>2019-05-31</v>
      </c>
      <c r="M83" s="476" t="s">
        <v>1795</v>
      </c>
      <c r="N83" s="322">
        <v>1000000</v>
      </c>
      <c r="O83" s="322">
        <v>1000000</v>
      </c>
      <c r="P83" s="642" t="s">
        <v>111</v>
      </c>
      <c r="Q83" s="643"/>
      <c r="R83" s="644"/>
      <c r="S83" s="95" t="s">
        <v>155</v>
      </c>
      <c r="T83" s="82" t="s">
        <v>58</v>
      </c>
      <c r="U83" s="337">
        <v>1</v>
      </c>
      <c r="V83" s="472">
        <v>1</v>
      </c>
      <c r="W83" s="472">
        <f t="shared" si="60"/>
        <v>1</v>
      </c>
      <c r="X83" s="566">
        <f t="shared" si="61"/>
        <v>1</v>
      </c>
      <c r="Y83" s="537">
        <f t="shared" si="62"/>
        <v>1</v>
      </c>
      <c r="AA83" s="413">
        <v>0</v>
      </c>
      <c r="AB83" s="413">
        <v>0</v>
      </c>
      <c r="AC83" s="473">
        <v>0</v>
      </c>
      <c r="AD83" s="537">
        <f t="shared" si="63"/>
        <v>0</v>
      </c>
      <c r="AE83" s="413">
        <f t="shared" si="64"/>
        <v>1</v>
      </c>
      <c r="AF83" s="413">
        <f t="shared" si="65"/>
        <v>1</v>
      </c>
      <c r="AG83" s="566">
        <f t="shared" si="66"/>
        <v>1</v>
      </c>
      <c r="AH83" s="537">
        <f t="shared" si="67"/>
        <v>1</v>
      </c>
      <c r="AI83" s="534">
        <v>0</v>
      </c>
      <c r="AJ83" s="534">
        <v>0</v>
      </c>
      <c r="AK83" s="460">
        <v>0</v>
      </c>
      <c r="AL83" s="537">
        <f t="shared" si="68"/>
        <v>0</v>
      </c>
      <c r="AM83" s="534">
        <v>0</v>
      </c>
      <c r="AN83" s="534">
        <v>0</v>
      </c>
      <c r="AO83" s="460">
        <v>0</v>
      </c>
      <c r="AP83" s="537">
        <f t="shared" si="69"/>
        <v>0</v>
      </c>
    </row>
    <row r="84" spans="1:42" s="49" customFormat="1" ht="136.5" customHeight="1">
      <c r="A84" s="341" t="s">
        <v>330</v>
      </c>
      <c r="B84" s="1125" t="s">
        <v>84</v>
      </c>
      <c r="C84" s="1126"/>
      <c r="D84" s="342" t="s">
        <v>534</v>
      </c>
      <c r="E84" s="343" t="s">
        <v>543</v>
      </c>
      <c r="F84" s="1061" t="s">
        <v>849</v>
      </c>
      <c r="G84" s="1062"/>
      <c r="H84" s="1250" t="s">
        <v>1193</v>
      </c>
      <c r="I84" s="1251" t="s">
        <v>1193</v>
      </c>
      <c r="J84" s="1252" t="s">
        <v>1193</v>
      </c>
      <c r="K84" s="478" t="d">
        <v>2019-01-28</v>
      </c>
      <c r="L84" s="478" t="d">
        <v>2019-05-31</v>
      </c>
      <c r="M84" s="476" t="s">
        <v>1796</v>
      </c>
      <c r="N84" s="322">
        <v>3500000</v>
      </c>
      <c r="O84" s="322">
        <v>3500000</v>
      </c>
      <c r="P84" s="642" t="s">
        <v>111</v>
      </c>
      <c r="Q84" s="643"/>
      <c r="R84" s="644"/>
      <c r="S84" s="95" t="s">
        <v>155</v>
      </c>
      <c r="T84" s="82" t="s">
        <v>58</v>
      </c>
      <c r="U84" s="337">
        <v>1</v>
      </c>
      <c r="V84" s="472">
        <v>1</v>
      </c>
      <c r="W84" s="472">
        <f t="shared" si="60"/>
        <v>1</v>
      </c>
      <c r="X84" s="566">
        <f t="shared" si="61"/>
        <v>1</v>
      </c>
      <c r="Y84" s="537">
        <f t="shared" si="62"/>
        <v>1</v>
      </c>
      <c r="AA84" s="413">
        <v>0</v>
      </c>
      <c r="AB84" s="413">
        <v>0</v>
      </c>
      <c r="AC84" s="473">
        <v>0</v>
      </c>
      <c r="AD84" s="537">
        <f t="shared" si="63"/>
        <v>0</v>
      </c>
      <c r="AE84" s="413">
        <f t="shared" si="64"/>
        <v>1</v>
      </c>
      <c r="AF84" s="413">
        <f t="shared" si="65"/>
        <v>1</v>
      </c>
      <c r="AG84" s="566">
        <f t="shared" si="66"/>
        <v>1</v>
      </c>
      <c r="AH84" s="537">
        <f t="shared" si="67"/>
        <v>1</v>
      </c>
      <c r="AI84" s="534">
        <v>0</v>
      </c>
      <c r="AJ84" s="534">
        <v>0</v>
      </c>
      <c r="AK84" s="460">
        <v>0</v>
      </c>
      <c r="AL84" s="537">
        <f t="shared" si="68"/>
        <v>0</v>
      </c>
      <c r="AM84" s="534">
        <v>0</v>
      </c>
      <c r="AN84" s="534">
        <v>0</v>
      </c>
      <c r="AO84" s="460">
        <v>0</v>
      </c>
      <c r="AP84" s="537">
        <f t="shared" si="69"/>
        <v>0</v>
      </c>
    </row>
    <row r="85" spans="1:42" s="49" customFormat="1" ht="136.5" customHeight="1">
      <c r="A85" s="341" t="s">
        <v>330</v>
      </c>
      <c r="B85" s="1125" t="s">
        <v>84</v>
      </c>
      <c r="C85" s="1126"/>
      <c r="D85" s="342" t="s">
        <v>534</v>
      </c>
      <c r="E85" s="343" t="s">
        <v>543</v>
      </c>
      <c r="F85" s="1061" t="s">
        <v>849</v>
      </c>
      <c r="G85" s="1062"/>
      <c r="H85" s="1250" t="s">
        <v>1193</v>
      </c>
      <c r="I85" s="1251" t="s">
        <v>1193</v>
      </c>
      <c r="J85" s="1252" t="s">
        <v>1193</v>
      </c>
      <c r="K85" s="478" t="d">
        <v>2019-01-28</v>
      </c>
      <c r="L85" s="478" t="d">
        <v>2019-05-31</v>
      </c>
      <c r="M85" s="476" t="s">
        <v>1797</v>
      </c>
      <c r="N85" s="322">
        <v>3500000</v>
      </c>
      <c r="O85" s="322">
        <v>3500000</v>
      </c>
      <c r="P85" s="642" t="s">
        <v>111</v>
      </c>
      <c r="Q85" s="643"/>
      <c r="R85" s="644"/>
      <c r="S85" s="95" t="s">
        <v>155</v>
      </c>
      <c r="T85" s="82" t="s">
        <v>58</v>
      </c>
      <c r="U85" s="337">
        <v>1</v>
      </c>
      <c r="V85" s="472">
        <v>1</v>
      </c>
      <c r="W85" s="472">
        <f t="shared" si="60"/>
        <v>1</v>
      </c>
      <c r="X85" s="566">
        <f t="shared" si="61"/>
        <v>1</v>
      </c>
      <c r="Y85" s="537">
        <f t="shared" si="62"/>
        <v>1</v>
      </c>
      <c r="AA85" s="413">
        <v>0</v>
      </c>
      <c r="AB85" s="413">
        <v>0</v>
      </c>
      <c r="AC85" s="473">
        <v>0</v>
      </c>
      <c r="AD85" s="537">
        <f t="shared" si="63"/>
        <v>0</v>
      </c>
      <c r="AE85" s="413">
        <f t="shared" si="64"/>
        <v>1</v>
      </c>
      <c r="AF85" s="413">
        <f t="shared" si="65"/>
        <v>1</v>
      </c>
      <c r="AG85" s="566">
        <f t="shared" si="66"/>
        <v>1</v>
      </c>
      <c r="AH85" s="537">
        <f t="shared" si="67"/>
        <v>1</v>
      </c>
      <c r="AI85" s="534">
        <v>0</v>
      </c>
      <c r="AJ85" s="534">
        <v>0</v>
      </c>
      <c r="AK85" s="460">
        <v>0</v>
      </c>
      <c r="AL85" s="537">
        <f t="shared" si="68"/>
        <v>0</v>
      </c>
      <c r="AM85" s="534">
        <v>0</v>
      </c>
      <c r="AN85" s="534">
        <v>0</v>
      </c>
      <c r="AO85" s="460">
        <v>0</v>
      </c>
      <c r="AP85" s="537">
        <f t="shared" si="69"/>
        <v>0</v>
      </c>
    </row>
    <row r="86" spans="1:42" s="49" customFormat="1" ht="136.5" customHeight="1">
      <c r="A86" s="341" t="s">
        <v>330</v>
      </c>
      <c r="B86" s="1125" t="s">
        <v>84</v>
      </c>
      <c r="C86" s="1126"/>
      <c r="D86" s="342" t="s">
        <v>534</v>
      </c>
      <c r="E86" s="343" t="s">
        <v>543</v>
      </c>
      <c r="F86" s="1061" t="s">
        <v>849</v>
      </c>
      <c r="G86" s="1062"/>
      <c r="H86" s="1250" t="s">
        <v>1193</v>
      </c>
      <c r="I86" s="1251" t="s">
        <v>1193</v>
      </c>
      <c r="J86" s="1252" t="s">
        <v>1193</v>
      </c>
      <c r="K86" s="478" t="d">
        <v>2019-01-28</v>
      </c>
      <c r="L86" s="478" t="d">
        <v>2019-05-31</v>
      </c>
      <c r="M86" s="476" t="s">
        <v>1798</v>
      </c>
      <c r="N86" s="322">
        <v>3500000</v>
      </c>
      <c r="O86" s="322">
        <v>3500000</v>
      </c>
      <c r="P86" s="642" t="s">
        <v>111</v>
      </c>
      <c r="Q86" s="643"/>
      <c r="R86" s="644"/>
      <c r="S86" s="95" t="s">
        <v>155</v>
      </c>
      <c r="T86" s="82" t="s">
        <v>58</v>
      </c>
      <c r="U86" s="337">
        <v>1</v>
      </c>
      <c r="V86" s="472">
        <v>1</v>
      </c>
      <c r="W86" s="472">
        <f t="shared" si="60"/>
        <v>1</v>
      </c>
      <c r="X86" s="566">
        <f t="shared" si="61"/>
        <v>1</v>
      </c>
      <c r="Y86" s="537">
        <f t="shared" si="62"/>
        <v>1</v>
      </c>
      <c r="AA86" s="413">
        <v>0</v>
      </c>
      <c r="AB86" s="413">
        <v>0</v>
      </c>
      <c r="AC86" s="473">
        <v>0</v>
      </c>
      <c r="AD86" s="537">
        <f t="shared" si="63"/>
        <v>0</v>
      </c>
      <c r="AE86" s="413">
        <f t="shared" si="64"/>
        <v>1</v>
      </c>
      <c r="AF86" s="413">
        <f t="shared" si="65"/>
        <v>1</v>
      </c>
      <c r="AG86" s="566">
        <f t="shared" si="66"/>
        <v>1</v>
      </c>
      <c r="AH86" s="537">
        <f t="shared" si="67"/>
        <v>1</v>
      </c>
      <c r="AI86" s="534">
        <v>0</v>
      </c>
      <c r="AJ86" s="534">
        <v>0</v>
      </c>
      <c r="AK86" s="460">
        <v>0</v>
      </c>
      <c r="AL86" s="537">
        <f t="shared" si="68"/>
        <v>0</v>
      </c>
      <c r="AM86" s="534">
        <v>0</v>
      </c>
      <c r="AN86" s="534">
        <v>0</v>
      </c>
      <c r="AO86" s="460">
        <v>0</v>
      </c>
      <c r="AP86" s="537">
        <f t="shared" si="69"/>
        <v>0</v>
      </c>
    </row>
    <row r="87" spans="1:42" s="49" customFormat="1" ht="136.5" customHeight="1">
      <c r="A87" s="341" t="s">
        <v>330</v>
      </c>
      <c r="B87" s="1125" t="s">
        <v>84</v>
      </c>
      <c r="C87" s="1126"/>
      <c r="D87" s="342" t="s">
        <v>534</v>
      </c>
      <c r="E87" s="343" t="s">
        <v>543</v>
      </c>
      <c r="F87" s="1061" t="s">
        <v>849</v>
      </c>
      <c r="G87" s="1062"/>
      <c r="H87" s="1250" t="s">
        <v>1193</v>
      </c>
      <c r="I87" s="1251" t="s">
        <v>1193</v>
      </c>
      <c r="J87" s="1252" t="s">
        <v>1193</v>
      </c>
      <c r="K87" s="478" t="d">
        <v>2019-01-28</v>
      </c>
      <c r="L87" s="478" t="d">
        <v>2019-05-31</v>
      </c>
      <c r="M87" s="476" t="s">
        <v>1799</v>
      </c>
      <c r="N87" s="322">
        <v>2000000</v>
      </c>
      <c r="O87" s="322">
        <v>2000000</v>
      </c>
      <c r="P87" s="642" t="s">
        <v>111</v>
      </c>
      <c r="Q87" s="643"/>
      <c r="R87" s="644"/>
      <c r="S87" s="95" t="s">
        <v>155</v>
      </c>
      <c r="T87" s="82" t="s">
        <v>58</v>
      </c>
      <c r="U87" s="337">
        <v>1</v>
      </c>
      <c r="V87" s="472">
        <v>1</v>
      </c>
      <c r="W87" s="472">
        <f t="shared" si="60"/>
        <v>1</v>
      </c>
      <c r="X87" s="566">
        <f t="shared" si="61"/>
        <v>1</v>
      </c>
      <c r="Y87" s="537">
        <f t="shared" si="62"/>
        <v>1</v>
      </c>
      <c r="AA87" s="413">
        <v>0</v>
      </c>
      <c r="AB87" s="413">
        <v>0</v>
      </c>
      <c r="AC87" s="473">
        <v>0</v>
      </c>
      <c r="AD87" s="537">
        <f t="shared" si="63"/>
        <v>0</v>
      </c>
      <c r="AE87" s="413">
        <f t="shared" si="64"/>
        <v>1</v>
      </c>
      <c r="AF87" s="413">
        <f t="shared" si="65"/>
        <v>1</v>
      </c>
      <c r="AG87" s="566">
        <f t="shared" si="66"/>
        <v>1</v>
      </c>
      <c r="AH87" s="537">
        <f t="shared" si="67"/>
        <v>1</v>
      </c>
      <c r="AI87" s="534">
        <v>0</v>
      </c>
      <c r="AJ87" s="534">
        <v>0</v>
      </c>
      <c r="AK87" s="460">
        <v>0</v>
      </c>
      <c r="AL87" s="537">
        <f t="shared" si="68"/>
        <v>0</v>
      </c>
      <c r="AM87" s="534">
        <v>0</v>
      </c>
      <c r="AN87" s="534">
        <v>0</v>
      </c>
      <c r="AO87" s="460">
        <v>0</v>
      </c>
      <c r="AP87" s="537">
        <f t="shared" si="69"/>
        <v>0</v>
      </c>
    </row>
    <row r="88" spans="1:42" s="49" customFormat="1" ht="136.5" customHeight="1">
      <c r="A88" s="341" t="s">
        <v>330</v>
      </c>
      <c r="B88" s="1125" t="s">
        <v>84</v>
      </c>
      <c r="C88" s="1126"/>
      <c r="D88" s="342" t="s">
        <v>534</v>
      </c>
      <c r="E88" s="343" t="s">
        <v>543</v>
      </c>
      <c r="F88" s="1061" t="s">
        <v>849</v>
      </c>
      <c r="G88" s="1062"/>
      <c r="H88" s="1250" t="s">
        <v>1193</v>
      </c>
      <c r="I88" s="1251" t="s">
        <v>1193</v>
      </c>
      <c r="J88" s="1252" t="s">
        <v>1193</v>
      </c>
      <c r="K88" s="478" t="d">
        <v>2019-01-28</v>
      </c>
      <c r="L88" s="478" t="d">
        <v>2019-06-27</v>
      </c>
      <c r="M88" s="476" t="s">
        <v>1800</v>
      </c>
      <c r="N88" s="322">
        <v>3000000</v>
      </c>
      <c r="O88" s="322">
        <v>3000000</v>
      </c>
      <c r="P88" s="642" t="s">
        <v>111</v>
      </c>
      <c r="Q88" s="643"/>
      <c r="R88" s="644"/>
      <c r="S88" s="95" t="s">
        <v>155</v>
      </c>
      <c r="T88" s="82" t="s">
        <v>58</v>
      </c>
      <c r="U88" s="337">
        <v>1</v>
      </c>
      <c r="V88" s="472">
        <v>1</v>
      </c>
      <c r="W88" s="472">
        <f t="shared" si="60"/>
        <v>1</v>
      </c>
      <c r="X88" s="566">
        <f t="shared" si="61"/>
        <v>1</v>
      </c>
      <c r="Y88" s="537">
        <f t="shared" si="62"/>
        <v>1</v>
      </c>
      <c r="AA88" s="413">
        <v>0</v>
      </c>
      <c r="AB88" s="413">
        <v>0</v>
      </c>
      <c r="AC88" s="473">
        <v>0</v>
      </c>
      <c r="AD88" s="537">
        <f t="shared" si="63"/>
        <v>0</v>
      </c>
      <c r="AE88" s="413">
        <f t="shared" si="64"/>
        <v>1</v>
      </c>
      <c r="AF88" s="413">
        <f t="shared" si="65"/>
        <v>1</v>
      </c>
      <c r="AG88" s="566">
        <f t="shared" si="66"/>
        <v>1</v>
      </c>
      <c r="AH88" s="537">
        <f t="shared" si="67"/>
        <v>1</v>
      </c>
      <c r="AI88" s="534">
        <v>0</v>
      </c>
      <c r="AJ88" s="534">
        <v>0</v>
      </c>
      <c r="AK88" s="460">
        <v>0</v>
      </c>
      <c r="AL88" s="537">
        <f t="shared" si="68"/>
        <v>0</v>
      </c>
      <c r="AM88" s="534">
        <v>0</v>
      </c>
      <c r="AN88" s="534">
        <v>0</v>
      </c>
      <c r="AO88" s="460">
        <v>0</v>
      </c>
      <c r="AP88" s="537">
        <f t="shared" si="69"/>
        <v>0</v>
      </c>
    </row>
    <row r="89" spans="1:42" s="49" customFormat="1" ht="136.5" customHeight="1">
      <c r="A89" s="341" t="s">
        <v>330</v>
      </c>
      <c r="B89" s="1125" t="s">
        <v>84</v>
      </c>
      <c r="C89" s="1126"/>
      <c r="D89" s="342" t="s">
        <v>534</v>
      </c>
      <c r="E89" s="343" t="s">
        <v>543</v>
      </c>
      <c r="F89" s="1061" t="s">
        <v>849</v>
      </c>
      <c r="G89" s="1062"/>
      <c r="H89" s="1250" t="s">
        <v>1193</v>
      </c>
      <c r="I89" s="1251" t="s">
        <v>1193</v>
      </c>
      <c r="J89" s="1252" t="s">
        <v>1193</v>
      </c>
      <c r="K89" s="478" t="d">
        <v>2019-01-28</v>
      </c>
      <c r="L89" s="478" t="d">
        <v>2019-04-01</v>
      </c>
      <c r="M89" s="476" t="s">
        <v>1801</v>
      </c>
      <c r="N89" s="322">
        <v>3500000</v>
      </c>
      <c r="O89" s="322">
        <v>3500000</v>
      </c>
      <c r="P89" s="642" t="s">
        <v>111</v>
      </c>
      <c r="Q89" s="643"/>
      <c r="R89" s="644"/>
      <c r="S89" s="95" t="s">
        <v>155</v>
      </c>
      <c r="T89" s="82" t="s">
        <v>58</v>
      </c>
      <c r="U89" s="337">
        <v>1</v>
      </c>
      <c r="V89" s="472">
        <v>1</v>
      </c>
      <c r="W89" s="472">
        <f t="shared" si="60"/>
        <v>1</v>
      </c>
      <c r="X89" s="566">
        <f t="shared" si="61"/>
        <v>1</v>
      </c>
      <c r="Y89" s="537">
        <f t="shared" si="62"/>
        <v>1</v>
      </c>
      <c r="AA89" s="413">
        <v>0</v>
      </c>
      <c r="AB89" s="413">
        <v>0</v>
      </c>
      <c r="AC89" s="473">
        <v>0</v>
      </c>
      <c r="AD89" s="537">
        <f t="shared" si="63"/>
        <v>0</v>
      </c>
      <c r="AE89" s="413">
        <f t="shared" si="64"/>
        <v>1</v>
      </c>
      <c r="AF89" s="413">
        <f t="shared" si="65"/>
        <v>1</v>
      </c>
      <c r="AG89" s="566">
        <f t="shared" si="66"/>
        <v>1</v>
      </c>
      <c r="AH89" s="537">
        <f t="shared" si="67"/>
        <v>1</v>
      </c>
      <c r="AI89" s="534">
        <v>0</v>
      </c>
      <c r="AJ89" s="534">
        <v>0</v>
      </c>
      <c r="AK89" s="460">
        <v>0</v>
      </c>
      <c r="AL89" s="537">
        <f t="shared" si="68"/>
        <v>0</v>
      </c>
      <c r="AM89" s="534">
        <v>0</v>
      </c>
      <c r="AN89" s="534">
        <v>0</v>
      </c>
      <c r="AO89" s="460">
        <v>0</v>
      </c>
      <c r="AP89" s="537">
        <f t="shared" si="69"/>
        <v>0</v>
      </c>
    </row>
    <row r="90" spans="1:42" s="49" customFormat="1" ht="136.5" customHeight="1">
      <c r="A90" s="341" t="s">
        <v>330</v>
      </c>
      <c r="B90" s="1125" t="s">
        <v>84</v>
      </c>
      <c r="C90" s="1126"/>
      <c r="D90" s="342" t="s">
        <v>534</v>
      </c>
      <c r="E90" s="343" t="s">
        <v>543</v>
      </c>
      <c r="F90" s="1061" t="s">
        <v>849</v>
      </c>
      <c r="G90" s="1062"/>
      <c r="H90" s="1250" t="s">
        <v>1193</v>
      </c>
      <c r="I90" s="1251" t="s">
        <v>1193</v>
      </c>
      <c r="J90" s="1252" t="s">
        <v>1193</v>
      </c>
      <c r="K90" s="478" t="d">
        <v>2019-01-28</v>
      </c>
      <c r="L90" s="478" t="d">
        <v>2019-04-01</v>
      </c>
      <c r="M90" s="476" t="s">
        <v>1802</v>
      </c>
      <c r="N90" s="322">
        <v>3500000</v>
      </c>
      <c r="O90" s="322">
        <v>3500000</v>
      </c>
      <c r="P90" s="642" t="s">
        <v>111</v>
      </c>
      <c r="Q90" s="643"/>
      <c r="R90" s="644"/>
      <c r="S90" s="95" t="s">
        <v>155</v>
      </c>
      <c r="T90" s="82" t="s">
        <v>58</v>
      </c>
      <c r="U90" s="337">
        <v>1</v>
      </c>
      <c r="V90" s="472">
        <v>1</v>
      </c>
      <c r="W90" s="472">
        <f t="shared" si="60"/>
        <v>1</v>
      </c>
      <c r="X90" s="566">
        <f t="shared" si="61"/>
        <v>1</v>
      </c>
      <c r="Y90" s="537">
        <f t="shared" si="62"/>
        <v>1</v>
      </c>
      <c r="AA90" s="413">
        <v>0</v>
      </c>
      <c r="AB90" s="413">
        <v>0</v>
      </c>
      <c r="AC90" s="473">
        <v>0</v>
      </c>
      <c r="AD90" s="537">
        <f t="shared" si="63"/>
        <v>0</v>
      </c>
      <c r="AE90" s="413">
        <f t="shared" si="64"/>
        <v>1</v>
      </c>
      <c r="AF90" s="413">
        <f t="shared" si="65"/>
        <v>1</v>
      </c>
      <c r="AG90" s="566">
        <f t="shared" si="66"/>
        <v>1</v>
      </c>
      <c r="AH90" s="537">
        <f t="shared" si="67"/>
        <v>1</v>
      </c>
      <c r="AI90" s="534">
        <v>0</v>
      </c>
      <c r="AJ90" s="534">
        <v>0</v>
      </c>
      <c r="AK90" s="460">
        <v>0</v>
      </c>
      <c r="AL90" s="537">
        <f t="shared" si="68"/>
        <v>0</v>
      </c>
      <c r="AM90" s="534">
        <v>0</v>
      </c>
      <c r="AN90" s="534">
        <v>0</v>
      </c>
      <c r="AO90" s="460">
        <v>0</v>
      </c>
      <c r="AP90" s="537">
        <f t="shared" si="69"/>
        <v>0</v>
      </c>
    </row>
    <row r="91" spans="1:42" s="49" customFormat="1" ht="136.5" customHeight="1">
      <c r="A91" s="341" t="s">
        <v>330</v>
      </c>
      <c r="B91" s="1125" t="s">
        <v>84</v>
      </c>
      <c r="C91" s="1126"/>
      <c r="D91" s="342" t="s">
        <v>534</v>
      </c>
      <c r="E91" s="343" t="s">
        <v>543</v>
      </c>
      <c r="F91" s="1061" t="s">
        <v>849</v>
      </c>
      <c r="G91" s="1062"/>
      <c r="H91" s="1250" t="s">
        <v>1193</v>
      </c>
      <c r="I91" s="1251" t="s">
        <v>1193</v>
      </c>
      <c r="J91" s="1252" t="s">
        <v>1193</v>
      </c>
      <c r="K91" s="478" t="d">
        <v>2019-01-28</v>
      </c>
      <c r="L91" s="478" t="d">
        <v>2019-04-01</v>
      </c>
      <c r="M91" s="476" t="s">
        <v>1803</v>
      </c>
      <c r="N91" s="322">
        <v>3500000</v>
      </c>
      <c r="O91" s="322">
        <v>3500000</v>
      </c>
      <c r="P91" s="642" t="s">
        <v>111</v>
      </c>
      <c r="Q91" s="643"/>
      <c r="R91" s="644"/>
      <c r="S91" s="95" t="s">
        <v>155</v>
      </c>
      <c r="T91" s="82" t="s">
        <v>58</v>
      </c>
      <c r="U91" s="337">
        <v>1</v>
      </c>
      <c r="V91" s="472">
        <v>1</v>
      </c>
      <c r="W91" s="472">
        <f t="shared" si="60"/>
        <v>1</v>
      </c>
      <c r="X91" s="566">
        <f t="shared" si="61"/>
        <v>1</v>
      </c>
      <c r="Y91" s="537">
        <f t="shared" si="62"/>
        <v>1</v>
      </c>
      <c r="AA91" s="413">
        <v>0</v>
      </c>
      <c r="AB91" s="413">
        <v>0</v>
      </c>
      <c r="AC91" s="473">
        <v>0</v>
      </c>
      <c r="AD91" s="537">
        <f t="shared" si="63"/>
        <v>0</v>
      </c>
      <c r="AE91" s="413">
        <f t="shared" si="64"/>
        <v>1</v>
      </c>
      <c r="AF91" s="413">
        <f t="shared" si="65"/>
        <v>1</v>
      </c>
      <c r="AG91" s="566">
        <f t="shared" si="66"/>
        <v>1</v>
      </c>
      <c r="AH91" s="537">
        <f t="shared" si="67"/>
        <v>1</v>
      </c>
      <c r="AI91" s="534">
        <v>0</v>
      </c>
      <c r="AJ91" s="534">
        <v>0</v>
      </c>
      <c r="AK91" s="460">
        <v>0</v>
      </c>
      <c r="AL91" s="537">
        <f t="shared" si="68"/>
        <v>0</v>
      </c>
      <c r="AM91" s="534">
        <v>0</v>
      </c>
      <c r="AN91" s="534">
        <v>0</v>
      </c>
      <c r="AO91" s="460">
        <v>0</v>
      </c>
      <c r="AP91" s="537">
        <f t="shared" si="69"/>
        <v>0</v>
      </c>
    </row>
    <row r="92" spans="1:42" s="49" customFormat="1" ht="136.5" customHeight="1">
      <c r="A92" s="341" t="s">
        <v>330</v>
      </c>
      <c r="B92" s="1125" t="s">
        <v>84</v>
      </c>
      <c r="C92" s="1126"/>
      <c r="D92" s="342" t="s">
        <v>534</v>
      </c>
      <c r="E92" s="343" t="s">
        <v>543</v>
      </c>
      <c r="F92" s="1061" t="s">
        <v>849</v>
      </c>
      <c r="G92" s="1062"/>
      <c r="H92" s="1250" t="s">
        <v>1193</v>
      </c>
      <c r="I92" s="1251" t="s">
        <v>1193</v>
      </c>
      <c r="J92" s="1252" t="s">
        <v>1193</v>
      </c>
      <c r="K92" s="478" t="d">
        <v>2019-01-28</v>
      </c>
      <c r="L92" s="478" t="d">
        <v>2019-06-20</v>
      </c>
      <c r="M92" s="476" t="s">
        <v>1804</v>
      </c>
      <c r="N92" s="322">
        <v>1000000</v>
      </c>
      <c r="O92" s="322">
        <v>1000000</v>
      </c>
      <c r="P92" s="642" t="s">
        <v>111</v>
      </c>
      <c r="Q92" s="643"/>
      <c r="R92" s="644"/>
      <c r="S92" s="95" t="s">
        <v>155</v>
      </c>
      <c r="T92" s="82" t="s">
        <v>58</v>
      </c>
      <c r="U92" s="337">
        <v>1</v>
      </c>
      <c r="V92" s="472">
        <v>1</v>
      </c>
      <c r="W92" s="472">
        <f t="shared" si="60"/>
        <v>1</v>
      </c>
      <c r="X92" s="566">
        <f t="shared" si="61"/>
        <v>1</v>
      </c>
      <c r="Y92" s="537">
        <f t="shared" si="62"/>
        <v>1</v>
      </c>
      <c r="AA92" s="413">
        <v>0</v>
      </c>
      <c r="AB92" s="413">
        <v>0</v>
      </c>
      <c r="AC92" s="473">
        <v>0</v>
      </c>
      <c r="AD92" s="537">
        <f t="shared" si="63"/>
        <v>0</v>
      </c>
      <c r="AE92" s="413">
        <f t="shared" si="64"/>
        <v>1</v>
      </c>
      <c r="AF92" s="413">
        <f t="shared" si="65"/>
        <v>1</v>
      </c>
      <c r="AG92" s="566">
        <f t="shared" si="66"/>
        <v>1</v>
      </c>
      <c r="AH92" s="537">
        <f t="shared" si="67"/>
        <v>1</v>
      </c>
      <c r="AI92" s="534">
        <v>0</v>
      </c>
      <c r="AJ92" s="534">
        <v>0</v>
      </c>
      <c r="AK92" s="460">
        <v>0</v>
      </c>
      <c r="AL92" s="537">
        <f t="shared" si="68"/>
        <v>0</v>
      </c>
      <c r="AM92" s="534">
        <v>0</v>
      </c>
      <c r="AN92" s="534">
        <v>0</v>
      </c>
      <c r="AO92" s="460">
        <v>0</v>
      </c>
      <c r="AP92" s="537">
        <f t="shared" si="69"/>
        <v>0</v>
      </c>
    </row>
    <row r="93" spans="1:42" s="49" customFormat="1" ht="136.5" customHeight="1">
      <c r="A93" s="341" t="s">
        <v>330</v>
      </c>
      <c r="B93" s="1125" t="s">
        <v>84</v>
      </c>
      <c r="C93" s="1126"/>
      <c r="D93" s="342" t="s">
        <v>534</v>
      </c>
      <c r="E93" s="343" t="s">
        <v>543</v>
      </c>
      <c r="F93" s="1061" t="s">
        <v>849</v>
      </c>
      <c r="G93" s="1062"/>
      <c r="H93" s="1250" t="s">
        <v>1193</v>
      </c>
      <c r="I93" s="1251" t="s">
        <v>1193</v>
      </c>
      <c r="J93" s="1252" t="s">
        <v>1193</v>
      </c>
      <c r="K93" s="478" t="d">
        <v>2019-01-28</v>
      </c>
      <c r="L93" s="478" t="d">
        <v>2019-06-20</v>
      </c>
      <c r="M93" s="476" t="s">
        <v>1805</v>
      </c>
      <c r="N93" s="322">
        <v>1000000</v>
      </c>
      <c r="O93" s="322">
        <v>1000000</v>
      </c>
      <c r="P93" s="642" t="s">
        <v>111</v>
      </c>
      <c r="Q93" s="643"/>
      <c r="R93" s="644"/>
      <c r="S93" s="95" t="s">
        <v>155</v>
      </c>
      <c r="T93" s="82" t="s">
        <v>58</v>
      </c>
      <c r="U93" s="337">
        <v>1</v>
      </c>
      <c r="V93" s="472">
        <v>1</v>
      </c>
      <c r="W93" s="472">
        <f t="shared" si="60"/>
        <v>1</v>
      </c>
      <c r="X93" s="566">
        <f t="shared" si="61"/>
        <v>1</v>
      </c>
      <c r="Y93" s="537">
        <f t="shared" si="62"/>
        <v>1</v>
      </c>
      <c r="AA93" s="413">
        <v>0</v>
      </c>
      <c r="AB93" s="413">
        <v>0</v>
      </c>
      <c r="AC93" s="473">
        <v>0</v>
      </c>
      <c r="AD93" s="537">
        <f t="shared" si="63"/>
        <v>0</v>
      </c>
      <c r="AE93" s="413">
        <f t="shared" si="64"/>
        <v>1</v>
      </c>
      <c r="AF93" s="413">
        <f t="shared" si="65"/>
        <v>1</v>
      </c>
      <c r="AG93" s="566">
        <f t="shared" si="66"/>
        <v>1</v>
      </c>
      <c r="AH93" s="537">
        <f t="shared" si="67"/>
        <v>1</v>
      </c>
      <c r="AI93" s="534">
        <v>0</v>
      </c>
      <c r="AJ93" s="534">
        <v>0</v>
      </c>
      <c r="AK93" s="460">
        <v>0</v>
      </c>
      <c r="AL93" s="537">
        <f t="shared" si="68"/>
        <v>0</v>
      </c>
      <c r="AM93" s="534">
        <v>0</v>
      </c>
      <c r="AN93" s="534">
        <v>0</v>
      </c>
      <c r="AO93" s="460">
        <v>0</v>
      </c>
      <c r="AP93" s="537">
        <f t="shared" si="69"/>
        <v>0</v>
      </c>
    </row>
    <row r="94" spans="1:42" s="49" customFormat="1" ht="136.5" customHeight="1">
      <c r="A94" s="341" t="s">
        <v>330</v>
      </c>
      <c r="B94" s="1125" t="s">
        <v>84</v>
      </c>
      <c r="C94" s="1126"/>
      <c r="D94" s="342" t="s">
        <v>534</v>
      </c>
      <c r="E94" s="343" t="s">
        <v>543</v>
      </c>
      <c r="F94" s="1061" t="s">
        <v>849</v>
      </c>
      <c r="G94" s="1062"/>
      <c r="H94" s="1250" t="s">
        <v>1193</v>
      </c>
      <c r="I94" s="1251" t="s">
        <v>1193</v>
      </c>
      <c r="J94" s="1252" t="s">
        <v>1193</v>
      </c>
      <c r="K94" s="478" t="d">
        <v>2019-01-28</v>
      </c>
      <c r="L94" s="478" t="d">
        <v>2019-06-20</v>
      </c>
      <c r="M94" s="476" t="s">
        <v>1806</v>
      </c>
      <c r="N94" s="322">
        <v>1000000</v>
      </c>
      <c r="O94" s="322">
        <v>1000000</v>
      </c>
      <c r="P94" s="642" t="s">
        <v>111</v>
      </c>
      <c r="Q94" s="643"/>
      <c r="R94" s="644"/>
      <c r="S94" s="95" t="s">
        <v>155</v>
      </c>
      <c r="T94" s="82" t="s">
        <v>58</v>
      </c>
      <c r="U94" s="337">
        <v>1</v>
      </c>
      <c r="V94" s="472">
        <v>1</v>
      </c>
      <c r="W94" s="472">
        <f t="shared" si="60"/>
        <v>1</v>
      </c>
      <c r="X94" s="566">
        <f t="shared" si="61"/>
        <v>1</v>
      </c>
      <c r="Y94" s="537">
        <f t="shared" si="62"/>
        <v>1</v>
      </c>
      <c r="AA94" s="413">
        <v>0</v>
      </c>
      <c r="AB94" s="413">
        <v>0</v>
      </c>
      <c r="AC94" s="473">
        <v>0</v>
      </c>
      <c r="AD94" s="537">
        <f t="shared" si="63"/>
        <v>0</v>
      </c>
      <c r="AE94" s="413">
        <f t="shared" si="64"/>
        <v>1</v>
      </c>
      <c r="AF94" s="413">
        <f t="shared" si="65"/>
        <v>1</v>
      </c>
      <c r="AG94" s="566">
        <f t="shared" si="66"/>
        <v>1</v>
      </c>
      <c r="AH94" s="537">
        <f t="shared" si="67"/>
        <v>1</v>
      </c>
      <c r="AI94" s="534">
        <v>0</v>
      </c>
      <c r="AJ94" s="534">
        <v>0</v>
      </c>
      <c r="AK94" s="460">
        <v>0</v>
      </c>
      <c r="AL94" s="537">
        <f t="shared" si="68"/>
        <v>0</v>
      </c>
      <c r="AM94" s="534">
        <v>0</v>
      </c>
      <c r="AN94" s="534">
        <v>0</v>
      </c>
      <c r="AO94" s="460">
        <v>0</v>
      </c>
      <c r="AP94" s="537">
        <f t="shared" si="69"/>
        <v>0</v>
      </c>
    </row>
    <row r="95" spans="1:42" s="49" customFormat="1" ht="136.5" customHeight="1">
      <c r="A95" s="341" t="s">
        <v>330</v>
      </c>
      <c r="B95" s="1125" t="s">
        <v>84</v>
      </c>
      <c r="C95" s="1126"/>
      <c r="D95" s="342" t="s">
        <v>534</v>
      </c>
      <c r="E95" s="343" t="s">
        <v>543</v>
      </c>
      <c r="F95" s="1061" t="s">
        <v>849</v>
      </c>
      <c r="G95" s="1062"/>
      <c r="H95" s="1250" t="s">
        <v>1193</v>
      </c>
      <c r="I95" s="1251" t="s">
        <v>1193</v>
      </c>
      <c r="J95" s="1252" t="s">
        <v>1193</v>
      </c>
      <c r="K95" s="478" t="d">
        <v>2019-01-28</v>
      </c>
      <c r="L95" s="478" t="d">
        <v>2019-05-27</v>
      </c>
      <c r="M95" s="476" t="s">
        <v>1807</v>
      </c>
      <c r="N95" s="322">
        <v>2000000</v>
      </c>
      <c r="O95" s="322">
        <v>2000000</v>
      </c>
      <c r="P95" s="642" t="s">
        <v>111</v>
      </c>
      <c r="Q95" s="643"/>
      <c r="R95" s="644"/>
      <c r="S95" s="95" t="s">
        <v>155</v>
      </c>
      <c r="T95" s="82" t="s">
        <v>58</v>
      </c>
      <c r="U95" s="337">
        <v>1</v>
      </c>
      <c r="V95" s="472">
        <v>1</v>
      </c>
      <c r="W95" s="472">
        <f t="shared" si="60"/>
        <v>1</v>
      </c>
      <c r="X95" s="566">
        <f t="shared" si="61"/>
        <v>1</v>
      </c>
      <c r="Y95" s="537">
        <f t="shared" si="62"/>
        <v>1</v>
      </c>
      <c r="AA95" s="413">
        <v>0</v>
      </c>
      <c r="AB95" s="413">
        <v>0</v>
      </c>
      <c r="AC95" s="473">
        <v>0</v>
      </c>
      <c r="AD95" s="537">
        <f t="shared" si="63"/>
        <v>0</v>
      </c>
      <c r="AE95" s="413">
        <f t="shared" si="64"/>
        <v>1</v>
      </c>
      <c r="AF95" s="413">
        <f t="shared" si="65"/>
        <v>1</v>
      </c>
      <c r="AG95" s="566">
        <f t="shared" si="66"/>
        <v>1</v>
      </c>
      <c r="AH95" s="537">
        <f t="shared" si="67"/>
        <v>1</v>
      </c>
      <c r="AI95" s="534">
        <v>0</v>
      </c>
      <c r="AJ95" s="534">
        <v>0</v>
      </c>
      <c r="AK95" s="460">
        <v>0</v>
      </c>
      <c r="AL95" s="537">
        <f t="shared" si="68"/>
        <v>0</v>
      </c>
      <c r="AM95" s="534">
        <v>0</v>
      </c>
      <c r="AN95" s="534">
        <v>0</v>
      </c>
      <c r="AO95" s="460">
        <v>0</v>
      </c>
      <c r="AP95" s="537">
        <f t="shared" si="69"/>
        <v>0</v>
      </c>
    </row>
    <row r="96" spans="1:42" s="49" customFormat="1" ht="136.5" customHeight="1">
      <c r="A96" s="341" t="s">
        <v>330</v>
      </c>
      <c r="B96" s="1125" t="s">
        <v>84</v>
      </c>
      <c r="C96" s="1126"/>
      <c r="D96" s="342" t="s">
        <v>534</v>
      </c>
      <c r="E96" s="343" t="s">
        <v>543</v>
      </c>
      <c r="F96" s="1061" t="s">
        <v>849</v>
      </c>
      <c r="G96" s="1062"/>
      <c r="H96" s="1250" t="s">
        <v>1193</v>
      </c>
      <c r="I96" s="1251" t="s">
        <v>1193</v>
      </c>
      <c r="J96" s="1252" t="s">
        <v>1193</v>
      </c>
      <c r="K96" s="478" t="d">
        <v>2019-01-28</v>
      </c>
      <c r="L96" s="478" t="d">
        <v>2019-05-27</v>
      </c>
      <c r="M96" s="476" t="s">
        <v>1808</v>
      </c>
      <c r="N96" s="322">
        <v>2000000</v>
      </c>
      <c r="O96" s="322">
        <v>2000000</v>
      </c>
      <c r="P96" s="642" t="s">
        <v>111</v>
      </c>
      <c r="Q96" s="643"/>
      <c r="R96" s="644"/>
      <c r="S96" s="95" t="s">
        <v>155</v>
      </c>
      <c r="T96" s="82" t="s">
        <v>58</v>
      </c>
      <c r="U96" s="337">
        <v>1</v>
      </c>
      <c r="V96" s="472">
        <v>1</v>
      </c>
      <c r="W96" s="472">
        <f t="shared" si="60"/>
        <v>1</v>
      </c>
      <c r="X96" s="566">
        <f t="shared" si="61"/>
        <v>1</v>
      </c>
      <c r="Y96" s="537">
        <f t="shared" si="62"/>
        <v>1</v>
      </c>
      <c r="AA96" s="413">
        <v>0</v>
      </c>
      <c r="AB96" s="413">
        <v>0</v>
      </c>
      <c r="AC96" s="473">
        <v>0</v>
      </c>
      <c r="AD96" s="537">
        <f t="shared" si="63"/>
        <v>0</v>
      </c>
      <c r="AE96" s="413">
        <f t="shared" si="64"/>
        <v>1</v>
      </c>
      <c r="AF96" s="413">
        <f t="shared" si="65"/>
        <v>1</v>
      </c>
      <c r="AG96" s="566">
        <f t="shared" si="66"/>
        <v>1</v>
      </c>
      <c r="AH96" s="537">
        <f t="shared" si="67"/>
        <v>1</v>
      </c>
      <c r="AI96" s="534">
        <v>0</v>
      </c>
      <c r="AJ96" s="534">
        <v>0</v>
      </c>
      <c r="AK96" s="460">
        <v>0</v>
      </c>
      <c r="AL96" s="537">
        <f t="shared" si="68"/>
        <v>0</v>
      </c>
      <c r="AM96" s="534">
        <v>0</v>
      </c>
      <c r="AN96" s="534">
        <v>0</v>
      </c>
      <c r="AO96" s="460">
        <v>0</v>
      </c>
      <c r="AP96" s="537">
        <f t="shared" si="69"/>
        <v>0</v>
      </c>
    </row>
    <row r="97" spans="1:42" s="49" customFormat="1" ht="136.5" customHeight="1">
      <c r="A97" s="341" t="s">
        <v>330</v>
      </c>
      <c r="B97" s="1125" t="s">
        <v>84</v>
      </c>
      <c r="C97" s="1126"/>
      <c r="D97" s="342" t="s">
        <v>534</v>
      </c>
      <c r="E97" s="343" t="s">
        <v>543</v>
      </c>
      <c r="F97" s="1061" t="s">
        <v>849</v>
      </c>
      <c r="G97" s="1062"/>
      <c r="H97" s="1250" t="s">
        <v>1193</v>
      </c>
      <c r="I97" s="1251" t="s">
        <v>1193</v>
      </c>
      <c r="J97" s="1252" t="s">
        <v>1193</v>
      </c>
      <c r="K97" s="478" t="d">
        <v>2019-01-28</v>
      </c>
      <c r="L97" s="478" t="d">
        <v>2019-05-27</v>
      </c>
      <c r="M97" s="476" t="s">
        <v>1809</v>
      </c>
      <c r="N97" s="322">
        <v>2000000</v>
      </c>
      <c r="O97" s="322">
        <v>2000000</v>
      </c>
      <c r="P97" s="642" t="s">
        <v>111</v>
      </c>
      <c r="Q97" s="643"/>
      <c r="R97" s="644"/>
      <c r="S97" s="95" t="s">
        <v>155</v>
      </c>
      <c r="T97" s="82" t="s">
        <v>58</v>
      </c>
      <c r="U97" s="337">
        <v>1</v>
      </c>
      <c r="V97" s="472">
        <v>1</v>
      </c>
      <c r="W97" s="472">
        <f t="shared" si="60"/>
        <v>1</v>
      </c>
      <c r="X97" s="566">
        <f t="shared" si="61"/>
        <v>1</v>
      </c>
      <c r="Y97" s="537">
        <f t="shared" si="62"/>
        <v>1</v>
      </c>
      <c r="AA97" s="413">
        <v>0</v>
      </c>
      <c r="AB97" s="413">
        <v>0</v>
      </c>
      <c r="AC97" s="473">
        <v>0</v>
      </c>
      <c r="AD97" s="537">
        <f t="shared" si="63"/>
        <v>0</v>
      </c>
      <c r="AE97" s="413">
        <f t="shared" si="64"/>
        <v>1</v>
      </c>
      <c r="AF97" s="413">
        <f t="shared" si="65"/>
        <v>1</v>
      </c>
      <c r="AG97" s="566">
        <f t="shared" si="66"/>
        <v>1</v>
      </c>
      <c r="AH97" s="537">
        <f t="shared" si="67"/>
        <v>1</v>
      </c>
      <c r="AI97" s="534">
        <v>0</v>
      </c>
      <c r="AJ97" s="534">
        <v>0</v>
      </c>
      <c r="AK97" s="460">
        <v>0</v>
      </c>
      <c r="AL97" s="537">
        <f t="shared" si="68"/>
        <v>0</v>
      </c>
      <c r="AM97" s="534">
        <v>0</v>
      </c>
      <c r="AN97" s="534">
        <v>0</v>
      </c>
      <c r="AO97" s="460">
        <v>0</v>
      </c>
      <c r="AP97" s="537">
        <f t="shared" si="69"/>
        <v>0</v>
      </c>
    </row>
    <row r="98" spans="1:42" s="49" customFormat="1" ht="136.5" customHeight="1">
      <c r="A98" s="341" t="s">
        <v>330</v>
      </c>
      <c r="B98" s="1125" t="s">
        <v>84</v>
      </c>
      <c r="C98" s="1126"/>
      <c r="D98" s="342" t="s">
        <v>534</v>
      </c>
      <c r="E98" s="343" t="s">
        <v>543</v>
      </c>
      <c r="F98" s="1061" t="s">
        <v>849</v>
      </c>
      <c r="G98" s="1062"/>
      <c r="H98" s="1250" t="s">
        <v>1193</v>
      </c>
      <c r="I98" s="1251" t="s">
        <v>1193</v>
      </c>
      <c r="J98" s="1252" t="s">
        <v>1193</v>
      </c>
      <c r="K98" s="478" t="d">
        <v>2019-01-28</v>
      </c>
      <c r="L98" s="478" t="d">
        <v>2019-06-07</v>
      </c>
      <c r="M98" s="476" t="s">
        <v>1810</v>
      </c>
      <c r="N98" s="322">
        <v>1000000</v>
      </c>
      <c r="O98" s="322">
        <v>1000000</v>
      </c>
      <c r="P98" s="642" t="s">
        <v>111</v>
      </c>
      <c r="Q98" s="643"/>
      <c r="R98" s="644"/>
      <c r="S98" s="95" t="s">
        <v>155</v>
      </c>
      <c r="T98" s="82" t="s">
        <v>58</v>
      </c>
      <c r="U98" s="337">
        <v>1</v>
      </c>
      <c r="V98" s="472">
        <v>1</v>
      </c>
      <c r="W98" s="472">
        <f t="shared" si="60"/>
        <v>1</v>
      </c>
      <c r="X98" s="566">
        <f t="shared" si="61"/>
        <v>1</v>
      </c>
      <c r="Y98" s="537">
        <f t="shared" si="62"/>
        <v>1</v>
      </c>
      <c r="AA98" s="413">
        <v>0</v>
      </c>
      <c r="AB98" s="413">
        <v>0</v>
      </c>
      <c r="AC98" s="473">
        <v>0</v>
      </c>
      <c r="AD98" s="537">
        <f t="shared" si="63"/>
        <v>0</v>
      </c>
      <c r="AE98" s="413">
        <f t="shared" si="64"/>
        <v>1</v>
      </c>
      <c r="AF98" s="413">
        <f t="shared" si="65"/>
        <v>1</v>
      </c>
      <c r="AG98" s="566">
        <f t="shared" si="66"/>
        <v>1</v>
      </c>
      <c r="AH98" s="537">
        <f t="shared" si="67"/>
        <v>1</v>
      </c>
      <c r="AI98" s="534">
        <v>0</v>
      </c>
      <c r="AJ98" s="534">
        <v>0</v>
      </c>
      <c r="AK98" s="460">
        <v>0</v>
      </c>
      <c r="AL98" s="537">
        <f t="shared" si="68"/>
        <v>0</v>
      </c>
      <c r="AM98" s="534">
        <v>0</v>
      </c>
      <c r="AN98" s="534">
        <v>0</v>
      </c>
      <c r="AO98" s="460">
        <v>0</v>
      </c>
      <c r="AP98" s="537">
        <f t="shared" si="69"/>
        <v>0</v>
      </c>
    </row>
    <row r="99" spans="1:42" s="49" customFormat="1" ht="136.5" customHeight="1">
      <c r="A99" s="341" t="s">
        <v>330</v>
      </c>
      <c r="B99" s="1125" t="s">
        <v>84</v>
      </c>
      <c r="C99" s="1126"/>
      <c r="D99" s="342" t="s">
        <v>534</v>
      </c>
      <c r="E99" s="343" t="s">
        <v>543</v>
      </c>
      <c r="F99" s="1061" t="s">
        <v>849</v>
      </c>
      <c r="G99" s="1062"/>
      <c r="H99" s="1250" t="s">
        <v>1193</v>
      </c>
      <c r="I99" s="1251" t="s">
        <v>1193</v>
      </c>
      <c r="J99" s="1252" t="s">
        <v>1193</v>
      </c>
      <c r="K99" s="478" t="d">
        <v>2019-01-28</v>
      </c>
      <c r="L99" s="478" t="d">
        <v>2019-07-03</v>
      </c>
      <c r="M99" s="476" t="s">
        <v>1811</v>
      </c>
      <c r="N99" s="322">
        <v>2000000</v>
      </c>
      <c r="O99" s="322">
        <v>2000000</v>
      </c>
      <c r="P99" s="642" t="s">
        <v>111</v>
      </c>
      <c r="Q99" s="643"/>
      <c r="R99" s="644"/>
      <c r="S99" s="95" t="s">
        <v>155</v>
      </c>
      <c r="T99" s="82" t="s">
        <v>58</v>
      </c>
      <c r="U99" s="337">
        <v>1</v>
      </c>
      <c r="V99" s="472">
        <v>1</v>
      </c>
      <c r="W99" s="472">
        <f t="shared" si="60"/>
        <v>1</v>
      </c>
      <c r="X99" s="566">
        <f t="shared" si="61"/>
        <v>1</v>
      </c>
      <c r="Y99" s="537">
        <f t="shared" si="62"/>
        <v>1</v>
      </c>
      <c r="AA99" s="413">
        <v>0</v>
      </c>
      <c r="AB99" s="413">
        <v>0</v>
      </c>
      <c r="AC99" s="473">
        <v>0</v>
      </c>
      <c r="AD99" s="537">
        <f t="shared" si="63"/>
        <v>0</v>
      </c>
      <c r="AE99" s="413">
        <f t="shared" si="64"/>
        <v>1</v>
      </c>
      <c r="AF99" s="413">
        <f t="shared" si="65"/>
        <v>1</v>
      </c>
      <c r="AG99" s="566">
        <f t="shared" si="66"/>
        <v>1</v>
      </c>
      <c r="AH99" s="537">
        <f t="shared" si="67"/>
        <v>1</v>
      </c>
      <c r="AI99" s="534">
        <v>0</v>
      </c>
      <c r="AJ99" s="534">
        <v>0</v>
      </c>
      <c r="AK99" s="460">
        <v>0</v>
      </c>
      <c r="AL99" s="537">
        <f t="shared" si="68"/>
        <v>0</v>
      </c>
      <c r="AM99" s="534">
        <v>0</v>
      </c>
      <c r="AN99" s="534">
        <v>0</v>
      </c>
      <c r="AO99" s="460">
        <v>0</v>
      </c>
      <c r="AP99" s="537">
        <f t="shared" si="69"/>
        <v>0</v>
      </c>
    </row>
    <row r="100" spans="1:42" s="49" customFormat="1" ht="136.5" customHeight="1">
      <c r="A100" s="341" t="s">
        <v>330</v>
      </c>
      <c r="B100" s="1125" t="s">
        <v>84</v>
      </c>
      <c r="C100" s="1126"/>
      <c r="D100" s="342" t="s">
        <v>534</v>
      </c>
      <c r="E100" s="343" t="s">
        <v>543</v>
      </c>
      <c r="F100" s="1061" t="s">
        <v>849</v>
      </c>
      <c r="G100" s="1062"/>
      <c r="H100" s="1250" t="s">
        <v>1193</v>
      </c>
      <c r="I100" s="1251" t="s">
        <v>1193</v>
      </c>
      <c r="J100" s="1252" t="s">
        <v>1193</v>
      </c>
      <c r="K100" s="478" t="d">
        <v>2019-01-28</v>
      </c>
      <c r="L100" s="478" t="d">
        <v>2019-06-04</v>
      </c>
      <c r="M100" s="476" t="s">
        <v>1812</v>
      </c>
      <c r="N100" s="322">
        <v>2000000</v>
      </c>
      <c r="O100" s="322">
        <v>2000000</v>
      </c>
      <c r="P100" s="642" t="s">
        <v>111</v>
      </c>
      <c r="Q100" s="643"/>
      <c r="R100" s="644"/>
      <c r="S100" s="95" t="s">
        <v>155</v>
      </c>
      <c r="T100" s="82" t="s">
        <v>58</v>
      </c>
      <c r="U100" s="337">
        <v>1</v>
      </c>
      <c r="V100" s="472">
        <v>1</v>
      </c>
      <c r="W100" s="472">
        <f t="shared" si="60"/>
        <v>1</v>
      </c>
      <c r="X100" s="566">
        <f t="shared" si="61"/>
        <v>1</v>
      </c>
      <c r="Y100" s="537">
        <f t="shared" si="62"/>
        <v>1</v>
      </c>
      <c r="AA100" s="413">
        <v>0</v>
      </c>
      <c r="AB100" s="413">
        <v>0</v>
      </c>
      <c r="AC100" s="473">
        <v>0</v>
      </c>
      <c r="AD100" s="537">
        <f t="shared" si="63"/>
        <v>0</v>
      </c>
      <c r="AE100" s="413">
        <f t="shared" si="64"/>
        <v>1</v>
      </c>
      <c r="AF100" s="413">
        <f t="shared" si="65"/>
        <v>1</v>
      </c>
      <c r="AG100" s="566">
        <f t="shared" si="66"/>
        <v>1</v>
      </c>
      <c r="AH100" s="537">
        <f t="shared" si="67"/>
        <v>1</v>
      </c>
      <c r="AI100" s="534">
        <v>0</v>
      </c>
      <c r="AJ100" s="534">
        <v>0</v>
      </c>
      <c r="AK100" s="460">
        <v>0</v>
      </c>
      <c r="AL100" s="537">
        <f t="shared" si="68"/>
        <v>0</v>
      </c>
      <c r="AM100" s="534">
        <v>0</v>
      </c>
      <c r="AN100" s="534">
        <v>0</v>
      </c>
      <c r="AO100" s="460">
        <v>0</v>
      </c>
      <c r="AP100" s="537">
        <f t="shared" si="69"/>
        <v>0</v>
      </c>
    </row>
    <row r="101" spans="1:42" s="49" customFormat="1" ht="136.5" customHeight="1">
      <c r="A101" s="341" t="s">
        <v>330</v>
      </c>
      <c r="B101" s="1125" t="s">
        <v>84</v>
      </c>
      <c r="C101" s="1126"/>
      <c r="D101" s="342" t="s">
        <v>534</v>
      </c>
      <c r="E101" s="343" t="s">
        <v>543</v>
      </c>
      <c r="F101" s="1061" t="s">
        <v>849</v>
      </c>
      <c r="G101" s="1062"/>
      <c r="H101" s="1250" t="s">
        <v>1763</v>
      </c>
      <c r="I101" s="1251" t="s">
        <v>1763</v>
      </c>
      <c r="J101" s="1252" t="s">
        <v>1763</v>
      </c>
      <c r="K101" s="478" t="d">
        <v>2019-08-15</v>
      </c>
      <c r="L101" s="478"/>
      <c r="M101" s="476"/>
      <c r="N101" s="322">
        <v>345000000</v>
      </c>
      <c r="O101" s="322"/>
      <c r="P101" s="642" t="s">
        <v>111</v>
      </c>
      <c r="Q101" s="643"/>
      <c r="R101" s="644"/>
      <c r="S101" s="95" t="s">
        <v>155</v>
      </c>
      <c r="T101" s="82" t="s">
        <v>58</v>
      </c>
      <c r="U101" s="337">
        <v>1</v>
      </c>
      <c r="V101" s="472">
        <v>1</v>
      </c>
      <c r="W101" s="472">
        <f t="shared" si="60"/>
        <v>0</v>
      </c>
      <c r="X101" s="566">
        <f t="shared" si="61"/>
        <v>0</v>
      </c>
      <c r="Y101" s="537">
        <f t="shared" si="62"/>
        <v>0</v>
      </c>
      <c r="AA101" s="413">
        <v>0</v>
      </c>
      <c r="AB101" s="413">
        <v>0</v>
      </c>
      <c r="AC101" s="473">
        <v>0</v>
      </c>
      <c r="AD101" s="537">
        <f t="shared" si="63"/>
        <v>0</v>
      </c>
      <c r="AE101" s="413">
        <v>0</v>
      </c>
      <c r="AF101" s="413">
        <v>0</v>
      </c>
      <c r="AG101" s="566">
        <v>0</v>
      </c>
      <c r="AH101" s="537">
        <f t="shared" si="67"/>
        <v>0</v>
      </c>
      <c r="AI101" s="413">
        <v>0</v>
      </c>
      <c r="AJ101" s="413">
        <f t="shared" ref="AJ101:AJ102" si="70">W101</f>
        <v>0</v>
      </c>
      <c r="AK101" s="566">
        <v>0</v>
      </c>
      <c r="AL101" s="537">
        <f t="shared" si="68"/>
        <v>0</v>
      </c>
      <c r="AM101" s="534">
        <v>0</v>
      </c>
      <c r="AN101" s="534">
        <v>0</v>
      </c>
      <c r="AO101" s="460">
        <v>0</v>
      </c>
      <c r="AP101" s="537">
        <f t="shared" si="69"/>
        <v>0</v>
      </c>
    </row>
    <row r="102" spans="1:42" s="49" customFormat="1" ht="136.5" customHeight="1">
      <c r="A102" s="341" t="s">
        <v>330</v>
      </c>
      <c r="B102" s="1125" t="s">
        <v>84</v>
      </c>
      <c r="C102" s="1126"/>
      <c r="D102" s="342" t="s">
        <v>534</v>
      </c>
      <c r="E102" s="343" t="s">
        <v>543</v>
      </c>
      <c r="F102" s="1061" t="s">
        <v>849</v>
      </c>
      <c r="G102" s="1062"/>
      <c r="H102" s="1250" t="s">
        <v>1764</v>
      </c>
      <c r="I102" s="1251" t="s">
        <v>1764</v>
      </c>
      <c r="J102" s="1252" t="s">
        <v>1764</v>
      </c>
      <c r="K102" s="478" t="d">
        <v>2019-08-15</v>
      </c>
      <c r="L102" s="478"/>
      <c r="M102" s="476"/>
      <c r="N102" s="322">
        <v>13500000</v>
      </c>
      <c r="O102" s="322"/>
      <c r="P102" s="642" t="s">
        <v>111</v>
      </c>
      <c r="Q102" s="643"/>
      <c r="R102" s="644"/>
      <c r="S102" s="95" t="s">
        <v>155</v>
      </c>
      <c r="T102" s="82" t="s">
        <v>58</v>
      </c>
      <c r="U102" s="337">
        <v>1</v>
      </c>
      <c r="V102" s="472">
        <v>1</v>
      </c>
      <c r="W102" s="472">
        <f t="shared" si="60"/>
        <v>0</v>
      </c>
      <c r="X102" s="566">
        <f t="shared" si="61"/>
        <v>0</v>
      </c>
      <c r="Y102" s="537">
        <f t="shared" si="62"/>
        <v>0</v>
      </c>
      <c r="AA102" s="413">
        <v>0</v>
      </c>
      <c r="AB102" s="413">
        <v>0</v>
      </c>
      <c r="AC102" s="473">
        <v>0</v>
      </c>
      <c r="AD102" s="537">
        <f t="shared" si="63"/>
        <v>0</v>
      </c>
      <c r="AE102" s="413">
        <v>0</v>
      </c>
      <c r="AF102" s="413">
        <v>0</v>
      </c>
      <c r="AG102" s="566">
        <v>0</v>
      </c>
      <c r="AH102" s="537">
        <f t="shared" si="67"/>
        <v>0</v>
      </c>
      <c r="AI102" s="413">
        <v>0</v>
      </c>
      <c r="AJ102" s="413">
        <f t="shared" si="70"/>
        <v>0</v>
      </c>
      <c r="AK102" s="566">
        <v>0</v>
      </c>
      <c r="AL102" s="537">
        <f t="shared" si="68"/>
        <v>0</v>
      </c>
      <c r="AM102" s="534">
        <v>0</v>
      </c>
      <c r="AN102" s="534">
        <v>0</v>
      </c>
      <c r="AO102" s="460">
        <v>0</v>
      </c>
      <c r="AP102" s="537">
        <f t="shared" si="69"/>
        <v>0</v>
      </c>
    </row>
    <row r="103" spans="1:42" s="49" customFormat="1" ht="136.5" customHeight="1">
      <c r="A103" s="341" t="s">
        <v>330</v>
      </c>
      <c r="B103" s="1125" t="s">
        <v>84</v>
      </c>
      <c r="C103" s="1126"/>
      <c r="D103" s="342" t="s">
        <v>534</v>
      </c>
      <c r="E103" s="343" t="s">
        <v>543</v>
      </c>
      <c r="F103" s="1061" t="s">
        <v>849</v>
      </c>
      <c r="G103" s="1062"/>
      <c r="H103" s="1250" t="s">
        <v>1813</v>
      </c>
      <c r="I103" s="1251"/>
      <c r="J103" s="1252"/>
      <c r="K103" s="478" t="d">
        <v>2019-08-15</v>
      </c>
      <c r="L103" s="560"/>
      <c r="M103" s="476"/>
      <c r="N103" s="322">
        <v>17904000</v>
      </c>
      <c r="O103" s="322"/>
      <c r="P103" s="642" t="s">
        <v>111</v>
      </c>
      <c r="Q103" s="643"/>
      <c r="R103" s="644"/>
      <c r="S103" s="95" t="s">
        <v>155</v>
      </c>
      <c r="T103" s="82" t="s">
        <v>58</v>
      </c>
      <c r="U103" s="337">
        <v>1</v>
      </c>
      <c r="V103" s="472">
        <v>1</v>
      </c>
      <c r="W103" s="472">
        <f t="shared" ref="W103:W104" si="71">O103/N103</f>
        <v>0</v>
      </c>
      <c r="X103" s="566">
        <f t="shared" ref="X103" si="72">W103/V103</f>
        <v>0</v>
      </c>
      <c r="Y103" s="537">
        <f t="shared" ref="Y103:Y104" si="73">X103</f>
        <v>0</v>
      </c>
      <c r="AA103" s="413">
        <v>0</v>
      </c>
      <c r="AB103" s="413">
        <v>0</v>
      </c>
      <c r="AC103" s="473">
        <v>0</v>
      </c>
      <c r="AD103" s="537">
        <f t="shared" ref="AD103:AD104" si="74">AC103</f>
        <v>0</v>
      </c>
      <c r="AE103" s="413">
        <v>0</v>
      </c>
      <c r="AF103" s="413">
        <v>0</v>
      </c>
      <c r="AG103" s="566">
        <v>0</v>
      </c>
      <c r="AH103" s="537">
        <f t="shared" ref="AH103:AH104" si="75">AG103</f>
        <v>0</v>
      </c>
      <c r="AI103" s="413">
        <v>0</v>
      </c>
      <c r="AJ103" s="413">
        <f t="shared" ref="AJ103" si="76">W103</f>
        <v>0</v>
      </c>
      <c r="AK103" s="566">
        <v>0</v>
      </c>
      <c r="AL103" s="537">
        <f t="shared" ref="AL103:AL104" si="77">AK103</f>
        <v>0</v>
      </c>
      <c r="AM103" s="534">
        <v>0</v>
      </c>
      <c r="AN103" s="534">
        <v>0</v>
      </c>
      <c r="AO103" s="460">
        <v>0</v>
      </c>
      <c r="AP103" s="537">
        <f t="shared" ref="AP103:AP104" si="78">AO103</f>
        <v>0</v>
      </c>
    </row>
    <row r="104" spans="1:42" s="49" customFormat="1" ht="136.5" customHeight="1">
      <c r="A104" s="341" t="s">
        <v>330</v>
      </c>
      <c r="B104" s="1125" t="s">
        <v>84</v>
      </c>
      <c r="C104" s="1126"/>
      <c r="D104" s="342" t="s">
        <v>534</v>
      </c>
      <c r="E104" s="343" t="s">
        <v>543</v>
      </c>
      <c r="F104" s="1061" t="s">
        <v>849</v>
      </c>
      <c r="G104" s="1062"/>
      <c r="H104" s="1250" t="s">
        <v>851</v>
      </c>
      <c r="I104" s="1251"/>
      <c r="J104" s="1252"/>
      <c r="K104" s="478" t="d">
        <v>2019-01-15</v>
      </c>
      <c r="L104" s="478" t="d">
        <v>2019-01-24</v>
      </c>
      <c r="M104" s="476" t="s">
        <v>1195</v>
      </c>
      <c r="N104" s="322">
        <v>73540000</v>
      </c>
      <c r="O104" s="322">
        <v>73540000</v>
      </c>
      <c r="P104" s="642" t="s">
        <v>111</v>
      </c>
      <c r="Q104" s="643"/>
      <c r="R104" s="644"/>
      <c r="S104" s="95" t="s">
        <v>155</v>
      </c>
      <c r="T104" s="82" t="s">
        <v>58</v>
      </c>
      <c r="U104" s="337">
        <v>1</v>
      </c>
      <c r="V104" s="472">
        <v>1</v>
      </c>
      <c r="W104" s="472">
        <f t="shared" si="71"/>
        <v>1</v>
      </c>
      <c r="X104" s="566">
        <f t="shared" si="61"/>
        <v>1</v>
      </c>
      <c r="Y104" s="537">
        <f t="shared" si="73"/>
        <v>1</v>
      </c>
      <c r="AA104" s="413">
        <f t="shared" ref="AA104" si="79">V104</f>
        <v>1</v>
      </c>
      <c r="AB104" s="413">
        <f t="shared" ref="AB104" si="80">W104</f>
        <v>1</v>
      </c>
      <c r="AC104" s="566">
        <f t="shared" ref="AC104:AC107" si="81">AB104/AA104</f>
        <v>1</v>
      </c>
      <c r="AD104" s="537">
        <f t="shared" si="74"/>
        <v>1</v>
      </c>
      <c r="AE104" s="534">
        <v>0</v>
      </c>
      <c r="AF104" s="534">
        <v>0</v>
      </c>
      <c r="AG104" s="460">
        <v>0</v>
      </c>
      <c r="AH104" s="537">
        <f t="shared" si="75"/>
        <v>0</v>
      </c>
      <c r="AI104" s="534">
        <v>0</v>
      </c>
      <c r="AJ104" s="534">
        <v>0</v>
      </c>
      <c r="AK104" s="460">
        <v>0</v>
      </c>
      <c r="AL104" s="537">
        <f t="shared" si="77"/>
        <v>0</v>
      </c>
      <c r="AM104" s="534">
        <v>0</v>
      </c>
      <c r="AN104" s="534">
        <v>0</v>
      </c>
      <c r="AO104" s="460">
        <v>0</v>
      </c>
      <c r="AP104" s="537">
        <f t="shared" si="78"/>
        <v>0</v>
      </c>
    </row>
    <row r="105" spans="1:42" s="49" customFormat="1" ht="136.5" customHeight="1">
      <c r="A105" s="341" t="s">
        <v>330</v>
      </c>
      <c r="B105" s="1125" t="s">
        <v>84</v>
      </c>
      <c r="C105" s="1126"/>
      <c r="D105" s="342" t="s">
        <v>534</v>
      </c>
      <c r="E105" s="343" t="s">
        <v>543</v>
      </c>
      <c r="F105" s="1061" t="s">
        <v>849</v>
      </c>
      <c r="G105" s="1062"/>
      <c r="H105" s="1250" t="s">
        <v>1814</v>
      </c>
      <c r="I105" s="1251"/>
      <c r="J105" s="1252"/>
      <c r="K105" s="478"/>
      <c r="L105" s="478"/>
      <c r="M105" s="476"/>
      <c r="N105" s="322">
        <v>7354000</v>
      </c>
      <c r="O105" s="322"/>
      <c r="P105" s="642" t="s">
        <v>111</v>
      </c>
      <c r="Q105" s="643"/>
      <c r="R105" s="644"/>
      <c r="S105" s="95" t="s">
        <v>155</v>
      </c>
      <c r="T105" s="82" t="s">
        <v>58</v>
      </c>
      <c r="U105" s="337">
        <v>1</v>
      </c>
      <c r="V105" s="472">
        <v>1</v>
      </c>
      <c r="W105" s="472">
        <f t="shared" ref="W105" si="82">O105/N105</f>
        <v>0</v>
      </c>
      <c r="X105" s="566">
        <f t="shared" si="61"/>
        <v>0</v>
      </c>
      <c r="Y105" s="537">
        <f t="shared" ref="Y105" si="83">X105</f>
        <v>0</v>
      </c>
      <c r="AA105" s="413">
        <v>0</v>
      </c>
      <c r="AB105" s="413">
        <v>0</v>
      </c>
      <c r="AC105" s="473">
        <v>0</v>
      </c>
      <c r="AD105" s="537">
        <f t="shared" ref="AD105" si="84">AC105</f>
        <v>0</v>
      </c>
      <c r="AE105" s="413">
        <v>0</v>
      </c>
      <c r="AF105" s="413">
        <v>0</v>
      </c>
      <c r="AG105" s="566">
        <v>0</v>
      </c>
      <c r="AH105" s="537">
        <f t="shared" ref="AH105" si="85">AG105</f>
        <v>0</v>
      </c>
      <c r="AI105" s="413">
        <v>0</v>
      </c>
      <c r="AJ105" s="413">
        <f t="shared" ref="AJ105" si="86">W105</f>
        <v>0</v>
      </c>
      <c r="AK105" s="566">
        <v>0</v>
      </c>
      <c r="AL105" s="537">
        <f t="shared" ref="AL105" si="87">AK105</f>
        <v>0</v>
      </c>
      <c r="AM105" s="534">
        <v>0</v>
      </c>
      <c r="AN105" s="534">
        <v>0</v>
      </c>
      <c r="AO105" s="460">
        <v>0</v>
      </c>
      <c r="AP105" s="537">
        <f t="shared" ref="AP105" si="88">AO105</f>
        <v>0</v>
      </c>
    </row>
    <row r="106" spans="1:42" s="49" customFormat="1" ht="136.5" customHeight="1">
      <c r="A106" s="341" t="s">
        <v>330</v>
      </c>
      <c r="B106" s="1125" t="s">
        <v>84</v>
      </c>
      <c r="C106" s="1126"/>
      <c r="D106" s="342" t="s">
        <v>534</v>
      </c>
      <c r="E106" s="343" t="s">
        <v>543</v>
      </c>
      <c r="F106" s="1061" t="s">
        <v>849</v>
      </c>
      <c r="G106" s="1062"/>
      <c r="H106" s="1250" t="s">
        <v>852</v>
      </c>
      <c r="I106" s="1251"/>
      <c r="J106" s="1252"/>
      <c r="K106" s="478" t="d">
        <v>2019-01-15</v>
      </c>
      <c r="L106" s="478" t="d">
        <v>2019-01-28</v>
      </c>
      <c r="M106" s="476" t="s">
        <v>1196</v>
      </c>
      <c r="N106" s="322">
        <v>66385000</v>
      </c>
      <c r="O106" s="322">
        <v>66385000</v>
      </c>
      <c r="P106" s="642" t="s">
        <v>111</v>
      </c>
      <c r="Q106" s="643"/>
      <c r="R106" s="644"/>
      <c r="S106" s="95" t="s">
        <v>155</v>
      </c>
      <c r="T106" s="82" t="s">
        <v>58</v>
      </c>
      <c r="U106" s="337">
        <v>1</v>
      </c>
      <c r="V106" s="472">
        <v>1</v>
      </c>
      <c r="W106" s="472">
        <f t="shared" ref="W106:W108" si="89">O106/N106</f>
        <v>1</v>
      </c>
      <c r="X106" s="566">
        <f t="shared" si="61"/>
        <v>1</v>
      </c>
      <c r="Y106" s="537">
        <f t="shared" ref="Y106:Y108" si="90">X106</f>
        <v>1</v>
      </c>
      <c r="AA106" s="413">
        <f t="shared" ref="AA106:AA107" si="91">V106</f>
        <v>1</v>
      </c>
      <c r="AB106" s="413">
        <f t="shared" ref="AB106:AB107" si="92">W106</f>
        <v>1</v>
      </c>
      <c r="AC106" s="566">
        <f t="shared" si="81"/>
        <v>1</v>
      </c>
      <c r="AD106" s="537">
        <f t="shared" ref="AD106:AD108" si="93">AC106</f>
        <v>1</v>
      </c>
      <c r="AE106" s="534">
        <v>0</v>
      </c>
      <c r="AF106" s="534">
        <v>0</v>
      </c>
      <c r="AG106" s="460">
        <v>0</v>
      </c>
      <c r="AH106" s="537">
        <f t="shared" ref="AH106:AH108" si="94">AG106</f>
        <v>0</v>
      </c>
      <c r="AI106" s="534">
        <v>0</v>
      </c>
      <c r="AJ106" s="534">
        <v>0</v>
      </c>
      <c r="AK106" s="460">
        <v>0</v>
      </c>
      <c r="AL106" s="537">
        <f t="shared" ref="AL106:AL108" si="95">AK106</f>
        <v>0</v>
      </c>
      <c r="AM106" s="534">
        <v>0</v>
      </c>
      <c r="AN106" s="534">
        <v>0</v>
      </c>
      <c r="AO106" s="460">
        <v>0</v>
      </c>
      <c r="AP106" s="537">
        <f t="shared" ref="AP106:AP108" si="96">AO106</f>
        <v>0</v>
      </c>
    </row>
    <row r="107" spans="1:42" s="49" customFormat="1" ht="136.5" customHeight="1">
      <c r="A107" s="341" t="s">
        <v>330</v>
      </c>
      <c r="B107" s="1125" t="s">
        <v>84</v>
      </c>
      <c r="C107" s="1126"/>
      <c r="D107" s="342" t="s">
        <v>534</v>
      </c>
      <c r="E107" s="343" t="s">
        <v>543</v>
      </c>
      <c r="F107" s="1061" t="s">
        <v>849</v>
      </c>
      <c r="G107" s="1062"/>
      <c r="H107" s="1250" t="s">
        <v>853</v>
      </c>
      <c r="I107" s="1251"/>
      <c r="J107" s="1252"/>
      <c r="K107" s="478" t="d">
        <v>2018-01-15</v>
      </c>
      <c r="L107" s="478" t="d">
        <v>2019-01-24</v>
      </c>
      <c r="M107" s="476" t="s">
        <v>1816</v>
      </c>
      <c r="N107" s="322">
        <v>19711066</v>
      </c>
      <c r="O107" s="322">
        <f>66374000-46662934</f>
        <v>19711066</v>
      </c>
      <c r="P107" s="642" t="s">
        <v>111</v>
      </c>
      <c r="Q107" s="643"/>
      <c r="R107" s="644"/>
      <c r="S107" s="95" t="s">
        <v>155</v>
      </c>
      <c r="T107" s="82" t="s">
        <v>58</v>
      </c>
      <c r="U107" s="337">
        <v>1</v>
      </c>
      <c r="V107" s="472">
        <v>1</v>
      </c>
      <c r="W107" s="472">
        <f t="shared" si="89"/>
        <v>1</v>
      </c>
      <c r="X107" s="566">
        <f t="shared" si="61"/>
        <v>1</v>
      </c>
      <c r="Y107" s="537">
        <f t="shared" si="90"/>
        <v>1</v>
      </c>
      <c r="AA107" s="413">
        <f t="shared" si="91"/>
        <v>1</v>
      </c>
      <c r="AB107" s="413">
        <f t="shared" si="92"/>
        <v>1</v>
      </c>
      <c r="AC107" s="566">
        <f t="shared" si="81"/>
        <v>1</v>
      </c>
      <c r="AD107" s="537">
        <f t="shared" si="93"/>
        <v>1</v>
      </c>
      <c r="AE107" s="534">
        <v>0</v>
      </c>
      <c r="AF107" s="534">
        <v>0</v>
      </c>
      <c r="AG107" s="460">
        <v>0</v>
      </c>
      <c r="AH107" s="537">
        <f t="shared" si="94"/>
        <v>0</v>
      </c>
      <c r="AI107" s="534">
        <v>0</v>
      </c>
      <c r="AJ107" s="534">
        <v>0</v>
      </c>
      <c r="AK107" s="460">
        <v>0</v>
      </c>
      <c r="AL107" s="537">
        <f t="shared" si="95"/>
        <v>0</v>
      </c>
      <c r="AM107" s="534">
        <v>0</v>
      </c>
      <c r="AN107" s="534">
        <v>0</v>
      </c>
      <c r="AO107" s="460">
        <v>0</v>
      </c>
      <c r="AP107" s="537">
        <f t="shared" si="96"/>
        <v>0</v>
      </c>
    </row>
    <row r="108" spans="1:42" s="49" customFormat="1" ht="136.5" customHeight="1">
      <c r="A108" s="341" t="s">
        <v>330</v>
      </c>
      <c r="B108" s="1125" t="s">
        <v>84</v>
      </c>
      <c r="C108" s="1126"/>
      <c r="D108" s="342" t="s">
        <v>534</v>
      </c>
      <c r="E108" s="343" t="s">
        <v>543</v>
      </c>
      <c r="F108" s="1061" t="s">
        <v>849</v>
      </c>
      <c r="G108" s="1062"/>
      <c r="H108" s="1250" t="s">
        <v>1815</v>
      </c>
      <c r="I108" s="1251"/>
      <c r="J108" s="1252"/>
      <c r="K108" s="478"/>
      <c r="L108" s="478" t="d">
        <v>2019-06-20</v>
      </c>
      <c r="M108" s="476" t="s">
        <v>1817</v>
      </c>
      <c r="N108" s="322">
        <v>42389000</v>
      </c>
      <c r="O108" s="322">
        <v>42389000</v>
      </c>
      <c r="P108" s="642" t="s">
        <v>111</v>
      </c>
      <c r="Q108" s="643"/>
      <c r="R108" s="644"/>
      <c r="S108" s="95" t="s">
        <v>155</v>
      </c>
      <c r="T108" s="82" t="s">
        <v>58</v>
      </c>
      <c r="U108" s="337">
        <v>1</v>
      </c>
      <c r="V108" s="472">
        <v>1</v>
      </c>
      <c r="W108" s="472">
        <f t="shared" si="89"/>
        <v>1</v>
      </c>
      <c r="X108" s="566">
        <f t="shared" ref="X108" si="97">W108/V108</f>
        <v>1</v>
      </c>
      <c r="Y108" s="537">
        <f t="shared" si="90"/>
        <v>1</v>
      </c>
      <c r="AA108" s="413">
        <v>0</v>
      </c>
      <c r="AB108" s="413">
        <v>0</v>
      </c>
      <c r="AC108" s="473">
        <v>0</v>
      </c>
      <c r="AD108" s="537">
        <f t="shared" si="93"/>
        <v>0</v>
      </c>
      <c r="AE108" s="413">
        <f>V108</f>
        <v>1</v>
      </c>
      <c r="AF108" s="413">
        <f>W108</f>
        <v>1</v>
      </c>
      <c r="AG108" s="566">
        <f t="shared" ref="AG108" si="98">AF108/AE108</f>
        <v>1</v>
      </c>
      <c r="AH108" s="537">
        <f t="shared" si="94"/>
        <v>1</v>
      </c>
      <c r="AI108" s="413">
        <v>0</v>
      </c>
      <c r="AJ108" s="413">
        <f t="shared" ref="AJ108" si="99">W108</f>
        <v>1</v>
      </c>
      <c r="AK108" s="566">
        <v>0</v>
      </c>
      <c r="AL108" s="537">
        <f t="shared" si="95"/>
        <v>0</v>
      </c>
      <c r="AM108" s="534">
        <v>0</v>
      </c>
      <c r="AN108" s="534">
        <v>0</v>
      </c>
      <c r="AO108" s="460">
        <v>0</v>
      </c>
      <c r="AP108" s="537">
        <f t="shared" si="96"/>
        <v>0</v>
      </c>
    </row>
    <row r="109" spans="1:42" s="49" customFormat="1" ht="136.5" customHeight="1">
      <c r="A109" s="341" t="s">
        <v>330</v>
      </c>
      <c r="B109" s="1125" t="s">
        <v>84</v>
      </c>
      <c r="C109" s="1126"/>
      <c r="D109" s="342" t="s">
        <v>534</v>
      </c>
      <c r="E109" s="343" t="s">
        <v>543</v>
      </c>
      <c r="F109" s="1061" t="s">
        <v>849</v>
      </c>
      <c r="G109" s="1062"/>
      <c r="H109" s="1250" t="s">
        <v>1631</v>
      </c>
      <c r="I109" s="1251"/>
      <c r="J109" s="1252"/>
      <c r="K109" s="478"/>
      <c r="L109" s="478"/>
      <c r="M109" s="476"/>
      <c r="N109" s="322">
        <v>4273934</v>
      </c>
      <c r="O109" s="322"/>
      <c r="P109" s="642" t="s">
        <v>111</v>
      </c>
      <c r="Q109" s="643"/>
      <c r="R109" s="644"/>
      <c r="S109" s="95" t="s">
        <v>155</v>
      </c>
      <c r="T109" s="82" t="s">
        <v>58</v>
      </c>
      <c r="U109" s="337">
        <v>1</v>
      </c>
      <c r="V109" s="472">
        <v>1</v>
      </c>
      <c r="W109" s="472">
        <f t="shared" ref="W109" si="100">O109/N109</f>
        <v>0</v>
      </c>
      <c r="X109" s="566">
        <f t="shared" ref="X109" si="101">W109/V109</f>
        <v>0</v>
      </c>
      <c r="Y109" s="537">
        <f t="shared" ref="Y109" si="102">X109</f>
        <v>0</v>
      </c>
      <c r="AA109" s="413">
        <v>0</v>
      </c>
      <c r="AB109" s="413">
        <v>0</v>
      </c>
      <c r="AC109" s="473">
        <v>0</v>
      </c>
      <c r="AD109" s="537">
        <f t="shared" ref="AD109" si="103">AC109</f>
        <v>0</v>
      </c>
      <c r="AE109" s="413">
        <v>0</v>
      </c>
      <c r="AF109" s="413">
        <v>0</v>
      </c>
      <c r="AG109" s="566">
        <v>0</v>
      </c>
      <c r="AH109" s="537">
        <f t="shared" ref="AH109" si="104">AG109</f>
        <v>0</v>
      </c>
      <c r="AI109" s="413">
        <v>0</v>
      </c>
      <c r="AJ109" s="413">
        <f t="shared" ref="AJ109" si="105">W109</f>
        <v>0</v>
      </c>
      <c r="AK109" s="566">
        <v>0</v>
      </c>
      <c r="AL109" s="537">
        <f t="shared" ref="AL109" si="106">AK109</f>
        <v>0</v>
      </c>
      <c r="AM109" s="534">
        <v>0</v>
      </c>
      <c r="AN109" s="534">
        <v>0</v>
      </c>
      <c r="AO109" s="460">
        <v>0</v>
      </c>
      <c r="AP109" s="537">
        <f t="shared" ref="AP109" si="107">AO109</f>
        <v>0</v>
      </c>
    </row>
    <row r="110" spans="1:42" s="49" customFormat="1" ht="169.5" customHeight="1">
      <c r="A110" s="341" t="s">
        <v>330</v>
      </c>
      <c r="B110" s="1125" t="s">
        <v>84</v>
      </c>
      <c r="C110" s="1126"/>
      <c r="D110" s="342" t="s">
        <v>534</v>
      </c>
      <c r="E110" s="343" t="s">
        <v>543</v>
      </c>
      <c r="F110" s="1061" t="s">
        <v>849</v>
      </c>
      <c r="G110" s="1062"/>
      <c r="H110" s="1250" t="s">
        <v>851</v>
      </c>
      <c r="I110" s="1251"/>
      <c r="J110" s="1252"/>
      <c r="K110" s="478" t="d">
        <v>2019-01-15</v>
      </c>
      <c r="L110" s="478" t="d">
        <v>2019-01-24</v>
      </c>
      <c r="M110" s="476" t="s">
        <v>1195</v>
      </c>
      <c r="N110" s="322">
        <v>73540000</v>
      </c>
      <c r="O110" s="322">
        <v>73540000</v>
      </c>
      <c r="P110" s="642" t="s">
        <v>111</v>
      </c>
      <c r="Q110" s="643"/>
      <c r="R110" s="644"/>
      <c r="S110" s="95" t="s">
        <v>155</v>
      </c>
      <c r="T110" s="82" t="s">
        <v>58</v>
      </c>
      <c r="U110" s="337">
        <v>1</v>
      </c>
      <c r="V110" s="472">
        <v>1</v>
      </c>
      <c r="W110" s="472">
        <f t="shared" ref="W110:W115" si="108">O110/N110</f>
        <v>1</v>
      </c>
      <c r="X110" s="473">
        <f t="shared" ref="X110:X115" si="109">W110/V110</f>
        <v>1</v>
      </c>
      <c r="Y110" s="387">
        <f t="shared" ref="Y110:Y115" si="110">X110</f>
        <v>1</v>
      </c>
      <c r="AA110" s="413">
        <f t="shared" ref="AA110:AA115" si="111">V110</f>
        <v>1</v>
      </c>
      <c r="AB110" s="413">
        <f t="shared" ref="AB110:AB115" si="112">W110</f>
        <v>1</v>
      </c>
      <c r="AC110" s="473">
        <f t="shared" ref="AC110:AC115" si="113">AB110/AA110</f>
        <v>1</v>
      </c>
      <c r="AD110" s="387">
        <f t="shared" ref="AD110:AD115" si="114">AC110</f>
        <v>1</v>
      </c>
      <c r="AE110" s="385">
        <v>0</v>
      </c>
      <c r="AF110" s="385">
        <v>0</v>
      </c>
      <c r="AG110" s="386">
        <v>0</v>
      </c>
      <c r="AH110" s="387">
        <f t="shared" ref="AH110:AH115" si="115">AG110</f>
        <v>0</v>
      </c>
      <c r="AI110" s="385">
        <v>0</v>
      </c>
      <c r="AJ110" s="385">
        <v>0</v>
      </c>
      <c r="AK110" s="386">
        <v>0</v>
      </c>
      <c r="AL110" s="387">
        <f t="shared" ref="AL110:AL115" si="116">AK110</f>
        <v>0</v>
      </c>
      <c r="AM110" s="385">
        <v>0</v>
      </c>
      <c r="AN110" s="385">
        <v>0</v>
      </c>
      <c r="AO110" s="386">
        <v>0</v>
      </c>
      <c r="AP110" s="387">
        <f t="shared" ref="AP110:AP115" si="117">AO110</f>
        <v>0</v>
      </c>
    </row>
    <row r="111" spans="1:42" s="49" customFormat="1" ht="169.5" customHeight="1">
      <c r="A111" s="341" t="s">
        <v>330</v>
      </c>
      <c r="B111" s="1125" t="s">
        <v>84</v>
      </c>
      <c r="C111" s="1126"/>
      <c r="D111" s="342" t="s">
        <v>534</v>
      </c>
      <c r="E111" s="343" t="s">
        <v>543</v>
      </c>
      <c r="F111" s="1061" t="s">
        <v>849</v>
      </c>
      <c r="G111" s="1062"/>
      <c r="H111" s="1250" t="s">
        <v>852</v>
      </c>
      <c r="I111" s="1251"/>
      <c r="J111" s="1252"/>
      <c r="K111" s="478" t="d">
        <v>2019-01-15</v>
      </c>
      <c r="L111" s="478" t="d">
        <v>2019-01-28</v>
      </c>
      <c r="M111" s="476" t="s">
        <v>1196</v>
      </c>
      <c r="N111" s="322">
        <v>66385000</v>
      </c>
      <c r="O111" s="322">
        <v>66385000</v>
      </c>
      <c r="P111" s="642" t="s">
        <v>111</v>
      </c>
      <c r="Q111" s="643"/>
      <c r="R111" s="644"/>
      <c r="S111" s="95" t="s">
        <v>155</v>
      </c>
      <c r="T111" s="82" t="s">
        <v>58</v>
      </c>
      <c r="U111" s="337">
        <v>1</v>
      </c>
      <c r="V111" s="472">
        <v>1</v>
      </c>
      <c r="W111" s="472">
        <f t="shared" si="108"/>
        <v>1</v>
      </c>
      <c r="X111" s="473">
        <f t="shared" si="109"/>
        <v>1</v>
      </c>
      <c r="Y111" s="387">
        <f t="shared" si="110"/>
        <v>1</v>
      </c>
      <c r="AA111" s="413">
        <f t="shared" si="111"/>
        <v>1</v>
      </c>
      <c r="AB111" s="413">
        <f t="shared" si="112"/>
        <v>1</v>
      </c>
      <c r="AC111" s="473">
        <f t="shared" si="113"/>
        <v>1</v>
      </c>
      <c r="AD111" s="387">
        <f t="shared" si="114"/>
        <v>1</v>
      </c>
      <c r="AE111" s="385">
        <v>0</v>
      </c>
      <c r="AF111" s="385">
        <v>0</v>
      </c>
      <c r="AG111" s="386">
        <v>0</v>
      </c>
      <c r="AH111" s="387">
        <f t="shared" si="115"/>
        <v>0</v>
      </c>
      <c r="AI111" s="385">
        <v>0</v>
      </c>
      <c r="AJ111" s="385">
        <v>0</v>
      </c>
      <c r="AK111" s="386">
        <v>0</v>
      </c>
      <c r="AL111" s="387">
        <f t="shared" si="116"/>
        <v>0</v>
      </c>
      <c r="AM111" s="385">
        <v>0</v>
      </c>
      <c r="AN111" s="385">
        <v>0</v>
      </c>
      <c r="AO111" s="386">
        <v>0</v>
      </c>
      <c r="AP111" s="387">
        <f t="shared" si="117"/>
        <v>0</v>
      </c>
    </row>
    <row r="112" spans="1:42" s="49" customFormat="1" ht="169.5" customHeight="1">
      <c r="A112" s="341" t="s">
        <v>330</v>
      </c>
      <c r="B112" s="1125" t="s">
        <v>84</v>
      </c>
      <c r="C112" s="1126"/>
      <c r="D112" s="342" t="s">
        <v>534</v>
      </c>
      <c r="E112" s="343" t="s">
        <v>543</v>
      </c>
      <c r="F112" s="1061" t="s">
        <v>849</v>
      </c>
      <c r="G112" s="1062"/>
      <c r="H112" s="1250" t="s">
        <v>853</v>
      </c>
      <c r="I112" s="1251"/>
      <c r="J112" s="1252"/>
      <c r="K112" s="478" t="d">
        <v>2018-01-15</v>
      </c>
      <c r="L112" s="478" t="d">
        <v>2019-01-24</v>
      </c>
      <c r="M112" s="476" t="s">
        <v>1197</v>
      </c>
      <c r="N112" s="322">
        <v>66374000</v>
      </c>
      <c r="O112" s="322">
        <v>66374000</v>
      </c>
      <c r="P112" s="642" t="s">
        <v>111</v>
      </c>
      <c r="Q112" s="643"/>
      <c r="R112" s="644"/>
      <c r="S112" s="95" t="s">
        <v>155</v>
      </c>
      <c r="T112" s="82" t="s">
        <v>58</v>
      </c>
      <c r="U112" s="337">
        <v>1</v>
      </c>
      <c r="V112" s="472">
        <v>1</v>
      </c>
      <c r="W112" s="472">
        <f t="shared" si="108"/>
        <v>1</v>
      </c>
      <c r="X112" s="473">
        <f t="shared" si="109"/>
        <v>1</v>
      </c>
      <c r="Y112" s="387">
        <f t="shared" si="110"/>
        <v>1</v>
      </c>
      <c r="AA112" s="413">
        <f t="shared" si="111"/>
        <v>1</v>
      </c>
      <c r="AB112" s="413">
        <f t="shared" si="112"/>
        <v>1</v>
      </c>
      <c r="AC112" s="473">
        <f t="shared" si="113"/>
        <v>1</v>
      </c>
      <c r="AD112" s="387">
        <f t="shared" si="114"/>
        <v>1</v>
      </c>
      <c r="AE112" s="385">
        <v>0</v>
      </c>
      <c r="AF112" s="385">
        <v>0</v>
      </c>
      <c r="AG112" s="386">
        <v>0</v>
      </c>
      <c r="AH112" s="387">
        <f t="shared" si="115"/>
        <v>0</v>
      </c>
      <c r="AI112" s="385">
        <v>0</v>
      </c>
      <c r="AJ112" s="385">
        <v>0</v>
      </c>
      <c r="AK112" s="386">
        <v>0</v>
      </c>
      <c r="AL112" s="387">
        <f t="shared" si="116"/>
        <v>0</v>
      </c>
      <c r="AM112" s="385">
        <v>0</v>
      </c>
      <c r="AN112" s="385">
        <v>0</v>
      </c>
      <c r="AO112" s="386">
        <v>0</v>
      </c>
      <c r="AP112" s="387">
        <f t="shared" si="117"/>
        <v>0</v>
      </c>
    </row>
    <row r="113" spans="1:42" s="49" customFormat="1" ht="270" customHeight="1">
      <c r="A113" s="341" t="s">
        <v>330</v>
      </c>
      <c r="B113" s="1249" t="s">
        <v>84</v>
      </c>
      <c r="C113" s="1063"/>
      <c r="D113" s="342" t="s">
        <v>531</v>
      </c>
      <c r="E113" s="343" t="s">
        <v>854</v>
      </c>
      <c r="F113" s="1061" t="s">
        <v>855</v>
      </c>
      <c r="G113" s="1062"/>
      <c r="H113" s="1250" t="s">
        <v>1818</v>
      </c>
      <c r="I113" s="1251"/>
      <c r="J113" s="1252"/>
      <c r="K113" s="478" t="d">
        <v>2019-02-05</v>
      </c>
      <c r="L113" s="478" t="d">
        <v>2019-02-08</v>
      </c>
      <c r="M113" s="476" t="s">
        <v>1198</v>
      </c>
      <c r="N113" s="565">
        <v>65124740</v>
      </c>
      <c r="O113" s="322">
        <v>65124740</v>
      </c>
      <c r="P113" s="642" t="s">
        <v>111</v>
      </c>
      <c r="Q113" s="643"/>
      <c r="R113" s="644"/>
      <c r="S113" s="95" t="s">
        <v>155</v>
      </c>
      <c r="T113" s="82" t="s">
        <v>58</v>
      </c>
      <c r="U113" s="337">
        <v>1</v>
      </c>
      <c r="V113" s="472">
        <v>1</v>
      </c>
      <c r="W113" s="472">
        <f t="shared" si="108"/>
        <v>1</v>
      </c>
      <c r="X113" s="473">
        <f t="shared" si="109"/>
        <v>1</v>
      </c>
      <c r="Y113" s="387">
        <f t="shared" si="110"/>
        <v>1</v>
      </c>
      <c r="AA113" s="413">
        <f t="shared" si="111"/>
        <v>1</v>
      </c>
      <c r="AB113" s="413">
        <f t="shared" si="112"/>
        <v>1</v>
      </c>
      <c r="AC113" s="473">
        <f t="shared" si="113"/>
        <v>1</v>
      </c>
      <c r="AD113" s="387">
        <f t="shared" si="114"/>
        <v>1</v>
      </c>
      <c r="AE113" s="385">
        <v>0</v>
      </c>
      <c r="AF113" s="385">
        <v>0</v>
      </c>
      <c r="AG113" s="386">
        <v>0</v>
      </c>
      <c r="AH113" s="387">
        <f t="shared" si="115"/>
        <v>0</v>
      </c>
      <c r="AI113" s="385">
        <v>0</v>
      </c>
      <c r="AJ113" s="385">
        <v>0</v>
      </c>
      <c r="AK113" s="386">
        <v>0</v>
      </c>
      <c r="AL113" s="387">
        <f t="shared" si="116"/>
        <v>0</v>
      </c>
      <c r="AM113" s="385">
        <v>0</v>
      </c>
      <c r="AN113" s="385">
        <v>0</v>
      </c>
      <c r="AO113" s="386">
        <v>0</v>
      </c>
      <c r="AP113" s="387">
        <f t="shared" si="117"/>
        <v>0</v>
      </c>
    </row>
    <row r="114" spans="1:42" s="49" customFormat="1" ht="190.5" customHeight="1">
      <c r="A114" s="341" t="s">
        <v>330</v>
      </c>
      <c r="B114" s="1249" t="s">
        <v>84</v>
      </c>
      <c r="C114" s="1063"/>
      <c r="D114" s="342" t="s">
        <v>531</v>
      </c>
      <c r="E114" s="343" t="s">
        <v>854</v>
      </c>
      <c r="F114" s="1061" t="s">
        <v>855</v>
      </c>
      <c r="G114" s="1062"/>
      <c r="H114" s="1250" t="s">
        <v>1819</v>
      </c>
      <c r="I114" s="1251"/>
      <c r="J114" s="1252"/>
      <c r="K114" s="478" t="d">
        <v>2019-07-31</v>
      </c>
      <c r="L114" s="478"/>
      <c r="M114" s="476"/>
      <c r="N114" s="565">
        <f>32562369</f>
        <v>32562369</v>
      </c>
      <c r="O114" s="322"/>
      <c r="P114" s="642" t="s">
        <v>111</v>
      </c>
      <c r="Q114" s="643"/>
      <c r="R114" s="644"/>
      <c r="S114" s="95" t="s">
        <v>155</v>
      </c>
      <c r="T114" s="82" t="s">
        <v>58</v>
      </c>
      <c r="U114" s="337">
        <v>1</v>
      </c>
      <c r="V114" s="472">
        <v>1</v>
      </c>
      <c r="W114" s="472">
        <f t="shared" ref="W114" si="118">O114/N114</f>
        <v>0</v>
      </c>
      <c r="X114" s="473">
        <f t="shared" ref="X114" si="119">W114/V114</f>
        <v>0</v>
      </c>
      <c r="Y114" s="537">
        <f t="shared" ref="Y114" si="120">X114</f>
        <v>0</v>
      </c>
      <c r="AA114" s="413">
        <v>0</v>
      </c>
      <c r="AB114" s="413">
        <f t="shared" ref="AB114" si="121">W114</f>
        <v>0</v>
      </c>
      <c r="AC114" s="473">
        <v>0</v>
      </c>
      <c r="AD114" s="537">
        <f t="shared" ref="AD114" si="122">AC114</f>
        <v>0</v>
      </c>
      <c r="AE114" s="534">
        <v>0</v>
      </c>
      <c r="AF114" s="534">
        <v>0</v>
      </c>
      <c r="AG114" s="460">
        <v>0</v>
      </c>
      <c r="AH114" s="537">
        <f t="shared" ref="AH114" si="123">AG114</f>
        <v>0</v>
      </c>
      <c r="AI114" s="413">
        <f>V114</f>
        <v>1</v>
      </c>
      <c r="AJ114" s="413">
        <f>W114</f>
        <v>0</v>
      </c>
      <c r="AK114" s="473">
        <v>0</v>
      </c>
      <c r="AL114" s="537">
        <f t="shared" ref="AL114" si="124">AK114</f>
        <v>0</v>
      </c>
      <c r="AM114" s="534">
        <v>0</v>
      </c>
      <c r="AN114" s="534">
        <v>0</v>
      </c>
      <c r="AO114" s="460">
        <v>0</v>
      </c>
      <c r="AP114" s="537">
        <f t="shared" ref="AP114" si="125">AO114</f>
        <v>0</v>
      </c>
    </row>
    <row r="115" spans="1:42" s="49" customFormat="1" ht="270.75" customHeight="1">
      <c r="A115" s="341" t="s">
        <v>330</v>
      </c>
      <c r="B115" s="1249" t="s">
        <v>84</v>
      </c>
      <c r="C115" s="1063"/>
      <c r="D115" s="342" t="s">
        <v>531</v>
      </c>
      <c r="E115" s="343" t="s">
        <v>854</v>
      </c>
      <c r="F115" s="1061" t="s">
        <v>855</v>
      </c>
      <c r="G115" s="1062"/>
      <c r="H115" s="1250" t="s">
        <v>856</v>
      </c>
      <c r="I115" s="1251"/>
      <c r="J115" s="1252"/>
      <c r="K115" s="478" t="d">
        <v>2019-01-15</v>
      </c>
      <c r="L115" s="478" t="d">
        <v>2019-01-24</v>
      </c>
      <c r="M115" s="477" t="s">
        <v>1199</v>
      </c>
      <c r="N115" s="565">
        <v>80883000</v>
      </c>
      <c r="O115" s="322">
        <v>80883000</v>
      </c>
      <c r="P115" s="642" t="s">
        <v>111</v>
      </c>
      <c r="Q115" s="643"/>
      <c r="R115" s="644"/>
      <c r="S115" s="95" t="s">
        <v>155</v>
      </c>
      <c r="T115" s="82" t="s">
        <v>58</v>
      </c>
      <c r="U115" s="337">
        <v>1</v>
      </c>
      <c r="V115" s="472">
        <v>1</v>
      </c>
      <c r="W115" s="472">
        <f t="shared" si="108"/>
        <v>1</v>
      </c>
      <c r="X115" s="473">
        <f t="shared" si="109"/>
        <v>1</v>
      </c>
      <c r="Y115" s="387">
        <f t="shared" si="110"/>
        <v>1</v>
      </c>
      <c r="AA115" s="413">
        <f t="shared" si="111"/>
        <v>1</v>
      </c>
      <c r="AB115" s="413">
        <f t="shared" si="112"/>
        <v>1</v>
      </c>
      <c r="AC115" s="473">
        <f t="shared" si="113"/>
        <v>1</v>
      </c>
      <c r="AD115" s="387">
        <f t="shared" si="114"/>
        <v>1</v>
      </c>
      <c r="AE115" s="385">
        <v>0</v>
      </c>
      <c r="AF115" s="385">
        <v>0</v>
      </c>
      <c r="AG115" s="386">
        <v>0</v>
      </c>
      <c r="AH115" s="387">
        <f t="shared" si="115"/>
        <v>0</v>
      </c>
      <c r="AI115" s="385">
        <v>0</v>
      </c>
      <c r="AJ115" s="385">
        <v>0</v>
      </c>
      <c r="AK115" s="386">
        <v>0</v>
      </c>
      <c r="AL115" s="387">
        <f t="shared" si="116"/>
        <v>0</v>
      </c>
      <c r="AM115" s="385">
        <v>0</v>
      </c>
      <c r="AN115" s="385">
        <v>0</v>
      </c>
      <c r="AO115" s="386">
        <v>0</v>
      </c>
      <c r="AP115" s="387">
        <f t="shared" si="117"/>
        <v>0</v>
      </c>
    </row>
    <row r="116" spans="1:42" s="49" customFormat="1" ht="270.75" customHeight="1">
      <c r="A116" s="341" t="s">
        <v>330</v>
      </c>
      <c r="B116" s="1125" t="s">
        <v>84</v>
      </c>
      <c r="C116" s="1126"/>
      <c r="D116" s="342" t="s">
        <v>552</v>
      </c>
      <c r="E116" s="343" t="s">
        <v>551</v>
      </c>
      <c r="F116" s="1061" t="s">
        <v>857</v>
      </c>
      <c r="G116" s="1062"/>
      <c r="H116" s="1250" t="s">
        <v>553</v>
      </c>
      <c r="I116" s="1251"/>
      <c r="J116" s="1252"/>
      <c r="K116" s="478" t="d">
        <v>2019-02-05</v>
      </c>
      <c r="L116" s="478" t="d">
        <v>2019-03-20</v>
      </c>
      <c r="M116" s="476" t="s">
        <v>1203</v>
      </c>
      <c r="N116" s="322">
        <v>72414187</v>
      </c>
      <c r="O116" s="322">
        <v>72414187</v>
      </c>
      <c r="P116" s="642" t="s">
        <v>111</v>
      </c>
      <c r="Q116" s="643"/>
      <c r="R116" s="644"/>
      <c r="S116" s="95" t="s">
        <v>155</v>
      </c>
      <c r="T116" s="82" t="s">
        <v>58</v>
      </c>
      <c r="U116" s="337">
        <v>1</v>
      </c>
      <c r="V116" s="472">
        <v>1</v>
      </c>
      <c r="W116" s="472">
        <f t="shared" ref="W116" si="126">O116/N116</f>
        <v>1</v>
      </c>
      <c r="X116" s="473">
        <f t="shared" ref="X116" si="127">W116/V116</f>
        <v>1</v>
      </c>
      <c r="Y116" s="537">
        <f t="shared" ref="Y116" si="128">X116</f>
        <v>1</v>
      </c>
      <c r="AA116" s="413">
        <f t="shared" ref="AA116" si="129">V116</f>
        <v>1</v>
      </c>
      <c r="AB116" s="413">
        <f t="shared" ref="AB116" si="130">W116</f>
        <v>1</v>
      </c>
      <c r="AC116" s="473">
        <f t="shared" ref="AC116" si="131">AB116/AA116</f>
        <v>1</v>
      </c>
      <c r="AD116" s="537">
        <f t="shared" ref="AD116" si="132">AC116</f>
        <v>1</v>
      </c>
      <c r="AE116" s="534">
        <v>0</v>
      </c>
      <c r="AF116" s="534">
        <v>0</v>
      </c>
      <c r="AG116" s="460">
        <v>0</v>
      </c>
      <c r="AH116" s="537">
        <f t="shared" ref="AH116" si="133">AG116</f>
        <v>0</v>
      </c>
      <c r="AI116" s="534">
        <v>0</v>
      </c>
      <c r="AJ116" s="534">
        <v>0</v>
      </c>
      <c r="AK116" s="460">
        <v>0</v>
      </c>
      <c r="AL116" s="537">
        <f t="shared" ref="AL116" si="134">AK116</f>
        <v>0</v>
      </c>
      <c r="AM116" s="534">
        <v>0</v>
      </c>
      <c r="AN116" s="534">
        <v>0</v>
      </c>
      <c r="AO116" s="460">
        <v>0</v>
      </c>
      <c r="AP116" s="537">
        <f t="shared" ref="AP116" si="135">AO116</f>
        <v>0</v>
      </c>
    </row>
    <row r="117" spans="1:42" s="49" customFormat="1" ht="270.75" customHeight="1">
      <c r="A117" s="341" t="s">
        <v>330</v>
      </c>
      <c r="B117" s="1125" t="s">
        <v>84</v>
      </c>
      <c r="C117" s="1126"/>
      <c r="D117" s="342" t="s">
        <v>552</v>
      </c>
      <c r="E117" s="343" t="s">
        <v>551</v>
      </c>
      <c r="F117" s="1061" t="s">
        <v>857</v>
      </c>
      <c r="G117" s="1062"/>
      <c r="H117" s="1250" t="s">
        <v>553</v>
      </c>
      <c r="I117" s="1251"/>
      <c r="J117" s="1252"/>
      <c r="K117" s="478" t="d">
        <v>2019-02-05</v>
      </c>
      <c r="L117" s="478" t="d">
        <v>2019-03-29</v>
      </c>
      <c r="M117" s="476" t="s">
        <v>1828</v>
      </c>
      <c r="N117" s="322">
        <v>38121320</v>
      </c>
      <c r="O117" s="322">
        <v>38121320</v>
      </c>
      <c r="P117" s="642" t="s">
        <v>111</v>
      </c>
      <c r="Q117" s="643"/>
      <c r="R117" s="644"/>
      <c r="S117" s="95" t="s">
        <v>155</v>
      </c>
      <c r="T117" s="82" t="s">
        <v>58</v>
      </c>
      <c r="U117" s="337">
        <v>1</v>
      </c>
      <c r="V117" s="472">
        <v>1</v>
      </c>
      <c r="W117" s="472">
        <f t="shared" ref="W117:W121" si="136">O117/N117</f>
        <v>1</v>
      </c>
      <c r="X117" s="473">
        <f t="shared" ref="X117:X121" si="137">W117/V117</f>
        <v>1</v>
      </c>
      <c r="Y117" s="537">
        <f t="shared" ref="Y117:Y121" si="138">X117</f>
        <v>1</v>
      </c>
      <c r="AA117" s="413">
        <f t="shared" ref="AA117:AA119" si="139">V117</f>
        <v>1</v>
      </c>
      <c r="AB117" s="413">
        <f t="shared" ref="AB117:AB119" si="140">W117</f>
        <v>1</v>
      </c>
      <c r="AC117" s="473">
        <f t="shared" ref="AC117:AC119" si="141">AB117/AA117</f>
        <v>1</v>
      </c>
      <c r="AD117" s="537">
        <f t="shared" ref="AD117:AD121" si="142">AC117</f>
        <v>1</v>
      </c>
      <c r="AE117" s="534">
        <v>0</v>
      </c>
      <c r="AF117" s="534">
        <v>0</v>
      </c>
      <c r="AG117" s="460">
        <v>0</v>
      </c>
      <c r="AH117" s="537">
        <f t="shared" ref="AH117:AH121" si="143">AG117</f>
        <v>0</v>
      </c>
      <c r="AI117" s="534">
        <v>0</v>
      </c>
      <c r="AJ117" s="534">
        <v>0</v>
      </c>
      <c r="AK117" s="460">
        <v>0</v>
      </c>
      <c r="AL117" s="537">
        <f t="shared" ref="AL117:AL121" si="144">AK117</f>
        <v>0</v>
      </c>
      <c r="AM117" s="534">
        <v>0</v>
      </c>
      <c r="AN117" s="534">
        <v>0</v>
      </c>
      <c r="AO117" s="460">
        <v>0</v>
      </c>
      <c r="AP117" s="537">
        <f t="shared" ref="AP117:AP121" si="145">AO117</f>
        <v>0</v>
      </c>
    </row>
    <row r="118" spans="1:42" s="49" customFormat="1" ht="270.75" customHeight="1">
      <c r="A118" s="341" t="s">
        <v>330</v>
      </c>
      <c r="B118" s="1125" t="s">
        <v>84</v>
      </c>
      <c r="C118" s="1126"/>
      <c r="D118" s="342" t="s">
        <v>552</v>
      </c>
      <c r="E118" s="343" t="s">
        <v>551</v>
      </c>
      <c r="F118" s="1061" t="s">
        <v>857</v>
      </c>
      <c r="G118" s="1062"/>
      <c r="H118" s="1250" t="s">
        <v>553</v>
      </c>
      <c r="I118" s="1251"/>
      <c r="J118" s="1252"/>
      <c r="K118" s="478" t="d">
        <v>2019-02-05</v>
      </c>
      <c r="L118" s="478" t="d">
        <v>2019-03-29</v>
      </c>
      <c r="M118" s="476" t="s">
        <v>1829</v>
      </c>
      <c r="N118" s="322">
        <v>67193629</v>
      </c>
      <c r="O118" s="322">
        <v>67193629</v>
      </c>
      <c r="P118" s="642" t="s">
        <v>111</v>
      </c>
      <c r="Q118" s="643"/>
      <c r="R118" s="644"/>
      <c r="S118" s="95" t="s">
        <v>155</v>
      </c>
      <c r="T118" s="82" t="s">
        <v>58</v>
      </c>
      <c r="U118" s="337">
        <v>1</v>
      </c>
      <c r="V118" s="472">
        <v>1</v>
      </c>
      <c r="W118" s="472">
        <f t="shared" si="136"/>
        <v>1</v>
      </c>
      <c r="X118" s="473">
        <f t="shared" si="137"/>
        <v>1</v>
      </c>
      <c r="Y118" s="537">
        <f t="shared" si="138"/>
        <v>1</v>
      </c>
      <c r="AA118" s="413">
        <f t="shared" si="139"/>
        <v>1</v>
      </c>
      <c r="AB118" s="413">
        <f t="shared" si="140"/>
        <v>1</v>
      </c>
      <c r="AC118" s="473">
        <f t="shared" si="141"/>
        <v>1</v>
      </c>
      <c r="AD118" s="537">
        <f t="shared" si="142"/>
        <v>1</v>
      </c>
      <c r="AE118" s="534">
        <v>0</v>
      </c>
      <c r="AF118" s="534">
        <v>0</v>
      </c>
      <c r="AG118" s="460">
        <v>0</v>
      </c>
      <c r="AH118" s="537">
        <f t="shared" si="143"/>
        <v>0</v>
      </c>
      <c r="AI118" s="534">
        <v>0</v>
      </c>
      <c r="AJ118" s="534">
        <v>0</v>
      </c>
      <c r="AK118" s="460">
        <v>0</v>
      </c>
      <c r="AL118" s="537">
        <f t="shared" si="144"/>
        <v>0</v>
      </c>
      <c r="AM118" s="534">
        <v>0</v>
      </c>
      <c r="AN118" s="534">
        <v>0</v>
      </c>
      <c r="AO118" s="460">
        <v>0</v>
      </c>
      <c r="AP118" s="537">
        <f t="shared" si="145"/>
        <v>0</v>
      </c>
    </row>
    <row r="119" spans="1:42" s="49" customFormat="1" ht="270.75" customHeight="1">
      <c r="A119" s="341" t="s">
        <v>330</v>
      </c>
      <c r="B119" s="1125" t="s">
        <v>84</v>
      </c>
      <c r="C119" s="1126"/>
      <c r="D119" s="342" t="s">
        <v>552</v>
      </c>
      <c r="E119" s="343" t="s">
        <v>551</v>
      </c>
      <c r="F119" s="1061" t="s">
        <v>857</v>
      </c>
      <c r="G119" s="1062"/>
      <c r="H119" s="1250" t="s">
        <v>553</v>
      </c>
      <c r="I119" s="1251"/>
      <c r="J119" s="1252"/>
      <c r="K119" s="478" t="d">
        <v>2019-02-05</v>
      </c>
      <c r="L119" s="478" t="d">
        <v>2019-03-29</v>
      </c>
      <c r="M119" s="476" t="s">
        <v>1830</v>
      </c>
      <c r="N119" s="322">
        <v>25022300</v>
      </c>
      <c r="O119" s="322">
        <v>25022300</v>
      </c>
      <c r="P119" s="642" t="s">
        <v>111</v>
      </c>
      <c r="Q119" s="643"/>
      <c r="R119" s="644"/>
      <c r="S119" s="95" t="s">
        <v>155</v>
      </c>
      <c r="T119" s="82" t="s">
        <v>58</v>
      </c>
      <c r="U119" s="337">
        <v>1</v>
      </c>
      <c r="V119" s="472">
        <v>1</v>
      </c>
      <c r="W119" s="472">
        <f t="shared" si="136"/>
        <v>1</v>
      </c>
      <c r="X119" s="473">
        <f t="shared" si="137"/>
        <v>1</v>
      </c>
      <c r="Y119" s="537">
        <f t="shared" si="138"/>
        <v>1</v>
      </c>
      <c r="AA119" s="413">
        <f t="shared" si="139"/>
        <v>1</v>
      </c>
      <c r="AB119" s="413">
        <f t="shared" si="140"/>
        <v>1</v>
      </c>
      <c r="AC119" s="473">
        <f t="shared" si="141"/>
        <v>1</v>
      </c>
      <c r="AD119" s="537">
        <f t="shared" si="142"/>
        <v>1</v>
      </c>
      <c r="AE119" s="534">
        <v>0</v>
      </c>
      <c r="AF119" s="534">
        <v>0</v>
      </c>
      <c r="AG119" s="460">
        <v>0</v>
      </c>
      <c r="AH119" s="537">
        <f t="shared" si="143"/>
        <v>0</v>
      </c>
      <c r="AI119" s="534">
        <v>0</v>
      </c>
      <c r="AJ119" s="534">
        <v>0</v>
      </c>
      <c r="AK119" s="460">
        <v>0</v>
      </c>
      <c r="AL119" s="537">
        <f t="shared" si="144"/>
        <v>0</v>
      </c>
      <c r="AM119" s="534">
        <v>0</v>
      </c>
      <c r="AN119" s="534">
        <v>0</v>
      </c>
      <c r="AO119" s="460">
        <v>0</v>
      </c>
      <c r="AP119" s="537">
        <f t="shared" si="145"/>
        <v>0</v>
      </c>
    </row>
    <row r="120" spans="1:42" s="49" customFormat="1" ht="270.75" customHeight="1">
      <c r="A120" s="341" t="s">
        <v>330</v>
      </c>
      <c r="B120" s="1125" t="s">
        <v>84</v>
      </c>
      <c r="C120" s="1126"/>
      <c r="D120" s="342" t="s">
        <v>552</v>
      </c>
      <c r="E120" s="343" t="s">
        <v>551</v>
      </c>
      <c r="F120" s="1061" t="s">
        <v>857</v>
      </c>
      <c r="G120" s="1062"/>
      <c r="H120" s="1250" t="s">
        <v>553</v>
      </c>
      <c r="I120" s="1251"/>
      <c r="J120" s="1252"/>
      <c r="K120" s="478" t="d">
        <v>2019-02-05</v>
      </c>
      <c r="L120" s="478" t="d">
        <v>2019-04-01</v>
      </c>
      <c r="M120" s="476" t="s">
        <v>1831</v>
      </c>
      <c r="N120" s="322">
        <v>67295000</v>
      </c>
      <c r="O120" s="322">
        <v>67295000</v>
      </c>
      <c r="P120" s="642" t="s">
        <v>111</v>
      </c>
      <c r="Q120" s="643"/>
      <c r="R120" s="644"/>
      <c r="S120" s="95" t="s">
        <v>155</v>
      </c>
      <c r="T120" s="82" t="s">
        <v>58</v>
      </c>
      <c r="U120" s="337">
        <v>1</v>
      </c>
      <c r="V120" s="472">
        <v>1</v>
      </c>
      <c r="W120" s="472">
        <f t="shared" si="136"/>
        <v>1</v>
      </c>
      <c r="X120" s="473">
        <f t="shared" si="137"/>
        <v>1</v>
      </c>
      <c r="Y120" s="537">
        <f t="shared" si="138"/>
        <v>1</v>
      </c>
      <c r="AA120" s="413">
        <v>0</v>
      </c>
      <c r="AB120" s="413">
        <v>0</v>
      </c>
      <c r="AC120" s="473">
        <v>0</v>
      </c>
      <c r="AD120" s="537">
        <f t="shared" si="142"/>
        <v>0</v>
      </c>
      <c r="AE120" s="413">
        <f>V120</f>
        <v>1</v>
      </c>
      <c r="AF120" s="413">
        <f>W120</f>
        <v>1</v>
      </c>
      <c r="AG120" s="473">
        <f t="shared" ref="AG120:AG121" si="146">AF120/AE120</f>
        <v>1</v>
      </c>
      <c r="AH120" s="537">
        <f t="shared" si="143"/>
        <v>1</v>
      </c>
      <c r="AI120" s="534">
        <v>0</v>
      </c>
      <c r="AJ120" s="534">
        <v>0</v>
      </c>
      <c r="AK120" s="460">
        <v>0</v>
      </c>
      <c r="AL120" s="537">
        <f t="shared" si="144"/>
        <v>0</v>
      </c>
      <c r="AM120" s="534">
        <v>0</v>
      </c>
      <c r="AN120" s="534">
        <v>0</v>
      </c>
      <c r="AO120" s="460">
        <v>0</v>
      </c>
      <c r="AP120" s="537">
        <f t="shared" si="145"/>
        <v>0</v>
      </c>
    </row>
    <row r="121" spans="1:42" s="49" customFormat="1" ht="270.75" customHeight="1">
      <c r="A121" s="341" t="s">
        <v>330</v>
      </c>
      <c r="B121" s="1125" t="s">
        <v>84</v>
      </c>
      <c r="C121" s="1126"/>
      <c r="D121" s="342" t="s">
        <v>552</v>
      </c>
      <c r="E121" s="343" t="s">
        <v>551</v>
      </c>
      <c r="F121" s="1061" t="s">
        <v>857</v>
      </c>
      <c r="G121" s="1062"/>
      <c r="H121" s="1250" t="s">
        <v>553</v>
      </c>
      <c r="I121" s="1251"/>
      <c r="J121" s="1252"/>
      <c r="K121" s="478" t="d">
        <v>2019-02-05</v>
      </c>
      <c r="L121" s="478" t="d">
        <v>2019-04-08</v>
      </c>
      <c r="M121" s="476" t="s">
        <v>1832</v>
      </c>
      <c r="N121" s="322">
        <v>65677984</v>
      </c>
      <c r="O121" s="322">
        <v>65677984</v>
      </c>
      <c r="P121" s="642" t="s">
        <v>111</v>
      </c>
      <c r="Q121" s="643"/>
      <c r="R121" s="644"/>
      <c r="S121" s="95" t="s">
        <v>155</v>
      </c>
      <c r="T121" s="82" t="s">
        <v>58</v>
      </c>
      <c r="U121" s="337">
        <v>1</v>
      </c>
      <c r="V121" s="472">
        <v>1</v>
      </c>
      <c r="W121" s="472">
        <f t="shared" si="136"/>
        <v>1</v>
      </c>
      <c r="X121" s="473">
        <f t="shared" si="137"/>
        <v>1</v>
      </c>
      <c r="Y121" s="537">
        <f t="shared" si="138"/>
        <v>1</v>
      </c>
      <c r="AA121" s="413">
        <v>0</v>
      </c>
      <c r="AB121" s="413">
        <v>0</v>
      </c>
      <c r="AC121" s="473">
        <v>0</v>
      </c>
      <c r="AD121" s="537">
        <f t="shared" si="142"/>
        <v>0</v>
      </c>
      <c r="AE121" s="413">
        <f>V121</f>
        <v>1</v>
      </c>
      <c r="AF121" s="413">
        <f>W121</f>
        <v>1</v>
      </c>
      <c r="AG121" s="473">
        <f t="shared" si="146"/>
        <v>1</v>
      </c>
      <c r="AH121" s="537">
        <f t="shared" si="143"/>
        <v>1</v>
      </c>
      <c r="AI121" s="534">
        <v>0</v>
      </c>
      <c r="AJ121" s="534">
        <v>0</v>
      </c>
      <c r="AK121" s="460">
        <v>0</v>
      </c>
      <c r="AL121" s="537">
        <f t="shared" si="144"/>
        <v>0</v>
      </c>
      <c r="AM121" s="534">
        <v>0</v>
      </c>
      <c r="AN121" s="534">
        <v>0</v>
      </c>
      <c r="AO121" s="460">
        <v>0</v>
      </c>
      <c r="AP121" s="537">
        <f t="shared" si="145"/>
        <v>0</v>
      </c>
    </row>
    <row r="122" spans="1:42" s="49" customFormat="1" ht="270.75" customHeight="1">
      <c r="A122" s="341" t="s">
        <v>330</v>
      </c>
      <c r="B122" s="1125" t="s">
        <v>84</v>
      </c>
      <c r="C122" s="1126"/>
      <c r="D122" s="342" t="s">
        <v>552</v>
      </c>
      <c r="E122" s="343" t="s">
        <v>551</v>
      </c>
      <c r="F122" s="1061" t="s">
        <v>857</v>
      </c>
      <c r="G122" s="1062"/>
      <c r="H122" s="1250" t="s">
        <v>553</v>
      </c>
      <c r="I122" s="1251"/>
      <c r="J122" s="1252"/>
      <c r="K122" s="478" t="d">
        <v>2019-02-05</v>
      </c>
      <c r="L122" s="478" t="d">
        <v>2019-03-15</v>
      </c>
      <c r="M122" s="476" t="s">
        <v>1833</v>
      </c>
      <c r="N122" s="322">
        <v>50349600</v>
      </c>
      <c r="O122" s="322">
        <v>50349600</v>
      </c>
      <c r="P122" s="642" t="s">
        <v>111</v>
      </c>
      <c r="Q122" s="643"/>
      <c r="R122" s="644"/>
      <c r="S122" s="95" t="s">
        <v>155</v>
      </c>
      <c r="T122" s="82" t="s">
        <v>58</v>
      </c>
      <c r="U122" s="337">
        <v>1</v>
      </c>
      <c r="V122" s="472">
        <v>1</v>
      </c>
      <c r="W122" s="472">
        <f t="shared" ref="W122:W133" si="147">O122/N122</f>
        <v>1</v>
      </c>
      <c r="X122" s="473">
        <f t="shared" ref="X122:X133" si="148">W122/V122</f>
        <v>1</v>
      </c>
      <c r="Y122" s="537">
        <f t="shared" ref="Y122:Y133" si="149">X122</f>
        <v>1</v>
      </c>
      <c r="AA122" s="413">
        <f t="shared" ref="AA122:AA133" si="150">V122</f>
        <v>1</v>
      </c>
      <c r="AB122" s="413">
        <f t="shared" ref="AB122:AB133" si="151">W122</f>
        <v>1</v>
      </c>
      <c r="AC122" s="473">
        <f t="shared" ref="AC122:AC133" si="152">AB122/AA122</f>
        <v>1</v>
      </c>
      <c r="AD122" s="537">
        <f t="shared" ref="AD122:AD133" si="153">AC122</f>
        <v>1</v>
      </c>
      <c r="AE122" s="534">
        <v>0</v>
      </c>
      <c r="AF122" s="534">
        <v>0</v>
      </c>
      <c r="AG122" s="460">
        <v>0</v>
      </c>
      <c r="AH122" s="537">
        <f t="shared" ref="AH122:AH133" si="154">AG122</f>
        <v>0</v>
      </c>
      <c r="AI122" s="534">
        <v>0</v>
      </c>
      <c r="AJ122" s="534">
        <v>0</v>
      </c>
      <c r="AK122" s="460">
        <v>0</v>
      </c>
      <c r="AL122" s="537">
        <f t="shared" ref="AL122:AL133" si="155">AK122</f>
        <v>0</v>
      </c>
      <c r="AM122" s="534">
        <v>0</v>
      </c>
      <c r="AN122" s="534">
        <v>0</v>
      </c>
      <c r="AO122" s="460">
        <v>0</v>
      </c>
      <c r="AP122" s="537">
        <f t="shared" ref="AP122:AP133" si="156">AO122</f>
        <v>0</v>
      </c>
    </row>
    <row r="123" spans="1:42" s="49" customFormat="1" ht="270.75" customHeight="1">
      <c r="A123" s="341" t="s">
        <v>330</v>
      </c>
      <c r="B123" s="1125" t="s">
        <v>84</v>
      </c>
      <c r="C123" s="1126"/>
      <c r="D123" s="342" t="s">
        <v>552</v>
      </c>
      <c r="E123" s="343" t="s">
        <v>551</v>
      </c>
      <c r="F123" s="1061" t="s">
        <v>857</v>
      </c>
      <c r="G123" s="1062"/>
      <c r="H123" s="1250" t="s">
        <v>553</v>
      </c>
      <c r="I123" s="1251"/>
      <c r="J123" s="1252"/>
      <c r="K123" s="478" t="d">
        <v>2019-02-05</v>
      </c>
      <c r="L123" s="478" t="d">
        <v>2019-03-15</v>
      </c>
      <c r="M123" s="476" t="s">
        <v>1202</v>
      </c>
      <c r="N123" s="322">
        <v>48308921</v>
      </c>
      <c r="O123" s="322">
        <v>48308921</v>
      </c>
      <c r="P123" s="642" t="s">
        <v>111</v>
      </c>
      <c r="Q123" s="643"/>
      <c r="R123" s="644"/>
      <c r="S123" s="95" t="s">
        <v>155</v>
      </c>
      <c r="T123" s="82" t="s">
        <v>58</v>
      </c>
      <c r="U123" s="337">
        <v>1</v>
      </c>
      <c r="V123" s="472">
        <v>1</v>
      </c>
      <c r="W123" s="472">
        <f t="shared" si="147"/>
        <v>1</v>
      </c>
      <c r="X123" s="473">
        <f t="shared" si="148"/>
        <v>1</v>
      </c>
      <c r="Y123" s="537">
        <f t="shared" si="149"/>
        <v>1</v>
      </c>
      <c r="AA123" s="413">
        <f t="shared" si="150"/>
        <v>1</v>
      </c>
      <c r="AB123" s="413">
        <f t="shared" si="151"/>
        <v>1</v>
      </c>
      <c r="AC123" s="473">
        <f t="shared" si="152"/>
        <v>1</v>
      </c>
      <c r="AD123" s="537">
        <f t="shared" si="153"/>
        <v>1</v>
      </c>
      <c r="AE123" s="534">
        <v>0</v>
      </c>
      <c r="AF123" s="534">
        <v>0</v>
      </c>
      <c r="AG123" s="460">
        <v>0</v>
      </c>
      <c r="AH123" s="537">
        <f t="shared" si="154"/>
        <v>0</v>
      </c>
      <c r="AI123" s="534">
        <v>0</v>
      </c>
      <c r="AJ123" s="534">
        <v>0</v>
      </c>
      <c r="AK123" s="460">
        <v>0</v>
      </c>
      <c r="AL123" s="537">
        <f t="shared" si="155"/>
        <v>0</v>
      </c>
      <c r="AM123" s="534">
        <v>0</v>
      </c>
      <c r="AN123" s="534">
        <v>0</v>
      </c>
      <c r="AO123" s="460">
        <v>0</v>
      </c>
      <c r="AP123" s="537">
        <f t="shared" si="156"/>
        <v>0</v>
      </c>
    </row>
    <row r="124" spans="1:42" s="49" customFormat="1" ht="270.75" customHeight="1">
      <c r="A124" s="341" t="s">
        <v>330</v>
      </c>
      <c r="B124" s="1125" t="s">
        <v>84</v>
      </c>
      <c r="C124" s="1126"/>
      <c r="D124" s="342" t="s">
        <v>552</v>
      </c>
      <c r="E124" s="343" t="s">
        <v>551</v>
      </c>
      <c r="F124" s="1061" t="s">
        <v>857</v>
      </c>
      <c r="G124" s="1062"/>
      <c r="H124" s="1250" t="s">
        <v>553</v>
      </c>
      <c r="I124" s="1251"/>
      <c r="J124" s="1252"/>
      <c r="K124" s="478" t="d">
        <v>2019-02-05</v>
      </c>
      <c r="L124" s="478" t="s">
        <v>1848</v>
      </c>
      <c r="M124" s="476" t="s">
        <v>1834</v>
      </c>
      <c r="N124" s="322">
        <v>40589160</v>
      </c>
      <c r="O124" s="322">
        <v>40589160</v>
      </c>
      <c r="P124" s="642" t="s">
        <v>111</v>
      </c>
      <c r="Q124" s="643"/>
      <c r="R124" s="644"/>
      <c r="S124" s="95" t="s">
        <v>155</v>
      </c>
      <c r="T124" s="82" t="s">
        <v>58</v>
      </c>
      <c r="U124" s="337">
        <v>1</v>
      </c>
      <c r="V124" s="472">
        <v>1</v>
      </c>
      <c r="W124" s="472">
        <f t="shared" si="147"/>
        <v>1</v>
      </c>
      <c r="X124" s="473">
        <f t="shared" si="148"/>
        <v>1</v>
      </c>
      <c r="Y124" s="537">
        <f t="shared" si="149"/>
        <v>1</v>
      </c>
      <c r="AA124" s="413">
        <f t="shared" si="150"/>
        <v>1</v>
      </c>
      <c r="AB124" s="413">
        <f t="shared" si="151"/>
        <v>1</v>
      </c>
      <c r="AC124" s="473">
        <f t="shared" si="152"/>
        <v>1</v>
      </c>
      <c r="AD124" s="537">
        <f t="shared" si="153"/>
        <v>1</v>
      </c>
      <c r="AE124" s="534">
        <v>0</v>
      </c>
      <c r="AF124" s="534">
        <v>0</v>
      </c>
      <c r="AG124" s="460">
        <v>0</v>
      </c>
      <c r="AH124" s="537">
        <f t="shared" si="154"/>
        <v>0</v>
      </c>
      <c r="AI124" s="534">
        <v>0</v>
      </c>
      <c r="AJ124" s="534">
        <v>0</v>
      </c>
      <c r="AK124" s="460">
        <v>0</v>
      </c>
      <c r="AL124" s="537">
        <f t="shared" si="155"/>
        <v>0</v>
      </c>
      <c r="AM124" s="534">
        <v>0</v>
      </c>
      <c r="AN124" s="534">
        <v>0</v>
      </c>
      <c r="AO124" s="460">
        <v>0</v>
      </c>
      <c r="AP124" s="537">
        <f t="shared" si="156"/>
        <v>0</v>
      </c>
    </row>
    <row r="125" spans="1:42" s="49" customFormat="1" ht="270.75" customHeight="1">
      <c r="A125" s="341" t="s">
        <v>330</v>
      </c>
      <c r="B125" s="1125" t="s">
        <v>84</v>
      </c>
      <c r="C125" s="1126"/>
      <c r="D125" s="342" t="s">
        <v>552</v>
      </c>
      <c r="E125" s="343" t="s">
        <v>551</v>
      </c>
      <c r="F125" s="1061" t="s">
        <v>857</v>
      </c>
      <c r="G125" s="1062"/>
      <c r="H125" s="1250" t="s">
        <v>553</v>
      </c>
      <c r="I125" s="1251"/>
      <c r="J125" s="1252"/>
      <c r="K125" s="478" t="d">
        <v>2019-02-05</v>
      </c>
      <c r="L125" s="478" t="d">
        <v>2019-03-15</v>
      </c>
      <c r="M125" s="476" t="s">
        <v>1835</v>
      </c>
      <c r="N125" s="322">
        <v>73845630</v>
      </c>
      <c r="O125" s="322">
        <v>73845630</v>
      </c>
      <c r="P125" s="642" t="s">
        <v>111</v>
      </c>
      <c r="Q125" s="643"/>
      <c r="R125" s="644"/>
      <c r="S125" s="95" t="s">
        <v>155</v>
      </c>
      <c r="T125" s="82" t="s">
        <v>58</v>
      </c>
      <c r="U125" s="337">
        <v>1</v>
      </c>
      <c r="V125" s="472">
        <v>1</v>
      </c>
      <c r="W125" s="472">
        <f t="shared" si="147"/>
        <v>1</v>
      </c>
      <c r="X125" s="473">
        <f t="shared" si="148"/>
        <v>1</v>
      </c>
      <c r="Y125" s="537">
        <f t="shared" si="149"/>
        <v>1</v>
      </c>
      <c r="AA125" s="413">
        <f t="shared" si="150"/>
        <v>1</v>
      </c>
      <c r="AB125" s="413">
        <f t="shared" si="151"/>
        <v>1</v>
      </c>
      <c r="AC125" s="473">
        <f t="shared" si="152"/>
        <v>1</v>
      </c>
      <c r="AD125" s="537">
        <f t="shared" si="153"/>
        <v>1</v>
      </c>
      <c r="AE125" s="534">
        <v>0</v>
      </c>
      <c r="AF125" s="534">
        <v>0</v>
      </c>
      <c r="AG125" s="460">
        <v>0</v>
      </c>
      <c r="AH125" s="537">
        <f t="shared" si="154"/>
        <v>0</v>
      </c>
      <c r="AI125" s="534">
        <v>0</v>
      </c>
      <c r="AJ125" s="534">
        <v>0</v>
      </c>
      <c r="AK125" s="460">
        <v>0</v>
      </c>
      <c r="AL125" s="537">
        <f t="shared" si="155"/>
        <v>0</v>
      </c>
      <c r="AM125" s="534">
        <v>0</v>
      </c>
      <c r="AN125" s="534">
        <v>0</v>
      </c>
      <c r="AO125" s="460">
        <v>0</v>
      </c>
      <c r="AP125" s="537">
        <f t="shared" si="156"/>
        <v>0</v>
      </c>
    </row>
    <row r="126" spans="1:42" s="49" customFormat="1" ht="270.75" customHeight="1">
      <c r="A126" s="341" t="s">
        <v>330</v>
      </c>
      <c r="B126" s="1125" t="s">
        <v>84</v>
      </c>
      <c r="C126" s="1126"/>
      <c r="D126" s="342" t="s">
        <v>552</v>
      </c>
      <c r="E126" s="343" t="s">
        <v>551</v>
      </c>
      <c r="F126" s="1061" t="s">
        <v>857</v>
      </c>
      <c r="G126" s="1062"/>
      <c r="H126" s="1250" t="s">
        <v>553</v>
      </c>
      <c r="I126" s="1251"/>
      <c r="J126" s="1252"/>
      <c r="K126" s="478" t="d">
        <v>2019-02-05</v>
      </c>
      <c r="L126" s="478" t="d">
        <v>2019-03-18</v>
      </c>
      <c r="M126" s="476" t="s">
        <v>1836</v>
      </c>
      <c r="N126" s="322">
        <v>67109427</v>
      </c>
      <c r="O126" s="322">
        <v>67109427</v>
      </c>
      <c r="P126" s="642" t="s">
        <v>111</v>
      </c>
      <c r="Q126" s="643"/>
      <c r="R126" s="644"/>
      <c r="S126" s="95" t="s">
        <v>155</v>
      </c>
      <c r="T126" s="82" t="s">
        <v>58</v>
      </c>
      <c r="U126" s="337">
        <v>1</v>
      </c>
      <c r="V126" s="472">
        <v>1</v>
      </c>
      <c r="W126" s="472">
        <f t="shared" si="147"/>
        <v>1</v>
      </c>
      <c r="X126" s="473">
        <f t="shared" si="148"/>
        <v>1</v>
      </c>
      <c r="Y126" s="537">
        <f t="shared" si="149"/>
        <v>1</v>
      </c>
      <c r="AA126" s="413">
        <f t="shared" si="150"/>
        <v>1</v>
      </c>
      <c r="AB126" s="413">
        <f t="shared" si="151"/>
        <v>1</v>
      </c>
      <c r="AC126" s="473">
        <f t="shared" si="152"/>
        <v>1</v>
      </c>
      <c r="AD126" s="537">
        <f t="shared" si="153"/>
        <v>1</v>
      </c>
      <c r="AE126" s="534">
        <v>0</v>
      </c>
      <c r="AF126" s="534">
        <v>0</v>
      </c>
      <c r="AG126" s="460">
        <v>0</v>
      </c>
      <c r="AH126" s="537">
        <f t="shared" si="154"/>
        <v>0</v>
      </c>
      <c r="AI126" s="534">
        <v>0</v>
      </c>
      <c r="AJ126" s="534">
        <v>0</v>
      </c>
      <c r="AK126" s="460">
        <v>0</v>
      </c>
      <c r="AL126" s="537">
        <f t="shared" si="155"/>
        <v>0</v>
      </c>
      <c r="AM126" s="534">
        <v>0</v>
      </c>
      <c r="AN126" s="534">
        <v>0</v>
      </c>
      <c r="AO126" s="460">
        <v>0</v>
      </c>
      <c r="AP126" s="537">
        <f t="shared" si="156"/>
        <v>0</v>
      </c>
    </row>
    <row r="127" spans="1:42" s="49" customFormat="1" ht="270.75" customHeight="1">
      <c r="A127" s="341" t="s">
        <v>330</v>
      </c>
      <c r="B127" s="1125" t="s">
        <v>84</v>
      </c>
      <c r="C127" s="1126"/>
      <c r="D127" s="342" t="s">
        <v>552</v>
      </c>
      <c r="E127" s="343" t="s">
        <v>551</v>
      </c>
      <c r="F127" s="1061" t="s">
        <v>857</v>
      </c>
      <c r="G127" s="1062"/>
      <c r="H127" s="1250" t="s">
        <v>553</v>
      </c>
      <c r="I127" s="1251"/>
      <c r="J127" s="1252"/>
      <c r="K127" s="478" t="d">
        <v>2019-02-05</v>
      </c>
      <c r="L127" s="478" t="d">
        <v>2019-03-15</v>
      </c>
      <c r="M127" s="476" t="s">
        <v>1837</v>
      </c>
      <c r="N127" s="322">
        <v>55917100</v>
      </c>
      <c r="O127" s="322">
        <v>55917100</v>
      </c>
      <c r="P127" s="642" t="s">
        <v>111</v>
      </c>
      <c r="Q127" s="643"/>
      <c r="R127" s="644"/>
      <c r="S127" s="95" t="s">
        <v>155</v>
      </c>
      <c r="T127" s="82" t="s">
        <v>58</v>
      </c>
      <c r="U127" s="337">
        <v>1</v>
      </c>
      <c r="V127" s="472">
        <v>1</v>
      </c>
      <c r="W127" s="472">
        <f t="shared" si="147"/>
        <v>1</v>
      </c>
      <c r="X127" s="473">
        <f t="shared" si="148"/>
        <v>1</v>
      </c>
      <c r="Y127" s="537">
        <f t="shared" si="149"/>
        <v>1</v>
      </c>
      <c r="AA127" s="413">
        <f t="shared" si="150"/>
        <v>1</v>
      </c>
      <c r="AB127" s="413">
        <f t="shared" si="151"/>
        <v>1</v>
      </c>
      <c r="AC127" s="473">
        <f t="shared" si="152"/>
        <v>1</v>
      </c>
      <c r="AD127" s="537">
        <f t="shared" si="153"/>
        <v>1</v>
      </c>
      <c r="AE127" s="534">
        <v>0</v>
      </c>
      <c r="AF127" s="534">
        <v>0</v>
      </c>
      <c r="AG127" s="460">
        <v>0</v>
      </c>
      <c r="AH127" s="537">
        <f t="shared" si="154"/>
        <v>0</v>
      </c>
      <c r="AI127" s="534">
        <v>0</v>
      </c>
      <c r="AJ127" s="534">
        <v>0</v>
      </c>
      <c r="AK127" s="460">
        <v>0</v>
      </c>
      <c r="AL127" s="537">
        <f t="shared" si="155"/>
        <v>0</v>
      </c>
      <c r="AM127" s="534">
        <v>0</v>
      </c>
      <c r="AN127" s="534">
        <v>0</v>
      </c>
      <c r="AO127" s="460">
        <v>0</v>
      </c>
      <c r="AP127" s="537">
        <f t="shared" si="156"/>
        <v>0</v>
      </c>
    </row>
    <row r="128" spans="1:42" s="49" customFormat="1" ht="270.75" customHeight="1">
      <c r="A128" s="341" t="s">
        <v>330</v>
      </c>
      <c r="B128" s="1125" t="s">
        <v>84</v>
      </c>
      <c r="C128" s="1126"/>
      <c r="D128" s="342" t="s">
        <v>552</v>
      </c>
      <c r="E128" s="343" t="s">
        <v>551</v>
      </c>
      <c r="F128" s="1061" t="s">
        <v>857</v>
      </c>
      <c r="G128" s="1062"/>
      <c r="H128" s="1250" t="s">
        <v>553</v>
      </c>
      <c r="I128" s="1251"/>
      <c r="J128" s="1252"/>
      <c r="K128" s="478" t="d">
        <v>2019-02-05</v>
      </c>
      <c r="L128" s="478" t="d">
        <v>3019-03-18</v>
      </c>
      <c r="M128" s="476" t="s">
        <v>1202</v>
      </c>
      <c r="N128" s="322">
        <v>72414187</v>
      </c>
      <c r="O128" s="322">
        <v>72414187</v>
      </c>
      <c r="P128" s="642" t="s">
        <v>111</v>
      </c>
      <c r="Q128" s="643"/>
      <c r="R128" s="644"/>
      <c r="S128" s="95" t="s">
        <v>155</v>
      </c>
      <c r="T128" s="82" t="s">
        <v>58</v>
      </c>
      <c r="U128" s="337">
        <v>1</v>
      </c>
      <c r="V128" s="472">
        <v>1</v>
      </c>
      <c r="W128" s="472">
        <f t="shared" si="147"/>
        <v>1</v>
      </c>
      <c r="X128" s="473">
        <f t="shared" si="148"/>
        <v>1</v>
      </c>
      <c r="Y128" s="537">
        <f t="shared" si="149"/>
        <v>1</v>
      </c>
      <c r="AA128" s="413">
        <f t="shared" si="150"/>
        <v>1</v>
      </c>
      <c r="AB128" s="413">
        <f t="shared" si="151"/>
        <v>1</v>
      </c>
      <c r="AC128" s="473">
        <f t="shared" si="152"/>
        <v>1</v>
      </c>
      <c r="AD128" s="537">
        <f t="shared" si="153"/>
        <v>1</v>
      </c>
      <c r="AE128" s="534">
        <v>0</v>
      </c>
      <c r="AF128" s="534">
        <v>0</v>
      </c>
      <c r="AG128" s="460">
        <v>0</v>
      </c>
      <c r="AH128" s="537">
        <f t="shared" si="154"/>
        <v>0</v>
      </c>
      <c r="AI128" s="534">
        <v>0</v>
      </c>
      <c r="AJ128" s="534">
        <v>0</v>
      </c>
      <c r="AK128" s="460">
        <v>0</v>
      </c>
      <c r="AL128" s="537">
        <f t="shared" si="155"/>
        <v>0</v>
      </c>
      <c r="AM128" s="534">
        <v>0</v>
      </c>
      <c r="AN128" s="534">
        <v>0</v>
      </c>
      <c r="AO128" s="460">
        <v>0</v>
      </c>
      <c r="AP128" s="537">
        <f t="shared" si="156"/>
        <v>0</v>
      </c>
    </row>
    <row r="129" spans="1:42" s="49" customFormat="1" ht="270.75" customHeight="1">
      <c r="A129" s="341" t="s">
        <v>330</v>
      </c>
      <c r="B129" s="1125" t="s">
        <v>84</v>
      </c>
      <c r="C129" s="1126"/>
      <c r="D129" s="342" t="s">
        <v>552</v>
      </c>
      <c r="E129" s="343" t="s">
        <v>551</v>
      </c>
      <c r="F129" s="1061" t="s">
        <v>857</v>
      </c>
      <c r="G129" s="1062"/>
      <c r="H129" s="1250" t="s">
        <v>553</v>
      </c>
      <c r="I129" s="1251"/>
      <c r="J129" s="1252"/>
      <c r="K129" s="478" t="d">
        <v>2019-02-05</v>
      </c>
      <c r="L129" s="478" t="d">
        <v>2019-03-15</v>
      </c>
      <c r="M129" s="476" t="s">
        <v>1838</v>
      </c>
      <c r="N129" s="322">
        <v>67362035</v>
      </c>
      <c r="O129" s="322">
        <v>67362035</v>
      </c>
      <c r="P129" s="642" t="s">
        <v>111</v>
      </c>
      <c r="Q129" s="643"/>
      <c r="R129" s="644"/>
      <c r="S129" s="95" t="s">
        <v>155</v>
      </c>
      <c r="T129" s="82" t="s">
        <v>58</v>
      </c>
      <c r="U129" s="337">
        <v>1</v>
      </c>
      <c r="V129" s="472">
        <v>1</v>
      </c>
      <c r="W129" s="472">
        <f t="shared" si="147"/>
        <v>1</v>
      </c>
      <c r="X129" s="473">
        <f t="shared" si="148"/>
        <v>1</v>
      </c>
      <c r="Y129" s="537">
        <f t="shared" si="149"/>
        <v>1</v>
      </c>
      <c r="AA129" s="413">
        <f t="shared" si="150"/>
        <v>1</v>
      </c>
      <c r="AB129" s="413">
        <f t="shared" si="151"/>
        <v>1</v>
      </c>
      <c r="AC129" s="473">
        <f t="shared" si="152"/>
        <v>1</v>
      </c>
      <c r="AD129" s="537">
        <f t="shared" si="153"/>
        <v>1</v>
      </c>
      <c r="AE129" s="534">
        <v>0</v>
      </c>
      <c r="AF129" s="534">
        <v>0</v>
      </c>
      <c r="AG129" s="460">
        <v>0</v>
      </c>
      <c r="AH129" s="537">
        <f t="shared" si="154"/>
        <v>0</v>
      </c>
      <c r="AI129" s="534">
        <v>0</v>
      </c>
      <c r="AJ129" s="534">
        <v>0</v>
      </c>
      <c r="AK129" s="460">
        <v>0</v>
      </c>
      <c r="AL129" s="537">
        <f t="shared" si="155"/>
        <v>0</v>
      </c>
      <c r="AM129" s="534">
        <v>0</v>
      </c>
      <c r="AN129" s="534">
        <v>0</v>
      </c>
      <c r="AO129" s="460">
        <v>0</v>
      </c>
      <c r="AP129" s="537">
        <f t="shared" si="156"/>
        <v>0</v>
      </c>
    </row>
    <row r="130" spans="1:42" s="49" customFormat="1" ht="270.75" customHeight="1">
      <c r="A130" s="341" t="s">
        <v>330</v>
      </c>
      <c r="B130" s="1125" t="s">
        <v>84</v>
      </c>
      <c r="C130" s="1126"/>
      <c r="D130" s="342" t="s">
        <v>552</v>
      </c>
      <c r="E130" s="343" t="s">
        <v>551</v>
      </c>
      <c r="F130" s="1061" t="s">
        <v>857</v>
      </c>
      <c r="G130" s="1062"/>
      <c r="H130" s="1250" t="s">
        <v>553</v>
      </c>
      <c r="I130" s="1251"/>
      <c r="J130" s="1252"/>
      <c r="K130" s="478" t="d">
        <v>2019-02-05</v>
      </c>
      <c r="L130" s="478" t="d">
        <v>2019-03-15</v>
      </c>
      <c r="M130" s="476" t="s">
        <v>1839</v>
      </c>
      <c r="N130" s="322">
        <v>74940263</v>
      </c>
      <c r="O130" s="322">
        <v>74940263</v>
      </c>
      <c r="P130" s="642" t="s">
        <v>111</v>
      </c>
      <c r="Q130" s="643"/>
      <c r="R130" s="644"/>
      <c r="S130" s="95" t="s">
        <v>155</v>
      </c>
      <c r="T130" s="82" t="s">
        <v>58</v>
      </c>
      <c r="U130" s="337">
        <v>1</v>
      </c>
      <c r="V130" s="472">
        <v>1</v>
      </c>
      <c r="W130" s="472">
        <f t="shared" si="147"/>
        <v>1</v>
      </c>
      <c r="X130" s="473">
        <f t="shared" si="148"/>
        <v>1</v>
      </c>
      <c r="Y130" s="537">
        <f t="shared" si="149"/>
        <v>1</v>
      </c>
      <c r="AA130" s="413">
        <f t="shared" si="150"/>
        <v>1</v>
      </c>
      <c r="AB130" s="413">
        <f t="shared" si="151"/>
        <v>1</v>
      </c>
      <c r="AC130" s="473">
        <f t="shared" si="152"/>
        <v>1</v>
      </c>
      <c r="AD130" s="537">
        <f t="shared" si="153"/>
        <v>1</v>
      </c>
      <c r="AE130" s="534">
        <v>0</v>
      </c>
      <c r="AF130" s="534">
        <v>0</v>
      </c>
      <c r="AG130" s="460">
        <v>0</v>
      </c>
      <c r="AH130" s="537">
        <f t="shared" si="154"/>
        <v>0</v>
      </c>
      <c r="AI130" s="534">
        <v>0</v>
      </c>
      <c r="AJ130" s="534">
        <v>0</v>
      </c>
      <c r="AK130" s="460">
        <v>0</v>
      </c>
      <c r="AL130" s="537">
        <f t="shared" si="155"/>
        <v>0</v>
      </c>
      <c r="AM130" s="534">
        <v>0</v>
      </c>
      <c r="AN130" s="534">
        <v>0</v>
      </c>
      <c r="AO130" s="460">
        <v>0</v>
      </c>
      <c r="AP130" s="537">
        <f t="shared" si="156"/>
        <v>0</v>
      </c>
    </row>
    <row r="131" spans="1:42" s="49" customFormat="1" ht="270.75" customHeight="1">
      <c r="A131" s="341" t="s">
        <v>330</v>
      </c>
      <c r="B131" s="1125" t="s">
        <v>84</v>
      </c>
      <c r="C131" s="1126"/>
      <c r="D131" s="342" t="s">
        <v>552</v>
      </c>
      <c r="E131" s="343" t="s">
        <v>551</v>
      </c>
      <c r="F131" s="1061" t="s">
        <v>857</v>
      </c>
      <c r="G131" s="1062"/>
      <c r="H131" s="1250" t="s">
        <v>553</v>
      </c>
      <c r="I131" s="1251"/>
      <c r="J131" s="1252"/>
      <c r="K131" s="478" t="d">
        <v>2019-02-05</v>
      </c>
      <c r="L131" s="478" t="d">
        <v>2019-03-01</v>
      </c>
      <c r="M131" s="476" t="s">
        <v>1201</v>
      </c>
      <c r="N131" s="322">
        <v>184467241</v>
      </c>
      <c r="O131" s="322">
        <v>184467241</v>
      </c>
      <c r="P131" s="642" t="s">
        <v>111</v>
      </c>
      <c r="Q131" s="643"/>
      <c r="R131" s="644"/>
      <c r="S131" s="95" t="s">
        <v>155</v>
      </c>
      <c r="T131" s="82" t="s">
        <v>58</v>
      </c>
      <c r="U131" s="337">
        <v>1</v>
      </c>
      <c r="V131" s="472">
        <v>1</v>
      </c>
      <c r="W131" s="472">
        <f t="shared" si="147"/>
        <v>1</v>
      </c>
      <c r="X131" s="473">
        <f t="shared" si="148"/>
        <v>1</v>
      </c>
      <c r="Y131" s="537">
        <f t="shared" si="149"/>
        <v>1</v>
      </c>
      <c r="AA131" s="413">
        <f t="shared" si="150"/>
        <v>1</v>
      </c>
      <c r="AB131" s="413">
        <f t="shared" si="151"/>
        <v>1</v>
      </c>
      <c r="AC131" s="473">
        <f t="shared" si="152"/>
        <v>1</v>
      </c>
      <c r="AD131" s="537">
        <f t="shared" si="153"/>
        <v>1</v>
      </c>
      <c r="AE131" s="534">
        <v>0</v>
      </c>
      <c r="AF131" s="534">
        <v>0</v>
      </c>
      <c r="AG131" s="460">
        <v>0</v>
      </c>
      <c r="AH131" s="537">
        <f t="shared" si="154"/>
        <v>0</v>
      </c>
      <c r="AI131" s="534">
        <v>0</v>
      </c>
      <c r="AJ131" s="534">
        <v>0</v>
      </c>
      <c r="AK131" s="460">
        <v>0</v>
      </c>
      <c r="AL131" s="537">
        <f t="shared" si="155"/>
        <v>0</v>
      </c>
      <c r="AM131" s="534">
        <v>0</v>
      </c>
      <c r="AN131" s="534">
        <v>0</v>
      </c>
      <c r="AO131" s="460">
        <v>0</v>
      </c>
      <c r="AP131" s="537">
        <f t="shared" si="156"/>
        <v>0</v>
      </c>
    </row>
    <row r="132" spans="1:42" s="49" customFormat="1" ht="270.75" customHeight="1">
      <c r="A132" s="341" t="s">
        <v>330</v>
      </c>
      <c r="B132" s="1125" t="s">
        <v>84</v>
      </c>
      <c r="C132" s="1126"/>
      <c r="D132" s="342" t="s">
        <v>552</v>
      </c>
      <c r="E132" s="343" t="s">
        <v>551</v>
      </c>
      <c r="F132" s="1061" t="s">
        <v>857</v>
      </c>
      <c r="G132" s="1062"/>
      <c r="H132" s="1250" t="s">
        <v>553</v>
      </c>
      <c r="I132" s="1251"/>
      <c r="J132" s="1252"/>
      <c r="K132" s="478" t="d">
        <v>2019-02-05</v>
      </c>
      <c r="L132" s="478" t="d">
        <v>2019-02-28</v>
      </c>
      <c r="M132" s="476" t="s">
        <v>1200</v>
      </c>
      <c r="N132" s="322">
        <v>51309433</v>
      </c>
      <c r="O132" s="322">
        <v>51309433</v>
      </c>
      <c r="P132" s="642" t="s">
        <v>111</v>
      </c>
      <c r="Q132" s="643"/>
      <c r="R132" s="644"/>
      <c r="S132" s="95" t="s">
        <v>155</v>
      </c>
      <c r="T132" s="82" t="s">
        <v>58</v>
      </c>
      <c r="U132" s="337">
        <v>1</v>
      </c>
      <c r="V132" s="472">
        <v>1</v>
      </c>
      <c r="W132" s="472">
        <f t="shared" si="147"/>
        <v>1</v>
      </c>
      <c r="X132" s="473">
        <f t="shared" si="148"/>
        <v>1</v>
      </c>
      <c r="Y132" s="537">
        <f t="shared" si="149"/>
        <v>1</v>
      </c>
      <c r="AA132" s="413">
        <f t="shared" si="150"/>
        <v>1</v>
      </c>
      <c r="AB132" s="413">
        <f t="shared" si="151"/>
        <v>1</v>
      </c>
      <c r="AC132" s="473">
        <f t="shared" si="152"/>
        <v>1</v>
      </c>
      <c r="AD132" s="537">
        <f t="shared" si="153"/>
        <v>1</v>
      </c>
      <c r="AE132" s="534">
        <v>0</v>
      </c>
      <c r="AF132" s="534">
        <v>0</v>
      </c>
      <c r="AG132" s="460">
        <v>0</v>
      </c>
      <c r="AH132" s="537">
        <f t="shared" si="154"/>
        <v>0</v>
      </c>
      <c r="AI132" s="534">
        <v>0</v>
      </c>
      <c r="AJ132" s="534">
        <v>0</v>
      </c>
      <c r="AK132" s="460">
        <v>0</v>
      </c>
      <c r="AL132" s="537">
        <f t="shared" si="155"/>
        <v>0</v>
      </c>
      <c r="AM132" s="534">
        <v>0</v>
      </c>
      <c r="AN132" s="534">
        <v>0</v>
      </c>
      <c r="AO132" s="460">
        <v>0</v>
      </c>
      <c r="AP132" s="537">
        <f t="shared" si="156"/>
        <v>0</v>
      </c>
    </row>
    <row r="133" spans="1:42" s="49" customFormat="1" ht="270.75" customHeight="1">
      <c r="A133" s="341" t="s">
        <v>330</v>
      </c>
      <c r="B133" s="1125" t="s">
        <v>84</v>
      </c>
      <c r="C133" s="1126"/>
      <c r="D133" s="342" t="s">
        <v>552</v>
      </c>
      <c r="E133" s="343" t="s">
        <v>551</v>
      </c>
      <c r="F133" s="1061" t="s">
        <v>857</v>
      </c>
      <c r="G133" s="1062"/>
      <c r="H133" s="1250" t="s">
        <v>553</v>
      </c>
      <c r="I133" s="1251"/>
      <c r="J133" s="1252"/>
      <c r="K133" s="478" t="d">
        <v>2019-02-05</v>
      </c>
      <c r="L133" s="478" t="d">
        <v>2019-02-28</v>
      </c>
      <c r="M133" s="476" t="s">
        <v>1840</v>
      </c>
      <c r="N133" s="322">
        <v>99805036</v>
      </c>
      <c r="O133" s="322">
        <v>99805036</v>
      </c>
      <c r="P133" s="642" t="s">
        <v>111</v>
      </c>
      <c r="Q133" s="643"/>
      <c r="R133" s="644"/>
      <c r="S133" s="95" t="s">
        <v>155</v>
      </c>
      <c r="T133" s="82" t="s">
        <v>58</v>
      </c>
      <c r="U133" s="337">
        <v>1</v>
      </c>
      <c r="V133" s="472">
        <v>1</v>
      </c>
      <c r="W133" s="472">
        <f t="shared" si="147"/>
        <v>1</v>
      </c>
      <c r="X133" s="473">
        <f t="shared" si="148"/>
        <v>1</v>
      </c>
      <c r="Y133" s="537">
        <f t="shared" si="149"/>
        <v>1</v>
      </c>
      <c r="AA133" s="413">
        <f t="shared" si="150"/>
        <v>1</v>
      </c>
      <c r="AB133" s="413">
        <f t="shared" si="151"/>
        <v>1</v>
      </c>
      <c r="AC133" s="473">
        <f t="shared" si="152"/>
        <v>1</v>
      </c>
      <c r="AD133" s="537">
        <f t="shared" si="153"/>
        <v>1</v>
      </c>
      <c r="AE133" s="534">
        <v>0</v>
      </c>
      <c r="AF133" s="534">
        <v>0</v>
      </c>
      <c r="AG133" s="460">
        <v>0</v>
      </c>
      <c r="AH133" s="537">
        <f t="shared" si="154"/>
        <v>0</v>
      </c>
      <c r="AI133" s="534">
        <v>0</v>
      </c>
      <c r="AJ133" s="534">
        <v>0</v>
      </c>
      <c r="AK133" s="460">
        <v>0</v>
      </c>
      <c r="AL133" s="537">
        <f t="shared" si="155"/>
        <v>0</v>
      </c>
      <c r="AM133" s="534">
        <v>0</v>
      </c>
      <c r="AN133" s="534">
        <v>0</v>
      </c>
      <c r="AO133" s="460">
        <v>0</v>
      </c>
      <c r="AP133" s="537">
        <f t="shared" si="156"/>
        <v>0</v>
      </c>
    </row>
    <row r="134" spans="1:42" s="49" customFormat="1" ht="270.75" customHeight="1">
      <c r="A134" s="341" t="s">
        <v>330</v>
      </c>
      <c r="B134" s="1125" t="s">
        <v>84</v>
      </c>
      <c r="C134" s="1126"/>
      <c r="D134" s="342" t="s">
        <v>552</v>
      </c>
      <c r="E134" s="343" t="s">
        <v>551</v>
      </c>
      <c r="F134" s="1061" t="s">
        <v>857</v>
      </c>
      <c r="G134" s="1062"/>
      <c r="H134" s="1250" t="s">
        <v>553</v>
      </c>
      <c r="I134" s="1251"/>
      <c r="J134" s="1252"/>
      <c r="K134" s="478" t="d">
        <v>2019-02-05</v>
      </c>
      <c r="L134" s="478" t="d">
        <v>2019-04-22</v>
      </c>
      <c r="M134" s="476" t="s">
        <v>1841</v>
      </c>
      <c r="N134" s="322">
        <v>56722840</v>
      </c>
      <c r="O134" s="322">
        <v>56722840</v>
      </c>
      <c r="P134" s="642" t="s">
        <v>111</v>
      </c>
      <c r="Q134" s="643"/>
      <c r="R134" s="644"/>
      <c r="S134" s="95" t="s">
        <v>155</v>
      </c>
      <c r="T134" s="82" t="s">
        <v>58</v>
      </c>
      <c r="U134" s="337">
        <v>1</v>
      </c>
      <c r="V134" s="472">
        <v>1</v>
      </c>
      <c r="W134" s="472">
        <f t="shared" ref="W134" si="157">O134/N134</f>
        <v>1</v>
      </c>
      <c r="X134" s="473">
        <f t="shared" ref="X134" si="158">W134/V134</f>
        <v>1</v>
      </c>
      <c r="Y134" s="537">
        <f t="shared" ref="Y134" si="159">X134</f>
        <v>1</v>
      </c>
      <c r="AA134" s="413">
        <v>0</v>
      </c>
      <c r="AB134" s="413">
        <v>0</v>
      </c>
      <c r="AC134" s="473">
        <v>0</v>
      </c>
      <c r="AD134" s="537">
        <f t="shared" ref="AD134" si="160">AC134</f>
        <v>0</v>
      </c>
      <c r="AE134" s="413">
        <f t="shared" ref="AE134:AF138" si="161">V134</f>
        <v>1</v>
      </c>
      <c r="AF134" s="413">
        <f t="shared" si="161"/>
        <v>1</v>
      </c>
      <c r="AG134" s="473">
        <f t="shared" ref="AG134" si="162">AF134/AE134</f>
        <v>1</v>
      </c>
      <c r="AH134" s="537">
        <f t="shared" ref="AH134" si="163">AG134</f>
        <v>1</v>
      </c>
      <c r="AI134" s="534">
        <v>0</v>
      </c>
      <c r="AJ134" s="534">
        <v>0</v>
      </c>
      <c r="AK134" s="460">
        <v>0</v>
      </c>
      <c r="AL134" s="537">
        <f t="shared" ref="AL134" si="164">AK134</f>
        <v>0</v>
      </c>
      <c r="AM134" s="534">
        <v>0</v>
      </c>
      <c r="AN134" s="534">
        <v>0</v>
      </c>
      <c r="AO134" s="460">
        <v>0</v>
      </c>
      <c r="AP134" s="537">
        <f t="shared" ref="AP134" si="165">AO134</f>
        <v>0</v>
      </c>
    </row>
    <row r="135" spans="1:42" s="49" customFormat="1" ht="270.75" customHeight="1">
      <c r="A135" s="341" t="s">
        <v>330</v>
      </c>
      <c r="B135" s="1125" t="s">
        <v>84</v>
      </c>
      <c r="C135" s="1126"/>
      <c r="D135" s="342" t="s">
        <v>552</v>
      </c>
      <c r="E135" s="343" t="s">
        <v>551</v>
      </c>
      <c r="F135" s="1061" t="s">
        <v>857</v>
      </c>
      <c r="G135" s="1062"/>
      <c r="H135" s="1250" t="s">
        <v>553</v>
      </c>
      <c r="I135" s="1251"/>
      <c r="J135" s="1252"/>
      <c r="K135" s="478" t="d">
        <v>2019-02-05</v>
      </c>
      <c r="L135" s="478" t="d">
        <v>2019-04-22</v>
      </c>
      <c r="M135" s="476" t="s">
        <v>1842</v>
      </c>
      <c r="N135" s="322">
        <v>67863419</v>
      </c>
      <c r="O135" s="322">
        <v>67863419</v>
      </c>
      <c r="P135" s="642" t="s">
        <v>111</v>
      </c>
      <c r="Q135" s="643"/>
      <c r="R135" s="644"/>
      <c r="S135" s="95" t="s">
        <v>155</v>
      </c>
      <c r="T135" s="82" t="s">
        <v>58</v>
      </c>
      <c r="U135" s="337">
        <v>1</v>
      </c>
      <c r="V135" s="472">
        <v>1</v>
      </c>
      <c r="W135" s="472">
        <f t="shared" ref="W135:W138" si="166">O135/N135</f>
        <v>1</v>
      </c>
      <c r="X135" s="473">
        <f t="shared" ref="X135:X138" si="167">W135/V135</f>
        <v>1</v>
      </c>
      <c r="Y135" s="537">
        <f t="shared" ref="Y135:Y138" si="168">X135</f>
        <v>1</v>
      </c>
      <c r="AA135" s="413">
        <v>0</v>
      </c>
      <c r="AB135" s="413">
        <v>0</v>
      </c>
      <c r="AC135" s="473">
        <v>0</v>
      </c>
      <c r="AD135" s="537">
        <f t="shared" ref="AD135:AD138" si="169">AC135</f>
        <v>0</v>
      </c>
      <c r="AE135" s="413">
        <f t="shared" si="161"/>
        <v>1</v>
      </c>
      <c r="AF135" s="413">
        <f t="shared" si="161"/>
        <v>1</v>
      </c>
      <c r="AG135" s="473">
        <f t="shared" ref="AG135:AG138" si="170">AF135/AE135</f>
        <v>1</v>
      </c>
      <c r="AH135" s="537">
        <f t="shared" ref="AH135:AH138" si="171">AG135</f>
        <v>1</v>
      </c>
      <c r="AI135" s="534">
        <v>0</v>
      </c>
      <c r="AJ135" s="534">
        <v>0</v>
      </c>
      <c r="AK135" s="460">
        <v>0</v>
      </c>
      <c r="AL135" s="537">
        <f t="shared" ref="AL135:AL138" si="172">AK135</f>
        <v>0</v>
      </c>
      <c r="AM135" s="534">
        <v>0</v>
      </c>
      <c r="AN135" s="534">
        <v>0</v>
      </c>
      <c r="AO135" s="460">
        <v>0</v>
      </c>
      <c r="AP135" s="537">
        <f t="shared" ref="AP135:AP138" si="173">AO135</f>
        <v>0</v>
      </c>
    </row>
    <row r="136" spans="1:42" s="49" customFormat="1" ht="270.75" customHeight="1">
      <c r="A136" s="341" t="s">
        <v>330</v>
      </c>
      <c r="B136" s="1125" t="s">
        <v>84</v>
      </c>
      <c r="C136" s="1126"/>
      <c r="D136" s="342" t="s">
        <v>552</v>
      </c>
      <c r="E136" s="343" t="s">
        <v>551</v>
      </c>
      <c r="F136" s="1061" t="s">
        <v>857</v>
      </c>
      <c r="G136" s="1062"/>
      <c r="H136" s="1250" t="s">
        <v>553</v>
      </c>
      <c r="I136" s="1251"/>
      <c r="J136" s="1252"/>
      <c r="K136" s="478" t="d">
        <v>2019-02-05</v>
      </c>
      <c r="L136" s="478" t="d">
        <v>2019-04-15</v>
      </c>
      <c r="M136" s="476" t="s">
        <v>1843</v>
      </c>
      <c r="N136" s="322">
        <v>65677984</v>
      </c>
      <c r="O136" s="322">
        <v>65677984</v>
      </c>
      <c r="P136" s="642" t="s">
        <v>111</v>
      </c>
      <c r="Q136" s="643"/>
      <c r="R136" s="644"/>
      <c r="S136" s="95" t="s">
        <v>155</v>
      </c>
      <c r="T136" s="82" t="s">
        <v>58</v>
      </c>
      <c r="U136" s="337">
        <v>1</v>
      </c>
      <c r="V136" s="472">
        <v>1</v>
      </c>
      <c r="W136" s="472">
        <f t="shared" si="166"/>
        <v>1</v>
      </c>
      <c r="X136" s="473">
        <f t="shared" si="167"/>
        <v>1</v>
      </c>
      <c r="Y136" s="537">
        <f t="shared" si="168"/>
        <v>1</v>
      </c>
      <c r="AA136" s="413">
        <v>0</v>
      </c>
      <c r="AB136" s="413">
        <v>0</v>
      </c>
      <c r="AC136" s="473">
        <v>0</v>
      </c>
      <c r="AD136" s="537">
        <f t="shared" si="169"/>
        <v>0</v>
      </c>
      <c r="AE136" s="413">
        <f t="shared" si="161"/>
        <v>1</v>
      </c>
      <c r="AF136" s="413">
        <f t="shared" si="161"/>
        <v>1</v>
      </c>
      <c r="AG136" s="473">
        <f t="shared" si="170"/>
        <v>1</v>
      </c>
      <c r="AH136" s="537">
        <f t="shared" si="171"/>
        <v>1</v>
      </c>
      <c r="AI136" s="534">
        <v>0</v>
      </c>
      <c r="AJ136" s="534">
        <v>0</v>
      </c>
      <c r="AK136" s="460">
        <v>0</v>
      </c>
      <c r="AL136" s="537">
        <f t="shared" si="172"/>
        <v>0</v>
      </c>
      <c r="AM136" s="534">
        <v>0</v>
      </c>
      <c r="AN136" s="534">
        <v>0</v>
      </c>
      <c r="AO136" s="460">
        <v>0</v>
      </c>
      <c r="AP136" s="537">
        <f t="shared" si="173"/>
        <v>0</v>
      </c>
    </row>
    <row r="137" spans="1:42" s="49" customFormat="1" ht="270.75" customHeight="1">
      <c r="A137" s="341" t="s">
        <v>330</v>
      </c>
      <c r="B137" s="1125" t="s">
        <v>84</v>
      </c>
      <c r="C137" s="1126"/>
      <c r="D137" s="342" t="s">
        <v>552</v>
      </c>
      <c r="E137" s="343" t="s">
        <v>551</v>
      </c>
      <c r="F137" s="1061" t="s">
        <v>857</v>
      </c>
      <c r="G137" s="1062"/>
      <c r="H137" s="1250" t="s">
        <v>553</v>
      </c>
      <c r="I137" s="1251"/>
      <c r="J137" s="1252"/>
      <c r="K137" s="478" t="d">
        <v>2019-03-18</v>
      </c>
      <c r="L137" s="478" t="d">
        <v>2019-04-22</v>
      </c>
      <c r="M137" s="476" t="s">
        <v>1844</v>
      </c>
      <c r="N137" s="322">
        <v>2024292</v>
      </c>
      <c r="O137" s="322">
        <v>2024292</v>
      </c>
      <c r="P137" s="642" t="s">
        <v>111</v>
      </c>
      <c r="Q137" s="643"/>
      <c r="R137" s="644"/>
      <c r="S137" s="95" t="s">
        <v>155</v>
      </c>
      <c r="T137" s="82" t="s">
        <v>58</v>
      </c>
      <c r="U137" s="337">
        <v>1</v>
      </c>
      <c r="V137" s="472">
        <v>1</v>
      </c>
      <c r="W137" s="472">
        <f t="shared" si="166"/>
        <v>1</v>
      </c>
      <c r="X137" s="473">
        <f t="shared" si="167"/>
        <v>1</v>
      </c>
      <c r="Y137" s="537">
        <f t="shared" si="168"/>
        <v>1</v>
      </c>
      <c r="AA137" s="413">
        <v>0</v>
      </c>
      <c r="AB137" s="413">
        <v>0</v>
      </c>
      <c r="AC137" s="473">
        <v>0</v>
      </c>
      <c r="AD137" s="537">
        <f t="shared" si="169"/>
        <v>0</v>
      </c>
      <c r="AE137" s="413">
        <f t="shared" si="161"/>
        <v>1</v>
      </c>
      <c r="AF137" s="413">
        <f t="shared" si="161"/>
        <v>1</v>
      </c>
      <c r="AG137" s="473">
        <f t="shared" si="170"/>
        <v>1</v>
      </c>
      <c r="AH137" s="537">
        <f t="shared" si="171"/>
        <v>1</v>
      </c>
      <c r="AI137" s="534">
        <v>0</v>
      </c>
      <c r="AJ137" s="534">
        <v>0</v>
      </c>
      <c r="AK137" s="460">
        <v>0</v>
      </c>
      <c r="AL137" s="537">
        <f t="shared" si="172"/>
        <v>0</v>
      </c>
      <c r="AM137" s="534">
        <v>0</v>
      </c>
      <c r="AN137" s="534">
        <v>0</v>
      </c>
      <c r="AO137" s="460">
        <v>0</v>
      </c>
      <c r="AP137" s="537">
        <f t="shared" si="173"/>
        <v>0</v>
      </c>
    </row>
    <row r="138" spans="1:42" s="49" customFormat="1" ht="270.75" customHeight="1">
      <c r="A138" s="341" t="s">
        <v>330</v>
      </c>
      <c r="B138" s="1125" t="s">
        <v>84</v>
      </c>
      <c r="C138" s="1126"/>
      <c r="D138" s="342" t="s">
        <v>552</v>
      </c>
      <c r="E138" s="343" t="s">
        <v>551</v>
      </c>
      <c r="F138" s="1061" t="s">
        <v>857</v>
      </c>
      <c r="G138" s="1062"/>
      <c r="H138" s="1250" t="s">
        <v>553</v>
      </c>
      <c r="I138" s="1251"/>
      <c r="J138" s="1252"/>
      <c r="K138" s="478" t="d">
        <v>2019-04-04</v>
      </c>
      <c r="L138" s="478" t="d">
        <v>2019-04-22</v>
      </c>
      <c r="M138" s="476" t="s">
        <v>1844</v>
      </c>
      <c r="N138" s="322">
        <v>400</v>
      </c>
      <c r="O138" s="322">
        <v>400</v>
      </c>
      <c r="P138" s="642" t="s">
        <v>111</v>
      </c>
      <c r="Q138" s="643"/>
      <c r="R138" s="644"/>
      <c r="S138" s="95" t="s">
        <v>155</v>
      </c>
      <c r="T138" s="82" t="s">
        <v>58</v>
      </c>
      <c r="U138" s="337">
        <v>1</v>
      </c>
      <c r="V138" s="472">
        <v>1</v>
      </c>
      <c r="W138" s="472">
        <f t="shared" si="166"/>
        <v>1</v>
      </c>
      <c r="X138" s="473">
        <f t="shared" si="167"/>
        <v>1</v>
      </c>
      <c r="Y138" s="537">
        <f t="shared" si="168"/>
        <v>1</v>
      </c>
      <c r="AA138" s="413">
        <v>0</v>
      </c>
      <c r="AB138" s="413">
        <v>0</v>
      </c>
      <c r="AC138" s="473">
        <v>0</v>
      </c>
      <c r="AD138" s="537">
        <f t="shared" si="169"/>
        <v>0</v>
      </c>
      <c r="AE138" s="413">
        <f t="shared" si="161"/>
        <v>1</v>
      </c>
      <c r="AF138" s="413">
        <f t="shared" si="161"/>
        <v>1</v>
      </c>
      <c r="AG138" s="473">
        <f t="shared" si="170"/>
        <v>1</v>
      </c>
      <c r="AH138" s="537">
        <f t="shared" si="171"/>
        <v>1</v>
      </c>
      <c r="AI138" s="534">
        <v>0</v>
      </c>
      <c r="AJ138" s="534">
        <v>0</v>
      </c>
      <c r="AK138" s="460">
        <v>0</v>
      </c>
      <c r="AL138" s="537">
        <f t="shared" si="172"/>
        <v>0</v>
      </c>
      <c r="AM138" s="534">
        <v>0</v>
      </c>
      <c r="AN138" s="534">
        <v>0</v>
      </c>
      <c r="AO138" s="460">
        <v>0</v>
      </c>
      <c r="AP138" s="537">
        <f t="shared" si="173"/>
        <v>0</v>
      </c>
    </row>
    <row r="139" spans="1:42" s="49" customFormat="1" ht="270.75" customHeight="1">
      <c r="A139" s="341" t="s">
        <v>330</v>
      </c>
      <c r="B139" s="1125" t="s">
        <v>84</v>
      </c>
      <c r="C139" s="1126"/>
      <c r="D139" s="342" t="s">
        <v>552</v>
      </c>
      <c r="E139" s="343" t="s">
        <v>551</v>
      </c>
      <c r="F139" s="1061" t="s">
        <v>857</v>
      </c>
      <c r="G139" s="1062"/>
      <c r="H139" s="1250" t="s">
        <v>858</v>
      </c>
      <c r="I139" s="1251"/>
      <c r="J139" s="1252"/>
      <c r="K139" s="478" t="d">
        <v>2019-02-14</v>
      </c>
      <c r="L139" s="478" t="d">
        <v>2019-03-04</v>
      </c>
      <c r="M139" s="476" t="s">
        <v>1204</v>
      </c>
      <c r="N139" s="322">
        <v>250000000</v>
      </c>
      <c r="O139" s="322">
        <v>250000000</v>
      </c>
      <c r="P139" s="642" t="s">
        <v>111</v>
      </c>
      <c r="Q139" s="643"/>
      <c r="R139" s="644"/>
      <c r="S139" s="95" t="s">
        <v>155</v>
      </c>
      <c r="T139" s="82" t="s">
        <v>58</v>
      </c>
      <c r="U139" s="337">
        <v>1</v>
      </c>
      <c r="V139" s="472">
        <v>1</v>
      </c>
      <c r="W139" s="472">
        <f t="shared" ref="W139:W140" si="174">O139/N139</f>
        <v>1</v>
      </c>
      <c r="X139" s="473">
        <f t="shared" ref="X139:X140" si="175">W139/V139</f>
        <v>1</v>
      </c>
      <c r="Y139" s="537">
        <f t="shared" ref="Y139:Y140" si="176">X139</f>
        <v>1</v>
      </c>
      <c r="AA139" s="413">
        <f t="shared" ref="AA139" si="177">V139</f>
        <v>1</v>
      </c>
      <c r="AB139" s="413">
        <f t="shared" ref="AB139" si="178">W139</f>
        <v>1</v>
      </c>
      <c r="AC139" s="473">
        <f t="shared" ref="AC139" si="179">AB139/AA139</f>
        <v>1</v>
      </c>
      <c r="AD139" s="537">
        <f t="shared" ref="AD139:AD140" si="180">AC139</f>
        <v>1</v>
      </c>
      <c r="AE139" s="534">
        <v>0</v>
      </c>
      <c r="AF139" s="534">
        <v>0</v>
      </c>
      <c r="AG139" s="460">
        <v>0</v>
      </c>
      <c r="AH139" s="537">
        <f t="shared" ref="AH139:AH140" si="181">AG139</f>
        <v>0</v>
      </c>
      <c r="AI139" s="534">
        <v>0</v>
      </c>
      <c r="AJ139" s="534">
        <v>0</v>
      </c>
      <c r="AK139" s="460">
        <v>0</v>
      </c>
      <c r="AL139" s="537">
        <f t="shared" ref="AL139:AL140" si="182">AK139</f>
        <v>0</v>
      </c>
      <c r="AM139" s="534">
        <v>0</v>
      </c>
      <c r="AN139" s="534">
        <v>0</v>
      </c>
      <c r="AO139" s="460">
        <v>0</v>
      </c>
      <c r="AP139" s="537">
        <f t="shared" ref="AP139:AP140" si="183">AO139</f>
        <v>0</v>
      </c>
    </row>
    <row r="140" spans="1:42" s="49" customFormat="1" ht="270.75" customHeight="1">
      <c r="A140" s="341" t="s">
        <v>330</v>
      </c>
      <c r="B140" s="1125" t="s">
        <v>84</v>
      </c>
      <c r="C140" s="1126"/>
      <c r="D140" s="342" t="s">
        <v>552</v>
      </c>
      <c r="E140" s="343" t="s">
        <v>551</v>
      </c>
      <c r="F140" s="1061" t="s">
        <v>857</v>
      </c>
      <c r="G140" s="1062"/>
      <c r="H140" s="1250" t="s">
        <v>1820</v>
      </c>
      <c r="I140" s="1251"/>
      <c r="J140" s="1252"/>
      <c r="K140" s="478" t="d">
        <v>2019-06-11</v>
      </c>
      <c r="L140" s="478" t="d">
        <v>2019-06-25</v>
      </c>
      <c r="M140" s="476" t="s">
        <v>1720</v>
      </c>
      <c r="N140" s="322">
        <v>238504649</v>
      </c>
      <c r="O140" s="322">
        <v>238504649</v>
      </c>
      <c r="P140" s="642" t="s">
        <v>111</v>
      </c>
      <c r="Q140" s="643"/>
      <c r="R140" s="644"/>
      <c r="S140" s="95" t="s">
        <v>155</v>
      </c>
      <c r="T140" s="82" t="s">
        <v>58</v>
      </c>
      <c r="U140" s="337">
        <v>1</v>
      </c>
      <c r="V140" s="472">
        <v>1</v>
      </c>
      <c r="W140" s="472">
        <f t="shared" si="174"/>
        <v>1</v>
      </c>
      <c r="X140" s="473">
        <f t="shared" si="175"/>
        <v>1</v>
      </c>
      <c r="Y140" s="537">
        <f t="shared" si="176"/>
        <v>1</v>
      </c>
      <c r="AA140" s="413">
        <v>0</v>
      </c>
      <c r="AB140" s="413">
        <v>0</v>
      </c>
      <c r="AC140" s="473">
        <v>0</v>
      </c>
      <c r="AD140" s="537">
        <f t="shared" si="180"/>
        <v>0</v>
      </c>
      <c r="AE140" s="413">
        <f>V140</f>
        <v>1</v>
      </c>
      <c r="AF140" s="413">
        <f>W140</f>
        <v>1</v>
      </c>
      <c r="AG140" s="473">
        <f t="shared" ref="AG140" si="184">AF140/AE140</f>
        <v>1</v>
      </c>
      <c r="AH140" s="537">
        <f t="shared" si="181"/>
        <v>1</v>
      </c>
      <c r="AI140" s="534">
        <v>0</v>
      </c>
      <c r="AJ140" s="534">
        <v>0</v>
      </c>
      <c r="AK140" s="460">
        <v>0</v>
      </c>
      <c r="AL140" s="537">
        <f t="shared" si="182"/>
        <v>0</v>
      </c>
      <c r="AM140" s="534">
        <v>0</v>
      </c>
      <c r="AN140" s="534">
        <v>0</v>
      </c>
      <c r="AO140" s="460">
        <v>0</v>
      </c>
      <c r="AP140" s="537">
        <f t="shared" si="183"/>
        <v>0</v>
      </c>
    </row>
    <row r="141" spans="1:42" s="49" customFormat="1" ht="270.75" customHeight="1">
      <c r="A141" s="341" t="s">
        <v>330</v>
      </c>
      <c r="B141" s="1125" t="s">
        <v>84</v>
      </c>
      <c r="C141" s="1126"/>
      <c r="D141" s="342" t="s">
        <v>552</v>
      </c>
      <c r="E141" s="343" t="s">
        <v>551</v>
      </c>
      <c r="F141" s="1061" t="s">
        <v>857</v>
      </c>
      <c r="G141" s="1062"/>
      <c r="H141" s="1250" t="s">
        <v>86</v>
      </c>
      <c r="I141" s="1251"/>
      <c r="J141" s="1252"/>
      <c r="K141" s="478"/>
      <c r="L141" s="478"/>
      <c r="M141" s="476"/>
      <c r="N141" s="322">
        <v>7354000</v>
      </c>
      <c r="O141" s="322"/>
      <c r="P141" s="642" t="s">
        <v>111</v>
      </c>
      <c r="Q141" s="643"/>
      <c r="R141" s="644"/>
      <c r="S141" s="95" t="s">
        <v>155</v>
      </c>
      <c r="T141" s="82" t="s">
        <v>58</v>
      </c>
      <c r="U141" s="337">
        <v>1</v>
      </c>
      <c r="V141" s="472">
        <v>1</v>
      </c>
      <c r="W141" s="472">
        <f t="shared" ref="W141:W142" si="185">O141/N141</f>
        <v>0</v>
      </c>
      <c r="X141" s="473">
        <f t="shared" ref="X141:X142" si="186">W141/V141</f>
        <v>0</v>
      </c>
      <c r="Y141" s="537">
        <f t="shared" ref="Y141:Y142" si="187">X141</f>
        <v>0</v>
      </c>
      <c r="AA141" s="413">
        <f t="shared" ref="AA141" si="188">V141</f>
        <v>1</v>
      </c>
      <c r="AB141" s="413">
        <f t="shared" ref="AB141" si="189">W141</f>
        <v>0</v>
      </c>
      <c r="AC141" s="473">
        <f t="shared" ref="AC141" si="190">AB141/AA141</f>
        <v>0</v>
      </c>
      <c r="AD141" s="537">
        <f t="shared" ref="AD141:AD142" si="191">AC141</f>
        <v>0</v>
      </c>
      <c r="AE141" s="534">
        <v>0</v>
      </c>
      <c r="AF141" s="534">
        <v>0</v>
      </c>
      <c r="AG141" s="460">
        <v>0</v>
      </c>
      <c r="AH141" s="537">
        <f t="shared" ref="AH141:AH142" si="192">AG141</f>
        <v>0</v>
      </c>
      <c r="AI141" s="534">
        <v>0</v>
      </c>
      <c r="AJ141" s="534">
        <v>0</v>
      </c>
      <c r="AK141" s="460">
        <v>0</v>
      </c>
      <c r="AL141" s="537">
        <f t="shared" ref="AL141:AL142" si="193">AK141</f>
        <v>0</v>
      </c>
      <c r="AM141" s="534">
        <v>0</v>
      </c>
      <c r="AN141" s="534">
        <v>0</v>
      </c>
      <c r="AO141" s="460">
        <v>0</v>
      </c>
      <c r="AP141" s="537">
        <f t="shared" ref="AP141:AP142" si="194">AO141</f>
        <v>0</v>
      </c>
    </row>
    <row r="142" spans="1:42" s="49" customFormat="1" ht="270.75" customHeight="1">
      <c r="A142" s="341" t="s">
        <v>330</v>
      </c>
      <c r="B142" s="1125" t="s">
        <v>84</v>
      </c>
      <c r="C142" s="1126"/>
      <c r="D142" s="342" t="s">
        <v>552</v>
      </c>
      <c r="E142" s="343" t="s">
        <v>551</v>
      </c>
      <c r="F142" s="1061" t="s">
        <v>857</v>
      </c>
      <c r="G142" s="1062"/>
      <c r="H142" s="1250" t="s">
        <v>1821</v>
      </c>
      <c r="I142" s="1251"/>
      <c r="J142" s="1252"/>
      <c r="K142" s="478" t="d">
        <v>2019-06-27</v>
      </c>
      <c r="L142" s="478" t="d">
        <v>2019-07-25</v>
      </c>
      <c r="M142" s="476" t="s">
        <v>1280</v>
      </c>
      <c r="N142" s="322">
        <v>1007765294</v>
      </c>
      <c r="O142" s="322">
        <v>1007765294</v>
      </c>
      <c r="P142" s="642" t="s">
        <v>111</v>
      </c>
      <c r="Q142" s="643"/>
      <c r="R142" s="644"/>
      <c r="S142" s="95" t="s">
        <v>155</v>
      </c>
      <c r="T142" s="82" t="s">
        <v>58</v>
      </c>
      <c r="U142" s="337">
        <v>1</v>
      </c>
      <c r="V142" s="472">
        <v>1</v>
      </c>
      <c r="W142" s="472">
        <f t="shared" si="185"/>
        <v>1</v>
      </c>
      <c r="X142" s="473">
        <f t="shared" si="186"/>
        <v>1</v>
      </c>
      <c r="Y142" s="537">
        <f t="shared" si="187"/>
        <v>1</v>
      </c>
      <c r="AA142" s="413">
        <v>0</v>
      </c>
      <c r="AB142" s="413">
        <v>0</v>
      </c>
      <c r="AC142" s="473">
        <v>0</v>
      </c>
      <c r="AD142" s="537">
        <f t="shared" si="191"/>
        <v>0</v>
      </c>
      <c r="AE142" s="413">
        <v>0</v>
      </c>
      <c r="AF142" s="413">
        <v>0</v>
      </c>
      <c r="AG142" s="473">
        <v>0</v>
      </c>
      <c r="AH142" s="537">
        <f t="shared" si="192"/>
        <v>0</v>
      </c>
      <c r="AI142" s="413">
        <f t="shared" ref="AI142:AJ144" si="195">V142</f>
        <v>1</v>
      </c>
      <c r="AJ142" s="413">
        <f t="shared" si="195"/>
        <v>1</v>
      </c>
      <c r="AK142" s="473">
        <f t="shared" ref="AK142" si="196">AJ142/AI142</f>
        <v>1</v>
      </c>
      <c r="AL142" s="537">
        <f t="shared" si="193"/>
        <v>1</v>
      </c>
      <c r="AM142" s="534">
        <v>0</v>
      </c>
      <c r="AN142" s="534">
        <v>0</v>
      </c>
      <c r="AO142" s="460">
        <v>0</v>
      </c>
      <c r="AP142" s="537">
        <f t="shared" si="194"/>
        <v>0</v>
      </c>
    </row>
    <row r="143" spans="1:42" s="49" customFormat="1" ht="270.75" customHeight="1">
      <c r="A143" s="341" t="s">
        <v>330</v>
      </c>
      <c r="B143" s="1125" t="s">
        <v>84</v>
      </c>
      <c r="C143" s="1126"/>
      <c r="D143" s="342" t="s">
        <v>552</v>
      </c>
      <c r="E143" s="343" t="s">
        <v>551</v>
      </c>
      <c r="F143" s="1061" t="s">
        <v>857</v>
      </c>
      <c r="G143" s="1062"/>
      <c r="H143" s="1250" t="s">
        <v>1821</v>
      </c>
      <c r="I143" s="1251"/>
      <c r="J143" s="1252"/>
      <c r="K143" s="478" t="d">
        <v>2019-06-27</v>
      </c>
      <c r="L143" s="478" t="d">
        <v>2019-07-25</v>
      </c>
      <c r="M143" s="476" t="s">
        <v>1280</v>
      </c>
      <c r="N143" s="322">
        <v>2252713773</v>
      </c>
      <c r="O143" s="322">
        <v>2252713773</v>
      </c>
      <c r="P143" s="642" t="s">
        <v>111</v>
      </c>
      <c r="Q143" s="643"/>
      <c r="R143" s="644"/>
      <c r="S143" s="95" t="s">
        <v>155</v>
      </c>
      <c r="T143" s="82" t="s">
        <v>58</v>
      </c>
      <c r="U143" s="337">
        <v>1</v>
      </c>
      <c r="V143" s="472">
        <v>1</v>
      </c>
      <c r="W143" s="472">
        <f t="shared" ref="W143:W144" si="197">O143/N143</f>
        <v>1</v>
      </c>
      <c r="X143" s="473">
        <f t="shared" ref="X143:X146" si="198">W143/V143</f>
        <v>1</v>
      </c>
      <c r="Y143" s="537">
        <f t="shared" ref="Y143:Y146" si="199">X143</f>
        <v>1</v>
      </c>
      <c r="AA143" s="413">
        <v>0</v>
      </c>
      <c r="AB143" s="413">
        <v>0</v>
      </c>
      <c r="AC143" s="473">
        <v>0</v>
      </c>
      <c r="AD143" s="537">
        <f t="shared" ref="AD143:AD146" si="200">AC143</f>
        <v>0</v>
      </c>
      <c r="AE143" s="413">
        <v>0</v>
      </c>
      <c r="AF143" s="413">
        <v>0</v>
      </c>
      <c r="AG143" s="473">
        <v>0</v>
      </c>
      <c r="AH143" s="537">
        <f t="shared" ref="AH143:AH146" si="201">AG143</f>
        <v>0</v>
      </c>
      <c r="AI143" s="413">
        <f t="shared" si="195"/>
        <v>1</v>
      </c>
      <c r="AJ143" s="413">
        <f t="shared" si="195"/>
        <v>1</v>
      </c>
      <c r="AK143" s="473">
        <f t="shared" ref="AK143:AK144" si="202">AJ143/AI143</f>
        <v>1</v>
      </c>
      <c r="AL143" s="537">
        <f t="shared" ref="AL143:AL146" si="203">AK143</f>
        <v>1</v>
      </c>
      <c r="AM143" s="534">
        <v>0</v>
      </c>
      <c r="AN143" s="534">
        <v>0</v>
      </c>
      <c r="AO143" s="460">
        <v>0</v>
      </c>
      <c r="AP143" s="537">
        <f t="shared" ref="AP143:AP146" si="204">AO143</f>
        <v>0</v>
      </c>
    </row>
    <row r="144" spans="1:42" s="49" customFormat="1" ht="270.75" customHeight="1">
      <c r="A144" s="341" t="s">
        <v>330</v>
      </c>
      <c r="B144" s="1125" t="s">
        <v>84</v>
      </c>
      <c r="C144" s="1126"/>
      <c r="D144" s="342" t="s">
        <v>552</v>
      </c>
      <c r="E144" s="343" t="s">
        <v>551</v>
      </c>
      <c r="F144" s="1061" t="s">
        <v>857</v>
      </c>
      <c r="G144" s="1062"/>
      <c r="H144" s="1250" t="s">
        <v>1821</v>
      </c>
      <c r="I144" s="1251"/>
      <c r="J144" s="1252"/>
      <c r="K144" s="478" t="d">
        <v>2019-06-27</v>
      </c>
      <c r="L144" s="478" t="d">
        <v>2019-07-25</v>
      </c>
      <c r="M144" s="476" t="s">
        <v>1280</v>
      </c>
      <c r="N144" s="322">
        <v>2700000000</v>
      </c>
      <c r="O144" s="322">
        <v>2700000000</v>
      </c>
      <c r="P144" s="642" t="s">
        <v>111</v>
      </c>
      <c r="Q144" s="643"/>
      <c r="R144" s="644"/>
      <c r="S144" s="95" t="s">
        <v>155</v>
      </c>
      <c r="T144" s="82" t="s">
        <v>58</v>
      </c>
      <c r="U144" s="337">
        <v>1</v>
      </c>
      <c r="V144" s="472">
        <v>1</v>
      </c>
      <c r="W144" s="472">
        <f t="shared" si="197"/>
        <v>1</v>
      </c>
      <c r="X144" s="473">
        <f t="shared" si="198"/>
        <v>1</v>
      </c>
      <c r="Y144" s="537">
        <f t="shared" si="199"/>
        <v>1</v>
      </c>
      <c r="AA144" s="413">
        <v>0</v>
      </c>
      <c r="AB144" s="413">
        <v>0</v>
      </c>
      <c r="AC144" s="473">
        <v>0</v>
      </c>
      <c r="AD144" s="537">
        <f t="shared" si="200"/>
        <v>0</v>
      </c>
      <c r="AE144" s="413">
        <v>0</v>
      </c>
      <c r="AF144" s="413">
        <v>0</v>
      </c>
      <c r="AG144" s="473">
        <v>0</v>
      </c>
      <c r="AH144" s="537">
        <f t="shared" si="201"/>
        <v>0</v>
      </c>
      <c r="AI144" s="413">
        <f t="shared" si="195"/>
        <v>1</v>
      </c>
      <c r="AJ144" s="413">
        <f t="shared" si="195"/>
        <v>1</v>
      </c>
      <c r="AK144" s="473">
        <f t="shared" si="202"/>
        <v>1</v>
      </c>
      <c r="AL144" s="537">
        <f t="shared" si="203"/>
        <v>1</v>
      </c>
      <c r="AM144" s="534">
        <v>0</v>
      </c>
      <c r="AN144" s="534">
        <v>0</v>
      </c>
      <c r="AO144" s="460">
        <v>0</v>
      </c>
      <c r="AP144" s="537">
        <f t="shared" si="204"/>
        <v>0</v>
      </c>
    </row>
    <row r="145" spans="1:42" s="49" customFormat="1" ht="270.75" customHeight="1">
      <c r="A145" s="341" t="s">
        <v>330</v>
      </c>
      <c r="B145" s="1125" t="s">
        <v>84</v>
      </c>
      <c r="C145" s="1126"/>
      <c r="D145" s="342" t="s">
        <v>552</v>
      </c>
      <c r="E145" s="343" t="s">
        <v>551</v>
      </c>
      <c r="F145" s="1061" t="s">
        <v>857</v>
      </c>
      <c r="G145" s="1062"/>
      <c r="H145" s="1250" t="s">
        <v>1822</v>
      </c>
      <c r="I145" s="1251"/>
      <c r="J145" s="1252"/>
      <c r="K145" s="478"/>
      <c r="L145" s="478"/>
      <c r="M145" s="476"/>
      <c r="N145" s="322">
        <v>0</v>
      </c>
      <c r="O145" s="322"/>
      <c r="P145" s="642" t="s">
        <v>111</v>
      </c>
      <c r="Q145" s="643"/>
      <c r="R145" s="644"/>
      <c r="S145" s="95" t="s">
        <v>155</v>
      </c>
      <c r="T145" s="82" t="s">
        <v>58</v>
      </c>
      <c r="U145" s="337">
        <v>1</v>
      </c>
      <c r="V145" s="472">
        <v>1</v>
      </c>
      <c r="W145" s="472">
        <v>0</v>
      </c>
      <c r="X145" s="473">
        <f t="shared" si="198"/>
        <v>0</v>
      </c>
      <c r="Y145" s="537">
        <f t="shared" si="199"/>
        <v>0</v>
      </c>
      <c r="AA145" s="413">
        <f t="shared" ref="AA145:AA146" si="205">V145</f>
        <v>1</v>
      </c>
      <c r="AB145" s="413">
        <f t="shared" ref="AB145:AB146" si="206">W145</f>
        <v>0</v>
      </c>
      <c r="AC145" s="473">
        <f t="shared" ref="AC145:AC146" si="207">AB145/AA145</f>
        <v>0</v>
      </c>
      <c r="AD145" s="537">
        <f t="shared" si="200"/>
        <v>0</v>
      </c>
      <c r="AE145" s="534">
        <v>0</v>
      </c>
      <c r="AF145" s="534">
        <v>0</v>
      </c>
      <c r="AG145" s="460">
        <v>0</v>
      </c>
      <c r="AH145" s="537">
        <f t="shared" si="201"/>
        <v>0</v>
      </c>
      <c r="AI145" s="534">
        <v>0</v>
      </c>
      <c r="AJ145" s="534">
        <v>0</v>
      </c>
      <c r="AK145" s="460">
        <v>0</v>
      </c>
      <c r="AL145" s="537">
        <f t="shared" si="203"/>
        <v>0</v>
      </c>
      <c r="AM145" s="534">
        <v>0</v>
      </c>
      <c r="AN145" s="534">
        <v>0</v>
      </c>
      <c r="AO145" s="460">
        <v>0</v>
      </c>
      <c r="AP145" s="537">
        <f t="shared" si="204"/>
        <v>0</v>
      </c>
    </row>
    <row r="146" spans="1:42" s="49" customFormat="1" ht="270.75" customHeight="1">
      <c r="A146" s="341" t="s">
        <v>330</v>
      </c>
      <c r="B146" s="1125" t="s">
        <v>84</v>
      </c>
      <c r="C146" s="1126"/>
      <c r="D146" s="342" t="s">
        <v>552</v>
      </c>
      <c r="E146" s="343" t="s">
        <v>551</v>
      </c>
      <c r="F146" s="1061" t="s">
        <v>857</v>
      </c>
      <c r="G146" s="1062"/>
      <c r="H146" s="1250" t="s">
        <v>1823</v>
      </c>
      <c r="I146" s="1251"/>
      <c r="J146" s="1252"/>
      <c r="K146" s="478"/>
      <c r="L146" s="478"/>
      <c r="M146" s="476"/>
      <c r="N146" s="322">
        <v>0</v>
      </c>
      <c r="O146" s="322"/>
      <c r="P146" s="642" t="s">
        <v>111</v>
      </c>
      <c r="Q146" s="643"/>
      <c r="R146" s="644"/>
      <c r="S146" s="95" t="s">
        <v>155</v>
      </c>
      <c r="T146" s="82" t="s">
        <v>58</v>
      </c>
      <c r="U146" s="337">
        <v>1</v>
      </c>
      <c r="V146" s="472">
        <v>1</v>
      </c>
      <c r="W146" s="472">
        <v>0</v>
      </c>
      <c r="X146" s="473">
        <f t="shared" si="198"/>
        <v>0</v>
      </c>
      <c r="Y146" s="537">
        <f t="shared" si="199"/>
        <v>0</v>
      </c>
      <c r="AA146" s="413">
        <f t="shared" si="205"/>
        <v>1</v>
      </c>
      <c r="AB146" s="413">
        <f t="shared" si="206"/>
        <v>0</v>
      </c>
      <c r="AC146" s="473">
        <f t="shared" si="207"/>
        <v>0</v>
      </c>
      <c r="AD146" s="537">
        <f t="shared" si="200"/>
        <v>0</v>
      </c>
      <c r="AE146" s="534">
        <v>0</v>
      </c>
      <c r="AF146" s="534">
        <v>0</v>
      </c>
      <c r="AG146" s="460">
        <v>0</v>
      </c>
      <c r="AH146" s="537">
        <f t="shared" si="201"/>
        <v>0</v>
      </c>
      <c r="AI146" s="534">
        <v>0</v>
      </c>
      <c r="AJ146" s="534">
        <v>0</v>
      </c>
      <c r="AK146" s="460">
        <v>0</v>
      </c>
      <c r="AL146" s="537">
        <f t="shared" si="203"/>
        <v>0</v>
      </c>
      <c r="AM146" s="534">
        <v>0</v>
      </c>
      <c r="AN146" s="534">
        <v>0</v>
      </c>
      <c r="AO146" s="460">
        <v>0</v>
      </c>
      <c r="AP146" s="537">
        <f t="shared" si="204"/>
        <v>0</v>
      </c>
    </row>
    <row r="147" spans="1:42" s="49" customFormat="1" ht="270.75" customHeight="1">
      <c r="A147" s="341" t="s">
        <v>330</v>
      </c>
      <c r="B147" s="1125" t="s">
        <v>84</v>
      </c>
      <c r="C147" s="1126"/>
      <c r="D147" s="342" t="s">
        <v>552</v>
      </c>
      <c r="E147" s="343" t="s">
        <v>551</v>
      </c>
      <c r="F147" s="1061" t="s">
        <v>857</v>
      </c>
      <c r="G147" s="1062"/>
      <c r="H147" s="1250" t="s">
        <v>1642</v>
      </c>
      <c r="I147" s="1251"/>
      <c r="J147" s="1252"/>
      <c r="K147" s="478" t="d">
        <v>2019-05-24</v>
      </c>
      <c r="L147" s="478" t="d">
        <v>2019-06-26</v>
      </c>
      <c r="M147" s="476" t="s">
        <v>1845</v>
      </c>
      <c r="N147" s="322">
        <v>2266779</v>
      </c>
      <c r="O147" s="322">
        <v>2266779</v>
      </c>
      <c r="P147" s="642" t="s">
        <v>111</v>
      </c>
      <c r="Q147" s="643"/>
      <c r="R147" s="644"/>
      <c r="S147" s="95" t="s">
        <v>155</v>
      </c>
      <c r="T147" s="82" t="s">
        <v>58</v>
      </c>
      <c r="U147" s="337">
        <v>1</v>
      </c>
      <c r="V147" s="472">
        <v>1</v>
      </c>
      <c r="W147" s="472">
        <f t="shared" ref="W147" si="208">O147/N147</f>
        <v>1</v>
      </c>
      <c r="X147" s="473">
        <f t="shared" ref="X147" si="209">W147/V147</f>
        <v>1</v>
      </c>
      <c r="Y147" s="537">
        <f t="shared" ref="Y147" si="210">X147</f>
        <v>1</v>
      </c>
      <c r="AA147" s="413">
        <v>0</v>
      </c>
      <c r="AB147" s="413">
        <v>0</v>
      </c>
      <c r="AC147" s="473">
        <v>0</v>
      </c>
      <c r="AD147" s="537">
        <f t="shared" ref="AD147" si="211">AC147</f>
        <v>0</v>
      </c>
      <c r="AE147" s="413">
        <f>V147</f>
        <v>1</v>
      </c>
      <c r="AF147" s="413">
        <f>W147</f>
        <v>1</v>
      </c>
      <c r="AG147" s="473">
        <f t="shared" ref="AG147" si="212">AF147/AE147</f>
        <v>1</v>
      </c>
      <c r="AH147" s="537">
        <f t="shared" ref="AH147" si="213">AG147</f>
        <v>1</v>
      </c>
      <c r="AI147" s="534">
        <v>0</v>
      </c>
      <c r="AJ147" s="534">
        <v>0</v>
      </c>
      <c r="AK147" s="460">
        <v>0</v>
      </c>
      <c r="AL147" s="537">
        <f t="shared" ref="AL147" si="214">AK147</f>
        <v>0</v>
      </c>
      <c r="AM147" s="534">
        <v>0</v>
      </c>
      <c r="AN147" s="534">
        <v>0</v>
      </c>
      <c r="AO147" s="460">
        <v>0</v>
      </c>
      <c r="AP147" s="537">
        <f t="shared" ref="AP147" si="215">AO147</f>
        <v>0</v>
      </c>
    </row>
    <row r="148" spans="1:42" s="49" customFormat="1" ht="270.75" customHeight="1">
      <c r="A148" s="341" t="s">
        <v>330</v>
      </c>
      <c r="B148" s="1125" t="s">
        <v>84</v>
      </c>
      <c r="C148" s="1126"/>
      <c r="D148" s="342" t="s">
        <v>552</v>
      </c>
      <c r="E148" s="343" t="s">
        <v>551</v>
      </c>
      <c r="F148" s="1061" t="s">
        <v>857</v>
      </c>
      <c r="G148" s="1062"/>
      <c r="H148" s="1250" t="s">
        <v>1824</v>
      </c>
      <c r="I148" s="1251"/>
      <c r="J148" s="1252"/>
      <c r="K148" s="478" t="d">
        <v>2019-01-15</v>
      </c>
      <c r="L148" s="478" t="d">
        <v>2019-01-25</v>
      </c>
      <c r="M148" s="476" t="s">
        <v>1846</v>
      </c>
      <c r="N148" s="322">
        <v>66374000</v>
      </c>
      <c r="O148" s="322">
        <v>66374000</v>
      </c>
      <c r="P148" s="642" t="s">
        <v>111</v>
      </c>
      <c r="Q148" s="643"/>
      <c r="R148" s="644"/>
      <c r="S148" s="95" t="s">
        <v>155</v>
      </c>
      <c r="T148" s="82" t="s">
        <v>58</v>
      </c>
      <c r="U148" s="337">
        <v>1</v>
      </c>
      <c r="V148" s="472">
        <v>1</v>
      </c>
      <c r="W148" s="472">
        <f t="shared" ref="W148:W152" si="216">O148/N148</f>
        <v>1</v>
      </c>
      <c r="X148" s="473">
        <f t="shared" ref="X148:X153" si="217">W148/V148</f>
        <v>1</v>
      </c>
      <c r="Y148" s="537">
        <f t="shared" ref="Y148:Y153" si="218">X148</f>
        <v>1</v>
      </c>
      <c r="AA148" s="413">
        <f t="shared" ref="AA148:AA153" si="219">V148</f>
        <v>1</v>
      </c>
      <c r="AB148" s="413">
        <f t="shared" ref="AB148:AB153" si="220">W148</f>
        <v>1</v>
      </c>
      <c r="AC148" s="473">
        <f t="shared" ref="AC148:AC153" si="221">AB148/AA148</f>
        <v>1</v>
      </c>
      <c r="AD148" s="537">
        <f t="shared" ref="AD148:AD153" si="222">AC148</f>
        <v>1</v>
      </c>
      <c r="AE148" s="534">
        <v>0</v>
      </c>
      <c r="AF148" s="534">
        <v>0</v>
      </c>
      <c r="AG148" s="460">
        <v>0</v>
      </c>
      <c r="AH148" s="537">
        <f t="shared" ref="AH148:AH153" si="223">AG148</f>
        <v>0</v>
      </c>
      <c r="AI148" s="534">
        <v>0</v>
      </c>
      <c r="AJ148" s="534">
        <v>0</v>
      </c>
      <c r="AK148" s="460">
        <v>0</v>
      </c>
      <c r="AL148" s="537">
        <f t="shared" ref="AL148:AL153" si="224">AK148</f>
        <v>0</v>
      </c>
      <c r="AM148" s="534">
        <v>0</v>
      </c>
      <c r="AN148" s="534">
        <v>0</v>
      </c>
      <c r="AO148" s="460">
        <v>0</v>
      </c>
      <c r="AP148" s="537">
        <f t="shared" ref="AP148:AP153" si="225">AO148</f>
        <v>0</v>
      </c>
    </row>
    <row r="149" spans="1:42" s="49" customFormat="1" ht="270.75" customHeight="1">
      <c r="A149" s="341" t="s">
        <v>330</v>
      </c>
      <c r="B149" s="1125" t="s">
        <v>84</v>
      </c>
      <c r="C149" s="1126"/>
      <c r="D149" s="342" t="s">
        <v>552</v>
      </c>
      <c r="E149" s="343" t="s">
        <v>551</v>
      </c>
      <c r="F149" s="1061" t="s">
        <v>857</v>
      </c>
      <c r="G149" s="1062"/>
      <c r="H149" s="1250" t="s">
        <v>859</v>
      </c>
      <c r="I149" s="1251"/>
      <c r="J149" s="1252"/>
      <c r="K149" s="478" t="d">
        <v>2019-01-15</v>
      </c>
      <c r="L149" s="478" t="d">
        <v>2019-01-22</v>
      </c>
      <c r="M149" s="476" t="s">
        <v>1205</v>
      </c>
      <c r="N149" s="322">
        <v>37367000</v>
      </c>
      <c r="O149" s="322">
        <v>37367000</v>
      </c>
      <c r="P149" s="642" t="s">
        <v>111</v>
      </c>
      <c r="Q149" s="643"/>
      <c r="R149" s="644"/>
      <c r="S149" s="95" t="s">
        <v>155</v>
      </c>
      <c r="T149" s="82" t="s">
        <v>58</v>
      </c>
      <c r="U149" s="337">
        <v>1</v>
      </c>
      <c r="V149" s="472">
        <v>1</v>
      </c>
      <c r="W149" s="472">
        <f t="shared" si="216"/>
        <v>1</v>
      </c>
      <c r="X149" s="473">
        <f t="shared" si="217"/>
        <v>1</v>
      </c>
      <c r="Y149" s="537">
        <f t="shared" si="218"/>
        <v>1</v>
      </c>
      <c r="AA149" s="413">
        <f t="shared" si="219"/>
        <v>1</v>
      </c>
      <c r="AB149" s="413">
        <f t="shared" si="220"/>
        <v>1</v>
      </c>
      <c r="AC149" s="473">
        <f t="shared" si="221"/>
        <v>1</v>
      </c>
      <c r="AD149" s="537">
        <f t="shared" si="222"/>
        <v>1</v>
      </c>
      <c r="AE149" s="534">
        <v>0</v>
      </c>
      <c r="AF149" s="534">
        <v>0</v>
      </c>
      <c r="AG149" s="460">
        <v>0</v>
      </c>
      <c r="AH149" s="537">
        <f t="shared" si="223"/>
        <v>0</v>
      </c>
      <c r="AI149" s="534">
        <v>0</v>
      </c>
      <c r="AJ149" s="534">
        <v>0</v>
      </c>
      <c r="AK149" s="460">
        <v>0</v>
      </c>
      <c r="AL149" s="537">
        <f t="shared" si="224"/>
        <v>0</v>
      </c>
      <c r="AM149" s="534">
        <v>0</v>
      </c>
      <c r="AN149" s="534">
        <v>0</v>
      </c>
      <c r="AO149" s="460">
        <v>0</v>
      </c>
      <c r="AP149" s="537">
        <f t="shared" si="225"/>
        <v>0</v>
      </c>
    </row>
    <row r="150" spans="1:42" s="49" customFormat="1" ht="270.75" customHeight="1">
      <c r="A150" s="341" t="s">
        <v>330</v>
      </c>
      <c r="B150" s="1125" t="s">
        <v>84</v>
      </c>
      <c r="C150" s="1126"/>
      <c r="D150" s="342" t="s">
        <v>552</v>
      </c>
      <c r="E150" s="343" t="s">
        <v>551</v>
      </c>
      <c r="F150" s="1061" t="s">
        <v>857</v>
      </c>
      <c r="G150" s="1062"/>
      <c r="H150" s="1250" t="s">
        <v>860</v>
      </c>
      <c r="I150" s="1251"/>
      <c r="J150" s="1252"/>
      <c r="K150" s="478" t="d">
        <v>2019-01-15</v>
      </c>
      <c r="L150" s="478" t="d">
        <v>2019-01-28</v>
      </c>
      <c r="M150" s="476" t="s">
        <v>1206</v>
      </c>
      <c r="N150" s="322">
        <v>44605000</v>
      </c>
      <c r="O150" s="322">
        <v>44605000</v>
      </c>
      <c r="P150" s="642" t="s">
        <v>111</v>
      </c>
      <c r="Q150" s="643"/>
      <c r="R150" s="644"/>
      <c r="S150" s="95" t="s">
        <v>155</v>
      </c>
      <c r="T150" s="82" t="s">
        <v>58</v>
      </c>
      <c r="U150" s="337">
        <v>1</v>
      </c>
      <c r="V150" s="472">
        <v>1</v>
      </c>
      <c r="W150" s="472">
        <f t="shared" si="216"/>
        <v>1</v>
      </c>
      <c r="X150" s="473">
        <f t="shared" si="217"/>
        <v>1</v>
      </c>
      <c r="Y150" s="537">
        <f t="shared" si="218"/>
        <v>1</v>
      </c>
      <c r="AA150" s="413">
        <f t="shared" si="219"/>
        <v>1</v>
      </c>
      <c r="AB150" s="413">
        <f t="shared" si="220"/>
        <v>1</v>
      </c>
      <c r="AC150" s="473">
        <f t="shared" si="221"/>
        <v>1</v>
      </c>
      <c r="AD150" s="537">
        <f t="shared" si="222"/>
        <v>1</v>
      </c>
      <c r="AE150" s="534">
        <v>0</v>
      </c>
      <c r="AF150" s="534">
        <v>0</v>
      </c>
      <c r="AG150" s="460">
        <v>0</v>
      </c>
      <c r="AH150" s="537">
        <f t="shared" si="223"/>
        <v>0</v>
      </c>
      <c r="AI150" s="534">
        <v>0</v>
      </c>
      <c r="AJ150" s="534">
        <v>0</v>
      </c>
      <c r="AK150" s="460">
        <v>0</v>
      </c>
      <c r="AL150" s="537">
        <f t="shared" si="224"/>
        <v>0</v>
      </c>
      <c r="AM150" s="534">
        <v>0</v>
      </c>
      <c r="AN150" s="534">
        <v>0</v>
      </c>
      <c r="AO150" s="460">
        <v>0</v>
      </c>
      <c r="AP150" s="537">
        <f t="shared" si="225"/>
        <v>0</v>
      </c>
    </row>
    <row r="151" spans="1:42" s="49" customFormat="1" ht="270.75" customHeight="1">
      <c r="A151" s="341" t="s">
        <v>330</v>
      </c>
      <c r="B151" s="1249" t="s">
        <v>84</v>
      </c>
      <c r="C151" s="1063"/>
      <c r="D151" s="342" t="s">
        <v>552</v>
      </c>
      <c r="E151" s="343" t="s">
        <v>551</v>
      </c>
      <c r="F151" s="1061" t="s">
        <v>857</v>
      </c>
      <c r="G151" s="1062"/>
      <c r="H151" s="1250" t="s">
        <v>1825</v>
      </c>
      <c r="I151" s="1251"/>
      <c r="J151" s="1252"/>
      <c r="K151" s="478" t="d">
        <v>2019-01-21</v>
      </c>
      <c r="L151" s="478" t="d">
        <v>2019-01-29</v>
      </c>
      <c r="M151" s="476" t="s">
        <v>1847</v>
      </c>
      <c r="N151" s="322">
        <v>48066000</v>
      </c>
      <c r="O151" s="322">
        <v>48066000</v>
      </c>
      <c r="P151" s="642" t="s">
        <v>111</v>
      </c>
      <c r="Q151" s="643"/>
      <c r="R151" s="644"/>
      <c r="S151" s="95" t="s">
        <v>155</v>
      </c>
      <c r="T151" s="82" t="s">
        <v>58</v>
      </c>
      <c r="U151" s="337">
        <v>1</v>
      </c>
      <c r="V151" s="472">
        <v>1</v>
      </c>
      <c r="W151" s="472">
        <f t="shared" si="216"/>
        <v>1</v>
      </c>
      <c r="X151" s="473">
        <f t="shared" si="217"/>
        <v>1</v>
      </c>
      <c r="Y151" s="537">
        <f t="shared" si="218"/>
        <v>1</v>
      </c>
      <c r="AA151" s="413">
        <f t="shared" si="219"/>
        <v>1</v>
      </c>
      <c r="AB151" s="413">
        <f t="shared" si="220"/>
        <v>1</v>
      </c>
      <c r="AC151" s="473">
        <f t="shared" si="221"/>
        <v>1</v>
      </c>
      <c r="AD151" s="537">
        <f t="shared" si="222"/>
        <v>1</v>
      </c>
      <c r="AE151" s="534">
        <v>0</v>
      </c>
      <c r="AF151" s="534">
        <v>0</v>
      </c>
      <c r="AG151" s="460">
        <v>0</v>
      </c>
      <c r="AH151" s="537">
        <f t="shared" si="223"/>
        <v>0</v>
      </c>
      <c r="AI151" s="534">
        <v>0</v>
      </c>
      <c r="AJ151" s="534">
        <v>0</v>
      </c>
      <c r="AK151" s="460">
        <v>0</v>
      </c>
      <c r="AL151" s="537">
        <f t="shared" si="224"/>
        <v>0</v>
      </c>
      <c r="AM151" s="534">
        <v>0</v>
      </c>
      <c r="AN151" s="534">
        <v>0</v>
      </c>
      <c r="AO151" s="460">
        <v>0</v>
      </c>
      <c r="AP151" s="537">
        <f t="shared" si="225"/>
        <v>0</v>
      </c>
    </row>
    <row r="152" spans="1:42" s="49" customFormat="1" ht="270.75" customHeight="1">
      <c r="A152" s="341" t="s">
        <v>330</v>
      </c>
      <c r="B152" s="1249" t="s">
        <v>84</v>
      </c>
      <c r="C152" s="1063"/>
      <c r="D152" s="342" t="s">
        <v>552</v>
      </c>
      <c r="E152" s="343" t="s">
        <v>551</v>
      </c>
      <c r="F152" s="1061" t="s">
        <v>857</v>
      </c>
      <c r="G152" s="1062"/>
      <c r="H152" s="1250" t="s">
        <v>1194</v>
      </c>
      <c r="I152" s="1251"/>
      <c r="J152" s="1252"/>
      <c r="K152" s="478" t="d">
        <v>2019-02-14</v>
      </c>
      <c r="L152" s="478" t="d">
        <v>2019-02-22</v>
      </c>
      <c r="M152" s="476" t="s">
        <v>1208</v>
      </c>
      <c r="N152" s="322">
        <v>53740000</v>
      </c>
      <c r="O152" s="322">
        <v>53740000</v>
      </c>
      <c r="P152" s="642" t="s">
        <v>111</v>
      </c>
      <c r="Q152" s="643"/>
      <c r="R152" s="644"/>
      <c r="S152" s="95" t="s">
        <v>155</v>
      </c>
      <c r="T152" s="82" t="s">
        <v>58</v>
      </c>
      <c r="U152" s="337">
        <v>1</v>
      </c>
      <c r="V152" s="472">
        <v>1</v>
      </c>
      <c r="W152" s="472">
        <f t="shared" si="216"/>
        <v>1</v>
      </c>
      <c r="X152" s="473">
        <f t="shared" si="217"/>
        <v>1</v>
      </c>
      <c r="Y152" s="537">
        <f t="shared" si="218"/>
        <v>1</v>
      </c>
      <c r="AA152" s="413">
        <f t="shared" si="219"/>
        <v>1</v>
      </c>
      <c r="AB152" s="413">
        <f t="shared" si="220"/>
        <v>1</v>
      </c>
      <c r="AC152" s="473">
        <f t="shared" si="221"/>
        <v>1</v>
      </c>
      <c r="AD152" s="537">
        <f t="shared" si="222"/>
        <v>1</v>
      </c>
      <c r="AE152" s="534">
        <v>0</v>
      </c>
      <c r="AF152" s="534">
        <v>0</v>
      </c>
      <c r="AG152" s="460">
        <v>0</v>
      </c>
      <c r="AH152" s="537">
        <f t="shared" si="223"/>
        <v>0</v>
      </c>
      <c r="AI152" s="534">
        <v>0</v>
      </c>
      <c r="AJ152" s="534">
        <v>0</v>
      </c>
      <c r="AK152" s="460">
        <v>0</v>
      </c>
      <c r="AL152" s="537">
        <f t="shared" si="224"/>
        <v>0</v>
      </c>
      <c r="AM152" s="534">
        <v>0</v>
      </c>
      <c r="AN152" s="534">
        <v>0</v>
      </c>
      <c r="AO152" s="460">
        <v>0</v>
      </c>
      <c r="AP152" s="537">
        <f t="shared" si="225"/>
        <v>0</v>
      </c>
    </row>
    <row r="153" spans="1:42" s="49" customFormat="1" ht="270.75" customHeight="1">
      <c r="A153" s="341" t="s">
        <v>330</v>
      </c>
      <c r="B153" s="1249" t="s">
        <v>84</v>
      </c>
      <c r="C153" s="1063"/>
      <c r="D153" s="342" t="s">
        <v>552</v>
      </c>
      <c r="E153" s="343" t="s">
        <v>551</v>
      </c>
      <c r="F153" s="1061" t="s">
        <v>857</v>
      </c>
      <c r="G153" s="1062"/>
      <c r="H153" s="1250" t="s">
        <v>1826</v>
      </c>
      <c r="I153" s="1251"/>
      <c r="J153" s="1252"/>
      <c r="K153" s="478"/>
      <c r="L153" s="478"/>
      <c r="M153" s="476"/>
      <c r="N153" s="322">
        <v>15487933</v>
      </c>
      <c r="O153" s="322"/>
      <c r="P153" s="642" t="s">
        <v>111</v>
      </c>
      <c r="Q153" s="643"/>
      <c r="R153" s="644"/>
      <c r="S153" s="95" t="s">
        <v>155</v>
      </c>
      <c r="T153" s="82" t="s">
        <v>58</v>
      </c>
      <c r="U153" s="337">
        <v>1</v>
      </c>
      <c r="V153" s="472">
        <v>1</v>
      </c>
      <c r="W153" s="472">
        <v>0</v>
      </c>
      <c r="X153" s="473">
        <f t="shared" si="217"/>
        <v>0</v>
      </c>
      <c r="Y153" s="537">
        <f t="shared" si="218"/>
        <v>0</v>
      </c>
      <c r="AA153" s="413">
        <f t="shared" si="219"/>
        <v>1</v>
      </c>
      <c r="AB153" s="413">
        <f t="shared" si="220"/>
        <v>0</v>
      </c>
      <c r="AC153" s="473">
        <f t="shared" si="221"/>
        <v>0</v>
      </c>
      <c r="AD153" s="537">
        <f t="shared" si="222"/>
        <v>0</v>
      </c>
      <c r="AE153" s="534">
        <v>0</v>
      </c>
      <c r="AF153" s="534">
        <v>0</v>
      </c>
      <c r="AG153" s="460">
        <v>0</v>
      </c>
      <c r="AH153" s="537">
        <f t="shared" si="223"/>
        <v>0</v>
      </c>
      <c r="AI153" s="534">
        <v>0</v>
      </c>
      <c r="AJ153" s="534">
        <v>0</v>
      </c>
      <c r="AK153" s="460">
        <v>0</v>
      </c>
      <c r="AL153" s="537">
        <f t="shared" si="224"/>
        <v>0</v>
      </c>
      <c r="AM153" s="534">
        <v>0</v>
      </c>
      <c r="AN153" s="534">
        <v>0</v>
      </c>
      <c r="AO153" s="460">
        <v>0</v>
      </c>
      <c r="AP153" s="537">
        <f t="shared" si="225"/>
        <v>0</v>
      </c>
    </row>
    <row r="154" spans="1:42" s="49" customFormat="1" ht="270.75" customHeight="1">
      <c r="A154" s="341" t="s">
        <v>330</v>
      </c>
      <c r="B154" s="1249" t="s">
        <v>84</v>
      </c>
      <c r="C154" s="1063"/>
      <c r="D154" s="342" t="s">
        <v>552</v>
      </c>
      <c r="E154" s="343" t="s">
        <v>551</v>
      </c>
      <c r="F154" s="1061" t="s">
        <v>857</v>
      </c>
      <c r="G154" s="1062"/>
      <c r="H154" s="1250" t="s">
        <v>1827</v>
      </c>
      <c r="I154" s="1251"/>
      <c r="J154" s="1252"/>
      <c r="K154" s="478" t="d">
        <v>2019-07-16</v>
      </c>
      <c r="L154" s="478" t="d">
        <v>2019-07-30</v>
      </c>
      <c r="M154" s="476" t="s">
        <v>1207</v>
      </c>
      <c r="N154" s="322">
        <v>24033000</v>
      </c>
      <c r="O154" s="322">
        <v>24033000</v>
      </c>
      <c r="P154" s="642" t="s">
        <v>111</v>
      </c>
      <c r="Q154" s="643"/>
      <c r="R154" s="644"/>
      <c r="S154" s="95" t="s">
        <v>155</v>
      </c>
      <c r="T154" s="82" t="s">
        <v>58</v>
      </c>
      <c r="U154" s="337">
        <v>1</v>
      </c>
      <c r="V154" s="472">
        <v>1</v>
      </c>
      <c r="W154" s="472">
        <f t="shared" ref="W154" si="226">O154/N154</f>
        <v>1</v>
      </c>
      <c r="X154" s="473">
        <f t="shared" ref="X154" si="227">W154/V154</f>
        <v>1</v>
      </c>
      <c r="Y154" s="537">
        <f t="shared" ref="Y154" si="228">X154</f>
        <v>1</v>
      </c>
      <c r="AA154" s="413">
        <v>0</v>
      </c>
      <c r="AB154" s="413">
        <v>0</v>
      </c>
      <c r="AC154" s="473">
        <v>0</v>
      </c>
      <c r="AD154" s="537">
        <f t="shared" ref="AD154" si="229">AC154</f>
        <v>0</v>
      </c>
      <c r="AE154" s="413">
        <v>0</v>
      </c>
      <c r="AF154" s="413">
        <v>0</v>
      </c>
      <c r="AG154" s="473">
        <v>0</v>
      </c>
      <c r="AH154" s="537">
        <f t="shared" ref="AH154" si="230">AG154</f>
        <v>0</v>
      </c>
      <c r="AI154" s="413">
        <f>V154</f>
        <v>1</v>
      </c>
      <c r="AJ154" s="413">
        <f>W154</f>
        <v>1</v>
      </c>
      <c r="AK154" s="473">
        <f t="shared" ref="AK154" si="231">AJ154/AI154</f>
        <v>1</v>
      </c>
      <c r="AL154" s="537">
        <f t="shared" ref="AL154" si="232">AK154</f>
        <v>1</v>
      </c>
      <c r="AM154" s="534">
        <v>0</v>
      </c>
      <c r="AN154" s="534">
        <v>0</v>
      </c>
      <c r="AO154" s="460">
        <v>0</v>
      </c>
      <c r="AP154" s="537">
        <f t="shared" ref="AP154" si="233">AO154</f>
        <v>0</v>
      </c>
    </row>
    <row r="155" spans="1:42" s="49" customFormat="1" ht="319.5" customHeight="1">
      <c r="A155" s="341" t="s">
        <v>330</v>
      </c>
      <c r="B155" s="1249" t="s">
        <v>1588</v>
      </c>
      <c r="C155" s="1063"/>
      <c r="D155" s="342" t="s">
        <v>534</v>
      </c>
      <c r="E155" s="343" t="s">
        <v>543</v>
      </c>
      <c r="F155" s="1061" t="s">
        <v>849</v>
      </c>
      <c r="G155" s="1062" t="s">
        <v>849</v>
      </c>
      <c r="H155" s="1061" t="s">
        <v>542</v>
      </c>
      <c r="I155" s="1062"/>
      <c r="J155" s="1063"/>
      <c r="K155" s="478" t="s">
        <v>1589</v>
      </c>
      <c r="L155" s="478" t="s">
        <v>850</v>
      </c>
      <c r="M155" s="477" t="s">
        <v>1528</v>
      </c>
      <c r="N155" s="322" t="s">
        <v>850</v>
      </c>
      <c r="O155" s="322"/>
      <c r="P155" s="616" t="s">
        <v>861</v>
      </c>
      <c r="Q155" s="1254"/>
      <c r="R155" s="1126"/>
      <c r="S155" s="344" t="s">
        <v>155</v>
      </c>
      <c r="T155" s="336" t="s">
        <v>114</v>
      </c>
      <c r="U155" s="337">
        <v>1</v>
      </c>
      <c r="V155" s="472">
        <v>1</v>
      </c>
      <c r="W155" s="472">
        <v>1</v>
      </c>
      <c r="X155" s="473">
        <f t="shared" ref="X155" si="234">W155/V155</f>
        <v>1</v>
      </c>
      <c r="Y155" s="495">
        <f t="shared" ref="Y155" si="235">X155</f>
        <v>1</v>
      </c>
      <c r="AA155" s="413">
        <f t="shared" ref="AA155" si="236">V155</f>
        <v>1</v>
      </c>
      <c r="AB155" s="413">
        <v>1</v>
      </c>
      <c r="AC155" s="473">
        <f t="shared" ref="AC155" si="237">AB155/AA155</f>
        <v>1</v>
      </c>
      <c r="AD155" s="495">
        <f t="shared" ref="AD155" si="238">AC155</f>
        <v>1</v>
      </c>
      <c r="AE155" s="494">
        <v>0</v>
      </c>
      <c r="AF155" s="494">
        <v>0</v>
      </c>
      <c r="AG155" s="460">
        <v>0</v>
      </c>
      <c r="AH155" s="495">
        <f t="shared" ref="AH155" si="239">AG155</f>
        <v>0</v>
      </c>
      <c r="AI155" s="494">
        <v>0</v>
      </c>
      <c r="AJ155" s="494">
        <v>0</v>
      </c>
      <c r="AK155" s="460">
        <v>0</v>
      </c>
      <c r="AL155" s="495">
        <f t="shared" ref="AL155" si="240">AK155</f>
        <v>0</v>
      </c>
      <c r="AM155" s="494">
        <v>0</v>
      </c>
      <c r="AN155" s="494">
        <v>0</v>
      </c>
      <c r="AO155" s="460">
        <v>0</v>
      </c>
      <c r="AP155" s="495">
        <f t="shared" ref="AP155" si="241">AO155</f>
        <v>0</v>
      </c>
    </row>
    <row r="156" spans="1:42" s="49" customFormat="1" ht="319.5" customHeight="1">
      <c r="A156" s="341" t="s">
        <v>330</v>
      </c>
      <c r="B156" s="1249" t="s">
        <v>1513</v>
      </c>
      <c r="C156" s="1063"/>
      <c r="D156" s="342" t="s">
        <v>534</v>
      </c>
      <c r="E156" s="343" t="s">
        <v>543</v>
      </c>
      <c r="F156" s="1061" t="s">
        <v>849</v>
      </c>
      <c r="G156" s="1062" t="s">
        <v>849</v>
      </c>
      <c r="H156" s="1061" t="s">
        <v>862</v>
      </c>
      <c r="I156" s="1062" t="s">
        <v>862</v>
      </c>
      <c r="J156" s="1063" t="s">
        <v>862</v>
      </c>
      <c r="K156" s="478" t="s">
        <v>1590</v>
      </c>
      <c r="L156" s="478" t="s">
        <v>850</v>
      </c>
      <c r="M156" s="477" t="s">
        <v>1528</v>
      </c>
      <c r="N156" s="322" t="s">
        <v>850</v>
      </c>
      <c r="O156" s="322"/>
      <c r="P156" s="616" t="s">
        <v>863</v>
      </c>
      <c r="Q156" s="1254"/>
      <c r="R156" s="1126"/>
      <c r="S156" s="344" t="s">
        <v>155</v>
      </c>
      <c r="T156" s="336" t="s">
        <v>114</v>
      </c>
      <c r="U156" s="337">
        <v>1</v>
      </c>
      <c r="V156" s="472">
        <v>1</v>
      </c>
      <c r="W156" s="472">
        <f>AF156</f>
        <v>1</v>
      </c>
      <c r="X156" s="473">
        <f t="shared" ref="X156" si="242">W156/V156</f>
        <v>1</v>
      </c>
      <c r="Y156" s="495">
        <f t="shared" ref="Y156" si="243">X156</f>
        <v>1</v>
      </c>
      <c r="AA156" s="413">
        <v>0.25</v>
      </c>
      <c r="AB156" s="413">
        <v>0.25</v>
      </c>
      <c r="AC156" s="473">
        <f t="shared" ref="AC156" si="244">AB156/AA156</f>
        <v>1</v>
      </c>
      <c r="AD156" s="495">
        <f t="shared" ref="AD156" si="245">AC156</f>
        <v>1</v>
      </c>
      <c r="AE156" s="413">
        <v>1</v>
      </c>
      <c r="AF156" s="413">
        <v>1</v>
      </c>
      <c r="AG156" s="473">
        <f t="shared" ref="AG156:AG158" si="246">AF156/AE156</f>
        <v>1</v>
      </c>
      <c r="AH156" s="495">
        <f t="shared" ref="AH156" si="247">AG156</f>
        <v>1</v>
      </c>
      <c r="AI156" s="494">
        <v>0</v>
      </c>
      <c r="AJ156" s="494">
        <v>0</v>
      </c>
      <c r="AK156" s="460">
        <v>0</v>
      </c>
      <c r="AL156" s="495">
        <f t="shared" ref="AL156" si="248">AK156</f>
        <v>0</v>
      </c>
      <c r="AM156" s="494">
        <v>0</v>
      </c>
      <c r="AN156" s="494">
        <v>0</v>
      </c>
      <c r="AO156" s="460">
        <v>0</v>
      </c>
      <c r="AP156" s="495">
        <f t="shared" ref="AP156" si="249">AO156</f>
        <v>0</v>
      </c>
    </row>
    <row r="157" spans="1:42" s="49" customFormat="1" ht="319.5" customHeight="1">
      <c r="A157" s="341" t="s">
        <v>330</v>
      </c>
      <c r="B157" s="1249" t="s">
        <v>1513</v>
      </c>
      <c r="C157" s="1063"/>
      <c r="D157" s="342" t="s">
        <v>534</v>
      </c>
      <c r="E157" s="343" t="s">
        <v>543</v>
      </c>
      <c r="F157" s="1061" t="s">
        <v>849</v>
      </c>
      <c r="G157" s="1062" t="s">
        <v>849</v>
      </c>
      <c r="H157" s="1061" t="s">
        <v>864</v>
      </c>
      <c r="I157" s="1062" t="s">
        <v>864</v>
      </c>
      <c r="J157" s="1063" t="s">
        <v>864</v>
      </c>
      <c r="K157" s="478" t="s">
        <v>1591</v>
      </c>
      <c r="L157" s="478" t="s">
        <v>850</v>
      </c>
      <c r="M157" s="477" t="s">
        <v>1528</v>
      </c>
      <c r="N157" s="322" t="s">
        <v>850</v>
      </c>
      <c r="O157" s="322"/>
      <c r="P157" s="616" t="s">
        <v>865</v>
      </c>
      <c r="Q157" s="1254"/>
      <c r="R157" s="1126"/>
      <c r="S157" s="344" t="s">
        <v>155</v>
      </c>
      <c r="T157" s="336" t="s">
        <v>114</v>
      </c>
      <c r="U157" s="337">
        <v>1</v>
      </c>
      <c r="V157" s="472">
        <v>1</v>
      </c>
      <c r="W157" s="472">
        <f>AF157</f>
        <v>0.9</v>
      </c>
      <c r="X157" s="473">
        <f t="shared" ref="X157:X159" si="250">W157/V157</f>
        <v>0.9</v>
      </c>
      <c r="Y157" s="495">
        <f t="shared" ref="Y157:Y159" si="251">X157</f>
        <v>0.9</v>
      </c>
      <c r="AA157" s="413">
        <v>0.25</v>
      </c>
      <c r="AB157" s="413">
        <v>0.25</v>
      </c>
      <c r="AC157" s="473">
        <f t="shared" ref="AC157:AC158" si="252">AB157/AA157</f>
        <v>1</v>
      </c>
      <c r="AD157" s="495">
        <f t="shared" ref="AD157:AD159" si="253">AC157</f>
        <v>1</v>
      </c>
      <c r="AE157" s="413">
        <v>0.9</v>
      </c>
      <c r="AF157" s="413">
        <v>0.9</v>
      </c>
      <c r="AG157" s="473">
        <f t="shared" si="246"/>
        <v>1</v>
      </c>
      <c r="AH157" s="495">
        <f t="shared" ref="AH157:AH159" si="254">AG157</f>
        <v>1</v>
      </c>
      <c r="AI157" s="494">
        <v>0</v>
      </c>
      <c r="AJ157" s="494">
        <v>0</v>
      </c>
      <c r="AK157" s="460">
        <v>0</v>
      </c>
      <c r="AL157" s="495">
        <f t="shared" ref="AL157:AL159" si="255">AK157</f>
        <v>0</v>
      </c>
      <c r="AM157" s="494">
        <v>0</v>
      </c>
      <c r="AN157" s="494">
        <v>0</v>
      </c>
      <c r="AO157" s="460">
        <v>0</v>
      </c>
      <c r="AP157" s="495">
        <f t="shared" ref="AP157:AP159" si="256">AO157</f>
        <v>0</v>
      </c>
    </row>
    <row r="158" spans="1:42" s="49" customFormat="1" ht="319.5" customHeight="1">
      <c r="A158" s="341" t="s">
        <v>330</v>
      </c>
      <c r="B158" s="1125" t="s">
        <v>1513</v>
      </c>
      <c r="C158" s="1126"/>
      <c r="D158" s="342" t="s">
        <v>534</v>
      </c>
      <c r="E158" s="343" t="s">
        <v>543</v>
      </c>
      <c r="F158" s="1061" t="s">
        <v>849</v>
      </c>
      <c r="G158" s="1062" t="s">
        <v>849</v>
      </c>
      <c r="H158" s="1061" t="s">
        <v>866</v>
      </c>
      <c r="I158" s="1062" t="s">
        <v>866</v>
      </c>
      <c r="J158" s="1063" t="s">
        <v>866</v>
      </c>
      <c r="K158" s="478" t="s">
        <v>1591</v>
      </c>
      <c r="L158" s="478" t="s">
        <v>850</v>
      </c>
      <c r="M158" s="477" t="s">
        <v>1528</v>
      </c>
      <c r="N158" s="322" t="s">
        <v>850</v>
      </c>
      <c r="O158" s="322"/>
      <c r="P158" s="616" t="s">
        <v>867</v>
      </c>
      <c r="Q158" s="1254"/>
      <c r="R158" s="1126"/>
      <c r="S158" s="344" t="s">
        <v>155</v>
      </c>
      <c r="T158" s="336" t="s">
        <v>114</v>
      </c>
      <c r="U158" s="337">
        <v>1</v>
      </c>
      <c r="V158" s="472">
        <v>1</v>
      </c>
      <c r="W158" s="472">
        <f>AF158</f>
        <v>0.5</v>
      </c>
      <c r="X158" s="473">
        <f t="shared" si="250"/>
        <v>0.5</v>
      </c>
      <c r="Y158" s="495">
        <f t="shared" si="251"/>
        <v>0.5</v>
      </c>
      <c r="AA158" s="413">
        <v>0.25</v>
      </c>
      <c r="AB158" s="413">
        <v>0.25</v>
      </c>
      <c r="AC158" s="473">
        <f t="shared" si="252"/>
        <v>1</v>
      </c>
      <c r="AD158" s="495">
        <f t="shared" si="253"/>
        <v>1</v>
      </c>
      <c r="AE158" s="413">
        <v>0.5</v>
      </c>
      <c r="AF158" s="413">
        <v>0.5</v>
      </c>
      <c r="AG158" s="473">
        <f t="shared" si="246"/>
        <v>1</v>
      </c>
      <c r="AH158" s="495">
        <f t="shared" si="254"/>
        <v>1</v>
      </c>
      <c r="AI158" s="494">
        <v>0</v>
      </c>
      <c r="AJ158" s="494">
        <v>0</v>
      </c>
      <c r="AK158" s="460">
        <v>0</v>
      </c>
      <c r="AL158" s="495">
        <f t="shared" si="255"/>
        <v>0</v>
      </c>
      <c r="AM158" s="494">
        <v>0</v>
      </c>
      <c r="AN158" s="494">
        <v>0</v>
      </c>
      <c r="AO158" s="460">
        <v>0</v>
      </c>
      <c r="AP158" s="495">
        <f t="shared" si="256"/>
        <v>0</v>
      </c>
    </row>
    <row r="159" spans="1:42" s="49" customFormat="1" ht="319.5" customHeight="1">
      <c r="A159" s="341" t="s">
        <v>330</v>
      </c>
      <c r="B159" s="1125" t="s">
        <v>1513</v>
      </c>
      <c r="C159" s="1126"/>
      <c r="D159" s="342" t="s">
        <v>534</v>
      </c>
      <c r="E159" s="343" t="s">
        <v>543</v>
      </c>
      <c r="F159" s="1061" t="s">
        <v>849</v>
      </c>
      <c r="G159" s="1062" t="s">
        <v>849</v>
      </c>
      <c r="H159" s="1061" t="s">
        <v>868</v>
      </c>
      <c r="I159" s="1062" t="s">
        <v>868</v>
      </c>
      <c r="J159" s="1063" t="s">
        <v>868</v>
      </c>
      <c r="K159" s="478" t="s">
        <v>1592</v>
      </c>
      <c r="L159" s="478" t="s">
        <v>850</v>
      </c>
      <c r="M159" s="477" t="s">
        <v>1528</v>
      </c>
      <c r="N159" s="322" t="s">
        <v>850</v>
      </c>
      <c r="O159" s="322"/>
      <c r="P159" s="616" t="s">
        <v>869</v>
      </c>
      <c r="Q159" s="1254"/>
      <c r="R159" s="1126"/>
      <c r="S159" s="344" t="s">
        <v>155</v>
      </c>
      <c r="T159" s="336" t="s">
        <v>114</v>
      </c>
      <c r="U159" s="337">
        <v>1</v>
      </c>
      <c r="V159" s="472">
        <v>1</v>
      </c>
      <c r="W159" s="472">
        <v>0</v>
      </c>
      <c r="X159" s="473">
        <f t="shared" si="250"/>
        <v>0</v>
      </c>
      <c r="Y159" s="495">
        <f t="shared" si="251"/>
        <v>0</v>
      </c>
      <c r="AA159" s="413">
        <v>0</v>
      </c>
      <c r="AB159" s="413">
        <v>0</v>
      </c>
      <c r="AC159" s="473">
        <v>0</v>
      </c>
      <c r="AD159" s="495">
        <f t="shared" si="253"/>
        <v>0</v>
      </c>
      <c r="AE159" s="494">
        <v>0</v>
      </c>
      <c r="AF159" s="494">
        <v>0</v>
      </c>
      <c r="AG159" s="460">
        <v>0</v>
      </c>
      <c r="AH159" s="495">
        <f t="shared" si="254"/>
        <v>0</v>
      </c>
      <c r="AI159" s="494">
        <v>0</v>
      </c>
      <c r="AJ159" s="494">
        <v>0</v>
      </c>
      <c r="AK159" s="460">
        <v>0</v>
      </c>
      <c r="AL159" s="495">
        <f t="shared" si="255"/>
        <v>0</v>
      </c>
      <c r="AM159" s="494">
        <v>0</v>
      </c>
      <c r="AN159" s="494">
        <v>0</v>
      </c>
      <c r="AO159" s="460">
        <v>0</v>
      </c>
      <c r="AP159" s="495">
        <f t="shared" si="256"/>
        <v>0</v>
      </c>
    </row>
    <row r="160" spans="1:42" s="49" customFormat="1" ht="296.25" customHeight="1">
      <c r="A160" s="341" t="s">
        <v>330</v>
      </c>
      <c r="B160" s="1125" t="s">
        <v>1593</v>
      </c>
      <c r="C160" s="1126"/>
      <c r="D160" s="342" t="s">
        <v>534</v>
      </c>
      <c r="E160" s="343" t="s">
        <v>543</v>
      </c>
      <c r="F160" s="1061"/>
      <c r="G160" s="1062"/>
      <c r="H160" s="1061" t="s">
        <v>1594</v>
      </c>
      <c r="I160" s="1062"/>
      <c r="J160" s="1063"/>
      <c r="K160" s="478" t="s">
        <v>1451</v>
      </c>
      <c r="L160" s="50"/>
      <c r="M160" s="477" t="s">
        <v>1528</v>
      </c>
      <c r="N160" s="70"/>
      <c r="O160" s="69"/>
      <c r="P160" s="642" t="s">
        <v>1555</v>
      </c>
      <c r="Q160" s="643"/>
      <c r="R160" s="644"/>
      <c r="S160" s="344" t="s">
        <v>155</v>
      </c>
      <c r="T160" s="336" t="s">
        <v>114</v>
      </c>
      <c r="U160" s="337">
        <v>1</v>
      </c>
      <c r="V160" s="472">
        <v>1</v>
      </c>
      <c r="W160" s="472">
        <v>0</v>
      </c>
      <c r="X160" s="473">
        <f t="shared" ref="X160" si="257">W160/V160</f>
        <v>0</v>
      </c>
      <c r="Y160" s="495">
        <f t="shared" ref="Y160" si="258">X160</f>
        <v>0</v>
      </c>
      <c r="AA160" s="413">
        <v>0</v>
      </c>
      <c r="AB160" s="413">
        <v>0</v>
      </c>
      <c r="AC160" s="473">
        <v>0</v>
      </c>
      <c r="AD160" s="495">
        <f t="shared" ref="AD160" si="259">AC160</f>
        <v>0</v>
      </c>
      <c r="AE160" s="494">
        <v>0</v>
      </c>
      <c r="AF160" s="494">
        <v>0</v>
      </c>
      <c r="AG160" s="460">
        <v>0</v>
      </c>
      <c r="AH160" s="495">
        <f t="shared" ref="AH160" si="260">AG160</f>
        <v>0</v>
      </c>
      <c r="AI160" s="494">
        <v>0</v>
      </c>
      <c r="AJ160" s="494">
        <v>0</v>
      </c>
      <c r="AK160" s="460">
        <v>0</v>
      </c>
      <c r="AL160" s="495">
        <f t="shared" ref="AL160" si="261">AK160</f>
        <v>0</v>
      </c>
      <c r="AM160" s="494">
        <v>0</v>
      </c>
      <c r="AN160" s="494">
        <v>0</v>
      </c>
      <c r="AO160" s="460">
        <v>0</v>
      </c>
      <c r="AP160" s="495">
        <f t="shared" ref="AP160" si="262">AO160</f>
        <v>0</v>
      </c>
    </row>
    <row r="161" spans="1:53" s="15" customFormat="1" ht="10.5" customHeight="1">
      <c r="A161" s="21"/>
      <c r="B161" s="21"/>
      <c r="C161" s="21"/>
      <c r="D161" s="21"/>
      <c r="E161" s="21"/>
      <c r="F161" s="21"/>
      <c r="G161" s="21"/>
      <c r="H161" s="21"/>
      <c r="I161" s="21"/>
      <c r="J161" s="21"/>
      <c r="K161" s="21"/>
      <c r="L161" s="21"/>
      <c r="M161" s="21"/>
      <c r="N161" s="21"/>
      <c r="O161" s="12"/>
      <c r="P161" s="22"/>
      <c r="Q161" s="22"/>
      <c r="R161" s="22"/>
      <c r="S161" s="91"/>
      <c r="T161" s="22"/>
      <c r="U161" s="13"/>
      <c r="V161" s="45"/>
    </row>
    <row r="162" spans="1:53" ht="101.25" customHeight="1">
      <c r="A162" s="638" t="s">
        <v>687</v>
      </c>
      <c r="B162" s="638"/>
      <c r="C162" s="638"/>
      <c r="D162" s="638"/>
      <c r="E162" s="638"/>
      <c r="F162" s="638"/>
      <c r="G162" s="638"/>
      <c r="H162" s="638"/>
      <c r="I162" s="638"/>
      <c r="J162" s="638"/>
      <c r="K162" s="638"/>
      <c r="L162" s="638"/>
      <c r="M162" s="638"/>
      <c r="N162" s="638"/>
      <c r="O162" s="638"/>
      <c r="P162" s="638"/>
      <c r="Q162" s="638"/>
      <c r="R162" s="638"/>
      <c r="S162" s="638"/>
      <c r="T162" s="638"/>
      <c r="U162" s="638"/>
      <c r="V162" s="76"/>
    </row>
    <row r="163" spans="1:53" ht="36" customHeight="1" thickBot="1">
      <c r="A163" s="30"/>
      <c r="B163" s="30"/>
      <c r="C163" s="30"/>
      <c r="D163" s="30"/>
      <c r="E163" s="30"/>
      <c r="F163" s="30"/>
      <c r="G163" s="30"/>
      <c r="H163" s="30"/>
      <c r="I163" s="30"/>
      <c r="J163" s="30"/>
      <c r="K163" s="30"/>
      <c r="L163" s="30"/>
      <c r="M163" s="30"/>
      <c r="N163" s="30"/>
      <c r="O163" s="30"/>
      <c r="P163" s="30"/>
      <c r="Q163" s="30"/>
      <c r="R163" s="30"/>
      <c r="S163" s="30"/>
      <c r="T163" s="30"/>
      <c r="U163" s="30"/>
      <c r="V163" s="76"/>
    </row>
    <row r="164" spans="1:53" ht="66" customHeight="1" thickTop="1">
      <c r="A164" s="891" t="s">
        <v>570</v>
      </c>
      <c r="B164" s="891"/>
      <c r="C164" s="891"/>
      <c r="D164" s="891"/>
      <c r="E164" s="1257" t="s">
        <v>1624</v>
      </c>
      <c r="F164" s="1258"/>
      <c r="G164" s="1258"/>
      <c r="H164" s="1258"/>
      <c r="I164" s="1258"/>
      <c r="J164" s="1259"/>
      <c r="K164" s="239"/>
      <c r="L164" s="169"/>
      <c r="M164" s="169"/>
      <c r="N164" s="169"/>
      <c r="O164" s="169"/>
      <c r="P164" s="169"/>
      <c r="Q164" s="274"/>
      <c r="R164" s="274"/>
      <c r="S164" s="274"/>
      <c r="T164" s="274"/>
      <c r="U164" s="274"/>
      <c r="V164" s="46"/>
    </row>
    <row r="165" spans="1:53" ht="62.25" customHeight="1" thickBot="1">
      <c r="A165" s="891"/>
      <c r="B165" s="891"/>
      <c r="C165" s="891"/>
      <c r="D165" s="892"/>
      <c r="E165" s="1183" t="s">
        <v>29</v>
      </c>
      <c r="F165" s="1184"/>
      <c r="G165" s="1185" t="s">
        <v>30</v>
      </c>
      <c r="H165" s="1184"/>
      <c r="I165" s="117" t="s">
        <v>9</v>
      </c>
      <c r="J165" s="118" t="s">
        <v>10</v>
      </c>
      <c r="K165" s="226"/>
      <c r="L165" s="170"/>
      <c r="M165" s="170"/>
      <c r="N165" s="170"/>
      <c r="O165" s="170"/>
      <c r="P165" s="170"/>
      <c r="Q165" s="31"/>
      <c r="R165" s="31"/>
      <c r="S165" s="31"/>
      <c r="T165" s="31"/>
      <c r="U165" s="31"/>
      <c r="V165" s="46"/>
    </row>
    <row r="166" spans="1:53" ht="111" customHeight="1" thickTop="1">
      <c r="A166" s="1272" t="s">
        <v>697</v>
      </c>
      <c r="B166" s="1272"/>
      <c r="C166" s="1272"/>
      <c r="D166" s="1273"/>
      <c r="E166" s="1239">
        <f>+E173</f>
        <v>9164931925</v>
      </c>
      <c r="F166" s="1001"/>
      <c r="G166" s="1239">
        <f>+G173</f>
        <v>2954387622</v>
      </c>
      <c r="H166" s="1001"/>
      <c r="I166" s="1260">
        <f>G166/E166</f>
        <v>0.32235783595304773</v>
      </c>
      <c r="J166" s="1096">
        <f>+I166</f>
        <v>0.32235783595304773</v>
      </c>
      <c r="K166" s="169"/>
      <c r="L166" s="169"/>
      <c r="M166" s="169"/>
      <c r="N166" s="169"/>
      <c r="O166" s="169"/>
      <c r="P166" s="169"/>
      <c r="Q166" s="31"/>
      <c r="R166" s="31"/>
      <c r="S166" s="31"/>
      <c r="T166" s="31"/>
      <c r="U166" s="31"/>
      <c r="V166" s="46"/>
      <c r="AL166" s="1253" t="s">
        <v>714</v>
      </c>
      <c r="AM166" s="1253"/>
      <c r="AN166" s="1253"/>
      <c r="AO166" s="1253"/>
      <c r="AP166" s="1253"/>
      <c r="AQ166" s="1253"/>
      <c r="AR166" s="1253"/>
      <c r="AS166" s="1253"/>
      <c r="AT166" s="1253"/>
      <c r="AU166" s="1253"/>
      <c r="AV166" s="1253"/>
      <c r="AW166" s="1253"/>
      <c r="AX166" s="1253"/>
      <c r="AY166" s="1253"/>
      <c r="AZ166" s="1253"/>
      <c r="BA166" s="1253"/>
    </row>
    <row r="167" spans="1:53" ht="60.75" customHeight="1">
      <c r="A167" s="1274"/>
      <c r="B167" s="1274"/>
      <c r="C167" s="1274"/>
      <c r="D167" s="1275"/>
      <c r="E167" s="1084"/>
      <c r="F167" s="1003"/>
      <c r="G167" s="1084"/>
      <c r="H167" s="1003"/>
      <c r="I167" s="1261"/>
      <c r="J167" s="1097"/>
      <c r="K167" s="169"/>
      <c r="L167" s="169"/>
      <c r="M167" s="169"/>
      <c r="N167" s="169"/>
      <c r="O167" s="169"/>
      <c r="P167" s="169"/>
      <c r="Q167" s="641">
        <v>2016</v>
      </c>
      <c r="R167" s="641"/>
      <c r="S167" s="641"/>
      <c r="T167" s="641"/>
      <c r="U167" s="641">
        <v>2017</v>
      </c>
      <c r="V167" s="641"/>
      <c r="W167" s="641"/>
      <c r="X167" s="641"/>
      <c r="Y167" s="641">
        <v>2018</v>
      </c>
      <c r="Z167" s="641"/>
      <c r="AA167" s="641"/>
      <c r="AB167" s="641"/>
      <c r="AC167" s="641">
        <v>2019</v>
      </c>
      <c r="AD167" s="641"/>
      <c r="AE167" s="641"/>
      <c r="AF167" s="641"/>
      <c r="AG167" s="641">
        <v>2020</v>
      </c>
      <c r="AH167" s="641"/>
      <c r="AI167" s="641"/>
      <c r="AJ167" s="641"/>
      <c r="AL167" s="984"/>
      <c r="AM167" s="984"/>
      <c r="AN167" s="984"/>
      <c r="AO167" s="984"/>
      <c r="AP167" s="984"/>
      <c r="AQ167" s="984"/>
      <c r="AR167" s="984"/>
      <c r="AS167" s="984"/>
      <c r="AT167" s="984"/>
      <c r="AU167" s="984"/>
      <c r="AV167" s="984"/>
      <c r="AW167" s="984"/>
      <c r="AX167" s="984"/>
      <c r="AY167" s="984"/>
      <c r="AZ167" s="984"/>
      <c r="BA167" s="984"/>
    </row>
    <row r="168" spans="1:53" ht="78" customHeight="1" thickBot="1">
      <c r="A168" s="1276"/>
      <c r="B168" s="1276"/>
      <c r="C168" s="1276"/>
      <c r="D168" s="1277"/>
      <c r="E168" s="1086"/>
      <c r="F168" s="1240"/>
      <c r="G168" s="1086"/>
      <c r="H168" s="1240"/>
      <c r="I168" s="1262"/>
      <c r="J168" s="1098"/>
      <c r="K168" s="227"/>
      <c r="L168" s="228"/>
      <c r="M168" s="228"/>
      <c r="N168" s="228"/>
      <c r="O168" s="228"/>
      <c r="P168" s="228"/>
      <c r="Q168" s="641"/>
      <c r="R168" s="641"/>
      <c r="S168" s="641"/>
      <c r="T168" s="641"/>
      <c r="U168" s="641"/>
      <c r="V168" s="641"/>
      <c r="W168" s="641"/>
      <c r="X168" s="641"/>
      <c r="Y168" s="641"/>
      <c r="Z168" s="641"/>
      <c r="AA168" s="641"/>
      <c r="AB168" s="641"/>
      <c r="AC168" s="641"/>
      <c r="AD168" s="641"/>
      <c r="AE168" s="641"/>
      <c r="AF168" s="641"/>
      <c r="AG168" s="641"/>
      <c r="AH168" s="641"/>
      <c r="AI168" s="641"/>
      <c r="AJ168" s="641"/>
      <c r="AL168" s="634" t="s">
        <v>713</v>
      </c>
      <c r="AM168" s="634"/>
      <c r="AN168" s="634"/>
      <c r="AO168" s="634"/>
      <c r="AP168" s="634" t="s">
        <v>715</v>
      </c>
      <c r="AQ168" s="634"/>
      <c r="AR168" s="634"/>
      <c r="AS168" s="634"/>
      <c r="AT168" s="634" t="s">
        <v>716</v>
      </c>
      <c r="AU168" s="634"/>
      <c r="AV168" s="634"/>
      <c r="AW168" s="634"/>
      <c r="AX168" s="634" t="s">
        <v>717</v>
      </c>
      <c r="AY168" s="634"/>
      <c r="AZ168" s="634"/>
      <c r="BA168" s="634"/>
    </row>
    <row r="169" spans="1:53" ht="110.25" customHeight="1" thickTop="1" thickBot="1">
      <c r="A169" s="664" t="s">
        <v>27</v>
      </c>
      <c r="B169" s="664"/>
      <c r="C169" s="664"/>
      <c r="D169" s="272" t="s">
        <v>151</v>
      </c>
      <c r="E169" s="34" t="s">
        <v>29</v>
      </c>
      <c r="F169" s="307" t="s">
        <v>1000</v>
      </c>
      <c r="G169" s="1172" t="s">
        <v>30</v>
      </c>
      <c r="H169" s="1173"/>
      <c r="I169" s="34" t="s">
        <v>31</v>
      </c>
      <c r="J169" s="43" t="s">
        <v>10</v>
      </c>
      <c r="K169" s="664" t="s">
        <v>32</v>
      </c>
      <c r="L169" s="664"/>
      <c r="M169" s="664"/>
      <c r="N169" s="664"/>
      <c r="O169" s="293" t="s">
        <v>7</v>
      </c>
      <c r="P169" s="315" t="s">
        <v>1003</v>
      </c>
      <c r="Q169" s="303" t="s">
        <v>11</v>
      </c>
      <c r="R169" s="303" t="s">
        <v>12</v>
      </c>
      <c r="S169" s="39" t="s">
        <v>9</v>
      </c>
      <c r="T169" s="409" t="s">
        <v>10</v>
      </c>
      <c r="U169" s="303" t="s">
        <v>11</v>
      </c>
      <c r="V169" s="303" t="s">
        <v>12</v>
      </c>
      <c r="W169" s="168" t="s">
        <v>9</v>
      </c>
      <c r="X169" s="409" t="s">
        <v>10</v>
      </c>
      <c r="Y169" s="303" t="s">
        <v>11</v>
      </c>
      <c r="Z169" s="303" t="s">
        <v>12</v>
      </c>
      <c r="AA169" s="39" t="s">
        <v>9</v>
      </c>
      <c r="AB169" s="409" t="s">
        <v>10</v>
      </c>
      <c r="AC169" s="303" t="s">
        <v>11</v>
      </c>
      <c r="AD169" s="303" t="s">
        <v>12</v>
      </c>
      <c r="AE169" s="168" t="s">
        <v>9</v>
      </c>
      <c r="AF169" s="409" t="s">
        <v>10</v>
      </c>
      <c r="AG169" s="303" t="s">
        <v>11</v>
      </c>
      <c r="AH169" s="303" t="s">
        <v>12</v>
      </c>
      <c r="AI169" s="168" t="s">
        <v>9</v>
      </c>
      <c r="AJ169" s="409" t="s">
        <v>10</v>
      </c>
      <c r="AL169" s="408" t="s">
        <v>13</v>
      </c>
      <c r="AM169" s="408" t="s">
        <v>14</v>
      </c>
      <c r="AN169" s="173" t="s">
        <v>9</v>
      </c>
      <c r="AO169" s="409" t="s">
        <v>10</v>
      </c>
      <c r="AP169" s="408" t="s">
        <v>13</v>
      </c>
      <c r="AQ169" s="408" t="s">
        <v>14</v>
      </c>
      <c r="AR169" s="173" t="s">
        <v>9</v>
      </c>
      <c r="AS169" s="409" t="s">
        <v>10</v>
      </c>
      <c r="AT169" s="408" t="s">
        <v>13</v>
      </c>
      <c r="AU169" s="408" t="s">
        <v>14</v>
      </c>
      <c r="AV169" s="173" t="s">
        <v>9</v>
      </c>
      <c r="AW169" s="409" t="s">
        <v>10</v>
      </c>
      <c r="AX169" s="408" t="s">
        <v>13</v>
      </c>
      <c r="AY169" s="408" t="s">
        <v>14</v>
      </c>
      <c r="AZ169" s="173" t="s">
        <v>9</v>
      </c>
      <c r="BA169" s="409" t="s">
        <v>10</v>
      </c>
    </row>
    <row r="170" spans="1:53" ht="201.75" customHeight="1" thickTop="1" thickBot="1">
      <c r="A170" s="666" t="s">
        <v>33</v>
      </c>
      <c r="B170" s="887" t="s">
        <v>1006</v>
      </c>
      <c r="C170" s="887"/>
      <c r="D170" s="143" t="s">
        <v>534</v>
      </c>
      <c r="E170" s="37">
        <v>823653000</v>
      </c>
      <c r="F170" s="35">
        <f>E170/9773000000</f>
        <v>8.4278420137112453E-2</v>
      </c>
      <c r="G170" s="857">
        <v>653025066</v>
      </c>
      <c r="H170" s="858"/>
      <c r="I170" s="36">
        <f>G170/E170</f>
        <v>0.79284002607894344</v>
      </c>
      <c r="J170" s="54">
        <f t="shared" ref="J170:J173" si="263">+I170</f>
        <v>0.79284002607894344</v>
      </c>
      <c r="K170" s="1079" t="s">
        <v>533</v>
      </c>
      <c r="L170" s="1080"/>
      <c r="M170" s="1080"/>
      <c r="N170" s="1081"/>
      <c r="O170" s="83" t="s">
        <v>114</v>
      </c>
      <c r="P170" s="141">
        <v>276</v>
      </c>
      <c r="Q170" s="326">
        <v>57</v>
      </c>
      <c r="R170" s="326">
        <v>57</v>
      </c>
      <c r="S170" s="411">
        <f>+R170/Q170</f>
        <v>1</v>
      </c>
      <c r="T170" s="53">
        <f>+S170</f>
        <v>1</v>
      </c>
      <c r="U170" s="326">
        <v>60</v>
      </c>
      <c r="V170" s="326">
        <v>60</v>
      </c>
      <c r="W170" s="411">
        <f>+V170/U170</f>
        <v>1</v>
      </c>
      <c r="X170" s="53">
        <f>+W170</f>
        <v>1</v>
      </c>
      <c r="Y170" s="326">
        <v>116</v>
      </c>
      <c r="Z170" s="326">
        <v>116</v>
      </c>
      <c r="AA170" s="411">
        <f>+Z170/Y170</f>
        <v>1</v>
      </c>
      <c r="AB170" s="53">
        <f>+AA170</f>
        <v>1</v>
      </c>
      <c r="AC170" s="326">
        <v>42</v>
      </c>
      <c r="AD170" s="326">
        <f>AQ170</f>
        <v>43</v>
      </c>
      <c r="AE170" s="411">
        <f>+AD170/AC170</f>
        <v>1.0238095238095237</v>
      </c>
      <c r="AF170" s="53">
        <f>+AE170</f>
        <v>1.0238095238095237</v>
      </c>
      <c r="AG170" s="326">
        <v>1</v>
      </c>
      <c r="AH170" s="326">
        <v>0</v>
      </c>
      <c r="AI170" s="411">
        <f>+AH170/AG170</f>
        <v>0</v>
      </c>
      <c r="AJ170" s="53">
        <f>+AI170</f>
        <v>0</v>
      </c>
      <c r="AL170" s="285">
        <v>0</v>
      </c>
      <c r="AM170" s="285">
        <v>0</v>
      </c>
      <c r="AN170" s="411">
        <v>0</v>
      </c>
      <c r="AO170" s="287">
        <f t="shared" ref="AO170:AO172" si="264">AN170</f>
        <v>0</v>
      </c>
      <c r="AP170" s="285">
        <v>31</v>
      </c>
      <c r="AQ170" s="285">
        <v>43</v>
      </c>
      <c r="AR170" s="411">
        <f>+AQ170/AP170</f>
        <v>1.3870967741935485</v>
      </c>
      <c r="AS170" s="287">
        <f t="shared" ref="AS170:AS172" si="265">AR170</f>
        <v>1.3870967741935485</v>
      </c>
      <c r="AT170" s="285">
        <v>42</v>
      </c>
      <c r="AU170" s="285">
        <v>0</v>
      </c>
      <c r="AV170" s="411">
        <f>+AU170/AT170</f>
        <v>0</v>
      </c>
      <c r="AW170" s="287">
        <f t="shared" ref="AW170:AW172" si="266">AV170</f>
        <v>0</v>
      </c>
      <c r="AX170" s="285">
        <v>42</v>
      </c>
      <c r="AY170" s="285">
        <v>0</v>
      </c>
      <c r="AZ170" s="411">
        <f>+AY170/AX170</f>
        <v>0</v>
      </c>
      <c r="BA170" s="287">
        <f t="shared" ref="BA170:BA172" si="267">AZ170</f>
        <v>0</v>
      </c>
    </row>
    <row r="171" spans="1:53" ht="268.5" customHeight="1" thickTop="1" thickBot="1">
      <c r="A171" s="666"/>
      <c r="B171" s="887" t="s">
        <v>532</v>
      </c>
      <c r="C171" s="887"/>
      <c r="D171" s="143" t="s">
        <v>531</v>
      </c>
      <c r="E171" s="37">
        <v>178570109</v>
      </c>
      <c r="F171" s="35">
        <f>E171/9773000000</f>
        <v>1.8271780313107541E-2</v>
      </c>
      <c r="G171" s="857">
        <v>146007740</v>
      </c>
      <c r="H171" s="858"/>
      <c r="I171" s="36">
        <f>G171/E171</f>
        <v>0.81764938610190352</v>
      </c>
      <c r="J171" s="54">
        <f t="shared" si="263"/>
        <v>0.81764938610190352</v>
      </c>
      <c r="K171" s="1079" t="s">
        <v>1007</v>
      </c>
      <c r="L171" s="1080"/>
      <c r="M171" s="1080"/>
      <c r="N171" s="1081"/>
      <c r="O171" s="83" t="s">
        <v>114</v>
      </c>
      <c r="P171" s="381">
        <v>1</v>
      </c>
      <c r="Q171" s="178">
        <v>0.2</v>
      </c>
      <c r="R171" s="178">
        <v>0.2</v>
      </c>
      <c r="S171" s="411">
        <f>+R171/Q171</f>
        <v>1</v>
      </c>
      <c r="T171" s="53">
        <f t="shared" ref="T171:T172" si="268">+S171</f>
        <v>1</v>
      </c>
      <c r="U171" s="178">
        <v>0.3</v>
      </c>
      <c r="V171" s="179">
        <v>0.3</v>
      </c>
      <c r="W171" s="411">
        <f>+V171/U171</f>
        <v>1</v>
      </c>
      <c r="X171" s="53">
        <f t="shared" ref="X171:X172" si="269">+W171</f>
        <v>1</v>
      </c>
      <c r="Y171" s="178">
        <v>0.25</v>
      </c>
      <c r="Z171" s="178">
        <v>0.25</v>
      </c>
      <c r="AA171" s="411">
        <f>+Z171/Y171</f>
        <v>1</v>
      </c>
      <c r="AB171" s="53">
        <f t="shared" ref="AB171:AB172" si="270">+AA171</f>
        <v>1</v>
      </c>
      <c r="AC171" s="178">
        <v>0.15</v>
      </c>
      <c r="AD171" s="404">
        <f>AQ171</f>
        <v>7.4999999999999997E-2</v>
      </c>
      <c r="AE171" s="411">
        <f>+AD171/AC171</f>
        <v>0.5</v>
      </c>
      <c r="AF171" s="53">
        <f t="shared" ref="AF171:AF172" si="271">+AE171</f>
        <v>0.5</v>
      </c>
      <c r="AG171" s="178">
        <v>0.1</v>
      </c>
      <c r="AH171" s="179">
        <v>0</v>
      </c>
      <c r="AI171" s="411">
        <f>+AH171/AG171</f>
        <v>0</v>
      </c>
      <c r="AJ171" s="53">
        <f t="shared" ref="AJ171:AJ172" si="272">+AI171</f>
        <v>0</v>
      </c>
      <c r="AL171" s="404">
        <v>3.7499999999999999E-2</v>
      </c>
      <c r="AM171" s="404">
        <v>3.7499999999999999E-2</v>
      </c>
      <c r="AN171" s="411">
        <f>+AM171/AL171</f>
        <v>1</v>
      </c>
      <c r="AO171" s="287">
        <f t="shared" si="264"/>
        <v>1</v>
      </c>
      <c r="AP171" s="404">
        <v>7.4999999999999997E-2</v>
      </c>
      <c r="AQ171" s="404">
        <v>7.4999999999999997E-2</v>
      </c>
      <c r="AR171" s="411">
        <f>+AQ171/AP171</f>
        <v>1</v>
      </c>
      <c r="AS171" s="287">
        <f t="shared" si="265"/>
        <v>1</v>
      </c>
      <c r="AT171" s="404">
        <v>0.1125</v>
      </c>
      <c r="AU171" s="404">
        <v>0</v>
      </c>
      <c r="AV171" s="411">
        <f>+AU171/AT171</f>
        <v>0</v>
      </c>
      <c r="AW171" s="287">
        <f t="shared" si="266"/>
        <v>0</v>
      </c>
      <c r="AX171" s="404">
        <v>0.15</v>
      </c>
      <c r="AY171" s="404">
        <v>0</v>
      </c>
      <c r="AZ171" s="411">
        <f>+AY171/AX171</f>
        <v>0</v>
      </c>
      <c r="BA171" s="287">
        <f t="shared" si="267"/>
        <v>0</v>
      </c>
    </row>
    <row r="172" spans="1:53" ht="257.25" customHeight="1" thickTop="1" thickBot="1">
      <c r="A172" s="666"/>
      <c r="B172" s="887" t="s">
        <v>530</v>
      </c>
      <c r="C172" s="887"/>
      <c r="D172" s="143" t="s">
        <v>529</v>
      </c>
      <c r="E172" s="37">
        <v>8162708816</v>
      </c>
      <c r="F172" s="35">
        <f>E172/9773000000</f>
        <v>0.83523061659674613</v>
      </c>
      <c r="G172" s="857">
        <v>2155354816</v>
      </c>
      <c r="H172" s="858"/>
      <c r="I172" s="36">
        <f>G172/E172</f>
        <v>0.26404896518851884</v>
      </c>
      <c r="J172" s="54">
        <f t="shared" si="263"/>
        <v>0.26404896518851884</v>
      </c>
      <c r="K172" s="1079" t="s">
        <v>528</v>
      </c>
      <c r="L172" s="1080"/>
      <c r="M172" s="1080"/>
      <c r="N172" s="1081"/>
      <c r="O172" s="83" t="s">
        <v>114</v>
      </c>
      <c r="P172" s="141">
        <v>108</v>
      </c>
      <c r="Q172" s="326">
        <v>34</v>
      </c>
      <c r="R172" s="326">
        <v>34</v>
      </c>
      <c r="S172" s="411">
        <f>+R172/Q172</f>
        <v>1</v>
      </c>
      <c r="T172" s="53">
        <f t="shared" si="268"/>
        <v>1</v>
      </c>
      <c r="U172" s="326">
        <v>25</v>
      </c>
      <c r="V172" s="326">
        <v>25</v>
      </c>
      <c r="W172" s="411">
        <f>+V172/U172</f>
        <v>1</v>
      </c>
      <c r="X172" s="53">
        <f t="shared" si="269"/>
        <v>1</v>
      </c>
      <c r="Y172" s="326">
        <v>21</v>
      </c>
      <c r="Z172" s="326">
        <v>21</v>
      </c>
      <c r="AA172" s="411">
        <f>+Z172/Y172</f>
        <v>1</v>
      </c>
      <c r="AB172" s="53">
        <f t="shared" si="270"/>
        <v>1</v>
      </c>
      <c r="AC172" s="326">
        <v>19</v>
      </c>
      <c r="AD172" s="326">
        <f>AQ172</f>
        <v>22</v>
      </c>
      <c r="AE172" s="411">
        <f>+AD172/AC172</f>
        <v>1.1578947368421053</v>
      </c>
      <c r="AF172" s="53">
        <f t="shared" si="271"/>
        <v>1.1578947368421053</v>
      </c>
      <c r="AG172" s="326">
        <v>9</v>
      </c>
      <c r="AH172" s="326">
        <v>0</v>
      </c>
      <c r="AI172" s="411">
        <f>+AH172/AG172</f>
        <v>0</v>
      </c>
      <c r="AJ172" s="53">
        <f t="shared" si="272"/>
        <v>0</v>
      </c>
      <c r="AL172" s="285">
        <v>19</v>
      </c>
      <c r="AM172" s="285">
        <v>16</v>
      </c>
      <c r="AN172" s="411">
        <f>+AM172/AL172</f>
        <v>0.84210526315789469</v>
      </c>
      <c r="AO172" s="287">
        <f t="shared" si="264"/>
        <v>0.84210526315789469</v>
      </c>
      <c r="AP172" s="285">
        <v>19</v>
      </c>
      <c r="AQ172" s="285">
        <v>22</v>
      </c>
      <c r="AR172" s="411">
        <f>+AQ172/AP172</f>
        <v>1.1578947368421053</v>
      </c>
      <c r="AS172" s="287">
        <f t="shared" si="265"/>
        <v>1.1578947368421053</v>
      </c>
      <c r="AT172" s="285">
        <v>19</v>
      </c>
      <c r="AU172" s="285">
        <v>0</v>
      </c>
      <c r="AV172" s="411">
        <f>+AU172/AT172</f>
        <v>0</v>
      </c>
      <c r="AW172" s="287">
        <f t="shared" si="266"/>
        <v>0</v>
      </c>
      <c r="AX172" s="285">
        <v>19</v>
      </c>
      <c r="AY172" s="285">
        <v>0</v>
      </c>
      <c r="AZ172" s="411">
        <f>+AY172/AX172</f>
        <v>0</v>
      </c>
      <c r="BA172" s="287">
        <f t="shared" si="267"/>
        <v>0</v>
      </c>
    </row>
    <row r="173" spans="1:53" ht="117" customHeight="1" thickTop="1" thickBot="1">
      <c r="A173" s="850" t="s">
        <v>34</v>
      </c>
      <c r="B173" s="851"/>
      <c r="C173" s="852"/>
      <c r="D173" s="290"/>
      <c r="E173" s="38">
        <f>SUM(E170:E172)</f>
        <v>9164931925</v>
      </c>
      <c r="F173" s="394">
        <f>E173/9773000000</f>
        <v>0.93778081704696614</v>
      </c>
      <c r="G173" s="885">
        <f>SUM(G170:H172)</f>
        <v>2954387622</v>
      </c>
      <c r="H173" s="886">
        <v>0</v>
      </c>
      <c r="I173" s="392">
        <f>G173/E173</f>
        <v>0.32235783595304773</v>
      </c>
      <c r="J173" s="54">
        <f t="shared" si="263"/>
        <v>0.32235783595304773</v>
      </c>
      <c r="K173" s="663"/>
      <c r="L173" s="663"/>
      <c r="M173" s="663"/>
      <c r="N173" s="663"/>
      <c r="O173" s="271"/>
      <c r="P173" s="76"/>
      <c r="Q173" s="76"/>
      <c r="R173" s="76"/>
      <c r="S173" s="92"/>
      <c r="T173" s="76"/>
      <c r="U173" s="76"/>
      <c r="V173" s="46"/>
    </row>
    <row r="174" spans="1:53" s="45" customFormat="1" ht="15.75" customHeight="1" thickTop="1">
      <c r="A174" s="40"/>
      <c r="B174" s="40"/>
      <c r="C174" s="40"/>
      <c r="D174" s="40"/>
      <c r="E174" s="40"/>
      <c r="F174" s="40"/>
      <c r="G174" s="40"/>
      <c r="H174" s="40"/>
      <c r="I174" s="40"/>
      <c r="J174" s="40"/>
      <c r="K174" s="40"/>
      <c r="L174" s="40"/>
      <c r="M174" s="40"/>
      <c r="N174" s="40"/>
      <c r="O174" s="40"/>
      <c r="P174" s="40"/>
      <c r="Q174" s="40"/>
      <c r="R174" s="40"/>
      <c r="S174" s="87"/>
      <c r="T174" s="40"/>
      <c r="U174" s="40"/>
      <c r="V174" s="46"/>
    </row>
    <row r="178" spans="1:22" ht="13.5" thickBot="1"/>
    <row r="179" spans="1:22" ht="113.25" customHeight="1" thickTop="1" thickBot="1">
      <c r="A179" s="1117" t="s">
        <v>35</v>
      </c>
      <c r="B179" s="1118"/>
      <c r="C179" s="654" t="d">
        <v>2019-03-31</v>
      </c>
      <c r="D179" s="654"/>
      <c r="E179" s="165" t="s">
        <v>36</v>
      </c>
      <c r="F179" s="52"/>
      <c r="G179" s="655" t="s">
        <v>37</v>
      </c>
      <c r="H179" s="656"/>
      <c r="I179" s="44"/>
      <c r="J179" s="198" t="s">
        <v>38</v>
      </c>
      <c r="K179" s="44"/>
      <c r="L179" s="657" t="s">
        <v>39</v>
      </c>
      <c r="M179" s="658"/>
      <c r="N179" s="166"/>
      <c r="O179" s="199" t="s">
        <v>40</v>
      </c>
      <c r="S179" s="190"/>
      <c r="V179" s="76"/>
    </row>
    <row r="180" spans="1:22" ht="13.5" thickTop="1"/>
  </sheetData>
  <autoFilter ref="A44:AP160" xr:uid="{7AF932D2-B4B9-44CC-8CD4-164E6EBDD1AA}">
    <filterColumn colId="1" showButton="0"/>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621">
    <mergeCell ref="B154:C154"/>
    <mergeCell ref="F154:G154"/>
    <mergeCell ref="P103:R103"/>
    <mergeCell ref="P104:R104"/>
    <mergeCell ref="P106:R106"/>
    <mergeCell ref="P107:R107"/>
    <mergeCell ref="P109:R109"/>
    <mergeCell ref="P108:R108"/>
    <mergeCell ref="P105:R105"/>
    <mergeCell ref="B149:C149"/>
    <mergeCell ref="F149:G149"/>
    <mergeCell ref="B150:C150"/>
    <mergeCell ref="F150:G150"/>
    <mergeCell ref="B151:C151"/>
    <mergeCell ref="F151:G151"/>
    <mergeCell ref="B152:C152"/>
    <mergeCell ref="F152:G152"/>
    <mergeCell ref="B153:C153"/>
    <mergeCell ref="F153:G153"/>
    <mergeCell ref="B144:C144"/>
    <mergeCell ref="F144:G144"/>
    <mergeCell ref="B145:C145"/>
    <mergeCell ref="F145:G145"/>
    <mergeCell ref="B146:C146"/>
    <mergeCell ref="F146:G146"/>
    <mergeCell ref="B147:C147"/>
    <mergeCell ref="F147:G147"/>
    <mergeCell ref="B148:C148"/>
    <mergeCell ref="F148:G148"/>
    <mergeCell ref="B139:C139"/>
    <mergeCell ref="F139:G139"/>
    <mergeCell ref="B140:C140"/>
    <mergeCell ref="F140:G140"/>
    <mergeCell ref="B141:C141"/>
    <mergeCell ref="F141:G141"/>
    <mergeCell ref="B142:C142"/>
    <mergeCell ref="F142:G142"/>
    <mergeCell ref="B143:C143"/>
    <mergeCell ref="F143:G143"/>
    <mergeCell ref="B134:C134"/>
    <mergeCell ref="F134:G134"/>
    <mergeCell ref="B135:C135"/>
    <mergeCell ref="F135:G135"/>
    <mergeCell ref="B136:C136"/>
    <mergeCell ref="F136:G136"/>
    <mergeCell ref="B137:C137"/>
    <mergeCell ref="F137:G137"/>
    <mergeCell ref="B138:C138"/>
    <mergeCell ref="F138:G138"/>
    <mergeCell ref="B129:C129"/>
    <mergeCell ref="F129:G129"/>
    <mergeCell ref="B130:C130"/>
    <mergeCell ref="F130:G130"/>
    <mergeCell ref="B131:C131"/>
    <mergeCell ref="F131:G131"/>
    <mergeCell ref="B132:C132"/>
    <mergeCell ref="F132:G132"/>
    <mergeCell ref="B133:C133"/>
    <mergeCell ref="F133:G133"/>
    <mergeCell ref="B124:C124"/>
    <mergeCell ref="F124:G124"/>
    <mergeCell ref="B125:C125"/>
    <mergeCell ref="F125:G125"/>
    <mergeCell ref="B126:C126"/>
    <mergeCell ref="F126:G126"/>
    <mergeCell ref="B127:C127"/>
    <mergeCell ref="F127:G127"/>
    <mergeCell ref="B128:C128"/>
    <mergeCell ref="F128:G128"/>
    <mergeCell ref="B119:C119"/>
    <mergeCell ref="F119:G119"/>
    <mergeCell ref="B120:C120"/>
    <mergeCell ref="F120:G120"/>
    <mergeCell ref="B121:C121"/>
    <mergeCell ref="F121:G121"/>
    <mergeCell ref="B122:C122"/>
    <mergeCell ref="F122:G122"/>
    <mergeCell ref="B123:C123"/>
    <mergeCell ref="F123:G123"/>
    <mergeCell ref="P120:R120"/>
    <mergeCell ref="P121:R121"/>
    <mergeCell ref="P142:R142"/>
    <mergeCell ref="P143:R143"/>
    <mergeCell ref="P144:R144"/>
    <mergeCell ref="P154:R154"/>
    <mergeCell ref="P145:R145"/>
    <mergeCell ref="P146:R146"/>
    <mergeCell ref="P153:R153"/>
    <mergeCell ref="P148:R148"/>
    <mergeCell ref="P149:R149"/>
    <mergeCell ref="P150:R150"/>
    <mergeCell ref="P151:R151"/>
    <mergeCell ref="P152:R152"/>
    <mergeCell ref="P134:R134"/>
    <mergeCell ref="P135:R135"/>
    <mergeCell ref="P136:R136"/>
    <mergeCell ref="P137:R137"/>
    <mergeCell ref="P138:R138"/>
    <mergeCell ref="P140:R140"/>
    <mergeCell ref="P147:R147"/>
    <mergeCell ref="P141:R141"/>
    <mergeCell ref="P130:R130"/>
    <mergeCell ref="P131:R131"/>
    <mergeCell ref="H146:J146"/>
    <mergeCell ref="H147:J147"/>
    <mergeCell ref="H148:J148"/>
    <mergeCell ref="H149:J149"/>
    <mergeCell ref="H150:J150"/>
    <mergeCell ref="H151:J151"/>
    <mergeCell ref="H152:J152"/>
    <mergeCell ref="H153:J153"/>
    <mergeCell ref="H154:J154"/>
    <mergeCell ref="H137:J137"/>
    <mergeCell ref="H138:J138"/>
    <mergeCell ref="H139:J139"/>
    <mergeCell ref="H140:J140"/>
    <mergeCell ref="H141:J141"/>
    <mergeCell ref="H142:J142"/>
    <mergeCell ref="H143:J143"/>
    <mergeCell ref="H144:J144"/>
    <mergeCell ref="H145:J145"/>
    <mergeCell ref="H128:J128"/>
    <mergeCell ref="H129:J129"/>
    <mergeCell ref="H130:J130"/>
    <mergeCell ref="H131:J131"/>
    <mergeCell ref="H132:J132"/>
    <mergeCell ref="H133:J133"/>
    <mergeCell ref="H134:J134"/>
    <mergeCell ref="H135:J135"/>
    <mergeCell ref="H136:J136"/>
    <mergeCell ref="H119:J119"/>
    <mergeCell ref="H120:J120"/>
    <mergeCell ref="H121:J121"/>
    <mergeCell ref="H122:J122"/>
    <mergeCell ref="H123:J123"/>
    <mergeCell ref="H124:J124"/>
    <mergeCell ref="H125:J125"/>
    <mergeCell ref="H126:J126"/>
    <mergeCell ref="H127:J127"/>
    <mergeCell ref="B114:C114"/>
    <mergeCell ref="F114:G114"/>
    <mergeCell ref="H114:J114"/>
    <mergeCell ref="P114:R114"/>
    <mergeCell ref="B116:C116"/>
    <mergeCell ref="F116:G116"/>
    <mergeCell ref="H116:J116"/>
    <mergeCell ref="H117:J117"/>
    <mergeCell ref="H118:J118"/>
    <mergeCell ref="P116:R116"/>
    <mergeCell ref="P117:R117"/>
    <mergeCell ref="P118:R118"/>
    <mergeCell ref="B117:C117"/>
    <mergeCell ref="F117:G117"/>
    <mergeCell ref="B118:C118"/>
    <mergeCell ref="F118:G118"/>
    <mergeCell ref="P115:R115"/>
    <mergeCell ref="H105:J105"/>
    <mergeCell ref="H106:J106"/>
    <mergeCell ref="H107:J107"/>
    <mergeCell ref="H108:J108"/>
    <mergeCell ref="H109:J109"/>
    <mergeCell ref="B103:C103"/>
    <mergeCell ref="F103:G103"/>
    <mergeCell ref="B104:C104"/>
    <mergeCell ref="F104:G104"/>
    <mergeCell ref="B105:C105"/>
    <mergeCell ref="F105:G105"/>
    <mergeCell ref="B106:C106"/>
    <mergeCell ref="F106:G106"/>
    <mergeCell ref="B107:C107"/>
    <mergeCell ref="F107:G107"/>
    <mergeCell ref="B108:C108"/>
    <mergeCell ref="F108:G108"/>
    <mergeCell ref="B109:C109"/>
    <mergeCell ref="F109:G109"/>
    <mergeCell ref="P102:R102"/>
    <mergeCell ref="H103:J103"/>
    <mergeCell ref="H104:J104"/>
    <mergeCell ref="H97:J97"/>
    <mergeCell ref="H98:J98"/>
    <mergeCell ref="H99:J99"/>
    <mergeCell ref="H100:J100"/>
    <mergeCell ref="H101:J101"/>
    <mergeCell ref="H102:J102"/>
    <mergeCell ref="P93:R93"/>
    <mergeCell ref="P94:R94"/>
    <mergeCell ref="P95:R95"/>
    <mergeCell ref="P96:R96"/>
    <mergeCell ref="P97:R97"/>
    <mergeCell ref="P98:R98"/>
    <mergeCell ref="P99:R99"/>
    <mergeCell ref="P100:R100"/>
    <mergeCell ref="P101:R101"/>
    <mergeCell ref="B102:C102"/>
    <mergeCell ref="F102:G102"/>
    <mergeCell ref="P54:R54"/>
    <mergeCell ref="P55:R55"/>
    <mergeCell ref="P56:R56"/>
    <mergeCell ref="P57:R57"/>
    <mergeCell ref="P58:R58"/>
    <mergeCell ref="P59:R59"/>
    <mergeCell ref="P60:R60"/>
    <mergeCell ref="P61:R61"/>
    <mergeCell ref="P62:R62"/>
    <mergeCell ref="P63:R63"/>
    <mergeCell ref="P64:R64"/>
    <mergeCell ref="P65:R65"/>
    <mergeCell ref="P66:R66"/>
    <mergeCell ref="P67:R67"/>
    <mergeCell ref="P68:R68"/>
    <mergeCell ref="P69:R69"/>
    <mergeCell ref="P87:R87"/>
    <mergeCell ref="P88:R88"/>
    <mergeCell ref="P89:R89"/>
    <mergeCell ref="P90:R90"/>
    <mergeCell ref="P91:R91"/>
    <mergeCell ref="P92:R92"/>
    <mergeCell ref="B97:C97"/>
    <mergeCell ref="F97:G97"/>
    <mergeCell ref="B98:C98"/>
    <mergeCell ref="F98:G98"/>
    <mergeCell ref="B99:C99"/>
    <mergeCell ref="F99:G99"/>
    <mergeCell ref="B100:C100"/>
    <mergeCell ref="F100:G100"/>
    <mergeCell ref="B101:C101"/>
    <mergeCell ref="F101:G101"/>
    <mergeCell ref="B92:C92"/>
    <mergeCell ref="F92:G92"/>
    <mergeCell ref="B93:C93"/>
    <mergeCell ref="F93:G93"/>
    <mergeCell ref="B94:C94"/>
    <mergeCell ref="F94:G94"/>
    <mergeCell ref="B95:C95"/>
    <mergeCell ref="F95:G95"/>
    <mergeCell ref="B96:C96"/>
    <mergeCell ref="F96:G96"/>
    <mergeCell ref="B87:C87"/>
    <mergeCell ref="F87:G87"/>
    <mergeCell ref="B88:C88"/>
    <mergeCell ref="F88:G88"/>
    <mergeCell ref="B89:C89"/>
    <mergeCell ref="F89:G89"/>
    <mergeCell ref="B90:C90"/>
    <mergeCell ref="F90:G90"/>
    <mergeCell ref="B91:C91"/>
    <mergeCell ref="F91:G91"/>
    <mergeCell ref="B82:C82"/>
    <mergeCell ref="F82:G82"/>
    <mergeCell ref="B83:C83"/>
    <mergeCell ref="F83:G83"/>
    <mergeCell ref="B84:C84"/>
    <mergeCell ref="F84:G84"/>
    <mergeCell ref="B85:C85"/>
    <mergeCell ref="F85:G85"/>
    <mergeCell ref="B86:C86"/>
    <mergeCell ref="F86:G86"/>
    <mergeCell ref="B77:C77"/>
    <mergeCell ref="F77:G77"/>
    <mergeCell ref="B78:C78"/>
    <mergeCell ref="F78:G78"/>
    <mergeCell ref="B79:C79"/>
    <mergeCell ref="F79:G79"/>
    <mergeCell ref="B80:C80"/>
    <mergeCell ref="F80:G80"/>
    <mergeCell ref="B81:C81"/>
    <mergeCell ref="F81:G81"/>
    <mergeCell ref="B72:C72"/>
    <mergeCell ref="F72:G72"/>
    <mergeCell ref="B73:C73"/>
    <mergeCell ref="F73:G73"/>
    <mergeCell ref="B74:C74"/>
    <mergeCell ref="F74:G74"/>
    <mergeCell ref="B75:C75"/>
    <mergeCell ref="F75:G75"/>
    <mergeCell ref="B76:C76"/>
    <mergeCell ref="F76:G76"/>
    <mergeCell ref="B67:C67"/>
    <mergeCell ref="F67:G67"/>
    <mergeCell ref="B68:C68"/>
    <mergeCell ref="F68:G68"/>
    <mergeCell ref="B69:C69"/>
    <mergeCell ref="F69:G69"/>
    <mergeCell ref="B70:C70"/>
    <mergeCell ref="F70:G70"/>
    <mergeCell ref="B71:C71"/>
    <mergeCell ref="F71:G71"/>
    <mergeCell ref="B52:C52"/>
    <mergeCell ref="F52:G52"/>
    <mergeCell ref="B53:C53"/>
    <mergeCell ref="F53:G53"/>
    <mergeCell ref="B54:C54"/>
    <mergeCell ref="F54:G54"/>
    <mergeCell ref="B55:C55"/>
    <mergeCell ref="F55:G55"/>
    <mergeCell ref="B56:C56"/>
    <mergeCell ref="F56:G56"/>
    <mergeCell ref="H88:J88"/>
    <mergeCell ref="H70:J70"/>
    <mergeCell ref="H71:J71"/>
    <mergeCell ref="H72:J72"/>
    <mergeCell ref="H73:J73"/>
    <mergeCell ref="H74:J74"/>
    <mergeCell ref="H75:J75"/>
    <mergeCell ref="H76:J76"/>
    <mergeCell ref="H77:J77"/>
    <mergeCell ref="H78:J78"/>
    <mergeCell ref="H84:J84"/>
    <mergeCell ref="H85:J85"/>
    <mergeCell ref="H86:J86"/>
    <mergeCell ref="H87:J87"/>
    <mergeCell ref="B57:C57"/>
    <mergeCell ref="F57:G57"/>
    <mergeCell ref="B58:C58"/>
    <mergeCell ref="F58:G58"/>
    <mergeCell ref="B59:C59"/>
    <mergeCell ref="F59:G59"/>
    <mergeCell ref="B60:C60"/>
    <mergeCell ref="F60:G60"/>
    <mergeCell ref="H61:J61"/>
    <mergeCell ref="H62:J62"/>
    <mergeCell ref="H63:J63"/>
    <mergeCell ref="H64:J64"/>
    <mergeCell ref="H65:J65"/>
    <mergeCell ref="H66:J66"/>
    <mergeCell ref="B61:C61"/>
    <mergeCell ref="F61:G61"/>
    <mergeCell ref="B62:C62"/>
    <mergeCell ref="F62:G62"/>
    <mergeCell ref="B63:C63"/>
    <mergeCell ref="F63:G63"/>
    <mergeCell ref="B64:C64"/>
    <mergeCell ref="F64:G64"/>
    <mergeCell ref="B65:C65"/>
    <mergeCell ref="F65:G65"/>
    <mergeCell ref="B66:C66"/>
    <mergeCell ref="F66:G66"/>
    <mergeCell ref="A179:B179"/>
    <mergeCell ref="C179:D179"/>
    <mergeCell ref="G179:H179"/>
    <mergeCell ref="L179:M179"/>
    <mergeCell ref="H44:J45"/>
    <mergeCell ref="H155:J155"/>
    <mergeCell ref="B158:C158"/>
    <mergeCell ref="B159:C159"/>
    <mergeCell ref="V44:Y44"/>
    <mergeCell ref="A164:D165"/>
    <mergeCell ref="A166:D168"/>
    <mergeCell ref="H156:J156"/>
    <mergeCell ref="H157:J157"/>
    <mergeCell ref="H158:J158"/>
    <mergeCell ref="H159:J159"/>
    <mergeCell ref="Q167:T168"/>
    <mergeCell ref="U167:X168"/>
    <mergeCell ref="Y167:AB168"/>
    <mergeCell ref="B155:C155"/>
    <mergeCell ref="B156:C156"/>
    <mergeCell ref="B157:C157"/>
    <mergeCell ref="U44:U45"/>
    <mergeCell ref="A44:A45"/>
    <mergeCell ref="L44:L45"/>
    <mergeCell ref="A39:B39"/>
    <mergeCell ref="C39:F39"/>
    <mergeCell ref="L34:N34"/>
    <mergeCell ref="P34:R34"/>
    <mergeCell ref="U32:U33"/>
    <mergeCell ref="G39:I39"/>
    <mergeCell ref="J39:L39"/>
    <mergeCell ref="P39:S39"/>
    <mergeCell ref="P38:R38"/>
    <mergeCell ref="L38:N38"/>
    <mergeCell ref="S32:S33"/>
    <mergeCell ref="L37:N37"/>
    <mergeCell ref="P37:R37"/>
    <mergeCell ref="I38:K38"/>
    <mergeCell ref="I37:K37"/>
    <mergeCell ref="I36:K36"/>
    <mergeCell ref="V12:Y12"/>
    <mergeCell ref="A10:Y10"/>
    <mergeCell ref="A19:Y19"/>
    <mergeCell ref="A26:Y26"/>
    <mergeCell ref="C30:Y30"/>
    <mergeCell ref="C29:Y29"/>
    <mergeCell ref="C28:Y28"/>
    <mergeCell ref="B37:C37"/>
    <mergeCell ref="B36:C36"/>
    <mergeCell ref="B35:C35"/>
    <mergeCell ref="B34:C34"/>
    <mergeCell ref="B32:C33"/>
    <mergeCell ref="U21:U22"/>
    <mergeCell ref="A23:H23"/>
    <mergeCell ref="I23:N23"/>
    <mergeCell ref="P23:R23"/>
    <mergeCell ref="A32:A33"/>
    <mergeCell ref="V32:Y32"/>
    <mergeCell ref="A42:Y42"/>
    <mergeCell ref="B44:C45"/>
    <mergeCell ref="B38:C38"/>
    <mergeCell ref="D32:D33"/>
    <mergeCell ref="A21:H22"/>
    <mergeCell ref="I21:N22"/>
    <mergeCell ref="O21:O22"/>
    <mergeCell ref="P21:R22"/>
    <mergeCell ref="S21:S22"/>
    <mergeCell ref="T21:T22"/>
    <mergeCell ref="I35:K35"/>
    <mergeCell ref="I34:K34"/>
    <mergeCell ref="I32:K33"/>
    <mergeCell ref="A28:B28"/>
    <mergeCell ref="A29:B29"/>
    <mergeCell ref="A30:B30"/>
    <mergeCell ref="T32:T33"/>
    <mergeCell ref="E38:H38"/>
    <mergeCell ref="E37:H37"/>
    <mergeCell ref="E36:H36"/>
    <mergeCell ref="E35:H35"/>
    <mergeCell ref="E34:H34"/>
    <mergeCell ref="E32:H33"/>
    <mergeCell ref="V21:Y21"/>
    <mergeCell ref="A3:U3"/>
    <mergeCell ref="A5:U5"/>
    <mergeCell ref="A12:C13"/>
    <mergeCell ref="D12:E13"/>
    <mergeCell ref="F12:H13"/>
    <mergeCell ref="I12:I13"/>
    <mergeCell ref="J12:O13"/>
    <mergeCell ref="P12:S13"/>
    <mergeCell ref="J15:O15"/>
    <mergeCell ref="P15:S15"/>
    <mergeCell ref="J14:O14"/>
    <mergeCell ref="P14:S14"/>
    <mergeCell ref="T12:T13"/>
    <mergeCell ref="U12:U13"/>
    <mergeCell ref="A6:B6"/>
    <mergeCell ref="C6:U6"/>
    <mergeCell ref="C8:U8"/>
    <mergeCell ref="A14:C16"/>
    <mergeCell ref="D14:E16"/>
    <mergeCell ref="F14:H16"/>
    <mergeCell ref="I15:I16"/>
    <mergeCell ref="J16:O16"/>
    <mergeCell ref="P16:S16"/>
    <mergeCell ref="M44:M45"/>
    <mergeCell ref="N44:N45"/>
    <mergeCell ref="O44:O45"/>
    <mergeCell ref="P44:R45"/>
    <mergeCell ref="S44:S45"/>
    <mergeCell ref="T44:T45"/>
    <mergeCell ref="D44:D45"/>
    <mergeCell ref="E44:E45"/>
    <mergeCell ref="F44:G45"/>
    <mergeCell ref="K44:K45"/>
    <mergeCell ref="F159:G159"/>
    <mergeCell ref="P159:R159"/>
    <mergeCell ref="F155:G155"/>
    <mergeCell ref="P155:R155"/>
    <mergeCell ref="F156:G156"/>
    <mergeCell ref="P156:R156"/>
    <mergeCell ref="F157:G157"/>
    <mergeCell ref="P157:R157"/>
    <mergeCell ref="F158:G158"/>
    <mergeCell ref="P158:R158"/>
    <mergeCell ref="F160:G160"/>
    <mergeCell ref="P160:R160"/>
    <mergeCell ref="B160:C160"/>
    <mergeCell ref="H160:J160"/>
    <mergeCell ref="E165:F165"/>
    <mergeCell ref="G165:H165"/>
    <mergeCell ref="B172:C172"/>
    <mergeCell ref="G172:H172"/>
    <mergeCell ref="K172:N172"/>
    <mergeCell ref="J166:J168"/>
    <mergeCell ref="E166:F168"/>
    <mergeCell ref="G166:H168"/>
    <mergeCell ref="I166:I168"/>
    <mergeCell ref="A170:A172"/>
    <mergeCell ref="B171:C171"/>
    <mergeCell ref="G171:H171"/>
    <mergeCell ref="B170:C170"/>
    <mergeCell ref="K170:N170"/>
    <mergeCell ref="G170:H170"/>
    <mergeCell ref="A169:C169"/>
    <mergeCell ref="G169:H169"/>
    <mergeCell ref="K169:N169"/>
    <mergeCell ref="K171:N171"/>
    <mergeCell ref="A173:C173"/>
    <mergeCell ref="G173:H173"/>
    <mergeCell ref="K173:N173"/>
    <mergeCell ref="L32:N33"/>
    <mergeCell ref="O32:O33"/>
    <mergeCell ref="L35:N35"/>
    <mergeCell ref="P35:R35"/>
    <mergeCell ref="L36:N36"/>
    <mergeCell ref="P36:R36"/>
    <mergeCell ref="E164:J164"/>
    <mergeCell ref="A162:U162"/>
    <mergeCell ref="P32:R33"/>
    <mergeCell ref="B47:C47"/>
    <mergeCell ref="B48:C48"/>
    <mergeCell ref="B49:C49"/>
    <mergeCell ref="B50:C50"/>
    <mergeCell ref="B51:C51"/>
    <mergeCell ref="B110:C110"/>
    <mergeCell ref="B111:C111"/>
    <mergeCell ref="B112:C112"/>
    <mergeCell ref="B113:C113"/>
    <mergeCell ref="B115:C115"/>
    <mergeCell ref="F47:G47"/>
    <mergeCell ref="F48:G48"/>
    <mergeCell ref="AA10:AP10"/>
    <mergeCell ref="AA12:AD12"/>
    <mergeCell ref="AE12:AH12"/>
    <mergeCell ref="AI12:AL12"/>
    <mergeCell ref="AM12:AP12"/>
    <mergeCell ref="AA19:AP19"/>
    <mergeCell ref="AA21:AD21"/>
    <mergeCell ref="AE21:AH21"/>
    <mergeCell ref="AI21:AL21"/>
    <mergeCell ref="AM21:AP21"/>
    <mergeCell ref="AL168:AO168"/>
    <mergeCell ref="AP168:AS168"/>
    <mergeCell ref="AT168:AW168"/>
    <mergeCell ref="AX168:BA168"/>
    <mergeCell ref="AA30:AP30"/>
    <mergeCell ref="AA32:AD32"/>
    <mergeCell ref="AE32:AH32"/>
    <mergeCell ref="AI32:AL32"/>
    <mergeCell ref="AM32:AP32"/>
    <mergeCell ref="AA42:AP42"/>
    <mergeCell ref="AA44:AD44"/>
    <mergeCell ref="AE44:AH44"/>
    <mergeCell ref="AI44:AL44"/>
    <mergeCell ref="AM44:AP44"/>
    <mergeCell ref="AC167:AF168"/>
    <mergeCell ref="AG167:AJ168"/>
    <mergeCell ref="AL166:BA167"/>
    <mergeCell ref="F111:G111"/>
    <mergeCell ref="F112:G112"/>
    <mergeCell ref="F113:G113"/>
    <mergeCell ref="F115:G115"/>
    <mergeCell ref="H47:J47"/>
    <mergeCell ref="H48:J48"/>
    <mergeCell ref="H49:J49"/>
    <mergeCell ref="H50:J50"/>
    <mergeCell ref="H51:J51"/>
    <mergeCell ref="H110:J110"/>
    <mergeCell ref="H111:J111"/>
    <mergeCell ref="H112:J112"/>
    <mergeCell ref="H113:J113"/>
    <mergeCell ref="H115:J115"/>
    <mergeCell ref="H67:J67"/>
    <mergeCell ref="H68:J68"/>
    <mergeCell ref="H69:J69"/>
    <mergeCell ref="H52:J52"/>
    <mergeCell ref="H53:J53"/>
    <mergeCell ref="H54:J54"/>
    <mergeCell ref="H55:J55"/>
    <mergeCell ref="H56:J56"/>
    <mergeCell ref="H57:J57"/>
    <mergeCell ref="H58:J58"/>
    <mergeCell ref="P82:R82"/>
    <mergeCell ref="P83:R83"/>
    <mergeCell ref="P84:R84"/>
    <mergeCell ref="P85:R85"/>
    <mergeCell ref="P86:R86"/>
    <mergeCell ref="F49:G49"/>
    <mergeCell ref="F50:G50"/>
    <mergeCell ref="F51:G51"/>
    <mergeCell ref="F110:G110"/>
    <mergeCell ref="H59:J59"/>
    <mergeCell ref="H60:J60"/>
    <mergeCell ref="H89:J89"/>
    <mergeCell ref="H90:J90"/>
    <mergeCell ref="H91:J91"/>
    <mergeCell ref="H92:J92"/>
    <mergeCell ref="H93:J93"/>
    <mergeCell ref="H94:J94"/>
    <mergeCell ref="H95:J95"/>
    <mergeCell ref="H96:J96"/>
    <mergeCell ref="H79:J79"/>
    <mergeCell ref="H80:J80"/>
    <mergeCell ref="H81:J81"/>
    <mergeCell ref="H82:J82"/>
    <mergeCell ref="H83:J83"/>
    <mergeCell ref="P53:R53"/>
    <mergeCell ref="P74:R74"/>
    <mergeCell ref="P75:R75"/>
    <mergeCell ref="P76:R76"/>
    <mergeCell ref="P77:R77"/>
    <mergeCell ref="P78:R78"/>
    <mergeCell ref="P79:R79"/>
    <mergeCell ref="P80:R80"/>
    <mergeCell ref="P81:R81"/>
    <mergeCell ref="P70:R70"/>
    <mergeCell ref="P71:R71"/>
    <mergeCell ref="P72:R72"/>
    <mergeCell ref="P73:R73"/>
    <mergeCell ref="P132:R132"/>
    <mergeCell ref="P133:R133"/>
    <mergeCell ref="P139:R139"/>
    <mergeCell ref="AE37:AG37"/>
    <mergeCell ref="AE38:AG38"/>
    <mergeCell ref="P119:R119"/>
    <mergeCell ref="P122:R122"/>
    <mergeCell ref="P123:R123"/>
    <mergeCell ref="P124:R124"/>
    <mergeCell ref="P125:R125"/>
    <mergeCell ref="P126:R126"/>
    <mergeCell ref="P127:R127"/>
    <mergeCell ref="P128:R128"/>
    <mergeCell ref="P129:R129"/>
    <mergeCell ref="P47:R47"/>
    <mergeCell ref="P48:R48"/>
    <mergeCell ref="P49:R49"/>
    <mergeCell ref="P50:R50"/>
    <mergeCell ref="P51:R51"/>
    <mergeCell ref="P110:R110"/>
    <mergeCell ref="P111:R111"/>
    <mergeCell ref="P112:R112"/>
    <mergeCell ref="P113:R113"/>
    <mergeCell ref="P52:R52"/>
  </mergeCells>
  <conditionalFormatting sqref="AD34:AD38">
    <cfRule type="iconSet" priority="1037">
      <iconSet iconSet="4Arrows" showValue="0">
        <cfvo type="percent" val="0"/>
        <cfvo type="num" val="0.6"/>
        <cfvo type="num" val="0.8"/>
        <cfvo type="num" val="0.9"/>
      </iconSet>
    </cfRule>
    <cfRule type="cellIs" dxfId="2523" priority="1038" operator="lessThan">
      <formula>0.6</formula>
    </cfRule>
    <cfRule type="cellIs" dxfId="2522" priority="1039" operator="between">
      <formula>0.8</formula>
      <formula>0.899999999999999</formula>
    </cfRule>
    <cfRule type="cellIs" dxfId="2521" priority="1040" operator="between">
      <formula>0.6</formula>
      <formula>0.8</formula>
    </cfRule>
    <cfRule type="cellIs" dxfId="2520" priority="1041" operator="greaterThanOrEqual">
      <formula>0.9</formula>
    </cfRule>
  </conditionalFormatting>
  <conditionalFormatting sqref="AH34:AH38">
    <cfRule type="iconSet" priority="1032">
      <iconSet iconSet="4Arrows" showValue="0">
        <cfvo type="percent" val="0"/>
        <cfvo type="num" val="0.6"/>
        <cfvo type="num" val="0.8"/>
        <cfvo type="num" val="0.9"/>
      </iconSet>
    </cfRule>
    <cfRule type="cellIs" dxfId="2519" priority="1033" operator="lessThan">
      <formula>0.6</formula>
    </cfRule>
    <cfRule type="cellIs" dxfId="2518" priority="1034" operator="between">
      <formula>0.8</formula>
      <formula>0.899999999999999</formula>
    </cfRule>
    <cfRule type="cellIs" dxfId="2517" priority="1035" operator="between">
      <formula>0.6</formula>
      <formula>0.8</formula>
    </cfRule>
    <cfRule type="cellIs" dxfId="2516" priority="1036" operator="greaterThanOrEqual">
      <formula>0.9</formula>
    </cfRule>
  </conditionalFormatting>
  <conditionalFormatting sqref="AL34:AL38">
    <cfRule type="iconSet" priority="1027">
      <iconSet iconSet="4Arrows" showValue="0">
        <cfvo type="percent" val="0"/>
        <cfvo type="num" val="0.6"/>
        <cfvo type="num" val="0.8"/>
        <cfvo type="num" val="0.9"/>
      </iconSet>
    </cfRule>
    <cfRule type="cellIs" dxfId="2515" priority="1028" operator="lessThan">
      <formula>0.6</formula>
    </cfRule>
    <cfRule type="cellIs" dxfId="2514" priority="1029" operator="between">
      <formula>0.8</formula>
      <formula>0.899999999999999</formula>
    </cfRule>
    <cfRule type="cellIs" dxfId="2513" priority="1030" operator="between">
      <formula>0.6</formula>
      <formula>0.8</formula>
    </cfRule>
    <cfRule type="cellIs" dxfId="2512" priority="1031" operator="greaterThanOrEqual">
      <formula>0.9</formula>
    </cfRule>
  </conditionalFormatting>
  <conditionalFormatting sqref="AP34:AP38">
    <cfRule type="iconSet" priority="1022">
      <iconSet iconSet="4Arrows" showValue="0">
        <cfvo type="percent" val="0"/>
        <cfvo type="num" val="0.6"/>
        <cfvo type="num" val="0.8"/>
        <cfvo type="num" val="0.9"/>
      </iconSet>
    </cfRule>
    <cfRule type="cellIs" dxfId="2511" priority="1023" operator="lessThan">
      <formula>0.6</formula>
    </cfRule>
    <cfRule type="cellIs" dxfId="2510" priority="1024" operator="between">
      <formula>0.8</formula>
      <formula>0.899999999999999</formula>
    </cfRule>
    <cfRule type="cellIs" dxfId="2509" priority="1025" operator="between">
      <formula>0.6</formula>
      <formula>0.8</formula>
    </cfRule>
    <cfRule type="cellIs" dxfId="2508" priority="1026" operator="greaterThanOrEqual">
      <formula>0.9</formula>
    </cfRule>
  </conditionalFormatting>
  <conditionalFormatting sqref="Y14">
    <cfRule type="iconSet" priority="961">
      <iconSet iconSet="4Arrows" showValue="0">
        <cfvo type="percent" val="0"/>
        <cfvo type="num" val="0.6"/>
        <cfvo type="num" val="0.8"/>
        <cfvo type="num" val="0.9"/>
      </iconSet>
    </cfRule>
    <cfRule type="cellIs" dxfId="2507" priority="962" operator="lessThan">
      <formula>0.6</formula>
    </cfRule>
    <cfRule type="cellIs" dxfId="2506" priority="963" operator="between">
      <formula>0.8</formula>
      <formula>0.899999999999999</formula>
    </cfRule>
    <cfRule type="cellIs" dxfId="2505" priority="964" operator="between">
      <formula>0.6</formula>
      <formula>0.8</formula>
    </cfRule>
    <cfRule type="cellIs" dxfId="2504" priority="965" operator="greaterThanOrEqual">
      <formula>0.9</formula>
    </cfRule>
  </conditionalFormatting>
  <conditionalFormatting sqref="Y15:Y16">
    <cfRule type="iconSet" priority="956">
      <iconSet iconSet="4Arrows" showValue="0">
        <cfvo type="percent" val="0"/>
        <cfvo type="num" val="0.6"/>
        <cfvo type="num" val="0.8"/>
        <cfvo type="num" val="0.9"/>
      </iconSet>
    </cfRule>
    <cfRule type="cellIs" dxfId="2503" priority="957" operator="lessThan">
      <formula>0.6</formula>
    </cfRule>
    <cfRule type="cellIs" dxfId="2502" priority="958" operator="between">
      <formula>0.8</formula>
      <formula>0.899999999999999</formula>
    </cfRule>
    <cfRule type="cellIs" dxfId="2501" priority="959" operator="between">
      <formula>0.6</formula>
      <formula>0.8</formula>
    </cfRule>
    <cfRule type="cellIs" dxfId="2500" priority="960" operator="greaterThanOrEqual">
      <formula>0.9</formula>
    </cfRule>
  </conditionalFormatting>
  <conditionalFormatting sqref="AD14:AD16">
    <cfRule type="iconSet" priority="951">
      <iconSet iconSet="4Arrows" showValue="0">
        <cfvo type="percent" val="0"/>
        <cfvo type="num" val="0.6"/>
        <cfvo type="num" val="0.8"/>
        <cfvo type="num" val="0.9"/>
      </iconSet>
    </cfRule>
    <cfRule type="cellIs" dxfId="2499" priority="952" operator="lessThan">
      <formula>0.6</formula>
    </cfRule>
    <cfRule type="cellIs" dxfId="2498" priority="953" operator="between">
      <formula>0.8</formula>
      <formula>0.899999999999999</formula>
    </cfRule>
    <cfRule type="cellIs" dxfId="2497" priority="954" operator="between">
      <formula>0.6</formula>
      <formula>0.8</formula>
    </cfRule>
    <cfRule type="cellIs" dxfId="2496" priority="955" operator="greaterThanOrEqual">
      <formula>0.9</formula>
    </cfRule>
  </conditionalFormatting>
  <conditionalFormatting sqref="AH14:AH16">
    <cfRule type="iconSet" priority="946">
      <iconSet iconSet="4Arrows" showValue="0">
        <cfvo type="percent" val="0"/>
        <cfvo type="num" val="0.6"/>
        <cfvo type="num" val="0.8"/>
        <cfvo type="num" val="0.9"/>
      </iconSet>
    </cfRule>
    <cfRule type="cellIs" dxfId="2495" priority="947" operator="lessThan">
      <formula>0.6</formula>
    </cfRule>
    <cfRule type="cellIs" dxfId="2494" priority="948" operator="between">
      <formula>0.8</formula>
      <formula>0.899999999999999</formula>
    </cfRule>
    <cfRule type="cellIs" dxfId="2493" priority="949" operator="between">
      <formula>0.6</formula>
      <formula>0.8</formula>
    </cfRule>
    <cfRule type="cellIs" dxfId="2492" priority="950" operator="greaterThanOrEqual">
      <formula>0.9</formula>
    </cfRule>
  </conditionalFormatting>
  <conditionalFormatting sqref="AL14:AL16">
    <cfRule type="iconSet" priority="941">
      <iconSet iconSet="4Arrows" showValue="0">
        <cfvo type="percent" val="0"/>
        <cfvo type="num" val="0.6"/>
        <cfvo type="num" val="0.8"/>
        <cfvo type="num" val="0.9"/>
      </iconSet>
    </cfRule>
    <cfRule type="cellIs" dxfId="2491" priority="942" operator="lessThan">
      <formula>0.6</formula>
    </cfRule>
    <cfRule type="cellIs" dxfId="2490" priority="943" operator="between">
      <formula>0.8</formula>
      <formula>0.899999999999999</formula>
    </cfRule>
    <cfRule type="cellIs" dxfId="2489" priority="944" operator="between">
      <formula>0.6</formula>
      <formula>0.8</formula>
    </cfRule>
    <cfRule type="cellIs" dxfId="2488" priority="945" operator="greaterThanOrEqual">
      <formula>0.9</formula>
    </cfRule>
  </conditionalFormatting>
  <conditionalFormatting sqref="AP14:AP16">
    <cfRule type="iconSet" priority="936">
      <iconSet iconSet="4Arrows" showValue="0">
        <cfvo type="percent" val="0"/>
        <cfvo type="num" val="0.6"/>
        <cfvo type="num" val="0.8"/>
        <cfvo type="num" val="0.9"/>
      </iconSet>
    </cfRule>
    <cfRule type="cellIs" dxfId="2487" priority="937" operator="lessThan">
      <formula>0.6</formula>
    </cfRule>
    <cfRule type="cellIs" dxfId="2486" priority="938" operator="between">
      <formula>0.8</formula>
      <formula>0.899999999999999</formula>
    </cfRule>
    <cfRule type="cellIs" dxfId="2485" priority="939" operator="between">
      <formula>0.6</formula>
      <formula>0.8</formula>
    </cfRule>
    <cfRule type="cellIs" dxfId="2484" priority="940" operator="greaterThanOrEqual">
      <formula>0.9</formula>
    </cfRule>
  </conditionalFormatting>
  <conditionalFormatting sqref="Y23">
    <cfRule type="iconSet" priority="931">
      <iconSet iconSet="4Arrows" showValue="0">
        <cfvo type="percent" val="0"/>
        <cfvo type="num" val="0.6"/>
        <cfvo type="num" val="0.8"/>
        <cfvo type="num" val="0.9"/>
      </iconSet>
    </cfRule>
    <cfRule type="cellIs" dxfId="2483" priority="932" operator="lessThan">
      <formula>0.6</formula>
    </cfRule>
    <cfRule type="cellIs" dxfId="2482" priority="933" operator="between">
      <formula>0.8</formula>
      <formula>0.899999999999999</formula>
    </cfRule>
    <cfRule type="cellIs" dxfId="2481" priority="934" operator="between">
      <formula>0.6</formula>
      <formula>0.8</formula>
    </cfRule>
    <cfRule type="cellIs" dxfId="2480" priority="935" operator="greaterThanOrEqual">
      <formula>0.9</formula>
    </cfRule>
  </conditionalFormatting>
  <conditionalFormatting sqref="AD23">
    <cfRule type="iconSet" priority="926">
      <iconSet iconSet="4Arrows" showValue="0">
        <cfvo type="percent" val="0"/>
        <cfvo type="num" val="0.6"/>
        <cfvo type="num" val="0.8"/>
        <cfvo type="num" val="0.9"/>
      </iconSet>
    </cfRule>
    <cfRule type="cellIs" dxfId="2479" priority="927" operator="lessThan">
      <formula>0.6</formula>
    </cfRule>
    <cfRule type="cellIs" dxfId="2478" priority="928" operator="between">
      <formula>0.8</formula>
      <formula>0.899999999999999</formula>
    </cfRule>
    <cfRule type="cellIs" dxfId="2477" priority="929" operator="between">
      <formula>0.6</formula>
      <formula>0.8</formula>
    </cfRule>
    <cfRule type="cellIs" dxfId="2476" priority="930" operator="greaterThanOrEqual">
      <formula>0.9</formula>
    </cfRule>
  </conditionalFormatting>
  <conditionalFormatting sqref="AH23">
    <cfRule type="iconSet" priority="921">
      <iconSet iconSet="4Arrows" showValue="0">
        <cfvo type="percent" val="0"/>
        <cfvo type="num" val="0.6"/>
        <cfvo type="num" val="0.8"/>
        <cfvo type="num" val="0.9"/>
      </iconSet>
    </cfRule>
    <cfRule type="cellIs" dxfId="2475" priority="922" operator="lessThan">
      <formula>0.6</formula>
    </cfRule>
    <cfRule type="cellIs" dxfId="2474" priority="923" operator="between">
      <formula>0.8</formula>
      <formula>0.899999999999999</formula>
    </cfRule>
    <cfRule type="cellIs" dxfId="2473" priority="924" operator="between">
      <formula>0.6</formula>
      <formula>0.8</formula>
    </cfRule>
    <cfRule type="cellIs" dxfId="2472" priority="925" operator="greaterThanOrEqual">
      <formula>0.9</formula>
    </cfRule>
  </conditionalFormatting>
  <conditionalFormatting sqref="AL23">
    <cfRule type="iconSet" priority="916">
      <iconSet iconSet="4Arrows" showValue="0">
        <cfvo type="percent" val="0"/>
        <cfvo type="num" val="0.6"/>
        <cfvo type="num" val="0.8"/>
        <cfvo type="num" val="0.9"/>
      </iconSet>
    </cfRule>
    <cfRule type="cellIs" dxfId="2471" priority="917" operator="lessThan">
      <formula>0.6</formula>
    </cfRule>
    <cfRule type="cellIs" dxfId="2470" priority="918" operator="between">
      <formula>0.8</formula>
      <formula>0.899999999999999</formula>
    </cfRule>
    <cfRule type="cellIs" dxfId="2469" priority="919" operator="between">
      <formula>0.6</formula>
      <formula>0.8</formula>
    </cfRule>
    <cfRule type="cellIs" dxfId="2468" priority="920" operator="greaterThanOrEqual">
      <formula>0.9</formula>
    </cfRule>
  </conditionalFormatting>
  <conditionalFormatting sqref="AP23">
    <cfRule type="iconSet" priority="911">
      <iconSet iconSet="4Arrows" showValue="0">
        <cfvo type="percent" val="0"/>
        <cfvo type="num" val="0.6"/>
        <cfvo type="num" val="0.8"/>
        <cfvo type="num" val="0.9"/>
      </iconSet>
    </cfRule>
    <cfRule type="cellIs" dxfId="2467" priority="912" operator="lessThan">
      <formula>0.6</formula>
    </cfRule>
    <cfRule type="cellIs" dxfId="2466" priority="913" operator="between">
      <formula>0.8</formula>
      <formula>0.899999999999999</formula>
    </cfRule>
    <cfRule type="cellIs" dxfId="2465" priority="914" operator="between">
      <formula>0.6</formula>
      <formula>0.8</formula>
    </cfRule>
    <cfRule type="cellIs" dxfId="2464" priority="915" operator="greaterThanOrEqual">
      <formula>0.9</formula>
    </cfRule>
  </conditionalFormatting>
  <conditionalFormatting sqref="J166">
    <cfRule type="iconSet" priority="901">
      <iconSet iconSet="4Arrows" showValue="0">
        <cfvo type="percent" val="0"/>
        <cfvo type="num" val="0.6"/>
        <cfvo type="num" val="0.8"/>
        <cfvo type="num" val="0.9"/>
      </iconSet>
    </cfRule>
    <cfRule type="cellIs" dxfId="2463" priority="902" operator="lessThan">
      <formula>0.6</formula>
    </cfRule>
    <cfRule type="cellIs" dxfId="2462" priority="903" operator="between">
      <formula>0.8</formula>
      <formula>0.899999999999999</formula>
    </cfRule>
    <cfRule type="cellIs" dxfId="2461" priority="904" operator="between">
      <formula>0.6</formula>
      <formula>0.8</formula>
    </cfRule>
    <cfRule type="cellIs" dxfId="2460" priority="905" operator="greaterThanOrEqual">
      <formula>0.9</formula>
    </cfRule>
  </conditionalFormatting>
  <conditionalFormatting sqref="J170 J172:J173">
    <cfRule type="iconSet" priority="906">
      <iconSet iconSet="4Arrows" showValue="0">
        <cfvo type="percent" val="0"/>
        <cfvo type="num" val="0.6"/>
        <cfvo type="num" val="0.8"/>
        <cfvo type="num" val="0.9"/>
      </iconSet>
    </cfRule>
    <cfRule type="cellIs" dxfId="2459" priority="907" operator="lessThan">
      <formula>0.6</formula>
    </cfRule>
    <cfRule type="cellIs" dxfId="2458" priority="908" operator="between">
      <formula>0.8</formula>
      <formula>0.899999999999999</formula>
    </cfRule>
    <cfRule type="cellIs" dxfId="2457" priority="909" operator="between">
      <formula>0.6</formula>
      <formula>0.8</formula>
    </cfRule>
    <cfRule type="cellIs" dxfId="2456" priority="910" operator="greaterThanOrEqual">
      <formula>0.9</formula>
    </cfRule>
  </conditionalFormatting>
  <conditionalFormatting sqref="J171">
    <cfRule type="iconSet" priority="896">
      <iconSet iconSet="4Arrows" showValue="0">
        <cfvo type="percent" val="0"/>
        <cfvo type="num" val="0.6"/>
        <cfvo type="num" val="0.8"/>
        <cfvo type="num" val="0.9"/>
      </iconSet>
    </cfRule>
    <cfRule type="cellIs" dxfId="2455" priority="897" operator="lessThan">
      <formula>0.6</formula>
    </cfRule>
    <cfRule type="cellIs" dxfId="2454" priority="898" operator="between">
      <formula>0.8</formula>
      <formula>0.899999999999999</formula>
    </cfRule>
    <cfRule type="cellIs" dxfId="2453" priority="899" operator="between">
      <formula>0.6</formula>
      <formula>0.8</formula>
    </cfRule>
    <cfRule type="cellIs" dxfId="2452" priority="900" operator="greaterThanOrEqual">
      <formula>0.9</formula>
    </cfRule>
  </conditionalFormatting>
  <conditionalFormatting sqref="X170">
    <cfRule type="iconSet" priority="891">
      <iconSet iconSet="4Arrows" showValue="0">
        <cfvo type="percent" val="0"/>
        <cfvo type="num" val="0.6"/>
        <cfvo type="num" val="0.8"/>
        <cfvo type="num" val="0.9"/>
      </iconSet>
    </cfRule>
    <cfRule type="cellIs" dxfId="2451" priority="892" operator="lessThan">
      <formula>0.6</formula>
    </cfRule>
    <cfRule type="cellIs" dxfId="2450" priority="893" operator="between">
      <formula>0.8</formula>
      <formula>0.899999999999999</formula>
    </cfRule>
    <cfRule type="cellIs" dxfId="2449" priority="894" operator="between">
      <formula>0.6</formula>
      <formula>0.8</formula>
    </cfRule>
    <cfRule type="cellIs" dxfId="2448" priority="895" operator="greaterThanOrEqual">
      <formula>0.9</formula>
    </cfRule>
  </conditionalFormatting>
  <conditionalFormatting sqref="T170">
    <cfRule type="iconSet" priority="886">
      <iconSet iconSet="4Arrows" showValue="0">
        <cfvo type="percent" val="0"/>
        <cfvo type="num" val="0.6"/>
        <cfvo type="num" val="0.8"/>
        <cfvo type="num" val="0.9"/>
      </iconSet>
    </cfRule>
    <cfRule type="cellIs" dxfId="2447" priority="887" operator="lessThan">
      <formula>0.6</formula>
    </cfRule>
    <cfRule type="cellIs" dxfId="2446" priority="888" operator="between">
      <formula>0.8</formula>
      <formula>0.899999999999999</formula>
    </cfRule>
    <cfRule type="cellIs" dxfId="2445" priority="889" operator="between">
      <formula>0.6</formula>
      <formula>0.8</formula>
    </cfRule>
    <cfRule type="cellIs" dxfId="2444" priority="890" operator="greaterThanOrEqual">
      <formula>0.9</formula>
    </cfRule>
  </conditionalFormatting>
  <conditionalFormatting sqref="X171:X172">
    <cfRule type="iconSet" priority="881">
      <iconSet iconSet="4Arrows" showValue="0">
        <cfvo type="percent" val="0"/>
        <cfvo type="num" val="0.6"/>
        <cfvo type="num" val="0.8"/>
        <cfvo type="num" val="0.9"/>
      </iconSet>
    </cfRule>
    <cfRule type="cellIs" dxfId="2443" priority="882" operator="lessThan">
      <formula>0.6</formula>
    </cfRule>
    <cfRule type="cellIs" dxfId="2442" priority="883" operator="between">
      <formula>0.8</formula>
      <formula>0.899999999999999</formula>
    </cfRule>
    <cfRule type="cellIs" dxfId="2441" priority="884" operator="between">
      <formula>0.6</formula>
      <formula>0.8</formula>
    </cfRule>
    <cfRule type="cellIs" dxfId="2440" priority="885" operator="greaterThanOrEqual">
      <formula>0.9</formula>
    </cfRule>
  </conditionalFormatting>
  <conditionalFormatting sqref="T171:T172">
    <cfRule type="iconSet" priority="876">
      <iconSet iconSet="4Arrows" showValue="0">
        <cfvo type="percent" val="0"/>
        <cfvo type="num" val="0.6"/>
        <cfvo type="num" val="0.8"/>
        <cfvo type="num" val="0.9"/>
      </iconSet>
    </cfRule>
    <cfRule type="cellIs" dxfId="2439" priority="877" operator="lessThan">
      <formula>0.6</formula>
    </cfRule>
    <cfRule type="cellIs" dxfId="2438" priority="878" operator="between">
      <formula>0.8</formula>
      <formula>0.899999999999999</formula>
    </cfRule>
    <cfRule type="cellIs" dxfId="2437" priority="879" operator="between">
      <formula>0.6</formula>
      <formula>0.8</formula>
    </cfRule>
    <cfRule type="cellIs" dxfId="2436" priority="880" operator="greaterThanOrEqual">
      <formula>0.9</formula>
    </cfRule>
  </conditionalFormatting>
  <conditionalFormatting sqref="AO170:AO172">
    <cfRule type="iconSet" priority="871">
      <iconSet iconSet="4Arrows" showValue="0">
        <cfvo type="percent" val="0"/>
        <cfvo type="num" val="0.6"/>
        <cfvo type="num" val="0.8"/>
        <cfvo type="num" val="0.9"/>
      </iconSet>
    </cfRule>
    <cfRule type="cellIs" dxfId="2435" priority="872" operator="lessThan">
      <formula>0.6</formula>
    </cfRule>
    <cfRule type="cellIs" dxfId="2434" priority="873" operator="between">
      <formula>0.8</formula>
      <formula>0.899999999999999</formula>
    </cfRule>
    <cfRule type="cellIs" dxfId="2433" priority="874" operator="between">
      <formula>0.6</formula>
      <formula>0.8</formula>
    </cfRule>
    <cfRule type="cellIs" dxfId="2432" priority="875" operator="greaterThanOrEqual">
      <formula>0.9</formula>
    </cfRule>
  </conditionalFormatting>
  <conditionalFormatting sqref="AS170:AS172">
    <cfRule type="iconSet" priority="866">
      <iconSet iconSet="4Arrows" showValue="0">
        <cfvo type="percent" val="0"/>
        <cfvo type="num" val="0.6"/>
        <cfvo type="num" val="0.8"/>
        <cfvo type="num" val="0.9"/>
      </iconSet>
    </cfRule>
    <cfRule type="cellIs" dxfId="2431" priority="867" operator="lessThan">
      <formula>0.6</formula>
    </cfRule>
    <cfRule type="cellIs" dxfId="2430" priority="868" operator="between">
      <formula>0.8</formula>
      <formula>0.899999999999999</formula>
    </cfRule>
    <cfRule type="cellIs" dxfId="2429" priority="869" operator="between">
      <formula>0.6</formula>
      <formula>0.8</formula>
    </cfRule>
    <cfRule type="cellIs" dxfId="2428" priority="870" operator="greaterThanOrEqual">
      <formula>0.9</formula>
    </cfRule>
  </conditionalFormatting>
  <conditionalFormatting sqref="AW170:AW172">
    <cfRule type="iconSet" priority="861">
      <iconSet iconSet="4Arrows" showValue="0">
        <cfvo type="percent" val="0"/>
        <cfvo type="num" val="0.6"/>
        <cfvo type="num" val="0.8"/>
        <cfvo type="num" val="0.9"/>
      </iconSet>
    </cfRule>
    <cfRule type="cellIs" dxfId="2427" priority="862" operator="lessThan">
      <formula>0.6</formula>
    </cfRule>
    <cfRule type="cellIs" dxfId="2426" priority="863" operator="between">
      <formula>0.8</formula>
      <formula>0.899999999999999</formula>
    </cfRule>
    <cfRule type="cellIs" dxfId="2425" priority="864" operator="between">
      <formula>0.6</formula>
      <formula>0.8</formula>
    </cfRule>
    <cfRule type="cellIs" dxfId="2424" priority="865" operator="greaterThanOrEqual">
      <formula>0.9</formula>
    </cfRule>
  </conditionalFormatting>
  <conditionalFormatting sqref="BA170:BA172">
    <cfRule type="iconSet" priority="856">
      <iconSet iconSet="4Arrows" showValue="0">
        <cfvo type="percent" val="0"/>
        <cfvo type="num" val="0.6"/>
        <cfvo type="num" val="0.8"/>
        <cfvo type="num" val="0.9"/>
      </iconSet>
    </cfRule>
    <cfRule type="cellIs" dxfId="2423" priority="857" operator="lessThan">
      <formula>0.6</formula>
    </cfRule>
    <cfRule type="cellIs" dxfId="2422" priority="858" operator="between">
      <formula>0.8</formula>
      <formula>0.899999999999999</formula>
    </cfRule>
    <cfRule type="cellIs" dxfId="2421" priority="859" operator="between">
      <formula>0.6</formula>
      <formula>0.8</formula>
    </cfRule>
    <cfRule type="cellIs" dxfId="2420" priority="860" operator="greaterThanOrEqual">
      <formula>0.9</formula>
    </cfRule>
  </conditionalFormatting>
  <conditionalFormatting sqref="AF170">
    <cfRule type="iconSet" priority="851">
      <iconSet iconSet="4Arrows" showValue="0">
        <cfvo type="percent" val="0"/>
        <cfvo type="num" val="0.6"/>
        <cfvo type="num" val="0.8"/>
        <cfvo type="num" val="0.9"/>
      </iconSet>
    </cfRule>
    <cfRule type="cellIs" dxfId="2419" priority="852" operator="lessThan">
      <formula>0.6</formula>
    </cfRule>
    <cfRule type="cellIs" dxfId="2418" priority="853" operator="between">
      <formula>0.8</formula>
      <formula>0.899999999999999</formula>
    </cfRule>
    <cfRule type="cellIs" dxfId="2417" priority="854" operator="between">
      <formula>0.6</formula>
      <formula>0.8</formula>
    </cfRule>
    <cfRule type="cellIs" dxfId="2416" priority="855" operator="greaterThanOrEqual">
      <formula>0.9</formula>
    </cfRule>
  </conditionalFormatting>
  <conditionalFormatting sqref="AB170">
    <cfRule type="iconSet" priority="846">
      <iconSet iconSet="4Arrows" showValue="0">
        <cfvo type="percent" val="0"/>
        <cfvo type="num" val="0.6"/>
        <cfvo type="num" val="0.8"/>
        <cfvo type="num" val="0.9"/>
      </iconSet>
    </cfRule>
    <cfRule type="cellIs" dxfId="2415" priority="847" operator="lessThan">
      <formula>0.6</formula>
    </cfRule>
    <cfRule type="cellIs" dxfId="2414" priority="848" operator="between">
      <formula>0.8</formula>
      <formula>0.899999999999999</formula>
    </cfRule>
    <cfRule type="cellIs" dxfId="2413" priority="849" operator="between">
      <formula>0.6</formula>
      <formula>0.8</formula>
    </cfRule>
    <cfRule type="cellIs" dxfId="2412" priority="850" operator="greaterThanOrEqual">
      <formula>0.9</formula>
    </cfRule>
  </conditionalFormatting>
  <conditionalFormatting sqref="AF171:AF172">
    <cfRule type="iconSet" priority="841">
      <iconSet iconSet="4Arrows" showValue="0">
        <cfvo type="percent" val="0"/>
        <cfvo type="num" val="0.6"/>
        <cfvo type="num" val="0.8"/>
        <cfvo type="num" val="0.9"/>
      </iconSet>
    </cfRule>
    <cfRule type="cellIs" dxfId="2411" priority="842" operator="lessThan">
      <formula>0.6</formula>
    </cfRule>
    <cfRule type="cellIs" dxfId="2410" priority="843" operator="between">
      <formula>0.8</formula>
      <formula>0.899999999999999</formula>
    </cfRule>
    <cfRule type="cellIs" dxfId="2409" priority="844" operator="between">
      <formula>0.6</formula>
      <formula>0.8</formula>
    </cfRule>
    <cfRule type="cellIs" dxfId="2408" priority="845" operator="greaterThanOrEqual">
      <formula>0.9</formula>
    </cfRule>
  </conditionalFormatting>
  <conditionalFormatting sqref="AB171:AB172">
    <cfRule type="iconSet" priority="836">
      <iconSet iconSet="4Arrows" showValue="0">
        <cfvo type="percent" val="0"/>
        <cfvo type="num" val="0.6"/>
        <cfvo type="num" val="0.8"/>
        <cfvo type="num" val="0.9"/>
      </iconSet>
    </cfRule>
    <cfRule type="cellIs" dxfId="2407" priority="837" operator="lessThan">
      <formula>0.6</formula>
    </cfRule>
    <cfRule type="cellIs" dxfId="2406" priority="838" operator="between">
      <formula>0.8</formula>
      <formula>0.899999999999999</formula>
    </cfRule>
    <cfRule type="cellIs" dxfId="2405" priority="839" operator="between">
      <formula>0.6</formula>
      <formula>0.8</formula>
    </cfRule>
    <cfRule type="cellIs" dxfId="2404" priority="840" operator="greaterThanOrEqual">
      <formula>0.9</formula>
    </cfRule>
  </conditionalFormatting>
  <conditionalFormatting sqref="AJ170">
    <cfRule type="iconSet" priority="831">
      <iconSet iconSet="4Arrows" showValue="0">
        <cfvo type="percent" val="0"/>
        <cfvo type="num" val="0.6"/>
        <cfvo type="num" val="0.8"/>
        <cfvo type="num" val="0.9"/>
      </iconSet>
    </cfRule>
    <cfRule type="cellIs" dxfId="2403" priority="832" operator="lessThan">
      <formula>0.6</formula>
    </cfRule>
    <cfRule type="cellIs" dxfId="2402" priority="833" operator="between">
      <formula>0.8</formula>
      <formula>0.899999999999999</formula>
    </cfRule>
    <cfRule type="cellIs" dxfId="2401" priority="834" operator="between">
      <formula>0.6</formula>
      <formula>0.8</formula>
    </cfRule>
    <cfRule type="cellIs" dxfId="2400" priority="835" operator="greaterThanOrEqual">
      <formula>0.9</formula>
    </cfRule>
  </conditionalFormatting>
  <conditionalFormatting sqref="AJ171:AJ172">
    <cfRule type="iconSet" priority="826">
      <iconSet iconSet="4Arrows" showValue="0">
        <cfvo type="percent" val="0"/>
        <cfvo type="num" val="0.6"/>
        <cfvo type="num" val="0.8"/>
        <cfvo type="num" val="0.9"/>
      </iconSet>
    </cfRule>
    <cfRule type="cellIs" dxfId="2399" priority="827" operator="lessThan">
      <formula>0.6</formula>
    </cfRule>
    <cfRule type="cellIs" dxfId="2398" priority="828" operator="between">
      <formula>0.8</formula>
      <formula>0.899999999999999</formula>
    </cfRule>
    <cfRule type="cellIs" dxfId="2397" priority="829" operator="between">
      <formula>0.6</formula>
      <formula>0.8</formula>
    </cfRule>
    <cfRule type="cellIs" dxfId="2396" priority="830" operator="greaterThanOrEqual">
      <formula>0.9</formula>
    </cfRule>
  </conditionalFormatting>
  <conditionalFormatting sqref="Y34">
    <cfRule type="iconSet" priority="821">
      <iconSet iconSet="4Arrows" showValue="0">
        <cfvo type="percent" val="0"/>
        <cfvo type="num" val="0.6"/>
        <cfvo type="num" val="0.8"/>
        <cfvo type="num" val="0.9"/>
      </iconSet>
    </cfRule>
    <cfRule type="cellIs" dxfId="2395" priority="822" operator="lessThan">
      <formula>0.6</formula>
    </cfRule>
    <cfRule type="cellIs" dxfId="2394" priority="823" operator="between">
      <formula>0.8</formula>
      <formula>0.899999999999999</formula>
    </cfRule>
    <cfRule type="cellIs" dxfId="2393" priority="824" operator="between">
      <formula>0.6</formula>
      <formula>0.8</formula>
    </cfRule>
    <cfRule type="cellIs" dxfId="2392" priority="825" operator="greaterThanOrEqual">
      <formula>0.9</formula>
    </cfRule>
  </conditionalFormatting>
  <conditionalFormatting sqref="Y35">
    <cfRule type="iconSet" priority="816">
      <iconSet iconSet="4Arrows" showValue="0">
        <cfvo type="percent" val="0"/>
        <cfvo type="num" val="0.6"/>
        <cfvo type="num" val="0.8"/>
        <cfvo type="num" val="0.9"/>
      </iconSet>
    </cfRule>
    <cfRule type="cellIs" dxfId="2391" priority="817" operator="lessThan">
      <formula>0.6</formula>
    </cfRule>
    <cfRule type="cellIs" dxfId="2390" priority="818" operator="between">
      <formula>0.8</formula>
      <formula>0.899999999999999</formula>
    </cfRule>
    <cfRule type="cellIs" dxfId="2389" priority="819" operator="between">
      <formula>0.6</formula>
      <formula>0.8</formula>
    </cfRule>
    <cfRule type="cellIs" dxfId="2388" priority="820" operator="greaterThanOrEqual">
      <formula>0.9</formula>
    </cfRule>
  </conditionalFormatting>
  <conditionalFormatting sqref="Y36">
    <cfRule type="iconSet" priority="811">
      <iconSet iconSet="4Arrows" showValue="0">
        <cfvo type="percent" val="0"/>
        <cfvo type="num" val="0.6"/>
        <cfvo type="num" val="0.8"/>
        <cfvo type="num" val="0.9"/>
      </iconSet>
    </cfRule>
    <cfRule type="cellIs" dxfId="2387" priority="812" operator="lessThan">
      <formula>0.6</formula>
    </cfRule>
    <cfRule type="cellIs" dxfId="2386" priority="813" operator="between">
      <formula>0.8</formula>
      <formula>0.899999999999999</formula>
    </cfRule>
    <cfRule type="cellIs" dxfId="2385" priority="814" operator="between">
      <formula>0.6</formula>
      <formula>0.8</formula>
    </cfRule>
    <cfRule type="cellIs" dxfId="2384" priority="815" operator="greaterThanOrEqual">
      <formula>0.9</formula>
    </cfRule>
  </conditionalFormatting>
  <conditionalFormatting sqref="Y37">
    <cfRule type="iconSet" priority="806">
      <iconSet iconSet="4Arrows" showValue="0">
        <cfvo type="percent" val="0"/>
        <cfvo type="num" val="0.6"/>
        <cfvo type="num" val="0.8"/>
        <cfvo type="num" val="0.9"/>
      </iconSet>
    </cfRule>
    <cfRule type="cellIs" dxfId="2383" priority="807" operator="lessThan">
      <formula>0.6</formula>
    </cfRule>
    <cfRule type="cellIs" dxfId="2382" priority="808" operator="between">
      <formula>0.8</formula>
      <formula>0.899999999999999</formula>
    </cfRule>
    <cfRule type="cellIs" dxfId="2381" priority="809" operator="between">
      <formula>0.6</formula>
      <formula>0.8</formula>
    </cfRule>
    <cfRule type="cellIs" dxfId="2380" priority="810" operator="greaterThanOrEqual">
      <formula>0.9</formula>
    </cfRule>
  </conditionalFormatting>
  <conditionalFormatting sqref="Y38">
    <cfRule type="iconSet" priority="801">
      <iconSet iconSet="4Arrows" showValue="0">
        <cfvo type="percent" val="0"/>
        <cfvo type="num" val="0.6"/>
        <cfvo type="num" val="0.8"/>
        <cfvo type="num" val="0.9"/>
      </iconSet>
    </cfRule>
    <cfRule type="cellIs" dxfId="2379" priority="802" operator="lessThan">
      <formula>0.6</formula>
    </cfRule>
    <cfRule type="cellIs" dxfId="2378" priority="803" operator="between">
      <formula>0.8</formula>
      <formula>0.899999999999999</formula>
    </cfRule>
    <cfRule type="cellIs" dxfId="2377" priority="804" operator="between">
      <formula>0.6</formula>
      <formula>0.8</formula>
    </cfRule>
    <cfRule type="cellIs" dxfId="2376" priority="805" operator="greaterThanOrEqual">
      <formula>0.9</formula>
    </cfRule>
  </conditionalFormatting>
  <conditionalFormatting sqref="AD47">
    <cfRule type="iconSet" priority="781">
      <iconSet iconSet="4Arrows" showValue="0">
        <cfvo type="percent" val="0"/>
        <cfvo type="num" val="0.6"/>
        <cfvo type="num" val="0.8"/>
        <cfvo type="num" val="0.9"/>
      </iconSet>
    </cfRule>
    <cfRule type="cellIs" dxfId="2375" priority="782" operator="lessThan">
      <formula>0.6</formula>
    </cfRule>
    <cfRule type="cellIs" dxfId="2374" priority="783" operator="between">
      <formula>0.8</formula>
      <formula>0.899999999999999</formula>
    </cfRule>
    <cfRule type="cellIs" dxfId="2373" priority="784" operator="between">
      <formula>0.6</formula>
      <formula>0.8</formula>
    </cfRule>
    <cfRule type="cellIs" dxfId="2372" priority="785" operator="greaterThanOrEqual">
      <formula>0.9</formula>
    </cfRule>
  </conditionalFormatting>
  <conditionalFormatting sqref="Y47">
    <cfRule type="iconSet" priority="776">
      <iconSet iconSet="4Arrows" showValue="0">
        <cfvo type="percent" val="0"/>
        <cfvo type="num" val="0.6"/>
        <cfvo type="num" val="0.8"/>
        <cfvo type="num" val="0.9"/>
      </iconSet>
    </cfRule>
    <cfRule type="cellIs" dxfId="2371" priority="777" operator="lessThan">
      <formula>0.6</formula>
    </cfRule>
    <cfRule type="cellIs" dxfId="2370" priority="778" operator="between">
      <formula>0.8</formula>
      <formula>0.899999999999999</formula>
    </cfRule>
    <cfRule type="cellIs" dxfId="2369" priority="779" operator="between">
      <formula>0.6</formula>
      <formula>0.8</formula>
    </cfRule>
    <cfRule type="cellIs" dxfId="2368" priority="780" operator="greaterThanOrEqual">
      <formula>0.9</formula>
    </cfRule>
  </conditionalFormatting>
  <conditionalFormatting sqref="AH47">
    <cfRule type="iconSet" priority="786">
      <iconSet iconSet="4Arrows" showValue="0">
        <cfvo type="percent" val="0"/>
        <cfvo type="num" val="0.6"/>
        <cfvo type="num" val="0.8"/>
        <cfvo type="num" val="0.9"/>
      </iconSet>
    </cfRule>
    <cfRule type="cellIs" dxfId="2367" priority="787" operator="lessThan">
      <formula>0.6</formula>
    </cfRule>
    <cfRule type="cellIs" dxfId="2366" priority="788" operator="between">
      <formula>0.8</formula>
      <formula>0.899999999999999</formula>
    </cfRule>
    <cfRule type="cellIs" dxfId="2365" priority="789" operator="between">
      <formula>0.6</formula>
      <formula>0.8</formula>
    </cfRule>
    <cfRule type="cellIs" dxfId="2364" priority="790" operator="greaterThanOrEqual">
      <formula>0.9</formula>
    </cfRule>
  </conditionalFormatting>
  <conditionalFormatting sqref="AL47">
    <cfRule type="iconSet" priority="791">
      <iconSet iconSet="4Arrows" showValue="0">
        <cfvo type="percent" val="0"/>
        <cfvo type="num" val="0.6"/>
        <cfvo type="num" val="0.8"/>
        <cfvo type="num" val="0.9"/>
      </iconSet>
    </cfRule>
    <cfRule type="cellIs" dxfId="2363" priority="792" operator="lessThan">
      <formula>0.6</formula>
    </cfRule>
    <cfRule type="cellIs" dxfId="2362" priority="793" operator="between">
      <formula>0.8</formula>
      <formula>0.899999999999999</formula>
    </cfRule>
    <cfRule type="cellIs" dxfId="2361" priority="794" operator="between">
      <formula>0.6</formula>
      <formula>0.8</formula>
    </cfRule>
    <cfRule type="cellIs" dxfId="2360" priority="795" operator="greaterThanOrEqual">
      <formula>0.9</formula>
    </cfRule>
  </conditionalFormatting>
  <conditionalFormatting sqref="AP47">
    <cfRule type="iconSet" priority="796">
      <iconSet iconSet="4Arrows" showValue="0">
        <cfvo type="percent" val="0"/>
        <cfvo type="num" val="0.6"/>
        <cfvo type="num" val="0.8"/>
        <cfvo type="num" val="0.9"/>
      </iconSet>
    </cfRule>
    <cfRule type="cellIs" dxfId="2359" priority="797" operator="lessThan">
      <formula>0.6</formula>
    </cfRule>
    <cfRule type="cellIs" dxfId="2358" priority="798" operator="between">
      <formula>0.8</formula>
      <formula>0.899999999999999</formula>
    </cfRule>
    <cfRule type="cellIs" dxfId="2357" priority="799" operator="between">
      <formula>0.6</formula>
      <formula>0.8</formula>
    </cfRule>
    <cfRule type="cellIs" dxfId="2356" priority="800" operator="greaterThanOrEqual">
      <formula>0.9</formula>
    </cfRule>
  </conditionalFormatting>
  <conditionalFormatting sqref="AD155">
    <cfRule type="iconSet" priority="731">
      <iconSet iconSet="4Arrows" showValue="0">
        <cfvo type="percent" val="0"/>
        <cfvo type="num" val="0.6"/>
        <cfvo type="num" val="0.8"/>
        <cfvo type="num" val="0.9"/>
      </iconSet>
    </cfRule>
    <cfRule type="cellIs" dxfId="2355" priority="732" operator="lessThan">
      <formula>0.6</formula>
    </cfRule>
    <cfRule type="cellIs" dxfId="2354" priority="733" operator="between">
      <formula>0.8</formula>
      <formula>0.899999999999999</formula>
    </cfRule>
    <cfRule type="cellIs" dxfId="2353" priority="734" operator="between">
      <formula>0.6</formula>
      <formula>0.8</formula>
    </cfRule>
    <cfRule type="cellIs" dxfId="2352" priority="735" operator="greaterThanOrEqual">
      <formula>0.9</formula>
    </cfRule>
  </conditionalFormatting>
  <conditionalFormatting sqref="Y155">
    <cfRule type="iconSet" priority="726">
      <iconSet iconSet="4Arrows" showValue="0">
        <cfvo type="percent" val="0"/>
        <cfvo type="num" val="0.6"/>
        <cfvo type="num" val="0.8"/>
        <cfvo type="num" val="0.9"/>
      </iconSet>
    </cfRule>
    <cfRule type="cellIs" dxfId="2351" priority="727" operator="lessThan">
      <formula>0.6</formula>
    </cfRule>
    <cfRule type="cellIs" dxfId="2350" priority="728" operator="between">
      <formula>0.8</formula>
      <formula>0.899999999999999</formula>
    </cfRule>
    <cfRule type="cellIs" dxfId="2349" priority="729" operator="between">
      <formula>0.6</formula>
      <formula>0.8</formula>
    </cfRule>
    <cfRule type="cellIs" dxfId="2348" priority="730" operator="greaterThanOrEqual">
      <formula>0.9</formula>
    </cfRule>
  </conditionalFormatting>
  <conditionalFormatting sqref="AH155">
    <cfRule type="iconSet" priority="736">
      <iconSet iconSet="4Arrows" showValue="0">
        <cfvo type="percent" val="0"/>
        <cfvo type="num" val="0.6"/>
        <cfvo type="num" val="0.8"/>
        <cfvo type="num" val="0.9"/>
      </iconSet>
    </cfRule>
    <cfRule type="cellIs" dxfId="2347" priority="737" operator="lessThan">
      <formula>0.6</formula>
    </cfRule>
    <cfRule type="cellIs" dxfId="2346" priority="738" operator="between">
      <formula>0.8</formula>
      <formula>0.899999999999999</formula>
    </cfRule>
    <cfRule type="cellIs" dxfId="2345" priority="739" operator="between">
      <formula>0.6</formula>
      <formula>0.8</formula>
    </cfRule>
    <cfRule type="cellIs" dxfId="2344" priority="740" operator="greaterThanOrEqual">
      <formula>0.9</formula>
    </cfRule>
  </conditionalFormatting>
  <conditionalFormatting sqref="AL155">
    <cfRule type="iconSet" priority="741">
      <iconSet iconSet="4Arrows" showValue="0">
        <cfvo type="percent" val="0"/>
        <cfvo type="num" val="0.6"/>
        <cfvo type="num" val="0.8"/>
        <cfvo type="num" val="0.9"/>
      </iconSet>
    </cfRule>
    <cfRule type="cellIs" dxfId="2343" priority="742" operator="lessThan">
      <formula>0.6</formula>
    </cfRule>
    <cfRule type="cellIs" dxfId="2342" priority="743" operator="between">
      <formula>0.8</formula>
      <formula>0.899999999999999</formula>
    </cfRule>
    <cfRule type="cellIs" dxfId="2341" priority="744" operator="between">
      <formula>0.6</formula>
      <formula>0.8</formula>
    </cfRule>
    <cfRule type="cellIs" dxfId="2340" priority="745" operator="greaterThanOrEqual">
      <formula>0.9</formula>
    </cfRule>
  </conditionalFormatting>
  <conditionalFormatting sqref="AP155">
    <cfRule type="iconSet" priority="746">
      <iconSet iconSet="4Arrows" showValue="0">
        <cfvo type="percent" val="0"/>
        <cfvo type="num" val="0.6"/>
        <cfvo type="num" val="0.8"/>
        <cfvo type="num" val="0.9"/>
      </iconSet>
    </cfRule>
    <cfRule type="cellIs" dxfId="2339" priority="747" operator="lessThan">
      <formula>0.6</formula>
    </cfRule>
    <cfRule type="cellIs" dxfId="2338" priority="748" operator="between">
      <formula>0.8</formula>
      <formula>0.899999999999999</formula>
    </cfRule>
    <cfRule type="cellIs" dxfId="2337" priority="749" operator="between">
      <formula>0.6</formula>
      <formula>0.8</formula>
    </cfRule>
    <cfRule type="cellIs" dxfId="2336" priority="750" operator="greaterThanOrEqual">
      <formula>0.9</formula>
    </cfRule>
  </conditionalFormatting>
  <conditionalFormatting sqref="AD156">
    <cfRule type="iconSet" priority="706">
      <iconSet iconSet="4Arrows" showValue="0">
        <cfvo type="percent" val="0"/>
        <cfvo type="num" val="0.6"/>
        <cfvo type="num" val="0.8"/>
        <cfvo type="num" val="0.9"/>
      </iconSet>
    </cfRule>
    <cfRule type="cellIs" dxfId="2335" priority="707" operator="lessThan">
      <formula>0.6</formula>
    </cfRule>
    <cfRule type="cellIs" dxfId="2334" priority="708" operator="between">
      <formula>0.8</formula>
      <formula>0.899999999999999</formula>
    </cfRule>
    <cfRule type="cellIs" dxfId="2333" priority="709" operator="between">
      <formula>0.6</formula>
      <formula>0.8</formula>
    </cfRule>
    <cfRule type="cellIs" dxfId="2332" priority="710" operator="greaterThanOrEqual">
      <formula>0.9</formula>
    </cfRule>
  </conditionalFormatting>
  <conditionalFormatting sqref="Y156">
    <cfRule type="iconSet" priority="701">
      <iconSet iconSet="4Arrows" showValue="0">
        <cfvo type="percent" val="0"/>
        <cfvo type="num" val="0.6"/>
        <cfvo type="num" val="0.8"/>
        <cfvo type="num" val="0.9"/>
      </iconSet>
    </cfRule>
    <cfRule type="cellIs" dxfId="2331" priority="702" operator="lessThan">
      <formula>0.6</formula>
    </cfRule>
    <cfRule type="cellIs" dxfId="2330" priority="703" operator="between">
      <formula>0.8</formula>
      <formula>0.899999999999999</formula>
    </cfRule>
    <cfRule type="cellIs" dxfId="2329" priority="704" operator="between">
      <formula>0.6</formula>
      <formula>0.8</formula>
    </cfRule>
    <cfRule type="cellIs" dxfId="2328" priority="705" operator="greaterThanOrEqual">
      <formula>0.9</formula>
    </cfRule>
  </conditionalFormatting>
  <conditionalFormatting sqref="AH156">
    <cfRule type="iconSet" priority="711">
      <iconSet iconSet="4Arrows" showValue="0">
        <cfvo type="percent" val="0"/>
        <cfvo type="num" val="0.6"/>
        <cfvo type="num" val="0.8"/>
        <cfvo type="num" val="0.9"/>
      </iconSet>
    </cfRule>
    <cfRule type="cellIs" dxfId="2327" priority="712" operator="lessThan">
      <formula>0.6</formula>
    </cfRule>
    <cfRule type="cellIs" dxfId="2326" priority="713" operator="between">
      <formula>0.8</formula>
      <formula>0.899999999999999</formula>
    </cfRule>
    <cfRule type="cellIs" dxfId="2325" priority="714" operator="between">
      <formula>0.6</formula>
      <formula>0.8</formula>
    </cfRule>
    <cfRule type="cellIs" dxfId="2324" priority="715" operator="greaterThanOrEqual">
      <formula>0.9</formula>
    </cfRule>
  </conditionalFormatting>
  <conditionalFormatting sqref="AL156">
    <cfRule type="iconSet" priority="716">
      <iconSet iconSet="4Arrows" showValue="0">
        <cfvo type="percent" val="0"/>
        <cfvo type="num" val="0.6"/>
        <cfvo type="num" val="0.8"/>
        <cfvo type="num" val="0.9"/>
      </iconSet>
    </cfRule>
    <cfRule type="cellIs" dxfId="2323" priority="717" operator="lessThan">
      <formula>0.6</formula>
    </cfRule>
    <cfRule type="cellIs" dxfId="2322" priority="718" operator="between">
      <formula>0.8</formula>
      <formula>0.899999999999999</formula>
    </cfRule>
    <cfRule type="cellIs" dxfId="2321" priority="719" operator="between">
      <formula>0.6</formula>
      <formula>0.8</formula>
    </cfRule>
    <cfRule type="cellIs" dxfId="2320" priority="720" operator="greaterThanOrEqual">
      <formula>0.9</formula>
    </cfRule>
  </conditionalFormatting>
  <conditionalFormatting sqref="AP156">
    <cfRule type="iconSet" priority="721">
      <iconSet iconSet="4Arrows" showValue="0">
        <cfvo type="percent" val="0"/>
        <cfvo type="num" val="0.6"/>
        <cfvo type="num" val="0.8"/>
        <cfvo type="num" val="0.9"/>
      </iconSet>
    </cfRule>
    <cfRule type="cellIs" dxfId="2319" priority="722" operator="lessThan">
      <formula>0.6</formula>
    </cfRule>
    <cfRule type="cellIs" dxfId="2318" priority="723" operator="between">
      <formula>0.8</formula>
      <formula>0.899999999999999</formula>
    </cfRule>
    <cfRule type="cellIs" dxfId="2317" priority="724" operator="between">
      <formula>0.6</formula>
      <formula>0.8</formula>
    </cfRule>
    <cfRule type="cellIs" dxfId="2316" priority="725" operator="greaterThanOrEqual">
      <formula>0.9</formula>
    </cfRule>
  </conditionalFormatting>
  <conditionalFormatting sqref="AD157:AD159">
    <cfRule type="iconSet" priority="681">
      <iconSet iconSet="4Arrows" showValue="0">
        <cfvo type="percent" val="0"/>
        <cfvo type="num" val="0.6"/>
        <cfvo type="num" val="0.8"/>
        <cfvo type="num" val="0.9"/>
      </iconSet>
    </cfRule>
    <cfRule type="cellIs" dxfId="2315" priority="682" operator="lessThan">
      <formula>0.6</formula>
    </cfRule>
    <cfRule type="cellIs" dxfId="2314" priority="683" operator="between">
      <formula>0.8</formula>
      <formula>0.899999999999999</formula>
    </cfRule>
    <cfRule type="cellIs" dxfId="2313" priority="684" operator="between">
      <formula>0.6</formula>
      <formula>0.8</formula>
    </cfRule>
    <cfRule type="cellIs" dxfId="2312" priority="685" operator="greaterThanOrEqual">
      <formula>0.9</formula>
    </cfRule>
  </conditionalFormatting>
  <conditionalFormatting sqref="Y157:Y159">
    <cfRule type="iconSet" priority="676">
      <iconSet iconSet="4Arrows" showValue="0">
        <cfvo type="percent" val="0"/>
        <cfvo type="num" val="0.6"/>
        <cfvo type="num" val="0.8"/>
        <cfvo type="num" val="0.9"/>
      </iconSet>
    </cfRule>
    <cfRule type="cellIs" dxfId="2311" priority="677" operator="lessThan">
      <formula>0.6</formula>
    </cfRule>
    <cfRule type="cellIs" dxfId="2310" priority="678" operator="between">
      <formula>0.8</formula>
      <formula>0.899999999999999</formula>
    </cfRule>
    <cfRule type="cellIs" dxfId="2309" priority="679" operator="between">
      <formula>0.6</formula>
      <formula>0.8</formula>
    </cfRule>
    <cfRule type="cellIs" dxfId="2308" priority="680" operator="greaterThanOrEqual">
      <formula>0.9</formula>
    </cfRule>
  </conditionalFormatting>
  <conditionalFormatting sqref="AH157:AH159">
    <cfRule type="iconSet" priority="686">
      <iconSet iconSet="4Arrows" showValue="0">
        <cfvo type="percent" val="0"/>
        <cfvo type="num" val="0.6"/>
        <cfvo type="num" val="0.8"/>
        <cfvo type="num" val="0.9"/>
      </iconSet>
    </cfRule>
    <cfRule type="cellIs" dxfId="2307" priority="687" operator="lessThan">
      <formula>0.6</formula>
    </cfRule>
    <cfRule type="cellIs" dxfId="2306" priority="688" operator="between">
      <formula>0.8</formula>
      <formula>0.899999999999999</formula>
    </cfRule>
    <cfRule type="cellIs" dxfId="2305" priority="689" operator="between">
      <formula>0.6</formula>
      <formula>0.8</formula>
    </cfRule>
    <cfRule type="cellIs" dxfId="2304" priority="690" operator="greaterThanOrEqual">
      <formula>0.9</formula>
    </cfRule>
  </conditionalFormatting>
  <conditionalFormatting sqref="AL157:AL159">
    <cfRule type="iconSet" priority="691">
      <iconSet iconSet="4Arrows" showValue="0">
        <cfvo type="percent" val="0"/>
        <cfvo type="num" val="0.6"/>
        <cfvo type="num" val="0.8"/>
        <cfvo type="num" val="0.9"/>
      </iconSet>
    </cfRule>
    <cfRule type="cellIs" dxfId="2303" priority="692" operator="lessThan">
      <formula>0.6</formula>
    </cfRule>
    <cfRule type="cellIs" dxfId="2302" priority="693" operator="between">
      <formula>0.8</formula>
      <formula>0.899999999999999</formula>
    </cfRule>
    <cfRule type="cellIs" dxfId="2301" priority="694" operator="between">
      <formula>0.6</formula>
      <formula>0.8</formula>
    </cfRule>
    <cfRule type="cellIs" dxfId="2300" priority="695" operator="greaterThanOrEqual">
      <formula>0.9</formula>
    </cfRule>
  </conditionalFormatting>
  <conditionalFormatting sqref="AP157:AP159">
    <cfRule type="iconSet" priority="696">
      <iconSet iconSet="4Arrows" showValue="0">
        <cfvo type="percent" val="0"/>
        <cfvo type="num" val="0.6"/>
        <cfvo type="num" val="0.8"/>
        <cfvo type="num" val="0.9"/>
      </iconSet>
    </cfRule>
    <cfRule type="cellIs" dxfId="2299" priority="697" operator="lessThan">
      <formula>0.6</formula>
    </cfRule>
    <cfRule type="cellIs" dxfId="2298" priority="698" operator="between">
      <formula>0.8</formula>
      <formula>0.899999999999999</formula>
    </cfRule>
    <cfRule type="cellIs" dxfId="2297" priority="699" operator="between">
      <formula>0.6</formula>
      <formula>0.8</formula>
    </cfRule>
    <cfRule type="cellIs" dxfId="2296" priority="700" operator="greaterThanOrEqual">
      <formula>0.9</formula>
    </cfRule>
  </conditionalFormatting>
  <conditionalFormatting sqref="AD160">
    <cfRule type="iconSet" priority="656">
      <iconSet iconSet="4Arrows" showValue="0">
        <cfvo type="percent" val="0"/>
        <cfvo type="num" val="0.6"/>
        <cfvo type="num" val="0.8"/>
        <cfvo type="num" val="0.9"/>
      </iconSet>
    </cfRule>
    <cfRule type="cellIs" dxfId="2295" priority="657" operator="lessThan">
      <formula>0.6</formula>
    </cfRule>
    <cfRule type="cellIs" dxfId="2294" priority="658" operator="between">
      <formula>0.8</formula>
      <formula>0.899999999999999</formula>
    </cfRule>
    <cfRule type="cellIs" dxfId="2293" priority="659" operator="between">
      <formula>0.6</formula>
      <formula>0.8</formula>
    </cfRule>
    <cfRule type="cellIs" dxfId="2292" priority="660" operator="greaterThanOrEqual">
      <formula>0.9</formula>
    </cfRule>
  </conditionalFormatting>
  <conditionalFormatting sqref="Y160">
    <cfRule type="iconSet" priority="651">
      <iconSet iconSet="4Arrows" showValue="0">
        <cfvo type="percent" val="0"/>
        <cfvo type="num" val="0.6"/>
        <cfvo type="num" val="0.8"/>
        <cfvo type="num" val="0.9"/>
      </iconSet>
    </cfRule>
    <cfRule type="cellIs" dxfId="2291" priority="652" operator="lessThan">
      <formula>0.6</formula>
    </cfRule>
    <cfRule type="cellIs" dxfId="2290" priority="653" operator="between">
      <formula>0.8</formula>
      <formula>0.899999999999999</formula>
    </cfRule>
    <cfRule type="cellIs" dxfId="2289" priority="654" operator="between">
      <formula>0.6</formula>
      <formula>0.8</formula>
    </cfRule>
    <cfRule type="cellIs" dxfId="2288" priority="655" operator="greaterThanOrEqual">
      <formula>0.9</formula>
    </cfRule>
  </conditionalFormatting>
  <conditionalFormatting sqref="AH160">
    <cfRule type="iconSet" priority="661">
      <iconSet iconSet="4Arrows" showValue="0">
        <cfvo type="percent" val="0"/>
        <cfvo type="num" val="0.6"/>
        <cfvo type="num" val="0.8"/>
        <cfvo type="num" val="0.9"/>
      </iconSet>
    </cfRule>
    <cfRule type="cellIs" dxfId="2287" priority="662" operator="lessThan">
      <formula>0.6</formula>
    </cfRule>
    <cfRule type="cellIs" dxfId="2286" priority="663" operator="between">
      <formula>0.8</formula>
      <formula>0.899999999999999</formula>
    </cfRule>
    <cfRule type="cellIs" dxfId="2285" priority="664" operator="between">
      <formula>0.6</formula>
      <formula>0.8</formula>
    </cfRule>
    <cfRule type="cellIs" dxfId="2284" priority="665" operator="greaterThanOrEqual">
      <formula>0.9</formula>
    </cfRule>
  </conditionalFormatting>
  <conditionalFormatting sqref="AL160">
    <cfRule type="iconSet" priority="666">
      <iconSet iconSet="4Arrows" showValue="0">
        <cfvo type="percent" val="0"/>
        <cfvo type="num" val="0.6"/>
        <cfvo type="num" val="0.8"/>
        <cfvo type="num" val="0.9"/>
      </iconSet>
    </cfRule>
    <cfRule type="cellIs" dxfId="2283" priority="667" operator="lessThan">
      <formula>0.6</formula>
    </cfRule>
    <cfRule type="cellIs" dxfId="2282" priority="668" operator="between">
      <formula>0.8</formula>
      <formula>0.899999999999999</formula>
    </cfRule>
    <cfRule type="cellIs" dxfId="2281" priority="669" operator="between">
      <formula>0.6</formula>
      <formula>0.8</formula>
    </cfRule>
    <cfRule type="cellIs" dxfId="2280" priority="670" operator="greaterThanOrEqual">
      <formula>0.9</formula>
    </cfRule>
  </conditionalFormatting>
  <conditionalFormatting sqref="AP160">
    <cfRule type="iconSet" priority="671">
      <iconSet iconSet="4Arrows" showValue="0">
        <cfvo type="percent" val="0"/>
        <cfvo type="num" val="0.6"/>
        <cfvo type="num" val="0.8"/>
        <cfvo type="num" val="0.9"/>
      </iconSet>
    </cfRule>
    <cfRule type="cellIs" dxfId="2279" priority="672" operator="lessThan">
      <formula>0.6</formula>
    </cfRule>
    <cfRule type="cellIs" dxfId="2278" priority="673" operator="between">
      <formula>0.8</formula>
      <formula>0.899999999999999</formula>
    </cfRule>
    <cfRule type="cellIs" dxfId="2277" priority="674" operator="between">
      <formula>0.6</formula>
      <formula>0.8</formula>
    </cfRule>
    <cfRule type="cellIs" dxfId="2276" priority="675" operator="greaterThanOrEqual">
      <formula>0.9</formula>
    </cfRule>
  </conditionalFormatting>
  <conditionalFormatting sqref="AD48:AD51">
    <cfRule type="iconSet" priority="631">
      <iconSet iconSet="4Arrows" showValue="0">
        <cfvo type="percent" val="0"/>
        <cfvo type="num" val="0.6"/>
        <cfvo type="num" val="0.8"/>
        <cfvo type="num" val="0.9"/>
      </iconSet>
    </cfRule>
    <cfRule type="cellIs" dxfId="2275" priority="632" operator="lessThan">
      <formula>0.6</formula>
    </cfRule>
    <cfRule type="cellIs" dxfId="2274" priority="633" operator="between">
      <formula>0.8</formula>
      <formula>0.899999999999999</formula>
    </cfRule>
    <cfRule type="cellIs" dxfId="2273" priority="634" operator="between">
      <formula>0.6</formula>
      <formula>0.8</formula>
    </cfRule>
    <cfRule type="cellIs" dxfId="2272" priority="635" operator="greaterThanOrEqual">
      <formula>0.9</formula>
    </cfRule>
  </conditionalFormatting>
  <conditionalFormatting sqref="Y48:Y51">
    <cfRule type="iconSet" priority="626">
      <iconSet iconSet="4Arrows" showValue="0">
        <cfvo type="percent" val="0"/>
        <cfvo type="num" val="0.6"/>
        <cfvo type="num" val="0.8"/>
        <cfvo type="num" val="0.9"/>
      </iconSet>
    </cfRule>
    <cfRule type="cellIs" dxfId="2271" priority="627" operator="lessThan">
      <formula>0.6</formula>
    </cfRule>
    <cfRule type="cellIs" dxfId="2270" priority="628" operator="between">
      <formula>0.8</formula>
      <formula>0.899999999999999</formula>
    </cfRule>
    <cfRule type="cellIs" dxfId="2269" priority="629" operator="between">
      <formula>0.6</formula>
      <formula>0.8</formula>
    </cfRule>
    <cfRule type="cellIs" dxfId="2268" priority="630" operator="greaterThanOrEqual">
      <formula>0.9</formula>
    </cfRule>
  </conditionalFormatting>
  <conditionalFormatting sqref="AH48:AH51">
    <cfRule type="iconSet" priority="636">
      <iconSet iconSet="4Arrows" showValue="0">
        <cfvo type="percent" val="0"/>
        <cfvo type="num" val="0.6"/>
        <cfvo type="num" val="0.8"/>
        <cfvo type="num" val="0.9"/>
      </iconSet>
    </cfRule>
    <cfRule type="cellIs" dxfId="2267" priority="637" operator="lessThan">
      <formula>0.6</formula>
    </cfRule>
    <cfRule type="cellIs" dxfId="2266" priority="638" operator="between">
      <formula>0.8</formula>
      <formula>0.899999999999999</formula>
    </cfRule>
    <cfRule type="cellIs" dxfId="2265" priority="639" operator="between">
      <formula>0.6</formula>
      <formula>0.8</formula>
    </cfRule>
    <cfRule type="cellIs" dxfId="2264" priority="640" operator="greaterThanOrEqual">
      <formula>0.9</formula>
    </cfRule>
  </conditionalFormatting>
  <conditionalFormatting sqref="AL48:AL51">
    <cfRule type="iconSet" priority="641">
      <iconSet iconSet="4Arrows" showValue="0">
        <cfvo type="percent" val="0"/>
        <cfvo type="num" val="0.6"/>
        <cfvo type="num" val="0.8"/>
        <cfvo type="num" val="0.9"/>
      </iconSet>
    </cfRule>
    <cfRule type="cellIs" dxfId="2263" priority="642" operator="lessThan">
      <formula>0.6</formula>
    </cfRule>
    <cfRule type="cellIs" dxfId="2262" priority="643" operator="between">
      <formula>0.8</formula>
      <formula>0.899999999999999</formula>
    </cfRule>
    <cfRule type="cellIs" dxfId="2261" priority="644" operator="between">
      <formula>0.6</formula>
      <formula>0.8</formula>
    </cfRule>
    <cfRule type="cellIs" dxfId="2260" priority="645" operator="greaterThanOrEqual">
      <formula>0.9</formula>
    </cfRule>
  </conditionalFormatting>
  <conditionalFormatting sqref="AP48:AP51">
    <cfRule type="iconSet" priority="646">
      <iconSet iconSet="4Arrows" showValue="0">
        <cfvo type="percent" val="0"/>
        <cfvo type="num" val="0.6"/>
        <cfvo type="num" val="0.8"/>
        <cfvo type="num" val="0.9"/>
      </iconSet>
    </cfRule>
    <cfRule type="cellIs" dxfId="2259" priority="647" operator="lessThan">
      <formula>0.6</formula>
    </cfRule>
    <cfRule type="cellIs" dxfId="2258" priority="648" operator="between">
      <formula>0.8</formula>
      <formula>0.899999999999999</formula>
    </cfRule>
    <cfRule type="cellIs" dxfId="2257" priority="649" operator="between">
      <formula>0.6</formula>
      <formula>0.8</formula>
    </cfRule>
    <cfRule type="cellIs" dxfId="2256" priority="650" operator="greaterThanOrEqual">
      <formula>0.9</formula>
    </cfRule>
  </conditionalFormatting>
  <conditionalFormatting sqref="AD54:AD73">
    <cfRule type="iconSet" priority="606">
      <iconSet iconSet="4Arrows" showValue="0">
        <cfvo type="percent" val="0"/>
        <cfvo type="num" val="0.6"/>
        <cfvo type="num" val="0.8"/>
        <cfvo type="num" val="0.9"/>
      </iconSet>
    </cfRule>
    <cfRule type="cellIs" dxfId="2255" priority="607" operator="lessThan">
      <formula>0.6</formula>
    </cfRule>
    <cfRule type="cellIs" dxfId="2254" priority="608" operator="between">
      <formula>0.8</formula>
      <formula>0.899999999999999</formula>
    </cfRule>
    <cfRule type="cellIs" dxfId="2253" priority="609" operator="between">
      <formula>0.6</formula>
      <formula>0.8</formula>
    </cfRule>
    <cfRule type="cellIs" dxfId="2252" priority="610" operator="greaterThanOrEqual">
      <formula>0.9</formula>
    </cfRule>
  </conditionalFormatting>
  <conditionalFormatting sqref="Y54:Y73">
    <cfRule type="iconSet" priority="601">
      <iconSet iconSet="4Arrows" showValue="0">
        <cfvo type="percent" val="0"/>
        <cfvo type="num" val="0.6"/>
        <cfvo type="num" val="0.8"/>
        <cfvo type="num" val="0.9"/>
      </iconSet>
    </cfRule>
    <cfRule type="cellIs" dxfId="2251" priority="602" operator="lessThan">
      <formula>0.6</formula>
    </cfRule>
    <cfRule type="cellIs" dxfId="2250" priority="603" operator="between">
      <formula>0.8</formula>
      <formula>0.899999999999999</formula>
    </cfRule>
    <cfRule type="cellIs" dxfId="2249" priority="604" operator="between">
      <formula>0.6</formula>
      <formula>0.8</formula>
    </cfRule>
    <cfRule type="cellIs" dxfId="2248" priority="605" operator="greaterThanOrEqual">
      <formula>0.9</formula>
    </cfRule>
  </conditionalFormatting>
  <conditionalFormatting sqref="AH54:AH73">
    <cfRule type="iconSet" priority="611">
      <iconSet iconSet="4Arrows" showValue="0">
        <cfvo type="percent" val="0"/>
        <cfvo type="num" val="0.6"/>
        <cfvo type="num" val="0.8"/>
        <cfvo type="num" val="0.9"/>
      </iconSet>
    </cfRule>
    <cfRule type="cellIs" dxfId="2247" priority="612" operator="lessThan">
      <formula>0.6</formula>
    </cfRule>
    <cfRule type="cellIs" dxfId="2246" priority="613" operator="between">
      <formula>0.8</formula>
      <formula>0.899999999999999</formula>
    </cfRule>
    <cfRule type="cellIs" dxfId="2245" priority="614" operator="between">
      <formula>0.6</formula>
      <formula>0.8</formula>
    </cfRule>
    <cfRule type="cellIs" dxfId="2244" priority="615" operator="greaterThanOrEqual">
      <formula>0.9</formula>
    </cfRule>
  </conditionalFormatting>
  <conditionalFormatting sqref="AL54:AL73">
    <cfRule type="iconSet" priority="616">
      <iconSet iconSet="4Arrows" showValue="0">
        <cfvo type="percent" val="0"/>
        <cfvo type="num" val="0.6"/>
        <cfvo type="num" val="0.8"/>
        <cfvo type="num" val="0.9"/>
      </iconSet>
    </cfRule>
    <cfRule type="cellIs" dxfId="2243" priority="617" operator="lessThan">
      <formula>0.6</formula>
    </cfRule>
    <cfRule type="cellIs" dxfId="2242" priority="618" operator="between">
      <formula>0.8</formula>
      <formula>0.899999999999999</formula>
    </cfRule>
    <cfRule type="cellIs" dxfId="2241" priority="619" operator="between">
      <formula>0.6</formula>
      <formula>0.8</formula>
    </cfRule>
    <cfRule type="cellIs" dxfId="2240" priority="620" operator="greaterThanOrEqual">
      <formula>0.9</formula>
    </cfRule>
  </conditionalFormatting>
  <conditionalFormatting sqref="AP54:AP73">
    <cfRule type="iconSet" priority="621">
      <iconSet iconSet="4Arrows" showValue="0">
        <cfvo type="percent" val="0"/>
        <cfvo type="num" val="0.6"/>
        <cfvo type="num" val="0.8"/>
        <cfvo type="num" val="0.9"/>
      </iconSet>
    </cfRule>
    <cfRule type="cellIs" dxfId="2239" priority="622" operator="lessThan">
      <formula>0.6</formula>
    </cfRule>
    <cfRule type="cellIs" dxfId="2238" priority="623" operator="between">
      <formula>0.8</formula>
      <formula>0.899999999999999</formula>
    </cfRule>
    <cfRule type="cellIs" dxfId="2237" priority="624" operator="between">
      <formula>0.6</formula>
      <formula>0.8</formula>
    </cfRule>
    <cfRule type="cellIs" dxfId="2236" priority="625" operator="greaterThanOrEqual">
      <formula>0.9</formula>
    </cfRule>
  </conditionalFormatting>
  <conditionalFormatting sqref="AD52">
    <cfRule type="iconSet" priority="581">
      <iconSet iconSet="4Arrows" showValue="0">
        <cfvo type="percent" val="0"/>
        <cfvo type="num" val="0.6"/>
        <cfvo type="num" val="0.8"/>
        <cfvo type="num" val="0.9"/>
      </iconSet>
    </cfRule>
    <cfRule type="cellIs" dxfId="2235" priority="582" operator="lessThan">
      <formula>0.6</formula>
    </cfRule>
    <cfRule type="cellIs" dxfId="2234" priority="583" operator="between">
      <formula>0.8</formula>
      <formula>0.899999999999999</formula>
    </cfRule>
    <cfRule type="cellIs" dxfId="2233" priority="584" operator="between">
      <formula>0.6</formula>
      <formula>0.8</formula>
    </cfRule>
    <cfRule type="cellIs" dxfId="2232" priority="585" operator="greaterThanOrEqual">
      <formula>0.9</formula>
    </cfRule>
  </conditionalFormatting>
  <conditionalFormatting sqref="Y52">
    <cfRule type="iconSet" priority="576">
      <iconSet iconSet="4Arrows" showValue="0">
        <cfvo type="percent" val="0"/>
        <cfvo type="num" val="0.6"/>
        <cfvo type="num" val="0.8"/>
        <cfvo type="num" val="0.9"/>
      </iconSet>
    </cfRule>
    <cfRule type="cellIs" dxfId="2231" priority="577" operator="lessThan">
      <formula>0.6</formula>
    </cfRule>
    <cfRule type="cellIs" dxfId="2230" priority="578" operator="between">
      <formula>0.8</formula>
      <formula>0.899999999999999</formula>
    </cfRule>
    <cfRule type="cellIs" dxfId="2229" priority="579" operator="between">
      <formula>0.6</formula>
      <formula>0.8</formula>
    </cfRule>
    <cfRule type="cellIs" dxfId="2228" priority="580" operator="greaterThanOrEqual">
      <formula>0.9</formula>
    </cfRule>
  </conditionalFormatting>
  <conditionalFormatting sqref="AH52">
    <cfRule type="iconSet" priority="586">
      <iconSet iconSet="4Arrows" showValue="0">
        <cfvo type="percent" val="0"/>
        <cfvo type="num" val="0.6"/>
        <cfvo type="num" val="0.8"/>
        <cfvo type="num" val="0.9"/>
      </iconSet>
    </cfRule>
    <cfRule type="cellIs" dxfId="2227" priority="587" operator="lessThan">
      <formula>0.6</formula>
    </cfRule>
    <cfRule type="cellIs" dxfId="2226" priority="588" operator="between">
      <formula>0.8</formula>
      <formula>0.899999999999999</formula>
    </cfRule>
    <cfRule type="cellIs" dxfId="2225" priority="589" operator="between">
      <formula>0.6</formula>
      <formula>0.8</formula>
    </cfRule>
    <cfRule type="cellIs" dxfId="2224" priority="590" operator="greaterThanOrEqual">
      <formula>0.9</formula>
    </cfRule>
  </conditionalFormatting>
  <conditionalFormatting sqref="AL52">
    <cfRule type="iconSet" priority="591">
      <iconSet iconSet="4Arrows" showValue="0">
        <cfvo type="percent" val="0"/>
        <cfvo type="num" val="0.6"/>
        <cfvo type="num" val="0.8"/>
        <cfvo type="num" val="0.9"/>
      </iconSet>
    </cfRule>
    <cfRule type="cellIs" dxfId="2223" priority="592" operator="lessThan">
      <formula>0.6</formula>
    </cfRule>
    <cfRule type="cellIs" dxfId="2222" priority="593" operator="between">
      <formula>0.8</formula>
      <formula>0.899999999999999</formula>
    </cfRule>
    <cfRule type="cellIs" dxfId="2221" priority="594" operator="between">
      <formula>0.6</formula>
      <formula>0.8</formula>
    </cfRule>
    <cfRule type="cellIs" dxfId="2220" priority="595" operator="greaterThanOrEqual">
      <formula>0.9</formula>
    </cfRule>
  </conditionalFormatting>
  <conditionalFormatting sqref="AP52">
    <cfRule type="iconSet" priority="596">
      <iconSet iconSet="4Arrows" showValue="0">
        <cfvo type="percent" val="0"/>
        <cfvo type="num" val="0.6"/>
        <cfvo type="num" val="0.8"/>
        <cfvo type="num" val="0.9"/>
      </iconSet>
    </cfRule>
    <cfRule type="cellIs" dxfId="2219" priority="597" operator="lessThan">
      <formula>0.6</formula>
    </cfRule>
    <cfRule type="cellIs" dxfId="2218" priority="598" operator="between">
      <formula>0.8</formula>
      <formula>0.899999999999999</formula>
    </cfRule>
    <cfRule type="cellIs" dxfId="2217" priority="599" operator="between">
      <formula>0.6</formula>
      <formula>0.8</formula>
    </cfRule>
    <cfRule type="cellIs" dxfId="2216" priority="600" operator="greaterThanOrEqual">
      <formula>0.9</formula>
    </cfRule>
  </conditionalFormatting>
  <conditionalFormatting sqref="AD53">
    <cfRule type="iconSet" priority="556">
      <iconSet iconSet="4Arrows" showValue="0">
        <cfvo type="percent" val="0"/>
        <cfvo type="num" val="0.6"/>
        <cfvo type="num" val="0.8"/>
        <cfvo type="num" val="0.9"/>
      </iconSet>
    </cfRule>
    <cfRule type="cellIs" dxfId="2215" priority="557" operator="lessThan">
      <formula>0.6</formula>
    </cfRule>
    <cfRule type="cellIs" dxfId="2214" priority="558" operator="between">
      <formula>0.8</formula>
      <formula>0.899999999999999</formula>
    </cfRule>
    <cfRule type="cellIs" dxfId="2213" priority="559" operator="between">
      <formula>0.6</formula>
      <formula>0.8</formula>
    </cfRule>
    <cfRule type="cellIs" dxfId="2212" priority="560" operator="greaterThanOrEqual">
      <formula>0.9</formula>
    </cfRule>
  </conditionalFormatting>
  <conditionalFormatting sqref="Y53">
    <cfRule type="iconSet" priority="551">
      <iconSet iconSet="4Arrows" showValue="0">
        <cfvo type="percent" val="0"/>
        <cfvo type="num" val="0.6"/>
        <cfvo type="num" val="0.8"/>
        <cfvo type="num" val="0.9"/>
      </iconSet>
    </cfRule>
    <cfRule type="cellIs" dxfId="2211" priority="552" operator="lessThan">
      <formula>0.6</formula>
    </cfRule>
    <cfRule type="cellIs" dxfId="2210" priority="553" operator="between">
      <formula>0.8</formula>
      <formula>0.899999999999999</formula>
    </cfRule>
    <cfRule type="cellIs" dxfId="2209" priority="554" operator="between">
      <formula>0.6</formula>
      <formula>0.8</formula>
    </cfRule>
    <cfRule type="cellIs" dxfId="2208" priority="555" operator="greaterThanOrEqual">
      <formula>0.9</formula>
    </cfRule>
  </conditionalFormatting>
  <conditionalFormatting sqref="AH53">
    <cfRule type="iconSet" priority="561">
      <iconSet iconSet="4Arrows" showValue="0">
        <cfvo type="percent" val="0"/>
        <cfvo type="num" val="0.6"/>
        <cfvo type="num" val="0.8"/>
        <cfvo type="num" val="0.9"/>
      </iconSet>
    </cfRule>
    <cfRule type="cellIs" dxfId="2207" priority="562" operator="lessThan">
      <formula>0.6</formula>
    </cfRule>
    <cfRule type="cellIs" dxfId="2206" priority="563" operator="between">
      <formula>0.8</formula>
      <formula>0.899999999999999</formula>
    </cfRule>
    <cfRule type="cellIs" dxfId="2205" priority="564" operator="between">
      <formula>0.6</formula>
      <formula>0.8</formula>
    </cfRule>
    <cfRule type="cellIs" dxfId="2204" priority="565" operator="greaterThanOrEqual">
      <formula>0.9</formula>
    </cfRule>
  </conditionalFormatting>
  <conditionalFormatting sqref="AL53">
    <cfRule type="iconSet" priority="566">
      <iconSet iconSet="4Arrows" showValue="0">
        <cfvo type="percent" val="0"/>
        <cfvo type="num" val="0.6"/>
        <cfvo type="num" val="0.8"/>
        <cfvo type="num" val="0.9"/>
      </iconSet>
    </cfRule>
    <cfRule type="cellIs" dxfId="2203" priority="567" operator="lessThan">
      <formula>0.6</formula>
    </cfRule>
    <cfRule type="cellIs" dxfId="2202" priority="568" operator="between">
      <formula>0.8</formula>
      <formula>0.899999999999999</formula>
    </cfRule>
    <cfRule type="cellIs" dxfId="2201" priority="569" operator="between">
      <formula>0.6</formula>
      <formula>0.8</formula>
    </cfRule>
    <cfRule type="cellIs" dxfId="2200" priority="570" operator="greaterThanOrEqual">
      <formula>0.9</formula>
    </cfRule>
  </conditionalFormatting>
  <conditionalFormatting sqref="AP53">
    <cfRule type="iconSet" priority="571">
      <iconSet iconSet="4Arrows" showValue="0">
        <cfvo type="percent" val="0"/>
        <cfvo type="num" val="0.6"/>
        <cfvo type="num" val="0.8"/>
        <cfvo type="num" val="0.9"/>
      </iconSet>
    </cfRule>
    <cfRule type="cellIs" dxfId="2199" priority="572" operator="lessThan">
      <formula>0.6</formula>
    </cfRule>
    <cfRule type="cellIs" dxfId="2198" priority="573" operator="between">
      <formula>0.8</formula>
      <formula>0.899999999999999</formula>
    </cfRule>
    <cfRule type="cellIs" dxfId="2197" priority="574" operator="between">
      <formula>0.6</formula>
      <formula>0.8</formula>
    </cfRule>
    <cfRule type="cellIs" dxfId="2196" priority="575" operator="greaterThanOrEqual">
      <formula>0.9</formula>
    </cfRule>
  </conditionalFormatting>
  <conditionalFormatting sqref="AD74:AD77">
    <cfRule type="iconSet" priority="531">
      <iconSet iconSet="4Arrows" showValue="0">
        <cfvo type="percent" val="0"/>
        <cfvo type="num" val="0.6"/>
        <cfvo type="num" val="0.8"/>
        <cfvo type="num" val="0.9"/>
      </iconSet>
    </cfRule>
    <cfRule type="cellIs" dxfId="2195" priority="532" operator="lessThan">
      <formula>0.6</formula>
    </cfRule>
    <cfRule type="cellIs" dxfId="2194" priority="533" operator="between">
      <formula>0.8</formula>
      <formula>0.899999999999999</formula>
    </cfRule>
    <cfRule type="cellIs" dxfId="2193" priority="534" operator="between">
      <formula>0.6</formula>
      <formula>0.8</formula>
    </cfRule>
    <cfRule type="cellIs" dxfId="2192" priority="535" operator="greaterThanOrEqual">
      <formula>0.9</formula>
    </cfRule>
  </conditionalFormatting>
  <conditionalFormatting sqref="Y74:Y77">
    <cfRule type="iconSet" priority="526">
      <iconSet iconSet="4Arrows" showValue="0">
        <cfvo type="percent" val="0"/>
        <cfvo type="num" val="0.6"/>
        <cfvo type="num" val="0.8"/>
        <cfvo type="num" val="0.9"/>
      </iconSet>
    </cfRule>
    <cfRule type="cellIs" dxfId="2191" priority="527" operator="lessThan">
      <formula>0.6</formula>
    </cfRule>
    <cfRule type="cellIs" dxfId="2190" priority="528" operator="between">
      <formula>0.8</formula>
      <formula>0.899999999999999</formula>
    </cfRule>
    <cfRule type="cellIs" dxfId="2189" priority="529" operator="between">
      <formula>0.6</formula>
      <formula>0.8</formula>
    </cfRule>
    <cfRule type="cellIs" dxfId="2188" priority="530" operator="greaterThanOrEqual">
      <formula>0.9</formula>
    </cfRule>
  </conditionalFormatting>
  <conditionalFormatting sqref="AH74:AH77">
    <cfRule type="iconSet" priority="536">
      <iconSet iconSet="4Arrows" showValue="0">
        <cfvo type="percent" val="0"/>
        <cfvo type="num" val="0.6"/>
        <cfvo type="num" val="0.8"/>
        <cfvo type="num" val="0.9"/>
      </iconSet>
    </cfRule>
    <cfRule type="cellIs" dxfId="2187" priority="537" operator="lessThan">
      <formula>0.6</formula>
    </cfRule>
    <cfRule type="cellIs" dxfId="2186" priority="538" operator="between">
      <formula>0.8</formula>
      <formula>0.899999999999999</formula>
    </cfRule>
    <cfRule type="cellIs" dxfId="2185" priority="539" operator="between">
      <formula>0.6</formula>
      <formula>0.8</formula>
    </cfRule>
    <cfRule type="cellIs" dxfId="2184" priority="540" operator="greaterThanOrEqual">
      <formula>0.9</formula>
    </cfRule>
  </conditionalFormatting>
  <conditionalFormatting sqref="AL74:AL77">
    <cfRule type="iconSet" priority="541">
      <iconSet iconSet="4Arrows" showValue="0">
        <cfvo type="percent" val="0"/>
        <cfvo type="num" val="0.6"/>
        <cfvo type="num" val="0.8"/>
        <cfvo type="num" val="0.9"/>
      </iconSet>
    </cfRule>
    <cfRule type="cellIs" dxfId="2183" priority="542" operator="lessThan">
      <formula>0.6</formula>
    </cfRule>
    <cfRule type="cellIs" dxfId="2182" priority="543" operator="between">
      <formula>0.8</formula>
      <formula>0.899999999999999</formula>
    </cfRule>
    <cfRule type="cellIs" dxfId="2181" priority="544" operator="between">
      <formula>0.6</formula>
      <formula>0.8</formula>
    </cfRule>
    <cfRule type="cellIs" dxfId="2180" priority="545" operator="greaterThanOrEqual">
      <formula>0.9</formula>
    </cfRule>
  </conditionalFormatting>
  <conditionalFormatting sqref="AP74:AP77">
    <cfRule type="iconSet" priority="546">
      <iconSet iconSet="4Arrows" showValue="0">
        <cfvo type="percent" val="0"/>
        <cfvo type="num" val="0.6"/>
        <cfvo type="num" val="0.8"/>
        <cfvo type="num" val="0.9"/>
      </iconSet>
    </cfRule>
    <cfRule type="cellIs" dxfId="2179" priority="547" operator="lessThan">
      <formula>0.6</formula>
    </cfRule>
    <cfRule type="cellIs" dxfId="2178" priority="548" operator="between">
      <formula>0.8</formula>
      <formula>0.899999999999999</formula>
    </cfRule>
    <cfRule type="cellIs" dxfId="2177" priority="549" operator="between">
      <formula>0.6</formula>
      <formula>0.8</formula>
    </cfRule>
    <cfRule type="cellIs" dxfId="2176" priority="550" operator="greaterThanOrEqual">
      <formula>0.9</formula>
    </cfRule>
  </conditionalFormatting>
  <conditionalFormatting sqref="AD78">
    <cfRule type="iconSet" priority="506">
      <iconSet iconSet="4Arrows" showValue="0">
        <cfvo type="percent" val="0"/>
        <cfvo type="num" val="0.6"/>
        <cfvo type="num" val="0.8"/>
        <cfvo type="num" val="0.9"/>
      </iconSet>
    </cfRule>
    <cfRule type="cellIs" dxfId="2175" priority="507" operator="lessThan">
      <formula>0.6</formula>
    </cfRule>
    <cfRule type="cellIs" dxfId="2174" priority="508" operator="between">
      <formula>0.8</formula>
      <formula>0.899999999999999</formula>
    </cfRule>
    <cfRule type="cellIs" dxfId="2173" priority="509" operator="between">
      <formula>0.6</formula>
      <formula>0.8</formula>
    </cfRule>
    <cfRule type="cellIs" dxfId="2172" priority="510" operator="greaterThanOrEqual">
      <formula>0.9</formula>
    </cfRule>
  </conditionalFormatting>
  <conditionalFormatting sqref="Y78">
    <cfRule type="iconSet" priority="501">
      <iconSet iconSet="4Arrows" showValue="0">
        <cfvo type="percent" val="0"/>
        <cfvo type="num" val="0.6"/>
        <cfvo type="num" val="0.8"/>
        <cfvo type="num" val="0.9"/>
      </iconSet>
    </cfRule>
    <cfRule type="cellIs" dxfId="2171" priority="502" operator="lessThan">
      <formula>0.6</formula>
    </cfRule>
    <cfRule type="cellIs" dxfId="2170" priority="503" operator="between">
      <formula>0.8</formula>
      <formula>0.899999999999999</formula>
    </cfRule>
    <cfRule type="cellIs" dxfId="2169" priority="504" operator="between">
      <formula>0.6</formula>
      <formula>0.8</formula>
    </cfRule>
    <cfRule type="cellIs" dxfId="2168" priority="505" operator="greaterThanOrEqual">
      <formula>0.9</formula>
    </cfRule>
  </conditionalFormatting>
  <conditionalFormatting sqref="AH78">
    <cfRule type="iconSet" priority="511">
      <iconSet iconSet="4Arrows" showValue="0">
        <cfvo type="percent" val="0"/>
        <cfvo type="num" val="0.6"/>
        <cfvo type="num" val="0.8"/>
        <cfvo type="num" val="0.9"/>
      </iconSet>
    </cfRule>
    <cfRule type="cellIs" dxfId="2167" priority="512" operator="lessThan">
      <formula>0.6</formula>
    </cfRule>
    <cfRule type="cellIs" dxfId="2166" priority="513" operator="between">
      <formula>0.8</formula>
      <formula>0.899999999999999</formula>
    </cfRule>
    <cfRule type="cellIs" dxfId="2165" priority="514" operator="between">
      <formula>0.6</formula>
      <formula>0.8</formula>
    </cfRule>
    <cfRule type="cellIs" dxfId="2164" priority="515" operator="greaterThanOrEqual">
      <formula>0.9</formula>
    </cfRule>
  </conditionalFormatting>
  <conditionalFormatting sqref="AL78">
    <cfRule type="iconSet" priority="516">
      <iconSet iconSet="4Arrows" showValue="0">
        <cfvo type="percent" val="0"/>
        <cfvo type="num" val="0.6"/>
        <cfvo type="num" val="0.8"/>
        <cfvo type="num" val="0.9"/>
      </iconSet>
    </cfRule>
    <cfRule type="cellIs" dxfId="2163" priority="517" operator="lessThan">
      <formula>0.6</formula>
    </cfRule>
    <cfRule type="cellIs" dxfId="2162" priority="518" operator="between">
      <formula>0.8</formula>
      <formula>0.899999999999999</formula>
    </cfRule>
    <cfRule type="cellIs" dxfId="2161" priority="519" operator="between">
      <formula>0.6</formula>
      <formula>0.8</formula>
    </cfRule>
    <cfRule type="cellIs" dxfId="2160" priority="520" operator="greaterThanOrEqual">
      <formula>0.9</formula>
    </cfRule>
  </conditionalFormatting>
  <conditionalFormatting sqref="AP78">
    <cfRule type="iconSet" priority="521">
      <iconSet iconSet="4Arrows" showValue="0">
        <cfvo type="percent" val="0"/>
        <cfvo type="num" val="0.6"/>
        <cfvo type="num" val="0.8"/>
        <cfvo type="num" val="0.9"/>
      </iconSet>
    </cfRule>
    <cfRule type="cellIs" dxfId="2159" priority="522" operator="lessThan">
      <formula>0.6</formula>
    </cfRule>
    <cfRule type="cellIs" dxfId="2158" priority="523" operator="between">
      <formula>0.8</formula>
      <formula>0.899999999999999</formula>
    </cfRule>
    <cfRule type="cellIs" dxfId="2157" priority="524" operator="between">
      <formula>0.6</formula>
      <formula>0.8</formula>
    </cfRule>
    <cfRule type="cellIs" dxfId="2156" priority="525" operator="greaterThanOrEqual">
      <formula>0.9</formula>
    </cfRule>
  </conditionalFormatting>
  <conditionalFormatting sqref="AD79:AD100">
    <cfRule type="iconSet" priority="481">
      <iconSet iconSet="4Arrows" showValue="0">
        <cfvo type="percent" val="0"/>
        <cfvo type="num" val="0.6"/>
        <cfvo type="num" val="0.8"/>
        <cfvo type="num" val="0.9"/>
      </iconSet>
    </cfRule>
    <cfRule type="cellIs" dxfId="2155" priority="482" operator="lessThan">
      <formula>0.6</formula>
    </cfRule>
    <cfRule type="cellIs" dxfId="2154" priority="483" operator="between">
      <formula>0.8</formula>
      <formula>0.899999999999999</formula>
    </cfRule>
    <cfRule type="cellIs" dxfId="2153" priority="484" operator="between">
      <formula>0.6</formula>
      <formula>0.8</formula>
    </cfRule>
    <cfRule type="cellIs" dxfId="2152" priority="485" operator="greaterThanOrEqual">
      <formula>0.9</formula>
    </cfRule>
  </conditionalFormatting>
  <conditionalFormatting sqref="Y79:Y100">
    <cfRule type="iconSet" priority="476">
      <iconSet iconSet="4Arrows" showValue="0">
        <cfvo type="percent" val="0"/>
        <cfvo type="num" val="0.6"/>
        <cfvo type="num" val="0.8"/>
        <cfvo type="num" val="0.9"/>
      </iconSet>
    </cfRule>
    <cfRule type="cellIs" dxfId="2151" priority="477" operator="lessThan">
      <formula>0.6</formula>
    </cfRule>
    <cfRule type="cellIs" dxfId="2150" priority="478" operator="between">
      <formula>0.8</formula>
      <formula>0.899999999999999</formula>
    </cfRule>
    <cfRule type="cellIs" dxfId="2149" priority="479" operator="between">
      <formula>0.6</formula>
      <formula>0.8</formula>
    </cfRule>
    <cfRule type="cellIs" dxfId="2148" priority="480" operator="greaterThanOrEqual">
      <formula>0.9</formula>
    </cfRule>
  </conditionalFormatting>
  <conditionalFormatting sqref="AH79:AH100">
    <cfRule type="iconSet" priority="486">
      <iconSet iconSet="4Arrows" showValue="0">
        <cfvo type="percent" val="0"/>
        <cfvo type="num" val="0.6"/>
        <cfvo type="num" val="0.8"/>
        <cfvo type="num" val="0.9"/>
      </iconSet>
    </cfRule>
    <cfRule type="cellIs" dxfId="2147" priority="487" operator="lessThan">
      <formula>0.6</formula>
    </cfRule>
    <cfRule type="cellIs" dxfId="2146" priority="488" operator="between">
      <formula>0.8</formula>
      <formula>0.899999999999999</formula>
    </cfRule>
    <cfRule type="cellIs" dxfId="2145" priority="489" operator="between">
      <formula>0.6</formula>
      <formula>0.8</formula>
    </cfRule>
    <cfRule type="cellIs" dxfId="2144" priority="490" operator="greaterThanOrEqual">
      <formula>0.9</formula>
    </cfRule>
  </conditionalFormatting>
  <conditionalFormatting sqref="AL79:AL100">
    <cfRule type="iconSet" priority="491">
      <iconSet iconSet="4Arrows" showValue="0">
        <cfvo type="percent" val="0"/>
        <cfvo type="num" val="0.6"/>
        <cfvo type="num" val="0.8"/>
        <cfvo type="num" val="0.9"/>
      </iconSet>
    </cfRule>
    <cfRule type="cellIs" dxfId="2143" priority="492" operator="lessThan">
      <formula>0.6</formula>
    </cfRule>
    <cfRule type="cellIs" dxfId="2142" priority="493" operator="between">
      <formula>0.8</formula>
      <formula>0.899999999999999</formula>
    </cfRule>
    <cfRule type="cellIs" dxfId="2141" priority="494" operator="between">
      <formula>0.6</formula>
      <formula>0.8</formula>
    </cfRule>
    <cfRule type="cellIs" dxfId="2140" priority="495" operator="greaterThanOrEqual">
      <formula>0.9</formula>
    </cfRule>
  </conditionalFormatting>
  <conditionalFormatting sqref="AP79:AP100">
    <cfRule type="iconSet" priority="496">
      <iconSet iconSet="4Arrows" showValue="0">
        <cfvo type="percent" val="0"/>
        <cfvo type="num" val="0.6"/>
        <cfvo type="num" val="0.8"/>
        <cfvo type="num" val="0.9"/>
      </iconSet>
    </cfRule>
    <cfRule type="cellIs" dxfId="2139" priority="497" operator="lessThan">
      <formula>0.6</formula>
    </cfRule>
    <cfRule type="cellIs" dxfId="2138" priority="498" operator="between">
      <formula>0.8</formula>
      <formula>0.899999999999999</formula>
    </cfRule>
    <cfRule type="cellIs" dxfId="2137" priority="499" operator="between">
      <formula>0.6</formula>
      <formula>0.8</formula>
    </cfRule>
    <cfRule type="cellIs" dxfId="2136" priority="500" operator="greaterThanOrEqual">
      <formula>0.9</formula>
    </cfRule>
  </conditionalFormatting>
  <conditionalFormatting sqref="AD101:AD102">
    <cfRule type="iconSet" priority="456">
      <iconSet iconSet="4Arrows" showValue="0">
        <cfvo type="percent" val="0"/>
        <cfvo type="num" val="0.6"/>
        <cfvo type="num" val="0.8"/>
        <cfvo type="num" val="0.9"/>
      </iconSet>
    </cfRule>
    <cfRule type="cellIs" dxfId="2135" priority="457" operator="lessThan">
      <formula>0.6</formula>
    </cfRule>
    <cfRule type="cellIs" dxfId="2134" priority="458" operator="between">
      <formula>0.8</formula>
      <formula>0.899999999999999</formula>
    </cfRule>
    <cfRule type="cellIs" dxfId="2133" priority="459" operator="between">
      <formula>0.6</formula>
      <formula>0.8</formula>
    </cfRule>
    <cfRule type="cellIs" dxfId="2132" priority="460" operator="greaterThanOrEqual">
      <formula>0.9</formula>
    </cfRule>
  </conditionalFormatting>
  <conditionalFormatting sqref="Y101:Y102">
    <cfRule type="iconSet" priority="451">
      <iconSet iconSet="4Arrows" showValue="0">
        <cfvo type="percent" val="0"/>
        <cfvo type="num" val="0.6"/>
        <cfvo type="num" val="0.8"/>
        <cfvo type="num" val="0.9"/>
      </iconSet>
    </cfRule>
    <cfRule type="cellIs" dxfId="2131" priority="452" operator="lessThan">
      <formula>0.6</formula>
    </cfRule>
    <cfRule type="cellIs" dxfId="2130" priority="453" operator="between">
      <formula>0.8</formula>
      <formula>0.899999999999999</formula>
    </cfRule>
    <cfRule type="cellIs" dxfId="2129" priority="454" operator="between">
      <formula>0.6</formula>
      <formula>0.8</formula>
    </cfRule>
    <cfRule type="cellIs" dxfId="2128" priority="455" operator="greaterThanOrEqual">
      <formula>0.9</formula>
    </cfRule>
  </conditionalFormatting>
  <conditionalFormatting sqref="AH101:AH102">
    <cfRule type="iconSet" priority="461">
      <iconSet iconSet="4Arrows" showValue="0">
        <cfvo type="percent" val="0"/>
        <cfvo type="num" val="0.6"/>
        <cfvo type="num" val="0.8"/>
        <cfvo type="num" val="0.9"/>
      </iconSet>
    </cfRule>
    <cfRule type="cellIs" dxfId="2127" priority="462" operator="lessThan">
      <formula>0.6</formula>
    </cfRule>
    <cfRule type="cellIs" dxfId="2126" priority="463" operator="between">
      <formula>0.8</formula>
      <formula>0.899999999999999</formula>
    </cfRule>
    <cfRule type="cellIs" dxfId="2125" priority="464" operator="between">
      <formula>0.6</formula>
      <formula>0.8</formula>
    </cfRule>
    <cfRule type="cellIs" dxfId="2124" priority="465" operator="greaterThanOrEqual">
      <formula>0.9</formula>
    </cfRule>
  </conditionalFormatting>
  <conditionalFormatting sqref="AL101:AL102">
    <cfRule type="iconSet" priority="466">
      <iconSet iconSet="4Arrows" showValue="0">
        <cfvo type="percent" val="0"/>
        <cfvo type="num" val="0.6"/>
        <cfvo type="num" val="0.8"/>
        <cfvo type="num" val="0.9"/>
      </iconSet>
    </cfRule>
    <cfRule type="cellIs" dxfId="2123" priority="467" operator="lessThan">
      <formula>0.6</formula>
    </cfRule>
    <cfRule type="cellIs" dxfId="2122" priority="468" operator="between">
      <formula>0.8</formula>
      <formula>0.899999999999999</formula>
    </cfRule>
    <cfRule type="cellIs" dxfId="2121" priority="469" operator="between">
      <formula>0.6</formula>
      <formula>0.8</formula>
    </cfRule>
    <cfRule type="cellIs" dxfId="2120" priority="470" operator="greaterThanOrEqual">
      <formula>0.9</formula>
    </cfRule>
  </conditionalFormatting>
  <conditionalFormatting sqref="AP101:AP102">
    <cfRule type="iconSet" priority="471">
      <iconSet iconSet="4Arrows" showValue="0">
        <cfvo type="percent" val="0"/>
        <cfvo type="num" val="0.6"/>
        <cfvo type="num" val="0.8"/>
        <cfvo type="num" val="0.9"/>
      </iconSet>
    </cfRule>
    <cfRule type="cellIs" dxfId="2119" priority="472" operator="lessThan">
      <formula>0.6</formula>
    </cfRule>
    <cfRule type="cellIs" dxfId="2118" priority="473" operator="between">
      <formula>0.8</formula>
      <formula>0.899999999999999</formula>
    </cfRule>
    <cfRule type="cellIs" dxfId="2117" priority="474" operator="between">
      <formula>0.6</formula>
      <formula>0.8</formula>
    </cfRule>
    <cfRule type="cellIs" dxfId="2116" priority="475" operator="greaterThanOrEqual">
      <formula>0.9</formula>
    </cfRule>
  </conditionalFormatting>
  <conditionalFormatting sqref="AD114">
    <cfRule type="iconSet" priority="431">
      <iconSet iconSet="4Arrows" showValue="0">
        <cfvo type="percent" val="0"/>
        <cfvo type="num" val="0.6"/>
        <cfvo type="num" val="0.8"/>
        <cfvo type="num" val="0.9"/>
      </iconSet>
    </cfRule>
    <cfRule type="cellIs" dxfId="2115" priority="432" operator="lessThan">
      <formula>0.6</formula>
    </cfRule>
    <cfRule type="cellIs" dxfId="2114" priority="433" operator="between">
      <formula>0.8</formula>
      <formula>0.899999999999999</formula>
    </cfRule>
    <cfRule type="cellIs" dxfId="2113" priority="434" operator="between">
      <formula>0.6</formula>
      <formula>0.8</formula>
    </cfRule>
    <cfRule type="cellIs" dxfId="2112" priority="435" operator="greaterThanOrEqual">
      <formula>0.9</formula>
    </cfRule>
  </conditionalFormatting>
  <conditionalFormatting sqref="Y114">
    <cfRule type="iconSet" priority="426">
      <iconSet iconSet="4Arrows" showValue="0">
        <cfvo type="percent" val="0"/>
        <cfvo type="num" val="0.6"/>
        <cfvo type="num" val="0.8"/>
        <cfvo type="num" val="0.9"/>
      </iconSet>
    </cfRule>
    <cfRule type="cellIs" dxfId="2111" priority="427" operator="lessThan">
      <formula>0.6</formula>
    </cfRule>
    <cfRule type="cellIs" dxfId="2110" priority="428" operator="between">
      <formula>0.8</formula>
      <formula>0.899999999999999</formula>
    </cfRule>
    <cfRule type="cellIs" dxfId="2109" priority="429" operator="between">
      <formula>0.6</formula>
      <formula>0.8</formula>
    </cfRule>
    <cfRule type="cellIs" dxfId="2108" priority="430" operator="greaterThanOrEqual">
      <formula>0.9</formula>
    </cfRule>
  </conditionalFormatting>
  <conditionalFormatting sqref="AH114">
    <cfRule type="iconSet" priority="436">
      <iconSet iconSet="4Arrows" showValue="0">
        <cfvo type="percent" val="0"/>
        <cfvo type="num" val="0.6"/>
        <cfvo type="num" val="0.8"/>
        <cfvo type="num" val="0.9"/>
      </iconSet>
    </cfRule>
    <cfRule type="cellIs" dxfId="2107" priority="437" operator="lessThan">
      <formula>0.6</formula>
    </cfRule>
    <cfRule type="cellIs" dxfId="2106" priority="438" operator="between">
      <formula>0.8</formula>
      <formula>0.899999999999999</formula>
    </cfRule>
    <cfRule type="cellIs" dxfId="2105" priority="439" operator="between">
      <formula>0.6</formula>
      <formula>0.8</formula>
    </cfRule>
    <cfRule type="cellIs" dxfId="2104" priority="440" operator="greaterThanOrEqual">
      <formula>0.9</formula>
    </cfRule>
  </conditionalFormatting>
  <conditionalFormatting sqref="AL114">
    <cfRule type="iconSet" priority="441">
      <iconSet iconSet="4Arrows" showValue="0">
        <cfvo type="percent" val="0"/>
        <cfvo type="num" val="0.6"/>
        <cfvo type="num" val="0.8"/>
        <cfvo type="num" val="0.9"/>
      </iconSet>
    </cfRule>
    <cfRule type="cellIs" dxfId="2103" priority="442" operator="lessThan">
      <formula>0.6</formula>
    </cfRule>
    <cfRule type="cellIs" dxfId="2102" priority="443" operator="between">
      <formula>0.8</formula>
      <formula>0.899999999999999</formula>
    </cfRule>
    <cfRule type="cellIs" dxfId="2101" priority="444" operator="between">
      <formula>0.6</formula>
      <formula>0.8</formula>
    </cfRule>
    <cfRule type="cellIs" dxfId="2100" priority="445" operator="greaterThanOrEqual">
      <formula>0.9</formula>
    </cfRule>
  </conditionalFormatting>
  <conditionalFormatting sqref="AP114">
    <cfRule type="iconSet" priority="446">
      <iconSet iconSet="4Arrows" showValue="0">
        <cfvo type="percent" val="0"/>
        <cfvo type="num" val="0.6"/>
        <cfvo type="num" val="0.8"/>
        <cfvo type="num" val="0.9"/>
      </iconSet>
    </cfRule>
    <cfRule type="cellIs" dxfId="2099" priority="447" operator="lessThan">
      <formula>0.6</formula>
    </cfRule>
    <cfRule type="cellIs" dxfId="2098" priority="448" operator="between">
      <formula>0.8</formula>
      <formula>0.899999999999999</formula>
    </cfRule>
    <cfRule type="cellIs" dxfId="2097" priority="449" operator="between">
      <formula>0.6</formula>
      <formula>0.8</formula>
    </cfRule>
    <cfRule type="cellIs" dxfId="2096" priority="450" operator="greaterThanOrEqual">
      <formula>0.9</formula>
    </cfRule>
  </conditionalFormatting>
  <conditionalFormatting sqref="AD141">
    <cfRule type="iconSet" priority="406">
      <iconSet iconSet="4Arrows" showValue="0">
        <cfvo type="percent" val="0"/>
        <cfvo type="num" val="0.6"/>
        <cfvo type="num" val="0.8"/>
        <cfvo type="num" val="0.9"/>
      </iconSet>
    </cfRule>
    <cfRule type="cellIs" dxfId="2095" priority="407" operator="lessThan">
      <formula>0.6</formula>
    </cfRule>
    <cfRule type="cellIs" dxfId="2094" priority="408" operator="between">
      <formula>0.8</formula>
      <formula>0.899999999999999</formula>
    </cfRule>
    <cfRule type="cellIs" dxfId="2093" priority="409" operator="between">
      <formula>0.6</formula>
      <formula>0.8</formula>
    </cfRule>
    <cfRule type="cellIs" dxfId="2092" priority="410" operator="greaterThanOrEqual">
      <formula>0.9</formula>
    </cfRule>
  </conditionalFormatting>
  <conditionalFormatting sqref="Y141">
    <cfRule type="iconSet" priority="401">
      <iconSet iconSet="4Arrows" showValue="0">
        <cfvo type="percent" val="0"/>
        <cfvo type="num" val="0.6"/>
        <cfvo type="num" val="0.8"/>
        <cfvo type="num" val="0.9"/>
      </iconSet>
    </cfRule>
    <cfRule type="cellIs" dxfId="2091" priority="402" operator="lessThan">
      <formula>0.6</formula>
    </cfRule>
    <cfRule type="cellIs" dxfId="2090" priority="403" operator="between">
      <formula>0.8</formula>
      <formula>0.899999999999999</formula>
    </cfRule>
    <cfRule type="cellIs" dxfId="2089" priority="404" operator="between">
      <formula>0.6</formula>
      <formula>0.8</formula>
    </cfRule>
    <cfRule type="cellIs" dxfId="2088" priority="405" operator="greaterThanOrEqual">
      <formula>0.9</formula>
    </cfRule>
  </conditionalFormatting>
  <conditionalFormatting sqref="AH141">
    <cfRule type="iconSet" priority="411">
      <iconSet iconSet="4Arrows" showValue="0">
        <cfvo type="percent" val="0"/>
        <cfvo type="num" val="0.6"/>
        <cfvo type="num" val="0.8"/>
        <cfvo type="num" val="0.9"/>
      </iconSet>
    </cfRule>
    <cfRule type="cellIs" dxfId="2087" priority="412" operator="lessThan">
      <formula>0.6</formula>
    </cfRule>
    <cfRule type="cellIs" dxfId="2086" priority="413" operator="between">
      <formula>0.8</formula>
      <formula>0.899999999999999</formula>
    </cfRule>
    <cfRule type="cellIs" dxfId="2085" priority="414" operator="between">
      <formula>0.6</formula>
      <formula>0.8</formula>
    </cfRule>
    <cfRule type="cellIs" dxfId="2084" priority="415" operator="greaterThanOrEqual">
      <formula>0.9</formula>
    </cfRule>
  </conditionalFormatting>
  <conditionalFormatting sqref="AL141">
    <cfRule type="iconSet" priority="416">
      <iconSet iconSet="4Arrows" showValue="0">
        <cfvo type="percent" val="0"/>
        <cfvo type="num" val="0.6"/>
        <cfvo type="num" val="0.8"/>
        <cfvo type="num" val="0.9"/>
      </iconSet>
    </cfRule>
    <cfRule type="cellIs" dxfId="2083" priority="417" operator="lessThan">
      <formula>0.6</formula>
    </cfRule>
    <cfRule type="cellIs" dxfId="2082" priority="418" operator="between">
      <formula>0.8</formula>
      <formula>0.899999999999999</formula>
    </cfRule>
    <cfRule type="cellIs" dxfId="2081" priority="419" operator="between">
      <formula>0.6</formula>
      <formula>0.8</formula>
    </cfRule>
    <cfRule type="cellIs" dxfId="2080" priority="420" operator="greaterThanOrEqual">
      <formula>0.9</formula>
    </cfRule>
  </conditionalFormatting>
  <conditionalFormatting sqref="AP141">
    <cfRule type="iconSet" priority="421">
      <iconSet iconSet="4Arrows" showValue="0">
        <cfvo type="percent" val="0"/>
        <cfvo type="num" val="0.6"/>
        <cfvo type="num" val="0.8"/>
        <cfvo type="num" val="0.9"/>
      </iconSet>
    </cfRule>
    <cfRule type="cellIs" dxfId="2079" priority="422" operator="lessThan">
      <formula>0.6</formula>
    </cfRule>
    <cfRule type="cellIs" dxfId="2078" priority="423" operator="between">
      <formula>0.8</formula>
      <formula>0.899999999999999</formula>
    </cfRule>
    <cfRule type="cellIs" dxfId="2077" priority="424" operator="between">
      <formula>0.6</formula>
      <formula>0.8</formula>
    </cfRule>
    <cfRule type="cellIs" dxfId="2076" priority="425" operator="greaterThanOrEqual">
      <formula>0.9</formula>
    </cfRule>
  </conditionalFormatting>
  <conditionalFormatting sqref="AD116">
    <cfRule type="iconSet" priority="381">
      <iconSet iconSet="4Arrows" showValue="0">
        <cfvo type="percent" val="0"/>
        <cfvo type="num" val="0.6"/>
        <cfvo type="num" val="0.8"/>
        <cfvo type="num" val="0.9"/>
      </iconSet>
    </cfRule>
    <cfRule type="cellIs" dxfId="2075" priority="382" operator="lessThan">
      <formula>0.6</formula>
    </cfRule>
    <cfRule type="cellIs" dxfId="2074" priority="383" operator="between">
      <formula>0.8</formula>
      <formula>0.899999999999999</formula>
    </cfRule>
    <cfRule type="cellIs" dxfId="2073" priority="384" operator="between">
      <formula>0.6</formula>
      <formula>0.8</formula>
    </cfRule>
    <cfRule type="cellIs" dxfId="2072" priority="385" operator="greaterThanOrEqual">
      <formula>0.9</formula>
    </cfRule>
  </conditionalFormatting>
  <conditionalFormatting sqref="Y116">
    <cfRule type="iconSet" priority="376">
      <iconSet iconSet="4Arrows" showValue="0">
        <cfvo type="percent" val="0"/>
        <cfvo type="num" val="0.6"/>
        <cfvo type="num" val="0.8"/>
        <cfvo type="num" val="0.9"/>
      </iconSet>
    </cfRule>
    <cfRule type="cellIs" dxfId="2071" priority="377" operator="lessThan">
      <formula>0.6</formula>
    </cfRule>
    <cfRule type="cellIs" dxfId="2070" priority="378" operator="between">
      <formula>0.8</formula>
      <formula>0.899999999999999</formula>
    </cfRule>
    <cfRule type="cellIs" dxfId="2069" priority="379" operator="between">
      <formula>0.6</formula>
      <formula>0.8</formula>
    </cfRule>
    <cfRule type="cellIs" dxfId="2068" priority="380" operator="greaterThanOrEqual">
      <formula>0.9</formula>
    </cfRule>
  </conditionalFormatting>
  <conditionalFormatting sqref="AH116">
    <cfRule type="iconSet" priority="386">
      <iconSet iconSet="4Arrows" showValue="0">
        <cfvo type="percent" val="0"/>
        <cfvo type="num" val="0.6"/>
        <cfvo type="num" val="0.8"/>
        <cfvo type="num" val="0.9"/>
      </iconSet>
    </cfRule>
    <cfRule type="cellIs" dxfId="2067" priority="387" operator="lessThan">
      <formula>0.6</formula>
    </cfRule>
    <cfRule type="cellIs" dxfId="2066" priority="388" operator="between">
      <formula>0.8</formula>
      <formula>0.899999999999999</formula>
    </cfRule>
    <cfRule type="cellIs" dxfId="2065" priority="389" operator="between">
      <formula>0.6</formula>
      <formula>0.8</formula>
    </cfRule>
    <cfRule type="cellIs" dxfId="2064" priority="390" operator="greaterThanOrEqual">
      <formula>0.9</formula>
    </cfRule>
  </conditionalFormatting>
  <conditionalFormatting sqref="AL116">
    <cfRule type="iconSet" priority="391">
      <iconSet iconSet="4Arrows" showValue="0">
        <cfvo type="percent" val="0"/>
        <cfvo type="num" val="0.6"/>
        <cfvo type="num" val="0.8"/>
        <cfvo type="num" val="0.9"/>
      </iconSet>
    </cfRule>
    <cfRule type="cellIs" dxfId="2063" priority="392" operator="lessThan">
      <formula>0.6</formula>
    </cfRule>
    <cfRule type="cellIs" dxfId="2062" priority="393" operator="between">
      <formula>0.8</formula>
      <formula>0.899999999999999</formula>
    </cfRule>
    <cfRule type="cellIs" dxfId="2061" priority="394" operator="between">
      <formula>0.6</formula>
      <formula>0.8</formula>
    </cfRule>
    <cfRule type="cellIs" dxfId="2060" priority="395" operator="greaterThanOrEqual">
      <formula>0.9</formula>
    </cfRule>
  </conditionalFormatting>
  <conditionalFormatting sqref="AP116">
    <cfRule type="iconSet" priority="396">
      <iconSet iconSet="4Arrows" showValue="0">
        <cfvo type="percent" val="0"/>
        <cfvo type="num" val="0.6"/>
        <cfvo type="num" val="0.8"/>
        <cfvo type="num" val="0.9"/>
      </iconSet>
    </cfRule>
    <cfRule type="cellIs" dxfId="2059" priority="397" operator="lessThan">
      <formula>0.6</formula>
    </cfRule>
    <cfRule type="cellIs" dxfId="2058" priority="398" operator="between">
      <formula>0.8</formula>
      <formula>0.899999999999999</formula>
    </cfRule>
    <cfRule type="cellIs" dxfId="2057" priority="399" operator="between">
      <formula>0.6</formula>
      <formula>0.8</formula>
    </cfRule>
    <cfRule type="cellIs" dxfId="2056" priority="400" operator="greaterThanOrEqual">
      <formula>0.9</formula>
    </cfRule>
  </conditionalFormatting>
  <conditionalFormatting sqref="AD148:AD152 AD139 AD122:AD133 AD117:AD119">
    <cfRule type="iconSet" priority="356">
      <iconSet iconSet="4Arrows" showValue="0">
        <cfvo type="percent" val="0"/>
        <cfvo type="num" val="0.6"/>
        <cfvo type="num" val="0.8"/>
        <cfvo type="num" val="0.9"/>
      </iconSet>
    </cfRule>
    <cfRule type="cellIs" dxfId="2055" priority="357" operator="lessThan">
      <formula>0.6</formula>
    </cfRule>
    <cfRule type="cellIs" dxfId="2054" priority="358" operator="between">
      <formula>0.8</formula>
      <formula>0.899999999999999</formula>
    </cfRule>
    <cfRule type="cellIs" dxfId="2053" priority="359" operator="between">
      <formula>0.6</formula>
      <formula>0.8</formula>
    </cfRule>
    <cfRule type="cellIs" dxfId="2052" priority="360" operator="greaterThanOrEqual">
      <formula>0.9</formula>
    </cfRule>
  </conditionalFormatting>
  <conditionalFormatting sqref="Y148:Y152 Y139 Y122:Y133 Y117:Y119">
    <cfRule type="iconSet" priority="351">
      <iconSet iconSet="4Arrows" showValue="0">
        <cfvo type="percent" val="0"/>
        <cfvo type="num" val="0.6"/>
        <cfvo type="num" val="0.8"/>
        <cfvo type="num" val="0.9"/>
      </iconSet>
    </cfRule>
    <cfRule type="cellIs" dxfId="2051" priority="352" operator="lessThan">
      <formula>0.6</formula>
    </cfRule>
    <cfRule type="cellIs" dxfId="2050" priority="353" operator="between">
      <formula>0.8</formula>
      <formula>0.899999999999999</formula>
    </cfRule>
    <cfRule type="cellIs" dxfId="2049" priority="354" operator="between">
      <formula>0.6</formula>
      <formula>0.8</formula>
    </cfRule>
    <cfRule type="cellIs" dxfId="2048" priority="355" operator="greaterThanOrEqual">
      <formula>0.9</formula>
    </cfRule>
  </conditionalFormatting>
  <conditionalFormatting sqref="AH148:AH152 AH139 AH122:AH133 AH117:AH119">
    <cfRule type="iconSet" priority="361">
      <iconSet iconSet="4Arrows" showValue="0">
        <cfvo type="percent" val="0"/>
        <cfvo type="num" val="0.6"/>
        <cfvo type="num" val="0.8"/>
        <cfvo type="num" val="0.9"/>
      </iconSet>
    </cfRule>
    <cfRule type="cellIs" dxfId="2047" priority="362" operator="lessThan">
      <formula>0.6</formula>
    </cfRule>
    <cfRule type="cellIs" dxfId="2046" priority="363" operator="between">
      <formula>0.8</formula>
      <formula>0.899999999999999</formula>
    </cfRule>
    <cfRule type="cellIs" dxfId="2045" priority="364" operator="between">
      <formula>0.6</formula>
      <formula>0.8</formula>
    </cfRule>
    <cfRule type="cellIs" dxfId="2044" priority="365" operator="greaterThanOrEqual">
      <formula>0.9</formula>
    </cfRule>
  </conditionalFormatting>
  <conditionalFormatting sqref="AL148:AL152 AL139 AL122:AL133 AL117:AL119">
    <cfRule type="iconSet" priority="366">
      <iconSet iconSet="4Arrows" showValue="0">
        <cfvo type="percent" val="0"/>
        <cfvo type="num" val="0.6"/>
        <cfvo type="num" val="0.8"/>
        <cfvo type="num" val="0.9"/>
      </iconSet>
    </cfRule>
    <cfRule type="cellIs" dxfId="2043" priority="367" operator="lessThan">
      <formula>0.6</formula>
    </cfRule>
    <cfRule type="cellIs" dxfId="2042" priority="368" operator="between">
      <formula>0.8</formula>
      <formula>0.899999999999999</formula>
    </cfRule>
    <cfRule type="cellIs" dxfId="2041" priority="369" operator="between">
      <formula>0.6</formula>
      <formula>0.8</formula>
    </cfRule>
    <cfRule type="cellIs" dxfId="2040" priority="370" operator="greaterThanOrEqual">
      <formula>0.9</formula>
    </cfRule>
  </conditionalFormatting>
  <conditionalFormatting sqref="AP148:AP152 AP139 AP122:AP133 AP117:AP119">
    <cfRule type="iconSet" priority="371">
      <iconSet iconSet="4Arrows" showValue="0">
        <cfvo type="percent" val="0"/>
        <cfvo type="num" val="0.6"/>
        <cfvo type="num" val="0.8"/>
        <cfvo type="num" val="0.9"/>
      </iconSet>
    </cfRule>
    <cfRule type="cellIs" dxfId="2039" priority="372" operator="lessThan">
      <formula>0.6</formula>
    </cfRule>
    <cfRule type="cellIs" dxfId="2038" priority="373" operator="between">
      <formula>0.8</formula>
      <formula>0.899999999999999</formula>
    </cfRule>
    <cfRule type="cellIs" dxfId="2037" priority="374" operator="between">
      <formula>0.6</formula>
      <formula>0.8</formula>
    </cfRule>
    <cfRule type="cellIs" dxfId="2036" priority="375" operator="greaterThanOrEqual">
      <formula>0.9</formula>
    </cfRule>
  </conditionalFormatting>
  <conditionalFormatting sqref="AD134">
    <cfRule type="iconSet" priority="331">
      <iconSet iconSet="4Arrows" showValue="0">
        <cfvo type="percent" val="0"/>
        <cfvo type="num" val="0.6"/>
        <cfvo type="num" val="0.8"/>
        <cfvo type="num" val="0.9"/>
      </iconSet>
    </cfRule>
    <cfRule type="cellIs" dxfId="2035" priority="332" operator="lessThan">
      <formula>0.6</formula>
    </cfRule>
    <cfRule type="cellIs" dxfId="2034" priority="333" operator="between">
      <formula>0.8</formula>
      <formula>0.899999999999999</formula>
    </cfRule>
    <cfRule type="cellIs" dxfId="2033" priority="334" operator="between">
      <formula>0.6</formula>
      <formula>0.8</formula>
    </cfRule>
    <cfRule type="cellIs" dxfId="2032" priority="335" operator="greaterThanOrEqual">
      <formula>0.9</formula>
    </cfRule>
  </conditionalFormatting>
  <conditionalFormatting sqref="Y134">
    <cfRule type="iconSet" priority="326">
      <iconSet iconSet="4Arrows" showValue="0">
        <cfvo type="percent" val="0"/>
        <cfvo type="num" val="0.6"/>
        <cfvo type="num" val="0.8"/>
        <cfvo type="num" val="0.9"/>
      </iconSet>
    </cfRule>
    <cfRule type="cellIs" dxfId="2031" priority="327" operator="lessThan">
      <formula>0.6</formula>
    </cfRule>
    <cfRule type="cellIs" dxfId="2030" priority="328" operator="between">
      <formula>0.8</formula>
      <formula>0.899999999999999</formula>
    </cfRule>
    <cfRule type="cellIs" dxfId="2029" priority="329" operator="between">
      <formula>0.6</formula>
      <formula>0.8</formula>
    </cfRule>
    <cfRule type="cellIs" dxfId="2028" priority="330" operator="greaterThanOrEqual">
      <formula>0.9</formula>
    </cfRule>
  </conditionalFormatting>
  <conditionalFormatting sqref="AH134">
    <cfRule type="iconSet" priority="336">
      <iconSet iconSet="4Arrows" showValue="0">
        <cfvo type="percent" val="0"/>
        <cfvo type="num" val="0.6"/>
        <cfvo type="num" val="0.8"/>
        <cfvo type="num" val="0.9"/>
      </iconSet>
    </cfRule>
    <cfRule type="cellIs" dxfId="2027" priority="337" operator="lessThan">
      <formula>0.6</formula>
    </cfRule>
    <cfRule type="cellIs" dxfId="2026" priority="338" operator="between">
      <formula>0.8</formula>
      <formula>0.899999999999999</formula>
    </cfRule>
    <cfRule type="cellIs" dxfId="2025" priority="339" operator="between">
      <formula>0.6</formula>
      <formula>0.8</formula>
    </cfRule>
    <cfRule type="cellIs" dxfId="2024" priority="340" operator="greaterThanOrEqual">
      <formula>0.9</formula>
    </cfRule>
  </conditionalFormatting>
  <conditionalFormatting sqref="AL134">
    <cfRule type="iconSet" priority="341">
      <iconSet iconSet="4Arrows" showValue="0">
        <cfvo type="percent" val="0"/>
        <cfvo type="num" val="0.6"/>
        <cfvo type="num" val="0.8"/>
        <cfvo type="num" val="0.9"/>
      </iconSet>
    </cfRule>
    <cfRule type="cellIs" dxfId="2023" priority="342" operator="lessThan">
      <formula>0.6</formula>
    </cfRule>
    <cfRule type="cellIs" dxfId="2022" priority="343" operator="between">
      <formula>0.8</formula>
      <formula>0.899999999999999</formula>
    </cfRule>
    <cfRule type="cellIs" dxfId="2021" priority="344" operator="between">
      <formula>0.6</formula>
      <formula>0.8</formula>
    </cfRule>
    <cfRule type="cellIs" dxfId="2020" priority="345" operator="greaterThanOrEqual">
      <formula>0.9</formula>
    </cfRule>
  </conditionalFormatting>
  <conditionalFormatting sqref="AP134">
    <cfRule type="iconSet" priority="346">
      <iconSet iconSet="4Arrows" showValue="0">
        <cfvo type="percent" val="0"/>
        <cfvo type="num" val="0.6"/>
        <cfvo type="num" val="0.8"/>
        <cfvo type="num" val="0.9"/>
      </iconSet>
    </cfRule>
    <cfRule type="cellIs" dxfId="2019" priority="347" operator="lessThan">
      <formula>0.6</formula>
    </cfRule>
    <cfRule type="cellIs" dxfId="2018" priority="348" operator="between">
      <formula>0.8</formula>
      <formula>0.899999999999999</formula>
    </cfRule>
    <cfRule type="cellIs" dxfId="2017" priority="349" operator="between">
      <formula>0.6</formula>
      <formula>0.8</formula>
    </cfRule>
    <cfRule type="cellIs" dxfId="2016" priority="350" operator="greaterThanOrEqual">
      <formula>0.9</formula>
    </cfRule>
  </conditionalFormatting>
  <conditionalFormatting sqref="AD147 AD140 AD135:AD138">
    <cfRule type="iconSet" priority="306">
      <iconSet iconSet="4Arrows" showValue="0">
        <cfvo type="percent" val="0"/>
        <cfvo type="num" val="0.6"/>
        <cfvo type="num" val="0.8"/>
        <cfvo type="num" val="0.9"/>
      </iconSet>
    </cfRule>
    <cfRule type="cellIs" dxfId="2015" priority="307" operator="lessThan">
      <formula>0.6</formula>
    </cfRule>
    <cfRule type="cellIs" dxfId="2014" priority="308" operator="between">
      <formula>0.8</formula>
      <formula>0.899999999999999</formula>
    </cfRule>
    <cfRule type="cellIs" dxfId="2013" priority="309" operator="between">
      <formula>0.6</formula>
      <formula>0.8</formula>
    </cfRule>
    <cfRule type="cellIs" dxfId="2012" priority="310" operator="greaterThanOrEqual">
      <formula>0.9</formula>
    </cfRule>
  </conditionalFormatting>
  <conditionalFormatting sqref="Y147 Y140 Y135:Y138">
    <cfRule type="iconSet" priority="301">
      <iconSet iconSet="4Arrows" showValue="0">
        <cfvo type="percent" val="0"/>
        <cfvo type="num" val="0.6"/>
        <cfvo type="num" val="0.8"/>
        <cfvo type="num" val="0.9"/>
      </iconSet>
    </cfRule>
    <cfRule type="cellIs" dxfId="2011" priority="302" operator="lessThan">
      <formula>0.6</formula>
    </cfRule>
    <cfRule type="cellIs" dxfId="2010" priority="303" operator="between">
      <formula>0.8</formula>
      <formula>0.899999999999999</formula>
    </cfRule>
    <cfRule type="cellIs" dxfId="2009" priority="304" operator="between">
      <formula>0.6</formula>
      <formula>0.8</formula>
    </cfRule>
    <cfRule type="cellIs" dxfId="2008" priority="305" operator="greaterThanOrEqual">
      <formula>0.9</formula>
    </cfRule>
  </conditionalFormatting>
  <conditionalFormatting sqref="AH147 AH140 AH135:AH138">
    <cfRule type="iconSet" priority="311">
      <iconSet iconSet="4Arrows" showValue="0">
        <cfvo type="percent" val="0"/>
        <cfvo type="num" val="0.6"/>
        <cfvo type="num" val="0.8"/>
        <cfvo type="num" val="0.9"/>
      </iconSet>
    </cfRule>
    <cfRule type="cellIs" dxfId="2007" priority="312" operator="lessThan">
      <formula>0.6</formula>
    </cfRule>
    <cfRule type="cellIs" dxfId="2006" priority="313" operator="between">
      <formula>0.8</formula>
      <formula>0.899999999999999</formula>
    </cfRule>
    <cfRule type="cellIs" dxfId="2005" priority="314" operator="between">
      <formula>0.6</formula>
      <formula>0.8</formula>
    </cfRule>
    <cfRule type="cellIs" dxfId="2004" priority="315" operator="greaterThanOrEqual">
      <formula>0.9</formula>
    </cfRule>
  </conditionalFormatting>
  <conditionalFormatting sqref="AL147 AL140 AL135:AL138">
    <cfRule type="iconSet" priority="316">
      <iconSet iconSet="4Arrows" showValue="0">
        <cfvo type="percent" val="0"/>
        <cfvo type="num" val="0.6"/>
        <cfvo type="num" val="0.8"/>
        <cfvo type="num" val="0.9"/>
      </iconSet>
    </cfRule>
    <cfRule type="cellIs" dxfId="2003" priority="317" operator="lessThan">
      <formula>0.6</formula>
    </cfRule>
    <cfRule type="cellIs" dxfId="2002" priority="318" operator="between">
      <formula>0.8</formula>
      <formula>0.899999999999999</formula>
    </cfRule>
    <cfRule type="cellIs" dxfId="2001" priority="319" operator="between">
      <formula>0.6</formula>
      <formula>0.8</formula>
    </cfRule>
    <cfRule type="cellIs" dxfId="2000" priority="320" operator="greaterThanOrEqual">
      <formula>0.9</formula>
    </cfRule>
  </conditionalFormatting>
  <conditionalFormatting sqref="AP147 AP140 AP135:AP138">
    <cfRule type="iconSet" priority="321">
      <iconSet iconSet="4Arrows" showValue="0">
        <cfvo type="percent" val="0"/>
        <cfvo type="num" val="0.6"/>
        <cfvo type="num" val="0.8"/>
        <cfvo type="num" val="0.9"/>
      </iconSet>
    </cfRule>
    <cfRule type="cellIs" dxfId="1999" priority="322" operator="lessThan">
      <formula>0.6</formula>
    </cfRule>
    <cfRule type="cellIs" dxfId="1998" priority="323" operator="between">
      <formula>0.8</formula>
      <formula>0.899999999999999</formula>
    </cfRule>
    <cfRule type="cellIs" dxfId="1997" priority="324" operator="between">
      <formula>0.6</formula>
      <formula>0.8</formula>
    </cfRule>
    <cfRule type="cellIs" dxfId="1996" priority="325" operator="greaterThanOrEqual">
      <formula>0.9</formula>
    </cfRule>
  </conditionalFormatting>
  <conditionalFormatting sqref="AD120:AD121">
    <cfRule type="iconSet" priority="281">
      <iconSet iconSet="4Arrows" showValue="0">
        <cfvo type="percent" val="0"/>
        <cfvo type="num" val="0.6"/>
        <cfvo type="num" val="0.8"/>
        <cfvo type="num" val="0.9"/>
      </iconSet>
    </cfRule>
    <cfRule type="cellIs" dxfId="1995" priority="282" operator="lessThan">
      <formula>0.6</formula>
    </cfRule>
    <cfRule type="cellIs" dxfId="1994" priority="283" operator="between">
      <formula>0.8</formula>
      <formula>0.899999999999999</formula>
    </cfRule>
    <cfRule type="cellIs" dxfId="1993" priority="284" operator="between">
      <formula>0.6</formula>
      <formula>0.8</formula>
    </cfRule>
    <cfRule type="cellIs" dxfId="1992" priority="285" operator="greaterThanOrEqual">
      <formula>0.9</formula>
    </cfRule>
  </conditionalFormatting>
  <conditionalFormatting sqref="Y120:Y121">
    <cfRule type="iconSet" priority="276">
      <iconSet iconSet="4Arrows" showValue="0">
        <cfvo type="percent" val="0"/>
        <cfvo type="num" val="0.6"/>
        <cfvo type="num" val="0.8"/>
        <cfvo type="num" val="0.9"/>
      </iconSet>
    </cfRule>
    <cfRule type="cellIs" dxfId="1991" priority="277" operator="lessThan">
      <formula>0.6</formula>
    </cfRule>
    <cfRule type="cellIs" dxfId="1990" priority="278" operator="between">
      <formula>0.8</formula>
      <formula>0.899999999999999</formula>
    </cfRule>
    <cfRule type="cellIs" dxfId="1989" priority="279" operator="between">
      <formula>0.6</formula>
      <formula>0.8</formula>
    </cfRule>
    <cfRule type="cellIs" dxfId="1988" priority="280" operator="greaterThanOrEqual">
      <formula>0.9</formula>
    </cfRule>
  </conditionalFormatting>
  <conditionalFormatting sqref="AH120:AH121">
    <cfRule type="iconSet" priority="286">
      <iconSet iconSet="4Arrows" showValue="0">
        <cfvo type="percent" val="0"/>
        <cfvo type="num" val="0.6"/>
        <cfvo type="num" val="0.8"/>
        <cfvo type="num" val="0.9"/>
      </iconSet>
    </cfRule>
    <cfRule type="cellIs" dxfId="1987" priority="287" operator="lessThan">
      <formula>0.6</formula>
    </cfRule>
    <cfRule type="cellIs" dxfId="1986" priority="288" operator="between">
      <formula>0.8</formula>
      <formula>0.899999999999999</formula>
    </cfRule>
    <cfRule type="cellIs" dxfId="1985" priority="289" operator="between">
      <formula>0.6</formula>
      <formula>0.8</formula>
    </cfRule>
    <cfRule type="cellIs" dxfId="1984" priority="290" operator="greaterThanOrEqual">
      <formula>0.9</formula>
    </cfRule>
  </conditionalFormatting>
  <conditionalFormatting sqref="AL120:AL121">
    <cfRule type="iconSet" priority="291">
      <iconSet iconSet="4Arrows" showValue="0">
        <cfvo type="percent" val="0"/>
        <cfvo type="num" val="0.6"/>
        <cfvo type="num" val="0.8"/>
        <cfvo type="num" val="0.9"/>
      </iconSet>
    </cfRule>
    <cfRule type="cellIs" dxfId="1983" priority="292" operator="lessThan">
      <formula>0.6</formula>
    </cfRule>
    <cfRule type="cellIs" dxfId="1982" priority="293" operator="between">
      <formula>0.8</formula>
      <formula>0.899999999999999</formula>
    </cfRule>
    <cfRule type="cellIs" dxfId="1981" priority="294" operator="between">
      <formula>0.6</formula>
      <formula>0.8</formula>
    </cfRule>
    <cfRule type="cellIs" dxfId="1980" priority="295" operator="greaterThanOrEqual">
      <formula>0.9</formula>
    </cfRule>
  </conditionalFormatting>
  <conditionalFormatting sqref="AP120:AP121">
    <cfRule type="iconSet" priority="296">
      <iconSet iconSet="4Arrows" showValue="0">
        <cfvo type="percent" val="0"/>
        <cfvo type="num" val="0.6"/>
        <cfvo type="num" val="0.8"/>
        <cfvo type="num" val="0.9"/>
      </iconSet>
    </cfRule>
    <cfRule type="cellIs" dxfId="1979" priority="297" operator="lessThan">
      <formula>0.6</formula>
    </cfRule>
    <cfRule type="cellIs" dxfId="1978" priority="298" operator="between">
      <formula>0.8</formula>
      <formula>0.899999999999999</formula>
    </cfRule>
    <cfRule type="cellIs" dxfId="1977" priority="299" operator="between">
      <formula>0.6</formula>
      <formula>0.8</formula>
    </cfRule>
    <cfRule type="cellIs" dxfId="1976" priority="300" operator="greaterThanOrEqual">
      <formula>0.9</formula>
    </cfRule>
  </conditionalFormatting>
  <conditionalFormatting sqref="AD142">
    <cfRule type="iconSet" priority="256">
      <iconSet iconSet="4Arrows" showValue="0">
        <cfvo type="percent" val="0"/>
        <cfvo type="num" val="0.6"/>
        <cfvo type="num" val="0.8"/>
        <cfvo type="num" val="0.9"/>
      </iconSet>
    </cfRule>
    <cfRule type="cellIs" dxfId="1975" priority="257" operator="lessThan">
      <formula>0.6</formula>
    </cfRule>
    <cfRule type="cellIs" dxfId="1974" priority="258" operator="between">
      <formula>0.8</formula>
      <formula>0.899999999999999</formula>
    </cfRule>
    <cfRule type="cellIs" dxfId="1973" priority="259" operator="between">
      <formula>0.6</formula>
      <formula>0.8</formula>
    </cfRule>
    <cfRule type="cellIs" dxfId="1972" priority="260" operator="greaterThanOrEqual">
      <formula>0.9</formula>
    </cfRule>
  </conditionalFormatting>
  <conditionalFormatting sqref="Y142">
    <cfRule type="iconSet" priority="251">
      <iconSet iconSet="4Arrows" showValue="0">
        <cfvo type="percent" val="0"/>
        <cfvo type="num" val="0.6"/>
        <cfvo type="num" val="0.8"/>
        <cfvo type="num" val="0.9"/>
      </iconSet>
    </cfRule>
    <cfRule type="cellIs" dxfId="1971" priority="252" operator="lessThan">
      <formula>0.6</formula>
    </cfRule>
    <cfRule type="cellIs" dxfId="1970" priority="253" operator="between">
      <formula>0.8</formula>
      <formula>0.899999999999999</formula>
    </cfRule>
    <cfRule type="cellIs" dxfId="1969" priority="254" operator="between">
      <formula>0.6</formula>
      <formula>0.8</formula>
    </cfRule>
    <cfRule type="cellIs" dxfId="1968" priority="255" operator="greaterThanOrEqual">
      <formula>0.9</formula>
    </cfRule>
  </conditionalFormatting>
  <conditionalFormatting sqref="AH142">
    <cfRule type="iconSet" priority="261">
      <iconSet iconSet="4Arrows" showValue="0">
        <cfvo type="percent" val="0"/>
        <cfvo type="num" val="0.6"/>
        <cfvo type="num" val="0.8"/>
        <cfvo type="num" val="0.9"/>
      </iconSet>
    </cfRule>
    <cfRule type="cellIs" dxfId="1967" priority="262" operator="lessThan">
      <formula>0.6</formula>
    </cfRule>
    <cfRule type="cellIs" dxfId="1966" priority="263" operator="between">
      <formula>0.8</formula>
      <formula>0.899999999999999</formula>
    </cfRule>
    <cfRule type="cellIs" dxfId="1965" priority="264" operator="between">
      <formula>0.6</formula>
      <formula>0.8</formula>
    </cfRule>
    <cfRule type="cellIs" dxfId="1964" priority="265" operator="greaterThanOrEqual">
      <formula>0.9</formula>
    </cfRule>
  </conditionalFormatting>
  <conditionalFormatting sqref="AL142">
    <cfRule type="iconSet" priority="266">
      <iconSet iconSet="4Arrows" showValue="0">
        <cfvo type="percent" val="0"/>
        <cfvo type="num" val="0.6"/>
        <cfvo type="num" val="0.8"/>
        <cfvo type="num" val="0.9"/>
      </iconSet>
    </cfRule>
    <cfRule type="cellIs" dxfId="1963" priority="267" operator="lessThan">
      <formula>0.6</formula>
    </cfRule>
    <cfRule type="cellIs" dxfId="1962" priority="268" operator="between">
      <formula>0.8</formula>
      <formula>0.899999999999999</formula>
    </cfRule>
    <cfRule type="cellIs" dxfId="1961" priority="269" operator="between">
      <formula>0.6</formula>
      <formula>0.8</formula>
    </cfRule>
    <cfRule type="cellIs" dxfId="1960" priority="270" operator="greaterThanOrEqual">
      <formula>0.9</formula>
    </cfRule>
  </conditionalFormatting>
  <conditionalFormatting sqref="AP142">
    <cfRule type="iconSet" priority="271">
      <iconSet iconSet="4Arrows" showValue="0">
        <cfvo type="percent" val="0"/>
        <cfvo type="num" val="0.6"/>
        <cfvo type="num" val="0.8"/>
        <cfvo type="num" val="0.9"/>
      </iconSet>
    </cfRule>
    <cfRule type="cellIs" dxfId="1959" priority="272" operator="lessThan">
      <formula>0.6</formula>
    </cfRule>
    <cfRule type="cellIs" dxfId="1958" priority="273" operator="between">
      <formula>0.8</formula>
      <formula>0.899999999999999</formula>
    </cfRule>
    <cfRule type="cellIs" dxfId="1957" priority="274" operator="between">
      <formula>0.6</formula>
      <formula>0.8</formula>
    </cfRule>
    <cfRule type="cellIs" dxfId="1956" priority="275" operator="greaterThanOrEqual">
      <formula>0.9</formula>
    </cfRule>
  </conditionalFormatting>
  <conditionalFormatting sqref="AD154 AD143:AD144">
    <cfRule type="iconSet" priority="231">
      <iconSet iconSet="4Arrows" showValue="0">
        <cfvo type="percent" val="0"/>
        <cfvo type="num" val="0.6"/>
        <cfvo type="num" val="0.8"/>
        <cfvo type="num" val="0.9"/>
      </iconSet>
    </cfRule>
    <cfRule type="cellIs" dxfId="1955" priority="232" operator="lessThan">
      <formula>0.6</formula>
    </cfRule>
    <cfRule type="cellIs" dxfId="1954" priority="233" operator="between">
      <formula>0.8</formula>
      <formula>0.899999999999999</formula>
    </cfRule>
    <cfRule type="cellIs" dxfId="1953" priority="234" operator="between">
      <formula>0.6</formula>
      <formula>0.8</formula>
    </cfRule>
    <cfRule type="cellIs" dxfId="1952" priority="235" operator="greaterThanOrEqual">
      <formula>0.9</formula>
    </cfRule>
  </conditionalFormatting>
  <conditionalFormatting sqref="Y154 Y143:Y144">
    <cfRule type="iconSet" priority="226">
      <iconSet iconSet="4Arrows" showValue="0">
        <cfvo type="percent" val="0"/>
        <cfvo type="num" val="0.6"/>
        <cfvo type="num" val="0.8"/>
        <cfvo type="num" val="0.9"/>
      </iconSet>
    </cfRule>
    <cfRule type="cellIs" dxfId="1951" priority="227" operator="lessThan">
      <formula>0.6</formula>
    </cfRule>
    <cfRule type="cellIs" dxfId="1950" priority="228" operator="between">
      <formula>0.8</formula>
      <formula>0.899999999999999</formula>
    </cfRule>
    <cfRule type="cellIs" dxfId="1949" priority="229" operator="between">
      <formula>0.6</formula>
      <formula>0.8</formula>
    </cfRule>
    <cfRule type="cellIs" dxfId="1948" priority="230" operator="greaterThanOrEqual">
      <formula>0.9</formula>
    </cfRule>
  </conditionalFormatting>
  <conditionalFormatting sqref="AH154 AH143:AH144">
    <cfRule type="iconSet" priority="236">
      <iconSet iconSet="4Arrows" showValue="0">
        <cfvo type="percent" val="0"/>
        <cfvo type="num" val="0.6"/>
        <cfvo type="num" val="0.8"/>
        <cfvo type="num" val="0.9"/>
      </iconSet>
    </cfRule>
    <cfRule type="cellIs" dxfId="1947" priority="237" operator="lessThan">
      <formula>0.6</formula>
    </cfRule>
    <cfRule type="cellIs" dxfId="1946" priority="238" operator="between">
      <formula>0.8</formula>
      <formula>0.899999999999999</formula>
    </cfRule>
    <cfRule type="cellIs" dxfId="1945" priority="239" operator="between">
      <formula>0.6</formula>
      <formula>0.8</formula>
    </cfRule>
    <cfRule type="cellIs" dxfId="1944" priority="240" operator="greaterThanOrEqual">
      <formula>0.9</formula>
    </cfRule>
  </conditionalFormatting>
  <conditionalFormatting sqref="AL154 AL143:AL144">
    <cfRule type="iconSet" priority="241">
      <iconSet iconSet="4Arrows" showValue="0">
        <cfvo type="percent" val="0"/>
        <cfvo type="num" val="0.6"/>
        <cfvo type="num" val="0.8"/>
        <cfvo type="num" val="0.9"/>
      </iconSet>
    </cfRule>
    <cfRule type="cellIs" dxfId="1943" priority="242" operator="lessThan">
      <formula>0.6</formula>
    </cfRule>
    <cfRule type="cellIs" dxfId="1942" priority="243" operator="between">
      <formula>0.8</formula>
      <formula>0.899999999999999</formula>
    </cfRule>
    <cfRule type="cellIs" dxfId="1941" priority="244" operator="between">
      <formula>0.6</formula>
      <formula>0.8</formula>
    </cfRule>
    <cfRule type="cellIs" dxfId="1940" priority="245" operator="greaterThanOrEqual">
      <formula>0.9</formula>
    </cfRule>
  </conditionalFormatting>
  <conditionalFormatting sqref="AP154 AP143:AP144">
    <cfRule type="iconSet" priority="246">
      <iconSet iconSet="4Arrows" showValue="0">
        <cfvo type="percent" val="0"/>
        <cfvo type="num" val="0.6"/>
        <cfvo type="num" val="0.8"/>
        <cfvo type="num" val="0.9"/>
      </iconSet>
    </cfRule>
    <cfRule type="cellIs" dxfId="1939" priority="247" operator="lessThan">
      <formula>0.6</formula>
    </cfRule>
    <cfRule type="cellIs" dxfId="1938" priority="248" operator="between">
      <formula>0.8</formula>
      <formula>0.899999999999999</formula>
    </cfRule>
    <cfRule type="cellIs" dxfId="1937" priority="249" operator="between">
      <formula>0.6</formula>
      <formula>0.8</formula>
    </cfRule>
    <cfRule type="cellIs" dxfId="1936" priority="250" operator="greaterThanOrEqual">
      <formula>0.9</formula>
    </cfRule>
  </conditionalFormatting>
  <conditionalFormatting sqref="AD145:AD146">
    <cfRule type="iconSet" priority="206">
      <iconSet iconSet="4Arrows" showValue="0">
        <cfvo type="percent" val="0"/>
        <cfvo type="num" val="0.6"/>
        <cfvo type="num" val="0.8"/>
        <cfvo type="num" val="0.9"/>
      </iconSet>
    </cfRule>
    <cfRule type="cellIs" dxfId="1935" priority="207" operator="lessThan">
      <formula>0.6</formula>
    </cfRule>
    <cfRule type="cellIs" dxfId="1934" priority="208" operator="between">
      <formula>0.8</formula>
      <formula>0.899999999999999</formula>
    </cfRule>
    <cfRule type="cellIs" dxfId="1933" priority="209" operator="between">
      <formula>0.6</formula>
      <formula>0.8</formula>
    </cfRule>
    <cfRule type="cellIs" dxfId="1932" priority="210" operator="greaterThanOrEqual">
      <formula>0.9</formula>
    </cfRule>
  </conditionalFormatting>
  <conditionalFormatting sqref="Y145:Y146">
    <cfRule type="iconSet" priority="201">
      <iconSet iconSet="4Arrows" showValue="0">
        <cfvo type="percent" val="0"/>
        <cfvo type="num" val="0.6"/>
        <cfvo type="num" val="0.8"/>
        <cfvo type="num" val="0.9"/>
      </iconSet>
    </cfRule>
    <cfRule type="cellIs" dxfId="1931" priority="202" operator="lessThan">
      <formula>0.6</formula>
    </cfRule>
    <cfRule type="cellIs" dxfId="1930" priority="203" operator="between">
      <formula>0.8</formula>
      <formula>0.899999999999999</formula>
    </cfRule>
    <cfRule type="cellIs" dxfId="1929" priority="204" operator="between">
      <formula>0.6</formula>
      <formula>0.8</formula>
    </cfRule>
    <cfRule type="cellIs" dxfId="1928" priority="205" operator="greaterThanOrEqual">
      <formula>0.9</formula>
    </cfRule>
  </conditionalFormatting>
  <conditionalFormatting sqref="AH145:AH146">
    <cfRule type="iconSet" priority="211">
      <iconSet iconSet="4Arrows" showValue="0">
        <cfvo type="percent" val="0"/>
        <cfvo type="num" val="0.6"/>
        <cfvo type="num" val="0.8"/>
        <cfvo type="num" val="0.9"/>
      </iconSet>
    </cfRule>
    <cfRule type="cellIs" dxfId="1927" priority="212" operator="lessThan">
      <formula>0.6</formula>
    </cfRule>
    <cfRule type="cellIs" dxfId="1926" priority="213" operator="between">
      <formula>0.8</formula>
      <formula>0.899999999999999</formula>
    </cfRule>
    <cfRule type="cellIs" dxfId="1925" priority="214" operator="between">
      <formula>0.6</formula>
      <formula>0.8</formula>
    </cfRule>
    <cfRule type="cellIs" dxfId="1924" priority="215" operator="greaterThanOrEqual">
      <formula>0.9</formula>
    </cfRule>
  </conditionalFormatting>
  <conditionalFormatting sqref="AL145:AL146">
    <cfRule type="iconSet" priority="216">
      <iconSet iconSet="4Arrows" showValue="0">
        <cfvo type="percent" val="0"/>
        <cfvo type="num" val="0.6"/>
        <cfvo type="num" val="0.8"/>
        <cfvo type="num" val="0.9"/>
      </iconSet>
    </cfRule>
    <cfRule type="cellIs" dxfId="1923" priority="217" operator="lessThan">
      <formula>0.6</formula>
    </cfRule>
    <cfRule type="cellIs" dxfId="1922" priority="218" operator="between">
      <formula>0.8</formula>
      <formula>0.899999999999999</formula>
    </cfRule>
    <cfRule type="cellIs" dxfId="1921" priority="219" operator="between">
      <formula>0.6</formula>
      <formula>0.8</formula>
    </cfRule>
    <cfRule type="cellIs" dxfId="1920" priority="220" operator="greaterThanOrEqual">
      <formula>0.9</formula>
    </cfRule>
  </conditionalFormatting>
  <conditionalFormatting sqref="AP145:AP146">
    <cfRule type="iconSet" priority="221">
      <iconSet iconSet="4Arrows" showValue="0">
        <cfvo type="percent" val="0"/>
        <cfvo type="num" val="0.6"/>
        <cfvo type="num" val="0.8"/>
        <cfvo type="num" val="0.9"/>
      </iconSet>
    </cfRule>
    <cfRule type="cellIs" dxfId="1919" priority="222" operator="lessThan">
      <formula>0.6</formula>
    </cfRule>
    <cfRule type="cellIs" dxfId="1918" priority="223" operator="between">
      <formula>0.8</formula>
      <formula>0.899999999999999</formula>
    </cfRule>
    <cfRule type="cellIs" dxfId="1917" priority="224" operator="between">
      <formula>0.6</formula>
      <formula>0.8</formula>
    </cfRule>
    <cfRule type="cellIs" dxfId="1916" priority="225" operator="greaterThanOrEqual">
      <formula>0.9</formula>
    </cfRule>
  </conditionalFormatting>
  <conditionalFormatting sqref="AD153">
    <cfRule type="iconSet" priority="181">
      <iconSet iconSet="4Arrows" showValue="0">
        <cfvo type="percent" val="0"/>
        <cfvo type="num" val="0.6"/>
        <cfvo type="num" val="0.8"/>
        <cfvo type="num" val="0.9"/>
      </iconSet>
    </cfRule>
    <cfRule type="cellIs" dxfId="1915" priority="182" operator="lessThan">
      <formula>0.6</formula>
    </cfRule>
    <cfRule type="cellIs" dxfId="1914" priority="183" operator="between">
      <formula>0.8</formula>
      <formula>0.899999999999999</formula>
    </cfRule>
    <cfRule type="cellIs" dxfId="1913" priority="184" operator="between">
      <formula>0.6</formula>
      <formula>0.8</formula>
    </cfRule>
    <cfRule type="cellIs" dxfId="1912" priority="185" operator="greaterThanOrEqual">
      <formula>0.9</formula>
    </cfRule>
  </conditionalFormatting>
  <conditionalFormatting sqref="Y153">
    <cfRule type="iconSet" priority="176">
      <iconSet iconSet="4Arrows" showValue="0">
        <cfvo type="percent" val="0"/>
        <cfvo type="num" val="0.6"/>
        <cfvo type="num" val="0.8"/>
        <cfvo type="num" val="0.9"/>
      </iconSet>
    </cfRule>
    <cfRule type="cellIs" dxfId="1911" priority="177" operator="lessThan">
      <formula>0.6</formula>
    </cfRule>
    <cfRule type="cellIs" dxfId="1910" priority="178" operator="between">
      <formula>0.8</formula>
      <formula>0.899999999999999</formula>
    </cfRule>
    <cfRule type="cellIs" dxfId="1909" priority="179" operator="between">
      <formula>0.6</formula>
      <formula>0.8</formula>
    </cfRule>
    <cfRule type="cellIs" dxfId="1908" priority="180" operator="greaterThanOrEqual">
      <formula>0.9</formula>
    </cfRule>
  </conditionalFormatting>
  <conditionalFormatting sqref="AH153">
    <cfRule type="iconSet" priority="186">
      <iconSet iconSet="4Arrows" showValue="0">
        <cfvo type="percent" val="0"/>
        <cfvo type="num" val="0.6"/>
        <cfvo type="num" val="0.8"/>
        <cfvo type="num" val="0.9"/>
      </iconSet>
    </cfRule>
    <cfRule type="cellIs" dxfId="1907" priority="187" operator="lessThan">
      <formula>0.6</formula>
    </cfRule>
    <cfRule type="cellIs" dxfId="1906" priority="188" operator="between">
      <formula>0.8</formula>
      <formula>0.899999999999999</formula>
    </cfRule>
    <cfRule type="cellIs" dxfId="1905" priority="189" operator="between">
      <formula>0.6</formula>
      <formula>0.8</formula>
    </cfRule>
    <cfRule type="cellIs" dxfId="1904" priority="190" operator="greaterThanOrEqual">
      <formula>0.9</formula>
    </cfRule>
  </conditionalFormatting>
  <conditionalFormatting sqref="AL153">
    <cfRule type="iconSet" priority="191">
      <iconSet iconSet="4Arrows" showValue="0">
        <cfvo type="percent" val="0"/>
        <cfvo type="num" val="0.6"/>
        <cfvo type="num" val="0.8"/>
        <cfvo type="num" val="0.9"/>
      </iconSet>
    </cfRule>
    <cfRule type="cellIs" dxfId="1903" priority="192" operator="lessThan">
      <formula>0.6</formula>
    </cfRule>
    <cfRule type="cellIs" dxfId="1902" priority="193" operator="between">
      <formula>0.8</formula>
      <formula>0.899999999999999</formula>
    </cfRule>
    <cfRule type="cellIs" dxfId="1901" priority="194" operator="between">
      <formula>0.6</formula>
      <formula>0.8</formula>
    </cfRule>
    <cfRule type="cellIs" dxfId="1900" priority="195" operator="greaterThanOrEqual">
      <formula>0.9</formula>
    </cfRule>
  </conditionalFormatting>
  <conditionalFormatting sqref="AP153">
    <cfRule type="iconSet" priority="196">
      <iconSet iconSet="4Arrows" showValue="0">
        <cfvo type="percent" val="0"/>
        <cfvo type="num" val="0.6"/>
        <cfvo type="num" val="0.8"/>
        <cfvo type="num" val="0.9"/>
      </iconSet>
    </cfRule>
    <cfRule type="cellIs" dxfId="1899" priority="197" operator="lessThan">
      <formula>0.6</formula>
    </cfRule>
    <cfRule type="cellIs" dxfId="1898" priority="198" operator="between">
      <formula>0.8</formula>
      <formula>0.899999999999999</formula>
    </cfRule>
    <cfRule type="cellIs" dxfId="1897" priority="199" operator="between">
      <formula>0.6</formula>
      <formula>0.8</formula>
    </cfRule>
    <cfRule type="cellIs" dxfId="1896" priority="200" operator="greaterThanOrEqual">
      <formula>0.9</formula>
    </cfRule>
  </conditionalFormatting>
  <conditionalFormatting sqref="AD115 AD110:AD113">
    <cfRule type="iconSet" priority="15384">
      <iconSet iconSet="4Arrows" showValue="0">
        <cfvo type="percent" val="0"/>
        <cfvo type="num" val="0.6"/>
        <cfvo type="num" val="0.8"/>
        <cfvo type="num" val="0.9"/>
      </iconSet>
    </cfRule>
    <cfRule type="cellIs" dxfId="1895" priority="15385" operator="lessThan">
      <formula>0.6</formula>
    </cfRule>
    <cfRule type="cellIs" dxfId="1894" priority="15386" operator="between">
      <formula>0.8</formula>
      <formula>0.899999999999999</formula>
    </cfRule>
    <cfRule type="cellIs" dxfId="1893" priority="15387" operator="between">
      <formula>0.6</formula>
      <formula>0.8</formula>
    </cfRule>
    <cfRule type="cellIs" dxfId="1892" priority="15388" operator="greaterThanOrEqual">
      <formula>0.9</formula>
    </cfRule>
  </conditionalFormatting>
  <conditionalFormatting sqref="Y115 Y110:Y113">
    <cfRule type="iconSet" priority="15394">
      <iconSet iconSet="4Arrows" showValue="0">
        <cfvo type="percent" val="0"/>
        <cfvo type="num" val="0.6"/>
        <cfvo type="num" val="0.8"/>
        <cfvo type="num" val="0.9"/>
      </iconSet>
    </cfRule>
    <cfRule type="cellIs" dxfId="1891" priority="15395" operator="lessThan">
      <formula>0.6</formula>
    </cfRule>
    <cfRule type="cellIs" dxfId="1890" priority="15396" operator="between">
      <formula>0.8</formula>
      <formula>0.899999999999999</formula>
    </cfRule>
    <cfRule type="cellIs" dxfId="1889" priority="15397" operator="between">
      <formula>0.6</formula>
      <formula>0.8</formula>
    </cfRule>
    <cfRule type="cellIs" dxfId="1888" priority="15398" operator="greaterThanOrEqual">
      <formula>0.9</formula>
    </cfRule>
  </conditionalFormatting>
  <conditionalFormatting sqref="AH115 AH110:AH113">
    <cfRule type="iconSet" priority="15404">
      <iconSet iconSet="4Arrows" showValue="0">
        <cfvo type="percent" val="0"/>
        <cfvo type="num" val="0.6"/>
        <cfvo type="num" val="0.8"/>
        <cfvo type="num" val="0.9"/>
      </iconSet>
    </cfRule>
    <cfRule type="cellIs" dxfId="1887" priority="15405" operator="lessThan">
      <formula>0.6</formula>
    </cfRule>
    <cfRule type="cellIs" dxfId="1886" priority="15406" operator="between">
      <formula>0.8</formula>
      <formula>0.899999999999999</formula>
    </cfRule>
    <cfRule type="cellIs" dxfId="1885" priority="15407" operator="between">
      <formula>0.6</formula>
      <formula>0.8</formula>
    </cfRule>
    <cfRule type="cellIs" dxfId="1884" priority="15408" operator="greaterThanOrEqual">
      <formula>0.9</formula>
    </cfRule>
  </conditionalFormatting>
  <conditionalFormatting sqref="AL115 AL110:AL113">
    <cfRule type="iconSet" priority="15414">
      <iconSet iconSet="4Arrows" showValue="0">
        <cfvo type="percent" val="0"/>
        <cfvo type="num" val="0.6"/>
        <cfvo type="num" val="0.8"/>
        <cfvo type="num" val="0.9"/>
      </iconSet>
    </cfRule>
    <cfRule type="cellIs" dxfId="1883" priority="15415" operator="lessThan">
      <formula>0.6</formula>
    </cfRule>
    <cfRule type="cellIs" dxfId="1882" priority="15416" operator="between">
      <formula>0.8</formula>
      <formula>0.899999999999999</formula>
    </cfRule>
    <cfRule type="cellIs" dxfId="1881" priority="15417" operator="between">
      <formula>0.6</formula>
      <formula>0.8</formula>
    </cfRule>
    <cfRule type="cellIs" dxfId="1880" priority="15418" operator="greaterThanOrEqual">
      <formula>0.9</formula>
    </cfRule>
  </conditionalFormatting>
  <conditionalFormatting sqref="AP115 AP110:AP113">
    <cfRule type="iconSet" priority="15424">
      <iconSet iconSet="4Arrows" showValue="0">
        <cfvo type="percent" val="0"/>
        <cfvo type="num" val="0.6"/>
        <cfvo type="num" val="0.8"/>
        <cfvo type="num" val="0.9"/>
      </iconSet>
    </cfRule>
    <cfRule type="cellIs" dxfId="1879" priority="15425" operator="lessThan">
      <formula>0.6</formula>
    </cfRule>
    <cfRule type="cellIs" dxfId="1878" priority="15426" operator="between">
      <formula>0.8</formula>
      <formula>0.899999999999999</formula>
    </cfRule>
    <cfRule type="cellIs" dxfId="1877" priority="15427" operator="between">
      <formula>0.6</formula>
      <formula>0.8</formula>
    </cfRule>
    <cfRule type="cellIs" dxfId="1876" priority="15428" operator="greaterThanOrEqual">
      <formula>0.9</formula>
    </cfRule>
  </conditionalFormatting>
  <conditionalFormatting sqref="AD103">
    <cfRule type="iconSet" priority="156">
      <iconSet iconSet="4Arrows" showValue="0">
        <cfvo type="percent" val="0"/>
        <cfvo type="num" val="0.6"/>
        <cfvo type="num" val="0.8"/>
        <cfvo type="num" val="0.9"/>
      </iconSet>
    </cfRule>
    <cfRule type="cellIs" dxfId="1875" priority="157" operator="lessThan">
      <formula>0.6</formula>
    </cfRule>
    <cfRule type="cellIs" dxfId="1874" priority="158" operator="between">
      <formula>0.8</formula>
      <formula>0.899999999999999</formula>
    </cfRule>
    <cfRule type="cellIs" dxfId="1873" priority="159" operator="between">
      <formula>0.6</formula>
      <formula>0.8</formula>
    </cfRule>
    <cfRule type="cellIs" dxfId="1872" priority="160" operator="greaterThanOrEqual">
      <formula>0.9</formula>
    </cfRule>
  </conditionalFormatting>
  <conditionalFormatting sqref="Y103">
    <cfRule type="iconSet" priority="151">
      <iconSet iconSet="4Arrows" showValue="0">
        <cfvo type="percent" val="0"/>
        <cfvo type="num" val="0.6"/>
        <cfvo type="num" val="0.8"/>
        <cfvo type="num" val="0.9"/>
      </iconSet>
    </cfRule>
    <cfRule type="cellIs" dxfId="1871" priority="152" operator="lessThan">
      <formula>0.6</formula>
    </cfRule>
    <cfRule type="cellIs" dxfId="1870" priority="153" operator="between">
      <formula>0.8</formula>
      <formula>0.899999999999999</formula>
    </cfRule>
    <cfRule type="cellIs" dxfId="1869" priority="154" operator="between">
      <formula>0.6</formula>
      <formula>0.8</formula>
    </cfRule>
    <cfRule type="cellIs" dxfId="1868" priority="155" operator="greaterThanOrEqual">
      <formula>0.9</formula>
    </cfRule>
  </conditionalFormatting>
  <conditionalFormatting sqref="AH103">
    <cfRule type="iconSet" priority="161">
      <iconSet iconSet="4Arrows" showValue="0">
        <cfvo type="percent" val="0"/>
        <cfvo type="num" val="0.6"/>
        <cfvo type="num" val="0.8"/>
        <cfvo type="num" val="0.9"/>
      </iconSet>
    </cfRule>
    <cfRule type="cellIs" dxfId="1867" priority="162" operator="lessThan">
      <formula>0.6</formula>
    </cfRule>
    <cfRule type="cellIs" dxfId="1866" priority="163" operator="between">
      <formula>0.8</formula>
      <formula>0.899999999999999</formula>
    </cfRule>
    <cfRule type="cellIs" dxfId="1865" priority="164" operator="between">
      <formula>0.6</formula>
      <formula>0.8</formula>
    </cfRule>
    <cfRule type="cellIs" dxfId="1864" priority="165" operator="greaterThanOrEqual">
      <formula>0.9</formula>
    </cfRule>
  </conditionalFormatting>
  <conditionalFormatting sqref="AL103">
    <cfRule type="iconSet" priority="166">
      <iconSet iconSet="4Arrows" showValue="0">
        <cfvo type="percent" val="0"/>
        <cfvo type="num" val="0.6"/>
        <cfvo type="num" val="0.8"/>
        <cfvo type="num" val="0.9"/>
      </iconSet>
    </cfRule>
    <cfRule type="cellIs" dxfId="1863" priority="167" operator="lessThan">
      <formula>0.6</formula>
    </cfRule>
    <cfRule type="cellIs" dxfId="1862" priority="168" operator="between">
      <formula>0.8</formula>
      <formula>0.899999999999999</formula>
    </cfRule>
    <cfRule type="cellIs" dxfId="1861" priority="169" operator="between">
      <formula>0.6</formula>
      <formula>0.8</formula>
    </cfRule>
    <cfRule type="cellIs" dxfId="1860" priority="170" operator="greaterThanOrEqual">
      <formula>0.9</formula>
    </cfRule>
  </conditionalFormatting>
  <conditionalFormatting sqref="AP103">
    <cfRule type="iconSet" priority="171">
      <iconSet iconSet="4Arrows" showValue="0">
        <cfvo type="percent" val="0"/>
        <cfvo type="num" val="0.6"/>
        <cfvo type="num" val="0.8"/>
        <cfvo type="num" val="0.9"/>
      </iconSet>
    </cfRule>
    <cfRule type="cellIs" dxfId="1859" priority="172" operator="lessThan">
      <formula>0.6</formula>
    </cfRule>
    <cfRule type="cellIs" dxfId="1858" priority="173" operator="between">
      <formula>0.8</formula>
      <formula>0.899999999999999</formula>
    </cfRule>
    <cfRule type="cellIs" dxfId="1857" priority="174" operator="between">
      <formula>0.6</formula>
      <formula>0.8</formula>
    </cfRule>
    <cfRule type="cellIs" dxfId="1856" priority="175" operator="greaterThanOrEqual">
      <formula>0.9</formula>
    </cfRule>
  </conditionalFormatting>
  <conditionalFormatting sqref="AD104">
    <cfRule type="iconSet" priority="126">
      <iconSet iconSet="4Arrows" showValue="0">
        <cfvo type="percent" val="0"/>
        <cfvo type="num" val="0.6"/>
        <cfvo type="num" val="0.8"/>
        <cfvo type="num" val="0.9"/>
      </iconSet>
    </cfRule>
    <cfRule type="cellIs" dxfId="1855" priority="127" operator="lessThan">
      <formula>0.6</formula>
    </cfRule>
    <cfRule type="cellIs" dxfId="1854" priority="128" operator="between">
      <formula>0.8</formula>
      <formula>0.899999999999999</formula>
    </cfRule>
    <cfRule type="cellIs" dxfId="1853" priority="129" operator="between">
      <formula>0.6</formula>
      <formula>0.8</formula>
    </cfRule>
    <cfRule type="cellIs" dxfId="1852" priority="130" operator="greaterThanOrEqual">
      <formula>0.9</formula>
    </cfRule>
  </conditionalFormatting>
  <conditionalFormatting sqref="Y104">
    <cfRule type="iconSet" priority="131">
      <iconSet iconSet="4Arrows" showValue="0">
        <cfvo type="percent" val="0"/>
        <cfvo type="num" val="0.6"/>
        <cfvo type="num" val="0.8"/>
        <cfvo type="num" val="0.9"/>
      </iconSet>
    </cfRule>
    <cfRule type="cellIs" dxfId="1851" priority="132" operator="lessThan">
      <formula>0.6</formula>
    </cfRule>
    <cfRule type="cellIs" dxfId="1850" priority="133" operator="between">
      <formula>0.8</formula>
      <formula>0.899999999999999</formula>
    </cfRule>
    <cfRule type="cellIs" dxfId="1849" priority="134" operator="between">
      <formula>0.6</formula>
      <formula>0.8</formula>
    </cfRule>
    <cfRule type="cellIs" dxfId="1848" priority="135" operator="greaterThanOrEqual">
      <formula>0.9</formula>
    </cfRule>
  </conditionalFormatting>
  <conditionalFormatting sqref="AH104">
    <cfRule type="iconSet" priority="136">
      <iconSet iconSet="4Arrows" showValue="0">
        <cfvo type="percent" val="0"/>
        <cfvo type="num" val="0.6"/>
        <cfvo type="num" val="0.8"/>
        <cfvo type="num" val="0.9"/>
      </iconSet>
    </cfRule>
    <cfRule type="cellIs" dxfId="1847" priority="137" operator="lessThan">
      <formula>0.6</formula>
    </cfRule>
    <cfRule type="cellIs" dxfId="1846" priority="138" operator="between">
      <formula>0.8</formula>
      <formula>0.899999999999999</formula>
    </cfRule>
    <cfRule type="cellIs" dxfId="1845" priority="139" operator="between">
      <formula>0.6</formula>
      <formula>0.8</formula>
    </cfRule>
    <cfRule type="cellIs" dxfId="1844" priority="140" operator="greaterThanOrEqual">
      <formula>0.9</formula>
    </cfRule>
  </conditionalFormatting>
  <conditionalFormatting sqref="AL104">
    <cfRule type="iconSet" priority="141">
      <iconSet iconSet="4Arrows" showValue="0">
        <cfvo type="percent" val="0"/>
        <cfvo type="num" val="0.6"/>
        <cfvo type="num" val="0.8"/>
        <cfvo type="num" val="0.9"/>
      </iconSet>
    </cfRule>
    <cfRule type="cellIs" dxfId="1843" priority="142" operator="lessThan">
      <formula>0.6</formula>
    </cfRule>
    <cfRule type="cellIs" dxfId="1842" priority="143" operator="between">
      <formula>0.8</formula>
      <formula>0.899999999999999</formula>
    </cfRule>
    <cfRule type="cellIs" dxfId="1841" priority="144" operator="between">
      <formula>0.6</formula>
      <formula>0.8</formula>
    </cfRule>
    <cfRule type="cellIs" dxfId="1840" priority="145" operator="greaterThanOrEqual">
      <formula>0.9</formula>
    </cfRule>
  </conditionalFormatting>
  <conditionalFormatting sqref="AP104">
    <cfRule type="iconSet" priority="146">
      <iconSet iconSet="4Arrows" showValue="0">
        <cfvo type="percent" val="0"/>
        <cfvo type="num" val="0.6"/>
        <cfvo type="num" val="0.8"/>
        <cfvo type="num" val="0.9"/>
      </iconSet>
    </cfRule>
    <cfRule type="cellIs" dxfId="1839" priority="147" operator="lessThan">
      <formula>0.6</formula>
    </cfRule>
    <cfRule type="cellIs" dxfId="1838" priority="148" operator="between">
      <formula>0.8</formula>
      <formula>0.899999999999999</formula>
    </cfRule>
    <cfRule type="cellIs" dxfId="1837" priority="149" operator="between">
      <formula>0.6</formula>
      <formula>0.8</formula>
    </cfRule>
    <cfRule type="cellIs" dxfId="1836" priority="150" operator="greaterThanOrEqual">
      <formula>0.9</formula>
    </cfRule>
  </conditionalFormatting>
  <conditionalFormatting sqref="AD106">
    <cfRule type="iconSet" priority="101">
      <iconSet iconSet="4Arrows" showValue="0">
        <cfvo type="percent" val="0"/>
        <cfvo type="num" val="0.6"/>
        <cfvo type="num" val="0.8"/>
        <cfvo type="num" val="0.9"/>
      </iconSet>
    </cfRule>
    <cfRule type="cellIs" dxfId="1835" priority="102" operator="lessThan">
      <formula>0.6</formula>
    </cfRule>
    <cfRule type="cellIs" dxfId="1834" priority="103" operator="between">
      <formula>0.8</formula>
      <formula>0.899999999999999</formula>
    </cfRule>
    <cfRule type="cellIs" dxfId="1833" priority="104" operator="between">
      <formula>0.6</formula>
      <formula>0.8</formula>
    </cfRule>
    <cfRule type="cellIs" dxfId="1832" priority="105" operator="greaterThanOrEqual">
      <formula>0.9</formula>
    </cfRule>
  </conditionalFormatting>
  <conditionalFormatting sqref="Y106">
    <cfRule type="iconSet" priority="106">
      <iconSet iconSet="4Arrows" showValue="0">
        <cfvo type="percent" val="0"/>
        <cfvo type="num" val="0.6"/>
        <cfvo type="num" val="0.8"/>
        <cfvo type="num" val="0.9"/>
      </iconSet>
    </cfRule>
    <cfRule type="cellIs" dxfId="1831" priority="107" operator="lessThan">
      <formula>0.6</formula>
    </cfRule>
    <cfRule type="cellIs" dxfId="1830" priority="108" operator="between">
      <formula>0.8</formula>
      <formula>0.899999999999999</formula>
    </cfRule>
    <cfRule type="cellIs" dxfId="1829" priority="109" operator="between">
      <formula>0.6</formula>
      <formula>0.8</formula>
    </cfRule>
    <cfRule type="cellIs" dxfId="1828" priority="110" operator="greaterThanOrEqual">
      <formula>0.9</formula>
    </cfRule>
  </conditionalFormatting>
  <conditionalFormatting sqref="AH106">
    <cfRule type="iconSet" priority="111">
      <iconSet iconSet="4Arrows" showValue="0">
        <cfvo type="percent" val="0"/>
        <cfvo type="num" val="0.6"/>
        <cfvo type="num" val="0.8"/>
        <cfvo type="num" val="0.9"/>
      </iconSet>
    </cfRule>
    <cfRule type="cellIs" dxfId="1827" priority="112" operator="lessThan">
      <formula>0.6</formula>
    </cfRule>
    <cfRule type="cellIs" dxfId="1826" priority="113" operator="between">
      <formula>0.8</formula>
      <formula>0.899999999999999</formula>
    </cfRule>
    <cfRule type="cellIs" dxfId="1825" priority="114" operator="between">
      <formula>0.6</formula>
      <formula>0.8</formula>
    </cfRule>
    <cfRule type="cellIs" dxfId="1824" priority="115" operator="greaterThanOrEqual">
      <formula>0.9</formula>
    </cfRule>
  </conditionalFormatting>
  <conditionalFormatting sqref="AL106">
    <cfRule type="iconSet" priority="116">
      <iconSet iconSet="4Arrows" showValue="0">
        <cfvo type="percent" val="0"/>
        <cfvo type="num" val="0.6"/>
        <cfvo type="num" val="0.8"/>
        <cfvo type="num" val="0.9"/>
      </iconSet>
    </cfRule>
    <cfRule type="cellIs" dxfId="1823" priority="117" operator="lessThan">
      <formula>0.6</formula>
    </cfRule>
    <cfRule type="cellIs" dxfId="1822" priority="118" operator="between">
      <formula>0.8</formula>
      <formula>0.899999999999999</formula>
    </cfRule>
    <cfRule type="cellIs" dxfId="1821" priority="119" operator="between">
      <formula>0.6</formula>
      <formula>0.8</formula>
    </cfRule>
    <cfRule type="cellIs" dxfId="1820" priority="120" operator="greaterThanOrEqual">
      <formula>0.9</formula>
    </cfRule>
  </conditionalFormatting>
  <conditionalFormatting sqref="AP106">
    <cfRule type="iconSet" priority="121">
      <iconSet iconSet="4Arrows" showValue="0">
        <cfvo type="percent" val="0"/>
        <cfvo type="num" val="0.6"/>
        <cfvo type="num" val="0.8"/>
        <cfvo type="num" val="0.9"/>
      </iconSet>
    </cfRule>
    <cfRule type="cellIs" dxfId="1819" priority="122" operator="lessThan">
      <formula>0.6</formula>
    </cfRule>
    <cfRule type="cellIs" dxfId="1818" priority="123" operator="between">
      <formula>0.8</formula>
      <formula>0.899999999999999</formula>
    </cfRule>
    <cfRule type="cellIs" dxfId="1817" priority="124" operator="between">
      <formula>0.6</formula>
      <formula>0.8</formula>
    </cfRule>
    <cfRule type="cellIs" dxfId="1816" priority="125" operator="greaterThanOrEqual">
      <formula>0.9</formula>
    </cfRule>
  </conditionalFormatting>
  <conditionalFormatting sqref="AD107">
    <cfRule type="iconSet" priority="76">
      <iconSet iconSet="4Arrows" showValue="0">
        <cfvo type="percent" val="0"/>
        <cfvo type="num" val="0.6"/>
        <cfvo type="num" val="0.8"/>
        <cfvo type="num" val="0.9"/>
      </iconSet>
    </cfRule>
    <cfRule type="cellIs" dxfId="1815" priority="77" operator="lessThan">
      <formula>0.6</formula>
    </cfRule>
    <cfRule type="cellIs" dxfId="1814" priority="78" operator="between">
      <formula>0.8</formula>
      <formula>0.899999999999999</formula>
    </cfRule>
    <cfRule type="cellIs" dxfId="1813" priority="79" operator="between">
      <formula>0.6</formula>
      <formula>0.8</formula>
    </cfRule>
    <cfRule type="cellIs" dxfId="1812" priority="80" operator="greaterThanOrEqual">
      <formula>0.9</formula>
    </cfRule>
  </conditionalFormatting>
  <conditionalFormatting sqref="Y107">
    <cfRule type="iconSet" priority="81">
      <iconSet iconSet="4Arrows" showValue="0">
        <cfvo type="percent" val="0"/>
        <cfvo type="num" val="0.6"/>
        <cfvo type="num" val="0.8"/>
        <cfvo type="num" val="0.9"/>
      </iconSet>
    </cfRule>
    <cfRule type="cellIs" dxfId="1811" priority="82" operator="lessThan">
      <formula>0.6</formula>
    </cfRule>
    <cfRule type="cellIs" dxfId="1810" priority="83" operator="between">
      <formula>0.8</formula>
      <formula>0.899999999999999</formula>
    </cfRule>
    <cfRule type="cellIs" dxfId="1809" priority="84" operator="between">
      <formula>0.6</formula>
      <formula>0.8</formula>
    </cfRule>
    <cfRule type="cellIs" dxfId="1808" priority="85" operator="greaterThanOrEqual">
      <formula>0.9</formula>
    </cfRule>
  </conditionalFormatting>
  <conditionalFormatting sqref="AH107">
    <cfRule type="iconSet" priority="86">
      <iconSet iconSet="4Arrows" showValue="0">
        <cfvo type="percent" val="0"/>
        <cfvo type="num" val="0.6"/>
        <cfvo type="num" val="0.8"/>
        <cfvo type="num" val="0.9"/>
      </iconSet>
    </cfRule>
    <cfRule type="cellIs" dxfId="1807" priority="87" operator="lessThan">
      <formula>0.6</formula>
    </cfRule>
    <cfRule type="cellIs" dxfId="1806" priority="88" operator="between">
      <formula>0.8</formula>
      <formula>0.899999999999999</formula>
    </cfRule>
    <cfRule type="cellIs" dxfId="1805" priority="89" operator="between">
      <formula>0.6</formula>
      <formula>0.8</formula>
    </cfRule>
    <cfRule type="cellIs" dxfId="1804" priority="90" operator="greaterThanOrEqual">
      <formula>0.9</formula>
    </cfRule>
  </conditionalFormatting>
  <conditionalFormatting sqref="AL107">
    <cfRule type="iconSet" priority="91">
      <iconSet iconSet="4Arrows" showValue="0">
        <cfvo type="percent" val="0"/>
        <cfvo type="num" val="0.6"/>
        <cfvo type="num" val="0.8"/>
        <cfvo type="num" val="0.9"/>
      </iconSet>
    </cfRule>
    <cfRule type="cellIs" dxfId="1803" priority="92" operator="lessThan">
      <formula>0.6</formula>
    </cfRule>
    <cfRule type="cellIs" dxfId="1802" priority="93" operator="between">
      <formula>0.8</formula>
      <formula>0.899999999999999</formula>
    </cfRule>
    <cfRule type="cellIs" dxfId="1801" priority="94" operator="between">
      <formula>0.6</formula>
      <formula>0.8</formula>
    </cfRule>
    <cfRule type="cellIs" dxfId="1800" priority="95" operator="greaterThanOrEqual">
      <formula>0.9</formula>
    </cfRule>
  </conditionalFormatting>
  <conditionalFormatting sqref="AP107">
    <cfRule type="iconSet" priority="96">
      <iconSet iconSet="4Arrows" showValue="0">
        <cfvo type="percent" val="0"/>
        <cfvo type="num" val="0.6"/>
        <cfvo type="num" val="0.8"/>
        <cfvo type="num" val="0.9"/>
      </iconSet>
    </cfRule>
    <cfRule type="cellIs" dxfId="1799" priority="97" operator="lessThan">
      <formula>0.6</formula>
    </cfRule>
    <cfRule type="cellIs" dxfId="1798" priority="98" operator="between">
      <formula>0.8</formula>
      <formula>0.899999999999999</formula>
    </cfRule>
    <cfRule type="cellIs" dxfId="1797" priority="99" operator="between">
      <formula>0.6</formula>
      <formula>0.8</formula>
    </cfRule>
    <cfRule type="cellIs" dxfId="1796" priority="100" operator="greaterThanOrEqual">
      <formula>0.9</formula>
    </cfRule>
  </conditionalFormatting>
  <conditionalFormatting sqref="AD109">
    <cfRule type="iconSet" priority="56">
      <iconSet iconSet="4Arrows" showValue="0">
        <cfvo type="percent" val="0"/>
        <cfvo type="num" val="0.6"/>
        <cfvo type="num" val="0.8"/>
        <cfvo type="num" val="0.9"/>
      </iconSet>
    </cfRule>
    <cfRule type="cellIs" dxfId="1795" priority="57" operator="lessThan">
      <formula>0.6</formula>
    </cfRule>
    <cfRule type="cellIs" dxfId="1794" priority="58" operator="between">
      <formula>0.8</formula>
      <formula>0.899999999999999</formula>
    </cfRule>
    <cfRule type="cellIs" dxfId="1793" priority="59" operator="between">
      <formula>0.6</formula>
      <formula>0.8</formula>
    </cfRule>
    <cfRule type="cellIs" dxfId="1792" priority="60" operator="greaterThanOrEqual">
      <formula>0.9</formula>
    </cfRule>
  </conditionalFormatting>
  <conditionalFormatting sqref="Y109">
    <cfRule type="iconSet" priority="51">
      <iconSet iconSet="4Arrows" showValue="0">
        <cfvo type="percent" val="0"/>
        <cfvo type="num" val="0.6"/>
        <cfvo type="num" val="0.8"/>
        <cfvo type="num" val="0.9"/>
      </iconSet>
    </cfRule>
    <cfRule type="cellIs" dxfId="1791" priority="52" operator="lessThan">
      <formula>0.6</formula>
    </cfRule>
    <cfRule type="cellIs" dxfId="1790" priority="53" operator="between">
      <formula>0.8</formula>
      <formula>0.899999999999999</formula>
    </cfRule>
    <cfRule type="cellIs" dxfId="1789" priority="54" operator="between">
      <formula>0.6</formula>
      <formula>0.8</formula>
    </cfRule>
    <cfRule type="cellIs" dxfId="1788" priority="55" operator="greaterThanOrEqual">
      <formula>0.9</formula>
    </cfRule>
  </conditionalFormatting>
  <conditionalFormatting sqref="AH109">
    <cfRule type="iconSet" priority="61">
      <iconSet iconSet="4Arrows" showValue="0">
        <cfvo type="percent" val="0"/>
        <cfvo type="num" val="0.6"/>
        <cfvo type="num" val="0.8"/>
        <cfvo type="num" val="0.9"/>
      </iconSet>
    </cfRule>
    <cfRule type="cellIs" dxfId="1787" priority="62" operator="lessThan">
      <formula>0.6</formula>
    </cfRule>
    <cfRule type="cellIs" dxfId="1786" priority="63" operator="between">
      <formula>0.8</formula>
      <formula>0.899999999999999</formula>
    </cfRule>
    <cfRule type="cellIs" dxfId="1785" priority="64" operator="between">
      <formula>0.6</formula>
      <formula>0.8</formula>
    </cfRule>
    <cfRule type="cellIs" dxfId="1784" priority="65" operator="greaterThanOrEqual">
      <formula>0.9</formula>
    </cfRule>
  </conditionalFormatting>
  <conditionalFormatting sqref="AL109">
    <cfRule type="iconSet" priority="66">
      <iconSet iconSet="4Arrows" showValue="0">
        <cfvo type="percent" val="0"/>
        <cfvo type="num" val="0.6"/>
        <cfvo type="num" val="0.8"/>
        <cfvo type="num" val="0.9"/>
      </iconSet>
    </cfRule>
    <cfRule type="cellIs" dxfId="1783" priority="67" operator="lessThan">
      <formula>0.6</formula>
    </cfRule>
    <cfRule type="cellIs" dxfId="1782" priority="68" operator="between">
      <formula>0.8</formula>
      <formula>0.899999999999999</formula>
    </cfRule>
    <cfRule type="cellIs" dxfId="1781" priority="69" operator="between">
      <formula>0.6</formula>
      <formula>0.8</formula>
    </cfRule>
    <cfRule type="cellIs" dxfId="1780" priority="70" operator="greaterThanOrEqual">
      <formula>0.9</formula>
    </cfRule>
  </conditionalFormatting>
  <conditionalFormatting sqref="AP109">
    <cfRule type="iconSet" priority="71">
      <iconSet iconSet="4Arrows" showValue="0">
        <cfvo type="percent" val="0"/>
        <cfvo type="num" val="0.6"/>
        <cfvo type="num" val="0.8"/>
        <cfvo type="num" val="0.9"/>
      </iconSet>
    </cfRule>
    <cfRule type="cellIs" dxfId="1779" priority="72" operator="lessThan">
      <formula>0.6</formula>
    </cfRule>
    <cfRule type="cellIs" dxfId="1778" priority="73" operator="between">
      <formula>0.8</formula>
      <formula>0.899999999999999</formula>
    </cfRule>
    <cfRule type="cellIs" dxfId="1777" priority="74" operator="between">
      <formula>0.6</formula>
      <formula>0.8</formula>
    </cfRule>
    <cfRule type="cellIs" dxfId="1776" priority="75" operator="greaterThanOrEqual">
      <formula>0.9</formula>
    </cfRule>
  </conditionalFormatting>
  <conditionalFormatting sqref="AD108">
    <cfRule type="iconSet" priority="31">
      <iconSet iconSet="4Arrows" showValue="0">
        <cfvo type="percent" val="0"/>
        <cfvo type="num" val="0.6"/>
        <cfvo type="num" val="0.8"/>
        <cfvo type="num" val="0.9"/>
      </iconSet>
    </cfRule>
    <cfRule type="cellIs" dxfId="1775" priority="32" operator="lessThan">
      <formula>0.6</formula>
    </cfRule>
    <cfRule type="cellIs" dxfId="1774" priority="33" operator="between">
      <formula>0.8</formula>
      <formula>0.899999999999999</formula>
    </cfRule>
    <cfRule type="cellIs" dxfId="1773" priority="34" operator="between">
      <formula>0.6</formula>
      <formula>0.8</formula>
    </cfRule>
    <cfRule type="cellIs" dxfId="1772" priority="35" operator="greaterThanOrEqual">
      <formula>0.9</formula>
    </cfRule>
  </conditionalFormatting>
  <conditionalFormatting sqref="Y108">
    <cfRule type="iconSet" priority="26">
      <iconSet iconSet="4Arrows" showValue="0">
        <cfvo type="percent" val="0"/>
        <cfvo type="num" val="0.6"/>
        <cfvo type="num" val="0.8"/>
        <cfvo type="num" val="0.9"/>
      </iconSet>
    </cfRule>
    <cfRule type="cellIs" dxfId="1771" priority="27" operator="lessThan">
      <formula>0.6</formula>
    </cfRule>
    <cfRule type="cellIs" dxfId="1770" priority="28" operator="between">
      <formula>0.8</formula>
      <formula>0.899999999999999</formula>
    </cfRule>
    <cfRule type="cellIs" dxfId="1769" priority="29" operator="between">
      <formula>0.6</formula>
      <formula>0.8</formula>
    </cfRule>
    <cfRule type="cellIs" dxfId="1768" priority="30" operator="greaterThanOrEqual">
      <formula>0.9</formula>
    </cfRule>
  </conditionalFormatting>
  <conditionalFormatting sqref="AH108">
    <cfRule type="iconSet" priority="36">
      <iconSet iconSet="4Arrows" showValue="0">
        <cfvo type="percent" val="0"/>
        <cfvo type="num" val="0.6"/>
        <cfvo type="num" val="0.8"/>
        <cfvo type="num" val="0.9"/>
      </iconSet>
    </cfRule>
    <cfRule type="cellIs" dxfId="1767" priority="37" operator="lessThan">
      <formula>0.6</formula>
    </cfRule>
    <cfRule type="cellIs" dxfId="1766" priority="38" operator="between">
      <formula>0.8</formula>
      <formula>0.899999999999999</formula>
    </cfRule>
    <cfRule type="cellIs" dxfId="1765" priority="39" operator="between">
      <formula>0.6</formula>
      <formula>0.8</formula>
    </cfRule>
    <cfRule type="cellIs" dxfId="1764" priority="40" operator="greaterThanOrEqual">
      <formula>0.9</formula>
    </cfRule>
  </conditionalFormatting>
  <conditionalFormatting sqref="AL108">
    <cfRule type="iconSet" priority="41">
      <iconSet iconSet="4Arrows" showValue="0">
        <cfvo type="percent" val="0"/>
        <cfvo type="num" val="0.6"/>
        <cfvo type="num" val="0.8"/>
        <cfvo type="num" val="0.9"/>
      </iconSet>
    </cfRule>
    <cfRule type="cellIs" dxfId="1763" priority="42" operator="lessThan">
      <formula>0.6</formula>
    </cfRule>
    <cfRule type="cellIs" dxfId="1762" priority="43" operator="between">
      <formula>0.8</formula>
      <formula>0.899999999999999</formula>
    </cfRule>
    <cfRule type="cellIs" dxfId="1761" priority="44" operator="between">
      <formula>0.6</formula>
      <formula>0.8</formula>
    </cfRule>
    <cfRule type="cellIs" dxfId="1760" priority="45" operator="greaterThanOrEqual">
      <formula>0.9</formula>
    </cfRule>
  </conditionalFormatting>
  <conditionalFormatting sqref="AP108">
    <cfRule type="iconSet" priority="46">
      <iconSet iconSet="4Arrows" showValue="0">
        <cfvo type="percent" val="0"/>
        <cfvo type="num" val="0.6"/>
        <cfvo type="num" val="0.8"/>
        <cfvo type="num" val="0.9"/>
      </iconSet>
    </cfRule>
    <cfRule type="cellIs" dxfId="1759" priority="47" operator="lessThan">
      <formula>0.6</formula>
    </cfRule>
    <cfRule type="cellIs" dxfId="1758" priority="48" operator="between">
      <formula>0.8</formula>
      <formula>0.899999999999999</formula>
    </cfRule>
    <cfRule type="cellIs" dxfId="1757" priority="49" operator="between">
      <formula>0.6</formula>
      <formula>0.8</formula>
    </cfRule>
    <cfRule type="cellIs" dxfId="1756" priority="50" operator="greaterThanOrEqual">
      <formula>0.9</formula>
    </cfRule>
  </conditionalFormatting>
  <conditionalFormatting sqref="AD105">
    <cfRule type="iconSet" priority="6">
      <iconSet iconSet="4Arrows" showValue="0">
        <cfvo type="percent" val="0"/>
        <cfvo type="num" val="0.6"/>
        <cfvo type="num" val="0.8"/>
        <cfvo type="num" val="0.9"/>
      </iconSet>
    </cfRule>
    <cfRule type="cellIs" dxfId="1755" priority="7" operator="lessThan">
      <formula>0.6</formula>
    </cfRule>
    <cfRule type="cellIs" dxfId="1754" priority="8" operator="between">
      <formula>0.8</formula>
      <formula>0.899999999999999</formula>
    </cfRule>
    <cfRule type="cellIs" dxfId="1753" priority="9" operator="between">
      <formula>0.6</formula>
      <formula>0.8</formula>
    </cfRule>
    <cfRule type="cellIs" dxfId="1752" priority="10" operator="greaterThanOrEqual">
      <formula>0.9</formula>
    </cfRule>
  </conditionalFormatting>
  <conditionalFormatting sqref="Y105">
    <cfRule type="iconSet" priority="1">
      <iconSet iconSet="4Arrows" showValue="0">
        <cfvo type="percent" val="0"/>
        <cfvo type="num" val="0.6"/>
        <cfvo type="num" val="0.8"/>
        <cfvo type="num" val="0.9"/>
      </iconSet>
    </cfRule>
    <cfRule type="cellIs" dxfId="1751" priority="2" operator="lessThan">
      <formula>0.6</formula>
    </cfRule>
    <cfRule type="cellIs" dxfId="1750" priority="3" operator="between">
      <formula>0.8</formula>
      <formula>0.899999999999999</formula>
    </cfRule>
    <cfRule type="cellIs" dxfId="1749" priority="4" operator="between">
      <formula>0.6</formula>
      <formula>0.8</formula>
    </cfRule>
    <cfRule type="cellIs" dxfId="1748" priority="5" operator="greaterThanOrEqual">
      <formula>0.9</formula>
    </cfRule>
  </conditionalFormatting>
  <conditionalFormatting sqref="AH105">
    <cfRule type="iconSet" priority="11">
      <iconSet iconSet="4Arrows" showValue="0">
        <cfvo type="percent" val="0"/>
        <cfvo type="num" val="0.6"/>
        <cfvo type="num" val="0.8"/>
        <cfvo type="num" val="0.9"/>
      </iconSet>
    </cfRule>
    <cfRule type="cellIs" dxfId="1747" priority="12" operator="lessThan">
      <formula>0.6</formula>
    </cfRule>
    <cfRule type="cellIs" dxfId="1746" priority="13" operator="between">
      <formula>0.8</formula>
      <formula>0.899999999999999</formula>
    </cfRule>
    <cfRule type="cellIs" dxfId="1745" priority="14" operator="between">
      <formula>0.6</formula>
      <formula>0.8</formula>
    </cfRule>
    <cfRule type="cellIs" dxfId="1744" priority="15" operator="greaterThanOrEqual">
      <formula>0.9</formula>
    </cfRule>
  </conditionalFormatting>
  <conditionalFormatting sqref="AL105">
    <cfRule type="iconSet" priority="16">
      <iconSet iconSet="4Arrows" showValue="0">
        <cfvo type="percent" val="0"/>
        <cfvo type="num" val="0.6"/>
        <cfvo type="num" val="0.8"/>
        <cfvo type="num" val="0.9"/>
      </iconSet>
    </cfRule>
    <cfRule type="cellIs" dxfId="1743" priority="17" operator="lessThan">
      <formula>0.6</formula>
    </cfRule>
    <cfRule type="cellIs" dxfId="1742" priority="18" operator="between">
      <formula>0.8</formula>
      <formula>0.899999999999999</formula>
    </cfRule>
    <cfRule type="cellIs" dxfId="1741" priority="19" operator="between">
      <formula>0.6</formula>
      <formula>0.8</formula>
    </cfRule>
    <cfRule type="cellIs" dxfId="1740" priority="20" operator="greaterThanOrEqual">
      <formula>0.9</formula>
    </cfRule>
  </conditionalFormatting>
  <conditionalFormatting sqref="AP105">
    <cfRule type="iconSet" priority="21">
      <iconSet iconSet="4Arrows" showValue="0">
        <cfvo type="percent" val="0"/>
        <cfvo type="num" val="0.6"/>
        <cfvo type="num" val="0.8"/>
        <cfvo type="num" val="0.9"/>
      </iconSet>
    </cfRule>
    <cfRule type="cellIs" dxfId="1739" priority="22" operator="lessThan">
      <formula>0.6</formula>
    </cfRule>
    <cfRule type="cellIs" dxfId="1738" priority="23" operator="between">
      <formula>0.8</formula>
      <formula>0.899999999999999</formula>
    </cfRule>
    <cfRule type="cellIs" dxfId="1737" priority="24" operator="between">
      <formula>0.6</formula>
      <formula>0.8</formula>
    </cfRule>
    <cfRule type="cellIs" dxfId="1736" priority="25" operator="greaterThanOrEqual">
      <formula>0.9</formula>
    </cfRule>
  </conditionalFormatting>
  <pageMargins left="0.7" right="0.7" top="0.75" bottom="0.75" header="0.3" footer="0.3"/>
  <pageSetup paperSize="9" orientation="portrait" r:id="rId1"/>
  <drawing r:id="rId2"/>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ADD0A-85B3-4ABB-A42E-D8244E904F42}">
  <sheetPr>
    <tabColor rgb="FF00FF00"/>
  </sheetPr>
  <dimension ref="A1:WXV282"/>
  <sheetViews>
    <sheetView zoomScale="18" zoomScaleNormal="18" workbookViewId="0">
      <selection activeCell="B2" sqref="B2"/>
    </sheetView>
  </sheetViews>
  <sheetFormatPr baseColWidth="10" defaultRowHeight="12.75"/>
  <cols>
    <col min="1" max="1" width="67.42578125" style="46" customWidth="1"/>
    <col min="2" max="2" width="60.28515625" style="46" customWidth="1"/>
    <col min="3" max="3" width="69.7109375" style="46" customWidth="1"/>
    <col min="4" max="4" width="101.5703125" style="46" customWidth="1"/>
    <col min="5" max="5" width="77.5703125" style="46" customWidth="1"/>
    <col min="6" max="8" width="63.28515625" style="46" customWidth="1"/>
    <col min="9" max="9" width="93.7109375" style="46" customWidth="1"/>
    <col min="10" max="10" width="116" style="46" customWidth="1"/>
    <col min="11" max="11" width="59.7109375" style="46" customWidth="1"/>
    <col min="12" max="12" width="48.85546875" style="46" customWidth="1"/>
    <col min="13" max="13" width="59.85546875" style="46" customWidth="1"/>
    <col min="14" max="14" width="67.5703125" style="46" customWidth="1"/>
    <col min="15" max="15" width="85.42578125" style="46" customWidth="1"/>
    <col min="16" max="16" width="51.42578125" style="46" customWidth="1"/>
    <col min="17" max="18" width="32.28515625" style="46" customWidth="1"/>
    <col min="19" max="19" width="32.28515625" style="190" customWidth="1"/>
    <col min="20" max="20" width="32.28515625" style="46" customWidth="1"/>
    <col min="21" max="21" width="45" style="46" customWidth="1"/>
    <col min="22" max="53" width="32.28515625" style="46" customWidth="1"/>
    <col min="54" max="186" width="11.42578125" style="46"/>
    <col min="187" max="188" width="21.28515625" style="46" customWidth="1"/>
    <col min="189" max="189" width="37.140625" style="46" customWidth="1"/>
    <col min="190" max="190" width="49.28515625" style="46" customWidth="1"/>
    <col min="191" max="191" width="18.5703125" style="46" customWidth="1"/>
    <col min="192" max="192" width="62.28515625" style="46" customWidth="1"/>
    <col min="193" max="193" width="21.7109375" style="46" customWidth="1"/>
    <col min="194" max="194" width="18.42578125" style="46" customWidth="1"/>
    <col min="195" max="195" width="63" style="46" customWidth="1"/>
    <col min="196" max="196" width="22.28515625" style="46" customWidth="1"/>
    <col min="197" max="197" width="21" style="46" customWidth="1"/>
    <col min="198" max="201" width="15.85546875" style="46" customWidth="1"/>
    <col min="202" max="202" width="26.140625" style="46" customWidth="1"/>
    <col min="203" max="214" width="10.7109375" style="46" customWidth="1"/>
    <col min="215" max="222" width="0" style="46" hidden="1" customWidth="1"/>
    <col min="223" max="224" width="15.42578125" style="46" customWidth="1"/>
    <col min="225" max="225" width="18.7109375" style="46" customWidth="1"/>
    <col min="226" max="226" width="18.42578125" style="46" customWidth="1"/>
    <col min="227" max="228" width="15.42578125" style="46" customWidth="1"/>
    <col min="229" max="229" width="18.140625" style="46" customWidth="1"/>
    <col min="230" max="230" width="20.42578125" style="46" customWidth="1"/>
    <col min="231" max="231" width="18.140625" style="46" customWidth="1"/>
    <col min="232" max="232" width="15.42578125" style="46" customWidth="1"/>
    <col min="233" max="233" width="20" style="46" customWidth="1"/>
    <col min="234" max="234" width="18.140625" style="46" customWidth="1"/>
    <col min="235" max="235" width="15.42578125" style="46" customWidth="1"/>
    <col min="236" max="236" width="18.7109375" style="46" customWidth="1"/>
    <col min="237" max="237" width="15.42578125" style="46" customWidth="1"/>
    <col min="238" max="238" width="17.140625" style="46" customWidth="1"/>
    <col min="239" max="239" width="19.28515625" style="46" customWidth="1"/>
    <col min="240" max="240" width="17.5703125" style="46" customWidth="1"/>
    <col min="241" max="241" width="20.7109375" style="46" customWidth="1"/>
    <col min="242" max="242" width="21.42578125" style="46" customWidth="1"/>
    <col min="243" max="243" width="21" style="46" customWidth="1"/>
    <col min="244" max="244" width="16" style="46" customWidth="1"/>
    <col min="245" max="245" width="14.5703125" style="46" customWidth="1"/>
    <col min="246" max="246" width="74.5703125" style="46" customWidth="1"/>
    <col min="247" max="247" width="101.42578125" style="46" customWidth="1"/>
    <col min="248" max="442" width="11.42578125" style="46"/>
    <col min="443" max="444" width="21.28515625" style="46" customWidth="1"/>
    <col min="445" max="445" width="37.140625" style="46" customWidth="1"/>
    <col min="446" max="446" width="49.28515625" style="46" customWidth="1"/>
    <col min="447" max="447" width="18.5703125" style="46" customWidth="1"/>
    <col min="448" max="448" width="62.28515625" style="46" customWidth="1"/>
    <col min="449" max="449" width="21.7109375" style="46" customWidth="1"/>
    <col min="450" max="450" width="18.42578125" style="46" customWidth="1"/>
    <col min="451" max="451" width="63" style="46" customWidth="1"/>
    <col min="452" max="452" width="22.28515625" style="46" customWidth="1"/>
    <col min="453" max="453" width="21" style="46" customWidth="1"/>
    <col min="454" max="457" width="15.85546875" style="46" customWidth="1"/>
    <col min="458" max="458" width="26.140625" style="46" customWidth="1"/>
    <col min="459" max="470" width="10.7109375" style="46" customWidth="1"/>
    <col min="471" max="478" width="0" style="46" hidden="1" customWidth="1"/>
    <col min="479" max="480" width="15.42578125" style="46" customWidth="1"/>
    <col min="481" max="481" width="18.7109375" style="46" customWidth="1"/>
    <col min="482" max="482" width="18.42578125" style="46" customWidth="1"/>
    <col min="483" max="484" width="15.42578125" style="46" customWidth="1"/>
    <col min="485" max="485" width="18.140625" style="46" customWidth="1"/>
    <col min="486" max="486" width="20.42578125" style="46" customWidth="1"/>
    <col min="487" max="487" width="18.140625" style="46" customWidth="1"/>
    <col min="488" max="488" width="15.42578125" style="46" customWidth="1"/>
    <col min="489" max="489" width="20" style="46" customWidth="1"/>
    <col min="490" max="490" width="18.140625" style="46" customWidth="1"/>
    <col min="491" max="491" width="15.42578125" style="46" customWidth="1"/>
    <col min="492" max="492" width="18.7109375" style="46" customWidth="1"/>
    <col min="493" max="493" width="15.42578125" style="46" customWidth="1"/>
    <col min="494" max="494" width="17.140625" style="46" customWidth="1"/>
    <col min="495" max="495" width="19.28515625" style="46" customWidth="1"/>
    <col min="496" max="496" width="17.5703125" style="46" customWidth="1"/>
    <col min="497" max="497" width="20.7109375" style="46" customWidth="1"/>
    <col min="498" max="498" width="21.42578125" style="46" customWidth="1"/>
    <col min="499" max="499" width="21" style="46" customWidth="1"/>
    <col min="500" max="500" width="16" style="46" customWidth="1"/>
    <col min="501" max="501" width="14.5703125" style="46" customWidth="1"/>
    <col min="502" max="502" width="74.5703125" style="46" customWidth="1"/>
    <col min="503" max="503" width="101.42578125" style="46" customWidth="1"/>
    <col min="504" max="698" width="11.42578125" style="46"/>
    <col min="699" max="700" width="21.28515625" style="46" customWidth="1"/>
    <col min="701" max="701" width="37.140625" style="46" customWidth="1"/>
    <col min="702" max="702" width="49.28515625" style="46" customWidth="1"/>
    <col min="703" max="703" width="18.5703125" style="46" customWidth="1"/>
    <col min="704" max="704" width="62.28515625" style="46" customWidth="1"/>
    <col min="705" max="705" width="21.7109375" style="46" customWidth="1"/>
    <col min="706" max="706" width="18.42578125" style="46" customWidth="1"/>
    <col min="707" max="707" width="63" style="46" customWidth="1"/>
    <col min="708" max="708" width="22.28515625" style="46" customWidth="1"/>
    <col min="709" max="709" width="21" style="46" customWidth="1"/>
    <col min="710" max="713" width="15.85546875" style="46" customWidth="1"/>
    <col min="714" max="714" width="26.140625" style="46" customWidth="1"/>
    <col min="715" max="726" width="10.7109375" style="46" customWidth="1"/>
    <col min="727" max="734" width="0" style="46" hidden="1" customWidth="1"/>
    <col min="735" max="736" width="15.42578125" style="46" customWidth="1"/>
    <col min="737" max="737" width="18.7109375" style="46" customWidth="1"/>
    <col min="738" max="738" width="18.42578125" style="46" customWidth="1"/>
    <col min="739" max="740" width="15.42578125" style="46" customWidth="1"/>
    <col min="741" max="741" width="18.140625" style="46" customWidth="1"/>
    <col min="742" max="742" width="20.42578125" style="46" customWidth="1"/>
    <col min="743" max="743" width="18.140625" style="46" customWidth="1"/>
    <col min="744" max="744" width="15.42578125" style="46" customWidth="1"/>
    <col min="745" max="745" width="20" style="46" customWidth="1"/>
    <col min="746" max="746" width="18.140625" style="46" customWidth="1"/>
    <col min="747" max="747" width="15.42578125" style="46" customWidth="1"/>
    <col min="748" max="748" width="18.7109375" style="46" customWidth="1"/>
    <col min="749" max="749" width="15.42578125" style="46" customWidth="1"/>
    <col min="750" max="750" width="17.140625" style="46" customWidth="1"/>
    <col min="751" max="751" width="19.28515625" style="46" customWidth="1"/>
    <col min="752" max="752" width="17.5703125" style="46" customWidth="1"/>
    <col min="753" max="753" width="20.7109375" style="46" customWidth="1"/>
    <col min="754" max="754" width="21.42578125" style="46" customWidth="1"/>
    <col min="755" max="755" width="21" style="46" customWidth="1"/>
    <col min="756" max="756" width="16" style="46" customWidth="1"/>
    <col min="757" max="757" width="14.5703125" style="46" customWidth="1"/>
    <col min="758" max="758" width="74.5703125" style="46" customWidth="1"/>
    <col min="759" max="759" width="101.42578125" style="46" customWidth="1"/>
    <col min="760" max="954" width="11.42578125" style="46"/>
    <col min="955" max="956" width="21.28515625" style="46" customWidth="1"/>
    <col min="957" max="957" width="37.140625" style="46" customWidth="1"/>
    <col min="958" max="958" width="49.28515625" style="46" customWidth="1"/>
    <col min="959" max="959" width="18.5703125" style="46" customWidth="1"/>
    <col min="960" max="960" width="62.28515625" style="46" customWidth="1"/>
    <col min="961" max="961" width="21.7109375" style="46" customWidth="1"/>
    <col min="962" max="962" width="18.42578125" style="46" customWidth="1"/>
    <col min="963" max="963" width="63" style="46" customWidth="1"/>
    <col min="964" max="964" width="22.28515625" style="46" customWidth="1"/>
    <col min="965" max="965" width="21" style="46" customWidth="1"/>
    <col min="966" max="969" width="15.85546875" style="46" customWidth="1"/>
    <col min="970" max="970" width="26.140625" style="46" customWidth="1"/>
    <col min="971" max="982" width="10.7109375" style="46" customWidth="1"/>
    <col min="983" max="990" width="0" style="46" hidden="1" customWidth="1"/>
    <col min="991" max="992" width="15.42578125" style="46" customWidth="1"/>
    <col min="993" max="993" width="18.7109375" style="46" customWidth="1"/>
    <col min="994" max="994" width="18.42578125" style="46" customWidth="1"/>
    <col min="995" max="996" width="15.42578125" style="46" customWidth="1"/>
    <col min="997" max="997" width="18.140625" style="46" customWidth="1"/>
    <col min="998" max="998" width="20.42578125" style="46" customWidth="1"/>
    <col min="999" max="999" width="18.140625" style="46" customWidth="1"/>
    <col min="1000" max="1000" width="15.42578125" style="46" customWidth="1"/>
    <col min="1001" max="1001" width="20" style="46" customWidth="1"/>
    <col min="1002" max="1002" width="18.140625" style="46" customWidth="1"/>
    <col min="1003" max="1003" width="15.42578125" style="46" customWidth="1"/>
    <col min="1004" max="1004" width="18.7109375" style="46" customWidth="1"/>
    <col min="1005" max="1005" width="15.42578125" style="46" customWidth="1"/>
    <col min="1006" max="1006" width="17.140625" style="46" customWidth="1"/>
    <col min="1007" max="1007" width="19.28515625" style="46" customWidth="1"/>
    <col min="1008" max="1008" width="17.5703125" style="46" customWidth="1"/>
    <col min="1009" max="1009" width="20.7109375" style="46" customWidth="1"/>
    <col min="1010" max="1010" width="21.42578125" style="46" customWidth="1"/>
    <col min="1011" max="1011" width="21" style="46" customWidth="1"/>
    <col min="1012" max="1012" width="16" style="46" customWidth="1"/>
    <col min="1013" max="1013" width="14.5703125" style="46" customWidth="1"/>
    <col min="1014" max="1014" width="74.5703125" style="46" customWidth="1"/>
    <col min="1015" max="1015" width="101.42578125" style="46" customWidth="1"/>
    <col min="1016" max="1210" width="11.42578125" style="46"/>
    <col min="1211" max="1212" width="21.28515625" style="46" customWidth="1"/>
    <col min="1213" max="1213" width="37.140625" style="46" customWidth="1"/>
    <col min="1214" max="1214" width="49.28515625" style="46" customWidth="1"/>
    <col min="1215" max="1215" width="18.5703125" style="46" customWidth="1"/>
    <col min="1216" max="1216" width="62.28515625" style="46" customWidth="1"/>
    <col min="1217" max="1217" width="21.7109375" style="46" customWidth="1"/>
    <col min="1218" max="1218" width="18.42578125" style="46" customWidth="1"/>
    <col min="1219" max="1219" width="63" style="46" customWidth="1"/>
    <col min="1220" max="1220" width="22.28515625" style="46" customWidth="1"/>
    <col min="1221" max="1221" width="21" style="46" customWidth="1"/>
    <col min="1222" max="1225" width="15.85546875" style="46" customWidth="1"/>
    <col min="1226" max="1226" width="26.140625" style="46" customWidth="1"/>
    <col min="1227" max="1238" width="10.7109375" style="46" customWidth="1"/>
    <col min="1239" max="1246" width="0" style="46" hidden="1" customWidth="1"/>
    <col min="1247" max="1248" width="15.42578125" style="46" customWidth="1"/>
    <col min="1249" max="1249" width="18.7109375" style="46" customWidth="1"/>
    <col min="1250" max="1250" width="18.42578125" style="46" customWidth="1"/>
    <col min="1251" max="1252" width="15.42578125" style="46" customWidth="1"/>
    <col min="1253" max="1253" width="18.140625" style="46" customWidth="1"/>
    <col min="1254" max="1254" width="20.42578125" style="46" customWidth="1"/>
    <col min="1255" max="1255" width="18.140625" style="46" customWidth="1"/>
    <col min="1256" max="1256" width="15.42578125" style="46" customWidth="1"/>
    <col min="1257" max="1257" width="20" style="46" customWidth="1"/>
    <col min="1258" max="1258" width="18.140625" style="46" customWidth="1"/>
    <col min="1259" max="1259" width="15.42578125" style="46" customWidth="1"/>
    <col min="1260" max="1260" width="18.7109375" style="46" customWidth="1"/>
    <col min="1261" max="1261" width="15.42578125" style="46" customWidth="1"/>
    <col min="1262" max="1262" width="17.140625" style="46" customWidth="1"/>
    <col min="1263" max="1263" width="19.28515625" style="46" customWidth="1"/>
    <col min="1264" max="1264" width="17.5703125" style="46" customWidth="1"/>
    <col min="1265" max="1265" width="20.7109375" style="46" customWidth="1"/>
    <col min="1266" max="1266" width="21.42578125" style="46" customWidth="1"/>
    <col min="1267" max="1267" width="21" style="46" customWidth="1"/>
    <col min="1268" max="1268" width="16" style="46" customWidth="1"/>
    <col min="1269" max="1269" width="14.5703125" style="46" customWidth="1"/>
    <col min="1270" max="1270" width="74.5703125" style="46" customWidth="1"/>
    <col min="1271" max="1271" width="101.42578125" style="46" customWidth="1"/>
    <col min="1272" max="1466" width="11.42578125" style="46"/>
    <col min="1467" max="1468" width="21.28515625" style="46" customWidth="1"/>
    <col min="1469" max="1469" width="37.140625" style="46" customWidth="1"/>
    <col min="1470" max="1470" width="49.28515625" style="46" customWidth="1"/>
    <col min="1471" max="1471" width="18.5703125" style="46" customWidth="1"/>
    <col min="1472" max="1472" width="62.28515625" style="46" customWidth="1"/>
    <col min="1473" max="1473" width="21.7109375" style="46" customWidth="1"/>
    <col min="1474" max="1474" width="18.42578125" style="46" customWidth="1"/>
    <col min="1475" max="1475" width="63" style="46" customWidth="1"/>
    <col min="1476" max="1476" width="22.28515625" style="46" customWidth="1"/>
    <col min="1477" max="1477" width="21" style="46" customWidth="1"/>
    <col min="1478" max="1481" width="15.85546875" style="46" customWidth="1"/>
    <col min="1482" max="1482" width="26.140625" style="46" customWidth="1"/>
    <col min="1483" max="1494" width="10.7109375" style="46" customWidth="1"/>
    <col min="1495" max="1502" width="0" style="46" hidden="1" customWidth="1"/>
    <col min="1503" max="1504" width="15.42578125" style="46" customWidth="1"/>
    <col min="1505" max="1505" width="18.7109375" style="46" customWidth="1"/>
    <col min="1506" max="1506" width="18.42578125" style="46" customWidth="1"/>
    <col min="1507" max="1508" width="15.42578125" style="46" customWidth="1"/>
    <col min="1509" max="1509" width="18.140625" style="46" customWidth="1"/>
    <col min="1510" max="1510" width="20.42578125" style="46" customWidth="1"/>
    <col min="1511" max="1511" width="18.140625" style="46" customWidth="1"/>
    <col min="1512" max="1512" width="15.42578125" style="46" customWidth="1"/>
    <col min="1513" max="1513" width="20" style="46" customWidth="1"/>
    <col min="1514" max="1514" width="18.140625" style="46" customWidth="1"/>
    <col min="1515" max="1515" width="15.42578125" style="46" customWidth="1"/>
    <col min="1516" max="1516" width="18.7109375" style="46" customWidth="1"/>
    <col min="1517" max="1517" width="15.42578125" style="46" customWidth="1"/>
    <col min="1518" max="1518" width="17.140625" style="46" customWidth="1"/>
    <col min="1519" max="1519" width="19.28515625" style="46" customWidth="1"/>
    <col min="1520" max="1520" width="17.5703125" style="46" customWidth="1"/>
    <col min="1521" max="1521" width="20.7109375" style="46" customWidth="1"/>
    <col min="1522" max="1522" width="21.42578125" style="46" customWidth="1"/>
    <col min="1523" max="1523" width="21" style="46" customWidth="1"/>
    <col min="1524" max="1524" width="16" style="46" customWidth="1"/>
    <col min="1525" max="1525" width="14.5703125" style="46" customWidth="1"/>
    <col min="1526" max="1526" width="74.5703125" style="46" customWidth="1"/>
    <col min="1527" max="1527" width="101.42578125" style="46" customWidth="1"/>
    <col min="1528" max="1722" width="11.42578125" style="46"/>
    <col min="1723" max="1724" width="21.28515625" style="46" customWidth="1"/>
    <col min="1725" max="1725" width="37.140625" style="46" customWidth="1"/>
    <col min="1726" max="1726" width="49.28515625" style="46" customWidth="1"/>
    <col min="1727" max="1727" width="18.5703125" style="46" customWidth="1"/>
    <col min="1728" max="1728" width="62.28515625" style="46" customWidth="1"/>
    <col min="1729" max="1729" width="21.7109375" style="46" customWidth="1"/>
    <col min="1730" max="1730" width="18.42578125" style="46" customWidth="1"/>
    <col min="1731" max="1731" width="63" style="46" customWidth="1"/>
    <col min="1732" max="1732" width="22.28515625" style="46" customWidth="1"/>
    <col min="1733" max="1733" width="21" style="46" customWidth="1"/>
    <col min="1734" max="1737" width="15.85546875" style="46" customWidth="1"/>
    <col min="1738" max="1738" width="26.140625" style="46" customWidth="1"/>
    <col min="1739" max="1750" width="10.7109375" style="46" customWidth="1"/>
    <col min="1751" max="1758" width="0" style="46" hidden="1" customWidth="1"/>
    <col min="1759" max="1760" width="15.42578125" style="46" customWidth="1"/>
    <col min="1761" max="1761" width="18.7109375" style="46" customWidth="1"/>
    <col min="1762" max="1762" width="18.42578125" style="46" customWidth="1"/>
    <col min="1763" max="1764" width="15.42578125" style="46" customWidth="1"/>
    <col min="1765" max="1765" width="18.140625" style="46" customWidth="1"/>
    <col min="1766" max="1766" width="20.42578125" style="46" customWidth="1"/>
    <col min="1767" max="1767" width="18.140625" style="46" customWidth="1"/>
    <col min="1768" max="1768" width="15.42578125" style="46" customWidth="1"/>
    <col min="1769" max="1769" width="20" style="46" customWidth="1"/>
    <col min="1770" max="1770" width="18.140625" style="46" customWidth="1"/>
    <col min="1771" max="1771" width="15.42578125" style="46" customWidth="1"/>
    <col min="1772" max="1772" width="18.7109375" style="46" customWidth="1"/>
    <col min="1773" max="1773" width="15.42578125" style="46" customWidth="1"/>
    <col min="1774" max="1774" width="17.140625" style="46" customWidth="1"/>
    <col min="1775" max="1775" width="19.28515625" style="46" customWidth="1"/>
    <col min="1776" max="1776" width="17.5703125" style="46" customWidth="1"/>
    <col min="1777" max="1777" width="20.7109375" style="46" customWidth="1"/>
    <col min="1778" max="1778" width="21.42578125" style="46" customWidth="1"/>
    <col min="1779" max="1779" width="21" style="46" customWidth="1"/>
    <col min="1780" max="1780" width="16" style="46" customWidth="1"/>
    <col min="1781" max="1781" width="14.5703125" style="46" customWidth="1"/>
    <col min="1782" max="1782" width="74.5703125" style="46" customWidth="1"/>
    <col min="1783" max="1783" width="101.42578125" style="46" customWidth="1"/>
    <col min="1784" max="1978" width="11.42578125" style="46"/>
    <col min="1979" max="1980" width="21.28515625" style="46" customWidth="1"/>
    <col min="1981" max="1981" width="37.140625" style="46" customWidth="1"/>
    <col min="1982" max="1982" width="49.28515625" style="46" customWidth="1"/>
    <col min="1983" max="1983" width="18.5703125" style="46" customWidth="1"/>
    <col min="1984" max="1984" width="62.28515625" style="46" customWidth="1"/>
    <col min="1985" max="1985" width="21.7109375" style="46" customWidth="1"/>
    <col min="1986" max="1986" width="18.42578125" style="46" customWidth="1"/>
    <col min="1987" max="1987" width="63" style="46" customWidth="1"/>
    <col min="1988" max="1988" width="22.28515625" style="46" customWidth="1"/>
    <col min="1989" max="1989" width="21" style="46" customWidth="1"/>
    <col min="1990" max="1993" width="15.85546875" style="46" customWidth="1"/>
    <col min="1994" max="1994" width="26.140625" style="46" customWidth="1"/>
    <col min="1995" max="2006" width="10.7109375" style="46" customWidth="1"/>
    <col min="2007" max="2014" width="0" style="46" hidden="1" customWidth="1"/>
    <col min="2015" max="2016" width="15.42578125" style="46" customWidth="1"/>
    <col min="2017" max="2017" width="18.7109375" style="46" customWidth="1"/>
    <col min="2018" max="2018" width="18.42578125" style="46" customWidth="1"/>
    <col min="2019" max="2020" width="15.42578125" style="46" customWidth="1"/>
    <col min="2021" max="2021" width="18.140625" style="46" customWidth="1"/>
    <col min="2022" max="2022" width="20.42578125" style="46" customWidth="1"/>
    <col min="2023" max="2023" width="18.140625" style="46" customWidth="1"/>
    <col min="2024" max="2024" width="15.42578125" style="46" customWidth="1"/>
    <col min="2025" max="2025" width="20" style="46" customWidth="1"/>
    <col min="2026" max="2026" width="18.140625" style="46" customWidth="1"/>
    <col min="2027" max="2027" width="15.42578125" style="46" customWidth="1"/>
    <col min="2028" max="2028" width="18.7109375" style="46" customWidth="1"/>
    <col min="2029" max="2029" width="15.42578125" style="46" customWidth="1"/>
    <col min="2030" max="2030" width="17.140625" style="46" customWidth="1"/>
    <col min="2031" max="2031" width="19.28515625" style="46" customWidth="1"/>
    <col min="2032" max="2032" width="17.5703125" style="46" customWidth="1"/>
    <col min="2033" max="2033" width="20.7109375" style="46" customWidth="1"/>
    <col min="2034" max="2034" width="21.42578125" style="46" customWidth="1"/>
    <col min="2035" max="2035" width="21" style="46" customWidth="1"/>
    <col min="2036" max="2036" width="16" style="46" customWidth="1"/>
    <col min="2037" max="2037" width="14.5703125" style="46" customWidth="1"/>
    <col min="2038" max="2038" width="74.5703125" style="46" customWidth="1"/>
    <col min="2039" max="2039" width="101.42578125" style="46" customWidth="1"/>
    <col min="2040" max="2234" width="11.42578125" style="46"/>
    <col min="2235" max="2236" width="21.28515625" style="46" customWidth="1"/>
    <col min="2237" max="2237" width="37.140625" style="46" customWidth="1"/>
    <col min="2238" max="2238" width="49.28515625" style="46" customWidth="1"/>
    <col min="2239" max="2239" width="18.5703125" style="46" customWidth="1"/>
    <col min="2240" max="2240" width="62.28515625" style="46" customWidth="1"/>
    <col min="2241" max="2241" width="21.7109375" style="46" customWidth="1"/>
    <col min="2242" max="2242" width="18.42578125" style="46" customWidth="1"/>
    <col min="2243" max="2243" width="63" style="46" customWidth="1"/>
    <col min="2244" max="2244" width="22.28515625" style="46" customWidth="1"/>
    <col min="2245" max="2245" width="21" style="46" customWidth="1"/>
    <col min="2246" max="2249" width="15.85546875" style="46" customWidth="1"/>
    <col min="2250" max="2250" width="26.140625" style="46" customWidth="1"/>
    <col min="2251" max="2262" width="10.7109375" style="46" customWidth="1"/>
    <col min="2263" max="2270" width="0" style="46" hidden="1" customWidth="1"/>
    <col min="2271" max="2272" width="15.42578125" style="46" customWidth="1"/>
    <col min="2273" max="2273" width="18.7109375" style="46" customWidth="1"/>
    <col min="2274" max="2274" width="18.42578125" style="46" customWidth="1"/>
    <col min="2275" max="2276" width="15.42578125" style="46" customWidth="1"/>
    <col min="2277" max="2277" width="18.140625" style="46" customWidth="1"/>
    <col min="2278" max="2278" width="20.42578125" style="46" customWidth="1"/>
    <col min="2279" max="2279" width="18.140625" style="46" customWidth="1"/>
    <col min="2280" max="2280" width="15.42578125" style="46" customWidth="1"/>
    <col min="2281" max="2281" width="20" style="46" customWidth="1"/>
    <col min="2282" max="2282" width="18.140625" style="46" customWidth="1"/>
    <col min="2283" max="2283" width="15.42578125" style="46" customWidth="1"/>
    <col min="2284" max="2284" width="18.7109375" style="46" customWidth="1"/>
    <col min="2285" max="2285" width="15.42578125" style="46" customWidth="1"/>
    <col min="2286" max="2286" width="17.140625" style="46" customWidth="1"/>
    <col min="2287" max="2287" width="19.28515625" style="46" customWidth="1"/>
    <col min="2288" max="2288" width="17.5703125" style="46" customWidth="1"/>
    <col min="2289" max="2289" width="20.7109375" style="46" customWidth="1"/>
    <col min="2290" max="2290" width="21.42578125" style="46" customWidth="1"/>
    <col min="2291" max="2291" width="21" style="46" customWidth="1"/>
    <col min="2292" max="2292" width="16" style="46" customWidth="1"/>
    <col min="2293" max="2293" width="14.5703125" style="46" customWidth="1"/>
    <col min="2294" max="2294" width="74.5703125" style="46" customWidth="1"/>
    <col min="2295" max="2295" width="101.42578125" style="46" customWidth="1"/>
    <col min="2296" max="2490" width="11.42578125" style="46"/>
    <col min="2491" max="2492" width="21.28515625" style="46" customWidth="1"/>
    <col min="2493" max="2493" width="37.140625" style="46" customWidth="1"/>
    <col min="2494" max="2494" width="49.28515625" style="46" customWidth="1"/>
    <col min="2495" max="2495" width="18.5703125" style="46" customWidth="1"/>
    <col min="2496" max="2496" width="62.28515625" style="46" customWidth="1"/>
    <col min="2497" max="2497" width="21.7109375" style="46" customWidth="1"/>
    <col min="2498" max="2498" width="18.42578125" style="46" customWidth="1"/>
    <col min="2499" max="2499" width="63" style="46" customWidth="1"/>
    <col min="2500" max="2500" width="22.28515625" style="46" customWidth="1"/>
    <col min="2501" max="2501" width="21" style="46" customWidth="1"/>
    <col min="2502" max="2505" width="15.85546875" style="46" customWidth="1"/>
    <col min="2506" max="2506" width="26.140625" style="46" customWidth="1"/>
    <col min="2507" max="2518" width="10.7109375" style="46" customWidth="1"/>
    <col min="2519" max="2526" width="0" style="46" hidden="1" customWidth="1"/>
    <col min="2527" max="2528" width="15.42578125" style="46" customWidth="1"/>
    <col min="2529" max="2529" width="18.7109375" style="46" customWidth="1"/>
    <col min="2530" max="2530" width="18.42578125" style="46" customWidth="1"/>
    <col min="2531" max="2532" width="15.42578125" style="46" customWidth="1"/>
    <col min="2533" max="2533" width="18.140625" style="46" customWidth="1"/>
    <col min="2534" max="2534" width="20.42578125" style="46" customWidth="1"/>
    <col min="2535" max="2535" width="18.140625" style="46" customWidth="1"/>
    <col min="2536" max="2536" width="15.42578125" style="46" customWidth="1"/>
    <col min="2537" max="2537" width="20" style="46" customWidth="1"/>
    <col min="2538" max="2538" width="18.140625" style="46" customWidth="1"/>
    <col min="2539" max="2539" width="15.42578125" style="46" customWidth="1"/>
    <col min="2540" max="2540" width="18.7109375" style="46" customWidth="1"/>
    <col min="2541" max="2541" width="15.42578125" style="46" customWidth="1"/>
    <col min="2542" max="2542" width="17.140625" style="46" customWidth="1"/>
    <col min="2543" max="2543" width="19.28515625" style="46" customWidth="1"/>
    <col min="2544" max="2544" width="17.5703125" style="46" customWidth="1"/>
    <col min="2545" max="2545" width="20.7109375" style="46" customWidth="1"/>
    <col min="2546" max="2546" width="21.42578125" style="46" customWidth="1"/>
    <col min="2547" max="2547" width="21" style="46" customWidth="1"/>
    <col min="2548" max="2548" width="16" style="46" customWidth="1"/>
    <col min="2549" max="2549" width="14.5703125" style="46" customWidth="1"/>
    <col min="2550" max="2550" width="74.5703125" style="46" customWidth="1"/>
    <col min="2551" max="2551" width="101.42578125" style="46" customWidth="1"/>
    <col min="2552" max="2746" width="11.42578125" style="46"/>
    <col min="2747" max="2748" width="21.28515625" style="46" customWidth="1"/>
    <col min="2749" max="2749" width="37.140625" style="46" customWidth="1"/>
    <col min="2750" max="2750" width="49.28515625" style="46" customWidth="1"/>
    <col min="2751" max="2751" width="18.5703125" style="46" customWidth="1"/>
    <col min="2752" max="2752" width="62.28515625" style="46" customWidth="1"/>
    <col min="2753" max="2753" width="21.7109375" style="46" customWidth="1"/>
    <col min="2754" max="2754" width="18.42578125" style="46" customWidth="1"/>
    <col min="2755" max="2755" width="63" style="46" customWidth="1"/>
    <col min="2756" max="2756" width="22.28515625" style="46" customWidth="1"/>
    <col min="2757" max="2757" width="21" style="46" customWidth="1"/>
    <col min="2758" max="2761" width="15.85546875" style="46" customWidth="1"/>
    <col min="2762" max="2762" width="26.140625" style="46" customWidth="1"/>
    <col min="2763" max="2774" width="10.7109375" style="46" customWidth="1"/>
    <col min="2775" max="2782" width="0" style="46" hidden="1" customWidth="1"/>
    <col min="2783" max="2784" width="15.42578125" style="46" customWidth="1"/>
    <col min="2785" max="2785" width="18.7109375" style="46" customWidth="1"/>
    <col min="2786" max="2786" width="18.42578125" style="46" customWidth="1"/>
    <col min="2787" max="2788" width="15.42578125" style="46" customWidth="1"/>
    <col min="2789" max="2789" width="18.140625" style="46" customWidth="1"/>
    <col min="2790" max="2790" width="20.42578125" style="46" customWidth="1"/>
    <col min="2791" max="2791" width="18.140625" style="46" customWidth="1"/>
    <col min="2792" max="2792" width="15.42578125" style="46" customWidth="1"/>
    <col min="2793" max="2793" width="20" style="46" customWidth="1"/>
    <col min="2794" max="2794" width="18.140625" style="46" customWidth="1"/>
    <col min="2795" max="2795" width="15.42578125" style="46" customWidth="1"/>
    <col min="2796" max="2796" width="18.7109375" style="46" customWidth="1"/>
    <col min="2797" max="2797" width="15.42578125" style="46" customWidth="1"/>
    <col min="2798" max="2798" width="17.140625" style="46" customWidth="1"/>
    <col min="2799" max="2799" width="19.28515625" style="46" customWidth="1"/>
    <col min="2800" max="2800" width="17.5703125" style="46" customWidth="1"/>
    <col min="2801" max="2801" width="20.7109375" style="46" customWidth="1"/>
    <col min="2802" max="2802" width="21.42578125" style="46" customWidth="1"/>
    <col min="2803" max="2803" width="21" style="46" customWidth="1"/>
    <col min="2804" max="2804" width="16" style="46" customWidth="1"/>
    <col min="2805" max="2805" width="14.5703125" style="46" customWidth="1"/>
    <col min="2806" max="2806" width="74.5703125" style="46" customWidth="1"/>
    <col min="2807" max="2807" width="101.42578125" style="46" customWidth="1"/>
    <col min="2808" max="3002" width="11.42578125" style="46"/>
    <col min="3003" max="3004" width="21.28515625" style="46" customWidth="1"/>
    <col min="3005" max="3005" width="37.140625" style="46" customWidth="1"/>
    <col min="3006" max="3006" width="49.28515625" style="46" customWidth="1"/>
    <col min="3007" max="3007" width="18.5703125" style="46" customWidth="1"/>
    <col min="3008" max="3008" width="62.28515625" style="46" customWidth="1"/>
    <col min="3009" max="3009" width="21.7109375" style="46" customWidth="1"/>
    <col min="3010" max="3010" width="18.42578125" style="46" customWidth="1"/>
    <col min="3011" max="3011" width="63" style="46" customWidth="1"/>
    <col min="3012" max="3012" width="22.28515625" style="46" customWidth="1"/>
    <col min="3013" max="3013" width="21" style="46" customWidth="1"/>
    <col min="3014" max="3017" width="15.85546875" style="46" customWidth="1"/>
    <col min="3018" max="3018" width="26.140625" style="46" customWidth="1"/>
    <col min="3019" max="3030" width="10.7109375" style="46" customWidth="1"/>
    <col min="3031" max="3038" width="0" style="46" hidden="1" customWidth="1"/>
    <col min="3039" max="3040" width="15.42578125" style="46" customWidth="1"/>
    <col min="3041" max="3041" width="18.7109375" style="46" customWidth="1"/>
    <col min="3042" max="3042" width="18.42578125" style="46" customWidth="1"/>
    <col min="3043" max="3044" width="15.42578125" style="46" customWidth="1"/>
    <col min="3045" max="3045" width="18.140625" style="46" customWidth="1"/>
    <col min="3046" max="3046" width="20.42578125" style="46" customWidth="1"/>
    <col min="3047" max="3047" width="18.140625" style="46" customWidth="1"/>
    <col min="3048" max="3048" width="15.42578125" style="46" customWidth="1"/>
    <col min="3049" max="3049" width="20" style="46" customWidth="1"/>
    <col min="3050" max="3050" width="18.140625" style="46" customWidth="1"/>
    <col min="3051" max="3051" width="15.42578125" style="46" customWidth="1"/>
    <col min="3052" max="3052" width="18.7109375" style="46" customWidth="1"/>
    <col min="3053" max="3053" width="15.42578125" style="46" customWidth="1"/>
    <col min="3054" max="3054" width="17.140625" style="46" customWidth="1"/>
    <col min="3055" max="3055" width="19.28515625" style="46" customWidth="1"/>
    <col min="3056" max="3056" width="17.5703125" style="46" customWidth="1"/>
    <col min="3057" max="3057" width="20.7109375" style="46" customWidth="1"/>
    <col min="3058" max="3058" width="21.42578125" style="46" customWidth="1"/>
    <col min="3059" max="3059" width="21" style="46" customWidth="1"/>
    <col min="3060" max="3060" width="16" style="46" customWidth="1"/>
    <col min="3061" max="3061" width="14.5703125" style="46" customWidth="1"/>
    <col min="3062" max="3062" width="74.5703125" style="46" customWidth="1"/>
    <col min="3063" max="3063" width="101.42578125" style="46" customWidth="1"/>
    <col min="3064" max="3258" width="11.42578125" style="46"/>
    <col min="3259" max="3260" width="21.28515625" style="46" customWidth="1"/>
    <col min="3261" max="3261" width="37.140625" style="46" customWidth="1"/>
    <col min="3262" max="3262" width="49.28515625" style="46" customWidth="1"/>
    <col min="3263" max="3263" width="18.5703125" style="46" customWidth="1"/>
    <col min="3264" max="3264" width="62.28515625" style="46" customWidth="1"/>
    <col min="3265" max="3265" width="21.7109375" style="46" customWidth="1"/>
    <col min="3266" max="3266" width="18.42578125" style="46" customWidth="1"/>
    <col min="3267" max="3267" width="63" style="46" customWidth="1"/>
    <col min="3268" max="3268" width="22.28515625" style="46" customWidth="1"/>
    <col min="3269" max="3269" width="21" style="46" customWidth="1"/>
    <col min="3270" max="3273" width="15.85546875" style="46" customWidth="1"/>
    <col min="3274" max="3274" width="26.140625" style="46" customWidth="1"/>
    <col min="3275" max="3286" width="10.7109375" style="46" customWidth="1"/>
    <col min="3287" max="3294" width="0" style="46" hidden="1" customWidth="1"/>
    <col min="3295" max="3296" width="15.42578125" style="46" customWidth="1"/>
    <col min="3297" max="3297" width="18.7109375" style="46" customWidth="1"/>
    <col min="3298" max="3298" width="18.42578125" style="46" customWidth="1"/>
    <col min="3299" max="3300" width="15.42578125" style="46" customWidth="1"/>
    <col min="3301" max="3301" width="18.140625" style="46" customWidth="1"/>
    <col min="3302" max="3302" width="20.42578125" style="46" customWidth="1"/>
    <col min="3303" max="3303" width="18.140625" style="46" customWidth="1"/>
    <col min="3304" max="3304" width="15.42578125" style="46" customWidth="1"/>
    <col min="3305" max="3305" width="20" style="46" customWidth="1"/>
    <col min="3306" max="3306" width="18.140625" style="46" customWidth="1"/>
    <col min="3307" max="3307" width="15.42578125" style="46" customWidth="1"/>
    <col min="3308" max="3308" width="18.7109375" style="46" customWidth="1"/>
    <col min="3309" max="3309" width="15.42578125" style="46" customWidth="1"/>
    <col min="3310" max="3310" width="17.140625" style="46" customWidth="1"/>
    <col min="3311" max="3311" width="19.28515625" style="46" customWidth="1"/>
    <col min="3312" max="3312" width="17.5703125" style="46" customWidth="1"/>
    <col min="3313" max="3313" width="20.7109375" style="46" customWidth="1"/>
    <col min="3314" max="3314" width="21.42578125" style="46" customWidth="1"/>
    <col min="3315" max="3315" width="21" style="46" customWidth="1"/>
    <col min="3316" max="3316" width="16" style="46" customWidth="1"/>
    <col min="3317" max="3317" width="14.5703125" style="46" customWidth="1"/>
    <col min="3318" max="3318" width="74.5703125" style="46" customWidth="1"/>
    <col min="3319" max="3319" width="101.42578125" style="46" customWidth="1"/>
    <col min="3320" max="3514" width="11.42578125" style="46"/>
    <col min="3515" max="3516" width="21.28515625" style="46" customWidth="1"/>
    <col min="3517" max="3517" width="37.140625" style="46" customWidth="1"/>
    <col min="3518" max="3518" width="49.28515625" style="46" customWidth="1"/>
    <col min="3519" max="3519" width="18.5703125" style="46" customWidth="1"/>
    <col min="3520" max="3520" width="62.28515625" style="46" customWidth="1"/>
    <col min="3521" max="3521" width="21.7109375" style="46" customWidth="1"/>
    <col min="3522" max="3522" width="18.42578125" style="46" customWidth="1"/>
    <col min="3523" max="3523" width="63" style="46" customWidth="1"/>
    <col min="3524" max="3524" width="22.28515625" style="46" customWidth="1"/>
    <col min="3525" max="3525" width="21" style="46" customWidth="1"/>
    <col min="3526" max="3529" width="15.85546875" style="46" customWidth="1"/>
    <col min="3530" max="3530" width="26.140625" style="46" customWidth="1"/>
    <col min="3531" max="3542" width="10.7109375" style="46" customWidth="1"/>
    <col min="3543" max="3550" width="0" style="46" hidden="1" customWidth="1"/>
    <col min="3551" max="3552" width="15.42578125" style="46" customWidth="1"/>
    <col min="3553" max="3553" width="18.7109375" style="46" customWidth="1"/>
    <col min="3554" max="3554" width="18.42578125" style="46" customWidth="1"/>
    <col min="3555" max="3556" width="15.42578125" style="46" customWidth="1"/>
    <col min="3557" max="3557" width="18.140625" style="46" customWidth="1"/>
    <col min="3558" max="3558" width="20.42578125" style="46" customWidth="1"/>
    <col min="3559" max="3559" width="18.140625" style="46" customWidth="1"/>
    <col min="3560" max="3560" width="15.42578125" style="46" customWidth="1"/>
    <col min="3561" max="3561" width="20" style="46" customWidth="1"/>
    <col min="3562" max="3562" width="18.140625" style="46" customWidth="1"/>
    <col min="3563" max="3563" width="15.42578125" style="46" customWidth="1"/>
    <col min="3564" max="3564" width="18.7109375" style="46" customWidth="1"/>
    <col min="3565" max="3565" width="15.42578125" style="46" customWidth="1"/>
    <col min="3566" max="3566" width="17.140625" style="46" customWidth="1"/>
    <col min="3567" max="3567" width="19.28515625" style="46" customWidth="1"/>
    <col min="3568" max="3568" width="17.5703125" style="46" customWidth="1"/>
    <col min="3569" max="3569" width="20.7109375" style="46" customWidth="1"/>
    <col min="3570" max="3570" width="21.42578125" style="46" customWidth="1"/>
    <col min="3571" max="3571" width="21" style="46" customWidth="1"/>
    <col min="3572" max="3572" width="16" style="46" customWidth="1"/>
    <col min="3573" max="3573" width="14.5703125" style="46" customWidth="1"/>
    <col min="3574" max="3574" width="74.5703125" style="46" customWidth="1"/>
    <col min="3575" max="3575" width="101.42578125" style="46" customWidth="1"/>
    <col min="3576" max="3770" width="11.42578125" style="46"/>
    <col min="3771" max="3772" width="21.28515625" style="46" customWidth="1"/>
    <col min="3773" max="3773" width="37.140625" style="46" customWidth="1"/>
    <col min="3774" max="3774" width="49.28515625" style="46" customWidth="1"/>
    <col min="3775" max="3775" width="18.5703125" style="46" customWidth="1"/>
    <col min="3776" max="3776" width="62.28515625" style="46" customWidth="1"/>
    <col min="3777" max="3777" width="21.7109375" style="46" customWidth="1"/>
    <col min="3778" max="3778" width="18.42578125" style="46" customWidth="1"/>
    <col min="3779" max="3779" width="63" style="46" customWidth="1"/>
    <col min="3780" max="3780" width="22.28515625" style="46" customWidth="1"/>
    <col min="3781" max="3781" width="21" style="46" customWidth="1"/>
    <col min="3782" max="3785" width="15.85546875" style="46" customWidth="1"/>
    <col min="3786" max="3786" width="26.140625" style="46" customWidth="1"/>
    <col min="3787" max="3798" width="10.7109375" style="46" customWidth="1"/>
    <col min="3799" max="3806" width="0" style="46" hidden="1" customWidth="1"/>
    <col min="3807" max="3808" width="15.42578125" style="46" customWidth="1"/>
    <col min="3809" max="3809" width="18.7109375" style="46" customWidth="1"/>
    <col min="3810" max="3810" width="18.42578125" style="46" customWidth="1"/>
    <col min="3811" max="3812" width="15.42578125" style="46" customWidth="1"/>
    <col min="3813" max="3813" width="18.140625" style="46" customWidth="1"/>
    <col min="3814" max="3814" width="20.42578125" style="46" customWidth="1"/>
    <col min="3815" max="3815" width="18.140625" style="46" customWidth="1"/>
    <col min="3816" max="3816" width="15.42578125" style="46" customWidth="1"/>
    <col min="3817" max="3817" width="20" style="46" customWidth="1"/>
    <col min="3818" max="3818" width="18.140625" style="46" customWidth="1"/>
    <col min="3819" max="3819" width="15.42578125" style="46" customWidth="1"/>
    <col min="3820" max="3820" width="18.7109375" style="46" customWidth="1"/>
    <col min="3821" max="3821" width="15.42578125" style="46" customWidth="1"/>
    <col min="3822" max="3822" width="17.140625" style="46" customWidth="1"/>
    <col min="3823" max="3823" width="19.28515625" style="46" customWidth="1"/>
    <col min="3824" max="3824" width="17.5703125" style="46" customWidth="1"/>
    <col min="3825" max="3825" width="20.7109375" style="46" customWidth="1"/>
    <col min="3826" max="3826" width="21.42578125" style="46" customWidth="1"/>
    <col min="3827" max="3827" width="21" style="46" customWidth="1"/>
    <col min="3828" max="3828" width="16" style="46" customWidth="1"/>
    <col min="3829" max="3829" width="14.5703125" style="46" customWidth="1"/>
    <col min="3830" max="3830" width="74.5703125" style="46" customWidth="1"/>
    <col min="3831" max="3831" width="101.42578125" style="46" customWidth="1"/>
    <col min="3832" max="4026" width="11.42578125" style="46"/>
    <col min="4027" max="4028" width="21.28515625" style="46" customWidth="1"/>
    <col min="4029" max="4029" width="37.140625" style="46" customWidth="1"/>
    <col min="4030" max="4030" width="49.28515625" style="46" customWidth="1"/>
    <col min="4031" max="4031" width="18.5703125" style="46" customWidth="1"/>
    <col min="4032" max="4032" width="62.28515625" style="46" customWidth="1"/>
    <col min="4033" max="4033" width="21.7109375" style="46" customWidth="1"/>
    <col min="4034" max="4034" width="18.42578125" style="46" customWidth="1"/>
    <col min="4035" max="4035" width="63" style="46" customWidth="1"/>
    <col min="4036" max="4036" width="22.28515625" style="46" customWidth="1"/>
    <col min="4037" max="4037" width="21" style="46" customWidth="1"/>
    <col min="4038" max="4041" width="15.85546875" style="46" customWidth="1"/>
    <col min="4042" max="4042" width="26.140625" style="46" customWidth="1"/>
    <col min="4043" max="4054" width="10.7109375" style="46" customWidth="1"/>
    <col min="4055" max="4062" width="0" style="46" hidden="1" customWidth="1"/>
    <col min="4063" max="4064" width="15.42578125" style="46" customWidth="1"/>
    <col min="4065" max="4065" width="18.7109375" style="46" customWidth="1"/>
    <col min="4066" max="4066" width="18.42578125" style="46" customWidth="1"/>
    <col min="4067" max="4068" width="15.42578125" style="46" customWidth="1"/>
    <col min="4069" max="4069" width="18.140625" style="46" customWidth="1"/>
    <col min="4070" max="4070" width="20.42578125" style="46" customWidth="1"/>
    <col min="4071" max="4071" width="18.140625" style="46" customWidth="1"/>
    <col min="4072" max="4072" width="15.42578125" style="46" customWidth="1"/>
    <col min="4073" max="4073" width="20" style="46" customWidth="1"/>
    <col min="4074" max="4074" width="18.140625" style="46" customWidth="1"/>
    <col min="4075" max="4075" width="15.42578125" style="46" customWidth="1"/>
    <col min="4076" max="4076" width="18.7109375" style="46" customWidth="1"/>
    <col min="4077" max="4077" width="15.42578125" style="46" customWidth="1"/>
    <col min="4078" max="4078" width="17.140625" style="46" customWidth="1"/>
    <col min="4079" max="4079" width="19.28515625" style="46" customWidth="1"/>
    <col min="4080" max="4080" width="17.5703125" style="46" customWidth="1"/>
    <col min="4081" max="4081" width="20.7109375" style="46" customWidth="1"/>
    <col min="4082" max="4082" width="21.42578125" style="46" customWidth="1"/>
    <col min="4083" max="4083" width="21" style="46" customWidth="1"/>
    <col min="4084" max="4084" width="16" style="46" customWidth="1"/>
    <col min="4085" max="4085" width="14.5703125" style="46" customWidth="1"/>
    <col min="4086" max="4086" width="74.5703125" style="46" customWidth="1"/>
    <col min="4087" max="4087" width="101.42578125" style="46" customWidth="1"/>
    <col min="4088" max="4282" width="11.42578125" style="46"/>
    <col min="4283" max="4284" width="21.28515625" style="46" customWidth="1"/>
    <col min="4285" max="4285" width="37.140625" style="46" customWidth="1"/>
    <col min="4286" max="4286" width="49.28515625" style="46" customWidth="1"/>
    <col min="4287" max="4287" width="18.5703125" style="46" customWidth="1"/>
    <col min="4288" max="4288" width="62.28515625" style="46" customWidth="1"/>
    <col min="4289" max="4289" width="21.7109375" style="46" customWidth="1"/>
    <col min="4290" max="4290" width="18.42578125" style="46" customWidth="1"/>
    <col min="4291" max="4291" width="63" style="46" customWidth="1"/>
    <col min="4292" max="4292" width="22.28515625" style="46" customWidth="1"/>
    <col min="4293" max="4293" width="21" style="46" customWidth="1"/>
    <col min="4294" max="4297" width="15.85546875" style="46" customWidth="1"/>
    <col min="4298" max="4298" width="26.140625" style="46" customWidth="1"/>
    <col min="4299" max="4310" width="10.7109375" style="46" customWidth="1"/>
    <col min="4311" max="4318" width="0" style="46" hidden="1" customWidth="1"/>
    <col min="4319" max="4320" width="15.42578125" style="46" customWidth="1"/>
    <col min="4321" max="4321" width="18.7109375" style="46" customWidth="1"/>
    <col min="4322" max="4322" width="18.42578125" style="46" customWidth="1"/>
    <col min="4323" max="4324" width="15.42578125" style="46" customWidth="1"/>
    <col min="4325" max="4325" width="18.140625" style="46" customWidth="1"/>
    <col min="4326" max="4326" width="20.42578125" style="46" customWidth="1"/>
    <col min="4327" max="4327" width="18.140625" style="46" customWidth="1"/>
    <col min="4328" max="4328" width="15.42578125" style="46" customWidth="1"/>
    <col min="4329" max="4329" width="20" style="46" customWidth="1"/>
    <col min="4330" max="4330" width="18.140625" style="46" customWidth="1"/>
    <col min="4331" max="4331" width="15.42578125" style="46" customWidth="1"/>
    <col min="4332" max="4332" width="18.7109375" style="46" customWidth="1"/>
    <col min="4333" max="4333" width="15.42578125" style="46" customWidth="1"/>
    <col min="4334" max="4334" width="17.140625" style="46" customWidth="1"/>
    <col min="4335" max="4335" width="19.28515625" style="46" customWidth="1"/>
    <col min="4336" max="4336" width="17.5703125" style="46" customWidth="1"/>
    <col min="4337" max="4337" width="20.7109375" style="46" customWidth="1"/>
    <col min="4338" max="4338" width="21.42578125" style="46" customWidth="1"/>
    <col min="4339" max="4339" width="21" style="46" customWidth="1"/>
    <col min="4340" max="4340" width="16" style="46" customWidth="1"/>
    <col min="4341" max="4341" width="14.5703125" style="46" customWidth="1"/>
    <col min="4342" max="4342" width="74.5703125" style="46" customWidth="1"/>
    <col min="4343" max="4343" width="101.42578125" style="46" customWidth="1"/>
    <col min="4344" max="4538" width="11.42578125" style="46"/>
    <col min="4539" max="4540" width="21.28515625" style="46" customWidth="1"/>
    <col min="4541" max="4541" width="37.140625" style="46" customWidth="1"/>
    <col min="4542" max="4542" width="49.28515625" style="46" customWidth="1"/>
    <col min="4543" max="4543" width="18.5703125" style="46" customWidth="1"/>
    <col min="4544" max="4544" width="62.28515625" style="46" customWidth="1"/>
    <col min="4545" max="4545" width="21.7109375" style="46" customWidth="1"/>
    <col min="4546" max="4546" width="18.42578125" style="46" customWidth="1"/>
    <col min="4547" max="4547" width="63" style="46" customWidth="1"/>
    <col min="4548" max="4548" width="22.28515625" style="46" customWidth="1"/>
    <col min="4549" max="4549" width="21" style="46" customWidth="1"/>
    <col min="4550" max="4553" width="15.85546875" style="46" customWidth="1"/>
    <col min="4554" max="4554" width="26.140625" style="46" customWidth="1"/>
    <col min="4555" max="4566" width="10.7109375" style="46" customWidth="1"/>
    <col min="4567" max="4574" width="0" style="46" hidden="1" customWidth="1"/>
    <col min="4575" max="4576" width="15.42578125" style="46" customWidth="1"/>
    <col min="4577" max="4577" width="18.7109375" style="46" customWidth="1"/>
    <col min="4578" max="4578" width="18.42578125" style="46" customWidth="1"/>
    <col min="4579" max="4580" width="15.42578125" style="46" customWidth="1"/>
    <col min="4581" max="4581" width="18.140625" style="46" customWidth="1"/>
    <col min="4582" max="4582" width="20.42578125" style="46" customWidth="1"/>
    <col min="4583" max="4583" width="18.140625" style="46" customWidth="1"/>
    <col min="4584" max="4584" width="15.42578125" style="46" customWidth="1"/>
    <col min="4585" max="4585" width="20" style="46" customWidth="1"/>
    <col min="4586" max="4586" width="18.140625" style="46" customWidth="1"/>
    <col min="4587" max="4587" width="15.42578125" style="46" customWidth="1"/>
    <col min="4588" max="4588" width="18.7109375" style="46" customWidth="1"/>
    <col min="4589" max="4589" width="15.42578125" style="46" customWidth="1"/>
    <col min="4590" max="4590" width="17.140625" style="46" customWidth="1"/>
    <col min="4591" max="4591" width="19.28515625" style="46" customWidth="1"/>
    <col min="4592" max="4592" width="17.5703125" style="46" customWidth="1"/>
    <col min="4593" max="4593" width="20.7109375" style="46" customWidth="1"/>
    <col min="4594" max="4594" width="21.42578125" style="46" customWidth="1"/>
    <col min="4595" max="4595" width="21" style="46" customWidth="1"/>
    <col min="4596" max="4596" width="16" style="46" customWidth="1"/>
    <col min="4597" max="4597" width="14.5703125" style="46" customWidth="1"/>
    <col min="4598" max="4598" width="74.5703125" style="46" customWidth="1"/>
    <col min="4599" max="4599" width="101.42578125" style="46" customWidth="1"/>
    <col min="4600" max="4794" width="11.42578125" style="46"/>
    <col min="4795" max="4796" width="21.28515625" style="46" customWidth="1"/>
    <col min="4797" max="4797" width="37.140625" style="46" customWidth="1"/>
    <col min="4798" max="4798" width="49.28515625" style="46" customWidth="1"/>
    <col min="4799" max="4799" width="18.5703125" style="46" customWidth="1"/>
    <col min="4800" max="4800" width="62.28515625" style="46" customWidth="1"/>
    <col min="4801" max="4801" width="21.7109375" style="46" customWidth="1"/>
    <col min="4802" max="4802" width="18.42578125" style="46" customWidth="1"/>
    <col min="4803" max="4803" width="63" style="46" customWidth="1"/>
    <col min="4804" max="4804" width="22.28515625" style="46" customWidth="1"/>
    <col min="4805" max="4805" width="21" style="46" customWidth="1"/>
    <col min="4806" max="4809" width="15.85546875" style="46" customWidth="1"/>
    <col min="4810" max="4810" width="26.140625" style="46" customWidth="1"/>
    <col min="4811" max="4822" width="10.7109375" style="46" customWidth="1"/>
    <col min="4823" max="4830" width="0" style="46" hidden="1" customWidth="1"/>
    <col min="4831" max="4832" width="15.42578125" style="46" customWidth="1"/>
    <col min="4833" max="4833" width="18.7109375" style="46" customWidth="1"/>
    <col min="4834" max="4834" width="18.42578125" style="46" customWidth="1"/>
    <col min="4835" max="4836" width="15.42578125" style="46" customWidth="1"/>
    <col min="4837" max="4837" width="18.140625" style="46" customWidth="1"/>
    <col min="4838" max="4838" width="20.42578125" style="46" customWidth="1"/>
    <col min="4839" max="4839" width="18.140625" style="46" customWidth="1"/>
    <col min="4840" max="4840" width="15.42578125" style="46" customWidth="1"/>
    <col min="4841" max="4841" width="20" style="46" customWidth="1"/>
    <col min="4842" max="4842" width="18.140625" style="46" customWidth="1"/>
    <col min="4843" max="4843" width="15.42578125" style="46" customWidth="1"/>
    <col min="4844" max="4844" width="18.7109375" style="46" customWidth="1"/>
    <col min="4845" max="4845" width="15.42578125" style="46" customWidth="1"/>
    <col min="4846" max="4846" width="17.140625" style="46" customWidth="1"/>
    <col min="4847" max="4847" width="19.28515625" style="46" customWidth="1"/>
    <col min="4848" max="4848" width="17.5703125" style="46" customWidth="1"/>
    <col min="4849" max="4849" width="20.7109375" style="46" customWidth="1"/>
    <col min="4850" max="4850" width="21.42578125" style="46" customWidth="1"/>
    <col min="4851" max="4851" width="21" style="46" customWidth="1"/>
    <col min="4852" max="4852" width="16" style="46" customWidth="1"/>
    <col min="4853" max="4853" width="14.5703125" style="46" customWidth="1"/>
    <col min="4854" max="4854" width="74.5703125" style="46" customWidth="1"/>
    <col min="4855" max="4855" width="101.42578125" style="46" customWidth="1"/>
    <col min="4856" max="5050" width="11.42578125" style="46"/>
    <col min="5051" max="5052" width="21.28515625" style="46" customWidth="1"/>
    <col min="5053" max="5053" width="37.140625" style="46" customWidth="1"/>
    <col min="5054" max="5054" width="49.28515625" style="46" customWidth="1"/>
    <col min="5055" max="5055" width="18.5703125" style="46" customWidth="1"/>
    <col min="5056" max="5056" width="62.28515625" style="46" customWidth="1"/>
    <col min="5057" max="5057" width="21.7109375" style="46" customWidth="1"/>
    <col min="5058" max="5058" width="18.42578125" style="46" customWidth="1"/>
    <col min="5059" max="5059" width="63" style="46" customWidth="1"/>
    <col min="5060" max="5060" width="22.28515625" style="46" customWidth="1"/>
    <col min="5061" max="5061" width="21" style="46" customWidth="1"/>
    <col min="5062" max="5065" width="15.85546875" style="46" customWidth="1"/>
    <col min="5066" max="5066" width="26.140625" style="46" customWidth="1"/>
    <col min="5067" max="5078" width="10.7109375" style="46" customWidth="1"/>
    <col min="5079" max="5086" width="0" style="46" hidden="1" customWidth="1"/>
    <col min="5087" max="5088" width="15.42578125" style="46" customWidth="1"/>
    <col min="5089" max="5089" width="18.7109375" style="46" customWidth="1"/>
    <col min="5090" max="5090" width="18.42578125" style="46" customWidth="1"/>
    <col min="5091" max="5092" width="15.42578125" style="46" customWidth="1"/>
    <col min="5093" max="5093" width="18.140625" style="46" customWidth="1"/>
    <col min="5094" max="5094" width="20.42578125" style="46" customWidth="1"/>
    <col min="5095" max="5095" width="18.140625" style="46" customWidth="1"/>
    <col min="5096" max="5096" width="15.42578125" style="46" customWidth="1"/>
    <col min="5097" max="5097" width="20" style="46" customWidth="1"/>
    <col min="5098" max="5098" width="18.140625" style="46" customWidth="1"/>
    <col min="5099" max="5099" width="15.42578125" style="46" customWidth="1"/>
    <col min="5100" max="5100" width="18.7109375" style="46" customWidth="1"/>
    <col min="5101" max="5101" width="15.42578125" style="46" customWidth="1"/>
    <col min="5102" max="5102" width="17.140625" style="46" customWidth="1"/>
    <col min="5103" max="5103" width="19.28515625" style="46" customWidth="1"/>
    <col min="5104" max="5104" width="17.5703125" style="46" customWidth="1"/>
    <col min="5105" max="5105" width="20.7109375" style="46" customWidth="1"/>
    <col min="5106" max="5106" width="21.42578125" style="46" customWidth="1"/>
    <col min="5107" max="5107" width="21" style="46" customWidth="1"/>
    <col min="5108" max="5108" width="16" style="46" customWidth="1"/>
    <col min="5109" max="5109" width="14.5703125" style="46" customWidth="1"/>
    <col min="5110" max="5110" width="74.5703125" style="46" customWidth="1"/>
    <col min="5111" max="5111" width="101.42578125" style="46" customWidth="1"/>
    <col min="5112" max="5306" width="11.42578125" style="46"/>
    <col min="5307" max="5308" width="21.28515625" style="46" customWidth="1"/>
    <col min="5309" max="5309" width="37.140625" style="46" customWidth="1"/>
    <col min="5310" max="5310" width="49.28515625" style="46" customWidth="1"/>
    <col min="5311" max="5311" width="18.5703125" style="46" customWidth="1"/>
    <col min="5312" max="5312" width="62.28515625" style="46" customWidth="1"/>
    <col min="5313" max="5313" width="21.7109375" style="46" customWidth="1"/>
    <col min="5314" max="5314" width="18.42578125" style="46" customWidth="1"/>
    <col min="5315" max="5315" width="63" style="46" customWidth="1"/>
    <col min="5316" max="5316" width="22.28515625" style="46" customWidth="1"/>
    <col min="5317" max="5317" width="21" style="46" customWidth="1"/>
    <col min="5318" max="5321" width="15.85546875" style="46" customWidth="1"/>
    <col min="5322" max="5322" width="26.140625" style="46" customWidth="1"/>
    <col min="5323" max="5334" width="10.7109375" style="46" customWidth="1"/>
    <col min="5335" max="5342" width="0" style="46" hidden="1" customWidth="1"/>
    <col min="5343" max="5344" width="15.42578125" style="46" customWidth="1"/>
    <col min="5345" max="5345" width="18.7109375" style="46" customWidth="1"/>
    <col min="5346" max="5346" width="18.42578125" style="46" customWidth="1"/>
    <col min="5347" max="5348" width="15.42578125" style="46" customWidth="1"/>
    <col min="5349" max="5349" width="18.140625" style="46" customWidth="1"/>
    <col min="5350" max="5350" width="20.42578125" style="46" customWidth="1"/>
    <col min="5351" max="5351" width="18.140625" style="46" customWidth="1"/>
    <col min="5352" max="5352" width="15.42578125" style="46" customWidth="1"/>
    <col min="5353" max="5353" width="20" style="46" customWidth="1"/>
    <col min="5354" max="5354" width="18.140625" style="46" customWidth="1"/>
    <col min="5355" max="5355" width="15.42578125" style="46" customWidth="1"/>
    <col min="5356" max="5356" width="18.7109375" style="46" customWidth="1"/>
    <col min="5357" max="5357" width="15.42578125" style="46" customWidth="1"/>
    <col min="5358" max="5358" width="17.140625" style="46" customWidth="1"/>
    <col min="5359" max="5359" width="19.28515625" style="46" customWidth="1"/>
    <col min="5360" max="5360" width="17.5703125" style="46" customWidth="1"/>
    <col min="5361" max="5361" width="20.7109375" style="46" customWidth="1"/>
    <col min="5362" max="5362" width="21.42578125" style="46" customWidth="1"/>
    <col min="5363" max="5363" width="21" style="46" customWidth="1"/>
    <col min="5364" max="5364" width="16" style="46" customWidth="1"/>
    <col min="5365" max="5365" width="14.5703125" style="46" customWidth="1"/>
    <col min="5366" max="5366" width="74.5703125" style="46" customWidth="1"/>
    <col min="5367" max="5367" width="101.42578125" style="46" customWidth="1"/>
    <col min="5368" max="5562" width="11.42578125" style="46"/>
    <col min="5563" max="5564" width="21.28515625" style="46" customWidth="1"/>
    <col min="5565" max="5565" width="37.140625" style="46" customWidth="1"/>
    <col min="5566" max="5566" width="49.28515625" style="46" customWidth="1"/>
    <col min="5567" max="5567" width="18.5703125" style="46" customWidth="1"/>
    <col min="5568" max="5568" width="62.28515625" style="46" customWidth="1"/>
    <col min="5569" max="5569" width="21.7109375" style="46" customWidth="1"/>
    <col min="5570" max="5570" width="18.42578125" style="46" customWidth="1"/>
    <col min="5571" max="5571" width="63" style="46" customWidth="1"/>
    <col min="5572" max="5572" width="22.28515625" style="46" customWidth="1"/>
    <col min="5573" max="5573" width="21" style="46" customWidth="1"/>
    <col min="5574" max="5577" width="15.85546875" style="46" customWidth="1"/>
    <col min="5578" max="5578" width="26.140625" style="46" customWidth="1"/>
    <col min="5579" max="5590" width="10.7109375" style="46" customWidth="1"/>
    <col min="5591" max="5598" width="0" style="46" hidden="1" customWidth="1"/>
    <col min="5599" max="5600" width="15.42578125" style="46" customWidth="1"/>
    <col min="5601" max="5601" width="18.7109375" style="46" customWidth="1"/>
    <col min="5602" max="5602" width="18.42578125" style="46" customWidth="1"/>
    <col min="5603" max="5604" width="15.42578125" style="46" customWidth="1"/>
    <col min="5605" max="5605" width="18.140625" style="46" customWidth="1"/>
    <col min="5606" max="5606" width="20.42578125" style="46" customWidth="1"/>
    <col min="5607" max="5607" width="18.140625" style="46" customWidth="1"/>
    <col min="5608" max="5608" width="15.42578125" style="46" customWidth="1"/>
    <col min="5609" max="5609" width="20" style="46" customWidth="1"/>
    <col min="5610" max="5610" width="18.140625" style="46" customWidth="1"/>
    <col min="5611" max="5611" width="15.42578125" style="46" customWidth="1"/>
    <col min="5612" max="5612" width="18.7109375" style="46" customWidth="1"/>
    <col min="5613" max="5613" width="15.42578125" style="46" customWidth="1"/>
    <col min="5614" max="5614" width="17.140625" style="46" customWidth="1"/>
    <col min="5615" max="5615" width="19.28515625" style="46" customWidth="1"/>
    <col min="5616" max="5616" width="17.5703125" style="46" customWidth="1"/>
    <col min="5617" max="5617" width="20.7109375" style="46" customWidth="1"/>
    <col min="5618" max="5618" width="21.42578125" style="46" customWidth="1"/>
    <col min="5619" max="5619" width="21" style="46" customWidth="1"/>
    <col min="5620" max="5620" width="16" style="46" customWidth="1"/>
    <col min="5621" max="5621" width="14.5703125" style="46" customWidth="1"/>
    <col min="5622" max="5622" width="74.5703125" style="46" customWidth="1"/>
    <col min="5623" max="5623" width="101.42578125" style="46" customWidth="1"/>
    <col min="5624" max="5818" width="11.42578125" style="46"/>
    <col min="5819" max="5820" width="21.28515625" style="46" customWidth="1"/>
    <col min="5821" max="5821" width="37.140625" style="46" customWidth="1"/>
    <col min="5822" max="5822" width="49.28515625" style="46" customWidth="1"/>
    <col min="5823" max="5823" width="18.5703125" style="46" customWidth="1"/>
    <col min="5824" max="5824" width="62.28515625" style="46" customWidth="1"/>
    <col min="5825" max="5825" width="21.7109375" style="46" customWidth="1"/>
    <col min="5826" max="5826" width="18.42578125" style="46" customWidth="1"/>
    <col min="5827" max="5827" width="63" style="46" customWidth="1"/>
    <col min="5828" max="5828" width="22.28515625" style="46" customWidth="1"/>
    <col min="5829" max="5829" width="21" style="46" customWidth="1"/>
    <col min="5830" max="5833" width="15.85546875" style="46" customWidth="1"/>
    <col min="5834" max="5834" width="26.140625" style="46" customWidth="1"/>
    <col min="5835" max="5846" width="10.7109375" style="46" customWidth="1"/>
    <col min="5847" max="5854" width="0" style="46" hidden="1" customWidth="1"/>
    <col min="5855" max="5856" width="15.42578125" style="46" customWidth="1"/>
    <col min="5857" max="5857" width="18.7109375" style="46" customWidth="1"/>
    <col min="5858" max="5858" width="18.42578125" style="46" customWidth="1"/>
    <col min="5859" max="5860" width="15.42578125" style="46" customWidth="1"/>
    <col min="5861" max="5861" width="18.140625" style="46" customWidth="1"/>
    <col min="5862" max="5862" width="20.42578125" style="46" customWidth="1"/>
    <col min="5863" max="5863" width="18.140625" style="46" customWidth="1"/>
    <col min="5864" max="5864" width="15.42578125" style="46" customWidth="1"/>
    <col min="5865" max="5865" width="20" style="46" customWidth="1"/>
    <col min="5866" max="5866" width="18.140625" style="46" customWidth="1"/>
    <col min="5867" max="5867" width="15.42578125" style="46" customWidth="1"/>
    <col min="5868" max="5868" width="18.7109375" style="46" customWidth="1"/>
    <col min="5869" max="5869" width="15.42578125" style="46" customWidth="1"/>
    <col min="5870" max="5870" width="17.140625" style="46" customWidth="1"/>
    <col min="5871" max="5871" width="19.28515625" style="46" customWidth="1"/>
    <col min="5872" max="5872" width="17.5703125" style="46" customWidth="1"/>
    <col min="5873" max="5873" width="20.7109375" style="46" customWidth="1"/>
    <col min="5874" max="5874" width="21.42578125" style="46" customWidth="1"/>
    <col min="5875" max="5875" width="21" style="46" customWidth="1"/>
    <col min="5876" max="5876" width="16" style="46" customWidth="1"/>
    <col min="5877" max="5877" width="14.5703125" style="46" customWidth="1"/>
    <col min="5878" max="5878" width="74.5703125" style="46" customWidth="1"/>
    <col min="5879" max="5879" width="101.42578125" style="46" customWidth="1"/>
    <col min="5880" max="6074" width="11.42578125" style="46"/>
    <col min="6075" max="6076" width="21.28515625" style="46" customWidth="1"/>
    <col min="6077" max="6077" width="37.140625" style="46" customWidth="1"/>
    <col min="6078" max="6078" width="49.28515625" style="46" customWidth="1"/>
    <col min="6079" max="6079" width="18.5703125" style="46" customWidth="1"/>
    <col min="6080" max="6080" width="62.28515625" style="46" customWidth="1"/>
    <col min="6081" max="6081" width="21.7109375" style="46" customWidth="1"/>
    <col min="6082" max="6082" width="18.42578125" style="46" customWidth="1"/>
    <col min="6083" max="6083" width="63" style="46" customWidth="1"/>
    <col min="6084" max="6084" width="22.28515625" style="46" customWidth="1"/>
    <col min="6085" max="6085" width="21" style="46" customWidth="1"/>
    <col min="6086" max="6089" width="15.85546875" style="46" customWidth="1"/>
    <col min="6090" max="6090" width="26.140625" style="46" customWidth="1"/>
    <col min="6091" max="6102" width="10.7109375" style="46" customWidth="1"/>
    <col min="6103" max="6110" width="0" style="46" hidden="1" customWidth="1"/>
    <col min="6111" max="6112" width="15.42578125" style="46" customWidth="1"/>
    <col min="6113" max="6113" width="18.7109375" style="46" customWidth="1"/>
    <col min="6114" max="6114" width="18.42578125" style="46" customWidth="1"/>
    <col min="6115" max="6116" width="15.42578125" style="46" customWidth="1"/>
    <col min="6117" max="6117" width="18.140625" style="46" customWidth="1"/>
    <col min="6118" max="6118" width="20.42578125" style="46" customWidth="1"/>
    <col min="6119" max="6119" width="18.140625" style="46" customWidth="1"/>
    <col min="6120" max="6120" width="15.42578125" style="46" customWidth="1"/>
    <col min="6121" max="6121" width="20" style="46" customWidth="1"/>
    <col min="6122" max="6122" width="18.140625" style="46" customWidth="1"/>
    <col min="6123" max="6123" width="15.42578125" style="46" customWidth="1"/>
    <col min="6124" max="6124" width="18.7109375" style="46" customWidth="1"/>
    <col min="6125" max="6125" width="15.42578125" style="46" customWidth="1"/>
    <col min="6126" max="6126" width="17.140625" style="46" customWidth="1"/>
    <col min="6127" max="6127" width="19.28515625" style="46" customWidth="1"/>
    <col min="6128" max="6128" width="17.5703125" style="46" customWidth="1"/>
    <col min="6129" max="6129" width="20.7109375" style="46" customWidth="1"/>
    <col min="6130" max="6130" width="21.42578125" style="46" customWidth="1"/>
    <col min="6131" max="6131" width="21" style="46" customWidth="1"/>
    <col min="6132" max="6132" width="16" style="46" customWidth="1"/>
    <col min="6133" max="6133" width="14.5703125" style="46" customWidth="1"/>
    <col min="6134" max="6134" width="74.5703125" style="46" customWidth="1"/>
    <col min="6135" max="6135" width="101.42578125" style="46" customWidth="1"/>
    <col min="6136" max="6330" width="11.42578125" style="46"/>
    <col min="6331" max="6332" width="21.28515625" style="46" customWidth="1"/>
    <col min="6333" max="6333" width="37.140625" style="46" customWidth="1"/>
    <col min="6334" max="6334" width="49.28515625" style="46" customWidth="1"/>
    <col min="6335" max="6335" width="18.5703125" style="46" customWidth="1"/>
    <col min="6336" max="6336" width="62.28515625" style="46" customWidth="1"/>
    <col min="6337" max="6337" width="21.7109375" style="46" customWidth="1"/>
    <col min="6338" max="6338" width="18.42578125" style="46" customWidth="1"/>
    <col min="6339" max="6339" width="63" style="46" customWidth="1"/>
    <col min="6340" max="6340" width="22.28515625" style="46" customWidth="1"/>
    <col min="6341" max="6341" width="21" style="46" customWidth="1"/>
    <col min="6342" max="6345" width="15.85546875" style="46" customWidth="1"/>
    <col min="6346" max="6346" width="26.140625" style="46" customWidth="1"/>
    <col min="6347" max="6358" width="10.7109375" style="46" customWidth="1"/>
    <col min="6359" max="6366" width="0" style="46" hidden="1" customWidth="1"/>
    <col min="6367" max="6368" width="15.42578125" style="46" customWidth="1"/>
    <col min="6369" max="6369" width="18.7109375" style="46" customWidth="1"/>
    <col min="6370" max="6370" width="18.42578125" style="46" customWidth="1"/>
    <col min="6371" max="6372" width="15.42578125" style="46" customWidth="1"/>
    <col min="6373" max="6373" width="18.140625" style="46" customWidth="1"/>
    <col min="6374" max="6374" width="20.42578125" style="46" customWidth="1"/>
    <col min="6375" max="6375" width="18.140625" style="46" customWidth="1"/>
    <col min="6376" max="6376" width="15.42578125" style="46" customWidth="1"/>
    <col min="6377" max="6377" width="20" style="46" customWidth="1"/>
    <col min="6378" max="6378" width="18.140625" style="46" customWidth="1"/>
    <col min="6379" max="6379" width="15.42578125" style="46" customWidth="1"/>
    <col min="6380" max="6380" width="18.7109375" style="46" customWidth="1"/>
    <col min="6381" max="6381" width="15.42578125" style="46" customWidth="1"/>
    <col min="6382" max="6382" width="17.140625" style="46" customWidth="1"/>
    <col min="6383" max="6383" width="19.28515625" style="46" customWidth="1"/>
    <col min="6384" max="6384" width="17.5703125" style="46" customWidth="1"/>
    <col min="6385" max="6385" width="20.7109375" style="46" customWidth="1"/>
    <col min="6386" max="6386" width="21.42578125" style="46" customWidth="1"/>
    <col min="6387" max="6387" width="21" style="46" customWidth="1"/>
    <col min="6388" max="6388" width="16" style="46" customWidth="1"/>
    <col min="6389" max="6389" width="14.5703125" style="46" customWidth="1"/>
    <col min="6390" max="6390" width="74.5703125" style="46" customWidth="1"/>
    <col min="6391" max="6391" width="101.42578125" style="46" customWidth="1"/>
    <col min="6392" max="6586" width="11.42578125" style="46"/>
    <col min="6587" max="6588" width="21.28515625" style="46" customWidth="1"/>
    <col min="6589" max="6589" width="37.140625" style="46" customWidth="1"/>
    <col min="6590" max="6590" width="49.28515625" style="46" customWidth="1"/>
    <col min="6591" max="6591" width="18.5703125" style="46" customWidth="1"/>
    <col min="6592" max="6592" width="62.28515625" style="46" customWidth="1"/>
    <col min="6593" max="6593" width="21.7109375" style="46" customWidth="1"/>
    <col min="6594" max="6594" width="18.42578125" style="46" customWidth="1"/>
    <col min="6595" max="6595" width="63" style="46" customWidth="1"/>
    <col min="6596" max="6596" width="22.28515625" style="46" customWidth="1"/>
    <col min="6597" max="6597" width="21" style="46" customWidth="1"/>
    <col min="6598" max="6601" width="15.85546875" style="46" customWidth="1"/>
    <col min="6602" max="6602" width="26.140625" style="46" customWidth="1"/>
    <col min="6603" max="6614" width="10.7109375" style="46" customWidth="1"/>
    <col min="6615" max="6622" width="0" style="46" hidden="1" customWidth="1"/>
    <col min="6623" max="6624" width="15.42578125" style="46" customWidth="1"/>
    <col min="6625" max="6625" width="18.7109375" style="46" customWidth="1"/>
    <col min="6626" max="6626" width="18.42578125" style="46" customWidth="1"/>
    <col min="6627" max="6628" width="15.42578125" style="46" customWidth="1"/>
    <col min="6629" max="6629" width="18.140625" style="46" customWidth="1"/>
    <col min="6630" max="6630" width="20.42578125" style="46" customWidth="1"/>
    <col min="6631" max="6631" width="18.140625" style="46" customWidth="1"/>
    <col min="6632" max="6632" width="15.42578125" style="46" customWidth="1"/>
    <col min="6633" max="6633" width="20" style="46" customWidth="1"/>
    <col min="6634" max="6634" width="18.140625" style="46" customWidth="1"/>
    <col min="6635" max="6635" width="15.42578125" style="46" customWidth="1"/>
    <col min="6636" max="6636" width="18.7109375" style="46" customWidth="1"/>
    <col min="6637" max="6637" width="15.42578125" style="46" customWidth="1"/>
    <col min="6638" max="6638" width="17.140625" style="46" customWidth="1"/>
    <col min="6639" max="6639" width="19.28515625" style="46" customWidth="1"/>
    <col min="6640" max="6640" width="17.5703125" style="46" customWidth="1"/>
    <col min="6641" max="6641" width="20.7109375" style="46" customWidth="1"/>
    <col min="6642" max="6642" width="21.42578125" style="46" customWidth="1"/>
    <col min="6643" max="6643" width="21" style="46" customWidth="1"/>
    <col min="6644" max="6644" width="16" style="46" customWidth="1"/>
    <col min="6645" max="6645" width="14.5703125" style="46" customWidth="1"/>
    <col min="6646" max="6646" width="74.5703125" style="46" customWidth="1"/>
    <col min="6647" max="6647" width="101.42578125" style="46" customWidth="1"/>
    <col min="6648" max="6842" width="11.42578125" style="46"/>
    <col min="6843" max="6844" width="21.28515625" style="46" customWidth="1"/>
    <col min="6845" max="6845" width="37.140625" style="46" customWidth="1"/>
    <col min="6846" max="6846" width="49.28515625" style="46" customWidth="1"/>
    <col min="6847" max="6847" width="18.5703125" style="46" customWidth="1"/>
    <col min="6848" max="6848" width="62.28515625" style="46" customWidth="1"/>
    <col min="6849" max="6849" width="21.7109375" style="46" customWidth="1"/>
    <col min="6850" max="6850" width="18.42578125" style="46" customWidth="1"/>
    <col min="6851" max="6851" width="63" style="46" customWidth="1"/>
    <col min="6852" max="6852" width="22.28515625" style="46" customWidth="1"/>
    <col min="6853" max="6853" width="21" style="46" customWidth="1"/>
    <col min="6854" max="6857" width="15.85546875" style="46" customWidth="1"/>
    <col min="6858" max="6858" width="26.140625" style="46" customWidth="1"/>
    <col min="6859" max="6870" width="10.7109375" style="46" customWidth="1"/>
    <col min="6871" max="6878" width="0" style="46" hidden="1" customWidth="1"/>
    <col min="6879" max="6880" width="15.42578125" style="46" customWidth="1"/>
    <col min="6881" max="6881" width="18.7109375" style="46" customWidth="1"/>
    <col min="6882" max="6882" width="18.42578125" style="46" customWidth="1"/>
    <col min="6883" max="6884" width="15.42578125" style="46" customWidth="1"/>
    <col min="6885" max="6885" width="18.140625" style="46" customWidth="1"/>
    <col min="6886" max="6886" width="20.42578125" style="46" customWidth="1"/>
    <col min="6887" max="6887" width="18.140625" style="46" customWidth="1"/>
    <col min="6888" max="6888" width="15.42578125" style="46" customWidth="1"/>
    <col min="6889" max="6889" width="20" style="46" customWidth="1"/>
    <col min="6890" max="6890" width="18.140625" style="46" customWidth="1"/>
    <col min="6891" max="6891" width="15.42578125" style="46" customWidth="1"/>
    <col min="6892" max="6892" width="18.7109375" style="46" customWidth="1"/>
    <col min="6893" max="6893" width="15.42578125" style="46" customWidth="1"/>
    <col min="6894" max="6894" width="17.140625" style="46" customWidth="1"/>
    <col min="6895" max="6895" width="19.28515625" style="46" customWidth="1"/>
    <col min="6896" max="6896" width="17.5703125" style="46" customWidth="1"/>
    <col min="6897" max="6897" width="20.7109375" style="46" customWidth="1"/>
    <col min="6898" max="6898" width="21.42578125" style="46" customWidth="1"/>
    <col min="6899" max="6899" width="21" style="46" customWidth="1"/>
    <col min="6900" max="6900" width="16" style="46" customWidth="1"/>
    <col min="6901" max="6901" width="14.5703125" style="46" customWidth="1"/>
    <col min="6902" max="6902" width="74.5703125" style="46" customWidth="1"/>
    <col min="6903" max="6903" width="101.42578125" style="46" customWidth="1"/>
    <col min="6904" max="7098" width="11.42578125" style="46"/>
    <col min="7099" max="7100" width="21.28515625" style="46" customWidth="1"/>
    <col min="7101" max="7101" width="37.140625" style="46" customWidth="1"/>
    <col min="7102" max="7102" width="49.28515625" style="46" customWidth="1"/>
    <col min="7103" max="7103" width="18.5703125" style="46" customWidth="1"/>
    <col min="7104" max="7104" width="62.28515625" style="46" customWidth="1"/>
    <col min="7105" max="7105" width="21.7109375" style="46" customWidth="1"/>
    <col min="7106" max="7106" width="18.42578125" style="46" customWidth="1"/>
    <col min="7107" max="7107" width="63" style="46" customWidth="1"/>
    <col min="7108" max="7108" width="22.28515625" style="46" customWidth="1"/>
    <col min="7109" max="7109" width="21" style="46" customWidth="1"/>
    <col min="7110" max="7113" width="15.85546875" style="46" customWidth="1"/>
    <col min="7114" max="7114" width="26.140625" style="46" customWidth="1"/>
    <col min="7115" max="7126" width="10.7109375" style="46" customWidth="1"/>
    <col min="7127" max="7134" width="0" style="46" hidden="1" customWidth="1"/>
    <col min="7135" max="7136" width="15.42578125" style="46" customWidth="1"/>
    <col min="7137" max="7137" width="18.7109375" style="46" customWidth="1"/>
    <col min="7138" max="7138" width="18.42578125" style="46" customWidth="1"/>
    <col min="7139" max="7140" width="15.42578125" style="46" customWidth="1"/>
    <col min="7141" max="7141" width="18.140625" style="46" customWidth="1"/>
    <col min="7142" max="7142" width="20.42578125" style="46" customWidth="1"/>
    <col min="7143" max="7143" width="18.140625" style="46" customWidth="1"/>
    <col min="7144" max="7144" width="15.42578125" style="46" customWidth="1"/>
    <col min="7145" max="7145" width="20" style="46" customWidth="1"/>
    <col min="7146" max="7146" width="18.140625" style="46" customWidth="1"/>
    <col min="7147" max="7147" width="15.42578125" style="46" customWidth="1"/>
    <col min="7148" max="7148" width="18.7109375" style="46" customWidth="1"/>
    <col min="7149" max="7149" width="15.42578125" style="46" customWidth="1"/>
    <col min="7150" max="7150" width="17.140625" style="46" customWidth="1"/>
    <col min="7151" max="7151" width="19.28515625" style="46" customWidth="1"/>
    <col min="7152" max="7152" width="17.5703125" style="46" customWidth="1"/>
    <col min="7153" max="7153" width="20.7109375" style="46" customWidth="1"/>
    <col min="7154" max="7154" width="21.42578125" style="46" customWidth="1"/>
    <col min="7155" max="7155" width="21" style="46" customWidth="1"/>
    <col min="7156" max="7156" width="16" style="46" customWidth="1"/>
    <col min="7157" max="7157" width="14.5703125" style="46" customWidth="1"/>
    <col min="7158" max="7158" width="74.5703125" style="46" customWidth="1"/>
    <col min="7159" max="7159" width="101.42578125" style="46" customWidth="1"/>
    <col min="7160" max="7354" width="11.42578125" style="46"/>
    <col min="7355" max="7356" width="21.28515625" style="46" customWidth="1"/>
    <col min="7357" max="7357" width="37.140625" style="46" customWidth="1"/>
    <col min="7358" max="7358" width="49.28515625" style="46" customWidth="1"/>
    <col min="7359" max="7359" width="18.5703125" style="46" customWidth="1"/>
    <col min="7360" max="7360" width="62.28515625" style="46" customWidth="1"/>
    <col min="7361" max="7361" width="21.7109375" style="46" customWidth="1"/>
    <col min="7362" max="7362" width="18.42578125" style="46" customWidth="1"/>
    <col min="7363" max="7363" width="63" style="46" customWidth="1"/>
    <col min="7364" max="7364" width="22.28515625" style="46" customWidth="1"/>
    <col min="7365" max="7365" width="21" style="46" customWidth="1"/>
    <col min="7366" max="7369" width="15.85546875" style="46" customWidth="1"/>
    <col min="7370" max="7370" width="26.140625" style="46" customWidth="1"/>
    <col min="7371" max="7382" width="10.7109375" style="46" customWidth="1"/>
    <col min="7383" max="7390" width="0" style="46" hidden="1" customWidth="1"/>
    <col min="7391" max="7392" width="15.42578125" style="46" customWidth="1"/>
    <col min="7393" max="7393" width="18.7109375" style="46" customWidth="1"/>
    <col min="7394" max="7394" width="18.42578125" style="46" customWidth="1"/>
    <col min="7395" max="7396" width="15.42578125" style="46" customWidth="1"/>
    <col min="7397" max="7397" width="18.140625" style="46" customWidth="1"/>
    <col min="7398" max="7398" width="20.42578125" style="46" customWidth="1"/>
    <col min="7399" max="7399" width="18.140625" style="46" customWidth="1"/>
    <col min="7400" max="7400" width="15.42578125" style="46" customWidth="1"/>
    <col min="7401" max="7401" width="20" style="46" customWidth="1"/>
    <col min="7402" max="7402" width="18.140625" style="46" customWidth="1"/>
    <col min="7403" max="7403" width="15.42578125" style="46" customWidth="1"/>
    <col min="7404" max="7404" width="18.7109375" style="46" customWidth="1"/>
    <col min="7405" max="7405" width="15.42578125" style="46" customWidth="1"/>
    <col min="7406" max="7406" width="17.140625" style="46" customWidth="1"/>
    <col min="7407" max="7407" width="19.28515625" style="46" customWidth="1"/>
    <col min="7408" max="7408" width="17.5703125" style="46" customWidth="1"/>
    <col min="7409" max="7409" width="20.7109375" style="46" customWidth="1"/>
    <col min="7410" max="7410" width="21.42578125" style="46" customWidth="1"/>
    <col min="7411" max="7411" width="21" style="46" customWidth="1"/>
    <col min="7412" max="7412" width="16" style="46" customWidth="1"/>
    <col min="7413" max="7413" width="14.5703125" style="46" customWidth="1"/>
    <col min="7414" max="7414" width="74.5703125" style="46" customWidth="1"/>
    <col min="7415" max="7415" width="101.42578125" style="46" customWidth="1"/>
    <col min="7416" max="7610" width="11.42578125" style="46"/>
    <col min="7611" max="7612" width="21.28515625" style="46" customWidth="1"/>
    <col min="7613" max="7613" width="37.140625" style="46" customWidth="1"/>
    <col min="7614" max="7614" width="49.28515625" style="46" customWidth="1"/>
    <col min="7615" max="7615" width="18.5703125" style="46" customWidth="1"/>
    <col min="7616" max="7616" width="62.28515625" style="46" customWidth="1"/>
    <col min="7617" max="7617" width="21.7109375" style="46" customWidth="1"/>
    <col min="7618" max="7618" width="18.42578125" style="46" customWidth="1"/>
    <col min="7619" max="7619" width="63" style="46" customWidth="1"/>
    <col min="7620" max="7620" width="22.28515625" style="46" customWidth="1"/>
    <col min="7621" max="7621" width="21" style="46" customWidth="1"/>
    <col min="7622" max="7625" width="15.85546875" style="46" customWidth="1"/>
    <col min="7626" max="7626" width="26.140625" style="46" customWidth="1"/>
    <col min="7627" max="7638" width="10.7109375" style="46" customWidth="1"/>
    <col min="7639" max="7646" width="0" style="46" hidden="1" customWidth="1"/>
    <col min="7647" max="7648" width="15.42578125" style="46" customWidth="1"/>
    <col min="7649" max="7649" width="18.7109375" style="46" customWidth="1"/>
    <col min="7650" max="7650" width="18.42578125" style="46" customWidth="1"/>
    <col min="7651" max="7652" width="15.42578125" style="46" customWidth="1"/>
    <col min="7653" max="7653" width="18.140625" style="46" customWidth="1"/>
    <col min="7654" max="7654" width="20.42578125" style="46" customWidth="1"/>
    <col min="7655" max="7655" width="18.140625" style="46" customWidth="1"/>
    <col min="7656" max="7656" width="15.42578125" style="46" customWidth="1"/>
    <col min="7657" max="7657" width="20" style="46" customWidth="1"/>
    <col min="7658" max="7658" width="18.140625" style="46" customWidth="1"/>
    <col min="7659" max="7659" width="15.42578125" style="46" customWidth="1"/>
    <col min="7660" max="7660" width="18.7109375" style="46" customWidth="1"/>
    <col min="7661" max="7661" width="15.42578125" style="46" customWidth="1"/>
    <col min="7662" max="7662" width="17.140625" style="46" customWidth="1"/>
    <col min="7663" max="7663" width="19.28515625" style="46" customWidth="1"/>
    <col min="7664" max="7664" width="17.5703125" style="46" customWidth="1"/>
    <col min="7665" max="7665" width="20.7109375" style="46" customWidth="1"/>
    <col min="7666" max="7666" width="21.42578125" style="46" customWidth="1"/>
    <col min="7667" max="7667" width="21" style="46" customWidth="1"/>
    <col min="7668" max="7668" width="16" style="46" customWidth="1"/>
    <col min="7669" max="7669" width="14.5703125" style="46" customWidth="1"/>
    <col min="7670" max="7670" width="74.5703125" style="46" customWidth="1"/>
    <col min="7671" max="7671" width="101.42578125" style="46" customWidth="1"/>
    <col min="7672" max="7866" width="11.42578125" style="46"/>
    <col min="7867" max="7868" width="21.28515625" style="46" customWidth="1"/>
    <col min="7869" max="7869" width="37.140625" style="46" customWidth="1"/>
    <col min="7870" max="7870" width="49.28515625" style="46" customWidth="1"/>
    <col min="7871" max="7871" width="18.5703125" style="46" customWidth="1"/>
    <col min="7872" max="7872" width="62.28515625" style="46" customWidth="1"/>
    <col min="7873" max="7873" width="21.7109375" style="46" customWidth="1"/>
    <col min="7874" max="7874" width="18.42578125" style="46" customWidth="1"/>
    <col min="7875" max="7875" width="63" style="46" customWidth="1"/>
    <col min="7876" max="7876" width="22.28515625" style="46" customWidth="1"/>
    <col min="7877" max="7877" width="21" style="46" customWidth="1"/>
    <col min="7878" max="7881" width="15.85546875" style="46" customWidth="1"/>
    <col min="7882" max="7882" width="26.140625" style="46" customWidth="1"/>
    <col min="7883" max="7894" width="10.7109375" style="46" customWidth="1"/>
    <col min="7895" max="7902" width="0" style="46" hidden="1" customWidth="1"/>
    <col min="7903" max="7904" width="15.42578125" style="46" customWidth="1"/>
    <col min="7905" max="7905" width="18.7109375" style="46" customWidth="1"/>
    <col min="7906" max="7906" width="18.42578125" style="46" customWidth="1"/>
    <col min="7907" max="7908" width="15.42578125" style="46" customWidth="1"/>
    <col min="7909" max="7909" width="18.140625" style="46" customWidth="1"/>
    <col min="7910" max="7910" width="20.42578125" style="46" customWidth="1"/>
    <col min="7911" max="7911" width="18.140625" style="46" customWidth="1"/>
    <col min="7912" max="7912" width="15.42578125" style="46" customWidth="1"/>
    <col min="7913" max="7913" width="20" style="46" customWidth="1"/>
    <col min="7914" max="7914" width="18.140625" style="46" customWidth="1"/>
    <col min="7915" max="7915" width="15.42578125" style="46" customWidth="1"/>
    <col min="7916" max="7916" width="18.7109375" style="46" customWidth="1"/>
    <col min="7917" max="7917" width="15.42578125" style="46" customWidth="1"/>
    <col min="7918" max="7918" width="17.140625" style="46" customWidth="1"/>
    <col min="7919" max="7919" width="19.28515625" style="46" customWidth="1"/>
    <col min="7920" max="7920" width="17.5703125" style="46" customWidth="1"/>
    <col min="7921" max="7921" width="20.7109375" style="46" customWidth="1"/>
    <col min="7922" max="7922" width="21.42578125" style="46" customWidth="1"/>
    <col min="7923" max="7923" width="21" style="46" customWidth="1"/>
    <col min="7924" max="7924" width="16" style="46" customWidth="1"/>
    <col min="7925" max="7925" width="14.5703125" style="46" customWidth="1"/>
    <col min="7926" max="7926" width="74.5703125" style="46" customWidth="1"/>
    <col min="7927" max="7927" width="101.42578125" style="46" customWidth="1"/>
    <col min="7928" max="8122" width="11.42578125" style="46"/>
    <col min="8123" max="8124" width="21.28515625" style="46" customWidth="1"/>
    <col min="8125" max="8125" width="37.140625" style="46" customWidth="1"/>
    <col min="8126" max="8126" width="49.28515625" style="46" customWidth="1"/>
    <col min="8127" max="8127" width="18.5703125" style="46" customWidth="1"/>
    <col min="8128" max="8128" width="62.28515625" style="46" customWidth="1"/>
    <col min="8129" max="8129" width="21.7109375" style="46" customWidth="1"/>
    <col min="8130" max="8130" width="18.42578125" style="46" customWidth="1"/>
    <col min="8131" max="8131" width="63" style="46" customWidth="1"/>
    <col min="8132" max="8132" width="22.28515625" style="46" customWidth="1"/>
    <col min="8133" max="8133" width="21" style="46" customWidth="1"/>
    <col min="8134" max="8137" width="15.85546875" style="46" customWidth="1"/>
    <col min="8138" max="8138" width="26.140625" style="46" customWidth="1"/>
    <col min="8139" max="8150" width="10.7109375" style="46" customWidth="1"/>
    <col min="8151" max="8158" width="0" style="46" hidden="1" customWidth="1"/>
    <col min="8159" max="8160" width="15.42578125" style="46" customWidth="1"/>
    <col min="8161" max="8161" width="18.7109375" style="46" customWidth="1"/>
    <col min="8162" max="8162" width="18.42578125" style="46" customWidth="1"/>
    <col min="8163" max="8164" width="15.42578125" style="46" customWidth="1"/>
    <col min="8165" max="8165" width="18.140625" style="46" customWidth="1"/>
    <col min="8166" max="8166" width="20.42578125" style="46" customWidth="1"/>
    <col min="8167" max="8167" width="18.140625" style="46" customWidth="1"/>
    <col min="8168" max="8168" width="15.42578125" style="46" customWidth="1"/>
    <col min="8169" max="8169" width="20" style="46" customWidth="1"/>
    <col min="8170" max="8170" width="18.140625" style="46" customWidth="1"/>
    <col min="8171" max="8171" width="15.42578125" style="46" customWidth="1"/>
    <col min="8172" max="8172" width="18.7109375" style="46" customWidth="1"/>
    <col min="8173" max="8173" width="15.42578125" style="46" customWidth="1"/>
    <col min="8174" max="8174" width="17.140625" style="46" customWidth="1"/>
    <col min="8175" max="8175" width="19.28515625" style="46" customWidth="1"/>
    <col min="8176" max="8176" width="17.5703125" style="46" customWidth="1"/>
    <col min="8177" max="8177" width="20.7109375" style="46" customWidth="1"/>
    <col min="8178" max="8178" width="21.42578125" style="46" customWidth="1"/>
    <col min="8179" max="8179" width="21" style="46" customWidth="1"/>
    <col min="8180" max="8180" width="16" style="46" customWidth="1"/>
    <col min="8181" max="8181" width="14.5703125" style="46" customWidth="1"/>
    <col min="8182" max="8182" width="74.5703125" style="46" customWidth="1"/>
    <col min="8183" max="8183" width="101.42578125" style="46" customWidth="1"/>
    <col min="8184" max="8378" width="11.42578125" style="46"/>
    <col min="8379" max="8380" width="21.28515625" style="46" customWidth="1"/>
    <col min="8381" max="8381" width="37.140625" style="46" customWidth="1"/>
    <col min="8382" max="8382" width="49.28515625" style="46" customWidth="1"/>
    <col min="8383" max="8383" width="18.5703125" style="46" customWidth="1"/>
    <col min="8384" max="8384" width="62.28515625" style="46" customWidth="1"/>
    <col min="8385" max="8385" width="21.7109375" style="46" customWidth="1"/>
    <col min="8386" max="8386" width="18.42578125" style="46" customWidth="1"/>
    <col min="8387" max="8387" width="63" style="46" customWidth="1"/>
    <col min="8388" max="8388" width="22.28515625" style="46" customWidth="1"/>
    <col min="8389" max="8389" width="21" style="46" customWidth="1"/>
    <col min="8390" max="8393" width="15.85546875" style="46" customWidth="1"/>
    <col min="8394" max="8394" width="26.140625" style="46" customWidth="1"/>
    <col min="8395" max="8406" width="10.7109375" style="46" customWidth="1"/>
    <col min="8407" max="8414" width="0" style="46" hidden="1" customWidth="1"/>
    <col min="8415" max="8416" width="15.42578125" style="46" customWidth="1"/>
    <col min="8417" max="8417" width="18.7109375" style="46" customWidth="1"/>
    <col min="8418" max="8418" width="18.42578125" style="46" customWidth="1"/>
    <col min="8419" max="8420" width="15.42578125" style="46" customWidth="1"/>
    <col min="8421" max="8421" width="18.140625" style="46" customWidth="1"/>
    <col min="8422" max="8422" width="20.42578125" style="46" customWidth="1"/>
    <col min="8423" max="8423" width="18.140625" style="46" customWidth="1"/>
    <col min="8424" max="8424" width="15.42578125" style="46" customWidth="1"/>
    <col min="8425" max="8425" width="20" style="46" customWidth="1"/>
    <col min="8426" max="8426" width="18.140625" style="46" customWidth="1"/>
    <col min="8427" max="8427" width="15.42578125" style="46" customWidth="1"/>
    <col min="8428" max="8428" width="18.7109375" style="46" customWidth="1"/>
    <col min="8429" max="8429" width="15.42578125" style="46" customWidth="1"/>
    <col min="8430" max="8430" width="17.140625" style="46" customWidth="1"/>
    <col min="8431" max="8431" width="19.28515625" style="46" customWidth="1"/>
    <col min="8432" max="8432" width="17.5703125" style="46" customWidth="1"/>
    <col min="8433" max="8433" width="20.7109375" style="46" customWidth="1"/>
    <col min="8434" max="8434" width="21.42578125" style="46" customWidth="1"/>
    <col min="8435" max="8435" width="21" style="46" customWidth="1"/>
    <col min="8436" max="8436" width="16" style="46" customWidth="1"/>
    <col min="8437" max="8437" width="14.5703125" style="46" customWidth="1"/>
    <col min="8438" max="8438" width="74.5703125" style="46" customWidth="1"/>
    <col min="8439" max="8439" width="101.42578125" style="46" customWidth="1"/>
    <col min="8440" max="8634" width="11.42578125" style="46"/>
    <col min="8635" max="8636" width="21.28515625" style="46" customWidth="1"/>
    <col min="8637" max="8637" width="37.140625" style="46" customWidth="1"/>
    <col min="8638" max="8638" width="49.28515625" style="46" customWidth="1"/>
    <col min="8639" max="8639" width="18.5703125" style="46" customWidth="1"/>
    <col min="8640" max="8640" width="62.28515625" style="46" customWidth="1"/>
    <col min="8641" max="8641" width="21.7109375" style="46" customWidth="1"/>
    <col min="8642" max="8642" width="18.42578125" style="46" customWidth="1"/>
    <col min="8643" max="8643" width="63" style="46" customWidth="1"/>
    <col min="8644" max="8644" width="22.28515625" style="46" customWidth="1"/>
    <col min="8645" max="8645" width="21" style="46" customWidth="1"/>
    <col min="8646" max="8649" width="15.85546875" style="46" customWidth="1"/>
    <col min="8650" max="8650" width="26.140625" style="46" customWidth="1"/>
    <col min="8651" max="8662" width="10.7109375" style="46" customWidth="1"/>
    <col min="8663" max="8670" width="0" style="46" hidden="1" customWidth="1"/>
    <col min="8671" max="8672" width="15.42578125" style="46" customWidth="1"/>
    <col min="8673" max="8673" width="18.7109375" style="46" customWidth="1"/>
    <col min="8674" max="8674" width="18.42578125" style="46" customWidth="1"/>
    <col min="8675" max="8676" width="15.42578125" style="46" customWidth="1"/>
    <col min="8677" max="8677" width="18.140625" style="46" customWidth="1"/>
    <col min="8678" max="8678" width="20.42578125" style="46" customWidth="1"/>
    <col min="8679" max="8679" width="18.140625" style="46" customWidth="1"/>
    <col min="8680" max="8680" width="15.42578125" style="46" customWidth="1"/>
    <col min="8681" max="8681" width="20" style="46" customWidth="1"/>
    <col min="8682" max="8682" width="18.140625" style="46" customWidth="1"/>
    <col min="8683" max="8683" width="15.42578125" style="46" customWidth="1"/>
    <col min="8684" max="8684" width="18.7109375" style="46" customWidth="1"/>
    <col min="8685" max="8685" width="15.42578125" style="46" customWidth="1"/>
    <col min="8686" max="8686" width="17.140625" style="46" customWidth="1"/>
    <col min="8687" max="8687" width="19.28515625" style="46" customWidth="1"/>
    <col min="8688" max="8688" width="17.5703125" style="46" customWidth="1"/>
    <col min="8689" max="8689" width="20.7109375" style="46" customWidth="1"/>
    <col min="8690" max="8690" width="21.42578125" style="46" customWidth="1"/>
    <col min="8691" max="8691" width="21" style="46" customWidth="1"/>
    <col min="8692" max="8692" width="16" style="46" customWidth="1"/>
    <col min="8693" max="8693" width="14.5703125" style="46" customWidth="1"/>
    <col min="8694" max="8694" width="74.5703125" style="46" customWidth="1"/>
    <col min="8695" max="8695" width="101.42578125" style="46" customWidth="1"/>
    <col min="8696" max="8890" width="11.42578125" style="46"/>
    <col min="8891" max="8892" width="21.28515625" style="46" customWidth="1"/>
    <col min="8893" max="8893" width="37.140625" style="46" customWidth="1"/>
    <col min="8894" max="8894" width="49.28515625" style="46" customWidth="1"/>
    <col min="8895" max="8895" width="18.5703125" style="46" customWidth="1"/>
    <col min="8896" max="8896" width="62.28515625" style="46" customWidth="1"/>
    <col min="8897" max="8897" width="21.7109375" style="46" customWidth="1"/>
    <col min="8898" max="8898" width="18.42578125" style="46" customWidth="1"/>
    <col min="8899" max="8899" width="63" style="46" customWidth="1"/>
    <col min="8900" max="8900" width="22.28515625" style="46" customWidth="1"/>
    <col min="8901" max="8901" width="21" style="46" customWidth="1"/>
    <col min="8902" max="8905" width="15.85546875" style="46" customWidth="1"/>
    <col min="8906" max="8906" width="26.140625" style="46" customWidth="1"/>
    <col min="8907" max="8918" width="10.7109375" style="46" customWidth="1"/>
    <col min="8919" max="8926" width="0" style="46" hidden="1" customWidth="1"/>
    <col min="8927" max="8928" width="15.42578125" style="46" customWidth="1"/>
    <col min="8929" max="8929" width="18.7109375" style="46" customWidth="1"/>
    <col min="8930" max="8930" width="18.42578125" style="46" customWidth="1"/>
    <col min="8931" max="8932" width="15.42578125" style="46" customWidth="1"/>
    <col min="8933" max="8933" width="18.140625" style="46" customWidth="1"/>
    <col min="8934" max="8934" width="20.42578125" style="46" customWidth="1"/>
    <col min="8935" max="8935" width="18.140625" style="46" customWidth="1"/>
    <col min="8936" max="8936" width="15.42578125" style="46" customWidth="1"/>
    <col min="8937" max="8937" width="20" style="46" customWidth="1"/>
    <col min="8938" max="8938" width="18.140625" style="46" customWidth="1"/>
    <col min="8939" max="8939" width="15.42578125" style="46" customWidth="1"/>
    <col min="8940" max="8940" width="18.7109375" style="46" customWidth="1"/>
    <col min="8941" max="8941" width="15.42578125" style="46" customWidth="1"/>
    <col min="8942" max="8942" width="17.140625" style="46" customWidth="1"/>
    <col min="8943" max="8943" width="19.28515625" style="46" customWidth="1"/>
    <col min="8944" max="8944" width="17.5703125" style="46" customWidth="1"/>
    <col min="8945" max="8945" width="20.7109375" style="46" customWidth="1"/>
    <col min="8946" max="8946" width="21.42578125" style="46" customWidth="1"/>
    <col min="8947" max="8947" width="21" style="46" customWidth="1"/>
    <col min="8948" max="8948" width="16" style="46" customWidth="1"/>
    <col min="8949" max="8949" width="14.5703125" style="46" customWidth="1"/>
    <col min="8950" max="8950" width="74.5703125" style="46" customWidth="1"/>
    <col min="8951" max="8951" width="101.42578125" style="46" customWidth="1"/>
    <col min="8952" max="9146" width="11.42578125" style="46"/>
    <col min="9147" max="9148" width="21.28515625" style="46" customWidth="1"/>
    <col min="9149" max="9149" width="37.140625" style="46" customWidth="1"/>
    <col min="9150" max="9150" width="49.28515625" style="46" customWidth="1"/>
    <col min="9151" max="9151" width="18.5703125" style="46" customWidth="1"/>
    <col min="9152" max="9152" width="62.28515625" style="46" customWidth="1"/>
    <col min="9153" max="9153" width="21.7109375" style="46" customWidth="1"/>
    <col min="9154" max="9154" width="18.42578125" style="46" customWidth="1"/>
    <col min="9155" max="9155" width="63" style="46" customWidth="1"/>
    <col min="9156" max="9156" width="22.28515625" style="46" customWidth="1"/>
    <col min="9157" max="9157" width="21" style="46" customWidth="1"/>
    <col min="9158" max="9161" width="15.85546875" style="46" customWidth="1"/>
    <col min="9162" max="9162" width="26.140625" style="46" customWidth="1"/>
    <col min="9163" max="9174" width="10.7109375" style="46" customWidth="1"/>
    <col min="9175" max="9182" width="0" style="46" hidden="1" customWidth="1"/>
    <col min="9183" max="9184" width="15.42578125" style="46" customWidth="1"/>
    <col min="9185" max="9185" width="18.7109375" style="46" customWidth="1"/>
    <col min="9186" max="9186" width="18.42578125" style="46" customWidth="1"/>
    <col min="9187" max="9188" width="15.42578125" style="46" customWidth="1"/>
    <col min="9189" max="9189" width="18.140625" style="46" customWidth="1"/>
    <col min="9190" max="9190" width="20.42578125" style="46" customWidth="1"/>
    <col min="9191" max="9191" width="18.140625" style="46" customWidth="1"/>
    <col min="9192" max="9192" width="15.42578125" style="46" customWidth="1"/>
    <col min="9193" max="9193" width="20" style="46" customWidth="1"/>
    <col min="9194" max="9194" width="18.140625" style="46" customWidth="1"/>
    <col min="9195" max="9195" width="15.42578125" style="46" customWidth="1"/>
    <col min="9196" max="9196" width="18.7109375" style="46" customWidth="1"/>
    <col min="9197" max="9197" width="15.42578125" style="46" customWidth="1"/>
    <col min="9198" max="9198" width="17.140625" style="46" customWidth="1"/>
    <col min="9199" max="9199" width="19.28515625" style="46" customWidth="1"/>
    <col min="9200" max="9200" width="17.5703125" style="46" customWidth="1"/>
    <col min="9201" max="9201" width="20.7109375" style="46" customWidth="1"/>
    <col min="9202" max="9202" width="21.42578125" style="46" customWidth="1"/>
    <col min="9203" max="9203" width="21" style="46" customWidth="1"/>
    <col min="9204" max="9204" width="16" style="46" customWidth="1"/>
    <col min="9205" max="9205" width="14.5703125" style="46" customWidth="1"/>
    <col min="9206" max="9206" width="74.5703125" style="46" customWidth="1"/>
    <col min="9207" max="9207" width="101.42578125" style="46" customWidth="1"/>
    <col min="9208" max="9402" width="11.42578125" style="46"/>
    <col min="9403" max="9404" width="21.28515625" style="46" customWidth="1"/>
    <col min="9405" max="9405" width="37.140625" style="46" customWidth="1"/>
    <col min="9406" max="9406" width="49.28515625" style="46" customWidth="1"/>
    <col min="9407" max="9407" width="18.5703125" style="46" customWidth="1"/>
    <col min="9408" max="9408" width="62.28515625" style="46" customWidth="1"/>
    <col min="9409" max="9409" width="21.7109375" style="46" customWidth="1"/>
    <col min="9410" max="9410" width="18.42578125" style="46" customWidth="1"/>
    <col min="9411" max="9411" width="63" style="46" customWidth="1"/>
    <col min="9412" max="9412" width="22.28515625" style="46" customWidth="1"/>
    <col min="9413" max="9413" width="21" style="46" customWidth="1"/>
    <col min="9414" max="9417" width="15.85546875" style="46" customWidth="1"/>
    <col min="9418" max="9418" width="26.140625" style="46" customWidth="1"/>
    <col min="9419" max="9430" width="10.7109375" style="46" customWidth="1"/>
    <col min="9431" max="9438" width="0" style="46" hidden="1" customWidth="1"/>
    <col min="9439" max="9440" width="15.42578125" style="46" customWidth="1"/>
    <col min="9441" max="9441" width="18.7109375" style="46" customWidth="1"/>
    <col min="9442" max="9442" width="18.42578125" style="46" customWidth="1"/>
    <col min="9443" max="9444" width="15.42578125" style="46" customWidth="1"/>
    <col min="9445" max="9445" width="18.140625" style="46" customWidth="1"/>
    <col min="9446" max="9446" width="20.42578125" style="46" customWidth="1"/>
    <col min="9447" max="9447" width="18.140625" style="46" customWidth="1"/>
    <col min="9448" max="9448" width="15.42578125" style="46" customWidth="1"/>
    <col min="9449" max="9449" width="20" style="46" customWidth="1"/>
    <col min="9450" max="9450" width="18.140625" style="46" customWidth="1"/>
    <col min="9451" max="9451" width="15.42578125" style="46" customWidth="1"/>
    <col min="9452" max="9452" width="18.7109375" style="46" customWidth="1"/>
    <col min="9453" max="9453" width="15.42578125" style="46" customWidth="1"/>
    <col min="9454" max="9454" width="17.140625" style="46" customWidth="1"/>
    <col min="9455" max="9455" width="19.28515625" style="46" customWidth="1"/>
    <col min="9456" max="9456" width="17.5703125" style="46" customWidth="1"/>
    <col min="9457" max="9457" width="20.7109375" style="46" customWidth="1"/>
    <col min="9458" max="9458" width="21.42578125" style="46" customWidth="1"/>
    <col min="9459" max="9459" width="21" style="46" customWidth="1"/>
    <col min="9460" max="9460" width="16" style="46" customWidth="1"/>
    <col min="9461" max="9461" width="14.5703125" style="46" customWidth="1"/>
    <col min="9462" max="9462" width="74.5703125" style="46" customWidth="1"/>
    <col min="9463" max="9463" width="101.42578125" style="46" customWidth="1"/>
    <col min="9464" max="9658" width="11.42578125" style="46"/>
    <col min="9659" max="9660" width="21.28515625" style="46" customWidth="1"/>
    <col min="9661" max="9661" width="37.140625" style="46" customWidth="1"/>
    <col min="9662" max="9662" width="49.28515625" style="46" customWidth="1"/>
    <col min="9663" max="9663" width="18.5703125" style="46" customWidth="1"/>
    <col min="9664" max="9664" width="62.28515625" style="46" customWidth="1"/>
    <col min="9665" max="9665" width="21.7109375" style="46" customWidth="1"/>
    <col min="9666" max="9666" width="18.42578125" style="46" customWidth="1"/>
    <col min="9667" max="9667" width="63" style="46" customWidth="1"/>
    <col min="9668" max="9668" width="22.28515625" style="46" customWidth="1"/>
    <col min="9669" max="9669" width="21" style="46" customWidth="1"/>
    <col min="9670" max="9673" width="15.85546875" style="46" customWidth="1"/>
    <col min="9674" max="9674" width="26.140625" style="46" customWidth="1"/>
    <col min="9675" max="9686" width="10.7109375" style="46" customWidth="1"/>
    <col min="9687" max="9694" width="0" style="46" hidden="1" customWidth="1"/>
    <col min="9695" max="9696" width="15.42578125" style="46" customWidth="1"/>
    <col min="9697" max="9697" width="18.7109375" style="46" customWidth="1"/>
    <col min="9698" max="9698" width="18.42578125" style="46" customWidth="1"/>
    <col min="9699" max="9700" width="15.42578125" style="46" customWidth="1"/>
    <col min="9701" max="9701" width="18.140625" style="46" customWidth="1"/>
    <col min="9702" max="9702" width="20.42578125" style="46" customWidth="1"/>
    <col min="9703" max="9703" width="18.140625" style="46" customWidth="1"/>
    <col min="9704" max="9704" width="15.42578125" style="46" customWidth="1"/>
    <col min="9705" max="9705" width="20" style="46" customWidth="1"/>
    <col min="9706" max="9706" width="18.140625" style="46" customWidth="1"/>
    <col min="9707" max="9707" width="15.42578125" style="46" customWidth="1"/>
    <col min="9708" max="9708" width="18.7109375" style="46" customWidth="1"/>
    <col min="9709" max="9709" width="15.42578125" style="46" customWidth="1"/>
    <col min="9710" max="9710" width="17.140625" style="46" customWidth="1"/>
    <col min="9711" max="9711" width="19.28515625" style="46" customWidth="1"/>
    <col min="9712" max="9712" width="17.5703125" style="46" customWidth="1"/>
    <col min="9713" max="9713" width="20.7109375" style="46" customWidth="1"/>
    <col min="9714" max="9714" width="21.42578125" style="46" customWidth="1"/>
    <col min="9715" max="9715" width="21" style="46" customWidth="1"/>
    <col min="9716" max="9716" width="16" style="46" customWidth="1"/>
    <col min="9717" max="9717" width="14.5703125" style="46" customWidth="1"/>
    <col min="9718" max="9718" width="74.5703125" style="46" customWidth="1"/>
    <col min="9719" max="9719" width="101.42578125" style="46" customWidth="1"/>
    <col min="9720" max="9914" width="11.42578125" style="46"/>
    <col min="9915" max="9916" width="21.28515625" style="46" customWidth="1"/>
    <col min="9917" max="9917" width="37.140625" style="46" customWidth="1"/>
    <col min="9918" max="9918" width="49.28515625" style="46" customWidth="1"/>
    <col min="9919" max="9919" width="18.5703125" style="46" customWidth="1"/>
    <col min="9920" max="9920" width="62.28515625" style="46" customWidth="1"/>
    <col min="9921" max="9921" width="21.7109375" style="46" customWidth="1"/>
    <col min="9922" max="9922" width="18.42578125" style="46" customWidth="1"/>
    <col min="9923" max="9923" width="63" style="46" customWidth="1"/>
    <col min="9924" max="9924" width="22.28515625" style="46" customWidth="1"/>
    <col min="9925" max="9925" width="21" style="46" customWidth="1"/>
    <col min="9926" max="9929" width="15.85546875" style="46" customWidth="1"/>
    <col min="9930" max="9930" width="26.140625" style="46" customWidth="1"/>
    <col min="9931" max="9942" width="10.7109375" style="46" customWidth="1"/>
    <col min="9943" max="9950" width="0" style="46" hidden="1" customWidth="1"/>
    <col min="9951" max="9952" width="15.42578125" style="46" customWidth="1"/>
    <col min="9953" max="9953" width="18.7109375" style="46" customWidth="1"/>
    <col min="9954" max="9954" width="18.42578125" style="46" customWidth="1"/>
    <col min="9955" max="9956" width="15.42578125" style="46" customWidth="1"/>
    <col min="9957" max="9957" width="18.140625" style="46" customWidth="1"/>
    <col min="9958" max="9958" width="20.42578125" style="46" customWidth="1"/>
    <col min="9959" max="9959" width="18.140625" style="46" customWidth="1"/>
    <col min="9960" max="9960" width="15.42578125" style="46" customWidth="1"/>
    <col min="9961" max="9961" width="20" style="46" customWidth="1"/>
    <col min="9962" max="9962" width="18.140625" style="46" customWidth="1"/>
    <col min="9963" max="9963" width="15.42578125" style="46" customWidth="1"/>
    <col min="9964" max="9964" width="18.7109375" style="46" customWidth="1"/>
    <col min="9965" max="9965" width="15.42578125" style="46" customWidth="1"/>
    <col min="9966" max="9966" width="17.140625" style="46" customWidth="1"/>
    <col min="9967" max="9967" width="19.28515625" style="46" customWidth="1"/>
    <col min="9968" max="9968" width="17.5703125" style="46" customWidth="1"/>
    <col min="9969" max="9969" width="20.7109375" style="46" customWidth="1"/>
    <col min="9970" max="9970" width="21.42578125" style="46" customWidth="1"/>
    <col min="9971" max="9971" width="21" style="46" customWidth="1"/>
    <col min="9972" max="9972" width="16" style="46" customWidth="1"/>
    <col min="9973" max="9973" width="14.5703125" style="46" customWidth="1"/>
    <col min="9974" max="9974" width="74.5703125" style="46" customWidth="1"/>
    <col min="9975" max="9975" width="101.42578125" style="46" customWidth="1"/>
    <col min="9976" max="10170" width="11.42578125" style="46"/>
    <col min="10171" max="10172" width="21.28515625" style="46" customWidth="1"/>
    <col min="10173" max="10173" width="37.140625" style="46" customWidth="1"/>
    <col min="10174" max="10174" width="49.28515625" style="46" customWidth="1"/>
    <col min="10175" max="10175" width="18.5703125" style="46" customWidth="1"/>
    <col min="10176" max="10176" width="62.28515625" style="46" customWidth="1"/>
    <col min="10177" max="10177" width="21.7109375" style="46" customWidth="1"/>
    <col min="10178" max="10178" width="18.42578125" style="46" customWidth="1"/>
    <col min="10179" max="10179" width="63" style="46" customWidth="1"/>
    <col min="10180" max="10180" width="22.28515625" style="46" customWidth="1"/>
    <col min="10181" max="10181" width="21" style="46" customWidth="1"/>
    <col min="10182" max="10185" width="15.85546875" style="46" customWidth="1"/>
    <col min="10186" max="10186" width="26.140625" style="46" customWidth="1"/>
    <col min="10187" max="10198" width="10.7109375" style="46" customWidth="1"/>
    <col min="10199" max="10206" width="0" style="46" hidden="1" customWidth="1"/>
    <col min="10207" max="10208" width="15.42578125" style="46" customWidth="1"/>
    <col min="10209" max="10209" width="18.7109375" style="46" customWidth="1"/>
    <col min="10210" max="10210" width="18.42578125" style="46" customWidth="1"/>
    <col min="10211" max="10212" width="15.42578125" style="46" customWidth="1"/>
    <col min="10213" max="10213" width="18.140625" style="46" customWidth="1"/>
    <col min="10214" max="10214" width="20.42578125" style="46" customWidth="1"/>
    <col min="10215" max="10215" width="18.140625" style="46" customWidth="1"/>
    <col min="10216" max="10216" width="15.42578125" style="46" customWidth="1"/>
    <col min="10217" max="10217" width="20" style="46" customWidth="1"/>
    <col min="10218" max="10218" width="18.140625" style="46" customWidth="1"/>
    <col min="10219" max="10219" width="15.42578125" style="46" customWidth="1"/>
    <col min="10220" max="10220" width="18.7109375" style="46" customWidth="1"/>
    <col min="10221" max="10221" width="15.42578125" style="46" customWidth="1"/>
    <col min="10222" max="10222" width="17.140625" style="46" customWidth="1"/>
    <col min="10223" max="10223" width="19.28515625" style="46" customWidth="1"/>
    <col min="10224" max="10224" width="17.5703125" style="46" customWidth="1"/>
    <col min="10225" max="10225" width="20.7109375" style="46" customWidth="1"/>
    <col min="10226" max="10226" width="21.42578125" style="46" customWidth="1"/>
    <col min="10227" max="10227" width="21" style="46" customWidth="1"/>
    <col min="10228" max="10228" width="16" style="46" customWidth="1"/>
    <col min="10229" max="10229" width="14.5703125" style="46" customWidth="1"/>
    <col min="10230" max="10230" width="74.5703125" style="46" customWidth="1"/>
    <col min="10231" max="10231" width="101.42578125" style="46" customWidth="1"/>
    <col min="10232" max="10426" width="11.42578125" style="46"/>
    <col min="10427" max="10428" width="21.28515625" style="46" customWidth="1"/>
    <col min="10429" max="10429" width="37.140625" style="46" customWidth="1"/>
    <col min="10430" max="10430" width="49.28515625" style="46" customWidth="1"/>
    <col min="10431" max="10431" width="18.5703125" style="46" customWidth="1"/>
    <col min="10432" max="10432" width="62.28515625" style="46" customWidth="1"/>
    <col min="10433" max="10433" width="21.7109375" style="46" customWidth="1"/>
    <col min="10434" max="10434" width="18.42578125" style="46" customWidth="1"/>
    <col min="10435" max="10435" width="63" style="46" customWidth="1"/>
    <col min="10436" max="10436" width="22.28515625" style="46" customWidth="1"/>
    <col min="10437" max="10437" width="21" style="46" customWidth="1"/>
    <col min="10438" max="10441" width="15.85546875" style="46" customWidth="1"/>
    <col min="10442" max="10442" width="26.140625" style="46" customWidth="1"/>
    <col min="10443" max="10454" width="10.7109375" style="46" customWidth="1"/>
    <col min="10455" max="10462" width="0" style="46" hidden="1" customWidth="1"/>
    <col min="10463" max="10464" width="15.42578125" style="46" customWidth="1"/>
    <col min="10465" max="10465" width="18.7109375" style="46" customWidth="1"/>
    <col min="10466" max="10466" width="18.42578125" style="46" customWidth="1"/>
    <col min="10467" max="10468" width="15.42578125" style="46" customWidth="1"/>
    <col min="10469" max="10469" width="18.140625" style="46" customWidth="1"/>
    <col min="10470" max="10470" width="20.42578125" style="46" customWidth="1"/>
    <col min="10471" max="10471" width="18.140625" style="46" customWidth="1"/>
    <col min="10472" max="10472" width="15.42578125" style="46" customWidth="1"/>
    <col min="10473" max="10473" width="20" style="46" customWidth="1"/>
    <col min="10474" max="10474" width="18.140625" style="46" customWidth="1"/>
    <col min="10475" max="10475" width="15.42578125" style="46" customWidth="1"/>
    <col min="10476" max="10476" width="18.7109375" style="46" customWidth="1"/>
    <col min="10477" max="10477" width="15.42578125" style="46" customWidth="1"/>
    <col min="10478" max="10478" width="17.140625" style="46" customWidth="1"/>
    <col min="10479" max="10479" width="19.28515625" style="46" customWidth="1"/>
    <col min="10480" max="10480" width="17.5703125" style="46" customWidth="1"/>
    <col min="10481" max="10481" width="20.7109375" style="46" customWidth="1"/>
    <col min="10482" max="10482" width="21.42578125" style="46" customWidth="1"/>
    <col min="10483" max="10483" width="21" style="46" customWidth="1"/>
    <col min="10484" max="10484" width="16" style="46" customWidth="1"/>
    <col min="10485" max="10485" width="14.5703125" style="46" customWidth="1"/>
    <col min="10486" max="10486" width="74.5703125" style="46" customWidth="1"/>
    <col min="10487" max="10487" width="101.42578125" style="46" customWidth="1"/>
    <col min="10488" max="10682" width="11.42578125" style="46"/>
    <col min="10683" max="10684" width="21.28515625" style="46" customWidth="1"/>
    <col min="10685" max="10685" width="37.140625" style="46" customWidth="1"/>
    <col min="10686" max="10686" width="49.28515625" style="46" customWidth="1"/>
    <col min="10687" max="10687" width="18.5703125" style="46" customWidth="1"/>
    <col min="10688" max="10688" width="62.28515625" style="46" customWidth="1"/>
    <col min="10689" max="10689" width="21.7109375" style="46" customWidth="1"/>
    <col min="10690" max="10690" width="18.42578125" style="46" customWidth="1"/>
    <col min="10691" max="10691" width="63" style="46" customWidth="1"/>
    <col min="10692" max="10692" width="22.28515625" style="46" customWidth="1"/>
    <col min="10693" max="10693" width="21" style="46" customWidth="1"/>
    <col min="10694" max="10697" width="15.85546875" style="46" customWidth="1"/>
    <col min="10698" max="10698" width="26.140625" style="46" customWidth="1"/>
    <col min="10699" max="10710" width="10.7109375" style="46" customWidth="1"/>
    <col min="10711" max="10718" width="0" style="46" hidden="1" customWidth="1"/>
    <col min="10719" max="10720" width="15.42578125" style="46" customWidth="1"/>
    <col min="10721" max="10721" width="18.7109375" style="46" customWidth="1"/>
    <col min="10722" max="10722" width="18.42578125" style="46" customWidth="1"/>
    <col min="10723" max="10724" width="15.42578125" style="46" customWidth="1"/>
    <col min="10725" max="10725" width="18.140625" style="46" customWidth="1"/>
    <col min="10726" max="10726" width="20.42578125" style="46" customWidth="1"/>
    <col min="10727" max="10727" width="18.140625" style="46" customWidth="1"/>
    <col min="10728" max="10728" width="15.42578125" style="46" customWidth="1"/>
    <col min="10729" max="10729" width="20" style="46" customWidth="1"/>
    <col min="10730" max="10730" width="18.140625" style="46" customWidth="1"/>
    <col min="10731" max="10731" width="15.42578125" style="46" customWidth="1"/>
    <col min="10732" max="10732" width="18.7109375" style="46" customWidth="1"/>
    <col min="10733" max="10733" width="15.42578125" style="46" customWidth="1"/>
    <col min="10734" max="10734" width="17.140625" style="46" customWidth="1"/>
    <col min="10735" max="10735" width="19.28515625" style="46" customWidth="1"/>
    <col min="10736" max="10736" width="17.5703125" style="46" customWidth="1"/>
    <col min="10737" max="10737" width="20.7109375" style="46" customWidth="1"/>
    <col min="10738" max="10738" width="21.42578125" style="46" customWidth="1"/>
    <col min="10739" max="10739" width="21" style="46" customWidth="1"/>
    <col min="10740" max="10740" width="16" style="46" customWidth="1"/>
    <col min="10741" max="10741" width="14.5703125" style="46" customWidth="1"/>
    <col min="10742" max="10742" width="74.5703125" style="46" customWidth="1"/>
    <col min="10743" max="10743" width="101.42578125" style="46" customWidth="1"/>
    <col min="10744" max="10938" width="11.42578125" style="46"/>
    <col min="10939" max="10940" width="21.28515625" style="46" customWidth="1"/>
    <col min="10941" max="10941" width="37.140625" style="46" customWidth="1"/>
    <col min="10942" max="10942" width="49.28515625" style="46" customWidth="1"/>
    <col min="10943" max="10943" width="18.5703125" style="46" customWidth="1"/>
    <col min="10944" max="10944" width="62.28515625" style="46" customWidth="1"/>
    <col min="10945" max="10945" width="21.7109375" style="46" customWidth="1"/>
    <col min="10946" max="10946" width="18.42578125" style="46" customWidth="1"/>
    <col min="10947" max="10947" width="63" style="46" customWidth="1"/>
    <col min="10948" max="10948" width="22.28515625" style="46" customWidth="1"/>
    <col min="10949" max="10949" width="21" style="46" customWidth="1"/>
    <col min="10950" max="10953" width="15.85546875" style="46" customWidth="1"/>
    <col min="10954" max="10954" width="26.140625" style="46" customWidth="1"/>
    <col min="10955" max="10966" width="10.7109375" style="46" customWidth="1"/>
    <col min="10967" max="10974" width="0" style="46" hidden="1" customWidth="1"/>
    <col min="10975" max="10976" width="15.42578125" style="46" customWidth="1"/>
    <col min="10977" max="10977" width="18.7109375" style="46" customWidth="1"/>
    <col min="10978" max="10978" width="18.42578125" style="46" customWidth="1"/>
    <col min="10979" max="10980" width="15.42578125" style="46" customWidth="1"/>
    <col min="10981" max="10981" width="18.140625" style="46" customWidth="1"/>
    <col min="10982" max="10982" width="20.42578125" style="46" customWidth="1"/>
    <col min="10983" max="10983" width="18.140625" style="46" customWidth="1"/>
    <col min="10984" max="10984" width="15.42578125" style="46" customWidth="1"/>
    <col min="10985" max="10985" width="20" style="46" customWidth="1"/>
    <col min="10986" max="10986" width="18.140625" style="46" customWidth="1"/>
    <col min="10987" max="10987" width="15.42578125" style="46" customWidth="1"/>
    <col min="10988" max="10988" width="18.7109375" style="46" customWidth="1"/>
    <col min="10989" max="10989" width="15.42578125" style="46" customWidth="1"/>
    <col min="10990" max="10990" width="17.140625" style="46" customWidth="1"/>
    <col min="10991" max="10991" width="19.28515625" style="46" customWidth="1"/>
    <col min="10992" max="10992" width="17.5703125" style="46" customWidth="1"/>
    <col min="10993" max="10993" width="20.7109375" style="46" customWidth="1"/>
    <col min="10994" max="10994" width="21.42578125" style="46" customWidth="1"/>
    <col min="10995" max="10995" width="21" style="46" customWidth="1"/>
    <col min="10996" max="10996" width="16" style="46" customWidth="1"/>
    <col min="10997" max="10997" width="14.5703125" style="46" customWidth="1"/>
    <col min="10998" max="10998" width="74.5703125" style="46" customWidth="1"/>
    <col min="10999" max="10999" width="101.42578125" style="46" customWidth="1"/>
    <col min="11000" max="11194" width="11.42578125" style="46"/>
    <col min="11195" max="11196" width="21.28515625" style="46" customWidth="1"/>
    <col min="11197" max="11197" width="37.140625" style="46" customWidth="1"/>
    <col min="11198" max="11198" width="49.28515625" style="46" customWidth="1"/>
    <col min="11199" max="11199" width="18.5703125" style="46" customWidth="1"/>
    <col min="11200" max="11200" width="62.28515625" style="46" customWidth="1"/>
    <col min="11201" max="11201" width="21.7109375" style="46" customWidth="1"/>
    <col min="11202" max="11202" width="18.42578125" style="46" customWidth="1"/>
    <col min="11203" max="11203" width="63" style="46" customWidth="1"/>
    <col min="11204" max="11204" width="22.28515625" style="46" customWidth="1"/>
    <col min="11205" max="11205" width="21" style="46" customWidth="1"/>
    <col min="11206" max="11209" width="15.85546875" style="46" customWidth="1"/>
    <col min="11210" max="11210" width="26.140625" style="46" customWidth="1"/>
    <col min="11211" max="11222" width="10.7109375" style="46" customWidth="1"/>
    <col min="11223" max="11230" width="0" style="46" hidden="1" customWidth="1"/>
    <col min="11231" max="11232" width="15.42578125" style="46" customWidth="1"/>
    <col min="11233" max="11233" width="18.7109375" style="46" customWidth="1"/>
    <col min="11234" max="11234" width="18.42578125" style="46" customWidth="1"/>
    <col min="11235" max="11236" width="15.42578125" style="46" customWidth="1"/>
    <col min="11237" max="11237" width="18.140625" style="46" customWidth="1"/>
    <col min="11238" max="11238" width="20.42578125" style="46" customWidth="1"/>
    <col min="11239" max="11239" width="18.140625" style="46" customWidth="1"/>
    <col min="11240" max="11240" width="15.42578125" style="46" customWidth="1"/>
    <col min="11241" max="11241" width="20" style="46" customWidth="1"/>
    <col min="11242" max="11242" width="18.140625" style="46" customWidth="1"/>
    <col min="11243" max="11243" width="15.42578125" style="46" customWidth="1"/>
    <col min="11244" max="11244" width="18.7109375" style="46" customWidth="1"/>
    <col min="11245" max="11245" width="15.42578125" style="46" customWidth="1"/>
    <col min="11246" max="11246" width="17.140625" style="46" customWidth="1"/>
    <col min="11247" max="11247" width="19.28515625" style="46" customWidth="1"/>
    <col min="11248" max="11248" width="17.5703125" style="46" customWidth="1"/>
    <col min="11249" max="11249" width="20.7109375" style="46" customWidth="1"/>
    <col min="11250" max="11250" width="21.42578125" style="46" customWidth="1"/>
    <col min="11251" max="11251" width="21" style="46" customWidth="1"/>
    <col min="11252" max="11252" width="16" style="46" customWidth="1"/>
    <col min="11253" max="11253" width="14.5703125" style="46" customWidth="1"/>
    <col min="11254" max="11254" width="74.5703125" style="46" customWidth="1"/>
    <col min="11255" max="11255" width="101.42578125" style="46" customWidth="1"/>
    <col min="11256" max="11450" width="11.42578125" style="46"/>
    <col min="11451" max="11452" width="21.28515625" style="46" customWidth="1"/>
    <col min="11453" max="11453" width="37.140625" style="46" customWidth="1"/>
    <col min="11454" max="11454" width="49.28515625" style="46" customWidth="1"/>
    <col min="11455" max="11455" width="18.5703125" style="46" customWidth="1"/>
    <col min="11456" max="11456" width="62.28515625" style="46" customWidth="1"/>
    <col min="11457" max="11457" width="21.7109375" style="46" customWidth="1"/>
    <col min="11458" max="11458" width="18.42578125" style="46" customWidth="1"/>
    <col min="11459" max="11459" width="63" style="46" customWidth="1"/>
    <col min="11460" max="11460" width="22.28515625" style="46" customWidth="1"/>
    <col min="11461" max="11461" width="21" style="46" customWidth="1"/>
    <col min="11462" max="11465" width="15.85546875" style="46" customWidth="1"/>
    <col min="11466" max="11466" width="26.140625" style="46" customWidth="1"/>
    <col min="11467" max="11478" width="10.7109375" style="46" customWidth="1"/>
    <col min="11479" max="11486" width="0" style="46" hidden="1" customWidth="1"/>
    <col min="11487" max="11488" width="15.42578125" style="46" customWidth="1"/>
    <col min="11489" max="11489" width="18.7109375" style="46" customWidth="1"/>
    <col min="11490" max="11490" width="18.42578125" style="46" customWidth="1"/>
    <col min="11491" max="11492" width="15.42578125" style="46" customWidth="1"/>
    <col min="11493" max="11493" width="18.140625" style="46" customWidth="1"/>
    <col min="11494" max="11494" width="20.42578125" style="46" customWidth="1"/>
    <col min="11495" max="11495" width="18.140625" style="46" customWidth="1"/>
    <col min="11496" max="11496" width="15.42578125" style="46" customWidth="1"/>
    <col min="11497" max="11497" width="20" style="46" customWidth="1"/>
    <col min="11498" max="11498" width="18.140625" style="46" customWidth="1"/>
    <col min="11499" max="11499" width="15.42578125" style="46" customWidth="1"/>
    <col min="11500" max="11500" width="18.7109375" style="46" customWidth="1"/>
    <col min="11501" max="11501" width="15.42578125" style="46" customWidth="1"/>
    <col min="11502" max="11502" width="17.140625" style="46" customWidth="1"/>
    <col min="11503" max="11503" width="19.28515625" style="46" customWidth="1"/>
    <col min="11504" max="11504" width="17.5703125" style="46" customWidth="1"/>
    <col min="11505" max="11505" width="20.7109375" style="46" customWidth="1"/>
    <col min="11506" max="11506" width="21.42578125" style="46" customWidth="1"/>
    <col min="11507" max="11507" width="21" style="46" customWidth="1"/>
    <col min="11508" max="11508" width="16" style="46" customWidth="1"/>
    <col min="11509" max="11509" width="14.5703125" style="46" customWidth="1"/>
    <col min="11510" max="11510" width="74.5703125" style="46" customWidth="1"/>
    <col min="11511" max="11511" width="101.42578125" style="46" customWidth="1"/>
    <col min="11512" max="11706" width="11.42578125" style="46"/>
    <col min="11707" max="11708" width="21.28515625" style="46" customWidth="1"/>
    <col min="11709" max="11709" width="37.140625" style="46" customWidth="1"/>
    <col min="11710" max="11710" width="49.28515625" style="46" customWidth="1"/>
    <col min="11711" max="11711" width="18.5703125" style="46" customWidth="1"/>
    <col min="11712" max="11712" width="62.28515625" style="46" customWidth="1"/>
    <col min="11713" max="11713" width="21.7109375" style="46" customWidth="1"/>
    <col min="11714" max="11714" width="18.42578125" style="46" customWidth="1"/>
    <col min="11715" max="11715" width="63" style="46" customWidth="1"/>
    <col min="11716" max="11716" width="22.28515625" style="46" customWidth="1"/>
    <col min="11717" max="11717" width="21" style="46" customWidth="1"/>
    <col min="11718" max="11721" width="15.85546875" style="46" customWidth="1"/>
    <col min="11722" max="11722" width="26.140625" style="46" customWidth="1"/>
    <col min="11723" max="11734" width="10.7109375" style="46" customWidth="1"/>
    <col min="11735" max="11742" width="0" style="46" hidden="1" customWidth="1"/>
    <col min="11743" max="11744" width="15.42578125" style="46" customWidth="1"/>
    <col min="11745" max="11745" width="18.7109375" style="46" customWidth="1"/>
    <col min="11746" max="11746" width="18.42578125" style="46" customWidth="1"/>
    <col min="11747" max="11748" width="15.42578125" style="46" customWidth="1"/>
    <col min="11749" max="11749" width="18.140625" style="46" customWidth="1"/>
    <col min="11750" max="11750" width="20.42578125" style="46" customWidth="1"/>
    <col min="11751" max="11751" width="18.140625" style="46" customWidth="1"/>
    <col min="11752" max="11752" width="15.42578125" style="46" customWidth="1"/>
    <col min="11753" max="11753" width="20" style="46" customWidth="1"/>
    <col min="11754" max="11754" width="18.140625" style="46" customWidth="1"/>
    <col min="11755" max="11755" width="15.42578125" style="46" customWidth="1"/>
    <col min="11756" max="11756" width="18.7109375" style="46" customWidth="1"/>
    <col min="11757" max="11757" width="15.42578125" style="46" customWidth="1"/>
    <col min="11758" max="11758" width="17.140625" style="46" customWidth="1"/>
    <col min="11759" max="11759" width="19.28515625" style="46" customWidth="1"/>
    <col min="11760" max="11760" width="17.5703125" style="46" customWidth="1"/>
    <col min="11761" max="11761" width="20.7109375" style="46" customWidth="1"/>
    <col min="11762" max="11762" width="21.42578125" style="46" customWidth="1"/>
    <col min="11763" max="11763" width="21" style="46" customWidth="1"/>
    <col min="11764" max="11764" width="16" style="46" customWidth="1"/>
    <col min="11765" max="11765" width="14.5703125" style="46" customWidth="1"/>
    <col min="11766" max="11766" width="74.5703125" style="46" customWidth="1"/>
    <col min="11767" max="11767" width="101.42578125" style="46" customWidth="1"/>
    <col min="11768" max="11962" width="11.42578125" style="46"/>
    <col min="11963" max="11964" width="21.28515625" style="46" customWidth="1"/>
    <col min="11965" max="11965" width="37.140625" style="46" customWidth="1"/>
    <col min="11966" max="11966" width="49.28515625" style="46" customWidth="1"/>
    <col min="11967" max="11967" width="18.5703125" style="46" customWidth="1"/>
    <col min="11968" max="11968" width="62.28515625" style="46" customWidth="1"/>
    <col min="11969" max="11969" width="21.7109375" style="46" customWidth="1"/>
    <col min="11970" max="11970" width="18.42578125" style="46" customWidth="1"/>
    <col min="11971" max="11971" width="63" style="46" customWidth="1"/>
    <col min="11972" max="11972" width="22.28515625" style="46" customWidth="1"/>
    <col min="11973" max="11973" width="21" style="46" customWidth="1"/>
    <col min="11974" max="11977" width="15.85546875" style="46" customWidth="1"/>
    <col min="11978" max="11978" width="26.140625" style="46" customWidth="1"/>
    <col min="11979" max="11990" width="10.7109375" style="46" customWidth="1"/>
    <col min="11991" max="11998" width="0" style="46" hidden="1" customWidth="1"/>
    <col min="11999" max="12000" width="15.42578125" style="46" customWidth="1"/>
    <col min="12001" max="12001" width="18.7109375" style="46" customWidth="1"/>
    <col min="12002" max="12002" width="18.42578125" style="46" customWidth="1"/>
    <col min="12003" max="12004" width="15.42578125" style="46" customWidth="1"/>
    <col min="12005" max="12005" width="18.140625" style="46" customWidth="1"/>
    <col min="12006" max="12006" width="20.42578125" style="46" customWidth="1"/>
    <col min="12007" max="12007" width="18.140625" style="46" customWidth="1"/>
    <col min="12008" max="12008" width="15.42578125" style="46" customWidth="1"/>
    <col min="12009" max="12009" width="20" style="46" customWidth="1"/>
    <col min="12010" max="12010" width="18.140625" style="46" customWidth="1"/>
    <col min="12011" max="12011" width="15.42578125" style="46" customWidth="1"/>
    <col min="12012" max="12012" width="18.7109375" style="46" customWidth="1"/>
    <col min="12013" max="12013" width="15.42578125" style="46" customWidth="1"/>
    <col min="12014" max="12014" width="17.140625" style="46" customWidth="1"/>
    <col min="12015" max="12015" width="19.28515625" style="46" customWidth="1"/>
    <col min="12016" max="12016" width="17.5703125" style="46" customWidth="1"/>
    <col min="12017" max="12017" width="20.7109375" style="46" customWidth="1"/>
    <col min="12018" max="12018" width="21.42578125" style="46" customWidth="1"/>
    <col min="12019" max="12019" width="21" style="46" customWidth="1"/>
    <col min="12020" max="12020" width="16" style="46" customWidth="1"/>
    <col min="12021" max="12021" width="14.5703125" style="46" customWidth="1"/>
    <col min="12022" max="12022" width="74.5703125" style="46" customWidth="1"/>
    <col min="12023" max="12023" width="101.42578125" style="46" customWidth="1"/>
    <col min="12024" max="12218" width="11.42578125" style="46"/>
    <col min="12219" max="12220" width="21.28515625" style="46" customWidth="1"/>
    <col min="12221" max="12221" width="37.140625" style="46" customWidth="1"/>
    <col min="12222" max="12222" width="49.28515625" style="46" customWidth="1"/>
    <col min="12223" max="12223" width="18.5703125" style="46" customWidth="1"/>
    <col min="12224" max="12224" width="62.28515625" style="46" customWidth="1"/>
    <col min="12225" max="12225" width="21.7109375" style="46" customWidth="1"/>
    <col min="12226" max="12226" width="18.42578125" style="46" customWidth="1"/>
    <col min="12227" max="12227" width="63" style="46" customWidth="1"/>
    <col min="12228" max="12228" width="22.28515625" style="46" customWidth="1"/>
    <col min="12229" max="12229" width="21" style="46" customWidth="1"/>
    <col min="12230" max="12233" width="15.85546875" style="46" customWidth="1"/>
    <col min="12234" max="12234" width="26.140625" style="46" customWidth="1"/>
    <col min="12235" max="12246" width="10.7109375" style="46" customWidth="1"/>
    <col min="12247" max="12254" width="0" style="46" hidden="1" customWidth="1"/>
    <col min="12255" max="12256" width="15.42578125" style="46" customWidth="1"/>
    <col min="12257" max="12257" width="18.7109375" style="46" customWidth="1"/>
    <col min="12258" max="12258" width="18.42578125" style="46" customWidth="1"/>
    <col min="12259" max="12260" width="15.42578125" style="46" customWidth="1"/>
    <col min="12261" max="12261" width="18.140625" style="46" customWidth="1"/>
    <col min="12262" max="12262" width="20.42578125" style="46" customWidth="1"/>
    <col min="12263" max="12263" width="18.140625" style="46" customWidth="1"/>
    <col min="12264" max="12264" width="15.42578125" style="46" customWidth="1"/>
    <col min="12265" max="12265" width="20" style="46" customWidth="1"/>
    <col min="12266" max="12266" width="18.140625" style="46" customWidth="1"/>
    <col min="12267" max="12267" width="15.42578125" style="46" customWidth="1"/>
    <col min="12268" max="12268" width="18.7109375" style="46" customWidth="1"/>
    <col min="12269" max="12269" width="15.42578125" style="46" customWidth="1"/>
    <col min="12270" max="12270" width="17.140625" style="46" customWidth="1"/>
    <col min="12271" max="12271" width="19.28515625" style="46" customWidth="1"/>
    <col min="12272" max="12272" width="17.5703125" style="46" customWidth="1"/>
    <col min="12273" max="12273" width="20.7109375" style="46" customWidth="1"/>
    <col min="12274" max="12274" width="21.42578125" style="46" customWidth="1"/>
    <col min="12275" max="12275" width="21" style="46" customWidth="1"/>
    <col min="12276" max="12276" width="16" style="46" customWidth="1"/>
    <col min="12277" max="12277" width="14.5703125" style="46" customWidth="1"/>
    <col min="12278" max="12278" width="74.5703125" style="46" customWidth="1"/>
    <col min="12279" max="12279" width="101.42578125" style="46" customWidth="1"/>
    <col min="12280" max="12474" width="11.42578125" style="46"/>
    <col min="12475" max="12476" width="21.28515625" style="46" customWidth="1"/>
    <col min="12477" max="12477" width="37.140625" style="46" customWidth="1"/>
    <col min="12478" max="12478" width="49.28515625" style="46" customWidth="1"/>
    <col min="12479" max="12479" width="18.5703125" style="46" customWidth="1"/>
    <col min="12480" max="12480" width="62.28515625" style="46" customWidth="1"/>
    <col min="12481" max="12481" width="21.7109375" style="46" customWidth="1"/>
    <col min="12482" max="12482" width="18.42578125" style="46" customWidth="1"/>
    <col min="12483" max="12483" width="63" style="46" customWidth="1"/>
    <col min="12484" max="12484" width="22.28515625" style="46" customWidth="1"/>
    <col min="12485" max="12485" width="21" style="46" customWidth="1"/>
    <col min="12486" max="12489" width="15.85546875" style="46" customWidth="1"/>
    <col min="12490" max="12490" width="26.140625" style="46" customWidth="1"/>
    <col min="12491" max="12502" width="10.7109375" style="46" customWidth="1"/>
    <col min="12503" max="12510" width="0" style="46" hidden="1" customWidth="1"/>
    <col min="12511" max="12512" width="15.42578125" style="46" customWidth="1"/>
    <col min="12513" max="12513" width="18.7109375" style="46" customWidth="1"/>
    <col min="12514" max="12514" width="18.42578125" style="46" customWidth="1"/>
    <col min="12515" max="12516" width="15.42578125" style="46" customWidth="1"/>
    <col min="12517" max="12517" width="18.140625" style="46" customWidth="1"/>
    <col min="12518" max="12518" width="20.42578125" style="46" customWidth="1"/>
    <col min="12519" max="12519" width="18.140625" style="46" customWidth="1"/>
    <col min="12520" max="12520" width="15.42578125" style="46" customWidth="1"/>
    <col min="12521" max="12521" width="20" style="46" customWidth="1"/>
    <col min="12522" max="12522" width="18.140625" style="46" customWidth="1"/>
    <col min="12523" max="12523" width="15.42578125" style="46" customWidth="1"/>
    <col min="12524" max="12524" width="18.7109375" style="46" customWidth="1"/>
    <col min="12525" max="12525" width="15.42578125" style="46" customWidth="1"/>
    <col min="12526" max="12526" width="17.140625" style="46" customWidth="1"/>
    <col min="12527" max="12527" width="19.28515625" style="46" customWidth="1"/>
    <col min="12528" max="12528" width="17.5703125" style="46" customWidth="1"/>
    <col min="12529" max="12529" width="20.7109375" style="46" customWidth="1"/>
    <col min="12530" max="12530" width="21.42578125" style="46" customWidth="1"/>
    <col min="12531" max="12531" width="21" style="46" customWidth="1"/>
    <col min="12532" max="12532" width="16" style="46" customWidth="1"/>
    <col min="12533" max="12533" width="14.5703125" style="46" customWidth="1"/>
    <col min="12534" max="12534" width="74.5703125" style="46" customWidth="1"/>
    <col min="12535" max="12535" width="101.42578125" style="46" customWidth="1"/>
    <col min="12536" max="12730" width="11.42578125" style="46"/>
    <col min="12731" max="12732" width="21.28515625" style="46" customWidth="1"/>
    <col min="12733" max="12733" width="37.140625" style="46" customWidth="1"/>
    <col min="12734" max="12734" width="49.28515625" style="46" customWidth="1"/>
    <col min="12735" max="12735" width="18.5703125" style="46" customWidth="1"/>
    <col min="12736" max="12736" width="62.28515625" style="46" customWidth="1"/>
    <col min="12737" max="12737" width="21.7109375" style="46" customWidth="1"/>
    <col min="12738" max="12738" width="18.42578125" style="46" customWidth="1"/>
    <col min="12739" max="12739" width="63" style="46" customWidth="1"/>
    <col min="12740" max="12740" width="22.28515625" style="46" customWidth="1"/>
    <col min="12741" max="12741" width="21" style="46" customWidth="1"/>
    <col min="12742" max="12745" width="15.85546875" style="46" customWidth="1"/>
    <col min="12746" max="12746" width="26.140625" style="46" customWidth="1"/>
    <col min="12747" max="12758" width="10.7109375" style="46" customWidth="1"/>
    <col min="12759" max="12766" width="0" style="46" hidden="1" customWidth="1"/>
    <col min="12767" max="12768" width="15.42578125" style="46" customWidth="1"/>
    <col min="12769" max="12769" width="18.7109375" style="46" customWidth="1"/>
    <col min="12770" max="12770" width="18.42578125" style="46" customWidth="1"/>
    <col min="12771" max="12772" width="15.42578125" style="46" customWidth="1"/>
    <col min="12773" max="12773" width="18.140625" style="46" customWidth="1"/>
    <col min="12774" max="12774" width="20.42578125" style="46" customWidth="1"/>
    <col min="12775" max="12775" width="18.140625" style="46" customWidth="1"/>
    <col min="12776" max="12776" width="15.42578125" style="46" customWidth="1"/>
    <col min="12777" max="12777" width="20" style="46" customWidth="1"/>
    <col min="12778" max="12778" width="18.140625" style="46" customWidth="1"/>
    <col min="12779" max="12779" width="15.42578125" style="46" customWidth="1"/>
    <col min="12780" max="12780" width="18.7109375" style="46" customWidth="1"/>
    <col min="12781" max="12781" width="15.42578125" style="46" customWidth="1"/>
    <col min="12782" max="12782" width="17.140625" style="46" customWidth="1"/>
    <col min="12783" max="12783" width="19.28515625" style="46" customWidth="1"/>
    <col min="12784" max="12784" width="17.5703125" style="46" customWidth="1"/>
    <col min="12785" max="12785" width="20.7109375" style="46" customWidth="1"/>
    <col min="12786" max="12786" width="21.42578125" style="46" customWidth="1"/>
    <col min="12787" max="12787" width="21" style="46" customWidth="1"/>
    <col min="12788" max="12788" width="16" style="46" customWidth="1"/>
    <col min="12789" max="12789" width="14.5703125" style="46" customWidth="1"/>
    <col min="12790" max="12790" width="74.5703125" style="46" customWidth="1"/>
    <col min="12791" max="12791" width="101.42578125" style="46" customWidth="1"/>
    <col min="12792" max="12986" width="11.42578125" style="46"/>
    <col min="12987" max="12988" width="21.28515625" style="46" customWidth="1"/>
    <col min="12989" max="12989" width="37.140625" style="46" customWidth="1"/>
    <col min="12990" max="12990" width="49.28515625" style="46" customWidth="1"/>
    <col min="12991" max="12991" width="18.5703125" style="46" customWidth="1"/>
    <col min="12992" max="12992" width="62.28515625" style="46" customWidth="1"/>
    <col min="12993" max="12993" width="21.7109375" style="46" customWidth="1"/>
    <col min="12994" max="12994" width="18.42578125" style="46" customWidth="1"/>
    <col min="12995" max="12995" width="63" style="46" customWidth="1"/>
    <col min="12996" max="12996" width="22.28515625" style="46" customWidth="1"/>
    <col min="12997" max="12997" width="21" style="46" customWidth="1"/>
    <col min="12998" max="13001" width="15.85546875" style="46" customWidth="1"/>
    <col min="13002" max="13002" width="26.140625" style="46" customWidth="1"/>
    <col min="13003" max="13014" width="10.7109375" style="46" customWidth="1"/>
    <col min="13015" max="13022" width="0" style="46" hidden="1" customWidth="1"/>
    <col min="13023" max="13024" width="15.42578125" style="46" customWidth="1"/>
    <col min="13025" max="13025" width="18.7109375" style="46" customWidth="1"/>
    <col min="13026" max="13026" width="18.42578125" style="46" customWidth="1"/>
    <col min="13027" max="13028" width="15.42578125" style="46" customWidth="1"/>
    <col min="13029" max="13029" width="18.140625" style="46" customWidth="1"/>
    <col min="13030" max="13030" width="20.42578125" style="46" customWidth="1"/>
    <col min="13031" max="13031" width="18.140625" style="46" customWidth="1"/>
    <col min="13032" max="13032" width="15.42578125" style="46" customWidth="1"/>
    <col min="13033" max="13033" width="20" style="46" customWidth="1"/>
    <col min="13034" max="13034" width="18.140625" style="46" customWidth="1"/>
    <col min="13035" max="13035" width="15.42578125" style="46" customWidth="1"/>
    <col min="13036" max="13036" width="18.7109375" style="46" customWidth="1"/>
    <col min="13037" max="13037" width="15.42578125" style="46" customWidth="1"/>
    <col min="13038" max="13038" width="17.140625" style="46" customWidth="1"/>
    <col min="13039" max="13039" width="19.28515625" style="46" customWidth="1"/>
    <col min="13040" max="13040" width="17.5703125" style="46" customWidth="1"/>
    <col min="13041" max="13041" width="20.7109375" style="46" customWidth="1"/>
    <col min="13042" max="13042" width="21.42578125" style="46" customWidth="1"/>
    <col min="13043" max="13043" width="21" style="46" customWidth="1"/>
    <col min="13044" max="13044" width="16" style="46" customWidth="1"/>
    <col min="13045" max="13045" width="14.5703125" style="46" customWidth="1"/>
    <col min="13046" max="13046" width="74.5703125" style="46" customWidth="1"/>
    <col min="13047" max="13047" width="101.42578125" style="46" customWidth="1"/>
    <col min="13048" max="13242" width="11.42578125" style="46"/>
    <col min="13243" max="13244" width="21.28515625" style="46" customWidth="1"/>
    <col min="13245" max="13245" width="37.140625" style="46" customWidth="1"/>
    <col min="13246" max="13246" width="49.28515625" style="46" customWidth="1"/>
    <col min="13247" max="13247" width="18.5703125" style="46" customWidth="1"/>
    <col min="13248" max="13248" width="62.28515625" style="46" customWidth="1"/>
    <col min="13249" max="13249" width="21.7109375" style="46" customWidth="1"/>
    <col min="13250" max="13250" width="18.42578125" style="46" customWidth="1"/>
    <col min="13251" max="13251" width="63" style="46" customWidth="1"/>
    <col min="13252" max="13252" width="22.28515625" style="46" customWidth="1"/>
    <col min="13253" max="13253" width="21" style="46" customWidth="1"/>
    <col min="13254" max="13257" width="15.85546875" style="46" customWidth="1"/>
    <col min="13258" max="13258" width="26.140625" style="46" customWidth="1"/>
    <col min="13259" max="13270" width="10.7109375" style="46" customWidth="1"/>
    <col min="13271" max="13278" width="0" style="46" hidden="1" customWidth="1"/>
    <col min="13279" max="13280" width="15.42578125" style="46" customWidth="1"/>
    <col min="13281" max="13281" width="18.7109375" style="46" customWidth="1"/>
    <col min="13282" max="13282" width="18.42578125" style="46" customWidth="1"/>
    <col min="13283" max="13284" width="15.42578125" style="46" customWidth="1"/>
    <col min="13285" max="13285" width="18.140625" style="46" customWidth="1"/>
    <col min="13286" max="13286" width="20.42578125" style="46" customWidth="1"/>
    <col min="13287" max="13287" width="18.140625" style="46" customWidth="1"/>
    <col min="13288" max="13288" width="15.42578125" style="46" customWidth="1"/>
    <col min="13289" max="13289" width="20" style="46" customWidth="1"/>
    <col min="13290" max="13290" width="18.140625" style="46" customWidth="1"/>
    <col min="13291" max="13291" width="15.42578125" style="46" customWidth="1"/>
    <col min="13292" max="13292" width="18.7109375" style="46" customWidth="1"/>
    <col min="13293" max="13293" width="15.42578125" style="46" customWidth="1"/>
    <col min="13294" max="13294" width="17.140625" style="46" customWidth="1"/>
    <col min="13295" max="13295" width="19.28515625" style="46" customWidth="1"/>
    <col min="13296" max="13296" width="17.5703125" style="46" customWidth="1"/>
    <col min="13297" max="13297" width="20.7109375" style="46" customWidth="1"/>
    <col min="13298" max="13298" width="21.42578125" style="46" customWidth="1"/>
    <col min="13299" max="13299" width="21" style="46" customWidth="1"/>
    <col min="13300" max="13300" width="16" style="46" customWidth="1"/>
    <col min="13301" max="13301" width="14.5703125" style="46" customWidth="1"/>
    <col min="13302" max="13302" width="74.5703125" style="46" customWidth="1"/>
    <col min="13303" max="13303" width="101.42578125" style="46" customWidth="1"/>
    <col min="13304" max="13498" width="11.42578125" style="46"/>
    <col min="13499" max="13500" width="21.28515625" style="46" customWidth="1"/>
    <col min="13501" max="13501" width="37.140625" style="46" customWidth="1"/>
    <col min="13502" max="13502" width="49.28515625" style="46" customWidth="1"/>
    <col min="13503" max="13503" width="18.5703125" style="46" customWidth="1"/>
    <col min="13504" max="13504" width="62.28515625" style="46" customWidth="1"/>
    <col min="13505" max="13505" width="21.7109375" style="46" customWidth="1"/>
    <col min="13506" max="13506" width="18.42578125" style="46" customWidth="1"/>
    <col min="13507" max="13507" width="63" style="46" customWidth="1"/>
    <col min="13508" max="13508" width="22.28515625" style="46" customWidth="1"/>
    <col min="13509" max="13509" width="21" style="46" customWidth="1"/>
    <col min="13510" max="13513" width="15.85546875" style="46" customWidth="1"/>
    <col min="13514" max="13514" width="26.140625" style="46" customWidth="1"/>
    <col min="13515" max="13526" width="10.7109375" style="46" customWidth="1"/>
    <col min="13527" max="13534" width="0" style="46" hidden="1" customWidth="1"/>
    <col min="13535" max="13536" width="15.42578125" style="46" customWidth="1"/>
    <col min="13537" max="13537" width="18.7109375" style="46" customWidth="1"/>
    <col min="13538" max="13538" width="18.42578125" style="46" customWidth="1"/>
    <col min="13539" max="13540" width="15.42578125" style="46" customWidth="1"/>
    <col min="13541" max="13541" width="18.140625" style="46" customWidth="1"/>
    <col min="13542" max="13542" width="20.42578125" style="46" customWidth="1"/>
    <col min="13543" max="13543" width="18.140625" style="46" customWidth="1"/>
    <col min="13544" max="13544" width="15.42578125" style="46" customWidth="1"/>
    <col min="13545" max="13545" width="20" style="46" customWidth="1"/>
    <col min="13546" max="13546" width="18.140625" style="46" customWidth="1"/>
    <col min="13547" max="13547" width="15.42578125" style="46" customWidth="1"/>
    <col min="13548" max="13548" width="18.7109375" style="46" customWidth="1"/>
    <col min="13549" max="13549" width="15.42578125" style="46" customWidth="1"/>
    <col min="13550" max="13550" width="17.140625" style="46" customWidth="1"/>
    <col min="13551" max="13551" width="19.28515625" style="46" customWidth="1"/>
    <col min="13552" max="13552" width="17.5703125" style="46" customWidth="1"/>
    <col min="13553" max="13553" width="20.7109375" style="46" customWidth="1"/>
    <col min="13554" max="13554" width="21.42578125" style="46" customWidth="1"/>
    <col min="13555" max="13555" width="21" style="46" customWidth="1"/>
    <col min="13556" max="13556" width="16" style="46" customWidth="1"/>
    <col min="13557" max="13557" width="14.5703125" style="46" customWidth="1"/>
    <col min="13558" max="13558" width="74.5703125" style="46" customWidth="1"/>
    <col min="13559" max="13559" width="101.42578125" style="46" customWidth="1"/>
    <col min="13560" max="13754" width="11.42578125" style="46"/>
    <col min="13755" max="13756" width="21.28515625" style="46" customWidth="1"/>
    <col min="13757" max="13757" width="37.140625" style="46" customWidth="1"/>
    <col min="13758" max="13758" width="49.28515625" style="46" customWidth="1"/>
    <col min="13759" max="13759" width="18.5703125" style="46" customWidth="1"/>
    <col min="13760" max="13760" width="62.28515625" style="46" customWidth="1"/>
    <col min="13761" max="13761" width="21.7109375" style="46" customWidth="1"/>
    <col min="13762" max="13762" width="18.42578125" style="46" customWidth="1"/>
    <col min="13763" max="13763" width="63" style="46" customWidth="1"/>
    <col min="13764" max="13764" width="22.28515625" style="46" customWidth="1"/>
    <col min="13765" max="13765" width="21" style="46" customWidth="1"/>
    <col min="13766" max="13769" width="15.85546875" style="46" customWidth="1"/>
    <col min="13770" max="13770" width="26.140625" style="46" customWidth="1"/>
    <col min="13771" max="13782" width="10.7109375" style="46" customWidth="1"/>
    <col min="13783" max="13790" width="0" style="46" hidden="1" customWidth="1"/>
    <col min="13791" max="13792" width="15.42578125" style="46" customWidth="1"/>
    <col min="13793" max="13793" width="18.7109375" style="46" customWidth="1"/>
    <col min="13794" max="13794" width="18.42578125" style="46" customWidth="1"/>
    <col min="13795" max="13796" width="15.42578125" style="46" customWidth="1"/>
    <col min="13797" max="13797" width="18.140625" style="46" customWidth="1"/>
    <col min="13798" max="13798" width="20.42578125" style="46" customWidth="1"/>
    <col min="13799" max="13799" width="18.140625" style="46" customWidth="1"/>
    <col min="13800" max="13800" width="15.42578125" style="46" customWidth="1"/>
    <col min="13801" max="13801" width="20" style="46" customWidth="1"/>
    <col min="13802" max="13802" width="18.140625" style="46" customWidth="1"/>
    <col min="13803" max="13803" width="15.42578125" style="46" customWidth="1"/>
    <col min="13804" max="13804" width="18.7109375" style="46" customWidth="1"/>
    <col min="13805" max="13805" width="15.42578125" style="46" customWidth="1"/>
    <col min="13806" max="13806" width="17.140625" style="46" customWidth="1"/>
    <col min="13807" max="13807" width="19.28515625" style="46" customWidth="1"/>
    <col min="13808" max="13808" width="17.5703125" style="46" customWidth="1"/>
    <col min="13809" max="13809" width="20.7109375" style="46" customWidth="1"/>
    <col min="13810" max="13810" width="21.42578125" style="46" customWidth="1"/>
    <col min="13811" max="13811" width="21" style="46" customWidth="1"/>
    <col min="13812" max="13812" width="16" style="46" customWidth="1"/>
    <col min="13813" max="13813" width="14.5703125" style="46" customWidth="1"/>
    <col min="13814" max="13814" width="74.5703125" style="46" customWidth="1"/>
    <col min="13815" max="13815" width="101.42578125" style="46" customWidth="1"/>
    <col min="13816" max="14010" width="11.42578125" style="46"/>
    <col min="14011" max="14012" width="21.28515625" style="46" customWidth="1"/>
    <col min="14013" max="14013" width="37.140625" style="46" customWidth="1"/>
    <col min="14014" max="14014" width="49.28515625" style="46" customWidth="1"/>
    <col min="14015" max="14015" width="18.5703125" style="46" customWidth="1"/>
    <col min="14016" max="14016" width="62.28515625" style="46" customWidth="1"/>
    <col min="14017" max="14017" width="21.7109375" style="46" customWidth="1"/>
    <col min="14018" max="14018" width="18.42578125" style="46" customWidth="1"/>
    <col min="14019" max="14019" width="63" style="46" customWidth="1"/>
    <col min="14020" max="14020" width="22.28515625" style="46" customWidth="1"/>
    <col min="14021" max="14021" width="21" style="46" customWidth="1"/>
    <col min="14022" max="14025" width="15.85546875" style="46" customWidth="1"/>
    <col min="14026" max="14026" width="26.140625" style="46" customWidth="1"/>
    <col min="14027" max="14038" width="10.7109375" style="46" customWidth="1"/>
    <col min="14039" max="14046" width="0" style="46" hidden="1" customWidth="1"/>
    <col min="14047" max="14048" width="15.42578125" style="46" customWidth="1"/>
    <col min="14049" max="14049" width="18.7109375" style="46" customWidth="1"/>
    <col min="14050" max="14050" width="18.42578125" style="46" customWidth="1"/>
    <col min="14051" max="14052" width="15.42578125" style="46" customWidth="1"/>
    <col min="14053" max="14053" width="18.140625" style="46" customWidth="1"/>
    <col min="14054" max="14054" width="20.42578125" style="46" customWidth="1"/>
    <col min="14055" max="14055" width="18.140625" style="46" customWidth="1"/>
    <col min="14056" max="14056" width="15.42578125" style="46" customWidth="1"/>
    <col min="14057" max="14057" width="20" style="46" customWidth="1"/>
    <col min="14058" max="14058" width="18.140625" style="46" customWidth="1"/>
    <col min="14059" max="14059" width="15.42578125" style="46" customWidth="1"/>
    <col min="14060" max="14060" width="18.7109375" style="46" customWidth="1"/>
    <col min="14061" max="14061" width="15.42578125" style="46" customWidth="1"/>
    <col min="14062" max="14062" width="17.140625" style="46" customWidth="1"/>
    <col min="14063" max="14063" width="19.28515625" style="46" customWidth="1"/>
    <col min="14064" max="14064" width="17.5703125" style="46" customWidth="1"/>
    <col min="14065" max="14065" width="20.7109375" style="46" customWidth="1"/>
    <col min="14066" max="14066" width="21.42578125" style="46" customWidth="1"/>
    <col min="14067" max="14067" width="21" style="46" customWidth="1"/>
    <col min="14068" max="14068" width="16" style="46" customWidth="1"/>
    <col min="14069" max="14069" width="14.5703125" style="46" customWidth="1"/>
    <col min="14070" max="14070" width="74.5703125" style="46" customWidth="1"/>
    <col min="14071" max="14071" width="101.42578125" style="46" customWidth="1"/>
    <col min="14072" max="14266" width="11.42578125" style="46"/>
    <col min="14267" max="14268" width="21.28515625" style="46" customWidth="1"/>
    <col min="14269" max="14269" width="37.140625" style="46" customWidth="1"/>
    <col min="14270" max="14270" width="49.28515625" style="46" customWidth="1"/>
    <col min="14271" max="14271" width="18.5703125" style="46" customWidth="1"/>
    <col min="14272" max="14272" width="62.28515625" style="46" customWidth="1"/>
    <col min="14273" max="14273" width="21.7109375" style="46" customWidth="1"/>
    <col min="14274" max="14274" width="18.42578125" style="46" customWidth="1"/>
    <col min="14275" max="14275" width="63" style="46" customWidth="1"/>
    <col min="14276" max="14276" width="22.28515625" style="46" customWidth="1"/>
    <col min="14277" max="14277" width="21" style="46" customWidth="1"/>
    <col min="14278" max="14281" width="15.85546875" style="46" customWidth="1"/>
    <col min="14282" max="14282" width="26.140625" style="46" customWidth="1"/>
    <col min="14283" max="14294" width="10.7109375" style="46" customWidth="1"/>
    <col min="14295" max="14302" width="0" style="46" hidden="1" customWidth="1"/>
    <col min="14303" max="14304" width="15.42578125" style="46" customWidth="1"/>
    <col min="14305" max="14305" width="18.7109375" style="46" customWidth="1"/>
    <col min="14306" max="14306" width="18.42578125" style="46" customWidth="1"/>
    <col min="14307" max="14308" width="15.42578125" style="46" customWidth="1"/>
    <col min="14309" max="14309" width="18.140625" style="46" customWidth="1"/>
    <col min="14310" max="14310" width="20.42578125" style="46" customWidth="1"/>
    <col min="14311" max="14311" width="18.140625" style="46" customWidth="1"/>
    <col min="14312" max="14312" width="15.42578125" style="46" customWidth="1"/>
    <col min="14313" max="14313" width="20" style="46" customWidth="1"/>
    <col min="14314" max="14314" width="18.140625" style="46" customWidth="1"/>
    <col min="14315" max="14315" width="15.42578125" style="46" customWidth="1"/>
    <col min="14316" max="14316" width="18.7109375" style="46" customWidth="1"/>
    <col min="14317" max="14317" width="15.42578125" style="46" customWidth="1"/>
    <col min="14318" max="14318" width="17.140625" style="46" customWidth="1"/>
    <col min="14319" max="14319" width="19.28515625" style="46" customWidth="1"/>
    <col min="14320" max="14320" width="17.5703125" style="46" customWidth="1"/>
    <col min="14321" max="14321" width="20.7109375" style="46" customWidth="1"/>
    <col min="14322" max="14322" width="21.42578125" style="46" customWidth="1"/>
    <col min="14323" max="14323" width="21" style="46" customWidth="1"/>
    <col min="14324" max="14324" width="16" style="46" customWidth="1"/>
    <col min="14325" max="14325" width="14.5703125" style="46" customWidth="1"/>
    <col min="14326" max="14326" width="74.5703125" style="46" customWidth="1"/>
    <col min="14327" max="14327" width="101.42578125" style="46" customWidth="1"/>
    <col min="14328" max="14522" width="11.42578125" style="46"/>
    <col min="14523" max="14524" width="21.28515625" style="46" customWidth="1"/>
    <col min="14525" max="14525" width="37.140625" style="46" customWidth="1"/>
    <col min="14526" max="14526" width="49.28515625" style="46" customWidth="1"/>
    <col min="14527" max="14527" width="18.5703125" style="46" customWidth="1"/>
    <col min="14528" max="14528" width="62.28515625" style="46" customWidth="1"/>
    <col min="14529" max="14529" width="21.7109375" style="46" customWidth="1"/>
    <col min="14530" max="14530" width="18.42578125" style="46" customWidth="1"/>
    <col min="14531" max="14531" width="63" style="46" customWidth="1"/>
    <col min="14532" max="14532" width="22.28515625" style="46" customWidth="1"/>
    <col min="14533" max="14533" width="21" style="46" customWidth="1"/>
    <col min="14534" max="14537" width="15.85546875" style="46" customWidth="1"/>
    <col min="14538" max="14538" width="26.140625" style="46" customWidth="1"/>
    <col min="14539" max="14550" width="10.7109375" style="46" customWidth="1"/>
    <col min="14551" max="14558" width="0" style="46" hidden="1" customWidth="1"/>
    <col min="14559" max="14560" width="15.42578125" style="46" customWidth="1"/>
    <col min="14561" max="14561" width="18.7109375" style="46" customWidth="1"/>
    <col min="14562" max="14562" width="18.42578125" style="46" customWidth="1"/>
    <col min="14563" max="14564" width="15.42578125" style="46" customWidth="1"/>
    <col min="14565" max="14565" width="18.140625" style="46" customWidth="1"/>
    <col min="14566" max="14566" width="20.42578125" style="46" customWidth="1"/>
    <col min="14567" max="14567" width="18.140625" style="46" customWidth="1"/>
    <col min="14568" max="14568" width="15.42578125" style="46" customWidth="1"/>
    <col min="14569" max="14569" width="20" style="46" customWidth="1"/>
    <col min="14570" max="14570" width="18.140625" style="46" customWidth="1"/>
    <col min="14571" max="14571" width="15.42578125" style="46" customWidth="1"/>
    <col min="14572" max="14572" width="18.7109375" style="46" customWidth="1"/>
    <col min="14573" max="14573" width="15.42578125" style="46" customWidth="1"/>
    <col min="14574" max="14574" width="17.140625" style="46" customWidth="1"/>
    <col min="14575" max="14575" width="19.28515625" style="46" customWidth="1"/>
    <col min="14576" max="14576" width="17.5703125" style="46" customWidth="1"/>
    <col min="14577" max="14577" width="20.7109375" style="46" customWidth="1"/>
    <col min="14578" max="14578" width="21.42578125" style="46" customWidth="1"/>
    <col min="14579" max="14579" width="21" style="46" customWidth="1"/>
    <col min="14580" max="14580" width="16" style="46" customWidth="1"/>
    <col min="14581" max="14581" width="14.5703125" style="46" customWidth="1"/>
    <col min="14582" max="14582" width="74.5703125" style="46" customWidth="1"/>
    <col min="14583" max="14583" width="101.42578125" style="46" customWidth="1"/>
    <col min="14584" max="14778" width="11.42578125" style="46"/>
    <col min="14779" max="14780" width="21.28515625" style="46" customWidth="1"/>
    <col min="14781" max="14781" width="37.140625" style="46" customWidth="1"/>
    <col min="14782" max="14782" width="49.28515625" style="46" customWidth="1"/>
    <col min="14783" max="14783" width="18.5703125" style="46" customWidth="1"/>
    <col min="14784" max="14784" width="62.28515625" style="46" customWidth="1"/>
    <col min="14785" max="14785" width="21.7109375" style="46" customWidth="1"/>
    <col min="14786" max="14786" width="18.42578125" style="46" customWidth="1"/>
    <col min="14787" max="14787" width="63" style="46" customWidth="1"/>
    <col min="14788" max="14788" width="22.28515625" style="46" customWidth="1"/>
    <col min="14789" max="14789" width="21" style="46" customWidth="1"/>
    <col min="14790" max="14793" width="15.85546875" style="46" customWidth="1"/>
    <col min="14794" max="14794" width="26.140625" style="46" customWidth="1"/>
    <col min="14795" max="14806" width="10.7109375" style="46" customWidth="1"/>
    <col min="14807" max="14814" width="0" style="46" hidden="1" customWidth="1"/>
    <col min="14815" max="14816" width="15.42578125" style="46" customWidth="1"/>
    <col min="14817" max="14817" width="18.7109375" style="46" customWidth="1"/>
    <col min="14818" max="14818" width="18.42578125" style="46" customWidth="1"/>
    <col min="14819" max="14820" width="15.42578125" style="46" customWidth="1"/>
    <col min="14821" max="14821" width="18.140625" style="46" customWidth="1"/>
    <col min="14822" max="14822" width="20.42578125" style="46" customWidth="1"/>
    <col min="14823" max="14823" width="18.140625" style="46" customWidth="1"/>
    <col min="14824" max="14824" width="15.42578125" style="46" customWidth="1"/>
    <col min="14825" max="14825" width="20" style="46" customWidth="1"/>
    <col min="14826" max="14826" width="18.140625" style="46" customWidth="1"/>
    <col min="14827" max="14827" width="15.42578125" style="46" customWidth="1"/>
    <col min="14828" max="14828" width="18.7109375" style="46" customWidth="1"/>
    <col min="14829" max="14829" width="15.42578125" style="46" customWidth="1"/>
    <col min="14830" max="14830" width="17.140625" style="46" customWidth="1"/>
    <col min="14831" max="14831" width="19.28515625" style="46" customWidth="1"/>
    <col min="14832" max="14832" width="17.5703125" style="46" customWidth="1"/>
    <col min="14833" max="14833" width="20.7109375" style="46" customWidth="1"/>
    <col min="14834" max="14834" width="21.42578125" style="46" customWidth="1"/>
    <col min="14835" max="14835" width="21" style="46" customWidth="1"/>
    <col min="14836" max="14836" width="16" style="46" customWidth="1"/>
    <col min="14837" max="14837" width="14.5703125" style="46" customWidth="1"/>
    <col min="14838" max="14838" width="74.5703125" style="46" customWidth="1"/>
    <col min="14839" max="14839" width="101.42578125" style="46" customWidth="1"/>
    <col min="14840" max="15034" width="11.42578125" style="46"/>
    <col min="15035" max="15036" width="21.28515625" style="46" customWidth="1"/>
    <col min="15037" max="15037" width="37.140625" style="46" customWidth="1"/>
    <col min="15038" max="15038" width="49.28515625" style="46" customWidth="1"/>
    <col min="15039" max="15039" width="18.5703125" style="46" customWidth="1"/>
    <col min="15040" max="15040" width="62.28515625" style="46" customWidth="1"/>
    <col min="15041" max="15041" width="21.7109375" style="46" customWidth="1"/>
    <col min="15042" max="15042" width="18.42578125" style="46" customWidth="1"/>
    <col min="15043" max="15043" width="63" style="46" customWidth="1"/>
    <col min="15044" max="15044" width="22.28515625" style="46" customWidth="1"/>
    <col min="15045" max="15045" width="21" style="46" customWidth="1"/>
    <col min="15046" max="15049" width="15.85546875" style="46" customWidth="1"/>
    <col min="15050" max="15050" width="26.140625" style="46" customWidth="1"/>
    <col min="15051" max="15062" width="10.7109375" style="46" customWidth="1"/>
    <col min="15063" max="15070" width="0" style="46" hidden="1" customWidth="1"/>
    <col min="15071" max="15072" width="15.42578125" style="46" customWidth="1"/>
    <col min="15073" max="15073" width="18.7109375" style="46" customWidth="1"/>
    <col min="15074" max="15074" width="18.42578125" style="46" customWidth="1"/>
    <col min="15075" max="15076" width="15.42578125" style="46" customWidth="1"/>
    <col min="15077" max="15077" width="18.140625" style="46" customWidth="1"/>
    <col min="15078" max="15078" width="20.42578125" style="46" customWidth="1"/>
    <col min="15079" max="15079" width="18.140625" style="46" customWidth="1"/>
    <col min="15080" max="15080" width="15.42578125" style="46" customWidth="1"/>
    <col min="15081" max="15081" width="20" style="46" customWidth="1"/>
    <col min="15082" max="15082" width="18.140625" style="46" customWidth="1"/>
    <col min="15083" max="15083" width="15.42578125" style="46" customWidth="1"/>
    <col min="15084" max="15084" width="18.7109375" style="46" customWidth="1"/>
    <col min="15085" max="15085" width="15.42578125" style="46" customWidth="1"/>
    <col min="15086" max="15086" width="17.140625" style="46" customWidth="1"/>
    <col min="15087" max="15087" width="19.28515625" style="46" customWidth="1"/>
    <col min="15088" max="15088" width="17.5703125" style="46" customWidth="1"/>
    <col min="15089" max="15089" width="20.7109375" style="46" customWidth="1"/>
    <col min="15090" max="15090" width="21.42578125" style="46" customWidth="1"/>
    <col min="15091" max="15091" width="21" style="46" customWidth="1"/>
    <col min="15092" max="15092" width="16" style="46" customWidth="1"/>
    <col min="15093" max="15093" width="14.5703125" style="46" customWidth="1"/>
    <col min="15094" max="15094" width="74.5703125" style="46" customWidth="1"/>
    <col min="15095" max="15095" width="101.42578125" style="46" customWidth="1"/>
    <col min="15096" max="15290" width="11.42578125" style="46"/>
    <col min="15291" max="15292" width="21.28515625" style="46" customWidth="1"/>
    <col min="15293" max="15293" width="37.140625" style="46" customWidth="1"/>
    <col min="15294" max="15294" width="49.28515625" style="46" customWidth="1"/>
    <col min="15295" max="15295" width="18.5703125" style="46" customWidth="1"/>
    <col min="15296" max="15296" width="62.28515625" style="46" customWidth="1"/>
    <col min="15297" max="15297" width="21.7109375" style="46" customWidth="1"/>
    <col min="15298" max="15298" width="18.42578125" style="46" customWidth="1"/>
    <col min="15299" max="15299" width="63" style="46" customWidth="1"/>
    <col min="15300" max="15300" width="22.28515625" style="46" customWidth="1"/>
    <col min="15301" max="15301" width="21" style="46" customWidth="1"/>
    <col min="15302" max="15305" width="15.85546875" style="46" customWidth="1"/>
    <col min="15306" max="15306" width="26.140625" style="46" customWidth="1"/>
    <col min="15307" max="15318" width="10.7109375" style="46" customWidth="1"/>
    <col min="15319" max="15326" width="0" style="46" hidden="1" customWidth="1"/>
    <col min="15327" max="15328" width="15.42578125" style="46" customWidth="1"/>
    <col min="15329" max="15329" width="18.7109375" style="46" customWidth="1"/>
    <col min="15330" max="15330" width="18.42578125" style="46" customWidth="1"/>
    <col min="15331" max="15332" width="15.42578125" style="46" customWidth="1"/>
    <col min="15333" max="15333" width="18.140625" style="46" customWidth="1"/>
    <col min="15334" max="15334" width="20.42578125" style="46" customWidth="1"/>
    <col min="15335" max="15335" width="18.140625" style="46" customWidth="1"/>
    <col min="15336" max="15336" width="15.42578125" style="46" customWidth="1"/>
    <col min="15337" max="15337" width="20" style="46" customWidth="1"/>
    <col min="15338" max="15338" width="18.140625" style="46" customWidth="1"/>
    <col min="15339" max="15339" width="15.42578125" style="46" customWidth="1"/>
    <col min="15340" max="15340" width="18.7109375" style="46" customWidth="1"/>
    <col min="15341" max="15341" width="15.42578125" style="46" customWidth="1"/>
    <col min="15342" max="15342" width="17.140625" style="46" customWidth="1"/>
    <col min="15343" max="15343" width="19.28515625" style="46" customWidth="1"/>
    <col min="15344" max="15344" width="17.5703125" style="46" customWidth="1"/>
    <col min="15345" max="15345" width="20.7109375" style="46" customWidth="1"/>
    <col min="15346" max="15346" width="21.42578125" style="46" customWidth="1"/>
    <col min="15347" max="15347" width="21" style="46" customWidth="1"/>
    <col min="15348" max="15348" width="16" style="46" customWidth="1"/>
    <col min="15349" max="15349" width="14.5703125" style="46" customWidth="1"/>
    <col min="15350" max="15350" width="74.5703125" style="46" customWidth="1"/>
    <col min="15351" max="15351" width="101.42578125" style="46" customWidth="1"/>
    <col min="15352" max="15546" width="11.42578125" style="46"/>
    <col min="15547" max="15548" width="21.28515625" style="46" customWidth="1"/>
    <col min="15549" max="15549" width="37.140625" style="46" customWidth="1"/>
    <col min="15550" max="15550" width="49.28515625" style="46" customWidth="1"/>
    <col min="15551" max="15551" width="18.5703125" style="46" customWidth="1"/>
    <col min="15552" max="15552" width="62.28515625" style="46" customWidth="1"/>
    <col min="15553" max="15553" width="21.7109375" style="46" customWidth="1"/>
    <col min="15554" max="15554" width="18.42578125" style="46" customWidth="1"/>
    <col min="15555" max="15555" width="63" style="46" customWidth="1"/>
    <col min="15556" max="15556" width="22.28515625" style="46" customWidth="1"/>
    <col min="15557" max="15557" width="21" style="46" customWidth="1"/>
    <col min="15558" max="15561" width="15.85546875" style="46" customWidth="1"/>
    <col min="15562" max="15562" width="26.140625" style="46" customWidth="1"/>
    <col min="15563" max="15574" width="10.7109375" style="46" customWidth="1"/>
    <col min="15575" max="15582" width="0" style="46" hidden="1" customWidth="1"/>
    <col min="15583" max="15584" width="15.42578125" style="46" customWidth="1"/>
    <col min="15585" max="15585" width="18.7109375" style="46" customWidth="1"/>
    <col min="15586" max="15586" width="18.42578125" style="46" customWidth="1"/>
    <col min="15587" max="15588" width="15.42578125" style="46" customWidth="1"/>
    <col min="15589" max="15589" width="18.140625" style="46" customWidth="1"/>
    <col min="15590" max="15590" width="20.42578125" style="46" customWidth="1"/>
    <col min="15591" max="15591" width="18.140625" style="46" customWidth="1"/>
    <col min="15592" max="15592" width="15.42578125" style="46" customWidth="1"/>
    <col min="15593" max="15593" width="20" style="46" customWidth="1"/>
    <col min="15594" max="15594" width="18.140625" style="46" customWidth="1"/>
    <col min="15595" max="15595" width="15.42578125" style="46" customWidth="1"/>
    <col min="15596" max="15596" width="18.7109375" style="46" customWidth="1"/>
    <col min="15597" max="15597" width="15.42578125" style="46" customWidth="1"/>
    <col min="15598" max="15598" width="17.140625" style="46" customWidth="1"/>
    <col min="15599" max="15599" width="19.28515625" style="46" customWidth="1"/>
    <col min="15600" max="15600" width="17.5703125" style="46" customWidth="1"/>
    <col min="15601" max="15601" width="20.7109375" style="46" customWidth="1"/>
    <col min="15602" max="15602" width="21.42578125" style="46" customWidth="1"/>
    <col min="15603" max="15603" width="21" style="46" customWidth="1"/>
    <col min="15604" max="15604" width="16" style="46" customWidth="1"/>
    <col min="15605" max="15605" width="14.5703125" style="46" customWidth="1"/>
    <col min="15606" max="15606" width="74.5703125" style="46" customWidth="1"/>
    <col min="15607" max="15607" width="101.42578125" style="46" customWidth="1"/>
    <col min="15608" max="15802" width="11.42578125" style="46"/>
    <col min="15803" max="15804" width="21.28515625" style="46" customWidth="1"/>
    <col min="15805" max="15805" width="37.140625" style="46" customWidth="1"/>
    <col min="15806" max="15806" width="49.28515625" style="46" customWidth="1"/>
    <col min="15807" max="15807" width="18.5703125" style="46" customWidth="1"/>
    <col min="15808" max="15808" width="62.28515625" style="46" customWidth="1"/>
    <col min="15809" max="15809" width="21.7109375" style="46" customWidth="1"/>
    <col min="15810" max="15810" width="18.42578125" style="46" customWidth="1"/>
    <col min="15811" max="15811" width="63" style="46" customWidth="1"/>
    <col min="15812" max="15812" width="22.28515625" style="46" customWidth="1"/>
    <col min="15813" max="15813" width="21" style="46" customWidth="1"/>
    <col min="15814" max="15817" width="15.85546875" style="46" customWidth="1"/>
    <col min="15818" max="15818" width="26.140625" style="46" customWidth="1"/>
    <col min="15819" max="15830" width="10.7109375" style="46" customWidth="1"/>
    <col min="15831" max="15838" width="0" style="46" hidden="1" customWidth="1"/>
    <col min="15839" max="15840" width="15.42578125" style="46" customWidth="1"/>
    <col min="15841" max="15841" width="18.7109375" style="46" customWidth="1"/>
    <col min="15842" max="15842" width="18.42578125" style="46" customWidth="1"/>
    <col min="15843" max="15844" width="15.42578125" style="46" customWidth="1"/>
    <col min="15845" max="15845" width="18.140625" style="46" customWidth="1"/>
    <col min="15846" max="15846" width="20.42578125" style="46" customWidth="1"/>
    <col min="15847" max="15847" width="18.140625" style="46" customWidth="1"/>
    <col min="15848" max="15848" width="15.42578125" style="46" customWidth="1"/>
    <col min="15849" max="15849" width="20" style="46" customWidth="1"/>
    <col min="15850" max="15850" width="18.140625" style="46" customWidth="1"/>
    <col min="15851" max="15851" width="15.42578125" style="46" customWidth="1"/>
    <col min="15852" max="15852" width="18.7109375" style="46" customWidth="1"/>
    <col min="15853" max="15853" width="15.42578125" style="46" customWidth="1"/>
    <col min="15854" max="15854" width="17.140625" style="46" customWidth="1"/>
    <col min="15855" max="15855" width="19.28515625" style="46" customWidth="1"/>
    <col min="15856" max="15856" width="17.5703125" style="46" customWidth="1"/>
    <col min="15857" max="15857" width="20.7109375" style="46" customWidth="1"/>
    <col min="15858" max="15858" width="21.42578125" style="46" customWidth="1"/>
    <col min="15859" max="15859" width="21" style="46" customWidth="1"/>
    <col min="15860" max="15860" width="16" style="46" customWidth="1"/>
    <col min="15861" max="15861" width="14.5703125" style="46" customWidth="1"/>
    <col min="15862" max="15862" width="74.5703125" style="46" customWidth="1"/>
    <col min="15863" max="15863" width="101.42578125" style="46" customWidth="1"/>
    <col min="15864" max="16058" width="11.42578125" style="46"/>
    <col min="16059" max="16060" width="21.28515625" style="46" customWidth="1"/>
    <col min="16061" max="16061" width="37.140625" style="46" customWidth="1"/>
    <col min="16062" max="16062" width="49.28515625" style="46" customWidth="1"/>
    <col min="16063" max="16063" width="18.5703125" style="46" customWidth="1"/>
    <col min="16064" max="16064" width="62.28515625" style="46" customWidth="1"/>
    <col min="16065" max="16065" width="21.7109375" style="46" customWidth="1"/>
    <col min="16066" max="16066" width="18.42578125" style="46" customWidth="1"/>
    <col min="16067" max="16067" width="63" style="46" customWidth="1"/>
    <col min="16068" max="16068" width="22.28515625" style="46" customWidth="1"/>
    <col min="16069" max="16069" width="21" style="46" customWidth="1"/>
    <col min="16070" max="16073" width="15.85546875" style="46" customWidth="1"/>
    <col min="16074" max="16074" width="26.140625" style="46" customWidth="1"/>
    <col min="16075" max="16086" width="10.7109375" style="46" customWidth="1"/>
    <col min="16087" max="16094" width="0" style="46" hidden="1" customWidth="1"/>
    <col min="16095" max="16096" width="15.42578125" style="46" customWidth="1"/>
    <col min="16097" max="16097" width="18.7109375" style="46" customWidth="1"/>
    <col min="16098" max="16098" width="18.42578125" style="46" customWidth="1"/>
    <col min="16099" max="16100" width="15.42578125" style="46" customWidth="1"/>
    <col min="16101" max="16101" width="18.140625" style="46" customWidth="1"/>
    <col min="16102" max="16102" width="20.42578125" style="46" customWidth="1"/>
    <col min="16103" max="16103" width="18.140625" style="46" customWidth="1"/>
    <col min="16104" max="16104" width="15.42578125" style="46" customWidth="1"/>
    <col min="16105" max="16105" width="20" style="46" customWidth="1"/>
    <col min="16106" max="16106" width="18.140625" style="46" customWidth="1"/>
    <col min="16107" max="16107" width="15.42578125" style="46" customWidth="1"/>
    <col min="16108" max="16108" width="18.7109375" style="46" customWidth="1"/>
    <col min="16109" max="16109" width="15.42578125" style="46" customWidth="1"/>
    <col min="16110" max="16110" width="17.140625" style="46" customWidth="1"/>
    <col min="16111" max="16111" width="19.28515625" style="46" customWidth="1"/>
    <col min="16112" max="16112" width="17.5703125" style="46" customWidth="1"/>
    <col min="16113" max="16113" width="20.7109375" style="46" customWidth="1"/>
    <col min="16114" max="16114" width="21.42578125" style="46" customWidth="1"/>
    <col min="16115" max="16115" width="21" style="46" customWidth="1"/>
    <col min="16116" max="16116" width="16" style="46" customWidth="1"/>
    <col min="16117" max="16117" width="14.5703125" style="46" customWidth="1"/>
    <col min="16118" max="16118" width="74.5703125" style="46" customWidth="1"/>
    <col min="16119" max="16119" width="101.42578125" style="46" customWidth="1"/>
    <col min="16120" max="16384" width="11.42578125" style="46"/>
  </cols>
  <sheetData>
    <row r="1" spans="1:16194" ht="69.75" customHeight="1">
      <c r="B1" s="55"/>
      <c r="C1" s="55" t="s">
        <v>143</v>
      </c>
      <c r="D1" s="59"/>
      <c r="E1" s="59"/>
      <c r="F1" s="59"/>
      <c r="G1" s="59"/>
      <c r="H1" s="59"/>
      <c r="I1" s="59"/>
      <c r="J1" s="59"/>
      <c r="K1" s="59"/>
      <c r="L1" s="59"/>
      <c r="M1" s="59"/>
      <c r="N1" s="59"/>
      <c r="O1" s="59"/>
      <c r="P1" s="59"/>
      <c r="Q1" s="59"/>
      <c r="R1" s="59"/>
      <c r="S1" s="84"/>
      <c r="T1" s="59"/>
      <c r="U1" s="59"/>
    </row>
    <row r="2" spans="1:16194" ht="69.75" customHeight="1">
      <c r="B2" s="55"/>
      <c r="C2" s="55" t="s">
        <v>144</v>
      </c>
      <c r="D2" s="55"/>
      <c r="E2" s="55"/>
      <c r="F2" s="55"/>
      <c r="G2" s="55"/>
      <c r="H2" s="55"/>
      <c r="I2" s="55"/>
      <c r="J2" s="55"/>
      <c r="K2" s="55"/>
      <c r="L2" s="55"/>
      <c r="M2" s="55"/>
      <c r="N2" s="55"/>
      <c r="O2" s="55"/>
      <c r="P2" s="55"/>
      <c r="Q2" s="55"/>
      <c r="R2" s="55"/>
      <c r="S2" s="84"/>
      <c r="T2" s="55"/>
      <c r="U2" s="55"/>
    </row>
    <row r="3" spans="1:16194" ht="18.75" customHeight="1">
      <c r="A3" s="725"/>
      <c r="B3" s="725"/>
      <c r="C3" s="725"/>
      <c r="D3" s="725"/>
      <c r="E3" s="725"/>
      <c r="F3" s="725"/>
      <c r="G3" s="725"/>
      <c r="H3" s="725"/>
      <c r="I3" s="725"/>
      <c r="J3" s="725"/>
      <c r="K3" s="725"/>
      <c r="L3" s="725"/>
      <c r="M3" s="725"/>
      <c r="N3" s="725"/>
      <c r="O3" s="725"/>
      <c r="P3" s="725"/>
      <c r="Q3" s="725"/>
      <c r="R3" s="725"/>
      <c r="S3" s="725"/>
      <c r="T3" s="725"/>
      <c r="U3" s="725"/>
    </row>
    <row r="4" spans="1:16194" ht="114.75" customHeight="1">
      <c r="B4" s="60"/>
      <c r="C4" s="60" t="s">
        <v>624</v>
      </c>
      <c r="D4" s="60"/>
      <c r="E4" s="60"/>
      <c r="F4" s="60"/>
      <c r="G4" s="60"/>
      <c r="H4" s="60"/>
      <c r="I4" s="60"/>
      <c r="J4" s="60"/>
      <c r="K4" s="60"/>
      <c r="L4" s="60"/>
      <c r="M4" s="60"/>
      <c r="N4" s="60"/>
      <c r="O4" s="60"/>
      <c r="P4" s="60"/>
      <c r="Q4" s="60"/>
      <c r="R4" s="60"/>
      <c r="S4" s="85"/>
      <c r="T4" s="60"/>
      <c r="U4" s="60"/>
    </row>
    <row r="5" spans="1:16194" ht="57.75" customHeight="1">
      <c r="A5" s="726"/>
      <c r="B5" s="727"/>
      <c r="C5" s="727"/>
      <c r="D5" s="727"/>
      <c r="E5" s="727"/>
      <c r="F5" s="727"/>
      <c r="G5" s="727"/>
      <c r="H5" s="727"/>
      <c r="I5" s="727"/>
      <c r="J5" s="727"/>
      <c r="K5" s="727"/>
      <c r="L5" s="727"/>
      <c r="M5" s="727"/>
      <c r="N5" s="727"/>
      <c r="O5" s="727"/>
      <c r="P5" s="727"/>
      <c r="Q5" s="727"/>
      <c r="R5" s="727"/>
      <c r="S5" s="727"/>
      <c r="T5" s="727"/>
      <c r="U5" s="727"/>
    </row>
    <row r="6" spans="1:16194" ht="135.75" customHeight="1">
      <c r="A6" s="740" t="s">
        <v>692</v>
      </c>
      <c r="B6" s="740"/>
      <c r="C6" s="803" t="s">
        <v>234</v>
      </c>
      <c r="D6" s="803"/>
      <c r="E6" s="803"/>
      <c r="F6" s="803"/>
      <c r="G6" s="803"/>
      <c r="H6" s="803"/>
      <c r="I6" s="803"/>
      <c r="J6" s="803"/>
      <c r="K6" s="803"/>
      <c r="L6" s="803"/>
      <c r="M6" s="803"/>
      <c r="N6" s="803"/>
      <c r="O6" s="803"/>
      <c r="P6" s="803"/>
      <c r="Q6" s="803"/>
      <c r="R6" s="803"/>
      <c r="S6" s="803"/>
      <c r="T6" s="803"/>
      <c r="U6" s="803"/>
    </row>
    <row r="7" spans="1:16194" ht="13.5" customHeight="1">
      <c r="A7" s="66"/>
      <c r="B7" s="66"/>
      <c r="C7" s="67"/>
      <c r="D7" s="25"/>
      <c r="E7" s="48"/>
      <c r="F7" s="58"/>
      <c r="G7" s="58"/>
      <c r="H7" s="58"/>
      <c r="I7" s="1"/>
      <c r="J7" s="1"/>
      <c r="K7" s="1"/>
      <c r="L7" s="1"/>
      <c r="M7" s="1"/>
      <c r="N7" s="1"/>
      <c r="O7" s="1"/>
      <c r="P7" s="1"/>
      <c r="Q7" s="1"/>
      <c r="R7" s="1"/>
      <c r="S7" s="1"/>
      <c r="T7" s="1"/>
      <c r="U7" s="1"/>
    </row>
    <row r="8" spans="1:16194" ht="379.5" customHeight="1">
      <c r="A8" s="193" t="s">
        <v>674</v>
      </c>
      <c r="B8" s="193"/>
      <c r="C8" s="1318" t="s">
        <v>693</v>
      </c>
      <c r="D8" s="1319"/>
      <c r="E8" s="1319"/>
      <c r="F8" s="1319"/>
      <c r="G8" s="1319"/>
      <c r="H8" s="1319"/>
      <c r="I8" s="1319"/>
      <c r="J8" s="1319"/>
      <c r="K8" s="1319"/>
      <c r="L8" s="1319"/>
      <c r="M8" s="1319"/>
      <c r="N8" s="1319"/>
      <c r="O8" s="1319"/>
      <c r="P8" s="1319"/>
      <c r="Q8" s="1319"/>
      <c r="R8" s="1319"/>
      <c r="S8" s="1319"/>
      <c r="T8" s="1319"/>
      <c r="U8" s="1320"/>
    </row>
    <row r="9" spans="1:16194" ht="409.5" customHeight="1">
      <c r="A9" s="189"/>
      <c r="B9" s="189"/>
      <c r="C9" s="1160" t="s">
        <v>694</v>
      </c>
      <c r="D9" s="1161"/>
      <c r="E9" s="1161"/>
      <c r="F9" s="1161"/>
      <c r="G9" s="1161"/>
      <c r="H9" s="1161"/>
      <c r="I9" s="1161"/>
      <c r="J9" s="1161"/>
      <c r="K9" s="1161"/>
      <c r="L9" s="1161"/>
      <c r="M9" s="1161"/>
      <c r="N9" s="1161"/>
      <c r="O9" s="1161"/>
      <c r="P9" s="1161"/>
      <c r="Q9" s="1161"/>
      <c r="R9" s="1161"/>
      <c r="S9" s="1161"/>
      <c r="T9" s="1161"/>
      <c r="U9" s="1162"/>
    </row>
    <row r="10" spans="1:16194" ht="23.25" customHeight="1">
      <c r="A10" s="193"/>
      <c r="B10" s="193"/>
      <c r="C10" s="193"/>
      <c r="D10" s="48"/>
      <c r="E10" s="1317"/>
      <c r="F10" s="1317"/>
      <c r="G10" s="1317"/>
      <c r="H10" s="1317"/>
      <c r="I10" s="1317"/>
      <c r="J10" s="1317"/>
      <c r="K10" s="1317"/>
      <c r="L10" s="1317"/>
      <c r="M10" s="1317"/>
      <c r="N10" s="1317"/>
      <c r="O10" s="1317"/>
      <c r="P10" s="1317"/>
      <c r="Q10" s="1317"/>
      <c r="R10" s="1317"/>
      <c r="S10" s="191"/>
      <c r="T10" s="193"/>
      <c r="U10" s="193"/>
    </row>
    <row r="11" spans="1:16194" s="45" customFormat="1" ht="21.75" customHeight="1">
      <c r="A11" s="2"/>
      <c r="B11" s="2"/>
      <c r="C11" s="2"/>
      <c r="D11" s="2"/>
      <c r="E11" s="14"/>
      <c r="F11" s="14"/>
      <c r="G11" s="14"/>
      <c r="H11" s="14"/>
      <c r="I11" s="14"/>
      <c r="J11" s="14"/>
      <c r="K11" s="14"/>
      <c r="L11" s="14"/>
      <c r="M11" s="14"/>
      <c r="N11" s="14"/>
      <c r="O11" s="14"/>
      <c r="P11" s="14"/>
      <c r="Q11" s="14"/>
      <c r="R11" s="14"/>
      <c r="S11" s="86"/>
      <c r="T11" s="14"/>
      <c r="U11" s="14"/>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c r="EB11" s="46"/>
      <c r="EC11" s="46"/>
      <c r="ED11" s="46"/>
      <c r="EE11" s="46"/>
      <c r="EF11" s="46"/>
      <c r="EG11" s="46"/>
      <c r="EH11" s="46"/>
      <c r="EI11" s="46"/>
      <c r="EJ11" s="46"/>
      <c r="EK11" s="46"/>
      <c r="EL11" s="46"/>
      <c r="EM11" s="46"/>
      <c r="EN11" s="46"/>
      <c r="EO11" s="46"/>
      <c r="EP11" s="46"/>
      <c r="EQ11" s="46"/>
      <c r="ER11" s="46"/>
      <c r="ES11" s="46"/>
      <c r="ET11" s="46"/>
      <c r="EU11" s="46"/>
      <c r="EV11" s="46"/>
      <c r="EW11" s="46"/>
      <c r="EX11" s="46"/>
      <c r="EY11" s="46"/>
      <c r="EZ11" s="46"/>
      <c r="FA11" s="46"/>
      <c r="FB11" s="46"/>
      <c r="FC11" s="46"/>
      <c r="FD11" s="46"/>
      <c r="FE11" s="46"/>
      <c r="FF11" s="46"/>
      <c r="FG11" s="46"/>
      <c r="FH11" s="46"/>
      <c r="FI11" s="46"/>
      <c r="FJ11" s="46"/>
      <c r="FK11" s="46"/>
      <c r="FL11" s="46"/>
      <c r="FM11" s="46"/>
      <c r="FN11" s="46"/>
      <c r="FO11" s="46"/>
      <c r="FP11" s="46"/>
      <c r="FQ11" s="46"/>
      <c r="FR11" s="46"/>
      <c r="FS11" s="46"/>
      <c r="FT11" s="46"/>
      <c r="FU11" s="46"/>
      <c r="FV11" s="46"/>
      <c r="FW11" s="46"/>
      <c r="FX11" s="46"/>
      <c r="FY11" s="46"/>
      <c r="FZ11" s="46"/>
      <c r="GA11" s="46"/>
      <c r="GB11" s="46"/>
      <c r="GC11" s="46"/>
      <c r="GD11" s="46"/>
      <c r="GE11" s="46"/>
      <c r="GF11" s="46"/>
      <c r="GG11" s="46"/>
      <c r="GH11" s="46"/>
      <c r="GI11" s="46"/>
      <c r="GJ11" s="46"/>
      <c r="GK11" s="46"/>
      <c r="GL11" s="46"/>
      <c r="GM11" s="46"/>
      <c r="GN11" s="46"/>
      <c r="GO11" s="46"/>
      <c r="GP11" s="46"/>
      <c r="GQ11" s="46"/>
      <c r="GR11" s="46"/>
      <c r="GS11" s="46"/>
      <c r="GT11" s="46"/>
      <c r="GU11" s="46"/>
      <c r="GV11" s="46"/>
      <c r="GW11" s="46"/>
      <c r="GX11" s="46"/>
      <c r="GY11" s="46"/>
      <c r="GZ11" s="46"/>
      <c r="HA11" s="46"/>
      <c r="HB11" s="46"/>
      <c r="HC11" s="46"/>
      <c r="HD11" s="46"/>
      <c r="HE11" s="46"/>
      <c r="HF11" s="46"/>
      <c r="HG11" s="46"/>
      <c r="HH11" s="46"/>
      <c r="HI11" s="46"/>
      <c r="HJ11" s="46"/>
      <c r="HK11" s="46"/>
      <c r="HL11" s="46"/>
      <c r="HM11" s="46"/>
      <c r="HN11" s="46"/>
      <c r="HO11" s="46"/>
      <c r="HP11" s="46"/>
      <c r="HQ11" s="46"/>
      <c r="HR11" s="46"/>
      <c r="HS11" s="46"/>
      <c r="HT11" s="46"/>
      <c r="HU11" s="46"/>
      <c r="HV11" s="46"/>
      <c r="HW11" s="46"/>
      <c r="HX11" s="46"/>
      <c r="HY11" s="46"/>
      <c r="HZ11" s="46"/>
      <c r="IA11" s="46"/>
      <c r="IB11" s="46"/>
      <c r="IC11" s="46"/>
      <c r="ID11" s="46"/>
      <c r="IE11" s="46"/>
      <c r="IF11" s="46"/>
      <c r="IG11" s="46"/>
      <c r="IH11" s="46"/>
      <c r="II11" s="46"/>
      <c r="IJ11" s="46"/>
      <c r="IK11" s="46"/>
      <c r="IL11" s="46"/>
      <c r="IM11" s="46"/>
      <c r="IN11" s="46"/>
      <c r="IO11" s="46"/>
      <c r="IP11" s="46"/>
      <c r="IQ11" s="46"/>
      <c r="IR11" s="46"/>
      <c r="IS11" s="46"/>
      <c r="IT11" s="46"/>
      <c r="IU11" s="46"/>
      <c r="IV11" s="46"/>
      <c r="IW11" s="46"/>
      <c r="IX11" s="46"/>
      <c r="IY11" s="46"/>
      <c r="IZ11" s="46"/>
      <c r="JA11" s="46"/>
      <c r="JB11" s="46"/>
      <c r="JC11" s="46"/>
      <c r="JD11" s="46"/>
      <c r="JE11" s="46"/>
      <c r="JF11" s="46"/>
      <c r="JG11" s="46"/>
      <c r="JH11" s="46"/>
      <c r="JI11" s="46"/>
      <c r="JJ11" s="46"/>
      <c r="JK11" s="46"/>
      <c r="JL11" s="46"/>
      <c r="JM11" s="46"/>
      <c r="JN11" s="46"/>
      <c r="JO11" s="46"/>
      <c r="JP11" s="46"/>
      <c r="JQ11" s="46"/>
      <c r="JR11" s="46"/>
      <c r="JS11" s="46"/>
      <c r="JT11" s="46"/>
      <c r="JU11" s="46"/>
      <c r="JV11" s="46"/>
      <c r="JW11" s="46"/>
      <c r="JX11" s="46"/>
      <c r="JY11" s="46"/>
      <c r="JZ11" s="46"/>
      <c r="KA11" s="46"/>
      <c r="KB11" s="46"/>
      <c r="KC11" s="46"/>
      <c r="KD11" s="46"/>
      <c r="KE11" s="46"/>
      <c r="KF11" s="46"/>
      <c r="KG11" s="46"/>
      <c r="KH11" s="46"/>
      <c r="KI11" s="46"/>
      <c r="KJ11" s="46"/>
      <c r="KK11" s="46"/>
      <c r="KL11" s="46"/>
      <c r="KM11" s="46"/>
      <c r="KN11" s="46"/>
      <c r="KO11" s="46"/>
      <c r="KP11" s="46"/>
      <c r="KQ11" s="46"/>
      <c r="KR11" s="46"/>
      <c r="KS11" s="46"/>
      <c r="KT11" s="46"/>
      <c r="KU11" s="46"/>
      <c r="KV11" s="46"/>
      <c r="KW11" s="46"/>
      <c r="KX11" s="46"/>
      <c r="KY11" s="46"/>
      <c r="KZ11" s="46"/>
      <c r="LA11" s="46"/>
      <c r="LB11" s="46"/>
      <c r="LC11" s="46"/>
      <c r="LD11" s="46"/>
      <c r="LE11" s="46"/>
      <c r="LF11" s="46"/>
      <c r="LG11" s="46"/>
      <c r="LH11" s="46"/>
      <c r="LI11" s="46"/>
      <c r="LJ11" s="46"/>
      <c r="LK11" s="46"/>
      <c r="LL11" s="46"/>
      <c r="LM11" s="46"/>
      <c r="LN11" s="46"/>
      <c r="LO11" s="46"/>
      <c r="LP11" s="46"/>
      <c r="LQ11" s="46"/>
      <c r="LR11" s="46"/>
      <c r="LS11" s="46"/>
      <c r="LT11" s="46"/>
      <c r="LU11" s="46"/>
      <c r="LV11" s="46"/>
      <c r="LW11" s="46"/>
      <c r="LX11" s="46"/>
      <c r="LY11" s="46"/>
      <c r="LZ11" s="46"/>
      <c r="MA11" s="46"/>
      <c r="MB11" s="46"/>
      <c r="MC11" s="46"/>
      <c r="MD11" s="46"/>
      <c r="ME11" s="46"/>
      <c r="MF11" s="46"/>
      <c r="MG11" s="46"/>
      <c r="MH11" s="46"/>
      <c r="MI11" s="46"/>
      <c r="MJ11" s="46"/>
      <c r="MK11" s="46"/>
      <c r="ML11" s="46"/>
      <c r="MM11" s="46"/>
      <c r="MN11" s="46"/>
      <c r="MO11" s="46"/>
      <c r="MP11" s="46"/>
      <c r="MQ11" s="46"/>
      <c r="MR11" s="46"/>
      <c r="MS11" s="46"/>
      <c r="MT11" s="46"/>
      <c r="MU11" s="46"/>
      <c r="MV11" s="46"/>
      <c r="MW11" s="46"/>
      <c r="MX11" s="46"/>
      <c r="MY11" s="46"/>
      <c r="MZ11" s="46"/>
      <c r="NA11" s="46"/>
      <c r="NB11" s="46"/>
      <c r="NC11" s="46"/>
      <c r="ND11" s="46"/>
      <c r="NE11" s="46"/>
      <c r="NF11" s="46"/>
      <c r="NG11" s="46"/>
      <c r="NH11" s="46"/>
      <c r="NI11" s="46"/>
      <c r="NJ11" s="46"/>
      <c r="NK11" s="46"/>
      <c r="NL11" s="46"/>
      <c r="NM11" s="46"/>
      <c r="NN11" s="46"/>
      <c r="NO11" s="46"/>
      <c r="NP11" s="46"/>
      <c r="NQ11" s="46"/>
      <c r="NR11" s="46"/>
      <c r="NS11" s="46"/>
      <c r="NT11" s="46"/>
      <c r="NU11" s="46"/>
      <c r="NV11" s="46"/>
      <c r="NW11" s="46"/>
      <c r="NX11" s="46"/>
      <c r="NY11" s="46"/>
      <c r="NZ11" s="46"/>
      <c r="OA11" s="46"/>
      <c r="OB11" s="46"/>
      <c r="OC11" s="46"/>
      <c r="OD11" s="46"/>
      <c r="OE11" s="46"/>
      <c r="OF11" s="46"/>
      <c r="OG11" s="46"/>
      <c r="OH11" s="46"/>
      <c r="OI11" s="46"/>
      <c r="OJ11" s="46"/>
      <c r="OK11" s="46"/>
      <c r="OL11" s="46"/>
      <c r="OM11" s="46"/>
      <c r="ON11" s="46"/>
      <c r="OO11" s="46"/>
      <c r="OP11" s="46"/>
      <c r="OQ11" s="46"/>
      <c r="OR11" s="46"/>
      <c r="OS11" s="46"/>
      <c r="OT11" s="46"/>
      <c r="OU11" s="46"/>
      <c r="OV11" s="46"/>
      <c r="OW11" s="46"/>
      <c r="OX11" s="46"/>
      <c r="OY11" s="46"/>
      <c r="OZ11" s="46"/>
      <c r="PA11" s="46"/>
      <c r="PB11" s="46"/>
      <c r="PC11" s="46"/>
      <c r="PD11" s="46"/>
      <c r="PE11" s="46"/>
      <c r="PF11" s="46"/>
      <c r="PG11" s="46"/>
      <c r="PH11" s="46"/>
      <c r="PI11" s="46"/>
      <c r="PJ11" s="46"/>
      <c r="PK11" s="46"/>
      <c r="PL11" s="46"/>
      <c r="PM11" s="46"/>
      <c r="PN11" s="46"/>
      <c r="PO11" s="46"/>
      <c r="PP11" s="46"/>
      <c r="PQ11" s="46"/>
      <c r="PR11" s="46"/>
      <c r="PS11" s="46"/>
      <c r="PT11" s="46"/>
      <c r="PU11" s="46"/>
      <c r="PV11" s="46"/>
      <c r="PW11" s="46"/>
      <c r="PX11" s="46"/>
      <c r="PY11" s="46"/>
      <c r="PZ11" s="46"/>
      <c r="QA11" s="46"/>
      <c r="QB11" s="46"/>
      <c r="QC11" s="46"/>
      <c r="QD11" s="46"/>
      <c r="QE11" s="46"/>
      <c r="QF11" s="46"/>
      <c r="QG11" s="46"/>
      <c r="QH11" s="46"/>
      <c r="QI11" s="46"/>
      <c r="QJ11" s="46"/>
      <c r="QK11" s="46"/>
      <c r="QL11" s="46"/>
      <c r="QM11" s="46"/>
      <c r="QN11" s="46"/>
      <c r="QO11" s="46"/>
      <c r="QP11" s="46"/>
      <c r="QQ11" s="46"/>
      <c r="QR11" s="46"/>
      <c r="QS11" s="46"/>
      <c r="QT11" s="46"/>
      <c r="QU11" s="46"/>
      <c r="QV11" s="46"/>
      <c r="QW11" s="46"/>
      <c r="QX11" s="46"/>
      <c r="QY11" s="46"/>
      <c r="QZ11" s="46"/>
      <c r="RA11" s="46"/>
      <c r="RB11" s="46"/>
      <c r="RC11" s="46"/>
      <c r="RD11" s="46"/>
      <c r="RE11" s="46"/>
      <c r="RF11" s="46"/>
      <c r="RG11" s="46"/>
      <c r="RH11" s="46"/>
      <c r="RI11" s="46"/>
      <c r="RJ11" s="46"/>
      <c r="RK11" s="46"/>
      <c r="RL11" s="46"/>
      <c r="RM11" s="46"/>
      <c r="RN11" s="46"/>
      <c r="RO11" s="46"/>
      <c r="RP11" s="46"/>
      <c r="RQ11" s="46"/>
      <c r="RR11" s="46"/>
      <c r="RS11" s="46"/>
      <c r="RT11" s="46"/>
      <c r="RU11" s="46"/>
      <c r="RV11" s="46"/>
      <c r="RW11" s="46"/>
      <c r="RX11" s="46"/>
      <c r="RY11" s="46"/>
      <c r="RZ11" s="46"/>
      <c r="SA11" s="46"/>
      <c r="SB11" s="46"/>
      <c r="SC11" s="46"/>
      <c r="SD11" s="46"/>
      <c r="SE11" s="46"/>
      <c r="SF11" s="46"/>
      <c r="SG11" s="46"/>
      <c r="SH11" s="46"/>
      <c r="SI11" s="46"/>
      <c r="SJ11" s="46"/>
      <c r="SK11" s="46"/>
      <c r="SL11" s="46"/>
      <c r="SM11" s="46"/>
      <c r="SN11" s="46"/>
      <c r="SO11" s="46"/>
      <c r="SP11" s="46"/>
      <c r="SQ11" s="46"/>
      <c r="SR11" s="46"/>
      <c r="SS11" s="46"/>
      <c r="ST11" s="46"/>
      <c r="SU11" s="46"/>
      <c r="SV11" s="46"/>
      <c r="SW11" s="46"/>
      <c r="SX11" s="46"/>
      <c r="SY11" s="46"/>
      <c r="SZ11" s="46"/>
      <c r="TA11" s="46"/>
      <c r="TB11" s="46"/>
      <c r="TC11" s="46"/>
      <c r="TD11" s="46"/>
      <c r="TE11" s="46"/>
      <c r="TF11" s="46"/>
      <c r="TG11" s="46"/>
      <c r="TH11" s="46"/>
      <c r="TI11" s="46"/>
      <c r="TJ11" s="46"/>
      <c r="TK11" s="46"/>
      <c r="TL11" s="46"/>
      <c r="TM11" s="46"/>
      <c r="TN11" s="46"/>
      <c r="TO11" s="46"/>
      <c r="TP11" s="46"/>
      <c r="TQ11" s="46"/>
      <c r="TR11" s="46"/>
      <c r="TS11" s="46"/>
      <c r="TT11" s="46"/>
      <c r="TU11" s="46"/>
      <c r="TV11" s="46"/>
      <c r="TW11" s="46"/>
      <c r="TX11" s="46"/>
      <c r="TY11" s="46"/>
      <c r="TZ11" s="46"/>
      <c r="UA11" s="46"/>
      <c r="UB11" s="46"/>
      <c r="UC11" s="46"/>
      <c r="UD11" s="46"/>
      <c r="UE11" s="46"/>
      <c r="UF11" s="46"/>
      <c r="UG11" s="46"/>
      <c r="UH11" s="46"/>
      <c r="UI11" s="46"/>
      <c r="UJ11" s="46"/>
      <c r="UK11" s="46"/>
      <c r="UL11" s="46"/>
      <c r="UM11" s="46"/>
      <c r="UN11" s="46"/>
      <c r="UO11" s="46"/>
      <c r="UP11" s="46"/>
      <c r="UQ11" s="46"/>
      <c r="UR11" s="46"/>
      <c r="US11" s="46"/>
      <c r="UT11" s="46"/>
      <c r="UU11" s="46"/>
      <c r="UV11" s="46"/>
      <c r="UW11" s="46"/>
      <c r="UX11" s="46"/>
      <c r="UY11" s="46"/>
      <c r="UZ11" s="46"/>
      <c r="VA11" s="46"/>
      <c r="VB11" s="46"/>
      <c r="VC11" s="46"/>
      <c r="VD11" s="46"/>
      <c r="VE11" s="46"/>
      <c r="VF11" s="46"/>
      <c r="VG11" s="46"/>
      <c r="VH11" s="46"/>
      <c r="VI11" s="46"/>
      <c r="VJ11" s="46"/>
      <c r="VK11" s="46"/>
      <c r="VL11" s="46"/>
      <c r="VM11" s="46"/>
      <c r="VN11" s="46"/>
      <c r="VO11" s="46"/>
      <c r="VP11" s="46"/>
      <c r="VQ11" s="46"/>
      <c r="VR11" s="46"/>
      <c r="VS11" s="46"/>
      <c r="VT11" s="46"/>
      <c r="VU11" s="46"/>
      <c r="VV11" s="46"/>
      <c r="VW11" s="46"/>
      <c r="VX11" s="46"/>
      <c r="VY11" s="46"/>
      <c r="VZ11" s="46"/>
      <c r="WA11" s="46"/>
      <c r="WB11" s="46"/>
      <c r="WC11" s="46"/>
      <c r="WD11" s="46"/>
      <c r="WE11" s="46"/>
      <c r="WF11" s="46"/>
      <c r="WG11" s="46"/>
      <c r="WH11" s="46"/>
      <c r="WI11" s="46"/>
      <c r="WJ11" s="46"/>
      <c r="WK11" s="46"/>
      <c r="WL11" s="46"/>
      <c r="WM11" s="46"/>
      <c r="WN11" s="46"/>
      <c r="WO11" s="46"/>
      <c r="WP11" s="46"/>
      <c r="WQ11" s="46"/>
      <c r="WR11" s="46"/>
      <c r="WS11" s="46"/>
      <c r="WT11" s="46"/>
      <c r="WU11" s="46"/>
      <c r="WV11" s="46"/>
      <c r="WW11" s="46"/>
      <c r="WX11" s="46"/>
      <c r="WY11" s="46"/>
      <c r="WZ11" s="46"/>
      <c r="XA11" s="46"/>
      <c r="XB11" s="46"/>
      <c r="XC11" s="46"/>
      <c r="XD11" s="46"/>
      <c r="XE11" s="46"/>
      <c r="XF11" s="46"/>
      <c r="XG11" s="46"/>
      <c r="XH11" s="46"/>
      <c r="XI11" s="46"/>
      <c r="XJ11" s="46"/>
      <c r="XK11" s="46"/>
      <c r="XL11" s="46"/>
      <c r="XM11" s="46"/>
      <c r="XN11" s="46"/>
      <c r="XO11" s="46"/>
      <c r="XP11" s="46"/>
      <c r="XQ11" s="46"/>
      <c r="XR11" s="46"/>
      <c r="XS11" s="46"/>
      <c r="XT11" s="46"/>
      <c r="XU11" s="46"/>
      <c r="XV11" s="46"/>
      <c r="XW11" s="46"/>
      <c r="XX11" s="46"/>
      <c r="XY11" s="46"/>
      <c r="XZ11" s="46"/>
      <c r="YA11" s="46"/>
      <c r="YB11" s="46"/>
      <c r="YC11" s="46"/>
      <c r="YD11" s="46"/>
      <c r="YE11" s="46"/>
      <c r="YF11" s="46"/>
      <c r="YG11" s="46"/>
      <c r="YH11" s="46"/>
      <c r="YI11" s="46"/>
      <c r="YJ11" s="46"/>
      <c r="YK11" s="46"/>
      <c r="YL11" s="46"/>
      <c r="YM11" s="46"/>
      <c r="YN11" s="46"/>
      <c r="YO11" s="46"/>
      <c r="YP11" s="46"/>
      <c r="YQ11" s="46"/>
      <c r="YR11" s="46"/>
      <c r="YS11" s="46"/>
      <c r="YT11" s="46"/>
      <c r="YU11" s="46"/>
      <c r="YV11" s="46"/>
      <c r="YW11" s="46"/>
      <c r="YX11" s="46"/>
      <c r="YY11" s="46"/>
      <c r="YZ11" s="46"/>
      <c r="ZA11" s="46"/>
      <c r="ZB11" s="46"/>
      <c r="ZC11" s="46"/>
      <c r="ZD11" s="46"/>
      <c r="ZE11" s="46"/>
      <c r="ZF11" s="46"/>
      <c r="ZG11" s="46"/>
      <c r="ZH11" s="46"/>
      <c r="ZI11" s="46"/>
      <c r="ZJ11" s="46"/>
      <c r="ZK11" s="46"/>
      <c r="ZL11" s="46"/>
      <c r="ZM11" s="46"/>
      <c r="ZN11" s="46"/>
      <c r="ZO11" s="46"/>
      <c r="ZP11" s="46"/>
      <c r="ZQ11" s="46"/>
      <c r="ZR11" s="46"/>
      <c r="ZS11" s="46"/>
      <c r="ZT11" s="46"/>
      <c r="ZU11" s="46"/>
      <c r="ZV11" s="46"/>
      <c r="ZW11" s="46"/>
      <c r="ZX11" s="46"/>
      <c r="ZY11" s="46"/>
      <c r="ZZ11" s="46"/>
      <c r="AAA11" s="46"/>
      <c r="AAB11" s="46"/>
      <c r="AAC11" s="46"/>
      <c r="AAD11" s="46"/>
      <c r="AAE11" s="46"/>
      <c r="AAF11" s="46"/>
      <c r="AAG11" s="46"/>
      <c r="AAH11" s="46"/>
      <c r="AAI11" s="46"/>
      <c r="AAJ11" s="46"/>
      <c r="AAK11" s="46"/>
      <c r="AAL11" s="46"/>
      <c r="AAM11" s="46"/>
      <c r="AAN11" s="46"/>
      <c r="AAO11" s="46"/>
      <c r="AAP11" s="46"/>
      <c r="AAQ11" s="46"/>
      <c r="AAR11" s="46"/>
      <c r="AAS11" s="46"/>
      <c r="AAT11" s="46"/>
      <c r="AAU11" s="46"/>
      <c r="AAV11" s="46"/>
      <c r="AAW11" s="46"/>
      <c r="AAX11" s="46"/>
      <c r="AAY11" s="46"/>
      <c r="AAZ11" s="46"/>
      <c r="ABA11" s="46"/>
      <c r="ABB11" s="46"/>
      <c r="ABC11" s="46"/>
      <c r="ABD11" s="46"/>
      <c r="ABE11" s="46"/>
      <c r="ABF11" s="46"/>
      <c r="ABG11" s="46"/>
      <c r="ABH11" s="46"/>
      <c r="ABI11" s="46"/>
      <c r="ABJ11" s="46"/>
      <c r="ABK11" s="46"/>
      <c r="ABL11" s="46"/>
      <c r="ABM11" s="46"/>
      <c r="ABN11" s="46"/>
      <c r="ABO11" s="46"/>
      <c r="ABP11" s="46"/>
      <c r="ABQ11" s="46"/>
      <c r="ABR11" s="46"/>
      <c r="ABS11" s="46"/>
      <c r="ABT11" s="46"/>
      <c r="ABU11" s="46"/>
      <c r="ABV11" s="46"/>
      <c r="ABW11" s="46"/>
      <c r="ABX11" s="46"/>
      <c r="ABY11" s="46"/>
      <c r="ABZ11" s="46"/>
      <c r="ACA11" s="46"/>
      <c r="ACB11" s="46"/>
      <c r="ACC11" s="46"/>
      <c r="ACD11" s="46"/>
      <c r="ACE11" s="46"/>
      <c r="ACF11" s="46"/>
      <c r="ACG11" s="46"/>
      <c r="ACH11" s="46"/>
      <c r="ACI11" s="46"/>
      <c r="ACJ11" s="46"/>
      <c r="ACK11" s="46"/>
      <c r="ACL11" s="46"/>
      <c r="ACM11" s="46"/>
      <c r="ACN11" s="46"/>
      <c r="ACO11" s="46"/>
      <c r="ACP11" s="46"/>
      <c r="ACQ11" s="46"/>
      <c r="ACR11" s="46"/>
      <c r="ACS11" s="46"/>
      <c r="ACT11" s="46"/>
      <c r="ACU11" s="46"/>
      <c r="ACV11" s="46"/>
      <c r="ACW11" s="46"/>
      <c r="ACX11" s="46"/>
      <c r="ACY11" s="46"/>
      <c r="ACZ11" s="46"/>
      <c r="ADA11" s="46"/>
      <c r="ADB11" s="46"/>
      <c r="ADC11" s="46"/>
      <c r="ADD11" s="46"/>
      <c r="ADE11" s="46"/>
      <c r="ADF11" s="46"/>
      <c r="ADG11" s="46"/>
      <c r="ADH11" s="46"/>
      <c r="ADI11" s="46"/>
      <c r="ADJ11" s="46"/>
      <c r="ADK11" s="46"/>
      <c r="ADL11" s="46"/>
      <c r="ADM11" s="46"/>
      <c r="ADN11" s="46"/>
      <c r="ADO11" s="46"/>
      <c r="ADP11" s="46"/>
      <c r="ADQ11" s="46"/>
      <c r="ADR11" s="46"/>
      <c r="ADS11" s="46"/>
      <c r="ADT11" s="46"/>
      <c r="ADU11" s="46"/>
      <c r="ADV11" s="46"/>
      <c r="ADW11" s="46"/>
      <c r="ADX11" s="46"/>
      <c r="ADY11" s="46"/>
      <c r="ADZ11" s="46"/>
      <c r="AEA11" s="46"/>
      <c r="AEB11" s="46"/>
      <c r="AEC11" s="46"/>
      <c r="AED11" s="46"/>
      <c r="AEE11" s="46"/>
      <c r="AEF11" s="46"/>
      <c r="AEG11" s="46"/>
      <c r="AEH11" s="46"/>
      <c r="AEI11" s="46"/>
      <c r="AEJ11" s="46"/>
      <c r="AEK11" s="46"/>
      <c r="AEL11" s="46"/>
      <c r="AEM11" s="46"/>
      <c r="AEN11" s="46"/>
      <c r="AEO11" s="46"/>
      <c r="AEP11" s="46"/>
      <c r="AEQ11" s="46"/>
      <c r="AER11" s="46"/>
      <c r="AES11" s="46"/>
      <c r="AET11" s="46"/>
      <c r="AEU11" s="46"/>
      <c r="AEV11" s="46"/>
      <c r="AEW11" s="46"/>
      <c r="AEX11" s="46"/>
      <c r="AEY11" s="46"/>
      <c r="AEZ11" s="46"/>
      <c r="AFA11" s="46"/>
      <c r="AFB11" s="46"/>
      <c r="AFC11" s="46"/>
      <c r="AFD11" s="46"/>
      <c r="AFE11" s="46"/>
      <c r="AFF11" s="46"/>
      <c r="AFG11" s="46"/>
      <c r="AFH11" s="46"/>
      <c r="AFI11" s="46"/>
      <c r="AFJ11" s="46"/>
      <c r="AFK11" s="46"/>
      <c r="AFL11" s="46"/>
      <c r="AFM11" s="46"/>
      <c r="AFN11" s="46"/>
      <c r="AFO11" s="46"/>
      <c r="AFP11" s="46"/>
      <c r="AFQ11" s="46"/>
      <c r="AFR11" s="46"/>
      <c r="AFS11" s="46"/>
      <c r="AFT11" s="46"/>
      <c r="AFU11" s="46"/>
      <c r="AFV11" s="46"/>
      <c r="AFW11" s="46"/>
      <c r="AFX11" s="46"/>
      <c r="AFY11" s="46"/>
      <c r="AFZ11" s="46"/>
      <c r="AGA11" s="46"/>
      <c r="AGB11" s="46"/>
      <c r="AGC11" s="46"/>
      <c r="AGD11" s="46"/>
      <c r="AGE11" s="46"/>
      <c r="AGF11" s="46"/>
      <c r="AGG11" s="46"/>
      <c r="AGH11" s="46"/>
      <c r="AGI11" s="46"/>
      <c r="AGJ11" s="46"/>
      <c r="AGK11" s="46"/>
      <c r="AGL11" s="46"/>
      <c r="AGM11" s="46"/>
      <c r="AGN11" s="46"/>
      <c r="AGO11" s="46"/>
      <c r="AGP11" s="46"/>
      <c r="AGQ11" s="46"/>
      <c r="AGR11" s="46"/>
      <c r="AGS11" s="46"/>
      <c r="AGT11" s="46"/>
      <c r="AGU11" s="46"/>
      <c r="AGV11" s="46"/>
      <c r="AGW11" s="46"/>
      <c r="AGX11" s="46"/>
      <c r="AGY11" s="46"/>
      <c r="AGZ11" s="46"/>
      <c r="AHA11" s="46"/>
      <c r="AHB11" s="46"/>
      <c r="AHC11" s="46"/>
      <c r="AHD11" s="46"/>
      <c r="AHE11" s="46"/>
      <c r="AHF11" s="46"/>
      <c r="AHG11" s="46"/>
      <c r="AHH11" s="46"/>
      <c r="AHI11" s="46"/>
      <c r="AHJ11" s="46"/>
      <c r="AHK11" s="46"/>
      <c r="AHL11" s="46"/>
      <c r="AHM11" s="46"/>
      <c r="AHN11" s="46"/>
      <c r="AHO11" s="46"/>
      <c r="AHP11" s="46"/>
      <c r="AHQ11" s="46"/>
      <c r="AHR11" s="46"/>
      <c r="AHS11" s="46"/>
      <c r="AHT11" s="46"/>
      <c r="AHU11" s="46"/>
      <c r="AHV11" s="46"/>
      <c r="AHW11" s="46"/>
      <c r="AHX11" s="46"/>
      <c r="AHY11" s="46"/>
      <c r="AHZ11" s="46"/>
      <c r="AIA11" s="46"/>
      <c r="AIB11" s="46"/>
      <c r="AIC11" s="46"/>
      <c r="AID11" s="46"/>
      <c r="AIE11" s="46"/>
      <c r="AIF11" s="46"/>
      <c r="AIG11" s="46"/>
      <c r="AIH11" s="46"/>
      <c r="AII11" s="46"/>
      <c r="AIJ11" s="46"/>
      <c r="AIK11" s="46"/>
      <c r="AIL11" s="46"/>
      <c r="AIM11" s="46"/>
      <c r="AIN11" s="46"/>
      <c r="AIO11" s="46"/>
      <c r="AIP11" s="46"/>
      <c r="AIQ11" s="46"/>
      <c r="AIR11" s="46"/>
      <c r="AIS11" s="46"/>
      <c r="AIT11" s="46"/>
      <c r="AIU11" s="46"/>
      <c r="AIV11" s="46"/>
      <c r="AIW11" s="46"/>
      <c r="AIX11" s="46"/>
      <c r="AIY11" s="46"/>
      <c r="AIZ11" s="46"/>
      <c r="AJA11" s="46"/>
      <c r="AJB11" s="46"/>
      <c r="AJC11" s="46"/>
      <c r="AJD11" s="46"/>
      <c r="AJE11" s="46"/>
      <c r="AJF11" s="46"/>
      <c r="AJG11" s="46"/>
      <c r="AJH11" s="46"/>
      <c r="AJI11" s="46"/>
      <c r="AJJ11" s="46"/>
      <c r="AJK11" s="46"/>
      <c r="AJL11" s="46"/>
      <c r="AJM11" s="46"/>
      <c r="AJN11" s="46"/>
      <c r="AJO11" s="46"/>
      <c r="AJP11" s="46"/>
      <c r="AJQ11" s="46"/>
      <c r="AJR11" s="46"/>
      <c r="AJS11" s="46"/>
      <c r="AJT11" s="46"/>
      <c r="AJU11" s="46"/>
      <c r="AJV11" s="46"/>
      <c r="AJW11" s="46"/>
      <c r="AJX11" s="46"/>
      <c r="AJY11" s="46"/>
      <c r="AJZ11" s="46"/>
      <c r="AKA11" s="46"/>
      <c r="AKB11" s="46"/>
      <c r="AKC11" s="46"/>
      <c r="AKD11" s="46"/>
      <c r="AKE11" s="46"/>
      <c r="AKF11" s="46"/>
      <c r="AKG11" s="46"/>
      <c r="AKH11" s="46"/>
      <c r="AKI11" s="46"/>
      <c r="AKJ11" s="46"/>
      <c r="AKK11" s="46"/>
      <c r="AKL11" s="46"/>
      <c r="AKM11" s="46"/>
      <c r="AKN11" s="46"/>
      <c r="AKO11" s="46"/>
      <c r="AKP11" s="46"/>
      <c r="AKQ11" s="46"/>
      <c r="AKR11" s="46"/>
      <c r="AKS11" s="46"/>
      <c r="AKT11" s="46"/>
      <c r="AKU11" s="46"/>
      <c r="AKV11" s="46"/>
      <c r="AKW11" s="46"/>
      <c r="AKX11" s="46"/>
      <c r="AKY11" s="46"/>
      <c r="AKZ11" s="46"/>
      <c r="ALA11" s="46"/>
      <c r="ALB11" s="46"/>
      <c r="ALC11" s="46"/>
      <c r="ALD11" s="46"/>
      <c r="ALE11" s="46"/>
      <c r="ALF11" s="46"/>
      <c r="ALG11" s="46"/>
      <c r="ALH11" s="46"/>
      <c r="ALI11" s="46"/>
      <c r="ALJ11" s="46"/>
      <c r="ALK11" s="46"/>
      <c r="ALL11" s="46"/>
      <c r="ALM11" s="46"/>
      <c r="ALN11" s="46"/>
      <c r="ALO11" s="46"/>
      <c r="ALP11" s="46"/>
      <c r="ALQ11" s="46"/>
      <c r="ALR11" s="46"/>
      <c r="ALS11" s="46"/>
      <c r="ALT11" s="46"/>
      <c r="ALU11" s="46"/>
      <c r="ALV11" s="46"/>
      <c r="ALW11" s="46"/>
      <c r="ALX11" s="46"/>
      <c r="ALY11" s="46"/>
      <c r="ALZ11" s="46"/>
      <c r="AMA11" s="46"/>
      <c r="AMB11" s="46"/>
      <c r="AMC11" s="46"/>
      <c r="AMD11" s="46"/>
      <c r="AME11" s="46"/>
      <c r="AMF11" s="46"/>
      <c r="AMG11" s="46"/>
      <c r="AMH11" s="46"/>
      <c r="AMI11" s="46"/>
      <c r="AMJ11" s="46"/>
      <c r="AMK11" s="46"/>
      <c r="AML11" s="46"/>
      <c r="AMM11" s="46"/>
      <c r="AMN11" s="46"/>
      <c r="AMO11" s="46"/>
      <c r="AMP11" s="46"/>
      <c r="AMQ11" s="46"/>
      <c r="AMR11" s="46"/>
      <c r="AMS11" s="46"/>
      <c r="AMT11" s="46"/>
      <c r="AMU11" s="46"/>
      <c r="AMV11" s="46"/>
      <c r="AMW11" s="46"/>
      <c r="AMX11" s="46"/>
      <c r="AMY11" s="46"/>
      <c r="AMZ11" s="46"/>
      <c r="ANA11" s="46"/>
      <c r="ANB11" s="46"/>
      <c r="ANC11" s="46"/>
      <c r="AND11" s="46"/>
      <c r="ANE11" s="46"/>
      <c r="ANF11" s="46"/>
      <c r="ANG11" s="46"/>
      <c r="ANH11" s="46"/>
      <c r="ANI11" s="46"/>
      <c r="ANJ11" s="46"/>
      <c r="ANK11" s="46"/>
      <c r="ANL11" s="46"/>
      <c r="ANM11" s="46"/>
      <c r="ANN11" s="46"/>
      <c r="ANO11" s="46"/>
      <c r="ANP11" s="46"/>
      <c r="ANQ11" s="46"/>
      <c r="ANR11" s="46"/>
      <c r="ANS11" s="46"/>
      <c r="ANT11" s="46"/>
      <c r="ANU11" s="46"/>
      <c r="ANV11" s="46"/>
      <c r="ANW11" s="46"/>
      <c r="ANX11" s="46"/>
      <c r="ANY11" s="46"/>
      <c r="ANZ11" s="46"/>
      <c r="AOA11" s="46"/>
      <c r="AOB11" s="46"/>
      <c r="AOC11" s="46"/>
      <c r="AOD11" s="46"/>
      <c r="AOE11" s="46"/>
      <c r="AOF11" s="46"/>
      <c r="AOG11" s="46"/>
      <c r="AOH11" s="46"/>
      <c r="AOI11" s="46"/>
      <c r="AOJ11" s="46"/>
      <c r="AOK11" s="46"/>
      <c r="AOL11" s="46"/>
      <c r="AOM11" s="46"/>
      <c r="AON11" s="46"/>
      <c r="AOO11" s="46"/>
      <c r="AOP11" s="46"/>
      <c r="AOQ11" s="46"/>
      <c r="AOR11" s="46"/>
      <c r="AOS11" s="46"/>
      <c r="AOT11" s="46"/>
      <c r="AOU11" s="46"/>
      <c r="AOV11" s="46"/>
      <c r="AOW11" s="46"/>
      <c r="AOX11" s="46"/>
      <c r="AOY11" s="46"/>
      <c r="AOZ11" s="46"/>
      <c r="APA11" s="46"/>
      <c r="APB11" s="46"/>
      <c r="APC11" s="46"/>
      <c r="APD11" s="46"/>
      <c r="APE11" s="46"/>
      <c r="APF11" s="46"/>
      <c r="APG11" s="46"/>
      <c r="APH11" s="46"/>
      <c r="API11" s="46"/>
      <c r="APJ11" s="46"/>
      <c r="APK11" s="46"/>
      <c r="APL11" s="46"/>
      <c r="APM11" s="46"/>
      <c r="APN11" s="46"/>
      <c r="APO11" s="46"/>
      <c r="APP11" s="46"/>
      <c r="APQ11" s="46"/>
      <c r="APR11" s="46"/>
      <c r="APS11" s="46"/>
      <c r="APT11" s="46"/>
      <c r="APU11" s="46"/>
      <c r="APV11" s="46"/>
      <c r="APW11" s="46"/>
      <c r="APX11" s="46"/>
      <c r="APY11" s="46"/>
      <c r="APZ11" s="46"/>
      <c r="AQA11" s="46"/>
      <c r="AQB11" s="46"/>
      <c r="AQC11" s="46"/>
      <c r="AQD11" s="46"/>
      <c r="AQE11" s="46"/>
      <c r="AQF11" s="46"/>
      <c r="AQG11" s="46"/>
      <c r="AQH11" s="46"/>
      <c r="AQI11" s="46"/>
      <c r="AQJ11" s="46"/>
      <c r="AQK11" s="46"/>
      <c r="AQL11" s="46"/>
      <c r="AQM11" s="46"/>
      <c r="AQN11" s="46"/>
      <c r="AQO11" s="46"/>
      <c r="AQP11" s="46"/>
      <c r="AQQ11" s="46"/>
      <c r="AQR11" s="46"/>
      <c r="AQS11" s="46"/>
      <c r="AQT11" s="46"/>
      <c r="AQU11" s="46"/>
      <c r="AQV11" s="46"/>
      <c r="AQW11" s="46"/>
      <c r="AQX11" s="46"/>
      <c r="AQY11" s="46"/>
      <c r="AQZ11" s="46"/>
      <c r="ARA11" s="46"/>
      <c r="ARB11" s="46"/>
      <c r="ARC11" s="46"/>
      <c r="ARD11" s="46"/>
      <c r="ARE11" s="46"/>
      <c r="ARF11" s="46"/>
      <c r="ARG11" s="46"/>
      <c r="ARH11" s="46"/>
      <c r="ARI11" s="46"/>
      <c r="ARJ11" s="46"/>
      <c r="ARK11" s="46"/>
      <c r="ARL11" s="46"/>
      <c r="ARM11" s="46"/>
      <c r="ARN11" s="46"/>
      <c r="ARO11" s="46"/>
      <c r="ARP11" s="46"/>
      <c r="ARQ11" s="46"/>
      <c r="ARR11" s="46"/>
      <c r="ARS11" s="46"/>
      <c r="ART11" s="46"/>
      <c r="ARU11" s="46"/>
      <c r="ARV11" s="46"/>
      <c r="ARW11" s="46"/>
      <c r="ARX11" s="46"/>
      <c r="ARY11" s="46"/>
      <c r="ARZ11" s="46"/>
      <c r="ASA11" s="46"/>
      <c r="ASB11" s="46"/>
      <c r="ASC11" s="46"/>
      <c r="ASD11" s="46"/>
      <c r="ASE11" s="46"/>
      <c r="ASF11" s="46"/>
      <c r="ASG11" s="46"/>
      <c r="ASH11" s="46"/>
      <c r="ASI11" s="46"/>
      <c r="ASJ11" s="46"/>
      <c r="ASK11" s="46"/>
      <c r="ASL11" s="46"/>
      <c r="ASM11" s="46"/>
      <c r="ASN11" s="46"/>
      <c r="ASO11" s="46"/>
      <c r="ASP11" s="46"/>
      <c r="ASQ11" s="46"/>
      <c r="ASR11" s="46"/>
      <c r="ASS11" s="46"/>
      <c r="AST11" s="46"/>
      <c r="ASU11" s="46"/>
      <c r="ASV11" s="46"/>
      <c r="ASW11" s="46"/>
      <c r="ASX11" s="46"/>
      <c r="ASY11" s="46"/>
      <c r="ASZ11" s="46"/>
      <c r="ATA11" s="46"/>
      <c r="ATB11" s="46"/>
      <c r="ATC11" s="46"/>
      <c r="ATD11" s="46"/>
      <c r="ATE11" s="46"/>
      <c r="ATF11" s="46"/>
      <c r="ATG11" s="46"/>
      <c r="ATH11" s="46"/>
      <c r="ATI11" s="46"/>
      <c r="ATJ11" s="46"/>
      <c r="ATK11" s="46"/>
      <c r="ATL11" s="46"/>
      <c r="ATM11" s="46"/>
      <c r="ATN11" s="46"/>
      <c r="ATO11" s="46"/>
      <c r="ATP11" s="46"/>
      <c r="ATQ11" s="46"/>
      <c r="ATR11" s="46"/>
      <c r="ATS11" s="46"/>
      <c r="ATT11" s="46"/>
      <c r="ATU11" s="46"/>
      <c r="ATV11" s="46"/>
      <c r="ATW11" s="46"/>
      <c r="ATX11" s="46"/>
      <c r="ATY11" s="46"/>
      <c r="ATZ11" s="46"/>
      <c r="AUA11" s="46"/>
      <c r="AUB11" s="46"/>
      <c r="AUC11" s="46"/>
      <c r="AUD11" s="46"/>
      <c r="AUE11" s="46"/>
      <c r="AUF11" s="46"/>
      <c r="AUG11" s="46"/>
      <c r="AUH11" s="46"/>
      <c r="AUI11" s="46"/>
      <c r="AUJ11" s="46"/>
      <c r="AUK11" s="46"/>
      <c r="AUL11" s="46"/>
      <c r="AUM11" s="46"/>
      <c r="AUN11" s="46"/>
      <c r="AUO11" s="46"/>
      <c r="AUP11" s="46"/>
      <c r="AUQ11" s="46"/>
      <c r="AUR11" s="46"/>
      <c r="AUS11" s="46"/>
      <c r="AUT11" s="46"/>
      <c r="AUU11" s="46"/>
      <c r="AUV11" s="46"/>
      <c r="AUW11" s="46"/>
      <c r="AUX11" s="46"/>
      <c r="AUY11" s="46"/>
      <c r="AUZ11" s="46"/>
      <c r="AVA11" s="46"/>
      <c r="AVB11" s="46"/>
      <c r="AVC11" s="46"/>
      <c r="AVD11" s="46"/>
      <c r="AVE11" s="46"/>
      <c r="AVF11" s="46"/>
      <c r="AVG11" s="46"/>
      <c r="AVH11" s="46"/>
      <c r="AVI11" s="46"/>
      <c r="AVJ11" s="46"/>
      <c r="AVK11" s="46"/>
      <c r="AVL11" s="46"/>
      <c r="AVM11" s="46"/>
      <c r="AVN11" s="46"/>
      <c r="AVO11" s="46"/>
      <c r="AVP11" s="46"/>
      <c r="AVQ11" s="46"/>
      <c r="AVR11" s="46"/>
      <c r="AVS11" s="46"/>
      <c r="AVT11" s="46"/>
      <c r="AVU11" s="46"/>
      <c r="AVV11" s="46"/>
      <c r="AVW11" s="46"/>
      <c r="AVX11" s="46"/>
      <c r="AVY11" s="46"/>
      <c r="AVZ11" s="46"/>
      <c r="AWA11" s="46"/>
      <c r="AWB11" s="46"/>
      <c r="AWC11" s="46"/>
      <c r="AWD11" s="46"/>
      <c r="AWE11" s="46"/>
      <c r="AWF11" s="46"/>
      <c r="AWG11" s="46"/>
      <c r="AWH11" s="46"/>
      <c r="AWI11" s="46"/>
      <c r="AWJ11" s="46"/>
      <c r="AWK11" s="46"/>
      <c r="AWL11" s="46"/>
      <c r="AWM11" s="46"/>
      <c r="AWN11" s="46"/>
      <c r="AWO11" s="46"/>
      <c r="AWP11" s="46"/>
      <c r="AWQ11" s="46"/>
      <c r="AWR11" s="46"/>
      <c r="AWS11" s="46"/>
      <c r="AWT11" s="46"/>
      <c r="AWU11" s="46"/>
      <c r="AWV11" s="46"/>
      <c r="AWW11" s="46"/>
      <c r="AWX11" s="46"/>
      <c r="AWY11" s="46"/>
      <c r="AWZ11" s="46"/>
      <c r="AXA11" s="46"/>
      <c r="AXB11" s="46"/>
      <c r="AXC11" s="46"/>
      <c r="AXD11" s="46"/>
      <c r="AXE11" s="46"/>
      <c r="AXF11" s="46"/>
      <c r="AXG11" s="46"/>
      <c r="AXH11" s="46"/>
      <c r="AXI11" s="46"/>
      <c r="AXJ11" s="46"/>
      <c r="AXK11" s="46"/>
      <c r="AXL11" s="46"/>
      <c r="AXM11" s="46"/>
      <c r="AXN11" s="46"/>
      <c r="AXO11" s="46"/>
      <c r="AXP11" s="46"/>
      <c r="AXQ11" s="46"/>
      <c r="AXR11" s="46"/>
      <c r="AXS11" s="46"/>
      <c r="AXT11" s="46"/>
      <c r="AXU11" s="46"/>
      <c r="AXV11" s="46"/>
      <c r="AXW11" s="46"/>
      <c r="AXX11" s="46"/>
      <c r="AXY11" s="46"/>
      <c r="AXZ11" s="46"/>
      <c r="AYA11" s="46"/>
      <c r="AYB11" s="46"/>
      <c r="AYC11" s="46"/>
      <c r="AYD11" s="46"/>
      <c r="AYE11" s="46"/>
      <c r="AYF11" s="46"/>
      <c r="AYG11" s="46"/>
      <c r="AYH11" s="46"/>
      <c r="AYI11" s="46"/>
      <c r="AYJ11" s="46"/>
      <c r="AYK11" s="46"/>
      <c r="AYL11" s="46"/>
      <c r="AYM11" s="46"/>
      <c r="AYN11" s="46"/>
      <c r="AYO11" s="46"/>
      <c r="AYP11" s="46"/>
      <c r="AYQ11" s="46"/>
      <c r="AYR11" s="46"/>
      <c r="AYS11" s="46"/>
      <c r="AYT11" s="46"/>
      <c r="AYU11" s="46"/>
      <c r="AYV11" s="46"/>
      <c r="AYW11" s="46"/>
      <c r="AYX11" s="46"/>
      <c r="AYY11" s="46"/>
      <c r="AYZ11" s="46"/>
      <c r="AZA11" s="46"/>
      <c r="AZB11" s="46"/>
      <c r="AZC11" s="46"/>
      <c r="AZD11" s="46"/>
      <c r="AZE11" s="46"/>
      <c r="AZF11" s="46"/>
      <c r="AZG11" s="46"/>
      <c r="AZH11" s="46"/>
      <c r="AZI11" s="46"/>
      <c r="AZJ11" s="46"/>
      <c r="AZK11" s="46"/>
      <c r="AZL11" s="46"/>
      <c r="AZM11" s="46"/>
      <c r="AZN11" s="46"/>
      <c r="AZO11" s="46"/>
      <c r="AZP11" s="46"/>
      <c r="AZQ11" s="46"/>
      <c r="AZR11" s="46"/>
      <c r="AZS11" s="46"/>
      <c r="AZT11" s="46"/>
      <c r="AZU11" s="46"/>
      <c r="AZV11" s="46"/>
      <c r="AZW11" s="46"/>
      <c r="AZX11" s="46"/>
      <c r="AZY11" s="46"/>
      <c r="AZZ11" s="46"/>
      <c r="BAA11" s="46"/>
      <c r="BAB11" s="46"/>
      <c r="BAC11" s="46"/>
      <c r="BAD11" s="46"/>
      <c r="BAE11" s="46"/>
      <c r="BAF11" s="46"/>
      <c r="BAG11" s="46"/>
      <c r="BAH11" s="46"/>
      <c r="BAI11" s="46"/>
      <c r="BAJ11" s="46"/>
      <c r="BAK11" s="46"/>
      <c r="BAL11" s="46"/>
      <c r="BAM11" s="46"/>
      <c r="BAN11" s="46"/>
      <c r="BAO11" s="46"/>
      <c r="BAP11" s="46"/>
      <c r="BAQ11" s="46"/>
      <c r="BAR11" s="46"/>
      <c r="BAS11" s="46"/>
      <c r="BAT11" s="46"/>
      <c r="BAU11" s="46"/>
      <c r="BAV11" s="46"/>
      <c r="BAW11" s="46"/>
      <c r="BAX11" s="46"/>
      <c r="BAY11" s="46"/>
      <c r="BAZ11" s="46"/>
      <c r="BBA11" s="46"/>
      <c r="BBB11" s="46"/>
      <c r="BBC11" s="46"/>
      <c r="BBD11" s="46"/>
      <c r="BBE11" s="46"/>
      <c r="BBF11" s="46"/>
      <c r="BBG11" s="46"/>
      <c r="BBH11" s="46"/>
      <c r="BBI11" s="46"/>
      <c r="BBJ11" s="46"/>
      <c r="BBK11" s="46"/>
      <c r="BBL11" s="46"/>
      <c r="BBM11" s="46"/>
      <c r="BBN11" s="46"/>
      <c r="BBO11" s="46"/>
      <c r="BBP11" s="46"/>
      <c r="BBQ11" s="46"/>
      <c r="BBR11" s="46"/>
      <c r="BBS11" s="46"/>
      <c r="BBT11" s="46"/>
      <c r="BBU11" s="46"/>
      <c r="BBV11" s="46"/>
      <c r="BBW11" s="46"/>
      <c r="BBX11" s="46"/>
      <c r="BBY11" s="46"/>
      <c r="BBZ11" s="46"/>
      <c r="BCA11" s="46"/>
      <c r="BCB11" s="46"/>
      <c r="BCC11" s="46"/>
      <c r="BCD11" s="46"/>
      <c r="BCE11" s="46"/>
      <c r="BCF11" s="46"/>
      <c r="BCG11" s="46"/>
      <c r="BCH11" s="46"/>
      <c r="BCI11" s="46"/>
      <c r="BCJ11" s="46"/>
      <c r="BCK11" s="46"/>
      <c r="BCL11" s="46"/>
      <c r="BCM11" s="46"/>
      <c r="BCN11" s="46"/>
      <c r="BCO11" s="46"/>
      <c r="BCP11" s="46"/>
      <c r="BCQ11" s="46"/>
      <c r="BCR11" s="46"/>
      <c r="BCS11" s="46"/>
      <c r="BCT11" s="46"/>
      <c r="BCU11" s="46"/>
      <c r="BCV11" s="46"/>
      <c r="BCW11" s="46"/>
      <c r="BCX11" s="46"/>
      <c r="BCY11" s="46"/>
      <c r="BCZ11" s="46"/>
      <c r="BDA11" s="46"/>
      <c r="BDB11" s="46"/>
      <c r="BDC11" s="46"/>
      <c r="BDD11" s="46"/>
      <c r="BDE11" s="46"/>
      <c r="BDF11" s="46"/>
      <c r="BDG11" s="46"/>
      <c r="BDH11" s="46"/>
      <c r="BDI11" s="46"/>
      <c r="BDJ11" s="46"/>
      <c r="BDK11" s="46"/>
      <c r="BDL11" s="46"/>
      <c r="BDM11" s="46"/>
      <c r="BDN11" s="46"/>
      <c r="BDO11" s="46"/>
      <c r="BDP11" s="46"/>
      <c r="BDQ11" s="46"/>
      <c r="BDR11" s="46"/>
      <c r="BDS11" s="46"/>
      <c r="BDT11" s="46"/>
      <c r="BDU11" s="46"/>
      <c r="BDV11" s="46"/>
      <c r="BDW11" s="46"/>
      <c r="BDX11" s="46"/>
      <c r="BDY11" s="46"/>
      <c r="BDZ11" s="46"/>
      <c r="BEA11" s="46"/>
      <c r="BEB11" s="46"/>
      <c r="BEC11" s="46"/>
      <c r="BED11" s="46"/>
      <c r="BEE11" s="46"/>
      <c r="BEF11" s="46"/>
      <c r="BEG11" s="46"/>
      <c r="BEH11" s="46"/>
      <c r="BEI11" s="46"/>
      <c r="BEJ11" s="46"/>
      <c r="BEK11" s="46"/>
      <c r="BEL11" s="46"/>
      <c r="BEM11" s="46"/>
      <c r="BEN11" s="46"/>
      <c r="BEO11" s="46"/>
      <c r="BEP11" s="46"/>
      <c r="BEQ11" s="46"/>
      <c r="BER11" s="46"/>
      <c r="BES11" s="46"/>
      <c r="BET11" s="46"/>
      <c r="BEU11" s="46"/>
      <c r="BEV11" s="46"/>
      <c r="BEW11" s="46"/>
      <c r="BEX11" s="46"/>
      <c r="BEY11" s="46"/>
      <c r="BEZ11" s="46"/>
      <c r="BFA11" s="46"/>
      <c r="BFB11" s="46"/>
      <c r="BFC11" s="46"/>
      <c r="BFD11" s="46"/>
      <c r="BFE11" s="46"/>
      <c r="BFF11" s="46"/>
      <c r="BFG11" s="46"/>
      <c r="BFH11" s="46"/>
      <c r="BFI11" s="46"/>
      <c r="BFJ11" s="46"/>
      <c r="BFK11" s="46"/>
      <c r="BFL11" s="46"/>
      <c r="BFM11" s="46"/>
      <c r="BFN11" s="46"/>
      <c r="BFO11" s="46"/>
      <c r="BFP11" s="46"/>
      <c r="BFQ11" s="46"/>
      <c r="BFR11" s="46"/>
      <c r="BFS11" s="46"/>
      <c r="BFT11" s="46"/>
      <c r="BFU11" s="46"/>
      <c r="BFV11" s="46"/>
      <c r="BFW11" s="46"/>
      <c r="BFX11" s="46"/>
      <c r="BFY11" s="46"/>
      <c r="BFZ11" s="46"/>
      <c r="BGA11" s="46"/>
      <c r="BGB11" s="46"/>
      <c r="BGC11" s="46"/>
      <c r="BGD11" s="46"/>
      <c r="BGE11" s="46"/>
      <c r="BGF11" s="46"/>
      <c r="BGG11" s="46"/>
      <c r="BGH11" s="46"/>
      <c r="BGI11" s="46"/>
      <c r="BGJ11" s="46"/>
      <c r="BGK11" s="46"/>
      <c r="BGL11" s="46"/>
      <c r="BGM11" s="46"/>
      <c r="BGN11" s="46"/>
      <c r="BGO11" s="46"/>
      <c r="BGP11" s="46"/>
      <c r="BGQ11" s="46"/>
      <c r="BGR11" s="46"/>
      <c r="BGS11" s="46"/>
      <c r="BGT11" s="46"/>
      <c r="BGU11" s="46"/>
      <c r="BGV11" s="46"/>
      <c r="BGW11" s="46"/>
      <c r="BGX11" s="46"/>
      <c r="BGY11" s="46"/>
      <c r="BGZ11" s="46"/>
      <c r="BHA11" s="46"/>
      <c r="BHB11" s="46"/>
      <c r="BHC11" s="46"/>
      <c r="BHD11" s="46"/>
      <c r="BHE11" s="46"/>
      <c r="BHF11" s="46"/>
      <c r="BHG11" s="46"/>
      <c r="BHH11" s="46"/>
      <c r="BHI11" s="46"/>
      <c r="BHJ11" s="46"/>
      <c r="BHK11" s="46"/>
      <c r="BHL11" s="46"/>
      <c r="BHM11" s="46"/>
      <c r="BHN11" s="46"/>
      <c r="BHO11" s="46"/>
      <c r="BHP11" s="46"/>
      <c r="BHQ11" s="46"/>
      <c r="BHR11" s="46"/>
      <c r="BHS11" s="46"/>
      <c r="BHT11" s="46"/>
      <c r="BHU11" s="46"/>
      <c r="BHV11" s="46"/>
      <c r="BHW11" s="46"/>
      <c r="BHX11" s="46"/>
      <c r="BHY11" s="46"/>
      <c r="BHZ11" s="46"/>
      <c r="BIA11" s="46"/>
      <c r="BIB11" s="46"/>
      <c r="BIC11" s="46"/>
      <c r="BID11" s="46"/>
      <c r="BIE11" s="46"/>
      <c r="BIF11" s="46"/>
      <c r="BIG11" s="46"/>
      <c r="BIH11" s="46"/>
      <c r="BII11" s="46"/>
      <c r="BIJ11" s="46"/>
      <c r="BIK11" s="46"/>
      <c r="BIL11" s="46"/>
      <c r="BIM11" s="46"/>
      <c r="BIN11" s="46"/>
      <c r="BIO11" s="46"/>
      <c r="BIP11" s="46"/>
      <c r="BIQ11" s="46"/>
      <c r="BIR11" s="46"/>
      <c r="BIS11" s="46"/>
      <c r="BIT11" s="46"/>
      <c r="BIU11" s="46"/>
      <c r="BIV11" s="46"/>
      <c r="BIW11" s="46"/>
      <c r="BIX11" s="46"/>
      <c r="BIY11" s="46"/>
      <c r="BIZ11" s="46"/>
      <c r="BJA11" s="46"/>
      <c r="BJB11" s="46"/>
      <c r="BJC11" s="46"/>
      <c r="BJD11" s="46"/>
      <c r="BJE11" s="46"/>
      <c r="BJF11" s="46"/>
      <c r="BJG11" s="46"/>
      <c r="BJH11" s="46"/>
      <c r="BJI11" s="46"/>
      <c r="BJJ11" s="46"/>
      <c r="BJK11" s="46"/>
      <c r="BJL11" s="46"/>
      <c r="BJM11" s="46"/>
      <c r="BJN11" s="46"/>
      <c r="BJO11" s="46"/>
      <c r="BJP11" s="46"/>
      <c r="BJQ11" s="46"/>
      <c r="BJR11" s="46"/>
      <c r="BJS11" s="46"/>
      <c r="BJT11" s="46"/>
      <c r="BJU11" s="46"/>
      <c r="BJV11" s="46"/>
      <c r="BJW11" s="46"/>
      <c r="BJX11" s="46"/>
      <c r="BJY11" s="46"/>
      <c r="BJZ11" s="46"/>
      <c r="BKA11" s="46"/>
      <c r="BKB11" s="46"/>
      <c r="BKC11" s="46"/>
      <c r="BKD11" s="46"/>
      <c r="BKE11" s="46"/>
      <c r="BKF11" s="46"/>
      <c r="BKG11" s="46"/>
      <c r="BKH11" s="46"/>
      <c r="BKI11" s="46"/>
      <c r="BKJ11" s="46"/>
      <c r="BKK11" s="46"/>
      <c r="BKL11" s="46"/>
      <c r="BKM11" s="46"/>
      <c r="BKN11" s="46"/>
      <c r="BKO11" s="46"/>
      <c r="BKP11" s="46"/>
      <c r="BKQ11" s="46"/>
      <c r="BKR11" s="46"/>
      <c r="BKS11" s="46"/>
      <c r="BKT11" s="46"/>
      <c r="BKU11" s="46"/>
      <c r="BKV11" s="46"/>
      <c r="BKW11" s="46"/>
      <c r="BKX11" s="46"/>
      <c r="BKY11" s="46"/>
      <c r="BKZ11" s="46"/>
      <c r="BLA11" s="46"/>
      <c r="BLB11" s="46"/>
      <c r="BLC11" s="46"/>
      <c r="BLD11" s="46"/>
      <c r="BLE11" s="46"/>
      <c r="BLF11" s="46"/>
      <c r="BLG11" s="46"/>
      <c r="BLH11" s="46"/>
      <c r="BLI11" s="46"/>
      <c r="BLJ11" s="46"/>
      <c r="BLK11" s="46"/>
      <c r="BLL11" s="46"/>
      <c r="BLM11" s="46"/>
      <c r="BLN11" s="46"/>
      <c r="BLO11" s="46"/>
      <c r="BLP11" s="46"/>
      <c r="BLQ11" s="46"/>
      <c r="BLR11" s="46"/>
      <c r="BLS11" s="46"/>
      <c r="BLT11" s="46"/>
      <c r="BLU11" s="46"/>
      <c r="BLV11" s="46"/>
      <c r="BLW11" s="46"/>
      <c r="BLX11" s="46"/>
      <c r="BLY11" s="46"/>
      <c r="BLZ11" s="46"/>
      <c r="BMA11" s="46"/>
      <c r="BMB11" s="46"/>
      <c r="BMC11" s="46"/>
      <c r="BMD11" s="46"/>
      <c r="BME11" s="46"/>
      <c r="BMF11" s="46"/>
      <c r="BMG11" s="46"/>
      <c r="BMH11" s="46"/>
      <c r="BMI11" s="46"/>
      <c r="BMJ11" s="46"/>
      <c r="BMK11" s="46"/>
      <c r="BML11" s="46"/>
      <c r="BMM11" s="46"/>
      <c r="BMN11" s="46"/>
      <c r="BMO11" s="46"/>
      <c r="BMP11" s="46"/>
      <c r="BMQ11" s="46"/>
      <c r="BMR11" s="46"/>
      <c r="BMS11" s="46"/>
      <c r="BMT11" s="46"/>
      <c r="BMU11" s="46"/>
      <c r="BMV11" s="46"/>
      <c r="BMW11" s="46"/>
      <c r="BMX11" s="46"/>
      <c r="BMY11" s="46"/>
      <c r="BMZ11" s="46"/>
      <c r="BNA11" s="46"/>
      <c r="BNB11" s="46"/>
      <c r="BNC11" s="46"/>
      <c r="BND11" s="46"/>
      <c r="BNE11" s="46"/>
      <c r="BNF11" s="46"/>
      <c r="BNG11" s="46"/>
      <c r="BNH11" s="46"/>
      <c r="BNI11" s="46"/>
      <c r="BNJ11" s="46"/>
      <c r="BNK11" s="46"/>
      <c r="BNL11" s="46"/>
      <c r="BNM11" s="46"/>
      <c r="BNN11" s="46"/>
      <c r="BNO11" s="46"/>
      <c r="BNP11" s="46"/>
      <c r="BNQ11" s="46"/>
      <c r="BNR11" s="46"/>
      <c r="BNS11" s="46"/>
      <c r="BNT11" s="46"/>
      <c r="BNU11" s="46"/>
      <c r="BNV11" s="46"/>
      <c r="BNW11" s="46"/>
      <c r="BNX11" s="46"/>
      <c r="BNY11" s="46"/>
      <c r="BNZ11" s="46"/>
      <c r="BOA11" s="46"/>
      <c r="BOB11" s="46"/>
      <c r="BOC11" s="46"/>
      <c r="BOD11" s="46"/>
      <c r="BOE11" s="46"/>
      <c r="BOF11" s="46"/>
      <c r="BOG11" s="46"/>
      <c r="BOH11" s="46"/>
      <c r="BOI11" s="46"/>
      <c r="BOJ11" s="46"/>
      <c r="BOK11" s="46"/>
      <c r="BOL11" s="46"/>
      <c r="BOM11" s="46"/>
      <c r="BON11" s="46"/>
      <c r="BOO11" s="46"/>
      <c r="BOP11" s="46"/>
      <c r="BOQ11" s="46"/>
      <c r="BOR11" s="46"/>
      <c r="BOS11" s="46"/>
      <c r="BOT11" s="46"/>
      <c r="BOU11" s="46"/>
      <c r="BOV11" s="46"/>
      <c r="BOW11" s="46"/>
      <c r="BOX11" s="46"/>
      <c r="BOY11" s="46"/>
      <c r="BOZ11" s="46"/>
      <c r="BPA11" s="46"/>
      <c r="BPB11" s="46"/>
      <c r="BPC11" s="46"/>
      <c r="BPD11" s="46"/>
      <c r="BPE11" s="46"/>
      <c r="BPF11" s="46"/>
      <c r="BPG11" s="46"/>
      <c r="BPH11" s="46"/>
      <c r="BPI11" s="46"/>
      <c r="BPJ11" s="46"/>
      <c r="BPK11" s="46"/>
      <c r="BPL11" s="46"/>
      <c r="BPM11" s="46"/>
      <c r="BPN11" s="46"/>
      <c r="BPO11" s="46"/>
      <c r="BPP11" s="46"/>
      <c r="BPQ11" s="46"/>
      <c r="BPR11" s="46"/>
      <c r="BPS11" s="46"/>
      <c r="BPT11" s="46"/>
      <c r="BPU11" s="46"/>
      <c r="BPV11" s="46"/>
      <c r="BPW11" s="46"/>
      <c r="BPX11" s="46"/>
      <c r="BPY11" s="46"/>
      <c r="BPZ11" s="46"/>
      <c r="BQA11" s="46"/>
      <c r="BQB11" s="46"/>
      <c r="BQC11" s="46"/>
      <c r="BQD11" s="46"/>
      <c r="BQE11" s="46"/>
      <c r="BQF11" s="46"/>
      <c r="BQG11" s="46"/>
      <c r="BQH11" s="46"/>
      <c r="BQI11" s="46"/>
      <c r="BQJ11" s="46"/>
      <c r="BQK11" s="46"/>
      <c r="BQL11" s="46"/>
      <c r="BQM11" s="46"/>
      <c r="BQN11" s="46"/>
      <c r="BQO11" s="46"/>
      <c r="BQP11" s="46"/>
      <c r="BQQ11" s="46"/>
      <c r="BQR11" s="46"/>
      <c r="BQS11" s="46"/>
      <c r="BQT11" s="46"/>
      <c r="BQU11" s="46"/>
      <c r="BQV11" s="46"/>
      <c r="BQW11" s="46"/>
      <c r="BQX11" s="46"/>
      <c r="BQY11" s="46"/>
      <c r="BQZ11" s="46"/>
      <c r="BRA11" s="46"/>
      <c r="BRB11" s="46"/>
      <c r="BRC11" s="46"/>
      <c r="BRD11" s="46"/>
      <c r="BRE11" s="46"/>
      <c r="BRF11" s="46"/>
      <c r="BRG11" s="46"/>
      <c r="BRH11" s="46"/>
      <c r="BRI11" s="46"/>
      <c r="BRJ11" s="46"/>
      <c r="BRK11" s="46"/>
      <c r="BRL11" s="46"/>
      <c r="BRM11" s="46"/>
      <c r="BRN11" s="46"/>
      <c r="BRO11" s="46"/>
      <c r="BRP11" s="46"/>
      <c r="BRQ11" s="46"/>
      <c r="BRR11" s="46"/>
      <c r="BRS11" s="46"/>
      <c r="BRT11" s="46"/>
      <c r="BRU11" s="46"/>
      <c r="BRV11" s="46"/>
      <c r="BRW11" s="46"/>
      <c r="BRX11" s="46"/>
      <c r="BRY11" s="46"/>
      <c r="BRZ11" s="46"/>
      <c r="BSA11" s="46"/>
      <c r="BSB11" s="46"/>
      <c r="BSC11" s="46"/>
      <c r="BSD11" s="46"/>
      <c r="BSE11" s="46"/>
      <c r="BSF11" s="46"/>
      <c r="BSG11" s="46"/>
      <c r="BSH11" s="46"/>
      <c r="BSI11" s="46"/>
      <c r="BSJ11" s="46"/>
      <c r="BSK11" s="46"/>
      <c r="BSL11" s="46"/>
      <c r="BSM11" s="46"/>
      <c r="BSN11" s="46"/>
      <c r="BSO11" s="46"/>
      <c r="BSP11" s="46"/>
      <c r="BSQ11" s="46"/>
      <c r="BSR11" s="46"/>
      <c r="BSS11" s="46"/>
      <c r="BST11" s="46"/>
      <c r="BSU11" s="46"/>
      <c r="BSV11" s="46"/>
      <c r="BSW11" s="46"/>
      <c r="BSX11" s="46"/>
      <c r="BSY11" s="46"/>
      <c r="BSZ11" s="46"/>
      <c r="BTA11" s="46"/>
      <c r="BTB11" s="46"/>
      <c r="BTC11" s="46"/>
      <c r="BTD11" s="46"/>
      <c r="BTE11" s="46"/>
      <c r="BTF11" s="46"/>
      <c r="BTG11" s="46"/>
      <c r="BTH11" s="46"/>
      <c r="BTI11" s="46"/>
      <c r="BTJ11" s="46"/>
      <c r="BTK11" s="46"/>
      <c r="BTL11" s="46"/>
      <c r="BTM11" s="46"/>
      <c r="BTN11" s="46"/>
      <c r="BTO11" s="46"/>
      <c r="BTP11" s="46"/>
      <c r="BTQ11" s="46"/>
      <c r="BTR11" s="46"/>
      <c r="BTS11" s="46"/>
      <c r="BTT11" s="46"/>
      <c r="BTU11" s="46"/>
      <c r="BTV11" s="46"/>
      <c r="BTW11" s="46"/>
      <c r="BTX11" s="46"/>
      <c r="BTY11" s="46"/>
      <c r="BTZ11" s="46"/>
      <c r="BUA11" s="46"/>
      <c r="BUB11" s="46"/>
      <c r="BUC11" s="46"/>
      <c r="BUD11" s="46"/>
      <c r="BUE11" s="46"/>
      <c r="BUF11" s="46"/>
      <c r="BUG11" s="46"/>
      <c r="BUH11" s="46"/>
      <c r="BUI11" s="46"/>
      <c r="BUJ11" s="46"/>
      <c r="BUK11" s="46"/>
      <c r="BUL11" s="46"/>
      <c r="BUM11" s="46"/>
      <c r="BUN11" s="46"/>
      <c r="BUO11" s="46"/>
      <c r="BUP11" s="46"/>
      <c r="BUQ11" s="46"/>
      <c r="BUR11" s="46"/>
      <c r="BUS11" s="46"/>
      <c r="BUT11" s="46"/>
      <c r="BUU11" s="46"/>
      <c r="BUV11" s="46"/>
      <c r="BUW11" s="46"/>
      <c r="BUX11" s="46"/>
      <c r="BUY11" s="46"/>
      <c r="BUZ11" s="46"/>
      <c r="BVA11" s="46"/>
      <c r="BVB11" s="46"/>
      <c r="BVC11" s="46"/>
      <c r="BVD11" s="46"/>
      <c r="BVE11" s="46"/>
      <c r="BVF11" s="46"/>
      <c r="BVG11" s="46"/>
      <c r="BVH11" s="46"/>
      <c r="BVI11" s="46"/>
      <c r="BVJ11" s="46"/>
      <c r="BVK11" s="46"/>
      <c r="BVL11" s="46"/>
      <c r="BVM11" s="46"/>
      <c r="BVN11" s="46"/>
      <c r="BVO11" s="46"/>
      <c r="BVP11" s="46"/>
      <c r="BVQ11" s="46"/>
      <c r="BVR11" s="46"/>
      <c r="BVS11" s="46"/>
      <c r="BVT11" s="46"/>
      <c r="BVU11" s="46"/>
      <c r="BVV11" s="46"/>
      <c r="BVW11" s="46"/>
      <c r="BVX11" s="46"/>
      <c r="BVY11" s="46"/>
      <c r="BVZ11" s="46"/>
      <c r="BWA11" s="46"/>
      <c r="BWB11" s="46"/>
      <c r="BWC11" s="46"/>
      <c r="BWD11" s="46"/>
      <c r="BWE11" s="46"/>
      <c r="BWF11" s="46"/>
      <c r="BWG11" s="46"/>
      <c r="BWH11" s="46"/>
      <c r="BWI11" s="46"/>
      <c r="BWJ11" s="46"/>
      <c r="BWK11" s="46"/>
      <c r="BWL11" s="46"/>
      <c r="BWM11" s="46"/>
      <c r="BWN11" s="46"/>
      <c r="BWO11" s="46"/>
      <c r="BWP11" s="46"/>
      <c r="BWQ11" s="46"/>
      <c r="BWR11" s="46"/>
      <c r="BWS11" s="46"/>
      <c r="BWT11" s="46"/>
      <c r="BWU11" s="46"/>
      <c r="BWV11" s="46"/>
      <c r="BWW11" s="46"/>
      <c r="BWX11" s="46"/>
      <c r="BWY11" s="46"/>
      <c r="BWZ11" s="46"/>
      <c r="BXA11" s="46"/>
      <c r="BXB11" s="46"/>
      <c r="BXC11" s="46"/>
      <c r="BXD11" s="46"/>
      <c r="BXE11" s="46"/>
      <c r="BXF11" s="46"/>
      <c r="BXG11" s="46"/>
      <c r="BXH11" s="46"/>
      <c r="BXI11" s="46"/>
      <c r="BXJ11" s="46"/>
      <c r="BXK11" s="46"/>
      <c r="BXL11" s="46"/>
      <c r="BXM11" s="46"/>
      <c r="BXN11" s="46"/>
      <c r="BXO11" s="46"/>
      <c r="BXP11" s="46"/>
      <c r="BXQ11" s="46"/>
      <c r="BXR11" s="46"/>
      <c r="BXS11" s="46"/>
      <c r="BXT11" s="46"/>
      <c r="BXU11" s="46"/>
      <c r="BXV11" s="46"/>
      <c r="BXW11" s="46"/>
      <c r="BXX11" s="46"/>
      <c r="BXY11" s="46"/>
      <c r="BXZ11" s="46"/>
      <c r="BYA11" s="46"/>
      <c r="BYB11" s="46"/>
      <c r="BYC11" s="46"/>
      <c r="BYD11" s="46"/>
      <c r="BYE11" s="46"/>
      <c r="BYF11" s="46"/>
      <c r="BYG11" s="46"/>
      <c r="BYH11" s="46"/>
      <c r="BYI11" s="46"/>
      <c r="BYJ11" s="46"/>
      <c r="BYK11" s="46"/>
      <c r="BYL11" s="46"/>
      <c r="BYM11" s="46"/>
      <c r="BYN11" s="46"/>
      <c r="BYO11" s="46"/>
      <c r="BYP11" s="46"/>
      <c r="BYQ11" s="46"/>
      <c r="BYR11" s="46"/>
      <c r="BYS11" s="46"/>
      <c r="BYT11" s="46"/>
      <c r="BYU11" s="46"/>
      <c r="BYV11" s="46"/>
      <c r="BYW11" s="46"/>
      <c r="BYX11" s="46"/>
      <c r="BYY11" s="46"/>
      <c r="BYZ11" s="46"/>
      <c r="BZA11" s="46"/>
      <c r="BZB11" s="46"/>
      <c r="BZC11" s="46"/>
      <c r="BZD11" s="46"/>
      <c r="BZE11" s="46"/>
      <c r="BZF11" s="46"/>
      <c r="BZG11" s="46"/>
      <c r="BZH11" s="46"/>
      <c r="BZI11" s="46"/>
      <c r="BZJ11" s="46"/>
      <c r="BZK11" s="46"/>
      <c r="BZL11" s="46"/>
      <c r="BZM11" s="46"/>
      <c r="BZN11" s="46"/>
      <c r="BZO11" s="46"/>
      <c r="BZP11" s="46"/>
      <c r="BZQ11" s="46"/>
      <c r="BZR11" s="46"/>
      <c r="BZS11" s="46"/>
      <c r="BZT11" s="46"/>
      <c r="BZU11" s="46"/>
      <c r="BZV11" s="46"/>
      <c r="BZW11" s="46"/>
      <c r="BZX11" s="46"/>
      <c r="BZY11" s="46"/>
      <c r="BZZ11" s="46"/>
      <c r="CAA11" s="46"/>
      <c r="CAB11" s="46"/>
      <c r="CAC11" s="46"/>
      <c r="CAD11" s="46"/>
      <c r="CAE11" s="46"/>
      <c r="CAF11" s="46"/>
      <c r="CAG11" s="46"/>
      <c r="CAH11" s="46"/>
      <c r="CAI11" s="46"/>
      <c r="CAJ11" s="46"/>
      <c r="CAK11" s="46"/>
      <c r="CAL11" s="46"/>
      <c r="CAM11" s="46"/>
      <c r="CAN11" s="46"/>
      <c r="CAO11" s="46"/>
      <c r="CAP11" s="46"/>
      <c r="CAQ11" s="46"/>
      <c r="CAR11" s="46"/>
      <c r="CAS11" s="46"/>
      <c r="CAT11" s="46"/>
      <c r="CAU11" s="46"/>
      <c r="CAV11" s="46"/>
      <c r="CAW11" s="46"/>
      <c r="CAX11" s="46"/>
      <c r="CAY11" s="46"/>
      <c r="CAZ11" s="46"/>
      <c r="CBA11" s="46"/>
      <c r="CBB11" s="46"/>
      <c r="CBC11" s="46"/>
      <c r="CBD11" s="46"/>
      <c r="CBE11" s="46"/>
      <c r="CBF11" s="46"/>
      <c r="CBG11" s="46"/>
      <c r="CBH11" s="46"/>
      <c r="CBI11" s="46"/>
      <c r="CBJ11" s="46"/>
      <c r="CBK11" s="46"/>
      <c r="CBL11" s="46"/>
      <c r="CBM11" s="46"/>
      <c r="CBN11" s="46"/>
      <c r="CBO11" s="46"/>
      <c r="CBP11" s="46"/>
      <c r="CBQ11" s="46"/>
      <c r="CBR11" s="46"/>
      <c r="CBS11" s="46"/>
      <c r="CBT11" s="46"/>
      <c r="CBU11" s="46"/>
      <c r="CBV11" s="46"/>
      <c r="CBW11" s="46"/>
      <c r="CBX11" s="46"/>
      <c r="CBY11" s="46"/>
      <c r="CBZ11" s="46"/>
      <c r="CCA11" s="46"/>
      <c r="CCB11" s="46"/>
      <c r="CCC11" s="46"/>
      <c r="CCD11" s="46"/>
      <c r="CCE11" s="46"/>
      <c r="CCF11" s="46"/>
      <c r="CCG11" s="46"/>
      <c r="CCH11" s="46"/>
      <c r="CCI11" s="46"/>
      <c r="CCJ11" s="46"/>
      <c r="CCK11" s="46"/>
      <c r="CCL11" s="46"/>
      <c r="CCM11" s="46"/>
      <c r="CCN11" s="46"/>
      <c r="CCO11" s="46"/>
      <c r="CCP11" s="46"/>
      <c r="CCQ11" s="46"/>
      <c r="CCR11" s="46"/>
      <c r="CCS11" s="46"/>
      <c r="CCT11" s="46"/>
      <c r="CCU11" s="46"/>
      <c r="CCV11" s="46"/>
      <c r="CCW11" s="46"/>
      <c r="CCX11" s="46"/>
      <c r="CCY11" s="46"/>
      <c r="CCZ11" s="46"/>
      <c r="CDA11" s="46"/>
      <c r="CDB11" s="46"/>
      <c r="CDC11" s="46"/>
      <c r="CDD11" s="46"/>
      <c r="CDE11" s="46"/>
      <c r="CDF11" s="46"/>
      <c r="CDG11" s="46"/>
      <c r="CDH11" s="46"/>
      <c r="CDI11" s="46"/>
      <c r="CDJ11" s="46"/>
      <c r="CDK11" s="46"/>
      <c r="CDL11" s="46"/>
      <c r="CDM11" s="46"/>
      <c r="CDN11" s="46"/>
      <c r="CDO11" s="46"/>
      <c r="CDP11" s="46"/>
      <c r="CDQ11" s="46"/>
      <c r="CDR11" s="46"/>
      <c r="CDS11" s="46"/>
      <c r="CDT11" s="46"/>
      <c r="CDU11" s="46"/>
      <c r="CDV11" s="46"/>
      <c r="CDW11" s="46"/>
      <c r="CDX11" s="46"/>
      <c r="CDY11" s="46"/>
      <c r="CDZ11" s="46"/>
      <c r="CEA11" s="46"/>
      <c r="CEB11" s="46"/>
      <c r="CEC11" s="46"/>
      <c r="CED11" s="46"/>
      <c r="CEE11" s="46"/>
      <c r="CEF11" s="46"/>
      <c r="CEG11" s="46"/>
      <c r="CEH11" s="46"/>
      <c r="CEI11" s="46"/>
      <c r="CEJ11" s="46"/>
      <c r="CEK11" s="46"/>
      <c r="CEL11" s="46"/>
      <c r="CEM11" s="46"/>
      <c r="CEN11" s="46"/>
      <c r="CEO11" s="46"/>
      <c r="CEP11" s="46"/>
      <c r="CEQ11" s="46"/>
      <c r="CER11" s="46"/>
      <c r="CES11" s="46"/>
      <c r="CET11" s="46"/>
      <c r="CEU11" s="46"/>
      <c r="CEV11" s="46"/>
      <c r="CEW11" s="46"/>
      <c r="CEX11" s="46"/>
      <c r="CEY11" s="46"/>
      <c r="CEZ11" s="46"/>
      <c r="CFA11" s="46"/>
      <c r="CFB11" s="46"/>
      <c r="CFC11" s="46"/>
      <c r="CFD11" s="46"/>
      <c r="CFE11" s="46"/>
      <c r="CFF11" s="46"/>
      <c r="CFG11" s="46"/>
      <c r="CFH11" s="46"/>
      <c r="CFI11" s="46"/>
      <c r="CFJ11" s="46"/>
      <c r="CFK11" s="46"/>
      <c r="CFL11" s="46"/>
      <c r="CFM11" s="46"/>
      <c r="CFN11" s="46"/>
      <c r="CFO11" s="46"/>
      <c r="CFP11" s="46"/>
      <c r="CFQ11" s="46"/>
      <c r="CFR11" s="46"/>
      <c r="CFS11" s="46"/>
      <c r="CFT11" s="46"/>
      <c r="CFU11" s="46"/>
      <c r="CFV11" s="46"/>
      <c r="CFW11" s="46"/>
      <c r="CFX11" s="46"/>
      <c r="CFY11" s="46"/>
      <c r="CFZ11" s="46"/>
      <c r="CGA11" s="46"/>
      <c r="CGB11" s="46"/>
      <c r="CGC11" s="46"/>
      <c r="CGD11" s="46"/>
      <c r="CGE11" s="46"/>
      <c r="CGF11" s="46"/>
      <c r="CGG11" s="46"/>
      <c r="CGH11" s="46"/>
      <c r="CGI11" s="46"/>
      <c r="CGJ11" s="46"/>
      <c r="CGK11" s="46"/>
      <c r="CGL11" s="46"/>
      <c r="CGM11" s="46"/>
      <c r="CGN11" s="46"/>
      <c r="CGO11" s="46"/>
      <c r="CGP11" s="46"/>
      <c r="CGQ11" s="46"/>
      <c r="CGR11" s="46"/>
      <c r="CGS11" s="46"/>
      <c r="CGT11" s="46"/>
      <c r="CGU11" s="46"/>
      <c r="CGV11" s="46"/>
      <c r="CGW11" s="46"/>
      <c r="CGX11" s="46"/>
      <c r="CGY11" s="46"/>
      <c r="CGZ11" s="46"/>
      <c r="CHA11" s="46"/>
      <c r="CHB11" s="46"/>
      <c r="CHC11" s="46"/>
      <c r="CHD11" s="46"/>
      <c r="CHE11" s="46"/>
      <c r="CHF11" s="46"/>
      <c r="CHG11" s="46"/>
      <c r="CHH11" s="46"/>
      <c r="CHI11" s="46"/>
      <c r="CHJ11" s="46"/>
      <c r="CHK11" s="46"/>
      <c r="CHL11" s="46"/>
      <c r="CHM11" s="46"/>
      <c r="CHN11" s="46"/>
      <c r="CHO11" s="46"/>
      <c r="CHP11" s="46"/>
      <c r="CHQ11" s="46"/>
      <c r="CHR11" s="46"/>
      <c r="CHS11" s="46"/>
      <c r="CHT11" s="46"/>
      <c r="CHU11" s="46"/>
      <c r="CHV11" s="46"/>
      <c r="CHW11" s="46"/>
      <c r="CHX11" s="46"/>
      <c r="CHY11" s="46"/>
      <c r="CHZ11" s="46"/>
      <c r="CIA11" s="46"/>
      <c r="CIB11" s="46"/>
      <c r="CIC11" s="46"/>
      <c r="CID11" s="46"/>
      <c r="CIE11" s="46"/>
      <c r="CIF11" s="46"/>
      <c r="CIG11" s="46"/>
      <c r="CIH11" s="46"/>
      <c r="CII11" s="46"/>
      <c r="CIJ11" s="46"/>
      <c r="CIK11" s="46"/>
      <c r="CIL11" s="46"/>
      <c r="CIM11" s="46"/>
      <c r="CIN11" s="46"/>
      <c r="CIO11" s="46"/>
      <c r="CIP11" s="46"/>
      <c r="CIQ11" s="46"/>
      <c r="CIR11" s="46"/>
      <c r="CIS11" s="46"/>
      <c r="CIT11" s="46"/>
      <c r="CIU11" s="46"/>
      <c r="CIV11" s="46"/>
      <c r="CIW11" s="46"/>
      <c r="CIX11" s="46"/>
      <c r="CIY11" s="46"/>
      <c r="CIZ11" s="46"/>
      <c r="CJA11" s="46"/>
      <c r="CJB11" s="46"/>
      <c r="CJC11" s="46"/>
      <c r="CJD11" s="46"/>
      <c r="CJE11" s="46"/>
      <c r="CJF11" s="46"/>
      <c r="CJG11" s="46"/>
      <c r="CJH11" s="46"/>
      <c r="CJI11" s="46"/>
      <c r="CJJ11" s="46"/>
      <c r="CJK11" s="46"/>
      <c r="CJL11" s="46"/>
      <c r="CJM11" s="46"/>
      <c r="CJN11" s="46"/>
      <c r="CJO11" s="46"/>
      <c r="CJP11" s="46"/>
      <c r="CJQ11" s="46"/>
      <c r="CJR11" s="46"/>
      <c r="CJS11" s="46"/>
      <c r="CJT11" s="46"/>
      <c r="CJU11" s="46"/>
      <c r="CJV11" s="46"/>
      <c r="CJW11" s="46"/>
      <c r="CJX11" s="46"/>
      <c r="CJY11" s="46"/>
      <c r="CJZ11" s="46"/>
      <c r="CKA11" s="46"/>
      <c r="CKB11" s="46"/>
      <c r="CKC11" s="46"/>
      <c r="CKD11" s="46"/>
      <c r="CKE11" s="46"/>
      <c r="CKF11" s="46"/>
      <c r="CKG11" s="46"/>
      <c r="CKH11" s="46"/>
      <c r="CKI11" s="46"/>
      <c r="CKJ11" s="46"/>
      <c r="CKK11" s="46"/>
      <c r="CKL11" s="46"/>
      <c r="CKM11" s="46"/>
      <c r="CKN11" s="46"/>
      <c r="CKO11" s="46"/>
      <c r="CKP11" s="46"/>
      <c r="CKQ11" s="46"/>
      <c r="CKR11" s="46"/>
      <c r="CKS11" s="46"/>
      <c r="CKT11" s="46"/>
      <c r="CKU11" s="46"/>
      <c r="CKV11" s="46"/>
      <c r="CKW11" s="46"/>
      <c r="CKX11" s="46"/>
      <c r="CKY11" s="46"/>
      <c r="CKZ11" s="46"/>
      <c r="CLA11" s="46"/>
      <c r="CLB11" s="46"/>
      <c r="CLC11" s="46"/>
      <c r="CLD11" s="46"/>
      <c r="CLE11" s="46"/>
      <c r="CLF11" s="46"/>
      <c r="CLG11" s="46"/>
      <c r="CLH11" s="46"/>
      <c r="CLI11" s="46"/>
      <c r="CLJ11" s="46"/>
      <c r="CLK11" s="46"/>
      <c r="CLL11" s="46"/>
      <c r="CLM11" s="46"/>
      <c r="CLN11" s="46"/>
      <c r="CLO11" s="46"/>
      <c r="CLP11" s="46"/>
      <c r="CLQ11" s="46"/>
      <c r="CLR11" s="46"/>
      <c r="CLS11" s="46"/>
      <c r="CLT11" s="46"/>
      <c r="CLU11" s="46"/>
      <c r="CLV11" s="46"/>
      <c r="CLW11" s="46"/>
      <c r="CLX11" s="46"/>
      <c r="CLY11" s="46"/>
      <c r="CLZ11" s="46"/>
      <c r="CMA11" s="46"/>
      <c r="CMB11" s="46"/>
      <c r="CMC11" s="46"/>
      <c r="CMD11" s="46"/>
      <c r="CME11" s="46"/>
      <c r="CMF11" s="46"/>
      <c r="CMG11" s="46"/>
      <c r="CMH11" s="46"/>
      <c r="CMI11" s="46"/>
      <c r="CMJ11" s="46"/>
      <c r="CMK11" s="46"/>
      <c r="CML11" s="46"/>
      <c r="CMM11" s="46"/>
      <c r="CMN11" s="46"/>
      <c r="CMO11" s="46"/>
      <c r="CMP11" s="46"/>
      <c r="CMQ11" s="46"/>
      <c r="CMR11" s="46"/>
      <c r="CMS11" s="46"/>
      <c r="CMT11" s="46"/>
      <c r="CMU11" s="46"/>
      <c r="CMV11" s="46"/>
      <c r="CMW11" s="46"/>
      <c r="CMX11" s="46"/>
      <c r="CMY11" s="46"/>
      <c r="CMZ11" s="46"/>
      <c r="CNA11" s="46"/>
      <c r="CNB11" s="46"/>
      <c r="CNC11" s="46"/>
      <c r="CND11" s="46"/>
      <c r="CNE11" s="46"/>
      <c r="CNF11" s="46"/>
      <c r="CNG11" s="46"/>
      <c r="CNH11" s="46"/>
      <c r="CNI11" s="46"/>
      <c r="CNJ11" s="46"/>
      <c r="CNK11" s="46"/>
      <c r="CNL11" s="46"/>
      <c r="CNM11" s="46"/>
      <c r="CNN11" s="46"/>
      <c r="CNO11" s="46"/>
      <c r="CNP11" s="46"/>
      <c r="CNQ11" s="46"/>
      <c r="CNR11" s="46"/>
      <c r="CNS11" s="46"/>
      <c r="CNT11" s="46"/>
      <c r="CNU11" s="46"/>
      <c r="CNV11" s="46"/>
      <c r="CNW11" s="46"/>
      <c r="CNX11" s="46"/>
      <c r="CNY11" s="46"/>
      <c r="CNZ11" s="46"/>
      <c r="COA11" s="46"/>
      <c r="COB11" s="46"/>
      <c r="COC11" s="46"/>
      <c r="COD11" s="46"/>
      <c r="COE11" s="46"/>
      <c r="COF11" s="46"/>
      <c r="COG11" s="46"/>
      <c r="COH11" s="46"/>
      <c r="COI11" s="46"/>
      <c r="COJ11" s="46"/>
      <c r="COK11" s="46"/>
      <c r="COL11" s="46"/>
      <c r="COM11" s="46"/>
      <c r="CON11" s="46"/>
      <c r="COO11" s="46"/>
      <c r="COP11" s="46"/>
      <c r="COQ11" s="46"/>
      <c r="COR11" s="46"/>
      <c r="COS11" s="46"/>
      <c r="COT11" s="46"/>
      <c r="COU11" s="46"/>
      <c r="COV11" s="46"/>
      <c r="COW11" s="46"/>
      <c r="COX11" s="46"/>
      <c r="COY11" s="46"/>
      <c r="COZ11" s="46"/>
      <c r="CPA11" s="46"/>
      <c r="CPB11" s="46"/>
      <c r="CPC11" s="46"/>
      <c r="CPD11" s="46"/>
      <c r="CPE11" s="46"/>
      <c r="CPF11" s="46"/>
      <c r="CPG11" s="46"/>
      <c r="CPH11" s="46"/>
      <c r="CPI11" s="46"/>
      <c r="CPJ11" s="46"/>
      <c r="CPK11" s="46"/>
      <c r="CPL11" s="46"/>
      <c r="CPM11" s="46"/>
      <c r="CPN11" s="46"/>
      <c r="CPO11" s="46"/>
      <c r="CPP11" s="46"/>
      <c r="CPQ11" s="46"/>
      <c r="CPR11" s="46"/>
      <c r="CPS11" s="46"/>
      <c r="CPT11" s="46"/>
      <c r="CPU11" s="46"/>
      <c r="CPV11" s="46"/>
      <c r="CPW11" s="46"/>
      <c r="CPX11" s="46"/>
      <c r="CPY11" s="46"/>
      <c r="CPZ11" s="46"/>
      <c r="CQA11" s="46"/>
      <c r="CQB11" s="46"/>
      <c r="CQC11" s="46"/>
      <c r="CQD11" s="46"/>
      <c r="CQE11" s="46"/>
      <c r="CQF11" s="46"/>
      <c r="CQG11" s="46"/>
      <c r="CQH11" s="46"/>
      <c r="CQI11" s="46"/>
      <c r="CQJ11" s="46"/>
      <c r="CQK11" s="46"/>
      <c r="CQL11" s="46"/>
      <c r="CQM11" s="46"/>
      <c r="CQN11" s="46"/>
      <c r="CQO11" s="46"/>
      <c r="CQP11" s="46"/>
      <c r="CQQ11" s="46"/>
      <c r="CQR11" s="46"/>
      <c r="CQS11" s="46"/>
      <c r="CQT11" s="46"/>
      <c r="CQU11" s="46"/>
      <c r="CQV11" s="46"/>
      <c r="CQW11" s="46"/>
      <c r="CQX11" s="46"/>
      <c r="CQY11" s="46"/>
      <c r="CQZ11" s="46"/>
      <c r="CRA11" s="46"/>
      <c r="CRB11" s="46"/>
      <c r="CRC11" s="46"/>
      <c r="CRD11" s="46"/>
      <c r="CRE11" s="46"/>
      <c r="CRF11" s="46"/>
      <c r="CRG11" s="46"/>
      <c r="CRH11" s="46"/>
      <c r="CRI11" s="46"/>
      <c r="CRJ11" s="46"/>
      <c r="CRK11" s="46"/>
      <c r="CRL11" s="46"/>
      <c r="CRM11" s="46"/>
      <c r="CRN11" s="46"/>
      <c r="CRO11" s="46"/>
      <c r="CRP11" s="46"/>
      <c r="CRQ11" s="46"/>
      <c r="CRR11" s="46"/>
      <c r="CRS11" s="46"/>
      <c r="CRT11" s="46"/>
      <c r="CRU11" s="46"/>
      <c r="CRV11" s="46"/>
      <c r="CRW11" s="46"/>
      <c r="CRX11" s="46"/>
      <c r="CRY11" s="46"/>
      <c r="CRZ11" s="46"/>
      <c r="CSA11" s="46"/>
      <c r="CSB11" s="46"/>
      <c r="CSC11" s="46"/>
      <c r="CSD11" s="46"/>
      <c r="CSE11" s="46"/>
      <c r="CSF11" s="46"/>
      <c r="CSG11" s="46"/>
      <c r="CSH11" s="46"/>
      <c r="CSI11" s="46"/>
      <c r="CSJ11" s="46"/>
      <c r="CSK11" s="46"/>
      <c r="CSL11" s="46"/>
      <c r="CSM11" s="46"/>
      <c r="CSN11" s="46"/>
      <c r="CSO11" s="46"/>
      <c r="CSP11" s="46"/>
      <c r="CSQ11" s="46"/>
      <c r="CSR11" s="46"/>
      <c r="CSS11" s="46"/>
      <c r="CST11" s="46"/>
      <c r="CSU11" s="46"/>
      <c r="CSV11" s="46"/>
      <c r="CSW11" s="46"/>
      <c r="CSX11" s="46"/>
      <c r="CSY11" s="46"/>
      <c r="CSZ11" s="46"/>
      <c r="CTA11" s="46"/>
      <c r="CTB11" s="46"/>
      <c r="CTC11" s="46"/>
      <c r="CTD11" s="46"/>
      <c r="CTE11" s="46"/>
      <c r="CTF11" s="46"/>
      <c r="CTG11" s="46"/>
      <c r="CTH11" s="46"/>
      <c r="CTI11" s="46"/>
      <c r="CTJ11" s="46"/>
      <c r="CTK11" s="46"/>
      <c r="CTL11" s="46"/>
      <c r="CTM11" s="46"/>
      <c r="CTN11" s="46"/>
      <c r="CTO11" s="46"/>
      <c r="CTP11" s="46"/>
      <c r="CTQ11" s="46"/>
      <c r="CTR11" s="46"/>
      <c r="CTS11" s="46"/>
      <c r="CTT11" s="46"/>
      <c r="CTU11" s="46"/>
      <c r="CTV11" s="46"/>
      <c r="CTW11" s="46"/>
      <c r="CTX11" s="46"/>
      <c r="CTY11" s="46"/>
      <c r="CTZ11" s="46"/>
      <c r="CUA11" s="46"/>
      <c r="CUB11" s="46"/>
      <c r="CUC11" s="46"/>
      <c r="CUD11" s="46"/>
      <c r="CUE11" s="46"/>
      <c r="CUF11" s="46"/>
      <c r="CUG11" s="46"/>
      <c r="CUH11" s="46"/>
      <c r="CUI11" s="46"/>
      <c r="CUJ11" s="46"/>
      <c r="CUK11" s="46"/>
      <c r="CUL11" s="46"/>
      <c r="CUM11" s="46"/>
      <c r="CUN11" s="46"/>
      <c r="CUO11" s="46"/>
      <c r="CUP11" s="46"/>
      <c r="CUQ11" s="46"/>
      <c r="CUR11" s="46"/>
      <c r="CUS11" s="46"/>
      <c r="CUT11" s="46"/>
      <c r="CUU11" s="46"/>
      <c r="CUV11" s="46"/>
      <c r="CUW11" s="46"/>
      <c r="CUX11" s="46"/>
      <c r="CUY11" s="46"/>
      <c r="CUZ11" s="46"/>
      <c r="CVA11" s="46"/>
      <c r="CVB11" s="46"/>
      <c r="CVC11" s="46"/>
      <c r="CVD11" s="46"/>
      <c r="CVE11" s="46"/>
      <c r="CVF11" s="46"/>
      <c r="CVG11" s="46"/>
      <c r="CVH11" s="46"/>
      <c r="CVI11" s="46"/>
      <c r="CVJ11" s="46"/>
      <c r="CVK11" s="46"/>
      <c r="CVL11" s="46"/>
      <c r="CVM11" s="46"/>
      <c r="CVN11" s="46"/>
      <c r="CVO11" s="46"/>
      <c r="CVP11" s="46"/>
      <c r="CVQ11" s="46"/>
      <c r="CVR11" s="46"/>
      <c r="CVS11" s="46"/>
      <c r="CVT11" s="46"/>
      <c r="CVU11" s="46"/>
      <c r="CVV11" s="46"/>
      <c r="CVW11" s="46"/>
      <c r="CVX11" s="46"/>
      <c r="CVY11" s="46"/>
      <c r="CVZ11" s="46"/>
      <c r="CWA11" s="46"/>
      <c r="CWB11" s="46"/>
      <c r="CWC11" s="46"/>
      <c r="CWD11" s="46"/>
      <c r="CWE11" s="46"/>
      <c r="CWF11" s="46"/>
      <c r="CWG11" s="46"/>
      <c r="CWH11" s="46"/>
      <c r="CWI11" s="46"/>
      <c r="CWJ11" s="46"/>
      <c r="CWK11" s="46"/>
      <c r="CWL11" s="46"/>
      <c r="CWM11" s="46"/>
      <c r="CWN11" s="46"/>
      <c r="CWO11" s="46"/>
      <c r="CWP11" s="46"/>
      <c r="CWQ11" s="46"/>
      <c r="CWR11" s="46"/>
      <c r="CWS11" s="46"/>
      <c r="CWT11" s="46"/>
      <c r="CWU11" s="46"/>
      <c r="CWV11" s="46"/>
      <c r="CWW11" s="46"/>
      <c r="CWX11" s="46"/>
      <c r="CWY11" s="46"/>
      <c r="CWZ11" s="46"/>
      <c r="CXA11" s="46"/>
      <c r="CXB11" s="46"/>
      <c r="CXC11" s="46"/>
      <c r="CXD11" s="46"/>
      <c r="CXE11" s="46"/>
      <c r="CXF11" s="46"/>
      <c r="CXG11" s="46"/>
      <c r="CXH11" s="46"/>
      <c r="CXI11" s="46"/>
      <c r="CXJ11" s="46"/>
      <c r="CXK11" s="46"/>
      <c r="CXL11" s="46"/>
      <c r="CXM11" s="46"/>
      <c r="CXN11" s="46"/>
      <c r="CXO11" s="46"/>
      <c r="CXP11" s="46"/>
      <c r="CXQ11" s="46"/>
      <c r="CXR11" s="46"/>
      <c r="CXS11" s="46"/>
      <c r="CXT11" s="46"/>
      <c r="CXU11" s="46"/>
      <c r="CXV11" s="46"/>
      <c r="CXW11" s="46"/>
      <c r="CXX11" s="46"/>
      <c r="CXY11" s="46"/>
      <c r="CXZ11" s="46"/>
      <c r="CYA11" s="46"/>
      <c r="CYB11" s="46"/>
      <c r="CYC11" s="46"/>
      <c r="CYD11" s="46"/>
      <c r="CYE11" s="46"/>
      <c r="CYF11" s="46"/>
      <c r="CYG11" s="46"/>
      <c r="CYH11" s="46"/>
      <c r="CYI11" s="46"/>
      <c r="CYJ11" s="46"/>
      <c r="CYK11" s="46"/>
      <c r="CYL11" s="46"/>
      <c r="CYM11" s="46"/>
      <c r="CYN11" s="46"/>
      <c r="CYO11" s="46"/>
      <c r="CYP11" s="46"/>
      <c r="CYQ11" s="46"/>
      <c r="CYR11" s="46"/>
      <c r="CYS11" s="46"/>
      <c r="CYT11" s="46"/>
      <c r="CYU11" s="46"/>
      <c r="CYV11" s="46"/>
      <c r="CYW11" s="46"/>
      <c r="CYX11" s="46"/>
      <c r="CYY11" s="46"/>
      <c r="CYZ11" s="46"/>
      <c r="CZA11" s="46"/>
      <c r="CZB11" s="46"/>
      <c r="CZC11" s="46"/>
      <c r="CZD11" s="46"/>
      <c r="CZE11" s="46"/>
      <c r="CZF11" s="46"/>
      <c r="CZG11" s="46"/>
      <c r="CZH11" s="46"/>
      <c r="CZI11" s="46"/>
      <c r="CZJ11" s="46"/>
      <c r="CZK11" s="46"/>
      <c r="CZL11" s="46"/>
      <c r="CZM11" s="46"/>
      <c r="CZN11" s="46"/>
      <c r="CZO11" s="46"/>
      <c r="CZP11" s="46"/>
      <c r="CZQ11" s="46"/>
      <c r="CZR11" s="46"/>
      <c r="CZS11" s="46"/>
      <c r="CZT11" s="46"/>
      <c r="CZU11" s="46"/>
      <c r="CZV11" s="46"/>
      <c r="CZW11" s="46"/>
      <c r="CZX11" s="46"/>
      <c r="CZY11" s="46"/>
      <c r="CZZ11" s="46"/>
      <c r="DAA11" s="46"/>
      <c r="DAB11" s="46"/>
      <c r="DAC11" s="46"/>
      <c r="DAD11" s="46"/>
      <c r="DAE11" s="46"/>
      <c r="DAF11" s="46"/>
      <c r="DAG11" s="46"/>
      <c r="DAH11" s="46"/>
      <c r="DAI11" s="46"/>
      <c r="DAJ11" s="46"/>
      <c r="DAK11" s="46"/>
      <c r="DAL11" s="46"/>
      <c r="DAM11" s="46"/>
      <c r="DAN11" s="46"/>
      <c r="DAO11" s="46"/>
      <c r="DAP11" s="46"/>
      <c r="DAQ11" s="46"/>
      <c r="DAR11" s="46"/>
      <c r="DAS11" s="46"/>
      <c r="DAT11" s="46"/>
      <c r="DAU11" s="46"/>
      <c r="DAV11" s="46"/>
      <c r="DAW11" s="46"/>
      <c r="DAX11" s="46"/>
      <c r="DAY11" s="46"/>
      <c r="DAZ11" s="46"/>
      <c r="DBA11" s="46"/>
      <c r="DBB11" s="46"/>
      <c r="DBC11" s="46"/>
      <c r="DBD11" s="46"/>
      <c r="DBE11" s="46"/>
      <c r="DBF11" s="46"/>
      <c r="DBG11" s="46"/>
      <c r="DBH11" s="46"/>
      <c r="DBI11" s="46"/>
      <c r="DBJ11" s="46"/>
      <c r="DBK11" s="46"/>
      <c r="DBL11" s="46"/>
      <c r="DBM11" s="46"/>
      <c r="DBN11" s="46"/>
      <c r="DBO11" s="46"/>
      <c r="DBP11" s="46"/>
      <c r="DBQ11" s="46"/>
      <c r="DBR11" s="46"/>
      <c r="DBS11" s="46"/>
      <c r="DBT11" s="46"/>
      <c r="DBU11" s="46"/>
      <c r="DBV11" s="46"/>
      <c r="DBW11" s="46"/>
      <c r="DBX11" s="46"/>
      <c r="DBY11" s="46"/>
      <c r="DBZ11" s="46"/>
      <c r="DCA11" s="46"/>
      <c r="DCB11" s="46"/>
      <c r="DCC11" s="46"/>
      <c r="DCD11" s="46"/>
      <c r="DCE11" s="46"/>
      <c r="DCF11" s="46"/>
      <c r="DCG11" s="46"/>
      <c r="DCH11" s="46"/>
      <c r="DCI11" s="46"/>
      <c r="DCJ11" s="46"/>
      <c r="DCK11" s="46"/>
      <c r="DCL11" s="46"/>
      <c r="DCM11" s="46"/>
      <c r="DCN11" s="46"/>
      <c r="DCO11" s="46"/>
      <c r="DCP11" s="46"/>
      <c r="DCQ11" s="46"/>
      <c r="DCR11" s="46"/>
      <c r="DCS11" s="46"/>
      <c r="DCT11" s="46"/>
      <c r="DCU11" s="46"/>
      <c r="DCV11" s="46"/>
      <c r="DCW11" s="46"/>
      <c r="DCX11" s="46"/>
      <c r="DCY11" s="46"/>
      <c r="DCZ11" s="46"/>
      <c r="DDA11" s="46"/>
      <c r="DDB11" s="46"/>
      <c r="DDC11" s="46"/>
      <c r="DDD11" s="46"/>
      <c r="DDE11" s="46"/>
      <c r="DDF11" s="46"/>
      <c r="DDG11" s="46"/>
      <c r="DDH11" s="46"/>
      <c r="DDI11" s="46"/>
      <c r="DDJ11" s="46"/>
      <c r="DDK11" s="46"/>
      <c r="DDL11" s="46"/>
      <c r="DDM11" s="46"/>
      <c r="DDN11" s="46"/>
      <c r="DDO11" s="46"/>
      <c r="DDP11" s="46"/>
      <c r="DDQ11" s="46"/>
      <c r="DDR11" s="46"/>
      <c r="DDS11" s="46"/>
      <c r="DDT11" s="46"/>
      <c r="DDU11" s="46"/>
      <c r="DDV11" s="46"/>
      <c r="DDW11" s="46"/>
      <c r="DDX11" s="46"/>
      <c r="DDY11" s="46"/>
      <c r="DDZ11" s="46"/>
      <c r="DEA11" s="46"/>
      <c r="DEB11" s="46"/>
      <c r="DEC11" s="46"/>
      <c r="DED11" s="46"/>
      <c r="DEE11" s="46"/>
      <c r="DEF11" s="46"/>
      <c r="DEG11" s="46"/>
      <c r="DEH11" s="46"/>
      <c r="DEI11" s="46"/>
      <c r="DEJ11" s="46"/>
      <c r="DEK11" s="46"/>
      <c r="DEL11" s="46"/>
      <c r="DEM11" s="46"/>
      <c r="DEN11" s="46"/>
      <c r="DEO11" s="46"/>
      <c r="DEP11" s="46"/>
      <c r="DEQ11" s="46"/>
      <c r="DER11" s="46"/>
      <c r="DES11" s="46"/>
      <c r="DET11" s="46"/>
      <c r="DEU11" s="46"/>
      <c r="DEV11" s="46"/>
      <c r="DEW11" s="46"/>
      <c r="DEX11" s="46"/>
      <c r="DEY11" s="46"/>
      <c r="DEZ11" s="46"/>
      <c r="DFA11" s="46"/>
      <c r="DFB11" s="46"/>
      <c r="DFC11" s="46"/>
      <c r="DFD11" s="46"/>
      <c r="DFE11" s="46"/>
      <c r="DFF11" s="46"/>
      <c r="DFG11" s="46"/>
      <c r="DFH11" s="46"/>
      <c r="DFI11" s="46"/>
      <c r="DFJ11" s="46"/>
      <c r="DFK11" s="46"/>
      <c r="DFL11" s="46"/>
      <c r="DFM11" s="46"/>
      <c r="DFN11" s="46"/>
      <c r="DFO11" s="46"/>
      <c r="DFP11" s="46"/>
      <c r="DFQ11" s="46"/>
      <c r="DFR11" s="46"/>
      <c r="DFS11" s="46"/>
      <c r="DFT11" s="46"/>
      <c r="DFU11" s="46"/>
      <c r="DFV11" s="46"/>
      <c r="DFW11" s="46"/>
      <c r="DFX11" s="46"/>
      <c r="DFY11" s="46"/>
      <c r="DFZ11" s="46"/>
      <c r="DGA11" s="46"/>
      <c r="DGB11" s="46"/>
      <c r="DGC11" s="46"/>
      <c r="DGD11" s="46"/>
      <c r="DGE11" s="46"/>
      <c r="DGF11" s="46"/>
      <c r="DGG11" s="46"/>
      <c r="DGH11" s="46"/>
      <c r="DGI11" s="46"/>
      <c r="DGJ11" s="46"/>
      <c r="DGK11" s="46"/>
      <c r="DGL11" s="46"/>
      <c r="DGM11" s="46"/>
      <c r="DGN11" s="46"/>
      <c r="DGO11" s="46"/>
      <c r="DGP11" s="46"/>
      <c r="DGQ11" s="46"/>
      <c r="DGR11" s="46"/>
      <c r="DGS11" s="46"/>
      <c r="DGT11" s="46"/>
      <c r="DGU11" s="46"/>
      <c r="DGV11" s="46"/>
      <c r="DGW11" s="46"/>
      <c r="DGX11" s="46"/>
      <c r="DGY11" s="46"/>
      <c r="DGZ11" s="46"/>
      <c r="DHA11" s="46"/>
      <c r="DHB11" s="46"/>
      <c r="DHC11" s="46"/>
      <c r="DHD11" s="46"/>
      <c r="DHE11" s="46"/>
      <c r="DHF11" s="46"/>
      <c r="DHG11" s="46"/>
      <c r="DHH11" s="46"/>
      <c r="DHI11" s="46"/>
      <c r="DHJ11" s="46"/>
      <c r="DHK11" s="46"/>
      <c r="DHL11" s="46"/>
      <c r="DHM11" s="46"/>
      <c r="DHN11" s="46"/>
      <c r="DHO11" s="46"/>
      <c r="DHP11" s="46"/>
      <c r="DHQ11" s="46"/>
      <c r="DHR11" s="46"/>
      <c r="DHS11" s="46"/>
      <c r="DHT11" s="46"/>
      <c r="DHU11" s="46"/>
      <c r="DHV11" s="46"/>
      <c r="DHW11" s="46"/>
      <c r="DHX11" s="46"/>
      <c r="DHY11" s="46"/>
      <c r="DHZ11" s="46"/>
      <c r="DIA11" s="46"/>
      <c r="DIB11" s="46"/>
      <c r="DIC11" s="46"/>
      <c r="DID11" s="46"/>
      <c r="DIE11" s="46"/>
      <c r="DIF11" s="46"/>
      <c r="DIG11" s="46"/>
      <c r="DIH11" s="46"/>
      <c r="DII11" s="46"/>
      <c r="DIJ11" s="46"/>
      <c r="DIK11" s="46"/>
      <c r="DIL11" s="46"/>
      <c r="DIM11" s="46"/>
      <c r="DIN11" s="46"/>
      <c r="DIO11" s="46"/>
      <c r="DIP11" s="46"/>
      <c r="DIQ11" s="46"/>
      <c r="DIR11" s="46"/>
      <c r="DIS11" s="46"/>
      <c r="DIT11" s="46"/>
      <c r="DIU11" s="46"/>
      <c r="DIV11" s="46"/>
      <c r="DIW11" s="46"/>
      <c r="DIX11" s="46"/>
      <c r="DIY11" s="46"/>
      <c r="DIZ11" s="46"/>
      <c r="DJA11" s="46"/>
      <c r="DJB11" s="46"/>
      <c r="DJC11" s="46"/>
      <c r="DJD11" s="46"/>
      <c r="DJE11" s="46"/>
      <c r="DJF11" s="46"/>
      <c r="DJG11" s="46"/>
      <c r="DJH11" s="46"/>
      <c r="DJI11" s="46"/>
      <c r="DJJ11" s="46"/>
      <c r="DJK11" s="46"/>
      <c r="DJL11" s="46"/>
      <c r="DJM11" s="46"/>
      <c r="DJN11" s="46"/>
      <c r="DJO11" s="46"/>
      <c r="DJP11" s="46"/>
      <c r="DJQ11" s="46"/>
      <c r="DJR11" s="46"/>
      <c r="DJS11" s="46"/>
      <c r="DJT11" s="46"/>
      <c r="DJU11" s="46"/>
      <c r="DJV11" s="46"/>
      <c r="DJW11" s="46"/>
      <c r="DJX11" s="46"/>
      <c r="DJY11" s="46"/>
      <c r="DJZ11" s="46"/>
      <c r="DKA11" s="46"/>
      <c r="DKB11" s="46"/>
      <c r="DKC11" s="46"/>
      <c r="DKD11" s="46"/>
      <c r="DKE11" s="46"/>
      <c r="DKF11" s="46"/>
      <c r="DKG11" s="46"/>
      <c r="DKH11" s="46"/>
      <c r="DKI11" s="46"/>
      <c r="DKJ11" s="46"/>
      <c r="DKK11" s="46"/>
      <c r="DKL11" s="46"/>
      <c r="DKM11" s="46"/>
      <c r="DKN11" s="46"/>
      <c r="DKO11" s="46"/>
      <c r="DKP11" s="46"/>
      <c r="DKQ11" s="46"/>
      <c r="DKR11" s="46"/>
      <c r="DKS11" s="46"/>
      <c r="DKT11" s="46"/>
      <c r="DKU11" s="46"/>
      <c r="DKV11" s="46"/>
      <c r="DKW11" s="46"/>
      <c r="DKX11" s="46"/>
      <c r="DKY11" s="46"/>
      <c r="DKZ11" s="46"/>
      <c r="DLA11" s="46"/>
      <c r="DLB11" s="46"/>
      <c r="DLC11" s="46"/>
      <c r="DLD11" s="46"/>
      <c r="DLE11" s="46"/>
      <c r="DLF11" s="46"/>
      <c r="DLG11" s="46"/>
      <c r="DLH11" s="46"/>
      <c r="DLI11" s="46"/>
      <c r="DLJ11" s="46"/>
      <c r="DLK11" s="46"/>
      <c r="DLL11" s="46"/>
      <c r="DLM11" s="46"/>
      <c r="DLN11" s="46"/>
      <c r="DLO11" s="46"/>
      <c r="DLP11" s="46"/>
      <c r="DLQ11" s="46"/>
      <c r="DLR11" s="46"/>
      <c r="DLS11" s="46"/>
      <c r="DLT11" s="46"/>
      <c r="DLU11" s="46"/>
      <c r="DLV11" s="46"/>
      <c r="DLW11" s="46"/>
      <c r="DLX11" s="46"/>
      <c r="DLY11" s="46"/>
      <c r="DLZ11" s="46"/>
      <c r="DMA11" s="46"/>
      <c r="DMB11" s="46"/>
      <c r="DMC11" s="46"/>
      <c r="DMD11" s="46"/>
      <c r="DME11" s="46"/>
      <c r="DMF11" s="46"/>
      <c r="DMG11" s="46"/>
      <c r="DMH11" s="46"/>
      <c r="DMI11" s="46"/>
      <c r="DMJ11" s="46"/>
      <c r="DMK11" s="46"/>
      <c r="DML11" s="46"/>
      <c r="DMM11" s="46"/>
      <c r="DMN11" s="46"/>
      <c r="DMO11" s="46"/>
      <c r="DMP11" s="46"/>
      <c r="DMQ11" s="46"/>
      <c r="DMR11" s="46"/>
      <c r="DMS11" s="46"/>
      <c r="DMT11" s="46"/>
      <c r="DMU11" s="46"/>
      <c r="DMV11" s="46"/>
      <c r="DMW11" s="46"/>
      <c r="DMX11" s="46"/>
      <c r="DMY11" s="46"/>
      <c r="DMZ11" s="46"/>
      <c r="DNA11" s="46"/>
      <c r="DNB11" s="46"/>
      <c r="DNC11" s="46"/>
      <c r="DND11" s="46"/>
      <c r="DNE11" s="46"/>
      <c r="DNF11" s="46"/>
      <c r="DNG11" s="46"/>
      <c r="DNH11" s="46"/>
      <c r="DNI11" s="46"/>
      <c r="DNJ11" s="46"/>
      <c r="DNK11" s="46"/>
      <c r="DNL11" s="46"/>
      <c r="DNM11" s="46"/>
      <c r="DNN11" s="46"/>
      <c r="DNO11" s="46"/>
      <c r="DNP11" s="46"/>
      <c r="DNQ11" s="46"/>
      <c r="DNR11" s="46"/>
      <c r="DNS11" s="46"/>
      <c r="DNT11" s="46"/>
      <c r="DNU11" s="46"/>
      <c r="DNV11" s="46"/>
      <c r="DNW11" s="46"/>
      <c r="DNX11" s="46"/>
      <c r="DNY11" s="46"/>
      <c r="DNZ11" s="46"/>
      <c r="DOA11" s="46"/>
      <c r="DOB11" s="46"/>
      <c r="DOC11" s="46"/>
      <c r="DOD11" s="46"/>
      <c r="DOE11" s="46"/>
      <c r="DOF11" s="46"/>
      <c r="DOG11" s="46"/>
      <c r="DOH11" s="46"/>
      <c r="DOI11" s="46"/>
      <c r="DOJ11" s="46"/>
      <c r="DOK11" s="46"/>
      <c r="DOL11" s="46"/>
      <c r="DOM11" s="46"/>
      <c r="DON11" s="46"/>
      <c r="DOO11" s="46"/>
      <c r="DOP11" s="46"/>
      <c r="DOQ11" s="46"/>
      <c r="DOR11" s="46"/>
      <c r="DOS11" s="46"/>
      <c r="DOT11" s="46"/>
      <c r="DOU11" s="46"/>
      <c r="DOV11" s="46"/>
      <c r="DOW11" s="46"/>
      <c r="DOX11" s="46"/>
      <c r="DOY11" s="46"/>
      <c r="DOZ11" s="46"/>
      <c r="DPA11" s="46"/>
      <c r="DPB11" s="46"/>
      <c r="DPC11" s="46"/>
      <c r="DPD11" s="46"/>
      <c r="DPE11" s="46"/>
      <c r="DPF11" s="46"/>
      <c r="DPG11" s="46"/>
      <c r="DPH11" s="46"/>
      <c r="DPI11" s="46"/>
      <c r="DPJ11" s="46"/>
      <c r="DPK11" s="46"/>
      <c r="DPL11" s="46"/>
      <c r="DPM11" s="46"/>
      <c r="DPN11" s="46"/>
      <c r="DPO11" s="46"/>
      <c r="DPP11" s="46"/>
      <c r="DPQ11" s="46"/>
      <c r="DPR11" s="46"/>
      <c r="DPS11" s="46"/>
      <c r="DPT11" s="46"/>
      <c r="DPU11" s="46"/>
      <c r="DPV11" s="46"/>
      <c r="DPW11" s="46"/>
      <c r="DPX11" s="46"/>
      <c r="DPY11" s="46"/>
      <c r="DPZ11" s="46"/>
      <c r="DQA11" s="46"/>
      <c r="DQB11" s="46"/>
      <c r="DQC11" s="46"/>
      <c r="DQD11" s="46"/>
      <c r="DQE11" s="46"/>
      <c r="DQF11" s="46"/>
      <c r="DQG11" s="46"/>
      <c r="DQH11" s="46"/>
      <c r="DQI11" s="46"/>
      <c r="DQJ11" s="46"/>
      <c r="DQK11" s="46"/>
      <c r="DQL11" s="46"/>
      <c r="DQM11" s="46"/>
      <c r="DQN11" s="46"/>
      <c r="DQO11" s="46"/>
      <c r="DQP11" s="46"/>
      <c r="DQQ11" s="46"/>
      <c r="DQR11" s="46"/>
      <c r="DQS11" s="46"/>
      <c r="DQT11" s="46"/>
      <c r="DQU11" s="46"/>
      <c r="DQV11" s="46"/>
      <c r="DQW11" s="46"/>
      <c r="DQX11" s="46"/>
      <c r="DQY11" s="46"/>
      <c r="DQZ11" s="46"/>
      <c r="DRA11" s="46"/>
      <c r="DRB11" s="46"/>
      <c r="DRC11" s="46"/>
      <c r="DRD11" s="46"/>
      <c r="DRE11" s="46"/>
      <c r="DRF11" s="46"/>
      <c r="DRG11" s="46"/>
      <c r="DRH11" s="46"/>
      <c r="DRI11" s="46"/>
      <c r="DRJ11" s="46"/>
      <c r="DRK11" s="46"/>
      <c r="DRL11" s="46"/>
      <c r="DRM11" s="46"/>
      <c r="DRN11" s="46"/>
      <c r="DRO11" s="46"/>
      <c r="DRP11" s="46"/>
      <c r="DRQ11" s="46"/>
      <c r="DRR11" s="46"/>
      <c r="DRS11" s="46"/>
      <c r="DRT11" s="46"/>
      <c r="DRU11" s="46"/>
      <c r="DRV11" s="46"/>
      <c r="DRW11" s="46"/>
      <c r="DRX11" s="46"/>
      <c r="DRY11" s="46"/>
      <c r="DRZ11" s="46"/>
      <c r="DSA11" s="46"/>
      <c r="DSB11" s="46"/>
      <c r="DSC11" s="46"/>
      <c r="DSD11" s="46"/>
      <c r="DSE11" s="46"/>
      <c r="DSF11" s="46"/>
      <c r="DSG11" s="46"/>
      <c r="DSH11" s="46"/>
      <c r="DSI11" s="46"/>
      <c r="DSJ11" s="46"/>
      <c r="DSK11" s="46"/>
      <c r="DSL11" s="46"/>
      <c r="DSM11" s="46"/>
      <c r="DSN11" s="46"/>
      <c r="DSO11" s="46"/>
      <c r="DSP11" s="46"/>
      <c r="DSQ11" s="46"/>
      <c r="DSR11" s="46"/>
      <c r="DSS11" s="46"/>
      <c r="DST11" s="46"/>
      <c r="DSU11" s="46"/>
      <c r="DSV11" s="46"/>
      <c r="DSW11" s="46"/>
      <c r="DSX11" s="46"/>
      <c r="DSY11" s="46"/>
      <c r="DSZ11" s="46"/>
      <c r="DTA11" s="46"/>
      <c r="DTB11" s="46"/>
      <c r="DTC11" s="46"/>
      <c r="DTD11" s="46"/>
      <c r="DTE11" s="46"/>
      <c r="DTF11" s="46"/>
      <c r="DTG11" s="46"/>
      <c r="DTH11" s="46"/>
      <c r="DTI11" s="46"/>
      <c r="DTJ11" s="46"/>
      <c r="DTK11" s="46"/>
      <c r="DTL11" s="46"/>
      <c r="DTM11" s="46"/>
      <c r="DTN11" s="46"/>
      <c r="DTO11" s="46"/>
      <c r="DTP11" s="46"/>
      <c r="DTQ11" s="46"/>
      <c r="DTR11" s="46"/>
      <c r="DTS11" s="46"/>
      <c r="DTT11" s="46"/>
      <c r="DTU11" s="46"/>
      <c r="DTV11" s="46"/>
      <c r="DTW11" s="46"/>
      <c r="DTX11" s="46"/>
      <c r="DTY11" s="46"/>
      <c r="DTZ11" s="46"/>
      <c r="DUA11" s="46"/>
      <c r="DUB11" s="46"/>
      <c r="DUC11" s="46"/>
      <c r="DUD11" s="46"/>
      <c r="DUE11" s="46"/>
      <c r="DUF11" s="46"/>
      <c r="DUG11" s="46"/>
      <c r="DUH11" s="46"/>
      <c r="DUI11" s="46"/>
      <c r="DUJ11" s="46"/>
      <c r="DUK11" s="46"/>
      <c r="DUL11" s="46"/>
      <c r="DUM11" s="46"/>
      <c r="DUN11" s="46"/>
      <c r="DUO11" s="46"/>
      <c r="DUP11" s="46"/>
      <c r="DUQ11" s="46"/>
      <c r="DUR11" s="46"/>
      <c r="DUS11" s="46"/>
      <c r="DUT11" s="46"/>
      <c r="DUU11" s="46"/>
      <c r="DUV11" s="46"/>
      <c r="DUW11" s="46"/>
      <c r="DUX11" s="46"/>
      <c r="DUY11" s="46"/>
      <c r="DUZ11" s="46"/>
      <c r="DVA11" s="46"/>
      <c r="DVB11" s="46"/>
      <c r="DVC11" s="46"/>
      <c r="DVD11" s="46"/>
      <c r="DVE11" s="46"/>
      <c r="DVF11" s="46"/>
      <c r="DVG11" s="46"/>
      <c r="DVH11" s="46"/>
      <c r="DVI11" s="46"/>
      <c r="DVJ11" s="46"/>
      <c r="DVK11" s="46"/>
      <c r="DVL11" s="46"/>
      <c r="DVM11" s="46"/>
      <c r="DVN11" s="46"/>
      <c r="DVO11" s="46"/>
      <c r="DVP11" s="46"/>
      <c r="DVQ11" s="46"/>
      <c r="DVR11" s="46"/>
      <c r="DVS11" s="46"/>
      <c r="DVT11" s="46"/>
      <c r="DVU11" s="46"/>
      <c r="DVV11" s="46"/>
      <c r="DVW11" s="46"/>
      <c r="DVX11" s="46"/>
      <c r="DVY11" s="46"/>
      <c r="DVZ11" s="46"/>
      <c r="DWA11" s="46"/>
      <c r="DWB11" s="46"/>
      <c r="DWC11" s="46"/>
      <c r="DWD11" s="46"/>
      <c r="DWE11" s="46"/>
      <c r="DWF11" s="46"/>
      <c r="DWG11" s="46"/>
      <c r="DWH11" s="46"/>
      <c r="DWI11" s="46"/>
      <c r="DWJ11" s="46"/>
      <c r="DWK11" s="46"/>
      <c r="DWL11" s="46"/>
      <c r="DWM11" s="46"/>
      <c r="DWN11" s="46"/>
      <c r="DWO11" s="46"/>
      <c r="DWP11" s="46"/>
      <c r="DWQ11" s="46"/>
      <c r="DWR11" s="46"/>
      <c r="DWS11" s="46"/>
      <c r="DWT11" s="46"/>
      <c r="DWU11" s="46"/>
      <c r="DWV11" s="46"/>
      <c r="DWW11" s="46"/>
      <c r="DWX11" s="46"/>
      <c r="DWY11" s="46"/>
      <c r="DWZ11" s="46"/>
      <c r="DXA11" s="46"/>
      <c r="DXB11" s="46"/>
      <c r="DXC11" s="46"/>
      <c r="DXD11" s="46"/>
      <c r="DXE11" s="46"/>
      <c r="DXF11" s="46"/>
      <c r="DXG11" s="46"/>
      <c r="DXH11" s="46"/>
      <c r="DXI11" s="46"/>
      <c r="DXJ11" s="46"/>
      <c r="DXK11" s="46"/>
      <c r="DXL11" s="46"/>
      <c r="DXM11" s="46"/>
      <c r="DXN11" s="46"/>
      <c r="DXO11" s="46"/>
      <c r="DXP11" s="46"/>
      <c r="DXQ11" s="46"/>
      <c r="DXR11" s="46"/>
      <c r="DXS11" s="46"/>
      <c r="DXT11" s="46"/>
      <c r="DXU11" s="46"/>
      <c r="DXV11" s="46"/>
      <c r="DXW11" s="46"/>
      <c r="DXX11" s="46"/>
      <c r="DXY11" s="46"/>
      <c r="DXZ11" s="46"/>
      <c r="DYA11" s="46"/>
      <c r="DYB11" s="46"/>
      <c r="DYC11" s="46"/>
      <c r="DYD11" s="46"/>
      <c r="DYE11" s="46"/>
      <c r="DYF11" s="46"/>
      <c r="DYG11" s="46"/>
      <c r="DYH11" s="46"/>
      <c r="DYI11" s="46"/>
      <c r="DYJ11" s="46"/>
      <c r="DYK11" s="46"/>
      <c r="DYL11" s="46"/>
      <c r="DYM11" s="46"/>
      <c r="DYN11" s="46"/>
      <c r="DYO11" s="46"/>
      <c r="DYP11" s="46"/>
      <c r="DYQ11" s="46"/>
      <c r="DYR11" s="46"/>
      <c r="DYS11" s="46"/>
      <c r="DYT11" s="46"/>
      <c r="DYU11" s="46"/>
      <c r="DYV11" s="46"/>
      <c r="DYW11" s="46"/>
      <c r="DYX11" s="46"/>
      <c r="DYY11" s="46"/>
      <c r="DYZ11" s="46"/>
      <c r="DZA11" s="46"/>
      <c r="DZB11" s="46"/>
      <c r="DZC11" s="46"/>
      <c r="DZD11" s="46"/>
      <c r="DZE11" s="46"/>
      <c r="DZF11" s="46"/>
      <c r="DZG11" s="46"/>
      <c r="DZH11" s="46"/>
      <c r="DZI11" s="46"/>
      <c r="DZJ11" s="46"/>
      <c r="DZK11" s="46"/>
      <c r="DZL11" s="46"/>
      <c r="DZM11" s="46"/>
      <c r="DZN11" s="46"/>
      <c r="DZO11" s="46"/>
      <c r="DZP11" s="46"/>
      <c r="DZQ11" s="46"/>
      <c r="DZR11" s="46"/>
      <c r="DZS11" s="46"/>
      <c r="DZT11" s="46"/>
      <c r="DZU11" s="46"/>
      <c r="DZV11" s="46"/>
      <c r="DZW11" s="46"/>
      <c r="DZX11" s="46"/>
      <c r="DZY11" s="46"/>
      <c r="DZZ11" s="46"/>
      <c r="EAA11" s="46"/>
      <c r="EAB11" s="46"/>
      <c r="EAC11" s="46"/>
      <c r="EAD11" s="46"/>
      <c r="EAE11" s="46"/>
      <c r="EAF11" s="46"/>
      <c r="EAG11" s="46"/>
      <c r="EAH11" s="46"/>
      <c r="EAI11" s="46"/>
      <c r="EAJ11" s="46"/>
      <c r="EAK11" s="46"/>
      <c r="EAL11" s="46"/>
      <c r="EAM11" s="46"/>
      <c r="EAN11" s="46"/>
      <c r="EAO11" s="46"/>
      <c r="EAP11" s="46"/>
      <c r="EAQ11" s="46"/>
      <c r="EAR11" s="46"/>
      <c r="EAS11" s="46"/>
      <c r="EAT11" s="46"/>
      <c r="EAU11" s="46"/>
      <c r="EAV11" s="46"/>
      <c r="EAW11" s="46"/>
      <c r="EAX11" s="46"/>
      <c r="EAY11" s="46"/>
      <c r="EAZ11" s="46"/>
      <c r="EBA11" s="46"/>
      <c r="EBB11" s="46"/>
      <c r="EBC11" s="46"/>
      <c r="EBD11" s="46"/>
      <c r="EBE11" s="46"/>
      <c r="EBF11" s="46"/>
      <c r="EBG11" s="46"/>
      <c r="EBH11" s="46"/>
      <c r="EBI11" s="46"/>
      <c r="EBJ11" s="46"/>
      <c r="EBK11" s="46"/>
      <c r="EBL11" s="46"/>
      <c r="EBM11" s="46"/>
      <c r="EBN11" s="46"/>
      <c r="EBO11" s="46"/>
      <c r="EBP11" s="46"/>
      <c r="EBQ11" s="46"/>
      <c r="EBR11" s="46"/>
      <c r="EBS11" s="46"/>
      <c r="EBT11" s="46"/>
      <c r="EBU11" s="46"/>
      <c r="EBV11" s="46"/>
      <c r="EBW11" s="46"/>
      <c r="EBX11" s="46"/>
      <c r="EBY11" s="46"/>
      <c r="EBZ11" s="46"/>
      <c r="ECA11" s="46"/>
      <c r="ECB11" s="46"/>
      <c r="ECC11" s="46"/>
      <c r="ECD11" s="46"/>
      <c r="ECE11" s="46"/>
      <c r="ECF11" s="46"/>
      <c r="ECG11" s="46"/>
      <c r="ECH11" s="46"/>
      <c r="ECI11" s="46"/>
      <c r="ECJ11" s="46"/>
      <c r="ECK11" s="46"/>
      <c r="ECL11" s="46"/>
      <c r="ECM11" s="46"/>
      <c r="ECN11" s="46"/>
      <c r="ECO11" s="46"/>
      <c r="ECP11" s="46"/>
      <c r="ECQ11" s="46"/>
      <c r="ECR11" s="46"/>
      <c r="ECS11" s="46"/>
      <c r="ECT11" s="46"/>
      <c r="ECU11" s="46"/>
      <c r="ECV11" s="46"/>
      <c r="ECW11" s="46"/>
      <c r="ECX11" s="46"/>
      <c r="ECY11" s="46"/>
      <c r="ECZ11" s="46"/>
      <c r="EDA11" s="46"/>
      <c r="EDB11" s="46"/>
      <c r="EDC11" s="46"/>
      <c r="EDD11" s="46"/>
      <c r="EDE11" s="46"/>
      <c r="EDF11" s="46"/>
      <c r="EDG11" s="46"/>
      <c r="EDH11" s="46"/>
      <c r="EDI11" s="46"/>
      <c r="EDJ11" s="46"/>
      <c r="EDK11" s="46"/>
      <c r="EDL11" s="46"/>
      <c r="EDM11" s="46"/>
      <c r="EDN11" s="46"/>
      <c r="EDO11" s="46"/>
      <c r="EDP11" s="46"/>
      <c r="EDQ11" s="46"/>
      <c r="EDR11" s="46"/>
      <c r="EDS11" s="46"/>
      <c r="EDT11" s="46"/>
      <c r="EDU11" s="46"/>
      <c r="EDV11" s="46"/>
      <c r="EDW11" s="46"/>
      <c r="EDX11" s="46"/>
      <c r="EDY11" s="46"/>
      <c r="EDZ11" s="46"/>
      <c r="EEA11" s="46"/>
      <c r="EEB11" s="46"/>
      <c r="EEC11" s="46"/>
      <c r="EED11" s="46"/>
      <c r="EEE11" s="46"/>
      <c r="EEF11" s="46"/>
      <c r="EEG11" s="46"/>
      <c r="EEH11" s="46"/>
      <c r="EEI11" s="46"/>
      <c r="EEJ11" s="46"/>
      <c r="EEK11" s="46"/>
      <c r="EEL11" s="46"/>
      <c r="EEM11" s="46"/>
      <c r="EEN11" s="46"/>
      <c r="EEO11" s="46"/>
      <c r="EEP11" s="46"/>
      <c r="EEQ11" s="46"/>
      <c r="EER11" s="46"/>
      <c r="EES11" s="46"/>
      <c r="EET11" s="46"/>
      <c r="EEU11" s="46"/>
      <c r="EEV11" s="46"/>
      <c r="EEW11" s="46"/>
      <c r="EEX11" s="46"/>
      <c r="EEY11" s="46"/>
      <c r="EEZ11" s="46"/>
      <c r="EFA11" s="46"/>
      <c r="EFB11" s="46"/>
      <c r="EFC11" s="46"/>
      <c r="EFD11" s="46"/>
      <c r="EFE11" s="46"/>
      <c r="EFF11" s="46"/>
      <c r="EFG11" s="46"/>
      <c r="EFH11" s="46"/>
      <c r="EFI11" s="46"/>
      <c r="EFJ11" s="46"/>
      <c r="EFK11" s="46"/>
      <c r="EFL11" s="46"/>
      <c r="EFM11" s="46"/>
      <c r="EFN11" s="46"/>
      <c r="EFO11" s="46"/>
      <c r="EFP11" s="46"/>
      <c r="EFQ11" s="46"/>
      <c r="EFR11" s="46"/>
      <c r="EFS11" s="46"/>
      <c r="EFT11" s="46"/>
      <c r="EFU11" s="46"/>
      <c r="EFV11" s="46"/>
      <c r="EFW11" s="46"/>
      <c r="EFX11" s="46"/>
      <c r="EFY11" s="46"/>
      <c r="EFZ11" s="46"/>
      <c r="EGA11" s="46"/>
      <c r="EGB11" s="46"/>
      <c r="EGC11" s="46"/>
      <c r="EGD11" s="46"/>
      <c r="EGE11" s="46"/>
      <c r="EGF11" s="46"/>
      <c r="EGG11" s="46"/>
      <c r="EGH11" s="46"/>
      <c r="EGI11" s="46"/>
      <c r="EGJ11" s="46"/>
      <c r="EGK11" s="46"/>
      <c r="EGL11" s="46"/>
      <c r="EGM11" s="46"/>
      <c r="EGN11" s="46"/>
      <c r="EGO11" s="46"/>
      <c r="EGP11" s="46"/>
      <c r="EGQ11" s="46"/>
      <c r="EGR11" s="46"/>
      <c r="EGS11" s="46"/>
      <c r="EGT11" s="46"/>
      <c r="EGU11" s="46"/>
      <c r="EGV11" s="46"/>
      <c r="EGW11" s="46"/>
      <c r="EGX11" s="46"/>
      <c r="EGY11" s="46"/>
      <c r="EGZ11" s="46"/>
      <c r="EHA11" s="46"/>
      <c r="EHB11" s="46"/>
      <c r="EHC11" s="46"/>
      <c r="EHD11" s="46"/>
      <c r="EHE11" s="46"/>
      <c r="EHF11" s="46"/>
      <c r="EHG11" s="46"/>
      <c r="EHH11" s="46"/>
      <c r="EHI11" s="46"/>
      <c r="EHJ11" s="46"/>
      <c r="EHK11" s="46"/>
      <c r="EHL11" s="46"/>
      <c r="EHM11" s="46"/>
      <c r="EHN11" s="46"/>
      <c r="EHO11" s="46"/>
      <c r="EHP11" s="46"/>
      <c r="EHQ11" s="46"/>
      <c r="EHR11" s="46"/>
      <c r="EHS11" s="46"/>
      <c r="EHT11" s="46"/>
      <c r="EHU11" s="46"/>
      <c r="EHV11" s="46"/>
      <c r="EHW11" s="46"/>
      <c r="EHX11" s="46"/>
      <c r="EHY11" s="46"/>
      <c r="EHZ11" s="46"/>
      <c r="EIA11" s="46"/>
      <c r="EIB11" s="46"/>
      <c r="EIC11" s="46"/>
      <c r="EID11" s="46"/>
      <c r="EIE11" s="46"/>
      <c r="EIF11" s="46"/>
      <c r="EIG11" s="46"/>
      <c r="EIH11" s="46"/>
      <c r="EII11" s="46"/>
      <c r="EIJ11" s="46"/>
      <c r="EIK11" s="46"/>
      <c r="EIL11" s="46"/>
      <c r="EIM11" s="46"/>
      <c r="EIN11" s="46"/>
      <c r="EIO11" s="46"/>
      <c r="EIP11" s="46"/>
      <c r="EIQ11" s="46"/>
      <c r="EIR11" s="46"/>
      <c r="EIS11" s="46"/>
      <c r="EIT11" s="46"/>
      <c r="EIU11" s="46"/>
      <c r="EIV11" s="46"/>
      <c r="EIW11" s="46"/>
      <c r="EIX11" s="46"/>
      <c r="EIY11" s="46"/>
      <c r="EIZ11" s="46"/>
      <c r="EJA11" s="46"/>
      <c r="EJB11" s="46"/>
      <c r="EJC11" s="46"/>
      <c r="EJD11" s="46"/>
      <c r="EJE11" s="46"/>
      <c r="EJF11" s="46"/>
      <c r="EJG11" s="46"/>
      <c r="EJH11" s="46"/>
      <c r="EJI11" s="46"/>
      <c r="EJJ11" s="46"/>
      <c r="EJK11" s="46"/>
      <c r="EJL11" s="46"/>
      <c r="EJM11" s="46"/>
      <c r="EJN11" s="46"/>
      <c r="EJO11" s="46"/>
      <c r="EJP11" s="46"/>
      <c r="EJQ11" s="46"/>
      <c r="EJR11" s="46"/>
      <c r="EJS11" s="46"/>
      <c r="EJT11" s="46"/>
      <c r="EJU11" s="46"/>
      <c r="EJV11" s="46"/>
      <c r="EJW11" s="46"/>
      <c r="EJX11" s="46"/>
      <c r="EJY11" s="46"/>
      <c r="EJZ11" s="46"/>
      <c r="EKA11" s="46"/>
      <c r="EKB11" s="46"/>
      <c r="EKC11" s="46"/>
      <c r="EKD11" s="46"/>
      <c r="EKE11" s="46"/>
      <c r="EKF11" s="46"/>
      <c r="EKG11" s="46"/>
      <c r="EKH11" s="46"/>
      <c r="EKI11" s="46"/>
      <c r="EKJ11" s="46"/>
      <c r="EKK11" s="46"/>
      <c r="EKL11" s="46"/>
      <c r="EKM11" s="46"/>
      <c r="EKN11" s="46"/>
      <c r="EKO11" s="46"/>
      <c r="EKP11" s="46"/>
      <c r="EKQ11" s="46"/>
      <c r="EKR11" s="46"/>
      <c r="EKS11" s="46"/>
      <c r="EKT11" s="46"/>
      <c r="EKU11" s="46"/>
      <c r="EKV11" s="46"/>
      <c r="EKW11" s="46"/>
      <c r="EKX11" s="46"/>
      <c r="EKY11" s="46"/>
      <c r="EKZ11" s="46"/>
      <c r="ELA11" s="46"/>
      <c r="ELB11" s="46"/>
      <c r="ELC11" s="46"/>
      <c r="ELD11" s="46"/>
      <c r="ELE11" s="46"/>
      <c r="ELF11" s="46"/>
      <c r="ELG11" s="46"/>
      <c r="ELH11" s="46"/>
      <c r="ELI11" s="46"/>
      <c r="ELJ11" s="46"/>
      <c r="ELK11" s="46"/>
      <c r="ELL11" s="46"/>
      <c r="ELM11" s="46"/>
      <c r="ELN11" s="46"/>
      <c r="ELO11" s="46"/>
      <c r="ELP11" s="46"/>
      <c r="ELQ11" s="46"/>
      <c r="ELR11" s="46"/>
      <c r="ELS11" s="46"/>
      <c r="ELT11" s="46"/>
      <c r="ELU11" s="46"/>
      <c r="ELV11" s="46"/>
      <c r="ELW11" s="46"/>
      <c r="ELX11" s="46"/>
      <c r="ELY11" s="46"/>
      <c r="ELZ11" s="46"/>
      <c r="EMA11" s="46"/>
      <c r="EMB11" s="46"/>
      <c r="EMC11" s="46"/>
      <c r="EMD11" s="46"/>
      <c r="EME11" s="46"/>
      <c r="EMF11" s="46"/>
      <c r="EMG11" s="46"/>
      <c r="EMH11" s="46"/>
      <c r="EMI11" s="46"/>
      <c r="EMJ11" s="46"/>
      <c r="EMK11" s="46"/>
      <c r="EML11" s="46"/>
      <c r="EMM11" s="46"/>
      <c r="EMN11" s="46"/>
      <c r="EMO11" s="46"/>
      <c r="EMP11" s="46"/>
      <c r="EMQ11" s="46"/>
      <c r="EMR11" s="46"/>
      <c r="EMS11" s="46"/>
      <c r="EMT11" s="46"/>
      <c r="EMU11" s="46"/>
      <c r="EMV11" s="46"/>
      <c r="EMW11" s="46"/>
      <c r="EMX11" s="46"/>
      <c r="EMY11" s="46"/>
      <c r="EMZ11" s="46"/>
      <c r="ENA11" s="46"/>
      <c r="ENB11" s="46"/>
      <c r="ENC11" s="46"/>
      <c r="END11" s="46"/>
      <c r="ENE11" s="46"/>
      <c r="ENF11" s="46"/>
      <c r="ENG11" s="46"/>
      <c r="ENH11" s="46"/>
      <c r="ENI11" s="46"/>
      <c r="ENJ11" s="46"/>
      <c r="ENK11" s="46"/>
      <c r="ENL11" s="46"/>
      <c r="ENM11" s="46"/>
      <c r="ENN11" s="46"/>
      <c r="ENO11" s="46"/>
      <c r="ENP11" s="46"/>
      <c r="ENQ11" s="46"/>
      <c r="ENR11" s="46"/>
      <c r="ENS11" s="46"/>
      <c r="ENT11" s="46"/>
      <c r="ENU11" s="46"/>
      <c r="ENV11" s="46"/>
      <c r="ENW11" s="46"/>
      <c r="ENX11" s="46"/>
      <c r="ENY11" s="46"/>
      <c r="ENZ11" s="46"/>
      <c r="EOA11" s="46"/>
      <c r="EOB11" s="46"/>
      <c r="EOC11" s="46"/>
      <c r="EOD11" s="46"/>
      <c r="EOE11" s="46"/>
      <c r="EOF11" s="46"/>
      <c r="EOG11" s="46"/>
      <c r="EOH11" s="46"/>
      <c r="EOI11" s="46"/>
      <c r="EOJ11" s="46"/>
      <c r="EOK11" s="46"/>
      <c r="EOL11" s="46"/>
      <c r="EOM11" s="46"/>
      <c r="EON11" s="46"/>
      <c r="EOO11" s="46"/>
      <c r="EOP11" s="46"/>
      <c r="EOQ11" s="46"/>
      <c r="EOR11" s="46"/>
      <c r="EOS11" s="46"/>
      <c r="EOT11" s="46"/>
      <c r="EOU11" s="46"/>
      <c r="EOV11" s="46"/>
      <c r="EOW11" s="46"/>
      <c r="EOX11" s="46"/>
      <c r="EOY11" s="46"/>
      <c r="EOZ11" s="46"/>
      <c r="EPA11" s="46"/>
      <c r="EPB11" s="46"/>
      <c r="EPC11" s="46"/>
      <c r="EPD11" s="46"/>
      <c r="EPE11" s="46"/>
      <c r="EPF11" s="46"/>
      <c r="EPG11" s="46"/>
      <c r="EPH11" s="46"/>
      <c r="EPI11" s="46"/>
      <c r="EPJ11" s="46"/>
      <c r="EPK11" s="46"/>
      <c r="EPL11" s="46"/>
      <c r="EPM11" s="46"/>
      <c r="EPN11" s="46"/>
      <c r="EPO11" s="46"/>
      <c r="EPP11" s="46"/>
      <c r="EPQ11" s="46"/>
      <c r="EPR11" s="46"/>
      <c r="EPS11" s="46"/>
      <c r="EPT11" s="46"/>
      <c r="EPU11" s="46"/>
      <c r="EPV11" s="46"/>
      <c r="EPW11" s="46"/>
      <c r="EPX11" s="46"/>
      <c r="EPY11" s="46"/>
      <c r="EPZ11" s="46"/>
      <c r="EQA11" s="46"/>
      <c r="EQB11" s="46"/>
      <c r="EQC11" s="46"/>
      <c r="EQD11" s="46"/>
      <c r="EQE11" s="46"/>
      <c r="EQF11" s="46"/>
      <c r="EQG11" s="46"/>
      <c r="EQH11" s="46"/>
      <c r="EQI11" s="46"/>
      <c r="EQJ11" s="46"/>
      <c r="EQK11" s="46"/>
      <c r="EQL11" s="46"/>
      <c r="EQM11" s="46"/>
      <c r="EQN11" s="46"/>
      <c r="EQO11" s="46"/>
      <c r="EQP11" s="46"/>
      <c r="EQQ11" s="46"/>
      <c r="EQR11" s="46"/>
      <c r="EQS11" s="46"/>
      <c r="EQT11" s="46"/>
      <c r="EQU11" s="46"/>
      <c r="EQV11" s="46"/>
      <c r="EQW11" s="46"/>
      <c r="EQX11" s="46"/>
      <c r="EQY11" s="46"/>
      <c r="EQZ11" s="46"/>
      <c r="ERA11" s="46"/>
      <c r="ERB11" s="46"/>
      <c r="ERC11" s="46"/>
      <c r="ERD11" s="46"/>
      <c r="ERE11" s="46"/>
      <c r="ERF11" s="46"/>
      <c r="ERG11" s="46"/>
      <c r="ERH11" s="46"/>
      <c r="ERI11" s="46"/>
      <c r="ERJ11" s="46"/>
      <c r="ERK11" s="46"/>
      <c r="ERL11" s="46"/>
      <c r="ERM11" s="46"/>
      <c r="ERN11" s="46"/>
      <c r="ERO11" s="46"/>
      <c r="ERP11" s="46"/>
      <c r="ERQ11" s="46"/>
      <c r="ERR11" s="46"/>
      <c r="ERS11" s="46"/>
      <c r="ERT11" s="46"/>
      <c r="ERU11" s="46"/>
      <c r="ERV11" s="46"/>
      <c r="ERW11" s="46"/>
      <c r="ERX11" s="46"/>
      <c r="ERY11" s="46"/>
      <c r="ERZ11" s="46"/>
      <c r="ESA11" s="46"/>
      <c r="ESB11" s="46"/>
      <c r="ESC11" s="46"/>
      <c r="ESD11" s="46"/>
      <c r="ESE11" s="46"/>
      <c r="ESF11" s="46"/>
      <c r="ESG11" s="46"/>
      <c r="ESH11" s="46"/>
      <c r="ESI11" s="46"/>
      <c r="ESJ11" s="46"/>
      <c r="ESK11" s="46"/>
      <c r="ESL11" s="46"/>
      <c r="ESM11" s="46"/>
      <c r="ESN11" s="46"/>
      <c r="ESO11" s="46"/>
      <c r="ESP11" s="46"/>
      <c r="ESQ11" s="46"/>
      <c r="ESR11" s="46"/>
      <c r="ESS11" s="46"/>
      <c r="EST11" s="46"/>
      <c r="ESU11" s="46"/>
      <c r="ESV11" s="46"/>
      <c r="ESW11" s="46"/>
      <c r="ESX11" s="46"/>
      <c r="ESY11" s="46"/>
      <c r="ESZ11" s="46"/>
      <c r="ETA11" s="46"/>
      <c r="ETB11" s="46"/>
      <c r="ETC11" s="46"/>
      <c r="ETD11" s="46"/>
      <c r="ETE11" s="46"/>
      <c r="ETF11" s="46"/>
      <c r="ETG11" s="46"/>
      <c r="ETH11" s="46"/>
      <c r="ETI11" s="46"/>
      <c r="ETJ11" s="46"/>
      <c r="ETK11" s="46"/>
      <c r="ETL11" s="46"/>
      <c r="ETM11" s="46"/>
      <c r="ETN11" s="46"/>
      <c r="ETO11" s="46"/>
      <c r="ETP11" s="46"/>
      <c r="ETQ11" s="46"/>
      <c r="ETR11" s="46"/>
      <c r="ETS11" s="46"/>
      <c r="ETT11" s="46"/>
      <c r="ETU11" s="46"/>
      <c r="ETV11" s="46"/>
      <c r="ETW11" s="46"/>
      <c r="ETX11" s="46"/>
      <c r="ETY11" s="46"/>
      <c r="ETZ11" s="46"/>
      <c r="EUA11" s="46"/>
      <c r="EUB11" s="46"/>
      <c r="EUC11" s="46"/>
      <c r="EUD11" s="46"/>
      <c r="EUE11" s="46"/>
      <c r="EUF11" s="46"/>
      <c r="EUG11" s="46"/>
      <c r="EUH11" s="46"/>
      <c r="EUI11" s="46"/>
      <c r="EUJ11" s="46"/>
      <c r="EUK11" s="46"/>
      <c r="EUL11" s="46"/>
      <c r="EUM11" s="46"/>
      <c r="EUN11" s="46"/>
      <c r="EUO11" s="46"/>
      <c r="EUP11" s="46"/>
      <c r="EUQ11" s="46"/>
      <c r="EUR11" s="46"/>
      <c r="EUS11" s="46"/>
      <c r="EUT11" s="46"/>
      <c r="EUU11" s="46"/>
      <c r="EUV11" s="46"/>
      <c r="EUW11" s="46"/>
      <c r="EUX11" s="46"/>
      <c r="EUY11" s="46"/>
      <c r="EUZ11" s="46"/>
      <c r="EVA11" s="46"/>
      <c r="EVB11" s="46"/>
      <c r="EVC11" s="46"/>
      <c r="EVD11" s="46"/>
      <c r="EVE11" s="46"/>
      <c r="EVF11" s="46"/>
      <c r="EVG11" s="46"/>
      <c r="EVH11" s="46"/>
      <c r="EVI11" s="46"/>
      <c r="EVJ11" s="46"/>
      <c r="EVK11" s="46"/>
      <c r="EVL11" s="46"/>
      <c r="EVM11" s="46"/>
      <c r="EVN11" s="46"/>
      <c r="EVO11" s="46"/>
      <c r="EVP11" s="46"/>
      <c r="EVQ11" s="46"/>
      <c r="EVR11" s="46"/>
      <c r="EVS11" s="46"/>
      <c r="EVT11" s="46"/>
      <c r="EVU11" s="46"/>
      <c r="EVV11" s="46"/>
      <c r="EVW11" s="46"/>
      <c r="EVX11" s="46"/>
      <c r="EVY11" s="46"/>
      <c r="EVZ11" s="46"/>
      <c r="EWA11" s="46"/>
      <c r="EWB11" s="46"/>
      <c r="EWC11" s="46"/>
      <c r="EWD11" s="46"/>
      <c r="EWE11" s="46"/>
      <c r="EWF11" s="46"/>
      <c r="EWG11" s="46"/>
      <c r="EWH11" s="46"/>
      <c r="EWI11" s="46"/>
      <c r="EWJ11" s="46"/>
      <c r="EWK11" s="46"/>
      <c r="EWL11" s="46"/>
      <c r="EWM11" s="46"/>
      <c r="EWN11" s="46"/>
      <c r="EWO11" s="46"/>
      <c r="EWP11" s="46"/>
      <c r="EWQ11" s="46"/>
      <c r="EWR11" s="46"/>
      <c r="EWS11" s="46"/>
      <c r="EWT11" s="46"/>
      <c r="EWU11" s="46"/>
      <c r="EWV11" s="46"/>
      <c r="EWW11" s="46"/>
      <c r="EWX11" s="46"/>
      <c r="EWY11" s="46"/>
      <c r="EWZ11" s="46"/>
      <c r="EXA11" s="46"/>
      <c r="EXB11" s="46"/>
      <c r="EXC11" s="46"/>
      <c r="EXD11" s="46"/>
      <c r="EXE11" s="46"/>
      <c r="EXF11" s="46"/>
      <c r="EXG11" s="46"/>
      <c r="EXH11" s="46"/>
      <c r="EXI11" s="46"/>
      <c r="EXJ11" s="46"/>
      <c r="EXK11" s="46"/>
      <c r="EXL11" s="46"/>
      <c r="EXM11" s="46"/>
      <c r="EXN11" s="46"/>
      <c r="EXO11" s="46"/>
      <c r="EXP11" s="46"/>
      <c r="EXQ11" s="46"/>
      <c r="EXR11" s="46"/>
      <c r="EXS11" s="46"/>
      <c r="EXT11" s="46"/>
      <c r="EXU11" s="46"/>
      <c r="EXV11" s="46"/>
      <c r="EXW11" s="46"/>
      <c r="EXX11" s="46"/>
      <c r="EXY11" s="46"/>
      <c r="EXZ11" s="46"/>
      <c r="EYA11" s="46"/>
      <c r="EYB11" s="46"/>
      <c r="EYC11" s="46"/>
      <c r="EYD11" s="46"/>
      <c r="EYE11" s="46"/>
      <c r="EYF11" s="46"/>
      <c r="EYG11" s="46"/>
      <c r="EYH11" s="46"/>
      <c r="EYI11" s="46"/>
      <c r="EYJ11" s="46"/>
      <c r="EYK11" s="46"/>
      <c r="EYL11" s="46"/>
      <c r="EYM11" s="46"/>
      <c r="EYN11" s="46"/>
      <c r="EYO11" s="46"/>
      <c r="EYP11" s="46"/>
      <c r="EYQ11" s="46"/>
      <c r="EYR11" s="46"/>
      <c r="EYS11" s="46"/>
      <c r="EYT11" s="46"/>
      <c r="EYU11" s="46"/>
      <c r="EYV11" s="46"/>
      <c r="EYW11" s="46"/>
      <c r="EYX11" s="46"/>
      <c r="EYY11" s="46"/>
      <c r="EYZ11" s="46"/>
      <c r="EZA11" s="46"/>
      <c r="EZB11" s="46"/>
      <c r="EZC11" s="46"/>
      <c r="EZD11" s="46"/>
      <c r="EZE11" s="46"/>
      <c r="EZF11" s="46"/>
      <c r="EZG11" s="46"/>
      <c r="EZH11" s="46"/>
      <c r="EZI11" s="46"/>
      <c r="EZJ11" s="46"/>
      <c r="EZK11" s="46"/>
      <c r="EZL11" s="46"/>
      <c r="EZM11" s="46"/>
      <c r="EZN11" s="46"/>
      <c r="EZO11" s="46"/>
      <c r="EZP11" s="46"/>
      <c r="EZQ11" s="46"/>
      <c r="EZR11" s="46"/>
      <c r="EZS11" s="46"/>
      <c r="EZT11" s="46"/>
      <c r="EZU11" s="46"/>
      <c r="EZV11" s="46"/>
      <c r="EZW11" s="46"/>
      <c r="EZX11" s="46"/>
      <c r="EZY11" s="46"/>
      <c r="EZZ11" s="46"/>
      <c r="FAA11" s="46"/>
      <c r="FAB11" s="46"/>
      <c r="FAC11" s="46"/>
      <c r="FAD11" s="46"/>
      <c r="FAE11" s="46"/>
      <c r="FAF11" s="46"/>
      <c r="FAG11" s="46"/>
      <c r="FAH11" s="46"/>
      <c r="FAI11" s="46"/>
      <c r="FAJ11" s="46"/>
      <c r="FAK11" s="46"/>
      <c r="FAL11" s="46"/>
      <c r="FAM11" s="46"/>
      <c r="FAN11" s="46"/>
      <c r="FAO11" s="46"/>
      <c r="FAP11" s="46"/>
      <c r="FAQ11" s="46"/>
      <c r="FAR11" s="46"/>
      <c r="FAS11" s="46"/>
      <c r="FAT11" s="46"/>
      <c r="FAU11" s="46"/>
      <c r="FAV11" s="46"/>
      <c r="FAW11" s="46"/>
      <c r="FAX11" s="46"/>
      <c r="FAY11" s="46"/>
      <c r="FAZ11" s="46"/>
      <c r="FBA11" s="46"/>
      <c r="FBB11" s="46"/>
      <c r="FBC11" s="46"/>
      <c r="FBD11" s="46"/>
      <c r="FBE11" s="46"/>
      <c r="FBF11" s="46"/>
      <c r="FBG11" s="46"/>
      <c r="FBH11" s="46"/>
      <c r="FBI11" s="46"/>
      <c r="FBJ11" s="46"/>
      <c r="FBK11" s="46"/>
      <c r="FBL11" s="46"/>
      <c r="FBM11" s="46"/>
      <c r="FBN11" s="46"/>
      <c r="FBO11" s="46"/>
      <c r="FBP11" s="46"/>
      <c r="FBQ11" s="46"/>
      <c r="FBR11" s="46"/>
      <c r="FBS11" s="46"/>
      <c r="FBT11" s="46"/>
      <c r="FBU11" s="46"/>
      <c r="FBV11" s="46"/>
      <c r="FBW11" s="46"/>
      <c r="FBX11" s="46"/>
      <c r="FBY11" s="46"/>
      <c r="FBZ11" s="46"/>
      <c r="FCA11" s="46"/>
      <c r="FCB11" s="46"/>
      <c r="FCC11" s="46"/>
      <c r="FCD11" s="46"/>
      <c r="FCE11" s="46"/>
      <c r="FCF11" s="46"/>
      <c r="FCG11" s="46"/>
      <c r="FCH11" s="46"/>
      <c r="FCI11" s="46"/>
      <c r="FCJ11" s="46"/>
      <c r="FCK11" s="46"/>
      <c r="FCL11" s="46"/>
      <c r="FCM11" s="46"/>
      <c r="FCN11" s="46"/>
      <c r="FCO11" s="46"/>
      <c r="FCP11" s="46"/>
      <c r="FCQ11" s="46"/>
      <c r="FCR11" s="46"/>
      <c r="FCS11" s="46"/>
      <c r="FCT11" s="46"/>
      <c r="FCU11" s="46"/>
      <c r="FCV11" s="46"/>
      <c r="FCW11" s="46"/>
      <c r="FCX11" s="46"/>
      <c r="FCY11" s="46"/>
      <c r="FCZ11" s="46"/>
      <c r="FDA11" s="46"/>
      <c r="FDB11" s="46"/>
      <c r="FDC11" s="46"/>
      <c r="FDD11" s="46"/>
      <c r="FDE11" s="46"/>
      <c r="FDF11" s="46"/>
      <c r="FDG11" s="46"/>
      <c r="FDH11" s="46"/>
      <c r="FDI11" s="46"/>
      <c r="FDJ11" s="46"/>
      <c r="FDK11" s="46"/>
      <c r="FDL11" s="46"/>
      <c r="FDM11" s="46"/>
      <c r="FDN11" s="46"/>
      <c r="FDO11" s="46"/>
      <c r="FDP11" s="46"/>
      <c r="FDQ11" s="46"/>
      <c r="FDR11" s="46"/>
      <c r="FDS11" s="46"/>
      <c r="FDT11" s="46"/>
      <c r="FDU11" s="46"/>
      <c r="FDV11" s="46"/>
      <c r="FDW11" s="46"/>
      <c r="FDX11" s="46"/>
      <c r="FDY11" s="46"/>
      <c r="FDZ11" s="46"/>
      <c r="FEA11" s="46"/>
      <c r="FEB11" s="46"/>
      <c r="FEC11" s="46"/>
      <c r="FED11" s="46"/>
      <c r="FEE11" s="46"/>
      <c r="FEF11" s="46"/>
      <c r="FEG11" s="46"/>
      <c r="FEH11" s="46"/>
      <c r="FEI11" s="46"/>
      <c r="FEJ11" s="46"/>
      <c r="FEK11" s="46"/>
      <c r="FEL11" s="46"/>
      <c r="FEM11" s="46"/>
      <c r="FEN11" s="46"/>
      <c r="FEO11" s="46"/>
      <c r="FEP11" s="46"/>
      <c r="FEQ11" s="46"/>
      <c r="FER11" s="46"/>
      <c r="FES11" s="46"/>
      <c r="FET11" s="46"/>
      <c r="FEU11" s="46"/>
      <c r="FEV11" s="46"/>
      <c r="FEW11" s="46"/>
      <c r="FEX11" s="46"/>
      <c r="FEY11" s="46"/>
      <c r="FEZ11" s="46"/>
      <c r="FFA11" s="46"/>
      <c r="FFB11" s="46"/>
      <c r="FFC11" s="46"/>
      <c r="FFD11" s="46"/>
      <c r="FFE11" s="46"/>
      <c r="FFF11" s="46"/>
      <c r="FFG11" s="46"/>
      <c r="FFH11" s="46"/>
      <c r="FFI11" s="46"/>
      <c r="FFJ11" s="46"/>
      <c r="FFK11" s="46"/>
      <c r="FFL11" s="46"/>
      <c r="FFM11" s="46"/>
      <c r="FFN11" s="46"/>
      <c r="FFO11" s="46"/>
      <c r="FFP11" s="46"/>
      <c r="FFQ11" s="46"/>
      <c r="FFR11" s="46"/>
      <c r="FFS11" s="46"/>
      <c r="FFT11" s="46"/>
      <c r="FFU11" s="46"/>
      <c r="FFV11" s="46"/>
      <c r="FFW11" s="46"/>
      <c r="FFX11" s="46"/>
      <c r="FFY11" s="46"/>
      <c r="FFZ11" s="46"/>
      <c r="FGA11" s="46"/>
      <c r="FGB11" s="46"/>
      <c r="FGC11" s="46"/>
      <c r="FGD11" s="46"/>
      <c r="FGE11" s="46"/>
      <c r="FGF11" s="46"/>
      <c r="FGG11" s="46"/>
      <c r="FGH11" s="46"/>
      <c r="FGI11" s="46"/>
      <c r="FGJ11" s="46"/>
      <c r="FGK11" s="46"/>
      <c r="FGL11" s="46"/>
      <c r="FGM11" s="46"/>
      <c r="FGN11" s="46"/>
      <c r="FGO11" s="46"/>
      <c r="FGP11" s="46"/>
      <c r="FGQ11" s="46"/>
      <c r="FGR11" s="46"/>
      <c r="FGS11" s="46"/>
      <c r="FGT11" s="46"/>
      <c r="FGU11" s="46"/>
      <c r="FGV11" s="46"/>
      <c r="FGW11" s="46"/>
      <c r="FGX11" s="46"/>
      <c r="FGY11" s="46"/>
      <c r="FGZ11" s="46"/>
      <c r="FHA11" s="46"/>
      <c r="FHB11" s="46"/>
      <c r="FHC11" s="46"/>
      <c r="FHD11" s="46"/>
      <c r="FHE11" s="46"/>
      <c r="FHF11" s="46"/>
      <c r="FHG11" s="46"/>
      <c r="FHH11" s="46"/>
      <c r="FHI11" s="46"/>
      <c r="FHJ11" s="46"/>
      <c r="FHK11" s="46"/>
      <c r="FHL11" s="46"/>
      <c r="FHM11" s="46"/>
      <c r="FHN11" s="46"/>
      <c r="FHO11" s="46"/>
      <c r="FHP11" s="46"/>
      <c r="FHQ11" s="46"/>
      <c r="FHR11" s="46"/>
      <c r="FHS11" s="46"/>
      <c r="FHT11" s="46"/>
      <c r="FHU11" s="46"/>
      <c r="FHV11" s="46"/>
      <c r="FHW11" s="46"/>
      <c r="FHX11" s="46"/>
      <c r="FHY11" s="46"/>
      <c r="FHZ11" s="46"/>
      <c r="FIA11" s="46"/>
      <c r="FIB11" s="46"/>
      <c r="FIC11" s="46"/>
      <c r="FID11" s="46"/>
      <c r="FIE11" s="46"/>
      <c r="FIF11" s="46"/>
      <c r="FIG11" s="46"/>
      <c r="FIH11" s="46"/>
      <c r="FII11" s="46"/>
      <c r="FIJ11" s="46"/>
      <c r="FIK11" s="46"/>
      <c r="FIL11" s="46"/>
      <c r="FIM11" s="46"/>
      <c r="FIN11" s="46"/>
      <c r="FIO11" s="46"/>
      <c r="FIP11" s="46"/>
      <c r="FIQ11" s="46"/>
      <c r="FIR11" s="46"/>
      <c r="FIS11" s="46"/>
      <c r="FIT11" s="46"/>
      <c r="FIU11" s="46"/>
      <c r="FIV11" s="46"/>
      <c r="FIW11" s="46"/>
      <c r="FIX11" s="46"/>
      <c r="FIY11" s="46"/>
      <c r="FIZ11" s="46"/>
      <c r="FJA11" s="46"/>
      <c r="FJB11" s="46"/>
      <c r="FJC11" s="46"/>
      <c r="FJD11" s="46"/>
      <c r="FJE11" s="46"/>
      <c r="FJF11" s="46"/>
      <c r="FJG11" s="46"/>
      <c r="FJH11" s="46"/>
      <c r="FJI11" s="46"/>
      <c r="FJJ11" s="46"/>
      <c r="FJK11" s="46"/>
      <c r="FJL11" s="46"/>
      <c r="FJM11" s="46"/>
      <c r="FJN11" s="46"/>
      <c r="FJO11" s="46"/>
      <c r="FJP11" s="46"/>
      <c r="FJQ11" s="46"/>
      <c r="FJR11" s="46"/>
      <c r="FJS11" s="46"/>
      <c r="FJT11" s="46"/>
      <c r="FJU11" s="46"/>
      <c r="FJV11" s="46"/>
      <c r="FJW11" s="46"/>
      <c r="FJX11" s="46"/>
      <c r="FJY11" s="46"/>
      <c r="FJZ11" s="46"/>
      <c r="FKA11" s="46"/>
      <c r="FKB11" s="46"/>
      <c r="FKC11" s="46"/>
      <c r="FKD11" s="46"/>
      <c r="FKE11" s="46"/>
      <c r="FKF11" s="46"/>
      <c r="FKG11" s="46"/>
      <c r="FKH11" s="46"/>
      <c r="FKI11" s="46"/>
      <c r="FKJ11" s="46"/>
      <c r="FKK11" s="46"/>
      <c r="FKL11" s="46"/>
      <c r="FKM11" s="46"/>
      <c r="FKN11" s="46"/>
      <c r="FKO11" s="46"/>
      <c r="FKP11" s="46"/>
      <c r="FKQ11" s="46"/>
      <c r="FKR11" s="46"/>
      <c r="FKS11" s="46"/>
      <c r="FKT11" s="46"/>
      <c r="FKU11" s="46"/>
      <c r="FKV11" s="46"/>
      <c r="FKW11" s="46"/>
      <c r="FKX11" s="46"/>
      <c r="FKY11" s="46"/>
      <c r="FKZ11" s="46"/>
      <c r="FLA11" s="46"/>
      <c r="FLB11" s="46"/>
      <c r="FLC11" s="46"/>
      <c r="FLD11" s="46"/>
      <c r="FLE11" s="46"/>
      <c r="FLF11" s="46"/>
      <c r="FLG11" s="46"/>
      <c r="FLH11" s="46"/>
      <c r="FLI11" s="46"/>
      <c r="FLJ11" s="46"/>
      <c r="FLK11" s="46"/>
      <c r="FLL11" s="46"/>
      <c r="FLM11" s="46"/>
      <c r="FLN11" s="46"/>
      <c r="FLO11" s="46"/>
      <c r="FLP11" s="46"/>
      <c r="FLQ11" s="46"/>
      <c r="FLR11" s="46"/>
      <c r="FLS11" s="46"/>
      <c r="FLT11" s="46"/>
      <c r="FLU11" s="46"/>
      <c r="FLV11" s="46"/>
      <c r="FLW11" s="46"/>
      <c r="FLX11" s="46"/>
      <c r="FLY11" s="46"/>
      <c r="FLZ11" s="46"/>
      <c r="FMA11" s="46"/>
      <c r="FMB11" s="46"/>
      <c r="FMC11" s="46"/>
      <c r="FMD11" s="46"/>
      <c r="FME11" s="46"/>
      <c r="FMF11" s="46"/>
      <c r="FMG11" s="46"/>
      <c r="FMH11" s="46"/>
      <c r="FMI11" s="46"/>
      <c r="FMJ11" s="46"/>
      <c r="FMK11" s="46"/>
      <c r="FML11" s="46"/>
      <c r="FMM11" s="46"/>
      <c r="FMN11" s="46"/>
      <c r="FMO11" s="46"/>
      <c r="FMP11" s="46"/>
      <c r="FMQ11" s="46"/>
      <c r="FMR11" s="46"/>
      <c r="FMS11" s="46"/>
      <c r="FMT11" s="46"/>
      <c r="FMU11" s="46"/>
      <c r="FMV11" s="46"/>
      <c r="FMW11" s="46"/>
      <c r="FMX11" s="46"/>
      <c r="FMY11" s="46"/>
      <c r="FMZ11" s="46"/>
      <c r="FNA11" s="46"/>
      <c r="FNB11" s="46"/>
      <c r="FNC11" s="46"/>
      <c r="FND11" s="46"/>
      <c r="FNE11" s="46"/>
      <c r="FNF11" s="46"/>
      <c r="FNG11" s="46"/>
      <c r="FNH11" s="46"/>
      <c r="FNI11" s="46"/>
      <c r="FNJ11" s="46"/>
      <c r="FNK11" s="46"/>
      <c r="FNL11" s="46"/>
      <c r="FNM11" s="46"/>
      <c r="FNN11" s="46"/>
      <c r="FNO11" s="46"/>
      <c r="FNP11" s="46"/>
      <c r="FNQ11" s="46"/>
      <c r="FNR11" s="46"/>
      <c r="FNS11" s="46"/>
      <c r="FNT11" s="46"/>
      <c r="FNU11" s="46"/>
      <c r="FNV11" s="46"/>
      <c r="FNW11" s="46"/>
      <c r="FNX11" s="46"/>
      <c r="FNY11" s="46"/>
      <c r="FNZ11" s="46"/>
      <c r="FOA11" s="46"/>
      <c r="FOB11" s="46"/>
      <c r="FOC11" s="46"/>
      <c r="FOD11" s="46"/>
      <c r="FOE11" s="46"/>
      <c r="FOF11" s="46"/>
      <c r="FOG11" s="46"/>
      <c r="FOH11" s="46"/>
      <c r="FOI11" s="46"/>
      <c r="FOJ11" s="46"/>
      <c r="FOK11" s="46"/>
      <c r="FOL11" s="46"/>
      <c r="FOM11" s="46"/>
      <c r="FON11" s="46"/>
      <c r="FOO11" s="46"/>
      <c r="FOP11" s="46"/>
      <c r="FOQ11" s="46"/>
      <c r="FOR11" s="46"/>
      <c r="FOS11" s="46"/>
      <c r="FOT11" s="46"/>
      <c r="FOU11" s="46"/>
      <c r="FOV11" s="46"/>
      <c r="FOW11" s="46"/>
      <c r="FOX11" s="46"/>
      <c r="FOY11" s="46"/>
      <c r="FOZ11" s="46"/>
      <c r="FPA11" s="46"/>
      <c r="FPB11" s="46"/>
      <c r="FPC11" s="46"/>
      <c r="FPD11" s="46"/>
      <c r="FPE11" s="46"/>
      <c r="FPF11" s="46"/>
      <c r="FPG11" s="46"/>
      <c r="FPH11" s="46"/>
      <c r="FPI11" s="46"/>
      <c r="FPJ11" s="46"/>
      <c r="FPK11" s="46"/>
      <c r="FPL11" s="46"/>
      <c r="FPM11" s="46"/>
      <c r="FPN11" s="46"/>
      <c r="FPO11" s="46"/>
      <c r="FPP11" s="46"/>
      <c r="FPQ11" s="46"/>
      <c r="FPR11" s="46"/>
      <c r="FPS11" s="46"/>
      <c r="FPT11" s="46"/>
      <c r="FPU11" s="46"/>
      <c r="FPV11" s="46"/>
      <c r="FPW11" s="46"/>
      <c r="FPX11" s="46"/>
      <c r="FPY11" s="46"/>
      <c r="FPZ11" s="46"/>
      <c r="FQA11" s="46"/>
      <c r="FQB11" s="46"/>
      <c r="FQC11" s="46"/>
      <c r="FQD11" s="46"/>
      <c r="FQE11" s="46"/>
      <c r="FQF11" s="46"/>
      <c r="FQG11" s="46"/>
      <c r="FQH11" s="46"/>
      <c r="FQI11" s="46"/>
      <c r="FQJ11" s="46"/>
      <c r="FQK11" s="46"/>
      <c r="FQL11" s="46"/>
      <c r="FQM11" s="46"/>
      <c r="FQN11" s="46"/>
      <c r="FQO11" s="46"/>
      <c r="FQP11" s="46"/>
      <c r="FQQ11" s="46"/>
      <c r="FQR11" s="46"/>
      <c r="FQS11" s="46"/>
      <c r="FQT11" s="46"/>
      <c r="FQU11" s="46"/>
      <c r="FQV11" s="46"/>
      <c r="FQW11" s="46"/>
      <c r="FQX11" s="46"/>
      <c r="FQY11" s="46"/>
      <c r="FQZ11" s="46"/>
      <c r="FRA11" s="46"/>
      <c r="FRB11" s="46"/>
      <c r="FRC11" s="46"/>
      <c r="FRD11" s="46"/>
      <c r="FRE11" s="46"/>
      <c r="FRF11" s="46"/>
      <c r="FRG11" s="46"/>
      <c r="FRH11" s="46"/>
      <c r="FRI11" s="46"/>
      <c r="FRJ11" s="46"/>
      <c r="FRK11" s="46"/>
      <c r="FRL11" s="46"/>
      <c r="FRM11" s="46"/>
      <c r="FRN11" s="46"/>
      <c r="FRO11" s="46"/>
      <c r="FRP11" s="46"/>
      <c r="FRQ11" s="46"/>
      <c r="FRR11" s="46"/>
      <c r="FRS11" s="46"/>
      <c r="FRT11" s="46"/>
      <c r="FRU11" s="46"/>
      <c r="FRV11" s="46"/>
      <c r="FRW11" s="46"/>
      <c r="FRX11" s="46"/>
      <c r="FRY11" s="46"/>
      <c r="FRZ11" s="46"/>
      <c r="FSA11" s="46"/>
      <c r="FSB11" s="46"/>
      <c r="FSC11" s="46"/>
      <c r="FSD11" s="46"/>
      <c r="FSE11" s="46"/>
      <c r="FSF11" s="46"/>
      <c r="FSG11" s="46"/>
      <c r="FSH11" s="46"/>
      <c r="FSI11" s="46"/>
      <c r="FSJ11" s="46"/>
      <c r="FSK11" s="46"/>
      <c r="FSL11" s="46"/>
      <c r="FSM11" s="46"/>
      <c r="FSN11" s="46"/>
      <c r="FSO11" s="46"/>
      <c r="FSP11" s="46"/>
      <c r="FSQ11" s="46"/>
      <c r="FSR11" s="46"/>
      <c r="FSS11" s="46"/>
      <c r="FST11" s="46"/>
      <c r="FSU11" s="46"/>
      <c r="FSV11" s="46"/>
      <c r="FSW11" s="46"/>
      <c r="FSX11" s="46"/>
      <c r="FSY11" s="46"/>
      <c r="FSZ11" s="46"/>
      <c r="FTA11" s="46"/>
      <c r="FTB11" s="46"/>
      <c r="FTC11" s="46"/>
      <c r="FTD11" s="46"/>
      <c r="FTE11" s="46"/>
      <c r="FTF11" s="46"/>
      <c r="FTG11" s="46"/>
      <c r="FTH11" s="46"/>
      <c r="FTI11" s="46"/>
      <c r="FTJ11" s="46"/>
      <c r="FTK11" s="46"/>
      <c r="FTL11" s="46"/>
      <c r="FTM11" s="46"/>
      <c r="FTN11" s="46"/>
      <c r="FTO11" s="46"/>
      <c r="FTP11" s="46"/>
      <c r="FTQ11" s="46"/>
      <c r="FTR11" s="46"/>
      <c r="FTS11" s="46"/>
      <c r="FTT11" s="46"/>
      <c r="FTU11" s="46"/>
      <c r="FTV11" s="46"/>
      <c r="FTW11" s="46"/>
      <c r="FTX11" s="46"/>
      <c r="FTY11" s="46"/>
      <c r="FTZ11" s="46"/>
      <c r="FUA11" s="46"/>
      <c r="FUB11" s="46"/>
      <c r="FUC11" s="46"/>
      <c r="FUD11" s="46"/>
      <c r="FUE11" s="46"/>
      <c r="FUF11" s="46"/>
      <c r="FUG11" s="46"/>
      <c r="FUH11" s="46"/>
      <c r="FUI11" s="46"/>
      <c r="FUJ11" s="46"/>
      <c r="FUK11" s="46"/>
      <c r="FUL11" s="46"/>
      <c r="FUM11" s="46"/>
      <c r="FUN11" s="46"/>
      <c r="FUO11" s="46"/>
      <c r="FUP11" s="46"/>
      <c r="FUQ11" s="46"/>
      <c r="FUR11" s="46"/>
      <c r="FUS11" s="46"/>
      <c r="FUT11" s="46"/>
      <c r="FUU11" s="46"/>
      <c r="FUV11" s="46"/>
      <c r="FUW11" s="46"/>
      <c r="FUX11" s="46"/>
      <c r="FUY11" s="46"/>
      <c r="FUZ11" s="46"/>
      <c r="FVA11" s="46"/>
      <c r="FVB11" s="46"/>
      <c r="FVC11" s="46"/>
      <c r="FVD11" s="46"/>
      <c r="FVE11" s="46"/>
      <c r="FVF11" s="46"/>
      <c r="FVG11" s="46"/>
      <c r="FVH11" s="46"/>
      <c r="FVI11" s="46"/>
      <c r="FVJ11" s="46"/>
      <c r="FVK11" s="46"/>
      <c r="FVL11" s="46"/>
      <c r="FVM11" s="46"/>
      <c r="FVN11" s="46"/>
      <c r="FVO11" s="46"/>
      <c r="FVP11" s="46"/>
      <c r="FVQ11" s="46"/>
      <c r="FVR11" s="46"/>
      <c r="FVS11" s="46"/>
      <c r="FVT11" s="46"/>
      <c r="FVU11" s="46"/>
      <c r="FVV11" s="46"/>
      <c r="FVW11" s="46"/>
      <c r="FVX11" s="46"/>
      <c r="FVY11" s="46"/>
      <c r="FVZ11" s="46"/>
      <c r="FWA11" s="46"/>
      <c r="FWB11" s="46"/>
      <c r="FWC11" s="46"/>
      <c r="FWD11" s="46"/>
      <c r="FWE11" s="46"/>
      <c r="FWF11" s="46"/>
      <c r="FWG11" s="46"/>
      <c r="FWH11" s="46"/>
      <c r="FWI11" s="46"/>
      <c r="FWJ11" s="46"/>
      <c r="FWK11" s="46"/>
      <c r="FWL11" s="46"/>
      <c r="FWM11" s="46"/>
      <c r="FWN11" s="46"/>
      <c r="FWO11" s="46"/>
      <c r="FWP11" s="46"/>
      <c r="FWQ11" s="46"/>
      <c r="FWR11" s="46"/>
      <c r="FWS11" s="46"/>
      <c r="FWT11" s="46"/>
      <c r="FWU11" s="46"/>
      <c r="FWV11" s="46"/>
      <c r="FWW11" s="46"/>
      <c r="FWX11" s="46"/>
      <c r="FWY11" s="46"/>
      <c r="FWZ11" s="46"/>
      <c r="FXA11" s="46"/>
      <c r="FXB11" s="46"/>
      <c r="FXC11" s="46"/>
      <c r="FXD11" s="46"/>
      <c r="FXE11" s="46"/>
      <c r="FXF11" s="46"/>
      <c r="FXG11" s="46"/>
      <c r="FXH11" s="46"/>
      <c r="FXI11" s="46"/>
      <c r="FXJ11" s="46"/>
      <c r="FXK11" s="46"/>
      <c r="FXL11" s="46"/>
      <c r="FXM11" s="46"/>
      <c r="FXN11" s="46"/>
      <c r="FXO11" s="46"/>
      <c r="FXP11" s="46"/>
      <c r="FXQ11" s="46"/>
      <c r="FXR11" s="46"/>
      <c r="FXS11" s="46"/>
      <c r="FXT11" s="46"/>
      <c r="FXU11" s="46"/>
      <c r="FXV11" s="46"/>
      <c r="FXW11" s="46"/>
      <c r="FXX11" s="46"/>
      <c r="FXY11" s="46"/>
      <c r="FXZ11" s="46"/>
      <c r="FYA11" s="46"/>
      <c r="FYB11" s="46"/>
      <c r="FYC11" s="46"/>
      <c r="FYD11" s="46"/>
      <c r="FYE11" s="46"/>
      <c r="FYF11" s="46"/>
      <c r="FYG11" s="46"/>
      <c r="FYH11" s="46"/>
      <c r="FYI11" s="46"/>
      <c r="FYJ11" s="46"/>
      <c r="FYK11" s="46"/>
      <c r="FYL11" s="46"/>
      <c r="FYM11" s="46"/>
      <c r="FYN11" s="46"/>
      <c r="FYO11" s="46"/>
      <c r="FYP11" s="46"/>
      <c r="FYQ11" s="46"/>
      <c r="FYR11" s="46"/>
      <c r="FYS11" s="46"/>
      <c r="FYT11" s="46"/>
      <c r="FYU11" s="46"/>
      <c r="FYV11" s="46"/>
      <c r="FYW11" s="46"/>
      <c r="FYX11" s="46"/>
      <c r="FYY11" s="46"/>
      <c r="FYZ11" s="46"/>
      <c r="FZA11" s="46"/>
      <c r="FZB11" s="46"/>
      <c r="FZC11" s="46"/>
      <c r="FZD11" s="46"/>
      <c r="FZE11" s="46"/>
      <c r="FZF11" s="46"/>
      <c r="FZG11" s="46"/>
      <c r="FZH11" s="46"/>
      <c r="FZI11" s="46"/>
      <c r="FZJ11" s="46"/>
      <c r="FZK11" s="46"/>
      <c r="FZL11" s="46"/>
      <c r="FZM11" s="46"/>
      <c r="FZN11" s="46"/>
      <c r="FZO11" s="46"/>
      <c r="FZP11" s="46"/>
      <c r="FZQ11" s="46"/>
      <c r="FZR11" s="46"/>
      <c r="FZS11" s="46"/>
      <c r="FZT11" s="46"/>
      <c r="FZU11" s="46"/>
      <c r="FZV11" s="46"/>
      <c r="FZW11" s="46"/>
      <c r="FZX11" s="46"/>
      <c r="FZY11" s="46"/>
      <c r="FZZ11" s="46"/>
      <c r="GAA11" s="46"/>
      <c r="GAB11" s="46"/>
      <c r="GAC11" s="46"/>
      <c r="GAD11" s="46"/>
      <c r="GAE11" s="46"/>
      <c r="GAF11" s="46"/>
      <c r="GAG11" s="46"/>
      <c r="GAH11" s="46"/>
      <c r="GAI11" s="46"/>
      <c r="GAJ11" s="46"/>
      <c r="GAK11" s="46"/>
      <c r="GAL11" s="46"/>
      <c r="GAM11" s="46"/>
      <c r="GAN11" s="46"/>
      <c r="GAO11" s="46"/>
      <c r="GAP11" s="46"/>
      <c r="GAQ11" s="46"/>
      <c r="GAR11" s="46"/>
      <c r="GAS11" s="46"/>
      <c r="GAT11" s="46"/>
      <c r="GAU11" s="46"/>
      <c r="GAV11" s="46"/>
      <c r="GAW11" s="46"/>
      <c r="GAX11" s="46"/>
      <c r="GAY11" s="46"/>
      <c r="GAZ11" s="46"/>
      <c r="GBA11" s="46"/>
      <c r="GBB11" s="46"/>
      <c r="GBC11" s="46"/>
      <c r="GBD11" s="46"/>
      <c r="GBE11" s="46"/>
      <c r="GBF11" s="46"/>
      <c r="GBG11" s="46"/>
      <c r="GBH11" s="46"/>
      <c r="GBI11" s="46"/>
      <c r="GBJ11" s="46"/>
      <c r="GBK11" s="46"/>
      <c r="GBL11" s="46"/>
      <c r="GBM11" s="46"/>
      <c r="GBN11" s="46"/>
      <c r="GBO11" s="46"/>
      <c r="GBP11" s="46"/>
      <c r="GBQ11" s="46"/>
      <c r="GBR11" s="46"/>
      <c r="GBS11" s="46"/>
      <c r="GBT11" s="46"/>
      <c r="GBU11" s="46"/>
      <c r="GBV11" s="46"/>
      <c r="GBW11" s="46"/>
      <c r="GBX11" s="46"/>
      <c r="GBY11" s="46"/>
      <c r="GBZ11" s="46"/>
      <c r="GCA11" s="46"/>
      <c r="GCB11" s="46"/>
      <c r="GCC11" s="46"/>
      <c r="GCD11" s="46"/>
      <c r="GCE11" s="46"/>
      <c r="GCF11" s="46"/>
      <c r="GCG11" s="46"/>
      <c r="GCH11" s="46"/>
      <c r="GCI11" s="46"/>
      <c r="GCJ11" s="46"/>
      <c r="GCK11" s="46"/>
      <c r="GCL11" s="46"/>
      <c r="GCM11" s="46"/>
      <c r="GCN11" s="46"/>
      <c r="GCO11" s="46"/>
      <c r="GCP11" s="46"/>
      <c r="GCQ11" s="46"/>
      <c r="GCR11" s="46"/>
      <c r="GCS11" s="46"/>
      <c r="GCT11" s="46"/>
      <c r="GCU11" s="46"/>
      <c r="GCV11" s="46"/>
      <c r="GCW11" s="46"/>
      <c r="GCX11" s="46"/>
      <c r="GCY11" s="46"/>
      <c r="GCZ11" s="46"/>
      <c r="GDA11" s="46"/>
      <c r="GDB11" s="46"/>
      <c r="GDC11" s="46"/>
      <c r="GDD11" s="46"/>
      <c r="GDE11" s="46"/>
      <c r="GDF11" s="46"/>
      <c r="GDG11" s="46"/>
      <c r="GDH11" s="46"/>
      <c r="GDI11" s="46"/>
      <c r="GDJ11" s="46"/>
      <c r="GDK11" s="46"/>
      <c r="GDL11" s="46"/>
      <c r="GDM11" s="46"/>
      <c r="GDN11" s="46"/>
      <c r="GDO11" s="46"/>
      <c r="GDP11" s="46"/>
      <c r="GDQ11" s="46"/>
      <c r="GDR11" s="46"/>
      <c r="GDS11" s="46"/>
      <c r="GDT11" s="46"/>
      <c r="GDU11" s="46"/>
      <c r="GDV11" s="46"/>
      <c r="GDW11" s="46"/>
      <c r="GDX11" s="46"/>
      <c r="GDY11" s="46"/>
      <c r="GDZ11" s="46"/>
      <c r="GEA11" s="46"/>
      <c r="GEB11" s="46"/>
      <c r="GEC11" s="46"/>
      <c r="GED11" s="46"/>
      <c r="GEE11" s="46"/>
      <c r="GEF11" s="46"/>
      <c r="GEG11" s="46"/>
      <c r="GEH11" s="46"/>
      <c r="GEI11" s="46"/>
      <c r="GEJ11" s="46"/>
      <c r="GEK11" s="46"/>
      <c r="GEL11" s="46"/>
      <c r="GEM11" s="46"/>
      <c r="GEN11" s="46"/>
      <c r="GEO11" s="46"/>
      <c r="GEP11" s="46"/>
      <c r="GEQ11" s="46"/>
      <c r="GER11" s="46"/>
      <c r="GES11" s="46"/>
      <c r="GET11" s="46"/>
      <c r="GEU11" s="46"/>
      <c r="GEV11" s="46"/>
      <c r="GEW11" s="46"/>
      <c r="GEX11" s="46"/>
      <c r="GEY11" s="46"/>
      <c r="GEZ11" s="46"/>
      <c r="GFA11" s="46"/>
      <c r="GFB11" s="46"/>
      <c r="GFC11" s="46"/>
      <c r="GFD11" s="46"/>
      <c r="GFE11" s="46"/>
      <c r="GFF11" s="46"/>
      <c r="GFG11" s="46"/>
      <c r="GFH11" s="46"/>
      <c r="GFI11" s="46"/>
      <c r="GFJ11" s="46"/>
      <c r="GFK11" s="46"/>
      <c r="GFL11" s="46"/>
      <c r="GFM11" s="46"/>
      <c r="GFN11" s="46"/>
      <c r="GFO11" s="46"/>
      <c r="GFP11" s="46"/>
      <c r="GFQ11" s="46"/>
      <c r="GFR11" s="46"/>
      <c r="GFS11" s="46"/>
      <c r="GFT11" s="46"/>
      <c r="GFU11" s="46"/>
      <c r="GFV11" s="46"/>
      <c r="GFW11" s="46"/>
      <c r="GFX11" s="46"/>
      <c r="GFY11" s="46"/>
      <c r="GFZ11" s="46"/>
      <c r="GGA11" s="46"/>
      <c r="GGB11" s="46"/>
      <c r="GGC11" s="46"/>
      <c r="GGD11" s="46"/>
      <c r="GGE11" s="46"/>
      <c r="GGF11" s="46"/>
      <c r="GGG11" s="46"/>
      <c r="GGH11" s="46"/>
      <c r="GGI11" s="46"/>
      <c r="GGJ11" s="46"/>
      <c r="GGK11" s="46"/>
      <c r="GGL11" s="46"/>
      <c r="GGM11" s="46"/>
      <c r="GGN11" s="46"/>
      <c r="GGO11" s="46"/>
      <c r="GGP11" s="46"/>
      <c r="GGQ11" s="46"/>
      <c r="GGR11" s="46"/>
      <c r="GGS11" s="46"/>
      <c r="GGT11" s="46"/>
      <c r="GGU11" s="46"/>
      <c r="GGV11" s="46"/>
      <c r="GGW11" s="46"/>
      <c r="GGX11" s="46"/>
      <c r="GGY11" s="46"/>
      <c r="GGZ11" s="46"/>
      <c r="GHA11" s="46"/>
      <c r="GHB11" s="46"/>
      <c r="GHC11" s="46"/>
      <c r="GHD11" s="46"/>
      <c r="GHE11" s="46"/>
      <c r="GHF11" s="46"/>
      <c r="GHG11" s="46"/>
      <c r="GHH11" s="46"/>
      <c r="GHI11" s="46"/>
      <c r="GHJ11" s="46"/>
      <c r="GHK11" s="46"/>
      <c r="GHL11" s="46"/>
      <c r="GHM11" s="46"/>
      <c r="GHN11" s="46"/>
      <c r="GHO11" s="46"/>
      <c r="GHP11" s="46"/>
      <c r="GHQ11" s="46"/>
      <c r="GHR11" s="46"/>
      <c r="GHS11" s="46"/>
      <c r="GHT11" s="46"/>
      <c r="GHU11" s="46"/>
      <c r="GHV11" s="46"/>
      <c r="GHW11" s="46"/>
      <c r="GHX11" s="46"/>
      <c r="GHY11" s="46"/>
      <c r="GHZ11" s="46"/>
      <c r="GIA11" s="46"/>
      <c r="GIB11" s="46"/>
      <c r="GIC11" s="46"/>
      <c r="GID11" s="46"/>
      <c r="GIE11" s="46"/>
      <c r="GIF11" s="46"/>
      <c r="GIG11" s="46"/>
      <c r="GIH11" s="46"/>
      <c r="GII11" s="46"/>
      <c r="GIJ11" s="46"/>
      <c r="GIK11" s="46"/>
      <c r="GIL11" s="46"/>
      <c r="GIM11" s="46"/>
      <c r="GIN11" s="46"/>
      <c r="GIO11" s="46"/>
      <c r="GIP11" s="46"/>
      <c r="GIQ11" s="46"/>
      <c r="GIR11" s="46"/>
      <c r="GIS11" s="46"/>
      <c r="GIT11" s="46"/>
      <c r="GIU11" s="46"/>
      <c r="GIV11" s="46"/>
      <c r="GIW11" s="46"/>
      <c r="GIX11" s="46"/>
      <c r="GIY11" s="46"/>
      <c r="GIZ11" s="46"/>
      <c r="GJA11" s="46"/>
      <c r="GJB11" s="46"/>
      <c r="GJC11" s="46"/>
      <c r="GJD11" s="46"/>
      <c r="GJE11" s="46"/>
      <c r="GJF11" s="46"/>
      <c r="GJG11" s="46"/>
      <c r="GJH11" s="46"/>
      <c r="GJI11" s="46"/>
      <c r="GJJ11" s="46"/>
      <c r="GJK11" s="46"/>
      <c r="GJL11" s="46"/>
      <c r="GJM11" s="46"/>
      <c r="GJN11" s="46"/>
      <c r="GJO11" s="46"/>
      <c r="GJP11" s="46"/>
      <c r="GJQ11" s="46"/>
      <c r="GJR11" s="46"/>
      <c r="GJS11" s="46"/>
      <c r="GJT11" s="46"/>
      <c r="GJU11" s="46"/>
      <c r="GJV11" s="46"/>
      <c r="GJW11" s="46"/>
      <c r="GJX11" s="46"/>
      <c r="GJY11" s="46"/>
      <c r="GJZ11" s="46"/>
      <c r="GKA11" s="46"/>
      <c r="GKB11" s="46"/>
      <c r="GKC11" s="46"/>
      <c r="GKD11" s="46"/>
      <c r="GKE11" s="46"/>
      <c r="GKF11" s="46"/>
      <c r="GKG11" s="46"/>
      <c r="GKH11" s="46"/>
      <c r="GKI11" s="46"/>
      <c r="GKJ11" s="46"/>
      <c r="GKK11" s="46"/>
      <c r="GKL11" s="46"/>
      <c r="GKM11" s="46"/>
      <c r="GKN11" s="46"/>
      <c r="GKO11" s="46"/>
      <c r="GKP11" s="46"/>
      <c r="GKQ11" s="46"/>
      <c r="GKR11" s="46"/>
      <c r="GKS11" s="46"/>
      <c r="GKT11" s="46"/>
      <c r="GKU11" s="46"/>
      <c r="GKV11" s="46"/>
      <c r="GKW11" s="46"/>
      <c r="GKX11" s="46"/>
      <c r="GKY11" s="46"/>
      <c r="GKZ11" s="46"/>
      <c r="GLA11" s="46"/>
      <c r="GLB11" s="46"/>
      <c r="GLC11" s="46"/>
      <c r="GLD11" s="46"/>
      <c r="GLE11" s="46"/>
      <c r="GLF11" s="46"/>
      <c r="GLG11" s="46"/>
      <c r="GLH11" s="46"/>
      <c r="GLI11" s="46"/>
      <c r="GLJ11" s="46"/>
      <c r="GLK11" s="46"/>
      <c r="GLL11" s="46"/>
      <c r="GLM11" s="46"/>
      <c r="GLN11" s="46"/>
      <c r="GLO11" s="46"/>
      <c r="GLP11" s="46"/>
      <c r="GLQ11" s="46"/>
      <c r="GLR11" s="46"/>
      <c r="GLS11" s="46"/>
      <c r="GLT11" s="46"/>
      <c r="GLU11" s="46"/>
      <c r="GLV11" s="46"/>
      <c r="GLW11" s="46"/>
      <c r="GLX11" s="46"/>
      <c r="GLY11" s="46"/>
      <c r="GLZ11" s="46"/>
      <c r="GMA11" s="46"/>
      <c r="GMB11" s="46"/>
      <c r="GMC11" s="46"/>
      <c r="GMD11" s="46"/>
      <c r="GME11" s="46"/>
      <c r="GMF11" s="46"/>
      <c r="GMG11" s="46"/>
      <c r="GMH11" s="46"/>
      <c r="GMI11" s="46"/>
      <c r="GMJ11" s="46"/>
      <c r="GMK11" s="46"/>
      <c r="GML11" s="46"/>
      <c r="GMM11" s="46"/>
      <c r="GMN11" s="46"/>
      <c r="GMO11" s="46"/>
      <c r="GMP11" s="46"/>
      <c r="GMQ11" s="46"/>
      <c r="GMR11" s="46"/>
      <c r="GMS11" s="46"/>
      <c r="GMT11" s="46"/>
      <c r="GMU11" s="46"/>
      <c r="GMV11" s="46"/>
      <c r="GMW11" s="46"/>
      <c r="GMX11" s="46"/>
      <c r="GMY11" s="46"/>
      <c r="GMZ11" s="46"/>
      <c r="GNA11" s="46"/>
      <c r="GNB11" s="46"/>
      <c r="GNC11" s="46"/>
      <c r="GND11" s="46"/>
      <c r="GNE11" s="46"/>
      <c r="GNF11" s="46"/>
      <c r="GNG11" s="46"/>
      <c r="GNH11" s="46"/>
      <c r="GNI11" s="46"/>
      <c r="GNJ11" s="46"/>
      <c r="GNK11" s="46"/>
      <c r="GNL11" s="46"/>
      <c r="GNM11" s="46"/>
      <c r="GNN11" s="46"/>
      <c r="GNO11" s="46"/>
      <c r="GNP11" s="46"/>
      <c r="GNQ11" s="46"/>
      <c r="GNR11" s="46"/>
      <c r="GNS11" s="46"/>
      <c r="GNT11" s="46"/>
      <c r="GNU11" s="46"/>
      <c r="GNV11" s="46"/>
      <c r="GNW11" s="46"/>
      <c r="GNX11" s="46"/>
      <c r="GNY11" s="46"/>
      <c r="GNZ11" s="46"/>
      <c r="GOA11" s="46"/>
      <c r="GOB11" s="46"/>
      <c r="GOC11" s="46"/>
      <c r="GOD11" s="46"/>
      <c r="GOE11" s="46"/>
      <c r="GOF11" s="46"/>
      <c r="GOG11" s="46"/>
      <c r="GOH11" s="46"/>
      <c r="GOI11" s="46"/>
      <c r="GOJ11" s="46"/>
      <c r="GOK11" s="46"/>
      <c r="GOL11" s="46"/>
      <c r="GOM11" s="46"/>
      <c r="GON11" s="46"/>
      <c r="GOO11" s="46"/>
      <c r="GOP11" s="46"/>
      <c r="GOQ11" s="46"/>
      <c r="GOR11" s="46"/>
      <c r="GOS11" s="46"/>
      <c r="GOT11" s="46"/>
      <c r="GOU11" s="46"/>
      <c r="GOV11" s="46"/>
      <c r="GOW11" s="46"/>
      <c r="GOX11" s="46"/>
      <c r="GOY11" s="46"/>
      <c r="GOZ11" s="46"/>
      <c r="GPA11" s="46"/>
      <c r="GPB11" s="46"/>
      <c r="GPC11" s="46"/>
      <c r="GPD11" s="46"/>
      <c r="GPE11" s="46"/>
      <c r="GPF11" s="46"/>
      <c r="GPG11" s="46"/>
      <c r="GPH11" s="46"/>
      <c r="GPI11" s="46"/>
      <c r="GPJ11" s="46"/>
      <c r="GPK11" s="46"/>
      <c r="GPL11" s="46"/>
      <c r="GPM11" s="46"/>
      <c r="GPN11" s="46"/>
      <c r="GPO11" s="46"/>
      <c r="GPP11" s="46"/>
      <c r="GPQ11" s="46"/>
      <c r="GPR11" s="46"/>
      <c r="GPS11" s="46"/>
      <c r="GPT11" s="46"/>
      <c r="GPU11" s="46"/>
      <c r="GPV11" s="46"/>
      <c r="GPW11" s="46"/>
      <c r="GPX11" s="46"/>
      <c r="GPY11" s="46"/>
      <c r="GPZ11" s="46"/>
      <c r="GQA11" s="46"/>
      <c r="GQB11" s="46"/>
      <c r="GQC11" s="46"/>
      <c r="GQD11" s="46"/>
      <c r="GQE11" s="46"/>
      <c r="GQF11" s="46"/>
      <c r="GQG11" s="46"/>
      <c r="GQH11" s="46"/>
      <c r="GQI11" s="46"/>
      <c r="GQJ11" s="46"/>
      <c r="GQK11" s="46"/>
      <c r="GQL11" s="46"/>
      <c r="GQM11" s="46"/>
      <c r="GQN11" s="46"/>
      <c r="GQO11" s="46"/>
      <c r="GQP11" s="46"/>
      <c r="GQQ11" s="46"/>
      <c r="GQR11" s="46"/>
      <c r="GQS11" s="46"/>
      <c r="GQT11" s="46"/>
      <c r="GQU11" s="46"/>
      <c r="GQV11" s="46"/>
      <c r="GQW11" s="46"/>
      <c r="GQX11" s="46"/>
      <c r="GQY11" s="46"/>
      <c r="GQZ11" s="46"/>
      <c r="GRA11" s="46"/>
      <c r="GRB11" s="46"/>
      <c r="GRC11" s="46"/>
      <c r="GRD11" s="46"/>
      <c r="GRE11" s="46"/>
      <c r="GRF11" s="46"/>
      <c r="GRG11" s="46"/>
      <c r="GRH11" s="46"/>
      <c r="GRI11" s="46"/>
      <c r="GRJ11" s="46"/>
      <c r="GRK11" s="46"/>
      <c r="GRL11" s="46"/>
      <c r="GRM11" s="46"/>
      <c r="GRN11" s="46"/>
      <c r="GRO11" s="46"/>
      <c r="GRP11" s="46"/>
      <c r="GRQ11" s="46"/>
      <c r="GRR11" s="46"/>
      <c r="GRS11" s="46"/>
      <c r="GRT11" s="46"/>
      <c r="GRU11" s="46"/>
      <c r="GRV11" s="46"/>
      <c r="GRW11" s="46"/>
      <c r="GRX11" s="46"/>
      <c r="GRY11" s="46"/>
      <c r="GRZ11" s="46"/>
      <c r="GSA11" s="46"/>
      <c r="GSB11" s="46"/>
      <c r="GSC11" s="46"/>
      <c r="GSD11" s="46"/>
      <c r="GSE11" s="46"/>
      <c r="GSF11" s="46"/>
      <c r="GSG11" s="46"/>
      <c r="GSH11" s="46"/>
      <c r="GSI11" s="46"/>
      <c r="GSJ11" s="46"/>
      <c r="GSK11" s="46"/>
      <c r="GSL11" s="46"/>
      <c r="GSM11" s="46"/>
      <c r="GSN11" s="46"/>
      <c r="GSO11" s="46"/>
      <c r="GSP11" s="46"/>
      <c r="GSQ11" s="46"/>
      <c r="GSR11" s="46"/>
      <c r="GSS11" s="46"/>
      <c r="GST11" s="46"/>
      <c r="GSU11" s="46"/>
      <c r="GSV11" s="46"/>
      <c r="GSW11" s="46"/>
      <c r="GSX11" s="46"/>
      <c r="GSY11" s="46"/>
      <c r="GSZ11" s="46"/>
      <c r="GTA11" s="46"/>
      <c r="GTB11" s="46"/>
      <c r="GTC11" s="46"/>
      <c r="GTD11" s="46"/>
      <c r="GTE11" s="46"/>
      <c r="GTF11" s="46"/>
      <c r="GTG11" s="46"/>
      <c r="GTH11" s="46"/>
      <c r="GTI11" s="46"/>
      <c r="GTJ11" s="46"/>
      <c r="GTK11" s="46"/>
      <c r="GTL11" s="46"/>
      <c r="GTM11" s="46"/>
      <c r="GTN11" s="46"/>
      <c r="GTO11" s="46"/>
      <c r="GTP11" s="46"/>
      <c r="GTQ11" s="46"/>
      <c r="GTR11" s="46"/>
      <c r="GTS11" s="46"/>
      <c r="GTT11" s="46"/>
      <c r="GTU11" s="46"/>
      <c r="GTV11" s="46"/>
      <c r="GTW11" s="46"/>
      <c r="GTX11" s="46"/>
      <c r="GTY11" s="46"/>
      <c r="GTZ11" s="46"/>
      <c r="GUA11" s="46"/>
      <c r="GUB11" s="46"/>
      <c r="GUC11" s="46"/>
      <c r="GUD11" s="46"/>
      <c r="GUE11" s="46"/>
      <c r="GUF11" s="46"/>
      <c r="GUG11" s="46"/>
      <c r="GUH11" s="46"/>
      <c r="GUI11" s="46"/>
      <c r="GUJ11" s="46"/>
      <c r="GUK11" s="46"/>
      <c r="GUL11" s="46"/>
      <c r="GUM11" s="46"/>
      <c r="GUN11" s="46"/>
      <c r="GUO11" s="46"/>
      <c r="GUP11" s="46"/>
      <c r="GUQ11" s="46"/>
      <c r="GUR11" s="46"/>
      <c r="GUS11" s="46"/>
      <c r="GUT11" s="46"/>
      <c r="GUU11" s="46"/>
      <c r="GUV11" s="46"/>
      <c r="GUW11" s="46"/>
      <c r="GUX11" s="46"/>
      <c r="GUY11" s="46"/>
      <c r="GUZ11" s="46"/>
      <c r="GVA11" s="46"/>
      <c r="GVB11" s="46"/>
      <c r="GVC11" s="46"/>
      <c r="GVD11" s="46"/>
      <c r="GVE11" s="46"/>
      <c r="GVF11" s="46"/>
      <c r="GVG11" s="46"/>
      <c r="GVH11" s="46"/>
      <c r="GVI11" s="46"/>
      <c r="GVJ11" s="46"/>
      <c r="GVK11" s="46"/>
      <c r="GVL11" s="46"/>
      <c r="GVM11" s="46"/>
      <c r="GVN11" s="46"/>
      <c r="GVO11" s="46"/>
      <c r="GVP11" s="46"/>
      <c r="GVQ11" s="46"/>
      <c r="GVR11" s="46"/>
      <c r="GVS11" s="46"/>
      <c r="GVT11" s="46"/>
      <c r="GVU11" s="46"/>
      <c r="GVV11" s="46"/>
      <c r="GVW11" s="46"/>
      <c r="GVX11" s="46"/>
      <c r="GVY11" s="46"/>
      <c r="GVZ11" s="46"/>
      <c r="GWA11" s="46"/>
      <c r="GWB11" s="46"/>
      <c r="GWC11" s="46"/>
      <c r="GWD11" s="46"/>
      <c r="GWE11" s="46"/>
      <c r="GWF11" s="46"/>
      <c r="GWG11" s="46"/>
      <c r="GWH11" s="46"/>
      <c r="GWI11" s="46"/>
      <c r="GWJ11" s="46"/>
      <c r="GWK11" s="46"/>
      <c r="GWL11" s="46"/>
      <c r="GWM11" s="46"/>
      <c r="GWN11" s="46"/>
      <c r="GWO11" s="46"/>
      <c r="GWP11" s="46"/>
      <c r="GWQ11" s="46"/>
      <c r="GWR11" s="46"/>
      <c r="GWS11" s="46"/>
      <c r="GWT11" s="46"/>
      <c r="GWU11" s="46"/>
      <c r="GWV11" s="46"/>
      <c r="GWW11" s="46"/>
      <c r="GWX11" s="46"/>
      <c r="GWY11" s="46"/>
      <c r="GWZ11" s="46"/>
      <c r="GXA11" s="46"/>
      <c r="GXB11" s="46"/>
      <c r="GXC11" s="46"/>
      <c r="GXD11" s="46"/>
      <c r="GXE11" s="46"/>
      <c r="GXF11" s="46"/>
      <c r="GXG11" s="46"/>
      <c r="GXH11" s="46"/>
      <c r="GXI11" s="46"/>
      <c r="GXJ11" s="46"/>
      <c r="GXK11" s="46"/>
      <c r="GXL11" s="46"/>
      <c r="GXM11" s="46"/>
      <c r="GXN11" s="46"/>
      <c r="GXO11" s="46"/>
      <c r="GXP11" s="46"/>
      <c r="GXQ11" s="46"/>
      <c r="GXR11" s="46"/>
      <c r="GXS11" s="46"/>
      <c r="GXT11" s="46"/>
      <c r="GXU11" s="46"/>
      <c r="GXV11" s="46"/>
      <c r="GXW11" s="46"/>
      <c r="GXX11" s="46"/>
      <c r="GXY11" s="46"/>
      <c r="GXZ11" s="46"/>
      <c r="GYA11" s="46"/>
      <c r="GYB11" s="46"/>
      <c r="GYC11" s="46"/>
      <c r="GYD11" s="46"/>
      <c r="GYE11" s="46"/>
      <c r="GYF11" s="46"/>
      <c r="GYG11" s="46"/>
      <c r="GYH11" s="46"/>
      <c r="GYI11" s="46"/>
      <c r="GYJ11" s="46"/>
      <c r="GYK11" s="46"/>
      <c r="GYL11" s="46"/>
      <c r="GYM11" s="46"/>
      <c r="GYN11" s="46"/>
      <c r="GYO11" s="46"/>
      <c r="GYP11" s="46"/>
      <c r="GYQ11" s="46"/>
      <c r="GYR11" s="46"/>
      <c r="GYS11" s="46"/>
      <c r="GYT11" s="46"/>
      <c r="GYU11" s="46"/>
      <c r="GYV11" s="46"/>
      <c r="GYW11" s="46"/>
      <c r="GYX11" s="46"/>
      <c r="GYY11" s="46"/>
      <c r="GYZ11" s="46"/>
      <c r="GZA11" s="46"/>
      <c r="GZB11" s="46"/>
      <c r="GZC11" s="46"/>
      <c r="GZD11" s="46"/>
      <c r="GZE11" s="46"/>
      <c r="GZF11" s="46"/>
      <c r="GZG11" s="46"/>
      <c r="GZH11" s="46"/>
      <c r="GZI11" s="46"/>
      <c r="GZJ11" s="46"/>
      <c r="GZK11" s="46"/>
      <c r="GZL11" s="46"/>
      <c r="GZM11" s="46"/>
      <c r="GZN11" s="46"/>
      <c r="GZO11" s="46"/>
      <c r="GZP11" s="46"/>
      <c r="GZQ11" s="46"/>
      <c r="GZR11" s="46"/>
      <c r="GZS11" s="46"/>
      <c r="GZT11" s="46"/>
      <c r="GZU11" s="46"/>
      <c r="GZV11" s="46"/>
      <c r="GZW11" s="46"/>
      <c r="GZX11" s="46"/>
      <c r="GZY11" s="46"/>
      <c r="GZZ11" s="46"/>
      <c r="HAA11" s="46"/>
      <c r="HAB11" s="46"/>
      <c r="HAC11" s="46"/>
      <c r="HAD11" s="46"/>
      <c r="HAE11" s="46"/>
      <c r="HAF11" s="46"/>
      <c r="HAG11" s="46"/>
      <c r="HAH11" s="46"/>
      <c r="HAI11" s="46"/>
      <c r="HAJ11" s="46"/>
      <c r="HAK11" s="46"/>
      <c r="HAL11" s="46"/>
      <c r="HAM11" s="46"/>
      <c r="HAN11" s="46"/>
      <c r="HAO11" s="46"/>
      <c r="HAP11" s="46"/>
      <c r="HAQ11" s="46"/>
      <c r="HAR11" s="46"/>
      <c r="HAS11" s="46"/>
      <c r="HAT11" s="46"/>
      <c r="HAU11" s="46"/>
      <c r="HAV11" s="46"/>
      <c r="HAW11" s="46"/>
      <c r="HAX11" s="46"/>
      <c r="HAY11" s="46"/>
      <c r="HAZ11" s="46"/>
      <c r="HBA11" s="46"/>
      <c r="HBB11" s="46"/>
      <c r="HBC11" s="46"/>
      <c r="HBD11" s="46"/>
      <c r="HBE11" s="46"/>
      <c r="HBF11" s="46"/>
      <c r="HBG11" s="46"/>
      <c r="HBH11" s="46"/>
      <c r="HBI11" s="46"/>
      <c r="HBJ11" s="46"/>
      <c r="HBK11" s="46"/>
      <c r="HBL11" s="46"/>
      <c r="HBM11" s="46"/>
      <c r="HBN11" s="46"/>
      <c r="HBO11" s="46"/>
      <c r="HBP11" s="46"/>
      <c r="HBQ11" s="46"/>
      <c r="HBR11" s="46"/>
      <c r="HBS11" s="46"/>
      <c r="HBT11" s="46"/>
      <c r="HBU11" s="46"/>
      <c r="HBV11" s="46"/>
      <c r="HBW11" s="46"/>
      <c r="HBX11" s="46"/>
      <c r="HBY11" s="46"/>
      <c r="HBZ11" s="46"/>
      <c r="HCA11" s="46"/>
      <c r="HCB11" s="46"/>
      <c r="HCC11" s="46"/>
      <c r="HCD11" s="46"/>
      <c r="HCE11" s="46"/>
      <c r="HCF11" s="46"/>
      <c r="HCG11" s="46"/>
      <c r="HCH11" s="46"/>
      <c r="HCI11" s="46"/>
      <c r="HCJ11" s="46"/>
      <c r="HCK11" s="46"/>
      <c r="HCL11" s="46"/>
      <c r="HCM11" s="46"/>
      <c r="HCN11" s="46"/>
      <c r="HCO11" s="46"/>
      <c r="HCP11" s="46"/>
      <c r="HCQ11" s="46"/>
      <c r="HCR11" s="46"/>
      <c r="HCS11" s="46"/>
      <c r="HCT11" s="46"/>
      <c r="HCU11" s="46"/>
      <c r="HCV11" s="46"/>
      <c r="HCW11" s="46"/>
      <c r="HCX11" s="46"/>
      <c r="HCY11" s="46"/>
      <c r="HCZ11" s="46"/>
      <c r="HDA11" s="46"/>
      <c r="HDB11" s="46"/>
      <c r="HDC11" s="46"/>
      <c r="HDD11" s="46"/>
      <c r="HDE11" s="46"/>
      <c r="HDF11" s="46"/>
      <c r="HDG11" s="46"/>
      <c r="HDH11" s="46"/>
      <c r="HDI11" s="46"/>
      <c r="HDJ11" s="46"/>
      <c r="HDK11" s="46"/>
      <c r="HDL11" s="46"/>
      <c r="HDM11" s="46"/>
      <c r="HDN11" s="46"/>
      <c r="HDO11" s="46"/>
      <c r="HDP11" s="46"/>
      <c r="HDQ11" s="46"/>
      <c r="HDR11" s="46"/>
      <c r="HDS11" s="46"/>
      <c r="HDT11" s="46"/>
      <c r="HDU11" s="46"/>
      <c r="HDV11" s="46"/>
      <c r="HDW11" s="46"/>
      <c r="HDX11" s="46"/>
      <c r="HDY11" s="46"/>
      <c r="HDZ11" s="46"/>
      <c r="HEA11" s="46"/>
      <c r="HEB11" s="46"/>
      <c r="HEC11" s="46"/>
      <c r="HED11" s="46"/>
      <c r="HEE11" s="46"/>
      <c r="HEF11" s="46"/>
      <c r="HEG11" s="46"/>
      <c r="HEH11" s="46"/>
      <c r="HEI11" s="46"/>
      <c r="HEJ11" s="46"/>
      <c r="HEK11" s="46"/>
      <c r="HEL11" s="46"/>
      <c r="HEM11" s="46"/>
      <c r="HEN11" s="46"/>
      <c r="HEO11" s="46"/>
      <c r="HEP11" s="46"/>
      <c r="HEQ11" s="46"/>
      <c r="HER11" s="46"/>
      <c r="HES11" s="46"/>
      <c r="HET11" s="46"/>
      <c r="HEU11" s="46"/>
      <c r="HEV11" s="46"/>
      <c r="HEW11" s="46"/>
      <c r="HEX11" s="46"/>
      <c r="HEY11" s="46"/>
      <c r="HEZ11" s="46"/>
      <c r="HFA11" s="46"/>
      <c r="HFB11" s="46"/>
      <c r="HFC11" s="46"/>
      <c r="HFD11" s="46"/>
      <c r="HFE11" s="46"/>
      <c r="HFF11" s="46"/>
      <c r="HFG11" s="46"/>
      <c r="HFH11" s="46"/>
      <c r="HFI11" s="46"/>
      <c r="HFJ11" s="46"/>
      <c r="HFK11" s="46"/>
      <c r="HFL11" s="46"/>
      <c r="HFM11" s="46"/>
      <c r="HFN11" s="46"/>
      <c r="HFO11" s="46"/>
      <c r="HFP11" s="46"/>
      <c r="HFQ11" s="46"/>
      <c r="HFR11" s="46"/>
      <c r="HFS11" s="46"/>
      <c r="HFT11" s="46"/>
      <c r="HFU11" s="46"/>
      <c r="HFV11" s="46"/>
      <c r="HFW11" s="46"/>
      <c r="HFX11" s="46"/>
      <c r="HFY11" s="46"/>
      <c r="HFZ11" s="46"/>
      <c r="HGA11" s="46"/>
      <c r="HGB11" s="46"/>
      <c r="HGC11" s="46"/>
      <c r="HGD11" s="46"/>
      <c r="HGE11" s="46"/>
      <c r="HGF11" s="46"/>
      <c r="HGG11" s="46"/>
      <c r="HGH11" s="46"/>
      <c r="HGI11" s="46"/>
      <c r="HGJ11" s="46"/>
      <c r="HGK11" s="46"/>
      <c r="HGL11" s="46"/>
      <c r="HGM11" s="46"/>
      <c r="HGN11" s="46"/>
      <c r="HGO11" s="46"/>
      <c r="HGP11" s="46"/>
      <c r="HGQ11" s="46"/>
      <c r="HGR11" s="46"/>
      <c r="HGS11" s="46"/>
      <c r="HGT11" s="46"/>
      <c r="HGU11" s="46"/>
      <c r="HGV11" s="46"/>
      <c r="HGW11" s="46"/>
      <c r="HGX11" s="46"/>
      <c r="HGY11" s="46"/>
      <c r="HGZ11" s="46"/>
      <c r="HHA11" s="46"/>
      <c r="HHB11" s="46"/>
      <c r="HHC11" s="46"/>
      <c r="HHD11" s="46"/>
      <c r="HHE11" s="46"/>
      <c r="HHF11" s="46"/>
      <c r="HHG11" s="46"/>
      <c r="HHH11" s="46"/>
      <c r="HHI11" s="46"/>
      <c r="HHJ11" s="46"/>
      <c r="HHK11" s="46"/>
      <c r="HHL11" s="46"/>
      <c r="HHM11" s="46"/>
      <c r="HHN11" s="46"/>
      <c r="HHO11" s="46"/>
      <c r="HHP11" s="46"/>
      <c r="HHQ11" s="46"/>
      <c r="HHR11" s="46"/>
      <c r="HHS11" s="46"/>
      <c r="HHT11" s="46"/>
      <c r="HHU11" s="46"/>
      <c r="HHV11" s="46"/>
      <c r="HHW11" s="46"/>
      <c r="HHX11" s="46"/>
      <c r="HHY11" s="46"/>
      <c r="HHZ11" s="46"/>
      <c r="HIA11" s="46"/>
      <c r="HIB11" s="46"/>
      <c r="HIC11" s="46"/>
      <c r="HID11" s="46"/>
      <c r="HIE11" s="46"/>
      <c r="HIF11" s="46"/>
      <c r="HIG11" s="46"/>
      <c r="HIH11" s="46"/>
      <c r="HII11" s="46"/>
      <c r="HIJ11" s="46"/>
      <c r="HIK11" s="46"/>
      <c r="HIL11" s="46"/>
      <c r="HIM11" s="46"/>
      <c r="HIN11" s="46"/>
      <c r="HIO11" s="46"/>
      <c r="HIP11" s="46"/>
      <c r="HIQ11" s="46"/>
      <c r="HIR11" s="46"/>
      <c r="HIS11" s="46"/>
      <c r="HIT11" s="46"/>
      <c r="HIU11" s="46"/>
      <c r="HIV11" s="46"/>
      <c r="HIW11" s="46"/>
      <c r="HIX11" s="46"/>
      <c r="HIY11" s="46"/>
      <c r="HIZ11" s="46"/>
      <c r="HJA11" s="46"/>
      <c r="HJB11" s="46"/>
      <c r="HJC11" s="46"/>
      <c r="HJD11" s="46"/>
      <c r="HJE11" s="46"/>
      <c r="HJF11" s="46"/>
      <c r="HJG11" s="46"/>
      <c r="HJH11" s="46"/>
      <c r="HJI11" s="46"/>
      <c r="HJJ11" s="46"/>
      <c r="HJK11" s="46"/>
      <c r="HJL11" s="46"/>
      <c r="HJM11" s="46"/>
      <c r="HJN11" s="46"/>
      <c r="HJO11" s="46"/>
      <c r="HJP11" s="46"/>
      <c r="HJQ11" s="46"/>
      <c r="HJR11" s="46"/>
      <c r="HJS11" s="46"/>
      <c r="HJT11" s="46"/>
      <c r="HJU11" s="46"/>
      <c r="HJV11" s="46"/>
      <c r="HJW11" s="46"/>
      <c r="HJX11" s="46"/>
      <c r="HJY11" s="46"/>
      <c r="HJZ11" s="46"/>
      <c r="HKA11" s="46"/>
      <c r="HKB11" s="46"/>
      <c r="HKC11" s="46"/>
      <c r="HKD11" s="46"/>
      <c r="HKE11" s="46"/>
      <c r="HKF11" s="46"/>
      <c r="HKG11" s="46"/>
      <c r="HKH11" s="46"/>
      <c r="HKI11" s="46"/>
      <c r="HKJ11" s="46"/>
      <c r="HKK11" s="46"/>
      <c r="HKL11" s="46"/>
      <c r="HKM11" s="46"/>
      <c r="HKN11" s="46"/>
      <c r="HKO11" s="46"/>
      <c r="HKP11" s="46"/>
      <c r="HKQ11" s="46"/>
      <c r="HKR11" s="46"/>
      <c r="HKS11" s="46"/>
      <c r="HKT11" s="46"/>
      <c r="HKU11" s="46"/>
      <c r="HKV11" s="46"/>
      <c r="HKW11" s="46"/>
      <c r="HKX11" s="46"/>
      <c r="HKY11" s="46"/>
      <c r="HKZ11" s="46"/>
      <c r="HLA11" s="46"/>
      <c r="HLB11" s="46"/>
      <c r="HLC11" s="46"/>
      <c r="HLD11" s="46"/>
      <c r="HLE11" s="46"/>
      <c r="HLF11" s="46"/>
      <c r="HLG11" s="46"/>
      <c r="HLH11" s="46"/>
      <c r="HLI11" s="46"/>
      <c r="HLJ11" s="46"/>
      <c r="HLK11" s="46"/>
      <c r="HLL11" s="46"/>
      <c r="HLM11" s="46"/>
      <c r="HLN11" s="46"/>
      <c r="HLO11" s="46"/>
      <c r="HLP11" s="46"/>
      <c r="HLQ11" s="46"/>
      <c r="HLR11" s="46"/>
      <c r="HLS11" s="46"/>
      <c r="HLT11" s="46"/>
      <c r="HLU11" s="46"/>
      <c r="HLV11" s="46"/>
      <c r="HLW11" s="46"/>
      <c r="HLX11" s="46"/>
      <c r="HLY11" s="46"/>
      <c r="HLZ11" s="46"/>
      <c r="HMA11" s="46"/>
      <c r="HMB11" s="46"/>
      <c r="HMC11" s="46"/>
      <c r="HMD11" s="46"/>
      <c r="HME11" s="46"/>
      <c r="HMF11" s="46"/>
      <c r="HMG11" s="46"/>
      <c r="HMH11" s="46"/>
      <c r="HMI11" s="46"/>
      <c r="HMJ11" s="46"/>
      <c r="HMK11" s="46"/>
      <c r="HML11" s="46"/>
      <c r="HMM11" s="46"/>
      <c r="HMN11" s="46"/>
      <c r="HMO11" s="46"/>
      <c r="HMP11" s="46"/>
      <c r="HMQ11" s="46"/>
      <c r="HMR11" s="46"/>
      <c r="HMS11" s="46"/>
      <c r="HMT11" s="46"/>
      <c r="HMU11" s="46"/>
      <c r="HMV11" s="46"/>
      <c r="HMW11" s="46"/>
      <c r="HMX11" s="46"/>
      <c r="HMY11" s="46"/>
      <c r="HMZ11" s="46"/>
      <c r="HNA11" s="46"/>
      <c r="HNB11" s="46"/>
      <c r="HNC11" s="46"/>
      <c r="HND11" s="46"/>
      <c r="HNE11" s="46"/>
      <c r="HNF11" s="46"/>
      <c r="HNG11" s="46"/>
      <c r="HNH11" s="46"/>
      <c r="HNI11" s="46"/>
      <c r="HNJ11" s="46"/>
      <c r="HNK11" s="46"/>
      <c r="HNL11" s="46"/>
      <c r="HNM11" s="46"/>
      <c r="HNN11" s="46"/>
      <c r="HNO11" s="46"/>
      <c r="HNP11" s="46"/>
      <c r="HNQ11" s="46"/>
      <c r="HNR11" s="46"/>
      <c r="HNS11" s="46"/>
      <c r="HNT11" s="46"/>
      <c r="HNU11" s="46"/>
      <c r="HNV11" s="46"/>
      <c r="HNW11" s="46"/>
      <c r="HNX11" s="46"/>
      <c r="HNY11" s="46"/>
      <c r="HNZ11" s="46"/>
      <c r="HOA11" s="46"/>
      <c r="HOB11" s="46"/>
      <c r="HOC11" s="46"/>
      <c r="HOD11" s="46"/>
      <c r="HOE11" s="46"/>
      <c r="HOF11" s="46"/>
      <c r="HOG11" s="46"/>
      <c r="HOH11" s="46"/>
      <c r="HOI11" s="46"/>
      <c r="HOJ11" s="46"/>
      <c r="HOK11" s="46"/>
      <c r="HOL11" s="46"/>
      <c r="HOM11" s="46"/>
      <c r="HON11" s="46"/>
      <c r="HOO11" s="46"/>
      <c r="HOP11" s="46"/>
      <c r="HOQ11" s="46"/>
      <c r="HOR11" s="46"/>
      <c r="HOS11" s="46"/>
      <c r="HOT11" s="46"/>
      <c r="HOU11" s="46"/>
      <c r="HOV11" s="46"/>
      <c r="HOW11" s="46"/>
      <c r="HOX11" s="46"/>
      <c r="HOY11" s="46"/>
      <c r="HOZ11" s="46"/>
      <c r="HPA11" s="46"/>
      <c r="HPB11" s="46"/>
      <c r="HPC11" s="46"/>
      <c r="HPD11" s="46"/>
      <c r="HPE11" s="46"/>
      <c r="HPF11" s="46"/>
      <c r="HPG11" s="46"/>
      <c r="HPH11" s="46"/>
      <c r="HPI11" s="46"/>
      <c r="HPJ11" s="46"/>
      <c r="HPK11" s="46"/>
      <c r="HPL11" s="46"/>
      <c r="HPM11" s="46"/>
      <c r="HPN11" s="46"/>
      <c r="HPO11" s="46"/>
      <c r="HPP11" s="46"/>
      <c r="HPQ11" s="46"/>
      <c r="HPR11" s="46"/>
      <c r="HPS11" s="46"/>
      <c r="HPT11" s="46"/>
      <c r="HPU11" s="46"/>
      <c r="HPV11" s="46"/>
      <c r="HPW11" s="46"/>
      <c r="HPX11" s="46"/>
      <c r="HPY11" s="46"/>
      <c r="HPZ11" s="46"/>
      <c r="HQA11" s="46"/>
      <c r="HQB11" s="46"/>
      <c r="HQC11" s="46"/>
      <c r="HQD11" s="46"/>
      <c r="HQE11" s="46"/>
      <c r="HQF11" s="46"/>
      <c r="HQG11" s="46"/>
      <c r="HQH11" s="46"/>
      <c r="HQI11" s="46"/>
      <c r="HQJ11" s="46"/>
      <c r="HQK11" s="46"/>
      <c r="HQL11" s="46"/>
      <c r="HQM11" s="46"/>
      <c r="HQN11" s="46"/>
      <c r="HQO11" s="46"/>
      <c r="HQP11" s="46"/>
      <c r="HQQ11" s="46"/>
      <c r="HQR11" s="46"/>
      <c r="HQS11" s="46"/>
      <c r="HQT11" s="46"/>
      <c r="HQU11" s="46"/>
      <c r="HQV11" s="46"/>
      <c r="HQW11" s="46"/>
      <c r="HQX11" s="46"/>
      <c r="HQY11" s="46"/>
      <c r="HQZ11" s="46"/>
      <c r="HRA11" s="46"/>
      <c r="HRB11" s="46"/>
      <c r="HRC11" s="46"/>
      <c r="HRD11" s="46"/>
      <c r="HRE11" s="46"/>
      <c r="HRF11" s="46"/>
      <c r="HRG11" s="46"/>
      <c r="HRH11" s="46"/>
      <c r="HRI11" s="46"/>
      <c r="HRJ11" s="46"/>
      <c r="HRK11" s="46"/>
      <c r="HRL11" s="46"/>
      <c r="HRM11" s="46"/>
      <c r="HRN11" s="46"/>
      <c r="HRO11" s="46"/>
      <c r="HRP11" s="46"/>
      <c r="HRQ11" s="46"/>
      <c r="HRR11" s="46"/>
      <c r="HRS11" s="46"/>
      <c r="HRT11" s="46"/>
      <c r="HRU11" s="46"/>
      <c r="HRV11" s="46"/>
      <c r="HRW11" s="46"/>
      <c r="HRX11" s="46"/>
      <c r="HRY11" s="46"/>
      <c r="HRZ11" s="46"/>
      <c r="HSA11" s="46"/>
      <c r="HSB11" s="46"/>
      <c r="HSC11" s="46"/>
      <c r="HSD11" s="46"/>
      <c r="HSE11" s="46"/>
      <c r="HSF11" s="46"/>
      <c r="HSG11" s="46"/>
      <c r="HSH11" s="46"/>
      <c r="HSI11" s="46"/>
      <c r="HSJ11" s="46"/>
      <c r="HSK11" s="46"/>
      <c r="HSL11" s="46"/>
      <c r="HSM11" s="46"/>
      <c r="HSN11" s="46"/>
      <c r="HSO11" s="46"/>
      <c r="HSP11" s="46"/>
      <c r="HSQ11" s="46"/>
      <c r="HSR11" s="46"/>
      <c r="HSS11" s="46"/>
      <c r="HST11" s="46"/>
      <c r="HSU11" s="46"/>
      <c r="HSV11" s="46"/>
      <c r="HSW11" s="46"/>
      <c r="HSX11" s="46"/>
      <c r="HSY11" s="46"/>
      <c r="HSZ11" s="46"/>
      <c r="HTA11" s="46"/>
      <c r="HTB11" s="46"/>
      <c r="HTC11" s="46"/>
      <c r="HTD11" s="46"/>
      <c r="HTE11" s="46"/>
      <c r="HTF11" s="46"/>
      <c r="HTG11" s="46"/>
      <c r="HTH11" s="46"/>
      <c r="HTI11" s="46"/>
      <c r="HTJ11" s="46"/>
      <c r="HTK11" s="46"/>
      <c r="HTL11" s="46"/>
      <c r="HTM11" s="46"/>
      <c r="HTN11" s="46"/>
      <c r="HTO11" s="46"/>
      <c r="HTP11" s="46"/>
      <c r="HTQ11" s="46"/>
      <c r="HTR11" s="46"/>
      <c r="HTS11" s="46"/>
      <c r="HTT11" s="46"/>
      <c r="HTU11" s="46"/>
      <c r="HTV11" s="46"/>
      <c r="HTW11" s="46"/>
      <c r="HTX11" s="46"/>
      <c r="HTY11" s="46"/>
      <c r="HTZ11" s="46"/>
      <c r="HUA11" s="46"/>
      <c r="HUB11" s="46"/>
      <c r="HUC11" s="46"/>
      <c r="HUD11" s="46"/>
      <c r="HUE11" s="46"/>
      <c r="HUF11" s="46"/>
      <c r="HUG11" s="46"/>
      <c r="HUH11" s="46"/>
      <c r="HUI11" s="46"/>
      <c r="HUJ11" s="46"/>
      <c r="HUK11" s="46"/>
      <c r="HUL11" s="46"/>
      <c r="HUM11" s="46"/>
      <c r="HUN11" s="46"/>
      <c r="HUO11" s="46"/>
      <c r="HUP11" s="46"/>
      <c r="HUQ11" s="46"/>
      <c r="HUR11" s="46"/>
      <c r="HUS11" s="46"/>
      <c r="HUT11" s="46"/>
      <c r="HUU11" s="46"/>
      <c r="HUV11" s="46"/>
      <c r="HUW11" s="46"/>
      <c r="HUX11" s="46"/>
      <c r="HUY11" s="46"/>
      <c r="HUZ11" s="46"/>
      <c r="HVA11" s="46"/>
      <c r="HVB11" s="46"/>
      <c r="HVC11" s="46"/>
      <c r="HVD11" s="46"/>
      <c r="HVE11" s="46"/>
      <c r="HVF11" s="46"/>
      <c r="HVG11" s="46"/>
      <c r="HVH11" s="46"/>
      <c r="HVI11" s="46"/>
      <c r="HVJ11" s="46"/>
      <c r="HVK11" s="46"/>
      <c r="HVL11" s="46"/>
      <c r="HVM11" s="46"/>
      <c r="HVN11" s="46"/>
      <c r="HVO11" s="46"/>
      <c r="HVP11" s="46"/>
      <c r="HVQ11" s="46"/>
      <c r="HVR11" s="46"/>
      <c r="HVS11" s="46"/>
      <c r="HVT11" s="46"/>
      <c r="HVU11" s="46"/>
      <c r="HVV11" s="46"/>
      <c r="HVW11" s="46"/>
      <c r="HVX11" s="46"/>
      <c r="HVY11" s="46"/>
      <c r="HVZ11" s="46"/>
      <c r="HWA11" s="46"/>
      <c r="HWB11" s="46"/>
      <c r="HWC11" s="46"/>
      <c r="HWD11" s="46"/>
      <c r="HWE11" s="46"/>
      <c r="HWF11" s="46"/>
      <c r="HWG11" s="46"/>
      <c r="HWH11" s="46"/>
      <c r="HWI11" s="46"/>
      <c r="HWJ11" s="46"/>
      <c r="HWK11" s="46"/>
      <c r="HWL11" s="46"/>
      <c r="HWM11" s="46"/>
      <c r="HWN11" s="46"/>
      <c r="HWO11" s="46"/>
      <c r="HWP11" s="46"/>
      <c r="HWQ11" s="46"/>
      <c r="HWR11" s="46"/>
      <c r="HWS11" s="46"/>
      <c r="HWT11" s="46"/>
      <c r="HWU11" s="46"/>
      <c r="HWV11" s="46"/>
      <c r="HWW11" s="46"/>
      <c r="HWX11" s="46"/>
      <c r="HWY11" s="46"/>
      <c r="HWZ11" s="46"/>
      <c r="HXA11" s="46"/>
      <c r="HXB11" s="46"/>
      <c r="HXC11" s="46"/>
      <c r="HXD11" s="46"/>
      <c r="HXE11" s="46"/>
      <c r="HXF11" s="46"/>
      <c r="HXG11" s="46"/>
      <c r="HXH11" s="46"/>
      <c r="HXI11" s="46"/>
      <c r="HXJ11" s="46"/>
      <c r="HXK11" s="46"/>
      <c r="HXL11" s="46"/>
      <c r="HXM11" s="46"/>
      <c r="HXN11" s="46"/>
      <c r="HXO11" s="46"/>
      <c r="HXP11" s="46"/>
      <c r="HXQ11" s="46"/>
      <c r="HXR11" s="46"/>
      <c r="HXS11" s="46"/>
      <c r="HXT11" s="46"/>
      <c r="HXU11" s="46"/>
      <c r="HXV11" s="46"/>
      <c r="HXW11" s="46"/>
      <c r="HXX11" s="46"/>
      <c r="HXY11" s="46"/>
      <c r="HXZ11" s="46"/>
      <c r="HYA11" s="46"/>
      <c r="HYB11" s="46"/>
      <c r="HYC11" s="46"/>
      <c r="HYD11" s="46"/>
      <c r="HYE11" s="46"/>
      <c r="HYF11" s="46"/>
      <c r="HYG11" s="46"/>
      <c r="HYH11" s="46"/>
      <c r="HYI11" s="46"/>
      <c r="HYJ11" s="46"/>
      <c r="HYK11" s="46"/>
      <c r="HYL11" s="46"/>
      <c r="HYM11" s="46"/>
      <c r="HYN11" s="46"/>
      <c r="HYO11" s="46"/>
      <c r="HYP11" s="46"/>
      <c r="HYQ11" s="46"/>
      <c r="HYR11" s="46"/>
      <c r="HYS11" s="46"/>
      <c r="HYT11" s="46"/>
      <c r="HYU11" s="46"/>
      <c r="HYV11" s="46"/>
      <c r="HYW11" s="46"/>
      <c r="HYX11" s="46"/>
      <c r="HYY11" s="46"/>
      <c r="HYZ11" s="46"/>
      <c r="HZA11" s="46"/>
      <c r="HZB11" s="46"/>
      <c r="HZC11" s="46"/>
      <c r="HZD11" s="46"/>
      <c r="HZE11" s="46"/>
      <c r="HZF11" s="46"/>
      <c r="HZG11" s="46"/>
      <c r="HZH11" s="46"/>
      <c r="HZI11" s="46"/>
      <c r="HZJ11" s="46"/>
      <c r="HZK11" s="46"/>
      <c r="HZL11" s="46"/>
      <c r="HZM11" s="46"/>
      <c r="HZN11" s="46"/>
      <c r="HZO11" s="46"/>
      <c r="HZP11" s="46"/>
      <c r="HZQ11" s="46"/>
      <c r="HZR11" s="46"/>
      <c r="HZS11" s="46"/>
      <c r="HZT11" s="46"/>
      <c r="HZU11" s="46"/>
      <c r="HZV11" s="46"/>
      <c r="HZW11" s="46"/>
      <c r="HZX11" s="46"/>
      <c r="HZY11" s="46"/>
      <c r="HZZ11" s="46"/>
      <c r="IAA11" s="46"/>
      <c r="IAB11" s="46"/>
      <c r="IAC11" s="46"/>
      <c r="IAD11" s="46"/>
      <c r="IAE11" s="46"/>
      <c r="IAF11" s="46"/>
      <c r="IAG11" s="46"/>
      <c r="IAH11" s="46"/>
      <c r="IAI11" s="46"/>
      <c r="IAJ11" s="46"/>
      <c r="IAK11" s="46"/>
      <c r="IAL11" s="46"/>
      <c r="IAM11" s="46"/>
      <c r="IAN11" s="46"/>
      <c r="IAO11" s="46"/>
      <c r="IAP11" s="46"/>
      <c r="IAQ11" s="46"/>
      <c r="IAR11" s="46"/>
      <c r="IAS11" s="46"/>
      <c r="IAT11" s="46"/>
      <c r="IAU11" s="46"/>
      <c r="IAV11" s="46"/>
      <c r="IAW11" s="46"/>
      <c r="IAX11" s="46"/>
      <c r="IAY11" s="46"/>
      <c r="IAZ11" s="46"/>
      <c r="IBA11" s="46"/>
      <c r="IBB11" s="46"/>
      <c r="IBC11" s="46"/>
      <c r="IBD11" s="46"/>
      <c r="IBE11" s="46"/>
      <c r="IBF11" s="46"/>
      <c r="IBG11" s="46"/>
      <c r="IBH11" s="46"/>
      <c r="IBI11" s="46"/>
      <c r="IBJ11" s="46"/>
      <c r="IBK11" s="46"/>
      <c r="IBL11" s="46"/>
      <c r="IBM11" s="46"/>
      <c r="IBN11" s="46"/>
      <c r="IBO11" s="46"/>
      <c r="IBP11" s="46"/>
      <c r="IBQ11" s="46"/>
      <c r="IBR11" s="46"/>
      <c r="IBS11" s="46"/>
      <c r="IBT11" s="46"/>
      <c r="IBU11" s="46"/>
      <c r="IBV11" s="46"/>
      <c r="IBW11" s="46"/>
      <c r="IBX11" s="46"/>
      <c r="IBY11" s="46"/>
      <c r="IBZ11" s="46"/>
      <c r="ICA11" s="46"/>
      <c r="ICB11" s="46"/>
      <c r="ICC11" s="46"/>
      <c r="ICD11" s="46"/>
      <c r="ICE11" s="46"/>
      <c r="ICF11" s="46"/>
      <c r="ICG11" s="46"/>
      <c r="ICH11" s="46"/>
      <c r="ICI11" s="46"/>
      <c r="ICJ11" s="46"/>
      <c r="ICK11" s="46"/>
      <c r="ICL11" s="46"/>
      <c r="ICM11" s="46"/>
      <c r="ICN11" s="46"/>
      <c r="ICO11" s="46"/>
      <c r="ICP11" s="46"/>
      <c r="ICQ11" s="46"/>
      <c r="ICR11" s="46"/>
      <c r="ICS11" s="46"/>
      <c r="ICT11" s="46"/>
      <c r="ICU11" s="46"/>
      <c r="ICV11" s="46"/>
      <c r="ICW11" s="46"/>
      <c r="ICX11" s="46"/>
      <c r="ICY11" s="46"/>
      <c r="ICZ11" s="46"/>
      <c r="IDA11" s="46"/>
      <c r="IDB11" s="46"/>
      <c r="IDC11" s="46"/>
      <c r="IDD11" s="46"/>
      <c r="IDE11" s="46"/>
      <c r="IDF11" s="46"/>
      <c r="IDG11" s="46"/>
      <c r="IDH11" s="46"/>
      <c r="IDI11" s="46"/>
      <c r="IDJ11" s="46"/>
      <c r="IDK11" s="46"/>
      <c r="IDL11" s="46"/>
      <c r="IDM11" s="46"/>
      <c r="IDN11" s="46"/>
      <c r="IDO11" s="46"/>
      <c r="IDP11" s="46"/>
      <c r="IDQ11" s="46"/>
      <c r="IDR11" s="46"/>
      <c r="IDS11" s="46"/>
      <c r="IDT11" s="46"/>
      <c r="IDU11" s="46"/>
      <c r="IDV11" s="46"/>
      <c r="IDW11" s="46"/>
      <c r="IDX11" s="46"/>
      <c r="IDY11" s="46"/>
      <c r="IDZ11" s="46"/>
      <c r="IEA11" s="46"/>
      <c r="IEB11" s="46"/>
      <c r="IEC11" s="46"/>
      <c r="IED11" s="46"/>
      <c r="IEE11" s="46"/>
      <c r="IEF11" s="46"/>
      <c r="IEG11" s="46"/>
      <c r="IEH11" s="46"/>
      <c r="IEI11" s="46"/>
      <c r="IEJ11" s="46"/>
      <c r="IEK11" s="46"/>
      <c r="IEL11" s="46"/>
      <c r="IEM11" s="46"/>
      <c r="IEN11" s="46"/>
      <c r="IEO11" s="46"/>
      <c r="IEP11" s="46"/>
      <c r="IEQ11" s="46"/>
      <c r="IER11" s="46"/>
      <c r="IES11" s="46"/>
      <c r="IET11" s="46"/>
      <c r="IEU11" s="46"/>
      <c r="IEV11" s="46"/>
      <c r="IEW11" s="46"/>
      <c r="IEX11" s="46"/>
      <c r="IEY11" s="46"/>
      <c r="IEZ11" s="46"/>
      <c r="IFA11" s="46"/>
      <c r="IFB11" s="46"/>
      <c r="IFC11" s="46"/>
      <c r="IFD11" s="46"/>
      <c r="IFE11" s="46"/>
      <c r="IFF11" s="46"/>
      <c r="IFG11" s="46"/>
      <c r="IFH11" s="46"/>
      <c r="IFI11" s="46"/>
      <c r="IFJ11" s="46"/>
      <c r="IFK11" s="46"/>
      <c r="IFL11" s="46"/>
      <c r="IFM11" s="46"/>
      <c r="IFN11" s="46"/>
      <c r="IFO11" s="46"/>
      <c r="IFP11" s="46"/>
      <c r="IFQ11" s="46"/>
      <c r="IFR11" s="46"/>
      <c r="IFS11" s="46"/>
      <c r="IFT11" s="46"/>
      <c r="IFU11" s="46"/>
      <c r="IFV11" s="46"/>
      <c r="IFW11" s="46"/>
      <c r="IFX11" s="46"/>
      <c r="IFY11" s="46"/>
      <c r="IFZ11" s="46"/>
      <c r="IGA11" s="46"/>
      <c r="IGB11" s="46"/>
      <c r="IGC11" s="46"/>
      <c r="IGD11" s="46"/>
      <c r="IGE11" s="46"/>
      <c r="IGF11" s="46"/>
      <c r="IGG11" s="46"/>
      <c r="IGH11" s="46"/>
      <c r="IGI11" s="46"/>
      <c r="IGJ11" s="46"/>
      <c r="IGK11" s="46"/>
      <c r="IGL11" s="46"/>
      <c r="IGM11" s="46"/>
      <c r="IGN11" s="46"/>
      <c r="IGO11" s="46"/>
      <c r="IGP11" s="46"/>
      <c r="IGQ11" s="46"/>
      <c r="IGR11" s="46"/>
      <c r="IGS11" s="46"/>
      <c r="IGT11" s="46"/>
      <c r="IGU11" s="46"/>
      <c r="IGV11" s="46"/>
      <c r="IGW11" s="46"/>
      <c r="IGX11" s="46"/>
      <c r="IGY11" s="46"/>
      <c r="IGZ11" s="46"/>
      <c r="IHA11" s="46"/>
      <c r="IHB11" s="46"/>
      <c r="IHC11" s="46"/>
      <c r="IHD11" s="46"/>
      <c r="IHE11" s="46"/>
      <c r="IHF11" s="46"/>
      <c r="IHG11" s="46"/>
      <c r="IHH11" s="46"/>
      <c r="IHI11" s="46"/>
      <c r="IHJ11" s="46"/>
      <c r="IHK11" s="46"/>
      <c r="IHL11" s="46"/>
      <c r="IHM11" s="46"/>
      <c r="IHN11" s="46"/>
      <c r="IHO11" s="46"/>
      <c r="IHP11" s="46"/>
      <c r="IHQ11" s="46"/>
      <c r="IHR11" s="46"/>
      <c r="IHS11" s="46"/>
      <c r="IHT11" s="46"/>
      <c r="IHU11" s="46"/>
      <c r="IHV11" s="46"/>
      <c r="IHW11" s="46"/>
      <c r="IHX11" s="46"/>
      <c r="IHY11" s="46"/>
      <c r="IHZ11" s="46"/>
      <c r="IIA11" s="46"/>
      <c r="IIB11" s="46"/>
      <c r="IIC11" s="46"/>
      <c r="IID11" s="46"/>
      <c r="IIE11" s="46"/>
      <c r="IIF11" s="46"/>
      <c r="IIG11" s="46"/>
      <c r="IIH11" s="46"/>
      <c r="III11" s="46"/>
      <c r="IIJ11" s="46"/>
      <c r="IIK11" s="46"/>
      <c r="IIL11" s="46"/>
      <c r="IIM11" s="46"/>
      <c r="IIN11" s="46"/>
      <c r="IIO11" s="46"/>
      <c r="IIP11" s="46"/>
      <c r="IIQ11" s="46"/>
      <c r="IIR11" s="46"/>
      <c r="IIS11" s="46"/>
      <c r="IIT11" s="46"/>
      <c r="IIU11" s="46"/>
      <c r="IIV11" s="46"/>
      <c r="IIW11" s="46"/>
      <c r="IIX11" s="46"/>
      <c r="IIY11" s="46"/>
      <c r="IIZ11" s="46"/>
      <c r="IJA11" s="46"/>
      <c r="IJB11" s="46"/>
      <c r="IJC11" s="46"/>
      <c r="IJD11" s="46"/>
      <c r="IJE11" s="46"/>
      <c r="IJF11" s="46"/>
      <c r="IJG11" s="46"/>
      <c r="IJH11" s="46"/>
      <c r="IJI11" s="46"/>
      <c r="IJJ11" s="46"/>
      <c r="IJK11" s="46"/>
      <c r="IJL11" s="46"/>
      <c r="IJM11" s="46"/>
      <c r="IJN11" s="46"/>
      <c r="IJO11" s="46"/>
      <c r="IJP11" s="46"/>
      <c r="IJQ11" s="46"/>
      <c r="IJR11" s="46"/>
      <c r="IJS11" s="46"/>
      <c r="IJT11" s="46"/>
      <c r="IJU11" s="46"/>
      <c r="IJV11" s="46"/>
      <c r="IJW11" s="46"/>
      <c r="IJX11" s="46"/>
      <c r="IJY11" s="46"/>
      <c r="IJZ11" s="46"/>
      <c r="IKA11" s="46"/>
      <c r="IKB11" s="46"/>
      <c r="IKC11" s="46"/>
      <c r="IKD11" s="46"/>
      <c r="IKE11" s="46"/>
      <c r="IKF11" s="46"/>
      <c r="IKG11" s="46"/>
      <c r="IKH11" s="46"/>
      <c r="IKI11" s="46"/>
      <c r="IKJ11" s="46"/>
      <c r="IKK11" s="46"/>
      <c r="IKL11" s="46"/>
      <c r="IKM11" s="46"/>
      <c r="IKN11" s="46"/>
      <c r="IKO11" s="46"/>
      <c r="IKP11" s="46"/>
      <c r="IKQ11" s="46"/>
      <c r="IKR11" s="46"/>
      <c r="IKS11" s="46"/>
      <c r="IKT11" s="46"/>
      <c r="IKU11" s="46"/>
      <c r="IKV11" s="46"/>
      <c r="IKW11" s="46"/>
      <c r="IKX11" s="46"/>
      <c r="IKY11" s="46"/>
      <c r="IKZ11" s="46"/>
      <c r="ILA11" s="46"/>
      <c r="ILB11" s="46"/>
      <c r="ILC11" s="46"/>
      <c r="ILD11" s="46"/>
      <c r="ILE11" s="46"/>
      <c r="ILF11" s="46"/>
      <c r="ILG11" s="46"/>
      <c r="ILH11" s="46"/>
      <c r="ILI11" s="46"/>
      <c r="ILJ11" s="46"/>
      <c r="ILK11" s="46"/>
      <c r="ILL11" s="46"/>
      <c r="ILM11" s="46"/>
      <c r="ILN11" s="46"/>
      <c r="ILO11" s="46"/>
      <c r="ILP11" s="46"/>
      <c r="ILQ11" s="46"/>
      <c r="ILR11" s="46"/>
      <c r="ILS11" s="46"/>
      <c r="ILT11" s="46"/>
      <c r="ILU11" s="46"/>
      <c r="ILV11" s="46"/>
      <c r="ILW11" s="46"/>
      <c r="ILX11" s="46"/>
      <c r="ILY11" s="46"/>
      <c r="ILZ11" s="46"/>
      <c r="IMA11" s="46"/>
      <c r="IMB11" s="46"/>
      <c r="IMC11" s="46"/>
      <c r="IMD11" s="46"/>
      <c r="IME11" s="46"/>
      <c r="IMF11" s="46"/>
      <c r="IMG11" s="46"/>
      <c r="IMH11" s="46"/>
      <c r="IMI11" s="46"/>
      <c r="IMJ11" s="46"/>
      <c r="IMK11" s="46"/>
      <c r="IML11" s="46"/>
      <c r="IMM11" s="46"/>
      <c r="IMN11" s="46"/>
      <c r="IMO11" s="46"/>
      <c r="IMP11" s="46"/>
      <c r="IMQ11" s="46"/>
      <c r="IMR11" s="46"/>
      <c r="IMS11" s="46"/>
      <c r="IMT11" s="46"/>
      <c r="IMU11" s="46"/>
      <c r="IMV11" s="46"/>
      <c r="IMW11" s="46"/>
      <c r="IMX11" s="46"/>
      <c r="IMY11" s="46"/>
      <c r="IMZ11" s="46"/>
      <c r="INA11" s="46"/>
      <c r="INB11" s="46"/>
      <c r="INC11" s="46"/>
      <c r="IND11" s="46"/>
      <c r="INE11" s="46"/>
      <c r="INF11" s="46"/>
      <c r="ING11" s="46"/>
      <c r="INH11" s="46"/>
      <c r="INI11" s="46"/>
      <c r="INJ11" s="46"/>
      <c r="INK11" s="46"/>
      <c r="INL11" s="46"/>
      <c r="INM11" s="46"/>
      <c r="INN11" s="46"/>
      <c r="INO11" s="46"/>
      <c r="INP11" s="46"/>
      <c r="INQ11" s="46"/>
      <c r="INR11" s="46"/>
      <c r="INS11" s="46"/>
      <c r="INT11" s="46"/>
      <c r="INU11" s="46"/>
      <c r="INV11" s="46"/>
      <c r="INW11" s="46"/>
      <c r="INX11" s="46"/>
      <c r="INY11" s="46"/>
      <c r="INZ11" s="46"/>
      <c r="IOA11" s="46"/>
      <c r="IOB11" s="46"/>
      <c r="IOC11" s="46"/>
      <c r="IOD11" s="46"/>
      <c r="IOE11" s="46"/>
      <c r="IOF11" s="46"/>
      <c r="IOG11" s="46"/>
      <c r="IOH11" s="46"/>
      <c r="IOI11" s="46"/>
      <c r="IOJ11" s="46"/>
      <c r="IOK11" s="46"/>
      <c r="IOL11" s="46"/>
      <c r="IOM11" s="46"/>
      <c r="ION11" s="46"/>
      <c r="IOO11" s="46"/>
      <c r="IOP11" s="46"/>
      <c r="IOQ11" s="46"/>
      <c r="IOR11" s="46"/>
      <c r="IOS11" s="46"/>
      <c r="IOT11" s="46"/>
      <c r="IOU11" s="46"/>
      <c r="IOV11" s="46"/>
      <c r="IOW11" s="46"/>
      <c r="IOX11" s="46"/>
      <c r="IOY11" s="46"/>
      <c r="IOZ11" s="46"/>
      <c r="IPA11" s="46"/>
      <c r="IPB11" s="46"/>
      <c r="IPC11" s="46"/>
      <c r="IPD11" s="46"/>
      <c r="IPE11" s="46"/>
      <c r="IPF11" s="46"/>
      <c r="IPG11" s="46"/>
      <c r="IPH11" s="46"/>
      <c r="IPI11" s="46"/>
      <c r="IPJ11" s="46"/>
      <c r="IPK11" s="46"/>
      <c r="IPL11" s="46"/>
      <c r="IPM11" s="46"/>
      <c r="IPN11" s="46"/>
      <c r="IPO11" s="46"/>
      <c r="IPP11" s="46"/>
      <c r="IPQ11" s="46"/>
      <c r="IPR11" s="46"/>
      <c r="IPS11" s="46"/>
      <c r="IPT11" s="46"/>
      <c r="IPU11" s="46"/>
      <c r="IPV11" s="46"/>
      <c r="IPW11" s="46"/>
      <c r="IPX11" s="46"/>
      <c r="IPY11" s="46"/>
      <c r="IPZ11" s="46"/>
      <c r="IQA11" s="46"/>
      <c r="IQB11" s="46"/>
      <c r="IQC11" s="46"/>
      <c r="IQD11" s="46"/>
      <c r="IQE11" s="46"/>
      <c r="IQF11" s="46"/>
      <c r="IQG11" s="46"/>
      <c r="IQH11" s="46"/>
      <c r="IQI11" s="46"/>
      <c r="IQJ11" s="46"/>
      <c r="IQK11" s="46"/>
      <c r="IQL11" s="46"/>
      <c r="IQM11" s="46"/>
      <c r="IQN11" s="46"/>
      <c r="IQO11" s="46"/>
      <c r="IQP11" s="46"/>
      <c r="IQQ11" s="46"/>
      <c r="IQR11" s="46"/>
      <c r="IQS11" s="46"/>
      <c r="IQT11" s="46"/>
      <c r="IQU11" s="46"/>
      <c r="IQV11" s="46"/>
      <c r="IQW11" s="46"/>
      <c r="IQX11" s="46"/>
      <c r="IQY11" s="46"/>
      <c r="IQZ11" s="46"/>
      <c r="IRA11" s="46"/>
      <c r="IRB11" s="46"/>
      <c r="IRC11" s="46"/>
      <c r="IRD11" s="46"/>
      <c r="IRE11" s="46"/>
      <c r="IRF11" s="46"/>
      <c r="IRG11" s="46"/>
      <c r="IRH11" s="46"/>
      <c r="IRI11" s="46"/>
      <c r="IRJ11" s="46"/>
      <c r="IRK11" s="46"/>
      <c r="IRL11" s="46"/>
      <c r="IRM11" s="46"/>
      <c r="IRN11" s="46"/>
      <c r="IRO11" s="46"/>
      <c r="IRP11" s="46"/>
      <c r="IRQ11" s="46"/>
      <c r="IRR11" s="46"/>
      <c r="IRS11" s="46"/>
      <c r="IRT11" s="46"/>
      <c r="IRU11" s="46"/>
      <c r="IRV11" s="46"/>
      <c r="IRW11" s="46"/>
      <c r="IRX11" s="46"/>
      <c r="IRY11" s="46"/>
      <c r="IRZ11" s="46"/>
      <c r="ISA11" s="46"/>
      <c r="ISB11" s="46"/>
      <c r="ISC11" s="46"/>
      <c r="ISD11" s="46"/>
      <c r="ISE11" s="46"/>
      <c r="ISF11" s="46"/>
      <c r="ISG11" s="46"/>
      <c r="ISH11" s="46"/>
      <c r="ISI11" s="46"/>
      <c r="ISJ11" s="46"/>
      <c r="ISK11" s="46"/>
      <c r="ISL11" s="46"/>
      <c r="ISM11" s="46"/>
      <c r="ISN11" s="46"/>
      <c r="ISO11" s="46"/>
      <c r="ISP11" s="46"/>
      <c r="ISQ11" s="46"/>
      <c r="ISR11" s="46"/>
      <c r="ISS11" s="46"/>
      <c r="IST11" s="46"/>
      <c r="ISU11" s="46"/>
      <c r="ISV11" s="46"/>
      <c r="ISW11" s="46"/>
      <c r="ISX11" s="46"/>
      <c r="ISY11" s="46"/>
      <c r="ISZ11" s="46"/>
      <c r="ITA11" s="46"/>
      <c r="ITB11" s="46"/>
      <c r="ITC11" s="46"/>
      <c r="ITD11" s="46"/>
      <c r="ITE11" s="46"/>
      <c r="ITF11" s="46"/>
      <c r="ITG11" s="46"/>
      <c r="ITH11" s="46"/>
      <c r="ITI11" s="46"/>
      <c r="ITJ11" s="46"/>
      <c r="ITK11" s="46"/>
      <c r="ITL11" s="46"/>
      <c r="ITM11" s="46"/>
      <c r="ITN11" s="46"/>
      <c r="ITO11" s="46"/>
      <c r="ITP11" s="46"/>
      <c r="ITQ11" s="46"/>
      <c r="ITR11" s="46"/>
      <c r="ITS11" s="46"/>
      <c r="ITT11" s="46"/>
      <c r="ITU11" s="46"/>
      <c r="ITV11" s="46"/>
      <c r="ITW11" s="46"/>
      <c r="ITX11" s="46"/>
      <c r="ITY11" s="46"/>
      <c r="ITZ11" s="46"/>
      <c r="IUA11" s="46"/>
      <c r="IUB11" s="46"/>
      <c r="IUC11" s="46"/>
      <c r="IUD11" s="46"/>
      <c r="IUE11" s="46"/>
      <c r="IUF11" s="46"/>
      <c r="IUG11" s="46"/>
      <c r="IUH11" s="46"/>
      <c r="IUI11" s="46"/>
      <c r="IUJ11" s="46"/>
      <c r="IUK11" s="46"/>
      <c r="IUL11" s="46"/>
      <c r="IUM11" s="46"/>
      <c r="IUN11" s="46"/>
      <c r="IUO11" s="46"/>
      <c r="IUP11" s="46"/>
      <c r="IUQ11" s="46"/>
      <c r="IUR11" s="46"/>
      <c r="IUS11" s="46"/>
      <c r="IUT11" s="46"/>
      <c r="IUU11" s="46"/>
      <c r="IUV11" s="46"/>
      <c r="IUW11" s="46"/>
      <c r="IUX11" s="46"/>
      <c r="IUY11" s="46"/>
      <c r="IUZ11" s="46"/>
      <c r="IVA11" s="46"/>
      <c r="IVB11" s="46"/>
      <c r="IVC11" s="46"/>
      <c r="IVD11" s="46"/>
      <c r="IVE11" s="46"/>
      <c r="IVF11" s="46"/>
      <c r="IVG11" s="46"/>
      <c r="IVH11" s="46"/>
      <c r="IVI11" s="46"/>
      <c r="IVJ11" s="46"/>
      <c r="IVK11" s="46"/>
      <c r="IVL11" s="46"/>
      <c r="IVM11" s="46"/>
      <c r="IVN11" s="46"/>
      <c r="IVO11" s="46"/>
      <c r="IVP11" s="46"/>
      <c r="IVQ11" s="46"/>
      <c r="IVR11" s="46"/>
      <c r="IVS11" s="46"/>
      <c r="IVT11" s="46"/>
      <c r="IVU11" s="46"/>
      <c r="IVV11" s="46"/>
      <c r="IVW11" s="46"/>
      <c r="IVX11" s="46"/>
      <c r="IVY11" s="46"/>
      <c r="IVZ11" s="46"/>
      <c r="IWA11" s="46"/>
      <c r="IWB11" s="46"/>
      <c r="IWC11" s="46"/>
      <c r="IWD11" s="46"/>
      <c r="IWE11" s="46"/>
      <c r="IWF11" s="46"/>
      <c r="IWG11" s="46"/>
      <c r="IWH11" s="46"/>
      <c r="IWI11" s="46"/>
      <c r="IWJ11" s="46"/>
      <c r="IWK11" s="46"/>
      <c r="IWL11" s="46"/>
      <c r="IWM11" s="46"/>
      <c r="IWN11" s="46"/>
      <c r="IWO11" s="46"/>
      <c r="IWP11" s="46"/>
      <c r="IWQ11" s="46"/>
      <c r="IWR11" s="46"/>
      <c r="IWS11" s="46"/>
      <c r="IWT11" s="46"/>
      <c r="IWU11" s="46"/>
      <c r="IWV11" s="46"/>
      <c r="IWW11" s="46"/>
      <c r="IWX11" s="46"/>
      <c r="IWY11" s="46"/>
      <c r="IWZ11" s="46"/>
      <c r="IXA11" s="46"/>
      <c r="IXB11" s="46"/>
      <c r="IXC11" s="46"/>
      <c r="IXD11" s="46"/>
      <c r="IXE11" s="46"/>
      <c r="IXF11" s="46"/>
      <c r="IXG11" s="46"/>
      <c r="IXH11" s="46"/>
      <c r="IXI11" s="46"/>
      <c r="IXJ11" s="46"/>
      <c r="IXK11" s="46"/>
      <c r="IXL11" s="46"/>
      <c r="IXM11" s="46"/>
      <c r="IXN11" s="46"/>
      <c r="IXO11" s="46"/>
      <c r="IXP11" s="46"/>
      <c r="IXQ11" s="46"/>
      <c r="IXR11" s="46"/>
      <c r="IXS11" s="46"/>
      <c r="IXT11" s="46"/>
      <c r="IXU11" s="46"/>
      <c r="IXV11" s="46"/>
      <c r="IXW11" s="46"/>
      <c r="IXX11" s="46"/>
      <c r="IXY11" s="46"/>
      <c r="IXZ11" s="46"/>
      <c r="IYA11" s="46"/>
      <c r="IYB11" s="46"/>
      <c r="IYC11" s="46"/>
      <c r="IYD11" s="46"/>
      <c r="IYE11" s="46"/>
      <c r="IYF11" s="46"/>
      <c r="IYG11" s="46"/>
      <c r="IYH11" s="46"/>
      <c r="IYI11" s="46"/>
      <c r="IYJ11" s="46"/>
      <c r="IYK11" s="46"/>
      <c r="IYL11" s="46"/>
      <c r="IYM11" s="46"/>
      <c r="IYN11" s="46"/>
      <c r="IYO11" s="46"/>
      <c r="IYP11" s="46"/>
      <c r="IYQ11" s="46"/>
      <c r="IYR11" s="46"/>
      <c r="IYS11" s="46"/>
      <c r="IYT11" s="46"/>
      <c r="IYU11" s="46"/>
      <c r="IYV11" s="46"/>
      <c r="IYW11" s="46"/>
      <c r="IYX11" s="46"/>
      <c r="IYY11" s="46"/>
      <c r="IYZ11" s="46"/>
      <c r="IZA11" s="46"/>
      <c r="IZB11" s="46"/>
      <c r="IZC11" s="46"/>
      <c r="IZD11" s="46"/>
      <c r="IZE11" s="46"/>
      <c r="IZF11" s="46"/>
      <c r="IZG11" s="46"/>
      <c r="IZH11" s="46"/>
      <c r="IZI11" s="46"/>
      <c r="IZJ11" s="46"/>
      <c r="IZK11" s="46"/>
      <c r="IZL11" s="46"/>
      <c r="IZM11" s="46"/>
      <c r="IZN11" s="46"/>
      <c r="IZO11" s="46"/>
      <c r="IZP11" s="46"/>
      <c r="IZQ11" s="46"/>
      <c r="IZR11" s="46"/>
      <c r="IZS11" s="46"/>
      <c r="IZT11" s="46"/>
      <c r="IZU11" s="46"/>
      <c r="IZV11" s="46"/>
      <c r="IZW11" s="46"/>
      <c r="IZX11" s="46"/>
      <c r="IZY11" s="46"/>
      <c r="IZZ11" s="46"/>
      <c r="JAA11" s="46"/>
      <c r="JAB11" s="46"/>
      <c r="JAC11" s="46"/>
      <c r="JAD11" s="46"/>
      <c r="JAE11" s="46"/>
      <c r="JAF11" s="46"/>
      <c r="JAG11" s="46"/>
      <c r="JAH11" s="46"/>
      <c r="JAI11" s="46"/>
      <c r="JAJ11" s="46"/>
      <c r="JAK11" s="46"/>
      <c r="JAL11" s="46"/>
      <c r="JAM11" s="46"/>
      <c r="JAN11" s="46"/>
      <c r="JAO11" s="46"/>
      <c r="JAP11" s="46"/>
      <c r="JAQ11" s="46"/>
      <c r="JAR11" s="46"/>
      <c r="JAS11" s="46"/>
      <c r="JAT11" s="46"/>
      <c r="JAU11" s="46"/>
      <c r="JAV11" s="46"/>
      <c r="JAW11" s="46"/>
      <c r="JAX11" s="46"/>
      <c r="JAY11" s="46"/>
      <c r="JAZ11" s="46"/>
      <c r="JBA11" s="46"/>
      <c r="JBB11" s="46"/>
      <c r="JBC11" s="46"/>
      <c r="JBD11" s="46"/>
      <c r="JBE11" s="46"/>
      <c r="JBF11" s="46"/>
      <c r="JBG11" s="46"/>
      <c r="JBH11" s="46"/>
      <c r="JBI11" s="46"/>
      <c r="JBJ11" s="46"/>
      <c r="JBK11" s="46"/>
      <c r="JBL11" s="46"/>
      <c r="JBM11" s="46"/>
      <c r="JBN11" s="46"/>
      <c r="JBO11" s="46"/>
      <c r="JBP11" s="46"/>
      <c r="JBQ11" s="46"/>
      <c r="JBR11" s="46"/>
      <c r="JBS11" s="46"/>
      <c r="JBT11" s="46"/>
      <c r="JBU11" s="46"/>
      <c r="JBV11" s="46"/>
      <c r="JBW11" s="46"/>
      <c r="JBX11" s="46"/>
      <c r="JBY11" s="46"/>
      <c r="JBZ11" s="46"/>
      <c r="JCA11" s="46"/>
      <c r="JCB11" s="46"/>
      <c r="JCC11" s="46"/>
      <c r="JCD11" s="46"/>
      <c r="JCE11" s="46"/>
      <c r="JCF11" s="46"/>
      <c r="JCG11" s="46"/>
      <c r="JCH11" s="46"/>
      <c r="JCI11" s="46"/>
      <c r="JCJ11" s="46"/>
      <c r="JCK11" s="46"/>
      <c r="JCL11" s="46"/>
      <c r="JCM11" s="46"/>
      <c r="JCN11" s="46"/>
      <c r="JCO11" s="46"/>
      <c r="JCP11" s="46"/>
      <c r="JCQ11" s="46"/>
      <c r="JCR11" s="46"/>
      <c r="JCS11" s="46"/>
      <c r="JCT11" s="46"/>
      <c r="JCU11" s="46"/>
      <c r="JCV11" s="46"/>
      <c r="JCW11" s="46"/>
      <c r="JCX11" s="46"/>
      <c r="JCY11" s="46"/>
      <c r="JCZ11" s="46"/>
      <c r="JDA11" s="46"/>
      <c r="JDB11" s="46"/>
      <c r="JDC11" s="46"/>
      <c r="JDD11" s="46"/>
      <c r="JDE11" s="46"/>
      <c r="JDF11" s="46"/>
      <c r="JDG11" s="46"/>
      <c r="JDH11" s="46"/>
      <c r="JDI11" s="46"/>
      <c r="JDJ11" s="46"/>
      <c r="JDK11" s="46"/>
      <c r="JDL11" s="46"/>
      <c r="JDM11" s="46"/>
      <c r="JDN11" s="46"/>
      <c r="JDO11" s="46"/>
      <c r="JDP11" s="46"/>
      <c r="JDQ11" s="46"/>
      <c r="JDR11" s="46"/>
      <c r="JDS11" s="46"/>
      <c r="JDT11" s="46"/>
      <c r="JDU11" s="46"/>
      <c r="JDV11" s="46"/>
      <c r="JDW11" s="46"/>
      <c r="JDX11" s="46"/>
      <c r="JDY11" s="46"/>
      <c r="JDZ11" s="46"/>
      <c r="JEA11" s="46"/>
      <c r="JEB11" s="46"/>
      <c r="JEC11" s="46"/>
      <c r="JED11" s="46"/>
      <c r="JEE11" s="46"/>
      <c r="JEF11" s="46"/>
      <c r="JEG11" s="46"/>
      <c r="JEH11" s="46"/>
      <c r="JEI11" s="46"/>
      <c r="JEJ11" s="46"/>
      <c r="JEK11" s="46"/>
      <c r="JEL11" s="46"/>
      <c r="JEM11" s="46"/>
      <c r="JEN11" s="46"/>
      <c r="JEO11" s="46"/>
      <c r="JEP11" s="46"/>
      <c r="JEQ11" s="46"/>
      <c r="JER11" s="46"/>
      <c r="JES11" s="46"/>
      <c r="JET11" s="46"/>
      <c r="JEU11" s="46"/>
      <c r="JEV11" s="46"/>
      <c r="JEW11" s="46"/>
      <c r="JEX11" s="46"/>
      <c r="JEY11" s="46"/>
      <c r="JEZ11" s="46"/>
      <c r="JFA11" s="46"/>
      <c r="JFB11" s="46"/>
      <c r="JFC11" s="46"/>
      <c r="JFD11" s="46"/>
      <c r="JFE11" s="46"/>
      <c r="JFF11" s="46"/>
      <c r="JFG11" s="46"/>
      <c r="JFH11" s="46"/>
      <c r="JFI11" s="46"/>
      <c r="JFJ11" s="46"/>
      <c r="JFK11" s="46"/>
      <c r="JFL11" s="46"/>
      <c r="JFM11" s="46"/>
      <c r="JFN11" s="46"/>
      <c r="JFO11" s="46"/>
      <c r="JFP11" s="46"/>
      <c r="JFQ11" s="46"/>
      <c r="JFR11" s="46"/>
      <c r="JFS11" s="46"/>
      <c r="JFT11" s="46"/>
      <c r="JFU11" s="46"/>
      <c r="JFV11" s="46"/>
      <c r="JFW11" s="46"/>
      <c r="JFX11" s="46"/>
      <c r="JFY11" s="46"/>
      <c r="JFZ11" s="46"/>
      <c r="JGA11" s="46"/>
      <c r="JGB11" s="46"/>
      <c r="JGC11" s="46"/>
      <c r="JGD11" s="46"/>
      <c r="JGE11" s="46"/>
      <c r="JGF11" s="46"/>
      <c r="JGG11" s="46"/>
      <c r="JGH11" s="46"/>
      <c r="JGI11" s="46"/>
      <c r="JGJ11" s="46"/>
      <c r="JGK11" s="46"/>
      <c r="JGL11" s="46"/>
      <c r="JGM11" s="46"/>
      <c r="JGN11" s="46"/>
      <c r="JGO11" s="46"/>
      <c r="JGP11" s="46"/>
      <c r="JGQ11" s="46"/>
      <c r="JGR11" s="46"/>
      <c r="JGS11" s="46"/>
      <c r="JGT11" s="46"/>
      <c r="JGU11" s="46"/>
      <c r="JGV11" s="46"/>
      <c r="JGW11" s="46"/>
      <c r="JGX11" s="46"/>
      <c r="JGY11" s="46"/>
      <c r="JGZ11" s="46"/>
      <c r="JHA11" s="46"/>
      <c r="JHB11" s="46"/>
      <c r="JHC11" s="46"/>
      <c r="JHD11" s="46"/>
      <c r="JHE11" s="46"/>
      <c r="JHF11" s="46"/>
      <c r="JHG11" s="46"/>
      <c r="JHH11" s="46"/>
      <c r="JHI11" s="46"/>
      <c r="JHJ11" s="46"/>
      <c r="JHK11" s="46"/>
      <c r="JHL11" s="46"/>
      <c r="JHM11" s="46"/>
      <c r="JHN11" s="46"/>
      <c r="JHO11" s="46"/>
      <c r="JHP11" s="46"/>
      <c r="JHQ11" s="46"/>
      <c r="JHR11" s="46"/>
      <c r="JHS11" s="46"/>
      <c r="JHT11" s="46"/>
      <c r="JHU11" s="46"/>
      <c r="JHV11" s="46"/>
      <c r="JHW11" s="46"/>
      <c r="JHX11" s="46"/>
      <c r="JHY11" s="46"/>
      <c r="JHZ11" s="46"/>
      <c r="JIA11" s="46"/>
      <c r="JIB11" s="46"/>
      <c r="JIC11" s="46"/>
      <c r="JID11" s="46"/>
      <c r="JIE11" s="46"/>
      <c r="JIF11" s="46"/>
      <c r="JIG11" s="46"/>
      <c r="JIH11" s="46"/>
      <c r="JII11" s="46"/>
      <c r="JIJ11" s="46"/>
      <c r="JIK11" s="46"/>
      <c r="JIL11" s="46"/>
      <c r="JIM11" s="46"/>
      <c r="JIN11" s="46"/>
      <c r="JIO11" s="46"/>
      <c r="JIP11" s="46"/>
      <c r="JIQ11" s="46"/>
      <c r="JIR11" s="46"/>
      <c r="JIS11" s="46"/>
      <c r="JIT11" s="46"/>
      <c r="JIU11" s="46"/>
      <c r="JIV11" s="46"/>
      <c r="JIW11" s="46"/>
      <c r="JIX11" s="46"/>
      <c r="JIY11" s="46"/>
      <c r="JIZ11" s="46"/>
      <c r="JJA11" s="46"/>
      <c r="JJB11" s="46"/>
      <c r="JJC11" s="46"/>
      <c r="JJD11" s="46"/>
      <c r="JJE11" s="46"/>
      <c r="JJF11" s="46"/>
      <c r="JJG11" s="46"/>
      <c r="JJH11" s="46"/>
      <c r="JJI11" s="46"/>
      <c r="JJJ11" s="46"/>
      <c r="JJK11" s="46"/>
      <c r="JJL11" s="46"/>
      <c r="JJM11" s="46"/>
      <c r="JJN11" s="46"/>
      <c r="JJO11" s="46"/>
      <c r="JJP11" s="46"/>
      <c r="JJQ11" s="46"/>
      <c r="JJR11" s="46"/>
      <c r="JJS11" s="46"/>
      <c r="JJT11" s="46"/>
      <c r="JJU11" s="46"/>
      <c r="JJV11" s="46"/>
      <c r="JJW11" s="46"/>
      <c r="JJX11" s="46"/>
      <c r="JJY11" s="46"/>
      <c r="JJZ11" s="46"/>
      <c r="JKA11" s="46"/>
      <c r="JKB11" s="46"/>
      <c r="JKC11" s="46"/>
      <c r="JKD11" s="46"/>
      <c r="JKE11" s="46"/>
      <c r="JKF11" s="46"/>
      <c r="JKG11" s="46"/>
      <c r="JKH11" s="46"/>
      <c r="JKI11" s="46"/>
      <c r="JKJ11" s="46"/>
      <c r="JKK11" s="46"/>
      <c r="JKL11" s="46"/>
      <c r="JKM11" s="46"/>
      <c r="JKN11" s="46"/>
      <c r="JKO11" s="46"/>
      <c r="JKP11" s="46"/>
      <c r="JKQ11" s="46"/>
      <c r="JKR11" s="46"/>
      <c r="JKS11" s="46"/>
      <c r="JKT11" s="46"/>
      <c r="JKU11" s="46"/>
      <c r="JKV11" s="46"/>
      <c r="JKW11" s="46"/>
      <c r="JKX11" s="46"/>
      <c r="JKY11" s="46"/>
      <c r="JKZ11" s="46"/>
      <c r="JLA11" s="46"/>
      <c r="JLB11" s="46"/>
      <c r="JLC11" s="46"/>
      <c r="JLD11" s="46"/>
      <c r="JLE11" s="46"/>
      <c r="JLF11" s="46"/>
      <c r="JLG11" s="46"/>
      <c r="JLH11" s="46"/>
      <c r="JLI11" s="46"/>
      <c r="JLJ11" s="46"/>
      <c r="JLK11" s="46"/>
      <c r="JLL11" s="46"/>
      <c r="JLM11" s="46"/>
      <c r="JLN11" s="46"/>
      <c r="JLO11" s="46"/>
      <c r="JLP11" s="46"/>
      <c r="JLQ11" s="46"/>
      <c r="JLR11" s="46"/>
      <c r="JLS11" s="46"/>
      <c r="JLT11" s="46"/>
      <c r="JLU11" s="46"/>
      <c r="JLV11" s="46"/>
      <c r="JLW11" s="46"/>
      <c r="JLX11" s="46"/>
      <c r="JLY11" s="46"/>
      <c r="JLZ11" s="46"/>
      <c r="JMA11" s="46"/>
      <c r="JMB11" s="46"/>
      <c r="JMC11" s="46"/>
      <c r="JMD11" s="46"/>
      <c r="JME11" s="46"/>
      <c r="JMF11" s="46"/>
      <c r="JMG11" s="46"/>
      <c r="JMH11" s="46"/>
      <c r="JMI11" s="46"/>
      <c r="JMJ11" s="46"/>
      <c r="JMK11" s="46"/>
      <c r="JML11" s="46"/>
      <c r="JMM11" s="46"/>
      <c r="JMN11" s="46"/>
      <c r="JMO11" s="46"/>
      <c r="JMP11" s="46"/>
      <c r="JMQ11" s="46"/>
      <c r="JMR11" s="46"/>
      <c r="JMS11" s="46"/>
      <c r="JMT11" s="46"/>
      <c r="JMU11" s="46"/>
      <c r="JMV11" s="46"/>
      <c r="JMW11" s="46"/>
      <c r="JMX11" s="46"/>
      <c r="JMY11" s="46"/>
      <c r="JMZ11" s="46"/>
      <c r="JNA11" s="46"/>
      <c r="JNB11" s="46"/>
      <c r="JNC11" s="46"/>
      <c r="JND11" s="46"/>
      <c r="JNE11" s="46"/>
      <c r="JNF11" s="46"/>
      <c r="JNG11" s="46"/>
      <c r="JNH11" s="46"/>
      <c r="JNI11" s="46"/>
      <c r="JNJ11" s="46"/>
      <c r="JNK11" s="46"/>
      <c r="JNL11" s="46"/>
      <c r="JNM11" s="46"/>
      <c r="JNN11" s="46"/>
      <c r="JNO11" s="46"/>
      <c r="JNP11" s="46"/>
      <c r="JNQ11" s="46"/>
      <c r="JNR11" s="46"/>
      <c r="JNS11" s="46"/>
      <c r="JNT11" s="46"/>
      <c r="JNU11" s="46"/>
      <c r="JNV11" s="46"/>
      <c r="JNW11" s="46"/>
      <c r="JNX11" s="46"/>
      <c r="JNY11" s="46"/>
      <c r="JNZ11" s="46"/>
      <c r="JOA11" s="46"/>
      <c r="JOB11" s="46"/>
      <c r="JOC11" s="46"/>
      <c r="JOD11" s="46"/>
      <c r="JOE11" s="46"/>
      <c r="JOF11" s="46"/>
      <c r="JOG11" s="46"/>
      <c r="JOH11" s="46"/>
      <c r="JOI11" s="46"/>
      <c r="JOJ11" s="46"/>
      <c r="JOK11" s="46"/>
      <c r="JOL11" s="46"/>
      <c r="JOM11" s="46"/>
      <c r="JON11" s="46"/>
      <c r="JOO11" s="46"/>
      <c r="JOP11" s="46"/>
      <c r="JOQ11" s="46"/>
      <c r="JOR11" s="46"/>
      <c r="JOS11" s="46"/>
      <c r="JOT11" s="46"/>
      <c r="JOU11" s="46"/>
      <c r="JOV11" s="46"/>
      <c r="JOW11" s="46"/>
      <c r="JOX11" s="46"/>
      <c r="JOY11" s="46"/>
      <c r="JOZ11" s="46"/>
      <c r="JPA11" s="46"/>
      <c r="JPB11" s="46"/>
      <c r="JPC11" s="46"/>
      <c r="JPD11" s="46"/>
      <c r="JPE11" s="46"/>
      <c r="JPF11" s="46"/>
      <c r="JPG11" s="46"/>
      <c r="JPH11" s="46"/>
      <c r="JPI11" s="46"/>
      <c r="JPJ11" s="46"/>
      <c r="JPK11" s="46"/>
      <c r="JPL11" s="46"/>
      <c r="JPM11" s="46"/>
      <c r="JPN11" s="46"/>
      <c r="JPO11" s="46"/>
      <c r="JPP11" s="46"/>
      <c r="JPQ11" s="46"/>
      <c r="JPR11" s="46"/>
      <c r="JPS11" s="46"/>
      <c r="JPT11" s="46"/>
      <c r="JPU11" s="46"/>
      <c r="JPV11" s="46"/>
      <c r="JPW11" s="46"/>
      <c r="JPX11" s="46"/>
      <c r="JPY11" s="46"/>
      <c r="JPZ11" s="46"/>
      <c r="JQA11" s="46"/>
      <c r="JQB11" s="46"/>
      <c r="JQC11" s="46"/>
      <c r="JQD11" s="46"/>
      <c r="JQE11" s="46"/>
      <c r="JQF11" s="46"/>
      <c r="JQG11" s="46"/>
      <c r="JQH11" s="46"/>
      <c r="JQI11" s="46"/>
      <c r="JQJ11" s="46"/>
      <c r="JQK11" s="46"/>
      <c r="JQL11" s="46"/>
      <c r="JQM11" s="46"/>
      <c r="JQN11" s="46"/>
      <c r="JQO11" s="46"/>
      <c r="JQP11" s="46"/>
      <c r="JQQ11" s="46"/>
      <c r="JQR11" s="46"/>
      <c r="JQS11" s="46"/>
      <c r="JQT11" s="46"/>
      <c r="JQU11" s="46"/>
      <c r="JQV11" s="46"/>
      <c r="JQW11" s="46"/>
      <c r="JQX11" s="46"/>
      <c r="JQY11" s="46"/>
      <c r="JQZ11" s="46"/>
      <c r="JRA11" s="46"/>
      <c r="JRB11" s="46"/>
      <c r="JRC11" s="46"/>
      <c r="JRD11" s="46"/>
      <c r="JRE11" s="46"/>
      <c r="JRF11" s="46"/>
      <c r="JRG11" s="46"/>
      <c r="JRH11" s="46"/>
      <c r="JRI11" s="46"/>
      <c r="JRJ11" s="46"/>
      <c r="JRK11" s="46"/>
      <c r="JRL11" s="46"/>
      <c r="JRM11" s="46"/>
      <c r="JRN11" s="46"/>
      <c r="JRO11" s="46"/>
      <c r="JRP11" s="46"/>
      <c r="JRQ11" s="46"/>
      <c r="JRR11" s="46"/>
      <c r="JRS11" s="46"/>
      <c r="JRT11" s="46"/>
      <c r="JRU11" s="46"/>
      <c r="JRV11" s="46"/>
      <c r="JRW11" s="46"/>
      <c r="JRX11" s="46"/>
      <c r="JRY11" s="46"/>
      <c r="JRZ11" s="46"/>
      <c r="JSA11" s="46"/>
      <c r="JSB11" s="46"/>
      <c r="JSC11" s="46"/>
      <c r="JSD11" s="46"/>
      <c r="JSE11" s="46"/>
      <c r="JSF11" s="46"/>
      <c r="JSG11" s="46"/>
      <c r="JSH11" s="46"/>
      <c r="JSI11" s="46"/>
      <c r="JSJ11" s="46"/>
      <c r="JSK11" s="46"/>
      <c r="JSL11" s="46"/>
      <c r="JSM11" s="46"/>
      <c r="JSN11" s="46"/>
      <c r="JSO11" s="46"/>
      <c r="JSP11" s="46"/>
      <c r="JSQ11" s="46"/>
      <c r="JSR11" s="46"/>
      <c r="JSS11" s="46"/>
      <c r="JST11" s="46"/>
      <c r="JSU11" s="46"/>
      <c r="JSV11" s="46"/>
      <c r="JSW11" s="46"/>
      <c r="JSX11" s="46"/>
      <c r="JSY11" s="46"/>
      <c r="JSZ11" s="46"/>
      <c r="JTA11" s="46"/>
      <c r="JTB11" s="46"/>
      <c r="JTC11" s="46"/>
      <c r="JTD11" s="46"/>
      <c r="JTE11" s="46"/>
      <c r="JTF11" s="46"/>
      <c r="JTG11" s="46"/>
      <c r="JTH11" s="46"/>
      <c r="JTI11" s="46"/>
      <c r="JTJ11" s="46"/>
      <c r="JTK11" s="46"/>
      <c r="JTL11" s="46"/>
      <c r="JTM11" s="46"/>
      <c r="JTN11" s="46"/>
      <c r="JTO11" s="46"/>
      <c r="JTP11" s="46"/>
      <c r="JTQ11" s="46"/>
      <c r="JTR11" s="46"/>
      <c r="JTS11" s="46"/>
      <c r="JTT11" s="46"/>
      <c r="JTU11" s="46"/>
      <c r="JTV11" s="46"/>
      <c r="JTW11" s="46"/>
      <c r="JTX11" s="46"/>
      <c r="JTY11" s="46"/>
      <c r="JTZ11" s="46"/>
      <c r="JUA11" s="46"/>
      <c r="JUB11" s="46"/>
      <c r="JUC11" s="46"/>
      <c r="JUD11" s="46"/>
      <c r="JUE11" s="46"/>
      <c r="JUF11" s="46"/>
      <c r="JUG11" s="46"/>
      <c r="JUH11" s="46"/>
      <c r="JUI11" s="46"/>
      <c r="JUJ11" s="46"/>
      <c r="JUK11" s="46"/>
      <c r="JUL11" s="46"/>
      <c r="JUM11" s="46"/>
      <c r="JUN11" s="46"/>
      <c r="JUO11" s="46"/>
      <c r="JUP11" s="46"/>
      <c r="JUQ11" s="46"/>
      <c r="JUR11" s="46"/>
      <c r="JUS11" s="46"/>
      <c r="JUT11" s="46"/>
      <c r="JUU11" s="46"/>
      <c r="JUV11" s="46"/>
      <c r="JUW11" s="46"/>
      <c r="JUX11" s="46"/>
      <c r="JUY11" s="46"/>
      <c r="JUZ11" s="46"/>
      <c r="JVA11" s="46"/>
      <c r="JVB11" s="46"/>
      <c r="JVC11" s="46"/>
      <c r="JVD11" s="46"/>
      <c r="JVE11" s="46"/>
      <c r="JVF11" s="46"/>
      <c r="JVG11" s="46"/>
      <c r="JVH11" s="46"/>
      <c r="JVI11" s="46"/>
      <c r="JVJ11" s="46"/>
      <c r="JVK11" s="46"/>
      <c r="JVL11" s="46"/>
      <c r="JVM11" s="46"/>
      <c r="JVN11" s="46"/>
      <c r="JVO11" s="46"/>
      <c r="JVP11" s="46"/>
      <c r="JVQ11" s="46"/>
      <c r="JVR11" s="46"/>
      <c r="JVS11" s="46"/>
      <c r="JVT11" s="46"/>
      <c r="JVU11" s="46"/>
      <c r="JVV11" s="46"/>
      <c r="JVW11" s="46"/>
      <c r="JVX11" s="46"/>
      <c r="JVY11" s="46"/>
      <c r="JVZ11" s="46"/>
      <c r="JWA11" s="46"/>
      <c r="JWB11" s="46"/>
      <c r="JWC11" s="46"/>
      <c r="JWD11" s="46"/>
      <c r="JWE11" s="46"/>
      <c r="JWF11" s="46"/>
      <c r="JWG11" s="46"/>
      <c r="JWH11" s="46"/>
      <c r="JWI11" s="46"/>
      <c r="JWJ11" s="46"/>
      <c r="JWK11" s="46"/>
      <c r="JWL11" s="46"/>
      <c r="JWM11" s="46"/>
      <c r="JWN11" s="46"/>
      <c r="JWO11" s="46"/>
      <c r="JWP11" s="46"/>
      <c r="JWQ11" s="46"/>
      <c r="JWR11" s="46"/>
      <c r="JWS11" s="46"/>
      <c r="JWT11" s="46"/>
      <c r="JWU11" s="46"/>
      <c r="JWV11" s="46"/>
      <c r="JWW11" s="46"/>
      <c r="JWX11" s="46"/>
      <c r="JWY11" s="46"/>
      <c r="JWZ11" s="46"/>
      <c r="JXA11" s="46"/>
      <c r="JXB11" s="46"/>
      <c r="JXC11" s="46"/>
      <c r="JXD11" s="46"/>
      <c r="JXE11" s="46"/>
      <c r="JXF11" s="46"/>
      <c r="JXG11" s="46"/>
      <c r="JXH11" s="46"/>
      <c r="JXI11" s="46"/>
      <c r="JXJ11" s="46"/>
      <c r="JXK11" s="46"/>
      <c r="JXL11" s="46"/>
      <c r="JXM11" s="46"/>
      <c r="JXN11" s="46"/>
      <c r="JXO11" s="46"/>
      <c r="JXP11" s="46"/>
      <c r="JXQ11" s="46"/>
      <c r="JXR11" s="46"/>
      <c r="JXS11" s="46"/>
      <c r="JXT11" s="46"/>
      <c r="JXU11" s="46"/>
      <c r="JXV11" s="46"/>
      <c r="JXW11" s="46"/>
      <c r="JXX11" s="46"/>
      <c r="JXY11" s="46"/>
      <c r="JXZ11" s="46"/>
      <c r="JYA11" s="46"/>
      <c r="JYB11" s="46"/>
      <c r="JYC11" s="46"/>
      <c r="JYD11" s="46"/>
      <c r="JYE11" s="46"/>
      <c r="JYF11" s="46"/>
      <c r="JYG11" s="46"/>
      <c r="JYH11" s="46"/>
      <c r="JYI11" s="46"/>
      <c r="JYJ11" s="46"/>
      <c r="JYK11" s="46"/>
      <c r="JYL11" s="46"/>
      <c r="JYM11" s="46"/>
      <c r="JYN11" s="46"/>
      <c r="JYO11" s="46"/>
      <c r="JYP11" s="46"/>
      <c r="JYQ11" s="46"/>
      <c r="JYR11" s="46"/>
      <c r="JYS11" s="46"/>
      <c r="JYT11" s="46"/>
      <c r="JYU11" s="46"/>
      <c r="JYV11" s="46"/>
      <c r="JYW11" s="46"/>
      <c r="JYX11" s="46"/>
      <c r="JYY11" s="46"/>
      <c r="JYZ11" s="46"/>
      <c r="JZA11" s="46"/>
      <c r="JZB11" s="46"/>
      <c r="JZC11" s="46"/>
      <c r="JZD11" s="46"/>
      <c r="JZE11" s="46"/>
      <c r="JZF11" s="46"/>
      <c r="JZG11" s="46"/>
      <c r="JZH11" s="46"/>
      <c r="JZI11" s="46"/>
      <c r="JZJ11" s="46"/>
      <c r="JZK11" s="46"/>
      <c r="JZL11" s="46"/>
      <c r="JZM11" s="46"/>
      <c r="JZN11" s="46"/>
      <c r="JZO11" s="46"/>
      <c r="JZP11" s="46"/>
      <c r="JZQ11" s="46"/>
      <c r="JZR11" s="46"/>
      <c r="JZS11" s="46"/>
      <c r="JZT11" s="46"/>
      <c r="JZU11" s="46"/>
      <c r="JZV11" s="46"/>
      <c r="JZW11" s="46"/>
      <c r="JZX11" s="46"/>
      <c r="JZY11" s="46"/>
      <c r="JZZ11" s="46"/>
      <c r="KAA11" s="46"/>
      <c r="KAB11" s="46"/>
      <c r="KAC11" s="46"/>
      <c r="KAD11" s="46"/>
      <c r="KAE11" s="46"/>
      <c r="KAF11" s="46"/>
      <c r="KAG11" s="46"/>
      <c r="KAH11" s="46"/>
      <c r="KAI11" s="46"/>
      <c r="KAJ11" s="46"/>
      <c r="KAK11" s="46"/>
      <c r="KAL11" s="46"/>
      <c r="KAM11" s="46"/>
      <c r="KAN11" s="46"/>
      <c r="KAO11" s="46"/>
      <c r="KAP11" s="46"/>
      <c r="KAQ11" s="46"/>
      <c r="KAR11" s="46"/>
      <c r="KAS11" s="46"/>
      <c r="KAT11" s="46"/>
      <c r="KAU11" s="46"/>
      <c r="KAV11" s="46"/>
      <c r="KAW11" s="46"/>
      <c r="KAX11" s="46"/>
      <c r="KAY11" s="46"/>
      <c r="KAZ11" s="46"/>
      <c r="KBA11" s="46"/>
      <c r="KBB11" s="46"/>
      <c r="KBC11" s="46"/>
      <c r="KBD11" s="46"/>
      <c r="KBE11" s="46"/>
      <c r="KBF11" s="46"/>
      <c r="KBG11" s="46"/>
      <c r="KBH11" s="46"/>
      <c r="KBI11" s="46"/>
      <c r="KBJ11" s="46"/>
      <c r="KBK11" s="46"/>
      <c r="KBL11" s="46"/>
      <c r="KBM11" s="46"/>
      <c r="KBN11" s="46"/>
      <c r="KBO11" s="46"/>
      <c r="KBP11" s="46"/>
      <c r="KBQ11" s="46"/>
      <c r="KBR11" s="46"/>
      <c r="KBS11" s="46"/>
      <c r="KBT11" s="46"/>
      <c r="KBU11" s="46"/>
      <c r="KBV11" s="46"/>
      <c r="KBW11" s="46"/>
      <c r="KBX11" s="46"/>
      <c r="KBY11" s="46"/>
      <c r="KBZ11" s="46"/>
      <c r="KCA11" s="46"/>
      <c r="KCB11" s="46"/>
      <c r="KCC11" s="46"/>
      <c r="KCD11" s="46"/>
      <c r="KCE11" s="46"/>
      <c r="KCF11" s="46"/>
      <c r="KCG11" s="46"/>
      <c r="KCH11" s="46"/>
      <c r="KCI11" s="46"/>
      <c r="KCJ11" s="46"/>
      <c r="KCK11" s="46"/>
      <c r="KCL11" s="46"/>
      <c r="KCM11" s="46"/>
      <c r="KCN11" s="46"/>
      <c r="KCO11" s="46"/>
      <c r="KCP11" s="46"/>
      <c r="KCQ11" s="46"/>
      <c r="KCR11" s="46"/>
      <c r="KCS11" s="46"/>
      <c r="KCT11" s="46"/>
      <c r="KCU11" s="46"/>
      <c r="KCV11" s="46"/>
      <c r="KCW11" s="46"/>
      <c r="KCX11" s="46"/>
      <c r="KCY11" s="46"/>
      <c r="KCZ11" s="46"/>
      <c r="KDA11" s="46"/>
      <c r="KDB11" s="46"/>
      <c r="KDC11" s="46"/>
      <c r="KDD11" s="46"/>
      <c r="KDE11" s="46"/>
      <c r="KDF11" s="46"/>
      <c r="KDG11" s="46"/>
      <c r="KDH11" s="46"/>
      <c r="KDI11" s="46"/>
      <c r="KDJ11" s="46"/>
      <c r="KDK11" s="46"/>
      <c r="KDL11" s="46"/>
      <c r="KDM11" s="46"/>
      <c r="KDN11" s="46"/>
      <c r="KDO11" s="46"/>
      <c r="KDP11" s="46"/>
      <c r="KDQ11" s="46"/>
      <c r="KDR11" s="46"/>
      <c r="KDS11" s="46"/>
      <c r="KDT11" s="46"/>
      <c r="KDU11" s="46"/>
      <c r="KDV11" s="46"/>
      <c r="KDW11" s="46"/>
      <c r="KDX11" s="46"/>
      <c r="KDY11" s="46"/>
      <c r="KDZ11" s="46"/>
      <c r="KEA11" s="46"/>
      <c r="KEB11" s="46"/>
      <c r="KEC11" s="46"/>
      <c r="KED11" s="46"/>
      <c r="KEE11" s="46"/>
      <c r="KEF11" s="46"/>
      <c r="KEG11" s="46"/>
      <c r="KEH11" s="46"/>
      <c r="KEI11" s="46"/>
      <c r="KEJ11" s="46"/>
      <c r="KEK11" s="46"/>
      <c r="KEL11" s="46"/>
      <c r="KEM11" s="46"/>
      <c r="KEN11" s="46"/>
      <c r="KEO11" s="46"/>
      <c r="KEP11" s="46"/>
      <c r="KEQ11" s="46"/>
      <c r="KER11" s="46"/>
      <c r="KES11" s="46"/>
      <c r="KET11" s="46"/>
      <c r="KEU11" s="46"/>
      <c r="KEV11" s="46"/>
      <c r="KEW11" s="46"/>
      <c r="KEX11" s="46"/>
      <c r="KEY11" s="46"/>
      <c r="KEZ11" s="46"/>
      <c r="KFA11" s="46"/>
      <c r="KFB11" s="46"/>
      <c r="KFC11" s="46"/>
      <c r="KFD11" s="46"/>
      <c r="KFE11" s="46"/>
      <c r="KFF11" s="46"/>
      <c r="KFG11" s="46"/>
      <c r="KFH11" s="46"/>
      <c r="KFI11" s="46"/>
      <c r="KFJ11" s="46"/>
      <c r="KFK11" s="46"/>
      <c r="KFL11" s="46"/>
      <c r="KFM11" s="46"/>
      <c r="KFN11" s="46"/>
      <c r="KFO11" s="46"/>
      <c r="KFP11" s="46"/>
      <c r="KFQ11" s="46"/>
      <c r="KFR11" s="46"/>
      <c r="KFS11" s="46"/>
      <c r="KFT11" s="46"/>
      <c r="KFU11" s="46"/>
      <c r="KFV11" s="46"/>
      <c r="KFW11" s="46"/>
      <c r="KFX11" s="46"/>
      <c r="KFY11" s="46"/>
      <c r="KFZ11" s="46"/>
      <c r="KGA11" s="46"/>
      <c r="KGB11" s="46"/>
      <c r="KGC11" s="46"/>
      <c r="KGD11" s="46"/>
      <c r="KGE11" s="46"/>
      <c r="KGF11" s="46"/>
      <c r="KGG11" s="46"/>
      <c r="KGH11" s="46"/>
      <c r="KGI11" s="46"/>
      <c r="KGJ11" s="46"/>
      <c r="KGK11" s="46"/>
      <c r="KGL11" s="46"/>
      <c r="KGM11" s="46"/>
      <c r="KGN11" s="46"/>
      <c r="KGO11" s="46"/>
      <c r="KGP11" s="46"/>
      <c r="KGQ11" s="46"/>
      <c r="KGR11" s="46"/>
      <c r="KGS11" s="46"/>
      <c r="KGT11" s="46"/>
      <c r="KGU11" s="46"/>
      <c r="KGV11" s="46"/>
      <c r="KGW11" s="46"/>
      <c r="KGX11" s="46"/>
      <c r="KGY11" s="46"/>
      <c r="KGZ11" s="46"/>
      <c r="KHA11" s="46"/>
      <c r="KHB11" s="46"/>
      <c r="KHC11" s="46"/>
      <c r="KHD11" s="46"/>
      <c r="KHE11" s="46"/>
      <c r="KHF11" s="46"/>
      <c r="KHG11" s="46"/>
      <c r="KHH11" s="46"/>
      <c r="KHI11" s="46"/>
      <c r="KHJ11" s="46"/>
      <c r="KHK11" s="46"/>
      <c r="KHL11" s="46"/>
      <c r="KHM11" s="46"/>
      <c r="KHN11" s="46"/>
      <c r="KHO11" s="46"/>
      <c r="KHP11" s="46"/>
      <c r="KHQ11" s="46"/>
      <c r="KHR11" s="46"/>
      <c r="KHS11" s="46"/>
      <c r="KHT11" s="46"/>
      <c r="KHU11" s="46"/>
      <c r="KHV11" s="46"/>
      <c r="KHW11" s="46"/>
      <c r="KHX11" s="46"/>
      <c r="KHY11" s="46"/>
      <c r="KHZ11" s="46"/>
      <c r="KIA11" s="46"/>
      <c r="KIB11" s="46"/>
      <c r="KIC11" s="46"/>
      <c r="KID11" s="46"/>
      <c r="KIE11" s="46"/>
      <c r="KIF11" s="46"/>
      <c r="KIG11" s="46"/>
      <c r="KIH11" s="46"/>
      <c r="KII11" s="46"/>
      <c r="KIJ11" s="46"/>
      <c r="KIK11" s="46"/>
      <c r="KIL11" s="46"/>
      <c r="KIM11" s="46"/>
      <c r="KIN11" s="46"/>
      <c r="KIO11" s="46"/>
      <c r="KIP11" s="46"/>
      <c r="KIQ11" s="46"/>
      <c r="KIR11" s="46"/>
      <c r="KIS11" s="46"/>
      <c r="KIT11" s="46"/>
      <c r="KIU11" s="46"/>
      <c r="KIV11" s="46"/>
      <c r="KIW11" s="46"/>
      <c r="KIX11" s="46"/>
      <c r="KIY11" s="46"/>
      <c r="KIZ11" s="46"/>
      <c r="KJA11" s="46"/>
      <c r="KJB11" s="46"/>
      <c r="KJC11" s="46"/>
      <c r="KJD11" s="46"/>
      <c r="KJE11" s="46"/>
      <c r="KJF11" s="46"/>
      <c r="KJG11" s="46"/>
      <c r="KJH11" s="46"/>
      <c r="KJI11" s="46"/>
      <c r="KJJ11" s="46"/>
      <c r="KJK11" s="46"/>
      <c r="KJL11" s="46"/>
      <c r="KJM11" s="46"/>
      <c r="KJN11" s="46"/>
      <c r="KJO11" s="46"/>
      <c r="KJP11" s="46"/>
      <c r="KJQ11" s="46"/>
      <c r="KJR11" s="46"/>
      <c r="KJS11" s="46"/>
      <c r="KJT11" s="46"/>
      <c r="KJU11" s="46"/>
      <c r="KJV11" s="46"/>
      <c r="KJW11" s="46"/>
      <c r="KJX11" s="46"/>
      <c r="KJY11" s="46"/>
      <c r="KJZ11" s="46"/>
      <c r="KKA11" s="46"/>
      <c r="KKB11" s="46"/>
      <c r="KKC11" s="46"/>
      <c r="KKD11" s="46"/>
      <c r="KKE11" s="46"/>
      <c r="KKF11" s="46"/>
      <c r="KKG11" s="46"/>
      <c r="KKH11" s="46"/>
      <c r="KKI11" s="46"/>
      <c r="KKJ11" s="46"/>
      <c r="KKK11" s="46"/>
      <c r="KKL11" s="46"/>
      <c r="KKM11" s="46"/>
      <c r="KKN11" s="46"/>
      <c r="KKO11" s="46"/>
      <c r="KKP11" s="46"/>
      <c r="KKQ11" s="46"/>
      <c r="KKR11" s="46"/>
      <c r="KKS11" s="46"/>
      <c r="KKT11" s="46"/>
      <c r="KKU11" s="46"/>
      <c r="KKV11" s="46"/>
      <c r="KKW11" s="46"/>
      <c r="KKX11" s="46"/>
      <c r="KKY11" s="46"/>
      <c r="KKZ11" s="46"/>
      <c r="KLA11" s="46"/>
      <c r="KLB11" s="46"/>
      <c r="KLC11" s="46"/>
      <c r="KLD11" s="46"/>
      <c r="KLE11" s="46"/>
      <c r="KLF11" s="46"/>
      <c r="KLG11" s="46"/>
      <c r="KLH11" s="46"/>
      <c r="KLI11" s="46"/>
      <c r="KLJ11" s="46"/>
      <c r="KLK11" s="46"/>
      <c r="KLL11" s="46"/>
      <c r="KLM11" s="46"/>
      <c r="KLN11" s="46"/>
      <c r="KLO11" s="46"/>
      <c r="KLP11" s="46"/>
      <c r="KLQ11" s="46"/>
      <c r="KLR11" s="46"/>
      <c r="KLS11" s="46"/>
      <c r="KLT11" s="46"/>
      <c r="KLU11" s="46"/>
      <c r="KLV11" s="46"/>
      <c r="KLW11" s="46"/>
      <c r="KLX11" s="46"/>
      <c r="KLY11" s="46"/>
      <c r="KLZ11" s="46"/>
      <c r="KMA11" s="46"/>
      <c r="KMB11" s="46"/>
      <c r="KMC11" s="46"/>
      <c r="KMD11" s="46"/>
      <c r="KME11" s="46"/>
      <c r="KMF11" s="46"/>
      <c r="KMG11" s="46"/>
      <c r="KMH11" s="46"/>
      <c r="KMI11" s="46"/>
      <c r="KMJ11" s="46"/>
      <c r="KMK11" s="46"/>
      <c r="KML11" s="46"/>
      <c r="KMM11" s="46"/>
      <c r="KMN11" s="46"/>
      <c r="KMO11" s="46"/>
      <c r="KMP11" s="46"/>
      <c r="KMQ11" s="46"/>
      <c r="KMR11" s="46"/>
      <c r="KMS11" s="46"/>
      <c r="KMT11" s="46"/>
      <c r="KMU11" s="46"/>
      <c r="KMV11" s="46"/>
      <c r="KMW11" s="46"/>
      <c r="KMX11" s="46"/>
      <c r="KMY11" s="46"/>
      <c r="KMZ11" s="46"/>
      <c r="KNA11" s="46"/>
      <c r="KNB11" s="46"/>
      <c r="KNC11" s="46"/>
      <c r="KND11" s="46"/>
      <c r="KNE11" s="46"/>
      <c r="KNF11" s="46"/>
      <c r="KNG11" s="46"/>
      <c r="KNH11" s="46"/>
      <c r="KNI11" s="46"/>
      <c r="KNJ11" s="46"/>
      <c r="KNK11" s="46"/>
      <c r="KNL11" s="46"/>
      <c r="KNM11" s="46"/>
      <c r="KNN11" s="46"/>
      <c r="KNO11" s="46"/>
      <c r="KNP11" s="46"/>
      <c r="KNQ11" s="46"/>
      <c r="KNR11" s="46"/>
      <c r="KNS11" s="46"/>
      <c r="KNT11" s="46"/>
      <c r="KNU11" s="46"/>
      <c r="KNV11" s="46"/>
      <c r="KNW11" s="46"/>
      <c r="KNX11" s="46"/>
      <c r="KNY11" s="46"/>
      <c r="KNZ11" s="46"/>
      <c r="KOA11" s="46"/>
      <c r="KOB11" s="46"/>
      <c r="KOC11" s="46"/>
      <c r="KOD11" s="46"/>
      <c r="KOE11" s="46"/>
      <c r="KOF11" s="46"/>
      <c r="KOG11" s="46"/>
      <c r="KOH11" s="46"/>
      <c r="KOI11" s="46"/>
      <c r="KOJ11" s="46"/>
      <c r="KOK11" s="46"/>
      <c r="KOL11" s="46"/>
      <c r="KOM11" s="46"/>
      <c r="KON11" s="46"/>
      <c r="KOO11" s="46"/>
      <c r="KOP11" s="46"/>
      <c r="KOQ11" s="46"/>
      <c r="KOR11" s="46"/>
      <c r="KOS11" s="46"/>
      <c r="KOT11" s="46"/>
      <c r="KOU11" s="46"/>
      <c r="KOV11" s="46"/>
      <c r="KOW11" s="46"/>
      <c r="KOX11" s="46"/>
      <c r="KOY11" s="46"/>
      <c r="KOZ11" s="46"/>
      <c r="KPA11" s="46"/>
      <c r="KPB11" s="46"/>
      <c r="KPC11" s="46"/>
      <c r="KPD11" s="46"/>
      <c r="KPE11" s="46"/>
      <c r="KPF11" s="46"/>
      <c r="KPG11" s="46"/>
      <c r="KPH11" s="46"/>
      <c r="KPI11" s="46"/>
      <c r="KPJ11" s="46"/>
      <c r="KPK11" s="46"/>
      <c r="KPL11" s="46"/>
      <c r="KPM11" s="46"/>
      <c r="KPN11" s="46"/>
      <c r="KPO11" s="46"/>
      <c r="KPP11" s="46"/>
      <c r="KPQ11" s="46"/>
      <c r="KPR11" s="46"/>
      <c r="KPS11" s="46"/>
      <c r="KPT11" s="46"/>
      <c r="KPU11" s="46"/>
      <c r="KPV11" s="46"/>
      <c r="KPW11" s="46"/>
      <c r="KPX11" s="46"/>
      <c r="KPY11" s="46"/>
      <c r="KPZ11" s="46"/>
      <c r="KQA11" s="46"/>
      <c r="KQB11" s="46"/>
      <c r="KQC11" s="46"/>
      <c r="KQD11" s="46"/>
      <c r="KQE11" s="46"/>
      <c r="KQF11" s="46"/>
      <c r="KQG11" s="46"/>
      <c r="KQH11" s="46"/>
      <c r="KQI11" s="46"/>
      <c r="KQJ11" s="46"/>
      <c r="KQK11" s="46"/>
      <c r="KQL11" s="46"/>
      <c r="KQM11" s="46"/>
      <c r="KQN11" s="46"/>
      <c r="KQO11" s="46"/>
      <c r="KQP11" s="46"/>
      <c r="KQQ11" s="46"/>
      <c r="KQR11" s="46"/>
      <c r="KQS11" s="46"/>
      <c r="KQT11" s="46"/>
      <c r="KQU11" s="46"/>
      <c r="KQV11" s="46"/>
      <c r="KQW11" s="46"/>
      <c r="KQX11" s="46"/>
      <c r="KQY11" s="46"/>
      <c r="KQZ11" s="46"/>
      <c r="KRA11" s="46"/>
      <c r="KRB11" s="46"/>
      <c r="KRC11" s="46"/>
      <c r="KRD11" s="46"/>
      <c r="KRE11" s="46"/>
      <c r="KRF11" s="46"/>
      <c r="KRG11" s="46"/>
      <c r="KRH11" s="46"/>
      <c r="KRI11" s="46"/>
      <c r="KRJ11" s="46"/>
      <c r="KRK11" s="46"/>
      <c r="KRL11" s="46"/>
      <c r="KRM11" s="46"/>
      <c r="KRN11" s="46"/>
      <c r="KRO11" s="46"/>
      <c r="KRP11" s="46"/>
      <c r="KRQ11" s="46"/>
      <c r="KRR11" s="46"/>
      <c r="KRS11" s="46"/>
      <c r="KRT11" s="46"/>
      <c r="KRU11" s="46"/>
      <c r="KRV11" s="46"/>
      <c r="KRW11" s="46"/>
      <c r="KRX11" s="46"/>
      <c r="KRY11" s="46"/>
      <c r="KRZ11" s="46"/>
      <c r="KSA11" s="46"/>
      <c r="KSB11" s="46"/>
      <c r="KSC11" s="46"/>
      <c r="KSD11" s="46"/>
      <c r="KSE11" s="46"/>
      <c r="KSF11" s="46"/>
      <c r="KSG11" s="46"/>
      <c r="KSH11" s="46"/>
      <c r="KSI11" s="46"/>
      <c r="KSJ11" s="46"/>
      <c r="KSK11" s="46"/>
      <c r="KSL11" s="46"/>
      <c r="KSM11" s="46"/>
      <c r="KSN11" s="46"/>
      <c r="KSO11" s="46"/>
      <c r="KSP11" s="46"/>
      <c r="KSQ11" s="46"/>
      <c r="KSR11" s="46"/>
      <c r="KSS11" s="46"/>
      <c r="KST11" s="46"/>
      <c r="KSU11" s="46"/>
      <c r="KSV11" s="46"/>
      <c r="KSW11" s="46"/>
      <c r="KSX11" s="46"/>
      <c r="KSY11" s="46"/>
      <c r="KSZ11" s="46"/>
      <c r="KTA11" s="46"/>
      <c r="KTB11" s="46"/>
      <c r="KTC11" s="46"/>
      <c r="KTD11" s="46"/>
      <c r="KTE11" s="46"/>
      <c r="KTF11" s="46"/>
      <c r="KTG11" s="46"/>
      <c r="KTH11" s="46"/>
      <c r="KTI11" s="46"/>
      <c r="KTJ11" s="46"/>
      <c r="KTK11" s="46"/>
      <c r="KTL11" s="46"/>
      <c r="KTM11" s="46"/>
      <c r="KTN11" s="46"/>
      <c r="KTO11" s="46"/>
      <c r="KTP11" s="46"/>
      <c r="KTQ11" s="46"/>
      <c r="KTR11" s="46"/>
      <c r="KTS11" s="46"/>
      <c r="KTT11" s="46"/>
      <c r="KTU11" s="46"/>
      <c r="KTV11" s="46"/>
      <c r="KTW11" s="46"/>
      <c r="KTX11" s="46"/>
      <c r="KTY11" s="46"/>
      <c r="KTZ11" s="46"/>
      <c r="KUA11" s="46"/>
      <c r="KUB11" s="46"/>
      <c r="KUC11" s="46"/>
      <c r="KUD11" s="46"/>
      <c r="KUE11" s="46"/>
      <c r="KUF11" s="46"/>
      <c r="KUG11" s="46"/>
      <c r="KUH11" s="46"/>
      <c r="KUI11" s="46"/>
      <c r="KUJ11" s="46"/>
      <c r="KUK11" s="46"/>
      <c r="KUL11" s="46"/>
      <c r="KUM11" s="46"/>
      <c r="KUN11" s="46"/>
      <c r="KUO11" s="46"/>
      <c r="KUP11" s="46"/>
      <c r="KUQ11" s="46"/>
      <c r="KUR11" s="46"/>
      <c r="KUS11" s="46"/>
      <c r="KUT11" s="46"/>
      <c r="KUU11" s="46"/>
      <c r="KUV11" s="46"/>
      <c r="KUW11" s="46"/>
      <c r="KUX11" s="46"/>
      <c r="KUY11" s="46"/>
      <c r="KUZ11" s="46"/>
      <c r="KVA11" s="46"/>
      <c r="KVB11" s="46"/>
      <c r="KVC11" s="46"/>
      <c r="KVD11" s="46"/>
      <c r="KVE11" s="46"/>
      <c r="KVF11" s="46"/>
      <c r="KVG11" s="46"/>
      <c r="KVH11" s="46"/>
      <c r="KVI11" s="46"/>
      <c r="KVJ11" s="46"/>
      <c r="KVK11" s="46"/>
      <c r="KVL11" s="46"/>
      <c r="KVM11" s="46"/>
      <c r="KVN11" s="46"/>
      <c r="KVO11" s="46"/>
      <c r="KVP11" s="46"/>
      <c r="KVQ11" s="46"/>
      <c r="KVR11" s="46"/>
      <c r="KVS11" s="46"/>
      <c r="KVT11" s="46"/>
      <c r="KVU11" s="46"/>
      <c r="KVV11" s="46"/>
      <c r="KVW11" s="46"/>
      <c r="KVX11" s="46"/>
      <c r="KVY11" s="46"/>
      <c r="KVZ11" s="46"/>
      <c r="KWA11" s="46"/>
      <c r="KWB11" s="46"/>
      <c r="KWC11" s="46"/>
      <c r="KWD11" s="46"/>
      <c r="KWE11" s="46"/>
      <c r="KWF11" s="46"/>
      <c r="KWG11" s="46"/>
      <c r="KWH11" s="46"/>
      <c r="KWI11" s="46"/>
      <c r="KWJ11" s="46"/>
      <c r="KWK11" s="46"/>
      <c r="KWL11" s="46"/>
      <c r="KWM11" s="46"/>
      <c r="KWN11" s="46"/>
      <c r="KWO11" s="46"/>
      <c r="KWP11" s="46"/>
      <c r="KWQ11" s="46"/>
      <c r="KWR11" s="46"/>
      <c r="KWS11" s="46"/>
      <c r="KWT11" s="46"/>
      <c r="KWU11" s="46"/>
      <c r="KWV11" s="46"/>
      <c r="KWW11" s="46"/>
      <c r="KWX11" s="46"/>
      <c r="KWY11" s="46"/>
      <c r="KWZ11" s="46"/>
      <c r="KXA11" s="46"/>
      <c r="KXB11" s="46"/>
      <c r="KXC11" s="46"/>
      <c r="KXD11" s="46"/>
      <c r="KXE11" s="46"/>
      <c r="KXF11" s="46"/>
      <c r="KXG11" s="46"/>
      <c r="KXH11" s="46"/>
      <c r="KXI11" s="46"/>
      <c r="KXJ11" s="46"/>
      <c r="KXK11" s="46"/>
      <c r="KXL11" s="46"/>
      <c r="KXM11" s="46"/>
      <c r="KXN11" s="46"/>
      <c r="KXO11" s="46"/>
      <c r="KXP11" s="46"/>
      <c r="KXQ11" s="46"/>
      <c r="KXR11" s="46"/>
      <c r="KXS11" s="46"/>
      <c r="KXT11" s="46"/>
      <c r="KXU11" s="46"/>
      <c r="KXV11" s="46"/>
      <c r="KXW11" s="46"/>
      <c r="KXX11" s="46"/>
      <c r="KXY11" s="46"/>
      <c r="KXZ11" s="46"/>
      <c r="KYA11" s="46"/>
      <c r="KYB11" s="46"/>
      <c r="KYC11" s="46"/>
      <c r="KYD11" s="46"/>
      <c r="KYE11" s="46"/>
      <c r="KYF11" s="46"/>
      <c r="KYG11" s="46"/>
      <c r="KYH11" s="46"/>
      <c r="KYI11" s="46"/>
      <c r="KYJ11" s="46"/>
      <c r="KYK11" s="46"/>
      <c r="KYL11" s="46"/>
      <c r="KYM11" s="46"/>
      <c r="KYN11" s="46"/>
      <c r="KYO11" s="46"/>
      <c r="KYP11" s="46"/>
      <c r="KYQ11" s="46"/>
      <c r="KYR11" s="46"/>
      <c r="KYS11" s="46"/>
      <c r="KYT11" s="46"/>
      <c r="KYU11" s="46"/>
      <c r="KYV11" s="46"/>
      <c r="KYW11" s="46"/>
      <c r="KYX11" s="46"/>
      <c r="KYY11" s="46"/>
      <c r="KYZ11" s="46"/>
      <c r="KZA11" s="46"/>
      <c r="KZB11" s="46"/>
      <c r="KZC11" s="46"/>
      <c r="KZD11" s="46"/>
      <c r="KZE11" s="46"/>
      <c r="KZF11" s="46"/>
      <c r="KZG11" s="46"/>
      <c r="KZH11" s="46"/>
      <c r="KZI11" s="46"/>
      <c r="KZJ11" s="46"/>
      <c r="KZK11" s="46"/>
      <c r="KZL11" s="46"/>
      <c r="KZM11" s="46"/>
      <c r="KZN11" s="46"/>
      <c r="KZO11" s="46"/>
      <c r="KZP11" s="46"/>
      <c r="KZQ11" s="46"/>
      <c r="KZR11" s="46"/>
      <c r="KZS11" s="46"/>
      <c r="KZT11" s="46"/>
      <c r="KZU11" s="46"/>
      <c r="KZV11" s="46"/>
      <c r="KZW11" s="46"/>
      <c r="KZX11" s="46"/>
      <c r="KZY11" s="46"/>
      <c r="KZZ11" s="46"/>
      <c r="LAA11" s="46"/>
      <c r="LAB11" s="46"/>
      <c r="LAC11" s="46"/>
      <c r="LAD11" s="46"/>
      <c r="LAE11" s="46"/>
      <c r="LAF11" s="46"/>
      <c r="LAG11" s="46"/>
      <c r="LAH11" s="46"/>
      <c r="LAI11" s="46"/>
      <c r="LAJ11" s="46"/>
      <c r="LAK11" s="46"/>
      <c r="LAL11" s="46"/>
      <c r="LAM11" s="46"/>
      <c r="LAN11" s="46"/>
      <c r="LAO11" s="46"/>
      <c r="LAP11" s="46"/>
      <c r="LAQ11" s="46"/>
      <c r="LAR11" s="46"/>
      <c r="LAS11" s="46"/>
      <c r="LAT11" s="46"/>
      <c r="LAU11" s="46"/>
      <c r="LAV11" s="46"/>
      <c r="LAW11" s="46"/>
      <c r="LAX11" s="46"/>
      <c r="LAY11" s="46"/>
      <c r="LAZ11" s="46"/>
      <c r="LBA11" s="46"/>
      <c r="LBB11" s="46"/>
      <c r="LBC11" s="46"/>
      <c r="LBD11" s="46"/>
      <c r="LBE11" s="46"/>
      <c r="LBF11" s="46"/>
      <c r="LBG11" s="46"/>
      <c r="LBH11" s="46"/>
      <c r="LBI11" s="46"/>
      <c r="LBJ11" s="46"/>
      <c r="LBK11" s="46"/>
      <c r="LBL11" s="46"/>
      <c r="LBM11" s="46"/>
      <c r="LBN11" s="46"/>
      <c r="LBO11" s="46"/>
      <c r="LBP11" s="46"/>
      <c r="LBQ11" s="46"/>
      <c r="LBR11" s="46"/>
      <c r="LBS11" s="46"/>
      <c r="LBT11" s="46"/>
      <c r="LBU11" s="46"/>
      <c r="LBV11" s="46"/>
      <c r="LBW11" s="46"/>
      <c r="LBX11" s="46"/>
      <c r="LBY11" s="46"/>
      <c r="LBZ11" s="46"/>
      <c r="LCA11" s="46"/>
      <c r="LCB11" s="46"/>
      <c r="LCC11" s="46"/>
      <c r="LCD11" s="46"/>
      <c r="LCE11" s="46"/>
      <c r="LCF11" s="46"/>
      <c r="LCG11" s="46"/>
      <c r="LCH11" s="46"/>
      <c r="LCI11" s="46"/>
      <c r="LCJ11" s="46"/>
      <c r="LCK11" s="46"/>
      <c r="LCL11" s="46"/>
      <c r="LCM11" s="46"/>
      <c r="LCN11" s="46"/>
      <c r="LCO11" s="46"/>
      <c r="LCP11" s="46"/>
      <c r="LCQ11" s="46"/>
      <c r="LCR11" s="46"/>
      <c r="LCS11" s="46"/>
      <c r="LCT11" s="46"/>
      <c r="LCU11" s="46"/>
      <c r="LCV11" s="46"/>
      <c r="LCW11" s="46"/>
      <c r="LCX11" s="46"/>
      <c r="LCY11" s="46"/>
      <c r="LCZ11" s="46"/>
      <c r="LDA11" s="46"/>
      <c r="LDB11" s="46"/>
      <c r="LDC11" s="46"/>
      <c r="LDD11" s="46"/>
      <c r="LDE11" s="46"/>
      <c r="LDF11" s="46"/>
      <c r="LDG11" s="46"/>
      <c r="LDH11" s="46"/>
      <c r="LDI11" s="46"/>
      <c r="LDJ11" s="46"/>
      <c r="LDK11" s="46"/>
      <c r="LDL11" s="46"/>
      <c r="LDM11" s="46"/>
      <c r="LDN11" s="46"/>
      <c r="LDO11" s="46"/>
      <c r="LDP11" s="46"/>
      <c r="LDQ11" s="46"/>
      <c r="LDR11" s="46"/>
      <c r="LDS11" s="46"/>
      <c r="LDT11" s="46"/>
      <c r="LDU11" s="46"/>
      <c r="LDV11" s="46"/>
      <c r="LDW11" s="46"/>
      <c r="LDX11" s="46"/>
      <c r="LDY11" s="46"/>
      <c r="LDZ11" s="46"/>
      <c r="LEA11" s="46"/>
      <c r="LEB11" s="46"/>
      <c r="LEC11" s="46"/>
      <c r="LED11" s="46"/>
      <c r="LEE11" s="46"/>
      <c r="LEF11" s="46"/>
      <c r="LEG11" s="46"/>
      <c r="LEH11" s="46"/>
      <c r="LEI11" s="46"/>
      <c r="LEJ11" s="46"/>
      <c r="LEK11" s="46"/>
      <c r="LEL11" s="46"/>
      <c r="LEM11" s="46"/>
      <c r="LEN11" s="46"/>
      <c r="LEO11" s="46"/>
      <c r="LEP11" s="46"/>
      <c r="LEQ11" s="46"/>
      <c r="LER11" s="46"/>
      <c r="LES11" s="46"/>
      <c r="LET11" s="46"/>
      <c r="LEU11" s="46"/>
      <c r="LEV11" s="46"/>
      <c r="LEW11" s="46"/>
      <c r="LEX11" s="46"/>
      <c r="LEY11" s="46"/>
      <c r="LEZ11" s="46"/>
      <c r="LFA11" s="46"/>
      <c r="LFB11" s="46"/>
      <c r="LFC11" s="46"/>
      <c r="LFD11" s="46"/>
      <c r="LFE11" s="46"/>
      <c r="LFF11" s="46"/>
      <c r="LFG11" s="46"/>
      <c r="LFH11" s="46"/>
      <c r="LFI11" s="46"/>
      <c r="LFJ11" s="46"/>
      <c r="LFK11" s="46"/>
      <c r="LFL11" s="46"/>
      <c r="LFM11" s="46"/>
      <c r="LFN11" s="46"/>
      <c r="LFO11" s="46"/>
      <c r="LFP11" s="46"/>
      <c r="LFQ11" s="46"/>
      <c r="LFR11" s="46"/>
      <c r="LFS11" s="46"/>
      <c r="LFT11" s="46"/>
      <c r="LFU11" s="46"/>
      <c r="LFV11" s="46"/>
      <c r="LFW11" s="46"/>
      <c r="LFX11" s="46"/>
      <c r="LFY11" s="46"/>
      <c r="LFZ11" s="46"/>
      <c r="LGA11" s="46"/>
      <c r="LGB11" s="46"/>
      <c r="LGC11" s="46"/>
      <c r="LGD11" s="46"/>
      <c r="LGE11" s="46"/>
      <c r="LGF11" s="46"/>
      <c r="LGG11" s="46"/>
      <c r="LGH11" s="46"/>
      <c r="LGI11" s="46"/>
      <c r="LGJ11" s="46"/>
      <c r="LGK11" s="46"/>
      <c r="LGL11" s="46"/>
      <c r="LGM11" s="46"/>
      <c r="LGN11" s="46"/>
      <c r="LGO11" s="46"/>
      <c r="LGP11" s="46"/>
      <c r="LGQ11" s="46"/>
      <c r="LGR11" s="46"/>
      <c r="LGS11" s="46"/>
      <c r="LGT11" s="46"/>
      <c r="LGU11" s="46"/>
      <c r="LGV11" s="46"/>
      <c r="LGW11" s="46"/>
      <c r="LGX11" s="46"/>
      <c r="LGY11" s="46"/>
      <c r="LGZ11" s="46"/>
      <c r="LHA11" s="46"/>
      <c r="LHB11" s="46"/>
      <c r="LHC11" s="46"/>
      <c r="LHD11" s="46"/>
      <c r="LHE11" s="46"/>
      <c r="LHF11" s="46"/>
      <c r="LHG11" s="46"/>
      <c r="LHH11" s="46"/>
      <c r="LHI11" s="46"/>
      <c r="LHJ11" s="46"/>
      <c r="LHK11" s="46"/>
      <c r="LHL11" s="46"/>
      <c r="LHM11" s="46"/>
      <c r="LHN11" s="46"/>
      <c r="LHO11" s="46"/>
      <c r="LHP11" s="46"/>
      <c r="LHQ11" s="46"/>
      <c r="LHR11" s="46"/>
      <c r="LHS11" s="46"/>
      <c r="LHT11" s="46"/>
      <c r="LHU11" s="46"/>
      <c r="LHV11" s="46"/>
      <c r="LHW11" s="46"/>
      <c r="LHX11" s="46"/>
      <c r="LHY11" s="46"/>
      <c r="LHZ11" s="46"/>
      <c r="LIA11" s="46"/>
      <c r="LIB11" s="46"/>
      <c r="LIC11" s="46"/>
      <c r="LID11" s="46"/>
      <c r="LIE11" s="46"/>
      <c r="LIF11" s="46"/>
      <c r="LIG11" s="46"/>
      <c r="LIH11" s="46"/>
      <c r="LII11" s="46"/>
      <c r="LIJ11" s="46"/>
      <c r="LIK11" s="46"/>
      <c r="LIL11" s="46"/>
      <c r="LIM11" s="46"/>
      <c r="LIN11" s="46"/>
      <c r="LIO11" s="46"/>
      <c r="LIP11" s="46"/>
      <c r="LIQ11" s="46"/>
      <c r="LIR11" s="46"/>
      <c r="LIS11" s="46"/>
      <c r="LIT11" s="46"/>
      <c r="LIU11" s="46"/>
      <c r="LIV11" s="46"/>
      <c r="LIW11" s="46"/>
      <c r="LIX11" s="46"/>
      <c r="LIY11" s="46"/>
      <c r="LIZ11" s="46"/>
      <c r="LJA11" s="46"/>
      <c r="LJB11" s="46"/>
      <c r="LJC11" s="46"/>
      <c r="LJD11" s="46"/>
      <c r="LJE11" s="46"/>
      <c r="LJF11" s="46"/>
      <c r="LJG11" s="46"/>
      <c r="LJH11" s="46"/>
      <c r="LJI11" s="46"/>
      <c r="LJJ11" s="46"/>
      <c r="LJK11" s="46"/>
      <c r="LJL11" s="46"/>
      <c r="LJM11" s="46"/>
      <c r="LJN11" s="46"/>
      <c r="LJO11" s="46"/>
      <c r="LJP11" s="46"/>
      <c r="LJQ11" s="46"/>
      <c r="LJR11" s="46"/>
      <c r="LJS11" s="46"/>
      <c r="LJT11" s="46"/>
      <c r="LJU11" s="46"/>
      <c r="LJV11" s="46"/>
      <c r="LJW11" s="46"/>
      <c r="LJX11" s="46"/>
      <c r="LJY11" s="46"/>
      <c r="LJZ11" s="46"/>
      <c r="LKA11" s="46"/>
      <c r="LKB11" s="46"/>
      <c r="LKC11" s="46"/>
      <c r="LKD11" s="46"/>
      <c r="LKE11" s="46"/>
      <c r="LKF11" s="46"/>
      <c r="LKG11" s="46"/>
      <c r="LKH11" s="46"/>
      <c r="LKI11" s="46"/>
      <c r="LKJ11" s="46"/>
      <c r="LKK11" s="46"/>
      <c r="LKL11" s="46"/>
      <c r="LKM11" s="46"/>
      <c r="LKN11" s="46"/>
      <c r="LKO11" s="46"/>
      <c r="LKP11" s="46"/>
      <c r="LKQ11" s="46"/>
      <c r="LKR11" s="46"/>
      <c r="LKS11" s="46"/>
      <c r="LKT11" s="46"/>
      <c r="LKU11" s="46"/>
      <c r="LKV11" s="46"/>
      <c r="LKW11" s="46"/>
      <c r="LKX11" s="46"/>
      <c r="LKY11" s="46"/>
      <c r="LKZ11" s="46"/>
      <c r="LLA11" s="46"/>
      <c r="LLB11" s="46"/>
      <c r="LLC11" s="46"/>
      <c r="LLD11" s="46"/>
      <c r="LLE11" s="46"/>
      <c r="LLF11" s="46"/>
      <c r="LLG11" s="46"/>
      <c r="LLH11" s="46"/>
      <c r="LLI11" s="46"/>
      <c r="LLJ11" s="46"/>
      <c r="LLK11" s="46"/>
      <c r="LLL11" s="46"/>
      <c r="LLM11" s="46"/>
      <c r="LLN11" s="46"/>
      <c r="LLO11" s="46"/>
      <c r="LLP11" s="46"/>
      <c r="LLQ11" s="46"/>
      <c r="LLR11" s="46"/>
      <c r="LLS11" s="46"/>
      <c r="LLT11" s="46"/>
      <c r="LLU11" s="46"/>
      <c r="LLV11" s="46"/>
      <c r="LLW11" s="46"/>
      <c r="LLX11" s="46"/>
      <c r="LLY11" s="46"/>
      <c r="LLZ11" s="46"/>
      <c r="LMA11" s="46"/>
      <c r="LMB11" s="46"/>
      <c r="LMC11" s="46"/>
      <c r="LMD11" s="46"/>
      <c r="LME11" s="46"/>
      <c r="LMF11" s="46"/>
      <c r="LMG11" s="46"/>
      <c r="LMH11" s="46"/>
      <c r="LMI11" s="46"/>
      <c r="LMJ11" s="46"/>
      <c r="LMK11" s="46"/>
      <c r="LML11" s="46"/>
      <c r="LMM11" s="46"/>
      <c r="LMN11" s="46"/>
      <c r="LMO11" s="46"/>
      <c r="LMP11" s="46"/>
      <c r="LMQ11" s="46"/>
      <c r="LMR11" s="46"/>
      <c r="LMS11" s="46"/>
      <c r="LMT11" s="46"/>
      <c r="LMU11" s="46"/>
      <c r="LMV11" s="46"/>
      <c r="LMW11" s="46"/>
      <c r="LMX11" s="46"/>
      <c r="LMY11" s="46"/>
      <c r="LMZ11" s="46"/>
      <c r="LNA11" s="46"/>
      <c r="LNB11" s="46"/>
      <c r="LNC11" s="46"/>
      <c r="LND11" s="46"/>
      <c r="LNE11" s="46"/>
      <c r="LNF11" s="46"/>
      <c r="LNG11" s="46"/>
      <c r="LNH11" s="46"/>
      <c r="LNI11" s="46"/>
      <c r="LNJ11" s="46"/>
      <c r="LNK11" s="46"/>
      <c r="LNL11" s="46"/>
      <c r="LNM11" s="46"/>
      <c r="LNN11" s="46"/>
      <c r="LNO11" s="46"/>
      <c r="LNP11" s="46"/>
      <c r="LNQ11" s="46"/>
      <c r="LNR11" s="46"/>
      <c r="LNS11" s="46"/>
      <c r="LNT11" s="46"/>
      <c r="LNU11" s="46"/>
      <c r="LNV11" s="46"/>
      <c r="LNW11" s="46"/>
      <c r="LNX11" s="46"/>
      <c r="LNY11" s="46"/>
      <c r="LNZ11" s="46"/>
      <c r="LOA11" s="46"/>
      <c r="LOB11" s="46"/>
      <c r="LOC11" s="46"/>
      <c r="LOD11" s="46"/>
      <c r="LOE11" s="46"/>
      <c r="LOF11" s="46"/>
      <c r="LOG11" s="46"/>
      <c r="LOH11" s="46"/>
      <c r="LOI11" s="46"/>
      <c r="LOJ11" s="46"/>
      <c r="LOK11" s="46"/>
      <c r="LOL11" s="46"/>
      <c r="LOM11" s="46"/>
      <c r="LON11" s="46"/>
      <c r="LOO11" s="46"/>
      <c r="LOP11" s="46"/>
      <c r="LOQ11" s="46"/>
      <c r="LOR11" s="46"/>
      <c r="LOS11" s="46"/>
      <c r="LOT11" s="46"/>
      <c r="LOU11" s="46"/>
      <c r="LOV11" s="46"/>
      <c r="LOW11" s="46"/>
      <c r="LOX11" s="46"/>
      <c r="LOY11" s="46"/>
      <c r="LOZ11" s="46"/>
      <c r="LPA11" s="46"/>
      <c r="LPB11" s="46"/>
      <c r="LPC11" s="46"/>
      <c r="LPD11" s="46"/>
      <c r="LPE11" s="46"/>
      <c r="LPF11" s="46"/>
      <c r="LPG11" s="46"/>
      <c r="LPH11" s="46"/>
      <c r="LPI11" s="46"/>
      <c r="LPJ11" s="46"/>
      <c r="LPK11" s="46"/>
      <c r="LPL11" s="46"/>
      <c r="LPM11" s="46"/>
      <c r="LPN11" s="46"/>
      <c r="LPO11" s="46"/>
      <c r="LPP11" s="46"/>
      <c r="LPQ11" s="46"/>
      <c r="LPR11" s="46"/>
      <c r="LPS11" s="46"/>
      <c r="LPT11" s="46"/>
      <c r="LPU11" s="46"/>
      <c r="LPV11" s="46"/>
      <c r="LPW11" s="46"/>
      <c r="LPX11" s="46"/>
      <c r="LPY11" s="46"/>
      <c r="LPZ11" s="46"/>
      <c r="LQA11" s="46"/>
      <c r="LQB11" s="46"/>
      <c r="LQC11" s="46"/>
      <c r="LQD11" s="46"/>
      <c r="LQE11" s="46"/>
      <c r="LQF11" s="46"/>
      <c r="LQG11" s="46"/>
      <c r="LQH11" s="46"/>
      <c r="LQI11" s="46"/>
      <c r="LQJ11" s="46"/>
      <c r="LQK11" s="46"/>
      <c r="LQL11" s="46"/>
      <c r="LQM11" s="46"/>
      <c r="LQN11" s="46"/>
      <c r="LQO11" s="46"/>
      <c r="LQP11" s="46"/>
      <c r="LQQ11" s="46"/>
      <c r="LQR11" s="46"/>
      <c r="LQS11" s="46"/>
      <c r="LQT11" s="46"/>
      <c r="LQU11" s="46"/>
      <c r="LQV11" s="46"/>
      <c r="LQW11" s="46"/>
      <c r="LQX11" s="46"/>
      <c r="LQY11" s="46"/>
      <c r="LQZ11" s="46"/>
      <c r="LRA11" s="46"/>
      <c r="LRB11" s="46"/>
      <c r="LRC11" s="46"/>
      <c r="LRD11" s="46"/>
      <c r="LRE11" s="46"/>
      <c r="LRF11" s="46"/>
      <c r="LRG11" s="46"/>
      <c r="LRH11" s="46"/>
      <c r="LRI11" s="46"/>
      <c r="LRJ11" s="46"/>
      <c r="LRK11" s="46"/>
      <c r="LRL11" s="46"/>
      <c r="LRM11" s="46"/>
      <c r="LRN11" s="46"/>
      <c r="LRO11" s="46"/>
      <c r="LRP11" s="46"/>
      <c r="LRQ11" s="46"/>
      <c r="LRR11" s="46"/>
      <c r="LRS11" s="46"/>
      <c r="LRT11" s="46"/>
      <c r="LRU11" s="46"/>
      <c r="LRV11" s="46"/>
      <c r="LRW11" s="46"/>
      <c r="LRX11" s="46"/>
      <c r="LRY11" s="46"/>
      <c r="LRZ11" s="46"/>
      <c r="LSA11" s="46"/>
      <c r="LSB11" s="46"/>
      <c r="LSC11" s="46"/>
      <c r="LSD11" s="46"/>
      <c r="LSE11" s="46"/>
      <c r="LSF11" s="46"/>
      <c r="LSG11" s="46"/>
      <c r="LSH11" s="46"/>
      <c r="LSI11" s="46"/>
      <c r="LSJ11" s="46"/>
      <c r="LSK11" s="46"/>
      <c r="LSL11" s="46"/>
      <c r="LSM11" s="46"/>
      <c r="LSN11" s="46"/>
      <c r="LSO11" s="46"/>
      <c r="LSP11" s="46"/>
      <c r="LSQ11" s="46"/>
      <c r="LSR11" s="46"/>
      <c r="LSS11" s="46"/>
      <c r="LST11" s="46"/>
      <c r="LSU11" s="46"/>
      <c r="LSV11" s="46"/>
      <c r="LSW11" s="46"/>
      <c r="LSX11" s="46"/>
      <c r="LSY11" s="46"/>
      <c r="LSZ11" s="46"/>
      <c r="LTA11" s="46"/>
      <c r="LTB11" s="46"/>
      <c r="LTC11" s="46"/>
      <c r="LTD11" s="46"/>
      <c r="LTE11" s="46"/>
      <c r="LTF11" s="46"/>
      <c r="LTG11" s="46"/>
      <c r="LTH11" s="46"/>
      <c r="LTI11" s="46"/>
      <c r="LTJ11" s="46"/>
      <c r="LTK11" s="46"/>
      <c r="LTL11" s="46"/>
      <c r="LTM11" s="46"/>
      <c r="LTN11" s="46"/>
      <c r="LTO11" s="46"/>
      <c r="LTP11" s="46"/>
      <c r="LTQ11" s="46"/>
      <c r="LTR11" s="46"/>
      <c r="LTS11" s="46"/>
      <c r="LTT11" s="46"/>
      <c r="LTU11" s="46"/>
      <c r="LTV11" s="46"/>
      <c r="LTW11" s="46"/>
      <c r="LTX11" s="46"/>
      <c r="LTY11" s="46"/>
      <c r="LTZ11" s="46"/>
      <c r="LUA11" s="46"/>
      <c r="LUB11" s="46"/>
      <c r="LUC11" s="46"/>
      <c r="LUD11" s="46"/>
      <c r="LUE11" s="46"/>
      <c r="LUF11" s="46"/>
      <c r="LUG11" s="46"/>
      <c r="LUH11" s="46"/>
      <c r="LUI11" s="46"/>
      <c r="LUJ11" s="46"/>
      <c r="LUK11" s="46"/>
      <c r="LUL11" s="46"/>
      <c r="LUM11" s="46"/>
      <c r="LUN11" s="46"/>
      <c r="LUO11" s="46"/>
      <c r="LUP11" s="46"/>
      <c r="LUQ11" s="46"/>
      <c r="LUR11" s="46"/>
      <c r="LUS11" s="46"/>
      <c r="LUT11" s="46"/>
      <c r="LUU11" s="46"/>
      <c r="LUV11" s="46"/>
      <c r="LUW11" s="46"/>
      <c r="LUX11" s="46"/>
      <c r="LUY11" s="46"/>
      <c r="LUZ11" s="46"/>
      <c r="LVA11" s="46"/>
      <c r="LVB11" s="46"/>
      <c r="LVC11" s="46"/>
      <c r="LVD11" s="46"/>
      <c r="LVE11" s="46"/>
      <c r="LVF11" s="46"/>
      <c r="LVG11" s="46"/>
      <c r="LVH11" s="46"/>
      <c r="LVI11" s="46"/>
      <c r="LVJ11" s="46"/>
      <c r="LVK11" s="46"/>
      <c r="LVL11" s="46"/>
      <c r="LVM11" s="46"/>
      <c r="LVN11" s="46"/>
      <c r="LVO11" s="46"/>
      <c r="LVP11" s="46"/>
      <c r="LVQ11" s="46"/>
      <c r="LVR11" s="46"/>
      <c r="LVS11" s="46"/>
      <c r="LVT11" s="46"/>
      <c r="LVU11" s="46"/>
      <c r="LVV11" s="46"/>
      <c r="LVW11" s="46"/>
      <c r="LVX11" s="46"/>
      <c r="LVY11" s="46"/>
      <c r="LVZ11" s="46"/>
      <c r="LWA11" s="46"/>
      <c r="LWB11" s="46"/>
      <c r="LWC11" s="46"/>
      <c r="LWD11" s="46"/>
      <c r="LWE11" s="46"/>
      <c r="LWF11" s="46"/>
      <c r="LWG11" s="46"/>
      <c r="LWH11" s="46"/>
      <c r="LWI11" s="46"/>
      <c r="LWJ11" s="46"/>
      <c r="LWK11" s="46"/>
      <c r="LWL11" s="46"/>
      <c r="LWM11" s="46"/>
      <c r="LWN11" s="46"/>
      <c r="LWO11" s="46"/>
      <c r="LWP11" s="46"/>
      <c r="LWQ11" s="46"/>
      <c r="LWR11" s="46"/>
      <c r="LWS11" s="46"/>
      <c r="LWT11" s="46"/>
      <c r="LWU11" s="46"/>
      <c r="LWV11" s="46"/>
      <c r="LWW11" s="46"/>
      <c r="LWX11" s="46"/>
      <c r="LWY11" s="46"/>
      <c r="LWZ11" s="46"/>
      <c r="LXA11" s="46"/>
      <c r="LXB11" s="46"/>
      <c r="LXC11" s="46"/>
      <c r="LXD11" s="46"/>
      <c r="LXE11" s="46"/>
      <c r="LXF11" s="46"/>
      <c r="LXG11" s="46"/>
      <c r="LXH11" s="46"/>
      <c r="LXI11" s="46"/>
      <c r="LXJ11" s="46"/>
      <c r="LXK11" s="46"/>
      <c r="LXL11" s="46"/>
      <c r="LXM11" s="46"/>
      <c r="LXN11" s="46"/>
      <c r="LXO11" s="46"/>
      <c r="LXP11" s="46"/>
      <c r="LXQ11" s="46"/>
      <c r="LXR11" s="46"/>
      <c r="LXS11" s="46"/>
      <c r="LXT11" s="46"/>
      <c r="LXU11" s="46"/>
      <c r="LXV11" s="46"/>
      <c r="LXW11" s="46"/>
      <c r="LXX11" s="46"/>
      <c r="LXY11" s="46"/>
      <c r="LXZ11" s="46"/>
      <c r="LYA11" s="46"/>
      <c r="LYB11" s="46"/>
      <c r="LYC11" s="46"/>
      <c r="LYD11" s="46"/>
      <c r="LYE11" s="46"/>
      <c r="LYF11" s="46"/>
      <c r="LYG11" s="46"/>
      <c r="LYH11" s="46"/>
      <c r="LYI11" s="46"/>
      <c r="LYJ11" s="46"/>
      <c r="LYK11" s="46"/>
      <c r="LYL11" s="46"/>
      <c r="LYM11" s="46"/>
      <c r="LYN11" s="46"/>
      <c r="LYO11" s="46"/>
      <c r="LYP11" s="46"/>
      <c r="LYQ11" s="46"/>
      <c r="LYR11" s="46"/>
      <c r="LYS11" s="46"/>
      <c r="LYT11" s="46"/>
      <c r="LYU11" s="46"/>
      <c r="LYV11" s="46"/>
      <c r="LYW11" s="46"/>
      <c r="LYX11" s="46"/>
      <c r="LYY11" s="46"/>
      <c r="LYZ11" s="46"/>
      <c r="LZA11" s="46"/>
      <c r="LZB11" s="46"/>
      <c r="LZC11" s="46"/>
      <c r="LZD11" s="46"/>
      <c r="LZE11" s="46"/>
      <c r="LZF11" s="46"/>
      <c r="LZG11" s="46"/>
      <c r="LZH11" s="46"/>
      <c r="LZI11" s="46"/>
      <c r="LZJ11" s="46"/>
      <c r="LZK11" s="46"/>
      <c r="LZL11" s="46"/>
      <c r="LZM11" s="46"/>
      <c r="LZN11" s="46"/>
      <c r="LZO11" s="46"/>
      <c r="LZP11" s="46"/>
      <c r="LZQ11" s="46"/>
      <c r="LZR11" s="46"/>
      <c r="LZS11" s="46"/>
      <c r="LZT11" s="46"/>
      <c r="LZU11" s="46"/>
      <c r="LZV11" s="46"/>
      <c r="LZW11" s="46"/>
      <c r="LZX11" s="46"/>
      <c r="LZY11" s="46"/>
      <c r="LZZ11" s="46"/>
      <c r="MAA11" s="46"/>
      <c r="MAB11" s="46"/>
      <c r="MAC11" s="46"/>
      <c r="MAD11" s="46"/>
      <c r="MAE11" s="46"/>
      <c r="MAF11" s="46"/>
      <c r="MAG11" s="46"/>
      <c r="MAH11" s="46"/>
      <c r="MAI11" s="46"/>
      <c r="MAJ11" s="46"/>
      <c r="MAK11" s="46"/>
      <c r="MAL11" s="46"/>
      <c r="MAM11" s="46"/>
      <c r="MAN11" s="46"/>
      <c r="MAO11" s="46"/>
      <c r="MAP11" s="46"/>
      <c r="MAQ11" s="46"/>
      <c r="MAR11" s="46"/>
      <c r="MAS11" s="46"/>
      <c r="MAT11" s="46"/>
      <c r="MAU11" s="46"/>
      <c r="MAV11" s="46"/>
      <c r="MAW11" s="46"/>
      <c r="MAX11" s="46"/>
      <c r="MAY11" s="46"/>
      <c r="MAZ11" s="46"/>
      <c r="MBA11" s="46"/>
      <c r="MBB11" s="46"/>
      <c r="MBC11" s="46"/>
      <c r="MBD11" s="46"/>
      <c r="MBE11" s="46"/>
      <c r="MBF11" s="46"/>
      <c r="MBG11" s="46"/>
      <c r="MBH11" s="46"/>
      <c r="MBI11" s="46"/>
      <c r="MBJ11" s="46"/>
      <c r="MBK11" s="46"/>
      <c r="MBL11" s="46"/>
      <c r="MBM11" s="46"/>
      <c r="MBN11" s="46"/>
      <c r="MBO11" s="46"/>
      <c r="MBP11" s="46"/>
      <c r="MBQ11" s="46"/>
      <c r="MBR11" s="46"/>
      <c r="MBS11" s="46"/>
      <c r="MBT11" s="46"/>
      <c r="MBU11" s="46"/>
      <c r="MBV11" s="46"/>
      <c r="MBW11" s="46"/>
      <c r="MBX11" s="46"/>
      <c r="MBY11" s="46"/>
      <c r="MBZ11" s="46"/>
      <c r="MCA11" s="46"/>
      <c r="MCB11" s="46"/>
      <c r="MCC11" s="46"/>
      <c r="MCD11" s="46"/>
      <c r="MCE11" s="46"/>
      <c r="MCF11" s="46"/>
      <c r="MCG11" s="46"/>
      <c r="MCH11" s="46"/>
      <c r="MCI11" s="46"/>
      <c r="MCJ11" s="46"/>
      <c r="MCK11" s="46"/>
      <c r="MCL11" s="46"/>
      <c r="MCM11" s="46"/>
      <c r="MCN11" s="46"/>
      <c r="MCO11" s="46"/>
      <c r="MCP11" s="46"/>
      <c r="MCQ11" s="46"/>
      <c r="MCR11" s="46"/>
      <c r="MCS11" s="46"/>
      <c r="MCT11" s="46"/>
      <c r="MCU11" s="46"/>
      <c r="MCV11" s="46"/>
      <c r="MCW11" s="46"/>
      <c r="MCX11" s="46"/>
      <c r="MCY11" s="46"/>
      <c r="MCZ11" s="46"/>
      <c r="MDA11" s="46"/>
      <c r="MDB11" s="46"/>
      <c r="MDC11" s="46"/>
      <c r="MDD11" s="46"/>
      <c r="MDE11" s="46"/>
      <c r="MDF11" s="46"/>
      <c r="MDG11" s="46"/>
      <c r="MDH11" s="46"/>
      <c r="MDI11" s="46"/>
      <c r="MDJ11" s="46"/>
      <c r="MDK11" s="46"/>
      <c r="MDL11" s="46"/>
      <c r="MDM11" s="46"/>
      <c r="MDN11" s="46"/>
      <c r="MDO11" s="46"/>
      <c r="MDP11" s="46"/>
      <c r="MDQ11" s="46"/>
      <c r="MDR11" s="46"/>
      <c r="MDS11" s="46"/>
      <c r="MDT11" s="46"/>
      <c r="MDU11" s="46"/>
      <c r="MDV11" s="46"/>
      <c r="MDW11" s="46"/>
      <c r="MDX11" s="46"/>
      <c r="MDY11" s="46"/>
      <c r="MDZ11" s="46"/>
      <c r="MEA11" s="46"/>
      <c r="MEB11" s="46"/>
      <c r="MEC11" s="46"/>
      <c r="MED11" s="46"/>
      <c r="MEE11" s="46"/>
      <c r="MEF11" s="46"/>
      <c r="MEG11" s="46"/>
      <c r="MEH11" s="46"/>
      <c r="MEI11" s="46"/>
      <c r="MEJ11" s="46"/>
      <c r="MEK11" s="46"/>
      <c r="MEL11" s="46"/>
      <c r="MEM11" s="46"/>
      <c r="MEN11" s="46"/>
      <c r="MEO11" s="46"/>
      <c r="MEP11" s="46"/>
      <c r="MEQ11" s="46"/>
      <c r="MER11" s="46"/>
      <c r="MES11" s="46"/>
      <c r="MET11" s="46"/>
      <c r="MEU11" s="46"/>
      <c r="MEV11" s="46"/>
      <c r="MEW11" s="46"/>
      <c r="MEX11" s="46"/>
      <c r="MEY11" s="46"/>
      <c r="MEZ11" s="46"/>
      <c r="MFA11" s="46"/>
      <c r="MFB11" s="46"/>
      <c r="MFC11" s="46"/>
      <c r="MFD11" s="46"/>
      <c r="MFE11" s="46"/>
      <c r="MFF11" s="46"/>
      <c r="MFG11" s="46"/>
      <c r="MFH11" s="46"/>
      <c r="MFI11" s="46"/>
      <c r="MFJ11" s="46"/>
      <c r="MFK11" s="46"/>
      <c r="MFL11" s="46"/>
      <c r="MFM11" s="46"/>
      <c r="MFN11" s="46"/>
      <c r="MFO11" s="46"/>
      <c r="MFP11" s="46"/>
      <c r="MFQ11" s="46"/>
      <c r="MFR11" s="46"/>
      <c r="MFS11" s="46"/>
      <c r="MFT11" s="46"/>
      <c r="MFU11" s="46"/>
      <c r="MFV11" s="46"/>
      <c r="MFW11" s="46"/>
      <c r="MFX11" s="46"/>
      <c r="MFY11" s="46"/>
      <c r="MFZ11" s="46"/>
      <c r="MGA11" s="46"/>
      <c r="MGB11" s="46"/>
      <c r="MGC11" s="46"/>
      <c r="MGD11" s="46"/>
      <c r="MGE11" s="46"/>
      <c r="MGF11" s="46"/>
      <c r="MGG11" s="46"/>
      <c r="MGH11" s="46"/>
      <c r="MGI11" s="46"/>
      <c r="MGJ11" s="46"/>
      <c r="MGK11" s="46"/>
      <c r="MGL11" s="46"/>
      <c r="MGM11" s="46"/>
      <c r="MGN11" s="46"/>
      <c r="MGO11" s="46"/>
      <c r="MGP11" s="46"/>
      <c r="MGQ11" s="46"/>
      <c r="MGR11" s="46"/>
      <c r="MGS11" s="46"/>
      <c r="MGT11" s="46"/>
      <c r="MGU11" s="46"/>
      <c r="MGV11" s="46"/>
      <c r="MGW11" s="46"/>
      <c r="MGX11" s="46"/>
      <c r="MGY11" s="46"/>
      <c r="MGZ11" s="46"/>
      <c r="MHA11" s="46"/>
      <c r="MHB11" s="46"/>
      <c r="MHC11" s="46"/>
      <c r="MHD11" s="46"/>
      <c r="MHE11" s="46"/>
      <c r="MHF11" s="46"/>
      <c r="MHG11" s="46"/>
      <c r="MHH11" s="46"/>
      <c r="MHI11" s="46"/>
      <c r="MHJ11" s="46"/>
      <c r="MHK11" s="46"/>
      <c r="MHL11" s="46"/>
      <c r="MHM11" s="46"/>
      <c r="MHN11" s="46"/>
      <c r="MHO11" s="46"/>
      <c r="MHP11" s="46"/>
      <c r="MHQ11" s="46"/>
      <c r="MHR11" s="46"/>
      <c r="MHS11" s="46"/>
      <c r="MHT11" s="46"/>
      <c r="MHU11" s="46"/>
      <c r="MHV11" s="46"/>
      <c r="MHW11" s="46"/>
      <c r="MHX11" s="46"/>
      <c r="MHY11" s="46"/>
      <c r="MHZ11" s="46"/>
      <c r="MIA11" s="46"/>
      <c r="MIB11" s="46"/>
      <c r="MIC11" s="46"/>
      <c r="MID11" s="46"/>
      <c r="MIE11" s="46"/>
      <c r="MIF11" s="46"/>
      <c r="MIG11" s="46"/>
      <c r="MIH11" s="46"/>
      <c r="MII11" s="46"/>
      <c r="MIJ11" s="46"/>
      <c r="MIK11" s="46"/>
      <c r="MIL11" s="46"/>
      <c r="MIM11" s="46"/>
      <c r="MIN11" s="46"/>
      <c r="MIO11" s="46"/>
      <c r="MIP11" s="46"/>
      <c r="MIQ11" s="46"/>
      <c r="MIR11" s="46"/>
      <c r="MIS11" s="46"/>
      <c r="MIT11" s="46"/>
      <c r="MIU11" s="46"/>
      <c r="MIV11" s="46"/>
      <c r="MIW11" s="46"/>
      <c r="MIX11" s="46"/>
      <c r="MIY11" s="46"/>
      <c r="MIZ11" s="46"/>
      <c r="MJA11" s="46"/>
      <c r="MJB11" s="46"/>
      <c r="MJC11" s="46"/>
      <c r="MJD11" s="46"/>
      <c r="MJE11" s="46"/>
      <c r="MJF11" s="46"/>
      <c r="MJG11" s="46"/>
      <c r="MJH11" s="46"/>
      <c r="MJI11" s="46"/>
      <c r="MJJ11" s="46"/>
      <c r="MJK11" s="46"/>
      <c r="MJL11" s="46"/>
      <c r="MJM11" s="46"/>
      <c r="MJN11" s="46"/>
      <c r="MJO11" s="46"/>
      <c r="MJP11" s="46"/>
      <c r="MJQ11" s="46"/>
      <c r="MJR11" s="46"/>
      <c r="MJS11" s="46"/>
      <c r="MJT11" s="46"/>
      <c r="MJU11" s="46"/>
      <c r="MJV11" s="46"/>
      <c r="MJW11" s="46"/>
      <c r="MJX11" s="46"/>
      <c r="MJY11" s="46"/>
      <c r="MJZ11" s="46"/>
      <c r="MKA11" s="46"/>
      <c r="MKB11" s="46"/>
      <c r="MKC11" s="46"/>
      <c r="MKD11" s="46"/>
      <c r="MKE11" s="46"/>
      <c r="MKF11" s="46"/>
      <c r="MKG11" s="46"/>
      <c r="MKH11" s="46"/>
      <c r="MKI11" s="46"/>
      <c r="MKJ11" s="46"/>
      <c r="MKK11" s="46"/>
      <c r="MKL11" s="46"/>
      <c r="MKM11" s="46"/>
      <c r="MKN11" s="46"/>
      <c r="MKO11" s="46"/>
      <c r="MKP11" s="46"/>
      <c r="MKQ11" s="46"/>
      <c r="MKR11" s="46"/>
      <c r="MKS11" s="46"/>
      <c r="MKT11" s="46"/>
      <c r="MKU11" s="46"/>
      <c r="MKV11" s="46"/>
      <c r="MKW11" s="46"/>
      <c r="MKX11" s="46"/>
      <c r="MKY11" s="46"/>
      <c r="MKZ11" s="46"/>
      <c r="MLA11" s="46"/>
      <c r="MLB11" s="46"/>
      <c r="MLC11" s="46"/>
      <c r="MLD11" s="46"/>
      <c r="MLE11" s="46"/>
      <c r="MLF11" s="46"/>
      <c r="MLG11" s="46"/>
      <c r="MLH11" s="46"/>
      <c r="MLI11" s="46"/>
      <c r="MLJ11" s="46"/>
      <c r="MLK11" s="46"/>
      <c r="MLL11" s="46"/>
      <c r="MLM11" s="46"/>
      <c r="MLN11" s="46"/>
      <c r="MLO11" s="46"/>
      <c r="MLP11" s="46"/>
      <c r="MLQ11" s="46"/>
      <c r="MLR11" s="46"/>
      <c r="MLS11" s="46"/>
      <c r="MLT11" s="46"/>
      <c r="MLU11" s="46"/>
      <c r="MLV11" s="46"/>
      <c r="MLW11" s="46"/>
      <c r="MLX11" s="46"/>
      <c r="MLY11" s="46"/>
      <c r="MLZ11" s="46"/>
      <c r="MMA11" s="46"/>
      <c r="MMB11" s="46"/>
      <c r="MMC11" s="46"/>
      <c r="MMD11" s="46"/>
      <c r="MME11" s="46"/>
      <c r="MMF11" s="46"/>
      <c r="MMG11" s="46"/>
      <c r="MMH11" s="46"/>
      <c r="MMI11" s="46"/>
      <c r="MMJ11" s="46"/>
      <c r="MMK11" s="46"/>
      <c r="MML11" s="46"/>
      <c r="MMM11" s="46"/>
      <c r="MMN11" s="46"/>
      <c r="MMO11" s="46"/>
      <c r="MMP11" s="46"/>
      <c r="MMQ11" s="46"/>
      <c r="MMR11" s="46"/>
      <c r="MMS11" s="46"/>
      <c r="MMT11" s="46"/>
      <c r="MMU11" s="46"/>
      <c r="MMV11" s="46"/>
      <c r="MMW11" s="46"/>
      <c r="MMX11" s="46"/>
      <c r="MMY11" s="46"/>
      <c r="MMZ11" s="46"/>
      <c r="MNA11" s="46"/>
      <c r="MNB11" s="46"/>
      <c r="MNC11" s="46"/>
      <c r="MND11" s="46"/>
      <c r="MNE11" s="46"/>
      <c r="MNF11" s="46"/>
      <c r="MNG11" s="46"/>
      <c r="MNH11" s="46"/>
      <c r="MNI11" s="46"/>
      <c r="MNJ11" s="46"/>
      <c r="MNK11" s="46"/>
      <c r="MNL11" s="46"/>
      <c r="MNM11" s="46"/>
      <c r="MNN11" s="46"/>
      <c r="MNO11" s="46"/>
      <c r="MNP11" s="46"/>
      <c r="MNQ11" s="46"/>
      <c r="MNR11" s="46"/>
      <c r="MNS11" s="46"/>
      <c r="MNT11" s="46"/>
      <c r="MNU11" s="46"/>
      <c r="MNV11" s="46"/>
      <c r="MNW11" s="46"/>
      <c r="MNX11" s="46"/>
      <c r="MNY11" s="46"/>
      <c r="MNZ11" s="46"/>
      <c r="MOA11" s="46"/>
      <c r="MOB11" s="46"/>
      <c r="MOC11" s="46"/>
      <c r="MOD11" s="46"/>
      <c r="MOE11" s="46"/>
      <c r="MOF11" s="46"/>
      <c r="MOG11" s="46"/>
      <c r="MOH11" s="46"/>
      <c r="MOI11" s="46"/>
      <c r="MOJ11" s="46"/>
      <c r="MOK11" s="46"/>
      <c r="MOL11" s="46"/>
      <c r="MOM11" s="46"/>
      <c r="MON11" s="46"/>
      <c r="MOO11" s="46"/>
      <c r="MOP11" s="46"/>
      <c r="MOQ11" s="46"/>
      <c r="MOR11" s="46"/>
      <c r="MOS11" s="46"/>
      <c r="MOT11" s="46"/>
      <c r="MOU11" s="46"/>
      <c r="MOV11" s="46"/>
      <c r="MOW11" s="46"/>
      <c r="MOX11" s="46"/>
      <c r="MOY11" s="46"/>
      <c r="MOZ11" s="46"/>
      <c r="MPA11" s="46"/>
      <c r="MPB11" s="46"/>
      <c r="MPC11" s="46"/>
      <c r="MPD11" s="46"/>
      <c r="MPE11" s="46"/>
      <c r="MPF11" s="46"/>
      <c r="MPG11" s="46"/>
      <c r="MPH11" s="46"/>
      <c r="MPI11" s="46"/>
      <c r="MPJ11" s="46"/>
      <c r="MPK11" s="46"/>
      <c r="MPL11" s="46"/>
      <c r="MPM11" s="46"/>
      <c r="MPN11" s="46"/>
      <c r="MPO11" s="46"/>
      <c r="MPP11" s="46"/>
      <c r="MPQ11" s="46"/>
      <c r="MPR11" s="46"/>
      <c r="MPS11" s="46"/>
      <c r="MPT11" s="46"/>
      <c r="MPU11" s="46"/>
      <c r="MPV11" s="46"/>
      <c r="MPW11" s="46"/>
      <c r="MPX11" s="46"/>
      <c r="MPY11" s="46"/>
      <c r="MPZ11" s="46"/>
      <c r="MQA11" s="46"/>
      <c r="MQB11" s="46"/>
      <c r="MQC11" s="46"/>
      <c r="MQD11" s="46"/>
      <c r="MQE11" s="46"/>
      <c r="MQF11" s="46"/>
      <c r="MQG11" s="46"/>
      <c r="MQH11" s="46"/>
      <c r="MQI11" s="46"/>
      <c r="MQJ11" s="46"/>
      <c r="MQK11" s="46"/>
      <c r="MQL11" s="46"/>
      <c r="MQM11" s="46"/>
      <c r="MQN11" s="46"/>
      <c r="MQO11" s="46"/>
      <c r="MQP11" s="46"/>
      <c r="MQQ11" s="46"/>
      <c r="MQR11" s="46"/>
      <c r="MQS11" s="46"/>
      <c r="MQT11" s="46"/>
      <c r="MQU11" s="46"/>
      <c r="MQV11" s="46"/>
      <c r="MQW11" s="46"/>
      <c r="MQX11" s="46"/>
      <c r="MQY11" s="46"/>
      <c r="MQZ11" s="46"/>
      <c r="MRA11" s="46"/>
      <c r="MRB11" s="46"/>
      <c r="MRC11" s="46"/>
      <c r="MRD11" s="46"/>
      <c r="MRE11" s="46"/>
      <c r="MRF11" s="46"/>
      <c r="MRG11" s="46"/>
      <c r="MRH11" s="46"/>
      <c r="MRI11" s="46"/>
      <c r="MRJ11" s="46"/>
      <c r="MRK11" s="46"/>
      <c r="MRL11" s="46"/>
      <c r="MRM11" s="46"/>
      <c r="MRN11" s="46"/>
      <c r="MRO11" s="46"/>
      <c r="MRP11" s="46"/>
      <c r="MRQ11" s="46"/>
      <c r="MRR11" s="46"/>
      <c r="MRS11" s="46"/>
      <c r="MRT11" s="46"/>
      <c r="MRU11" s="46"/>
      <c r="MRV11" s="46"/>
      <c r="MRW11" s="46"/>
      <c r="MRX11" s="46"/>
      <c r="MRY11" s="46"/>
      <c r="MRZ11" s="46"/>
      <c r="MSA11" s="46"/>
      <c r="MSB11" s="46"/>
      <c r="MSC11" s="46"/>
      <c r="MSD11" s="46"/>
      <c r="MSE11" s="46"/>
      <c r="MSF11" s="46"/>
      <c r="MSG11" s="46"/>
      <c r="MSH11" s="46"/>
      <c r="MSI11" s="46"/>
      <c r="MSJ11" s="46"/>
      <c r="MSK11" s="46"/>
      <c r="MSL11" s="46"/>
      <c r="MSM11" s="46"/>
      <c r="MSN11" s="46"/>
      <c r="MSO11" s="46"/>
      <c r="MSP11" s="46"/>
      <c r="MSQ11" s="46"/>
      <c r="MSR11" s="46"/>
      <c r="MSS11" s="46"/>
      <c r="MST11" s="46"/>
      <c r="MSU11" s="46"/>
      <c r="MSV11" s="46"/>
      <c r="MSW11" s="46"/>
      <c r="MSX11" s="46"/>
      <c r="MSY11" s="46"/>
      <c r="MSZ11" s="46"/>
      <c r="MTA11" s="46"/>
      <c r="MTB11" s="46"/>
      <c r="MTC11" s="46"/>
      <c r="MTD11" s="46"/>
      <c r="MTE11" s="46"/>
      <c r="MTF11" s="46"/>
      <c r="MTG11" s="46"/>
      <c r="MTH11" s="46"/>
      <c r="MTI11" s="46"/>
      <c r="MTJ11" s="46"/>
      <c r="MTK11" s="46"/>
      <c r="MTL11" s="46"/>
      <c r="MTM11" s="46"/>
      <c r="MTN11" s="46"/>
      <c r="MTO11" s="46"/>
      <c r="MTP11" s="46"/>
      <c r="MTQ11" s="46"/>
      <c r="MTR11" s="46"/>
      <c r="MTS11" s="46"/>
      <c r="MTT11" s="46"/>
      <c r="MTU11" s="46"/>
      <c r="MTV11" s="46"/>
      <c r="MTW11" s="46"/>
      <c r="MTX11" s="46"/>
      <c r="MTY11" s="46"/>
      <c r="MTZ11" s="46"/>
      <c r="MUA11" s="46"/>
      <c r="MUB11" s="46"/>
      <c r="MUC11" s="46"/>
      <c r="MUD11" s="46"/>
      <c r="MUE11" s="46"/>
      <c r="MUF11" s="46"/>
      <c r="MUG11" s="46"/>
      <c r="MUH11" s="46"/>
      <c r="MUI11" s="46"/>
      <c r="MUJ11" s="46"/>
      <c r="MUK11" s="46"/>
      <c r="MUL11" s="46"/>
      <c r="MUM11" s="46"/>
      <c r="MUN11" s="46"/>
      <c r="MUO11" s="46"/>
      <c r="MUP11" s="46"/>
      <c r="MUQ11" s="46"/>
      <c r="MUR11" s="46"/>
      <c r="MUS11" s="46"/>
      <c r="MUT11" s="46"/>
      <c r="MUU11" s="46"/>
      <c r="MUV11" s="46"/>
      <c r="MUW11" s="46"/>
      <c r="MUX11" s="46"/>
      <c r="MUY11" s="46"/>
      <c r="MUZ11" s="46"/>
      <c r="MVA11" s="46"/>
      <c r="MVB11" s="46"/>
      <c r="MVC11" s="46"/>
      <c r="MVD11" s="46"/>
      <c r="MVE11" s="46"/>
      <c r="MVF11" s="46"/>
      <c r="MVG11" s="46"/>
      <c r="MVH11" s="46"/>
      <c r="MVI11" s="46"/>
      <c r="MVJ11" s="46"/>
      <c r="MVK11" s="46"/>
      <c r="MVL11" s="46"/>
      <c r="MVM11" s="46"/>
      <c r="MVN11" s="46"/>
      <c r="MVO11" s="46"/>
      <c r="MVP11" s="46"/>
      <c r="MVQ11" s="46"/>
      <c r="MVR11" s="46"/>
      <c r="MVS11" s="46"/>
      <c r="MVT11" s="46"/>
      <c r="MVU11" s="46"/>
      <c r="MVV11" s="46"/>
      <c r="MVW11" s="46"/>
      <c r="MVX11" s="46"/>
      <c r="MVY11" s="46"/>
      <c r="MVZ11" s="46"/>
      <c r="MWA11" s="46"/>
      <c r="MWB11" s="46"/>
      <c r="MWC11" s="46"/>
      <c r="MWD11" s="46"/>
      <c r="MWE11" s="46"/>
      <c r="MWF11" s="46"/>
      <c r="MWG11" s="46"/>
      <c r="MWH11" s="46"/>
      <c r="MWI11" s="46"/>
      <c r="MWJ11" s="46"/>
      <c r="MWK11" s="46"/>
      <c r="MWL11" s="46"/>
      <c r="MWM11" s="46"/>
      <c r="MWN11" s="46"/>
      <c r="MWO11" s="46"/>
      <c r="MWP11" s="46"/>
      <c r="MWQ11" s="46"/>
      <c r="MWR11" s="46"/>
      <c r="MWS11" s="46"/>
      <c r="MWT11" s="46"/>
      <c r="MWU11" s="46"/>
      <c r="MWV11" s="46"/>
      <c r="MWW11" s="46"/>
      <c r="MWX11" s="46"/>
      <c r="MWY11" s="46"/>
      <c r="MWZ11" s="46"/>
      <c r="MXA11" s="46"/>
      <c r="MXB11" s="46"/>
      <c r="MXC11" s="46"/>
      <c r="MXD11" s="46"/>
      <c r="MXE11" s="46"/>
      <c r="MXF11" s="46"/>
      <c r="MXG11" s="46"/>
      <c r="MXH11" s="46"/>
      <c r="MXI11" s="46"/>
      <c r="MXJ11" s="46"/>
      <c r="MXK11" s="46"/>
      <c r="MXL11" s="46"/>
      <c r="MXM11" s="46"/>
      <c r="MXN11" s="46"/>
      <c r="MXO11" s="46"/>
      <c r="MXP11" s="46"/>
      <c r="MXQ11" s="46"/>
      <c r="MXR11" s="46"/>
      <c r="MXS11" s="46"/>
      <c r="MXT11" s="46"/>
      <c r="MXU11" s="46"/>
      <c r="MXV11" s="46"/>
      <c r="MXW11" s="46"/>
      <c r="MXX11" s="46"/>
      <c r="MXY11" s="46"/>
      <c r="MXZ11" s="46"/>
      <c r="MYA11" s="46"/>
      <c r="MYB11" s="46"/>
      <c r="MYC11" s="46"/>
      <c r="MYD11" s="46"/>
      <c r="MYE11" s="46"/>
      <c r="MYF11" s="46"/>
      <c r="MYG11" s="46"/>
      <c r="MYH11" s="46"/>
      <c r="MYI11" s="46"/>
      <c r="MYJ11" s="46"/>
      <c r="MYK11" s="46"/>
      <c r="MYL11" s="46"/>
      <c r="MYM11" s="46"/>
      <c r="MYN11" s="46"/>
      <c r="MYO11" s="46"/>
      <c r="MYP11" s="46"/>
      <c r="MYQ11" s="46"/>
      <c r="MYR11" s="46"/>
      <c r="MYS11" s="46"/>
      <c r="MYT11" s="46"/>
      <c r="MYU11" s="46"/>
      <c r="MYV11" s="46"/>
      <c r="MYW11" s="46"/>
      <c r="MYX11" s="46"/>
      <c r="MYY11" s="46"/>
      <c r="MYZ11" s="46"/>
      <c r="MZA11" s="46"/>
      <c r="MZB11" s="46"/>
      <c r="MZC11" s="46"/>
      <c r="MZD11" s="46"/>
      <c r="MZE11" s="46"/>
      <c r="MZF11" s="46"/>
      <c r="MZG11" s="46"/>
      <c r="MZH11" s="46"/>
      <c r="MZI11" s="46"/>
      <c r="MZJ11" s="46"/>
      <c r="MZK11" s="46"/>
      <c r="MZL11" s="46"/>
      <c r="MZM11" s="46"/>
      <c r="MZN11" s="46"/>
      <c r="MZO11" s="46"/>
      <c r="MZP11" s="46"/>
      <c r="MZQ11" s="46"/>
      <c r="MZR11" s="46"/>
      <c r="MZS11" s="46"/>
      <c r="MZT11" s="46"/>
      <c r="MZU11" s="46"/>
      <c r="MZV11" s="46"/>
      <c r="MZW11" s="46"/>
      <c r="MZX11" s="46"/>
      <c r="MZY11" s="46"/>
      <c r="MZZ11" s="46"/>
      <c r="NAA11" s="46"/>
      <c r="NAB11" s="46"/>
      <c r="NAC11" s="46"/>
      <c r="NAD11" s="46"/>
      <c r="NAE11" s="46"/>
      <c r="NAF11" s="46"/>
      <c r="NAG11" s="46"/>
      <c r="NAH11" s="46"/>
      <c r="NAI11" s="46"/>
      <c r="NAJ11" s="46"/>
      <c r="NAK11" s="46"/>
      <c r="NAL11" s="46"/>
      <c r="NAM11" s="46"/>
      <c r="NAN11" s="46"/>
      <c r="NAO11" s="46"/>
      <c r="NAP11" s="46"/>
      <c r="NAQ11" s="46"/>
      <c r="NAR11" s="46"/>
      <c r="NAS11" s="46"/>
      <c r="NAT11" s="46"/>
      <c r="NAU11" s="46"/>
      <c r="NAV11" s="46"/>
      <c r="NAW11" s="46"/>
      <c r="NAX11" s="46"/>
      <c r="NAY11" s="46"/>
      <c r="NAZ11" s="46"/>
      <c r="NBA11" s="46"/>
      <c r="NBB11" s="46"/>
      <c r="NBC11" s="46"/>
      <c r="NBD11" s="46"/>
      <c r="NBE11" s="46"/>
      <c r="NBF11" s="46"/>
      <c r="NBG11" s="46"/>
      <c r="NBH11" s="46"/>
      <c r="NBI11" s="46"/>
      <c r="NBJ11" s="46"/>
      <c r="NBK11" s="46"/>
      <c r="NBL11" s="46"/>
      <c r="NBM11" s="46"/>
      <c r="NBN11" s="46"/>
      <c r="NBO11" s="46"/>
      <c r="NBP11" s="46"/>
      <c r="NBQ11" s="46"/>
      <c r="NBR11" s="46"/>
      <c r="NBS11" s="46"/>
      <c r="NBT11" s="46"/>
      <c r="NBU11" s="46"/>
      <c r="NBV11" s="46"/>
      <c r="NBW11" s="46"/>
      <c r="NBX11" s="46"/>
      <c r="NBY11" s="46"/>
      <c r="NBZ11" s="46"/>
      <c r="NCA11" s="46"/>
      <c r="NCB11" s="46"/>
      <c r="NCC11" s="46"/>
      <c r="NCD11" s="46"/>
      <c r="NCE11" s="46"/>
      <c r="NCF11" s="46"/>
      <c r="NCG11" s="46"/>
      <c r="NCH11" s="46"/>
      <c r="NCI11" s="46"/>
      <c r="NCJ11" s="46"/>
      <c r="NCK11" s="46"/>
      <c r="NCL11" s="46"/>
      <c r="NCM11" s="46"/>
      <c r="NCN11" s="46"/>
      <c r="NCO11" s="46"/>
      <c r="NCP11" s="46"/>
      <c r="NCQ11" s="46"/>
      <c r="NCR11" s="46"/>
      <c r="NCS11" s="46"/>
      <c r="NCT11" s="46"/>
      <c r="NCU11" s="46"/>
      <c r="NCV11" s="46"/>
      <c r="NCW11" s="46"/>
      <c r="NCX11" s="46"/>
      <c r="NCY11" s="46"/>
      <c r="NCZ11" s="46"/>
      <c r="NDA11" s="46"/>
      <c r="NDB11" s="46"/>
      <c r="NDC11" s="46"/>
      <c r="NDD11" s="46"/>
      <c r="NDE11" s="46"/>
      <c r="NDF11" s="46"/>
      <c r="NDG11" s="46"/>
      <c r="NDH11" s="46"/>
      <c r="NDI11" s="46"/>
      <c r="NDJ11" s="46"/>
      <c r="NDK11" s="46"/>
      <c r="NDL11" s="46"/>
      <c r="NDM11" s="46"/>
      <c r="NDN11" s="46"/>
      <c r="NDO11" s="46"/>
      <c r="NDP11" s="46"/>
      <c r="NDQ11" s="46"/>
      <c r="NDR11" s="46"/>
      <c r="NDS11" s="46"/>
      <c r="NDT11" s="46"/>
      <c r="NDU11" s="46"/>
      <c r="NDV11" s="46"/>
      <c r="NDW11" s="46"/>
      <c r="NDX11" s="46"/>
      <c r="NDY11" s="46"/>
      <c r="NDZ11" s="46"/>
      <c r="NEA11" s="46"/>
      <c r="NEB11" s="46"/>
      <c r="NEC11" s="46"/>
      <c r="NED11" s="46"/>
      <c r="NEE11" s="46"/>
      <c r="NEF11" s="46"/>
      <c r="NEG11" s="46"/>
      <c r="NEH11" s="46"/>
      <c r="NEI11" s="46"/>
      <c r="NEJ11" s="46"/>
      <c r="NEK11" s="46"/>
      <c r="NEL11" s="46"/>
      <c r="NEM11" s="46"/>
      <c r="NEN11" s="46"/>
      <c r="NEO11" s="46"/>
      <c r="NEP11" s="46"/>
      <c r="NEQ11" s="46"/>
      <c r="NER11" s="46"/>
      <c r="NES11" s="46"/>
      <c r="NET11" s="46"/>
      <c r="NEU11" s="46"/>
      <c r="NEV11" s="46"/>
      <c r="NEW11" s="46"/>
      <c r="NEX11" s="46"/>
      <c r="NEY11" s="46"/>
      <c r="NEZ11" s="46"/>
      <c r="NFA11" s="46"/>
      <c r="NFB11" s="46"/>
      <c r="NFC11" s="46"/>
      <c r="NFD11" s="46"/>
      <c r="NFE11" s="46"/>
      <c r="NFF11" s="46"/>
      <c r="NFG11" s="46"/>
      <c r="NFH11" s="46"/>
      <c r="NFI11" s="46"/>
      <c r="NFJ11" s="46"/>
      <c r="NFK11" s="46"/>
      <c r="NFL11" s="46"/>
      <c r="NFM11" s="46"/>
      <c r="NFN11" s="46"/>
      <c r="NFO11" s="46"/>
      <c r="NFP11" s="46"/>
      <c r="NFQ11" s="46"/>
      <c r="NFR11" s="46"/>
      <c r="NFS11" s="46"/>
      <c r="NFT11" s="46"/>
      <c r="NFU11" s="46"/>
      <c r="NFV11" s="46"/>
      <c r="NFW11" s="46"/>
      <c r="NFX11" s="46"/>
      <c r="NFY11" s="46"/>
      <c r="NFZ11" s="46"/>
      <c r="NGA11" s="46"/>
      <c r="NGB11" s="46"/>
      <c r="NGC11" s="46"/>
      <c r="NGD11" s="46"/>
      <c r="NGE11" s="46"/>
      <c r="NGF11" s="46"/>
      <c r="NGG11" s="46"/>
      <c r="NGH11" s="46"/>
      <c r="NGI11" s="46"/>
      <c r="NGJ11" s="46"/>
      <c r="NGK11" s="46"/>
      <c r="NGL11" s="46"/>
      <c r="NGM11" s="46"/>
      <c r="NGN11" s="46"/>
      <c r="NGO11" s="46"/>
      <c r="NGP11" s="46"/>
      <c r="NGQ11" s="46"/>
      <c r="NGR11" s="46"/>
      <c r="NGS11" s="46"/>
      <c r="NGT11" s="46"/>
      <c r="NGU11" s="46"/>
      <c r="NGV11" s="46"/>
      <c r="NGW11" s="46"/>
      <c r="NGX11" s="46"/>
      <c r="NGY11" s="46"/>
      <c r="NGZ11" s="46"/>
      <c r="NHA11" s="46"/>
      <c r="NHB11" s="46"/>
      <c r="NHC11" s="46"/>
      <c r="NHD11" s="46"/>
      <c r="NHE11" s="46"/>
      <c r="NHF11" s="46"/>
      <c r="NHG11" s="46"/>
      <c r="NHH11" s="46"/>
      <c r="NHI11" s="46"/>
      <c r="NHJ11" s="46"/>
      <c r="NHK11" s="46"/>
      <c r="NHL11" s="46"/>
      <c r="NHM11" s="46"/>
      <c r="NHN11" s="46"/>
      <c r="NHO11" s="46"/>
      <c r="NHP11" s="46"/>
      <c r="NHQ11" s="46"/>
      <c r="NHR11" s="46"/>
      <c r="NHS11" s="46"/>
      <c r="NHT11" s="46"/>
      <c r="NHU11" s="46"/>
      <c r="NHV11" s="46"/>
      <c r="NHW11" s="46"/>
      <c r="NHX11" s="46"/>
      <c r="NHY11" s="46"/>
      <c r="NHZ11" s="46"/>
      <c r="NIA11" s="46"/>
      <c r="NIB11" s="46"/>
      <c r="NIC11" s="46"/>
      <c r="NID11" s="46"/>
      <c r="NIE11" s="46"/>
      <c r="NIF11" s="46"/>
      <c r="NIG11" s="46"/>
      <c r="NIH11" s="46"/>
      <c r="NII11" s="46"/>
      <c r="NIJ11" s="46"/>
      <c r="NIK11" s="46"/>
      <c r="NIL11" s="46"/>
      <c r="NIM11" s="46"/>
      <c r="NIN11" s="46"/>
      <c r="NIO11" s="46"/>
      <c r="NIP11" s="46"/>
      <c r="NIQ11" s="46"/>
      <c r="NIR11" s="46"/>
      <c r="NIS11" s="46"/>
      <c r="NIT11" s="46"/>
      <c r="NIU11" s="46"/>
      <c r="NIV11" s="46"/>
      <c r="NIW11" s="46"/>
      <c r="NIX11" s="46"/>
      <c r="NIY11" s="46"/>
      <c r="NIZ11" s="46"/>
      <c r="NJA11" s="46"/>
      <c r="NJB11" s="46"/>
      <c r="NJC11" s="46"/>
      <c r="NJD11" s="46"/>
      <c r="NJE11" s="46"/>
      <c r="NJF11" s="46"/>
      <c r="NJG11" s="46"/>
      <c r="NJH11" s="46"/>
      <c r="NJI11" s="46"/>
      <c r="NJJ11" s="46"/>
      <c r="NJK11" s="46"/>
      <c r="NJL11" s="46"/>
      <c r="NJM11" s="46"/>
      <c r="NJN11" s="46"/>
      <c r="NJO11" s="46"/>
      <c r="NJP11" s="46"/>
      <c r="NJQ11" s="46"/>
      <c r="NJR11" s="46"/>
      <c r="NJS11" s="46"/>
      <c r="NJT11" s="46"/>
      <c r="NJU11" s="46"/>
      <c r="NJV11" s="46"/>
      <c r="NJW11" s="46"/>
      <c r="NJX11" s="46"/>
      <c r="NJY11" s="46"/>
      <c r="NJZ11" s="46"/>
      <c r="NKA11" s="46"/>
      <c r="NKB11" s="46"/>
      <c r="NKC11" s="46"/>
      <c r="NKD11" s="46"/>
      <c r="NKE11" s="46"/>
      <c r="NKF11" s="46"/>
      <c r="NKG11" s="46"/>
      <c r="NKH11" s="46"/>
      <c r="NKI11" s="46"/>
      <c r="NKJ11" s="46"/>
      <c r="NKK11" s="46"/>
      <c r="NKL11" s="46"/>
      <c r="NKM11" s="46"/>
      <c r="NKN11" s="46"/>
      <c r="NKO11" s="46"/>
      <c r="NKP11" s="46"/>
      <c r="NKQ11" s="46"/>
      <c r="NKR11" s="46"/>
      <c r="NKS11" s="46"/>
      <c r="NKT11" s="46"/>
      <c r="NKU11" s="46"/>
      <c r="NKV11" s="46"/>
      <c r="NKW11" s="46"/>
      <c r="NKX11" s="46"/>
      <c r="NKY11" s="46"/>
      <c r="NKZ11" s="46"/>
      <c r="NLA11" s="46"/>
      <c r="NLB11" s="46"/>
      <c r="NLC11" s="46"/>
      <c r="NLD11" s="46"/>
      <c r="NLE11" s="46"/>
      <c r="NLF11" s="46"/>
      <c r="NLG11" s="46"/>
      <c r="NLH11" s="46"/>
      <c r="NLI11" s="46"/>
      <c r="NLJ11" s="46"/>
      <c r="NLK11" s="46"/>
      <c r="NLL11" s="46"/>
      <c r="NLM11" s="46"/>
      <c r="NLN11" s="46"/>
      <c r="NLO11" s="46"/>
      <c r="NLP11" s="46"/>
      <c r="NLQ11" s="46"/>
      <c r="NLR11" s="46"/>
      <c r="NLS11" s="46"/>
      <c r="NLT11" s="46"/>
      <c r="NLU11" s="46"/>
      <c r="NLV11" s="46"/>
      <c r="NLW11" s="46"/>
      <c r="NLX11" s="46"/>
      <c r="NLY11" s="46"/>
      <c r="NLZ11" s="46"/>
      <c r="NMA11" s="46"/>
      <c r="NMB11" s="46"/>
      <c r="NMC11" s="46"/>
      <c r="NMD11" s="46"/>
      <c r="NME11" s="46"/>
      <c r="NMF11" s="46"/>
      <c r="NMG11" s="46"/>
      <c r="NMH11" s="46"/>
      <c r="NMI11" s="46"/>
      <c r="NMJ11" s="46"/>
      <c r="NMK11" s="46"/>
      <c r="NML11" s="46"/>
      <c r="NMM11" s="46"/>
      <c r="NMN11" s="46"/>
      <c r="NMO11" s="46"/>
      <c r="NMP11" s="46"/>
      <c r="NMQ11" s="46"/>
      <c r="NMR11" s="46"/>
      <c r="NMS11" s="46"/>
      <c r="NMT11" s="46"/>
      <c r="NMU11" s="46"/>
      <c r="NMV11" s="46"/>
      <c r="NMW11" s="46"/>
      <c r="NMX11" s="46"/>
      <c r="NMY11" s="46"/>
      <c r="NMZ11" s="46"/>
      <c r="NNA11" s="46"/>
      <c r="NNB11" s="46"/>
      <c r="NNC11" s="46"/>
      <c r="NND11" s="46"/>
      <c r="NNE11" s="46"/>
      <c r="NNF11" s="46"/>
      <c r="NNG11" s="46"/>
      <c r="NNH11" s="46"/>
      <c r="NNI11" s="46"/>
      <c r="NNJ11" s="46"/>
      <c r="NNK11" s="46"/>
      <c r="NNL11" s="46"/>
      <c r="NNM11" s="46"/>
      <c r="NNN11" s="46"/>
      <c r="NNO11" s="46"/>
      <c r="NNP11" s="46"/>
      <c r="NNQ11" s="46"/>
      <c r="NNR11" s="46"/>
      <c r="NNS11" s="46"/>
      <c r="NNT11" s="46"/>
      <c r="NNU11" s="46"/>
      <c r="NNV11" s="46"/>
      <c r="NNW11" s="46"/>
      <c r="NNX11" s="46"/>
      <c r="NNY11" s="46"/>
      <c r="NNZ11" s="46"/>
      <c r="NOA11" s="46"/>
      <c r="NOB11" s="46"/>
      <c r="NOC11" s="46"/>
      <c r="NOD11" s="46"/>
      <c r="NOE11" s="46"/>
      <c r="NOF11" s="46"/>
      <c r="NOG11" s="46"/>
      <c r="NOH11" s="46"/>
      <c r="NOI11" s="46"/>
      <c r="NOJ11" s="46"/>
      <c r="NOK11" s="46"/>
      <c r="NOL11" s="46"/>
      <c r="NOM11" s="46"/>
      <c r="NON11" s="46"/>
      <c r="NOO11" s="46"/>
      <c r="NOP11" s="46"/>
      <c r="NOQ11" s="46"/>
      <c r="NOR11" s="46"/>
      <c r="NOS11" s="46"/>
      <c r="NOT11" s="46"/>
      <c r="NOU11" s="46"/>
      <c r="NOV11" s="46"/>
      <c r="NOW11" s="46"/>
      <c r="NOX11" s="46"/>
      <c r="NOY11" s="46"/>
      <c r="NOZ11" s="46"/>
      <c r="NPA11" s="46"/>
      <c r="NPB11" s="46"/>
      <c r="NPC11" s="46"/>
      <c r="NPD11" s="46"/>
      <c r="NPE11" s="46"/>
      <c r="NPF11" s="46"/>
      <c r="NPG11" s="46"/>
      <c r="NPH11" s="46"/>
      <c r="NPI11" s="46"/>
      <c r="NPJ11" s="46"/>
      <c r="NPK11" s="46"/>
      <c r="NPL11" s="46"/>
      <c r="NPM11" s="46"/>
      <c r="NPN11" s="46"/>
      <c r="NPO11" s="46"/>
      <c r="NPP11" s="46"/>
      <c r="NPQ11" s="46"/>
      <c r="NPR11" s="46"/>
      <c r="NPS11" s="46"/>
      <c r="NPT11" s="46"/>
      <c r="NPU11" s="46"/>
      <c r="NPV11" s="46"/>
      <c r="NPW11" s="46"/>
      <c r="NPX11" s="46"/>
      <c r="NPY11" s="46"/>
      <c r="NPZ11" s="46"/>
      <c r="NQA11" s="46"/>
      <c r="NQB11" s="46"/>
      <c r="NQC11" s="46"/>
      <c r="NQD11" s="46"/>
      <c r="NQE11" s="46"/>
      <c r="NQF11" s="46"/>
      <c r="NQG11" s="46"/>
      <c r="NQH11" s="46"/>
      <c r="NQI11" s="46"/>
      <c r="NQJ11" s="46"/>
      <c r="NQK11" s="46"/>
      <c r="NQL11" s="46"/>
      <c r="NQM11" s="46"/>
      <c r="NQN11" s="46"/>
      <c r="NQO11" s="46"/>
      <c r="NQP11" s="46"/>
      <c r="NQQ11" s="46"/>
      <c r="NQR11" s="46"/>
      <c r="NQS11" s="46"/>
      <c r="NQT11" s="46"/>
      <c r="NQU11" s="46"/>
      <c r="NQV11" s="46"/>
      <c r="NQW11" s="46"/>
      <c r="NQX11" s="46"/>
      <c r="NQY11" s="46"/>
      <c r="NQZ11" s="46"/>
      <c r="NRA11" s="46"/>
      <c r="NRB11" s="46"/>
      <c r="NRC11" s="46"/>
      <c r="NRD11" s="46"/>
      <c r="NRE11" s="46"/>
      <c r="NRF11" s="46"/>
      <c r="NRG11" s="46"/>
      <c r="NRH11" s="46"/>
      <c r="NRI11" s="46"/>
      <c r="NRJ11" s="46"/>
      <c r="NRK11" s="46"/>
      <c r="NRL11" s="46"/>
      <c r="NRM11" s="46"/>
      <c r="NRN11" s="46"/>
      <c r="NRO11" s="46"/>
      <c r="NRP11" s="46"/>
      <c r="NRQ11" s="46"/>
      <c r="NRR11" s="46"/>
      <c r="NRS11" s="46"/>
      <c r="NRT11" s="46"/>
      <c r="NRU11" s="46"/>
      <c r="NRV11" s="46"/>
      <c r="NRW11" s="46"/>
      <c r="NRX11" s="46"/>
      <c r="NRY11" s="46"/>
      <c r="NRZ11" s="46"/>
      <c r="NSA11" s="46"/>
      <c r="NSB11" s="46"/>
      <c r="NSC11" s="46"/>
      <c r="NSD11" s="46"/>
      <c r="NSE11" s="46"/>
      <c r="NSF11" s="46"/>
      <c r="NSG11" s="46"/>
      <c r="NSH11" s="46"/>
      <c r="NSI11" s="46"/>
      <c r="NSJ11" s="46"/>
      <c r="NSK11" s="46"/>
      <c r="NSL11" s="46"/>
      <c r="NSM11" s="46"/>
      <c r="NSN11" s="46"/>
      <c r="NSO11" s="46"/>
      <c r="NSP11" s="46"/>
      <c r="NSQ11" s="46"/>
      <c r="NSR11" s="46"/>
      <c r="NSS11" s="46"/>
      <c r="NST11" s="46"/>
      <c r="NSU11" s="46"/>
      <c r="NSV11" s="46"/>
      <c r="NSW11" s="46"/>
      <c r="NSX11" s="46"/>
      <c r="NSY11" s="46"/>
      <c r="NSZ11" s="46"/>
      <c r="NTA11" s="46"/>
      <c r="NTB11" s="46"/>
      <c r="NTC11" s="46"/>
      <c r="NTD11" s="46"/>
      <c r="NTE11" s="46"/>
      <c r="NTF11" s="46"/>
      <c r="NTG11" s="46"/>
      <c r="NTH11" s="46"/>
      <c r="NTI11" s="46"/>
      <c r="NTJ11" s="46"/>
      <c r="NTK11" s="46"/>
      <c r="NTL11" s="46"/>
      <c r="NTM11" s="46"/>
      <c r="NTN11" s="46"/>
      <c r="NTO11" s="46"/>
      <c r="NTP11" s="46"/>
      <c r="NTQ11" s="46"/>
      <c r="NTR11" s="46"/>
      <c r="NTS11" s="46"/>
      <c r="NTT11" s="46"/>
      <c r="NTU11" s="46"/>
      <c r="NTV11" s="46"/>
      <c r="NTW11" s="46"/>
      <c r="NTX11" s="46"/>
      <c r="NTY11" s="46"/>
      <c r="NTZ11" s="46"/>
      <c r="NUA11" s="46"/>
      <c r="NUB11" s="46"/>
      <c r="NUC11" s="46"/>
      <c r="NUD11" s="46"/>
      <c r="NUE11" s="46"/>
      <c r="NUF11" s="46"/>
      <c r="NUG11" s="46"/>
      <c r="NUH11" s="46"/>
      <c r="NUI11" s="46"/>
      <c r="NUJ11" s="46"/>
      <c r="NUK11" s="46"/>
      <c r="NUL11" s="46"/>
      <c r="NUM11" s="46"/>
      <c r="NUN11" s="46"/>
      <c r="NUO11" s="46"/>
      <c r="NUP11" s="46"/>
      <c r="NUQ11" s="46"/>
      <c r="NUR11" s="46"/>
      <c r="NUS11" s="46"/>
      <c r="NUT11" s="46"/>
      <c r="NUU11" s="46"/>
      <c r="NUV11" s="46"/>
      <c r="NUW11" s="46"/>
      <c r="NUX11" s="46"/>
      <c r="NUY11" s="46"/>
      <c r="NUZ11" s="46"/>
      <c r="NVA11" s="46"/>
      <c r="NVB11" s="46"/>
      <c r="NVC11" s="46"/>
      <c r="NVD11" s="46"/>
      <c r="NVE11" s="46"/>
      <c r="NVF11" s="46"/>
      <c r="NVG11" s="46"/>
      <c r="NVH11" s="46"/>
      <c r="NVI11" s="46"/>
      <c r="NVJ11" s="46"/>
      <c r="NVK11" s="46"/>
      <c r="NVL11" s="46"/>
      <c r="NVM11" s="46"/>
      <c r="NVN11" s="46"/>
      <c r="NVO11" s="46"/>
      <c r="NVP11" s="46"/>
      <c r="NVQ11" s="46"/>
      <c r="NVR11" s="46"/>
      <c r="NVS11" s="46"/>
      <c r="NVT11" s="46"/>
      <c r="NVU11" s="46"/>
      <c r="NVV11" s="46"/>
      <c r="NVW11" s="46"/>
      <c r="NVX11" s="46"/>
      <c r="NVY11" s="46"/>
      <c r="NVZ11" s="46"/>
      <c r="NWA11" s="46"/>
      <c r="NWB11" s="46"/>
      <c r="NWC11" s="46"/>
      <c r="NWD11" s="46"/>
      <c r="NWE11" s="46"/>
      <c r="NWF11" s="46"/>
      <c r="NWG11" s="46"/>
      <c r="NWH11" s="46"/>
      <c r="NWI11" s="46"/>
      <c r="NWJ11" s="46"/>
      <c r="NWK11" s="46"/>
      <c r="NWL11" s="46"/>
      <c r="NWM11" s="46"/>
      <c r="NWN11" s="46"/>
      <c r="NWO11" s="46"/>
      <c r="NWP11" s="46"/>
      <c r="NWQ11" s="46"/>
      <c r="NWR11" s="46"/>
      <c r="NWS11" s="46"/>
      <c r="NWT11" s="46"/>
      <c r="NWU11" s="46"/>
      <c r="NWV11" s="46"/>
      <c r="NWW11" s="46"/>
      <c r="NWX11" s="46"/>
      <c r="NWY11" s="46"/>
      <c r="NWZ11" s="46"/>
      <c r="NXA11" s="46"/>
      <c r="NXB11" s="46"/>
      <c r="NXC11" s="46"/>
      <c r="NXD11" s="46"/>
      <c r="NXE11" s="46"/>
      <c r="NXF11" s="46"/>
      <c r="NXG11" s="46"/>
      <c r="NXH11" s="46"/>
      <c r="NXI11" s="46"/>
      <c r="NXJ11" s="46"/>
      <c r="NXK11" s="46"/>
      <c r="NXL11" s="46"/>
      <c r="NXM11" s="46"/>
      <c r="NXN11" s="46"/>
      <c r="NXO11" s="46"/>
      <c r="NXP11" s="46"/>
      <c r="NXQ11" s="46"/>
      <c r="NXR11" s="46"/>
      <c r="NXS11" s="46"/>
      <c r="NXT11" s="46"/>
      <c r="NXU11" s="46"/>
      <c r="NXV11" s="46"/>
      <c r="NXW11" s="46"/>
      <c r="NXX11" s="46"/>
      <c r="NXY11" s="46"/>
      <c r="NXZ11" s="46"/>
      <c r="NYA11" s="46"/>
      <c r="NYB11" s="46"/>
      <c r="NYC11" s="46"/>
      <c r="NYD11" s="46"/>
      <c r="NYE11" s="46"/>
      <c r="NYF11" s="46"/>
      <c r="NYG11" s="46"/>
      <c r="NYH11" s="46"/>
      <c r="NYI11" s="46"/>
      <c r="NYJ11" s="46"/>
      <c r="NYK11" s="46"/>
      <c r="NYL11" s="46"/>
      <c r="NYM11" s="46"/>
      <c r="NYN11" s="46"/>
      <c r="NYO11" s="46"/>
      <c r="NYP11" s="46"/>
      <c r="NYQ11" s="46"/>
      <c r="NYR11" s="46"/>
      <c r="NYS11" s="46"/>
      <c r="NYT11" s="46"/>
      <c r="NYU11" s="46"/>
      <c r="NYV11" s="46"/>
      <c r="NYW11" s="46"/>
      <c r="NYX11" s="46"/>
      <c r="NYY11" s="46"/>
      <c r="NYZ11" s="46"/>
      <c r="NZA11" s="46"/>
      <c r="NZB11" s="46"/>
      <c r="NZC11" s="46"/>
      <c r="NZD11" s="46"/>
      <c r="NZE11" s="46"/>
      <c r="NZF11" s="46"/>
      <c r="NZG11" s="46"/>
      <c r="NZH11" s="46"/>
      <c r="NZI11" s="46"/>
      <c r="NZJ11" s="46"/>
      <c r="NZK11" s="46"/>
      <c r="NZL11" s="46"/>
      <c r="NZM11" s="46"/>
      <c r="NZN11" s="46"/>
      <c r="NZO11" s="46"/>
      <c r="NZP11" s="46"/>
      <c r="NZQ11" s="46"/>
      <c r="NZR11" s="46"/>
      <c r="NZS11" s="46"/>
      <c r="NZT11" s="46"/>
      <c r="NZU11" s="46"/>
      <c r="NZV11" s="46"/>
      <c r="NZW11" s="46"/>
      <c r="NZX11" s="46"/>
      <c r="NZY11" s="46"/>
      <c r="NZZ11" s="46"/>
      <c r="OAA11" s="46"/>
      <c r="OAB11" s="46"/>
      <c r="OAC11" s="46"/>
      <c r="OAD11" s="46"/>
      <c r="OAE11" s="46"/>
      <c r="OAF11" s="46"/>
      <c r="OAG11" s="46"/>
      <c r="OAH11" s="46"/>
      <c r="OAI11" s="46"/>
      <c r="OAJ11" s="46"/>
      <c r="OAK11" s="46"/>
      <c r="OAL11" s="46"/>
      <c r="OAM11" s="46"/>
      <c r="OAN11" s="46"/>
      <c r="OAO11" s="46"/>
      <c r="OAP11" s="46"/>
      <c r="OAQ11" s="46"/>
      <c r="OAR11" s="46"/>
      <c r="OAS11" s="46"/>
      <c r="OAT11" s="46"/>
      <c r="OAU11" s="46"/>
      <c r="OAV11" s="46"/>
      <c r="OAW11" s="46"/>
      <c r="OAX11" s="46"/>
      <c r="OAY11" s="46"/>
      <c r="OAZ11" s="46"/>
      <c r="OBA11" s="46"/>
      <c r="OBB11" s="46"/>
      <c r="OBC11" s="46"/>
      <c r="OBD11" s="46"/>
      <c r="OBE11" s="46"/>
      <c r="OBF11" s="46"/>
      <c r="OBG11" s="46"/>
      <c r="OBH11" s="46"/>
      <c r="OBI11" s="46"/>
      <c r="OBJ11" s="46"/>
      <c r="OBK11" s="46"/>
      <c r="OBL11" s="46"/>
      <c r="OBM11" s="46"/>
      <c r="OBN11" s="46"/>
      <c r="OBO11" s="46"/>
      <c r="OBP11" s="46"/>
      <c r="OBQ11" s="46"/>
      <c r="OBR11" s="46"/>
      <c r="OBS11" s="46"/>
      <c r="OBT11" s="46"/>
      <c r="OBU11" s="46"/>
      <c r="OBV11" s="46"/>
      <c r="OBW11" s="46"/>
      <c r="OBX11" s="46"/>
      <c r="OBY11" s="46"/>
      <c r="OBZ11" s="46"/>
      <c r="OCA11" s="46"/>
      <c r="OCB11" s="46"/>
      <c r="OCC11" s="46"/>
      <c r="OCD11" s="46"/>
      <c r="OCE11" s="46"/>
      <c r="OCF11" s="46"/>
      <c r="OCG11" s="46"/>
      <c r="OCH11" s="46"/>
      <c r="OCI11" s="46"/>
      <c r="OCJ11" s="46"/>
      <c r="OCK11" s="46"/>
      <c r="OCL11" s="46"/>
      <c r="OCM11" s="46"/>
      <c r="OCN11" s="46"/>
      <c r="OCO11" s="46"/>
      <c r="OCP11" s="46"/>
      <c r="OCQ11" s="46"/>
      <c r="OCR11" s="46"/>
      <c r="OCS11" s="46"/>
      <c r="OCT11" s="46"/>
      <c r="OCU11" s="46"/>
      <c r="OCV11" s="46"/>
      <c r="OCW11" s="46"/>
      <c r="OCX11" s="46"/>
      <c r="OCY11" s="46"/>
      <c r="OCZ11" s="46"/>
      <c r="ODA11" s="46"/>
      <c r="ODB11" s="46"/>
      <c r="ODC11" s="46"/>
      <c r="ODD11" s="46"/>
      <c r="ODE11" s="46"/>
      <c r="ODF11" s="46"/>
      <c r="ODG11" s="46"/>
      <c r="ODH11" s="46"/>
      <c r="ODI11" s="46"/>
      <c r="ODJ11" s="46"/>
      <c r="ODK11" s="46"/>
      <c r="ODL11" s="46"/>
      <c r="ODM11" s="46"/>
      <c r="ODN11" s="46"/>
      <c r="ODO11" s="46"/>
      <c r="ODP11" s="46"/>
      <c r="ODQ11" s="46"/>
      <c r="ODR11" s="46"/>
      <c r="ODS11" s="46"/>
      <c r="ODT11" s="46"/>
      <c r="ODU11" s="46"/>
      <c r="ODV11" s="46"/>
      <c r="ODW11" s="46"/>
      <c r="ODX11" s="46"/>
      <c r="ODY11" s="46"/>
      <c r="ODZ11" s="46"/>
      <c r="OEA11" s="46"/>
      <c r="OEB11" s="46"/>
      <c r="OEC11" s="46"/>
      <c r="OED11" s="46"/>
      <c r="OEE11" s="46"/>
      <c r="OEF11" s="46"/>
      <c r="OEG11" s="46"/>
      <c r="OEH11" s="46"/>
      <c r="OEI11" s="46"/>
      <c r="OEJ11" s="46"/>
      <c r="OEK11" s="46"/>
      <c r="OEL11" s="46"/>
      <c r="OEM11" s="46"/>
      <c r="OEN11" s="46"/>
      <c r="OEO11" s="46"/>
      <c r="OEP11" s="46"/>
      <c r="OEQ11" s="46"/>
      <c r="OER11" s="46"/>
      <c r="OES11" s="46"/>
      <c r="OET11" s="46"/>
      <c r="OEU11" s="46"/>
      <c r="OEV11" s="46"/>
      <c r="OEW11" s="46"/>
      <c r="OEX11" s="46"/>
      <c r="OEY11" s="46"/>
      <c r="OEZ11" s="46"/>
      <c r="OFA11" s="46"/>
      <c r="OFB11" s="46"/>
      <c r="OFC11" s="46"/>
      <c r="OFD11" s="46"/>
      <c r="OFE11" s="46"/>
      <c r="OFF11" s="46"/>
      <c r="OFG11" s="46"/>
      <c r="OFH11" s="46"/>
      <c r="OFI11" s="46"/>
      <c r="OFJ11" s="46"/>
      <c r="OFK11" s="46"/>
      <c r="OFL11" s="46"/>
      <c r="OFM11" s="46"/>
      <c r="OFN11" s="46"/>
      <c r="OFO11" s="46"/>
      <c r="OFP11" s="46"/>
      <c r="OFQ11" s="46"/>
      <c r="OFR11" s="46"/>
      <c r="OFS11" s="46"/>
      <c r="OFT11" s="46"/>
      <c r="OFU11" s="46"/>
      <c r="OFV11" s="46"/>
      <c r="OFW11" s="46"/>
      <c r="OFX11" s="46"/>
      <c r="OFY11" s="46"/>
      <c r="OFZ11" s="46"/>
      <c r="OGA11" s="46"/>
      <c r="OGB11" s="46"/>
      <c r="OGC11" s="46"/>
      <c r="OGD11" s="46"/>
      <c r="OGE11" s="46"/>
      <c r="OGF11" s="46"/>
      <c r="OGG11" s="46"/>
      <c r="OGH11" s="46"/>
      <c r="OGI11" s="46"/>
      <c r="OGJ11" s="46"/>
      <c r="OGK11" s="46"/>
      <c r="OGL11" s="46"/>
      <c r="OGM11" s="46"/>
      <c r="OGN11" s="46"/>
      <c r="OGO11" s="46"/>
      <c r="OGP11" s="46"/>
      <c r="OGQ11" s="46"/>
      <c r="OGR11" s="46"/>
      <c r="OGS11" s="46"/>
      <c r="OGT11" s="46"/>
      <c r="OGU11" s="46"/>
      <c r="OGV11" s="46"/>
      <c r="OGW11" s="46"/>
      <c r="OGX11" s="46"/>
      <c r="OGY11" s="46"/>
      <c r="OGZ11" s="46"/>
      <c r="OHA11" s="46"/>
      <c r="OHB11" s="46"/>
      <c r="OHC11" s="46"/>
      <c r="OHD11" s="46"/>
      <c r="OHE11" s="46"/>
      <c r="OHF11" s="46"/>
      <c r="OHG11" s="46"/>
      <c r="OHH11" s="46"/>
      <c r="OHI11" s="46"/>
      <c r="OHJ11" s="46"/>
      <c r="OHK11" s="46"/>
      <c r="OHL11" s="46"/>
      <c r="OHM11" s="46"/>
      <c r="OHN11" s="46"/>
      <c r="OHO11" s="46"/>
      <c r="OHP11" s="46"/>
      <c r="OHQ11" s="46"/>
      <c r="OHR11" s="46"/>
      <c r="OHS11" s="46"/>
      <c r="OHT11" s="46"/>
      <c r="OHU11" s="46"/>
      <c r="OHV11" s="46"/>
      <c r="OHW11" s="46"/>
      <c r="OHX11" s="46"/>
      <c r="OHY11" s="46"/>
      <c r="OHZ11" s="46"/>
      <c r="OIA11" s="46"/>
      <c r="OIB11" s="46"/>
      <c r="OIC11" s="46"/>
      <c r="OID11" s="46"/>
      <c r="OIE11" s="46"/>
      <c r="OIF11" s="46"/>
      <c r="OIG11" s="46"/>
      <c r="OIH11" s="46"/>
      <c r="OII11" s="46"/>
      <c r="OIJ11" s="46"/>
      <c r="OIK11" s="46"/>
      <c r="OIL11" s="46"/>
      <c r="OIM11" s="46"/>
      <c r="OIN11" s="46"/>
      <c r="OIO11" s="46"/>
      <c r="OIP11" s="46"/>
      <c r="OIQ11" s="46"/>
      <c r="OIR11" s="46"/>
      <c r="OIS11" s="46"/>
      <c r="OIT11" s="46"/>
      <c r="OIU11" s="46"/>
      <c r="OIV11" s="46"/>
      <c r="OIW11" s="46"/>
      <c r="OIX11" s="46"/>
      <c r="OIY11" s="46"/>
      <c r="OIZ11" s="46"/>
      <c r="OJA11" s="46"/>
      <c r="OJB11" s="46"/>
      <c r="OJC11" s="46"/>
      <c r="OJD11" s="46"/>
      <c r="OJE11" s="46"/>
      <c r="OJF11" s="46"/>
      <c r="OJG11" s="46"/>
      <c r="OJH11" s="46"/>
      <c r="OJI11" s="46"/>
      <c r="OJJ11" s="46"/>
      <c r="OJK11" s="46"/>
      <c r="OJL11" s="46"/>
      <c r="OJM11" s="46"/>
      <c r="OJN11" s="46"/>
      <c r="OJO11" s="46"/>
      <c r="OJP11" s="46"/>
      <c r="OJQ11" s="46"/>
      <c r="OJR11" s="46"/>
      <c r="OJS11" s="46"/>
      <c r="OJT11" s="46"/>
      <c r="OJU11" s="46"/>
      <c r="OJV11" s="46"/>
      <c r="OJW11" s="46"/>
      <c r="OJX11" s="46"/>
      <c r="OJY11" s="46"/>
      <c r="OJZ11" s="46"/>
      <c r="OKA11" s="46"/>
      <c r="OKB11" s="46"/>
      <c r="OKC11" s="46"/>
      <c r="OKD11" s="46"/>
      <c r="OKE11" s="46"/>
      <c r="OKF11" s="46"/>
      <c r="OKG11" s="46"/>
      <c r="OKH11" s="46"/>
      <c r="OKI11" s="46"/>
      <c r="OKJ11" s="46"/>
      <c r="OKK11" s="46"/>
      <c r="OKL11" s="46"/>
      <c r="OKM11" s="46"/>
      <c r="OKN11" s="46"/>
      <c r="OKO11" s="46"/>
      <c r="OKP11" s="46"/>
      <c r="OKQ11" s="46"/>
      <c r="OKR11" s="46"/>
      <c r="OKS11" s="46"/>
      <c r="OKT11" s="46"/>
      <c r="OKU11" s="46"/>
      <c r="OKV11" s="46"/>
      <c r="OKW11" s="46"/>
      <c r="OKX11" s="46"/>
      <c r="OKY11" s="46"/>
      <c r="OKZ11" s="46"/>
      <c r="OLA11" s="46"/>
      <c r="OLB11" s="46"/>
      <c r="OLC11" s="46"/>
      <c r="OLD11" s="46"/>
      <c r="OLE11" s="46"/>
      <c r="OLF11" s="46"/>
      <c r="OLG11" s="46"/>
      <c r="OLH11" s="46"/>
      <c r="OLI11" s="46"/>
      <c r="OLJ11" s="46"/>
      <c r="OLK11" s="46"/>
      <c r="OLL11" s="46"/>
      <c r="OLM11" s="46"/>
      <c r="OLN11" s="46"/>
      <c r="OLO11" s="46"/>
      <c r="OLP11" s="46"/>
      <c r="OLQ11" s="46"/>
      <c r="OLR11" s="46"/>
      <c r="OLS11" s="46"/>
      <c r="OLT11" s="46"/>
      <c r="OLU11" s="46"/>
      <c r="OLV11" s="46"/>
      <c r="OLW11" s="46"/>
      <c r="OLX11" s="46"/>
      <c r="OLY11" s="46"/>
      <c r="OLZ11" s="46"/>
      <c r="OMA11" s="46"/>
      <c r="OMB11" s="46"/>
      <c r="OMC11" s="46"/>
      <c r="OMD11" s="46"/>
      <c r="OME11" s="46"/>
      <c r="OMF11" s="46"/>
      <c r="OMG11" s="46"/>
      <c r="OMH11" s="46"/>
      <c r="OMI11" s="46"/>
      <c r="OMJ11" s="46"/>
      <c r="OMK11" s="46"/>
      <c r="OML11" s="46"/>
      <c r="OMM11" s="46"/>
      <c r="OMN11" s="46"/>
      <c r="OMO11" s="46"/>
      <c r="OMP11" s="46"/>
      <c r="OMQ11" s="46"/>
      <c r="OMR11" s="46"/>
      <c r="OMS11" s="46"/>
      <c r="OMT11" s="46"/>
      <c r="OMU11" s="46"/>
      <c r="OMV11" s="46"/>
      <c r="OMW11" s="46"/>
      <c r="OMX11" s="46"/>
      <c r="OMY11" s="46"/>
      <c r="OMZ11" s="46"/>
      <c r="ONA11" s="46"/>
      <c r="ONB11" s="46"/>
      <c r="ONC11" s="46"/>
      <c r="OND11" s="46"/>
      <c r="ONE11" s="46"/>
      <c r="ONF11" s="46"/>
      <c r="ONG11" s="46"/>
      <c r="ONH11" s="46"/>
      <c r="ONI11" s="46"/>
      <c r="ONJ11" s="46"/>
      <c r="ONK11" s="46"/>
      <c r="ONL11" s="46"/>
      <c r="ONM11" s="46"/>
      <c r="ONN11" s="46"/>
      <c r="ONO11" s="46"/>
      <c r="ONP11" s="46"/>
      <c r="ONQ11" s="46"/>
      <c r="ONR11" s="46"/>
      <c r="ONS11" s="46"/>
      <c r="ONT11" s="46"/>
      <c r="ONU11" s="46"/>
      <c r="ONV11" s="46"/>
      <c r="ONW11" s="46"/>
      <c r="ONX11" s="46"/>
      <c r="ONY11" s="46"/>
      <c r="ONZ11" s="46"/>
      <c r="OOA11" s="46"/>
      <c r="OOB11" s="46"/>
      <c r="OOC11" s="46"/>
      <c r="OOD11" s="46"/>
      <c r="OOE11" s="46"/>
      <c r="OOF11" s="46"/>
      <c r="OOG11" s="46"/>
      <c r="OOH11" s="46"/>
      <c r="OOI11" s="46"/>
      <c r="OOJ11" s="46"/>
      <c r="OOK11" s="46"/>
      <c r="OOL11" s="46"/>
      <c r="OOM11" s="46"/>
      <c r="OON11" s="46"/>
      <c r="OOO11" s="46"/>
      <c r="OOP11" s="46"/>
      <c r="OOQ11" s="46"/>
      <c r="OOR11" s="46"/>
      <c r="OOS11" s="46"/>
      <c r="OOT11" s="46"/>
      <c r="OOU11" s="46"/>
      <c r="OOV11" s="46"/>
      <c r="OOW11" s="46"/>
      <c r="OOX11" s="46"/>
      <c r="OOY11" s="46"/>
      <c r="OOZ11" s="46"/>
      <c r="OPA11" s="46"/>
      <c r="OPB11" s="46"/>
      <c r="OPC11" s="46"/>
      <c r="OPD11" s="46"/>
      <c r="OPE11" s="46"/>
      <c r="OPF11" s="46"/>
      <c r="OPG11" s="46"/>
      <c r="OPH11" s="46"/>
      <c r="OPI11" s="46"/>
      <c r="OPJ11" s="46"/>
      <c r="OPK11" s="46"/>
      <c r="OPL11" s="46"/>
      <c r="OPM11" s="46"/>
      <c r="OPN11" s="46"/>
      <c r="OPO11" s="46"/>
      <c r="OPP11" s="46"/>
      <c r="OPQ11" s="46"/>
      <c r="OPR11" s="46"/>
      <c r="OPS11" s="46"/>
      <c r="OPT11" s="46"/>
      <c r="OPU11" s="46"/>
      <c r="OPV11" s="46"/>
      <c r="OPW11" s="46"/>
      <c r="OPX11" s="46"/>
      <c r="OPY11" s="46"/>
      <c r="OPZ11" s="46"/>
      <c r="OQA11" s="46"/>
      <c r="OQB11" s="46"/>
      <c r="OQC11" s="46"/>
      <c r="OQD11" s="46"/>
      <c r="OQE11" s="46"/>
      <c r="OQF11" s="46"/>
      <c r="OQG11" s="46"/>
      <c r="OQH11" s="46"/>
      <c r="OQI11" s="46"/>
      <c r="OQJ11" s="46"/>
      <c r="OQK11" s="46"/>
      <c r="OQL11" s="46"/>
      <c r="OQM11" s="46"/>
      <c r="OQN11" s="46"/>
      <c r="OQO11" s="46"/>
      <c r="OQP11" s="46"/>
      <c r="OQQ11" s="46"/>
      <c r="OQR11" s="46"/>
      <c r="OQS11" s="46"/>
      <c r="OQT11" s="46"/>
      <c r="OQU11" s="46"/>
      <c r="OQV11" s="46"/>
      <c r="OQW11" s="46"/>
      <c r="OQX11" s="46"/>
      <c r="OQY11" s="46"/>
      <c r="OQZ11" s="46"/>
      <c r="ORA11" s="46"/>
      <c r="ORB11" s="46"/>
      <c r="ORC11" s="46"/>
      <c r="ORD11" s="46"/>
      <c r="ORE11" s="46"/>
      <c r="ORF11" s="46"/>
      <c r="ORG11" s="46"/>
      <c r="ORH11" s="46"/>
      <c r="ORI11" s="46"/>
      <c r="ORJ11" s="46"/>
      <c r="ORK11" s="46"/>
      <c r="ORL11" s="46"/>
      <c r="ORM11" s="46"/>
      <c r="ORN11" s="46"/>
      <c r="ORO11" s="46"/>
      <c r="ORP11" s="46"/>
      <c r="ORQ11" s="46"/>
      <c r="ORR11" s="46"/>
      <c r="ORS11" s="46"/>
      <c r="ORT11" s="46"/>
      <c r="ORU11" s="46"/>
      <c r="ORV11" s="46"/>
      <c r="ORW11" s="46"/>
      <c r="ORX11" s="46"/>
      <c r="ORY11" s="46"/>
      <c r="ORZ11" s="46"/>
      <c r="OSA11" s="46"/>
      <c r="OSB11" s="46"/>
      <c r="OSC11" s="46"/>
      <c r="OSD11" s="46"/>
      <c r="OSE11" s="46"/>
      <c r="OSF11" s="46"/>
      <c r="OSG11" s="46"/>
      <c r="OSH11" s="46"/>
      <c r="OSI11" s="46"/>
      <c r="OSJ11" s="46"/>
      <c r="OSK11" s="46"/>
      <c r="OSL11" s="46"/>
      <c r="OSM11" s="46"/>
      <c r="OSN11" s="46"/>
      <c r="OSO11" s="46"/>
      <c r="OSP11" s="46"/>
      <c r="OSQ11" s="46"/>
      <c r="OSR11" s="46"/>
      <c r="OSS11" s="46"/>
      <c r="OST11" s="46"/>
      <c r="OSU11" s="46"/>
      <c r="OSV11" s="46"/>
      <c r="OSW11" s="46"/>
      <c r="OSX11" s="46"/>
      <c r="OSY11" s="46"/>
      <c r="OSZ11" s="46"/>
      <c r="OTA11" s="46"/>
      <c r="OTB11" s="46"/>
      <c r="OTC11" s="46"/>
      <c r="OTD11" s="46"/>
      <c r="OTE11" s="46"/>
      <c r="OTF11" s="46"/>
      <c r="OTG11" s="46"/>
      <c r="OTH11" s="46"/>
      <c r="OTI11" s="46"/>
      <c r="OTJ11" s="46"/>
      <c r="OTK11" s="46"/>
      <c r="OTL11" s="46"/>
      <c r="OTM11" s="46"/>
      <c r="OTN11" s="46"/>
      <c r="OTO11" s="46"/>
      <c r="OTP11" s="46"/>
      <c r="OTQ11" s="46"/>
      <c r="OTR11" s="46"/>
      <c r="OTS11" s="46"/>
      <c r="OTT11" s="46"/>
      <c r="OTU11" s="46"/>
      <c r="OTV11" s="46"/>
      <c r="OTW11" s="46"/>
      <c r="OTX11" s="46"/>
      <c r="OTY11" s="46"/>
      <c r="OTZ11" s="46"/>
      <c r="OUA11" s="46"/>
      <c r="OUB11" s="46"/>
      <c r="OUC11" s="46"/>
      <c r="OUD11" s="46"/>
      <c r="OUE11" s="46"/>
      <c r="OUF11" s="46"/>
      <c r="OUG11" s="46"/>
      <c r="OUH11" s="46"/>
      <c r="OUI11" s="46"/>
      <c r="OUJ11" s="46"/>
      <c r="OUK11" s="46"/>
      <c r="OUL11" s="46"/>
      <c r="OUM11" s="46"/>
      <c r="OUN11" s="46"/>
      <c r="OUO11" s="46"/>
      <c r="OUP11" s="46"/>
      <c r="OUQ11" s="46"/>
      <c r="OUR11" s="46"/>
      <c r="OUS11" s="46"/>
      <c r="OUT11" s="46"/>
      <c r="OUU11" s="46"/>
      <c r="OUV11" s="46"/>
      <c r="OUW11" s="46"/>
      <c r="OUX11" s="46"/>
      <c r="OUY11" s="46"/>
      <c r="OUZ11" s="46"/>
      <c r="OVA11" s="46"/>
      <c r="OVB11" s="46"/>
      <c r="OVC11" s="46"/>
      <c r="OVD11" s="46"/>
      <c r="OVE11" s="46"/>
      <c r="OVF11" s="46"/>
      <c r="OVG11" s="46"/>
      <c r="OVH11" s="46"/>
      <c r="OVI11" s="46"/>
      <c r="OVJ11" s="46"/>
      <c r="OVK11" s="46"/>
      <c r="OVL11" s="46"/>
      <c r="OVM11" s="46"/>
      <c r="OVN11" s="46"/>
      <c r="OVO11" s="46"/>
      <c r="OVP11" s="46"/>
      <c r="OVQ11" s="46"/>
      <c r="OVR11" s="46"/>
      <c r="OVS11" s="46"/>
      <c r="OVT11" s="46"/>
      <c r="OVU11" s="46"/>
      <c r="OVV11" s="46"/>
      <c r="OVW11" s="46"/>
      <c r="OVX11" s="46"/>
      <c r="OVY11" s="46"/>
      <c r="OVZ11" s="46"/>
      <c r="OWA11" s="46"/>
      <c r="OWB11" s="46"/>
      <c r="OWC11" s="46"/>
      <c r="OWD11" s="46"/>
      <c r="OWE11" s="46"/>
      <c r="OWF11" s="46"/>
      <c r="OWG11" s="46"/>
      <c r="OWH11" s="46"/>
      <c r="OWI11" s="46"/>
      <c r="OWJ11" s="46"/>
      <c r="OWK11" s="46"/>
      <c r="OWL11" s="46"/>
      <c r="OWM11" s="46"/>
      <c r="OWN11" s="46"/>
      <c r="OWO11" s="46"/>
      <c r="OWP11" s="46"/>
      <c r="OWQ11" s="46"/>
      <c r="OWR11" s="46"/>
      <c r="OWS11" s="46"/>
      <c r="OWT11" s="46"/>
      <c r="OWU11" s="46"/>
      <c r="OWV11" s="46"/>
      <c r="OWW11" s="46"/>
      <c r="OWX11" s="46"/>
      <c r="OWY11" s="46"/>
      <c r="OWZ11" s="46"/>
      <c r="OXA11" s="46"/>
      <c r="OXB11" s="46"/>
      <c r="OXC11" s="46"/>
      <c r="OXD11" s="46"/>
      <c r="OXE11" s="46"/>
      <c r="OXF11" s="46"/>
      <c r="OXG11" s="46"/>
      <c r="OXH11" s="46"/>
      <c r="OXI11" s="46"/>
      <c r="OXJ11" s="46"/>
      <c r="OXK11" s="46"/>
      <c r="OXL11" s="46"/>
      <c r="OXM11" s="46"/>
      <c r="OXN11" s="46"/>
      <c r="OXO11" s="46"/>
      <c r="OXP11" s="46"/>
      <c r="OXQ11" s="46"/>
      <c r="OXR11" s="46"/>
      <c r="OXS11" s="46"/>
      <c r="OXT11" s="46"/>
      <c r="OXU11" s="46"/>
      <c r="OXV11" s="46"/>
      <c r="OXW11" s="46"/>
      <c r="OXX11" s="46"/>
      <c r="OXY11" s="46"/>
      <c r="OXZ11" s="46"/>
      <c r="OYA11" s="46"/>
      <c r="OYB11" s="46"/>
      <c r="OYC11" s="46"/>
      <c r="OYD11" s="46"/>
      <c r="OYE11" s="46"/>
      <c r="OYF11" s="46"/>
      <c r="OYG11" s="46"/>
      <c r="OYH11" s="46"/>
      <c r="OYI11" s="46"/>
      <c r="OYJ11" s="46"/>
      <c r="OYK11" s="46"/>
      <c r="OYL11" s="46"/>
      <c r="OYM11" s="46"/>
      <c r="OYN11" s="46"/>
      <c r="OYO11" s="46"/>
      <c r="OYP11" s="46"/>
      <c r="OYQ11" s="46"/>
      <c r="OYR11" s="46"/>
      <c r="OYS11" s="46"/>
      <c r="OYT11" s="46"/>
      <c r="OYU11" s="46"/>
      <c r="OYV11" s="46"/>
      <c r="OYW11" s="46"/>
      <c r="OYX11" s="46"/>
      <c r="OYY11" s="46"/>
      <c r="OYZ11" s="46"/>
      <c r="OZA11" s="46"/>
      <c r="OZB11" s="46"/>
      <c r="OZC11" s="46"/>
      <c r="OZD11" s="46"/>
      <c r="OZE11" s="46"/>
      <c r="OZF11" s="46"/>
      <c r="OZG11" s="46"/>
      <c r="OZH11" s="46"/>
      <c r="OZI11" s="46"/>
      <c r="OZJ11" s="46"/>
      <c r="OZK11" s="46"/>
      <c r="OZL11" s="46"/>
      <c r="OZM11" s="46"/>
      <c r="OZN11" s="46"/>
      <c r="OZO11" s="46"/>
      <c r="OZP11" s="46"/>
      <c r="OZQ11" s="46"/>
      <c r="OZR11" s="46"/>
      <c r="OZS11" s="46"/>
      <c r="OZT11" s="46"/>
      <c r="OZU11" s="46"/>
      <c r="OZV11" s="46"/>
      <c r="OZW11" s="46"/>
      <c r="OZX11" s="46"/>
      <c r="OZY11" s="46"/>
      <c r="OZZ11" s="46"/>
      <c r="PAA11" s="46"/>
      <c r="PAB11" s="46"/>
      <c r="PAC11" s="46"/>
      <c r="PAD11" s="46"/>
      <c r="PAE11" s="46"/>
      <c r="PAF11" s="46"/>
      <c r="PAG11" s="46"/>
      <c r="PAH11" s="46"/>
      <c r="PAI11" s="46"/>
      <c r="PAJ11" s="46"/>
      <c r="PAK11" s="46"/>
      <c r="PAL11" s="46"/>
      <c r="PAM11" s="46"/>
      <c r="PAN11" s="46"/>
      <c r="PAO11" s="46"/>
      <c r="PAP11" s="46"/>
      <c r="PAQ11" s="46"/>
      <c r="PAR11" s="46"/>
      <c r="PAS11" s="46"/>
      <c r="PAT11" s="46"/>
      <c r="PAU11" s="46"/>
      <c r="PAV11" s="46"/>
      <c r="PAW11" s="46"/>
      <c r="PAX11" s="46"/>
      <c r="PAY11" s="46"/>
      <c r="PAZ11" s="46"/>
      <c r="PBA11" s="46"/>
      <c r="PBB11" s="46"/>
      <c r="PBC11" s="46"/>
      <c r="PBD11" s="46"/>
      <c r="PBE11" s="46"/>
      <c r="PBF11" s="46"/>
      <c r="PBG11" s="46"/>
      <c r="PBH11" s="46"/>
      <c r="PBI11" s="46"/>
      <c r="PBJ11" s="46"/>
      <c r="PBK11" s="46"/>
      <c r="PBL11" s="46"/>
      <c r="PBM11" s="46"/>
      <c r="PBN11" s="46"/>
      <c r="PBO11" s="46"/>
      <c r="PBP11" s="46"/>
      <c r="PBQ11" s="46"/>
      <c r="PBR11" s="46"/>
      <c r="PBS11" s="46"/>
      <c r="PBT11" s="46"/>
      <c r="PBU11" s="46"/>
      <c r="PBV11" s="46"/>
      <c r="PBW11" s="46"/>
      <c r="PBX11" s="46"/>
      <c r="PBY11" s="46"/>
      <c r="PBZ11" s="46"/>
      <c r="PCA11" s="46"/>
      <c r="PCB11" s="46"/>
      <c r="PCC11" s="46"/>
      <c r="PCD11" s="46"/>
      <c r="PCE11" s="46"/>
      <c r="PCF11" s="46"/>
      <c r="PCG11" s="46"/>
      <c r="PCH11" s="46"/>
      <c r="PCI11" s="46"/>
      <c r="PCJ11" s="46"/>
      <c r="PCK11" s="46"/>
      <c r="PCL11" s="46"/>
      <c r="PCM11" s="46"/>
      <c r="PCN11" s="46"/>
      <c r="PCO11" s="46"/>
      <c r="PCP11" s="46"/>
      <c r="PCQ11" s="46"/>
      <c r="PCR11" s="46"/>
      <c r="PCS11" s="46"/>
      <c r="PCT11" s="46"/>
      <c r="PCU11" s="46"/>
      <c r="PCV11" s="46"/>
      <c r="PCW11" s="46"/>
      <c r="PCX11" s="46"/>
      <c r="PCY11" s="46"/>
      <c r="PCZ11" s="46"/>
      <c r="PDA11" s="46"/>
      <c r="PDB11" s="46"/>
      <c r="PDC11" s="46"/>
      <c r="PDD11" s="46"/>
      <c r="PDE11" s="46"/>
      <c r="PDF11" s="46"/>
      <c r="PDG11" s="46"/>
      <c r="PDH11" s="46"/>
      <c r="PDI11" s="46"/>
      <c r="PDJ11" s="46"/>
      <c r="PDK11" s="46"/>
      <c r="PDL11" s="46"/>
      <c r="PDM11" s="46"/>
      <c r="PDN11" s="46"/>
      <c r="PDO11" s="46"/>
      <c r="PDP11" s="46"/>
      <c r="PDQ11" s="46"/>
      <c r="PDR11" s="46"/>
      <c r="PDS11" s="46"/>
      <c r="PDT11" s="46"/>
      <c r="PDU11" s="46"/>
      <c r="PDV11" s="46"/>
      <c r="PDW11" s="46"/>
      <c r="PDX11" s="46"/>
      <c r="PDY11" s="46"/>
      <c r="PDZ11" s="46"/>
      <c r="PEA11" s="46"/>
      <c r="PEB11" s="46"/>
      <c r="PEC11" s="46"/>
      <c r="PED11" s="46"/>
      <c r="PEE11" s="46"/>
      <c r="PEF11" s="46"/>
      <c r="PEG11" s="46"/>
      <c r="PEH11" s="46"/>
      <c r="PEI11" s="46"/>
      <c r="PEJ11" s="46"/>
      <c r="PEK11" s="46"/>
      <c r="PEL11" s="46"/>
      <c r="PEM11" s="46"/>
      <c r="PEN11" s="46"/>
      <c r="PEO11" s="46"/>
      <c r="PEP11" s="46"/>
      <c r="PEQ11" s="46"/>
      <c r="PER11" s="46"/>
      <c r="PES11" s="46"/>
      <c r="PET11" s="46"/>
      <c r="PEU11" s="46"/>
      <c r="PEV11" s="46"/>
      <c r="PEW11" s="46"/>
      <c r="PEX11" s="46"/>
      <c r="PEY11" s="46"/>
      <c r="PEZ11" s="46"/>
      <c r="PFA11" s="46"/>
      <c r="PFB11" s="46"/>
      <c r="PFC11" s="46"/>
      <c r="PFD11" s="46"/>
      <c r="PFE11" s="46"/>
      <c r="PFF11" s="46"/>
      <c r="PFG11" s="46"/>
      <c r="PFH11" s="46"/>
      <c r="PFI11" s="46"/>
      <c r="PFJ11" s="46"/>
      <c r="PFK11" s="46"/>
      <c r="PFL11" s="46"/>
      <c r="PFM11" s="46"/>
      <c r="PFN11" s="46"/>
      <c r="PFO11" s="46"/>
      <c r="PFP11" s="46"/>
      <c r="PFQ11" s="46"/>
      <c r="PFR11" s="46"/>
      <c r="PFS11" s="46"/>
      <c r="PFT11" s="46"/>
      <c r="PFU11" s="46"/>
      <c r="PFV11" s="46"/>
      <c r="PFW11" s="46"/>
      <c r="PFX11" s="46"/>
      <c r="PFY11" s="46"/>
      <c r="PFZ11" s="46"/>
      <c r="PGA11" s="46"/>
      <c r="PGB11" s="46"/>
      <c r="PGC11" s="46"/>
      <c r="PGD11" s="46"/>
      <c r="PGE11" s="46"/>
      <c r="PGF11" s="46"/>
      <c r="PGG11" s="46"/>
      <c r="PGH11" s="46"/>
      <c r="PGI11" s="46"/>
      <c r="PGJ11" s="46"/>
      <c r="PGK11" s="46"/>
      <c r="PGL11" s="46"/>
      <c r="PGM11" s="46"/>
      <c r="PGN11" s="46"/>
      <c r="PGO11" s="46"/>
      <c r="PGP11" s="46"/>
      <c r="PGQ11" s="46"/>
      <c r="PGR11" s="46"/>
      <c r="PGS11" s="46"/>
      <c r="PGT11" s="46"/>
      <c r="PGU11" s="46"/>
      <c r="PGV11" s="46"/>
      <c r="PGW11" s="46"/>
      <c r="PGX11" s="46"/>
      <c r="PGY11" s="46"/>
      <c r="PGZ11" s="46"/>
      <c r="PHA11" s="46"/>
      <c r="PHB11" s="46"/>
      <c r="PHC11" s="46"/>
      <c r="PHD11" s="46"/>
      <c r="PHE11" s="46"/>
      <c r="PHF11" s="46"/>
      <c r="PHG11" s="46"/>
      <c r="PHH11" s="46"/>
      <c r="PHI11" s="46"/>
      <c r="PHJ11" s="46"/>
      <c r="PHK11" s="46"/>
      <c r="PHL11" s="46"/>
      <c r="PHM11" s="46"/>
      <c r="PHN11" s="46"/>
      <c r="PHO11" s="46"/>
      <c r="PHP11" s="46"/>
      <c r="PHQ11" s="46"/>
      <c r="PHR11" s="46"/>
      <c r="PHS11" s="46"/>
      <c r="PHT11" s="46"/>
      <c r="PHU11" s="46"/>
      <c r="PHV11" s="46"/>
      <c r="PHW11" s="46"/>
      <c r="PHX11" s="46"/>
      <c r="PHY11" s="46"/>
      <c r="PHZ11" s="46"/>
      <c r="PIA11" s="46"/>
      <c r="PIB11" s="46"/>
      <c r="PIC11" s="46"/>
      <c r="PID11" s="46"/>
      <c r="PIE11" s="46"/>
      <c r="PIF11" s="46"/>
      <c r="PIG11" s="46"/>
      <c r="PIH11" s="46"/>
      <c r="PII11" s="46"/>
      <c r="PIJ11" s="46"/>
      <c r="PIK11" s="46"/>
      <c r="PIL11" s="46"/>
      <c r="PIM11" s="46"/>
      <c r="PIN11" s="46"/>
      <c r="PIO11" s="46"/>
      <c r="PIP11" s="46"/>
      <c r="PIQ11" s="46"/>
      <c r="PIR11" s="46"/>
      <c r="PIS11" s="46"/>
      <c r="PIT11" s="46"/>
      <c r="PIU11" s="46"/>
      <c r="PIV11" s="46"/>
      <c r="PIW11" s="46"/>
      <c r="PIX11" s="46"/>
      <c r="PIY11" s="46"/>
      <c r="PIZ11" s="46"/>
      <c r="PJA11" s="46"/>
      <c r="PJB11" s="46"/>
      <c r="PJC11" s="46"/>
      <c r="PJD11" s="46"/>
      <c r="PJE11" s="46"/>
      <c r="PJF11" s="46"/>
      <c r="PJG11" s="46"/>
      <c r="PJH11" s="46"/>
      <c r="PJI11" s="46"/>
      <c r="PJJ11" s="46"/>
      <c r="PJK11" s="46"/>
      <c r="PJL11" s="46"/>
      <c r="PJM11" s="46"/>
      <c r="PJN11" s="46"/>
      <c r="PJO11" s="46"/>
      <c r="PJP11" s="46"/>
      <c r="PJQ11" s="46"/>
      <c r="PJR11" s="46"/>
      <c r="PJS11" s="46"/>
      <c r="PJT11" s="46"/>
      <c r="PJU11" s="46"/>
      <c r="PJV11" s="46"/>
      <c r="PJW11" s="46"/>
      <c r="PJX11" s="46"/>
      <c r="PJY11" s="46"/>
      <c r="PJZ11" s="46"/>
      <c r="PKA11" s="46"/>
      <c r="PKB11" s="46"/>
      <c r="PKC11" s="46"/>
      <c r="PKD11" s="46"/>
      <c r="PKE11" s="46"/>
      <c r="PKF11" s="46"/>
      <c r="PKG11" s="46"/>
      <c r="PKH11" s="46"/>
      <c r="PKI11" s="46"/>
      <c r="PKJ11" s="46"/>
      <c r="PKK11" s="46"/>
      <c r="PKL11" s="46"/>
      <c r="PKM11" s="46"/>
      <c r="PKN11" s="46"/>
      <c r="PKO11" s="46"/>
      <c r="PKP11" s="46"/>
      <c r="PKQ11" s="46"/>
      <c r="PKR11" s="46"/>
      <c r="PKS11" s="46"/>
      <c r="PKT11" s="46"/>
      <c r="PKU11" s="46"/>
      <c r="PKV11" s="46"/>
      <c r="PKW11" s="46"/>
      <c r="PKX11" s="46"/>
      <c r="PKY11" s="46"/>
      <c r="PKZ11" s="46"/>
      <c r="PLA11" s="46"/>
      <c r="PLB11" s="46"/>
      <c r="PLC11" s="46"/>
      <c r="PLD11" s="46"/>
      <c r="PLE11" s="46"/>
      <c r="PLF11" s="46"/>
      <c r="PLG11" s="46"/>
      <c r="PLH11" s="46"/>
      <c r="PLI11" s="46"/>
      <c r="PLJ11" s="46"/>
      <c r="PLK11" s="46"/>
      <c r="PLL11" s="46"/>
      <c r="PLM11" s="46"/>
      <c r="PLN11" s="46"/>
      <c r="PLO11" s="46"/>
      <c r="PLP11" s="46"/>
      <c r="PLQ11" s="46"/>
      <c r="PLR11" s="46"/>
      <c r="PLS11" s="46"/>
      <c r="PLT11" s="46"/>
      <c r="PLU11" s="46"/>
      <c r="PLV11" s="46"/>
      <c r="PLW11" s="46"/>
      <c r="PLX11" s="46"/>
      <c r="PLY11" s="46"/>
      <c r="PLZ11" s="46"/>
      <c r="PMA11" s="46"/>
      <c r="PMB11" s="46"/>
      <c r="PMC11" s="46"/>
      <c r="PMD11" s="46"/>
      <c r="PME11" s="46"/>
      <c r="PMF11" s="46"/>
      <c r="PMG11" s="46"/>
      <c r="PMH11" s="46"/>
      <c r="PMI11" s="46"/>
      <c r="PMJ11" s="46"/>
      <c r="PMK11" s="46"/>
      <c r="PML11" s="46"/>
      <c r="PMM11" s="46"/>
      <c r="PMN11" s="46"/>
      <c r="PMO11" s="46"/>
      <c r="PMP11" s="46"/>
      <c r="PMQ11" s="46"/>
      <c r="PMR11" s="46"/>
      <c r="PMS11" s="46"/>
      <c r="PMT11" s="46"/>
      <c r="PMU11" s="46"/>
      <c r="PMV11" s="46"/>
      <c r="PMW11" s="46"/>
      <c r="PMX11" s="46"/>
      <c r="PMY11" s="46"/>
      <c r="PMZ11" s="46"/>
      <c r="PNA11" s="46"/>
      <c r="PNB11" s="46"/>
      <c r="PNC11" s="46"/>
      <c r="PND11" s="46"/>
      <c r="PNE11" s="46"/>
      <c r="PNF11" s="46"/>
      <c r="PNG11" s="46"/>
      <c r="PNH11" s="46"/>
      <c r="PNI11" s="46"/>
      <c r="PNJ11" s="46"/>
      <c r="PNK11" s="46"/>
      <c r="PNL11" s="46"/>
      <c r="PNM11" s="46"/>
      <c r="PNN11" s="46"/>
      <c r="PNO11" s="46"/>
      <c r="PNP11" s="46"/>
      <c r="PNQ11" s="46"/>
      <c r="PNR11" s="46"/>
      <c r="PNS11" s="46"/>
      <c r="PNT11" s="46"/>
      <c r="PNU11" s="46"/>
      <c r="PNV11" s="46"/>
      <c r="PNW11" s="46"/>
      <c r="PNX11" s="46"/>
      <c r="PNY11" s="46"/>
      <c r="PNZ11" s="46"/>
      <c r="POA11" s="46"/>
      <c r="POB11" s="46"/>
      <c r="POC11" s="46"/>
      <c r="POD11" s="46"/>
      <c r="POE11" s="46"/>
      <c r="POF11" s="46"/>
      <c r="POG11" s="46"/>
      <c r="POH11" s="46"/>
      <c r="POI11" s="46"/>
      <c r="POJ11" s="46"/>
      <c r="POK11" s="46"/>
      <c r="POL11" s="46"/>
      <c r="POM11" s="46"/>
      <c r="PON11" s="46"/>
      <c r="POO11" s="46"/>
      <c r="POP11" s="46"/>
      <c r="POQ11" s="46"/>
      <c r="POR11" s="46"/>
      <c r="POS11" s="46"/>
      <c r="POT11" s="46"/>
      <c r="POU11" s="46"/>
      <c r="POV11" s="46"/>
      <c r="POW11" s="46"/>
      <c r="POX11" s="46"/>
      <c r="POY11" s="46"/>
      <c r="POZ11" s="46"/>
      <c r="PPA11" s="46"/>
      <c r="PPB11" s="46"/>
      <c r="PPC11" s="46"/>
      <c r="PPD11" s="46"/>
      <c r="PPE11" s="46"/>
      <c r="PPF11" s="46"/>
      <c r="PPG11" s="46"/>
      <c r="PPH11" s="46"/>
      <c r="PPI11" s="46"/>
      <c r="PPJ11" s="46"/>
      <c r="PPK11" s="46"/>
      <c r="PPL11" s="46"/>
      <c r="PPM11" s="46"/>
      <c r="PPN11" s="46"/>
      <c r="PPO11" s="46"/>
      <c r="PPP11" s="46"/>
      <c r="PPQ11" s="46"/>
      <c r="PPR11" s="46"/>
      <c r="PPS11" s="46"/>
      <c r="PPT11" s="46"/>
      <c r="PPU11" s="46"/>
      <c r="PPV11" s="46"/>
      <c r="PPW11" s="46"/>
      <c r="PPX11" s="46"/>
      <c r="PPY11" s="46"/>
      <c r="PPZ11" s="46"/>
      <c r="PQA11" s="46"/>
      <c r="PQB11" s="46"/>
      <c r="PQC11" s="46"/>
      <c r="PQD11" s="46"/>
      <c r="PQE11" s="46"/>
      <c r="PQF11" s="46"/>
      <c r="PQG11" s="46"/>
      <c r="PQH11" s="46"/>
      <c r="PQI11" s="46"/>
      <c r="PQJ11" s="46"/>
      <c r="PQK11" s="46"/>
      <c r="PQL11" s="46"/>
      <c r="PQM11" s="46"/>
      <c r="PQN11" s="46"/>
      <c r="PQO11" s="46"/>
      <c r="PQP11" s="46"/>
      <c r="PQQ11" s="46"/>
      <c r="PQR11" s="46"/>
      <c r="PQS11" s="46"/>
      <c r="PQT11" s="46"/>
      <c r="PQU11" s="46"/>
      <c r="PQV11" s="46"/>
      <c r="PQW11" s="46"/>
      <c r="PQX11" s="46"/>
      <c r="PQY11" s="46"/>
      <c r="PQZ11" s="46"/>
      <c r="PRA11" s="46"/>
      <c r="PRB11" s="46"/>
      <c r="PRC11" s="46"/>
      <c r="PRD11" s="46"/>
      <c r="PRE11" s="46"/>
      <c r="PRF11" s="46"/>
      <c r="PRG11" s="46"/>
      <c r="PRH11" s="46"/>
      <c r="PRI11" s="46"/>
      <c r="PRJ11" s="46"/>
      <c r="PRK11" s="46"/>
      <c r="PRL11" s="46"/>
      <c r="PRM11" s="46"/>
      <c r="PRN11" s="46"/>
      <c r="PRO11" s="46"/>
      <c r="PRP11" s="46"/>
      <c r="PRQ11" s="46"/>
      <c r="PRR11" s="46"/>
      <c r="PRS11" s="46"/>
      <c r="PRT11" s="46"/>
      <c r="PRU11" s="46"/>
      <c r="PRV11" s="46"/>
      <c r="PRW11" s="46"/>
      <c r="PRX11" s="46"/>
      <c r="PRY11" s="46"/>
      <c r="PRZ11" s="46"/>
      <c r="PSA11" s="46"/>
      <c r="PSB11" s="46"/>
      <c r="PSC11" s="46"/>
      <c r="PSD11" s="46"/>
      <c r="PSE11" s="46"/>
      <c r="PSF11" s="46"/>
      <c r="PSG11" s="46"/>
      <c r="PSH11" s="46"/>
      <c r="PSI11" s="46"/>
      <c r="PSJ11" s="46"/>
      <c r="PSK11" s="46"/>
      <c r="PSL11" s="46"/>
      <c r="PSM11" s="46"/>
      <c r="PSN11" s="46"/>
      <c r="PSO11" s="46"/>
      <c r="PSP11" s="46"/>
      <c r="PSQ11" s="46"/>
      <c r="PSR11" s="46"/>
      <c r="PSS11" s="46"/>
      <c r="PST11" s="46"/>
      <c r="PSU11" s="46"/>
      <c r="PSV11" s="46"/>
      <c r="PSW11" s="46"/>
      <c r="PSX11" s="46"/>
      <c r="PSY11" s="46"/>
      <c r="PSZ11" s="46"/>
      <c r="PTA11" s="46"/>
      <c r="PTB11" s="46"/>
      <c r="PTC11" s="46"/>
      <c r="PTD11" s="46"/>
      <c r="PTE11" s="46"/>
      <c r="PTF11" s="46"/>
      <c r="PTG11" s="46"/>
      <c r="PTH11" s="46"/>
      <c r="PTI11" s="46"/>
      <c r="PTJ11" s="46"/>
      <c r="PTK11" s="46"/>
      <c r="PTL11" s="46"/>
      <c r="PTM11" s="46"/>
      <c r="PTN11" s="46"/>
      <c r="PTO11" s="46"/>
      <c r="PTP11" s="46"/>
      <c r="PTQ11" s="46"/>
      <c r="PTR11" s="46"/>
      <c r="PTS11" s="46"/>
      <c r="PTT11" s="46"/>
      <c r="PTU11" s="46"/>
      <c r="PTV11" s="46"/>
      <c r="PTW11" s="46"/>
      <c r="PTX11" s="46"/>
      <c r="PTY11" s="46"/>
      <c r="PTZ11" s="46"/>
      <c r="PUA11" s="46"/>
      <c r="PUB11" s="46"/>
      <c r="PUC11" s="46"/>
      <c r="PUD11" s="46"/>
      <c r="PUE11" s="46"/>
      <c r="PUF11" s="46"/>
      <c r="PUG11" s="46"/>
      <c r="PUH11" s="46"/>
      <c r="PUI11" s="46"/>
      <c r="PUJ11" s="46"/>
      <c r="PUK11" s="46"/>
      <c r="PUL11" s="46"/>
      <c r="PUM11" s="46"/>
      <c r="PUN11" s="46"/>
      <c r="PUO11" s="46"/>
      <c r="PUP11" s="46"/>
      <c r="PUQ11" s="46"/>
      <c r="PUR11" s="46"/>
      <c r="PUS11" s="46"/>
      <c r="PUT11" s="46"/>
      <c r="PUU11" s="46"/>
      <c r="PUV11" s="46"/>
      <c r="PUW11" s="46"/>
      <c r="PUX11" s="46"/>
      <c r="PUY11" s="46"/>
      <c r="PUZ11" s="46"/>
      <c r="PVA11" s="46"/>
      <c r="PVB11" s="46"/>
      <c r="PVC11" s="46"/>
      <c r="PVD11" s="46"/>
      <c r="PVE11" s="46"/>
      <c r="PVF11" s="46"/>
      <c r="PVG11" s="46"/>
      <c r="PVH11" s="46"/>
      <c r="PVI11" s="46"/>
      <c r="PVJ11" s="46"/>
      <c r="PVK11" s="46"/>
      <c r="PVL11" s="46"/>
      <c r="PVM11" s="46"/>
      <c r="PVN11" s="46"/>
      <c r="PVO11" s="46"/>
      <c r="PVP11" s="46"/>
      <c r="PVQ11" s="46"/>
      <c r="PVR11" s="46"/>
      <c r="PVS11" s="46"/>
      <c r="PVT11" s="46"/>
      <c r="PVU11" s="46"/>
      <c r="PVV11" s="46"/>
      <c r="PVW11" s="46"/>
      <c r="PVX11" s="46"/>
      <c r="PVY11" s="46"/>
      <c r="PVZ11" s="46"/>
      <c r="PWA11" s="46"/>
      <c r="PWB11" s="46"/>
      <c r="PWC11" s="46"/>
      <c r="PWD11" s="46"/>
      <c r="PWE11" s="46"/>
      <c r="PWF11" s="46"/>
      <c r="PWG11" s="46"/>
      <c r="PWH11" s="46"/>
      <c r="PWI11" s="46"/>
      <c r="PWJ11" s="46"/>
      <c r="PWK11" s="46"/>
      <c r="PWL11" s="46"/>
      <c r="PWM11" s="46"/>
      <c r="PWN11" s="46"/>
      <c r="PWO11" s="46"/>
      <c r="PWP11" s="46"/>
      <c r="PWQ11" s="46"/>
      <c r="PWR11" s="46"/>
      <c r="PWS11" s="46"/>
      <c r="PWT11" s="46"/>
      <c r="PWU11" s="46"/>
      <c r="PWV11" s="46"/>
      <c r="PWW11" s="46"/>
      <c r="PWX11" s="46"/>
      <c r="PWY11" s="46"/>
      <c r="PWZ11" s="46"/>
      <c r="PXA11" s="46"/>
      <c r="PXB11" s="46"/>
      <c r="PXC11" s="46"/>
      <c r="PXD11" s="46"/>
      <c r="PXE11" s="46"/>
      <c r="PXF11" s="46"/>
      <c r="PXG11" s="46"/>
      <c r="PXH11" s="46"/>
      <c r="PXI11" s="46"/>
      <c r="PXJ11" s="46"/>
      <c r="PXK11" s="46"/>
      <c r="PXL11" s="46"/>
      <c r="PXM11" s="46"/>
      <c r="PXN11" s="46"/>
      <c r="PXO11" s="46"/>
      <c r="PXP11" s="46"/>
      <c r="PXQ11" s="46"/>
      <c r="PXR11" s="46"/>
      <c r="PXS11" s="46"/>
      <c r="PXT11" s="46"/>
      <c r="PXU11" s="46"/>
      <c r="PXV11" s="46"/>
      <c r="PXW11" s="46"/>
      <c r="PXX11" s="46"/>
      <c r="PXY11" s="46"/>
      <c r="PXZ11" s="46"/>
      <c r="PYA11" s="46"/>
      <c r="PYB11" s="46"/>
      <c r="PYC11" s="46"/>
      <c r="PYD11" s="46"/>
      <c r="PYE11" s="46"/>
      <c r="PYF11" s="46"/>
      <c r="PYG11" s="46"/>
      <c r="PYH11" s="46"/>
      <c r="PYI11" s="46"/>
      <c r="PYJ11" s="46"/>
      <c r="PYK11" s="46"/>
      <c r="PYL11" s="46"/>
      <c r="PYM11" s="46"/>
      <c r="PYN11" s="46"/>
      <c r="PYO11" s="46"/>
      <c r="PYP11" s="46"/>
      <c r="PYQ11" s="46"/>
      <c r="PYR11" s="46"/>
      <c r="PYS11" s="46"/>
      <c r="PYT11" s="46"/>
      <c r="PYU11" s="46"/>
      <c r="PYV11" s="46"/>
      <c r="PYW11" s="46"/>
      <c r="PYX11" s="46"/>
      <c r="PYY11" s="46"/>
      <c r="PYZ11" s="46"/>
      <c r="PZA11" s="46"/>
      <c r="PZB11" s="46"/>
      <c r="PZC11" s="46"/>
      <c r="PZD11" s="46"/>
      <c r="PZE11" s="46"/>
      <c r="PZF11" s="46"/>
      <c r="PZG11" s="46"/>
      <c r="PZH11" s="46"/>
      <c r="PZI11" s="46"/>
      <c r="PZJ11" s="46"/>
      <c r="PZK11" s="46"/>
      <c r="PZL11" s="46"/>
      <c r="PZM11" s="46"/>
      <c r="PZN11" s="46"/>
      <c r="PZO11" s="46"/>
      <c r="PZP11" s="46"/>
      <c r="PZQ11" s="46"/>
      <c r="PZR11" s="46"/>
      <c r="PZS11" s="46"/>
      <c r="PZT11" s="46"/>
      <c r="PZU11" s="46"/>
      <c r="PZV11" s="46"/>
      <c r="PZW11" s="46"/>
      <c r="PZX11" s="46"/>
      <c r="PZY11" s="46"/>
      <c r="PZZ11" s="46"/>
      <c r="QAA11" s="46"/>
      <c r="QAB11" s="46"/>
      <c r="QAC11" s="46"/>
      <c r="QAD11" s="46"/>
      <c r="QAE11" s="46"/>
      <c r="QAF11" s="46"/>
      <c r="QAG11" s="46"/>
      <c r="QAH11" s="46"/>
      <c r="QAI11" s="46"/>
      <c r="QAJ11" s="46"/>
      <c r="QAK11" s="46"/>
      <c r="QAL11" s="46"/>
      <c r="QAM11" s="46"/>
      <c r="QAN11" s="46"/>
      <c r="QAO11" s="46"/>
      <c r="QAP11" s="46"/>
      <c r="QAQ11" s="46"/>
      <c r="QAR11" s="46"/>
      <c r="QAS11" s="46"/>
      <c r="QAT11" s="46"/>
      <c r="QAU11" s="46"/>
      <c r="QAV11" s="46"/>
      <c r="QAW11" s="46"/>
      <c r="QAX11" s="46"/>
      <c r="QAY11" s="46"/>
      <c r="QAZ11" s="46"/>
      <c r="QBA11" s="46"/>
      <c r="QBB11" s="46"/>
      <c r="QBC11" s="46"/>
      <c r="QBD11" s="46"/>
      <c r="QBE11" s="46"/>
      <c r="QBF11" s="46"/>
      <c r="QBG11" s="46"/>
      <c r="QBH11" s="46"/>
      <c r="QBI11" s="46"/>
      <c r="QBJ11" s="46"/>
      <c r="QBK11" s="46"/>
      <c r="QBL11" s="46"/>
      <c r="QBM11" s="46"/>
      <c r="QBN11" s="46"/>
      <c r="QBO11" s="46"/>
      <c r="QBP11" s="46"/>
      <c r="QBQ11" s="46"/>
      <c r="QBR11" s="46"/>
      <c r="QBS11" s="46"/>
      <c r="QBT11" s="46"/>
      <c r="QBU11" s="46"/>
      <c r="QBV11" s="46"/>
      <c r="QBW11" s="46"/>
      <c r="QBX11" s="46"/>
      <c r="QBY11" s="46"/>
      <c r="QBZ11" s="46"/>
      <c r="QCA11" s="46"/>
      <c r="QCB11" s="46"/>
      <c r="QCC11" s="46"/>
      <c r="QCD11" s="46"/>
      <c r="QCE11" s="46"/>
      <c r="QCF11" s="46"/>
      <c r="QCG11" s="46"/>
      <c r="QCH11" s="46"/>
      <c r="QCI11" s="46"/>
      <c r="QCJ11" s="46"/>
      <c r="QCK11" s="46"/>
      <c r="QCL11" s="46"/>
      <c r="QCM11" s="46"/>
      <c r="QCN11" s="46"/>
      <c r="QCO11" s="46"/>
      <c r="QCP11" s="46"/>
      <c r="QCQ11" s="46"/>
      <c r="QCR11" s="46"/>
      <c r="QCS11" s="46"/>
      <c r="QCT11" s="46"/>
      <c r="QCU11" s="46"/>
      <c r="QCV11" s="46"/>
      <c r="QCW11" s="46"/>
      <c r="QCX11" s="46"/>
      <c r="QCY11" s="46"/>
      <c r="QCZ11" s="46"/>
      <c r="QDA11" s="46"/>
      <c r="QDB11" s="46"/>
      <c r="QDC11" s="46"/>
      <c r="QDD11" s="46"/>
      <c r="QDE11" s="46"/>
      <c r="QDF11" s="46"/>
      <c r="QDG11" s="46"/>
      <c r="QDH11" s="46"/>
      <c r="QDI11" s="46"/>
      <c r="QDJ11" s="46"/>
      <c r="QDK11" s="46"/>
      <c r="QDL11" s="46"/>
      <c r="QDM11" s="46"/>
      <c r="QDN11" s="46"/>
      <c r="QDO11" s="46"/>
      <c r="QDP11" s="46"/>
      <c r="QDQ11" s="46"/>
      <c r="QDR11" s="46"/>
      <c r="QDS11" s="46"/>
      <c r="QDT11" s="46"/>
      <c r="QDU11" s="46"/>
      <c r="QDV11" s="46"/>
      <c r="QDW11" s="46"/>
      <c r="QDX11" s="46"/>
      <c r="QDY11" s="46"/>
      <c r="QDZ11" s="46"/>
      <c r="QEA11" s="46"/>
      <c r="QEB11" s="46"/>
      <c r="QEC11" s="46"/>
      <c r="QED11" s="46"/>
      <c r="QEE11" s="46"/>
      <c r="QEF11" s="46"/>
      <c r="QEG11" s="46"/>
      <c r="QEH11" s="46"/>
      <c r="QEI11" s="46"/>
      <c r="QEJ11" s="46"/>
      <c r="QEK11" s="46"/>
      <c r="QEL11" s="46"/>
      <c r="QEM11" s="46"/>
      <c r="QEN11" s="46"/>
      <c r="QEO11" s="46"/>
      <c r="QEP11" s="46"/>
      <c r="QEQ11" s="46"/>
      <c r="QER11" s="46"/>
      <c r="QES11" s="46"/>
      <c r="QET11" s="46"/>
      <c r="QEU11" s="46"/>
      <c r="QEV11" s="46"/>
      <c r="QEW11" s="46"/>
      <c r="QEX11" s="46"/>
      <c r="QEY11" s="46"/>
      <c r="QEZ11" s="46"/>
      <c r="QFA11" s="46"/>
      <c r="QFB11" s="46"/>
      <c r="QFC11" s="46"/>
      <c r="QFD11" s="46"/>
      <c r="QFE11" s="46"/>
      <c r="QFF11" s="46"/>
      <c r="QFG11" s="46"/>
      <c r="QFH11" s="46"/>
      <c r="QFI11" s="46"/>
      <c r="QFJ11" s="46"/>
      <c r="QFK11" s="46"/>
      <c r="QFL11" s="46"/>
      <c r="QFM11" s="46"/>
      <c r="QFN11" s="46"/>
      <c r="QFO11" s="46"/>
      <c r="QFP11" s="46"/>
      <c r="QFQ11" s="46"/>
      <c r="QFR11" s="46"/>
      <c r="QFS11" s="46"/>
      <c r="QFT11" s="46"/>
      <c r="QFU11" s="46"/>
      <c r="QFV11" s="46"/>
      <c r="QFW11" s="46"/>
      <c r="QFX11" s="46"/>
      <c r="QFY11" s="46"/>
      <c r="QFZ11" s="46"/>
      <c r="QGA11" s="46"/>
      <c r="QGB11" s="46"/>
      <c r="QGC11" s="46"/>
      <c r="QGD11" s="46"/>
      <c r="QGE11" s="46"/>
      <c r="QGF11" s="46"/>
      <c r="QGG11" s="46"/>
      <c r="QGH11" s="46"/>
      <c r="QGI11" s="46"/>
      <c r="QGJ11" s="46"/>
      <c r="QGK11" s="46"/>
      <c r="QGL11" s="46"/>
      <c r="QGM11" s="46"/>
      <c r="QGN11" s="46"/>
      <c r="QGO11" s="46"/>
      <c r="QGP11" s="46"/>
      <c r="QGQ11" s="46"/>
      <c r="QGR11" s="46"/>
      <c r="QGS11" s="46"/>
      <c r="QGT11" s="46"/>
      <c r="QGU11" s="46"/>
      <c r="QGV11" s="46"/>
      <c r="QGW11" s="46"/>
      <c r="QGX11" s="46"/>
      <c r="QGY11" s="46"/>
      <c r="QGZ11" s="46"/>
      <c r="QHA11" s="46"/>
      <c r="QHB11" s="46"/>
      <c r="QHC11" s="46"/>
      <c r="QHD11" s="46"/>
      <c r="QHE11" s="46"/>
      <c r="QHF11" s="46"/>
      <c r="QHG11" s="46"/>
      <c r="QHH11" s="46"/>
      <c r="QHI11" s="46"/>
      <c r="QHJ11" s="46"/>
      <c r="QHK11" s="46"/>
      <c r="QHL11" s="46"/>
      <c r="QHM11" s="46"/>
      <c r="QHN11" s="46"/>
      <c r="QHO11" s="46"/>
      <c r="QHP11" s="46"/>
      <c r="QHQ11" s="46"/>
      <c r="QHR11" s="46"/>
      <c r="QHS11" s="46"/>
      <c r="QHT11" s="46"/>
      <c r="QHU11" s="46"/>
      <c r="QHV11" s="46"/>
      <c r="QHW11" s="46"/>
      <c r="QHX11" s="46"/>
      <c r="QHY11" s="46"/>
      <c r="QHZ11" s="46"/>
      <c r="QIA11" s="46"/>
      <c r="QIB11" s="46"/>
      <c r="QIC11" s="46"/>
      <c r="QID11" s="46"/>
      <c r="QIE11" s="46"/>
      <c r="QIF11" s="46"/>
      <c r="QIG11" s="46"/>
      <c r="QIH11" s="46"/>
      <c r="QII11" s="46"/>
      <c r="QIJ11" s="46"/>
      <c r="QIK11" s="46"/>
      <c r="QIL11" s="46"/>
      <c r="QIM11" s="46"/>
      <c r="QIN11" s="46"/>
      <c r="QIO11" s="46"/>
      <c r="QIP11" s="46"/>
      <c r="QIQ11" s="46"/>
      <c r="QIR11" s="46"/>
      <c r="QIS11" s="46"/>
      <c r="QIT11" s="46"/>
      <c r="QIU11" s="46"/>
      <c r="QIV11" s="46"/>
      <c r="QIW11" s="46"/>
      <c r="QIX11" s="46"/>
      <c r="QIY11" s="46"/>
      <c r="QIZ11" s="46"/>
      <c r="QJA11" s="46"/>
      <c r="QJB11" s="46"/>
      <c r="QJC11" s="46"/>
      <c r="QJD11" s="46"/>
      <c r="QJE11" s="46"/>
      <c r="QJF11" s="46"/>
      <c r="QJG11" s="46"/>
      <c r="QJH11" s="46"/>
      <c r="QJI11" s="46"/>
      <c r="QJJ11" s="46"/>
      <c r="QJK11" s="46"/>
      <c r="QJL11" s="46"/>
      <c r="QJM11" s="46"/>
      <c r="QJN11" s="46"/>
      <c r="QJO11" s="46"/>
      <c r="QJP11" s="46"/>
      <c r="QJQ11" s="46"/>
      <c r="QJR11" s="46"/>
      <c r="QJS11" s="46"/>
      <c r="QJT11" s="46"/>
      <c r="QJU11" s="46"/>
      <c r="QJV11" s="46"/>
      <c r="QJW11" s="46"/>
      <c r="QJX11" s="46"/>
      <c r="QJY11" s="46"/>
      <c r="QJZ11" s="46"/>
      <c r="QKA11" s="46"/>
      <c r="QKB11" s="46"/>
      <c r="QKC11" s="46"/>
      <c r="QKD11" s="46"/>
      <c r="QKE11" s="46"/>
      <c r="QKF11" s="46"/>
      <c r="QKG11" s="46"/>
      <c r="QKH11" s="46"/>
      <c r="QKI11" s="46"/>
      <c r="QKJ11" s="46"/>
      <c r="QKK11" s="46"/>
      <c r="QKL11" s="46"/>
      <c r="QKM11" s="46"/>
      <c r="QKN11" s="46"/>
      <c r="QKO11" s="46"/>
      <c r="QKP11" s="46"/>
      <c r="QKQ11" s="46"/>
      <c r="QKR11" s="46"/>
      <c r="QKS11" s="46"/>
      <c r="QKT11" s="46"/>
      <c r="QKU11" s="46"/>
      <c r="QKV11" s="46"/>
      <c r="QKW11" s="46"/>
      <c r="QKX11" s="46"/>
      <c r="QKY11" s="46"/>
      <c r="QKZ11" s="46"/>
      <c r="QLA11" s="46"/>
      <c r="QLB11" s="46"/>
      <c r="QLC11" s="46"/>
      <c r="QLD11" s="46"/>
      <c r="QLE11" s="46"/>
      <c r="QLF11" s="46"/>
      <c r="QLG11" s="46"/>
      <c r="QLH11" s="46"/>
      <c r="QLI11" s="46"/>
      <c r="QLJ11" s="46"/>
      <c r="QLK11" s="46"/>
      <c r="QLL11" s="46"/>
      <c r="QLM11" s="46"/>
      <c r="QLN11" s="46"/>
      <c r="QLO11" s="46"/>
      <c r="QLP11" s="46"/>
      <c r="QLQ11" s="46"/>
      <c r="QLR11" s="46"/>
      <c r="QLS11" s="46"/>
      <c r="QLT11" s="46"/>
      <c r="QLU11" s="46"/>
      <c r="QLV11" s="46"/>
      <c r="QLW11" s="46"/>
      <c r="QLX11" s="46"/>
      <c r="QLY11" s="46"/>
      <c r="QLZ11" s="46"/>
      <c r="QMA11" s="46"/>
      <c r="QMB11" s="46"/>
      <c r="QMC11" s="46"/>
      <c r="QMD11" s="46"/>
      <c r="QME11" s="46"/>
      <c r="QMF11" s="46"/>
      <c r="QMG11" s="46"/>
      <c r="QMH11" s="46"/>
      <c r="QMI11" s="46"/>
      <c r="QMJ11" s="46"/>
      <c r="QMK11" s="46"/>
      <c r="QML11" s="46"/>
      <c r="QMM11" s="46"/>
      <c r="QMN11" s="46"/>
      <c r="QMO11" s="46"/>
      <c r="QMP11" s="46"/>
      <c r="QMQ11" s="46"/>
      <c r="QMR11" s="46"/>
      <c r="QMS11" s="46"/>
      <c r="QMT11" s="46"/>
      <c r="QMU11" s="46"/>
      <c r="QMV11" s="46"/>
      <c r="QMW11" s="46"/>
      <c r="QMX11" s="46"/>
      <c r="QMY11" s="46"/>
      <c r="QMZ11" s="46"/>
      <c r="QNA11" s="46"/>
      <c r="QNB11" s="46"/>
      <c r="QNC11" s="46"/>
      <c r="QND11" s="46"/>
      <c r="QNE11" s="46"/>
      <c r="QNF11" s="46"/>
      <c r="QNG11" s="46"/>
      <c r="QNH11" s="46"/>
      <c r="QNI11" s="46"/>
      <c r="QNJ11" s="46"/>
      <c r="QNK11" s="46"/>
      <c r="QNL11" s="46"/>
      <c r="QNM11" s="46"/>
      <c r="QNN11" s="46"/>
      <c r="QNO11" s="46"/>
      <c r="QNP11" s="46"/>
      <c r="QNQ11" s="46"/>
      <c r="QNR11" s="46"/>
      <c r="QNS11" s="46"/>
      <c r="QNT11" s="46"/>
      <c r="QNU11" s="46"/>
      <c r="QNV11" s="46"/>
      <c r="QNW11" s="46"/>
      <c r="QNX11" s="46"/>
      <c r="QNY11" s="46"/>
      <c r="QNZ11" s="46"/>
      <c r="QOA11" s="46"/>
      <c r="QOB11" s="46"/>
      <c r="QOC11" s="46"/>
      <c r="QOD11" s="46"/>
      <c r="QOE11" s="46"/>
      <c r="QOF11" s="46"/>
      <c r="QOG11" s="46"/>
      <c r="QOH11" s="46"/>
      <c r="QOI11" s="46"/>
      <c r="QOJ11" s="46"/>
      <c r="QOK11" s="46"/>
      <c r="QOL11" s="46"/>
      <c r="QOM11" s="46"/>
      <c r="QON11" s="46"/>
      <c r="QOO11" s="46"/>
      <c r="QOP11" s="46"/>
      <c r="QOQ11" s="46"/>
      <c r="QOR11" s="46"/>
      <c r="QOS11" s="46"/>
      <c r="QOT11" s="46"/>
      <c r="QOU11" s="46"/>
      <c r="QOV11" s="46"/>
      <c r="QOW11" s="46"/>
      <c r="QOX11" s="46"/>
      <c r="QOY11" s="46"/>
      <c r="QOZ11" s="46"/>
      <c r="QPA11" s="46"/>
      <c r="QPB11" s="46"/>
      <c r="QPC11" s="46"/>
      <c r="QPD11" s="46"/>
      <c r="QPE11" s="46"/>
      <c r="QPF11" s="46"/>
      <c r="QPG11" s="46"/>
      <c r="QPH11" s="46"/>
      <c r="QPI11" s="46"/>
      <c r="QPJ11" s="46"/>
      <c r="QPK11" s="46"/>
      <c r="QPL11" s="46"/>
      <c r="QPM11" s="46"/>
      <c r="QPN11" s="46"/>
      <c r="QPO11" s="46"/>
      <c r="QPP11" s="46"/>
      <c r="QPQ11" s="46"/>
      <c r="QPR11" s="46"/>
      <c r="QPS11" s="46"/>
      <c r="QPT11" s="46"/>
      <c r="QPU11" s="46"/>
      <c r="QPV11" s="46"/>
      <c r="QPW11" s="46"/>
      <c r="QPX11" s="46"/>
      <c r="QPY11" s="46"/>
      <c r="QPZ11" s="46"/>
      <c r="QQA11" s="46"/>
      <c r="QQB11" s="46"/>
      <c r="QQC11" s="46"/>
      <c r="QQD11" s="46"/>
      <c r="QQE11" s="46"/>
      <c r="QQF11" s="46"/>
      <c r="QQG11" s="46"/>
      <c r="QQH11" s="46"/>
      <c r="QQI11" s="46"/>
      <c r="QQJ11" s="46"/>
      <c r="QQK11" s="46"/>
      <c r="QQL11" s="46"/>
      <c r="QQM11" s="46"/>
      <c r="QQN11" s="46"/>
      <c r="QQO11" s="46"/>
      <c r="QQP11" s="46"/>
      <c r="QQQ11" s="46"/>
      <c r="QQR11" s="46"/>
      <c r="QQS11" s="46"/>
      <c r="QQT11" s="46"/>
      <c r="QQU11" s="46"/>
      <c r="QQV11" s="46"/>
      <c r="QQW11" s="46"/>
      <c r="QQX11" s="46"/>
      <c r="QQY11" s="46"/>
      <c r="QQZ11" s="46"/>
      <c r="QRA11" s="46"/>
      <c r="QRB11" s="46"/>
      <c r="QRC11" s="46"/>
      <c r="QRD11" s="46"/>
      <c r="QRE11" s="46"/>
      <c r="QRF11" s="46"/>
      <c r="QRG11" s="46"/>
      <c r="QRH11" s="46"/>
      <c r="QRI11" s="46"/>
      <c r="QRJ11" s="46"/>
      <c r="QRK11" s="46"/>
      <c r="QRL11" s="46"/>
      <c r="QRM11" s="46"/>
      <c r="QRN11" s="46"/>
      <c r="QRO11" s="46"/>
      <c r="QRP11" s="46"/>
      <c r="QRQ11" s="46"/>
      <c r="QRR11" s="46"/>
      <c r="QRS11" s="46"/>
      <c r="QRT11" s="46"/>
      <c r="QRU11" s="46"/>
      <c r="QRV11" s="46"/>
      <c r="QRW11" s="46"/>
      <c r="QRX11" s="46"/>
      <c r="QRY11" s="46"/>
      <c r="QRZ11" s="46"/>
      <c r="QSA11" s="46"/>
      <c r="QSB11" s="46"/>
      <c r="QSC11" s="46"/>
      <c r="QSD11" s="46"/>
      <c r="QSE11" s="46"/>
      <c r="QSF11" s="46"/>
      <c r="QSG11" s="46"/>
      <c r="QSH11" s="46"/>
      <c r="QSI11" s="46"/>
      <c r="QSJ11" s="46"/>
      <c r="QSK11" s="46"/>
      <c r="QSL11" s="46"/>
      <c r="QSM11" s="46"/>
      <c r="QSN11" s="46"/>
      <c r="QSO11" s="46"/>
      <c r="QSP11" s="46"/>
      <c r="QSQ11" s="46"/>
      <c r="QSR11" s="46"/>
      <c r="QSS11" s="46"/>
      <c r="QST11" s="46"/>
      <c r="QSU11" s="46"/>
      <c r="QSV11" s="46"/>
      <c r="QSW11" s="46"/>
      <c r="QSX11" s="46"/>
      <c r="QSY11" s="46"/>
      <c r="QSZ11" s="46"/>
      <c r="QTA11" s="46"/>
      <c r="QTB11" s="46"/>
      <c r="QTC11" s="46"/>
      <c r="QTD11" s="46"/>
      <c r="QTE11" s="46"/>
      <c r="QTF11" s="46"/>
      <c r="QTG11" s="46"/>
      <c r="QTH11" s="46"/>
      <c r="QTI11" s="46"/>
      <c r="QTJ11" s="46"/>
      <c r="QTK11" s="46"/>
      <c r="QTL11" s="46"/>
      <c r="QTM11" s="46"/>
      <c r="QTN11" s="46"/>
      <c r="QTO11" s="46"/>
      <c r="QTP11" s="46"/>
      <c r="QTQ11" s="46"/>
      <c r="QTR11" s="46"/>
      <c r="QTS11" s="46"/>
      <c r="QTT11" s="46"/>
      <c r="QTU11" s="46"/>
      <c r="QTV11" s="46"/>
      <c r="QTW11" s="46"/>
      <c r="QTX11" s="46"/>
      <c r="QTY11" s="46"/>
      <c r="QTZ11" s="46"/>
      <c r="QUA11" s="46"/>
      <c r="QUB11" s="46"/>
      <c r="QUC11" s="46"/>
      <c r="QUD11" s="46"/>
      <c r="QUE11" s="46"/>
      <c r="QUF11" s="46"/>
      <c r="QUG11" s="46"/>
      <c r="QUH11" s="46"/>
      <c r="QUI11" s="46"/>
      <c r="QUJ11" s="46"/>
      <c r="QUK11" s="46"/>
      <c r="QUL11" s="46"/>
      <c r="QUM11" s="46"/>
      <c r="QUN11" s="46"/>
      <c r="QUO11" s="46"/>
      <c r="QUP11" s="46"/>
      <c r="QUQ11" s="46"/>
      <c r="QUR11" s="46"/>
      <c r="QUS11" s="46"/>
      <c r="QUT11" s="46"/>
      <c r="QUU11" s="46"/>
      <c r="QUV11" s="46"/>
      <c r="QUW11" s="46"/>
      <c r="QUX11" s="46"/>
      <c r="QUY11" s="46"/>
      <c r="QUZ11" s="46"/>
      <c r="QVA11" s="46"/>
      <c r="QVB11" s="46"/>
      <c r="QVC11" s="46"/>
      <c r="QVD11" s="46"/>
      <c r="QVE11" s="46"/>
      <c r="QVF11" s="46"/>
      <c r="QVG11" s="46"/>
      <c r="QVH11" s="46"/>
      <c r="QVI11" s="46"/>
      <c r="QVJ11" s="46"/>
      <c r="QVK11" s="46"/>
      <c r="QVL11" s="46"/>
      <c r="QVM11" s="46"/>
      <c r="QVN11" s="46"/>
      <c r="QVO11" s="46"/>
      <c r="QVP11" s="46"/>
      <c r="QVQ11" s="46"/>
      <c r="QVR11" s="46"/>
      <c r="QVS11" s="46"/>
      <c r="QVT11" s="46"/>
      <c r="QVU11" s="46"/>
      <c r="QVV11" s="46"/>
      <c r="QVW11" s="46"/>
      <c r="QVX11" s="46"/>
      <c r="QVY11" s="46"/>
      <c r="QVZ11" s="46"/>
      <c r="QWA11" s="46"/>
      <c r="QWB11" s="46"/>
      <c r="QWC11" s="46"/>
      <c r="QWD11" s="46"/>
      <c r="QWE11" s="46"/>
      <c r="QWF11" s="46"/>
      <c r="QWG11" s="46"/>
      <c r="QWH11" s="46"/>
      <c r="QWI11" s="46"/>
      <c r="QWJ11" s="46"/>
      <c r="QWK11" s="46"/>
      <c r="QWL11" s="46"/>
      <c r="QWM11" s="46"/>
      <c r="QWN11" s="46"/>
      <c r="QWO11" s="46"/>
      <c r="QWP11" s="46"/>
      <c r="QWQ11" s="46"/>
      <c r="QWR11" s="46"/>
      <c r="QWS11" s="46"/>
      <c r="QWT11" s="46"/>
      <c r="QWU11" s="46"/>
      <c r="QWV11" s="46"/>
      <c r="QWW11" s="46"/>
      <c r="QWX11" s="46"/>
      <c r="QWY11" s="46"/>
      <c r="QWZ11" s="46"/>
      <c r="QXA11" s="46"/>
      <c r="QXB11" s="46"/>
      <c r="QXC11" s="46"/>
      <c r="QXD11" s="46"/>
      <c r="QXE11" s="46"/>
      <c r="QXF11" s="46"/>
      <c r="QXG11" s="46"/>
      <c r="QXH11" s="46"/>
      <c r="QXI11" s="46"/>
      <c r="QXJ11" s="46"/>
      <c r="QXK11" s="46"/>
      <c r="QXL11" s="46"/>
      <c r="QXM11" s="46"/>
      <c r="QXN11" s="46"/>
      <c r="QXO11" s="46"/>
      <c r="QXP11" s="46"/>
      <c r="QXQ11" s="46"/>
      <c r="QXR11" s="46"/>
      <c r="QXS11" s="46"/>
      <c r="QXT11" s="46"/>
      <c r="QXU11" s="46"/>
      <c r="QXV11" s="46"/>
      <c r="QXW11" s="46"/>
      <c r="QXX11" s="46"/>
      <c r="QXY11" s="46"/>
      <c r="QXZ11" s="46"/>
      <c r="QYA11" s="46"/>
      <c r="QYB11" s="46"/>
      <c r="QYC11" s="46"/>
      <c r="QYD11" s="46"/>
      <c r="QYE11" s="46"/>
      <c r="QYF11" s="46"/>
      <c r="QYG11" s="46"/>
      <c r="QYH11" s="46"/>
      <c r="QYI11" s="46"/>
      <c r="QYJ11" s="46"/>
      <c r="QYK11" s="46"/>
      <c r="QYL11" s="46"/>
      <c r="QYM11" s="46"/>
      <c r="QYN11" s="46"/>
      <c r="QYO11" s="46"/>
      <c r="QYP11" s="46"/>
      <c r="QYQ11" s="46"/>
      <c r="QYR11" s="46"/>
      <c r="QYS11" s="46"/>
      <c r="QYT11" s="46"/>
      <c r="QYU11" s="46"/>
      <c r="QYV11" s="46"/>
      <c r="QYW11" s="46"/>
      <c r="QYX11" s="46"/>
      <c r="QYY11" s="46"/>
      <c r="QYZ11" s="46"/>
      <c r="QZA11" s="46"/>
      <c r="QZB11" s="46"/>
      <c r="QZC11" s="46"/>
      <c r="QZD11" s="46"/>
      <c r="QZE11" s="46"/>
      <c r="QZF11" s="46"/>
      <c r="QZG11" s="46"/>
      <c r="QZH11" s="46"/>
      <c r="QZI11" s="46"/>
      <c r="QZJ11" s="46"/>
      <c r="QZK11" s="46"/>
      <c r="QZL11" s="46"/>
      <c r="QZM11" s="46"/>
      <c r="QZN11" s="46"/>
      <c r="QZO11" s="46"/>
      <c r="QZP11" s="46"/>
      <c r="QZQ11" s="46"/>
      <c r="QZR11" s="46"/>
      <c r="QZS11" s="46"/>
      <c r="QZT11" s="46"/>
      <c r="QZU11" s="46"/>
      <c r="QZV11" s="46"/>
      <c r="QZW11" s="46"/>
      <c r="QZX11" s="46"/>
      <c r="QZY11" s="46"/>
      <c r="QZZ11" s="46"/>
      <c r="RAA11" s="46"/>
      <c r="RAB11" s="46"/>
      <c r="RAC11" s="46"/>
      <c r="RAD11" s="46"/>
      <c r="RAE11" s="46"/>
      <c r="RAF11" s="46"/>
      <c r="RAG11" s="46"/>
      <c r="RAH11" s="46"/>
      <c r="RAI11" s="46"/>
      <c r="RAJ11" s="46"/>
      <c r="RAK11" s="46"/>
      <c r="RAL11" s="46"/>
      <c r="RAM11" s="46"/>
      <c r="RAN11" s="46"/>
      <c r="RAO11" s="46"/>
      <c r="RAP11" s="46"/>
      <c r="RAQ11" s="46"/>
      <c r="RAR11" s="46"/>
      <c r="RAS11" s="46"/>
      <c r="RAT11" s="46"/>
      <c r="RAU11" s="46"/>
      <c r="RAV11" s="46"/>
      <c r="RAW11" s="46"/>
      <c r="RAX11" s="46"/>
      <c r="RAY11" s="46"/>
      <c r="RAZ11" s="46"/>
      <c r="RBA11" s="46"/>
      <c r="RBB11" s="46"/>
      <c r="RBC11" s="46"/>
      <c r="RBD11" s="46"/>
      <c r="RBE11" s="46"/>
      <c r="RBF11" s="46"/>
      <c r="RBG11" s="46"/>
      <c r="RBH11" s="46"/>
      <c r="RBI11" s="46"/>
      <c r="RBJ11" s="46"/>
      <c r="RBK11" s="46"/>
      <c r="RBL11" s="46"/>
      <c r="RBM11" s="46"/>
      <c r="RBN11" s="46"/>
      <c r="RBO11" s="46"/>
      <c r="RBP11" s="46"/>
      <c r="RBQ11" s="46"/>
      <c r="RBR11" s="46"/>
      <c r="RBS11" s="46"/>
      <c r="RBT11" s="46"/>
      <c r="RBU11" s="46"/>
      <c r="RBV11" s="46"/>
      <c r="RBW11" s="46"/>
      <c r="RBX11" s="46"/>
      <c r="RBY11" s="46"/>
      <c r="RBZ11" s="46"/>
      <c r="RCA11" s="46"/>
      <c r="RCB11" s="46"/>
      <c r="RCC11" s="46"/>
      <c r="RCD11" s="46"/>
      <c r="RCE11" s="46"/>
      <c r="RCF11" s="46"/>
      <c r="RCG11" s="46"/>
      <c r="RCH11" s="46"/>
      <c r="RCI11" s="46"/>
      <c r="RCJ11" s="46"/>
      <c r="RCK11" s="46"/>
      <c r="RCL11" s="46"/>
      <c r="RCM11" s="46"/>
      <c r="RCN11" s="46"/>
      <c r="RCO11" s="46"/>
      <c r="RCP11" s="46"/>
      <c r="RCQ11" s="46"/>
      <c r="RCR11" s="46"/>
      <c r="RCS11" s="46"/>
      <c r="RCT11" s="46"/>
      <c r="RCU11" s="46"/>
      <c r="RCV11" s="46"/>
      <c r="RCW11" s="46"/>
      <c r="RCX11" s="46"/>
      <c r="RCY11" s="46"/>
      <c r="RCZ11" s="46"/>
      <c r="RDA11" s="46"/>
      <c r="RDB11" s="46"/>
      <c r="RDC11" s="46"/>
      <c r="RDD11" s="46"/>
      <c r="RDE11" s="46"/>
      <c r="RDF11" s="46"/>
      <c r="RDG11" s="46"/>
      <c r="RDH11" s="46"/>
      <c r="RDI11" s="46"/>
      <c r="RDJ11" s="46"/>
      <c r="RDK11" s="46"/>
      <c r="RDL11" s="46"/>
      <c r="RDM11" s="46"/>
      <c r="RDN11" s="46"/>
      <c r="RDO11" s="46"/>
      <c r="RDP11" s="46"/>
      <c r="RDQ11" s="46"/>
      <c r="RDR11" s="46"/>
      <c r="RDS11" s="46"/>
      <c r="RDT11" s="46"/>
      <c r="RDU11" s="46"/>
      <c r="RDV11" s="46"/>
      <c r="RDW11" s="46"/>
      <c r="RDX11" s="46"/>
      <c r="RDY11" s="46"/>
      <c r="RDZ11" s="46"/>
      <c r="REA11" s="46"/>
      <c r="REB11" s="46"/>
      <c r="REC11" s="46"/>
      <c r="RED11" s="46"/>
      <c r="REE11" s="46"/>
      <c r="REF11" s="46"/>
      <c r="REG11" s="46"/>
      <c r="REH11" s="46"/>
      <c r="REI11" s="46"/>
      <c r="REJ11" s="46"/>
      <c r="REK11" s="46"/>
      <c r="REL11" s="46"/>
      <c r="REM11" s="46"/>
      <c r="REN11" s="46"/>
      <c r="REO11" s="46"/>
      <c r="REP11" s="46"/>
      <c r="REQ11" s="46"/>
      <c r="RER11" s="46"/>
      <c r="RES11" s="46"/>
      <c r="RET11" s="46"/>
      <c r="REU11" s="46"/>
      <c r="REV11" s="46"/>
      <c r="REW11" s="46"/>
      <c r="REX11" s="46"/>
      <c r="REY11" s="46"/>
      <c r="REZ11" s="46"/>
      <c r="RFA11" s="46"/>
      <c r="RFB11" s="46"/>
      <c r="RFC11" s="46"/>
      <c r="RFD11" s="46"/>
      <c r="RFE11" s="46"/>
      <c r="RFF11" s="46"/>
      <c r="RFG11" s="46"/>
      <c r="RFH11" s="46"/>
      <c r="RFI11" s="46"/>
      <c r="RFJ11" s="46"/>
      <c r="RFK11" s="46"/>
      <c r="RFL11" s="46"/>
      <c r="RFM11" s="46"/>
      <c r="RFN11" s="46"/>
      <c r="RFO11" s="46"/>
      <c r="RFP11" s="46"/>
      <c r="RFQ11" s="46"/>
      <c r="RFR11" s="46"/>
      <c r="RFS11" s="46"/>
      <c r="RFT11" s="46"/>
      <c r="RFU11" s="46"/>
      <c r="RFV11" s="46"/>
      <c r="RFW11" s="46"/>
      <c r="RFX11" s="46"/>
      <c r="RFY11" s="46"/>
      <c r="RFZ11" s="46"/>
      <c r="RGA11" s="46"/>
      <c r="RGB11" s="46"/>
      <c r="RGC11" s="46"/>
      <c r="RGD11" s="46"/>
      <c r="RGE11" s="46"/>
      <c r="RGF11" s="46"/>
      <c r="RGG11" s="46"/>
      <c r="RGH11" s="46"/>
      <c r="RGI11" s="46"/>
      <c r="RGJ11" s="46"/>
      <c r="RGK11" s="46"/>
      <c r="RGL11" s="46"/>
      <c r="RGM11" s="46"/>
      <c r="RGN11" s="46"/>
      <c r="RGO11" s="46"/>
      <c r="RGP11" s="46"/>
      <c r="RGQ11" s="46"/>
      <c r="RGR11" s="46"/>
      <c r="RGS11" s="46"/>
      <c r="RGT11" s="46"/>
      <c r="RGU11" s="46"/>
      <c r="RGV11" s="46"/>
      <c r="RGW11" s="46"/>
      <c r="RGX11" s="46"/>
      <c r="RGY11" s="46"/>
      <c r="RGZ11" s="46"/>
      <c r="RHA11" s="46"/>
      <c r="RHB11" s="46"/>
      <c r="RHC11" s="46"/>
      <c r="RHD11" s="46"/>
      <c r="RHE11" s="46"/>
      <c r="RHF11" s="46"/>
      <c r="RHG11" s="46"/>
      <c r="RHH11" s="46"/>
      <c r="RHI11" s="46"/>
      <c r="RHJ11" s="46"/>
      <c r="RHK11" s="46"/>
      <c r="RHL11" s="46"/>
      <c r="RHM11" s="46"/>
      <c r="RHN11" s="46"/>
      <c r="RHO11" s="46"/>
      <c r="RHP11" s="46"/>
      <c r="RHQ11" s="46"/>
      <c r="RHR11" s="46"/>
      <c r="RHS11" s="46"/>
      <c r="RHT11" s="46"/>
      <c r="RHU11" s="46"/>
      <c r="RHV11" s="46"/>
      <c r="RHW11" s="46"/>
      <c r="RHX11" s="46"/>
      <c r="RHY11" s="46"/>
      <c r="RHZ11" s="46"/>
      <c r="RIA11" s="46"/>
      <c r="RIB11" s="46"/>
      <c r="RIC11" s="46"/>
      <c r="RID11" s="46"/>
      <c r="RIE11" s="46"/>
      <c r="RIF11" s="46"/>
      <c r="RIG11" s="46"/>
      <c r="RIH11" s="46"/>
      <c r="RII11" s="46"/>
      <c r="RIJ11" s="46"/>
      <c r="RIK11" s="46"/>
      <c r="RIL11" s="46"/>
      <c r="RIM11" s="46"/>
      <c r="RIN11" s="46"/>
      <c r="RIO11" s="46"/>
      <c r="RIP11" s="46"/>
      <c r="RIQ11" s="46"/>
      <c r="RIR11" s="46"/>
      <c r="RIS11" s="46"/>
      <c r="RIT11" s="46"/>
      <c r="RIU11" s="46"/>
      <c r="RIV11" s="46"/>
      <c r="RIW11" s="46"/>
      <c r="RIX11" s="46"/>
      <c r="RIY11" s="46"/>
      <c r="RIZ11" s="46"/>
      <c r="RJA11" s="46"/>
      <c r="RJB11" s="46"/>
      <c r="RJC11" s="46"/>
      <c r="RJD11" s="46"/>
      <c r="RJE11" s="46"/>
      <c r="RJF11" s="46"/>
      <c r="RJG11" s="46"/>
      <c r="RJH11" s="46"/>
      <c r="RJI11" s="46"/>
      <c r="RJJ11" s="46"/>
      <c r="RJK11" s="46"/>
      <c r="RJL11" s="46"/>
      <c r="RJM11" s="46"/>
      <c r="RJN11" s="46"/>
      <c r="RJO11" s="46"/>
      <c r="RJP11" s="46"/>
      <c r="RJQ11" s="46"/>
      <c r="RJR11" s="46"/>
      <c r="RJS11" s="46"/>
      <c r="RJT11" s="46"/>
      <c r="RJU11" s="46"/>
      <c r="RJV11" s="46"/>
      <c r="RJW11" s="46"/>
      <c r="RJX11" s="46"/>
      <c r="RJY11" s="46"/>
      <c r="RJZ11" s="46"/>
      <c r="RKA11" s="46"/>
      <c r="RKB11" s="46"/>
      <c r="RKC11" s="46"/>
      <c r="RKD11" s="46"/>
      <c r="RKE11" s="46"/>
      <c r="RKF11" s="46"/>
      <c r="RKG11" s="46"/>
      <c r="RKH11" s="46"/>
      <c r="RKI11" s="46"/>
      <c r="RKJ11" s="46"/>
      <c r="RKK11" s="46"/>
      <c r="RKL11" s="46"/>
      <c r="RKM11" s="46"/>
      <c r="RKN11" s="46"/>
      <c r="RKO11" s="46"/>
      <c r="RKP11" s="46"/>
      <c r="RKQ11" s="46"/>
      <c r="RKR11" s="46"/>
      <c r="RKS11" s="46"/>
      <c r="RKT11" s="46"/>
      <c r="RKU11" s="46"/>
      <c r="RKV11" s="46"/>
      <c r="RKW11" s="46"/>
      <c r="RKX11" s="46"/>
      <c r="RKY11" s="46"/>
      <c r="RKZ11" s="46"/>
      <c r="RLA11" s="46"/>
      <c r="RLB11" s="46"/>
      <c r="RLC11" s="46"/>
      <c r="RLD11" s="46"/>
      <c r="RLE11" s="46"/>
      <c r="RLF11" s="46"/>
      <c r="RLG11" s="46"/>
      <c r="RLH11" s="46"/>
      <c r="RLI11" s="46"/>
      <c r="RLJ11" s="46"/>
      <c r="RLK11" s="46"/>
      <c r="RLL11" s="46"/>
      <c r="RLM11" s="46"/>
      <c r="RLN11" s="46"/>
      <c r="RLO11" s="46"/>
      <c r="RLP11" s="46"/>
      <c r="RLQ11" s="46"/>
      <c r="RLR11" s="46"/>
      <c r="RLS11" s="46"/>
      <c r="RLT11" s="46"/>
      <c r="RLU11" s="46"/>
      <c r="RLV11" s="46"/>
      <c r="RLW11" s="46"/>
      <c r="RLX11" s="46"/>
      <c r="RLY11" s="46"/>
      <c r="RLZ11" s="46"/>
      <c r="RMA11" s="46"/>
      <c r="RMB11" s="46"/>
      <c r="RMC11" s="46"/>
      <c r="RMD11" s="46"/>
      <c r="RME11" s="46"/>
      <c r="RMF11" s="46"/>
      <c r="RMG11" s="46"/>
      <c r="RMH11" s="46"/>
      <c r="RMI11" s="46"/>
      <c r="RMJ11" s="46"/>
      <c r="RMK11" s="46"/>
      <c r="RML11" s="46"/>
      <c r="RMM11" s="46"/>
      <c r="RMN11" s="46"/>
      <c r="RMO11" s="46"/>
      <c r="RMP11" s="46"/>
      <c r="RMQ11" s="46"/>
      <c r="RMR11" s="46"/>
      <c r="RMS11" s="46"/>
      <c r="RMT11" s="46"/>
      <c r="RMU11" s="46"/>
      <c r="RMV11" s="46"/>
      <c r="RMW11" s="46"/>
      <c r="RMX11" s="46"/>
      <c r="RMY11" s="46"/>
      <c r="RMZ11" s="46"/>
      <c r="RNA11" s="46"/>
      <c r="RNB11" s="46"/>
      <c r="RNC11" s="46"/>
      <c r="RND11" s="46"/>
      <c r="RNE11" s="46"/>
      <c r="RNF11" s="46"/>
      <c r="RNG11" s="46"/>
      <c r="RNH11" s="46"/>
      <c r="RNI11" s="46"/>
      <c r="RNJ11" s="46"/>
      <c r="RNK11" s="46"/>
      <c r="RNL11" s="46"/>
      <c r="RNM11" s="46"/>
      <c r="RNN11" s="46"/>
      <c r="RNO11" s="46"/>
      <c r="RNP11" s="46"/>
      <c r="RNQ11" s="46"/>
      <c r="RNR11" s="46"/>
      <c r="RNS11" s="46"/>
      <c r="RNT11" s="46"/>
      <c r="RNU11" s="46"/>
      <c r="RNV11" s="46"/>
      <c r="RNW11" s="46"/>
      <c r="RNX11" s="46"/>
      <c r="RNY11" s="46"/>
      <c r="RNZ11" s="46"/>
      <c r="ROA11" s="46"/>
      <c r="ROB11" s="46"/>
      <c r="ROC11" s="46"/>
      <c r="ROD11" s="46"/>
      <c r="ROE11" s="46"/>
      <c r="ROF11" s="46"/>
      <c r="ROG11" s="46"/>
      <c r="ROH11" s="46"/>
      <c r="ROI11" s="46"/>
      <c r="ROJ11" s="46"/>
      <c r="ROK11" s="46"/>
      <c r="ROL11" s="46"/>
      <c r="ROM11" s="46"/>
      <c r="RON11" s="46"/>
      <c r="ROO11" s="46"/>
      <c r="ROP11" s="46"/>
      <c r="ROQ11" s="46"/>
      <c r="ROR11" s="46"/>
      <c r="ROS11" s="46"/>
      <c r="ROT11" s="46"/>
      <c r="ROU11" s="46"/>
      <c r="ROV11" s="46"/>
      <c r="ROW11" s="46"/>
      <c r="ROX11" s="46"/>
      <c r="ROY11" s="46"/>
      <c r="ROZ11" s="46"/>
      <c r="RPA11" s="46"/>
      <c r="RPB11" s="46"/>
      <c r="RPC11" s="46"/>
      <c r="RPD11" s="46"/>
      <c r="RPE11" s="46"/>
      <c r="RPF11" s="46"/>
      <c r="RPG11" s="46"/>
      <c r="RPH11" s="46"/>
      <c r="RPI11" s="46"/>
      <c r="RPJ11" s="46"/>
      <c r="RPK11" s="46"/>
      <c r="RPL11" s="46"/>
      <c r="RPM11" s="46"/>
      <c r="RPN11" s="46"/>
      <c r="RPO11" s="46"/>
      <c r="RPP11" s="46"/>
      <c r="RPQ11" s="46"/>
      <c r="RPR11" s="46"/>
      <c r="RPS11" s="46"/>
      <c r="RPT11" s="46"/>
      <c r="RPU11" s="46"/>
      <c r="RPV11" s="46"/>
      <c r="RPW11" s="46"/>
      <c r="RPX11" s="46"/>
      <c r="RPY11" s="46"/>
      <c r="RPZ11" s="46"/>
      <c r="RQA11" s="46"/>
      <c r="RQB11" s="46"/>
      <c r="RQC11" s="46"/>
      <c r="RQD11" s="46"/>
      <c r="RQE11" s="46"/>
      <c r="RQF11" s="46"/>
      <c r="RQG11" s="46"/>
      <c r="RQH11" s="46"/>
      <c r="RQI11" s="46"/>
      <c r="RQJ11" s="46"/>
      <c r="RQK11" s="46"/>
      <c r="RQL11" s="46"/>
      <c r="RQM11" s="46"/>
      <c r="RQN11" s="46"/>
      <c r="RQO11" s="46"/>
      <c r="RQP11" s="46"/>
      <c r="RQQ11" s="46"/>
      <c r="RQR11" s="46"/>
      <c r="RQS11" s="46"/>
      <c r="RQT11" s="46"/>
      <c r="RQU11" s="46"/>
      <c r="RQV11" s="46"/>
      <c r="RQW11" s="46"/>
      <c r="RQX11" s="46"/>
      <c r="RQY11" s="46"/>
      <c r="RQZ11" s="46"/>
      <c r="RRA11" s="46"/>
      <c r="RRB11" s="46"/>
      <c r="RRC11" s="46"/>
      <c r="RRD11" s="46"/>
      <c r="RRE11" s="46"/>
      <c r="RRF11" s="46"/>
      <c r="RRG11" s="46"/>
      <c r="RRH11" s="46"/>
      <c r="RRI11" s="46"/>
      <c r="RRJ11" s="46"/>
      <c r="RRK11" s="46"/>
      <c r="RRL11" s="46"/>
      <c r="RRM11" s="46"/>
      <c r="RRN11" s="46"/>
      <c r="RRO11" s="46"/>
      <c r="RRP11" s="46"/>
      <c r="RRQ11" s="46"/>
      <c r="RRR11" s="46"/>
      <c r="RRS11" s="46"/>
      <c r="RRT11" s="46"/>
      <c r="RRU11" s="46"/>
      <c r="RRV11" s="46"/>
      <c r="RRW11" s="46"/>
      <c r="RRX11" s="46"/>
      <c r="RRY11" s="46"/>
      <c r="RRZ11" s="46"/>
      <c r="RSA11" s="46"/>
      <c r="RSB11" s="46"/>
      <c r="RSC11" s="46"/>
      <c r="RSD11" s="46"/>
      <c r="RSE11" s="46"/>
      <c r="RSF11" s="46"/>
      <c r="RSG11" s="46"/>
      <c r="RSH11" s="46"/>
      <c r="RSI11" s="46"/>
      <c r="RSJ11" s="46"/>
      <c r="RSK11" s="46"/>
      <c r="RSL11" s="46"/>
      <c r="RSM11" s="46"/>
      <c r="RSN11" s="46"/>
      <c r="RSO11" s="46"/>
      <c r="RSP11" s="46"/>
      <c r="RSQ11" s="46"/>
      <c r="RSR11" s="46"/>
      <c r="RSS11" s="46"/>
      <c r="RST11" s="46"/>
      <c r="RSU11" s="46"/>
      <c r="RSV11" s="46"/>
      <c r="RSW11" s="46"/>
      <c r="RSX11" s="46"/>
      <c r="RSY11" s="46"/>
      <c r="RSZ11" s="46"/>
      <c r="RTA11" s="46"/>
      <c r="RTB11" s="46"/>
      <c r="RTC11" s="46"/>
      <c r="RTD11" s="46"/>
      <c r="RTE11" s="46"/>
      <c r="RTF11" s="46"/>
      <c r="RTG11" s="46"/>
      <c r="RTH11" s="46"/>
      <c r="RTI11" s="46"/>
      <c r="RTJ11" s="46"/>
      <c r="RTK11" s="46"/>
      <c r="RTL11" s="46"/>
      <c r="RTM11" s="46"/>
      <c r="RTN11" s="46"/>
      <c r="RTO11" s="46"/>
      <c r="RTP11" s="46"/>
      <c r="RTQ11" s="46"/>
      <c r="RTR11" s="46"/>
      <c r="RTS11" s="46"/>
      <c r="RTT11" s="46"/>
      <c r="RTU11" s="46"/>
      <c r="RTV11" s="46"/>
      <c r="RTW11" s="46"/>
      <c r="RTX11" s="46"/>
      <c r="RTY11" s="46"/>
      <c r="RTZ11" s="46"/>
      <c r="RUA11" s="46"/>
      <c r="RUB11" s="46"/>
      <c r="RUC11" s="46"/>
      <c r="RUD11" s="46"/>
      <c r="RUE11" s="46"/>
      <c r="RUF11" s="46"/>
      <c r="RUG11" s="46"/>
      <c r="RUH11" s="46"/>
      <c r="RUI11" s="46"/>
      <c r="RUJ11" s="46"/>
      <c r="RUK11" s="46"/>
      <c r="RUL11" s="46"/>
      <c r="RUM11" s="46"/>
      <c r="RUN11" s="46"/>
      <c r="RUO11" s="46"/>
      <c r="RUP11" s="46"/>
      <c r="RUQ11" s="46"/>
      <c r="RUR11" s="46"/>
      <c r="RUS11" s="46"/>
      <c r="RUT11" s="46"/>
      <c r="RUU11" s="46"/>
      <c r="RUV11" s="46"/>
      <c r="RUW11" s="46"/>
      <c r="RUX11" s="46"/>
      <c r="RUY11" s="46"/>
      <c r="RUZ11" s="46"/>
      <c r="RVA11" s="46"/>
      <c r="RVB11" s="46"/>
      <c r="RVC11" s="46"/>
      <c r="RVD11" s="46"/>
      <c r="RVE11" s="46"/>
      <c r="RVF11" s="46"/>
      <c r="RVG11" s="46"/>
      <c r="RVH11" s="46"/>
      <c r="RVI11" s="46"/>
      <c r="RVJ11" s="46"/>
      <c r="RVK11" s="46"/>
      <c r="RVL11" s="46"/>
      <c r="RVM11" s="46"/>
      <c r="RVN11" s="46"/>
      <c r="RVO11" s="46"/>
      <c r="RVP11" s="46"/>
      <c r="RVQ11" s="46"/>
      <c r="RVR11" s="46"/>
      <c r="RVS11" s="46"/>
      <c r="RVT11" s="46"/>
      <c r="RVU11" s="46"/>
      <c r="RVV11" s="46"/>
      <c r="RVW11" s="46"/>
      <c r="RVX11" s="46"/>
      <c r="RVY11" s="46"/>
      <c r="RVZ11" s="46"/>
      <c r="RWA11" s="46"/>
      <c r="RWB11" s="46"/>
      <c r="RWC11" s="46"/>
      <c r="RWD11" s="46"/>
      <c r="RWE11" s="46"/>
      <c r="RWF11" s="46"/>
      <c r="RWG11" s="46"/>
      <c r="RWH11" s="46"/>
      <c r="RWI11" s="46"/>
      <c r="RWJ11" s="46"/>
      <c r="RWK11" s="46"/>
      <c r="RWL11" s="46"/>
      <c r="RWM11" s="46"/>
      <c r="RWN11" s="46"/>
      <c r="RWO11" s="46"/>
      <c r="RWP11" s="46"/>
      <c r="RWQ11" s="46"/>
      <c r="RWR11" s="46"/>
      <c r="RWS11" s="46"/>
      <c r="RWT11" s="46"/>
      <c r="RWU11" s="46"/>
      <c r="RWV11" s="46"/>
      <c r="RWW11" s="46"/>
      <c r="RWX11" s="46"/>
      <c r="RWY11" s="46"/>
      <c r="RWZ11" s="46"/>
      <c r="RXA11" s="46"/>
      <c r="RXB11" s="46"/>
      <c r="RXC11" s="46"/>
      <c r="RXD11" s="46"/>
      <c r="RXE11" s="46"/>
      <c r="RXF11" s="46"/>
      <c r="RXG11" s="46"/>
      <c r="RXH11" s="46"/>
      <c r="RXI11" s="46"/>
      <c r="RXJ11" s="46"/>
      <c r="RXK11" s="46"/>
      <c r="RXL11" s="46"/>
      <c r="RXM11" s="46"/>
      <c r="RXN11" s="46"/>
      <c r="RXO11" s="46"/>
      <c r="RXP11" s="46"/>
      <c r="RXQ11" s="46"/>
      <c r="RXR11" s="46"/>
      <c r="RXS11" s="46"/>
      <c r="RXT11" s="46"/>
      <c r="RXU11" s="46"/>
      <c r="RXV11" s="46"/>
      <c r="RXW11" s="46"/>
      <c r="RXX11" s="46"/>
      <c r="RXY11" s="46"/>
      <c r="RXZ11" s="46"/>
      <c r="RYA11" s="46"/>
      <c r="RYB11" s="46"/>
      <c r="RYC11" s="46"/>
      <c r="RYD11" s="46"/>
      <c r="RYE11" s="46"/>
      <c r="RYF11" s="46"/>
      <c r="RYG11" s="46"/>
      <c r="RYH11" s="46"/>
      <c r="RYI11" s="46"/>
      <c r="RYJ11" s="46"/>
      <c r="RYK11" s="46"/>
      <c r="RYL11" s="46"/>
      <c r="RYM11" s="46"/>
      <c r="RYN11" s="46"/>
      <c r="RYO11" s="46"/>
      <c r="RYP11" s="46"/>
      <c r="RYQ11" s="46"/>
      <c r="RYR11" s="46"/>
      <c r="RYS11" s="46"/>
      <c r="RYT11" s="46"/>
      <c r="RYU11" s="46"/>
      <c r="RYV11" s="46"/>
      <c r="RYW11" s="46"/>
      <c r="RYX11" s="46"/>
      <c r="RYY11" s="46"/>
      <c r="RYZ11" s="46"/>
      <c r="RZA11" s="46"/>
      <c r="RZB11" s="46"/>
      <c r="RZC11" s="46"/>
      <c r="RZD11" s="46"/>
      <c r="RZE11" s="46"/>
      <c r="RZF11" s="46"/>
      <c r="RZG11" s="46"/>
      <c r="RZH11" s="46"/>
      <c r="RZI11" s="46"/>
      <c r="RZJ11" s="46"/>
      <c r="RZK11" s="46"/>
      <c r="RZL11" s="46"/>
      <c r="RZM11" s="46"/>
      <c r="RZN11" s="46"/>
      <c r="RZO11" s="46"/>
      <c r="RZP11" s="46"/>
      <c r="RZQ11" s="46"/>
      <c r="RZR11" s="46"/>
      <c r="RZS11" s="46"/>
      <c r="RZT11" s="46"/>
      <c r="RZU11" s="46"/>
      <c r="RZV11" s="46"/>
      <c r="RZW11" s="46"/>
      <c r="RZX11" s="46"/>
      <c r="RZY11" s="46"/>
      <c r="RZZ11" s="46"/>
      <c r="SAA11" s="46"/>
      <c r="SAB11" s="46"/>
      <c r="SAC11" s="46"/>
      <c r="SAD11" s="46"/>
      <c r="SAE11" s="46"/>
      <c r="SAF11" s="46"/>
      <c r="SAG11" s="46"/>
      <c r="SAH11" s="46"/>
      <c r="SAI11" s="46"/>
      <c r="SAJ11" s="46"/>
      <c r="SAK11" s="46"/>
      <c r="SAL11" s="46"/>
      <c r="SAM11" s="46"/>
      <c r="SAN11" s="46"/>
      <c r="SAO11" s="46"/>
      <c r="SAP11" s="46"/>
      <c r="SAQ11" s="46"/>
      <c r="SAR11" s="46"/>
      <c r="SAS11" s="46"/>
      <c r="SAT11" s="46"/>
      <c r="SAU11" s="46"/>
      <c r="SAV11" s="46"/>
      <c r="SAW11" s="46"/>
      <c r="SAX11" s="46"/>
      <c r="SAY11" s="46"/>
      <c r="SAZ11" s="46"/>
      <c r="SBA11" s="46"/>
      <c r="SBB11" s="46"/>
      <c r="SBC11" s="46"/>
      <c r="SBD11" s="46"/>
      <c r="SBE11" s="46"/>
      <c r="SBF11" s="46"/>
      <c r="SBG11" s="46"/>
      <c r="SBH11" s="46"/>
      <c r="SBI11" s="46"/>
      <c r="SBJ11" s="46"/>
      <c r="SBK11" s="46"/>
      <c r="SBL11" s="46"/>
      <c r="SBM11" s="46"/>
      <c r="SBN11" s="46"/>
      <c r="SBO11" s="46"/>
      <c r="SBP11" s="46"/>
      <c r="SBQ11" s="46"/>
      <c r="SBR11" s="46"/>
      <c r="SBS11" s="46"/>
      <c r="SBT11" s="46"/>
      <c r="SBU11" s="46"/>
      <c r="SBV11" s="46"/>
      <c r="SBW11" s="46"/>
      <c r="SBX11" s="46"/>
      <c r="SBY11" s="46"/>
      <c r="SBZ11" s="46"/>
      <c r="SCA11" s="46"/>
      <c r="SCB11" s="46"/>
      <c r="SCC11" s="46"/>
      <c r="SCD11" s="46"/>
      <c r="SCE11" s="46"/>
      <c r="SCF11" s="46"/>
      <c r="SCG11" s="46"/>
      <c r="SCH11" s="46"/>
      <c r="SCI11" s="46"/>
      <c r="SCJ11" s="46"/>
      <c r="SCK11" s="46"/>
      <c r="SCL11" s="46"/>
      <c r="SCM11" s="46"/>
      <c r="SCN11" s="46"/>
      <c r="SCO11" s="46"/>
      <c r="SCP11" s="46"/>
      <c r="SCQ11" s="46"/>
      <c r="SCR11" s="46"/>
      <c r="SCS11" s="46"/>
      <c r="SCT11" s="46"/>
      <c r="SCU11" s="46"/>
      <c r="SCV11" s="46"/>
      <c r="SCW11" s="46"/>
      <c r="SCX11" s="46"/>
      <c r="SCY11" s="46"/>
      <c r="SCZ11" s="46"/>
      <c r="SDA11" s="46"/>
      <c r="SDB11" s="46"/>
      <c r="SDC11" s="46"/>
      <c r="SDD11" s="46"/>
      <c r="SDE11" s="46"/>
      <c r="SDF11" s="46"/>
      <c r="SDG11" s="46"/>
      <c r="SDH11" s="46"/>
      <c r="SDI11" s="46"/>
      <c r="SDJ11" s="46"/>
      <c r="SDK11" s="46"/>
      <c r="SDL11" s="46"/>
      <c r="SDM11" s="46"/>
      <c r="SDN11" s="46"/>
      <c r="SDO11" s="46"/>
      <c r="SDP11" s="46"/>
      <c r="SDQ11" s="46"/>
      <c r="SDR11" s="46"/>
      <c r="SDS11" s="46"/>
      <c r="SDT11" s="46"/>
      <c r="SDU11" s="46"/>
      <c r="SDV11" s="46"/>
      <c r="SDW11" s="46"/>
      <c r="SDX11" s="46"/>
      <c r="SDY11" s="46"/>
      <c r="SDZ11" s="46"/>
      <c r="SEA11" s="46"/>
      <c r="SEB11" s="46"/>
      <c r="SEC11" s="46"/>
      <c r="SED11" s="46"/>
      <c r="SEE11" s="46"/>
      <c r="SEF11" s="46"/>
      <c r="SEG11" s="46"/>
      <c r="SEH11" s="46"/>
      <c r="SEI11" s="46"/>
      <c r="SEJ11" s="46"/>
      <c r="SEK11" s="46"/>
      <c r="SEL11" s="46"/>
      <c r="SEM11" s="46"/>
      <c r="SEN11" s="46"/>
      <c r="SEO11" s="46"/>
      <c r="SEP11" s="46"/>
      <c r="SEQ11" s="46"/>
      <c r="SER11" s="46"/>
      <c r="SES11" s="46"/>
      <c r="SET11" s="46"/>
      <c r="SEU11" s="46"/>
      <c r="SEV11" s="46"/>
      <c r="SEW11" s="46"/>
      <c r="SEX11" s="46"/>
      <c r="SEY11" s="46"/>
      <c r="SEZ11" s="46"/>
      <c r="SFA11" s="46"/>
      <c r="SFB11" s="46"/>
      <c r="SFC11" s="46"/>
      <c r="SFD11" s="46"/>
      <c r="SFE11" s="46"/>
      <c r="SFF11" s="46"/>
      <c r="SFG11" s="46"/>
      <c r="SFH11" s="46"/>
      <c r="SFI11" s="46"/>
      <c r="SFJ11" s="46"/>
      <c r="SFK11" s="46"/>
      <c r="SFL11" s="46"/>
      <c r="SFM11" s="46"/>
      <c r="SFN11" s="46"/>
      <c r="SFO11" s="46"/>
      <c r="SFP11" s="46"/>
      <c r="SFQ11" s="46"/>
      <c r="SFR11" s="46"/>
      <c r="SFS11" s="46"/>
      <c r="SFT11" s="46"/>
      <c r="SFU11" s="46"/>
      <c r="SFV11" s="46"/>
      <c r="SFW11" s="46"/>
      <c r="SFX11" s="46"/>
      <c r="SFY11" s="46"/>
      <c r="SFZ11" s="46"/>
      <c r="SGA11" s="46"/>
      <c r="SGB11" s="46"/>
      <c r="SGC11" s="46"/>
      <c r="SGD11" s="46"/>
      <c r="SGE11" s="46"/>
      <c r="SGF11" s="46"/>
      <c r="SGG11" s="46"/>
      <c r="SGH11" s="46"/>
      <c r="SGI11" s="46"/>
      <c r="SGJ11" s="46"/>
      <c r="SGK11" s="46"/>
      <c r="SGL11" s="46"/>
      <c r="SGM11" s="46"/>
      <c r="SGN11" s="46"/>
      <c r="SGO11" s="46"/>
      <c r="SGP11" s="46"/>
      <c r="SGQ11" s="46"/>
      <c r="SGR11" s="46"/>
      <c r="SGS11" s="46"/>
      <c r="SGT11" s="46"/>
      <c r="SGU11" s="46"/>
      <c r="SGV11" s="46"/>
      <c r="SGW11" s="46"/>
      <c r="SGX11" s="46"/>
      <c r="SGY11" s="46"/>
      <c r="SGZ11" s="46"/>
      <c r="SHA11" s="46"/>
      <c r="SHB11" s="46"/>
      <c r="SHC11" s="46"/>
      <c r="SHD11" s="46"/>
      <c r="SHE11" s="46"/>
      <c r="SHF11" s="46"/>
      <c r="SHG11" s="46"/>
      <c r="SHH11" s="46"/>
      <c r="SHI11" s="46"/>
      <c r="SHJ11" s="46"/>
      <c r="SHK11" s="46"/>
      <c r="SHL11" s="46"/>
      <c r="SHM11" s="46"/>
      <c r="SHN11" s="46"/>
      <c r="SHO11" s="46"/>
      <c r="SHP11" s="46"/>
      <c r="SHQ11" s="46"/>
      <c r="SHR11" s="46"/>
      <c r="SHS11" s="46"/>
      <c r="SHT11" s="46"/>
      <c r="SHU11" s="46"/>
      <c r="SHV11" s="46"/>
      <c r="SHW11" s="46"/>
      <c r="SHX11" s="46"/>
      <c r="SHY11" s="46"/>
      <c r="SHZ11" s="46"/>
      <c r="SIA11" s="46"/>
      <c r="SIB11" s="46"/>
      <c r="SIC11" s="46"/>
      <c r="SID11" s="46"/>
      <c r="SIE11" s="46"/>
      <c r="SIF11" s="46"/>
      <c r="SIG11" s="46"/>
      <c r="SIH11" s="46"/>
      <c r="SII11" s="46"/>
      <c r="SIJ11" s="46"/>
      <c r="SIK11" s="46"/>
      <c r="SIL11" s="46"/>
      <c r="SIM11" s="46"/>
      <c r="SIN11" s="46"/>
      <c r="SIO11" s="46"/>
      <c r="SIP11" s="46"/>
      <c r="SIQ11" s="46"/>
      <c r="SIR11" s="46"/>
      <c r="SIS11" s="46"/>
      <c r="SIT11" s="46"/>
      <c r="SIU11" s="46"/>
      <c r="SIV11" s="46"/>
      <c r="SIW11" s="46"/>
      <c r="SIX11" s="46"/>
      <c r="SIY11" s="46"/>
      <c r="SIZ11" s="46"/>
      <c r="SJA11" s="46"/>
      <c r="SJB11" s="46"/>
      <c r="SJC11" s="46"/>
      <c r="SJD11" s="46"/>
      <c r="SJE11" s="46"/>
      <c r="SJF11" s="46"/>
      <c r="SJG11" s="46"/>
      <c r="SJH11" s="46"/>
      <c r="SJI11" s="46"/>
      <c r="SJJ11" s="46"/>
      <c r="SJK11" s="46"/>
      <c r="SJL11" s="46"/>
      <c r="SJM11" s="46"/>
      <c r="SJN11" s="46"/>
      <c r="SJO11" s="46"/>
      <c r="SJP11" s="46"/>
      <c r="SJQ11" s="46"/>
      <c r="SJR11" s="46"/>
      <c r="SJS11" s="46"/>
      <c r="SJT11" s="46"/>
      <c r="SJU11" s="46"/>
      <c r="SJV11" s="46"/>
      <c r="SJW11" s="46"/>
      <c r="SJX11" s="46"/>
      <c r="SJY11" s="46"/>
      <c r="SJZ11" s="46"/>
      <c r="SKA11" s="46"/>
      <c r="SKB11" s="46"/>
      <c r="SKC11" s="46"/>
      <c r="SKD11" s="46"/>
      <c r="SKE11" s="46"/>
      <c r="SKF11" s="46"/>
      <c r="SKG11" s="46"/>
      <c r="SKH11" s="46"/>
      <c r="SKI11" s="46"/>
      <c r="SKJ11" s="46"/>
      <c r="SKK11" s="46"/>
      <c r="SKL11" s="46"/>
      <c r="SKM11" s="46"/>
      <c r="SKN11" s="46"/>
      <c r="SKO11" s="46"/>
      <c r="SKP11" s="46"/>
      <c r="SKQ11" s="46"/>
      <c r="SKR11" s="46"/>
      <c r="SKS11" s="46"/>
      <c r="SKT11" s="46"/>
      <c r="SKU11" s="46"/>
      <c r="SKV11" s="46"/>
      <c r="SKW11" s="46"/>
      <c r="SKX11" s="46"/>
      <c r="SKY11" s="46"/>
      <c r="SKZ11" s="46"/>
      <c r="SLA11" s="46"/>
      <c r="SLB11" s="46"/>
      <c r="SLC11" s="46"/>
      <c r="SLD11" s="46"/>
      <c r="SLE11" s="46"/>
      <c r="SLF11" s="46"/>
      <c r="SLG11" s="46"/>
      <c r="SLH11" s="46"/>
      <c r="SLI11" s="46"/>
      <c r="SLJ11" s="46"/>
      <c r="SLK11" s="46"/>
      <c r="SLL11" s="46"/>
      <c r="SLM11" s="46"/>
      <c r="SLN11" s="46"/>
      <c r="SLO11" s="46"/>
      <c r="SLP11" s="46"/>
      <c r="SLQ11" s="46"/>
      <c r="SLR11" s="46"/>
      <c r="SLS11" s="46"/>
      <c r="SLT11" s="46"/>
      <c r="SLU11" s="46"/>
      <c r="SLV11" s="46"/>
      <c r="SLW11" s="46"/>
      <c r="SLX11" s="46"/>
      <c r="SLY11" s="46"/>
      <c r="SLZ11" s="46"/>
      <c r="SMA11" s="46"/>
      <c r="SMB11" s="46"/>
      <c r="SMC11" s="46"/>
      <c r="SMD11" s="46"/>
      <c r="SME11" s="46"/>
      <c r="SMF11" s="46"/>
      <c r="SMG11" s="46"/>
      <c r="SMH11" s="46"/>
      <c r="SMI11" s="46"/>
      <c r="SMJ11" s="46"/>
      <c r="SMK11" s="46"/>
      <c r="SML11" s="46"/>
      <c r="SMM11" s="46"/>
      <c r="SMN11" s="46"/>
      <c r="SMO11" s="46"/>
      <c r="SMP11" s="46"/>
      <c r="SMQ11" s="46"/>
      <c r="SMR11" s="46"/>
      <c r="SMS11" s="46"/>
      <c r="SMT11" s="46"/>
      <c r="SMU11" s="46"/>
      <c r="SMV11" s="46"/>
      <c r="SMW11" s="46"/>
      <c r="SMX11" s="46"/>
      <c r="SMY11" s="46"/>
      <c r="SMZ11" s="46"/>
      <c r="SNA11" s="46"/>
      <c r="SNB11" s="46"/>
      <c r="SNC11" s="46"/>
      <c r="SND11" s="46"/>
      <c r="SNE11" s="46"/>
      <c r="SNF11" s="46"/>
      <c r="SNG11" s="46"/>
      <c r="SNH11" s="46"/>
      <c r="SNI11" s="46"/>
      <c r="SNJ11" s="46"/>
      <c r="SNK11" s="46"/>
      <c r="SNL11" s="46"/>
      <c r="SNM11" s="46"/>
      <c r="SNN11" s="46"/>
      <c r="SNO11" s="46"/>
      <c r="SNP11" s="46"/>
      <c r="SNQ11" s="46"/>
      <c r="SNR11" s="46"/>
      <c r="SNS11" s="46"/>
      <c r="SNT11" s="46"/>
      <c r="SNU11" s="46"/>
      <c r="SNV11" s="46"/>
      <c r="SNW11" s="46"/>
      <c r="SNX11" s="46"/>
      <c r="SNY11" s="46"/>
      <c r="SNZ11" s="46"/>
      <c r="SOA11" s="46"/>
      <c r="SOB11" s="46"/>
      <c r="SOC11" s="46"/>
      <c r="SOD11" s="46"/>
      <c r="SOE11" s="46"/>
      <c r="SOF11" s="46"/>
      <c r="SOG11" s="46"/>
      <c r="SOH11" s="46"/>
      <c r="SOI11" s="46"/>
      <c r="SOJ11" s="46"/>
      <c r="SOK11" s="46"/>
      <c r="SOL11" s="46"/>
      <c r="SOM11" s="46"/>
      <c r="SON11" s="46"/>
      <c r="SOO11" s="46"/>
      <c r="SOP11" s="46"/>
      <c r="SOQ11" s="46"/>
      <c r="SOR11" s="46"/>
      <c r="SOS11" s="46"/>
      <c r="SOT11" s="46"/>
      <c r="SOU11" s="46"/>
      <c r="SOV11" s="46"/>
      <c r="SOW11" s="46"/>
      <c r="SOX11" s="46"/>
      <c r="SOY11" s="46"/>
      <c r="SOZ11" s="46"/>
      <c r="SPA11" s="46"/>
      <c r="SPB11" s="46"/>
      <c r="SPC11" s="46"/>
      <c r="SPD11" s="46"/>
      <c r="SPE11" s="46"/>
      <c r="SPF11" s="46"/>
      <c r="SPG11" s="46"/>
      <c r="SPH11" s="46"/>
      <c r="SPI11" s="46"/>
      <c r="SPJ11" s="46"/>
      <c r="SPK11" s="46"/>
      <c r="SPL11" s="46"/>
      <c r="SPM11" s="46"/>
      <c r="SPN11" s="46"/>
      <c r="SPO11" s="46"/>
      <c r="SPP11" s="46"/>
      <c r="SPQ11" s="46"/>
      <c r="SPR11" s="46"/>
      <c r="SPS11" s="46"/>
      <c r="SPT11" s="46"/>
      <c r="SPU11" s="46"/>
      <c r="SPV11" s="46"/>
      <c r="SPW11" s="46"/>
      <c r="SPX11" s="46"/>
      <c r="SPY11" s="46"/>
      <c r="SPZ11" s="46"/>
      <c r="SQA11" s="46"/>
      <c r="SQB11" s="46"/>
      <c r="SQC11" s="46"/>
      <c r="SQD11" s="46"/>
      <c r="SQE11" s="46"/>
      <c r="SQF11" s="46"/>
      <c r="SQG11" s="46"/>
      <c r="SQH11" s="46"/>
      <c r="SQI11" s="46"/>
      <c r="SQJ11" s="46"/>
      <c r="SQK11" s="46"/>
      <c r="SQL11" s="46"/>
      <c r="SQM11" s="46"/>
      <c r="SQN11" s="46"/>
      <c r="SQO11" s="46"/>
      <c r="SQP11" s="46"/>
      <c r="SQQ11" s="46"/>
      <c r="SQR11" s="46"/>
      <c r="SQS11" s="46"/>
      <c r="SQT11" s="46"/>
      <c r="SQU11" s="46"/>
      <c r="SQV11" s="46"/>
      <c r="SQW11" s="46"/>
      <c r="SQX11" s="46"/>
      <c r="SQY11" s="46"/>
      <c r="SQZ11" s="46"/>
      <c r="SRA11" s="46"/>
      <c r="SRB11" s="46"/>
      <c r="SRC11" s="46"/>
      <c r="SRD11" s="46"/>
      <c r="SRE11" s="46"/>
      <c r="SRF11" s="46"/>
      <c r="SRG11" s="46"/>
      <c r="SRH11" s="46"/>
      <c r="SRI11" s="46"/>
      <c r="SRJ11" s="46"/>
      <c r="SRK11" s="46"/>
      <c r="SRL11" s="46"/>
      <c r="SRM11" s="46"/>
      <c r="SRN11" s="46"/>
      <c r="SRO11" s="46"/>
      <c r="SRP11" s="46"/>
      <c r="SRQ11" s="46"/>
      <c r="SRR11" s="46"/>
      <c r="SRS11" s="46"/>
      <c r="SRT11" s="46"/>
      <c r="SRU11" s="46"/>
      <c r="SRV11" s="46"/>
      <c r="SRW11" s="46"/>
      <c r="SRX11" s="46"/>
      <c r="SRY11" s="46"/>
      <c r="SRZ11" s="46"/>
      <c r="SSA11" s="46"/>
      <c r="SSB11" s="46"/>
      <c r="SSC11" s="46"/>
      <c r="SSD11" s="46"/>
      <c r="SSE11" s="46"/>
      <c r="SSF11" s="46"/>
      <c r="SSG11" s="46"/>
      <c r="SSH11" s="46"/>
      <c r="SSI11" s="46"/>
      <c r="SSJ11" s="46"/>
      <c r="SSK11" s="46"/>
      <c r="SSL11" s="46"/>
      <c r="SSM11" s="46"/>
      <c r="SSN11" s="46"/>
      <c r="SSO11" s="46"/>
      <c r="SSP11" s="46"/>
      <c r="SSQ11" s="46"/>
      <c r="SSR11" s="46"/>
      <c r="SSS11" s="46"/>
      <c r="SST11" s="46"/>
      <c r="SSU11" s="46"/>
      <c r="SSV11" s="46"/>
      <c r="SSW11" s="46"/>
      <c r="SSX11" s="46"/>
      <c r="SSY11" s="46"/>
      <c r="SSZ11" s="46"/>
      <c r="STA11" s="46"/>
      <c r="STB11" s="46"/>
      <c r="STC11" s="46"/>
      <c r="STD11" s="46"/>
      <c r="STE11" s="46"/>
      <c r="STF11" s="46"/>
      <c r="STG11" s="46"/>
      <c r="STH11" s="46"/>
      <c r="STI11" s="46"/>
      <c r="STJ11" s="46"/>
      <c r="STK11" s="46"/>
      <c r="STL11" s="46"/>
      <c r="STM11" s="46"/>
      <c r="STN11" s="46"/>
      <c r="STO11" s="46"/>
      <c r="STP11" s="46"/>
      <c r="STQ11" s="46"/>
      <c r="STR11" s="46"/>
      <c r="STS11" s="46"/>
      <c r="STT11" s="46"/>
      <c r="STU11" s="46"/>
      <c r="STV11" s="46"/>
      <c r="STW11" s="46"/>
      <c r="STX11" s="46"/>
      <c r="STY11" s="46"/>
      <c r="STZ11" s="46"/>
      <c r="SUA11" s="46"/>
      <c r="SUB11" s="46"/>
      <c r="SUC11" s="46"/>
      <c r="SUD11" s="46"/>
      <c r="SUE11" s="46"/>
      <c r="SUF11" s="46"/>
      <c r="SUG11" s="46"/>
      <c r="SUH11" s="46"/>
      <c r="SUI11" s="46"/>
      <c r="SUJ11" s="46"/>
      <c r="SUK11" s="46"/>
      <c r="SUL11" s="46"/>
      <c r="SUM11" s="46"/>
      <c r="SUN11" s="46"/>
      <c r="SUO11" s="46"/>
      <c r="SUP11" s="46"/>
      <c r="SUQ11" s="46"/>
      <c r="SUR11" s="46"/>
      <c r="SUS11" s="46"/>
      <c r="SUT11" s="46"/>
      <c r="SUU11" s="46"/>
      <c r="SUV11" s="46"/>
      <c r="SUW11" s="46"/>
      <c r="SUX11" s="46"/>
      <c r="SUY11" s="46"/>
      <c r="SUZ11" s="46"/>
      <c r="SVA11" s="46"/>
      <c r="SVB11" s="46"/>
      <c r="SVC11" s="46"/>
      <c r="SVD11" s="46"/>
      <c r="SVE11" s="46"/>
      <c r="SVF11" s="46"/>
      <c r="SVG11" s="46"/>
      <c r="SVH11" s="46"/>
      <c r="SVI11" s="46"/>
      <c r="SVJ11" s="46"/>
      <c r="SVK11" s="46"/>
      <c r="SVL11" s="46"/>
      <c r="SVM11" s="46"/>
      <c r="SVN11" s="46"/>
      <c r="SVO11" s="46"/>
      <c r="SVP11" s="46"/>
      <c r="SVQ11" s="46"/>
      <c r="SVR11" s="46"/>
      <c r="SVS11" s="46"/>
      <c r="SVT11" s="46"/>
      <c r="SVU11" s="46"/>
      <c r="SVV11" s="46"/>
      <c r="SVW11" s="46"/>
      <c r="SVX11" s="46"/>
      <c r="SVY11" s="46"/>
      <c r="SVZ11" s="46"/>
      <c r="SWA11" s="46"/>
      <c r="SWB11" s="46"/>
      <c r="SWC11" s="46"/>
      <c r="SWD11" s="46"/>
      <c r="SWE11" s="46"/>
      <c r="SWF11" s="46"/>
      <c r="SWG11" s="46"/>
      <c r="SWH11" s="46"/>
      <c r="SWI11" s="46"/>
      <c r="SWJ11" s="46"/>
      <c r="SWK11" s="46"/>
      <c r="SWL11" s="46"/>
      <c r="SWM11" s="46"/>
      <c r="SWN11" s="46"/>
      <c r="SWO11" s="46"/>
      <c r="SWP11" s="46"/>
      <c r="SWQ11" s="46"/>
      <c r="SWR11" s="46"/>
      <c r="SWS11" s="46"/>
      <c r="SWT11" s="46"/>
      <c r="SWU11" s="46"/>
      <c r="SWV11" s="46"/>
      <c r="SWW11" s="46"/>
      <c r="SWX11" s="46"/>
      <c r="SWY11" s="46"/>
      <c r="SWZ11" s="46"/>
      <c r="SXA11" s="46"/>
      <c r="SXB11" s="46"/>
      <c r="SXC11" s="46"/>
      <c r="SXD11" s="46"/>
      <c r="SXE11" s="46"/>
      <c r="SXF11" s="46"/>
      <c r="SXG11" s="46"/>
      <c r="SXH11" s="46"/>
      <c r="SXI11" s="46"/>
      <c r="SXJ11" s="46"/>
      <c r="SXK11" s="46"/>
      <c r="SXL11" s="46"/>
      <c r="SXM11" s="46"/>
      <c r="SXN11" s="46"/>
      <c r="SXO11" s="46"/>
      <c r="SXP11" s="46"/>
      <c r="SXQ11" s="46"/>
      <c r="SXR11" s="46"/>
      <c r="SXS11" s="46"/>
      <c r="SXT11" s="46"/>
      <c r="SXU11" s="46"/>
      <c r="SXV11" s="46"/>
      <c r="SXW11" s="46"/>
      <c r="SXX11" s="46"/>
      <c r="SXY11" s="46"/>
      <c r="SXZ11" s="46"/>
      <c r="SYA11" s="46"/>
      <c r="SYB11" s="46"/>
      <c r="SYC11" s="46"/>
      <c r="SYD11" s="46"/>
      <c r="SYE11" s="46"/>
      <c r="SYF11" s="46"/>
      <c r="SYG11" s="46"/>
      <c r="SYH11" s="46"/>
      <c r="SYI11" s="46"/>
      <c r="SYJ11" s="46"/>
      <c r="SYK11" s="46"/>
      <c r="SYL11" s="46"/>
      <c r="SYM11" s="46"/>
      <c r="SYN11" s="46"/>
      <c r="SYO11" s="46"/>
      <c r="SYP11" s="46"/>
      <c r="SYQ11" s="46"/>
      <c r="SYR11" s="46"/>
      <c r="SYS11" s="46"/>
      <c r="SYT11" s="46"/>
      <c r="SYU11" s="46"/>
      <c r="SYV11" s="46"/>
      <c r="SYW11" s="46"/>
      <c r="SYX11" s="46"/>
      <c r="SYY11" s="46"/>
      <c r="SYZ11" s="46"/>
      <c r="SZA11" s="46"/>
      <c r="SZB11" s="46"/>
      <c r="SZC11" s="46"/>
      <c r="SZD11" s="46"/>
      <c r="SZE11" s="46"/>
      <c r="SZF11" s="46"/>
      <c r="SZG11" s="46"/>
      <c r="SZH11" s="46"/>
      <c r="SZI11" s="46"/>
      <c r="SZJ11" s="46"/>
      <c r="SZK11" s="46"/>
      <c r="SZL11" s="46"/>
      <c r="SZM11" s="46"/>
      <c r="SZN11" s="46"/>
      <c r="SZO11" s="46"/>
      <c r="SZP11" s="46"/>
      <c r="SZQ11" s="46"/>
      <c r="SZR11" s="46"/>
      <c r="SZS11" s="46"/>
      <c r="SZT11" s="46"/>
      <c r="SZU11" s="46"/>
      <c r="SZV11" s="46"/>
      <c r="SZW11" s="46"/>
      <c r="SZX11" s="46"/>
      <c r="SZY11" s="46"/>
      <c r="SZZ11" s="46"/>
      <c r="TAA11" s="46"/>
      <c r="TAB11" s="46"/>
      <c r="TAC11" s="46"/>
      <c r="TAD11" s="46"/>
      <c r="TAE11" s="46"/>
      <c r="TAF11" s="46"/>
      <c r="TAG11" s="46"/>
      <c r="TAH11" s="46"/>
      <c r="TAI11" s="46"/>
      <c r="TAJ11" s="46"/>
      <c r="TAK11" s="46"/>
      <c r="TAL11" s="46"/>
      <c r="TAM11" s="46"/>
      <c r="TAN11" s="46"/>
      <c r="TAO11" s="46"/>
      <c r="TAP11" s="46"/>
      <c r="TAQ11" s="46"/>
      <c r="TAR11" s="46"/>
      <c r="TAS11" s="46"/>
      <c r="TAT11" s="46"/>
      <c r="TAU11" s="46"/>
      <c r="TAV11" s="46"/>
      <c r="TAW11" s="46"/>
      <c r="TAX11" s="46"/>
      <c r="TAY11" s="46"/>
      <c r="TAZ11" s="46"/>
      <c r="TBA11" s="46"/>
      <c r="TBB11" s="46"/>
      <c r="TBC11" s="46"/>
      <c r="TBD11" s="46"/>
      <c r="TBE11" s="46"/>
      <c r="TBF11" s="46"/>
      <c r="TBG11" s="46"/>
      <c r="TBH11" s="46"/>
      <c r="TBI11" s="46"/>
      <c r="TBJ11" s="46"/>
      <c r="TBK11" s="46"/>
      <c r="TBL11" s="46"/>
      <c r="TBM11" s="46"/>
      <c r="TBN11" s="46"/>
      <c r="TBO11" s="46"/>
      <c r="TBP11" s="46"/>
      <c r="TBQ11" s="46"/>
      <c r="TBR11" s="46"/>
      <c r="TBS11" s="46"/>
      <c r="TBT11" s="46"/>
      <c r="TBU11" s="46"/>
      <c r="TBV11" s="46"/>
      <c r="TBW11" s="46"/>
      <c r="TBX11" s="46"/>
      <c r="TBY11" s="46"/>
      <c r="TBZ11" s="46"/>
      <c r="TCA11" s="46"/>
      <c r="TCB11" s="46"/>
      <c r="TCC11" s="46"/>
      <c r="TCD11" s="46"/>
      <c r="TCE11" s="46"/>
      <c r="TCF11" s="46"/>
      <c r="TCG11" s="46"/>
      <c r="TCH11" s="46"/>
      <c r="TCI11" s="46"/>
      <c r="TCJ11" s="46"/>
      <c r="TCK11" s="46"/>
      <c r="TCL11" s="46"/>
      <c r="TCM11" s="46"/>
      <c r="TCN11" s="46"/>
      <c r="TCO11" s="46"/>
      <c r="TCP11" s="46"/>
      <c r="TCQ11" s="46"/>
      <c r="TCR11" s="46"/>
      <c r="TCS11" s="46"/>
      <c r="TCT11" s="46"/>
      <c r="TCU11" s="46"/>
      <c r="TCV11" s="46"/>
      <c r="TCW11" s="46"/>
      <c r="TCX11" s="46"/>
      <c r="TCY11" s="46"/>
      <c r="TCZ11" s="46"/>
      <c r="TDA11" s="46"/>
      <c r="TDB11" s="46"/>
      <c r="TDC11" s="46"/>
      <c r="TDD11" s="46"/>
      <c r="TDE11" s="46"/>
      <c r="TDF11" s="46"/>
      <c r="TDG11" s="46"/>
      <c r="TDH11" s="46"/>
      <c r="TDI11" s="46"/>
      <c r="TDJ11" s="46"/>
      <c r="TDK11" s="46"/>
      <c r="TDL11" s="46"/>
      <c r="TDM11" s="46"/>
      <c r="TDN11" s="46"/>
      <c r="TDO11" s="46"/>
      <c r="TDP11" s="46"/>
      <c r="TDQ11" s="46"/>
      <c r="TDR11" s="46"/>
      <c r="TDS11" s="46"/>
      <c r="TDT11" s="46"/>
      <c r="TDU11" s="46"/>
      <c r="TDV11" s="46"/>
      <c r="TDW11" s="46"/>
      <c r="TDX11" s="46"/>
      <c r="TDY11" s="46"/>
      <c r="TDZ11" s="46"/>
      <c r="TEA11" s="46"/>
      <c r="TEB11" s="46"/>
      <c r="TEC11" s="46"/>
      <c r="TED11" s="46"/>
      <c r="TEE11" s="46"/>
      <c r="TEF11" s="46"/>
      <c r="TEG11" s="46"/>
      <c r="TEH11" s="46"/>
      <c r="TEI11" s="46"/>
      <c r="TEJ11" s="46"/>
      <c r="TEK11" s="46"/>
      <c r="TEL11" s="46"/>
      <c r="TEM11" s="46"/>
      <c r="TEN11" s="46"/>
      <c r="TEO11" s="46"/>
      <c r="TEP11" s="46"/>
      <c r="TEQ11" s="46"/>
      <c r="TER11" s="46"/>
      <c r="TES11" s="46"/>
      <c r="TET11" s="46"/>
      <c r="TEU11" s="46"/>
      <c r="TEV11" s="46"/>
      <c r="TEW11" s="46"/>
      <c r="TEX11" s="46"/>
      <c r="TEY11" s="46"/>
      <c r="TEZ11" s="46"/>
      <c r="TFA11" s="46"/>
      <c r="TFB11" s="46"/>
      <c r="TFC11" s="46"/>
      <c r="TFD11" s="46"/>
      <c r="TFE11" s="46"/>
      <c r="TFF11" s="46"/>
      <c r="TFG11" s="46"/>
      <c r="TFH11" s="46"/>
      <c r="TFI11" s="46"/>
      <c r="TFJ11" s="46"/>
      <c r="TFK11" s="46"/>
      <c r="TFL11" s="46"/>
      <c r="TFM11" s="46"/>
      <c r="TFN11" s="46"/>
      <c r="TFO11" s="46"/>
      <c r="TFP11" s="46"/>
      <c r="TFQ11" s="46"/>
      <c r="TFR11" s="46"/>
      <c r="TFS11" s="46"/>
      <c r="TFT11" s="46"/>
      <c r="TFU11" s="46"/>
      <c r="TFV11" s="46"/>
      <c r="TFW11" s="46"/>
      <c r="TFX11" s="46"/>
      <c r="TFY11" s="46"/>
      <c r="TFZ11" s="46"/>
      <c r="TGA11" s="46"/>
      <c r="TGB11" s="46"/>
      <c r="TGC11" s="46"/>
      <c r="TGD11" s="46"/>
      <c r="TGE11" s="46"/>
      <c r="TGF11" s="46"/>
      <c r="TGG11" s="46"/>
      <c r="TGH11" s="46"/>
      <c r="TGI11" s="46"/>
      <c r="TGJ11" s="46"/>
      <c r="TGK11" s="46"/>
      <c r="TGL11" s="46"/>
      <c r="TGM11" s="46"/>
      <c r="TGN11" s="46"/>
      <c r="TGO11" s="46"/>
      <c r="TGP11" s="46"/>
      <c r="TGQ11" s="46"/>
      <c r="TGR11" s="46"/>
      <c r="TGS11" s="46"/>
      <c r="TGT11" s="46"/>
      <c r="TGU11" s="46"/>
      <c r="TGV11" s="46"/>
      <c r="TGW11" s="46"/>
      <c r="TGX11" s="46"/>
      <c r="TGY11" s="46"/>
      <c r="TGZ11" s="46"/>
      <c r="THA11" s="46"/>
      <c r="THB11" s="46"/>
      <c r="THC11" s="46"/>
      <c r="THD11" s="46"/>
      <c r="THE11" s="46"/>
      <c r="THF11" s="46"/>
      <c r="THG11" s="46"/>
      <c r="THH11" s="46"/>
      <c r="THI11" s="46"/>
      <c r="THJ11" s="46"/>
      <c r="THK11" s="46"/>
      <c r="THL11" s="46"/>
      <c r="THM11" s="46"/>
      <c r="THN11" s="46"/>
      <c r="THO11" s="46"/>
      <c r="THP11" s="46"/>
      <c r="THQ11" s="46"/>
      <c r="THR11" s="46"/>
      <c r="THS11" s="46"/>
      <c r="THT11" s="46"/>
      <c r="THU11" s="46"/>
      <c r="THV11" s="46"/>
      <c r="THW11" s="46"/>
      <c r="THX11" s="46"/>
      <c r="THY11" s="46"/>
      <c r="THZ11" s="46"/>
      <c r="TIA11" s="46"/>
      <c r="TIB11" s="46"/>
      <c r="TIC11" s="46"/>
      <c r="TID11" s="46"/>
      <c r="TIE11" s="46"/>
      <c r="TIF11" s="46"/>
      <c r="TIG11" s="46"/>
      <c r="TIH11" s="46"/>
      <c r="TII11" s="46"/>
      <c r="TIJ11" s="46"/>
      <c r="TIK11" s="46"/>
      <c r="TIL11" s="46"/>
      <c r="TIM11" s="46"/>
      <c r="TIN11" s="46"/>
      <c r="TIO11" s="46"/>
      <c r="TIP11" s="46"/>
      <c r="TIQ11" s="46"/>
      <c r="TIR11" s="46"/>
      <c r="TIS11" s="46"/>
      <c r="TIT11" s="46"/>
      <c r="TIU11" s="46"/>
      <c r="TIV11" s="46"/>
      <c r="TIW11" s="46"/>
      <c r="TIX11" s="46"/>
      <c r="TIY11" s="46"/>
      <c r="TIZ11" s="46"/>
      <c r="TJA11" s="46"/>
      <c r="TJB11" s="46"/>
      <c r="TJC11" s="46"/>
      <c r="TJD11" s="46"/>
      <c r="TJE11" s="46"/>
      <c r="TJF11" s="46"/>
      <c r="TJG11" s="46"/>
      <c r="TJH11" s="46"/>
      <c r="TJI11" s="46"/>
      <c r="TJJ11" s="46"/>
      <c r="TJK11" s="46"/>
      <c r="TJL11" s="46"/>
      <c r="TJM11" s="46"/>
      <c r="TJN11" s="46"/>
      <c r="TJO11" s="46"/>
      <c r="TJP11" s="46"/>
      <c r="TJQ11" s="46"/>
      <c r="TJR11" s="46"/>
      <c r="TJS11" s="46"/>
      <c r="TJT11" s="46"/>
      <c r="TJU11" s="46"/>
      <c r="TJV11" s="46"/>
      <c r="TJW11" s="46"/>
      <c r="TJX11" s="46"/>
      <c r="TJY11" s="46"/>
      <c r="TJZ11" s="46"/>
      <c r="TKA11" s="46"/>
      <c r="TKB11" s="46"/>
      <c r="TKC11" s="46"/>
      <c r="TKD11" s="46"/>
      <c r="TKE11" s="46"/>
      <c r="TKF11" s="46"/>
      <c r="TKG11" s="46"/>
      <c r="TKH11" s="46"/>
      <c r="TKI11" s="46"/>
      <c r="TKJ11" s="46"/>
      <c r="TKK11" s="46"/>
      <c r="TKL11" s="46"/>
      <c r="TKM11" s="46"/>
      <c r="TKN11" s="46"/>
      <c r="TKO11" s="46"/>
      <c r="TKP11" s="46"/>
      <c r="TKQ11" s="46"/>
      <c r="TKR11" s="46"/>
      <c r="TKS11" s="46"/>
      <c r="TKT11" s="46"/>
      <c r="TKU11" s="46"/>
      <c r="TKV11" s="46"/>
      <c r="TKW11" s="46"/>
      <c r="TKX11" s="46"/>
      <c r="TKY11" s="46"/>
      <c r="TKZ11" s="46"/>
      <c r="TLA11" s="46"/>
      <c r="TLB11" s="46"/>
      <c r="TLC11" s="46"/>
      <c r="TLD11" s="46"/>
      <c r="TLE11" s="46"/>
      <c r="TLF11" s="46"/>
      <c r="TLG11" s="46"/>
      <c r="TLH11" s="46"/>
      <c r="TLI11" s="46"/>
      <c r="TLJ11" s="46"/>
      <c r="TLK11" s="46"/>
      <c r="TLL11" s="46"/>
      <c r="TLM11" s="46"/>
      <c r="TLN11" s="46"/>
      <c r="TLO11" s="46"/>
      <c r="TLP11" s="46"/>
      <c r="TLQ11" s="46"/>
      <c r="TLR11" s="46"/>
      <c r="TLS11" s="46"/>
      <c r="TLT11" s="46"/>
      <c r="TLU11" s="46"/>
      <c r="TLV11" s="46"/>
      <c r="TLW11" s="46"/>
      <c r="TLX11" s="46"/>
      <c r="TLY11" s="46"/>
      <c r="TLZ11" s="46"/>
      <c r="TMA11" s="46"/>
      <c r="TMB11" s="46"/>
      <c r="TMC11" s="46"/>
      <c r="TMD11" s="46"/>
      <c r="TME11" s="46"/>
      <c r="TMF11" s="46"/>
      <c r="TMG11" s="46"/>
      <c r="TMH11" s="46"/>
      <c r="TMI11" s="46"/>
      <c r="TMJ11" s="46"/>
      <c r="TMK11" s="46"/>
      <c r="TML11" s="46"/>
      <c r="TMM11" s="46"/>
      <c r="TMN11" s="46"/>
      <c r="TMO11" s="46"/>
      <c r="TMP11" s="46"/>
      <c r="TMQ11" s="46"/>
      <c r="TMR11" s="46"/>
      <c r="TMS11" s="46"/>
      <c r="TMT11" s="46"/>
      <c r="TMU11" s="46"/>
      <c r="TMV11" s="46"/>
      <c r="TMW11" s="46"/>
      <c r="TMX11" s="46"/>
      <c r="TMY11" s="46"/>
      <c r="TMZ11" s="46"/>
      <c r="TNA11" s="46"/>
      <c r="TNB11" s="46"/>
      <c r="TNC11" s="46"/>
      <c r="TND11" s="46"/>
      <c r="TNE11" s="46"/>
      <c r="TNF11" s="46"/>
      <c r="TNG11" s="46"/>
      <c r="TNH11" s="46"/>
      <c r="TNI11" s="46"/>
      <c r="TNJ11" s="46"/>
      <c r="TNK11" s="46"/>
      <c r="TNL11" s="46"/>
      <c r="TNM11" s="46"/>
      <c r="TNN11" s="46"/>
      <c r="TNO11" s="46"/>
      <c r="TNP11" s="46"/>
      <c r="TNQ11" s="46"/>
      <c r="TNR11" s="46"/>
      <c r="TNS11" s="46"/>
      <c r="TNT11" s="46"/>
      <c r="TNU11" s="46"/>
      <c r="TNV11" s="46"/>
      <c r="TNW11" s="46"/>
      <c r="TNX11" s="46"/>
      <c r="TNY11" s="46"/>
      <c r="TNZ11" s="46"/>
      <c r="TOA11" s="46"/>
      <c r="TOB11" s="46"/>
      <c r="TOC11" s="46"/>
      <c r="TOD11" s="46"/>
      <c r="TOE11" s="46"/>
      <c r="TOF11" s="46"/>
      <c r="TOG11" s="46"/>
      <c r="TOH11" s="46"/>
      <c r="TOI11" s="46"/>
      <c r="TOJ11" s="46"/>
      <c r="TOK11" s="46"/>
      <c r="TOL11" s="46"/>
      <c r="TOM11" s="46"/>
      <c r="TON11" s="46"/>
      <c r="TOO11" s="46"/>
      <c r="TOP11" s="46"/>
      <c r="TOQ11" s="46"/>
      <c r="TOR11" s="46"/>
      <c r="TOS11" s="46"/>
      <c r="TOT11" s="46"/>
      <c r="TOU11" s="46"/>
      <c r="TOV11" s="46"/>
      <c r="TOW11" s="46"/>
      <c r="TOX11" s="46"/>
      <c r="TOY11" s="46"/>
      <c r="TOZ11" s="46"/>
      <c r="TPA11" s="46"/>
      <c r="TPB11" s="46"/>
      <c r="TPC11" s="46"/>
      <c r="TPD11" s="46"/>
      <c r="TPE11" s="46"/>
      <c r="TPF11" s="46"/>
      <c r="TPG11" s="46"/>
      <c r="TPH11" s="46"/>
      <c r="TPI11" s="46"/>
      <c r="TPJ11" s="46"/>
      <c r="TPK11" s="46"/>
      <c r="TPL11" s="46"/>
      <c r="TPM11" s="46"/>
      <c r="TPN11" s="46"/>
      <c r="TPO11" s="46"/>
      <c r="TPP11" s="46"/>
      <c r="TPQ11" s="46"/>
      <c r="TPR11" s="46"/>
      <c r="TPS11" s="46"/>
      <c r="TPT11" s="46"/>
      <c r="TPU11" s="46"/>
      <c r="TPV11" s="46"/>
      <c r="TPW11" s="46"/>
      <c r="TPX11" s="46"/>
      <c r="TPY11" s="46"/>
      <c r="TPZ11" s="46"/>
      <c r="TQA11" s="46"/>
      <c r="TQB11" s="46"/>
      <c r="TQC11" s="46"/>
      <c r="TQD11" s="46"/>
      <c r="TQE11" s="46"/>
      <c r="TQF11" s="46"/>
      <c r="TQG11" s="46"/>
      <c r="TQH11" s="46"/>
      <c r="TQI11" s="46"/>
      <c r="TQJ11" s="46"/>
      <c r="TQK11" s="46"/>
      <c r="TQL11" s="46"/>
      <c r="TQM11" s="46"/>
      <c r="TQN11" s="46"/>
      <c r="TQO11" s="46"/>
      <c r="TQP11" s="46"/>
      <c r="TQQ11" s="46"/>
      <c r="TQR11" s="46"/>
      <c r="TQS11" s="46"/>
      <c r="TQT11" s="46"/>
      <c r="TQU11" s="46"/>
      <c r="TQV11" s="46"/>
      <c r="TQW11" s="46"/>
      <c r="TQX11" s="46"/>
      <c r="TQY11" s="46"/>
      <c r="TQZ11" s="46"/>
      <c r="TRA11" s="46"/>
      <c r="TRB11" s="46"/>
      <c r="TRC11" s="46"/>
      <c r="TRD11" s="46"/>
      <c r="TRE11" s="46"/>
      <c r="TRF11" s="46"/>
      <c r="TRG11" s="46"/>
      <c r="TRH11" s="46"/>
      <c r="TRI11" s="46"/>
      <c r="TRJ11" s="46"/>
      <c r="TRK11" s="46"/>
      <c r="TRL11" s="46"/>
      <c r="TRM11" s="46"/>
      <c r="TRN11" s="46"/>
      <c r="TRO11" s="46"/>
      <c r="TRP11" s="46"/>
      <c r="TRQ11" s="46"/>
      <c r="TRR11" s="46"/>
      <c r="TRS11" s="46"/>
      <c r="TRT11" s="46"/>
      <c r="TRU11" s="46"/>
      <c r="TRV11" s="46"/>
      <c r="TRW11" s="46"/>
      <c r="TRX11" s="46"/>
      <c r="TRY11" s="46"/>
      <c r="TRZ11" s="46"/>
      <c r="TSA11" s="46"/>
      <c r="TSB11" s="46"/>
      <c r="TSC11" s="46"/>
      <c r="TSD11" s="46"/>
      <c r="TSE11" s="46"/>
      <c r="TSF11" s="46"/>
      <c r="TSG11" s="46"/>
      <c r="TSH11" s="46"/>
      <c r="TSI11" s="46"/>
      <c r="TSJ11" s="46"/>
      <c r="TSK11" s="46"/>
      <c r="TSL11" s="46"/>
      <c r="TSM11" s="46"/>
      <c r="TSN11" s="46"/>
      <c r="TSO11" s="46"/>
      <c r="TSP11" s="46"/>
      <c r="TSQ11" s="46"/>
      <c r="TSR11" s="46"/>
      <c r="TSS11" s="46"/>
      <c r="TST11" s="46"/>
      <c r="TSU11" s="46"/>
      <c r="TSV11" s="46"/>
      <c r="TSW11" s="46"/>
      <c r="TSX11" s="46"/>
      <c r="TSY11" s="46"/>
      <c r="TSZ11" s="46"/>
      <c r="TTA11" s="46"/>
      <c r="TTB11" s="46"/>
      <c r="TTC11" s="46"/>
      <c r="TTD11" s="46"/>
      <c r="TTE11" s="46"/>
      <c r="TTF11" s="46"/>
      <c r="TTG11" s="46"/>
      <c r="TTH11" s="46"/>
      <c r="TTI11" s="46"/>
      <c r="TTJ11" s="46"/>
      <c r="TTK11" s="46"/>
      <c r="TTL11" s="46"/>
      <c r="TTM11" s="46"/>
      <c r="TTN11" s="46"/>
      <c r="TTO11" s="46"/>
      <c r="TTP11" s="46"/>
      <c r="TTQ11" s="46"/>
      <c r="TTR11" s="46"/>
      <c r="TTS11" s="46"/>
      <c r="TTT11" s="46"/>
      <c r="TTU11" s="46"/>
      <c r="TTV11" s="46"/>
      <c r="TTW11" s="46"/>
      <c r="TTX11" s="46"/>
      <c r="TTY11" s="46"/>
      <c r="TTZ11" s="46"/>
      <c r="TUA11" s="46"/>
      <c r="TUB11" s="46"/>
      <c r="TUC11" s="46"/>
      <c r="TUD11" s="46"/>
      <c r="TUE11" s="46"/>
      <c r="TUF11" s="46"/>
      <c r="TUG11" s="46"/>
      <c r="TUH11" s="46"/>
      <c r="TUI11" s="46"/>
      <c r="TUJ11" s="46"/>
      <c r="TUK11" s="46"/>
      <c r="TUL11" s="46"/>
      <c r="TUM11" s="46"/>
      <c r="TUN11" s="46"/>
      <c r="TUO11" s="46"/>
      <c r="TUP11" s="46"/>
      <c r="TUQ11" s="46"/>
      <c r="TUR11" s="46"/>
      <c r="TUS11" s="46"/>
      <c r="TUT11" s="46"/>
      <c r="TUU11" s="46"/>
      <c r="TUV11" s="46"/>
      <c r="TUW11" s="46"/>
      <c r="TUX11" s="46"/>
      <c r="TUY11" s="46"/>
      <c r="TUZ11" s="46"/>
      <c r="TVA11" s="46"/>
      <c r="TVB11" s="46"/>
      <c r="TVC11" s="46"/>
      <c r="TVD11" s="46"/>
      <c r="TVE11" s="46"/>
      <c r="TVF11" s="46"/>
      <c r="TVG11" s="46"/>
      <c r="TVH11" s="46"/>
      <c r="TVI11" s="46"/>
      <c r="TVJ11" s="46"/>
      <c r="TVK11" s="46"/>
      <c r="TVL11" s="46"/>
      <c r="TVM11" s="46"/>
      <c r="TVN11" s="46"/>
      <c r="TVO11" s="46"/>
      <c r="TVP11" s="46"/>
      <c r="TVQ11" s="46"/>
      <c r="TVR11" s="46"/>
      <c r="TVS11" s="46"/>
      <c r="TVT11" s="46"/>
      <c r="TVU11" s="46"/>
      <c r="TVV11" s="46"/>
      <c r="TVW11" s="46"/>
      <c r="TVX11" s="46"/>
      <c r="TVY11" s="46"/>
      <c r="TVZ11" s="46"/>
      <c r="TWA11" s="46"/>
      <c r="TWB11" s="46"/>
      <c r="TWC11" s="46"/>
      <c r="TWD11" s="46"/>
      <c r="TWE11" s="46"/>
      <c r="TWF11" s="46"/>
      <c r="TWG11" s="46"/>
      <c r="TWH11" s="46"/>
      <c r="TWI11" s="46"/>
      <c r="TWJ11" s="46"/>
      <c r="TWK11" s="46"/>
      <c r="TWL11" s="46"/>
      <c r="TWM11" s="46"/>
      <c r="TWN11" s="46"/>
      <c r="TWO11" s="46"/>
      <c r="TWP11" s="46"/>
      <c r="TWQ11" s="46"/>
      <c r="TWR11" s="46"/>
      <c r="TWS11" s="46"/>
      <c r="TWT11" s="46"/>
      <c r="TWU11" s="46"/>
      <c r="TWV11" s="46"/>
      <c r="TWW11" s="46"/>
      <c r="TWX11" s="46"/>
      <c r="TWY11" s="46"/>
      <c r="TWZ11" s="46"/>
      <c r="TXA11" s="46"/>
      <c r="TXB11" s="46"/>
      <c r="TXC11" s="46"/>
      <c r="TXD11" s="46"/>
      <c r="TXE11" s="46"/>
      <c r="TXF11" s="46"/>
      <c r="TXG11" s="46"/>
      <c r="TXH11" s="46"/>
      <c r="TXI11" s="46"/>
      <c r="TXJ11" s="46"/>
      <c r="TXK11" s="46"/>
      <c r="TXL11" s="46"/>
      <c r="TXM11" s="46"/>
      <c r="TXN11" s="46"/>
      <c r="TXO11" s="46"/>
      <c r="TXP11" s="46"/>
      <c r="TXQ11" s="46"/>
      <c r="TXR11" s="46"/>
      <c r="TXS11" s="46"/>
      <c r="TXT11" s="46"/>
      <c r="TXU11" s="46"/>
      <c r="TXV11" s="46"/>
      <c r="TXW11" s="46"/>
      <c r="TXX11" s="46"/>
      <c r="TXY11" s="46"/>
      <c r="TXZ11" s="46"/>
      <c r="TYA11" s="46"/>
      <c r="TYB11" s="46"/>
      <c r="TYC11" s="46"/>
      <c r="TYD11" s="46"/>
      <c r="TYE11" s="46"/>
      <c r="TYF11" s="46"/>
      <c r="TYG11" s="46"/>
      <c r="TYH11" s="46"/>
      <c r="TYI11" s="46"/>
      <c r="TYJ11" s="46"/>
      <c r="TYK11" s="46"/>
      <c r="TYL11" s="46"/>
      <c r="TYM11" s="46"/>
      <c r="TYN11" s="46"/>
      <c r="TYO11" s="46"/>
      <c r="TYP11" s="46"/>
      <c r="TYQ11" s="46"/>
      <c r="TYR11" s="46"/>
      <c r="TYS11" s="46"/>
      <c r="TYT11" s="46"/>
      <c r="TYU11" s="46"/>
      <c r="TYV11" s="46"/>
      <c r="TYW11" s="46"/>
      <c r="TYX11" s="46"/>
      <c r="TYY11" s="46"/>
      <c r="TYZ11" s="46"/>
      <c r="TZA11" s="46"/>
      <c r="TZB11" s="46"/>
      <c r="TZC11" s="46"/>
      <c r="TZD11" s="46"/>
      <c r="TZE11" s="46"/>
      <c r="TZF11" s="46"/>
      <c r="TZG11" s="46"/>
      <c r="TZH11" s="46"/>
      <c r="TZI11" s="46"/>
      <c r="TZJ11" s="46"/>
      <c r="TZK11" s="46"/>
      <c r="TZL11" s="46"/>
      <c r="TZM11" s="46"/>
      <c r="TZN11" s="46"/>
      <c r="TZO11" s="46"/>
      <c r="TZP11" s="46"/>
      <c r="TZQ11" s="46"/>
      <c r="TZR11" s="46"/>
      <c r="TZS11" s="46"/>
      <c r="TZT11" s="46"/>
      <c r="TZU11" s="46"/>
      <c r="TZV11" s="46"/>
      <c r="TZW11" s="46"/>
      <c r="TZX11" s="46"/>
      <c r="TZY11" s="46"/>
      <c r="TZZ11" s="46"/>
      <c r="UAA11" s="46"/>
      <c r="UAB11" s="46"/>
      <c r="UAC11" s="46"/>
      <c r="UAD11" s="46"/>
      <c r="UAE11" s="46"/>
      <c r="UAF11" s="46"/>
      <c r="UAG11" s="46"/>
      <c r="UAH11" s="46"/>
      <c r="UAI11" s="46"/>
      <c r="UAJ11" s="46"/>
      <c r="UAK11" s="46"/>
      <c r="UAL11" s="46"/>
      <c r="UAM11" s="46"/>
      <c r="UAN11" s="46"/>
      <c r="UAO11" s="46"/>
      <c r="UAP11" s="46"/>
      <c r="UAQ11" s="46"/>
      <c r="UAR11" s="46"/>
      <c r="UAS11" s="46"/>
      <c r="UAT11" s="46"/>
      <c r="UAU11" s="46"/>
      <c r="UAV11" s="46"/>
      <c r="UAW11" s="46"/>
      <c r="UAX11" s="46"/>
      <c r="UAY11" s="46"/>
      <c r="UAZ11" s="46"/>
      <c r="UBA11" s="46"/>
      <c r="UBB11" s="46"/>
      <c r="UBC11" s="46"/>
      <c r="UBD11" s="46"/>
      <c r="UBE11" s="46"/>
      <c r="UBF11" s="46"/>
      <c r="UBG11" s="46"/>
      <c r="UBH11" s="46"/>
      <c r="UBI11" s="46"/>
      <c r="UBJ11" s="46"/>
      <c r="UBK11" s="46"/>
      <c r="UBL11" s="46"/>
      <c r="UBM11" s="46"/>
      <c r="UBN11" s="46"/>
      <c r="UBO11" s="46"/>
      <c r="UBP11" s="46"/>
      <c r="UBQ11" s="46"/>
      <c r="UBR11" s="46"/>
      <c r="UBS11" s="46"/>
      <c r="UBT11" s="46"/>
      <c r="UBU11" s="46"/>
      <c r="UBV11" s="46"/>
      <c r="UBW11" s="46"/>
      <c r="UBX11" s="46"/>
      <c r="UBY11" s="46"/>
      <c r="UBZ11" s="46"/>
      <c r="UCA11" s="46"/>
      <c r="UCB11" s="46"/>
      <c r="UCC11" s="46"/>
      <c r="UCD11" s="46"/>
      <c r="UCE11" s="46"/>
      <c r="UCF11" s="46"/>
      <c r="UCG11" s="46"/>
      <c r="UCH11" s="46"/>
      <c r="UCI11" s="46"/>
      <c r="UCJ11" s="46"/>
      <c r="UCK11" s="46"/>
      <c r="UCL11" s="46"/>
      <c r="UCM11" s="46"/>
      <c r="UCN11" s="46"/>
      <c r="UCO11" s="46"/>
      <c r="UCP11" s="46"/>
      <c r="UCQ11" s="46"/>
      <c r="UCR11" s="46"/>
      <c r="UCS11" s="46"/>
      <c r="UCT11" s="46"/>
      <c r="UCU11" s="46"/>
      <c r="UCV11" s="46"/>
      <c r="UCW11" s="46"/>
      <c r="UCX11" s="46"/>
      <c r="UCY11" s="46"/>
      <c r="UCZ11" s="46"/>
      <c r="UDA11" s="46"/>
      <c r="UDB11" s="46"/>
      <c r="UDC11" s="46"/>
      <c r="UDD11" s="46"/>
      <c r="UDE11" s="46"/>
      <c r="UDF11" s="46"/>
      <c r="UDG11" s="46"/>
      <c r="UDH11" s="46"/>
      <c r="UDI11" s="46"/>
      <c r="UDJ11" s="46"/>
      <c r="UDK11" s="46"/>
      <c r="UDL11" s="46"/>
      <c r="UDM11" s="46"/>
      <c r="UDN11" s="46"/>
      <c r="UDO11" s="46"/>
      <c r="UDP11" s="46"/>
      <c r="UDQ11" s="46"/>
      <c r="UDR11" s="46"/>
      <c r="UDS11" s="46"/>
      <c r="UDT11" s="46"/>
      <c r="UDU11" s="46"/>
      <c r="UDV11" s="46"/>
      <c r="UDW11" s="46"/>
      <c r="UDX11" s="46"/>
      <c r="UDY11" s="46"/>
      <c r="UDZ11" s="46"/>
      <c r="UEA11" s="46"/>
      <c r="UEB11" s="46"/>
      <c r="UEC11" s="46"/>
      <c r="UED11" s="46"/>
      <c r="UEE11" s="46"/>
      <c r="UEF11" s="46"/>
      <c r="UEG11" s="46"/>
      <c r="UEH11" s="46"/>
      <c r="UEI11" s="46"/>
      <c r="UEJ11" s="46"/>
      <c r="UEK11" s="46"/>
      <c r="UEL11" s="46"/>
      <c r="UEM11" s="46"/>
      <c r="UEN11" s="46"/>
      <c r="UEO11" s="46"/>
      <c r="UEP11" s="46"/>
      <c r="UEQ11" s="46"/>
      <c r="UER11" s="46"/>
      <c r="UES11" s="46"/>
      <c r="UET11" s="46"/>
      <c r="UEU11" s="46"/>
      <c r="UEV11" s="46"/>
      <c r="UEW11" s="46"/>
      <c r="UEX11" s="46"/>
      <c r="UEY11" s="46"/>
      <c r="UEZ11" s="46"/>
      <c r="UFA11" s="46"/>
      <c r="UFB11" s="46"/>
      <c r="UFC11" s="46"/>
      <c r="UFD11" s="46"/>
      <c r="UFE11" s="46"/>
      <c r="UFF11" s="46"/>
      <c r="UFG11" s="46"/>
      <c r="UFH11" s="46"/>
      <c r="UFI11" s="46"/>
      <c r="UFJ11" s="46"/>
      <c r="UFK11" s="46"/>
      <c r="UFL11" s="46"/>
      <c r="UFM11" s="46"/>
      <c r="UFN11" s="46"/>
      <c r="UFO11" s="46"/>
      <c r="UFP11" s="46"/>
      <c r="UFQ11" s="46"/>
      <c r="UFR11" s="46"/>
      <c r="UFS11" s="46"/>
      <c r="UFT11" s="46"/>
      <c r="UFU11" s="46"/>
      <c r="UFV11" s="46"/>
      <c r="UFW11" s="46"/>
      <c r="UFX11" s="46"/>
      <c r="UFY11" s="46"/>
      <c r="UFZ11" s="46"/>
      <c r="UGA11" s="46"/>
      <c r="UGB11" s="46"/>
      <c r="UGC11" s="46"/>
      <c r="UGD11" s="46"/>
      <c r="UGE11" s="46"/>
      <c r="UGF11" s="46"/>
      <c r="UGG11" s="46"/>
      <c r="UGH11" s="46"/>
      <c r="UGI11" s="46"/>
      <c r="UGJ11" s="46"/>
      <c r="UGK11" s="46"/>
      <c r="UGL11" s="46"/>
      <c r="UGM11" s="46"/>
      <c r="UGN11" s="46"/>
      <c r="UGO11" s="46"/>
      <c r="UGP11" s="46"/>
      <c r="UGQ11" s="46"/>
      <c r="UGR11" s="46"/>
      <c r="UGS11" s="46"/>
      <c r="UGT11" s="46"/>
      <c r="UGU11" s="46"/>
      <c r="UGV11" s="46"/>
      <c r="UGW11" s="46"/>
      <c r="UGX11" s="46"/>
      <c r="UGY11" s="46"/>
      <c r="UGZ11" s="46"/>
      <c r="UHA11" s="46"/>
      <c r="UHB11" s="46"/>
      <c r="UHC11" s="46"/>
      <c r="UHD11" s="46"/>
      <c r="UHE11" s="46"/>
      <c r="UHF11" s="46"/>
      <c r="UHG11" s="46"/>
      <c r="UHH11" s="46"/>
      <c r="UHI11" s="46"/>
      <c r="UHJ11" s="46"/>
      <c r="UHK11" s="46"/>
      <c r="UHL11" s="46"/>
      <c r="UHM11" s="46"/>
      <c r="UHN11" s="46"/>
      <c r="UHO11" s="46"/>
      <c r="UHP11" s="46"/>
      <c r="UHQ11" s="46"/>
      <c r="UHR11" s="46"/>
      <c r="UHS11" s="46"/>
      <c r="UHT11" s="46"/>
      <c r="UHU11" s="46"/>
      <c r="UHV11" s="46"/>
      <c r="UHW11" s="46"/>
      <c r="UHX11" s="46"/>
      <c r="UHY11" s="46"/>
      <c r="UHZ11" s="46"/>
      <c r="UIA11" s="46"/>
      <c r="UIB11" s="46"/>
      <c r="UIC11" s="46"/>
      <c r="UID11" s="46"/>
      <c r="UIE11" s="46"/>
      <c r="UIF11" s="46"/>
      <c r="UIG11" s="46"/>
      <c r="UIH11" s="46"/>
      <c r="UII11" s="46"/>
      <c r="UIJ11" s="46"/>
      <c r="UIK11" s="46"/>
      <c r="UIL11" s="46"/>
      <c r="UIM11" s="46"/>
      <c r="UIN11" s="46"/>
      <c r="UIO11" s="46"/>
      <c r="UIP11" s="46"/>
      <c r="UIQ11" s="46"/>
      <c r="UIR11" s="46"/>
      <c r="UIS11" s="46"/>
      <c r="UIT11" s="46"/>
      <c r="UIU11" s="46"/>
      <c r="UIV11" s="46"/>
      <c r="UIW11" s="46"/>
      <c r="UIX11" s="46"/>
      <c r="UIY11" s="46"/>
      <c r="UIZ11" s="46"/>
      <c r="UJA11" s="46"/>
      <c r="UJB11" s="46"/>
      <c r="UJC11" s="46"/>
      <c r="UJD11" s="46"/>
      <c r="UJE11" s="46"/>
      <c r="UJF11" s="46"/>
      <c r="UJG11" s="46"/>
      <c r="UJH11" s="46"/>
      <c r="UJI11" s="46"/>
      <c r="UJJ11" s="46"/>
      <c r="UJK11" s="46"/>
      <c r="UJL11" s="46"/>
      <c r="UJM11" s="46"/>
      <c r="UJN11" s="46"/>
      <c r="UJO11" s="46"/>
      <c r="UJP11" s="46"/>
      <c r="UJQ11" s="46"/>
      <c r="UJR11" s="46"/>
      <c r="UJS11" s="46"/>
      <c r="UJT11" s="46"/>
      <c r="UJU11" s="46"/>
      <c r="UJV11" s="46"/>
      <c r="UJW11" s="46"/>
      <c r="UJX11" s="46"/>
      <c r="UJY11" s="46"/>
      <c r="UJZ11" s="46"/>
      <c r="UKA11" s="46"/>
      <c r="UKB11" s="46"/>
      <c r="UKC11" s="46"/>
      <c r="UKD11" s="46"/>
      <c r="UKE11" s="46"/>
      <c r="UKF11" s="46"/>
      <c r="UKG11" s="46"/>
      <c r="UKH11" s="46"/>
      <c r="UKI11" s="46"/>
      <c r="UKJ11" s="46"/>
      <c r="UKK11" s="46"/>
      <c r="UKL11" s="46"/>
      <c r="UKM11" s="46"/>
      <c r="UKN11" s="46"/>
      <c r="UKO11" s="46"/>
      <c r="UKP11" s="46"/>
      <c r="UKQ11" s="46"/>
      <c r="UKR11" s="46"/>
      <c r="UKS11" s="46"/>
      <c r="UKT11" s="46"/>
      <c r="UKU11" s="46"/>
      <c r="UKV11" s="46"/>
      <c r="UKW11" s="46"/>
      <c r="UKX11" s="46"/>
      <c r="UKY11" s="46"/>
      <c r="UKZ11" s="46"/>
      <c r="ULA11" s="46"/>
      <c r="ULB11" s="46"/>
      <c r="ULC11" s="46"/>
      <c r="ULD11" s="46"/>
      <c r="ULE11" s="46"/>
      <c r="ULF11" s="46"/>
      <c r="ULG11" s="46"/>
      <c r="ULH11" s="46"/>
      <c r="ULI11" s="46"/>
      <c r="ULJ11" s="46"/>
      <c r="ULK11" s="46"/>
      <c r="ULL11" s="46"/>
      <c r="ULM11" s="46"/>
      <c r="ULN11" s="46"/>
      <c r="ULO11" s="46"/>
      <c r="ULP11" s="46"/>
      <c r="ULQ11" s="46"/>
      <c r="ULR11" s="46"/>
      <c r="ULS11" s="46"/>
      <c r="ULT11" s="46"/>
      <c r="ULU11" s="46"/>
      <c r="ULV11" s="46"/>
      <c r="ULW11" s="46"/>
      <c r="ULX11" s="46"/>
      <c r="ULY11" s="46"/>
      <c r="ULZ11" s="46"/>
      <c r="UMA11" s="46"/>
      <c r="UMB11" s="46"/>
      <c r="UMC11" s="46"/>
      <c r="UMD11" s="46"/>
      <c r="UME11" s="46"/>
      <c r="UMF11" s="46"/>
      <c r="UMG11" s="46"/>
      <c r="UMH11" s="46"/>
      <c r="UMI11" s="46"/>
      <c r="UMJ11" s="46"/>
      <c r="UMK11" s="46"/>
      <c r="UML11" s="46"/>
      <c r="UMM11" s="46"/>
      <c r="UMN11" s="46"/>
      <c r="UMO11" s="46"/>
      <c r="UMP11" s="46"/>
      <c r="UMQ11" s="46"/>
      <c r="UMR11" s="46"/>
      <c r="UMS11" s="46"/>
      <c r="UMT11" s="46"/>
      <c r="UMU11" s="46"/>
      <c r="UMV11" s="46"/>
      <c r="UMW11" s="46"/>
      <c r="UMX11" s="46"/>
      <c r="UMY11" s="46"/>
      <c r="UMZ11" s="46"/>
      <c r="UNA11" s="46"/>
      <c r="UNB11" s="46"/>
      <c r="UNC11" s="46"/>
      <c r="UND11" s="46"/>
      <c r="UNE11" s="46"/>
      <c r="UNF11" s="46"/>
      <c r="UNG11" s="46"/>
      <c r="UNH11" s="46"/>
      <c r="UNI11" s="46"/>
      <c r="UNJ11" s="46"/>
      <c r="UNK11" s="46"/>
      <c r="UNL11" s="46"/>
      <c r="UNM11" s="46"/>
      <c r="UNN11" s="46"/>
      <c r="UNO11" s="46"/>
      <c r="UNP11" s="46"/>
      <c r="UNQ11" s="46"/>
      <c r="UNR11" s="46"/>
      <c r="UNS11" s="46"/>
      <c r="UNT11" s="46"/>
      <c r="UNU11" s="46"/>
      <c r="UNV11" s="46"/>
      <c r="UNW11" s="46"/>
      <c r="UNX11" s="46"/>
      <c r="UNY11" s="46"/>
      <c r="UNZ11" s="46"/>
      <c r="UOA11" s="46"/>
      <c r="UOB11" s="46"/>
      <c r="UOC11" s="46"/>
      <c r="UOD11" s="46"/>
      <c r="UOE11" s="46"/>
      <c r="UOF11" s="46"/>
      <c r="UOG11" s="46"/>
      <c r="UOH11" s="46"/>
      <c r="UOI11" s="46"/>
      <c r="UOJ11" s="46"/>
      <c r="UOK11" s="46"/>
      <c r="UOL11" s="46"/>
      <c r="UOM11" s="46"/>
      <c r="UON11" s="46"/>
      <c r="UOO11" s="46"/>
      <c r="UOP11" s="46"/>
      <c r="UOQ11" s="46"/>
      <c r="UOR11" s="46"/>
      <c r="UOS11" s="46"/>
      <c r="UOT11" s="46"/>
      <c r="UOU11" s="46"/>
      <c r="UOV11" s="46"/>
      <c r="UOW11" s="46"/>
      <c r="UOX11" s="46"/>
      <c r="UOY11" s="46"/>
      <c r="UOZ11" s="46"/>
      <c r="UPA11" s="46"/>
      <c r="UPB11" s="46"/>
      <c r="UPC11" s="46"/>
      <c r="UPD11" s="46"/>
      <c r="UPE11" s="46"/>
      <c r="UPF11" s="46"/>
      <c r="UPG11" s="46"/>
      <c r="UPH11" s="46"/>
      <c r="UPI11" s="46"/>
      <c r="UPJ11" s="46"/>
      <c r="UPK11" s="46"/>
      <c r="UPL11" s="46"/>
      <c r="UPM11" s="46"/>
      <c r="UPN11" s="46"/>
      <c r="UPO11" s="46"/>
      <c r="UPP11" s="46"/>
      <c r="UPQ11" s="46"/>
      <c r="UPR11" s="46"/>
      <c r="UPS11" s="46"/>
      <c r="UPT11" s="46"/>
      <c r="UPU11" s="46"/>
      <c r="UPV11" s="46"/>
      <c r="UPW11" s="46"/>
      <c r="UPX11" s="46"/>
      <c r="UPY11" s="46"/>
      <c r="UPZ11" s="46"/>
      <c r="UQA11" s="46"/>
      <c r="UQB11" s="46"/>
      <c r="UQC11" s="46"/>
      <c r="UQD11" s="46"/>
      <c r="UQE11" s="46"/>
      <c r="UQF11" s="46"/>
      <c r="UQG11" s="46"/>
      <c r="UQH11" s="46"/>
      <c r="UQI11" s="46"/>
      <c r="UQJ11" s="46"/>
      <c r="UQK11" s="46"/>
      <c r="UQL11" s="46"/>
      <c r="UQM11" s="46"/>
      <c r="UQN11" s="46"/>
      <c r="UQO11" s="46"/>
      <c r="UQP11" s="46"/>
      <c r="UQQ11" s="46"/>
      <c r="UQR11" s="46"/>
      <c r="UQS11" s="46"/>
      <c r="UQT11" s="46"/>
      <c r="UQU11" s="46"/>
      <c r="UQV11" s="46"/>
      <c r="UQW11" s="46"/>
      <c r="UQX11" s="46"/>
      <c r="UQY11" s="46"/>
      <c r="UQZ11" s="46"/>
      <c r="URA11" s="46"/>
      <c r="URB11" s="46"/>
      <c r="URC11" s="46"/>
      <c r="URD11" s="46"/>
      <c r="URE11" s="46"/>
      <c r="URF11" s="46"/>
      <c r="URG11" s="46"/>
      <c r="URH11" s="46"/>
      <c r="URI11" s="46"/>
      <c r="URJ11" s="46"/>
      <c r="URK11" s="46"/>
      <c r="URL11" s="46"/>
      <c r="URM11" s="46"/>
      <c r="URN11" s="46"/>
      <c r="URO11" s="46"/>
      <c r="URP11" s="46"/>
      <c r="URQ11" s="46"/>
      <c r="URR11" s="46"/>
      <c r="URS11" s="46"/>
      <c r="URT11" s="46"/>
      <c r="URU11" s="46"/>
      <c r="URV11" s="46"/>
      <c r="URW11" s="46"/>
      <c r="URX11" s="46"/>
      <c r="URY11" s="46"/>
      <c r="URZ11" s="46"/>
      <c r="USA11" s="46"/>
      <c r="USB11" s="46"/>
      <c r="USC11" s="46"/>
      <c r="USD11" s="46"/>
      <c r="USE11" s="46"/>
      <c r="USF11" s="46"/>
      <c r="USG11" s="46"/>
      <c r="USH11" s="46"/>
      <c r="USI11" s="46"/>
      <c r="USJ11" s="46"/>
      <c r="USK11" s="46"/>
      <c r="USL11" s="46"/>
      <c r="USM11" s="46"/>
      <c r="USN11" s="46"/>
      <c r="USO11" s="46"/>
      <c r="USP11" s="46"/>
      <c r="USQ11" s="46"/>
      <c r="USR11" s="46"/>
      <c r="USS11" s="46"/>
      <c r="UST11" s="46"/>
      <c r="USU11" s="46"/>
      <c r="USV11" s="46"/>
      <c r="USW11" s="46"/>
      <c r="USX11" s="46"/>
      <c r="USY11" s="46"/>
      <c r="USZ11" s="46"/>
      <c r="UTA11" s="46"/>
      <c r="UTB11" s="46"/>
      <c r="UTC11" s="46"/>
      <c r="UTD11" s="46"/>
      <c r="UTE11" s="46"/>
      <c r="UTF11" s="46"/>
      <c r="UTG11" s="46"/>
      <c r="UTH11" s="46"/>
      <c r="UTI11" s="46"/>
      <c r="UTJ11" s="46"/>
      <c r="UTK11" s="46"/>
      <c r="UTL11" s="46"/>
      <c r="UTM11" s="46"/>
      <c r="UTN11" s="46"/>
      <c r="UTO11" s="46"/>
      <c r="UTP11" s="46"/>
      <c r="UTQ11" s="46"/>
      <c r="UTR11" s="46"/>
      <c r="UTS11" s="46"/>
      <c r="UTT11" s="46"/>
      <c r="UTU11" s="46"/>
      <c r="UTV11" s="46"/>
      <c r="UTW11" s="46"/>
      <c r="UTX11" s="46"/>
      <c r="UTY11" s="46"/>
      <c r="UTZ11" s="46"/>
      <c r="UUA11" s="46"/>
      <c r="UUB11" s="46"/>
      <c r="UUC11" s="46"/>
      <c r="UUD11" s="46"/>
      <c r="UUE11" s="46"/>
      <c r="UUF11" s="46"/>
      <c r="UUG11" s="46"/>
      <c r="UUH11" s="46"/>
      <c r="UUI11" s="46"/>
      <c r="UUJ11" s="46"/>
      <c r="UUK11" s="46"/>
      <c r="UUL11" s="46"/>
      <c r="UUM11" s="46"/>
      <c r="UUN11" s="46"/>
      <c r="UUO11" s="46"/>
      <c r="UUP11" s="46"/>
      <c r="UUQ11" s="46"/>
      <c r="UUR11" s="46"/>
      <c r="UUS11" s="46"/>
      <c r="UUT11" s="46"/>
      <c r="UUU11" s="46"/>
      <c r="UUV11" s="46"/>
      <c r="UUW11" s="46"/>
      <c r="UUX11" s="46"/>
      <c r="UUY11" s="46"/>
      <c r="UUZ11" s="46"/>
      <c r="UVA11" s="46"/>
      <c r="UVB11" s="46"/>
      <c r="UVC11" s="46"/>
      <c r="UVD11" s="46"/>
      <c r="UVE11" s="46"/>
      <c r="UVF11" s="46"/>
      <c r="UVG11" s="46"/>
      <c r="UVH11" s="46"/>
      <c r="UVI11" s="46"/>
      <c r="UVJ11" s="46"/>
      <c r="UVK11" s="46"/>
      <c r="UVL11" s="46"/>
      <c r="UVM11" s="46"/>
      <c r="UVN11" s="46"/>
      <c r="UVO11" s="46"/>
      <c r="UVP11" s="46"/>
      <c r="UVQ11" s="46"/>
      <c r="UVR11" s="46"/>
      <c r="UVS11" s="46"/>
      <c r="UVT11" s="46"/>
      <c r="UVU11" s="46"/>
      <c r="UVV11" s="46"/>
      <c r="UVW11" s="46"/>
      <c r="UVX11" s="46"/>
      <c r="UVY11" s="46"/>
      <c r="UVZ11" s="46"/>
      <c r="UWA11" s="46"/>
      <c r="UWB11" s="46"/>
      <c r="UWC11" s="46"/>
      <c r="UWD11" s="46"/>
      <c r="UWE11" s="46"/>
      <c r="UWF11" s="46"/>
      <c r="UWG11" s="46"/>
      <c r="UWH11" s="46"/>
      <c r="UWI11" s="46"/>
      <c r="UWJ11" s="46"/>
      <c r="UWK11" s="46"/>
      <c r="UWL11" s="46"/>
      <c r="UWM11" s="46"/>
      <c r="UWN11" s="46"/>
      <c r="UWO11" s="46"/>
      <c r="UWP11" s="46"/>
      <c r="UWQ11" s="46"/>
      <c r="UWR11" s="46"/>
      <c r="UWS11" s="46"/>
      <c r="UWT11" s="46"/>
      <c r="UWU11" s="46"/>
      <c r="UWV11" s="46"/>
      <c r="UWW11" s="46"/>
      <c r="UWX11" s="46"/>
      <c r="UWY11" s="46"/>
      <c r="UWZ11" s="46"/>
      <c r="UXA11" s="46"/>
      <c r="UXB11" s="46"/>
      <c r="UXC11" s="46"/>
      <c r="UXD11" s="46"/>
      <c r="UXE11" s="46"/>
      <c r="UXF11" s="46"/>
      <c r="UXG11" s="46"/>
      <c r="UXH11" s="46"/>
      <c r="UXI11" s="46"/>
      <c r="UXJ11" s="46"/>
      <c r="UXK11" s="46"/>
      <c r="UXL11" s="46"/>
      <c r="UXM11" s="46"/>
      <c r="UXN11" s="46"/>
      <c r="UXO11" s="46"/>
      <c r="UXP11" s="46"/>
      <c r="UXQ11" s="46"/>
      <c r="UXR11" s="46"/>
      <c r="UXS11" s="46"/>
      <c r="UXT11" s="46"/>
      <c r="UXU11" s="46"/>
      <c r="UXV11" s="46"/>
      <c r="UXW11" s="46"/>
      <c r="UXX11" s="46"/>
      <c r="UXY11" s="46"/>
      <c r="UXZ11" s="46"/>
      <c r="UYA11" s="46"/>
      <c r="UYB11" s="46"/>
      <c r="UYC11" s="46"/>
      <c r="UYD11" s="46"/>
      <c r="UYE11" s="46"/>
      <c r="UYF11" s="46"/>
      <c r="UYG11" s="46"/>
      <c r="UYH11" s="46"/>
      <c r="UYI11" s="46"/>
      <c r="UYJ11" s="46"/>
      <c r="UYK11" s="46"/>
      <c r="UYL11" s="46"/>
      <c r="UYM11" s="46"/>
      <c r="UYN11" s="46"/>
      <c r="UYO11" s="46"/>
      <c r="UYP11" s="46"/>
      <c r="UYQ11" s="46"/>
      <c r="UYR11" s="46"/>
      <c r="UYS11" s="46"/>
      <c r="UYT11" s="46"/>
      <c r="UYU11" s="46"/>
      <c r="UYV11" s="46"/>
      <c r="UYW11" s="46"/>
      <c r="UYX11" s="46"/>
      <c r="UYY11" s="46"/>
      <c r="UYZ11" s="46"/>
      <c r="UZA11" s="46"/>
      <c r="UZB11" s="46"/>
      <c r="UZC11" s="46"/>
      <c r="UZD11" s="46"/>
      <c r="UZE11" s="46"/>
      <c r="UZF11" s="46"/>
      <c r="UZG11" s="46"/>
      <c r="UZH11" s="46"/>
      <c r="UZI11" s="46"/>
      <c r="UZJ11" s="46"/>
      <c r="UZK11" s="46"/>
      <c r="UZL11" s="46"/>
      <c r="UZM11" s="46"/>
      <c r="UZN11" s="46"/>
      <c r="UZO11" s="46"/>
      <c r="UZP11" s="46"/>
      <c r="UZQ11" s="46"/>
      <c r="UZR11" s="46"/>
      <c r="UZS11" s="46"/>
      <c r="UZT11" s="46"/>
      <c r="UZU11" s="46"/>
      <c r="UZV11" s="46"/>
      <c r="UZW11" s="46"/>
      <c r="UZX11" s="46"/>
      <c r="UZY11" s="46"/>
      <c r="UZZ11" s="46"/>
      <c r="VAA11" s="46"/>
      <c r="VAB11" s="46"/>
      <c r="VAC11" s="46"/>
      <c r="VAD11" s="46"/>
      <c r="VAE11" s="46"/>
      <c r="VAF11" s="46"/>
      <c r="VAG11" s="46"/>
      <c r="VAH11" s="46"/>
      <c r="VAI11" s="46"/>
      <c r="VAJ11" s="46"/>
      <c r="VAK11" s="46"/>
      <c r="VAL11" s="46"/>
      <c r="VAM11" s="46"/>
      <c r="VAN11" s="46"/>
      <c r="VAO11" s="46"/>
      <c r="VAP11" s="46"/>
      <c r="VAQ11" s="46"/>
      <c r="VAR11" s="46"/>
      <c r="VAS11" s="46"/>
      <c r="VAT11" s="46"/>
      <c r="VAU11" s="46"/>
      <c r="VAV11" s="46"/>
      <c r="VAW11" s="46"/>
      <c r="VAX11" s="46"/>
      <c r="VAY11" s="46"/>
      <c r="VAZ11" s="46"/>
      <c r="VBA11" s="46"/>
      <c r="VBB11" s="46"/>
      <c r="VBC11" s="46"/>
      <c r="VBD11" s="46"/>
      <c r="VBE11" s="46"/>
      <c r="VBF11" s="46"/>
      <c r="VBG11" s="46"/>
      <c r="VBH11" s="46"/>
      <c r="VBI11" s="46"/>
      <c r="VBJ11" s="46"/>
      <c r="VBK11" s="46"/>
      <c r="VBL11" s="46"/>
      <c r="VBM11" s="46"/>
      <c r="VBN11" s="46"/>
      <c r="VBO11" s="46"/>
      <c r="VBP11" s="46"/>
      <c r="VBQ11" s="46"/>
      <c r="VBR11" s="46"/>
      <c r="VBS11" s="46"/>
      <c r="VBT11" s="46"/>
      <c r="VBU11" s="46"/>
      <c r="VBV11" s="46"/>
      <c r="VBW11" s="46"/>
      <c r="VBX11" s="46"/>
      <c r="VBY11" s="46"/>
      <c r="VBZ11" s="46"/>
      <c r="VCA11" s="46"/>
      <c r="VCB11" s="46"/>
      <c r="VCC11" s="46"/>
      <c r="VCD11" s="46"/>
      <c r="VCE11" s="46"/>
      <c r="VCF11" s="46"/>
      <c r="VCG11" s="46"/>
      <c r="VCH11" s="46"/>
      <c r="VCI11" s="46"/>
      <c r="VCJ11" s="46"/>
      <c r="VCK11" s="46"/>
      <c r="VCL11" s="46"/>
      <c r="VCM11" s="46"/>
      <c r="VCN11" s="46"/>
      <c r="VCO11" s="46"/>
      <c r="VCP11" s="46"/>
      <c r="VCQ11" s="46"/>
      <c r="VCR11" s="46"/>
      <c r="VCS11" s="46"/>
      <c r="VCT11" s="46"/>
      <c r="VCU11" s="46"/>
      <c r="VCV11" s="46"/>
      <c r="VCW11" s="46"/>
      <c r="VCX11" s="46"/>
      <c r="VCY11" s="46"/>
      <c r="VCZ11" s="46"/>
      <c r="VDA11" s="46"/>
      <c r="VDB11" s="46"/>
      <c r="VDC11" s="46"/>
      <c r="VDD11" s="46"/>
      <c r="VDE11" s="46"/>
      <c r="VDF11" s="46"/>
      <c r="VDG11" s="46"/>
      <c r="VDH11" s="46"/>
      <c r="VDI11" s="46"/>
      <c r="VDJ11" s="46"/>
      <c r="VDK11" s="46"/>
      <c r="VDL11" s="46"/>
      <c r="VDM11" s="46"/>
      <c r="VDN11" s="46"/>
      <c r="VDO11" s="46"/>
      <c r="VDP11" s="46"/>
      <c r="VDQ11" s="46"/>
      <c r="VDR11" s="46"/>
      <c r="VDS11" s="46"/>
      <c r="VDT11" s="46"/>
      <c r="VDU11" s="46"/>
      <c r="VDV11" s="46"/>
      <c r="VDW11" s="46"/>
      <c r="VDX11" s="46"/>
      <c r="VDY11" s="46"/>
      <c r="VDZ11" s="46"/>
      <c r="VEA11" s="46"/>
      <c r="VEB11" s="46"/>
      <c r="VEC11" s="46"/>
      <c r="VED11" s="46"/>
      <c r="VEE11" s="46"/>
      <c r="VEF11" s="46"/>
      <c r="VEG11" s="46"/>
      <c r="VEH11" s="46"/>
      <c r="VEI11" s="46"/>
      <c r="VEJ11" s="46"/>
      <c r="VEK11" s="46"/>
      <c r="VEL11" s="46"/>
      <c r="VEM11" s="46"/>
      <c r="VEN11" s="46"/>
      <c r="VEO11" s="46"/>
      <c r="VEP11" s="46"/>
      <c r="VEQ11" s="46"/>
      <c r="VER11" s="46"/>
      <c r="VES11" s="46"/>
      <c r="VET11" s="46"/>
      <c r="VEU11" s="46"/>
      <c r="VEV11" s="46"/>
      <c r="VEW11" s="46"/>
      <c r="VEX11" s="46"/>
      <c r="VEY11" s="46"/>
      <c r="VEZ11" s="46"/>
      <c r="VFA11" s="46"/>
      <c r="VFB11" s="46"/>
      <c r="VFC11" s="46"/>
      <c r="VFD11" s="46"/>
      <c r="VFE11" s="46"/>
      <c r="VFF11" s="46"/>
      <c r="VFG11" s="46"/>
      <c r="VFH11" s="46"/>
      <c r="VFI11" s="46"/>
      <c r="VFJ11" s="46"/>
      <c r="VFK11" s="46"/>
      <c r="VFL11" s="46"/>
      <c r="VFM11" s="46"/>
      <c r="VFN11" s="46"/>
      <c r="VFO11" s="46"/>
      <c r="VFP11" s="46"/>
      <c r="VFQ11" s="46"/>
      <c r="VFR11" s="46"/>
      <c r="VFS11" s="46"/>
      <c r="VFT11" s="46"/>
      <c r="VFU11" s="46"/>
      <c r="VFV11" s="46"/>
      <c r="VFW11" s="46"/>
      <c r="VFX11" s="46"/>
      <c r="VFY11" s="46"/>
      <c r="VFZ11" s="46"/>
      <c r="VGA11" s="46"/>
      <c r="VGB11" s="46"/>
      <c r="VGC11" s="46"/>
      <c r="VGD11" s="46"/>
      <c r="VGE11" s="46"/>
      <c r="VGF11" s="46"/>
      <c r="VGG11" s="46"/>
      <c r="VGH11" s="46"/>
      <c r="VGI11" s="46"/>
      <c r="VGJ11" s="46"/>
      <c r="VGK11" s="46"/>
      <c r="VGL11" s="46"/>
      <c r="VGM11" s="46"/>
      <c r="VGN11" s="46"/>
      <c r="VGO11" s="46"/>
      <c r="VGP11" s="46"/>
      <c r="VGQ11" s="46"/>
      <c r="VGR11" s="46"/>
      <c r="VGS11" s="46"/>
      <c r="VGT11" s="46"/>
      <c r="VGU11" s="46"/>
      <c r="VGV11" s="46"/>
      <c r="VGW11" s="46"/>
      <c r="VGX11" s="46"/>
      <c r="VGY11" s="46"/>
      <c r="VGZ11" s="46"/>
      <c r="VHA11" s="46"/>
      <c r="VHB11" s="46"/>
      <c r="VHC11" s="46"/>
      <c r="VHD11" s="46"/>
      <c r="VHE11" s="46"/>
      <c r="VHF11" s="46"/>
      <c r="VHG11" s="46"/>
      <c r="VHH11" s="46"/>
      <c r="VHI11" s="46"/>
      <c r="VHJ11" s="46"/>
      <c r="VHK11" s="46"/>
      <c r="VHL11" s="46"/>
      <c r="VHM11" s="46"/>
      <c r="VHN11" s="46"/>
      <c r="VHO11" s="46"/>
      <c r="VHP11" s="46"/>
      <c r="VHQ11" s="46"/>
      <c r="VHR11" s="46"/>
      <c r="VHS11" s="46"/>
      <c r="VHT11" s="46"/>
      <c r="VHU11" s="46"/>
      <c r="VHV11" s="46"/>
      <c r="VHW11" s="46"/>
      <c r="VHX11" s="46"/>
      <c r="VHY11" s="46"/>
      <c r="VHZ11" s="46"/>
      <c r="VIA11" s="46"/>
      <c r="VIB11" s="46"/>
      <c r="VIC11" s="46"/>
      <c r="VID11" s="46"/>
      <c r="VIE11" s="46"/>
      <c r="VIF11" s="46"/>
      <c r="VIG11" s="46"/>
      <c r="VIH11" s="46"/>
      <c r="VII11" s="46"/>
      <c r="VIJ11" s="46"/>
      <c r="VIK11" s="46"/>
      <c r="VIL11" s="46"/>
      <c r="VIM11" s="46"/>
      <c r="VIN11" s="46"/>
      <c r="VIO11" s="46"/>
      <c r="VIP11" s="46"/>
      <c r="VIQ11" s="46"/>
      <c r="VIR11" s="46"/>
      <c r="VIS11" s="46"/>
      <c r="VIT11" s="46"/>
      <c r="VIU11" s="46"/>
      <c r="VIV11" s="46"/>
      <c r="VIW11" s="46"/>
      <c r="VIX11" s="46"/>
      <c r="VIY11" s="46"/>
      <c r="VIZ11" s="46"/>
      <c r="VJA11" s="46"/>
      <c r="VJB11" s="46"/>
      <c r="VJC11" s="46"/>
      <c r="VJD11" s="46"/>
      <c r="VJE11" s="46"/>
      <c r="VJF11" s="46"/>
      <c r="VJG11" s="46"/>
      <c r="VJH11" s="46"/>
      <c r="VJI11" s="46"/>
      <c r="VJJ11" s="46"/>
      <c r="VJK11" s="46"/>
      <c r="VJL11" s="46"/>
      <c r="VJM11" s="46"/>
      <c r="VJN11" s="46"/>
      <c r="VJO11" s="46"/>
      <c r="VJP11" s="46"/>
      <c r="VJQ11" s="46"/>
      <c r="VJR11" s="46"/>
      <c r="VJS11" s="46"/>
      <c r="VJT11" s="46"/>
      <c r="VJU11" s="46"/>
      <c r="VJV11" s="46"/>
      <c r="VJW11" s="46"/>
      <c r="VJX11" s="46"/>
      <c r="VJY11" s="46"/>
      <c r="VJZ11" s="46"/>
      <c r="VKA11" s="46"/>
      <c r="VKB11" s="46"/>
      <c r="VKC11" s="46"/>
      <c r="VKD11" s="46"/>
      <c r="VKE11" s="46"/>
      <c r="VKF11" s="46"/>
      <c r="VKG11" s="46"/>
      <c r="VKH11" s="46"/>
      <c r="VKI11" s="46"/>
      <c r="VKJ11" s="46"/>
      <c r="VKK11" s="46"/>
      <c r="VKL11" s="46"/>
      <c r="VKM11" s="46"/>
      <c r="VKN11" s="46"/>
      <c r="VKO11" s="46"/>
      <c r="VKP11" s="46"/>
      <c r="VKQ11" s="46"/>
      <c r="VKR11" s="46"/>
      <c r="VKS11" s="46"/>
      <c r="VKT11" s="46"/>
      <c r="VKU11" s="46"/>
      <c r="VKV11" s="46"/>
      <c r="VKW11" s="46"/>
      <c r="VKX11" s="46"/>
      <c r="VKY11" s="46"/>
      <c r="VKZ11" s="46"/>
      <c r="VLA11" s="46"/>
      <c r="VLB11" s="46"/>
      <c r="VLC11" s="46"/>
      <c r="VLD11" s="46"/>
      <c r="VLE11" s="46"/>
      <c r="VLF11" s="46"/>
      <c r="VLG11" s="46"/>
      <c r="VLH11" s="46"/>
      <c r="VLI11" s="46"/>
      <c r="VLJ11" s="46"/>
      <c r="VLK11" s="46"/>
      <c r="VLL11" s="46"/>
      <c r="VLM11" s="46"/>
      <c r="VLN11" s="46"/>
      <c r="VLO11" s="46"/>
      <c r="VLP11" s="46"/>
      <c r="VLQ11" s="46"/>
      <c r="VLR11" s="46"/>
      <c r="VLS11" s="46"/>
      <c r="VLT11" s="46"/>
      <c r="VLU11" s="46"/>
      <c r="VLV11" s="46"/>
      <c r="VLW11" s="46"/>
      <c r="VLX11" s="46"/>
      <c r="VLY11" s="46"/>
      <c r="VLZ11" s="46"/>
      <c r="VMA11" s="46"/>
      <c r="VMB11" s="46"/>
      <c r="VMC11" s="46"/>
      <c r="VMD11" s="46"/>
      <c r="VME11" s="46"/>
      <c r="VMF11" s="46"/>
      <c r="VMG11" s="46"/>
      <c r="VMH11" s="46"/>
      <c r="VMI11" s="46"/>
      <c r="VMJ11" s="46"/>
      <c r="VMK11" s="46"/>
      <c r="VML11" s="46"/>
      <c r="VMM11" s="46"/>
      <c r="VMN11" s="46"/>
      <c r="VMO11" s="46"/>
      <c r="VMP11" s="46"/>
      <c r="VMQ11" s="46"/>
      <c r="VMR11" s="46"/>
      <c r="VMS11" s="46"/>
      <c r="VMT11" s="46"/>
      <c r="VMU11" s="46"/>
      <c r="VMV11" s="46"/>
      <c r="VMW11" s="46"/>
      <c r="VMX11" s="46"/>
      <c r="VMY11" s="46"/>
      <c r="VMZ11" s="46"/>
      <c r="VNA11" s="46"/>
      <c r="VNB11" s="46"/>
      <c r="VNC11" s="46"/>
      <c r="VND11" s="46"/>
      <c r="VNE11" s="46"/>
      <c r="VNF11" s="46"/>
      <c r="VNG11" s="46"/>
      <c r="VNH11" s="46"/>
      <c r="VNI11" s="46"/>
      <c r="VNJ11" s="46"/>
      <c r="VNK11" s="46"/>
      <c r="VNL11" s="46"/>
      <c r="VNM11" s="46"/>
      <c r="VNN11" s="46"/>
      <c r="VNO11" s="46"/>
      <c r="VNP11" s="46"/>
      <c r="VNQ11" s="46"/>
      <c r="VNR11" s="46"/>
      <c r="VNS11" s="46"/>
      <c r="VNT11" s="46"/>
      <c r="VNU11" s="46"/>
      <c r="VNV11" s="46"/>
      <c r="VNW11" s="46"/>
      <c r="VNX11" s="46"/>
      <c r="VNY11" s="46"/>
      <c r="VNZ11" s="46"/>
      <c r="VOA11" s="46"/>
      <c r="VOB11" s="46"/>
      <c r="VOC11" s="46"/>
      <c r="VOD11" s="46"/>
      <c r="VOE11" s="46"/>
      <c r="VOF11" s="46"/>
      <c r="VOG11" s="46"/>
      <c r="VOH11" s="46"/>
      <c r="VOI11" s="46"/>
      <c r="VOJ11" s="46"/>
      <c r="VOK11" s="46"/>
      <c r="VOL11" s="46"/>
      <c r="VOM11" s="46"/>
      <c r="VON11" s="46"/>
      <c r="VOO11" s="46"/>
      <c r="VOP11" s="46"/>
      <c r="VOQ11" s="46"/>
      <c r="VOR11" s="46"/>
      <c r="VOS11" s="46"/>
      <c r="VOT11" s="46"/>
      <c r="VOU11" s="46"/>
      <c r="VOV11" s="46"/>
      <c r="VOW11" s="46"/>
      <c r="VOX11" s="46"/>
      <c r="VOY11" s="46"/>
      <c r="VOZ11" s="46"/>
      <c r="VPA11" s="46"/>
      <c r="VPB11" s="46"/>
      <c r="VPC11" s="46"/>
      <c r="VPD11" s="46"/>
      <c r="VPE11" s="46"/>
      <c r="VPF11" s="46"/>
      <c r="VPG11" s="46"/>
      <c r="VPH11" s="46"/>
      <c r="VPI11" s="46"/>
      <c r="VPJ11" s="46"/>
      <c r="VPK11" s="46"/>
      <c r="VPL11" s="46"/>
      <c r="VPM11" s="46"/>
      <c r="VPN11" s="46"/>
      <c r="VPO11" s="46"/>
      <c r="VPP11" s="46"/>
      <c r="VPQ11" s="46"/>
      <c r="VPR11" s="46"/>
      <c r="VPS11" s="46"/>
      <c r="VPT11" s="46"/>
      <c r="VPU11" s="46"/>
      <c r="VPV11" s="46"/>
      <c r="VPW11" s="46"/>
      <c r="VPX11" s="46"/>
      <c r="VPY11" s="46"/>
      <c r="VPZ11" s="46"/>
      <c r="VQA11" s="46"/>
      <c r="VQB11" s="46"/>
      <c r="VQC11" s="46"/>
      <c r="VQD11" s="46"/>
      <c r="VQE11" s="46"/>
      <c r="VQF11" s="46"/>
      <c r="VQG11" s="46"/>
      <c r="VQH11" s="46"/>
      <c r="VQI11" s="46"/>
      <c r="VQJ11" s="46"/>
      <c r="VQK11" s="46"/>
      <c r="VQL11" s="46"/>
      <c r="VQM11" s="46"/>
      <c r="VQN11" s="46"/>
      <c r="VQO11" s="46"/>
      <c r="VQP11" s="46"/>
      <c r="VQQ11" s="46"/>
      <c r="VQR11" s="46"/>
      <c r="VQS11" s="46"/>
      <c r="VQT11" s="46"/>
      <c r="VQU11" s="46"/>
      <c r="VQV11" s="46"/>
      <c r="VQW11" s="46"/>
      <c r="VQX11" s="46"/>
      <c r="VQY11" s="46"/>
      <c r="VQZ11" s="46"/>
      <c r="VRA11" s="46"/>
      <c r="VRB11" s="46"/>
      <c r="VRC11" s="46"/>
      <c r="VRD11" s="46"/>
      <c r="VRE11" s="46"/>
      <c r="VRF11" s="46"/>
      <c r="VRG11" s="46"/>
      <c r="VRH11" s="46"/>
      <c r="VRI11" s="46"/>
      <c r="VRJ11" s="46"/>
      <c r="VRK11" s="46"/>
      <c r="VRL11" s="46"/>
      <c r="VRM11" s="46"/>
      <c r="VRN11" s="46"/>
      <c r="VRO11" s="46"/>
      <c r="VRP11" s="46"/>
      <c r="VRQ11" s="46"/>
      <c r="VRR11" s="46"/>
      <c r="VRS11" s="46"/>
      <c r="VRT11" s="46"/>
      <c r="VRU11" s="46"/>
      <c r="VRV11" s="46"/>
      <c r="VRW11" s="46"/>
      <c r="VRX11" s="46"/>
      <c r="VRY11" s="46"/>
      <c r="VRZ11" s="46"/>
      <c r="VSA11" s="46"/>
      <c r="VSB11" s="46"/>
      <c r="VSC11" s="46"/>
      <c r="VSD11" s="46"/>
      <c r="VSE11" s="46"/>
      <c r="VSF11" s="46"/>
      <c r="VSG11" s="46"/>
      <c r="VSH11" s="46"/>
      <c r="VSI11" s="46"/>
      <c r="VSJ11" s="46"/>
      <c r="VSK11" s="46"/>
      <c r="VSL11" s="46"/>
      <c r="VSM11" s="46"/>
      <c r="VSN11" s="46"/>
      <c r="VSO11" s="46"/>
      <c r="VSP11" s="46"/>
      <c r="VSQ11" s="46"/>
      <c r="VSR11" s="46"/>
      <c r="VSS11" s="46"/>
      <c r="VST11" s="46"/>
      <c r="VSU11" s="46"/>
      <c r="VSV11" s="46"/>
      <c r="VSW11" s="46"/>
      <c r="VSX11" s="46"/>
      <c r="VSY11" s="46"/>
      <c r="VSZ11" s="46"/>
      <c r="VTA11" s="46"/>
      <c r="VTB11" s="46"/>
      <c r="VTC11" s="46"/>
      <c r="VTD11" s="46"/>
      <c r="VTE11" s="46"/>
      <c r="VTF11" s="46"/>
      <c r="VTG11" s="46"/>
      <c r="VTH11" s="46"/>
      <c r="VTI11" s="46"/>
      <c r="VTJ11" s="46"/>
      <c r="VTK11" s="46"/>
      <c r="VTL11" s="46"/>
      <c r="VTM11" s="46"/>
      <c r="VTN11" s="46"/>
      <c r="VTO11" s="46"/>
      <c r="VTP11" s="46"/>
      <c r="VTQ11" s="46"/>
      <c r="VTR11" s="46"/>
      <c r="VTS11" s="46"/>
      <c r="VTT11" s="46"/>
      <c r="VTU11" s="46"/>
      <c r="VTV11" s="46"/>
      <c r="VTW11" s="46"/>
      <c r="VTX11" s="46"/>
      <c r="VTY11" s="46"/>
      <c r="VTZ11" s="46"/>
      <c r="VUA11" s="46"/>
      <c r="VUB11" s="46"/>
      <c r="VUC11" s="46"/>
      <c r="VUD11" s="46"/>
      <c r="VUE11" s="46"/>
      <c r="VUF11" s="46"/>
      <c r="VUG11" s="46"/>
      <c r="VUH11" s="46"/>
      <c r="VUI11" s="46"/>
      <c r="VUJ11" s="46"/>
      <c r="VUK11" s="46"/>
      <c r="VUL11" s="46"/>
      <c r="VUM11" s="46"/>
      <c r="VUN11" s="46"/>
      <c r="VUO11" s="46"/>
      <c r="VUP11" s="46"/>
      <c r="VUQ11" s="46"/>
      <c r="VUR11" s="46"/>
      <c r="VUS11" s="46"/>
      <c r="VUT11" s="46"/>
      <c r="VUU11" s="46"/>
      <c r="VUV11" s="46"/>
      <c r="VUW11" s="46"/>
      <c r="VUX11" s="46"/>
      <c r="VUY11" s="46"/>
      <c r="VUZ11" s="46"/>
      <c r="VVA11" s="46"/>
      <c r="VVB11" s="46"/>
      <c r="VVC11" s="46"/>
      <c r="VVD11" s="46"/>
      <c r="VVE11" s="46"/>
      <c r="VVF11" s="46"/>
      <c r="VVG11" s="46"/>
      <c r="VVH11" s="46"/>
      <c r="VVI11" s="46"/>
      <c r="VVJ11" s="46"/>
      <c r="VVK11" s="46"/>
      <c r="VVL11" s="46"/>
      <c r="VVM11" s="46"/>
      <c r="VVN11" s="46"/>
      <c r="VVO11" s="46"/>
      <c r="VVP11" s="46"/>
      <c r="VVQ11" s="46"/>
      <c r="VVR11" s="46"/>
      <c r="VVS11" s="46"/>
      <c r="VVT11" s="46"/>
      <c r="VVU11" s="46"/>
      <c r="VVV11" s="46"/>
      <c r="VVW11" s="46"/>
      <c r="VVX11" s="46"/>
      <c r="VVY11" s="46"/>
      <c r="VVZ11" s="46"/>
      <c r="VWA11" s="46"/>
      <c r="VWB11" s="46"/>
      <c r="VWC11" s="46"/>
      <c r="VWD11" s="46"/>
      <c r="VWE11" s="46"/>
      <c r="VWF11" s="46"/>
      <c r="VWG11" s="46"/>
      <c r="VWH11" s="46"/>
      <c r="VWI11" s="46"/>
      <c r="VWJ11" s="46"/>
      <c r="VWK11" s="46"/>
      <c r="VWL11" s="46"/>
      <c r="VWM11" s="46"/>
      <c r="VWN11" s="46"/>
      <c r="VWO11" s="46"/>
      <c r="VWP11" s="46"/>
      <c r="VWQ11" s="46"/>
      <c r="VWR11" s="46"/>
      <c r="VWS11" s="46"/>
      <c r="VWT11" s="46"/>
      <c r="VWU11" s="46"/>
      <c r="VWV11" s="46"/>
      <c r="VWW11" s="46"/>
      <c r="VWX11" s="46"/>
      <c r="VWY11" s="46"/>
      <c r="VWZ11" s="46"/>
      <c r="VXA11" s="46"/>
      <c r="VXB11" s="46"/>
      <c r="VXC11" s="46"/>
      <c r="VXD11" s="46"/>
      <c r="VXE11" s="46"/>
      <c r="VXF11" s="46"/>
      <c r="VXG11" s="46"/>
      <c r="VXH11" s="46"/>
      <c r="VXI11" s="46"/>
      <c r="VXJ11" s="46"/>
      <c r="VXK11" s="46"/>
      <c r="VXL11" s="46"/>
      <c r="VXM11" s="46"/>
      <c r="VXN11" s="46"/>
      <c r="VXO11" s="46"/>
      <c r="VXP11" s="46"/>
      <c r="VXQ11" s="46"/>
      <c r="VXR11" s="46"/>
      <c r="VXS11" s="46"/>
      <c r="VXT11" s="46"/>
      <c r="VXU11" s="46"/>
      <c r="VXV11" s="46"/>
      <c r="VXW11" s="46"/>
      <c r="VXX11" s="46"/>
      <c r="VXY11" s="46"/>
      <c r="VXZ11" s="46"/>
      <c r="VYA11" s="46"/>
      <c r="VYB11" s="46"/>
      <c r="VYC11" s="46"/>
      <c r="VYD11" s="46"/>
      <c r="VYE11" s="46"/>
      <c r="VYF11" s="46"/>
      <c r="VYG11" s="46"/>
      <c r="VYH11" s="46"/>
      <c r="VYI11" s="46"/>
      <c r="VYJ11" s="46"/>
      <c r="VYK11" s="46"/>
      <c r="VYL11" s="46"/>
      <c r="VYM11" s="46"/>
      <c r="VYN11" s="46"/>
      <c r="VYO11" s="46"/>
      <c r="VYP11" s="46"/>
      <c r="VYQ11" s="46"/>
      <c r="VYR11" s="46"/>
      <c r="VYS11" s="46"/>
      <c r="VYT11" s="46"/>
      <c r="VYU11" s="46"/>
      <c r="VYV11" s="46"/>
      <c r="VYW11" s="46"/>
      <c r="VYX11" s="46"/>
      <c r="VYY11" s="46"/>
      <c r="VYZ11" s="46"/>
      <c r="VZA11" s="46"/>
      <c r="VZB11" s="46"/>
      <c r="VZC11" s="46"/>
      <c r="VZD11" s="46"/>
      <c r="VZE11" s="46"/>
      <c r="VZF11" s="46"/>
      <c r="VZG11" s="46"/>
      <c r="VZH11" s="46"/>
      <c r="VZI11" s="46"/>
      <c r="VZJ11" s="46"/>
      <c r="VZK11" s="46"/>
      <c r="VZL11" s="46"/>
      <c r="VZM11" s="46"/>
      <c r="VZN11" s="46"/>
      <c r="VZO11" s="46"/>
      <c r="VZP11" s="46"/>
      <c r="VZQ11" s="46"/>
      <c r="VZR11" s="46"/>
      <c r="VZS11" s="46"/>
      <c r="VZT11" s="46"/>
      <c r="VZU11" s="46"/>
      <c r="VZV11" s="46"/>
      <c r="VZW11" s="46"/>
      <c r="VZX11" s="46"/>
      <c r="VZY11" s="46"/>
      <c r="VZZ11" s="46"/>
      <c r="WAA11" s="46"/>
      <c r="WAB11" s="46"/>
      <c r="WAC11" s="46"/>
      <c r="WAD11" s="46"/>
      <c r="WAE11" s="46"/>
      <c r="WAF11" s="46"/>
      <c r="WAG11" s="46"/>
      <c r="WAH11" s="46"/>
      <c r="WAI11" s="46"/>
      <c r="WAJ11" s="46"/>
      <c r="WAK11" s="46"/>
      <c r="WAL11" s="46"/>
      <c r="WAM11" s="46"/>
      <c r="WAN11" s="46"/>
      <c r="WAO11" s="46"/>
      <c r="WAP11" s="46"/>
      <c r="WAQ11" s="46"/>
      <c r="WAR11" s="46"/>
      <c r="WAS11" s="46"/>
      <c r="WAT11" s="46"/>
      <c r="WAU11" s="46"/>
      <c r="WAV11" s="46"/>
      <c r="WAW11" s="46"/>
      <c r="WAX11" s="46"/>
      <c r="WAY11" s="46"/>
      <c r="WAZ11" s="46"/>
      <c r="WBA11" s="46"/>
      <c r="WBB11" s="46"/>
      <c r="WBC11" s="46"/>
      <c r="WBD11" s="46"/>
      <c r="WBE11" s="46"/>
      <c r="WBF11" s="46"/>
      <c r="WBG11" s="46"/>
      <c r="WBH11" s="46"/>
      <c r="WBI11" s="46"/>
      <c r="WBJ11" s="46"/>
      <c r="WBK11" s="46"/>
      <c r="WBL11" s="46"/>
      <c r="WBM11" s="46"/>
      <c r="WBN11" s="46"/>
      <c r="WBO11" s="46"/>
      <c r="WBP11" s="46"/>
      <c r="WBQ11" s="46"/>
      <c r="WBR11" s="46"/>
      <c r="WBS11" s="46"/>
      <c r="WBT11" s="46"/>
      <c r="WBU11" s="46"/>
      <c r="WBV11" s="46"/>
      <c r="WBW11" s="46"/>
      <c r="WBX11" s="46"/>
      <c r="WBY11" s="46"/>
      <c r="WBZ11" s="46"/>
      <c r="WCA11" s="46"/>
      <c r="WCB11" s="46"/>
      <c r="WCC11" s="46"/>
      <c r="WCD11" s="46"/>
      <c r="WCE11" s="46"/>
      <c r="WCF11" s="46"/>
      <c r="WCG11" s="46"/>
      <c r="WCH11" s="46"/>
      <c r="WCI11" s="46"/>
      <c r="WCJ11" s="46"/>
      <c r="WCK11" s="46"/>
      <c r="WCL11" s="46"/>
      <c r="WCM11" s="46"/>
      <c r="WCN11" s="46"/>
      <c r="WCO11" s="46"/>
      <c r="WCP11" s="46"/>
      <c r="WCQ11" s="46"/>
      <c r="WCR11" s="46"/>
      <c r="WCS11" s="46"/>
      <c r="WCT11" s="46"/>
      <c r="WCU11" s="46"/>
      <c r="WCV11" s="46"/>
      <c r="WCW11" s="46"/>
      <c r="WCX11" s="46"/>
      <c r="WCY11" s="46"/>
      <c r="WCZ11" s="46"/>
      <c r="WDA11" s="46"/>
      <c r="WDB11" s="46"/>
      <c r="WDC11" s="46"/>
      <c r="WDD11" s="46"/>
      <c r="WDE11" s="46"/>
      <c r="WDF11" s="46"/>
      <c r="WDG11" s="46"/>
      <c r="WDH11" s="46"/>
      <c r="WDI11" s="46"/>
      <c r="WDJ11" s="46"/>
      <c r="WDK11" s="46"/>
      <c r="WDL11" s="46"/>
      <c r="WDM11" s="46"/>
      <c r="WDN11" s="46"/>
      <c r="WDO11" s="46"/>
      <c r="WDP11" s="46"/>
      <c r="WDQ11" s="46"/>
      <c r="WDR11" s="46"/>
      <c r="WDS11" s="46"/>
      <c r="WDT11" s="46"/>
      <c r="WDU11" s="46"/>
      <c r="WDV11" s="46"/>
      <c r="WDW11" s="46"/>
      <c r="WDX11" s="46"/>
      <c r="WDY11" s="46"/>
      <c r="WDZ11" s="46"/>
      <c r="WEA11" s="46"/>
      <c r="WEB11" s="46"/>
      <c r="WEC11" s="46"/>
      <c r="WED11" s="46"/>
      <c r="WEE11" s="46"/>
      <c r="WEF11" s="46"/>
      <c r="WEG11" s="46"/>
      <c r="WEH11" s="46"/>
      <c r="WEI11" s="46"/>
      <c r="WEJ11" s="46"/>
      <c r="WEK11" s="46"/>
      <c r="WEL11" s="46"/>
      <c r="WEM11" s="46"/>
      <c r="WEN11" s="46"/>
      <c r="WEO11" s="46"/>
      <c r="WEP11" s="46"/>
      <c r="WEQ11" s="46"/>
      <c r="WER11" s="46"/>
      <c r="WES11" s="46"/>
      <c r="WET11" s="46"/>
      <c r="WEU11" s="46"/>
      <c r="WEV11" s="46"/>
      <c r="WEW11" s="46"/>
      <c r="WEX11" s="46"/>
      <c r="WEY11" s="46"/>
      <c r="WEZ11" s="46"/>
      <c r="WFA11" s="46"/>
      <c r="WFB11" s="46"/>
      <c r="WFC11" s="46"/>
      <c r="WFD11" s="46"/>
      <c r="WFE11" s="46"/>
      <c r="WFF11" s="46"/>
      <c r="WFG11" s="46"/>
      <c r="WFH11" s="46"/>
      <c r="WFI11" s="46"/>
      <c r="WFJ11" s="46"/>
      <c r="WFK11" s="46"/>
      <c r="WFL11" s="46"/>
      <c r="WFM11" s="46"/>
      <c r="WFN11" s="46"/>
      <c r="WFO11" s="46"/>
      <c r="WFP11" s="46"/>
      <c r="WFQ11" s="46"/>
      <c r="WFR11" s="46"/>
      <c r="WFS11" s="46"/>
      <c r="WFT11" s="46"/>
      <c r="WFU11" s="46"/>
      <c r="WFV11" s="46"/>
      <c r="WFW11" s="46"/>
      <c r="WFX11" s="46"/>
      <c r="WFY11" s="46"/>
      <c r="WFZ11" s="46"/>
      <c r="WGA11" s="46"/>
      <c r="WGB11" s="46"/>
      <c r="WGC11" s="46"/>
      <c r="WGD11" s="46"/>
      <c r="WGE11" s="46"/>
      <c r="WGF11" s="46"/>
      <c r="WGG11" s="46"/>
      <c r="WGH11" s="46"/>
      <c r="WGI11" s="46"/>
      <c r="WGJ11" s="46"/>
      <c r="WGK11" s="46"/>
      <c r="WGL11" s="46"/>
      <c r="WGM11" s="46"/>
      <c r="WGN11" s="46"/>
      <c r="WGO11" s="46"/>
      <c r="WGP11" s="46"/>
      <c r="WGQ11" s="46"/>
      <c r="WGR11" s="46"/>
      <c r="WGS11" s="46"/>
      <c r="WGT11" s="46"/>
      <c r="WGU11" s="46"/>
      <c r="WGV11" s="46"/>
      <c r="WGW11" s="46"/>
      <c r="WGX11" s="46"/>
      <c r="WGY11" s="46"/>
      <c r="WGZ11" s="46"/>
      <c r="WHA11" s="46"/>
      <c r="WHB11" s="46"/>
      <c r="WHC11" s="46"/>
      <c r="WHD11" s="46"/>
      <c r="WHE11" s="46"/>
      <c r="WHF11" s="46"/>
      <c r="WHG11" s="46"/>
      <c r="WHH11" s="46"/>
      <c r="WHI11" s="46"/>
      <c r="WHJ11" s="46"/>
      <c r="WHK11" s="46"/>
      <c r="WHL11" s="46"/>
      <c r="WHM11" s="46"/>
      <c r="WHN11" s="46"/>
      <c r="WHO11" s="46"/>
      <c r="WHP11" s="46"/>
      <c r="WHQ11" s="46"/>
      <c r="WHR11" s="46"/>
      <c r="WHS11" s="46"/>
      <c r="WHT11" s="46"/>
      <c r="WHU11" s="46"/>
      <c r="WHV11" s="46"/>
      <c r="WHW11" s="46"/>
      <c r="WHX11" s="46"/>
      <c r="WHY11" s="46"/>
      <c r="WHZ11" s="46"/>
      <c r="WIA11" s="46"/>
      <c r="WIB11" s="46"/>
      <c r="WIC11" s="46"/>
      <c r="WID11" s="46"/>
      <c r="WIE11" s="46"/>
      <c r="WIF11" s="46"/>
      <c r="WIG11" s="46"/>
      <c r="WIH11" s="46"/>
      <c r="WII11" s="46"/>
      <c r="WIJ11" s="46"/>
      <c r="WIK11" s="46"/>
      <c r="WIL11" s="46"/>
      <c r="WIM11" s="46"/>
      <c r="WIN11" s="46"/>
      <c r="WIO11" s="46"/>
      <c r="WIP11" s="46"/>
      <c r="WIQ11" s="46"/>
      <c r="WIR11" s="46"/>
      <c r="WIS11" s="46"/>
      <c r="WIT11" s="46"/>
      <c r="WIU11" s="46"/>
      <c r="WIV11" s="46"/>
      <c r="WIW11" s="46"/>
      <c r="WIX11" s="46"/>
      <c r="WIY11" s="46"/>
      <c r="WIZ11" s="46"/>
      <c r="WJA11" s="46"/>
      <c r="WJB11" s="46"/>
      <c r="WJC11" s="46"/>
      <c r="WJD11" s="46"/>
      <c r="WJE11" s="46"/>
      <c r="WJF11" s="46"/>
      <c r="WJG11" s="46"/>
      <c r="WJH11" s="46"/>
      <c r="WJI11" s="46"/>
      <c r="WJJ11" s="46"/>
      <c r="WJK11" s="46"/>
      <c r="WJL11" s="46"/>
      <c r="WJM11" s="46"/>
      <c r="WJN11" s="46"/>
      <c r="WJO11" s="46"/>
      <c r="WJP11" s="46"/>
      <c r="WJQ11" s="46"/>
      <c r="WJR11" s="46"/>
      <c r="WJS11" s="46"/>
      <c r="WJT11" s="46"/>
      <c r="WJU11" s="46"/>
      <c r="WJV11" s="46"/>
      <c r="WJW11" s="46"/>
      <c r="WJX11" s="46"/>
      <c r="WJY11" s="46"/>
      <c r="WJZ11" s="46"/>
      <c r="WKA11" s="46"/>
      <c r="WKB11" s="46"/>
      <c r="WKC11" s="46"/>
      <c r="WKD11" s="46"/>
      <c r="WKE11" s="46"/>
      <c r="WKF11" s="46"/>
      <c r="WKG11" s="46"/>
      <c r="WKH11" s="46"/>
      <c r="WKI11" s="46"/>
      <c r="WKJ11" s="46"/>
      <c r="WKK11" s="46"/>
      <c r="WKL11" s="46"/>
      <c r="WKM11" s="46"/>
      <c r="WKN11" s="46"/>
      <c r="WKO11" s="46"/>
      <c r="WKP11" s="46"/>
      <c r="WKQ11" s="46"/>
      <c r="WKR11" s="46"/>
      <c r="WKS11" s="46"/>
      <c r="WKT11" s="46"/>
      <c r="WKU11" s="46"/>
      <c r="WKV11" s="46"/>
      <c r="WKW11" s="46"/>
      <c r="WKX11" s="46"/>
      <c r="WKY11" s="46"/>
      <c r="WKZ11" s="46"/>
      <c r="WLA11" s="46"/>
      <c r="WLB11" s="46"/>
      <c r="WLC11" s="46"/>
      <c r="WLD11" s="46"/>
      <c r="WLE11" s="46"/>
      <c r="WLF11" s="46"/>
      <c r="WLG11" s="46"/>
      <c r="WLH11" s="46"/>
      <c r="WLI11" s="46"/>
      <c r="WLJ11" s="46"/>
      <c r="WLK11" s="46"/>
      <c r="WLL11" s="46"/>
      <c r="WLM11" s="46"/>
      <c r="WLN11" s="46"/>
      <c r="WLO11" s="46"/>
      <c r="WLP11" s="46"/>
      <c r="WLQ11" s="46"/>
      <c r="WLR11" s="46"/>
      <c r="WLS11" s="46"/>
      <c r="WLT11" s="46"/>
      <c r="WLU11" s="46"/>
      <c r="WLV11" s="46"/>
      <c r="WLW11" s="46"/>
      <c r="WLX11" s="46"/>
      <c r="WLY11" s="46"/>
      <c r="WLZ11" s="46"/>
      <c r="WMA11" s="46"/>
      <c r="WMB11" s="46"/>
      <c r="WMC11" s="46"/>
      <c r="WMD11" s="46"/>
      <c r="WME11" s="46"/>
      <c r="WMF11" s="46"/>
      <c r="WMG11" s="46"/>
      <c r="WMH11" s="46"/>
      <c r="WMI11" s="46"/>
      <c r="WMJ11" s="46"/>
      <c r="WMK11" s="46"/>
      <c r="WML11" s="46"/>
      <c r="WMM11" s="46"/>
      <c r="WMN11" s="46"/>
      <c r="WMO11" s="46"/>
      <c r="WMP11" s="46"/>
      <c r="WMQ11" s="46"/>
      <c r="WMR11" s="46"/>
      <c r="WMS11" s="46"/>
      <c r="WMT11" s="46"/>
      <c r="WMU11" s="46"/>
      <c r="WMV11" s="46"/>
      <c r="WMW11" s="46"/>
      <c r="WMX11" s="46"/>
      <c r="WMY11" s="46"/>
      <c r="WMZ11" s="46"/>
      <c r="WNA11" s="46"/>
      <c r="WNB11" s="46"/>
      <c r="WNC11" s="46"/>
      <c r="WND11" s="46"/>
      <c r="WNE11" s="46"/>
      <c r="WNF11" s="46"/>
      <c r="WNG11" s="46"/>
      <c r="WNH11" s="46"/>
      <c r="WNI11" s="46"/>
      <c r="WNJ11" s="46"/>
      <c r="WNK11" s="46"/>
      <c r="WNL11" s="46"/>
      <c r="WNM11" s="46"/>
      <c r="WNN11" s="46"/>
      <c r="WNO11" s="46"/>
      <c r="WNP11" s="46"/>
      <c r="WNQ11" s="46"/>
      <c r="WNR11" s="46"/>
      <c r="WNS11" s="46"/>
      <c r="WNT11" s="46"/>
      <c r="WNU11" s="46"/>
      <c r="WNV11" s="46"/>
      <c r="WNW11" s="46"/>
      <c r="WNX11" s="46"/>
      <c r="WNY11" s="46"/>
      <c r="WNZ11" s="46"/>
      <c r="WOA11" s="46"/>
      <c r="WOB11" s="46"/>
      <c r="WOC11" s="46"/>
      <c r="WOD11" s="46"/>
      <c r="WOE11" s="46"/>
      <c r="WOF11" s="46"/>
      <c r="WOG11" s="46"/>
      <c r="WOH11" s="46"/>
      <c r="WOI11" s="46"/>
      <c r="WOJ11" s="46"/>
      <c r="WOK11" s="46"/>
      <c r="WOL11" s="46"/>
      <c r="WOM11" s="46"/>
      <c r="WON11" s="46"/>
      <c r="WOO11" s="46"/>
      <c r="WOP11" s="46"/>
      <c r="WOQ11" s="46"/>
      <c r="WOR11" s="46"/>
      <c r="WOS11" s="46"/>
      <c r="WOT11" s="46"/>
      <c r="WOU11" s="46"/>
      <c r="WOV11" s="46"/>
      <c r="WOW11" s="46"/>
      <c r="WOX11" s="46"/>
      <c r="WOY11" s="46"/>
      <c r="WOZ11" s="46"/>
      <c r="WPA11" s="46"/>
      <c r="WPB11" s="46"/>
      <c r="WPC11" s="46"/>
      <c r="WPD11" s="46"/>
      <c r="WPE11" s="46"/>
      <c r="WPF11" s="46"/>
      <c r="WPG11" s="46"/>
      <c r="WPH11" s="46"/>
      <c r="WPI11" s="46"/>
      <c r="WPJ11" s="46"/>
      <c r="WPK11" s="46"/>
      <c r="WPL11" s="46"/>
      <c r="WPM11" s="46"/>
      <c r="WPN11" s="46"/>
      <c r="WPO11" s="46"/>
      <c r="WPP11" s="46"/>
      <c r="WPQ11" s="46"/>
      <c r="WPR11" s="46"/>
      <c r="WPS11" s="46"/>
      <c r="WPT11" s="46"/>
      <c r="WPU11" s="46"/>
      <c r="WPV11" s="46"/>
      <c r="WPW11" s="46"/>
      <c r="WPX11" s="46"/>
      <c r="WPY11" s="46"/>
      <c r="WPZ11" s="46"/>
      <c r="WQA11" s="46"/>
      <c r="WQB11" s="46"/>
      <c r="WQC11" s="46"/>
      <c r="WQD11" s="46"/>
      <c r="WQE11" s="46"/>
      <c r="WQF11" s="46"/>
      <c r="WQG11" s="46"/>
      <c r="WQH11" s="46"/>
      <c r="WQI11" s="46"/>
      <c r="WQJ11" s="46"/>
      <c r="WQK11" s="46"/>
      <c r="WQL11" s="46"/>
      <c r="WQM11" s="46"/>
      <c r="WQN11" s="46"/>
      <c r="WQO11" s="46"/>
      <c r="WQP11" s="46"/>
      <c r="WQQ11" s="46"/>
      <c r="WQR11" s="46"/>
      <c r="WQS11" s="46"/>
      <c r="WQT11" s="46"/>
      <c r="WQU11" s="46"/>
      <c r="WQV11" s="46"/>
      <c r="WQW11" s="46"/>
      <c r="WQX11" s="46"/>
      <c r="WQY11" s="46"/>
      <c r="WQZ11" s="46"/>
      <c r="WRA11" s="46"/>
      <c r="WRB11" s="46"/>
      <c r="WRC11" s="46"/>
      <c r="WRD11" s="46"/>
      <c r="WRE11" s="46"/>
      <c r="WRF11" s="46"/>
      <c r="WRG11" s="46"/>
      <c r="WRH11" s="46"/>
      <c r="WRI11" s="46"/>
      <c r="WRJ11" s="46"/>
      <c r="WRK11" s="46"/>
      <c r="WRL11" s="46"/>
      <c r="WRM11" s="46"/>
      <c r="WRN11" s="46"/>
      <c r="WRO11" s="46"/>
      <c r="WRP11" s="46"/>
      <c r="WRQ11" s="46"/>
      <c r="WRR11" s="46"/>
      <c r="WRS11" s="46"/>
      <c r="WRT11" s="46"/>
      <c r="WRU11" s="46"/>
      <c r="WRV11" s="46"/>
      <c r="WRW11" s="46"/>
      <c r="WRX11" s="46"/>
      <c r="WRY11" s="46"/>
      <c r="WRZ11" s="46"/>
      <c r="WSA11" s="46"/>
      <c r="WSB11" s="46"/>
      <c r="WSC11" s="46"/>
      <c r="WSD11" s="46"/>
      <c r="WSE11" s="46"/>
      <c r="WSF11" s="46"/>
      <c r="WSG11" s="46"/>
      <c r="WSH11" s="46"/>
      <c r="WSI11" s="46"/>
      <c r="WSJ11" s="46"/>
      <c r="WSK11" s="46"/>
      <c r="WSL11" s="46"/>
      <c r="WSM11" s="46"/>
      <c r="WSN11" s="46"/>
      <c r="WSO11" s="46"/>
      <c r="WSP11" s="46"/>
      <c r="WSQ11" s="46"/>
      <c r="WSR11" s="46"/>
      <c r="WSS11" s="46"/>
      <c r="WST11" s="46"/>
      <c r="WSU11" s="46"/>
      <c r="WSV11" s="46"/>
      <c r="WSW11" s="46"/>
      <c r="WSX11" s="46"/>
      <c r="WSY11" s="46"/>
      <c r="WSZ11" s="46"/>
      <c r="WTA11" s="46"/>
      <c r="WTB11" s="46"/>
      <c r="WTC11" s="46"/>
      <c r="WTD11" s="46"/>
      <c r="WTE11" s="46"/>
      <c r="WTF11" s="46"/>
      <c r="WTG11" s="46"/>
      <c r="WTH11" s="46"/>
      <c r="WTI11" s="46"/>
      <c r="WTJ11" s="46"/>
      <c r="WTK11" s="46"/>
      <c r="WTL11" s="46"/>
      <c r="WTM11" s="46"/>
      <c r="WTN11" s="46"/>
      <c r="WTO11" s="46"/>
      <c r="WTP11" s="46"/>
      <c r="WTQ11" s="46"/>
      <c r="WTR11" s="46"/>
      <c r="WTS11" s="46"/>
      <c r="WTT11" s="46"/>
      <c r="WTU11" s="46"/>
      <c r="WTV11" s="46"/>
      <c r="WTW11" s="46"/>
      <c r="WTX11" s="46"/>
      <c r="WTY11" s="46"/>
      <c r="WTZ11" s="46"/>
      <c r="WUA11" s="46"/>
      <c r="WUB11" s="46"/>
      <c r="WUC11" s="46"/>
      <c r="WUD11" s="46"/>
      <c r="WUE11" s="46"/>
      <c r="WUF11" s="46"/>
      <c r="WUG11" s="46"/>
      <c r="WUH11" s="46"/>
      <c r="WUI11" s="46"/>
      <c r="WUJ11" s="46"/>
      <c r="WUK11" s="46"/>
      <c r="WUL11" s="46"/>
      <c r="WUM11" s="46"/>
      <c r="WUN11" s="46"/>
      <c r="WUO11" s="46"/>
      <c r="WUP11" s="46"/>
      <c r="WUQ11" s="46"/>
      <c r="WUR11" s="46"/>
      <c r="WUS11" s="46"/>
      <c r="WUT11" s="46"/>
      <c r="WUU11" s="46"/>
      <c r="WUV11" s="46"/>
      <c r="WUW11" s="46"/>
      <c r="WUX11" s="46"/>
      <c r="WUY11" s="46"/>
      <c r="WUZ11" s="46"/>
      <c r="WVA11" s="46"/>
      <c r="WVB11" s="46"/>
      <c r="WVC11" s="46"/>
      <c r="WVD11" s="46"/>
      <c r="WVE11" s="46"/>
      <c r="WVF11" s="46"/>
      <c r="WVG11" s="46"/>
      <c r="WVH11" s="46"/>
      <c r="WVI11" s="46"/>
      <c r="WVJ11" s="46"/>
      <c r="WVK11" s="46"/>
      <c r="WVL11" s="46"/>
      <c r="WVM11" s="46"/>
      <c r="WVN11" s="46"/>
      <c r="WVO11" s="46"/>
      <c r="WVP11" s="46"/>
      <c r="WVQ11" s="46"/>
      <c r="WVR11" s="46"/>
      <c r="WVS11" s="46"/>
      <c r="WVT11" s="46"/>
      <c r="WVU11" s="46"/>
      <c r="WVV11" s="46"/>
      <c r="WVW11" s="46"/>
      <c r="WVX11" s="46"/>
      <c r="WVY11" s="46"/>
      <c r="WVZ11" s="46"/>
      <c r="WWA11" s="46"/>
      <c r="WWB11" s="46"/>
      <c r="WWC11" s="46"/>
      <c r="WWD11" s="46"/>
      <c r="WWE11" s="46"/>
      <c r="WWF11" s="46"/>
      <c r="WWG11" s="46"/>
      <c r="WWH11" s="46"/>
      <c r="WWI11" s="46"/>
      <c r="WWJ11" s="46"/>
      <c r="WWK11" s="46"/>
      <c r="WWL11" s="46"/>
      <c r="WWM11" s="46"/>
      <c r="WWN11" s="46"/>
      <c r="WWO11" s="46"/>
      <c r="WWP11" s="46"/>
      <c r="WWQ11" s="46"/>
      <c r="WWR11" s="46"/>
      <c r="WWS11" s="46"/>
      <c r="WWT11" s="46"/>
      <c r="WWU11" s="46"/>
      <c r="WWV11" s="46"/>
      <c r="WWW11" s="46"/>
      <c r="WWX11" s="46"/>
      <c r="WWY11" s="46"/>
      <c r="WWZ11" s="46"/>
      <c r="WXA11" s="46"/>
      <c r="WXB11" s="46"/>
      <c r="WXC11" s="46"/>
      <c r="WXD11" s="46"/>
      <c r="WXE11" s="46"/>
      <c r="WXF11" s="46"/>
      <c r="WXG11" s="46"/>
      <c r="WXH11" s="46"/>
      <c r="WXI11" s="46"/>
      <c r="WXJ11" s="46"/>
      <c r="WXK11" s="46"/>
      <c r="WXL11" s="46"/>
      <c r="WXM11" s="46"/>
      <c r="WXN11" s="46"/>
      <c r="WXO11" s="46"/>
      <c r="WXP11" s="46"/>
      <c r="WXQ11" s="46"/>
      <c r="WXR11" s="46"/>
      <c r="WXS11" s="46"/>
      <c r="WXT11" s="46"/>
      <c r="WXU11" s="46"/>
      <c r="WXV11" s="46"/>
    </row>
    <row r="12" spans="1:16194" s="45" customFormat="1" ht="95.25" customHeight="1">
      <c r="A12" s="761" t="s">
        <v>636</v>
      </c>
      <c r="B12" s="761"/>
      <c r="C12" s="761"/>
      <c r="D12" s="761"/>
      <c r="E12" s="761"/>
      <c r="F12" s="761"/>
      <c r="G12" s="761"/>
      <c r="H12" s="761"/>
      <c r="I12" s="761"/>
      <c r="J12" s="761"/>
      <c r="K12" s="761"/>
      <c r="L12" s="761"/>
      <c r="M12" s="761"/>
      <c r="N12" s="761"/>
      <c r="O12" s="761"/>
      <c r="P12" s="761"/>
      <c r="Q12" s="761"/>
      <c r="R12" s="761"/>
      <c r="S12" s="761"/>
      <c r="T12" s="761"/>
      <c r="U12" s="761"/>
      <c r="V12" s="761"/>
      <c r="W12" s="761"/>
      <c r="X12" s="761"/>
      <c r="Y12" s="761"/>
      <c r="Z12" s="46"/>
      <c r="AA12" s="650" t="s">
        <v>714</v>
      </c>
      <c r="AB12" s="651"/>
      <c r="AC12" s="651"/>
      <c r="AD12" s="651"/>
      <c r="AE12" s="651"/>
      <c r="AF12" s="651"/>
      <c r="AG12" s="651"/>
      <c r="AH12" s="651"/>
      <c r="AI12" s="651"/>
      <c r="AJ12" s="651"/>
      <c r="AK12" s="651"/>
      <c r="AL12" s="651"/>
      <c r="AM12" s="651"/>
      <c r="AN12" s="651"/>
      <c r="AO12" s="651"/>
      <c r="AP12" s="652"/>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s="46"/>
      <c r="DR12" s="46"/>
      <c r="DS12" s="46"/>
      <c r="DT12" s="46"/>
      <c r="DU12" s="46"/>
      <c r="DV12" s="46"/>
      <c r="DW12" s="46"/>
      <c r="DX12" s="46"/>
      <c r="DY12" s="46"/>
      <c r="DZ12" s="46"/>
      <c r="EA12" s="46"/>
      <c r="EB12" s="46"/>
      <c r="EC12" s="46"/>
      <c r="ED12" s="46"/>
      <c r="EE12" s="46"/>
      <c r="EF12" s="46"/>
      <c r="EG12" s="46"/>
      <c r="EH12" s="46"/>
      <c r="EI12" s="46"/>
      <c r="EJ12" s="46"/>
      <c r="EK12" s="46"/>
      <c r="EL12" s="46"/>
      <c r="EM12" s="46"/>
      <c r="EN12" s="46"/>
      <c r="EO12" s="46"/>
      <c r="EP12" s="46"/>
      <c r="EQ12" s="46"/>
      <c r="ER12" s="46"/>
      <c r="ES12" s="46"/>
      <c r="ET12" s="46"/>
      <c r="EU12" s="46"/>
      <c r="EV12" s="46"/>
      <c r="EW12" s="46"/>
      <c r="EX12" s="46"/>
      <c r="EY12" s="46"/>
      <c r="EZ12" s="46"/>
      <c r="FA12" s="46"/>
      <c r="FB12" s="46"/>
      <c r="FC12" s="46"/>
      <c r="FD12" s="46"/>
      <c r="FE12" s="46"/>
      <c r="FF12" s="46"/>
      <c r="FG12" s="46"/>
      <c r="FH12" s="46"/>
      <c r="FI12" s="46"/>
      <c r="FJ12" s="46"/>
      <c r="FK12" s="46"/>
      <c r="FL12" s="46"/>
      <c r="FM12" s="46"/>
      <c r="FN12" s="46"/>
      <c r="FO12" s="46"/>
      <c r="FP12" s="46"/>
      <c r="FQ12" s="46"/>
      <c r="FR12" s="46"/>
      <c r="FS12" s="46"/>
      <c r="FT12" s="46"/>
      <c r="FU12" s="46"/>
      <c r="FV12" s="46"/>
      <c r="FW12" s="46"/>
      <c r="FX12" s="46"/>
      <c r="FY12" s="46"/>
      <c r="FZ12" s="46"/>
      <c r="GA12" s="46"/>
      <c r="GB12" s="46"/>
      <c r="GC12" s="46"/>
      <c r="GD12" s="46"/>
      <c r="GE12" s="46"/>
      <c r="GF12" s="46"/>
      <c r="GG12" s="46"/>
      <c r="GH12" s="46"/>
      <c r="GI12" s="46"/>
      <c r="GJ12" s="46"/>
      <c r="GK12" s="46"/>
      <c r="GL12" s="46"/>
      <c r="GM12" s="46"/>
      <c r="GN12" s="46"/>
      <c r="GO12" s="46"/>
      <c r="GP12" s="46"/>
      <c r="GQ12" s="46"/>
      <c r="GR12" s="46"/>
      <c r="GS12" s="46"/>
      <c r="GT12" s="46"/>
      <c r="GU12" s="46"/>
      <c r="GV12" s="46"/>
      <c r="GW12" s="46"/>
      <c r="GX12" s="46"/>
      <c r="GY12" s="46"/>
      <c r="GZ12" s="46"/>
      <c r="HA12" s="46"/>
      <c r="HB12" s="46"/>
      <c r="HC12" s="46"/>
      <c r="HD12" s="46"/>
      <c r="HE12" s="46"/>
      <c r="HF12" s="46"/>
      <c r="HG12" s="46"/>
      <c r="HH12" s="46"/>
      <c r="HI12" s="46"/>
      <c r="HJ12" s="46"/>
      <c r="HK12" s="46"/>
      <c r="HL12" s="46"/>
      <c r="HM12" s="46"/>
      <c r="HN12" s="46"/>
      <c r="HO12" s="46"/>
      <c r="HP12" s="46"/>
      <c r="HQ12" s="46"/>
      <c r="HR12" s="46"/>
      <c r="HS12" s="46"/>
      <c r="HT12" s="46"/>
      <c r="HU12" s="46"/>
      <c r="HV12" s="46"/>
      <c r="HW12" s="46"/>
      <c r="HX12" s="46"/>
      <c r="HY12" s="46"/>
      <c r="HZ12" s="46"/>
      <c r="IA12" s="46"/>
      <c r="IB12" s="46"/>
      <c r="IC12" s="46"/>
      <c r="ID12" s="46"/>
      <c r="IE12" s="46"/>
      <c r="IF12" s="46"/>
      <c r="IG12" s="46"/>
      <c r="IH12" s="46"/>
      <c r="II12" s="46"/>
      <c r="IJ12" s="46"/>
      <c r="IK12" s="46"/>
      <c r="IL12" s="46"/>
      <c r="IM12" s="46"/>
      <c r="IN12" s="46"/>
      <c r="IO12" s="46"/>
      <c r="IP12" s="46"/>
      <c r="IQ12" s="46"/>
      <c r="IR12" s="46"/>
      <c r="IS12" s="46"/>
      <c r="IT12" s="46"/>
      <c r="IU12" s="46"/>
      <c r="IV12" s="46"/>
      <c r="IW12" s="46"/>
      <c r="IX12" s="46"/>
      <c r="IY12" s="46"/>
      <c r="IZ12" s="46"/>
      <c r="JA12" s="46"/>
      <c r="JB12" s="46"/>
      <c r="JC12" s="46"/>
      <c r="JD12" s="46"/>
      <c r="JE12" s="46"/>
      <c r="JF12" s="46"/>
      <c r="JG12" s="46"/>
      <c r="JH12" s="46"/>
      <c r="JI12" s="46"/>
      <c r="JJ12" s="46"/>
      <c r="JK12" s="46"/>
      <c r="JL12" s="46"/>
      <c r="JM12" s="46"/>
      <c r="JN12" s="46"/>
      <c r="JO12" s="46"/>
      <c r="JP12" s="46"/>
      <c r="JQ12" s="46"/>
      <c r="JR12" s="46"/>
      <c r="JS12" s="46"/>
      <c r="JT12" s="46"/>
      <c r="JU12" s="46"/>
      <c r="JV12" s="46"/>
      <c r="JW12" s="46"/>
      <c r="JX12" s="46"/>
      <c r="JY12" s="46"/>
      <c r="JZ12" s="46"/>
      <c r="KA12" s="46"/>
      <c r="KB12" s="46"/>
      <c r="KC12" s="46"/>
      <c r="KD12" s="46"/>
      <c r="KE12" s="46"/>
      <c r="KF12" s="46"/>
      <c r="KG12" s="46"/>
      <c r="KH12" s="46"/>
      <c r="KI12" s="46"/>
      <c r="KJ12" s="46"/>
      <c r="KK12" s="46"/>
      <c r="KL12" s="46"/>
      <c r="KM12" s="46"/>
      <c r="KN12" s="46"/>
      <c r="KO12" s="46"/>
      <c r="KP12" s="46"/>
      <c r="KQ12" s="46"/>
      <c r="KR12" s="46"/>
      <c r="KS12" s="46"/>
      <c r="KT12" s="46"/>
      <c r="KU12" s="46"/>
      <c r="KV12" s="46"/>
      <c r="KW12" s="46"/>
      <c r="KX12" s="46"/>
      <c r="KY12" s="46"/>
      <c r="KZ12" s="46"/>
      <c r="LA12" s="46"/>
      <c r="LB12" s="46"/>
      <c r="LC12" s="46"/>
      <c r="LD12" s="46"/>
      <c r="LE12" s="46"/>
      <c r="LF12" s="46"/>
      <c r="LG12" s="46"/>
      <c r="LH12" s="46"/>
      <c r="LI12" s="46"/>
      <c r="LJ12" s="46"/>
      <c r="LK12" s="46"/>
      <c r="LL12" s="46"/>
      <c r="LM12" s="46"/>
      <c r="LN12" s="46"/>
      <c r="LO12" s="46"/>
      <c r="LP12" s="46"/>
      <c r="LQ12" s="46"/>
      <c r="LR12" s="46"/>
      <c r="LS12" s="46"/>
      <c r="LT12" s="46"/>
      <c r="LU12" s="46"/>
      <c r="LV12" s="46"/>
      <c r="LW12" s="46"/>
      <c r="LX12" s="46"/>
      <c r="LY12" s="46"/>
      <c r="LZ12" s="46"/>
      <c r="MA12" s="46"/>
      <c r="MB12" s="46"/>
      <c r="MC12" s="46"/>
      <c r="MD12" s="46"/>
      <c r="ME12" s="46"/>
      <c r="MF12" s="46"/>
      <c r="MG12" s="46"/>
      <c r="MH12" s="46"/>
      <c r="MI12" s="46"/>
      <c r="MJ12" s="46"/>
      <c r="MK12" s="46"/>
      <c r="ML12" s="46"/>
      <c r="MM12" s="46"/>
      <c r="MN12" s="46"/>
      <c r="MO12" s="46"/>
      <c r="MP12" s="46"/>
      <c r="MQ12" s="46"/>
      <c r="MR12" s="46"/>
      <c r="MS12" s="46"/>
      <c r="MT12" s="46"/>
      <c r="MU12" s="46"/>
      <c r="MV12" s="46"/>
      <c r="MW12" s="46"/>
      <c r="MX12" s="46"/>
      <c r="MY12" s="46"/>
      <c r="MZ12" s="46"/>
      <c r="NA12" s="46"/>
      <c r="NB12" s="46"/>
      <c r="NC12" s="46"/>
      <c r="ND12" s="46"/>
      <c r="NE12" s="46"/>
      <c r="NF12" s="46"/>
      <c r="NG12" s="46"/>
      <c r="NH12" s="46"/>
      <c r="NI12" s="46"/>
      <c r="NJ12" s="46"/>
      <c r="NK12" s="46"/>
      <c r="NL12" s="46"/>
      <c r="NM12" s="46"/>
      <c r="NN12" s="46"/>
      <c r="NO12" s="46"/>
      <c r="NP12" s="46"/>
      <c r="NQ12" s="46"/>
      <c r="NR12" s="46"/>
      <c r="NS12" s="46"/>
      <c r="NT12" s="46"/>
      <c r="NU12" s="46"/>
      <c r="NV12" s="46"/>
      <c r="NW12" s="46"/>
      <c r="NX12" s="46"/>
      <c r="NY12" s="46"/>
      <c r="NZ12" s="46"/>
      <c r="OA12" s="46"/>
      <c r="OB12" s="46"/>
      <c r="OC12" s="46"/>
      <c r="OD12" s="46"/>
      <c r="OE12" s="46"/>
      <c r="OF12" s="46"/>
      <c r="OG12" s="46"/>
      <c r="OH12" s="46"/>
      <c r="OI12" s="46"/>
      <c r="OJ12" s="46"/>
      <c r="OK12" s="46"/>
      <c r="OL12" s="46"/>
      <c r="OM12" s="46"/>
      <c r="ON12" s="46"/>
      <c r="OO12" s="46"/>
      <c r="OP12" s="46"/>
      <c r="OQ12" s="46"/>
      <c r="OR12" s="46"/>
      <c r="OS12" s="46"/>
      <c r="OT12" s="46"/>
      <c r="OU12" s="46"/>
      <c r="OV12" s="46"/>
      <c r="OW12" s="46"/>
      <c r="OX12" s="46"/>
      <c r="OY12" s="46"/>
      <c r="OZ12" s="46"/>
      <c r="PA12" s="46"/>
      <c r="PB12" s="46"/>
      <c r="PC12" s="46"/>
      <c r="PD12" s="46"/>
      <c r="PE12" s="46"/>
      <c r="PF12" s="46"/>
      <c r="PG12" s="46"/>
      <c r="PH12" s="46"/>
      <c r="PI12" s="46"/>
      <c r="PJ12" s="46"/>
      <c r="PK12" s="46"/>
      <c r="PL12" s="46"/>
      <c r="PM12" s="46"/>
      <c r="PN12" s="46"/>
      <c r="PO12" s="46"/>
      <c r="PP12" s="46"/>
      <c r="PQ12" s="46"/>
      <c r="PR12" s="46"/>
      <c r="PS12" s="46"/>
      <c r="PT12" s="46"/>
      <c r="PU12" s="46"/>
      <c r="PV12" s="46"/>
      <c r="PW12" s="46"/>
      <c r="PX12" s="46"/>
      <c r="PY12" s="46"/>
      <c r="PZ12" s="46"/>
      <c r="QA12" s="46"/>
      <c r="QB12" s="46"/>
      <c r="QC12" s="46"/>
      <c r="QD12" s="46"/>
      <c r="QE12" s="46"/>
      <c r="QF12" s="46"/>
      <c r="QG12" s="46"/>
      <c r="QH12" s="46"/>
      <c r="QI12" s="46"/>
      <c r="QJ12" s="46"/>
      <c r="QK12" s="46"/>
      <c r="QL12" s="46"/>
      <c r="QM12" s="46"/>
      <c r="QN12" s="46"/>
      <c r="QO12" s="46"/>
      <c r="QP12" s="46"/>
      <c r="QQ12" s="46"/>
      <c r="QR12" s="46"/>
      <c r="QS12" s="46"/>
      <c r="QT12" s="46"/>
      <c r="QU12" s="46"/>
      <c r="QV12" s="46"/>
      <c r="QW12" s="46"/>
      <c r="QX12" s="46"/>
      <c r="QY12" s="46"/>
      <c r="QZ12" s="46"/>
      <c r="RA12" s="46"/>
      <c r="RB12" s="46"/>
      <c r="RC12" s="46"/>
      <c r="RD12" s="46"/>
      <c r="RE12" s="46"/>
      <c r="RF12" s="46"/>
      <c r="RG12" s="46"/>
      <c r="RH12" s="46"/>
      <c r="RI12" s="46"/>
      <c r="RJ12" s="46"/>
      <c r="RK12" s="46"/>
      <c r="RL12" s="46"/>
      <c r="RM12" s="46"/>
      <c r="RN12" s="46"/>
      <c r="RO12" s="46"/>
      <c r="RP12" s="46"/>
      <c r="RQ12" s="46"/>
      <c r="RR12" s="46"/>
      <c r="RS12" s="46"/>
      <c r="RT12" s="46"/>
      <c r="RU12" s="46"/>
      <c r="RV12" s="46"/>
      <c r="RW12" s="46"/>
      <c r="RX12" s="46"/>
      <c r="RY12" s="46"/>
      <c r="RZ12" s="46"/>
      <c r="SA12" s="46"/>
      <c r="SB12" s="46"/>
      <c r="SC12" s="46"/>
      <c r="SD12" s="46"/>
      <c r="SE12" s="46"/>
      <c r="SF12" s="46"/>
      <c r="SG12" s="46"/>
      <c r="SH12" s="46"/>
      <c r="SI12" s="46"/>
      <c r="SJ12" s="46"/>
      <c r="SK12" s="46"/>
      <c r="SL12" s="46"/>
      <c r="SM12" s="46"/>
      <c r="SN12" s="46"/>
      <c r="SO12" s="46"/>
      <c r="SP12" s="46"/>
      <c r="SQ12" s="46"/>
      <c r="SR12" s="46"/>
      <c r="SS12" s="46"/>
      <c r="ST12" s="46"/>
      <c r="SU12" s="46"/>
      <c r="SV12" s="46"/>
      <c r="SW12" s="46"/>
      <c r="SX12" s="46"/>
      <c r="SY12" s="46"/>
      <c r="SZ12" s="46"/>
      <c r="TA12" s="46"/>
      <c r="TB12" s="46"/>
      <c r="TC12" s="46"/>
      <c r="TD12" s="46"/>
      <c r="TE12" s="46"/>
      <c r="TF12" s="46"/>
      <c r="TG12" s="46"/>
      <c r="TH12" s="46"/>
      <c r="TI12" s="46"/>
      <c r="TJ12" s="46"/>
      <c r="TK12" s="46"/>
      <c r="TL12" s="46"/>
      <c r="TM12" s="46"/>
      <c r="TN12" s="46"/>
      <c r="TO12" s="46"/>
      <c r="TP12" s="46"/>
      <c r="TQ12" s="46"/>
      <c r="TR12" s="46"/>
      <c r="TS12" s="46"/>
      <c r="TT12" s="46"/>
      <c r="TU12" s="46"/>
      <c r="TV12" s="46"/>
      <c r="TW12" s="46"/>
      <c r="TX12" s="46"/>
      <c r="TY12" s="46"/>
      <c r="TZ12" s="46"/>
      <c r="UA12" s="46"/>
      <c r="UB12" s="46"/>
      <c r="UC12" s="46"/>
      <c r="UD12" s="46"/>
      <c r="UE12" s="46"/>
      <c r="UF12" s="46"/>
      <c r="UG12" s="46"/>
      <c r="UH12" s="46"/>
      <c r="UI12" s="46"/>
      <c r="UJ12" s="46"/>
      <c r="UK12" s="46"/>
      <c r="UL12" s="46"/>
      <c r="UM12" s="46"/>
      <c r="UN12" s="46"/>
      <c r="UO12" s="46"/>
      <c r="UP12" s="46"/>
      <c r="UQ12" s="46"/>
      <c r="UR12" s="46"/>
      <c r="US12" s="46"/>
      <c r="UT12" s="46"/>
      <c r="UU12" s="46"/>
      <c r="UV12" s="46"/>
      <c r="UW12" s="46"/>
      <c r="UX12" s="46"/>
      <c r="UY12" s="46"/>
      <c r="UZ12" s="46"/>
      <c r="VA12" s="46"/>
      <c r="VB12" s="46"/>
      <c r="VC12" s="46"/>
      <c r="VD12" s="46"/>
      <c r="VE12" s="46"/>
      <c r="VF12" s="46"/>
      <c r="VG12" s="46"/>
      <c r="VH12" s="46"/>
      <c r="VI12" s="46"/>
      <c r="VJ12" s="46"/>
      <c r="VK12" s="46"/>
      <c r="VL12" s="46"/>
      <c r="VM12" s="46"/>
      <c r="VN12" s="46"/>
      <c r="VO12" s="46"/>
      <c r="VP12" s="46"/>
      <c r="VQ12" s="46"/>
      <c r="VR12" s="46"/>
      <c r="VS12" s="46"/>
      <c r="VT12" s="46"/>
      <c r="VU12" s="46"/>
      <c r="VV12" s="46"/>
      <c r="VW12" s="46"/>
      <c r="VX12" s="46"/>
      <c r="VY12" s="46"/>
      <c r="VZ12" s="46"/>
      <c r="WA12" s="46"/>
      <c r="WB12" s="46"/>
      <c r="WC12" s="46"/>
      <c r="WD12" s="46"/>
      <c r="WE12" s="46"/>
      <c r="WF12" s="46"/>
      <c r="WG12" s="46"/>
      <c r="WH12" s="46"/>
      <c r="WI12" s="46"/>
      <c r="WJ12" s="46"/>
      <c r="WK12" s="46"/>
      <c r="WL12" s="46"/>
      <c r="WM12" s="46"/>
      <c r="WN12" s="46"/>
      <c r="WO12" s="46"/>
      <c r="WP12" s="46"/>
      <c r="WQ12" s="46"/>
      <c r="WR12" s="46"/>
      <c r="WS12" s="46"/>
      <c r="WT12" s="46"/>
      <c r="WU12" s="46"/>
      <c r="WV12" s="46"/>
      <c r="WW12" s="46"/>
      <c r="WX12" s="46"/>
      <c r="WY12" s="46"/>
      <c r="WZ12" s="46"/>
      <c r="XA12" s="46"/>
      <c r="XB12" s="46"/>
      <c r="XC12" s="46"/>
      <c r="XD12" s="46"/>
      <c r="XE12" s="46"/>
      <c r="XF12" s="46"/>
      <c r="XG12" s="46"/>
      <c r="XH12" s="46"/>
      <c r="XI12" s="46"/>
      <c r="XJ12" s="46"/>
      <c r="XK12" s="46"/>
      <c r="XL12" s="46"/>
      <c r="XM12" s="46"/>
      <c r="XN12" s="46"/>
      <c r="XO12" s="46"/>
      <c r="XP12" s="46"/>
      <c r="XQ12" s="46"/>
      <c r="XR12" s="46"/>
      <c r="XS12" s="46"/>
      <c r="XT12" s="46"/>
      <c r="XU12" s="46"/>
      <c r="XV12" s="46"/>
      <c r="XW12" s="46"/>
      <c r="XX12" s="46"/>
      <c r="XY12" s="46"/>
      <c r="XZ12" s="46"/>
      <c r="YA12" s="46"/>
      <c r="YB12" s="46"/>
      <c r="YC12" s="46"/>
      <c r="YD12" s="46"/>
      <c r="YE12" s="46"/>
      <c r="YF12" s="46"/>
      <c r="YG12" s="46"/>
      <c r="YH12" s="46"/>
      <c r="YI12" s="46"/>
      <c r="YJ12" s="46"/>
      <c r="YK12" s="46"/>
      <c r="YL12" s="46"/>
      <c r="YM12" s="46"/>
      <c r="YN12" s="46"/>
      <c r="YO12" s="46"/>
      <c r="YP12" s="46"/>
      <c r="YQ12" s="46"/>
      <c r="YR12" s="46"/>
      <c r="YS12" s="46"/>
      <c r="YT12" s="46"/>
      <c r="YU12" s="46"/>
      <c r="YV12" s="46"/>
      <c r="YW12" s="46"/>
      <c r="YX12" s="46"/>
      <c r="YY12" s="46"/>
      <c r="YZ12" s="46"/>
      <c r="ZA12" s="46"/>
      <c r="ZB12" s="46"/>
      <c r="ZC12" s="46"/>
      <c r="ZD12" s="46"/>
      <c r="ZE12" s="46"/>
      <c r="ZF12" s="46"/>
      <c r="ZG12" s="46"/>
      <c r="ZH12" s="46"/>
      <c r="ZI12" s="46"/>
      <c r="ZJ12" s="46"/>
      <c r="ZK12" s="46"/>
      <c r="ZL12" s="46"/>
      <c r="ZM12" s="46"/>
      <c r="ZN12" s="46"/>
      <c r="ZO12" s="46"/>
      <c r="ZP12" s="46"/>
      <c r="ZQ12" s="46"/>
      <c r="ZR12" s="46"/>
      <c r="ZS12" s="46"/>
      <c r="ZT12" s="46"/>
      <c r="ZU12" s="46"/>
      <c r="ZV12" s="46"/>
      <c r="ZW12" s="46"/>
      <c r="ZX12" s="46"/>
      <c r="ZY12" s="46"/>
      <c r="ZZ12" s="46"/>
      <c r="AAA12" s="46"/>
      <c r="AAB12" s="46"/>
      <c r="AAC12" s="46"/>
      <c r="AAD12" s="46"/>
      <c r="AAE12" s="46"/>
      <c r="AAF12" s="46"/>
      <c r="AAG12" s="46"/>
      <c r="AAH12" s="46"/>
      <c r="AAI12" s="46"/>
      <c r="AAJ12" s="46"/>
      <c r="AAK12" s="46"/>
      <c r="AAL12" s="46"/>
      <c r="AAM12" s="46"/>
      <c r="AAN12" s="46"/>
      <c r="AAO12" s="46"/>
      <c r="AAP12" s="46"/>
      <c r="AAQ12" s="46"/>
      <c r="AAR12" s="46"/>
      <c r="AAS12" s="46"/>
      <c r="AAT12" s="46"/>
      <c r="AAU12" s="46"/>
      <c r="AAV12" s="46"/>
      <c r="AAW12" s="46"/>
      <c r="AAX12" s="46"/>
      <c r="AAY12" s="46"/>
      <c r="AAZ12" s="46"/>
      <c r="ABA12" s="46"/>
      <c r="ABB12" s="46"/>
      <c r="ABC12" s="46"/>
      <c r="ABD12" s="46"/>
      <c r="ABE12" s="46"/>
      <c r="ABF12" s="46"/>
      <c r="ABG12" s="46"/>
      <c r="ABH12" s="46"/>
      <c r="ABI12" s="46"/>
      <c r="ABJ12" s="46"/>
      <c r="ABK12" s="46"/>
      <c r="ABL12" s="46"/>
      <c r="ABM12" s="46"/>
      <c r="ABN12" s="46"/>
      <c r="ABO12" s="46"/>
      <c r="ABP12" s="46"/>
      <c r="ABQ12" s="46"/>
      <c r="ABR12" s="46"/>
      <c r="ABS12" s="46"/>
      <c r="ABT12" s="46"/>
      <c r="ABU12" s="46"/>
      <c r="ABV12" s="46"/>
      <c r="ABW12" s="46"/>
      <c r="ABX12" s="46"/>
      <c r="ABY12" s="46"/>
      <c r="ABZ12" s="46"/>
      <c r="ACA12" s="46"/>
      <c r="ACB12" s="46"/>
      <c r="ACC12" s="46"/>
      <c r="ACD12" s="46"/>
      <c r="ACE12" s="46"/>
      <c r="ACF12" s="46"/>
      <c r="ACG12" s="46"/>
      <c r="ACH12" s="46"/>
      <c r="ACI12" s="46"/>
      <c r="ACJ12" s="46"/>
      <c r="ACK12" s="46"/>
      <c r="ACL12" s="46"/>
      <c r="ACM12" s="46"/>
      <c r="ACN12" s="46"/>
      <c r="ACO12" s="46"/>
      <c r="ACP12" s="46"/>
      <c r="ACQ12" s="46"/>
      <c r="ACR12" s="46"/>
      <c r="ACS12" s="46"/>
      <c r="ACT12" s="46"/>
      <c r="ACU12" s="46"/>
      <c r="ACV12" s="46"/>
      <c r="ACW12" s="46"/>
      <c r="ACX12" s="46"/>
      <c r="ACY12" s="46"/>
      <c r="ACZ12" s="46"/>
      <c r="ADA12" s="46"/>
      <c r="ADB12" s="46"/>
      <c r="ADC12" s="46"/>
      <c r="ADD12" s="46"/>
      <c r="ADE12" s="46"/>
      <c r="ADF12" s="46"/>
      <c r="ADG12" s="46"/>
      <c r="ADH12" s="46"/>
      <c r="ADI12" s="46"/>
      <c r="ADJ12" s="46"/>
      <c r="ADK12" s="46"/>
      <c r="ADL12" s="46"/>
      <c r="ADM12" s="46"/>
      <c r="ADN12" s="46"/>
      <c r="ADO12" s="46"/>
      <c r="ADP12" s="46"/>
      <c r="ADQ12" s="46"/>
      <c r="ADR12" s="46"/>
      <c r="ADS12" s="46"/>
      <c r="ADT12" s="46"/>
      <c r="ADU12" s="46"/>
      <c r="ADV12" s="46"/>
      <c r="ADW12" s="46"/>
      <c r="ADX12" s="46"/>
      <c r="ADY12" s="46"/>
      <c r="ADZ12" s="46"/>
      <c r="AEA12" s="46"/>
      <c r="AEB12" s="46"/>
      <c r="AEC12" s="46"/>
      <c r="AED12" s="46"/>
      <c r="AEE12" s="46"/>
      <c r="AEF12" s="46"/>
      <c r="AEG12" s="46"/>
      <c r="AEH12" s="46"/>
      <c r="AEI12" s="46"/>
      <c r="AEJ12" s="46"/>
      <c r="AEK12" s="46"/>
      <c r="AEL12" s="46"/>
      <c r="AEM12" s="46"/>
      <c r="AEN12" s="46"/>
      <c r="AEO12" s="46"/>
      <c r="AEP12" s="46"/>
      <c r="AEQ12" s="46"/>
      <c r="AER12" s="46"/>
      <c r="AES12" s="46"/>
      <c r="AET12" s="46"/>
      <c r="AEU12" s="46"/>
      <c r="AEV12" s="46"/>
      <c r="AEW12" s="46"/>
      <c r="AEX12" s="46"/>
      <c r="AEY12" s="46"/>
      <c r="AEZ12" s="46"/>
      <c r="AFA12" s="46"/>
      <c r="AFB12" s="46"/>
      <c r="AFC12" s="46"/>
      <c r="AFD12" s="46"/>
      <c r="AFE12" s="46"/>
      <c r="AFF12" s="46"/>
      <c r="AFG12" s="46"/>
      <c r="AFH12" s="46"/>
      <c r="AFI12" s="46"/>
      <c r="AFJ12" s="46"/>
      <c r="AFK12" s="46"/>
      <c r="AFL12" s="46"/>
      <c r="AFM12" s="46"/>
      <c r="AFN12" s="46"/>
      <c r="AFO12" s="46"/>
      <c r="AFP12" s="46"/>
      <c r="AFQ12" s="46"/>
      <c r="AFR12" s="46"/>
      <c r="AFS12" s="46"/>
      <c r="AFT12" s="46"/>
      <c r="AFU12" s="46"/>
      <c r="AFV12" s="46"/>
      <c r="AFW12" s="46"/>
      <c r="AFX12" s="46"/>
      <c r="AFY12" s="46"/>
      <c r="AFZ12" s="46"/>
      <c r="AGA12" s="46"/>
      <c r="AGB12" s="46"/>
      <c r="AGC12" s="46"/>
      <c r="AGD12" s="46"/>
      <c r="AGE12" s="46"/>
      <c r="AGF12" s="46"/>
      <c r="AGG12" s="46"/>
      <c r="AGH12" s="46"/>
      <c r="AGI12" s="46"/>
      <c r="AGJ12" s="46"/>
      <c r="AGK12" s="46"/>
      <c r="AGL12" s="46"/>
      <c r="AGM12" s="46"/>
      <c r="AGN12" s="46"/>
      <c r="AGO12" s="46"/>
      <c r="AGP12" s="46"/>
      <c r="AGQ12" s="46"/>
      <c r="AGR12" s="46"/>
      <c r="AGS12" s="46"/>
      <c r="AGT12" s="46"/>
      <c r="AGU12" s="46"/>
      <c r="AGV12" s="46"/>
      <c r="AGW12" s="46"/>
      <c r="AGX12" s="46"/>
      <c r="AGY12" s="46"/>
      <c r="AGZ12" s="46"/>
      <c r="AHA12" s="46"/>
      <c r="AHB12" s="46"/>
      <c r="AHC12" s="46"/>
      <c r="AHD12" s="46"/>
      <c r="AHE12" s="46"/>
      <c r="AHF12" s="46"/>
      <c r="AHG12" s="46"/>
      <c r="AHH12" s="46"/>
      <c r="AHI12" s="46"/>
      <c r="AHJ12" s="46"/>
      <c r="AHK12" s="46"/>
      <c r="AHL12" s="46"/>
      <c r="AHM12" s="46"/>
      <c r="AHN12" s="46"/>
      <c r="AHO12" s="46"/>
      <c r="AHP12" s="46"/>
      <c r="AHQ12" s="46"/>
      <c r="AHR12" s="46"/>
      <c r="AHS12" s="46"/>
      <c r="AHT12" s="46"/>
      <c r="AHU12" s="46"/>
      <c r="AHV12" s="46"/>
      <c r="AHW12" s="46"/>
      <c r="AHX12" s="46"/>
      <c r="AHY12" s="46"/>
      <c r="AHZ12" s="46"/>
      <c r="AIA12" s="46"/>
      <c r="AIB12" s="46"/>
      <c r="AIC12" s="46"/>
      <c r="AID12" s="46"/>
      <c r="AIE12" s="46"/>
      <c r="AIF12" s="46"/>
      <c r="AIG12" s="46"/>
      <c r="AIH12" s="46"/>
      <c r="AII12" s="46"/>
      <c r="AIJ12" s="46"/>
      <c r="AIK12" s="46"/>
      <c r="AIL12" s="46"/>
      <c r="AIM12" s="46"/>
      <c r="AIN12" s="46"/>
      <c r="AIO12" s="46"/>
      <c r="AIP12" s="46"/>
      <c r="AIQ12" s="46"/>
      <c r="AIR12" s="46"/>
      <c r="AIS12" s="46"/>
      <c r="AIT12" s="46"/>
      <c r="AIU12" s="46"/>
      <c r="AIV12" s="46"/>
      <c r="AIW12" s="46"/>
      <c r="AIX12" s="46"/>
      <c r="AIY12" s="46"/>
      <c r="AIZ12" s="46"/>
      <c r="AJA12" s="46"/>
      <c r="AJB12" s="46"/>
      <c r="AJC12" s="46"/>
      <c r="AJD12" s="46"/>
      <c r="AJE12" s="46"/>
      <c r="AJF12" s="46"/>
      <c r="AJG12" s="46"/>
      <c r="AJH12" s="46"/>
      <c r="AJI12" s="46"/>
      <c r="AJJ12" s="46"/>
      <c r="AJK12" s="46"/>
      <c r="AJL12" s="46"/>
      <c r="AJM12" s="46"/>
      <c r="AJN12" s="46"/>
      <c r="AJO12" s="46"/>
      <c r="AJP12" s="46"/>
      <c r="AJQ12" s="46"/>
      <c r="AJR12" s="46"/>
      <c r="AJS12" s="46"/>
      <c r="AJT12" s="46"/>
      <c r="AJU12" s="46"/>
      <c r="AJV12" s="46"/>
      <c r="AJW12" s="46"/>
      <c r="AJX12" s="46"/>
      <c r="AJY12" s="46"/>
      <c r="AJZ12" s="46"/>
      <c r="AKA12" s="46"/>
      <c r="AKB12" s="46"/>
      <c r="AKC12" s="46"/>
      <c r="AKD12" s="46"/>
      <c r="AKE12" s="46"/>
      <c r="AKF12" s="46"/>
      <c r="AKG12" s="46"/>
      <c r="AKH12" s="46"/>
      <c r="AKI12" s="46"/>
      <c r="AKJ12" s="46"/>
      <c r="AKK12" s="46"/>
      <c r="AKL12" s="46"/>
      <c r="AKM12" s="46"/>
      <c r="AKN12" s="46"/>
      <c r="AKO12" s="46"/>
      <c r="AKP12" s="46"/>
      <c r="AKQ12" s="46"/>
      <c r="AKR12" s="46"/>
      <c r="AKS12" s="46"/>
      <c r="AKT12" s="46"/>
      <c r="AKU12" s="46"/>
      <c r="AKV12" s="46"/>
      <c r="AKW12" s="46"/>
      <c r="AKX12" s="46"/>
      <c r="AKY12" s="46"/>
      <c r="AKZ12" s="46"/>
      <c r="ALA12" s="46"/>
      <c r="ALB12" s="46"/>
      <c r="ALC12" s="46"/>
      <c r="ALD12" s="46"/>
      <c r="ALE12" s="46"/>
      <c r="ALF12" s="46"/>
      <c r="ALG12" s="46"/>
      <c r="ALH12" s="46"/>
      <c r="ALI12" s="46"/>
      <c r="ALJ12" s="46"/>
      <c r="ALK12" s="46"/>
      <c r="ALL12" s="46"/>
      <c r="ALM12" s="46"/>
      <c r="ALN12" s="46"/>
      <c r="ALO12" s="46"/>
      <c r="ALP12" s="46"/>
      <c r="ALQ12" s="46"/>
      <c r="ALR12" s="46"/>
      <c r="ALS12" s="46"/>
      <c r="ALT12" s="46"/>
      <c r="ALU12" s="46"/>
      <c r="ALV12" s="46"/>
      <c r="ALW12" s="46"/>
      <c r="ALX12" s="46"/>
      <c r="ALY12" s="46"/>
      <c r="ALZ12" s="46"/>
      <c r="AMA12" s="46"/>
      <c r="AMB12" s="46"/>
      <c r="AMC12" s="46"/>
      <c r="AMD12" s="46"/>
      <c r="AME12" s="46"/>
      <c r="AMF12" s="46"/>
      <c r="AMG12" s="46"/>
      <c r="AMH12" s="46"/>
      <c r="AMI12" s="46"/>
      <c r="AMJ12" s="46"/>
      <c r="AMK12" s="46"/>
      <c r="AML12" s="46"/>
      <c r="AMM12" s="46"/>
      <c r="AMN12" s="46"/>
      <c r="AMO12" s="46"/>
      <c r="AMP12" s="46"/>
      <c r="AMQ12" s="46"/>
      <c r="AMR12" s="46"/>
      <c r="AMS12" s="46"/>
      <c r="AMT12" s="46"/>
      <c r="AMU12" s="46"/>
      <c r="AMV12" s="46"/>
      <c r="AMW12" s="46"/>
      <c r="AMX12" s="46"/>
      <c r="AMY12" s="46"/>
      <c r="AMZ12" s="46"/>
      <c r="ANA12" s="46"/>
      <c r="ANB12" s="46"/>
      <c r="ANC12" s="46"/>
      <c r="AND12" s="46"/>
      <c r="ANE12" s="46"/>
      <c r="ANF12" s="46"/>
      <c r="ANG12" s="46"/>
      <c r="ANH12" s="46"/>
      <c r="ANI12" s="46"/>
      <c r="ANJ12" s="46"/>
      <c r="ANK12" s="46"/>
      <c r="ANL12" s="46"/>
      <c r="ANM12" s="46"/>
      <c r="ANN12" s="46"/>
      <c r="ANO12" s="46"/>
      <c r="ANP12" s="46"/>
      <c r="ANQ12" s="46"/>
      <c r="ANR12" s="46"/>
      <c r="ANS12" s="46"/>
      <c r="ANT12" s="46"/>
      <c r="ANU12" s="46"/>
      <c r="ANV12" s="46"/>
      <c r="ANW12" s="46"/>
      <c r="ANX12" s="46"/>
      <c r="ANY12" s="46"/>
      <c r="ANZ12" s="46"/>
      <c r="AOA12" s="46"/>
      <c r="AOB12" s="46"/>
      <c r="AOC12" s="46"/>
      <c r="AOD12" s="46"/>
      <c r="AOE12" s="46"/>
      <c r="AOF12" s="46"/>
      <c r="AOG12" s="46"/>
      <c r="AOH12" s="46"/>
      <c r="AOI12" s="46"/>
      <c r="AOJ12" s="46"/>
      <c r="AOK12" s="46"/>
      <c r="AOL12" s="46"/>
      <c r="AOM12" s="46"/>
      <c r="AON12" s="46"/>
      <c r="AOO12" s="46"/>
      <c r="AOP12" s="46"/>
      <c r="AOQ12" s="46"/>
      <c r="AOR12" s="46"/>
      <c r="AOS12" s="46"/>
      <c r="AOT12" s="46"/>
      <c r="AOU12" s="46"/>
      <c r="AOV12" s="46"/>
      <c r="AOW12" s="46"/>
      <c r="AOX12" s="46"/>
      <c r="AOY12" s="46"/>
      <c r="AOZ12" s="46"/>
      <c r="APA12" s="46"/>
      <c r="APB12" s="46"/>
      <c r="APC12" s="46"/>
      <c r="APD12" s="46"/>
      <c r="APE12" s="46"/>
      <c r="APF12" s="46"/>
      <c r="APG12" s="46"/>
      <c r="APH12" s="46"/>
      <c r="API12" s="46"/>
      <c r="APJ12" s="46"/>
      <c r="APK12" s="46"/>
      <c r="APL12" s="46"/>
      <c r="APM12" s="46"/>
      <c r="APN12" s="46"/>
      <c r="APO12" s="46"/>
      <c r="APP12" s="46"/>
      <c r="APQ12" s="46"/>
      <c r="APR12" s="46"/>
      <c r="APS12" s="46"/>
      <c r="APT12" s="46"/>
      <c r="APU12" s="46"/>
      <c r="APV12" s="46"/>
      <c r="APW12" s="46"/>
      <c r="APX12" s="46"/>
      <c r="APY12" s="46"/>
      <c r="APZ12" s="46"/>
      <c r="AQA12" s="46"/>
      <c r="AQB12" s="46"/>
      <c r="AQC12" s="46"/>
      <c r="AQD12" s="46"/>
      <c r="AQE12" s="46"/>
      <c r="AQF12" s="46"/>
      <c r="AQG12" s="46"/>
      <c r="AQH12" s="46"/>
      <c r="AQI12" s="46"/>
      <c r="AQJ12" s="46"/>
      <c r="AQK12" s="46"/>
      <c r="AQL12" s="46"/>
      <c r="AQM12" s="46"/>
      <c r="AQN12" s="46"/>
      <c r="AQO12" s="46"/>
      <c r="AQP12" s="46"/>
      <c r="AQQ12" s="46"/>
      <c r="AQR12" s="46"/>
      <c r="AQS12" s="46"/>
      <c r="AQT12" s="46"/>
      <c r="AQU12" s="46"/>
      <c r="AQV12" s="46"/>
      <c r="AQW12" s="46"/>
      <c r="AQX12" s="46"/>
      <c r="AQY12" s="46"/>
      <c r="AQZ12" s="46"/>
      <c r="ARA12" s="46"/>
      <c r="ARB12" s="46"/>
      <c r="ARC12" s="46"/>
      <c r="ARD12" s="46"/>
      <c r="ARE12" s="46"/>
      <c r="ARF12" s="46"/>
      <c r="ARG12" s="46"/>
      <c r="ARH12" s="46"/>
      <c r="ARI12" s="46"/>
      <c r="ARJ12" s="46"/>
      <c r="ARK12" s="46"/>
      <c r="ARL12" s="46"/>
      <c r="ARM12" s="46"/>
      <c r="ARN12" s="46"/>
      <c r="ARO12" s="46"/>
      <c r="ARP12" s="46"/>
      <c r="ARQ12" s="46"/>
      <c r="ARR12" s="46"/>
      <c r="ARS12" s="46"/>
      <c r="ART12" s="46"/>
      <c r="ARU12" s="46"/>
      <c r="ARV12" s="46"/>
      <c r="ARW12" s="46"/>
      <c r="ARX12" s="46"/>
      <c r="ARY12" s="46"/>
      <c r="ARZ12" s="46"/>
      <c r="ASA12" s="46"/>
      <c r="ASB12" s="46"/>
      <c r="ASC12" s="46"/>
      <c r="ASD12" s="46"/>
      <c r="ASE12" s="46"/>
      <c r="ASF12" s="46"/>
      <c r="ASG12" s="46"/>
      <c r="ASH12" s="46"/>
      <c r="ASI12" s="46"/>
      <c r="ASJ12" s="46"/>
      <c r="ASK12" s="46"/>
      <c r="ASL12" s="46"/>
      <c r="ASM12" s="46"/>
      <c r="ASN12" s="46"/>
      <c r="ASO12" s="46"/>
      <c r="ASP12" s="46"/>
      <c r="ASQ12" s="46"/>
      <c r="ASR12" s="46"/>
      <c r="ASS12" s="46"/>
      <c r="AST12" s="46"/>
      <c r="ASU12" s="46"/>
      <c r="ASV12" s="46"/>
      <c r="ASW12" s="46"/>
      <c r="ASX12" s="46"/>
      <c r="ASY12" s="46"/>
      <c r="ASZ12" s="46"/>
      <c r="ATA12" s="46"/>
      <c r="ATB12" s="46"/>
      <c r="ATC12" s="46"/>
      <c r="ATD12" s="46"/>
      <c r="ATE12" s="46"/>
      <c r="ATF12" s="46"/>
      <c r="ATG12" s="46"/>
      <c r="ATH12" s="46"/>
      <c r="ATI12" s="46"/>
      <c r="ATJ12" s="46"/>
      <c r="ATK12" s="46"/>
      <c r="ATL12" s="46"/>
      <c r="ATM12" s="46"/>
      <c r="ATN12" s="46"/>
      <c r="ATO12" s="46"/>
      <c r="ATP12" s="46"/>
      <c r="ATQ12" s="46"/>
      <c r="ATR12" s="46"/>
      <c r="ATS12" s="46"/>
      <c r="ATT12" s="46"/>
      <c r="ATU12" s="46"/>
      <c r="ATV12" s="46"/>
      <c r="ATW12" s="46"/>
      <c r="ATX12" s="46"/>
      <c r="ATY12" s="46"/>
      <c r="ATZ12" s="46"/>
      <c r="AUA12" s="46"/>
      <c r="AUB12" s="46"/>
      <c r="AUC12" s="46"/>
      <c r="AUD12" s="46"/>
      <c r="AUE12" s="46"/>
      <c r="AUF12" s="46"/>
      <c r="AUG12" s="46"/>
      <c r="AUH12" s="46"/>
      <c r="AUI12" s="46"/>
      <c r="AUJ12" s="46"/>
      <c r="AUK12" s="46"/>
      <c r="AUL12" s="46"/>
      <c r="AUM12" s="46"/>
      <c r="AUN12" s="46"/>
      <c r="AUO12" s="46"/>
      <c r="AUP12" s="46"/>
      <c r="AUQ12" s="46"/>
      <c r="AUR12" s="46"/>
      <c r="AUS12" s="46"/>
      <c r="AUT12" s="46"/>
      <c r="AUU12" s="46"/>
      <c r="AUV12" s="46"/>
      <c r="AUW12" s="46"/>
      <c r="AUX12" s="46"/>
      <c r="AUY12" s="46"/>
      <c r="AUZ12" s="46"/>
      <c r="AVA12" s="46"/>
      <c r="AVB12" s="46"/>
      <c r="AVC12" s="46"/>
      <c r="AVD12" s="46"/>
      <c r="AVE12" s="46"/>
      <c r="AVF12" s="46"/>
      <c r="AVG12" s="46"/>
      <c r="AVH12" s="46"/>
      <c r="AVI12" s="46"/>
      <c r="AVJ12" s="46"/>
      <c r="AVK12" s="46"/>
      <c r="AVL12" s="46"/>
      <c r="AVM12" s="46"/>
      <c r="AVN12" s="46"/>
      <c r="AVO12" s="46"/>
      <c r="AVP12" s="46"/>
      <c r="AVQ12" s="46"/>
      <c r="AVR12" s="46"/>
      <c r="AVS12" s="46"/>
      <c r="AVT12" s="46"/>
      <c r="AVU12" s="46"/>
      <c r="AVV12" s="46"/>
      <c r="AVW12" s="46"/>
      <c r="AVX12" s="46"/>
      <c r="AVY12" s="46"/>
      <c r="AVZ12" s="46"/>
      <c r="AWA12" s="46"/>
      <c r="AWB12" s="46"/>
      <c r="AWC12" s="46"/>
      <c r="AWD12" s="46"/>
      <c r="AWE12" s="46"/>
      <c r="AWF12" s="46"/>
      <c r="AWG12" s="46"/>
      <c r="AWH12" s="46"/>
      <c r="AWI12" s="46"/>
      <c r="AWJ12" s="46"/>
      <c r="AWK12" s="46"/>
      <c r="AWL12" s="46"/>
      <c r="AWM12" s="46"/>
      <c r="AWN12" s="46"/>
      <c r="AWO12" s="46"/>
      <c r="AWP12" s="46"/>
      <c r="AWQ12" s="46"/>
      <c r="AWR12" s="46"/>
      <c r="AWS12" s="46"/>
      <c r="AWT12" s="46"/>
      <c r="AWU12" s="46"/>
      <c r="AWV12" s="46"/>
      <c r="AWW12" s="46"/>
      <c r="AWX12" s="46"/>
      <c r="AWY12" s="46"/>
      <c r="AWZ12" s="46"/>
      <c r="AXA12" s="46"/>
      <c r="AXB12" s="46"/>
      <c r="AXC12" s="46"/>
      <c r="AXD12" s="46"/>
      <c r="AXE12" s="46"/>
      <c r="AXF12" s="46"/>
      <c r="AXG12" s="46"/>
      <c r="AXH12" s="46"/>
      <c r="AXI12" s="46"/>
      <c r="AXJ12" s="46"/>
      <c r="AXK12" s="46"/>
      <c r="AXL12" s="46"/>
      <c r="AXM12" s="46"/>
      <c r="AXN12" s="46"/>
      <c r="AXO12" s="46"/>
      <c r="AXP12" s="46"/>
      <c r="AXQ12" s="46"/>
      <c r="AXR12" s="46"/>
      <c r="AXS12" s="46"/>
      <c r="AXT12" s="46"/>
      <c r="AXU12" s="46"/>
      <c r="AXV12" s="46"/>
      <c r="AXW12" s="46"/>
      <c r="AXX12" s="46"/>
      <c r="AXY12" s="46"/>
      <c r="AXZ12" s="46"/>
      <c r="AYA12" s="46"/>
      <c r="AYB12" s="46"/>
      <c r="AYC12" s="46"/>
      <c r="AYD12" s="46"/>
      <c r="AYE12" s="46"/>
      <c r="AYF12" s="46"/>
      <c r="AYG12" s="46"/>
      <c r="AYH12" s="46"/>
      <c r="AYI12" s="46"/>
      <c r="AYJ12" s="46"/>
      <c r="AYK12" s="46"/>
      <c r="AYL12" s="46"/>
      <c r="AYM12" s="46"/>
      <c r="AYN12" s="46"/>
      <c r="AYO12" s="46"/>
      <c r="AYP12" s="46"/>
      <c r="AYQ12" s="46"/>
      <c r="AYR12" s="46"/>
      <c r="AYS12" s="46"/>
      <c r="AYT12" s="46"/>
      <c r="AYU12" s="46"/>
      <c r="AYV12" s="46"/>
      <c r="AYW12" s="46"/>
      <c r="AYX12" s="46"/>
      <c r="AYY12" s="46"/>
      <c r="AYZ12" s="46"/>
      <c r="AZA12" s="46"/>
      <c r="AZB12" s="46"/>
      <c r="AZC12" s="46"/>
      <c r="AZD12" s="46"/>
      <c r="AZE12" s="46"/>
      <c r="AZF12" s="46"/>
      <c r="AZG12" s="46"/>
      <c r="AZH12" s="46"/>
      <c r="AZI12" s="46"/>
      <c r="AZJ12" s="46"/>
      <c r="AZK12" s="46"/>
      <c r="AZL12" s="46"/>
      <c r="AZM12" s="46"/>
      <c r="AZN12" s="46"/>
      <c r="AZO12" s="46"/>
      <c r="AZP12" s="46"/>
      <c r="AZQ12" s="46"/>
      <c r="AZR12" s="46"/>
      <c r="AZS12" s="46"/>
      <c r="AZT12" s="46"/>
      <c r="AZU12" s="46"/>
      <c r="AZV12" s="46"/>
      <c r="AZW12" s="46"/>
      <c r="AZX12" s="46"/>
      <c r="AZY12" s="46"/>
      <c r="AZZ12" s="46"/>
      <c r="BAA12" s="46"/>
      <c r="BAB12" s="46"/>
      <c r="BAC12" s="46"/>
      <c r="BAD12" s="46"/>
      <c r="BAE12" s="46"/>
      <c r="BAF12" s="46"/>
      <c r="BAG12" s="46"/>
      <c r="BAH12" s="46"/>
      <c r="BAI12" s="46"/>
      <c r="BAJ12" s="46"/>
      <c r="BAK12" s="46"/>
      <c r="BAL12" s="46"/>
      <c r="BAM12" s="46"/>
      <c r="BAN12" s="46"/>
      <c r="BAO12" s="46"/>
      <c r="BAP12" s="46"/>
      <c r="BAQ12" s="46"/>
      <c r="BAR12" s="46"/>
      <c r="BAS12" s="46"/>
      <c r="BAT12" s="46"/>
      <c r="BAU12" s="46"/>
      <c r="BAV12" s="46"/>
      <c r="BAW12" s="46"/>
      <c r="BAX12" s="46"/>
      <c r="BAY12" s="46"/>
      <c r="BAZ12" s="46"/>
      <c r="BBA12" s="46"/>
      <c r="BBB12" s="46"/>
      <c r="BBC12" s="46"/>
      <c r="BBD12" s="46"/>
      <c r="BBE12" s="46"/>
      <c r="BBF12" s="46"/>
      <c r="BBG12" s="46"/>
      <c r="BBH12" s="46"/>
      <c r="BBI12" s="46"/>
      <c r="BBJ12" s="46"/>
      <c r="BBK12" s="46"/>
      <c r="BBL12" s="46"/>
      <c r="BBM12" s="46"/>
      <c r="BBN12" s="46"/>
      <c r="BBO12" s="46"/>
      <c r="BBP12" s="46"/>
      <c r="BBQ12" s="46"/>
      <c r="BBR12" s="46"/>
      <c r="BBS12" s="46"/>
      <c r="BBT12" s="46"/>
      <c r="BBU12" s="46"/>
      <c r="BBV12" s="46"/>
      <c r="BBW12" s="46"/>
      <c r="BBX12" s="46"/>
      <c r="BBY12" s="46"/>
      <c r="BBZ12" s="46"/>
      <c r="BCA12" s="46"/>
      <c r="BCB12" s="46"/>
      <c r="BCC12" s="46"/>
      <c r="BCD12" s="46"/>
      <c r="BCE12" s="46"/>
      <c r="BCF12" s="46"/>
      <c r="BCG12" s="46"/>
      <c r="BCH12" s="46"/>
      <c r="BCI12" s="46"/>
      <c r="BCJ12" s="46"/>
      <c r="BCK12" s="46"/>
      <c r="BCL12" s="46"/>
      <c r="BCM12" s="46"/>
      <c r="BCN12" s="46"/>
      <c r="BCO12" s="46"/>
      <c r="BCP12" s="46"/>
      <c r="BCQ12" s="46"/>
      <c r="BCR12" s="46"/>
      <c r="BCS12" s="46"/>
      <c r="BCT12" s="46"/>
      <c r="BCU12" s="46"/>
      <c r="BCV12" s="46"/>
      <c r="BCW12" s="46"/>
      <c r="BCX12" s="46"/>
      <c r="BCY12" s="46"/>
      <c r="BCZ12" s="46"/>
      <c r="BDA12" s="46"/>
      <c r="BDB12" s="46"/>
      <c r="BDC12" s="46"/>
      <c r="BDD12" s="46"/>
      <c r="BDE12" s="46"/>
      <c r="BDF12" s="46"/>
      <c r="BDG12" s="46"/>
      <c r="BDH12" s="46"/>
      <c r="BDI12" s="46"/>
      <c r="BDJ12" s="46"/>
      <c r="BDK12" s="46"/>
      <c r="BDL12" s="46"/>
      <c r="BDM12" s="46"/>
      <c r="BDN12" s="46"/>
      <c r="BDO12" s="46"/>
      <c r="BDP12" s="46"/>
      <c r="BDQ12" s="46"/>
      <c r="BDR12" s="46"/>
      <c r="BDS12" s="46"/>
      <c r="BDT12" s="46"/>
      <c r="BDU12" s="46"/>
      <c r="BDV12" s="46"/>
      <c r="BDW12" s="46"/>
      <c r="BDX12" s="46"/>
      <c r="BDY12" s="46"/>
      <c r="BDZ12" s="46"/>
      <c r="BEA12" s="46"/>
      <c r="BEB12" s="46"/>
      <c r="BEC12" s="46"/>
      <c r="BED12" s="46"/>
      <c r="BEE12" s="46"/>
      <c r="BEF12" s="46"/>
      <c r="BEG12" s="46"/>
      <c r="BEH12" s="46"/>
      <c r="BEI12" s="46"/>
      <c r="BEJ12" s="46"/>
      <c r="BEK12" s="46"/>
      <c r="BEL12" s="46"/>
      <c r="BEM12" s="46"/>
      <c r="BEN12" s="46"/>
      <c r="BEO12" s="46"/>
      <c r="BEP12" s="46"/>
      <c r="BEQ12" s="46"/>
      <c r="BER12" s="46"/>
      <c r="BES12" s="46"/>
      <c r="BET12" s="46"/>
      <c r="BEU12" s="46"/>
      <c r="BEV12" s="46"/>
      <c r="BEW12" s="46"/>
      <c r="BEX12" s="46"/>
      <c r="BEY12" s="46"/>
      <c r="BEZ12" s="46"/>
      <c r="BFA12" s="46"/>
      <c r="BFB12" s="46"/>
      <c r="BFC12" s="46"/>
      <c r="BFD12" s="46"/>
      <c r="BFE12" s="46"/>
      <c r="BFF12" s="46"/>
      <c r="BFG12" s="46"/>
      <c r="BFH12" s="46"/>
      <c r="BFI12" s="46"/>
      <c r="BFJ12" s="46"/>
      <c r="BFK12" s="46"/>
      <c r="BFL12" s="46"/>
      <c r="BFM12" s="46"/>
      <c r="BFN12" s="46"/>
      <c r="BFO12" s="46"/>
      <c r="BFP12" s="46"/>
      <c r="BFQ12" s="46"/>
      <c r="BFR12" s="46"/>
      <c r="BFS12" s="46"/>
      <c r="BFT12" s="46"/>
      <c r="BFU12" s="46"/>
      <c r="BFV12" s="46"/>
      <c r="BFW12" s="46"/>
      <c r="BFX12" s="46"/>
      <c r="BFY12" s="46"/>
      <c r="BFZ12" s="46"/>
      <c r="BGA12" s="46"/>
      <c r="BGB12" s="46"/>
      <c r="BGC12" s="46"/>
      <c r="BGD12" s="46"/>
      <c r="BGE12" s="46"/>
      <c r="BGF12" s="46"/>
      <c r="BGG12" s="46"/>
      <c r="BGH12" s="46"/>
      <c r="BGI12" s="46"/>
      <c r="BGJ12" s="46"/>
      <c r="BGK12" s="46"/>
      <c r="BGL12" s="46"/>
      <c r="BGM12" s="46"/>
      <c r="BGN12" s="46"/>
      <c r="BGO12" s="46"/>
      <c r="BGP12" s="46"/>
      <c r="BGQ12" s="46"/>
      <c r="BGR12" s="46"/>
      <c r="BGS12" s="46"/>
      <c r="BGT12" s="46"/>
      <c r="BGU12" s="46"/>
      <c r="BGV12" s="46"/>
      <c r="BGW12" s="46"/>
      <c r="BGX12" s="46"/>
      <c r="BGY12" s="46"/>
      <c r="BGZ12" s="46"/>
      <c r="BHA12" s="46"/>
      <c r="BHB12" s="46"/>
      <c r="BHC12" s="46"/>
      <c r="BHD12" s="46"/>
      <c r="BHE12" s="46"/>
      <c r="BHF12" s="46"/>
      <c r="BHG12" s="46"/>
      <c r="BHH12" s="46"/>
      <c r="BHI12" s="46"/>
      <c r="BHJ12" s="46"/>
      <c r="BHK12" s="46"/>
      <c r="BHL12" s="46"/>
      <c r="BHM12" s="46"/>
      <c r="BHN12" s="46"/>
      <c r="BHO12" s="46"/>
      <c r="BHP12" s="46"/>
      <c r="BHQ12" s="46"/>
      <c r="BHR12" s="46"/>
      <c r="BHS12" s="46"/>
      <c r="BHT12" s="46"/>
      <c r="BHU12" s="46"/>
      <c r="BHV12" s="46"/>
      <c r="BHW12" s="46"/>
      <c r="BHX12" s="46"/>
      <c r="BHY12" s="46"/>
      <c r="BHZ12" s="46"/>
      <c r="BIA12" s="46"/>
      <c r="BIB12" s="46"/>
      <c r="BIC12" s="46"/>
      <c r="BID12" s="46"/>
      <c r="BIE12" s="46"/>
      <c r="BIF12" s="46"/>
      <c r="BIG12" s="46"/>
      <c r="BIH12" s="46"/>
      <c r="BII12" s="46"/>
      <c r="BIJ12" s="46"/>
      <c r="BIK12" s="46"/>
      <c r="BIL12" s="46"/>
      <c r="BIM12" s="46"/>
      <c r="BIN12" s="46"/>
      <c r="BIO12" s="46"/>
      <c r="BIP12" s="46"/>
      <c r="BIQ12" s="46"/>
      <c r="BIR12" s="46"/>
      <c r="BIS12" s="46"/>
      <c r="BIT12" s="46"/>
      <c r="BIU12" s="46"/>
      <c r="BIV12" s="46"/>
      <c r="BIW12" s="46"/>
      <c r="BIX12" s="46"/>
      <c r="BIY12" s="46"/>
      <c r="BIZ12" s="46"/>
      <c r="BJA12" s="46"/>
      <c r="BJB12" s="46"/>
      <c r="BJC12" s="46"/>
      <c r="BJD12" s="46"/>
      <c r="BJE12" s="46"/>
      <c r="BJF12" s="46"/>
      <c r="BJG12" s="46"/>
      <c r="BJH12" s="46"/>
      <c r="BJI12" s="46"/>
      <c r="BJJ12" s="46"/>
      <c r="BJK12" s="46"/>
      <c r="BJL12" s="46"/>
      <c r="BJM12" s="46"/>
      <c r="BJN12" s="46"/>
      <c r="BJO12" s="46"/>
      <c r="BJP12" s="46"/>
      <c r="BJQ12" s="46"/>
      <c r="BJR12" s="46"/>
      <c r="BJS12" s="46"/>
      <c r="BJT12" s="46"/>
      <c r="BJU12" s="46"/>
      <c r="BJV12" s="46"/>
      <c r="BJW12" s="46"/>
      <c r="BJX12" s="46"/>
      <c r="BJY12" s="46"/>
      <c r="BJZ12" s="46"/>
      <c r="BKA12" s="46"/>
      <c r="BKB12" s="46"/>
      <c r="BKC12" s="46"/>
      <c r="BKD12" s="46"/>
      <c r="BKE12" s="46"/>
      <c r="BKF12" s="46"/>
      <c r="BKG12" s="46"/>
      <c r="BKH12" s="46"/>
      <c r="BKI12" s="46"/>
      <c r="BKJ12" s="46"/>
      <c r="BKK12" s="46"/>
      <c r="BKL12" s="46"/>
      <c r="BKM12" s="46"/>
      <c r="BKN12" s="46"/>
      <c r="BKO12" s="46"/>
      <c r="BKP12" s="46"/>
      <c r="BKQ12" s="46"/>
      <c r="BKR12" s="46"/>
      <c r="BKS12" s="46"/>
      <c r="BKT12" s="46"/>
      <c r="BKU12" s="46"/>
      <c r="BKV12" s="46"/>
      <c r="BKW12" s="46"/>
      <c r="BKX12" s="46"/>
      <c r="BKY12" s="46"/>
      <c r="BKZ12" s="46"/>
      <c r="BLA12" s="46"/>
      <c r="BLB12" s="46"/>
      <c r="BLC12" s="46"/>
      <c r="BLD12" s="46"/>
      <c r="BLE12" s="46"/>
      <c r="BLF12" s="46"/>
      <c r="BLG12" s="46"/>
      <c r="BLH12" s="46"/>
      <c r="BLI12" s="46"/>
      <c r="BLJ12" s="46"/>
      <c r="BLK12" s="46"/>
      <c r="BLL12" s="46"/>
      <c r="BLM12" s="46"/>
      <c r="BLN12" s="46"/>
      <c r="BLO12" s="46"/>
      <c r="BLP12" s="46"/>
      <c r="BLQ12" s="46"/>
      <c r="BLR12" s="46"/>
      <c r="BLS12" s="46"/>
      <c r="BLT12" s="46"/>
      <c r="BLU12" s="46"/>
      <c r="BLV12" s="46"/>
      <c r="BLW12" s="46"/>
      <c r="BLX12" s="46"/>
      <c r="BLY12" s="46"/>
      <c r="BLZ12" s="46"/>
      <c r="BMA12" s="46"/>
      <c r="BMB12" s="46"/>
      <c r="BMC12" s="46"/>
      <c r="BMD12" s="46"/>
      <c r="BME12" s="46"/>
      <c r="BMF12" s="46"/>
      <c r="BMG12" s="46"/>
      <c r="BMH12" s="46"/>
      <c r="BMI12" s="46"/>
      <c r="BMJ12" s="46"/>
      <c r="BMK12" s="46"/>
      <c r="BML12" s="46"/>
      <c r="BMM12" s="46"/>
      <c r="BMN12" s="46"/>
      <c r="BMO12" s="46"/>
      <c r="BMP12" s="46"/>
      <c r="BMQ12" s="46"/>
      <c r="BMR12" s="46"/>
      <c r="BMS12" s="46"/>
      <c r="BMT12" s="46"/>
      <c r="BMU12" s="46"/>
      <c r="BMV12" s="46"/>
      <c r="BMW12" s="46"/>
      <c r="BMX12" s="46"/>
      <c r="BMY12" s="46"/>
      <c r="BMZ12" s="46"/>
      <c r="BNA12" s="46"/>
      <c r="BNB12" s="46"/>
      <c r="BNC12" s="46"/>
      <c r="BND12" s="46"/>
      <c r="BNE12" s="46"/>
      <c r="BNF12" s="46"/>
      <c r="BNG12" s="46"/>
      <c r="BNH12" s="46"/>
      <c r="BNI12" s="46"/>
      <c r="BNJ12" s="46"/>
      <c r="BNK12" s="46"/>
      <c r="BNL12" s="46"/>
      <c r="BNM12" s="46"/>
      <c r="BNN12" s="46"/>
      <c r="BNO12" s="46"/>
      <c r="BNP12" s="46"/>
      <c r="BNQ12" s="46"/>
      <c r="BNR12" s="46"/>
      <c r="BNS12" s="46"/>
      <c r="BNT12" s="46"/>
      <c r="BNU12" s="46"/>
      <c r="BNV12" s="46"/>
      <c r="BNW12" s="46"/>
      <c r="BNX12" s="46"/>
      <c r="BNY12" s="46"/>
      <c r="BNZ12" s="46"/>
      <c r="BOA12" s="46"/>
      <c r="BOB12" s="46"/>
      <c r="BOC12" s="46"/>
      <c r="BOD12" s="46"/>
      <c r="BOE12" s="46"/>
      <c r="BOF12" s="46"/>
      <c r="BOG12" s="46"/>
      <c r="BOH12" s="46"/>
      <c r="BOI12" s="46"/>
      <c r="BOJ12" s="46"/>
      <c r="BOK12" s="46"/>
      <c r="BOL12" s="46"/>
      <c r="BOM12" s="46"/>
      <c r="BON12" s="46"/>
      <c r="BOO12" s="46"/>
      <c r="BOP12" s="46"/>
      <c r="BOQ12" s="46"/>
      <c r="BOR12" s="46"/>
      <c r="BOS12" s="46"/>
      <c r="BOT12" s="46"/>
      <c r="BOU12" s="46"/>
      <c r="BOV12" s="46"/>
      <c r="BOW12" s="46"/>
      <c r="BOX12" s="46"/>
      <c r="BOY12" s="46"/>
      <c r="BOZ12" s="46"/>
      <c r="BPA12" s="46"/>
      <c r="BPB12" s="46"/>
      <c r="BPC12" s="46"/>
      <c r="BPD12" s="46"/>
      <c r="BPE12" s="46"/>
      <c r="BPF12" s="46"/>
      <c r="BPG12" s="46"/>
      <c r="BPH12" s="46"/>
      <c r="BPI12" s="46"/>
      <c r="BPJ12" s="46"/>
      <c r="BPK12" s="46"/>
      <c r="BPL12" s="46"/>
      <c r="BPM12" s="46"/>
      <c r="BPN12" s="46"/>
      <c r="BPO12" s="46"/>
      <c r="BPP12" s="46"/>
      <c r="BPQ12" s="46"/>
      <c r="BPR12" s="46"/>
      <c r="BPS12" s="46"/>
      <c r="BPT12" s="46"/>
      <c r="BPU12" s="46"/>
      <c r="BPV12" s="46"/>
      <c r="BPW12" s="46"/>
      <c r="BPX12" s="46"/>
      <c r="BPY12" s="46"/>
      <c r="BPZ12" s="46"/>
      <c r="BQA12" s="46"/>
      <c r="BQB12" s="46"/>
      <c r="BQC12" s="46"/>
      <c r="BQD12" s="46"/>
      <c r="BQE12" s="46"/>
      <c r="BQF12" s="46"/>
      <c r="BQG12" s="46"/>
      <c r="BQH12" s="46"/>
      <c r="BQI12" s="46"/>
      <c r="BQJ12" s="46"/>
      <c r="BQK12" s="46"/>
      <c r="BQL12" s="46"/>
      <c r="BQM12" s="46"/>
      <c r="BQN12" s="46"/>
      <c r="BQO12" s="46"/>
      <c r="BQP12" s="46"/>
      <c r="BQQ12" s="46"/>
      <c r="BQR12" s="46"/>
      <c r="BQS12" s="46"/>
      <c r="BQT12" s="46"/>
      <c r="BQU12" s="46"/>
      <c r="BQV12" s="46"/>
      <c r="BQW12" s="46"/>
      <c r="BQX12" s="46"/>
      <c r="BQY12" s="46"/>
      <c r="BQZ12" s="46"/>
      <c r="BRA12" s="46"/>
      <c r="BRB12" s="46"/>
      <c r="BRC12" s="46"/>
      <c r="BRD12" s="46"/>
      <c r="BRE12" s="46"/>
      <c r="BRF12" s="46"/>
      <c r="BRG12" s="46"/>
      <c r="BRH12" s="46"/>
      <c r="BRI12" s="46"/>
      <c r="BRJ12" s="46"/>
      <c r="BRK12" s="46"/>
      <c r="BRL12" s="46"/>
      <c r="BRM12" s="46"/>
      <c r="BRN12" s="46"/>
      <c r="BRO12" s="46"/>
      <c r="BRP12" s="46"/>
      <c r="BRQ12" s="46"/>
      <c r="BRR12" s="46"/>
      <c r="BRS12" s="46"/>
      <c r="BRT12" s="46"/>
      <c r="BRU12" s="46"/>
      <c r="BRV12" s="46"/>
      <c r="BRW12" s="46"/>
      <c r="BRX12" s="46"/>
      <c r="BRY12" s="46"/>
      <c r="BRZ12" s="46"/>
      <c r="BSA12" s="46"/>
      <c r="BSB12" s="46"/>
      <c r="BSC12" s="46"/>
      <c r="BSD12" s="46"/>
      <c r="BSE12" s="46"/>
      <c r="BSF12" s="46"/>
      <c r="BSG12" s="46"/>
      <c r="BSH12" s="46"/>
      <c r="BSI12" s="46"/>
      <c r="BSJ12" s="46"/>
      <c r="BSK12" s="46"/>
      <c r="BSL12" s="46"/>
      <c r="BSM12" s="46"/>
      <c r="BSN12" s="46"/>
      <c r="BSO12" s="46"/>
      <c r="BSP12" s="46"/>
      <c r="BSQ12" s="46"/>
      <c r="BSR12" s="46"/>
      <c r="BSS12" s="46"/>
      <c r="BST12" s="46"/>
      <c r="BSU12" s="46"/>
      <c r="BSV12" s="46"/>
      <c r="BSW12" s="46"/>
      <c r="BSX12" s="46"/>
      <c r="BSY12" s="46"/>
      <c r="BSZ12" s="46"/>
      <c r="BTA12" s="46"/>
      <c r="BTB12" s="46"/>
      <c r="BTC12" s="46"/>
      <c r="BTD12" s="46"/>
      <c r="BTE12" s="46"/>
      <c r="BTF12" s="46"/>
      <c r="BTG12" s="46"/>
      <c r="BTH12" s="46"/>
      <c r="BTI12" s="46"/>
      <c r="BTJ12" s="46"/>
      <c r="BTK12" s="46"/>
      <c r="BTL12" s="46"/>
      <c r="BTM12" s="46"/>
      <c r="BTN12" s="46"/>
      <c r="BTO12" s="46"/>
      <c r="BTP12" s="46"/>
      <c r="BTQ12" s="46"/>
      <c r="BTR12" s="46"/>
      <c r="BTS12" s="46"/>
      <c r="BTT12" s="46"/>
      <c r="BTU12" s="46"/>
      <c r="BTV12" s="46"/>
      <c r="BTW12" s="46"/>
      <c r="BTX12" s="46"/>
      <c r="BTY12" s="46"/>
      <c r="BTZ12" s="46"/>
      <c r="BUA12" s="46"/>
      <c r="BUB12" s="46"/>
      <c r="BUC12" s="46"/>
      <c r="BUD12" s="46"/>
      <c r="BUE12" s="46"/>
      <c r="BUF12" s="46"/>
      <c r="BUG12" s="46"/>
      <c r="BUH12" s="46"/>
      <c r="BUI12" s="46"/>
      <c r="BUJ12" s="46"/>
      <c r="BUK12" s="46"/>
      <c r="BUL12" s="46"/>
      <c r="BUM12" s="46"/>
      <c r="BUN12" s="46"/>
      <c r="BUO12" s="46"/>
      <c r="BUP12" s="46"/>
      <c r="BUQ12" s="46"/>
      <c r="BUR12" s="46"/>
      <c r="BUS12" s="46"/>
      <c r="BUT12" s="46"/>
      <c r="BUU12" s="46"/>
      <c r="BUV12" s="46"/>
      <c r="BUW12" s="46"/>
      <c r="BUX12" s="46"/>
      <c r="BUY12" s="46"/>
      <c r="BUZ12" s="46"/>
      <c r="BVA12" s="46"/>
      <c r="BVB12" s="46"/>
      <c r="BVC12" s="46"/>
      <c r="BVD12" s="46"/>
      <c r="BVE12" s="46"/>
      <c r="BVF12" s="46"/>
      <c r="BVG12" s="46"/>
      <c r="BVH12" s="46"/>
      <c r="BVI12" s="46"/>
      <c r="BVJ12" s="46"/>
      <c r="BVK12" s="46"/>
      <c r="BVL12" s="46"/>
      <c r="BVM12" s="46"/>
      <c r="BVN12" s="46"/>
      <c r="BVO12" s="46"/>
      <c r="BVP12" s="46"/>
      <c r="BVQ12" s="46"/>
      <c r="BVR12" s="46"/>
      <c r="BVS12" s="46"/>
      <c r="BVT12" s="46"/>
      <c r="BVU12" s="46"/>
      <c r="BVV12" s="46"/>
      <c r="BVW12" s="46"/>
      <c r="BVX12" s="46"/>
      <c r="BVY12" s="46"/>
      <c r="BVZ12" s="46"/>
      <c r="BWA12" s="46"/>
      <c r="BWB12" s="46"/>
      <c r="BWC12" s="46"/>
      <c r="BWD12" s="46"/>
      <c r="BWE12" s="46"/>
      <c r="BWF12" s="46"/>
      <c r="BWG12" s="46"/>
      <c r="BWH12" s="46"/>
      <c r="BWI12" s="46"/>
      <c r="BWJ12" s="46"/>
      <c r="BWK12" s="46"/>
      <c r="BWL12" s="46"/>
      <c r="BWM12" s="46"/>
      <c r="BWN12" s="46"/>
      <c r="BWO12" s="46"/>
      <c r="BWP12" s="46"/>
      <c r="BWQ12" s="46"/>
      <c r="BWR12" s="46"/>
      <c r="BWS12" s="46"/>
      <c r="BWT12" s="46"/>
      <c r="BWU12" s="46"/>
      <c r="BWV12" s="46"/>
      <c r="BWW12" s="46"/>
      <c r="BWX12" s="46"/>
      <c r="BWY12" s="46"/>
      <c r="BWZ12" s="46"/>
      <c r="BXA12" s="46"/>
      <c r="BXB12" s="46"/>
      <c r="BXC12" s="46"/>
      <c r="BXD12" s="46"/>
      <c r="BXE12" s="46"/>
      <c r="BXF12" s="46"/>
      <c r="BXG12" s="46"/>
      <c r="BXH12" s="46"/>
      <c r="BXI12" s="46"/>
      <c r="BXJ12" s="46"/>
      <c r="BXK12" s="46"/>
      <c r="BXL12" s="46"/>
      <c r="BXM12" s="46"/>
      <c r="BXN12" s="46"/>
      <c r="BXO12" s="46"/>
      <c r="BXP12" s="46"/>
      <c r="BXQ12" s="46"/>
      <c r="BXR12" s="46"/>
      <c r="BXS12" s="46"/>
      <c r="BXT12" s="46"/>
      <c r="BXU12" s="46"/>
      <c r="BXV12" s="46"/>
      <c r="BXW12" s="46"/>
      <c r="BXX12" s="46"/>
      <c r="BXY12" s="46"/>
      <c r="BXZ12" s="46"/>
      <c r="BYA12" s="46"/>
      <c r="BYB12" s="46"/>
      <c r="BYC12" s="46"/>
      <c r="BYD12" s="46"/>
      <c r="BYE12" s="46"/>
      <c r="BYF12" s="46"/>
      <c r="BYG12" s="46"/>
      <c r="BYH12" s="46"/>
      <c r="BYI12" s="46"/>
      <c r="BYJ12" s="46"/>
      <c r="BYK12" s="46"/>
      <c r="BYL12" s="46"/>
      <c r="BYM12" s="46"/>
      <c r="BYN12" s="46"/>
      <c r="BYO12" s="46"/>
      <c r="BYP12" s="46"/>
      <c r="BYQ12" s="46"/>
      <c r="BYR12" s="46"/>
      <c r="BYS12" s="46"/>
      <c r="BYT12" s="46"/>
      <c r="BYU12" s="46"/>
      <c r="BYV12" s="46"/>
      <c r="BYW12" s="46"/>
      <c r="BYX12" s="46"/>
      <c r="BYY12" s="46"/>
      <c r="BYZ12" s="46"/>
      <c r="BZA12" s="46"/>
      <c r="BZB12" s="46"/>
      <c r="BZC12" s="46"/>
      <c r="BZD12" s="46"/>
      <c r="BZE12" s="46"/>
      <c r="BZF12" s="46"/>
      <c r="BZG12" s="46"/>
      <c r="BZH12" s="46"/>
      <c r="BZI12" s="46"/>
      <c r="BZJ12" s="46"/>
      <c r="BZK12" s="46"/>
      <c r="BZL12" s="46"/>
      <c r="BZM12" s="46"/>
      <c r="BZN12" s="46"/>
      <c r="BZO12" s="46"/>
      <c r="BZP12" s="46"/>
      <c r="BZQ12" s="46"/>
      <c r="BZR12" s="46"/>
      <c r="BZS12" s="46"/>
      <c r="BZT12" s="46"/>
      <c r="BZU12" s="46"/>
      <c r="BZV12" s="46"/>
      <c r="BZW12" s="46"/>
      <c r="BZX12" s="46"/>
      <c r="BZY12" s="46"/>
      <c r="BZZ12" s="46"/>
      <c r="CAA12" s="46"/>
      <c r="CAB12" s="46"/>
      <c r="CAC12" s="46"/>
      <c r="CAD12" s="46"/>
      <c r="CAE12" s="46"/>
      <c r="CAF12" s="46"/>
      <c r="CAG12" s="46"/>
      <c r="CAH12" s="46"/>
      <c r="CAI12" s="46"/>
      <c r="CAJ12" s="46"/>
      <c r="CAK12" s="46"/>
      <c r="CAL12" s="46"/>
      <c r="CAM12" s="46"/>
      <c r="CAN12" s="46"/>
      <c r="CAO12" s="46"/>
      <c r="CAP12" s="46"/>
      <c r="CAQ12" s="46"/>
      <c r="CAR12" s="46"/>
      <c r="CAS12" s="46"/>
      <c r="CAT12" s="46"/>
      <c r="CAU12" s="46"/>
      <c r="CAV12" s="46"/>
      <c r="CAW12" s="46"/>
      <c r="CAX12" s="46"/>
      <c r="CAY12" s="46"/>
      <c r="CAZ12" s="46"/>
      <c r="CBA12" s="46"/>
      <c r="CBB12" s="46"/>
      <c r="CBC12" s="46"/>
      <c r="CBD12" s="46"/>
      <c r="CBE12" s="46"/>
      <c r="CBF12" s="46"/>
      <c r="CBG12" s="46"/>
      <c r="CBH12" s="46"/>
      <c r="CBI12" s="46"/>
      <c r="CBJ12" s="46"/>
      <c r="CBK12" s="46"/>
      <c r="CBL12" s="46"/>
      <c r="CBM12" s="46"/>
      <c r="CBN12" s="46"/>
      <c r="CBO12" s="46"/>
      <c r="CBP12" s="46"/>
      <c r="CBQ12" s="46"/>
      <c r="CBR12" s="46"/>
      <c r="CBS12" s="46"/>
      <c r="CBT12" s="46"/>
      <c r="CBU12" s="46"/>
      <c r="CBV12" s="46"/>
      <c r="CBW12" s="46"/>
      <c r="CBX12" s="46"/>
      <c r="CBY12" s="46"/>
      <c r="CBZ12" s="46"/>
      <c r="CCA12" s="46"/>
      <c r="CCB12" s="46"/>
      <c r="CCC12" s="46"/>
      <c r="CCD12" s="46"/>
      <c r="CCE12" s="46"/>
      <c r="CCF12" s="46"/>
      <c r="CCG12" s="46"/>
      <c r="CCH12" s="46"/>
      <c r="CCI12" s="46"/>
      <c r="CCJ12" s="46"/>
      <c r="CCK12" s="46"/>
      <c r="CCL12" s="46"/>
      <c r="CCM12" s="46"/>
      <c r="CCN12" s="46"/>
      <c r="CCO12" s="46"/>
      <c r="CCP12" s="46"/>
      <c r="CCQ12" s="46"/>
      <c r="CCR12" s="46"/>
      <c r="CCS12" s="46"/>
      <c r="CCT12" s="46"/>
      <c r="CCU12" s="46"/>
      <c r="CCV12" s="46"/>
      <c r="CCW12" s="46"/>
      <c r="CCX12" s="46"/>
      <c r="CCY12" s="46"/>
      <c r="CCZ12" s="46"/>
      <c r="CDA12" s="46"/>
      <c r="CDB12" s="46"/>
      <c r="CDC12" s="46"/>
      <c r="CDD12" s="46"/>
      <c r="CDE12" s="46"/>
      <c r="CDF12" s="46"/>
      <c r="CDG12" s="46"/>
      <c r="CDH12" s="46"/>
      <c r="CDI12" s="46"/>
      <c r="CDJ12" s="46"/>
      <c r="CDK12" s="46"/>
      <c r="CDL12" s="46"/>
      <c r="CDM12" s="46"/>
      <c r="CDN12" s="46"/>
      <c r="CDO12" s="46"/>
      <c r="CDP12" s="46"/>
      <c r="CDQ12" s="46"/>
      <c r="CDR12" s="46"/>
      <c r="CDS12" s="46"/>
      <c r="CDT12" s="46"/>
      <c r="CDU12" s="46"/>
      <c r="CDV12" s="46"/>
      <c r="CDW12" s="46"/>
      <c r="CDX12" s="46"/>
      <c r="CDY12" s="46"/>
      <c r="CDZ12" s="46"/>
      <c r="CEA12" s="46"/>
      <c r="CEB12" s="46"/>
      <c r="CEC12" s="46"/>
      <c r="CED12" s="46"/>
      <c r="CEE12" s="46"/>
      <c r="CEF12" s="46"/>
      <c r="CEG12" s="46"/>
      <c r="CEH12" s="46"/>
      <c r="CEI12" s="46"/>
      <c r="CEJ12" s="46"/>
      <c r="CEK12" s="46"/>
      <c r="CEL12" s="46"/>
      <c r="CEM12" s="46"/>
      <c r="CEN12" s="46"/>
      <c r="CEO12" s="46"/>
      <c r="CEP12" s="46"/>
      <c r="CEQ12" s="46"/>
      <c r="CER12" s="46"/>
      <c r="CES12" s="46"/>
      <c r="CET12" s="46"/>
      <c r="CEU12" s="46"/>
      <c r="CEV12" s="46"/>
      <c r="CEW12" s="46"/>
      <c r="CEX12" s="46"/>
      <c r="CEY12" s="46"/>
      <c r="CEZ12" s="46"/>
      <c r="CFA12" s="46"/>
      <c r="CFB12" s="46"/>
      <c r="CFC12" s="46"/>
      <c r="CFD12" s="46"/>
      <c r="CFE12" s="46"/>
      <c r="CFF12" s="46"/>
      <c r="CFG12" s="46"/>
      <c r="CFH12" s="46"/>
      <c r="CFI12" s="46"/>
      <c r="CFJ12" s="46"/>
      <c r="CFK12" s="46"/>
      <c r="CFL12" s="46"/>
      <c r="CFM12" s="46"/>
      <c r="CFN12" s="46"/>
      <c r="CFO12" s="46"/>
      <c r="CFP12" s="46"/>
      <c r="CFQ12" s="46"/>
      <c r="CFR12" s="46"/>
      <c r="CFS12" s="46"/>
      <c r="CFT12" s="46"/>
      <c r="CFU12" s="46"/>
      <c r="CFV12" s="46"/>
      <c r="CFW12" s="46"/>
      <c r="CFX12" s="46"/>
      <c r="CFY12" s="46"/>
      <c r="CFZ12" s="46"/>
      <c r="CGA12" s="46"/>
      <c r="CGB12" s="46"/>
      <c r="CGC12" s="46"/>
      <c r="CGD12" s="46"/>
      <c r="CGE12" s="46"/>
      <c r="CGF12" s="46"/>
      <c r="CGG12" s="46"/>
      <c r="CGH12" s="46"/>
      <c r="CGI12" s="46"/>
      <c r="CGJ12" s="46"/>
      <c r="CGK12" s="46"/>
      <c r="CGL12" s="46"/>
      <c r="CGM12" s="46"/>
      <c r="CGN12" s="46"/>
      <c r="CGO12" s="46"/>
      <c r="CGP12" s="46"/>
      <c r="CGQ12" s="46"/>
      <c r="CGR12" s="46"/>
      <c r="CGS12" s="46"/>
      <c r="CGT12" s="46"/>
      <c r="CGU12" s="46"/>
      <c r="CGV12" s="46"/>
      <c r="CGW12" s="46"/>
      <c r="CGX12" s="46"/>
      <c r="CGY12" s="46"/>
      <c r="CGZ12" s="46"/>
      <c r="CHA12" s="46"/>
      <c r="CHB12" s="46"/>
      <c r="CHC12" s="46"/>
      <c r="CHD12" s="46"/>
      <c r="CHE12" s="46"/>
      <c r="CHF12" s="46"/>
      <c r="CHG12" s="46"/>
      <c r="CHH12" s="46"/>
      <c r="CHI12" s="46"/>
      <c r="CHJ12" s="46"/>
      <c r="CHK12" s="46"/>
      <c r="CHL12" s="46"/>
      <c r="CHM12" s="46"/>
      <c r="CHN12" s="46"/>
      <c r="CHO12" s="46"/>
      <c r="CHP12" s="46"/>
      <c r="CHQ12" s="46"/>
      <c r="CHR12" s="46"/>
      <c r="CHS12" s="46"/>
      <c r="CHT12" s="46"/>
      <c r="CHU12" s="46"/>
      <c r="CHV12" s="46"/>
      <c r="CHW12" s="46"/>
      <c r="CHX12" s="46"/>
      <c r="CHY12" s="46"/>
      <c r="CHZ12" s="46"/>
      <c r="CIA12" s="46"/>
      <c r="CIB12" s="46"/>
      <c r="CIC12" s="46"/>
      <c r="CID12" s="46"/>
      <c r="CIE12" s="46"/>
      <c r="CIF12" s="46"/>
      <c r="CIG12" s="46"/>
      <c r="CIH12" s="46"/>
      <c r="CII12" s="46"/>
      <c r="CIJ12" s="46"/>
      <c r="CIK12" s="46"/>
      <c r="CIL12" s="46"/>
      <c r="CIM12" s="46"/>
      <c r="CIN12" s="46"/>
      <c r="CIO12" s="46"/>
      <c r="CIP12" s="46"/>
      <c r="CIQ12" s="46"/>
      <c r="CIR12" s="46"/>
      <c r="CIS12" s="46"/>
      <c r="CIT12" s="46"/>
      <c r="CIU12" s="46"/>
      <c r="CIV12" s="46"/>
      <c r="CIW12" s="46"/>
      <c r="CIX12" s="46"/>
      <c r="CIY12" s="46"/>
      <c r="CIZ12" s="46"/>
      <c r="CJA12" s="46"/>
      <c r="CJB12" s="46"/>
      <c r="CJC12" s="46"/>
      <c r="CJD12" s="46"/>
      <c r="CJE12" s="46"/>
      <c r="CJF12" s="46"/>
      <c r="CJG12" s="46"/>
      <c r="CJH12" s="46"/>
      <c r="CJI12" s="46"/>
      <c r="CJJ12" s="46"/>
      <c r="CJK12" s="46"/>
      <c r="CJL12" s="46"/>
      <c r="CJM12" s="46"/>
      <c r="CJN12" s="46"/>
      <c r="CJO12" s="46"/>
      <c r="CJP12" s="46"/>
      <c r="CJQ12" s="46"/>
      <c r="CJR12" s="46"/>
      <c r="CJS12" s="46"/>
      <c r="CJT12" s="46"/>
      <c r="CJU12" s="46"/>
      <c r="CJV12" s="46"/>
      <c r="CJW12" s="46"/>
      <c r="CJX12" s="46"/>
      <c r="CJY12" s="46"/>
      <c r="CJZ12" s="46"/>
      <c r="CKA12" s="46"/>
      <c r="CKB12" s="46"/>
      <c r="CKC12" s="46"/>
      <c r="CKD12" s="46"/>
      <c r="CKE12" s="46"/>
      <c r="CKF12" s="46"/>
      <c r="CKG12" s="46"/>
      <c r="CKH12" s="46"/>
      <c r="CKI12" s="46"/>
      <c r="CKJ12" s="46"/>
      <c r="CKK12" s="46"/>
      <c r="CKL12" s="46"/>
      <c r="CKM12" s="46"/>
      <c r="CKN12" s="46"/>
      <c r="CKO12" s="46"/>
      <c r="CKP12" s="46"/>
      <c r="CKQ12" s="46"/>
      <c r="CKR12" s="46"/>
      <c r="CKS12" s="46"/>
      <c r="CKT12" s="46"/>
      <c r="CKU12" s="46"/>
      <c r="CKV12" s="46"/>
      <c r="CKW12" s="46"/>
      <c r="CKX12" s="46"/>
      <c r="CKY12" s="46"/>
      <c r="CKZ12" s="46"/>
      <c r="CLA12" s="46"/>
      <c r="CLB12" s="46"/>
      <c r="CLC12" s="46"/>
      <c r="CLD12" s="46"/>
      <c r="CLE12" s="46"/>
      <c r="CLF12" s="46"/>
      <c r="CLG12" s="46"/>
      <c r="CLH12" s="46"/>
      <c r="CLI12" s="46"/>
      <c r="CLJ12" s="46"/>
      <c r="CLK12" s="46"/>
      <c r="CLL12" s="46"/>
      <c r="CLM12" s="46"/>
      <c r="CLN12" s="46"/>
      <c r="CLO12" s="46"/>
      <c r="CLP12" s="46"/>
      <c r="CLQ12" s="46"/>
      <c r="CLR12" s="46"/>
      <c r="CLS12" s="46"/>
      <c r="CLT12" s="46"/>
      <c r="CLU12" s="46"/>
      <c r="CLV12" s="46"/>
      <c r="CLW12" s="46"/>
      <c r="CLX12" s="46"/>
      <c r="CLY12" s="46"/>
      <c r="CLZ12" s="46"/>
      <c r="CMA12" s="46"/>
      <c r="CMB12" s="46"/>
      <c r="CMC12" s="46"/>
      <c r="CMD12" s="46"/>
      <c r="CME12" s="46"/>
      <c r="CMF12" s="46"/>
      <c r="CMG12" s="46"/>
      <c r="CMH12" s="46"/>
      <c r="CMI12" s="46"/>
      <c r="CMJ12" s="46"/>
      <c r="CMK12" s="46"/>
      <c r="CML12" s="46"/>
      <c r="CMM12" s="46"/>
      <c r="CMN12" s="46"/>
      <c r="CMO12" s="46"/>
      <c r="CMP12" s="46"/>
      <c r="CMQ12" s="46"/>
      <c r="CMR12" s="46"/>
      <c r="CMS12" s="46"/>
      <c r="CMT12" s="46"/>
      <c r="CMU12" s="46"/>
      <c r="CMV12" s="46"/>
      <c r="CMW12" s="46"/>
      <c r="CMX12" s="46"/>
      <c r="CMY12" s="46"/>
      <c r="CMZ12" s="46"/>
      <c r="CNA12" s="46"/>
      <c r="CNB12" s="46"/>
      <c r="CNC12" s="46"/>
      <c r="CND12" s="46"/>
      <c r="CNE12" s="46"/>
      <c r="CNF12" s="46"/>
      <c r="CNG12" s="46"/>
      <c r="CNH12" s="46"/>
      <c r="CNI12" s="46"/>
      <c r="CNJ12" s="46"/>
      <c r="CNK12" s="46"/>
      <c r="CNL12" s="46"/>
      <c r="CNM12" s="46"/>
      <c r="CNN12" s="46"/>
      <c r="CNO12" s="46"/>
      <c r="CNP12" s="46"/>
      <c r="CNQ12" s="46"/>
      <c r="CNR12" s="46"/>
      <c r="CNS12" s="46"/>
      <c r="CNT12" s="46"/>
      <c r="CNU12" s="46"/>
      <c r="CNV12" s="46"/>
      <c r="CNW12" s="46"/>
      <c r="CNX12" s="46"/>
      <c r="CNY12" s="46"/>
      <c r="CNZ12" s="46"/>
      <c r="COA12" s="46"/>
      <c r="COB12" s="46"/>
      <c r="COC12" s="46"/>
      <c r="COD12" s="46"/>
      <c r="COE12" s="46"/>
      <c r="COF12" s="46"/>
      <c r="COG12" s="46"/>
      <c r="COH12" s="46"/>
      <c r="COI12" s="46"/>
      <c r="COJ12" s="46"/>
      <c r="COK12" s="46"/>
      <c r="COL12" s="46"/>
      <c r="COM12" s="46"/>
      <c r="CON12" s="46"/>
      <c r="COO12" s="46"/>
      <c r="COP12" s="46"/>
      <c r="COQ12" s="46"/>
      <c r="COR12" s="46"/>
      <c r="COS12" s="46"/>
      <c r="COT12" s="46"/>
      <c r="COU12" s="46"/>
      <c r="COV12" s="46"/>
      <c r="COW12" s="46"/>
      <c r="COX12" s="46"/>
      <c r="COY12" s="46"/>
      <c r="COZ12" s="46"/>
      <c r="CPA12" s="46"/>
      <c r="CPB12" s="46"/>
      <c r="CPC12" s="46"/>
      <c r="CPD12" s="46"/>
      <c r="CPE12" s="46"/>
      <c r="CPF12" s="46"/>
      <c r="CPG12" s="46"/>
      <c r="CPH12" s="46"/>
      <c r="CPI12" s="46"/>
      <c r="CPJ12" s="46"/>
      <c r="CPK12" s="46"/>
      <c r="CPL12" s="46"/>
      <c r="CPM12" s="46"/>
      <c r="CPN12" s="46"/>
      <c r="CPO12" s="46"/>
      <c r="CPP12" s="46"/>
      <c r="CPQ12" s="46"/>
      <c r="CPR12" s="46"/>
      <c r="CPS12" s="46"/>
      <c r="CPT12" s="46"/>
      <c r="CPU12" s="46"/>
      <c r="CPV12" s="46"/>
      <c r="CPW12" s="46"/>
      <c r="CPX12" s="46"/>
      <c r="CPY12" s="46"/>
      <c r="CPZ12" s="46"/>
      <c r="CQA12" s="46"/>
      <c r="CQB12" s="46"/>
      <c r="CQC12" s="46"/>
      <c r="CQD12" s="46"/>
      <c r="CQE12" s="46"/>
      <c r="CQF12" s="46"/>
      <c r="CQG12" s="46"/>
      <c r="CQH12" s="46"/>
      <c r="CQI12" s="46"/>
      <c r="CQJ12" s="46"/>
      <c r="CQK12" s="46"/>
      <c r="CQL12" s="46"/>
      <c r="CQM12" s="46"/>
      <c r="CQN12" s="46"/>
      <c r="CQO12" s="46"/>
      <c r="CQP12" s="46"/>
      <c r="CQQ12" s="46"/>
      <c r="CQR12" s="46"/>
      <c r="CQS12" s="46"/>
      <c r="CQT12" s="46"/>
      <c r="CQU12" s="46"/>
      <c r="CQV12" s="46"/>
      <c r="CQW12" s="46"/>
      <c r="CQX12" s="46"/>
      <c r="CQY12" s="46"/>
      <c r="CQZ12" s="46"/>
      <c r="CRA12" s="46"/>
      <c r="CRB12" s="46"/>
      <c r="CRC12" s="46"/>
      <c r="CRD12" s="46"/>
      <c r="CRE12" s="46"/>
      <c r="CRF12" s="46"/>
      <c r="CRG12" s="46"/>
      <c r="CRH12" s="46"/>
      <c r="CRI12" s="46"/>
      <c r="CRJ12" s="46"/>
      <c r="CRK12" s="46"/>
      <c r="CRL12" s="46"/>
      <c r="CRM12" s="46"/>
      <c r="CRN12" s="46"/>
      <c r="CRO12" s="46"/>
      <c r="CRP12" s="46"/>
      <c r="CRQ12" s="46"/>
      <c r="CRR12" s="46"/>
      <c r="CRS12" s="46"/>
      <c r="CRT12" s="46"/>
      <c r="CRU12" s="46"/>
      <c r="CRV12" s="46"/>
      <c r="CRW12" s="46"/>
      <c r="CRX12" s="46"/>
      <c r="CRY12" s="46"/>
      <c r="CRZ12" s="46"/>
      <c r="CSA12" s="46"/>
      <c r="CSB12" s="46"/>
      <c r="CSC12" s="46"/>
      <c r="CSD12" s="46"/>
      <c r="CSE12" s="46"/>
      <c r="CSF12" s="46"/>
      <c r="CSG12" s="46"/>
      <c r="CSH12" s="46"/>
      <c r="CSI12" s="46"/>
      <c r="CSJ12" s="46"/>
      <c r="CSK12" s="46"/>
      <c r="CSL12" s="46"/>
      <c r="CSM12" s="46"/>
      <c r="CSN12" s="46"/>
      <c r="CSO12" s="46"/>
      <c r="CSP12" s="46"/>
      <c r="CSQ12" s="46"/>
      <c r="CSR12" s="46"/>
      <c r="CSS12" s="46"/>
      <c r="CST12" s="46"/>
      <c r="CSU12" s="46"/>
      <c r="CSV12" s="46"/>
      <c r="CSW12" s="46"/>
      <c r="CSX12" s="46"/>
      <c r="CSY12" s="46"/>
      <c r="CSZ12" s="46"/>
      <c r="CTA12" s="46"/>
      <c r="CTB12" s="46"/>
      <c r="CTC12" s="46"/>
      <c r="CTD12" s="46"/>
      <c r="CTE12" s="46"/>
      <c r="CTF12" s="46"/>
      <c r="CTG12" s="46"/>
      <c r="CTH12" s="46"/>
      <c r="CTI12" s="46"/>
      <c r="CTJ12" s="46"/>
      <c r="CTK12" s="46"/>
      <c r="CTL12" s="46"/>
      <c r="CTM12" s="46"/>
      <c r="CTN12" s="46"/>
      <c r="CTO12" s="46"/>
      <c r="CTP12" s="46"/>
      <c r="CTQ12" s="46"/>
      <c r="CTR12" s="46"/>
      <c r="CTS12" s="46"/>
      <c r="CTT12" s="46"/>
      <c r="CTU12" s="46"/>
      <c r="CTV12" s="46"/>
      <c r="CTW12" s="46"/>
      <c r="CTX12" s="46"/>
      <c r="CTY12" s="46"/>
      <c r="CTZ12" s="46"/>
      <c r="CUA12" s="46"/>
      <c r="CUB12" s="46"/>
      <c r="CUC12" s="46"/>
      <c r="CUD12" s="46"/>
      <c r="CUE12" s="46"/>
      <c r="CUF12" s="46"/>
      <c r="CUG12" s="46"/>
      <c r="CUH12" s="46"/>
      <c r="CUI12" s="46"/>
      <c r="CUJ12" s="46"/>
      <c r="CUK12" s="46"/>
      <c r="CUL12" s="46"/>
      <c r="CUM12" s="46"/>
      <c r="CUN12" s="46"/>
      <c r="CUO12" s="46"/>
      <c r="CUP12" s="46"/>
      <c r="CUQ12" s="46"/>
      <c r="CUR12" s="46"/>
      <c r="CUS12" s="46"/>
      <c r="CUT12" s="46"/>
      <c r="CUU12" s="46"/>
      <c r="CUV12" s="46"/>
      <c r="CUW12" s="46"/>
      <c r="CUX12" s="46"/>
      <c r="CUY12" s="46"/>
      <c r="CUZ12" s="46"/>
      <c r="CVA12" s="46"/>
      <c r="CVB12" s="46"/>
      <c r="CVC12" s="46"/>
      <c r="CVD12" s="46"/>
      <c r="CVE12" s="46"/>
      <c r="CVF12" s="46"/>
      <c r="CVG12" s="46"/>
      <c r="CVH12" s="46"/>
      <c r="CVI12" s="46"/>
      <c r="CVJ12" s="46"/>
      <c r="CVK12" s="46"/>
      <c r="CVL12" s="46"/>
      <c r="CVM12" s="46"/>
      <c r="CVN12" s="46"/>
      <c r="CVO12" s="46"/>
      <c r="CVP12" s="46"/>
      <c r="CVQ12" s="46"/>
      <c r="CVR12" s="46"/>
      <c r="CVS12" s="46"/>
      <c r="CVT12" s="46"/>
      <c r="CVU12" s="46"/>
      <c r="CVV12" s="46"/>
      <c r="CVW12" s="46"/>
      <c r="CVX12" s="46"/>
      <c r="CVY12" s="46"/>
      <c r="CVZ12" s="46"/>
      <c r="CWA12" s="46"/>
      <c r="CWB12" s="46"/>
      <c r="CWC12" s="46"/>
      <c r="CWD12" s="46"/>
      <c r="CWE12" s="46"/>
      <c r="CWF12" s="46"/>
      <c r="CWG12" s="46"/>
      <c r="CWH12" s="46"/>
      <c r="CWI12" s="46"/>
      <c r="CWJ12" s="46"/>
      <c r="CWK12" s="46"/>
      <c r="CWL12" s="46"/>
      <c r="CWM12" s="46"/>
      <c r="CWN12" s="46"/>
      <c r="CWO12" s="46"/>
      <c r="CWP12" s="46"/>
      <c r="CWQ12" s="46"/>
      <c r="CWR12" s="46"/>
      <c r="CWS12" s="46"/>
      <c r="CWT12" s="46"/>
      <c r="CWU12" s="46"/>
      <c r="CWV12" s="46"/>
      <c r="CWW12" s="46"/>
      <c r="CWX12" s="46"/>
      <c r="CWY12" s="46"/>
      <c r="CWZ12" s="46"/>
      <c r="CXA12" s="46"/>
      <c r="CXB12" s="46"/>
      <c r="CXC12" s="46"/>
      <c r="CXD12" s="46"/>
      <c r="CXE12" s="46"/>
      <c r="CXF12" s="46"/>
      <c r="CXG12" s="46"/>
      <c r="CXH12" s="46"/>
      <c r="CXI12" s="46"/>
      <c r="CXJ12" s="46"/>
      <c r="CXK12" s="46"/>
      <c r="CXL12" s="46"/>
      <c r="CXM12" s="46"/>
      <c r="CXN12" s="46"/>
      <c r="CXO12" s="46"/>
      <c r="CXP12" s="46"/>
      <c r="CXQ12" s="46"/>
      <c r="CXR12" s="46"/>
      <c r="CXS12" s="46"/>
      <c r="CXT12" s="46"/>
      <c r="CXU12" s="46"/>
      <c r="CXV12" s="46"/>
      <c r="CXW12" s="46"/>
      <c r="CXX12" s="46"/>
      <c r="CXY12" s="46"/>
      <c r="CXZ12" s="46"/>
      <c r="CYA12" s="46"/>
      <c r="CYB12" s="46"/>
      <c r="CYC12" s="46"/>
      <c r="CYD12" s="46"/>
      <c r="CYE12" s="46"/>
      <c r="CYF12" s="46"/>
      <c r="CYG12" s="46"/>
      <c r="CYH12" s="46"/>
      <c r="CYI12" s="46"/>
      <c r="CYJ12" s="46"/>
      <c r="CYK12" s="46"/>
      <c r="CYL12" s="46"/>
      <c r="CYM12" s="46"/>
      <c r="CYN12" s="46"/>
      <c r="CYO12" s="46"/>
      <c r="CYP12" s="46"/>
      <c r="CYQ12" s="46"/>
      <c r="CYR12" s="46"/>
      <c r="CYS12" s="46"/>
      <c r="CYT12" s="46"/>
      <c r="CYU12" s="46"/>
      <c r="CYV12" s="46"/>
      <c r="CYW12" s="46"/>
      <c r="CYX12" s="46"/>
      <c r="CYY12" s="46"/>
      <c r="CYZ12" s="46"/>
      <c r="CZA12" s="46"/>
      <c r="CZB12" s="46"/>
      <c r="CZC12" s="46"/>
      <c r="CZD12" s="46"/>
      <c r="CZE12" s="46"/>
      <c r="CZF12" s="46"/>
      <c r="CZG12" s="46"/>
      <c r="CZH12" s="46"/>
      <c r="CZI12" s="46"/>
      <c r="CZJ12" s="46"/>
      <c r="CZK12" s="46"/>
      <c r="CZL12" s="46"/>
      <c r="CZM12" s="46"/>
      <c r="CZN12" s="46"/>
      <c r="CZO12" s="46"/>
      <c r="CZP12" s="46"/>
      <c r="CZQ12" s="46"/>
      <c r="CZR12" s="46"/>
      <c r="CZS12" s="46"/>
      <c r="CZT12" s="46"/>
      <c r="CZU12" s="46"/>
      <c r="CZV12" s="46"/>
      <c r="CZW12" s="46"/>
      <c r="CZX12" s="46"/>
      <c r="CZY12" s="46"/>
      <c r="CZZ12" s="46"/>
      <c r="DAA12" s="46"/>
      <c r="DAB12" s="46"/>
      <c r="DAC12" s="46"/>
      <c r="DAD12" s="46"/>
      <c r="DAE12" s="46"/>
      <c r="DAF12" s="46"/>
      <c r="DAG12" s="46"/>
      <c r="DAH12" s="46"/>
      <c r="DAI12" s="46"/>
      <c r="DAJ12" s="46"/>
      <c r="DAK12" s="46"/>
      <c r="DAL12" s="46"/>
      <c r="DAM12" s="46"/>
      <c r="DAN12" s="46"/>
      <c r="DAO12" s="46"/>
      <c r="DAP12" s="46"/>
      <c r="DAQ12" s="46"/>
      <c r="DAR12" s="46"/>
      <c r="DAS12" s="46"/>
      <c r="DAT12" s="46"/>
      <c r="DAU12" s="46"/>
      <c r="DAV12" s="46"/>
      <c r="DAW12" s="46"/>
      <c r="DAX12" s="46"/>
      <c r="DAY12" s="46"/>
      <c r="DAZ12" s="46"/>
      <c r="DBA12" s="46"/>
      <c r="DBB12" s="46"/>
      <c r="DBC12" s="46"/>
      <c r="DBD12" s="46"/>
      <c r="DBE12" s="46"/>
      <c r="DBF12" s="46"/>
      <c r="DBG12" s="46"/>
      <c r="DBH12" s="46"/>
      <c r="DBI12" s="46"/>
      <c r="DBJ12" s="46"/>
      <c r="DBK12" s="46"/>
      <c r="DBL12" s="46"/>
      <c r="DBM12" s="46"/>
      <c r="DBN12" s="46"/>
      <c r="DBO12" s="46"/>
      <c r="DBP12" s="46"/>
      <c r="DBQ12" s="46"/>
      <c r="DBR12" s="46"/>
      <c r="DBS12" s="46"/>
      <c r="DBT12" s="46"/>
      <c r="DBU12" s="46"/>
      <c r="DBV12" s="46"/>
      <c r="DBW12" s="46"/>
      <c r="DBX12" s="46"/>
      <c r="DBY12" s="46"/>
      <c r="DBZ12" s="46"/>
      <c r="DCA12" s="46"/>
      <c r="DCB12" s="46"/>
      <c r="DCC12" s="46"/>
      <c r="DCD12" s="46"/>
      <c r="DCE12" s="46"/>
      <c r="DCF12" s="46"/>
      <c r="DCG12" s="46"/>
      <c r="DCH12" s="46"/>
      <c r="DCI12" s="46"/>
      <c r="DCJ12" s="46"/>
      <c r="DCK12" s="46"/>
      <c r="DCL12" s="46"/>
      <c r="DCM12" s="46"/>
      <c r="DCN12" s="46"/>
      <c r="DCO12" s="46"/>
      <c r="DCP12" s="46"/>
      <c r="DCQ12" s="46"/>
      <c r="DCR12" s="46"/>
      <c r="DCS12" s="46"/>
      <c r="DCT12" s="46"/>
      <c r="DCU12" s="46"/>
      <c r="DCV12" s="46"/>
      <c r="DCW12" s="46"/>
      <c r="DCX12" s="46"/>
      <c r="DCY12" s="46"/>
      <c r="DCZ12" s="46"/>
      <c r="DDA12" s="46"/>
      <c r="DDB12" s="46"/>
      <c r="DDC12" s="46"/>
      <c r="DDD12" s="46"/>
      <c r="DDE12" s="46"/>
      <c r="DDF12" s="46"/>
      <c r="DDG12" s="46"/>
      <c r="DDH12" s="46"/>
      <c r="DDI12" s="46"/>
      <c r="DDJ12" s="46"/>
      <c r="DDK12" s="46"/>
      <c r="DDL12" s="46"/>
      <c r="DDM12" s="46"/>
      <c r="DDN12" s="46"/>
      <c r="DDO12" s="46"/>
      <c r="DDP12" s="46"/>
      <c r="DDQ12" s="46"/>
      <c r="DDR12" s="46"/>
      <c r="DDS12" s="46"/>
      <c r="DDT12" s="46"/>
      <c r="DDU12" s="46"/>
      <c r="DDV12" s="46"/>
      <c r="DDW12" s="46"/>
      <c r="DDX12" s="46"/>
      <c r="DDY12" s="46"/>
      <c r="DDZ12" s="46"/>
      <c r="DEA12" s="46"/>
      <c r="DEB12" s="46"/>
      <c r="DEC12" s="46"/>
      <c r="DED12" s="46"/>
      <c r="DEE12" s="46"/>
      <c r="DEF12" s="46"/>
      <c r="DEG12" s="46"/>
      <c r="DEH12" s="46"/>
      <c r="DEI12" s="46"/>
      <c r="DEJ12" s="46"/>
      <c r="DEK12" s="46"/>
      <c r="DEL12" s="46"/>
      <c r="DEM12" s="46"/>
      <c r="DEN12" s="46"/>
      <c r="DEO12" s="46"/>
      <c r="DEP12" s="46"/>
      <c r="DEQ12" s="46"/>
      <c r="DER12" s="46"/>
      <c r="DES12" s="46"/>
      <c r="DET12" s="46"/>
      <c r="DEU12" s="46"/>
      <c r="DEV12" s="46"/>
      <c r="DEW12" s="46"/>
      <c r="DEX12" s="46"/>
      <c r="DEY12" s="46"/>
      <c r="DEZ12" s="46"/>
      <c r="DFA12" s="46"/>
      <c r="DFB12" s="46"/>
      <c r="DFC12" s="46"/>
      <c r="DFD12" s="46"/>
      <c r="DFE12" s="46"/>
      <c r="DFF12" s="46"/>
      <c r="DFG12" s="46"/>
      <c r="DFH12" s="46"/>
      <c r="DFI12" s="46"/>
      <c r="DFJ12" s="46"/>
      <c r="DFK12" s="46"/>
      <c r="DFL12" s="46"/>
      <c r="DFM12" s="46"/>
      <c r="DFN12" s="46"/>
      <c r="DFO12" s="46"/>
      <c r="DFP12" s="46"/>
      <c r="DFQ12" s="46"/>
      <c r="DFR12" s="46"/>
      <c r="DFS12" s="46"/>
      <c r="DFT12" s="46"/>
      <c r="DFU12" s="46"/>
      <c r="DFV12" s="46"/>
      <c r="DFW12" s="46"/>
      <c r="DFX12" s="46"/>
      <c r="DFY12" s="46"/>
      <c r="DFZ12" s="46"/>
      <c r="DGA12" s="46"/>
      <c r="DGB12" s="46"/>
      <c r="DGC12" s="46"/>
      <c r="DGD12" s="46"/>
      <c r="DGE12" s="46"/>
      <c r="DGF12" s="46"/>
      <c r="DGG12" s="46"/>
      <c r="DGH12" s="46"/>
      <c r="DGI12" s="46"/>
      <c r="DGJ12" s="46"/>
      <c r="DGK12" s="46"/>
      <c r="DGL12" s="46"/>
      <c r="DGM12" s="46"/>
      <c r="DGN12" s="46"/>
      <c r="DGO12" s="46"/>
      <c r="DGP12" s="46"/>
      <c r="DGQ12" s="46"/>
      <c r="DGR12" s="46"/>
      <c r="DGS12" s="46"/>
      <c r="DGT12" s="46"/>
      <c r="DGU12" s="46"/>
      <c r="DGV12" s="46"/>
      <c r="DGW12" s="46"/>
      <c r="DGX12" s="46"/>
      <c r="DGY12" s="46"/>
      <c r="DGZ12" s="46"/>
      <c r="DHA12" s="46"/>
      <c r="DHB12" s="46"/>
      <c r="DHC12" s="46"/>
      <c r="DHD12" s="46"/>
      <c r="DHE12" s="46"/>
      <c r="DHF12" s="46"/>
      <c r="DHG12" s="46"/>
      <c r="DHH12" s="46"/>
      <c r="DHI12" s="46"/>
      <c r="DHJ12" s="46"/>
      <c r="DHK12" s="46"/>
      <c r="DHL12" s="46"/>
      <c r="DHM12" s="46"/>
      <c r="DHN12" s="46"/>
      <c r="DHO12" s="46"/>
      <c r="DHP12" s="46"/>
      <c r="DHQ12" s="46"/>
      <c r="DHR12" s="46"/>
      <c r="DHS12" s="46"/>
      <c r="DHT12" s="46"/>
      <c r="DHU12" s="46"/>
      <c r="DHV12" s="46"/>
      <c r="DHW12" s="46"/>
      <c r="DHX12" s="46"/>
      <c r="DHY12" s="46"/>
      <c r="DHZ12" s="46"/>
      <c r="DIA12" s="46"/>
      <c r="DIB12" s="46"/>
      <c r="DIC12" s="46"/>
      <c r="DID12" s="46"/>
      <c r="DIE12" s="46"/>
      <c r="DIF12" s="46"/>
      <c r="DIG12" s="46"/>
      <c r="DIH12" s="46"/>
      <c r="DII12" s="46"/>
      <c r="DIJ12" s="46"/>
      <c r="DIK12" s="46"/>
      <c r="DIL12" s="46"/>
      <c r="DIM12" s="46"/>
      <c r="DIN12" s="46"/>
      <c r="DIO12" s="46"/>
      <c r="DIP12" s="46"/>
      <c r="DIQ12" s="46"/>
      <c r="DIR12" s="46"/>
      <c r="DIS12" s="46"/>
      <c r="DIT12" s="46"/>
      <c r="DIU12" s="46"/>
      <c r="DIV12" s="46"/>
      <c r="DIW12" s="46"/>
      <c r="DIX12" s="46"/>
      <c r="DIY12" s="46"/>
      <c r="DIZ12" s="46"/>
      <c r="DJA12" s="46"/>
      <c r="DJB12" s="46"/>
      <c r="DJC12" s="46"/>
      <c r="DJD12" s="46"/>
      <c r="DJE12" s="46"/>
      <c r="DJF12" s="46"/>
      <c r="DJG12" s="46"/>
      <c r="DJH12" s="46"/>
      <c r="DJI12" s="46"/>
      <c r="DJJ12" s="46"/>
      <c r="DJK12" s="46"/>
      <c r="DJL12" s="46"/>
      <c r="DJM12" s="46"/>
      <c r="DJN12" s="46"/>
      <c r="DJO12" s="46"/>
      <c r="DJP12" s="46"/>
      <c r="DJQ12" s="46"/>
      <c r="DJR12" s="46"/>
      <c r="DJS12" s="46"/>
      <c r="DJT12" s="46"/>
      <c r="DJU12" s="46"/>
      <c r="DJV12" s="46"/>
      <c r="DJW12" s="46"/>
      <c r="DJX12" s="46"/>
      <c r="DJY12" s="46"/>
      <c r="DJZ12" s="46"/>
      <c r="DKA12" s="46"/>
      <c r="DKB12" s="46"/>
      <c r="DKC12" s="46"/>
      <c r="DKD12" s="46"/>
      <c r="DKE12" s="46"/>
      <c r="DKF12" s="46"/>
      <c r="DKG12" s="46"/>
      <c r="DKH12" s="46"/>
      <c r="DKI12" s="46"/>
      <c r="DKJ12" s="46"/>
      <c r="DKK12" s="46"/>
      <c r="DKL12" s="46"/>
      <c r="DKM12" s="46"/>
      <c r="DKN12" s="46"/>
      <c r="DKO12" s="46"/>
      <c r="DKP12" s="46"/>
      <c r="DKQ12" s="46"/>
      <c r="DKR12" s="46"/>
      <c r="DKS12" s="46"/>
      <c r="DKT12" s="46"/>
      <c r="DKU12" s="46"/>
      <c r="DKV12" s="46"/>
      <c r="DKW12" s="46"/>
      <c r="DKX12" s="46"/>
      <c r="DKY12" s="46"/>
      <c r="DKZ12" s="46"/>
      <c r="DLA12" s="46"/>
      <c r="DLB12" s="46"/>
      <c r="DLC12" s="46"/>
      <c r="DLD12" s="46"/>
      <c r="DLE12" s="46"/>
      <c r="DLF12" s="46"/>
      <c r="DLG12" s="46"/>
      <c r="DLH12" s="46"/>
      <c r="DLI12" s="46"/>
      <c r="DLJ12" s="46"/>
      <c r="DLK12" s="46"/>
      <c r="DLL12" s="46"/>
      <c r="DLM12" s="46"/>
      <c r="DLN12" s="46"/>
      <c r="DLO12" s="46"/>
      <c r="DLP12" s="46"/>
      <c r="DLQ12" s="46"/>
      <c r="DLR12" s="46"/>
      <c r="DLS12" s="46"/>
      <c r="DLT12" s="46"/>
      <c r="DLU12" s="46"/>
      <c r="DLV12" s="46"/>
      <c r="DLW12" s="46"/>
      <c r="DLX12" s="46"/>
      <c r="DLY12" s="46"/>
      <c r="DLZ12" s="46"/>
      <c r="DMA12" s="46"/>
      <c r="DMB12" s="46"/>
      <c r="DMC12" s="46"/>
      <c r="DMD12" s="46"/>
      <c r="DME12" s="46"/>
      <c r="DMF12" s="46"/>
      <c r="DMG12" s="46"/>
      <c r="DMH12" s="46"/>
      <c r="DMI12" s="46"/>
      <c r="DMJ12" s="46"/>
      <c r="DMK12" s="46"/>
      <c r="DML12" s="46"/>
      <c r="DMM12" s="46"/>
      <c r="DMN12" s="46"/>
      <c r="DMO12" s="46"/>
      <c r="DMP12" s="46"/>
      <c r="DMQ12" s="46"/>
      <c r="DMR12" s="46"/>
      <c r="DMS12" s="46"/>
      <c r="DMT12" s="46"/>
      <c r="DMU12" s="46"/>
      <c r="DMV12" s="46"/>
      <c r="DMW12" s="46"/>
      <c r="DMX12" s="46"/>
      <c r="DMY12" s="46"/>
      <c r="DMZ12" s="46"/>
      <c r="DNA12" s="46"/>
      <c r="DNB12" s="46"/>
      <c r="DNC12" s="46"/>
      <c r="DND12" s="46"/>
      <c r="DNE12" s="46"/>
      <c r="DNF12" s="46"/>
      <c r="DNG12" s="46"/>
      <c r="DNH12" s="46"/>
      <c r="DNI12" s="46"/>
      <c r="DNJ12" s="46"/>
      <c r="DNK12" s="46"/>
      <c r="DNL12" s="46"/>
      <c r="DNM12" s="46"/>
      <c r="DNN12" s="46"/>
      <c r="DNO12" s="46"/>
      <c r="DNP12" s="46"/>
      <c r="DNQ12" s="46"/>
      <c r="DNR12" s="46"/>
      <c r="DNS12" s="46"/>
      <c r="DNT12" s="46"/>
      <c r="DNU12" s="46"/>
      <c r="DNV12" s="46"/>
      <c r="DNW12" s="46"/>
      <c r="DNX12" s="46"/>
      <c r="DNY12" s="46"/>
      <c r="DNZ12" s="46"/>
      <c r="DOA12" s="46"/>
      <c r="DOB12" s="46"/>
      <c r="DOC12" s="46"/>
      <c r="DOD12" s="46"/>
      <c r="DOE12" s="46"/>
      <c r="DOF12" s="46"/>
      <c r="DOG12" s="46"/>
      <c r="DOH12" s="46"/>
      <c r="DOI12" s="46"/>
      <c r="DOJ12" s="46"/>
      <c r="DOK12" s="46"/>
      <c r="DOL12" s="46"/>
      <c r="DOM12" s="46"/>
      <c r="DON12" s="46"/>
      <c r="DOO12" s="46"/>
      <c r="DOP12" s="46"/>
      <c r="DOQ12" s="46"/>
      <c r="DOR12" s="46"/>
      <c r="DOS12" s="46"/>
      <c r="DOT12" s="46"/>
      <c r="DOU12" s="46"/>
      <c r="DOV12" s="46"/>
      <c r="DOW12" s="46"/>
      <c r="DOX12" s="46"/>
      <c r="DOY12" s="46"/>
      <c r="DOZ12" s="46"/>
      <c r="DPA12" s="46"/>
      <c r="DPB12" s="46"/>
      <c r="DPC12" s="46"/>
      <c r="DPD12" s="46"/>
      <c r="DPE12" s="46"/>
      <c r="DPF12" s="46"/>
      <c r="DPG12" s="46"/>
      <c r="DPH12" s="46"/>
      <c r="DPI12" s="46"/>
      <c r="DPJ12" s="46"/>
      <c r="DPK12" s="46"/>
      <c r="DPL12" s="46"/>
      <c r="DPM12" s="46"/>
      <c r="DPN12" s="46"/>
      <c r="DPO12" s="46"/>
      <c r="DPP12" s="46"/>
      <c r="DPQ12" s="46"/>
      <c r="DPR12" s="46"/>
      <c r="DPS12" s="46"/>
      <c r="DPT12" s="46"/>
      <c r="DPU12" s="46"/>
      <c r="DPV12" s="46"/>
      <c r="DPW12" s="46"/>
      <c r="DPX12" s="46"/>
      <c r="DPY12" s="46"/>
      <c r="DPZ12" s="46"/>
      <c r="DQA12" s="46"/>
      <c r="DQB12" s="46"/>
      <c r="DQC12" s="46"/>
      <c r="DQD12" s="46"/>
      <c r="DQE12" s="46"/>
      <c r="DQF12" s="46"/>
      <c r="DQG12" s="46"/>
      <c r="DQH12" s="46"/>
      <c r="DQI12" s="46"/>
      <c r="DQJ12" s="46"/>
      <c r="DQK12" s="46"/>
      <c r="DQL12" s="46"/>
      <c r="DQM12" s="46"/>
      <c r="DQN12" s="46"/>
      <c r="DQO12" s="46"/>
      <c r="DQP12" s="46"/>
      <c r="DQQ12" s="46"/>
      <c r="DQR12" s="46"/>
      <c r="DQS12" s="46"/>
      <c r="DQT12" s="46"/>
      <c r="DQU12" s="46"/>
      <c r="DQV12" s="46"/>
      <c r="DQW12" s="46"/>
      <c r="DQX12" s="46"/>
      <c r="DQY12" s="46"/>
      <c r="DQZ12" s="46"/>
      <c r="DRA12" s="46"/>
      <c r="DRB12" s="46"/>
      <c r="DRC12" s="46"/>
      <c r="DRD12" s="46"/>
      <c r="DRE12" s="46"/>
      <c r="DRF12" s="46"/>
      <c r="DRG12" s="46"/>
      <c r="DRH12" s="46"/>
      <c r="DRI12" s="46"/>
      <c r="DRJ12" s="46"/>
      <c r="DRK12" s="46"/>
      <c r="DRL12" s="46"/>
      <c r="DRM12" s="46"/>
      <c r="DRN12" s="46"/>
      <c r="DRO12" s="46"/>
      <c r="DRP12" s="46"/>
      <c r="DRQ12" s="46"/>
      <c r="DRR12" s="46"/>
      <c r="DRS12" s="46"/>
      <c r="DRT12" s="46"/>
      <c r="DRU12" s="46"/>
      <c r="DRV12" s="46"/>
      <c r="DRW12" s="46"/>
      <c r="DRX12" s="46"/>
      <c r="DRY12" s="46"/>
      <c r="DRZ12" s="46"/>
      <c r="DSA12" s="46"/>
      <c r="DSB12" s="46"/>
      <c r="DSC12" s="46"/>
      <c r="DSD12" s="46"/>
      <c r="DSE12" s="46"/>
      <c r="DSF12" s="46"/>
      <c r="DSG12" s="46"/>
      <c r="DSH12" s="46"/>
      <c r="DSI12" s="46"/>
      <c r="DSJ12" s="46"/>
      <c r="DSK12" s="46"/>
      <c r="DSL12" s="46"/>
      <c r="DSM12" s="46"/>
      <c r="DSN12" s="46"/>
      <c r="DSO12" s="46"/>
      <c r="DSP12" s="46"/>
      <c r="DSQ12" s="46"/>
      <c r="DSR12" s="46"/>
      <c r="DSS12" s="46"/>
      <c r="DST12" s="46"/>
      <c r="DSU12" s="46"/>
      <c r="DSV12" s="46"/>
      <c r="DSW12" s="46"/>
      <c r="DSX12" s="46"/>
      <c r="DSY12" s="46"/>
      <c r="DSZ12" s="46"/>
      <c r="DTA12" s="46"/>
      <c r="DTB12" s="46"/>
      <c r="DTC12" s="46"/>
      <c r="DTD12" s="46"/>
      <c r="DTE12" s="46"/>
      <c r="DTF12" s="46"/>
      <c r="DTG12" s="46"/>
      <c r="DTH12" s="46"/>
      <c r="DTI12" s="46"/>
      <c r="DTJ12" s="46"/>
      <c r="DTK12" s="46"/>
      <c r="DTL12" s="46"/>
      <c r="DTM12" s="46"/>
      <c r="DTN12" s="46"/>
      <c r="DTO12" s="46"/>
      <c r="DTP12" s="46"/>
      <c r="DTQ12" s="46"/>
      <c r="DTR12" s="46"/>
      <c r="DTS12" s="46"/>
      <c r="DTT12" s="46"/>
      <c r="DTU12" s="46"/>
      <c r="DTV12" s="46"/>
      <c r="DTW12" s="46"/>
      <c r="DTX12" s="46"/>
      <c r="DTY12" s="46"/>
      <c r="DTZ12" s="46"/>
      <c r="DUA12" s="46"/>
      <c r="DUB12" s="46"/>
      <c r="DUC12" s="46"/>
      <c r="DUD12" s="46"/>
      <c r="DUE12" s="46"/>
      <c r="DUF12" s="46"/>
      <c r="DUG12" s="46"/>
      <c r="DUH12" s="46"/>
      <c r="DUI12" s="46"/>
      <c r="DUJ12" s="46"/>
      <c r="DUK12" s="46"/>
      <c r="DUL12" s="46"/>
      <c r="DUM12" s="46"/>
      <c r="DUN12" s="46"/>
      <c r="DUO12" s="46"/>
      <c r="DUP12" s="46"/>
      <c r="DUQ12" s="46"/>
      <c r="DUR12" s="46"/>
      <c r="DUS12" s="46"/>
      <c r="DUT12" s="46"/>
      <c r="DUU12" s="46"/>
      <c r="DUV12" s="46"/>
      <c r="DUW12" s="46"/>
      <c r="DUX12" s="46"/>
      <c r="DUY12" s="46"/>
      <c r="DUZ12" s="46"/>
      <c r="DVA12" s="46"/>
      <c r="DVB12" s="46"/>
      <c r="DVC12" s="46"/>
      <c r="DVD12" s="46"/>
      <c r="DVE12" s="46"/>
      <c r="DVF12" s="46"/>
      <c r="DVG12" s="46"/>
      <c r="DVH12" s="46"/>
      <c r="DVI12" s="46"/>
      <c r="DVJ12" s="46"/>
      <c r="DVK12" s="46"/>
      <c r="DVL12" s="46"/>
      <c r="DVM12" s="46"/>
      <c r="DVN12" s="46"/>
      <c r="DVO12" s="46"/>
      <c r="DVP12" s="46"/>
      <c r="DVQ12" s="46"/>
      <c r="DVR12" s="46"/>
      <c r="DVS12" s="46"/>
      <c r="DVT12" s="46"/>
      <c r="DVU12" s="46"/>
      <c r="DVV12" s="46"/>
      <c r="DVW12" s="46"/>
      <c r="DVX12" s="46"/>
      <c r="DVY12" s="46"/>
      <c r="DVZ12" s="46"/>
      <c r="DWA12" s="46"/>
      <c r="DWB12" s="46"/>
      <c r="DWC12" s="46"/>
      <c r="DWD12" s="46"/>
      <c r="DWE12" s="46"/>
      <c r="DWF12" s="46"/>
      <c r="DWG12" s="46"/>
      <c r="DWH12" s="46"/>
      <c r="DWI12" s="46"/>
      <c r="DWJ12" s="46"/>
      <c r="DWK12" s="46"/>
      <c r="DWL12" s="46"/>
      <c r="DWM12" s="46"/>
      <c r="DWN12" s="46"/>
      <c r="DWO12" s="46"/>
      <c r="DWP12" s="46"/>
      <c r="DWQ12" s="46"/>
      <c r="DWR12" s="46"/>
      <c r="DWS12" s="46"/>
      <c r="DWT12" s="46"/>
      <c r="DWU12" s="46"/>
      <c r="DWV12" s="46"/>
      <c r="DWW12" s="46"/>
      <c r="DWX12" s="46"/>
      <c r="DWY12" s="46"/>
      <c r="DWZ12" s="46"/>
      <c r="DXA12" s="46"/>
      <c r="DXB12" s="46"/>
      <c r="DXC12" s="46"/>
      <c r="DXD12" s="46"/>
      <c r="DXE12" s="46"/>
      <c r="DXF12" s="46"/>
      <c r="DXG12" s="46"/>
      <c r="DXH12" s="46"/>
      <c r="DXI12" s="46"/>
      <c r="DXJ12" s="46"/>
      <c r="DXK12" s="46"/>
      <c r="DXL12" s="46"/>
      <c r="DXM12" s="46"/>
      <c r="DXN12" s="46"/>
      <c r="DXO12" s="46"/>
      <c r="DXP12" s="46"/>
      <c r="DXQ12" s="46"/>
      <c r="DXR12" s="46"/>
      <c r="DXS12" s="46"/>
      <c r="DXT12" s="46"/>
      <c r="DXU12" s="46"/>
      <c r="DXV12" s="46"/>
      <c r="DXW12" s="46"/>
      <c r="DXX12" s="46"/>
      <c r="DXY12" s="46"/>
      <c r="DXZ12" s="46"/>
      <c r="DYA12" s="46"/>
      <c r="DYB12" s="46"/>
      <c r="DYC12" s="46"/>
      <c r="DYD12" s="46"/>
      <c r="DYE12" s="46"/>
      <c r="DYF12" s="46"/>
      <c r="DYG12" s="46"/>
      <c r="DYH12" s="46"/>
      <c r="DYI12" s="46"/>
      <c r="DYJ12" s="46"/>
      <c r="DYK12" s="46"/>
      <c r="DYL12" s="46"/>
      <c r="DYM12" s="46"/>
      <c r="DYN12" s="46"/>
      <c r="DYO12" s="46"/>
      <c r="DYP12" s="46"/>
      <c r="DYQ12" s="46"/>
      <c r="DYR12" s="46"/>
      <c r="DYS12" s="46"/>
      <c r="DYT12" s="46"/>
      <c r="DYU12" s="46"/>
      <c r="DYV12" s="46"/>
      <c r="DYW12" s="46"/>
      <c r="DYX12" s="46"/>
      <c r="DYY12" s="46"/>
      <c r="DYZ12" s="46"/>
      <c r="DZA12" s="46"/>
      <c r="DZB12" s="46"/>
      <c r="DZC12" s="46"/>
      <c r="DZD12" s="46"/>
      <c r="DZE12" s="46"/>
      <c r="DZF12" s="46"/>
      <c r="DZG12" s="46"/>
      <c r="DZH12" s="46"/>
      <c r="DZI12" s="46"/>
      <c r="DZJ12" s="46"/>
      <c r="DZK12" s="46"/>
      <c r="DZL12" s="46"/>
      <c r="DZM12" s="46"/>
      <c r="DZN12" s="46"/>
      <c r="DZO12" s="46"/>
      <c r="DZP12" s="46"/>
      <c r="DZQ12" s="46"/>
      <c r="DZR12" s="46"/>
      <c r="DZS12" s="46"/>
      <c r="DZT12" s="46"/>
      <c r="DZU12" s="46"/>
      <c r="DZV12" s="46"/>
      <c r="DZW12" s="46"/>
      <c r="DZX12" s="46"/>
      <c r="DZY12" s="46"/>
      <c r="DZZ12" s="46"/>
      <c r="EAA12" s="46"/>
      <c r="EAB12" s="46"/>
      <c r="EAC12" s="46"/>
      <c r="EAD12" s="46"/>
      <c r="EAE12" s="46"/>
      <c r="EAF12" s="46"/>
      <c r="EAG12" s="46"/>
      <c r="EAH12" s="46"/>
      <c r="EAI12" s="46"/>
      <c r="EAJ12" s="46"/>
      <c r="EAK12" s="46"/>
      <c r="EAL12" s="46"/>
      <c r="EAM12" s="46"/>
      <c r="EAN12" s="46"/>
      <c r="EAO12" s="46"/>
      <c r="EAP12" s="46"/>
      <c r="EAQ12" s="46"/>
      <c r="EAR12" s="46"/>
      <c r="EAS12" s="46"/>
      <c r="EAT12" s="46"/>
      <c r="EAU12" s="46"/>
      <c r="EAV12" s="46"/>
      <c r="EAW12" s="46"/>
      <c r="EAX12" s="46"/>
      <c r="EAY12" s="46"/>
      <c r="EAZ12" s="46"/>
      <c r="EBA12" s="46"/>
      <c r="EBB12" s="46"/>
      <c r="EBC12" s="46"/>
      <c r="EBD12" s="46"/>
      <c r="EBE12" s="46"/>
      <c r="EBF12" s="46"/>
      <c r="EBG12" s="46"/>
      <c r="EBH12" s="46"/>
      <c r="EBI12" s="46"/>
      <c r="EBJ12" s="46"/>
      <c r="EBK12" s="46"/>
      <c r="EBL12" s="46"/>
      <c r="EBM12" s="46"/>
      <c r="EBN12" s="46"/>
      <c r="EBO12" s="46"/>
      <c r="EBP12" s="46"/>
      <c r="EBQ12" s="46"/>
      <c r="EBR12" s="46"/>
      <c r="EBS12" s="46"/>
      <c r="EBT12" s="46"/>
      <c r="EBU12" s="46"/>
      <c r="EBV12" s="46"/>
      <c r="EBW12" s="46"/>
      <c r="EBX12" s="46"/>
      <c r="EBY12" s="46"/>
      <c r="EBZ12" s="46"/>
      <c r="ECA12" s="46"/>
      <c r="ECB12" s="46"/>
      <c r="ECC12" s="46"/>
      <c r="ECD12" s="46"/>
      <c r="ECE12" s="46"/>
      <c r="ECF12" s="46"/>
      <c r="ECG12" s="46"/>
      <c r="ECH12" s="46"/>
      <c r="ECI12" s="46"/>
      <c r="ECJ12" s="46"/>
      <c r="ECK12" s="46"/>
      <c r="ECL12" s="46"/>
      <c r="ECM12" s="46"/>
      <c r="ECN12" s="46"/>
      <c r="ECO12" s="46"/>
      <c r="ECP12" s="46"/>
      <c r="ECQ12" s="46"/>
      <c r="ECR12" s="46"/>
      <c r="ECS12" s="46"/>
      <c r="ECT12" s="46"/>
      <c r="ECU12" s="46"/>
      <c r="ECV12" s="46"/>
      <c r="ECW12" s="46"/>
      <c r="ECX12" s="46"/>
      <c r="ECY12" s="46"/>
      <c r="ECZ12" s="46"/>
      <c r="EDA12" s="46"/>
      <c r="EDB12" s="46"/>
      <c r="EDC12" s="46"/>
      <c r="EDD12" s="46"/>
      <c r="EDE12" s="46"/>
      <c r="EDF12" s="46"/>
      <c r="EDG12" s="46"/>
      <c r="EDH12" s="46"/>
      <c r="EDI12" s="46"/>
      <c r="EDJ12" s="46"/>
      <c r="EDK12" s="46"/>
      <c r="EDL12" s="46"/>
      <c r="EDM12" s="46"/>
      <c r="EDN12" s="46"/>
      <c r="EDO12" s="46"/>
      <c r="EDP12" s="46"/>
      <c r="EDQ12" s="46"/>
      <c r="EDR12" s="46"/>
      <c r="EDS12" s="46"/>
      <c r="EDT12" s="46"/>
      <c r="EDU12" s="46"/>
      <c r="EDV12" s="46"/>
      <c r="EDW12" s="46"/>
      <c r="EDX12" s="46"/>
      <c r="EDY12" s="46"/>
      <c r="EDZ12" s="46"/>
      <c r="EEA12" s="46"/>
      <c r="EEB12" s="46"/>
      <c r="EEC12" s="46"/>
      <c r="EED12" s="46"/>
      <c r="EEE12" s="46"/>
      <c r="EEF12" s="46"/>
      <c r="EEG12" s="46"/>
      <c r="EEH12" s="46"/>
      <c r="EEI12" s="46"/>
      <c r="EEJ12" s="46"/>
      <c r="EEK12" s="46"/>
      <c r="EEL12" s="46"/>
      <c r="EEM12" s="46"/>
      <c r="EEN12" s="46"/>
      <c r="EEO12" s="46"/>
      <c r="EEP12" s="46"/>
      <c r="EEQ12" s="46"/>
      <c r="EER12" s="46"/>
      <c r="EES12" s="46"/>
      <c r="EET12" s="46"/>
      <c r="EEU12" s="46"/>
      <c r="EEV12" s="46"/>
      <c r="EEW12" s="46"/>
      <c r="EEX12" s="46"/>
      <c r="EEY12" s="46"/>
      <c r="EEZ12" s="46"/>
      <c r="EFA12" s="46"/>
      <c r="EFB12" s="46"/>
      <c r="EFC12" s="46"/>
      <c r="EFD12" s="46"/>
      <c r="EFE12" s="46"/>
      <c r="EFF12" s="46"/>
      <c r="EFG12" s="46"/>
      <c r="EFH12" s="46"/>
      <c r="EFI12" s="46"/>
      <c r="EFJ12" s="46"/>
      <c r="EFK12" s="46"/>
      <c r="EFL12" s="46"/>
      <c r="EFM12" s="46"/>
      <c r="EFN12" s="46"/>
      <c r="EFO12" s="46"/>
      <c r="EFP12" s="46"/>
      <c r="EFQ12" s="46"/>
      <c r="EFR12" s="46"/>
      <c r="EFS12" s="46"/>
      <c r="EFT12" s="46"/>
      <c r="EFU12" s="46"/>
      <c r="EFV12" s="46"/>
      <c r="EFW12" s="46"/>
      <c r="EFX12" s="46"/>
      <c r="EFY12" s="46"/>
      <c r="EFZ12" s="46"/>
      <c r="EGA12" s="46"/>
      <c r="EGB12" s="46"/>
      <c r="EGC12" s="46"/>
      <c r="EGD12" s="46"/>
      <c r="EGE12" s="46"/>
      <c r="EGF12" s="46"/>
      <c r="EGG12" s="46"/>
      <c r="EGH12" s="46"/>
      <c r="EGI12" s="46"/>
      <c r="EGJ12" s="46"/>
      <c r="EGK12" s="46"/>
      <c r="EGL12" s="46"/>
      <c r="EGM12" s="46"/>
      <c r="EGN12" s="46"/>
      <c r="EGO12" s="46"/>
      <c r="EGP12" s="46"/>
      <c r="EGQ12" s="46"/>
      <c r="EGR12" s="46"/>
      <c r="EGS12" s="46"/>
      <c r="EGT12" s="46"/>
      <c r="EGU12" s="46"/>
      <c r="EGV12" s="46"/>
      <c r="EGW12" s="46"/>
      <c r="EGX12" s="46"/>
      <c r="EGY12" s="46"/>
      <c r="EGZ12" s="46"/>
      <c r="EHA12" s="46"/>
      <c r="EHB12" s="46"/>
      <c r="EHC12" s="46"/>
      <c r="EHD12" s="46"/>
      <c r="EHE12" s="46"/>
      <c r="EHF12" s="46"/>
      <c r="EHG12" s="46"/>
      <c r="EHH12" s="46"/>
      <c r="EHI12" s="46"/>
      <c r="EHJ12" s="46"/>
      <c r="EHK12" s="46"/>
      <c r="EHL12" s="46"/>
      <c r="EHM12" s="46"/>
      <c r="EHN12" s="46"/>
      <c r="EHO12" s="46"/>
      <c r="EHP12" s="46"/>
      <c r="EHQ12" s="46"/>
      <c r="EHR12" s="46"/>
      <c r="EHS12" s="46"/>
      <c r="EHT12" s="46"/>
      <c r="EHU12" s="46"/>
      <c r="EHV12" s="46"/>
      <c r="EHW12" s="46"/>
      <c r="EHX12" s="46"/>
      <c r="EHY12" s="46"/>
      <c r="EHZ12" s="46"/>
      <c r="EIA12" s="46"/>
      <c r="EIB12" s="46"/>
      <c r="EIC12" s="46"/>
      <c r="EID12" s="46"/>
      <c r="EIE12" s="46"/>
      <c r="EIF12" s="46"/>
      <c r="EIG12" s="46"/>
      <c r="EIH12" s="46"/>
      <c r="EII12" s="46"/>
      <c r="EIJ12" s="46"/>
      <c r="EIK12" s="46"/>
      <c r="EIL12" s="46"/>
      <c r="EIM12" s="46"/>
      <c r="EIN12" s="46"/>
      <c r="EIO12" s="46"/>
      <c r="EIP12" s="46"/>
      <c r="EIQ12" s="46"/>
      <c r="EIR12" s="46"/>
      <c r="EIS12" s="46"/>
      <c r="EIT12" s="46"/>
      <c r="EIU12" s="46"/>
      <c r="EIV12" s="46"/>
      <c r="EIW12" s="46"/>
      <c r="EIX12" s="46"/>
      <c r="EIY12" s="46"/>
      <c r="EIZ12" s="46"/>
      <c r="EJA12" s="46"/>
      <c r="EJB12" s="46"/>
      <c r="EJC12" s="46"/>
      <c r="EJD12" s="46"/>
      <c r="EJE12" s="46"/>
      <c r="EJF12" s="46"/>
      <c r="EJG12" s="46"/>
      <c r="EJH12" s="46"/>
      <c r="EJI12" s="46"/>
      <c r="EJJ12" s="46"/>
      <c r="EJK12" s="46"/>
      <c r="EJL12" s="46"/>
      <c r="EJM12" s="46"/>
      <c r="EJN12" s="46"/>
      <c r="EJO12" s="46"/>
      <c r="EJP12" s="46"/>
      <c r="EJQ12" s="46"/>
      <c r="EJR12" s="46"/>
      <c r="EJS12" s="46"/>
      <c r="EJT12" s="46"/>
      <c r="EJU12" s="46"/>
      <c r="EJV12" s="46"/>
      <c r="EJW12" s="46"/>
      <c r="EJX12" s="46"/>
      <c r="EJY12" s="46"/>
      <c r="EJZ12" s="46"/>
      <c r="EKA12" s="46"/>
      <c r="EKB12" s="46"/>
      <c r="EKC12" s="46"/>
      <c r="EKD12" s="46"/>
      <c r="EKE12" s="46"/>
      <c r="EKF12" s="46"/>
      <c r="EKG12" s="46"/>
      <c r="EKH12" s="46"/>
      <c r="EKI12" s="46"/>
      <c r="EKJ12" s="46"/>
      <c r="EKK12" s="46"/>
      <c r="EKL12" s="46"/>
      <c r="EKM12" s="46"/>
      <c r="EKN12" s="46"/>
      <c r="EKO12" s="46"/>
      <c r="EKP12" s="46"/>
      <c r="EKQ12" s="46"/>
      <c r="EKR12" s="46"/>
      <c r="EKS12" s="46"/>
      <c r="EKT12" s="46"/>
      <c r="EKU12" s="46"/>
      <c r="EKV12" s="46"/>
      <c r="EKW12" s="46"/>
      <c r="EKX12" s="46"/>
      <c r="EKY12" s="46"/>
      <c r="EKZ12" s="46"/>
      <c r="ELA12" s="46"/>
      <c r="ELB12" s="46"/>
      <c r="ELC12" s="46"/>
      <c r="ELD12" s="46"/>
      <c r="ELE12" s="46"/>
      <c r="ELF12" s="46"/>
      <c r="ELG12" s="46"/>
      <c r="ELH12" s="46"/>
      <c r="ELI12" s="46"/>
      <c r="ELJ12" s="46"/>
      <c r="ELK12" s="46"/>
      <c r="ELL12" s="46"/>
      <c r="ELM12" s="46"/>
      <c r="ELN12" s="46"/>
      <c r="ELO12" s="46"/>
      <c r="ELP12" s="46"/>
      <c r="ELQ12" s="46"/>
      <c r="ELR12" s="46"/>
      <c r="ELS12" s="46"/>
      <c r="ELT12" s="46"/>
      <c r="ELU12" s="46"/>
      <c r="ELV12" s="46"/>
      <c r="ELW12" s="46"/>
      <c r="ELX12" s="46"/>
      <c r="ELY12" s="46"/>
      <c r="ELZ12" s="46"/>
      <c r="EMA12" s="46"/>
      <c r="EMB12" s="46"/>
      <c r="EMC12" s="46"/>
      <c r="EMD12" s="46"/>
      <c r="EME12" s="46"/>
      <c r="EMF12" s="46"/>
      <c r="EMG12" s="46"/>
      <c r="EMH12" s="46"/>
      <c r="EMI12" s="46"/>
      <c r="EMJ12" s="46"/>
      <c r="EMK12" s="46"/>
      <c r="EML12" s="46"/>
      <c r="EMM12" s="46"/>
      <c r="EMN12" s="46"/>
      <c r="EMO12" s="46"/>
      <c r="EMP12" s="46"/>
      <c r="EMQ12" s="46"/>
      <c r="EMR12" s="46"/>
      <c r="EMS12" s="46"/>
      <c r="EMT12" s="46"/>
      <c r="EMU12" s="46"/>
      <c r="EMV12" s="46"/>
      <c r="EMW12" s="46"/>
      <c r="EMX12" s="46"/>
      <c r="EMY12" s="46"/>
      <c r="EMZ12" s="46"/>
      <c r="ENA12" s="46"/>
      <c r="ENB12" s="46"/>
      <c r="ENC12" s="46"/>
      <c r="END12" s="46"/>
      <c r="ENE12" s="46"/>
      <c r="ENF12" s="46"/>
      <c r="ENG12" s="46"/>
      <c r="ENH12" s="46"/>
      <c r="ENI12" s="46"/>
      <c r="ENJ12" s="46"/>
      <c r="ENK12" s="46"/>
      <c r="ENL12" s="46"/>
      <c r="ENM12" s="46"/>
      <c r="ENN12" s="46"/>
      <c r="ENO12" s="46"/>
      <c r="ENP12" s="46"/>
      <c r="ENQ12" s="46"/>
      <c r="ENR12" s="46"/>
      <c r="ENS12" s="46"/>
      <c r="ENT12" s="46"/>
      <c r="ENU12" s="46"/>
      <c r="ENV12" s="46"/>
      <c r="ENW12" s="46"/>
      <c r="ENX12" s="46"/>
      <c r="ENY12" s="46"/>
      <c r="ENZ12" s="46"/>
      <c r="EOA12" s="46"/>
      <c r="EOB12" s="46"/>
      <c r="EOC12" s="46"/>
      <c r="EOD12" s="46"/>
      <c r="EOE12" s="46"/>
      <c r="EOF12" s="46"/>
      <c r="EOG12" s="46"/>
      <c r="EOH12" s="46"/>
      <c r="EOI12" s="46"/>
      <c r="EOJ12" s="46"/>
      <c r="EOK12" s="46"/>
      <c r="EOL12" s="46"/>
      <c r="EOM12" s="46"/>
      <c r="EON12" s="46"/>
      <c r="EOO12" s="46"/>
      <c r="EOP12" s="46"/>
      <c r="EOQ12" s="46"/>
      <c r="EOR12" s="46"/>
      <c r="EOS12" s="46"/>
      <c r="EOT12" s="46"/>
      <c r="EOU12" s="46"/>
      <c r="EOV12" s="46"/>
      <c r="EOW12" s="46"/>
      <c r="EOX12" s="46"/>
      <c r="EOY12" s="46"/>
      <c r="EOZ12" s="46"/>
      <c r="EPA12" s="46"/>
      <c r="EPB12" s="46"/>
      <c r="EPC12" s="46"/>
      <c r="EPD12" s="46"/>
      <c r="EPE12" s="46"/>
      <c r="EPF12" s="46"/>
      <c r="EPG12" s="46"/>
      <c r="EPH12" s="46"/>
      <c r="EPI12" s="46"/>
      <c r="EPJ12" s="46"/>
      <c r="EPK12" s="46"/>
      <c r="EPL12" s="46"/>
      <c r="EPM12" s="46"/>
      <c r="EPN12" s="46"/>
      <c r="EPO12" s="46"/>
      <c r="EPP12" s="46"/>
      <c r="EPQ12" s="46"/>
      <c r="EPR12" s="46"/>
      <c r="EPS12" s="46"/>
      <c r="EPT12" s="46"/>
      <c r="EPU12" s="46"/>
      <c r="EPV12" s="46"/>
      <c r="EPW12" s="46"/>
      <c r="EPX12" s="46"/>
      <c r="EPY12" s="46"/>
      <c r="EPZ12" s="46"/>
      <c r="EQA12" s="46"/>
      <c r="EQB12" s="46"/>
      <c r="EQC12" s="46"/>
      <c r="EQD12" s="46"/>
      <c r="EQE12" s="46"/>
      <c r="EQF12" s="46"/>
      <c r="EQG12" s="46"/>
      <c r="EQH12" s="46"/>
      <c r="EQI12" s="46"/>
      <c r="EQJ12" s="46"/>
      <c r="EQK12" s="46"/>
      <c r="EQL12" s="46"/>
      <c r="EQM12" s="46"/>
      <c r="EQN12" s="46"/>
      <c r="EQO12" s="46"/>
      <c r="EQP12" s="46"/>
      <c r="EQQ12" s="46"/>
      <c r="EQR12" s="46"/>
      <c r="EQS12" s="46"/>
      <c r="EQT12" s="46"/>
      <c r="EQU12" s="46"/>
      <c r="EQV12" s="46"/>
      <c r="EQW12" s="46"/>
      <c r="EQX12" s="46"/>
      <c r="EQY12" s="46"/>
      <c r="EQZ12" s="46"/>
      <c r="ERA12" s="46"/>
      <c r="ERB12" s="46"/>
      <c r="ERC12" s="46"/>
      <c r="ERD12" s="46"/>
      <c r="ERE12" s="46"/>
      <c r="ERF12" s="46"/>
      <c r="ERG12" s="46"/>
      <c r="ERH12" s="46"/>
      <c r="ERI12" s="46"/>
      <c r="ERJ12" s="46"/>
      <c r="ERK12" s="46"/>
      <c r="ERL12" s="46"/>
      <c r="ERM12" s="46"/>
      <c r="ERN12" s="46"/>
      <c r="ERO12" s="46"/>
      <c r="ERP12" s="46"/>
      <c r="ERQ12" s="46"/>
      <c r="ERR12" s="46"/>
      <c r="ERS12" s="46"/>
      <c r="ERT12" s="46"/>
      <c r="ERU12" s="46"/>
      <c r="ERV12" s="46"/>
      <c r="ERW12" s="46"/>
      <c r="ERX12" s="46"/>
      <c r="ERY12" s="46"/>
      <c r="ERZ12" s="46"/>
      <c r="ESA12" s="46"/>
      <c r="ESB12" s="46"/>
      <c r="ESC12" s="46"/>
      <c r="ESD12" s="46"/>
      <c r="ESE12" s="46"/>
      <c r="ESF12" s="46"/>
      <c r="ESG12" s="46"/>
      <c r="ESH12" s="46"/>
      <c r="ESI12" s="46"/>
      <c r="ESJ12" s="46"/>
      <c r="ESK12" s="46"/>
      <c r="ESL12" s="46"/>
      <c r="ESM12" s="46"/>
      <c r="ESN12" s="46"/>
      <c r="ESO12" s="46"/>
      <c r="ESP12" s="46"/>
      <c r="ESQ12" s="46"/>
      <c r="ESR12" s="46"/>
      <c r="ESS12" s="46"/>
      <c r="EST12" s="46"/>
      <c r="ESU12" s="46"/>
      <c r="ESV12" s="46"/>
      <c r="ESW12" s="46"/>
      <c r="ESX12" s="46"/>
      <c r="ESY12" s="46"/>
      <c r="ESZ12" s="46"/>
      <c r="ETA12" s="46"/>
      <c r="ETB12" s="46"/>
      <c r="ETC12" s="46"/>
      <c r="ETD12" s="46"/>
      <c r="ETE12" s="46"/>
      <c r="ETF12" s="46"/>
      <c r="ETG12" s="46"/>
      <c r="ETH12" s="46"/>
      <c r="ETI12" s="46"/>
      <c r="ETJ12" s="46"/>
      <c r="ETK12" s="46"/>
      <c r="ETL12" s="46"/>
      <c r="ETM12" s="46"/>
      <c r="ETN12" s="46"/>
      <c r="ETO12" s="46"/>
      <c r="ETP12" s="46"/>
      <c r="ETQ12" s="46"/>
      <c r="ETR12" s="46"/>
      <c r="ETS12" s="46"/>
      <c r="ETT12" s="46"/>
      <c r="ETU12" s="46"/>
      <c r="ETV12" s="46"/>
      <c r="ETW12" s="46"/>
      <c r="ETX12" s="46"/>
      <c r="ETY12" s="46"/>
      <c r="ETZ12" s="46"/>
      <c r="EUA12" s="46"/>
      <c r="EUB12" s="46"/>
      <c r="EUC12" s="46"/>
      <c r="EUD12" s="46"/>
      <c r="EUE12" s="46"/>
      <c r="EUF12" s="46"/>
      <c r="EUG12" s="46"/>
      <c r="EUH12" s="46"/>
      <c r="EUI12" s="46"/>
      <c r="EUJ12" s="46"/>
      <c r="EUK12" s="46"/>
      <c r="EUL12" s="46"/>
      <c r="EUM12" s="46"/>
      <c r="EUN12" s="46"/>
      <c r="EUO12" s="46"/>
      <c r="EUP12" s="46"/>
      <c r="EUQ12" s="46"/>
      <c r="EUR12" s="46"/>
      <c r="EUS12" s="46"/>
      <c r="EUT12" s="46"/>
      <c r="EUU12" s="46"/>
      <c r="EUV12" s="46"/>
      <c r="EUW12" s="46"/>
      <c r="EUX12" s="46"/>
      <c r="EUY12" s="46"/>
      <c r="EUZ12" s="46"/>
      <c r="EVA12" s="46"/>
      <c r="EVB12" s="46"/>
      <c r="EVC12" s="46"/>
      <c r="EVD12" s="46"/>
      <c r="EVE12" s="46"/>
      <c r="EVF12" s="46"/>
      <c r="EVG12" s="46"/>
      <c r="EVH12" s="46"/>
      <c r="EVI12" s="46"/>
      <c r="EVJ12" s="46"/>
      <c r="EVK12" s="46"/>
      <c r="EVL12" s="46"/>
      <c r="EVM12" s="46"/>
      <c r="EVN12" s="46"/>
      <c r="EVO12" s="46"/>
      <c r="EVP12" s="46"/>
      <c r="EVQ12" s="46"/>
      <c r="EVR12" s="46"/>
      <c r="EVS12" s="46"/>
      <c r="EVT12" s="46"/>
      <c r="EVU12" s="46"/>
      <c r="EVV12" s="46"/>
      <c r="EVW12" s="46"/>
      <c r="EVX12" s="46"/>
      <c r="EVY12" s="46"/>
      <c r="EVZ12" s="46"/>
      <c r="EWA12" s="46"/>
      <c r="EWB12" s="46"/>
      <c r="EWC12" s="46"/>
      <c r="EWD12" s="46"/>
      <c r="EWE12" s="46"/>
      <c r="EWF12" s="46"/>
      <c r="EWG12" s="46"/>
      <c r="EWH12" s="46"/>
      <c r="EWI12" s="46"/>
      <c r="EWJ12" s="46"/>
      <c r="EWK12" s="46"/>
      <c r="EWL12" s="46"/>
      <c r="EWM12" s="46"/>
      <c r="EWN12" s="46"/>
      <c r="EWO12" s="46"/>
      <c r="EWP12" s="46"/>
      <c r="EWQ12" s="46"/>
      <c r="EWR12" s="46"/>
      <c r="EWS12" s="46"/>
      <c r="EWT12" s="46"/>
      <c r="EWU12" s="46"/>
      <c r="EWV12" s="46"/>
      <c r="EWW12" s="46"/>
      <c r="EWX12" s="46"/>
      <c r="EWY12" s="46"/>
      <c r="EWZ12" s="46"/>
      <c r="EXA12" s="46"/>
      <c r="EXB12" s="46"/>
      <c r="EXC12" s="46"/>
      <c r="EXD12" s="46"/>
      <c r="EXE12" s="46"/>
      <c r="EXF12" s="46"/>
      <c r="EXG12" s="46"/>
      <c r="EXH12" s="46"/>
      <c r="EXI12" s="46"/>
      <c r="EXJ12" s="46"/>
      <c r="EXK12" s="46"/>
      <c r="EXL12" s="46"/>
      <c r="EXM12" s="46"/>
      <c r="EXN12" s="46"/>
      <c r="EXO12" s="46"/>
      <c r="EXP12" s="46"/>
      <c r="EXQ12" s="46"/>
      <c r="EXR12" s="46"/>
      <c r="EXS12" s="46"/>
      <c r="EXT12" s="46"/>
      <c r="EXU12" s="46"/>
      <c r="EXV12" s="46"/>
      <c r="EXW12" s="46"/>
      <c r="EXX12" s="46"/>
      <c r="EXY12" s="46"/>
      <c r="EXZ12" s="46"/>
      <c r="EYA12" s="46"/>
      <c r="EYB12" s="46"/>
      <c r="EYC12" s="46"/>
      <c r="EYD12" s="46"/>
      <c r="EYE12" s="46"/>
      <c r="EYF12" s="46"/>
      <c r="EYG12" s="46"/>
      <c r="EYH12" s="46"/>
      <c r="EYI12" s="46"/>
      <c r="EYJ12" s="46"/>
      <c r="EYK12" s="46"/>
      <c r="EYL12" s="46"/>
      <c r="EYM12" s="46"/>
      <c r="EYN12" s="46"/>
      <c r="EYO12" s="46"/>
      <c r="EYP12" s="46"/>
      <c r="EYQ12" s="46"/>
      <c r="EYR12" s="46"/>
      <c r="EYS12" s="46"/>
      <c r="EYT12" s="46"/>
      <c r="EYU12" s="46"/>
      <c r="EYV12" s="46"/>
      <c r="EYW12" s="46"/>
      <c r="EYX12" s="46"/>
      <c r="EYY12" s="46"/>
      <c r="EYZ12" s="46"/>
      <c r="EZA12" s="46"/>
      <c r="EZB12" s="46"/>
      <c r="EZC12" s="46"/>
      <c r="EZD12" s="46"/>
      <c r="EZE12" s="46"/>
      <c r="EZF12" s="46"/>
      <c r="EZG12" s="46"/>
      <c r="EZH12" s="46"/>
      <c r="EZI12" s="46"/>
      <c r="EZJ12" s="46"/>
      <c r="EZK12" s="46"/>
      <c r="EZL12" s="46"/>
      <c r="EZM12" s="46"/>
      <c r="EZN12" s="46"/>
      <c r="EZO12" s="46"/>
      <c r="EZP12" s="46"/>
      <c r="EZQ12" s="46"/>
      <c r="EZR12" s="46"/>
      <c r="EZS12" s="46"/>
      <c r="EZT12" s="46"/>
      <c r="EZU12" s="46"/>
      <c r="EZV12" s="46"/>
      <c r="EZW12" s="46"/>
      <c r="EZX12" s="46"/>
      <c r="EZY12" s="46"/>
      <c r="EZZ12" s="46"/>
      <c r="FAA12" s="46"/>
      <c r="FAB12" s="46"/>
      <c r="FAC12" s="46"/>
      <c r="FAD12" s="46"/>
      <c r="FAE12" s="46"/>
      <c r="FAF12" s="46"/>
      <c r="FAG12" s="46"/>
      <c r="FAH12" s="46"/>
      <c r="FAI12" s="46"/>
      <c r="FAJ12" s="46"/>
      <c r="FAK12" s="46"/>
      <c r="FAL12" s="46"/>
      <c r="FAM12" s="46"/>
      <c r="FAN12" s="46"/>
      <c r="FAO12" s="46"/>
      <c r="FAP12" s="46"/>
      <c r="FAQ12" s="46"/>
      <c r="FAR12" s="46"/>
      <c r="FAS12" s="46"/>
      <c r="FAT12" s="46"/>
      <c r="FAU12" s="46"/>
      <c r="FAV12" s="46"/>
      <c r="FAW12" s="46"/>
      <c r="FAX12" s="46"/>
      <c r="FAY12" s="46"/>
      <c r="FAZ12" s="46"/>
      <c r="FBA12" s="46"/>
      <c r="FBB12" s="46"/>
      <c r="FBC12" s="46"/>
      <c r="FBD12" s="46"/>
      <c r="FBE12" s="46"/>
      <c r="FBF12" s="46"/>
      <c r="FBG12" s="46"/>
      <c r="FBH12" s="46"/>
      <c r="FBI12" s="46"/>
      <c r="FBJ12" s="46"/>
      <c r="FBK12" s="46"/>
      <c r="FBL12" s="46"/>
      <c r="FBM12" s="46"/>
      <c r="FBN12" s="46"/>
      <c r="FBO12" s="46"/>
      <c r="FBP12" s="46"/>
      <c r="FBQ12" s="46"/>
      <c r="FBR12" s="46"/>
      <c r="FBS12" s="46"/>
      <c r="FBT12" s="46"/>
      <c r="FBU12" s="46"/>
      <c r="FBV12" s="46"/>
      <c r="FBW12" s="46"/>
      <c r="FBX12" s="46"/>
      <c r="FBY12" s="46"/>
      <c r="FBZ12" s="46"/>
      <c r="FCA12" s="46"/>
      <c r="FCB12" s="46"/>
      <c r="FCC12" s="46"/>
      <c r="FCD12" s="46"/>
      <c r="FCE12" s="46"/>
      <c r="FCF12" s="46"/>
      <c r="FCG12" s="46"/>
      <c r="FCH12" s="46"/>
      <c r="FCI12" s="46"/>
      <c r="FCJ12" s="46"/>
      <c r="FCK12" s="46"/>
      <c r="FCL12" s="46"/>
      <c r="FCM12" s="46"/>
      <c r="FCN12" s="46"/>
      <c r="FCO12" s="46"/>
      <c r="FCP12" s="46"/>
      <c r="FCQ12" s="46"/>
      <c r="FCR12" s="46"/>
      <c r="FCS12" s="46"/>
      <c r="FCT12" s="46"/>
      <c r="FCU12" s="46"/>
      <c r="FCV12" s="46"/>
      <c r="FCW12" s="46"/>
      <c r="FCX12" s="46"/>
      <c r="FCY12" s="46"/>
      <c r="FCZ12" s="46"/>
      <c r="FDA12" s="46"/>
      <c r="FDB12" s="46"/>
      <c r="FDC12" s="46"/>
      <c r="FDD12" s="46"/>
      <c r="FDE12" s="46"/>
      <c r="FDF12" s="46"/>
      <c r="FDG12" s="46"/>
      <c r="FDH12" s="46"/>
      <c r="FDI12" s="46"/>
      <c r="FDJ12" s="46"/>
      <c r="FDK12" s="46"/>
      <c r="FDL12" s="46"/>
      <c r="FDM12" s="46"/>
      <c r="FDN12" s="46"/>
      <c r="FDO12" s="46"/>
      <c r="FDP12" s="46"/>
      <c r="FDQ12" s="46"/>
      <c r="FDR12" s="46"/>
      <c r="FDS12" s="46"/>
      <c r="FDT12" s="46"/>
      <c r="FDU12" s="46"/>
      <c r="FDV12" s="46"/>
      <c r="FDW12" s="46"/>
      <c r="FDX12" s="46"/>
      <c r="FDY12" s="46"/>
      <c r="FDZ12" s="46"/>
      <c r="FEA12" s="46"/>
      <c r="FEB12" s="46"/>
      <c r="FEC12" s="46"/>
      <c r="FED12" s="46"/>
      <c r="FEE12" s="46"/>
      <c r="FEF12" s="46"/>
      <c r="FEG12" s="46"/>
      <c r="FEH12" s="46"/>
      <c r="FEI12" s="46"/>
      <c r="FEJ12" s="46"/>
      <c r="FEK12" s="46"/>
      <c r="FEL12" s="46"/>
      <c r="FEM12" s="46"/>
      <c r="FEN12" s="46"/>
      <c r="FEO12" s="46"/>
      <c r="FEP12" s="46"/>
      <c r="FEQ12" s="46"/>
      <c r="FER12" s="46"/>
      <c r="FES12" s="46"/>
      <c r="FET12" s="46"/>
      <c r="FEU12" s="46"/>
      <c r="FEV12" s="46"/>
      <c r="FEW12" s="46"/>
      <c r="FEX12" s="46"/>
      <c r="FEY12" s="46"/>
      <c r="FEZ12" s="46"/>
      <c r="FFA12" s="46"/>
      <c r="FFB12" s="46"/>
      <c r="FFC12" s="46"/>
      <c r="FFD12" s="46"/>
      <c r="FFE12" s="46"/>
      <c r="FFF12" s="46"/>
      <c r="FFG12" s="46"/>
      <c r="FFH12" s="46"/>
      <c r="FFI12" s="46"/>
      <c r="FFJ12" s="46"/>
      <c r="FFK12" s="46"/>
      <c r="FFL12" s="46"/>
      <c r="FFM12" s="46"/>
      <c r="FFN12" s="46"/>
      <c r="FFO12" s="46"/>
      <c r="FFP12" s="46"/>
      <c r="FFQ12" s="46"/>
      <c r="FFR12" s="46"/>
      <c r="FFS12" s="46"/>
      <c r="FFT12" s="46"/>
      <c r="FFU12" s="46"/>
      <c r="FFV12" s="46"/>
      <c r="FFW12" s="46"/>
      <c r="FFX12" s="46"/>
      <c r="FFY12" s="46"/>
      <c r="FFZ12" s="46"/>
      <c r="FGA12" s="46"/>
      <c r="FGB12" s="46"/>
      <c r="FGC12" s="46"/>
      <c r="FGD12" s="46"/>
      <c r="FGE12" s="46"/>
      <c r="FGF12" s="46"/>
      <c r="FGG12" s="46"/>
      <c r="FGH12" s="46"/>
      <c r="FGI12" s="46"/>
      <c r="FGJ12" s="46"/>
      <c r="FGK12" s="46"/>
      <c r="FGL12" s="46"/>
      <c r="FGM12" s="46"/>
      <c r="FGN12" s="46"/>
      <c r="FGO12" s="46"/>
      <c r="FGP12" s="46"/>
      <c r="FGQ12" s="46"/>
      <c r="FGR12" s="46"/>
      <c r="FGS12" s="46"/>
      <c r="FGT12" s="46"/>
      <c r="FGU12" s="46"/>
      <c r="FGV12" s="46"/>
      <c r="FGW12" s="46"/>
      <c r="FGX12" s="46"/>
      <c r="FGY12" s="46"/>
      <c r="FGZ12" s="46"/>
      <c r="FHA12" s="46"/>
      <c r="FHB12" s="46"/>
      <c r="FHC12" s="46"/>
      <c r="FHD12" s="46"/>
      <c r="FHE12" s="46"/>
      <c r="FHF12" s="46"/>
      <c r="FHG12" s="46"/>
      <c r="FHH12" s="46"/>
      <c r="FHI12" s="46"/>
      <c r="FHJ12" s="46"/>
      <c r="FHK12" s="46"/>
      <c r="FHL12" s="46"/>
      <c r="FHM12" s="46"/>
      <c r="FHN12" s="46"/>
      <c r="FHO12" s="46"/>
      <c r="FHP12" s="46"/>
      <c r="FHQ12" s="46"/>
      <c r="FHR12" s="46"/>
      <c r="FHS12" s="46"/>
      <c r="FHT12" s="46"/>
      <c r="FHU12" s="46"/>
      <c r="FHV12" s="46"/>
      <c r="FHW12" s="46"/>
      <c r="FHX12" s="46"/>
      <c r="FHY12" s="46"/>
      <c r="FHZ12" s="46"/>
      <c r="FIA12" s="46"/>
      <c r="FIB12" s="46"/>
      <c r="FIC12" s="46"/>
      <c r="FID12" s="46"/>
      <c r="FIE12" s="46"/>
      <c r="FIF12" s="46"/>
      <c r="FIG12" s="46"/>
      <c r="FIH12" s="46"/>
      <c r="FII12" s="46"/>
      <c r="FIJ12" s="46"/>
      <c r="FIK12" s="46"/>
      <c r="FIL12" s="46"/>
      <c r="FIM12" s="46"/>
      <c r="FIN12" s="46"/>
      <c r="FIO12" s="46"/>
      <c r="FIP12" s="46"/>
      <c r="FIQ12" s="46"/>
      <c r="FIR12" s="46"/>
      <c r="FIS12" s="46"/>
      <c r="FIT12" s="46"/>
      <c r="FIU12" s="46"/>
      <c r="FIV12" s="46"/>
      <c r="FIW12" s="46"/>
      <c r="FIX12" s="46"/>
      <c r="FIY12" s="46"/>
      <c r="FIZ12" s="46"/>
      <c r="FJA12" s="46"/>
      <c r="FJB12" s="46"/>
      <c r="FJC12" s="46"/>
      <c r="FJD12" s="46"/>
      <c r="FJE12" s="46"/>
      <c r="FJF12" s="46"/>
      <c r="FJG12" s="46"/>
      <c r="FJH12" s="46"/>
      <c r="FJI12" s="46"/>
      <c r="FJJ12" s="46"/>
      <c r="FJK12" s="46"/>
      <c r="FJL12" s="46"/>
      <c r="FJM12" s="46"/>
      <c r="FJN12" s="46"/>
      <c r="FJO12" s="46"/>
      <c r="FJP12" s="46"/>
      <c r="FJQ12" s="46"/>
      <c r="FJR12" s="46"/>
      <c r="FJS12" s="46"/>
      <c r="FJT12" s="46"/>
      <c r="FJU12" s="46"/>
      <c r="FJV12" s="46"/>
      <c r="FJW12" s="46"/>
      <c r="FJX12" s="46"/>
      <c r="FJY12" s="46"/>
      <c r="FJZ12" s="46"/>
      <c r="FKA12" s="46"/>
      <c r="FKB12" s="46"/>
      <c r="FKC12" s="46"/>
      <c r="FKD12" s="46"/>
      <c r="FKE12" s="46"/>
      <c r="FKF12" s="46"/>
      <c r="FKG12" s="46"/>
      <c r="FKH12" s="46"/>
      <c r="FKI12" s="46"/>
      <c r="FKJ12" s="46"/>
      <c r="FKK12" s="46"/>
      <c r="FKL12" s="46"/>
      <c r="FKM12" s="46"/>
      <c r="FKN12" s="46"/>
      <c r="FKO12" s="46"/>
      <c r="FKP12" s="46"/>
      <c r="FKQ12" s="46"/>
      <c r="FKR12" s="46"/>
      <c r="FKS12" s="46"/>
      <c r="FKT12" s="46"/>
      <c r="FKU12" s="46"/>
      <c r="FKV12" s="46"/>
      <c r="FKW12" s="46"/>
      <c r="FKX12" s="46"/>
      <c r="FKY12" s="46"/>
      <c r="FKZ12" s="46"/>
      <c r="FLA12" s="46"/>
      <c r="FLB12" s="46"/>
      <c r="FLC12" s="46"/>
      <c r="FLD12" s="46"/>
      <c r="FLE12" s="46"/>
      <c r="FLF12" s="46"/>
      <c r="FLG12" s="46"/>
      <c r="FLH12" s="46"/>
      <c r="FLI12" s="46"/>
      <c r="FLJ12" s="46"/>
      <c r="FLK12" s="46"/>
      <c r="FLL12" s="46"/>
      <c r="FLM12" s="46"/>
      <c r="FLN12" s="46"/>
      <c r="FLO12" s="46"/>
      <c r="FLP12" s="46"/>
      <c r="FLQ12" s="46"/>
      <c r="FLR12" s="46"/>
      <c r="FLS12" s="46"/>
      <c r="FLT12" s="46"/>
      <c r="FLU12" s="46"/>
      <c r="FLV12" s="46"/>
      <c r="FLW12" s="46"/>
      <c r="FLX12" s="46"/>
      <c r="FLY12" s="46"/>
      <c r="FLZ12" s="46"/>
      <c r="FMA12" s="46"/>
      <c r="FMB12" s="46"/>
      <c r="FMC12" s="46"/>
      <c r="FMD12" s="46"/>
      <c r="FME12" s="46"/>
      <c r="FMF12" s="46"/>
      <c r="FMG12" s="46"/>
      <c r="FMH12" s="46"/>
      <c r="FMI12" s="46"/>
      <c r="FMJ12" s="46"/>
      <c r="FMK12" s="46"/>
      <c r="FML12" s="46"/>
      <c r="FMM12" s="46"/>
      <c r="FMN12" s="46"/>
      <c r="FMO12" s="46"/>
      <c r="FMP12" s="46"/>
      <c r="FMQ12" s="46"/>
      <c r="FMR12" s="46"/>
      <c r="FMS12" s="46"/>
      <c r="FMT12" s="46"/>
      <c r="FMU12" s="46"/>
      <c r="FMV12" s="46"/>
      <c r="FMW12" s="46"/>
      <c r="FMX12" s="46"/>
      <c r="FMY12" s="46"/>
      <c r="FMZ12" s="46"/>
      <c r="FNA12" s="46"/>
      <c r="FNB12" s="46"/>
      <c r="FNC12" s="46"/>
      <c r="FND12" s="46"/>
      <c r="FNE12" s="46"/>
      <c r="FNF12" s="46"/>
      <c r="FNG12" s="46"/>
      <c r="FNH12" s="46"/>
      <c r="FNI12" s="46"/>
      <c r="FNJ12" s="46"/>
      <c r="FNK12" s="46"/>
      <c r="FNL12" s="46"/>
      <c r="FNM12" s="46"/>
      <c r="FNN12" s="46"/>
      <c r="FNO12" s="46"/>
      <c r="FNP12" s="46"/>
      <c r="FNQ12" s="46"/>
      <c r="FNR12" s="46"/>
      <c r="FNS12" s="46"/>
      <c r="FNT12" s="46"/>
      <c r="FNU12" s="46"/>
      <c r="FNV12" s="46"/>
      <c r="FNW12" s="46"/>
      <c r="FNX12" s="46"/>
      <c r="FNY12" s="46"/>
      <c r="FNZ12" s="46"/>
      <c r="FOA12" s="46"/>
      <c r="FOB12" s="46"/>
      <c r="FOC12" s="46"/>
      <c r="FOD12" s="46"/>
      <c r="FOE12" s="46"/>
      <c r="FOF12" s="46"/>
      <c r="FOG12" s="46"/>
      <c r="FOH12" s="46"/>
      <c r="FOI12" s="46"/>
      <c r="FOJ12" s="46"/>
      <c r="FOK12" s="46"/>
      <c r="FOL12" s="46"/>
      <c r="FOM12" s="46"/>
      <c r="FON12" s="46"/>
      <c r="FOO12" s="46"/>
      <c r="FOP12" s="46"/>
      <c r="FOQ12" s="46"/>
      <c r="FOR12" s="46"/>
      <c r="FOS12" s="46"/>
      <c r="FOT12" s="46"/>
      <c r="FOU12" s="46"/>
      <c r="FOV12" s="46"/>
      <c r="FOW12" s="46"/>
      <c r="FOX12" s="46"/>
      <c r="FOY12" s="46"/>
      <c r="FOZ12" s="46"/>
      <c r="FPA12" s="46"/>
      <c r="FPB12" s="46"/>
      <c r="FPC12" s="46"/>
      <c r="FPD12" s="46"/>
      <c r="FPE12" s="46"/>
      <c r="FPF12" s="46"/>
      <c r="FPG12" s="46"/>
      <c r="FPH12" s="46"/>
      <c r="FPI12" s="46"/>
      <c r="FPJ12" s="46"/>
      <c r="FPK12" s="46"/>
      <c r="FPL12" s="46"/>
      <c r="FPM12" s="46"/>
      <c r="FPN12" s="46"/>
      <c r="FPO12" s="46"/>
      <c r="FPP12" s="46"/>
      <c r="FPQ12" s="46"/>
      <c r="FPR12" s="46"/>
      <c r="FPS12" s="46"/>
      <c r="FPT12" s="46"/>
      <c r="FPU12" s="46"/>
      <c r="FPV12" s="46"/>
      <c r="FPW12" s="46"/>
      <c r="FPX12" s="46"/>
      <c r="FPY12" s="46"/>
      <c r="FPZ12" s="46"/>
      <c r="FQA12" s="46"/>
      <c r="FQB12" s="46"/>
      <c r="FQC12" s="46"/>
      <c r="FQD12" s="46"/>
      <c r="FQE12" s="46"/>
      <c r="FQF12" s="46"/>
      <c r="FQG12" s="46"/>
      <c r="FQH12" s="46"/>
      <c r="FQI12" s="46"/>
      <c r="FQJ12" s="46"/>
      <c r="FQK12" s="46"/>
      <c r="FQL12" s="46"/>
      <c r="FQM12" s="46"/>
      <c r="FQN12" s="46"/>
      <c r="FQO12" s="46"/>
      <c r="FQP12" s="46"/>
      <c r="FQQ12" s="46"/>
      <c r="FQR12" s="46"/>
      <c r="FQS12" s="46"/>
      <c r="FQT12" s="46"/>
      <c r="FQU12" s="46"/>
      <c r="FQV12" s="46"/>
      <c r="FQW12" s="46"/>
      <c r="FQX12" s="46"/>
      <c r="FQY12" s="46"/>
      <c r="FQZ12" s="46"/>
      <c r="FRA12" s="46"/>
      <c r="FRB12" s="46"/>
      <c r="FRC12" s="46"/>
      <c r="FRD12" s="46"/>
      <c r="FRE12" s="46"/>
      <c r="FRF12" s="46"/>
      <c r="FRG12" s="46"/>
      <c r="FRH12" s="46"/>
      <c r="FRI12" s="46"/>
      <c r="FRJ12" s="46"/>
      <c r="FRK12" s="46"/>
      <c r="FRL12" s="46"/>
      <c r="FRM12" s="46"/>
      <c r="FRN12" s="46"/>
      <c r="FRO12" s="46"/>
      <c r="FRP12" s="46"/>
      <c r="FRQ12" s="46"/>
      <c r="FRR12" s="46"/>
      <c r="FRS12" s="46"/>
      <c r="FRT12" s="46"/>
      <c r="FRU12" s="46"/>
      <c r="FRV12" s="46"/>
      <c r="FRW12" s="46"/>
      <c r="FRX12" s="46"/>
      <c r="FRY12" s="46"/>
      <c r="FRZ12" s="46"/>
      <c r="FSA12" s="46"/>
      <c r="FSB12" s="46"/>
      <c r="FSC12" s="46"/>
      <c r="FSD12" s="46"/>
      <c r="FSE12" s="46"/>
      <c r="FSF12" s="46"/>
      <c r="FSG12" s="46"/>
      <c r="FSH12" s="46"/>
      <c r="FSI12" s="46"/>
      <c r="FSJ12" s="46"/>
      <c r="FSK12" s="46"/>
      <c r="FSL12" s="46"/>
      <c r="FSM12" s="46"/>
      <c r="FSN12" s="46"/>
      <c r="FSO12" s="46"/>
      <c r="FSP12" s="46"/>
      <c r="FSQ12" s="46"/>
      <c r="FSR12" s="46"/>
      <c r="FSS12" s="46"/>
      <c r="FST12" s="46"/>
      <c r="FSU12" s="46"/>
      <c r="FSV12" s="46"/>
      <c r="FSW12" s="46"/>
      <c r="FSX12" s="46"/>
      <c r="FSY12" s="46"/>
      <c r="FSZ12" s="46"/>
      <c r="FTA12" s="46"/>
      <c r="FTB12" s="46"/>
      <c r="FTC12" s="46"/>
      <c r="FTD12" s="46"/>
      <c r="FTE12" s="46"/>
      <c r="FTF12" s="46"/>
      <c r="FTG12" s="46"/>
      <c r="FTH12" s="46"/>
      <c r="FTI12" s="46"/>
      <c r="FTJ12" s="46"/>
      <c r="FTK12" s="46"/>
      <c r="FTL12" s="46"/>
      <c r="FTM12" s="46"/>
      <c r="FTN12" s="46"/>
      <c r="FTO12" s="46"/>
      <c r="FTP12" s="46"/>
      <c r="FTQ12" s="46"/>
      <c r="FTR12" s="46"/>
      <c r="FTS12" s="46"/>
      <c r="FTT12" s="46"/>
      <c r="FTU12" s="46"/>
      <c r="FTV12" s="46"/>
      <c r="FTW12" s="46"/>
      <c r="FTX12" s="46"/>
      <c r="FTY12" s="46"/>
      <c r="FTZ12" s="46"/>
      <c r="FUA12" s="46"/>
      <c r="FUB12" s="46"/>
      <c r="FUC12" s="46"/>
      <c r="FUD12" s="46"/>
      <c r="FUE12" s="46"/>
      <c r="FUF12" s="46"/>
      <c r="FUG12" s="46"/>
      <c r="FUH12" s="46"/>
      <c r="FUI12" s="46"/>
      <c r="FUJ12" s="46"/>
      <c r="FUK12" s="46"/>
      <c r="FUL12" s="46"/>
      <c r="FUM12" s="46"/>
      <c r="FUN12" s="46"/>
      <c r="FUO12" s="46"/>
      <c r="FUP12" s="46"/>
      <c r="FUQ12" s="46"/>
      <c r="FUR12" s="46"/>
      <c r="FUS12" s="46"/>
      <c r="FUT12" s="46"/>
      <c r="FUU12" s="46"/>
      <c r="FUV12" s="46"/>
      <c r="FUW12" s="46"/>
      <c r="FUX12" s="46"/>
      <c r="FUY12" s="46"/>
      <c r="FUZ12" s="46"/>
      <c r="FVA12" s="46"/>
      <c r="FVB12" s="46"/>
      <c r="FVC12" s="46"/>
      <c r="FVD12" s="46"/>
      <c r="FVE12" s="46"/>
      <c r="FVF12" s="46"/>
      <c r="FVG12" s="46"/>
      <c r="FVH12" s="46"/>
      <c r="FVI12" s="46"/>
      <c r="FVJ12" s="46"/>
      <c r="FVK12" s="46"/>
      <c r="FVL12" s="46"/>
      <c r="FVM12" s="46"/>
      <c r="FVN12" s="46"/>
      <c r="FVO12" s="46"/>
      <c r="FVP12" s="46"/>
      <c r="FVQ12" s="46"/>
      <c r="FVR12" s="46"/>
      <c r="FVS12" s="46"/>
      <c r="FVT12" s="46"/>
      <c r="FVU12" s="46"/>
      <c r="FVV12" s="46"/>
      <c r="FVW12" s="46"/>
      <c r="FVX12" s="46"/>
      <c r="FVY12" s="46"/>
      <c r="FVZ12" s="46"/>
      <c r="FWA12" s="46"/>
      <c r="FWB12" s="46"/>
      <c r="FWC12" s="46"/>
      <c r="FWD12" s="46"/>
      <c r="FWE12" s="46"/>
      <c r="FWF12" s="46"/>
      <c r="FWG12" s="46"/>
      <c r="FWH12" s="46"/>
      <c r="FWI12" s="46"/>
      <c r="FWJ12" s="46"/>
      <c r="FWK12" s="46"/>
      <c r="FWL12" s="46"/>
      <c r="FWM12" s="46"/>
      <c r="FWN12" s="46"/>
      <c r="FWO12" s="46"/>
      <c r="FWP12" s="46"/>
      <c r="FWQ12" s="46"/>
      <c r="FWR12" s="46"/>
      <c r="FWS12" s="46"/>
      <c r="FWT12" s="46"/>
      <c r="FWU12" s="46"/>
      <c r="FWV12" s="46"/>
      <c r="FWW12" s="46"/>
      <c r="FWX12" s="46"/>
      <c r="FWY12" s="46"/>
      <c r="FWZ12" s="46"/>
      <c r="FXA12" s="46"/>
      <c r="FXB12" s="46"/>
      <c r="FXC12" s="46"/>
      <c r="FXD12" s="46"/>
      <c r="FXE12" s="46"/>
      <c r="FXF12" s="46"/>
      <c r="FXG12" s="46"/>
      <c r="FXH12" s="46"/>
      <c r="FXI12" s="46"/>
      <c r="FXJ12" s="46"/>
      <c r="FXK12" s="46"/>
      <c r="FXL12" s="46"/>
      <c r="FXM12" s="46"/>
      <c r="FXN12" s="46"/>
      <c r="FXO12" s="46"/>
      <c r="FXP12" s="46"/>
      <c r="FXQ12" s="46"/>
      <c r="FXR12" s="46"/>
      <c r="FXS12" s="46"/>
      <c r="FXT12" s="46"/>
      <c r="FXU12" s="46"/>
      <c r="FXV12" s="46"/>
      <c r="FXW12" s="46"/>
      <c r="FXX12" s="46"/>
      <c r="FXY12" s="46"/>
      <c r="FXZ12" s="46"/>
      <c r="FYA12" s="46"/>
      <c r="FYB12" s="46"/>
      <c r="FYC12" s="46"/>
      <c r="FYD12" s="46"/>
      <c r="FYE12" s="46"/>
      <c r="FYF12" s="46"/>
      <c r="FYG12" s="46"/>
      <c r="FYH12" s="46"/>
      <c r="FYI12" s="46"/>
      <c r="FYJ12" s="46"/>
      <c r="FYK12" s="46"/>
      <c r="FYL12" s="46"/>
      <c r="FYM12" s="46"/>
      <c r="FYN12" s="46"/>
      <c r="FYO12" s="46"/>
      <c r="FYP12" s="46"/>
      <c r="FYQ12" s="46"/>
      <c r="FYR12" s="46"/>
      <c r="FYS12" s="46"/>
      <c r="FYT12" s="46"/>
      <c r="FYU12" s="46"/>
      <c r="FYV12" s="46"/>
      <c r="FYW12" s="46"/>
      <c r="FYX12" s="46"/>
      <c r="FYY12" s="46"/>
      <c r="FYZ12" s="46"/>
      <c r="FZA12" s="46"/>
      <c r="FZB12" s="46"/>
      <c r="FZC12" s="46"/>
      <c r="FZD12" s="46"/>
      <c r="FZE12" s="46"/>
      <c r="FZF12" s="46"/>
      <c r="FZG12" s="46"/>
      <c r="FZH12" s="46"/>
      <c r="FZI12" s="46"/>
      <c r="FZJ12" s="46"/>
      <c r="FZK12" s="46"/>
      <c r="FZL12" s="46"/>
      <c r="FZM12" s="46"/>
      <c r="FZN12" s="46"/>
      <c r="FZO12" s="46"/>
      <c r="FZP12" s="46"/>
      <c r="FZQ12" s="46"/>
      <c r="FZR12" s="46"/>
      <c r="FZS12" s="46"/>
      <c r="FZT12" s="46"/>
      <c r="FZU12" s="46"/>
      <c r="FZV12" s="46"/>
      <c r="FZW12" s="46"/>
      <c r="FZX12" s="46"/>
      <c r="FZY12" s="46"/>
      <c r="FZZ12" s="46"/>
      <c r="GAA12" s="46"/>
      <c r="GAB12" s="46"/>
      <c r="GAC12" s="46"/>
      <c r="GAD12" s="46"/>
      <c r="GAE12" s="46"/>
      <c r="GAF12" s="46"/>
      <c r="GAG12" s="46"/>
      <c r="GAH12" s="46"/>
      <c r="GAI12" s="46"/>
      <c r="GAJ12" s="46"/>
      <c r="GAK12" s="46"/>
      <c r="GAL12" s="46"/>
      <c r="GAM12" s="46"/>
      <c r="GAN12" s="46"/>
      <c r="GAO12" s="46"/>
      <c r="GAP12" s="46"/>
      <c r="GAQ12" s="46"/>
      <c r="GAR12" s="46"/>
      <c r="GAS12" s="46"/>
      <c r="GAT12" s="46"/>
      <c r="GAU12" s="46"/>
      <c r="GAV12" s="46"/>
      <c r="GAW12" s="46"/>
      <c r="GAX12" s="46"/>
      <c r="GAY12" s="46"/>
      <c r="GAZ12" s="46"/>
      <c r="GBA12" s="46"/>
      <c r="GBB12" s="46"/>
      <c r="GBC12" s="46"/>
      <c r="GBD12" s="46"/>
      <c r="GBE12" s="46"/>
      <c r="GBF12" s="46"/>
      <c r="GBG12" s="46"/>
      <c r="GBH12" s="46"/>
      <c r="GBI12" s="46"/>
      <c r="GBJ12" s="46"/>
      <c r="GBK12" s="46"/>
      <c r="GBL12" s="46"/>
      <c r="GBM12" s="46"/>
      <c r="GBN12" s="46"/>
      <c r="GBO12" s="46"/>
      <c r="GBP12" s="46"/>
      <c r="GBQ12" s="46"/>
      <c r="GBR12" s="46"/>
      <c r="GBS12" s="46"/>
      <c r="GBT12" s="46"/>
      <c r="GBU12" s="46"/>
      <c r="GBV12" s="46"/>
      <c r="GBW12" s="46"/>
      <c r="GBX12" s="46"/>
      <c r="GBY12" s="46"/>
      <c r="GBZ12" s="46"/>
      <c r="GCA12" s="46"/>
      <c r="GCB12" s="46"/>
      <c r="GCC12" s="46"/>
      <c r="GCD12" s="46"/>
      <c r="GCE12" s="46"/>
      <c r="GCF12" s="46"/>
      <c r="GCG12" s="46"/>
      <c r="GCH12" s="46"/>
      <c r="GCI12" s="46"/>
      <c r="GCJ12" s="46"/>
      <c r="GCK12" s="46"/>
      <c r="GCL12" s="46"/>
      <c r="GCM12" s="46"/>
      <c r="GCN12" s="46"/>
      <c r="GCO12" s="46"/>
      <c r="GCP12" s="46"/>
      <c r="GCQ12" s="46"/>
      <c r="GCR12" s="46"/>
      <c r="GCS12" s="46"/>
      <c r="GCT12" s="46"/>
      <c r="GCU12" s="46"/>
      <c r="GCV12" s="46"/>
      <c r="GCW12" s="46"/>
      <c r="GCX12" s="46"/>
      <c r="GCY12" s="46"/>
      <c r="GCZ12" s="46"/>
      <c r="GDA12" s="46"/>
      <c r="GDB12" s="46"/>
      <c r="GDC12" s="46"/>
      <c r="GDD12" s="46"/>
      <c r="GDE12" s="46"/>
      <c r="GDF12" s="46"/>
      <c r="GDG12" s="46"/>
      <c r="GDH12" s="46"/>
      <c r="GDI12" s="46"/>
      <c r="GDJ12" s="46"/>
      <c r="GDK12" s="46"/>
      <c r="GDL12" s="46"/>
      <c r="GDM12" s="46"/>
      <c r="GDN12" s="46"/>
      <c r="GDO12" s="46"/>
      <c r="GDP12" s="46"/>
      <c r="GDQ12" s="46"/>
      <c r="GDR12" s="46"/>
      <c r="GDS12" s="46"/>
      <c r="GDT12" s="46"/>
      <c r="GDU12" s="46"/>
      <c r="GDV12" s="46"/>
      <c r="GDW12" s="46"/>
      <c r="GDX12" s="46"/>
      <c r="GDY12" s="46"/>
      <c r="GDZ12" s="46"/>
      <c r="GEA12" s="46"/>
      <c r="GEB12" s="46"/>
      <c r="GEC12" s="46"/>
      <c r="GED12" s="46"/>
      <c r="GEE12" s="46"/>
      <c r="GEF12" s="46"/>
      <c r="GEG12" s="46"/>
      <c r="GEH12" s="46"/>
      <c r="GEI12" s="46"/>
      <c r="GEJ12" s="46"/>
      <c r="GEK12" s="46"/>
      <c r="GEL12" s="46"/>
      <c r="GEM12" s="46"/>
      <c r="GEN12" s="46"/>
      <c r="GEO12" s="46"/>
      <c r="GEP12" s="46"/>
      <c r="GEQ12" s="46"/>
      <c r="GER12" s="46"/>
      <c r="GES12" s="46"/>
      <c r="GET12" s="46"/>
      <c r="GEU12" s="46"/>
      <c r="GEV12" s="46"/>
      <c r="GEW12" s="46"/>
      <c r="GEX12" s="46"/>
      <c r="GEY12" s="46"/>
      <c r="GEZ12" s="46"/>
      <c r="GFA12" s="46"/>
      <c r="GFB12" s="46"/>
      <c r="GFC12" s="46"/>
      <c r="GFD12" s="46"/>
      <c r="GFE12" s="46"/>
      <c r="GFF12" s="46"/>
      <c r="GFG12" s="46"/>
      <c r="GFH12" s="46"/>
      <c r="GFI12" s="46"/>
      <c r="GFJ12" s="46"/>
      <c r="GFK12" s="46"/>
      <c r="GFL12" s="46"/>
      <c r="GFM12" s="46"/>
      <c r="GFN12" s="46"/>
      <c r="GFO12" s="46"/>
      <c r="GFP12" s="46"/>
      <c r="GFQ12" s="46"/>
      <c r="GFR12" s="46"/>
      <c r="GFS12" s="46"/>
      <c r="GFT12" s="46"/>
      <c r="GFU12" s="46"/>
      <c r="GFV12" s="46"/>
      <c r="GFW12" s="46"/>
      <c r="GFX12" s="46"/>
      <c r="GFY12" s="46"/>
      <c r="GFZ12" s="46"/>
      <c r="GGA12" s="46"/>
      <c r="GGB12" s="46"/>
      <c r="GGC12" s="46"/>
      <c r="GGD12" s="46"/>
      <c r="GGE12" s="46"/>
      <c r="GGF12" s="46"/>
      <c r="GGG12" s="46"/>
      <c r="GGH12" s="46"/>
      <c r="GGI12" s="46"/>
      <c r="GGJ12" s="46"/>
      <c r="GGK12" s="46"/>
      <c r="GGL12" s="46"/>
      <c r="GGM12" s="46"/>
      <c r="GGN12" s="46"/>
      <c r="GGO12" s="46"/>
      <c r="GGP12" s="46"/>
      <c r="GGQ12" s="46"/>
      <c r="GGR12" s="46"/>
      <c r="GGS12" s="46"/>
      <c r="GGT12" s="46"/>
      <c r="GGU12" s="46"/>
      <c r="GGV12" s="46"/>
      <c r="GGW12" s="46"/>
      <c r="GGX12" s="46"/>
      <c r="GGY12" s="46"/>
      <c r="GGZ12" s="46"/>
      <c r="GHA12" s="46"/>
      <c r="GHB12" s="46"/>
      <c r="GHC12" s="46"/>
      <c r="GHD12" s="46"/>
      <c r="GHE12" s="46"/>
      <c r="GHF12" s="46"/>
      <c r="GHG12" s="46"/>
      <c r="GHH12" s="46"/>
      <c r="GHI12" s="46"/>
      <c r="GHJ12" s="46"/>
      <c r="GHK12" s="46"/>
      <c r="GHL12" s="46"/>
      <c r="GHM12" s="46"/>
      <c r="GHN12" s="46"/>
      <c r="GHO12" s="46"/>
      <c r="GHP12" s="46"/>
      <c r="GHQ12" s="46"/>
      <c r="GHR12" s="46"/>
      <c r="GHS12" s="46"/>
      <c r="GHT12" s="46"/>
      <c r="GHU12" s="46"/>
      <c r="GHV12" s="46"/>
      <c r="GHW12" s="46"/>
      <c r="GHX12" s="46"/>
      <c r="GHY12" s="46"/>
      <c r="GHZ12" s="46"/>
      <c r="GIA12" s="46"/>
      <c r="GIB12" s="46"/>
      <c r="GIC12" s="46"/>
      <c r="GID12" s="46"/>
      <c r="GIE12" s="46"/>
      <c r="GIF12" s="46"/>
      <c r="GIG12" s="46"/>
      <c r="GIH12" s="46"/>
      <c r="GII12" s="46"/>
      <c r="GIJ12" s="46"/>
      <c r="GIK12" s="46"/>
      <c r="GIL12" s="46"/>
      <c r="GIM12" s="46"/>
      <c r="GIN12" s="46"/>
      <c r="GIO12" s="46"/>
      <c r="GIP12" s="46"/>
      <c r="GIQ12" s="46"/>
      <c r="GIR12" s="46"/>
      <c r="GIS12" s="46"/>
      <c r="GIT12" s="46"/>
      <c r="GIU12" s="46"/>
      <c r="GIV12" s="46"/>
      <c r="GIW12" s="46"/>
      <c r="GIX12" s="46"/>
      <c r="GIY12" s="46"/>
      <c r="GIZ12" s="46"/>
      <c r="GJA12" s="46"/>
      <c r="GJB12" s="46"/>
      <c r="GJC12" s="46"/>
      <c r="GJD12" s="46"/>
      <c r="GJE12" s="46"/>
      <c r="GJF12" s="46"/>
      <c r="GJG12" s="46"/>
      <c r="GJH12" s="46"/>
      <c r="GJI12" s="46"/>
      <c r="GJJ12" s="46"/>
      <c r="GJK12" s="46"/>
      <c r="GJL12" s="46"/>
      <c r="GJM12" s="46"/>
      <c r="GJN12" s="46"/>
      <c r="GJO12" s="46"/>
      <c r="GJP12" s="46"/>
      <c r="GJQ12" s="46"/>
      <c r="GJR12" s="46"/>
      <c r="GJS12" s="46"/>
      <c r="GJT12" s="46"/>
      <c r="GJU12" s="46"/>
      <c r="GJV12" s="46"/>
      <c r="GJW12" s="46"/>
      <c r="GJX12" s="46"/>
      <c r="GJY12" s="46"/>
      <c r="GJZ12" s="46"/>
      <c r="GKA12" s="46"/>
      <c r="GKB12" s="46"/>
      <c r="GKC12" s="46"/>
      <c r="GKD12" s="46"/>
      <c r="GKE12" s="46"/>
      <c r="GKF12" s="46"/>
      <c r="GKG12" s="46"/>
      <c r="GKH12" s="46"/>
      <c r="GKI12" s="46"/>
      <c r="GKJ12" s="46"/>
      <c r="GKK12" s="46"/>
      <c r="GKL12" s="46"/>
      <c r="GKM12" s="46"/>
      <c r="GKN12" s="46"/>
      <c r="GKO12" s="46"/>
      <c r="GKP12" s="46"/>
      <c r="GKQ12" s="46"/>
      <c r="GKR12" s="46"/>
      <c r="GKS12" s="46"/>
      <c r="GKT12" s="46"/>
      <c r="GKU12" s="46"/>
      <c r="GKV12" s="46"/>
      <c r="GKW12" s="46"/>
      <c r="GKX12" s="46"/>
      <c r="GKY12" s="46"/>
      <c r="GKZ12" s="46"/>
      <c r="GLA12" s="46"/>
      <c r="GLB12" s="46"/>
      <c r="GLC12" s="46"/>
      <c r="GLD12" s="46"/>
      <c r="GLE12" s="46"/>
      <c r="GLF12" s="46"/>
      <c r="GLG12" s="46"/>
      <c r="GLH12" s="46"/>
      <c r="GLI12" s="46"/>
      <c r="GLJ12" s="46"/>
      <c r="GLK12" s="46"/>
      <c r="GLL12" s="46"/>
      <c r="GLM12" s="46"/>
      <c r="GLN12" s="46"/>
      <c r="GLO12" s="46"/>
      <c r="GLP12" s="46"/>
      <c r="GLQ12" s="46"/>
      <c r="GLR12" s="46"/>
      <c r="GLS12" s="46"/>
      <c r="GLT12" s="46"/>
      <c r="GLU12" s="46"/>
      <c r="GLV12" s="46"/>
      <c r="GLW12" s="46"/>
      <c r="GLX12" s="46"/>
      <c r="GLY12" s="46"/>
      <c r="GLZ12" s="46"/>
      <c r="GMA12" s="46"/>
      <c r="GMB12" s="46"/>
      <c r="GMC12" s="46"/>
      <c r="GMD12" s="46"/>
      <c r="GME12" s="46"/>
      <c r="GMF12" s="46"/>
      <c r="GMG12" s="46"/>
      <c r="GMH12" s="46"/>
      <c r="GMI12" s="46"/>
      <c r="GMJ12" s="46"/>
      <c r="GMK12" s="46"/>
      <c r="GML12" s="46"/>
      <c r="GMM12" s="46"/>
      <c r="GMN12" s="46"/>
      <c r="GMO12" s="46"/>
      <c r="GMP12" s="46"/>
      <c r="GMQ12" s="46"/>
      <c r="GMR12" s="46"/>
      <c r="GMS12" s="46"/>
      <c r="GMT12" s="46"/>
      <c r="GMU12" s="46"/>
      <c r="GMV12" s="46"/>
      <c r="GMW12" s="46"/>
      <c r="GMX12" s="46"/>
      <c r="GMY12" s="46"/>
      <c r="GMZ12" s="46"/>
      <c r="GNA12" s="46"/>
      <c r="GNB12" s="46"/>
      <c r="GNC12" s="46"/>
      <c r="GND12" s="46"/>
      <c r="GNE12" s="46"/>
      <c r="GNF12" s="46"/>
      <c r="GNG12" s="46"/>
      <c r="GNH12" s="46"/>
      <c r="GNI12" s="46"/>
      <c r="GNJ12" s="46"/>
      <c r="GNK12" s="46"/>
      <c r="GNL12" s="46"/>
      <c r="GNM12" s="46"/>
      <c r="GNN12" s="46"/>
      <c r="GNO12" s="46"/>
      <c r="GNP12" s="46"/>
      <c r="GNQ12" s="46"/>
      <c r="GNR12" s="46"/>
      <c r="GNS12" s="46"/>
      <c r="GNT12" s="46"/>
      <c r="GNU12" s="46"/>
      <c r="GNV12" s="46"/>
      <c r="GNW12" s="46"/>
      <c r="GNX12" s="46"/>
      <c r="GNY12" s="46"/>
      <c r="GNZ12" s="46"/>
      <c r="GOA12" s="46"/>
      <c r="GOB12" s="46"/>
      <c r="GOC12" s="46"/>
      <c r="GOD12" s="46"/>
      <c r="GOE12" s="46"/>
      <c r="GOF12" s="46"/>
      <c r="GOG12" s="46"/>
      <c r="GOH12" s="46"/>
      <c r="GOI12" s="46"/>
      <c r="GOJ12" s="46"/>
      <c r="GOK12" s="46"/>
      <c r="GOL12" s="46"/>
      <c r="GOM12" s="46"/>
      <c r="GON12" s="46"/>
      <c r="GOO12" s="46"/>
      <c r="GOP12" s="46"/>
      <c r="GOQ12" s="46"/>
      <c r="GOR12" s="46"/>
      <c r="GOS12" s="46"/>
      <c r="GOT12" s="46"/>
      <c r="GOU12" s="46"/>
      <c r="GOV12" s="46"/>
      <c r="GOW12" s="46"/>
      <c r="GOX12" s="46"/>
      <c r="GOY12" s="46"/>
      <c r="GOZ12" s="46"/>
      <c r="GPA12" s="46"/>
      <c r="GPB12" s="46"/>
      <c r="GPC12" s="46"/>
      <c r="GPD12" s="46"/>
      <c r="GPE12" s="46"/>
      <c r="GPF12" s="46"/>
      <c r="GPG12" s="46"/>
      <c r="GPH12" s="46"/>
      <c r="GPI12" s="46"/>
      <c r="GPJ12" s="46"/>
      <c r="GPK12" s="46"/>
      <c r="GPL12" s="46"/>
      <c r="GPM12" s="46"/>
      <c r="GPN12" s="46"/>
      <c r="GPO12" s="46"/>
      <c r="GPP12" s="46"/>
      <c r="GPQ12" s="46"/>
      <c r="GPR12" s="46"/>
      <c r="GPS12" s="46"/>
      <c r="GPT12" s="46"/>
      <c r="GPU12" s="46"/>
      <c r="GPV12" s="46"/>
      <c r="GPW12" s="46"/>
      <c r="GPX12" s="46"/>
      <c r="GPY12" s="46"/>
      <c r="GPZ12" s="46"/>
      <c r="GQA12" s="46"/>
      <c r="GQB12" s="46"/>
      <c r="GQC12" s="46"/>
      <c r="GQD12" s="46"/>
      <c r="GQE12" s="46"/>
      <c r="GQF12" s="46"/>
      <c r="GQG12" s="46"/>
      <c r="GQH12" s="46"/>
      <c r="GQI12" s="46"/>
      <c r="GQJ12" s="46"/>
      <c r="GQK12" s="46"/>
      <c r="GQL12" s="46"/>
      <c r="GQM12" s="46"/>
      <c r="GQN12" s="46"/>
      <c r="GQO12" s="46"/>
      <c r="GQP12" s="46"/>
      <c r="GQQ12" s="46"/>
      <c r="GQR12" s="46"/>
      <c r="GQS12" s="46"/>
      <c r="GQT12" s="46"/>
      <c r="GQU12" s="46"/>
      <c r="GQV12" s="46"/>
      <c r="GQW12" s="46"/>
      <c r="GQX12" s="46"/>
      <c r="GQY12" s="46"/>
      <c r="GQZ12" s="46"/>
      <c r="GRA12" s="46"/>
      <c r="GRB12" s="46"/>
      <c r="GRC12" s="46"/>
      <c r="GRD12" s="46"/>
      <c r="GRE12" s="46"/>
      <c r="GRF12" s="46"/>
      <c r="GRG12" s="46"/>
      <c r="GRH12" s="46"/>
      <c r="GRI12" s="46"/>
      <c r="GRJ12" s="46"/>
      <c r="GRK12" s="46"/>
      <c r="GRL12" s="46"/>
      <c r="GRM12" s="46"/>
      <c r="GRN12" s="46"/>
      <c r="GRO12" s="46"/>
      <c r="GRP12" s="46"/>
      <c r="GRQ12" s="46"/>
      <c r="GRR12" s="46"/>
      <c r="GRS12" s="46"/>
      <c r="GRT12" s="46"/>
      <c r="GRU12" s="46"/>
      <c r="GRV12" s="46"/>
      <c r="GRW12" s="46"/>
      <c r="GRX12" s="46"/>
      <c r="GRY12" s="46"/>
      <c r="GRZ12" s="46"/>
      <c r="GSA12" s="46"/>
      <c r="GSB12" s="46"/>
      <c r="GSC12" s="46"/>
      <c r="GSD12" s="46"/>
      <c r="GSE12" s="46"/>
      <c r="GSF12" s="46"/>
      <c r="GSG12" s="46"/>
      <c r="GSH12" s="46"/>
      <c r="GSI12" s="46"/>
      <c r="GSJ12" s="46"/>
      <c r="GSK12" s="46"/>
      <c r="GSL12" s="46"/>
      <c r="GSM12" s="46"/>
      <c r="GSN12" s="46"/>
      <c r="GSO12" s="46"/>
      <c r="GSP12" s="46"/>
      <c r="GSQ12" s="46"/>
      <c r="GSR12" s="46"/>
      <c r="GSS12" s="46"/>
      <c r="GST12" s="46"/>
      <c r="GSU12" s="46"/>
      <c r="GSV12" s="46"/>
      <c r="GSW12" s="46"/>
      <c r="GSX12" s="46"/>
      <c r="GSY12" s="46"/>
      <c r="GSZ12" s="46"/>
      <c r="GTA12" s="46"/>
      <c r="GTB12" s="46"/>
      <c r="GTC12" s="46"/>
      <c r="GTD12" s="46"/>
      <c r="GTE12" s="46"/>
      <c r="GTF12" s="46"/>
      <c r="GTG12" s="46"/>
      <c r="GTH12" s="46"/>
      <c r="GTI12" s="46"/>
      <c r="GTJ12" s="46"/>
      <c r="GTK12" s="46"/>
      <c r="GTL12" s="46"/>
      <c r="GTM12" s="46"/>
      <c r="GTN12" s="46"/>
      <c r="GTO12" s="46"/>
      <c r="GTP12" s="46"/>
      <c r="GTQ12" s="46"/>
      <c r="GTR12" s="46"/>
      <c r="GTS12" s="46"/>
      <c r="GTT12" s="46"/>
      <c r="GTU12" s="46"/>
      <c r="GTV12" s="46"/>
      <c r="GTW12" s="46"/>
      <c r="GTX12" s="46"/>
      <c r="GTY12" s="46"/>
      <c r="GTZ12" s="46"/>
      <c r="GUA12" s="46"/>
      <c r="GUB12" s="46"/>
      <c r="GUC12" s="46"/>
      <c r="GUD12" s="46"/>
      <c r="GUE12" s="46"/>
      <c r="GUF12" s="46"/>
      <c r="GUG12" s="46"/>
      <c r="GUH12" s="46"/>
      <c r="GUI12" s="46"/>
      <c r="GUJ12" s="46"/>
      <c r="GUK12" s="46"/>
      <c r="GUL12" s="46"/>
      <c r="GUM12" s="46"/>
      <c r="GUN12" s="46"/>
      <c r="GUO12" s="46"/>
      <c r="GUP12" s="46"/>
      <c r="GUQ12" s="46"/>
      <c r="GUR12" s="46"/>
      <c r="GUS12" s="46"/>
      <c r="GUT12" s="46"/>
      <c r="GUU12" s="46"/>
      <c r="GUV12" s="46"/>
      <c r="GUW12" s="46"/>
      <c r="GUX12" s="46"/>
      <c r="GUY12" s="46"/>
      <c r="GUZ12" s="46"/>
      <c r="GVA12" s="46"/>
      <c r="GVB12" s="46"/>
      <c r="GVC12" s="46"/>
      <c r="GVD12" s="46"/>
      <c r="GVE12" s="46"/>
      <c r="GVF12" s="46"/>
      <c r="GVG12" s="46"/>
      <c r="GVH12" s="46"/>
      <c r="GVI12" s="46"/>
      <c r="GVJ12" s="46"/>
      <c r="GVK12" s="46"/>
      <c r="GVL12" s="46"/>
      <c r="GVM12" s="46"/>
      <c r="GVN12" s="46"/>
      <c r="GVO12" s="46"/>
      <c r="GVP12" s="46"/>
      <c r="GVQ12" s="46"/>
      <c r="GVR12" s="46"/>
      <c r="GVS12" s="46"/>
      <c r="GVT12" s="46"/>
      <c r="GVU12" s="46"/>
      <c r="GVV12" s="46"/>
      <c r="GVW12" s="46"/>
      <c r="GVX12" s="46"/>
      <c r="GVY12" s="46"/>
      <c r="GVZ12" s="46"/>
      <c r="GWA12" s="46"/>
      <c r="GWB12" s="46"/>
      <c r="GWC12" s="46"/>
      <c r="GWD12" s="46"/>
      <c r="GWE12" s="46"/>
      <c r="GWF12" s="46"/>
      <c r="GWG12" s="46"/>
      <c r="GWH12" s="46"/>
      <c r="GWI12" s="46"/>
      <c r="GWJ12" s="46"/>
      <c r="GWK12" s="46"/>
      <c r="GWL12" s="46"/>
      <c r="GWM12" s="46"/>
      <c r="GWN12" s="46"/>
      <c r="GWO12" s="46"/>
      <c r="GWP12" s="46"/>
      <c r="GWQ12" s="46"/>
      <c r="GWR12" s="46"/>
      <c r="GWS12" s="46"/>
      <c r="GWT12" s="46"/>
      <c r="GWU12" s="46"/>
      <c r="GWV12" s="46"/>
      <c r="GWW12" s="46"/>
      <c r="GWX12" s="46"/>
      <c r="GWY12" s="46"/>
      <c r="GWZ12" s="46"/>
      <c r="GXA12" s="46"/>
      <c r="GXB12" s="46"/>
      <c r="GXC12" s="46"/>
      <c r="GXD12" s="46"/>
      <c r="GXE12" s="46"/>
      <c r="GXF12" s="46"/>
      <c r="GXG12" s="46"/>
      <c r="GXH12" s="46"/>
      <c r="GXI12" s="46"/>
      <c r="GXJ12" s="46"/>
      <c r="GXK12" s="46"/>
      <c r="GXL12" s="46"/>
      <c r="GXM12" s="46"/>
      <c r="GXN12" s="46"/>
      <c r="GXO12" s="46"/>
      <c r="GXP12" s="46"/>
      <c r="GXQ12" s="46"/>
      <c r="GXR12" s="46"/>
      <c r="GXS12" s="46"/>
      <c r="GXT12" s="46"/>
      <c r="GXU12" s="46"/>
      <c r="GXV12" s="46"/>
      <c r="GXW12" s="46"/>
      <c r="GXX12" s="46"/>
      <c r="GXY12" s="46"/>
      <c r="GXZ12" s="46"/>
      <c r="GYA12" s="46"/>
      <c r="GYB12" s="46"/>
      <c r="GYC12" s="46"/>
      <c r="GYD12" s="46"/>
      <c r="GYE12" s="46"/>
      <c r="GYF12" s="46"/>
      <c r="GYG12" s="46"/>
      <c r="GYH12" s="46"/>
      <c r="GYI12" s="46"/>
      <c r="GYJ12" s="46"/>
      <c r="GYK12" s="46"/>
      <c r="GYL12" s="46"/>
      <c r="GYM12" s="46"/>
      <c r="GYN12" s="46"/>
      <c r="GYO12" s="46"/>
      <c r="GYP12" s="46"/>
      <c r="GYQ12" s="46"/>
      <c r="GYR12" s="46"/>
      <c r="GYS12" s="46"/>
      <c r="GYT12" s="46"/>
      <c r="GYU12" s="46"/>
      <c r="GYV12" s="46"/>
      <c r="GYW12" s="46"/>
      <c r="GYX12" s="46"/>
      <c r="GYY12" s="46"/>
      <c r="GYZ12" s="46"/>
      <c r="GZA12" s="46"/>
      <c r="GZB12" s="46"/>
      <c r="GZC12" s="46"/>
      <c r="GZD12" s="46"/>
      <c r="GZE12" s="46"/>
      <c r="GZF12" s="46"/>
      <c r="GZG12" s="46"/>
      <c r="GZH12" s="46"/>
      <c r="GZI12" s="46"/>
      <c r="GZJ12" s="46"/>
      <c r="GZK12" s="46"/>
      <c r="GZL12" s="46"/>
      <c r="GZM12" s="46"/>
      <c r="GZN12" s="46"/>
      <c r="GZO12" s="46"/>
      <c r="GZP12" s="46"/>
      <c r="GZQ12" s="46"/>
      <c r="GZR12" s="46"/>
      <c r="GZS12" s="46"/>
      <c r="GZT12" s="46"/>
      <c r="GZU12" s="46"/>
      <c r="GZV12" s="46"/>
      <c r="GZW12" s="46"/>
      <c r="GZX12" s="46"/>
      <c r="GZY12" s="46"/>
      <c r="GZZ12" s="46"/>
      <c r="HAA12" s="46"/>
      <c r="HAB12" s="46"/>
      <c r="HAC12" s="46"/>
      <c r="HAD12" s="46"/>
      <c r="HAE12" s="46"/>
      <c r="HAF12" s="46"/>
      <c r="HAG12" s="46"/>
      <c r="HAH12" s="46"/>
      <c r="HAI12" s="46"/>
      <c r="HAJ12" s="46"/>
      <c r="HAK12" s="46"/>
      <c r="HAL12" s="46"/>
      <c r="HAM12" s="46"/>
      <c r="HAN12" s="46"/>
      <c r="HAO12" s="46"/>
      <c r="HAP12" s="46"/>
      <c r="HAQ12" s="46"/>
      <c r="HAR12" s="46"/>
      <c r="HAS12" s="46"/>
      <c r="HAT12" s="46"/>
      <c r="HAU12" s="46"/>
      <c r="HAV12" s="46"/>
      <c r="HAW12" s="46"/>
      <c r="HAX12" s="46"/>
      <c r="HAY12" s="46"/>
      <c r="HAZ12" s="46"/>
      <c r="HBA12" s="46"/>
      <c r="HBB12" s="46"/>
      <c r="HBC12" s="46"/>
      <c r="HBD12" s="46"/>
      <c r="HBE12" s="46"/>
      <c r="HBF12" s="46"/>
      <c r="HBG12" s="46"/>
      <c r="HBH12" s="46"/>
      <c r="HBI12" s="46"/>
      <c r="HBJ12" s="46"/>
      <c r="HBK12" s="46"/>
      <c r="HBL12" s="46"/>
      <c r="HBM12" s="46"/>
      <c r="HBN12" s="46"/>
      <c r="HBO12" s="46"/>
      <c r="HBP12" s="46"/>
      <c r="HBQ12" s="46"/>
      <c r="HBR12" s="46"/>
      <c r="HBS12" s="46"/>
      <c r="HBT12" s="46"/>
      <c r="HBU12" s="46"/>
      <c r="HBV12" s="46"/>
      <c r="HBW12" s="46"/>
      <c r="HBX12" s="46"/>
      <c r="HBY12" s="46"/>
      <c r="HBZ12" s="46"/>
      <c r="HCA12" s="46"/>
      <c r="HCB12" s="46"/>
      <c r="HCC12" s="46"/>
      <c r="HCD12" s="46"/>
      <c r="HCE12" s="46"/>
      <c r="HCF12" s="46"/>
      <c r="HCG12" s="46"/>
      <c r="HCH12" s="46"/>
      <c r="HCI12" s="46"/>
      <c r="HCJ12" s="46"/>
      <c r="HCK12" s="46"/>
      <c r="HCL12" s="46"/>
      <c r="HCM12" s="46"/>
      <c r="HCN12" s="46"/>
      <c r="HCO12" s="46"/>
      <c r="HCP12" s="46"/>
      <c r="HCQ12" s="46"/>
      <c r="HCR12" s="46"/>
      <c r="HCS12" s="46"/>
      <c r="HCT12" s="46"/>
      <c r="HCU12" s="46"/>
      <c r="HCV12" s="46"/>
      <c r="HCW12" s="46"/>
      <c r="HCX12" s="46"/>
      <c r="HCY12" s="46"/>
      <c r="HCZ12" s="46"/>
      <c r="HDA12" s="46"/>
      <c r="HDB12" s="46"/>
      <c r="HDC12" s="46"/>
      <c r="HDD12" s="46"/>
      <c r="HDE12" s="46"/>
      <c r="HDF12" s="46"/>
      <c r="HDG12" s="46"/>
      <c r="HDH12" s="46"/>
      <c r="HDI12" s="46"/>
      <c r="HDJ12" s="46"/>
      <c r="HDK12" s="46"/>
      <c r="HDL12" s="46"/>
      <c r="HDM12" s="46"/>
      <c r="HDN12" s="46"/>
      <c r="HDO12" s="46"/>
      <c r="HDP12" s="46"/>
      <c r="HDQ12" s="46"/>
      <c r="HDR12" s="46"/>
      <c r="HDS12" s="46"/>
      <c r="HDT12" s="46"/>
      <c r="HDU12" s="46"/>
      <c r="HDV12" s="46"/>
      <c r="HDW12" s="46"/>
      <c r="HDX12" s="46"/>
      <c r="HDY12" s="46"/>
      <c r="HDZ12" s="46"/>
      <c r="HEA12" s="46"/>
      <c r="HEB12" s="46"/>
      <c r="HEC12" s="46"/>
      <c r="HED12" s="46"/>
      <c r="HEE12" s="46"/>
      <c r="HEF12" s="46"/>
      <c r="HEG12" s="46"/>
      <c r="HEH12" s="46"/>
      <c r="HEI12" s="46"/>
      <c r="HEJ12" s="46"/>
      <c r="HEK12" s="46"/>
      <c r="HEL12" s="46"/>
      <c r="HEM12" s="46"/>
      <c r="HEN12" s="46"/>
      <c r="HEO12" s="46"/>
      <c r="HEP12" s="46"/>
      <c r="HEQ12" s="46"/>
      <c r="HER12" s="46"/>
      <c r="HES12" s="46"/>
      <c r="HET12" s="46"/>
      <c r="HEU12" s="46"/>
      <c r="HEV12" s="46"/>
      <c r="HEW12" s="46"/>
      <c r="HEX12" s="46"/>
      <c r="HEY12" s="46"/>
      <c r="HEZ12" s="46"/>
      <c r="HFA12" s="46"/>
      <c r="HFB12" s="46"/>
      <c r="HFC12" s="46"/>
      <c r="HFD12" s="46"/>
      <c r="HFE12" s="46"/>
      <c r="HFF12" s="46"/>
      <c r="HFG12" s="46"/>
      <c r="HFH12" s="46"/>
      <c r="HFI12" s="46"/>
      <c r="HFJ12" s="46"/>
      <c r="HFK12" s="46"/>
      <c r="HFL12" s="46"/>
      <c r="HFM12" s="46"/>
      <c r="HFN12" s="46"/>
      <c r="HFO12" s="46"/>
      <c r="HFP12" s="46"/>
      <c r="HFQ12" s="46"/>
      <c r="HFR12" s="46"/>
      <c r="HFS12" s="46"/>
      <c r="HFT12" s="46"/>
      <c r="HFU12" s="46"/>
      <c r="HFV12" s="46"/>
      <c r="HFW12" s="46"/>
      <c r="HFX12" s="46"/>
      <c r="HFY12" s="46"/>
      <c r="HFZ12" s="46"/>
      <c r="HGA12" s="46"/>
      <c r="HGB12" s="46"/>
      <c r="HGC12" s="46"/>
      <c r="HGD12" s="46"/>
      <c r="HGE12" s="46"/>
      <c r="HGF12" s="46"/>
      <c r="HGG12" s="46"/>
      <c r="HGH12" s="46"/>
      <c r="HGI12" s="46"/>
      <c r="HGJ12" s="46"/>
      <c r="HGK12" s="46"/>
      <c r="HGL12" s="46"/>
      <c r="HGM12" s="46"/>
      <c r="HGN12" s="46"/>
      <c r="HGO12" s="46"/>
      <c r="HGP12" s="46"/>
      <c r="HGQ12" s="46"/>
      <c r="HGR12" s="46"/>
      <c r="HGS12" s="46"/>
      <c r="HGT12" s="46"/>
      <c r="HGU12" s="46"/>
      <c r="HGV12" s="46"/>
      <c r="HGW12" s="46"/>
      <c r="HGX12" s="46"/>
      <c r="HGY12" s="46"/>
      <c r="HGZ12" s="46"/>
      <c r="HHA12" s="46"/>
      <c r="HHB12" s="46"/>
      <c r="HHC12" s="46"/>
      <c r="HHD12" s="46"/>
      <c r="HHE12" s="46"/>
      <c r="HHF12" s="46"/>
      <c r="HHG12" s="46"/>
      <c r="HHH12" s="46"/>
      <c r="HHI12" s="46"/>
      <c r="HHJ12" s="46"/>
      <c r="HHK12" s="46"/>
      <c r="HHL12" s="46"/>
      <c r="HHM12" s="46"/>
      <c r="HHN12" s="46"/>
      <c r="HHO12" s="46"/>
      <c r="HHP12" s="46"/>
      <c r="HHQ12" s="46"/>
      <c r="HHR12" s="46"/>
      <c r="HHS12" s="46"/>
      <c r="HHT12" s="46"/>
      <c r="HHU12" s="46"/>
      <c r="HHV12" s="46"/>
      <c r="HHW12" s="46"/>
      <c r="HHX12" s="46"/>
      <c r="HHY12" s="46"/>
      <c r="HHZ12" s="46"/>
      <c r="HIA12" s="46"/>
      <c r="HIB12" s="46"/>
      <c r="HIC12" s="46"/>
      <c r="HID12" s="46"/>
      <c r="HIE12" s="46"/>
      <c r="HIF12" s="46"/>
      <c r="HIG12" s="46"/>
      <c r="HIH12" s="46"/>
      <c r="HII12" s="46"/>
      <c r="HIJ12" s="46"/>
      <c r="HIK12" s="46"/>
      <c r="HIL12" s="46"/>
      <c r="HIM12" s="46"/>
      <c r="HIN12" s="46"/>
      <c r="HIO12" s="46"/>
      <c r="HIP12" s="46"/>
      <c r="HIQ12" s="46"/>
      <c r="HIR12" s="46"/>
      <c r="HIS12" s="46"/>
      <c r="HIT12" s="46"/>
      <c r="HIU12" s="46"/>
      <c r="HIV12" s="46"/>
      <c r="HIW12" s="46"/>
      <c r="HIX12" s="46"/>
      <c r="HIY12" s="46"/>
      <c r="HIZ12" s="46"/>
      <c r="HJA12" s="46"/>
      <c r="HJB12" s="46"/>
      <c r="HJC12" s="46"/>
      <c r="HJD12" s="46"/>
      <c r="HJE12" s="46"/>
      <c r="HJF12" s="46"/>
      <c r="HJG12" s="46"/>
      <c r="HJH12" s="46"/>
      <c r="HJI12" s="46"/>
      <c r="HJJ12" s="46"/>
      <c r="HJK12" s="46"/>
      <c r="HJL12" s="46"/>
      <c r="HJM12" s="46"/>
      <c r="HJN12" s="46"/>
      <c r="HJO12" s="46"/>
      <c r="HJP12" s="46"/>
      <c r="HJQ12" s="46"/>
      <c r="HJR12" s="46"/>
      <c r="HJS12" s="46"/>
      <c r="HJT12" s="46"/>
      <c r="HJU12" s="46"/>
      <c r="HJV12" s="46"/>
      <c r="HJW12" s="46"/>
      <c r="HJX12" s="46"/>
      <c r="HJY12" s="46"/>
      <c r="HJZ12" s="46"/>
      <c r="HKA12" s="46"/>
      <c r="HKB12" s="46"/>
      <c r="HKC12" s="46"/>
      <c r="HKD12" s="46"/>
      <c r="HKE12" s="46"/>
      <c r="HKF12" s="46"/>
      <c r="HKG12" s="46"/>
      <c r="HKH12" s="46"/>
      <c r="HKI12" s="46"/>
      <c r="HKJ12" s="46"/>
      <c r="HKK12" s="46"/>
      <c r="HKL12" s="46"/>
      <c r="HKM12" s="46"/>
      <c r="HKN12" s="46"/>
      <c r="HKO12" s="46"/>
      <c r="HKP12" s="46"/>
      <c r="HKQ12" s="46"/>
      <c r="HKR12" s="46"/>
      <c r="HKS12" s="46"/>
      <c r="HKT12" s="46"/>
      <c r="HKU12" s="46"/>
      <c r="HKV12" s="46"/>
      <c r="HKW12" s="46"/>
      <c r="HKX12" s="46"/>
      <c r="HKY12" s="46"/>
      <c r="HKZ12" s="46"/>
      <c r="HLA12" s="46"/>
      <c r="HLB12" s="46"/>
      <c r="HLC12" s="46"/>
      <c r="HLD12" s="46"/>
      <c r="HLE12" s="46"/>
      <c r="HLF12" s="46"/>
      <c r="HLG12" s="46"/>
      <c r="HLH12" s="46"/>
      <c r="HLI12" s="46"/>
      <c r="HLJ12" s="46"/>
      <c r="HLK12" s="46"/>
      <c r="HLL12" s="46"/>
      <c r="HLM12" s="46"/>
      <c r="HLN12" s="46"/>
      <c r="HLO12" s="46"/>
      <c r="HLP12" s="46"/>
      <c r="HLQ12" s="46"/>
      <c r="HLR12" s="46"/>
      <c r="HLS12" s="46"/>
      <c r="HLT12" s="46"/>
      <c r="HLU12" s="46"/>
      <c r="HLV12" s="46"/>
      <c r="HLW12" s="46"/>
      <c r="HLX12" s="46"/>
      <c r="HLY12" s="46"/>
      <c r="HLZ12" s="46"/>
      <c r="HMA12" s="46"/>
      <c r="HMB12" s="46"/>
      <c r="HMC12" s="46"/>
      <c r="HMD12" s="46"/>
      <c r="HME12" s="46"/>
      <c r="HMF12" s="46"/>
      <c r="HMG12" s="46"/>
      <c r="HMH12" s="46"/>
      <c r="HMI12" s="46"/>
      <c r="HMJ12" s="46"/>
      <c r="HMK12" s="46"/>
      <c r="HML12" s="46"/>
      <c r="HMM12" s="46"/>
      <c r="HMN12" s="46"/>
      <c r="HMO12" s="46"/>
      <c r="HMP12" s="46"/>
      <c r="HMQ12" s="46"/>
      <c r="HMR12" s="46"/>
      <c r="HMS12" s="46"/>
      <c r="HMT12" s="46"/>
      <c r="HMU12" s="46"/>
      <c r="HMV12" s="46"/>
      <c r="HMW12" s="46"/>
      <c r="HMX12" s="46"/>
      <c r="HMY12" s="46"/>
      <c r="HMZ12" s="46"/>
      <c r="HNA12" s="46"/>
      <c r="HNB12" s="46"/>
      <c r="HNC12" s="46"/>
      <c r="HND12" s="46"/>
      <c r="HNE12" s="46"/>
      <c r="HNF12" s="46"/>
      <c r="HNG12" s="46"/>
      <c r="HNH12" s="46"/>
      <c r="HNI12" s="46"/>
      <c r="HNJ12" s="46"/>
      <c r="HNK12" s="46"/>
      <c r="HNL12" s="46"/>
      <c r="HNM12" s="46"/>
      <c r="HNN12" s="46"/>
      <c r="HNO12" s="46"/>
      <c r="HNP12" s="46"/>
      <c r="HNQ12" s="46"/>
      <c r="HNR12" s="46"/>
      <c r="HNS12" s="46"/>
      <c r="HNT12" s="46"/>
      <c r="HNU12" s="46"/>
      <c r="HNV12" s="46"/>
      <c r="HNW12" s="46"/>
      <c r="HNX12" s="46"/>
      <c r="HNY12" s="46"/>
      <c r="HNZ12" s="46"/>
      <c r="HOA12" s="46"/>
      <c r="HOB12" s="46"/>
      <c r="HOC12" s="46"/>
      <c r="HOD12" s="46"/>
      <c r="HOE12" s="46"/>
      <c r="HOF12" s="46"/>
      <c r="HOG12" s="46"/>
      <c r="HOH12" s="46"/>
      <c r="HOI12" s="46"/>
      <c r="HOJ12" s="46"/>
      <c r="HOK12" s="46"/>
      <c r="HOL12" s="46"/>
      <c r="HOM12" s="46"/>
      <c r="HON12" s="46"/>
      <c r="HOO12" s="46"/>
      <c r="HOP12" s="46"/>
      <c r="HOQ12" s="46"/>
      <c r="HOR12" s="46"/>
      <c r="HOS12" s="46"/>
      <c r="HOT12" s="46"/>
      <c r="HOU12" s="46"/>
      <c r="HOV12" s="46"/>
      <c r="HOW12" s="46"/>
      <c r="HOX12" s="46"/>
      <c r="HOY12" s="46"/>
      <c r="HOZ12" s="46"/>
      <c r="HPA12" s="46"/>
      <c r="HPB12" s="46"/>
      <c r="HPC12" s="46"/>
      <c r="HPD12" s="46"/>
      <c r="HPE12" s="46"/>
      <c r="HPF12" s="46"/>
      <c r="HPG12" s="46"/>
      <c r="HPH12" s="46"/>
      <c r="HPI12" s="46"/>
      <c r="HPJ12" s="46"/>
      <c r="HPK12" s="46"/>
      <c r="HPL12" s="46"/>
      <c r="HPM12" s="46"/>
      <c r="HPN12" s="46"/>
      <c r="HPO12" s="46"/>
      <c r="HPP12" s="46"/>
      <c r="HPQ12" s="46"/>
      <c r="HPR12" s="46"/>
      <c r="HPS12" s="46"/>
      <c r="HPT12" s="46"/>
      <c r="HPU12" s="46"/>
      <c r="HPV12" s="46"/>
      <c r="HPW12" s="46"/>
      <c r="HPX12" s="46"/>
      <c r="HPY12" s="46"/>
      <c r="HPZ12" s="46"/>
      <c r="HQA12" s="46"/>
      <c r="HQB12" s="46"/>
      <c r="HQC12" s="46"/>
      <c r="HQD12" s="46"/>
      <c r="HQE12" s="46"/>
      <c r="HQF12" s="46"/>
      <c r="HQG12" s="46"/>
      <c r="HQH12" s="46"/>
      <c r="HQI12" s="46"/>
      <c r="HQJ12" s="46"/>
      <c r="HQK12" s="46"/>
      <c r="HQL12" s="46"/>
      <c r="HQM12" s="46"/>
      <c r="HQN12" s="46"/>
      <c r="HQO12" s="46"/>
      <c r="HQP12" s="46"/>
      <c r="HQQ12" s="46"/>
      <c r="HQR12" s="46"/>
      <c r="HQS12" s="46"/>
      <c r="HQT12" s="46"/>
      <c r="HQU12" s="46"/>
      <c r="HQV12" s="46"/>
      <c r="HQW12" s="46"/>
      <c r="HQX12" s="46"/>
      <c r="HQY12" s="46"/>
      <c r="HQZ12" s="46"/>
      <c r="HRA12" s="46"/>
      <c r="HRB12" s="46"/>
      <c r="HRC12" s="46"/>
      <c r="HRD12" s="46"/>
      <c r="HRE12" s="46"/>
      <c r="HRF12" s="46"/>
      <c r="HRG12" s="46"/>
      <c r="HRH12" s="46"/>
      <c r="HRI12" s="46"/>
      <c r="HRJ12" s="46"/>
      <c r="HRK12" s="46"/>
      <c r="HRL12" s="46"/>
      <c r="HRM12" s="46"/>
      <c r="HRN12" s="46"/>
      <c r="HRO12" s="46"/>
      <c r="HRP12" s="46"/>
      <c r="HRQ12" s="46"/>
      <c r="HRR12" s="46"/>
      <c r="HRS12" s="46"/>
      <c r="HRT12" s="46"/>
      <c r="HRU12" s="46"/>
      <c r="HRV12" s="46"/>
      <c r="HRW12" s="46"/>
      <c r="HRX12" s="46"/>
      <c r="HRY12" s="46"/>
      <c r="HRZ12" s="46"/>
      <c r="HSA12" s="46"/>
      <c r="HSB12" s="46"/>
      <c r="HSC12" s="46"/>
      <c r="HSD12" s="46"/>
      <c r="HSE12" s="46"/>
      <c r="HSF12" s="46"/>
      <c r="HSG12" s="46"/>
      <c r="HSH12" s="46"/>
      <c r="HSI12" s="46"/>
      <c r="HSJ12" s="46"/>
      <c r="HSK12" s="46"/>
      <c r="HSL12" s="46"/>
      <c r="HSM12" s="46"/>
      <c r="HSN12" s="46"/>
      <c r="HSO12" s="46"/>
      <c r="HSP12" s="46"/>
      <c r="HSQ12" s="46"/>
      <c r="HSR12" s="46"/>
      <c r="HSS12" s="46"/>
      <c r="HST12" s="46"/>
      <c r="HSU12" s="46"/>
      <c r="HSV12" s="46"/>
      <c r="HSW12" s="46"/>
      <c r="HSX12" s="46"/>
      <c r="HSY12" s="46"/>
      <c r="HSZ12" s="46"/>
      <c r="HTA12" s="46"/>
      <c r="HTB12" s="46"/>
      <c r="HTC12" s="46"/>
      <c r="HTD12" s="46"/>
      <c r="HTE12" s="46"/>
      <c r="HTF12" s="46"/>
      <c r="HTG12" s="46"/>
      <c r="HTH12" s="46"/>
      <c r="HTI12" s="46"/>
      <c r="HTJ12" s="46"/>
      <c r="HTK12" s="46"/>
      <c r="HTL12" s="46"/>
      <c r="HTM12" s="46"/>
      <c r="HTN12" s="46"/>
      <c r="HTO12" s="46"/>
      <c r="HTP12" s="46"/>
      <c r="HTQ12" s="46"/>
      <c r="HTR12" s="46"/>
      <c r="HTS12" s="46"/>
      <c r="HTT12" s="46"/>
      <c r="HTU12" s="46"/>
      <c r="HTV12" s="46"/>
      <c r="HTW12" s="46"/>
      <c r="HTX12" s="46"/>
      <c r="HTY12" s="46"/>
      <c r="HTZ12" s="46"/>
      <c r="HUA12" s="46"/>
      <c r="HUB12" s="46"/>
      <c r="HUC12" s="46"/>
      <c r="HUD12" s="46"/>
      <c r="HUE12" s="46"/>
      <c r="HUF12" s="46"/>
      <c r="HUG12" s="46"/>
      <c r="HUH12" s="46"/>
      <c r="HUI12" s="46"/>
      <c r="HUJ12" s="46"/>
      <c r="HUK12" s="46"/>
      <c r="HUL12" s="46"/>
      <c r="HUM12" s="46"/>
      <c r="HUN12" s="46"/>
      <c r="HUO12" s="46"/>
      <c r="HUP12" s="46"/>
      <c r="HUQ12" s="46"/>
      <c r="HUR12" s="46"/>
      <c r="HUS12" s="46"/>
      <c r="HUT12" s="46"/>
      <c r="HUU12" s="46"/>
      <c r="HUV12" s="46"/>
      <c r="HUW12" s="46"/>
      <c r="HUX12" s="46"/>
      <c r="HUY12" s="46"/>
      <c r="HUZ12" s="46"/>
      <c r="HVA12" s="46"/>
      <c r="HVB12" s="46"/>
      <c r="HVC12" s="46"/>
      <c r="HVD12" s="46"/>
      <c r="HVE12" s="46"/>
      <c r="HVF12" s="46"/>
      <c r="HVG12" s="46"/>
      <c r="HVH12" s="46"/>
      <c r="HVI12" s="46"/>
      <c r="HVJ12" s="46"/>
      <c r="HVK12" s="46"/>
      <c r="HVL12" s="46"/>
      <c r="HVM12" s="46"/>
      <c r="HVN12" s="46"/>
      <c r="HVO12" s="46"/>
      <c r="HVP12" s="46"/>
      <c r="HVQ12" s="46"/>
      <c r="HVR12" s="46"/>
      <c r="HVS12" s="46"/>
      <c r="HVT12" s="46"/>
      <c r="HVU12" s="46"/>
      <c r="HVV12" s="46"/>
      <c r="HVW12" s="46"/>
      <c r="HVX12" s="46"/>
      <c r="HVY12" s="46"/>
      <c r="HVZ12" s="46"/>
      <c r="HWA12" s="46"/>
      <c r="HWB12" s="46"/>
      <c r="HWC12" s="46"/>
      <c r="HWD12" s="46"/>
      <c r="HWE12" s="46"/>
      <c r="HWF12" s="46"/>
      <c r="HWG12" s="46"/>
      <c r="HWH12" s="46"/>
      <c r="HWI12" s="46"/>
      <c r="HWJ12" s="46"/>
      <c r="HWK12" s="46"/>
      <c r="HWL12" s="46"/>
      <c r="HWM12" s="46"/>
      <c r="HWN12" s="46"/>
      <c r="HWO12" s="46"/>
      <c r="HWP12" s="46"/>
      <c r="HWQ12" s="46"/>
      <c r="HWR12" s="46"/>
      <c r="HWS12" s="46"/>
      <c r="HWT12" s="46"/>
      <c r="HWU12" s="46"/>
      <c r="HWV12" s="46"/>
      <c r="HWW12" s="46"/>
      <c r="HWX12" s="46"/>
      <c r="HWY12" s="46"/>
      <c r="HWZ12" s="46"/>
      <c r="HXA12" s="46"/>
      <c r="HXB12" s="46"/>
      <c r="HXC12" s="46"/>
      <c r="HXD12" s="46"/>
      <c r="HXE12" s="46"/>
      <c r="HXF12" s="46"/>
      <c r="HXG12" s="46"/>
      <c r="HXH12" s="46"/>
      <c r="HXI12" s="46"/>
      <c r="HXJ12" s="46"/>
      <c r="HXK12" s="46"/>
      <c r="HXL12" s="46"/>
      <c r="HXM12" s="46"/>
      <c r="HXN12" s="46"/>
      <c r="HXO12" s="46"/>
      <c r="HXP12" s="46"/>
      <c r="HXQ12" s="46"/>
      <c r="HXR12" s="46"/>
      <c r="HXS12" s="46"/>
      <c r="HXT12" s="46"/>
      <c r="HXU12" s="46"/>
      <c r="HXV12" s="46"/>
      <c r="HXW12" s="46"/>
      <c r="HXX12" s="46"/>
      <c r="HXY12" s="46"/>
      <c r="HXZ12" s="46"/>
      <c r="HYA12" s="46"/>
      <c r="HYB12" s="46"/>
      <c r="HYC12" s="46"/>
      <c r="HYD12" s="46"/>
      <c r="HYE12" s="46"/>
      <c r="HYF12" s="46"/>
      <c r="HYG12" s="46"/>
      <c r="HYH12" s="46"/>
      <c r="HYI12" s="46"/>
      <c r="HYJ12" s="46"/>
      <c r="HYK12" s="46"/>
      <c r="HYL12" s="46"/>
      <c r="HYM12" s="46"/>
      <c r="HYN12" s="46"/>
      <c r="HYO12" s="46"/>
      <c r="HYP12" s="46"/>
      <c r="HYQ12" s="46"/>
      <c r="HYR12" s="46"/>
      <c r="HYS12" s="46"/>
      <c r="HYT12" s="46"/>
      <c r="HYU12" s="46"/>
      <c r="HYV12" s="46"/>
      <c r="HYW12" s="46"/>
      <c r="HYX12" s="46"/>
      <c r="HYY12" s="46"/>
      <c r="HYZ12" s="46"/>
      <c r="HZA12" s="46"/>
      <c r="HZB12" s="46"/>
      <c r="HZC12" s="46"/>
      <c r="HZD12" s="46"/>
      <c r="HZE12" s="46"/>
      <c r="HZF12" s="46"/>
      <c r="HZG12" s="46"/>
      <c r="HZH12" s="46"/>
      <c r="HZI12" s="46"/>
      <c r="HZJ12" s="46"/>
      <c r="HZK12" s="46"/>
      <c r="HZL12" s="46"/>
      <c r="HZM12" s="46"/>
      <c r="HZN12" s="46"/>
      <c r="HZO12" s="46"/>
      <c r="HZP12" s="46"/>
      <c r="HZQ12" s="46"/>
      <c r="HZR12" s="46"/>
      <c r="HZS12" s="46"/>
      <c r="HZT12" s="46"/>
      <c r="HZU12" s="46"/>
      <c r="HZV12" s="46"/>
      <c r="HZW12" s="46"/>
      <c r="HZX12" s="46"/>
      <c r="HZY12" s="46"/>
      <c r="HZZ12" s="46"/>
      <c r="IAA12" s="46"/>
      <c r="IAB12" s="46"/>
      <c r="IAC12" s="46"/>
      <c r="IAD12" s="46"/>
      <c r="IAE12" s="46"/>
      <c r="IAF12" s="46"/>
      <c r="IAG12" s="46"/>
      <c r="IAH12" s="46"/>
      <c r="IAI12" s="46"/>
      <c r="IAJ12" s="46"/>
      <c r="IAK12" s="46"/>
      <c r="IAL12" s="46"/>
      <c r="IAM12" s="46"/>
      <c r="IAN12" s="46"/>
      <c r="IAO12" s="46"/>
      <c r="IAP12" s="46"/>
      <c r="IAQ12" s="46"/>
      <c r="IAR12" s="46"/>
      <c r="IAS12" s="46"/>
      <c r="IAT12" s="46"/>
      <c r="IAU12" s="46"/>
      <c r="IAV12" s="46"/>
      <c r="IAW12" s="46"/>
      <c r="IAX12" s="46"/>
      <c r="IAY12" s="46"/>
      <c r="IAZ12" s="46"/>
      <c r="IBA12" s="46"/>
      <c r="IBB12" s="46"/>
      <c r="IBC12" s="46"/>
      <c r="IBD12" s="46"/>
      <c r="IBE12" s="46"/>
      <c r="IBF12" s="46"/>
      <c r="IBG12" s="46"/>
      <c r="IBH12" s="46"/>
      <c r="IBI12" s="46"/>
      <c r="IBJ12" s="46"/>
      <c r="IBK12" s="46"/>
      <c r="IBL12" s="46"/>
      <c r="IBM12" s="46"/>
      <c r="IBN12" s="46"/>
      <c r="IBO12" s="46"/>
      <c r="IBP12" s="46"/>
      <c r="IBQ12" s="46"/>
      <c r="IBR12" s="46"/>
      <c r="IBS12" s="46"/>
      <c r="IBT12" s="46"/>
      <c r="IBU12" s="46"/>
      <c r="IBV12" s="46"/>
      <c r="IBW12" s="46"/>
      <c r="IBX12" s="46"/>
      <c r="IBY12" s="46"/>
      <c r="IBZ12" s="46"/>
      <c r="ICA12" s="46"/>
      <c r="ICB12" s="46"/>
      <c r="ICC12" s="46"/>
      <c r="ICD12" s="46"/>
      <c r="ICE12" s="46"/>
      <c r="ICF12" s="46"/>
      <c r="ICG12" s="46"/>
      <c r="ICH12" s="46"/>
      <c r="ICI12" s="46"/>
      <c r="ICJ12" s="46"/>
      <c r="ICK12" s="46"/>
      <c r="ICL12" s="46"/>
      <c r="ICM12" s="46"/>
      <c r="ICN12" s="46"/>
      <c r="ICO12" s="46"/>
      <c r="ICP12" s="46"/>
      <c r="ICQ12" s="46"/>
      <c r="ICR12" s="46"/>
      <c r="ICS12" s="46"/>
      <c r="ICT12" s="46"/>
      <c r="ICU12" s="46"/>
      <c r="ICV12" s="46"/>
      <c r="ICW12" s="46"/>
      <c r="ICX12" s="46"/>
      <c r="ICY12" s="46"/>
      <c r="ICZ12" s="46"/>
      <c r="IDA12" s="46"/>
      <c r="IDB12" s="46"/>
      <c r="IDC12" s="46"/>
      <c r="IDD12" s="46"/>
      <c r="IDE12" s="46"/>
      <c r="IDF12" s="46"/>
      <c r="IDG12" s="46"/>
      <c r="IDH12" s="46"/>
      <c r="IDI12" s="46"/>
      <c r="IDJ12" s="46"/>
      <c r="IDK12" s="46"/>
      <c r="IDL12" s="46"/>
      <c r="IDM12" s="46"/>
      <c r="IDN12" s="46"/>
      <c r="IDO12" s="46"/>
      <c r="IDP12" s="46"/>
      <c r="IDQ12" s="46"/>
      <c r="IDR12" s="46"/>
      <c r="IDS12" s="46"/>
      <c r="IDT12" s="46"/>
      <c r="IDU12" s="46"/>
      <c r="IDV12" s="46"/>
      <c r="IDW12" s="46"/>
      <c r="IDX12" s="46"/>
      <c r="IDY12" s="46"/>
      <c r="IDZ12" s="46"/>
      <c r="IEA12" s="46"/>
      <c r="IEB12" s="46"/>
      <c r="IEC12" s="46"/>
      <c r="IED12" s="46"/>
      <c r="IEE12" s="46"/>
      <c r="IEF12" s="46"/>
      <c r="IEG12" s="46"/>
      <c r="IEH12" s="46"/>
      <c r="IEI12" s="46"/>
      <c r="IEJ12" s="46"/>
      <c r="IEK12" s="46"/>
      <c r="IEL12" s="46"/>
      <c r="IEM12" s="46"/>
      <c r="IEN12" s="46"/>
      <c r="IEO12" s="46"/>
      <c r="IEP12" s="46"/>
      <c r="IEQ12" s="46"/>
      <c r="IER12" s="46"/>
      <c r="IES12" s="46"/>
      <c r="IET12" s="46"/>
      <c r="IEU12" s="46"/>
      <c r="IEV12" s="46"/>
      <c r="IEW12" s="46"/>
      <c r="IEX12" s="46"/>
      <c r="IEY12" s="46"/>
      <c r="IEZ12" s="46"/>
      <c r="IFA12" s="46"/>
      <c r="IFB12" s="46"/>
      <c r="IFC12" s="46"/>
      <c r="IFD12" s="46"/>
      <c r="IFE12" s="46"/>
      <c r="IFF12" s="46"/>
      <c r="IFG12" s="46"/>
      <c r="IFH12" s="46"/>
      <c r="IFI12" s="46"/>
      <c r="IFJ12" s="46"/>
      <c r="IFK12" s="46"/>
      <c r="IFL12" s="46"/>
      <c r="IFM12" s="46"/>
      <c r="IFN12" s="46"/>
      <c r="IFO12" s="46"/>
      <c r="IFP12" s="46"/>
      <c r="IFQ12" s="46"/>
      <c r="IFR12" s="46"/>
      <c r="IFS12" s="46"/>
      <c r="IFT12" s="46"/>
      <c r="IFU12" s="46"/>
      <c r="IFV12" s="46"/>
      <c r="IFW12" s="46"/>
      <c r="IFX12" s="46"/>
      <c r="IFY12" s="46"/>
      <c r="IFZ12" s="46"/>
      <c r="IGA12" s="46"/>
      <c r="IGB12" s="46"/>
      <c r="IGC12" s="46"/>
      <c r="IGD12" s="46"/>
      <c r="IGE12" s="46"/>
      <c r="IGF12" s="46"/>
      <c r="IGG12" s="46"/>
      <c r="IGH12" s="46"/>
      <c r="IGI12" s="46"/>
      <c r="IGJ12" s="46"/>
      <c r="IGK12" s="46"/>
      <c r="IGL12" s="46"/>
      <c r="IGM12" s="46"/>
      <c r="IGN12" s="46"/>
      <c r="IGO12" s="46"/>
      <c r="IGP12" s="46"/>
      <c r="IGQ12" s="46"/>
      <c r="IGR12" s="46"/>
      <c r="IGS12" s="46"/>
      <c r="IGT12" s="46"/>
      <c r="IGU12" s="46"/>
      <c r="IGV12" s="46"/>
      <c r="IGW12" s="46"/>
      <c r="IGX12" s="46"/>
      <c r="IGY12" s="46"/>
      <c r="IGZ12" s="46"/>
      <c r="IHA12" s="46"/>
      <c r="IHB12" s="46"/>
      <c r="IHC12" s="46"/>
      <c r="IHD12" s="46"/>
      <c r="IHE12" s="46"/>
      <c r="IHF12" s="46"/>
      <c r="IHG12" s="46"/>
      <c r="IHH12" s="46"/>
      <c r="IHI12" s="46"/>
      <c r="IHJ12" s="46"/>
      <c r="IHK12" s="46"/>
      <c r="IHL12" s="46"/>
      <c r="IHM12" s="46"/>
      <c r="IHN12" s="46"/>
      <c r="IHO12" s="46"/>
      <c r="IHP12" s="46"/>
      <c r="IHQ12" s="46"/>
      <c r="IHR12" s="46"/>
      <c r="IHS12" s="46"/>
      <c r="IHT12" s="46"/>
      <c r="IHU12" s="46"/>
      <c r="IHV12" s="46"/>
      <c r="IHW12" s="46"/>
      <c r="IHX12" s="46"/>
      <c r="IHY12" s="46"/>
      <c r="IHZ12" s="46"/>
      <c r="IIA12" s="46"/>
      <c r="IIB12" s="46"/>
      <c r="IIC12" s="46"/>
      <c r="IID12" s="46"/>
      <c r="IIE12" s="46"/>
      <c r="IIF12" s="46"/>
      <c r="IIG12" s="46"/>
      <c r="IIH12" s="46"/>
      <c r="III12" s="46"/>
      <c r="IIJ12" s="46"/>
      <c r="IIK12" s="46"/>
      <c r="IIL12" s="46"/>
      <c r="IIM12" s="46"/>
      <c r="IIN12" s="46"/>
      <c r="IIO12" s="46"/>
      <c r="IIP12" s="46"/>
      <c r="IIQ12" s="46"/>
      <c r="IIR12" s="46"/>
      <c r="IIS12" s="46"/>
      <c r="IIT12" s="46"/>
      <c r="IIU12" s="46"/>
      <c r="IIV12" s="46"/>
      <c r="IIW12" s="46"/>
      <c r="IIX12" s="46"/>
      <c r="IIY12" s="46"/>
      <c r="IIZ12" s="46"/>
      <c r="IJA12" s="46"/>
      <c r="IJB12" s="46"/>
      <c r="IJC12" s="46"/>
      <c r="IJD12" s="46"/>
      <c r="IJE12" s="46"/>
      <c r="IJF12" s="46"/>
      <c r="IJG12" s="46"/>
      <c r="IJH12" s="46"/>
      <c r="IJI12" s="46"/>
      <c r="IJJ12" s="46"/>
      <c r="IJK12" s="46"/>
      <c r="IJL12" s="46"/>
      <c r="IJM12" s="46"/>
      <c r="IJN12" s="46"/>
      <c r="IJO12" s="46"/>
      <c r="IJP12" s="46"/>
      <c r="IJQ12" s="46"/>
      <c r="IJR12" s="46"/>
      <c r="IJS12" s="46"/>
      <c r="IJT12" s="46"/>
      <c r="IJU12" s="46"/>
      <c r="IJV12" s="46"/>
      <c r="IJW12" s="46"/>
      <c r="IJX12" s="46"/>
      <c r="IJY12" s="46"/>
      <c r="IJZ12" s="46"/>
      <c r="IKA12" s="46"/>
      <c r="IKB12" s="46"/>
      <c r="IKC12" s="46"/>
      <c r="IKD12" s="46"/>
      <c r="IKE12" s="46"/>
      <c r="IKF12" s="46"/>
      <c r="IKG12" s="46"/>
      <c r="IKH12" s="46"/>
      <c r="IKI12" s="46"/>
      <c r="IKJ12" s="46"/>
      <c r="IKK12" s="46"/>
      <c r="IKL12" s="46"/>
      <c r="IKM12" s="46"/>
      <c r="IKN12" s="46"/>
      <c r="IKO12" s="46"/>
      <c r="IKP12" s="46"/>
      <c r="IKQ12" s="46"/>
      <c r="IKR12" s="46"/>
      <c r="IKS12" s="46"/>
      <c r="IKT12" s="46"/>
      <c r="IKU12" s="46"/>
      <c r="IKV12" s="46"/>
      <c r="IKW12" s="46"/>
      <c r="IKX12" s="46"/>
      <c r="IKY12" s="46"/>
      <c r="IKZ12" s="46"/>
      <c r="ILA12" s="46"/>
      <c r="ILB12" s="46"/>
      <c r="ILC12" s="46"/>
      <c r="ILD12" s="46"/>
      <c r="ILE12" s="46"/>
      <c r="ILF12" s="46"/>
      <c r="ILG12" s="46"/>
      <c r="ILH12" s="46"/>
      <c r="ILI12" s="46"/>
      <c r="ILJ12" s="46"/>
      <c r="ILK12" s="46"/>
      <c r="ILL12" s="46"/>
      <c r="ILM12" s="46"/>
      <c r="ILN12" s="46"/>
      <c r="ILO12" s="46"/>
      <c r="ILP12" s="46"/>
      <c r="ILQ12" s="46"/>
      <c r="ILR12" s="46"/>
      <c r="ILS12" s="46"/>
      <c r="ILT12" s="46"/>
      <c r="ILU12" s="46"/>
      <c r="ILV12" s="46"/>
      <c r="ILW12" s="46"/>
      <c r="ILX12" s="46"/>
      <c r="ILY12" s="46"/>
      <c r="ILZ12" s="46"/>
      <c r="IMA12" s="46"/>
      <c r="IMB12" s="46"/>
      <c r="IMC12" s="46"/>
      <c r="IMD12" s="46"/>
      <c r="IME12" s="46"/>
      <c r="IMF12" s="46"/>
      <c r="IMG12" s="46"/>
      <c r="IMH12" s="46"/>
      <c r="IMI12" s="46"/>
      <c r="IMJ12" s="46"/>
      <c r="IMK12" s="46"/>
      <c r="IML12" s="46"/>
      <c r="IMM12" s="46"/>
      <c r="IMN12" s="46"/>
      <c r="IMO12" s="46"/>
      <c r="IMP12" s="46"/>
      <c r="IMQ12" s="46"/>
      <c r="IMR12" s="46"/>
      <c r="IMS12" s="46"/>
      <c r="IMT12" s="46"/>
      <c r="IMU12" s="46"/>
      <c r="IMV12" s="46"/>
      <c r="IMW12" s="46"/>
      <c r="IMX12" s="46"/>
      <c r="IMY12" s="46"/>
      <c r="IMZ12" s="46"/>
      <c r="INA12" s="46"/>
      <c r="INB12" s="46"/>
      <c r="INC12" s="46"/>
      <c r="IND12" s="46"/>
      <c r="INE12" s="46"/>
      <c r="INF12" s="46"/>
      <c r="ING12" s="46"/>
      <c r="INH12" s="46"/>
      <c r="INI12" s="46"/>
      <c r="INJ12" s="46"/>
      <c r="INK12" s="46"/>
      <c r="INL12" s="46"/>
      <c r="INM12" s="46"/>
      <c r="INN12" s="46"/>
      <c r="INO12" s="46"/>
      <c r="INP12" s="46"/>
      <c r="INQ12" s="46"/>
      <c r="INR12" s="46"/>
      <c r="INS12" s="46"/>
      <c r="INT12" s="46"/>
      <c r="INU12" s="46"/>
      <c r="INV12" s="46"/>
      <c r="INW12" s="46"/>
      <c r="INX12" s="46"/>
      <c r="INY12" s="46"/>
      <c r="INZ12" s="46"/>
      <c r="IOA12" s="46"/>
      <c r="IOB12" s="46"/>
      <c r="IOC12" s="46"/>
      <c r="IOD12" s="46"/>
      <c r="IOE12" s="46"/>
      <c r="IOF12" s="46"/>
      <c r="IOG12" s="46"/>
      <c r="IOH12" s="46"/>
      <c r="IOI12" s="46"/>
      <c r="IOJ12" s="46"/>
      <c r="IOK12" s="46"/>
      <c r="IOL12" s="46"/>
      <c r="IOM12" s="46"/>
      <c r="ION12" s="46"/>
      <c r="IOO12" s="46"/>
      <c r="IOP12" s="46"/>
      <c r="IOQ12" s="46"/>
      <c r="IOR12" s="46"/>
      <c r="IOS12" s="46"/>
      <c r="IOT12" s="46"/>
      <c r="IOU12" s="46"/>
      <c r="IOV12" s="46"/>
      <c r="IOW12" s="46"/>
      <c r="IOX12" s="46"/>
      <c r="IOY12" s="46"/>
      <c r="IOZ12" s="46"/>
      <c r="IPA12" s="46"/>
      <c r="IPB12" s="46"/>
      <c r="IPC12" s="46"/>
      <c r="IPD12" s="46"/>
      <c r="IPE12" s="46"/>
      <c r="IPF12" s="46"/>
      <c r="IPG12" s="46"/>
      <c r="IPH12" s="46"/>
      <c r="IPI12" s="46"/>
      <c r="IPJ12" s="46"/>
      <c r="IPK12" s="46"/>
      <c r="IPL12" s="46"/>
      <c r="IPM12" s="46"/>
      <c r="IPN12" s="46"/>
      <c r="IPO12" s="46"/>
      <c r="IPP12" s="46"/>
      <c r="IPQ12" s="46"/>
      <c r="IPR12" s="46"/>
      <c r="IPS12" s="46"/>
      <c r="IPT12" s="46"/>
      <c r="IPU12" s="46"/>
      <c r="IPV12" s="46"/>
      <c r="IPW12" s="46"/>
      <c r="IPX12" s="46"/>
      <c r="IPY12" s="46"/>
      <c r="IPZ12" s="46"/>
      <c r="IQA12" s="46"/>
      <c r="IQB12" s="46"/>
      <c r="IQC12" s="46"/>
      <c r="IQD12" s="46"/>
      <c r="IQE12" s="46"/>
      <c r="IQF12" s="46"/>
      <c r="IQG12" s="46"/>
      <c r="IQH12" s="46"/>
      <c r="IQI12" s="46"/>
      <c r="IQJ12" s="46"/>
      <c r="IQK12" s="46"/>
      <c r="IQL12" s="46"/>
      <c r="IQM12" s="46"/>
      <c r="IQN12" s="46"/>
      <c r="IQO12" s="46"/>
      <c r="IQP12" s="46"/>
      <c r="IQQ12" s="46"/>
      <c r="IQR12" s="46"/>
      <c r="IQS12" s="46"/>
      <c r="IQT12" s="46"/>
      <c r="IQU12" s="46"/>
      <c r="IQV12" s="46"/>
      <c r="IQW12" s="46"/>
      <c r="IQX12" s="46"/>
      <c r="IQY12" s="46"/>
      <c r="IQZ12" s="46"/>
      <c r="IRA12" s="46"/>
      <c r="IRB12" s="46"/>
      <c r="IRC12" s="46"/>
      <c r="IRD12" s="46"/>
      <c r="IRE12" s="46"/>
      <c r="IRF12" s="46"/>
      <c r="IRG12" s="46"/>
      <c r="IRH12" s="46"/>
      <c r="IRI12" s="46"/>
      <c r="IRJ12" s="46"/>
      <c r="IRK12" s="46"/>
      <c r="IRL12" s="46"/>
      <c r="IRM12" s="46"/>
      <c r="IRN12" s="46"/>
      <c r="IRO12" s="46"/>
      <c r="IRP12" s="46"/>
      <c r="IRQ12" s="46"/>
      <c r="IRR12" s="46"/>
      <c r="IRS12" s="46"/>
      <c r="IRT12" s="46"/>
      <c r="IRU12" s="46"/>
      <c r="IRV12" s="46"/>
      <c r="IRW12" s="46"/>
      <c r="IRX12" s="46"/>
      <c r="IRY12" s="46"/>
      <c r="IRZ12" s="46"/>
      <c r="ISA12" s="46"/>
      <c r="ISB12" s="46"/>
      <c r="ISC12" s="46"/>
      <c r="ISD12" s="46"/>
      <c r="ISE12" s="46"/>
      <c r="ISF12" s="46"/>
      <c r="ISG12" s="46"/>
      <c r="ISH12" s="46"/>
      <c r="ISI12" s="46"/>
      <c r="ISJ12" s="46"/>
      <c r="ISK12" s="46"/>
      <c r="ISL12" s="46"/>
      <c r="ISM12" s="46"/>
      <c r="ISN12" s="46"/>
      <c r="ISO12" s="46"/>
      <c r="ISP12" s="46"/>
      <c r="ISQ12" s="46"/>
      <c r="ISR12" s="46"/>
      <c r="ISS12" s="46"/>
      <c r="IST12" s="46"/>
      <c r="ISU12" s="46"/>
      <c r="ISV12" s="46"/>
      <c r="ISW12" s="46"/>
      <c r="ISX12" s="46"/>
      <c r="ISY12" s="46"/>
      <c r="ISZ12" s="46"/>
      <c r="ITA12" s="46"/>
      <c r="ITB12" s="46"/>
      <c r="ITC12" s="46"/>
      <c r="ITD12" s="46"/>
      <c r="ITE12" s="46"/>
      <c r="ITF12" s="46"/>
      <c r="ITG12" s="46"/>
      <c r="ITH12" s="46"/>
      <c r="ITI12" s="46"/>
      <c r="ITJ12" s="46"/>
      <c r="ITK12" s="46"/>
      <c r="ITL12" s="46"/>
      <c r="ITM12" s="46"/>
      <c r="ITN12" s="46"/>
      <c r="ITO12" s="46"/>
      <c r="ITP12" s="46"/>
      <c r="ITQ12" s="46"/>
      <c r="ITR12" s="46"/>
      <c r="ITS12" s="46"/>
      <c r="ITT12" s="46"/>
      <c r="ITU12" s="46"/>
      <c r="ITV12" s="46"/>
      <c r="ITW12" s="46"/>
      <c r="ITX12" s="46"/>
      <c r="ITY12" s="46"/>
      <c r="ITZ12" s="46"/>
      <c r="IUA12" s="46"/>
      <c r="IUB12" s="46"/>
      <c r="IUC12" s="46"/>
      <c r="IUD12" s="46"/>
      <c r="IUE12" s="46"/>
      <c r="IUF12" s="46"/>
      <c r="IUG12" s="46"/>
      <c r="IUH12" s="46"/>
      <c r="IUI12" s="46"/>
      <c r="IUJ12" s="46"/>
      <c r="IUK12" s="46"/>
      <c r="IUL12" s="46"/>
      <c r="IUM12" s="46"/>
      <c r="IUN12" s="46"/>
      <c r="IUO12" s="46"/>
      <c r="IUP12" s="46"/>
      <c r="IUQ12" s="46"/>
      <c r="IUR12" s="46"/>
      <c r="IUS12" s="46"/>
      <c r="IUT12" s="46"/>
      <c r="IUU12" s="46"/>
      <c r="IUV12" s="46"/>
      <c r="IUW12" s="46"/>
      <c r="IUX12" s="46"/>
      <c r="IUY12" s="46"/>
      <c r="IUZ12" s="46"/>
      <c r="IVA12" s="46"/>
      <c r="IVB12" s="46"/>
      <c r="IVC12" s="46"/>
      <c r="IVD12" s="46"/>
      <c r="IVE12" s="46"/>
      <c r="IVF12" s="46"/>
      <c r="IVG12" s="46"/>
      <c r="IVH12" s="46"/>
      <c r="IVI12" s="46"/>
      <c r="IVJ12" s="46"/>
      <c r="IVK12" s="46"/>
      <c r="IVL12" s="46"/>
      <c r="IVM12" s="46"/>
      <c r="IVN12" s="46"/>
      <c r="IVO12" s="46"/>
      <c r="IVP12" s="46"/>
      <c r="IVQ12" s="46"/>
      <c r="IVR12" s="46"/>
      <c r="IVS12" s="46"/>
      <c r="IVT12" s="46"/>
      <c r="IVU12" s="46"/>
      <c r="IVV12" s="46"/>
      <c r="IVW12" s="46"/>
      <c r="IVX12" s="46"/>
      <c r="IVY12" s="46"/>
      <c r="IVZ12" s="46"/>
      <c r="IWA12" s="46"/>
      <c r="IWB12" s="46"/>
      <c r="IWC12" s="46"/>
      <c r="IWD12" s="46"/>
      <c r="IWE12" s="46"/>
      <c r="IWF12" s="46"/>
      <c r="IWG12" s="46"/>
      <c r="IWH12" s="46"/>
      <c r="IWI12" s="46"/>
      <c r="IWJ12" s="46"/>
      <c r="IWK12" s="46"/>
      <c r="IWL12" s="46"/>
      <c r="IWM12" s="46"/>
      <c r="IWN12" s="46"/>
      <c r="IWO12" s="46"/>
      <c r="IWP12" s="46"/>
      <c r="IWQ12" s="46"/>
      <c r="IWR12" s="46"/>
      <c r="IWS12" s="46"/>
      <c r="IWT12" s="46"/>
      <c r="IWU12" s="46"/>
      <c r="IWV12" s="46"/>
      <c r="IWW12" s="46"/>
      <c r="IWX12" s="46"/>
      <c r="IWY12" s="46"/>
      <c r="IWZ12" s="46"/>
      <c r="IXA12" s="46"/>
      <c r="IXB12" s="46"/>
      <c r="IXC12" s="46"/>
      <c r="IXD12" s="46"/>
      <c r="IXE12" s="46"/>
      <c r="IXF12" s="46"/>
      <c r="IXG12" s="46"/>
      <c r="IXH12" s="46"/>
      <c r="IXI12" s="46"/>
      <c r="IXJ12" s="46"/>
      <c r="IXK12" s="46"/>
      <c r="IXL12" s="46"/>
      <c r="IXM12" s="46"/>
      <c r="IXN12" s="46"/>
      <c r="IXO12" s="46"/>
      <c r="IXP12" s="46"/>
      <c r="IXQ12" s="46"/>
      <c r="IXR12" s="46"/>
      <c r="IXS12" s="46"/>
      <c r="IXT12" s="46"/>
      <c r="IXU12" s="46"/>
      <c r="IXV12" s="46"/>
      <c r="IXW12" s="46"/>
      <c r="IXX12" s="46"/>
      <c r="IXY12" s="46"/>
      <c r="IXZ12" s="46"/>
      <c r="IYA12" s="46"/>
      <c r="IYB12" s="46"/>
      <c r="IYC12" s="46"/>
      <c r="IYD12" s="46"/>
      <c r="IYE12" s="46"/>
      <c r="IYF12" s="46"/>
      <c r="IYG12" s="46"/>
      <c r="IYH12" s="46"/>
      <c r="IYI12" s="46"/>
      <c r="IYJ12" s="46"/>
      <c r="IYK12" s="46"/>
      <c r="IYL12" s="46"/>
      <c r="IYM12" s="46"/>
      <c r="IYN12" s="46"/>
      <c r="IYO12" s="46"/>
      <c r="IYP12" s="46"/>
      <c r="IYQ12" s="46"/>
      <c r="IYR12" s="46"/>
      <c r="IYS12" s="46"/>
      <c r="IYT12" s="46"/>
      <c r="IYU12" s="46"/>
      <c r="IYV12" s="46"/>
      <c r="IYW12" s="46"/>
      <c r="IYX12" s="46"/>
      <c r="IYY12" s="46"/>
      <c r="IYZ12" s="46"/>
      <c r="IZA12" s="46"/>
      <c r="IZB12" s="46"/>
      <c r="IZC12" s="46"/>
      <c r="IZD12" s="46"/>
      <c r="IZE12" s="46"/>
      <c r="IZF12" s="46"/>
      <c r="IZG12" s="46"/>
      <c r="IZH12" s="46"/>
      <c r="IZI12" s="46"/>
      <c r="IZJ12" s="46"/>
      <c r="IZK12" s="46"/>
      <c r="IZL12" s="46"/>
      <c r="IZM12" s="46"/>
      <c r="IZN12" s="46"/>
      <c r="IZO12" s="46"/>
      <c r="IZP12" s="46"/>
      <c r="IZQ12" s="46"/>
      <c r="IZR12" s="46"/>
      <c r="IZS12" s="46"/>
      <c r="IZT12" s="46"/>
      <c r="IZU12" s="46"/>
      <c r="IZV12" s="46"/>
      <c r="IZW12" s="46"/>
      <c r="IZX12" s="46"/>
      <c r="IZY12" s="46"/>
      <c r="IZZ12" s="46"/>
      <c r="JAA12" s="46"/>
      <c r="JAB12" s="46"/>
      <c r="JAC12" s="46"/>
      <c r="JAD12" s="46"/>
      <c r="JAE12" s="46"/>
      <c r="JAF12" s="46"/>
      <c r="JAG12" s="46"/>
      <c r="JAH12" s="46"/>
      <c r="JAI12" s="46"/>
      <c r="JAJ12" s="46"/>
      <c r="JAK12" s="46"/>
      <c r="JAL12" s="46"/>
      <c r="JAM12" s="46"/>
      <c r="JAN12" s="46"/>
      <c r="JAO12" s="46"/>
      <c r="JAP12" s="46"/>
      <c r="JAQ12" s="46"/>
      <c r="JAR12" s="46"/>
      <c r="JAS12" s="46"/>
      <c r="JAT12" s="46"/>
      <c r="JAU12" s="46"/>
      <c r="JAV12" s="46"/>
      <c r="JAW12" s="46"/>
      <c r="JAX12" s="46"/>
      <c r="JAY12" s="46"/>
      <c r="JAZ12" s="46"/>
      <c r="JBA12" s="46"/>
      <c r="JBB12" s="46"/>
      <c r="JBC12" s="46"/>
      <c r="JBD12" s="46"/>
      <c r="JBE12" s="46"/>
      <c r="JBF12" s="46"/>
      <c r="JBG12" s="46"/>
      <c r="JBH12" s="46"/>
      <c r="JBI12" s="46"/>
      <c r="JBJ12" s="46"/>
      <c r="JBK12" s="46"/>
      <c r="JBL12" s="46"/>
      <c r="JBM12" s="46"/>
      <c r="JBN12" s="46"/>
      <c r="JBO12" s="46"/>
      <c r="JBP12" s="46"/>
      <c r="JBQ12" s="46"/>
      <c r="JBR12" s="46"/>
      <c r="JBS12" s="46"/>
      <c r="JBT12" s="46"/>
      <c r="JBU12" s="46"/>
      <c r="JBV12" s="46"/>
      <c r="JBW12" s="46"/>
      <c r="JBX12" s="46"/>
      <c r="JBY12" s="46"/>
      <c r="JBZ12" s="46"/>
      <c r="JCA12" s="46"/>
      <c r="JCB12" s="46"/>
      <c r="JCC12" s="46"/>
      <c r="JCD12" s="46"/>
      <c r="JCE12" s="46"/>
      <c r="JCF12" s="46"/>
      <c r="JCG12" s="46"/>
      <c r="JCH12" s="46"/>
      <c r="JCI12" s="46"/>
      <c r="JCJ12" s="46"/>
      <c r="JCK12" s="46"/>
      <c r="JCL12" s="46"/>
      <c r="JCM12" s="46"/>
      <c r="JCN12" s="46"/>
      <c r="JCO12" s="46"/>
      <c r="JCP12" s="46"/>
      <c r="JCQ12" s="46"/>
      <c r="JCR12" s="46"/>
      <c r="JCS12" s="46"/>
      <c r="JCT12" s="46"/>
      <c r="JCU12" s="46"/>
      <c r="JCV12" s="46"/>
      <c r="JCW12" s="46"/>
      <c r="JCX12" s="46"/>
      <c r="JCY12" s="46"/>
      <c r="JCZ12" s="46"/>
      <c r="JDA12" s="46"/>
      <c r="JDB12" s="46"/>
      <c r="JDC12" s="46"/>
      <c r="JDD12" s="46"/>
      <c r="JDE12" s="46"/>
      <c r="JDF12" s="46"/>
      <c r="JDG12" s="46"/>
      <c r="JDH12" s="46"/>
      <c r="JDI12" s="46"/>
      <c r="JDJ12" s="46"/>
      <c r="JDK12" s="46"/>
      <c r="JDL12" s="46"/>
      <c r="JDM12" s="46"/>
      <c r="JDN12" s="46"/>
      <c r="JDO12" s="46"/>
      <c r="JDP12" s="46"/>
      <c r="JDQ12" s="46"/>
      <c r="JDR12" s="46"/>
      <c r="JDS12" s="46"/>
      <c r="JDT12" s="46"/>
      <c r="JDU12" s="46"/>
      <c r="JDV12" s="46"/>
      <c r="JDW12" s="46"/>
      <c r="JDX12" s="46"/>
      <c r="JDY12" s="46"/>
      <c r="JDZ12" s="46"/>
      <c r="JEA12" s="46"/>
      <c r="JEB12" s="46"/>
      <c r="JEC12" s="46"/>
      <c r="JED12" s="46"/>
      <c r="JEE12" s="46"/>
      <c r="JEF12" s="46"/>
      <c r="JEG12" s="46"/>
      <c r="JEH12" s="46"/>
      <c r="JEI12" s="46"/>
      <c r="JEJ12" s="46"/>
      <c r="JEK12" s="46"/>
      <c r="JEL12" s="46"/>
      <c r="JEM12" s="46"/>
      <c r="JEN12" s="46"/>
      <c r="JEO12" s="46"/>
      <c r="JEP12" s="46"/>
      <c r="JEQ12" s="46"/>
      <c r="JER12" s="46"/>
      <c r="JES12" s="46"/>
      <c r="JET12" s="46"/>
      <c r="JEU12" s="46"/>
      <c r="JEV12" s="46"/>
      <c r="JEW12" s="46"/>
      <c r="JEX12" s="46"/>
      <c r="JEY12" s="46"/>
      <c r="JEZ12" s="46"/>
      <c r="JFA12" s="46"/>
      <c r="JFB12" s="46"/>
      <c r="JFC12" s="46"/>
      <c r="JFD12" s="46"/>
      <c r="JFE12" s="46"/>
      <c r="JFF12" s="46"/>
      <c r="JFG12" s="46"/>
      <c r="JFH12" s="46"/>
      <c r="JFI12" s="46"/>
      <c r="JFJ12" s="46"/>
      <c r="JFK12" s="46"/>
      <c r="JFL12" s="46"/>
      <c r="JFM12" s="46"/>
      <c r="JFN12" s="46"/>
      <c r="JFO12" s="46"/>
      <c r="JFP12" s="46"/>
      <c r="JFQ12" s="46"/>
      <c r="JFR12" s="46"/>
      <c r="JFS12" s="46"/>
      <c r="JFT12" s="46"/>
      <c r="JFU12" s="46"/>
      <c r="JFV12" s="46"/>
      <c r="JFW12" s="46"/>
      <c r="JFX12" s="46"/>
      <c r="JFY12" s="46"/>
      <c r="JFZ12" s="46"/>
      <c r="JGA12" s="46"/>
      <c r="JGB12" s="46"/>
      <c r="JGC12" s="46"/>
      <c r="JGD12" s="46"/>
      <c r="JGE12" s="46"/>
      <c r="JGF12" s="46"/>
      <c r="JGG12" s="46"/>
      <c r="JGH12" s="46"/>
      <c r="JGI12" s="46"/>
      <c r="JGJ12" s="46"/>
      <c r="JGK12" s="46"/>
      <c r="JGL12" s="46"/>
      <c r="JGM12" s="46"/>
      <c r="JGN12" s="46"/>
      <c r="JGO12" s="46"/>
      <c r="JGP12" s="46"/>
      <c r="JGQ12" s="46"/>
      <c r="JGR12" s="46"/>
      <c r="JGS12" s="46"/>
      <c r="JGT12" s="46"/>
      <c r="JGU12" s="46"/>
      <c r="JGV12" s="46"/>
      <c r="JGW12" s="46"/>
      <c r="JGX12" s="46"/>
      <c r="JGY12" s="46"/>
      <c r="JGZ12" s="46"/>
      <c r="JHA12" s="46"/>
      <c r="JHB12" s="46"/>
      <c r="JHC12" s="46"/>
      <c r="JHD12" s="46"/>
      <c r="JHE12" s="46"/>
      <c r="JHF12" s="46"/>
      <c r="JHG12" s="46"/>
      <c r="JHH12" s="46"/>
      <c r="JHI12" s="46"/>
      <c r="JHJ12" s="46"/>
      <c r="JHK12" s="46"/>
      <c r="JHL12" s="46"/>
      <c r="JHM12" s="46"/>
      <c r="JHN12" s="46"/>
      <c r="JHO12" s="46"/>
      <c r="JHP12" s="46"/>
      <c r="JHQ12" s="46"/>
      <c r="JHR12" s="46"/>
      <c r="JHS12" s="46"/>
      <c r="JHT12" s="46"/>
      <c r="JHU12" s="46"/>
      <c r="JHV12" s="46"/>
      <c r="JHW12" s="46"/>
      <c r="JHX12" s="46"/>
      <c r="JHY12" s="46"/>
      <c r="JHZ12" s="46"/>
      <c r="JIA12" s="46"/>
      <c r="JIB12" s="46"/>
      <c r="JIC12" s="46"/>
      <c r="JID12" s="46"/>
      <c r="JIE12" s="46"/>
      <c r="JIF12" s="46"/>
      <c r="JIG12" s="46"/>
      <c r="JIH12" s="46"/>
      <c r="JII12" s="46"/>
      <c r="JIJ12" s="46"/>
      <c r="JIK12" s="46"/>
      <c r="JIL12" s="46"/>
      <c r="JIM12" s="46"/>
      <c r="JIN12" s="46"/>
      <c r="JIO12" s="46"/>
      <c r="JIP12" s="46"/>
      <c r="JIQ12" s="46"/>
      <c r="JIR12" s="46"/>
      <c r="JIS12" s="46"/>
      <c r="JIT12" s="46"/>
      <c r="JIU12" s="46"/>
      <c r="JIV12" s="46"/>
      <c r="JIW12" s="46"/>
      <c r="JIX12" s="46"/>
      <c r="JIY12" s="46"/>
      <c r="JIZ12" s="46"/>
      <c r="JJA12" s="46"/>
      <c r="JJB12" s="46"/>
      <c r="JJC12" s="46"/>
      <c r="JJD12" s="46"/>
      <c r="JJE12" s="46"/>
      <c r="JJF12" s="46"/>
      <c r="JJG12" s="46"/>
      <c r="JJH12" s="46"/>
      <c r="JJI12" s="46"/>
      <c r="JJJ12" s="46"/>
      <c r="JJK12" s="46"/>
      <c r="JJL12" s="46"/>
      <c r="JJM12" s="46"/>
      <c r="JJN12" s="46"/>
      <c r="JJO12" s="46"/>
      <c r="JJP12" s="46"/>
      <c r="JJQ12" s="46"/>
      <c r="JJR12" s="46"/>
      <c r="JJS12" s="46"/>
      <c r="JJT12" s="46"/>
      <c r="JJU12" s="46"/>
      <c r="JJV12" s="46"/>
      <c r="JJW12" s="46"/>
      <c r="JJX12" s="46"/>
      <c r="JJY12" s="46"/>
      <c r="JJZ12" s="46"/>
      <c r="JKA12" s="46"/>
      <c r="JKB12" s="46"/>
      <c r="JKC12" s="46"/>
      <c r="JKD12" s="46"/>
      <c r="JKE12" s="46"/>
      <c r="JKF12" s="46"/>
      <c r="JKG12" s="46"/>
      <c r="JKH12" s="46"/>
      <c r="JKI12" s="46"/>
      <c r="JKJ12" s="46"/>
      <c r="JKK12" s="46"/>
      <c r="JKL12" s="46"/>
      <c r="JKM12" s="46"/>
      <c r="JKN12" s="46"/>
      <c r="JKO12" s="46"/>
      <c r="JKP12" s="46"/>
      <c r="JKQ12" s="46"/>
      <c r="JKR12" s="46"/>
      <c r="JKS12" s="46"/>
      <c r="JKT12" s="46"/>
      <c r="JKU12" s="46"/>
      <c r="JKV12" s="46"/>
      <c r="JKW12" s="46"/>
      <c r="JKX12" s="46"/>
      <c r="JKY12" s="46"/>
      <c r="JKZ12" s="46"/>
      <c r="JLA12" s="46"/>
      <c r="JLB12" s="46"/>
      <c r="JLC12" s="46"/>
      <c r="JLD12" s="46"/>
      <c r="JLE12" s="46"/>
      <c r="JLF12" s="46"/>
      <c r="JLG12" s="46"/>
      <c r="JLH12" s="46"/>
      <c r="JLI12" s="46"/>
      <c r="JLJ12" s="46"/>
      <c r="JLK12" s="46"/>
      <c r="JLL12" s="46"/>
      <c r="JLM12" s="46"/>
      <c r="JLN12" s="46"/>
      <c r="JLO12" s="46"/>
      <c r="JLP12" s="46"/>
      <c r="JLQ12" s="46"/>
      <c r="JLR12" s="46"/>
      <c r="JLS12" s="46"/>
      <c r="JLT12" s="46"/>
      <c r="JLU12" s="46"/>
      <c r="JLV12" s="46"/>
      <c r="JLW12" s="46"/>
      <c r="JLX12" s="46"/>
      <c r="JLY12" s="46"/>
      <c r="JLZ12" s="46"/>
      <c r="JMA12" s="46"/>
      <c r="JMB12" s="46"/>
      <c r="JMC12" s="46"/>
      <c r="JMD12" s="46"/>
      <c r="JME12" s="46"/>
      <c r="JMF12" s="46"/>
      <c r="JMG12" s="46"/>
      <c r="JMH12" s="46"/>
      <c r="JMI12" s="46"/>
      <c r="JMJ12" s="46"/>
      <c r="JMK12" s="46"/>
      <c r="JML12" s="46"/>
      <c r="JMM12" s="46"/>
      <c r="JMN12" s="46"/>
      <c r="JMO12" s="46"/>
      <c r="JMP12" s="46"/>
      <c r="JMQ12" s="46"/>
      <c r="JMR12" s="46"/>
      <c r="JMS12" s="46"/>
      <c r="JMT12" s="46"/>
      <c r="JMU12" s="46"/>
      <c r="JMV12" s="46"/>
      <c r="JMW12" s="46"/>
      <c r="JMX12" s="46"/>
      <c r="JMY12" s="46"/>
      <c r="JMZ12" s="46"/>
      <c r="JNA12" s="46"/>
      <c r="JNB12" s="46"/>
      <c r="JNC12" s="46"/>
      <c r="JND12" s="46"/>
      <c r="JNE12" s="46"/>
      <c r="JNF12" s="46"/>
      <c r="JNG12" s="46"/>
      <c r="JNH12" s="46"/>
      <c r="JNI12" s="46"/>
      <c r="JNJ12" s="46"/>
      <c r="JNK12" s="46"/>
      <c r="JNL12" s="46"/>
      <c r="JNM12" s="46"/>
      <c r="JNN12" s="46"/>
      <c r="JNO12" s="46"/>
      <c r="JNP12" s="46"/>
      <c r="JNQ12" s="46"/>
      <c r="JNR12" s="46"/>
      <c r="JNS12" s="46"/>
      <c r="JNT12" s="46"/>
      <c r="JNU12" s="46"/>
      <c r="JNV12" s="46"/>
      <c r="JNW12" s="46"/>
      <c r="JNX12" s="46"/>
      <c r="JNY12" s="46"/>
      <c r="JNZ12" s="46"/>
      <c r="JOA12" s="46"/>
      <c r="JOB12" s="46"/>
      <c r="JOC12" s="46"/>
      <c r="JOD12" s="46"/>
      <c r="JOE12" s="46"/>
      <c r="JOF12" s="46"/>
      <c r="JOG12" s="46"/>
      <c r="JOH12" s="46"/>
      <c r="JOI12" s="46"/>
      <c r="JOJ12" s="46"/>
      <c r="JOK12" s="46"/>
      <c r="JOL12" s="46"/>
      <c r="JOM12" s="46"/>
      <c r="JON12" s="46"/>
      <c r="JOO12" s="46"/>
      <c r="JOP12" s="46"/>
      <c r="JOQ12" s="46"/>
      <c r="JOR12" s="46"/>
      <c r="JOS12" s="46"/>
      <c r="JOT12" s="46"/>
      <c r="JOU12" s="46"/>
      <c r="JOV12" s="46"/>
      <c r="JOW12" s="46"/>
      <c r="JOX12" s="46"/>
      <c r="JOY12" s="46"/>
      <c r="JOZ12" s="46"/>
      <c r="JPA12" s="46"/>
      <c r="JPB12" s="46"/>
      <c r="JPC12" s="46"/>
      <c r="JPD12" s="46"/>
      <c r="JPE12" s="46"/>
      <c r="JPF12" s="46"/>
      <c r="JPG12" s="46"/>
      <c r="JPH12" s="46"/>
      <c r="JPI12" s="46"/>
      <c r="JPJ12" s="46"/>
      <c r="JPK12" s="46"/>
      <c r="JPL12" s="46"/>
      <c r="JPM12" s="46"/>
      <c r="JPN12" s="46"/>
      <c r="JPO12" s="46"/>
      <c r="JPP12" s="46"/>
      <c r="JPQ12" s="46"/>
      <c r="JPR12" s="46"/>
      <c r="JPS12" s="46"/>
      <c r="JPT12" s="46"/>
      <c r="JPU12" s="46"/>
      <c r="JPV12" s="46"/>
      <c r="JPW12" s="46"/>
      <c r="JPX12" s="46"/>
      <c r="JPY12" s="46"/>
      <c r="JPZ12" s="46"/>
      <c r="JQA12" s="46"/>
      <c r="JQB12" s="46"/>
      <c r="JQC12" s="46"/>
      <c r="JQD12" s="46"/>
      <c r="JQE12" s="46"/>
      <c r="JQF12" s="46"/>
      <c r="JQG12" s="46"/>
      <c r="JQH12" s="46"/>
      <c r="JQI12" s="46"/>
      <c r="JQJ12" s="46"/>
      <c r="JQK12" s="46"/>
      <c r="JQL12" s="46"/>
      <c r="JQM12" s="46"/>
      <c r="JQN12" s="46"/>
      <c r="JQO12" s="46"/>
      <c r="JQP12" s="46"/>
      <c r="JQQ12" s="46"/>
      <c r="JQR12" s="46"/>
      <c r="JQS12" s="46"/>
      <c r="JQT12" s="46"/>
      <c r="JQU12" s="46"/>
      <c r="JQV12" s="46"/>
      <c r="JQW12" s="46"/>
      <c r="JQX12" s="46"/>
      <c r="JQY12" s="46"/>
      <c r="JQZ12" s="46"/>
      <c r="JRA12" s="46"/>
      <c r="JRB12" s="46"/>
      <c r="JRC12" s="46"/>
      <c r="JRD12" s="46"/>
      <c r="JRE12" s="46"/>
      <c r="JRF12" s="46"/>
      <c r="JRG12" s="46"/>
      <c r="JRH12" s="46"/>
      <c r="JRI12" s="46"/>
      <c r="JRJ12" s="46"/>
      <c r="JRK12" s="46"/>
      <c r="JRL12" s="46"/>
      <c r="JRM12" s="46"/>
      <c r="JRN12" s="46"/>
      <c r="JRO12" s="46"/>
      <c r="JRP12" s="46"/>
      <c r="JRQ12" s="46"/>
      <c r="JRR12" s="46"/>
      <c r="JRS12" s="46"/>
      <c r="JRT12" s="46"/>
      <c r="JRU12" s="46"/>
      <c r="JRV12" s="46"/>
      <c r="JRW12" s="46"/>
      <c r="JRX12" s="46"/>
      <c r="JRY12" s="46"/>
      <c r="JRZ12" s="46"/>
      <c r="JSA12" s="46"/>
      <c r="JSB12" s="46"/>
      <c r="JSC12" s="46"/>
      <c r="JSD12" s="46"/>
      <c r="JSE12" s="46"/>
      <c r="JSF12" s="46"/>
      <c r="JSG12" s="46"/>
      <c r="JSH12" s="46"/>
      <c r="JSI12" s="46"/>
      <c r="JSJ12" s="46"/>
      <c r="JSK12" s="46"/>
      <c r="JSL12" s="46"/>
      <c r="JSM12" s="46"/>
      <c r="JSN12" s="46"/>
      <c r="JSO12" s="46"/>
      <c r="JSP12" s="46"/>
      <c r="JSQ12" s="46"/>
      <c r="JSR12" s="46"/>
      <c r="JSS12" s="46"/>
      <c r="JST12" s="46"/>
      <c r="JSU12" s="46"/>
      <c r="JSV12" s="46"/>
      <c r="JSW12" s="46"/>
      <c r="JSX12" s="46"/>
      <c r="JSY12" s="46"/>
      <c r="JSZ12" s="46"/>
      <c r="JTA12" s="46"/>
      <c r="JTB12" s="46"/>
      <c r="JTC12" s="46"/>
      <c r="JTD12" s="46"/>
      <c r="JTE12" s="46"/>
      <c r="JTF12" s="46"/>
      <c r="JTG12" s="46"/>
      <c r="JTH12" s="46"/>
      <c r="JTI12" s="46"/>
      <c r="JTJ12" s="46"/>
      <c r="JTK12" s="46"/>
      <c r="JTL12" s="46"/>
      <c r="JTM12" s="46"/>
      <c r="JTN12" s="46"/>
      <c r="JTO12" s="46"/>
      <c r="JTP12" s="46"/>
      <c r="JTQ12" s="46"/>
      <c r="JTR12" s="46"/>
      <c r="JTS12" s="46"/>
      <c r="JTT12" s="46"/>
      <c r="JTU12" s="46"/>
      <c r="JTV12" s="46"/>
      <c r="JTW12" s="46"/>
      <c r="JTX12" s="46"/>
      <c r="JTY12" s="46"/>
      <c r="JTZ12" s="46"/>
      <c r="JUA12" s="46"/>
      <c r="JUB12" s="46"/>
      <c r="JUC12" s="46"/>
      <c r="JUD12" s="46"/>
      <c r="JUE12" s="46"/>
      <c r="JUF12" s="46"/>
      <c r="JUG12" s="46"/>
      <c r="JUH12" s="46"/>
      <c r="JUI12" s="46"/>
      <c r="JUJ12" s="46"/>
      <c r="JUK12" s="46"/>
      <c r="JUL12" s="46"/>
      <c r="JUM12" s="46"/>
      <c r="JUN12" s="46"/>
      <c r="JUO12" s="46"/>
      <c r="JUP12" s="46"/>
      <c r="JUQ12" s="46"/>
      <c r="JUR12" s="46"/>
      <c r="JUS12" s="46"/>
      <c r="JUT12" s="46"/>
      <c r="JUU12" s="46"/>
      <c r="JUV12" s="46"/>
      <c r="JUW12" s="46"/>
      <c r="JUX12" s="46"/>
      <c r="JUY12" s="46"/>
      <c r="JUZ12" s="46"/>
      <c r="JVA12" s="46"/>
      <c r="JVB12" s="46"/>
      <c r="JVC12" s="46"/>
      <c r="JVD12" s="46"/>
      <c r="JVE12" s="46"/>
      <c r="JVF12" s="46"/>
      <c r="JVG12" s="46"/>
      <c r="JVH12" s="46"/>
      <c r="JVI12" s="46"/>
      <c r="JVJ12" s="46"/>
      <c r="JVK12" s="46"/>
      <c r="JVL12" s="46"/>
      <c r="JVM12" s="46"/>
      <c r="JVN12" s="46"/>
      <c r="JVO12" s="46"/>
      <c r="JVP12" s="46"/>
      <c r="JVQ12" s="46"/>
      <c r="JVR12" s="46"/>
      <c r="JVS12" s="46"/>
      <c r="JVT12" s="46"/>
      <c r="JVU12" s="46"/>
      <c r="JVV12" s="46"/>
      <c r="JVW12" s="46"/>
      <c r="JVX12" s="46"/>
      <c r="JVY12" s="46"/>
      <c r="JVZ12" s="46"/>
      <c r="JWA12" s="46"/>
      <c r="JWB12" s="46"/>
      <c r="JWC12" s="46"/>
      <c r="JWD12" s="46"/>
      <c r="JWE12" s="46"/>
      <c r="JWF12" s="46"/>
      <c r="JWG12" s="46"/>
      <c r="JWH12" s="46"/>
      <c r="JWI12" s="46"/>
      <c r="JWJ12" s="46"/>
      <c r="JWK12" s="46"/>
      <c r="JWL12" s="46"/>
      <c r="JWM12" s="46"/>
      <c r="JWN12" s="46"/>
      <c r="JWO12" s="46"/>
      <c r="JWP12" s="46"/>
      <c r="JWQ12" s="46"/>
      <c r="JWR12" s="46"/>
      <c r="JWS12" s="46"/>
      <c r="JWT12" s="46"/>
      <c r="JWU12" s="46"/>
      <c r="JWV12" s="46"/>
      <c r="JWW12" s="46"/>
      <c r="JWX12" s="46"/>
      <c r="JWY12" s="46"/>
      <c r="JWZ12" s="46"/>
      <c r="JXA12" s="46"/>
      <c r="JXB12" s="46"/>
      <c r="JXC12" s="46"/>
      <c r="JXD12" s="46"/>
      <c r="JXE12" s="46"/>
      <c r="JXF12" s="46"/>
      <c r="JXG12" s="46"/>
      <c r="JXH12" s="46"/>
      <c r="JXI12" s="46"/>
      <c r="JXJ12" s="46"/>
      <c r="JXK12" s="46"/>
      <c r="JXL12" s="46"/>
      <c r="JXM12" s="46"/>
      <c r="JXN12" s="46"/>
      <c r="JXO12" s="46"/>
      <c r="JXP12" s="46"/>
      <c r="JXQ12" s="46"/>
      <c r="JXR12" s="46"/>
      <c r="JXS12" s="46"/>
      <c r="JXT12" s="46"/>
      <c r="JXU12" s="46"/>
      <c r="JXV12" s="46"/>
      <c r="JXW12" s="46"/>
      <c r="JXX12" s="46"/>
      <c r="JXY12" s="46"/>
      <c r="JXZ12" s="46"/>
      <c r="JYA12" s="46"/>
      <c r="JYB12" s="46"/>
      <c r="JYC12" s="46"/>
      <c r="JYD12" s="46"/>
      <c r="JYE12" s="46"/>
      <c r="JYF12" s="46"/>
      <c r="JYG12" s="46"/>
      <c r="JYH12" s="46"/>
      <c r="JYI12" s="46"/>
      <c r="JYJ12" s="46"/>
      <c r="JYK12" s="46"/>
      <c r="JYL12" s="46"/>
      <c r="JYM12" s="46"/>
      <c r="JYN12" s="46"/>
      <c r="JYO12" s="46"/>
      <c r="JYP12" s="46"/>
      <c r="JYQ12" s="46"/>
      <c r="JYR12" s="46"/>
      <c r="JYS12" s="46"/>
      <c r="JYT12" s="46"/>
      <c r="JYU12" s="46"/>
      <c r="JYV12" s="46"/>
      <c r="JYW12" s="46"/>
      <c r="JYX12" s="46"/>
      <c r="JYY12" s="46"/>
      <c r="JYZ12" s="46"/>
      <c r="JZA12" s="46"/>
      <c r="JZB12" s="46"/>
      <c r="JZC12" s="46"/>
      <c r="JZD12" s="46"/>
      <c r="JZE12" s="46"/>
      <c r="JZF12" s="46"/>
      <c r="JZG12" s="46"/>
      <c r="JZH12" s="46"/>
      <c r="JZI12" s="46"/>
      <c r="JZJ12" s="46"/>
      <c r="JZK12" s="46"/>
      <c r="JZL12" s="46"/>
      <c r="JZM12" s="46"/>
      <c r="JZN12" s="46"/>
      <c r="JZO12" s="46"/>
      <c r="JZP12" s="46"/>
      <c r="JZQ12" s="46"/>
      <c r="JZR12" s="46"/>
      <c r="JZS12" s="46"/>
      <c r="JZT12" s="46"/>
      <c r="JZU12" s="46"/>
      <c r="JZV12" s="46"/>
      <c r="JZW12" s="46"/>
      <c r="JZX12" s="46"/>
      <c r="JZY12" s="46"/>
      <c r="JZZ12" s="46"/>
      <c r="KAA12" s="46"/>
      <c r="KAB12" s="46"/>
      <c r="KAC12" s="46"/>
      <c r="KAD12" s="46"/>
      <c r="KAE12" s="46"/>
      <c r="KAF12" s="46"/>
      <c r="KAG12" s="46"/>
      <c r="KAH12" s="46"/>
      <c r="KAI12" s="46"/>
      <c r="KAJ12" s="46"/>
      <c r="KAK12" s="46"/>
      <c r="KAL12" s="46"/>
      <c r="KAM12" s="46"/>
      <c r="KAN12" s="46"/>
      <c r="KAO12" s="46"/>
      <c r="KAP12" s="46"/>
      <c r="KAQ12" s="46"/>
      <c r="KAR12" s="46"/>
      <c r="KAS12" s="46"/>
      <c r="KAT12" s="46"/>
      <c r="KAU12" s="46"/>
      <c r="KAV12" s="46"/>
      <c r="KAW12" s="46"/>
      <c r="KAX12" s="46"/>
      <c r="KAY12" s="46"/>
      <c r="KAZ12" s="46"/>
      <c r="KBA12" s="46"/>
      <c r="KBB12" s="46"/>
      <c r="KBC12" s="46"/>
      <c r="KBD12" s="46"/>
      <c r="KBE12" s="46"/>
      <c r="KBF12" s="46"/>
      <c r="KBG12" s="46"/>
      <c r="KBH12" s="46"/>
      <c r="KBI12" s="46"/>
      <c r="KBJ12" s="46"/>
      <c r="KBK12" s="46"/>
      <c r="KBL12" s="46"/>
      <c r="KBM12" s="46"/>
      <c r="KBN12" s="46"/>
      <c r="KBO12" s="46"/>
      <c r="KBP12" s="46"/>
      <c r="KBQ12" s="46"/>
      <c r="KBR12" s="46"/>
      <c r="KBS12" s="46"/>
      <c r="KBT12" s="46"/>
      <c r="KBU12" s="46"/>
      <c r="KBV12" s="46"/>
      <c r="KBW12" s="46"/>
      <c r="KBX12" s="46"/>
      <c r="KBY12" s="46"/>
      <c r="KBZ12" s="46"/>
      <c r="KCA12" s="46"/>
      <c r="KCB12" s="46"/>
      <c r="KCC12" s="46"/>
      <c r="KCD12" s="46"/>
      <c r="KCE12" s="46"/>
      <c r="KCF12" s="46"/>
      <c r="KCG12" s="46"/>
      <c r="KCH12" s="46"/>
      <c r="KCI12" s="46"/>
      <c r="KCJ12" s="46"/>
      <c r="KCK12" s="46"/>
      <c r="KCL12" s="46"/>
      <c r="KCM12" s="46"/>
      <c r="KCN12" s="46"/>
      <c r="KCO12" s="46"/>
      <c r="KCP12" s="46"/>
      <c r="KCQ12" s="46"/>
      <c r="KCR12" s="46"/>
      <c r="KCS12" s="46"/>
      <c r="KCT12" s="46"/>
      <c r="KCU12" s="46"/>
      <c r="KCV12" s="46"/>
      <c r="KCW12" s="46"/>
      <c r="KCX12" s="46"/>
      <c r="KCY12" s="46"/>
      <c r="KCZ12" s="46"/>
      <c r="KDA12" s="46"/>
      <c r="KDB12" s="46"/>
      <c r="KDC12" s="46"/>
      <c r="KDD12" s="46"/>
      <c r="KDE12" s="46"/>
      <c r="KDF12" s="46"/>
      <c r="KDG12" s="46"/>
      <c r="KDH12" s="46"/>
      <c r="KDI12" s="46"/>
      <c r="KDJ12" s="46"/>
      <c r="KDK12" s="46"/>
      <c r="KDL12" s="46"/>
      <c r="KDM12" s="46"/>
      <c r="KDN12" s="46"/>
      <c r="KDO12" s="46"/>
      <c r="KDP12" s="46"/>
      <c r="KDQ12" s="46"/>
      <c r="KDR12" s="46"/>
      <c r="KDS12" s="46"/>
      <c r="KDT12" s="46"/>
      <c r="KDU12" s="46"/>
      <c r="KDV12" s="46"/>
      <c r="KDW12" s="46"/>
      <c r="KDX12" s="46"/>
      <c r="KDY12" s="46"/>
      <c r="KDZ12" s="46"/>
      <c r="KEA12" s="46"/>
      <c r="KEB12" s="46"/>
      <c r="KEC12" s="46"/>
      <c r="KED12" s="46"/>
      <c r="KEE12" s="46"/>
      <c r="KEF12" s="46"/>
      <c r="KEG12" s="46"/>
      <c r="KEH12" s="46"/>
      <c r="KEI12" s="46"/>
      <c r="KEJ12" s="46"/>
      <c r="KEK12" s="46"/>
      <c r="KEL12" s="46"/>
      <c r="KEM12" s="46"/>
      <c r="KEN12" s="46"/>
      <c r="KEO12" s="46"/>
      <c r="KEP12" s="46"/>
      <c r="KEQ12" s="46"/>
      <c r="KER12" s="46"/>
      <c r="KES12" s="46"/>
      <c r="KET12" s="46"/>
      <c r="KEU12" s="46"/>
      <c r="KEV12" s="46"/>
      <c r="KEW12" s="46"/>
      <c r="KEX12" s="46"/>
      <c r="KEY12" s="46"/>
      <c r="KEZ12" s="46"/>
      <c r="KFA12" s="46"/>
      <c r="KFB12" s="46"/>
      <c r="KFC12" s="46"/>
      <c r="KFD12" s="46"/>
      <c r="KFE12" s="46"/>
      <c r="KFF12" s="46"/>
      <c r="KFG12" s="46"/>
      <c r="KFH12" s="46"/>
      <c r="KFI12" s="46"/>
      <c r="KFJ12" s="46"/>
      <c r="KFK12" s="46"/>
      <c r="KFL12" s="46"/>
      <c r="KFM12" s="46"/>
      <c r="KFN12" s="46"/>
      <c r="KFO12" s="46"/>
      <c r="KFP12" s="46"/>
      <c r="KFQ12" s="46"/>
      <c r="KFR12" s="46"/>
      <c r="KFS12" s="46"/>
      <c r="KFT12" s="46"/>
      <c r="KFU12" s="46"/>
      <c r="KFV12" s="46"/>
      <c r="KFW12" s="46"/>
      <c r="KFX12" s="46"/>
      <c r="KFY12" s="46"/>
      <c r="KFZ12" s="46"/>
      <c r="KGA12" s="46"/>
      <c r="KGB12" s="46"/>
      <c r="KGC12" s="46"/>
      <c r="KGD12" s="46"/>
      <c r="KGE12" s="46"/>
      <c r="KGF12" s="46"/>
      <c r="KGG12" s="46"/>
      <c r="KGH12" s="46"/>
      <c r="KGI12" s="46"/>
      <c r="KGJ12" s="46"/>
      <c r="KGK12" s="46"/>
      <c r="KGL12" s="46"/>
      <c r="KGM12" s="46"/>
      <c r="KGN12" s="46"/>
      <c r="KGO12" s="46"/>
      <c r="KGP12" s="46"/>
      <c r="KGQ12" s="46"/>
      <c r="KGR12" s="46"/>
      <c r="KGS12" s="46"/>
      <c r="KGT12" s="46"/>
      <c r="KGU12" s="46"/>
      <c r="KGV12" s="46"/>
      <c r="KGW12" s="46"/>
      <c r="KGX12" s="46"/>
      <c r="KGY12" s="46"/>
      <c r="KGZ12" s="46"/>
      <c r="KHA12" s="46"/>
      <c r="KHB12" s="46"/>
      <c r="KHC12" s="46"/>
      <c r="KHD12" s="46"/>
      <c r="KHE12" s="46"/>
      <c r="KHF12" s="46"/>
      <c r="KHG12" s="46"/>
      <c r="KHH12" s="46"/>
      <c r="KHI12" s="46"/>
      <c r="KHJ12" s="46"/>
      <c r="KHK12" s="46"/>
      <c r="KHL12" s="46"/>
      <c r="KHM12" s="46"/>
      <c r="KHN12" s="46"/>
      <c r="KHO12" s="46"/>
      <c r="KHP12" s="46"/>
      <c r="KHQ12" s="46"/>
      <c r="KHR12" s="46"/>
      <c r="KHS12" s="46"/>
      <c r="KHT12" s="46"/>
      <c r="KHU12" s="46"/>
      <c r="KHV12" s="46"/>
      <c r="KHW12" s="46"/>
      <c r="KHX12" s="46"/>
      <c r="KHY12" s="46"/>
      <c r="KHZ12" s="46"/>
      <c r="KIA12" s="46"/>
      <c r="KIB12" s="46"/>
      <c r="KIC12" s="46"/>
      <c r="KID12" s="46"/>
      <c r="KIE12" s="46"/>
      <c r="KIF12" s="46"/>
      <c r="KIG12" s="46"/>
      <c r="KIH12" s="46"/>
      <c r="KII12" s="46"/>
      <c r="KIJ12" s="46"/>
      <c r="KIK12" s="46"/>
      <c r="KIL12" s="46"/>
      <c r="KIM12" s="46"/>
      <c r="KIN12" s="46"/>
      <c r="KIO12" s="46"/>
      <c r="KIP12" s="46"/>
      <c r="KIQ12" s="46"/>
      <c r="KIR12" s="46"/>
      <c r="KIS12" s="46"/>
      <c r="KIT12" s="46"/>
      <c r="KIU12" s="46"/>
      <c r="KIV12" s="46"/>
      <c r="KIW12" s="46"/>
      <c r="KIX12" s="46"/>
      <c r="KIY12" s="46"/>
      <c r="KIZ12" s="46"/>
      <c r="KJA12" s="46"/>
      <c r="KJB12" s="46"/>
      <c r="KJC12" s="46"/>
      <c r="KJD12" s="46"/>
      <c r="KJE12" s="46"/>
      <c r="KJF12" s="46"/>
      <c r="KJG12" s="46"/>
      <c r="KJH12" s="46"/>
      <c r="KJI12" s="46"/>
      <c r="KJJ12" s="46"/>
      <c r="KJK12" s="46"/>
      <c r="KJL12" s="46"/>
      <c r="KJM12" s="46"/>
      <c r="KJN12" s="46"/>
      <c r="KJO12" s="46"/>
      <c r="KJP12" s="46"/>
      <c r="KJQ12" s="46"/>
      <c r="KJR12" s="46"/>
      <c r="KJS12" s="46"/>
      <c r="KJT12" s="46"/>
      <c r="KJU12" s="46"/>
      <c r="KJV12" s="46"/>
      <c r="KJW12" s="46"/>
      <c r="KJX12" s="46"/>
      <c r="KJY12" s="46"/>
      <c r="KJZ12" s="46"/>
      <c r="KKA12" s="46"/>
      <c r="KKB12" s="46"/>
      <c r="KKC12" s="46"/>
      <c r="KKD12" s="46"/>
      <c r="KKE12" s="46"/>
      <c r="KKF12" s="46"/>
      <c r="KKG12" s="46"/>
      <c r="KKH12" s="46"/>
      <c r="KKI12" s="46"/>
      <c r="KKJ12" s="46"/>
      <c r="KKK12" s="46"/>
      <c r="KKL12" s="46"/>
      <c r="KKM12" s="46"/>
      <c r="KKN12" s="46"/>
      <c r="KKO12" s="46"/>
      <c r="KKP12" s="46"/>
      <c r="KKQ12" s="46"/>
      <c r="KKR12" s="46"/>
      <c r="KKS12" s="46"/>
      <c r="KKT12" s="46"/>
      <c r="KKU12" s="46"/>
      <c r="KKV12" s="46"/>
      <c r="KKW12" s="46"/>
      <c r="KKX12" s="46"/>
      <c r="KKY12" s="46"/>
      <c r="KKZ12" s="46"/>
      <c r="KLA12" s="46"/>
      <c r="KLB12" s="46"/>
      <c r="KLC12" s="46"/>
      <c r="KLD12" s="46"/>
      <c r="KLE12" s="46"/>
      <c r="KLF12" s="46"/>
      <c r="KLG12" s="46"/>
      <c r="KLH12" s="46"/>
      <c r="KLI12" s="46"/>
      <c r="KLJ12" s="46"/>
      <c r="KLK12" s="46"/>
      <c r="KLL12" s="46"/>
      <c r="KLM12" s="46"/>
      <c r="KLN12" s="46"/>
      <c r="KLO12" s="46"/>
      <c r="KLP12" s="46"/>
      <c r="KLQ12" s="46"/>
      <c r="KLR12" s="46"/>
      <c r="KLS12" s="46"/>
      <c r="KLT12" s="46"/>
      <c r="KLU12" s="46"/>
      <c r="KLV12" s="46"/>
      <c r="KLW12" s="46"/>
      <c r="KLX12" s="46"/>
      <c r="KLY12" s="46"/>
      <c r="KLZ12" s="46"/>
      <c r="KMA12" s="46"/>
      <c r="KMB12" s="46"/>
      <c r="KMC12" s="46"/>
      <c r="KMD12" s="46"/>
      <c r="KME12" s="46"/>
      <c r="KMF12" s="46"/>
      <c r="KMG12" s="46"/>
      <c r="KMH12" s="46"/>
      <c r="KMI12" s="46"/>
      <c r="KMJ12" s="46"/>
      <c r="KMK12" s="46"/>
      <c r="KML12" s="46"/>
      <c r="KMM12" s="46"/>
      <c r="KMN12" s="46"/>
      <c r="KMO12" s="46"/>
      <c r="KMP12" s="46"/>
      <c r="KMQ12" s="46"/>
      <c r="KMR12" s="46"/>
      <c r="KMS12" s="46"/>
      <c r="KMT12" s="46"/>
      <c r="KMU12" s="46"/>
      <c r="KMV12" s="46"/>
      <c r="KMW12" s="46"/>
      <c r="KMX12" s="46"/>
      <c r="KMY12" s="46"/>
      <c r="KMZ12" s="46"/>
      <c r="KNA12" s="46"/>
      <c r="KNB12" s="46"/>
      <c r="KNC12" s="46"/>
      <c r="KND12" s="46"/>
      <c r="KNE12" s="46"/>
      <c r="KNF12" s="46"/>
      <c r="KNG12" s="46"/>
      <c r="KNH12" s="46"/>
      <c r="KNI12" s="46"/>
      <c r="KNJ12" s="46"/>
      <c r="KNK12" s="46"/>
      <c r="KNL12" s="46"/>
      <c r="KNM12" s="46"/>
      <c r="KNN12" s="46"/>
      <c r="KNO12" s="46"/>
      <c r="KNP12" s="46"/>
      <c r="KNQ12" s="46"/>
      <c r="KNR12" s="46"/>
      <c r="KNS12" s="46"/>
      <c r="KNT12" s="46"/>
      <c r="KNU12" s="46"/>
      <c r="KNV12" s="46"/>
      <c r="KNW12" s="46"/>
      <c r="KNX12" s="46"/>
      <c r="KNY12" s="46"/>
      <c r="KNZ12" s="46"/>
      <c r="KOA12" s="46"/>
      <c r="KOB12" s="46"/>
      <c r="KOC12" s="46"/>
      <c r="KOD12" s="46"/>
      <c r="KOE12" s="46"/>
      <c r="KOF12" s="46"/>
      <c r="KOG12" s="46"/>
      <c r="KOH12" s="46"/>
      <c r="KOI12" s="46"/>
      <c r="KOJ12" s="46"/>
      <c r="KOK12" s="46"/>
      <c r="KOL12" s="46"/>
      <c r="KOM12" s="46"/>
      <c r="KON12" s="46"/>
      <c r="KOO12" s="46"/>
      <c r="KOP12" s="46"/>
      <c r="KOQ12" s="46"/>
      <c r="KOR12" s="46"/>
      <c r="KOS12" s="46"/>
      <c r="KOT12" s="46"/>
      <c r="KOU12" s="46"/>
      <c r="KOV12" s="46"/>
      <c r="KOW12" s="46"/>
      <c r="KOX12" s="46"/>
      <c r="KOY12" s="46"/>
      <c r="KOZ12" s="46"/>
      <c r="KPA12" s="46"/>
      <c r="KPB12" s="46"/>
      <c r="KPC12" s="46"/>
      <c r="KPD12" s="46"/>
      <c r="KPE12" s="46"/>
      <c r="KPF12" s="46"/>
      <c r="KPG12" s="46"/>
      <c r="KPH12" s="46"/>
      <c r="KPI12" s="46"/>
      <c r="KPJ12" s="46"/>
      <c r="KPK12" s="46"/>
      <c r="KPL12" s="46"/>
      <c r="KPM12" s="46"/>
      <c r="KPN12" s="46"/>
      <c r="KPO12" s="46"/>
      <c r="KPP12" s="46"/>
      <c r="KPQ12" s="46"/>
      <c r="KPR12" s="46"/>
      <c r="KPS12" s="46"/>
      <c r="KPT12" s="46"/>
      <c r="KPU12" s="46"/>
      <c r="KPV12" s="46"/>
      <c r="KPW12" s="46"/>
      <c r="KPX12" s="46"/>
      <c r="KPY12" s="46"/>
      <c r="KPZ12" s="46"/>
      <c r="KQA12" s="46"/>
      <c r="KQB12" s="46"/>
      <c r="KQC12" s="46"/>
      <c r="KQD12" s="46"/>
      <c r="KQE12" s="46"/>
      <c r="KQF12" s="46"/>
      <c r="KQG12" s="46"/>
      <c r="KQH12" s="46"/>
      <c r="KQI12" s="46"/>
      <c r="KQJ12" s="46"/>
      <c r="KQK12" s="46"/>
      <c r="KQL12" s="46"/>
      <c r="KQM12" s="46"/>
      <c r="KQN12" s="46"/>
      <c r="KQO12" s="46"/>
      <c r="KQP12" s="46"/>
      <c r="KQQ12" s="46"/>
      <c r="KQR12" s="46"/>
      <c r="KQS12" s="46"/>
      <c r="KQT12" s="46"/>
      <c r="KQU12" s="46"/>
      <c r="KQV12" s="46"/>
      <c r="KQW12" s="46"/>
      <c r="KQX12" s="46"/>
      <c r="KQY12" s="46"/>
      <c r="KQZ12" s="46"/>
      <c r="KRA12" s="46"/>
      <c r="KRB12" s="46"/>
      <c r="KRC12" s="46"/>
      <c r="KRD12" s="46"/>
      <c r="KRE12" s="46"/>
      <c r="KRF12" s="46"/>
      <c r="KRG12" s="46"/>
      <c r="KRH12" s="46"/>
      <c r="KRI12" s="46"/>
      <c r="KRJ12" s="46"/>
      <c r="KRK12" s="46"/>
      <c r="KRL12" s="46"/>
      <c r="KRM12" s="46"/>
      <c r="KRN12" s="46"/>
      <c r="KRO12" s="46"/>
      <c r="KRP12" s="46"/>
      <c r="KRQ12" s="46"/>
      <c r="KRR12" s="46"/>
      <c r="KRS12" s="46"/>
      <c r="KRT12" s="46"/>
      <c r="KRU12" s="46"/>
      <c r="KRV12" s="46"/>
      <c r="KRW12" s="46"/>
      <c r="KRX12" s="46"/>
      <c r="KRY12" s="46"/>
      <c r="KRZ12" s="46"/>
      <c r="KSA12" s="46"/>
      <c r="KSB12" s="46"/>
      <c r="KSC12" s="46"/>
      <c r="KSD12" s="46"/>
      <c r="KSE12" s="46"/>
      <c r="KSF12" s="46"/>
      <c r="KSG12" s="46"/>
      <c r="KSH12" s="46"/>
      <c r="KSI12" s="46"/>
      <c r="KSJ12" s="46"/>
      <c r="KSK12" s="46"/>
      <c r="KSL12" s="46"/>
      <c r="KSM12" s="46"/>
      <c r="KSN12" s="46"/>
      <c r="KSO12" s="46"/>
      <c r="KSP12" s="46"/>
      <c r="KSQ12" s="46"/>
      <c r="KSR12" s="46"/>
      <c r="KSS12" s="46"/>
      <c r="KST12" s="46"/>
      <c r="KSU12" s="46"/>
      <c r="KSV12" s="46"/>
      <c r="KSW12" s="46"/>
      <c r="KSX12" s="46"/>
      <c r="KSY12" s="46"/>
      <c r="KSZ12" s="46"/>
      <c r="KTA12" s="46"/>
      <c r="KTB12" s="46"/>
      <c r="KTC12" s="46"/>
      <c r="KTD12" s="46"/>
      <c r="KTE12" s="46"/>
      <c r="KTF12" s="46"/>
      <c r="KTG12" s="46"/>
      <c r="KTH12" s="46"/>
      <c r="KTI12" s="46"/>
      <c r="KTJ12" s="46"/>
      <c r="KTK12" s="46"/>
      <c r="KTL12" s="46"/>
      <c r="KTM12" s="46"/>
      <c r="KTN12" s="46"/>
      <c r="KTO12" s="46"/>
      <c r="KTP12" s="46"/>
      <c r="KTQ12" s="46"/>
      <c r="KTR12" s="46"/>
      <c r="KTS12" s="46"/>
      <c r="KTT12" s="46"/>
      <c r="KTU12" s="46"/>
      <c r="KTV12" s="46"/>
      <c r="KTW12" s="46"/>
      <c r="KTX12" s="46"/>
      <c r="KTY12" s="46"/>
      <c r="KTZ12" s="46"/>
      <c r="KUA12" s="46"/>
      <c r="KUB12" s="46"/>
      <c r="KUC12" s="46"/>
      <c r="KUD12" s="46"/>
      <c r="KUE12" s="46"/>
      <c r="KUF12" s="46"/>
      <c r="KUG12" s="46"/>
      <c r="KUH12" s="46"/>
      <c r="KUI12" s="46"/>
      <c r="KUJ12" s="46"/>
      <c r="KUK12" s="46"/>
      <c r="KUL12" s="46"/>
      <c r="KUM12" s="46"/>
      <c r="KUN12" s="46"/>
      <c r="KUO12" s="46"/>
      <c r="KUP12" s="46"/>
      <c r="KUQ12" s="46"/>
      <c r="KUR12" s="46"/>
      <c r="KUS12" s="46"/>
      <c r="KUT12" s="46"/>
      <c r="KUU12" s="46"/>
      <c r="KUV12" s="46"/>
      <c r="KUW12" s="46"/>
      <c r="KUX12" s="46"/>
      <c r="KUY12" s="46"/>
      <c r="KUZ12" s="46"/>
      <c r="KVA12" s="46"/>
      <c r="KVB12" s="46"/>
      <c r="KVC12" s="46"/>
      <c r="KVD12" s="46"/>
      <c r="KVE12" s="46"/>
      <c r="KVF12" s="46"/>
      <c r="KVG12" s="46"/>
      <c r="KVH12" s="46"/>
      <c r="KVI12" s="46"/>
      <c r="KVJ12" s="46"/>
      <c r="KVK12" s="46"/>
      <c r="KVL12" s="46"/>
      <c r="KVM12" s="46"/>
      <c r="KVN12" s="46"/>
      <c r="KVO12" s="46"/>
      <c r="KVP12" s="46"/>
      <c r="KVQ12" s="46"/>
      <c r="KVR12" s="46"/>
      <c r="KVS12" s="46"/>
      <c r="KVT12" s="46"/>
      <c r="KVU12" s="46"/>
      <c r="KVV12" s="46"/>
      <c r="KVW12" s="46"/>
      <c r="KVX12" s="46"/>
      <c r="KVY12" s="46"/>
      <c r="KVZ12" s="46"/>
      <c r="KWA12" s="46"/>
      <c r="KWB12" s="46"/>
      <c r="KWC12" s="46"/>
      <c r="KWD12" s="46"/>
      <c r="KWE12" s="46"/>
      <c r="KWF12" s="46"/>
      <c r="KWG12" s="46"/>
      <c r="KWH12" s="46"/>
      <c r="KWI12" s="46"/>
      <c r="KWJ12" s="46"/>
      <c r="KWK12" s="46"/>
      <c r="KWL12" s="46"/>
      <c r="KWM12" s="46"/>
      <c r="KWN12" s="46"/>
      <c r="KWO12" s="46"/>
      <c r="KWP12" s="46"/>
      <c r="KWQ12" s="46"/>
      <c r="KWR12" s="46"/>
      <c r="KWS12" s="46"/>
      <c r="KWT12" s="46"/>
      <c r="KWU12" s="46"/>
      <c r="KWV12" s="46"/>
      <c r="KWW12" s="46"/>
      <c r="KWX12" s="46"/>
      <c r="KWY12" s="46"/>
      <c r="KWZ12" s="46"/>
      <c r="KXA12" s="46"/>
      <c r="KXB12" s="46"/>
      <c r="KXC12" s="46"/>
      <c r="KXD12" s="46"/>
      <c r="KXE12" s="46"/>
      <c r="KXF12" s="46"/>
      <c r="KXG12" s="46"/>
      <c r="KXH12" s="46"/>
      <c r="KXI12" s="46"/>
      <c r="KXJ12" s="46"/>
      <c r="KXK12" s="46"/>
      <c r="KXL12" s="46"/>
      <c r="KXM12" s="46"/>
      <c r="KXN12" s="46"/>
      <c r="KXO12" s="46"/>
      <c r="KXP12" s="46"/>
      <c r="KXQ12" s="46"/>
      <c r="KXR12" s="46"/>
      <c r="KXS12" s="46"/>
      <c r="KXT12" s="46"/>
      <c r="KXU12" s="46"/>
      <c r="KXV12" s="46"/>
      <c r="KXW12" s="46"/>
      <c r="KXX12" s="46"/>
      <c r="KXY12" s="46"/>
      <c r="KXZ12" s="46"/>
      <c r="KYA12" s="46"/>
      <c r="KYB12" s="46"/>
      <c r="KYC12" s="46"/>
      <c r="KYD12" s="46"/>
      <c r="KYE12" s="46"/>
      <c r="KYF12" s="46"/>
      <c r="KYG12" s="46"/>
      <c r="KYH12" s="46"/>
      <c r="KYI12" s="46"/>
      <c r="KYJ12" s="46"/>
      <c r="KYK12" s="46"/>
      <c r="KYL12" s="46"/>
      <c r="KYM12" s="46"/>
      <c r="KYN12" s="46"/>
      <c r="KYO12" s="46"/>
      <c r="KYP12" s="46"/>
      <c r="KYQ12" s="46"/>
      <c r="KYR12" s="46"/>
      <c r="KYS12" s="46"/>
      <c r="KYT12" s="46"/>
      <c r="KYU12" s="46"/>
      <c r="KYV12" s="46"/>
      <c r="KYW12" s="46"/>
      <c r="KYX12" s="46"/>
      <c r="KYY12" s="46"/>
      <c r="KYZ12" s="46"/>
      <c r="KZA12" s="46"/>
      <c r="KZB12" s="46"/>
      <c r="KZC12" s="46"/>
      <c r="KZD12" s="46"/>
      <c r="KZE12" s="46"/>
      <c r="KZF12" s="46"/>
      <c r="KZG12" s="46"/>
      <c r="KZH12" s="46"/>
      <c r="KZI12" s="46"/>
      <c r="KZJ12" s="46"/>
      <c r="KZK12" s="46"/>
      <c r="KZL12" s="46"/>
      <c r="KZM12" s="46"/>
      <c r="KZN12" s="46"/>
      <c r="KZO12" s="46"/>
      <c r="KZP12" s="46"/>
      <c r="KZQ12" s="46"/>
      <c r="KZR12" s="46"/>
      <c r="KZS12" s="46"/>
      <c r="KZT12" s="46"/>
      <c r="KZU12" s="46"/>
      <c r="KZV12" s="46"/>
      <c r="KZW12" s="46"/>
      <c r="KZX12" s="46"/>
      <c r="KZY12" s="46"/>
      <c r="KZZ12" s="46"/>
      <c r="LAA12" s="46"/>
      <c r="LAB12" s="46"/>
      <c r="LAC12" s="46"/>
      <c r="LAD12" s="46"/>
      <c r="LAE12" s="46"/>
      <c r="LAF12" s="46"/>
      <c r="LAG12" s="46"/>
      <c r="LAH12" s="46"/>
      <c r="LAI12" s="46"/>
      <c r="LAJ12" s="46"/>
      <c r="LAK12" s="46"/>
      <c r="LAL12" s="46"/>
      <c r="LAM12" s="46"/>
      <c r="LAN12" s="46"/>
      <c r="LAO12" s="46"/>
      <c r="LAP12" s="46"/>
      <c r="LAQ12" s="46"/>
      <c r="LAR12" s="46"/>
      <c r="LAS12" s="46"/>
      <c r="LAT12" s="46"/>
      <c r="LAU12" s="46"/>
      <c r="LAV12" s="46"/>
      <c r="LAW12" s="46"/>
      <c r="LAX12" s="46"/>
      <c r="LAY12" s="46"/>
      <c r="LAZ12" s="46"/>
      <c r="LBA12" s="46"/>
      <c r="LBB12" s="46"/>
      <c r="LBC12" s="46"/>
      <c r="LBD12" s="46"/>
      <c r="LBE12" s="46"/>
      <c r="LBF12" s="46"/>
      <c r="LBG12" s="46"/>
      <c r="LBH12" s="46"/>
      <c r="LBI12" s="46"/>
      <c r="LBJ12" s="46"/>
      <c r="LBK12" s="46"/>
      <c r="LBL12" s="46"/>
      <c r="LBM12" s="46"/>
      <c r="LBN12" s="46"/>
      <c r="LBO12" s="46"/>
      <c r="LBP12" s="46"/>
      <c r="LBQ12" s="46"/>
      <c r="LBR12" s="46"/>
      <c r="LBS12" s="46"/>
      <c r="LBT12" s="46"/>
      <c r="LBU12" s="46"/>
      <c r="LBV12" s="46"/>
      <c r="LBW12" s="46"/>
      <c r="LBX12" s="46"/>
      <c r="LBY12" s="46"/>
      <c r="LBZ12" s="46"/>
      <c r="LCA12" s="46"/>
      <c r="LCB12" s="46"/>
      <c r="LCC12" s="46"/>
      <c r="LCD12" s="46"/>
      <c r="LCE12" s="46"/>
      <c r="LCF12" s="46"/>
      <c r="LCG12" s="46"/>
      <c r="LCH12" s="46"/>
      <c r="LCI12" s="46"/>
      <c r="LCJ12" s="46"/>
      <c r="LCK12" s="46"/>
      <c r="LCL12" s="46"/>
      <c r="LCM12" s="46"/>
      <c r="LCN12" s="46"/>
      <c r="LCO12" s="46"/>
      <c r="LCP12" s="46"/>
      <c r="LCQ12" s="46"/>
      <c r="LCR12" s="46"/>
      <c r="LCS12" s="46"/>
      <c r="LCT12" s="46"/>
      <c r="LCU12" s="46"/>
      <c r="LCV12" s="46"/>
      <c r="LCW12" s="46"/>
      <c r="LCX12" s="46"/>
      <c r="LCY12" s="46"/>
      <c r="LCZ12" s="46"/>
      <c r="LDA12" s="46"/>
      <c r="LDB12" s="46"/>
      <c r="LDC12" s="46"/>
      <c r="LDD12" s="46"/>
      <c r="LDE12" s="46"/>
      <c r="LDF12" s="46"/>
      <c r="LDG12" s="46"/>
      <c r="LDH12" s="46"/>
      <c r="LDI12" s="46"/>
      <c r="LDJ12" s="46"/>
      <c r="LDK12" s="46"/>
      <c r="LDL12" s="46"/>
      <c r="LDM12" s="46"/>
      <c r="LDN12" s="46"/>
      <c r="LDO12" s="46"/>
      <c r="LDP12" s="46"/>
      <c r="LDQ12" s="46"/>
      <c r="LDR12" s="46"/>
      <c r="LDS12" s="46"/>
      <c r="LDT12" s="46"/>
      <c r="LDU12" s="46"/>
      <c r="LDV12" s="46"/>
      <c r="LDW12" s="46"/>
      <c r="LDX12" s="46"/>
      <c r="LDY12" s="46"/>
      <c r="LDZ12" s="46"/>
      <c r="LEA12" s="46"/>
      <c r="LEB12" s="46"/>
      <c r="LEC12" s="46"/>
      <c r="LED12" s="46"/>
      <c r="LEE12" s="46"/>
      <c r="LEF12" s="46"/>
      <c r="LEG12" s="46"/>
      <c r="LEH12" s="46"/>
      <c r="LEI12" s="46"/>
      <c r="LEJ12" s="46"/>
      <c r="LEK12" s="46"/>
      <c r="LEL12" s="46"/>
      <c r="LEM12" s="46"/>
      <c r="LEN12" s="46"/>
      <c r="LEO12" s="46"/>
      <c r="LEP12" s="46"/>
      <c r="LEQ12" s="46"/>
      <c r="LER12" s="46"/>
      <c r="LES12" s="46"/>
      <c r="LET12" s="46"/>
      <c r="LEU12" s="46"/>
      <c r="LEV12" s="46"/>
      <c r="LEW12" s="46"/>
      <c r="LEX12" s="46"/>
      <c r="LEY12" s="46"/>
      <c r="LEZ12" s="46"/>
      <c r="LFA12" s="46"/>
      <c r="LFB12" s="46"/>
      <c r="LFC12" s="46"/>
      <c r="LFD12" s="46"/>
      <c r="LFE12" s="46"/>
      <c r="LFF12" s="46"/>
      <c r="LFG12" s="46"/>
      <c r="LFH12" s="46"/>
      <c r="LFI12" s="46"/>
      <c r="LFJ12" s="46"/>
      <c r="LFK12" s="46"/>
      <c r="LFL12" s="46"/>
      <c r="LFM12" s="46"/>
      <c r="LFN12" s="46"/>
      <c r="LFO12" s="46"/>
      <c r="LFP12" s="46"/>
      <c r="LFQ12" s="46"/>
      <c r="LFR12" s="46"/>
      <c r="LFS12" s="46"/>
      <c r="LFT12" s="46"/>
      <c r="LFU12" s="46"/>
      <c r="LFV12" s="46"/>
      <c r="LFW12" s="46"/>
      <c r="LFX12" s="46"/>
      <c r="LFY12" s="46"/>
      <c r="LFZ12" s="46"/>
      <c r="LGA12" s="46"/>
      <c r="LGB12" s="46"/>
      <c r="LGC12" s="46"/>
      <c r="LGD12" s="46"/>
      <c r="LGE12" s="46"/>
      <c r="LGF12" s="46"/>
      <c r="LGG12" s="46"/>
      <c r="LGH12" s="46"/>
      <c r="LGI12" s="46"/>
      <c r="LGJ12" s="46"/>
      <c r="LGK12" s="46"/>
      <c r="LGL12" s="46"/>
      <c r="LGM12" s="46"/>
      <c r="LGN12" s="46"/>
      <c r="LGO12" s="46"/>
      <c r="LGP12" s="46"/>
      <c r="LGQ12" s="46"/>
      <c r="LGR12" s="46"/>
      <c r="LGS12" s="46"/>
      <c r="LGT12" s="46"/>
      <c r="LGU12" s="46"/>
      <c r="LGV12" s="46"/>
      <c r="LGW12" s="46"/>
      <c r="LGX12" s="46"/>
      <c r="LGY12" s="46"/>
      <c r="LGZ12" s="46"/>
      <c r="LHA12" s="46"/>
      <c r="LHB12" s="46"/>
      <c r="LHC12" s="46"/>
      <c r="LHD12" s="46"/>
      <c r="LHE12" s="46"/>
      <c r="LHF12" s="46"/>
      <c r="LHG12" s="46"/>
      <c r="LHH12" s="46"/>
      <c r="LHI12" s="46"/>
      <c r="LHJ12" s="46"/>
      <c r="LHK12" s="46"/>
      <c r="LHL12" s="46"/>
      <c r="LHM12" s="46"/>
      <c r="LHN12" s="46"/>
      <c r="LHO12" s="46"/>
      <c r="LHP12" s="46"/>
      <c r="LHQ12" s="46"/>
      <c r="LHR12" s="46"/>
      <c r="LHS12" s="46"/>
      <c r="LHT12" s="46"/>
      <c r="LHU12" s="46"/>
      <c r="LHV12" s="46"/>
      <c r="LHW12" s="46"/>
      <c r="LHX12" s="46"/>
      <c r="LHY12" s="46"/>
      <c r="LHZ12" s="46"/>
      <c r="LIA12" s="46"/>
      <c r="LIB12" s="46"/>
      <c r="LIC12" s="46"/>
      <c r="LID12" s="46"/>
      <c r="LIE12" s="46"/>
      <c r="LIF12" s="46"/>
      <c r="LIG12" s="46"/>
      <c r="LIH12" s="46"/>
      <c r="LII12" s="46"/>
      <c r="LIJ12" s="46"/>
      <c r="LIK12" s="46"/>
      <c r="LIL12" s="46"/>
      <c r="LIM12" s="46"/>
      <c r="LIN12" s="46"/>
      <c r="LIO12" s="46"/>
      <c r="LIP12" s="46"/>
      <c r="LIQ12" s="46"/>
      <c r="LIR12" s="46"/>
      <c r="LIS12" s="46"/>
      <c r="LIT12" s="46"/>
      <c r="LIU12" s="46"/>
      <c r="LIV12" s="46"/>
      <c r="LIW12" s="46"/>
      <c r="LIX12" s="46"/>
      <c r="LIY12" s="46"/>
      <c r="LIZ12" s="46"/>
      <c r="LJA12" s="46"/>
      <c r="LJB12" s="46"/>
      <c r="LJC12" s="46"/>
      <c r="LJD12" s="46"/>
      <c r="LJE12" s="46"/>
      <c r="LJF12" s="46"/>
      <c r="LJG12" s="46"/>
      <c r="LJH12" s="46"/>
      <c r="LJI12" s="46"/>
      <c r="LJJ12" s="46"/>
      <c r="LJK12" s="46"/>
      <c r="LJL12" s="46"/>
      <c r="LJM12" s="46"/>
      <c r="LJN12" s="46"/>
      <c r="LJO12" s="46"/>
      <c r="LJP12" s="46"/>
      <c r="LJQ12" s="46"/>
      <c r="LJR12" s="46"/>
      <c r="LJS12" s="46"/>
      <c r="LJT12" s="46"/>
      <c r="LJU12" s="46"/>
      <c r="LJV12" s="46"/>
      <c r="LJW12" s="46"/>
      <c r="LJX12" s="46"/>
      <c r="LJY12" s="46"/>
      <c r="LJZ12" s="46"/>
      <c r="LKA12" s="46"/>
      <c r="LKB12" s="46"/>
      <c r="LKC12" s="46"/>
      <c r="LKD12" s="46"/>
      <c r="LKE12" s="46"/>
      <c r="LKF12" s="46"/>
      <c r="LKG12" s="46"/>
      <c r="LKH12" s="46"/>
      <c r="LKI12" s="46"/>
      <c r="LKJ12" s="46"/>
      <c r="LKK12" s="46"/>
      <c r="LKL12" s="46"/>
      <c r="LKM12" s="46"/>
      <c r="LKN12" s="46"/>
      <c r="LKO12" s="46"/>
      <c r="LKP12" s="46"/>
      <c r="LKQ12" s="46"/>
      <c r="LKR12" s="46"/>
      <c r="LKS12" s="46"/>
      <c r="LKT12" s="46"/>
      <c r="LKU12" s="46"/>
      <c r="LKV12" s="46"/>
      <c r="LKW12" s="46"/>
      <c r="LKX12" s="46"/>
      <c r="LKY12" s="46"/>
      <c r="LKZ12" s="46"/>
      <c r="LLA12" s="46"/>
      <c r="LLB12" s="46"/>
      <c r="LLC12" s="46"/>
      <c r="LLD12" s="46"/>
      <c r="LLE12" s="46"/>
      <c r="LLF12" s="46"/>
      <c r="LLG12" s="46"/>
      <c r="LLH12" s="46"/>
      <c r="LLI12" s="46"/>
      <c r="LLJ12" s="46"/>
      <c r="LLK12" s="46"/>
      <c r="LLL12" s="46"/>
      <c r="LLM12" s="46"/>
      <c r="LLN12" s="46"/>
      <c r="LLO12" s="46"/>
      <c r="LLP12" s="46"/>
      <c r="LLQ12" s="46"/>
      <c r="LLR12" s="46"/>
      <c r="LLS12" s="46"/>
      <c r="LLT12" s="46"/>
      <c r="LLU12" s="46"/>
      <c r="LLV12" s="46"/>
      <c r="LLW12" s="46"/>
      <c r="LLX12" s="46"/>
      <c r="LLY12" s="46"/>
      <c r="LLZ12" s="46"/>
      <c r="LMA12" s="46"/>
      <c r="LMB12" s="46"/>
      <c r="LMC12" s="46"/>
      <c r="LMD12" s="46"/>
      <c r="LME12" s="46"/>
      <c r="LMF12" s="46"/>
      <c r="LMG12" s="46"/>
      <c r="LMH12" s="46"/>
      <c r="LMI12" s="46"/>
      <c r="LMJ12" s="46"/>
      <c r="LMK12" s="46"/>
      <c r="LML12" s="46"/>
      <c r="LMM12" s="46"/>
      <c r="LMN12" s="46"/>
      <c r="LMO12" s="46"/>
      <c r="LMP12" s="46"/>
      <c r="LMQ12" s="46"/>
      <c r="LMR12" s="46"/>
      <c r="LMS12" s="46"/>
      <c r="LMT12" s="46"/>
      <c r="LMU12" s="46"/>
      <c r="LMV12" s="46"/>
      <c r="LMW12" s="46"/>
      <c r="LMX12" s="46"/>
      <c r="LMY12" s="46"/>
      <c r="LMZ12" s="46"/>
      <c r="LNA12" s="46"/>
      <c r="LNB12" s="46"/>
      <c r="LNC12" s="46"/>
      <c r="LND12" s="46"/>
      <c r="LNE12" s="46"/>
      <c r="LNF12" s="46"/>
      <c r="LNG12" s="46"/>
      <c r="LNH12" s="46"/>
      <c r="LNI12" s="46"/>
      <c r="LNJ12" s="46"/>
      <c r="LNK12" s="46"/>
      <c r="LNL12" s="46"/>
      <c r="LNM12" s="46"/>
      <c r="LNN12" s="46"/>
      <c r="LNO12" s="46"/>
      <c r="LNP12" s="46"/>
      <c r="LNQ12" s="46"/>
      <c r="LNR12" s="46"/>
      <c r="LNS12" s="46"/>
      <c r="LNT12" s="46"/>
      <c r="LNU12" s="46"/>
      <c r="LNV12" s="46"/>
      <c r="LNW12" s="46"/>
      <c r="LNX12" s="46"/>
      <c r="LNY12" s="46"/>
      <c r="LNZ12" s="46"/>
      <c r="LOA12" s="46"/>
      <c r="LOB12" s="46"/>
      <c r="LOC12" s="46"/>
      <c r="LOD12" s="46"/>
      <c r="LOE12" s="46"/>
      <c r="LOF12" s="46"/>
      <c r="LOG12" s="46"/>
      <c r="LOH12" s="46"/>
      <c r="LOI12" s="46"/>
      <c r="LOJ12" s="46"/>
      <c r="LOK12" s="46"/>
      <c r="LOL12" s="46"/>
      <c r="LOM12" s="46"/>
      <c r="LON12" s="46"/>
      <c r="LOO12" s="46"/>
      <c r="LOP12" s="46"/>
      <c r="LOQ12" s="46"/>
      <c r="LOR12" s="46"/>
      <c r="LOS12" s="46"/>
      <c r="LOT12" s="46"/>
      <c r="LOU12" s="46"/>
      <c r="LOV12" s="46"/>
      <c r="LOW12" s="46"/>
      <c r="LOX12" s="46"/>
      <c r="LOY12" s="46"/>
      <c r="LOZ12" s="46"/>
      <c r="LPA12" s="46"/>
      <c r="LPB12" s="46"/>
      <c r="LPC12" s="46"/>
      <c r="LPD12" s="46"/>
      <c r="LPE12" s="46"/>
      <c r="LPF12" s="46"/>
      <c r="LPG12" s="46"/>
      <c r="LPH12" s="46"/>
      <c r="LPI12" s="46"/>
      <c r="LPJ12" s="46"/>
      <c r="LPK12" s="46"/>
      <c r="LPL12" s="46"/>
      <c r="LPM12" s="46"/>
      <c r="LPN12" s="46"/>
      <c r="LPO12" s="46"/>
      <c r="LPP12" s="46"/>
      <c r="LPQ12" s="46"/>
      <c r="LPR12" s="46"/>
      <c r="LPS12" s="46"/>
      <c r="LPT12" s="46"/>
      <c r="LPU12" s="46"/>
      <c r="LPV12" s="46"/>
      <c r="LPW12" s="46"/>
      <c r="LPX12" s="46"/>
      <c r="LPY12" s="46"/>
      <c r="LPZ12" s="46"/>
      <c r="LQA12" s="46"/>
      <c r="LQB12" s="46"/>
      <c r="LQC12" s="46"/>
      <c r="LQD12" s="46"/>
      <c r="LQE12" s="46"/>
      <c r="LQF12" s="46"/>
      <c r="LQG12" s="46"/>
      <c r="LQH12" s="46"/>
      <c r="LQI12" s="46"/>
      <c r="LQJ12" s="46"/>
      <c r="LQK12" s="46"/>
      <c r="LQL12" s="46"/>
      <c r="LQM12" s="46"/>
      <c r="LQN12" s="46"/>
      <c r="LQO12" s="46"/>
      <c r="LQP12" s="46"/>
      <c r="LQQ12" s="46"/>
      <c r="LQR12" s="46"/>
      <c r="LQS12" s="46"/>
      <c r="LQT12" s="46"/>
      <c r="LQU12" s="46"/>
      <c r="LQV12" s="46"/>
      <c r="LQW12" s="46"/>
      <c r="LQX12" s="46"/>
      <c r="LQY12" s="46"/>
      <c r="LQZ12" s="46"/>
      <c r="LRA12" s="46"/>
      <c r="LRB12" s="46"/>
      <c r="LRC12" s="46"/>
      <c r="LRD12" s="46"/>
      <c r="LRE12" s="46"/>
      <c r="LRF12" s="46"/>
      <c r="LRG12" s="46"/>
      <c r="LRH12" s="46"/>
      <c r="LRI12" s="46"/>
      <c r="LRJ12" s="46"/>
      <c r="LRK12" s="46"/>
      <c r="LRL12" s="46"/>
      <c r="LRM12" s="46"/>
      <c r="LRN12" s="46"/>
      <c r="LRO12" s="46"/>
      <c r="LRP12" s="46"/>
      <c r="LRQ12" s="46"/>
      <c r="LRR12" s="46"/>
      <c r="LRS12" s="46"/>
      <c r="LRT12" s="46"/>
      <c r="LRU12" s="46"/>
      <c r="LRV12" s="46"/>
      <c r="LRW12" s="46"/>
      <c r="LRX12" s="46"/>
      <c r="LRY12" s="46"/>
      <c r="LRZ12" s="46"/>
      <c r="LSA12" s="46"/>
      <c r="LSB12" s="46"/>
      <c r="LSC12" s="46"/>
      <c r="LSD12" s="46"/>
      <c r="LSE12" s="46"/>
      <c r="LSF12" s="46"/>
      <c r="LSG12" s="46"/>
      <c r="LSH12" s="46"/>
      <c r="LSI12" s="46"/>
      <c r="LSJ12" s="46"/>
      <c r="LSK12" s="46"/>
      <c r="LSL12" s="46"/>
      <c r="LSM12" s="46"/>
      <c r="LSN12" s="46"/>
      <c r="LSO12" s="46"/>
      <c r="LSP12" s="46"/>
      <c r="LSQ12" s="46"/>
      <c r="LSR12" s="46"/>
      <c r="LSS12" s="46"/>
      <c r="LST12" s="46"/>
      <c r="LSU12" s="46"/>
      <c r="LSV12" s="46"/>
      <c r="LSW12" s="46"/>
      <c r="LSX12" s="46"/>
      <c r="LSY12" s="46"/>
      <c r="LSZ12" s="46"/>
      <c r="LTA12" s="46"/>
      <c r="LTB12" s="46"/>
      <c r="LTC12" s="46"/>
      <c r="LTD12" s="46"/>
      <c r="LTE12" s="46"/>
      <c r="LTF12" s="46"/>
      <c r="LTG12" s="46"/>
      <c r="LTH12" s="46"/>
      <c r="LTI12" s="46"/>
      <c r="LTJ12" s="46"/>
      <c r="LTK12" s="46"/>
      <c r="LTL12" s="46"/>
      <c r="LTM12" s="46"/>
      <c r="LTN12" s="46"/>
      <c r="LTO12" s="46"/>
      <c r="LTP12" s="46"/>
      <c r="LTQ12" s="46"/>
      <c r="LTR12" s="46"/>
      <c r="LTS12" s="46"/>
      <c r="LTT12" s="46"/>
      <c r="LTU12" s="46"/>
      <c r="LTV12" s="46"/>
      <c r="LTW12" s="46"/>
      <c r="LTX12" s="46"/>
      <c r="LTY12" s="46"/>
      <c r="LTZ12" s="46"/>
      <c r="LUA12" s="46"/>
      <c r="LUB12" s="46"/>
      <c r="LUC12" s="46"/>
      <c r="LUD12" s="46"/>
      <c r="LUE12" s="46"/>
      <c r="LUF12" s="46"/>
      <c r="LUG12" s="46"/>
      <c r="LUH12" s="46"/>
      <c r="LUI12" s="46"/>
      <c r="LUJ12" s="46"/>
      <c r="LUK12" s="46"/>
      <c r="LUL12" s="46"/>
      <c r="LUM12" s="46"/>
      <c r="LUN12" s="46"/>
      <c r="LUO12" s="46"/>
      <c r="LUP12" s="46"/>
      <c r="LUQ12" s="46"/>
      <c r="LUR12" s="46"/>
      <c r="LUS12" s="46"/>
      <c r="LUT12" s="46"/>
      <c r="LUU12" s="46"/>
      <c r="LUV12" s="46"/>
      <c r="LUW12" s="46"/>
      <c r="LUX12" s="46"/>
      <c r="LUY12" s="46"/>
      <c r="LUZ12" s="46"/>
      <c r="LVA12" s="46"/>
      <c r="LVB12" s="46"/>
      <c r="LVC12" s="46"/>
      <c r="LVD12" s="46"/>
      <c r="LVE12" s="46"/>
      <c r="LVF12" s="46"/>
      <c r="LVG12" s="46"/>
      <c r="LVH12" s="46"/>
      <c r="LVI12" s="46"/>
      <c r="LVJ12" s="46"/>
      <c r="LVK12" s="46"/>
      <c r="LVL12" s="46"/>
      <c r="LVM12" s="46"/>
      <c r="LVN12" s="46"/>
      <c r="LVO12" s="46"/>
      <c r="LVP12" s="46"/>
      <c r="LVQ12" s="46"/>
      <c r="LVR12" s="46"/>
      <c r="LVS12" s="46"/>
      <c r="LVT12" s="46"/>
      <c r="LVU12" s="46"/>
      <c r="LVV12" s="46"/>
      <c r="LVW12" s="46"/>
      <c r="LVX12" s="46"/>
      <c r="LVY12" s="46"/>
      <c r="LVZ12" s="46"/>
      <c r="LWA12" s="46"/>
      <c r="LWB12" s="46"/>
      <c r="LWC12" s="46"/>
      <c r="LWD12" s="46"/>
      <c r="LWE12" s="46"/>
      <c r="LWF12" s="46"/>
      <c r="LWG12" s="46"/>
      <c r="LWH12" s="46"/>
      <c r="LWI12" s="46"/>
      <c r="LWJ12" s="46"/>
      <c r="LWK12" s="46"/>
      <c r="LWL12" s="46"/>
      <c r="LWM12" s="46"/>
      <c r="LWN12" s="46"/>
      <c r="LWO12" s="46"/>
      <c r="LWP12" s="46"/>
      <c r="LWQ12" s="46"/>
      <c r="LWR12" s="46"/>
      <c r="LWS12" s="46"/>
      <c r="LWT12" s="46"/>
      <c r="LWU12" s="46"/>
      <c r="LWV12" s="46"/>
      <c r="LWW12" s="46"/>
      <c r="LWX12" s="46"/>
      <c r="LWY12" s="46"/>
      <c r="LWZ12" s="46"/>
      <c r="LXA12" s="46"/>
      <c r="LXB12" s="46"/>
      <c r="LXC12" s="46"/>
      <c r="LXD12" s="46"/>
      <c r="LXE12" s="46"/>
      <c r="LXF12" s="46"/>
      <c r="LXG12" s="46"/>
      <c r="LXH12" s="46"/>
      <c r="LXI12" s="46"/>
      <c r="LXJ12" s="46"/>
      <c r="LXK12" s="46"/>
      <c r="LXL12" s="46"/>
      <c r="LXM12" s="46"/>
      <c r="LXN12" s="46"/>
      <c r="LXO12" s="46"/>
      <c r="LXP12" s="46"/>
      <c r="LXQ12" s="46"/>
      <c r="LXR12" s="46"/>
      <c r="LXS12" s="46"/>
      <c r="LXT12" s="46"/>
      <c r="LXU12" s="46"/>
      <c r="LXV12" s="46"/>
      <c r="LXW12" s="46"/>
      <c r="LXX12" s="46"/>
      <c r="LXY12" s="46"/>
      <c r="LXZ12" s="46"/>
      <c r="LYA12" s="46"/>
      <c r="LYB12" s="46"/>
      <c r="LYC12" s="46"/>
      <c r="LYD12" s="46"/>
      <c r="LYE12" s="46"/>
      <c r="LYF12" s="46"/>
      <c r="LYG12" s="46"/>
      <c r="LYH12" s="46"/>
      <c r="LYI12" s="46"/>
      <c r="LYJ12" s="46"/>
      <c r="LYK12" s="46"/>
      <c r="LYL12" s="46"/>
      <c r="LYM12" s="46"/>
      <c r="LYN12" s="46"/>
      <c r="LYO12" s="46"/>
      <c r="LYP12" s="46"/>
      <c r="LYQ12" s="46"/>
      <c r="LYR12" s="46"/>
      <c r="LYS12" s="46"/>
      <c r="LYT12" s="46"/>
      <c r="LYU12" s="46"/>
      <c r="LYV12" s="46"/>
      <c r="LYW12" s="46"/>
      <c r="LYX12" s="46"/>
      <c r="LYY12" s="46"/>
      <c r="LYZ12" s="46"/>
      <c r="LZA12" s="46"/>
      <c r="LZB12" s="46"/>
      <c r="LZC12" s="46"/>
      <c r="LZD12" s="46"/>
      <c r="LZE12" s="46"/>
      <c r="LZF12" s="46"/>
      <c r="LZG12" s="46"/>
      <c r="LZH12" s="46"/>
      <c r="LZI12" s="46"/>
      <c r="LZJ12" s="46"/>
      <c r="LZK12" s="46"/>
      <c r="LZL12" s="46"/>
      <c r="LZM12" s="46"/>
      <c r="LZN12" s="46"/>
      <c r="LZO12" s="46"/>
      <c r="LZP12" s="46"/>
      <c r="LZQ12" s="46"/>
      <c r="LZR12" s="46"/>
      <c r="LZS12" s="46"/>
      <c r="LZT12" s="46"/>
      <c r="LZU12" s="46"/>
      <c r="LZV12" s="46"/>
      <c r="LZW12" s="46"/>
      <c r="LZX12" s="46"/>
      <c r="LZY12" s="46"/>
      <c r="LZZ12" s="46"/>
      <c r="MAA12" s="46"/>
      <c r="MAB12" s="46"/>
      <c r="MAC12" s="46"/>
      <c r="MAD12" s="46"/>
      <c r="MAE12" s="46"/>
      <c r="MAF12" s="46"/>
      <c r="MAG12" s="46"/>
      <c r="MAH12" s="46"/>
      <c r="MAI12" s="46"/>
      <c r="MAJ12" s="46"/>
      <c r="MAK12" s="46"/>
      <c r="MAL12" s="46"/>
      <c r="MAM12" s="46"/>
      <c r="MAN12" s="46"/>
      <c r="MAO12" s="46"/>
      <c r="MAP12" s="46"/>
      <c r="MAQ12" s="46"/>
      <c r="MAR12" s="46"/>
      <c r="MAS12" s="46"/>
      <c r="MAT12" s="46"/>
      <c r="MAU12" s="46"/>
      <c r="MAV12" s="46"/>
      <c r="MAW12" s="46"/>
      <c r="MAX12" s="46"/>
      <c r="MAY12" s="46"/>
      <c r="MAZ12" s="46"/>
      <c r="MBA12" s="46"/>
      <c r="MBB12" s="46"/>
      <c r="MBC12" s="46"/>
      <c r="MBD12" s="46"/>
      <c r="MBE12" s="46"/>
      <c r="MBF12" s="46"/>
      <c r="MBG12" s="46"/>
      <c r="MBH12" s="46"/>
      <c r="MBI12" s="46"/>
      <c r="MBJ12" s="46"/>
      <c r="MBK12" s="46"/>
      <c r="MBL12" s="46"/>
      <c r="MBM12" s="46"/>
      <c r="MBN12" s="46"/>
      <c r="MBO12" s="46"/>
      <c r="MBP12" s="46"/>
      <c r="MBQ12" s="46"/>
      <c r="MBR12" s="46"/>
      <c r="MBS12" s="46"/>
      <c r="MBT12" s="46"/>
      <c r="MBU12" s="46"/>
      <c r="MBV12" s="46"/>
      <c r="MBW12" s="46"/>
      <c r="MBX12" s="46"/>
      <c r="MBY12" s="46"/>
      <c r="MBZ12" s="46"/>
      <c r="MCA12" s="46"/>
      <c r="MCB12" s="46"/>
      <c r="MCC12" s="46"/>
      <c r="MCD12" s="46"/>
      <c r="MCE12" s="46"/>
      <c r="MCF12" s="46"/>
      <c r="MCG12" s="46"/>
      <c r="MCH12" s="46"/>
      <c r="MCI12" s="46"/>
      <c r="MCJ12" s="46"/>
      <c r="MCK12" s="46"/>
      <c r="MCL12" s="46"/>
      <c r="MCM12" s="46"/>
      <c r="MCN12" s="46"/>
      <c r="MCO12" s="46"/>
      <c r="MCP12" s="46"/>
      <c r="MCQ12" s="46"/>
      <c r="MCR12" s="46"/>
      <c r="MCS12" s="46"/>
      <c r="MCT12" s="46"/>
      <c r="MCU12" s="46"/>
      <c r="MCV12" s="46"/>
      <c r="MCW12" s="46"/>
      <c r="MCX12" s="46"/>
      <c r="MCY12" s="46"/>
      <c r="MCZ12" s="46"/>
      <c r="MDA12" s="46"/>
      <c r="MDB12" s="46"/>
      <c r="MDC12" s="46"/>
      <c r="MDD12" s="46"/>
      <c r="MDE12" s="46"/>
      <c r="MDF12" s="46"/>
      <c r="MDG12" s="46"/>
      <c r="MDH12" s="46"/>
      <c r="MDI12" s="46"/>
      <c r="MDJ12" s="46"/>
      <c r="MDK12" s="46"/>
      <c r="MDL12" s="46"/>
      <c r="MDM12" s="46"/>
      <c r="MDN12" s="46"/>
      <c r="MDO12" s="46"/>
      <c r="MDP12" s="46"/>
      <c r="MDQ12" s="46"/>
      <c r="MDR12" s="46"/>
      <c r="MDS12" s="46"/>
      <c r="MDT12" s="46"/>
      <c r="MDU12" s="46"/>
      <c r="MDV12" s="46"/>
      <c r="MDW12" s="46"/>
      <c r="MDX12" s="46"/>
      <c r="MDY12" s="46"/>
      <c r="MDZ12" s="46"/>
      <c r="MEA12" s="46"/>
      <c r="MEB12" s="46"/>
      <c r="MEC12" s="46"/>
      <c r="MED12" s="46"/>
      <c r="MEE12" s="46"/>
      <c r="MEF12" s="46"/>
      <c r="MEG12" s="46"/>
      <c r="MEH12" s="46"/>
      <c r="MEI12" s="46"/>
      <c r="MEJ12" s="46"/>
      <c r="MEK12" s="46"/>
      <c r="MEL12" s="46"/>
      <c r="MEM12" s="46"/>
      <c r="MEN12" s="46"/>
      <c r="MEO12" s="46"/>
      <c r="MEP12" s="46"/>
      <c r="MEQ12" s="46"/>
      <c r="MER12" s="46"/>
      <c r="MES12" s="46"/>
      <c r="MET12" s="46"/>
      <c r="MEU12" s="46"/>
      <c r="MEV12" s="46"/>
      <c r="MEW12" s="46"/>
      <c r="MEX12" s="46"/>
      <c r="MEY12" s="46"/>
      <c r="MEZ12" s="46"/>
      <c r="MFA12" s="46"/>
      <c r="MFB12" s="46"/>
      <c r="MFC12" s="46"/>
      <c r="MFD12" s="46"/>
      <c r="MFE12" s="46"/>
      <c r="MFF12" s="46"/>
      <c r="MFG12" s="46"/>
      <c r="MFH12" s="46"/>
      <c r="MFI12" s="46"/>
      <c r="MFJ12" s="46"/>
      <c r="MFK12" s="46"/>
      <c r="MFL12" s="46"/>
      <c r="MFM12" s="46"/>
      <c r="MFN12" s="46"/>
      <c r="MFO12" s="46"/>
      <c r="MFP12" s="46"/>
      <c r="MFQ12" s="46"/>
      <c r="MFR12" s="46"/>
      <c r="MFS12" s="46"/>
      <c r="MFT12" s="46"/>
      <c r="MFU12" s="46"/>
      <c r="MFV12" s="46"/>
      <c r="MFW12" s="46"/>
      <c r="MFX12" s="46"/>
      <c r="MFY12" s="46"/>
      <c r="MFZ12" s="46"/>
      <c r="MGA12" s="46"/>
      <c r="MGB12" s="46"/>
      <c r="MGC12" s="46"/>
      <c r="MGD12" s="46"/>
      <c r="MGE12" s="46"/>
      <c r="MGF12" s="46"/>
      <c r="MGG12" s="46"/>
      <c r="MGH12" s="46"/>
      <c r="MGI12" s="46"/>
      <c r="MGJ12" s="46"/>
      <c r="MGK12" s="46"/>
      <c r="MGL12" s="46"/>
      <c r="MGM12" s="46"/>
      <c r="MGN12" s="46"/>
      <c r="MGO12" s="46"/>
      <c r="MGP12" s="46"/>
      <c r="MGQ12" s="46"/>
      <c r="MGR12" s="46"/>
      <c r="MGS12" s="46"/>
      <c r="MGT12" s="46"/>
      <c r="MGU12" s="46"/>
      <c r="MGV12" s="46"/>
      <c r="MGW12" s="46"/>
      <c r="MGX12" s="46"/>
      <c r="MGY12" s="46"/>
      <c r="MGZ12" s="46"/>
      <c r="MHA12" s="46"/>
      <c r="MHB12" s="46"/>
      <c r="MHC12" s="46"/>
      <c r="MHD12" s="46"/>
      <c r="MHE12" s="46"/>
      <c r="MHF12" s="46"/>
      <c r="MHG12" s="46"/>
      <c r="MHH12" s="46"/>
      <c r="MHI12" s="46"/>
      <c r="MHJ12" s="46"/>
      <c r="MHK12" s="46"/>
      <c r="MHL12" s="46"/>
      <c r="MHM12" s="46"/>
      <c r="MHN12" s="46"/>
      <c r="MHO12" s="46"/>
      <c r="MHP12" s="46"/>
      <c r="MHQ12" s="46"/>
      <c r="MHR12" s="46"/>
      <c r="MHS12" s="46"/>
      <c r="MHT12" s="46"/>
      <c r="MHU12" s="46"/>
      <c r="MHV12" s="46"/>
      <c r="MHW12" s="46"/>
      <c r="MHX12" s="46"/>
      <c r="MHY12" s="46"/>
      <c r="MHZ12" s="46"/>
      <c r="MIA12" s="46"/>
      <c r="MIB12" s="46"/>
      <c r="MIC12" s="46"/>
      <c r="MID12" s="46"/>
      <c r="MIE12" s="46"/>
      <c r="MIF12" s="46"/>
      <c r="MIG12" s="46"/>
      <c r="MIH12" s="46"/>
      <c r="MII12" s="46"/>
      <c r="MIJ12" s="46"/>
      <c r="MIK12" s="46"/>
      <c r="MIL12" s="46"/>
      <c r="MIM12" s="46"/>
      <c r="MIN12" s="46"/>
      <c r="MIO12" s="46"/>
      <c r="MIP12" s="46"/>
      <c r="MIQ12" s="46"/>
      <c r="MIR12" s="46"/>
      <c r="MIS12" s="46"/>
      <c r="MIT12" s="46"/>
      <c r="MIU12" s="46"/>
      <c r="MIV12" s="46"/>
      <c r="MIW12" s="46"/>
      <c r="MIX12" s="46"/>
      <c r="MIY12" s="46"/>
      <c r="MIZ12" s="46"/>
      <c r="MJA12" s="46"/>
      <c r="MJB12" s="46"/>
      <c r="MJC12" s="46"/>
      <c r="MJD12" s="46"/>
      <c r="MJE12" s="46"/>
      <c r="MJF12" s="46"/>
      <c r="MJG12" s="46"/>
      <c r="MJH12" s="46"/>
      <c r="MJI12" s="46"/>
      <c r="MJJ12" s="46"/>
      <c r="MJK12" s="46"/>
      <c r="MJL12" s="46"/>
      <c r="MJM12" s="46"/>
      <c r="MJN12" s="46"/>
      <c r="MJO12" s="46"/>
      <c r="MJP12" s="46"/>
      <c r="MJQ12" s="46"/>
      <c r="MJR12" s="46"/>
      <c r="MJS12" s="46"/>
      <c r="MJT12" s="46"/>
      <c r="MJU12" s="46"/>
      <c r="MJV12" s="46"/>
      <c r="MJW12" s="46"/>
      <c r="MJX12" s="46"/>
      <c r="MJY12" s="46"/>
      <c r="MJZ12" s="46"/>
      <c r="MKA12" s="46"/>
      <c r="MKB12" s="46"/>
      <c r="MKC12" s="46"/>
      <c r="MKD12" s="46"/>
      <c r="MKE12" s="46"/>
      <c r="MKF12" s="46"/>
      <c r="MKG12" s="46"/>
      <c r="MKH12" s="46"/>
      <c r="MKI12" s="46"/>
      <c r="MKJ12" s="46"/>
      <c r="MKK12" s="46"/>
      <c r="MKL12" s="46"/>
      <c r="MKM12" s="46"/>
      <c r="MKN12" s="46"/>
      <c r="MKO12" s="46"/>
      <c r="MKP12" s="46"/>
      <c r="MKQ12" s="46"/>
      <c r="MKR12" s="46"/>
      <c r="MKS12" s="46"/>
      <c r="MKT12" s="46"/>
      <c r="MKU12" s="46"/>
      <c r="MKV12" s="46"/>
      <c r="MKW12" s="46"/>
      <c r="MKX12" s="46"/>
      <c r="MKY12" s="46"/>
      <c r="MKZ12" s="46"/>
      <c r="MLA12" s="46"/>
      <c r="MLB12" s="46"/>
      <c r="MLC12" s="46"/>
      <c r="MLD12" s="46"/>
      <c r="MLE12" s="46"/>
      <c r="MLF12" s="46"/>
      <c r="MLG12" s="46"/>
      <c r="MLH12" s="46"/>
      <c r="MLI12" s="46"/>
      <c r="MLJ12" s="46"/>
      <c r="MLK12" s="46"/>
      <c r="MLL12" s="46"/>
      <c r="MLM12" s="46"/>
      <c r="MLN12" s="46"/>
      <c r="MLO12" s="46"/>
      <c r="MLP12" s="46"/>
      <c r="MLQ12" s="46"/>
      <c r="MLR12" s="46"/>
      <c r="MLS12" s="46"/>
      <c r="MLT12" s="46"/>
      <c r="MLU12" s="46"/>
      <c r="MLV12" s="46"/>
      <c r="MLW12" s="46"/>
      <c r="MLX12" s="46"/>
      <c r="MLY12" s="46"/>
      <c r="MLZ12" s="46"/>
      <c r="MMA12" s="46"/>
      <c r="MMB12" s="46"/>
      <c r="MMC12" s="46"/>
      <c r="MMD12" s="46"/>
      <c r="MME12" s="46"/>
      <c r="MMF12" s="46"/>
      <c r="MMG12" s="46"/>
      <c r="MMH12" s="46"/>
      <c r="MMI12" s="46"/>
      <c r="MMJ12" s="46"/>
      <c r="MMK12" s="46"/>
      <c r="MML12" s="46"/>
      <c r="MMM12" s="46"/>
      <c r="MMN12" s="46"/>
      <c r="MMO12" s="46"/>
      <c r="MMP12" s="46"/>
      <c r="MMQ12" s="46"/>
      <c r="MMR12" s="46"/>
      <c r="MMS12" s="46"/>
      <c r="MMT12" s="46"/>
      <c r="MMU12" s="46"/>
      <c r="MMV12" s="46"/>
      <c r="MMW12" s="46"/>
      <c r="MMX12" s="46"/>
      <c r="MMY12" s="46"/>
      <c r="MMZ12" s="46"/>
      <c r="MNA12" s="46"/>
      <c r="MNB12" s="46"/>
      <c r="MNC12" s="46"/>
      <c r="MND12" s="46"/>
      <c r="MNE12" s="46"/>
      <c r="MNF12" s="46"/>
      <c r="MNG12" s="46"/>
      <c r="MNH12" s="46"/>
      <c r="MNI12" s="46"/>
      <c r="MNJ12" s="46"/>
      <c r="MNK12" s="46"/>
      <c r="MNL12" s="46"/>
      <c r="MNM12" s="46"/>
      <c r="MNN12" s="46"/>
      <c r="MNO12" s="46"/>
      <c r="MNP12" s="46"/>
      <c r="MNQ12" s="46"/>
      <c r="MNR12" s="46"/>
      <c r="MNS12" s="46"/>
      <c r="MNT12" s="46"/>
      <c r="MNU12" s="46"/>
      <c r="MNV12" s="46"/>
      <c r="MNW12" s="46"/>
      <c r="MNX12" s="46"/>
      <c r="MNY12" s="46"/>
      <c r="MNZ12" s="46"/>
      <c r="MOA12" s="46"/>
      <c r="MOB12" s="46"/>
      <c r="MOC12" s="46"/>
      <c r="MOD12" s="46"/>
      <c r="MOE12" s="46"/>
      <c r="MOF12" s="46"/>
      <c r="MOG12" s="46"/>
      <c r="MOH12" s="46"/>
      <c r="MOI12" s="46"/>
      <c r="MOJ12" s="46"/>
      <c r="MOK12" s="46"/>
      <c r="MOL12" s="46"/>
      <c r="MOM12" s="46"/>
      <c r="MON12" s="46"/>
      <c r="MOO12" s="46"/>
      <c r="MOP12" s="46"/>
      <c r="MOQ12" s="46"/>
      <c r="MOR12" s="46"/>
      <c r="MOS12" s="46"/>
      <c r="MOT12" s="46"/>
      <c r="MOU12" s="46"/>
      <c r="MOV12" s="46"/>
      <c r="MOW12" s="46"/>
      <c r="MOX12" s="46"/>
      <c r="MOY12" s="46"/>
      <c r="MOZ12" s="46"/>
      <c r="MPA12" s="46"/>
      <c r="MPB12" s="46"/>
      <c r="MPC12" s="46"/>
      <c r="MPD12" s="46"/>
      <c r="MPE12" s="46"/>
      <c r="MPF12" s="46"/>
      <c r="MPG12" s="46"/>
      <c r="MPH12" s="46"/>
      <c r="MPI12" s="46"/>
      <c r="MPJ12" s="46"/>
      <c r="MPK12" s="46"/>
      <c r="MPL12" s="46"/>
      <c r="MPM12" s="46"/>
      <c r="MPN12" s="46"/>
      <c r="MPO12" s="46"/>
      <c r="MPP12" s="46"/>
      <c r="MPQ12" s="46"/>
      <c r="MPR12" s="46"/>
      <c r="MPS12" s="46"/>
      <c r="MPT12" s="46"/>
      <c r="MPU12" s="46"/>
      <c r="MPV12" s="46"/>
      <c r="MPW12" s="46"/>
      <c r="MPX12" s="46"/>
      <c r="MPY12" s="46"/>
      <c r="MPZ12" s="46"/>
      <c r="MQA12" s="46"/>
      <c r="MQB12" s="46"/>
      <c r="MQC12" s="46"/>
      <c r="MQD12" s="46"/>
      <c r="MQE12" s="46"/>
      <c r="MQF12" s="46"/>
      <c r="MQG12" s="46"/>
      <c r="MQH12" s="46"/>
      <c r="MQI12" s="46"/>
      <c r="MQJ12" s="46"/>
      <c r="MQK12" s="46"/>
      <c r="MQL12" s="46"/>
      <c r="MQM12" s="46"/>
      <c r="MQN12" s="46"/>
      <c r="MQO12" s="46"/>
      <c r="MQP12" s="46"/>
      <c r="MQQ12" s="46"/>
      <c r="MQR12" s="46"/>
      <c r="MQS12" s="46"/>
      <c r="MQT12" s="46"/>
      <c r="MQU12" s="46"/>
      <c r="MQV12" s="46"/>
      <c r="MQW12" s="46"/>
      <c r="MQX12" s="46"/>
      <c r="MQY12" s="46"/>
      <c r="MQZ12" s="46"/>
      <c r="MRA12" s="46"/>
      <c r="MRB12" s="46"/>
      <c r="MRC12" s="46"/>
      <c r="MRD12" s="46"/>
      <c r="MRE12" s="46"/>
      <c r="MRF12" s="46"/>
      <c r="MRG12" s="46"/>
      <c r="MRH12" s="46"/>
      <c r="MRI12" s="46"/>
      <c r="MRJ12" s="46"/>
      <c r="MRK12" s="46"/>
      <c r="MRL12" s="46"/>
      <c r="MRM12" s="46"/>
      <c r="MRN12" s="46"/>
      <c r="MRO12" s="46"/>
      <c r="MRP12" s="46"/>
      <c r="MRQ12" s="46"/>
      <c r="MRR12" s="46"/>
      <c r="MRS12" s="46"/>
      <c r="MRT12" s="46"/>
      <c r="MRU12" s="46"/>
      <c r="MRV12" s="46"/>
      <c r="MRW12" s="46"/>
      <c r="MRX12" s="46"/>
      <c r="MRY12" s="46"/>
      <c r="MRZ12" s="46"/>
      <c r="MSA12" s="46"/>
      <c r="MSB12" s="46"/>
      <c r="MSC12" s="46"/>
      <c r="MSD12" s="46"/>
      <c r="MSE12" s="46"/>
      <c r="MSF12" s="46"/>
      <c r="MSG12" s="46"/>
      <c r="MSH12" s="46"/>
      <c r="MSI12" s="46"/>
      <c r="MSJ12" s="46"/>
      <c r="MSK12" s="46"/>
      <c r="MSL12" s="46"/>
      <c r="MSM12" s="46"/>
      <c r="MSN12" s="46"/>
      <c r="MSO12" s="46"/>
      <c r="MSP12" s="46"/>
      <c r="MSQ12" s="46"/>
      <c r="MSR12" s="46"/>
      <c r="MSS12" s="46"/>
      <c r="MST12" s="46"/>
      <c r="MSU12" s="46"/>
      <c r="MSV12" s="46"/>
      <c r="MSW12" s="46"/>
      <c r="MSX12" s="46"/>
      <c r="MSY12" s="46"/>
      <c r="MSZ12" s="46"/>
      <c r="MTA12" s="46"/>
      <c r="MTB12" s="46"/>
      <c r="MTC12" s="46"/>
      <c r="MTD12" s="46"/>
      <c r="MTE12" s="46"/>
      <c r="MTF12" s="46"/>
      <c r="MTG12" s="46"/>
      <c r="MTH12" s="46"/>
      <c r="MTI12" s="46"/>
      <c r="MTJ12" s="46"/>
      <c r="MTK12" s="46"/>
      <c r="MTL12" s="46"/>
      <c r="MTM12" s="46"/>
      <c r="MTN12" s="46"/>
      <c r="MTO12" s="46"/>
      <c r="MTP12" s="46"/>
      <c r="MTQ12" s="46"/>
      <c r="MTR12" s="46"/>
      <c r="MTS12" s="46"/>
      <c r="MTT12" s="46"/>
      <c r="MTU12" s="46"/>
      <c r="MTV12" s="46"/>
      <c r="MTW12" s="46"/>
      <c r="MTX12" s="46"/>
      <c r="MTY12" s="46"/>
      <c r="MTZ12" s="46"/>
      <c r="MUA12" s="46"/>
      <c r="MUB12" s="46"/>
      <c r="MUC12" s="46"/>
      <c r="MUD12" s="46"/>
      <c r="MUE12" s="46"/>
      <c r="MUF12" s="46"/>
      <c r="MUG12" s="46"/>
      <c r="MUH12" s="46"/>
      <c r="MUI12" s="46"/>
      <c r="MUJ12" s="46"/>
      <c r="MUK12" s="46"/>
      <c r="MUL12" s="46"/>
      <c r="MUM12" s="46"/>
      <c r="MUN12" s="46"/>
      <c r="MUO12" s="46"/>
      <c r="MUP12" s="46"/>
      <c r="MUQ12" s="46"/>
      <c r="MUR12" s="46"/>
      <c r="MUS12" s="46"/>
      <c r="MUT12" s="46"/>
      <c r="MUU12" s="46"/>
      <c r="MUV12" s="46"/>
      <c r="MUW12" s="46"/>
      <c r="MUX12" s="46"/>
      <c r="MUY12" s="46"/>
      <c r="MUZ12" s="46"/>
      <c r="MVA12" s="46"/>
      <c r="MVB12" s="46"/>
      <c r="MVC12" s="46"/>
      <c r="MVD12" s="46"/>
      <c r="MVE12" s="46"/>
      <c r="MVF12" s="46"/>
      <c r="MVG12" s="46"/>
      <c r="MVH12" s="46"/>
      <c r="MVI12" s="46"/>
      <c r="MVJ12" s="46"/>
      <c r="MVK12" s="46"/>
      <c r="MVL12" s="46"/>
      <c r="MVM12" s="46"/>
      <c r="MVN12" s="46"/>
      <c r="MVO12" s="46"/>
      <c r="MVP12" s="46"/>
      <c r="MVQ12" s="46"/>
      <c r="MVR12" s="46"/>
      <c r="MVS12" s="46"/>
      <c r="MVT12" s="46"/>
      <c r="MVU12" s="46"/>
      <c r="MVV12" s="46"/>
      <c r="MVW12" s="46"/>
      <c r="MVX12" s="46"/>
      <c r="MVY12" s="46"/>
      <c r="MVZ12" s="46"/>
      <c r="MWA12" s="46"/>
      <c r="MWB12" s="46"/>
      <c r="MWC12" s="46"/>
      <c r="MWD12" s="46"/>
      <c r="MWE12" s="46"/>
      <c r="MWF12" s="46"/>
      <c r="MWG12" s="46"/>
      <c r="MWH12" s="46"/>
      <c r="MWI12" s="46"/>
      <c r="MWJ12" s="46"/>
      <c r="MWK12" s="46"/>
      <c r="MWL12" s="46"/>
      <c r="MWM12" s="46"/>
      <c r="MWN12" s="46"/>
      <c r="MWO12" s="46"/>
      <c r="MWP12" s="46"/>
      <c r="MWQ12" s="46"/>
      <c r="MWR12" s="46"/>
      <c r="MWS12" s="46"/>
      <c r="MWT12" s="46"/>
      <c r="MWU12" s="46"/>
      <c r="MWV12" s="46"/>
      <c r="MWW12" s="46"/>
      <c r="MWX12" s="46"/>
      <c r="MWY12" s="46"/>
      <c r="MWZ12" s="46"/>
      <c r="MXA12" s="46"/>
      <c r="MXB12" s="46"/>
      <c r="MXC12" s="46"/>
      <c r="MXD12" s="46"/>
      <c r="MXE12" s="46"/>
      <c r="MXF12" s="46"/>
      <c r="MXG12" s="46"/>
      <c r="MXH12" s="46"/>
      <c r="MXI12" s="46"/>
      <c r="MXJ12" s="46"/>
      <c r="MXK12" s="46"/>
      <c r="MXL12" s="46"/>
      <c r="MXM12" s="46"/>
      <c r="MXN12" s="46"/>
      <c r="MXO12" s="46"/>
      <c r="MXP12" s="46"/>
      <c r="MXQ12" s="46"/>
      <c r="MXR12" s="46"/>
      <c r="MXS12" s="46"/>
      <c r="MXT12" s="46"/>
      <c r="MXU12" s="46"/>
      <c r="MXV12" s="46"/>
      <c r="MXW12" s="46"/>
      <c r="MXX12" s="46"/>
      <c r="MXY12" s="46"/>
      <c r="MXZ12" s="46"/>
      <c r="MYA12" s="46"/>
      <c r="MYB12" s="46"/>
      <c r="MYC12" s="46"/>
      <c r="MYD12" s="46"/>
      <c r="MYE12" s="46"/>
      <c r="MYF12" s="46"/>
      <c r="MYG12" s="46"/>
      <c r="MYH12" s="46"/>
      <c r="MYI12" s="46"/>
      <c r="MYJ12" s="46"/>
      <c r="MYK12" s="46"/>
      <c r="MYL12" s="46"/>
      <c r="MYM12" s="46"/>
      <c r="MYN12" s="46"/>
      <c r="MYO12" s="46"/>
      <c r="MYP12" s="46"/>
      <c r="MYQ12" s="46"/>
      <c r="MYR12" s="46"/>
      <c r="MYS12" s="46"/>
      <c r="MYT12" s="46"/>
      <c r="MYU12" s="46"/>
      <c r="MYV12" s="46"/>
      <c r="MYW12" s="46"/>
      <c r="MYX12" s="46"/>
      <c r="MYY12" s="46"/>
      <c r="MYZ12" s="46"/>
      <c r="MZA12" s="46"/>
      <c r="MZB12" s="46"/>
      <c r="MZC12" s="46"/>
      <c r="MZD12" s="46"/>
      <c r="MZE12" s="46"/>
      <c r="MZF12" s="46"/>
      <c r="MZG12" s="46"/>
      <c r="MZH12" s="46"/>
      <c r="MZI12" s="46"/>
      <c r="MZJ12" s="46"/>
      <c r="MZK12" s="46"/>
      <c r="MZL12" s="46"/>
      <c r="MZM12" s="46"/>
      <c r="MZN12" s="46"/>
      <c r="MZO12" s="46"/>
      <c r="MZP12" s="46"/>
      <c r="MZQ12" s="46"/>
      <c r="MZR12" s="46"/>
      <c r="MZS12" s="46"/>
      <c r="MZT12" s="46"/>
      <c r="MZU12" s="46"/>
      <c r="MZV12" s="46"/>
      <c r="MZW12" s="46"/>
      <c r="MZX12" s="46"/>
      <c r="MZY12" s="46"/>
      <c r="MZZ12" s="46"/>
      <c r="NAA12" s="46"/>
      <c r="NAB12" s="46"/>
      <c r="NAC12" s="46"/>
      <c r="NAD12" s="46"/>
      <c r="NAE12" s="46"/>
      <c r="NAF12" s="46"/>
      <c r="NAG12" s="46"/>
      <c r="NAH12" s="46"/>
      <c r="NAI12" s="46"/>
      <c r="NAJ12" s="46"/>
      <c r="NAK12" s="46"/>
      <c r="NAL12" s="46"/>
      <c r="NAM12" s="46"/>
      <c r="NAN12" s="46"/>
      <c r="NAO12" s="46"/>
      <c r="NAP12" s="46"/>
      <c r="NAQ12" s="46"/>
      <c r="NAR12" s="46"/>
      <c r="NAS12" s="46"/>
      <c r="NAT12" s="46"/>
      <c r="NAU12" s="46"/>
      <c r="NAV12" s="46"/>
      <c r="NAW12" s="46"/>
      <c r="NAX12" s="46"/>
      <c r="NAY12" s="46"/>
      <c r="NAZ12" s="46"/>
      <c r="NBA12" s="46"/>
      <c r="NBB12" s="46"/>
      <c r="NBC12" s="46"/>
      <c r="NBD12" s="46"/>
      <c r="NBE12" s="46"/>
      <c r="NBF12" s="46"/>
      <c r="NBG12" s="46"/>
      <c r="NBH12" s="46"/>
      <c r="NBI12" s="46"/>
      <c r="NBJ12" s="46"/>
      <c r="NBK12" s="46"/>
      <c r="NBL12" s="46"/>
      <c r="NBM12" s="46"/>
      <c r="NBN12" s="46"/>
      <c r="NBO12" s="46"/>
      <c r="NBP12" s="46"/>
      <c r="NBQ12" s="46"/>
      <c r="NBR12" s="46"/>
      <c r="NBS12" s="46"/>
      <c r="NBT12" s="46"/>
      <c r="NBU12" s="46"/>
      <c r="NBV12" s="46"/>
      <c r="NBW12" s="46"/>
      <c r="NBX12" s="46"/>
      <c r="NBY12" s="46"/>
      <c r="NBZ12" s="46"/>
      <c r="NCA12" s="46"/>
      <c r="NCB12" s="46"/>
      <c r="NCC12" s="46"/>
      <c r="NCD12" s="46"/>
      <c r="NCE12" s="46"/>
      <c r="NCF12" s="46"/>
      <c r="NCG12" s="46"/>
      <c r="NCH12" s="46"/>
      <c r="NCI12" s="46"/>
      <c r="NCJ12" s="46"/>
      <c r="NCK12" s="46"/>
      <c r="NCL12" s="46"/>
      <c r="NCM12" s="46"/>
      <c r="NCN12" s="46"/>
      <c r="NCO12" s="46"/>
      <c r="NCP12" s="46"/>
      <c r="NCQ12" s="46"/>
      <c r="NCR12" s="46"/>
      <c r="NCS12" s="46"/>
      <c r="NCT12" s="46"/>
      <c r="NCU12" s="46"/>
      <c r="NCV12" s="46"/>
      <c r="NCW12" s="46"/>
      <c r="NCX12" s="46"/>
      <c r="NCY12" s="46"/>
      <c r="NCZ12" s="46"/>
      <c r="NDA12" s="46"/>
      <c r="NDB12" s="46"/>
      <c r="NDC12" s="46"/>
      <c r="NDD12" s="46"/>
      <c r="NDE12" s="46"/>
      <c r="NDF12" s="46"/>
      <c r="NDG12" s="46"/>
      <c r="NDH12" s="46"/>
      <c r="NDI12" s="46"/>
      <c r="NDJ12" s="46"/>
      <c r="NDK12" s="46"/>
      <c r="NDL12" s="46"/>
      <c r="NDM12" s="46"/>
      <c r="NDN12" s="46"/>
      <c r="NDO12" s="46"/>
      <c r="NDP12" s="46"/>
      <c r="NDQ12" s="46"/>
      <c r="NDR12" s="46"/>
      <c r="NDS12" s="46"/>
      <c r="NDT12" s="46"/>
      <c r="NDU12" s="46"/>
      <c r="NDV12" s="46"/>
      <c r="NDW12" s="46"/>
      <c r="NDX12" s="46"/>
      <c r="NDY12" s="46"/>
      <c r="NDZ12" s="46"/>
      <c r="NEA12" s="46"/>
      <c r="NEB12" s="46"/>
      <c r="NEC12" s="46"/>
      <c r="NED12" s="46"/>
      <c r="NEE12" s="46"/>
      <c r="NEF12" s="46"/>
      <c r="NEG12" s="46"/>
      <c r="NEH12" s="46"/>
      <c r="NEI12" s="46"/>
      <c r="NEJ12" s="46"/>
      <c r="NEK12" s="46"/>
      <c r="NEL12" s="46"/>
      <c r="NEM12" s="46"/>
      <c r="NEN12" s="46"/>
      <c r="NEO12" s="46"/>
      <c r="NEP12" s="46"/>
      <c r="NEQ12" s="46"/>
      <c r="NER12" s="46"/>
      <c r="NES12" s="46"/>
      <c r="NET12" s="46"/>
      <c r="NEU12" s="46"/>
      <c r="NEV12" s="46"/>
      <c r="NEW12" s="46"/>
      <c r="NEX12" s="46"/>
      <c r="NEY12" s="46"/>
      <c r="NEZ12" s="46"/>
      <c r="NFA12" s="46"/>
      <c r="NFB12" s="46"/>
      <c r="NFC12" s="46"/>
      <c r="NFD12" s="46"/>
      <c r="NFE12" s="46"/>
      <c r="NFF12" s="46"/>
      <c r="NFG12" s="46"/>
      <c r="NFH12" s="46"/>
      <c r="NFI12" s="46"/>
      <c r="NFJ12" s="46"/>
      <c r="NFK12" s="46"/>
      <c r="NFL12" s="46"/>
      <c r="NFM12" s="46"/>
      <c r="NFN12" s="46"/>
      <c r="NFO12" s="46"/>
      <c r="NFP12" s="46"/>
      <c r="NFQ12" s="46"/>
      <c r="NFR12" s="46"/>
      <c r="NFS12" s="46"/>
      <c r="NFT12" s="46"/>
      <c r="NFU12" s="46"/>
      <c r="NFV12" s="46"/>
      <c r="NFW12" s="46"/>
      <c r="NFX12" s="46"/>
      <c r="NFY12" s="46"/>
      <c r="NFZ12" s="46"/>
      <c r="NGA12" s="46"/>
      <c r="NGB12" s="46"/>
      <c r="NGC12" s="46"/>
      <c r="NGD12" s="46"/>
      <c r="NGE12" s="46"/>
      <c r="NGF12" s="46"/>
      <c r="NGG12" s="46"/>
      <c r="NGH12" s="46"/>
      <c r="NGI12" s="46"/>
      <c r="NGJ12" s="46"/>
      <c r="NGK12" s="46"/>
      <c r="NGL12" s="46"/>
      <c r="NGM12" s="46"/>
      <c r="NGN12" s="46"/>
      <c r="NGO12" s="46"/>
      <c r="NGP12" s="46"/>
      <c r="NGQ12" s="46"/>
      <c r="NGR12" s="46"/>
      <c r="NGS12" s="46"/>
      <c r="NGT12" s="46"/>
      <c r="NGU12" s="46"/>
      <c r="NGV12" s="46"/>
      <c r="NGW12" s="46"/>
      <c r="NGX12" s="46"/>
      <c r="NGY12" s="46"/>
      <c r="NGZ12" s="46"/>
      <c r="NHA12" s="46"/>
      <c r="NHB12" s="46"/>
      <c r="NHC12" s="46"/>
      <c r="NHD12" s="46"/>
      <c r="NHE12" s="46"/>
      <c r="NHF12" s="46"/>
      <c r="NHG12" s="46"/>
      <c r="NHH12" s="46"/>
      <c r="NHI12" s="46"/>
      <c r="NHJ12" s="46"/>
      <c r="NHK12" s="46"/>
      <c r="NHL12" s="46"/>
      <c r="NHM12" s="46"/>
      <c r="NHN12" s="46"/>
      <c r="NHO12" s="46"/>
      <c r="NHP12" s="46"/>
      <c r="NHQ12" s="46"/>
      <c r="NHR12" s="46"/>
      <c r="NHS12" s="46"/>
      <c r="NHT12" s="46"/>
      <c r="NHU12" s="46"/>
      <c r="NHV12" s="46"/>
      <c r="NHW12" s="46"/>
      <c r="NHX12" s="46"/>
      <c r="NHY12" s="46"/>
      <c r="NHZ12" s="46"/>
      <c r="NIA12" s="46"/>
      <c r="NIB12" s="46"/>
      <c r="NIC12" s="46"/>
      <c r="NID12" s="46"/>
      <c r="NIE12" s="46"/>
      <c r="NIF12" s="46"/>
      <c r="NIG12" s="46"/>
      <c r="NIH12" s="46"/>
      <c r="NII12" s="46"/>
      <c r="NIJ12" s="46"/>
      <c r="NIK12" s="46"/>
      <c r="NIL12" s="46"/>
      <c r="NIM12" s="46"/>
      <c r="NIN12" s="46"/>
      <c r="NIO12" s="46"/>
      <c r="NIP12" s="46"/>
      <c r="NIQ12" s="46"/>
      <c r="NIR12" s="46"/>
      <c r="NIS12" s="46"/>
      <c r="NIT12" s="46"/>
      <c r="NIU12" s="46"/>
      <c r="NIV12" s="46"/>
      <c r="NIW12" s="46"/>
      <c r="NIX12" s="46"/>
      <c r="NIY12" s="46"/>
      <c r="NIZ12" s="46"/>
      <c r="NJA12" s="46"/>
      <c r="NJB12" s="46"/>
      <c r="NJC12" s="46"/>
      <c r="NJD12" s="46"/>
      <c r="NJE12" s="46"/>
      <c r="NJF12" s="46"/>
      <c r="NJG12" s="46"/>
      <c r="NJH12" s="46"/>
      <c r="NJI12" s="46"/>
      <c r="NJJ12" s="46"/>
      <c r="NJK12" s="46"/>
      <c r="NJL12" s="46"/>
      <c r="NJM12" s="46"/>
      <c r="NJN12" s="46"/>
      <c r="NJO12" s="46"/>
      <c r="NJP12" s="46"/>
      <c r="NJQ12" s="46"/>
      <c r="NJR12" s="46"/>
      <c r="NJS12" s="46"/>
      <c r="NJT12" s="46"/>
      <c r="NJU12" s="46"/>
      <c r="NJV12" s="46"/>
      <c r="NJW12" s="46"/>
      <c r="NJX12" s="46"/>
      <c r="NJY12" s="46"/>
      <c r="NJZ12" s="46"/>
      <c r="NKA12" s="46"/>
      <c r="NKB12" s="46"/>
      <c r="NKC12" s="46"/>
      <c r="NKD12" s="46"/>
      <c r="NKE12" s="46"/>
      <c r="NKF12" s="46"/>
      <c r="NKG12" s="46"/>
      <c r="NKH12" s="46"/>
      <c r="NKI12" s="46"/>
      <c r="NKJ12" s="46"/>
      <c r="NKK12" s="46"/>
      <c r="NKL12" s="46"/>
      <c r="NKM12" s="46"/>
      <c r="NKN12" s="46"/>
      <c r="NKO12" s="46"/>
      <c r="NKP12" s="46"/>
      <c r="NKQ12" s="46"/>
      <c r="NKR12" s="46"/>
      <c r="NKS12" s="46"/>
      <c r="NKT12" s="46"/>
      <c r="NKU12" s="46"/>
      <c r="NKV12" s="46"/>
      <c r="NKW12" s="46"/>
      <c r="NKX12" s="46"/>
      <c r="NKY12" s="46"/>
      <c r="NKZ12" s="46"/>
      <c r="NLA12" s="46"/>
      <c r="NLB12" s="46"/>
      <c r="NLC12" s="46"/>
      <c r="NLD12" s="46"/>
      <c r="NLE12" s="46"/>
      <c r="NLF12" s="46"/>
      <c r="NLG12" s="46"/>
      <c r="NLH12" s="46"/>
      <c r="NLI12" s="46"/>
      <c r="NLJ12" s="46"/>
      <c r="NLK12" s="46"/>
      <c r="NLL12" s="46"/>
      <c r="NLM12" s="46"/>
      <c r="NLN12" s="46"/>
      <c r="NLO12" s="46"/>
      <c r="NLP12" s="46"/>
      <c r="NLQ12" s="46"/>
      <c r="NLR12" s="46"/>
      <c r="NLS12" s="46"/>
      <c r="NLT12" s="46"/>
      <c r="NLU12" s="46"/>
      <c r="NLV12" s="46"/>
      <c r="NLW12" s="46"/>
      <c r="NLX12" s="46"/>
      <c r="NLY12" s="46"/>
      <c r="NLZ12" s="46"/>
      <c r="NMA12" s="46"/>
      <c r="NMB12" s="46"/>
      <c r="NMC12" s="46"/>
      <c r="NMD12" s="46"/>
      <c r="NME12" s="46"/>
      <c r="NMF12" s="46"/>
      <c r="NMG12" s="46"/>
      <c r="NMH12" s="46"/>
      <c r="NMI12" s="46"/>
      <c r="NMJ12" s="46"/>
      <c r="NMK12" s="46"/>
      <c r="NML12" s="46"/>
      <c r="NMM12" s="46"/>
      <c r="NMN12" s="46"/>
      <c r="NMO12" s="46"/>
      <c r="NMP12" s="46"/>
      <c r="NMQ12" s="46"/>
      <c r="NMR12" s="46"/>
      <c r="NMS12" s="46"/>
      <c r="NMT12" s="46"/>
      <c r="NMU12" s="46"/>
      <c r="NMV12" s="46"/>
      <c r="NMW12" s="46"/>
      <c r="NMX12" s="46"/>
      <c r="NMY12" s="46"/>
      <c r="NMZ12" s="46"/>
      <c r="NNA12" s="46"/>
      <c r="NNB12" s="46"/>
      <c r="NNC12" s="46"/>
      <c r="NND12" s="46"/>
      <c r="NNE12" s="46"/>
      <c r="NNF12" s="46"/>
      <c r="NNG12" s="46"/>
      <c r="NNH12" s="46"/>
      <c r="NNI12" s="46"/>
      <c r="NNJ12" s="46"/>
      <c r="NNK12" s="46"/>
      <c r="NNL12" s="46"/>
      <c r="NNM12" s="46"/>
      <c r="NNN12" s="46"/>
      <c r="NNO12" s="46"/>
      <c r="NNP12" s="46"/>
      <c r="NNQ12" s="46"/>
      <c r="NNR12" s="46"/>
      <c r="NNS12" s="46"/>
      <c r="NNT12" s="46"/>
      <c r="NNU12" s="46"/>
      <c r="NNV12" s="46"/>
      <c r="NNW12" s="46"/>
      <c r="NNX12" s="46"/>
      <c r="NNY12" s="46"/>
      <c r="NNZ12" s="46"/>
      <c r="NOA12" s="46"/>
      <c r="NOB12" s="46"/>
      <c r="NOC12" s="46"/>
      <c r="NOD12" s="46"/>
      <c r="NOE12" s="46"/>
      <c r="NOF12" s="46"/>
      <c r="NOG12" s="46"/>
      <c r="NOH12" s="46"/>
      <c r="NOI12" s="46"/>
      <c r="NOJ12" s="46"/>
      <c r="NOK12" s="46"/>
      <c r="NOL12" s="46"/>
      <c r="NOM12" s="46"/>
      <c r="NON12" s="46"/>
      <c r="NOO12" s="46"/>
      <c r="NOP12" s="46"/>
      <c r="NOQ12" s="46"/>
      <c r="NOR12" s="46"/>
      <c r="NOS12" s="46"/>
      <c r="NOT12" s="46"/>
      <c r="NOU12" s="46"/>
      <c r="NOV12" s="46"/>
      <c r="NOW12" s="46"/>
      <c r="NOX12" s="46"/>
      <c r="NOY12" s="46"/>
      <c r="NOZ12" s="46"/>
      <c r="NPA12" s="46"/>
      <c r="NPB12" s="46"/>
      <c r="NPC12" s="46"/>
      <c r="NPD12" s="46"/>
      <c r="NPE12" s="46"/>
      <c r="NPF12" s="46"/>
      <c r="NPG12" s="46"/>
      <c r="NPH12" s="46"/>
      <c r="NPI12" s="46"/>
      <c r="NPJ12" s="46"/>
      <c r="NPK12" s="46"/>
      <c r="NPL12" s="46"/>
      <c r="NPM12" s="46"/>
      <c r="NPN12" s="46"/>
      <c r="NPO12" s="46"/>
      <c r="NPP12" s="46"/>
      <c r="NPQ12" s="46"/>
      <c r="NPR12" s="46"/>
      <c r="NPS12" s="46"/>
      <c r="NPT12" s="46"/>
      <c r="NPU12" s="46"/>
      <c r="NPV12" s="46"/>
      <c r="NPW12" s="46"/>
      <c r="NPX12" s="46"/>
      <c r="NPY12" s="46"/>
      <c r="NPZ12" s="46"/>
      <c r="NQA12" s="46"/>
      <c r="NQB12" s="46"/>
      <c r="NQC12" s="46"/>
      <c r="NQD12" s="46"/>
      <c r="NQE12" s="46"/>
      <c r="NQF12" s="46"/>
      <c r="NQG12" s="46"/>
      <c r="NQH12" s="46"/>
      <c r="NQI12" s="46"/>
      <c r="NQJ12" s="46"/>
      <c r="NQK12" s="46"/>
      <c r="NQL12" s="46"/>
      <c r="NQM12" s="46"/>
      <c r="NQN12" s="46"/>
      <c r="NQO12" s="46"/>
      <c r="NQP12" s="46"/>
      <c r="NQQ12" s="46"/>
      <c r="NQR12" s="46"/>
      <c r="NQS12" s="46"/>
      <c r="NQT12" s="46"/>
      <c r="NQU12" s="46"/>
      <c r="NQV12" s="46"/>
      <c r="NQW12" s="46"/>
      <c r="NQX12" s="46"/>
      <c r="NQY12" s="46"/>
      <c r="NQZ12" s="46"/>
      <c r="NRA12" s="46"/>
      <c r="NRB12" s="46"/>
      <c r="NRC12" s="46"/>
      <c r="NRD12" s="46"/>
      <c r="NRE12" s="46"/>
      <c r="NRF12" s="46"/>
      <c r="NRG12" s="46"/>
      <c r="NRH12" s="46"/>
      <c r="NRI12" s="46"/>
      <c r="NRJ12" s="46"/>
      <c r="NRK12" s="46"/>
      <c r="NRL12" s="46"/>
      <c r="NRM12" s="46"/>
      <c r="NRN12" s="46"/>
      <c r="NRO12" s="46"/>
      <c r="NRP12" s="46"/>
      <c r="NRQ12" s="46"/>
      <c r="NRR12" s="46"/>
      <c r="NRS12" s="46"/>
      <c r="NRT12" s="46"/>
      <c r="NRU12" s="46"/>
      <c r="NRV12" s="46"/>
      <c r="NRW12" s="46"/>
      <c r="NRX12" s="46"/>
      <c r="NRY12" s="46"/>
      <c r="NRZ12" s="46"/>
      <c r="NSA12" s="46"/>
      <c r="NSB12" s="46"/>
      <c r="NSC12" s="46"/>
      <c r="NSD12" s="46"/>
      <c r="NSE12" s="46"/>
      <c r="NSF12" s="46"/>
      <c r="NSG12" s="46"/>
      <c r="NSH12" s="46"/>
      <c r="NSI12" s="46"/>
      <c r="NSJ12" s="46"/>
      <c r="NSK12" s="46"/>
      <c r="NSL12" s="46"/>
      <c r="NSM12" s="46"/>
      <c r="NSN12" s="46"/>
      <c r="NSO12" s="46"/>
      <c r="NSP12" s="46"/>
      <c r="NSQ12" s="46"/>
      <c r="NSR12" s="46"/>
      <c r="NSS12" s="46"/>
      <c r="NST12" s="46"/>
      <c r="NSU12" s="46"/>
      <c r="NSV12" s="46"/>
      <c r="NSW12" s="46"/>
      <c r="NSX12" s="46"/>
      <c r="NSY12" s="46"/>
      <c r="NSZ12" s="46"/>
      <c r="NTA12" s="46"/>
      <c r="NTB12" s="46"/>
      <c r="NTC12" s="46"/>
      <c r="NTD12" s="46"/>
      <c r="NTE12" s="46"/>
      <c r="NTF12" s="46"/>
      <c r="NTG12" s="46"/>
      <c r="NTH12" s="46"/>
      <c r="NTI12" s="46"/>
      <c r="NTJ12" s="46"/>
      <c r="NTK12" s="46"/>
      <c r="NTL12" s="46"/>
      <c r="NTM12" s="46"/>
      <c r="NTN12" s="46"/>
      <c r="NTO12" s="46"/>
      <c r="NTP12" s="46"/>
      <c r="NTQ12" s="46"/>
      <c r="NTR12" s="46"/>
      <c r="NTS12" s="46"/>
      <c r="NTT12" s="46"/>
      <c r="NTU12" s="46"/>
      <c r="NTV12" s="46"/>
      <c r="NTW12" s="46"/>
      <c r="NTX12" s="46"/>
      <c r="NTY12" s="46"/>
      <c r="NTZ12" s="46"/>
      <c r="NUA12" s="46"/>
      <c r="NUB12" s="46"/>
      <c r="NUC12" s="46"/>
      <c r="NUD12" s="46"/>
      <c r="NUE12" s="46"/>
      <c r="NUF12" s="46"/>
      <c r="NUG12" s="46"/>
      <c r="NUH12" s="46"/>
      <c r="NUI12" s="46"/>
      <c r="NUJ12" s="46"/>
      <c r="NUK12" s="46"/>
      <c r="NUL12" s="46"/>
      <c r="NUM12" s="46"/>
      <c r="NUN12" s="46"/>
      <c r="NUO12" s="46"/>
      <c r="NUP12" s="46"/>
      <c r="NUQ12" s="46"/>
      <c r="NUR12" s="46"/>
      <c r="NUS12" s="46"/>
      <c r="NUT12" s="46"/>
      <c r="NUU12" s="46"/>
      <c r="NUV12" s="46"/>
      <c r="NUW12" s="46"/>
      <c r="NUX12" s="46"/>
      <c r="NUY12" s="46"/>
      <c r="NUZ12" s="46"/>
      <c r="NVA12" s="46"/>
      <c r="NVB12" s="46"/>
      <c r="NVC12" s="46"/>
      <c r="NVD12" s="46"/>
      <c r="NVE12" s="46"/>
      <c r="NVF12" s="46"/>
      <c r="NVG12" s="46"/>
      <c r="NVH12" s="46"/>
      <c r="NVI12" s="46"/>
      <c r="NVJ12" s="46"/>
      <c r="NVK12" s="46"/>
      <c r="NVL12" s="46"/>
      <c r="NVM12" s="46"/>
      <c r="NVN12" s="46"/>
      <c r="NVO12" s="46"/>
      <c r="NVP12" s="46"/>
      <c r="NVQ12" s="46"/>
      <c r="NVR12" s="46"/>
      <c r="NVS12" s="46"/>
      <c r="NVT12" s="46"/>
      <c r="NVU12" s="46"/>
      <c r="NVV12" s="46"/>
      <c r="NVW12" s="46"/>
      <c r="NVX12" s="46"/>
      <c r="NVY12" s="46"/>
      <c r="NVZ12" s="46"/>
      <c r="NWA12" s="46"/>
      <c r="NWB12" s="46"/>
      <c r="NWC12" s="46"/>
      <c r="NWD12" s="46"/>
      <c r="NWE12" s="46"/>
      <c r="NWF12" s="46"/>
      <c r="NWG12" s="46"/>
      <c r="NWH12" s="46"/>
      <c r="NWI12" s="46"/>
      <c r="NWJ12" s="46"/>
      <c r="NWK12" s="46"/>
      <c r="NWL12" s="46"/>
      <c r="NWM12" s="46"/>
      <c r="NWN12" s="46"/>
      <c r="NWO12" s="46"/>
      <c r="NWP12" s="46"/>
      <c r="NWQ12" s="46"/>
      <c r="NWR12" s="46"/>
      <c r="NWS12" s="46"/>
      <c r="NWT12" s="46"/>
      <c r="NWU12" s="46"/>
      <c r="NWV12" s="46"/>
      <c r="NWW12" s="46"/>
      <c r="NWX12" s="46"/>
      <c r="NWY12" s="46"/>
      <c r="NWZ12" s="46"/>
      <c r="NXA12" s="46"/>
      <c r="NXB12" s="46"/>
      <c r="NXC12" s="46"/>
      <c r="NXD12" s="46"/>
      <c r="NXE12" s="46"/>
      <c r="NXF12" s="46"/>
      <c r="NXG12" s="46"/>
      <c r="NXH12" s="46"/>
      <c r="NXI12" s="46"/>
      <c r="NXJ12" s="46"/>
      <c r="NXK12" s="46"/>
      <c r="NXL12" s="46"/>
      <c r="NXM12" s="46"/>
      <c r="NXN12" s="46"/>
      <c r="NXO12" s="46"/>
      <c r="NXP12" s="46"/>
      <c r="NXQ12" s="46"/>
      <c r="NXR12" s="46"/>
      <c r="NXS12" s="46"/>
      <c r="NXT12" s="46"/>
      <c r="NXU12" s="46"/>
      <c r="NXV12" s="46"/>
      <c r="NXW12" s="46"/>
      <c r="NXX12" s="46"/>
      <c r="NXY12" s="46"/>
      <c r="NXZ12" s="46"/>
      <c r="NYA12" s="46"/>
      <c r="NYB12" s="46"/>
      <c r="NYC12" s="46"/>
      <c r="NYD12" s="46"/>
      <c r="NYE12" s="46"/>
      <c r="NYF12" s="46"/>
      <c r="NYG12" s="46"/>
      <c r="NYH12" s="46"/>
      <c r="NYI12" s="46"/>
      <c r="NYJ12" s="46"/>
      <c r="NYK12" s="46"/>
      <c r="NYL12" s="46"/>
      <c r="NYM12" s="46"/>
      <c r="NYN12" s="46"/>
      <c r="NYO12" s="46"/>
      <c r="NYP12" s="46"/>
      <c r="NYQ12" s="46"/>
      <c r="NYR12" s="46"/>
      <c r="NYS12" s="46"/>
      <c r="NYT12" s="46"/>
      <c r="NYU12" s="46"/>
      <c r="NYV12" s="46"/>
      <c r="NYW12" s="46"/>
      <c r="NYX12" s="46"/>
      <c r="NYY12" s="46"/>
      <c r="NYZ12" s="46"/>
      <c r="NZA12" s="46"/>
      <c r="NZB12" s="46"/>
      <c r="NZC12" s="46"/>
      <c r="NZD12" s="46"/>
      <c r="NZE12" s="46"/>
      <c r="NZF12" s="46"/>
      <c r="NZG12" s="46"/>
      <c r="NZH12" s="46"/>
      <c r="NZI12" s="46"/>
      <c r="NZJ12" s="46"/>
      <c r="NZK12" s="46"/>
      <c r="NZL12" s="46"/>
      <c r="NZM12" s="46"/>
      <c r="NZN12" s="46"/>
      <c r="NZO12" s="46"/>
      <c r="NZP12" s="46"/>
      <c r="NZQ12" s="46"/>
      <c r="NZR12" s="46"/>
      <c r="NZS12" s="46"/>
      <c r="NZT12" s="46"/>
      <c r="NZU12" s="46"/>
      <c r="NZV12" s="46"/>
      <c r="NZW12" s="46"/>
      <c r="NZX12" s="46"/>
      <c r="NZY12" s="46"/>
      <c r="NZZ12" s="46"/>
      <c r="OAA12" s="46"/>
      <c r="OAB12" s="46"/>
      <c r="OAC12" s="46"/>
      <c r="OAD12" s="46"/>
      <c r="OAE12" s="46"/>
      <c r="OAF12" s="46"/>
      <c r="OAG12" s="46"/>
      <c r="OAH12" s="46"/>
      <c r="OAI12" s="46"/>
      <c r="OAJ12" s="46"/>
      <c r="OAK12" s="46"/>
      <c r="OAL12" s="46"/>
      <c r="OAM12" s="46"/>
      <c r="OAN12" s="46"/>
      <c r="OAO12" s="46"/>
      <c r="OAP12" s="46"/>
      <c r="OAQ12" s="46"/>
      <c r="OAR12" s="46"/>
      <c r="OAS12" s="46"/>
      <c r="OAT12" s="46"/>
      <c r="OAU12" s="46"/>
      <c r="OAV12" s="46"/>
      <c r="OAW12" s="46"/>
      <c r="OAX12" s="46"/>
      <c r="OAY12" s="46"/>
      <c r="OAZ12" s="46"/>
      <c r="OBA12" s="46"/>
      <c r="OBB12" s="46"/>
      <c r="OBC12" s="46"/>
      <c r="OBD12" s="46"/>
      <c r="OBE12" s="46"/>
      <c r="OBF12" s="46"/>
      <c r="OBG12" s="46"/>
      <c r="OBH12" s="46"/>
      <c r="OBI12" s="46"/>
      <c r="OBJ12" s="46"/>
      <c r="OBK12" s="46"/>
      <c r="OBL12" s="46"/>
      <c r="OBM12" s="46"/>
      <c r="OBN12" s="46"/>
      <c r="OBO12" s="46"/>
      <c r="OBP12" s="46"/>
      <c r="OBQ12" s="46"/>
      <c r="OBR12" s="46"/>
      <c r="OBS12" s="46"/>
      <c r="OBT12" s="46"/>
      <c r="OBU12" s="46"/>
      <c r="OBV12" s="46"/>
      <c r="OBW12" s="46"/>
      <c r="OBX12" s="46"/>
      <c r="OBY12" s="46"/>
      <c r="OBZ12" s="46"/>
      <c r="OCA12" s="46"/>
      <c r="OCB12" s="46"/>
      <c r="OCC12" s="46"/>
      <c r="OCD12" s="46"/>
      <c r="OCE12" s="46"/>
      <c r="OCF12" s="46"/>
      <c r="OCG12" s="46"/>
      <c r="OCH12" s="46"/>
      <c r="OCI12" s="46"/>
      <c r="OCJ12" s="46"/>
      <c r="OCK12" s="46"/>
      <c r="OCL12" s="46"/>
      <c r="OCM12" s="46"/>
      <c r="OCN12" s="46"/>
      <c r="OCO12" s="46"/>
      <c r="OCP12" s="46"/>
      <c r="OCQ12" s="46"/>
      <c r="OCR12" s="46"/>
      <c r="OCS12" s="46"/>
      <c r="OCT12" s="46"/>
      <c r="OCU12" s="46"/>
      <c r="OCV12" s="46"/>
      <c r="OCW12" s="46"/>
      <c r="OCX12" s="46"/>
      <c r="OCY12" s="46"/>
      <c r="OCZ12" s="46"/>
      <c r="ODA12" s="46"/>
      <c r="ODB12" s="46"/>
      <c r="ODC12" s="46"/>
      <c r="ODD12" s="46"/>
      <c r="ODE12" s="46"/>
      <c r="ODF12" s="46"/>
      <c r="ODG12" s="46"/>
      <c r="ODH12" s="46"/>
      <c r="ODI12" s="46"/>
      <c r="ODJ12" s="46"/>
      <c r="ODK12" s="46"/>
      <c r="ODL12" s="46"/>
      <c r="ODM12" s="46"/>
      <c r="ODN12" s="46"/>
      <c r="ODO12" s="46"/>
      <c r="ODP12" s="46"/>
      <c r="ODQ12" s="46"/>
      <c r="ODR12" s="46"/>
      <c r="ODS12" s="46"/>
      <c r="ODT12" s="46"/>
      <c r="ODU12" s="46"/>
      <c r="ODV12" s="46"/>
      <c r="ODW12" s="46"/>
      <c r="ODX12" s="46"/>
      <c r="ODY12" s="46"/>
      <c r="ODZ12" s="46"/>
      <c r="OEA12" s="46"/>
      <c r="OEB12" s="46"/>
      <c r="OEC12" s="46"/>
      <c r="OED12" s="46"/>
      <c r="OEE12" s="46"/>
      <c r="OEF12" s="46"/>
      <c r="OEG12" s="46"/>
      <c r="OEH12" s="46"/>
      <c r="OEI12" s="46"/>
      <c r="OEJ12" s="46"/>
      <c r="OEK12" s="46"/>
      <c r="OEL12" s="46"/>
      <c r="OEM12" s="46"/>
      <c r="OEN12" s="46"/>
      <c r="OEO12" s="46"/>
      <c r="OEP12" s="46"/>
      <c r="OEQ12" s="46"/>
      <c r="OER12" s="46"/>
      <c r="OES12" s="46"/>
      <c r="OET12" s="46"/>
      <c r="OEU12" s="46"/>
      <c r="OEV12" s="46"/>
      <c r="OEW12" s="46"/>
      <c r="OEX12" s="46"/>
      <c r="OEY12" s="46"/>
      <c r="OEZ12" s="46"/>
      <c r="OFA12" s="46"/>
      <c r="OFB12" s="46"/>
      <c r="OFC12" s="46"/>
      <c r="OFD12" s="46"/>
      <c r="OFE12" s="46"/>
      <c r="OFF12" s="46"/>
      <c r="OFG12" s="46"/>
      <c r="OFH12" s="46"/>
      <c r="OFI12" s="46"/>
      <c r="OFJ12" s="46"/>
      <c r="OFK12" s="46"/>
      <c r="OFL12" s="46"/>
      <c r="OFM12" s="46"/>
      <c r="OFN12" s="46"/>
      <c r="OFO12" s="46"/>
      <c r="OFP12" s="46"/>
      <c r="OFQ12" s="46"/>
      <c r="OFR12" s="46"/>
      <c r="OFS12" s="46"/>
      <c r="OFT12" s="46"/>
      <c r="OFU12" s="46"/>
      <c r="OFV12" s="46"/>
      <c r="OFW12" s="46"/>
      <c r="OFX12" s="46"/>
      <c r="OFY12" s="46"/>
      <c r="OFZ12" s="46"/>
      <c r="OGA12" s="46"/>
      <c r="OGB12" s="46"/>
      <c r="OGC12" s="46"/>
      <c r="OGD12" s="46"/>
      <c r="OGE12" s="46"/>
      <c r="OGF12" s="46"/>
      <c r="OGG12" s="46"/>
      <c r="OGH12" s="46"/>
      <c r="OGI12" s="46"/>
      <c r="OGJ12" s="46"/>
      <c r="OGK12" s="46"/>
      <c r="OGL12" s="46"/>
      <c r="OGM12" s="46"/>
      <c r="OGN12" s="46"/>
      <c r="OGO12" s="46"/>
      <c r="OGP12" s="46"/>
      <c r="OGQ12" s="46"/>
      <c r="OGR12" s="46"/>
      <c r="OGS12" s="46"/>
      <c r="OGT12" s="46"/>
      <c r="OGU12" s="46"/>
      <c r="OGV12" s="46"/>
      <c r="OGW12" s="46"/>
      <c r="OGX12" s="46"/>
      <c r="OGY12" s="46"/>
      <c r="OGZ12" s="46"/>
      <c r="OHA12" s="46"/>
      <c r="OHB12" s="46"/>
      <c r="OHC12" s="46"/>
      <c r="OHD12" s="46"/>
      <c r="OHE12" s="46"/>
      <c r="OHF12" s="46"/>
      <c r="OHG12" s="46"/>
      <c r="OHH12" s="46"/>
      <c r="OHI12" s="46"/>
      <c r="OHJ12" s="46"/>
      <c r="OHK12" s="46"/>
      <c r="OHL12" s="46"/>
      <c r="OHM12" s="46"/>
      <c r="OHN12" s="46"/>
      <c r="OHO12" s="46"/>
      <c r="OHP12" s="46"/>
      <c r="OHQ12" s="46"/>
      <c r="OHR12" s="46"/>
      <c r="OHS12" s="46"/>
      <c r="OHT12" s="46"/>
      <c r="OHU12" s="46"/>
      <c r="OHV12" s="46"/>
      <c r="OHW12" s="46"/>
      <c r="OHX12" s="46"/>
      <c r="OHY12" s="46"/>
      <c r="OHZ12" s="46"/>
      <c r="OIA12" s="46"/>
      <c r="OIB12" s="46"/>
      <c r="OIC12" s="46"/>
      <c r="OID12" s="46"/>
      <c r="OIE12" s="46"/>
      <c r="OIF12" s="46"/>
      <c r="OIG12" s="46"/>
      <c r="OIH12" s="46"/>
      <c r="OII12" s="46"/>
      <c r="OIJ12" s="46"/>
      <c r="OIK12" s="46"/>
      <c r="OIL12" s="46"/>
      <c r="OIM12" s="46"/>
      <c r="OIN12" s="46"/>
      <c r="OIO12" s="46"/>
      <c r="OIP12" s="46"/>
      <c r="OIQ12" s="46"/>
      <c r="OIR12" s="46"/>
      <c r="OIS12" s="46"/>
      <c r="OIT12" s="46"/>
      <c r="OIU12" s="46"/>
      <c r="OIV12" s="46"/>
      <c r="OIW12" s="46"/>
      <c r="OIX12" s="46"/>
      <c r="OIY12" s="46"/>
      <c r="OIZ12" s="46"/>
      <c r="OJA12" s="46"/>
      <c r="OJB12" s="46"/>
      <c r="OJC12" s="46"/>
      <c r="OJD12" s="46"/>
      <c r="OJE12" s="46"/>
      <c r="OJF12" s="46"/>
      <c r="OJG12" s="46"/>
      <c r="OJH12" s="46"/>
      <c r="OJI12" s="46"/>
      <c r="OJJ12" s="46"/>
      <c r="OJK12" s="46"/>
      <c r="OJL12" s="46"/>
      <c r="OJM12" s="46"/>
      <c r="OJN12" s="46"/>
      <c r="OJO12" s="46"/>
      <c r="OJP12" s="46"/>
      <c r="OJQ12" s="46"/>
      <c r="OJR12" s="46"/>
      <c r="OJS12" s="46"/>
      <c r="OJT12" s="46"/>
      <c r="OJU12" s="46"/>
      <c r="OJV12" s="46"/>
      <c r="OJW12" s="46"/>
      <c r="OJX12" s="46"/>
      <c r="OJY12" s="46"/>
      <c r="OJZ12" s="46"/>
      <c r="OKA12" s="46"/>
      <c r="OKB12" s="46"/>
      <c r="OKC12" s="46"/>
      <c r="OKD12" s="46"/>
      <c r="OKE12" s="46"/>
      <c r="OKF12" s="46"/>
      <c r="OKG12" s="46"/>
      <c r="OKH12" s="46"/>
      <c r="OKI12" s="46"/>
      <c r="OKJ12" s="46"/>
      <c r="OKK12" s="46"/>
      <c r="OKL12" s="46"/>
      <c r="OKM12" s="46"/>
      <c r="OKN12" s="46"/>
      <c r="OKO12" s="46"/>
      <c r="OKP12" s="46"/>
      <c r="OKQ12" s="46"/>
      <c r="OKR12" s="46"/>
      <c r="OKS12" s="46"/>
      <c r="OKT12" s="46"/>
      <c r="OKU12" s="46"/>
      <c r="OKV12" s="46"/>
      <c r="OKW12" s="46"/>
      <c r="OKX12" s="46"/>
      <c r="OKY12" s="46"/>
      <c r="OKZ12" s="46"/>
      <c r="OLA12" s="46"/>
      <c r="OLB12" s="46"/>
      <c r="OLC12" s="46"/>
      <c r="OLD12" s="46"/>
      <c r="OLE12" s="46"/>
      <c r="OLF12" s="46"/>
      <c r="OLG12" s="46"/>
      <c r="OLH12" s="46"/>
      <c r="OLI12" s="46"/>
      <c r="OLJ12" s="46"/>
      <c r="OLK12" s="46"/>
      <c r="OLL12" s="46"/>
      <c r="OLM12" s="46"/>
      <c r="OLN12" s="46"/>
      <c r="OLO12" s="46"/>
      <c r="OLP12" s="46"/>
      <c r="OLQ12" s="46"/>
      <c r="OLR12" s="46"/>
      <c r="OLS12" s="46"/>
      <c r="OLT12" s="46"/>
      <c r="OLU12" s="46"/>
      <c r="OLV12" s="46"/>
      <c r="OLW12" s="46"/>
      <c r="OLX12" s="46"/>
      <c r="OLY12" s="46"/>
      <c r="OLZ12" s="46"/>
      <c r="OMA12" s="46"/>
      <c r="OMB12" s="46"/>
      <c r="OMC12" s="46"/>
      <c r="OMD12" s="46"/>
      <c r="OME12" s="46"/>
      <c r="OMF12" s="46"/>
      <c r="OMG12" s="46"/>
      <c r="OMH12" s="46"/>
      <c r="OMI12" s="46"/>
      <c r="OMJ12" s="46"/>
      <c r="OMK12" s="46"/>
      <c r="OML12" s="46"/>
      <c r="OMM12" s="46"/>
      <c r="OMN12" s="46"/>
      <c r="OMO12" s="46"/>
      <c r="OMP12" s="46"/>
      <c r="OMQ12" s="46"/>
      <c r="OMR12" s="46"/>
      <c r="OMS12" s="46"/>
      <c r="OMT12" s="46"/>
      <c r="OMU12" s="46"/>
      <c r="OMV12" s="46"/>
      <c r="OMW12" s="46"/>
      <c r="OMX12" s="46"/>
      <c r="OMY12" s="46"/>
      <c r="OMZ12" s="46"/>
      <c r="ONA12" s="46"/>
      <c r="ONB12" s="46"/>
      <c r="ONC12" s="46"/>
      <c r="OND12" s="46"/>
      <c r="ONE12" s="46"/>
      <c r="ONF12" s="46"/>
      <c r="ONG12" s="46"/>
      <c r="ONH12" s="46"/>
      <c r="ONI12" s="46"/>
      <c r="ONJ12" s="46"/>
      <c r="ONK12" s="46"/>
      <c r="ONL12" s="46"/>
      <c r="ONM12" s="46"/>
      <c r="ONN12" s="46"/>
      <c r="ONO12" s="46"/>
      <c r="ONP12" s="46"/>
      <c r="ONQ12" s="46"/>
      <c r="ONR12" s="46"/>
      <c r="ONS12" s="46"/>
      <c r="ONT12" s="46"/>
      <c r="ONU12" s="46"/>
      <c r="ONV12" s="46"/>
      <c r="ONW12" s="46"/>
      <c r="ONX12" s="46"/>
      <c r="ONY12" s="46"/>
      <c r="ONZ12" s="46"/>
      <c r="OOA12" s="46"/>
      <c r="OOB12" s="46"/>
      <c r="OOC12" s="46"/>
      <c r="OOD12" s="46"/>
      <c r="OOE12" s="46"/>
      <c r="OOF12" s="46"/>
      <c r="OOG12" s="46"/>
      <c r="OOH12" s="46"/>
      <c r="OOI12" s="46"/>
      <c r="OOJ12" s="46"/>
      <c r="OOK12" s="46"/>
      <c r="OOL12" s="46"/>
      <c r="OOM12" s="46"/>
      <c r="OON12" s="46"/>
      <c r="OOO12" s="46"/>
      <c r="OOP12" s="46"/>
      <c r="OOQ12" s="46"/>
      <c r="OOR12" s="46"/>
      <c r="OOS12" s="46"/>
      <c r="OOT12" s="46"/>
      <c r="OOU12" s="46"/>
      <c r="OOV12" s="46"/>
      <c r="OOW12" s="46"/>
      <c r="OOX12" s="46"/>
      <c r="OOY12" s="46"/>
      <c r="OOZ12" s="46"/>
      <c r="OPA12" s="46"/>
      <c r="OPB12" s="46"/>
      <c r="OPC12" s="46"/>
      <c r="OPD12" s="46"/>
      <c r="OPE12" s="46"/>
      <c r="OPF12" s="46"/>
      <c r="OPG12" s="46"/>
      <c r="OPH12" s="46"/>
      <c r="OPI12" s="46"/>
      <c r="OPJ12" s="46"/>
      <c r="OPK12" s="46"/>
      <c r="OPL12" s="46"/>
      <c r="OPM12" s="46"/>
      <c r="OPN12" s="46"/>
      <c r="OPO12" s="46"/>
      <c r="OPP12" s="46"/>
      <c r="OPQ12" s="46"/>
      <c r="OPR12" s="46"/>
      <c r="OPS12" s="46"/>
      <c r="OPT12" s="46"/>
      <c r="OPU12" s="46"/>
      <c r="OPV12" s="46"/>
      <c r="OPW12" s="46"/>
      <c r="OPX12" s="46"/>
      <c r="OPY12" s="46"/>
      <c r="OPZ12" s="46"/>
      <c r="OQA12" s="46"/>
      <c r="OQB12" s="46"/>
      <c r="OQC12" s="46"/>
      <c r="OQD12" s="46"/>
      <c r="OQE12" s="46"/>
      <c r="OQF12" s="46"/>
      <c r="OQG12" s="46"/>
      <c r="OQH12" s="46"/>
      <c r="OQI12" s="46"/>
      <c r="OQJ12" s="46"/>
      <c r="OQK12" s="46"/>
      <c r="OQL12" s="46"/>
      <c r="OQM12" s="46"/>
      <c r="OQN12" s="46"/>
      <c r="OQO12" s="46"/>
      <c r="OQP12" s="46"/>
      <c r="OQQ12" s="46"/>
      <c r="OQR12" s="46"/>
      <c r="OQS12" s="46"/>
      <c r="OQT12" s="46"/>
      <c r="OQU12" s="46"/>
      <c r="OQV12" s="46"/>
      <c r="OQW12" s="46"/>
      <c r="OQX12" s="46"/>
      <c r="OQY12" s="46"/>
      <c r="OQZ12" s="46"/>
      <c r="ORA12" s="46"/>
      <c r="ORB12" s="46"/>
      <c r="ORC12" s="46"/>
      <c r="ORD12" s="46"/>
      <c r="ORE12" s="46"/>
      <c r="ORF12" s="46"/>
      <c r="ORG12" s="46"/>
      <c r="ORH12" s="46"/>
      <c r="ORI12" s="46"/>
      <c r="ORJ12" s="46"/>
      <c r="ORK12" s="46"/>
      <c r="ORL12" s="46"/>
      <c r="ORM12" s="46"/>
      <c r="ORN12" s="46"/>
      <c r="ORO12" s="46"/>
      <c r="ORP12" s="46"/>
      <c r="ORQ12" s="46"/>
      <c r="ORR12" s="46"/>
      <c r="ORS12" s="46"/>
      <c r="ORT12" s="46"/>
      <c r="ORU12" s="46"/>
      <c r="ORV12" s="46"/>
      <c r="ORW12" s="46"/>
      <c r="ORX12" s="46"/>
      <c r="ORY12" s="46"/>
      <c r="ORZ12" s="46"/>
      <c r="OSA12" s="46"/>
      <c r="OSB12" s="46"/>
      <c r="OSC12" s="46"/>
      <c r="OSD12" s="46"/>
      <c r="OSE12" s="46"/>
      <c r="OSF12" s="46"/>
      <c r="OSG12" s="46"/>
      <c r="OSH12" s="46"/>
      <c r="OSI12" s="46"/>
      <c r="OSJ12" s="46"/>
      <c r="OSK12" s="46"/>
      <c r="OSL12" s="46"/>
      <c r="OSM12" s="46"/>
      <c r="OSN12" s="46"/>
      <c r="OSO12" s="46"/>
      <c r="OSP12" s="46"/>
      <c r="OSQ12" s="46"/>
      <c r="OSR12" s="46"/>
      <c r="OSS12" s="46"/>
      <c r="OST12" s="46"/>
      <c r="OSU12" s="46"/>
      <c r="OSV12" s="46"/>
      <c r="OSW12" s="46"/>
      <c r="OSX12" s="46"/>
      <c r="OSY12" s="46"/>
      <c r="OSZ12" s="46"/>
      <c r="OTA12" s="46"/>
      <c r="OTB12" s="46"/>
      <c r="OTC12" s="46"/>
      <c r="OTD12" s="46"/>
      <c r="OTE12" s="46"/>
      <c r="OTF12" s="46"/>
      <c r="OTG12" s="46"/>
      <c r="OTH12" s="46"/>
      <c r="OTI12" s="46"/>
      <c r="OTJ12" s="46"/>
      <c r="OTK12" s="46"/>
      <c r="OTL12" s="46"/>
      <c r="OTM12" s="46"/>
      <c r="OTN12" s="46"/>
      <c r="OTO12" s="46"/>
      <c r="OTP12" s="46"/>
      <c r="OTQ12" s="46"/>
      <c r="OTR12" s="46"/>
      <c r="OTS12" s="46"/>
      <c r="OTT12" s="46"/>
      <c r="OTU12" s="46"/>
      <c r="OTV12" s="46"/>
      <c r="OTW12" s="46"/>
      <c r="OTX12" s="46"/>
      <c r="OTY12" s="46"/>
      <c r="OTZ12" s="46"/>
      <c r="OUA12" s="46"/>
      <c r="OUB12" s="46"/>
      <c r="OUC12" s="46"/>
      <c r="OUD12" s="46"/>
      <c r="OUE12" s="46"/>
      <c r="OUF12" s="46"/>
      <c r="OUG12" s="46"/>
      <c r="OUH12" s="46"/>
      <c r="OUI12" s="46"/>
      <c r="OUJ12" s="46"/>
      <c r="OUK12" s="46"/>
      <c r="OUL12" s="46"/>
      <c r="OUM12" s="46"/>
      <c r="OUN12" s="46"/>
      <c r="OUO12" s="46"/>
      <c r="OUP12" s="46"/>
      <c r="OUQ12" s="46"/>
      <c r="OUR12" s="46"/>
      <c r="OUS12" s="46"/>
      <c r="OUT12" s="46"/>
      <c r="OUU12" s="46"/>
      <c r="OUV12" s="46"/>
      <c r="OUW12" s="46"/>
      <c r="OUX12" s="46"/>
      <c r="OUY12" s="46"/>
      <c r="OUZ12" s="46"/>
      <c r="OVA12" s="46"/>
      <c r="OVB12" s="46"/>
      <c r="OVC12" s="46"/>
      <c r="OVD12" s="46"/>
      <c r="OVE12" s="46"/>
      <c r="OVF12" s="46"/>
      <c r="OVG12" s="46"/>
      <c r="OVH12" s="46"/>
      <c r="OVI12" s="46"/>
      <c r="OVJ12" s="46"/>
      <c r="OVK12" s="46"/>
      <c r="OVL12" s="46"/>
      <c r="OVM12" s="46"/>
      <c r="OVN12" s="46"/>
      <c r="OVO12" s="46"/>
      <c r="OVP12" s="46"/>
      <c r="OVQ12" s="46"/>
      <c r="OVR12" s="46"/>
      <c r="OVS12" s="46"/>
      <c r="OVT12" s="46"/>
      <c r="OVU12" s="46"/>
      <c r="OVV12" s="46"/>
      <c r="OVW12" s="46"/>
      <c r="OVX12" s="46"/>
      <c r="OVY12" s="46"/>
      <c r="OVZ12" s="46"/>
      <c r="OWA12" s="46"/>
      <c r="OWB12" s="46"/>
      <c r="OWC12" s="46"/>
      <c r="OWD12" s="46"/>
      <c r="OWE12" s="46"/>
      <c r="OWF12" s="46"/>
      <c r="OWG12" s="46"/>
      <c r="OWH12" s="46"/>
      <c r="OWI12" s="46"/>
      <c r="OWJ12" s="46"/>
      <c r="OWK12" s="46"/>
      <c r="OWL12" s="46"/>
      <c r="OWM12" s="46"/>
      <c r="OWN12" s="46"/>
      <c r="OWO12" s="46"/>
      <c r="OWP12" s="46"/>
      <c r="OWQ12" s="46"/>
      <c r="OWR12" s="46"/>
      <c r="OWS12" s="46"/>
      <c r="OWT12" s="46"/>
      <c r="OWU12" s="46"/>
      <c r="OWV12" s="46"/>
      <c r="OWW12" s="46"/>
      <c r="OWX12" s="46"/>
      <c r="OWY12" s="46"/>
      <c r="OWZ12" s="46"/>
      <c r="OXA12" s="46"/>
      <c r="OXB12" s="46"/>
      <c r="OXC12" s="46"/>
      <c r="OXD12" s="46"/>
      <c r="OXE12" s="46"/>
      <c r="OXF12" s="46"/>
      <c r="OXG12" s="46"/>
      <c r="OXH12" s="46"/>
      <c r="OXI12" s="46"/>
      <c r="OXJ12" s="46"/>
      <c r="OXK12" s="46"/>
      <c r="OXL12" s="46"/>
      <c r="OXM12" s="46"/>
      <c r="OXN12" s="46"/>
      <c r="OXO12" s="46"/>
      <c r="OXP12" s="46"/>
      <c r="OXQ12" s="46"/>
      <c r="OXR12" s="46"/>
      <c r="OXS12" s="46"/>
      <c r="OXT12" s="46"/>
      <c r="OXU12" s="46"/>
      <c r="OXV12" s="46"/>
      <c r="OXW12" s="46"/>
      <c r="OXX12" s="46"/>
      <c r="OXY12" s="46"/>
      <c r="OXZ12" s="46"/>
      <c r="OYA12" s="46"/>
      <c r="OYB12" s="46"/>
      <c r="OYC12" s="46"/>
      <c r="OYD12" s="46"/>
      <c r="OYE12" s="46"/>
      <c r="OYF12" s="46"/>
      <c r="OYG12" s="46"/>
      <c r="OYH12" s="46"/>
      <c r="OYI12" s="46"/>
      <c r="OYJ12" s="46"/>
      <c r="OYK12" s="46"/>
      <c r="OYL12" s="46"/>
      <c r="OYM12" s="46"/>
      <c r="OYN12" s="46"/>
      <c r="OYO12" s="46"/>
      <c r="OYP12" s="46"/>
      <c r="OYQ12" s="46"/>
      <c r="OYR12" s="46"/>
      <c r="OYS12" s="46"/>
      <c r="OYT12" s="46"/>
      <c r="OYU12" s="46"/>
      <c r="OYV12" s="46"/>
      <c r="OYW12" s="46"/>
      <c r="OYX12" s="46"/>
      <c r="OYY12" s="46"/>
      <c r="OYZ12" s="46"/>
      <c r="OZA12" s="46"/>
      <c r="OZB12" s="46"/>
      <c r="OZC12" s="46"/>
      <c r="OZD12" s="46"/>
      <c r="OZE12" s="46"/>
      <c r="OZF12" s="46"/>
      <c r="OZG12" s="46"/>
      <c r="OZH12" s="46"/>
      <c r="OZI12" s="46"/>
      <c r="OZJ12" s="46"/>
      <c r="OZK12" s="46"/>
      <c r="OZL12" s="46"/>
      <c r="OZM12" s="46"/>
      <c r="OZN12" s="46"/>
      <c r="OZO12" s="46"/>
      <c r="OZP12" s="46"/>
      <c r="OZQ12" s="46"/>
      <c r="OZR12" s="46"/>
      <c r="OZS12" s="46"/>
      <c r="OZT12" s="46"/>
      <c r="OZU12" s="46"/>
      <c r="OZV12" s="46"/>
      <c r="OZW12" s="46"/>
      <c r="OZX12" s="46"/>
      <c r="OZY12" s="46"/>
      <c r="OZZ12" s="46"/>
      <c r="PAA12" s="46"/>
      <c r="PAB12" s="46"/>
      <c r="PAC12" s="46"/>
      <c r="PAD12" s="46"/>
      <c r="PAE12" s="46"/>
      <c r="PAF12" s="46"/>
      <c r="PAG12" s="46"/>
      <c r="PAH12" s="46"/>
      <c r="PAI12" s="46"/>
      <c r="PAJ12" s="46"/>
      <c r="PAK12" s="46"/>
      <c r="PAL12" s="46"/>
      <c r="PAM12" s="46"/>
      <c r="PAN12" s="46"/>
      <c r="PAO12" s="46"/>
      <c r="PAP12" s="46"/>
      <c r="PAQ12" s="46"/>
      <c r="PAR12" s="46"/>
      <c r="PAS12" s="46"/>
      <c r="PAT12" s="46"/>
      <c r="PAU12" s="46"/>
      <c r="PAV12" s="46"/>
      <c r="PAW12" s="46"/>
      <c r="PAX12" s="46"/>
      <c r="PAY12" s="46"/>
      <c r="PAZ12" s="46"/>
      <c r="PBA12" s="46"/>
      <c r="PBB12" s="46"/>
      <c r="PBC12" s="46"/>
      <c r="PBD12" s="46"/>
      <c r="PBE12" s="46"/>
      <c r="PBF12" s="46"/>
      <c r="PBG12" s="46"/>
      <c r="PBH12" s="46"/>
      <c r="PBI12" s="46"/>
      <c r="PBJ12" s="46"/>
      <c r="PBK12" s="46"/>
      <c r="PBL12" s="46"/>
      <c r="PBM12" s="46"/>
      <c r="PBN12" s="46"/>
      <c r="PBO12" s="46"/>
      <c r="PBP12" s="46"/>
      <c r="PBQ12" s="46"/>
      <c r="PBR12" s="46"/>
      <c r="PBS12" s="46"/>
      <c r="PBT12" s="46"/>
      <c r="PBU12" s="46"/>
      <c r="PBV12" s="46"/>
      <c r="PBW12" s="46"/>
      <c r="PBX12" s="46"/>
      <c r="PBY12" s="46"/>
      <c r="PBZ12" s="46"/>
      <c r="PCA12" s="46"/>
      <c r="PCB12" s="46"/>
      <c r="PCC12" s="46"/>
      <c r="PCD12" s="46"/>
      <c r="PCE12" s="46"/>
      <c r="PCF12" s="46"/>
      <c r="PCG12" s="46"/>
      <c r="PCH12" s="46"/>
      <c r="PCI12" s="46"/>
      <c r="PCJ12" s="46"/>
      <c r="PCK12" s="46"/>
      <c r="PCL12" s="46"/>
      <c r="PCM12" s="46"/>
      <c r="PCN12" s="46"/>
      <c r="PCO12" s="46"/>
      <c r="PCP12" s="46"/>
      <c r="PCQ12" s="46"/>
      <c r="PCR12" s="46"/>
      <c r="PCS12" s="46"/>
      <c r="PCT12" s="46"/>
      <c r="PCU12" s="46"/>
      <c r="PCV12" s="46"/>
      <c r="PCW12" s="46"/>
      <c r="PCX12" s="46"/>
      <c r="PCY12" s="46"/>
      <c r="PCZ12" s="46"/>
      <c r="PDA12" s="46"/>
      <c r="PDB12" s="46"/>
      <c r="PDC12" s="46"/>
      <c r="PDD12" s="46"/>
      <c r="PDE12" s="46"/>
      <c r="PDF12" s="46"/>
      <c r="PDG12" s="46"/>
      <c r="PDH12" s="46"/>
      <c r="PDI12" s="46"/>
      <c r="PDJ12" s="46"/>
      <c r="PDK12" s="46"/>
      <c r="PDL12" s="46"/>
      <c r="PDM12" s="46"/>
      <c r="PDN12" s="46"/>
      <c r="PDO12" s="46"/>
      <c r="PDP12" s="46"/>
      <c r="PDQ12" s="46"/>
      <c r="PDR12" s="46"/>
      <c r="PDS12" s="46"/>
      <c r="PDT12" s="46"/>
      <c r="PDU12" s="46"/>
      <c r="PDV12" s="46"/>
      <c r="PDW12" s="46"/>
      <c r="PDX12" s="46"/>
      <c r="PDY12" s="46"/>
      <c r="PDZ12" s="46"/>
      <c r="PEA12" s="46"/>
      <c r="PEB12" s="46"/>
      <c r="PEC12" s="46"/>
      <c r="PED12" s="46"/>
      <c r="PEE12" s="46"/>
      <c r="PEF12" s="46"/>
      <c r="PEG12" s="46"/>
      <c r="PEH12" s="46"/>
      <c r="PEI12" s="46"/>
      <c r="PEJ12" s="46"/>
      <c r="PEK12" s="46"/>
      <c r="PEL12" s="46"/>
      <c r="PEM12" s="46"/>
      <c r="PEN12" s="46"/>
      <c r="PEO12" s="46"/>
      <c r="PEP12" s="46"/>
      <c r="PEQ12" s="46"/>
      <c r="PER12" s="46"/>
      <c r="PES12" s="46"/>
      <c r="PET12" s="46"/>
      <c r="PEU12" s="46"/>
      <c r="PEV12" s="46"/>
      <c r="PEW12" s="46"/>
      <c r="PEX12" s="46"/>
      <c r="PEY12" s="46"/>
      <c r="PEZ12" s="46"/>
      <c r="PFA12" s="46"/>
      <c r="PFB12" s="46"/>
      <c r="PFC12" s="46"/>
      <c r="PFD12" s="46"/>
      <c r="PFE12" s="46"/>
      <c r="PFF12" s="46"/>
      <c r="PFG12" s="46"/>
      <c r="PFH12" s="46"/>
      <c r="PFI12" s="46"/>
      <c r="PFJ12" s="46"/>
      <c r="PFK12" s="46"/>
      <c r="PFL12" s="46"/>
      <c r="PFM12" s="46"/>
      <c r="PFN12" s="46"/>
      <c r="PFO12" s="46"/>
      <c r="PFP12" s="46"/>
      <c r="PFQ12" s="46"/>
      <c r="PFR12" s="46"/>
      <c r="PFS12" s="46"/>
      <c r="PFT12" s="46"/>
      <c r="PFU12" s="46"/>
      <c r="PFV12" s="46"/>
      <c r="PFW12" s="46"/>
      <c r="PFX12" s="46"/>
      <c r="PFY12" s="46"/>
      <c r="PFZ12" s="46"/>
      <c r="PGA12" s="46"/>
      <c r="PGB12" s="46"/>
      <c r="PGC12" s="46"/>
      <c r="PGD12" s="46"/>
      <c r="PGE12" s="46"/>
      <c r="PGF12" s="46"/>
      <c r="PGG12" s="46"/>
      <c r="PGH12" s="46"/>
      <c r="PGI12" s="46"/>
      <c r="PGJ12" s="46"/>
      <c r="PGK12" s="46"/>
      <c r="PGL12" s="46"/>
      <c r="PGM12" s="46"/>
      <c r="PGN12" s="46"/>
      <c r="PGO12" s="46"/>
      <c r="PGP12" s="46"/>
      <c r="PGQ12" s="46"/>
      <c r="PGR12" s="46"/>
      <c r="PGS12" s="46"/>
      <c r="PGT12" s="46"/>
      <c r="PGU12" s="46"/>
      <c r="PGV12" s="46"/>
      <c r="PGW12" s="46"/>
      <c r="PGX12" s="46"/>
      <c r="PGY12" s="46"/>
      <c r="PGZ12" s="46"/>
      <c r="PHA12" s="46"/>
      <c r="PHB12" s="46"/>
      <c r="PHC12" s="46"/>
      <c r="PHD12" s="46"/>
      <c r="PHE12" s="46"/>
      <c r="PHF12" s="46"/>
      <c r="PHG12" s="46"/>
      <c r="PHH12" s="46"/>
      <c r="PHI12" s="46"/>
      <c r="PHJ12" s="46"/>
      <c r="PHK12" s="46"/>
      <c r="PHL12" s="46"/>
      <c r="PHM12" s="46"/>
      <c r="PHN12" s="46"/>
      <c r="PHO12" s="46"/>
      <c r="PHP12" s="46"/>
      <c r="PHQ12" s="46"/>
      <c r="PHR12" s="46"/>
      <c r="PHS12" s="46"/>
      <c r="PHT12" s="46"/>
      <c r="PHU12" s="46"/>
      <c r="PHV12" s="46"/>
      <c r="PHW12" s="46"/>
      <c r="PHX12" s="46"/>
      <c r="PHY12" s="46"/>
      <c r="PHZ12" s="46"/>
      <c r="PIA12" s="46"/>
      <c r="PIB12" s="46"/>
      <c r="PIC12" s="46"/>
      <c r="PID12" s="46"/>
      <c r="PIE12" s="46"/>
      <c r="PIF12" s="46"/>
      <c r="PIG12" s="46"/>
      <c r="PIH12" s="46"/>
      <c r="PII12" s="46"/>
      <c r="PIJ12" s="46"/>
      <c r="PIK12" s="46"/>
      <c r="PIL12" s="46"/>
      <c r="PIM12" s="46"/>
      <c r="PIN12" s="46"/>
      <c r="PIO12" s="46"/>
      <c r="PIP12" s="46"/>
      <c r="PIQ12" s="46"/>
      <c r="PIR12" s="46"/>
      <c r="PIS12" s="46"/>
      <c r="PIT12" s="46"/>
      <c r="PIU12" s="46"/>
      <c r="PIV12" s="46"/>
      <c r="PIW12" s="46"/>
      <c r="PIX12" s="46"/>
      <c r="PIY12" s="46"/>
      <c r="PIZ12" s="46"/>
      <c r="PJA12" s="46"/>
      <c r="PJB12" s="46"/>
      <c r="PJC12" s="46"/>
      <c r="PJD12" s="46"/>
      <c r="PJE12" s="46"/>
      <c r="PJF12" s="46"/>
      <c r="PJG12" s="46"/>
      <c r="PJH12" s="46"/>
      <c r="PJI12" s="46"/>
      <c r="PJJ12" s="46"/>
      <c r="PJK12" s="46"/>
      <c r="PJL12" s="46"/>
      <c r="PJM12" s="46"/>
      <c r="PJN12" s="46"/>
      <c r="PJO12" s="46"/>
      <c r="PJP12" s="46"/>
      <c r="PJQ12" s="46"/>
      <c r="PJR12" s="46"/>
      <c r="PJS12" s="46"/>
      <c r="PJT12" s="46"/>
      <c r="PJU12" s="46"/>
      <c r="PJV12" s="46"/>
      <c r="PJW12" s="46"/>
      <c r="PJX12" s="46"/>
      <c r="PJY12" s="46"/>
      <c r="PJZ12" s="46"/>
      <c r="PKA12" s="46"/>
      <c r="PKB12" s="46"/>
      <c r="PKC12" s="46"/>
      <c r="PKD12" s="46"/>
      <c r="PKE12" s="46"/>
      <c r="PKF12" s="46"/>
      <c r="PKG12" s="46"/>
      <c r="PKH12" s="46"/>
      <c r="PKI12" s="46"/>
      <c r="PKJ12" s="46"/>
      <c r="PKK12" s="46"/>
      <c r="PKL12" s="46"/>
      <c r="PKM12" s="46"/>
      <c r="PKN12" s="46"/>
      <c r="PKO12" s="46"/>
      <c r="PKP12" s="46"/>
      <c r="PKQ12" s="46"/>
      <c r="PKR12" s="46"/>
      <c r="PKS12" s="46"/>
      <c r="PKT12" s="46"/>
      <c r="PKU12" s="46"/>
      <c r="PKV12" s="46"/>
      <c r="PKW12" s="46"/>
      <c r="PKX12" s="46"/>
      <c r="PKY12" s="46"/>
      <c r="PKZ12" s="46"/>
      <c r="PLA12" s="46"/>
      <c r="PLB12" s="46"/>
      <c r="PLC12" s="46"/>
      <c r="PLD12" s="46"/>
      <c r="PLE12" s="46"/>
      <c r="PLF12" s="46"/>
      <c r="PLG12" s="46"/>
      <c r="PLH12" s="46"/>
      <c r="PLI12" s="46"/>
      <c r="PLJ12" s="46"/>
      <c r="PLK12" s="46"/>
      <c r="PLL12" s="46"/>
      <c r="PLM12" s="46"/>
      <c r="PLN12" s="46"/>
      <c r="PLO12" s="46"/>
      <c r="PLP12" s="46"/>
      <c r="PLQ12" s="46"/>
      <c r="PLR12" s="46"/>
      <c r="PLS12" s="46"/>
      <c r="PLT12" s="46"/>
      <c r="PLU12" s="46"/>
      <c r="PLV12" s="46"/>
      <c r="PLW12" s="46"/>
      <c r="PLX12" s="46"/>
      <c r="PLY12" s="46"/>
      <c r="PLZ12" s="46"/>
      <c r="PMA12" s="46"/>
      <c r="PMB12" s="46"/>
      <c r="PMC12" s="46"/>
      <c r="PMD12" s="46"/>
      <c r="PME12" s="46"/>
      <c r="PMF12" s="46"/>
      <c r="PMG12" s="46"/>
      <c r="PMH12" s="46"/>
      <c r="PMI12" s="46"/>
      <c r="PMJ12" s="46"/>
      <c r="PMK12" s="46"/>
      <c r="PML12" s="46"/>
      <c r="PMM12" s="46"/>
      <c r="PMN12" s="46"/>
      <c r="PMO12" s="46"/>
      <c r="PMP12" s="46"/>
      <c r="PMQ12" s="46"/>
      <c r="PMR12" s="46"/>
      <c r="PMS12" s="46"/>
      <c r="PMT12" s="46"/>
      <c r="PMU12" s="46"/>
      <c r="PMV12" s="46"/>
      <c r="PMW12" s="46"/>
      <c r="PMX12" s="46"/>
      <c r="PMY12" s="46"/>
      <c r="PMZ12" s="46"/>
      <c r="PNA12" s="46"/>
      <c r="PNB12" s="46"/>
      <c r="PNC12" s="46"/>
      <c r="PND12" s="46"/>
      <c r="PNE12" s="46"/>
      <c r="PNF12" s="46"/>
      <c r="PNG12" s="46"/>
      <c r="PNH12" s="46"/>
      <c r="PNI12" s="46"/>
      <c r="PNJ12" s="46"/>
      <c r="PNK12" s="46"/>
      <c r="PNL12" s="46"/>
      <c r="PNM12" s="46"/>
      <c r="PNN12" s="46"/>
      <c r="PNO12" s="46"/>
      <c r="PNP12" s="46"/>
      <c r="PNQ12" s="46"/>
      <c r="PNR12" s="46"/>
      <c r="PNS12" s="46"/>
      <c r="PNT12" s="46"/>
      <c r="PNU12" s="46"/>
      <c r="PNV12" s="46"/>
      <c r="PNW12" s="46"/>
      <c r="PNX12" s="46"/>
      <c r="PNY12" s="46"/>
      <c r="PNZ12" s="46"/>
      <c r="POA12" s="46"/>
      <c r="POB12" s="46"/>
      <c r="POC12" s="46"/>
      <c r="POD12" s="46"/>
      <c r="POE12" s="46"/>
      <c r="POF12" s="46"/>
      <c r="POG12" s="46"/>
      <c r="POH12" s="46"/>
      <c r="POI12" s="46"/>
      <c r="POJ12" s="46"/>
      <c r="POK12" s="46"/>
      <c r="POL12" s="46"/>
      <c r="POM12" s="46"/>
      <c r="PON12" s="46"/>
      <c r="POO12" s="46"/>
      <c r="POP12" s="46"/>
      <c r="POQ12" s="46"/>
      <c r="POR12" s="46"/>
      <c r="POS12" s="46"/>
      <c r="POT12" s="46"/>
      <c r="POU12" s="46"/>
      <c r="POV12" s="46"/>
      <c r="POW12" s="46"/>
      <c r="POX12" s="46"/>
      <c r="POY12" s="46"/>
      <c r="POZ12" s="46"/>
      <c r="PPA12" s="46"/>
      <c r="PPB12" s="46"/>
      <c r="PPC12" s="46"/>
      <c r="PPD12" s="46"/>
      <c r="PPE12" s="46"/>
      <c r="PPF12" s="46"/>
      <c r="PPG12" s="46"/>
      <c r="PPH12" s="46"/>
      <c r="PPI12" s="46"/>
      <c r="PPJ12" s="46"/>
      <c r="PPK12" s="46"/>
      <c r="PPL12" s="46"/>
      <c r="PPM12" s="46"/>
      <c r="PPN12" s="46"/>
      <c r="PPO12" s="46"/>
      <c r="PPP12" s="46"/>
      <c r="PPQ12" s="46"/>
      <c r="PPR12" s="46"/>
      <c r="PPS12" s="46"/>
      <c r="PPT12" s="46"/>
      <c r="PPU12" s="46"/>
      <c r="PPV12" s="46"/>
      <c r="PPW12" s="46"/>
      <c r="PPX12" s="46"/>
      <c r="PPY12" s="46"/>
      <c r="PPZ12" s="46"/>
      <c r="PQA12" s="46"/>
      <c r="PQB12" s="46"/>
      <c r="PQC12" s="46"/>
      <c r="PQD12" s="46"/>
      <c r="PQE12" s="46"/>
      <c r="PQF12" s="46"/>
      <c r="PQG12" s="46"/>
      <c r="PQH12" s="46"/>
      <c r="PQI12" s="46"/>
      <c r="PQJ12" s="46"/>
      <c r="PQK12" s="46"/>
      <c r="PQL12" s="46"/>
      <c r="PQM12" s="46"/>
      <c r="PQN12" s="46"/>
      <c r="PQO12" s="46"/>
      <c r="PQP12" s="46"/>
      <c r="PQQ12" s="46"/>
      <c r="PQR12" s="46"/>
      <c r="PQS12" s="46"/>
      <c r="PQT12" s="46"/>
      <c r="PQU12" s="46"/>
      <c r="PQV12" s="46"/>
      <c r="PQW12" s="46"/>
      <c r="PQX12" s="46"/>
      <c r="PQY12" s="46"/>
      <c r="PQZ12" s="46"/>
      <c r="PRA12" s="46"/>
      <c r="PRB12" s="46"/>
      <c r="PRC12" s="46"/>
      <c r="PRD12" s="46"/>
      <c r="PRE12" s="46"/>
      <c r="PRF12" s="46"/>
      <c r="PRG12" s="46"/>
      <c r="PRH12" s="46"/>
      <c r="PRI12" s="46"/>
      <c r="PRJ12" s="46"/>
      <c r="PRK12" s="46"/>
      <c r="PRL12" s="46"/>
      <c r="PRM12" s="46"/>
      <c r="PRN12" s="46"/>
      <c r="PRO12" s="46"/>
      <c r="PRP12" s="46"/>
      <c r="PRQ12" s="46"/>
      <c r="PRR12" s="46"/>
      <c r="PRS12" s="46"/>
      <c r="PRT12" s="46"/>
      <c r="PRU12" s="46"/>
      <c r="PRV12" s="46"/>
      <c r="PRW12" s="46"/>
      <c r="PRX12" s="46"/>
      <c r="PRY12" s="46"/>
      <c r="PRZ12" s="46"/>
      <c r="PSA12" s="46"/>
      <c r="PSB12" s="46"/>
      <c r="PSC12" s="46"/>
      <c r="PSD12" s="46"/>
      <c r="PSE12" s="46"/>
      <c r="PSF12" s="46"/>
      <c r="PSG12" s="46"/>
      <c r="PSH12" s="46"/>
      <c r="PSI12" s="46"/>
      <c r="PSJ12" s="46"/>
      <c r="PSK12" s="46"/>
      <c r="PSL12" s="46"/>
      <c r="PSM12" s="46"/>
      <c r="PSN12" s="46"/>
      <c r="PSO12" s="46"/>
      <c r="PSP12" s="46"/>
      <c r="PSQ12" s="46"/>
      <c r="PSR12" s="46"/>
      <c r="PSS12" s="46"/>
      <c r="PST12" s="46"/>
      <c r="PSU12" s="46"/>
      <c r="PSV12" s="46"/>
      <c r="PSW12" s="46"/>
      <c r="PSX12" s="46"/>
      <c r="PSY12" s="46"/>
      <c r="PSZ12" s="46"/>
      <c r="PTA12" s="46"/>
      <c r="PTB12" s="46"/>
      <c r="PTC12" s="46"/>
      <c r="PTD12" s="46"/>
      <c r="PTE12" s="46"/>
      <c r="PTF12" s="46"/>
      <c r="PTG12" s="46"/>
      <c r="PTH12" s="46"/>
      <c r="PTI12" s="46"/>
      <c r="PTJ12" s="46"/>
      <c r="PTK12" s="46"/>
      <c r="PTL12" s="46"/>
      <c r="PTM12" s="46"/>
      <c r="PTN12" s="46"/>
      <c r="PTO12" s="46"/>
      <c r="PTP12" s="46"/>
      <c r="PTQ12" s="46"/>
      <c r="PTR12" s="46"/>
      <c r="PTS12" s="46"/>
      <c r="PTT12" s="46"/>
      <c r="PTU12" s="46"/>
      <c r="PTV12" s="46"/>
      <c r="PTW12" s="46"/>
      <c r="PTX12" s="46"/>
      <c r="PTY12" s="46"/>
      <c r="PTZ12" s="46"/>
      <c r="PUA12" s="46"/>
      <c r="PUB12" s="46"/>
      <c r="PUC12" s="46"/>
      <c r="PUD12" s="46"/>
      <c r="PUE12" s="46"/>
      <c r="PUF12" s="46"/>
      <c r="PUG12" s="46"/>
      <c r="PUH12" s="46"/>
      <c r="PUI12" s="46"/>
      <c r="PUJ12" s="46"/>
      <c r="PUK12" s="46"/>
      <c r="PUL12" s="46"/>
      <c r="PUM12" s="46"/>
      <c r="PUN12" s="46"/>
      <c r="PUO12" s="46"/>
      <c r="PUP12" s="46"/>
      <c r="PUQ12" s="46"/>
      <c r="PUR12" s="46"/>
      <c r="PUS12" s="46"/>
      <c r="PUT12" s="46"/>
      <c r="PUU12" s="46"/>
      <c r="PUV12" s="46"/>
      <c r="PUW12" s="46"/>
      <c r="PUX12" s="46"/>
      <c r="PUY12" s="46"/>
      <c r="PUZ12" s="46"/>
      <c r="PVA12" s="46"/>
      <c r="PVB12" s="46"/>
      <c r="PVC12" s="46"/>
      <c r="PVD12" s="46"/>
      <c r="PVE12" s="46"/>
      <c r="PVF12" s="46"/>
      <c r="PVG12" s="46"/>
      <c r="PVH12" s="46"/>
      <c r="PVI12" s="46"/>
      <c r="PVJ12" s="46"/>
      <c r="PVK12" s="46"/>
      <c r="PVL12" s="46"/>
      <c r="PVM12" s="46"/>
      <c r="PVN12" s="46"/>
      <c r="PVO12" s="46"/>
      <c r="PVP12" s="46"/>
      <c r="PVQ12" s="46"/>
      <c r="PVR12" s="46"/>
      <c r="PVS12" s="46"/>
      <c r="PVT12" s="46"/>
      <c r="PVU12" s="46"/>
      <c r="PVV12" s="46"/>
      <c r="PVW12" s="46"/>
      <c r="PVX12" s="46"/>
      <c r="PVY12" s="46"/>
      <c r="PVZ12" s="46"/>
      <c r="PWA12" s="46"/>
      <c r="PWB12" s="46"/>
      <c r="PWC12" s="46"/>
      <c r="PWD12" s="46"/>
      <c r="PWE12" s="46"/>
      <c r="PWF12" s="46"/>
      <c r="PWG12" s="46"/>
      <c r="PWH12" s="46"/>
      <c r="PWI12" s="46"/>
      <c r="PWJ12" s="46"/>
      <c r="PWK12" s="46"/>
      <c r="PWL12" s="46"/>
      <c r="PWM12" s="46"/>
      <c r="PWN12" s="46"/>
      <c r="PWO12" s="46"/>
      <c r="PWP12" s="46"/>
      <c r="PWQ12" s="46"/>
      <c r="PWR12" s="46"/>
      <c r="PWS12" s="46"/>
      <c r="PWT12" s="46"/>
      <c r="PWU12" s="46"/>
      <c r="PWV12" s="46"/>
      <c r="PWW12" s="46"/>
      <c r="PWX12" s="46"/>
      <c r="PWY12" s="46"/>
      <c r="PWZ12" s="46"/>
      <c r="PXA12" s="46"/>
      <c r="PXB12" s="46"/>
      <c r="PXC12" s="46"/>
      <c r="PXD12" s="46"/>
      <c r="PXE12" s="46"/>
      <c r="PXF12" s="46"/>
      <c r="PXG12" s="46"/>
      <c r="PXH12" s="46"/>
      <c r="PXI12" s="46"/>
      <c r="PXJ12" s="46"/>
      <c r="PXK12" s="46"/>
      <c r="PXL12" s="46"/>
      <c r="PXM12" s="46"/>
      <c r="PXN12" s="46"/>
      <c r="PXO12" s="46"/>
      <c r="PXP12" s="46"/>
      <c r="PXQ12" s="46"/>
      <c r="PXR12" s="46"/>
      <c r="PXS12" s="46"/>
      <c r="PXT12" s="46"/>
      <c r="PXU12" s="46"/>
      <c r="PXV12" s="46"/>
      <c r="PXW12" s="46"/>
      <c r="PXX12" s="46"/>
      <c r="PXY12" s="46"/>
      <c r="PXZ12" s="46"/>
      <c r="PYA12" s="46"/>
      <c r="PYB12" s="46"/>
      <c r="PYC12" s="46"/>
      <c r="PYD12" s="46"/>
      <c r="PYE12" s="46"/>
      <c r="PYF12" s="46"/>
      <c r="PYG12" s="46"/>
      <c r="PYH12" s="46"/>
      <c r="PYI12" s="46"/>
      <c r="PYJ12" s="46"/>
      <c r="PYK12" s="46"/>
      <c r="PYL12" s="46"/>
      <c r="PYM12" s="46"/>
      <c r="PYN12" s="46"/>
      <c r="PYO12" s="46"/>
      <c r="PYP12" s="46"/>
      <c r="PYQ12" s="46"/>
      <c r="PYR12" s="46"/>
      <c r="PYS12" s="46"/>
      <c r="PYT12" s="46"/>
      <c r="PYU12" s="46"/>
      <c r="PYV12" s="46"/>
      <c r="PYW12" s="46"/>
      <c r="PYX12" s="46"/>
      <c r="PYY12" s="46"/>
      <c r="PYZ12" s="46"/>
      <c r="PZA12" s="46"/>
      <c r="PZB12" s="46"/>
      <c r="PZC12" s="46"/>
      <c r="PZD12" s="46"/>
      <c r="PZE12" s="46"/>
      <c r="PZF12" s="46"/>
      <c r="PZG12" s="46"/>
      <c r="PZH12" s="46"/>
      <c r="PZI12" s="46"/>
      <c r="PZJ12" s="46"/>
      <c r="PZK12" s="46"/>
      <c r="PZL12" s="46"/>
      <c r="PZM12" s="46"/>
      <c r="PZN12" s="46"/>
      <c r="PZO12" s="46"/>
      <c r="PZP12" s="46"/>
      <c r="PZQ12" s="46"/>
      <c r="PZR12" s="46"/>
      <c r="PZS12" s="46"/>
      <c r="PZT12" s="46"/>
      <c r="PZU12" s="46"/>
      <c r="PZV12" s="46"/>
      <c r="PZW12" s="46"/>
      <c r="PZX12" s="46"/>
      <c r="PZY12" s="46"/>
      <c r="PZZ12" s="46"/>
      <c r="QAA12" s="46"/>
      <c r="QAB12" s="46"/>
      <c r="QAC12" s="46"/>
      <c r="QAD12" s="46"/>
      <c r="QAE12" s="46"/>
      <c r="QAF12" s="46"/>
      <c r="QAG12" s="46"/>
      <c r="QAH12" s="46"/>
      <c r="QAI12" s="46"/>
      <c r="QAJ12" s="46"/>
      <c r="QAK12" s="46"/>
      <c r="QAL12" s="46"/>
      <c r="QAM12" s="46"/>
      <c r="QAN12" s="46"/>
      <c r="QAO12" s="46"/>
      <c r="QAP12" s="46"/>
      <c r="QAQ12" s="46"/>
      <c r="QAR12" s="46"/>
      <c r="QAS12" s="46"/>
      <c r="QAT12" s="46"/>
      <c r="QAU12" s="46"/>
      <c r="QAV12" s="46"/>
      <c r="QAW12" s="46"/>
      <c r="QAX12" s="46"/>
      <c r="QAY12" s="46"/>
      <c r="QAZ12" s="46"/>
      <c r="QBA12" s="46"/>
      <c r="QBB12" s="46"/>
      <c r="QBC12" s="46"/>
      <c r="QBD12" s="46"/>
      <c r="QBE12" s="46"/>
      <c r="QBF12" s="46"/>
      <c r="QBG12" s="46"/>
      <c r="QBH12" s="46"/>
      <c r="QBI12" s="46"/>
      <c r="QBJ12" s="46"/>
      <c r="QBK12" s="46"/>
      <c r="QBL12" s="46"/>
      <c r="QBM12" s="46"/>
      <c r="QBN12" s="46"/>
      <c r="QBO12" s="46"/>
      <c r="QBP12" s="46"/>
      <c r="QBQ12" s="46"/>
      <c r="QBR12" s="46"/>
      <c r="QBS12" s="46"/>
      <c r="QBT12" s="46"/>
      <c r="QBU12" s="46"/>
      <c r="QBV12" s="46"/>
      <c r="QBW12" s="46"/>
      <c r="QBX12" s="46"/>
      <c r="QBY12" s="46"/>
      <c r="QBZ12" s="46"/>
      <c r="QCA12" s="46"/>
      <c r="QCB12" s="46"/>
      <c r="QCC12" s="46"/>
      <c r="QCD12" s="46"/>
      <c r="QCE12" s="46"/>
      <c r="QCF12" s="46"/>
      <c r="QCG12" s="46"/>
      <c r="QCH12" s="46"/>
      <c r="QCI12" s="46"/>
      <c r="QCJ12" s="46"/>
      <c r="QCK12" s="46"/>
      <c r="QCL12" s="46"/>
      <c r="QCM12" s="46"/>
      <c r="QCN12" s="46"/>
      <c r="QCO12" s="46"/>
      <c r="QCP12" s="46"/>
      <c r="QCQ12" s="46"/>
      <c r="QCR12" s="46"/>
      <c r="QCS12" s="46"/>
      <c r="QCT12" s="46"/>
      <c r="QCU12" s="46"/>
      <c r="QCV12" s="46"/>
      <c r="QCW12" s="46"/>
      <c r="QCX12" s="46"/>
      <c r="QCY12" s="46"/>
      <c r="QCZ12" s="46"/>
      <c r="QDA12" s="46"/>
      <c r="QDB12" s="46"/>
      <c r="QDC12" s="46"/>
      <c r="QDD12" s="46"/>
      <c r="QDE12" s="46"/>
      <c r="QDF12" s="46"/>
      <c r="QDG12" s="46"/>
      <c r="QDH12" s="46"/>
      <c r="QDI12" s="46"/>
      <c r="QDJ12" s="46"/>
      <c r="QDK12" s="46"/>
      <c r="QDL12" s="46"/>
      <c r="QDM12" s="46"/>
      <c r="QDN12" s="46"/>
      <c r="QDO12" s="46"/>
      <c r="QDP12" s="46"/>
      <c r="QDQ12" s="46"/>
      <c r="QDR12" s="46"/>
      <c r="QDS12" s="46"/>
      <c r="QDT12" s="46"/>
      <c r="QDU12" s="46"/>
      <c r="QDV12" s="46"/>
      <c r="QDW12" s="46"/>
      <c r="QDX12" s="46"/>
      <c r="QDY12" s="46"/>
      <c r="QDZ12" s="46"/>
      <c r="QEA12" s="46"/>
      <c r="QEB12" s="46"/>
      <c r="QEC12" s="46"/>
      <c r="QED12" s="46"/>
      <c r="QEE12" s="46"/>
      <c r="QEF12" s="46"/>
      <c r="QEG12" s="46"/>
      <c r="QEH12" s="46"/>
      <c r="QEI12" s="46"/>
      <c r="QEJ12" s="46"/>
      <c r="QEK12" s="46"/>
      <c r="QEL12" s="46"/>
      <c r="QEM12" s="46"/>
      <c r="QEN12" s="46"/>
      <c r="QEO12" s="46"/>
      <c r="QEP12" s="46"/>
      <c r="QEQ12" s="46"/>
      <c r="QER12" s="46"/>
      <c r="QES12" s="46"/>
      <c r="QET12" s="46"/>
      <c r="QEU12" s="46"/>
      <c r="QEV12" s="46"/>
      <c r="QEW12" s="46"/>
      <c r="QEX12" s="46"/>
      <c r="QEY12" s="46"/>
      <c r="QEZ12" s="46"/>
      <c r="QFA12" s="46"/>
      <c r="QFB12" s="46"/>
      <c r="QFC12" s="46"/>
      <c r="QFD12" s="46"/>
      <c r="QFE12" s="46"/>
      <c r="QFF12" s="46"/>
      <c r="QFG12" s="46"/>
      <c r="QFH12" s="46"/>
      <c r="QFI12" s="46"/>
      <c r="QFJ12" s="46"/>
      <c r="QFK12" s="46"/>
      <c r="QFL12" s="46"/>
      <c r="QFM12" s="46"/>
      <c r="QFN12" s="46"/>
      <c r="QFO12" s="46"/>
      <c r="QFP12" s="46"/>
      <c r="QFQ12" s="46"/>
      <c r="QFR12" s="46"/>
      <c r="QFS12" s="46"/>
      <c r="QFT12" s="46"/>
      <c r="QFU12" s="46"/>
      <c r="QFV12" s="46"/>
      <c r="QFW12" s="46"/>
      <c r="QFX12" s="46"/>
      <c r="QFY12" s="46"/>
      <c r="QFZ12" s="46"/>
      <c r="QGA12" s="46"/>
      <c r="QGB12" s="46"/>
      <c r="QGC12" s="46"/>
      <c r="QGD12" s="46"/>
      <c r="QGE12" s="46"/>
      <c r="QGF12" s="46"/>
      <c r="QGG12" s="46"/>
      <c r="QGH12" s="46"/>
      <c r="QGI12" s="46"/>
      <c r="QGJ12" s="46"/>
      <c r="QGK12" s="46"/>
      <c r="QGL12" s="46"/>
      <c r="QGM12" s="46"/>
      <c r="QGN12" s="46"/>
      <c r="QGO12" s="46"/>
      <c r="QGP12" s="46"/>
      <c r="QGQ12" s="46"/>
      <c r="QGR12" s="46"/>
      <c r="QGS12" s="46"/>
      <c r="QGT12" s="46"/>
      <c r="QGU12" s="46"/>
      <c r="QGV12" s="46"/>
      <c r="QGW12" s="46"/>
      <c r="QGX12" s="46"/>
      <c r="QGY12" s="46"/>
      <c r="QGZ12" s="46"/>
      <c r="QHA12" s="46"/>
      <c r="QHB12" s="46"/>
      <c r="QHC12" s="46"/>
      <c r="QHD12" s="46"/>
      <c r="QHE12" s="46"/>
      <c r="QHF12" s="46"/>
      <c r="QHG12" s="46"/>
      <c r="QHH12" s="46"/>
      <c r="QHI12" s="46"/>
      <c r="QHJ12" s="46"/>
      <c r="QHK12" s="46"/>
      <c r="QHL12" s="46"/>
      <c r="QHM12" s="46"/>
      <c r="QHN12" s="46"/>
      <c r="QHO12" s="46"/>
      <c r="QHP12" s="46"/>
      <c r="QHQ12" s="46"/>
      <c r="QHR12" s="46"/>
      <c r="QHS12" s="46"/>
      <c r="QHT12" s="46"/>
      <c r="QHU12" s="46"/>
      <c r="QHV12" s="46"/>
      <c r="QHW12" s="46"/>
      <c r="QHX12" s="46"/>
      <c r="QHY12" s="46"/>
      <c r="QHZ12" s="46"/>
      <c r="QIA12" s="46"/>
      <c r="QIB12" s="46"/>
      <c r="QIC12" s="46"/>
      <c r="QID12" s="46"/>
      <c r="QIE12" s="46"/>
      <c r="QIF12" s="46"/>
      <c r="QIG12" s="46"/>
      <c r="QIH12" s="46"/>
      <c r="QII12" s="46"/>
      <c r="QIJ12" s="46"/>
      <c r="QIK12" s="46"/>
      <c r="QIL12" s="46"/>
      <c r="QIM12" s="46"/>
      <c r="QIN12" s="46"/>
      <c r="QIO12" s="46"/>
      <c r="QIP12" s="46"/>
      <c r="QIQ12" s="46"/>
      <c r="QIR12" s="46"/>
      <c r="QIS12" s="46"/>
      <c r="QIT12" s="46"/>
      <c r="QIU12" s="46"/>
      <c r="QIV12" s="46"/>
      <c r="QIW12" s="46"/>
      <c r="QIX12" s="46"/>
      <c r="QIY12" s="46"/>
      <c r="QIZ12" s="46"/>
      <c r="QJA12" s="46"/>
      <c r="QJB12" s="46"/>
      <c r="QJC12" s="46"/>
      <c r="QJD12" s="46"/>
      <c r="QJE12" s="46"/>
      <c r="QJF12" s="46"/>
      <c r="QJG12" s="46"/>
      <c r="QJH12" s="46"/>
      <c r="QJI12" s="46"/>
      <c r="QJJ12" s="46"/>
      <c r="QJK12" s="46"/>
      <c r="QJL12" s="46"/>
      <c r="QJM12" s="46"/>
      <c r="QJN12" s="46"/>
      <c r="QJO12" s="46"/>
      <c r="QJP12" s="46"/>
      <c r="QJQ12" s="46"/>
      <c r="QJR12" s="46"/>
      <c r="QJS12" s="46"/>
      <c r="QJT12" s="46"/>
      <c r="QJU12" s="46"/>
      <c r="QJV12" s="46"/>
      <c r="QJW12" s="46"/>
      <c r="QJX12" s="46"/>
      <c r="QJY12" s="46"/>
      <c r="QJZ12" s="46"/>
      <c r="QKA12" s="46"/>
      <c r="QKB12" s="46"/>
      <c r="QKC12" s="46"/>
      <c r="QKD12" s="46"/>
      <c r="QKE12" s="46"/>
      <c r="QKF12" s="46"/>
      <c r="QKG12" s="46"/>
      <c r="QKH12" s="46"/>
      <c r="QKI12" s="46"/>
      <c r="QKJ12" s="46"/>
      <c r="QKK12" s="46"/>
      <c r="QKL12" s="46"/>
      <c r="QKM12" s="46"/>
      <c r="QKN12" s="46"/>
      <c r="QKO12" s="46"/>
      <c r="QKP12" s="46"/>
      <c r="QKQ12" s="46"/>
      <c r="QKR12" s="46"/>
      <c r="QKS12" s="46"/>
      <c r="QKT12" s="46"/>
      <c r="QKU12" s="46"/>
      <c r="QKV12" s="46"/>
      <c r="QKW12" s="46"/>
      <c r="QKX12" s="46"/>
      <c r="QKY12" s="46"/>
      <c r="QKZ12" s="46"/>
      <c r="QLA12" s="46"/>
      <c r="QLB12" s="46"/>
      <c r="QLC12" s="46"/>
      <c r="QLD12" s="46"/>
      <c r="QLE12" s="46"/>
      <c r="QLF12" s="46"/>
      <c r="QLG12" s="46"/>
      <c r="QLH12" s="46"/>
      <c r="QLI12" s="46"/>
      <c r="QLJ12" s="46"/>
      <c r="QLK12" s="46"/>
      <c r="QLL12" s="46"/>
      <c r="QLM12" s="46"/>
      <c r="QLN12" s="46"/>
      <c r="QLO12" s="46"/>
      <c r="QLP12" s="46"/>
      <c r="QLQ12" s="46"/>
      <c r="QLR12" s="46"/>
      <c r="QLS12" s="46"/>
      <c r="QLT12" s="46"/>
      <c r="QLU12" s="46"/>
      <c r="QLV12" s="46"/>
      <c r="QLW12" s="46"/>
      <c r="QLX12" s="46"/>
      <c r="QLY12" s="46"/>
      <c r="QLZ12" s="46"/>
      <c r="QMA12" s="46"/>
      <c r="QMB12" s="46"/>
      <c r="QMC12" s="46"/>
      <c r="QMD12" s="46"/>
      <c r="QME12" s="46"/>
      <c r="QMF12" s="46"/>
      <c r="QMG12" s="46"/>
      <c r="QMH12" s="46"/>
      <c r="QMI12" s="46"/>
      <c r="QMJ12" s="46"/>
      <c r="QMK12" s="46"/>
      <c r="QML12" s="46"/>
      <c r="QMM12" s="46"/>
      <c r="QMN12" s="46"/>
      <c r="QMO12" s="46"/>
      <c r="QMP12" s="46"/>
      <c r="QMQ12" s="46"/>
      <c r="QMR12" s="46"/>
      <c r="QMS12" s="46"/>
      <c r="QMT12" s="46"/>
      <c r="QMU12" s="46"/>
      <c r="QMV12" s="46"/>
      <c r="QMW12" s="46"/>
      <c r="QMX12" s="46"/>
      <c r="QMY12" s="46"/>
      <c r="QMZ12" s="46"/>
      <c r="QNA12" s="46"/>
      <c r="QNB12" s="46"/>
      <c r="QNC12" s="46"/>
      <c r="QND12" s="46"/>
      <c r="QNE12" s="46"/>
      <c r="QNF12" s="46"/>
      <c r="QNG12" s="46"/>
      <c r="QNH12" s="46"/>
      <c r="QNI12" s="46"/>
      <c r="QNJ12" s="46"/>
      <c r="QNK12" s="46"/>
      <c r="QNL12" s="46"/>
      <c r="QNM12" s="46"/>
      <c r="QNN12" s="46"/>
      <c r="QNO12" s="46"/>
      <c r="QNP12" s="46"/>
      <c r="QNQ12" s="46"/>
      <c r="QNR12" s="46"/>
      <c r="QNS12" s="46"/>
      <c r="QNT12" s="46"/>
      <c r="QNU12" s="46"/>
      <c r="QNV12" s="46"/>
      <c r="QNW12" s="46"/>
      <c r="QNX12" s="46"/>
      <c r="QNY12" s="46"/>
      <c r="QNZ12" s="46"/>
      <c r="QOA12" s="46"/>
      <c r="QOB12" s="46"/>
      <c r="QOC12" s="46"/>
      <c r="QOD12" s="46"/>
      <c r="QOE12" s="46"/>
      <c r="QOF12" s="46"/>
      <c r="QOG12" s="46"/>
      <c r="QOH12" s="46"/>
      <c r="QOI12" s="46"/>
      <c r="QOJ12" s="46"/>
      <c r="QOK12" s="46"/>
      <c r="QOL12" s="46"/>
      <c r="QOM12" s="46"/>
      <c r="QON12" s="46"/>
      <c r="QOO12" s="46"/>
      <c r="QOP12" s="46"/>
      <c r="QOQ12" s="46"/>
      <c r="QOR12" s="46"/>
      <c r="QOS12" s="46"/>
      <c r="QOT12" s="46"/>
      <c r="QOU12" s="46"/>
      <c r="QOV12" s="46"/>
      <c r="QOW12" s="46"/>
      <c r="QOX12" s="46"/>
      <c r="QOY12" s="46"/>
      <c r="QOZ12" s="46"/>
      <c r="QPA12" s="46"/>
      <c r="QPB12" s="46"/>
      <c r="QPC12" s="46"/>
      <c r="QPD12" s="46"/>
      <c r="QPE12" s="46"/>
      <c r="QPF12" s="46"/>
      <c r="QPG12" s="46"/>
      <c r="QPH12" s="46"/>
      <c r="QPI12" s="46"/>
      <c r="QPJ12" s="46"/>
      <c r="QPK12" s="46"/>
      <c r="QPL12" s="46"/>
      <c r="QPM12" s="46"/>
      <c r="QPN12" s="46"/>
      <c r="QPO12" s="46"/>
      <c r="QPP12" s="46"/>
      <c r="QPQ12" s="46"/>
      <c r="QPR12" s="46"/>
      <c r="QPS12" s="46"/>
      <c r="QPT12" s="46"/>
      <c r="QPU12" s="46"/>
      <c r="QPV12" s="46"/>
      <c r="QPW12" s="46"/>
      <c r="QPX12" s="46"/>
      <c r="QPY12" s="46"/>
      <c r="QPZ12" s="46"/>
      <c r="QQA12" s="46"/>
      <c r="QQB12" s="46"/>
      <c r="QQC12" s="46"/>
      <c r="QQD12" s="46"/>
      <c r="QQE12" s="46"/>
      <c r="QQF12" s="46"/>
      <c r="QQG12" s="46"/>
      <c r="QQH12" s="46"/>
      <c r="QQI12" s="46"/>
      <c r="QQJ12" s="46"/>
      <c r="QQK12" s="46"/>
      <c r="QQL12" s="46"/>
      <c r="QQM12" s="46"/>
      <c r="QQN12" s="46"/>
      <c r="QQO12" s="46"/>
      <c r="QQP12" s="46"/>
      <c r="QQQ12" s="46"/>
      <c r="QQR12" s="46"/>
      <c r="QQS12" s="46"/>
      <c r="QQT12" s="46"/>
      <c r="QQU12" s="46"/>
      <c r="QQV12" s="46"/>
      <c r="QQW12" s="46"/>
      <c r="QQX12" s="46"/>
      <c r="QQY12" s="46"/>
      <c r="QQZ12" s="46"/>
      <c r="QRA12" s="46"/>
      <c r="QRB12" s="46"/>
      <c r="QRC12" s="46"/>
      <c r="QRD12" s="46"/>
      <c r="QRE12" s="46"/>
      <c r="QRF12" s="46"/>
      <c r="QRG12" s="46"/>
      <c r="QRH12" s="46"/>
      <c r="QRI12" s="46"/>
      <c r="QRJ12" s="46"/>
      <c r="QRK12" s="46"/>
      <c r="QRL12" s="46"/>
      <c r="QRM12" s="46"/>
      <c r="QRN12" s="46"/>
      <c r="QRO12" s="46"/>
      <c r="QRP12" s="46"/>
      <c r="QRQ12" s="46"/>
      <c r="QRR12" s="46"/>
      <c r="QRS12" s="46"/>
      <c r="QRT12" s="46"/>
      <c r="QRU12" s="46"/>
      <c r="QRV12" s="46"/>
      <c r="QRW12" s="46"/>
      <c r="QRX12" s="46"/>
      <c r="QRY12" s="46"/>
      <c r="QRZ12" s="46"/>
      <c r="QSA12" s="46"/>
      <c r="QSB12" s="46"/>
      <c r="QSC12" s="46"/>
      <c r="QSD12" s="46"/>
      <c r="QSE12" s="46"/>
      <c r="QSF12" s="46"/>
      <c r="QSG12" s="46"/>
      <c r="QSH12" s="46"/>
      <c r="QSI12" s="46"/>
      <c r="QSJ12" s="46"/>
      <c r="QSK12" s="46"/>
      <c r="QSL12" s="46"/>
      <c r="QSM12" s="46"/>
      <c r="QSN12" s="46"/>
      <c r="QSO12" s="46"/>
      <c r="QSP12" s="46"/>
      <c r="QSQ12" s="46"/>
      <c r="QSR12" s="46"/>
      <c r="QSS12" s="46"/>
      <c r="QST12" s="46"/>
      <c r="QSU12" s="46"/>
      <c r="QSV12" s="46"/>
      <c r="QSW12" s="46"/>
      <c r="QSX12" s="46"/>
      <c r="QSY12" s="46"/>
      <c r="QSZ12" s="46"/>
      <c r="QTA12" s="46"/>
      <c r="QTB12" s="46"/>
      <c r="QTC12" s="46"/>
      <c r="QTD12" s="46"/>
      <c r="QTE12" s="46"/>
      <c r="QTF12" s="46"/>
      <c r="QTG12" s="46"/>
      <c r="QTH12" s="46"/>
      <c r="QTI12" s="46"/>
      <c r="QTJ12" s="46"/>
      <c r="QTK12" s="46"/>
      <c r="QTL12" s="46"/>
      <c r="QTM12" s="46"/>
      <c r="QTN12" s="46"/>
      <c r="QTO12" s="46"/>
      <c r="QTP12" s="46"/>
      <c r="QTQ12" s="46"/>
      <c r="QTR12" s="46"/>
      <c r="QTS12" s="46"/>
      <c r="QTT12" s="46"/>
      <c r="QTU12" s="46"/>
      <c r="QTV12" s="46"/>
      <c r="QTW12" s="46"/>
      <c r="QTX12" s="46"/>
      <c r="QTY12" s="46"/>
      <c r="QTZ12" s="46"/>
      <c r="QUA12" s="46"/>
      <c r="QUB12" s="46"/>
      <c r="QUC12" s="46"/>
      <c r="QUD12" s="46"/>
      <c r="QUE12" s="46"/>
      <c r="QUF12" s="46"/>
      <c r="QUG12" s="46"/>
      <c r="QUH12" s="46"/>
      <c r="QUI12" s="46"/>
      <c r="QUJ12" s="46"/>
      <c r="QUK12" s="46"/>
      <c r="QUL12" s="46"/>
      <c r="QUM12" s="46"/>
      <c r="QUN12" s="46"/>
      <c r="QUO12" s="46"/>
      <c r="QUP12" s="46"/>
      <c r="QUQ12" s="46"/>
      <c r="QUR12" s="46"/>
      <c r="QUS12" s="46"/>
      <c r="QUT12" s="46"/>
      <c r="QUU12" s="46"/>
      <c r="QUV12" s="46"/>
      <c r="QUW12" s="46"/>
      <c r="QUX12" s="46"/>
      <c r="QUY12" s="46"/>
      <c r="QUZ12" s="46"/>
      <c r="QVA12" s="46"/>
      <c r="QVB12" s="46"/>
      <c r="QVC12" s="46"/>
      <c r="QVD12" s="46"/>
      <c r="QVE12" s="46"/>
      <c r="QVF12" s="46"/>
      <c r="QVG12" s="46"/>
      <c r="QVH12" s="46"/>
      <c r="QVI12" s="46"/>
      <c r="QVJ12" s="46"/>
      <c r="QVK12" s="46"/>
      <c r="QVL12" s="46"/>
      <c r="QVM12" s="46"/>
      <c r="QVN12" s="46"/>
      <c r="QVO12" s="46"/>
      <c r="QVP12" s="46"/>
      <c r="QVQ12" s="46"/>
      <c r="QVR12" s="46"/>
      <c r="QVS12" s="46"/>
      <c r="QVT12" s="46"/>
      <c r="QVU12" s="46"/>
      <c r="QVV12" s="46"/>
      <c r="QVW12" s="46"/>
      <c r="QVX12" s="46"/>
      <c r="QVY12" s="46"/>
      <c r="QVZ12" s="46"/>
      <c r="QWA12" s="46"/>
      <c r="QWB12" s="46"/>
      <c r="QWC12" s="46"/>
      <c r="QWD12" s="46"/>
      <c r="QWE12" s="46"/>
      <c r="QWF12" s="46"/>
      <c r="QWG12" s="46"/>
      <c r="QWH12" s="46"/>
      <c r="QWI12" s="46"/>
      <c r="QWJ12" s="46"/>
      <c r="QWK12" s="46"/>
      <c r="QWL12" s="46"/>
      <c r="QWM12" s="46"/>
      <c r="QWN12" s="46"/>
      <c r="QWO12" s="46"/>
      <c r="QWP12" s="46"/>
      <c r="QWQ12" s="46"/>
      <c r="QWR12" s="46"/>
      <c r="QWS12" s="46"/>
      <c r="QWT12" s="46"/>
      <c r="QWU12" s="46"/>
      <c r="QWV12" s="46"/>
      <c r="QWW12" s="46"/>
      <c r="QWX12" s="46"/>
      <c r="QWY12" s="46"/>
      <c r="QWZ12" s="46"/>
      <c r="QXA12" s="46"/>
      <c r="QXB12" s="46"/>
      <c r="QXC12" s="46"/>
      <c r="QXD12" s="46"/>
      <c r="QXE12" s="46"/>
      <c r="QXF12" s="46"/>
      <c r="QXG12" s="46"/>
      <c r="QXH12" s="46"/>
      <c r="QXI12" s="46"/>
      <c r="QXJ12" s="46"/>
      <c r="QXK12" s="46"/>
      <c r="QXL12" s="46"/>
      <c r="QXM12" s="46"/>
      <c r="QXN12" s="46"/>
      <c r="QXO12" s="46"/>
      <c r="QXP12" s="46"/>
      <c r="QXQ12" s="46"/>
      <c r="QXR12" s="46"/>
      <c r="QXS12" s="46"/>
      <c r="QXT12" s="46"/>
      <c r="QXU12" s="46"/>
      <c r="QXV12" s="46"/>
      <c r="QXW12" s="46"/>
      <c r="QXX12" s="46"/>
      <c r="QXY12" s="46"/>
      <c r="QXZ12" s="46"/>
      <c r="QYA12" s="46"/>
      <c r="QYB12" s="46"/>
      <c r="QYC12" s="46"/>
      <c r="QYD12" s="46"/>
      <c r="QYE12" s="46"/>
      <c r="QYF12" s="46"/>
      <c r="QYG12" s="46"/>
      <c r="QYH12" s="46"/>
      <c r="QYI12" s="46"/>
      <c r="QYJ12" s="46"/>
      <c r="QYK12" s="46"/>
      <c r="QYL12" s="46"/>
      <c r="QYM12" s="46"/>
      <c r="QYN12" s="46"/>
      <c r="QYO12" s="46"/>
      <c r="QYP12" s="46"/>
      <c r="QYQ12" s="46"/>
      <c r="QYR12" s="46"/>
      <c r="QYS12" s="46"/>
      <c r="QYT12" s="46"/>
      <c r="QYU12" s="46"/>
      <c r="QYV12" s="46"/>
      <c r="QYW12" s="46"/>
      <c r="QYX12" s="46"/>
      <c r="QYY12" s="46"/>
      <c r="QYZ12" s="46"/>
      <c r="QZA12" s="46"/>
      <c r="QZB12" s="46"/>
      <c r="QZC12" s="46"/>
      <c r="QZD12" s="46"/>
      <c r="QZE12" s="46"/>
      <c r="QZF12" s="46"/>
      <c r="QZG12" s="46"/>
      <c r="QZH12" s="46"/>
      <c r="QZI12" s="46"/>
      <c r="QZJ12" s="46"/>
      <c r="QZK12" s="46"/>
      <c r="QZL12" s="46"/>
      <c r="QZM12" s="46"/>
      <c r="QZN12" s="46"/>
      <c r="QZO12" s="46"/>
      <c r="QZP12" s="46"/>
      <c r="QZQ12" s="46"/>
      <c r="QZR12" s="46"/>
      <c r="QZS12" s="46"/>
      <c r="QZT12" s="46"/>
      <c r="QZU12" s="46"/>
      <c r="QZV12" s="46"/>
      <c r="QZW12" s="46"/>
      <c r="QZX12" s="46"/>
      <c r="QZY12" s="46"/>
      <c r="QZZ12" s="46"/>
      <c r="RAA12" s="46"/>
      <c r="RAB12" s="46"/>
      <c r="RAC12" s="46"/>
      <c r="RAD12" s="46"/>
      <c r="RAE12" s="46"/>
      <c r="RAF12" s="46"/>
      <c r="RAG12" s="46"/>
      <c r="RAH12" s="46"/>
      <c r="RAI12" s="46"/>
      <c r="RAJ12" s="46"/>
      <c r="RAK12" s="46"/>
      <c r="RAL12" s="46"/>
      <c r="RAM12" s="46"/>
      <c r="RAN12" s="46"/>
      <c r="RAO12" s="46"/>
      <c r="RAP12" s="46"/>
      <c r="RAQ12" s="46"/>
      <c r="RAR12" s="46"/>
      <c r="RAS12" s="46"/>
      <c r="RAT12" s="46"/>
      <c r="RAU12" s="46"/>
      <c r="RAV12" s="46"/>
      <c r="RAW12" s="46"/>
      <c r="RAX12" s="46"/>
      <c r="RAY12" s="46"/>
      <c r="RAZ12" s="46"/>
      <c r="RBA12" s="46"/>
      <c r="RBB12" s="46"/>
      <c r="RBC12" s="46"/>
      <c r="RBD12" s="46"/>
      <c r="RBE12" s="46"/>
      <c r="RBF12" s="46"/>
      <c r="RBG12" s="46"/>
      <c r="RBH12" s="46"/>
      <c r="RBI12" s="46"/>
      <c r="RBJ12" s="46"/>
      <c r="RBK12" s="46"/>
      <c r="RBL12" s="46"/>
      <c r="RBM12" s="46"/>
      <c r="RBN12" s="46"/>
      <c r="RBO12" s="46"/>
      <c r="RBP12" s="46"/>
      <c r="RBQ12" s="46"/>
      <c r="RBR12" s="46"/>
      <c r="RBS12" s="46"/>
      <c r="RBT12" s="46"/>
      <c r="RBU12" s="46"/>
      <c r="RBV12" s="46"/>
      <c r="RBW12" s="46"/>
      <c r="RBX12" s="46"/>
      <c r="RBY12" s="46"/>
      <c r="RBZ12" s="46"/>
      <c r="RCA12" s="46"/>
      <c r="RCB12" s="46"/>
      <c r="RCC12" s="46"/>
      <c r="RCD12" s="46"/>
      <c r="RCE12" s="46"/>
      <c r="RCF12" s="46"/>
      <c r="RCG12" s="46"/>
      <c r="RCH12" s="46"/>
      <c r="RCI12" s="46"/>
      <c r="RCJ12" s="46"/>
      <c r="RCK12" s="46"/>
      <c r="RCL12" s="46"/>
      <c r="RCM12" s="46"/>
      <c r="RCN12" s="46"/>
      <c r="RCO12" s="46"/>
      <c r="RCP12" s="46"/>
      <c r="RCQ12" s="46"/>
      <c r="RCR12" s="46"/>
      <c r="RCS12" s="46"/>
      <c r="RCT12" s="46"/>
      <c r="RCU12" s="46"/>
      <c r="RCV12" s="46"/>
      <c r="RCW12" s="46"/>
      <c r="RCX12" s="46"/>
      <c r="RCY12" s="46"/>
      <c r="RCZ12" s="46"/>
      <c r="RDA12" s="46"/>
      <c r="RDB12" s="46"/>
      <c r="RDC12" s="46"/>
      <c r="RDD12" s="46"/>
      <c r="RDE12" s="46"/>
      <c r="RDF12" s="46"/>
      <c r="RDG12" s="46"/>
      <c r="RDH12" s="46"/>
      <c r="RDI12" s="46"/>
      <c r="RDJ12" s="46"/>
      <c r="RDK12" s="46"/>
      <c r="RDL12" s="46"/>
      <c r="RDM12" s="46"/>
      <c r="RDN12" s="46"/>
      <c r="RDO12" s="46"/>
      <c r="RDP12" s="46"/>
      <c r="RDQ12" s="46"/>
      <c r="RDR12" s="46"/>
      <c r="RDS12" s="46"/>
      <c r="RDT12" s="46"/>
      <c r="RDU12" s="46"/>
      <c r="RDV12" s="46"/>
      <c r="RDW12" s="46"/>
      <c r="RDX12" s="46"/>
      <c r="RDY12" s="46"/>
      <c r="RDZ12" s="46"/>
      <c r="REA12" s="46"/>
      <c r="REB12" s="46"/>
      <c r="REC12" s="46"/>
      <c r="RED12" s="46"/>
      <c r="REE12" s="46"/>
      <c r="REF12" s="46"/>
      <c r="REG12" s="46"/>
      <c r="REH12" s="46"/>
      <c r="REI12" s="46"/>
      <c r="REJ12" s="46"/>
      <c r="REK12" s="46"/>
      <c r="REL12" s="46"/>
      <c r="REM12" s="46"/>
      <c r="REN12" s="46"/>
      <c r="REO12" s="46"/>
      <c r="REP12" s="46"/>
      <c r="REQ12" s="46"/>
      <c r="RER12" s="46"/>
      <c r="RES12" s="46"/>
      <c r="RET12" s="46"/>
      <c r="REU12" s="46"/>
      <c r="REV12" s="46"/>
      <c r="REW12" s="46"/>
      <c r="REX12" s="46"/>
      <c r="REY12" s="46"/>
      <c r="REZ12" s="46"/>
      <c r="RFA12" s="46"/>
      <c r="RFB12" s="46"/>
      <c r="RFC12" s="46"/>
      <c r="RFD12" s="46"/>
      <c r="RFE12" s="46"/>
      <c r="RFF12" s="46"/>
      <c r="RFG12" s="46"/>
      <c r="RFH12" s="46"/>
      <c r="RFI12" s="46"/>
      <c r="RFJ12" s="46"/>
      <c r="RFK12" s="46"/>
      <c r="RFL12" s="46"/>
      <c r="RFM12" s="46"/>
      <c r="RFN12" s="46"/>
      <c r="RFO12" s="46"/>
      <c r="RFP12" s="46"/>
      <c r="RFQ12" s="46"/>
      <c r="RFR12" s="46"/>
      <c r="RFS12" s="46"/>
      <c r="RFT12" s="46"/>
      <c r="RFU12" s="46"/>
      <c r="RFV12" s="46"/>
      <c r="RFW12" s="46"/>
      <c r="RFX12" s="46"/>
      <c r="RFY12" s="46"/>
      <c r="RFZ12" s="46"/>
      <c r="RGA12" s="46"/>
      <c r="RGB12" s="46"/>
      <c r="RGC12" s="46"/>
      <c r="RGD12" s="46"/>
      <c r="RGE12" s="46"/>
      <c r="RGF12" s="46"/>
      <c r="RGG12" s="46"/>
      <c r="RGH12" s="46"/>
      <c r="RGI12" s="46"/>
      <c r="RGJ12" s="46"/>
      <c r="RGK12" s="46"/>
      <c r="RGL12" s="46"/>
      <c r="RGM12" s="46"/>
      <c r="RGN12" s="46"/>
      <c r="RGO12" s="46"/>
      <c r="RGP12" s="46"/>
      <c r="RGQ12" s="46"/>
      <c r="RGR12" s="46"/>
      <c r="RGS12" s="46"/>
      <c r="RGT12" s="46"/>
      <c r="RGU12" s="46"/>
      <c r="RGV12" s="46"/>
      <c r="RGW12" s="46"/>
      <c r="RGX12" s="46"/>
      <c r="RGY12" s="46"/>
      <c r="RGZ12" s="46"/>
      <c r="RHA12" s="46"/>
      <c r="RHB12" s="46"/>
      <c r="RHC12" s="46"/>
      <c r="RHD12" s="46"/>
      <c r="RHE12" s="46"/>
      <c r="RHF12" s="46"/>
      <c r="RHG12" s="46"/>
      <c r="RHH12" s="46"/>
      <c r="RHI12" s="46"/>
      <c r="RHJ12" s="46"/>
      <c r="RHK12" s="46"/>
      <c r="RHL12" s="46"/>
      <c r="RHM12" s="46"/>
      <c r="RHN12" s="46"/>
      <c r="RHO12" s="46"/>
      <c r="RHP12" s="46"/>
      <c r="RHQ12" s="46"/>
      <c r="RHR12" s="46"/>
      <c r="RHS12" s="46"/>
      <c r="RHT12" s="46"/>
      <c r="RHU12" s="46"/>
      <c r="RHV12" s="46"/>
      <c r="RHW12" s="46"/>
      <c r="RHX12" s="46"/>
      <c r="RHY12" s="46"/>
      <c r="RHZ12" s="46"/>
      <c r="RIA12" s="46"/>
      <c r="RIB12" s="46"/>
      <c r="RIC12" s="46"/>
      <c r="RID12" s="46"/>
      <c r="RIE12" s="46"/>
      <c r="RIF12" s="46"/>
      <c r="RIG12" s="46"/>
      <c r="RIH12" s="46"/>
      <c r="RII12" s="46"/>
      <c r="RIJ12" s="46"/>
      <c r="RIK12" s="46"/>
      <c r="RIL12" s="46"/>
      <c r="RIM12" s="46"/>
      <c r="RIN12" s="46"/>
      <c r="RIO12" s="46"/>
      <c r="RIP12" s="46"/>
      <c r="RIQ12" s="46"/>
      <c r="RIR12" s="46"/>
      <c r="RIS12" s="46"/>
      <c r="RIT12" s="46"/>
      <c r="RIU12" s="46"/>
      <c r="RIV12" s="46"/>
      <c r="RIW12" s="46"/>
      <c r="RIX12" s="46"/>
      <c r="RIY12" s="46"/>
      <c r="RIZ12" s="46"/>
      <c r="RJA12" s="46"/>
      <c r="RJB12" s="46"/>
      <c r="RJC12" s="46"/>
      <c r="RJD12" s="46"/>
      <c r="RJE12" s="46"/>
      <c r="RJF12" s="46"/>
      <c r="RJG12" s="46"/>
      <c r="RJH12" s="46"/>
      <c r="RJI12" s="46"/>
      <c r="RJJ12" s="46"/>
      <c r="RJK12" s="46"/>
      <c r="RJL12" s="46"/>
      <c r="RJM12" s="46"/>
      <c r="RJN12" s="46"/>
      <c r="RJO12" s="46"/>
      <c r="RJP12" s="46"/>
      <c r="RJQ12" s="46"/>
      <c r="RJR12" s="46"/>
      <c r="RJS12" s="46"/>
      <c r="RJT12" s="46"/>
      <c r="RJU12" s="46"/>
      <c r="RJV12" s="46"/>
      <c r="RJW12" s="46"/>
      <c r="RJX12" s="46"/>
      <c r="RJY12" s="46"/>
      <c r="RJZ12" s="46"/>
      <c r="RKA12" s="46"/>
      <c r="RKB12" s="46"/>
      <c r="RKC12" s="46"/>
      <c r="RKD12" s="46"/>
      <c r="RKE12" s="46"/>
      <c r="RKF12" s="46"/>
      <c r="RKG12" s="46"/>
      <c r="RKH12" s="46"/>
      <c r="RKI12" s="46"/>
      <c r="RKJ12" s="46"/>
      <c r="RKK12" s="46"/>
      <c r="RKL12" s="46"/>
      <c r="RKM12" s="46"/>
      <c r="RKN12" s="46"/>
      <c r="RKO12" s="46"/>
      <c r="RKP12" s="46"/>
      <c r="RKQ12" s="46"/>
      <c r="RKR12" s="46"/>
      <c r="RKS12" s="46"/>
      <c r="RKT12" s="46"/>
      <c r="RKU12" s="46"/>
      <c r="RKV12" s="46"/>
      <c r="RKW12" s="46"/>
      <c r="RKX12" s="46"/>
      <c r="RKY12" s="46"/>
      <c r="RKZ12" s="46"/>
      <c r="RLA12" s="46"/>
      <c r="RLB12" s="46"/>
      <c r="RLC12" s="46"/>
      <c r="RLD12" s="46"/>
      <c r="RLE12" s="46"/>
      <c r="RLF12" s="46"/>
      <c r="RLG12" s="46"/>
      <c r="RLH12" s="46"/>
      <c r="RLI12" s="46"/>
      <c r="RLJ12" s="46"/>
      <c r="RLK12" s="46"/>
      <c r="RLL12" s="46"/>
      <c r="RLM12" s="46"/>
      <c r="RLN12" s="46"/>
      <c r="RLO12" s="46"/>
      <c r="RLP12" s="46"/>
      <c r="RLQ12" s="46"/>
      <c r="RLR12" s="46"/>
      <c r="RLS12" s="46"/>
      <c r="RLT12" s="46"/>
      <c r="RLU12" s="46"/>
      <c r="RLV12" s="46"/>
      <c r="RLW12" s="46"/>
      <c r="RLX12" s="46"/>
      <c r="RLY12" s="46"/>
      <c r="RLZ12" s="46"/>
      <c r="RMA12" s="46"/>
      <c r="RMB12" s="46"/>
      <c r="RMC12" s="46"/>
      <c r="RMD12" s="46"/>
      <c r="RME12" s="46"/>
      <c r="RMF12" s="46"/>
      <c r="RMG12" s="46"/>
      <c r="RMH12" s="46"/>
      <c r="RMI12" s="46"/>
      <c r="RMJ12" s="46"/>
      <c r="RMK12" s="46"/>
      <c r="RML12" s="46"/>
      <c r="RMM12" s="46"/>
      <c r="RMN12" s="46"/>
      <c r="RMO12" s="46"/>
      <c r="RMP12" s="46"/>
      <c r="RMQ12" s="46"/>
      <c r="RMR12" s="46"/>
      <c r="RMS12" s="46"/>
      <c r="RMT12" s="46"/>
      <c r="RMU12" s="46"/>
      <c r="RMV12" s="46"/>
      <c r="RMW12" s="46"/>
      <c r="RMX12" s="46"/>
      <c r="RMY12" s="46"/>
      <c r="RMZ12" s="46"/>
      <c r="RNA12" s="46"/>
      <c r="RNB12" s="46"/>
      <c r="RNC12" s="46"/>
      <c r="RND12" s="46"/>
      <c r="RNE12" s="46"/>
      <c r="RNF12" s="46"/>
      <c r="RNG12" s="46"/>
      <c r="RNH12" s="46"/>
      <c r="RNI12" s="46"/>
      <c r="RNJ12" s="46"/>
      <c r="RNK12" s="46"/>
      <c r="RNL12" s="46"/>
      <c r="RNM12" s="46"/>
      <c r="RNN12" s="46"/>
      <c r="RNO12" s="46"/>
      <c r="RNP12" s="46"/>
      <c r="RNQ12" s="46"/>
      <c r="RNR12" s="46"/>
      <c r="RNS12" s="46"/>
      <c r="RNT12" s="46"/>
      <c r="RNU12" s="46"/>
      <c r="RNV12" s="46"/>
      <c r="RNW12" s="46"/>
      <c r="RNX12" s="46"/>
      <c r="RNY12" s="46"/>
      <c r="RNZ12" s="46"/>
      <c r="ROA12" s="46"/>
      <c r="ROB12" s="46"/>
      <c r="ROC12" s="46"/>
      <c r="ROD12" s="46"/>
      <c r="ROE12" s="46"/>
      <c r="ROF12" s="46"/>
      <c r="ROG12" s="46"/>
      <c r="ROH12" s="46"/>
      <c r="ROI12" s="46"/>
      <c r="ROJ12" s="46"/>
      <c r="ROK12" s="46"/>
      <c r="ROL12" s="46"/>
      <c r="ROM12" s="46"/>
      <c r="RON12" s="46"/>
      <c r="ROO12" s="46"/>
      <c r="ROP12" s="46"/>
      <c r="ROQ12" s="46"/>
      <c r="ROR12" s="46"/>
      <c r="ROS12" s="46"/>
      <c r="ROT12" s="46"/>
      <c r="ROU12" s="46"/>
      <c r="ROV12" s="46"/>
      <c r="ROW12" s="46"/>
      <c r="ROX12" s="46"/>
      <c r="ROY12" s="46"/>
      <c r="ROZ12" s="46"/>
      <c r="RPA12" s="46"/>
      <c r="RPB12" s="46"/>
      <c r="RPC12" s="46"/>
      <c r="RPD12" s="46"/>
      <c r="RPE12" s="46"/>
      <c r="RPF12" s="46"/>
      <c r="RPG12" s="46"/>
      <c r="RPH12" s="46"/>
      <c r="RPI12" s="46"/>
      <c r="RPJ12" s="46"/>
      <c r="RPK12" s="46"/>
      <c r="RPL12" s="46"/>
      <c r="RPM12" s="46"/>
      <c r="RPN12" s="46"/>
      <c r="RPO12" s="46"/>
      <c r="RPP12" s="46"/>
      <c r="RPQ12" s="46"/>
      <c r="RPR12" s="46"/>
      <c r="RPS12" s="46"/>
      <c r="RPT12" s="46"/>
      <c r="RPU12" s="46"/>
      <c r="RPV12" s="46"/>
      <c r="RPW12" s="46"/>
      <c r="RPX12" s="46"/>
      <c r="RPY12" s="46"/>
      <c r="RPZ12" s="46"/>
      <c r="RQA12" s="46"/>
      <c r="RQB12" s="46"/>
      <c r="RQC12" s="46"/>
      <c r="RQD12" s="46"/>
      <c r="RQE12" s="46"/>
      <c r="RQF12" s="46"/>
      <c r="RQG12" s="46"/>
      <c r="RQH12" s="46"/>
      <c r="RQI12" s="46"/>
      <c r="RQJ12" s="46"/>
      <c r="RQK12" s="46"/>
      <c r="RQL12" s="46"/>
      <c r="RQM12" s="46"/>
      <c r="RQN12" s="46"/>
      <c r="RQO12" s="46"/>
      <c r="RQP12" s="46"/>
      <c r="RQQ12" s="46"/>
      <c r="RQR12" s="46"/>
      <c r="RQS12" s="46"/>
      <c r="RQT12" s="46"/>
      <c r="RQU12" s="46"/>
      <c r="RQV12" s="46"/>
      <c r="RQW12" s="46"/>
      <c r="RQX12" s="46"/>
      <c r="RQY12" s="46"/>
      <c r="RQZ12" s="46"/>
      <c r="RRA12" s="46"/>
      <c r="RRB12" s="46"/>
      <c r="RRC12" s="46"/>
      <c r="RRD12" s="46"/>
      <c r="RRE12" s="46"/>
      <c r="RRF12" s="46"/>
      <c r="RRG12" s="46"/>
      <c r="RRH12" s="46"/>
      <c r="RRI12" s="46"/>
      <c r="RRJ12" s="46"/>
      <c r="RRK12" s="46"/>
      <c r="RRL12" s="46"/>
      <c r="RRM12" s="46"/>
      <c r="RRN12" s="46"/>
      <c r="RRO12" s="46"/>
      <c r="RRP12" s="46"/>
      <c r="RRQ12" s="46"/>
      <c r="RRR12" s="46"/>
      <c r="RRS12" s="46"/>
      <c r="RRT12" s="46"/>
      <c r="RRU12" s="46"/>
      <c r="RRV12" s="46"/>
      <c r="RRW12" s="46"/>
      <c r="RRX12" s="46"/>
      <c r="RRY12" s="46"/>
      <c r="RRZ12" s="46"/>
      <c r="RSA12" s="46"/>
      <c r="RSB12" s="46"/>
      <c r="RSC12" s="46"/>
      <c r="RSD12" s="46"/>
      <c r="RSE12" s="46"/>
      <c r="RSF12" s="46"/>
      <c r="RSG12" s="46"/>
      <c r="RSH12" s="46"/>
      <c r="RSI12" s="46"/>
      <c r="RSJ12" s="46"/>
      <c r="RSK12" s="46"/>
      <c r="RSL12" s="46"/>
      <c r="RSM12" s="46"/>
      <c r="RSN12" s="46"/>
      <c r="RSO12" s="46"/>
      <c r="RSP12" s="46"/>
      <c r="RSQ12" s="46"/>
      <c r="RSR12" s="46"/>
      <c r="RSS12" s="46"/>
      <c r="RST12" s="46"/>
      <c r="RSU12" s="46"/>
      <c r="RSV12" s="46"/>
      <c r="RSW12" s="46"/>
      <c r="RSX12" s="46"/>
      <c r="RSY12" s="46"/>
      <c r="RSZ12" s="46"/>
      <c r="RTA12" s="46"/>
      <c r="RTB12" s="46"/>
      <c r="RTC12" s="46"/>
      <c r="RTD12" s="46"/>
      <c r="RTE12" s="46"/>
      <c r="RTF12" s="46"/>
      <c r="RTG12" s="46"/>
      <c r="RTH12" s="46"/>
      <c r="RTI12" s="46"/>
      <c r="RTJ12" s="46"/>
      <c r="RTK12" s="46"/>
      <c r="RTL12" s="46"/>
      <c r="RTM12" s="46"/>
      <c r="RTN12" s="46"/>
      <c r="RTO12" s="46"/>
      <c r="RTP12" s="46"/>
      <c r="RTQ12" s="46"/>
      <c r="RTR12" s="46"/>
      <c r="RTS12" s="46"/>
      <c r="RTT12" s="46"/>
      <c r="RTU12" s="46"/>
      <c r="RTV12" s="46"/>
      <c r="RTW12" s="46"/>
      <c r="RTX12" s="46"/>
      <c r="RTY12" s="46"/>
      <c r="RTZ12" s="46"/>
      <c r="RUA12" s="46"/>
      <c r="RUB12" s="46"/>
      <c r="RUC12" s="46"/>
      <c r="RUD12" s="46"/>
      <c r="RUE12" s="46"/>
      <c r="RUF12" s="46"/>
      <c r="RUG12" s="46"/>
      <c r="RUH12" s="46"/>
      <c r="RUI12" s="46"/>
      <c r="RUJ12" s="46"/>
      <c r="RUK12" s="46"/>
      <c r="RUL12" s="46"/>
      <c r="RUM12" s="46"/>
      <c r="RUN12" s="46"/>
      <c r="RUO12" s="46"/>
      <c r="RUP12" s="46"/>
      <c r="RUQ12" s="46"/>
      <c r="RUR12" s="46"/>
      <c r="RUS12" s="46"/>
      <c r="RUT12" s="46"/>
      <c r="RUU12" s="46"/>
      <c r="RUV12" s="46"/>
      <c r="RUW12" s="46"/>
      <c r="RUX12" s="46"/>
      <c r="RUY12" s="46"/>
      <c r="RUZ12" s="46"/>
      <c r="RVA12" s="46"/>
      <c r="RVB12" s="46"/>
      <c r="RVC12" s="46"/>
      <c r="RVD12" s="46"/>
      <c r="RVE12" s="46"/>
      <c r="RVF12" s="46"/>
      <c r="RVG12" s="46"/>
      <c r="RVH12" s="46"/>
      <c r="RVI12" s="46"/>
      <c r="RVJ12" s="46"/>
      <c r="RVK12" s="46"/>
      <c r="RVL12" s="46"/>
      <c r="RVM12" s="46"/>
      <c r="RVN12" s="46"/>
      <c r="RVO12" s="46"/>
      <c r="RVP12" s="46"/>
      <c r="RVQ12" s="46"/>
      <c r="RVR12" s="46"/>
      <c r="RVS12" s="46"/>
      <c r="RVT12" s="46"/>
      <c r="RVU12" s="46"/>
      <c r="RVV12" s="46"/>
      <c r="RVW12" s="46"/>
      <c r="RVX12" s="46"/>
      <c r="RVY12" s="46"/>
      <c r="RVZ12" s="46"/>
      <c r="RWA12" s="46"/>
      <c r="RWB12" s="46"/>
      <c r="RWC12" s="46"/>
      <c r="RWD12" s="46"/>
      <c r="RWE12" s="46"/>
      <c r="RWF12" s="46"/>
      <c r="RWG12" s="46"/>
      <c r="RWH12" s="46"/>
      <c r="RWI12" s="46"/>
      <c r="RWJ12" s="46"/>
      <c r="RWK12" s="46"/>
      <c r="RWL12" s="46"/>
      <c r="RWM12" s="46"/>
      <c r="RWN12" s="46"/>
      <c r="RWO12" s="46"/>
      <c r="RWP12" s="46"/>
      <c r="RWQ12" s="46"/>
      <c r="RWR12" s="46"/>
      <c r="RWS12" s="46"/>
      <c r="RWT12" s="46"/>
      <c r="RWU12" s="46"/>
      <c r="RWV12" s="46"/>
      <c r="RWW12" s="46"/>
      <c r="RWX12" s="46"/>
      <c r="RWY12" s="46"/>
      <c r="RWZ12" s="46"/>
      <c r="RXA12" s="46"/>
      <c r="RXB12" s="46"/>
      <c r="RXC12" s="46"/>
      <c r="RXD12" s="46"/>
      <c r="RXE12" s="46"/>
      <c r="RXF12" s="46"/>
      <c r="RXG12" s="46"/>
      <c r="RXH12" s="46"/>
      <c r="RXI12" s="46"/>
      <c r="RXJ12" s="46"/>
      <c r="RXK12" s="46"/>
      <c r="RXL12" s="46"/>
      <c r="RXM12" s="46"/>
      <c r="RXN12" s="46"/>
      <c r="RXO12" s="46"/>
      <c r="RXP12" s="46"/>
      <c r="RXQ12" s="46"/>
      <c r="RXR12" s="46"/>
      <c r="RXS12" s="46"/>
      <c r="RXT12" s="46"/>
      <c r="RXU12" s="46"/>
      <c r="RXV12" s="46"/>
      <c r="RXW12" s="46"/>
      <c r="RXX12" s="46"/>
      <c r="RXY12" s="46"/>
      <c r="RXZ12" s="46"/>
      <c r="RYA12" s="46"/>
      <c r="RYB12" s="46"/>
      <c r="RYC12" s="46"/>
      <c r="RYD12" s="46"/>
      <c r="RYE12" s="46"/>
      <c r="RYF12" s="46"/>
      <c r="RYG12" s="46"/>
      <c r="RYH12" s="46"/>
      <c r="RYI12" s="46"/>
      <c r="RYJ12" s="46"/>
      <c r="RYK12" s="46"/>
      <c r="RYL12" s="46"/>
      <c r="RYM12" s="46"/>
      <c r="RYN12" s="46"/>
      <c r="RYO12" s="46"/>
      <c r="RYP12" s="46"/>
      <c r="RYQ12" s="46"/>
      <c r="RYR12" s="46"/>
      <c r="RYS12" s="46"/>
      <c r="RYT12" s="46"/>
      <c r="RYU12" s="46"/>
      <c r="RYV12" s="46"/>
      <c r="RYW12" s="46"/>
      <c r="RYX12" s="46"/>
      <c r="RYY12" s="46"/>
      <c r="RYZ12" s="46"/>
      <c r="RZA12" s="46"/>
      <c r="RZB12" s="46"/>
      <c r="RZC12" s="46"/>
      <c r="RZD12" s="46"/>
      <c r="RZE12" s="46"/>
      <c r="RZF12" s="46"/>
      <c r="RZG12" s="46"/>
      <c r="RZH12" s="46"/>
      <c r="RZI12" s="46"/>
      <c r="RZJ12" s="46"/>
      <c r="RZK12" s="46"/>
      <c r="RZL12" s="46"/>
      <c r="RZM12" s="46"/>
      <c r="RZN12" s="46"/>
      <c r="RZO12" s="46"/>
      <c r="RZP12" s="46"/>
      <c r="RZQ12" s="46"/>
      <c r="RZR12" s="46"/>
      <c r="RZS12" s="46"/>
      <c r="RZT12" s="46"/>
      <c r="RZU12" s="46"/>
      <c r="RZV12" s="46"/>
      <c r="RZW12" s="46"/>
      <c r="RZX12" s="46"/>
      <c r="RZY12" s="46"/>
      <c r="RZZ12" s="46"/>
      <c r="SAA12" s="46"/>
      <c r="SAB12" s="46"/>
      <c r="SAC12" s="46"/>
      <c r="SAD12" s="46"/>
      <c r="SAE12" s="46"/>
      <c r="SAF12" s="46"/>
      <c r="SAG12" s="46"/>
      <c r="SAH12" s="46"/>
      <c r="SAI12" s="46"/>
      <c r="SAJ12" s="46"/>
      <c r="SAK12" s="46"/>
      <c r="SAL12" s="46"/>
      <c r="SAM12" s="46"/>
      <c r="SAN12" s="46"/>
      <c r="SAO12" s="46"/>
      <c r="SAP12" s="46"/>
      <c r="SAQ12" s="46"/>
      <c r="SAR12" s="46"/>
      <c r="SAS12" s="46"/>
      <c r="SAT12" s="46"/>
      <c r="SAU12" s="46"/>
      <c r="SAV12" s="46"/>
      <c r="SAW12" s="46"/>
      <c r="SAX12" s="46"/>
      <c r="SAY12" s="46"/>
      <c r="SAZ12" s="46"/>
      <c r="SBA12" s="46"/>
      <c r="SBB12" s="46"/>
      <c r="SBC12" s="46"/>
      <c r="SBD12" s="46"/>
      <c r="SBE12" s="46"/>
      <c r="SBF12" s="46"/>
      <c r="SBG12" s="46"/>
      <c r="SBH12" s="46"/>
      <c r="SBI12" s="46"/>
      <c r="SBJ12" s="46"/>
      <c r="SBK12" s="46"/>
      <c r="SBL12" s="46"/>
      <c r="SBM12" s="46"/>
      <c r="SBN12" s="46"/>
      <c r="SBO12" s="46"/>
      <c r="SBP12" s="46"/>
      <c r="SBQ12" s="46"/>
      <c r="SBR12" s="46"/>
      <c r="SBS12" s="46"/>
      <c r="SBT12" s="46"/>
      <c r="SBU12" s="46"/>
      <c r="SBV12" s="46"/>
      <c r="SBW12" s="46"/>
      <c r="SBX12" s="46"/>
      <c r="SBY12" s="46"/>
      <c r="SBZ12" s="46"/>
      <c r="SCA12" s="46"/>
      <c r="SCB12" s="46"/>
      <c r="SCC12" s="46"/>
      <c r="SCD12" s="46"/>
      <c r="SCE12" s="46"/>
      <c r="SCF12" s="46"/>
      <c r="SCG12" s="46"/>
      <c r="SCH12" s="46"/>
      <c r="SCI12" s="46"/>
      <c r="SCJ12" s="46"/>
      <c r="SCK12" s="46"/>
      <c r="SCL12" s="46"/>
      <c r="SCM12" s="46"/>
      <c r="SCN12" s="46"/>
      <c r="SCO12" s="46"/>
      <c r="SCP12" s="46"/>
      <c r="SCQ12" s="46"/>
      <c r="SCR12" s="46"/>
      <c r="SCS12" s="46"/>
      <c r="SCT12" s="46"/>
      <c r="SCU12" s="46"/>
      <c r="SCV12" s="46"/>
      <c r="SCW12" s="46"/>
      <c r="SCX12" s="46"/>
      <c r="SCY12" s="46"/>
      <c r="SCZ12" s="46"/>
      <c r="SDA12" s="46"/>
      <c r="SDB12" s="46"/>
      <c r="SDC12" s="46"/>
      <c r="SDD12" s="46"/>
      <c r="SDE12" s="46"/>
      <c r="SDF12" s="46"/>
      <c r="SDG12" s="46"/>
      <c r="SDH12" s="46"/>
      <c r="SDI12" s="46"/>
      <c r="SDJ12" s="46"/>
      <c r="SDK12" s="46"/>
      <c r="SDL12" s="46"/>
      <c r="SDM12" s="46"/>
      <c r="SDN12" s="46"/>
      <c r="SDO12" s="46"/>
      <c r="SDP12" s="46"/>
      <c r="SDQ12" s="46"/>
      <c r="SDR12" s="46"/>
      <c r="SDS12" s="46"/>
      <c r="SDT12" s="46"/>
      <c r="SDU12" s="46"/>
      <c r="SDV12" s="46"/>
      <c r="SDW12" s="46"/>
      <c r="SDX12" s="46"/>
      <c r="SDY12" s="46"/>
      <c r="SDZ12" s="46"/>
      <c r="SEA12" s="46"/>
      <c r="SEB12" s="46"/>
      <c r="SEC12" s="46"/>
      <c r="SED12" s="46"/>
      <c r="SEE12" s="46"/>
      <c r="SEF12" s="46"/>
      <c r="SEG12" s="46"/>
      <c r="SEH12" s="46"/>
      <c r="SEI12" s="46"/>
      <c r="SEJ12" s="46"/>
      <c r="SEK12" s="46"/>
      <c r="SEL12" s="46"/>
      <c r="SEM12" s="46"/>
      <c r="SEN12" s="46"/>
      <c r="SEO12" s="46"/>
      <c r="SEP12" s="46"/>
      <c r="SEQ12" s="46"/>
      <c r="SER12" s="46"/>
      <c r="SES12" s="46"/>
      <c r="SET12" s="46"/>
      <c r="SEU12" s="46"/>
      <c r="SEV12" s="46"/>
      <c r="SEW12" s="46"/>
      <c r="SEX12" s="46"/>
      <c r="SEY12" s="46"/>
      <c r="SEZ12" s="46"/>
      <c r="SFA12" s="46"/>
      <c r="SFB12" s="46"/>
      <c r="SFC12" s="46"/>
      <c r="SFD12" s="46"/>
      <c r="SFE12" s="46"/>
      <c r="SFF12" s="46"/>
      <c r="SFG12" s="46"/>
      <c r="SFH12" s="46"/>
      <c r="SFI12" s="46"/>
      <c r="SFJ12" s="46"/>
      <c r="SFK12" s="46"/>
      <c r="SFL12" s="46"/>
      <c r="SFM12" s="46"/>
      <c r="SFN12" s="46"/>
      <c r="SFO12" s="46"/>
      <c r="SFP12" s="46"/>
      <c r="SFQ12" s="46"/>
      <c r="SFR12" s="46"/>
      <c r="SFS12" s="46"/>
      <c r="SFT12" s="46"/>
      <c r="SFU12" s="46"/>
      <c r="SFV12" s="46"/>
      <c r="SFW12" s="46"/>
      <c r="SFX12" s="46"/>
      <c r="SFY12" s="46"/>
      <c r="SFZ12" s="46"/>
      <c r="SGA12" s="46"/>
      <c r="SGB12" s="46"/>
      <c r="SGC12" s="46"/>
      <c r="SGD12" s="46"/>
      <c r="SGE12" s="46"/>
      <c r="SGF12" s="46"/>
      <c r="SGG12" s="46"/>
      <c r="SGH12" s="46"/>
      <c r="SGI12" s="46"/>
      <c r="SGJ12" s="46"/>
      <c r="SGK12" s="46"/>
      <c r="SGL12" s="46"/>
      <c r="SGM12" s="46"/>
      <c r="SGN12" s="46"/>
      <c r="SGO12" s="46"/>
      <c r="SGP12" s="46"/>
      <c r="SGQ12" s="46"/>
      <c r="SGR12" s="46"/>
      <c r="SGS12" s="46"/>
      <c r="SGT12" s="46"/>
      <c r="SGU12" s="46"/>
      <c r="SGV12" s="46"/>
      <c r="SGW12" s="46"/>
      <c r="SGX12" s="46"/>
      <c r="SGY12" s="46"/>
      <c r="SGZ12" s="46"/>
      <c r="SHA12" s="46"/>
      <c r="SHB12" s="46"/>
      <c r="SHC12" s="46"/>
      <c r="SHD12" s="46"/>
      <c r="SHE12" s="46"/>
      <c r="SHF12" s="46"/>
      <c r="SHG12" s="46"/>
      <c r="SHH12" s="46"/>
      <c r="SHI12" s="46"/>
      <c r="SHJ12" s="46"/>
      <c r="SHK12" s="46"/>
      <c r="SHL12" s="46"/>
      <c r="SHM12" s="46"/>
      <c r="SHN12" s="46"/>
      <c r="SHO12" s="46"/>
      <c r="SHP12" s="46"/>
      <c r="SHQ12" s="46"/>
      <c r="SHR12" s="46"/>
      <c r="SHS12" s="46"/>
      <c r="SHT12" s="46"/>
      <c r="SHU12" s="46"/>
      <c r="SHV12" s="46"/>
      <c r="SHW12" s="46"/>
      <c r="SHX12" s="46"/>
      <c r="SHY12" s="46"/>
      <c r="SHZ12" s="46"/>
      <c r="SIA12" s="46"/>
      <c r="SIB12" s="46"/>
      <c r="SIC12" s="46"/>
      <c r="SID12" s="46"/>
      <c r="SIE12" s="46"/>
      <c r="SIF12" s="46"/>
      <c r="SIG12" s="46"/>
      <c r="SIH12" s="46"/>
      <c r="SII12" s="46"/>
      <c r="SIJ12" s="46"/>
      <c r="SIK12" s="46"/>
      <c r="SIL12" s="46"/>
      <c r="SIM12" s="46"/>
      <c r="SIN12" s="46"/>
      <c r="SIO12" s="46"/>
      <c r="SIP12" s="46"/>
      <c r="SIQ12" s="46"/>
      <c r="SIR12" s="46"/>
      <c r="SIS12" s="46"/>
      <c r="SIT12" s="46"/>
      <c r="SIU12" s="46"/>
      <c r="SIV12" s="46"/>
      <c r="SIW12" s="46"/>
      <c r="SIX12" s="46"/>
      <c r="SIY12" s="46"/>
      <c r="SIZ12" s="46"/>
      <c r="SJA12" s="46"/>
      <c r="SJB12" s="46"/>
      <c r="SJC12" s="46"/>
      <c r="SJD12" s="46"/>
      <c r="SJE12" s="46"/>
      <c r="SJF12" s="46"/>
      <c r="SJG12" s="46"/>
      <c r="SJH12" s="46"/>
      <c r="SJI12" s="46"/>
      <c r="SJJ12" s="46"/>
      <c r="SJK12" s="46"/>
      <c r="SJL12" s="46"/>
      <c r="SJM12" s="46"/>
      <c r="SJN12" s="46"/>
      <c r="SJO12" s="46"/>
      <c r="SJP12" s="46"/>
      <c r="SJQ12" s="46"/>
      <c r="SJR12" s="46"/>
      <c r="SJS12" s="46"/>
      <c r="SJT12" s="46"/>
      <c r="SJU12" s="46"/>
      <c r="SJV12" s="46"/>
      <c r="SJW12" s="46"/>
      <c r="SJX12" s="46"/>
      <c r="SJY12" s="46"/>
      <c r="SJZ12" s="46"/>
      <c r="SKA12" s="46"/>
      <c r="SKB12" s="46"/>
      <c r="SKC12" s="46"/>
      <c r="SKD12" s="46"/>
      <c r="SKE12" s="46"/>
      <c r="SKF12" s="46"/>
      <c r="SKG12" s="46"/>
      <c r="SKH12" s="46"/>
      <c r="SKI12" s="46"/>
      <c r="SKJ12" s="46"/>
      <c r="SKK12" s="46"/>
      <c r="SKL12" s="46"/>
      <c r="SKM12" s="46"/>
      <c r="SKN12" s="46"/>
      <c r="SKO12" s="46"/>
      <c r="SKP12" s="46"/>
      <c r="SKQ12" s="46"/>
      <c r="SKR12" s="46"/>
      <c r="SKS12" s="46"/>
      <c r="SKT12" s="46"/>
      <c r="SKU12" s="46"/>
      <c r="SKV12" s="46"/>
      <c r="SKW12" s="46"/>
      <c r="SKX12" s="46"/>
      <c r="SKY12" s="46"/>
      <c r="SKZ12" s="46"/>
      <c r="SLA12" s="46"/>
      <c r="SLB12" s="46"/>
      <c r="SLC12" s="46"/>
      <c r="SLD12" s="46"/>
      <c r="SLE12" s="46"/>
      <c r="SLF12" s="46"/>
      <c r="SLG12" s="46"/>
      <c r="SLH12" s="46"/>
      <c r="SLI12" s="46"/>
      <c r="SLJ12" s="46"/>
      <c r="SLK12" s="46"/>
      <c r="SLL12" s="46"/>
      <c r="SLM12" s="46"/>
      <c r="SLN12" s="46"/>
      <c r="SLO12" s="46"/>
      <c r="SLP12" s="46"/>
      <c r="SLQ12" s="46"/>
      <c r="SLR12" s="46"/>
      <c r="SLS12" s="46"/>
      <c r="SLT12" s="46"/>
      <c r="SLU12" s="46"/>
      <c r="SLV12" s="46"/>
      <c r="SLW12" s="46"/>
      <c r="SLX12" s="46"/>
      <c r="SLY12" s="46"/>
      <c r="SLZ12" s="46"/>
      <c r="SMA12" s="46"/>
      <c r="SMB12" s="46"/>
      <c r="SMC12" s="46"/>
      <c r="SMD12" s="46"/>
      <c r="SME12" s="46"/>
      <c r="SMF12" s="46"/>
      <c r="SMG12" s="46"/>
      <c r="SMH12" s="46"/>
      <c r="SMI12" s="46"/>
      <c r="SMJ12" s="46"/>
      <c r="SMK12" s="46"/>
      <c r="SML12" s="46"/>
      <c r="SMM12" s="46"/>
      <c r="SMN12" s="46"/>
      <c r="SMO12" s="46"/>
      <c r="SMP12" s="46"/>
      <c r="SMQ12" s="46"/>
      <c r="SMR12" s="46"/>
      <c r="SMS12" s="46"/>
      <c r="SMT12" s="46"/>
      <c r="SMU12" s="46"/>
      <c r="SMV12" s="46"/>
      <c r="SMW12" s="46"/>
      <c r="SMX12" s="46"/>
      <c r="SMY12" s="46"/>
      <c r="SMZ12" s="46"/>
      <c r="SNA12" s="46"/>
      <c r="SNB12" s="46"/>
      <c r="SNC12" s="46"/>
      <c r="SND12" s="46"/>
      <c r="SNE12" s="46"/>
      <c r="SNF12" s="46"/>
      <c r="SNG12" s="46"/>
      <c r="SNH12" s="46"/>
      <c r="SNI12" s="46"/>
      <c r="SNJ12" s="46"/>
      <c r="SNK12" s="46"/>
      <c r="SNL12" s="46"/>
      <c r="SNM12" s="46"/>
      <c r="SNN12" s="46"/>
      <c r="SNO12" s="46"/>
      <c r="SNP12" s="46"/>
      <c r="SNQ12" s="46"/>
      <c r="SNR12" s="46"/>
      <c r="SNS12" s="46"/>
      <c r="SNT12" s="46"/>
      <c r="SNU12" s="46"/>
      <c r="SNV12" s="46"/>
      <c r="SNW12" s="46"/>
      <c r="SNX12" s="46"/>
      <c r="SNY12" s="46"/>
      <c r="SNZ12" s="46"/>
      <c r="SOA12" s="46"/>
      <c r="SOB12" s="46"/>
      <c r="SOC12" s="46"/>
      <c r="SOD12" s="46"/>
      <c r="SOE12" s="46"/>
      <c r="SOF12" s="46"/>
      <c r="SOG12" s="46"/>
      <c r="SOH12" s="46"/>
      <c r="SOI12" s="46"/>
      <c r="SOJ12" s="46"/>
      <c r="SOK12" s="46"/>
      <c r="SOL12" s="46"/>
      <c r="SOM12" s="46"/>
      <c r="SON12" s="46"/>
      <c r="SOO12" s="46"/>
      <c r="SOP12" s="46"/>
      <c r="SOQ12" s="46"/>
      <c r="SOR12" s="46"/>
      <c r="SOS12" s="46"/>
      <c r="SOT12" s="46"/>
      <c r="SOU12" s="46"/>
      <c r="SOV12" s="46"/>
      <c r="SOW12" s="46"/>
      <c r="SOX12" s="46"/>
      <c r="SOY12" s="46"/>
      <c r="SOZ12" s="46"/>
      <c r="SPA12" s="46"/>
      <c r="SPB12" s="46"/>
      <c r="SPC12" s="46"/>
      <c r="SPD12" s="46"/>
      <c r="SPE12" s="46"/>
      <c r="SPF12" s="46"/>
      <c r="SPG12" s="46"/>
      <c r="SPH12" s="46"/>
      <c r="SPI12" s="46"/>
      <c r="SPJ12" s="46"/>
      <c r="SPK12" s="46"/>
      <c r="SPL12" s="46"/>
      <c r="SPM12" s="46"/>
      <c r="SPN12" s="46"/>
      <c r="SPO12" s="46"/>
      <c r="SPP12" s="46"/>
      <c r="SPQ12" s="46"/>
      <c r="SPR12" s="46"/>
      <c r="SPS12" s="46"/>
      <c r="SPT12" s="46"/>
      <c r="SPU12" s="46"/>
      <c r="SPV12" s="46"/>
      <c r="SPW12" s="46"/>
      <c r="SPX12" s="46"/>
      <c r="SPY12" s="46"/>
      <c r="SPZ12" s="46"/>
      <c r="SQA12" s="46"/>
      <c r="SQB12" s="46"/>
      <c r="SQC12" s="46"/>
      <c r="SQD12" s="46"/>
      <c r="SQE12" s="46"/>
      <c r="SQF12" s="46"/>
      <c r="SQG12" s="46"/>
      <c r="SQH12" s="46"/>
      <c r="SQI12" s="46"/>
      <c r="SQJ12" s="46"/>
      <c r="SQK12" s="46"/>
      <c r="SQL12" s="46"/>
      <c r="SQM12" s="46"/>
      <c r="SQN12" s="46"/>
      <c r="SQO12" s="46"/>
      <c r="SQP12" s="46"/>
      <c r="SQQ12" s="46"/>
      <c r="SQR12" s="46"/>
      <c r="SQS12" s="46"/>
      <c r="SQT12" s="46"/>
      <c r="SQU12" s="46"/>
      <c r="SQV12" s="46"/>
      <c r="SQW12" s="46"/>
      <c r="SQX12" s="46"/>
      <c r="SQY12" s="46"/>
      <c r="SQZ12" s="46"/>
      <c r="SRA12" s="46"/>
      <c r="SRB12" s="46"/>
      <c r="SRC12" s="46"/>
      <c r="SRD12" s="46"/>
      <c r="SRE12" s="46"/>
      <c r="SRF12" s="46"/>
      <c r="SRG12" s="46"/>
      <c r="SRH12" s="46"/>
      <c r="SRI12" s="46"/>
      <c r="SRJ12" s="46"/>
      <c r="SRK12" s="46"/>
      <c r="SRL12" s="46"/>
      <c r="SRM12" s="46"/>
      <c r="SRN12" s="46"/>
      <c r="SRO12" s="46"/>
      <c r="SRP12" s="46"/>
      <c r="SRQ12" s="46"/>
      <c r="SRR12" s="46"/>
      <c r="SRS12" s="46"/>
      <c r="SRT12" s="46"/>
      <c r="SRU12" s="46"/>
      <c r="SRV12" s="46"/>
      <c r="SRW12" s="46"/>
      <c r="SRX12" s="46"/>
      <c r="SRY12" s="46"/>
      <c r="SRZ12" s="46"/>
      <c r="SSA12" s="46"/>
      <c r="SSB12" s="46"/>
      <c r="SSC12" s="46"/>
      <c r="SSD12" s="46"/>
      <c r="SSE12" s="46"/>
      <c r="SSF12" s="46"/>
      <c r="SSG12" s="46"/>
      <c r="SSH12" s="46"/>
      <c r="SSI12" s="46"/>
      <c r="SSJ12" s="46"/>
      <c r="SSK12" s="46"/>
      <c r="SSL12" s="46"/>
      <c r="SSM12" s="46"/>
      <c r="SSN12" s="46"/>
      <c r="SSO12" s="46"/>
      <c r="SSP12" s="46"/>
      <c r="SSQ12" s="46"/>
      <c r="SSR12" s="46"/>
      <c r="SSS12" s="46"/>
      <c r="SST12" s="46"/>
      <c r="SSU12" s="46"/>
      <c r="SSV12" s="46"/>
      <c r="SSW12" s="46"/>
      <c r="SSX12" s="46"/>
      <c r="SSY12" s="46"/>
      <c r="SSZ12" s="46"/>
      <c r="STA12" s="46"/>
      <c r="STB12" s="46"/>
      <c r="STC12" s="46"/>
      <c r="STD12" s="46"/>
      <c r="STE12" s="46"/>
      <c r="STF12" s="46"/>
      <c r="STG12" s="46"/>
      <c r="STH12" s="46"/>
      <c r="STI12" s="46"/>
      <c r="STJ12" s="46"/>
      <c r="STK12" s="46"/>
      <c r="STL12" s="46"/>
      <c r="STM12" s="46"/>
      <c r="STN12" s="46"/>
      <c r="STO12" s="46"/>
      <c r="STP12" s="46"/>
      <c r="STQ12" s="46"/>
      <c r="STR12" s="46"/>
      <c r="STS12" s="46"/>
      <c r="STT12" s="46"/>
      <c r="STU12" s="46"/>
      <c r="STV12" s="46"/>
      <c r="STW12" s="46"/>
      <c r="STX12" s="46"/>
      <c r="STY12" s="46"/>
      <c r="STZ12" s="46"/>
      <c r="SUA12" s="46"/>
      <c r="SUB12" s="46"/>
      <c r="SUC12" s="46"/>
      <c r="SUD12" s="46"/>
      <c r="SUE12" s="46"/>
      <c r="SUF12" s="46"/>
      <c r="SUG12" s="46"/>
      <c r="SUH12" s="46"/>
      <c r="SUI12" s="46"/>
      <c r="SUJ12" s="46"/>
      <c r="SUK12" s="46"/>
      <c r="SUL12" s="46"/>
      <c r="SUM12" s="46"/>
      <c r="SUN12" s="46"/>
      <c r="SUO12" s="46"/>
      <c r="SUP12" s="46"/>
      <c r="SUQ12" s="46"/>
      <c r="SUR12" s="46"/>
      <c r="SUS12" s="46"/>
      <c r="SUT12" s="46"/>
      <c r="SUU12" s="46"/>
      <c r="SUV12" s="46"/>
      <c r="SUW12" s="46"/>
      <c r="SUX12" s="46"/>
      <c r="SUY12" s="46"/>
      <c r="SUZ12" s="46"/>
      <c r="SVA12" s="46"/>
      <c r="SVB12" s="46"/>
      <c r="SVC12" s="46"/>
      <c r="SVD12" s="46"/>
      <c r="SVE12" s="46"/>
      <c r="SVF12" s="46"/>
      <c r="SVG12" s="46"/>
      <c r="SVH12" s="46"/>
      <c r="SVI12" s="46"/>
      <c r="SVJ12" s="46"/>
      <c r="SVK12" s="46"/>
      <c r="SVL12" s="46"/>
      <c r="SVM12" s="46"/>
      <c r="SVN12" s="46"/>
      <c r="SVO12" s="46"/>
      <c r="SVP12" s="46"/>
      <c r="SVQ12" s="46"/>
      <c r="SVR12" s="46"/>
      <c r="SVS12" s="46"/>
      <c r="SVT12" s="46"/>
      <c r="SVU12" s="46"/>
      <c r="SVV12" s="46"/>
      <c r="SVW12" s="46"/>
      <c r="SVX12" s="46"/>
      <c r="SVY12" s="46"/>
      <c r="SVZ12" s="46"/>
      <c r="SWA12" s="46"/>
      <c r="SWB12" s="46"/>
      <c r="SWC12" s="46"/>
      <c r="SWD12" s="46"/>
      <c r="SWE12" s="46"/>
      <c r="SWF12" s="46"/>
      <c r="SWG12" s="46"/>
      <c r="SWH12" s="46"/>
      <c r="SWI12" s="46"/>
      <c r="SWJ12" s="46"/>
      <c r="SWK12" s="46"/>
      <c r="SWL12" s="46"/>
      <c r="SWM12" s="46"/>
      <c r="SWN12" s="46"/>
      <c r="SWO12" s="46"/>
      <c r="SWP12" s="46"/>
      <c r="SWQ12" s="46"/>
      <c r="SWR12" s="46"/>
      <c r="SWS12" s="46"/>
      <c r="SWT12" s="46"/>
      <c r="SWU12" s="46"/>
      <c r="SWV12" s="46"/>
      <c r="SWW12" s="46"/>
      <c r="SWX12" s="46"/>
      <c r="SWY12" s="46"/>
      <c r="SWZ12" s="46"/>
      <c r="SXA12" s="46"/>
      <c r="SXB12" s="46"/>
      <c r="SXC12" s="46"/>
      <c r="SXD12" s="46"/>
      <c r="SXE12" s="46"/>
      <c r="SXF12" s="46"/>
      <c r="SXG12" s="46"/>
      <c r="SXH12" s="46"/>
      <c r="SXI12" s="46"/>
      <c r="SXJ12" s="46"/>
      <c r="SXK12" s="46"/>
      <c r="SXL12" s="46"/>
      <c r="SXM12" s="46"/>
      <c r="SXN12" s="46"/>
      <c r="SXO12" s="46"/>
      <c r="SXP12" s="46"/>
      <c r="SXQ12" s="46"/>
      <c r="SXR12" s="46"/>
      <c r="SXS12" s="46"/>
      <c r="SXT12" s="46"/>
      <c r="SXU12" s="46"/>
      <c r="SXV12" s="46"/>
      <c r="SXW12" s="46"/>
      <c r="SXX12" s="46"/>
      <c r="SXY12" s="46"/>
      <c r="SXZ12" s="46"/>
      <c r="SYA12" s="46"/>
      <c r="SYB12" s="46"/>
      <c r="SYC12" s="46"/>
      <c r="SYD12" s="46"/>
      <c r="SYE12" s="46"/>
      <c r="SYF12" s="46"/>
      <c r="SYG12" s="46"/>
      <c r="SYH12" s="46"/>
      <c r="SYI12" s="46"/>
      <c r="SYJ12" s="46"/>
      <c r="SYK12" s="46"/>
      <c r="SYL12" s="46"/>
      <c r="SYM12" s="46"/>
      <c r="SYN12" s="46"/>
      <c r="SYO12" s="46"/>
      <c r="SYP12" s="46"/>
      <c r="SYQ12" s="46"/>
      <c r="SYR12" s="46"/>
      <c r="SYS12" s="46"/>
      <c r="SYT12" s="46"/>
      <c r="SYU12" s="46"/>
      <c r="SYV12" s="46"/>
      <c r="SYW12" s="46"/>
      <c r="SYX12" s="46"/>
      <c r="SYY12" s="46"/>
      <c r="SYZ12" s="46"/>
      <c r="SZA12" s="46"/>
      <c r="SZB12" s="46"/>
      <c r="SZC12" s="46"/>
      <c r="SZD12" s="46"/>
      <c r="SZE12" s="46"/>
      <c r="SZF12" s="46"/>
      <c r="SZG12" s="46"/>
      <c r="SZH12" s="46"/>
      <c r="SZI12" s="46"/>
      <c r="SZJ12" s="46"/>
      <c r="SZK12" s="46"/>
      <c r="SZL12" s="46"/>
      <c r="SZM12" s="46"/>
      <c r="SZN12" s="46"/>
      <c r="SZO12" s="46"/>
      <c r="SZP12" s="46"/>
      <c r="SZQ12" s="46"/>
      <c r="SZR12" s="46"/>
      <c r="SZS12" s="46"/>
      <c r="SZT12" s="46"/>
      <c r="SZU12" s="46"/>
      <c r="SZV12" s="46"/>
      <c r="SZW12" s="46"/>
      <c r="SZX12" s="46"/>
      <c r="SZY12" s="46"/>
      <c r="SZZ12" s="46"/>
      <c r="TAA12" s="46"/>
      <c r="TAB12" s="46"/>
      <c r="TAC12" s="46"/>
      <c r="TAD12" s="46"/>
      <c r="TAE12" s="46"/>
      <c r="TAF12" s="46"/>
      <c r="TAG12" s="46"/>
      <c r="TAH12" s="46"/>
      <c r="TAI12" s="46"/>
      <c r="TAJ12" s="46"/>
      <c r="TAK12" s="46"/>
      <c r="TAL12" s="46"/>
      <c r="TAM12" s="46"/>
      <c r="TAN12" s="46"/>
      <c r="TAO12" s="46"/>
      <c r="TAP12" s="46"/>
      <c r="TAQ12" s="46"/>
      <c r="TAR12" s="46"/>
      <c r="TAS12" s="46"/>
      <c r="TAT12" s="46"/>
      <c r="TAU12" s="46"/>
      <c r="TAV12" s="46"/>
      <c r="TAW12" s="46"/>
      <c r="TAX12" s="46"/>
      <c r="TAY12" s="46"/>
      <c r="TAZ12" s="46"/>
      <c r="TBA12" s="46"/>
      <c r="TBB12" s="46"/>
      <c r="TBC12" s="46"/>
      <c r="TBD12" s="46"/>
      <c r="TBE12" s="46"/>
      <c r="TBF12" s="46"/>
      <c r="TBG12" s="46"/>
      <c r="TBH12" s="46"/>
      <c r="TBI12" s="46"/>
      <c r="TBJ12" s="46"/>
      <c r="TBK12" s="46"/>
      <c r="TBL12" s="46"/>
      <c r="TBM12" s="46"/>
      <c r="TBN12" s="46"/>
      <c r="TBO12" s="46"/>
      <c r="TBP12" s="46"/>
      <c r="TBQ12" s="46"/>
      <c r="TBR12" s="46"/>
      <c r="TBS12" s="46"/>
      <c r="TBT12" s="46"/>
      <c r="TBU12" s="46"/>
      <c r="TBV12" s="46"/>
      <c r="TBW12" s="46"/>
      <c r="TBX12" s="46"/>
      <c r="TBY12" s="46"/>
      <c r="TBZ12" s="46"/>
      <c r="TCA12" s="46"/>
      <c r="TCB12" s="46"/>
      <c r="TCC12" s="46"/>
      <c r="TCD12" s="46"/>
      <c r="TCE12" s="46"/>
      <c r="TCF12" s="46"/>
      <c r="TCG12" s="46"/>
      <c r="TCH12" s="46"/>
      <c r="TCI12" s="46"/>
      <c r="TCJ12" s="46"/>
      <c r="TCK12" s="46"/>
      <c r="TCL12" s="46"/>
      <c r="TCM12" s="46"/>
      <c r="TCN12" s="46"/>
      <c r="TCO12" s="46"/>
      <c r="TCP12" s="46"/>
      <c r="TCQ12" s="46"/>
      <c r="TCR12" s="46"/>
      <c r="TCS12" s="46"/>
      <c r="TCT12" s="46"/>
      <c r="TCU12" s="46"/>
      <c r="TCV12" s="46"/>
      <c r="TCW12" s="46"/>
      <c r="TCX12" s="46"/>
      <c r="TCY12" s="46"/>
      <c r="TCZ12" s="46"/>
      <c r="TDA12" s="46"/>
      <c r="TDB12" s="46"/>
      <c r="TDC12" s="46"/>
      <c r="TDD12" s="46"/>
      <c r="TDE12" s="46"/>
      <c r="TDF12" s="46"/>
      <c r="TDG12" s="46"/>
      <c r="TDH12" s="46"/>
      <c r="TDI12" s="46"/>
      <c r="TDJ12" s="46"/>
      <c r="TDK12" s="46"/>
      <c r="TDL12" s="46"/>
      <c r="TDM12" s="46"/>
      <c r="TDN12" s="46"/>
      <c r="TDO12" s="46"/>
      <c r="TDP12" s="46"/>
      <c r="TDQ12" s="46"/>
      <c r="TDR12" s="46"/>
      <c r="TDS12" s="46"/>
      <c r="TDT12" s="46"/>
      <c r="TDU12" s="46"/>
      <c r="TDV12" s="46"/>
      <c r="TDW12" s="46"/>
      <c r="TDX12" s="46"/>
      <c r="TDY12" s="46"/>
      <c r="TDZ12" s="46"/>
      <c r="TEA12" s="46"/>
      <c r="TEB12" s="46"/>
      <c r="TEC12" s="46"/>
      <c r="TED12" s="46"/>
      <c r="TEE12" s="46"/>
      <c r="TEF12" s="46"/>
      <c r="TEG12" s="46"/>
      <c r="TEH12" s="46"/>
      <c r="TEI12" s="46"/>
      <c r="TEJ12" s="46"/>
      <c r="TEK12" s="46"/>
      <c r="TEL12" s="46"/>
      <c r="TEM12" s="46"/>
      <c r="TEN12" s="46"/>
      <c r="TEO12" s="46"/>
      <c r="TEP12" s="46"/>
      <c r="TEQ12" s="46"/>
      <c r="TER12" s="46"/>
      <c r="TES12" s="46"/>
      <c r="TET12" s="46"/>
      <c r="TEU12" s="46"/>
      <c r="TEV12" s="46"/>
      <c r="TEW12" s="46"/>
      <c r="TEX12" s="46"/>
      <c r="TEY12" s="46"/>
      <c r="TEZ12" s="46"/>
      <c r="TFA12" s="46"/>
      <c r="TFB12" s="46"/>
      <c r="TFC12" s="46"/>
      <c r="TFD12" s="46"/>
      <c r="TFE12" s="46"/>
      <c r="TFF12" s="46"/>
      <c r="TFG12" s="46"/>
      <c r="TFH12" s="46"/>
      <c r="TFI12" s="46"/>
      <c r="TFJ12" s="46"/>
      <c r="TFK12" s="46"/>
      <c r="TFL12" s="46"/>
      <c r="TFM12" s="46"/>
      <c r="TFN12" s="46"/>
      <c r="TFO12" s="46"/>
      <c r="TFP12" s="46"/>
      <c r="TFQ12" s="46"/>
      <c r="TFR12" s="46"/>
      <c r="TFS12" s="46"/>
      <c r="TFT12" s="46"/>
      <c r="TFU12" s="46"/>
      <c r="TFV12" s="46"/>
      <c r="TFW12" s="46"/>
      <c r="TFX12" s="46"/>
      <c r="TFY12" s="46"/>
      <c r="TFZ12" s="46"/>
      <c r="TGA12" s="46"/>
      <c r="TGB12" s="46"/>
      <c r="TGC12" s="46"/>
      <c r="TGD12" s="46"/>
      <c r="TGE12" s="46"/>
      <c r="TGF12" s="46"/>
      <c r="TGG12" s="46"/>
      <c r="TGH12" s="46"/>
      <c r="TGI12" s="46"/>
      <c r="TGJ12" s="46"/>
      <c r="TGK12" s="46"/>
      <c r="TGL12" s="46"/>
      <c r="TGM12" s="46"/>
      <c r="TGN12" s="46"/>
      <c r="TGO12" s="46"/>
      <c r="TGP12" s="46"/>
      <c r="TGQ12" s="46"/>
      <c r="TGR12" s="46"/>
      <c r="TGS12" s="46"/>
      <c r="TGT12" s="46"/>
      <c r="TGU12" s="46"/>
      <c r="TGV12" s="46"/>
      <c r="TGW12" s="46"/>
      <c r="TGX12" s="46"/>
      <c r="TGY12" s="46"/>
      <c r="TGZ12" s="46"/>
      <c r="THA12" s="46"/>
      <c r="THB12" s="46"/>
      <c r="THC12" s="46"/>
      <c r="THD12" s="46"/>
      <c r="THE12" s="46"/>
      <c r="THF12" s="46"/>
      <c r="THG12" s="46"/>
      <c r="THH12" s="46"/>
      <c r="THI12" s="46"/>
      <c r="THJ12" s="46"/>
      <c r="THK12" s="46"/>
      <c r="THL12" s="46"/>
      <c r="THM12" s="46"/>
      <c r="THN12" s="46"/>
      <c r="THO12" s="46"/>
      <c r="THP12" s="46"/>
      <c r="THQ12" s="46"/>
      <c r="THR12" s="46"/>
      <c r="THS12" s="46"/>
      <c r="THT12" s="46"/>
      <c r="THU12" s="46"/>
      <c r="THV12" s="46"/>
      <c r="THW12" s="46"/>
      <c r="THX12" s="46"/>
      <c r="THY12" s="46"/>
      <c r="THZ12" s="46"/>
      <c r="TIA12" s="46"/>
      <c r="TIB12" s="46"/>
      <c r="TIC12" s="46"/>
      <c r="TID12" s="46"/>
      <c r="TIE12" s="46"/>
      <c r="TIF12" s="46"/>
      <c r="TIG12" s="46"/>
      <c r="TIH12" s="46"/>
      <c r="TII12" s="46"/>
      <c r="TIJ12" s="46"/>
      <c r="TIK12" s="46"/>
      <c r="TIL12" s="46"/>
      <c r="TIM12" s="46"/>
      <c r="TIN12" s="46"/>
      <c r="TIO12" s="46"/>
      <c r="TIP12" s="46"/>
      <c r="TIQ12" s="46"/>
      <c r="TIR12" s="46"/>
      <c r="TIS12" s="46"/>
      <c r="TIT12" s="46"/>
      <c r="TIU12" s="46"/>
      <c r="TIV12" s="46"/>
      <c r="TIW12" s="46"/>
      <c r="TIX12" s="46"/>
      <c r="TIY12" s="46"/>
      <c r="TIZ12" s="46"/>
      <c r="TJA12" s="46"/>
      <c r="TJB12" s="46"/>
      <c r="TJC12" s="46"/>
      <c r="TJD12" s="46"/>
      <c r="TJE12" s="46"/>
      <c r="TJF12" s="46"/>
      <c r="TJG12" s="46"/>
      <c r="TJH12" s="46"/>
      <c r="TJI12" s="46"/>
      <c r="TJJ12" s="46"/>
      <c r="TJK12" s="46"/>
      <c r="TJL12" s="46"/>
      <c r="TJM12" s="46"/>
      <c r="TJN12" s="46"/>
      <c r="TJO12" s="46"/>
      <c r="TJP12" s="46"/>
      <c r="TJQ12" s="46"/>
      <c r="TJR12" s="46"/>
      <c r="TJS12" s="46"/>
      <c r="TJT12" s="46"/>
      <c r="TJU12" s="46"/>
      <c r="TJV12" s="46"/>
      <c r="TJW12" s="46"/>
      <c r="TJX12" s="46"/>
      <c r="TJY12" s="46"/>
      <c r="TJZ12" s="46"/>
      <c r="TKA12" s="46"/>
      <c r="TKB12" s="46"/>
      <c r="TKC12" s="46"/>
      <c r="TKD12" s="46"/>
      <c r="TKE12" s="46"/>
      <c r="TKF12" s="46"/>
      <c r="TKG12" s="46"/>
      <c r="TKH12" s="46"/>
      <c r="TKI12" s="46"/>
      <c r="TKJ12" s="46"/>
      <c r="TKK12" s="46"/>
      <c r="TKL12" s="46"/>
      <c r="TKM12" s="46"/>
      <c r="TKN12" s="46"/>
      <c r="TKO12" s="46"/>
      <c r="TKP12" s="46"/>
      <c r="TKQ12" s="46"/>
      <c r="TKR12" s="46"/>
      <c r="TKS12" s="46"/>
      <c r="TKT12" s="46"/>
      <c r="TKU12" s="46"/>
      <c r="TKV12" s="46"/>
      <c r="TKW12" s="46"/>
      <c r="TKX12" s="46"/>
      <c r="TKY12" s="46"/>
      <c r="TKZ12" s="46"/>
      <c r="TLA12" s="46"/>
      <c r="TLB12" s="46"/>
      <c r="TLC12" s="46"/>
      <c r="TLD12" s="46"/>
      <c r="TLE12" s="46"/>
      <c r="TLF12" s="46"/>
      <c r="TLG12" s="46"/>
      <c r="TLH12" s="46"/>
      <c r="TLI12" s="46"/>
      <c r="TLJ12" s="46"/>
      <c r="TLK12" s="46"/>
      <c r="TLL12" s="46"/>
      <c r="TLM12" s="46"/>
      <c r="TLN12" s="46"/>
      <c r="TLO12" s="46"/>
      <c r="TLP12" s="46"/>
      <c r="TLQ12" s="46"/>
      <c r="TLR12" s="46"/>
      <c r="TLS12" s="46"/>
      <c r="TLT12" s="46"/>
      <c r="TLU12" s="46"/>
      <c r="TLV12" s="46"/>
      <c r="TLW12" s="46"/>
      <c r="TLX12" s="46"/>
      <c r="TLY12" s="46"/>
      <c r="TLZ12" s="46"/>
      <c r="TMA12" s="46"/>
      <c r="TMB12" s="46"/>
      <c r="TMC12" s="46"/>
      <c r="TMD12" s="46"/>
      <c r="TME12" s="46"/>
      <c r="TMF12" s="46"/>
      <c r="TMG12" s="46"/>
      <c r="TMH12" s="46"/>
      <c r="TMI12" s="46"/>
      <c r="TMJ12" s="46"/>
      <c r="TMK12" s="46"/>
      <c r="TML12" s="46"/>
      <c r="TMM12" s="46"/>
      <c r="TMN12" s="46"/>
      <c r="TMO12" s="46"/>
      <c r="TMP12" s="46"/>
      <c r="TMQ12" s="46"/>
      <c r="TMR12" s="46"/>
      <c r="TMS12" s="46"/>
      <c r="TMT12" s="46"/>
      <c r="TMU12" s="46"/>
      <c r="TMV12" s="46"/>
      <c r="TMW12" s="46"/>
      <c r="TMX12" s="46"/>
      <c r="TMY12" s="46"/>
      <c r="TMZ12" s="46"/>
      <c r="TNA12" s="46"/>
      <c r="TNB12" s="46"/>
      <c r="TNC12" s="46"/>
      <c r="TND12" s="46"/>
      <c r="TNE12" s="46"/>
      <c r="TNF12" s="46"/>
      <c r="TNG12" s="46"/>
      <c r="TNH12" s="46"/>
      <c r="TNI12" s="46"/>
      <c r="TNJ12" s="46"/>
      <c r="TNK12" s="46"/>
      <c r="TNL12" s="46"/>
      <c r="TNM12" s="46"/>
      <c r="TNN12" s="46"/>
      <c r="TNO12" s="46"/>
      <c r="TNP12" s="46"/>
      <c r="TNQ12" s="46"/>
      <c r="TNR12" s="46"/>
      <c r="TNS12" s="46"/>
      <c r="TNT12" s="46"/>
      <c r="TNU12" s="46"/>
      <c r="TNV12" s="46"/>
      <c r="TNW12" s="46"/>
      <c r="TNX12" s="46"/>
      <c r="TNY12" s="46"/>
      <c r="TNZ12" s="46"/>
      <c r="TOA12" s="46"/>
      <c r="TOB12" s="46"/>
      <c r="TOC12" s="46"/>
      <c r="TOD12" s="46"/>
      <c r="TOE12" s="46"/>
      <c r="TOF12" s="46"/>
      <c r="TOG12" s="46"/>
      <c r="TOH12" s="46"/>
      <c r="TOI12" s="46"/>
      <c r="TOJ12" s="46"/>
      <c r="TOK12" s="46"/>
      <c r="TOL12" s="46"/>
      <c r="TOM12" s="46"/>
      <c r="TON12" s="46"/>
      <c r="TOO12" s="46"/>
      <c r="TOP12" s="46"/>
      <c r="TOQ12" s="46"/>
      <c r="TOR12" s="46"/>
      <c r="TOS12" s="46"/>
      <c r="TOT12" s="46"/>
      <c r="TOU12" s="46"/>
      <c r="TOV12" s="46"/>
      <c r="TOW12" s="46"/>
      <c r="TOX12" s="46"/>
      <c r="TOY12" s="46"/>
      <c r="TOZ12" s="46"/>
      <c r="TPA12" s="46"/>
      <c r="TPB12" s="46"/>
      <c r="TPC12" s="46"/>
      <c r="TPD12" s="46"/>
      <c r="TPE12" s="46"/>
      <c r="TPF12" s="46"/>
      <c r="TPG12" s="46"/>
      <c r="TPH12" s="46"/>
      <c r="TPI12" s="46"/>
      <c r="TPJ12" s="46"/>
      <c r="TPK12" s="46"/>
      <c r="TPL12" s="46"/>
      <c r="TPM12" s="46"/>
      <c r="TPN12" s="46"/>
      <c r="TPO12" s="46"/>
      <c r="TPP12" s="46"/>
      <c r="TPQ12" s="46"/>
      <c r="TPR12" s="46"/>
      <c r="TPS12" s="46"/>
      <c r="TPT12" s="46"/>
      <c r="TPU12" s="46"/>
      <c r="TPV12" s="46"/>
      <c r="TPW12" s="46"/>
      <c r="TPX12" s="46"/>
      <c r="TPY12" s="46"/>
      <c r="TPZ12" s="46"/>
      <c r="TQA12" s="46"/>
      <c r="TQB12" s="46"/>
      <c r="TQC12" s="46"/>
      <c r="TQD12" s="46"/>
      <c r="TQE12" s="46"/>
      <c r="TQF12" s="46"/>
      <c r="TQG12" s="46"/>
      <c r="TQH12" s="46"/>
      <c r="TQI12" s="46"/>
      <c r="TQJ12" s="46"/>
      <c r="TQK12" s="46"/>
      <c r="TQL12" s="46"/>
      <c r="TQM12" s="46"/>
      <c r="TQN12" s="46"/>
      <c r="TQO12" s="46"/>
      <c r="TQP12" s="46"/>
      <c r="TQQ12" s="46"/>
      <c r="TQR12" s="46"/>
      <c r="TQS12" s="46"/>
      <c r="TQT12" s="46"/>
      <c r="TQU12" s="46"/>
      <c r="TQV12" s="46"/>
      <c r="TQW12" s="46"/>
      <c r="TQX12" s="46"/>
      <c r="TQY12" s="46"/>
      <c r="TQZ12" s="46"/>
      <c r="TRA12" s="46"/>
      <c r="TRB12" s="46"/>
      <c r="TRC12" s="46"/>
      <c r="TRD12" s="46"/>
      <c r="TRE12" s="46"/>
      <c r="TRF12" s="46"/>
      <c r="TRG12" s="46"/>
      <c r="TRH12" s="46"/>
      <c r="TRI12" s="46"/>
      <c r="TRJ12" s="46"/>
      <c r="TRK12" s="46"/>
      <c r="TRL12" s="46"/>
      <c r="TRM12" s="46"/>
      <c r="TRN12" s="46"/>
      <c r="TRO12" s="46"/>
      <c r="TRP12" s="46"/>
      <c r="TRQ12" s="46"/>
      <c r="TRR12" s="46"/>
      <c r="TRS12" s="46"/>
      <c r="TRT12" s="46"/>
      <c r="TRU12" s="46"/>
      <c r="TRV12" s="46"/>
      <c r="TRW12" s="46"/>
      <c r="TRX12" s="46"/>
      <c r="TRY12" s="46"/>
      <c r="TRZ12" s="46"/>
      <c r="TSA12" s="46"/>
      <c r="TSB12" s="46"/>
      <c r="TSC12" s="46"/>
      <c r="TSD12" s="46"/>
      <c r="TSE12" s="46"/>
      <c r="TSF12" s="46"/>
      <c r="TSG12" s="46"/>
      <c r="TSH12" s="46"/>
      <c r="TSI12" s="46"/>
      <c r="TSJ12" s="46"/>
      <c r="TSK12" s="46"/>
      <c r="TSL12" s="46"/>
      <c r="TSM12" s="46"/>
      <c r="TSN12" s="46"/>
      <c r="TSO12" s="46"/>
      <c r="TSP12" s="46"/>
      <c r="TSQ12" s="46"/>
      <c r="TSR12" s="46"/>
      <c r="TSS12" s="46"/>
      <c r="TST12" s="46"/>
      <c r="TSU12" s="46"/>
      <c r="TSV12" s="46"/>
      <c r="TSW12" s="46"/>
      <c r="TSX12" s="46"/>
      <c r="TSY12" s="46"/>
      <c r="TSZ12" s="46"/>
      <c r="TTA12" s="46"/>
      <c r="TTB12" s="46"/>
      <c r="TTC12" s="46"/>
      <c r="TTD12" s="46"/>
      <c r="TTE12" s="46"/>
      <c r="TTF12" s="46"/>
      <c r="TTG12" s="46"/>
      <c r="TTH12" s="46"/>
      <c r="TTI12" s="46"/>
      <c r="TTJ12" s="46"/>
      <c r="TTK12" s="46"/>
      <c r="TTL12" s="46"/>
      <c r="TTM12" s="46"/>
      <c r="TTN12" s="46"/>
      <c r="TTO12" s="46"/>
      <c r="TTP12" s="46"/>
      <c r="TTQ12" s="46"/>
      <c r="TTR12" s="46"/>
      <c r="TTS12" s="46"/>
      <c r="TTT12" s="46"/>
      <c r="TTU12" s="46"/>
      <c r="TTV12" s="46"/>
      <c r="TTW12" s="46"/>
      <c r="TTX12" s="46"/>
      <c r="TTY12" s="46"/>
      <c r="TTZ12" s="46"/>
      <c r="TUA12" s="46"/>
      <c r="TUB12" s="46"/>
      <c r="TUC12" s="46"/>
      <c r="TUD12" s="46"/>
      <c r="TUE12" s="46"/>
      <c r="TUF12" s="46"/>
      <c r="TUG12" s="46"/>
      <c r="TUH12" s="46"/>
      <c r="TUI12" s="46"/>
      <c r="TUJ12" s="46"/>
      <c r="TUK12" s="46"/>
      <c r="TUL12" s="46"/>
      <c r="TUM12" s="46"/>
      <c r="TUN12" s="46"/>
      <c r="TUO12" s="46"/>
      <c r="TUP12" s="46"/>
      <c r="TUQ12" s="46"/>
      <c r="TUR12" s="46"/>
      <c r="TUS12" s="46"/>
      <c r="TUT12" s="46"/>
      <c r="TUU12" s="46"/>
      <c r="TUV12" s="46"/>
      <c r="TUW12" s="46"/>
      <c r="TUX12" s="46"/>
      <c r="TUY12" s="46"/>
      <c r="TUZ12" s="46"/>
      <c r="TVA12" s="46"/>
      <c r="TVB12" s="46"/>
      <c r="TVC12" s="46"/>
      <c r="TVD12" s="46"/>
      <c r="TVE12" s="46"/>
      <c r="TVF12" s="46"/>
      <c r="TVG12" s="46"/>
      <c r="TVH12" s="46"/>
      <c r="TVI12" s="46"/>
      <c r="TVJ12" s="46"/>
      <c r="TVK12" s="46"/>
      <c r="TVL12" s="46"/>
      <c r="TVM12" s="46"/>
      <c r="TVN12" s="46"/>
      <c r="TVO12" s="46"/>
      <c r="TVP12" s="46"/>
      <c r="TVQ12" s="46"/>
      <c r="TVR12" s="46"/>
      <c r="TVS12" s="46"/>
      <c r="TVT12" s="46"/>
      <c r="TVU12" s="46"/>
      <c r="TVV12" s="46"/>
      <c r="TVW12" s="46"/>
      <c r="TVX12" s="46"/>
      <c r="TVY12" s="46"/>
      <c r="TVZ12" s="46"/>
      <c r="TWA12" s="46"/>
      <c r="TWB12" s="46"/>
      <c r="TWC12" s="46"/>
      <c r="TWD12" s="46"/>
      <c r="TWE12" s="46"/>
      <c r="TWF12" s="46"/>
      <c r="TWG12" s="46"/>
      <c r="TWH12" s="46"/>
      <c r="TWI12" s="46"/>
      <c r="TWJ12" s="46"/>
      <c r="TWK12" s="46"/>
      <c r="TWL12" s="46"/>
      <c r="TWM12" s="46"/>
      <c r="TWN12" s="46"/>
      <c r="TWO12" s="46"/>
      <c r="TWP12" s="46"/>
      <c r="TWQ12" s="46"/>
      <c r="TWR12" s="46"/>
      <c r="TWS12" s="46"/>
      <c r="TWT12" s="46"/>
      <c r="TWU12" s="46"/>
      <c r="TWV12" s="46"/>
      <c r="TWW12" s="46"/>
      <c r="TWX12" s="46"/>
      <c r="TWY12" s="46"/>
      <c r="TWZ12" s="46"/>
      <c r="TXA12" s="46"/>
      <c r="TXB12" s="46"/>
      <c r="TXC12" s="46"/>
      <c r="TXD12" s="46"/>
      <c r="TXE12" s="46"/>
      <c r="TXF12" s="46"/>
      <c r="TXG12" s="46"/>
      <c r="TXH12" s="46"/>
      <c r="TXI12" s="46"/>
      <c r="TXJ12" s="46"/>
      <c r="TXK12" s="46"/>
      <c r="TXL12" s="46"/>
      <c r="TXM12" s="46"/>
      <c r="TXN12" s="46"/>
      <c r="TXO12" s="46"/>
      <c r="TXP12" s="46"/>
      <c r="TXQ12" s="46"/>
      <c r="TXR12" s="46"/>
      <c r="TXS12" s="46"/>
      <c r="TXT12" s="46"/>
      <c r="TXU12" s="46"/>
      <c r="TXV12" s="46"/>
      <c r="TXW12" s="46"/>
      <c r="TXX12" s="46"/>
      <c r="TXY12" s="46"/>
      <c r="TXZ12" s="46"/>
      <c r="TYA12" s="46"/>
      <c r="TYB12" s="46"/>
      <c r="TYC12" s="46"/>
      <c r="TYD12" s="46"/>
      <c r="TYE12" s="46"/>
      <c r="TYF12" s="46"/>
      <c r="TYG12" s="46"/>
      <c r="TYH12" s="46"/>
      <c r="TYI12" s="46"/>
      <c r="TYJ12" s="46"/>
      <c r="TYK12" s="46"/>
      <c r="TYL12" s="46"/>
      <c r="TYM12" s="46"/>
      <c r="TYN12" s="46"/>
      <c r="TYO12" s="46"/>
      <c r="TYP12" s="46"/>
      <c r="TYQ12" s="46"/>
      <c r="TYR12" s="46"/>
      <c r="TYS12" s="46"/>
      <c r="TYT12" s="46"/>
      <c r="TYU12" s="46"/>
      <c r="TYV12" s="46"/>
      <c r="TYW12" s="46"/>
      <c r="TYX12" s="46"/>
      <c r="TYY12" s="46"/>
      <c r="TYZ12" s="46"/>
      <c r="TZA12" s="46"/>
      <c r="TZB12" s="46"/>
      <c r="TZC12" s="46"/>
      <c r="TZD12" s="46"/>
      <c r="TZE12" s="46"/>
      <c r="TZF12" s="46"/>
      <c r="TZG12" s="46"/>
      <c r="TZH12" s="46"/>
      <c r="TZI12" s="46"/>
      <c r="TZJ12" s="46"/>
      <c r="TZK12" s="46"/>
      <c r="TZL12" s="46"/>
      <c r="TZM12" s="46"/>
      <c r="TZN12" s="46"/>
      <c r="TZO12" s="46"/>
      <c r="TZP12" s="46"/>
      <c r="TZQ12" s="46"/>
      <c r="TZR12" s="46"/>
      <c r="TZS12" s="46"/>
      <c r="TZT12" s="46"/>
      <c r="TZU12" s="46"/>
      <c r="TZV12" s="46"/>
      <c r="TZW12" s="46"/>
      <c r="TZX12" s="46"/>
      <c r="TZY12" s="46"/>
      <c r="TZZ12" s="46"/>
      <c r="UAA12" s="46"/>
      <c r="UAB12" s="46"/>
      <c r="UAC12" s="46"/>
      <c r="UAD12" s="46"/>
      <c r="UAE12" s="46"/>
      <c r="UAF12" s="46"/>
      <c r="UAG12" s="46"/>
      <c r="UAH12" s="46"/>
      <c r="UAI12" s="46"/>
      <c r="UAJ12" s="46"/>
      <c r="UAK12" s="46"/>
      <c r="UAL12" s="46"/>
      <c r="UAM12" s="46"/>
      <c r="UAN12" s="46"/>
      <c r="UAO12" s="46"/>
      <c r="UAP12" s="46"/>
      <c r="UAQ12" s="46"/>
      <c r="UAR12" s="46"/>
      <c r="UAS12" s="46"/>
      <c r="UAT12" s="46"/>
      <c r="UAU12" s="46"/>
      <c r="UAV12" s="46"/>
      <c r="UAW12" s="46"/>
      <c r="UAX12" s="46"/>
      <c r="UAY12" s="46"/>
      <c r="UAZ12" s="46"/>
      <c r="UBA12" s="46"/>
      <c r="UBB12" s="46"/>
      <c r="UBC12" s="46"/>
      <c r="UBD12" s="46"/>
      <c r="UBE12" s="46"/>
      <c r="UBF12" s="46"/>
      <c r="UBG12" s="46"/>
      <c r="UBH12" s="46"/>
      <c r="UBI12" s="46"/>
      <c r="UBJ12" s="46"/>
      <c r="UBK12" s="46"/>
      <c r="UBL12" s="46"/>
      <c r="UBM12" s="46"/>
      <c r="UBN12" s="46"/>
      <c r="UBO12" s="46"/>
      <c r="UBP12" s="46"/>
      <c r="UBQ12" s="46"/>
      <c r="UBR12" s="46"/>
      <c r="UBS12" s="46"/>
      <c r="UBT12" s="46"/>
      <c r="UBU12" s="46"/>
      <c r="UBV12" s="46"/>
      <c r="UBW12" s="46"/>
      <c r="UBX12" s="46"/>
      <c r="UBY12" s="46"/>
      <c r="UBZ12" s="46"/>
      <c r="UCA12" s="46"/>
      <c r="UCB12" s="46"/>
      <c r="UCC12" s="46"/>
      <c r="UCD12" s="46"/>
      <c r="UCE12" s="46"/>
      <c r="UCF12" s="46"/>
      <c r="UCG12" s="46"/>
      <c r="UCH12" s="46"/>
      <c r="UCI12" s="46"/>
      <c r="UCJ12" s="46"/>
      <c r="UCK12" s="46"/>
      <c r="UCL12" s="46"/>
      <c r="UCM12" s="46"/>
      <c r="UCN12" s="46"/>
      <c r="UCO12" s="46"/>
      <c r="UCP12" s="46"/>
      <c r="UCQ12" s="46"/>
      <c r="UCR12" s="46"/>
      <c r="UCS12" s="46"/>
      <c r="UCT12" s="46"/>
      <c r="UCU12" s="46"/>
      <c r="UCV12" s="46"/>
      <c r="UCW12" s="46"/>
      <c r="UCX12" s="46"/>
      <c r="UCY12" s="46"/>
      <c r="UCZ12" s="46"/>
      <c r="UDA12" s="46"/>
      <c r="UDB12" s="46"/>
      <c r="UDC12" s="46"/>
      <c r="UDD12" s="46"/>
      <c r="UDE12" s="46"/>
      <c r="UDF12" s="46"/>
      <c r="UDG12" s="46"/>
      <c r="UDH12" s="46"/>
      <c r="UDI12" s="46"/>
      <c r="UDJ12" s="46"/>
      <c r="UDK12" s="46"/>
      <c r="UDL12" s="46"/>
      <c r="UDM12" s="46"/>
      <c r="UDN12" s="46"/>
      <c r="UDO12" s="46"/>
      <c r="UDP12" s="46"/>
      <c r="UDQ12" s="46"/>
      <c r="UDR12" s="46"/>
      <c r="UDS12" s="46"/>
      <c r="UDT12" s="46"/>
      <c r="UDU12" s="46"/>
      <c r="UDV12" s="46"/>
      <c r="UDW12" s="46"/>
      <c r="UDX12" s="46"/>
      <c r="UDY12" s="46"/>
      <c r="UDZ12" s="46"/>
      <c r="UEA12" s="46"/>
      <c r="UEB12" s="46"/>
      <c r="UEC12" s="46"/>
      <c r="UED12" s="46"/>
      <c r="UEE12" s="46"/>
      <c r="UEF12" s="46"/>
      <c r="UEG12" s="46"/>
      <c r="UEH12" s="46"/>
      <c r="UEI12" s="46"/>
      <c r="UEJ12" s="46"/>
      <c r="UEK12" s="46"/>
      <c r="UEL12" s="46"/>
      <c r="UEM12" s="46"/>
      <c r="UEN12" s="46"/>
      <c r="UEO12" s="46"/>
      <c r="UEP12" s="46"/>
      <c r="UEQ12" s="46"/>
      <c r="UER12" s="46"/>
      <c r="UES12" s="46"/>
      <c r="UET12" s="46"/>
      <c r="UEU12" s="46"/>
      <c r="UEV12" s="46"/>
      <c r="UEW12" s="46"/>
      <c r="UEX12" s="46"/>
      <c r="UEY12" s="46"/>
      <c r="UEZ12" s="46"/>
      <c r="UFA12" s="46"/>
      <c r="UFB12" s="46"/>
      <c r="UFC12" s="46"/>
      <c r="UFD12" s="46"/>
      <c r="UFE12" s="46"/>
      <c r="UFF12" s="46"/>
      <c r="UFG12" s="46"/>
      <c r="UFH12" s="46"/>
      <c r="UFI12" s="46"/>
      <c r="UFJ12" s="46"/>
      <c r="UFK12" s="46"/>
      <c r="UFL12" s="46"/>
      <c r="UFM12" s="46"/>
      <c r="UFN12" s="46"/>
      <c r="UFO12" s="46"/>
      <c r="UFP12" s="46"/>
      <c r="UFQ12" s="46"/>
      <c r="UFR12" s="46"/>
      <c r="UFS12" s="46"/>
      <c r="UFT12" s="46"/>
      <c r="UFU12" s="46"/>
      <c r="UFV12" s="46"/>
      <c r="UFW12" s="46"/>
      <c r="UFX12" s="46"/>
      <c r="UFY12" s="46"/>
      <c r="UFZ12" s="46"/>
      <c r="UGA12" s="46"/>
      <c r="UGB12" s="46"/>
      <c r="UGC12" s="46"/>
      <c r="UGD12" s="46"/>
      <c r="UGE12" s="46"/>
      <c r="UGF12" s="46"/>
      <c r="UGG12" s="46"/>
      <c r="UGH12" s="46"/>
      <c r="UGI12" s="46"/>
      <c r="UGJ12" s="46"/>
      <c r="UGK12" s="46"/>
      <c r="UGL12" s="46"/>
      <c r="UGM12" s="46"/>
      <c r="UGN12" s="46"/>
      <c r="UGO12" s="46"/>
      <c r="UGP12" s="46"/>
      <c r="UGQ12" s="46"/>
      <c r="UGR12" s="46"/>
      <c r="UGS12" s="46"/>
      <c r="UGT12" s="46"/>
      <c r="UGU12" s="46"/>
      <c r="UGV12" s="46"/>
      <c r="UGW12" s="46"/>
      <c r="UGX12" s="46"/>
      <c r="UGY12" s="46"/>
      <c r="UGZ12" s="46"/>
      <c r="UHA12" s="46"/>
      <c r="UHB12" s="46"/>
      <c r="UHC12" s="46"/>
      <c r="UHD12" s="46"/>
      <c r="UHE12" s="46"/>
      <c r="UHF12" s="46"/>
      <c r="UHG12" s="46"/>
      <c r="UHH12" s="46"/>
      <c r="UHI12" s="46"/>
      <c r="UHJ12" s="46"/>
      <c r="UHK12" s="46"/>
      <c r="UHL12" s="46"/>
      <c r="UHM12" s="46"/>
      <c r="UHN12" s="46"/>
      <c r="UHO12" s="46"/>
      <c r="UHP12" s="46"/>
      <c r="UHQ12" s="46"/>
      <c r="UHR12" s="46"/>
      <c r="UHS12" s="46"/>
      <c r="UHT12" s="46"/>
      <c r="UHU12" s="46"/>
      <c r="UHV12" s="46"/>
      <c r="UHW12" s="46"/>
      <c r="UHX12" s="46"/>
      <c r="UHY12" s="46"/>
      <c r="UHZ12" s="46"/>
      <c r="UIA12" s="46"/>
      <c r="UIB12" s="46"/>
      <c r="UIC12" s="46"/>
      <c r="UID12" s="46"/>
      <c r="UIE12" s="46"/>
      <c r="UIF12" s="46"/>
      <c r="UIG12" s="46"/>
      <c r="UIH12" s="46"/>
      <c r="UII12" s="46"/>
      <c r="UIJ12" s="46"/>
      <c r="UIK12" s="46"/>
      <c r="UIL12" s="46"/>
      <c r="UIM12" s="46"/>
      <c r="UIN12" s="46"/>
      <c r="UIO12" s="46"/>
      <c r="UIP12" s="46"/>
      <c r="UIQ12" s="46"/>
      <c r="UIR12" s="46"/>
      <c r="UIS12" s="46"/>
      <c r="UIT12" s="46"/>
      <c r="UIU12" s="46"/>
      <c r="UIV12" s="46"/>
      <c r="UIW12" s="46"/>
      <c r="UIX12" s="46"/>
      <c r="UIY12" s="46"/>
      <c r="UIZ12" s="46"/>
      <c r="UJA12" s="46"/>
      <c r="UJB12" s="46"/>
      <c r="UJC12" s="46"/>
      <c r="UJD12" s="46"/>
      <c r="UJE12" s="46"/>
      <c r="UJF12" s="46"/>
      <c r="UJG12" s="46"/>
      <c r="UJH12" s="46"/>
      <c r="UJI12" s="46"/>
      <c r="UJJ12" s="46"/>
      <c r="UJK12" s="46"/>
      <c r="UJL12" s="46"/>
      <c r="UJM12" s="46"/>
      <c r="UJN12" s="46"/>
      <c r="UJO12" s="46"/>
      <c r="UJP12" s="46"/>
      <c r="UJQ12" s="46"/>
      <c r="UJR12" s="46"/>
      <c r="UJS12" s="46"/>
      <c r="UJT12" s="46"/>
      <c r="UJU12" s="46"/>
      <c r="UJV12" s="46"/>
      <c r="UJW12" s="46"/>
      <c r="UJX12" s="46"/>
      <c r="UJY12" s="46"/>
      <c r="UJZ12" s="46"/>
      <c r="UKA12" s="46"/>
      <c r="UKB12" s="46"/>
      <c r="UKC12" s="46"/>
      <c r="UKD12" s="46"/>
      <c r="UKE12" s="46"/>
      <c r="UKF12" s="46"/>
      <c r="UKG12" s="46"/>
      <c r="UKH12" s="46"/>
      <c r="UKI12" s="46"/>
      <c r="UKJ12" s="46"/>
      <c r="UKK12" s="46"/>
      <c r="UKL12" s="46"/>
      <c r="UKM12" s="46"/>
      <c r="UKN12" s="46"/>
      <c r="UKO12" s="46"/>
      <c r="UKP12" s="46"/>
      <c r="UKQ12" s="46"/>
      <c r="UKR12" s="46"/>
      <c r="UKS12" s="46"/>
      <c r="UKT12" s="46"/>
      <c r="UKU12" s="46"/>
      <c r="UKV12" s="46"/>
      <c r="UKW12" s="46"/>
      <c r="UKX12" s="46"/>
      <c r="UKY12" s="46"/>
      <c r="UKZ12" s="46"/>
      <c r="ULA12" s="46"/>
      <c r="ULB12" s="46"/>
      <c r="ULC12" s="46"/>
      <c r="ULD12" s="46"/>
      <c r="ULE12" s="46"/>
      <c r="ULF12" s="46"/>
      <c r="ULG12" s="46"/>
      <c r="ULH12" s="46"/>
      <c r="ULI12" s="46"/>
      <c r="ULJ12" s="46"/>
      <c r="ULK12" s="46"/>
      <c r="ULL12" s="46"/>
      <c r="ULM12" s="46"/>
      <c r="ULN12" s="46"/>
      <c r="ULO12" s="46"/>
      <c r="ULP12" s="46"/>
      <c r="ULQ12" s="46"/>
      <c r="ULR12" s="46"/>
      <c r="ULS12" s="46"/>
      <c r="ULT12" s="46"/>
      <c r="ULU12" s="46"/>
      <c r="ULV12" s="46"/>
      <c r="ULW12" s="46"/>
      <c r="ULX12" s="46"/>
      <c r="ULY12" s="46"/>
      <c r="ULZ12" s="46"/>
      <c r="UMA12" s="46"/>
      <c r="UMB12" s="46"/>
      <c r="UMC12" s="46"/>
      <c r="UMD12" s="46"/>
      <c r="UME12" s="46"/>
      <c r="UMF12" s="46"/>
      <c r="UMG12" s="46"/>
      <c r="UMH12" s="46"/>
      <c r="UMI12" s="46"/>
      <c r="UMJ12" s="46"/>
      <c r="UMK12" s="46"/>
      <c r="UML12" s="46"/>
      <c r="UMM12" s="46"/>
      <c r="UMN12" s="46"/>
      <c r="UMO12" s="46"/>
      <c r="UMP12" s="46"/>
      <c r="UMQ12" s="46"/>
      <c r="UMR12" s="46"/>
      <c r="UMS12" s="46"/>
      <c r="UMT12" s="46"/>
      <c r="UMU12" s="46"/>
      <c r="UMV12" s="46"/>
      <c r="UMW12" s="46"/>
      <c r="UMX12" s="46"/>
      <c r="UMY12" s="46"/>
      <c r="UMZ12" s="46"/>
      <c r="UNA12" s="46"/>
      <c r="UNB12" s="46"/>
      <c r="UNC12" s="46"/>
      <c r="UND12" s="46"/>
      <c r="UNE12" s="46"/>
      <c r="UNF12" s="46"/>
      <c r="UNG12" s="46"/>
      <c r="UNH12" s="46"/>
      <c r="UNI12" s="46"/>
      <c r="UNJ12" s="46"/>
      <c r="UNK12" s="46"/>
      <c r="UNL12" s="46"/>
      <c r="UNM12" s="46"/>
      <c r="UNN12" s="46"/>
      <c r="UNO12" s="46"/>
      <c r="UNP12" s="46"/>
      <c r="UNQ12" s="46"/>
      <c r="UNR12" s="46"/>
      <c r="UNS12" s="46"/>
      <c r="UNT12" s="46"/>
      <c r="UNU12" s="46"/>
      <c r="UNV12" s="46"/>
      <c r="UNW12" s="46"/>
      <c r="UNX12" s="46"/>
      <c r="UNY12" s="46"/>
      <c r="UNZ12" s="46"/>
      <c r="UOA12" s="46"/>
      <c r="UOB12" s="46"/>
      <c r="UOC12" s="46"/>
      <c r="UOD12" s="46"/>
      <c r="UOE12" s="46"/>
      <c r="UOF12" s="46"/>
      <c r="UOG12" s="46"/>
      <c r="UOH12" s="46"/>
      <c r="UOI12" s="46"/>
      <c r="UOJ12" s="46"/>
      <c r="UOK12" s="46"/>
      <c r="UOL12" s="46"/>
      <c r="UOM12" s="46"/>
      <c r="UON12" s="46"/>
      <c r="UOO12" s="46"/>
      <c r="UOP12" s="46"/>
      <c r="UOQ12" s="46"/>
      <c r="UOR12" s="46"/>
      <c r="UOS12" s="46"/>
      <c r="UOT12" s="46"/>
      <c r="UOU12" s="46"/>
      <c r="UOV12" s="46"/>
      <c r="UOW12" s="46"/>
      <c r="UOX12" s="46"/>
      <c r="UOY12" s="46"/>
      <c r="UOZ12" s="46"/>
      <c r="UPA12" s="46"/>
      <c r="UPB12" s="46"/>
      <c r="UPC12" s="46"/>
      <c r="UPD12" s="46"/>
      <c r="UPE12" s="46"/>
      <c r="UPF12" s="46"/>
      <c r="UPG12" s="46"/>
      <c r="UPH12" s="46"/>
      <c r="UPI12" s="46"/>
      <c r="UPJ12" s="46"/>
      <c r="UPK12" s="46"/>
      <c r="UPL12" s="46"/>
      <c r="UPM12" s="46"/>
      <c r="UPN12" s="46"/>
      <c r="UPO12" s="46"/>
      <c r="UPP12" s="46"/>
      <c r="UPQ12" s="46"/>
      <c r="UPR12" s="46"/>
      <c r="UPS12" s="46"/>
      <c r="UPT12" s="46"/>
      <c r="UPU12" s="46"/>
      <c r="UPV12" s="46"/>
      <c r="UPW12" s="46"/>
      <c r="UPX12" s="46"/>
      <c r="UPY12" s="46"/>
      <c r="UPZ12" s="46"/>
      <c r="UQA12" s="46"/>
      <c r="UQB12" s="46"/>
      <c r="UQC12" s="46"/>
      <c r="UQD12" s="46"/>
      <c r="UQE12" s="46"/>
      <c r="UQF12" s="46"/>
      <c r="UQG12" s="46"/>
      <c r="UQH12" s="46"/>
      <c r="UQI12" s="46"/>
      <c r="UQJ12" s="46"/>
      <c r="UQK12" s="46"/>
      <c r="UQL12" s="46"/>
      <c r="UQM12" s="46"/>
      <c r="UQN12" s="46"/>
      <c r="UQO12" s="46"/>
      <c r="UQP12" s="46"/>
      <c r="UQQ12" s="46"/>
      <c r="UQR12" s="46"/>
      <c r="UQS12" s="46"/>
      <c r="UQT12" s="46"/>
      <c r="UQU12" s="46"/>
      <c r="UQV12" s="46"/>
      <c r="UQW12" s="46"/>
      <c r="UQX12" s="46"/>
      <c r="UQY12" s="46"/>
      <c r="UQZ12" s="46"/>
      <c r="URA12" s="46"/>
      <c r="URB12" s="46"/>
      <c r="URC12" s="46"/>
      <c r="URD12" s="46"/>
      <c r="URE12" s="46"/>
      <c r="URF12" s="46"/>
      <c r="URG12" s="46"/>
      <c r="URH12" s="46"/>
      <c r="URI12" s="46"/>
      <c r="URJ12" s="46"/>
      <c r="URK12" s="46"/>
      <c r="URL12" s="46"/>
      <c r="URM12" s="46"/>
      <c r="URN12" s="46"/>
      <c r="URO12" s="46"/>
      <c r="URP12" s="46"/>
      <c r="URQ12" s="46"/>
      <c r="URR12" s="46"/>
      <c r="URS12" s="46"/>
      <c r="URT12" s="46"/>
      <c r="URU12" s="46"/>
      <c r="URV12" s="46"/>
      <c r="URW12" s="46"/>
      <c r="URX12" s="46"/>
      <c r="URY12" s="46"/>
      <c r="URZ12" s="46"/>
      <c r="USA12" s="46"/>
      <c r="USB12" s="46"/>
      <c r="USC12" s="46"/>
      <c r="USD12" s="46"/>
      <c r="USE12" s="46"/>
      <c r="USF12" s="46"/>
      <c r="USG12" s="46"/>
      <c r="USH12" s="46"/>
      <c r="USI12" s="46"/>
      <c r="USJ12" s="46"/>
      <c r="USK12" s="46"/>
      <c r="USL12" s="46"/>
      <c r="USM12" s="46"/>
      <c r="USN12" s="46"/>
      <c r="USO12" s="46"/>
      <c r="USP12" s="46"/>
      <c r="USQ12" s="46"/>
      <c r="USR12" s="46"/>
      <c r="USS12" s="46"/>
      <c r="UST12" s="46"/>
      <c r="USU12" s="46"/>
      <c r="USV12" s="46"/>
      <c r="USW12" s="46"/>
      <c r="USX12" s="46"/>
      <c r="USY12" s="46"/>
      <c r="USZ12" s="46"/>
      <c r="UTA12" s="46"/>
      <c r="UTB12" s="46"/>
      <c r="UTC12" s="46"/>
      <c r="UTD12" s="46"/>
      <c r="UTE12" s="46"/>
      <c r="UTF12" s="46"/>
      <c r="UTG12" s="46"/>
      <c r="UTH12" s="46"/>
      <c r="UTI12" s="46"/>
      <c r="UTJ12" s="46"/>
      <c r="UTK12" s="46"/>
      <c r="UTL12" s="46"/>
      <c r="UTM12" s="46"/>
      <c r="UTN12" s="46"/>
      <c r="UTO12" s="46"/>
      <c r="UTP12" s="46"/>
      <c r="UTQ12" s="46"/>
      <c r="UTR12" s="46"/>
      <c r="UTS12" s="46"/>
      <c r="UTT12" s="46"/>
      <c r="UTU12" s="46"/>
      <c r="UTV12" s="46"/>
      <c r="UTW12" s="46"/>
      <c r="UTX12" s="46"/>
      <c r="UTY12" s="46"/>
      <c r="UTZ12" s="46"/>
      <c r="UUA12" s="46"/>
      <c r="UUB12" s="46"/>
      <c r="UUC12" s="46"/>
      <c r="UUD12" s="46"/>
      <c r="UUE12" s="46"/>
      <c r="UUF12" s="46"/>
      <c r="UUG12" s="46"/>
      <c r="UUH12" s="46"/>
      <c r="UUI12" s="46"/>
      <c r="UUJ12" s="46"/>
      <c r="UUK12" s="46"/>
      <c r="UUL12" s="46"/>
      <c r="UUM12" s="46"/>
      <c r="UUN12" s="46"/>
      <c r="UUO12" s="46"/>
      <c r="UUP12" s="46"/>
      <c r="UUQ12" s="46"/>
      <c r="UUR12" s="46"/>
      <c r="UUS12" s="46"/>
      <c r="UUT12" s="46"/>
      <c r="UUU12" s="46"/>
      <c r="UUV12" s="46"/>
      <c r="UUW12" s="46"/>
      <c r="UUX12" s="46"/>
      <c r="UUY12" s="46"/>
      <c r="UUZ12" s="46"/>
      <c r="UVA12" s="46"/>
      <c r="UVB12" s="46"/>
      <c r="UVC12" s="46"/>
      <c r="UVD12" s="46"/>
      <c r="UVE12" s="46"/>
      <c r="UVF12" s="46"/>
      <c r="UVG12" s="46"/>
      <c r="UVH12" s="46"/>
      <c r="UVI12" s="46"/>
      <c r="UVJ12" s="46"/>
      <c r="UVK12" s="46"/>
      <c r="UVL12" s="46"/>
      <c r="UVM12" s="46"/>
      <c r="UVN12" s="46"/>
      <c r="UVO12" s="46"/>
      <c r="UVP12" s="46"/>
      <c r="UVQ12" s="46"/>
      <c r="UVR12" s="46"/>
      <c r="UVS12" s="46"/>
      <c r="UVT12" s="46"/>
      <c r="UVU12" s="46"/>
      <c r="UVV12" s="46"/>
      <c r="UVW12" s="46"/>
      <c r="UVX12" s="46"/>
      <c r="UVY12" s="46"/>
      <c r="UVZ12" s="46"/>
      <c r="UWA12" s="46"/>
      <c r="UWB12" s="46"/>
      <c r="UWC12" s="46"/>
      <c r="UWD12" s="46"/>
      <c r="UWE12" s="46"/>
      <c r="UWF12" s="46"/>
      <c r="UWG12" s="46"/>
      <c r="UWH12" s="46"/>
      <c r="UWI12" s="46"/>
      <c r="UWJ12" s="46"/>
      <c r="UWK12" s="46"/>
      <c r="UWL12" s="46"/>
      <c r="UWM12" s="46"/>
      <c r="UWN12" s="46"/>
      <c r="UWO12" s="46"/>
      <c r="UWP12" s="46"/>
      <c r="UWQ12" s="46"/>
      <c r="UWR12" s="46"/>
      <c r="UWS12" s="46"/>
      <c r="UWT12" s="46"/>
      <c r="UWU12" s="46"/>
      <c r="UWV12" s="46"/>
      <c r="UWW12" s="46"/>
      <c r="UWX12" s="46"/>
      <c r="UWY12" s="46"/>
      <c r="UWZ12" s="46"/>
      <c r="UXA12" s="46"/>
      <c r="UXB12" s="46"/>
      <c r="UXC12" s="46"/>
      <c r="UXD12" s="46"/>
      <c r="UXE12" s="46"/>
      <c r="UXF12" s="46"/>
      <c r="UXG12" s="46"/>
      <c r="UXH12" s="46"/>
      <c r="UXI12" s="46"/>
      <c r="UXJ12" s="46"/>
      <c r="UXK12" s="46"/>
      <c r="UXL12" s="46"/>
      <c r="UXM12" s="46"/>
      <c r="UXN12" s="46"/>
      <c r="UXO12" s="46"/>
      <c r="UXP12" s="46"/>
      <c r="UXQ12" s="46"/>
      <c r="UXR12" s="46"/>
      <c r="UXS12" s="46"/>
      <c r="UXT12" s="46"/>
      <c r="UXU12" s="46"/>
      <c r="UXV12" s="46"/>
      <c r="UXW12" s="46"/>
      <c r="UXX12" s="46"/>
      <c r="UXY12" s="46"/>
      <c r="UXZ12" s="46"/>
      <c r="UYA12" s="46"/>
      <c r="UYB12" s="46"/>
      <c r="UYC12" s="46"/>
      <c r="UYD12" s="46"/>
      <c r="UYE12" s="46"/>
      <c r="UYF12" s="46"/>
      <c r="UYG12" s="46"/>
      <c r="UYH12" s="46"/>
      <c r="UYI12" s="46"/>
      <c r="UYJ12" s="46"/>
      <c r="UYK12" s="46"/>
      <c r="UYL12" s="46"/>
      <c r="UYM12" s="46"/>
      <c r="UYN12" s="46"/>
      <c r="UYO12" s="46"/>
      <c r="UYP12" s="46"/>
      <c r="UYQ12" s="46"/>
      <c r="UYR12" s="46"/>
      <c r="UYS12" s="46"/>
      <c r="UYT12" s="46"/>
      <c r="UYU12" s="46"/>
      <c r="UYV12" s="46"/>
      <c r="UYW12" s="46"/>
      <c r="UYX12" s="46"/>
      <c r="UYY12" s="46"/>
      <c r="UYZ12" s="46"/>
      <c r="UZA12" s="46"/>
      <c r="UZB12" s="46"/>
      <c r="UZC12" s="46"/>
      <c r="UZD12" s="46"/>
      <c r="UZE12" s="46"/>
      <c r="UZF12" s="46"/>
      <c r="UZG12" s="46"/>
      <c r="UZH12" s="46"/>
      <c r="UZI12" s="46"/>
      <c r="UZJ12" s="46"/>
      <c r="UZK12" s="46"/>
      <c r="UZL12" s="46"/>
      <c r="UZM12" s="46"/>
      <c r="UZN12" s="46"/>
      <c r="UZO12" s="46"/>
      <c r="UZP12" s="46"/>
      <c r="UZQ12" s="46"/>
      <c r="UZR12" s="46"/>
      <c r="UZS12" s="46"/>
      <c r="UZT12" s="46"/>
      <c r="UZU12" s="46"/>
      <c r="UZV12" s="46"/>
      <c r="UZW12" s="46"/>
      <c r="UZX12" s="46"/>
      <c r="UZY12" s="46"/>
      <c r="UZZ12" s="46"/>
      <c r="VAA12" s="46"/>
      <c r="VAB12" s="46"/>
      <c r="VAC12" s="46"/>
      <c r="VAD12" s="46"/>
      <c r="VAE12" s="46"/>
      <c r="VAF12" s="46"/>
      <c r="VAG12" s="46"/>
      <c r="VAH12" s="46"/>
      <c r="VAI12" s="46"/>
      <c r="VAJ12" s="46"/>
      <c r="VAK12" s="46"/>
      <c r="VAL12" s="46"/>
      <c r="VAM12" s="46"/>
      <c r="VAN12" s="46"/>
      <c r="VAO12" s="46"/>
      <c r="VAP12" s="46"/>
      <c r="VAQ12" s="46"/>
      <c r="VAR12" s="46"/>
      <c r="VAS12" s="46"/>
      <c r="VAT12" s="46"/>
      <c r="VAU12" s="46"/>
      <c r="VAV12" s="46"/>
      <c r="VAW12" s="46"/>
      <c r="VAX12" s="46"/>
      <c r="VAY12" s="46"/>
      <c r="VAZ12" s="46"/>
      <c r="VBA12" s="46"/>
      <c r="VBB12" s="46"/>
      <c r="VBC12" s="46"/>
      <c r="VBD12" s="46"/>
      <c r="VBE12" s="46"/>
      <c r="VBF12" s="46"/>
      <c r="VBG12" s="46"/>
      <c r="VBH12" s="46"/>
      <c r="VBI12" s="46"/>
      <c r="VBJ12" s="46"/>
      <c r="VBK12" s="46"/>
      <c r="VBL12" s="46"/>
      <c r="VBM12" s="46"/>
      <c r="VBN12" s="46"/>
      <c r="VBO12" s="46"/>
      <c r="VBP12" s="46"/>
      <c r="VBQ12" s="46"/>
      <c r="VBR12" s="46"/>
      <c r="VBS12" s="46"/>
      <c r="VBT12" s="46"/>
      <c r="VBU12" s="46"/>
      <c r="VBV12" s="46"/>
      <c r="VBW12" s="46"/>
      <c r="VBX12" s="46"/>
      <c r="VBY12" s="46"/>
      <c r="VBZ12" s="46"/>
      <c r="VCA12" s="46"/>
      <c r="VCB12" s="46"/>
      <c r="VCC12" s="46"/>
      <c r="VCD12" s="46"/>
      <c r="VCE12" s="46"/>
      <c r="VCF12" s="46"/>
      <c r="VCG12" s="46"/>
      <c r="VCH12" s="46"/>
      <c r="VCI12" s="46"/>
      <c r="VCJ12" s="46"/>
      <c r="VCK12" s="46"/>
      <c r="VCL12" s="46"/>
      <c r="VCM12" s="46"/>
      <c r="VCN12" s="46"/>
      <c r="VCO12" s="46"/>
      <c r="VCP12" s="46"/>
      <c r="VCQ12" s="46"/>
      <c r="VCR12" s="46"/>
      <c r="VCS12" s="46"/>
      <c r="VCT12" s="46"/>
      <c r="VCU12" s="46"/>
      <c r="VCV12" s="46"/>
      <c r="VCW12" s="46"/>
      <c r="VCX12" s="46"/>
      <c r="VCY12" s="46"/>
      <c r="VCZ12" s="46"/>
      <c r="VDA12" s="46"/>
      <c r="VDB12" s="46"/>
      <c r="VDC12" s="46"/>
      <c r="VDD12" s="46"/>
      <c r="VDE12" s="46"/>
      <c r="VDF12" s="46"/>
      <c r="VDG12" s="46"/>
      <c r="VDH12" s="46"/>
      <c r="VDI12" s="46"/>
      <c r="VDJ12" s="46"/>
      <c r="VDK12" s="46"/>
      <c r="VDL12" s="46"/>
      <c r="VDM12" s="46"/>
      <c r="VDN12" s="46"/>
      <c r="VDO12" s="46"/>
      <c r="VDP12" s="46"/>
      <c r="VDQ12" s="46"/>
      <c r="VDR12" s="46"/>
      <c r="VDS12" s="46"/>
      <c r="VDT12" s="46"/>
      <c r="VDU12" s="46"/>
      <c r="VDV12" s="46"/>
      <c r="VDW12" s="46"/>
      <c r="VDX12" s="46"/>
      <c r="VDY12" s="46"/>
      <c r="VDZ12" s="46"/>
      <c r="VEA12" s="46"/>
      <c r="VEB12" s="46"/>
      <c r="VEC12" s="46"/>
      <c r="VED12" s="46"/>
      <c r="VEE12" s="46"/>
      <c r="VEF12" s="46"/>
      <c r="VEG12" s="46"/>
      <c r="VEH12" s="46"/>
      <c r="VEI12" s="46"/>
      <c r="VEJ12" s="46"/>
      <c r="VEK12" s="46"/>
      <c r="VEL12" s="46"/>
      <c r="VEM12" s="46"/>
      <c r="VEN12" s="46"/>
      <c r="VEO12" s="46"/>
      <c r="VEP12" s="46"/>
      <c r="VEQ12" s="46"/>
      <c r="VER12" s="46"/>
      <c r="VES12" s="46"/>
      <c r="VET12" s="46"/>
      <c r="VEU12" s="46"/>
      <c r="VEV12" s="46"/>
      <c r="VEW12" s="46"/>
      <c r="VEX12" s="46"/>
      <c r="VEY12" s="46"/>
      <c r="VEZ12" s="46"/>
      <c r="VFA12" s="46"/>
      <c r="VFB12" s="46"/>
      <c r="VFC12" s="46"/>
      <c r="VFD12" s="46"/>
      <c r="VFE12" s="46"/>
      <c r="VFF12" s="46"/>
      <c r="VFG12" s="46"/>
      <c r="VFH12" s="46"/>
      <c r="VFI12" s="46"/>
      <c r="VFJ12" s="46"/>
      <c r="VFK12" s="46"/>
      <c r="VFL12" s="46"/>
      <c r="VFM12" s="46"/>
      <c r="VFN12" s="46"/>
      <c r="VFO12" s="46"/>
      <c r="VFP12" s="46"/>
      <c r="VFQ12" s="46"/>
      <c r="VFR12" s="46"/>
      <c r="VFS12" s="46"/>
      <c r="VFT12" s="46"/>
      <c r="VFU12" s="46"/>
      <c r="VFV12" s="46"/>
      <c r="VFW12" s="46"/>
      <c r="VFX12" s="46"/>
      <c r="VFY12" s="46"/>
      <c r="VFZ12" s="46"/>
      <c r="VGA12" s="46"/>
      <c r="VGB12" s="46"/>
      <c r="VGC12" s="46"/>
      <c r="VGD12" s="46"/>
      <c r="VGE12" s="46"/>
      <c r="VGF12" s="46"/>
      <c r="VGG12" s="46"/>
      <c r="VGH12" s="46"/>
      <c r="VGI12" s="46"/>
      <c r="VGJ12" s="46"/>
      <c r="VGK12" s="46"/>
      <c r="VGL12" s="46"/>
      <c r="VGM12" s="46"/>
      <c r="VGN12" s="46"/>
      <c r="VGO12" s="46"/>
      <c r="VGP12" s="46"/>
      <c r="VGQ12" s="46"/>
      <c r="VGR12" s="46"/>
      <c r="VGS12" s="46"/>
      <c r="VGT12" s="46"/>
      <c r="VGU12" s="46"/>
      <c r="VGV12" s="46"/>
      <c r="VGW12" s="46"/>
      <c r="VGX12" s="46"/>
      <c r="VGY12" s="46"/>
      <c r="VGZ12" s="46"/>
      <c r="VHA12" s="46"/>
      <c r="VHB12" s="46"/>
      <c r="VHC12" s="46"/>
      <c r="VHD12" s="46"/>
      <c r="VHE12" s="46"/>
      <c r="VHF12" s="46"/>
      <c r="VHG12" s="46"/>
      <c r="VHH12" s="46"/>
      <c r="VHI12" s="46"/>
      <c r="VHJ12" s="46"/>
      <c r="VHK12" s="46"/>
      <c r="VHL12" s="46"/>
      <c r="VHM12" s="46"/>
      <c r="VHN12" s="46"/>
      <c r="VHO12" s="46"/>
      <c r="VHP12" s="46"/>
      <c r="VHQ12" s="46"/>
      <c r="VHR12" s="46"/>
      <c r="VHS12" s="46"/>
      <c r="VHT12" s="46"/>
      <c r="VHU12" s="46"/>
      <c r="VHV12" s="46"/>
      <c r="VHW12" s="46"/>
      <c r="VHX12" s="46"/>
      <c r="VHY12" s="46"/>
      <c r="VHZ12" s="46"/>
      <c r="VIA12" s="46"/>
      <c r="VIB12" s="46"/>
      <c r="VIC12" s="46"/>
      <c r="VID12" s="46"/>
      <c r="VIE12" s="46"/>
      <c r="VIF12" s="46"/>
      <c r="VIG12" s="46"/>
      <c r="VIH12" s="46"/>
      <c r="VII12" s="46"/>
      <c r="VIJ12" s="46"/>
      <c r="VIK12" s="46"/>
      <c r="VIL12" s="46"/>
      <c r="VIM12" s="46"/>
      <c r="VIN12" s="46"/>
      <c r="VIO12" s="46"/>
      <c r="VIP12" s="46"/>
      <c r="VIQ12" s="46"/>
      <c r="VIR12" s="46"/>
      <c r="VIS12" s="46"/>
      <c r="VIT12" s="46"/>
      <c r="VIU12" s="46"/>
      <c r="VIV12" s="46"/>
      <c r="VIW12" s="46"/>
      <c r="VIX12" s="46"/>
      <c r="VIY12" s="46"/>
      <c r="VIZ12" s="46"/>
      <c r="VJA12" s="46"/>
      <c r="VJB12" s="46"/>
      <c r="VJC12" s="46"/>
      <c r="VJD12" s="46"/>
      <c r="VJE12" s="46"/>
      <c r="VJF12" s="46"/>
      <c r="VJG12" s="46"/>
      <c r="VJH12" s="46"/>
      <c r="VJI12" s="46"/>
      <c r="VJJ12" s="46"/>
      <c r="VJK12" s="46"/>
      <c r="VJL12" s="46"/>
      <c r="VJM12" s="46"/>
      <c r="VJN12" s="46"/>
      <c r="VJO12" s="46"/>
      <c r="VJP12" s="46"/>
      <c r="VJQ12" s="46"/>
      <c r="VJR12" s="46"/>
      <c r="VJS12" s="46"/>
      <c r="VJT12" s="46"/>
      <c r="VJU12" s="46"/>
      <c r="VJV12" s="46"/>
      <c r="VJW12" s="46"/>
      <c r="VJX12" s="46"/>
      <c r="VJY12" s="46"/>
      <c r="VJZ12" s="46"/>
      <c r="VKA12" s="46"/>
      <c r="VKB12" s="46"/>
      <c r="VKC12" s="46"/>
      <c r="VKD12" s="46"/>
      <c r="VKE12" s="46"/>
      <c r="VKF12" s="46"/>
      <c r="VKG12" s="46"/>
      <c r="VKH12" s="46"/>
      <c r="VKI12" s="46"/>
      <c r="VKJ12" s="46"/>
      <c r="VKK12" s="46"/>
      <c r="VKL12" s="46"/>
      <c r="VKM12" s="46"/>
      <c r="VKN12" s="46"/>
      <c r="VKO12" s="46"/>
      <c r="VKP12" s="46"/>
      <c r="VKQ12" s="46"/>
      <c r="VKR12" s="46"/>
      <c r="VKS12" s="46"/>
      <c r="VKT12" s="46"/>
      <c r="VKU12" s="46"/>
      <c r="VKV12" s="46"/>
      <c r="VKW12" s="46"/>
      <c r="VKX12" s="46"/>
      <c r="VKY12" s="46"/>
      <c r="VKZ12" s="46"/>
      <c r="VLA12" s="46"/>
      <c r="VLB12" s="46"/>
      <c r="VLC12" s="46"/>
      <c r="VLD12" s="46"/>
      <c r="VLE12" s="46"/>
      <c r="VLF12" s="46"/>
      <c r="VLG12" s="46"/>
      <c r="VLH12" s="46"/>
      <c r="VLI12" s="46"/>
      <c r="VLJ12" s="46"/>
      <c r="VLK12" s="46"/>
      <c r="VLL12" s="46"/>
      <c r="VLM12" s="46"/>
      <c r="VLN12" s="46"/>
      <c r="VLO12" s="46"/>
      <c r="VLP12" s="46"/>
      <c r="VLQ12" s="46"/>
      <c r="VLR12" s="46"/>
      <c r="VLS12" s="46"/>
      <c r="VLT12" s="46"/>
      <c r="VLU12" s="46"/>
      <c r="VLV12" s="46"/>
      <c r="VLW12" s="46"/>
      <c r="VLX12" s="46"/>
      <c r="VLY12" s="46"/>
      <c r="VLZ12" s="46"/>
      <c r="VMA12" s="46"/>
      <c r="VMB12" s="46"/>
      <c r="VMC12" s="46"/>
      <c r="VMD12" s="46"/>
      <c r="VME12" s="46"/>
      <c r="VMF12" s="46"/>
      <c r="VMG12" s="46"/>
      <c r="VMH12" s="46"/>
      <c r="VMI12" s="46"/>
      <c r="VMJ12" s="46"/>
      <c r="VMK12" s="46"/>
      <c r="VML12" s="46"/>
      <c r="VMM12" s="46"/>
      <c r="VMN12" s="46"/>
      <c r="VMO12" s="46"/>
      <c r="VMP12" s="46"/>
      <c r="VMQ12" s="46"/>
      <c r="VMR12" s="46"/>
      <c r="VMS12" s="46"/>
      <c r="VMT12" s="46"/>
      <c r="VMU12" s="46"/>
      <c r="VMV12" s="46"/>
      <c r="VMW12" s="46"/>
      <c r="VMX12" s="46"/>
      <c r="VMY12" s="46"/>
      <c r="VMZ12" s="46"/>
      <c r="VNA12" s="46"/>
      <c r="VNB12" s="46"/>
      <c r="VNC12" s="46"/>
      <c r="VND12" s="46"/>
      <c r="VNE12" s="46"/>
      <c r="VNF12" s="46"/>
      <c r="VNG12" s="46"/>
      <c r="VNH12" s="46"/>
      <c r="VNI12" s="46"/>
      <c r="VNJ12" s="46"/>
      <c r="VNK12" s="46"/>
      <c r="VNL12" s="46"/>
      <c r="VNM12" s="46"/>
      <c r="VNN12" s="46"/>
      <c r="VNO12" s="46"/>
      <c r="VNP12" s="46"/>
      <c r="VNQ12" s="46"/>
      <c r="VNR12" s="46"/>
      <c r="VNS12" s="46"/>
      <c r="VNT12" s="46"/>
      <c r="VNU12" s="46"/>
      <c r="VNV12" s="46"/>
      <c r="VNW12" s="46"/>
      <c r="VNX12" s="46"/>
      <c r="VNY12" s="46"/>
      <c r="VNZ12" s="46"/>
      <c r="VOA12" s="46"/>
      <c r="VOB12" s="46"/>
      <c r="VOC12" s="46"/>
      <c r="VOD12" s="46"/>
      <c r="VOE12" s="46"/>
      <c r="VOF12" s="46"/>
      <c r="VOG12" s="46"/>
      <c r="VOH12" s="46"/>
      <c r="VOI12" s="46"/>
      <c r="VOJ12" s="46"/>
      <c r="VOK12" s="46"/>
      <c r="VOL12" s="46"/>
      <c r="VOM12" s="46"/>
      <c r="VON12" s="46"/>
      <c r="VOO12" s="46"/>
      <c r="VOP12" s="46"/>
      <c r="VOQ12" s="46"/>
      <c r="VOR12" s="46"/>
      <c r="VOS12" s="46"/>
      <c r="VOT12" s="46"/>
      <c r="VOU12" s="46"/>
      <c r="VOV12" s="46"/>
      <c r="VOW12" s="46"/>
      <c r="VOX12" s="46"/>
      <c r="VOY12" s="46"/>
      <c r="VOZ12" s="46"/>
      <c r="VPA12" s="46"/>
      <c r="VPB12" s="46"/>
      <c r="VPC12" s="46"/>
      <c r="VPD12" s="46"/>
      <c r="VPE12" s="46"/>
      <c r="VPF12" s="46"/>
      <c r="VPG12" s="46"/>
      <c r="VPH12" s="46"/>
      <c r="VPI12" s="46"/>
      <c r="VPJ12" s="46"/>
      <c r="VPK12" s="46"/>
      <c r="VPL12" s="46"/>
      <c r="VPM12" s="46"/>
      <c r="VPN12" s="46"/>
      <c r="VPO12" s="46"/>
      <c r="VPP12" s="46"/>
      <c r="VPQ12" s="46"/>
      <c r="VPR12" s="46"/>
      <c r="VPS12" s="46"/>
      <c r="VPT12" s="46"/>
      <c r="VPU12" s="46"/>
      <c r="VPV12" s="46"/>
      <c r="VPW12" s="46"/>
      <c r="VPX12" s="46"/>
      <c r="VPY12" s="46"/>
      <c r="VPZ12" s="46"/>
      <c r="VQA12" s="46"/>
      <c r="VQB12" s="46"/>
      <c r="VQC12" s="46"/>
      <c r="VQD12" s="46"/>
      <c r="VQE12" s="46"/>
      <c r="VQF12" s="46"/>
      <c r="VQG12" s="46"/>
      <c r="VQH12" s="46"/>
      <c r="VQI12" s="46"/>
      <c r="VQJ12" s="46"/>
      <c r="VQK12" s="46"/>
      <c r="VQL12" s="46"/>
      <c r="VQM12" s="46"/>
      <c r="VQN12" s="46"/>
      <c r="VQO12" s="46"/>
      <c r="VQP12" s="46"/>
      <c r="VQQ12" s="46"/>
      <c r="VQR12" s="46"/>
      <c r="VQS12" s="46"/>
      <c r="VQT12" s="46"/>
      <c r="VQU12" s="46"/>
      <c r="VQV12" s="46"/>
      <c r="VQW12" s="46"/>
      <c r="VQX12" s="46"/>
      <c r="VQY12" s="46"/>
      <c r="VQZ12" s="46"/>
      <c r="VRA12" s="46"/>
      <c r="VRB12" s="46"/>
      <c r="VRC12" s="46"/>
      <c r="VRD12" s="46"/>
      <c r="VRE12" s="46"/>
      <c r="VRF12" s="46"/>
      <c r="VRG12" s="46"/>
      <c r="VRH12" s="46"/>
      <c r="VRI12" s="46"/>
      <c r="VRJ12" s="46"/>
      <c r="VRK12" s="46"/>
      <c r="VRL12" s="46"/>
      <c r="VRM12" s="46"/>
      <c r="VRN12" s="46"/>
      <c r="VRO12" s="46"/>
      <c r="VRP12" s="46"/>
      <c r="VRQ12" s="46"/>
      <c r="VRR12" s="46"/>
      <c r="VRS12" s="46"/>
      <c r="VRT12" s="46"/>
      <c r="VRU12" s="46"/>
      <c r="VRV12" s="46"/>
      <c r="VRW12" s="46"/>
      <c r="VRX12" s="46"/>
      <c r="VRY12" s="46"/>
      <c r="VRZ12" s="46"/>
      <c r="VSA12" s="46"/>
      <c r="VSB12" s="46"/>
      <c r="VSC12" s="46"/>
      <c r="VSD12" s="46"/>
      <c r="VSE12" s="46"/>
      <c r="VSF12" s="46"/>
      <c r="VSG12" s="46"/>
      <c r="VSH12" s="46"/>
      <c r="VSI12" s="46"/>
      <c r="VSJ12" s="46"/>
      <c r="VSK12" s="46"/>
      <c r="VSL12" s="46"/>
      <c r="VSM12" s="46"/>
      <c r="VSN12" s="46"/>
      <c r="VSO12" s="46"/>
      <c r="VSP12" s="46"/>
      <c r="VSQ12" s="46"/>
      <c r="VSR12" s="46"/>
      <c r="VSS12" s="46"/>
      <c r="VST12" s="46"/>
      <c r="VSU12" s="46"/>
      <c r="VSV12" s="46"/>
      <c r="VSW12" s="46"/>
      <c r="VSX12" s="46"/>
      <c r="VSY12" s="46"/>
      <c r="VSZ12" s="46"/>
      <c r="VTA12" s="46"/>
      <c r="VTB12" s="46"/>
      <c r="VTC12" s="46"/>
      <c r="VTD12" s="46"/>
      <c r="VTE12" s="46"/>
      <c r="VTF12" s="46"/>
      <c r="VTG12" s="46"/>
      <c r="VTH12" s="46"/>
      <c r="VTI12" s="46"/>
      <c r="VTJ12" s="46"/>
      <c r="VTK12" s="46"/>
      <c r="VTL12" s="46"/>
      <c r="VTM12" s="46"/>
      <c r="VTN12" s="46"/>
      <c r="VTO12" s="46"/>
      <c r="VTP12" s="46"/>
      <c r="VTQ12" s="46"/>
      <c r="VTR12" s="46"/>
      <c r="VTS12" s="46"/>
      <c r="VTT12" s="46"/>
      <c r="VTU12" s="46"/>
      <c r="VTV12" s="46"/>
      <c r="VTW12" s="46"/>
      <c r="VTX12" s="46"/>
      <c r="VTY12" s="46"/>
      <c r="VTZ12" s="46"/>
      <c r="VUA12" s="46"/>
      <c r="VUB12" s="46"/>
      <c r="VUC12" s="46"/>
      <c r="VUD12" s="46"/>
      <c r="VUE12" s="46"/>
      <c r="VUF12" s="46"/>
      <c r="VUG12" s="46"/>
      <c r="VUH12" s="46"/>
      <c r="VUI12" s="46"/>
      <c r="VUJ12" s="46"/>
      <c r="VUK12" s="46"/>
      <c r="VUL12" s="46"/>
      <c r="VUM12" s="46"/>
      <c r="VUN12" s="46"/>
      <c r="VUO12" s="46"/>
      <c r="VUP12" s="46"/>
      <c r="VUQ12" s="46"/>
      <c r="VUR12" s="46"/>
      <c r="VUS12" s="46"/>
      <c r="VUT12" s="46"/>
      <c r="VUU12" s="46"/>
      <c r="VUV12" s="46"/>
      <c r="VUW12" s="46"/>
      <c r="VUX12" s="46"/>
      <c r="VUY12" s="46"/>
      <c r="VUZ12" s="46"/>
      <c r="VVA12" s="46"/>
      <c r="VVB12" s="46"/>
      <c r="VVC12" s="46"/>
      <c r="VVD12" s="46"/>
      <c r="VVE12" s="46"/>
      <c r="VVF12" s="46"/>
      <c r="VVG12" s="46"/>
      <c r="VVH12" s="46"/>
      <c r="VVI12" s="46"/>
      <c r="VVJ12" s="46"/>
      <c r="VVK12" s="46"/>
      <c r="VVL12" s="46"/>
      <c r="VVM12" s="46"/>
      <c r="VVN12" s="46"/>
      <c r="VVO12" s="46"/>
      <c r="VVP12" s="46"/>
      <c r="VVQ12" s="46"/>
      <c r="VVR12" s="46"/>
      <c r="VVS12" s="46"/>
      <c r="VVT12" s="46"/>
      <c r="VVU12" s="46"/>
      <c r="VVV12" s="46"/>
      <c r="VVW12" s="46"/>
      <c r="VVX12" s="46"/>
      <c r="VVY12" s="46"/>
      <c r="VVZ12" s="46"/>
      <c r="VWA12" s="46"/>
      <c r="VWB12" s="46"/>
      <c r="VWC12" s="46"/>
      <c r="VWD12" s="46"/>
      <c r="VWE12" s="46"/>
      <c r="VWF12" s="46"/>
      <c r="VWG12" s="46"/>
      <c r="VWH12" s="46"/>
      <c r="VWI12" s="46"/>
      <c r="VWJ12" s="46"/>
      <c r="VWK12" s="46"/>
      <c r="VWL12" s="46"/>
      <c r="VWM12" s="46"/>
      <c r="VWN12" s="46"/>
      <c r="VWO12" s="46"/>
      <c r="VWP12" s="46"/>
      <c r="VWQ12" s="46"/>
      <c r="VWR12" s="46"/>
      <c r="VWS12" s="46"/>
      <c r="VWT12" s="46"/>
      <c r="VWU12" s="46"/>
      <c r="VWV12" s="46"/>
      <c r="VWW12" s="46"/>
      <c r="VWX12" s="46"/>
      <c r="VWY12" s="46"/>
      <c r="VWZ12" s="46"/>
      <c r="VXA12" s="46"/>
      <c r="VXB12" s="46"/>
      <c r="VXC12" s="46"/>
      <c r="VXD12" s="46"/>
      <c r="VXE12" s="46"/>
      <c r="VXF12" s="46"/>
      <c r="VXG12" s="46"/>
      <c r="VXH12" s="46"/>
      <c r="VXI12" s="46"/>
      <c r="VXJ12" s="46"/>
      <c r="VXK12" s="46"/>
      <c r="VXL12" s="46"/>
      <c r="VXM12" s="46"/>
      <c r="VXN12" s="46"/>
      <c r="VXO12" s="46"/>
      <c r="VXP12" s="46"/>
      <c r="VXQ12" s="46"/>
      <c r="VXR12" s="46"/>
      <c r="VXS12" s="46"/>
      <c r="VXT12" s="46"/>
      <c r="VXU12" s="46"/>
      <c r="VXV12" s="46"/>
      <c r="VXW12" s="46"/>
      <c r="VXX12" s="46"/>
      <c r="VXY12" s="46"/>
      <c r="VXZ12" s="46"/>
      <c r="VYA12" s="46"/>
      <c r="VYB12" s="46"/>
      <c r="VYC12" s="46"/>
      <c r="VYD12" s="46"/>
      <c r="VYE12" s="46"/>
      <c r="VYF12" s="46"/>
      <c r="VYG12" s="46"/>
      <c r="VYH12" s="46"/>
      <c r="VYI12" s="46"/>
      <c r="VYJ12" s="46"/>
      <c r="VYK12" s="46"/>
      <c r="VYL12" s="46"/>
      <c r="VYM12" s="46"/>
      <c r="VYN12" s="46"/>
      <c r="VYO12" s="46"/>
      <c r="VYP12" s="46"/>
      <c r="VYQ12" s="46"/>
      <c r="VYR12" s="46"/>
      <c r="VYS12" s="46"/>
      <c r="VYT12" s="46"/>
      <c r="VYU12" s="46"/>
      <c r="VYV12" s="46"/>
      <c r="VYW12" s="46"/>
      <c r="VYX12" s="46"/>
      <c r="VYY12" s="46"/>
      <c r="VYZ12" s="46"/>
      <c r="VZA12" s="46"/>
      <c r="VZB12" s="46"/>
      <c r="VZC12" s="46"/>
      <c r="VZD12" s="46"/>
      <c r="VZE12" s="46"/>
      <c r="VZF12" s="46"/>
      <c r="VZG12" s="46"/>
      <c r="VZH12" s="46"/>
      <c r="VZI12" s="46"/>
      <c r="VZJ12" s="46"/>
      <c r="VZK12" s="46"/>
      <c r="VZL12" s="46"/>
      <c r="VZM12" s="46"/>
      <c r="VZN12" s="46"/>
      <c r="VZO12" s="46"/>
      <c r="VZP12" s="46"/>
      <c r="VZQ12" s="46"/>
      <c r="VZR12" s="46"/>
      <c r="VZS12" s="46"/>
      <c r="VZT12" s="46"/>
      <c r="VZU12" s="46"/>
      <c r="VZV12" s="46"/>
      <c r="VZW12" s="46"/>
      <c r="VZX12" s="46"/>
      <c r="VZY12" s="46"/>
      <c r="VZZ12" s="46"/>
      <c r="WAA12" s="46"/>
      <c r="WAB12" s="46"/>
      <c r="WAC12" s="46"/>
      <c r="WAD12" s="46"/>
      <c r="WAE12" s="46"/>
      <c r="WAF12" s="46"/>
      <c r="WAG12" s="46"/>
      <c r="WAH12" s="46"/>
      <c r="WAI12" s="46"/>
      <c r="WAJ12" s="46"/>
      <c r="WAK12" s="46"/>
      <c r="WAL12" s="46"/>
      <c r="WAM12" s="46"/>
      <c r="WAN12" s="46"/>
      <c r="WAO12" s="46"/>
      <c r="WAP12" s="46"/>
      <c r="WAQ12" s="46"/>
      <c r="WAR12" s="46"/>
      <c r="WAS12" s="46"/>
      <c r="WAT12" s="46"/>
      <c r="WAU12" s="46"/>
      <c r="WAV12" s="46"/>
      <c r="WAW12" s="46"/>
      <c r="WAX12" s="46"/>
      <c r="WAY12" s="46"/>
      <c r="WAZ12" s="46"/>
      <c r="WBA12" s="46"/>
      <c r="WBB12" s="46"/>
      <c r="WBC12" s="46"/>
      <c r="WBD12" s="46"/>
      <c r="WBE12" s="46"/>
      <c r="WBF12" s="46"/>
      <c r="WBG12" s="46"/>
      <c r="WBH12" s="46"/>
      <c r="WBI12" s="46"/>
      <c r="WBJ12" s="46"/>
      <c r="WBK12" s="46"/>
      <c r="WBL12" s="46"/>
      <c r="WBM12" s="46"/>
      <c r="WBN12" s="46"/>
      <c r="WBO12" s="46"/>
      <c r="WBP12" s="46"/>
      <c r="WBQ12" s="46"/>
      <c r="WBR12" s="46"/>
      <c r="WBS12" s="46"/>
      <c r="WBT12" s="46"/>
      <c r="WBU12" s="46"/>
      <c r="WBV12" s="46"/>
      <c r="WBW12" s="46"/>
      <c r="WBX12" s="46"/>
      <c r="WBY12" s="46"/>
      <c r="WBZ12" s="46"/>
      <c r="WCA12" s="46"/>
      <c r="WCB12" s="46"/>
      <c r="WCC12" s="46"/>
      <c r="WCD12" s="46"/>
      <c r="WCE12" s="46"/>
      <c r="WCF12" s="46"/>
      <c r="WCG12" s="46"/>
      <c r="WCH12" s="46"/>
      <c r="WCI12" s="46"/>
      <c r="WCJ12" s="46"/>
      <c r="WCK12" s="46"/>
      <c r="WCL12" s="46"/>
      <c r="WCM12" s="46"/>
      <c r="WCN12" s="46"/>
      <c r="WCO12" s="46"/>
      <c r="WCP12" s="46"/>
      <c r="WCQ12" s="46"/>
      <c r="WCR12" s="46"/>
      <c r="WCS12" s="46"/>
      <c r="WCT12" s="46"/>
      <c r="WCU12" s="46"/>
      <c r="WCV12" s="46"/>
      <c r="WCW12" s="46"/>
      <c r="WCX12" s="46"/>
      <c r="WCY12" s="46"/>
      <c r="WCZ12" s="46"/>
      <c r="WDA12" s="46"/>
      <c r="WDB12" s="46"/>
      <c r="WDC12" s="46"/>
      <c r="WDD12" s="46"/>
      <c r="WDE12" s="46"/>
      <c r="WDF12" s="46"/>
      <c r="WDG12" s="46"/>
      <c r="WDH12" s="46"/>
      <c r="WDI12" s="46"/>
      <c r="WDJ12" s="46"/>
      <c r="WDK12" s="46"/>
      <c r="WDL12" s="46"/>
      <c r="WDM12" s="46"/>
      <c r="WDN12" s="46"/>
      <c r="WDO12" s="46"/>
      <c r="WDP12" s="46"/>
      <c r="WDQ12" s="46"/>
      <c r="WDR12" s="46"/>
      <c r="WDS12" s="46"/>
      <c r="WDT12" s="46"/>
      <c r="WDU12" s="46"/>
      <c r="WDV12" s="46"/>
      <c r="WDW12" s="46"/>
      <c r="WDX12" s="46"/>
      <c r="WDY12" s="46"/>
      <c r="WDZ12" s="46"/>
      <c r="WEA12" s="46"/>
      <c r="WEB12" s="46"/>
      <c r="WEC12" s="46"/>
      <c r="WED12" s="46"/>
      <c r="WEE12" s="46"/>
      <c r="WEF12" s="46"/>
      <c r="WEG12" s="46"/>
      <c r="WEH12" s="46"/>
      <c r="WEI12" s="46"/>
      <c r="WEJ12" s="46"/>
      <c r="WEK12" s="46"/>
      <c r="WEL12" s="46"/>
      <c r="WEM12" s="46"/>
      <c r="WEN12" s="46"/>
      <c r="WEO12" s="46"/>
      <c r="WEP12" s="46"/>
      <c r="WEQ12" s="46"/>
      <c r="WER12" s="46"/>
      <c r="WES12" s="46"/>
      <c r="WET12" s="46"/>
      <c r="WEU12" s="46"/>
      <c r="WEV12" s="46"/>
      <c r="WEW12" s="46"/>
      <c r="WEX12" s="46"/>
      <c r="WEY12" s="46"/>
      <c r="WEZ12" s="46"/>
      <c r="WFA12" s="46"/>
      <c r="WFB12" s="46"/>
      <c r="WFC12" s="46"/>
      <c r="WFD12" s="46"/>
      <c r="WFE12" s="46"/>
      <c r="WFF12" s="46"/>
      <c r="WFG12" s="46"/>
      <c r="WFH12" s="46"/>
      <c r="WFI12" s="46"/>
      <c r="WFJ12" s="46"/>
      <c r="WFK12" s="46"/>
      <c r="WFL12" s="46"/>
      <c r="WFM12" s="46"/>
      <c r="WFN12" s="46"/>
      <c r="WFO12" s="46"/>
      <c r="WFP12" s="46"/>
      <c r="WFQ12" s="46"/>
      <c r="WFR12" s="46"/>
      <c r="WFS12" s="46"/>
      <c r="WFT12" s="46"/>
      <c r="WFU12" s="46"/>
      <c r="WFV12" s="46"/>
      <c r="WFW12" s="46"/>
      <c r="WFX12" s="46"/>
      <c r="WFY12" s="46"/>
      <c r="WFZ12" s="46"/>
      <c r="WGA12" s="46"/>
      <c r="WGB12" s="46"/>
      <c r="WGC12" s="46"/>
      <c r="WGD12" s="46"/>
      <c r="WGE12" s="46"/>
      <c r="WGF12" s="46"/>
      <c r="WGG12" s="46"/>
      <c r="WGH12" s="46"/>
      <c r="WGI12" s="46"/>
      <c r="WGJ12" s="46"/>
      <c r="WGK12" s="46"/>
      <c r="WGL12" s="46"/>
      <c r="WGM12" s="46"/>
      <c r="WGN12" s="46"/>
      <c r="WGO12" s="46"/>
      <c r="WGP12" s="46"/>
      <c r="WGQ12" s="46"/>
      <c r="WGR12" s="46"/>
      <c r="WGS12" s="46"/>
      <c r="WGT12" s="46"/>
      <c r="WGU12" s="46"/>
      <c r="WGV12" s="46"/>
      <c r="WGW12" s="46"/>
      <c r="WGX12" s="46"/>
      <c r="WGY12" s="46"/>
      <c r="WGZ12" s="46"/>
      <c r="WHA12" s="46"/>
      <c r="WHB12" s="46"/>
      <c r="WHC12" s="46"/>
      <c r="WHD12" s="46"/>
      <c r="WHE12" s="46"/>
      <c r="WHF12" s="46"/>
      <c r="WHG12" s="46"/>
      <c r="WHH12" s="46"/>
      <c r="WHI12" s="46"/>
      <c r="WHJ12" s="46"/>
      <c r="WHK12" s="46"/>
      <c r="WHL12" s="46"/>
      <c r="WHM12" s="46"/>
      <c r="WHN12" s="46"/>
      <c r="WHO12" s="46"/>
      <c r="WHP12" s="46"/>
      <c r="WHQ12" s="46"/>
      <c r="WHR12" s="46"/>
      <c r="WHS12" s="46"/>
      <c r="WHT12" s="46"/>
      <c r="WHU12" s="46"/>
      <c r="WHV12" s="46"/>
      <c r="WHW12" s="46"/>
      <c r="WHX12" s="46"/>
      <c r="WHY12" s="46"/>
      <c r="WHZ12" s="46"/>
      <c r="WIA12" s="46"/>
      <c r="WIB12" s="46"/>
      <c r="WIC12" s="46"/>
      <c r="WID12" s="46"/>
      <c r="WIE12" s="46"/>
      <c r="WIF12" s="46"/>
      <c r="WIG12" s="46"/>
      <c r="WIH12" s="46"/>
      <c r="WII12" s="46"/>
      <c r="WIJ12" s="46"/>
      <c r="WIK12" s="46"/>
      <c r="WIL12" s="46"/>
      <c r="WIM12" s="46"/>
      <c r="WIN12" s="46"/>
      <c r="WIO12" s="46"/>
      <c r="WIP12" s="46"/>
      <c r="WIQ12" s="46"/>
      <c r="WIR12" s="46"/>
      <c r="WIS12" s="46"/>
      <c r="WIT12" s="46"/>
      <c r="WIU12" s="46"/>
      <c r="WIV12" s="46"/>
      <c r="WIW12" s="46"/>
      <c r="WIX12" s="46"/>
      <c r="WIY12" s="46"/>
      <c r="WIZ12" s="46"/>
      <c r="WJA12" s="46"/>
      <c r="WJB12" s="46"/>
      <c r="WJC12" s="46"/>
      <c r="WJD12" s="46"/>
      <c r="WJE12" s="46"/>
      <c r="WJF12" s="46"/>
      <c r="WJG12" s="46"/>
      <c r="WJH12" s="46"/>
      <c r="WJI12" s="46"/>
      <c r="WJJ12" s="46"/>
      <c r="WJK12" s="46"/>
      <c r="WJL12" s="46"/>
      <c r="WJM12" s="46"/>
      <c r="WJN12" s="46"/>
      <c r="WJO12" s="46"/>
      <c r="WJP12" s="46"/>
      <c r="WJQ12" s="46"/>
      <c r="WJR12" s="46"/>
      <c r="WJS12" s="46"/>
      <c r="WJT12" s="46"/>
      <c r="WJU12" s="46"/>
      <c r="WJV12" s="46"/>
      <c r="WJW12" s="46"/>
      <c r="WJX12" s="46"/>
      <c r="WJY12" s="46"/>
      <c r="WJZ12" s="46"/>
      <c r="WKA12" s="46"/>
      <c r="WKB12" s="46"/>
      <c r="WKC12" s="46"/>
      <c r="WKD12" s="46"/>
      <c r="WKE12" s="46"/>
      <c r="WKF12" s="46"/>
      <c r="WKG12" s="46"/>
      <c r="WKH12" s="46"/>
      <c r="WKI12" s="46"/>
      <c r="WKJ12" s="46"/>
      <c r="WKK12" s="46"/>
      <c r="WKL12" s="46"/>
      <c r="WKM12" s="46"/>
      <c r="WKN12" s="46"/>
      <c r="WKO12" s="46"/>
      <c r="WKP12" s="46"/>
      <c r="WKQ12" s="46"/>
      <c r="WKR12" s="46"/>
      <c r="WKS12" s="46"/>
      <c r="WKT12" s="46"/>
      <c r="WKU12" s="46"/>
      <c r="WKV12" s="46"/>
      <c r="WKW12" s="46"/>
      <c r="WKX12" s="46"/>
      <c r="WKY12" s="46"/>
      <c r="WKZ12" s="46"/>
      <c r="WLA12" s="46"/>
      <c r="WLB12" s="46"/>
      <c r="WLC12" s="46"/>
      <c r="WLD12" s="46"/>
      <c r="WLE12" s="46"/>
      <c r="WLF12" s="46"/>
      <c r="WLG12" s="46"/>
      <c r="WLH12" s="46"/>
      <c r="WLI12" s="46"/>
      <c r="WLJ12" s="46"/>
      <c r="WLK12" s="46"/>
      <c r="WLL12" s="46"/>
      <c r="WLM12" s="46"/>
      <c r="WLN12" s="46"/>
      <c r="WLO12" s="46"/>
      <c r="WLP12" s="46"/>
      <c r="WLQ12" s="46"/>
      <c r="WLR12" s="46"/>
      <c r="WLS12" s="46"/>
      <c r="WLT12" s="46"/>
      <c r="WLU12" s="46"/>
      <c r="WLV12" s="46"/>
      <c r="WLW12" s="46"/>
      <c r="WLX12" s="46"/>
      <c r="WLY12" s="46"/>
      <c r="WLZ12" s="46"/>
      <c r="WMA12" s="46"/>
      <c r="WMB12" s="46"/>
      <c r="WMC12" s="46"/>
      <c r="WMD12" s="46"/>
      <c r="WME12" s="46"/>
      <c r="WMF12" s="46"/>
      <c r="WMG12" s="46"/>
      <c r="WMH12" s="46"/>
      <c r="WMI12" s="46"/>
      <c r="WMJ12" s="46"/>
      <c r="WMK12" s="46"/>
      <c r="WML12" s="46"/>
      <c r="WMM12" s="46"/>
      <c r="WMN12" s="46"/>
      <c r="WMO12" s="46"/>
      <c r="WMP12" s="46"/>
      <c r="WMQ12" s="46"/>
      <c r="WMR12" s="46"/>
      <c r="WMS12" s="46"/>
      <c r="WMT12" s="46"/>
      <c r="WMU12" s="46"/>
      <c r="WMV12" s="46"/>
      <c r="WMW12" s="46"/>
      <c r="WMX12" s="46"/>
      <c r="WMY12" s="46"/>
      <c r="WMZ12" s="46"/>
      <c r="WNA12" s="46"/>
      <c r="WNB12" s="46"/>
      <c r="WNC12" s="46"/>
      <c r="WND12" s="46"/>
      <c r="WNE12" s="46"/>
      <c r="WNF12" s="46"/>
      <c r="WNG12" s="46"/>
      <c r="WNH12" s="46"/>
      <c r="WNI12" s="46"/>
      <c r="WNJ12" s="46"/>
      <c r="WNK12" s="46"/>
      <c r="WNL12" s="46"/>
      <c r="WNM12" s="46"/>
      <c r="WNN12" s="46"/>
      <c r="WNO12" s="46"/>
      <c r="WNP12" s="46"/>
      <c r="WNQ12" s="46"/>
      <c r="WNR12" s="46"/>
      <c r="WNS12" s="46"/>
      <c r="WNT12" s="46"/>
      <c r="WNU12" s="46"/>
      <c r="WNV12" s="46"/>
      <c r="WNW12" s="46"/>
      <c r="WNX12" s="46"/>
      <c r="WNY12" s="46"/>
      <c r="WNZ12" s="46"/>
      <c r="WOA12" s="46"/>
      <c r="WOB12" s="46"/>
      <c r="WOC12" s="46"/>
      <c r="WOD12" s="46"/>
      <c r="WOE12" s="46"/>
      <c r="WOF12" s="46"/>
      <c r="WOG12" s="46"/>
      <c r="WOH12" s="46"/>
      <c r="WOI12" s="46"/>
      <c r="WOJ12" s="46"/>
      <c r="WOK12" s="46"/>
      <c r="WOL12" s="46"/>
      <c r="WOM12" s="46"/>
      <c r="WON12" s="46"/>
      <c r="WOO12" s="46"/>
      <c r="WOP12" s="46"/>
      <c r="WOQ12" s="46"/>
      <c r="WOR12" s="46"/>
      <c r="WOS12" s="46"/>
      <c r="WOT12" s="46"/>
      <c r="WOU12" s="46"/>
      <c r="WOV12" s="46"/>
      <c r="WOW12" s="46"/>
      <c r="WOX12" s="46"/>
      <c r="WOY12" s="46"/>
      <c r="WOZ12" s="46"/>
      <c r="WPA12" s="46"/>
      <c r="WPB12" s="46"/>
      <c r="WPC12" s="46"/>
      <c r="WPD12" s="46"/>
      <c r="WPE12" s="46"/>
      <c r="WPF12" s="46"/>
      <c r="WPG12" s="46"/>
      <c r="WPH12" s="46"/>
      <c r="WPI12" s="46"/>
      <c r="WPJ12" s="46"/>
      <c r="WPK12" s="46"/>
      <c r="WPL12" s="46"/>
      <c r="WPM12" s="46"/>
      <c r="WPN12" s="46"/>
      <c r="WPO12" s="46"/>
      <c r="WPP12" s="46"/>
      <c r="WPQ12" s="46"/>
      <c r="WPR12" s="46"/>
      <c r="WPS12" s="46"/>
      <c r="WPT12" s="46"/>
      <c r="WPU12" s="46"/>
      <c r="WPV12" s="46"/>
      <c r="WPW12" s="46"/>
      <c r="WPX12" s="46"/>
      <c r="WPY12" s="46"/>
      <c r="WPZ12" s="46"/>
      <c r="WQA12" s="46"/>
      <c r="WQB12" s="46"/>
      <c r="WQC12" s="46"/>
      <c r="WQD12" s="46"/>
      <c r="WQE12" s="46"/>
      <c r="WQF12" s="46"/>
      <c r="WQG12" s="46"/>
      <c r="WQH12" s="46"/>
      <c r="WQI12" s="46"/>
      <c r="WQJ12" s="46"/>
      <c r="WQK12" s="46"/>
      <c r="WQL12" s="46"/>
      <c r="WQM12" s="46"/>
      <c r="WQN12" s="46"/>
      <c r="WQO12" s="46"/>
      <c r="WQP12" s="46"/>
      <c r="WQQ12" s="46"/>
      <c r="WQR12" s="46"/>
      <c r="WQS12" s="46"/>
      <c r="WQT12" s="46"/>
      <c r="WQU12" s="46"/>
      <c r="WQV12" s="46"/>
      <c r="WQW12" s="46"/>
      <c r="WQX12" s="46"/>
      <c r="WQY12" s="46"/>
      <c r="WQZ12" s="46"/>
      <c r="WRA12" s="46"/>
      <c r="WRB12" s="46"/>
      <c r="WRC12" s="46"/>
      <c r="WRD12" s="46"/>
      <c r="WRE12" s="46"/>
      <c r="WRF12" s="46"/>
      <c r="WRG12" s="46"/>
      <c r="WRH12" s="46"/>
      <c r="WRI12" s="46"/>
      <c r="WRJ12" s="46"/>
      <c r="WRK12" s="46"/>
      <c r="WRL12" s="46"/>
      <c r="WRM12" s="46"/>
      <c r="WRN12" s="46"/>
      <c r="WRO12" s="46"/>
      <c r="WRP12" s="46"/>
      <c r="WRQ12" s="46"/>
      <c r="WRR12" s="46"/>
      <c r="WRS12" s="46"/>
      <c r="WRT12" s="46"/>
      <c r="WRU12" s="46"/>
      <c r="WRV12" s="46"/>
      <c r="WRW12" s="46"/>
      <c r="WRX12" s="46"/>
      <c r="WRY12" s="46"/>
      <c r="WRZ12" s="46"/>
      <c r="WSA12" s="46"/>
      <c r="WSB12" s="46"/>
      <c r="WSC12" s="46"/>
      <c r="WSD12" s="46"/>
      <c r="WSE12" s="46"/>
      <c r="WSF12" s="46"/>
      <c r="WSG12" s="46"/>
      <c r="WSH12" s="46"/>
      <c r="WSI12" s="46"/>
      <c r="WSJ12" s="46"/>
      <c r="WSK12" s="46"/>
      <c r="WSL12" s="46"/>
      <c r="WSM12" s="46"/>
      <c r="WSN12" s="46"/>
      <c r="WSO12" s="46"/>
      <c r="WSP12" s="46"/>
      <c r="WSQ12" s="46"/>
      <c r="WSR12" s="46"/>
      <c r="WSS12" s="46"/>
      <c r="WST12" s="46"/>
      <c r="WSU12" s="46"/>
      <c r="WSV12" s="46"/>
      <c r="WSW12" s="46"/>
      <c r="WSX12" s="46"/>
      <c r="WSY12" s="46"/>
      <c r="WSZ12" s="46"/>
      <c r="WTA12" s="46"/>
      <c r="WTB12" s="46"/>
      <c r="WTC12" s="46"/>
      <c r="WTD12" s="46"/>
      <c r="WTE12" s="46"/>
      <c r="WTF12" s="46"/>
      <c r="WTG12" s="46"/>
      <c r="WTH12" s="46"/>
      <c r="WTI12" s="46"/>
      <c r="WTJ12" s="46"/>
      <c r="WTK12" s="46"/>
      <c r="WTL12" s="46"/>
      <c r="WTM12" s="46"/>
      <c r="WTN12" s="46"/>
      <c r="WTO12" s="46"/>
      <c r="WTP12" s="46"/>
      <c r="WTQ12" s="46"/>
      <c r="WTR12" s="46"/>
      <c r="WTS12" s="46"/>
      <c r="WTT12" s="46"/>
      <c r="WTU12" s="46"/>
      <c r="WTV12" s="46"/>
      <c r="WTW12" s="46"/>
      <c r="WTX12" s="46"/>
      <c r="WTY12" s="46"/>
      <c r="WTZ12" s="46"/>
      <c r="WUA12" s="46"/>
      <c r="WUB12" s="46"/>
      <c r="WUC12" s="46"/>
      <c r="WUD12" s="46"/>
      <c r="WUE12" s="46"/>
      <c r="WUF12" s="46"/>
      <c r="WUG12" s="46"/>
      <c r="WUH12" s="46"/>
      <c r="WUI12" s="46"/>
      <c r="WUJ12" s="46"/>
      <c r="WUK12" s="46"/>
      <c r="WUL12" s="46"/>
      <c r="WUM12" s="46"/>
      <c r="WUN12" s="46"/>
      <c r="WUO12" s="46"/>
      <c r="WUP12" s="46"/>
      <c r="WUQ12" s="46"/>
      <c r="WUR12" s="46"/>
      <c r="WUS12" s="46"/>
      <c r="WUT12" s="46"/>
      <c r="WUU12" s="46"/>
      <c r="WUV12" s="46"/>
      <c r="WUW12" s="46"/>
      <c r="WUX12" s="46"/>
      <c r="WUY12" s="46"/>
      <c r="WUZ12" s="46"/>
      <c r="WVA12" s="46"/>
      <c r="WVB12" s="46"/>
      <c r="WVC12" s="46"/>
      <c r="WVD12" s="46"/>
      <c r="WVE12" s="46"/>
      <c r="WVF12" s="46"/>
      <c r="WVG12" s="46"/>
      <c r="WVH12" s="46"/>
      <c r="WVI12" s="46"/>
      <c r="WVJ12" s="46"/>
      <c r="WVK12" s="46"/>
      <c r="WVL12" s="46"/>
      <c r="WVM12" s="46"/>
      <c r="WVN12" s="46"/>
      <c r="WVO12" s="46"/>
      <c r="WVP12" s="46"/>
      <c r="WVQ12" s="46"/>
      <c r="WVR12" s="46"/>
      <c r="WVS12" s="46"/>
      <c r="WVT12" s="46"/>
      <c r="WVU12" s="46"/>
      <c r="WVV12" s="46"/>
      <c r="WVW12" s="46"/>
      <c r="WVX12" s="46"/>
      <c r="WVY12" s="46"/>
      <c r="WVZ12" s="46"/>
      <c r="WWA12" s="46"/>
      <c r="WWB12" s="46"/>
      <c r="WWC12" s="46"/>
      <c r="WWD12" s="46"/>
      <c r="WWE12" s="46"/>
      <c r="WWF12" s="46"/>
      <c r="WWG12" s="46"/>
      <c r="WWH12" s="46"/>
      <c r="WWI12" s="46"/>
      <c r="WWJ12" s="46"/>
      <c r="WWK12" s="46"/>
      <c r="WWL12" s="46"/>
      <c r="WWM12" s="46"/>
      <c r="WWN12" s="46"/>
      <c r="WWO12" s="46"/>
      <c r="WWP12" s="46"/>
      <c r="WWQ12" s="46"/>
      <c r="WWR12" s="46"/>
      <c r="WWS12" s="46"/>
      <c r="WWT12" s="46"/>
      <c r="WWU12" s="46"/>
      <c r="WWV12" s="46"/>
      <c r="WWW12" s="46"/>
      <c r="WWX12" s="46"/>
      <c r="WWY12" s="46"/>
      <c r="WWZ12" s="46"/>
      <c r="WXA12" s="46"/>
      <c r="WXB12" s="46"/>
      <c r="WXC12" s="46"/>
      <c r="WXD12" s="46"/>
      <c r="WXE12" s="46"/>
      <c r="WXF12" s="46"/>
      <c r="WXG12" s="46"/>
      <c r="WXH12" s="46"/>
      <c r="WXI12" s="46"/>
      <c r="WXJ12" s="46"/>
      <c r="WXK12" s="46"/>
      <c r="WXL12" s="46"/>
      <c r="WXM12" s="46"/>
      <c r="WXN12" s="46"/>
      <c r="WXO12" s="46"/>
      <c r="WXP12" s="46"/>
      <c r="WXQ12" s="46"/>
      <c r="WXR12" s="46"/>
      <c r="WXS12" s="46"/>
      <c r="WXT12" s="46"/>
      <c r="WXU12" s="46"/>
      <c r="WXV12" s="46"/>
    </row>
    <row r="13" spans="1:16194" ht="25.5" customHeight="1">
      <c r="A13" s="3"/>
      <c r="B13" s="3"/>
      <c r="C13" s="3"/>
      <c r="D13" s="3"/>
      <c r="E13" s="3"/>
      <c r="F13" s="3"/>
      <c r="G13" s="3"/>
      <c r="H13" s="3"/>
      <c r="I13" s="3"/>
      <c r="J13" s="3"/>
      <c r="K13" s="3"/>
      <c r="L13" s="3"/>
      <c r="M13" s="3"/>
      <c r="N13" s="3"/>
      <c r="O13" s="3"/>
      <c r="P13" s="3"/>
      <c r="Q13" s="3"/>
      <c r="R13" s="3"/>
      <c r="S13" s="3"/>
      <c r="T13" s="4"/>
      <c r="U13" s="4"/>
      <c r="V13" s="4"/>
      <c r="W13" s="4"/>
      <c r="X13" s="4"/>
      <c r="Y13" s="4"/>
    </row>
    <row r="14" spans="1:16194" s="63" customFormat="1" ht="99" customHeight="1">
      <c r="A14" s="765" t="s">
        <v>1</v>
      </c>
      <c r="B14" s="765"/>
      <c r="C14" s="765"/>
      <c r="D14" s="765" t="s">
        <v>2</v>
      </c>
      <c r="E14" s="765"/>
      <c r="F14" s="765" t="s">
        <v>3</v>
      </c>
      <c r="G14" s="765"/>
      <c r="H14" s="765"/>
      <c r="I14" s="765" t="s">
        <v>4</v>
      </c>
      <c r="J14" s="766" t="s">
        <v>5</v>
      </c>
      <c r="K14" s="767"/>
      <c r="L14" s="767"/>
      <c r="M14" s="767"/>
      <c r="N14" s="767"/>
      <c r="O14" s="768"/>
      <c r="P14" s="738" t="s">
        <v>6</v>
      </c>
      <c r="Q14" s="738"/>
      <c r="R14" s="738"/>
      <c r="S14" s="738"/>
      <c r="T14" s="788" t="s">
        <v>7</v>
      </c>
      <c r="U14" s="736" t="s">
        <v>8</v>
      </c>
      <c r="V14" s="671">
        <v>2019</v>
      </c>
      <c r="W14" s="671"/>
      <c r="X14" s="671"/>
      <c r="Y14" s="671"/>
      <c r="AA14" s="634" t="s">
        <v>713</v>
      </c>
      <c r="AB14" s="634"/>
      <c r="AC14" s="634"/>
      <c r="AD14" s="634"/>
      <c r="AE14" s="634" t="s">
        <v>715</v>
      </c>
      <c r="AF14" s="634"/>
      <c r="AG14" s="634"/>
      <c r="AH14" s="634"/>
      <c r="AI14" s="634" t="s">
        <v>716</v>
      </c>
      <c r="AJ14" s="634"/>
      <c r="AK14" s="634"/>
      <c r="AL14" s="634"/>
      <c r="AM14" s="634" t="s">
        <v>717</v>
      </c>
      <c r="AN14" s="634"/>
      <c r="AO14" s="634"/>
      <c r="AP14" s="634"/>
      <c r="AS14" s="46"/>
    </row>
    <row r="15" spans="1:16194" s="63" customFormat="1" ht="99" customHeight="1">
      <c r="A15" s="765"/>
      <c r="B15" s="765"/>
      <c r="C15" s="765"/>
      <c r="D15" s="765"/>
      <c r="E15" s="765"/>
      <c r="F15" s="765"/>
      <c r="G15" s="765"/>
      <c r="H15" s="765"/>
      <c r="I15" s="765"/>
      <c r="J15" s="769"/>
      <c r="K15" s="770"/>
      <c r="L15" s="770"/>
      <c r="M15" s="770"/>
      <c r="N15" s="770"/>
      <c r="O15" s="771"/>
      <c r="P15" s="738"/>
      <c r="Q15" s="738"/>
      <c r="R15" s="738"/>
      <c r="S15" s="738"/>
      <c r="T15" s="789"/>
      <c r="U15" s="736"/>
      <c r="V15" s="172" t="s">
        <v>11</v>
      </c>
      <c r="W15" s="172" t="s">
        <v>12</v>
      </c>
      <c r="X15" s="173" t="s">
        <v>9</v>
      </c>
      <c r="Y15" s="174" t="s">
        <v>10</v>
      </c>
      <c r="AA15" s="224" t="s">
        <v>13</v>
      </c>
      <c r="AB15" s="224" t="s">
        <v>14</v>
      </c>
      <c r="AC15" s="173" t="s">
        <v>9</v>
      </c>
      <c r="AD15" s="174" t="s">
        <v>10</v>
      </c>
      <c r="AE15" s="224" t="s">
        <v>13</v>
      </c>
      <c r="AF15" s="224" t="s">
        <v>14</v>
      </c>
      <c r="AG15" s="173" t="s">
        <v>9</v>
      </c>
      <c r="AH15" s="174" t="s">
        <v>10</v>
      </c>
      <c r="AI15" s="224" t="s">
        <v>13</v>
      </c>
      <c r="AJ15" s="224" t="s">
        <v>14</v>
      </c>
      <c r="AK15" s="173" t="s">
        <v>9</v>
      </c>
      <c r="AL15" s="174" t="s">
        <v>10</v>
      </c>
      <c r="AM15" s="224" t="s">
        <v>13</v>
      </c>
      <c r="AN15" s="224" t="s">
        <v>14</v>
      </c>
      <c r="AO15" s="173" t="s">
        <v>9</v>
      </c>
      <c r="AP15" s="174" t="s">
        <v>10</v>
      </c>
    </row>
    <row r="16" spans="1:16194" ht="145.5" customHeight="1">
      <c r="A16" s="786" t="s">
        <v>527</v>
      </c>
      <c r="B16" s="786"/>
      <c r="C16" s="786"/>
      <c r="D16" s="786" t="s">
        <v>526</v>
      </c>
      <c r="E16" s="786"/>
      <c r="F16" s="931" t="s">
        <v>569</v>
      </c>
      <c r="G16" s="932"/>
      <c r="H16" s="933"/>
      <c r="I16" s="283" t="s">
        <v>50</v>
      </c>
      <c r="J16" s="782" t="s">
        <v>524</v>
      </c>
      <c r="K16" s="783"/>
      <c r="L16" s="783"/>
      <c r="M16" s="783"/>
      <c r="N16" s="783"/>
      <c r="O16" s="784"/>
      <c r="P16" s="668" t="s">
        <v>523</v>
      </c>
      <c r="Q16" s="669"/>
      <c r="R16" s="669"/>
      <c r="S16" s="670"/>
      <c r="T16" s="81" t="s">
        <v>52</v>
      </c>
      <c r="U16" s="142">
        <v>0.15</v>
      </c>
      <c r="V16" s="285">
        <f>'Dirección Fomento'!V14</f>
        <v>15</v>
      </c>
      <c r="W16" s="304">
        <f>'Dirección Fomento'!W14</f>
        <v>9.5</v>
      </c>
      <c r="X16" s="411">
        <f t="shared" ref="X16:X26" si="0">W16/V16</f>
        <v>0.6333333333333333</v>
      </c>
      <c r="Y16" s="287">
        <f>X16</f>
        <v>0.6333333333333333</v>
      </c>
      <c r="AA16" s="285">
        <f t="shared" ref="AA16:AB21" si="1">V16</f>
        <v>15</v>
      </c>
      <c r="AB16" s="285">
        <f t="shared" si="1"/>
        <v>9.5</v>
      </c>
      <c r="AC16" s="411">
        <f t="shared" ref="AC16:AC21" si="2">AB16/AA16</f>
        <v>0.6333333333333333</v>
      </c>
      <c r="AD16" s="287">
        <f t="shared" ref="AD16:AD26" si="3">AC16</f>
        <v>0.6333333333333333</v>
      </c>
      <c r="AE16" s="285">
        <v>0</v>
      </c>
      <c r="AF16" s="285">
        <v>0</v>
      </c>
      <c r="AG16" s="286">
        <v>0</v>
      </c>
      <c r="AH16" s="287">
        <f t="shared" ref="AH16:AH26" si="4">AG16</f>
        <v>0</v>
      </c>
      <c r="AI16" s="285">
        <v>0</v>
      </c>
      <c r="AJ16" s="285">
        <v>0</v>
      </c>
      <c r="AK16" s="286">
        <v>0</v>
      </c>
      <c r="AL16" s="287">
        <f t="shared" ref="AL16:AL26" si="5">AK16</f>
        <v>0</v>
      </c>
      <c r="AM16" s="285">
        <f>+V16</f>
        <v>15</v>
      </c>
      <c r="AN16" s="285">
        <v>0</v>
      </c>
      <c r="AO16" s="286">
        <v>0</v>
      </c>
      <c r="AP16" s="287">
        <f t="shared" ref="AP16:AP26" si="6">AO16</f>
        <v>0</v>
      </c>
      <c r="AR16" s="64"/>
    </row>
    <row r="17" spans="1:44" ht="206.25" customHeight="1">
      <c r="A17" s="786"/>
      <c r="B17" s="786"/>
      <c r="C17" s="786"/>
      <c r="D17" s="786"/>
      <c r="E17" s="786"/>
      <c r="F17" s="934"/>
      <c r="G17" s="935"/>
      <c r="H17" s="936"/>
      <c r="I17" s="914" t="s">
        <v>13</v>
      </c>
      <c r="J17" s="786" t="s">
        <v>695</v>
      </c>
      <c r="K17" s="786"/>
      <c r="L17" s="786"/>
      <c r="M17" s="786"/>
      <c r="N17" s="786"/>
      <c r="O17" s="786"/>
      <c r="P17" s="1069" t="s">
        <v>540</v>
      </c>
      <c r="Q17" s="1069"/>
      <c r="R17" s="1069"/>
      <c r="S17" s="1069"/>
      <c r="T17" s="82" t="s">
        <v>52</v>
      </c>
      <c r="U17" s="135">
        <v>1</v>
      </c>
      <c r="V17" s="285">
        <v>0.9</v>
      </c>
      <c r="W17" s="285">
        <f>AF17</f>
        <v>0.74</v>
      </c>
      <c r="X17" s="411">
        <f t="shared" si="0"/>
        <v>0.82222222222222219</v>
      </c>
      <c r="Y17" s="287">
        <f t="shared" ref="Y17:Y26" si="7">X17</f>
        <v>0.82222222222222219</v>
      </c>
      <c r="AA17" s="304">
        <v>0.74</v>
      </c>
      <c r="AB17" s="304">
        <f t="shared" si="1"/>
        <v>0.74</v>
      </c>
      <c r="AC17" s="411">
        <f t="shared" si="2"/>
        <v>1</v>
      </c>
      <c r="AD17" s="287">
        <f t="shared" si="3"/>
        <v>1</v>
      </c>
      <c r="AE17" s="285">
        <v>0.74</v>
      </c>
      <c r="AF17" s="285">
        <v>0.74</v>
      </c>
      <c r="AG17" s="527">
        <f t="shared" ref="AG17:AG19" si="8">AF17/AE17</f>
        <v>1</v>
      </c>
      <c r="AH17" s="287">
        <f t="shared" si="4"/>
        <v>1</v>
      </c>
      <c r="AI17" s="285">
        <v>0</v>
      </c>
      <c r="AJ17" s="285">
        <v>0</v>
      </c>
      <c r="AK17" s="286">
        <v>0</v>
      </c>
      <c r="AL17" s="287">
        <f t="shared" si="5"/>
        <v>0</v>
      </c>
      <c r="AM17" s="285">
        <f t="shared" ref="AM17:AM26" si="9">+V17</f>
        <v>0.9</v>
      </c>
      <c r="AN17" s="285">
        <v>0</v>
      </c>
      <c r="AO17" s="286">
        <v>0</v>
      </c>
      <c r="AP17" s="287">
        <f t="shared" si="6"/>
        <v>0</v>
      </c>
    </row>
    <row r="18" spans="1:44" ht="153.75" customHeight="1">
      <c r="A18" s="786"/>
      <c r="B18" s="786"/>
      <c r="C18" s="786"/>
      <c r="D18" s="786"/>
      <c r="E18" s="786"/>
      <c r="F18" s="934"/>
      <c r="G18" s="935"/>
      <c r="H18" s="936"/>
      <c r="I18" s="914"/>
      <c r="J18" s="786" t="s">
        <v>568</v>
      </c>
      <c r="K18" s="786"/>
      <c r="L18" s="786"/>
      <c r="M18" s="786"/>
      <c r="N18" s="786"/>
      <c r="O18" s="786"/>
      <c r="P18" s="1069" t="s">
        <v>537</v>
      </c>
      <c r="Q18" s="1069"/>
      <c r="R18" s="1069"/>
      <c r="S18" s="1069"/>
      <c r="T18" s="82" t="s">
        <v>58</v>
      </c>
      <c r="U18" s="135">
        <v>1</v>
      </c>
      <c r="V18" s="285">
        <v>1</v>
      </c>
      <c r="W18" s="285">
        <f>AF18</f>
        <v>0.51</v>
      </c>
      <c r="X18" s="411">
        <f t="shared" si="0"/>
        <v>0.51</v>
      </c>
      <c r="Y18" s="287">
        <f t="shared" si="7"/>
        <v>0.51</v>
      </c>
      <c r="AA18" s="304">
        <v>0.25</v>
      </c>
      <c r="AB18" s="304">
        <f t="shared" si="1"/>
        <v>0.51</v>
      </c>
      <c r="AC18" s="411">
        <f t="shared" si="2"/>
        <v>2.04</v>
      </c>
      <c r="AD18" s="287">
        <f t="shared" si="3"/>
        <v>2.04</v>
      </c>
      <c r="AE18" s="285">
        <v>0.51</v>
      </c>
      <c r="AF18" s="285">
        <v>0.51</v>
      </c>
      <c r="AG18" s="527">
        <f t="shared" si="8"/>
        <v>1</v>
      </c>
      <c r="AH18" s="287">
        <f t="shared" si="4"/>
        <v>1</v>
      </c>
      <c r="AI18" s="285">
        <v>0</v>
      </c>
      <c r="AJ18" s="285">
        <v>0</v>
      </c>
      <c r="AK18" s="286">
        <v>0</v>
      </c>
      <c r="AL18" s="287">
        <f t="shared" si="5"/>
        <v>0</v>
      </c>
      <c r="AM18" s="285">
        <f t="shared" si="9"/>
        <v>1</v>
      </c>
      <c r="AN18" s="285">
        <v>0</v>
      </c>
      <c r="AO18" s="286">
        <v>0</v>
      </c>
      <c r="AP18" s="287">
        <f t="shared" si="6"/>
        <v>0</v>
      </c>
    </row>
    <row r="19" spans="1:44" ht="147.75" customHeight="1">
      <c r="A19" s="786"/>
      <c r="B19" s="786"/>
      <c r="C19" s="786"/>
      <c r="D19" s="786"/>
      <c r="E19" s="786"/>
      <c r="F19" s="937"/>
      <c r="G19" s="938"/>
      <c r="H19" s="939"/>
      <c r="I19" s="914"/>
      <c r="J19" s="786" t="s">
        <v>567</v>
      </c>
      <c r="K19" s="786"/>
      <c r="L19" s="786"/>
      <c r="M19" s="786"/>
      <c r="N19" s="786"/>
      <c r="O19" s="786"/>
      <c r="P19" s="1069" t="s">
        <v>535</v>
      </c>
      <c r="Q19" s="1069"/>
      <c r="R19" s="1069"/>
      <c r="S19" s="1069"/>
      <c r="T19" s="82" t="s">
        <v>52</v>
      </c>
      <c r="U19" s="135">
        <v>1</v>
      </c>
      <c r="V19" s="285">
        <v>0.9</v>
      </c>
      <c r="W19" s="285">
        <f>AF19</f>
        <v>0.76</v>
      </c>
      <c r="X19" s="411">
        <f t="shared" si="0"/>
        <v>0.84444444444444444</v>
      </c>
      <c r="Y19" s="287">
        <f t="shared" si="7"/>
        <v>0.84444444444444444</v>
      </c>
      <c r="AA19" s="304">
        <v>0.65</v>
      </c>
      <c r="AB19" s="304">
        <f t="shared" si="1"/>
        <v>0.76</v>
      </c>
      <c r="AC19" s="411">
        <f t="shared" si="2"/>
        <v>1.1692307692307693</v>
      </c>
      <c r="AD19" s="287">
        <f t="shared" si="3"/>
        <v>1.1692307692307693</v>
      </c>
      <c r="AE19" s="285">
        <v>0.76</v>
      </c>
      <c r="AF19" s="285">
        <v>0.76</v>
      </c>
      <c r="AG19" s="527">
        <f t="shared" si="8"/>
        <v>1</v>
      </c>
      <c r="AH19" s="287">
        <f t="shared" si="4"/>
        <v>1</v>
      </c>
      <c r="AI19" s="285">
        <v>0</v>
      </c>
      <c r="AJ19" s="285">
        <v>0</v>
      </c>
      <c r="AK19" s="286">
        <v>0</v>
      </c>
      <c r="AL19" s="287">
        <f t="shared" si="5"/>
        <v>0</v>
      </c>
      <c r="AM19" s="285">
        <f t="shared" si="9"/>
        <v>0.9</v>
      </c>
      <c r="AN19" s="285">
        <v>0</v>
      </c>
      <c r="AO19" s="286">
        <v>0</v>
      </c>
      <c r="AP19" s="287">
        <f t="shared" si="6"/>
        <v>0</v>
      </c>
    </row>
    <row r="20" spans="1:44" ht="281.25" customHeight="1">
      <c r="A20" s="1027" t="s">
        <v>342</v>
      </c>
      <c r="B20" s="1033"/>
      <c r="C20" s="1028"/>
      <c r="D20" s="1027" t="s">
        <v>311</v>
      </c>
      <c r="E20" s="1028"/>
      <c r="F20" s="1027" t="s">
        <v>312</v>
      </c>
      <c r="G20" s="1033"/>
      <c r="H20" s="1028"/>
      <c r="I20" s="283" t="s">
        <v>50</v>
      </c>
      <c r="J20" s="777" t="s">
        <v>1626</v>
      </c>
      <c r="K20" s="777"/>
      <c r="L20" s="777"/>
      <c r="M20" s="777"/>
      <c r="N20" s="777"/>
      <c r="O20" s="777"/>
      <c r="P20" s="772" t="s">
        <v>317</v>
      </c>
      <c r="Q20" s="684"/>
      <c r="R20" s="684"/>
      <c r="S20" s="685"/>
      <c r="T20" s="82" t="s">
        <v>194</v>
      </c>
      <c r="U20" s="111">
        <v>0.48799999999999999</v>
      </c>
      <c r="V20" s="413">
        <f>U20</f>
        <v>0.48799999999999999</v>
      </c>
      <c r="W20" s="404">
        <v>0.34410000000000002</v>
      </c>
      <c r="X20" s="411">
        <f t="shared" si="0"/>
        <v>0.70512295081967213</v>
      </c>
      <c r="Y20" s="287">
        <f t="shared" si="7"/>
        <v>0.70512295081967213</v>
      </c>
      <c r="AA20" s="413">
        <f t="shared" si="1"/>
        <v>0.48799999999999999</v>
      </c>
      <c r="AB20" s="404">
        <f t="shared" si="1"/>
        <v>0.34410000000000002</v>
      </c>
      <c r="AC20" s="411">
        <f t="shared" si="2"/>
        <v>0.70512295081967213</v>
      </c>
      <c r="AD20" s="287">
        <f t="shared" si="3"/>
        <v>0.70512295081967213</v>
      </c>
      <c r="AE20" s="285">
        <v>0</v>
      </c>
      <c r="AF20" s="285">
        <v>0</v>
      </c>
      <c r="AG20" s="286">
        <v>0</v>
      </c>
      <c r="AH20" s="287">
        <f t="shared" si="4"/>
        <v>0</v>
      </c>
      <c r="AI20" s="285">
        <v>0</v>
      </c>
      <c r="AJ20" s="285">
        <v>0</v>
      </c>
      <c r="AK20" s="286">
        <v>0</v>
      </c>
      <c r="AL20" s="287">
        <f t="shared" si="5"/>
        <v>0</v>
      </c>
      <c r="AM20" s="285">
        <f t="shared" si="9"/>
        <v>0.48799999999999999</v>
      </c>
      <c r="AN20" s="285">
        <v>0</v>
      </c>
      <c r="AO20" s="286">
        <v>0</v>
      </c>
      <c r="AP20" s="287">
        <f t="shared" si="6"/>
        <v>0</v>
      </c>
      <c r="AR20" s="64"/>
    </row>
    <row r="21" spans="1:44" ht="214.5" customHeight="1">
      <c r="A21" s="1029"/>
      <c r="B21" s="1034"/>
      <c r="C21" s="1030"/>
      <c r="D21" s="1029"/>
      <c r="E21" s="1030"/>
      <c r="F21" s="1029"/>
      <c r="G21" s="1034"/>
      <c r="H21" s="1030"/>
      <c r="I21" s="283" t="s">
        <v>50</v>
      </c>
      <c r="J21" s="777" t="s">
        <v>1627</v>
      </c>
      <c r="K21" s="777"/>
      <c r="L21" s="777"/>
      <c r="M21" s="777"/>
      <c r="N21" s="777"/>
      <c r="O21" s="777"/>
      <c r="P21" s="772" t="s">
        <v>318</v>
      </c>
      <c r="Q21" s="684"/>
      <c r="R21" s="684"/>
      <c r="S21" s="685"/>
      <c r="T21" s="82" t="s">
        <v>114</v>
      </c>
      <c r="U21" s="111">
        <v>0.13</v>
      </c>
      <c r="V21" s="435">
        <v>13</v>
      </c>
      <c r="W21" s="540">
        <v>10.1</v>
      </c>
      <c r="X21" s="411">
        <f t="shared" si="0"/>
        <v>0.77692307692307694</v>
      </c>
      <c r="Y21" s="287">
        <f t="shared" si="7"/>
        <v>0.77692307692307694</v>
      </c>
      <c r="AA21" s="435">
        <f t="shared" si="1"/>
        <v>13</v>
      </c>
      <c r="AB21" s="435">
        <f t="shared" si="1"/>
        <v>10.1</v>
      </c>
      <c r="AC21" s="411">
        <f t="shared" si="2"/>
        <v>0.77692307692307694</v>
      </c>
      <c r="AD21" s="287">
        <f t="shared" si="3"/>
        <v>0.77692307692307694</v>
      </c>
      <c r="AE21" s="285">
        <v>0</v>
      </c>
      <c r="AF21" s="285">
        <v>0</v>
      </c>
      <c r="AG21" s="286">
        <v>0</v>
      </c>
      <c r="AH21" s="287">
        <f t="shared" si="4"/>
        <v>0</v>
      </c>
      <c r="AI21" s="285">
        <v>0</v>
      </c>
      <c r="AJ21" s="285">
        <v>0</v>
      </c>
      <c r="AK21" s="286">
        <v>0</v>
      </c>
      <c r="AL21" s="287">
        <f t="shared" si="5"/>
        <v>0</v>
      </c>
      <c r="AM21" s="285">
        <f t="shared" si="9"/>
        <v>13</v>
      </c>
      <c r="AN21" s="285">
        <v>0</v>
      </c>
      <c r="AO21" s="286">
        <v>0</v>
      </c>
      <c r="AP21" s="287">
        <f t="shared" si="6"/>
        <v>0</v>
      </c>
      <c r="AR21" s="64"/>
    </row>
    <row r="22" spans="1:44" ht="301.5" customHeight="1">
      <c r="A22" s="1029"/>
      <c r="B22" s="1034"/>
      <c r="C22" s="1030"/>
      <c r="D22" s="1029"/>
      <c r="E22" s="1030"/>
      <c r="F22" s="1029"/>
      <c r="G22" s="1034"/>
      <c r="H22" s="1030"/>
      <c r="I22" s="283" t="s">
        <v>13</v>
      </c>
      <c r="J22" s="777" t="s">
        <v>314</v>
      </c>
      <c r="K22" s="777"/>
      <c r="L22" s="777"/>
      <c r="M22" s="777"/>
      <c r="N22" s="777"/>
      <c r="O22" s="777"/>
      <c r="P22" s="772" t="s">
        <v>316</v>
      </c>
      <c r="Q22" s="684"/>
      <c r="R22" s="684"/>
      <c r="S22" s="685"/>
      <c r="T22" s="82" t="s">
        <v>114</v>
      </c>
      <c r="U22" s="110">
        <v>84</v>
      </c>
      <c r="V22" s="285">
        <v>22</v>
      </c>
      <c r="W22" s="285">
        <v>0</v>
      </c>
      <c r="X22" s="411">
        <f t="shared" si="0"/>
        <v>0</v>
      </c>
      <c r="Y22" s="287">
        <f t="shared" si="7"/>
        <v>0</v>
      </c>
      <c r="AA22" s="435">
        <f t="shared" ref="AA22:AA26" si="10">V22</f>
        <v>22</v>
      </c>
      <c r="AB22" s="435">
        <f t="shared" ref="AB22:AB26" si="11">W22</f>
        <v>0</v>
      </c>
      <c r="AC22" s="411">
        <f t="shared" ref="AC22:AC26" si="12">AB22/AA22</f>
        <v>0</v>
      </c>
      <c r="AD22" s="287">
        <f t="shared" si="3"/>
        <v>0</v>
      </c>
      <c r="AE22" s="285">
        <v>22</v>
      </c>
      <c r="AF22" s="285">
        <v>8</v>
      </c>
      <c r="AG22" s="527">
        <f t="shared" ref="AG22" si="13">AF22/AE22</f>
        <v>0.36363636363636365</v>
      </c>
      <c r="AH22" s="287">
        <f t="shared" si="4"/>
        <v>0.36363636363636365</v>
      </c>
      <c r="AI22" s="285">
        <v>0</v>
      </c>
      <c r="AJ22" s="285">
        <v>0</v>
      </c>
      <c r="AK22" s="286">
        <v>0</v>
      </c>
      <c r="AL22" s="287">
        <f t="shared" si="5"/>
        <v>0</v>
      </c>
      <c r="AM22" s="285">
        <f t="shared" si="9"/>
        <v>22</v>
      </c>
      <c r="AN22" s="285">
        <v>0</v>
      </c>
      <c r="AO22" s="286">
        <v>0</v>
      </c>
      <c r="AP22" s="287">
        <f t="shared" si="6"/>
        <v>0</v>
      </c>
    </row>
    <row r="23" spans="1:44" ht="348" customHeight="1">
      <c r="A23" s="1029"/>
      <c r="B23" s="1034"/>
      <c r="C23" s="1030"/>
      <c r="D23" s="1029"/>
      <c r="E23" s="1030"/>
      <c r="F23" s="1029"/>
      <c r="G23" s="1034"/>
      <c r="H23" s="1030"/>
      <c r="I23" s="283" t="s">
        <v>13</v>
      </c>
      <c r="J23" s="777" t="s">
        <v>343</v>
      </c>
      <c r="K23" s="777"/>
      <c r="L23" s="777"/>
      <c r="M23" s="777"/>
      <c r="N23" s="777"/>
      <c r="O23" s="777"/>
      <c r="P23" s="772" t="s">
        <v>344</v>
      </c>
      <c r="Q23" s="684"/>
      <c r="R23" s="684"/>
      <c r="S23" s="685"/>
      <c r="T23" s="82" t="s">
        <v>52</v>
      </c>
      <c r="U23" s="98">
        <v>10</v>
      </c>
      <c r="V23" s="285">
        <v>9</v>
      </c>
      <c r="W23" s="285">
        <v>7</v>
      </c>
      <c r="X23" s="411">
        <f t="shared" si="0"/>
        <v>0.77777777777777779</v>
      </c>
      <c r="Y23" s="287">
        <f t="shared" si="7"/>
        <v>0.77777777777777779</v>
      </c>
      <c r="AA23" s="435">
        <f t="shared" si="10"/>
        <v>9</v>
      </c>
      <c r="AB23" s="435">
        <f t="shared" si="11"/>
        <v>7</v>
      </c>
      <c r="AC23" s="411">
        <f t="shared" si="12"/>
        <v>0.77777777777777779</v>
      </c>
      <c r="AD23" s="287">
        <f t="shared" si="3"/>
        <v>0.77777777777777779</v>
      </c>
      <c r="AE23" s="285">
        <v>0</v>
      </c>
      <c r="AF23" s="285">
        <v>0</v>
      </c>
      <c r="AG23" s="286">
        <v>0</v>
      </c>
      <c r="AH23" s="287">
        <f t="shared" si="4"/>
        <v>0</v>
      </c>
      <c r="AI23" s="285">
        <v>0</v>
      </c>
      <c r="AJ23" s="285">
        <v>0</v>
      </c>
      <c r="AK23" s="286">
        <v>0</v>
      </c>
      <c r="AL23" s="287">
        <f t="shared" si="5"/>
        <v>0</v>
      </c>
      <c r="AM23" s="285">
        <f t="shared" si="9"/>
        <v>9</v>
      </c>
      <c r="AN23" s="285">
        <v>0</v>
      </c>
      <c r="AO23" s="286">
        <v>0</v>
      </c>
      <c r="AP23" s="287">
        <f t="shared" si="6"/>
        <v>0</v>
      </c>
    </row>
    <row r="24" spans="1:44" ht="281.25" customHeight="1">
      <c r="A24" s="1031"/>
      <c r="B24" s="1035"/>
      <c r="C24" s="1032"/>
      <c r="D24" s="1031"/>
      <c r="E24" s="1032"/>
      <c r="F24" s="1031"/>
      <c r="G24" s="1035"/>
      <c r="H24" s="1032"/>
      <c r="I24" s="283" t="s">
        <v>13</v>
      </c>
      <c r="J24" s="777" t="s">
        <v>313</v>
      </c>
      <c r="K24" s="777"/>
      <c r="L24" s="777"/>
      <c r="M24" s="777"/>
      <c r="N24" s="777"/>
      <c r="O24" s="777"/>
      <c r="P24" s="668" t="s">
        <v>315</v>
      </c>
      <c r="Q24" s="669"/>
      <c r="R24" s="669"/>
      <c r="S24" s="670"/>
      <c r="T24" s="82" t="s">
        <v>58</v>
      </c>
      <c r="U24" s="98">
        <v>9</v>
      </c>
      <c r="V24" s="285">
        <v>9</v>
      </c>
      <c r="W24" s="285">
        <v>9</v>
      </c>
      <c r="X24" s="411">
        <f t="shared" si="0"/>
        <v>1</v>
      </c>
      <c r="Y24" s="287">
        <f t="shared" si="7"/>
        <v>1</v>
      </c>
      <c r="AA24" s="435">
        <f t="shared" si="10"/>
        <v>9</v>
      </c>
      <c r="AB24" s="435">
        <f t="shared" si="11"/>
        <v>9</v>
      </c>
      <c r="AC24" s="411">
        <f t="shared" si="12"/>
        <v>1</v>
      </c>
      <c r="AD24" s="287">
        <f t="shared" si="3"/>
        <v>1</v>
      </c>
      <c r="AE24" s="285">
        <v>0</v>
      </c>
      <c r="AF24" s="285">
        <v>0</v>
      </c>
      <c r="AG24" s="286">
        <v>0</v>
      </c>
      <c r="AH24" s="287">
        <f t="shared" si="4"/>
        <v>0</v>
      </c>
      <c r="AI24" s="285">
        <v>0</v>
      </c>
      <c r="AJ24" s="285">
        <v>0</v>
      </c>
      <c r="AK24" s="286">
        <v>0</v>
      </c>
      <c r="AL24" s="287">
        <f t="shared" si="5"/>
        <v>0</v>
      </c>
      <c r="AM24" s="285">
        <f t="shared" si="9"/>
        <v>9</v>
      </c>
      <c r="AN24" s="285">
        <v>0</v>
      </c>
      <c r="AO24" s="286">
        <v>0</v>
      </c>
      <c r="AP24" s="287">
        <f t="shared" si="6"/>
        <v>0</v>
      </c>
    </row>
    <row r="25" spans="1:44" ht="330" customHeight="1">
      <c r="A25" s="1027" t="s">
        <v>46</v>
      </c>
      <c r="B25" s="1033"/>
      <c r="C25" s="1028"/>
      <c r="D25" s="1027" t="s">
        <v>235</v>
      </c>
      <c r="E25" s="1028"/>
      <c r="F25" s="1027" t="s">
        <v>236</v>
      </c>
      <c r="G25" s="1033"/>
      <c r="H25" s="1028"/>
      <c r="I25" s="283" t="s">
        <v>50</v>
      </c>
      <c r="J25" s="777" t="s">
        <v>1015</v>
      </c>
      <c r="K25" s="777"/>
      <c r="L25" s="777"/>
      <c r="M25" s="777"/>
      <c r="N25" s="777"/>
      <c r="O25" s="777"/>
      <c r="P25" s="772" t="s">
        <v>239</v>
      </c>
      <c r="Q25" s="684"/>
      <c r="R25" s="684"/>
      <c r="S25" s="685"/>
      <c r="T25" s="82" t="s">
        <v>114</v>
      </c>
      <c r="U25" s="98">
        <v>350</v>
      </c>
      <c r="V25" s="285">
        <v>100</v>
      </c>
      <c r="W25" s="285">
        <v>74.75</v>
      </c>
      <c r="X25" s="411">
        <f t="shared" si="0"/>
        <v>0.74750000000000005</v>
      </c>
      <c r="Y25" s="287">
        <f t="shared" si="7"/>
        <v>0.74750000000000005</v>
      </c>
      <c r="AA25" s="435">
        <f t="shared" si="10"/>
        <v>100</v>
      </c>
      <c r="AB25" s="435">
        <f t="shared" si="11"/>
        <v>74.75</v>
      </c>
      <c r="AC25" s="411">
        <f t="shared" si="12"/>
        <v>0.74750000000000005</v>
      </c>
      <c r="AD25" s="287">
        <f t="shared" si="3"/>
        <v>0.74750000000000005</v>
      </c>
      <c r="AE25" s="285">
        <v>0</v>
      </c>
      <c r="AF25" s="285">
        <v>0</v>
      </c>
      <c r="AG25" s="286">
        <v>0</v>
      </c>
      <c r="AH25" s="287">
        <f t="shared" si="4"/>
        <v>0</v>
      </c>
      <c r="AI25" s="285">
        <v>0</v>
      </c>
      <c r="AJ25" s="285">
        <v>0</v>
      </c>
      <c r="AK25" s="286">
        <v>0</v>
      </c>
      <c r="AL25" s="287">
        <f t="shared" si="5"/>
        <v>0</v>
      </c>
      <c r="AM25" s="285">
        <f t="shared" si="9"/>
        <v>100</v>
      </c>
      <c r="AN25" s="285">
        <v>0</v>
      </c>
      <c r="AO25" s="286">
        <v>0</v>
      </c>
      <c r="AP25" s="287">
        <f t="shared" si="6"/>
        <v>0</v>
      </c>
      <c r="AR25" s="64" t="s">
        <v>946</v>
      </c>
    </row>
    <row r="26" spans="1:44" ht="279" customHeight="1">
      <c r="A26" s="1031"/>
      <c r="B26" s="1035"/>
      <c r="C26" s="1032"/>
      <c r="D26" s="1031"/>
      <c r="E26" s="1032"/>
      <c r="F26" s="1031"/>
      <c r="G26" s="1035"/>
      <c r="H26" s="1032"/>
      <c r="I26" s="283" t="s">
        <v>13</v>
      </c>
      <c r="J26" s="777" t="s">
        <v>1016</v>
      </c>
      <c r="K26" s="777"/>
      <c r="L26" s="777"/>
      <c r="M26" s="777"/>
      <c r="N26" s="777"/>
      <c r="O26" s="777"/>
      <c r="P26" s="772" t="s">
        <v>237</v>
      </c>
      <c r="Q26" s="684"/>
      <c r="R26" s="684"/>
      <c r="S26" s="685"/>
      <c r="T26" s="82" t="s">
        <v>52</v>
      </c>
      <c r="U26" s="98">
        <v>3</v>
      </c>
      <c r="V26" s="285">
        <v>2.75</v>
      </c>
      <c r="W26" s="285">
        <f>AF26</f>
        <v>2.36</v>
      </c>
      <c r="X26" s="411">
        <f t="shared" si="0"/>
        <v>0.85818181818181816</v>
      </c>
      <c r="Y26" s="287">
        <f t="shared" si="7"/>
        <v>0.85818181818181816</v>
      </c>
      <c r="AA26" s="436">
        <f t="shared" si="10"/>
        <v>2.75</v>
      </c>
      <c r="AB26" s="436">
        <f t="shared" si="11"/>
        <v>2.36</v>
      </c>
      <c r="AC26" s="411">
        <f t="shared" si="12"/>
        <v>0.85818181818181816</v>
      </c>
      <c r="AD26" s="287">
        <f t="shared" si="3"/>
        <v>0.85818181818181816</v>
      </c>
      <c r="AE26" s="285">
        <v>2.75</v>
      </c>
      <c r="AF26" s="285">
        <v>2.36</v>
      </c>
      <c r="AG26" s="527">
        <f t="shared" ref="AG26" si="14">AF26/AE26</f>
        <v>0.85818181818181816</v>
      </c>
      <c r="AH26" s="287">
        <f t="shared" si="4"/>
        <v>0.85818181818181816</v>
      </c>
      <c r="AI26" s="285">
        <v>0</v>
      </c>
      <c r="AJ26" s="285">
        <v>0</v>
      </c>
      <c r="AK26" s="286">
        <v>0</v>
      </c>
      <c r="AL26" s="287">
        <f t="shared" si="5"/>
        <v>0</v>
      </c>
      <c r="AM26" s="285">
        <f t="shared" si="9"/>
        <v>2.75</v>
      </c>
      <c r="AN26" s="285">
        <v>0</v>
      </c>
      <c r="AO26" s="286">
        <v>0</v>
      </c>
      <c r="AP26" s="287">
        <f t="shared" si="6"/>
        <v>0</v>
      </c>
    </row>
    <row r="27" spans="1:44" ht="24.75" customHeight="1">
      <c r="A27" s="2"/>
      <c r="B27" s="2"/>
      <c r="C27" s="2"/>
      <c r="D27" s="2"/>
      <c r="E27" s="14"/>
      <c r="F27" s="14"/>
      <c r="G27" s="14"/>
      <c r="H27" s="14"/>
      <c r="I27" s="14"/>
      <c r="J27" s="14"/>
      <c r="K27" s="14"/>
      <c r="L27" s="14"/>
      <c r="M27" s="14"/>
      <c r="N27" s="14"/>
      <c r="O27" s="14"/>
      <c r="P27" s="14"/>
      <c r="Q27" s="14"/>
      <c r="R27" s="14"/>
      <c r="S27" s="86"/>
      <c r="T27" s="14"/>
      <c r="U27" s="14"/>
    </row>
    <row r="28" spans="1:44" ht="95.25" customHeight="1">
      <c r="A28" s="814" t="s">
        <v>638</v>
      </c>
      <c r="B28" s="814"/>
      <c r="C28" s="814"/>
      <c r="D28" s="814"/>
      <c r="E28" s="814"/>
      <c r="F28" s="814"/>
      <c r="G28" s="814"/>
      <c r="H28" s="814"/>
      <c r="I28" s="814"/>
      <c r="J28" s="814"/>
      <c r="K28" s="814"/>
      <c r="L28" s="814"/>
      <c r="M28" s="814"/>
      <c r="N28" s="814"/>
      <c r="O28" s="814"/>
      <c r="P28" s="814"/>
      <c r="Q28" s="814"/>
      <c r="R28" s="814"/>
      <c r="S28" s="814"/>
      <c r="T28" s="814"/>
      <c r="U28" s="814"/>
      <c r="V28" s="814"/>
      <c r="W28" s="814"/>
      <c r="X28" s="814"/>
      <c r="Y28" s="814"/>
      <c r="AA28" s="650" t="s">
        <v>714</v>
      </c>
      <c r="AB28" s="651"/>
      <c r="AC28" s="651"/>
      <c r="AD28" s="651"/>
      <c r="AE28" s="651"/>
      <c r="AF28" s="651"/>
      <c r="AG28" s="651"/>
      <c r="AH28" s="651"/>
      <c r="AI28" s="651"/>
      <c r="AJ28" s="651"/>
      <c r="AK28" s="651"/>
      <c r="AL28" s="651"/>
      <c r="AM28" s="651"/>
      <c r="AN28" s="651"/>
      <c r="AO28" s="651"/>
      <c r="AP28" s="652"/>
    </row>
    <row r="29" spans="1:44" ht="21" customHeight="1">
      <c r="A29" s="40"/>
      <c r="B29" s="40"/>
      <c r="C29" s="40"/>
      <c r="D29" s="40"/>
      <c r="E29" s="40"/>
      <c r="F29" s="40"/>
      <c r="G29" s="40"/>
      <c r="H29" s="40"/>
      <c r="I29" s="40"/>
      <c r="J29" s="40"/>
      <c r="K29" s="40"/>
      <c r="L29" s="40"/>
      <c r="M29" s="40"/>
      <c r="N29" s="40"/>
      <c r="O29" s="40"/>
      <c r="P29" s="40"/>
      <c r="Q29" s="40"/>
      <c r="R29" s="40"/>
      <c r="S29" s="87"/>
      <c r="T29" s="40"/>
      <c r="U29" s="40"/>
      <c r="V29" s="40"/>
      <c r="W29" s="40"/>
      <c r="X29" s="40"/>
      <c r="Y29" s="40"/>
    </row>
    <row r="30" spans="1:44" s="73" customFormat="1" ht="84" customHeight="1">
      <c r="A30" s="765" t="s">
        <v>15</v>
      </c>
      <c r="B30" s="765"/>
      <c r="C30" s="765"/>
      <c r="D30" s="765"/>
      <c r="E30" s="765"/>
      <c r="F30" s="765"/>
      <c r="G30" s="765"/>
      <c r="H30" s="765"/>
      <c r="I30" s="785" t="s">
        <v>16</v>
      </c>
      <c r="J30" s="785"/>
      <c r="K30" s="785"/>
      <c r="L30" s="785"/>
      <c r="M30" s="785"/>
      <c r="N30" s="785"/>
      <c r="O30" s="765" t="s">
        <v>17</v>
      </c>
      <c r="P30" s="710" t="s">
        <v>18</v>
      </c>
      <c r="Q30" s="711"/>
      <c r="R30" s="712"/>
      <c r="S30" s="753" t="s">
        <v>152</v>
      </c>
      <c r="T30" s="788" t="s">
        <v>7</v>
      </c>
      <c r="U30" s="1163" t="s">
        <v>640</v>
      </c>
      <c r="V30" s="671">
        <v>2019</v>
      </c>
      <c r="W30" s="671"/>
      <c r="X30" s="671"/>
      <c r="Y30" s="671"/>
      <c r="AA30" s="634" t="s">
        <v>713</v>
      </c>
      <c r="AB30" s="634"/>
      <c r="AC30" s="634"/>
      <c r="AD30" s="634"/>
      <c r="AE30" s="634" t="s">
        <v>715</v>
      </c>
      <c r="AF30" s="634"/>
      <c r="AG30" s="634"/>
      <c r="AH30" s="634"/>
      <c r="AI30" s="634" t="s">
        <v>716</v>
      </c>
      <c r="AJ30" s="634"/>
      <c r="AK30" s="634"/>
      <c r="AL30" s="634"/>
      <c r="AM30" s="634" t="s">
        <v>717</v>
      </c>
      <c r="AN30" s="634"/>
      <c r="AO30" s="634"/>
      <c r="AP30" s="634"/>
    </row>
    <row r="31" spans="1:44" s="73" customFormat="1" ht="84" customHeight="1">
      <c r="A31" s="765"/>
      <c r="B31" s="765"/>
      <c r="C31" s="765"/>
      <c r="D31" s="765"/>
      <c r="E31" s="765"/>
      <c r="F31" s="765"/>
      <c r="G31" s="765"/>
      <c r="H31" s="765"/>
      <c r="I31" s="785"/>
      <c r="J31" s="785"/>
      <c r="K31" s="785"/>
      <c r="L31" s="785"/>
      <c r="M31" s="785"/>
      <c r="N31" s="785"/>
      <c r="O31" s="765"/>
      <c r="P31" s="713"/>
      <c r="Q31" s="714"/>
      <c r="R31" s="715"/>
      <c r="S31" s="754"/>
      <c r="T31" s="789"/>
      <c r="U31" s="1163"/>
      <c r="V31" s="79" t="s">
        <v>11</v>
      </c>
      <c r="W31" s="79" t="s">
        <v>12</v>
      </c>
      <c r="X31" s="39" t="s">
        <v>9</v>
      </c>
      <c r="Y31" s="174" t="s">
        <v>10</v>
      </c>
      <c r="AA31" s="224" t="s">
        <v>13</v>
      </c>
      <c r="AB31" s="224" t="s">
        <v>14</v>
      </c>
      <c r="AC31" s="173" t="s">
        <v>9</v>
      </c>
      <c r="AD31" s="174" t="s">
        <v>10</v>
      </c>
      <c r="AE31" s="224" t="s">
        <v>13</v>
      </c>
      <c r="AF31" s="224" t="s">
        <v>14</v>
      </c>
      <c r="AG31" s="173" t="s">
        <v>9</v>
      </c>
      <c r="AH31" s="174" t="s">
        <v>10</v>
      </c>
      <c r="AI31" s="224" t="s">
        <v>13</v>
      </c>
      <c r="AJ31" s="224" t="s">
        <v>14</v>
      </c>
      <c r="AK31" s="173" t="s">
        <v>9</v>
      </c>
      <c r="AL31" s="174" t="s">
        <v>10</v>
      </c>
      <c r="AM31" s="224" t="s">
        <v>13</v>
      </c>
      <c r="AN31" s="224" t="s">
        <v>14</v>
      </c>
      <c r="AO31" s="173" t="s">
        <v>9</v>
      </c>
      <c r="AP31" s="174" t="s">
        <v>10</v>
      </c>
    </row>
    <row r="32" spans="1:44" ht="191.25" customHeight="1">
      <c r="A32" s="820" t="s">
        <v>563</v>
      </c>
      <c r="B32" s="820"/>
      <c r="C32" s="820"/>
      <c r="D32" s="820"/>
      <c r="E32" s="820"/>
      <c r="F32" s="820"/>
      <c r="G32" s="820"/>
      <c r="H32" s="820"/>
      <c r="I32" s="820" t="s">
        <v>346</v>
      </c>
      <c r="J32" s="820"/>
      <c r="K32" s="820"/>
      <c r="L32" s="820"/>
      <c r="M32" s="820"/>
      <c r="N32" s="820"/>
      <c r="O32" s="80">
        <v>115</v>
      </c>
      <c r="P32" s="1314" t="s">
        <v>345</v>
      </c>
      <c r="Q32" s="1315"/>
      <c r="R32" s="1316"/>
      <c r="S32" s="88" t="s">
        <v>153</v>
      </c>
      <c r="T32" s="81" t="s">
        <v>114</v>
      </c>
      <c r="U32" s="110">
        <v>103</v>
      </c>
      <c r="V32" s="175">
        <f>U32</f>
        <v>103</v>
      </c>
      <c r="W32" s="176">
        <f>'Dirección Fomento'!W23</f>
        <v>87</v>
      </c>
      <c r="X32" s="411">
        <f>W32/V32</f>
        <v>0.84466019417475724</v>
      </c>
      <c r="Y32" s="287">
        <f>X32</f>
        <v>0.84466019417475724</v>
      </c>
      <c r="AA32" s="7">
        <f t="shared" ref="AA32:AB38" si="15">V32</f>
        <v>103</v>
      </c>
      <c r="AB32" s="7">
        <f>'Dirección Fomento'!AB23</f>
        <v>16</v>
      </c>
      <c r="AC32" s="411">
        <f t="shared" ref="AC32:AC38" si="16">AB32/AA32</f>
        <v>0.1553398058252427</v>
      </c>
      <c r="AD32" s="287">
        <f t="shared" ref="AD32:AD38" si="17">AC32</f>
        <v>0.1553398058252427</v>
      </c>
      <c r="AE32" s="7">
        <f>AA32</f>
        <v>103</v>
      </c>
      <c r="AF32" s="285">
        <f>'Dirección Fomento'!AF23</f>
        <v>87</v>
      </c>
      <c r="AG32" s="527">
        <f t="shared" ref="AG32:AG38" si="18">AF32/AE32</f>
        <v>0.84466019417475724</v>
      </c>
      <c r="AH32" s="287">
        <f t="shared" ref="AH32:AH38" si="19">AG32</f>
        <v>0.84466019417475724</v>
      </c>
      <c r="AI32" s="7">
        <f>AE32</f>
        <v>103</v>
      </c>
      <c r="AJ32" s="525">
        <f>'Dirección Fomento'!AJ23</f>
        <v>0</v>
      </c>
      <c r="AK32" s="286">
        <v>0</v>
      </c>
      <c r="AL32" s="287">
        <f t="shared" ref="AL32:AL38" si="20">AK32</f>
        <v>0</v>
      </c>
      <c r="AM32" s="7">
        <f>+V32</f>
        <v>103</v>
      </c>
      <c r="AN32" s="525">
        <f>'Dirección Fomento'!AN23</f>
        <v>0</v>
      </c>
      <c r="AO32" s="286">
        <v>0</v>
      </c>
      <c r="AP32" s="287">
        <f t="shared" ref="AP32:AP38" si="21">AO32</f>
        <v>0</v>
      </c>
    </row>
    <row r="33" spans="1:16119" ht="354" customHeight="1">
      <c r="A33" s="1305" t="s">
        <v>243</v>
      </c>
      <c r="B33" s="1306"/>
      <c r="C33" s="1306"/>
      <c r="D33" s="1306"/>
      <c r="E33" s="1306"/>
      <c r="F33" s="1306"/>
      <c r="G33" s="1306"/>
      <c r="H33" s="1307"/>
      <c r="I33" s="1305" t="s">
        <v>244</v>
      </c>
      <c r="J33" s="1306"/>
      <c r="K33" s="1306"/>
      <c r="L33" s="1306"/>
      <c r="M33" s="1306"/>
      <c r="N33" s="1307"/>
      <c r="O33" s="80">
        <v>82</v>
      </c>
      <c r="P33" s="668" t="s">
        <v>245</v>
      </c>
      <c r="Q33" s="669"/>
      <c r="R33" s="670"/>
      <c r="S33" s="95" t="s">
        <v>189</v>
      </c>
      <c r="T33" s="81" t="s">
        <v>52</v>
      </c>
      <c r="U33" s="112">
        <f>+U26</f>
        <v>3</v>
      </c>
      <c r="V33" s="377">
        <f>+V26</f>
        <v>2.75</v>
      </c>
      <c r="W33" s="429">
        <f>W26</f>
        <v>2.36</v>
      </c>
      <c r="X33" s="411">
        <f>W33/V33</f>
        <v>0.85818181818181816</v>
      </c>
      <c r="Y33" s="287">
        <f t="shared" ref="Y33:Y38" si="22">X33</f>
        <v>0.85818181818181816</v>
      </c>
      <c r="AA33" s="437">
        <f t="shared" si="15"/>
        <v>2.75</v>
      </c>
      <c r="AB33" s="429">
        <f t="shared" si="15"/>
        <v>2.36</v>
      </c>
      <c r="AC33" s="411">
        <f t="shared" si="16"/>
        <v>0.85818181818181816</v>
      </c>
      <c r="AD33" s="287">
        <f t="shared" si="17"/>
        <v>0.85818181818181816</v>
      </c>
      <c r="AE33" s="437">
        <f>V33</f>
        <v>2.75</v>
      </c>
      <c r="AF33" s="429">
        <f>AF26</f>
        <v>2.36</v>
      </c>
      <c r="AG33" s="527">
        <f t="shared" si="18"/>
        <v>0.85818181818181816</v>
      </c>
      <c r="AH33" s="287">
        <f t="shared" si="19"/>
        <v>0.85818181818181816</v>
      </c>
      <c r="AI33" s="285">
        <v>0</v>
      </c>
      <c r="AJ33" s="285">
        <v>0</v>
      </c>
      <c r="AK33" s="286">
        <v>0</v>
      </c>
      <c r="AL33" s="287">
        <f t="shared" si="20"/>
        <v>0</v>
      </c>
      <c r="AM33" s="7">
        <f t="shared" ref="AM33:AM38" si="23">+V33</f>
        <v>2.75</v>
      </c>
      <c r="AN33" s="285">
        <v>0</v>
      </c>
      <c r="AO33" s="286">
        <v>0</v>
      </c>
      <c r="AP33" s="287">
        <f t="shared" si="21"/>
        <v>0</v>
      </c>
    </row>
    <row r="34" spans="1:16119" ht="408" customHeight="1">
      <c r="A34" s="1308"/>
      <c r="B34" s="1309"/>
      <c r="C34" s="1309"/>
      <c r="D34" s="1309"/>
      <c r="E34" s="1309"/>
      <c r="F34" s="1309"/>
      <c r="G34" s="1309"/>
      <c r="H34" s="1310"/>
      <c r="I34" s="1308"/>
      <c r="J34" s="1309"/>
      <c r="K34" s="1309"/>
      <c r="L34" s="1309"/>
      <c r="M34" s="1309"/>
      <c r="N34" s="1310"/>
      <c r="O34" s="80">
        <v>119</v>
      </c>
      <c r="P34" s="1314" t="s">
        <v>246</v>
      </c>
      <c r="Q34" s="1315"/>
      <c r="R34" s="1316"/>
      <c r="S34" s="95" t="s">
        <v>189</v>
      </c>
      <c r="T34" s="81" t="s">
        <v>114</v>
      </c>
      <c r="U34" s="113">
        <v>0.95</v>
      </c>
      <c r="V34" s="377">
        <f>U34</f>
        <v>0.95</v>
      </c>
      <c r="W34" s="429">
        <v>0.65</v>
      </c>
      <c r="X34" s="411">
        <f>W34/V34</f>
        <v>0.68421052631578949</v>
      </c>
      <c r="Y34" s="287">
        <f t="shared" si="22"/>
        <v>0.68421052631578949</v>
      </c>
      <c r="AA34" s="437">
        <f t="shared" si="15"/>
        <v>0.95</v>
      </c>
      <c r="AB34" s="429">
        <f t="shared" si="15"/>
        <v>0.65</v>
      </c>
      <c r="AC34" s="411">
        <f t="shared" si="16"/>
        <v>0.68421052631578949</v>
      </c>
      <c r="AD34" s="287">
        <f t="shared" si="17"/>
        <v>0.68421052631578949</v>
      </c>
      <c r="AE34" s="437">
        <f>V34</f>
        <v>0.95</v>
      </c>
      <c r="AF34" s="285">
        <v>0.78</v>
      </c>
      <c r="AG34" s="527">
        <f t="shared" si="18"/>
        <v>0.82105263157894748</v>
      </c>
      <c r="AH34" s="287">
        <f t="shared" si="19"/>
        <v>0.82105263157894748</v>
      </c>
      <c r="AI34" s="437">
        <f>V34</f>
        <v>0.95</v>
      </c>
      <c r="AJ34" s="285">
        <v>0</v>
      </c>
      <c r="AK34" s="286">
        <v>0</v>
      </c>
      <c r="AL34" s="287">
        <f t="shared" si="20"/>
        <v>0</v>
      </c>
      <c r="AM34" s="437">
        <f>AI34</f>
        <v>0.95</v>
      </c>
      <c r="AN34" s="285">
        <v>0</v>
      </c>
      <c r="AO34" s="286">
        <v>0</v>
      </c>
      <c r="AP34" s="287">
        <f t="shared" si="21"/>
        <v>0</v>
      </c>
    </row>
    <row r="35" spans="1:16119" ht="333.75" customHeight="1">
      <c r="A35" s="1311"/>
      <c r="B35" s="1312"/>
      <c r="C35" s="1312"/>
      <c r="D35" s="1312"/>
      <c r="E35" s="1312"/>
      <c r="F35" s="1312"/>
      <c r="G35" s="1312"/>
      <c r="H35" s="1313"/>
      <c r="I35" s="1311"/>
      <c r="J35" s="1312"/>
      <c r="K35" s="1312"/>
      <c r="L35" s="1312"/>
      <c r="M35" s="1312"/>
      <c r="N35" s="1313"/>
      <c r="O35" s="80">
        <v>120</v>
      </c>
      <c r="P35" s="668" t="s">
        <v>247</v>
      </c>
      <c r="Q35" s="669"/>
      <c r="R35" s="670"/>
      <c r="S35" s="95" t="s">
        <v>153</v>
      </c>
      <c r="T35" s="81" t="s">
        <v>114</v>
      </c>
      <c r="U35" s="113">
        <v>0.95</v>
      </c>
      <c r="V35" s="377">
        <f>U35</f>
        <v>0.95</v>
      </c>
      <c r="W35" s="429">
        <f>AF35</f>
        <v>0.83</v>
      </c>
      <c r="X35" s="411">
        <f>W35/V35</f>
        <v>0.87368421052631584</v>
      </c>
      <c r="Y35" s="287">
        <f t="shared" si="22"/>
        <v>0.87368421052631584</v>
      </c>
      <c r="AA35" s="437">
        <f t="shared" si="15"/>
        <v>0.95</v>
      </c>
      <c r="AB35" s="429">
        <f t="shared" si="15"/>
        <v>0.83</v>
      </c>
      <c r="AC35" s="411">
        <f t="shared" si="16"/>
        <v>0.87368421052631584</v>
      </c>
      <c r="AD35" s="287">
        <f t="shared" si="17"/>
        <v>0.87368421052631584</v>
      </c>
      <c r="AE35" s="437">
        <f>V35</f>
        <v>0.95</v>
      </c>
      <c r="AF35" s="285">
        <v>0.83</v>
      </c>
      <c r="AG35" s="527">
        <f t="shared" si="18"/>
        <v>0.87368421052631584</v>
      </c>
      <c r="AH35" s="287">
        <f t="shared" si="19"/>
        <v>0.87368421052631584</v>
      </c>
      <c r="AI35" s="437">
        <f>V35</f>
        <v>0.95</v>
      </c>
      <c r="AJ35" s="285">
        <v>0</v>
      </c>
      <c r="AK35" s="286">
        <v>0</v>
      </c>
      <c r="AL35" s="287">
        <f t="shared" si="20"/>
        <v>0</v>
      </c>
      <c r="AM35" s="437">
        <f t="shared" si="23"/>
        <v>0.95</v>
      </c>
      <c r="AN35" s="285">
        <v>0</v>
      </c>
      <c r="AO35" s="286">
        <v>0</v>
      </c>
      <c r="AP35" s="287">
        <f t="shared" si="21"/>
        <v>0</v>
      </c>
    </row>
    <row r="36" spans="1:16119" ht="333.75" customHeight="1">
      <c r="A36" s="1305" t="s">
        <v>319</v>
      </c>
      <c r="B36" s="1306"/>
      <c r="C36" s="1306"/>
      <c r="D36" s="1306"/>
      <c r="E36" s="1306"/>
      <c r="F36" s="1306"/>
      <c r="G36" s="1306"/>
      <c r="H36" s="1307"/>
      <c r="I36" s="1305" t="s">
        <v>321</v>
      </c>
      <c r="J36" s="1306"/>
      <c r="K36" s="1306"/>
      <c r="L36" s="1306"/>
      <c r="M36" s="1306"/>
      <c r="N36" s="1307"/>
      <c r="O36" s="80">
        <v>83</v>
      </c>
      <c r="P36" s="1287" t="s">
        <v>320</v>
      </c>
      <c r="Q36" s="1288"/>
      <c r="R36" s="1289"/>
      <c r="S36" s="95" t="s">
        <v>189</v>
      </c>
      <c r="T36" s="81" t="s">
        <v>52</v>
      </c>
      <c r="U36" s="98">
        <v>18</v>
      </c>
      <c r="V36" s="175">
        <f>U36</f>
        <v>18</v>
      </c>
      <c r="W36" s="176">
        <f>AF36</f>
        <v>10</v>
      </c>
      <c r="X36" s="527">
        <f t="shared" ref="X36" si="24">W36/V36</f>
        <v>0.55555555555555558</v>
      </c>
      <c r="Y36" s="287">
        <f t="shared" si="22"/>
        <v>0.55555555555555558</v>
      </c>
      <c r="AA36" s="7">
        <f t="shared" si="15"/>
        <v>18</v>
      </c>
      <c r="AB36" s="7">
        <v>1</v>
      </c>
      <c r="AC36" s="411">
        <f t="shared" si="16"/>
        <v>5.5555555555555552E-2</v>
      </c>
      <c r="AD36" s="287">
        <f t="shared" si="17"/>
        <v>5.5555555555555552E-2</v>
      </c>
      <c r="AE36" s="7">
        <f>V36</f>
        <v>18</v>
      </c>
      <c r="AF36" s="285">
        <v>10</v>
      </c>
      <c r="AG36" s="527">
        <f t="shared" si="18"/>
        <v>0.55555555555555558</v>
      </c>
      <c r="AH36" s="287">
        <f t="shared" si="19"/>
        <v>0.55555555555555558</v>
      </c>
      <c r="AI36" s="7">
        <f>AE36</f>
        <v>18</v>
      </c>
      <c r="AJ36" s="285">
        <v>0</v>
      </c>
      <c r="AK36" s="286">
        <v>0</v>
      </c>
      <c r="AL36" s="287">
        <f t="shared" si="20"/>
        <v>0</v>
      </c>
      <c r="AM36" s="7">
        <f t="shared" si="23"/>
        <v>18</v>
      </c>
      <c r="AN36" s="285">
        <v>0</v>
      </c>
      <c r="AO36" s="286">
        <v>0</v>
      </c>
      <c r="AP36" s="287">
        <f t="shared" si="21"/>
        <v>0</v>
      </c>
    </row>
    <row r="37" spans="1:16119" ht="408.75" customHeight="1">
      <c r="A37" s="1308"/>
      <c r="B37" s="1309"/>
      <c r="C37" s="1309"/>
      <c r="D37" s="1309"/>
      <c r="E37" s="1309"/>
      <c r="F37" s="1309"/>
      <c r="G37" s="1309"/>
      <c r="H37" s="1310"/>
      <c r="I37" s="1308"/>
      <c r="J37" s="1309"/>
      <c r="K37" s="1309"/>
      <c r="L37" s="1309"/>
      <c r="M37" s="1309"/>
      <c r="N37" s="1310"/>
      <c r="O37" s="80">
        <v>121</v>
      </c>
      <c r="P37" s="1287" t="s">
        <v>322</v>
      </c>
      <c r="Q37" s="1288"/>
      <c r="R37" s="1289"/>
      <c r="S37" s="95" t="s">
        <v>189</v>
      </c>
      <c r="T37" s="81" t="s">
        <v>52</v>
      </c>
      <c r="U37" s="98">
        <v>9</v>
      </c>
      <c r="V37" s="175">
        <f>+V23</f>
        <v>9</v>
      </c>
      <c r="W37" s="176">
        <f>AF37</f>
        <v>1</v>
      </c>
      <c r="X37" s="426">
        <f>W37/V37</f>
        <v>0.1111111111111111</v>
      </c>
      <c r="Y37" s="287">
        <f t="shared" si="22"/>
        <v>0.1111111111111111</v>
      </c>
      <c r="AA37" s="7">
        <f t="shared" si="15"/>
        <v>9</v>
      </c>
      <c r="AB37" s="7">
        <f t="shared" si="15"/>
        <v>1</v>
      </c>
      <c r="AC37" s="411">
        <f t="shared" si="16"/>
        <v>0.1111111111111111</v>
      </c>
      <c r="AD37" s="287">
        <f t="shared" si="17"/>
        <v>0.1111111111111111</v>
      </c>
      <c r="AE37" s="7">
        <f>V37</f>
        <v>9</v>
      </c>
      <c r="AF37" s="285">
        <v>1</v>
      </c>
      <c r="AG37" s="527">
        <f t="shared" si="18"/>
        <v>0.1111111111111111</v>
      </c>
      <c r="AH37" s="287">
        <f t="shared" si="19"/>
        <v>0.1111111111111111</v>
      </c>
      <c r="AI37" s="285">
        <v>0</v>
      </c>
      <c r="AJ37" s="285">
        <v>0</v>
      </c>
      <c r="AK37" s="286">
        <v>0</v>
      </c>
      <c r="AL37" s="287">
        <f t="shared" si="20"/>
        <v>0</v>
      </c>
      <c r="AM37" s="7">
        <f t="shared" si="23"/>
        <v>9</v>
      </c>
      <c r="AN37" s="285">
        <v>0</v>
      </c>
      <c r="AO37" s="286">
        <v>0</v>
      </c>
      <c r="AP37" s="287">
        <f t="shared" si="21"/>
        <v>0</v>
      </c>
    </row>
    <row r="38" spans="1:16119" ht="333.75" customHeight="1">
      <c r="A38" s="1311"/>
      <c r="B38" s="1312"/>
      <c r="C38" s="1312"/>
      <c r="D38" s="1312"/>
      <c r="E38" s="1312"/>
      <c r="F38" s="1312"/>
      <c r="G38" s="1312"/>
      <c r="H38" s="1313"/>
      <c r="I38" s="1311"/>
      <c r="J38" s="1312"/>
      <c r="K38" s="1312"/>
      <c r="L38" s="1312"/>
      <c r="M38" s="1312"/>
      <c r="N38" s="1313"/>
      <c r="O38" s="80">
        <v>124</v>
      </c>
      <c r="P38" s="1287" t="s">
        <v>323</v>
      </c>
      <c r="Q38" s="1288"/>
      <c r="R38" s="1289"/>
      <c r="S38" s="95" t="s">
        <v>153</v>
      </c>
      <c r="T38" s="81" t="s">
        <v>58</v>
      </c>
      <c r="U38" s="98">
        <f>+U24</f>
        <v>9</v>
      </c>
      <c r="V38" s="175">
        <f>+V24</f>
        <v>9</v>
      </c>
      <c r="W38" s="176">
        <f>AF38</f>
        <v>9</v>
      </c>
      <c r="X38" s="527">
        <f>W38/V38</f>
        <v>1</v>
      </c>
      <c r="Y38" s="287">
        <f t="shared" si="22"/>
        <v>1</v>
      </c>
      <c r="AA38" s="7">
        <f t="shared" si="15"/>
        <v>9</v>
      </c>
      <c r="AB38" s="7">
        <f t="shared" si="15"/>
        <v>9</v>
      </c>
      <c r="AC38" s="411">
        <f t="shared" si="16"/>
        <v>1</v>
      </c>
      <c r="AD38" s="287">
        <f t="shared" si="17"/>
        <v>1</v>
      </c>
      <c r="AE38" s="7">
        <f>AA38</f>
        <v>9</v>
      </c>
      <c r="AF38" s="285">
        <v>9</v>
      </c>
      <c r="AG38" s="527">
        <f t="shared" si="18"/>
        <v>1</v>
      </c>
      <c r="AH38" s="287">
        <f t="shared" si="19"/>
        <v>1</v>
      </c>
      <c r="AI38" s="285">
        <v>0</v>
      </c>
      <c r="AJ38" s="285">
        <v>0</v>
      </c>
      <c r="AK38" s="286">
        <v>0</v>
      </c>
      <c r="AL38" s="287">
        <f t="shared" si="20"/>
        <v>0</v>
      </c>
      <c r="AM38" s="7">
        <f t="shared" si="23"/>
        <v>9</v>
      </c>
      <c r="AN38" s="285">
        <v>0</v>
      </c>
      <c r="AO38" s="286">
        <v>0</v>
      </c>
      <c r="AP38" s="287">
        <f t="shared" si="21"/>
        <v>0</v>
      </c>
    </row>
    <row r="39" spans="1:16119" ht="24.75" customHeight="1">
      <c r="A39" s="2"/>
      <c r="B39" s="2"/>
      <c r="C39" s="2"/>
      <c r="D39" s="2"/>
      <c r="E39" s="14"/>
      <c r="F39" s="14"/>
      <c r="G39" s="14"/>
      <c r="H39" s="14"/>
      <c r="I39" s="14"/>
      <c r="J39" s="14"/>
      <c r="K39" s="14"/>
      <c r="L39" s="14"/>
      <c r="M39" s="14"/>
      <c r="N39" s="14"/>
      <c r="O39" s="14"/>
      <c r="P39" s="14"/>
      <c r="Q39" s="14"/>
      <c r="R39" s="14"/>
      <c r="S39" s="86"/>
      <c r="T39" s="14"/>
      <c r="U39" s="14"/>
    </row>
    <row r="40" spans="1:16119" ht="88.5" customHeight="1">
      <c r="A40" s="723" t="s">
        <v>653</v>
      </c>
      <c r="B40" s="723"/>
      <c r="C40" s="723"/>
      <c r="D40" s="723"/>
      <c r="E40" s="723"/>
      <c r="F40" s="723"/>
      <c r="G40" s="723"/>
      <c r="H40" s="723"/>
      <c r="I40" s="723"/>
      <c r="J40" s="723"/>
      <c r="K40" s="723"/>
      <c r="L40" s="723"/>
      <c r="M40" s="723"/>
      <c r="N40" s="723"/>
      <c r="O40" s="723"/>
      <c r="P40" s="723"/>
      <c r="Q40" s="723"/>
      <c r="R40" s="723"/>
      <c r="S40" s="723"/>
      <c r="T40" s="723"/>
      <c r="U40" s="723"/>
      <c r="V40" s="723"/>
      <c r="W40" s="723"/>
      <c r="X40" s="723"/>
      <c r="Y40" s="723"/>
    </row>
    <row r="41" spans="1:16119" s="15" customFormat="1" ht="20.25" customHeight="1">
      <c r="A41" s="5"/>
      <c r="B41" s="5"/>
      <c r="C41" s="5"/>
      <c r="D41" s="5"/>
      <c r="E41" s="5"/>
      <c r="F41" s="5"/>
      <c r="G41" s="5"/>
      <c r="H41" s="5"/>
      <c r="I41" s="5"/>
      <c r="J41" s="5"/>
      <c r="K41" s="5"/>
      <c r="L41" s="5"/>
      <c r="M41" s="5"/>
      <c r="N41" s="5"/>
      <c r="O41" s="5"/>
      <c r="P41" s="5"/>
      <c r="Q41" s="5"/>
      <c r="R41" s="5"/>
      <c r="S41" s="5"/>
      <c r="T41" s="5"/>
      <c r="U41" s="5"/>
      <c r="V41" s="5"/>
      <c r="W41" s="5"/>
      <c r="X41" s="5"/>
      <c r="Y41" s="5"/>
    </row>
    <row r="42" spans="1:16119" s="15" customFormat="1" ht="92.25" customHeight="1">
      <c r="A42" s="792" t="s">
        <v>59</v>
      </c>
      <c r="B42" s="1071"/>
      <c r="C42" s="1214" t="s">
        <v>60</v>
      </c>
      <c r="D42" s="1215"/>
      <c r="E42" s="1215"/>
      <c r="F42" s="1215"/>
      <c r="G42" s="1215"/>
      <c r="H42" s="1215"/>
      <c r="I42" s="1215"/>
      <c r="J42" s="1215"/>
      <c r="K42" s="1215"/>
      <c r="L42" s="1215"/>
      <c r="M42" s="1215"/>
      <c r="N42" s="1215"/>
      <c r="O42" s="1215"/>
      <c r="P42" s="1215"/>
      <c r="Q42" s="1215"/>
      <c r="R42" s="1215"/>
      <c r="S42" s="1215"/>
      <c r="T42" s="1215"/>
      <c r="U42" s="1215"/>
      <c r="V42" s="1215"/>
      <c r="W42" s="1215"/>
      <c r="X42" s="1215"/>
      <c r="Y42" s="1216"/>
    </row>
    <row r="43" spans="1:16119" s="15" customFormat="1" ht="94.5" customHeight="1">
      <c r="A43" s="792" t="s">
        <v>19</v>
      </c>
      <c r="B43" s="1071"/>
      <c r="C43" s="791" t="s">
        <v>61</v>
      </c>
      <c r="D43" s="791"/>
      <c r="E43" s="791"/>
      <c r="F43" s="791"/>
      <c r="G43" s="791"/>
      <c r="H43" s="791"/>
      <c r="I43" s="791"/>
      <c r="J43" s="791"/>
      <c r="K43" s="791"/>
      <c r="L43" s="791"/>
      <c r="M43" s="791"/>
      <c r="N43" s="791"/>
      <c r="O43" s="791"/>
      <c r="P43" s="791"/>
      <c r="Q43" s="791"/>
      <c r="R43" s="791"/>
      <c r="S43" s="791"/>
      <c r="T43" s="791"/>
      <c r="U43" s="791"/>
      <c r="V43" s="791"/>
      <c r="W43" s="791"/>
      <c r="X43" s="791"/>
      <c r="Y43" s="791"/>
    </row>
    <row r="44" spans="1:16119" s="15" customFormat="1" ht="159.75" customHeight="1">
      <c r="A44" s="792" t="s">
        <v>62</v>
      </c>
      <c r="B44" s="1071"/>
      <c r="C44" s="791" t="s">
        <v>63</v>
      </c>
      <c r="D44" s="791"/>
      <c r="E44" s="791"/>
      <c r="F44" s="791"/>
      <c r="G44" s="791"/>
      <c r="H44" s="791"/>
      <c r="I44" s="791"/>
      <c r="J44" s="791"/>
      <c r="K44" s="791"/>
      <c r="L44" s="791"/>
      <c r="M44" s="791"/>
      <c r="N44" s="791"/>
      <c r="O44" s="791"/>
      <c r="P44" s="791"/>
      <c r="Q44" s="791"/>
      <c r="R44" s="791"/>
      <c r="S44" s="791"/>
      <c r="T44" s="791"/>
      <c r="U44" s="791"/>
      <c r="V44" s="791"/>
      <c r="W44" s="791"/>
      <c r="X44" s="791"/>
      <c r="Y44" s="791"/>
      <c r="AA44" s="650" t="s">
        <v>714</v>
      </c>
      <c r="AB44" s="651"/>
      <c r="AC44" s="651"/>
      <c r="AD44" s="651"/>
      <c r="AE44" s="651"/>
      <c r="AF44" s="651"/>
      <c r="AG44" s="651"/>
      <c r="AH44" s="651"/>
      <c r="AI44" s="651"/>
      <c r="AJ44" s="651"/>
      <c r="AK44" s="651"/>
      <c r="AL44" s="651"/>
      <c r="AM44" s="651"/>
      <c r="AN44" s="651"/>
      <c r="AO44" s="651"/>
      <c r="AP44" s="652"/>
    </row>
    <row r="45" spans="1:16119" s="147" customFormat="1" ht="17.25" customHeight="1">
      <c r="A45" s="145"/>
      <c r="B45" s="145"/>
      <c r="C45" s="145"/>
      <c r="D45" s="145"/>
      <c r="E45" s="145"/>
      <c r="F45" s="145"/>
      <c r="G45" s="145"/>
      <c r="H45" s="145"/>
      <c r="I45" s="145"/>
      <c r="J45" s="145"/>
      <c r="K45" s="145"/>
      <c r="L45" s="145"/>
      <c r="M45" s="145"/>
      <c r="N45" s="145"/>
      <c r="O45" s="145"/>
      <c r="P45" s="145"/>
      <c r="Q45" s="145"/>
      <c r="R45" s="145"/>
      <c r="S45" s="145"/>
      <c r="T45" s="145"/>
      <c r="U45" s="145"/>
      <c r="AA45" s="46"/>
      <c r="AB45" s="46"/>
      <c r="AC45" s="46"/>
      <c r="AD45" s="46"/>
      <c r="AE45" s="46"/>
      <c r="AF45" s="46"/>
      <c r="AG45" s="46"/>
      <c r="AH45" s="46"/>
      <c r="AI45" s="46"/>
      <c r="AJ45" s="46"/>
      <c r="AK45" s="46"/>
      <c r="AL45" s="46"/>
      <c r="AM45" s="46"/>
      <c r="AN45" s="46"/>
      <c r="AO45" s="46"/>
      <c r="AP45" s="46"/>
    </row>
    <row r="46" spans="1:16119" ht="72.75" customHeight="1">
      <c r="A46" s="728" t="s">
        <v>20</v>
      </c>
      <c r="B46" s="737" t="s">
        <v>21</v>
      </c>
      <c r="C46" s="737"/>
      <c r="D46" s="1321" t="s">
        <v>22</v>
      </c>
      <c r="E46" s="877" t="s">
        <v>626</v>
      </c>
      <c r="F46" s="1322"/>
      <c r="G46" s="1322"/>
      <c r="H46" s="878"/>
      <c r="I46" s="728" t="s">
        <v>627</v>
      </c>
      <c r="J46" s="728"/>
      <c r="K46" s="737" t="s">
        <v>665</v>
      </c>
      <c r="L46" s="737"/>
      <c r="M46" s="737"/>
      <c r="N46" s="1192" t="s">
        <v>98</v>
      </c>
      <c r="O46" s="1194"/>
      <c r="P46" s="738" t="s">
        <v>23</v>
      </c>
      <c r="Q46" s="738"/>
      <c r="R46" s="738"/>
      <c r="S46" s="738" t="s">
        <v>152</v>
      </c>
      <c r="T46" s="736" t="s">
        <v>7</v>
      </c>
      <c r="U46" s="736" t="s">
        <v>623</v>
      </c>
      <c r="V46" s="716">
        <v>2019</v>
      </c>
      <c r="W46" s="716"/>
      <c r="X46" s="716"/>
      <c r="Y46" s="716"/>
      <c r="AA46" s="634" t="s">
        <v>713</v>
      </c>
      <c r="AB46" s="634"/>
      <c r="AC46" s="634"/>
      <c r="AD46" s="634"/>
      <c r="AE46" s="634" t="s">
        <v>715</v>
      </c>
      <c r="AF46" s="634"/>
      <c r="AG46" s="634"/>
      <c r="AH46" s="634"/>
      <c r="AI46" s="634" t="s">
        <v>716</v>
      </c>
      <c r="AJ46" s="634"/>
      <c r="AK46" s="634"/>
      <c r="AL46" s="634"/>
      <c r="AM46" s="634" t="s">
        <v>717</v>
      </c>
      <c r="AN46" s="634"/>
      <c r="AO46" s="634"/>
      <c r="AP46" s="634"/>
    </row>
    <row r="47" spans="1:16119" ht="140.25" customHeight="1">
      <c r="A47" s="728"/>
      <c r="B47" s="737"/>
      <c r="C47" s="737"/>
      <c r="D47" s="1321"/>
      <c r="E47" s="879"/>
      <c r="F47" s="1323"/>
      <c r="G47" s="1323"/>
      <c r="H47" s="880"/>
      <c r="I47" s="728"/>
      <c r="J47" s="728"/>
      <c r="K47" s="737"/>
      <c r="L47" s="737"/>
      <c r="M47" s="737"/>
      <c r="N47" s="1195"/>
      <c r="O47" s="1197"/>
      <c r="P47" s="738"/>
      <c r="Q47" s="738"/>
      <c r="R47" s="738"/>
      <c r="S47" s="738"/>
      <c r="T47" s="736"/>
      <c r="U47" s="736"/>
      <c r="V47" s="79" t="s">
        <v>11</v>
      </c>
      <c r="W47" s="79" t="s">
        <v>12</v>
      </c>
      <c r="X47" s="39" t="s">
        <v>9</v>
      </c>
      <c r="Y47" s="174" t="s">
        <v>10</v>
      </c>
      <c r="AA47" s="224" t="s">
        <v>13</v>
      </c>
      <c r="AB47" s="224" t="s">
        <v>14</v>
      </c>
      <c r="AC47" s="173" t="s">
        <v>9</v>
      </c>
      <c r="AD47" s="174" t="s">
        <v>10</v>
      </c>
      <c r="AE47" s="224" t="s">
        <v>13</v>
      </c>
      <c r="AF47" s="224" t="s">
        <v>14</v>
      </c>
      <c r="AG47" s="173" t="s">
        <v>9</v>
      </c>
      <c r="AH47" s="174" t="s">
        <v>10</v>
      </c>
      <c r="AI47" s="224" t="s">
        <v>13</v>
      </c>
      <c r="AJ47" s="224" t="s">
        <v>14</v>
      </c>
      <c r="AK47" s="173" t="s">
        <v>9</v>
      </c>
      <c r="AL47" s="174" t="s">
        <v>10</v>
      </c>
      <c r="AM47" s="224" t="s">
        <v>13</v>
      </c>
      <c r="AN47" s="224" t="s">
        <v>14</v>
      </c>
      <c r="AO47" s="173" t="s">
        <v>9</v>
      </c>
      <c r="AP47" s="174" t="s">
        <v>10</v>
      </c>
    </row>
    <row r="48" spans="1:16119" s="45" customFormat="1" ht="366.75" customHeight="1">
      <c r="A48" s="470" t="s">
        <v>492</v>
      </c>
      <c r="B48" s="1300" t="s">
        <v>325</v>
      </c>
      <c r="C48" s="1300"/>
      <c r="D48" s="99" t="s">
        <v>330</v>
      </c>
      <c r="E48" s="1283" t="s">
        <v>332</v>
      </c>
      <c r="F48" s="1301"/>
      <c r="G48" s="1301"/>
      <c r="H48" s="1284"/>
      <c r="I48" s="1302" t="s">
        <v>558</v>
      </c>
      <c r="J48" s="1303"/>
      <c r="K48" s="1300" t="s">
        <v>347</v>
      </c>
      <c r="L48" s="1300"/>
      <c r="M48" s="1300"/>
      <c r="N48" s="1302" t="s">
        <v>334</v>
      </c>
      <c r="O48" s="1303"/>
      <c r="P48" s="1304" t="s">
        <v>348</v>
      </c>
      <c r="Q48" s="1304"/>
      <c r="R48" s="1304"/>
      <c r="S48" s="95" t="s">
        <v>189</v>
      </c>
      <c r="T48" s="82" t="s">
        <v>114</v>
      </c>
      <c r="U48" s="6" t="s">
        <v>1035</v>
      </c>
      <c r="V48" s="581">
        <v>1</v>
      </c>
      <c r="W48" s="176">
        <v>0</v>
      </c>
      <c r="X48" s="286">
        <v>0</v>
      </c>
      <c r="Y48" s="287">
        <f t="shared" ref="Y48:Y52" si="25">X48</f>
        <v>0</v>
      </c>
      <c r="Z48" s="46"/>
      <c r="AA48" s="7">
        <v>0</v>
      </c>
      <c r="AB48" s="7">
        <f>W48</f>
        <v>0</v>
      </c>
      <c r="AC48" s="286">
        <v>0</v>
      </c>
      <c r="AD48" s="287">
        <f t="shared" ref="AD48:AD52" si="26">AC48</f>
        <v>0</v>
      </c>
      <c r="AE48" s="285">
        <v>0</v>
      </c>
      <c r="AF48" s="285">
        <v>0</v>
      </c>
      <c r="AG48" s="286">
        <v>0</v>
      </c>
      <c r="AH48" s="287">
        <f t="shared" ref="AH48:AH52" si="27">AG48</f>
        <v>0</v>
      </c>
      <c r="AI48" s="285">
        <v>0</v>
      </c>
      <c r="AJ48" s="285">
        <v>0</v>
      </c>
      <c r="AK48" s="286">
        <v>0</v>
      </c>
      <c r="AL48" s="287">
        <f t="shared" ref="AL48:AL52" si="28">AK48</f>
        <v>0</v>
      </c>
      <c r="AM48" s="285">
        <v>0</v>
      </c>
      <c r="AN48" s="285">
        <v>0</v>
      </c>
      <c r="AO48" s="286">
        <v>0</v>
      </c>
      <c r="AP48" s="287">
        <f t="shared" ref="AP48:AP52" si="29">AO48</f>
        <v>0</v>
      </c>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6"/>
      <c r="FJ48" s="46"/>
      <c r="FK48" s="46"/>
      <c r="FL48" s="46"/>
      <c r="FM48" s="46"/>
      <c r="FN48" s="46"/>
      <c r="FO48" s="46"/>
      <c r="FP48" s="46"/>
      <c r="FQ48" s="46"/>
      <c r="FR48" s="46"/>
      <c r="FS48" s="46"/>
      <c r="FT48" s="46"/>
      <c r="FU48" s="46"/>
      <c r="FV48" s="46"/>
      <c r="FW48" s="46"/>
      <c r="FX48" s="46"/>
      <c r="FY48" s="46"/>
      <c r="FZ48" s="46"/>
      <c r="GA48" s="46"/>
      <c r="GB48" s="46"/>
      <c r="GC48" s="46"/>
      <c r="GD48" s="46"/>
      <c r="GE48" s="46"/>
      <c r="GF48" s="46"/>
      <c r="GG48" s="46"/>
      <c r="GH48" s="46"/>
      <c r="GI48" s="46"/>
      <c r="GJ48" s="46"/>
      <c r="GK48" s="46"/>
      <c r="GL48" s="46"/>
      <c r="GM48" s="46"/>
      <c r="GN48" s="46"/>
      <c r="GO48" s="46"/>
      <c r="GP48" s="46"/>
      <c r="GQ48" s="46"/>
      <c r="GR48" s="46"/>
      <c r="GS48" s="46"/>
      <c r="GT48" s="46"/>
      <c r="GU48" s="46"/>
      <c r="GV48" s="46"/>
      <c r="GW48" s="46"/>
      <c r="GX48" s="46"/>
      <c r="GY48" s="46"/>
      <c r="GZ48" s="46"/>
      <c r="HA48" s="46"/>
      <c r="HB48" s="46"/>
      <c r="HC48" s="46"/>
      <c r="HD48" s="46"/>
      <c r="HE48" s="46"/>
      <c r="HF48" s="46"/>
      <c r="HG48" s="46"/>
      <c r="HH48" s="46"/>
      <c r="HI48" s="46"/>
      <c r="HJ48" s="46"/>
      <c r="HK48" s="46"/>
      <c r="HL48" s="46"/>
      <c r="HM48" s="46"/>
      <c r="HN48" s="46"/>
      <c r="HO48" s="46"/>
      <c r="HP48" s="46"/>
      <c r="HQ48" s="46"/>
      <c r="HR48" s="46"/>
      <c r="HS48" s="46"/>
      <c r="HT48" s="46"/>
      <c r="HU48" s="46"/>
      <c r="HV48" s="46"/>
      <c r="HW48" s="46"/>
      <c r="HX48" s="46"/>
      <c r="HY48" s="46"/>
      <c r="HZ48" s="46"/>
      <c r="IA48" s="46"/>
      <c r="IB48" s="46"/>
      <c r="IC48" s="46"/>
      <c r="ID48" s="46"/>
      <c r="IE48" s="46"/>
      <c r="IF48" s="46"/>
      <c r="IG48" s="46"/>
      <c r="IH48" s="46"/>
      <c r="II48" s="46"/>
      <c r="IJ48" s="46"/>
      <c r="IK48" s="46"/>
      <c r="IL48" s="46"/>
      <c r="IM48" s="46"/>
      <c r="IN48" s="46"/>
      <c r="IO48" s="46"/>
      <c r="IP48" s="46"/>
      <c r="IQ48" s="46"/>
      <c r="IR48" s="46"/>
      <c r="IS48" s="46"/>
      <c r="IT48" s="46"/>
      <c r="IU48" s="46"/>
      <c r="IV48" s="46"/>
      <c r="IW48" s="46"/>
      <c r="IX48" s="46"/>
      <c r="IY48" s="46"/>
      <c r="IZ48" s="46"/>
      <c r="JA48" s="46"/>
      <c r="JB48" s="46"/>
      <c r="JC48" s="46"/>
      <c r="JD48" s="46"/>
      <c r="JE48" s="46"/>
      <c r="JF48" s="46"/>
      <c r="JG48" s="46"/>
      <c r="JH48" s="46"/>
      <c r="JI48" s="46"/>
      <c r="JJ48" s="46"/>
      <c r="JK48" s="46"/>
      <c r="JL48" s="46"/>
      <c r="JM48" s="46"/>
      <c r="JN48" s="46"/>
      <c r="JO48" s="46"/>
      <c r="JP48" s="46"/>
      <c r="JQ48" s="46"/>
      <c r="JR48" s="46"/>
      <c r="JS48" s="46"/>
      <c r="JT48" s="46"/>
      <c r="JU48" s="46"/>
      <c r="JV48" s="46"/>
      <c r="JW48" s="46"/>
      <c r="JX48" s="46"/>
      <c r="JY48" s="46"/>
      <c r="JZ48" s="46"/>
      <c r="KA48" s="46"/>
      <c r="KB48" s="46"/>
      <c r="KC48" s="46"/>
      <c r="KD48" s="46"/>
      <c r="KE48" s="46"/>
      <c r="KF48" s="46"/>
      <c r="KG48" s="46"/>
      <c r="KH48" s="46"/>
      <c r="KI48" s="46"/>
      <c r="KJ48" s="46"/>
      <c r="KK48" s="46"/>
      <c r="KL48" s="46"/>
      <c r="KM48" s="46"/>
      <c r="KN48" s="46"/>
      <c r="KO48" s="46"/>
      <c r="KP48" s="46"/>
      <c r="KQ48" s="46"/>
      <c r="KR48" s="46"/>
      <c r="KS48" s="46"/>
      <c r="KT48" s="46"/>
      <c r="KU48" s="46"/>
      <c r="KV48" s="46"/>
      <c r="KW48" s="46"/>
      <c r="KX48" s="46"/>
      <c r="KY48" s="46"/>
      <c r="KZ48" s="46"/>
      <c r="LA48" s="46"/>
      <c r="LB48" s="46"/>
      <c r="LC48" s="46"/>
      <c r="LD48" s="46"/>
      <c r="LE48" s="46"/>
      <c r="LF48" s="46"/>
      <c r="LG48" s="46"/>
      <c r="LH48" s="46"/>
      <c r="LI48" s="46"/>
      <c r="LJ48" s="46"/>
      <c r="LK48" s="46"/>
      <c r="LL48" s="46"/>
      <c r="LM48" s="46"/>
      <c r="LN48" s="46"/>
      <c r="LO48" s="46"/>
      <c r="LP48" s="46"/>
      <c r="LQ48" s="46"/>
      <c r="LR48" s="46"/>
      <c r="LS48" s="46"/>
      <c r="LT48" s="46"/>
      <c r="LU48" s="46"/>
      <c r="LV48" s="46"/>
      <c r="LW48" s="46"/>
      <c r="LX48" s="46"/>
      <c r="LY48" s="46"/>
      <c r="LZ48" s="46"/>
      <c r="MA48" s="46"/>
      <c r="MB48" s="46"/>
      <c r="MC48" s="46"/>
      <c r="MD48" s="46"/>
      <c r="ME48" s="46"/>
      <c r="MF48" s="46"/>
      <c r="MG48" s="46"/>
      <c r="MH48" s="46"/>
      <c r="MI48" s="46"/>
      <c r="MJ48" s="46"/>
      <c r="MK48" s="46"/>
      <c r="ML48" s="46"/>
      <c r="MM48" s="46"/>
      <c r="MN48" s="46"/>
      <c r="MO48" s="46"/>
      <c r="MP48" s="46"/>
      <c r="MQ48" s="46"/>
      <c r="MR48" s="46"/>
      <c r="MS48" s="46"/>
      <c r="MT48" s="46"/>
      <c r="MU48" s="46"/>
      <c r="MV48" s="46"/>
      <c r="MW48" s="46"/>
      <c r="MX48" s="46"/>
      <c r="MY48" s="46"/>
      <c r="MZ48" s="46"/>
      <c r="NA48" s="46"/>
      <c r="NB48" s="46"/>
      <c r="NC48" s="46"/>
      <c r="ND48" s="46"/>
      <c r="NE48" s="46"/>
      <c r="NF48" s="46"/>
      <c r="NG48" s="46"/>
      <c r="NH48" s="46"/>
      <c r="NI48" s="46"/>
      <c r="NJ48" s="46"/>
      <c r="NK48" s="46"/>
      <c r="NL48" s="46"/>
      <c r="NM48" s="46"/>
      <c r="NN48" s="46"/>
      <c r="NO48" s="46"/>
      <c r="NP48" s="46"/>
      <c r="NQ48" s="46"/>
      <c r="NR48" s="46"/>
      <c r="NS48" s="46"/>
      <c r="NT48" s="46"/>
      <c r="NU48" s="46"/>
      <c r="NV48" s="46"/>
      <c r="NW48" s="46"/>
      <c r="NX48" s="46"/>
      <c r="NY48" s="46"/>
      <c r="NZ48" s="46"/>
      <c r="OA48" s="46"/>
      <c r="OB48" s="46"/>
      <c r="OC48" s="46"/>
      <c r="OD48" s="46"/>
      <c r="OE48" s="46"/>
      <c r="OF48" s="46"/>
      <c r="OG48" s="46"/>
      <c r="OH48" s="46"/>
      <c r="OI48" s="46"/>
      <c r="OJ48" s="46"/>
      <c r="OK48" s="46"/>
      <c r="OL48" s="46"/>
      <c r="OM48" s="46"/>
      <c r="ON48" s="46"/>
      <c r="OO48" s="46"/>
      <c r="OP48" s="46"/>
      <c r="OQ48" s="46"/>
      <c r="OR48" s="46"/>
      <c r="OS48" s="46"/>
      <c r="OT48" s="46"/>
      <c r="OU48" s="46"/>
      <c r="OV48" s="46"/>
      <c r="OW48" s="46"/>
      <c r="OX48" s="46"/>
      <c r="OY48" s="46"/>
      <c r="OZ48" s="46"/>
      <c r="PA48" s="46"/>
      <c r="PB48" s="46"/>
      <c r="PC48" s="46"/>
      <c r="PD48" s="46"/>
      <c r="PE48" s="46"/>
      <c r="PF48" s="46"/>
      <c r="PG48" s="46"/>
      <c r="PH48" s="46"/>
      <c r="PI48" s="46"/>
      <c r="PJ48" s="46"/>
      <c r="PK48" s="46"/>
      <c r="PL48" s="46"/>
      <c r="PM48" s="46"/>
      <c r="PN48" s="46"/>
      <c r="PO48" s="46"/>
      <c r="PP48" s="46"/>
      <c r="PQ48" s="46"/>
      <c r="PR48" s="46"/>
      <c r="PS48" s="46"/>
      <c r="PT48" s="46"/>
      <c r="PU48" s="46"/>
      <c r="PV48" s="46"/>
      <c r="PW48" s="46"/>
      <c r="PX48" s="46"/>
      <c r="PY48" s="46"/>
      <c r="PZ48" s="46"/>
      <c r="QA48" s="46"/>
      <c r="QB48" s="46"/>
      <c r="QC48" s="46"/>
      <c r="QD48" s="46"/>
      <c r="QE48" s="46"/>
      <c r="QF48" s="46"/>
      <c r="QG48" s="46"/>
      <c r="QH48" s="46"/>
      <c r="QI48" s="46"/>
      <c r="QJ48" s="46"/>
      <c r="QK48" s="46"/>
      <c r="QL48" s="46"/>
      <c r="QM48" s="46"/>
      <c r="QN48" s="46"/>
      <c r="QO48" s="46"/>
      <c r="QP48" s="46"/>
      <c r="QQ48" s="46"/>
      <c r="QR48" s="46"/>
      <c r="QS48" s="46"/>
      <c r="QT48" s="46"/>
      <c r="QU48" s="46"/>
      <c r="QV48" s="46"/>
      <c r="QW48" s="46"/>
      <c r="QX48" s="46"/>
      <c r="QY48" s="46"/>
      <c r="QZ48" s="46"/>
      <c r="RA48" s="46"/>
      <c r="RB48" s="46"/>
      <c r="RC48" s="46"/>
      <c r="RD48" s="46"/>
      <c r="RE48" s="46"/>
      <c r="RF48" s="46"/>
      <c r="RG48" s="46"/>
      <c r="RH48" s="46"/>
      <c r="RI48" s="46"/>
      <c r="RJ48" s="46"/>
      <c r="RK48" s="46"/>
      <c r="RL48" s="46"/>
      <c r="RM48" s="46"/>
      <c r="RN48" s="46"/>
      <c r="RO48" s="46"/>
      <c r="RP48" s="46"/>
      <c r="RQ48" s="46"/>
      <c r="RR48" s="46"/>
      <c r="RS48" s="46"/>
      <c r="RT48" s="46"/>
      <c r="RU48" s="46"/>
      <c r="RV48" s="46"/>
      <c r="RW48" s="46"/>
      <c r="RX48" s="46"/>
      <c r="RY48" s="46"/>
      <c r="RZ48" s="46"/>
      <c r="SA48" s="46"/>
      <c r="SB48" s="46"/>
      <c r="SC48" s="46"/>
      <c r="SD48" s="46"/>
      <c r="SE48" s="46"/>
      <c r="SF48" s="46"/>
      <c r="SG48" s="46"/>
      <c r="SH48" s="46"/>
      <c r="SI48" s="46"/>
      <c r="SJ48" s="46"/>
      <c r="SK48" s="46"/>
      <c r="SL48" s="46"/>
      <c r="SM48" s="46"/>
      <c r="SN48" s="46"/>
      <c r="SO48" s="46"/>
      <c r="SP48" s="46"/>
      <c r="SQ48" s="46"/>
      <c r="SR48" s="46"/>
      <c r="SS48" s="46"/>
      <c r="ST48" s="46"/>
      <c r="SU48" s="46"/>
      <c r="SV48" s="46"/>
      <c r="SW48" s="46"/>
      <c r="SX48" s="46"/>
      <c r="SY48" s="46"/>
      <c r="SZ48" s="46"/>
      <c r="TA48" s="46"/>
      <c r="TB48" s="46"/>
      <c r="TC48" s="46"/>
      <c r="TD48" s="46"/>
      <c r="TE48" s="46"/>
      <c r="TF48" s="46"/>
      <c r="TG48" s="46"/>
      <c r="TH48" s="46"/>
      <c r="TI48" s="46"/>
      <c r="TJ48" s="46"/>
      <c r="TK48" s="46"/>
      <c r="TL48" s="46"/>
      <c r="TM48" s="46"/>
      <c r="TN48" s="46"/>
      <c r="TO48" s="46"/>
      <c r="TP48" s="46"/>
      <c r="TQ48" s="46"/>
      <c r="TR48" s="46"/>
      <c r="TS48" s="46"/>
      <c r="TT48" s="46"/>
      <c r="TU48" s="46"/>
      <c r="TV48" s="46"/>
      <c r="TW48" s="46"/>
      <c r="TX48" s="46"/>
      <c r="TY48" s="46"/>
      <c r="TZ48" s="46"/>
      <c r="UA48" s="46"/>
      <c r="UB48" s="46"/>
      <c r="UC48" s="46"/>
      <c r="UD48" s="46"/>
      <c r="UE48" s="46"/>
      <c r="UF48" s="46"/>
      <c r="UG48" s="46"/>
      <c r="UH48" s="46"/>
      <c r="UI48" s="46"/>
      <c r="UJ48" s="46"/>
      <c r="UK48" s="46"/>
      <c r="UL48" s="46"/>
      <c r="UM48" s="46"/>
      <c r="UN48" s="46"/>
      <c r="UO48" s="46"/>
      <c r="UP48" s="46"/>
      <c r="UQ48" s="46"/>
      <c r="UR48" s="46"/>
      <c r="US48" s="46"/>
      <c r="UT48" s="46"/>
      <c r="UU48" s="46"/>
      <c r="UV48" s="46"/>
      <c r="UW48" s="46"/>
      <c r="UX48" s="46"/>
      <c r="UY48" s="46"/>
      <c r="UZ48" s="46"/>
      <c r="VA48" s="46"/>
      <c r="VB48" s="46"/>
      <c r="VC48" s="46"/>
      <c r="VD48" s="46"/>
      <c r="VE48" s="46"/>
      <c r="VF48" s="46"/>
      <c r="VG48" s="46"/>
      <c r="VH48" s="46"/>
      <c r="VI48" s="46"/>
      <c r="VJ48" s="46"/>
      <c r="VK48" s="46"/>
      <c r="VL48" s="46"/>
      <c r="VM48" s="46"/>
      <c r="VN48" s="46"/>
      <c r="VO48" s="46"/>
      <c r="VP48" s="46"/>
      <c r="VQ48" s="46"/>
      <c r="VR48" s="46"/>
      <c r="VS48" s="46"/>
      <c r="VT48" s="46"/>
      <c r="VU48" s="46"/>
      <c r="VV48" s="46"/>
      <c r="VW48" s="46"/>
      <c r="VX48" s="46"/>
      <c r="VY48" s="46"/>
      <c r="VZ48" s="46"/>
      <c r="WA48" s="46"/>
      <c r="WB48" s="46"/>
      <c r="WC48" s="46"/>
      <c r="WD48" s="46"/>
      <c r="WE48" s="46"/>
      <c r="WF48" s="46"/>
      <c r="WG48" s="46"/>
      <c r="WH48" s="46"/>
      <c r="WI48" s="46"/>
      <c r="WJ48" s="46"/>
      <c r="WK48" s="46"/>
      <c r="WL48" s="46"/>
      <c r="WM48" s="46"/>
      <c r="WN48" s="46"/>
      <c r="WO48" s="46"/>
      <c r="WP48" s="46"/>
      <c r="WQ48" s="46"/>
      <c r="WR48" s="46"/>
      <c r="WS48" s="46"/>
      <c r="WT48" s="46"/>
      <c r="WU48" s="46"/>
      <c r="WV48" s="46"/>
      <c r="WW48" s="46"/>
      <c r="WX48" s="46"/>
      <c r="WY48" s="46"/>
      <c r="WZ48" s="46"/>
      <c r="XA48" s="46"/>
      <c r="XB48" s="46"/>
      <c r="XC48" s="46"/>
      <c r="XD48" s="46"/>
      <c r="XE48" s="46"/>
      <c r="XF48" s="46"/>
      <c r="XG48" s="46"/>
      <c r="XH48" s="46"/>
      <c r="XI48" s="46"/>
      <c r="XJ48" s="46"/>
      <c r="XK48" s="46"/>
      <c r="XL48" s="46"/>
      <c r="XM48" s="46"/>
      <c r="XN48" s="46"/>
      <c r="XO48" s="46"/>
      <c r="XP48" s="46"/>
      <c r="XQ48" s="46"/>
      <c r="XR48" s="46"/>
      <c r="XS48" s="46"/>
      <c r="XT48" s="46"/>
      <c r="XU48" s="46"/>
      <c r="XV48" s="46"/>
      <c r="XW48" s="46"/>
      <c r="XX48" s="46"/>
      <c r="XY48" s="46"/>
      <c r="XZ48" s="46"/>
      <c r="YA48" s="46"/>
      <c r="YB48" s="46"/>
      <c r="YC48" s="46"/>
      <c r="YD48" s="46"/>
      <c r="YE48" s="46"/>
      <c r="YF48" s="46"/>
      <c r="YG48" s="46"/>
      <c r="YH48" s="46"/>
      <c r="YI48" s="46"/>
      <c r="YJ48" s="46"/>
      <c r="YK48" s="46"/>
      <c r="YL48" s="46"/>
      <c r="YM48" s="46"/>
      <c r="YN48" s="46"/>
      <c r="YO48" s="46"/>
      <c r="YP48" s="46"/>
      <c r="YQ48" s="46"/>
      <c r="YR48" s="46"/>
      <c r="YS48" s="46"/>
      <c r="YT48" s="46"/>
      <c r="YU48" s="46"/>
      <c r="YV48" s="46"/>
      <c r="YW48" s="46"/>
      <c r="YX48" s="46"/>
      <c r="YY48" s="46"/>
      <c r="YZ48" s="46"/>
      <c r="ZA48" s="46"/>
      <c r="ZB48" s="46"/>
      <c r="ZC48" s="46"/>
      <c r="ZD48" s="46"/>
      <c r="ZE48" s="46"/>
      <c r="ZF48" s="46"/>
      <c r="ZG48" s="46"/>
      <c r="ZH48" s="46"/>
      <c r="ZI48" s="46"/>
      <c r="ZJ48" s="46"/>
      <c r="ZK48" s="46"/>
      <c r="ZL48" s="46"/>
      <c r="ZM48" s="46"/>
      <c r="ZN48" s="46"/>
      <c r="ZO48" s="46"/>
      <c r="ZP48" s="46"/>
      <c r="ZQ48" s="46"/>
      <c r="ZR48" s="46"/>
      <c r="ZS48" s="46"/>
      <c r="ZT48" s="46"/>
      <c r="ZU48" s="46"/>
      <c r="ZV48" s="46"/>
      <c r="ZW48" s="46"/>
      <c r="ZX48" s="46"/>
      <c r="ZY48" s="46"/>
      <c r="ZZ48" s="46"/>
      <c r="AAA48" s="46"/>
      <c r="AAB48" s="46"/>
      <c r="AAC48" s="46"/>
      <c r="AAD48" s="46"/>
      <c r="AAE48" s="46"/>
      <c r="AAF48" s="46"/>
      <c r="AAG48" s="46"/>
      <c r="AAH48" s="46"/>
      <c r="AAI48" s="46"/>
      <c r="AAJ48" s="46"/>
      <c r="AAK48" s="46"/>
      <c r="AAL48" s="46"/>
      <c r="AAM48" s="46"/>
      <c r="AAN48" s="46"/>
      <c r="AAO48" s="46"/>
      <c r="AAP48" s="46"/>
      <c r="AAQ48" s="46"/>
      <c r="AAR48" s="46"/>
      <c r="AAS48" s="46"/>
      <c r="AAT48" s="46"/>
      <c r="AAU48" s="46"/>
      <c r="AAV48" s="46"/>
      <c r="AAW48" s="46"/>
      <c r="AAX48" s="46"/>
      <c r="AAY48" s="46"/>
      <c r="AAZ48" s="46"/>
      <c r="ABA48" s="46"/>
      <c r="ABB48" s="46"/>
      <c r="ABC48" s="46"/>
      <c r="ABD48" s="46"/>
      <c r="ABE48" s="46"/>
      <c r="ABF48" s="46"/>
      <c r="ABG48" s="46"/>
      <c r="ABH48" s="46"/>
      <c r="ABI48" s="46"/>
      <c r="ABJ48" s="46"/>
      <c r="ABK48" s="46"/>
      <c r="ABL48" s="46"/>
      <c r="ABM48" s="46"/>
      <c r="ABN48" s="46"/>
      <c r="ABO48" s="46"/>
      <c r="ABP48" s="46"/>
      <c r="ABQ48" s="46"/>
      <c r="ABR48" s="46"/>
      <c r="ABS48" s="46"/>
      <c r="ABT48" s="46"/>
      <c r="ABU48" s="46"/>
      <c r="ABV48" s="46"/>
      <c r="ABW48" s="46"/>
      <c r="ABX48" s="46"/>
      <c r="ABY48" s="46"/>
      <c r="ABZ48" s="46"/>
      <c r="ACA48" s="46"/>
      <c r="ACB48" s="46"/>
      <c r="ACC48" s="46"/>
      <c r="ACD48" s="46"/>
      <c r="ACE48" s="46"/>
      <c r="ACF48" s="46"/>
      <c r="ACG48" s="46"/>
      <c r="ACH48" s="46"/>
      <c r="ACI48" s="46"/>
      <c r="ACJ48" s="46"/>
      <c r="ACK48" s="46"/>
      <c r="ACL48" s="46"/>
      <c r="ACM48" s="46"/>
      <c r="ACN48" s="46"/>
      <c r="ACO48" s="46"/>
      <c r="ACP48" s="46"/>
      <c r="ACQ48" s="46"/>
      <c r="ACR48" s="46"/>
      <c r="ACS48" s="46"/>
      <c r="ACT48" s="46"/>
      <c r="ACU48" s="46"/>
      <c r="ACV48" s="46"/>
      <c r="ACW48" s="46"/>
      <c r="ACX48" s="46"/>
      <c r="ACY48" s="46"/>
      <c r="ACZ48" s="46"/>
      <c r="ADA48" s="46"/>
      <c r="ADB48" s="46"/>
      <c r="ADC48" s="46"/>
      <c r="ADD48" s="46"/>
      <c r="ADE48" s="46"/>
      <c r="ADF48" s="46"/>
      <c r="ADG48" s="46"/>
      <c r="ADH48" s="46"/>
      <c r="ADI48" s="46"/>
      <c r="ADJ48" s="46"/>
      <c r="ADK48" s="46"/>
      <c r="ADL48" s="46"/>
      <c r="ADM48" s="46"/>
      <c r="ADN48" s="46"/>
      <c r="ADO48" s="46"/>
      <c r="ADP48" s="46"/>
      <c r="ADQ48" s="46"/>
      <c r="ADR48" s="46"/>
      <c r="ADS48" s="46"/>
      <c r="ADT48" s="46"/>
      <c r="ADU48" s="46"/>
      <c r="ADV48" s="46"/>
      <c r="ADW48" s="46"/>
      <c r="ADX48" s="46"/>
      <c r="ADY48" s="46"/>
      <c r="ADZ48" s="46"/>
      <c r="AEA48" s="46"/>
      <c r="AEB48" s="46"/>
      <c r="AEC48" s="46"/>
      <c r="AED48" s="46"/>
      <c r="AEE48" s="46"/>
      <c r="AEF48" s="46"/>
      <c r="AEG48" s="46"/>
      <c r="AEH48" s="46"/>
      <c r="AEI48" s="46"/>
      <c r="AEJ48" s="46"/>
      <c r="AEK48" s="46"/>
      <c r="AEL48" s="46"/>
      <c r="AEM48" s="46"/>
      <c r="AEN48" s="46"/>
      <c r="AEO48" s="46"/>
      <c r="AEP48" s="46"/>
      <c r="AEQ48" s="46"/>
      <c r="AER48" s="46"/>
      <c r="AES48" s="46"/>
      <c r="AET48" s="46"/>
      <c r="AEU48" s="46"/>
      <c r="AEV48" s="46"/>
      <c r="AEW48" s="46"/>
      <c r="AEX48" s="46"/>
      <c r="AEY48" s="46"/>
      <c r="AEZ48" s="46"/>
      <c r="AFA48" s="46"/>
      <c r="AFB48" s="46"/>
      <c r="AFC48" s="46"/>
      <c r="AFD48" s="46"/>
      <c r="AFE48" s="46"/>
      <c r="AFF48" s="46"/>
      <c r="AFG48" s="46"/>
      <c r="AFH48" s="46"/>
      <c r="AFI48" s="46"/>
      <c r="AFJ48" s="46"/>
      <c r="AFK48" s="46"/>
      <c r="AFL48" s="46"/>
      <c r="AFM48" s="46"/>
      <c r="AFN48" s="46"/>
      <c r="AFO48" s="46"/>
      <c r="AFP48" s="46"/>
      <c r="AFQ48" s="46"/>
      <c r="AFR48" s="46"/>
      <c r="AFS48" s="46"/>
      <c r="AFT48" s="46"/>
      <c r="AFU48" s="46"/>
      <c r="AFV48" s="46"/>
      <c r="AFW48" s="46"/>
      <c r="AFX48" s="46"/>
      <c r="AFY48" s="46"/>
      <c r="AFZ48" s="46"/>
      <c r="AGA48" s="46"/>
      <c r="AGB48" s="46"/>
      <c r="AGC48" s="46"/>
      <c r="AGD48" s="46"/>
      <c r="AGE48" s="46"/>
      <c r="AGF48" s="46"/>
      <c r="AGG48" s="46"/>
      <c r="AGH48" s="46"/>
      <c r="AGI48" s="46"/>
      <c r="AGJ48" s="46"/>
      <c r="AGK48" s="46"/>
      <c r="AGL48" s="46"/>
      <c r="AGM48" s="46"/>
      <c r="AGN48" s="46"/>
      <c r="AGO48" s="46"/>
      <c r="AGP48" s="46"/>
      <c r="AGQ48" s="46"/>
      <c r="AGR48" s="46"/>
      <c r="AGS48" s="46"/>
      <c r="AGT48" s="46"/>
      <c r="AGU48" s="46"/>
      <c r="AGV48" s="46"/>
      <c r="AGW48" s="46"/>
      <c r="AGX48" s="46"/>
      <c r="AGY48" s="46"/>
      <c r="AGZ48" s="46"/>
      <c r="AHA48" s="46"/>
      <c r="AHB48" s="46"/>
      <c r="AHC48" s="46"/>
      <c r="AHD48" s="46"/>
      <c r="AHE48" s="46"/>
      <c r="AHF48" s="46"/>
      <c r="AHG48" s="46"/>
      <c r="AHH48" s="46"/>
      <c r="AHI48" s="46"/>
      <c r="AHJ48" s="46"/>
      <c r="AHK48" s="46"/>
      <c r="AHL48" s="46"/>
      <c r="AHM48" s="46"/>
      <c r="AHN48" s="46"/>
      <c r="AHO48" s="46"/>
      <c r="AHP48" s="46"/>
      <c r="AHQ48" s="46"/>
      <c r="AHR48" s="46"/>
      <c r="AHS48" s="46"/>
      <c r="AHT48" s="46"/>
      <c r="AHU48" s="46"/>
      <c r="AHV48" s="46"/>
      <c r="AHW48" s="46"/>
      <c r="AHX48" s="46"/>
      <c r="AHY48" s="46"/>
      <c r="AHZ48" s="46"/>
      <c r="AIA48" s="46"/>
      <c r="AIB48" s="46"/>
      <c r="AIC48" s="46"/>
      <c r="AID48" s="46"/>
      <c r="AIE48" s="46"/>
      <c r="AIF48" s="46"/>
      <c r="AIG48" s="46"/>
      <c r="AIH48" s="46"/>
      <c r="AII48" s="46"/>
      <c r="AIJ48" s="46"/>
      <c r="AIK48" s="46"/>
      <c r="AIL48" s="46"/>
      <c r="AIM48" s="46"/>
      <c r="AIN48" s="46"/>
      <c r="AIO48" s="46"/>
      <c r="AIP48" s="46"/>
      <c r="AIQ48" s="46"/>
      <c r="AIR48" s="46"/>
      <c r="AIS48" s="46"/>
      <c r="AIT48" s="46"/>
      <c r="AIU48" s="46"/>
      <c r="AIV48" s="46"/>
      <c r="AIW48" s="46"/>
      <c r="AIX48" s="46"/>
      <c r="AIY48" s="46"/>
      <c r="AIZ48" s="46"/>
      <c r="AJA48" s="46"/>
      <c r="AJB48" s="46"/>
      <c r="AJC48" s="46"/>
      <c r="AJD48" s="46"/>
      <c r="AJE48" s="46"/>
      <c r="AJF48" s="46"/>
      <c r="AJG48" s="46"/>
      <c r="AJH48" s="46"/>
      <c r="AJI48" s="46"/>
      <c r="AJJ48" s="46"/>
      <c r="AJK48" s="46"/>
      <c r="AJL48" s="46"/>
      <c r="AJM48" s="46"/>
      <c r="AJN48" s="46"/>
      <c r="AJO48" s="46"/>
      <c r="AJP48" s="46"/>
      <c r="AJQ48" s="46"/>
      <c r="AJR48" s="46"/>
      <c r="AJS48" s="46"/>
      <c r="AJT48" s="46"/>
      <c r="AJU48" s="46"/>
      <c r="AJV48" s="46"/>
      <c r="AJW48" s="46"/>
      <c r="AJX48" s="46"/>
      <c r="AJY48" s="46"/>
      <c r="AJZ48" s="46"/>
      <c r="AKA48" s="46"/>
      <c r="AKB48" s="46"/>
      <c r="AKC48" s="46"/>
      <c r="AKD48" s="46"/>
      <c r="AKE48" s="46"/>
      <c r="AKF48" s="46"/>
      <c r="AKG48" s="46"/>
      <c r="AKH48" s="46"/>
      <c r="AKI48" s="46"/>
      <c r="AKJ48" s="46"/>
      <c r="AKK48" s="46"/>
      <c r="AKL48" s="46"/>
      <c r="AKM48" s="46"/>
      <c r="AKN48" s="46"/>
      <c r="AKO48" s="46"/>
      <c r="AKP48" s="46"/>
      <c r="AKQ48" s="46"/>
      <c r="AKR48" s="46"/>
      <c r="AKS48" s="46"/>
      <c r="AKT48" s="46"/>
      <c r="AKU48" s="46"/>
      <c r="AKV48" s="46"/>
      <c r="AKW48" s="46"/>
      <c r="AKX48" s="46"/>
      <c r="AKY48" s="46"/>
      <c r="AKZ48" s="46"/>
      <c r="ALA48" s="46"/>
      <c r="ALB48" s="46"/>
      <c r="ALC48" s="46"/>
      <c r="ALD48" s="46"/>
      <c r="ALE48" s="46"/>
      <c r="ALF48" s="46"/>
      <c r="ALG48" s="46"/>
      <c r="ALH48" s="46"/>
      <c r="ALI48" s="46"/>
      <c r="ALJ48" s="46"/>
      <c r="ALK48" s="46"/>
      <c r="ALL48" s="46"/>
      <c r="ALM48" s="46"/>
      <c r="ALN48" s="46"/>
      <c r="ALO48" s="46"/>
      <c r="ALP48" s="46"/>
      <c r="ALQ48" s="46"/>
      <c r="ALR48" s="46"/>
      <c r="ALS48" s="46"/>
      <c r="ALT48" s="46"/>
      <c r="ALU48" s="46"/>
      <c r="ALV48" s="46"/>
      <c r="ALW48" s="46"/>
      <c r="ALX48" s="46"/>
      <c r="ALY48" s="46"/>
      <c r="ALZ48" s="46"/>
      <c r="AMA48" s="46"/>
      <c r="AMB48" s="46"/>
      <c r="AMC48" s="46"/>
      <c r="AMD48" s="46"/>
      <c r="AME48" s="46"/>
      <c r="AMF48" s="46"/>
      <c r="AMG48" s="46"/>
      <c r="AMH48" s="46"/>
      <c r="AMI48" s="46"/>
      <c r="AMJ48" s="46"/>
      <c r="AMK48" s="46"/>
      <c r="AML48" s="46"/>
      <c r="AMM48" s="46"/>
      <c r="AMN48" s="46"/>
      <c r="AMO48" s="46"/>
      <c r="AMP48" s="46"/>
      <c r="AMQ48" s="46"/>
      <c r="AMR48" s="46"/>
      <c r="AMS48" s="46"/>
      <c r="AMT48" s="46"/>
      <c r="AMU48" s="46"/>
      <c r="AMV48" s="46"/>
      <c r="AMW48" s="46"/>
      <c r="AMX48" s="46"/>
      <c r="AMY48" s="46"/>
      <c r="AMZ48" s="46"/>
      <c r="ANA48" s="46"/>
      <c r="ANB48" s="46"/>
      <c r="ANC48" s="46"/>
      <c r="AND48" s="46"/>
      <c r="ANE48" s="46"/>
      <c r="ANF48" s="46"/>
      <c r="ANG48" s="46"/>
      <c r="ANH48" s="46"/>
      <c r="ANI48" s="46"/>
      <c r="ANJ48" s="46"/>
      <c r="ANK48" s="46"/>
      <c r="ANL48" s="46"/>
      <c r="ANM48" s="46"/>
      <c r="ANN48" s="46"/>
      <c r="ANO48" s="46"/>
      <c r="ANP48" s="46"/>
      <c r="ANQ48" s="46"/>
      <c r="ANR48" s="46"/>
      <c r="ANS48" s="46"/>
      <c r="ANT48" s="46"/>
      <c r="ANU48" s="46"/>
      <c r="ANV48" s="46"/>
      <c r="ANW48" s="46"/>
      <c r="ANX48" s="46"/>
      <c r="ANY48" s="46"/>
      <c r="ANZ48" s="46"/>
      <c r="AOA48" s="46"/>
      <c r="AOB48" s="46"/>
      <c r="AOC48" s="46"/>
      <c r="AOD48" s="46"/>
      <c r="AOE48" s="46"/>
      <c r="AOF48" s="46"/>
      <c r="AOG48" s="46"/>
      <c r="AOH48" s="46"/>
      <c r="AOI48" s="46"/>
      <c r="AOJ48" s="46"/>
      <c r="AOK48" s="46"/>
      <c r="AOL48" s="46"/>
      <c r="AOM48" s="46"/>
      <c r="AON48" s="46"/>
      <c r="AOO48" s="46"/>
      <c r="AOP48" s="46"/>
      <c r="AOQ48" s="46"/>
      <c r="AOR48" s="46"/>
      <c r="AOS48" s="46"/>
      <c r="AOT48" s="46"/>
      <c r="AOU48" s="46"/>
      <c r="AOV48" s="46"/>
      <c r="AOW48" s="46"/>
      <c r="AOX48" s="46"/>
      <c r="AOY48" s="46"/>
      <c r="AOZ48" s="46"/>
      <c r="APA48" s="46"/>
      <c r="APB48" s="46"/>
      <c r="APC48" s="46"/>
      <c r="APD48" s="46"/>
      <c r="APE48" s="46"/>
      <c r="APF48" s="46"/>
      <c r="APG48" s="46"/>
      <c r="APH48" s="46"/>
      <c r="API48" s="46"/>
      <c r="APJ48" s="46"/>
      <c r="APK48" s="46"/>
      <c r="APL48" s="46"/>
      <c r="APM48" s="46"/>
      <c r="APN48" s="46"/>
      <c r="APO48" s="46"/>
      <c r="APP48" s="46"/>
      <c r="APQ48" s="46"/>
      <c r="APR48" s="46"/>
      <c r="APS48" s="46"/>
      <c r="APT48" s="46"/>
      <c r="APU48" s="46"/>
      <c r="APV48" s="46"/>
      <c r="APW48" s="46"/>
      <c r="APX48" s="46"/>
      <c r="APY48" s="46"/>
      <c r="APZ48" s="46"/>
      <c r="AQA48" s="46"/>
      <c r="AQB48" s="46"/>
      <c r="AQC48" s="46"/>
      <c r="AQD48" s="46"/>
      <c r="AQE48" s="46"/>
      <c r="AQF48" s="46"/>
      <c r="AQG48" s="46"/>
      <c r="AQH48" s="46"/>
      <c r="AQI48" s="46"/>
      <c r="AQJ48" s="46"/>
      <c r="AQK48" s="46"/>
      <c r="AQL48" s="46"/>
      <c r="AQM48" s="46"/>
      <c r="AQN48" s="46"/>
      <c r="AQO48" s="46"/>
      <c r="AQP48" s="46"/>
      <c r="AQQ48" s="46"/>
      <c r="AQR48" s="46"/>
      <c r="AQS48" s="46"/>
      <c r="AQT48" s="46"/>
      <c r="AQU48" s="46"/>
      <c r="AQV48" s="46"/>
      <c r="AQW48" s="46"/>
      <c r="AQX48" s="46"/>
      <c r="AQY48" s="46"/>
      <c r="AQZ48" s="46"/>
      <c r="ARA48" s="46"/>
      <c r="ARB48" s="46"/>
      <c r="ARC48" s="46"/>
      <c r="ARD48" s="46"/>
      <c r="ARE48" s="46"/>
      <c r="ARF48" s="46"/>
      <c r="ARG48" s="46"/>
      <c r="ARH48" s="46"/>
      <c r="ARI48" s="46"/>
      <c r="ARJ48" s="46"/>
      <c r="ARK48" s="46"/>
      <c r="ARL48" s="46"/>
      <c r="ARM48" s="46"/>
      <c r="ARN48" s="46"/>
      <c r="ARO48" s="46"/>
      <c r="ARP48" s="46"/>
      <c r="ARQ48" s="46"/>
      <c r="ARR48" s="46"/>
      <c r="ARS48" s="46"/>
      <c r="ART48" s="46"/>
      <c r="ARU48" s="46"/>
      <c r="ARV48" s="46"/>
      <c r="ARW48" s="46"/>
      <c r="ARX48" s="46"/>
      <c r="ARY48" s="46"/>
      <c r="ARZ48" s="46"/>
      <c r="ASA48" s="46"/>
      <c r="ASB48" s="46"/>
      <c r="ASC48" s="46"/>
      <c r="ASD48" s="46"/>
      <c r="ASE48" s="46"/>
      <c r="ASF48" s="46"/>
      <c r="ASG48" s="46"/>
      <c r="ASH48" s="46"/>
      <c r="ASI48" s="46"/>
      <c r="ASJ48" s="46"/>
      <c r="ASK48" s="46"/>
      <c r="ASL48" s="46"/>
      <c r="ASM48" s="46"/>
      <c r="ASN48" s="46"/>
      <c r="ASO48" s="46"/>
      <c r="ASP48" s="46"/>
      <c r="ASQ48" s="46"/>
      <c r="ASR48" s="46"/>
      <c r="ASS48" s="46"/>
      <c r="AST48" s="46"/>
      <c r="ASU48" s="46"/>
      <c r="ASV48" s="46"/>
      <c r="ASW48" s="46"/>
      <c r="ASX48" s="46"/>
      <c r="ASY48" s="46"/>
      <c r="ASZ48" s="46"/>
      <c r="ATA48" s="46"/>
      <c r="ATB48" s="46"/>
      <c r="ATC48" s="46"/>
      <c r="ATD48" s="46"/>
      <c r="ATE48" s="46"/>
      <c r="ATF48" s="46"/>
      <c r="ATG48" s="46"/>
      <c r="ATH48" s="46"/>
      <c r="ATI48" s="46"/>
      <c r="ATJ48" s="46"/>
      <c r="ATK48" s="46"/>
      <c r="ATL48" s="46"/>
      <c r="ATM48" s="46"/>
      <c r="ATN48" s="46"/>
      <c r="ATO48" s="46"/>
      <c r="ATP48" s="46"/>
      <c r="ATQ48" s="46"/>
      <c r="ATR48" s="46"/>
      <c r="ATS48" s="46"/>
      <c r="ATT48" s="46"/>
      <c r="ATU48" s="46"/>
      <c r="ATV48" s="46"/>
      <c r="ATW48" s="46"/>
      <c r="ATX48" s="46"/>
      <c r="ATY48" s="46"/>
      <c r="ATZ48" s="46"/>
      <c r="AUA48" s="46"/>
      <c r="AUB48" s="46"/>
      <c r="AUC48" s="46"/>
      <c r="AUD48" s="46"/>
      <c r="AUE48" s="46"/>
      <c r="AUF48" s="46"/>
      <c r="AUG48" s="46"/>
      <c r="AUH48" s="46"/>
      <c r="AUI48" s="46"/>
      <c r="AUJ48" s="46"/>
      <c r="AUK48" s="46"/>
      <c r="AUL48" s="46"/>
      <c r="AUM48" s="46"/>
      <c r="AUN48" s="46"/>
      <c r="AUO48" s="46"/>
      <c r="AUP48" s="46"/>
      <c r="AUQ48" s="46"/>
      <c r="AUR48" s="46"/>
      <c r="AUS48" s="46"/>
      <c r="AUT48" s="46"/>
      <c r="AUU48" s="46"/>
      <c r="AUV48" s="46"/>
      <c r="AUW48" s="46"/>
      <c r="AUX48" s="46"/>
      <c r="AUY48" s="46"/>
      <c r="AUZ48" s="46"/>
      <c r="AVA48" s="46"/>
      <c r="AVB48" s="46"/>
      <c r="AVC48" s="46"/>
      <c r="AVD48" s="46"/>
      <c r="AVE48" s="46"/>
      <c r="AVF48" s="46"/>
      <c r="AVG48" s="46"/>
      <c r="AVH48" s="46"/>
      <c r="AVI48" s="46"/>
      <c r="AVJ48" s="46"/>
      <c r="AVK48" s="46"/>
      <c r="AVL48" s="46"/>
      <c r="AVM48" s="46"/>
      <c r="AVN48" s="46"/>
      <c r="AVO48" s="46"/>
      <c r="AVP48" s="46"/>
      <c r="AVQ48" s="46"/>
      <c r="AVR48" s="46"/>
      <c r="AVS48" s="46"/>
      <c r="AVT48" s="46"/>
      <c r="AVU48" s="46"/>
      <c r="AVV48" s="46"/>
      <c r="AVW48" s="46"/>
      <c r="AVX48" s="46"/>
      <c r="AVY48" s="46"/>
      <c r="AVZ48" s="46"/>
      <c r="AWA48" s="46"/>
      <c r="AWB48" s="46"/>
      <c r="AWC48" s="46"/>
      <c r="AWD48" s="46"/>
      <c r="AWE48" s="46"/>
      <c r="AWF48" s="46"/>
      <c r="AWG48" s="46"/>
      <c r="AWH48" s="46"/>
      <c r="AWI48" s="46"/>
      <c r="AWJ48" s="46"/>
      <c r="AWK48" s="46"/>
      <c r="AWL48" s="46"/>
      <c r="AWM48" s="46"/>
      <c r="AWN48" s="46"/>
      <c r="AWO48" s="46"/>
      <c r="AWP48" s="46"/>
      <c r="AWQ48" s="46"/>
      <c r="AWR48" s="46"/>
      <c r="AWS48" s="46"/>
      <c r="AWT48" s="46"/>
      <c r="AWU48" s="46"/>
      <c r="AWV48" s="46"/>
      <c r="AWW48" s="46"/>
      <c r="AWX48" s="46"/>
      <c r="AWY48" s="46"/>
      <c r="AWZ48" s="46"/>
      <c r="AXA48" s="46"/>
      <c r="AXB48" s="46"/>
      <c r="AXC48" s="46"/>
      <c r="AXD48" s="46"/>
      <c r="AXE48" s="46"/>
      <c r="AXF48" s="46"/>
      <c r="AXG48" s="46"/>
      <c r="AXH48" s="46"/>
      <c r="AXI48" s="46"/>
      <c r="AXJ48" s="46"/>
      <c r="AXK48" s="46"/>
      <c r="AXL48" s="46"/>
      <c r="AXM48" s="46"/>
      <c r="AXN48" s="46"/>
      <c r="AXO48" s="46"/>
      <c r="AXP48" s="46"/>
      <c r="AXQ48" s="46"/>
      <c r="AXR48" s="46"/>
      <c r="AXS48" s="46"/>
      <c r="AXT48" s="46"/>
      <c r="AXU48" s="46"/>
      <c r="AXV48" s="46"/>
      <c r="AXW48" s="46"/>
      <c r="AXX48" s="46"/>
      <c r="AXY48" s="46"/>
      <c r="AXZ48" s="46"/>
      <c r="AYA48" s="46"/>
      <c r="AYB48" s="46"/>
      <c r="AYC48" s="46"/>
      <c r="AYD48" s="46"/>
      <c r="AYE48" s="46"/>
      <c r="AYF48" s="46"/>
      <c r="AYG48" s="46"/>
      <c r="AYH48" s="46"/>
      <c r="AYI48" s="46"/>
      <c r="AYJ48" s="46"/>
      <c r="AYK48" s="46"/>
      <c r="AYL48" s="46"/>
      <c r="AYM48" s="46"/>
      <c r="AYN48" s="46"/>
      <c r="AYO48" s="46"/>
      <c r="AYP48" s="46"/>
      <c r="AYQ48" s="46"/>
      <c r="AYR48" s="46"/>
      <c r="AYS48" s="46"/>
      <c r="AYT48" s="46"/>
      <c r="AYU48" s="46"/>
      <c r="AYV48" s="46"/>
      <c r="AYW48" s="46"/>
      <c r="AYX48" s="46"/>
      <c r="AYY48" s="46"/>
      <c r="AYZ48" s="46"/>
      <c r="AZA48" s="46"/>
      <c r="AZB48" s="46"/>
      <c r="AZC48" s="46"/>
      <c r="AZD48" s="46"/>
      <c r="AZE48" s="46"/>
      <c r="AZF48" s="46"/>
      <c r="AZG48" s="46"/>
      <c r="AZH48" s="46"/>
      <c r="AZI48" s="46"/>
      <c r="AZJ48" s="46"/>
      <c r="AZK48" s="46"/>
      <c r="AZL48" s="46"/>
      <c r="AZM48" s="46"/>
      <c r="AZN48" s="46"/>
      <c r="AZO48" s="46"/>
      <c r="AZP48" s="46"/>
      <c r="AZQ48" s="46"/>
      <c r="AZR48" s="46"/>
      <c r="AZS48" s="46"/>
      <c r="AZT48" s="46"/>
      <c r="AZU48" s="46"/>
      <c r="AZV48" s="46"/>
      <c r="AZW48" s="46"/>
      <c r="AZX48" s="46"/>
      <c r="AZY48" s="46"/>
      <c r="AZZ48" s="46"/>
      <c r="BAA48" s="46"/>
      <c r="BAB48" s="46"/>
      <c r="BAC48" s="46"/>
      <c r="BAD48" s="46"/>
      <c r="BAE48" s="46"/>
      <c r="BAF48" s="46"/>
      <c r="BAG48" s="46"/>
      <c r="BAH48" s="46"/>
      <c r="BAI48" s="46"/>
      <c r="BAJ48" s="46"/>
      <c r="BAK48" s="46"/>
      <c r="BAL48" s="46"/>
      <c r="BAM48" s="46"/>
      <c r="BAN48" s="46"/>
      <c r="BAO48" s="46"/>
      <c r="BAP48" s="46"/>
      <c r="BAQ48" s="46"/>
      <c r="BAR48" s="46"/>
      <c r="BAS48" s="46"/>
      <c r="BAT48" s="46"/>
      <c r="BAU48" s="46"/>
      <c r="BAV48" s="46"/>
      <c r="BAW48" s="46"/>
      <c r="BAX48" s="46"/>
      <c r="BAY48" s="46"/>
      <c r="BAZ48" s="46"/>
      <c r="BBA48" s="46"/>
      <c r="BBB48" s="46"/>
      <c r="BBC48" s="46"/>
      <c r="BBD48" s="46"/>
      <c r="BBE48" s="46"/>
      <c r="BBF48" s="46"/>
      <c r="BBG48" s="46"/>
      <c r="BBH48" s="46"/>
      <c r="BBI48" s="46"/>
      <c r="BBJ48" s="46"/>
      <c r="BBK48" s="46"/>
      <c r="BBL48" s="46"/>
      <c r="BBM48" s="46"/>
      <c r="BBN48" s="46"/>
      <c r="BBO48" s="46"/>
      <c r="BBP48" s="46"/>
      <c r="BBQ48" s="46"/>
      <c r="BBR48" s="46"/>
      <c r="BBS48" s="46"/>
      <c r="BBT48" s="46"/>
      <c r="BBU48" s="46"/>
      <c r="BBV48" s="46"/>
      <c r="BBW48" s="46"/>
      <c r="BBX48" s="46"/>
      <c r="BBY48" s="46"/>
      <c r="BBZ48" s="46"/>
      <c r="BCA48" s="46"/>
      <c r="BCB48" s="46"/>
      <c r="BCC48" s="46"/>
      <c r="BCD48" s="46"/>
      <c r="BCE48" s="46"/>
      <c r="BCF48" s="46"/>
      <c r="BCG48" s="46"/>
      <c r="BCH48" s="46"/>
      <c r="BCI48" s="46"/>
      <c r="BCJ48" s="46"/>
      <c r="BCK48" s="46"/>
      <c r="BCL48" s="46"/>
      <c r="BCM48" s="46"/>
      <c r="BCN48" s="46"/>
      <c r="BCO48" s="46"/>
      <c r="BCP48" s="46"/>
      <c r="BCQ48" s="46"/>
      <c r="BCR48" s="46"/>
      <c r="BCS48" s="46"/>
      <c r="BCT48" s="46"/>
      <c r="BCU48" s="46"/>
      <c r="BCV48" s="46"/>
      <c r="BCW48" s="46"/>
      <c r="BCX48" s="46"/>
      <c r="BCY48" s="46"/>
      <c r="BCZ48" s="46"/>
      <c r="BDA48" s="46"/>
      <c r="BDB48" s="46"/>
      <c r="BDC48" s="46"/>
      <c r="BDD48" s="46"/>
      <c r="BDE48" s="46"/>
      <c r="BDF48" s="46"/>
      <c r="BDG48" s="46"/>
      <c r="BDH48" s="46"/>
      <c r="BDI48" s="46"/>
      <c r="BDJ48" s="46"/>
      <c r="BDK48" s="46"/>
      <c r="BDL48" s="46"/>
      <c r="BDM48" s="46"/>
      <c r="BDN48" s="46"/>
      <c r="BDO48" s="46"/>
      <c r="BDP48" s="46"/>
      <c r="BDQ48" s="46"/>
      <c r="BDR48" s="46"/>
      <c r="BDS48" s="46"/>
      <c r="BDT48" s="46"/>
      <c r="BDU48" s="46"/>
      <c r="BDV48" s="46"/>
      <c r="BDW48" s="46"/>
      <c r="BDX48" s="46"/>
      <c r="BDY48" s="46"/>
      <c r="BDZ48" s="46"/>
      <c r="BEA48" s="46"/>
      <c r="BEB48" s="46"/>
      <c r="BEC48" s="46"/>
      <c r="BED48" s="46"/>
      <c r="BEE48" s="46"/>
      <c r="BEF48" s="46"/>
      <c r="BEG48" s="46"/>
      <c r="BEH48" s="46"/>
      <c r="BEI48" s="46"/>
      <c r="BEJ48" s="46"/>
      <c r="BEK48" s="46"/>
      <c r="BEL48" s="46"/>
      <c r="BEM48" s="46"/>
      <c r="BEN48" s="46"/>
      <c r="BEO48" s="46"/>
      <c r="BEP48" s="46"/>
      <c r="BEQ48" s="46"/>
      <c r="BER48" s="46"/>
      <c r="BES48" s="46"/>
      <c r="BET48" s="46"/>
      <c r="BEU48" s="46"/>
      <c r="BEV48" s="46"/>
      <c r="BEW48" s="46"/>
      <c r="BEX48" s="46"/>
      <c r="BEY48" s="46"/>
      <c r="BEZ48" s="46"/>
      <c r="BFA48" s="46"/>
      <c r="BFB48" s="46"/>
      <c r="BFC48" s="46"/>
      <c r="BFD48" s="46"/>
      <c r="BFE48" s="46"/>
      <c r="BFF48" s="46"/>
      <c r="BFG48" s="46"/>
      <c r="BFH48" s="46"/>
      <c r="BFI48" s="46"/>
      <c r="BFJ48" s="46"/>
      <c r="BFK48" s="46"/>
      <c r="BFL48" s="46"/>
      <c r="BFM48" s="46"/>
      <c r="BFN48" s="46"/>
      <c r="BFO48" s="46"/>
      <c r="BFP48" s="46"/>
      <c r="BFQ48" s="46"/>
      <c r="BFR48" s="46"/>
      <c r="BFS48" s="46"/>
      <c r="BFT48" s="46"/>
      <c r="BFU48" s="46"/>
      <c r="BFV48" s="46"/>
      <c r="BFW48" s="46"/>
      <c r="BFX48" s="46"/>
      <c r="BFY48" s="46"/>
      <c r="BFZ48" s="46"/>
      <c r="BGA48" s="46"/>
      <c r="BGB48" s="46"/>
      <c r="BGC48" s="46"/>
      <c r="BGD48" s="46"/>
      <c r="BGE48" s="46"/>
      <c r="BGF48" s="46"/>
      <c r="BGG48" s="46"/>
      <c r="BGH48" s="46"/>
      <c r="BGI48" s="46"/>
      <c r="BGJ48" s="46"/>
      <c r="BGK48" s="46"/>
      <c r="BGL48" s="46"/>
      <c r="BGM48" s="46"/>
      <c r="BGN48" s="46"/>
      <c r="BGO48" s="46"/>
      <c r="BGP48" s="46"/>
      <c r="BGQ48" s="46"/>
      <c r="BGR48" s="46"/>
      <c r="BGS48" s="46"/>
      <c r="BGT48" s="46"/>
      <c r="BGU48" s="46"/>
      <c r="BGV48" s="46"/>
      <c r="BGW48" s="46"/>
      <c r="BGX48" s="46"/>
      <c r="BGY48" s="46"/>
      <c r="BGZ48" s="46"/>
      <c r="BHA48" s="46"/>
      <c r="BHB48" s="46"/>
      <c r="BHC48" s="46"/>
      <c r="BHD48" s="46"/>
      <c r="BHE48" s="46"/>
      <c r="BHF48" s="46"/>
      <c r="BHG48" s="46"/>
      <c r="BHH48" s="46"/>
      <c r="BHI48" s="46"/>
      <c r="BHJ48" s="46"/>
      <c r="BHK48" s="46"/>
      <c r="BHL48" s="46"/>
      <c r="BHM48" s="46"/>
      <c r="BHN48" s="46"/>
      <c r="BHO48" s="46"/>
      <c r="BHP48" s="46"/>
      <c r="BHQ48" s="46"/>
      <c r="BHR48" s="46"/>
      <c r="BHS48" s="46"/>
      <c r="BHT48" s="46"/>
      <c r="BHU48" s="46"/>
      <c r="BHV48" s="46"/>
      <c r="BHW48" s="46"/>
      <c r="BHX48" s="46"/>
      <c r="BHY48" s="46"/>
      <c r="BHZ48" s="46"/>
      <c r="BIA48" s="46"/>
      <c r="BIB48" s="46"/>
      <c r="BIC48" s="46"/>
      <c r="BID48" s="46"/>
      <c r="BIE48" s="46"/>
      <c r="BIF48" s="46"/>
      <c r="BIG48" s="46"/>
      <c r="BIH48" s="46"/>
      <c r="BII48" s="46"/>
      <c r="BIJ48" s="46"/>
      <c r="BIK48" s="46"/>
      <c r="BIL48" s="46"/>
      <c r="BIM48" s="46"/>
      <c r="BIN48" s="46"/>
      <c r="BIO48" s="46"/>
      <c r="BIP48" s="46"/>
      <c r="BIQ48" s="46"/>
      <c r="BIR48" s="46"/>
      <c r="BIS48" s="46"/>
      <c r="BIT48" s="46"/>
      <c r="BIU48" s="46"/>
      <c r="BIV48" s="46"/>
      <c r="BIW48" s="46"/>
      <c r="BIX48" s="46"/>
      <c r="BIY48" s="46"/>
      <c r="BIZ48" s="46"/>
      <c r="BJA48" s="46"/>
      <c r="BJB48" s="46"/>
      <c r="BJC48" s="46"/>
      <c r="BJD48" s="46"/>
      <c r="BJE48" s="46"/>
      <c r="BJF48" s="46"/>
      <c r="BJG48" s="46"/>
      <c r="BJH48" s="46"/>
      <c r="BJI48" s="46"/>
      <c r="BJJ48" s="46"/>
      <c r="BJK48" s="46"/>
      <c r="BJL48" s="46"/>
      <c r="BJM48" s="46"/>
      <c r="BJN48" s="46"/>
      <c r="BJO48" s="46"/>
      <c r="BJP48" s="46"/>
      <c r="BJQ48" s="46"/>
      <c r="BJR48" s="46"/>
      <c r="BJS48" s="46"/>
      <c r="BJT48" s="46"/>
      <c r="BJU48" s="46"/>
      <c r="BJV48" s="46"/>
      <c r="BJW48" s="46"/>
      <c r="BJX48" s="46"/>
      <c r="BJY48" s="46"/>
      <c r="BJZ48" s="46"/>
      <c r="BKA48" s="46"/>
      <c r="BKB48" s="46"/>
      <c r="BKC48" s="46"/>
      <c r="BKD48" s="46"/>
      <c r="BKE48" s="46"/>
      <c r="BKF48" s="46"/>
      <c r="BKG48" s="46"/>
      <c r="BKH48" s="46"/>
      <c r="BKI48" s="46"/>
      <c r="BKJ48" s="46"/>
      <c r="BKK48" s="46"/>
      <c r="BKL48" s="46"/>
      <c r="BKM48" s="46"/>
      <c r="BKN48" s="46"/>
      <c r="BKO48" s="46"/>
      <c r="BKP48" s="46"/>
      <c r="BKQ48" s="46"/>
      <c r="BKR48" s="46"/>
      <c r="BKS48" s="46"/>
      <c r="BKT48" s="46"/>
      <c r="BKU48" s="46"/>
      <c r="BKV48" s="46"/>
      <c r="BKW48" s="46"/>
      <c r="BKX48" s="46"/>
      <c r="BKY48" s="46"/>
      <c r="BKZ48" s="46"/>
      <c r="BLA48" s="46"/>
      <c r="BLB48" s="46"/>
      <c r="BLC48" s="46"/>
      <c r="BLD48" s="46"/>
      <c r="BLE48" s="46"/>
      <c r="BLF48" s="46"/>
      <c r="BLG48" s="46"/>
      <c r="BLH48" s="46"/>
      <c r="BLI48" s="46"/>
      <c r="BLJ48" s="46"/>
      <c r="BLK48" s="46"/>
      <c r="BLL48" s="46"/>
      <c r="BLM48" s="46"/>
      <c r="BLN48" s="46"/>
      <c r="BLO48" s="46"/>
      <c r="BLP48" s="46"/>
      <c r="BLQ48" s="46"/>
      <c r="BLR48" s="46"/>
      <c r="BLS48" s="46"/>
      <c r="BLT48" s="46"/>
      <c r="BLU48" s="46"/>
      <c r="BLV48" s="46"/>
      <c r="BLW48" s="46"/>
      <c r="BLX48" s="46"/>
      <c r="BLY48" s="46"/>
      <c r="BLZ48" s="46"/>
      <c r="BMA48" s="46"/>
      <c r="BMB48" s="46"/>
      <c r="BMC48" s="46"/>
      <c r="BMD48" s="46"/>
      <c r="BME48" s="46"/>
      <c r="BMF48" s="46"/>
      <c r="BMG48" s="46"/>
      <c r="BMH48" s="46"/>
      <c r="BMI48" s="46"/>
      <c r="BMJ48" s="46"/>
      <c r="BMK48" s="46"/>
      <c r="BML48" s="46"/>
      <c r="BMM48" s="46"/>
      <c r="BMN48" s="46"/>
      <c r="BMO48" s="46"/>
      <c r="BMP48" s="46"/>
      <c r="BMQ48" s="46"/>
      <c r="BMR48" s="46"/>
      <c r="BMS48" s="46"/>
      <c r="BMT48" s="46"/>
      <c r="BMU48" s="46"/>
      <c r="BMV48" s="46"/>
      <c r="BMW48" s="46"/>
      <c r="BMX48" s="46"/>
      <c r="BMY48" s="46"/>
      <c r="BMZ48" s="46"/>
      <c r="BNA48" s="46"/>
      <c r="BNB48" s="46"/>
      <c r="BNC48" s="46"/>
      <c r="BND48" s="46"/>
      <c r="BNE48" s="46"/>
      <c r="BNF48" s="46"/>
      <c r="BNG48" s="46"/>
      <c r="BNH48" s="46"/>
      <c r="BNI48" s="46"/>
      <c r="BNJ48" s="46"/>
      <c r="BNK48" s="46"/>
      <c r="BNL48" s="46"/>
      <c r="BNM48" s="46"/>
      <c r="BNN48" s="46"/>
      <c r="BNO48" s="46"/>
      <c r="BNP48" s="46"/>
      <c r="BNQ48" s="46"/>
      <c r="BNR48" s="46"/>
      <c r="BNS48" s="46"/>
      <c r="BNT48" s="46"/>
      <c r="BNU48" s="46"/>
      <c r="BNV48" s="46"/>
      <c r="BNW48" s="46"/>
      <c r="BNX48" s="46"/>
      <c r="BNY48" s="46"/>
      <c r="BNZ48" s="46"/>
      <c r="BOA48" s="46"/>
      <c r="BOB48" s="46"/>
      <c r="BOC48" s="46"/>
      <c r="BOD48" s="46"/>
      <c r="BOE48" s="46"/>
      <c r="BOF48" s="46"/>
      <c r="BOG48" s="46"/>
      <c r="BOH48" s="46"/>
      <c r="BOI48" s="46"/>
      <c r="BOJ48" s="46"/>
      <c r="BOK48" s="46"/>
      <c r="BOL48" s="46"/>
      <c r="BOM48" s="46"/>
      <c r="BON48" s="46"/>
      <c r="BOO48" s="46"/>
      <c r="BOP48" s="46"/>
      <c r="BOQ48" s="46"/>
      <c r="BOR48" s="46"/>
      <c r="BOS48" s="46"/>
      <c r="BOT48" s="46"/>
      <c r="BOU48" s="46"/>
      <c r="BOV48" s="46"/>
      <c r="BOW48" s="46"/>
      <c r="BOX48" s="46"/>
      <c r="BOY48" s="46"/>
      <c r="BOZ48" s="46"/>
      <c r="BPA48" s="46"/>
      <c r="BPB48" s="46"/>
      <c r="BPC48" s="46"/>
      <c r="BPD48" s="46"/>
      <c r="BPE48" s="46"/>
      <c r="BPF48" s="46"/>
      <c r="BPG48" s="46"/>
      <c r="BPH48" s="46"/>
      <c r="BPI48" s="46"/>
      <c r="BPJ48" s="46"/>
      <c r="BPK48" s="46"/>
      <c r="BPL48" s="46"/>
      <c r="BPM48" s="46"/>
      <c r="BPN48" s="46"/>
      <c r="BPO48" s="46"/>
      <c r="BPP48" s="46"/>
      <c r="BPQ48" s="46"/>
      <c r="BPR48" s="46"/>
      <c r="BPS48" s="46"/>
      <c r="BPT48" s="46"/>
      <c r="BPU48" s="46"/>
      <c r="BPV48" s="46"/>
      <c r="BPW48" s="46"/>
      <c r="BPX48" s="46"/>
      <c r="BPY48" s="46"/>
      <c r="BPZ48" s="46"/>
      <c r="BQA48" s="46"/>
      <c r="BQB48" s="46"/>
      <c r="BQC48" s="46"/>
      <c r="BQD48" s="46"/>
      <c r="BQE48" s="46"/>
      <c r="BQF48" s="46"/>
      <c r="BQG48" s="46"/>
      <c r="BQH48" s="46"/>
      <c r="BQI48" s="46"/>
      <c r="BQJ48" s="46"/>
      <c r="BQK48" s="46"/>
      <c r="BQL48" s="46"/>
      <c r="BQM48" s="46"/>
      <c r="BQN48" s="46"/>
      <c r="BQO48" s="46"/>
      <c r="BQP48" s="46"/>
      <c r="BQQ48" s="46"/>
      <c r="BQR48" s="46"/>
      <c r="BQS48" s="46"/>
      <c r="BQT48" s="46"/>
      <c r="BQU48" s="46"/>
      <c r="BQV48" s="46"/>
      <c r="BQW48" s="46"/>
      <c r="BQX48" s="46"/>
      <c r="BQY48" s="46"/>
      <c r="BQZ48" s="46"/>
      <c r="BRA48" s="46"/>
      <c r="BRB48" s="46"/>
      <c r="BRC48" s="46"/>
      <c r="BRD48" s="46"/>
      <c r="BRE48" s="46"/>
      <c r="BRF48" s="46"/>
      <c r="BRG48" s="46"/>
      <c r="BRH48" s="46"/>
      <c r="BRI48" s="46"/>
      <c r="BRJ48" s="46"/>
      <c r="BRK48" s="46"/>
      <c r="BRL48" s="46"/>
      <c r="BRM48" s="46"/>
      <c r="BRN48" s="46"/>
      <c r="BRO48" s="46"/>
      <c r="BRP48" s="46"/>
      <c r="BRQ48" s="46"/>
      <c r="BRR48" s="46"/>
      <c r="BRS48" s="46"/>
      <c r="BRT48" s="46"/>
      <c r="BRU48" s="46"/>
      <c r="BRV48" s="46"/>
      <c r="BRW48" s="46"/>
      <c r="BRX48" s="46"/>
      <c r="BRY48" s="46"/>
      <c r="BRZ48" s="46"/>
      <c r="BSA48" s="46"/>
      <c r="BSB48" s="46"/>
      <c r="BSC48" s="46"/>
      <c r="BSD48" s="46"/>
      <c r="BSE48" s="46"/>
      <c r="BSF48" s="46"/>
      <c r="BSG48" s="46"/>
      <c r="BSH48" s="46"/>
      <c r="BSI48" s="46"/>
      <c r="BSJ48" s="46"/>
      <c r="BSK48" s="46"/>
      <c r="BSL48" s="46"/>
      <c r="BSM48" s="46"/>
      <c r="BSN48" s="46"/>
      <c r="BSO48" s="46"/>
      <c r="BSP48" s="46"/>
      <c r="BSQ48" s="46"/>
      <c r="BSR48" s="46"/>
      <c r="BSS48" s="46"/>
      <c r="BST48" s="46"/>
      <c r="BSU48" s="46"/>
      <c r="BSV48" s="46"/>
      <c r="BSW48" s="46"/>
      <c r="BSX48" s="46"/>
      <c r="BSY48" s="46"/>
      <c r="BSZ48" s="46"/>
      <c r="BTA48" s="46"/>
      <c r="BTB48" s="46"/>
      <c r="BTC48" s="46"/>
      <c r="BTD48" s="46"/>
      <c r="BTE48" s="46"/>
      <c r="BTF48" s="46"/>
      <c r="BTG48" s="46"/>
      <c r="BTH48" s="46"/>
      <c r="BTI48" s="46"/>
      <c r="BTJ48" s="46"/>
      <c r="BTK48" s="46"/>
      <c r="BTL48" s="46"/>
      <c r="BTM48" s="46"/>
      <c r="BTN48" s="46"/>
      <c r="BTO48" s="46"/>
      <c r="BTP48" s="46"/>
      <c r="BTQ48" s="46"/>
      <c r="BTR48" s="46"/>
      <c r="BTS48" s="46"/>
      <c r="BTT48" s="46"/>
      <c r="BTU48" s="46"/>
      <c r="BTV48" s="46"/>
      <c r="BTW48" s="46"/>
      <c r="BTX48" s="46"/>
      <c r="BTY48" s="46"/>
      <c r="BTZ48" s="46"/>
      <c r="BUA48" s="46"/>
      <c r="BUB48" s="46"/>
      <c r="BUC48" s="46"/>
      <c r="BUD48" s="46"/>
      <c r="BUE48" s="46"/>
      <c r="BUF48" s="46"/>
      <c r="BUG48" s="46"/>
      <c r="BUH48" s="46"/>
      <c r="BUI48" s="46"/>
      <c r="BUJ48" s="46"/>
      <c r="BUK48" s="46"/>
      <c r="BUL48" s="46"/>
      <c r="BUM48" s="46"/>
      <c r="BUN48" s="46"/>
      <c r="BUO48" s="46"/>
      <c r="BUP48" s="46"/>
      <c r="BUQ48" s="46"/>
      <c r="BUR48" s="46"/>
      <c r="BUS48" s="46"/>
      <c r="BUT48" s="46"/>
      <c r="BUU48" s="46"/>
      <c r="BUV48" s="46"/>
      <c r="BUW48" s="46"/>
      <c r="BUX48" s="46"/>
      <c r="BUY48" s="46"/>
      <c r="BUZ48" s="46"/>
      <c r="BVA48" s="46"/>
      <c r="BVB48" s="46"/>
      <c r="BVC48" s="46"/>
      <c r="BVD48" s="46"/>
      <c r="BVE48" s="46"/>
      <c r="BVF48" s="46"/>
      <c r="BVG48" s="46"/>
      <c r="BVH48" s="46"/>
      <c r="BVI48" s="46"/>
      <c r="BVJ48" s="46"/>
      <c r="BVK48" s="46"/>
      <c r="BVL48" s="46"/>
      <c r="BVM48" s="46"/>
      <c r="BVN48" s="46"/>
      <c r="BVO48" s="46"/>
      <c r="BVP48" s="46"/>
      <c r="BVQ48" s="46"/>
      <c r="BVR48" s="46"/>
      <c r="BVS48" s="46"/>
      <c r="BVT48" s="46"/>
      <c r="BVU48" s="46"/>
      <c r="BVV48" s="46"/>
      <c r="BVW48" s="46"/>
      <c r="BVX48" s="46"/>
      <c r="BVY48" s="46"/>
      <c r="BVZ48" s="46"/>
      <c r="BWA48" s="46"/>
      <c r="BWB48" s="46"/>
      <c r="BWC48" s="46"/>
      <c r="BWD48" s="46"/>
      <c r="BWE48" s="46"/>
      <c r="BWF48" s="46"/>
      <c r="BWG48" s="46"/>
      <c r="BWH48" s="46"/>
      <c r="BWI48" s="46"/>
      <c r="BWJ48" s="46"/>
      <c r="BWK48" s="46"/>
      <c r="BWL48" s="46"/>
      <c r="BWM48" s="46"/>
      <c r="BWN48" s="46"/>
      <c r="BWO48" s="46"/>
      <c r="BWP48" s="46"/>
      <c r="BWQ48" s="46"/>
      <c r="BWR48" s="46"/>
      <c r="BWS48" s="46"/>
      <c r="BWT48" s="46"/>
      <c r="BWU48" s="46"/>
      <c r="BWV48" s="46"/>
      <c r="BWW48" s="46"/>
      <c r="BWX48" s="46"/>
      <c r="BWY48" s="46"/>
      <c r="BWZ48" s="46"/>
      <c r="BXA48" s="46"/>
      <c r="BXB48" s="46"/>
      <c r="BXC48" s="46"/>
      <c r="BXD48" s="46"/>
      <c r="BXE48" s="46"/>
      <c r="BXF48" s="46"/>
      <c r="BXG48" s="46"/>
      <c r="BXH48" s="46"/>
      <c r="BXI48" s="46"/>
      <c r="BXJ48" s="46"/>
      <c r="BXK48" s="46"/>
      <c r="BXL48" s="46"/>
      <c r="BXM48" s="46"/>
      <c r="BXN48" s="46"/>
      <c r="BXO48" s="46"/>
      <c r="BXP48" s="46"/>
      <c r="BXQ48" s="46"/>
      <c r="BXR48" s="46"/>
      <c r="BXS48" s="46"/>
      <c r="BXT48" s="46"/>
      <c r="BXU48" s="46"/>
      <c r="BXV48" s="46"/>
      <c r="BXW48" s="46"/>
      <c r="BXX48" s="46"/>
      <c r="BXY48" s="46"/>
      <c r="BXZ48" s="46"/>
      <c r="BYA48" s="46"/>
      <c r="BYB48" s="46"/>
      <c r="BYC48" s="46"/>
      <c r="BYD48" s="46"/>
      <c r="BYE48" s="46"/>
      <c r="BYF48" s="46"/>
      <c r="BYG48" s="46"/>
      <c r="BYH48" s="46"/>
      <c r="BYI48" s="46"/>
      <c r="BYJ48" s="46"/>
      <c r="BYK48" s="46"/>
      <c r="BYL48" s="46"/>
      <c r="BYM48" s="46"/>
      <c r="BYN48" s="46"/>
      <c r="BYO48" s="46"/>
      <c r="BYP48" s="46"/>
      <c r="BYQ48" s="46"/>
      <c r="BYR48" s="46"/>
      <c r="BYS48" s="46"/>
      <c r="BYT48" s="46"/>
      <c r="BYU48" s="46"/>
      <c r="BYV48" s="46"/>
      <c r="BYW48" s="46"/>
      <c r="BYX48" s="46"/>
      <c r="BYY48" s="46"/>
      <c r="BYZ48" s="46"/>
      <c r="BZA48" s="46"/>
      <c r="BZB48" s="46"/>
      <c r="BZC48" s="46"/>
      <c r="BZD48" s="46"/>
      <c r="BZE48" s="46"/>
      <c r="BZF48" s="46"/>
      <c r="BZG48" s="46"/>
      <c r="BZH48" s="46"/>
      <c r="BZI48" s="46"/>
      <c r="BZJ48" s="46"/>
      <c r="BZK48" s="46"/>
      <c r="BZL48" s="46"/>
      <c r="BZM48" s="46"/>
      <c r="BZN48" s="46"/>
      <c r="BZO48" s="46"/>
      <c r="BZP48" s="46"/>
      <c r="BZQ48" s="46"/>
      <c r="BZR48" s="46"/>
      <c r="BZS48" s="46"/>
      <c r="BZT48" s="46"/>
      <c r="BZU48" s="46"/>
      <c r="BZV48" s="46"/>
      <c r="BZW48" s="46"/>
      <c r="BZX48" s="46"/>
      <c r="BZY48" s="46"/>
      <c r="BZZ48" s="46"/>
      <c r="CAA48" s="46"/>
      <c r="CAB48" s="46"/>
      <c r="CAC48" s="46"/>
      <c r="CAD48" s="46"/>
      <c r="CAE48" s="46"/>
      <c r="CAF48" s="46"/>
      <c r="CAG48" s="46"/>
      <c r="CAH48" s="46"/>
      <c r="CAI48" s="46"/>
      <c r="CAJ48" s="46"/>
      <c r="CAK48" s="46"/>
      <c r="CAL48" s="46"/>
      <c r="CAM48" s="46"/>
      <c r="CAN48" s="46"/>
      <c r="CAO48" s="46"/>
      <c r="CAP48" s="46"/>
      <c r="CAQ48" s="46"/>
      <c r="CAR48" s="46"/>
      <c r="CAS48" s="46"/>
      <c r="CAT48" s="46"/>
      <c r="CAU48" s="46"/>
      <c r="CAV48" s="46"/>
      <c r="CAW48" s="46"/>
      <c r="CAX48" s="46"/>
      <c r="CAY48" s="46"/>
      <c r="CAZ48" s="46"/>
      <c r="CBA48" s="46"/>
      <c r="CBB48" s="46"/>
      <c r="CBC48" s="46"/>
      <c r="CBD48" s="46"/>
      <c r="CBE48" s="46"/>
      <c r="CBF48" s="46"/>
      <c r="CBG48" s="46"/>
      <c r="CBH48" s="46"/>
      <c r="CBI48" s="46"/>
      <c r="CBJ48" s="46"/>
      <c r="CBK48" s="46"/>
      <c r="CBL48" s="46"/>
      <c r="CBM48" s="46"/>
      <c r="CBN48" s="46"/>
      <c r="CBO48" s="46"/>
      <c r="CBP48" s="46"/>
      <c r="CBQ48" s="46"/>
      <c r="CBR48" s="46"/>
      <c r="CBS48" s="46"/>
      <c r="CBT48" s="46"/>
      <c r="CBU48" s="46"/>
      <c r="CBV48" s="46"/>
      <c r="CBW48" s="46"/>
      <c r="CBX48" s="46"/>
      <c r="CBY48" s="46"/>
      <c r="CBZ48" s="46"/>
      <c r="CCA48" s="46"/>
      <c r="CCB48" s="46"/>
      <c r="CCC48" s="46"/>
      <c r="CCD48" s="46"/>
      <c r="CCE48" s="46"/>
      <c r="CCF48" s="46"/>
      <c r="CCG48" s="46"/>
      <c r="CCH48" s="46"/>
      <c r="CCI48" s="46"/>
      <c r="CCJ48" s="46"/>
      <c r="CCK48" s="46"/>
      <c r="CCL48" s="46"/>
      <c r="CCM48" s="46"/>
      <c r="CCN48" s="46"/>
      <c r="CCO48" s="46"/>
      <c r="CCP48" s="46"/>
      <c r="CCQ48" s="46"/>
      <c r="CCR48" s="46"/>
      <c r="CCS48" s="46"/>
      <c r="CCT48" s="46"/>
      <c r="CCU48" s="46"/>
      <c r="CCV48" s="46"/>
      <c r="CCW48" s="46"/>
      <c r="CCX48" s="46"/>
      <c r="CCY48" s="46"/>
      <c r="CCZ48" s="46"/>
      <c r="CDA48" s="46"/>
      <c r="CDB48" s="46"/>
      <c r="CDC48" s="46"/>
      <c r="CDD48" s="46"/>
      <c r="CDE48" s="46"/>
      <c r="CDF48" s="46"/>
      <c r="CDG48" s="46"/>
      <c r="CDH48" s="46"/>
      <c r="CDI48" s="46"/>
      <c r="CDJ48" s="46"/>
      <c r="CDK48" s="46"/>
      <c r="CDL48" s="46"/>
      <c r="CDM48" s="46"/>
      <c r="CDN48" s="46"/>
      <c r="CDO48" s="46"/>
      <c r="CDP48" s="46"/>
      <c r="CDQ48" s="46"/>
      <c r="CDR48" s="46"/>
      <c r="CDS48" s="46"/>
      <c r="CDT48" s="46"/>
      <c r="CDU48" s="46"/>
      <c r="CDV48" s="46"/>
      <c r="CDW48" s="46"/>
      <c r="CDX48" s="46"/>
      <c r="CDY48" s="46"/>
      <c r="CDZ48" s="46"/>
      <c r="CEA48" s="46"/>
      <c r="CEB48" s="46"/>
      <c r="CEC48" s="46"/>
      <c r="CED48" s="46"/>
      <c r="CEE48" s="46"/>
      <c r="CEF48" s="46"/>
      <c r="CEG48" s="46"/>
      <c r="CEH48" s="46"/>
      <c r="CEI48" s="46"/>
      <c r="CEJ48" s="46"/>
      <c r="CEK48" s="46"/>
      <c r="CEL48" s="46"/>
      <c r="CEM48" s="46"/>
      <c r="CEN48" s="46"/>
      <c r="CEO48" s="46"/>
      <c r="CEP48" s="46"/>
      <c r="CEQ48" s="46"/>
      <c r="CER48" s="46"/>
      <c r="CES48" s="46"/>
      <c r="CET48" s="46"/>
      <c r="CEU48" s="46"/>
      <c r="CEV48" s="46"/>
      <c r="CEW48" s="46"/>
      <c r="CEX48" s="46"/>
      <c r="CEY48" s="46"/>
      <c r="CEZ48" s="46"/>
      <c r="CFA48" s="46"/>
      <c r="CFB48" s="46"/>
      <c r="CFC48" s="46"/>
      <c r="CFD48" s="46"/>
      <c r="CFE48" s="46"/>
      <c r="CFF48" s="46"/>
      <c r="CFG48" s="46"/>
      <c r="CFH48" s="46"/>
      <c r="CFI48" s="46"/>
      <c r="CFJ48" s="46"/>
      <c r="CFK48" s="46"/>
      <c r="CFL48" s="46"/>
      <c r="CFM48" s="46"/>
      <c r="CFN48" s="46"/>
      <c r="CFO48" s="46"/>
      <c r="CFP48" s="46"/>
      <c r="CFQ48" s="46"/>
      <c r="CFR48" s="46"/>
      <c r="CFS48" s="46"/>
      <c r="CFT48" s="46"/>
      <c r="CFU48" s="46"/>
      <c r="CFV48" s="46"/>
      <c r="CFW48" s="46"/>
      <c r="CFX48" s="46"/>
      <c r="CFY48" s="46"/>
      <c r="CFZ48" s="46"/>
      <c r="CGA48" s="46"/>
      <c r="CGB48" s="46"/>
      <c r="CGC48" s="46"/>
      <c r="CGD48" s="46"/>
      <c r="CGE48" s="46"/>
      <c r="CGF48" s="46"/>
      <c r="CGG48" s="46"/>
      <c r="CGH48" s="46"/>
      <c r="CGI48" s="46"/>
      <c r="CGJ48" s="46"/>
      <c r="CGK48" s="46"/>
      <c r="CGL48" s="46"/>
      <c r="CGM48" s="46"/>
      <c r="CGN48" s="46"/>
      <c r="CGO48" s="46"/>
      <c r="CGP48" s="46"/>
      <c r="CGQ48" s="46"/>
      <c r="CGR48" s="46"/>
      <c r="CGS48" s="46"/>
      <c r="CGT48" s="46"/>
      <c r="CGU48" s="46"/>
      <c r="CGV48" s="46"/>
      <c r="CGW48" s="46"/>
      <c r="CGX48" s="46"/>
      <c r="CGY48" s="46"/>
      <c r="CGZ48" s="46"/>
      <c r="CHA48" s="46"/>
      <c r="CHB48" s="46"/>
      <c r="CHC48" s="46"/>
      <c r="CHD48" s="46"/>
      <c r="CHE48" s="46"/>
      <c r="CHF48" s="46"/>
      <c r="CHG48" s="46"/>
      <c r="CHH48" s="46"/>
      <c r="CHI48" s="46"/>
      <c r="CHJ48" s="46"/>
      <c r="CHK48" s="46"/>
      <c r="CHL48" s="46"/>
      <c r="CHM48" s="46"/>
      <c r="CHN48" s="46"/>
      <c r="CHO48" s="46"/>
      <c r="CHP48" s="46"/>
      <c r="CHQ48" s="46"/>
      <c r="CHR48" s="46"/>
      <c r="CHS48" s="46"/>
      <c r="CHT48" s="46"/>
      <c r="CHU48" s="46"/>
      <c r="CHV48" s="46"/>
      <c r="CHW48" s="46"/>
      <c r="CHX48" s="46"/>
      <c r="CHY48" s="46"/>
      <c r="CHZ48" s="46"/>
      <c r="CIA48" s="46"/>
      <c r="CIB48" s="46"/>
      <c r="CIC48" s="46"/>
      <c r="CID48" s="46"/>
      <c r="CIE48" s="46"/>
      <c r="CIF48" s="46"/>
      <c r="CIG48" s="46"/>
      <c r="CIH48" s="46"/>
      <c r="CII48" s="46"/>
      <c r="CIJ48" s="46"/>
      <c r="CIK48" s="46"/>
      <c r="CIL48" s="46"/>
      <c r="CIM48" s="46"/>
      <c r="CIN48" s="46"/>
      <c r="CIO48" s="46"/>
      <c r="CIP48" s="46"/>
      <c r="CIQ48" s="46"/>
      <c r="CIR48" s="46"/>
      <c r="CIS48" s="46"/>
      <c r="CIT48" s="46"/>
      <c r="CIU48" s="46"/>
      <c r="CIV48" s="46"/>
      <c r="CIW48" s="46"/>
      <c r="CIX48" s="46"/>
      <c r="CIY48" s="46"/>
      <c r="CIZ48" s="46"/>
      <c r="CJA48" s="46"/>
      <c r="CJB48" s="46"/>
      <c r="CJC48" s="46"/>
      <c r="CJD48" s="46"/>
      <c r="CJE48" s="46"/>
      <c r="CJF48" s="46"/>
      <c r="CJG48" s="46"/>
      <c r="CJH48" s="46"/>
      <c r="CJI48" s="46"/>
      <c r="CJJ48" s="46"/>
      <c r="CJK48" s="46"/>
      <c r="CJL48" s="46"/>
      <c r="CJM48" s="46"/>
      <c r="CJN48" s="46"/>
      <c r="CJO48" s="46"/>
      <c r="CJP48" s="46"/>
      <c r="CJQ48" s="46"/>
      <c r="CJR48" s="46"/>
      <c r="CJS48" s="46"/>
      <c r="CJT48" s="46"/>
      <c r="CJU48" s="46"/>
      <c r="CJV48" s="46"/>
      <c r="CJW48" s="46"/>
      <c r="CJX48" s="46"/>
      <c r="CJY48" s="46"/>
      <c r="CJZ48" s="46"/>
      <c r="CKA48" s="46"/>
      <c r="CKB48" s="46"/>
      <c r="CKC48" s="46"/>
      <c r="CKD48" s="46"/>
      <c r="CKE48" s="46"/>
      <c r="CKF48" s="46"/>
      <c r="CKG48" s="46"/>
      <c r="CKH48" s="46"/>
      <c r="CKI48" s="46"/>
      <c r="CKJ48" s="46"/>
      <c r="CKK48" s="46"/>
      <c r="CKL48" s="46"/>
      <c r="CKM48" s="46"/>
      <c r="CKN48" s="46"/>
      <c r="CKO48" s="46"/>
      <c r="CKP48" s="46"/>
      <c r="CKQ48" s="46"/>
      <c r="CKR48" s="46"/>
      <c r="CKS48" s="46"/>
      <c r="CKT48" s="46"/>
      <c r="CKU48" s="46"/>
      <c r="CKV48" s="46"/>
      <c r="CKW48" s="46"/>
      <c r="CKX48" s="46"/>
      <c r="CKY48" s="46"/>
      <c r="CKZ48" s="46"/>
      <c r="CLA48" s="46"/>
      <c r="CLB48" s="46"/>
      <c r="CLC48" s="46"/>
      <c r="CLD48" s="46"/>
      <c r="CLE48" s="46"/>
      <c r="CLF48" s="46"/>
      <c r="CLG48" s="46"/>
      <c r="CLH48" s="46"/>
      <c r="CLI48" s="46"/>
      <c r="CLJ48" s="46"/>
      <c r="CLK48" s="46"/>
      <c r="CLL48" s="46"/>
      <c r="CLM48" s="46"/>
      <c r="CLN48" s="46"/>
      <c r="CLO48" s="46"/>
      <c r="CLP48" s="46"/>
      <c r="CLQ48" s="46"/>
      <c r="CLR48" s="46"/>
      <c r="CLS48" s="46"/>
      <c r="CLT48" s="46"/>
      <c r="CLU48" s="46"/>
      <c r="CLV48" s="46"/>
      <c r="CLW48" s="46"/>
      <c r="CLX48" s="46"/>
      <c r="CLY48" s="46"/>
      <c r="CLZ48" s="46"/>
      <c r="CMA48" s="46"/>
      <c r="CMB48" s="46"/>
      <c r="CMC48" s="46"/>
      <c r="CMD48" s="46"/>
      <c r="CME48" s="46"/>
      <c r="CMF48" s="46"/>
      <c r="CMG48" s="46"/>
      <c r="CMH48" s="46"/>
      <c r="CMI48" s="46"/>
      <c r="CMJ48" s="46"/>
      <c r="CMK48" s="46"/>
      <c r="CML48" s="46"/>
      <c r="CMM48" s="46"/>
      <c r="CMN48" s="46"/>
      <c r="CMO48" s="46"/>
      <c r="CMP48" s="46"/>
      <c r="CMQ48" s="46"/>
      <c r="CMR48" s="46"/>
      <c r="CMS48" s="46"/>
      <c r="CMT48" s="46"/>
      <c r="CMU48" s="46"/>
      <c r="CMV48" s="46"/>
      <c r="CMW48" s="46"/>
      <c r="CMX48" s="46"/>
      <c r="CMY48" s="46"/>
      <c r="CMZ48" s="46"/>
      <c r="CNA48" s="46"/>
      <c r="CNB48" s="46"/>
      <c r="CNC48" s="46"/>
      <c r="CND48" s="46"/>
      <c r="CNE48" s="46"/>
      <c r="CNF48" s="46"/>
      <c r="CNG48" s="46"/>
      <c r="CNH48" s="46"/>
      <c r="CNI48" s="46"/>
      <c r="CNJ48" s="46"/>
      <c r="CNK48" s="46"/>
      <c r="CNL48" s="46"/>
      <c r="CNM48" s="46"/>
      <c r="CNN48" s="46"/>
      <c r="CNO48" s="46"/>
      <c r="CNP48" s="46"/>
      <c r="CNQ48" s="46"/>
      <c r="CNR48" s="46"/>
      <c r="CNS48" s="46"/>
      <c r="CNT48" s="46"/>
      <c r="CNU48" s="46"/>
      <c r="CNV48" s="46"/>
      <c r="CNW48" s="46"/>
      <c r="CNX48" s="46"/>
      <c r="CNY48" s="46"/>
      <c r="CNZ48" s="46"/>
      <c r="COA48" s="46"/>
      <c r="COB48" s="46"/>
      <c r="COC48" s="46"/>
      <c r="COD48" s="46"/>
      <c r="COE48" s="46"/>
      <c r="COF48" s="46"/>
      <c r="COG48" s="46"/>
      <c r="COH48" s="46"/>
      <c r="COI48" s="46"/>
      <c r="COJ48" s="46"/>
      <c r="COK48" s="46"/>
      <c r="COL48" s="46"/>
      <c r="COM48" s="46"/>
      <c r="CON48" s="46"/>
      <c r="COO48" s="46"/>
      <c r="COP48" s="46"/>
      <c r="COQ48" s="46"/>
      <c r="COR48" s="46"/>
      <c r="COS48" s="46"/>
      <c r="COT48" s="46"/>
      <c r="COU48" s="46"/>
      <c r="COV48" s="46"/>
      <c r="COW48" s="46"/>
      <c r="COX48" s="46"/>
      <c r="COY48" s="46"/>
      <c r="COZ48" s="46"/>
      <c r="CPA48" s="46"/>
      <c r="CPB48" s="46"/>
      <c r="CPC48" s="46"/>
      <c r="CPD48" s="46"/>
      <c r="CPE48" s="46"/>
      <c r="CPF48" s="46"/>
      <c r="CPG48" s="46"/>
      <c r="CPH48" s="46"/>
      <c r="CPI48" s="46"/>
      <c r="CPJ48" s="46"/>
      <c r="CPK48" s="46"/>
      <c r="CPL48" s="46"/>
      <c r="CPM48" s="46"/>
      <c r="CPN48" s="46"/>
      <c r="CPO48" s="46"/>
      <c r="CPP48" s="46"/>
      <c r="CPQ48" s="46"/>
      <c r="CPR48" s="46"/>
      <c r="CPS48" s="46"/>
      <c r="CPT48" s="46"/>
      <c r="CPU48" s="46"/>
      <c r="CPV48" s="46"/>
      <c r="CPW48" s="46"/>
      <c r="CPX48" s="46"/>
      <c r="CPY48" s="46"/>
      <c r="CPZ48" s="46"/>
      <c r="CQA48" s="46"/>
      <c r="CQB48" s="46"/>
      <c r="CQC48" s="46"/>
      <c r="CQD48" s="46"/>
      <c r="CQE48" s="46"/>
      <c r="CQF48" s="46"/>
      <c r="CQG48" s="46"/>
      <c r="CQH48" s="46"/>
      <c r="CQI48" s="46"/>
      <c r="CQJ48" s="46"/>
      <c r="CQK48" s="46"/>
      <c r="CQL48" s="46"/>
      <c r="CQM48" s="46"/>
      <c r="CQN48" s="46"/>
      <c r="CQO48" s="46"/>
      <c r="CQP48" s="46"/>
      <c r="CQQ48" s="46"/>
      <c r="CQR48" s="46"/>
      <c r="CQS48" s="46"/>
      <c r="CQT48" s="46"/>
      <c r="CQU48" s="46"/>
      <c r="CQV48" s="46"/>
      <c r="CQW48" s="46"/>
      <c r="CQX48" s="46"/>
      <c r="CQY48" s="46"/>
      <c r="CQZ48" s="46"/>
      <c r="CRA48" s="46"/>
      <c r="CRB48" s="46"/>
      <c r="CRC48" s="46"/>
      <c r="CRD48" s="46"/>
      <c r="CRE48" s="46"/>
      <c r="CRF48" s="46"/>
      <c r="CRG48" s="46"/>
      <c r="CRH48" s="46"/>
      <c r="CRI48" s="46"/>
      <c r="CRJ48" s="46"/>
      <c r="CRK48" s="46"/>
      <c r="CRL48" s="46"/>
      <c r="CRM48" s="46"/>
      <c r="CRN48" s="46"/>
      <c r="CRO48" s="46"/>
      <c r="CRP48" s="46"/>
      <c r="CRQ48" s="46"/>
      <c r="CRR48" s="46"/>
      <c r="CRS48" s="46"/>
      <c r="CRT48" s="46"/>
      <c r="CRU48" s="46"/>
      <c r="CRV48" s="46"/>
      <c r="CRW48" s="46"/>
      <c r="CRX48" s="46"/>
      <c r="CRY48" s="46"/>
      <c r="CRZ48" s="46"/>
      <c r="CSA48" s="46"/>
      <c r="CSB48" s="46"/>
      <c r="CSC48" s="46"/>
      <c r="CSD48" s="46"/>
      <c r="CSE48" s="46"/>
      <c r="CSF48" s="46"/>
      <c r="CSG48" s="46"/>
      <c r="CSH48" s="46"/>
      <c r="CSI48" s="46"/>
      <c r="CSJ48" s="46"/>
      <c r="CSK48" s="46"/>
      <c r="CSL48" s="46"/>
      <c r="CSM48" s="46"/>
      <c r="CSN48" s="46"/>
      <c r="CSO48" s="46"/>
      <c r="CSP48" s="46"/>
      <c r="CSQ48" s="46"/>
      <c r="CSR48" s="46"/>
      <c r="CSS48" s="46"/>
      <c r="CST48" s="46"/>
      <c r="CSU48" s="46"/>
      <c r="CSV48" s="46"/>
      <c r="CSW48" s="46"/>
      <c r="CSX48" s="46"/>
      <c r="CSY48" s="46"/>
      <c r="CSZ48" s="46"/>
      <c r="CTA48" s="46"/>
      <c r="CTB48" s="46"/>
      <c r="CTC48" s="46"/>
      <c r="CTD48" s="46"/>
      <c r="CTE48" s="46"/>
      <c r="CTF48" s="46"/>
      <c r="CTG48" s="46"/>
      <c r="CTH48" s="46"/>
      <c r="CTI48" s="46"/>
      <c r="CTJ48" s="46"/>
      <c r="CTK48" s="46"/>
      <c r="CTL48" s="46"/>
      <c r="CTM48" s="46"/>
      <c r="CTN48" s="46"/>
      <c r="CTO48" s="46"/>
      <c r="CTP48" s="46"/>
      <c r="CTQ48" s="46"/>
      <c r="CTR48" s="46"/>
      <c r="CTS48" s="46"/>
      <c r="CTT48" s="46"/>
      <c r="CTU48" s="46"/>
      <c r="CTV48" s="46"/>
      <c r="CTW48" s="46"/>
      <c r="CTX48" s="46"/>
      <c r="CTY48" s="46"/>
      <c r="CTZ48" s="46"/>
      <c r="CUA48" s="46"/>
      <c r="CUB48" s="46"/>
      <c r="CUC48" s="46"/>
      <c r="CUD48" s="46"/>
      <c r="CUE48" s="46"/>
      <c r="CUF48" s="46"/>
      <c r="CUG48" s="46"/>
      <c r="CUH48" s="46"/>
      <c r="CUI48" s="46"/>
      <c r="CUJ48" s="46"/>
      <c r="CUK48" s="46"/>
      <c r="CUL48" s="46"/>
      <c r="CUM48" s="46"/>
      <c r="CUN48" s="46"/>
      <c r="CUO48" s="46"/>
      <c r="CUP48" s="46"/>
      <c r="CUQ48" s="46"/>
      <c r="CUR48" s="46"/>
      <c r="CUS48" s="46"/>
      <c r="CUT48" s="46"/>
      <c r="CUU48" s="46"/>
      <c r="CUV48" s="46"/>
      <c r="CUW48" s="46"/>
      <c r="CUX48" s="46"/>
      <c r="CUY48" s="46"/>
      <c r="CUZ48" s="46"/>
      <c r="CVA48" s="46"/>
      <c r="CVB48" s="46"/>
      <c r="CVC48" s="46"/>
      <c r="CVD48" s="46"/>
      <c r="CVE48" s="46"/>
      <c r="CVF48" s="46"/>
      <c r="CVG48" s="46"/>
      <c r="CVH48" s="46"/>
      <c r="CVI48" s="46"/>
      <c r="CVJ48" s="46"/>
      <c r="CVK48" s="46"/>
      <c r="CVL48" s="46"/>
      <c r="CVM48" s="46"/>
      <c r="CVN48" s="46"/>
      <c r="CVO48" s="46"/>
      <c r="CVP48" s="46"/>
      <c r="CVQ48" s="46"/>
      <c r="CVR48" s="46"/>
      <c r="CVS48" s="46"/>
      <c r="CVT48" s="46"/>
      <c r="CVU48" s="46"/>
      <c r="CVV48" s="46"/>
      <c r="CVW48" s="46"/>
      <c r="CVX48" s="46"/>
      <c r="CVY48" s="46"/>
      <c r="CVZ48" s="46"/>
      <c r="CWA48" s="46"/>
      <c r="CWB48" s="46"/>
      <c r="CWC48" s="46"/>
      <c r="CWD48" s="46"/>
      <c r="CWE48" s="46"/>
      <c r="CWF48" s="46"/>
      <c r="CWG48" s="46"/>
      <c r="CWH48" s="46"/>
      <c r="CWI48" s="46"/>
      <c r="CWJ48" s="46"/>
      <c r="CWK48" s="46"/>
      <c r="CWL48" s="46"/>
      <c r="CWM48" s="46"/>
      <c r="CWN48" s="46"/>
      <c r="CWO48" s="46"/>
      <c r="CWP48" s="46"/>
      <c r="CWQ48" s="46"/>
      <c r="CWR48" s="46"/>
      <c r="CWS48" s="46"/>
      <c r="CWT48" s="46"/>
      <c r="CWU48" s="46"/>
      <c r="CWV48" s="46"/>
      <c r="CWW48" s="46"/>
      <c r="CWX48" s="46"/>
      <c r="CWY48" s="46"/>
      <c r="CWZ48" s="46"/>
      <c r="CXA48" s="46"/>
      <c r="CXB48" s="46"/>
      <c r="CXC48" s="46"/>
      <c r="CXD48" s="46"/>
      <c r="CXE48" s="46"/>
      <c r="CXF48" s="46"/>
      <c r="CXG48" s="46"/>
      <c r="CXH48" s="46"/>
      <c r="CXI48" s="46"/>
      <c r="CXJ48" s="46"/>
      <c r="CXK48" s="46"/>
      <c r="CXL48" s="46"/>
      <c r="CXM48" s="46"/>
      <c r="CXN48" s="46"/>
      <c r="CXO48" s="46"/>
      <c r="CXP48" s="46"/>
      <c r="CXQ48" s="46"/>
      <c r="CXR48" s="46"/>
      <c r="CXS48" s="46"/>
      <c r="CXT48" s="46"/>
      <c r="CXU48" s="46"/>
      <c r="CXV48" s="46"/>
      <c r="CXW48" s="46"/>
      <c r="CXX48" s="46"/>
      <c r="CXY48" s="46"/>
      <c r="CXZ48" s="46"/>
      <c r="CYA48" s="46"/>
      <c r="CYB48" s="46"/>
      <c r="CYC48" s="46"/>
      <c r="CYD48" s="46"/>
      <c r="CYE48" s="46"/>
      <c r="CYF48" s="46"/>
      <c r="CYG48" s="46"/>
      <c r="CYH48" s="46"/>
      <c r="CYI48" s="46"/>
      <c r="CYJ48" s="46"/>
      <c r="CYK48" s="46"/>
      <c r="CYL48" s="46"/>
      <c r="CYM48" s="46"/>
      <c r="CYN48" s="46"/>
      <c r="CYO48" s="46"/>
      <c r="CYP48" s="46"/>
      <c r="CYQ48" s="46"/>
      <c r="CYR48" s="46"/>
      <c r="CYS48" s="46"/>
      <c r="CYT48" s="46"/>
      <c r="CYU48" s="46"/>
      <c r="CYV48" s="46"/>
      <c r="CYW48" s="46"/>
      <c r="CYX48" s="46"/>
      <c r="CYY48" s="46"/>
      <c r="CYZ48" s="46"/>
      <c r="CZA48" s="46"/>
      <c r="CZB48" s="46"/>
      <c r="CZC48" s="46"/>
      <c r="CZD48" s="46"/>
      <c r="CZE48" s="46"/>
      <c r="CZF48" s="46"/>
      <c r="CZG48" s="46"/>
      <c r="CZH48" s="46"/>
      <c r="CZI48" s="46"/>
      <c r="CZJ48" s="46"/>
      <c r="CZK48" s="46"/>
      <c r="CZL48" s="46"/>
      <c r="CZM48" s="46"/>
      <c r="CZN48" s="46"/>
      <c r="CZO48" s="46"/>
      <c r="CZP48" s="46"/>
      <c r="CZQ48" s="46"/>
      <c r="CZR48" s="46"/>
      <c r="CZS48" s="46"/>
      <c r="CZT48" s="46"/>
      <c r="CZU48" s="46"/>
      <c r="CZV48" s="46"/>
      <c r="CZW48" s="46"/>
      <c r="CZX48" s="46"/>
      <c r="CZY48" s="46"/>
      <c r="CZZ48" s="46"/>
      <c r="DAA48" s="46"/>
      <c r="DAB48" s="46"/>
      <c r="DAC48" s="46"/>
      <c r="DAD48" s="46"/>
      <c r="DAE48" s="46"/>
      <c r="DAF48" s="46"/>
      <c r="DAG48" s="46"/>
      <c r="DAH48" s="46"/>
      <c r="DAI48" s="46"/>
      <c r="DAJ48" s="46"/>
      <c r="DAK48" s="46"/>
      <c r="DAL48" s="46"/>
      <c r="DAM48" s="46"/>
      <c r="DAN48" s="46"/>
      <c r="DAO48" s="46"/>
      <c r="DAP48" s="46"/>
      <c r="DAQ48" s="46"/>
      <c r="DAR48" s="46"/>
      <c r="DAS48" s="46"/>
      <c r="DAT48" s="46"/>
      <c r="DAU48" s="46"/>
      <c r="DAV48" s="46"/>
      <c r="DAW48" s="46"/>
      <c r="DAX48" s="46"/>
      <c r="DAY48" s="46"/>
      <c r="DAZ48" s="46"/>
      <c r="DBA48" s="46"/>
      <c r="DBB48" s="46"/>
      <c r="DBC48" s="46"/>
      <c r="DBD48" s="46"/>
      <c r="DBE48" s="46"/>
      <c r="DBF48" s="46"/>
      <c r="DBG48" s="46"/>
      <c r="DBH48" s="46"/>
      <c r="DBI48" s="46"/>
      <c r="DBJ48" s="46"/>
      <c r="DBK48" s="46"/>
      <c r="DBL48" s="46"/>
      <c r="DBM48" s="46"/>
      <c r="DBN48" s="46"/>
      <c r="DBO48" s="46"/>
      <c r="DBP48" s="46"/>
      <c r="DBQ48" s="46"/>
      <c r="DBR48" s="46"/>
      <c r="DBS48" s="46"/>
      <c r="DBT48" s="46"/>
      <c r="DBU48" s="46"/>
      <c r="DBV48" s="46"/>
      <c r="DBW48" s="46"/>
      <c r="DBX48" s="46"/>
      <c r="DBY48" s="46"/>
      <c r="DBZ48" s="46"/>
      <c r="DCA48" s="46"/>
      <c r="DCB48" s="46"/>
      <c r="DCC48" s="46"/>
      <c r="DCD48" s="46"/>
      <c r="DCE48" s="46"/>
      <c r="DCF48" s="46"/>
      <c r="DCG48" s="46"/>
      <c r="DCH48" s="46"/>
      <c r="DCI48" s="46"/>
      <c r="DCJ48" s="46"/>
      <c r="DCK48" s="46"/>
      <c r="DCL48" s="46"/>
      <c r="DCM48" s="46"/>
      <c r="DCN48" s="46"/>
      <c r="DCO48" s="46"/>
      <c r="DCP48" s="46"/>
      <c r="DCQ48" s="46"/>
      <c r="DCR48" s="46"/>
      <c r="DCS48" s="46"/>
      <c r="DCT48" s="46"/>
      <c r="DCU48" s="46"/>
      <c r="DCV48" s="46"/>
      <c r="DCW48" s="46"/>
      <c r="DCX48" s="46"/>
      <c r="DCY48" s="46"/>
      <c r="DCZ48" s="46"/>
      <c r="DDA48" s="46"/>
      <c r="DDB48" s="46"/>
      <c r="DDC48" s="46"/>
      <c r="DDD48" s="46"/>
      <c r="DDE48" s="46"/>
      <c r="DDF48" s="46"/>
      <c r="DDG48" s="46"/>
      <c r="DDH48" s="46"/>
      <c r="DDI48" s="46"/>
      <c r="DDJ48" s="46"/>
      <c r="DDK48" s="46"/>
      <c r="DDL48" s="46"/>
      <c r="DDM48" s="46"/>
      <c r="DDN48" s="46"/>
      <c r="DDO48" s="46"/>
      <c r="DDP48" s="46"/>
      <c r="DDQ48" s="46"/>
      <c r="DDR48" s="46"/>
      <c r="DDS48" s="46"/>
      <c r="DDT48" s="46"/>
      <c r="DDU48" s="46"/>
      <c r="DDV48" s="46"/>
      <c r="DDW48" s="46"/>
      <c r="DDX48" s="46"/>
      <c r="DDY48" s="46"/>
      <c r="DDZ48" s="46"/>
      <c r="DEA48" s="46"/>
      <c r="DEB48" s="46"/>
      <c r="DEC48" s="46"/>
      <c r="DED48" s="46"/>
      <c r="DEE48" s="46"/>
      <c r="DEF48" s="46"/>
      <c r="DEG48" s="46"/>
      <c r="DEH48" s="46"/>
      <c r="DEI48" s="46"/>
      <c r="DEJ48" s="46"/>
      <c r="DEK48" s="46"/>
      <c r="DEL48" s="46"/>
      <c r="DEM48" s="46"/>
      <c r="DEN48" s="46"/>
      <c r="DEO48" s="46"/>
      <c r="DEP48" s="46"/>
      <c r="DEQ48" s="46"/>
      <c r="DER48" s="46"/>
      <c r="DES48" s="46"/>
      <c r="DET48" s="46"/>
      <c r="DEU48" s="46"/>
      <c r="DEV48" s="46"/>
      <c r="DEW48" s="46"/>
      <c r="DEX48" s="46"/>
      <c r="DEY48" s="46"/>
      <c r="DEZ48" s="46"/>
      <c r="DFA48" s="46"/>
      <c r="DFB48" s="46"/>
      <c r="DFC48" s="46"/>
      <c r="DFD48" s="46"/>
      <c r="DFE48" s="46"/>
      <c r="DFF48" s="46"/>
      <c r="DFG48" s="46"/>
      <c r="DFH48" s="46"/>
      <c r="DFI48" s="46"/>
      <c r="DFJ48" s="46"/>
      <c r="DFK48" s="46"/>
      <c r="DFL48" s="46"/>
      <c r="DFM48" s="46"/>
      <c r="DFN48" s="46"/>
      <c r="DFO48" s="46"/>
      <c r="DFP48" s="46"/>
      <c r="DFQ48" s="46"/>
      <c r="DFR48" s="46"/>
      <c r="DFS48" s="46"/>
      <c r="DFT48" s="46"/>
      <c r="DFU48" s="46"/>
      <c r="DFV48" s="46"/>
      <c r="DFW48" s="46"/>
      <c r="DFX48" s="46"/>
      <c r="DFY48" s="46"/>
      <c r="DFZ48" s="46"/>
      <c r="DGA48" s="46"/>
      <c r="DGB48" s="46"/>
      <c r="DGC48" s="46"/>
      <c r="DGD48" s="46"/>
      <c r="DGE48" s="46"/>
      <c r="DGF48" s="46"/>
      <c r="DGG48" s="46"/>
      <c r="DGH48" s="46"/>
      <c r="DGI48" s="46"/>
      <c r="DGJ48" s="46"/>
      <c r="DGK48" s="46"/>
      <c r="DGL48" s="46"/>
      <c r="DGM48" s="46"/>
      <c r="DGN48" s="46"/>
      <c r="DGO48" s="46"/>
      <c r="DGP48" s="46"/>
      <c r="DGQ48" s="46"/>
      <c r="DGR48" s="46"/>
      <c r="DGS48" s="46"/>
      <c r="DGT48" s="46"/>
      <c r="DGU48" s="46"/>
      <c r="DGV48" s="46"/>
      <c r="DGW48" s="46"/>
      <c r="DGX48" s="46"/>
      <c r="DGY48" s="46"/>
      <c r="DGZ48" s="46"/>
      <c r="DHA48" s="46"/>
      <c r="DHB48" s="46"/>
      <c r="DHC48" s="46"/>
      <c r="DHD48" s="46"/>
      <c r="DHE48" s="46"/>
      <c r="DHF48" s="46"/>
      <c r="DHG48" s="46"/>
      <c r="DHH48" s="46"/>
      <c r="DHI48" s="46"/>
      <c r="DHJ48" s="46"/>
      <c r="DHK48" s="46"/>
      <c r="DHL48" s="46"/>
      <c r="DHM48" s="46"/>
      <c r="DHN48" s="46"/>
      <c r="DHO48" s="46"/>
      <c r="DHP48" s="46"/>
      <c r="DHQ48" s="46"/>
      <c r="DHR48" s="46"/>
      <c r="DHS48" s="46"/>
      <c r="DHT48" s="46"/>
      <c r="DHU48" s="46"/>
      <c r="DHV48" s="46"/>
      <c r="DHW48" s="46"/>
      <c r="DHX48" s="46"/>
      <c r="DHY48" s="46"/>
      <c r="DHZ48" s="46"/>
      <c r="DIA48" s="46"/>
      <c r="DIB48" s="46"/>
      <c r="DIC48" s="46"/>
      <c r="DID48" s="46"/>
      <c r="DIE48" s="46"/>
      <c r="DIF48" s="46"/>
      <c r="DIG48" s="46"/>
      <c r="DIH48" s="46"/>
      <c r="DII48" s="46"/>
      <c r="DIJ48" s="46"/>
      <c r="DIK48" s="46"/>
      <c r="DIL48" s="46"/>
      <c r="DIM48" s="46"/>
      <c r="DIN48" s="46"/>
      <c r="DIO48" s="46"/>
      <c r="DIP48" s="46"/>
      <c r="DIQ48" s="46"/>
      <c r="DIR48" s="46"/>
      <c r="DIS48" s="46"/>
      <c r="DIT48" s="46"/>
      <c r="DIU48" s="46"/>
      <c r="DIV48" s="46"/>
      <c r="DIW48" s="46"/>
      <c r="DIX48" s="46"/>
      <c r="DIY48" s="46"/>
      <c r="DIZ48" s="46"/>
      <c r="DJA48" s="46"/>
      <c r="DJB48" s="46"/>
      <c r="DJC48" s="46"/>
      <c r="DJD48" s="46"/>
      <c r="DJE48" s="46"/>
      <c r="DJF48" s="46"/>
      <c r="DJG48" s="46"/>
      <c r="DJH48" s="46"/>
      <c r="DJI48" s="46"/>
      <c r="DJJ48" s="46"/>
      <c r="DJK48" s="46"/>
      <c r="DJL48" s="46"/>
      <c r="DJM48" s="46"/>
      <c r="DJN48" s="46"/>
      <c r="DJO48" s="46"/>
      <c r="DJP48" s="46"/>
      <c r="DJQ48" s="46"/>
      <c r="DJR48" s="46"/>
      <c r="DJS48" s="46"/>
      <c r="DJT48" s="46"/>
      <c r="DJU48" s="46"/>
      <c r="DJV48" s="46"/>
      <c r="DJW48" s="46"/>
      <c r="DJX48" s="46"/>
      <c r="DJY48" s="46"/>
      <c r="DJZ48" s="46"/>
      <c r="DKA48" s="46"/>
      <c r="DKB48" s="46"/>
      <c r="DKC48" s="46"/>
      <c r="DKD48" s="46"/>
      <c r="DKE48" s="46"/>
      <c r="DKF48" s="46"/>
      <c r="DKG48" s="46"/>
      <c r="DKH48" s="46"/>
      <c r="DKI48" s="46"/>
      <c r="DKJ48" s="46"/>
      <c r="DKK48" s="46"/>
      <c r="DKL48" s="46"/>
      <c r="DKM48" s="46"/>
      <c r="DKN48" s="46"/>
      <c r="DKO48" s="46"/>
      <c r="DKP48" s="46"/>
      <c r="DKQ48" s="46"/>
      <c r="DKR48" s="46"/>
      <c r="DKS48" s="46"/>
      <c r="DKT48" s="46"/>
      <c r="DKU48" s="46"/>
      <c r="DKV48" s="46"/>
      <c r="DKW48" s="46"/>
      <c r="DKX48" s="46"/>
      <c r="DKY48" s="46"/>
      <c r="DKZ48" s="46"/>
      <c r="DLA48" s="46"/>
      <c r="DLB48" s="46"/>
      <c r="DLC48" s="46"/>
      <c r="DLD48" s="46"/>
      <c r="DLE48" s="46"/>
      <c r="DLF48" s="46"/>
      <c r="DLG48" s="46"/>
      <c r="DLH48" s="46"/>
      <c r="DLI48" s="46"/>
      <c r="DLJ48" s="46"/>
      <c r="DLK48" s="46"/>
      <c r="DLL48" s="46"/>
      <c r="DLM48" s="46"/>
      <c r="DLN48" s="46"/>
      <c r="DLO48" s="46"/>
      <c r="DLP48" s="46"/>
      <c r="DLQ48" s="46"/>
      <c r="DLR48" s="46"/>
      <c r="DLS48" s="46"/>
      <c r="DLT48" s="46"/>
      <c r="DLU48" s="46"/>
      <c r="DLV48" s="46"/>
      <c r="DLW48" s="46"/>
      <c r="DLX48" s="46"/>
      <c r="DLY48" s="46"/>
      <c r="DLZ48" s="46"/>
      <c r="DMA48" s="46"/>
      <c r="DMB48" s="46"/>
      <c r="DMC48" s="46"/>
      <c r="DMD48" s="46"/>
      <c r="DME48" s="46"/>
      <c r="DMF48" s="46"/>
      <c r="DMG48" s="46"/>
      <c r="DMH48" s="46"/>
      <c r="DMI48" s="46"/>
      <c r="DMJ48" s="46"/>
      <c r="DMK48" s="46"/>
      <c r="DML48" s="46"/>
      <c r="DMM48" s="46"/>
      <c r="DMN48" s="46"/>
      <c r="DMO48" s="46"/>
      <c r="DMP48" s="46"/>
      <c r="DMQ48" s="46"/>
      <c r="DMR48" s="46"/>
      <c r="DMS48" s="46"/>
      <c r="DMT48" s="46"/>
      <c r="DMU48" s="46"/>
      <c r="DMV48" s="46"/>
      <c r="DMW48" s="46"/>
      <c r="DMX48" s="46"/>
      <c r="DMY48" s="46"/>
      <c r="DMZ48" s="46"/>
      <c r="DNA48" s="46"/>
      <c r="DNB48" s="46"/>
      <c r="DNC48" s="46"/>
      <c r="DND48" s="46"/>
      <c r="DNE48" s="46"/>
      <c r="DNF48" s="46"/>
      <c r="DNG48" s="46"/>
      <c r="DNH48" s="46"/>
      <c r="DNI48" s="46"/>
      <c r="DNJ48" s="46"/>
      <c r="DNK48" s="46"/>
      <c r="DNL48" s="46"/>
      <c r="DNM48" s="46"/>
      <c r="DNN48" s="46"/>
      <c r="DNO48" s="46"/>
      <c r="DNP48" s="46"/>
      <c r="DNQ48" s="46"/>
      <c r="DNR48" s="46"/>
      <c r="DNS48" s="46"/>
      <c r="DNT48" s="46"/>
      <c r="DNU48" s="46"/>
      <c r="DNV48" s="46"/>
      <c r="DNW48" s="46"/>
      <c r="DNX48" s="46"/>
      <c r="DNY48" s="46"/>
      <c r="DNZ48" s="46"/>
      <c r="DOA48" s="46"/>
      <c r="DOB48" s="46"/>
      <c r="DOC48" s="46"/>
      <c r="DOD48" s="46"/>
      <c r="DOE48" s="46"/>
      <c r="DOF48" s="46"/>
      <c r="DOG48" s="46"/>
      <c r="DOH48" s="46"/>
      <c r="DOI48" s="46"/>
      <c r="DOJ48" s="46"/>
      <c r="DOK48" s="46"/>
      <c r="DOL48" s="46"/>
      <c r="DOM48" s="46"/>
      <c r="DON48" s="46"/>
      <c r="DOO48" s="46"/>
      <c r="DOP48" s="46"/>
      <c r="DOQ48" s="46"/>
      <c r="DOR48" s="46"/>
      <c r="DOS48" s="46"/>
      <c r="DOT48" s="46"/>
      <c r="DOU48" s="46"/>
      <c r="DOV48" s="46"/>
      <c r="DOW48" s="46"/>
      <c r="DOX48" s="46"/>
      <c r="DOY48" s="46"/>
      <c r="DOZ48" s="46"/>
      <c r="DPA48" s="46"/>
      <c r="DPB48" s="46"/>
      <c r="DPC48" s="46"/>
      <c r="DPD48" s="46"/>
      <c r="DPE48" s="46"/>
      <c r="DPF48" s="46"/>
      <c r="DPG48" s="46"/>
      <c r="DPH48" s="46"/>
      <c r="DPI48" s="46"/>
      <c r="DPJ48" s="46"/>
      <c r="DPK48" s="46"/>
      <c r="DPL48" s="46"/>
      <c r="DPM48" s="46"/>
      <c r="DPN48" s="46"/>
      <c r="DPO48" s="46"/>
      <c r="DPP48" s="46"/>
      <c r="DPQ48" s="46"/>
      <c r="DPR48" s="46"/>
      <c r="DPS48" s="46"/>
      <c r="DPT48" s="46"/>
      <c r="DPU48" s="46"/>
      <c r="DPV48" s="46"/>
      <c r="DPW48" s="46"/>
      <c r="DPX48" s="46"/>
      <c r="DPY48" s="46"/>
      <c r="DPZ48" s="46"/>
      <c r="DQA48" s="46"/>
      <c r="DQB48" s="46"/>
      <c r="DQC48" s="46"/>
      <c r="DQD48" s="46"/>
      <c r="DQE48" s="46"/>
      <c r="DQF48" s="46"/>
      <c r="DQG48" s="46"/>
      <c r="DQH48" s="46"/>
      <c r="DQI48" s="46"/>
      <c r="DQJ48" s="46"/>
      <c r="DQK48" s="46"/>
      <c r="DQL48" s="46"/>
      <c r="DQM48" s="46"/>
      <c r="DQN48" s="46"/>
      <c r="DQO48" s="46"/>
      <c r="DQP48" s="46"/>
      <c r="DQQ48" s="46"/>
      <c r="DQR48" s="46"/>
      <c r="DQS48" s="46"/>
      <c r="DQT48" s="46"/>
      <c r="DQU48" s="46"/>
      <c r="DQV48" s="46"/>
      <c r="DQW48" s="46"/>
      <c r="DQX48" s="46"/>
      <c r="DQY48" s="46"/>
      <c r="DQZ48" s="46"/>
      <c r="DRA48" s="46"/>
      <c r="DRB48" s="46"/>
      <c r="DRC48" s="46"/>
      <c r="DRD48" s="46"/>
      <c r="DRE48" s="46"/>
      <c r="DRF48" s="46"/>
      <c r="DRG48" s="46"/>
      <c r="DRH48" s="46"/>
      <c r="DRI48" s="46"/>
      <c r="DRJ48" s="46"/>
      <c r="DRK48" s="46"/>
      <c r="DRL48" s="46"/>
      <c r="DRM48" s="46"/>
      <c r="DRN48" s="46"/>
      <c r="DRO48" s="46"/>
      <c r="DRP48" s="46"/>
      <c r="DRQ48" s="46"/>
      <c r="DRR48" s="46"/>
      <c r="DRS48" s="46"/>
      <c r="DRT48" s="46"/>
      <c r="DRU48" s="46"/>
      <c r="DRV48" s="46"/>
      <c r="DRW48" s="46"/>
      <c r="DRX48" s="46"/>
      <c r="DRY48" s="46"/>
      <c r="DRZ48" s="46"/>
      <c r="DSA48" s="46"/>
      <c r="DSB48" s="46"/>
      <c r="DSC48" s="46"/>
      <c r="DSD48" s="46"/>
      <c r="DSE48" s="46"/>
      <c r="DSF48" s="46"/>
      <c r="DSG48" s="46"/>
      <c r="DSH48" s="46"/>
      <c r="DSI48" s="46"/>
      <c r="DSJ48" s="46"/>
      <c r="DSK48" s="46"/>
      <c r="DSL48" s="46"/>
      <c r="DSM48" s="46"/>
      <c r="DSN48" s="46"/>
      <c r="DSO48" s="46"/>
      <c r="DSP48" s="46"/>
      <c r="DSQ48" s="46"/>
      <c r="DSR48" s="46"/>
      <c r="DSS48" s="46"/>
      <c r="DST48" s="46"/>
      <c r="DSU48" s="46"/>
      <c r="DSV48" s="46"/>
      <c r="DSW48" s="46"/>
      <c r="DSX48" s="46"/>
      <c r="DSY48" s="46"/>
      <c r="DSZ48" s="46"/>
      <c r="DTA48" s="46"/>
      <c r="DTB48" s="46"/>
      <c r="DTC48" s="46"/>
      <c r="DTD48" s="46"/>
      <c r="DTE48" s="46"/>
      <c r="DTF48" s="46"/>
      <c r="DTG48" s="46"/>
      <c r="DTH48" s="46"/>
      <c r="DTI48" s="46"/>
      <c r="DTJ48" s="46"/>
      <c r="DTK48" s="46"/>
      <c r="DTL48" s="46"/>
      <c r="DTM48" s="46"/>
      <c r="DTN48" s="46"/>
      <c r="DTO48" s="46"/>
      <c r="DTP48" s="46"/>
      <c r="DTQ48" s="46"/>
      <c r="DTR48" s="46"/>
      <c r="DTS48" s="46"/>
      <c r="DTT48" s="46"/>
      <c r="DTU48" s="46"/>
      <c r="DTV48" s="46"/>
      <c r="DTW48" s="46"/>
      <c r="DTX48" s="46"/>
      <c r="DTY48" s="46"/>
      <c r="DTZ48" s="46"/>
      <c r="DUA48" s="46"/>
      <c r="DUB48" s="46"/>
      <c r="DUC48" s="46"/>
      <c r="DUD48" s="46"/>
      <c r="DUE48" s="46"/>
      <c r="DUF48" s="46"/>
      <c r="DUG48" s="46"/>
      <c r="DUH48" s="46"/>
      <c r="DUI48" s="46"/>
      <c r="DUJ48" s="46"/>
      <c r="DUK48" s="46"/>
      <c r="DUL48" s="46"/>
      <c r="DUM48" s="46"/>
      <c r="DUN48" s="46"/>
      <c r="DUO48" s="46"/>
      <c r="DUP48" s="46"/>
      <c r="DUQ48" s="46"/>
      <c r="DUR48" s="46"/>
      <c r="DUS48" s="46"/>
      <c r="DUT48" s="46"/>
      <c r="DUU48" s="46"/>
      <c r="DUV48" s="46"/>
      <c r="DUW48" s="46"/>
      <c r="DUX48" s="46"/>
      <c r="DUY48" s="46"/>
      <c r="DUZ48" s="46"/>
      <c r="DVA48" s="46"/>
      <c r="DVB48" s="46"/>
      <c r="DVC48" s="46"/>
      <c r="DVD48" s="46"/>
      <c r="DVE48" s="46"/>
      <c r="DVF48" s="46"/>
      <c r="DVG48" s="46"/>
      <c r="DVH48" s="46"/>
      <c r="DVI48" s="46"/>
      <c r="DVJ48" s="46"/>
      <c r="DVK48" s="46"/>
      <c r="DVL48" s="46"/>
      <c r="DVM48" s="46"/>
      <c r="DVN48" s="46"/>
      <c r="DVO48" s="46"/>
      <c r="DVP48" s="46"/>
      <c r="DVQ48" s="46"/>
      <c r="DVR48" s="46"/>
      <c r="DVS48" s="46"/>
      <c r="DVT48" s="46"/>
      <c r="DVU48" s="46"/>
      <c r="DVV48" s="46"/>
      <c r="DVW48" s="46"/>
      <c r="DVX48" s="46"/>
      <c r="DVY48" s="46"/>
      <c r="DVZ48" s="46"/>
      <c r="DWA48" s="46"/>
      <c r="DWB48" s="46"/>
      <c r="DWC48" s="46"/>
      <c r="DWD48" s="46"/>
      <c r="DWE48" s="46"/>
      <c r="DWF48" s="46"/>
      <c r="DWG48" s="46"/>
      <c r="DWH48" s="46"/>
      <c r="DWI48" s="46"/>
      <c r="DWJ48" s="46"/>
      <c r="DWK48" s="46"/>
      <c r="DWL48" s="46"/>
      <c r="DWM48" s="46"/>
      <c r="DWN48" s="46"/>
      <c r="DWO48" s="46"/>
      <c r="DWP48" s="46"/>
      <c r="DWQ48" s="46"/>
      <c r="DWR48" s="46"/>
      <c r="DWS48" s="46"/>
      <c r="DWT48" s="46"/>
      <c r="DWU48" s="46"/>
      <c r="DWV48" s="46"/>
      <c r="DWW48" s="46"/>
      <c r="DWX48" s="46"/>
      <c r="DWY48" s="46"/>
      <c r="DWZ48" s="46"/>
      <c r="DXA48" s="46"/>
      <c r="DXB48" s="46"/>
      <c r="DXC48" s="46"/>
      <c r="DXD48" s="46"/>
      <c r="DXE48" s="46"/>
      <c r="DXF48" s="46"/>
      <c r="DXG48" s="46"/>
      <c r="DXH48" s="46"/>
      <c r="DXI48" s="46"/>
      <c r="DXJ48" s="46"/>
      <c r="DXK48" s="46"/>
      <c r="DXL48" s="46"/>
      <c r="DXM48" s="46"/>
      <c r="DXN48" s="46"/>
      <c r="DXO48" s="46"/>
      <c r="DXP48" s="46"/>
      <c r="DXQ48" s="46"/>
      <c r="DXR48" s="46"/>
      <c r="DXS48" s="46"/>
      <c r="DXT48" s="46"/>
      <c r="DXU48" s="46"/>
      <c r="DXV48" s="46"/>
      <c r="DXW48" s="46"/>
      <c r="DXX48" s="46"/>
      <c r="DXY48" s="46"/>
      <c r="DXZ48" s="46"/>
      <c r="DYA48" s="46"/>
      <c r="DYB48" s="46"/>
      <c r="DYC48" s="46"/>
      <c r="DYD48" s="46"/>
      <c r="DYE48" s="46"/>
      <c r="DYF48" s="46"/>
      <c r="DYG48" s="46"/>
      <c r="DYH48" s="46"/>
      <c r="DYI48" s="46"/>
      <c r="DYJ48" s="46"/>
      <c r="DYK48" s="46"/>
      <c r="DYL48" s="46"/>
      <c r="DYM48" s="46"/>
      <c r="DYN48" s="46"/>
      <c r="DYO48" s="46"/>
      <c r="DYP48" s="46"/>
      <c r="DYQ48" s="46"/>
      <c r="DYR48" s="46"/>
      <c r="DYS48" s="46"/>
      <c r="DYT48" s="46"/>
      <c r="DYU48" s="46"/>
      <c r="DYV48" s="46"/>
      <c r="DYW48" s="46"/>
      <c r="DYX48" s="46"/>
      <c r="DYY48" s="46"/>
      <c r="DYZ48" s="46"/>
      <c r="DZA48" s="46"/>
      <c r="DZB48" s="46"/>
      <c r="DZC48" s="46"/>
      <c r="DZD48" s="46"/>
      <c r="DZE48" s="46"/>
      <c r="DZF48" s="46"/>
      <c r="DZG48" s="46"/>
      <c r="DZH48" s="46"/>
      <c r="DZI48" s="46"/>
      <c r="DZJ48" s="46"/>
      <c r="DZK48" s="46"/>
      <c r="DZL48" s="46"/>
      <c r="DZM48" s="46"/>
      <c r="DZN48" s="46"/>
      <c r="DZO48" s="46"/>
      <c r="DZP48" s="46"/>
      <c r="DZQ48" s="46"/>
      <c r="DZR48" s="46"/>
      <c r="DZS48" s="46"/>
      <c r="DZT48" s="46"/>
      <c r="DZU48" s="46"/>
      <c r="DZV48" s="46"/>
      <c r="DZW48" s="46"/>
      <c r="DZX48" s="46"/>
      <c r="DZY48" s="46"/>
      <c r="DZZ48" s="46"/>
      <c r="EAA48" s="46"/>
      <c r="EAB48" s="46"/>
      <c r="EAC48" s="46"/>
      <c r="EAD48" s="46"/>
      <c r="EAE48" s="46"/>
      <c r="EAF48" s="46"/>
      <c r="EAG48" s="46"/>
      <c r="EAH48" s="46"/>
      <c r="EAI48" s="46"/>
      <c r="EAJ48" s="46"/>
      <c r="EAK48" s="46"/>
      <c r="EAL48" s="46"/>
      <c r="EAM48" s="46"/>
      <c r="EAN48" s="46"/>
      <c r="EAO48" s="46"/>
      <c r="EAP48" s="46"/>
      <c r="EAQ48" s="46"/>
      <c r="EAR48" s="46"/>
      <c r="EAS48" s="46"/>
      <c r="EAT48" s="46"/>
      <c r="EAU48" s="46"/>
      <c r="EAV48" s="46"/>
      <c r="EAW48" s="46"/>
      <c r="EAX48" s="46"/>
      <c r="EAY48" s="46"/>
      <c r="EAZ48" s="46"/>
      <c r="EBA48" s="46"/>
      <c r="EBB48" s="46"/>
      <c r="EBC48" s="46"/>
      <c r="EBD48" s="46"/>
      <c r="EBE48" s="46"/>
      <c r="EBF48" s="46"/>
      <c r="EBG48" s="46"/>
      <c r="EBH48" s="46"/>
      <c r="EBI48" s="46"/>
      <c r="EBJ48" s="46"/>
      <c r="EBK48" s="46"/>
      <c r="EBL48" s="46"/>
      <c r="EBM48" s="46"/>
      <c r="EBN48" s="46"/>
      <c r="EBO48" s="46"/>
      <c r="EBP48" s="46"/>
      <c r="EBQ48" s="46"/>
      <c r="EBR48" s="46"/>
      <c r="EBS48" s="46"/>
      <c r="EBT48" s="46"/>
      <c r="EBU48" s="46"/>
      <c r="EBV48" s="46"/>
      <c r="EBW48" s="46"/>
      <c r="EBX48" s="46"/>
      <c r="EBY48" s="46"/>
      <c r="EBZ48" s="46"/>
      <c r="ECA48" s="46"/>
      <c r="ECB48" s="46"/>
      <c r="ECC48" s="46"/>
      <c r="ECD48" s="46"/>
      <c r="ECE48" s="46"/>
      <c r="ECF48" s="46"/>
      <c r="ECG48" s="46"/>
      <c r="ECH48" s="46"/>
      <c r="ECI48" s="46"/>
      <c r="ECJ48" s="46"/>
      <c r="ECK48" s="46"/>
      <c r="ECL48" s="46"/>
      <c r="ECM48" s="46"/>
      <c r="ECN48" s="46"/>
      <c r="ECO48" s="46"/>
      <c r="ECP48" s="46"/>
      <c r="ECQ48" s="46"/>
      <c r="ECR48" s="46"/>
      <c r="ECS48" s="46"/>
      <c r="ECT48" s="46"/>
      <c r="ECU48" s="46"/>
      <c r="ECV48" s="46"/>
      <c r="ECW48" s="46"/>
      <c r="ECX48" s="46"/>
      <c r="ECY48" s="46"/>
      <c r="ECZ48" s="46"/>
      <c r="EDA48" s="46"/>
      <c r="EDB48" s="46"/>
      <c r="EDC48" s="46"/>
      <c r="EDD48" s="46"/>
      <c r="EDE48" s="46"/>
      <c r="EDF48" s="46"/>
      <c r="EDG48" s="46"/>
      <c r="EDH48" s="46"/>
      <c r="EDI48" s="46"/>
      <c r="EDJ48" s="46"/>
      <c r="EDK48" s="46"/>
      <c r="EDL48" s="46"/>
      <c r="EDM48" s="46"/>
      <c r="EDN48" s="46"/>
      <c r="EDO48" s="46"/>
      <c r="EDP48" s="46"/>
      <c r="EDQ48" s="46"/>
      <c r="EDR48" s="46"/>
      <c r="EDS48" s="46"/>
      <c r="EDT48" s="46"/>
      <c r="EDU48" s="46"/>
      <c r="EDV48" s="46"/>
      <c r="EDW48" s="46"/>
      <c r="EDX48" s="46"/>
      <c r="EDY48" s="46"/>
      <c r="EDZ48" s="46"/>
      <c r="EEA48" s="46"/>
      <c r="EEB48" s="46"/>
      <c r="EEC48" s="46"/>
      <c r="EED48" s="46"/>
      <c r="EEE48" s="46"/>
      <c r="EEF48" s="46"/>
      <c r="EEG48" s="46"/>
      <c r="EEH48" s="46"/>
      <c r="EEI48" s="46"/>
      <c r="EEJ48" s="46"/>
      <c r="EEK48" s="46"/>
      <c r="EEL48" s="46"/>
      <c r="EEM48" s="46"/>
      <c r="EEN48" s="46"/>
      <c r="EEO48" s="46"/>
      <c r="EEP48" s="46"/>
      <c r="EEQ48" s="46"/>
      <c r="EER48" s="46"/>
      <c r="EES48" s="46"/>
      <c r="EET48" s="46"/>
      <c r="EEU48" s="46"/>
      <c r="EEV48" s="46"/>
      <c r="EEW48" s="46"/>
      <c r="EEX48" s="46"/>
      <c r="EEY48" s="46"/>
      <c r="EEZ48" s="46"/>
      <c r="EFA48" s="46"/>
      <c r="EFB48" s="46"/>
      <c r="EFC48" s="46"/>
      <c r="EFD48" s="46"/>
      <c r="EFE48" s="46"/>
      <c r="EFF48" s="46"/>
      <c r="EFG48" s="46"/>
      <c r="EFH48" s="46"/>
      <c r="EFI48" s="46"/>
      <c r="EFJ48" s="46"/>
      <c r="EFK48" s="46"/>
      <c r="EFL48" s="46"/>
      <c r="EFM48" s="46"/>
      <c r="EFN48" s="46"/>
      <c r="EFO48" s="46"/>
      <c r="EFP48" s="46"/>
      <c r="EFQ48" s="46"/>
      <c r="EFR48" s="46"/>
      <c r="EFS48" s="46"/>
      <c r="EFT48" s="46"/>
      <c r="EFU48" s="46"/>
      <c r="EFV48" s="46"/>
      <c r="EFW48" s="46"/>
      <c r="EFX48" s="46"/>
      <c r="EFY48" s="46"/>
      <c r="EFZ48" s="46"/>
      <c r="EGA48" s="46"/>
      <c r="EGB48" s="46"/>
      <c r="EGC48" s="46"/>
      <c r="EGD48" s="46"/>
      <c r="EGE48" s="46"/>
      <c r="EGF48" s="46"/>
      <c r="EGG48" s="46"/>
      <c r="EGH48" s="46"/>
      <c r="EGI48" s="46"/>
      <c r="EGJ48" s="46"/>
      <c r="EGK48" s="46"/>
      <c r="EGL48" s="46"/>
      <c r="EGM48" s="46"/>
      <c r="EGN48" s="46"/>
      <c r="EGO48" s="46"/>
      <c r="EGP48" s="46"/>
      <c r="EGQ48" s="46"/>
      <c r="EGR48" s="46"/>
      <c r="EGS48" s="46"/>
      <c r="EGT48" s="46"/>
      <c r="EGU48" s="46"/>
      <c r="EGV48" s="46"/>
      <c r="EGW48" s="46"/>
      <c r="EGX48" s="46"/>
      <c r="EGY48" s="46"/>
      <c r="EGZ48" s="46"/>
      <c r="EHA48" s="46"/>
      <c r="EHB48" s="46"/>
      <c r="EHC48" s="46"/>
      <c r="EHD48" s="46"/>
      <c r="EHE48" s="46"/>
      <c r="EHF48" s="46"/>
      <c r="EHG48" s="46"/>
      <c r="EHH48" s="46"/>
      <c r="EHI48" s="46"/>
      <c r="EHJ48" s="46"/>
      <c r="EHK48" s="46"/>
      <c r="EHL48" s="46"/>
      <c r="EHM48" s="46"/>
      <c r="EHN48" s="46"/>
      <c r="EHO48" s="46"/>
      <c r="EHP48" s="46"/>
      <c r="EHQ48" s="46"/>
      <c r="EHR48" s="46"/>
      <c r="EHS48" s="46"/>
      <c r="EHT48" s="46"/>
      <c r="EHU48" s="46"/>
      <c r="EHV48" s="46"/>
      <c r="EHW48" s="46"/>
      <c r="EHX48" s="46"/>
      <c r="EHY48" s="46"/>
      <c r="EHZ48" s="46"/>
      <c r="EIA48" s="46"/>
      <c r="EIB48" s="46"/>
      <c r="EIC48" s="46"/>
      <c r="EID48" s="46"/>
      <c r="EIE48" s="46"/>
      <c r="EIF48" s="46"/>
      <c r="EIG48" s="46"/>
      <c r="EIH48" s="46"/>
      <c r="EII48" s="46"/>
      <c r="EIJ48" s="46"/>
      <c r="EIK48" s="46"/>
      <c r="EIL48" s="46"/>
      <c r="EIM48" s="46"/>
      <c r="EIN48" s="46"/>
      <c r="EIO48" s="46"/>
      <c r="EIP48" s="46"/>
      <c r="EIQ48" s="46"/>
      <c r="EIR48" s="46"/>
      <c r="EIS48" s="46"/>
      <c r="EIT48" s="46"/>
      <c r="EIU48" s="46"/>
      <c r="EIV48" s="46"/>
      <c r="EIW48" s="46"/>
      <c r="EIX48" s="46"/>
      <c r="EIY48" s="46"/>
      <c r="EIZ48" s="46"/>
      <c r="EJA48" s="46"/>
      <c r="EJB48" s="46"/>
      <c r="EJC48" s="46"/>
      <c r="EJD48" s="46"/>
      <c r="EJE48" s="46"/>
      <c r="EJF48" s="46"/>
      <c r="EJG48" s="46"/>
      <c r="EJH48" s="46"/>
      <c r="EJI48" s="46"/>
      <c r="EJJ48" s="46"/>
      <c r="EJK48" s="46"/>
      <c r="EJL48" s="46"/>
      <c r="EJM48" s="46"/>
      <c r="EJN48" s="46"/>
      <c r="EJO48" s="46"/>
      <c r="EJP48" s="46"/>
      <c r="EJQ48" s="46"/>
      <c r="EJR48" s="46"/>
      <c r="EJS48" s="46"/>
      <c r="EJT48" s="46"/>
      <c r="EJU48" s="46"/>
      <c r="EJV48" s="46"/>
      <c r="EJW48" s="46"/>
      <c r="EJX48" s="46"/>
      <c r="EJY48" s="46"/>
      <c r="EJZ48" s="46"/>
      <c r="EKA48" s="46"/>
      <c r="EKB48" s="46"/>
      <c r="EKC48" s="46"/>
      <c r="EKD48" s="46"/>
      <c r="EKE48" s="46"/>
      <c r="EKF48" s="46"/>
      <c r="EKG48" s="46"/>
      <c r="EKH48" s="46"/>
      <c r="EKI48" s="46"/>
      <c r="EKJ48" s="46"/>
      <c r="EKK48" s="46"/>
      <c r="EKL48" s="46"/>
      <c r="EKM48" s="46"/>
      <c r="EKN48" s="46"/>
      <c r="EKO48" s="46"/>
      <c r="EKP48" s="46"/>
      <c r="EKQ48" s="46"/>
      <c r="EKR48" s="46"/>
      <c r="EKS48" s="46"/>
      <c r="EKT48" s="46"/>
      <c r="EKU48" s="46"/>
      <c r="EKV48" s="46"/>
      <c r="EKW48" s="46"/>
      <c r="EKX48" s="46"/>
      <c r="EKY48" s="46"/>
      <c r="EKZ48" s="46"/>
      <c r="ELA48" s="46"/>
      <c r="ELB48" s="46"/>
      <c r="ELC48" s="46"/>
      <c r="ELD48" s="46"/>
      <c r="ELE48" s="46"/>
      <c r="ELF48" s="46"/>
      <c r="ELG48" s="46"/>
      <c r="ELH48" s="46"/>
      <c r="ELI48" s="46"/>
      <c r="ELJ48" s="46"/>
      <c r="ELK48" s="46"/>
      <c r="ELL48" s="46"/>
      <c r="ELM48" s="46"/>
      <c r="ELN48" s="46"/>
      <c r="ELO48" s="46"/>
      <c r="ELP48" s="46"/>
      <c r="ELQ48" s="46"/>
      <c r="ELR48" s="46"/>
      <c r="ELS48" s="46"/>
      <c r="ELT48" s="46"/>
      <c r="ELU48" s="46"/>
      <c r="ELV48" s="46"/>
      <c r="ELW48" s="46"/>
      <c r="ELX48" s="46"/>
      <c r="ELY48" s="46"/>
      <c r="ELZ48" s="46"/>
      <c r="EMA48" s="46"/>
      <c r="EMB48" s="46"/>
      <c r="EMC48" s="46"/>
      <c r="EMD48" s="46"/>
      <c r="EME48" s="46"/>
      <c r="EMF48" s="46"/>
      <c r="EMG48" s="46"/>
      <c r="EMH48" s="46"/>
      <c r="EMI48" s="46"/>
      <c r="EMJ48" s="46"/>
      <c r="EMK48" s="46"/>
      <c r="EML48" s="46"/>
      <c r="EMM48" s="46"/>
      <c r="EMN48" s="46"/>
      <c r="EMO48" s="46"/>
      <c r="EMP48" s="46"/>
      <c r="EMQ48" s="46"/>
      <c r="EMR48" s="46"/>
      <c r="EMS48" s="46"/>
      <c r="EMT48" s="46"/>
      <c r="EMU48" s="46"/>
      <c r="EMV48" s="46"/>
      <c r="EMW48" s="46"/>
      <c r="EMX48" s="46"/>
      <c r="EMY48" s="46"/>
      <c r="EMZ48" s="46"/>
      <c r="ENA48" s="46"/>
      <c r="ENB48" s="46"/>
      <c r="ENC48" s="46"/>
      <c r="END48" s="46"/>
      <c r="ENE48" s="46"/>
      <c r="ENF48" s="46"/>
      <c r="ENG48" s="46"/>
      <c r="ENH48" s="46"/>
      <c r="ENI48" s="46"/>
      <c r="ENJ48" s="46"/>
      <c r="ENK48" s="46"/>
      <c r="ENL48" s="46"/>
      <c r="ENM48" s="46"/>
      <c r="ENN48" s="46"/>
      <c r="ENO48" s="46"/>
      <c r="ENP48" s="46"/>
      <c r="ENQ48" s="46"/>
      <c r="ENR48" s="46"/>
      <c r="ENS48" s="46"/>
      <c r="ENT48" s="46"/>
      <c r="ENU48" s="46"/>
      <c r="ENV48" s="46"/>
      <c r="ENW48" s="46"/>
      <c r="ENX48" s="46"/>
      <c r="ENY48" s="46"/>
      <c r="ENZ48" s="46"/>
      <c r="EOA48" s="46"/>
      <c r="EOB48" s="46"/>
      <c r="EOC48" s="46"/>
      <c r="EOD48" s="46"/>
      <c r="EOE48" s="46"/>
      <c r="EOF48" s="46"/>
      <c r="EOG48" s="46"/>
      <c r="EOH48" s="46"/>
      <c r="EOI48" s="46"/>
      <c r="EOJ48" s="46"/>
      <c r="EOK48" s="46"/>
      <c r="EOL48" s="46"/>
      <c r="EOM48" s="46"/>
      <c r="EON48" s="46"/>
      <c r="EOO48" s="46"/>
      <c r="EOP48" s="46"/>
      <c r="EOQ48" s="46"/>
      <c r="EOR48" s="46"/>
      <c r="EOS48" s="46"/>
      <c r="EOT48" s="46"/>
      <c r="EOU48" s="46"/>
      <c r="EOV48" s="46"/>
      <c r="EOW48" s="46"/>
      <c r="EOX48" s="46"/>
      <c r="EOY48" s="46"/>
      <c r="EOZ48" s="46"/>
      <c r="EPA48" s="46"/>
      <c r="EPB48" s="46"/>
      <c r="EPC48" s="46"/>
      <c r="EPD48" s="46"/>
      <c r="EPE48" s="46"/>
      <c r="EPF48" s="46"/>
      <c r="EPG48" s="46"/>
      <c r="EPH48" s="46"/>
      <c r="EPI48" s="46"/>
      <c r="EPJ48" s="46"/>
      <c r="EPK48" s="46"/>
      <c r="EPL48" s="46"/>
      <c r="EPM48" s="46"/>
      <c r="EPN48" s="46"/>
      <c r="EPO48" s="46"/>
      <c r="EPP48" s="46"/>
      <c r="EPQ48" s="46"/>
      <c r="EPR48" s="46"/>
      <c r="EPS48" s="46"/>
      <c r="EPT48" s="46"/>
      <c r="EPU48" s="46"/>
      <c r="EPV48" s="46"/>
      <c r="EPW48" s="46"/>
      <c r="EPX48" s="46"/>
      <c r="EPY48" s="46"/>
      <c r="EPZ48" s="46"/>
      <c r="EQA48" s="46"/>
      <c r="EQB48" s="46"/>
      <c r="EQC48" s="46"/>
      <c r="EQD48" s="46"/>
      <c r="EQE48" s="46"/>
      <c r="EQF48" s="46"/>
      <c r="EQG48" s="46"/>
      <c r="EQH48" s="46"/>
      <c r="EQI48" s="46"/>
      <c r="EQJ48" s="46"/>
      <c r="EQK48" s="46"/>
      <c r="EQL48" s="46"/>
      <c r="EQM48" s="46"/>
      <c r="EQN48" s="46"/>
      <c r="EQO48" s="46"/>
      <c r="EQP48" s="46"/>
      <c r="EQQ48" s="46"/>
      <c r="EQR48" s="46"/>
      <c r="EQS48" s="46"/>
      <c r="EQT48" s="46"/>
      <c r="EQU48" s="46"/>
      <c r="EQV48" s="46"/>
      <c r="EQW48" s="46"/>
      <c r="EQX48" s="46"/>
      <c r="EQY48" s="46"/>
      <c r="EQZ48" s="46"/>
      <c r="ERA48" s="46"/>
      <c r="ERB48" s="46"/>
      <c r="ERC48" s="46"/>
      <c r="ERD48" s="46"/>
      <c r="ERE48" s="46"/>
      <c r="ERF48" s="46"/>
      <c r="ERG48" s="46"/>
      <c r="ERH48" s="46"/>
      <c r="ERI48" s="46"/>
      <c r="ERJ48" s="46"/>
      <c r="ERK48" s="46"/>
      <c r="ERL48" s="46"/>
      <c r="ERM48" s="46"/>
      <c r="ERN48" s="46"/>
      <c r="ERO48" s="46"/>
      <c r="ERP48" s="46"/>
      <c r="ERQ48" s="46"/>
      <c r="ERR48" s="46"/>
      <c r="ERS48" s="46"/>
      <c r="ERT48" s="46"/>
      <c r="ERU48" s="46"/>
      <c r="ERV48" s="46"/>
      <c r="ERW48" s="46"/>
      <c r="ERX48" s="46"/>
      <c r="ERY48" s="46"/>
      <c r="ERZ48" s="46"/>
      <c r="ESA48" s="46"/>
      <c r="ESB48" s="46"/>
      <c r="ESC48" s="46"/>
      <c r="ESD48" s="46"/>
      <c r="ESE48" s="46"/>
      <c r="ESF48" s="46"/>
      <c r="ESG48" s="46"/>
      <c r="ESH48" s="46"/>
      <c r="ESI48" s="46"/>
      <c r="ESJ48" s="46"/>
      <c r="ESK48" s="46"/>
      <c r="ESL48" s="46"/>
      <c r="ESM48" s="46"/>
      <c r="ESN48" s="46"/>
      <c r="ESO48" s="46"/>
      <c r="ESP48" s="46"/>
      <c r="ESQ48" s="46"/>
      <c r="ESR48" s="46"/>
      <c r="ESS48" s="46"/>
      <c r="EST48" s="46"/>
      <c r="ESU48" s="46"/>
      <c r="ESV48" s="46"/>
      <c r="ESW48" s="46"/>
      <c r="ESX48" s="46"/>
      <c r="ESY48" s="46"/>
      <c r="ESZ48" s="46"/>
      <c r="ETA48" s="46"/>
      <c r="ETB48" s="46"/>
      <c r="ETC48" s="46"/>
      <c r="ETD48" s="46"/>
      <c r="ETE48" s="46"/>
      <c r="ETF48" s="46"/>
      <c r="ETG48" s="46"/>
      <c r="ETH48" s="46"/>
      <c r="ETI48" s="46"/>
      <c r="ETJ48" s="46"/>
      <c r="ETK48" s="46"/>
      <c r="ETL48" s="46"/>
      <c r="ETM48" s="46"/>
      <c r="ETN48" s="46"/>
      <c r="ETO48" s="46"/>
      <c r="ETP48" s="46"/>
      <c r="ETQ48" s="46"/>
      <c r="ETR48" s="46"/>
      <c r="ETS48" s="46"/>
      <c r="ETT48" s="46"/>
      <c r="ETU48" s="46"/>
      <c r="ETV48" s="46"/>
      <c r="ETW48" s="46"/>
      <c r="ETX48" s="46"/>
      <c r="ETY48" s="46"/>
      <c r="ETZ48" s="46"/>
      <c r="EUA48" s="46"/>
      <c r="EUB48" s="46"/>
      <c r="EUC48" s="46"/>
      <c r="EUD48" s="46"/>
      <c r="EUE48" s="46"/>
      <c r="EUF48" s="46"/>
      <c r="EUG48" s="46"/>
      <c r="EUH48" s="46"/>
      <c r="EUI48" s="46"/>
      <c r="EUJ48" s="46"/>
      <c r="EUK48" s="46"/>
      <c r="EUL48" s="46"/>
      <c r="EUM48" s="46"/>
      <c r="EUN48" s="46"/>
      <c r="EUO48" s="46"/>
      <c r="EUP48" s="46"/>
      <c r="EUQ48" s="46"/>
      <c r="EUR48" s="46"/>
      <c r="EUS48" s="46"/>
      <c r="EUT48" s="46"/>
      <c r="EUU48" s="46"/>
      <c r="EUV48" s="46"/>
      <c r="EUW48" s="46"/>
      <c r="EUX48" s="46"/>
      <c r="EUY48" s="46"/>
      <c r="EUZ48" s="46"/>
      <c r="EVA48" s="46"/>
      <c r="EVB48" s="46"/>
      <c r="EVC48" s="46"/>
      <c r="EVD48" s="46"/>
      <c r="EVE48" s="46"/>
      <c r="EVF48" s="46"/>
      <c r="EVG48" s="46"/>
      <c r="EVH48" s="46"/>
      <c r="EVI48" s="46"/>
      <c r="EVJ48" s="46"/>
      <c r="EVK48" s="46"/>
      <c r="EVL48" s="46"/>
      <c r="EVM48" s="46"/>
      <c r="EVN48" s="46"/>
      <c r="EVO48" s="46"/>
      <c r="EVP48" s="46"/>
      <c r="EVQ48" s="46"/>
      <c r="EVR48" s="46"/>
      <c r="EVS48" s="46"/>
      <c r="EVT48" s="46"/>
      <c r="EVU48" s="46"/>
      <c r="EVV48" s="46"/>
      <c r="EVW48" s="46"/>
      <c r="EVX48" s="46"/>
      <c r="EVY48" s="46"/>
      <c r="EVZ48" s="46"/>
      <c r="EWA48" s="46"/>
      <c r="EWB48" s="46"/>
      <c r="EWC48" s="46"/>
      <c r="EWD48" s="46"/>
      <c r="EWE48" s="46"/>
      <c r="EWF48" s="46"/>
      <c r="EWG48" s="46"/>
      <c r="EWH48" s="46"/>
      <c r="EWI48" s="46"/>
      <c r="EWJ48" s="46"/>
      <c r="EWK48" s="46"/>
      <c r="EWL48" s="46"/>
      <c r="EWM48" s="46"/>
      <c r="EWN48" s="46"/>
      <c r="EWO48" s="46"/>
      <c r="EWP48" s="46"/>
      <c r="EWQ48" s="46"/>
      <c r="EWR48" s="46"/>
      <c r="EWS48" s="46"/>
      <c r="EWT48" s="46"/>
      <c r="EWU48" s="46"/>
      <c r="EWV48" s="46"/>
      <c r="EWW48" s="46"/>
      <c r="EWX48" s="46"/>
      <c r="EWY48" s="46"/>
      <c r="EWZ48" s="46"/>
      <c r="EXA48" s="46"/>
      <c r="EXB48" s="46"/>
      <c r="EXC48" s="46"/>
      <c r="EXD48" s="46"/>
      <c r="EXE48" s="46"/>
      <c r="EXF48" s="46"/>
      <c r="EXG48" s="46"/>
      <c r="EXH48" s="46"/>
      <c r="EXI48" s="46"/>
      <c r="EXJ48" s="46"/>
      <c r="EXK48" s="46"/>
      <c r="EXL48" s="46"/>
      <c r="EXM48" s="46"/>
      <c r="EXN48" s="46"/>
      <c r="EXO48" s="46"/>
      <c r="EXP48" s="46"/>
      <c r="EXQ48" s="46"/>
      <c r="EXR48" s="46"/>
      <c r="EXS48" s="46"/>
      <c r="EXT48" s="46"/>
      <c r="EXU48" s="46"/>
      <c r="EXV48" s="46"/>
      <c r="EXW48" s="46"/>
      <c r="EXX48" s="46"/>
      <c r="EXY48" s="46"/>
      <c r="EXZ48" s="46"/>
      <c r="EYA48" s="46"/>
      <c r="EYB48" s="46"/>
      <c r="EYC48" s="46"/>
      <c r="EYD48" s="46"/>
      <c r="EYE48" s="46"/>
      <c r="EYF48" s="46"/>
      <c r="EYG48" s="46"/>
      <c r="EYH48" s="46"/>
      <c r="EYI48" s="46"/>
      <c r="EYJ48" s="46"/>
      <c r="EYK48" s="46"/>
      <c r="EYL48" s="46"/>
      <c r="EYM48" s="46"/>
      <c r="EYN48" s="46"/>
      <c r="EYO48" s="46"/>
      <c r="EYP48" s="46"/>
      <c r="EYQ48" s="46"/>
      <c r="EYR48" s="46"/>
      <c r="EYS48" s="46"/>
      <c r="EYT48" s="46"/>
      <c r="EYU48" s="46"/>
      <c r="EYV48" s="46"/>
      <c r="EYW48" s="46"/>
      <c r="EYX48" s="46"/>
      <c r="EYY48" s="46"/>
      <c r="EYZ48" s="46"/>
      <c r="EZA48" s="46"/>
      <c r="EZB48" s="46"/>
      <c r="EZC48" s="46"/>
      <c r="EZD48" s="46"/>
      <c r="EZE48" s="46"/>
      <c r="EZF48" s="46"/>
      <c r="EZG48" s="46"/>
      <c r="EZH48" s="46"/>
      <c r="EZI48" s="46"/>
      <c r="EZJ48" s="46"/>
      <c r="EZK48" s="46"/>
      <c r="EZL48" s="46"/>
      <c r="EZM48" s="46"/>
      <c r="EZN48" s="46"/>
      <c r="EZO48" s="46"/>
      <c r="EZP48" s="46"/>
      <c r="EZQ48" s="46"/>
      <c r="EZR48" s="46"/>
      <c r="EZS48" s="46"/>
      <c r="EZT48" s="46"/>
      <c r="EZU48" s="46"/>
      <c r="EZV48" s="46"/>
      <c r="EZW48" s="46"/>
      <c r="EZX48" s="46"/>
      <c r="EZY48" s="46"/>
      <c r="EZZ48" s="46"/>
      <c r="FAA48" s="46"/>
      <c r="FAB48" s="46"/>
      <c r="FAC48" s="46"/>
      <c r="FAD48" s="46"/>
      <c r="FAE48" s="46"/>
      <c r="FAF48" s="46"/>
      <c r="FAG48" s="46"/>
      <c r="FAH48" s="46"/>
      <c r="FAI48" s="46"/>
      <c r="FAJ48" s="46"/>
      <c r="FAK48" s="46"/>
      <c r="FAL48" s="46"/>
      <c r="FAM48" s="46"/>
      <c r="FAN48" s="46"/>
      <c r="FAO48" s="46"/>
      <c r="FAP48" s="46"/>
      <c r="FAQ48" s="46"/>
      <c r="FAR48" s="46"/>
      <c r="FAS48" s="46"/>
      <c r="FAT48" s="46"/>
      <c r="FAU48" s="46"/>
      <c r="FAV48" s="46"/>
      <c r="FAW48" s="46"/>
      <c r="FAX48" s="46"/>
      <c r="FAY48" s="46"/>
      <c r="FAZ48" s="46"/>
      <c r="FBA48" s="46"/>
      <c r="FBB48" s="46"/>
      <c r="FBC48" s="46"/>
      <c r="FBD48" s="46"/>
      <c r="FBE48" s="46"/>
      <c r="FBF48" s="46"/>
      <c r="FBG48" s="46"/>
      <c r="FBH48" s="46"/>
      <c r="FBI48" s="46"/>
      <c r="FBJ48" s="46"/>
      <c r="FBK48" s="46"/>
      <c r="FBL48" s="46"/>
      <c r="FBM48" s="46"/>
      <c r="FBN48" s="46"/>
      <c r="FBO48" s="46"/>
      <c r="FBP48" s="46"/>
      <c r="FBQ48" s="46"/>
      <c r="FBR48" s="46"/>
      <c r="FBS48" s="46"/>
      <c r="FBT48" s="46"/>
      <c r="FBU48" s="46"/>
      <c r="FBV48" s="46"/>
      <c r="FBW48" s="46"/>
      <c r="FBX48" s="46"/>
      <c r="FBY48" s="46"/>
      <c r="FBZ48" s="46"/>
      <c r="FCA48" s="46"/>
      <c r="FCB48" s="46"/>
      <c r="FCC48" s="46"/>
      <c r="FCD48" s="46"/>
      <c r="FCE48" s="46"/>
      <c r="FCF48" s="46"/>
      <c r="FCG48" s="46"/>
      <c r="FCH48" s="46"/>
      <c r="FCI48" s="46"/>
      <c r="FCJ48" s="46"/>
      <c r="FCK48" s="46"/>
      <c r="FCL48" s="46"/>
      <c r="FCM48" s="46"/>
      <c r="FCN48" s="46"/>
      <c r="FCO48" s="46"/>
      <c r="FCP48" s="46"/>
      <c r="FCQ48" s="46"/>
      <c r="FCR48" s="46"/>
      <c r="FCS48" s="46"/>
      <c r="FCT48" s="46"/>
      <c r="FCU48" s="46"/>
      <c r="FCV48" s="46"/>
      <c r="FCW48" s="46"/>
      <c r="FCX48" s="46"/>
      <c r="FCY48" s="46"/>
      <c r="FCZ48" s="46"/>
      <c r="FDA48" s="46"/>
      <c r="FDB48" s="46"/>
      <c r="FDC48" s="46"/>
      <c r="FDD48" s="46"/>
      <c r="FDE48" s="46"/>
      <c r="FDF48" s="46"/>
      <c r="FDG48" s="46"/>
      <c r="FDH48" s="46"/>
      <c r="FDI48" s="46"/>
      <c r="FDJ48" s="46"/>
      <c r="FDK48" s="46"/>
      <c r="FDL48" s="46"/>
      <c r="FDM48" s="46"/>
      <c r="FDN48" s="46"/>
      <c r="FDO48" s="46"/>
      <c r="FDP48" s="46"/>
      <c r="FDQ48" s="46"/>
      <c r="FDR48" s="46"/>
      <c r="FDS48" s="46"/>
      <c r="FDT48" s="46"/>
      <c r="FDU48" s="46"/>
      <c r="FDV48" s="46"/>
      <c r="FDW48" s="46"/>
      <c r="FDX48" s="46"/>
      <c r="FDY48" s="46"/>
      <c r="FDZ48" s="46"/>
      <c r="FEA48" s="46"/>
      <c r="FEB48" s="46"/>
      <c r="FEC48" s="46"/>
      <c r="FED48" s="46"/>
      <c r="FEE48" s="46"/>
      <c r="FEF48" s="46"/>
      <c r="FEG48" s="46"/>
      <c r="FEH48" s="46"/>
      <c r="FEI48" s="46"/>
      <c r="FEJ48" s="46"/>
      <c r="FEK48" s="46"/>
      <c r="FEL48" s="46"/>
      <c r="FEM48" s="46"/>
      <c r="FEN48" s="46"/>
      <c r="FEO48" s="46"/>
      <c r="FEP48" s="46"/>
      <c r="FEQ48" s="46"/>
      <c r="FER48" s="46"/>
      <c r="FES48" s="46"/>
      <c r="FET48" s="46"/>
      <c r="FEU48" s="46"/>
      <c r="FEV48" s="46"/>
      <c r="FEW48" s="46"/>
      <c r="FEX48" s="46"/>
      <c r="FEY48" s="46"/>
      <c r="FEZ48" s="46"/>
      <c r="FFA48" s="46"/>
      <c r="FFB48" s="46"/>
      <c r="FFC48" s="46"/>
      <c r="FFD48" s="46"/>
      <c r="FFE48" s="46"/>
      <c r="FFF48" s="46"/>
      <c r="FFG48" s="46"/>
      <c r="FFH48" s="46"/>
      <c r="FFI48" s="46"/>
      <c r="FFJ48" s="46"/>
      <c r="FFK48" s="46"/>
      <c r="FFL48" s="46"/>
      <c r="FFM48" s="46"/>
      <c r="FFN48" s="46"/>
      <c r="FFO48" s="46"/>
      <c r="FFP48" s="46"/>
      <c r="FFQ48" s="46"/>
      <c r="FFR48" s="46"/>
      <c r="FFS48" s="46"/>
      <c r="FFT48" s="46"/>
      <c r="FFU48" s="46"/>
      <c r="FFV48" s="46"/>
      <c r="FFW48" s="46"/>
      <c r="FFX48" s="46"/>
      <c r="FFY48" s="46"/>
      <c r="FFZ48" s="46"/>
      <c r="FGA48" s="46"/>
      <c r="FGB48" s="46"/>
      <c r="FGC48" s="46"/>
      <c r="FGD48" s="46"/>
      <c r="FGE48" s="46"/>
      <c r="FGF48" s="46"/>
      <c r="FGG48" s="46"/>
      <c r="FGH48" s="46"/>
      <c r="FGI48" s="46"/>
      <c r="FGJ48" s="46"/>
      <c r="FGK48" s="46"/>
      <c r="FGL48" s="46"/>
      <c r="FGM48" s="46"/>
      <c r="FGN48" s="46"/>
      <c r="FGO48" s="46"/>
      <c r="FGP48" s="46"/>
      <c r="FGQ48" s="46"/>
      <c r="FGR48" s="46"/>
      <c r="FGS48" s="46"/>
      <c r="FGT48" s="46"/>
      <c r="FGU48" s="46"/>
      <c r="FGV48" s="46"/>
      <c r="FGW48" s="46"/>
      <c r="FGX48" s="46"/>
      <c r="FGY48" s="46"/>
      <c r="FGZ48" s="46"/>
      <c r="FHA48" s="46"/>
      <c r="FHB48" s="46"/>
      <c r="FHC48" s="46"/>
      <c r="FHD48" s="46"/>
      <c r="FHE48" s="46"/>
      <c r="FHF48" s="46"/>
      <c r="FHG48" s="46"/>
      <c r="FHH48" s="46"/>
      <c r="FHI48" s="46"/>
      <c r="FHJ48" s="46"/>
      <c r="FHK48" s="46"/>
      <c r="FHL48" s="46"/>
      <c r="FHM48" s="46"/>
      <c r="FHN48" s="46"/>
      <c r="FHO48" s="46"/>
      <c r="FHP48" s="46"/>
      <c r="FHQ48" s="46"/>
      <c r="FHR48" s="46"/>
      <c r="FHS48" s="46"/>
      <c r="FHT48" s="46"/>
      <c r="FHU48" s="46"/>
      <c r="FHV48" s="46"/>
      <c r="FHW48" s="46"/>
      <c r="FHX48" s="46"/>
      <c r="FHY48" s="46"/>
      <c r="FHZ48" s="46"/>
      <c r="FIA48" s="46"/>
      <c r="FIB48" s="46"/>
      <c r="FIC48" s="46"/>
      <c r="FID48" s="46"/>
      <c r="FIE48" s="46"/>
      <c r="FIF48" s="46"/>
      <c r="FIG48" s="46"/>
      <c r="FIH48" s="46"/>
      <c r="FII48" s="46"/>
      <c r="FIJ48" s="46"/>
      <c r="FIK48" s="46"/>
      <c r="FIL48" s="46"/>
      <c r="FIM48" s="46"/>
      <c r="FIN48" s="46"/>
      <c r="FIO48" s="46"/>
      <c r="FIP48" s="46"/>
      <c r="FIQ48" s="46"/>
      <c r="FIR48" s="46"/>
      <c r="FIS48" s="46"/>
      <c r="FIT48" s="46"/>
      <c r="FIU48" s="46"/>
      <c r="FIV48" s="46"/>
      <c r="FIW48" s="46"/>
      <c r="FIX48" s="46"/>
      <c r="FIY48" s="46"/>
      <c r="FIZ48" s="46"/>
      <c r="FJA48" s="46"/>
      <c r="FJB48" s="46"/>
      <c r="FJC48" s="46"/>
      <c r="FJD48" s="46"/>
      <c r="FJE48" s="46"/>
      <c r="FJF48" s="46"/>
      <c r="FJG48" s="46"/>
      <c r="FJH48" s="46"/>
      <c r="FJI48" s="46"/>
      <c r="FJJ48" s="46"/>
      <c r="FJK48" s="46"/>
      <c r="FJL48" s="46"/>
      <c r="FJM48" s="46"/>
      <c r="FJN48" s="46"/>
      <c r="FJO48" s="46"/>
      <c r="FJP48" s="46"/>
      <c r="FJQ48" s="46"/>
      <c r="FJR48" s="46"/>
      <c r="FJS48" s="46"/>
      <c r="FJT48" s="46"/>
      <c r="FJU48" s="46"/>
      <c r="FJV48" s="46"/>
      <c r="FJW48" s="46"/>
      <c r="FJX48" s="46"/>
      <c r="FJY48" s="46"/>
      <c r="FJZ48" s="46"/>
      <c r="FKA48" s="46"/>
      <c r="FKB48" s="46"/>
      <c r="FKC48" s="46"/>
      <c r="FKD48" s="46"/>
      <c r="FKE48" s="46"/>
      <c r="FKF48" s="46"/>
      <c r="FKG48" s="46"/>
      <c r="FKH48" s="46"/>
      <c r="FKI48" s="46"/>
      <c r="FKJ48" s="46"/>
      <c r="FKK48" s="46"/>
      <c r="FKL48" s="46"/>
      <c r="FKM48" s="46"/>
      <c r="FKN48" s="46"/>
      <c r="FKO48" s="46"/>
      <c r="FKP48" s="46"/>
      <c r="FKQ48" s="46"/>
      <c r="FKR48" s="46"/>
      <c r="FKS48" s="46"/>
      <c r="FKT48" s="46"/>
      <c r="FKU48" s="46"/>
      <c r="FKV48" s="46"/>
      <c r="FKW48" s="46"/>
      <c r="FKX48" s="46"/>
      <c r="FKY48" s="46"/>
      <c r="FKZ48" s="46"/>
      <c r="FLA48" s="46"/>
      <c r="FLB48" s="46"/>
      <c r="FLC48" s="46"/>
      <c r="FLD48" s="46"/>
      <c r="FLE48" s="46"/>
      <c r="FLF48" s="46"/>
      <c r="FLG48" s="46"/>
      <c r="FLH48" s="46"/>
      <c r="FLI48" s="46"/>
      <c r="FLJ48" s="46"/>
      <c r="FLK48" s="46"/>
      <c r="FLL48" s="46"/>
      <c r="FLM48" s="46"/>
      <c r="FLN48" s="46"/>
      <c r="FLO48" s="46"/>
      <c r="FLP48" s="46"/>
      <c r="FLQ48" s="46"/>
      <c r="FLR48" s="46"/>
      <c r="FLS48" s="46"/>
      <c r="FLT48" s="46"/>
      <c r="FLU48" s="46"/>
      <c r="FLV48" s="46"/>
      <c r="FLW48" s="46"/>
      <c r="FLX48" s="46"/>
      <c r="FLY48" s="46"/>
      <c r="FLZ48" s="46"/>
      <c r="FMA48" s="46"/>
      <c r="FMB48" s="46"/>
      <c r="FMC48" s="46"/>
      <c r="FMD48" s="46"/>
      <c r="FME48" s="46"/>
      <c r="FMF48" s="46"/>
      <c r="FMG48" s="46"/>
      <c r="FMH48" s="46"/>
      <c r="FMI48" s="46"/>
      <c r="FMJ48" s="46"/>
      <c r="FMK48" s="46"/>
      <c r="FML48" s="46"/>
      <c r="FMM48" s="46"/>
      <c r="FMN48" s="46"/>
      <c r="FMO48" s="46"/>
      <c r="FMP48" s="46"/>
      <c r="FMQ48" s="46"/>
      <c r="FMR48" s="46"/>
      <c r="FMS48" s="46"/>
      <c r="FMT48" s="46"/>
      <c r="FMU48" s="46"/>
      <c r="FMV48" s="46"/>
      <c r="FMW48" s="46"/>
      <c r="FMX48" s="46"/>
      <c r="FMY48" s="46"/>
      <c r="FMZ48" s="46"/>
      <c r="FNA48" s="46"/>
      <c r="FNB48" s="46"/>
      <c r="FNC48" s="46"/>
      <c r="FND48" s="46"/>
      <c r="FNE48" s="46"/>
      <c r="FNF48" s="46"/>
      <c r="FNG48" s="46"/>
      <c r="FNH48" s="46"/>
      <c r="FNI48" s="46"/>
      <c r="FNJ48" s="46"/>
      <c r="FNK48" s="46"/>
      <c r="FNL48" s="46"/>
      <c r="FNM48" s="46"/>
      <c r="FNN48" s="46"/>
      <c r="FNO48" s="46"/>
      <c r="FNP48" s="46"/>
      <c r="FNQ48" s="46"/>
      <c r="FNR48" s="46"/>
      <c r="FNS48" s="46"/>
      <c r="FNT48" s="46"/>
      <c r="FNU48" s="46"/>
      <c r="FNV48" s="46"/>
      <c r="FNW48" s="46"/>
      <c r="FNX48" s="46"/>
      <c r="FNY48" s="46"/>
      <c r="FNZ48" s="46"/>
      <c r="FOA48" s="46"/>
      <c r="FOB48" s="46"/>
      <c r="FOC48" s="46"/>
      <c r="FOD48" s="46"/>
      <c r="FOE48" s="46"/>
      <c r="FOF48" s="46"/>
      <c r="FOG48" s="46"/>
      <c r="FOH48" s="46"/>
      <c r="FOI48" s="46"/>
      <c r="FOJ48" s="46"/>
      <c r="FOK48" s="46"/>
      <c r="FOL48" s="46"/>
      <c r="FOM48" s="46"/>
      <c r="FON48" s="46"/>
      <c r="FOO48" s="46"/>
      <c r="FOP48" s="46"/>
      <c r="FOQ48" s="46"/>
      <c r="FOR48" s="46"/>
      <c r="FOS48" s="46"/>
      <c r="FOT48" s="46"/>
      <c r="FOU48" s="46"/>
      <c r="FOV48" s="46"/>
      <c r="FOW48" s="46"/>
      <c r="FOX48" s="46"/>
      <c r="FOY48" s="46"/>
      <c r="FOZ48" s="46"/>
      <c r="FPA48" s="46"/>
      <c r="FPB48" s="46"/>
      <c r="FPC48" s="46"/>
      <c r="FPD48" s="46"/>
      <c r="FPE48" s="46"/>
      <c r="FPF48" s="46"/>
      <c r="FPG48" s="46"/>
      <c r="FPH48" s="46"/>
      <c r="FPI48" s="46"/>
      <c r="FPJ48" s="46"/>
      <c r="FPK48" s="46"/>
      <c r="FPL48" s="46"/>
      <c r="FPM48" s="46"/>
      <c r="FPN48" s="46"/>
      <c r="FPO48" s="46"/>
      <c r="FPP48" s="46"/>
      <c r="FPQ48" s="46"/>
      <c r="FPR48" s="46"/>
      <c r="FPS48" s="46"/>
      <c r="FPT48" s="46"/>
      <c r="FPU48" s="46"/>
      <c r="FPV48" s="46"/>
      <c r="FPW48" s="46"/>
      <c r="FPX48" s="46"/>
      <c r="FPY48" s="46"/>
      <c r="FPZ48" s="46"/>
      <c r="FQA48" s="46"/>
      <c r="FQB48" s="46"/>
      <c r="FQC48" s="46"/>
      <c r="FQD48" s="46"/>
      <c r="FQE48" s="46"/>
      <c r="FQF48" s="46"/>
      <c r="FQG48" s="46"/>
      <c r="FQH48" s="46"/>
      <c r="FQI48" s="46"/>
      <c r="FQJ48" s="46"/>
      <c r="FQK48" s="46"/>
      <c r="FQL48" s="46"/>
      <c r="FQM48" s="46"/>
      <c r="FQN48" s="46"/>
      <c r="FQO48" s="46"/>
      <c r="FQP48" s="46"/>
      <c r="FQQ48" s="46"/>
      <c r="FQR48" s="46"/>
      <c r="FQS48" s="46"/>
      <c r="FQT48" s="46"/>
      <c r="FQU48" s="46"/>
      <c r="FQV48" s="46"/>
      <c r="FQW48" s="46"/>
      <c r="FQX48" s="46"/>
      <c r="FQY48" s="46"/>
      <c r="FQZ48" s="46"/>
      <c r="FRA48" s="46"/>
      <c r="FRB48" s="46"/>
      <c r="FRC48" s="46"/>
      <c r="FRD48" s="46"/>
      <c r="FRE48" s="46"/>
      <c r="FRF48" s="46"/>
      <c r="FRG48" s="46"/>
      <c r="FRH48" s="46"/>
      <c r="FRI48" s="46"/>
      <c r="FRJ48" s="46"/>
      <c r="FRK48" s="46"/>
      <c r="FRL48" s="46"/>
      <c r="FRM48" s="46"/>
      <c r="FRN48" s="46"/>
      <c r="FRO48" s="46"/>
      <c r="FRP48" s="46"/>
      <c r="FRQ48" s="46"/>
      <c r="FRR48" s="46"/>
      <c r="FRS48" s="46"/>
      <c r="FRT48" s="46"/>
      <c r="FRU48" s="46"/>
      <c r="FRV48" s="46"/>
      <c r="FRW48" s="46"/>
      <c r="FRX48" s="46"/>
      <c r="FRY48" s="46"/>
      <c r="FRZ48" s="46"/>
      <c r="FSA48" s="46"/>
      <c r="FSB48" s="46"/>
      <c r="FSC48" s="46"/>
      <c r="FSD48" s="46"/>
      <c r="FSE48" s="46"/>
      <c r="FSF48" s="46"/>
      <c r="FSG48" s="46"/>
      <c r="FSH48" s="46"/>
      <c r="FSI48" s="46"/>
      <c r="FSJ48" s="46"/>
      <c r="FSK48" s="46"/>
      <c r="FSL48" s="46"/>
      <c r="FSM48" s="46"/>
      <c r="FSN48" s="46"/>
      <c r="FSO48" s="46"/>
      <c r="FSP48" s="46"/>
      <c r="FSQ48" s="46"/>
      <c r="FSR48" s="46"/>
      <c r="FSS48" s="46"/>
      <c r="FST48" s="46"/>
      <c r="FSU48" s="46"/>
      <c r="FSV48" s="46"/>
      <c r="FSW48" s="46"/>
      <c r="FSX48" s="46"/>
      <c r="FSY48" s="46"/>
      <c r="FSZ48" s="46"/>
      <c r="FTA48" s="46"/>
      <c r="FTB48" s="46"/>
      <c r="FTC48" s="46"/>
      <c r="FTD48" s="46"/>
      <c r="FTE48" s="46"/>
      <c r="FTF48" s="46"/>
      <c r="FTG48" s="46"/>
      <c r="FTH48" s="46"/>
      <c r="FTI48" s="46"/>
      <c r="FTJ48" s="46"/>
      <c r="FTK48" s="46"/>
      <c r="FTL48" s="46"/>
      <c r="FTM48" s="46"/>
      <c r="FTN48" s="46"/>
      <c r="FTO48" s="46"/>
      <c r="FTP48" s="46"/>
      <c r="FTQ48" s="46"/>
      <c r="FTR48" s="46"/>
      <c r="FTS48" s="46"/>
      <c r="FTT48" s="46"/>
      <c r="FTU48" s="46"/>
      <c r="FTV48" s="46"/>
      <c r="FTW48" s="46"/>
      <c r="FTX48" s="46"/>
      <c r="FTY48" s="46"/>
      <c r="FTZ48" s="46"/>
      <c r="FUA48" s="46"/>
      <c r="FUB48" s="46"/>
      <c r="FUC48" s="46"/>
      <c r="FUD48" s="46"/>
      <c r="FUE48" s="46"/>
      <c r="FUF48" s="46"/>
      <c r="FUG48" s="46"/>
      <c r="FUH48" s="46"/>
      <c r="FUI48" s="46"/>
      <c r="FUJ48" s="46"/>
      <c r="FUK48" s="46"/>
      <c r="FUL48" s="46"/>
      <c r="FUM48" s="46"/>
      <c r="FUN48" s="46"/>
      <c r="FUO48" s="46"/>
      <c r="FUP48" s="46"/>
      <c r="FUQ48" s="46"/>
      <c r="FUR48" s="46"/>
      <c r="FUS48" s="46"/>
      <c r="FUT48" s="46"/>
      <c r="FUU48" s="46"/>
      <c r="FUV48" s="46"/>
      <c r="FUW48" s="46"/>
      <c r="FUX48" s="46"/>
      <c r="FUY48" s="46"/>
      <c r="FUZ48" s="46"/>
      <c r="FVA48" s="46"/>
      <c r="FVB48" s="46"/>
      <c r="FVC48" s="46"/>
      <c r="FVD48" s="46"/>
      <c r="FVE48" s="46"/>
      <c r="FVF48" s="46"/>
      <c r="FVG48" s="46"/>
      <c r="FVH48" s="46"/>
      <c r="FVI48" s="46"/>
      <c r="FVJ48" s="46"/>
      <c r="FVK48" s="46"/>
      <c r="FVL48" s="46"/>
      <c r="FVM48" s="46"/>
      <c r="FVN48" s="46"/>
      <c r="FVO48" s="46"/>
      <c r="FVP48" s="46"/>
      <c r="FVQ48" s="46"/>
      <c r="FVR48" s="46"/>
      <c r="FVS48" s="46"/>
      <c r="FVT48" s="46"/>
      <c r="FVU48" s="46"/>
      <c r="FVV48" s="46"/>
      <c r="FVW48" s="46"/>
      <c r="FVX48" s="46"/>
      <c r="FVY48" s="46"/>
      <c r="FVZ48" s="46"/>
      <c r="FWA48" s="46"/>
      <c r="FWB48" s="46"/>
      <c r="FWC48" s="46"/>
      <c r="FWD48" s="46"/>
      <c r="FWE48" s="46"/>
      <c r="FWF48" s="46"/>
      <c r="FWG48" s="46"/>
      <c r="FWH48" s="46"/>
      <c r="FWI48" s="46"/>
      <c r="FWJ48" s="46"/>
      <c r="FWK48" s="46"/>
      <c r="FWL48" s="46"/>
      <c r="FWM48" s="46"/>
      <c r="FWN48" s="46"/>
      <c r="FWO48" s="46"/>
      <c r="FWP48" s="46"/>
      <c r="FWQ48" s="46"/>
      <c r="FWR48" s="46"/>
      <c r="FWS48" s="46"/>
      <c r="FWT48" s="46"/>
      <c r="FWU48" s="46"/>
      <c r="FWV48" s="46"/>
      <c r="FWW48" s="46"/>
      <c r="FWX48" s="46"/>
      <c r="FWY48" s="46"/>
      <c r="FWZ48" s="46"/>
      <c r="FXA48" s="46"/>
      <c r="FXB48" s="46"/>
      <c r="FXC48" s="46"/>
      <c r="FXD48" s="46"/>
      <c r="FXE48" s="46"/>
      <c r="FXF48" s="46"/>
      <c r="FXG48" s="46"/>
      <c r="FXH48" s="46"/>
      <c r="FXI48" s="46"/>
      <c r="FXJ48" s="46"/>
      <c r="FXK48" s="46"/>
      <c r="FXL48" s="46"/>
      <c r="FXM48" s="46"/>
      <c r="FXN48" s="46"/>
      <c r="FXO48" s="46"/>
      <c r="FXP48" s="46"/>
      <c r="FXQ48" s="46"/>
      <c r="FXR48" s="46"/>
      <c r="FXS48" s="46"/>
      <c r="FXT48" s="46"/>
      <c r="FXU48" s="46"/>
      <c r="FXV48" s="46"/>
      <c r="FXW48" s="46"/>
      <c r="FXX48" s="46"/>
      <c r="FXY48" s="46"/>
      <c r="FXZ48" s="46"/>
      <c r="FYA48" s="46"/>
      <c r="FYB48" s="46"/>
      <c r="FYC48" s="46"/>
      <c r="FYD48" s="46"/>
      <c r="FYE48" s="46"/>
      <c r="FYF48" s="46"/>
      <c r="FYG48" s="46"/>
      <c r="FYH48" s="46"/>
      <c r="FYI48" s="46"/>
      <c r="FYJ48" s="46"/>
      <c r="FYK48" s="46"/>
      <c r="FYL48" s="46"/>
      <c r="FYM48" s="46"/>
      <c r="FYN48" s="46"/>
      <c r="FYO48" s="46"/>
      <c r="FYP48" s="46"/>
      <c r="FYQ48" s="46"/>
      <c r="FYR48" s="46"/>
      <c r="FYS48" s="46"/>
      <c r="FYT48" s="46"/>
      <c r="FYU48" s="46"/>
      <c r="FYV48" s="46"/>
      <c r="FYW48" s="46"/>
      <c r="FYX48" s="46"/>
      <c r="FYY48" s="46"/>
      <c r="FYZ48" s="46"/>
      <c r="FZA48" s="46"/>
      <c r="FZB48" s="46"/>
      <c r="FZC48" s="46"/>
      <c r="FZD48" s="46"/>
      <c r="FZE48" s="46"/>
      <c r="FZF48" s="46"/>
      <c r="FZG48" s="46"/>
      <c r="FZH48" s="46"/>
      <c r="FZI48" s="46"/>
      <c r="FZJ48" s="46"/>
      <c r="FZK48" s="46"/>
      <c r="FZL48" s="46"/>
      <c r="FZM48" s="46"/>
      <c r="FZN48" s="46"/>
      <c r="FZO48" s="46"/>
      <c r="FZP48" s="46"/>
      <c r="FZQ48" s="46"/>
      <c r="FZR48" s="46"/>
      <c r="FZS48" s="46"/>
      <c r="FZT48" s="46"/>
      <c r="FZU48" s="46"/>
      <c r="FZV48" s="46"/>
      <c r="FZW48" s="46"/>
      <c r="FZX48" s="46"/>
      <c r="FZY48" s="46"/>
      <c r="FZZ48" s="46"/>
      <c r="GAA48" s="46"/>
      <c r="GAB48" s="46"/>
      <c r="GAC48" s="46"/>
      <c r="GAD48" s="46"/>
      <c r="GAE48" s="46"/>
      <c r="GAF48" s="46"/>
      <c r="GAG48" s="46"/>
      <c r="GAH48" s="46"/>
      <c r="GAI48" s="46"/>
      <c r="GAJ48" s="46"/>
      <c r="GAK48" s="46"/>
      <c r="GAL48" s="46"/>
      <c r="GAM48" s="46"/>
      <c r="GAN48" s="46"/>
      <c r="GAO48" s="46"/>
      <c r="GAP48" s="46"/>
      <c r="GAQ48" s="46"/>
      <c r="GAR48" s="46"/>
      <c r="GAS48" s="46"/>
      <c r="GAT48" s="46"/>
      <c r="GAU48" s="46"/>
      <c r="GAV48" s="46"/>
      <c r="GAW48" s="46"/>
      <c r="GAX48" s="46"/>
      <c r="GAY48" s="46"/>
      <c r="GAZ48" s="46"/>
      <c r="GBA48" s="46"/>
      <c r="GBB48" s="46"/>
      <c r="GBC48" s="46"/>
      <c r="GBD48" s="46"/>
      <c r="GBE48" s="46"/>
      <c r="GBF48" s="46"/>
      <c r="GBG48" s="46"/>
      <c r="GBH48" s="46"/>
      <c r="GBI48" s="46"/>
      <c r="GBJ48" s="46"/>
      <c r="GBK48" s="46"/>
      <c r="GBL48" s="46"/>
      <c r="GBM48" s="46"/>
      <c r="GBN48" s="46"/>
      <c r="GBO48" s="46"/>
      <c r="GBP48" s="46"/>
      <c r="GBQ48" s="46"/>
      <c r="GBR48" s="46"/>
      <c r="GBS48" s="46"/>
      <c r="GBT48" s="46"/>
      <c r="GBU48" s="46"/>
      <c r="GBV48" s="46"/>
      <c r="GBW48" s="46"/>
      <c r="GBX48" s="46"/>
      <c r="GBY48" s="46"/>
      <c r="GBZ48" s="46"/>
      <c r="GCA48" s="46"/>
      <c r="GCB48" s="46"/>
      <c r="GCC48" s="46"/>
      <c r="GCD48" s="46"/>
      <c r="GCE48" s="46"/>
      <c r="GCF48" s="46"/>
      <c r="GCG48" s="46"/>
      <c r="GCH48" s="46"/>
      <c r="GCI48" s="46"/>
      <c r="GCJ48" s="46"/>
      <c r="GCK48" s="46"/>
      <c r="GCL48" s="46"/>
      <c r="GCM48" s="46"/>
      <c r="GCN48" s="46"/>
      <c r="GCO48" s="46"/>
      <c r="GCP48" s="46"/>
      <c r="GCQ48" s="46"/>
      <c r="GCR48" s="46"/>
      <c r="GCS48" s="46"/>
      <c r="GCT48" s="46"/>
      <c r="GCU48" s="46"/>
      <c r="GCV48" s="46"/>
      <c r="GCW48" s="46"/>
      <c r="GCX48" s="46"/>
      <c r="GCY48" s="46"/>
      <c r="GCZ48" s="46"/>
      <c r="GDA48" s="46"/>
      <c r="GDB48" s="46"/>
      <c r="GDC48" s="46"/>
      <c r="GDD48" s="46"/>
      <c r="GDE48" s="46"/>
      <c r="GDF48" s="46"/>
      <c r="GDG48" s="46"/>
      <c r="GDH48" s="46"/>
      <c r="GDI48" s="46"/>
      <c r="GDJ48" s="46"/>
      <c r="GDK48" s="46"/>
      <c r="GDL48" s="46"/>
      <c r="GDM48" s="46"/>
      <c r="GDN48" s="46"/>
      <c r="GDO48" s="46"/>
      <c r="GDP48" s="46"/>
      <c r="GDQ48" s="46"/>
      <c r="GDR48" s="46"/>
      <c r="GDS48" s="46"/>
      <c r="GDT48" s="46"/>
      <c r="GDU48" s="46"/>
      <c r="GDV48" s="46"/>
      <c r="GDW48" s="46"/>
      <c r="GDX48" s="46"/>
      <c r="GDY48" s="46"/>
      <c r="GDZ48" s="46"/>
      <c r="GEA48" s="46"/>
      <c r="GEB48" s="46"/>
      <c r="GEC48" s="46"/>
      <c r="GED48" s="46"/>
      <c r="GEE48" s="46"/>
      <c r="GEF48" s="46"/>
      <c r="GEG48" s="46"/>
      <c r="GEH48" s="46"/>
      <c r="GEI48" s="46"/>
      <c r="GEJ48" s="46"/>
      <c r="GEK48" s="46"/>
      <c r="GEL48" s="46"/>
      <c r="GEM48" s="46"/>
      <c r="GEN48" s="46"/>
      <c r="GEO48" s="46"/>
      <c r="GEP48" s="46"/>
      <c r="GEQ48" s="46"/>
      <c r="GER48" s="46"/>
      <c r="GES48" s="46"/>
      <c r="GET48" s="46"/>
      <c r="GEU48" s="46"/>
      <c r="GEV48" s="46"/>
      <c r="GEW48" s="46"/>
      <c r="GEX48" s="46"/>
      <c r="GEY48" s="46"/>
      <c r="GEZ48" s="46"/>
      <c r="GFA48" s="46"/>
      <c r="GFB48" s="46"/>
      <c r="GFC48" s="46"/>
      <c r="GFD48" s="46"/>
      <c r="GFE48" s="46"/>
      <c r="GFF48" s="46"/>
      <c r="GFG48" s="46"/>
      <c r="GFH48" s="46"/>
      <c r="GFI48" s="46"/>
      <c r="GFJ48" s="46"/>
      <c r="GFK48" s="46"/>
      <c r="GFL48" s="46"/>
      <c r="GFM48" s="46"/>
      <c r="GFN48" s="46"/>
      <c r="GFO48" s="46"/>
      <c r="GFP48" s="46"/>
      <c r="GFQ48" s="46"/>
      <c r="GFR48" s="46"/>
      <c r="GFS48" s="46"/>
      <c r="GFT48" s="46"/>
      <c r="GFU48" s="46"/>
      <c r="GFV48" s="46"/>
      <c r="GFW48" s="46"/>
      <c r="GFX48" s="46"/>
      <c r="GFY48" s="46"/>
      <c r="GFZ48" s="46"/>
      <c r="GGA48" s="46"/>
      <c r="GGB48" s="46"/>
      <c r="GGC48" s="46"/>
      <c r="GGD48" s="46"/>
      <c r="GGE48" s="46"/>
      <c r="GGF48" s="46"/>
      <c r="GGG48" s="46"/>
      <c r="GGH48" s="46"/>
      <c r="GGI48" s="46"/>
      <c r="GGJ48" s="46"/>
      <c r="GGK48" s="46"/>
      <c r="GGL48" s="46"/>
      <c r="GGM48" s="46"/>
      <c r="GGN48" s="46"/>
      <c r="GGO48" s="46"/>
      <c r="GGP48" s="46"/>
      <c r="GGQ48" s="46"/>
      <c r="GGR48" s="46"/>
      <c r="GGS48" s="46"/>
      <c r="GGT48" s="46"/>
      <c r="GGU48" s="46"/>
      <c r="GGV48" s="46"/>
      <c r="GGW48" s="46"/>
      <c r="GGX48" s="46"/>
      <c r="GGY48" s="46"/>
      <c r="GGZ48" s="46"/>
      <c r="GHA48" s="46"/>
      <c r="GHB48" s="46"/>
      <c r="GHC48" s="46"/>
      <c r="GHD48" s="46"/>
      <c r="GHE48" s="46"/>
      <c r="GHF48" s="46"/>
      <c r="GHG48" s="46"/>
      <c r="GHH48" s="46"/>
      <c r="GHI48" s="46"/>
      <c r="GHJ48" s="46"/>
      <c r="GHK48" s="46"/>
      <c r="GHL48" s="46"/>
      <c r="GHM48" s="46"/>
      <c r="GHN48" s="46"/>
      <c r="GHO48" s="46"/>
      <c r="GHP48" s="46"/>
      <c r="GHQ48" s="46"/>
      <c r="GHR48" s="46"/>
      <c r="GHS48" s="46"/>
      <c r="GHT48" s="46"/>
      <c r="GHU48" s="46"/>
      <c r="GHV48" s="46"/>
      <c r="GHW48" s="46"/>
      <c r="GHX48" s="46"/>
      <c r="GHY48" s="46"/>
      <c r="GHZ48" s="46"/>
      <c r="GIA48" s="46"/>
      <c r="GIB48" s="46"/>
      <c r="GIC48" s="46"/>
      <c r="GID48" s="46"/>
      <c r="GIE48" s="46"/>
      <c r="GIF48" s="46"/>
      <c r="GIG48" s="46"/>
      <c r="GIH48" s="46"/>
      <c r="GII48" s="46"/>
      <c r="GIJ48" s="46"/>
      <c r="GIK48" s="46"/>
      <c r="GIL48" s="46"/>
      <c r="GIM48" s="46"/>
      <c r="GIN48" s="46"/>
      <c r="GIO48" s="46"/>
      <c r="GIP48" s="46"/>
      <c r="GIQ48" s="46"/>
      <c r="GIR48" s="46"/>
      <c r="GIS48" s="46"/>
      <c r="GIT48" s="46"/>
      <c r="GIU48" s="46"/>
      <c r="GIV48" s="46"/>
      <c r="GIW48" s="46"/>
      <c r="GIX48" s="46"/>
      <c r="GIY48" s="46"/>
      <c r="GIZ48" s="46"/>
      <c r="GJA48" s="46"/>
      <c r="GJB48" s="46"/>
      <c r="GJC48" s="46"/>
      <c r="GJD48" s="46"/>
      <c r="GJE48" s="46"/>
      <c r="GJF48" s="46"/>
      <c r="GJG48" s="46"/>
      <c r="GJH48" s="46"/>
      <c r="GJI48" s="46"/>
      <c r="GJJ48" s="46"/>
      <c r="GJK48" s="46"/>
      <c r="GJL48" s="46"/>
      <c r="GJM48" s="46"/>
      <c r="GJN48" s="46"/>
      <c r="GJO48" s="46"/>
      <c r="GJP48" s="46"/>
      <c r="GJQ48" s="46"/>
      <c r="GJR48" s="46"/>
      <c r="GJS48" s="46"/>
      <c r="GJT48" s="46"/>
      <c r="GJU48" s="46"/>
      <c r="GJV48" s="46"/>
      <c r="GJW48" s="46"/>
      <c r="GJX48" s="46"/>
      <c r="GJY48" s="46"/>
      <c r="GJZ48" s="46"/>
      <c r="GKA48" s="46"/>
      <c r="GKB48" s="46"/>
      <c r="GKC48" s="46"/>
      <c r="GKD48" s="46"/>
      <c r="GKE48" s="46"/>
      <c r="GKF48" s="46"/>
      <c r="GKG48" s="46"/>
      <c r="GKH48" s="46"/>
      <c r="GKI48" s="46"/>
      <c r="GKJ48" s="46"/>
      <c r="GKK48" s="46"/>
      <c r="GKL48" s="46"/>
      <c r="GKM48" s="46"/>
      <c r="GKN48" s="46"/>
      <c r="GKO48" s="46"/>
      <c r="GKP48" s="46"/>
      <c r="GKQ48" s="46"/>
      <c r="GKR48" s="46"/>
      <c r="GKS48" s="46"/>
      <c r="GKT48" s="46"/>
      <c r="GKU48" s="46"/>
      <c r="GKV48" s="46"/>
      <c r="GKW48" s="46"/>
      <c r="GKX48" s="46"/>
      <c r="GKY48" s="46"/>
      <c r="GKZ48" s="46"/>
      <c r="GLA48" s="46"/>
      <c r="GLB48" s="46"/>
      <c r="GLC48" s="46"/>
      <c r="GLD48" s="46"/>
      <c r="GLE48" s="46"/>
      <c r="GLF48" s="46"/>
      <c r="GLG48" s="46"/>
      <c r="GLH48" s="46"/>
      <c r="GLI48" s="46"/>
      <c r="GLJ48" s="46"/>
      <c r="GLK48" s="46"/>
      <c r="GLL48" s="46"/>
      <c r="GLM48" s="46"/>
      <c r="GLN48" s="46"/>
      <c r="GLO48" s="46"/>
      <c r="GLP48" s="46"/>
      <c r="GLQ48" s="46"/>
      <c r="GLR48" s="46"/>
      <c r="GLS48" s="46"/>
      <c r="GLT48" s="46"/>
      <c r="GLU48" s="46"/>
      <c r="GLV48" s="46"/>
      <c r="GLW48" s="46"/>
      <c r="GLX48" s="46"/>
      <c r="GLY48" s="46"/>
      <c r="GLZ48" s="46"/>
      <c r="GMA48" s="46"/>
      <c r="GMB48" s="46"/>
      <c r="GMC48" s="46"/>
      <c r="GMD48" s="46"/>
      <c r="GME48" s="46"/>
      <c r="GMF48" s="46"/>
      <c r="GMG48" s="46"/>
      <c r="GMH48" s="46"/>
      <c r="GMI48" s="46"/>
      <c r="GMJ48" s="46"/>
      <c r="GMK48" s="46"/>
      <c r="GML48" s="46"/>
      <c r="GMM48" s="46"/>
      <c r="GMN48" s="46"/>
      <c r="GMO48" s="46"/>
      <c r="GMP48" s="46"/>
      <c r="GMQ48" s="46"/>
      <c r="GMR48" s="46"/>
      <c r="GMS48" s="46"/>
      <c r="GMT48" s="46"/>
      <c r="GMU48" s="46"/>
      <c r="GMV48" s="46"/>
      <c r="GMW48" s="46"/>
      <c r="GMX48" s="46"/>
      <c r="GMY48" s="46"/>
      <c r="GMZ48" s="46"/>
      <c r="GNA48" s="46"/>
      <c r="GNB48" s="46"/>
      <c r="GNC48" s="46"/>
      <c r="GND48" s="46"/>
      <c r="GNE48" s="46"/>
      <c r="GNF48" s="46"/>
      <c r="GNG48" s="46"/>
      <c r="GNH48" s="46"/>
      <c r="GNI48" s="46"/>
      <c r="GNJ48" s="46"/>
      <c r="GNK48" s="46"/>
      <c r="GNL48" s="46"/>
      <c r="GNM48" s="46"/>
      <c r="GNN48" s="46"/>
      <c r="GNO48" s="46"/>
      <c r="GNP48" s="46"/>
      <c r="GNQ48" s="46"/>
      <c r="GNR48" s="46"/>
      <c r="GNS48" s="46"/>
      <c r="GNT48" s="46"/>
      <c r="GNU48" s="46"/>
      <c r="GNV48" s="46"/>
      <c r="GNW48" s="46"/>
      <c r="GNX48" s="46"/>
      <c r="GNY48" s="46"/>
      <c r="GNZ48" s="46"/>
      <c r="GOA48" s="46"/>
      <c r="GOB48" s="46"/>
      <c r="GOC48" s="46"/>
      <c r="GOD48" s="46"/>
      <c r="GOE48" s="46"/>
      <c r="GOF48" s="46"/>
      <c r="GOG48" s="46"/>
      <c r="GOH48" s="46"/>
      <c r="GOI48" s="46"/>
      <c r="GOJ48" s="46"/>
      <c r="GOK48" s="46"/>
      <c r="GOL48" s="46"/>
      <c r="GOM48" s="46"/>
      <c r="GON48" s="46"/>
      <c r="GOO48" s="46"/>
      <c r="GOP48" s="46"/>
      <c r="GOQ48" s="46"/>
      <c r="GOR48" s="46"/>
      <c r="GOS48" s="46"/>
      <c r="GOT48" s="46"/>
      <c r="GOU48" s="46"/>
      <c r="GOV48" s="46"/>
      <c r="GOW48" s="46"/>
      <c r="GOX48" s="46"/>
      <c r="GOY48" s="46"/>
      <c r="GOZ48" s="46"/>
      <c r="GPA48" s="46"/>
      <c r="GPB48" s="46"/>
      <c r="GPC48" s="46"/>
      <c r="GPD48" s="46"/>
      <c r="GPE48" s="46"/>
      <c r="GPF48" s="46"/>
      <c r="GPG48" s="46"/>
      <c r="GPH48" s="46"/>
      <c r="GPI48" s="46"/>
      <c r="GPJ48" s="46"/>
      <c r="GPK48" s="46"/>
      <c r="GPL48" s="46"/>
      <c r="GPM48" s="46"/>
      <c r="GPN48" s="46"/>
      <c r="GPO48" s="46"/>
      <c r="GPP48" s="46"/>
      <c r="GPQ48" s="46"/>
      <c r="GPR48" s="46"/>
      <c r="GPS48" s="46"/>
      <c r="GPT48" s="46"/>
      <c r="GPU48" s="46"/>
      <c r="GPV48" s="46"/>
      <c r="GPW48" s="46"/>
      <c r="GPX48" s="46"/>
      <c r="GPY48" s="46"/>
      <c r="GPZ48" s="46"/>
      <c r="GQA48" s="46"/>
      <c r="GQB48" s="46"/>
      <c r="GQC48" s="46"/>
      <c r="GQD48" s="46"/>
      <c r="GQE48" s="46"/>
      <c r="GQF48" s="46"/>
      <c r="GQG48" s="46"/>
      <c r="GQH48" s="46"/>
      <c r="GQI48" s="46"/>
      <c r="GQJ48" s="46"/>
      <c r="GQK48" s="46"/>
      <c r="GQL48" s="46"/>
      <c r="GQM48" s="46"/>
      <c r="GQN48" s="46"/>
      <c r="GQO48" s="46"/>
      <c r="GQP48" s="46"/>
      <c r="GQQ48" s="46"/>
      <c r="GQR48" s="46"/>
      <c r="GQS48" s="46"/>
      <c r="GQT48" s="46"/>
      <c r="GQU48" s="46"/>
      <c r="GQV48" s="46"/>
      <c r="GQW48" s="46"/>
      <c r="GQX48" s="46"/>
      <c r="GQY48" s="46"/>
      <c r="GQZ48" s="46"/>
      <c r="GRA48" s="46"/>
      <c r="GRB48" s="46"/>
      <c r="GRC48" s="46"/>
      <c r="GRD48" s="46"/>
      <c r="GRE48" s="46"/>
      <c r="GRF48" s="46"/>
      <c r="GRG48" s="46"/>
      <c r="GRH48" s="46"/>
      <c r="GRI48" s="46"/>
      <c r="GRJ48" s="46"/>
      <c r="GRK48" s="46"/>
      <c r="GRL48" s="46"/>
      <c r="GRM48" s="46"/>
      <c r="GRN48" s="46"/>
      <c r="GRO48" s="46"/>
      <c r="GRP48" s="46"/>
      <c r="GRQ48" s="46"/>
      <c r="GRR48" s="46"/>
      <c r="GRS48" s="46"/>
      <c r="GRT48" s="46"/>
      <c r="GRU48" s="46"/>
      <c r="GRV48" s="46"/>
      <c r="GRW48" s="46"/>
      <c r="GRX48" s="46"/>
      <c r="GRY48" s="46"/>
      <c r="GRZ48" s="46"/>
      <c r="GSA48" s="46"/>
      <c r="GSB48" s="46"/>
      <c r="GSC48" s="46"/>
      <c r="GSD48" s="46"/>
      <c r="GSE48" s="46"/>
      <c r="GSF48" s="46"/>
      <c r="GSG48" s="46"/>
      <c r="GSH48" s="46"/>
      <c r="GSI48" s="46"/>
      <c r="GSJ48" s="46"/>
      <c r="GSK48" s="46"/>
      <c r="GSL48" s="46"/>
      <c r="GSM48" s="46"/>
      <c r="GSN48" s="46"/>
      <c r="GSO48" s="46"/>
      <c r="GSP48" s="46"/>
      <c r="GSQ48" s="46"/>
      <c r="GSR48" s="46"/>
      <c r="GSS48" s="46"/>
      <c r="GST48" s="46"/>
      <c r="GSU48" s="46"/>
      <c r="GSV48" s="46"/>
      <c r="GSW48" s="46"/>
      <c r="GSX48" s="46"/>
      <c r="GSY48" s="46"/>
      <c r="GSZ48" s="46"/>
      <c r="GTA48" s="46"/>
      <c r="GTB48" s="46"/>
      <c r="GTC48" s="46"/>
      <c r="GTD48" s="46"/>
      <c r="GTE48" s="46"/>
      <c r="GTF48" s="46"/>
      <c r="GTG48" s="46"/>
      <c r="GTH48" s="46"/>
      <c r="GTI48" s="46"/>
      <c r="GTJ48" s="46"/>
      <c r="GTK48" s="46"/>
      <c r="GTL48" s="46"/>
      <c r="GTM48" s="46"/>
      <c r="GTN48" s="46"/>
      <c r="GTO48" s="46"/>
      <c r="GTP48" s="46"/>
      <c r="GTQ48" s="46"/>
      <c r="GTR48" s="46"/>
      <c r="GTS48" s="46"/>
      <c r="GTT48" s="46"/>
      <c r="GTU48" s="46"/>
      <c r="GTV48" s="46"/>
      <c r="GTW48" s="46"/>
      <c r="GTX48" s="46"/>
      <c r="GTY48" s="46"/>
      <c r="GTZ48" s="46"/>
      <c r="GUA48" s="46"/>
      <c r="GUB48" s="46"/>
      <c r="GUC48" s="46"/>
      <c r="GUD48" s="46"/>
      <c r="GUE48" s="46"/>
      <c r="GUF48" s="46"/>
      <c r="GUG48" s="46"/>
      <c r="GUH48" s="46"/>
      <c r="GUI48" s="46"/>
      <c r="GUJ48" s="46"/>
      <c r="GUK48" s="46"/>
      <c r="GUL48" s="46"/>
      <c r="GUM48" s="46"/>
      <c r="GUN48" s="46"/>
      <c r="GUO48" s="46"/>
      <c r="GUP48" s="46"/>
      <c r="GUQ48" s="46"/>
      <c r="GUR48" s="46"/>
      <c r="GUS48" s="46"/>
      <c r="GUT48" s="46"/>
      <c r="GUU48" s="46"/>
      <c r="GUV48" s="46"/>
      <c r="GUW48" s="46"/>
      <c r="GUX48" s="46"/>
      <c r="GUY48" s="46"/>
      <c r="GUZ48" s="46"/>
      <c r="GVA48" s="46"/>
      <c r="GVB48" s="46"/>
      <c r="GVC48" s="46"/>
      <c r="GVD48" s="46"/>
      <c r="GVE48" s="46"/>
      <c r="GVF48" s="46"/>
      <c r="GVG48" s="46"/>
      <c r="GVH48" s="46"/>
      <c r="GVI48" s="46"/>
      <c r="GVJ48" s="46"/>
      <c r="GVK48" s="46"/>
      <c r="GVL48" s="46"/>
      <c r="GVM48" s="46"/>
      <c r="GVN48" s="46"/>
      <c r="GVO48" s="46"/>
      <c r="GVP48" s="46"/>
      <c r="GVQ48" s="46"/>
      <c r="GVR48" s="46"/>
      <c r="GVS48" s="46"/>
      <c r="GVT48" s="46"/>
      <c r="GVU48" s="46"/>
      <c r="GVV48" s="46"/>
      <c r="GVW48" s="46"/>
      <c r="GVX48" s="46"/>
      <c r="GVY48" s="46"/>
      <c r="GVZ48" s="46"/>
      <c r="GWA48" s="46"/>
      <c r="GWB48" s="46"/>
      <c r="GWC48" s="46"/>
      <c r="GWD48" s="46"/>
      <c r="GWE48" s="46"/>
      <c r="GWF48" s="46"/>
      <c r="GWG48" s="46"/>
      <c r="GWH48" s="46"/>
      <c r="GWI48" s="46"/>
      <c r="GWJ48" s="46"/>
      <c r="GWK48" s="46"/>
      <c r="GWL48" s="46"/>
      <c r="GWM48" s="46"/>
      <c r="GWN48" s="46"/>
      <c r="GWO48" s="46"/>
      <c r="GWP48" s="46"/>
      <c r="GWQ48" s="46"/>
      <c r="GWR48" s="46"/>
      <c r="GWS48" s="46"/>
      <c r="GWT48" s="46"/>
      <c r="GWU48" s="46"/>
      <c r="GWV48" s="46"/>
      <c r="GWW48" s="46"/>
      <c r="GWX48" s="46"/>
      <c r="GWY48" s="46"/>
      <c r="GWZ48" s="46"/>
      <c r="GXA48" s="46"/>
      <c r="GXB48" s="46"/>
      <c r="GXC48" s="46"/>
      <c r="GXD48" s="46"/>
      <c r="GXE48" s="46"/>
      <c r="GXF48" s="46"/>
      <c r="GXG48" s="46"/>
      <c r="GXH48" s="46"/>
      <c r="GXI48" s="46"/>
      <c r="GXJ48" s="46"/>
      <c r="GXK48" s="46"/>
      <c r="GXL48" s="46"/>
      <c r="GXM48" s="46"/>
      <c r="GXN48" s="46"/>
      <c r="GXO48" s="46"/>
      <c r="GXP48" s="46"/>
      <c r="GXQ48" s="46"/>
      <c r="GXR48" s="46"/>
      <c r="GXS48" s="46"/>
      <c r="GXT48" s="46"/>
      <c r="GXU48" s="46"/>
      <c r="GXV48" s="46"/>
      <c r="GXW48" s="46"/>
      <c r="GXX48" s="46"/>
      <c r="GXY48" s="46"/>
      <c r="GXZ48" s="46"/>
      <c r="GYA48" s="46"/>
      <c r="GYB48" s="46"/>
      <c r="GYC48" s="46"/>
      <c r="GYD48" s="46"/>
      <c r="GYE48" s="46"/>
      <c r="GYF48" s="46"/>
      <c r="GYG48" s="46"/>
      <c r="GYH48" s="46"/>
      <c r="GYI48" s="46"/>
      <c r="GYJ48" s="46"/>
      <c r="GYK48" s="46"/>
      <c r="GYL48" s="46"/>
      <c r="GYM48" s="46"/>
      <c r="GYN48" s="46"/>
      <c r="GYO48" s="46"/>
      <c r="GYP48" s="46"/>
      <c r="GYQ48" s="46"/>
      <c r="GYR48" s="46"/>
      <c r="GYS48" s="46"/>
      <c r="GYT48" s="46"/>
      <c r="GYU48" s="46"/>
      <c r="GYV48" s="46"/>
      <c r="GYW48" s="46"/>
      <c r="GYX48" s="46"/>
      <c r="GYY48" s="46"/>
      <c r="GYZ48" s="46"/>
      <c r="GZA48" s="46"/>
      <c r="GZB48" s="46"/>
      <c r="GZC48" s="46"/>
      <c r="GZD48" s="46"/>
      <c r="GZE48" s="46"/>
      <c r="GZF48" s="46"/>
      <c r="GZG48" s="46"/>
      <c r="GZH48" s="46"/>
      <c r="GZI48" s="46"/>
      <c r="GZJ48" s="46"/>
      <c r="GZK48" s="46"/>
      <c r="GZL48" s="46"/>
      <c r="GZM48" s="46"/>
      <c r="GZN48" s="46"/>
      <c r="GZO48" s="46"/>
      <c r="GZP48" s="46"/>
      <c r="GZQ48" s="46"/>
      <c r="GZR48" s="46"/>
      <c r="GZS48" s="46"/>
      <c r="GZT48" s="46"/>
      <c r="GZU48" s="46"/>
      <c r="GZV48" s="46"/>
      <c r="GZW48" s="46"/>
      <c r="GZX48" s="46"/>
      <c r="GZY48" s="46"/>
      <c r="GZZ48" s="46"/>
      <c r="HAA48" s="46"/>
      <c r="HAB48" s="46"/>
      <c r="HAC48" s="46"/>
      <c r="HAD48" s="46"/>
      <c r="HAE48" s="46"/>
      <c r="HAF48" s="46"/>
      <c r="HAG48" s="46"/>
      <c r="HAH48" s="46"/>
      <c r="HAI48" s="46"/>
      <c r="HAJ48" s="46"/>
      <c r="HAK48" s="46"/>
      <c r="HAL48" s="46"/>
      <c r="HAM48" s="46"/>
      <c r="HAN48" s="46"/>
      <c r="HAO48" s="46"/>
      <c r="HAP48" s="46"/>
      <c r="HAQ48" s="46"/>
      <c r="HAR48" s="46"/>
      <c r="HAS48" s="46"/>
      <c r="HAT48" s="46"/>
      <c r="HAU48" s="46"/>
      <c r="HAV48" s="46"/>
      <c r="HAW48" s="46"/>
      <c r="HAX48" s="46"/>
      <c r="HAY48" s="46"/>
      <c r="HAZ48" s="46"/>
      <c r="HBA48" s="46"/>
      <c r="HBB48" s="46"/>
      <c r="HBC48" s="46"/>
      <c r="HBD48" s="46"/>
      <c r="HBE48" s="46"/>
      <c r="HBF48" s="46"/>
      <c r="HBG48" s="46"/>
      <c r="HBH48" s="46"/>
      <c r="HBI48" s="46"/>
      <c r="HBJ48" s="46"/>
      <c r="HBK48" s="46"/>
      <c r="HBL48" s="46"/>
      <c r="HBM48" s="46"/>
      <c r="HBN48" s="46"/>
      <c r="HBO48" s="46"/>
      <c r="HBP48" s="46"/>
      <c r="HBQ48" s="46"/>
      <c r="HBR48" s="46"/>
      <c r="HBS48" s="46"/>
      <c r="HBT48" s="46"/>
      <c r="HBU48" s="46"/>
      <c r="HBV48" s="46"/>
      <c r="HBW48" s="46"/>
      <c r="HBX48" s="46"/>
      <c r="HBY48" s="46"/>
      <c r="HBZ48" s="46"/>
      <c r="HCA48" s="46"/>
      <c r="HCB48" s="46"/>
      <c r="HCC48" s="46"/>
      <c r="HCD48" s="46"/>
      <c r="HCE48" s="46"/>
      <c r="HCF48" s="46"/>
      <c r="HCG48" s="46"/>
      <c r="HCH48" s="46"/>
      <c r="HCI48" s="46"/>
      <c r="HCJ48" s="46"/>
      <c r="HCK48" s="46"/>
      <c r="HCL48" s="46"/>
      <c r="HCM48" s="46"/>
      <c r="HCN48" s="46"/>
      <c r="HCO48" s="46"/>
      <c r="HCP48" s="46"/>
      <c r="HCQ48" s="46"/>
      <c r="HCR48" s="46"/>
      <c r="HCS48" s="46"/>
      <c r="HCT48" s="46"/>
      <c r="HCU48" s="46"/>
      <c r="HCV48" s="46"/>
      <c r="HCW48" s="46"/>
      <c r="HCX48" s="46"/>
      <c r="HCY48" s="46"/>
      <c r="HCZ48" s="46"/>
      <c r="HDA48" s="46"/>
      <c r="HDB48" s="46"/>
      <c r="HDC48" s="46"/>
      <c r="HDD48" s="46"/>
      <c r="HDE48" s="46"/>
      <c r="HDF48" s="46"/>
      <c r="HDG48" s="46"/>
      <c r="HDH48" s="46"/>
      <c r="HDI48" s="46"/>
      <c r="HDJ48" s="46"/>
      <c r="HDK48" s="46"/>
      <c r="HDL48" s="46"/>
      <c r="HDM48" s="46"/>
      <c r="HDN48" s="46"/>
      <c r="HDO48" s="46"/>
      <c r="HDP48" s="46"/>
      <c r="HDQ48" s="46"/>
      <c r="HDR48" s="46"/>
      <c r="HDS48" s="46"/>
      <c r="HDT48" s="46"/>
      <c r="HDU48" s="46"/>
      <c r="HDV48" s="46"/>
      <c r="HDW48" s="46"/>
      <c r="HDX48" s="46"/>
      <c r="HDY48" s="46"/>
      <c r="HDZ48" s="46"/>
      <c r="HEA48" s="46"/>
      <c r="HEB48" s="46"/>
      <c r="HEC48" s="46"/>
      <c r="HED48" s="46"/>
      <c r="HEE48" s="46"/>
      <c r="HEF48" s="46"/>
      <c r="HEG48" s="46"/>
      <c r="HEH48" s="46"/>
      <c r="HEI48" s="46"/>
      <c r="HEJ48" s="46"/>
      <c r="HEK48" s="46"/>
      <c r="HEL48" s="46"/>
      <c r="HEM48" s="46"/>
      <c r="HEN48" s="46"/>
      <c r="HEO48" s="46"/>
      <c r="HEP48" s="46"/>
      <c r="HEQ48" s="46"/>
      <c r="HER48" s="46"/>
      <c r="HES48" s="46"/>
      <c r="HET48" s="46"/>
      <c r="HEU48" s="46"/>
      <c r="HEV48" s="46"/>
      <c r="HEW48" s="46"/>
      <c r="HEX48" s="46"/>
      <c r="HEY48" s="46"/>
      <c r="HEZ48" s="46"/>
      <c r="HFA48" s="46"/>
      <c r="HFB48" s="46"/>
      <c r="HFC48" s="46"/>
      <c r="HFD48" s="46"/>
      <c r="HFE48" s="46"/>
      <c r="HFF48" s="46"/>
      <c r="HFG48" s="46"/>
      <c r="HFH48" s="46"/>
      <c r="HFI48" s="46"/>
      <c r="HFJ48" s="46"/>
      <c r="HFK48" s="46"/>
      <c r="HFL48" s="46"/>
      <c r="HFM48" s="46"/>
      <c r="HFN48" s="46"/>
      <c r="HFO48" s="46"/>
      <c r="HFP48" s="46"/>
      <c r="HFQ48" s="46"/>
      <c r="HFR48" s="46"/>
      <c r="HFS48" s="46"/>
      <c r="HFT48" s="46"/>
      <c r="HFU48" s="46"/>
      <c r="HFV48" s="46"/>
      <c r="HFW48" s="46"/>
      <c r="HFX48" s="46"/>
      <c r="HFY48" s="46"/>
      <c r="HFZ48" s="46"/>
      <c r="HGA48" s="46"/>
      <c r="HGB48" s="46"/>
      <c r="HGC48" s="46"/>
      <c r="HGD48" s="46"/>
      <c r="HGE48" s="46"/>
      <c r="HGF48" s="46"/>
      <c r="HGG48" s="46"/>
      <c r="HGH48" s="46"/>
      <c r="HGI48" s="46"/>
      <c r="HGJ48" s="46"/>
      <c r="HGK48" s="46"/>
      <c r="HGL48" s="46"/>
      <c r="HGM48" s="46"/>
      <c r="HGN48" s="46"/>
      <c r="HGO48" s="46"/>
      <c r="HGP48" s="46"/>
      <c r="HGQ48" s="46"/>
      <c r="HGR48" s="46"/>
      <c r="HGS48" s="46"/>
      <c r="HGT48" s="46"/>
      <c r="HGU48" s="46"/>
      <c r="HGV48" s="46"/>
      <c r="HGW48" s="46"/>
      <c r="HGX48" s="46"/>
      <c r="HGY48" s="46"/>
      <c r="HGZ48" s="46"/>
      <c r="HHA48" s="46"/>
      <c r="HHB48" s="46"/>
      <c r="HHC48" s="46"/>
      <c r="HHD48" s="46"/>
      <c r="HHE48" s="46"/>
      <c r="HHF48" s="46"/>
      <c r="HHG48" s="46"/>
      <c r="HHH48" s="46"/>
      <c r="HHI48" s="46"/>
      <c r="HHJ48" s="46"/>
      <c r="HHK48" s="46"/>
      <c r="HHL48" s="46"/>
      <c r="HHM48" s="46"/>
      <c r="HHN48" s="46"/>
      <c r="HHO48" s="46"/>
      <c r="HHP48" s="46"/>
      <c r="HHQ48" s="46"/>
      <c r="HHR48" s="46"/>
      <c r="HHS48" s="46"/>
      <c r="HHT48" s="46"/>
      <c r="HHU48" s="46"/>
      <c r="HHV48" s="46"/>
      <c r="HHW48" s="46"/>
      <c r="HHX48" s="46"/>
      <c r="HHY48" s="46"/>
      <c r="HHZ48" s="46"/>
      <c r="HIA48" s="46"/>
      <c r="HIB48" s="46"/>
      <c r="HIC48" s="46"/>
      <c r="HID48" s="46"/>
      <c r="HIE48" s="46"/>
      <c r="HIF48" s="46"/>
      <c r="HIG48" s="46"/>
      <c r="HIH48" s="46"/>
      <c r="HII48" s="46"/>
      <c r="HIJ48" s="46"/>
      <c r="HIK48" s="46"/>
      <c r="HIL48" s="46"/>
      <c r="HIM48" s="46"/>
      <c r="HIN48" s="46"/>
      <c r="HIO48" s="46"/>
      <c r="HIP48" s="46"/>
      <c r="HIQ48" s="46"/>
      <c r="HIR48" s="46"/>
      <c r="HIS48" s="46"/>
      <c r="HIT48" s="46"/>
      <c r="HIU48" s="46"/>
      <c r="HIV48" s="46"/>
      <c r="HIW48" s="46"/>
      <c r="HIX48" s="46"/>
      <c r="HIY48" s="46"/>
      <c r="HIZ48" s="46"/>
      <c r="HJA48" s="46"/>
      <c r="HJB48" s="46"/>
      <c r="HJC48" s="46"/>
      <c r="HJD48" s="46"/>
      <c r="HJE48" s="46"/>
      <c r="HJF48" s="46"/>
      <c r="HJG48" s="46"/>
      <c r="HJH48" s="46"/>
      <c r="HJI48" s="46"/>
      <c r="HJJ48" s="46"/>
      <c r="HJK48" s="46"/>
      <c r="HJL48" s="46"/>
      <c r="HJM48" s="46"/>
      <c r="HJN48" s="46"/>
      <c r="HJO48" s="46"/>
      <c r="HJP48" s="46"/>
      <c r="HJQ48" s="46"/>
      <c r="HJR48" s="46"/>
      <c r="HJS48" s="46"/>
      <c r="HJT48" s="46"/>
      <c r="HJU48" s="46"/>
      <c r="HJV48" s="46"/>
      <c r="HJW48" s="46"/>
      <c r="HJX48" s="46"/>
      <c r="HJY48" s="46"/>
      <c r="HJZ48" s="46"/>
      <c r="HKA48" s="46"/>
      <c r="HKB48" s="46"/>
      <c r="HKC48" s="46"/>
      <c r="HKD48" s="46"/>
      <c r="HKE48" s="46"/>
      <c r="HKF48" s="46"/>
      <c r="HKG48" s="46"/>
      <c r="HKH48" s="46"/>
      <c r="HKI48" s="46"/>
      <c r="HKJ48" s="46"/>
      <c r="HKK48" s="46"/>
      <c r="HKL48" s="46"/>
      <c r="HKM48" s="46"/>
      <c r="HKN48" s="46"/>
      <c r="HKO48" s="46"/>
      <c r="HKP48" s="46"/>
      <c r="HKQ48" s="46"/>
      <c r="HKR48" s="46"/>
      <c r="HKS48" s="46"/>
      <c r="HKT48" s="46"/>
      <c r="HKU48" s="46"/>
      <c r="HKV48" s="46"/>
      <c r="HKW48" s="46"/>
      <c r="HKX48" s="46"/>
      <c r="HKY48" s="46"/>
      <c r="HKZ48" s="46"/>
      <c r="HLA48" s="46"/>
      <c r="HLB48" s="46"/>
      <c r="HLC48" s="46"/>
      <c r="HLD48" s="46"/>
      <c r="HLE48" s="46"/>
      <c r="HLF48" s="46"/>
      <c r="HLG48" s="46"/>
      <c r="HLH48" s="46"/>
      <c r="HLI48" s="46"/>
      <c r="HLJ48" s="46"/>
      <c r="HLK48" s="46"/>
      <c r="HLL48" s="46"/>
      <c r="HLM48" s="46"/>
      <c r="HLN48" s="46"/>
      <c r="HLO48" s="46"/>
      <c r="HLP48" s="46"/>
      <c r="HLQ48" s="46"/>
      <c r="HLR48" s="46"/>
      <c r="HLS48" s="46"/>
      <c r="HLT48" s="46"/>
      <c r="HLU48" s="46"/>
      <c r="HLV48" s="46"/>
      <c r="HLW48" s="46"/>
      <c r="HLX48" s="46"/>
      <c r="HLY48" s="46"/>
      <c r="HLZ48" s="46"/>
      <c r="HMA48" s="46"/>
      <c r="HMB48" s="46"/>
      <c r="HMC48" s="46"/>
      <c r="HMD48" s="46"/>
      <c r="HME48" s="46"/>
      <c r="HMF48" s="46"/>
      <c r="HMG48" s="46"/>
      <c r="HMH48" s="46"/>
      <c r="HMI48" s="46"/>
      <c r="HMJ48" s="46"/>
      <c r="HMK48" s="46"/>
      <c r="HML48" s="46"/>
      <c r="HMM48" s="46"/>
      <c r="HMN48" s="46"/>
      <c r="HMO48" s="46"/>
      <c r="HMP48" s="46"/>
      <c r="HMQ48" s="46"/>
      <c r="HMR48" s="46"/>
      <c r="HMS48" s="46"/>
      <c r="HMT48" s="46"/>
      <c r="HMU48" s="46"/>
      <c r="HMV48" s="46"/>
      <c r="HMW48" s="46"/>
      <c r="HMX48" s="46"/>
      <c r="HMY48" s="46"/>
      <c r="HMZ48" s="46"/>
      <c r="HNA48" s="46"/>
      <c r="HNB48" s="46"/>
      <c r="HNC48" s="46"/>
      <c r="HND48" s="46"/>
      <c r="HNE48" s="46"/>
      <c r="HNF48" s="46"/>
      <c r="HNG48" s="46"/>
      <c r="HNH48" s="46"/>
      <c r="HNI48" s="46"/>
      <c r="HNJ48" s="46"/>
      <c r="HNK48" s="46"/>
      <c r="HNL48" s="46"/>
      <c r="HNM48" s="46"/>
      <c r="HNN48" s="46"/>
      <c r="HNO48" s="46"/>
      <c r="HNP48" s="46"/>
      <c r="HNQ48" s="46"/>
      <c r="HNR48" s="46"/>
      <c r="HNS48" s="46"/>
      <c r="HNT48" s="46"/>
      <c r="HNU48" s="46"/>
      <c r="HNV48" s="46"/>
      <c r="HNW48" s="46"/>
      <c r="HNX48" s="46"/>
      <c r="HNY48" s="46"/>
      <c r="HNZ48" s="46"/>
      <c r="HOA48" s="46"/>
      <c r="HOB48" s="46"/>
      <c r="HOC48" s="46"/>
      <c r="HOD48" s="46"/>
      <c r="HOE48" s="46"/>
      <c r="HOF48" s="46"/>
      <c r="HOG48" s="46"/>
      <c r="HOH48" s="46"/>
      <c r="HOI48" s="46"/>
      <c r="HOJ48" s="46"/>
      <c r="HOK48" s="46"/>
      <c r="HOL48" s="46"/>
      <c r="HOM48" s="46"/>
      <c r="HON48" s="46"/>
      <c r="HOO48" s="46"/>
      <c r="HOP48" s="46"/>
      <c r="HOQ48" s="46"/>
      <c r="HOR48" s="46"/>
      <c r="HOS48" s="46"/>
      <c r="HOT48" s="46"/>
      <c r="HOU48" s="46"/>
      <c r="HOV48" s="46"/>
      <c r="HOW48" s="46"/>
      <c r="HOX48" s="46"/>
      <c r="HOY48" s="46"/>
      <c r="HOZ48" s="46"/>
      <c r="HPA48" s="46"/>
      <c r="HPB48" s="46"/>
      <c r="HPC48" s="46"/>
      <c r="HPD48" s="46"/>
      <c r="HPE48" s="46"/>
      <c r="HPF48" s="46"/>
      <c r="HPG48" s="46"/>
      <c r="HPH48" s="46"/>
      <c r="HPI48" s="46"/>
      <c r="HPJ48" s="46"/>
      <c r="HPK48" s="46"/>
      <c r="HPL48" s="46"/>
      <c r="HPM48" s="46"/>
      <c r="HPN48" s="46"/>
      <c r="HPO48" s="46"/>
      <c r="HPP48" s="46"/>
      <c r="HPQ48" s="46"/>
      <c r="HPR48" s="46"/>
      <c r="HPS48" s="46"/>
      <c r="HPT48" s="46"/>
      <c r="HPU48" s="46"/>
      <c r="HPV48" s="46"/>
      <c r="HPW48" s="46"/>
      <c r="HPX48" s="46"/>
      <c r="HPY48" s="46"/>
      <c r="HPZ48" s="46"/>
      <c r="HQA48" s="46"/>
      <c r="HQB48" s="46"/>
      <c r="HQC48" s="46"/>
      <c r="HQD48" s="46"/>
      <c r="HQE48" s="46"/>
      <c r="HQF48" s="46"/>
      <c r="HQG48" s="46"/>
      <c r="HQH48" s="46"/>
      <c r="HQI48" s="46"/>
      <c r="HQJ48" s="46"/>
      <c r="HQK48" s="46"/>
      <c r="HQL48" s="46"/>
      <c r="HQM48" s="46"/>
      <c r="HQN48" s="46"/>
      <c r="HQO48" s="46"/>
      <c r="HQP48" s="46"/>
      <c r="HQQ48" s="46"/>
      <c r="HQR48" s="46"/>
      <c r="HQS48" s="46"/>
      <c r="HQT48" s="46"/>
      <c r="HQU48" s="46"/>
      <c r="HQV48" s="46"/>
      <c r="HQW48" s="46"/>
      <c r="HQX48" s="46"/>
      <c r="HQY48" s="46"/>
      <c r="HQZ48" s="46"/>
      <c r="HRA48" s="46"/>
      <c r="HRB48" s="46"/>
      <c r="HRC48" s="46"/>
      <c r="HRD48" s="46"/>
      <c r="HRE48" s="46"/>
      <c r="HRF48" s="46"/>
      <c r="HRG48" s="46"/>
      <c r="HRH48" s="46"/>
      <c r="HRI48" s="46"/>
      <c r="HRJ48" s="46"/>
      <c r="HRK48" s="46"/>
      <c r="HRL48" s="46"/>
      <c r="HRM48" s="46"/>
      <c r="HRN48" s="46"/>
      <c r="HRO48" s="46"/>
      <c r="HRP48" s="46"/>
      <c r="HRQ48" s="46"/>
      <c r="HRR48" s="46"/>
      <c r="HRS48" s="46"/>
      <c r="HRT48" s="46"/>
      <c r="HRU48" s="46"/>
      <c r="HRV48" s="46"/>
      <c r="HRW48" s="46"/>
      <c r="HRX48" s="46"/>
      <c r="HRY48" s="46"/>
      <c r="HRZ48" s="46"/>
      <c r="HSA48" s="46"/>
      <c r="HSB48" s="46"/>
      <c r="HSC48" s="46"/>
      <c r="HSD48" s="46"/>
      <c r="HSE48" s="46"/>
      <c r="HSF48" s="46"/>
      <c r="HSG48" s="46"/>
      <c r="HSH48" s="46"/>
      <c r="HSI48" s="46"/>
      <c r="HSJ48" s="46"/>
      <c r="HSK48" s="46"/>
      <c r="HSL48" s="46"/>
      <c r="HSM48" s="46"/>
      <c r="HSN48" s="46"/>
      <c r="HSO48" s="46"/>
      <c r="HSP48" s="46"/>
      <c r="HSQ48" s="46"/>
      <c r="HSR48" s="46"/>
      <c r="HSS48" s="46"/>
      <c r="HST48" s="46"/>
      <c r="HSU48" s="46"/>
      <c r="HSV48" s="46"/>
      <c r="HSW48" s="46"/>
      <c r="HSX48" s="46"/>
      <c r="HSY48" s="46"/>
      <c r="HSZ48" s="46"/>
      <c r="HTA48" s="46"/>
      <c r="HTB48" s="46"/>
      <c r="HTC48" s="46"/>
      <c r="HTD48" s="46"/>
      <c r="HTE48" s="46"/>
      <c r="HTF48" s="46"/>
      <c r="HTG48" s="46"/>
      <c r="HTH48" s="46"/>
      <c r="HTI48" s="46"/>
      <c r="HTJ48" s="46"/>
      <c r="HTK48" s="46"/>
      <c r="HTL48" s="46"/>
      <c r="HTM48" s="46"/>
      <c r="HTN48" s="46"/>
      <c r="HTO48" s="46"/>
      <c r="HTP48" s="46"/>
      <c r="HTQ48" s="46"/>
      <c r="HTR48" s="46"/>
      <c r="HTS48" s="46"/>
      <c r="HTT48" s="46"/>
      <c r="HTU48" s="46"/>
      <c r="HTV48" s="46"/>
      <c r="HTW48" s="46"/>
      <c r="HTX48" s="46"/>
      <c r="HTY48" s="46"/>
      <c r="HTZ48" s="46"/>
      <c r="HUA48" s="46"/>
      <c r="HUB48" s="46"/>
      <c r="HUC48" s="46"/>
      <c r="HUD48" s="46"/>
      <c r="HUE48" s="46"/>
      <c r="HUF48" s="46"/>
      <c r="HUG48" s="46"/>
      <c r="HUH48" s="46"/>
      <c r="HUI48" s="46"/>
      <c r="HUJ48" s="46"/>
      <c r="HUK48" s="46"/>
      <c r="HUL48" s="46"/>
      <c r="HUM48" s="46"/>
      <c r="HUN48" s="46"/>
      <c r="HUO48" s="46"/>
      <c r="HUP48" s="46"/>
      <c r="HUQ48" s="46"/>
      <c r="HUR48" s="46"/>
      <c r="HUS48" s="46"/>
      <c r="HUT48" s="46"/>
      <c r="HUU48" s="46"/>
      <c r="HUV48" s="46"/>
      <c r="HUW48" s="46"/>
      <c r="HUX48" s="46"/>
      <c r="HUY48" s="46"/>
      <c r="HUZ48" s="46"/>
      <c r="HVA48" s="46"/>
      <c r="HVB48" s="46"/>
      <c r="HVC48" s="46"/>
      <c r="HVD48" s="46"/>
      <c r="HVE48" s="46"/>
      <c r="HVF48" s="46"/>
      <c r="HVG48" s="46"/>
      <c r="HVH48" s="46"/>
      <c r="HVI48" s="46"/>
      <c r="HVJ48" s="46"/>
      <c r="HVK48" s="46"/>
      <c r="HVL48" s="46"/>
      <c r="HVM48" s="46"/>
      <c r="HVN48" s="46"/>
      <c r="HVO48" s="46"/>
      <c r="HVP48" s="46"/>
      <c r="HVQ48" s="46"/>
      <c r="HVR48" s="46"/>
      <c r="HVS48" s="46"/>
      <c r="HVT48" s="46"/>
      <c r="HVU48" s="46"/>
      <c r="HVV48" s="46"/>
      <c r="HVW48" s="46"/>
      <c r="HVX48" s="46"/>
      <c r="HVY48" s="46"/>
      <c r="HVZ48" s="46"/>
      <c r="HWA48" s="46"/>
      <c r="HWB48" s="46"/>
      <c r="HWC48" s="46"/>
      <c r="HWD48" s="46"/>
      <c r="HWE48" s="46"/>
      <c r="HWF48" s="46"/>
      <c r="HWG48" s="46"/>
      <c r="HWH48" s="46"/>
      <c r="HWI48" s="46"/>
      <c r="HWJ48" s="46"/>
      <c r="HWK48" s="46"/>
      <c r="HWL48" s="46"/>
      <c r="HWM48" s="46"/>
      <c r="HWN48" s="46"/>
      <c r="HWO48" s="46"/>
      <c r="HWP48" s="46"/>
      <c r="HWQ48" s="46"/>
      <c r="HWR48" s="46"/>
      <c r="HWS48" s="46"/>
      <c r="HWT48" s="46"/>
      <c r="HWU48" s="46"/>
      <c r="HWV48" s="46"/>
      <c r="HWW48" s="46"/>
      <c r="HWX48" s="46"/>
      <c r="HWY48" s="46"/>
      <c r="HWZ48" s="46"/>
      <c r="HXA48" s="46"/>
      <c r="HXB48" s="46"/>
      <c r="HXC48" s="46"/>
      <c r="HXD48" s="46"/>
      <c r="HXE48" s="46"/>
      <c r="HXF48" s="46"/>
      <c r="HXG48" s="46"/>
      <c r="HXH48" s="46"/>
      <c r="HXI48" s="46"/>
      <c r="HXJ48" s="46"/>
      <c r="HXK48" s="46"/>
      <c r="HXL48" s="46"/>
      <c r="HXM48" s="46"/>
      <c r="HXN48" s="46"/>
      <c r="HXO48" s="46"/>
      <c r="HXP48" s="46"/>
      <c r="HXQ48" s="46"/>
      <c r="HXR48" s="46"/>
      <c r="HXS48" s="46"/>
      <c r="HXT48" s="46"/>
      <c r="HXU48" s="46"/>
      <c r="HXV48" s="46"/>
      <c r="HXW48" s="46"/>
      <c r="HXX48" s="46"/>
      <c r="HXY48" s="46"/>
      <c r="HXZ48" s="46"/>
      <c r="HYA48" s="46"/>
      <c r="HYB48" s="46"/>
      <c r="HYC48" s="46"/>
      <c r="HYD48" s="46"/>
      <c r="HYE48" s="46"/>
      <c r="HYF48" s="46"/>
      <c r="HYG48" s="46"/>
      <c r="HYH48" s="46"/>
      <c r="HYI48" s="46"/>
      <c r="HYJ48" s="46"/>
      <c r="HYK48" s="46"/>
      <c r="HYL48" s="46"/>
      <c r="HYM48" s="46"/>
      <c r="HYN48" s="46"/>
      <c r="HYO48" s="46"/>
      <c r="HYP48" s="46"/>
      <c r="HYQ48" s="46"/>
      <c r="HYR48" s="46"/>
      <c r="HYS48" s="46"/>
      <c r="HYT48" s="46"/>
      <c r="HYU48" s="46"/>
      <c r="HYV48" s="46"/>
      <c r="HYW48" s="46"/>
      <c r="HYX48" s="46"/>
      <c r="HYY48" s="46"/>
      <c r="HYZ48" s="46"/>
      <c r="HZA48" s="46"/>
      <c r="HZB48" s="46"/>
      <c r="HZC48" s="46"/>
      <c r="HZD48" s="46"/>
      <c r="HZE48" s="46"/>
      <c r="HZF48" s="46"/>
      <c r="HZG48" s="46"/>
      <c r="HZH48" s="46"/>
      <c r="HZI48" s="46"/>
      <c r="HZJ48" s="46"/>
      <c r="HZK48" s="46"/>
      <c r="HZL48" s="46"/>
      <c r="HZM48" s="46"/>
      <c r="HZN48" s="46"/>
      <c r="HZO48" s="46"/>
      <c r="HZP48" s="46"/>
      <c r="HZQ48" s="46"/>
      <c r="HZR48" s="46"/>
      <c r="HZS48" s="46"/>
      <c r="HZT48" s="46"/>
      <c r="HZU48" s="46"/>
      <c r="HZV48" s="46"/>
      <c r="HZW48" s="46"/>
      <c r="HZX48" s="46"/>
      <c r="HZY48" s="46"/>
      <c r="HZZ48" s="46"/>
      <c r="IAA48" s="46"/>
      <c r="IAB48" s="46"/>
      <c r="IAC48" s="46"/>
      <c r="IAD48" s="46"/>
      <c r="IAE48" s="46"/>
      <c r="IAF48" s="46"/>
      <c r="IAG48" s="46"/>
      <c r="IAH48" s="46"/>
      <c r="IAI48" s="46"/>
      <c r="IAJ48" s="46"/>
      <c r="IAK48" s="46"/>
      <c r="IAL48" s="46"/>
      <c r="IAM48" s="46"/>
      <c r="IAN48" s="46"/>
      <c r="IAO48" s="46"/>
      <c r="IAP48" s="46"/>
      <c r="IAQ48" s="46"/>
      <c r="IAR48" s="46"/>
      <c r="IAS48" s="46"/>
      <c r="IAT48" s="46"/>
      <c r="IAU48" s="46"/>
      <c r="IAV48" s="46"/>
      <c r="IAW48" s="46"/>
      <c r="IAX48" s="46"/>
      <c r="IAY48" s="46"/>
      <c r="IAZ48" s="46"/>
      <c r="IBA48" s="46"/>
      <c r="IBB48" s="46"/>
      <c r="IBC48" s="46"/>
      <c r="IBD48" s="46"/>
      <c r="IBE48" s="46"/>
      <c r="IBF48" s="46"/>
      <c r="IBG48" s="46"/>
      <c r="IBH48" s="46"/>
      <c r="IBI48" s="46"/>
      <c r="IBJ48" s="46"/>
      <c r="IBK48" s="46"/>
      <c r="IBL48" s="46"/>
      <c r="IBM48" s="46"/>
      <c r="IBN48" s="46"/>
      <c r="IBO48" s="46"/>
      <c r="IBP48" s="46"/>
      <c r="IBQ48" s="46"/>
      <c r="IBR48" s="46"/>
      <c r="IBS48" s="46"/>
      <c r="IBT48" s="46"/>
      <c r="IBU48" s="46"/>
      <c r="IBV48" s="46"/>
      <c r="IBW48" s="46"/>
      <c r="IBX48" s="46"/>
      <c r="IBY48" s="46"/>
      <c r="IBZ48" s="46"/>
      <c r="ICA48" s="46"/>
      <c r="ICB48" s="46"/>
      <c r="ICC48" s="46"/>
      <c r="ICD48" s="46"/>
      <c r="ICE48" s="46"/>
      <c r="ICF48" s="46"/>
      <c r="ICG48" s="46"/>
      <c r="ICH48" s="46"/>
      <c r="ICI48" s="46"/>
      <c r="ICJ48" s="46"/>
      <c r="ICK48" s="46"/>
      <c r="ICL48" s="46"/>
      <c r="ICM48" s="46"/>
      <c r="ICN48" s="46"/>
      <c r="ICO48" s="46"/>
      <c r="ICP48" s="46"/>
      <c r="ICQ48" s="46"/>
      <c r="ICR48" s="46"/>
      <c r="ICS48" s="46"/>
      <c r="ICT48" s="46"/>
      <c r="ICU48" s="46"/>
      <c r="ICV48" s="46"/>
      <c r="ICW48" s="46"/>
      <c r="ICX48" s="46"/>
      <c r="ICY48" s="46"/>
      <c r="ICZ48" s="46"/>
      <c r="IDA48" s="46"/>
      <c r="IDB48" s="46"/>
      <c r="IDC48" s="46"/>
      <c r="IDD48" s="46"/>
      <c r="IDE48" s="46"/>
      <c r="IDF48" s="46"/>
      <c r="IDG48" s="46"/>
      <c r="IDH48" s="46"/>
      <c r="IDI48" s="46"/>
      <c r="IDJ48" s="46"/>
      <c r="IDK48" s="46"/>
      <c r="IDL48" s="46"/>
      <c r="IDM48" s="46"/>
      <c r="IDN48" s="46"/>
      <c r="IDO48" s="46"/>
      <c r="IDP48" s="46"/>
      <c r="IDQ48" s="46"/>
      <c r="IDR48" s="46"/>
      <c r="IDS48" s="46"/>
      <c r="IDT48" s="46"/>
      <c r="IDU48" s="46"/>
      <c r="IDV48" s="46"/>
      <c r="IDW48" s="46"/>
      <c r="IDX48" s="46"/>
      <c r="IDY48" s="46"/>
      <c r="IDZ48" s="46"/>
      <c r="IEA48" s="46"/>
      <c r="IEB48" s="46"/>
      <c r="IEC48" s="46"/>
      <c r="IED48" s="46"/>
      <c r="IEE48" s="46"/>
      <c r="IEF48" s="46"/>
      <c r="IEG48" s="46"/>
      <c r="IEH48" s="46"/>
      <c r="IEI48" s="46"/>
      <c r="IEJ48" s="46"/>
      <c r="IEK48" s="46"/>
      <c r="IEL48" s="46"/>
      <c r="IEM48" s="46"/>
      <c r="IEN48" s="46"/>
      <c r="IEO48" s="46"/>
      <c r="IEP48" s="46"/>
      <c r="IEQ48" s="46"/>
      <c r="IER48" s="46"/>
      <c r="IES48" s="46"/>
      <c r="IET48" s="46"/>
      <c r="IEU48" s="46"/>
      <c r="IEV48" s="46"/>
      <c r="IEW48" s="46"/>
      <c r="IEX48" s="46"/>
      <c r="IEY48" s="46"/>
      <c r="IEZ48" s="46"/>
      <c r="IFA48" s="46"/>
      <c r="IFB48" s="46"/>
      <c r="IFC48" s="46"/>
      <c r="IFD48" s="46"/>
      <c r="IFE48" s="46"/>
      <c r="IFF48" s="46"/>
      <c r="IFG48" s="46"/>
      <c r="IFH48" s="46"/>
      <c r="IFI48" s="46"/>
      <c r="IFJ48" s="46"/>
      <c r="IFK48" s="46"/>
      <c r="IFL48" s="46"/>
      <c r="IFM48" s="46"/>
      <c r="IFN48" s="46"/>
      <c r="IFO48" s="46"/>
      <c r="IFP48" s="46"/>
      <c r="IFQ48" s="46"/>
      <c r="IFR48" s="46"/>
      <c r="IFS48" s="46"/>
      <c r="IFT48" s="46"/>
      <c r="IFU48" s="46"/>
      <c r="IFV48" s="46"/>
      <c r="IFW48" s="46"/>
      <c r="IFX48" s="46"/>
      <c r="IFY48" s="46"/>
      <c r="IFZ48" s="46"/>
      <c r="IGA48" s="46"/>
      <c r="IGB48" s="46"/>
      <c r="IGC48" s="46"/>
      <c r="IGD48" s="46"/>
      <c r="IGE48" s="46"/>
      <c r="IGF48" s="46"/>
      <c r="IGG48" s="46"/>
      <c r="IGH48" s="46"/>
      <c r="IGI48" s="46"/>
      <c r="IGJ48" s="46"/>
      <c r="IGK48" s="46"/>
      <c r="IGL48" s="46"/>
      <c r="IGM48" s="46"/>
      <c r="IGN48" s="46"/>
      <c r="IGO48" s="46"/>
      <c r="IGP48" s="46"/>
      <c r="IGQ48" s="46"/>
      <c r="IGR48" s="46"/>
      <c r="IGS48" s="46"/>
      <c r="IGT48" s="46"/>
      <c r="IGU48" s="46"/>
      <c r="IGV48" s="46"/>
      <c r="IGW48" s="46"/>
      <c r="IGX48" s="46"/>
      <c r="IGY48" s="46"/>
      <c r="IGZ48" s="46"/>
      <c r="IHA48" s="46"/>
      <c r="IHB48" s="46"/>
      <c r="IHC48" s="46"/>
      <c r="IHD48" s="46"/>
      <c r="IHE48" s="46"/>
      <c r="IHF48" s="46"/>
      <c r="IHG48" s="46"/>
      <c r="IHH48" s="46"/>
      <c r="IHI48" s="46"/>
      <c r="IHJ48" s="46"/>
      <c r="IHK48" s="46"/>
      <c r="IHL48" s="46"/>
      <c r="IHM48" s="46"/>
      <c r="IHN48" s="46"/>
      <c r="IHO48" s="46"/>
      <c r="IHP48" s="46"/>
      <c r="IHQ48" s="46"/>
      <c r="IHR48" s="46"/>
      <c r="IHS48" s="46"/>
      <c r="IHT48" s="46"/>
      <c r="IHU48" s="46"/>
      <c r="IHV48" s="46"/>
      <c r="IHW48" s="46"/>
      <c r="IHX48" s="46"/>
      <c r="IHY48" s="46"/>
      <c r="IHZ48" s="46"/>
      <c r="IIA48" s="46"/>
      <c r="IIB48" s="46"/>
      <c r="IIC48" s="46"/>
      <c r="IID48" s="46"/>
      <c r="IIE48" s="46"/>
      <c r="IIF48" s="46"/>
      <c r="IIG48" s="46"/>
      <c r="IIH48" s="46"/>
      <c r="III48" s="46"/>
      <c r="IIJ48" s="46"/>
      <c r="IIK48" s="46"/>
      <c r="IIL48" s="46"/>
      <c r="IIM48" s="46"/>
      <c r="IIN48" s="46"/>
      <c r="IIO48" s="46"/>
      <c r="IIP48" s="46"/>
      <c r="IIQ48" s="46"/>
      <c r="IIR48" s="46"/>
      <c r="IIS48" s="46"/>
      <c r="IIT48" s="46"/>
      <c r="IIU48" s="46"/>
      <c r="IIV48" s="46"/>
      <c r="IIW48" s="46"/>
      <c r="IIX48" s="46"/>
      <c r="IIY48" s="46"/>
      <c r="IIZ48" s="46"/>
      <c r="IJA48" s="46"/>
      <c r="IJB48" s="46"/>
      <c r="IJC48" s="46"/>
      <c r="IJD48" s="46"/>
      <c r="IJE48" s="46"/>
      <c r="IJF48" s="46"/>
      <c r="IJG48" s="46"/>
      <c r="IJH48" s="46"/>
      <c r="IJI48" s="46"/>
      <c r="IJJ48" s="46"/>
      <c r="IJK48" s="46"/>
      <c r="IJL48" s="46"/>
      <c r="IJM48" s="46"/>
      <c r="IJN48" s="46"/>
      <c r="IJO48" s="46"/>
      <c r="IJP48" s="46"/>
      <c r="IJQ48" s="46"/>
      <c r="IJR48" s="46"/>
      <c r="IJS48" s="46"/>
      <c r="IJT48" s="46"/>
      <c r="IJU48" s="46"/>
      <c r="IJV48" s="46"/>
      <c r="IJW48" s="46"/>
      <c r="IJX48" s="46"/>
      <c r="IJY48" s="46"/>
      <c r="IJZ48" s="46"/>
      <c r="IKA48" s="46"/>
      <c r="IKB48" s="46"/>
      <c r="IKC48" s="46"/>
      <c r="IKD48" s="46"/>
      <c r="IKE48" s="46"/>
      <c r="IKF48" s="46"/>
      <c r="IKG48" s="46"/>
      <c r="IKH48" s="46"/>
      <c r="IKI48" s="46"/>
      <c r="IKJ48" s="46"/>
      <c r="IKK48" s="46"/>
      <c r="IKL48" s="46"/>
      <c r="IKM48" s="46"/>
      <c r="IKN48" s="46"/>
      <c r="IKO48" s="46"/>
      <c r="IKP48" s="46"/>
      <c r="IKQ48" s="46"/>
      <c r="IKR48" s="46"/>
      <c r="IKS48" s="46"/>
      <c r="IKT48" s="46"/>
      <c r="IKU48" s="46"/>
      <c r="IKV48" s="46"/>
      <c r="IKW48" s="46"/>
      <c r="IKX48" s="46"/>
      <c r="IKY48" s="46"/>
      <c r="IKZ48" s="46"/>
      <c r="ILA48" s="46"/>
      <c r="ILB48" s="46"/>
      <c r="ILC48" s="46"/>
      <c r="ILD48" s="46"/>
      <c r="ILE48" s="46"/>
      <c r="ILF48" s="46"/>
      <c r="ILG48" s="46"/>
      <c r="ILH48" s="46"/>
      <c r="ILI48" s="46"/>
      <c r="ILJ48" s="46"/>
      <c r="ILK48" s="46"/>
      <c r="ILL48" s="46"/>
      <c r="ILM48" s="46"/>
      <c r="ILN48" s="46"/>
      <c r="ILO48" s="46"/>
      <c r="ILP48" s="46"/>
      <c r="ILQ48" s="46"/>
      <c r="ILR48" s="46"/>
      <c r="ILS48" s="46"/>
      <c r="ILT48" s="46"/>
      <c r="ILU48" s="46"/>
      <c r="ILV48" s="46"/>
      <c r="ILW48" s="46"/>
      <c r="ILX48" s="46"/>
      <c r="ILY48" s="46"/>
      <c r="ILZ48" s="46"/>
      <c r="IMA48" s="46"/>
      <c r="IMB48" s="46"/>
      <c r="IMC48" s="46"/>
      <c r="IMD48" s="46"/>
      <c r="IME48" s="46"/>
      <c r="IMF48" s="46"/>
      <c r="IMG48" s="46"/>
      <c r="IMH48" s="46"/>
      <c r="IMI48" s="46"/>
      <c r="IMJ48" s="46"/>
      <c r="IMK48" s="46"/>
      <c r="IML48" s="46"/>
      <c r="IMM48" s="46"/>
      <c r="IMN48" s="46"/>
      <c r="IMO48" s="46"/>
      <c r="IMP48" s="46"/>
      <c r="IMQ48" s="46"/>
      <c r="IMR48" s="46"/>
      <c r="IMS48" s="46"/>
      <c r="IMT48" s="46"/>
      <c r="IMU48" s="46"/>
      <c r="IMV48" s="46"/>
      <c r="IMW48" s="46"/>
      <c r="IMX48" s="46"/>
      <c r="IMY48" s="46"/>
      <c r="IMZ48" s="46"/>
      <c r="INA48" s="46"/>
      <c r="INB48" s="46"/>
      <c r="INC48" s="46"/>
      <c r="IND48" s="46"/>
      <c r="INE48" s="46"/>
      <c r="INF48" s="46"/>
      <c r="ING48" s="46"/>
      <c r="INH48" s="46"/>
      <c r="INI48" s="46"/>
      <c r="INJ48" s="46"/>
      <c r="INK48" s="46"/>
      <c r="INL48" s="46"/>
      <c r="INM48" s="46"/>
      <c r="INN48" s="46"/>
      <c r="INO48" s="46"/>
      <c r="INP48" s="46"/>
      <c r="INQ48" s="46"/>
      <c r="INR48" s="46"/>
      <c r="INS48" s="46"/>
      <c r="INT48" s="46"/>
      <c r="INU48" s="46"/>
      <c r="INV48" s="46"/>
      <c r="INW48" s="46"/>
      <c r="INX48" s="46"/>
      <c r="INY48" s="46"/>
      <c r="INZ48" s="46"/>
      <c r="IOA48" s="46"/>
      <c r="IOB48" s="46"/>
      <c r="IOC48" s="46"/>
      <c r="IOD48" s="46"/>
      <c r="IOE48" s="46"/>
      <c r="IOF48" s="46"/>
      <c r="IOG48" s="46"/>
      <c r="IOH48" s="46"/>
      <c r="IOI48" s="46"/>
      <c r="IOJ48" s="46"/>
      <c r="IOK48" s="46"/>
      <c r="IOL48" s="46"/>
      <c r="IOM48" s="46"/>
      <c r="ION48" s="46"/>
      <c r="IOO48" s="46"/>
      <c r="IOP48" s="46"/>
      <c r="IOQ48" s="46"/>
      <c r="IOR48" s="46"/>
      <c r="IOS48" s="46"/>
      <c r="IOT48" s="46"/>
      <c r="IOU48" s="46"/>
      <c r="IOV48" s="46"/>
      <c r="IOW48" s="46"/>
      <c r="IOX48" s="46"/>
      <c r="IOY48" s="46"/>
      <c r="IOZ48" s="46"/>
      <c r="IPA48" s="46"/>
      <c r="IPB48" s="46"/>
      <c r="IPC48" s="46"/>
      <c r="IPD48" s="46"/>
      <c r="IPE48" s="46"/>
      <c r="IPF48" s="46"/>
      <c r="IPG48" s="46"/>
      <c r="IPH48" s="46"/>
      <c r="IPI48" s="46"/>
      <c r="IPJ48" s="46"/>
      <c r="IPK48" s="46"/>
      <c r="IPL48" s="46"/>
      <c r="IPM48" s="46"/>
      <c r="IPN48" s="46"/>
      <c r="IPO48" s="46"/>
      <c r="IPP48" s="46"/>
      <c r="IPQ48" s="46"/>
      <c r="IPR48" s="46"/>
      <c r="IPS48" s="46"/>
      <c r="IPT48" s="46"/>
      <c r="IPU48" s="46"/>
      <c r="IPV48" s="46"/>
      <c r="IPW48" s="46"/>
      <c r="IPX48" s="46"/>
      <c r="IPY48" s="46"/>
      <c r="IPZ48" s="46"/>
      <c r="IQA48" s="46"/>
      <c r="IQB48" s="46"/>
      <c r="IQC48" s="46"/>
      <c r="IQD48" s="46"/>
      <c r="IQE48" s="46"/>
      <c r="IQF48" s="46"/>
      <c r="IQG48" s="46"/>
      <c r="IQH48" s="46"/>
      <c r="IQI48" s="46"/>
      <c r="IQJ48" s="46"/>
      <c r="IQK48" s="46"/>
      <c r="IQL48" s="46"/>
      <c r="IQM48" s="46"/>
      <c r="IQN48" s="46"/>
      <c r="IQO48" s="46"/>
      <c r="IQP48" s="46"/>
      <c r="IQQ48" s="46"/>
      <c r="IQR48" s="46"/>
      <c r="IQS48" s="46"/>
      <c r="IQT48" s="46"/>
      <c r="IQU48" s="46"/>
      <c r="IQV48" s="46"/>
      <c r="IQW48" s="46"/>
      <c r="IQX48" s="46"/>
      <c r="IQY48" s="46"/>
      <c r="IQZ48" s="46"/>
      <c r="IRA48" s="46"/>
      <c r="IRB48" s="46"/>
      <c r="IRC48" s="46"/>
      <c r="IRD48" s="46"/>
      <c r="IRE48" s="46"/>
      <c r="IRF48" s="46"/>
      <c r="IRG48" s="46"/>
      <c r="IRH48" s="46"/>
      <c r="IRI48" s="46"/>
      <c r="IRJ48" s="46"/>
      <c r="IRK48" s="46"/>
      <c r="IRL48" s="46"/>
      <c r="IRM48" s="46"/>
      <c r="IRN48" s="46"/>
      <c r="IRO48" s="46"/>
      <c r="IRP48" s="46"/>
      <c r="IRQ48" s="46"/>
      <c r="IRR48" s="46"/>
      <c r="IRS48" s="46"/>
      <c r="IRT48" s="46"/>
      <c r="IRU48" s="46"/>
      <c r="IRV48" s="46"/>
      <c r="IRW48" s="46"/>
      <c r="IRX48" s="46"/>
      <c r="IRY48" s="46"/>
      <c r="IRZ48" s="46"/>
      <c r="ISA48" s="46"/>
      <c r="ISB48" s="46"/>
      <c r="ISC48" s="46"/>
      <c r="ISD48" s="46"/>
      <c r="ISE48" s="46"/>
      <c r="ISF48" s="46"/>
      <c r="ISG48" s="46"/>
      <c r="ISH48" s="46"/>
      <c r="ISI48" s="46"/>
      <c r="ISJ48" s="46"/>
      <c r="ISK48" s="46"/>
      <c r="ISL48" s="46"/>
      <c r="ISM48" s="46"/>
      <c r="ISN48" s="46"/>
      <c r="ISO48" s="46"/>
      <c r="ISP48" s="46"/>
      <c r="ISQ48" s="46"/>
      <c r="ISR48" s="46"/>
      <c r="ISS48" s="46"/>
      <c r="IST48" s="46"/>
      <c r="ISU48" s="46"/>
      <c r="ISV48" s="46"/>
      <c r="ISW48" s="46"/>
      <c r="ISX48" s="46"/>
      <c r="ISY48" s="46"/>
      <c r="ISZ48" s="46"/>
      <c r="ITA48" s="46"/>
      <c r="ITB48" s="46"/>
      <c r="ITC48" s="46"/>
      <c r="ITD48" s="46"/>
      <c r="ITE48" s="46"/>
      <c r="ITF48" s="46"/>
      <c r="ITG48" s="46"/>
      <c r="ITH48" s="46"/>
      <c r="ITI48" s="46"/>
      <c r="ITJ48" s="46"/>
      <c r="ITK48" s="46"/>
      <c r="ITL48" s="46"/>
      <c r="ITM48" s="46"/>
      <c r="ITN48" s="46"/>
      <c r="ITO48" s="46"/>
      <c r="ITP48" s="46"/>
      <c r="ITQ48" s="46"/>
      <c r="ITR48" s="46"/>
      <c r="ITS48" s="46"/>
      <c r="ITT48" s="46"/>
      <c r="ITU48" s="46"/>
      <c r="ITV48" s="46"/>
      <c r="ITW48" s="46"/>
      <c r="ITX48" s="46"/>
      <c r="ITY48" s="46"/>
      <c r="ITZ48" s="46"/>
      <c r="IUA48" s="46"/>
      <c r="IUB48" s="46"/>
      <c r="IUC48" s="46"/>
      <c r="IUD48" s="46"/>
      <c r="IUE48" s="46"/>
      <c r="IUF48" s="46"/>
      <c r="IUG48" s="46"/>
      <c r="IUH48" s="46"/>
      <c r="IUI48" s="46"/>
      <c r="IUJ48" s="46"/>
      <c r="IUK48" s="46"/>
      <c r="IUL48" s="46"/>
      <c r="IUM48" s="46"/>
      <c r="IUN48" s="46"/>
      <c r="IUO48" s="46"/>
      <c r="IUP48" s="46"/>
      <c r="IUQ48" s="46"/>
      <c r="IUR48" s="46"/>
      <c r="IUS48" s="46"/>
      <c r="IUT48" s="46"/>
      <c r="IUU48" s="46"/>
      <c r="IUV48" s="46"/>
      <c r="IUW48" s="46"/>
      <c r="IUX48" s="46"/>
      <c r="IUY48" s="46"/>
      <c r="IUZ48" s="46"/>
      <c r="IVA48" s="46"/>
      <c r="IVB48" s="46"/>
      <c r="IVC48" s="46"/>
      <c r="IVD48" s="46"/>
      <c r="IVE48" s="46"/>
      <c r="IVF48" s="46"/>
      <c r="IVG48" s="46"/>
      <c r="IVH48" s="46"/>
      <c r="IVI48" s="46"/>
      <c r="IVJ48" s="46"/>
      <c r="IVK48" s="46"/>
      <c r="IVL48" s="46"/>
      <c r="IVM48" s="46"/>
      <c r="IVN48" s="46"/>
      <c r="IVO48" s="46"/>
      <c r="IVP48" s="46"/>
      <c r="IVQ48" s="46"/>
      <c r="IVR48" s="46"/>
      <c r="IVS48" s="46"/>
      <c r="IVT48" s="46"/>
      <c r="IVU48" s="46"/>
      <c r="IVV48" s="46"/>
      <c r="IVW48" s="46"/>
      <c r="IVX48" s="46"/>
      <c r="IVY48" s="46"/>
      <c r="IVZ48" s="46"/>
      <c r="IWA48" s="46"/>
      <c r="IWB48" s="46"/>
      <c r="IWC48" s="46"/>
      <c r="IWD48" s="46"/>
      <c r="IWE48" s="46"/>
      <c r="IWF48" s="46"/>
      <c r="IWG48" s="46"/>
      <c r="IWH48" s="46"/>
      <c r="IWI48" s="46"/>
      <c r="IWJ48" s="46"/>
      <c r="IWK48" s="46"/>
      <c r="IWL48" s="46"/>
      <c r="IWM48" s="46"/>
      <c r="IWN48" s="46"/>
      <c r="IWO48" s="46"/>
      <c r="IWP48" s="46"/>
      <c r="IWQ48" s="46"/>
      <c r="IWR48" s="46"/>
      <c r="IWS48" s="46"/>
      <c r="IWT48" s="46"/>
      <c r="IWU48" s="46"/>
      <c r="IWV48" s="46"/>
      <c r="IWW48" s="46"/>
      <c r="IWX48" s="46"/>
      <c r="IWY48" s="46"/>
      <c r="IWZ48" s="46"/>
      <c r="IXA48" s="46"/>
      <c r="IXB48" s="46"/>
      <c r="IXC48" s="46"/>
      <c r="IXD48" s="46"/>
      <c r="IXE48" s="46"/>
      <c r="IXF48" s="46"/>
      <c r="IXG48" s="46"/>
      <c r="IXH48" s="46"/>
      <c r="IXI48" s="46"/>
      <c r="IXJ48" s="46"/>
      <c r="IXK48" s="46"/>
      <c r="IXL48" s="46"/>
      <c r="IXM48" s="46"/>
      <c r="IXN48" s="46"/>
      <c r="IXO48" s="46"/>
      <c r="IXP48" s="46"/>
      <c r="IXQ48" s="46"/>
      <c r="IXR48" s="46"/>
      <c r="IXS48" s="46"/>
      <c r="IXT48" s="46"/>
      <c r="IXU48" s="46"/>
      <c r="IXV48" s="46"/>
      <c r="IXW48" s="46"/>
      <c r="IXX48" s="46"/>
      <c r="IXY48" s="46"/>
      <c r="IXZ48" s="46"/>
      <c r="IYA48" s="46"/>
      <c r="IYB48" s="46"/>
      <c r="IYC48" s="46"/>
      <c r="IYD48" s="46"/>
      <c r="IYE48" s="46"/>
      <c r="IYF48" s="46"/>
      <c r="IYG48" s="46"/>
      <c r="IYH48" s="46"/>
      <c r="IYI48" s="46"/>
      <c r="IYJ48" s="46"/>
      <c r="IYK48" s="46"/>
      <c r="IYL48" s="46"/>
      <c r="IYM48" s="46"/>
      <c r="IYN48" s="46"/>
      <c r="IYO48" s="46"/>
      <c r="IYP48" s="46"/>
      <c r="IYQ48" s="46"/>
      <c r="IYR48" s="46"/>
      <c r="IYS48" s="46"/>
      <c r="IYT48" s="46"/>
      <c r="IYU48" s="46"/>
      <c r="IYV48" s="46"/>
      <c r="IYW48" s="46"/>
      <c r="IYX48" s="46"/>
      <c r="IYY48" s="46"/>
      <c r="IYZ48" s="46"/>
      <c r="IZA48" s="46"/>
      <c r="IZB48" s="46"/>
      <c r="IZC48" s="46"/>
      <c r="IZD48" s="46"/>
      <c r="IZE48" s="46"/>
      <c r="IZF48" s="46"/>
      <c r="IZG48" s="46"/>
      <c r="IZH48" s="46"/>
      <c r="IZI48" s="46"/>
      <c r="IZJ48" s="46"/>
      <c r="IZK48" s="46"/>
      <c r="IZL48" s="46"/>
      <c r="IZM48" s="46"/>
      <c r="IZN48" s="46"/>
      <c r="IZO48" s="46"/>
      <c r="IZP48" s="46"/>
      <c r="IZQ48" s="46"/>
      <c r="IZR48" s="46"/>
      <c r="IZS48" s="46"/>
      <c r="IZT48" s="46"/>
      <c r="IZU48" s="46"/>
      <c r="IZV48" s="46"/>
      <c r="IZW48" s="46"/>
      <c r="IZX48" s="46"/>
      <c r="IZY48" s="46"/>
      <c r="IZZ48" s="46"/>
      <c r="JAA48" s="46"/>
      <c r="JAB48" s="46"/>
      <c r="JAC48" s="46"/>
      <c r="JAD48" s="46"/>
      <c r="JAE48" s="46"/>
      <c r="JAF48" s="46"/>
      <c r="JAG48" s="46"/>
      <c r="JAH48" s="46"/>
      <c r="JAI48" s="46"/>
      <c r="JAJ48" s="46"/>
      <c r="JAK48" s="46"/>
      <c r="JAL48" s="46"/>
      <c r="JAM48" s="46"/>
      <c r="JAN48" s="46"/>
      <c r="JAO48" s="46"/>
      <c r="JAP48" s="46"/>
      <c r="JAQ48" s="46"/>
      <c r="JAR48" s="46"/>
      <c r="JAS48" s="46"/>
      <c r="JAT48" s="46"/>
      <c r="JAU48" s="46"/>
      <c r="JAV48" s="46"/>
      <c r="JAW48" s="46"/>
      <c r="JAX48" s="46"/>
      <c r="JAY48" s="46"/>
      <c r="JAZ48" s="46"/>
      <c r="JBA48" s="46"/>
      <c r="JBB48" s="46"/>
      <c r="JBC48" s="46"/>
      <c r="JBD48" s="46"/>
      <c r="JBE48" s="46"/>
      <c r="JBF48" s="46"/>
      <c r="JBG48" s="46"/>
      <c r="JBH48" s="46"/>
      <c r="JBI48" s="46"/>
      <c r="JBJ48" s="46"/>
      <c r="JBK48" s="46"/>
      <c r="JBL48" s="46"/>
      <c r="JBM48" s="46"/>
      <c r="JBN48" s="46"/>
      <c r="JBO48" s="46"/>
      <c r="JBP48" s="46"/>
      <c r="JBQ48" s="46"/>
      <c r="JBR48" s="46"/>
      <c r="JBS48" s="46"/>
      <c r="JBT48" s="46"/>
      <c r="JBU48" s="46"/>
      <c r="JBV48" s="46"/>
      <c r="JBW48" s="46"/>
      <c r="JBX48" s="46"/>
      <c r="JBY48" s="46"/>
      <c r="JBZ48" s="46"/>
      <c r="JCA48" s="46"/>
      <c r="JCB48" s="46"/>
      <c r="JCC48" s="46"/>
      <c r="JCD48" s="46"/>
      <c r="JCE48" s="46"/>
      <c r="JCF48" s="46"/>
      <c r="JCG48" s="46"/>
      <c r="JCH48" s="46"/>
      <c r="JCI48" s="46"/>
      <c r="JCJ48" s="46"/>
      <c r="JCK48" s="46"/>
      <c r="JCL48" s="46"/>
      <c r="JCM48" s="46"/>
      <c r="JCN48" s="46"/>
      <c r="JCO48" s="46"/>
      <c r="JCP48" s="46"/>
      <c r="JCQ48" s="46"/>
      <c r="JCR48" s="46"/>
      <c r="JCS48" s="46"/>
      <c r="JCT48" s="46"/>
      <c r="JCU48" s="46"/>
      <c r="JCV48" s="46"/>
      <c r="JCW48" s="46"/>
      <c r="JCX48" s="46"/>
      <c r="JCY48" s="46"/>
      <c r="JCZ48" s="46"/>
      <c r="JDA48" s="46"/>
      <c r="JDB48" s="46"/>
      <c r="JDC48" s="46"/>
      <c r="JDD48" s="46"/>
      <c r="JDE48" s="46"/>
      <c r="JDF48" s="46"/>
      <c r="JDG48" s="46"/>
      <c r="JDH48" s="46"/>
      <c r="JDI48" s="46"/>
      <c r="JDJ48" s="46"/>
      <c r="JDK48" s="46"/>
      <c r="JDL48" s="46"/>
      <c r="JDM48" s="46"/>
      <c r="JDN48" s="46"/>
      <c r="JDO48" s="46"/>
      <c r="JDP48" s="46"/>
      <c r="JDQ48" s="46"/>
      <c r="JDR48" s="46"/>
      <c r="JDS48" s="46"/>
      <c r="JDT48" s="46"/>
      <c r="JDU48" s="46"/>
      <c r="JDV48" s="46"/>
      <c r="JDW48" s="46"/>
      <c r="JDX48" s="46"/>
      <c r="JDY48" s="46"/>
      <c r="JDZ48" s="46"/>
      <c r="JEA48" s="46"/>
      <c r="JEB48" s="46"/>
      <c r="JEC48" s="46"/>
      <c r="JED48" s="46"/>
      <c r="JEE48" s="46"/>
      <c r="JEF48" s="46"/>
      <c r="JEG48" s="46"/>
      <c r="JEH48" s="46"/>
      <c r="JEI48" s="46"/>
      <c r="JEJ48" s="46"/>
      <c r="JEK48" s="46"/>
      <c r="JEL48" s="46"/>
      <c r="JEM48" s="46"/>
      <c r="JEN48" s="46"/>
      <c r="JEO48" s="46"/>
      <c r="JEP48" s="46"/>
      <c r="JEQ48" s="46"/>
      <c r="JER48" s="46"/>
      <c r="JES48" s="46"/>
      <c r="JET48" s="46"/>
      <c r="JEU48" s="46"/>
      <c r="JEV48" s="46"/>
      <c r="JEW48" s="46"/>
      <c r="JEX48" s="46"/>
      <c r="JEY48" s="46"/>
      <c r="JEZ48" s="46"/>
      <c r="JFA48" s="46"/>
      <c r="JFB48" s="46"/>
      <c r="JFC48" s="46"/>
      <c r="JFD48" s="46"/>
      <c r="JFE48" s="46"/>
      <c r="JFF48" s="46"/>
      <c r="JFG48" s="46"/>
      <c r="JFH48" s="46"/>
      <c r="JFI48" s="46"/>
      <c r="JFJ48" s="46"/>
      <c r="JFK48" s="46"/>
      <c r="JFL48" s="46"/>
      <c r="JFM48" s="46"/>
      <c r="JFN48" s="46"/>
      <c r="JFO48" s="46"/>
      <c r="JFP48" s="46"/>
      <c r="JFQ48" s="46"/>
      <c r="JFR48" s="46"/>
      <c r="JFS48" s="46"/>
      <c r="JFT48" s="46"/>
      <c r="JFU48" s="46"/>
      <c r="JFV48" s="46"/>
      <c r="JFW48" s="46"/>
      <c r="JFX48" s="46"/>
      <c r="JFY48" s="46"/>
      <c r="JFZ48" s="46"/>
      <c r="JGA48" s="46"/>
      <c r="JGB48" s="46"/>
      <c r="JGC48" s="46"/>
      <c r="JGD48" s="46"/>
      <c r="JGE48" s="46"/>
      <c r="JGF48" s="46"/>
      <c r="JGG48" s="46"/>
      <c r="JGH48" s="46"/>
      <c r="JGI48" s="46"/>
      <c r="JGJ48" s="46"/>
      <c r="JGK48" s="46"/>
      <c r="JGL48" s="46"/>
      <c r="JGM48" s="46"/>
      <c r="JGN48" s="46"/>
      <c r="JGO48" s="46"/>
      <c r="JGP48" s="46"/>
      <c r="JGQ48" s="46"/>
      <c r="JGR48" s="46"/>
      <c r="JGS48" s="46"/>
      <c r="JGT48" s="46"/>
      <c r="JGU48" s="46"/>
      <c r="JGV48" s="46"/>
      <c r="JGW48" s="46"/>
      <c r="JGX48" s="46"/>
      <c r="JGY48" s="46"/>
      <c r="JGZ48" s="46"/>
      <c r="JHA48" s="46"/>
      <c r="JHB48" s="46"/>
      <c r="JHC48" s="46"/>
      <c r="JHD48" s="46"/>
      <c r="JHE48" s="46"/>
      <c r="JHF48" s="46"/>
      <c r="JHG48" s="46"/>
      <c r="JHH48" s="46"/>
      <c r="JHI48" s="46"/>
      <c r="JHJ48" s="46"/>
      <c r="JHK48" s="46"/>
      <c r="JHL48" s="46"/>
      <c r="JHM48" s="46"/>
      <c r="JHN48" s="46"/>
      <c r="JHO48" s="46"/>
      <c r="JHP48" s="46"/>
      <c r="JHQ48" s="46"/>
      <c r="JHR48" s="46"/>
      <c r="JHS48" s="46"/>
      <c r="JHT48" s="46"/>
      <c r="JHU48" s="46"/>
      <c r="JHV48" s="46"/>
      <c r="JHW48" s="46"/>
      <c r="JHX48" s="46"/>
      <c r="JHY48" s="46"/>
      <c r="JHZ48" s="46"/>
      <c r="JIA48" s="46"/>
      <c r="JIB48" s="46"/>
      <c r="JIC48" s="46"/>
      <c r="JID48" s="46"/>
      <c r="JIE48" s="46"/>
      <c r="JIF48" s="46"/>
      <c r="JIG48" s="46"/>
      <c r="JIH48" s="46"/>
      <c r="JII48" s="46"/>
      <c r="JIJ48" s="46"/>
      <c r="JIK48" s="46"/>
      <c r="JIL48" s="46"/>
      <c r="JIM48" s="46"/>
      <c r="JIN48" s="46"/>
      <c r="JIO48" s="46"/>
      <c r="JIP48" s="46"/>
      <c r="JIQ48" s="46"/>
      <c r="JIR48" s="46"/>
      <c r="JIS48" s="46"/>
      <c r="JIT48" s="46"/>
      <c r="JIU48" s="46"/>
      <c r="JIV48" s="46"/>
      <c r="JIW48" s="46"/>
      <c r="JIX48" s="46"/>
      <c r="JIY48" s="46"/>
      <c r="JIZ48" s="46"/>
      <c r="JJA48" s="46"/>
      <c r="JJB48" s="46"/>
      <c r="JJC48" s="46"/>
      <c r="JJD48" s="46"/>
      <c r="JJE48" s="46"/>
      <c r="JJF48" s="46"/>
      <c r="JJG48" s="46"/>
      <c r="JJH48" s="46"/>
      <c r="JJI48" s="46"/>
      <c r="JJJ48" s="46"/>
      <c r="JJK48" s="46"/>
      <c r="JJL48" s="46"/>
      <c r="JJM48" s="46"/>
      <c r="JJN48" s="46"/>
      <c r="JJO48" s="46"/>
      <c r="JJP48" s="46"/>
      <c r="JJQ48" s="46"/>
      <c r="JJR48" s="46"/>
      <c r="JJS48" s="46"/>
      <c r="JJT48" s="46"/>
      <c r="JJU48" s="46"/>
      <c r="JJV48" s="46"/>
      <c r="JJW48" s="46"/>
      <c r="JJX48" s="46"/>
      <c r="JJY48" s="46"/>
      <c r="JJZ48" s="46"/>
      <c r="JKA48" s="46"/>
      <c r="JKB48" s="46"/>
      <c r="JKC48" s="46"/>
      <c r="JKD48" s="46"/>
      <c r="JKE48" s="46"/>
      <c r="JKF48" s="46"/>
      <c r="JKG48" s="46"/>
      <c r="JKH48" s="46"/>
      <c r="JKI48" s="46"/>
      <c r="JKJ48" s="46"/>
      <c r="JKK48" s="46"/>
      <c r="JKL48" s="46"/>
      <c r="JKM48" s="46"/>
      <c r="JKN48" s="46"/>
      <c r="JKO48" s="46"/>
      <c r="JKP48" s="46"/>
      <c r="JKQ48" s="46"/>
      <c r="JKR48" s="46"/>
      <c r="JKS48" s="46"/>
      <c r="JKT48" s="46"/>
      <c r="JKU48" s="46"/>
      <c r="JKV48" s="46"/>
      <c r="JKW48" s="46"/>
      <c r="JKX48" s="46"/>
      <c r="JKY48" s="46"/>
      <c r="JKZ48" s="46"/>
      <c r="JLA48" s="46"/>
      <c r="JLB48" s="46"/>
      <c r="JLC48" s="46"/>
      <c r="JLD48" s="46"/>
      <c r="JLE48" s="46"/>
      <c r="JLF48" s="46"/>
      <c r="JLG48" s="46"/>
      <c r="JLH48" s="46"/>
      <c r="JLI48" s="46"/>
      <c r="JLJ48" s="46"/>
      <c r="JLK48" s="46"/>
      <c r="JLL48" s="46"/>
      <c r="JLM48" s="46"/>
      <c r="JLN48" s="46"/>
      <c r="JLO48" s="46"/>
      <c r="JLP48" s="46"/>
      <c r="JLQ48" s="46"/>
      <c r="JLR48" s="46"/>
      <c r="JLS48" s="46"/>
      <c r="JLT48" s="46"/>
      <c r="JLU48" s="46"/>
      <c r="JLV48" s="46"/>
      <c r="JLW48" s="46"/>
      <c r="JLX48" s="46"/>
      <c r="JLY48" s="46"/>
      <c r="JLZ48" s="46"/>
      <c r="JMA48" s="46"/>
      <c r="JMB48" s="46"/>
      <c r="JMC48" s="46"/>
      <c r="JMD48" s="46"/>
      <c r="JME48" s="46"/>
      <c r="JMF48" s="46"/>
      <c r="JMG48" s="46"/>
      <c r="JMH48" s="46"/>
      <c r="JMI48" s="46"/>
      <c r="JMJ48" s="46"/>
      <c r="JMK48" s="46"/>
      <c r="JML48" s="46"/>
      <c r="JMM48" s="46"/>
      <c r="JMN48" s="46"/>
      <c r="JMO48" s="46"/>
      <c r="JMP48" s="46"/>
      <c r="JMQ48" s="46"/>
      <c r="JMR48" s="46"/>
      <c r="JMS48" s="46"/>
      <c r="JMT48" s="46"/>
      <c r="JMU48" s="46"/>
      <c r="JMV48" s="46"/>
      <c r="JMW48" s="46"/>
      <c r="JMX48" s="46"/>
      <c r="JMY48" s="46"/>
      <c r="JMZ48" s="46"/>
      <c r="JNA48" s="46"/>
      <c r="JNB48" s="46"/>
      <c r="JNC48" s="46"/>
      <c r="JND48" s="46"/>
      <c r="JNE48" s="46"/>
      <c r="JNF48" s="46"/>
      <c r="JNG48" s="46"/>
      <c r="JNH48" s="46"/>
      <c r="JNI48" s="46"/>
      <c r="JNJ48" s="46"/>
      <c r="JNK48" s="46"/>
      <c r="JNL48" s="46"/>
      <c r="JNM48" s="46"/>
      <c r="JNN48" s="46"/>
      <c r="JNO48" s="46"/>
      <c r="JNP48" s="46"/>
      <c r="JNQ48" s="46"/>
      <c r="JNR48" s="46"/>
      <c r="JNS48" s="46"/>
      <c r="JNT48" s="46"/>
      <c r="JNU48" s="46"/>
      <c r="JNV48" s="46"/>
      <c r="JNW48" s="46"/>
      <c r="JNX48" s="46"/>
      <c r="JNY48" s="46"/>
      <c r="JNZ48" s="46"/>
      <c r="JOA48" s="46"/>
      <c r="JOB48" s="46"/>
      <c r="JOC48" s="46"/>
      <c r="JOD48" s="46"/>
      <c r="JOE48" s="46"/>
      <c r="JOF48" s="46"/>
      <c r="JOG48" s="46"/>
      <c r="JOH48" s="46"/>
      <c r="JOI48" s="46"/>
      <c r="JOJ48" s="46"/>
      <c r="JOK48" s="46"/>
      <c r="JOL48" s="46"/>
      <c r="JOM48" s="46"/>
      <c r="JON48" s="46"/>
      <c r="JOO48" s="46"/>
      <c r="JOP48" s="46"/>
      <c r="JOQ48" s="46"/>
      <c r="JOR48" s="46"/>
      <c r="JOS48" s="46"/>
      <c r="JOT48" s="46"/>
      <c r="JOU48" s="46"/>
      <c r="JOV48" s="46"/>
      <c r="JOW48" s="46"/>
      <c r="JOX48" s="46"/>
      <c r="JOY48" s="46"/>
      <c r="JOZ48" s="46"/>
      <c r="JPA48" s="46"/>
      <c r="JPB48" s="46"/>
      <c r="JPC48" s="46"/>
      <c r="JPD48" s="46"/>
      <c r="JPE48" s="46"/>
      <c r="JPF48" s="46"/>
      <c r="JPG48" s="46"/>
      <c r="JPH48" s="46"/>
      <c r="JPI48" s="46"/>
      <c r="JPJ48" s="46"/>
      <c r="JPK48" s="46"/>
      <c r="JPL48" s="46"/>
      <c r="JPM48" s="46"/>
      <c r="JPN48" s="46"/>
      <c r="JPO48" s="46"/>
      <c r="JPP48" s="46"/>
      <c r="JPQ48" s="46"/>
      <c r="JPR48" s="46"/>
      <c r="JPS48" s="46"/>
      <c r="JPT48" s="46"/>
      <c r="JPU48" s="46"/>
      <c r="JPV48" s="46"/>
      <c r="JPW48" s="46"/>
      <c r="JPX48" s="46"/>
      <c r="JPY48" s="46"/>
      <c r="JPZ48" s="46"/>
      <c r="JQA48" s="46"/>
      <c r="JQB48" s="46"/>
      <c r="JQC48" s="46"/>
      <c r="JQD48" s="46"/>
      <c r="JQE48" s="46"/>
      <c r="JQF48" s="46"/>
      <c r="JQG48" s="46"/>
      <c r="JQH48" s="46"/>
      <c r="JQI48" s="46"/>
      <c r="JQJ48" s="46"/>
      <c r="JQK48" s="46"/>
      <c r="JQL48" s="46"/>
      <c r="JQM48" s="46"/>
      <c r="JQN48" s="46"/>
      <c r="JQO48" s="46"/>
      <c r="JQP48" s="46"/>
      <c r="JQQ48" s="46"/>
      <c r="JQR48" s="46"/>
      <c r="JQS48" s="46"/>
      <c r="JQT48" s="46"/>
      <c r="JQU48" s="46"/>
      <c r="JQV48" s="46"/>
      <c r="JQW48" s="46"/>
      <c r="JQX48" s="46"/>
      <c r="JQY48" s="46"/>
      <c r="JQZ48" s="46"/>
      <c r="JRA48" s="46"/>
      <c r="JRB48" s="46"/>
      <c r="JRC48" s="46"/>
      <c r="JRD48" s="46"/>
      <c r="JRE48" s="46"/>
      <c r="JRF48" s="46"/>
      <c r="JRG48" s="46"/>
      <c r="JRH48" s="46"/>
      <c r="JRI48" s="46"/>
      <c r="JRJ48" s="46"/>
      <c r="JRK48" s="46"/>
      <c r="JRL48" s="46"/>
      <c r="JRM48" s="46"/>
      <c r="JRN48" s="46"/>
      <c r="JRO48" s="46"/>
      <c r="JRP48" s="46"/>
      <c r="JRQ48" s="46"/>
      <c r="JRR48" s="46"/>
      <c r="JRS48" s="46"/>
      <c r="JRT48" s="46"/>
      <c r="JRU48" s="46"/>
      <c r="JRV48" s="46"/>
      <c r="JRW48" s="46"/>
      <c r="JRX48" s="46"/>
      <c r="JRY48" s="46"/>
      <c r="JRZ48" s="46"/>
      <c r="JSA48" s="46"/>
      <c r="JSB48" s="46"/>
      <c r="JSC48" s="46"/>
      <c r="JSD48" s="46"/>
      <c r="JSE48" s="46"/>
      <c r="JSF48" s="46"/>
      <c r="JSG48" s="46"/>
      <c r="JSH48" s="46"/>
      <c r="JSI48" s="46"/>
      <c r="JSJ48" s="46"/>
      <c r="JSK48" s="46"/>
      <c r="JSL48" s="46"/>
      <c r="JSM48" s="46"/>
      <c r="JSN48" s="46"/>
      <c r="JSO48" s="46"/>
      <c r="JSP48" s="46"/>
      <c r="JSQ48" s="46"/>
      <c r="JSR48" s="46"/>
      <c r="JSS48" s="46"/>
      <c r="JST48" s="46"/>
      <c r="JSU48" s="46"/>
      <c r="JSV48" s="46"/>
      <c r="JSW48" s="46"/>
      <c r="JSX48" s="46"/>
      <c r="JSY48" s="46"/>
      <c r="JSZ48" s="46"/>
      <c r="JTA48" s="46"/>
      <c r="JTB48" s="46"/>
      <c r="JTC48" s="46"/>
      <c r="JTD48" s="46"/>
      <c r="JTE48" s="46"/>
      <c r="JTF48" s="46"/>
      <c r="JTG48" s="46"/>
      <c r="JTH48" s="46"/>
      <c r="JTI48" s="46"/>
      <c r="JTJ48" s="46"/>
      <c r="JTK48" s="46"/>
      <c r="JTL48" s="46"/>
      <c r="JTM48" s="46"/>
      <c r="JTN48" s="46"/>
      <c r="JTO48" s="46"/>
      <c r="JTP48" s="46"/>
      <c r="JTQ48" s="46"/>
      <c r="JTR48" s="46"/>
      <c r="JTS48" s="46"/>
      <c r="JTT48" s="46"/>
      <c r="JTU48" s="46"/>
      <c r="JTV48" s="46"/>
      <c r="JTW48" s="46"/>
      <c r="JTX48" s="46"/>
      <c r="JTY48" s="46"/>
      <c r="JTZ48" s="46"/>
      <c r="JUA48" s="46"/>
      <c r="JUB48" s="46"/>
      <c r="JUC48" s="46"/>
      <c r="JUD48" s="46"/>
      <c r="JUE48" s="46"/>
      <c r="JUF48" s="46"/>
      <c r="JUG48" s="46"/>
      <c r="JUH48" s="46"/>
      <c r="JUI48" s="46"/>
      <c r="JUJ48" s="46"/>
      <c r="JUK48" s="46"/>
      <c r="JUL48" s="46"/>
      <c r="JUM48" s="46"/>
      <c r="JUN48" s="46"/>
      <c r="JUO48" s="46"/>
      <c r="JUP48" s="46"/>
      <c r="JUQ48" s="46"/>
      <c r="JUR48" s="46"/>
      <c r="JUS48" s="46"/>
      <c r="JUT48" s="46"/>
      <c r="JUU48" s="46"/>
      <c r="JUV48" s="46"/>
      <c r="JUW48" s="46"/>
      <c r="JUX48" s="46"/>
      <c r="JUY48" s="46"/>
      <c r="JUZ48" s="46"/>
      <c r="JVA48" s="46"/>
      <c r="JVB48" s="46"/>
      <c r="JVC48" s="46"/>
      <c r="JVD48" s="46"/>
      <c r="JVE48" s="46"/>
      <c r="JVF48" s="46"/>
      <c r="JVG48" s="46"/>
      <c r="JVH48" s="46"/>
      <c r="JVI48" s="46"/>
      <c r="JVJ48" s="46"/>
      <c r="JVK48" s="46"/>
      <c r="JVL48" s="46"/>
      <c r="JVM48" s="46"/>
      <c r="JVN48" s="46"/>
      <c r="JVO48" s="46"/>
      <c r="JVP48" s="46"/>
      <c r="JVQ48" s="46"/>
      <c r="JVR48" s="46"/>
      <c r="JVS48" s="46"/>
      <c r="JVT48" s="46"/>
      <c r="JVU48" s="46"/>
      <c r="JVV48" s="46"/>
      <c r="JVW48" s="46"/>
      <c r="JVX48" s="46"/>
      <c r="JVY48" s="46"/>
      <c r="JVZ48" s="46"/>
      <c r="JWA48" s="46"/>
      <c r="JWB48" s="46"/>
      <c r="JWC48" s="46"/>
      <c r="JWD48" s="46"/>
      <c r="JWE48" s="46"/>
      <c r="JWF48" s="46"/>
      <c r="JWG48" s="46"/>
      <c r="JWH48" s="46"/>
      <c r="JWI48" s="46"/>
      <c r="JWJ48" s="46"/>
      <c r="JWK48" s="46"/>
      <c r="JWL48" s="46"/>
      <c r="JWM48" s="46"/>
      <c r="JWN48" s="46"/>
      <c r="JWO48" s="46"/>
      <c r="JWP48" s="46"/>
      <c r="JWQ48" s="46"/>
      <c r="JWR48" s="46"/>
      <c r="JWS48" s="46"/>
      <c r="JWT48" s="46"/>
      <c r="JWU48" s="46"/>
      <c r="JWV48" s="46"/>
      <c r="JWW48" s="46"/>
      <c r="JWX48" s="46"/>
      <c r="JWY48" s="46"/>
      <c r="JWZ48" s="46"/>
      <c r="JXA48" s="46"/>
      <c r="JXB48" s="46"/>
      <c r="JXC48" s="46"/>
      <c r="JXD48" s="46"/>
      <c r="JXE48" s="46"/>
      <c r="JXF48" s="46"/>
      <c r="JXG48" s="46"/>
      <c r="JXH48" s="46"/>
      <c r="JXI48" s="46"/>
      <c r="JXJ48" s="46"/>
      <c r="JXK48" s="46"/>
      <c r="JXL48" s="46"/>
      <c r="JXM48" s="46"/>
      <c r="JXN48" s="46"/>
      <c r="JXO48" s="46"/>
      <c r="JXP48" s="46"/>
      <c r="JXQ48" s="46"/>
      <c r="JXR48" s="46"/>
      <c r="JXS48" s="46"/>
      <c r="JXT48" s="46"/>
      <c r="JXU48" s="46"/>
      <c r="JXV48" s="46"/>
      <c r="JXW48" s="46"/>
      <c r="JXX48" s="46"/>
      <c r="JXY48" s="46"/>
      <c r="JXZ48" s="46"/>
      <c r="JYA48" s="46"/>
      <c r="JYB48" s="46"/>
      <c r="JYC48" s="46"/>
      <c r="JYD48" s="46"/>
      <c r="JYE48" s="46"/>
      <c r="JYF48" s="46"/>
      <c r="JYG48" s="46"/>
      <c r="JYH48" s="46"/>
      <c r="JYI48" s="46"/>
      <c r="JYJ48" s="46"/>
      <c r="JYK48" s="46"/>
      <c r="JYL48" s="46"/>
      <c r="JYM48" s="46"/>
      <c r="JYN48" s="46"/>
      <c r="JYO48" s="46"/>
      <c r="JYP48" s="46"/>
      <c r="JYQ48" s="46"/>
      <c r="JYR48" s="46"/>
      <c r="JYS48" s="46"/>
      <c r="JYT48" s="46"/>
      <c r="JYU48" s="46"/>
      <c r="JYV48" s="46"/>
      <c r="JYW48" s="46"/>
      <c r="JYX48" s="46"/>
      <c r="JYY48" s="46"/>
      <c r="JYZ48" s="46"/>
      <c r="JZA48" s="46"/>
      <c r="JZB48" s="46"/>
      <c r="JZC48" s="46"/>
      <c r="JZD48" s="46"/>
      <c r="JZE48" s="46"/>
      <c r="JZF48" s="46"/>
      <c r="JZG48" s="46"/>
      <c r="JZH48" s="46"/>
      <c r="JZI48" s="46"/>
      <c r="JZJ48" s="46"/>
      <c r="JZK48" s="46"/>
      <c r="JZL48" s="46"/>
      <c r="JZM48" s="46"/>
      <c r="JZN48" s="46"/>
      <c r="JZO48" s="46"/>
      <c r="JZP48" s="46"/>
      <c r="JZQ48" s="46"/>
      <c r="JZR48" s="46"/>
      <c r="JZS48" s="46"/>
      <c r="JZT48" s="46"/>
      <c r="JZU48" s="46"/>
      <c r="JZV48" s="46"/>
      <c r="JZW48" s="46"/>
      <c r="JZX48" s="46"/>
      <c r="JZY48" s="46"/>
      <c r="JZZ48" s="46"/>
      <c r="KAA48" s="46"/>
      <c r="KAB48" s="46"/>
      <c r="KAC48" s="46"/>
      <c r="KAD48" s="46"/>
      <c r="KAE48" s="46"/>
      <c r="KAF48" s="46"/>
      <c r="KAG48" s="46"/>
      <c r="KAH48" s="46"/>
      <c r="KAI48" s="46"/>
      <c r="KAJ48" s="46"/>
      <c r="KAK48" s="46"/>
      <c r="KAL48" s="46"/>
      <c r="KAM48" s="46"/>
      <c r="KAN48" s="46"/>
      <c r="KAO48" s="46"/>
      <c r="KAP48" s="46"/>
      <c r="KAQ48" s="46"/>
      <c r="KAR48" s="46"/>
      <c r="KAS48" s="46"/>
      <c r="KAT48" s="46"/>
      <c r="KAU48" s="46"/>
      <c r="KAV48" s="46"/>
      <c r="KAW48" s="46"/>
      <c r="KAX48" s="46"/>
      <c r="KAY48" s="46"/>
      <c r="KAZ48" s="46"/>
      <c r="KBA48" s="46"/>
      <c r="KBB48" s="46"/>
      <c r="KBC48" s="46"/>
      <c r="KBD48" s="46"/>
      <c r="KBE48" s="46"/>
      <c r="KBF48" s="46"/>
      <c r="KBG48" s="46"/>
      <c r="KBH48" s="46"/>
      <c r="KBI48" s="46"/>
      <c r="KBJ48" s="46"/>
      <c r="KBK48" s="46"/>
      <c r="KBL48" s="46"/>
      <c r="KBM48" s="46"/>
      <c r="KBN48" s="46"/>
      <c r="KBO48" s="46"/>
      <c r="KBP48" s="46"/>
      <c r="KBQ48" s="46"/>
      <c r="KBR48" s="46"/>
      <c r="KBS48" s="46"/>
      <c r="KBT48" s="46"/>
      <c r="KBU48" s="46"/>
      <c r="KBV48" s="46"/>
      <c r="KBW48" s="46"/>
      <c r="KBX48" s="46"/>
      <c r="KBY48" s="46"/>
      <c r="KBZ48" s="46"/>
      <c r="KCA48" s="46"/>
      <c r="KCB48" s="46"/>
      <c r="KCC48" s="46"/>
      <c r="KCD48" s="46"/>
      <c r="KCE48" s="46"/>
      <c r="KCF48" s="46"/>
      <c r="KCG48" s="46"/>
      <c r="KCH48" s="46"/>
      <c r="KCI48" s="46"/>
      <c r="KCJ48" s="46"/>
      <c r="KCK48" s="46"/>
      <c r="KCL48" s="46"/>
      <c r="KCM48" s="46"/>
      <c r="KCN48" s="46"/>
      <c r="KCO48" s="46"/>
      <c r="KCP48" s="46"/>
      <c r="KCQ48" s="46"/>
      <c r="KCR48" s="46"/>
      <c r="KCS48" s="46"/>
      <c r="KCT48" s="46"/>
      <c r="KCU48" s="46"/>
      <c r="KCV48" s="46"/>
      <c r="KCW48" s="46"/>
      <c r="KCX48" s="46"/>
      <c r="KCY48" s="46"/>
      <c r="KCZ48" s="46"/>
      <c r="KDA48" s="46"/>
      <c r="KDB48" s="46"/>
      <c r="KDC48" s="46"/>
      <c r="KDD48" s="46"/>
      <c r="KDE48" s="46"/>
      <c r="KDF48" s="46"/>
      <c r="KDG48" s="46"/>
      <c r="KDH48" s="46"/>
      <c r="KDI48" s="46"/>
      <c r="KDJ48" s="46"/>
      <c r="KDK48" s="46"/>
      <c r="KDL48" s="46"/>
      <c r="KDM48" s="46"/>
      <c r="KDN48" s="46"/>
      <c r="KDO48" s="46"/>
      <c r="KDP48" s="46"/>
      <c r="KDQ48" s="46"/>
      <c r="KDR48" s="46"/>
      <c r="KDS48" s="46"/>
      <c r="KDT48" s="46"/>
      <c r="KDU48" s="46"/>
      <c r="KDV48" s="46"/>
      <c r="KDW48" s="46"/>
      <c r="KDX48" s="46"/>
      <c r="KDY48" s="46"/>
      <c r="KDZ48" s="46"/>
      <c r="KEA48" s="46"/>
      <c r="KEB48" s="46"/>
      <c r="KEC48" s="46"/>
      <c r="KED48" s="46"/>
      <c r="KEE48" s="46"/>
      <c r="KEF48" s="46"/>
      <c r="KEG48" s="46"/>
      <c r="KEH48" s="46"/>
      <c r="KEI48" s="46"/>
      <c r="KEJ48" s="46"/>
      <c r="KEK48" s="46"/>
      <c r="KEL48" s="46"/>
      <c r="KEM48" s="46"/>
      <c r="KEN48" s="46"/>
      <c r="KEO48" s="46"/>
      <c r="KEP48" s="46"/>
      <c r="KEQ48" s="46"/>
      <c r="KER48" s="46"/>
      <c r="KES48" s="46"/>
      <c r="KET48" s="46"/>
      <c r="KEU48" s="46"/>
      <c r="KEV48" s="46"/>
      <c r="KEW48" s="46"/>
      <c r="KEX48" s="46"/>
      <c r="KEY48" s="46"/>
      <c r="KEZ48" s="46"/>
      <c r="KFA48" s="46"/>
      <c r="KFB48" s="46"/>
      <c r="KFC48" s="46"/>
      <c r="KFD48" s="46"/>
      <c r="KFE48" s="46"/>
      <c r="KFF48" s="46"/>
      <c r="KFG48" s="46"/>
      <c r="KFH48" s="46"/>
      <c r="KFI48" s="46"/>
      <c r="KFJ48" s="46"/>
      <c r="KFK48" s="46"/>
      <c r="KFL48" s="46"/>
      <c r="KFM48" s="46"/>
      <c r="KFN48" s="46"/>
      <c r="KFO48" s="46"/>
      <c r="KFP48" s="46"/>
      <c r="KFQ48" s="46"/>
      <c r="KFR48" s="46"/>
      <c r="KFS48" s="46"/>
      <c r="KFT48" s="46"/>
      <c r="KFU48" s="46"/>
      <c r="KFV48" s="46"/>
      <c r="KFW48" s="46"/>
      <c r="KFX48" s="46"/>
      <c r="KFY48" s="46"/>
      <c r="KFZ48" s="46"/>
      <c r="KGA48" s="46"/>
      <c r="KGB48" s="46"/>
      <c r="KGC48" s="46"/>
      <c r="KGD48" s="46"/>
      <c r="KGE48" s="46"/>
      <c r="KGF48" s="46"/>
      <c r="KGG48" s="46"/>
      <c r="KGH48" s="46"/>
      <c r="KGI48" s="46"/>
      <c r="KGJ48" s="46"/>
      <c r="KGK48" s="46"/>
      <c r="KGL48" s="46"/>
      <c r="KGM48" s="46"/>
      <c r="KGN48" s="46"/>
      <c r="KGO48" s="46"/>
      <c r="KGP48" s="46"/>
      <c r="KGQ48" s="46"/>
      <c r="KGR48" s="46"/>
      <c r="KGS48" s="46"/>
      <c r="KGT48" s="46"/>
      <c r="KGU48" s="46"/>
      <c r="KGV48" s="46"/>
      <c r="KGW48" s="46"/>
      <c r="KGX48" s="46"/>
      <c r="KGY48" s="46"/>
      <c r="KGZ48" s="46"/>
      <c r="KHA48" s="46"/>
      <c r="KHB48" s="46"/>
      <c r="KHC48" s="46"/>
      <c r="KHD48" s="46"/>
      <c r="KHE48" s="46"/>
      <c r="KHF48" s="46"/>
      <c r="KHG48" s="46"/>
      <c r="KHH48" s="46"/>
      <c r="KHI48" s="46"/>
      <c r="KHJ48" s="46"/>
      <c r="KHK48" s="46"/>
      <c r="KHL48" s="46"/>
      <c r="KHM48" s="46"/>
      <c r="KHN48" s="46"/>
      <c r="KHO48" s="46"/>
      <c r="KHP48" s="46"/>
      <c r="KHQ48" s="46"/>
      <c r="KHR48" s="46"/>
      <c r="KHS48" s="46"/>
      <c r="KHT48" s="46"/>
      <c r="KHU48" s="46"/>
      <c r="KHV48" s="46"/>
      <c r="KHW48" s="46"/>
      <c r="KHX48" s="46"/>
      <c r="KHY48" s="46"/>
      <c r="KHZ48" s="46"/>
      <c r="KIA48" s="46"/>
      <c r="KIB48" s="46"/>
      <c r="KIC48" s="46"/>
      <c r="KID48" s="46"/>
      <c r="KIE48" s="46"/>
      <c r="KIF48" s="46"/>
      <c r="KIG48" s="46"/>
      <c r="KIH48" s="46"/>
      <c r="KII48" s="46"/>
      <c r="KIJ48" s="46"/>
      <c r="KIK48" s="46"/>
      <c r="KIL48" s="46"/>
      <c r="KIM48" s="46"/>
      <c r="KIN48" s="46"/>
      <c r="KIO48" s="46"/>
      <c r="KIP48" s="46"/>
      <c r="KIQ48" s="46"/>
      <c r="KIR48" s="46"/>
      <c r="KIS48" s="46"/>
      <c r="KIT48" s="46"/>
      <c r="KIU48" s="46"/>
      <c r="KIV48" s="46"/>
      <c r="KIW48" s="46"/>
      <c r="KIX48" s="46"/>
      <c r="KIY48" s="46"/>
      <c r="KIZ48" s="46"/>
      <c r="KJA48" s="46"/>
      <c r="KJB48" s="46"/>
      <c r="KJC48" s="46"/>
      <c r="KJD48" s="46"/>
      <c r="KJE48" s="46"/>
      <c r="KJF48" s="46"/>
      <c r="KJG48" s="46"/>
      <c r="KJH48" s="46"/>
      <c r="KJI48" s="46"/>
      <c r="KJJ48" s="46"/>
      <c r="KJK48" s="46"/>
      <c r="KJL48" s="46"/>
      <c r="KJM48" s="46"/>
      <c r="KJN48" s="46"/>
      <c r="KJO48" s="46"/>
      <c r="KJP48" s="46"/>
      <c r="KJQ48" s="46"/>
      <c r="KJR48" s="46"/>
      <c r="KJS48" s="46"/>
      <c r="KJT48" s="46"/>
      <c r="KJU48" s="46"/>
      <c r="KJV48" s="46"/>
      <c r="KJW48" s="46"/>
      <c r="KJX48" s="46"/>
      <c r="KJY48" s="46"/>
      <c r="KJZ48" s="46"/>
      <c r="KKA48" s="46"/>
      <c r="KKB48" s="46"/>
      <c r="KKC48" s="46"/>
      <c r="KKD48" s="46"/>
      <c r="KKE48" s="46"/>
      <c r="KKF48" s="46"/>
      <c r="KKG48" s="46"/>
      <c r="KKH48" s="46"/>
      <c r="KKI48" s="46"/>
      <c r="KKJ48" s="46"/>
      <c r="KKK48" s="46"/>
      <c r="KKL48" s="46"/>
      <c r="KKM48" s="46"/>
      <c r="KKN48" s="46"/>
      <c r="KKO48" s="46"/>
      <c r="KKP48" s="46"/>
      <c r="KKQ48" s="46"/>
      <c r="KKR48" s="46"/>
      <c r="KKS48" s="46"/>
      <c r="KKT48" s="46"/>
      <c r="KKU48" s="46"/>
      <c r="KKV48" s="46"/>
      <c r="KKW48" s="46"/>
      <c r="KKX48" s="46"/>
      <c r="KKY48" s="46"/>
      <c r="KKZ48" s="46"/>
      <c r="KLA48" s="46"/>
      <c r="KLB48" s="46"/>
      <c r="KLC48" s="46"/>
      <c r="KLD48" s="46"/>
      <c r="KLE48" s="46"/>
      <c r="KLF48" s="46"/>
      <c r="KLG48" s="46"/>
      <c r="KLH48" s="46"/>
      <c r="KLI48" s="46"/>
      <c r="KLJ48" s="46"/>
      <c r="KLK48" s="46"/>
      <c r="KLL48" s="46"/>
      <c r="KLM48" s="46"/>
      <c r="KLN48" s="46"/>
      <c r="KLO48" s="46"/>
      <c r="KLP48" s="46"/>
      <c r="KLQ48" s="46"/>
      <c r="KLR48" s="46"/>
      <c r="KLS48" s="46"/>
      <c r="KLT48" s="46"/>
      <c r="KLU48" s="46"/>
      <c r="KLV48" s="46"/>
      <c r="KLW48" s="46"/>
      <c r="KLX48" s="46"/>
      <c r="KLY48" s="46"/>
      <c r="KLZ48" s="46"/>
      <c r="KMA48" s="46"/>
      <c r="KMB48" s="46"/>
      <c r="KMC48" s="46"/>
      <c r="KMD48" s="46"/>
      <c r="KME48" s="46"/>
      <c r="KMF48" s="46"/>
      <c r="KMG48" s="46"/>
      <c r="KMH48" s="46"/>
      <c r="KMI48" s="46"/>
      <c r="KMJ48" s="46"/>
      <c r="KMK48" s="46"/>
      <c r="KML48" s="46"/>
      <c r="KMM48" s="46"/>
      <c r="KMN48" s="46"/>
      <c r="KMO48" s="46"/>
      <c r="KMP48" s="46"/>
      <c r="KMQ48" s="46"/>
      <c r="KMR48" s="46"/>
      <c r="KMS48" s="46"/>
      <c r="KMT48" s="46"/>
      <c r="KMU48" s="46"/>
      <c r="KMV48" s="46"/>
      <c r="KMW48" s="46"/>
      <c r="KMX48" s="46"/>
      <c r="KMY48" s="46"/>
      <c r="KMZ48" s="46"/>
      <c r="KNA48" s="46"/>
      <c r="KNB48" s="46"/>
      <c r="KNC48" s="46"/>
      <c r="KND48" s="46"/>
      <c r="KNE48" s="46"/>
      <c r="KNF48" s="46"/>
      <c r="KNG48" s="46"/>
      <c r="KNH48" s="46"/>
      <c r="KNI48" s="46"/>
      <c r="KNJ48" s="46"/>
      <c r="KNK48" s="46"/>
      <c r="KNL48" s="46"/>
      <c r="KNM48" s="46"/>
      <c r="KNN48" s="46"/>
      <c r="KNO48" s="46"/>
      <c r="KNP48" s="46"/>
      <c r="KNQ48" s="46"/>
      <c r="KNR48" s="46"/>
      <c r="KNS48" s="46"/>
      <c r="KNT48" s="46"/>
      <c r="KNU48" s="46"/>
      <c r="KNV48" s="46"/>
      <c r="KNW48" s="46"/>
      <c r="KNX48" s="46"/>
      <c r="KNY48" s="46"/>
      <c r="KNZ48" s="46"/>
      <c r="KOA48" s="46"/>
      <c r="KOB48" s="46"/>
      <c r="KOC48" s="46"/>
      <c r="KOD48" s="46"/>
      <c r="KOE48" s="46"/>
      <c r="KOF48" s="46"/>
      <c r="KOG48" s="46"/>
      <c r="KOH48" s="46"/>
      <c r="KOI48" s="46"/>
      <c r="KOJ48" s="46"/>
      <c r="KOK48" s="46"/>
      <c r="KOL48" s="46"/>
      <c r="KOM48" s="46"/>
      <c r="KON48" s="46"/>
      <c r="KOO48" s="46"/>
      <c r="KOP48" s="46"/>
      <c r="KOQ48" s="46"/>
      <c r="KOR48" s="46"/>
      <c r="KOS48" s="46"/>
      <c r="KOT48" s="46"/>
      <c r="KOU48" s="46"/>
      <c r="KOV48" s="46"/>
      <c r="KOW48" s="46"/>
      <c r="KOX48" s="46"/>
      <c r="KOY48" s="46"/>
      <c r="KOZ48" s="46"/>
      <c r="KPA48" s="46"/>
      <c r="KPB48" s="46"/>
      <c r="KPC48" s="46"/>
      <c r="KPD48" s="46"/>
      <c r="KPE48" s="46"/>
      <c r="KPF48" s="46"/>
      <c r="KPG48" s="46"/>
      <c r="KPH48" s="46"/>
      <c r="KPI48" s="46"/>
      <c r="KPJ48" s="46"/>
      <c r="KPK48" s="46"/>
      <c r="KPL48" s="46"/>
      <c r="KPM48" s="46"/>
      <c r="KPN48" s="46"/>
      <c r="KPO48" s="46"/>
      <c r="KPP48" s="46"/>
      <c r="KPQ48" s="46"/>
      <c r="KPR48" s="46"/>
      <c r="KPS48" s="46"/>
      <c r="KPT48" s="46"/>
      <c r="KPU48" s="46"/>
      <c r="KPV48" s="46"/>
      <c r="KPW48" s="46"/>
      <c r="KPX48" s="46"/>
      <c r="KPY48" s="46"/>
      <c r="KPZ48" s="46"/>
      <c r="KQA48" s="46"/>
      <c r="KQB48" s="46"/>
      <c r="KQC48" s="46"/>
      <c r="KQD48" s="46"/>
      <c r="KQE48" s="46"/>
      <c r="KQF48" s="46"/>
      <c r="KQG48" s="46"/>
      <c r="KQH48" s="46"/>
      <c r="KQI48" s="46"/>
      <c r="KQJ48" s="46"/>
      <c r="KQK48" s="46"/>
      <c r="KQL48" s="46"/>
      <c r="KQM48" s="46"/>
      <c r="KQN48" s="46"/>
      <c r="KQO48" s="46"/>
      <c r="KQP48" s="46"/>
      <c r="KQQ48" s="46"/>
      <c r="KQR48" s="46"/>
      <c r="KQS48" s="46"/>
      <c r="KQT48" s="46"/>
      <c r="KQU48" s="46"/>
      <c r="KQV48" s="46"/>
      <c r="KQW48" s="46"/>
      <c r="KQX48" s="46"/>
      <c r="KQY48" s="46"/>
      <c r="KQZ48" s="46"/>
      <c r="KRA48" s="46"/>
      <c r="KRB48" s="46"/>
      <c r="KRC48" s="46"/>
      <c r="KRD48" s="46"/>
      <c r="KRE48" s="46"/>
      <c r="KRF48" s="46"/>
      <c r="KRG48" s="46"/>
      <c r="KRH48" s="46"/>
      <c r="KRI48" s="46"/>
      <c r="KRJ48" s="46"/>
      <c r="KRK48" s="46"/>
      <c r="KRL48" s="46"/>
      <c r="KRM48" s="46"/>
      <c r="KRN48" s="46"/>
      <c r="KRO48" s="46"/>
      <c r="KRP48" s="46"/>
      <c r="KRQ48" s="46"/>
      <c r="KRR48" s="46"/>
      <c r="KRS48" s="46"/>
      <c r="KRT48" s="46"/>
      <c r="KRU48" s="46"/>
      <c r="KRV48" s="46"/>
      <c r="KRW48" s="46"/>
      <c r="KRX48" s="46"/>
      <c r="KRY48" s="46"/>
      <c r="KRZ48" s="46"/>
      <c r="KSA48" s="46"/>
      <c r="KSB48" s="46"/>
      <c r="KSC48" s="46"/>
      <c r="KSD48" s="46"/>
      <c r="KSE48" s="46"/>
      <c r="KSF48" s="46"/>
      <c r="KSG48" s="46"/>
      <c r="KSH48" s="46"/>
      <c r="KSI48" s="46"/>
      <c r="KSJ48" s="46"/>
      <c r="KSK48" s="46"/>
      <c r="KSL48" s="46"/>
      <c r="KSM48" s="46"/>
      <c r="KSN48" s="46"/>
      <c r="KSO48" s="46"/>
      <c r="KSP48" s="46"/>
      <c r="KSQ48" s="46"/>
      <c r="KSR48" s="46"/>
      <c r="KSS48" s="46"/>
      <c r="KST48" s="46"/>
      <c r="KSU48" s="46"/>
      <c r="KSV48" s="46"/>
      <c r="KSW48" s="46"/>
      <c r="KSX48" s="46"/>
      <c r="KSY48" s="46"/>
      <c r="KSZ48" s="46"/>
      <c r="KTA48" s="46"/>
      <c r="KTB48" s="46"/>
      <c r="KTC48" s="46"/>
      <c r="KTD48" s="46"/>
      <c r="KTE48" s="46"/>
      <c r="KTF48" s="46"/>
      <c r="KTG48" s="46"/>
      <c r="KTH48" s="46"/>
      <c r="KTI48" s="46"/>
      <c r="KTJ48" s="46"/>
      <c r="KTK48" s="46"/>
      <c r="KTL48" s="46"/>
      <c r="KTM48" s="46"/>
      <c r="KTN48" s="46"/>
      <c r="KTO48" s="46"/>
      <c r="KTP48" s="46"/>
      <c r="KTQ48" s="46"/>
      <c r="KTR48" s="46"/>
      <c r="KTS48" s="46"/>
      <c r="KTT48" s="46"/>
      <c r="KTU48" s="46"/>
      <c r="KTV48" s="46"/>
      <c r="KTW48" s="46"/>
      <c r="KTX48" s="46"/>
      <c r="KTY48" s="46"/>
      <c r="KTZ48" s="46"/>
      <c r="KUA48" s="46"/>
      <c r="KUB48" s="46"/>
      <c r="KUC48" s="46"/>
      <c r="KUD48" s="46"/>
      <c r="KUE48" s="46"/>
      <c r="KUF48" s="46"/>
      <c r="KUG48" s="46"/>
      <c r="KUH48" s="46"/>
      <c r="KUI48" s="46"/>
      <c r="KUJ48" s="46"/>
      <c r="KUK48" s="46"/>
      <c r="KUL48" s="46"/>
      <c r="KUM48" s="46"/>
      <c r="KUN48" s="46"/>
      <c r="KUO48" s="46"/>
      <c r="KUP48" s="46"/>
      <c r="KUQ48" s="46"/>
      <c r="KUR48" s="46"/>
      <c r="KUS48" s="46"/>
      <c r="KUT48" s="46"/>
      <c r="KUU48" s="46"/>
      <c r="KUV48" s="46"/>
      <c r="KUW48" s="46"/>
      <c r="KUX48" s="46"/>
      <c r="KUY48" s="46"/>
      <c r="KUZ48" s="46"/>
      <c r="KVA48" s="46"/>
      <c r="KVB48" s="46"/>
      <c r="KVC48" s="46"/>
      <c r="KVD48" s="46"/>
      <c r="KVE48" s="46"/>
      <c r="KVF48" s="46"/>
      <c r="KVG48" s="46"/>
      <c r="KVH48" s="46"/>
      <c r="KVI48" s="46"/>
      <c r="KVJ48" s="46"/>
      <c r="KVK48" s="46"/>
      <c r="KVL48" s="46"/>
      <c r="KVM48" s="46"/>
      <c r="KVN48" s="46"/>
      <c r="KVO48" s="46"/>
      <c r="KVP48" s="46"/>
      <c r="KVQ48" s="46"/>
      <c r="KVR48" s="46"/>
      <c r="KVS48" s="46"/>
      <c r="KVT48" s="46"/>
      <c r="KVU48" s="46"/>
      <c r="KVV48" s="46"/>
      <c r="KVW48" s="46"/>
      <c r="KVX48" s="46"/>
      <c r="KVY48" s="46"/>
      <c r="KVZ48" s="46"/>
      <c r="KWA48" s="46"/>
      <c r="KWB48" s="46"/>
      <c r="KWC48" s="46"/>
      <c r="KWD48" s="46"/>
      <c r="KWE48" s="46"/>
      <c r="KWF48" s="46"/>
      <c r="KWG48" s="46"/>
      <c r="KWH48" s="46"/>
      <c r="KWI48" s="46"/>
      <c r="KWJ48" s="46"/>
      <c r="KWK48" s="46"/>
      <c r="KWL48" s="46"/>
      <c r="KWM48" s="46"/>
      <c r="KWN48" s="46"/>
      <c r="KWO48" s="46"/>
      <c r="KWP48" s="46"/>
      <c r="KWQ48" s="46"/>
      <c r="KWR48" s="46"/>
      <c r="KWS48" s="46"/>
      <c r="KWT48" s="46"/>
      <c r="KWU48" s="46"/>
      <c r="KWV48" s="46"/>
      <c r="KWW48" s="46"/>
      <c r="KWX48" s="46"/>
      <c r="KWY48" s="46"/>
      <c r="KWZ48" s="46"/>
      <c r="KXA48" s="46"/>
      <c r="KXB48" s="46"/>
      <c r="KXC48" s="46"/>
      <c r="KXD48" s="46"/>
      <c r="KXE48" s="46"/>
      <c r="KXF48" s="46"/>
      <c r="KXG48" s="46"/>
      <c r="KXH48" s="46"/>
      <c r="KXI48" s="46"/>
      <c r="KXJ48" s="46"/>
      <c r="KXK48" s="46"/>
      <c r="KXL48" s="46"/>
      <c r="KXM48" s="46"/>
      <c r="KXN48" s="46"/>
      <c r="KXO48" s="46"/>
      <c r="KXP48" s="46"/>
      <c r="KXQ48" s="46"/>
      <c r="KXR48" s="46"/>
      <c r="KXS48" s="46"/>
      <c r="KXT48" s="46"/>
      <c r="KXU48" s="46"/>
      <c r="KXV48" s="46"/>
      <c r="KXW48" s="46"/>
      <c r="KXX48" s="46"/>
      <c r="KXY48" s="46"/>
      <c r="KXZ48" s="46"/>
      <c r="KYA48" s="46"/>
      <c r="KYB48" s="46"/>
      <c r="KYC48" s="46"/>
      <c r="KYD48" s="46"/>
      <c r="KYE48" s="46"/>
      <c r="KYF48" s="46"/>
      <c r="KYG48" s="46"/>
      <c r="KYH48" s="46"/>
      <c r="KYI48" s="46"/>
      <c r="KYJ48" s="46"/>
      <c r="KYK48" s="46"/>
      <c r="KYL48" s="46"/>
      <c r="KYM48" s="46"/>
      <c r="KYN48" s="46"/>
      <c r="KYO48" s="46"/>
      <c r="KYP48" s="46"/>
      <c r="KYQ48" s="46"/>
      <c r="KYR48" s="46"/>
      <c r="KYS48" s="46"/>
      <c r="KYT48" s="46"/>
      <c r="KYU48" s="46"/>
      <c r="KYV48" s="46"/>
      <c r="KYW48" s="46"/>
      <c r="KYX48" s="46"/>
      <c r="KYY48" s="46"/>
      <c r="KYZ48" s="46"/>
      <c r="KZA48" s="46"/>
      <c r="KZB48" s="46"/>
      <c r="KZC48" s="46"/>
      <c r="KZD48" s="46"/>
      <c r="KZE48" s="46"/>
      <c r="KZF48" s="46"/>
      <c r="KZG48" s="46"/>
      <c r="KZH48" s="46"/>
      <c r="KZI48" s="46"/>
      <c r="KZJ48" s="46"/>
      <c r="KZK48" s="46"/>
      <c r="KZL48" s="46"/>
      <c r="KZM48" s="46"/>
      <c r="KZN48" s="46"/>
      <c r="KZO48" s="46"/>
      <c r="KZP48" s="46"/>
      <c r="KZQ48" s="46"/>
      <c r="KZR48" s="46"/>
      <c r="KZS48" s="46"/>
      <c r="KZT48" s="46"/>
      <c r="KZU48" s="46"/>
      <c r="KZV48" s="46"/>
      <c r="KZW48" s="46"/>
      <c r="KZX48" s="46"/>
      <c r="KZY48" s="46"/>
      <c r="KZZ48" s="46"/>
      <c r="LAA48" s="46"/>
      <c r="LAB48" s="46"/>
      <c r="LAC48" s="46"/>
      <c r="LAD48" s="46"/>
      <c r="LAE48" s="46"/>
      <c r="LAF48" s="46"/>
      <c r="LAG48" s="46"/>
      <c r="LAH48" s="46"/>
      <c r="LAI48" s="46"/>
      <c r="LAJ48" s="46"/>
      <c r="LAK48" s="46"/>
      <c r="LAL48" s="46"/>
      <c r="LAM48" s="46"/>
      <c r="LAN48" s="46"/>
      <c r="LAO48" s="46"/>
      <c r="LAP48" s="46"/>
      <c r="LAQ48" s="46"/>
      <c r="LAR48" s="46"/>
      <c r="LAS48" s="46"/>
      <c r="LAT48" s="46"/>
      <c r="LAU48" s="46"/>
      <c r="LAV48" s="46"/>
      <c r="LAW48" s="46"/>
      <c r="LAX48" s="46"/>
      <c r="LAY48" s="46"/>
      <c r="LAZ48" s="46"/>
      <c r="LBA48" s="46"/>
      <c r="LBB48" s="46"/>
      <c r="LBC48" s="46"/>
      <c r="LBD48" s="46"/>
      <c r="LBE48" s="46"/>
      <c r="LBF48" s="46"/>
      <c r="LBG48" s="46"/>
      <c r="LBH48" s="46"/>
      <c r="LBI48" s="46"/>
      <c r="LBJ48" s="46"/>
      <c r="LBK48" s="46"/>
      <c r="LBL48" s="46"/>
      <c r="LBM48" s="46"/>
      <c r="LBN48" s="46"/>
      <c r="LBO48" s="46"/>
      <c r="LBP48" s="46"/>
      <c r="LBQ48" s="46"/>
      <c r="LBR48" s="46"/>
      <c r="LBS48" s="46"/>
      <c r="LBT48" s="46"/>
      <c r="LBU48" s="46"/>
      <c r="LBV48" s="46"/>
      <c r="LBW48" s="46"/>
      <c r="LBX48" s="46"/>
      <c r="LBY48" s="46"/>
      <c r="LBZ48" s="46"/>
      <c r="LCA48" s="46"/>
      <c r="LCB48" s="46"/>
      <c r="LCC48" s="46"/>
      <c r="LCD48" s="46"/>
      <c r="LCE48" s="46"/>
      <c r="LCF48" s="46"/>
      <c r="LCG48" s="46"/>
      <c r="LCH48" s="46"/>
      <c r="LCI48" s="46"/>
      <c r="LCJ48" s="46"/>
      <c r="LCK48" s="46"/>
      <c r="LCL48" s="46"/>
      <c r="LCM48" s="46"/>
      <c r="LCN48" s="46"/>
      <c r="LCO48" s="46"/>
      <c r="LCP48" s="46"/>
      <c r="LCQ48" s="46"/>
      <c r="LCR48" s="46"/>
      <c r="LCS48" s="46"/>
      <c r="LCT48" s="46"/>
      <c r="LCU48" s="46"/>
      <c r="LCV48" s="46"/>
      <c r="LCW48" s="46"/>
      <c r="LCX48" s="46"/>
      <c r="LCY48" s="46"/>
      <c r="LCZ48" s="46"/>
      <c r="LDA48" s="46"/>
      <c r="LDB48" s="46"/>
      <c r="LDC48" s="46"/>
      <c r="LDD48" s="46"/>
      <c r="LDE48" s="46"/>
      <c r="LDF48" s="46"/>
      <c r="LDG48" s="46"/>
      <c r="LDH48" s="46"/>
      <c r="LDI48" s="46"/>
      <c r="LDJ48" s="46"/>
      <c r="LDK48" s="46"/>
      <c r="LDL48" s="46"/>
      <c r="LDM48" s="46"/>
      <c r="LDN48" s="46"/>
      <c r="LDO48" s="46"/>
      <c r="LDP48" s="46"/>
      <c r="LDQ48" s="46"/>
      <c r="LDR48" s="46"/>
      <c r="LDS48" s="46"/>
      <c r="LDT48" s="46"/>
      <c r="LDU48" s="46"/>
      <c r="LDV48" s="46"/>
      <c r="LDW48" s="46"/>
      <c r="LDX48" s="46"/>
      <c r="LDY48" s="46"/>
      <c r="LDZ48" s="46"/>
      <c r="LEA48" s="46"/>
      <c r="LEB48" s="46"/>
      <c r="LEC48" s="46"/>
      <c r="LED48" s="46"/>
      <c r="LEE48" s="46"/>
      <c r="LEF48" s="46"/>
      <c r="LEG48" s="46"/>
      <c r="LEH48" s="46"/>
      <c r="LEI48" s="46"/>
      <c r="LEJ48" s="46"/>
      <c r="LEK48" s="46"/>
      <c r="LEL48" s="46"/>
      <c r="LEM48" s="46"/>
      <c r="LEN48" s="46"/>
      <c r="LEO48" s="46"/>
      <c r="LEP48" s="46"/>
      <c r="LEQ48" s="46"/>
      <c r="LER48" s="46"/>
      <c r="LES48" s="46"/>
      <c r="LET48" s="46"/>
      <c r="LEU48" s="46"/>
      <c r="LEV48" s="46"/>
      <c r="LEW48" s="46"/>
      <c r="LEX48" s="46"/>
      <c r="LEY48" s="46"/>
      <c r="LEZ48" s="46"/>
      <c r="LFA48" s="46"/>
      <c r="LFB48" s="46"/>
      <c r="LFC48" s="46"/>
      <c r="LFD48" s="46"/>
      <c r="LFE48" s="46"/>
      <c r="LFF48" s="46"/>
      <c r="LFG48" s="46"/>
      <c r="LFH48" s="46"/>
      <c r="LFI48" s="46"/>
      <c r="LFJ48" s="46"/>
      <c r="LFK48" s="46"/>
      <c r="LFL48" s="46"/>
      <c r="LFM48" s="46"/>
      <c r="LFN48" s="46"/>
      <c r="LFO48" s="46"/>
      <c r="LFP48" s="46"/>
      <c r="LFQ48" s="46"/>
      <c r="LFR48" s="46"/>
      <c r="LFS48" s="46"/>
      <c r="LFT48" s="46"/>
      <c r="LFU48" s="46"/>
      <c r="LFV48" s="46"/>
      <c r="LFW48" s="46"/>
      <c r="LFX48" s="46"/>
      <c r="LFY48" s="46"/>
      <c r="LFZ48" s="46"/>
      <c r="LGA48" s="46"/>
      <c r="LGB48" s="46"/>
      <c r="LGC48" s="46"/>
      <c r="LGD48" s="46"/>
      <c r="LGE48" s="46"/>
      <c r="LGF48" s="46"/>
      <c r="LGG48" s="46"/>
      <c r="LGH48" s="46"/>
      <c r="LGI48" s="46"/>
      <c r="LGJ48" s="46"/>
      <c r="LGK48" s="46"/>
      <c r="LGL48" s="46"/>
      <c r="LGM48" s="46"/>
      <c r="LGN48" s="46"/>
      <c r="LGO48" s="46"/>
      <c r="LGP48" s="46"/>
      <c r="LGQ48" s="46"/>
      <c r="LGR48" s="46"/>
      <c r="LGS48" s="46"/>
      <c r="LGT48" s="46"/>
      <c r="LGU48" s="46"/>
      <c r="LGV48" s="46"/>
      <c r="LGW48" s="46"/>
      <c r="LGX48" s="46"/>
      <c r="LGY48" s="46"/>
      <c r="LGZ48" s="46"/>
      <c r="LHA48" s="46"/>
      <c r="LHB48" s="46"/>
      <c r="LHC48" s="46"/>
      <c r="LHD48" s="46"/>
      <c r="LHE48" s="46"/>
      <c r="LHF48" s="46"/>
      <c r="LHG48" s="46"/>
      <c r="LHH48" s="46"/>
      <c r="LHI48" s="46"/>
      <c r="LHJ48" s="46"/>
      <c r="LHK48" s="46"/>
      <c r="LHL48" s="46"/>
      <c r="LHM48" s="46"/>
      <c r="LHN48" s="46"/>
      <c r="LHO48" s="46"/>
      <c r="LHP48" s="46"/>
      <c r="LHQ48" s="46"/>
      <c r="LHR48" s="46"/>
      <c r="LHS48" s="46"/>
      <c r="LHT48" s="46"/>
      <c r="LHU48" s="46"/>
      <c r="LHV48" s="46"/>
      <c r="LHW48" s="46"/>
      <c r="LHX48" s="46"/>
      <c r="LHY48" s="46"/>
      <c r="LHZ48" s="46"/>
      <c r="LIA48" s="46"/>
      <c r="LIB48" s="46"/>
      <c r="LIC48" s="46"/>
      <c r="LID48" s="46"/>
      <c r="LIE48" s="46"/>
      <c r="LIF48" s="46"/>
      <c r="LIG48" s="46"/>
      <c r="LIH48" s="46"/>
      <c r="LII48" s="46"/>
      <c r="LIJ48" s="46"/>
      <c r="LIK48" s="46"/>
      <c r="LIL48" s="46"/>
      <c r="LIM48" s="46"/>
      <c r="LIN48" s="46"/>
      <c r="LIO48" s="46"/>
      <c r="LIP48" s="46"/>
      <c r="LIQ48" s="46"/>
      <c r="LIR48" s="46"/>
      <c r="LIS48" s="46"/>
      <c r="LIT48" s="46"/>
      <c r="LIU48" s="46"/>
      <c r="LIV48" s="46"/>
      <c r="LIW48" s="46"/>
      <c r="LIX48" s="46"/>
      <c r="LIY48" s="46"/>
      <c r="LIZ48" s="46"/>
      <c r="LJA48" s="46"/>
      <c r="LJB48" s="46"/>
      <c r="LJC48" s="46"/>
      <c r="LJD48" s="46"/>
      <c r="LJE48" s="46"/>
      <c r="LJF48" s="46"/>
      <c r="LJG48" s="46"/>
      <c r="LJH48" s="46"/>
      <c r="LJI48" s="46"/>
      <c r="LJJ48" s="46"/>
      <c r="LJK48" s="46"/>
      <c r="LJL48" s="46"/>
      <c r="LJM48" s="46"/>
      <c r="LJN48" s="46"/>
      <c r="LJO48" s="46"/>
      <c r="LJP48" s="46"/>
      <c r="LJQ48" s="46"/>
      <c r="LJR48" s="46"/>
      <c r="LJS48" s="46"/>
      <c r="LJT48" s="46"/>
      <c r="LJU48" s="46"/>
      <c r="LJV48" s="46"/>
      <c r="LJW48" s="46"/>
      <c r="LJX48" s="46"/>
      <c r="LJY48" s="46"/>
      <c r="LJZ48" s="46"/>
      <c r="LKA48" s="46"/>
      <c r="LKB48" s="46"/>
      <c r="LKC48" s="46"/>
      <c r="LKD48" s="46"/>
      <c r="LKE48" s="46"/>
      <c r="LKF48" s="46"/>
      <c r="LKG48" s="46"/>
      <c r="LKH48" s="46"/>
      <c r="LKI48" s="46"/>
      <c r="LKJ48" s="46"/>
      <c r="LKK48" s="46"/>
      <c r="LKL48" s="46"/>
      <c r="LKM48" s="46"/>
      <c r="LKN48" s="46"/>
      <c r="LKO48" s="46"/>
      <c r="LKP48" s="46"/>
      <c r="LKQ48" s="46"/>
      <c r="LKR48" s="46"/>
      <c r="LKS48" s="46"/>
      <c r="LKT48" s="46"/>
      <c r="LKU48" s="46"/>
      <c r="LKV48" s="46"/>
      <c r="LKW48" s="46"/>
      <c r="LKX48" s="46"/>
      <c r="LKY48" s="46"/>
      <c r="LKZ48" s="46"/>
      <c r="LLA48" s="46"/>
      <c r="LLB48" s="46"/>
      <c r="LLC48" s="46"/>
      <c r="LLD48" s="46"/>
      <c r="LLE48" s="46"/>
      <c r="LLF48" s="46"/>
      <c r="LLG48" s="46"/>
      <c r="LLH48" s="46"/>
      <c r="LLI48" s="46"/>
      <c r="LLJ48" s="46"/>
      <c r="LLK48" s="46"/>
      <c r="LLL48" s="46"/>
      <c r="LLM48" s="46"/>
      <c r="LLN48" s="46"/>
      <c r="LLO48" s="46"/>
      <c r="LLP48" s="46"/>
      <c r="LLQ48" s="46"/>
      <c r="LLR48" s="46"/>
      <c r="LLS48" s="46"/>
      <c r="LLT48" s="46"/>
      <c r="LLU48" s="46"/>
      <c r="LLV48" s="46"/>
      <c r="LLW48" s="46"/>
      <c r="LLX48" s="46"/>
      <c r="LLY48" s="46"/>
      <c r="LLZ48" s="46"/>
      <c r="LMA48" s="46"/>
      <c r="LMB48" s="46"/>
      <c r="LMC48" s="46"/>
      <c r="LMD48" s="46"/>
      <c r="LME48" s="46"/>
      <c r="LMF48" s="46"/>
      <c r="LMG48" s="46"/>
      <c r="LMH48" s="46"/>
      <c r="LMI48" s="46"/>
      <c r="LMJ48" s="46"/>
      <c r="LMK48" s="46"/>
      <c r="LML48" s="46"/>
      <c r="LMM48" s="46"/>
      <c r="LMN48" s="46"/>
      <c r="LMO48" s="46"/>
      <c r="LMP48" s="46"/>
      <c r="LMQ48" s="46"/>
      <c r="LMR48" s="46"/>
      <c r="LMS48" s="46"/>
      <c r="LMT48" s="46"/>
      <c r="LMU48" s="46"/>
      <c r="LMV48" s="46"/>
      <c r="LMW48" s="46"/>
      <c r="LMX48" s="46"/>
      <c r="LMY48" s="46"/>
      <c r="LMZ48" s="46"/>
      <c r="LNA48" s="46"/>
      <c r="LNB48" s="46"/>
      <c r="LNC48" s="46"/>
      <c r="LND48" s="46"/>
      <c r="LNE48" s="46"/>
      <c r="LNF48" s="46"/>
      <c r="LNG48" s="46"/>
      <c r="LNH48" s="46"/>
      <c r="LNI48" s="46"/>
      <c r="LNJ48" s="46"/>
      <c r="LNK48" s="46"/>
      <c r="LNL48" s="46"/>
      <c r="LNM48" s="46"/>
      <c r="LNN48" s="46"/>
      <c r="LNO48" s="46"/>
      <c r="LNP48" s="46"/>
      <c r="LNQ48" s="46"/>
      <c r="LNR48" s="46"/>
      <c r="LNS48" s="46"/>
      <c r="LNT48" s="46"/>
      <c r="LNU48" s="46"/>
      <c r="LNV48" s="46"/>
      <c r="LNW48" s="46"/>
      <c r="LNX48" s="46"/>
      <c r="LNY48" s="46"/>
      <c r="LNZ48" s="46"/>
      <c r="LOA48" s="46"/>
      <c r="LOB48" s="46"/>
      <c r="LOC48" s="46"/>
      <c r="LOD48" s="46"/>
      <c r="LOE48" s="46"/>
      <c r="LOF48" s="46"/>
      <c r="LOG48" s="46"/>
      <c r="LOH48" s="46"/>
      <c r="LOI48" s="46"/>
      <c r="LOJ48" s="46"/>
      <c r="LOK48" s="46"/>
      <c r="LOL48" s="46"/>
      <c r="LOM48" s="46"/>
      <c r="LON48" s="46"/>
      <c r="LOO48" s="46"/>
      <c r="LOP48" s="46"/>
      <c r="LOQ48" s="46"/>
      <c r="LOR48" s="46"/>
      <c r="LOS48" s="46"/>
      <c r="LOT48" s="46"/>
      <c r="LOU48" s="46"/>
      <c r="LOV48" s="46"/>
      <c r="LOW48" s="46"/>
      <c r="LOX48" s="46"/>
      <c r="LOY48" s="46"/>
      <c r="LOZ48" s="46"/>
      <c r="LPA48" s="46"/>
      <c r="LPB48" s="46"/>
      <c r="LPC48" s="46"/>
      <c r="LPD48" s="46"/>
      <c r="LPE48" s="46"/>
      <c r="LPF48" s="46"/>
      <c r="LPG48" s="46"/>
      <c r="LPH48" s="46"/>
      <c r="LPI48" s="46"/>
      <c r="LPJ48" s="46"/>
      <c r="LPK48" s="46"/>
      <c r="LPL48" s="46"/>
      <c r="LPM48" s="46"/>
      <c r="LPN48" s="46"/>
      <c r="LPO48" s="46"/>
      <c r="LPP48" s="46"/>
      <c r="LPQ48" s="46"/>
      <c r="LPR48" s="46"/>
      <c r="LPS48" s="46"/>
      <c r="LPT48" s="46"/>
      <c r="LPU48" s="46"/>
      <c r="LPV48" s="46"/>
      <c r="LPW48" s="46"/>
      <c r="LPX48" s="46"/>
      <c r="LPY48" s="46"/>
      <c r="LPZ48" s="46"/>
      <c r="LQA48" s="46"/>
      <c r="LQB48" s="46"/>
      <c r="LQC48" s="46"/>
      <c r="LQD48" s="46"/>
      <c r="LQE48" s="46"/>
      <c r="LQF48" s="46"/>
      <c r="LQG48" s="46"/>
      <c r="LQH48" s="46"/>
      <c r="LQI48" s="46"/>
      <c r="LQJ48" s="46"/>
      <c r="LQK48" s="46"/>
      <c r="LQL48" s="46"/>
      <c r="LQM48" s="46"/>
      <c r="LQN48" s="46"/>
      <c r="LQO48" s="46"/>
      <c r="LQP48" s="46"/>
      <c r="LQQ48" s="46"/>
      <c r="LQR48" s="46"/>
      <c r="LQS48" s="46"/>
      <c r="LQT48" s="46"/>
      <c r="LQU48" s="46"/>
      <c r="LQV48" s="46"/>
      <c r="LQW48" s="46"/>
      <c r="LQX48" s="46"/>
      <c r="LQY48" s="46"/>
      <c r="LQZ48" s="46"/>
      <c r="LRA48" s="46"/>
      <c r="LRB48" s="46"/>
      <c r="LRC48" s="46"/>
      <c r="LRD48" s="46"/>
      <c r="LRE48" s="46"/>
      <c r="LRF48" s="46"/>
      <c r="LRG48" s="46"/>
      <c r="LRH48" s="46"/>
      <c r="LRI48" s="46"/>
      <c r="LRJ48" s="46"/>
      <c r="LRK48" s="46"/>
      <c r="LRL48" s="46"/>
      <c r="LRM48" s="46"/>
      <c r="LRN48" s="46"/>
      <c r="LRO48" s="46"/>
      <c r="LRP48" s="46"/>
      <c r="LRQ48" s="46"/>
      <c r="LRR48" s="46"/>
      <c r="LRS48" s="46"/>
      <c r="LRT48" s="46"/>
      <c r="LRU48" s="46"/>
      <c r="LRV48" s="46"/>
      <c r="LRW48" s="46"/>
      <c r="LRX48" s="46"/>
      <c r="LRY48" s="46"/>
      <c r="LRZ48" s="46"/>
      <c r="LSA48" s="46"/>
      <c r="LSB48" s="46"/>
      <c r="LSC48" s="46"/>
      <c r="LSD48" s="46"/>
      <c r="LSE48" s="46"/>
      <c r="LSF48" s="46"/>
      <c r="LSG48" s="46"/>
      <c r="LSH48" s="46"/>
      <c r="LSI48" s="46"/>
      <c r="LSJ48" s="46"/>
      <c r="LSK48" s="46"/>
      <c r="LSL48" s="46"/>
      <c r="LSM48" s="46"/>
      <c r="LSN48" s="46"/>
      <c r="LSO48" s="46"/>
      <c r="LSP48" s="46"/>
      <c r="LSQ48" s="46"/>
      <c r="LSR48" s="46"/>
      <c r="LSS48" s="46"/>
      <c r="LST48" s="46"/>
      <c r="LSU48" s="46"/>
      <c r="LSV48" s="46"/>
      <c r="LSW48" s="46"/>
      <c r="LSX48" s="46"/>
      <c r="LSY48" s="46"/>
      <c r="LSZ48" s="46"/>
      <c r="LTA48" s="46"/>
      <c r="LTB48" s="46"/>
      <c r="LTC48" s="46"/>
      <c r="LTD48" s="46"/>
      <c r="LTE48" s="46"/>
      <c r="LTF48" s="46"/>
      <c r="LTG48" s="46"/>
      <c r="LTH48" s="46"/>
      <c r="LTI48" s="46"/>
      <c r="LTJ48" s="46"/>
      <c r="LTK48" s="46"/>
      <c r="LTL48" s="46"/>
      <c r="LTM48" s="46"/>
      <c r="LTN48" s="46"/>
      <c r="LTO48" s="46"/>
      <c r="LTP48" s="46"/>
      <c r="LTQ48" s="46"/>
      <c r="LTR48" s="46"/>
      <c r="LTS48" s="46"/>
      <c r="LTT48" s="46"/>
      <c r="LTU48" s="46"/>
      <c r="LTV48" s="46"/>
      <c r="LTW48" s="46"/>
      <c r="LTX48" s="46"/>
      <c r="LTY48" s="46"/>
      <c r="LTZ48" s="46"/>
      <c r="LUA48" s="46"/>
      <c r="LUB48" s="46"/>
      <c r="LUC48" s="46"/>
      <c r="LUD48" s="46"/>
      <c r="LUE48" s="46"/>
      <c r="LUF48" s="46"/>
      <c r="LUG48" s="46"/>
      <c r="LUH48" s="46"/>
      <c r="LUI48" s="46"/>
      <c r="LUJ48" s="46"/>
      <c r="LUK48" s="46"/>
      <c r="LUL48" s="46"/>
      <c r="LUM48" s="46"/>
      <c r="LUN48" s="46"/>
      <c r="LUO48" s="46"/>
      <c r="LUP48" s="46"/>
      <c r="LUQ48" s="46"/>
      <c r="LUR48" s="46"/>
      <c r="LUS48" s="46"/>
      <c r="LUT48" s="46"/>
      <c r="LUU48" s="46"/>
      <c r="LUV48" s="46"/>
      <c r="LUW48" s="46"/>
      <c r="LUX48" s="46"/>
      <c r="LUY48" s="46"/>
      <c r="LUZ48" s="46"/>
      <c r="LVA48" s="46"/>
      <c r="LVB48" s="46"/>
      <c r="LVC48" s="46"/>
      <c r="LVD48" s="46"/>
      <c r="LVE48" s="46"/>
      <c r="LVF48" s="46"/>
      <c r="LVG48" s="46"/>
      <c r="LVH48" s="46"/>
      <c r="LVI48" s="46"/>
      <c r="LVJ48" s="46"/>
      <c r="LVK48" s="46"/>
      <c r="LVL48" s="46"/>
      <c r="LVM48" s="46"/>
      <c r="LVN48" s="46"/>
      <c r="LVO48" s="46"/>
      <c r="LVP48" s="46"/>
      <c r="LVQ48" s="46"/>
      <c r="LVR48" s="46"/>
      <c r="LVS48" s="46"/>
      <c r="LVT48" s="46"/>
      <c r="LVU48" s="46"/>
      <c r="LVV48" s="46"/>
      <c r="LVW48" s="46"/>
      <c r="LVX48" s="46"/>
      <c r="LVY48" s="46"/>
      <c r="LVZ48" s="46"/>
      <c r="LWA48" s="46"/>
      <c r="LWB48" s="46"/>
      <c r="LWC48" s="46"/>
      <c r="LWD48" s="46"/>
      <c r="LWE48" s="46"/>
      <c r="LWF48" s="46"/>
      <c r="LWG48" s="46"/>
      <c r="LWH48" s="46"/>
      <c r="LWI48" s="46"/>
      <c r="LWJ48" s="46"/>
      <c r="LWK48" s="46"/>
      <c r="LWL48" s="46"/>
      <c r="LWM48" s="46"/>
      <c r="LWN48" s="46"/>
      <c r="LWO48" s="46"/>
      <c r="LWP48" s="46"/>
      <c r="LWQ48" s="46"/>
      <c r="LWR48" s="46"/>
      <c r="LWS48" s="46"/>
      <c r="LWT48" s="46"/>
      <c r="LWU48" s="46"/>
      <c r="LWV48" s="46"/>
      <c r="LWW48" s="46"/>
      <c r="LWX48" s="46"/>
      <c r="LWY48" s="46"/>
      <c r="LWZ48" s="46"/>
      <c r="LXA48" s="46"/>
      <c r="LXB48" s="46"/>
      <c r="LXC48" s="46"/>
      <c r="LXD48" s="46"/>
      <c r="LXE48" s="46"/>
      <c r="LXF48" s="46"/>
      <c r="LXG48" s="46"/>
      <c r="LXH48" s="46"/>
      <c r="LXI48" s="46"/>
      <c r="LXJ48" s="46"/>
      <c r="LXK48" s="46"/>
      <c r="LXL48" s="46"/>
      <c r="LXM48" s="46"/>
      <c r="LXN48" s="46"/>
      <c r="LXO48" s="46"/>
      <c r="LXP48" s="46"/>
      <c r="LXQ48" s="46"/>
      <c r="LXR48" s="46"/>
      <c r="LXS48" s="46"/>
      <c r="LXT48" s="46"/>
      <c r="LXU48" s="46"/>
      <c r="LXV48" s="46"/>
      <c r="LXW48" s="46"/>
      <c r="LXX48" s="46"/>
      <c r="LXY48" s="46"/>
      <c r="LXZ48" s="46"/>
      <c r="LYA48" s="46"/>
      <c r="LYB48" s="46"/>
      <c r="LYC48" s="46"/>
      <c r="LYD48" s="46"/>
      <c r="LYE48" s="46"/>
      <c r="LYF48" s="46"/>
      <c r="LYG48" s="46"/>
      <c r="LYH48" s="46"/>
      <c r="LYI48" s="46"/>
      <c r="LYJ48" s="46"/>
      <c r="LYK48" s="46"/>
      <c r="LYL48" s="46"/>
      <c r="LYM48" s="46"/>
      <c r="LYN48" s="46"/>
      <c r="LYO48" s="46"/>
      <c r="LYP48" s="46"/>
      <c r="LYQ48" s="46"/>
      <c r="LYR48" s="46"/>
      <c r="LYS48" s="46"/>
      <c r="LYT48" s="46"/>
      <c r="LYU48" s="46"/>
      <c r="LYV48" s="46"/>
      <c r="LYW48" s="46"/>
      <c r="LYX48" s="46"/>
      <c r="LYY48" s="46"/>
      <c r="LYZ48" s="46"/>
      <c r="LZA48" s="46"/>
      <c r="LZB48" s="46"/>
      <c r="LZC48" s="46"/>
      <c r="LZD48" s="46"/>
      <c r="LZE48" s="46"/>
      <c r="LZF48" s="46"/>
      <c r="LZG48" s="46"/>
      <c r="LZH48" s="46"/>
      <c r="LZI48" s="46"/>
      <c r="LZJ48" s="46"/>
      <c r="LZK48" s="46"/>
      <c r="LZL48" s="46"/>
      <c r="LZM48" s="46"/>
      <c r="LZN48" s="46"/>
      <c r="LZO48" s="46"/>
      <c r="LZP48" s="46"/>
      <c r="LZQ48" s="46"/>
      <c r="LZR48" s="46"/>
      <c r="LZS48" s="46"/>
      <c r="LZT48" s="46"/>
      <c r="LZU48" s="46"/>
      <c r="LZV48" s="46"/>
      <c r="LZW48" s="46"/>
      <c r="LZX48" s="46"/>
      <c r="LZY48" s="46"/>
      <c r="LZZ48" s="46"/>
      <c r="MAA48" s="46"/>
      <c r="MAB48" s="46"/>
      <c r="MAC48" s="46"/>
      <c r="MAD48" s="46"/>
      <c r="MAE48" s="46"/>
      <c r="MAF48" s="46"/>
      <c r="MAG48" s="46"/>
      <c r="MAH48" s="46"/>
      <c r="MAI48" s="46"/>
      <c r="MAJ48" s="46"/>
      <c r="MAK48" s="46"/>
      <c r="MAL48" s="46"/>
      <c r="MAM48" s="46"/>
      <c r="MAN48" s="46"/>
      <c r="MAO48" s="46"/>
      <c r="MAP48" s="46"/>
      <c r="MAQ48" s="46"/>
      <c r="MAR48" s="46"/>
      <c r="MAS48" s="46"/>
      <c r="MAT48" s="46"/>
      <c r="MAU48" s="46"/>
      <c r="MAV48" s="46"/>
      <c r="MAW48" s="46"/>
      <c r="MAX48" s="46"/>
      <c r="MAY48" s="46"/>
      <c r="MAZ48" s="46"/>
      <c r="MBA48" s="46"/>
      <c r="MBB48" s="46"/>
      <c r="MBC48" s="46"/>
      <c r="MBD48" s="46"/>
      <c r="MBE48" s="46"/>
      <c r="MBF48" s="46"/>
      <c r="MBG48" s="46"/>
      <c r="MBH48" s="46"/>
      <c r="MBI48" s="46"/>
      <c r="MBJ48" s="46"/>
      <c r="MBK48" s="46"/>
      <c r="MBL48" s="46"/>
      <c r="MBM48" s="46"/>
      <c r="MBN48" s="46"/>
      <c r="MBO48" s="46"/>
      <c r="MBP48" s="46"/>
      <c r="MBQ48" s="46"/>
      <c r="MBR48" s="46"/>
      <c r="MBS48" s="46"/>
      <c r="MBT48" s="46"/>
      <c r="MBU48" s="46"/>
      <c r="MBV48" s="46"/>
      <c r="MBW48" s="46"/>
      <c r="MBX48" s="46"/>
      <c r="MBY48" s="46"/>
      <c r="MBZ48" s="46"/>
      <c r="MCA48" s="46"/>
      <c r="MCB48" s="46"/>
      <c r="MCC48" s="46"/>
      <c r="MCD48" s="46"/>
      <c r="MCE48" s="46"/>
      <c r="MCF48" s="46"/>
      <c r="MCG48" s="46"/>
      <c r="MCH48" s="46"/>
      <c r="MCI48" s="46"/>
      <c r="MCJ48" s="46"/>
      <c r="MCK48" s="46"/>
      <c r="MCL48" s="46"/>
      <c r="MCM48" s="46"/>
      <c r="MCN48" s="46"/>
      <c r="MCO48" s="46"/>
      <c r="MCP48" s="46"/>
      <c r="MCQ48" s="46"/>
      <c r="MCR48" s="46"/>
      <c r="MCS48" s="46"/>
      <c r="MCT48" s="46"/>
      <c r="MCU48" s="46"/>
      <c r="MCV48" s="46"/>
      <c r="MCW48" s="46"/>
      <c r="MCX48" s="46"/>
      <c r="MCY48" s="46"/>
      <c r="MCZ48" s="46"/>
      <c r="MDA48" s="46"/>
      <c r="MDB48" s="46"/>
      <c r="MDC48" s="46"/>
      <c r="MDD48" s="46"/>
      <c r="MDE48" s="46"/>
      <c r="MDF48" s="46"/>
      <c r="MDG48" s="46"/>
      <c r="MDH48" s="46"/>
      <c r="MDI48" s="46"/>
      <c r="MDJ48" s="46"/>
      <c r="MDK48" s="46"/>
      <c r="MDL48" s="46"/>
      <c r="MDM48" s="46"/>
      <c r="MDN48" s="46"/>
      <c r="MDO48" s="46"/>
      <c r="MDP48" s="46"/>
      <c r="MDQ48" s="46"/>
      <c r="MDR48" s="46"/>
      <c r="MDS48" s="46"/>
      <c r="MDT48" s="46"/>
      <c r="MDU48" s="46"/>
      <c r="MDV48" s="46"/>
      <c r="MDW48" s="46"/>
      <c r="MDX48" s="46"/>
      <c r="MDY48" s="46"/>
      <c r="MDZ48" s="46"/>
      <c r="MEA48" s="46"/>
      <c r="MEB48" s="46"/>
      <c r="MEC48" s="46"/>
      <c r="MED48" s="46"/>
      <c r="MEE48" s="46"/>
      <c r="MEF48" s="46"/>
      <c r="MEG48" s="46"/>
      <c r="MEH48" s="46"/>
      <c r="MEI48" s="46"/>
      <c r="MEJ48" s="46"/>
      <c r="MEK48" s="46"/>
      <c r="MEL48" s="46"/>
      <c r="MEM48" s="46"/>
      <c r="MEN48" s="46"/>
      <c r="MEO48" s="46"/>
      <c r="MEP48" s="46"/>
      <c r="MEQ48" s="46"/>
      <c r="MER48" s="46"/>
      <c r="MES48" s="46"/>
      <c r="MET48" s="46"/>
      <c r="MEU48" s="46"/>
      <c r="MEV48" s="46"/>
      <c r="MEW48" s="46"/>
      <c r="MEX48" s="46"/>
      <c r="MEY48" s="46"/>
      <c r="MEZ48" s="46"/>
      <c r="MFA48" s="46"/>
      <c r="MFB48" s="46"/>
      <c r="MFC48" s="46"/>
      <c r="MFD48" s="46"/>
      <c r="MFE48" s="46"/>
      <c r="MFF48" s="46"/>
      <c r="MFG48" s="46"/>
      <c r="MFH48" s="46"/>
      <c r="MFI48" s="46"/>
      <c r="MFJ48" s="46"/>
      <c r="MFK48" s="46"/>
      <c r="MFL48" s="46"/>
      <c r="MFM48" s="46"/>
      <c r="MFN48" s="46"/>
      <c r="MFO48" s="46"/>
      <c r="MFP48" s="46"/>
      <c r="MFQ48" s="46"/>
      <c r="MFR48" s="46"/>
      <c r="MFS48" s="46"/>
      <c r="MFT48" s="46"/>
      <c r="MFU48" s="46"/>
      <c r="MFV48" s="46"/>
      <c r="MFW48" s="46"/>
      <c r="MFX48" s="46"/>
      <c r="MFY48" s="46"/>
      <c r="MFZ48" s="46"/>
      <c r="MGA48" s="46"/>
      <c r="MGB48" s="46"/>
      <c r="MGC48" s="46"/>
      <c r="MGD48" s="46"/>
      <c r="MGE48" s="46"/>
      <c r="MGF48" s="46"/>
      <c r="MGG48" s="46"/>
      <c r="MGH48" s="46"/>
      <c r="MGI48" s="46"/>
      <c r="MGJ48" s="46"/>
      <c r="MGK48" s="46"/>
      <c r="MGL48" s="46"/>
      <c r="MGM48" s="46"/>
      <c r="MGN48" s="46"/>
      <c r="MGO48" s="46"/>
      <c r="MGP48" s="46"/>
      <c r="MGQ48" s="46"/>
      <c r="MGR48" s="46"/>
      <c r="MGS48" s="46"/>
      <c r="MGT48" s="46"/>
      <c r="MGU48" s="46"/>
      <c r="MGV48" s="46"/>
      <c r="MGW48" s="46"/>
      <c r="MGX48" s="46"/>
      <c r="MGY48" s="46"/>
      <c r="MGZ48" s="46"/>
      <c r="MHA48" s="46"/>
      <c r="MHB48" s="46"/>
      <c r="MHC48" s="46"/>
      <c r="MHD48" s="46"/>
      <c r="MHE48" s="46"/>
      <c r="MHF48" s="46"/>
      <c r="MHG48" s="46"/>
      <c r="MHH48" s="46"/>
      <c r="MHI48" s="46"/>
      <c r="MHJ48" s="46"/>
      <c r="MHK48" s="46"/>
      <c r="MHL48" s="46"/>
      <c r="MHM48" s="46"/>
      <c r="MHN48" s="46"/>
      <c r="MHO48" s="46"/>
      <c r="MHP48" s="46"/>
      <c r="MHQ48" s="46"/>
      <c r="MHR48" s="46"/>
      <c r="MHS48" s="46"/>
      <c r="MHT48" s="46"/>
      <c r="MHU48" s="46"/>
      <c r="MHV48" s="46"/>
      <c r="MHW48" s="46"/>
      <c r="MHX48" s="46"/>
      <c r="MHY48" s="46"/>
      <c r="MHZ48" s="46"/>
      <c r="MIA48" s="46"/>
      <c r="MIB48" s="46"/>
      <c r="MIC48" s="46"/>
      <c r="MID48" s="46"/>
      <c r="MIE48" s="46"/>
      <c r="MIF48" s="46"/>
      <c r="MIG48" s="46"/>
      <c r="MIH48" s="46"/>
      <c r="MII48" s="46"/>
      <c r="MIJ48" s="46"/>
      <c r="MIK48" s="46"/>
      <c r="MIL48" s="46"/>
      <c r="MIM48" s="46"/>
      <c r="MIN48" s="46"/>
      <c r="MIO48" s="46"/>
      <c r="MIP48" s="46"/>
      <c r="MIQ48" s="46"/>
      <c r="MIR48" s="46"/>
      <c r="MIS48" s="46"/>
      <c r="MIT48" s="46"/>
      <c r="MIU48" s="46"/>
      <c r="MIV48" s="46"/>
      <c r="MIW48" s="46"/>
      <c r="MIX48" s="46"/>
      <c r="MIY48" s="46"/>
      <c r="MIZ48" s="46"/>
      <c r="MJA48" s="46"/>
      <c r="MJB48" s="46"/>
      <c r="MJC48" s="46"/>
      <c r="MJD48" s="46"/>
      <c r="MJE48" s="46"/>
      <c r="MJF48" s="46"/>
      <c r="MJG48" s="46"/>
      <c r="MJH48" s="46"/>
      <c r="MJI48" s="46"/>
      <c r="MJJ48" s="46"/>
      <c r="MJK48" s="46"/>
      <c r="MJL48" s="46"/>
      <c r="MJM48" s="46"/>
      <c r="MJN48" s="46"/>
      <c r="MJO48" s="46"/>
      <c r="MJP48" s="46"/>
      <c r="MJQ48" s="46"/>
      <c r="MJR48" s="46"/>
      <c r="MJS48" s="46"/>
      <c r="MJT48" s="46"/>
      <c r="MJU48" s="46"/>
      <c r="MJV48" s="46"/>
      <c r="MJW48" s="46"/>
      <c r="MJX48" s="46"/>
      <c r="MJY48" s="46"/>
      <c r="MJZ48" s="46"/>
      <c r="MKA48" s="46"/>
      <c r="MKB48" s="46"/>
      <c r="MKC48" s="46"/>
      <c r="MKD48" s="46"/>
      <c r="MKE48" s="46"/>
      <c r="MKF48" s="46"/>
      <c r="MKG48" s="46"/>
      <c r="MKH48" s="46"/>
      <c r="MKI48" s="46"/>
      <c r="MKJ48" s="46"/>
      <c r="MKK48" s="46"/>
      <c r="MKL48" s="46"/>
      <c r="MKM48" s="46"/>
      <c r="MKN48" s="46"/>
      <c r="MKO48" s="46"/>
      <c r="MKP48" s="46"/>
      <c r="MKQ48" s="46"/>
      <c r="MKR48" s="46"/>
      <c r="MKS48" s="46"/>
      <c r="MKT48" s="46"/>
      <c r="MKU48" s="46"/>
      <c r="MKV48" s="46"/>
      <c r="MKW48" s="46"/>
      <c r="MKX48" s="46"/>
      <c r="MKY48" s="46"/>
      <c r="MKZ48" s="46"/>
      <c r="MLA48" s="46"/>
      <c r="MLB48" s="46"/>
      <c r="MLC48" s="46"/>
      <c r="MLD48" s="46"/>
      <c r="MLE48" s="46"/>
      <c r="MLF48" s="46"/>
      <c r="MLG48" s="46"/>
      <c r="MLH48" s="46"/>
      <c r="MLI48" s="46"/>
      <c r="MLJ48" s="46"/>
      <c r="MLK48" s="46"/>
      <c r="MLL48" s="46"/>
      <c r="MLM48" s="46"/>
      <c r="MLN48" s="46"/>
      <c r="MLO48" s="46"/>
      <c r="MLP48" s="46"/>
      <c r="MLQ48" s="46"/>
      <c r="MLR48" s="46"/>
      <c r="MLS48" s="46"/>
      <c r="MLT48" s="46"/>
      <c r="MLU48" s="46"/>
      <c r="MLV48" s="46"/>
      <c r="MLW48" s="46"/>
      <c r="MLX48" s="46"/>
      <c r="MLY48" s="46"/>
      <c r="MLZ48" s="46"/>
      <c r="MMA48" s="46"/>
      <c r="MMB48" s="46"/>
      <c r="MMC48" s="46"/>
      <c r="MMD48" s="46"/>
      <c r="MME48" s="46"/>
      <c r="MMF48" s="46"/>
      <c r="MMG48" s="46"/>
      <c r="MMH48" s="46"/>
      <c r="MMI48" s="46"/>
      <c r="MMJ48" s="46"/>
      <c r="MMK48" s="46"/>
      <c r="MML48" s="46"/>
      <c r="MMM48" s="46"/>
      <c r="MMN48" s="46"/>
      <c r="MMO48" s="46"/>
      <c r="MMP48" s="46"/>
      <c r="MMQ48" s="46"/>
      <c r="MMR48" s="46"/>
      <c r="MMS48" s="46"/>
      <c r="MMT48" s="46"/>
      <c r="MMU48" s="46"/>
      <c r="MMV48" s="46"/>
      <c r="MMW48" s="46"/>
      <c r="MMX48" s="46"/>
      <c r="MMY48" s="46"/>
      <c r="MMZ48" s="46"/>
      <c r="MNA48" s="46"/>
      <c r="MNB48" s="46"/>
      <c r="MNC48" s="46"/>
      <c r="MND48" s="46"/>
      <c r="MNE48" s="46"/>
      <c r="MNF48" s="46"/>
      <c r="MNG48" s="46"/>
      <c r="MNH48" s="46"/>
      <c r="MNI48" s="46"/>
      <c r="MNJ48" s="46"/>
      <c r="MNK48" s="46"/>
      <c r="MNL48" s="46"/>
      <c r="MNM48" s="46"/>
      <c r="MNN48" s="46"/>
      <c r="MNO48" s="46"/>
      <c r="MNP48" s="46"/>
      <c r="MNQ48" s="46"/>
      <c r="MNR48" s="46"/>
      <c r="MNS48" s="46"/>
      <c r="MNT48" s="46"/>
      <c r="MNU48" s="46"/>
      <c r="MNV48" s="46"/>
      <c r="MNW48" s="46"/>
      <c r="MNX48" s="46"/>
      <c r="MNY48" s="46"/>
      <c r="MNZ48" s="46"/>
      <c r="MOA48" s="46"/>
      <c r="MOB48" s="46"/>
      <c r="MOC48" s="46"/>
      <c r="MOD48" s="46"/>
      <c r="MOE48" s="46"/>
      <c r="MOF48" s="46"/>
      <c r="MOG48" s="46"/>
      <c r="MOH48" s="46"/>
      <c r="MOI48" s="46"/>
      <c r="MOJ48" s="46"/>
      <c r="MOK48" s="46"/>
      <c r="MOL48" s="46"/>
      <c r="MOM48" s="46"/>
      <c r="MON48" s="46"/>
      <c r="MOO48" s="46"/>
      <c r="MOP48" s="46"/>
      <c r="MOQ48" s="46"/>
      <c r="MOR48" s="46"/>
      <c r="MOS48" s="46"/>
      <c r="MOT48" s="46"/>
      <c r="MOU48" s="46"/>
      <c r="MOV48" s="46"/>
      <c r="MOW48" s="46"/>
      <c r="MOX48" s="46"/>
      <c r="MOY48" s="46"/>
      <c r="MOZ48" s="46"/>
      <c r="MPA48" s="46"/>
      <c r="MPB48" s="46"/>
      <c r="MPC48" s="46"/>
      <c r="MPD48" s="46"/>
      <c r="MPE48" s="46"/>
      <c r="MPF48" s="46"/>
      <c r="MPG48" s="46"/>
      <c r="MPH48" s="46"/>
      <c r="MPI48" s="46"/>
      <c r="MPJ48" s="46"/>
      <c r="MPK48" s="46"/>
      <c r="MPL48" s="46"/>
      <c r="MPM48" s="46"/>
      <c r="MPN48" s="46"/>
      <c r="MPO48" s="46"/>
      <c r="MPP48" s="46"/>
      <c r="MPQ48" s="46"/>
      <c r="MPR48" s="46"/>
      <c r="MPS48" s="46"/>
      <c r="MPT48" s="46"/>
      <c r="MPU48" s="46"/>
      <c r="MPV48" s="46"/>
      <c r="MPW48" s="46"/>
      <c r="MPX48" s="46"/>
      <c r="MPY48" s="46"/>
      <c r="MPZ48" s="46"/>
      <c r="MQA48" s="46"/>
      <c r="MQB48" s="46"/>
      <c r="MQC48" s="46"/>
      <c r="MQD48" s="46"/>
      <c r="MQE48" s="46"/>
      <c r="MQF48" s="46"/>
      <c r="MQG48" s="46"/>
      <c r="MQH48" s="46"/>
      <c r="MQI48" s="46"/>
      <c r="MQJ48" s="46"/>
      <c r="MQK48" s="46"/>
      <c r="MQL48" s="46"/>
      <c r="MQM48" s="46"/>
      <c r="MQN48" s="46"/>
      <c r="MQO48" s="46"/>
      <c r="MQP48" s="46"/>
      <c r="MQQ48" s="46"/>
      <c r="MQR48" s="46"/>
      <c r="MQS48" s="46"/>
      <c r="MQT48" s="46"/>
      <c r="MQU48" s="46"/>
      <c r="MQV48" s="46"/>
      <c r="MQW48" s="46"/>
      <c r="MQX48" s="46"/>
      <c r="MQY48" s="46"/>
      <c r="MQZ48" s="46"/>
      <c r="MRA48" s="46"/>
      <c r="MRB48" s="46"/>
      <c r="MRC48" s="46"/>
      <c r="MRD48" s="46"/>
      <c r="MRE48" s="46"/>
      <c r="MRF48" s="46"/>
      <c r="MRG48" s="46"/>
      <c r="MRH48" s="46"/>
      <c r="MRI48" s="46"/>
      <c r="MRJ48" s="46"/>
      <c r="MRK48" s="46"/>
      <c r="MRL48" s="46"/>
      <c r="MRM48" s="46"/>
      <c r="MRN48" s="46"/>
      <c r="MRO48" s="46"/>
      <c r="MRP48" s="46"/>
      <c r="MRQ48" s="46"/>
      <c r="MRR48" s="46"/>
      <c r="MRS48" s="46"/>
      <c r="MRT48" s="46"/>
      <c r="MRU48" s="46"/>
      <c r="MRV48" s="46"/>
      <c r="MRW48" s="46"/>
      <c r="MRX48" s="46"/>
      <c r="MRY48" s="46"/>
      <c r="MRZ48" s="46"/>
      <c r="MSA48" s="46"/>
      <c r="MSB48" s="46"/>
      <c r="MSC48" s="46"/>
      <c r="MSD48" s="46"/>
      <c r="MSE48" s="46"/>
      <c r="MSF48" s="46"/>
      <c r="MSG48" s="46"/>
      <c r="MSH48" s="46"/>
      <c r="MSI48" s="46"/>
      <c r="MSJ48" s="46"/>
      <c r="MSK48" s="46"/>
      <c r="MSL48" s="46"/>
      <c r="MSM48" s="46"/>
      <c r="MSN48" s="46"/>
      <c r="MSO48" s="46"/>
      <c r="MSP48" s="46"/>
      <c r="MSQ48" s="46"/>
      <c r="MSR48" s="46"/>
      <c r="MSS48" s="46"/>
      <c r="MST48" s="46"/>
      <c r="MSU48" s="46"/>
      <c r="MSV48" s="46"/>
      <c r="MSW48" s="46"/>
      <c r="MSX48" s="46"/>
      <c r="MSY48" s="46"/>
      <c r="MSZ48" s="46"/>
      <c r="MTA48" s="46"/>
      <c r="MTB48" s="46"/>
      <c r="MTC48" s="46"/>
      <c r="MTD48" s="46"/>
      <c r="MTE48" s="46"/>
      <c r="MTF48" s="46"/>
      <c r="MTG48" s="46"/>
      <c r="MTH48" s="46"/>
      <c r="MTI48" s="46"/>
      <c r="MTJ48" s="46"/>
      <c r="MTK48" s="46"/>
      <c r="MTL48" s="46"/>
      <c r="MTM48" s="46"/>
      <c r="MTN48" s="46"/>
      <c r="MTO48" s="46"/>
      <c r="MTP48" s="46"/>
      <c r="MTQ48" s="46"/>
      <c r="MTR48" s="46"/>
      <c r="MTS48" s="46"/>
      <c r="MTT48" s="46"/>
      <c r="MTU48" s="46"/>
      <c r="MTV48" s="46"/>
      <c r="MTW48" s="46"/>
      <c r="MTX48" s="46"/>
      <c r="MTY48" s="46"/>
      <c r="MTZ48" s="46"/>
      <c r="MUA48" s="46"/>
      <c r="MUB48" s="46"/>
      <c r="MUC48" s="46"/>
      <c r="MUD48" s="46"/>
      <c r="MUE48" s="46"/>
      <c r="MUF48" s="46"/>
      <c r="MUG48" s="46"/>
      <c r="MUH48" s="46"/>
      <c r="MUI48" s="46"/>
      <c r="MUJ48" s="46"/>
      <c r="MUK48" s="46"/>
      <c r="MUL48" s="46"/>
      <c r="MUM48" s="46"/>
      <c r="MUN48" s="46"/>
      <c r="MUO48" s="46"/>
      <c r="MUP48" s="46"/>
      <c r="MUQ48" s="46"/>
      <c r="MUR48" s="46"/>
      <c r="MUS48" s="46"/>
      <c r="MUT48" s="46"/>
      <c r="MUU48" s="46"/>
      <c r="MUV48" s="46"/>
      <c r="MUW48" s="46"/>
      <c r="MUX48" s="46"/>
      <c r="MUY48" s="46"/>
      <c r="MUZ48" s="46"/>
      <c r="MVA48" s="46"/>
      <c r="MVB48" s="46"/>
      <c r="MVC48" s="46"/>
      <c r="MVD48" s="46"/>
      <c r="MVE48" s="46"/>
      <c r="MVF48" s="46"/>
      <c r="MVG48" s="46"/>
      <c r="MVH48" s="46"/>
      <c r="MVI48" s="46"/>
      <c r="MVJ48" s="46"/>
      <c r="MVK48" s="46"/>
      <c r="MVL48" s="46"/>
      <c r="MVM48" s="46"/>
      <c r="MVN48" s="46"/>
      <c r="MVO48" s="46"/>
      <c r="MVP48" s="46"/>
      <c r="MVQ48" s="46"/>
      <c r="MVR48" s="46"/>
      <c r="MVS48" s="46"/>
      <c r="MVT48" s="46"/>
      <c r="MVU48" s="46"/>
      <c r="MVV48" s="46"/>
      <c r="MVW48" s="46"/>
      <c r="MVX48" s="46"/>
      <c r="MVY48" s="46"/>
      <c r="MVZ48" s="46"/>
      <c r="MWA48" s="46"/>
      <c r="MWB48" s="46"/>
      <c r="MWC48" s="46"/>
      <c r="MWD48" s="46"/>
      <c r="MWE48" s="46"/>
      <c r="MWF48" s="46"/>
      <c r="MWG48" s="46"/>
      <c r="MWH48" s="46"/>
      <c r="MWI48" s="46"/>
      <c r="MWJ48" s="46"/>
      <c r="MWK48" s="46"/>
      <c r="MWL48" s="46"/>
      <c r="MWM48" s="46"/>
      <c r="MWN48" s="46"/>
      <c r="MWO48" s="46"/>
      <c r="MWP48" s="46"/>
      <c r="MWQ48" s="46"/>
      <c r="MWR48" s="46"/>
      <c r="MWS48" s="46"/>
      <c r="MWT48" s="46"/>
      <c r="MWU48" s="46"/>
      <c r="MWV48" s="46"/>
      <c r="MWW48" s="46"/>
      <c r="MWX48" s="46"/>
      <c r="MWY48" s="46"/>
      <c r="MWZ48" s="46"/>
      <c r="MXA48" s="46"/>
      <c r="MXB48" s="46"/>
      <c r="MXC48" s="46"/>
      <c r="MXD48" s="46"/>
      <c r="MXE48" s="46"/>
      <c r="MXF48" s="46"/>
      <c r="MXG48" s="46"/>
      <c r="MXH48" s="46"/>
      <c r="MXI48" s="46"/>
      <c r="MXJ48" s="46"/>
      <c r="MXK48" s="46"/>
      <c r="MXL48" s="46"/>
      <c r="MXM48" s="46"/>
      <c r="MXN48" s="46"/>
      <c r="MXO48" s="46"/>
      <c r="MXP48" s="46"/>
      <c r="MXQ48" s="46"/>
      <c r="MXR48" s="46"/>
      <c r="MXS48" s="46"/>
      <c r="MXT48" s="46"/>
      <c r="MXU48" s="46"/>
      <c r="MXV48" s="46"/>
      <c r="MXW48" s="46"/>
      <c r="MXX48" s="46"/>
      <c r="MXY48" s="46"/>
      <c r="MXZ48" s="46"/>
      <c r="MYA48" s="46"/>
      <c r="MYB48" s="46"/>
      <c r="MYC48" s="46"/>
      <c r="MYD48" s="46"/>
      <c r="MYE48" s="46"/>
      <c r="MYF48" s="46"/>
      <c r="MYG48" s="46"/>
      <c r="MYH48" s="46"/>
      <c r="MYI48" s="46"/>
      <c r="MYJ48" s="46"/>
      <c r="MYK48" s="46"/>
      <c r="MYL48" s="46"/>
      <c r="MYM48" s="46"/>
      <c r="MYN48" s="46"/>
      <c r="MYO48" s="46"/>
      <c r="MYP48" s="46"/>
      <c r="MYQ48" s="46"/>
      <c r="MYR48" s="46"/>
      <c r="MYS48" s="46"/>
      <c r="MYT48" s="46"/>
      <c r="MYU48" s="46"/>
      <c r="MYV48" s="46"/>
      <c r="MYW48" s="46"/>
      <c r="MYX48" s="46"/>
      <c r="MYY48" s="46"/>
      <c r="MYZ48" s="46"/>
      <c r="MZA48" s="46"/>
      <c r="MZB48" s="46"/>
      <c r="MZC48" s="46"/>
      <c r="MZD48" s="46"/>
      <c r="MZE48" s="46"/>
      <c r="MZF48" s="46"/>
      <c r="MZG48" s="46"/>
      <c r="MZH48" s="46"/>
      <c r="MZI48" s="46"/>
      <c r="MZJ48" s="46"/>
      <c r="MZK48" s="46"/>
      <c r="MZL48" s="46"/>
      <c r="MZM48" s="46"/>
      <c r="MZN48" s="46"/>
      <c r="MZO48" s="46"/>
      <c r="MZP48" s="46"/>
      <c r="MZQ48" s="46"/>
      <c r="MZR48" s="46"/>
      <c r="MZS48" s="46"/>
      <c r="MZT48" s="46"/>
      <c r="MZU48" s="46"/>
      <c r="MZV48" s="46"/>
      <c r="MZW48" s="46"/>
      <c r="MZX48" s="46"/>
      <c r="MZY48" s="46"/>
      <c r="MZZ48" s="46"/>
      <c r="NAA48" s="46"/>
      <c r="NAB48" s="46"/>
      <c r="NAC48" s="46"/>
      <c r="NAD48" s="46"/>
      <c r="NAE48" s="46"/>
      <c r="NAF48" s="46"/>
      <c r="NAG48" s="46"/>
      <c r="NAH48" s="46"/>
      <c r="NAI48" s="46"/>
      <c r="NAJ48" s="46"/>
      <c r="NAK48" s="46"/>
      <c r="NAL48" s="46"/>
      <c r="NAM48" s="46"/>
      <c r="NAN48" s="46"/>
      <c r="NAO48" s="46"/>
      <c r="NAP48" s="46"/>
      <c r="NAQ48" s="46"/>
      <c r="NAR48" s="46"/>
      <c r="NAS48" s="46"/>
      <c r="NAT48" s="46"/>
      <c r="NAU48" s="46"/>
      <c r="NAV48" s="46"/>
      <c r="NAW48" s="46"/>
      <c r="NAX48" s="46"/>
      <c r="NAY48" s="46"/>
      <c r="NAZ48" s="46"/>
      <c r="NBA48" s="46"/>
      <c r="NBB48" s="46"/>
      <c r="NBC48" s="46"/>
      <c r="NBD48" s="46"/>
      <c r="NBE48" s="46"/>
      <c r="NBF48" s="46"/>
      <c r="NBG48" s="46"/>
      <c r="NBH48" s="46"/>
      <c r="NBI48" s="46"/>
      <c r="NBJ48" s="46"/>
      <c r="NBK48" s="46"/>
      <c r="NBL48" s="46"/>
      <c r="NBM48" s="46"/>
      <c r="NBN48" s="46"/>
      <c r="NBO48" s="46"/>
      <c r="NBP48" s="46"/>
      <c r="NBQ48" s="46"/>
      <c r="NBR48" s="46"/>
      <c r="NBS48" s="46"/>
      <c r="NBT48" s="46"/>
      <c r="NBU48" s="46"/>
      <c r="NBV48" s="46"/>
      <c r="NBW48" s="46"/>
      <c r="NBX48" s="46"/>
      <c r="NBY48" s="46"/>
      <c r="NBZ48" s="46"/>
      <c r="NCA48" s="46"/>
      <c r="NCB48" s="46"/>
      <c r="NCC48" s="46"/>
      <c r="NCD48" s="46"/>
      <c r="NCE48" s="46"/>
      <c r="NCF48" s="46"/>
      <c r="NCG48" s="46"/>
      <c r="NCH48" s="46"/>
      <c r="NCI48" s="46"/>
      <c r="NCJ48" s="46"/>
      <c r="NCK48" s="46"/>
      <c r="NCL48" s="46"/>
      <c r="NCM48" s="46"/>
      <c r="NCN48" s="46"/>
      <c r="NCO48" s="46"/>
      <c r="NCP48" s="46"/>
      <c r="NCQ48" s="46"/>
      <c r="NCR48" s="46"/>
      <c r="NCS48" s="46"/>
      <c r="NCT48" s="46"/>
      <c r="NCU48" s="46"/>
      <c r="NCV48" s="46"/>
      <c r="NCW48" s="46"/>
      <c r="NCX48" s="46"/>
      <c r="NCY48" s="46"/>
      <c r="NCZ48" s="46"/>
      <c r="NDA48" s="46"/>
      <c r="NDB48" s="46"/>
      <c r="NDC48" s="46"/>
      <c r="NDD48" s="46"/>
      <c r="NDE48" s="46"/>
      <c r="NDF48" s="46"/>
      <c r="NDG48" s="46"/>
      <c r="NDH48" s="46"/>
      <c r="NDI48" s="46"/>
      <c r="NDJ48" s="46"/>
      <c r="NDK48" s="46"/>
      <c r="NDL48" s="46"/>
      <c r="NDM48" s="46"/>
      <c r="NDN48" s="46"/>
      <c r="NDO48" s="46"/>
      <c r="NDP48" s="46"/>
      <c r="NDQ48" s="46"/>
      <c r="NDR48" s="46"/>
      <c r="NDS48" s="46"/>
      <c r="NDT48" s="46"/>
      <c r="NDU48" s="46"/>
      <c r="NDV48" s="46"/>
      <c r="NDW48" s="46"/>
      <c r="NDX48" s="46"/>
      <c r="NDY48" s="46"/>
      <c r="NDZ48" s="46"/>
      <c r="NEA48" s="46"/>
      <c r="NEB48" s="46"/>
      <c r="NEC48" s="46"/>
      <c r="NED48" s="46"/>
      <c r="NEE48" s="46"/>
      <c r="NEF48" s="46"/>
      <c r="NEG48" s="46"/>
      <c r="NEH48" s="46"/>
      <c r="NEI48" s="46"/>
      <c r="NEJ48" s="46"/>
      <c r="NEK48" s="46"/>
      <c r="NEL48" s="46"/>
      <c r="NEM48" s="46"/>
      <c r="NEN48" s="46"/>
      <c r="NEO48" s="46"/>
      <c r="NEP48" s="46"/>
      <c r="NEQ48" s="46"/>
      <c r="NER48" s="46"/>
      <c r="NES48" s="46"/>
      <c r="NET48" s="46"/>
      <c r="NEU48" s="46"/>
      <c r="NEV48" s="46"/>
      <c r="NEW48" s="46"/>
      <c r="NEX48" s="46"/>
      <c r="NEY48" s="46"/>
      <c r="NEZ48" s="46"/>
      <c r="NFA48" s="46"/>
      <c r="NFB48" s="46"/>
      <c r="NFC48" s="46"/>
      <c r="NFD48" s="46"/>
      <c r="NFE48" s="46"/>
      <c r="NFF48" s="46"/>
      <c r="NFG48" s="46"/>
      <c r="NFH48" s="46"/>
      <c r="NFI48" s="46"/>
      <c r="NFJ48" s="46"/>
      <c r="NFK48" s="46"/>
      <c r="NFL48" s="46"/>
      <c r="NFM48" s="46"/>
      <c r="NFN48" s="46"/>
      <c r="NFO48" s="46"/>
      <c r="NFP48" s="46"/>
      <c r="NFQ48" s="46"/>
      <c r="NFR48" s="46"/>
      <c r="NFS48" s="46"/>
      <c r="NFT48" s="46"/>
      <c r="NFU48" s="46"/>
      <c r="NFV48" s="46"/>
      <c r="NFW48" s="46"/>
      <c r="NFX48" s="46"/>
      <c r="NFY48" s="46"/>
      <c r="NFZ48" s="46"/>
      <c r="NGA48" s="46"/>
      <c r="NGB48" s="46"/>
      <c r="NGC48" s="46"/>
      <c r="NGD48" s="46"/>
      <c r="NGE48" s="46"/>
      <c r="NGF48" s="46"/>
      <c r="NGG48" s="46"/>
      <c r="NGH48" s="46"/>
      <c r="NGI48" s="46"/>
      <c r="NGJ48" s="46"/>
      <c r="NGK48" s="46"/>
      <c r="NGL48" s="46"/>
      <c r="NGM48" s="46"/>
      <c r="NGN48" s="46"/>
      <c r="NGO48" s="46"/>
      <c r="NGP48" s="46"/>
      <c r="NGQ48" s="46"/>
      <c r="NGR48" s="46"/>
      <c r="NGS48" s="46"/>
      <c r="NGT48" s="46"/>
      <c r="NGU48" s="46"/>
      <c r="NGV48" s="46"/>
      <c r="NGW48" s="46"/>
      <c r="NGX48" s="46"/>
      <c r="NGY48" s="46"/>
      <c r="NGZ48" s="46"/>
      <c r="NHA48" s="46"/>
      <c r="NHB48" s="46"/>
      <c r="NHC48" s="46"/>
      <c r="NHD48" s="46"/>
      <c r="NHE48" s="46"/>
      <c r="NHF48" s="46"/>
      <c r="NHG48" s="46"/>
      <c r="NHH48" s="46"/>
      <c r="NHI48" s="46"/>
      <c r="NHJ48" s="46"/>
      <c r="NHK48" s="46"/>
      <c r="NHL48" s="46"/>
      <c r="NHM48" s="46"/>
      <c r="NHN48" s="46"/>
      <c r="NHO48" s="46"/>
      <c r="NHP48" s="46"/>
      <c r="NHQ48" s="46"/>
      <c r="NHR48" s="46"/>
      <c r="NHS48" s="46"/>
      <c r="NHT48" s="46"/>
      <c r="NHU48" s="46"/>
      <c r="NHV48" s="46"/>
      <c r="NHW48" s="46"/>
      <c r="NHX48" s="46"/>
      <c r="NHY48" s="46"/>
      <c r="NHZ48" s="46"/>
      <c r="NIA48" s="46"/>
      <c r="NIB48" s="46"/>
      <c r="NIC48" s="46"/>
      <c r="NID48" s="46"/>
      <c r="NIE48" s="46"/>
      <c r="NIF48" s="46"/>
      <c r="NIG48" s="46"/>
      <c r="NIH48" s="46"/>
      <c r="NII48" s="46"/>
      <c r="NIJ48" s="46"/>
      <c r="NIK48" s="46"/>
      <c r="NIL48" s="46"/>
      <c r="NIM48" s="46"/>
      <c r="NIN48" s="46"/>
      <c r="NIO48" s="46"/>
      <c r="NIP48" s="46"/>
      <c r="NIQ48" s="46"/>
      <c r="NIR48" s="46"/>
      <c r="NIS48" s="46"/>
      <c r="NIT48" s="46"/>
      <c r="NIU48" s="46"/>
      <c r="NIV48" s="46"/>
      <c r="NIW48" s="46"/>
      <c r="NIX48" s="46"/>
      <c r="NIY48" s="46"/>
      <c r="NIZ48" s="46"/>
      <c r="NJA48" s="46"/>
      <c r="NJB48" s="46"/>
      <c r="NJC48" s="46"/>
      <c r="NJD48" s="46"/>
      <c r="NJE48" s="46"/>
      <c r="NJF48" s="46"/>
      <c r="NJG48" s="46"/>
      <c r="NJH48" s="46"/>
      <c r="NJI48" s="46"/>
      <c r="NJJ48" s="46"/>
      <c r="NJK48" s="46"/>
      <c r="NJL48" s="46"/>
      <c r="NJM48" s="46"/>
      <c r="NJN48" s="46"/>
      <c r="NJO48" s="46"/>
      <c r="NJP48" s="46"/>
      <c r="NJQ48" s="46"/>
      <c r="NJR48" s="46"/>
      <c r="NJS48" s="46"/>
      <c r="NJT48" s="46"/>
      <c r="NJU48" s="46"/>
      <c r="NJV48" s="46"/>
      <c r="NJW48" s="46"/>
      <c r="NJX48" s="46"/>
      <c r="NJY48" s="46"/>
      <c r="NJZ48" s="46"/>
      <c r="NKA48" s="46"/>
      <c r="NKB48" s="46"/>
      <c r="NKC48" s="46"/>
      <c r="NKD48" s="46"/>
      <c r="NKE48" s="46"/>
      <c r="NKF48" s="46"/>
      <c r="NKG48" s="46"/>
      <c r="NKH48" s="46"/>
      <c r="NKI48" s="46"/>
      <c r="NKJ48" s="46"/>
      <c r="NKK48" s="46"/>
      <c r="NKL48" s="46"/>
      <c r="NKM48" s="46"/>
      <c r="NKN48" s="46"/>
      <c r="NKO48" s="46"/>
      <c r="NKP48" s="46"/>
      <c r="NKQ48" s="46"/>
      <c r="NKR48" s="46"/>
      <c r="NKS48" s="46"/>
      <c r="NKT48" s="46"/>
      <c r="NKU48" s="46"/>
      <c r="NKV48" s="46"/>
      <c r="NKW48" s="46"/>
      <c r="NKX48" s="46"/>
      <c r="NKY48" s="46"/>
      <c r="NKZ48" s="46"/>
      <c r="NLA48" s="46"/>
      <c r="NLB48" s="46"/>
      <c r="NLC48" s="46"/>
      <c r="NLD48" s="46"/>
      <c r="NLE48" s="46"/>
      <c r="NLF48" s="46"/>
      <c r="NLG48" s="46"/>
      <c r="NLH48" s="46"/>
      <c r="NLI48" s="46"/>
      <c r="NLJ48" s="46"/>
      <c r="NLK48" s="46"/>
      <c r="NLL48" s="46"/>
      <c r="NLM48" s="46"/>
      <c r="NLN48" s="46"/>
      <c r="NLO48" s="46"/>
      <c r="NLP48" s="46"/>
      <c r="NLQ48" s="46"/>
      <c r="NLR48" s="46"/>
      <c r="NLS48" s="46"/>
      <c r="NLT48" s="46"/>
      <c r="NLU48" s="46"/>
      <c r="NLV48" s="46"/>
      <c r="NLW48" s="46"/>
      <c r="NLX48" s="46"/>
      <c r="NLY48" s="46"/>
      <c r="NLZ48" s="46"/>
      <c r="NMA48" s="46"/>
      <c r="NMB48" s="46"/>
      <c r="NMC48" s="46"/>
      <c r="NMD48" s="46"/>
      <c r="NME48" s="46"/>
      <c r="NMF48" s="46"/>
      <c r="NMG48" s="46"/>
      <c r="NMH48" s="46"/>
      <c r="NMI48" s="46"/>
      <c r="NMJ48" s="46"/>
      <c r="NMK48" s="46"/>
      <c r="NML48" s="46"/>
      <c r="NMM48" s="46"/>
      <c r="NMN48" s="46"/>
      <c r="NMO48" s="46"/>
      <c r="NMP48" s="46"/>
      <c r="NMQ48" s="46"/>
      <c r="NMR48" s="46"/>
      <c r="NMS48" s="46"/>
      <c r="NMT48" s="46"/>
      <c r="NMU48" s="46"/>
      <c r="NMV48" s="46"/>
      <c r="NMW48" s="46"/>
      <c r="NMX48" s="46"/>
      <c r="NMY48" s="46"/>
      <c r="NMZ48" s="46"/>
      <c r="NNA48" s="46"/>
      <c r="NNB48" s="46"/>
      <c r="NNC48" s="46"/>
      <c r="NND48" s="46"/>
      <c r="NNE48" s="46"/>
      <c r="NNF48" s="46"/>
      <c r="NNG48" s="46"/>
      <c r="NNH48" s="46"/>
      <c r="NNI48" s="46"/>
      <c r="NNJ48" s="46"/>
      <c r="NNK48" s="46"/>
      <c r="NNL48" s="46"/>
      <c r="NNM48" s="46"/>
      <c r="NNN48" s="46"/>
      <c r="NNO48" s="46"/>
      <c r="NNP48" s="46"/>
      <c r="NNQ48" s="46"/>
      <c r="NNR48" s="46"/>
      <c r="NNS48" s="46"/>
      <c r="NNT48" s="46"/>
      <c r="NNU48" s="46"/>
      <c r="NNV48" s="46"/>
      <c r="NNW48" s="46"/>
      <c r="NNX48" s="46"/>
      <c r="NNY48" s="46"/>
      <c r="NNZ48" s="46"/>
      <c r="NOA48" s="46"/>
      <c r="NOB48" s="46"/>
      <c r="NOC48" s="46"/>
      <c r="NOD48" s="46"/>
      <c r="NOE48" s="46"/>
      <c r="NOF48" s="46"/>
      <c r="NOG48" s="46"/>
      <c r="NOH48" s="46"/>
      <c r="NOI48" s="46"/>
      <c r="NOJ48" s="46"/>
      <c r="NOK48" s="46"/>
      <c r="NOL48" s="46"/>
      <c r="NOM48" s="46"/>
      <c r="NON48" s="46"/>
      <c r="NOO48" s="46"/>
      <c r="NOP48" s="46"/>
      <c r="NOQ48" s="46"/>
      <c r="NOR48" s="46"/>
      <c r="NOS48" s="46"/>
      <c r="NOT48" s="46"/>
      <c r="NOU48" s="46"/>
      <c r="NOV48" s="46"/>
      <c r="NOW48" s="46"/>
      <c r="NOX48" s="46"/>
      <c r="NOY48" s="46"/>
      <c r="NOZ48" s="46"/>
      <c r="NPA48" s="46"/>
      <c r="NPB48" s="46"/>
      <c r="NPC48" s="46"/>
      <c r="NPD48" s="46"/>
      <c r="NPE48" s="46"/>
      <c r="NPF48" s="46"/>
      <c r="NPG48" s="46"/>
      <c r="NPH48" s="46"/>
      <c r="NPI48" s="46"/>
      <c r="NPJ48" s="46"/>
      <c r="NPK48" s="46"/>
      <c r="NPL48" s="46"/>
      <c r="NPM48" s="46"/>
      <c r="NPN48" s="46"/>
      <c r="NPO48" s="46"/>
      <c r="NPP48" s="46"/>
      <c r="NPQ48" s="46"/>
      <c r="NPR48" s="46"/>
      <c r="NPS48" s="46"/>
      <c r="NPT48" s="46"/>
      <c r="NPU48" s="46"/>
      <c r="NPV48" s="46"/>
      <c r="NPW48" s="46"/>
      <c r="NPX48" s="46"/>
      <c r="NPY48" s="46"/>
      <c r="NPZ48" s="46"/>
      <c r="NQA48" s="46"/>
      <c r="NQB48" s="46"/>
      <c r="NQC48" s="46"/>
      <c r="NQD48" s="46"/>
      <c r="NQE48" s="46"/>
      <c r="NQF48" s="46"/>
      <c r="NQG48" s="46"/>
      <c r="NQH48" s="46"/>
      <c r="NQI48" s="46"/>
      <c r="NQJ48" s="46"/>
      <c r="NQK48" s="46"/>
      <c r="NQL48" s="46"/>
      <c r="NQM48" s="46"/>
      <c r="NQN48" s="46"/>
      <c r="NQO48" s="46"/>
      <c r="NQP48" s="46"/>
      <c r="NQQ48" s="46"/>
      <c r="NQR48" s="46"/>
      <c r="NQS48" s="46"/>
      <c r="NQT48" s="46"/>
      <c r="NQU48" s="46"/>
      <c r="NQV48" s="46"/>
      <c r="NQW48" s="46"/>
      <c r="NQX48" s="46"/>
      <c r="NQY48" s="46"/>
      <c r="NQZ48" s="46"/>
      <c r="NRA48" s="46"/>
      <c r="NRB48" s="46"/>
      <c r="NRC48" s="46"/>
      <c r="NRD48" s="46"/>
      <c r="NRE48" s="46"/>
      <c r="NRF48" s="46"/>
      <c r="NRG48" s="46"/>
      <c r="NRH48" s="46"/>
      <c r="NRI48" s="46"/>
      <c r="NRJ48" s="46"/>
      <c r="NRK48" s="46"/>
      <c r="NRL48" s="46"/>
      <c r="NRM48" s="46"/>
      <c r="NRN48" s="46"/>
      <c r="NRO48" s="46"/>
      <c r="NRP48" s="46"/>
      <c r="NRQ48" s="46"/>
      <c r="NRR48" s="46"/>
      <c r="NRS48" s="46"/>
      <c r="NRT48" s="46"/>
      <c r="NRU48" s="46"/>
      <c r="NRV48" s="46"/>
      <c r="NRW48" s="46"/>
      <c r="NRX48" s="46"/>
      <c r="NRY48" s="46"/>
      <c r="NRZ48" s="46"/>
      <c r="NSA48" s="46"/>
      <c r="NSB48" s="46"/>
      <c r="NSC48" s="46"/>
      <c r="NSD48" s="46"/>
      <c r="NSE48" s="46"/>
      <c r="NSF48" s="46"/>
      <c r="NSG48" s="46"/>
      <c r="NSH48" s="46"/>
      <c r="NSI48" s="46"/>
      <c r="NSJ48" s="46"/>
      <c r="NSK48" s="46"/>
      <c r="NSL48" s="46"/>
      <c r="NSM48" s="46"/>
      <c r="NSN48" s="46"/>
      <c r="NSO48" s="46"/>
      <c r="NSP48" s="46"/>
      <c r="NSQ48" s="46"/>
      <c r="NSR48" s="46"/>
      <c r="NSS48" s="46"/>
      <c r="NST48" s="46"/>
      <c r="NSU48" s="46"/>
      <c r="NSV48" s="46"/>
      <c r="NSW48" s="46"/>
      <c r="NSX48" s="46"/>
      <c r="NSY48" s="46"/>
      <c r="NSZ48" s="46"/>
      <c r="NTA48" s="46"/>
      <c r="NTB48" s="46"/>
      <c r="NTC48" s="46"/>
      <c r="NTD48" s="46"/>
      <c r="NTE48" s="46"/>
      <c r="NTF48" s="46"/>
      <c r="NTG48" s="46"/>
      <c r="NTH48" s="46"/>
      <c r="NTI48" s="46"/>
      <c r="NTJ48" s="46"/>
      <c r="NTK48" s="46"/>
      <c r="NTL48" s="46"/>
      <c r="NTM48" s="46"/>
      <c r="NTN48" s="46"/>
      <c r="NTO48" s="46"/>
      <c r="NTP48" s="46"/>
      <c r="NTQ48" s="46"/>
      <c r="NTR48" s="46"/>
      <c r="NTS48" s="46"/>
      <c r="NTT48" s="46"/>
      <c r="NTU48" s="46"/>
      <c r="NTV48" s="46"/>
      <c r="NTW48" s="46"/>
      <c r="NTX48" s="46"/>
      <c r="NTY48" s="46"/>
      <c r="NTZ48" s="46"/>
      <c r="NUA48" s="46"/>
      <c r="NUB48" s="46"/>
      <c r="NUC48" s="46"/>
      <c r="NUD48" s="46"/>
      <c r="NUE48" s="46"/>
      <c r="NUF48" s="46"/>
      <c r="NUG48" s="46"/>
      <c r="NUH48" s="46"/>
      <c r="NUI48" s="46"/>
      <c r="NUJ48" s="46"/>
      <c r="NUK48" s="46"/>
      <c r="NUL48" s="46"/>
      <c r="NUM48" s="46"/>
      <c r="NUN48" s="46"/>
      <c r="NUO48" s="46"/>
      <c r="NUP48" s="46"/>
      <c r="NUQ48" s="46"/>
      <c r="NUR48" s="46"/>
      <c r="NUS48" s="46"/>
      <c r="NUT48" s="46"/>
      <c r="NUU48" s="46"/>
      <c r="NUV48" s="46"/>
      <c r="NUW48" s="46"/>
      <c r="NUX48" s="46"/>
      <c r="NUY48" s="46"/>
      <c r="NUZ48" s="46"/>
      <c r="NVA48" s="46"/>
      <c r="NVB48" s="46"/>
      <c r="NVC48" s="46"/>
      <c r="NVD48" s="46"/>
      <c r="NVE48" s="46"/>
      <c r="NVF48" s="46"/>
      <c r="NVG48" s="46"/>
      <c r="NVH48" s="46"/>
      <c r="NVI48" s="46"/>
      <c r="NVJ48" s="46"/>
      <c r="NVK48" s="46"/>
      <c r="NVL48" s="46"/>
      <c r="NVM48" s="46"/>
      <c r="NVN48" s="46"/>
      <c r="NVO48" s="46"/>
      <c r="NVP48" s="46"/>
      <c r="NVQ48" s="46"/>
      <c r="NVR48" s="46"/>
      <c r="NVS48" s="46"/>
      <c r="NVT48" s="46"/>
      <c r="NVU48" s="46"/>
      <c r="NVV48" s="46"/>
      <c r="NVW48" s="46"/>
      <c r="NVX48" s="46"/>
      <c r="NVY48" s="46"/>
      <c r="NVZ48" s="46"/>
      <c r="NWA48" s="46"/>
      <c r="NWB48" s="46"/>
      <c r="NWC48" s="46"/>
      <c r="NWD48" s="46"/>
      <c r="NWE48" s="46"/>
      <c r="NWF48" s="46"/>
      <c r="NWG48" s="46"/>
      <c r="NWH48" s="46"/>
      <c r="NWI48" s="46"/>
      <c r="NWJ48" s="46"/>
      <c r="NWK48" s="46"/>
      <c r="NWL48" s="46"/>
      <c r="NWM48" s="46"/>
      <c r="NWN48" s="46"/>
      <c r="NWO48" s="46"/>
      <c r="NWP48" s="46"/>
      <c r="NWQ48" s="46"/>
      <c r="NWR48" s="46"/>
      <c r="NWS48" s="46"/>
      <c r="NWT48" s="46"/>
      <c r="NWU48" s="46"/>
      <c r="NWV48" s="46"/>
      <c r="NWW48" s="46"/>
      <c r="NWX48" s="46"/>
      <c r="NWY48" s="46"/>
      <c r="NWZ48" s="46"/>
      <c r="NXA48" s="46"/>
      <c r="NXB48" s="46"/>
      <c r="NXC48" s="46"/>
      <c r="NXD48" s="46"/>
      <c r="NXE48" s="46"/>
      <c r="NXF48" s="46"/>
      <c r="NXG48" s="46"/>
      <c r="NXH48" s="46"/>
      <c r="NXI48" s="46"/>
      <c r="NXJ48" s="46"/>
      <c r="NXK48" s="46"/>
      <c r="NXL48" s="46"/>
      <c r="NXM48" s="46"/>
      <c r="NXN48" s="46"/>
      <c r="NXO48" s="46"/>
      <c r="NXP48" s="46"/>
      <c r="NXQ48" s="46"/>
      <c r="NXR48" s="46"/>
      <c r="NXS48" s="46"/>
      <c r="NXT48" s="46"/>
      <c r="NXU48" s="46"/>
      <c r="NXV48" s="46"/>
      <c r="NXW48" s="46"/>
      <c r="NXX48" s="46"/>
      <c r="NXY48" s="46"/>
      <c r="NXZ48" s="46"/>
      <c r="NYA48" s="46"/>
      <c r="NYB48" s="46"/>
      <c r="NYC48" s="46"/>
      <c r="NYD48" s="46"/>
      <c r="NYE48" s="46"/>
      <c r="NYF48" s="46"/>
      <c r="NYG48" s="46"/>
      <c r="NYH48" s="46"/>
      <c r="NYI48" s="46"/>
      <c r="NYJ48" s="46"/>
      <c r="NYK48" s="46"/>
      <c r="NYL48" s="46"/>
      <c r="NYM48" s="46"/>
      <c r="NYN48" s="46"/>
      <c r="NYO48" s="46"/>
      <c r="NYP48" s="46"/>
      <c r="NYQ48" s="46"/>
      <c r="NYR48" s="46"/>
      <c r="NYS48" s="46"/>
      <c r="NYT48" s="46"/>
      <c r="NYU48" s="46"/>
      <c r="NYV48" s="46"/>
      <c r="NYW48" s="46"/>
      <c r="NYX48" s="46"/>
      <c r="NYY48" s="46"/>
      <c r="NYZ48" s="46"/>
      <c r="NZA48" s="46"/>
      <c r="NZB48" s="46"/>
      <c r="NZC48" s="46"/>
      <c r="NZD48" s="46"/>
      <c r="NZE48" s="46"/>
      <c r="NZF48" s="46"/>
      <c r="NZG48" s="46"/>
      <c r="NZH48" s="46"/>
      <c r="NZI48" s="46"/>
      <c r="NZJ48" s="46"/>
      <c r="NZK48" s="46"/>
      <c r="NZL48" s="46"/>
      <c r="NZM48" s="46"/>
      <c r="NZN48" s="46"/>
      <c r="NZO48" s="46"/>
      <c r="NZP48" s="46"/>
      <c r="NZQ48" s="46"/>
      <c r="NZR48" s="46"/>
      <c r="NZS48" s="46"/>
      <c r="NZT48" s="46"/>
      <c r="NZU48" s="46"/>
      <c r="NZV48" s="46"/>
      <c r="NZW48" s="46"/>
      <c r="NZX48" s="46"/>
      <c r="NZY48" s="46"/>
      <c r="NZZ48" s="46"/>
      <c r="OAA48" s="46"/>
      <c r="OAB48" s="46"/>
      <c r="OAC48" s="46"/>
      <c r="OAD48" s="46"/>
      <c r="OAE48" s="46"/>
      <c r="OAF48" s="46"/>
      <c r="OAG48" s="46"/>
      <c r="OAH48" s="46"/>
      <c r="OAI48" s="46"/>
      <c r="OAJ48" s="46"/>
      <c r="OAK48" s="46"/>
      <c r="OAL48" s="46"/>
      <c r="OAM48" s="46"/>
      <c r="OAN48" s="46"/>
      <c r="OAO48" s="46"/>
      <c r="OAP48" s="46"/>
      <c r="OAQ48" s="46"/>
      <c r="OAR48" s="46"/>
      <c r="OAS48" s="46"/>
      <c r="OAT48" s="46"/>
      <c r="OAU48" s="46"/>
      <c r="OAV48" s="46"/>
      <c r="OAW48" s="46"/>
      <c r="OAX48" s="46"/>
      <c r="OAY48" s="46"/>
      <c r="OAZ48" s="46"/>
      <c r="OBA48" s="46"/>
      <c r="OBB48" s="46"/>
      <c r="OBC48" s="46"/>
      <c r="OBD48" s="46"/>
      <c r="OBE48" s="46"/>
      <c r="OBF48" s="46"/>
      <c r="OBG48" s="46"/>
      <c r="OBH48" s="46"/>
      <c r="OBI48" s="46"/>
      <c r="OBJ48" s="46"/>
      <c r="OBK48" s="46"/>
      <c r="OBL48" s="46"/>
      <c r="OBM48" s="46"/>
      <c r="OBN48" s="46"/>
      <c r="OBO48" s="46"/>
      <c r="OBP48" s="46"/>
      <c r="OBQ48" s="46"/>
      <c r="OBR48" s="46"/>
      <c r="OBS48" s="46"/>
      <c r="OBT48" s="46"/>
      <c r="OBU48" s="46"/>
      <c r="OBV48" s="46"/>
      <c r="OBW48" s="46"/>
      <c r="OBX48" s="46"/>
      <c r="OBY48" s="46"/>
      <c r="OBZ48" s="46"/>
      <c r="OCA48" s="46"/>
      <c r="OCB48" s="46"/>
      <c r="OCC48" s="46"/>
      <c r="OCD48" s="46"/>
      <c r="OCE48" s="46"/>
      <c r="OCF48" s="46"/>
      <c r="OCG48" s="46"/>
      <c r="OCH48" s="46"/>
      <c r="OCI48" s="46"/>
      <c r="OCJ48" s="46"/>
      <c r="OCK48" s="46"/>
      <c r="OCL48" s="46"/>
      <c r="OCM48" s="46"/>
      <c r="OCN48" s="46"/>
      <c r="OCO48" s="46"/>
      <c r="OCP48" s="46"/>
      <c r="OCQ48" s="46"/>
      <c r="OCR48" s="46"/>
      <c r="OCS48" s="46"/>
      <c r="OCT48" s="46"/>
      <c r="OCU48" s="46"/>
      <c r="OCV48" s="46"/>
      <c r="OCW48" s="46"/>
      <c r="OCX48" s="46"/>
      <c r="OCY48" s="46"/>
      <c r="OCZ48" s="46"/>
      <c r="ODA48" s="46"/>
      <c r="ODB48" s="46"/>
      <c r="ODC48" s="46"/>
      <c r="ODD48" s="46"/>
      <c r="ODE48" s="46"/>
      <c r="ODF48" s="46"/>
      <c r="ODG48" s="46"/>
      <c r="ODH48" s="46"/>
      <c r="ODI48" s="46"/>
      <c r="ODJ48" s="46"/>
      <c r="ODK48" s="46"/>
      <c r="ODL48" s="46"/>
      <c r="ODM48" s="46"/>
      <c r="ODN48" s="46"/>
      <c r="ODO48" s="46"/>
      <c r="ODP48" s="46"/>
      <c r="ODQ48" s="46"/>
      <c r="ODR48" s="46"/>
      <c r="ODS48" s="46"/>
      <c r="ODT48" s="46"/>
      <c r="ODU48" s="46"/>
      <c r="ODV48" s="46"/>
      <c r="ODW48" s="46"/>
      <c r="ODX48" s="46"/>
      <c r="ODY48" s="46"/>
      <c r="ODZ48" s="46"/>
      <c r="OEA48" s="46"/>
      <c r="OEB48" s="46"/>
      <c r="OEC48" s="46"/>
      <c r="OED48" s="46"/>
      <c r="OEE48" s="46"/>
      <c r="OEF48" s="46"/>
      <c r="OEG48" s="46"/>
      <c r="OEH48" s="46"/>
      <c r="OEI48" s="46"/>
      <c r="OEJ48" s="46"/>
      <c r="OEK48" s="46"/>
      <c r="OEL48" s="46"/>
      <c r="OEM48" s="46"/>
      <c r="OEN48" s="46"/>
      <c r="OEO48" s="46"/>
      <c r="OEP48" s="46"/>
      <c r="OEQ48" s="46"/>
      <c r="OER48" s="46"/>
      <c r="OES48" s="46"/>
      <c r="OET48" s="46"/>
      <c r="OEU48" s="46"/>
      <c r="OEV48" s="46"/>
      <c r="OEW48" s="46"/>
      <c r="OEX48" s="46"/>
      <c r="OEY48" s="46"/>
      <c r="OEZ48" s="46"/>
      <c r="OFA48" s="46"/>
      <c r="OFB48" s="46"/>
      <c r="OFC48" s="46"/>
      <c r="OFD48" s="46"/>
      <c r="OFE48" s="46"/>
      <c r="OFF48" s="46"/>
      <c r="OFG48" s="46"/>
      <c r="OFH48" s="46"/>
      <c r="OFI48" s="46"/>
      <c r="OFJ48" s="46"/>
      <c r="OFK48" s="46"/>
      <c r="OFL48" s="46"/>
      <c r="OFM48" s="46"/>
      <c r="OFN48" s="46"/>
      <c r="OFO48" s="46"/>
      <c r="OFP48" s="46"/>
      <c r="OFQ48" s="46"/>
      <c r="OFR48" s="46"/>
      <c r="OFS48" s="46"/>
      <c r="OFT48" s="46"/>
      <c r="OFU48" s="46"/>
      <c r="OFV48" s="46"/>
      <c r="OFW48" s="46"/>
      <c r="OFX48" s="46"/>
      <c r="OFY48" s="46"/>
      <c r="OFZ48" s="46"/>
      <c r="OGA48" s="46"/>
      <c r="OGB48" s="46"/>
      <c r="OGC48" s="46"/>
      <c r="OGD48" s="46"/>
      <c r="OGE48" s="46"/>
      <c r="OGF48" s="46"/>
      <c r="OGG48" s="46"/>
      <c r="OGH48" s="46"/>
      <c r="OGI48" s="46"/>
      <c r="OGJ48" s="46"/>
      <c r="OGK48" s="46"/>
      <c r="OGL48" s="46"/>
      <c r="OGM48" s="46"/>
      <c r="OGN48" s="46"/>
      <c r="OGO48" s="46"/>
      <c r="OGP48" s="46"/>
      <c r="OGQ48" s="46"/>
      <c r="OGR48" s="46"/>
      <c r="OGS48" s="46"/>
      <c r="OGT48" s="46"/>
      <c r="OGU48" s="46"/>
      <c r="OGV48" s="46"/>
      <c r="OGW48" s="46"/>
      <c r="OGX48" s="46"/>
      <c r="OGY48" s="46"/>
      <c r="OGZ48" s="46"/>
      <c r="OHA48" s="46"/>
      <c r="OHB48" s="46"/>
      <c r="OHC48" s="46"/>
      <c r="OHD48" s="46"/>
      <c r="OHE48" s="46"/>
      <c r="OHF48" s="46"/>
      <c r="OHG48" s="46"/>
      <c r="OHH48" s="46"/>
      <c r="OHI48" s="46"/>
      <c r="OHJ48" s="46"/>
      <c r="OHK48" s="46"/>
      <c r="OHL48" s="46"/>
      <c r="OHM48" s="46"/>
      <c r="OHN48" s="46"/>
      <c r="OHO48" s="46"/>
      <c r="OHP48" s="46"/>
      <c r="OHQ48" s="46"/>
      <c r="OHR48" s="46"/>
      <c r="OHS48" s="46"/>
      <c r="OHT48" s="46"/>
      <c r="OHU48" s="46"/>
      <c r="OHV48" s="46"/>
      <c r="OHW48" s="46"/>
      <c r="OHX48" s="46"/>
      <c r="OHY48" s="46"/>
      <c r="OHZ48" s="46"/>
      <c r="OIA48" s="46"/>
      <c r="OIB48" s="46"/>
      <c r="OIC48" s="46"/>
      <c r="OID48" s="46"/>
      <c r="OIE48" s="46"/>
      <c r="OIF48" s="46"/>
      <c r="OIG48" s="46"/>
      <c r="OIH48" s="46"/>
      <c r="OII48" s="46"/>
      <c r="OIJ48" s="46"/>
      <c r="OIK48" s="46"/>
      <c r="OIL48" s="46"/>
      <c r="OIM48" s="46"/>
      <c r="OIN48" s="46"/>
      <c r="OIO48" s="46"/>
      <c r="OIP48" s="46"/>
      <c r="OIQ48" s="46"/>
      <c r="OIR48" s="46"/>
      <c r="OIS48" s="46"/>
      <c r="OIT48" s="46"/>
      <c r="OIU48" s="46"/>
      <c r="OIV48" s="46"/>
      <c r="OIW48" s="46"/>
      <c r="OIX48" s="46"/>
      <c r="OIY48" s="46"/>
      <c r="OIZ48" s="46"/>
      <c r="OJA48" s="46"/>
      <c r="OJB48" s="46"/>
      <c r="OJC48" s="46"/>
      <c r="OJD48" s="46"/>
      <c r="OJE48" s="46"/>
      <c r="OJF48" s="46"/>
      <c r="OJG48" s="46"/>
      <c r="OJH48" s="46"/>
      <c r="OJI48" s="46"/>
      <c r="OJJ48" s="46"/>
      <c r="OJK48" s="46"/>
      <c r="OJL48" s="46"/>
      <c r="OJM48" s="46"/>
      <c r="OJN48" s="46"/>
      <c r="OJO48" s="46"/>
      <c r="OJP48" s="46"/>
      <c r="OJQ48" s="46"/>
      <c r="OJR48" s="46"/>
      <c r="OJS48" s="46"/>
      <c r="OJT48" s="46"/>
      <c r="OJU48" s="46"/>
      <c r="OJV48" s="46"/>
      <c r="OJW48" s="46"/>
      <c r="OJX48" s="46"/>
      <c r="OJY48" s="46"/>
      <c r="OJZ48" s="46"/>
      <c r="OKA48" s="46"/>
      <c r="OKB48" s="46"/>
      <c r="OKC48" s="46"/>
      <c r="OKD48" s="46"/>
      <c r="OKE48" s="46"/>
      <c r="OKF48" s="46"/>
      <c r="OKG48" s="46"/>
      <c r="OKH48" s="46"/>
      <c r="OKI48" s="46"/>
      <c r="OKJ48" s="46"/>
      <c r="OKK48" s="46"/>
      <c r="OKL48" s="46"/>
      <c r="OKM48" s="46"/>
      <c r="OKN48" s="46"/>
      <c r="OKO48" s="46"/>
      <c r="OKP48" s="46"/>
      <c r="OKQ48" s="46"/>
      <c r="OKR48" s="46"/>
      <c r="OKS48" s="46"/>
      <c r="OKT48" s="46"/>
      <c r="OKU48" s="46"/>
      <c r="OKV48" s="46"/>
      <c r="OKW48" s="46"/>
      <c r="OKX48" s="46"/>
      <c r="OKY48" s="46"/>
      <c r="OKZ48" s="46"/>
      <c r="OLA48" s="46"/>
      <c r="OLB48" s="46"/>
      <c r="OLC48" s="46"/>
      <c r="OLD48" s="46"/>
      <c r="OLE48" s="46"/>
      <c r="OLF48" s="46"/>
      <c r="OLG48" s="46"/>
      <c r="OLH48" s="46"/>
      <c r="OLI48" s="46"/>
      <c r="OLJ48" s="46"/>
      <c r="OLK48" s="46"/>
      <c r="OLL48" s="46"/>
      <c r="OLM48" s="46"/>
      <c r="OLN48" s="46"/>
      <c r="OLO48" s="46"/>
      <c r="OLP48" s="46"/>
      <c r="OLQ48" s="46"/>
      <c r="OLR48" s="46"/>
      <c r="OLS48" s="46"/>
      <c r="OLT48" s="46"/>
      <c r="OLU48" s="46"/>
      <c r="OLV48" s="46"/>
      <c r="OLW48" s="46"/>
      <c r="OLX48" s="46"/>
      <c r="OLY48" s="46"/>
      <c r="OLZ48" s="46"/>
      <c r="OMA48" s="46"/>
      <c r="OMB48" s="46"/>
      <c r="OMC48" s="46"/>
      <c r="OMD48" s="46"/>
      <c r="OME48" s="46"/>
      <c r="OMF48" s="46"/>
      <c r="OMG48" s="46"/>
      <c r="OMH48" s="46"/>
      <c r="OMI48" s="46"/>
      <c r="OMJ48" s="46"/>
      <c r="OMK48" s="46"/>
      <c r="OML48" s="46"/>
      <c r="OMM48" s="46"/>
      <c r="OMN48" s="46"/>
      <c r="OMO48" s="46"/>
      <c r="OMP48" s="46"/>
      <c r="OMQ48" s="46"/>
      <c r="OMR48" s="46"/>
      <c r="OMS48" s="46"/>
      <c r="OMT48" s="46"/>
      <c r="OMU48" s="46"/>
      <c r="OMV48" s="46"/>
      <c r="OMW48" s="46"/>
      <c r="OMX48" s="46"/>
      <c r="OMY48" s="46"/>
      <c r="OMZ48" s="46"/>
      <c r="ONA48" s="46"/>
      <c r="ONB48" s="46"/>
      <c r="ONC48" s="46"/>
      <c r="OND48" s="46"/>
      <c r="ONE48" s="46"/>
      <c r="ONF48" s="46"/>
      <c r="ONG48" s="46"/>
      <c r="ONH48" s="46"/>
      <c r="ONI48" s="46"/>
      <c r="ONJ48" s="46"/>
      <c r="ONK48" s="46"/>
      <c r="ONL48" s="46"/>
      <c r="ONM48" s="46"/>
      <c r="ONN48" s="46"/>
      <c r="ONO48" s="46"/>
      <c r="ONP48" s="46"/>
      <c r="ONQ48" s="46"/>
      <c r="ONR48" s="46"/>
      <c r="ONS48" s="46"/>
      <c r="ONT48" s="46"/>
      <c r="ONU48" s="46"/>
      <c r="ONV48" s="46"/>
      <c r="ONW48" s="46"/>
      <c r="ONX48" s="46"/>
      <c r="ONY48" s="46"/>
      <c r="ONZ48" s="46"/>
      <c r="OOA48" s="46"/>
      <c r="OOB48" s="46"/>
      <c r="OOC48" s="46"/>
      <c r="OOD48" s="46"/>
      <c r="OOE48" s="46"/>
      <c r="OOF48" s="46"/>
      <c r="OOG48" s="46"/>
      <c r="OOH48" s="46"/>
      <c r="OOI48" s="46"/>
      <c r="OOJ48" s="46"/>
      <c r="OOK48" s="46"/>
      <c r="OOL48" s="46"/>
      <c r="OOM48" s="46"/>
      <c r="OON48" s="46"/>
      <c r="OOO48" s="46"/>
      <c r="OOP48" s="46"/>
      <c r="OOQ48" s="46"/>
      <c r="OOR48" s="46"/>
      <c r="OOS48" s="46"/>
      <c r="OOT48" s="46"/>
      <c r="OOU48" s="46"/>
      <c r="OOV48" s="46"/>
      <c r="OOW48" s="46"/>
      <c r="OOX48" s="46"/>
      <c r="OOY48" s="46"/>
      <c r="OOZ48" s="46"/>
      <c r="OPA48" s="46"/>
      <c r="OPB48" s="46"/>
      <c r="OPC48" s="46"/>
      <c r="OPD48" s="46"/>
      <c r="OPE48" s="46"/>
      <c r="OPF48" s="46"/>
      <c r="OPG48" s="46"/>
      <c r="OPH48" s="46"/>
      <c r="OPI48" s="46"/>
      <c r="OPJ48" s="46"/>
      <c r="OPK48" s="46"/>
      <c r="OPL48" s="46"/>
      <c r="OPM48" s="46"/>
      <c r="OPN48" s="46"/>
      <c r="OPO48" s="46"/>
      <c r="OPP48" s="46"/>
      <c r="OPQ48" s="46"/>
      <c r="OPR48" s="46"/>
      <c r="OPS48" s="46"/>
      <c r="OPT48" s="46"/>
      <c r="OPU48" s="46"/>
      <c r="OPV48" s="46"/>
      <c r="OPW48" s="46"/>
      <c r="OPX48" s="46"/>
      <c r="OPY48" s="46"/>
      <c r="OPZ48" s="46"/>
      <c r="OQA48" s="46"/>
      <c r="OQB48" s="46"/>
      <c r="OQC48" s="46"/>
      <c r="OQD48" s="46"/>
      <c r="OQE48" s="46"/>
      <c r="OQF48" s="46"/>
      <c r="OQG48" s="46"/>
      <c r="OQH48" s="46"/>
      <c r="OQI48" s="46"/>
      <c r="OQJ48" s="46"/>
      <c r="OQK48" s="46"/>
      <c r="OQL48" s="46"/>
      <c r="OQM48" s="46"/>
      <c r="OQN48" s="46"/>
      <c r="OQO48" s="46"/>
      <c r="OQP48" s="46"/>
      <c r="OQQ48" s="46"/>
      <c r="OQR48" s="46"/>
      <c r="OQS48" s="46"/>
      <c r="OQT48" s="46"/>
      <c r="OQU48" s="46"/>
      <c r="OQV48" s="46"/>
      <c r="OQW48" s="46"/>
      <c r="OQX48" s="46"/>
      <c r="OQY48" s="46"/>
      <c r="OQZ48" s="46"/>
      <c r="ORA48" s="46"/>
      <c r="ORB48" s="46"/>
      <c r="ORC48" s="46"/>
      <c r="ORD48" s="46"/>
      <c r="ORE48" s="46"/>
      <c r="ORF48" s="46"/>
      <c r="ORG48" s="46"/>
      <c r="ORH48" s="46"/>
      <c r="ORI48" s="46"/>
      <c r="ORJ48" s="46"/>
      <c r="ORK48" s="46"/>
      <c r="ORL48" s="46"/>
      <c r="ORM48" s="46"/>
      <c r="ORN48" s="46"/>
      <c r="ORO48" s="46"/>
      <c r="ORP48" s="46"/>
      <c r="ORQ48" s="46"/>
      <c r="ORR48" s="46"/>
      <c r="ORS48" s="46"/>
      <c r="ORT48" s="46"/>
      <c r="ORU48" s="46"/>
      <c r="ORV48" s="46"/>
      <c r="ORW48" s="46"/>
      <c r="ORX48" s="46"/>
      <c r="ORY48" s="46"/>
      <c r="ORZ48" s="46"/>
      <c r="OSA48" s="46"/>
      <c r="OSB48" s="46"/>
      <c r="OSC48" s="46"/>
      <c r="OSD48" s="46"/>
      <c r="OSE48" s="46"/>
      <c r="OSF48" s="46"/>
      <c r="OSG48" s="46"/>
      <c r="OSH48" s="46"/>
      <c r="OSI48" s="46"/>
      <c r="OSJ48" s="46"/>
      <c r="OSK48" s="46"/>
      <c r="OSL48" s="46"/>
      <c r="OSM48" s="46"/>
      <c r="OSN48" s="46"/>
      <c r="OSO48" s="46"/>
      <c r="OSP48" s="46"/>
      <c r="OSQ48" s="46"/>
      <c r="OSR48" s="46"/>
      <c r="OSS48" s="46"/>
      <c r="OST48" s="46"/>
      <c r="OSU48" s="46"/>
      <c r="OSV48" s="46"/>
      <c r="OSW48" s="46"/>
      <c r="OSX48" s="46"/>
      <c r="OSY48" s="46"/>
      <c r="OSZ48" s="46"/>
      <c r="OTA48" s="46"/>
      <c r="OTB48" s="46"/>
      <c r="OTC48" s="46"/>
      <c r="OTD48" s="46"/>
      <c r="OTE48" s="46"/>
      <c r="OTF48" s="46"/>
      <c r="OTG48" s="46"/>
      <c r="OTH48" s="46"/>
      <c r="OTI48" s="46"/>
      <c r="OTJ48" s="46"/>
      <c r="OTK48" s="46"/>
      <c r="OTL48" s="46"/>
      <c r="OTM48" s="46"/>
      <c r="OTN48" s="46"/>
      <c r="OTO48" s="46"/>
      <c r="OTP48" s="46"/>
      <c r="OTQ48" s="46"/>
      <c r="OTR48" s="46"/>
      <c r="OTS48" s="46"/>
      <c r="OTT48" s="46"/>
      <c r="OTU48" s="46"/>
      <c r="OTV48" s="46"/>
      <c r="OTW48" s="46"/>
      <c r="OTX48" s="46"/>
      <c r="OTY48" s="46"/>
      <c r="OTZ48" s="46"/>
      <c r="OUA48" s="46"/>
      <c r="OUB48" s="46"/>
      <c r="OUC48" s="46"/>
      <c r="OUD48" s="46"/>
      <c r="OUE48" s="46"/>
      <c r="OUF48" s="46"/>
      <c r="OUG48" s="46"/>
      <c r="OUH48" s="46"/>
      <c r="OUI48" s="46"/>
      <c r="OUJ48" s="46"/>
      <c r="OUK48" s="46"/>
      <c r="OUL48" s="46"/>
      <c r="OUM48" s="46"/>
      <c r="OUN48" s="46"/>
      <c r="OUO48" s="46"/>
      <c r="OUP48" s="46"/>
      <c r="OUQ48" s="46"/>
      <c r="OUR48" s="46"/>
      <c r="OUS48" s="46"/>
      <c r="OUT48" s="46"/>
      <c r="OUU48" s="46"/>
      <c r="OUV48" s="46"/>
      <c r="OUW48" s="46"/>
      <c r="OUX48" s="46"/>
      <c r="OUY48" s="46"/>
      <c r="OUZ48" s="46"/>
      <c r="OVA48" s="46"/>
      <c r="OVB48" s="46"/>
      <c r="OVC48" s="46"/>
      <c r="OVD48" s="46"/>
      <c r="OVE48" s="46"/>
      <c r="OVF48" s="46"/>
      <c r="OVG48" s="46"/>
      <c r="OVH48" s="46"/>
      <c r="OVI48" s="46"/>
      <c r="OVJ48" s="46"/>
      <c r="OVK48" s="46"/>
      <c r="OVL48" s="46"/>
      <c r="OVM48" s="46"/>
      <c r="OVN48" s="46"/>
      <c r="OVO48" s="46"/>
      <c r="OVP48" s="46"/>
      <c r="OVQ48" s="46"/>
      <c r="OVR48" s="46"/>
      <c r="OVS48" s="46"/>
      <c r="OVT48" s="46"/>
      <c r="OVU48" s="46"/>
      <c r="OVV48" s="46"/>
      <c r="OVW48" s="46"/>
      <c r="OVX48" s="46"/>
      <c r="OVY48" s="46"/>
      <c r="OVZ48" s="46"/>
      <c r="OWA48" s="46"/>
      <c r="OWB48" s="46"/>
      <c r="OWC48" s="46"/>
      <c r="OWD48" s="46"/>
      <c r="OWE48" s="46"/>
      <c r="OWF48" s="46"/>
      <c r="OWG48" s="46"/>
      <c r="OWH48" s="46"/>
      <c r="OWI48" s="46"/>
      <c r="OWJ48" s="46"/>
      <c r="OWK48" s="46"/>
      <c r="OWL48" s="46"/>
      <c r="OWM48" s="46"/>
      <c r="OWN48" s="46"/>
      <c r="OWO48" s="46"/>
      <c r="OWP48" s="46"/>
      <c r="OWQ48" s="46"/>
      <c r="OWR48" s="46"/>
      <c r="OWS48" s="46"/>
      <c r="OWT48" s="46"/>
      <c r="OWU48" s="46"/>
      <c r="OWV48" s="46"/>
      <c r="OWW48" s="46"/>
      <c r="OWX48" s="46"/>
      <c r="OWY48" s="46"/>
      <c r="OWZ48" s="46"/>
      <c r="OXA48" s="46"/>
      <c r="OXB48" s="46"/>
      <c r="OXC48" s="46"/>
      <c r="OXD48" s="46"/>
      <c r="OXE48" s="46"/>
      <c r="OXF48" s="46"/>
      <c r="OXG48" s="46"/>
      <c r="OXH48" s="46"/>
      <c r="OXI48" s="46"/>
      <c r="OXJ48" s="46"/>
      <c r="OXK48" s="46"/>
      <c r="OXL48" s="46"/>
      <c r="OXM48" s="46"/>
      <c r="OXN48" s="46"/>
      <c r="OXO48" s="46"/>
      <c r="OXP48" s="46"/>
      <c r="OXQ48" s="46"/>
      <c r="OXR48" s="46"/>
      <c r="OXS48" s="46"/>
      <c r="OXT48" s="46"/>
      <c r="OXU48" s="46"/>
      <c r="OXV48" s="46"/>
      <c r="OXW48" s="46"/>
      <c r="OXX48" s="46"/>
      <c r="OXY48" s="46"/>
      <c r="OXZ48" s="46"/>
      <c r="OYA48" s="46"/>
      <c r="OYB48" s="46"/>
      <c r="OYC48" s="46"/>
      <c r="OYD48" s="46"/>
      <c r="OYE48" s="46"/>
      <c r="OYF48" s="46"/>
      <c r="OYG48" s="46"/>
      <c r="OYH48" s="46"/>
      <c r="OYI48" s="46"/>
      <c r="OYJ48" s="46"/>
      <c r="OYK48" s="46"/>
      <c r="OYL48" s="46"/>
      <c r="OYM48" s="46"/>
      <c r="OYN48" s="46"/>
      <c r="OYO48" s="46"/>
      <c r="OYP48" s="46"/>
      <c r="OYQ48" s="46"/>
      <c r="OYR48" s="46"/>
      <c r="OYS48" s="46"/>
      <c r="OYT48" s="46"/>
      <c r="OYU48" s="46"/>
      <c r="OYV48" s="46"/>
      <c r="OYW48" s="46"/>
      <c r="OYX48" s="46"/>
      <c r="OYY48" s="46"/>
      <c r="OYZ48" s="46"/>
      <c r="OZA48" s="46"/>
      <c r="OZB48" s="46"/>
      <c r="OZC48" s="46"/>
      <c r="OZD48" s="46"/>
      <c r="OZE48" s="46"/>
      <c r="OZF48" s="46"/>
      <c r="OZG48" s="46"/>
      <c r="OZH48" s="46"/>
      <c r="OZI48" s="46"/>
      <c r="OZJ48" s="46"/>
      <c r="OZK48" s="46"/>
      <c r="OZL48" s="46"/>
      <c r="OZM48" s="46"/>
      <c r="OZN48" s="46"/>
      <c r="OZO48" s="46"/>
      <c r="OZP48" s="46"/>
      <c r="OZQ48" s="46"/>
      <c r="OZR48" s="46"/>
      <c r="OZS48" s="46"/>
      <c r="OZT48" s="46"/>
      <c r="OZU48" s="46"/>
      <c r="OZV48" s="46"/>
      <c r="OZW48" s="46"/>
      <c r="OZX48" s="46"/>
      <c r="OZY48" s="46"/>
      <c r="OZZ48" s="46"/>
      <c r="PAA48" s="46"/>
      <c r="PAB48" s="46"/>
      <c r="PAC48" s="46"/>
      <c r="PAD48" s="46"/>
      <c r="PAE48" s="46"/>
      <c r="PAF48" s="46"/>
      <c r="PAG48" s="46"/>
      <c r="PAH48" s="46"/>
      <c r="PAI48" s="46"/>
      <c r="PAJ48" s="46"/>
      <c r="PAK48" s="46"/>
      <c r="PAL48" s="46"/>
      <c r="PAM48" s="46"/>
      <c r="PAN48" s="46"/>
      <c r="PAO48" s="46"/>
      <c r="PAP48" s="46"/>
      <c r="PAQ48" s="46"/>
      <c r="PAR48" s="46"/>
      <c r="PAS48" s="46"/>
      <c r="PAT48" s="46"/>
      <c r="PAU48" s="46"/>
      <c r="PAV48" s="46"/>
      <c r="PAW48" s="46"/>
      <c r="PAX48" s="46"/>
      <c r="PAY48" s="46"/>
      <c r="PAZ48" s="46"/>
      <c r="PBA48" s="46"/>
      <c r="PBB48" s="46"/>
      <c r="PBC48" s="46"/>
      <c r="PBD48" s="46"/>
      <c r="PBE48" s="46"/>
      <c r="PBF48" s="46"/>
      <c r="PBG48" s="46"/>
      <c r="PBH48" s="46"/>
      <c r="PBI48" s="46"/>
      <c r="PBJ48" s="46"/>
      <c r="PBK48" s="46"/>
      <c r="PBL48" s="46"/>
      <c r="PBM48" s="46"/>
      <c r="PBN48" s="46"/>
      <c r="PBO48" s="46"/>
      <c r="PBP48" s="46"/>
      <c r="PBQ48" s="46"/>
      <c r="PBR48" s="46"/>
      <c r="PBS48" s="46"/>
      <c r="PBT48" s="46"/>
      <c r="PBU48" s="46"/>
      <c r="PBV48" s="46"/>
      <c r="PBW48" s="46"/>
      <c r="PBX48" s="46"/>
      <c r="PBY48" s="46"/>
      <c r="PBZ48" s="46"/>
      <c r="PCA48" s="46"/>
      <c r="PCB48" s="46"/>
      <c r="PCC48" s="46"/>
      <c r="PCD48" s="46"/>
      <c r="PCE48" s="46"/>
      <c r="PCF48" s="46"/>
      <c r="PCG48" s="46"/>
      <c r="PCH48" s="46"/>
      <c r="PCI48" s="46"/>
      <c r="PCJ48" s="46"/>
      <c r="PCK48" s="46"/>
      <c r="PCL48" s="46"/>
      <c r="PCM48" s="46"/>
      <c r="PCN48" s="46"/>
      <c r="PCO48" s="46"/>
      <c r="PCP48" s="46"/>
      <c r="PCQ48" s="46"/>
      <c r="PCR48" s="46"/>
      <c r="PCS48" s="46"/>
      <c r="PCT48" s="46"/>
      <c r="PCU48" s="46"/>
      <c r="PCV48" s="46"/>
      <c r="PCW48" s="46"/>
      <c r="PCX48" s="46"/>
      <c r="PCY48" s="46"/>
      <c r="PCZ48" s="46"/>
      <c r="PDA48" s="46"/>
      <c r="PDB48" s="46"/>
      <c r="PDC48" s="46"/>
      <c r="PDD48" s="46"/>
      <c r="PDE48" s="46"/>
      <c r="PDF48" s="46"/>
      <c r="PDG48" s="46"/>
      <c r="PDH48" s="46"/>
      <c r="PDI48" s="46"/>
      <c r="PDJ48" s="46"/>
      <c r="PDK48" s="46"/>
      <c r="PDL48" s="46"/>
      <c r="PDM48" s="46"/>
      <c r="PDN48" s="46"/>
      <c r="PDO48" s="46"/>
      <c r="PDP48" s="46"/>
      <c r="PDQ48" s="46"/>
      <c r="PDR48" s="46"/>
      <c r="PDS48" s="46"/>
      <c r="PDT48" s="46"/>
      <c r="PDU48" s="46"/>
      <c r="PDV48" s="46"/>
      <c r="PDW48" s="46"/>
      <c r="PDX48" s="46"/>
      <c r="PDY48" s="46"/>
      <c r="PDZ48" s="46"/>
      <c r="PEA48" s="46"/>
      <c r="PEB48" s="46"/>
      <c r="PEC48" s="46"/>
      <c r="PED48" s="46"/>
      <c r="PEE48" s="46"/>
      <c r="PEF48" s="46"/>
      <c r="PEG48" s="46"/>
      <c r="PEH48" s="46"/>
      <c r="PEI48" s="46"/>
      <c r="PEJ48" s="46"/>
      <c r="PEK48" s="46"/>
      <c r="PEL48" s="46"/>
      <c r="PEM48" s="46"/>
      <c r="PEN48" s="46"/>
      <c r="PEO48" s="46"/>
      <c r="PEP48" s="46"/>
      <c r="PEQ48" s="46"/>
      <c r="PER48" s="46"/>
      <c r="PES48" s="46"/>
      <c r="PET48" s="46"/>
      <c r="PEU48" s="46"/>
      <c r="PEV48" s="46"/>
      <c r="PEW48" s="46"/>
      <c r="PEX48" s="46"/>
      <c r="PEY48" s="46"/>
      <c r="PEZ48" s="46"/>
      <c r="PFA48" s="46"/>
      <c r="PFB48" s="46"/>
      <c r="PFC48" s="46"/>
      <c r="PFD48" s="46"/>
      <c r="PFE48" s="46"/>
      <c r="PFF48" s="46"/>
      <c r="PFG48" s="46"/>
      <c r="PFH48" s="46"/>
      <c r="PFI48" s="46"/>
      <c r="PFJ48" s="46"/>
      <c r="PFK48" s="46"/>
      <c r="PFL48" s="46"/>
      <c r="PFM48" s="46"/>
      <c r="PFN48" s="46"/>
      <c r="PFO48" s="46"/>
      <c r="PFP48" s="46"/>
      <c r="PFQ48" s="46"/>
      <c r="PFR48" s="46"/>
      <c r="PFS48" s="46"/>
      <c r="PFT48" s="46"/>
      <c r="PFU48" s="46"/>
      <c r="PFV48" s="46"/>
      <c r="PFW48" s="46"/>
      <c r="PFX48" s="46"/>
      <c r="PFY48" s="46"/>
      <c r="PFZ48" s="46"/>
      <c r="PGA48" s="46"/>
      <c r="PGB48" s="46"/>
      <c r="PGC48" s="46"/>
      <c r="PGD48" s="46"/>
      <c r="PGE48" s="46"/>
      <c r="PGF48" s="46"/>
      <c r="PGG48" s="46"/>
      <c r="PGH48" s="46"/>
      <c r="PGI48" s="46"/>
      <c r="PGJ48" s="46"/>
      <c r="PGK48" s="46"/>
      <c r="PGL48" s="46"/>
      <c r="PGM48" s="46"/>
      <c r="PGN48" s="46"/>
      <c r="PGO48" s="46"/>
      <c r="PGP48" s="46"/>
      <c r="PGQ48" s="46"/>
      <c r="PGR48" s="46"/>
      <c r="PGS48" s="46"/>
      <c r="PGT48" s="46"/>
      <c r="PGU48" s="46"/>
      <c r="PGV48" s="46"/>
      <c r="PGW48" s="46"/>
      <c r="PGX48" s="46"/>
      <c r="PGY48" s="46"/>
      <c r="PGZ48" s="46"/>
      <c r="PHA48" s="46"/>
      <c r="PHB48" s="46"/>
      <c r="PHC48" s="46"/>
      <c r="PHD48" s="46"/>
      <c r="PHE48" s="46"/>
      <c r="PHF48" s="46"/>
      <c r="PHG48" s="46"/>
      <c r="PHH48" s="46"/>
      <c r="PHI48" s="46"/>
      <c r="PHJ48" s="46"/>
      <c r="PHK48" s="46"/>
      <c r="PHL48" s="46"/>
      <c r="PHM48" s="46"/>
      <c r="PHN48" s="46"/>
      <c r="PHO48" s="46"/>
      <c r="PHP48" s="46"/>
      <c r="PHQ48" s="46"/>
      <c r="PHR48" s="46"/>
      <c r="PHS48" s="46"/>
      <c r="PHT48" s="46"/>
      <c r="PHU48" s="46"/>
      <c r="PHV48" s="46"/>
      <c r="PHW48" s="46"/>
      <c r="PHX48" s="46"/>
      <c r="PHY48" s="46"/>
      <c r="PHZ48" s="46"/>
      <c r="PIA48" s="46"/>
      <c r="PIB48" s="46"/>
      <c r="PIC48" s="46"/>
      <c r="PID48" s="46"/>
      <c r="PIE48" s="46"/>
      <c r="PIF48" s="46"/>
      <c r="PIG48" s="46"/>
      <c r="PIH48" s="46"/>
      <c r="PII48" s="46"/>
      <c r="PIJ48" s="46"/>
      <c r="PIK48" s="46"/>
      <c r="PIL48" s="46"/>
      <c r="PIM48" s="46"/>
      <c r="PIN48" s="46"/>
      <c r="PIO48" s="46"/>
      <c r="PIP48" s="46"/>
      <c r="PIQ48" s="46"/>
      <c r="PIR48" s="46"/>
      <c r="PIS48" s="46"/>
      <c r="PIT48" s="46"/>
      <c r="PIU48" s="46"/>
      <c r="PIV48" s="46"/>
      <c r="PIW48" s="46"/>
      <c r="PIX48" s="46"/>
      <c r="PIY48" s="46"/>
      <c r="PIZ48" s="46"/>
      <c r="PJA48" s="46"/>
      <c r="PJB48" s="46"/>
      <c r="PJC48" s="46"/>
      <c r="PJD48" s="46"/>
      <c r="PJE48" s="46"/>
      <c r="PJF48" s="46"/>
      <c r="PJG48" s="46"/>
      <c r="PJH48" s="46"/>
      <c r="PJI48" s="46"/>
      <c r="PJJ48" s="46"/>
      <c r="PJK48" s="46"/>
      <c r="PJL48" s="46"/>
      <c r="PJM48" s="46"/>
      <c r="PJN48" s="46"/>
      <c r="PJO48" s="46"/>
      <c r="PJP48" s="46"/>
      <c r="PJQ48" s="46"/>
      <c r="PJR48" s="46"/>
      <c r="PJS48" s="46"/>
      <c r="PJT48" s="46"/>
      <c r="PJU48" s="46"/>
      <c r="PJV48" s="46"/>
      <c r="PJW48" s="46"/>
      <c r="PJX48" s="46"/>
      <c r="PJY48" s="46"/>
      <c r="PJZ48" s="46"/>
      <c r="PKA48" s="46"/>
      <c r="PKB48" s="46"/>
      <c r="PKC48" s="46"/>
      <c r="PKD48" s="46"/>
      <c r="PKE48" s="46"/>
      <c r="PKF48" s="46"/>
      <c r="PKG48" s="46"/>
      <c r="PKH48" s="46"/>
      <c r="PKI48" s="46"/>
      <c r="PKJ48" s="46"/>
      <c r="PKK48" s="46"/>
      <c r="PKL48" s="46"/>
      <c r="PKM48" s="46"/>
      <c r="PKN48" s="46"/>
      <c r="PKO48" s="46"/>
      <c r="PKP48" s="46"/>
      <c r="PKQ48" s="46"/>
      <c r="PKR48" s="46"/>
      <c r="PKS48" s="46"/>
      <c r="PKT48" s="46"/>
      <c r="PKU48" s="46"/>
      <c r="PKV48" s="46"/>
      <c r="PKW48" s="46"/>
      <c r="PKX48" s="46"/>
      <c r="PKY48" s="46"/>
      <c r="PKZ48" s="46"/>
      <c r="PLA48" s="46"/>
      <c r="PLB48" s="46"/>
      <c r="PLC48" s="46"/>
      <c r="PLD48" s="46"/>
      <c r="PLE48" s="46"/>
      <c r="PLF48" s="46"/>
      <c r="PLG48" s="46"/>
      <c r="PLH48" s="46"/>
      <c r="PLI48" s="46"/>
      <c r="PLJ48" s="46"/>
      <c r="PLK48" s="46"/>
      <c r="PLL48" s="46"/>
      <c r="PLM48" s="46"/>
      <c r="PLN48" s="46"/>
      <c r="PLO48" s="46"/>
      <c r="PLP48" s="46"/>
      <c r="PLQ48" s="46"/>
      <c r="PLR48" s="46"/>
      <c r="PLS48" s="46"/>
      <c r="PLT48" s="46"/>
      <c r="PLU48" s="46"/>
      <c r="PLV48" s="46"/>
      <c r="PLW48" s="46"/>
      <c r="PLX48" s="46"/>
      <c r="PLY48" s="46"/>
      <c r="PLZ48" s="46"/>
      <c r="PMA48" s="46"/>
      <c r="PMB48" s="46"/>
      <c r="PMC48" s="46"/>
      <c r="PMD48" s="46"/>
      <c r="PME48" s="46"/>
      <c r="PMF48" s="46"/>
      <c r="PMG48" s="46"/>
      <c r="PMH48" s="46"/>
      <c r="PMI48" s="46"/>
      <c r="PMJ48" s="46"/>
      <c r="PMK48" s="46"/>
      <c r="PML48" s="46"/>
      <c r="PMM48" s="46"/>
      <c r="PMN48" s="46"/>
      <c r="PMO48" s="46"/>
      <c r="PMP48" s="46"/>
      <c r="PMQ48" s="46"/>
      <c r="PMR48" s="46"/>
      <c r="PMS48" s="46"/>
      <c r="PMT48" s="46"/>
      <c r="PMU48" s="46"/>
      <c r="PMV48" s="46"/>
      <c r="PMW48" s="46"/>
      <c r="PMX48" s="46"/>
      <c r="PMY48" s="46"/>
      <c r="PMZ48" s="46"/>
      <c r="PNA48" s="46"/>
      <c r="PNB48" s="46"/>
      <c r="PNC48" s="46"/>
      <c r="PND48" s="46"/>
      <c r="PNE48" s="46"/>
      <c r="PNF48" s="46"/>
      <c r="PNG48" s="46"/>
      <c r="PNH48" s="46"/>
      <c r="PNI48" s="46"/>
      <c r="PNJ48" s="46"/>
      <c r="PNK48" s="46"/>
      <c r="PNL48" s="46"/>
      <c r="PNM48" s="46"/>
      <c r="PNN48" s="46"/>
      <c r="PNO48" s="46"/>
      <c r="PNP48" s="46"/>
      <c r="PNQ48" s="46"/>
      <c r="PNR48" s="46"/>
      <c r="PNS48" s="46"/>
      <c r="PNT48" s="46"/>
      <c r="PNU48" s="46"/>
      <c r="PNV48" s="46"/>
      <c r="PNW48" s="46"/>
      <c r="PNX48" s="46"/>
      <c r="PNY48" s="46"/>
      <c r="PNZ48" s="46"/>
      <c r="POA48" s="46"/>
      <c r="POB48" s="46"/>
      <c r="POC48" s="46"/>
      <c r="POD48" s="46"/>
      <c r="POE48" s="46"/>
      <c r="POF48" s="46"/>
      <c r="POG48" s="46"/>
      <c r="POH48" s="46"/>
      <c r="POI48" s="46"/>
      <c r="POJ48" s="46"/>
      <c r="POK48" s="46"/>
      <c r="POL48" s="46"/>
      <c r="POM48" s="46"/>
      <c r="PON48" s="46"/>
      <c r="POO48" s="46"/>
      <c r="POP48" s="46"/>
      <c r="POQ48" s="46"/>
      <c r="POR48" s="46"/>
      <c r="POS48" s="46"/>
      <c r="POT48" s="46"/>
      <c r="POU48" s="46"/>
      <c r="POV48" s="46"/>
      <c r="POW48" s="46"/>
      <c r="POX48" s="46"/>
      <c r="POY48" s="46"/>
      <c r="POZ48" s="46"/>
      <c r="PPA48" s="46"/>
      <c r="PPB48" s="46"/>
      <c r="PPC48" s="46"/>
      <c r="PPD48" s="46"/>
      <c r="PPE48" s="46"/>
      <c r="PPF48" s="46"/>
      <c r="PPG48" s="46"/>
      <c r="PPH48" s="46"/>
      <c r="PPI48" s="46"/>
      <c r="PPJ48" s="46"/>
      <c r="PPK48" s="46"/>
      <c r="PPL48" s="46"/>
      <c r="PPM48" s="46"/>
      <c r="PPN48" s="46"/>
      <c r="PPO48" s="46"/>
      <c r="PPP48" s="46"/>
      <c r="PPQ48" s="46"/>
      <c r="PPR48" s="46"/>
      <c r="PPS48" s="46"/>
      <c r="PPT48" s="46"/>
      <c r="PPU48" s="46"/>
      <c r="PPV48" s="46"/>
      <c r="PPW48" s="46"/>
      <c r="PPX48" s="46"/>
      <c r="PPY48" s="46"/>
      <c r="PPZ48" s="46"/>
      <c r="PQA48" s="46"/>
      <c r="PQB48" s="46"/>
      <c r="PQC48" s="46"/>
      <c r="PQD48" s="46"/>
      <c r="PQE48" s="46"/>
      <c r="PQF48" s="46"/>
      <c r="PQG48" s="46"/>
      <c r="PQH48" s="46"/>
      <c r="PQI48" s="46"/>
      <c r="PQJ48" s="46"/>
      <c r="PQK48" s="46"/>
      <c r="PQL48" s="46"/>
      <c r="PQM48" s="46"/>
      <c r="PQN48" s="46"/>
      <c r="PQO48" s="46"/>
      <c r="PQP48" s="46"/>
      <c r="PQQ48" s="46"/>
      <c r="PQR48" s="46"/>
      <c r="PQS48" s="46"/>
      <c r="PQT48" s="46"/>
      <c r="PQU48" s="46"/>
      <c r="PQV48" s="46"/>
      <c r="PQW48" s="46"/>
      <c r="PQX48" s="46"/>
      <c r="PQY48" s="46"/>
      <c r="PQZ48" s="46"/>
      <c r="PRA48" s="46"/>
      <c r="PRB48" s="46"/>
      <c r="PRC48" s="46"/>
      <c r="PRD48" s="46"/>
      <c r="PRE48" s="46"/>
      <c r="PRF48" s="46"/>
      <c r="PRG48" s="46"/>
      <c r="PRH48" s="46"/>
      <c r="PRI48" s="46"/>
      <c r="PRJ48" s="46"/>
      <c r="PRK48" s="46"/>
      <c r="PRL48" s="46"/>
      <c r="PRM48" s="46"/>
      <c r="PRN48" s="46"/>
      <c r="PRO48" s="46"/>
      <c r="PRP48" s="46"/>
      <c r="PRQ48" s="46"/>
      <c r="PRR48" s="46"/>
      <c r="PRS48" s="46"/>
      <c r="PRT48" s="46"/>
      <c r="PRU48" s="46"/>
      <c r="PRV48" s="46"/>
      <c r="PRW48" s="46"/>
      <c r="PRX48" s="46"/>
      <c r="PRY48" s="46"/>
      <c r="PRZ48" s="46"/>
      <c r="PSA48" s="46"/>
      <c r="PSB48" s="46"/>
      <c r="PSC48" s="46"/>
      <c r="PSD48" s="46"/>
      <c r="PSE48" s="46"/>
      <c r="PSF48" s="46"/>
      <c r="PSG48" s="46"/>
      <c r="PSH48" s="46"/>
      <c r="PSI48" s="46"/>
      <c r="PSJ48" s="46"/>
      <c r="PSK48" s="46"/>
      <c r="PSL48" s="46"/>
      <c r="PSM48" s="46"/>
      <c r="PSN48" s="46"/>
      <c r="PSO48" s="46"/>
      <c r="PSP48" s="46"/>
      <c r="PSQ48" s="46"/>
      <c r="PSR48" s="46"/>
      <c r="PSS48" s="46"/>
      <c r="PST48" s="46"/>
      <c r="PSU48" s="46"/>
      <c r="PSV48" s="46"/>
      <c r="PSW48" s="46"/>
      <c r="PSX48" s="46"/>
      <c r="PSY48" s="46"/>
      <c r="PSZ48" s="46"/>
      <c r="PTA48" s="46"/>
      <c r="PTB48" s="46"/>
      <c r="PTC48" s="46"/>
      <c r="PTD48" s="46"/>
      <c r="PTE48" s="46"/>
      <c r="PTF48" s="46"/>
      <c r="PTG48" s="46"/>
      <c r="PTH48" s="46"/>
      <c r="PTI48" s="46"/>
      <c r="PTJ48" s="46"/>
      <c r="PTK48" s="46"/>
      <c r="PTL48" s="46"/>
      <c r="PTM48" s="46"/>
      <c r="PTN48" s="46"/>
      <c r="PTO48" s="46"/>
      <c r="PTP48" s="46"/>
      <c r="PTQ48" s="46"/>
      <c r="PTR48" s="46"/>
      <c r="PTS48" s="46"/>
      <c r="PTT48" s="46"/>
      <c r="PTU48" s="46"/>
      <c r="PTV48" s="46"/>
      <c r="PTW48" s="46"/>
      <c r="PTX48" s="46"/>
      <c r="PTY48" s="46"/>
      <c r="PTZ48" s="46"/>
      <c r="PUA48" s="46"/>
      <c r="PUB48" s="46"/>
      <c r="PUC48" s="46"/>
      <c r="PUD48" s="46"/>
      <c r="PUE48" s="46"/>
      <c r="PUF48" s="46"/>
      <c r="PUG48" s="46"/>
      <c r="PUH48" s="46"/>
      <c r="PUI48" s="46"/>
      <c r="PUJ48" s="46"/>
      <c r="PUK48" s="46"/>
      <c r="PUL48" s="46"/>
      <c r="PUM48" s="46"/>
      <c r="PUN48" s="46"/>
      <c r="PUO48" s="46"/>
      <c r="PUP48" s="46"/>
      <c r="PUQ48" s="46"/>
      <c r="PUR48" s="46"/>
      <c r="PUS48" s="46"/>
      <c r="PUT48" s="46"/>
      <c r="PUU48" s="46"/>
      <c r="PUV48" s="46"/>
      <c r="PUW48" s="46"/>
      <c r="PUX48" s="46"/>
      <c r="PUY48" s="46"/>
      <c r="PUZ48" s="46"/>
      <c r="PVA48" s="46"/>
      <c r="PVB48" s="46"/>
      <c r="PVC48" s="46"/>
      <c r="PVD48" s="46"/>
      <c r="PVE48" s="46"/>
      <c r="PVF48" s="46"/>
      <c r="PVG48" s="46"/>
      <c r="PVH48" s="46"/>
      <c r="PVI48" s="46"/>
      <c r="PVJ48" s="46"/>
      <c r="PVK48" s="46"/>
      <c r="PVL48" s="46"/>
      <c r="PVM48" s="46"/>
      <c r="PVN48" s="46"/>
      <c r="PVO48" s="46"/>
      <c r="PVP48" s="46"/>
      <c r="PVQ48" s="46"/>
      <c r="PVR48" s="46"/>
      <c r="PVS48" s="46"/>
      <c r="PVT48" s="46"/>
      <c r="PVU48" s="46"/>
      <c r="PVV48" s="46"/>
      <c r="PVW48" s="46"/>
      <c r="PVX48" s="46"/>
      <c r="PVY48" s="46"/>
      <c r="PVZ48" s="46"/>
      <c r="PWA48" s="46"/>
      <c r="PWB48" s="46"/>
      <c r="PWC48" s="46"/>
      <c r="PWD48" s="46"/>
      <c r="PWE48" s="46"/>
      <c r="PWF48" s="46"/>
      <c r="PWG48" s="46"/>
      <c r="PWH48" s="46"/>
      <c r="PWI48" s="46"/>
      <c r="PWJ48" s="46"/>
      <c r="PWK48" s="46"/>
      <c r="PWL48" s="46"/>
      <c r="PWM48" s="46"/>
      <c r="PWN48" s="46"/>
      <c r="PWO48" s="46"/>
      <c r="PWP48" s="46"/>
      <c r="PWQ48" s="46"/>
      <c r="PWR48" s="46"/>
      <c r="PWS48" s="46"/>
      <c r="PWT48" s="46"/>
      <c r="PWU48" s="46"/>
      <c r="PWV48" s="46"/>
      <c r="PWW48" s="46"/>
      <c r="PWX48" s="46"/>
      <c r="PWY48" s="46"/>
      <c r="PWZ48" s="46"/>
      <c r="PXA48" s="46"/>
      <c r="PXB48" s="46"/>
      <c r="PXC48" s="46"/>
      <c r="PXD48" s="46"/>
      <c r="PXE48" s="46"/>
      <c r="PXF48" s="46"/>
      <c r="PXG48" s="46"/>
      <c r="PXH48" s="46"/>
      <c r="PXI48" s="46"/>
      <c r="PXJ48" s="46"/>
      <c r="PXK48" s="46"/>
      <c r="PXL48" s="46"/>
      <c r="PXM48" s="46"/>
      <c r="PXN48" s="46"/>
      <c r="PXO48" s="46"/>
      <c r="PXP48" s="46"/>
      <c r="PXQ48" s="46"/>
      <c r="PXR48" s="46"/>
      <c r="PXS48" s="46"/>
      <c r="PXT48" s="46"/>
      <c r="PXU48" s="46"/>
      <c r="PXV48" s="46"/>
      <c r="PXW48" s="46"/>
      <c r="PXX48" s="46"/>
      <c r="PXY48" s="46"/>
      <c r="PXZ48" s="46"/>
      <c r="PYA48" s="46"/>
      <c r="PYB48" s="46"/>
      <c r="PYC48" s="46"/>
      <c r="PYD48" s="46"/>
      <c r="PYE48" s="46"/>
      <c r="PYF48" s="46"/>
      <c r="PYG48" s="46"/>
      <c r="PYH48" s="46"/>
      <c r="PYI48" s="46"/>
      <c r="PYJ48" s="46"/>
      <c r="PYK48" s="46"/>
      <c r="PYL48" s="46"/>
      <c r="PYM48" s="46"/>
      <c r="PYN48" s="46"/>
      <c r="PYO48" s="46"/>
      <c r="PYP48" s="46"/>
      <c r="PYQ48" s="46"/>
      <c r="PYR48" s="46"/>
      <c r="PYS48" s="46"/>
      <c r="PYT48" s="46"/>
      <c r="PYU48" s="46"/>
      <c r="PYV48" s="46"/>
      <c r="PYW48" s="46"/>
      <c r="PYX48" s="46"/>
      <c r="PYY48" s="46"/>
      <c r="PYZ48" s="46"/>
      <c r="PZA48" s="46"/>
      <c r="PZB48" s="46"/>
      <c r="PZC48" s="46"/>
      <c r="PZD48" s="46"/>
      <c r="PZE48" s="46"/>
      <c r="PZF48" s="46"/>
      <c r="PZG48" s="46"/>
      <c r="PZH48" s="46"/>
      <c r="PZI48" s="46"/>
      <c r="PZJ48" s="46"/>
      <c r="PZK48" s="46"/>
      <c r="PZL48" s="46"/>
      <c r="PZM48" s="46"/>
      <c r="PZN48" s="46"/>
      <c r="PZO48" s="46"/>
      <c r="PZP48" s="46"/>
      <c r="PZQ48" s="46"/>
      <c r="PZR48" s="46"/>
      <c r="PZS48" s="46"/>
      <c r="PZT48" s="46"/>
      <c r="PZU48" s="46"/>
      <c r="PZV48" s="46"/>
      <c r="PZW48" s="46"/>
      <c r="PZX48" s="46"/>
      <c r="PZY48" s="46"/>
      <c r="PZZ48" s="46"/>
      <c r="QAA48" s="46"/>
      <c r="QAB48" s="46"/>
      <c r="QAC48" s="46"/>
      <c r="QAD48" s="46"/>
      <c r="QAE48" s="46"/>
      <c r="QAF48" s="46"/>
      <c r="QAG48" s="46"/>
      <c r="QAH48" s="46"/>
      <c r="QAI48" s="46"/>
      <c r="QAJ48" s="46"/>
      <c r="QAK48" s="46"/>
      <c r="QAL48" s="46"/>
      <c r="QAM48" s="46"/>
      <c r="QAN48" s="46"/>
      <c r="QAO48" s="46"/>
      <c r="QAP48" s="46"/>
      <c r="QAQ48" s="46"/>
      <c r="QAR48" s="46"/>
      <c r="QAS48" s="46"/>
      <c r="QAT48" s="46"/>
      <c r="QAU48" s="46"/>
      <c r="QAV48" s="46"/>
      <c r="QAW48" s="46"/>
      <c r="QAX48" s="46"/>
      <c r="QAY48" s="46"/>
      <c r="QAZ48" s="46"/>
      <c r="QBA48" s="46"/>
      <c r="QBB48" s="46"/>
      <c r="QBC48" s="46"/>
      <c r="QBD48" s="46"/>
      <c r="QBE48" s="46"/>
      <c r="QBF48" s="46"/>
      <c r="QBG48" s="46"/>
      <c r="QBH48" s="46"/>
      <c r="QBI48" s="46"/>
      <c r="QBJ48" s="46"/>
      <c r="QBK48" s="46"/>
      <c r="QBL48" s="46"/>
      <c r="QBM48" s="46"/>
      <c r="QBN48" s="46"/>
      <c r="QBO48" s="46"/>
      <c r="QBP48" s="46"/>
      <c r="QBQ48" s="46"/>
      <c r="QBR48" s="46"/>
      <c r="QBS48" s="46"/>
      <c r="QBT48" s="46"/>
      <c r="QBU48" s="46"/>
      <c r="QBV48" s="46"/>
      <c r="QBW48" s="46"/>
      <c r="QBX48" s="46"/>
      <c r="QBY48" s="46"/>
      <c r="QBZ48" s="46"/>
      <c r="QCA48" s="46"/>
      <c r="QCB48" s="46"/>
      <c r="QCC48" s="46"/>
      <c r="QCD48" s="46"/>
      <c r="QCE48" s="46"/>
      <c r="QCF48" s="46"/>
      <c r="QCG48" s="46"/>
      <c r="QCH48" s="46"/>
      <c r="QCI48" s="46"/>
      <c r="QCJ48" s="46"/>
      <c r="QCK48" s="46"/>
      <c r="QCL48" s="46"/>
      <c r="QCM48" s="46"/>
      <c r="QCN48" s="46"/>
      <c r="QCO48" s="46"/>
      <c r="QCP48" s="46"/>
      <c r="QCQ48" s="46"/>
      <c r="QCR48" s="46"/>
      <c r="QCS48" s="46"/>
      <c r="QCT48" s="46"/>
      <c r="QCU48" s="46"/>
      <c r="QCV48" s="46"/>
      <c r="QCW48" s="46"/>
      <c r="QCX48" s="46"/>
      <c r="QCY48" s="46"/>
      <c r="QCZ48" s="46"/>
      <c r="QDA48" s="46"/>
      <c r="QDB48" s="46"/>
      <c r="QDC48" s="46"/>
      <c r="QDD48" s="46"/>
      <c r="QDE48" s="46"/>
      <c r="QDF48" s="46"/>
      <c r="QDG48" s="46"/>
      <c r="QDH48" s="46"/>
      <c r="QDI48" s="46"/>
      <c r="QDJ48" s="46"/>
      <c r="QDK48" s="46"/>
      <c r="QDL48" s="46"/>
      <c r="QDM48" s="46"/>
      <c r="QDN48" s="46"/>
      <c r="QDO48" s="46"/>
      <c r="QDP48" s="46"/>
      <c r="QDQ48" s="46"/>
      <c r="QDR48" s="46"/>
      <c r="QDS48" s="46"/>
      <c r="QDT48" s="46"/>
      <c r="QDU48" s="46"/>
      <c r="QDV48" s="46"/>
      <c r="QDW48" s="46"/>
      <c r="QDX48" s="46"/>
      <c r="QDY48" s="46"/>
      <c r="QDZ48" s="46"/>
      <c r="QEA48" s="46"/>
      <c r="QEB48" s="46"/>
      <c r="QEC48" s="46"/>
      <c r="QED48" s="46"/>
      <c r="QEE48" s="46"/>
      <c r="QEF48" s="46"/>
      <c r="QEG48" s="46"/>
      <c r="QEH48" s="46"/>
      <c r="QEI48" s="46"/>
      <c r="QEJ48" s="46"/>
      <c r="QEK48" s="46"/>
      <c r="QEL48" s="46"/>
      <c r="QEM48" s="46"/>
      <c r="QEN48" s="46"/>
      <c r="QEO48" s="46"/>
      <c r="QEP48" s="46"/>
      <c r="QEQ48" s="46"/>
      <c r="QER48" s="46"/>
      <c r="QES48" s="46"/>
      <c r="QET48" s="46"/>
      <c r="QEU48" s="46"/>
      <c r="QEV48" s="46"/>
      <c r="QEW48" s="46"/>
      <c r="QEX48" s="46"/>
      <c r="QEY48" s="46"/>
      <c r="QEZ48" s="46"/>
      <c r="QFA48" s="46"/>
      <c r="QFB48" s="46"/>
      <c r="QFC48" s="46"/>
      <c r="QFD48" s="46"/>
      <c r="QFE48" s="46"/>
      <c r="QFF48" s="46"/>
      <c r="QFG48" s="46"/>
      <c r="QFH48" s="46"/>
      <c r="QFI48" s="46"/>
      <c r="QFJ48" s="46"/>
      <c r="QFK48" s="46"/>
      <c r="QFL48" s="46"/>
      <c r="QFM48" s="46"/>
      <c r="QFN48" s="46"/>
      <c r="QFO48" s="46"/>
      <c r="QFP48" s="46"/>
      <c r="QFQ48" s="46"/>
      <c r="QFR48" s="46"/>
      <c r="QFS48" s="46"/>
      <c r="QFT48" s="46"/>
      <c r="QFU48" s="46"/>
      <c r="QFV48" s="46"/>
      <c r="QFW48" s="46"/>
      <c r="QFX48" s="46"/>
      <c r="QFY48" s="46"/>
      <c r="QFZ48" s="46"/>
      <c r="QGA48" s="46"/>
      <c r="QGB48" s="46"/>
      <c r="QGC48" s="46"/>
      <c r="QGD48" s="46"/>
      <c r="QGE48" s="46"/>
      <c r="QGF48" s="46"/>
      <c r="QGG48" s="46"/>
      <c r="QGH48" s="46"/>
      <c r="QGI48" s="46"/>
      <c r="QGJ48" s="46"/>
      <c r="QGK48" s="46"/>
      <c r="QGL48" s="46"/>
      <c r="QGM48" s="46"/>
      <c r="QGN48" s="46"/>
      <c r="QGO48" s="46"/>
      <c r="QGP48" s="46"/>
      <c r="QGQ48" s="46"/>
      <c r="QGR48" s="46"/>
      <c r="QGS48" s="46"/>
      <c r="QGT48" s="46"/>
      <c r="QGU48" s="46"/>
      <c r="QGV48" s="46"/>
      <c r="QGW48" s="46"/>
      <c r="QGX48" s="46"/>
      <c r="QGY48" s="46"/>
      <c r="QGZ48" s="46"/>
      <c r="QHA48" s="46"/>
      <c r="QHB48" s="46"/>
      <c r="QHC48" s="46"/>
      <c r="QHD48" s="46"/>
      <c r="QHE48" s="46"/>
      <c r="QHF48" s="46"/>
      <c r="QHG48" s="46"/>
      <c r="QHH48" s="46"/>
      <c r="QHI48" s="46"/>
      <c r="QHJ48" s="46"/>
      <c r="QHK48" s="46"/>
      <c r="QHL48" s="46"/>
      <c r="QHM48" s="46"/>
      <c r="QHN48" s="46"/>
      <c r="QHO48" s="46"/>
      <c r="QHP48" s="46"/>
      <c r="QHQ48" s="46"/>
      <c r="QHR48" s="46"/>
      <c r="QHS48" s="46"/>
      <c r="QHT48" s="46"/>
      <c r="QHU48" s="46"/>
      <c r="QHV48" s="46"/>
      <c r="QHW48" s="46"/>
      <c r="QHX48" s="46"/>
      <c r="QHY48" s="46"/>
      <c r="QHZ48" s="46"/>
      <c r="QIA48" s="46"/>
      <c r="QIB48" s="46"/>
      <c r="QIC48" s="46"/>
      <c r="QID48" s="46"/>
      <c r="QIE48" s="46"/>
      <c r="QIF48" s="46"/>
      <c r="QIG48" s="46"/>
      <c r="QIH48" s="46"/>
      <c r="QII48" s="46"/>
      <c r="QIJ48" s="46"/>
      <c r="QIK48" s="46"/>
      <c r="QIL48" s="46"/>
      <c r="QIM48" s="46"/>
      <c r="QIN48" s="46"/>
      <c r="QIO48" s="46"/>
      <c r="QIP48" s="46"/>
      <c r="QIQ48" s="46"/>
      <c r="QIR48" s="46"/>
      <c r="QIS48" s="46"/>
      <c r="QIT48" s="46"/>
      <c r="QIU48" s="46"/>
      <c r="QIV48" s="46"/>
      <c r="QIW48" s="46"/>
      <c r="QIX48" s="46"/>
      <c r="QIY48" s="46"/>
      <c r="QIZ48" s="46"/>
      <c r="QJA48" s="46"/>
      <c r="QJB48" s="46"/>
      <c r="QJC48" s="46"/>
      <c r="QJD48" s="46"/>
      <c r="QJE48" s="46"/>
      <c r="QJF48" s="46"/>
      <c r="QJG48" s="46"/>
      <c r="QJH48" s="46"/>
      <c r="QJI48" s="46"/>
      <c r="QJJ48" s="46"/>
      <c r="QJK48" s="46"/>
      <c r="QJL48" s="46"/>
      <c r="QJM48" s="46"/>
      <c r="QJN48" s="46"/>
      <c r="QJO48" s="46"/>
      <c r="QJP48" s="46"/>
      <c r="QJQ48" s="46"/>
      <c r="QJR48" s="46"/>
      <c r="QJS48" s="46"/>
      <c r="QJT48" s="46"/>
      <c r="QJU48" s="46"/>
      <c r="QJV48" s="46"/>
      <c r="QJW48" s="46"/>
      <c r="QJX48" s="46"/>
      <c r="QJY48" s="46"/>
      <c r="QJZ48" s="46"/>
      <c r="QKA48" s="46"/>
      <c r="QKB48" s="46"/>
      <c r="QKC48" s="46"/>
      <c r="QKD48" s="46"/>
      <c r="QKE48" s="46"/>
      <c r="QKF48" s="46"/>
      <c r="QKG48" s="46"/>
      <c r="QKH48" s="46"/>
      <c r="QKI48" s="46"/>
      <c r="QKJ48" s="46"/>
      <c r="QKK48" s="46"/>
      <c r="QKL48" s="46"/>
      <c r="QKM48" s="46"/>
      <c r="QKN48" s="46"/>
      <c r="QKO48" s="46"/>
      <c r="QKP48" s="46"/>
      <c r="QKQ48" s="46"/>
      <c r="QKR48" s="46"/>
      <c r="QKS48" s="46"/>
      <c r="QKT48" s="46"/>
      <c r="QKU48" s="46"/>
      <c r="QKV48" s="46"/>
      <c r="QKW48" s="46"/>
      <c r="QKX48" s="46"/>
      <c r="QKY48" s="46"/>
      <c r="QKZ48" s="46"/>
      <c r="QLA48" s="46"/>
      <c r="QLB48" s="46"/>
      <c r="QLC48" s="46"/>
      <c r="QLD48" s="46"/>
      <c r="QLE48" s="46"/>
      <c r="QLF48" s="46"/>
      <c r="QLG48" s="46"/>
      <c r="QLH48" s="46"/>
      <c r="QLI48" s="46"/>
      <c r="QLJ48" s="46"/>
      <c r="QLK48" s="46"/>
      <c r="QLL48" s="46"/>
      <c r="QLM48" s="46"/>
      <c r="QLN48" s="46"/>
      <c r="QLO48" s="46"/>
      <c r="QLP48" s="46"/>
      <c r="QLQ48" s="46"/>
      <c r="QLR48" s="46"/>
      <c r="QLS48" s="46"/>
      <c r="QLT48" s="46"/>
      <c r="QLU48" s="46"/>
      <c r="QLV48" s="46"/>
      <c r="QLW48" s="46"/>
      <c r="QLX48" s="46"/>
      <c r="QLY48" s="46"/>
      <c r="QLZ48" s="46"/>
      <c r="QMA48" s="46"/>
      <c r="QMB48" s="46"/>
      <c r="QMC48" s="46"/>
      <c r="QMD48" s="46"/>
      <c r="QME48" s="46"/>
      <c r="QMF48" s="46"/>
      <c r="QMG48" s="46"/>
      <c r="QMH48" s="46"/>
      <c r="QMI48" s="46"/>
      <c r="QMJ48" s="46"/>
      <c r="QMK48" s="46"/>
      <c r="QML48" s="46"/>
      <c r="QMM48" s="46"/>
      <c r="QMN48" s="46"/>
      <c r="QMO48" s="46"/>
      <c r="QMP48" s="46"/>
      <c r="QMQ48" s="46"/>
      <c r="QMR48" s="46"/>
      <c r="QMS48" s="46"/>
      <c r="QMT48" s="46"/>
      <c r="QMU48" s="46"/>
      <c r="QMV48" s="46"/>
      <c r="QMW48" s="46"/>
      <c r="QMX48" s="46"/>
      <c r="QMY48" s="46"/>
      <c r="QMZ48" s="46"/>
      <c r="QNA48" s="46"/>
      <c r="QNB48" s="46"/>
      <c r="QNC48" s="46"/>
      <c r="QND48" s="46"/>
      <c r="QNE48" s="46"/>
      <c r="QNF48" s="46"/>
      <c r="QNG48" s="46"/>
      <c r="QNH48" s="46"/>
      <c r="QNI48" s="46"/>
      <c r="QNJ48" s="46"/>
      <c r="QNK48" s="46"/>
      <c r="QNL48" s="46"/>
      <c r="QNM48" s="46"/>
      <c r="QNN48" s="46"/>
      <c r="QNO48" s="46"/>
      <c r="QNP48" s="46"/>
      <c r="QNQ48" s="46"/>
      <c r="QNR48" s="46"/>
      <c r="QNS48" s="46"/>
      <c r="QNT48" s="46"/>
      <c r="QNU48" s="46"/>
      <c r="QNV48" s="46"/>
      <c r="QNW48" s="46"/>
      <c r="QNX48" s="46"/>
      <c r="QNY48" s="46"/>
      <c r="QNZ48" s="46"/>
      <c r="QOA48" s="46"/>
      <c r="QOB48" s="46"/>
      <c r="QOC48" s="46"/>
      <c r="QOD48" s="46"/>
      <c r="QOE48" s="46"/>
      <c r="QOF48" s="46"/>
      <c r="QOG48" s="46"/>
      <c r="QOH48" s="46"/>
      <c r="QOI48" s="46"/>
      <c r="QOJ48" s="46"/>
      <c r="QOK48" s="46"/>
      <c r="QOL48" s="46"/>
      <c r="QOM48" s="46"/>
      <c r="QON48" s="46"/>
      <c r="QOO48" s="46"/>
      <c r="QOP48" s="46"/>
      <c r="QOQ48" s="46"/>
      <c r="QOR48" s="46"/>
      <c r="QOS48" s="46"/>
      <c r="QOT48" s="46"/>
      <c r="QOU48" s="46"/>
      <c r="QOV48" s="46"/>
      <c r="QOW48" s="46"/>
      <c r="QOX48" s="46"/>
      <c r="QOY48" s="46"/>
      <c r="QOZ48" s="46"/>
      <c r="QPA48" s="46"/>
      <c r="QPB48" s="46"/>
      <c r="QPC48" s="46"/>
      <c r="QPD48" s="46"/>
      <c r="QPE48" s="46"/>
      <c r="QPF48" s="46"/>
      <c r="QPG48" s="46"/>
      <c r="QPH48" s="46"/>
      <c r="QPI48" s="46"/>
      <c r="QPJ48" s="46"/>
      <c r="QPK48" s="46"/>
      <c r="QPL48" s="46"/>
      <c r="QPM48" s="46"/>
      <c r="QPN48" s="46"/>
      <c r="QPO48" s="46"/>
      <c r="QPP48" s="46"/>
      <c r="QPQ48" s="46"/>
      <c r="QPR48" s="46"/>
      <c r="QPS48" s="46"/>
      <c r="QPT48" s="46"/>
      <c r="QPU48" s="46"/>
      <c r="QPV48" s="46"/>
      <c r="QPW48" s="46"/>
      <c r="QPX48" s="46"/>
      <c r="QPY48" s="46"/>
      <c r="QPZ48" s="46"/>
      <c r="QQA48" s="46"/>
      <c r="QQB48" s="46"/>
      <c r="QQC48" s="46"/>
      <c r="QQD48" s="46"/>
      <c r="QQE48" s="46"/>
      <c r="QQF48" s="46"/>
      <c r="QQG48" s="46"/>
      <c r="QQH48" s="46"/>
      <c r="QQI48" s="46"/>
      <c r="QQJ48" s="46"/>
      <c r="QQK48" s="46"/>
      <c r="QQL48" s="46"/>
      <c r="QQM48" s="46"/>
      <c r="QQN48" s="46"/>
      <c r="QQO48" s="46"/>
      <c r="QQP48" s="46"/>
      <c r="QQQ48" s="46"/>
      <c r="QQR48" s="46"/>
      <c r="QQS48" s="46"/>
      <c r="QQT48" s="46"/>
      <c r="QQU48" s="46"/>
      <c r="QQV48" s="46"/>
      <c r="QQW48" s="46"/>
      <c r="QQX48" s="46"/>
      <c r="QQY48" s="46"/>
      <c r="QQZ48" s="46"/>
      <c r="QRA48" s="46"/>
      <c r="QRB48" s="46"/>
      <c r="QRC48" s="46"/>
      <c r="QRD48" s="46"/>
      <c r="QRE48" s="46"/>
      <c r="QRF48" s="46"/>
      <c r="QRG48" s="46"/>
      <c r="QRH48" s="46"/>
      <c r="QRI48" s="46"/>
      <c r="QRJ48" s="46"/>
      <c r="QRK48" s="46"/>
      <c r="QRL48" s="46"/>
      <c r="QRM48" s="46"/>
      <c r="QRN48" s="46"/>
      <c r="QRO48" s="46"/>
      <c r="QRP48" s="46"/>
      <c r="QRQ48" s="46"/>
      <c r="QRR48" s="46"/>
      <c r="QRS48" s="46"/>
      <c r="QRT48" s="46"/>
      <c r="QRU48" s="46"/>
      <c r="QRV48" s="46"/>
      <c r="QRW48" s="46"/>
      <c r="QRX48" s="46"/>
      <c r="QRY48" s="46"/>
      <c r="QRZ48" s="46"/>
      <c r="QSA48" s="46"/>
      <c r="QSB48" s="46"/>
      <c r="QSC48" s="46"/>
      <c r="QSD48" s="46"/>
      <c r="QSE48" s="46"/>
      <c r="QSF48" s="46"/>
      <c r="QSG48" s="46"/>
      <c r="QSH48" s="46"/>
      <c r="QSI48" s="46"/>
      <c r="QSJ48" s="46"/>
      <c r="QSK48" s="46"/>
      <c r="QSL48" s="46"/>
      <c r="QSM48" s="46"/>
      <c r="QSN48" s="46"/>
      <c r="QSO48" s="46"/>
      <c r="QSP48" s="46"/>
      <c r="QSQ48" s="46"/>
      <c r="QSR48" s="46"/>
      <c r="QSS48" s="46"/>
      <c r="QST48" s="46"/>
      <c r="QSU48" s="46"/>
      <c r="QSV48" s="46"/>
      <c r="QSW48" s="46"/>
      <c r="QSX48" s="46"/>
      <c r="QSY48" s="46"/>
      <c r="QSZ48" s="46"/>
      <c r="QTA48" s="46"/>
      <c r="QTB48" s="46"/>
      <c r="QTC48" s="46"/>
      <c r="QTD48" s="46"/>
      <c r="QTE48" s="46"/>
      <c r="QTF48" s="46"/>
      <c r="QTG48" s="46"/>
      <c r="QTH48" s="46"/>
      <c r="QTI48" s="46"/>
      <c r="QTJ48" s="46"/>
      <c r="QTK48" s="46"/>
      <c r="QTL48" s="46"/>
      <c r="QTM48" s="46"/>
      <c r="QTN48" s="46"/>
      <c r="QTO48" s="46"/>
      <c r="QTP48" s="46"/>
      <c r="QTQ48" s="46"/>
      <c r="QTR48" s="46"/>
      <c r="QTS48" s="46"/>
      <c r="QTT48" s="46"/>
      <c r="QTU48" s="46"/>
      <c r="QTV48" s="46"/>
      <c r="QTW48" s="46"/>
      <c r="QTX48" s="46"/>
      <c r="QTY48" s="46"/>
      <c r="QTZ48" s="46"/>
      <c r="QUA48" s="46"/>
      <c r="QUB48" s="46"/>
      <c r="QUC48" s="46"/>
      <c r="QUD48" s="46"/>
      <c r="QUE48" s="46"/>
      <c r="QUF48" s="46"/>
      <c r="QUG48" s="46"/>
      <c r="QUH48" s="46"/>
      <c r="QUI48" s="46"/>
      <c r="QUJ48" s="46"/>
      <c r="QUK48" s="46"/>
      <c r="QUL48" s="46"/>
      <c r="QUM48" s="46"/>
      <c r="QUN48" s="46"/>
      <c r="QUO48" s="46"/>
      <c r="QUP48" s="46"/>
      <c r="QUQ48" s="46"/>
      <c r="QUR48" s="46"/>
      <c r="QUS48" s="46"/>
      <c r="QUT48" s="46"/>
      <c r="QUU48" s="46"/>
      <c r="QUV48" s="46"/>
      <c r="QUW48" s="46"/>
      <c r="QUX48" s="46"/>
      <c r="QUY48" s="46"/>
      <c r="QUZ48" s="46"/>
      <c r="QVA48" s="46"/>
      <c r="QVB48" s="46"/>
      <c r="QVC48" s="46"/>
      <c r="QVD48" s="46"/>
      <c r="QVE48" s="46"/>
      <c r="QVF48" s="46"/>
      <c r="QVG48" s="46"/>
      <c r="QVH48" s="46"/>
      <c r="QVI48" s="46"/>
      <c r="QVJ48" s="46"/>
      <c r="QVK48" s="46"/>
      <c r="QVL48" s="46"/>
      <c r="QVM48" s="46"/>
      <c r="QVN48" s="46"/>
      <c r="QVO48" s="46"/>
      <c r="QVP48" s="46"/>
      <c r="QVQ48" s="46"/>
      <c r="QVR48" s="46"/>
      <c r="QVS48" s="46"/>
      <c r="QVT48" s="46"/>
      <c r="QVU48" s="46"/>
      <c r="QVV48" s="46"/>
      <c r="QVW48" s="46"/>
      <c r="QVX48" s="46"/>
      <c r="QVY48" s="46"/>
      <c r="QVZ48" s="46"/>
      <c r="QWA48" s="46"/>
      <c r="QWB48" s="46"/>
      <c r="QWC48" s="46"/>
      <c r="QWD48" s="46"/>
      <c r="QWE48" s="46"/>
      <c r="QWF48" s="46"/>
      <c r="QWG48" s="46"/>
      <c r="QWH48" s="46"/>
      <c r="QWI48" s="46"/>
      <c r="QWJ48" s="46"/>
      <c r="QWK48" s="46"/>
      <c r="QWL48" s="46"/>
      <c r="QWM48" s="46"/>
      <c r="QWN48" s="46"/>
      <c r="QWO48" s="46"/>
      <c r="QWP48" s="46"/>
      <c r="QWQ48" s="46"/>
      <c r="QWR48" s="46"/>
      <c r="QWS48" s="46"/>
      <c r="QWT48" s="46"/>
      <c r="QWU48" s="46"/>
      <c r="QWV48" s="46"/>
      <c r="QWW48" s="46"/>
      <c r="QWX48" s="46"/>
      <c r="QWY48" s="46"/>
      <c r="QWZ48" s="46"/>
      <c r="QXA48" s="46"/>
      <c r="QXB48" s="46"/>
      <c r="QXC48" s="46"/>
      <c r="QXD48" s="46"/>
      <c r="QXE48" s="46"/>
      <c r="QXF48" s="46"/>
      <c r="QXG48" s="46"/>
      <c r="QXH48" s="46"/>
      <c r="QXI48" s="46"/>
      <c r="QXJ48" s="46"/>
      <c r="QXK48" s="46"/>
      <c r="QXL48" s="46"/>
      <c r="QXM48" s="46"/>
      <c r="QXN48" s="46"/>
      <c r="QXO48" s="46"/>
      <c r="QXP48" s="46"/>
      <c r="QXQ48" s="46"/>
      <c r="QXR48" s="46"/>
      <c r="QXS48" s="46"/>
      <c r="QXT48" s="46"/>
      <c r="QXU48" s="46"/>
      <c r="QXV48" s="46"/>
      <c r="QXW48" s="46"/>
      <c r="QXX48" s="46"/>
      <c r="QXY48" s="46"/>
      <c r="QXZ48" s="46"/>
      <c r="QYA48" s="46"/>
      <c r="QYB48" s="46"/>
      <c r="QYC48" s="46"/>
      <c r="QYD48" s="46"/>
      <c r="QYE48" s="46"/>
      <c r="QYF48" s="46"/>
      <c r="QYG48" s="46"/>
      <c r="QYH48" s="46"/>
      <c r="QYI48" s="46"/>
      <c r="QYJ48" s="46"/>
      <c r="QYK48" s="46"/>
      <c r="QYL48" s="46"/>
      <c r="QYM48" s="46"/>
      <c r="QYN48" s="46"/>
      <c r="QYO48" s="46"/>
      <c r="QYP48" s="46"/>
      <c r="QYQ48" s="46"/>
      <c r="QYR48" s="46"/>
      <c r="QYS48" s="46"/>
      <c r="QYT48" s="46"/>
      <c r="QYU48" s="46"/>
      <c r="QYV48" s="46"/>
      <c r="QYW48" s="46"/>
      <c r="QYX48" s="46"/>
      <c r="QYY48" s="46"/>
      <c r="QYZ48" s="46"/>
      <c r="QZA48" s="46"/>
      <c r="QZB48" s="46"/>
      <c r="QZC48" s="46"/>
      <c r="QZD48" s="46"/>
      <c r="QZE48" s="46"/>
      <c r="QZF48" s="46"/>
      <c r="QZG48" s="46"/>
      <c r="QZH48" s="46"/>
      <c r="QZI48" s="46"/>
      <c r="QZJ48" s="46"/>
      <c r="QZK48" s="46"/>
      <c r="QZL48" s="46"/>
      <c r="QZM48" s="46"/>
      <c r="QZN48" s="46"/>
      <c r="QZO48" s="46"/>
      <c r="QZP48" s="46"/>
      <c r="QZQ48" s="46"/>
      <c r="QZR48" s="46"/>
      <c r="QZS48" s="46"/>
      <c r="QZT48" s="46"/>
      <c r="QZU48" s="46"/>
      <c r="QZV48" s="46"/>
      <c r="QZW48" s="46"/>
      <c r="QZX48" s="46"/>
      <c r="QZY48" s="46"/>
      <c r="QZZ48" s="46"/>
      <c r="RAA48" s="46"/>
      <c r="RAB48" s="46"/>
      <c r="RAC48" s="46"/>
      <c r="RAD48" s="46"/>
      <c r="RAE48" s="46"/>
      <c r="RAF48" s="46"/>
      <c r="RAG48" s="46"/>
      <c r="RAH48" s="46"/>
      <c r="RAI48" s="46"/>
      <c r="RAJ48" s="46"/>
      <c r="RAK48" s="46"/>
      <c r="RAL48" s="46"/>
      <c r="RAM48" s="46"/>
      <c r="RAN48" s="46"/>
      <c r="RAO48" s="46"/>
      <c r="RAP48" s="46"/>
      <c r="RAQ48" s="46"/>
      <c r="RAR48" s="46"/>
      <c r="RAS48" s="46"/>
      <c r="RAT48" s="46"/>
      <c r="RAU48" s="46"/>
      <c r="RAV48" s="46"/>
      <c r="RAW48" s="46"/>
      <c r="RAX48" s="46"/>
      <c r="RAY48" s="46"/>
      <c r="RAZ48" s="46"/>
      <c r="RBA48" s="46"/>
      <c r="RBB48" s="46"/>
      <c r="RBC48" s="46"/>
      <c r="RBD48" s="46"/>
      <c r="RBE48" s="46"/>
      <c r="RBF48" s="46"/>
      <c r="RBG48" s="46"/>
      <c r="RBH48" s="46"/>
      <c r="RBI48" s="46"/>
      <c r="RBJ48" s="46"/>
      <c r="RBK48" s="46"/>
      <c r="RBL48" s="46"/>
      <c r="RBM48" s="46"/>
      <c r="RBN48" s="46"/>
      <c r="RBO48" s="46"/>
      <c r="RBP48" s="46"/>
      <c r="RBQ48" s="46"/>
      <c r="RBR48" s="46"/>
      <c r="RBS48" s="46"/>
      <c r="RBT48" s="46"/>
      <c r="RBU48" s="46"/>
      <c r="RBV48" s="46"/>
      <c r="RBW48" s="46"/>
      <c r="RBX48" s="46"/>
      <c r="RBY48" s="46"/>
      <c r="RBZ48" s="46"/>
      <c r="RCA48" s="46"/>
      <c r="RCB48" s="46"/>
      <c r="RCC48" s="46"/>
      <c r="RCD48" s="46"/>
      <c r="RCE48" s="46"/>
      <c r="RCF48" s="46"/>
      <c r="RCG48" s="46"/>
      <c r="RCH48" s="46"/>
      <c r="RCI48" s="46"/>
      <c r="RCJ48" s="46"/>
      <c r="RCK48" s="46"/>
      <c r="RCL48" s="46"/>
      <c r="RCM48" s="46"/>
      <c r="RCN48" s="46"/>
      <c r="RCO48" s="46"/>
      <c r="RCP48" s="46"/>
      <c r="RCQ48" s="46"/>
      <c r="RCR48" s="46"/>
      <c r="RCS48" s="46"/>
      <c r="RCT48" s="46"/>
      <c r="RCU48" s="46"/>
      <c r="RCV48" s="46"/>
      <c r="RCW48" s="46"/>
      <c r="RCX48" s="46"/>
      <c r="RCY48" s="46"/>
      <c r="RCZ48" s="46"/>
      <c r="RDA48" s="46"/>
      <c r="RDB48" s="46"/>
      <c r="RDC48" s="46"/>
      <c r="RDD48" s="46"/>
      <c r="RDE48" s="46"/>
      <c r="RDF48" s="46"/>
      <c r="RDG48" s="46"/>
      <c r="RDH48" s="46"/>
      <c r="RDI48" s="46"/>
      <c r="RDJ48" s="46"/>
      <c r="RDK48" s="46"/>
      <c r="RDL48" s="46"/>
      <c r="RDM48" s="46"/>
      <c r="RDN48" s="46"/>
      <c r="RDO48" s="46"/>
      <c r="RDP48" s="46"/>
      <c r="RDQ48" s="46"/>
      <c r="RDR48" s="46"/>
      <c r="RDS48" s="46"/>
      <c r="RDT48" s="46"/>
      <c r="RDU48" s="46"/>
      <c r="RDV48" s="46"/>
      <c r="RDW48" s="46"/>
      <c r="RDX48" s="46"/>
      <c r="RDY48" s="46"/>
      <c r="RDZ48" s="46"/>
      <c r="REA48" s="46"/>
      <c r="REB48" s="46"/>
      <c r="REC48" s="46"/>
      <c r="RED48" s="46"/>
      <c r="REE48" s="46"/>
      <c r="REF48" s="46"/>
      <c r="REG48" s="46"/>
      <c r="REH48" s="46"/>
      <c r="REI48" s="46"/>
      <c r="REJ48" s="46"/>
      <c r="REK48" s="46"/>
      <c r="REL48" s="46"/>
      <c r="REM48" s="46"/>
      <c r="REN48" s="46"/>
      <c r="REO48" s="46"/>
      <c r="REP48" s="46"/>
      <c r="REQ48" s="46"/>
      <c r="RER48" s="46"/>
      <c r="RES48" s="46"/>
      <c r="RET48" s="46"/>
      <c r="REU48" s="46"/>
      <c r="REV48" s="46"/>
      <c r="REW48" s="46"/>
      <c r="REX48" s="46"/>
      <c r="REY48" s="46"/>
      <c r="REZ48" s="46"/>
      <c r="RFA48" s="46"/>
      <c r="RFB48" s="46"/>
      <c r="RFC48" s="46"/>
      <c r="RFD48" s="46"/>
      <c r="RFE48" s="46"/>
      <c r="RFF48" s="46"/>
      <c r="RFG48" s="46"/>
      <c r="RFH48" s="46"/>
      <c r="RFI48" s="46"/>
      <c r="RFJ48" s="46"/>
      <c r="RFK48" s="46"/>
      <c r="RFL48" s="46"/>
      <c r="RFM48" s="46"/>
      <c r="RFN48" s="46"/>
      <c r="RFO48" s="46"/>
      <c r="RFP48" s="46"/>
      <c r="RFQ48" s="46"/>
      <c r="RFR48" s="46"/>
      <c r="RFS48" s="46"/>
      <c r="RFT48" s="46"/>
      <c r="RFU48" s="46"/>
      <c r="RFV48" s="46"/>
      <c r="RFW48" s="46"/>
      <c r="RFX48" s="46"/>
      <c r="RFY48" s="46"/>
      <c r="RFZ48" s="46"/>
      <c r="RGA48" s="46"/>
      <c r="RGB48" s="46"/>
      <c r="RGC48" s="46"/>
      <c r="RGD48" s="46"/>
      <c r="RGE48" s="46"/>
      <c r="RGF48" s="46"/>
      <c r="RGG48" s="46"/>
      <c r="RGH48" s="46"/>
      <c r="RGI48" s="46"/>
      <c r="RGJ48" s="46"/>
      <c r="RGK48" s="46"/>
      <c r="RGL48" s="46"/>
      <c r="RGM48" s="46"/>
      <c r="RGN48" s="46"/>
      <c r="RGO48" s="46"/>
      <c r="RGP48" s="46"/>
      <c r="RGQ48" s="46"/>
      <c r="RGR48" s="46"/>
      <c r="RGS48" s="46"/>
      <c r="RGT48" s="46"/>
      <c r="RGU48" s="46"/>
      <c r="RGV48" s="46"/>
      <c r="RGW48" s="46"/>
      <c r="RGX48" s="46"/>
      <c r="RGY48" s="46"/>
      <c r="RGZ48" s="46"/>
      <c r="RHA48" s="46"/>
      <c r="RHB48" s="46"/>
      <c r="RHC48" s="46"/>
      <c r="RHD48" s="46"/>
      <c r="RHE48" s="46"/>
      <c r="RHF48" s="46"/>
      <c r="RHG48" s="46"/>
      <c r="RHH48" s="46"/>
      <c r="RHI48" s="46"/>
      <c r="RHJ48" s="46"/>
      <c r="RHK48" s="46"/>
      <c r="RHL48" s="46"/>
      <c r="RHM48" s="46"/>
      <c r="RHN48" s="46"/>
      <c r="RHO48" s="46"/>
      <c r="RHP48" s="46"/>
      <c r="RHQ48" s="46"/>
      <c r="RHR48" s="46"/>
      <c r="RHS48" s="46"/>
      <c r="RHT48" s="46"/>
      <c r="RHU48" s="46"/>
      <c r="RHV48" s="46"/>
      <c r="RHW48" s="46"/>
      <c r="RHX48" s="46"/>
      <c r="RHY48" s="46"/>
      <c r="RHZ48" s="46"/>
      <c r="RIA48" s="46"/>
      <c r="RIB48" s="46"/>
      <c r="RIC48" s="46"/>
      <c r="RID48" s="46"/>
      <c r="RIE48" s="46"/>
      <c r="RIF48" s="46"/>
      <c r="RIG48" s="46"/>
      <c r="RIH48" s="46"/>
      <c r="RII48" s="46"/>
      <c r="RIJ48" s="46"/>
      <c r="RIK48" s="46"/>
      <c r="RIL48" s="46"/>
      <c r="RIM48" s="46"/>
      <c r="RIN48" s="46"/>
      <c r="RIO48" s="46"/>
      <c r="RIP48" s="46"/>
      <c r="RIQ48" s="46"/>
      <c r="RIR48" s="46"/>
      <c r="RIS48" s="46"/>
      <c r="RIT48" s="46"/>
      <c r="RIU48" s="46"/>
      <c r="RIV48" s="46"/>
      <c r="RIW48" s="46"/>
      <c r="RIX48" s="46"/>
      <c r="RIY48" s="46"/>
      <c r="RIZ48" s="46"/>
      <c r="RJA48" s="46"/>
      <c r="RJB48" s="46"/>
      <c r="RJC48" s="46"/>
      <c r="RJD48" s="46"/>
      <c r="RJE48" s="46"/>
      <c r="RJF48" s="46"/>
      <c r="RJG48" s="46"/>
      <c r="RJH48" s="46"/>
      <c r="RJI48" s="46"/>
      <c r="RJJ48" s="46"/>
      <c r="RJK48" s="46"/>
      <c r="RJL48" s="46"/>
      <c r="RJM48" s="46"/>
      <c r="RJN48" s="46"/>
      <c r="RJO48" s="46"/>
      <c r="RJP48" s="46"/>
      <c r="RJQ48" s="46"/>
      <c r="RJR48" s="46"/>
      <c r="RJS48" s="46"/>
      <c r="RJT48" s="46"/>
      <c r="RJU48" s="46"/>
      <c r="RJV48" s="46"/>
      <c r="RJW48" s="46"/>
      <c r="RJX48" s="46"/>
      <c r="RJY48" s="46"/>
      <c r="RJZ48" s="46"/>
      <c r="RKA48" s="46"/>
      <c r="RKB48" s="46"/>
      <c r="RKC48" s="46"/>
      <c r="RKD48" s="46"/>
      <c r="RKE48" s="46"/>
      <c r="RKF48" s="46"/>
      <c r="RKG48" s="46"/>
      <c r="RKH48" s="46"/>
      <c r="RKI48" s="46"/>
      <c r="RKJ48" s="46"/>
      <c r="RKK48" s="46"/>
      <c r="RKL48" s="46"/>
      <c r="RKM48" s="46"/>
      <c r="RKN48" s="46"/>
      <c r="RKO48" s="46"/>
      <c r="RKP48" s="46"/>
      <c r="RKQ48" s="46"/>
      <c r="RKR48" s="46"/>
      <c r="RKS48" s="46"/>
      <c r="RKT48" s="46"/>
      <c r="RKU48" s="46"/>
      <c r="RKV48" s="46"/>
      <c r="RKW48" s="46"/>
      <c r="RKX48" s="46"/>
      <c r="RKY48" s="46"/>
      <c r="RKZ48" s="46"/>
      <c r="RLA48" s="46"/>
      <c r="RLB48" s="46"/>
      <c r="RLC48" s="46"/>
      <c r="RLD48" s="46"/>
      <c r="RLE48" s="46"/>
      <c r="RLF48" s="46"/>
      <c r="RLG48" s="46"/>
      <c r="RLH48" s="46"/>
      <c r="RLI48" s="46"/>
      <c r="RLJ48" s="46"/>
      <c r="RLK48" s="46"/>
      <c r="RLL48" s="46"/>
      <c r="RLM48" s="46"/>
      <c r="RLN48" s="46"/>
      <c r="RLO48" s="46"/>
      <c r="RLP48" s="46"/>
      <c r="RLQ48" s="46"/>
      <c r="RLR48" s="46"/>
      <c r="RLS48" s="46"/>
      <c r="RLT48" s="46"/>
      <c r="RLU48" s="46"/>
      <c r="RLV48" s="46"/>
      <c r="RLW48" s="46"/>
      <c r="RLX48" s="46"/>
      <c r="RLY48" s="46"/>
      <c r="RLZ48" s="46"/>
      <c r="RMA48" s="46"/>
      <c r="RMB48" s="46"/>
      <c r="RMC48" s="46"/>
      <c r="RMD48" s="46"/>
      <c r="RME48" s="46"/>
      <c r="RMF48" s="46"/>
      <c r="RMG48" s="46"/>
      <c r="RMH48" s="46"/>
      <c r="RMI48" s="46"/>
      <c r="RMJ48" s="46"/>
      <c r="RMK48" s="46"/>
      <c r="RML48" s="46"/>
      <c r="RMM48" s="46"/>
      <c r="RMN48" s="46"/>
      <c r="RMO48" s="46"/>
      <c r="RMP48" s="46"/>
      <c r="RMQ48" s="46"/>
      <c r="RMR48" s="46"/>
      <c r="RMS48" s="46"/>
      <c r="RMT48" s="46"/>
      <c r="RMU48" s="46"/>
      <c r="RMV48" s="46"/>
      <c r="RMW48" s="46"/>
      <c r="RMX48" s="46"/>
      <c r="RMY48" s="46"/>
      <c r="RMZ48" s="46"/>
      <c r="RNA48" s="46"/>
      <c r="RNB48" s="46"/>
      <c r="RNC48" s="46"/>
      <c r="RND48" s="46"/>
      <c r="RNE48" s="46"/>
      <c r="RNF48" s="46"/>
      <c r="RNG48" s="46"/>
      <c r="RNH48" s="46"/>
      <c r="RNI48" s="46"/>
      <c r="RNJ48" s="46"/>
      <c r="RNK48" s="46"/>
      <c r="RNL48" s="46"/>
      <c r="RNM48" s="46"/>
      <c r="RNN48" s="46"/>
      <c r="RNO48" s="46"/>
      <c r="RNP48" s="46"/>
      <c r="RNQ48" s="46"/>
      <c r="RNR48" s="46"/>
      <c r="RNS48" s="46"/>
      <c r="RNT48" s="46"/>
      <c r="RNU48" s="46"/>
      <c r="RNV48" s="46"/>
      <c r="RNW48" s="46"/>
      <c r="RNX48" s="46"/>
      <c r="RNY48" s="46"/>
      <c r="RNZ48" s="46"/>
      <c r="ROA48" s="46"/>
      <c r="ROB48" s="46"/>
      <c r="ROC48" s="46"/>
      <c r="ROD48" s="46"/>
      <c r="ROE48" s="46"/>
      <c r="ROF48" s="46"/>
      <c r="ROG48" s="46"/>
      <c r="ROH48" s="46"/>
      <c r="ROI48" s="46"/>
      <c r="ROJ48" s="46"/>
      <c r="ROK48" s="46"/>
      <c r="ROL48" s="46"/>
      <c r="ROM48" s="46"/>
      <c r="RON48" s="46"/>
      <c r="ROO48" s="46"/>
      <c r="ROP48" s="46"/>
      <c r="ROQ48" s="46"/>
      <c r="ROR48" s="46"/>
      <c r="ROS48" s="46"/>
      <c r="ROT48" s="46"/>
      <c r="ROU48" s="46"/>
      <c r="ROV48" s="46"/>
      <c r="ROW48" s="46"/>
      <c r="ROX48" s="46"/>
      <c r="ROY48" s="46"/>
      <c r="ROZ48" s="46"/>
      <c r="RPA48" s="46"/>
      <c r="RPB48" s="46"/>
      <c r="RPC48" s="46"/>
      <c r="RPD48" s="46"/>
      <c r="RPE48" s="46"/>
      <c r="RPF48" s="46"/>
      <c r="RPG48" s="46"/>
      <c r="RPH48" s="46"/>
      <c r="RPI48" s="46"/>
      <c r="RPJ48" s="46"/>
      <c r="RPK48" s="46"/>
      <c r="RPL48" s="46"/>
      <c r="RPM48" s="46"/>
      <c r="RPN48" s="46"/>
      <c r="RPO48" s="46"/>
      <c r="RPP48" s="46"/>
      <c r="RPQ48" s="46"/>
      <c r="RPR48" s="46"/>
      <c r="RPS48" s="46"/>
      <c r="RPT48" s="46"/>
      <c r="RPU48" s="46"/>
      <c r="RPV48" s="46"/>
      <c r="RPW48" s="46"/>
      <c r="RPX48" s="46"/>
      <c r="RPY48" s="46"/>
      <c r="RPZ48" s="46"/>
      <c r="RQA48" s="46"/>
      <c r="RQB48" s="46"/>
      <c r="RQC48" s="46"/>
      <c r="RQD48" s="46"/>
      <c r="RQE48" s="46"/>
      <c r="RQF48" s="46"/>
      <c r="RQG48" s="46"/>
      <c r="RQH48" s="46"/>
      <c r="RQI48" s="46"/>
      <c r="RQJ48" s="46"/>
      <c r="RQK48" s="46"/>
      <c r="RQL48" s="46"/>
      <c r="RQM48" s="46"/>
      <c r="RQN48" s="46"/>
      <c r="RQO48" s="46"/>
      <c r="RQP48" s="46"/>
      <c r="RQQ48" s="46"/>
      <c r="RQR48" s="46"/>
      <c r="RQS48" s="46"/>
      <c r="RQT48" s="46"/>
      <c r="RQU48" s="46"/>
      <c r="RQV48" s="46"/>
      <c r="RQW48" s="46"/>
      <c r="RQX48" s="46"/>
      <c r="RQY48" s="46"/>
      <c r="RQZ48" s="46"/>
      <c r="RRA48" s="46"/>
      <c r="RRB48" s="46"/>
      <c r="RRC48" s="46"/>
      <c r="RRD48" s="46"/>
      <c r="RRE48" s="46"/>
      <c r="RRF48" s="46"/>
      <c r="RRG48" s="46"/>
      <c r="RRH48" s="46"/>
      <c r="RRI48" s="46"/>
      <c r="RRJ48" s="46"/>
      <c r="RRK48" s="46"/>
      <c r="RRL48" s="46"/>
      <c r="RRM48" s="46"/>
      <c r="RRN48" s="46"/>
      <c r="RRO48" s="46"/>
      <c r="RRP48" s="46"/>
      <c r="RRQ48" s="46"/>
      <c r="RRR48" s="46"/>
      <c r="RRS48" s="46"/>
      <c r="RRT48" s="46"/>
      <c r="RRU48" s="46"/>
      <c r="RRV48" s="46"/>
      <c r="RRW48" s="46"/>
      <c r="RRX48" s="46"/>
      <c r="RRY48" s="46"/>
      <c r="RRZ48" s="46"/>
      <c r="RSA48" s="46"/>
      <c r="RSB48" s="46"/>
      <c r="RSC48" s="46"/>
      <c r="RSD48" s="46"/>
      <c r="RSE48" s="46"/>
      <c r="RSF48" s="46"/>
      <c r="RSG48" s="46"/>
      <c r="RSH48" s="46"/>
      <c r="RSI48" s="46"/>
      <c r="RSJ48" s="46"/>
      <c r="RSK48" s="46"/>
      <c r="RSL48" s="46"/>
      <c r="RSM48" s="46"/>
      <c r="RSN48" s="46"/>
      <c r="RSO48" s="46"/>
      <c r="RSP48" s="46"/>
      <c r="RSQ48" s="46"/>
      <c r="RSR48" s="46"/>
      <c r="RSS48" s="46"/>
      <c r="RST48" s="46"/>
      <c r="RSU48" s="46"/>
      <c r="RSV48" s="46"/>
      <c r="RSW48" s="46"/>
      <c r="RSX48" s="46"/>
      <c r="RSY48" s="46"/>
      <c r="RSZ48" s="46"/>
      <c r="RTA48" s="46"/>
      <c r="RTB48" s="46"/>
      <c r="RTC48" s="46"/>
      <c r="RTD48" s="46"/>
      <c r="RTE48" s="46"/>
      <c r="RTF48" s="46"/>
      <c r="RTG48" s="46"/>
      <c r="RTH48" s="46"/>
      <c r="RTI48" s="46"/>
      <c r="RTJ48" s="46"/>
      <c r="RTK48" s="46"/>
      <c r="RTL48" s="46"/>
      <c r="RTM48" s="46"/>
      <c r="RTN48" s="46"/>
      <c r="RTO48" s="46"/>
      <c r="RTP48" s="46"/>
      <c r="RTQ48" s="46"/>
      <c r="RTR48" s="46"/>
      <c r="RTS48" s="46"/>
      <c r="RTT48" s="46"/>
      <c r="RTU48" s="46"/>
      <c r="RTV48" s="46"/>
      <c r="RTW48" s="46"/>
      <c r="RTX48" s="46"/>
      <c r="RTY48" s="46"/>
      <c r="RTZ48" s="46"/>
      <c r="RUA48" s="46"/>
      <c r="RUB48" s="46"/>
      <c r="RUC48" s="46"/>
      <c r="RUD48" s="46"/>
      <c r="RUE48" s="46"/>
      <c r="RUF48" s="46"/>
      <c r="RUG48" s="46"/>
      <c r="RUH48" s="46"/>
      <c r="RUI48" s="46"/>
      <c r="RUJ48" s="46"/>
      <c r="RUK48" s="46"/>
      <c r="RUL48" s="46"/>
      <c r="RUM48" s="46"/>
      <c r="RUN48" s="46"/>
      <c r="RUO48" s="46"/>
      <c r="RUP48" s="46"/>
      <c r="RUQ48" s="46"/>
      <c r="RUR48" s="46"/>
      <c r="RUS48" s="46"/>
      <c r="RUT48" s="46"/>
      <c r="RUU48" s="46"/>
      <c r="RUV48" s="46"/>
      <c r="RUW48" s="46"/>
      <c r="RUX48" s="46"/>
      <c r="RUY48" s="46"/>
      <c r="RUZ48" s="46"/>
      <c r="RVA48" s="46"/>
      <c r="RVB48" s="46"/>
      <c r="RVC48" s="46"/>
      <c r="RVD48" s="46"/>
      <c r="RVE48" s="46"/>
      <c r="RVF48" s="46"/>
      <c r="RVG48" s="46"/>
      <c r="RVH48" s="46"/>
      <c r="RVI48" s="46"/>
      <c r="RVJ48" s="46"/>
      <c r="RVK48" s="46"/>
      <c r="RVL48" s="46"/>
      <c r="RVM48" s="46"/>
      <c r="RVN48" s="46"/>
      <c r="RVO48" s="46"/>
      <c r="RVP48" s="46"/>
      <c r="RVQ48" s="46"/>
      <c r="RVR48" s="46"/>
      <c r="RVS48" s="46"/>
      <c r="RVT48" s="46"/>
      <c r="RVU48" s="46"/>
      <c r="RVV48" s="46"/>
      <c r="RVW48" s="46"/>
      <c r="RVX48" s="46"/>
      <c r="RVY48" s="46"/>
      <c r="RVZ48" s="46"/>
      <c r="RWA48" s="46"/>
      <c r="RWB48" s="46"/>
      <c r="RWC48" s="46"/>
      <c r="RWD48" s="46"/>
      <c r="RWE48" s="46"/>
      <c r="RWF48" s="46"/>
      <c r="RWG48" s="46"/>
      <c r="RWH48" s="46"/>
      <c r="RWI48" s="46"/>
      <c r="RWJ48" s="46"/>
      <c r="RWK48" s="46"/>
      <c r="RWL48" s="46"/>
      <c r="RWM48" s="46"/>
      <c r="RWN48" s="46"/>
      <c r="RWO48" s="46"/>
      <c r="RWP48" s="46"/>
      <c r="RWQ48" s="46"/>
      <c r="RWR48" s="46"/>
      <c r="RWS48" s="46"/>
      <c r="RWT48" s="46"/>
      <c r="RWU48" s="46"/>
      <c r="RWV48" s="46"/>
      <c r="RWW48" s="46"/>
      <c r="RWX48" s="46"/>
      <c r="RWY48" s="46"/>
      <c r="RWZ48" s="46"/>
      <c r="RXA48" s="46"/>
      <c r="RXB48" s="46"/>
      <c r="RXC48" s="46"/>
      <c r="RXD48" s="46"/>
      <c r="RXE48" s="46"/>
      <c r="RXF48" s="46"/>
      <c r="RXG48" s="46"/>
      <c r="RXH48" s="46"/>
      <c r="RXI48" s="46"/>
      <c r="RXJ48" s="46"/>
      <c r="RXK48" s="46"/>
      <c r="RXL48" s="46"/>
      <c r="RXM48" s="46"/>
      <c r="RXN48" s="46"/>
      <c r="RXO48" s="46"/>
      <c r="RXP48" s="46"/>
      <c r="RXQ48" s="46"/>
      <c r="RXR48" s="46"/>
      <c r="RXS48" s="46"/>
      <c r="RXT48" s="46"/>
      <c r="RXU48" s="46"/>
      <c r="RXV48" s="46"/>
      <c r="RXW48" s="46"/>
      <c r="RXX48" s="46"/>
      <c r="RXY48" s="46"/>
      <c r="RXZ48" s="46"/>
      <c r="RYA48" s="46"/>
      <c r="RYB48" s="46"/>
      <c r="RYC48" s="46"/>
      <c r="RYD48" s="46"/>
      <c r="RYE48" s="46"/>
      <c r="RYF48" s="46"/>
      <c r="RYG48" s="46"/>
      <c r="RYH48" s="46"/>
      <c r="RYI48" s="46"/>
      <c r="RYJ48" s="46"/>
      <c r="RYK48" s="46"/>
      <c r="RYL48" s="46"/>
      <c r="RYM48" s="46"/>
      <c r="RYN48" s="46"/>
      <c r="RYO48" s="46"/>
      <c r="RYP48" s="46"/>
      <c r="RYQ48" s="46"/>
      <c r="RYR48" s="46"/>
      <c r="RYS48" s="46"/>
      <c r="RYT48" s="46"/>
      <c r="RYU48" s="46"/>
      <c r="RYV48" s="46"/>
      <c r="RYW48" s="46"/>
      <c r="RYX48" s="46"/>
      <c r="RYY48" s="46"/>
      <c r="RYZ48" s="46"/>
      <c r="RZA48" s="46"/>
      <c r="RZB48" s="46"/>
      <c r="RZC48" s="46"/>
      <c r="RZD48" s="46"/>
      <c r="RZE48" s="46"/>
      <c r="RZF48" s="46"/>
      <c r="RZG48" s="46"/>
      <c r="RZH48" s="46"/>
      <c r="RZI48" s="46"/>
      <c r="RZJ48" s="46"/>
      <c r="RZK48" s="46"/>
      <c r="RZL48" s="46"/>
      <c r="RZM48" s="46"/>
      <c r="RZN48" s="46"/>
      <c r="RZO48" s="46"/>
      <c r="RZP48" s="46"/>
      <c r="RZQ48" s="46"/>
      <c r="RZR48" s="46"/>
      <c r="RZS48" s="46"/>
      <c r="RZT48" s="46"/>
      <c r="RZU48" s="46"/>
      <c r="RZV48" s="46"/>
      <c r="RZW48" s="46"/>
      <c r="RZX48" s="46"/>
      <c r="RZY48" s="46"/>
      <c r="RZZ48" s="46"/>
      <c r="SAA48" s="46"/>
      <c r="SAB48" s="46"/>
      <c r="SAC48" s="46"/>
      <c r="SAD48" s="46"/>
      <c r="SAE48" s="46"/>
      <c r="SAF48" s="46"/>
      <c r="SAG48" s="46"/>
      <c r="SAH48" s="46"/>
      <c r="SAI48" s="46"/>
      <c r="SAJ48" s="46"/>
      <c r="SAK48" s="46"/>
      <c r="SAL48" s="46"/>
      <c r="SAM48" s="46"/>
      <c r="SAN48" s="46"/>
      <c r="SAO48" s="46"/>
      <c r="SAP48" s="46"/>
      <c r="SAQ48" s="46"/>
      <c r="SAR48" s="46"/>
      <c r="SAS48" s="46"/>
      <c r="SAT48" s="46"/>
      <c r="SAU48" s="46"/>
      <c r="SAV48" s="46"/>
      <c r="SAW48" s="46"/>
      <c r="SAX48" s="46"/>
      <c r="SAY48" s="46"/>
      <c r="SAZ48" s="46"/>
      <c r="SBA48" s="46"/>
      <c r="SBB48" s="46"/>
      <c r="SBC48" s="46"/>
      <c r="SBD48" s="46"/>
      <c r="SBE48" s="46"/>
      <c r="SBF48" s="46"/>
      <c r="SBG48" s="46"/>
      <c r="SBH48" s="46"/>
      <c r="SBI48" s="46"/>
      <c r="SBJ48" s="46"/>
      <c r="SBK48" s="46"/>
      <c r="SBL48" s="46"/>
      <c r="SBM48" s="46"/>
      <c r="SBN48" s="46"/>
      <c r="SBO48" s="46"/>
      <c r="SBP48" s="46"/>
      <c r="SBQ48" s="46"/>
      <c r="SBR48" s="46"/>
      <c r="SBS48" s="46"/>
      <c r="SBT48" s="46"/>
      <c r="SBU48" s="46"/>
      <c r="SBV48" s="46"/>
      <c r="SBW48" s="46"/>
      <c r="SBX48" s="46"/>
      <c r="SBY48" s="46"/>
      <c r="SBZ48" s="46"/>
      <c r="SCA48" s="46"/>
      <c r="SCB48" s="46"/>
      <c r="SCC48" s="46"/>
      <c r="SCD48" s="46"/>
      <c r="SCE48" s="46"/>
      <c r="SCF48" s="46"/>
      <c r="SCG48" s="46"/>
      <c r="SCH48" s="46"/>
      <c r="SCI48" s="46"/>
      <c r="SCJ48" s="46"/>
      <c r="SCK48" s="46"/>
      <c r="SCL48" s="46"/>
      <c r="SCM48" s="46"/>
      <c r="SCN48" s="46"/>
      <c r="SCO48" s="46"/>
      <c r="SCP48" s="46"/>
      <c r="SCQ48" s="46"/>
      <c r="SCR48" s="46"/>
      <c r="SCS48" s="46"/>
      <c r="SCT48" s="46"/>
      <c r="SCU48" s="46"/>
      <c r="SCV48" s="46"/>
      <c r="SCW48" s="46"/>
      <c r="SCX48" s="46"/>
      <c r="SCY48" s="46"/>
      <c r="SCZ48" s="46"/>
      <c r="SDA48" s="46"/>
      <c r="SDB48" s="46"/>
      <c r="SDC48" s="46"/>
      <c r="SDD48" s="46"/>
      <c r="SDE48" s="46"/>
      <c r="SDF48" s="46"/>
      <c r="SDG48" s="46"/>
      <c r="SDH48" s="46"/>
      <c r="SDI48" s="46"/>
      <c r="SDJ48" s="46"/>
      <c r="SDK48" s="46"/>
      <c r="SDL48" s="46"/>
      <c r="SDM48" s="46"/>
      <c r="SDN48" s="46"/>
      <c r="SDO48" s="46"/>
      <c r="SDP48" s="46"/>
      <c r="SDQ48" s="46"/>
      <c r="SDR48" s="46"/>
      <c r="SDS48" s="46"/>
      <c r="SDT48" s="46"/>
      <c r="SDU48" s="46"/>
      <c r="SDV48" s="46"/>
      <c r="SDW48" s="46"/>
      <c r="SDX48" s="46"/>
      <c r="SDY48" s="46"/>
      <c r="SDZ48" s="46"/>
      <c r="SEA48" s="46"/>
      <c r="SEB48" s="46"/>
      <c r="SEC48" s="46"/>
      <c r="SED48" s="46"/>
      <c r="SEE48" s="46"/>
      <c r="SEF48" s="46"/>
      <c r="SEG48" s="46"/>
      <c r="SEH48" s="46"/>
      <c r="SEI48" s="46"/>
      <c r="SEJ48" s="46"/>
      <c r="SEK48" s="46"/>
      <c r="SEL48" s="46"/>
      <c r="SEM48" s="46"/>
      <c r="SEN48" s="46"/>
      <c r="SEO48" s="46"/>
      <c r="SEP48" s="46"/>
      <c r="SEQ48" s="46"/>
      <c r="SER48" s="46"/>
      <c r="SES48" s="46"/>
      <c r="SET48" s="46"/>
      <c r="SEU48" s="46"/>
      <c r="SEV48" s="46"/>
      <c r="SEW48" s="46"/>
      <c r="SEX48" s="46"/>
      <c r="SEY48" s="46"/>
      <c r="SEZ48" s="46"/>
      <c r="SFA48" s="46"/>
      <c r="SFB48" s="46"/>
      <c r="SFC48" s="46"/>
      <c r="SFD48" s="46"/>
      <c r="SFE48" s="46"/>
      <c r="SFF48" s="46"/>
      <c r="SFG48" s="46"/>
      <c r="SFH48" s="46"/>
      <c r="SFI48" s="46"/>
      <c r="SFJ48" s="46"/>
      <c r="SFK48" s="46"/>
      <c r="SFL48" s="46"/>
      <c r="SFM48" s="46"/>
      <c r="SFN48" s="46"/>
      <c r="SFO48" s="46"/>
      <c r="SFP48" s="46"/>
      <c r="SFQ48" s="46"/>
      <c r="SFR48" s="46"/>
      <c r="SFS48" s="46"/>
      <c r="SFT48" s="46"/>
      <c r="SFU48" s="46"/>
      <c r="SFV48" s="46"/>
      <c r="SFW48" s="46"/>
      <c r="SFX48" s="46"/>
      <c r="SFY48" s="46"/>
      <c r="SFZ48" s="46"/>
      <c r="SGA48" s="46"/>
      <c r="SGB48" s="46"/>
      <c r="SGC48" s="46"/>
      <c r="SGD48" s="46"/>
      <c r="SGE48" s="46"/>
      <c r="SGF48" s="46"/>
      <c r="SGG48" s="46"/>
      <c r="SGH48" s="46"/>
      <c r="SGI48" s="46"/>
      <c r="SGJ48" s="46"/>
      <c r="SGK48" s="46"/>
      <c r="SGL48" s="46"/>
      <c r="SGM48" s="46"/>
      <c r="SGN48" s="46"/>
      <c r="SGO48" s="46"/>
      <c r="SGP48" s="46"/>
      <c r="SGQ48" s="46"/>
      <c r="SGR48" s="46"/>
      <c r="SGS48" s="46"/>
      <c r="SGT48" s="46"/>
      <c r="SGU48" s="46"/>
      <c r="SGV48" s="46"/>
      <c r="SGW48" s="46"/>
      <c r="SGX48" s="46"/>
      <c r="SGY48" s="46"/>
      <c r="SGZ48" s="46"/>
      <c r="SHA48" s="46"/>
      <c r="SHB48" s="46"/>
      <c r="SHC48" s="46"/>
      <c r="SHD48" s="46"/>
      <c r="SHE48" s="46"/>
      <c r="SHF48" s="46"/>
      <c r="SHG48" s="46"/>
      <c r="SHH48" s="46"/>
      <c r="SHI48" s="46"/>
      <c r="SHJ48" s="46"/>
      <c r="SHK48" s="46"/>
      <c r="SHL48" s="46"/>
      <c r="SHM48" s="46"/>
      <c r="SHN48" s="46"/>
      <c r="SHO48" s="46"/>
      <c r="SHP48" s="46"/>
      <c r="SHQ48" s="46"/>
      <c r="SHR48" s="46"/>
      <c r="SHS48" s="46"/>
      <c r="SHT48" s="46"/>
      <c r="SHU48" s="46"/>
      <c r="SHV48" s="46"/>
      <c r="SHW48" s="46"/>
      <c r="SHX48" s="46"/>
      <c r="SHY48" s="46"/>
      <c r="SHZ48" s="46"/>
      <c r="SIA48" s="46"/>
      <c r="SIB48" s="46"/>
      <c r="SIC48" s="46"/>
      <c r="SID48" s="46"/>
      <c r="SIE48" s="46"/>
      <c r="SIF48" s="46"/>
      <c r="SIG48" s="46"/>
      <c r="SIH48" s="46"/>
      <c r="SII48" s="46"/>
      <c r="SIJ48" s="46"/>
      <c r="SIK48" s="46"/>
      <c r="SIL48" s="46"/>
      <c r="SIM48" s="46"/>
      <c r="SIN48" s="46"/>
      <c r="SIO48" s="46"/>
      <c r="SIP48" s="46"/>
      <c r="SIQ48" s="46"/>
      <c r="SIR48" s="46"/>
      <c r="SIS48" s="46"/>
      <c r="SIT48" s="46"/>
      <c r="SIU48" s="46"/>
      <c r="SIV48" s="46"/>
      <c r="SIW48" s="46"/>
      <c r="SIX48" s="46"/>
      <c r="SIY48" s="46"/>
      <c r="SIZ48" s="46"/>
      <c r="SJA48" s="46"/>
      <c r="SJB48" s="46"/>
      <c r="SJC48" s="46"/>
      <c r="SJD48" s="46"/>
      <c r="SJE48" s="46"/>
      <c r="SJF48" s="46"/>
      <c r="SJG48" s="46"/>
      <c r="SJH48" s="46"/>
      <c r="SJI48" s="46"/>
      <c r="SJJ48" s="46"/>
      <c r="SJK48" s="46"/>
      <c r="SJL48" s="46"/>
      <c r="SJM48" s="46"/>
      <c r="SJN48" s="46"/>
      <c r="SJO48" s="46"/>
      <c r="SJP48" s="46"/>
      <c r="SJQ48" s="46"/>
      <c r="SJR48" s="46"/>
      <c r="SJS48" s="46"/>
      <c r="SJT48" s="46"/>
      <c r="SJU48" s="46"/>
      <c r="SJV48" s="46"/>
      <c r="SJW48" s="46"/>
      <c r="SJX48" s="46"/>
      <c r="SJY48" s="46"/>
      <c r="SJZ48" s="46"/>
      <c r="SKA48" s="46"/>
      <c r="SKB48" s="46"/>
      <c r="SKC48" s="46"/>
      <c r="SKD48" s="46"/>
      <c r="SKE48" s="46"/>
      <c r="SKF48" s="46"/>
      <c r="SKG48" s="46"/>
      <c r="SKH48" s="46"/>
      <c r="SKI48" s="46"/>
      <c r="SKJ48" s="46"/>
      <c r="SKK48" s="46"/>
      <c r="SKL48" s="46"/>
      <c r="SKM48" s="46"/>
      <c r="SKN48" s="46"/>
      <c r="SKO48" s="46"/>
      <c r="SKP48" s="46"/>
      <c r="SKQ48" s="46"/>
      <c r="SKR48" s="46"/>
      <c r="SKS48" s="46"/>
      <c r="SKT48" s="46"/>
      <c r="SKU48" s="46"/>
      <c r="SKV48" s="46"/>
      <c r="SKW48" s="46"/>
      <c r="SKX48" s="46"/>
      <c r="SKY48" s="46"/>
      <c r="SKZ48" s="46"/>
      <c r="SLA48" s="46"/>
      <c r="SLB48" s="46"/>
      <c r="SLC48" s="46"/>
      <c r="SLD48" s="46"/>
      <c r="SLE48" s="46"/>
      <c r="SLF48" s="46"/>
      <c r="SLG48" s="46"/>
      <c r="SLH48" s="46"/>
      <c r="SLI48" s="46"/>
      <c r="SLJ48" s="46"/>
      <c r="SLK48" s="46"/>
      <c r="SLL48" s="46"/>
      <c r="SLM48" s="46"/>
      <c r="SLN48" s="46"/>
      <c r="SLO48" s="46"/>
      <c r="SLP48" s="46"/>
      <c r="SLQ48" s="46"/>
      <c r="SLR48" s="46"/>
      <c r="SLS48" s="46"/>
      <c r="SLT48" s="46"/>
      <c r="SLU48" s="46"/>
      <c r="SLV48" s="46"/>
      <c r="SLW48" s="46"/>
      <c r="SLX48" s="46"/>
      <c r="SLY48" s="46"/>
      <c r="SLZ48" s="46"/>
      <c r="SMA48" s="46"/>
      <c r="SMB48" s="46"/>
      <c r="SMC48" s="46"/>
      <c r="SMD48" s="46"/>
      <c r="SME48" s="46"/>
      <c r="SMF48" s="46"/>
      <c r="SMG48" s="46"/>
      <c r="SMH48" s="46"/>
      <c r="SMI48" s="46"/>
      <c r="SMJ48" s="46"/>
      <c r="SMK48" s="46"/>
      <c r="SML48" s="46"/>
      <c r="SMM48" s="46"/>
      <c r="SMN48" s="46"/>
      <c r="SMO48" s="46"/>
      <c r="SMP48" s="46"/>
      <c r="SMQ48" s="46"/>
      <c r="SMR48" s="46"/>
      <c r="SMS48" s="46"/>
      <c r="SMT48" s="46"/>
      <c r="SMU48" s="46"/>
      <c r="SMV48" s="46"/>
      <c r="SMW48" s="46"/>
      <c r="SMX48" s="46"/>
      <c r="SMY48" s="46"/>
      <c r="SMZ48" s="46"/>
      <c r="SNA48" s="46"/>
      <c r="SNB48" s="46"/>
      <c r="SNC48" s="46"/>
      <c r="SND48" s="46"/>
      <c r="SNE48" s="46"/>
      <c r="SNF48" s="46"/>
      <c r="SNG48" s="46"/>
      <c r="SNH48" s="46"/>
      <c r="SNI48" s="46"/>
      <c r="SNJ48" s="46"/>
      <c r="SNK48" s="46"/>
      <c r="SNL48" s="46"/>
      <c r="SNM48" s="46"/>
      <c r="SNN48" s="46"/>
      <c r="SNO48" s="46"/>
      <c r="SNP48" s="46"/>
      <c r="SNQ48" s="46"/>
      <c r="SNR48" s="46"/>
      <c r="SNS48" s="46"/>
      <c r="SNT48" s="46"/>
      <c r="SNU48" s="46"/>
      <c r="SNV48" s="46"/>
      <c r="SNW48" s="46"/>
      <c r="SNX48" s="46"/>
      <c r="SNY48" s="46"/>
      <c r="SNZ48" s="46"/>
      <c r="SOA48" s="46"/>
      <c r="SOB48" s="46"/>
      <c r="SOC48" s="46"/>
      <c r="SOD48" s="46"/>
      <c r="SOE48" s="46"/>
      <c r="SOF48" s="46"/>
      <c r="SOG48" s="46"/>
      <c r="SOH48" s="46"/>
      <c r="SOI48" s="46"/>
      <c r="SOJ48" s="46"/>
      <c r="SOK48" s="46"/>
      <c r="SOL48" s="46"/>
      <c r="SOM48" s="46"/>
      <c r="SON48" s="46"/>
      <c r="SOO48" s="46"/>
      <c r="SOP48" s="46"/>
      <c r="SOQ48" s="46"/>
      <c r="SOR48" s="46"/>
      <c r="SOS48" s="46"/>
      <c r="SOT48" s="46"/>
      <c r="SOU48" s="46"/>
      <c r="SOV48" s="46"/>
      <c r="SOW48" s="46"/>
      <c r="SOX48" s="46"/>
      <c r="SOY48" s="46"/>
      <c r="SOZ48" s="46"/>
      <c r="SPA48" s="46"/>
      <c r="SPB48" s="46"/>
      <c r="SPC48" s="46"/>
      <c r="SPD48" s="46"/>
      <c r="SPE48" s="46"/>
      <c r="SPF48" s="46"/>
      <c r="SPG48" s="46"/>
      <c r="SPH48" s="46"/>
      <c r="SPI48" s="46"/>
      <c r="SPJ48" s="46"/>
      <c r="SPK48" s="46"/>
      <c r="SPL48" s="46"/>
      <c r="SPM48" s="46"/>
      <c r="SPN48" s="46"/>
      <c r="SPO48" s="46"/>
      <c r="SPP48" s="46"/>
      <c r="SPQ48" s="46"/>
      <c r="SPR48" s="46"/>
      <c r="SPS48" s="46"/>
      <c r="SPT48" s="46"/>
      <c r="SPU48" s="46"/>
      <c r="SPV48" s="46"/>
      <c r="SPW48" s="46"/>
      <c r="SPX48" s="46"/>
      <c r="SPY48" s="46"/>
      <c r="SPZ48" s="46"/>
      <c r="SQA48" s="46"/>
      <c r="SQB48" s="46"/>
      <c r="SQC48" s="46"/>
      <c r="SQD48" s="46"/>
      <c r="SQE48" s="46"/>
      <c r="SQF48" s="46"/>
      <c r="SQG48" s="46"/>
      <c r="SQH48" s="46"/>
      <c r="SQI48" s="46"/>
      <c r="SQJ48" s="46"/>
      <c r="SQK48" s="46"/>
      <c r="SQL48" s="46"/>
      <c r="SQM48" s="46"/>
      <c r="SQN48" s="46"/>
      <c r="SQO48" s="46"/>
      <c r="SQP48" s="46"/>
      <c r="SQQ48" s="46"/>
      <c r="SQR48" s="46"/>
      <c r="SQS48" s="46"/>
      <c r="SQT48" s="46"/>
      <c r="SQU48" s="46"/>
      <c r="SQV48" s="46"/>
      <c r="SQW48" s="46"/>
      <c r="SQX48" s="46"/>
      <c r="SQY48" s="46"/>
      <c r="SQZ48" s="46"/>
      <c r="SRA48" s="46"/>
      <c r="SRB48" s="46"/>
      <c r="SRC48" s="46"/>
      <c r="SRD48" s="46"/>
      <c r="SRE48" s="46"/>
      <c r="SRF48" s="46"/>
      <c r="SRG48" s="46"/>
      <c r="SRH48" s="46"/>
      <c r="SRI48" s="46"/>
      <c r="SRJ48" s="46"/>
      <c r="SRK48" s="46"/>
      <c r="SRL48" s="46"/>
      <c r="SRM48" s="46"/>
      <c r="SRN48" s="46"/>
      <c r="SRO48" s="46"/>
      <c r="SRP48" s="46"/>
      <c r="SRQ48" s="46"/>
      <c r="SRR48" s="46"/>
      <c r="SRS48" s="46"/>
      <c r="SRT48" s="46"/>
      <c r="SRU48" s="46"/>
      <c r="SRV48" s="46"/>
      <c r="SRW48" s="46"/>
      <c r="SRX48" s="46"/>
      <c r="SRY48" s="46"/>
      <c r="SRZ48" s="46"/>
      <c r="SSA48" s="46"/>
      <c r="SSB48" s="46"/>
      <c r="SSC48" s="46"/>
      <c r="SSD48" s="46"/>
      <c r="SSE48" s="46"/>
      <c r="SSF48" s="46"/>
      <c r="SSG48" s="46"/>
      <c r="SSH48" s="46"/>
      <c r="SSI48" s="46"/>
      <c r="SSJ48" s="46"/>
      <c r="SSK48" s="46"/>
      <c r="SSL48" s="46"/>
      <c r="SSM48" s="46"/>
      <c r="SSN48" s="46"/>
      <c r="SSO48" s="46"/>
      <c r="SSP48" s="46"/>
      <c r="SSQ48" s="46"/>
      <c r="SSR48" s="46"/>
      <c r="SSS48" s="46"/>
      <c r="SST48" s="46"/>
      <c r="SSU48" s="46"/>
      <c r="SSV48" s="46"/>
      <c r="SSW48" s="46"/>
      <c r="SSX48" s="46"/>
      <c r="SSY48" s="46"/>
      <c r="SSZ48" s="46"/>
      <c r="STA48" s="46"/>
      <c r="STB48" s="46"/>
      <c r="STC48" s="46"/>
      <c r="STD48" s="46"/>
      <c r="STE48" s="46"/>
      <c r="STF48" s="46"/>
      <c r="STG48" s="46"/>
      <c r="STH48" s="46"/>
      <c r="STI48" s="46"/>
      <c r="STJ48" s="46"/>
      <c r="STK48" s="46"/>
      <c r="STL48" s="46"/>
      <c r="STM48" s="46"/>
      <c r="STN48" s="46"/>
      <c r="STO48" s="46"/>
      <c r="STP48" s="46"/>
      <c r="STQ48" s="46"/>
      <c r="STR48" s="46"/>
      <c r="STS48" s="46"/>
      <c r="STT48" s="46"/>
      <c r="STU48" s="46"/>
      <c r="STV48" s="46"/>
      <c r="STW48" s="46"/>
      <c r="STX48" s="46"/>
      <c r="STY48" s="46"/>
      <c r="STZ48" s="46"/>
      <c r="SUA48" s="46"/>
      <c r="SUB48" s="46"/>
      <c r="SUC48" s="46"/>
      <c r="SUD48" s="46"/>
      <c r="SUE48" s="46"/>
      <c r="SUF48" s="46"/>
      <c r="SUG48" s="46"/>
      <c r="SUH48" s="46"/>
      <c r="SUI48" s="46"/>
      <c r="SUJ48" s="46"/>
      <c r="SUK48" s="46"/>
      <c r="SUL48" s="46"/>
      <c r="SUM48" s="46"/>
      <c r="SUN48" s="46"/>
      <c r="SUO48" s="46"/>
      <c r="SUP48" s="46"/>
      <c r="SUQ48" s="46"/>
      <c r="SUR48" s="46"/>
      <c r="SUS48" s="46"/>
      <c r="SUT48" s="46"/>
      <c r="SUU48" s="46"/>
      <c r="SUV48" s="46"/>
      <c r="SUW48" s="46"/>
      <c r="SUX48" s="46"/>
      <c r="SUY48" s="46"/>
      <c r="SUZ48" s="46"/>
      <c r="SVA48" s="46"/>
      <c r="SVB48" s="46"/>
      <c r="SVC48" s="46"/>
      <c r="SVD48" s="46"/>
      <c r="SVE48" s="46"/>
      <c r="SVF48" s="46"/>
      <c r="SVG48" s="46"/>
      <c r="SVH48" s="46"/>
      <c r="SVI48" s="46"/>
      <c r="SVJ48" s="46"/>
      <c r="SVK48" s="46"/>
      <c r="SVL48" s="46"/>
      <c r="SVM48" s="46"/>
      <c r="SVN48" s="46"/>
      <c r="SVO48" s="46"/>
      <c r="SVP48" s="46"/>
      <c r="SVQ48" s="46"/>
      <c r="SVR48" s="46"/>
      <c r="SVS48" s="46"/>
      <c r="SVT48" s="46"/>
      <c r="SVU48" s="46"/>
      <c r="SVV48" s="46"/>
      <c r="SVW48" s="46"/>
      <c r="SVX48" s="46"/>
      <c r="SVY48" s="46"/>
      <c r="SVZ48" s="46"/>
      <c r="SWA48" s="46"/>
      <c r="SWB48" s="46"/>
      <c r="SWC48" s="46"/>
      <c r="SWD48" s="46"/>
      <c r="SWE48" s="46"/>
      <c r="SWF48" s="46"/>
      <c r="SWG48" s="46"/>
      <c r="SWH48" s="46"/>
      <c r="SWI48" s="46"/>
      <c r="SWJ48" s="46"/>
      <c r="SWK48" s="46"/>
      <c r="SWL48" s="46"/>
      <c r="SWM48" s="46"/>
      <c r="SWN48" s="46"/>
      <c r="SWO48" s="46"/>
      <c r="SWP48" s="46"/>
      <c r="SWQ48" s="46"/>
      <c r="SWR48" s="46"/>
      <c r="SWS48" s="46"/>
      <c r="SWT48" s="46"/>
      <c r="SWU48" s="46"/>
      <c r="SWV48" s="46"/>
      <c r="SWW48" s="46"/>
      <c r="SWX48" s="46"/>
      <c r="SWY48" s="46"/>
      <c r="SWZ48" s="46"/>
      <c r="SXA48" s="46"/>
      <c r="SXB48" s="46"/>
      <c r="SXC48" s="46"/>
      <c r="SXD48" s="46"/>
      <c r="SXE48" s="46"/>
      <c r="SXF48" s="46"/>
      <c r="SXG48" s="46"/>
      <c r="SXH48" s="46"/>
      <c r="SXI48" s="46"/>
      <c r="SXJ48" s="46"/>
      <c r="SXK48" s="46"/>
      <c r="SXL48" s="46"/>
      <c r="SXM48" s="46"/>
      <c r="SXN48" s="46"/>
      <c r="SXO48" s="46"/>
      <c r="SXP48" s="46"/>
      <c r="SXQ48" s="46"/>
      <c r="SXR48" s="46"/>
      <c r="SXS48" s="46"/>
      <c r="SXT48" s="46"/>
      <c r="SXU48" s="46"/>
      <c r="SXV48" s="46"/>
      <c r="SXW48" s="46"/>
      <c r="SXX48" s="46"/>
      <c r="SXY48" s="46"/>
      <c r="SXZ48" s="46"/>
      <c r="SYA48" s="46"/>
      <c r="SYB48" s="46"/>
      <c r="SYC48" s="46"/>
      <c r="SYD48" s="46"/>
      <c r="SYE48" s="46"/>
      <c r="SYF48" s="46"/>
      <c r="SYG48" s="46"/>
      <c r="SYH48" s="46"/>
      <c r="SYI48" s="46"/>
      <c r="SYJ48" s="46"/>
      <c r="SYK48" s="46"/>
      <c r="SYL48" s="46"/>
      <c r="SYM48" s="46"/>
      <c r="SYN48" s="46"/>
      <c r="SYO48" s="46"/>
      <c r="SYP48" s="46"/>
      <c r="SYQ48" s="46"/>
      <c r="SYR48" s="46"/>
      <c r="SYS48" s="46"/>
      <c r="SYT48" s="46"/>
      <c r="SYU48" s="46"/>
      <c r="SYV48" s="46"/>
      <c r="SYW48" s="46"/>
      <c r="SYX48" s="46"/>
      <c r="SYY48" s="46"/>
      <c r="SYZ48" s="46"/>
      <c r="SZA48" s="46"/>
      <c r="SZB48" s="46"/>
      <c r="SZC48" s="46"/>
      <c r="SZD48" s="46"/>
      <c r="SZE48" s="46"/>
      <c r="SZF48" s="46"/>
      <c r="SZG48" s="46"/>
      <c r="SZH48" s="46"/>
      <c r="SZI48" s="46"/>
      <c r="SZJ48" s="46"/>
      <c r="SZK48" s="46"/>
      <c r="SZL48" s="46"/>
      <c r="SZM48" s="46"/>
      <c r="SZN48" s="46"/>
      <c r="SZO48" s="46"/>
      <c r="SZP48" s="46"/>
      <c r="SZQ48" s="46"/>
      <c r="SZR48" s="46"/>
      <c r="SZS48" s="46"/>
      <c r="SZT48" s="46"/>
      <c r="SZU48" s="46"/>
      <c r="SZV48" s="46"/>
      <c r="SZW48" s="46"/>
      <c r="SZX48" s="46"/>
      <c r="SZY48" s="46"/>
      <c r="SZZ48" s="46"/>
      <c r="TAA48" s="46"/>
      <c r="TAB48" s="46"/>
      <c r="TAC48" s="46"/>
      <c r="TAD48" s="46"/>
      <c r="TAE48" s="46"/>
      <c r="TAF48" s="46"/>
      <c r="TAG48" s="46"/>
      <c r="TAH48" s="46"/>
      <c r="TAI48" s="46"/>
      <c r="TAJ48" s="46"/>
      <c r="TAK48" s="46"/>
      <c r="TAL48" s="46"/>
      <c r="TAM48" s="46"/>
      <c r="TAN48" s="46"/>
      <c r="TAO48" s="46"/>
      <c r="TAP48" s="46"/>
      <c r="TAQ48" s="46"/>
      <c r="TAR48" s="46"/>
      <c r="TAS48" s="46"/>
      <c r="TAT48" s="46"/>
      <c r="TAU48" s="46"/>
      <c r="TAV48" s="46"/>
      <c r="TAW48" s="46"/>
      <c r="TAX48" s="46"/>
      <c r="TAY48" s="46"/>
      <c r="TAZ48" s="46"/>
      <c r="TBA48" s="46"/>
      <c r="TBB48" s="46"/>
      <c r="TBC48" s="46"/>
      <c r="TBD48" s="46"/>
      <c r="TBE48" s="46"/>
      <c r="TBF48" s="46"/>
      <c r="TBG48" s="46"/>
      <c r="TBH48" s="46"/>
      <c r="TBI48" s="46"/>
      <c r="TBJ48" s="46"/>
      <c r="TBK48" s="46"/>
      <c r="TBL48" s="46"/>
      <c r="TBM48" s="46"/>
      <c r="TBN48" s="46"/>
      <c r="TBO48" s="46"/>
      <c r="TBP48" s="46"/>
      <c r="TBQ48" s="46"/>
      <c r="TBR48" s="46"/>
      <c r="TBS48" s="46"/>
      <c r="TBT48" s="46"/>
      <c r="TBU48" s="46"/>
      <c r="TBV48" s="46"/>
      <c r="TBW48" s="46"/>
      <c r="TBX48" s="46"/>
      <c r="TBY48" s="46"/>
      <c r="TBZ48" s="46"/>
      <c r="TCA48" s="46"/>
      <c r="TCB48" s="46"/>
      <c r="TCC48" s="46"/>
      <c r="TCD48" s="46"/>
      <c r="TCE48" s="46"/>
      <c r="TCF48" s="46"/>
      <c r="TCG48" s="46"/>
      <c r="TCH48" s="46"/>
      <c r="TCI48" s="46"/>
      <c r="TCJ48" s="46"/>
      <c r="TCK48" s="46"/>
      <c r="TCL48" s="46"/>
      <c r="TCM48" s="46"/>
      <c r="TCN48" s="46"/>
      <c r="TCO48" s="46"/>
      <c r="TCP48" s="46"/>
      <c r="TCQ48" s="46"/>
      <c r="TCR48" s="46"/>
      <c r="TCS48" s="46"/>
      <c r="TCT48" s="46"/>
      <c r="TCU48" s="46"/>
      <c r="TCV48" s="46"/>
      <c r="TCW48" s="46"/>
      <c r="TCX48" s="46"/>
      <c r="TCY48" s="46"/>
      <c r="TCZ48" s="46"/>
      <c r="TDA48" s="46"/>
      <c r="TDB48" s="46"/>
      <c r="TDC48" s="46"/>
      <c r="TDD48" s="46"/>
      <c r="TDE48" s="46"/>
      <c r="TDF48" s="46"/>
      <c r="TDG48" s="46"/>
      <c r="TDH48" s="46"/>
      <c r="TDI48" s="46"/>
      <c r="TDJ48" s="46"/>
      <c r="TDK48" s="46"/>
      <c r="TDL48" s="46"/>
      <c r="TDM48" s="46"/>
      <c r="TDN48" s="46"/>
      <c r="TDO48" s="46"/>
      <c r="TDP48" s="46"/>
      <c r="TDQ48" s="46"/>
      <c r="TDR48" s="46"/>
      <c r="TDS48" s="46"/>
      <c r="TDT48" s="46"/>
      <c r="TDU48" s="46"/>
      <c r="TDV48" s="46"/>
      <c r="TDW48" s="46"/>
      <c r="TDX48" s="46"/>
      <c r="TDY48" s="46"/>
      <c r="TDZ48" s="46"/>
      <c r="TEA48" s="46"/>
      <c r="TEB48" s="46"/>
      <c r="TEC48" s="46"/>
      <c r="TED48" s="46"/>
      <c r="TEE48" s="46"/>
      <c r="TEF48" s="46"/>
      <c r="TEG48" s="46"/>
      <c r="TEH48" s="46"/>
      <c r="TEI48" s="46"/>
      <c r="TEJ48" s="46"/>
      <c r="TEK48" s="46"/>
      <c r="TEL48" s="46"/>
      <c r="TEM48" s="46"/>
      <c r="TEN48" s="46"/>
      <c r="TEO48" s="46"/>
      <c r="TEP48" s="46"/>
      <c r="TEQ48" s="46"/>
      <c r="TER48" s="46"/>
      <c r="TES48" s="46"/>
      <c r="TET48" s="46"/>
      <c r="TEU48" s="46"/>
      <c r="TEV48" s="46"/>
      <c r="TEW48" s="46"/>
      <c r="TEX48" s="46"/>
      <c r="TEY48" s="46"/>
      <c r="TEZ48" s="46"/>
      <c r="TFA48" s="46"/>
      <c r="TFB48" s="46"/>
      <c r="TFC48" s="46"/>
      <c r="TFD48" s="46"/>
      <c r="TFE48" s="46"/>
      <c r="TFF48" s="46"/>
      <c r="TFG48" s="46"/>
      <c r="TFH48" s="46"/>
      <c r="TFI48" s="46"/>
      <c r="TFJ48" s="46"/>
      <c r="TFK48" s="46"/>
      <c r="TFL48" s="46"/>
      <c r="TFM48" s="46"/>
      <c r="TFN48" s="46"/>
      <c r="TFO48" s="46"/>
      <c r="TFP48" s="46"/>
      <c r="TFQ48" s="46"/>
      <c r="TFR48" s="46"/>
      <c r="TFS48" s="46"/>
      <c r="TFT48" s="46"/>
      <c r="TFU48" s="46"/>
      <c r="TFV48" s="46"/>
      <c r="TFW48" s="46"/>
      <c r="TFX48" s="46"/>
      <c r="TFY48" s="46"/>
      <c r="TFZ48" s="46"/>
      <c r="TGA48" s="46"/>
      <c r="TGB48" s="46"/>
      <c r="TGC48" s="46"/>
      <c r="TGD48" s="46"/>
      <c r="TGE48" s="46"/>
      <c r="TGF48" s="46"/>
      <c r="TGG48" s="46"/>
      <c r="TGH48" s="46"/>
      <c r="TGI48" s="46"/>
      <c r="TGJ48" s="46"/>
      <c r="TGK48" s="46"/>
      <c r="TGL48" s="46"/>
      <c r="TGM48" s="46"/>
      <c r="TGN48" s="46"/>
      <c r="TGO48" s="46"/>
      <c r="TGP48" s="46"/>
      <c r="TGQ48" s="46"/>
      <c r="TGR48" s="46"/>
      <c r="TGS48" s="46"/>
      <c r="TGT48" s="46"/>
      <c r="TGU48" s="46"/>
      <c r="TGV48" s="46"/>
      <c r="TGW48" s="46"/>
      <c r="TGX48" s="46"/>
      <c r="TGY48" s="46"/>
      <c r="TGZ48" s="46"/>
      <c r="THA48" s="46"/>
      <c r="THB48" s="46"/>
      <c r="THC48" s="46"/>
      <c r="THD48" s="46"/>
      <c r="THE48" s="46"/>
      <c r="THF48" s="46"/>
      <c r="THG48" s="46"/>
      <c r="THH48" s="46"/>
      <c r="THI48" s="46"/>
      <c r="THJ48" s="46"/>
      <c r="THK48" s="46"/>
      <c r="THL48" s="46"/>
      <c r="THM48" s="46"/>
      <c r="THN48" s="46"/>
      <c r="THO48" s="46"/>
      <c r="THP48" s="46"/>
      <c r="THQ48" s="46"/>
      <c r="THR48" s="46"/>
      <c r="THS48" s="46"/>
      <c r="THT48" s="46"/>
      <c r="THU48" s="46"/>
      <c r="THV48" s="46"/>
      <c r="THW48" s="46"/>
      <c r="THX48" s="46"/>
      <c r="THY48" s="46"/>
      <c r="THZ48" s="46"/>
      <c r="TIA48" s="46"/>
      <c r="TIB48" s="46"/>
      <c r="TIC48" s="46"/>
      <c r="TID48" s="46"/>
      <c r="TIE48" s="46"/>
      <c r="TIF48" s="46"/>
      <c r="TIG48" s="46"/>
      <c r="TIH48" s="46"/>
      <c r="TII48" s="46"/>
      <c r="TIJ48" s="46"/>
      <c r="TIK48" s="46"/>
      <c r="TIL48" s="46"/>
      <c r="TIM48" s="46"/>
      <c r="TIN48" s="46"/>
      <c r="TIO48" s="46"/>
      <c r="TIP48" s="46"/>
      <c r="TIQ48" s="46"/>
      <c r="TIR48" s="46"/>
      <c r="TIS48" s="46"/>
      <c r="TIT48" s="46"/>
      <c r="TIU48" s="46"/>
      <c r="TIV48" s="46"/>
      <c r="TIW48" s="46"/>
      <c r="TIX48" s="46"/>
      <c r="TIY48" s="46"/>
      <c r="TIZ48" s="46"/>
      <c r="TJA48" s="46"/>
      <c r="TJB48" s="46"/>
      <c r="TJC48" s="46"/>
      <c r="TJD48" s="46"/>
      <c r="TJE48" s="46"/>
      <c r="TJF48" s="46"/>
      <c r="TJG48" s="46"/>
      <c r="TJH48" s="46"/>
      <c r="TJI48" s="46"/>
      <c r="TJJ48" s="46"/>
      <c r="TJK48" s="46"/>
      <c r="TJL48" s="46"/>
      <c r="TJM48" s="46"/>
      <c r="TJN48" s="46"/>
      <c r="TJO48" s="46"/>
      <c r="TJP48" s="46"/>
      <c r="TJQ48" s="46"/>
      <c r="TJR48" s="46"/>
      <c r="TJS48" s="46"/>
      <c r="TJT48" s="46"/>
      <c r="TJU48" s="46"/>
      <c r="TJV48" s="46"/>
      <c r="TJW48" s="46"/>
      <c r="TJX48" s="46"/>
      <c r="TJY48" s="46"/>
      <c r="TJZ48" s="46"/>
      <c r="TKA48" s="46"/>
      <c r="TKB48" s="46"/>
      <c r="TKC48" s="46"/>
      <c r="TKD48" s="46"/>
      <c r="TKE48" s="46"/>
      <c r="TKF48" s="46"/>
      <c r="TKG48" s="46"/>
      <c r="TKH48" s="46"/>
      <c r="TKI48" s="46"/>
      <c r="TKJ48" s="46"/>
      <c r="TKK48" s="46"/>
      <c r="TKL48" s="46"/>
      <c r="TKM48" s="46"/>
      <c r="TKN48" s="46"/>
      <c r="TKO48" s="46"/>
      <c r="TKP48" s="46"/>
      <c r="TKQ48" s="46"/>
      <c r="TKR48" s="46"/>
      <c r="TKS48" s="46"/>
      <c r="TKT48" s="46"/>
      <c r="TKU48" s="46"/>
      <c r="TKV48" s="46"/>
      <c r="TKW48" s="46"/>
      <c r="TKX48" s="46"/>
      <c r="TKY48" s="46"/>
      <c r="TKZ48" s="46"/>
      <c r="TLA48" s="46"/>
      <c r="TLB48" s="46"/>
      <c r="TLC48" s="46"/>
      <c r="TLD48" s="46"/>
      <c r="TLE48" s="46"/>
      <c r="TLF48" s="46"/>
      <c r="TLG48" s="46"/>
      <c r="TLH48" s="46"/>
      <c r="TLI48" s="46"/>
      <c r="TLJ48" s="46"/>
      <c r="TLK48" s="46"/>
      <c r="TLL48" s="46"/>
      <c r="TLM48" s="46"/>
      <c r="TLN48" s="46"/>
      <c r="TLO48" s="46"/>
      <c r="TLP48" s="46"/>
      <c r="TLQ48" s="46"/>
      <c r="TLR48" s="46"/>
      <c r="TLS48" s="46"/>
      <c r="TLT48" s="46"/>
      <c r="TLU48" s="46"/>
      <c r="TLV48" s="46"/>
      <c r="TLW48" s="46"/>
      <c r="TLX48" s="46"/>
      <c r="TLY48" s="46"/>
      <c r="TLZ48" s="46"/>
      <c r="TMA48" s="46"/>
      <c r="TMB48" s="46"/>
      <c r="TMC48" s="46"/>
      <c r="TMD48" s="46"/>
      <c r="TME48" s="46"/>
      <c r="TMF48" s="46"/>
      <c r="TMG48" s="46"/>
      <c r="TMH48" s="46"/>
      <c r="TMI48" s="46"/>
      <c r="TMJ48" s="46"/>
      <c r="TMK48" s="46"/>
      <c r="TML48" s="46"/>
      <c r="TMM48" s="46"/>
      <c r="TMN48" s="46"/>
      <c r="TMO48" s="46"/>
      <c r="TMP48" s="46"/>
      <c r="TMQ48" s="46"/>
      <c r="TMR48" s="46"/>
      <c r="TMS48" s="46"/>
      <c r="TMT48" s="46"/>
      <c r="TMU48" s="46"/>
      <c r="TMV48" s="46"/>
      <c r="TMW48" s="46"/>
      <c r="TMX48" s="46"/>
      <c r="TMY48" s="46"/>
      <c r="TMZ48" s="46"/>
      <c r="TNA48" s="46"/>
      <c r="TNB48" s="46"/>
      <c r="TNC48" s="46"/>
      <c r="TND48" s="46"/>
      <c r="TNE48" s="46"/>
      <c r="TNF48" s="46"/>
      <c r="TNG48" s="46"/>
      <c r="TNH48" s="46"/>
      <c r="TNI48" s="46"/>
      <c r="TNJ48" s="46"/>
      <c r="TNK48" s="46"/>
      <c r="TNL48" s="46"/>
      <c r="TNM48" s="46"/>
      <c r="TNN48" s="46"/>
      <c r="TNO48" s="46"/>
      <c r="TNP48" s="46"/>
      <c r="TNQ48" s="46"/>
      <c r="TNR48" s="46"/>
      <c r="TNS48" s="46"/>
      <c r="TNT48" s="46"/>
      <c r="TNU48" s="46"/>
      <c r="TNV48" s="46"/>
      <c r="TNW48" s="46"/>
      <c r="TNX48" s="46"/>
      <c r="TNY48" s="46"/>
      <c r="TNZ48" s="46"/>
      <c r="TOA48" s="46"/>
      <c r="TOB48" s="46"/>
      <c r="TOC48" s="46"/>
      <c r="TOD48" s="46"/>
      <c r="TOE48" s="46"/>
      <c r="TOF48" s="46"/>
      <c r="TOG48" s="46"/>
      <c r="TOH48" s="46"/>
      <c r="TOI48" s="46"/>
      <c r="TOJ48" s="46"/>
      <c r="TOK48" s="46"/>
      <c r="TOL48" s="46"/>
      <c r="TOM48" s="46"/>
      <c r="TON48" s="46"/>
      <c r="TOO48" s="46"/>
      <c r="TOP48" s="46"/>
      <c r="TOQ48" s="46"/>
      <c r="TOR48" s="46"/>
      <c r="TOS48" s="46"/>
      <c r="TOT48" s="46"/>
      <c r="TOU48" s="46"/>
      <c r="TOV48" s="46"/>
      <c r="TOW48" s="46"/>
      <c r="TOX48" s="46"/>
      <c r="TOY48" s="46"/>
      <c r="TOZ48" s="46"/>
      <c r="TPA48" s="46"/>
      <c r="TPB48" s="46"/>
      <c r="TPC48" s="46"/>
      <c r="TPD48" s="46"/>
      <c r="TPE48" s="46"/>
      <c r="TPF48" s="46"/>
      <c r="TPG48" s="46"/>
      <c r="TPH48" s="46"/>
      <c r="TPI48" s="46"/>
      <c r="TPJ48" s="46"/>
      <c r="TPK48" s="46"/>
      <c r="TPL48" s="46"/>
      <c r="TPM48" s="46"/>
      <c r="TPN48" s="46"/>
      <c r="TPO48" s="46"/>
      <c r="TPP48" s="46"/>
      <c r="TPQ48" s="46"/>
      <c r="TPR48" s="46"/>
      <c r="TPS48" s="46"/>
      <c r="TPT48" s="46"/>
      <c r="TPU48" s="46"/>
      <c r="TPV48" s="46"/>
      <c r="TPW48" s="46"/>
      <c r="TPX48" s="46"/>
      <c r="TPY48" s="46"/>
      <c r="TPZ48" s="46"/>
      <c r="TQA48" s="46"/>
      <c r="TQB48" s="46"/>
      <c r="TQC48" s="46"/>
      <c r="TQD48" s="46"/>
      <c r="TQE48" s="46"/>
      <c r="TQF48" s="46"/>
      <c r="TQG48" s="46"/>
      <c r="TQH48" s="46"/>
      <c r="TQI48" s="46"/>
      <c r="TQJ48" s="46"/>
      <c r="TQK48" s="46"/>
      <c r="TQL48" s="46"/>
      <c r="TQM48" s="46"/>
      <c r="TQN48" s="46"/>
      <c r="TQO48" s="46"/>
      <c r="TQP48" s="46"/>
      <c r="TQQ48" s="46"/>
      <c r="TQR48" s="46"/>
      <c r="TQS48" s="46"/>
      <c r="TQT48" s="46"/>
      <c r="TQU48" s="46"/>
      <c r="TQV48" s="46"/>
      <c r="TQW48" s="46"/>
      <c r="TQX48" s="46"/>
      <c r="TQY48" s="46"/>
      <c r="TQZ48" s="46"/>
      <c r="TRA48" s="46"/>
      <c r="TRB48" s="46"/>
      <c r="TRC48" s="46"/>
      <c r="TRD48" s="46"/>
      <c r="TRE48" s="46"/>
      <c r="TRF48" s="46"/>
      <c r="TRG48" s="46"/>
      <c r="TRH48" s="46"/>
      <c r="TRI48" s="46"/>
      <c r="TRJ48" s="46"/>
      <c r="TRK48" s="46"/>
      <c r="TRL48" s="46"/>
      <c r="TRM48" s="46"/>
      <c r="TRN48" s="46"/>
      <c r="TRO48" s="46"/>
      <c r="TRP48" s="46"/>
      <c r="TRQ48" s="46"/>
      <c r="TRR48" s="46"/>
      <c r="TRS48" s="46"/>
      <c r="TRT48" s="46"/>
      <c r="TRU48" s="46"/>
      <c r="TRV48" s="46"/>
      <c r="TRW48" s="46"/>
      <c r="TRX48" s="46"/>
      <c r="TRY48" s="46"/>
      <c r="TRZ48" s="46"/>
      <c r="TSA48" s="46"/>
      <c r="TSB48" s="46"/>
      <c r="TSC48" s="46"/>
      <c r="TSD48" s="46"/>
      <c r="TSE48" s="46"/>
      <c r="TSF48" s="46"/>
      <c r="TSG48" s="46"/>
      <c r="TSH48" s="46"/>
      <c r="TSI48" s="46"/>
      <c r="TSJ48" s="46"/>
      <c r="TSK48" s="46"/>
      <c r="TSL48" s="46"/>
      <c r="TSM48" s="46"/>
      <c r="TSN48" s="46"/>
      <c r="TSO48" s="46"/>
      <c r="TSP48" s="46"/>
      <c r="TSQ48" s="46"/>
      <c r="TSR48" s="46"/>
      <c r="TSS48" s="46"/>
      <c r="TST48" s="46"/>
      <c r="TSU48" s="46"/>
      <c r="TSV48" s="46"/>
      <c r="TSW48" s="46"/>
      <c r="TSX48" s="46"/>
      <c r="TSY48" s="46"/>
      <c r="TSZ48" s="46"/>
      <c r="TTA48" s="46"/>
      <c r="TTB48" s="46"/>
      <c r="TTC48" s="46"/>
      <c r="TTD48" s="46"/>
      <c r="TTE48" s="46"/>
      <c r="TTF48" s="46"/>
      <c r="TTG48" s="46"/>
      <c r="TTH48" s="46"/>
      <c r="TTI48" s="46"/>
      <c r="TTJ48" s="46"/>
      <c r="TTK48" s="46"/>
      <c r="TTL48" s="46"/>
      <c r="TTM48" s="46"/>
      <c r="TTN48" s="46"/>
      <c r="TTO48" s="46"/>
      <c r="TTP48" s="46"/>
      <c r="TTQ48" s="46"/>
      <c r="TTR48" s="46"/>
      <c r="TTS48" s="46"/>
      <c r="TTT48" s="46"/>
      <c r="TTU48" s="46"/>
      <c r="TTV48" s="46"/>
      <c r="TTW48" s="46"/>
      <c r="TTX48" s="46"/>
      <c r="TTY48" s="46"/>
      <c r="TTZ48" s="46"/>
      <c r="TUA48" s="46"/>
      <c r="TUB48" s="46"/>
      <c r="TUC48" s="46"/>
      <c r="TUD48" s="46"/>
      <c r="TUE48" s="46"/>
      <c r="TUF48" s="46"/>
      <c r="TUG48" s="46"/>
      <c r="TUH48" s="46"/>
      <c r="TUI48" s="46"/>
      <c r="TUJ48" s="46"/>
      <c r="TUK48" s="46"/>
      <c r="TUL48" s="46"/>
      <c r="TUM48" s="46"/>
      <c r="TUN48" s="46"/>
      <c r="TUO48" s="46"/>
      <c r="TUP48" s="46"/>
      <c r="TUQ48" s="46"/>
      <c r="TUR48" s="46"/>
      <c r="TUS48" s="46"/>
      <c r="TUT48" s="46"/>
      <c r="TUU48" s="46"/>
      <c r="TUV48" s="46"/>
      <c r="TUW48" s="46"/>
      <c r="TUX48" s="46"/>
      <c r="TUY48" s="46"/>
      <c r="TUZ48" s="46"/>
      <c r="TVA48" s="46"/>
      <c r="TVB48" s="46"/>
      <c r="TVC48" s="46"/>
      <c r="TVD48" s="46"/>
      <c r="TVE48" s="46"/>
      <c r="TVF48" s="46"/>
      <c r="TVG48" s="46"/>
      <c r="TVH48" s="46"/>
      <c r="TVI48" s="46"/>
      <c r="TVJ48" s="46"/>
      <c r="TVK48" s="46"/>
      <c r="TVL48" s="46"/>
      <c r="TVM48" s="46"/>
      <c r="TVN48" s="46"/>
      <c r="TVO48" s="46"/>
      <c r="TVP48" s="46"/>
      <c r="TVQ48" s="46"/>
      <c r="TVR48" s="46"/>
      <c r="TVS48" s="46"/>
      <c r="TVT48" s="46"/>
      <c r="TVU48" s="46"/>
      <c r="TVV48" s="46"/>
      <c r="TVW48" s="46"/>
      <c r="TVX48" s="46"/>
      <c r="TVY48" s="46"/>
      <c r="TVZ48" s="46"/>
      <c r="TWA48" s="46"/>
      <c r="TWB48" s="46"/>
      <c r="TWC48" s="46"/>
      <c r="TWD48" s="46"/>
      <c r="TWE48" s="46"/>
      <c r="TWF48" s="46"/>
      <c r="TWG48" s="46"/>
      <c r="TWH48" s="46"/>
      <c r="TWI48" s="46"/>
      <c r="TWJ48" s="46"/>
      <c r="TWK48" s="46"/>
      <c r="TWL48" s="46"/>
      <c r="TWM48" s="46"/>
      <c r="TWN48" s="46"/>
      <c r="TWO48" s="46"/>
      <c r="TWP48" s="46"/>
      <c r="TWQ48" s="46"/>
      <c r="TWR48" s="46"/>
      <c r="TWS48" s="46"/>
      <c r="TWT48" s="46"/>
      <c r="TWU48" s="46"/>
      <c r="TWV48" s="46"/>
      <c r="TWW48" s="46"/>
      <c r="TWX48" s="46"/>
      <c r="TWY48" s="46"/>
      <c r="TWZ48" s="46"/>
      <c r="TXA48" s="46"/>
      <c r="TXB48" s="46"/>
      <c r="TXC48" s="46"/>
      <c r="TXD48" s="46"/>
      <c r="TXE48" s="46"/>
      <c r="TXF48" s="46"/>
      <c r="TXG48" s="46"/>
      <c r="TXH48" s="46"/>
      <c r="TXI48" s="46"/>
      <c r="TXJ48" s="46"/>
      <c r="TXK48" s="46"/>
      <c r="TXL48" s="46"/>
      <c r="TXM48" s="46"/>
      <c r="TXN48" s="46"/>
      <c r="TXO48" s="46"/>
      <c r="TXP48" s="46"/>
      <c r="TXQ48" s="46"/>
      <c r="TXR48" s="46"/>
      <c r="TXS48" s="46"/>
      <c r="TXT48" s="46"/>
      <c r="TXU48" s="46"/>
      <c r="TXV48" s="46"/>
      <c r="TXW48" s="46"/>
      <c r="TXX48" s="46"/>
      <c r="TXY48" s="46"/>
      <c r="TXZ48" s="46"/>
      <c r="TYA48" s="46"/>
      <c r="TYB48" s="46"/>
      <c r="TYC48" s="46"/>
      <c r="TYD48" s="46"/>
      <c r="TYE48" s="46"/>
      <c r="TYF48" s="46"/>
      <c r="TYG48" s="46"/>
      <c r="TYH48" s="46"/>
      <c r="TYI48" s="46"/>
      <c r="TYJ48" s="46"/>
      <c r="TYK48" s="46"/>
      <c r="TYL48" s="46"/>
      <c r="TYM48" s="46"/>
      <c r="TYN48" s="46"/>
      <c r="TYO48" s="46"/>
      <c r="TYP48" s="46"/>
      <c r="TYQ48" s="46"/>
      <c r="TYR48" s="46"/>
      <c r="TYS48" s="46"/>
      <c r="TYT48" s="46"/>
      <c r="TYU48" s="46"/>
      <c r="TYV48" s="46"/>
      <c r="TYW48" s="46"/>
      <c r="TYX48" s="46"/>
      <c r="TYY48" s="46"/>
      <c r="TYZ48" s="46"/>
      <c r="TZA48" s="46"/>
      <c r="TZB48" s="46"/>
      <c r="TZC48" s="46"/>
      <c r="TZD48" s="46"/>
      <c r="TZE48" s="46"/>
      <c r="TZF48" s="46"/>
      <c r="TZG48" s="46"/>
      <c r="TZH48" s="46"/>
      <c r="TZI48" s="46"/>
      <c r="TZJ48" s="46"/>
      <c r="TZK48" s="46"/>
      <c r="TZL48" s="46"/>
      <c r="TZM48" s="46"/>
      <c r="TZN48" s="46"/>
      <c r="TZO48" s="46"/>
      <c r="TZP48" s="46"/>
      <c r="TZQ48" s="46"/>
      <c r="TZR48" s="46"/>
      <c r="TZS48" s="46"/>
      <c r="TZT48" s="46"/>
      <c r="TZU48" s="46"/>
      <c r="TZV48" s="46"/>
      <c r="TZW48" s="46"/>
      <c r="TZX48" s="46"/>
      <c r="TZY48" s="46"/>
      <c r="TZZ48" s="46"/>
      <c r="UAA48" s="46"/>
      <c r="UAB48" s="46"/>
      <c r="UAC48" s="46"/>
      <c r="UAD48" s="46"/>
      <c r="UAE48" s="46"/>
      <c r="UAF48" s="46"/>
      <c r="UAG48" s="46"/>
      <c r="UAH48" s="46"/>
      <c r="UAI48" s="46"/>
      <c r="UAJ48" s="46"/>
      <c r="UAK48" s="46"/>
      <c r="UAL48" s="46"/>
      <c r="UAM48" s="46"/>
      <c r="UAN48" s="46"/>
      <c r="UAO48" s="46"/>
      <c r="UAP48" s="46"/>
      <c r="UAQ48" s="46"/>
      <c r="UAR48" s="46"/>
      <c r="UAS48" s="46"/>
      <c r="UAT48" s="46"/>
      <c r="UAU48" s="46"/>
      <c r="UAV48" s="46"/>
      <c r="UAW48" s="46"/>
      <c r="UAX48" s="46"/>
      <c r="UAY48" s="46"/>
      <c r="UAZ48" s="46"/>
      <c r="UBA48" s="46"/>
      <c r="UBB48" s="46"/>
      <c r="UBC48" s="46"/>
      <c r="UBD48" s="46"/>
      <c r="UBE48" s="46"/>
      <c r="UBF48" s="46"/>
      <c r="UBG48" s="46"/>
      <c r="UBH48" s="46"/>
      <c r="UBI48" s="46"/>
      <c r="UBJ48" s="46"/>
      <c r="UBK48" s="46"/>
      <c r="UBL48" s="46"/>
      <c r="UBM48" s="46"/>
      <c r="UBN48" s="46"/>
      <c r="UBO48" s="46"/>
      <c r="UBP48" s="46"/>
      <c r="UBQ48" s="46"/>
      <c r="UBR48" s="46"/>
      <c r="UBS48" s="46"/>
      <c r="UBT48" s="46"/>
      <c r="UBU48" s="46"/>
      <c r="UBV48" s="46"/>
      <c r="UBW48" s="46"/>
      <c r="UBX48" s="46"/>
      <c r="UBY48" s="46"/>
      <c r="UBZ48" s="46"/>
      <c r="UCA48" s="46"/>
      <c r="UCB48" s="46"/>
      <c r="UCC48" s="46"/>
      <c r="UCD48" s="46"/>
      <c r="UCE48" s="46"/>
      <c r="UCF48" s="46"/>
      <c r="UCG48" s="46"/>
      <c r="UCH48" s="46"/>
      <c r="UCI48" s="46"/>
      <c r="UCJ48" s="46"/>
      <c r="UCK48" s="46"/>
      <c r="UCL48" s="46"/>
      <c r="UCM48" s="46"/>
      <c r="UCN48" s="46"/>
      <c r="UCO48" s="46"/>
      <c r="UCP48" s="46"/>
      <c r="UCQ48" s="46"/>
      <c r="UCR48" s="46"/>
      <c r="UCS48" s="46"/>
      <c r="UCT48" s="46"/>
      <c r="UCU48" s="46"/>
      <c r="UCV48" s="46"/>
      <c r="UCW48" s="46"/>
      <c r="UCX48" s="46"/>
      <c r="UCY48" s="46"/>
      <c r="UCZ48" s="46"/>
      <c r="UDA48" s="46"/>
      <c r="UDB48" s="46"/>
      <c r="UDC48" s="46"/>
      <c r="UDD48" s="46"/>
      <c r="UDE48" s="46"/>
      <c r="UDF48" s="46"/>
      <c r="UDG48" s="46"/>
      <c r="UDH48" s="46"/>
      <c r="UDI48" s="46"/>
      <c r="UDJ48" s="46"/>
      <c r="UDK48" s="46"/>
      <c r="UDL48" s="46"/>
      <c r="UDM48" s="46"/>
      <c r="UDN48" s="46"/>
      <c r="UDO48" s="46"/>
      <c r="UDP48" s="46"/>
      <c r="UDQ48" s="46"/>
      <c r="UDR48" s="46"/>
      <c r="UDS48" s="46"/>
      <c r="UDT48" s="46"/>
      <c r="UDU48" s="46"/>
      <c r="UDV48" s="46"/>
      <c r="UDW48" s="46"/>
      <c r="UDX48" s="46"/>
      <c r="UDY48" s="46"/>
      <c r="UDZ48" s="46"/>
      <c r="UEA48" s="46"/>
      <c r="UEB48" s="46"/>
      <c r="UEC48" s="46"/>
      <c r="UED48" s="46"/>
      <c r="UEE48" s="46"/>
      <c r="UEF48" s="46"/>
      <c r="UEG48" s="46"/>
      <c r="UEH48" s="46"/>
      <c r="UEI48" s="46"/>
      <c r="UEJ48" s="46"/>
      <c r="UEK48" s="46"/>
      <c r="UEL48" s="46"/>
      <c r="UEM48" s="46"/>
      <c r="UEN48" s="46"/>
      <c r="UEO48" s="46"/>
      <c r="UEP48" s="46"/>
      <c r="UEQ48" s="46"/>
      <c r="UER48" s="46"/>
      <c r="UES48" s="46"/>
      <c r="UET48" s="46"/>
      <c r="UEU48" s="46"/>
      <c r="UEV48" s="46"/>
      <c r="UEW48" s="46"/>
      <c r="UEX48" s="46"/>
      <c r="UEY48" s="46"/>
      <c r="UEZ48" s="46"/>
      <c r="UFA48" s="46"/>
      <c r="UFB48" s="46"/>
      <c r="UFC48" s="46"/>
      <c r="UFD48" s="46"/>
      <c r="UFE48" s="46"/>
      <c r="UFF48" s="46"/>
      <c r="UFG48" s="46"/>
      <c r="UFH48" s="46"/>
      <c r="UFI48" s="46"/>
      <c r="UFJ48" s="46"/>
      <c r="UFK48" s="46"/>
      <c r="UFL48" s="46"/>
      <c r="UFM48" s="46"/>
      <c r="UFN48" s="46"/>
      <c r="UFO48" s="46"/>
      <c r="UFP48" s="46"/>
      <c r="UFQ48" s="46"/>
      <c r="UFR48" s="46"/>
      <c r="UFS48" s="46"/>
      <c r="UFT48" s="46"/>
      <c r="UFU48" s="46"/>
      <c r="UFV48" s="46"/>
      <c r="UFW48" s="46"/>
      <c r="UFX48" s="46"/>
      <c r="UFY48" s="46"/>
      <c r="UFZ48" s="46"/>
      <c r="UGA48" s="46"/>
      <c r="UGB48" s="46"/>
      <c r="UGC48" s="46"/>
      <c r="UGD48" s="46"/>
      <c r="UGE48" s="46"/>
      <c r="UGF48" s="46"/>
      <c r="UGG48" s="46"/>
      <c r="UGH48" s="46"/>
      <c r="UGI48" s="46"/>
      <c r="UGJ48" s="46"/>
      <c r="UGK48" s="46"/>
      <c r="UGL48" s="46"/>
      <c r="UGM48" s="46"/>
      <c r="UGN48" s="46"/>
      <c r="UGO48" s="46"/>
      <c r="UGP48" s="46"/>
      <c r="UGQ48" s="46"/>
      <c r="UGR48" s="46"/>
      <c r="UGS48" s="46"/>
      <c r="UGT48" s="46"/>
      <c r="UGU48" s="46"/>
      <c r="UGV48" s="46"/>
      <c r="UGW48" s="46"/>
      <c r="UGX48" s="46"/>
      <c r="UGY48" s="46"/>
      <c r="UGZ48" s="46"/>
      <c r="UHA48" s="46"/>
      <c r="UHB48" s="46"/>
      <c r="UHC48" s="46"/>
      <c r="UHD48" s="46"/>
      <c r="UHE48" s="46"/>
      <c r="UHF48" s="46"/>
      <c r="UHG48" s="46"/>
      <c r="UHH48" s="46"/>
      <c r="UHI48" s="46"/>
      <c r="UHJ48" s="46"/>
      <c r="UHK48" s="46"/>
      <c r="UHL48" s="46"/>
      <c r="UHM48" s="46"/>
      <c r="UHN48" s="46"/>
      <c r="UHO48" s="46"/>
      <c r="UHP48" s="46"/>
      <c r="UHQ48" s="46"/>
      <c r="UHR48" s="46"/>
      <c r="UHS48" s="46"/>
      <c r="UHT48" s="46"/>
      <c r="UHU48" s="46"/>
      <c r="UHV48" s="46"/>
      <c r="UHW48" s="46"/>
      <c r="UHX48" s="46"/>
      <c r="UHY48" s="46"/>
      <c r="UHZ48" s="46"/>
      <c r="UIA48" s="46"/>
      <c r="UIB48" s="46"/>
      <c r="UIC48" s="46"/>
      <c r="UID48" s="46"/>
      <c r="UIE48" s="46"/>
      <c r="UIF48" s="46"/>
      <c r="UIG48" s="46"/>
      <c r="UIH48" s="46"/>
      <c r="UII48" s="46"/>
      <c r="UIJ48" s="46"/>
      <c r="UIK48" s="46"/>
      <c r="UIL48" s="46"/>
      <c r="UIM48" s="46"/>
      <c r="UIN48" s="46"/>
      <c r="UIO48" s="46"/>
      <c r="UIP48" s="46"/>
      <c r="UIQ48" s="46"/>
      <c r="UIR48" s="46"/>
      <c r="UIS48" s="46"/>
      <c r="UIT48" s="46"/>
      <c r="UIU48" s="46"/>
      <c r="UIV48" s="46"/>
      <c r="UIW48" s="46"/>
      <c r="UIX48" s="46"/>
      <c r="UIY48" s="46"/>
      <c r="UIZ48" s="46"/>
      <c r="UJA48" s="46"/>
      <c r="UJB48" s="46"/>
      <c r="UJC48" s="46"/>
      <c r="UJD48" s="46"/>
      <c r="UJE48" s="46"/>
      <c r="UJF48" s="46"/>
      <c r="UJG48" s="46"/>
      <c r="UJH48" s="46"/>
      <c r="UJI48" s="46"/>
      <c r="UJJ48" s="46"/>
      <c r="UJK48" s="46"/>
      <c r="UJL48" s="46"/>
      <c r="UJM48" s="46"/>
      <c r="UJN48" s="46"/>
      <c r="UJO48" s="46"/>
      <c r="UJP48" s="46"/>
      <c r="UJQ48" s="46"/>
      <c r="UJR48" s="46"/>
      <c r="UJS48" s="46"/>
      <c r="UJT48" s="46"/>
      <c r="UJU48" s="46"/>
      <c r="UJV48" s="46"/>
      <c r="UJW48" s="46"/>
      <c r="UJX48" s="46"/>
      <c r="UJY48" s="46"/>
      <c r="UJZ48" s="46"/>
      <c r="UKA48" s="46"/>
      <c r="UKB48" s="46"/>
      <c r="UKC48" s="46"/>
      <c r="UKD48" s="46"/>
      <c r="UKE48" s="46"/>
      <c r="UKF48" s="46"/>
      <c r="UKG48" s="46"/>
      <c r="UKH48" s="46"/>
      <c r="UKI48" s="46"/>
      <c r="UKJ48" s="46"/>
      <c r="UKK48" s="46"/>
      <c r="UKL48" s="46"/>
      <c r="UKM48" s="46"/>
      <c r="UKN48" s="46"/>
      <c r="UKO48" s="46"/>
      <c r="UKP48" s="46"/>
      <c r="UKQ48" s="46"/>
      <c r="UKR48" s="46"/>
      <c r="UKS48" s="46"/>
      <c r="UKT48" s="46"/>
      <c r="UKU48" s="46"/>
      <c r="UKV48" s="46"/>
      <c r="UKW48" s="46"/>
      <c r="UKX48" s="46"/>
      <c r="UKY48" s="46"/>
      <c r="UKZ48" s="46"/>
      <c r="ULA48" s="46"/>
      <c r="ULB48" s="46"/>
      <c r="ULC48" s="46"/>
      <c r="ULD48" s="46"/>
      <c r="ULE48" s="46"/>
      <c r="ULF48" s="46"/>
      <c r="ULG48" s="46"/>
      <c r="ULH48" s="46"/>
      <c r="ULI48" s="46"/>
      <c r="ULJ48" s="46"/>
      <c r="ULK48" s="46"/>
      <c r="ULL48" s="46"/>
      <c r="ULM48" s="46"/>
      <c r="ULN48" s="46"/>
      <c r="ULO48" s="46"/>
      <c r="ULP48" s="46"/>
      <c r="ULQ48" s="46"/>
      <c r="ULR48" s="46"/>
      <c r="ULS48" s="46"/>
      <c r="ULT48" s="46"/>
      <c r="ULU48" s="46"/>
      <c r="ULV48" s="46"/>
      <c r="ULW48" s="46"/>
      <c r="ULX48" s="46"/>
      <c r="ULY48" s="46"/>
      <c r="ULZ48" s="46"/>
      <c r="UMA48" s="46"/>
      <c r="UMB48" s="46"/>
      <c r="UMC48" s="46"/>
      <c r="UMD48" s="46"/>
      <c r="UME48" s="46"/>
      <c r="UMF48" s="46"/>
      <c r="UMG48" s="46"/>
      <c r="UMH48" s="46"/>
      <c r="UMI48" s="46"/>
      <c r="UMJ48" s="46"/>
      <c r="UMK48" s="46"/>
      <c r="UML48" s="46"/>
      <c r="UMM48" s="46"/>
      <c r="UMN48" s="46"/>
      <c r="UMO48" s="46"/>
      <c r="UMP48" s="46"/>
      <c r="UMQ48" s="46"/>
      <c r="UMR48" s="46"/>
      <c r="UMS48" s="46"/>
      <c r="UMT48" s="46"/>
      <c r="UMU48" s="46"/>
      <c r="UMV48" s="46"/>
      <c r="UMW48" s="46"/>
      <c r="UMX48" s="46"/>
      <c r="UMY48" s="46"/>
      <c r="UMZ48" s="46"/>
      <c r="UNA48" s="46"/>
      <c r="UNB48" s="46"/>
      <c r="UNC48" s="46"/>
      <c r="UND48" s="46"/>
      <c r="UNE48" s="46"/>
      <c r="UNF48" s="46"/>
      <c r="UNG48" s="46"/>
      <c r="UNH48" s="46"/>
      <c r="UNI48" s="46"/>
      <c r="UNJ48" s="46"/>
      <c r="UNK48" s="46"/>
      <c r="UNL48" s="46"/>
      <c r="UNM48" s="46"/>
      <c r="UNN48" s="46"/>
      <c r="UNO48" s="46"/>
      <c r="UNP48" s="46"/>
      <c r="UNQ48" s="46"/>
      <c r="UNR48" s="46"/>
      <c r="UNS48" s="46"/>
      <c r="UNT48" s="46"/>
      <c r="UNU48" s="46"/>
      <c r="UNV48" s="46"/>
      <c r="UNW48" s="46"/>
      <c r="UNX48" s="46"/>
      <c r="UNY48" s="46"/>
      <c r="UNZ48" s="46"/>
      <c r="UOA48" s="46"/>
      <c r="UOB48" s="46"/>
      <c r="UOC48" s="46"/>
      <c r="UOD48" s="46"/>
      <c r="UOE48" s="46"/>
      <c r="UOF48" s="46"/>
      <c r="UOG48" s="46"/>
      <c r="UOH48" s="46"/>
      <c r="UOI48" s="46"/>
      <c r="UOJ48" s="46"/>
      <c r="UOK48" s="46"/>
      <c r="UOL48" s="46"/>
      <c r="UOM48" s="46"/>
      <c r="UON48" s="46"/>
      <c r="UOO48" s="46"/>
      <c r="UOP48" s="46"/>
      <c r="UOQ48" s="46"/>
      <c r="UOR48" s="46"/>
      <c r="UOS48" s="46"/>
      <c r="UOT48" s="46"/>
      <c r="UOU48" s="46"/>
      <c r="UOV48" s="46"/>
      <c r="UOW48" s="46"/>
      <c r="UOX48" s="46"/>
      <c r="UOY48" s="46"/>
      <c r="UOZ48" s="46"/>
      <c r="UPA48" s="46"/>
      <c r="UPB48" s="46"/>
      <c r="UPC48" s="46"/>
      <c r="UPD48" s="46"/>
      <c r="UPE48" s="46"/>
      <c r="UPF48" s="46"/>
      <c r="UPG48" s="46"/>
      <c r="UPH48" s="46"/>
      <c r="UPI48" s="46"/>
      <c r="UPJ48" s="46"/>
      <c r="UPK48" s="46"/>
      <c r="UPL48" s="46"/>
      <c r="UPM48" s="46"/>
      <c r="UPN48" s="46"/>
      <c r="UPO48" s="46"/>
      <c r="UPP48" s="46"/>
      <c r="UPQ48" s="46"/>
      <c r="UPR48" s="46"/>
      <c r="UPS48" s="46"/>
      <c r="UPT48" s="46"/>
      <c r="UPU48" s="46"/>
      <c r="UPV48" s="46"/>
      <c r="UPW48" s="46"/>
      <c r="UPX48" s="46"/>
      <c r="UPY48" s="46"/>
      <c r="UPZ48" s="46"/>
      <c r="UQA48" s="46"/>
      <c r="UQB48" s="46"/>
      <c r="UQC48" s="46"/>
      <c r="UQD48" s="46"/>
      <c r="UQE48" s="46"/>
      <c r="UQF48" s="46"/>
      <c r="UQG48" s="46"/>
      <c r="UQH48" s="46"/>
      <c r="UQI48" s="46"/>
      <c r="UQJ48" s="46"/>
      <c r="UQK48" s="46"/>
      <c r="UQL48" s="46"/>
      <c r="UQM48" s="46"/>
      <c r="UQN48" s="46"/>
      <c r="UQO48" s="46"/>
      <c r="UQP48" s="46"/>
      <c r="UQQ48" s="46"/>
      <c r="UQR48" s="46"/>
      <c r="UQS48" s="46"/>
      <c r="UQT48" s="46"/>
      <c r="UQU48" s="46"/>
      <c r="UQV48" s="46"/>
      <c r="UQW48" s="46"/>
      <c r="UQX48" s="46"/>
      <c r="UQY48" s="46"/>
      <c r="UQZ48" s="46"/>
      <c r="URA48" s="46"/>
      <c r="URB48" s="46"/>
      <c r="URC48" s="46"/>
      <c r="URD48" s="46"/>
      <c r="URE48" s="46"/>
      <c r="URF48" s="46"/>
      <c r="URG48" s="46"/>
      <c r="URH48" s="46"/>
      <c r="URI48" s="46"/>
      <c r="URJ48" s="46"/>
      <c r="URK48" s="46"/>
      <c r="URL48" s="46"/>
      <c r="URM48" s="46"/>
      <c r="URN48" s="46"/>
      <c r="URO48" s="46"/>
      <c r="URP48" s="46"/>
      <c r="URQ48" s="46"/>
      <c r="URR48" s="46"/>
      <c r="URS48" s="46"/>
      <c r="URT48" s="46"/>
      <c r="URU48" s="46"/>
      <c r="URV48" s="46"/>
      <c r="URW48" s="46"/>
      <c r="URX48" s="46"/>
      <c r="URY48" s="46"/>
      <c r="URZ48" s="46"/>
      <c r="USA48" s="46"/>
      <c r="USB48" s="46"/>
      <c r="USC48" s="46"/>
      <c r="USD48" s="46"/>
      <c r="USE48" s="46"/>
      <c r="USF48" s="46"/>
      <c r="USG48" s="46"/>
      <c r="USH48" s="46"/>
      <c r="USI48" s="46"/>
      <c r="USJ48" s="46"/>
      <c r="USK48" s="46"/>
      <c r="USL48" s="46"/>
      <c r="USM48" s="46"/>
      <c r="USN48" s="46"/>
      <c r="USO48" s="46"/>
      <c r="USP48" s="46"/>
      <c r="USQ48" s="46"/>
      <c r="USR48" s="46"/>
      <c r="USS48" s="46"/>
      <c r="UST48" s="46"/>
      <c r="USU48" s="46"/>
      <c r="USV48" s="46"/>
      <c r="USW48" s="46"/>
      <c r="USX48" s="46"/>
      <c r="USY48" s="46"/>
      <c r="USZ48" s="46"/>
      <c r="UTA48" s="46"/>
      <c r="UTB48" s="46"/>
      <c r="UTC48" s="46"/>
      <c r="UTD48" s="46"/>
      <c r="UTE48" s="46"/>
      <c r="UTF48" s="46"/>
      <c r="UTG48" s="46"/>
      <c r="UTH48" s="46"/>
      <c r="UTI48" s="46"/>
      <c r="UTJ48" s="46"/>
      <c r="UTK48" s="46"/>
      <c r="UTL48" s="46"/>
      <c r="UTM48" s="46"/>
      <c r="UTN48" s="46"/>
      <c r="UTO48" s="46"/>
      <c r="UTP48" s="46"/>
      <c r="UTQ48" s="46"/>
      <c r="UTR48" s="46"/>
      <c r="UTS48" s="46"/>
      <c r="UTT48" s="46"/>
      <c r="UTU48" s="46"/>
      <c r="UTV48" s="46"/>
      <c r="UTW48" s="46"/>
      <c r="UTX48" s="46"/>
      <c r="UTY48" s="46"/>
      <c r="UTZ48" s="46"/>
      <c r="UUA48" s="46"/>
      <c r="UUB48" s="46"/>
      <c r="UUC48" s="46"/>
      <c r="UUD48" s="46"/>
      <c r="UUE48" s="46"/>
      <c r="UUF48" s="46"/>
      <c r="UUG48" s="46"/>
      <c r="UUH48" s="46"/>
      <c r="UUI48" s="46"/>
      <c r="UUJ48" s="46"/>
      <c r="UUK48" s="46"/>
      <c r="UUL48" s="46"/>
      <c r="UUM48" s="46"/>
      <c r="UUN48" s="46"/>
      <c r="UUO48" s="46"/>
      <c r="UUP48" s="46"/>
      <c r="UUQ48" s="46"/>
      <c r="UUR48" s="46"/>
      <c r="UUS48" s="46"/>
      <c r="UUT48" s="46"/>
      <c r="UUU48" s="46"/>
      <c r="UUV48" s="46"/>
      <c r="UUW48" s="46"/>
      <c r="UUX48" s="46"/>
      <c r="UUY48" s="46"/>
      <c r="UUZ48" s="46"/>
      <c r="UVA48" s="46"/>
      <c r="UVB48" s="46"/>
      <c r="UVC48" s="46"/>
      <c r="UVD48" s="46"/>
      <c r="UVE48" s="46"/>
      <c r="UVF48" s="46"/>
      <c r="UVG48" s="46"/>
      <c r="UVH48" s="46"/>
      <c r="UVI48" s="46"/>
      <c r="UVJ48" s="46"/>
      <c r="UVK48" s="46"/>
      <c r="UVL48" s="46"/>
      <c r="UVM48" s="46"/>
      <c r="UVN48" s="46"/>
      <c r="UVO48" s="46"/>
      <c r="UVP48" s="46"/>
      <c r="UVQ48" s="46"/>
      <c r="UVR48" s="46"/>
      <c r="UVS48" s="46"/>
      <c r="UVT48" s="46"/>
      <c r="UVU48" s="46"/>
      <c r="UVV48" s="46"/>
      <c r="UVW48" s="46"/>
      <c r="UVX48" s="46"/>
      <c r="UVY48" s="46"/>
      <c r="UVZ48" s="46"/>
      <c r="UWA48" s="46"/>
      <c r="UWB48" s="46"/>
      <c r="UWC48" s="46"/>
      <c r="UWD48" s="46"/>
      <c r="UWE48" s="46"/>
      <c r="UWF48" s="46"/>
      <c r="UWG48" s="46"/>
      <c r="UWH48" s="46"/>
      <c r="UWI48" s="46"/>
      <c r="UWJ48" s="46"/>
      <c r="UWK48" s="46"/>
      <c r="UWL48" s="46"/>
      <c r="UWM48" s="46"/>
      <c r="UWN48" s="46"/>
      <c r="UWO48" s="46"/>
      <c r="UWP48" s="46"/>
      <c r="UWQ48" s="46"/>
      <c r="UWR48" s="46"/>
      <c r="UWS48" s="46"/>
      <c r="UWT48" s="46"/>
      <c r="UWU48" s="46"/>
      <c r="UWV48" s="46"/>
      <c r="UWW48" s="46"/>
      <c r="UWX48" s="46"/>
      <c r="UWY48" s="46"/>
      <c r="UWZ48" s="46"/>
      <c r="UXA48" s="46"/>
      <c r="UXB48" s="46"/>
      <c r="UXC48" s="46"/>
      <c r="UXD48" s="46"/>
      <c r="UXE48" s="46"/>
      <c r="UXF48" s="46"/>
      <c r="UXG48" s="46"/>
      <c r="UXH48" s="46"/>
      <c r="UXI48" s="46"/>
      <c r="UXJ48" s="46"/>
      <c r="UXK48" s="46"/>
      <c r="UXL48" s="46"/>
      <c r="UXM48" s="46"/>
      <c r="UXN48" s="46"/>
      <c r="UXO48" s="46"/>
      <c r="UXP48" s="46"/>
      <c r="UXQ48" s="46"/>
      <c r="UXR48" s="46"/>
      <c r="UXS48" s="46"/>
      <c r="UXT48" s="46"/>
      <c r="UXU48" s="46"/>
      <c r="UXV48" s="46"/>
      <c r="UXW48" s="46"/>
      <c r="UXX48" s="46"/>
      <c r="UXY48" s="46"/>
      <c r="UXZ48" s="46"/>
      <c r="UYA48" s="46"/>
      <c r="UYB48" s="46"/>
      <c r="UYC48" s="46"/>
      <c r="UYD48" s="46"/>
      <c r="UYE48" s="46"/>
      <c r="UYF48" s="46"/>
      <c r="UYG48" s="46"/>
      <c r="UYH48" s="46"/>
      <c r="UYI48" s="46"/>
      <c r="UYJ48" s="46"/>
      <c r="UYK48" s="46"/>
      <c r="UYL48" s="46"/>
      <c r="UYM48" s="46"/>
      <c r="UYN48" s="46"/>
      <c r="UYO48" s="46"/>
      <c r="UYP48" s="46"/>
      <c r="UYQ48" s="46"/>
      <c r="UYR48" s="46"/>
      <c r="UYS48" s="46"/>
      <c r="UYT48" s="46"/>
      <c r="UYU48" s="46"/>
      <c r="UYV48" s="46"/>
      <c r="UYW48" s="46"/>
      <c r="UYX48" s="46"/>
      <c r="UYY48" s="46"/>
      <c r="UYZ48" s="46"/>
      <c r="UZA48" s="46"/>
      <c r="UZB48" s="46"/>
      <c r="UZC48" s="46"/>
      <c r="UZD48" s="46"/>
      <c r="UZE48" s="46"/>
      <c r="UZF48" s="46"/>
      <c r="UZG48" s="46"/>
      <c r="UZH48" s="46"/>
      <c r="UZI48" s="46"/>
      <c r="UZJ48" s="46"/>
      <c r="UZK48" s="46"/>
      <c r="UZL48" s="46"/>
      <c r="UZM48" s="46"/>
      <c r="UZN48" s="46"/>
      <c r="UZO48" s="46"/>
      <c r="UZP48" s="46"/>
      <c r="UZQ48" s="46"/>
      <c r="UZR48" s="46"/>
      <c r="UZS48" s="46"/>
      <c r="UZT48" s="46"/>
      <c r="UZU48" s="46"/>
      <c r="UZV48" s="46"/>
      <c r="UZW48" s="46"/>
      <c r="UZX48" s="46"/>
      <c r="UZY48" s="46"/>
      <c r="UZZ48" s="46"/>
      <c r="VAA48" s="46"/>
      <c r="VAB48" s="46"/>
      <c r="VAC48" s="46"/>
      <c r="VAD48" s="46"/>
      <c r="VAE48" s="46"/>
      <c r="VAF48" s="46"/>
      <c r="VAG48" s="46"/>
      <c r="VAH48" s="46"/>
      <c r="VAI48" s="46"/>
      <c r="VAJ48" s="46"/>
      <c r="VAK48" s="46"/>
      <c r="VAL48" s="46"/>
      <c r="VAM48" s="46"/>
      <c r="VAN48" s="46"/>
      <c r="VAO48" s="46"/>
      <c r="VAP48" s="46"/>
      <c r="VAQ48" s="46"/>
      <c r="VAR48" s="46"/>
      <c r="VAS48" s="46"/>
      <c r="VAT48" s="46"/>
      <c r="VAU48" s="46"/>
      <c r="VAV48" s="46"/>
      <c r="VAW48" s="46"/>
      <c r="VAX48" s="46"/>
      <c r="VAY48" s="46"/>
      <c r="VAZ48" s="46"/>
      <c r="VBA48" s="46"/>
      <c r="VBB48" s="46"/>
      <c r="VBC48" s="46"/>
      <c r="VBD48" s="46"/>
      <c r="VBE48" s="46"/>
      <c r="VBF48" s="46"/>
      <c r="VBG48" s="46"/>
      <c r="VBH48" s="46"/>
      <c r="VBI48" s="46"/>
      <c r="VBJ48" s="46"/>
      <c r="VBK48" s="46"/>
      <c r="VBL48" s="46"/>
      <c r="VBM48" s="46"/>
      <c r="VBN48" s="46"/>
      <c r="VBO48" s="46"/>
      <c r="VBP48" s="46"/>
      <c r="VBQ48" s="46"/>
      <c r="VBR48" s="46"/>
      <c r="VBS48" s="46"/>
      <c r="VBT48" s="46"/>
      <c r="VBU48" s="46"/>
      <c r="VBV48" s="46"/>
      <c r="VBW48" s="46"/>
      <c r="VBX48" s="46"/>
      <c r="VBY48" s="46"/>
      <c r="VBZ48" s="46"/>
      <c r="VCA48" s="46"/>
      <c r="VCB48" s="46"/>
      <c r="VCC48" s="46"/>
      <c r="VCD48" s="46"/>
      <c r="VCE48" s="46"/>
      <c r="VCF48" s="46"/>
      <c r="VCG48" s="46"/>
      <c r="VCH48" s="46"/>
      <c r="VCI48" s="46"/>
      <c r="VCJ48" s="46"/>
      <c r="VCK48" s="46"/>
      <c r="VCL48" s="46"/>
      <c r="VCM48" s="46"/>
      <c r="VCN48" s="46"/>
      <c r="VCO48" s="46"/>
      <c r="VCP48" s="46"/>
      <c r="VCQ48" s="46"/>
      <c r="VCR48" s="46"/>
      <c r="VCS48" s="46"/>
      <c r="VCT48" s="46"/>
      <c r="VCU48" s="46"/>
      <c r="VCV48" s="46"/>
      <c r="VCW48" s="46"/>
      <c r="VCX48" s="46"/>
      <c r="VCY48" s="46"/>
      <c r="VCZ48" s="46"/>
      <c r="VDA48" s="46"/>
      <c r="VDB48" s="46"/>
      <c r="VDC48" s="46"/>
      <c r="VDD48" s="46"/>
      <c r="VDE48" s="46"/>
      <c r="VDF48" s="46"/>
      <c r="VDG48" s="46"/>
      <c r="VDH48" s="46"/>
      <c r="VDI48" s="46"/>
      <c r="VDJ48" s="46"/>
      <c r="VDK48" s="46"/>
      <c r="VDL48" s="46"/>
      <c r="VDM48" s="46"/>
      <c r="VDN48" s="46"/>
      <c r="VDO48" s="46"/>
      <c r="VDP48" s="46"/>
      <c r="VDQ48" s="46"/>
      <c r="VDR48" s="46"/>
      <c r="VDS48" s="46"/>
      <c r="VDT48" s="46"/>
      <c r="VDU48" s="46"/>
      <c r="VDV48" s="46"/>
      <c r="VDW48" s="46"/>
      <c r="VDX48" s="46"/>
      <c r="VDY48" s="46"/>
      <c r="VDZ48" s="46"/>
      <c r="VEA48" s="46"/>
      <c r="VEB48" s="46"/>
      <c r="VEC48" s="46"/>
      <c r="VED48" s="46"/>
      <c r="VEE48" s="46"/>
      <c r="VEF48" s="46"/>
      <c r="VEG48" s="46"/>
      <c r="VEH48" s="46"/>
      <c r="VEI48" s="46"/>
      <c r="VEJ48" s="46"/>
      <c r="VEK48" s="46"/>
      <c r="VEL48" s="46"/>
      <c r="VEM48" s="46"/>
      <c r="VEN48" s="46"/>
      <c r="VEO48" s="46"/>
      <c r="VEP48" s="46"/>
      <c r="VEQ48" s="46"/>
      <c r="VER48" s="46"/>
      <c r="VES48" s="46"/>
      <c r="VET48" s="46"/>
      <c r="VEU48" s="46"/>
      <c r="VEV48" s="46"/>
      <c r="VEW48" s="46"/>
      <c r="VEX48" s="46"/>
      <c r="VEY48" s="46"/>
      <c r="VEZ48" s="46"/>
      <c r="VFA48" s="46"/>
      <c r="VFB48" s="46"/>
      <c r="VFC48" s="46"/>
      <c r="VFD48" s="46"/>
      <c r="VFE48" s="46"/>
      <c r="VFF48" s="46"/>
      <c r="VFG48" s="46"/>
      <c r="VFH48" s="46"/>
      <c r="VFI48" s="46"/>
      <c r="VFJ48" s="46"/>
      <c r="VFK48" s="46"/>
      <c r="VFL48" s="46"/>
      <c r="VFM48" s="46"/>
      <c r="VFN48" s="46"/>
      <c r="VFO48" s="46"/>
      <c r="VFP48" s="46"/>
      <c r="VFQ48" s="46"/>
      <c r="VFR48" s="46"/>
      <c r="VFS48" s="46"/>
      <c r="VFT48" s="46"/>
      <c r="VFU48" s="46"/>
      <c r="VFV48" s="46"/>
      <c r="VFW48" s="46"/>
      <c r="VFX48" s="46"/>
      <c r="VFY48" s="46"/>
      <c r="VFZ48" s="46"/>
      <c r="VGA48" s="46"/>
      <c r="VGB48" s="46"/>
      <c r="VGC48" s="46"/>
      <c r="VGD48" s="46"/>
      <c r="VGE48" s="46"/>
      <c r="VGF48" s="46"/>
      <c r="VGG48" s="46"/>
      <c r="VGH48" s="46"/>
      <c r="VGI48" s="46"/>
      <c r="VGJ48" s="46"/>
      <c r="VGK48" s="46"/>
      <c r="VGL48" s="46"/>
      <c r="VGM48" s="46"/>
      <c r="VGN48" s="46"/>
      <c r="VGO48" s="46"/>
      <c r="VGP48" s="46"/>
      <c r="VGQ48" s="46"/>
      <c r="VGR48" s="46"/>
      <c r="VGS48" s="46"/>
      <c r="VGT48" s="46"/>
      <c r="VGU48" s="46"/>
      <c r="VGV48" s="46"/>
      <c r="VGW48" s="46"/>
      <c r="VGX48" s="46"/>
      <c r="VGY48" s="46"/>
      <c r="VGZ48" s="46"/>
      <c r="VHA48" s="46"/>
      <c r="VHB48" s="46"/>
      <c r="VHC48" s="46"/>
      <c r="VHD48" s="46"/>
      <c r="VHE48" s="46"/>
      <c r="VHF48" s="46"/>
      <c r="VHG48" s="46"/>
      <c r="VHH48" s="46"/>
      <c r="VHI48" s="46"/>
      <c r="VHJ48" s="46"/>
      <c r="VHK48" s="46"/>
      <c r="VHL48" s="46"/>
      <c r="VHM48" s="46"/>
      <c r="VHN48" s="46"/>
      <c r="VHO48" s="46"/>
      <c r="VHP48" s="46"/>
      <c r="VHQ48" s="46"/>
      <c r="VHR48" s="46"/>
      <c r="VHS48" s="46"/>
      <c r="VHT48" s="46"/>
      <c r="VHU48" s="46"/>
      <c r="VHV48" s="46"/>
      <c r="VHW48" s="46"/>
      <c r="VHX48" s="46"/>
      <c r="VHY48" s="46"/>
      <c r="VHZ48" s="46"/>
      <c r="VIA48" s="46"/>
      <c r="VIB48" s="46"/>
      <c r="VIC48" s="46"/>
      <c r="VID48" s="46"/>
      <c r="VIE48" s="46"/>
      <c r="VIF48" s="46"/>
      <c r="VIG48" s="46"/>
      <c r="VIH48" s="46"/>
      <c r="VII48" s="46"/>
      <c r="VIJ48" s="46"/>
      <c r="VIK48" s="46"/>
      <c r="VIL48" s="46"/>
      <c r="VIM48" s="46"/>
      <c r="VIN48" s="46"/>
      <c r="VIO48" s="46"/>
      <c r="VIP48" s="46"/>
      <c r="VIQ48" s="46"/>
      <c r="VIR48" s="46"/>
      <c r="VIS48" s="46"/>
      <c r="VIT48" s="46"/>
      <c r="VIU48" s="46"/>
      <c r="VIV48" s="46"/>
      <c r="VIW48" s="46"/>
      <c r="VIX48" s="46"/>
      <c r="VIY48" s="46"/>
      <c r="VIZ48" s="46"/>
      <c r="VJA48" s="46"/>
      <c r="VJB48" s="46"/>
      <c r="VJC48" s="46"/>
      <c r="VJD48" s="46"/>
      <c r="VJE48" s="46"/>
      <c r="VJF48" s="46"/>
      <c r="VJG48" s="46"/>
      <c r="VJH48" s="46"/>
      <c r="VJI48" s="46"/>
      <c r="VJJ48" s="46"/>
      <c r="VJK48" s="46"/>
      <c r="VJL48" s="46"/>
      <c r="VJM48" s="46"/>
      <c r="VJN48" s="46"/>
      <c r="VJO48" s="46"/>
      <c r="VJP48" s="46"/>
      <c r="VJQ48" s="46"/>
      <c r="VJR48" s="46"/>
      <c r="VJS48" s="46"/>
      <c r="VJT48" s="46"/>
      <c r="VJU48" s="46"/>
      <c r="VJV48" s="46"/>
      <c r="VJW48" s="46"/>
      <c r="VJX48" s="46"/>
      <c r="VJY48" s="46"/>
      <c r="VJZ48" s="46"/>
      <c r="VKA48" s="46"/>
      <c r="VKB48" s="46"/>
      <c r="VKC48" s="46"/>
      <c r="VKD48" s="46"/>
      <c r="VKE48" s="46"/>
      <c r="VKF48" s="46"/>
      <c r="VKG48" s="46"/>
      <c r="VKH48" s="46"/>
      <c r="VKI48" s="46"/>
      <c r="VKJ48" s="46"/>
      <c r="VKK48" s="46"/>
      <c r="VKL48" s="46"/>
      <c r="VKM48" s="46"/>
      <c r="VKN48" s="46"/>
      <c r="VKO48" s="46"/>
      <c r="VKP48" s="46"/>
      <c r="VKQ48" s="46"/>
      <c r="VKR48" s="46"/>
      <c r="VKS48" s="46"/>
      <c r="VKT48" s="46"/>
      <c r="VKU48" s="46"/>
      <c r="VKV48" s="46"/>
      <c r="VKW48" s="46"/>
      <c r="VKX48" s="46"/>
      <c r="VKY48" s="46"/>
      <c r="VKZ48" s="46"/>
      <c r="VLA48" s="46"/>
      <c r="VLB48" s="46"/>
      <c r="VLC48" s="46"/>
      <c r="VLD48" s="46"/>
      <c r="VLE48" s="46"/>
      <c r="VLF48" s="46"/>
      <c r="VLG48" s="46"/>
      <c r="VLH48" s="46"/>
      <c r="VLI48" s="46"/>
      <c r="VLJ48" s="46"/>
      <c r="VLK48" s="46"/>
      <c r="VLL48" s="46"/>
      <c r="VLM48" s="46"/>
      <c r="VLN48" s="46"/>
      <c r="VLO48" s="46"/>
      <c r="VLP48" s="46"/>
      <c r="VLQ48" s="46"/>
      <c r="VLR48" s="46"/>
      <c r="VLS48" s="46"/>
      <c r="VLT48" s="46"/>
      <c r="VLU48" s="46"/>
      <c r="VLV48" s="46"/>
      <c r="VLW48" s="46"/>
      <c r="VLX48" s="46"/>
      <c r="VLY48" s="46"/>
      <c r="VLZ48" s="46"/>
      <c r="VMA48" s="46"/>
      <c r="VMB48" s="46"/>
      <c r="VMC48" s="46"/>
      <c r="VMD48" s="46"/>
      <c r="VME48" s="46"/>
      <c r="VMF48" s="46"/>
      <c r="VMG48" s="46"/>
      <c r="VMH48" s="46"/>
      <c r="VMI48" s="46"/>
      <c r="VMJ48" s="46"/>
      <c r="VMK48" s="46"/>
      <c r="VML48" s="46"/>
      <c r="VMM48" s="46"/>
      <c r="VMN48" s="46"/>
      <c r="VMO48" s="46"/>
      <c r="VMP48" s="46"/>
      <c r="VMQ48" s="46"/>
      <c r="VMR48" s="46"/>
      <c r="VMS48" s="46"/>
      <c r="VMT48" s="46"/>
      <c r="VMU48" s="46"/>
      <c r="VMV48" s="46"/>
      <c r="VMW48" s="46"/>
      <c r="VMX48" s="46"/>
      <c r="VMY48" s="46"/>
      <c r="VMZ48" s="46"/>
      <c r="VNA48" s="46"/>
      <c r="VNB48" s="46"/>
      <c r="VNC48" s="46"/>
      <c r="VND48" s="46"/>
      <c r="VNE48" s="46"/>
      <c r="VNF48" s="46"/>
      <c r="VNG48" s="46"/>
      <c r="VNH48" s="46"/>
      <c r="VNI48" s="46"/>
      <c r="VNJ48" s="46"/>
      <c r="VNK48" s="46"/>
      <c r="VNL48" s="46"/>
      <c r="VNM48" s="46"/>
      <c r="VNN48" s="46"/>
      <c r="VNO48" s="46"/>
      <c r="VNP48" s="46"/>
      <c r="VNQ48" s="46"/>
      <c r="VNR48" s="46"/>
      <c r="VNS48" s="46"/>
      <c r="VNT48" s="46"/>
      <c r="VNU48" s="46"/>
      <c r="VNV48" s="46"/>
      <c r="VNW48" s="46"/>
      <c r="VNX48" s="46"/>
      <c r="VNY48" s="46"/>
      <c r="VNZ48" s="46"/>
      <c r="VOA48" s="46"/>
      <c r="VOB48" s="46"/>
      <c r="VOC48" s="46"/>
      <c r="VOD48" s="46"/>
      <c r="VOE48" s="46"/>
      <c r="VOF48" s="46"/>
      <c r="VOG48" s="46"/>
      <c r="VOH48" s="46"/>
      <c r="VOI48" s="46"/>
      <c r="VOJ48" s="46"/>
      <c r="VOK48" s="46"/>
      <c r="VOL48" s="46"/>
      <c r="VOM48" s="46"/>
      <c r="VON48" s="46"/>
      <c r="VOO48" s="46"/>
      <c r="VOP48" s="46"/>
      <c r="VOQ48" s="46"/>
      <c r="VOR48" s="46"/>
      <c r="VOS48" s="46"/>
      <c r="VOT48" s="46"/>
      <c r="VOU48" s="46"/>
      <c r="VOV48" s="46"/>
      <c r="VOW48" s="46"/>
      <c r="VOX48" s="46"/>
      <c r="VOY48" s="46"/>
      <c r="VOZ48" s="46"/>
      <c r="VPA48" s="46"/>
      <c r="VPB48" s="46"/>
      <c r="VPC48" s="46"/>
      <c r="VPD48" s="46"/>
      <c r="VPE48" s="46"/>
      <c r="VPF48" s="46"/>
      <c r="VPG48" s="46"/>
      <c r="VPH48" s="46"/>
      <c r="VPI48" s="46"/>
      <c r="VPJ48" s="46"/>
      <c r="VPK48" s="46"/>
      <c r="VPL48" s="46"/>
      <c r="VPM48" s="46"/>
      <c r="VPN48" s="46"/>
      <c r="VPO48" s="46"/>
      <c r="VPP48" s="46"/>
      <c r="VPQ48" s="46"/>
      <c r="VPR48" s="46"/>
      <c r="VPS48" s="46"/>
      <c r="VPT48" s="46"/>
      <c r="VPU48" s="46"/>
      <c r="VPV48" s="46"/>
      <c r="VPW48" s="46"/>
      <c r="VPX48" s="46"/>
      <c r="VPY48" s="46"/>
      <c r="VPZ48" s="46"/>
      <c r="VQA48" s="46"/>
      <c r="VQB48" s="46"/>
      <c r="VQC48" s="46"/>
      <c r="VQD48" s="46"/>
      <c r="VQE48" s="46"/>
      <c r="VQF48" s="46"/>
      <c r="VQG48" s="46"/>
      <c r="VQH48" s="46"/>
      <c r="VQI48" s="46"/>
      <c r="VQJ48" s="46"/>
      <c r="VQK48" s="46"/>
      <c r="VQL48" s="46"/>
      <c r="VQM48" s="46"/>
      <c r="VQN48" s="46"/>
      <c r="VQO48" s="46"/>
      <c r="VQP48" s="46"/>
      <c r="VQQ48" s="46"/>
      <c r="VQR48" s="46"/>
      <c r="VQS48" s="46"/>
      <c r="VQT48" s="46"/>
      <c r="VQU48" s="46"/>
      <c r="VQV48" s="46"/>
      <c r="VQW48" s="46"/>
      <c r="VQX48" s="46"/>
      <c r="VQY48" s="46"/>
      <c r="VQZ48" s="46"/>
      <c r="VRA48" s="46"/>
      <c r="VRB48" s="46"/>
      <c r="VRC48" s="46"/>
      <c r="VRD48" s="46"/>
      <c r="VRE48" s="46"/>
      <c r="VRF48" s="46"/>
      <c r="VRG48" s="46"/>
      <c r="VRH48" s="46"/>
      <c r="VRI48" s="46"/>
      <c r="VRJ48" s="46"/>
      <c r="VRK48" s="46"/>
      <c r="VRL48" s="46"/>
      <c r="VRM48" s="46"/>
      <c r="VRN48" s="46"/>
      <c r="VRO48" s="46"/>
      <c r="VRP48" s="46"/>
      <c r="VRQ48" s="46"/>
      <c r="VRR48" s="46"/>
      <c r="VRS48" s="46"/>
      <c r="VRT48" s="46"/>
      <c r="VRU48" s="46"/>
      <c r="VRV48" s="46"/>
      <c r="VRW48" s="46"/>
      <c r="VRX48" s="46"/>
      <c r="VRY48" s="46"/>
      <c r="VRZ48" s="46"/>
      <c r="VSA48" s="46"/>
      <c r="VSB48" s="46"/>
      <c r="VSC48" s="46"/>
      <c r="VSD48" s="46"/>
      <c r="VSE48" s="46"/>
      <c r="VSF48" s="46"/>
      <c r="VSG48" s="46"/>
      <c r="VSH48" s="46"/>
      <c r="VSI48" s="46"/>
      <c r="VSJ48" s="46"/>
      <c r="VSK48" s="46"/>
      <c r="VSL48" s="46"/>
      <c r="VSM48" s="46"/>
      <c r="VSN48" s="46"/>
      <c r="VSO48" s="46"/>
      <c r="VSP48" s="46"/>
      <c r="VSQ48" s="46"/>
      <c r="VSR48" s="46"/>
      <c r="VSS48" s="46"/>
      <c r="VST48" s="46"/>
      <c r="VSU48" s="46"/>
      <c r="VSV48" s="46"/>
      <c r="VSW48" s="46"/>
      <c r="VSX48" s="46"/>
      <c r="VSY48" s="46"/>
      <c r="VSZ48" s="46"/>
      <c r="VTA48" s="46"/>
      <c r="VTB48" s="46"/>
      <c r="VTC48" s="46"/>
      <c r="VTD48" s="46"/>
      <c r="VTE48" s="46"/>
      <c r="VTF48" s="46"/>
      <c r="VTG48" s="46"/>
      <c r="VTH48" s="46"/>
      <c r="VTI48" s="46"/>
      <c r="VTJ48" s="46"/>
      <c r="VTK48" s="46"/>
      <c r="VTL48" s="46"/>
      <c r="VTM48" s="46"/>
      <c r="VTN48" s="46"/>
      <c r="VTO48" s="46"/>
      <c r="VTP48" s="46"/>
      <c r="VTQ48" s="46"/>
      <c r="VTR48" s="46"/>
      <c r="VTS48" s="46"/>
      <c r="VTT48" s="46"/>
      <c r="VTU48" s="46"/>
      <c r="VTV48" s="46"/>
      <c r="VTW48" s="46"/>
      <c r="VTX48" s="46"/>
      <c r="VTY48" s="46"/>
      <c r="VTZ48" s="46"/>
      <c r="VUA48" s="46"/>
      <c r="VUB48" s="46"/>
      <c r="VUC48" s="46"/>
      <c r="VUD48" s="46"/>
      <c r="VUE48" s="46"/>
      <c r="VUF48" s="46"/>
      <c r="VUG48" s="46"/>
      <c r="VUH48" s="46"/>
      <c r="VUI48" s="46"/>
      <c r="VUJ48" s="46"/>
      <c r="VUK48" s="46"/>
      <c r="VUL48" s="46"/>
      <c r="VUM48" s="46"/>
      <c r="VUN48" s="46"/>
      <c r="VUO48" s="46"/>
      <c r="VUP48" s="46"/>
      <c r="VUQ48" s="46"/>
      <c r="VUR48" s="46"/>
      <c r="VUS48" s="46"/>
      <c r="VUT48" s="46"/>
      <c r="VUU48" s="46"/>
      <c r="VUV48" s="46"/>
      <c r="VUW48" s="46"/>
      <c r="VUX48" s="46"/>
      <c r="VUY48" s="46"/>
      <c r="VUZ48" s="46"/>
      <c r="VVA48" s="46"/>
      <c r="VVB48" s="46"/>
      <c r="VVC48" s="46"/>
      <c r="VVD48" s="46"/>
      <c r="VVE48" s="46"/>
      <c r="VVF48" s="46"/>
      <c r="VVG48" s="46"/>
      <c r="VVH48" s="46"/>
      <c r="VVI48" s="46"/>
      <c r="VVJ48" s="46"/>
      <c r="VVK48" s="46"/>
      <c r="VVL48" s="46"/>
      <c r="VVM48" s="46"/>
      <c r="VVN48" s="46"/>
      <c r="VVO48" s="46"/>
      <c r="VVP48" s="46"/>
      <c r="VVQ48" s="46"/>
      <c r="VVR48" s="46"/>
      <c r="VVS48" s="46"/>
      <c r="VVT48" s="46"/>
      <c r="VVU48" s="46"/>
      <c r="VVV48" s="46"/>
      <c r="VVW48" s="46"/>
      <c r="VVX48" s="46"/>
      <c r="VVY48" s="46"/>
      <c r="VVZ48" s="46"/>
      <c r="VWA48" s="46"/>
      <c r="VWB48" s="46"/>
      <c r="VWC48" s="46"/>
      <c r="VWD48" s="46"/>
      <c r="VWE48" s="46"/>
      <c r="VWF48" s="46"/>
      <c r="VWG48" s="46"/>
      <c r="VWH48" s="46"/>
      <c r="VWI48" s="46"/>
      <c r="VWJ48" s="46"/>
      <c r="VWK48" s="46"/>
      <c r="VWL48" s="46"/>
      <c r="VWM48" s="46"/>
      <c r="VWN48" s="46"/>
      <c r="VWO48" s="46"/>
      <c r="VWP48" s="46"/>
      <c r="VWQ48" s="46"/>
      <c r="VWR48" s="46"/>
      <c r="VWS48" s="46"/>
      <c r="VWT48" s="46"/>
      <c r="VWU48" s="46"/>
      <c r="VWV48" s="46"/>
      <c r="VWW48" s="46"/>
      <c r="VWX48" s="46"/>
      <c r="VWY48" s="46"/>
      <c r="VWZ48" s="46"/>
      <c r="VXA48" s="46"/>
      <c r="VXB48" s="46"/>
      <c r="VXC48" s="46"/>
      <c r="VXD48" s="46"/>
      <c r="VXE48" s="46"/>
      <c r="VXF48" s="46"/>
      <c r="VXG48" s="46"/>
      <c r="VXH48" s="46"/>
      <c r="VXI48" s="46"/>
      <c r="VXJ48" s="46"/>
      <c r="VXK48" s="46"/>
      <c r="VXL48" s="46"/>
      <c r="VXM48" s="46"/>
      <c r="VXN48" s="46"/>
      <c r="VXO48" s="46"/>
      <c r="VXP48" s="46"/>
      <c r="VXQ48" s="46"/>
      <c r="VXR48" s="46"/>
      <c r="VXS48" s="46"/>
      <c r="VXT48" s="46"/>
      <c r="VXU48" s="46"/>
      <c r="VXV48" s="46"/>
      <c r="VXW48" s="46"/>
      <c r="VXX48" s="46"/>
      <c r="VXY48" s="46"/>
      <c r="VXZ48" s="46"/>
      <c r="VYA48" s="46"/>
      <c r="VYB48" s="46"/>
      <c r="VYC48" s="46"/>
      <c r="VYD48" s="46"/>
      <c r="VYE48" s="46"/>
      <c r="VYF48" s="46"/>
      <c r="VYG48" s="46"/>
      <c r="VYH48" s="46"/>
      <c r="VYI48" s="46"/>
      <c r="VYJ48" s="46"/>
      <c r="VYK48" s="46"/>
      <c r="VYL48" s="46"/>
      <c r="VYM48" s="46"/>
      <c r="VYN48" s="46"/>
      <c r="VYO48" s="46"/>
      <c r="VYP48" s="46"/>
      <c r="VYQ48" s="46"/>
      <c r="VYR48" s="46"/>
      <c r="VYS48" s="46"/>
      <c r="VYT48" s="46"/>
      <c r="VYU48" s="46"/>
      <c r="VYV48" s="46"/>
      <c r="VYW48" s="46"/>
      <c r="VYX48" s="46"/>
      <c r="VYY48" s="46"/>
      <c r="VYZ48" s="46"/>
      <c r="VZA48" s="46"/>
      <c r="VZB48" s="46"/>
      <c r="VZC48" s="46"/>
      <c r="VZD48" s="46"/>
      <c r="VZE48" s="46"/>
      <c r="VZF48" s="46"/>
      <c r="VZG48" s="46"/>
      <c r="VZH48" s="46"/>
      <c r="VZI48" s="46"/>
      <c r="VZJ48" s="46"/>
      <c r="VZK48" s="46"/>
      <c r="VZL48" s="46"/>
      <c r="VZM48" s="46"/>
      <c r="VZN48" s="46"/>
      <c r="VZO48" s="46"/>
      <c r="VZP48" s="46"/>
      <c r="VZQ48" s="46"/>
      <c r="VZR48" s="46"/>
      <c r="VZS48" s="46"/>
      <c r="VZT48" s="46"/>
      <c r="VZU48" s="46"/>
      <c r="VZV48" s="46"/>
      <c r="VZW48" s="46"/>
      <c r="VZX48" s="46"/>
      <c r="VZY48" s="46"/>
      <c r="VZZ48" s="46"/>
      <c r="WAA48" s="46"/>
      <c r="WAB48" s="46"/>
      <c r="WAC48" s="46"/>
      <c r="WAD48" s="46"/>
      <c r="WAE48" s="46"/>
      <c r="WAF48" s="46"/>
      <c r="WAG48" s="46"/>
      <c r="WAH48" s="46"/>
      <c r="WAI48" s="46"/>
      <c r="WAJ48" s="46"/>
      <c r="WAK48" s="46"/>
      <c r="WAL48" s="46"/>
      <c r="WAM48" s="46"/>
      <c r="WAN48" s="46"/>
      <c r="WAO48" s="46"/>
      <c r="WAP48" s="46"/>
      <c r="WAQ48" s="46"/>
      <c r="WAR48" s="46"/>
      <c r="WAS48" s="46"/>
      <c r="WAT48" s="46"/>
      <c r="WAU48" s="46"/>
      <c r="WAV48" s="46"/>
      <c r="WAW48" s="46"/>
      <c r="WAX48" s="46"/>
      <c r="WAY48" s="46"/>
      <c r="WAZ48" s="46"/>
      <c r="WBA48" s="46"/>
      <c r="WBB48" s="46"/>
      <c r="WBC48" s="46"/>
      <c r="WBD48" s="46"/>
      <c r="WBE48" s="46"/>
      <c r="WBF48" s="46"/>
      <c r="WBG48" s="46"/>
      <c r="WBH48" s="46"/>
      <c r="WBI48" s="46"/>
      <c r="WBJ48" s="46"/>
      <c r="WBK48" s="46"/>
      <c r="WBL48" s="46"/>
      <c r="WBM48" s="46"/>
      <c r="WBN48" s="46"/>
      <c r="WBO48" s="46"/>
      <c r="WBP48" s="46"/>
      <c r="WBQ48" s="46"/>
      <c r="WBR48" s="46"/>
      <c r="WBS48" s="46"/>
      <c r="WBT48" s="46"/>
      <c r="WBU48" s="46"/>
      <c r="WBV48" s="46"/>
      <c r="WBW48" s="46"/>
      <c r="WBX48" s="46"/>
      <c r="WBY48" s="46"/>
      <c r="WBZ48" s="46"/>
      <c r="WCA48" s="46"/>
      <c r="WCB48" s="46"/>
      <c r="WCC48" s="46"/>
      <c r="WCD48" s="46"/>
      <c r="WCE48" s="46"/>
      <c r="WCF48" s="46"/>
      <c r="WCG48" s="46"/>
      <c r="WCH48" s="46"/>
      <c r="WCI48" s="46"/>
      <c r="WCJ48" s="46"/>
      <c r="WCK48" s="46"/>
      <c r="WCL48" s="46"/>
      <c r="WCM48" s="46"/>
      <c r="WCN48" s="46"/>
      <c r="WCO48" s="46"/>
      <c r="WCP48" s="46"/>
      <c r="WCQ48" s="46"/>
      <c r="WCR48" s="46"/>
      <c r="WCS48" s="46"/>
      <c r="WCT48" s="46"/>
      <c r="WCU48" s="46"/>
      <c r="WCV48" s="46"/>
      <c r="WCW48" s="46"/>
      <c r="WCX48" s="46"/>
      <c r="WCY48" s="46"/>
      <c r="WCZ48" s="46"/>
      <c r="WDA48" s="46"/>
      <c r="WDB48" s="46"/>
      <c r="WDC48" s="46"/>
      <c r="WDD48" s="46"/>
      <c r="WDE48" s="46"/>
      <c r="WDF48" s="46"/>
      <c r="WDG48" s="46"/>
      <c r="WDH48" s="46"/>
      <c r="WDI48" s="46"/>
      <c r="WDJ48" s="46"/>
      <c r="WDK48" s="46"/>
      <c r="WDL48" s="46"/>
      <c r="WDM48" s="46"/>
      <c r="WDN48" s="46"/>
      <c r="WDO48" s="46"/>
      <c r="WDP48" s="46"/>
      <c r="WDQ48" s="46"/>
      <c r="WDR48" s="46"/>
      <c r="WDS48" s="46"/>
      <c r="WDT48" s="46"/>
      <c r="WDU48" s="46"/>
      <c r="WDV48" s="46"/>
      <c r="WDW48" s="46"/>
      <c r="WDX48" s="46"/>
      <c r="WDY48" s="46"/>
      <c r="WDZ48" s="46"/>
      <c r="WEA48" s="46"/>
      <c r="WEB48" s="46"/>
      <c r="WEC48" s="46"/>
      <c r="WED48" s="46"/>
      <c r="WEE48" s="46"/>
      <c r="WEF48" s="46"/>
      <c r="WEG48" s="46"/>
      <c r="WEH48" s="46"/>
      <c r="WEI48" s="46"/>
      <c r="WEJ48" s="46"/>
      <c r="WEK48" s="46"/>
      <c r="WEL48" s="46"/>
      <c r="WEM48" s="46"/>
      <c r="WEN48" s="46"/>
      <c r="WEO48" s="46"/>
      <c r="WEP48" s="46"/>
      <c r="WEQ48" s="46"/>
      <c r="WER48" s="46"/>
      <c r="WES48" s="46"/>
      <c r="WET48" s="46"/>
      <c r="WEU48" s="46"/>
      <c r="WEV48" s="46"/>
      <c r="WEW48" s="46"/>
      <c r="WEX48" s="46"/>
      <c r="WEY48" s="46"/>
      <c r="WEZ48" s="46"/>
      <c r="WFA48" s="46"/>
      <c r="WFB48" s="46"/>
      <c r="WFC48" s="46"/>
      <c r="WFD48" s="46"/>
      <c r="WFE48" s="46"/>
      <c r="WFF48" s="46"/>
      <c r="WFG48" s="46"/>
      <c r="WFH48" s="46"/>
      <c r="WFI48" s="46"/>
      <c r="WFJ48" s="46"/>
      <c r="WFK48" s="46"/>
      <c r="WFL48" s="46"/>
      <c r="WFM48" s="46"/>
      <c r="WFN48" s="46"/>
      <c r="WFO48" s="46"/>
      <c r="WFP48" s="46"/>
      <c r="WFQ48" s="46"/>
      <c r="WFR48" s="46"/>
      <c r="WFS48" s="46"/>
      <c r="WFT48" s="46"/>
      <c r="WFU48" s="46"/>
      <c r="WFV48" s="46"/>
      <c r="WFW48" s="46"/>
      <c r="WFX48" s="46"/>
      <c r="WFY48" s="46"/>
      <c r="WFZ48" s="46"/>
      <c r="WGA48" s="46"/>
      <c r="WGB48" s="46"/>
      <c r="WGC48" s="46"/>
      <c r="WGD48" s="46"/>
      <c r="WGE48" s="46"/>
      <c r="WGF48" s="46"/>
      <c r="WGG48" s="46"/>
      <c r="WGH48" s="46"/>
      <c r="WGI48" s="46"/>
      <c r="WGJ48" s="46"/>
      <c r="WGK48" s="46"/>
      <c r="WGL48" s="46"/>
      <c r="WGM48" s="46"/>
      <c r="WGN48" s="46"/>
      <c r="WGO48" s="46"/>
      <c r="WGP48" s="46"/>
      <c r="WGQ48" s="46"/>
      <c r="WGR48" s="46"/>
      <c r="WGS48" s="46"/>
      <c r="WGT48" s="46"/>
      <c r="WGU48" s="46"/>
      <c r="WGV48" s="46"/>
      <c r="WGW48" s="46"/>
      <c r="WGX48" s="46"/>
      <c r="WGY48" s="46"/>
      <c r="WGZ48" s="46"/>
      <c r="WHA48" s="46"/>
      <c r="WHB48" s="46"/>
      <c r="WHC48" s="46"/>
      <c r="WHD48" s="46"/>
      <c r="WHE48" s="46"/>
      <c r="WHF48" s="46"/>
      <c r="WHG48" s="46"/>
      <c r="WHH48" s="46"/>
      <c r="WHI48" s="46"/>
      <c r="WHJ48" s="46"/>
      <c r="WHK48" s="46"/>
      <c r="WHL48" s="46"/>
      <c r="WHM48" s="46"/>
      <c r="WHN48" s="46"/>
      <c r="WHO48" s="46"/>
      <c r="WHP48" s="46"/>
      <c r="WHQ48" s="46"/>
      <c r="WHR48" s="46"/>
      <c r="WHS48" s="46"/>
      <c r="WHT48" s="46"/>
      <c r="WHU48" s="46"/>
      <c r="WHV48" s="46"/>
      <c r="WHW48" s="46"/>
      <c r="WHX48" s="46"/>
      <c r="WHY48" s="46"/>
      <c r="WHZ48" s="46"/>
      <c r="WIA48" s="46"/>
      <c r="WIB48" s="46"/>
      <c r="WIC48" s="46"/>
      <c r="WID48" s="46"/>
      <c r="WIE48" s="46"/>
      <c r="WIF48" s="46"/>
      <c r="WIG48" s="46"/>
      <c r="WIH48" s="46"/>
      <c r="WII48" s="46"/>
      <c r="WIJ48" s="46"/>
      <c r="WIK48" s="46"/>
      <c r="WIL48" s="46"/>
      <c r="WIM48" s="46"/>
      <c r="WIN48" s="46"/>
      <c r="WIO48" s="46"/>
      <c r="WIP48" s="46"/>
      <c r="WIQ48" s="46"/>
      <c r="WIR48" s="46"/>
      <c r="WIS48" s="46"/>
      <c r="WIT48" s="46"/>
      <c r="WIU48" s="46"/>
      <c r="WIV48" s="46"/>
      <c r="WIW48" s="46"/>
      <c r="WIX48" s="46"/>
      <c r="WIY48" s="46"/>
      <c r="WIZ48" s="46"/>
      <c r="WJA48" s="46"/>
      <c r="WJB48" s="46"/>
      <c r="WJC48" s="46"/>
      <c r="WJD48" s="46"/>
      <c r="WJE48" s="46"/>
      <c r="WJF48" s="46"/>
      <c r="WJG48" s="46"/>
      <c r="WJH48" s="46"/>
      <c r="WJI48" s="46"/>
      <c r="WJJ48" s="46"/>
      <c r="WJK48" s="46"/>
      <c r="WJL48" s="46"/>
      <c r="WJM48" s="46"/>
      <c r="WJN48" s="46"/>
      <c r="WJO48" s="46"/>
      <c r="WJP48" s="46"/>
      <c r="WJQ48" s="46"/>
      <c r="WJR48" s="46"/>
      <c r="WJS48" s="46"/>
      <c r="WJT48" s="46"/>
      <c r="WJU48" s="46"/>
      <c r="WJV48" s="46"/>
      <c r="WJW48" s="46"/>
      <c r="WJX48" s="46"/>
      <c r="WJY48" s="46"/>
      <c r="WJZ48" s="46"/>
      <c r="WKA48" s="46"/>
      <c r="WKB48" s="46"/>
      <c r="WKC48" s="46"/>
      <c r="WKD48" s="46"/>
      <c r="WKE48" s="46"/>
      <c r="WKF48" s="46"/>
      <c r="WKG48" s="46"/>
      <c r="WKH48" s="46"/>
      <c r="WKI48" s="46"/>
      <c r="WKJ48" s="46"/>
      <c r="WKK48" s="46"/>
      <c r="WKL48" s="46"/>
      <c r="WKM48" s="46"/>
      <c r="WKN48" s="46"/>
      <c r="WKO48" s="46"/>
      <c r="WKP48" s="46"/>
      <c r="WKQ48" s="46"/>
      <c r="WKR48" s="46"/>
      <c r="WKS48" s="46"/>
      <c r="WKT48" s="46"/>
      <c r="WKU48" s="46"/>
      <c r="WKV48" s="46"/>
      <c r="WKW48" s="46"/>
      <c r="WKX48" s="46"/>
      <c r="WKY48" s="46"/>
      <c r="WKZ48" s="46"/>
      <c r="WLA48" s="46"/>
      <c r="WLB48" s="46"/>
      <c r="WLC48" s="46"/>
      <c r="WLD48" s="46"/>
      <c r="WLE48" s="46"/>
      <c r="WLF48" s="46"/>
      <c r="WLG48" s="46"/>
      <c r="WLH48" s="46"/>
      <c r="WLI48" s="46"/>
      <c r="WLJ48" s="46"/>
      <c r="WLK48" s="46"/>
      <c r="WLL48" s="46"/>
      <c r="WLM48" s="46"/>
      <c r="WLN48" s="46"/>
      <c r="WLO48" s="46"/>
      <c r="WLP48" s="46"/>
      <c r="WLQ48" s="46"/>
      <c r="WLR48" s="46"/>
      <c r="WLS48" s="46"/>
      <c r="WLT48" s="46"/>
      <c r="WLU48" s="46"/>
      <c r="WLV48" s="46"/>
      <c r="WLW48" s="46"/>
      <c r="WLX48" s="46"/>
      <c r="WLY48" s="46"/>
      <c r="WLZ48" s="46"/>
      <c r="WMA48" s="46"/>
      <c r="WMB48" s="46"/>
      <c r="WMC48" s="46"/>
      <c r="WMD48" s="46"/>
      <c r="WME48" s="46"/>
      <c r="WMF48" s="46"/>
      <c r="WMG48" s="46"/>
      <c r="WMH48" s="46"/>
      <c r="WMI48" s="46"/>
      <c r="WMJ48" s="46"/>
      <c r="WMK48" s="46"/>
      <c r="WML48" s="46"/>
      <c r="WMM48" s="46"/>
      <c r="WMN48" s="46"/>
      <c r="WMO48" s="46"/>
      <c r="WMP48" s="46"/>
      <c r="WMQ48" s="46"/>
      <c r="WMR48" s="46"/>
      <c r="WMS48" s="46"/>
      <c r="WMT48" s="46"/>
      <c r="WMU48" s="46"/>
      <c r="WMV48" s="46"/>
      <c r="WMW48" s="46"/>
      <c r="WMX48" s="46"/>
      <c r="WMY48" s="46"/>
      <c r="WMZ48" s="46"/>
      <c r="WNA48" s="46"/>
      <c r="WNB48" s="46"/>
      <c r="WNC48" s="46"/>
      <c r="WND48" s="46"/>
      <c r="WNE48" s="46"/>
      <c r="WNF48" s="46"/>
      <c r="WNG48" s="46"/>
      <c r="WNH48" s="46"/>
      <c r="WNI48" s="46"/>
      <c r="WNJ48" s="46"/>
      <c r="WNK48" s="46"/>
      <c r="WNL48" s="46"/>
      <c r="WNM48" s="46"/>
      <c r="WNN48" s="46"/>
      <c r="WNO48" s="46"/>
      <c r="WNP48" s="46"/>
      <c r="WNQ48" s="46"/>
      <c r="WNR48" s="46"/>
      <c r="WNS48" s="46"/>
      <c r="WNT48" s="46"/>
      <c r="WNU48" s="46"/>
      <c r="WNV48" s="46"/>
      <c r="WNW48" s="46"/>
      <c r="WNX48" s="46"/>
      <c r="WNY48" s="46"/>
      <c r="WNZ48" s="46"/>
      <c r="WOA48" s="46"/>
      <c r="WOB48" s="46"/>
      <c r="WOC48" s="46"/>
      <c r="WOD48" s="46"/>
      <c r="WOE48" s="46"/>
      <c r="WOF48" s="46"/>
      <c r="WOG48" s="46"/>
      <c r="WOH48" s="46"/>
      <c r="WOI48" s="46"/>
      <c r="WOJ48" s="46"/>
      <c r="WOK48" s="46"/>
      <c r="WOL48" s="46"/>
      <c r="WOM48" s="46"/>
      <c r="WON48" s="46"/>
      <c r="WOO48" s="46"/>
      <c r="WOP48" s="46"/>
      <c r="WOQ48" s="46"/>
      <c r="WOR48" s="46"/>
      <c r="WOS48" s="46"/>
      <c r="WOT48" s="46"/>
      <c r="WOU48" s="46"/>
      <c r="WOV48" s="46"/>
      <c r="WOW48" s="46"/>
      <c r="WOX48" s="46"/>
      <c r="WOY48" s="46"/>
      <c r="WOZ48" s="46"/>
      <c r="WPA48" s="46"/>
      <c r="WPB48" s="46"/>
      <c r="WPC48" s="46"/>
      <c r="WPD48" s="46"/>
      <c r="WPE48" s="46"/>
      <c r="WPF48" s="46"/>
      <c r="WPG48" s="46"/>
      <c r="WPH48" s="46"/>
      <c r="WPI48" s="46"/>
      <c r="WPJ48" s="46"/>
      <c r="WPK48" s="46"/>
      <c r="WPL48" s="46"/>
      <c r="WPM48" s="46"/>
      <c r="WPN48" s="46"/>
      <c r="WPO48" s="46"/>
      <c r="WPP48" s="46"/>
      <c r="WPQ48" s="46"/>
      <c r="WPR48" s="46"/>
      <c r="WPS48" s="46"/>
      <c r="WPT48" s="46"/>
      <c r="WPU48" s="46"/>
      <c r="WPV48" s="46"/>
      <c r="WPW48" s="46"/>
      <c r="WPX48" s="46"/>
      <c r="WPY48" s="46"/>
      <c r="WPZ48" s="46"/>
      <c r="WQA48" s="46"/>
      <c r="WQB48" s="46"/>
      <c r="WQC48" s="46"/>
      <c r="WQD48" s="46"/>
      <c r="WQE48" s="46"/>
      <c r="WQF48" s="46"/>
      <c r="WQG48" s="46"/>
      <c r="WQH48" s="46"/>
      <c r="WQI48" s="46"/>
      <c r="WQJ48" s="46"/>
      <c r="WQK48" s="46"/>
      <c r="WQL48" s="46"/>
      <c r="WQM48" s="46"/>
      <c r="WQN48" s="46"/>
      <c r="WQO48" s="46"/>
      <c r="WQP48" s="46"/>
      <c r="WQQ48" s="46"/>
      <c r="WQR48" s="46"/>
      <c r="WQS48" s="46"/>
      <c r="WQT48" s="46"/>
      <c r="WQU48" s="46"/>
      <c r="WQV48" s="46"/>
      <c r="WQW48" s="46"/>
      <c r="WQX48" s="46"/>
      <c r="WQY48" s="46"/>
      <c r="WQZ48" s="46"/>
      <c r="WRA48" s="46"/>
      <c r="WRB48" s="46"/>
      <c r="WRC48" s="46"/>
      <c r="WRD48" s="46"/>
      <c r="WRE48" s="46"/>
      <c r="WRF48" s="46"/>
      <c r="WRG48" s="46"/>
      <c r="WRH48" s="46"/>
      <c r="WRI48" s="46"/>
      <c r="WRJ48" s="46"/>
      <c r="WRK48" s="46"/>
      <c r="WRL48" s="46"/>
      <c r="WRM48" s="46"/>
      <c r="WRN48" s="46"/>
      <c r="WRO48" s="46"/>
      <c r="WRP48" s="46"/>
      <c r="WRQ48" s="46"/>
      <c r="WRR48" s="46"/>
      <c r="WRS48" s="46"/>
      <c r="WRT48" s="46"/>
      <c r="WRU48" s="46"/>
      <c r="WRV48" s="46"/>
      <c r="WRW48" s="46"/>
      <c r="WRX48" s="46"/>
      <c r="WRY48" s="46"/>
      <c r="WRZ48" s="46"/>
      <c r="WSA48" s="46"/>
      <c r="WSB48" s="46"/>
      <c r="WSC48" s="46"/>
      <c r="WSD48" s="46"/>
      <c r="WSE48" s="46"/>
      <c r="WSF48" s="46"/>
      <c r="WSG48" s="46"/>
      <c r="WSH48" s="46"/>
      <c r="WSI48" s="46"/>
      <c r="WSJ48" s="46"/>
      <c r="WSK48" s="46"/>
      <c r="WSL48" s="46"/>
      <c r="WSM48" s="46"/>
      <c r="WSN48" s="46"/>
      <c r="WSO48" s="46"/>
      <c r="WSP48" s="46"/>
      <c r="WSQ48" s="46"/>
      <c r="WSR48" s="46"/>
      <c r="WSS48" s="46"/>
      <c r="WST48" s="46"/>
      <c r="WSU48" s="46"/>
      <c r="WSV48" s="46"/>
      <c r="WSW48" s="46"/>
      <c r="WSX48" s="46"/>
      <c r="WSY48" s="46"/>
      <c r="WSZ48" s="46"/>
      <c r="WTA48" s="46"/>
      <c r="WTB48" s="46"/>
      <c r="WTC48" s="46"/>
      <c r="WTD48" s="46"/>
      <c r="WTE48" s="46"/>
      <c r="WTF48" s="46"/>
      <c r="WTG48" s="46"/>
      <c r="WTH48" s="46"/>
      <c r="WTI48" s="46"/>
      <c r="WTJ48" s="46"/>
      <c r="WTK48" s="46"/>
      <c r="WTL48" s="46"/>
      <c r="WTM48" s="46"/>
      <c r="WTN48" s="46"/>
      <c r="WTO48" s="46"/>
      <c r="WTP48" s="46"/>
      <c r="WTQ48" s="46"/>
      <c r="WTR48" s="46"/>
      <c r="WTS48" s="46"/>
      <c r="WTT48" s="46"/>
      <c r="WTU48" s="46"/>
      <c r="WTV48" s="46"/>
      <c r="WTW48" s="46"/>
      <c r="WTX48" s="46"/>
      <c r="WTY48" s="46"/>
      <c r="WTZ48" s="46"/>
      <c r="WUA48" s="46"/>
      <c r="WUB48" s="46"/>
      <c r="WUC48" s="46"/>
      <c r="WUD48" s="46"/>
      <c r="WUE48" s="46"/>
      <c r="WUF48" s="46"/>
      <c r="WUG48" s="46"/>
      <c r="WUH48" s="46"/>
      <c r="WUI48" s="46"/>
      <c r="WUJ48" s="46"/>
      <c r="WUK48" s="46"/>
      <c r="WUL48" s="46"/>
      <c r="WUM48" s="46"/>
      <c r="WUN48" s="46"/>
      <c r="WUO48" s="46"/>
      <c r="WUP48" s="46"/>
      <c r="WUQ48" s="46"/>
      <c r="WUR48" s="46"/>
      <c r="WUS48" s="46"/>
      <c r="WUT48" s="46"/>
      <c r="WUU48" s="46"/>
      <c r="WUV48" s="46"/>
      <c r="WUW48" s="46"/>
      <c r="WUX48" s="46"/>
      <c r="WUY48" s="46"/>
    </row>
    <row r="49" spans="1:16119" s="45" customFormat="1" ht="408.75" customHeight="1">
      <c r="A49" s="148" t="s">
        <v>254</v>
      </c>
      <c r="B49" s="884" t="s">
        <v>66</v>
      </c>
      <c r="C49" s="884"/>
      <c r="D49" s="99" t="s">
        <v>255</v>
      </c>
      <c r="E49" s="1282" t="s">
        <v>256</v>
      </c>
      <c r="F49" s="1282"/>
      <c r="G49" s="1282"/>
      <c r="H49" s="1282"/>
      <c r="I49" s="1283" t="s">
        <v>1064</v>
      </c>
      <c r="J49" s="1284"/>
      <c r="K49" s="884" t="s">
        <v>260</v>
      </c>
      <c r="L49" s="884"/>
      <c r="M49" s="884"/>
      <c r="N49" s="1285" t="s">
        <v>263</v>
      </c>
      <c r="O49" s="1286"/>
      <c r="P49" s="1287" t="s">
        <v>257</v>
      </c>
      <c r="Q49" s="1288"/>
      <c r="R49" s="1289"/>
      <c r="S49" s="95" t="s">
        <v>153</v>
      </c>
      <c r="T49" s="82" t="s">
        <v>114</v>
      </c>
      <c r="U49" s="132" t="s">
        <v>1966</v>
      </c>
      <c r="V49" s="175">
        <v>1399</v>
      </c>
      <c r="W49" s="176">
        <f>AF49</f>
        <v>1386</v>
      </c>
      <c r="X49" s="543">
        <f>W49/V49</f>
        <v>0.99070764832022873</v>
      </c>
      <c r="Y49" s="544">
        <f t="shared" ref="Y49" si="30">X49</f>
        <v>0.99070764832022873</v>
      </c>
      <c r="Z49" s="246"/>
      <c r="AA49" s="7">
        <v>1399</v>
      </c>
      <c r="AB49" s="7">
        <v>0</v>
      </c>
      <c r="AC49" s="460">
        <v>0</v>
      </c>
      <c r="AD49" s="544">
        <v>0</v>
      </c>
      <c r="AE49" s="7">
        <v>1399</v>
      </c>
      <c r="AF49" s="7">
        <v>1386</v>
      </c>
      <c r="AG49" s="444">
        <f>AF49/AE49</f>
        <v>0.99070764832022873</v>
      </c>
      <c r="AH49" s="544">
        <f t="shared" si="27"/>
        <v>0.99070764832022873</v>
      </c>
      <c r="AI49" s="542">
        <v>0</v>
      </c>
      <c r="AJ49" s="542">
        <v>0</v>
      </c>
      <c r="AK49" s="460">
        <v>0</v>
      </c>
      <c r="AL49" s="544">
        <v>0</v>
      </c>
      <c r="AM49" s="542">
        <v>0</v>
      </c>
      <c r="AN49" s="542">
        <v>0</v>
      </c>
      <c r="AO49" s="460">
        <v>0</v>
      </c>
      <c r="AP49" s="544">
        <v>0</v>
      </c>
      <c r="AQ49" s="246"/>
      <c r="AR49" s="246"/>
      <c r="AS49" s="246"/>
      <c r="AT49" s="246"/>
      <c r="AU49" s="246"/>
      <c r="AV49" s="246"/>
      <c r="AW49" s="246"/>
      <c r="AX49" s="246"/>
      <c r="AY49" s="246"/>
      <c r="AZ49" s="246"/>
      <c r="BA49" s="246"/>
      <c r="BB49" s="246"/>
      <c r="BC49" s="246"/>
      <c r="BD49" s="246"/>
      <c r="BE49" s="246"/>
      <c r="BF49" s="246"/>
      <c r="BG49" s="246"/>
      <c r="BH49" s="246"/>
      <c r="BI49" s="246"/>
      <c r="BJ49" s="246"/>
      <c r="BK49" s="246"/>
      <c r="BL49" s="246"/>
      <c r="BM49" s="246"/>
      <c r="BN49" s="246"/>
      <c r="BO49" s="2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D49" s="46"/>
      <c r="EE49" s="46"/>
      <c r="EF49" s="46"/>
      <c r="EG49" s="46"/>
      <c r="EH49" s="46"/>
      <c r="EI49" s="46"/>
      <c r="EJ49" s="46"/>
      <c r="EK49" s="46"/>
      <c r="EL49" s="46"/>
      <c r="EM49" s="46"/>
      <c r="EN49" s="46"/>
      <c r="EO49" s="46"/>
      <c r="EP49" s="46"/>
      <c r="EQ49" s="46"/>
      <c r="ER49" s="46"/>
      <c r="ES49" s="46"/>
      <c r="ET49" s="46"/>
      <c r="EU49" s="46"/>
      <c r="EV49" s="46"/>
      <c r="EW49" s="46"/>
      <c r="EX49" s="46"/>
      <c r="EY49" s="46"/>
      <c r="EZ49" s="46"/>
      <c r="FA49" s="46"/>
      <c r="FB49" s="46"/>
      <c r="FC49" s="46"/>
      <c r="FD49" s="46"/>
      <c r="FE49" s="46"/>
      <c r="FF49" s="46"/>
      <c r="FG49" s="46"/>
      <c r="FH49" s="46"/>
      <c r="FI49" s="46"/>
      <c r="FJ49" s="46"/>
      <c r="FK49" s="46"/>
      <c r="FL49" s="46"/>
      <c r="FM49" s="46"/>
      <c r="FN49" s="46"/>
      <c r="FO49" s="46"/>
      <c r="FP49" s="46"/>
      <c r="FQ49" s="46"/>
      <c r="FR49" s="46"/>
      <c r="FS49" s="46"/>
      <c r="FT49" s="46"/>
      <c r="FU49" s="46"/>
      <c r="FV49" s="46"/>
      <c r="FW49" s="46"/>
      <c r="FX49" s="46"/>
      <c r="FY49" s="46"/>
      <c r="FZ49" s="46"/>
      <c r="GA49" s="46"/>
      <c r="GB49" s="46"/>
      <c r="GC49" s="46"/>
      <c r="GD49" s="46"/>
      <c r="GE49" s="46"/>
      <c r="GF49" s="46"/>
      <c r="GG49" s="46"/>
      <c r="GH49" s="46"/>
      <c r="GI49" s="46"/>
      <c r="GJ49" s="46"/>
      <c r="GK49" s="46"/>
      <c r="GL49" s="46"/>
      <c r="GM49" s="46"/>
      <c r="GN49" s="46"/>
      <c r="GO49" s="46"/>
      <c r="GP49" s="46"/>
      <c r="GQ49" s="46"/>
      <c r="GR49" s="46"/>
      <c r="GS49" s="46"/>
      <c r="GT49" s="46"/>
      <c r="GU49" s="46"/>
      <c r="GV49" s="46"/>
      <c r="GW49" s="46"/>
      <c r="GX49" s="46"/>
      <c r="GY49" s="46"/>
      <c r="GZ49" s="46"/>
      <c r="HA49" s="46"/>
      <c r="HB49" s="46"/>
      <c r="HC49" s="46"/>
      <c r="HD49" s="46"/>
      <c r="HE49" s="46"/>
      <c r="HF49" s="46"/>
      <c r="HG49" s="46"/>
      <c r="HH49" s="46"/>
      <c r="HI49" s="46"/>
      <c r="HJ49" s="46"/>
      <c r="HK49" s="46"/>
      <c r="HL49" s="46"/>
      <c r="HM49" s="46"/>
      <c r="HN49" s="46"/>
      <c r="HO49" s="46"/>
      <c r="HP49" s="46"/>
      <c r="HQ49" s="46"/>
      <c r="HR49" s="46"/>
      <c r="HS49" s="46"/>
      <c r="HT49" s="46"/>
      <c r="HU49" s="46"/>
      <c r="HV49" s="46"/>
      <c r="HW49" s="46"/>
      <c r="HX49" s="46"/>
      <c r="HY49" s="46"/>
      <c r="HZ49" s="46"/>
      <c r="IA49" s="46"/>
      <c r="IB49" s="46"/>
      <c r="IC49" s="46"/>
      <c r="ID49" s="46"/>
      <c r="IE49" s="46"/>
      <c r="IF49" s="46"/>
      <c r="IG49" s="46"/>
      <c r="IH49" s="46"/>
      <c r="II49" s="46"/>
      <c r="IJ49" s="46"/>
      <c r="IK49" s="46"/>
      <c r="IL49" s="46"/>
      <c r="IM49" s="46"/>
      <c r="IN49" s="46"/>
      <c r="IO49" s="46"/>
      <c r="IP49" s="46"/>
      <c r="IQ49" s="46"/>
      <c r="IR49" s="46"/>
      <c r="IS49" s="46"/>
      <c r="IT49" s="46"/>
      <c r="IU49" s="46"/>
      <c r="IV49" s="46"/>
      <c r="IW49" s="46"/>
      <c r="IX49" s="46"/>
      <c r="IY49" s="46"/>
      <c r="IZ49" s="46"/>
      <c r="JA49" s="46"/>
      <c r="JB49" s="46"/>
      <c r="JC49" s="46"/>
      <c r="JD49" s="46"/>
      <c r="JE49" s="46"/>
      <c r="JF49" s="46"/>
      <c r="JG49" s="46"/>
      <c r="JH49" s="46"/>
      <c r="JI49" s="46"/>
      <c r="JJ49" s="46"/>
      <c r="JK49" s="46"/>
      <c r="JL49" s="46"/>
      <c r="JM49" s="46"/>
      <c r="JN49" s="46"/>
      <c r="JO49" s="46"/>
      <c r="JP49" s="46"/>
      <c r="JQ49" s="46"/>
      <c r="JR49" s="46"/>
      <c r="JS49" s="46"/>
      <c r="JT49" s="46"/>
      <c r="JU49" s="46"/>
      <c r="JV49" s="46"/>
      <c r="JW49" s="46"/>
      <c r="JX49" s="46"/>
      <c r="JY49" s="46"/>
      <c r="JZ49" s="46"/>
      <c r="KA49" s="46"/>
      <c r="KB49" s="46"/>
      <c r="KC49" s="46"/>
      <c r="KD49" s="46"/>
      <c r="KE49" s="46"/>
      <c r="KF49" s="46"/>
      <c r="KG49" s="46"/>
      <c r="KH49" s="46"/>
      <c r="KI49" s="46"/>
      <c r="KJ49" s="46"/>
      <c r="KK49" s="46"/>
      <c r="KL49" s="46"/>
      <c r="KM49" s="46"/>
      <c r="KN49" s="46"/>
      <c r="KO49" s="46"/>
      <c r="KP49" s="46"/>
      <c r="KQ49" s="46"/>
      <c r="KR49" s="46"/>
      <c r="KS49" s="46"/>
      <c r="KT49" s="46"/>
      <c r="KU49" s="46"/>
      <c r="KV49" s="46"/>
      <c r="KW49" s="46"/>
      <c r="KX49" s="46"/>
      <c r="KY49" s="46"/>
      <c r="KZ49" s="46"/>
      <c r="LA49" s="46"/>
      <c r="LB49" s="46"/>
      <c r="LC49" s="46"/>
      <c r="LD49" s="46"/>
      <c r="LE49" s="46"/>
      <c r="LF49" s="46"/>
      <c r="LG49" s="46"/>
      <c r="LH49" s="46"/>
      <c r="LI49" s="46"/>
      <c r="LJ49" s="46"/>
      <c r="LK49" s="46"/>
      <c r="LL49" s="46"/>
      <c r="LM49" s="46"/>
      <c r="LN49" s="46"/>
      <c r="LO49" s="46"/>
      <c r="LP49" s="46"/>
      <c r="LQ49" s="46"/>
      <c r="LR49" s="46"/>
      <c r="LS49" s="46"/>
      <c r="LT49" s="46"/>
      <c r="LU49" s="46"/>
      <c r="LV49" s="46"/>
      <c r="LW49" s="46"/>
      <c r="LX49" s="46"/>
      <c r="LY49" s="46"/>
      <c r="LZ49" s="46"/>
      <c r="MA49" s="46"/>
      <c r="MB49" s="46"/>
      <c r="MC49" s="46"/>
      <c r="MD49" s="46"/>
      <c r="ME49" s="46"/>
      <c r="MF49" s="46"/>
      <c r="MG49" s="46"/>
      <c r="MH49" s="46"/>
      <c r="MI49" s="46"/>
      <c r="MJ49" s="46"/>
      <c r="MK49" s="46"/>
      <c r="ML49" s="46"/>
      <c r="MM49" s="46"/>
      <c r="MN49" s="46"/>
      <c r="MO49" s="46"/>
      <c r="MP49" s="46"/>
      <c r="MQ49" s="46"/>
      <c r="MR49" s="46"/>
      <c r="MS49" s="46"/>
      <c r="MT49" s="46"/>
      <c r="MU49" s="46"/>
      <c r="MV49" s="46"/>
      <c r="MW49" s="46"/>
      <c r="MX49" s="46"/>
      <c r="MY49" s="46"/>
      <c r="MZ49" s="46"/>
      <c r="NA49" s="46"/>
      <c r="NB49" s="46"/>
      <c r="NC49" s="46"/>
      <c r="ND49" s="46"/>
      <c r="NE49" s="46"/>
      <c r="NF49" s="46"/>
      <c r="NG49" s="46"/>
      <c r="NH49" s="46"/>
      <c r="NI49" s="46"/>
      <c r="NJ49" s="46"/>
      <c r="NK49" s="46"/>
      <c r="NL49" s="46"/>
      <c r="NM49" s="46"/>
      <c r="NN49" s="46"/>
      <c r="NO49" s="46"/>
      <c r="NP49" s="46"/>
      <c r="NQ49" s="46"/>
      <c r="NR49" s="46"/>
      <c r="NS49" s="46"/>
      <c r="NT49" s="46"/>
      <c r="NU49" s="46"/>
      <c r="NV49" s="46"/>
      <c r="NW49" s="46"/>
      <c r="NX49" s="46"/>
      <c r="NY49" s="46"/>
      <c r="NZ49" s="46"/>
      <c r="OA49" s="46"/>
      <c r="OB49" s="46"/>
      <c r="OC49" s="46"/>
      <c r="OD49" s="46"/>
      <c r="OE49" s="46"/>
      <c r="OF49" s="46"/>
      <c r="OG49" s="46"/>
      <c r="OH49" s="46"/>
      <c r="OI49" s="46"/>
      <c r="OJ49" s="46"/>
      <c r="OK49" s="46"/>
      <c r="OL49" s="46"/>
      <c r="OM49" s="46"/>
      <c r="ON49" s="46"/>
      <c r="OO49" s="46"/>
      <c r="OP49" s="46"/>
      <c r="OQ49" s="46"/>
      <c r="OR49" s="46"/>
      <c r="OS49" s="46"/>
      <c r="OT49" s="46"/>
      <c r="OU49" s="46"/>
      <c r="OV49" s="46"/>
      <c r="OW49" s="46"/>
      <c r="OX49" s="46"/>
      <c r="OY49" s="46"/>
      <c r="OZ49" s="46"/>
      <c r="PA49" s="46"/>
      <c r="PB49" s="46"/>
      <c r="PC49" s="46"/>
      <c r="PD49" s="46"/>
      <c r="PE49" s="46"/>
      <c r="PF49" s="46"/>
      <c r="PG49" s="46"/>
      <c r="PH49" s="46"/>
      <c r="PI49" s="46"/>
      <c r="PJ49" s="46"/>
      <c r="PK49" s="46"/>
      <c r="PL49" s="46"/>
      <c r="PM49" s="46"/>
      <c r="PN49" s="46"/>
      <c r="PO49" s="46"/>
      <c r="PP49" s="46"/>
      <c r="PQ49" s="46"/>
      <c r="PR49" s="46"/>
      <c r="PS49" s="46"/>
      <c r="PT49" s="46"/>
      <c r="PU49" s="46"/>
      <c r="PV49" s="46"/>
      <c r="PW49" s="46"/>
      <c r="PX49" s="46"/>
      <c r="PY49" s="46"/>
      <c r="PZ49" s="46"/>
      <c r="QA49" s="46"/>
      <c r="QB49" s="46"/>
      <c r="QC49" s="46"/>
      <c r="QD49" s="46"/>
      <c r="QE49" s="46"/>
      <c r="QF49" s="46"/>
      <c r="QG49" s="46"/>
      <c r="QH49" s="46"/>
      <c r="QI49" s="46"/>
      <c r="QJ49" s="46"/>
      <c r="QK49" s="46"/>
      <c r="QL49" s="46"/>
      <c r="QM49" s="46"/>
      <c r="QN49" s="46"/>
      <c r="QO49" s="46"/>
      <c r="QP49" s="46"/>
      <c r="QQ49" s="46"/>
      <c r="QR49" s="46"/>
      <c r="QS49" s="46"/>
      <c r="QT49" s="46"/>
      <c r="QU49" s="46"/>
      <c r="QV49" s="46"/>
      <c r="QW49" s="46"/>
      <c r="QX49" s="46"/>
      <c r="QY49" s="46"/>
      <c r="QZ49" s="46"/>
      <c r="RA49" s="46"/>
      <c r="RB49" s="46"/>
      <c r="RC49" s="46"/>
      <c r="RD49" s="46"/>
      <c r="RE49" s="46"/>
      <c r="RF49" s="46"/>
      <c r="RG49" s="46"/>
      <c r="RH49" s="46"/>
      <c r="RI49" s="46"/>
      <c r="RJ49" s="46"/>
      <c r="RK49" s="46"/>
      <c r="RL49" s="46"/>
      <c r="RM49" s="46"/>
      <c r="RN49" s="46"/>
      <c r="RO49" s="46"/>
      <c r="RP49" s="46"/>
      <c r="RQ49" s="46"/>
      <c r="RR49" s="46"/>
      <c r="RS49" s="46"/>
      <c r="RT49" s="46"/>
      <c r="RU49" s="46"/>
      <c r="RV49" s="46"/>
      <c r="RW49" s="46"/>
      <c r="RX49" s="46"/>
      <c r="RY49" s="46"/>
      <c r="RZ49" s="46"/>
      <c r="SA49" s="46"/>
      <c r="SB49" s="46"/>
      <c r="SC49" s="46"/>
      <c r="SD49" s="46"/>
      <c r="SE49" s="46"/>
      <c r="SF49" s="46"/>
      <c r="SG49" s="46"/>
      <c r="SH49" s="46"/>
      <c r="SI49" s="46"/>
      <c r="SJ49" s="46"/>
      <c r="SK49" s="46"/>
      <c r="SL49" s="46"/>
      <c r="SM49" s="46"/>
      <c r="SN49" s="46"/>
      <c r="SO49" s="46"/>
      <c r="SP49" s="46"/>
      <c r="SQ49" s="46"/>
      <c r="SR49" s="46"/>
      <c r="SS49" s="46"/>
      <c r="ST49" s="46"/>
      <c r="SU49" s="46"/>
      <c r="SV49" s="46"/>
      <c r="SW49" s="46"/>
      <c r="SX49" s="46"/>
      <c r="SY49" s="46"/>
      <c r="SZ49" s="46"/>
      <c r="TA49" s="46"/>
      <c r="TB49" s="46"/>
      <c r="TC49" s="46"/>
      <c r="TD49" s="46"/>
      <c r="TE49" s="46"/>
      <c r="TF49" s="46"/>
      <c r="TG49" s="46"/>
      <c r="TH49" s="46"/>
      <c r="TI49" s="46"/>
      <c r="TJ49" s="46"/>
      <c r="TK49" s="46"/>
      <c r="TL49" s="46"/>
      <c r="TM49" s="46"/>
      <c r="TN49" s="46"/>
      <c r="TO49" s="46"/>
      <c r="TP49" s="46"/>
      <c r="TQ49" s="46"/>
      <c r="TR49" s="46"/>
      <c r="TS49" s="46"/>
      <c r="TT49" s="46"/>
      <c r="TU49" s="46"/>
      <c r="TV49" s="46"/>
      <c r="TW49" s="46"/>
      <c r="TX49" s="46"/>
      <c r="TY49" s="46"/>
      <c r="TZ49" s="46"/>
      <c r="UA49" s="46"/>
      <c r="UB49" s="46"/>
      <c r="UC49" s="46"/>
      <c r="UD49" s="46"/>
      <c r="UE49" s="46"/>
      <c r="UF49" s="46"/>
      <c r="UG49" s="46"/>
      <c r="UH49" s="46"/>
      <c r="UI49" s="46"/>
      <c r="UJ49" s="46"/>
      <c r="UK49" s="46"/>
      <c r="UL49" s="46"/>
      <c r="UM49" s="46"/>
      <c r="UN49" s="46"/>
      <c r="UO49" s="46"/>
      <c r="UP49" s="46"/>
      <c r="UQ49" s="46"/>
      <c r="UR49" s="46"/>
      <c r="US49" s="46"/>
      <c r="UT49" s="46"/>
      <c r="UU49" s="46"/>
      <c r="UV49" s="46"/>
      <c r="UW49" s="46"/>
      <c r="UX49" s="46"/>
      <c r="UY49" s="46"/>
      <c r="UZ49" s="46"/>
      <c r="VA49" s="46"/>
      <c r="VB49" s="46"/>
      <c r="VC49" s="46"/>
      <c r="VD49" s="46"/>
      <c r="VE49" s="46"/>
      <c r="VF49" s="46"/>
      <c r="VG49" s="46"/>
      <c r="VH49" s="46"/>
      <c r="VI49" s="46"/>
      <c r="VJ49" s="46"/>
      <c r="VK49" s="46"/>
      <c r="VL49" s="46"/>
      <c r="VM49" s="46"/>
      <c r="VN49" s="46"/>
      <c r="VO49" s="46"/>
      <c r="VP49" s="46"/>
      <c r="VQ49" s="46"/>
      <c r="VR49" s="46"/>
      <c r="VS49" s="46"/>
      <c r="VT49" s="46"/>
      <c r="VU49" s="46"/>
      <c r="VV49" s="46"/>
      <c r="VW49" s="46"/>
      <c r="VX49" s="46"/>
      <c r="VY49" s="46"/>
      <c r="VZ49" s="46"/>
      <c r="WA49" s="46"/>
      <c r="WB49" s="46"/>
      <c r="WC49" s="46"/>
      <c r="WD49" s="46"/>
      <c r="WE49" s="46"/>
      <c r="WF49" s="46"/>
      <c r="WG49" s="46"/>
      <c r="WH49" s="46"/>
      <c r="WI49" s="46"/>
      <c r="WJ49" s="46"/>
      <c r="WK49" s="46"/>
      <c r="WL49" s="46"/>
      <c r="WM49" s="46"/>
      <c r="WN49" s="46"/>
      <c r="WO49" s="46"/>
      <c r="WP49" s="46"/>
      <c r="WQ49" s="46"/>
      <c r="WR49" s="46"/>
      <c r="WS49" s="46"/>
      <c r="WT49" s="46"/>
      <c r="WU49" s="46"/>
      <c r="WV49" s="46"/>
      <c r="WW49" s="46"/>
      <c r="WX49" s="46"/>
      <c r="WY49" s="46"/>
      <c r="WZ49" s="46"/>
      <c r="XA49" s="46"/>
      <c r="XB49" s="46"/>
      <c r="XC49" s="46"/>
      <c r="XD49" s="46"/>
      <c r="XE49" s="46"/>
      <c r="XF49" s="46"/>
      <c r="XG49" s="46"/>
      <c r="XH49" s="46"/>
      <c r="XI49" s="46"/>
      <c r="XJ49" s="46"/>
      <c r="XK49" s="46"/>
      <c r="XL49" s="46"/>
      <c r="XM49" s="46"/>
      <c r="XN49" s="46"/>
      <c r="XO49" s="46"/>
      <c r="XP49" s="46"/>
      <c r="XQ49" s="46"/>
      <c r="XR49" s="46"/>
      <c r="XS49" s="46"/>
      <c r="XT49" s="46"/>
      <c r="XU49" s="46"/>
      <c r="XV49" s="46"/>
      <c r="XW49" s="46"/>
      <c r="XX49" s="46"/>
      <c r="XY49" s="46"/>
      <c r="XZ49" s="46"/>
      <c r="YA49" s="46"/>
      <c r="YB49" s="46"/>
      <c r="YC49" s="46"/>
      <c r="YD49" s="46"/>
      <c r="YE49" s="46"/>
      <c r="YF49" s="46"/>
      <c r="YG49" s="46"/>
      <c r="YH49" s="46"/>
      <c r="YI49" s="46"/>
      <c r="YJ49" s="46"/>
      <c r="YK49" s="46"/>
      <c r="YL49" s="46"/>
      <c r="YM49" s="46"/>
      <c r="YN49" s="46"/>
      <c r="YO49" s="46"/>
      <c r="YP49" s="46"/>
      <c r="YQ49" s="46"/>
      <c r="YR49" s="46"/>
      <c r="YS49" s="46"/>
      <c r="YT49" s="46"/>
      <c r="YU49" s="46"/>
      <c r="YV49" s="46"/>
      <c r="YW49" s="46"/>
      <c r="YX49" s="46"/>
      <c r="YY49" s="46"/>
      <c r="YZ49" s="46"/>
      <c r="ZA49" s="46"/>
      <c r="ZB49" s="46"/>
      <c r="ZC49" s="46"/>
      <c r="ZD49" s="46"/>
      <c r="ZE49" s="46"/>
      <c r="ZF49" s="46"/>
      <c r="ZG49" s="46"/>
      <c r="ZH49" s="46"/>
      <c r="ZI49" s="46"/>
      <c r="ZJ49" s="46"/>
      <c r="ZK49" s="46"/>
      <c r="ZL49" s="46"/>
      <c r="ZM49" s="46"/>
      <c r="ZN49" s="46"/>
      <c r="ZO49" s="46"/>
      <c r="ZP49" s="46"/>
      <c r="ZQ49" s="46"/>
      <c r="ZR49" s="46"/>
      <c r="ZS49" s="46"/>
      <c r="ZT49" s="46"/>
      <c r="ZU49" s="46"/>
      <c r="ZV49" s="46"/>
      <c r="ZW49" s="46"/>
      <c r="ZX49" s="46"/>
      <c r="ZY49" s="46"/>
      <c r="ZZ49" s="46"/>
      <c r="AAA49" s="46"/>
      <c r="AAB49" s="46"/>
      <c r="AAC49" s="46"/>
      <c r="AAD49" s="46"/>
      <c r="AAE49" s="46"/>
      <c r="AAF49" s="46"/>
      <c r="AAG49" s="46"/>
      <c r="AAH49" s="46"/>
      <c r="AAI49" s="46"/>
      <c r="AAJ49" s="46"/>
      <c r="AAK49" s="46"/>
      <c r="AAL49" s="46"/>
      <c r="AAM49" s="46"/>
      <c r="AAN49" s="46"/>
      <c r="AAO49" s="46"/>
      <c r="AAP49" s="46"/>
      <c r="AAQ49" s="46"/>
      <c r="AAR49" s="46"/>
      <c r="AAS49" s="46"/>
      <c r="AAT49" s="46"/>
      <c r="AAU49" s="46"/>
      <c r="AAV49" s="46"/>
      <c r="AAW49" s="46"/>
      <c r="AAX49" s="46"/>
      <c r="AAY49" s="46"/>
      <c r="AAZ49" s="46"/>
      <c r="ABA49" s="46"/>
      <c r="ABB49" s="46"/>
      <c r="ABC49" s="46"/>
      <c r="ABD49" s="46"/>
      <c r="ABE49" s="46"/>
      <c r="ABF49" s="46"/>
      <c r="ABG49" s="46"/>
      <c r="ABH49" s="46"/>
      <c r="ABI49" s="46"/>
      <c r="ABJ49" s="46"/>
      <c r="ABK49" s="46"/>
      <c r="ABL49" s="46"/>
      <c r="ABM49" s="46"/>
      <c r="ABN49" s="46"/>
      <c r="ABO49" s="46"/>
      <c r="ABP49" s="46"/>
      <c r="ABQ49" s="46"/>
      <c r="ABR49" s="46"/>
      <c r="ABS49" s="46"/>
      <c r="ABT49" s="46"/>
      <c r="ABU49" s="46"/>
      <c r="ABV49" s="46"/>
      <c r="ABW49" s="46"/>
      <c r="ABX49" s="46"/>
      <c r="ABY49" s="46"/>
      <c r="ABZ49" s="46"/>
      <c r="ACA49" s="46"/>
      <c r="ACB49" s="46"/>
      <c r="ACC49" s="46"/>
      <c r="ACD49" s="46"/>
      <c r="ACE49" s="46"/>
      <c r="ACF49" s="46"/>
      <c r="ACG49" s="46"/>
      <c r="ACH49" s="46"/>
      <c r="ACI49" s="46"/>
      <c r="ACJ49" s="46"/>
      <c r="ACK49" s="46"/>
      <c r="ACL49" s="46"/>
      <c r="ACM49" s="46"/>
      <c r="ACN49" s="46"/>
      <c r="ACO49" s="46"/>
      <c r="ACP49" s="46"/>
      <c r="ACQ49" s="46"/>
      <c r="ACR49" s="46"/>
      <c r="ACS49" s="46"/>
      <c r="ACT49" s="46"/>
      <c r="ACU49" s="46"/>
      <c r="ACV49" s="46"/>
      <c r="ACW49" s="46"/>
      <c r="ACX49" s="46"/>
      <c r="ACY49" s="46"/>
      <c r="ACZ49" s="46"/>
      <c r="ADA49" s="46"/>
      <c r="ADB49" s="46"/>
      <c r="ADC49" s="46"/>
      <c r="ADD49" s="46"/>
      <c r="ADE49" s="46"/>
      <c r="ADF49" s="46"/>
      <c r="ADG49" s="46"/>
      <c r="ADH49" s="46"/>
      <c r="ADI49" s="46"/>
      <c r="ADJ49" s="46"/>
      <c r="ADK49" s="46"/>
      <c r="ADL49" s="46"/>
      <c r="ADM49" s="46"/>
      <c r="ADN49" s="46"/>
      <c r="ADO49" s="46"/>
      <c r="ADP49" s="46"/>
      <c r="ADQ49" s="46"/>
      <c r="ADR49" s="46"/>
      <c r="ADS49" s="46"/>
      <c r="ADT49" s="46"/>
      <c r="ADU49" s="46"/>
      <c r="ADV49" s="46"/>
      <c r="ADW49" s="46"/>
      <c r="ADX49" s="46"/>
      <c r="ADY49" s="46"/>
      <c r="ADZ49" s="46"/>
      <c r="AEA49" s="46"/>
      <c r="AEB49" s="46"/>
      <c r="AEC49" s="46"/>
      <c r="AED49" s="46"/>
      <c r="AEE49" s="46"/>
      <c r="AEF49" s="46"/>
      <c r="AEG49" s="46"/>
      <c r="AEH49" s="46"/>
      <c r="AEI49" s="46"/>
      <c r="AEJ49" s="46"/>
      <c r="AEK49" s="46"/>
      <c r="AEL49" s="46"/>
      <c r="AEM49" s="46"/>
      <c r="AEN49" s="46"/>
      <c r="AEO49" s="46"/>
      <c r="AEP49" s="46"/>
      <c r="AEQ49" s="46"/>
      <c r="AER49" s="46"/>
      <c r="AES49" s="46"/>
      <c r="AET49" s="46"/>
      <c r="AEU49" s="46"/>
      <c r="AEV49" s="46"/>
      <c r="AEW49" s="46"/>
      <c r="AEX49" s="46"/>
      <c r="AEY49" s="46"/>
      <c r="AEZ49" s="46"/>
      <c r="AFA49" s="46"/>
      <c r="AFB49" s="46"/>
      <c r="AFC49" s="46"/>
      <c r="AFD49" s="46"/>
      <c r="AFE49" s="46"/>
      <c r="AFF49" s="46"/>
      <c r="AFG49" s="46"/>
      <c r="AFH49" s="46"/>
      <c r="AFI49" s="46"/>
      <c r="AFJ49" s="46"/>
      <c r="AFK49" s="46"/>
      <c r="AFL49" s="46"/>
      <c r="AFM49" s="46"/>
      <c r="AFN49" s="46"/>
      <c r="AFO49" s="46"/>
      <c r="AFP49" s="46"/>
      <c r="AFQ49" s="46"/>
      <c r="AFR49" s="46"/>
      <c r="AFS49" s="46"/>
      <c r="AFT49" s="46"/>
      <c r="AFU49" s="46"/>
      <c r="AFV49" s="46"/>
      <c r="AFW49" s="46"/>
      <c r="AFX49" s="46"/>
      <c r="AFY49" s="46"/>
      <c r="AFZ49" s="46"/>
      <c r="AGA49" s="46"/>
      <c r="AGB49" s="46"/>
      <c r="AGC49" s="46"/>
      <c r="AGD49" s="46"/>
      <c r="AGE49" s="46"/>
      <c r="AGF49" s="46"/>
      <c r="AGG49" s="46"/>
      <c r="AGH49" s="46"/>
      <c r="AGI49" s="46"/>
      <c r="AGJ49" s="46"/>
      <c r="AGK49" s="46"/>
      <c r="AGL49" s="46"/>
      <c r="AGM49" s="46"/>
      <c r="AGN49" s="46"/>
      <c r="AGO49" s="46"/>
      <c r="AGP49" s="46"/>
      <c r="AGQ49" s="46"/>
      <c r="AGR49" s="46"/>
      <c r="AGS49" s="46"/>
      <c r="AGT49" s="46"/>
      <c r="AGU49" s="46"/>
      <c r="AGV49" s="46"/>
      <c r="AGW49" s="46"/>
      <c r="AGX49" s="46"/>
      <c r="AGY49" s="46"/>
      <c r="AGZ49" s="46"/>
      <c r="AHA49" s="46"/>
      <c r="AHB49" s="46"/>
      <c r="AHC49" s="46"/>
      <c r="AHD49" s="46"/>
      <c r="AHE49" s="46"/>
      <c r="AHF49" s="46"/>
      <c r="AHG49" s="46"/>
      <c r="AHH49" s="46"/>
      <c r="AHI49" s="46"/>
      <c r="AHJ49" s="46"/>
      <c r="AHK49" s="46"/>
      <c r="AHL49" s="46"/>
      <c r="AHM49" s="46"/>
      <c r="AHN49" s="46"/>
      <c r="AHO49" s="46"/>
      <c r="AHP49" s="46"/>
      <c r="AHQ49" s="46"/>
      <c r="AHR49" s="46"/>
      <c r="AHS49" s="46"/>
      <c r="AHT49" s="46"/>
      <c r="AHU49" s="46"/>
      <c r="AHV49" s="46"/>
      <c r="AHW49" s="46"/>
      <c r="AHX49" s="46"/>
      <c r="AHY49" s="46"/>
      <c r="AHZ49" s="46"/>
      <c r="AIA49" s="46"/>
      <c r="AIB49" s="46"/>
      <c r="AIC49" s="46"/>
      <c r="AID49" s="46"/>
      <c r="AIE49" s="46"/>
      <c r="AIF49" s="46"/>
      <c r="AIG49" s="46"/>
      <c r="AIH49" s="46"/>
      <c r="AII49" s="46"/>
      <c r="AIJ49" s="46"/>
      <c r="AIK49" s="46"/>
      <c r="AIL49" s="46"/>
      <c r="AIM49" s="46"/>
      <c r="AIN49" s="46"/>
      <c r="AIO49" s="46"/>
      <c r="AIP49" s="46"/>
      <c r="AIQ49" s="46"/>
      <c r="AIR49" s="46"/>
      <c r="AIS49" s="46"/>
      <c r="AIT49" s="46"/>
      <c r="AIU49" s="46"/>
      <c r="AIV49" s="46"/>
      <c r="AIW49" s="46"/>
      <c r="AIX49" s="46"/>
      <c r="AIY49" s="46"/>
      <c r="AIZ49" s="46"/>
      <c r="AJA49" s="46"/>
      <c r="AJB49" s="46"/>
      <c r="AJC49" s="46"/>
      <c r="AJD49" s="46"/>
      <c r="AJE49" s="46"/>
      <c r="AJF49" s="46"/>
      <c r="AJG49" s="46"/>
      <c r="AJH49" s="46"/>
      <c r="AJI49" s="46"/>
      <c r="AJJ49" s="46"/>
      <c r="AJK49" s="46"/>
      <c r="AJL49" s="46"/>
      <c r="AJM49" s="46"/>
      <c r="AJN49" s="46"/>
      <c r="AJO49" s="46"/>
      <c r="AJP49" s="46"/>
      <c r="AJQ49" s="46"/>
      <c r="AJR49" s="46"/>
      <c r="AJS49" s="46"/>
      <c r="AJT49" s="46"/>
      <c r="AJU49" s="46"/>
      <c r="AJV49" s="46"/>
      <c r="AJW49" s="46"/>
      <c r="AJX49" s="46"/>
      <c r="AJY49" s="46"/>
      <c r="AJZ49" s="46"/>
      <c r="AKA49" s="46"/>
      <c r="AKB49" s="46"/>
      <c r="AKC49" s="46"/>
      <c r="AKD49" s="46"/>
      <c r="AKE49" s="46"/>
      <c r="AKF49" s="46"/>
      <c r="AKG49" s="46"/>
      <c r="AKH49" s="46"/>
      <c r="AKI49" s="46"/>
      <c r="AKJ49" s="46"/>
      <c r="AKK49" s="46"/>
      <c r="AKL49" s="46"/>
      <c r="AKM49" s="46"/>
      <c r="AKN49" s="46"/>
      <c r="AKO49" s="46"/>
      <c r="AKP49" s="46"/>
      <c r="AKQ49" s="46"/>
      <c r="AKR49" s="46"/>
      <c r="AKS49" s="46"/>
      <c r="AKT49" s="46"/>
      <c r="AKU49" s="46"/>
      <c r="AKV49" s="46"/>
      <c r="AKW49" s="46"/>
      <c r="AKX49" s="46"/>
      <c r="AKY49" s="46"/>
      <c r="AKZ49" s="46"/>
      <c r="ALA49" s="46"/>
      <c r="ALB49" s="46"/>
      <c r="ALC49" s="46"/>
      <c r="ALD49" s="46"/>
      <c r="ALE49" s="46"/>
      <c r="ALF49" s="46"/>
      <c r="ALG49" s="46"/>
      <c r="ALH49" s="46"/>
      <c r="ALI49" s="46"/>
      <c r="ALJ49" s="46"/>
      <c r="ALK49" s="46"/>
      <c r="ALL49" s="46"/>
      <c r="ALM49" s="46"/>
      <c r="ALN49" s="46"/>
      <c r="ALO49" s="46"/>
      <c r="ALP49" s="46"/>
      <c r="ALQ49" s="46"/>
      <c r="ALR49" s="46"/>
      <c r="ALS49" s="46"/>
      <c r="ALT49" s="46"/>
      <c r="ALU49" s="46"/>
      <c r="ALV49" s="46"/>
      <c r="ALW49" s="46"/>
      <c r="ALX49" s="46"/>
      <c r="ALY49" s="46"/>
      <c r="ALZ49" s="46"/>
      <c r="AMA49" s="46"/>
      <c r="AMB49" s="46"/>
      <c r="AMC49" s="46"/>
      <c r="AMD49" s="46"/>
      <c r="AME49" s="46"/>
      <c r="AMF49" s="46"/>
      <c r="AMG49" s="46"/>
      <c r="AMH49" s="46"/>
      <c r="AMI49" s="46"/>
      <c r="AMJ49" s="46"/>
      <c r="AMK49" s="46"/>
      <c r="AML49" s="46"/>
      <c r="AMM49" s="46"/>
      <c r="AMN49" s="46"/>
      <c r="AMO49" s="46"/>
      <c r="AMP49" s="46"/>
      <c r="AMQ49" s="46"/>
      <c r="AMR49" s="46"/>
      <c r="AMS49" s="46"/>
      <c r="AMT49" s="46"/>
      <c r="AMU49" s="46"/>
      <c r="AMV49" s="46"/>
      <c r="AMW49" s="46"/>
      <c r="AMX49" s="46"/>
      <c r="AMY49" s="46"/>
      <c r="AMZ49" s="46"/>
      <c r="ANA49" s="46"/>
      <c r="ANB49" s="46"/>
      <c r="ANC49" s="46"/>
      <c r="AND49" s="46"/>
      <c r="ANE49" s="46"/>
      <c r="ANF49" s="46"/>
      <c r="ANG49" s="46"/>
      <c r="ANH49" s="46"/>
      <c r="ANI49" s="46"/>
      <c r="ANJ49" s="46"/>
      <c r="ANK49" s="46"/>
      <c r="ANL49" s="46"/>
      <c r="ANM49" s="46"/>
      <c r="ANN49" s="46"/>
      <c r="ANO49" s="46"/>
      <c r="ANP49" s="46"/>
      <c r="ANQ49" s="46"/>
      <c r="ANR49" s="46"/>
      <c r="ANS49" s="46"/>
      <c r="ANT49" s="46"/>
      <c r="ANU49" s="46"/>
      <c r="ANV49" s="46"/>
      <c r="ANW49" s="46"/>
      <c r="ANX49" s="46"/>
      <c r="ANY49" s="46"/>
      <c r="ANZ49" s="46"/>
      <c r="AOA49" s="46"/>
      <c r="AOB49" s="46"/>
      <c r="AOC49" s="46"/>
      <c r="AOD49" s="46"/>
      <c r="AOE49" s="46"/>
      <c r="AOF49" s="46"/>
      <c r="AOG49" s="46"/>
      <c r="AOH49" s="46"/>
      <c r="AOI49" s="46"/>
      <c r="AOJ49" s="46"/>
      <c r="AOK49" s="46"/>
      <c r="AOL49" s="46"/>
      <c r="AOM49" s="46"/>
      <c r="AON49" s="46"/>
      <c r="AOO49" s="46"/>
      <c r="AOP49" s="46"/>
      <c r="AOQ49" s="46"/>
      <c r="AOR49" s="46"/>
      <c r="AOS49" s="46"/>
      <c r="AOT49" s="46"/>
      <c r="AOU49" s="46"/>
      <c r="AOV49" s="46"/>
      <c r="AOW49" s="46"/>
      <c r="AOX49" s="46"/>
      <c r="AOY49" s="46"/>
      <c r="AOZ49" s="46"/>
      <c r="APA49" s="46"/>
      <c r="APB49" s="46"/>
      <c r="APC49" s="46"/>
      <c r="APD49" s="46"/>
      <c r="APE49" s="46"/>
      <c r="APF49" s="46"/>
      <c r="APG49" s="46"/>
      <c r="APH49" s="46"/>
      <c r="API49" s="46"/>
      <c r="APJ49" s="46"/>
      <c r="APK49" s="46"/>
      <c r="APL49" s="46"/>
      <c r="APM49" s="46"/>
      <c r="APN49" s="46"/>
      <c r="APO49" s="46"/>
      <c r="APP49" s="46"/>
      <c r="APQ49" s="46"/>
      <c r="APR49" s="46"/>
      <c r="APS49" s="46"/>
      <c r="APT49" s="46"/>
      <c r="APU49" s="46"/>
      <c r="APV49" s="46"/>
      <c r="APW49" s="46"/>
      <c r="APX49" s="46"/>
      <c r="APY49" s="46"/>
      <c r="APZ49" s="46"/>
      <c r="AQA49" s="46"/>
      <c r="AQB49" s="46"/>
      <c r="AQC49" s="46"/>
      <c r="AQD49" s="46"/>
      <c r="AQE49" s="46"/>
      <c r="AQF49" s="46"/>
      <c r="AQG49" s="46"/>
      <c r="AQH49" s="46"/>
      <c r="AQI49" s="46"/>
      <c r="AQJ49" s="46"/>
      <c r="AQK49" s="46"/>
      <c r="AQL49" s="46"/>
      <c r="AQM49" s="46"/>
      <c r="AQN49" s="46"/>
      <c r="AQO49" s="46"/>
      <c r="AQP49" s="46"/>
      <c r="AQQ49" s="46"/>
      <c r="AQR49" s="46"/>
      <c r="AQS49" s="46"/>
      <c r="AQT49" s="46"/>
      <c r="AQU49" s="46"/>
      <c r="AQV49" s="46"/>
      <c r="AQW49" s="46"/>
      <c r="AQX49" s="46"/>
      <c r="AQY49" s="46"/>
      <c r="AQZ49" s="46"/>
      <c r="ARA49" s="46"/>
      <c r="ARB49" s="46"/>
      <c r="ARC49" s="46"/>
      <c r="ARD49" s="46"/>
      <c r="ARE49" s="46"/>
      <c r="ARF49" s="46"/>
      <c r="ARG49" s="46"/>
      <c r="ARH49" s="46"/>
      <c r="ARI49" s="46"/>
      <c r="ARJ49" s="46"/>
      <c r="ARK49" s="46"/>
      <c r="ARL49" s="46"/>
      <c r="ARM49" s="46"/>
      <c r="ARN49" s="46"/>
      <c r="ARO49" s="46"/>
      <c r="ARP49" s="46"/>
      <c r="ARQ49" s="46"/>
      <c r="ARR49" s="46"/>
      <c r="ARS49" s="46"/>
      <c r="ART49" s="46"/>
      <c r="ARU49" s="46"/>
      <c r="ARV49" s="46"/>
      <c r="ARW49" s="46"/>
      <c r="ARX49" s="46"/>
      <c r="ARY49" s="46"/>
      <c r="ARZ49" s="46"/>
      <c r="ASA49" s="46"/>
      <c r="ASB49" s="46"/>
      <c r="ASC49" s="46"/>
      <c r="ASD49" s="46"/>
      <c r="ASE49" s="46"/>
      <c r="ASF49" s="46"/>
      <c r="ASG49" s="46"/>
      <c r="ASH49" s="46"/>
      <c r="ASI49" s="46"/>
      <c r="ASJ49" s="46"/>
      <c r="ASK49" s="46"/>
      <c r="ASL49" s="46"/>
      <c r="ASM49" s="46"/>
      <c r="ASN49" s="46"/>
      <c r="ASO49" s="46"/>
      <c r="ASP49" s="46"/>
      <c r="ASQ49" s="46"/>
      <c r="ASR49" s="46"/>
      <c r="ASS49" s="46"/>
      <c r="AST49" s="46"/>
      <c r="ASU49" s="46"/>
      <c r="ASV49" s="46"/>
      <c r="ASW49" s="46"/>
      <c r="ASX49" s="46"/>
      <c r="ASY49" s="46"/>
      <c r="ASZ49" s="46"/>
      <c r="ATA49" s="46"/>
      <c r="ATB49" s="46"/>
      <c r="ATC49" s="46"/>
      <c r="ATD49" s="46"/>
      <c r="ATE49" s="46"/>
      <c r="ATF49" s="46"/>
      <c r="ATG49" s="46"/>
      <c r="ATH49" s="46"/>
      <c r="ATI49" s="46"/>
      <c r="ATJ49" s="46"/>
      <c r="ATK49" s="46"/>
      <c r="ATL49" s="46"/>
      <c r="ATM49" s="46"/>
      <c r="ATN49" s="46"/>
      <c r="ATO49" s="46"/>
      <c r="ATP49" s="46"/>
      <c r="ATQ49" s="46"/>
      <c r="ATR49" s="46"/>
      <c r="ATS49" s="46"/>
      <c r="ATT49" s="46"/>
      <c r="ATU49" s="46"/>
      <c r="ATV49" s="46"/>
      <c r="ATW49" s="46"/>
      <c r="ATX49" s="46"/>
      <c r="ATY49" s="46"/>
      <c r="ATZ49" s="46"/>
      <c r="AUA49" s="46"/>
      <c r="AUB49" s="46"/>
      <c r="AUC49" s="46"/>
      <c r="AUD49" s="46"/>
      <c r="AUE49" s="46"/>
      <c r="AUF49" s="46"/>
      <c r="AUG49" s="46"/>
      <c r="AUH49" s="46"/>
      <c r="AUI49" s="46"/>
      <c r="AUJ49" s="46"/>
      <c r="AUK49" s="46"/>
      <c r="AUL49" s="46"/>
      <c r="AUM49" s="46"/>
      <c r="AUN49" s="46"/>
      <c r="AUO49" s="46"/>
      <c r="AUP49" s="46"/>
      <c r="AUQ49" s="46"/>
      <c r="AUR49" s="46"/>
      <c r="AUS49" s="46"/>
      <c r="AUT49" s="46"/>
      <c r="AUU49" s="46"/>
      <c r="AUV49" s="46"/>
      <c r="AUW49" s="46"/>
      <c r="AUX49" s="46"/>
      <c r="AUY49" s="46"/>
      <c r="AUZ49" s="46"/>
      <c r="AVA49" s="46"/>
      <c r="AVB49" s="46"/>
      <c r="AVC49" s="46"/>
      <c r="AVD49" s="46"/>
      <c r="AVE49" s="46"/>
      <c r="AVF49" s="46"/>
      <c r="AVG49" s="46"/>
      <c r="AVH49" s="46"/>
      <c r="AVI49" s="46"/>
      <c r="AVJ49" s="46"/>
      <c r="AVK49" s="46"/>
      <c r="AVL49" s="46"/>
      <c r="AVM49" s="46"/>
      <c r="AVN49" s="46"/>
      <c r="AVO49" s="46"/>
      <c r="AVP49" s="46"/>
      <c r="AVQ49" s="46"/>
      <c r="AVR49" s="46"/>
      <c r="AVS49" s="46"/>
      <c r="AVT49" s="46"/>
      <c r="AVU49" s="46"/>
      <c r="AVV49" s="46"/>
      <c r="AVW49" s="46"/>
      <c r="AVX49" s="46"/>
      <c r="AVY49" s="46"/>
      <c r="AVZ49" s="46"/>
      <c r="AWA49" s="46"/>
      <c r="AWB49" s="46"/>
      <c r="AWC49" s="46"/>
      <c r="AWD49" s="46"/>
      <c r="AWE49" s="46"/>
      <c r="AWF49" s="46"/>
      <c r="AWG49" s="46"/>
      <c r="AWH49" s="46"/>
      <c r="AWI49" s="46"/>
      <c r="AWJ49" s="46"/>
      <c r="AWK49" s="46"/>
      <c r="AWL49" s="46"/>
      <c r="AWM49" s="46"/>
      <c r="AWN49" s="46"/>
      <c r="AWO49" s="46"/>
      <c r="AWP49" s="46"/>
      <c r="AWQ49" s="46"/>
      <c r="AWR49" s="46"/>
      <c r="AWS49" s="46"/>
      <c r="AWT49" s="46"/>
      <c r="AWU49" s="46"/>
      <c r="AWV49" s="46"/>
      <c r="AWW49" s="46"/>
      <c r="AWX49" s="46"/>
      <c r="AWY49" s="46"/>
      <c r="AWZ49" s="46"/>
      <c r="AXA49" s="46"/>
      <c r="AXB49" s="46"/>
      <c r="AXC49" s="46"/>
      <c r="AXD49" s="46"/>
      <c r="AXE49" s="46"/>
      <c r="AXF49" s="46"/>
      <c r="AXG49" s="46"/>
      <c r="AXH49" s="46"/>
      <c r="AXI49" s="46"/>
      <c r="AXJ49" s="46"/>
      <c r="AXK49" s="46"/>
      <c r="AXL49" s="46"/>
      <c r="AXM49" s="46"/>
      <c r="AXN49" s="46"/>
      <c r="AXO49" s="46"/>
      <c r="AXP49" s="46"/>
      <c r="AXQ49" s="46"/>
      <c r="AXR49" s="46"/>
      <c r="AXS49" s="46"/>
      <c r="AXT49" s="46"/>
      <c r="AXU49" s="46"/>
      <c r="AXV49" s="46"/>
      <c r="AXW49" s="46"/>
      <c r="AXX49" s="46"/>
      <c r="AXY49" s="46"/>
      <c r="AXZ49" s="46"/>
      <c r="AYA49" s="46"/>
      <c r="AYB49" s="46"/>
      <c r="AYC49" s="46"/>
      <c r="AYD49" s="46"/>
      <c r="AYE49" s="46"/>
      <c r="AYF49" s="46"/>
      <c r="AYG49" s="46"/>
      <c r="AYH49" s="46"/>
      <c r="AYI49" s="46"/>
      <c r="AYJ49" s="46"/>
      <c r="AYK49" s="46"/>
      <c r="AYL49" s="46"/>
      <c r="AYM49" s="46"/>
      <c r="AYN49" s="46"/>
      <c r="AYO49" s="46"/>
      <c r="AYP49" s="46"/>
      <c r="AYQ49" s="46"/>
      <c r="AYR49" s="46"/>
      <c r="AYS49" s="46"/>
      <c r="AYT49" s="46"/>
      <c r="AYU49" s="46"/>
      <c r="AYV49" s="46"/>
      <c r="AYW49" s="46"/>
      <c r="AYX49" s="46"/>
      <c r="AYY49" s="46"/>
      <c r="AYZ49" s="46"/>
      <c r="AZA49" s="46"/>
      <c r="AZB49" s="46"/>
      <c r="AZC49" s="46"/>
      <c r="AZD49" s="46"/>
      <c r="AZE49" s="46"/>
      <c r="AZF49" s="46"/>
      <c r="AZG49" s="46"/>
      <c r="AZH49" s="46"/>
      <c r="AZI49" s="46"/>
      <c r="AZJ49" s="46"/>
      <c r="AZK49" s="46"/>
      <c r="AZL49" s="46"/>
      <c r="AZM49" s="46"/>
      <c r="AZN49" s="46"/>
      <c r="AZO49" s="46"/>
      <c r="AZP49" s="46"/>
      <c r="AZQ49" s="46"/>
      <c r="AZR49" s="46"/>
      <c r="AZS49" s="46"/>
      <c r="AZT49" s="46"/>
      <c r="AZU49" s="46"/>
      <c r="AZV49" s="46"/>
      <c r="AZW49" s="46"/>
      <c r="AZX49" s="46"/>
      <c r="AZY49" s="46"/>
      <c r="AZZ49" s="46"/>
      <c r="BAA49" s="46"/>
      <c r="BAB49" s="46"/>
      <c r="BAC49" s="46"/>
      <c r="BAD49" s="46"/>
      <c r="BAE49" s="46"/>
      <c r="BAF49" s="46"/>
      <c r="BAG49" s="46"/>
      <c r="BAH49" s="46"/>
      <c r="BAI49" s="46"/>
      <c r="BAJ49" s="46"/>
      <c r="BAK49" s="46"/>
      <c r="BAL49" s="46"/>
      <c r="BAM49" s="46"/>
      <c r="BAN49" s="46"/>
      <c r="BAO49" s="46"/>
      <c r="BAP49" s="46"/>
      <c r="BAQ49" s="46"/>
      <c r="BAR49" s="46"/>
      <c r="BAS49" s="46"/>
      <c r="BAT49" s="46"/>
      <c r="BAU49" s="46"/>
      <c r="BAV49" s="46"/>
      <c r="BAW49" s="46"/>
      <c r="BAX49" s="46"/>
      <c r="BAY49" s="46"/>
      <c r="BAZ49" s="46"/>
      <c r="BBA49" s="46"/>
      <c r="BBB49" s="46"/>
      <c r="BBC49" s="46"/>
      <c r="BBD49" s="46"/>
      <c r="BBE49" s="46"/>
      <c r="BBF49" s="46"/>
      <c r="BBG49" s="46"/>
      <c r="BBH49" s="46"/>
      <c r="BBI49" s="46"/>
      <c r="BBJ49" s="46"/>
      <c r="BBK49" s="46"/>
      <c r="BBL49" s="46"/>
      <c r="BBM49" s="46"/>
      <c r="BBN49" s="46"/>
      <c r="BBO49" s="46"/>
      <c r="BBP49" s="46"/>
      <c r="BBQ49" s="46"/>
      <c r="BBR49" s="46"/>
      <c r="BBS49" s="46"/>
      <c r="BBT49" s="46"/>
      <c r="BBU49" s="46"/>
      <c r="BBV49" s="46"/>
      <c r="BBW49" s="46"/>
      <c r="BBX49" s="46"/>
      <c r="BBY49" s="46"/>
      <c r="BBZ49" s="46"/>
      <c r="BCA49" s="46"/>
      <c r="BCB49" s="46"/>
      <c r="BCC49" s="46"/>
      <c r="BCD49" s="46"/>
      <c r="BCE49" s="46"/>
      <c r="BCF49" s="46"/>
      <c r="BCG49" s="46"/>
      <c r="BCH49" s="46"/>
      <c r="BCI49" s="46"/>
      <c r="BCJ49" s="46"/>
      <c r="BCK49" s="46"/>
      <c r="BCL49" s="46"/>
      <c r="BCM49" s="46"/>
      <c r="BCN49" s="46"/>
      <c r="BCO49" s="46"/>
      <c r="BCP49" s="46"/>
      <c r="BCQ49" s="46"/>
      <c r="BCR49" s="46"/>
      <c r="BCS49" s="46"/>
      <c r="BCT49" s="46"/>
      <c r="BCU49" s="46"/>
      <c r="BCV49" s="46"/>
      <c r="BCW49" s="46"/>
      <c r="BCX49" s="46"/>
      <c r="BCY49" s="46"/>
      <c r="BCZ49" s="46"/>
      <c r="BDA49" s="46"/>
      <c r="BDB49" s="46"/>
      <c r="BDC49" s="46"/>
      <c r="BDD49" s="46"/>
      <c r="BDE49" s="46"/>
      <c r="BDF49" s="46"/>
      <c r="BDG49" s="46"/>
      <c r="BDH49" s="46"/>
      <c r="BDI49" s="46"/>
      <c r="BDJ49" s="46"/>
      <c r="BDK49" s="46"/>
      <c r="BDL49" s="46"/>
      <c r="BDM49" s="46"/>
      <c r="BDN49" s="46"/>
      <c r="BDO49" s="46"/>
      <c r="BDP49" s="46"/>
      <c r="BDQ49" s="46"/>
      <c r="BDR49" s="46"/>
      <c r="BDS49" s="46"/>
      <c r="BDT49" s="46"/>
      <c r="BDU49" s="46"/>
      <c r="BDV49" s="46"/>
      <c r="BDW49" s="46"/>
      <c r="BDX49" s="46"/>
      <c r="BDY49" s="46"/>
      <c r="BDZ49" s="46"/>
      <c r="BEA49" s="46"/>
      <c r="BEB49" s="46"/>
      <c r="BEC49" s="46"/>
      <c r="BED49" s="46"/>
      <c r="BEE49" s="46"/>
      <c r="BEF49" s="46"/>
      <c r="BEG49" s="46"/>
      <c r="BEH49" s="46"/>
      <c r="BEI49" s="46"/>
      <c r="BEJ49" s="46"/>
      <c r="BEK49" s="46"/>
      <c r="BEL49" s="46"/>
      <c r="BEM49" s="46"/>
      <c r="BEN49" s="46"/>
      <c r="BEO49" s="46"/>
      <c r="BEP49" s="46"/>
      <c r="BEQ49" s="46"/>
      <c r="BER49" s="46"/>
      <c r="BES49" s="46"/>
      <c r="BET49" s="46"/>
      <c r="BEU49" s="46"/>
      <c r="BEV49" s="46"/>
      <c r="BEW49" s="46"/>
      <c r="BEX49" s="46"/>
      <c r="BEY49" s="46"/>
      <c r="BEZ49" s="46"/>
      <c r="BFA49" s="46"/>
      <c r="BFB49" s="46"/>
      <c r="BFC49" s="46"/>
      <c r="BFD49" s="46"/>
      <c r="BFE49" s="46"/>
      <c r="BFF49" s="46"/>
      <c r="BFG49" s="46"/>
      <c r="BFH49" s="46"/>
      <c r="BFI49" s="46"/>
      <c r="BFJ49" s="46"/>
      <c r="BFK49" s="46"/>
      <c r="BFL49" s="46"/>
      <c r="BFM49" s="46"/>
      <c r="BFN49" s="46"/>
      <c r="BFO49" s="46"/>
      <c r="BFP49" s="46"/>
      <c r="BFQ49" s="46"/>
      <c r="BFR49" s="46"/>
      <c r="BFS49" s="46"/>
      <c r="BFT49" s="46"/>
      <c r="BFU49" s="46"/>
      <c r="BFV49" s="46"/>
      <c r="BFW49" s="46"/>
      <c r="BFX49" s="46"/>
      <c r="BFY49" s="46"/>
      <c r="BFZ49" s="46"/>
      <c r="BGA49" s="46"/>
      <c r="BGB49" s="46"/>
      <c r="BGC49" s="46"/>
      <c r="BGD49" s="46"/>
      <c r="BGE49" s="46"/>
      <c r="BGF49" s="46"/>
      <c r="BGG49" s="46"/>
      <c r="BGH49" s="46"/>
      <c r="BGI49" s="46"/>
      <c r="BGJ49" s="46"/>
      <c r="BGK49" s="46"/>
      <c r="BGL49" s="46"/>
      <c r="BGM49" s="46"/>
      <c r="BGN49" s="46"/>
      <c r="BGO49" s="46"/>
      <c r="BGP49" s="46"/>
      <c r="BGQ49" s="46"/>
      <c r="BGR49" s="46"/>
      <c r="BGS49" s="46"/>
      <c r="BGT49" s="46"/>
      <c r="BGU49" s="46"/>
      <c r="BGV49" s="46"/>
      <c r="BGW49" s="46"/>
      <c r="BGX49" s="46"/>
      <c r="BGY49" s="46"/>
      <c r="BGZ49" s="46"/>
      <c r="BHA49" s="46"/>
      <c r="BHB49" s="46"/>
      <c r="BHC49" s="46"/>
      <c r="BHD49" s="46"/>
      <c r="BHE49" s="46"/>
      <c r="BHF49" s="46"/>
      <c r="BHG49" s="46"/>
      <c r="BHH49" s="46"/>
      <c r="BHI49" s="46"/>
      <c r="BHJ49" s="46"/>
      <c r="BHK49" s="46"/>
      <c r="BHL49" s="46"/>
      <c r="BHM49" s="46"/>
      <c r="BHN49" s="46"/>
      <c r="BHO49" s="46"/>
      <c r="BHP49" s="46"/>
      <c r="BHQ49" s="46"/>
      <c r="BHR49" s="46"/>
      <c r="BHS49" s="46"/>
      <c r="BHT49" s="46"/>
      <c r="BHU49" s="46"/>
      <c r="BHV49" s="46"/>
      <c r="BHW49" s="46"/>
      <c r="BHX49" s="46"/>
      <c r="BHY49" s="46"/>
      <c r="BHZ49" s="46"/>
      <c r="BIA49" s="46"/>
      <c r="BIB49" s="46"/>
      <c r="BIC49" s="46"/>
      <c r="BID49" s="46"/>
      <c r="BIE49" s="46"/>
      <c r="BIF49" s="46"/>
      <c r="BIG49" s="46"/>
      <c r="BIH49" s="46"/>
      <c r="BII49" s="46"/>
      <c r="BIJ49" s="46"/>
      <c r="BIK49" s="46"/>
      <c r="BIL49" s="46"/>
      <c r="BIM49" s="46"/>
      <c r="BIN49" s="46"/>
      <c r="BIO49" s="46"/>
      <c r="BIP49" s="46"/>
      <c r="BIQ49" s="46"/>
      <c r="BIR49" s="46"/>
      <c r="BIS49" s="46"/>
      <c r="BIT49" s="46"/>
      <c r="BIU49" s="46"/>
      <c r="BIV49" s="46"/>
      <c r="BIW49" s="46"/>
      <c r="BIX49" s="46"/>
      <c r="BIY49" s="46"/>
      <c r="BIZ49" s="46"/>
      <c r="BJA49" s="46"/>
      <c r="BJB49" s="46"/>
      <c r="BJC49" s="46"/>
      <c r="BJD49" s="46"/>
      <c r="BJE49" s="46"/>
      <c r="BJF49" s="46"/>
      <c r="BJG49" s="46"/>
      <c r="BJH49" s="46"/>
      <c r="BJI49" s="46"/>
      <c r="BJJ49" s="46"/>
      <c r="BJK49" s="46"/>
      <c r="BJL49" s="46"/>
      <c r="BJM49" s="46"/>
      <c r="BJN49" s="46"/>
      <c r="BJO49" s="46"/>
      <c r="BJP49" s="46"/>
      <c r="BJQ49" s="46"/>
      <c r="BJR49" s="46"/>
      <c r="BJS49" s="46"/>
      <c r="BJT49" s="46"/>
      <c r="BJU49" s="46"/>
      <c r="BJV49" s="46"/>
      <c r="BJW49" s="46"/>
      <c r="BJX49" s="46"/>
      <c r="BJY49" s="46"/>
      <c r="BJZ49" s="46"/>
      <c r="BKA49" s="46"/>
      <c r="BKB49" s="46"/>
      <c r="BKC49" s="46"/>
      <c r="BKD49" s="46"/>
      <c r="BKE49" s="46"/>
      <c r="BKF49" s="46"/>
      <c r="BKG49" s="46"/>
      <c r="BKH49" s="46"/>
      <c r="BKI49" s="46"/>
      <c r="BKJ49" s="46"/>
      <c r="BKK49" s="46"/>
      <c r="BKL49" s="46"/>
      <c r="BKM49" s="46"/>
      <c r="BKN49" s="46"/>
      <c r="BKO49" s="46"/>
      <c r="BKP49" s="46"/>
      <c r="BKQ49" s="46"/>
      <c r="BKR49" s="46"/>
      <c r="BKS49" s="46"/>
      <c r="BKT49" s="46"/>
      <c r="BKU49" s="46"/>
      <c r="BKV49" s="46"/>
      <c r="BKW49" s="46"/>
      <c r="BKX49" s="46"/>
      <c r="BKY49" s="46"/>
      <c r="BKZ49" s="46"/>
      <c r="BLA49" s="46"/>
      <c r="BLB49" s="46"/>
      <c r="BLC49" s="46"/>
      <c r="BLD49" s="46"/>
      <c r="BLE49" s="46"/>
      <c r="BLF49" s="46"/>
      <c r="BLG49" s="46"/>
      <c r="BLH49" s="46"/>
      <c r="BLI49" s="46"/>
      <c r="BLJ49" s="46"/>
      <c r="BLK49" s="46"/>
      <c r="BLL49" s="46"/>
      <c r="BLM49" s="46"/>
      <c r="BLN49" s="46"/>
      <c r="BLO49" s="46"/>
      <c r="BLP49" s="46"/>
      <c r="BLQ49" s="46"/>
      <c r="BLR49" s="46"/>
      <c r="BLS49" s="46"/>
      <c r="BLT49" s="46"/>
      <c r="BLU49" s="46"/>
      <c r="BLV49" s="46"/>
      <c r="BLW49" s="46"/>
      <c r="BLX49" s="46"/>
      <c r="BLY49" s="46"/>
      <c r="BLZ49" s="46"/>
      <c r="BMA49" s="46"/>
      <c r="BMB49" s="46"/>
      <c r="BMC49" s="46"/>
      <c r="BMD49" s="46"/>
      <c r="BME49" s="46"/>
      <c r="BMF49" s="46"/>
      <c r="BMG49" s="46"/>
      <c r="BMH49" s="46"/>
      <c r="BMI49" s="46"/>
      <c r="BMJ49" s="46"/>
      <c r="BMK49" s="46"/>
      <c r="BML49" s="46"/>
      <c r="BMM49" s="46"/>
      <c r="BMN49" s="46"/>
      <c r="BMO49" s="46"/>
      <c r="BMP49" s="46"/>
      <c r="BMQ49" s="46"/>
      <c r="BMR49" s="46"/>
      <c r="BMS49" s="46"/>
      <c r="BMT49" s="46"/>
      <c r="BMU49" s="46"/>
      <c r="BMV49" s="46"/>
      <c r="BMW49" s="46"/>
      <c r="BMX49" s="46"/>
      <c r="BMY49" s="46"/>
      <c r="BMZ49" s="46"/>
      <c r="BNA49" s="46"/>
      <c r="BNB49" s="46"/>
      <c r="BNC49" s="46"/>
      <c r="BND49" s="46"/>
      <c r="BNE49" s="46"/>
      <c r="BNF49" s="46"/>
      <c r="BNG49" s="46"/>
      <c r="BNH49" s="46"/>
      <c r="BNI49" s="46"/>
      <c r="BNJ49" s="46"/>
      <c r="BNK49" s="46"/>
      <c r="BNL49" s="46"/>
      <c r="BNM49" s="46"/>
      <c r="BNN49" s="46"/>
      <c r="BNO49" s="46"/>
      <c r="BNP49" s="46"/>
      <c r="BNQ49" s="46"/>
      <c r="BNR49" s="46"/>
      <c r="BNS49" s="46"/>
      <c r="BNT49" s="46"/>
      <c r="BNU49" s="46"/>
      <c r="BNV49" s="46"/>
      <c r="BNW49" s="46"/>
      <c r="BNX49" s="46"/>
      <c r="BNY49" s="46"/>
      <c r="BNZ49" s="46"/>
      <c r="BOA49" s="46"/>
      <c r="BOB49" s="46"/>
      <c r="BOC49" s="46"/>
      <c r="BOD49" s="46"/>
      <c r="BOE49" s="46"/>
      <c r="BOF49" s="46"/>
      <c r="BOG49" s="46"/>
      <c r="BOH49" s="46"/>
      <c r="BOI49" s="46"/>
      <c r="BOJ49" s="46"/>
      <c r="BOK49" s="46"/>
      <c r="BOL49" s="46"/>
      <c r="BOM49" s="46"/>
      <c r="BON49" s="46"/>
      <c r="BOO49" s="46"/>
      <c r="BOP49" s="46"/>
      <c r="BOQ49" s="46"/>
      <c r="BOR49" s="46"/>
      <c r="BOS49" s="46"/>
      <c r="BOT49" s="46"/>
      <c r="BOU49" s="46"/>
      <c r="BOV49" s="46"/>
      <c r="BOW49" s="46"/>
      <c r="BOX49" s="46"/>
      <c r="BOY49" s="46"/>
      <c r="BOZ49" s="46"/>
      <c r="BPA49" s="46"/>
      <c r="BPB49" s="46"/>
      <c r="BPC49" s="46"/>
      <c r="BPD49" s="46"/>
      <c r="BPE49" s="46"/>
      <c r="BPF49" s="46"/>
      <c r="BPG49" s="46"/>
      <c r="BPH49" s="46"/>
      <c r="BPI49" s="46"/>
      <c r="BPJ49" s="46"/>
      <c r="BPK49" s="46"/>
      <c r="BPL49" s="46"/>
      <c r="BPM49" s="46"/>
      <c r="BPN49" s="46"/>
      <c r="BPO49" s="46"/>
      <c r="BPP49" s="46"/>
      <c r="BPQ49" s="46"/>
      <c r="BPR49" s="46"/>
      <c r="BPS49" s="46"/>
      <c r="BPT49" s="46"/>
      <c r="BPU49" s="46"/>
      <c r="BPV49" s="46"/>
      <c r="BPW49" s="46"/>
      <c r="BPX49" s="46"/>
      <c r="BPY49" s="46"/>
      <c r="BPZ49" s="46"/>
      <c r="BQA49" s="46"/>
      <c r="BQB49" s="46"/>
      <c r="BQC49" s="46"/>
      <c r="BQD49" s="46"/>
      <c r="BQE49" s="46"/>
      <c r="BQF49" s="46"/>
      <c r="BQG49" s="46"/>
      <c r="BQH49" s="46"/>
      <c r="BQI49" s="46"/>
      <c r="BQJ49" s="46"/>
      <c r="BQK49" s="46"/>
      <c r="BQL49" s="46"/>
      <c r="BQM49" s="46"/>
      <c r="BQN49" s="46"/>
      <c r="BQO49" s="46"/>
      <c r="BQP49" s="46"/>
      <c r="BQQ49" s="46"/>
      <c r="BQR49" s="46"/>
      <c r="BQS49" s="46"/>
      <c r="BQT49" s="46"/>
      <c r="BQU49" s="46"/>
      <c r="BQV49" s="46"/>
      <c r="BQW49" s="46"/>
      <c r="BQX49" s="46"/>
      <c r="BQY49" s="46"/>
      <c r="BQZ49" s="46"/>
      <c r="BRA49" s="46"/>
      <c r="BRB49" s="46"/>
      <c r="BRC49" s="46"/>
      <c r="BRD49" s="46"/>
      <c r="BRE49" s="46"/>
      <c r="BRF49" s="46"/>
      <c r="BRG49" s="46"/>
      <c r="BRH49" s="46"/>
      <c r="BRI49" s="46"/>
      <c r="BRJ49" s="46"/>
      <c r="BRK49" s="46"/>
      <c r="BRL49" s="46"/>
      <c r="BRM49" s="46"/>
      <c r="BRN49" s="46"/>
      <c r="BRO49" s="46"/>
      <c r="BRP49" s="46"/>
      <c r="BRQ49" s="46"/>
      <c r="BRR49" s="46"/>
      <c r="BRS49" s="46"/>
      <c r="BRT49" s="46"/>
      <c r="BRU49" s="46"/>
      <c r="BRV49" s="46"/>
      <c r="BRW49" s="46"/>
      <c r="BRX49" s="46"/>
      <c r="BRY49" s="46"/>
      <c r="BRZ49" s="46"/>
      <c r="BSA49" s="46"/>
      <c r="BSB49" s="46"/>
      <c r="BSC49" s="46"/>
      <c r="BSD49" s="46"/>
      <c r="BSE49" s="46"/>
      <c r="BSF49" s="46"/>
      <c r="BSG49" s="46"/>
      <c r="BSH49" s="46"/>
      <c r="BSI49" s="46"/>
      <c r="BSJ49" s="46"/>
      <c r="BSK49" s="46"/>
      <c r="BSL49" s="46"/>
      <c r="BSM49" s="46"/>
      <c r="BSN49" s="46"/>
      <c r="BSO49" s="46"/>
      <c r="BSP49" s="46"/>
      <c r="BSQ49" s="46"/>
      <c r="BSR49" s="46"/>
      <c r="BSS49" s="46"/>
      <c r="BST49" s="46"/>
      <c r="BSU49" s="46"/>
      <c r="BSV49" s="46"/>
      <c r="BSW49" s="46"/>
      <c r="BSX49" s="46"/>
      <c r="BSY49" s="46"/>
      <c r="BSZ49" s="46"/>
      <c r="BTA49" s="46"/>
      <c r="BTB49" s="46"/>
      <c r="BTC49" s="46"/>
      <c r="BTD49" s="46"/>
      <c r="BTE49" s="46"/>
      <c r="BTF49" s="46"/>
      <c r="BTG49" s="46"/>
      <c r="BTH49" s="46"/>
      <c r="BTI49" s="46"/>
      <c r="BTJ49" s="46"/>
      <c r="BTK49" s="46"/>
      <c r="BTL49" s="46"/>
      <c r="BTM49" s="46"/>
      <c r="BTN49" s="46"/>
      <c r="BTO49" s="46"/>
      <c r="BTP49" s="46"/>
      <c r="BTQ49" s="46"/>
      <c r="BTR49" s="46"/>
      <c r="BTS49" s="46"/>
      <c r="BTT49" s="46"/>
      <c r="BTU49" s="46"/>
      <c r="BTV49" s="46"/>
      <c r="BTW49" s="46"/>
      <c r="BTX49" s="46"/>
      <c r="BTY49" s="46"/>
      <c r="BTZ49" s="46"/>
      <c r="BUA49" s="46"/>
      <c r="BUB49" s="46"/>
      <c r="BUC49" s="46"/>
      <c r="BUD49" s="46"/>
      <c r="BUE49" s="46"/>
      <c r="BUF49" s="46"/>
      <c r="BUG49" s="46"/>
      <c r="BUH49" s="46"/>
      <c r="BUI49" s="46"/>
      <c r="BUJ49" s="46"/>
      <c r="BUK49" s="46"/>
      <c r="BUL49" s="46"/>
      <c r="BUM49" s="46"/>
      <c r="BUN49" s="46"/>
      <c r="BUO49" s="46"/>
      <c r="BUP49" s="46"/>
      <c r="BUQ49" s="46"/>
      <c r="BUR49" s="46"/>
      <c r="BUS49" s="46"/>
      <c r="BUT49" s="46"/>
      <c r="BUU49" s="46"/>
      <c r="BUV49" s="46"/>
      <c r="BUW49" s="46"/>
      <c r="BUX49" s="46"/>
      <c r="BUY49" s="46"/>
      <c r="BUZ49" s="46"/>
      <c r="BVA49" s="46"/>
      <c r="BVB49" s="46"/>
      <c r="BVC49" s="46"/>
      <c r="BVD49" s="46"/>
      <c r="BVE49" s="46"/>
      <c r="BVF49" s="46"/>
      <c r="BVG49" s="46"/>
      <c r="BVH49" s="46"/>
      <c r="BVI49" s="46"/>
      <c r="BVJ49" s="46"/>
      <c r="BVK49" s="46"/>
      <c r="BVL49" s="46"/>
      <c r="BVM49" s="46"/>
      <c r="BVN49" s="46"/>
      <c r="BVO49" s="46"/>
      <c r="BVP49" s="46"/>
      <c r="BVQ49" s="46"/>
      <c r="BVR49" s="46"/>
      <c r="BVS49" s="46"/>
      <c r="BVT49" s="46"/>
      <c r="BVU49" s="46"/>
      <c r="BVV49" s="46"/>
      <c r="BVW49" s="46"/>
      <c r="BVX49" s="46"/>
      <c r="BVY49" s="46"/>
      <c r="BVZ49" s="46"/>
      <c r="BWA49" s="46"/>
      <c r="BWB49" s="46"/>
      <c r="BWC49" s="46"/>
      <c r="BWD49" s="46"/>
      <c r="BWE49" s="46"/>
      <c r="BWF49" s="46"/>
      <c r="BWG49" s="46"/>
      <c r="BWH49" s="46"/>
      <c r="BWI49" s="46"/>
      <c r="BWJ49" s="46"/>
      <c r="BWK49" s="46"/>
      <c r="BWL49" s="46"/>
      <c r="BWM49" s="46"/>
      <c r="BWN49" s="46"/>
      <c r="BWO49" s="46"/>
      <c r="BWP49" s="46"/>
      <c r="BWQ49" s="46"/>
      <c r="BWR49" s="46"/>
      <c r="BWS49" s="46"/>
      <c r="BWT49" s="46"/>
      <c r="BWU49" s="46"/>
      <c r="BWV49" s="46"/>
      <c r="BWW49" s="46"/>
      <c r="BWX49" s="46"/>
      <c r="BWY49" s="46"/>
      <c r="BWZ49" s="46"/>
      <c r="BXA49" s="46"/>
      <c r="BXB49" s="46"/>
      <c r="BXC49" s="46"/>
      <c r="BXD49" s="46"/>
      <c r="BXE49" s="46"/>
      <c r="BXF49" s="46"/>
      <c r="BXG49" s="46"/>
      <c r="BXH49" s="46"/>
      <c r="BXI49" s="46"/>
      <c r="BXJ49" s="46"/>
      <c r="BXK49" s="46"/>
      <c r="BXL49" s="46"/>
      <c r="BXM49" s="46"/>
      <c r="BXN49" s="46"/>
      <c r="BXO49" s="46"/>
      <c r="BXP49" s="46"/>
      <c r="BXQ49" s="46"/>
      <c r="BXR49" s="46"/>
      <c r="BXS49" s="46"/>
      <c r="BXT49" s="46"/>
      <c r="BXU49" s="46"/>
      <c r="BXV49" s="46"/>
      <c r="BXW49" s="46"/>
      <c r="BXX49" s="46"/>
      <c r="BXY49" s="46"/>
      <c r="BXZ49" s="46"/>
      <c r="BYA49" s="46"/>
      <c r="BYB49" s="46"/>
      <c r="BYC49" s="46"/>
      <c r="BYD49" s="46"/>
      <c r="BYE49" s="46"/>
      <c r="BYF49" s="46"/>
      <c r="BYG49" s="46"/>
      <c r="BYH49" s="46"/>
      <c r="BYI49" s="46"/>
      <c r="BYJ49" s="46"/>
      <c r="BYK49" s="46"/>
      <c r="BYL49" s="46"/>
      <c r="BYM49" s="46"/>
      <c r="BYN49" s="46"/>
      <c r="BYO49" s="46"/>
      <c r="BYP49" s="46"/>
      <c r="BYQ49" s="46"/>
      <c r="BYR49" s="46"/>
      <c r="BYS49" s="46"/>
      <c r="BYT49" s="46"/>
      <c r="BYU49" s="46"/>
      <c r="BYV49" s="46"/>
      <c r="BYW49" s="46"/>
      <c r="BYX49" s="46"/>
      <c r="BYY49" s="46"/>
      <c r="BYZ49" s="46"/>
      <c r="BZA49" s="46"/>
      <c r="BZB49" s="46"/>
      <c r="BZC49" s="46"/>
      <c r="BZD49" s="46"/>
      <c r="BZE49" s="46"/>
      <c r="BZF49" s="46"/>
      <c r="BZG49" s="46"/>
      <c r="BZH49" s="46"/>
      <c r="BZI49" s="46"/>
      <c r="BZJ49" s="46"/>
      <c r="BZK49" s="46"/>
      <c r="BZL49" s="46"/>
      <c r="BZM49" s="46"/>
      <c r="BZN49" s="46"/>
      <c r="BZO49" s="46"/>
      <c r="BZP49" s="46"/>
      <c r="BZQ49" s="46"/>
      <c r="BZR49" s="46"/>
      <c r="BZS49" s="46"/>
      <c r="BZT49" s="46"/>
      <c r="BZU49" s="46"/>
      <c r="BZV49" s="46"/>
      <c r="BZW49" s="46"/>
      <c r="BZX49" s="46"/>
      <c r="BZY49" s="46"/>
      <c r="BZZ49" s="46"/>
      <c r="CAA49" s="46"/>
      <c r="CAB49" s="46"/>
      <c r="CAC49" s="46"/>
      <c r="CAD49" s="46"/>
      <c r="CAE49" s="46"/>
      <c r="CAF49" s="46"/>
      <c r="CAG49" s="46"/>
      <c r="CAH49" s="46"/>
      <c r="CAI49" s="46"/>
      <c r="CAJ49" s="46"/>
      <c r="CAK49" s="46"/>
      <c r="CAL49" s="46"/>
      <c r="CAM49" s="46"/>
      <c r="CAN49" s="46"/>
      <c r="CAO49" s="46"/>
      <c r="CAP49" s="46"/>
      <c r="CAQ49" s="46"/>
      <c r="CAR49" s="46"/>
      <c r="CAS49" s="46"/>
      <c r="CAT49" s="46"/>
      <c r="CAU49" s="46"/>
      <c r="CAV49" s="46"/>
      <c r="CAW49" s="46"/>
      <c r="CAX49" s="46"/>
      <c r="CAY49" s="46"/>
      <c r="CAZ49" s="46"/>
      <c r="CBA49" s="46"/>
      <c r="CBB49" s="46"/>
      <c r="CBC49" s="46"/>
      <c r="CBD49" s="46"/>
      <c r="CBE49" s="46"/>
      <c r="CBF49" s="46"/>
      <c r="CBG49" s="46"/>
      <c r="CBH49" s="46"/>
      <c r="CBI49" s="46"/>
      <c r="CBJ49" s="46"/>
      <c r="CBK49" s="46"/>
      <c r="CBL49" s="46"/>
      <c r="CBM49" s="46"/>
      <c r="CBN49" s="46"/>
      <c r="CBO49" s="46"/>
      <c r="CBP49" s="46"/>
      <c r="CBQ49" s="46"/>
      <c r="CBR49" s="46"/>
      <c r="CBS49" s="46"/>
      <c r="CBT49" s="46"/>
      <c r="CBU49" s="46"/>
      <c r="CBV49" s="46"/>
      <c r="CBW49" s="46"/>
      <c r="CBX49" s="46"/>
      <c r="CBY49" s="46"/>
      <c r="CBZ49" s="46"/>
      <c r="CCA49" s="46"/>
      <c r="CCB49" s="46"/>
      <c r="CCC49" s="46"/>
      <c r="CCD49" s="46"/>
      <c r="CCE49" s="46"/>
      <c r="CCF49" s="46"/>
      <c r="CCG49" s="46"/>
      <c r="CCH49" s="46"/>
      <c r="CCI49" s="46"/>
      <c r="CCJ49" s="46"/>
      <c r="CCK49" s="46"/>
      <c r="CCL49" s="46"/>
      <c r="CCM49" s="46"/>
      <c r="CCN49" s="46"/>
      <c r="CCO49" s="46"/>
      <c r="CCP49" s="46"/>
      <c r="CCQ49" s="46"/>
      <c r="CCR49" s="46"/>
      <c r="CCS49" s="46"/>
      <c r="CCT49" s="46"/>
      <c r="CCU49" s="46"/>
      <c r="CCV49" s="46"/>
      <c r="CCW49" s="46"/>
      <c r="CCX49" s="46"/>
      <c r="CCY49" s="46"/>
      <c r="CCZ49" s="46"/>
      <c r="CDA49" s="46"/>
      <c r="CDB49" s="46"/>
      <c r="CDC49" s="46"/>
      <c r="CDD49" s="46"/>
      <c r="CDE49" s="46"/>
      <c r="CDF49" s="46"/>
      <c r="CDG49" s="46"/>
      <c r="CDH49" s="46"/>
      <c r="CDI49" s="46"/>
      <c r="CDJ49" s="46"/>
      <c r="CDK49" s="46"/>
      <c r="CDL49" s="46"/>
      <c r="CDM49" s="46"/>
      <c r="CDN49" s="46"/>
      <c r="CDO49" s="46"/>
      <c r="CDP49" s="46"/>
      <c r="CDQ49" s="46"/>
      <c r="CDR49" s="46"/>
      <c r="CDS49" s="46"/>
      <c r="CDT49" s="46"/>
      <c r="CDU49" s="46"/>
      <c r="CDV49" s="46"/>
      <c r="CDW49" s="46"/>
      <c r="CDX49" s="46"/>
      <c r="CDY49" s="46"/>
      <c r="CDZ49" s="46"/>
      <c r="CEA49" s="46"/>
      <c r="CEB49" s="46"/>
      <c r="CEC49" s="46"/>
      <c r="CED49" s="46"/>
      <c r="CEE49" s="46"/>
      <c r="CEF49" s="46"/>
      <c r="CEG49" s="46"/>
      <c r="CEH49" s="46"/>
      <c r="CEI49" s="46"/>
      <c r="CEJ49" s="46"/>
      <c r="CEK49" s="46"/>
      <c r="CEL49" s="46"/>
      <c r="CEM49" s="46"/>
      <c r="CEN49" s="46"/>
      <c r="CEO49" s="46"/>
      <c r="CEP49" s="46"/>
      <c r="CEQ49" s="46"/>
      <c r="CER49" s="46"/>
      <c r="CES49" s="46"/>
      <c r="CET49" s="46"/>
      <c r="CEU49" s="46"/>
      <c r="CEV49" s="46"/>
      <c r="CEW49" s="46"/>
      <c r="CEX49" s="46"/>
      <c r="CEY49" s="46"/>
      <c r="CEZ49" s="46"/>
      <c r="CFA49" s="46"/>
      <c r="CFB49" s="46"/>
      <c r="CFC49" s="46"/>
      <c r="CFD49" s="46"/>
      <c r="CFE49" s="46"/>
      <c r="CFF49" s="46"/>
      <c r="CFG49" s="46"/>
      <c r="CFH49" s="46"/>
      <c r="CFI49" s="46"/>
      <c r="CFJ49" s="46"/>
      <c r="CFK49" s="46"/>
      <c r="CFL49" s="46"/>
      <c r="CFM49" s="46"/>
      <c r="CFN49" s="46"/>
      <c r="CFO49" s="46"/>
      <c r="CFP49" s="46"/>
      <c r="CFQ49" s="46"/>
      <c r="CFR49" s="46"/>
      <c r="CFS49" s="46"/>
      <c r="CFT49" s="46"/>
      <c r="CFU49" s="46"/>
      <c r="CFV49" s="46"/>
      <c r="CFW49" s="46"/>
      <c r="CFX49" s="46"/>
      <c r="CFY49" s="46"/>
      <c r="CFZ49" s="46"/>
      <c r="CGA49" s="46"/>
      <c r="CGB49" s="46"/>
      <c r="CGC49" s="46"/>
      <c r="CGD49" s="46"/>
      <c r="CGE49" s="46"/>
      <c r="CGF49" s="46"/>
      <c r="CGG49" s="46"/>
      <c r="CGH49" s="46"/>
      <c r="CGI49" s="46"/>
      <c r="CGJ49" s="46"/>
      <c r="CGK49" s="46"/>
      <c r="CGL49" s="46"/>
      <c r="CGM49" s="46"/>
      <c r="CGN49" s="46"/>
      <c r="CGO49" s="46"/>
      <c r="CGP49" s="46"/>
      <c r="CGQ49" s="46"/>
      <c r="CGR49" s="46"/>
      <c r="CGS49" s="46"/>
      <c r="CGT49" s="46"/>
      <c r="CGU49" s="46"/>
      <c r="CGV49" s="46"/>
      <c r="CGW49" s="46"/>
      <c r="CGX49" s="46"/>
      <c r="CGY49" s="46"/>
      <c r="CGZ49" s="46"/>
      <c r="CHA49" s="46"/>
      <c r="CHB49" s="46"/>
      <c r="CHC49" s="46"/>
      <c r="CHD49" s="46"/>
      <c r="CHE49" s="46"/>
      <c r="CHF49" s="46"/>
      <c r="CHG49" s="46"/>
      <c r="CHH49" s="46"/>
      <c r="CHI49" s="46"/>
      <c r="CHJ49" s="46"/>
      <c r="CHK49" s="46"/>
      <c r="CHL49" s="46"/>
      <c r="CHM49" s="46"/>
      <c r="CHN49" s="46"/>
      <c r="CHO49" s="46"/>
      <c r="CHP49" s="46"/>
      <c r="CHQ49" s="46"/>
      <c r="CHR49" s="46"/>
      <c r="CHS49" s="46"/>
      <c r="CHT49" s="46"/>
      <c r="CHU49" s="46"/>
      <c r="CHV49" s="46"/>
      <c r="CHW49" s="46"/>
      <c r="CHX49" s="46"/>
      <c r="CHY49" s="46"/>
      <c r="CHZ49" s="46"/>
      <c r="CIA49" s="46"/>
      <c r="CIB49" s="46"/>
      <c r="CIC49" s="46"/>
      <c r="CID49" s="46"/>
      <c r="CIE49" s="46"/>
      <c r="CIF49" s="46"/>
      <c r="CIG49" s="46"/>
      <c r="CIH49" s="46"/>
      <c r="CII49" s="46"/>
      <c r="CIJ49" s="46"/>
      <c r="CIK49" s="46"/>
      <c r="CIL49" s="46"/>
      <c r="CIM49" s="46"/>
      <c r="CIN49" s="46"/>
      <c r="CIO49" s="46"/>
      <c r="CIP49" s="46"/>
      <c r="CIQ49" s="46"/>
      <c r="CIR49" s="46"/>
      <c r="CIS49" s="46"/>
      <c r="CIT49" s="46"/>
      <c r="CIU49" s="46"/>
      <c r="CIV49" s="46"/>
      <c r="CIW49" s="46"/>
      <c r="CIX49" s="46"/>
      <c r="CIY49" s="46"/>
      <c r="CIZ49" s="46"/>
      <c r="CJA49" s="46"/>
      <c r="CJB49" s="46"/>
      <c r="CJC49" s="46"/>
      <c r="CJD49" s="46"/>
      <c r="CJE49" s="46"/>
      <c r="CJF49" s="46"/>
      <c r="CJG49" s="46"/>
      <c r="CJH49" s="46"/>
      <c r="CJI49" s="46"/>
      <c r="CJJ49" s="46"/>
      <c r="CJK49" s="46"/>
      <c r="CJL49" s="46"/>
      <c r="CJM49" s="46"/>
      <c r="CJN49" s="46"/>
      <c r="CJO49" s="46"/>
      <c r="CJP49" s="46"/>
      <c r="CJQ49" s="46"/>
      <c r="CJR49" s="46"/>
      <c r="CJS49" s="46"/>
      <c r="CJT49" s="46"/>
      <c r="CJU49" s="46"/>
      <c r="CJV49" s="46"/>
      <c r="CJW49" s="46"/>
      <c r="CJX49" s="46"/>
      <c r="CJY49" s="46"/>
      <c r="CJZ49" s="46"/>
      <c r="CKA49" s="46"/>
      <c r="CKB49" s="46"/>
      <c r="CKC49" s="46"/>
      <c r="CKD49" s="46"/>
      <c r="CKE49" s="46"/>
      <c r="CKF49" s="46"/>
      <c r="CKG49" s="46"/>
      <c r="CKH49" s="46"/>
      <c r="CKI49" s="46"/>
      <c r="CKJ49" s="46"/>
      <c r="CKK49" s="46"/>
      <c r="CKL49" s="46"/>
      <c r="CKM49" s="46"/>
      <c r="CKN49" s="46"/>
      <c r="CKO49" s="46"/>
      <c r="CKP49" s="46"/>
      <c r="CKQ49" s="46"/>
      <c r="CKR49" s="46"/>
      <c r="CKS49" s="46"/>
      <c r="CKT49" s="46"/>
      <c r="CKU49" s="46"/>
      <c r="CKV49" s="46"/>
      <c r="CKW49" s="46"/>
      <c r="CKX49" s="46"/>
      <c r="CKY49" s="46"/>
      <c r="CKZ49" s="46"/>
      <c r="CLA49" s="46"/>
      <c r="CLB49" s="46"/>
      <c r="CLC49" s="46"/>
      <c r="CLD49" s="46"/>
      <c r="CLE49" s="46"/>
      <c r="CLF49" s="46"/>
      <c r="CLG49" s="46"/>
      <c r="CLH49" s="46"/>
      <c r="CLI49" s="46"/>
      <c r="CLJ49" s="46"/>
      <c r="CLK49" s="46"/>
      <c r="CLL49" s="46"/>
      <c r="CLM49" s="46"/>
      <c r="CLN49" s="46"/>
      <c r="CLO49" s="46"/>
      <c r="CLP49" s="46"/>
      <c r="CLQ49" s="46"/>
      <c r="CLR49" s="46"/>
      <c r="CLS49" s="46"/>
      <c r="CLT49" s="46"/>
      <c r="CLU49" s="46"/>
      <c r="CLV49" s="46"/>
      <c r="CLW49" s="46"/>
      <c r="CLX49" s="46"/>
      <c r="CLY49" s="46"/>
      <c r="CLZ49" s="46"/>
      <c r="CMA49" s="46"/>
      <c r="CMB49" s="46"/>
      <c r="CMC49" s="46"/>
      <c r="CMD49" s="46"/>
      <c r="CME49" s="46"/>
      <c r="CMF49" s="46"/>
      <c r="CMG49" s="46"/>
      <c r="CMH49" s="46"/>
      <c r="CMI49" s="46"/>
      <c r="CMJ49" s="46"/>
      <c r="CMK49" s="46"/>
      <c r="CML49" s="46"/>
      <c r="CMM49" s="46"/>
      <c r="CMN49" s="46"/>
      <c r="CMO49" s="46"/>
      <c r="CMP49" s="46"/>
      <c r="CMQ49" s="46"/>
      <c r="CMR49" s="46"/>
      <c r="CMS49" s="46"/>
      <c r="CMT49" s="46"/>
      <c r="CMU49" s="46"/>
      <c r="CMV49" s="46"/>
      <c r="CMW49" s="46"/>
      <c r="CMX49" s="46"/>
      <c r="CMY49" s="46"/>
      <c r="CMZ49" s="46"/>
      <c r="CNA49" s="46"/>
      <c r="CNB49" s="46"/>
      <c r="CNC49" s="46"/>
      <c r="CND49" s="46"/>
      <c r="CNE49" s="46"/>
      <c r="CNF49" s="46"/>
      <c r="CNG49" s="46"/>
      <c r="CNH49" s="46"/>
      <c r="CNI49" s="46"/>
      <c r="CNJ49" s="46"/>
      <c r="CNK49" s="46"/>
      <c r="CNL49" s="46"/>
      <c r="CNM49" s="46"/>
      <c r="CNN49" s="46"/>
      <c r="CNO49" s="46"/>
      <c r="CNP49" s="46"/>
      <c r="CNQ49" s="46"/>
      <c r="CNR49" s="46"/>
      <c r="CNS49" s="46"/>
      <c r="CNT49" s="46"/>
      <c r="CNU49" s="46"/>
      <c r="CNV49" s="46"/>
      <c r="CNW49" s="46"/>
      <c r="CNX49" s="46"/>
      <c r="CNY49" s="46"/>
      <c r="CNZ49" s="46"/>
      <c r="COA49" s="46"/>
      <c r="COB49" s="46"/>
      <c r="COC49" s="46"/>
      <c r="COD49" s="46"/>
      <c r="COE49" s="46"/>
      <c r="COF49" s="46"/>
      <c r="COG49" s="46"/>
      <c r="COH49" s="46"/>
      <c r="COI49" s="46"/>
      <c r="COJ49" s="46"/>
      <c r="COK49" s="46"/>
      <c r="COL49" s="46"/>
      <c r="COM49" s="46"/>
      <c r="CON49" s="46"/>
      <c r="COO49" s="46"/>
      <c r="COP49" s="46"/>
      <c r="COQ49" s="46"/>
      <c r="COR49" s="46"/>
      <c r="COS49" s="46"/>
      <c r="COT49" s="46"/>
      <c r="COU49" s="46"/>
      <c r="COV49" s="46"/>
      <c r="COW49" s="46"/>
      <c r="COX49" s="46"/>
      <c r="COY49" s="46"/>
      <c r="COZ49" s="46"/>
      <c r="CPA49" s="46"/>
      <c r="CPB49" s="46"/>
      <c r="CPC49" s="46"/>
      <c r="CPD49" s="46"/>
      <c r="CPE49" s="46"/>
      <c r="CPF49" s="46"/>
      <c r="CPG49" s="46"/>
      <c r="CPH49" s="46"/>
      <c r="CPI49" s="46"/>
      <c r="CPJ49" s="46"/>
      <c r="CPK49" s="46"/>
      <c r="CPL49" s="46"/>
      <c r="CPM49" s="46"/>
      <c r="CPN49" s="46"/>
      <c r="CPO49" s="46"/>
      <c r="CPP49" s="46"/>
      <c r="CPQ49" s="46"/>
      <c r="CPR49" s="46"/>
      <c r="CPS49" s="46"/>
      <c r="CPT49" s="46"/>
      <c r="CPU49" s="46"/>
      <c r="CPV49" s="46"/>
      <c r="CPW49" s="46"/>
      <c r="CPX49" s="46"/>
      <c r="CPY49" s="46"/>
      <c r="CPZ49" s="46"/>
      <c r="CQA49" s="46"/>
      <c r="CQB49" s="46"/>
      <c r="CQC49" s="46"/>
      <c r="CQD49" s="46"/>
      <c r="CQE49" s="46"/>
      <c r="CQF49" s="46"/>
      <c r="CQG49" s="46"/>
      <c r="CQH49" s="46"/>
      <c r="CQI49" s="46"/>
      <c r="CQJ49" s="46"/>
      <c r="CQK49" s="46"/>
      <c r="CQL49" s="46"/>
      <c r="CQM49" s="46"/>
      <c r="CQN49" s="46"/>
      <c r="CQO49" s="46"/>
      <c r="CQP49" s="46"/>
      <c r="CQQ49" s="46"/>
      <c r="CQR49" s="46"/>
      <c r="CQS49" s="46"/>
      <c r="CQT49" s="46"/>
      <c r="CQU49" s="46"/>
      <c r="CQV49" s="46"/>
      <c r="CQW49" s="46"/>
      <c r="CQX49" s="46"/>
      <c r="CQY49" s="46"/>
      <c r="CQZ49" s="46"/>
      <c r="CRA49" s="46"/>
      <c r="CRB49" s="46"/>
      <c r="CRC49" s="46"/>
      <c r="CRD49" s="46"/>
      <c r="CRE49" s="46"/>
      <c r="CRF49" s="46"/>
      <c r="CRG49" s="46"/>
      <c r="CRH49" s="46"/>
      <c r="CRI49" s="46"/>
      <c r="CRJ49" s="46"/>
      <c r="CRK49" s="46"/>
      <c r="CRL49" s="46"/>
      <c r="CRM49" s="46"/>
      <c r="CRN49" s="46"/>
      <c r="CRO49" s="46"/>
      <c r="CRP49" s="46"/>
      <c r="CRQ49" s="46"/>
      <c r="CRR49" s="46"/>
      <c r="CRS49" s="46"/>
      <c r="CRT49" s="46"/>
      <c r="CRU49" s="46"/>
      <c r="CRV49" s="46"/>
      <c r="CRW49" s="46"/>
      <c r="CRX49" s="46"/>
      <c r="CRY49" s="46"/>
      <c r="CRZ49" s="46"/>
      <c r="CSA49" s="46"/>
      <c r="CSB49" s="46"/>
      <c r="CSC49" s="46"/>
      <c r="CSD49" s="46"/>
      <c r="CSE49" s="46"/>
      <c r="CSF49" s="46"/>
      <c r="CSG49" s="46"/>
      <c r="CSH49" s="46"/>
      <c r="CSI49" s="46"/>
      <c r="CSJ49" s="46"/>
      <c r="CSK49" s="46"/>
      <c r="CSL49" s="46"/>
      <c r="CSM49" s="46"/>
      <c r="CSN49" s="46"/>
      <c r="CSO49" s="46"/>
      <c r="CSP49" s="46"/>
      <c r="CSQ49" s="46"/>
      <c r="CSR49" s="46"/>
      <c r="CSS49" s="46"/>
      <c r="CST49" s="46"/>
      <c r="CSU49" s="46"/>
      <c r="CSV49" s="46"/>
      <c r="CSW49" s="46"/>
      <c r="CSX49" s="46"/>
      <c r="CSY49" s="46"/>
      <c r="CSZ49" s="46"/>
      <c r="CTA49" s="46"/>
      <c r="CTB49" s="46"/>
      <c r="CTC49" s="46"/>
      <c r="CTD49" s="46"/>
      <c r="CTE49" s="46"/>
      <c r="CTF49" s="46"/>
      <c r="CTG49" s="46"/>
      <c r="CTH49" s="46"/>
      <c r="CTI49" s="46"/>
      <c r="CTJ49" s="46"/>
      <c r="CTK49" s="46"/>
      <c r="CTL49" s="46"/>
      <c r="CTM49" s="46"/>
      <c r="CTN49" s="46"/>
      <c r="CTO49" s="46"/>
      <c r="CTP49" s="46"/>
      <c r="CTQ49" s="46"/>
      <c r="CTR49" s="46"/>
      <c r="CTS49" s="46"/>
      <c r="CTT49" s="46"/>
      <c r="CTU49" s="46"/>
      <c r="CTV49" s="46"/>
      <c r="CTW49" s="46"/>
      <c r="CTX49" s="46"/>
      <c r="CTY49" s="46"/>
      <c r="CTZ49" s="46"/>
      <c r="CUA49" s="46"/>
      <c r="CUB49" s="46"/>
      <c r="CUC49" s="46"/>
      <c r="CUD49" s="46"/>
      <c r="CUE49" s="46"/>
      <c r="CUF49" s="46"/>
      <c r="CUG49" s="46"/>
      <c r="CUH49" s="46"/>
      <c r="CUI49" s="46"/>
      <c r="CUJ49" s="46"/>
      <c r="CUK49" s="46"/>
      <c r="CUL49" s="46"/>
      <c r="CUM49" s="46"/>
      <c r="CUN49" s="46"/>
      <c r="CUO49" s="46"/>
      <c r="CUP49" s="46"/>
      <c r="CUQ49" s="46"/>
      <c r="CUR49" s="46"/>
      <c r="CUS49" s="46"/>
      <c r="CUT49" s="46"/>
      <c r="CUU49" s="46"/>
      <c r="CUV49" s="46"/>
      <c r="CUW49" s="46"/>
      <c r="CUX49" s="46"/>
      <c r="CUY49" s="46"/>
      <c r="CUZ49" s="46"/>
      <c r="CVA49" s="46"/>
      <c r="CVB49" s="46"/>
      <c r="CVC49" s="46"/>
      <c r="CVD49" s="46"/>
      <c r="CVE49" s="46"/>
      <c r="CVF49" s="46"/>
      <c r="CVG49" s="46"/>
      <c r="CVH49" s="46"/>
      <c r="CVI49" s="46"/>
      <c r="CVJ49" s="46"/>
      <c r="CVK49" s="46"/>
      <c r="CVL49" s="46"/>
      <c r="CVM49" s="46"/>
      <c r="CVN49" s="46"/>
      <c r="CVO49" s="46"/>
      <c r="CVP49" s="46"/>
      <c r="CVQ49" s="46"/>
      <c r="CVR49" s="46"/>
      <c r="CVS49" s="46"/>
      <c r="CVT49" s="46"/>
      <c r="CVU49" s="46"/>
      <c r="CVV49" s="46"/>
      <c r="CVW49" s="46"/>
      <c r="CVX49" s="46"/>
      <c r="CVY49" s="46"/>
      <c r="CVZ49" s="46"/>
      <c r="CWA49" s="46"/>
      <c r="CWB49" s="46"/>
      <c r="CWC49" s="46"/>
      <c r="CWD49" s="46"/>
      <c r="CWE49" s="46"/>
      <c r="CWF49" s="46"/>
      <c r="CWG49" s="46"/>
      <c r="CWH49" s="46"/>
      <c r="CWI49" s="46"/>
      <c r="CWJ49" s="46"/>
      <c r="CWK49" s="46"/>
      <c r="CWL49" s="46"/>
      <c r="CWM49" s="46"/>
      <c r="CWN49" s="46"/>
      <c r="CWO49" s="46"/>
      <c r="CWP49" s="46"/>
      <c r="CWQ49" s="46"/>
      <c r="CWR49" s="46"/>
      <c r="CWS49" s="46"/>
      <c r="CWT49" s="46"/>
      <c r="CWU49" s="46"/>
      <c r="CWV49" s="46"/>
      <c r="CWW49" s="46"/>
      <c r="CWX49" s="46"/>
      <c r="CWY49" s="46"/>
      <c r="CWZ49" s="46"/>
      <c r="CXA49" s="46"/>
      <c r="CXB49" s="46"/>
      <c r="CXC49" s="46"/>
      <c r="CXD49" s="46"/>
      <c r="CXE49" s="46"/>
      <c r="CXF49" s="46"/>
      <c r="CXG49" s="46"/>
      <c r="CXH49" s="46"/>
      <c r="CXI49" s="46"/>
      <c r="CXJ49" s="46"/>
      <c r="CXK49" s="46"/>
      <c r="CXL49" s="46"/>
      <c r="CXM49" s="46"/>
      <c r="CXN49" s="46"/>
      <c r="CXO49" s="46"/>
      <c r="CXP49" s="46"/>
      <c r="CXQ49" s="46"/>
      <c r="CXR49" s="46"/>
      <c r="CXS49" s="46"/>
      <c r="CXT49" s="46"/>
      <c r="CXU49" s="46"/>
      <c r="CXV49" s="46"/>
      <c r="CXW49" s="46"/>
      <c r="CXX49" s="46"/>
      <c r="CXY49" s="46"/>
      <c r="CXZ49" s="46"/>
      <c r="CYA49" s="46"/>
      <c r="CYB49" s="46"/>
      <c r="CYC49" s="46"/>
      <c r="CYD49" s="46"/>
      <c r="CYE49" s="46"/>
      <c r="CYF49" s="46"/>
      <c r="CYG49" s="46"/>
      <c r="CYH49" s="46"/>
      <c r="CYI49" s="46"/>
      <c r="CYJ49" s="46"/>
      <c r="CYK49" s="46"/>
      <c r="CYL49" s="46"/>
      <c r="CYM49" s="46"/>
      <c r="CYN49" s="46"/>
      <c r="CYO49" s="46"/>
      <c r="CYP49" s="46"/>
      <c r="CYQ49" s="46"/>
      <c r="CYR49" s="46"/>
      <c r="CYS49" s="46"/>
      <c r="CYT49" s="46"/>
      <c r="CYU49" s="46"/>
      <c r="CYV49" s="46"/>
      <c r="CYW49" s="46"/>
      <c r="CYX49" s="46"/>
      <c r="CYY49" s="46"/>
      <c r="CYZ49" s="46"/>
      <c r="CZA49" s="46"/>
      <c r="CZB49" s="46"/>
      <c r="CZC49" s="46"/>
      <c r="CZD49" s="46"/>
      <c r="CZE49" s="46"/>
      <c r="CZF49" s="46"/>
      <c r="CZG49" s="46"/>
      <c r="CZH49" s="46"/>
      <c r="CZI49" s="46"/>
      <c r="CZJ49" s="46"/>
      <c r="CZK49" s="46"/>
      <c r="CZL49" s="46"/>
      <c r="CZM49" s="46"/>
      <c r="CZN49" s="46"/>
      <c r="CZO49" s="46"/>
      <c r="CZP49" s="46"/>
      <c r="CZQ49" s="46"/>
      <c r="CZR49" s="46"/>
      <c r="CZS49" s="46"/>
      <c r="CZT49" s="46"/>
      <c r="CZU49" s="46"/>
      <c r="CZV49" s="46"/>
      <c r="CZW49" s="46"/>
      <c r="CZX49" s="46"/>
      <c r="CZY49" s="46"/>
      <c r="CZZ49" s="46"/>
      <c r="DAA49" s="46"/>
      <c r="DAB49" s="46"/>
      <c r="DAC49" s="46"/>
      <c r="DAD49" s="46"/>
      <c r="DAE49" s="46"/>
      <c r="DAF49" s="46"/>
      <c r="DAG49" s="46"/>
      <c r="DAH49" s="46"/>
      <c r="DAI49" s="46"/>
      <c r="DAJ49" s="46"/>
      <c r="DAK49" s="46"/>
      <c r="DAL49" s="46"/>
      <c r="DAM49" s="46"/>
      <c r="DAN49" s="46"/>
      <c r="DAO49" s="46"/>
      <c r="DAP49" s="46"/>
      <c r="DAQ49" s="46"/>
      <c r="DAR49" s="46"/>
      <c r="DAS49" s="46"/>
      <c r="DAT49" s="46"/>
      <c r="DAU49" s="46"/>
      <c r="DAV49" s="46"/>
      <c r="DAW49" s="46"/>
      <c r="DAX49" s="46"/>
      <c r="DAY49" s="46"/>
      <c r="DAZ49" s="46"/>
      <c r="DBA49" s="46"/>
      <c r="DBB49" s="46"/>
      <c r="DBC49" s="46"/>
      <c r="DBD49" s="46"/>
      <c r="DBE49" s="46"/>
      <c r="DBF49" s="46"/>
      <c r="DBG49" s="46"/>
      <c r="DBH49" s="46"/>
      <c r="DBI49" s="46"/>
      <c r="DBJ49" s="46"/>
      <c r="DBK49" s="46"/>
      <c r="DBL49" s="46"/>
      <c r="DBM49" s="46"/>
      <c r="DBN49" s="46"/>
      <c r="DBO49" s="46"/>
      <c r="DBP49" s="46"/>
      <c r="DBQ49" s="46"/>
      <c r="DBR49" s="46"/>
      <c r="DBS49" s="46"/>
      <c r="DBT49" s="46"/>
      <c r="DBU49" s="46"/>
      <c r="DBV49" s="46"/>
      <c r="DBW49" s="46"/>
      <c r="DBX49" s="46"/>
      <c r="DBY49" s="46"/>
      <c r="DBZ49" s="46"/>
      <c r="DCA49" s="46"/>
      <c r="DCB49" s="46"/>
      <c r="DCC49" s="46"/>
      <c r="DCD49" s="46"/>
      <c r="DCE49" s="46"/>
      <c r="DCF49" s="46"/>
      <c r="DCG49" s="46"/>
      <c r="DCH49" s="46"/>
      <c r="DCI49" s="46"/>
      <c r="DCJ49" s="46"/>
      <c r="DCK49" s="46"/>
      <c r="DCL49" s="46"/>
      <c r="DCM49" s="46"/>
      <c r="DCN49" s="46"/>
      <c r="DCO49" s="46"/>
      <c r="DCP49" s="46"/>
      <c r="DCQ49" s="46"/>
      <c r="DCR49" s="46"/>
      <c r="DCS49" s="46"/>
      <c r="DCT49" s="46"/>
      <c r="DCU49" s="46"/>
      <c r="DCV49" s="46"/>
      <c r="DCW49" s="46"/>
      <c r="DCX49" s="46"/>
      <c r="DCY49" s="46"/>
      <c r="DCZ49" s="46"/>
      <c r="DDA49" s="46"/>
      <c r="DDB49" s="46"/>
      <c r="DDC49" s="46"/>
      <c r="DDD49" s="46"/>
      <c r="DDE49" s="46"/>
      <c r="DDF49" s="46"/>
      <c r="DDG49" s="46"/>
      <c r="DDH49" s="46"/>
      <c r="DDI49" s="46"/>
      <c r="DDJ49" s="46"/>
      <c r="DDK49" s="46"/>
      <c r="DDL49" s="46"/>
      <c r="DDM49" s="46"/>
      <c r="DDN49" s="46"/>
      <c r="DDO49" s="46"/>
      <c r="DDP49" s="46"/>
      <c r="DDQ49" s="46"/>
      <c r="DDR49" s="46"/>
      <c r="DDS49" s="46"/>
      <c r="DDT49" s="46"/>
      <c r="DDU49" s="46"/>
      <c r="DDV49" s="46"/>
      <c r="DDW49" s="46"/>
      <c r="DDX49" s="46"/>
      <c r="DDY49" s="46"/>
      <c r="DDZ49" s="46"/>
      <c r="DEA49" s="46"/>
      <c r="DEB49" s="46"/>
      <c r="DEC49" s="46"/>
      <c r="DED49" s="46"/>
      <c r="DEE49" s="46"/>
      <c r="DEF49" s="46"/>
      <c r="DEG49" s="46"/>
      <c r="DEH49" s="46"/>
      <c r="DEI49" s="46"/>
      <c r="DEJ49" s="46"/>
      <c r="DEK49" s="46"/>
      <c r="DEL49" s="46"/>
      <c r="DEM49" s="46"/>
      <c r="DEN49" s="46"/>
      <c r="DEO49" s="46"/>
      <c r="DEP49" s="46"/>
      <c r="DEQ49" s="46"/>
      <c r="DER49" s="46"/>
      <c r="DES49" s="46"/>
      <c r="DET49" s="46"/>
      <c r="DEU49" s="46"/>
      <c r="DEV49" s="46"/>
      <c r="DEW49" s="46"/>
      <c r="DEX49" s="46"/>
      <c r="DEY49" s="46"/>
      <c r="DEZ49" s="46"/>
      <c r="DFA49" s="46"/>
      <c r="DFB49" s="46"/>
      <c r="DFC49" s="46"/>
      <c r="DFD49" s="46"/>
      <c r="DFE49" s="46"/>
      <c r="DFF49" s="46"/>
      <c r="DFG49" s="46"/>
      <c r="DFH49" s="46"/>
      <c r="DFI49" s="46"/>
      <c r="DFJ49" s="46"/>
      <c r="DFK49" s="46"/>
      <c r="DFL49" s="46"/>
      <c r="DFM49" s="46"/>
      <c r="DFN49" s="46"/>
      <c r="DFO49" s="46"/>
      <c r="DFP49" s="46"/>
      <c r="DFQ49" s="46"/>
      <c r="DFR49" s="46"/>
      <c r="DFS49" s="46"/>
      <c r="DFT49" s="46"/>
      <c r="DFU49" s="46"/>
      <c r="DFV49" s="46"/>
      <c r="DFW49" s="46"/>
      <c r="DFX49" s="46"/>
      <c r="DFY49" s="46"/>
      <c r="DFZ49" s="46"/>
      <c r="DGA49" s="46"/>
      <c r="DGB49" s="46"/>
      <c r="DGC49" s="46"/>
      <c r="DGD49" s="46"/>
      <c r="DGE49" s="46"/>
      <c r="DGF49" s="46"/>
      <c r="DGG49" s="46"/>
      <c r="DGH49" s="46"/>
      <c r="DGI49" s="46"/>
      <c r="DGJ49" s="46"/>
      <c r="DGK49" s="46"/>
      <c r="DGL49" s="46"/>
      <c r="DGM49" s="46"/>
      <c r="DGN49" s="46"/>
      <c r="DGO49" s="46"/>
      <c r="DGP49" s="46"/>
      <c r="DGQ49" s="46"/>
      <c r="DGR49" s="46"/>
      <c r="DGS49" s="46"/>
      <c r="DGT49" s="46"/>
      <c r="DGU49" s="46"/>
      <c r="DGV49" s="46"/>
      <c r="DGW49" s="46"/>
      <c r="DGX49" s="46"/>
      <c r="DGY49" s="46"/>
      <c r="DGZ49" s="46"/>
      <c r="DHA49" s="46"/>
      <c r="DHB49" s="46"/>
      <c r="DHC49" s="46"/>
      <c r="DHD49" s="46"/>
      <c r="DHE49" s="46"/>
      <c r="DHF49" s="46"/>
      <c r="DHG49" s="46"/>
      <c r="DHH49" s="46"/>
      <c r="DHI49" s="46"/>
      <c r="DHJ49" s="46"/>
      <c r="DHK49" s="46"/>
      <c r="DHL49" s="46"/>
      <c r="DHM49" s="46"/>
      <c r="DHN49" s="46"/>
      <c r="DHO49" s="46"/>
      <c r="DHP49" s="46"/>
      <c r="DHQ49" s="46"/>
      <c r="DHR49" s="46"/>
      <c r="DHS49" s="46"/>
      <c r="DHT49" s="46"/>
      <c r="DHU49" s="46"/>
      <c r="DHV49" s="46"/>
      <c r="DHW49" s="46"/>
      <c r="DHX49" s="46"/>
      <c r="DHY49" s="46"/>
      <c r="DHZ49" s="46"/>
      <c r="DIA49" s="46"/>
      <c r="DIB49" s="46"/>
      <c r="DIC49" s="46"/>
      <c r="DID49" s="46"/>
      <c r="DIE49" s="46"/>
      <c r="DIF49" s="46"/>
      <c r="DIG49" s="46"/>
      <c r="DIH49" s="46"/>
      <c r="DII49" s="46"/>
      <c r="DIJ49" s="46"/>
      <c r="DIK49" s="46"/>
      <c r="DIL49" s="46"/>
      <c r="DIM49" s="46"/>
      <c r="DIN49" s="46"/>
      <c r="DIO49" s="46"/>
      <c r="DIP49" s="46"/>
      <c r="DIQ49" s="46"/>
      <c r="DIR49" s="46"/>
      <c r="DIS49" s="46"/>
      <c r="DIT49" s="46"/>
      <c r="DIU49" s="46"/>
      <c r="DIV49" s="46"/>
      <c r="DIW49" s="46"/>
      <c r="DIX49" s="46"/>
      <c r="DIY49" s="46"/>
      <c r="DIZ49" s="46"/>
      <c r="DJA49" s="46"/>
      <c r="DJB49" s="46"/>
      <c r="DJC49" s="46"/>
      <c r="DJD49" s="46"/>
      <c r="DJE49" s="46"/>
      <c r="DJF49" s="46"/>
      <c r="DJG49" s="46"/>
      <c r="DJH49" s="46"/>
      <c r="DJI49" s="46"/>
      <c r="DJJ49" s="46"/>
      <c r="DJK49" s="46"/>
      <c r="DJL49" s="46"/>
      <c r="DJM49" s="46"/>
      <c r="DJN49" s="46"/>
      <c r="DJO49" s="46"/>
      <c r="DJP49" s="46"/>
      <c r="DJQ49" s="46"/>
      <c r="DJR49" s="46"/>
      <c r="DJS49" s="46"/>
      <c r="DJT49" s="46"/>
      <c r="DJU49" s="46"/>
      <c r="DJV49" s="46"/>
      <c r="DJW49" s="46"/>
      <c r="DJX49" s="46"/>
      <c r="DJY49" s="46"/>
      <c r="DJZ49" s="46"/>
      <c r="DKA49" s="46"/>
      <c r="DKB49" s="46"/>
      <c r="DKC49" s="46"/>
      <c r="DKD49" s="46"/>
      <c r="DKE49" s="46"/>
      <c r="DKF49" s="46"/>
      <c r="DKG49" s="46"/>
      <c r="DKH49" s="46"/>
      <c r="DKI49" s="46"/>
      <c r="DKJ49" s="46"/>
      <c r="DKK49" s="46"/>
      <c r="DKL49" s="46"/>
      <c r="DKM49" s="46"/>
      <c r="DKN49" s="46"/>
      <c r="DKO49" s="46"/>
      <c r="DKP49" s="46"/>
      <c r="DKQ49" s="46"/>
      <c r="DKR49" s="46"/>
      <c r="DKS49" s="46"/>
      <c r="DKT49" s="46"/>
      <c r="DKU49" s="46"/>
      <c r="DKV49" s="46"/>
      <c r="DKW49" s="46"/>
      <c r="DKX49" s="46"/>
      <c r="DKY49" s="46"/>
      <c r="DKZ49" s="46"/>
      <c r="DLA49" s="46"/>
      <c r="DLB49" s="46"/>
      <c r="DLC49" s="46"/>
      <c r="DLD49" s="46"/>
      <c r="DLE49" s="46"/>
      <c r="DLF49" s="46"/>
      <c r="DLG49" s="46"/>
      <c r="DLH49" s="46"/>
      <c r="DLI49" s="46"/>
      <c r="DLJ49" s="46"/>
      <c r="DLK49" s="46"/>
      <c r="DLL49" s="46"/>
      <c r="DLM49" s="46"/>
      <c r="DLN49" s="46"/>
      <c r="DLO49" s="46"/>
      <c r="DLP49" s="46"/>
      <c r="DLQ49" s="46"/>
      <c r="DLR49" s="46"/>
      <c r="DLS49" s="46"/>
      <c r="DLT49" s="46"/>
      <c r="DLU49" s="46"/>
      <c r="DLV49" s="46"/>
      <c r="DLW49" s="46"/>
      <c r="DLX49" s="46"/>
      <c r="DLY49" s="46"/>
      <c r="DLZ49" s="46"/>
      <c r="DMA49" s="46"/>
      <c r="DMB49" s="46"/>
      <c r="DMC49" s="46"/>
      <c r="DMD49" s="46"/>
      <c r="DME49" s="46"/>
      <c r="DMF49" s="46"/>
      <c r="DMG49" s="46"/>
      <c r="DMH49" s="46"/>
      <c r="DMI49" s="46"/>
      <c r="DMJ49" s="46"/>
      <c r="DMK49" s="46"/>
      <c r="DML49" s="46"/>
      <c r="DMM49" s="46"/>
      <c r="DMN49" s="46"/>
      <c r="DMO49" s="46"/>
      <c r="DMP49" s="46"/>
      <c r="DMQ49" s="46"/>
      <c r="DMR49" s="46"/>
      <c r="DMS49" s="46"/>
      <c r="DMT49" s="46"/>
      <c r="DMU49" s="46"/>
      <c r="DMV49" s="46"/>
      <c r="DMW49" s="46"/>
      <c r="DMX49" s="46"/>
      <c r="DMY49" s="46"/>
      <c r="DMZ49" s="46"/>
      <c r="DNA49" s="46"/>
      <c r="DNB49" s="46"/>
      <c r="DNC49" s="46"/>
      <c r="DND49" s="46"/>
      <c r="DNE49" s="46"/>
      <c r="DNF49" s="46"/>
      <c r="DNG49" s="46"/>
      <c r="DNH49" s="46"/>
      <c r="DNI49" s="46"/>
      <c r="DNJ49" s="46"/>
      <c r="DNK49" s="46"/>
      <c r="DNL49" s="46"/>
      <c r="DNM49" s="46"/>
      <c r="DNN49" s="46"/>
      <c r="DNO49" s="46"/>
      <c r="DNP49" s="46"/>
      <c r="DNQ49" s="46"/>
      <c r="DNR49" s="46"/>
      <c r="DNS49" s="46"/>
      <c r="DNT49" s="46"/>
      <c r="DNU49" s="46"/>
      <c r="DNV49" s="46"/>
      <c r="DNW49" s="46"/>
      <c r="DNX49" s="46"/>
      <c r="DNY49" s="46"/>
      <c r="DNZ49" s="46"/>
      <c r="DOA49" s="46"/>
      <c r="DOB49" s="46"/>
      <c r="DOC49" s="46"/>
      <c r="DOD49" s="46"/>
      <c r="DOE49" s="46"/>
      <c r="DOF49" s="46"/>
      <c r="DOG49" s="46"/>
      <c r="DOH49" s="46"/>
      <c r="DOI49" s="46"/>
      <c r="DOJ49" s="46"/>
      <c r="DOK49" s="46"/>
      <c r="DOL49" s="46"/>
      <c r="DOM49" s="46"/>
      <c r="DON49" s="46"/>
      <c r="DOO49" s="46"/>
      <c r="DOP49" s="46"/>
      <c r="DOQ49" s="46"/>
      <c r="DOR49" s="46"/>
      <c r="DOS49" s="46"/>
      <c r="DOT49" s="46"/>
      <c r="DOU49" s="46"/>
      <c r="DOV49" s="46"/>
      <c r="DOW49" s="46"/>
      <c r="DOX49" s="46"/>
      <c r="DOY49" s="46"/>
      <c r="DOZ49" s="46"/>
      <c r="DPA49" s="46"/>
      <c r="DPB49" s="46"/>
      <c r="DPC49" s="46"/>
      <c r="DPD49" s="46"/>
      <c r="DPE49" s="46"/>
      <c r="DPF49" s="46"/>
      <c r="DPG49" s="46"/>
      <c r="DPH49" s="46"/>
      <c r="DPI49" s="46"/>
      <c r="DPJ49" s="46"/>
      <c r="DPK49" s="46"/>
      <c r="DPL49" s="46"/>
      <c r="DPM49" s="46"/>
      <c r="DPN49" s="46"/>
      <c r="DPO49" s="46"/>
      <c r="DPP49" s="46"/>
      <c r="DPQ49" s="46"/>
      <c r="DPR49" s="46"/>
      <c r="DPS49" s="46"/>
      <c r="DPT49" s="46"/>
      <c r="DPU49" s="46"/>
      <c r="DPV49" s="46"/>
      <c r="DPW49" s="46"/>
      <c r="DPX49" s="46"/>
      <c r="DPY49" s="46"/>
      <c r="DPZ49" s="46"/>
      <c r="DQA49" s="46"/>
      <c r="DQB49" s="46"/>
      <c r="DQC49" s="46"/>
      <c r="DQD49" s="46"/>
      <c r="DQE49" s="46"/>
      <c r="DQF49" s="46"/>
      <c r="DQG49" s="46"/>
      <c r="DQH49" s="46"/>
      <c r="DQI49" s="46"/>
      <c r="DQJ49" s="46"/>
      <c r="DQK49" s="46"/>
      <c r="DQL49" s="46"/>
      <c r="DQM49" s="46"/>
      <c r="DQN49" s="46"/>
      <c r="DQO49" s="46"/>
      <c r="DQP49" s="46"/>
      <c r="DQQ49" s="46"/>
      <c r="DQR49" s="46"/>
      <c r="DQS49" s="46"/>
      <c r="DQT49" s="46"/>
      <c r="DQU49" s="46"/>
      <c r="DQV49" s="46"/>
      <c r="DQW49" s="46"/>
      <c r="DQX49" s="46"/>
      <c r="DQY49" s="46"/>
      <c r="DQZ49" s="46"/>
      <c r="DRA49" s="46"/>
      <c r="DRB49" s="46"/>
      <c r="DRC49" s="46"/>
      <c r="DRD49" s="46"/>
      <c r="DRE49" s="46"/>
      <c r="DRF49" s="46"/>
      <c r="DRG49" s="46"/>
      <c r="DRH49" s="46"/>
      <c r="DRI49" s="46"/>
      <c r="DRJ49" s="46"/>
      <c r="DRK49" s="46"/>
      <c r="DRL49" s="46"/>
      <c r="DRM49" s="46"/>
      <c r="DRN49" s="46"/>
      <c r="DRO49" s="46"/>
      <c r="DRP49" s="46"/>
      <c r="DRQ49" s="46"/>
      <c r="DRR49" s="46"/>
      <c r="DRS49" s="46"/>
      <c r="DRT49" s="46"/>
      <c r="DRU49" s="46"/>
      <c r="DRV49" s="46"/>
      <c r="DRW49" s="46"/>
      <c r="DRX49" s="46"/>
      <c r="DRY49" s="46"/>
      <c r="DRZ49" s="46"/>
      <c r="DSA49" s="46"/>
      <c r="DSB49" s="46"/>
      <c r="DSC49" s="46"/>
      <c r="DSD49" s="46"/>
      <c r="DSE49" s="46"/>
      <c r="DSF49" s="46"/>
      <c r="DSG49" s="46"/>
      <c r="DSH49" s="46"/>
      <c r="DSI49" s="46"/>
      <c r="DSJ49" s="46"/>
      <c r="DSK49" s="46"/>
      <c r="DSL49" s="46"/>
      <c r="DSM49" s="46"/>
      <c r="DSN49" s="46"/>
      <c r="DSO49" s="46"/>
      <c r="DSP49" s="46"/>
      <c r="DSQ49" s="46"/>
      <c r="DSR49" s="46"/>
      <c r="DSS49" s="46"/>
      <c r="DST49" s="46"/>
      <c r="DSU49" s="46"/>
      <c r="DSV49" s="46"/>
      <c r="DSW49" s="46"/>
      <c r="DSX49" s="46"/>
      <c r="DSY49" s="46"/>
      <c r="DSZ49" s="46"/>
      <c r="DTA49" s="46"/>
      <c r="DTB49" s="46"/>
      <c r="DTC49" s="46"/>
      <c r="DTD49" s="46"/>
      <c r="DTE49" s="46"/>
      <c r="DTF49" s="46"/>
      <c r="DTG49" s="46"/>
      <c r="DTH49" s="46"/>
      <c r="DTI49" s="46"/>
      <c r="DTJ49" s="46"/>
      <c r="DTK49" s="46"/>
      <c r="DTL49" s="46"/>
      <c r="DTM49" s="46"/>
      <c r="DTN49" s="46"/>
      <c r="DTO49" s="46"/>
      <c r="DTP49" s="46"/>
      <c r="DTQ49" s="46"/>
      <c r="DTR49" s="46"/>
      <c r="DTS49" s="46"/>
      <c r="DTT49" s="46"/>
      <c r="DTU49" s="46"/>
      <c r="DTV49" s="46"/>
      <c r="DTW49" s="46"/>
      <c r="DTX49" s="46"/>
      <c r="DTY49" s="46"/>
      <c r="DTZ49" s="46"/>
      <c r="DUA49" s="46"/>
      <c r="DUB49" s="46"/>
      <c r="DUC49" s="46"/>
      <c r="DUD49" s="46"/>
      <c r="DUE49" s="46"/>
      <c r="DUF49" s="46"/>
      <c r="DUG49" s="46"/>
      <c r="DUH49" s="46"/>
      <c r="DUI49" s="46"/>
      <c r="DUJ49" s="46"/>
      <c r="DUK49" s="46"/>
      <c r="DUL49" s="46"/>
      <c r="DUM49" s="46"/>
      <c r="DUN49" s="46"/>
      <c r="DUO49" s="46"/>
      <c r="DUP49" s="46"/>
      <c r="DUQ49" s="46"/>
      <c r="DUR49" s="46"/>
      <c r="DUS49" s="46"/>
      <c r="DUT49" s="46"/>
      <c r="DUU49" s="46"/>
      <c r="DUV49" s="46"/>
      <c r="DUW49" s="46"/>
      <c r="DUX49" s="46"/>
      <c r="DUY49" s="46"/>
      <c r="DUZ49" s="46"/>
      <c r="DVA49" s="46"/>
      <c r="DVB49" s="46"/>
      <c r="DVC49" s="46"/>
      <c r="DVD49" s="46"/>
      <c r="DVE49" s="46"/>
      <c r="DVF49" s="46"/>
      <c r="DVG49" s="46"/>
      <c r="DVH49" s="46"/>
      <c r="DVI49" s="46"/>
      <c r="DVJ49" s="46"/>
      <c r="DVK49" s="46"/>
      <c r="DVL49" s="46"/>
      <c r="DVM49" s="46"/>
      <c r="DVN49" s="46"/>
      <c r="DVO49" s="46"/>
      <c r="DVP49" s="46"/>
      <c r="DVQ49" s="46"/>
      <c r="DVR49" s="46"/>
      <c r="DVS49" s="46"/>
      <c r="DVT49" s="46"/>
      <c r="DVU49" s="46"/>
      <c r="DVV49" s="46"/>
      <c r="DVW49" s="46"/>
      <c r="DVX49" s="46"/>
      <c r="DVY49" s="46"/>
      <c r="DVZ49" s="46"/>
      <c r="DWA49" s="46"/>
      <c r="DWB49" s="46"/>
      <c r="DWC49" s="46"/>
      <c r="DWD49" s="46"/>
      <c r="DWE49" s="46"/>
      <c r="DWF49" s="46"/>
      <c r="DWG49" s="46"/>
      <c r="DWH49" s="46"/>
      <c r="DWI49" s="46"/>
      <c r="DWJ49" s="46"/>
      <c r="DWK49" s="46"/>
      <c r="DWL49" s="46"/>
      <c r="DWM49" s="46"/>
      <c r="DWN49" s="46"/>
      <c r="DWO49" s="46"/>
      <c r="DWP49" s="46"/>
      <c r="DWQ49" s="46"/>
      <c r="DWR49" s="46"/>
      <c r="DWS49" s="46"/>
      <c r="DWT49" s="46"/>
      <c r="DWU49" s="46"/>
      <c r="DWV49" s="46"/>
      <c r="DWW49" s="46"/>
      <c r="DWX49" s="46"/>
      <c r="DWY49" s="46"/>
      <c r="DWZ49" s="46"/>
      <c r="DXA49" s="46"/>
      <c r="DXB49" s="46"/>
      <c r="DXC49" s="46"/>
      <c r="DXD49" s="46"/>
      <c r="DXE49" s="46"/>
      <c r="DXF49" s="46"/>
      <c r="DXG49" s="46"/>
      <c r="DXH49" s="46"/>
      <c r="DXI49" s="46"/>
      <c r="DXJ49" s="46"/>
      <c r="DXK49" s="46"/>
      <c r="DXL49" s="46"/>
      <c r="DXM49" s="46"/>
      <c r="DXN49" s="46"/>
      <c r="DXO49" s="46"/>
      <c r="DXP49" s="46"/>
      <c r="DXQ49" s="46"/>
      <c r="DXR49" s="46"/>
      <c r="DXS49" s="46"/>
      <c r="DXT49" s="46"/>
      <c r="DXU49" s="46"/>
      <c r="DXV49" s="46"/>
      <c r="DXW49" s="46"/>
      <c r="DXX49" s="46"/>
      <c r="DXY49" s="46"/>
      <c r="DXZ49" s="46"/>
      <c r="DYA49" s="46"/>
      <c r="DYB49" s="46"/>
      <c r="DYC49" s="46"/>
      <c r="DYD49" s="46"/>
      <c r="DYE49" s="46"/>
      <c r="DYF49" s="46"/>
      <c r="DYG49" s="46"/>
      <c r="DYH49" s="46"/>
      <c r="DYI49" s="46"/>
      <c r="DYJ49" s="46"/>
      <c r="DYK49" s="46"/>
      <c r="DYL49" s="46"/>
      <c r="DYM49" s="46"/>
      <c r="DYN49" s="46"/>
      <c r="DYO49" s="46"/>
      <c r="DYP49" s="46"/>
      <c r="DYQ49" s="46"/>
      <c r="DYR49" s="46"/>
      <c r="DYS49" s="46"/>
      <c r="DYT49" s="46"/>
      <c r="DYU49" s="46"/>
      <c r="DYV49" s="46"/>
      <c r="DYW49" s="46"/>
      <c r="DYX49" s="46"/>
      <c r="DYY49" s="46"/>
      <c r="DYZ49" s="46"/>
      <c r="DZA49" s="46"/>
      <c r="DZB49" s="46"/>
      <c r="DZC49" s="46"/>
      <c r="DZD49" s="46"/>
      <c r="DZE49" s="46"/>
      <c r="DZF49" s="46"/>
      <c r="DZG49" s="46"/>
      <c r="DZH49" s="46"/>
      <c r="DZI49" s="46"/>
      <c r="DZJ49" s="46"/>
      <c r="DZK49" s="46"/>
      <c r="DZL49" s="46"/>
      <c r="DZM49" s="46"/>
      <c r="DZN49" s="46"/>
      <c r="DZO49" s="46"/>
      <c r="DZP49" s="46"/>
      <c r="DZQ49" s="46"/>
      <c r="DZR49" s="46"/>
      <c r="DZS49" s="46"/>
      <c r="DZT49" s="46"/>
      <c r="DZU49" s="46"/>
      <c r="DZV49" s="46"/>
      <c r="DZW49" s="46"/>
      <c r="DZX49" s="46"/>
      <c r="DZY49" s="46"/>
      <c r="DZZ49" s="46"/>
      <c r="EAA49" s="46"/>
      <c r="EAB49" s="46"/>
      <c r="EAC49" s="46"/>
      <c r="EAD49" s="46"/>
      <c r="EAE49" s="46"/>
      <c r="EAF49" s="46"/>
      <c r="EAG49" s="46"/>
      <c r="EAH49" s="46"/>
      <c r="EAI49" s="46"/>
      <c r="EAJ49" s="46"/>
      <c r="EAK49" s="46"/>
      <c r="EAL49" s="46"/>
      <c r="EAM49" s="46"/>
      <c r="EAN49" s="46"/>
      <c r="EAO49" s="46"/>
      <c r="EAP49" s="46"/>
      <c r="EAQ49" s="46"/>
      <c r="EAR49" s="46"/>
      <c r="EAS49" s="46"/>
      <c r="EAT49" s="46"/>
      <c r="EAU49" s="46"/>
      <c r="EAV49" s="46"/>
      <c r="EAW49" s="46"/>
      <c r="EAX49" s="46"/>
      <c r="EAY49" s="46"/>
      <c r="EAZ49" s="46"/>
      <c r="EBA49" s="46"/>
      <c r="EBB49" s="46"/>
      <c r="EBC49" s="46"/>
      <c r="EBD49" s="46"/>
      <c r="EBE49" s="46"/>
      <c r="EBF49" s="46"/>
      <c r="EBG49" s="46"/>
      <c r="EBH49" s="46"/>
      <c r="EBI49" s="46"/>
      <c r="EBJ49" s="46"/>
      <c r="EBK49" s="46"/>
      <c r="EBL49" s="46"/>
      <c r="EBM49" s="46"/>
      <c r="EBN49" s="46"/>
      <c r="EBO49" s="46"/>
      <c r="EBP49" s="46"/>
      <c r="EBQ49" s="46"/>
      <c r="EBR49" s="46"/>
      <c r="EBS49" s="46"/>
      <c r="EBT49" s="46"/>
      <c r="EBU49" s="46"/>
      <c r="EBV49" s="46"/>
      <c r="EBW49" s="46"/>
      <c r="EBX49" s="46"/>
      <c r="EBY49" s="46"/>
      <c r="EBZ49" s="46"/>
      <c r="ECA49" s="46"/>
      <c r="ECB49" s="46"/>
      <c r="ECC49" s="46"/>
      <c r="ECD49" s="46"/>
      <c r="ECE49" s="46"/>
      <c r="ECF49" s="46"/>
      <c r="ECG49" s="46"/>
      <c r="ECH49" s="46"/>
      <c r="ECI49" s="46"/>
      <c r="ECJ49" s="46"/>
      <c r="ECK49" s="46"/>
      <c r="ECL49" s="46"/>
      <c r="ECM49" s="46"/>
      <c r="ECN49" s="46"/>
      <c r="ECO49" s="46"/>
      <c r="ECP49" s="46"/>
      <c r="ECQ49" s="46"/>
      <c r="ECR49" s="46"/>
      <c r="ECS49" s="46"/>
      <c r="ECT49" s="46"/>
      <c r="ECU49" s="46"/>
      <c r="ECV49" s="46"/>
      <c r="ECW49" s="46"/>
      <c r="ECX49" s="46"/>
      <c r="ECY49" s="46"/>
      <c r="ECZ49" s="46"/>
      <c r="EDA49" s="46"/>
      <c r="EDB49" s="46"/>
      <c r="EDC49" s="46"/>
      <c r="EDD49" s="46"/>
      <c r="EDE49" s="46"/>
      <c r="EDF49" s="46"/>
      <c r="EDG49" s="46"/>
      <c r="EDH49" s="46"/>
      <c r="EDI49" s="46"/>
      <c r="EDJ49" s="46"/>
      <c r="EDK49" s="46"/>
      <c r="EDL49" s="46"/>
      <c r="EDM49" s="46"/>
      <c r="EDN49" s="46"/>
      <c r="EDO49" s="46"/>
      <c r="EDP49" s="46"/>
      <c r="EDQ49" s="46"/>
      <c r="EDR49" s="46"/>
      <c r="EDS49" s="46"/>
      <c r="EDT49" s="46"/>
      <c r="EDU49" s="46"/>
      <c r="EDV49" s="46"/>
      <c r="EDW49" s="46"/>
      <c r="EDX49" s="46"/>
      <c r="EDY49" s="46"/>
      <c r="EDZ49" s="46"/>
      <c r="EEA49" s="46"/>
      <c r="EEB49" s="46"/>
      <c r="EEC49" s="46"/>
      <c r="EED49" s="46"/>
      <c r="EEE49" s="46"/>
      <c r="EEF49" s="46"/>
      <c r="EEG49" s="46"/>
      <c r="EEH49" s="46"/>
      <c r="EEI49" s="46"/>
      <c r="EEJ49" s="46"/>
      <c r="EEK49" s="46"/>
      <c r="EEL49" s="46"/>
      <c r="EEM49" s="46"/>
      <c r="EEN49" s="46"/>
      <c r="EEO49" s="46"/>
      <c r="EEP49" s="46"/>
      <c r="EEQ49" s="46"/>
      <c r="EER49" s="46"/>
      <c r="EES49" s="46"/>
      <c r="EET49" s="46"/>
      <c r="EEU49" s="46"/>
      <c r="EEV49" s="46"/>
      <c r="EEW49" s="46"/>
      <c r="EEX49" s="46"/>
      <c r="EEY49" s="46"/>
      <c r="EEZ49" s="46"/>
      <c r="EFA49" s="46"/>
      <c r="EFB49" s="46"/>
      <c r="EFC49" s="46"/>
      <c r="EFD49" s="46"/>
      <c r="EFE49" s="46"/>
      <c r="EFF49" s="46"/>
      <c r="EFG49" s="46"/>
      <c r="EFH49" s="46"/>
      <c r="EFI49" s="46"/>
      <c r="EFJ49" s="46"/>
      <c r="EFK49" s="46"/>
      <c r="EFL49" s="46"/>
      <c r="EFM49" s="46"/>
      <c r="EFN49" s="46"/>
      <c r="EFO49" s="46"/>
      <c r="EFP49" s="46"/>
      <c r="EFQ49" s="46"/>
      <c r="EFR49" s="46"/>
      <c r="EFS49" s="46"/>
      <c r="EFT49" s="46"/>
      <c r="EFU49" s="46"/>
      <c r="EFV49" s="46"/>
      <c r="EFW49" s="46"/>
      <c r="EFX49" s="46"/>
      <c r="EFY49" s="46"/>
      <c r="EFZ49" s="46"/>
      <c r="EGA49" s="46"/>
      <c r="EGB49" s="46"/>
      <c r="EGC49" s="46"/>
      <c r="EGD49" s="46"/>
      <c r="EGE49" s="46"/>
      <c r="EGF49" s="46"/>
      <c r="EGG49" s="46"/>
      <c r="EGH49" s="46"/>
      <c r="EGI49" s="46"/>
      <c r="EGJ49" s="46"/>
      <c r="EGK49" s="46"/>
      <c r="EGL49" s="46"/>
      <c r="EGM49" s="46"/>
      <c r="EGN49" s="46"/>
      <c r="EGO49" s="46"/>
      <c r="EGP49" s="46"/>
      <c r="EGQ49" s="46"/>
      <c r="EGR49" s="46"/>
      <c r="EGS49" s="46"/>
      <c r="EGT49" s="46"/>
      <c r="EGU49" s="46"/>
      <c r="EGV49" s="46"/>
      <c r="EGW49" s="46"/>
      <c r="EGX49" s="46"/>
      <c r="EGY49" s="46"/>
      <c r="EGZ49" s="46"/>
      <c r="EHA49" s="46"/>
      <c r="EHB49" s="46"/>
      <c r="EHC49" s="46"/>
      <c r="EHD49" s="46"/>
      <c r="EHE49" s="46"/>
      <c r="EHF49" s="46"/>
      <c r="EHG49" s="46"/>
      <c r="EHH49" s="46"/>
      <c r="EHI49" s="46"/>
      <c r="EHJ49" s="46"/>
      <c r="EHK49" s="46"/>
      <c r="EHL49" s="46"/>
      <c r="EHM49" s="46"/>
      <c r="EHN49" s="46"/>
      <c r="EHO49" s="46"/>
      <c r="EHP49" s="46"/>
      <c r="EHQ49" s="46"/>
      <c r="EHR49" s="46"/>
      <c r="EHS49" s="46"/>
      <c r="EHT49" s="46"/>
      <c r="EHU49" s="46"/>
      <c r="EHV49" s="46"/>
      <c r="EHW49" s="46"/>
      <c r="EHX49" s="46"/>
      <c r="EHY49" s="46"/>
      <c r="EHZ49" s="46"/>
      <c r="EIA49" s="46"/>
      <c r="EIB49" s="46"/>
      <c r="EIC49" s="46"/>
      <c r="EID49" s="46"/>
      <c r="EIE49" s="46"/>
      <c r="EIF49" s="46"/>
      <c r="EIG49" s="46"/>
      <c r="EIH49" s="46"/>
      <c r="EII49" s="46"/>
      <c r="EIJ49" s="46"/>
      <c r="EIK49" s="46"/>
      <c r="EIL49" s="46"/>
      <c r="EIM49" s="46"/>
      <c r="EIN49" s="46"/>
      <c r="EIO49" s="46"/>
      <c r="EIP49" s="46"/>
      <c r="EIQ49" s="46"/>
      <c r="EIR49" s="46"/>
      <c r="EIS49" s="46"/>
      <c r="EIT49" s="46"/>
      <c r="EIU49" s="46"/>
      <c r="EIV49" s="46"/>
      <c r="EIW49" s="46"/>
      <c r="EIX49" s="46"/>
      <c r="EIY49" s="46"/>
      <c r="EIZ49" s="46"/>
      <c r="EJA49" s="46"/>
      <c r="EJB49" s="46"/>
      <c r="EJC49" s="46"/>
      <c r="EJD49" s="46"/>
      <c r="EJE49" s="46"/>
      <c r="EJF49" s="46"/>
      <c r="EJG49" s="46"/>
      <c r="EJH49" s="46"/>
      <c r="EJI49" s="46"/>
      <c r="EJJ49" s="46"/>
      <c r="EJK49" s="46"/>
      <c r="EJL49" s="46"/>
      <c r="EJM49" s="46"/>
      <c r="EJN49" s="46"/>
      <c r="EJO49" s="46"/>
      <c r="EJP49" s="46"/>
      <c r="EJQ49" s="46"/>
      <c r="EJR49" s="46"/>
      <c r="EJS49" s="46"/>
      <c r="EJT49" s="46"/>
      <c r="EJU49" s="46"/>
      <c r="EJV49" s="46"/>
      <c r="EJW49" s="46"/>
      <c r="EJX49" s="46"/>
      <c r="EJY49" s="46"/>
      <c r="EJZ49" s="46"/>
      <c r="EKA49" s="46"/>
      <c r="EKB49" s="46"/>
      <c r="EKC49" s="46"/>
      <c r="EKD49" s="46"/>
      <c r="EKE49" s="46"/>
      <c r="EKF49" s="46"/>
      <c r="EKG49" s="46"/>
      <c r="EKH49" s="46"/>
      <c r="EKI49" s="46"/>
      <c r="EKJ49" s="46"/>
      <c r="EKK49" s="46"/>
      <c r="EKL49" s="46"/>
      <c r="EKM49" s="46"/>
      <c r="EKN49" s="46"/>
      <c r="EKO49" s="46"/>
      <c r="EKP49" s="46"/>
      <c r="EKQ49" s="46"/>
      <c r="EKR49" s="46"/>
      <c r="EKS49" s="46"/>
      <c r="EKT49" s="46"/>
      <c r="EKU49" s="46"/>
      <c r="EKV49" s="46"/>
      <c r="EKW49" s="46"/>
      <c r="EKX49" s="46"/>
      <c r="EKY49" s="46"/>
      <c r="EKZ49" s="46"/>
      <c r="ELA49" s="46"/>
      <c r="ELB49" s="46"/>
      <c r="ELC49" s="46"/>
      <c r="ELD49" s="46"/>
      <c r="ELE49" s="46"/>
      <c r="ELF49" s="46"/>
      <c r="ELG49" s="46"/>
      <c r="ELH49" s="46"/>
      <c r="ELI49" s="46"/>
      <c r="ELJ49" s="46"/>
      <c r="ELK49" s="46"/>
      <c r="ELL49" s="46"/>
      <c r="ELM49" s="46"/>
      <c r="ELN49" s="46"/>
      <c r="ELO49" s="46"/>
      <c r="ELP49" s="46"/>
      <c r="ELQ49" s="46"/>
      <c r="ELR49" s="46"/>
      <c r="ELS49" s="46"/>
      <c r="ELT49" s="46"/>
      <c r="ELU49" s="46"/>
      <c r="ELV49" s="46"/>
      <c r="ELW49" s="46"/>
      <c r="ELX49" s="46"/>
      <c r="ELY49" s="46"/>
      <c r="ELZ49" s="46"/>
      <c r="EMA49" s="46"/>
      <c r="EMB49" s="46"/>
      <c r="EMC49" s="46"/>
      <c r="EMD49" s="46"/>
      <c r="EME49" s="46"/>
      <c r="EMF49" s="46"/>
      <c r="EMG49" s="46"/>
      <c r="EMH49" s="46"/>
      <c r="EMI49" s="46"/>
      <c r="EMJ49" s="46"/>
      <c r="EMK49" s="46"/>
      <c r="EML49" s="46"/>
      <c r="EMM49" s="46"/>
      <c r="EMN49" s="46"/>
      <c r="EMO49" s="46"/>
      <c r="EMP49" s="46"/>
      <c r="EMQ49" s="46"/>
      <c r="EMR49" s="46"/>
      <c r="EMS49" s="46"/>
      <c r="EMT49" s="46"/>
      <c r="EMU49" s="46"/>
      <c r="EMV49" s="46"/>
      <c r="EMW49" s="46"/>
      <c r="EMX49" s="46"/>
      <c r="EMY49" s="46"/>
      <c r="EMZ49" s="46"/>
      <c r="ENA49" s="46"/>
      <c r="ENB49" s="46"/>
      <c r="ENC49" s="46"/>
      <c r="END49" s="46"/>
      <c r="ENE49" s="46"/>
      <c r="ENF49" s="46"/>
      <c r="ENG49" s="46"/>
      <c r="ENH49" s="46"/>
      <c r="ENI49" s="46"/>
      <c r="ENJ49" s="46"/>
      <c r="ENK49" s="46"/>
      <c r="ENL49" s="46"/>
      <c r="ENM49" s="46"/>
      <c r="ENN49" s="46"/>
      <c r="ENO49" s="46"/>
      <c r="ENP49" s="46"/>
      <c r="ENQ49" s="46"/>
      <c r="ENR49" s="46"/>
      <c r="ENS49" s="46"/>
      <c r="ENT49" s="46"/>
      <c r="ENU49" s="46"/>
      <c r="ENV49" s="46"/>
      <c r="ENW49" s="46"/>
      <c r="ENX49" s="46"/>
      <c r="ENY49" s="46"/>
      <c r="ENZ49" s="46"/>
      <c r="EOA49" s="46"/>
      <c r="EOB49" s="46"/>
      <c r="EOC49" s="46"/>
      <c r="EOD49" s="46"/>
      <c r="EOE49" s="46"/>
      <c r="EOF49" s="46"/>
      <c r="EOG49" s="46"/>
      <c r="EOH49" s="46"/>
      <c r="EOI49" s="46"/>
      <c r="EOJ49" s="46"/>
      <c r="EOK49" s="46"/>
      <c r="EOL49" s="46"/>
      <c r="EOM49" s="46"/>
      <c r="EON49" s="46"/>
      <c r="EOO49" s="46"/>
      <c r="EOP49" s="46"/>
      <c r="EOQ49" s="46"/>
      <c r="EOR49" s="46"/>
      <c r="EOS49" s="46"/>
      <c r="EOT49" s="46"/>
      <c r="EOU49" s="46"/>
      <c r="EOV49" s="46"/>
      <c r="EOW49" s="46"/>
      <c r="EOX49" s="46"/>
      <c r="EOY49" s="46"/>
      <c r="EOZ49" s="46"/>
      <c r="EPA49" s="46"/>
      <c r="EPB49" s="46"/>
      <c r="EPC49" s="46"/>
      <c r="EPD49" s="46"/>
      <c r="EPE49" s="46"/>
      <c r="EPF49" s="46"/>
      <c r="EPG49" s="46"/>
      <c r="EPH49" s="46"/>
      <c r="EPI49" s="46"/>
      <c r="EPJ49" s="46"/>
      <c r="EPK49" s="46"/>
      <c r="EPL49" s="46"/>
      <c r="EPM49" s="46"/>
      <c r="EPN49" s="46"/>
      <c r="EPO49" s="46"/>
      <c r="EPP49" s="46"/>
      <c r="EPQ49" s="46"/>
      <c r="EPR49" s="46"/>
      <c r="EPS49" s="46"/>
      <c r="EPT49" s="46"/>
      <c r="EPU49" s="46"/>
      <c r="EPV49" s="46"/>
      <c r="EPW49" s="46"/>
      <c r="EPX49" s="46"/>
      <c r="EPY49" s="46"/>
      <c r="EPZ49" s="46"/>
      <c r="EQA49" s="46"/>
      <c r="EQB49" s="46"/>
      <c r="EQC49" s="46"/>
      <c r="EQD49" s="46"/>
      <c r="EQE49" s="46"/>
      <c r="EQF49" s="46"/>
      <c r="EQG49" s="46"/>
      <c r="EQH49" s="46"/>
      <c r="EQI49" s="46"/>
      <c r="EQJ49" s="46"/>
      <c r="EQK49" s="46"/>
      <c r="EQL49" s="46"/>
      <c r="EQM49" s="46"/>
      <c r="EQN49" s="46"/>
      <c r="EQO49" s="46"/>
      <c r="EQP49" s="46"/>
      <c r="EQQ49" s="46"/>
      <c r="EQR49" s="46"/>
      <c r="EQS49" s="46"/>
      <c r="EQT49" s="46"/>
      <c r="EQU49" s="46"/>
      <c r="EQV49" s="46"/>
      <c r="EQW49" s="46"/>
      <c r="EQX49" s="46"/>
      <c r="EQY49" s="46"/>
      <c r="EQZ49" s="46"/>
      <c r="ERA49" s="46"/>
      <c r="ERB49" s="46"/>
      <c r="ERC49" s="46"/>
      <c r="ERD49" s="46"/>
      <c r="ERE49" s="46"/>
      <c r="ERF49" s="46"/>
      <c r="ERG49" s="46"/>
      <c r="ERH49" s="46"/>
      <c r="ERI49" s="46"/>
      <c r="ERJ49" s="46"/>
      <c r="ERK49" s="46"/>
      <c r="ERL49" s="46"/>
      <c r="ERM49" s="46"/>
      <c r="ERN49" s="46"/>
      <c r="ERO49" s="46"/>
      <c r="ERP49" s="46"/>
      <c r="ERQ49" s="46"/>
      <c r="ERR49" s="46"/>
      <c r="ERS49" s="46"/>
      <c r="ERT49" s="46"/>
      <c r="ERU49" s="46"/>
      <c r="ERV49" s="46"/>
      <c r="ERW49" s="46"/>
      <c r="ERX49" s="46"/>
      <c r="ERY49" s="46"/>
      <c r="ERZ49" s="46"/>
      <c r="ESA49" s="46"/>
      <c r="ESB49" s="46"/>
      <c r="ESC49" s="46"/>
      <c r="ESD49" s="46"/>
      <c r="ESE49" s="46"/>
      <c r="ESF49" s="46"/>
      <c r="ESG49" s="46"/>
      <c r="ESH49" s="46"/>
      <c r="ESI49" s="46"/>
      <c r="ESJ49" s="46"/>
      <c r="ESK49" s="46"/>
      <c r="ESL49" s="46"/>
      <c r="ESM49" s="46"/>
      <c r="ESN49" s="46"/>
      <c r="ESO49" s="46"/>
      <c r="ESP49" s="46"/>
      <c r="ESQ49" s="46"/>
      <c r="ESR49" s="46"/>
      <c r="ESS49" s="46"/>
      <c r="EST49" s="46"/>
      <c r="ESU49" s="46"/>
      <c r="ESV49" s="46"/>
      <c r="ESW49" s="46"/>
      <c r="ESX49" s="46"/>
      <c r="ESY49" s="46"/>
      <c r="ESZ49" s="46"/>
      <c r="ETA49" s="46"/>
      <c r="ETB49" s="46"/>
      <c r="ETC49" s="46"/>
      <c r="ETD49" s="46"/>
      <c r="ETE49" s="46"/>
      <c r="ETF49" s="46"/>
      <c r="ETG49" s="46"/>
      <c r="ETH49" s="46"/>
      <c r="ETI49" s="46"/>
      <c r="ETJ49" s="46"/>
      <c r="ETK49" s="46"/>
      <c r="ETL49" s="46"/>
      <c r="ETM49" s="46"/>
      <c r="ETN49" s="46"/>
      <c r="ETO49" s="46"/>
      <c r="ETP49" s="46"/>
      <c r="ETQ49" s="46"/>
      <c r="ETR49" s="46"/>
      <c r="ETS49" s="46"/>
      <c r="ETT49" s="46"/>
      <c r="ETU49" s="46"/>
      <c r="ETV49" s="46"/>
      <c r="ETW49" s="46"/>
      <c r="ETX49" s="46"/>
      <c r="ETY49" s="46"/>
      <c r="ETZ49" s="46"/>
      <c r="EUA49" s="46"/>
      <c r="EUB49" s="46"/>
      <c r="EUC49" s="46"/>
      <c r="EUD49" s="46"/>
      <c r="EUE49" s="46"/>
      <c r="EUF49" s="46"/>
      <c r="EUG49" s="46"/>
      <c r="EUH49" s="46"/>
      <c r="EUI49" s="46"/>
      <c r="EUJ49" s="46"/>
      <c r="EUK49" s="46"/>
      <c r="EUL49" s="46"/>
      <c r="EUM49" s="46"/>
      <c r="EUN49" s="46"/>
      <c r="EUO49" s="46"/>
      <c r="EUP49" s="46"/>
      <c r="EUQ49" s="46"/>
      <c r="EUR49" s="46"/>
      <c r="EUS49" s="46"/>
      <c r="EUT49" s="46"/>
      <c r="EUU49" s="46"/>
      <c r="EUV49" s="46"/>
      <c r="EUW49" s="46"/>
      <c r="EUX49" s="46"/>
      <c r="EUY49" s="46"/>
      <c r="EUZ49" s="46"/>
      <c r="EVA49" s="46"/>
      <c r="EVB49" s="46"/>
      <c r="EVC49" s="46"/>
      <c r="EVD49" s="46"/>
      <c r="EVE49" s="46"/>
      <c r="EVF49" s="46"/>
      <c r="EVG49" s="46"/>
      <c r="EVH49" s="46"/>
      <c r="EVI49" s="46"/>
      <c r="EVJ49" s="46"/>
      <c r="EVK49" s="46"/>
      <c r="EVL49" s="46"/>
      <c r="EVM49" s="46"/>
      <c r="EVN49" s="46"/>
      <c r="EVO49" s="46"/>
      <c r="EVP49" s="46"/>
      <c r="EVQ49" s="46"/>
      <c r="EVR49" s="46"/>
      <c r="EVS49" s="46"/>
      <c r="EVT49" s="46"/>
      <c r="EVU49" s="46"/>
      <c r="EVV49" s="46"/>
      <c r="EVW49" s="46"/>
      <c r="EVX49" s="46"/>
      <c r="EVY49" s="46"/>
      <c r="EVZ49" s="46"/>
      <c r="EWA49" s="46"/>
      <c r="EWB49" s="46"/>
      <c r="EWC49" s="46"/>
      <c r="EWD49" s="46"/>
      <c r="EWE49" s="46"/>
      <c r="EWF49" s="46"/>
      <c r="EWG49" s="46"/>
      <c r="EWH49" s="46"/>
      <c r="EWI49" s="46"/>
      <c r="EWJ49" s="46"/>
      <c r="EWK49" s="46"/>
      <c r="EWL49" s="46"/>
      <c r="EWM49" s="46"/>
      <c r="EWN49" s="46"/>
      <c r="EWO49" s="46"/>
      <c r="EWP49" s="46"/>
      <c r="EWQ49" s="46"/>
      <c r="EWR49" s="46"/>
      <c r="EWS49" s="46"/>
      <c r="EWT49" s="46"/>
      <c r="EWU49" s="46"/>
      <c r="EWV49" s="46"/>
      <c r="EWW49" s="46"/>
      <c r="EWX49" s="46"/>
      <c r="EWY49" s="46"/>
      <c r="EWZ49" s="46"/>
      <c r="EXA49" s="46"/>
      <c r="EXB49" s="46"/>
      <c r="EXC49" s="46"/>
      <c r="EXD49" s="46"/>
      <c r="EXE49" s="46"/>
      <c r="EXF49" s="46"/>
      <c r="EXG49" s="46"/>
      <c r="EXH49" s="46"/>
      <c r="EXI49" s="46"/>
      <c r="EXJ49" s="46"/>
      <c r="EXK49" s="46"/>
      <c r="EXL49" s="46"/>
      <c r="EXM49" s="46"/>
      <c r="EXN49" s="46"/>
      <c r="EXO49" s="46"/>
      <c r="EXP49" s="46"/>
      <c r="EXQ49" s="46"/>
      <c r="EXR49" s="46"/>
      <c r="EXS49" s="46"/>
      <c r="EXT49" s="46"/>
      <c r="EXU49" s="46"/>
      <c r="EXV49" s="46"/>
      <c r="EXW49" s="46"/>
      <c r="EXX49" s="46"/>
      <c r="EXY49" s="46"/>
      <c r="EXZ49" s="46"/>
      <c r="EYA49" s="46"/>
      <c r="EYB49" s="46"/>
      <c r="EYC49" s="46"/>
      <c r="EYD49" s="46"/>
      <c r="EYE49" s="46"/>
      <c r="EYF49" s="46"/>
      <c r="EYG49" s="46"/>
      <c r="EYH49" s="46"/>
      <c r="EYI49" s="46"/>
      <c r="EYJ49" s="46"/>
      <c r="EYK49" s="46"/>
      <c r="EYL49" s="46"/>
      <c r="EYM49" s="46"/>
      <c r="EYN49" s="46"/>
      <c r="EYO49" s="46"/>
      <c r="EYP49" s="46"/>
      <c r="EYQ49" s="46"/>
      <c r="EYR49" s="46"/>
      <c r="EYS49" s="46"/>
      <c r="EYT49" s="46"/>
      <c r="EYU49" s="46"/>
      <c r="EYV49" s="46"/>
      <c r="EYW49" s="46"/>
      <c r="EYX49" s="46"/>
      <c r="EYY49" s="46"/>
      <c r="EYZ49" s="46"/>
      <c r="EZA49" s="46"/>
      <c r="EZB49" s="46"/>
      <c r="EZC49" s="46"/>
      <c r="EZD49" s="46"/>
      <c r="EZE49" s="46"/>
      <c r="EZF49" s="46"/>
      <c r="EZG49" s="46"/>
      <c r="EZH49" s="46"/>
      <c r="EZI49" s="46"/>
      <c r="EZJ49" s="46"/>
      <c r="EZK49" s="46"/>
      <c r="EZL49" s="46"/>
      <c r="EZM49" s="46"/>
      <c r="EZN49" s="46"/>
      <c r="EZO49" s="46"/>
      <c r="EZP49" s="46"/>
      <c r="EZQ49" s="46"/>
      <c r="EZR49" s="46"/>
      <c r="EZS49" s="46"/>
      <c r="EZT49" s="46"/>
      <c r="EZU49" s="46"/>
      <c r="EZV49" s="46"/>
      <c r="EZW49" s="46"/>
      <c r="EZX49" s="46"/>
      <c r="EZY49" s="46"/>
      <c r="EZZ49" s="46"/>
      <c r="FAA49" s="46"/>
      <c r="FAB49" s="46"/>
      <c r="FAC49" s="46"/>
      <c r="FAD49" s="46"/>
      <c r="FAE49" s="46"/>
      <c r="FAF49" s="46"/>
      <c r="FAG49" s="46"/>
      <c r="FAH49" s="46"/>
      <c r="FAI49" s="46"/>
      <c r="FAJ49" s="46"/>
      <c r="FAK49" s="46"/>
      <c r="FAL49" s="46"/>
      <c r="FAM49" s="46"/>
      <c r="FAN49" s="46"/>
      <c r="FAO49" s="46"/>
      <c r="FAP49" s="46"/>
      <c r="FAQ49" s="46"/>
      <c r="FAR49" s="46"/>
      <c r="FAS49" s="46"/>
      <c r="FAT49" s="46"/>
      <c r="FAU49" s="46"/>
      <c r="FAV49" s="46"/>
      <c r="FAW49" s="46"/>
      <c r="FAX49" s="46"/>
      <c r="FAY49" s="46"/>
      <c r="FAZ49" s="46"/>
      <c r="FBA49" s="46"/>
      <c r="FBB49" s="46"/>
      <c r="FBC49" s="46"/>
      <c r="FBD49" s="46"/>
      <c r="FBE49" s="46"/>
      <c r="FBF49" s="46"/>
      <c r="FBG49" s="46"/>
      <c r="FBH49" s="46"/>
      <c r="FBI49" s="46"/>
      <c r="FBJ49" s="46"/>
      <c r="FBK49" s="46"/>
      <c r="FBL49" s="46"/>
      <c r="FBM49" s="46"/>
      <c r="FBN49" s="46"/>
      <c r="FBO49" s="46"/>
      <c r="FBP49" s="46"/>
      <c r="FBQ49" s="46"/>
      <c r="FBR49" s="46"/>
      <c r="FBS49" s="46"/>
      <c r="FBT49" s="46"/>
      <c r="FBU49" s="46"/>
      <c r="FBV49" s="46"/>
      <c r="FBW49" s="46"/>
      <c r="FBX49" s="46"/>
      <c r="FBY49" s="46"/>
      <c r="FBZ49" s="46"/>
      <c r="FCA49" s="46"/>
      <c r="FCB49" s="46"/>
      <c r="FCC49" s="46"/>
      <c r="FCD49" s="46"/>
      <c r="FCE49" s="46"/>
      <c r="FCF49" s="46"/>
      <c r="FCG49" s="46"/>
      <c r="FCH49" s="46"/>
      <c r="FCI49" s="46"/>
      <c r="FCJ49" s="46"/>
      <c r="FCK49" s="46"/>
      <c r="FCL49" s="46"/>
      <c r="FCM49" s="46"/>
      <c r="FCN49" s="46"/>
      <c r="FCO49" s="46"/>
      <c r="FCP49" s="46"/>
      <c r="FCQ49" s="46"/>
      <c r="FCR49" s="46"/>
      <c r="FCS49" s="46"/>
      <c r="FCT49" s="46"/>
      <c r="FCU49" s="46"/>
      <c r="FCV49" s="46"/>
      <c r="FCW49" s="46"/>
      <c r="FCX49" s="46"/>
      <c r="FCY49" s="46"/>
      <c r="FCZ49" s="46"/>
      <c r="FDA49" s="46"/>
      <c r="FDB49" s="46"/>
      <c r="FDC49" s="46"/>
      <c r="FDD49" s="46"/>
      <c r="FDE49" s="46"/>
      <c r="FDF49" s="46"/>
      <c r="FDG49" s="46"/>
      <c r="FDH49" s="46"/>
      <c r="FDI49" s="46"/>
      <c r="FDJ49" s="46"/>
      <c r="FDK49" s="46"/>
      <c r="FDL49" s="46"/>
      <c r="FDM49" s="46"/>
      <c r="FDN49" s="46"/>
      <c r="FDO49" s="46"/>
      <c r="FDP49" s="46"/>
      <c r="FDQ49" s="46"/>
      <c r="FDR49" s="46"/>
      <c r="FDS49" s="46"/>
      <c r="FDT49" s="46"/>
      <c r="FDU49" s="46"/>
      <c r="FDV49" s="46"/>
      <c r="FDW49" s="46"/>
      <c r="FDX49" s="46"/>
      <c r="FDY49" s="46"/>
      <c r="FDZ49" s="46"/>
      <c r="FEA49" s="46"/>
      <c r="FEB49" s="46"/>
      <c r="FEC49" s="46"/>
      <c r="FED49" s="46"/>
      <c r="FEE49" s="46"/>
      <c r="FEF49" s="46"/>
      <c r="FEG49" s="46"/>
      <c r="FEH49" s="46"/>
      <c r="FEI49" s="46"/>
      <c r="FEJ49" s="46"/>
      <c r="FEK49" s="46"/>
      <c r="FEL49" s="46"/>
      <c r="FEM49" s="46"/>
      <c r="FEN49" s="46"/>
      <c r="FEO49" s="46"/>
      <c r="FEP49" s="46"/>
      <c r="FEQ49" s="46"/>
      <c r="FER49" s="46"/>
      <c r="FES49" s="46"/>
      <c r="FET49" s="46"/>
      <c r="FEU49" s="46"/>
      <c r="FEV49" s="46"/>
      <c r="FEW49" s="46"/>
      <c r="FEX49" s="46"/>
      <c r="FEY49" s="46"/>
      <c r="FEZ49" s="46"/>
      <c r="FFA49" s="46"/>
      <c r="FFB49" s="46"/>
      <c r="FFC49" s="46"/>
      <c r="FFD49" s="46"/>
      <c r="FFE49" s="46"/>
      <c r="FFF49" s="46"/>
      <c r="FFG49" s="46"/>
      <c r="FFH49" s="46"/>
      <c r="FFI49" s="46"/>
      <c r="FFJ49" s="46"/>
      <c r="FFK49" s="46"/>
      <c r="FFL49" s="46"/>
      <c r="FFM49" s="46"/>
      <c r="FFN49" s="46"/>
      <c r="FFO49" s="46"/>
      <c r="FFP49" s="46"/>
      <c r="FFQ49" s="46"/>
      <c r="FFR49" s="46"/>
      <c r="FFS49" s="46"/>
      <c r="FFT49" s="46"/>
      <c r="FFU49" s="46"/>
      <c r="FFV49" s="46"/>
      <c r="FFW49" s="46"/>
      <c r="FFX49" s="46"/>
      <c r="FFY49" s="46"/>
      <c r="FFZ49" s="46"/>
      <c r="FGA49" s="46"/>
      <c r="FGB49" s="46"/>
      <c r="FGC49" s="46"/>
      <c r="FGD49" s="46"/>
      <c r="FGE49" s="46"/>
      <c r="FGF49" s="46"/>
      <c r="FGG49" s="46"/>
      <c r="FGH49" s="46"/>
      <c r="FGI49" s="46"/>
      <c r="FGJ49" s="46"/>
      <c r="FGK49" s="46"/>
      <c r="FGL49" s="46"/>
      <c r="FGM49" s="46"/>
      <c r="FGN49" s="46"/>
      <c r="FGO49" s="46"/>
      <c r="FGP49" s="46"/>
      <c r="FGQ49" s="46"/>
      <c r="FGR49" s="46"/>
      <c r="FGS49" s="46"/>
      <c r="FGT49" s="46"/>
      <c r="FGU49" s="46"/>
      <c r="FGV49" s="46"/>
      <c r="FGW49" s="46"/>
      <c r="FGX49" s="46"/>
      <c r="FGY49" s="46"/>
      <c r="FGZ49" s="46"/>
      <c r="FHA49" s="46"/>
      <c r="FHB49" s="46"/>
      <c r="FHC49" s="46"/>
      <c r="FHD49" s="46"/>
      <c r="FHE49" s="46"/>
      <c r="FHF49" s="46"/>
      <c r="FHG49" s="46"/>
      <c r="FHH49" s="46"/>
      <c r="FHI49" s="46"/>
      <c r="FHJ49" s="46"/>
      <c r="FHK49" s="46"/>
      <c r="FHL49" s="46"/>
      <c r="FHM49" s="46"/>
      <c r="FHN49" s="46"/>
      <c r="FHO49" s="46"/>
      <c r="FHP49" s="46"/>
      <c r="FHQ49" s="46"/>
      <c r="FHR49" s="46"/>
      <c r="FHS49" s="46"/>
      <c r="FHT49" s="46"/>
      <c r="FHU49" s="46"/>
      <c r="FHV49" s="46"/>
      <c r="FHW49" s="46"/>
      <c r="FHX49" s="46"/>
      <c r="FHY49" s="46"/>
      <c r="FHZ49" s="46"/>
      <c r="FIA49" s="46"/>
      <c r="FIB49" s="46"/>
      <c r="FIC49" s="46"/>
      <c r="FID49" s="46"/>
      <c r="FIE49" s="46"/>
      <c r="FIF49" s="46"/>
      <c r="FIG49" s="46"/>
      <c r="FIH49" s="46"/>
      <c r="FII49" s="46"/>
      <c r="FIJ49" s="46"/>
      <c r="FIK49" s="46"/>
      <c r="FIL49" s="46"/>
      <c r="FIM49" s="46"/>
      <c r="FIN49" s="46"/>
      <c r="FIO49" s="46"/>
      <c r="FIP49" s="46"/>
      <c r="FIQ49" s="46"/>
      <c r="FIR49" s="46"/>
      <c r="FIS49" s="46"/>
      <c r="FIT49" s="46"/>
      <c r="FIU49" s="46"/>
      <c r="FIV49" s="46"/>
      <c r="FIW49" s="46"/>
      <c r="FIX49" s="46"/>
      <c r="FIY49" s="46"/>
      <c r="FIZ49" s="46"/>
      <c r="FJA49" s="46"/>
      <c r="FJB49" s="46"/>
      <c r="FJC49" s="46"/>
      <c r="FJD49" s="46"/>
      <c r="FJE49" s="46"/>
      <c r="FJF49" s="46"/>
      <c r="FJG49" s="46"/>
      <c r="FJH49" s="46"/>
      <c r="FJI49" s="46"/>
      <c r="FJJ49" s="46"/>
      <c r="FJK49" s="46"/>
      <c r="FJL49" s="46"/>
      <c r="FJM49" s="46"/>
      <c r="FJN49" s="46"/>
      <c r="FJO49" s="46"/>
      <c r="FJP49" s="46"/>
      <c r="FJQ49" s="46"/>
      <c r="FJR49" s="46"/>
      <c r="FJS49" s="46"/>
      <c r="FJT49" s="46"/>
      <c r="FJU49" s="46"/>
      <c r="FJV49" s="46"/>
      <c r="FJW49" s="46"/>
      <c r="FJX49" s="46"/>
      <c r="FJY49" s="46"/>
      <c r="FJZ49" s="46"/>
      <c r="FKA49" s="46"/>
      <c r="FKB49" s="46"/>
      <c r="FKC49" s="46"/>
      <c r="FKD49" s="46"/>
      <c r="FKE49" s="46"/>
      <c r="FKF49" s="46"/>
      <c r="FKG49" s="46"/>
      <c r="FKH49" s="46"/>
      <c r="FKI49" s="46"/>
      <c r="FKJ49" s="46"/>
      <c r="FKK49" s="46"/>
      <c r="FKL49" s="46"/>
      <c r="FKM49" s="46"/>
      <c r="FKN49" s="46"/>
      <c r="FKO49" s="46"/>
      <c r="FKP49" s="46"/>
      <c r="FKQ49" s="46"/>
      <c r="FKR49" s="46"/>
      <c r="FKS49" s="46"/>
      <c r="FKT49" s="46"/>
      <c r="FKU49" s="46"/>
      <c r="FKV49" s="46"/>
      <c r="FKW49" s="46"/>
      <c r="FKX49" s="46"/>
      <c r="FKY49" s="46"/>
      <c r="FKZ49" s="46"/>
      <c r="FLA49" s="46"/>
      <c r="FLB49" s="46"/>
      <c r="FLC49" s="46"/>
      <c r="FLD49" s="46"/>
      <c r="FLE49" s="46"/>
      <c r="FLF49" s="46"/>
      <c r="FLG49" s="46"/>
      <c r="FLH49" s="46"/>
      <c r="FLI49" s="46"/>
      <c r="FLJ49" s="46"/>
      <c r="FLK49" s="46"/>
      <c r="FLL49" s="46"/>
      <c r="FLM49" s="46"/>
      <c r="FLN49" s="46"/>
      <c r="FLO49" s="46"/>
      <c r="FLP49" s="46"/>
      <c r="FLQ49" s="46"/>
      <c r="FLR49" s="46"/>
      <c r="FLS49" s="46"/>
      <c r="FLT49" s="46"/>
      <c r="FLU49" s="46"/>
      <c r="FLV49" s="46"/>
      <c r="FLW49" s="46"/>
      <c r="FLX49" s="46"/>
      <c r="FLY49" s="46"/>
      <c r="FLZ49" s="46"/>
      <c r="FMA49" s="46"/>
      <c r="FMB49" s="46"/>
      <c r="FMC49" s="46"/>
      <c r="FMD49" s="46"/>
      <c r="FME49" s="46"/>
      <c r="FMF49" s="46"/>
      <c r="FMG49" s="46"/>
      <c r="FMH49" s="46"/>
      <c r="FMI49" s="46"/>
      <c r="FMJ49" s="46"/>
      <c r="FMK49" s="46"/>
      <c r="FML49" s="46"/>
      <c r="FMM49" s="46"/>
      <c r="FMN49" s="46"/>
      <c r="FMO49" s="46"/>
      <c r="FMP49" s="46"/>
      <c r="FMQ49" s="46"/>
      <c r="FMR49" s="46"/>
      <c r="FMS49" s="46"/>
      <c r="FMT49" s="46"/>
      <c r="FMU49" s="46"/>
      <c r="FMV49" s="46"/>
      <c r="FMW49" s="46"/>
      <c r="FMX49" s="46"/>
      <c r="FMY49" s="46"/>
      <c r="FMZ49" s="46"/>
      <c r="FNA49" s="46"/>
      <c r="FNB49" s="46"/>
      <c r="FNC49" s="46"/>
      <c r="FND49" s="46"/>
      <c r="FNE49" s="46"/>
      <c r="FNF49" s="46"/>
      <c r="FNG49" s="46"/>
      <c r="FNH49" s="46"/>
      <c r="FNI49" s="46"/>
      <c r="FNJ49" s="46"/>
      <c r="FNK49" s="46"/>
      <c r="FNL49" s="46"/>
      <c r="FNM49" s="46"/>
      <c r="FNN49" s="46"/>
      <c r="FNO49" s="46"/>
      <c r="FNP49" s="46"/>
      <c r="FNQ49" s="46"/>
      <c r="FNR49" s="46"/>
      <c r="FNS49" s="46"/>
      <c r="FNT49" s="46"/>
      <c r="FNU49" s="46"/>
      <c r="FNV49" s="46"/>
      <c r="FNW49" s="46"/>
      <c r="FNX49" s="46"/>
      <c r="FNY49" s="46"/>
      <c r="FNZ49" s="46"/>
      <c r="FOA49" s="46"/>
      <c r="FOB49" s="46"/>
      <c r="FOC49" s="46"/>
      <c r="FOD49" s="46"/>
      <c r="FOE49" s="46"/>
      <c r="FOF49" s="46"/>
      <c r="FOG49" s="46"/>
      <c r="FOH49" s="46"/>
      <c r="FOI49" s="46"/>
      <c r="FOJ49" s="46"/>
      <c r="FOK49" s="46"/>
      <c r="FOL49" s="46"/>
      <c r="FOM49" s="46"/>
      <c r="FON49" s="46"/>
      <c r="FOO49" s="46"/>
      <c r="FOP49" s="46"/>
      <c r="FOQ49" s="46"/>
      <c r="FOR49" s="46"/>
      <c r="FOS49" s="46"/>
      <c r="FOT49" s="46"/>
      <c r="FOU49" s="46"/>
      <c r="FOV49" s="46"/>
      <c r="FOW49" s="46"/>
      <c r="FOX49" s="46"/>
      <c r="FOY49" s="46"/>
      <c r="FOZ49" s="46"/>
      <c r="FPA49" s="46"/>
      <c r="FPB49" s="46"/>
      <c r="FPC49" s="46"/>
      <c r="FPD49" s="46"/>
      <c r="FPE49" s="46"/>
      <c r="FPF49" s="46"/>
      <c r="FPG49" s="46"/>
      <c r="FPH49" s="46"/>
      <c r="FPI49" s="46"/>
      <c r="FPJ49" s="46"/>
      <c r="FPK49" s="46"/>
      <c r="FPL49" s="46"/>
      <c r="FPM49" s="46"/>
      <c r="FPN49" s="46"/>
      <c r="FPO49" s="46"/>
      <c r="FPP49" s="46"/>
      <c r="FPQ49" s="46"/>
      <c r="FPR49" s="46"/>
      <c r="FPS49" s="46"/>
      <c r="FPT49" s="46"/>
      <c r="FPU49" s="46"/>
      <c r="FPV49" s="46"/>
      <c r="FPW49" s="46"/>
      <c r="FPX49" s="46"/>
      <c r="FPY49" s="46"/>
      <c r="FPZ49" s="46"/>
      <c r="FQA49" s="46"/>
      <c r="FQB49" s="46"/>
      <c r="FQC49" s="46"/>
      <c r="FQD49" s="46"/>
      <c r="FQE49" s="46"/>
      <c r="FQF49" s="46"/>
      <c r="FQG49" s="46"/>
      <c r="FQH49" s="46"/>
      <c r="FQI49" s="46"/>
      <c r="FQJ49" s="46"/>
      <c r="FQK49" s="46"/>
      <c r="FQL49" s="46"/>
      <c r="FQM49" s="46"/>
      <c r="FQN49" s="46"/>
      <c r="FQO49" s="46"/>
      <c r="FQP49" s="46"/>
      <c r="FQQ49" s="46"/>
      <c r="FQR49" s="46"/>
      <c r="FQS49" s="46"/>
      <c r="FQT49" s="46"/>
      <c r="FQU49" s="46"/>
      <c r="FQV49" s="46"/>
      <c r="FQW49" s="46"/>
      <c r="FQX49" s="46"/>
      <c r="FQY49" s="46"/>
      <c r="FQZ49" s="46"/>
      <c r="FRA49" s="46"/>
      <c r="FRB49" s="46"/>
      <c r="FRC49" s="46"/>
      <c r="FRD49" s="46"/>
      <c r="FRE49" s="46"/>
      <c r="FRF49" s="46"/>
      <c r="FRG49" s="46"/>
      <c r="FRH49" s="46"/>
      <c r="FRI49" s="46"/>
      <c r="FRJ49" s="46"/>
      <c r="FRK49" s="46"/>
      <c r="FRL49" s="46"/>
      <c r="FRM49" s="46"/>
      <c r="FRN49" s="46"/>
      <c r="FRO49" s="46"/>
      <c r="FRP49" s="46"/>
      <c r="FRQ49" s="46"/>
      <c r="FRR49" s="46"/>
      <c r="FRS49" s="46"/>
      <c r="FRT49" s="46"/>
      <c r="FRU49" s="46"/>
      <c r="FRV49" s="46"/>
      <c r="FRW49" s="46"/>
      <c r="FRX49" s="46"/>
      <c r="FRY49" s="46"/>
      <c r="FRZ49" s="46"/>
      <c r="FSA49" s="46"/>
      <c r="FSB49" s="46"/>
      <c r="FSC49" s="46"/>
      <c r="FSD49" s="46"/>
      <c r="FSE49" s="46"/>
      <c r="FSF49" s="46"/>
      <c r="FSG49" s="46"/>
      <c r="FSH49" s="46"/>
      <c r="FSI49" s="46"/>
      <c r="FSJ49" s="46"/>
      <c r="FSK49" s="46"/>
      <c r="FSL49" s="46"/>
      <c r="FSM49" s="46"/>
      <c r="FSN49" s="46"/>
      <c r="FSO49" s="46"/>
      <c r="FSP49" s="46"/>
      <c r="FSQ49" s="46"/>
      <c r="FSR49" s="46"/>
      <c r="FSS49" s="46"/>
      <c r="FST49" s="46"/>
      <c r="FSU49" s="46"/>
      <c r="FSV49" s="46"/>
      <c r="FSW49" s="46"/>
      <c r="FSX49" s="46"/>
      <c r="FSY49" s="46"/>
      <c r="FSZ49" s="46"/>
      <c r="FTA49" s="46"/>
      <c r="FTB49" s="46"/>
      <c r="FTC49" s="46"/>
      <c r="FTD49" s="46"/>
      <c r="FTE49" s="46"/>
      <c r="FTF49" s="46"/>
      <c r="FTG49" s="46"/>
      <c r="FTH49" s="46"/>
      <c r="FTI49" s="46"/>
      <c r="FTJ49" s="46"/>
      <c r="FTK49" s="46"/>
      <c r="FTL49" s="46"/>
      <c r="FTM49" s="46"/>
      <c r="FTN49" s="46"/>
      <c r="FTO49" s="46"/>
      <c r="FTP49" s="46"/>
      <c r="FTQ49" s="46"/>
      <c r="FTR49" s="46"/>
      <c r="FTS49" s="46"/>
      <c r="FTT49" s="46"/>
      <c r="FTU49" s="46"/>
      <c r="FTV49" s="46"/>
      <c r="FTW49" s="46"/>
      <c r="FTX49" s="46"/>
      <c r="FTY49" s="46"/>
      <c r="FTZ49" s="46"/>
      <c r="FUA49" s="46"/>
      <c r="FUB49" s="46"/>
      <c r="FUC49" s="46"/>
      <c r="FUD49" s="46"/>
      <c r="FUE49" s="46"/>
      <c r="FUF49" s="46"/>
      <c r="FUG49" s="46"/>
      <c r="FUH49" s="46"/>
      <c r="FUI49" s="46"/>
      <c r="FUJ49" s="46"/>
      <c r="FUK49" s="46"/>
      <c r="FUL49" s="46"/>
      <c r="FUM49" s="46"/>
      <c r="FUN49" s="46"/>
      <c r="FUO49" s="46"/>
      <c r="FUP49" s="46"/>
      <c r="FUQ49" s="46"/>
      <c r="FUR49" s="46"/>
      <c r="FUS49" s="46"/>
      <c r="FUT49" s="46"/>
      <c r="FUU49" s="46"/>
      <c r="FUV49" s="46"/>
      <c r="FUW49" s="46"/>
      <c r="FUX49" s="46"/>
      <c r="FUY49" s="46"/>
      <c r="FUZ49" s="46"/>
      <c r="FVA49" s="46"/>
      <c r="FVB49" s="46"/>
      <c r="FVC49" s="46"/>
      <c r="FVD49" s="46"/>
      <c r="FVE49" s="46"/>
      <c r="FVF49" s="46"/>
      <c r="FVG49" s="46"/>
      <c r="FVH49" s="46"/>
      <c r="FVI49" s="46"/>
      <c r="FVJ49" s="46"/>
      <c r="FVK49" s="46"/>
      <c r="FVL49" s="46"/>
      <c r="FVM49" s="46"/>
      <c r="FVN49" s="46"/>
      <c r="FVO49" s="46"/>
      <c r="FVP49" s="46"/>
      <c r="FVQ49" s="46"/>
      <c r="FVR49" s="46"/>
      <c r="FVS49" s="46"/>
      <c r="FVT49" s="46"/>
      <c r="FVU49" s="46"/>
      <c r="FVV49" s="46"/>
      <c r="FVW49" s="46"/>
      <c r="FVX49" s="46"/>
      <c r="FVY49" s="46"/>
      <c r="FVZ49" s="46"/>
      <c r="FWA49" s="46"/>
      <c r="FWB49" s="46"/>
      <c r="FWC49" s="46"/>
      <c r="FWD49" s="46"/>
      <c r="FWE49" s="46"/>
      <c r="FWF49" s="46"/>
      <c r="FWG49" s="46"/>
      <c r="FWH49" s="46"/>
      <c r="FWI49" s="46"/>
      <c r="FWJ49" s="46"/>
      <c r="FWK49" s="46"/>
      <c r="FWL49" s="46"/>
      <c r="FWM49" s="46"/>
      <c r="FWN49" s="46"/>
      <c r="FWO49" s="46"/>
      <c r="FWP49" s="46"/>
      <c r="FWQ49" s="46"/>
      <c r="FWR49" s="46"/>
      <c r="FWS49" s="46"/>
      <c r="FWT49" s="46"/>
      <c r="FWU49" s="46"/>
      <c r="FWV49" s="46"/>
      <c r="FWW49" s="46"/>
      <c r="FWX49" s="46"/>
      <c r="FWY49" s="46"/>
      <c r="FWZ49" s="46"/>
      <c r="FXA49" s="46"/>
      <c r="FXB49" s="46"/>
      <c r="FXC49" s="46"/>
      <c r="FXD49" s="46"/>
      <c r="FXE49" s="46"/>
      <c r="FXF49" s="46"/>
      <c r="FXG49" s="46"/>
      <c r="FXH49" s="46"/>
      <c r="FXI49" s="46"/>
      <c r="FXJ49" s="46"/>
      <c r="FXK49" s="46"/>
      <c r="FXL49" s="46"/>
      <c r="FXM49" s="46"/>
      <c r="FXN49" s="46"/>
      <c r="FXO49" s="46"/>
      <c r="FXP49" s="46"/>
      <c r="FXQ49" s="46"/>
      <c r="FXR49" s="46"/>
      <c r="FXS49" s="46"/>
      <c r="FXT49" s="46"/>
      <c r="FXU49" s="46"/>
      <c r="FXV49" s="46"/>
      <c r="FXW49" s="46"/>
      <c r="FXX49" s="46"/>
      <c r="FXY49" s="46"/>
      <c r="FXZ49" s="46"/>
      <c r="FYA49" s="46"/>
      <c r="FYB49" s="46"/>
      <c r="FYC49" s="46"/>
      <c r="FYD49" s="46"/>
      <c r="FYE49" s="46"/>
      <c r="FYF49" s="46"/>
      <c r="FYG49" s="46"/>
      <c r="FYH49" s="46"/>
      <c r="FYI49" s="46"/>
      <c r="FYJ49" s="46"/>
      <c r="FYK49" s="46"/>
      <c r="FYL49" s="46"/>
      <c r="FYM49" s="46"/>
      <c r="FYN49" s="46"/>
      <c r="FYO49" s="46"/>
      <c r="FYP49" s="46"/>
      <c r="FYQ49" s="46"/>
      <c r="FYR49" s="46"/>
      <c r="FYS49" s="46"/>
      <c r="FYT49" s="46"/>
      <c r="FYU49" s="46"/>
      <c r="FYV49" s="46"/>
      <c r="FYW49" s="46"/>
      <c r="FYX49" s="46"/>
      <c r="FYY49" s="46"/>
      <c r="FYZ49" s="46"/>
      <c r="FZA49" s="46"/>
      <c r="FZB49" s="46"/>
      <c r="FZC49" s="46"/>
      <c r="FZD49" s="46"/>
      <c r="FZE49" s="46"/>
      <c r="FZF49" s="46"/>
      <c r="FZG49" s="46"/>
      <c r="FZH49" s="46"/>
      <c r="FZI49" s="46"/>
      <c r="FZJ49" s="46"/>
      <c r="FZK49" s="46"/>
      <c r="FZL49" s="46"/>
      <c r="FZM49" s="46"/>
      <c r="FZN49" s="46"/>
      <c r="FZO49" s="46"/>
      <c r="FZP49" s="46"/>
      <c r="FZQ49" s="46"/>
      <c r="FZR49" s="46"/>
      <c r="FZS49" s="46"/>
      <c r="FZT49" s="46"/>
      <c r="FZU49" s="46"/>
      <c r="FZV49" s="46"/>
      <c r="FZW49" s="46"/>
      <c r="FZX49" s="46"/>
      <c r="FZY49" s="46"/>
      <c r="FZZ49" s="46"/>
      <c r="GAA49" s="46"/>
      <c r="GAB49" s="46"/>
      <c r="GAC49" s="46"/>
      <c r="GAD49" s="46"/>
      <c r="GAE49" s="46"/>
      <c r="GAF49" s="46"/>
      <c r="GAG49" s="46"/>
      <c r="GAH49" s="46"/>
      <c r="GAI49" s="46"/>
      <c r="GAJ49" s="46"/>
      <c r="GAK49" s="46"/>
      <c r="GAL49" s="46"/>
      <c r="GAM49" s="46"/>
      <c r="GAN49" s="46"/>
      <c r="GAO49" s="46"/>
      <c r="GAP49" s="46"/>
      <c r="GAQ49" s="46"/>
      <c r="GAR49" s="46"/>
      <c r="GAS49" s="46"/>
      <c r="GAT49" s="46"/>
      <c r="GAU49" s="46"/>
      <c r="GAV49" s="46"/>
      <c r="GAW49" s="46"/>
      <c r="GAX49" s="46"/>
      <c r="GAY49" s="46"/>
      <c r="GAZ49" s="46"/>
      <c r="GBA49" s="46"/>
      <c r="GBB49" s="46"/>
      <c r="GBC49" s="46"/>
      <c r="GBD49" s="46"/>
      <c r="GBE49" s="46"/>
      <c r="GBF49" s="46"/>
      <c r="GBG49" s="46"/>
      <c r="GBH49" s="46"/>
      <c r="GBI49" s="46"/>
      <c r="GBJ49" s="46"/>
      <c r="GBK49" s="46"/>
      <c r="GBL49" s="46"/>
      <c r="GBM49" s="46"/>
      <c r="GBN49" s="46"/>
      <c r="GBO49" s="46"/>
      <c r="GBP49" s="46"/>
      <c r="GBQ49" s="46"/>
      <c r="GBR49" s="46"/>
      <c r="GBS49" s="46"/>
      <c r="GBT49" s="46"/>
      <c r="GBU49" s="46"/>
      <c r="GBV49" s="46"/>
      <c r="GBW49" s="46"/>
      <c r="GBX49" s="46"/>
      <c r="GBY49" s="46"/>
      <c r="GBZ49" s="46"/>
      <c r="GCA49" s="46"/>
      <c r="GCB49" s="46"/>
      <c r="GCC49" s="46"/>
      <c r="GCD49" s="46"/>
      <c r="GCE49" s="46"/>
      <c r="GCF49" s="46"/>
      <c r="GCG49" s="46"/>
      <c r="GCH49" s="46"/>
      <c r="GCI49" s="46"/>
      <c r="GCJ49" s="46"/>
      <c r="GCK49" s="46"/>
      <c r="GCL49" s="46"/>
      <c r="GCM49" s="46"/>
      <c r="GCN49" s="46"/>
      <c r="GCO49" s="46"/>
      <c r="GCP49" s="46"/>
      <c r="GCQ49" s="46"/>
      <c r="GCR49" s="46"/>
      <c r="GCS49" s="46"/>
      <c r="GCT49" s="46"/>
      <c r="GCU49" s="46"/>
      <c r="GCV49" s="46"/>
      <c r="GCW49" s="46"/>
      <c r="GCX49" s="46"/>
      <c r="GCY49" s="46"/>
      <c r="GCZ49" s="46"/>
      <c r="GDA49" s="46"/>
      <c r="GDB49" s="46"/>
      <c r="GDC49" s="46"/>
      <c r="GDD49" s="46"/>
      <c r="GDE49" s="46"/>
      <c r="GDF49" s="46"/>
      <c r="GDG49" s="46"/>
      <c r="GDH49" s="46"/>
      <c r="GDI49" s="46"/>
      <c r="GDJ49" s="46"/>
      <c r="GDK49" s="46"/>
      <c r="GDL49" s="46"/>
      <c r="GDM49" s="46"/>
      <c r="GDN49" s="46"/>
      <c r="GDO49" s="46"/>
      <c r="GDP49" s="46"/>
      <c r="GDQ49" s="46"/>
      <c r="GDR49" s="46"/>
      <c r="GDS49" s="46"/>
      <c r="GDT49" s="46"/>
      <c r="GDU49" s="46"/>
      <c r="GDV49" s="46"/>
      <c r="GDW49" s="46"/>
      <c r="GDX49" s="46"/>
      <c r="GDY49" s="46"/>
      <c r="GDZ49" s="46"/>
      <c r="GEA49" s="46"/>
      <c r="GEB49" s="46"/>
      <c r="GEC49" s="46"/>
      <c r="GED49" s="46"/>
      <c r="GEE49" s="46"/>
      <c r="GEF49" s="46"/>
      <c r="GEG49" s="46"/>
      <c r="GEH49" s="46"/>
      <c r="GEI49" s="46"/>
      <c r="GEJ49" s="46"/>
      <c r="GEK49" s="46"/>
      <c r="GEL49" s="46"/>
      <c r="GEM49" s="46"/>
      <c r="GEN49" s="46"/>
      <c r="GEO49" s="46"/>
      <c r="GEP49" s="46"/>
      <c r="GEQ49" s="46"/>
      <c r="GER49" s="46"/>
      <c r="GES49" s="46"/>
      <c r="GET49" s="46"/>
      <c r="GEU49" s="46"/>
      <c r="GEV49" s="46"/>
      <c r="GEW49" s="46"/>
      <c r="GEX49" s="46"/>
      <c r="GEY49" s="46"/>
      <c r="GEZ49" s="46"/>
      <c r="GFA49" s="46"/>
      <c r="GFB49" s="46"/>
      <c r="GFC49" s="46"/>
      <c r="GFD49" s="46"/>
      <c r="GFE49" s="46"/>
      <c r="GFF49" s="46"/>
      <c r="GFG49" s="46"/>
      <c r="GFH49" s="46"/>
      <c r="GFI49" s="46"/>
      <c r="GFJ49" s="46"/>
      <c r="GFK49" s="46"/>
      <c r="GFL49" s="46"/>
      <c r="GFM49" s="46"/>
      <c r="GFN49" s="46"/>
      <c r="GFO49" s="46"/>
      <c r="GFP49" s="46"/>
      <c r="GFQ49" s="46"/>
      <c r="GFR49" s="46"/>
      <c r="GFS49" s="46"/>
      <c r="GFT49" s="46"/>
      <c r="GFU49" s="46"/>
      <c r="GFV49" s="46"/>
      <c r="GFW49" s="46"/>
      <c r="GFX49" s="46"/>
      <c r="GFY49" s="46"/>
      <c r="GFZ49" s="46"/>
      <c r="GGA49" s="46"/>
      <c r="GGB49" s="46"/>
      <c r="GGC49" s="46"/>
      <c r="GGD49" s="46"/>
      <c r="GGE49" s="46"/>
      <c r="GGF49" s="46"/>
      <c r="GGG49" s="46"/>
      <c r="GGH49" s="46"/>
      <c r="GGI49" s="46"/>
      <c r="GGJ49" s="46"/>
      <c r="GGK49" s="46"/>
      <c r="GGL49" s="46"/>
      <c r="GGM49" s="46"/>
      <c r="GGN49" s="46"/>
      <c r="GGO49" s="46"/>
      <c r="GGP49" s="46"/>
      <c r="GGQ49" s="46"/>
      <c r="GGR49" s="46"/>
      <c r="GGS49" s="46"/>
      <c r="GGT49" s="46"/>
      <c r="GGU49" s="46"/>
      <c r="GGV49" s="46"/>
      <c r="GGW49" s="46"/>
      <c r="GGX49" s="46"/>
      <c r="GGY49" s="46"/>
      <c r="GGZ49" s="46"/>
      <c r="GHA49" s="46"/>
      <c r="GHB49" s="46"/>
      <c r="GHC49" s="46"/>
      <c r="GHD49" s="46"/>
      <c r="GHE49" s="46"/>
      <c r="GHF49" s="46"/>
      <c r="GHG49" s="46"/>
      <c r="GHH49" s="46"/>
      <c r="GHI49" s="46"/>
      <c r="GHJ49" s="46"/>
      <c r="GHK49" s="46"/>
      <c r="GHL49" s="46"/>
      <c r="GHM49" s="46"/>
      <c r="GHN49" s="46"/>
      <c r="GHO49" s="46"/>
      <c r="GHP49" s="46"/>
      <c r="GHQ49" s="46"/>
      <c r="GHR49" s="46"/>
      <c r="GHS49" s="46"/>
      <c r="GHT49" s="46"/>
      <c r="GHU49" s="46"/>
      <c r="GHV49" s="46"/>
      <c r="GHW49" s="46"/>
      <c r="GHX49" s="46"/>
      <c r="GHY49" s="46"/>
      <c r="GHZ49" s="46"/>
      <c r="GIA49" s="46"/>
      <c r="GIB49" s="46"/>
      <c r="GIC49" s="46"/>
      <c r="GID49" s="46"/>
      <c r="GIE49" s="46"/>
      <c r="GIF49" s="46"/>
      <c r="GIG49" s="46"/>
      <c r="GIH49" s="46"/>
      <c r="GII49" s="46"/>
      <c r="GIJ49" s="46"/>
      <c r="GIK49" s="46"/>
      <c r="GIL49" s="46"/>
      <c r="GIM49" s="46"/>
      <c r="GIN49" s="46"/>
      <c r="GIO49" s="46"/>
      <c r="GIP49" s="46"/>
      <c r="GIQ49" s="46"/>
      <c r="GIR49" s="46"/>
      <c r="GIS49" s="46"/>
      <c r="GIT49" s="46"/>
      <c r="GIU49" s="46"/>
      <c r="GIV49" s="46"/>
      <c r="GIW49" s="46"/>
      <c r="GIX49" s="46"/>
      <c r="GIY49" s="46"/>
      <c r="GIZ49" s="46"/>
      <c r="GJA49" s="46"/>
      <c r="GJB49" s="46"/>
      <c r="GJC49" s="46"/>
      <c r="GJD49" s="46"/>
      <c r="GJE49" s="46"/>
      <c r="GJF49" s="46"/>
      <c r="GJG49" s="46"/>
      <c r="GJH49" s="46"/>
      <c r="GJI49" s="46"/>
      <c r="GJJ49" s="46"/>
      <c r="GJK49" s="46"/>
      <c r="GJL49" s="46"/>
      <c r="GJM49" s="46"/>
      <c r="GJN49" s="46"/>
      <c r="GJO49" s="46"/>
      <c r="GJP49" s="46"/>
      <c r="GJQ49" s="46"/>
      <c r="GJR49" s="46"/>
      <c r="GJS49" s="46"/>
      <c r="GJT49" s="46"/>
      <c r="GJU49" s="46"/>
      <c r="GJV49" s="46"/>
      <c r="GJW49" s="46"/>
      <c r="GJX49" s="46"/>
      <c r="GJY49" s="46"/>
      <c r="GJZ49" s="46"/>
      <c r="GKA49" s="46"/>
      <c r="GKB49" s="46"/>
      <c r="GKC49" s="46"/>
      <c r="GKD49" s="46"/>
      <c r="GKE49" s="46"/>
      <c r="GKF49" s="46"/>
      <c r="GKG49" s="46"/>
      <c r="GKH49" s="46"/>
      <c r="GKI49" s="46"/>
      <c r="GKJ49" s="46"/>
      <c r="GKK49" s="46"/>
      <c r="GKL49" s="46"/>
      <c r="GKM49" s="46"/>
      <c r="GKN49" s="46"/>
      <c r="GKO49" s="46"/>
      <c r="GKP49" s="46"/>
      <c r="GKQ49" s="46"/>
      <c r="GKR49" s="46"/>
      <c r="GKS49" s="46"/>
      <c r="GKT49" s="46"/>
      <c r="GKU49" s="46"/>
      <c r="GKV49" s="46"/>
      <c r="GKW49" s="46"/>
      <c r="GKX49" s="46"/>
      <c r="GKY49" s="46"/>
      <c r="GKZ49" s="46"/>
      <c r="GLA49" s="46"/>
      <c r="GLB49" s="46"/>
      <c r="GLC49" s="46"/>
      <c r="GLD49" s="46"/>
      <c r="GLE49" s="46"/>
      <c r="GLF49" s="46"/>
      <c r="GLG49" s="46"/>
      <c r="GLH49" s="46"/>
      <c r="GLI49" s="46"/>
      <c r="GLJ49" s="46"/>
      <c r="GLK49" s="46"/>
      <c r="GLL49" s="46"/>
      <c r="GLM49" s="46"/>
      <c r="GLN49" s="46"/>
      <c r="GLO49" s="46"/>
      <c r="GLP49" s="46"/>
      <c r="GLQ49" s="46"/>
      <c r="GLR49" s="46"/>
      <c r="GLS49" s="46"/>
      <c r="GLT49" s="46"/>
      <c r="GLU49" s="46"/>
      <c r="GLV49" s="46"/>
      <c r="GLW49" s="46"/>
      <c r="GLX49" s="46"/>
      <c r="GLY49" s="46"/>
      <c r="GLZ49" s="46"/>
      <c r="GMA49" s="46"/>
      <c r="GMB49" s="46"/>
      <c r="GMC49" s="46"/>
      <c r="GMD49" s="46"/>
      <c r="GME49" s="46"/>
      <c r="GMF49" s="46"/>
      <c r="GMG49" s="46"/>
      <c r="GMH49" s="46"/>
      <c r="GMI49" s="46"/>
      <c r="GMJ49" s="46"/>
      <c r="GMK49" s="46"/>
      <c r="GML49" s="46"/>
      <c r="GMM49" s="46"/>
      <c r="GMN49" s="46"/>
      <c r="GMO49" s="46"/>
      <c r="GMP49" s="46"/>
      <c r="GMQ49" s="46"/>
      <c r="GMR49" s="46"/>
      <c r="GMS49" s="46"/>
      <c r="GMT49" s="46"/>
      <c r="GMU49" s="46"/>
      <c r="GMV49" s="46"/>
      <c r="GMW49" s="46"/>
      <c r="GMX49" s="46"/>
      <c r="GMY49" s="46"/>
      <c r="GMZ49" s="46"/>
      <c r="GNA49" s="46"/>
      <c r="GNB49" s="46"/>
      <c r="GNC49" s="46"/>
      <c r="GND49" s="46"/>
      <c r="GNE49" s="46"/>
      <c r="GNF49" s="46"/>
      <c r="GNG49" s="46"/>
      <c r="GNH49" s="46"/>
      <c r="GNI49" s="46"/>
      <c r="GNJ49" s="46"/>
      <c r="GNK49" s="46"/>
      <c r="GNL49" s="46"/>
      <c r="GNM49" s="46"/>
      <c r="GNN49" s="46"/>
      <c r="GNO49" s="46"/>
      <c r="GNP49" s="46"/>
      <c r="GNQ49" s="46"/>
      <c r="GNR49" s="46"/>
      <c r="GNS49" s="46"/>
      <c r="GNT49" s="46"/>
      <c r="GNU49" s="46"/>
      <c r="GNV49" s="46"/>
      <c r="GNW49" s="46"/>
      <c r="GNX49" s="46"/>
      <c r="GNY49" s="46"/>
      <c r="GNZ49" s="46"/>
      <c r="GOA49" s="46"/>
      <c r="GOB49" s="46"/>
      <c r="GOC49" s="46"/>
      <c r="GOD49" s="46"/>
      <c r="GOE49" s="46"/>
      <c r="GOF49" s="46"/>
      <c r="GOG49" s="46"/>
      <c r="GOH49" s="46"/>
      <c r="GOI49" s="46"/>
      <c r="GOJ49" s="46"/>
      <c r="GOK49" s="46"/>
      <c r="GOL49" s="46"/>
      <c r="GOM49" s="46"/>
      <c r="GON49" s="46"/>
      <c r="GOO49" s="46"/>
      <c r="GOP49" s="46"/>
      <c r="GOQ49" s="46"/>
      <c r="GOR49" s="46"/>
      <c r="GOS49" s="46"/>
      <c r="GOT49" s="46"/>
      <c r="GOU49" s="46"/>
      <c r="GOV49" s="46"/>
      <c r="GOW49" s="46"/>
      <c r="GOX49" s="46"/>
      <c r="GOY49" s="46"/>
      <c r="GOZ49" s="46"/>
      <c r="GPA49" s="46"/>
      <c r="GPB49" s="46"/>
      <c r="GPC49" s="46"/>
      <c r="GPD49" s="46"/>
      <c r="GPE49" s="46"/>
      <c r="GPF49" s="46"/>
      <c r="GPG49" s="46"/>
      <c r="GPH49" s="46"/>
      <c r="GPI49" s="46"/>
      <c r="GPJ49" s="46"/>
      <c r="GPK49" s="46"/>
      <c r="GPL49" s="46"/>
      <c r="GPM49" s="46"/>
      <c r="GPN49" s="46"/>
      <c r="GPO49" s="46"/>
      <c r="GPP49" s="46"/>
      <c r="GPQ49" s="46"/>
      <c r="GPR49" s="46"/>
      <c r="GPS49" s="46"/>
      <c r="GPT49" s="46"/>
      <c r="GPU49" s="46"/>
      <c r="GPV49" s="46"/>
      <c r="GPW49" s="46"/>
      <c r="GPX49" s="46"/>
      <c r="GPY49" s="46"/>
      <c r="GPZ49" s="46"/>
      <c r="GQA49" s="46"/>
      <c r="GQB49" s="46"/>
      <c r="GQC49" s="46"/>
      <c r="GQD49" s="46"/>
      <c r="GQE49" s="46"/>
      <c r="GQF49" s="46"/>
      <c r="GQG49" s="46"/>
      <c r="GQH49" s="46"/>
      <c r="GQI49" s="46"/>
      <c r="GQJ49" s="46"/>
      <c r="GQK49" s="46"/>
      <c r="GQL49" s="46"/>
      <c r="GQM49" s="46"/>
      <c r="GQN49" s="46"/>
      <c r="GQO49" s="46"/>
      <c r="GQP49" s="46"/>
      <c r="GQQ49" s="46"/>
      <c r="GQR49" s="46"/>
      <c r="GQS49" s="46"/>
      <c r="GQT49" s="46"/>
      <c r="GQU49" s="46"/>
      <c r="GQV49" s="46"/>
      <c r="GQW49" s="46"/>
      <c r="GQX49" s="46"/>
      <c r="GQY49" s="46"/>
      <c r="GQZ49" s="46"/>
      <c r="GRA49" s="46"/>
      <c r="GRB49" s="46"/>
      <c r="GRC49" s="46"/>
      <c r="GRD49" s="46"/>
      <c r="GRE49" s="46"/>
      <c r="GRF49" s="46"/>
      <c r="GRG49" s="46"/>
      <c r="GRH49" s="46"/>
      <c r="GRI49" s="46"/>
      <c r="GRJ49" s="46"/>
      <c r="GRK49" s="46"/>
      <c r="GRL49" s="46"/>
      <c r="GRM49" s="46"/>
      <c r="GRN49" s="46"/>
      <c r="GRO49" s="46"/>
      <c r="GRP49" s="46"/>
      <c r="GRQ49" s="46"/>
      <c r="GRR49" s="46"/>
      <c r="GRS49" s="46"/>
      <c r="GRT49" s="46"/>
      <c r="GRU49" s="46"/>
      <c r="GRV49" s="46"/>
      <c r="GRW49" s="46"/>
      <c r="GRX49" s="46"/>
      <c r="GRY49" s="46"/>
      <c r="GRZ49" s="46"/>
      <c r="GSA49" s="46"/>
      <c r="GSB49" s="46"/>
      <c r="GSC49" s="46"/>
      <c r="GSD49" s="46"/>
      <c r="GSE49" s="46"/>
      <c r="GSF49" s="46"/>
      <c r="GSG49" s="46"/>
      <c r="GSH49" s="46"/>
      <c r="GSI49" s="46"/>
      <c r="GSJ49" s="46"/>
      <c r="GSK49" s="46"/>
      <c r="GSL49" s="46"/>
      <c r="GSM49" s="46"/>
      <c r="GSN49" s="46"/>
      <c r="GSO49" s="46"/>
      <c r="GSP49" s="46"/>
      <c r="GSQ49" s="46"/>
      <c r="GSR49" s="46"/>
      <c r="GSS49" s="46"/>
      <c r="GST49" s="46"/>
      <c r="GSU49" s="46"/>
      <c r="GSV49" s="46"/>
      <c r="GSW49" s="46"/>
      <c r="GSX49" s="46"/>
      <c r="GSY49" s="46"/>
      <c r="GSZ49" s="46"/>
      <c r="GTA49" s="46"/>
      <c r="GTB49" s="46"/>
      <c r="GTC49" s="46"/>
      <c r="GTD49" s="46"/>
      <c r="GTE49" s="46"/>
      <c r="GTF49" s="46"/>
      <c r="GTG49" s="46"/>
      <c r="GTH49" s="46"/>
      <c r="GTI49" s="46"/>
      <c r="GTJ49" s="46"/>
      <c r="GTK49" s="46"/>
      <c r="GTL49" s="46"/>
      <c r="GTM49" s="46"/>
      <c r="GTN49" s="46"/>
      <c r="GTO49" s="46"/>
      <c r="GTP49" s="46"/>
      <c r="GTQ49" s="46"/>
      <c r="GTR49" s="46"/>
      <c r="GTS49" s="46"/>
      <c r="GTT49" s="46"/>
      <c r="GTU49" s="46"/>
      <c r="GTV49" s="46"/>
      <c r="GTW49" s="46"/>
      <c r="GTX49" s="46"/>
      <c r="GTY49" s="46"/>
      <c r="GTZ49" s="46"/>
      <c r="GUA49" s="46"/>
      <c r="GUB49" s="46"/>
      <c r="GUC49" s="46"/>
      <c r="GUD49" s="46"/>
      <c r="GUE49" s="46"/>
      <c r="GUF49" s="46"/>
      <c r="GUG49" s="46"/>
      <c r="GUH49" s="46"/>
      <c r="GUI49" s="46"/>
      <c r="GUJ49" s="46"/>
      <c r="GUK49" s="46"/>
      <c r="GUL49" s="46"/>
      <c r="GUM49" s="46"/>
      <c r="GUN49" s="46"/>
      <c r="GUO49" s="46"/>
      <c r="GUP49" s="46"/>
      <c r="GUQ49" s="46"/>
      <c r="GUR49" s="46"/>
      <c r="GUS49" s="46"/>
      <c r="GUT49" s="46"/>
      <c r="GUU49" s="46"/>
      <c r="GUV49" s="46"/>
      <c r="GUW49" s="46"/>
      <c r="GUX49" s="46"/>
      <c r="GUY49" s="46"/>
      <c r="GUZ49" s="46"/>
      <c r="GVA49" s="46"/>
      <c r="GVB49" s="46"/>
      <c r="GVC49" s="46"/>
      <c r="GVD49" s="46"/>
      <c r="GVE49" s="46"/>
      <c r="GVF49" s="46"/>
      <c r="GVG49" s="46"/>
      <c r="GVH49" s="46"/>
      <c r="GVI49" s="46"/>
      <c r="GVJ49" s="46"/>
      <c r="GVK49" s="46"/>
      <c r="GVL49" s="46"/>
      <c r="GVM49" s="46"/>
      <c r="GVN49" s="46"/>
      <c r="GVO49" s="46"/>
      <c r="GVP49" s="46"/>
      <c r="GVQ49" s="46"/>
      <c r="GVR49" s="46"/>
      <c r="GVS49" s="46"/>
      <c r="GVT49" s="46"/>
      <c r="GVU49" s="46"/>
      <c r="GVV49" s="46"/>
      <c r="GVW49" s="46"/>
      <c r="GVX49" s="46"/>
      <c r="GVY49" s="46"/>
      <c r="GVZ49" s="46"/>
      <c r="GWA49" s="46"/>
      <c r="GWB49" s="46"/>
      <c r="GWC49" s="46"/>
      <c r="GWD49" s="46"/>
      <c r="GWE49" s="46"/>
      <c r="GWF49" s="46"/>
      <c r="GWG49" s="46"/>
      <c r="GWH49" s="46"/>
      <c r="GWI49" s="46"/>
      <c r="GWJ49" s="46"/>
      <c r="GWK49" s="46"/>
      <c r="GWL49" s="46"/>
      <c r="GWM49" s="46"/>
      <c r="GWN49" s="46"/>
      <c r="GWO49" s="46"/>
      <c r="GWP49" s="46"/>
      <c r="GWQ49" s="46"/>
      <c r="GWR49" s="46"/>
      <c r="GWS49" s="46"/>
      <c r="GWT49" s="46"/>
      <c r="GWU49" s="46"/>
      <c r="GWV49" s="46"/>
      <c r="GWW49" s="46"/>
      <c r="GWX49" s="46"/>
      <c r="GWY49" s="46"/>
      <c r="GWZ49" s="46"/>
      <c r="GXA49" s="46"/>
      <c r="GXB49" s="46"/>
      <c r="GXC49" s="46"/>
      <c r="GXD49" s="46"/>
      <c r="GXE49" s="46"/>
      <c r="GXF49" s="46"/>
      <c r="GXG49" s="46"/>
      <c r="GXH49" s="46"/>
      <c r="GXI49" s="46"/>
      <c r="GXJ49" s="46"/>
      <c r="GXK49" s="46"/>
      <c r="GXL49" s="46"/>
      <c r="GXM49" s="46"/>
      <c r="GXN49" s="46"/>
      <c r="GXO49" s="46"/>
      <c r="GXP49" s="46"/>
      <c r="GXQ49" s="46"/>
      <c r="GXR49" s="46"/>
      <c r="GXS49" s="46"/>
      <c r="GXT49" s="46"/>
      <c r="GXU49" s="46"/>
      <c r="GXV49" s="46"/>
      <c r="GXW49" s="46"/>
      <c r="GXX49" s="46"/>
      <c r="GXY49" s="46"/>
      <c r="GXZ49" s="46"/>
      <c r="GYA49" s="46"/>
      <c r="GYB49" s="46"/>
      <c r="GYC49" s="46"/>
      <c r="GYD49" s="46"/>
      <c r="GYE49" s="46"/>
      <c r="GYF49" s="46"/>
      <c r="GYG49" s="46"/>
      <c r="GYH49" s="46"/>
      <c r="GYI49" s="46"/>
      <c r="GYJ49" s="46"/>
      <c r="GYK49" s="46"/>
      <c r="GYL49" s="46"/>
      <c r="GYM49" s="46"/>
      <c r="GYN49" s="46"/>
      <c r="GYO49" s="46"/>
      <c r="GYP49" s="46"/>
      <c r="GYQ49" s="46"/>
      <c r="GYR49" s="46"/>
      <c r="GYS49" s="46"/>
      <c r="GYT49" s="46"/>
      <c r="GYU49" s="46"/>
      <c r="GYV49" s="46"/>
      <c r="GYW49" s="46"/>
      <c r="GYX49" s="46"/>
      <c r="GYY49" s="46"/>
      <c r="GYZ49" s="46"/>
      <c r="GZA49" s="46"/>
      <c r="GZB49" s="46"/>
      <c r="GZC49" s="46"/>
      <c r="GZD49" s="46"/>
      <c r="GZE49" s="46"/>
      <c r="GZF49" s="46"/>
      <c r="GZG49" s="46"/>
      <c r="GZH49" s="46"/>
      <c r="GZI49" s="46"/>
      <c r="GZJ49" s="46"/>
      <c r="GZK49" s="46"/>
      <c r="GZL49" s="46"/>
      <c r="GZM49" s="46"/>
      <c r="GZN49" s="46"/>
      <c r="GZO49" s="46"/>
      <c r="GZP49" s="46"/>
      <c r="GZQ49" s="46"/>
      <c r="GZR49" s="46"/>
      <c r="GZS49" s="46"/>
      <c r="GZT49" s="46"/>
      <c r="GZU49" s="46"/>
      <c r="GZV49" s="46"/>
      <c r="GZW49" s="46"/>
      <c r="GZX49" s="46"/>
      <c r="GZY49" s="46"/>
      <c r="GZZ49" s="46"/>
      <c r="HAA49" s="46"/>
      <c r="HAB49" s="46"/>
      <c r="HAC49" s="46"/>
      <c r="HAD49" s="46"/>
      <c r="HAE49" s="46"/>
      <c r="HAF49" s="46"/>
      <c r="HAG49" s="46"/>
      <c r="HAH49" s="46"/>
      <c r="HAI49" s="46"/>
      <c r="HAJ49" s="46"/>
      <c r="HAK49" s="46"/>
      <c r="HAL49" s="46"/>
      <c r="HAM49" s="46"/>
      <c r="HAN49" s="46"/>
      <c r="HAO49" s="46"/>
      <c r="HAP49" s="46"/>
      <c r="HAQ49" s="46"/>
      <c r="HAR49" s="46"/>
      <c r="HAS49" s="46"/>
      <c r="HAT49" s="46"/>
      <c r="HAU49" s="46"/>
      <c r="HAV49" s="46"/>
      <c r="HAW49" s="46"/>
      <c r="HAX49" s="46"/>
      <c r="HAY49" s="46"/>
      <c r="HAZ49" s="46"/>
      <c r="HBA49" s="46"/>
      <c r="HBB49" s="46"/>
      <c r="HBC49" s="46"/>
      <c r="HBD49" s="46"/>
      <c r="HBE49" s="46"/>
      <c r="HBF49" s="46"/>
      <c r="HBG49" s="46"/>
      <c r="HBH49" s="46"/>
      <c r="HBI49" s="46"/>
      <c r="HBJ49" s="46"/>
      <c r="HBK49" s="46"/>
      <c r="HBL49" s="46"/>
      <c r="HBM49" s="46"/>
      <c r="HBN49" s="46"/>
      <c r="HBO49" s="46"/>
      <c r="HBP49" s="46"/>
      <c r="HBQ49" s="46"/>
      <c r="HBR49" s="46"/>
      <c r="HBS49" s="46"/>
      <c r="HBT49" s="46"/>
      <c r="HBU49" s="46"/>
      <c r="HBV49" s="46"/>
      <c r="HBW49" s="46"/>
      <c r="HBX49" s="46"/>
      <c r="HBY49" s="46"/>
      <c r="HBZ49" s="46"/>
      <c r="HCA49" s="46"/>
      <c r="HCB49" s="46"/>
      <c r="HCC49" s="46"/>
      <c r="HCD49" s="46"/>
      <c r="HCE49" s="46"/>
      <c r="HCF49" s="46"/>
      <c r="HCG49" s="46"/>
      <c r="HCH49" s="46"/>
      <c r="HCI49" s="46"/>
      <c r="HCJ49" s="46"/>
      <c r="HCK49" s="46"/>
      <c r="HCL49" s="46"/>
      <c r="HCM49" s="46"/>
      <c r="HCN49" s="46"/>
      <c r="HCO49" s="46"/>
      <c r="HCP49" s="46"/>
      <c r="HCQ49" s="46"/>
      <c r="HCR49" s="46"/>
      <c r="HCS49" s="46"/>
      <c r="HCT49" s="46"/>
      <c r="HCU49" s="46"/>
      <c r="HCV49" s="46"/>
      <c r="HCW49" s="46"/>
      <c r="HCX49" s="46"/>
      <c r="HCY49" s="46"/>
      <c r="HCZ49" s="46"/>
      <c r="HDA49" s="46"/>
      <c r="HDB49" s="46"/>
      <c r="HDC49" s="46"/>
      <c r="HDD49" s="46"/>
      <c r="HDE49" s="46"/>
      <c r="HDF49" s="46"/>
      <c r="HDG49" s="46"/>
      <c r="HDH49" s="46"/>
      <c r="HDI49" s="46"/>
      <c r="HDJ49" s="46"/>
      <c r="HDK49" s="46"/>
      <c r="HDL49" s="46"/>
      <c r="HDM49" s="46"/>
      <c r="HDN49" s="46"/>
      <c r="HDO49" s="46"/>
      <c r="HDP49" s="46"/>
      <c r="HDQ49" s="46"/>
      <c r="HDR49" s="46"/>
      <c r="HDS49" s="46"/>
      <c r="HDT49" s="46"/>
      <c r="HDU49" s="46"/>
      <c r="HDV49" s="46"/>
      <c r="HDW49" s="46"/>
      <c r="HDX49" s="46"/>
      <c r="HDY49" s="46"/>
      <c r="HDZ49" s="46"/>
      <c r="HEA49" s="46"/>
      <c r="HEB49" s="46"/>
      <c r="HEC49" s="46"/>
      <c r="HED49" s="46"/>
      <c r="HEE49" s="46"/>
      <c r="HEF49" s="46"/>
      <c r="HEG49" s="46"/>
      <c r="HEH49" s="46"/>
      <c r="HEI49" s="46"/>
      <c r="HEJ49" s="46"/>
      <c r="HEK49" s="46"/>
      <c r="HEL49" s="46"/>
      <c r="HEM49" s="46"/>
      <c r="HEN49" s="46"/>
      <c r="HEO49" s="46"/>
      <c r="HEP49" s="46"/>
      <c r="HEQ49" s="46"/>
      <c r="HER49" s="46"/>
      <c r="HES49" s="46"/>
      <c r="HET49" s="46"/>
      <c r="HEU49" s="46"/>
      <c r="HEV49" s="46"/>
      <c r="HEW49" s="46"/>
      <c r="HEX49" s="46"/>
      <c r="HEY49" s="46"/>
      <c r="HEZ49" s="46"/>
      <c r="HFA49" s="46"/>
      <c r="HFB49" s="46"/>
      <c r="HFC49" s="46"/>
      <c r="HFD49" s="46"/>
      <c r="HFE49" s="46"/>
      <c r="HFF49" s="46"/>
      <c r="HFG49" s="46"/>
      <c r="HFH49" s="46"/>
      <c r="HFI49" s="46"/>
      <c r="HFJ49" s="46"/>
      <c r="HFK49" s="46"/>
      <c r="HFL49" s="46"/>
      <c r="HFM49" s="46"/>
      <c r="HFN49" s="46"/>
      <c r="HFO49" s="46"/>
      <c r="HFP49" s="46"/>
      <c r="HFQ49" s="46"/>
      <c r="HFR49" s="46"/>
      <c r="HFS49" s="46"/>
      <c r="HFT49" s="46"/>
      <c r="HFU49" s="46"/>
      <c r="HFV49" s="46"/>
      <c r="HFW49" s="46"/>
      <c r="HFX49" s="46"/>
      <c r="HFY49" s="46"/>
      <c r="HFZ49" s="46"/>
      <c r="HGA49" s="46"/>
      <c r="HGB49" s="46"/>
      <c r="HGC49" s="46"/>
      <c r="HGD49" s="46"/>
      <c r="HGE49" s="46"/>
      <c r="HGF49" s="46"/>
      <c r="HGG49" s="46"/>
      <c r="HGH49" s="46"/>
      <c r="HGI49" s="46"/>
      <c r="HGJ49" s="46"/>
      <c r="HGK49" s="46"/>
      <c r="HGL49" s="46"/>
      <c r="HGM49" s="46"/>
      <c r="HGN49" s="46"/>
      <c r="HGO49" s="46"/>
      <c r="HGP49" s="46"/>
      <c r="HGQ49" s="46"/>
      <c r="HGR49" s="46"/>
      <c r="HGS49" s="46"/>
      <c r="HGT49" s="46"/>
      <c r="HGU49" s="46"/>
      <c r="HGV49" s="46"/>
      <c r="HGW49" s="46"/>
      <c r="HGX49" s="46"/>
      <c r="HGY49" s="46"/>
      <c r="HGZ49" s="46"/>
      <c r="HHA49" s="46"/>
      <c r="HHB49" s="46"/>
      <c r="HHC49" s="46"/>
      <c r="HHD49" s="46"/>
      <c r="HHE49" s="46"/>
      <c r="HHF49" s="46"/>
      <c r="HHG49" s="46"/>
      <c r="HHH49" s="46"/>
      <c r="HHI49" s="46"/>
      <c r="HHJ49" s="46"/>
      <c r="HHK49" s="46"/>
      <c r="HHL49" s="46"/>
      <c r="HHM49" s="46"/>
      <c r="HHN49" s="46"/>
      <c r="HHO49" s="46"/>
      <c r="HHP49" s="46"/>
      <c r="HHQ49" s="46"/>
      <c r="HHR49" s="46"/>
      <c r="HHS49" s="46"/>
      <c r="HHT49" s="46"/>
      <c r="HHU49" s="46"/>
      <c r="HHV49" s="46"/>
      <c r="HHW49" s="46"/>
      <c r="HHX49" s="46"/>
      <c r="HHY49" s="46"/>
      <c r="HHZ49" s="46"/>
      <c r="HIA49" s="46"/>
      <c r="HIB49" s="46"/>
      <c r="HIC49" s="46"/>
      <c r="HID49" s="46"/>
      <c r="HIE49" s="46"/>
      <c r="HIF49" s="46"/>
      <c r="HIG49" s="46"/>
      <c r="HIH49" s="46"/>
      <c r="HII49" s="46"/>
      <c r="HIJ49" s="46"/>
      <c r="HIK49" s="46"/>
      <c r="HIL49" s="46"/>
      <c r="HIM49" s="46"/>
      <c r="HIN49" s="46"/>
      <c r="HIO49" s="46"/>
      <c r="HIP49" s="46"/>
      <c r="HIQ49" s="46"/>
      <c r="HIR49" s="46"/>
      <c r="HIS49" s="46"/>
      <c r="HIT49" s="46"/>
      <c r="HIU49" s="46"/>
      <c r="HIV49" s="46"/>
      <c r="HIW49" s="46"/>
      <c r="HIX49" s="46"/>
      <c r="HIY49" s="46"/>
      <c r="HIZ49" s="46"/>
      <c r="HJA49" s="46"/>
      <c r="HJB49" s="46"/>
      <c r="HJC49" s="46"/>
      <c r="HJD49" s="46"/>
      <c r="HJE49" s="46"/>
      <c r="HJF49" s="46"/>
      <c r="HJG49" s="46"/>
      <c r="HJH49" s="46"/>
      <c r="HJI49" s="46"/>
      <c r="HJJ49" s="46"/>
      <c r="HJK49" s="46"/>
      <c r="HJL49" s="46"/>
      <c r="HJM49" s="46"/>
      <c r="HJN49" s="46"/>
      <c r="HJO49" s="46"/>
      <c r="HJP49" s="46"/>
      <c r="HJQ49" s="46"/>
      <c r="HJR49" s="46"/>
      <c r="HJS49" s="46"/>
      <c r="HJT49" s="46"/>
      <c r="HJU49" s="46"/>
      <c r="HJV49" s="46"/>
      <c r="HJW49" s="46"/>
      <c r="HJX49" s="46"/>
      <c r="HJY49" s="46"/>
      <c r="HJZ49" s="46"/>
      <c r="HKA49" s="46"/>
      <c r="HKB49" s="46"/>
      <c r="HKC49" s="46"/>
      <c r="HKD49" s="46"/>
      <c r="HKE49" s="46"/>
      <c r="HKF49" s="46"/>
      <c r="HKG49" s="46"/>
      <c r="HKH49" s="46"/>
      <c r="HKI49" s="46"/>
      <c r="HKJ49" s="46"/>
      <c r="HKK49" s="46"/>
      <c r="HKL49" s="46"/>
      <c r="HKM49" s="46"/>
      <c r="HKN49" s="46"/>
      <c r="HKO49" s="46"/>
      <c r="HKP49" s="46"/>
      <c r="HKQ49" s="46"/>
      <c r="HKR49" s="46"/>
      <c r="HKS49" s="46"/>
      <c r="HKT49" s="46"/>
      <c r="HKU49" s="46"/>
      <c r="HKV49" s="46"/>
      <c r="HKW49" s="46"/>
      <c r="HKX49" s="46"/>
      <c r="HKY49" s="46"/>
      <c r="HKZ49" s="46"/>
      <c r="HLA49" s="46"/>
      <c r="HLB49" s="46"/>
      <c r="HLC49" s="46"/>
      <c r="HLD49" s="46"/>
      <c r="HLE49" s="46"/>
      <c r="HLF49" s="46"/>
      <c r="HLG49" s="46"/>
      <c r="HLH49" s="46"/>
      <c r="HLI49" s="46"/>
      <c r="HLJ49" s="46"/>
      <c r="HLK49" s="46"/>
      <c r="HLL49" s="46"/>
      <c r="HLM49" s="46"/>
      <c r="HLN49" s="46"/>
      <c r="HLO49" s="46"/>
      <c r="HLP49" s="46"/>
      <c r="HLQ49" s="46"/>
      <c r="HLR49" s="46"/>
      <c r="HLS49" s="46"/>
      <c r="HLT49" s="46"/>
      <c r="HLU49" s="46"/>
      <c r="HLV49" s="46"/>
      <c r="HLW49" s="46"/>
      <c r="HLX49" s="46"/>
      <c r="HLY49" s="46"/>
      <c r="HLZ49" s="46"/>
      <c r="HMA49" s="46"/>
      <c r="HMB49" s="46"/>
      <c r="HMC49" s="46"/>
      <c r="HMD49" s="46"/>
      <c r="HME49" s="46"/>
      <c r="HMF49" s="46"/>
      <c r="HMG49" s="46"/>
      <c r="HMH49" s="46"/>
      <c r="HMI49" s="46"/>
      <c r="HMJ49" s="46"/>
      <c r="HMK49" s="46"/>
      <c r="HML49" s="46"/>
      <c r="HMM49" s="46"/>
      <c r="HMN49" s="46"/>
      <c r="HMO49" s="46"/>
      <c r="HMP49" s="46"/>
      <c r="HMQ49" s="46"/>
      <c r="HMR49" s="46"/>
      <c r="HMS49" s="46"/>
      <c r="HMT49" s="46"/>
      <c r="HMU49" s="46"/>
      <c r="HMV49" s="46"/>
      <c r="HMW49" s="46"/>
      <c r="HMX49" s="46"/>
      <c r="HMY49" s="46"/>
      <c r="HMZ49" s="46"/>
      <c r="HNA49" s="46"/>
      <c r="HNB49" s="46"/>
      <c r="HNC49" s="46"/>
      <c r="HND49" s="46"/>
      <c r="HNE49" s="46"/>
      <c r="HNF49" s="46"/>
      <c r="HNG49" s="46"/>
      <c r="HNH49" s="46"/>
      <c r="HNI49" s="46"/>
      <c r="HNJ49" s="46"/>
      <c r="HNK49" s="46"/>
      <c r="HNL49" s="46"/>
      <c r="HNM49" s="46"/>
      <c r="HNN49" s="46"/>
      <c r="HNO49" s="46"/>
      <c r="HNP49" s="46"/>
      <c r="HNQ49" s="46"/>
      <c r="HNR49" s="46"/>
      <c r="HNS49" s="46"/>
      <c r="HNT49" s="46"/>
      <c r="HNU49" s="46"/>
      <c r="HNV49" s="46"/>
      <c r="HNW49" s="46"/>
      <c r="HNX49" s="46"/>
      <c r="HNY49" s="46"/>
      <c r="HNZ49" s="46"/>
      <c r="HOA49" s="46"/>
      <c r="HOB49" s="46"/>
      <c r="HOC49" s="46"/>
      <c r="HOD49" s="46"/>
      <c r="HOE49" s="46"/>
      <c r="HOF49" s="46"/>
      <c r="HOG49" s="46"/>
      <c r="HOH49" s="46"/>
      <c r="HOI49" s="46"/>
      <c r="HOJ49" s="46"/>
      <c r="HOK49" s="46"/>
      <c r="HOL49" s="46"/>
      <c r="HOM49" s="46"/>
      <c r="HON49" s="46"/>
      <c r="HOO49" s="46"/>
      <c r="HOP49" s="46"/>
      <c r="HOQ49" s="46"/>
      <c r="HOR49" s="46"/>
      <c r="HOS49" s="46"/>
      <c r="HOT49" s="46"/>
      <c r="HOU49" s="46"/>
      <c r="HOV49" s="46"/>
      <c r="HOW49" s="46"/>
      <c r="HOX49" s="46"/>
      <c r="HOY49" s="46"/>
      <c r="HOZ49" s="46"/>
      <c r="HPA49" s="46"/>
      <c r="HPB49" s="46"/>
      <c r="HPC49" s="46"/>
      <c r="HPD49" s="46"/>
      <c r="HPE49" s="46"/>
      <c r="HPF49" s="46"/>
      <c r="HPG49" s="46"/>
      <c r="HPH49" s="46"/>
      <c r="HPI49" s="46"/>
      <c r="HPJ49" s="46"/>
      <c r="HPK49" s="46"/>
      <c r="HPL49" s="46"/>
      <c r="HPM49" s="46"/>
      <c r="HPN49" s="46"/>
      <c r="HPO49" s="46"/>
      <c r="HPP49" s="46"/>
      <c r="HPQ49" s="46"/>
      <c r="HPR49" s="46"/>
      <c r="HPS49" s="46"/>
      <c r="HPT49" s="46"/>
      <c r="HPU49" s="46"/>
      <c r="HPV49" s="46"/>
      <c r="HPW49" s="46"/>
      <c r="HPX49" s="46"/>
      <c r="HPY49" s="46"/>
      <c r="HPZ49" s="46"/>
      <c r="HQA49" s="46"/>
      <c r="HQB49" s="46"/>
      <c r="HQC49" s="46"/>
      <c r="HQD49" s="46"/>
      <c r="HQE49" s="46"/>
      <c r="HQF49" s="46"/>
      <c r="HQG49" s="46"/>
      <c r="HQH49" s="46"/>
      <c r="HQI49" s="46"/>
      <c r="HQJ49" s="46"/>
      <c r="HQK49" s="46"/>
      <c r="HQL49" s="46"/>
      <c r="HQM49" s="46"/>
      <c r="HQN49" s="46"/>
      <c r="HQO49" s="46"/>
      <c r="HQP49" s="46"/>
      <c r="HQQ49" s="46"/>
      <c r="HQR49" s="46"/>
      <c r="HQS49" s="46"/>
      <c r="HQT49" s="46"/>
      <c r="HQU49" s="46"/>
      <c r="HQV49" s="46"/>
      <c r="HQW49" s="46"/>
      <c r="HQX49" s="46"/>
      <c r="HQY49" s="46"/>
      <c r="HQZ49" s="46"/>
      <c r="HRA49" s="46"/>
      <c r="HRB49" s="46"/>
      <c r="HRC49" s="46"/>
      <c r="HRD49" s="46"/>
      <c r="HRE49" s="46"/>
      <c r="HRF49" s="46"/>
      <c r="HRG49" s="46"/>
      <c r="HRH49" s="46"/>
      <c r="HRI49" s="46"/>
      <c r="HRJ49" s="46"/>
      <c r="HRK49" s="46"/>
      <c r="HRL49" s="46"/>
      <c r="HRM49" s="46"/>
      <c r="HRN49" s="46"/>
      <c r="HRO49" s="46"/>
      <c r="HRP49" s="46"/>
      <c r="HRQ49" s="46"/>
      <c r="HRR49" s="46"/>
      <c r="HRS49" s="46"/>
      <c r="HRT49" s="46"/>
      <c r="HRU49" s="46"/>
      <c r="HRV49" s="46"/>
      <c r="HRW49" s="46"/>
      <c r="HRX49" s="46"/>
      <c r="HRY49" s="46"/>
      <c r="HRZ49" s="46"/>
      <c r="HSA49" s="46"/>
      <c r="HSB49" s="46"/>
      <c r="HSC49" s="46"/>
      <c r="HSD49" s="46"/>
      <c r="HSE49" s="46"/>
      <c r="HSF49" s="46"/>
      <c r="HSG49" s="46"/>
      <c r="HSH49" s="46"/>
      <c r="HSI49" s="46"/>
      <c r="HSJ49" s="46"/>
      <c r="HSK49" s="46"/>
      <c r="HSL49" s="46"/>
      <c r="HSM49" s="46"/>
      <c r="HSN49" s="46"/>
      <c r="HSO49" s="46"/>
      <c r="HSP49" s="46"/>
      <c r="HSQ49" s="46"/>
      <c r="HSR49" s="46"/>
      <c r="HSS49" s="46"/>
      <c r="HST49" s="46"/>
      <c r="HSU49" s="46"/>
      <c r="HSV49" s="46"/>
      <c r="HSW49" s="46"/>
      <c r="HSX49" s="46"/>
      <c r="HSY49" s="46"/>
      <c r="HSZ49" s="46"/>
      <c r="HTA49" s="46"/>
      <c r="HTB49" s="46"/>
      <c r="HTC49" s="46"/>
      <c r="HTD49" s="46"/>
      <c r="HTE49" s="46"/>
      <c r="HTF49" s="46"/>
      <c r="HTG49" s="46"/>
      <c r="HTH49" s="46"/>
      <c r="HTI49" s="46"/>
      <c r="HTJ49" s="46"/>
      <c r="HTK49" s="46"/>
      <c r="HTL49" s="46"/>
      <c r="HTM49" s="46"/>
      <c r="HTN49" s="46"/>
      <c r="HTO49" s="46"/>
      <c r="HTP49" s="46"/>
      <c r="HTQ49" s="46"/>
      <c r="HTR49" s="46"/>
      <c r="HTS49" s="46"/>
      <c r="HTT49" s="46"/>
      <c r="HTU49" s="46"/>
      <c r="HTV49" s="46"/>
      <c r="HTW49" s="46"/>
      <c r="HTX49" s="46"/>
      <c r="HTY49" s="46"/>
      <c r="HTZ49" s="46"/>
      <c r="HUA49" s="46"/>
      <c r="HUB49" s="46"/>
      <c r="HUC49" s="46"/>
      <c r="HUD49" s="46"/>
      <c r="HUE49" s="46"/>
      <c r="HUF49" s="46"/>
      <c r="HUG49" s="46"/>
      <c r="HUH49" s="46"/>
      <c r="HUI49" s="46"/>
      <c r="HUJ49" s="46"/>
      <c r="HUK49" s="46"/>
      <c r="HUL49" s="46"/>
      <c r="HUM49" s="46"/>
      <c r="HUN49" s="46"/>
      <c r="HUO49" s="46"/>
      <c r="HUP49" s="46"/>
      <c r="HUQ49" s="46"/>
      <c r="HUR49" s="46"/>
      <c r="HUS49" s="46"/>
      <c r="HUT49" s="46"/>
      <c r="HUU49" s="46"/>
      <c r="HUV49" s="46"/>
      <c r="HUW49" s="46"/>
      <c r="HUX49" s="46"/>
      <c r="HUY49" s="46"/>
      <c r="HUZ49" s="46"/>
      <c r="HVA49" s="46"/>
      <c r="HVB49" s="46"/>
      <c r="HVC49" s="46"/>
      <c r="HVD49" s="46"/>
      <c r="HVE49" s="46"/>
      <c r="HVF49" s="46"/>
      <c r="HVG49" s="46"/>
      <c r="HVH49" s="46"/>
      <c r="HVI49" s="46"/>
      <c r="HVJ49" s="46"/>
      <c r="HVK49" s="46"/>
      <c r="HVL49" s="46"/>
      <c r="HVM49" s="46"/>
      <c r="HVN49" s="46"/>
      <c r="HVO49" s="46"/>
      <c r="HVP49" s="46"/>
      <c r="HVQ49" s="46"/>
      <c r="HVR49" s="46"/>
      <c r="HVS49" s="46"/>
      <c r="HVT49" s="46"/>
      <c r="HVU49" s="46"/>
      <c r="HVV49" s="46"/>
      <c r="HVW49" s="46"/>
      <c r="HVX49" s="46"/>
      <c r="HVY49" s="46"/>
      <c r="HVZ49" s="46"/>
      <c r="HWA49" s="46"/>
      <c r="HWB49" s="46"/>
      <c r="HWC49" s="46"/>
      <c r="HWD49" s="46"/>
      <c r="HWE49" s="46"/>
      <c r="HWF49" s="46"/>
      <c r="HWG49" s="46"/>
      <c r="HWH49" s="46"/>
      <c r="HWI49" s="46"/>
      <c r="HWJ49" s="46"/>
      <c r="HWK49" s="46"/>
      <c r="HWL49" s="46"/>
      <c r="HWM49" s="46"/>
      <c r="HWN49" s="46"/>
      <c r="HWO49" s="46"/>
      <c r="HWP49" s="46"/>
      <c r="HWQ49" s="46"/>
      <c r="HWR49" s="46"/>
      <c r="HWS49" s="46"/>
      <c r="HWT49" s="46"/>
      <c r="HWU49" s="46"/>
      <c r="HWV49" s="46"/>
      <c r="HWW49" s="46"/>
      <c r="HWX49" s="46"/>
      <c r="HWY49" s="46"/>
      <c r="HWZ49" s="46"/>
      <c r="HXA49" s="46"/>
      <c r="HXB49" s="46"/>
      <c r="HXC49" s="46"/>
      <c r="HXD49" s="46"/>
      <c r="HXE49" s="46"/>
      <c r="HXF49" s="46"/>
      <c r="HXG49" s="46"/>
      <c r="HXH49" s="46"/>
      <c r="HXI49" s="46"/>
      <c r="HXJ49" s="46"/>
      <c r="HXK49" s="46"/>
      <c r="HXL49" s="46"/>
      <c r="HXM49" s="46"/>
      <c r="HXN49" s="46"/>
      <c r="HXO49" s="46"/>
      <c r="HXP49" s="46"/>
      <c r="HXQ49" s="46"/>
      <c r="HXR49" s="46"/>
      <c r="HXS49" s="46"/>
      <c r="HXT49" s="46"/>
      <c r="HXU49" s="46"/>
      <c r="HXV49" s="46"/>
      <c r="HXW49" s="46"/>
      <c r="HXX49" s="46"/>
      <c r="HXY49" s="46"/>
      <c r="HXZ49" s="46"/>
      <c r="HYA49" s="46"/>
      <c r="HYB49" s="46"/>
      <c r="HYC49" s="46"/>
      <c r="HYD49" s="46"/>
      <c r="HYE49" s="46"/>
      <c r="HYF49" s="46"/>
      <c r="HYG49" s="46"/>
      <c r="HYH49" s="46"/>
      <c r="HYI49" s="46"/>
      <c r="HYJ49" s="46"/>
      <c r="HYK49" s="46"/>
      <c r="HYL49" s="46"/>
      <c r="HYM49" s="46"/>
      <c r="HYN49" s="46"/>
      <c r="HYO49" s="46"/>
      <c r="HYP49" s="46"/>
      <c r="HYQ49" s="46"/>
      <c r="HYR49" s="46"/>
      <c r="HYS49" s="46"/>
      <c r="HYT49" s="46"/>
      <c r="HYU49" s="46"/>
      <c r="HYV49" s="46"/>
      <c r="HYW49" s="46"/>
      <c r="HYX49" s="46"/>
      <c r="HYY49" s="46"/>
      <c r="HYZ49" s="46"/>
      <c r="HZA49" s="46"/>
      <c r="HZB49" s="46"/>
      <c r="HZC49" s="46"/>
      <c r="HZD49" s="46"/>
      <c r="HZE49" s="46"/>
      <c r="HZF49" s="46"/>
      <c r="HZG49" s="46"/>
      <c r="HZH49" s="46"/>
      <c r="HZI49" s="46"/>
      <c r="HZJ49" s="46"/>
      <c r="HZK49" s="46"/>
      <c r="HZL49" s="46"/>
      <c r="HZM49" s="46"/>
      <c r="HZN49" s="46"/>
      <c r="HZO49" s="46"/>
      <c r="HZP49" s="46"/>
      <c r="HZQ49" s="46"/>
      <c r="HZR49" s="46"/>
      <c r="HZS49" s="46"/>
      <c r="HZT49" s="46"/>
      <c r="HZU49" s="46"/>
      <c r="HZV49" s="46"/>
      <c r="HZW49" s="46"/>
      <c r="HZX49" s="46"/>
      <c r="HZY49" s="46"/>
      <c r="HZZ49" s="46"/>
      <c r="IAA49" s="46"/>
      <c r="IAB49" s="46"/>
      <c r="IAC49" s="46"/>
      <c r="IAD49" s="46"/>
      <c r="IAE49" s="46"/>
      <c r="IAF49" s="46"/>
      <c r="IAG49" s="46"/>
      <c r="IAH49" s="46"/>
      <c r="IAI49" s="46"/>
      <c r="IAJ49" s="46"/>
      <c r="IAK49" s="46"/>
      <c r="IAL49" s="46"/>
      <c r="IAM49" s="46"/>
      <c r="IAN49" s="46"/>
      <c r="IAO49" s="46"/>
      <c r="IAP49" s="46"/>
      <c r="IAQ49" s="46"/>
      <c r="IAR49" s="46"/>
      <c r="IAS49" s="46"/>
      <c r="IAT49" s="46"/>
      <c r="IAU49" s="46"/>
      <c r="IAV49" s="46"/>
      <c r="IAW49" s="46"/>
      <c r="IAX49" s="46"/>
      <c r="IAY49" s="46"/>
      <c r="IAZ49" s="46"/>
      <c r="IBA49" s="46"/>
      <c r="IBB49" s="46"/>
      <c r="IBC49" s="46"/>
      <c r="IBD49" s="46"/>
      <c r="IBE49" s="46"/>
      <c r="IBF49" s="46"/>
      <c r="IBG49" s="46"/>
      <c r="IBH49" s="46"/>
      <c r="IBI49" s="46"/>
      <c r="IBJ49" s="46"/>
      <c r="IBK49" s="46"/>
      <c r="IBL49" s="46"/>
      <c r="IBM49" s="46"/>
      <c r="IBN49" s="46"/>
      <c r="IBO49" s="46"/>
      <c r="IBP49" s="46"/>
      <c r="IBQ49" s="46"/>
      <c r="IBR49" s="46"/>
      <c r="IBS49" s="46"/>
      <c r="IBT49" s="46"/>
      <c r="IBU49" s="46"/>
      <c r="IBV49" s="46"/>
      <c r="IBW49" s="46"/>
      <c r="IBX49" s="46"/>
      <c r="IBY49" s="46"/>
      <c r="IBZ49" s="46"/>
      <c r="ICA49" s="46"/>
      <c r="ICB49" s="46"/>
      <c r="ICC49" s="46"/>
      <c r="ICD49" s="46"/>
      <c r="ICE49" s="46"/>
      <c r="ICF49" s="46"/>
      <c r="ICG49" s="46"/>
      <c r="ICH49" s="46"/>
      <c r="ICI49" s="46"/>
      <c r="ICJ49" s="46"/>
      <c r="ICK49" s="46"/>
      <c r="ICL49" s="46"/>
      <c r="ICM49" s="46"/>
      <c r="ICN49" s="46"/>
      <c r="ICO49" s="46"/>
      <c r="ICP49" s="46"/>
      <c r="ICQ49" s="46"/>
      <c r="ICR49" s="46"/>
      <c r="ICS49" s="46"/>
      <c r="ICT49" s="46"/>
      <c r="ICU49" s="46"/>
      <c r="ICV49" s="46"/>
      <c r="ICW49" s="46"/>
      <c r="ICX49" s="46"/>
      <c r="ICY49" s="46"/>
      <c r="ICZ49" s="46"/>
      <c r="IDA49" s="46"/>
      <c r="IDB49" s="46"/>
      <c r="IDC49" s="46"/>
      <c r="IDD49" s="46"/>
      <c r="IDE49" s="46"/>
      <c r="IDF49" s="46"/>
      <c r="IDG49" s="46"/>
      <c r="IDH49" s="46"/>
      <c r="IDI49" s="46"/>
      <c r="IDJ49" s="46"/>
      <c r="IDK49" s="46"/>
      <c r="IDL49" s="46"/>
      <c r="IDM49" s="46"/>
      <c r="IDN49" s="46"/>
      <c r="IDO49" s="46"/>
      <c r="IDP49" s="46"/>
      <c r="IDQ49" s="46"/>
      <c r="IDR49" s="46"/>
      <c r="IDS49" s="46"/>
      <c r="IDT49" s="46"/>
      <c r="IDU49" s="46"/>
      <c r="IDV49" s="46"/>
      <c r="IDW49" s="46"/>
      <c r="IDX49" s="46"/>
      <c r="IDY49" s="46"/>
      <c r="IDZ49" s="46"/>
      <c r="IEA49" s="46"/>
      <c r="IEB49" s="46"/>
      <c r="IEC49" s="46"/>
      <c r="IED49" s="46"/>
      <c r="IEE49" s="46"/>
      <c r="IEF49" s="46"/>
      <c r="IEG49" s="46"/>
      <c r="IEH49" s="46"/>
      <c r="IEI49" s="46"/>
      <c r="IEJ49" s="46"/>
      <c r="IEK49" s="46"/>
      <c r="IEL49" s="46"/>
      <c r="IEM49" s="46"/>
      <c r="IEN49" s="46"/>
      <c r="IEO49" s="46"/>
      <c r="IEP49" s="46"/>
      <c r="IEQ49" s="46"/>
      <c r="IER49" s="46"/>
      <c r="IES49" s="46"/>
      <c r="IET49" s="46"/>
      <c r="IEU49" s="46"/>
      <c r="IEV49" s="46"/>
      <c r="IEW49" s="46"/>
      <c r="IEX49" s="46"/>
      <c r="IEY49" s="46"/>
      <c r="IEZ49" s="46"/>
      <c r="IFA49" s="46"/>
      <c r="IFB49" s="46"/>
      <c r="IFC49" s="46"/>
      <c r="IFD49" s="46"/>
      <c r="IFE49" s="46"/>
      <c r="IFF49" s="46"/>
      <c r="IFG49" s="46"/>
      <c r="IFH49" s="46"/>
      <c r="IFI49" s="46"/>
      <c r="IFJ49" s="46"/>
      <c r="IFK49" s="46"/>
      <c r="IFL49" s="46"/>
      <c r="IFM49" s="46"/>
      <c r="IFN49" s="46"/>
      <c r="IFO49" s="46"/>
      <c r="IFP49" s="46"/>
      <c r="IFQ49" s="46"/>
      <c r="IFR49" s="46"/>
      <c r="IFS49" s="46"/>
      <c r="IFT49" s="46"/>
      <c r="IFU49" s="46"/>
      <c r="IFV49" s="46"/>
      <c r="IFW49" s="46"/>
      <c r="IFX49" s="46"/>
      <c r="IFY49" s="46"/>
      <c r="IFZ49" s="46"/>
      <c r="IGA49" s="46"/>
      <c r="IGB49" s="46"/>
      <c r="IGC49" s="46"/>
      <c r="IGD49" s="46"/>
      <c r="IGE49" s="46"/>
      <c r="IGF49" s="46"/>
      <c r="IGG49" s="46"/>
      <c r="IGH49" s="46"/>
      <c r="IGI49" s="46"/>
      <c r="IGJ49" s="46"/>
      <c r="IGK49" s="46"/>
      <c r="IGL49" s="46"/>
      <c r="IGM49" s="46"/>
      <c r="IGN49" s="46"/>
      <c r="IGO49" s="46"/>
      <c r="IGP49" s="46"/>
      <c r="IGQ49" s="46"/>
      <c r="IGR49" s="46"/>
      <c r="IGS49" s="46"/>
      <c r="IGT49" s="46"/>
      <c r="IGU49" s="46"/>
      <c r="IGV49" s="46"/>
      <c r="IGW49" s="46"/>
      <c r="IGX49" s="46"/>
      <c r="IGY49" s="46"/>
      <c r="IGZ49" s="46"/>
      <c r="IHA49" s="46"/>
      <c r="IHB49" s="46"/>
      <c r="IHC49" s="46"/>
      <c r="IHD49" s="46"/>
      <c r="IHE49" s="46"/>
      <c r="IHF49" s="46"/>
      <c r="IHG49" s="46"/>
      <c r="IHH49" s="46"/>
      <c r="IHI49" s="46"/>
      <c r="IHJ49" s="46"/>
      <c r="IHK49" s="46"/>
      <c r="IHL49" s="46"/>
      <c r="IHM49" s="46"/>
      <c r="IHN49" s="46"/>
      <c r="IHO49" s="46"/>
      <c r="IHP49" s="46"/>
      <c r="IHQ49" s="46"/>
      <c r="IHR49" s="46"/>
      <c r="IHS49" s="46"/>
      <c r="IHT49" s="46"/>
      <c r="IHU49" s="46"/>
      <c r="IHV49" s="46"/>
      <c r="IHW49" s="46"/>
      <c r="IHX49" s="46"/>
      <c r="IHY49" s="46"/>
      <c r="IHZ49" s="46"/>
      <c r="IIA49" s="46"/>
      <c r="IIB49" s="46"/>
      <c r="IIC49" s="46"/>
      <c r="IID49" s="46"/>
      <c r="IIE49" s="46"/>
      <c r="IIF49" s="46"/>
      <c r="IIG49" s="46"/>
      <c r="IIH49" s="46"/>
      <c r="III49" s="46"/>
      <c r="IIJ49" s="46"/>
      <c r="IIK49" s="46"/>
      <c r="IIL49" s="46"/>
      <c r="IIM49" s="46"/>
      <c r="IIN49" s="46"/>
      <c r="IIO49" s="46"/>
      <c r="IIP49" s="46"/>
      <c r="IIQ49" s="46"/>
      <c r="IIR49" s="46"/>
      <c r="IIS49" s="46"/>
      <c r="IIT49" s="46"/>
      <c r="IIU49" s="46"/>
      <c r="IIV49" s="46"/>
      <c r="IIW49" s="46"/>
      <c r="IIX49" s="46"/>
      <c r="IIY49" s="46"/>
      <c r="IIZ49" s="46"/>
      <c r="IJA49" s="46"/>
      <c r="IJB49" s="46"/>
      <c r="IJC49" s="46"/>
      <c r="IJD49" s="46"/>
      <c r="IJE49" s="46"/>
      <c r="IJF49" s="46"/>
      <c r="IJG49" s="46"/>
      <c r="IJH49" s="46"/>
      <c r="IJI49" s="46"/>
      <c r="IJJ49" s="46"/>
      <c r="IJK49" s="46"/>
      <c r="IJL49" s="46"/>
      <c r="IJM49" s="46"/>
      <c r="IJN49" s="46"/>
      <c r="IJO49" s="46"/>
      <c r="IJP49" s="46"/>
      <c r="IJQ49" s="46"/>
      <c r="IJR49" s="46"/>
      <c r="IJS49" s="46"/>
      <c r="IJT49" s="46"/>
      <c r="IJU49" s="46"/>
      <c r="IJV49" s="46"/>
      <c r="IJW49" s="46"/>
      <c r="IJX49" s="46"/>
      <c r="IJY49" s="46"/>
      <c r="IJZ49" s="46"/>
      <c r="IKA49" s="46"/>
      <c r="IKB49" s="46"/>
      <c r="IKC49" s="46"/>
      <c r="IKD49" s="46"/>
      <c r="IKE49" s="46"/>
      <c r="IKF49" s="46"/>
      <c r="IKG49" s="46"/>
      <c r="IKH49" s="46"/>
      <c r="IKI49" s="46"/>
      <c r="IKJ49" s="46"/>
      <c r="IKK49" s="46"/>
      <c r="IKL49" s="46"/>
      <c r="IKM49" s="46"/>
      <c r="IKN49" s="46"/>
      <c r="IKO49" s="46"/>
      <c r="IKP49" s="46"/>
      <c r="IKQ49" s="46"/>
      <c r="IKR49" s="46"/>
      <c r="IKS49" s="46"/>
      <c r="IKT49" s="46"/>
      <c r="IKU49" s="46"/>
      <c r="IKV49" s="46"/>
      <c r="IKW49" s="46"/>
      <c r="IKX49" s="46"/>
      <c r="IKY49" s="46"/>
      <c r="IKZ49" s="46"/>
      <c r="ILA49" s="46"/>
      <c r="ILB49" s="46"/>
      <c r="ILC49" s="46"/>
      <c r="ILD49" s="46"/>
      <c r="ILE49" s="46"/>
      <c r="ILF49" s="46"/>
      <c r="ILG49" s="46"/>
      <c r="ILH49" s="46"/>
      <c r="ILI49" s="46"/>
      <c r="ILJ49" s="46"/>
      <c r="ILK49" s="46"/>
      <c r="ILL49" s="46"/>
      <c r="ILM49" s="46"/>
      <c r="ILN49" s="46"/>
      <c r="ILO49" s="46"/>
      <c r="ILP49" s="46"/>
      <c r="ILQ49" s="46"/>
      <c r="ILR49" s="46"/>
      <c r="ILS49" s="46"/>
      <c r="ILT49" s="46"/>
      <c r="ILU49" s="46"/>
      <c r="ILV49" s="46"/>
      <c r="ILW49" s="46"/>
      <c r="ILX49" s="46"/>
      <c r="ILY49" s="46"/>
      <c r="ILZ49" s="46"/>
      <c r="IMA49" s="46"/>
      <c r="IMB49" s="46"/>
      <c r="IMC49" s="46"/>
      <c r="IMD49" s="46"/>
      <c r="IME49" s="46"/>
      <c r="IMF49" s="46"/>
      <c r="IMG49" s="46"/>
      <c r="IMH49" s="46"/>
      <c r="IMI49" s="46"/>
      <c r="IMJ49" s="46"/>
      <c r="IMK49" s="46"/>
      <c r="IML49" s="46"/>
      <c r="IMM49" s="46"/>
      <c r="IMN49" s="46"/>
      <c r="IMO49" s="46"/>
      <c r="IMP49" s="46"/>
      <c r="IMQ49" s="46"/>
      <c r="IMR49" s="46"/>
      <c r="IMS49" s="46"/>
      <c r="IMT49" s="46"/>
      <c r="IMU49" s="46"/>
      <c r="IMV49" s="46"/>
      <c r="IMW49" s="46"/>
      <c r="IMX49" s="46"/>
      <c r="IMY49" s="46"/>
      <c r="IMZ49" s="46"/>
      <c r="INA49" s="46"/>
      <c r="INB49" s="46"/>
      <c r="INC49" s="46"/>
      <c r="IND49" s="46"/>
      <c r="INE49" s="46"/>
      <c r="INF49" s="46"/>
      <c r="ING49" s="46"/>
      <c r="INH49" s="46"/>
      <c r="INI49" s="46"/>
      <c r="INJ49" s="46"/>
      <c r="INK49" s="46"/>
      <c r="INL49" s="46"/>
      <c r="INM49" s="46"/>
      <c r="INN49" s="46"/>
      <c r="INO49" s="46"/>
      <c r="INP49" s="46"/>
      <c r="INQ49" s="46"/>
      <c r="INR49" s="46"/>
      <c r="INS49" s="46"/>
      <c r="INT49" s="46"/>
      <c r="INU49" s="46"/>
      <c r="INV49" s="46"/>
      <c r="INW49" s="46"/>
      <c r="INX49" s="46"/>
      <c r="INY49" s="46"/>
      <c r="INZ49" s="46"/>
      <c r="IOA49" s="46"/>
      <c r="IOB49" s="46"/>
      <c r="IOC49" s="46"/>
      <c r="IOD49" s="46"/>
      <c r="IOE49" s="46"/>
      <c r="IOF49" s="46"/>
      <c r="IOG49" s="46"/>
      <c r="IOH49" s="46"/>
      <c r="IOI49" s="46"/>
      <c r="IOJ49" s="46"/>
      <c r="IOK49" s="46"/>
      <c r="IOL49" s="46"/>
      <c r="IOM49" s="46"/>
      <c r="ION49" s="46"/>
      <c r="IOO49" s="46"/>
      <c r="IOP49" s="46"/>
      <c r="IOQ49" s="46"/>
      <c r="IOR49" s="46"/>
      <c r="IOS49" s="46"/>
      <c r="IOT49" s="46"/>
      <c r="IOU49" s="46"/>
      <c r="IOV49" s="46"/>
      <c r="IOW49" s="46"/>
      <c r="IOX49" s="46"/>
      <c r="IOY49" s="46"/>
      <c r="IOZ49" s="46"/>
      <c r="IPA49" s="46"/>
      <c r="IPB49" s="46"/>
      <c r="IPC49" s="46"/>
      <c r="IPD49" s="46"/>
      <c r="IPE49" s="46"/>
      <c r="IPF49" s="46"/>
      <c r="IPG49" s="46"/>
      <c r="IPH49" s="46"/>
      <c r="IPI49" s="46"/>
      <c r="IPJ49" s="46"/>
      <c r="IPK49" s="46"/>
      <c r="IPL49" s="46"/>
      <c r="IPM49" s="46"/>
      <c r="IPN49" s="46"/>
      <c r="IPO49" s="46"/>
      <c r="IPP49" s="46"/>
      <c r="IPQ49" s="46"/>
      <c r="IPR49" s="46"/>
      <c r="IPS49" s="46"/>
      <c r="IPT49" s="46"/>
      <c r="IPU49" s="46"/>
      <c r="IPV49" s="46"/>
      <c r="IPW49" s="46"/>
      <c r="IPX49" s="46"/>
      <c r="IPY49" s="46"/>
      <c r="IPZ49" s="46"/>
      <c r="IQA49" s="46"/>
      <c r="IQB49" s="46"/>
      <c r="IQC49" s="46"/>
      <c r="IQD49" s="46"/>
      <c r="IQE49" s="46"/>
      <c r="IQF49" s="46"/>
      <c r="IQG49" s="46"/>
      <c r="IQH49" s="46"/>
      <c r="IQI49" s="46"/>
      <c r="IQJ49" s="46"/>
      <c r="IQK49" s="46"/>
      <c r="IQL49" s="46"/>
      <c r="IQM49" s="46"/>
      <c r="IQN49" s="46"/>
      <c r="IQO49" s="46"/>
      <c r="IQP49" s="46"/>
      <c r="IQQ49" s="46"/>
      <c r="IQR49" s="46"/>
      <c r="IQS49" s="46"/>
      <c r="IQT49" s="46"/>
      <c r="IQU49" s="46"/>
      <c r="IQV49" s="46"/>
      <c r="IQW49" s="46"/>
      <c r="IQX49" s="46"/>
      <c r="IQY49" s="46"/>
      <c r="IQZ49" s="46"/>
      <c r="IRA49" s="46"/>
      <c r="IRB49" s="46"/>
      <c r="IRC49" s="46"/>
      <c r="IRD49" s="46"/>
      <c r="IRE49" s="46"/>
      <c r="IRF49" s="46"/>
      <c r="IRG49" s="46"/>
      <c r="IRH49" s="46"/>
      <c r="IRI49" s="46"/>
      <c r="IRJ49" s="46"/>
      <c r="IRK49" s="46"/>
      <c r="IRL49" s="46"/>
      <c r="IRM49" s="46"/>
      <c r="IRN49" s="46"/>
      <c r="IRO49" s="46"/>
      <c r="IRP49" s="46"/>
      <c r="IRQ49" s="46"/>
      <c r="IRR49" s="46"/>
      <c r="IRS49" s="46"/>
      <c r="IRT49" s="46"/>
      <c r="IRU49" s="46"/>
      <c r="IRV49" s="46"/>
      <c r="IRW49" s="46"/>
      <c r="IRX49" s="46"/>
      <c r="IRY49" s="46"/>
      <c r="IRZ49" s="46"/>
      <c r="ISA49" s="46"/>
      <c r="ISB49" s="46"/>
      <c r="ISC49" s="46"/>
      <c r="ISD49" s="46"/>
      <c r="ISE49" s="46"/>
      <c r="ISF49" s="46"/>
      <c r="ISG49" s="46"/>
      <c r="ISH49" s="46"/>
      <c r="ISI49" s="46"/>
      <c r="ISJ49" s="46"/>
      <c r="ISK49" s="46"/>
      <c r="ISL49" s="46"/>
      <c r="ISM49" s="46"/>
      <c r="ISN49" s="46"/>
      <c r="ISO49" s="46"/>
      <c r="ISP49" s="46"/>
      <c r="ISQ49" s="46"/>
      <c r="ISR49" s="46"/>
      <c r="ISS49" s="46"/>
      <c r="IST49" s="46"/>
      <c r="ISU49" s="46"/>
      <c r="ISV49" s="46"/>
      <c r="ISW49" s="46"/>
      <c r="ISX49" s="46"/>
      <c r="ISY49" s="46"/>
      <c r="ISZ49" s="46"/>
      <c r="ITA49" s="46"/>
      <c r="ITB49" s="46"/>
      <c r="ITC49" s="46"/>
      <c r="ITD49" s="46"/>
      <c r="ITE49" s="46"/>
      <c r="ITF49" s="46"/>
      <c r="ITG49" s="46"/>
      <c r="ITH49" s="46"/>
      <c r="ITI49" s="46"/>
      <c r="ITJ49" s="46"/>
      <c r="ITK49" s="46"/>
      <c r="ITL49" s="46"/>
      <c r="ITM49" s="46"/>
      <c r="ITN49" s="46"/>
      <c r="ITO49" s="46"/>
      <c r="ITP49" s="46"/>
      <c r="ITQ49" s="46"/>
      <c r="ITR49" s="46"/>
      <c r="ITS49" s="46"/>
      <c r="ITT49" s="46"/>
      <c r="ITU49" s="46"/>
      <c r="ITV49" s="46"/>
      <c r="ITW49" s="46"/>
      <c r="ITX49" s="46"/>
      <c r="ITY49" s="46"/>
      <c r="ITZ49" s="46"/>
      <c r="IUA49" s="46"/>
      <c r="IUB49" s="46"/>
      <c r="IUC49" s="46"/>
      <c r="IUD49" s="46"/>
      <c r="IUE49" s="46"/>
      <c r="IUF49" s="46"/>
      <c r="IUG49" s="46"/>
      <c r="IUH49" s="46"/>
      <c r="IUI49" s="46"/>
      <c r="IUJ49" s="46"/>
      <c r="IUK49" s="46"/>
      <c r="IUL49" s="46"/>
      <c r="IUM49" s="46"/>
      <c r="IUN49" s="46"/>
      <c r="IUO49" s="46"/>
      <c r="IUP49" s="46"/>
      <c r="IUQ49" s="46"/>
      <c r="IUR49" s="46"/>
      <c r="IUS49" s="46"/>
      <c r="IUT49" s="46"/>
      <c r="IUU49" s="46"/>
      <c r="IUV49" s="46"/>
      <c r="IUW49" s="46"/>
      <c r="IUX49" s="46"/>
      <c r="IUY49" s="46"/>
      <c r="IUZ49" s="46"/>
      <c r="IVA49" s="46"/>
      <c r="IVB49" s="46"/>
      <c r="IVC49" s="46"/>
      <c r="IVD49" s="46"/>
      <c r="IVE49" s="46"/>
      <c r="IVF49" s="46"/>
      <c r="IVG49" s="46"/>
      <c r="IVH49" s="46"/>
      <c r="IVI49" s="46"/>
      <c r="IVJ49" s="46"/>
      <c r="IVK49" s="46"/>
      <c r="IVL49" s="46"/>
      <c r="IVM49" s="46"/>
      <c r="IVN49" s="46"/>
      <c r="IVO49" s="46"/>
      <c r="IVP49" s="46"/>
      <c r="IVQ49" s="46"/>
      <c r="IVR49" s="46"/>
      <c r="IVS49" s="46"/>
      <c r="IVT49" s="46"/>
      <c r="IVU49" s="46"/>
      <c r="IVV49" s="46"/>
      <c r="IVW49" s="46"/>
      <c r="IVX49" s="46"/>
      <c r="IVY49" s="46"/>
      <c r="IVZ49" s="46"/>
      <c r="IWA49" s="46"/>
      <c r="IWB49" s="46"/>
      <c r="IWC49" s="46"/>
      <c r="IWD49" s="46"/>
      <c r="IWE49" s="46"/>
      <c r="IWF49" s="46"/>
      <c r="IWG49" s="46"/>
      <c r="IWH49" s="46"/>
      <c r="IWI49" s="46"/>
      <c r="IWJ49" s="46"/>
      <c r="IWK49" s="46"/>
      <c r="IWL49" s="46"/>
      <c r="IWM49" s="46"/>
      <c r="IWN49" s="46"/>
      <c r="IWO49" s="46"/>
      <c r="IWP49" s="46"/>
      <c r="IWQ49" s="46"/>
      <c r="IWR49" s="46"/>
      <c r="IWS49" s="46"/>
      <c r="IWT49" s="46"/>
      <c r="IWU49" s="46"/>
      <c r="IWV49" s="46"/>
      <c r="IWW49" s="46"/>
      <c r="IWX49" s="46"/>
      <c r="IWY49" s="46"/>
      <c r="IWZ49" s="46"/>
      <c r="IXA49" s="46"/>
      <c r="IXB49" s="46"/>
      <c r="IXC49" s="46"/>
      <c r="IXD49" s="46"/>
      <c r="IXE49" s="46"/>
      <c r="IXF49" s="46"/>
      <c r="IXG49" s="46"/>
      <c r="IXH49" s="46"/>
      <c r="IXI49" s="46"/>
      <c r="IXJ49" s="46"/>
      <c r="IXK49" s="46"/>
      <c r="IXL49" s="46"/>
      <c r="IXM49" s="46"/>
      <c r="IXN49" s="46"/>
      <c r="IXO49" s="46"/>
      <c r="IXP49" s="46"/>
      <c r="IXQ49" s="46"/>
      <c r="IXR49" s="46"/>
      <c r="IXS49" s="46"/>
      <c r="IXT49" s="46"/>
      <c r="IXU49" s="46"/>
      <c r="IXV49" s="46"/>
      <c r="IXW49" s="46"/>
      <c r="IXX49" s="46"/>
      <c r="IXY49" s="46"/>
      <c r="IXZ49" s="46"/>
      <c r="IYA49" s="46"/>
      <c r="IYB49" s="46"/>
      <c r="IYC49" s="46"/>
      <c r="IYD49" s="46"/>
      <c r="IYE49" s="46"/>
      <c r="IYF49" s="46"/>
      <c r="IYG49" s="46"/>
      <c r="IYH49" s="46"/>
      <c r="IYI49" s="46"/>
      <c r="IYJ49" s="46"/>
      <c r="IYK49" s="46"/>
      <c r="IYL49" s="46"/>
      <c r="IYM49" s="46"/>
      <c r="IYN49" s="46"/>
      <c r="IYO49" s="46"/>
      <c r="IYP49" s="46"/>
      <c r="IYQ49" s="46"/>
      <c r="IYR49" s="46"/>
      <c r="IYS49" s="46"/>
      <c r="IYT49" s="46"/>
      <c r="IYU49" s="46"/>
      <c r="IYV49" s="46"/>
      <c r="IYW49" s="46"/>
      <c r="IYX49" s="46"/>
      <c r="IYY49" s="46"/>
      <c r="IYZ49" s="46"/>
      <c r="IZA49" s="46"/>
      <c r="IZB49" s="46"/>
      <c r="IZC49" s="46"/>
      <c r="IZD49" s="46"/>
      <c r="IZE49" s="46"/>
      <c r="IZF49" s="46"/>
      <c r="IZG49" s="46"/>
      <c r="IZH49" s="46"/>
      <c r="IZI49" s="46"/>
      <c r="IZJ49" s="46"/>
      <c r="IZK49" s="46"/>
      <c r="IZL49" s="46"/>
      <c r="IZM49" s="46"/>
      <c r="IZN49" s="46"/>
      <c r="IZO49" s="46"/>
      <c r="IZP49" s="46"/>
      <c r="IZQ49" s="46"/>
      <c r="IZR49" s="46"/>
      <c r="IZS49" s="46"/>
      <c r="IZT49" s="46"/>
      <c r="IZU49" s="46"/>
      <c r="IZV49" s="46"/>
      <c r="IZW49" s="46"/>
      <c r="IZX49" s="46"/>
      <c r="IZY49" s="46"/>
      <c r="IZZ49" s="46"/>
      <c r="JAA49" s="46"/>
      <c r="JAB49" s="46"/>
      <c r="JAC49" s="46"/>
      <c r="JAD49" s="46"/>
      <c r="JAE49" s="46"/>
      <c r="JAF49" s="46"/>
      <c r="JAG49" s="46"/>
      <c r="JAH49" s="46"/>
      <c r="JAI49" s="46"/>
      <c r="JAJ49" s="46"/>
      <c r="JAK49" s="46"/>
      <c r="JAL49" s="46"/>
      <c r="JAM49" s="46"/>
      <c r="JAN49" s="46"/>
      <c r="JAO49" s="46"/>
      <c r="JAP49" s="46"/>
      <c r="JAQ49" s="46"/>
      <c r="JAR49" s="46"/>
      <c r="JAS49" s="46"/>
      <c r="JAT49" s="46"/>
      <c r="JAU49" s="46"/>
      <c r="JAV49" s="46"/>
      <c r="JAW49" s="46"/>
      <c r="JAX49" s="46"/>
      <c r="JAY49" s="46"/>
      <c r="JAZ49" s="46"/>
      <c r="JBA49" s="46"/>
      <c r="JBB49" s="46"/>
      <c r="JBC49" s="46"/>
      <c r="JBD49" s="46"/>
      <c r="JBE49" s="46"/>
      <c r="JBF49" s="46"/>
      <c r="JBG49" s="46"/>
      <c r="JBH49" s="46"/>
      <c r="JBI49" s="46"/>
      <c r="JBJ49" s="46"/>
      <c r="JBK49" s="46"/>
      <c r="JBL49" s="46"/>
      <c r="JBM49" s="46"/>
      <c r="JBN49" s="46"/>
      <c r="JBO49" s="46"/>
      <c r="JBP49" s="46"/>
      <c r="JBQ49" s="46"/>
      <c r="JBR49" s="46"/>
      <c r="JBS49" s="46"/>
      <c r="JBT49" s="46"/>
      <c r="JBU49" s="46"/>
      <c r="JBV49" s="46"/>
      <c r="JBW49" s="46"/>
      <c r="JBX49" s="46"/>
      <c r="JBY49" s="46"/>
      <c r="JBZ49" s="46"/>
      <c r="JCA49" s="46"/>
      <c r="JCB49" s="46"/>
      <c r="JCC49" s="46"/>
      <c r="JCD49" s="46"/>
      <c r="JCE49" s="46"/>
      <c r="JCF49" s="46"/>
      <c r="JCG49" s="46"/>
      <c r="JCH49" s="46"/>
      <c r="JCI49" s="46"/>
      <c r="JCJ49" s="46"/>
      <c r="JCK49" s="46"/>
      <c r="JCL49" s="46"/>
      <c r="JCM49" s="46"/>
      <c r="JCN49" s="46"/>
      <c r="JCO49" s="46"/>
      <c r="JCP49" s="46"/>
      <c r="JCQ49" s="46"/>
      <c r="JCR49" s="46"/>
      <c r="JCS49" s="46"/>
      <c r="JCT49" s="46"/>
      <c r="JCU49" s="46"/>
      <c r="JCV49" s="46"/>
      <c r="JCW49" s="46"/>
      <c r="JCX49" s="46"/>
      <c r="JCY49" s="46"/>
      <c r="JCZ49" s="46"/>
      <c r="JDA49" s="46"/>
      <c r="JDB49" s="46"/>
      <c r="JDC49" s="46"/>
      <c r="JDD49" s="46"/>
      <c r="JDE49" s="46"/>
      <c r="JDF49" s="46"/>
      <c r="JDG49" s="46"/>
      <c r="JDH49" s="46"/>
      <c r="JDI49" s="46"/>
      <c r="JDJ49" s="46"/>
      <c r="JDK49" s="46"/>
      <c r="JDL49" s="46"/>
      <c r="JDM49" s="46"/>
      <c r="JDN49" s="46"/>
      <c r="JDO49" s="46"/>
      <c r="JDP49" s="46"/>
      <c r="JDQ49" s="46"/>
      <c r="JDR49" s="46"/>
      <c r="JDS49" s="46"/>
      <c r="JDT49" s="46"/>
      <c r="JDU49" s="46"/>
      <c r="JDV49" s="46"/>
      <c r="JDW49" s="46"/>
      <c r="JDX49" s="46"/>
      <c r="JDY49" s="46"/>
      <c r="JDZ49" s="46"/>
      <c r="JEA49" s="46"/>
      <c r="JEB49" s="46"/>
      <c r="JEC49" s="46"/>
      <c r="JED49" s="46"/>
      <c r="JEE49" s="46"/>
      <c r="JEF49" s="46"/>
      <c r="JEG49" s="46"/>
      <c r="JEH49" s="46"/>
      <c r="JEI49" s="46"/>
      <c r="JEJ49" s="46"/>
      <c r="JEK49" s="46"/>
      <c r="JEL49" s="46"/>
      <c r="JEM49" s="46"/>
      <c r="JEN49" s="46"/>
      <c r="JEO49" s="46"/>
      <c r="JEP49" s="46"/>
      <c r="JEQ49" s="46"/>
      <c r="JER49" s="46"/>
      <c r="JES49" s="46"/>
      <c r="JET49" s="46"/>
      <c r="JEU49" s="46"/>
      <c r="JEV49" s="46"/>
      <c r="JEW49" s="46"/>
      <c r="JEX49" s="46"/>
      <c r="JEY49" s="46"/>
      <c r="JEZ49" s="46"/>
      <c r="JFA49" s="46"/>
      <c r="JFB49" s="46"/>
      <c r="JFC49" s="46"/>
      <c r="JFD49" s="46"/>
      <c r="JFE49" s="46"/>
      <c r="JFF49" s="46"/>
      <c r="JFG49" s="46"/>
      <c r="JFH49" s="46"/>
      <c r="JFI49" s="46"/>
      <c r="JFJ49" s="46"/>
      <c r="JFK49" s="46"/>
      <c r="JFL49" s="46"/>
      <c r="JFM49" s="46"/>
      <c r="JFN49" s="46"/>
      <c r="JFO49" s="46"/>
      <c r="JFP49" s="46"/>
      <c r="JFQ49" s="46"/>
      <c r="JFR49" s="46"/>
      <c r="JFS49" s="46"/>
      <c r="JFT49" s="46"/>
      <c r="JFU49" s="46"/>
      <c r="JFV49" s="46"/>
      <c r="JFW49" s="46"/>
      <c r="JFX49" s="46"/>
      <c r="JFY49" s="46"/>
      <c r="JFZ49" s="46"/>
      <c r="JGA49" s="46"/>
      <c r="JGB49" s="46"/>
      <c r="JGC49" s="46"/>
      <c r="JGD49" s="46"/>
      <c r="JGE49" s="46"/>
      <c r="JGF49" s="46"/>
      <c r="JGG49" s="46"/>
      <c r="JGH49" s="46"/>
      <c r="JGI49" s="46"/>
      <c r="JGJ49" s="46"/>
      <c r="JGK49" s="46"/>
      <c r="JGL49" s="46"/>
      <c r="JGM49" s="46"/>
      <c r="JGN49" s="46"/>
      <c r="JGO49" s="46"/>
      <c r="JGP49" s="46"/>
      <c r="JGQ49" s="46"/>
      <c r="JGR49" s="46"/>
      <c r="JGS49" s="46"/>
      <c r="JGT49" s="46"/>
      <c r="JGU49" s="46"/>
      <c r="JGV49" s="46"/>
      <c r="JGW49" s="46"/>
      <c r="JGX49" s="46"/>
      <c r="JGY49" s="46"/>
      <c r="JGZ49" s="46"/>
      <c r="JHA49" s="46"/>
      <c r="JHB49" s="46"/>
      <c r="JHC49" s="46"/>
      <c r="JHD49" s="46"/>
      <c r="JHE49" s="46"/>
      <c r="JHF49" s="46"/>
      <c r="JHG49" s="46"/>
      <c r="JHH49" s="46"/>
      <c r="JHI49" s="46"/>
      <c r="JHJ49" s="46"/>
      <c r="JHK49" s="46"/>
      <c r="JHL49" s="46"/>
      <c r="JHM49" s="46"/>
      <c r="JHN49" s="46"/>
      <c r="JHO49" s="46"/>
      <c r="JHP49" s="46"/>
      <c r="JHQ49" s="46"/>
      <c r="JHR49" s="46"/>
      <c r="JHS49" s="46"/>
      <c r="JHT49" s="46"/>
      <c r="JHU49" s="46"/>
      <c r="JHV49" s="46"/>
      <c r="JHW49" s="46"/>
      <c r="JHX49" s="46"/>
      <c r="JHY49" s="46"/>
      <c r="JHZ49" s="46"/>
      <c r="JIA49" s="46"/>
      <c r="JIB49" s="46"/>
      <c r="JIC49" s="46"/>
      <c r="JID49" s="46"/>
      <c r="JIE49" s="46"/>
      <c r="JIF49" s="46"/>
      <c r="JIG49" s="46"/>
      <c r="JIH49" s="46"/>
      <c r="JII49" s="46"/>
      <c r="JIJ49" s="46"/>
      <c r="JIK49" s="46"/>
      <c r="JIL49" s="46"/>
      <c r="JIM49" s="46"/>
      <c r="JIN49" s="46"/>
      <c r="JIO49" s="46"/>
      <c r="JIP49" s="46"/>
      <c r="JIQ49" s="46"/>
      <c r="JIR49" s="46"/>
      <c r="JIS49" s="46"/>
      <c r="JIT49" s="46"/>
      <c r="JIU49" s="46"/>
      <c r="JIV49" s="46"/>
      <c r="JIW49" s="46"/>
      <c r="JIX49" s="46"/>
      <c r="JIY49" s="46"/>
      <c r="JIZ49" s="46"/>
      <c r="JJA49" s="46"/>
      <c r="JJB49" s="46"/>
      <c r="JJC49" s="46"/>
      <c r="JJD49" s="46"/>
      <c r="JJE49" s="46"/>
      <c r="JJF49" s="46"/>
      <c r="JJG49" s="46"/>
      <c r="JJH49" s="46"/>
      <c r="JJI49" s="46"/>
      <c r="JJJ49" s="46"/>
      <c r="JJK49" s="46"/>
      <c r="JJL49" s="46"/>
      <c r="JJM49" s="46"/>
      <c r="JJN49" s="46"/>
      <c r="JJO49" s="46"/>
      <c r="JJP49" s="46"/>
      <c r="JJQ49" s="46"/>
      <c r="JJR49" s="46"/>
      <c r="JJS49" s="46"/>
      <c r="JJT49" s="46"/>
      <c r="JJU49" s="46"/>
      <c r="JJV49" s="46"/>
      <c r="JJW49" s="46"/>
      <c r="JJX49" s="46"/>
      <c r="JJY49" s="46"/>
      <c r="JJZ49" s="46"/>
      <c r="JKA49" s="46"/>
      <c r="JKB49" s="46"/>
      <c r="JKC49" s="46"/>
      <c r="JKD49" s="46"/>
      <c r="JKE49" s="46"/>
      <c r="JKF49" s="46"/>
      <c r="JKG49" s="46"/>
      <c r="JKH49" s="46"/>
      <c r="JKI49" s="46"/>
      <c r="JKJ49" s="46"/>
      <c r="JKK49" s="46"/>
      <c r="JKL49" s="46"/>
      <c r="JKM49" s="46"/>
      <c r="JKN49" s="46"/>
      <c r="JKO49" s="46"/>
      <c r="JKP49" s="46"/>
      <c r="JKQ49" s="46"/>
      <c r="JKR49" s="46"/>
      <c r="JKS49" s="46"/>
      <c r="JKT49" s="46"/>
      <c r="JKU49" s="46"/>
      <c r="JKV49" s="46"/>
      <c r="JKW49" s="46"/>
      <c r="JKX49" s="46"/>
      <c r="JKY49" s="46"/>
      <c r="JKZ49" s="46"/>
      <c r="JLA49" s="46"/>
      <c r="JLB49" s="46"/>
      <c r="JLC49" s="46"/>
      <c r="JLD49" s="46"/>
      <c r="JLE49" s="46"/>
      <c r="JLF49" s="46"/>
      <c r="JLG49" s="46"/>
      <c r="JLH49" s="46"/>
      <c r="JLI49" s="46"/>
      <c r="JLJ49" s="46"/>
      <c r="JLK49" s="46"/>
      <c r="JLL49" s="46"/>
      <c r="JLM49" s="46"/>
      <c r="JLN49" s="46"/>
      <c r="JLO49" s="46"/>
      <c r="JLP49" s="46"/>
      <c r="JLQ49" s="46"/>
      <c r="JLR49" s="46"/>
      <c r="JLS49" s="46"/>
      <c r="JLT49" s="46"/>
      <c r="JLU49" s="46"/>
      <c r="JLV49" s="46"/>
      <c r="JLW49" s="46"/>
      <c r="JLX49" s="46"/>
      <c r="JLY49" s="46"/>
      <c r="JLZ49" s="46"/>
      <c r="JMA49" s="46"/>
      <c r="JMB49" s="46"/>
      <c r="JMC49" s="46"/>
      <c r="JMD49" s="46"/>
      <c r="JME49" s="46"/>
      <c r="JMF49" s="46"/>
      <c r="JMG49" s="46"/>
      <c r="JMH49" s="46"/>
      <c r="JMI49" s="46"/>
      <c r="JMJ49" s="46"/>
      <c r="JMK49" s="46"/>
      <c r="JML49" s="46"/>
      <c r="JMM49" s="46"/>
      <c r="JMN49" s="46"/>
      <c r="JMO49" s="46"/>
      <c r="JMP49" s="46"/>
      <c r="JMQ49" s="46"/>
      <c r="JMR49" s="46"/>
      <c r="JMS49" s="46"/>
      <c r="JMT49" s="46"/>
      <c r="JMU49" s="46"/>
      <c r="JMV49" s="46"/>
      <c r="JMW49" s="46"/>
      <c r="JMX49" s="46"/>
      <c r="JMY49" s="46"/>
      <c r="JMZ49" s="46"/>
      <c r="JNA49" s="46"/>
      <c r="JNB49" s="46"/>
      <c r="JNC49" s="46"/>
      <c r="JND49" s="46"/>
      <c r="JNE49" s="46"/>
      <c r="JNF49" s="46"/>
      <c r="JNG49" s="46"/>
      <c r="JNH49" s="46"/>
      <c r="JNI49" s="46"/>
      <c r="JNJ49" s="46"/>
      <c r="JNK49" s="46"/>
      <c r="JNL49" s="46"/>
      <c r="JNM49" s="46"/>
      <c r="JNN49" s="46"/>
      <c r="JNO49" s="46"/>
      <c r="JNP49" s="46"/>
      <c r="JNQ49" s="46"/>
      <c r="JNR49" s="46"/>
      <c r="JNS49" s="46"/>
      <c r="JNT49" s="46"/>
      <c r="JNU49" s="46"/>
      <c r="JNV49" s="46"/>
      <c r="JNW49" s="46"/>
      <c r="JNX49" s="46"/>
      <c r="JNY49" s="46"/>
      <c r="JNZ49" s="46"/>
      <c r="JOA49" s="46"/>
      <c r="JOB49" s="46"/>
      <c r="JOC49" s="46"/>
      <c r="JOD49" s="46"/>
      <c r="JOE49" s="46"/>
      <c r="JOF49" s="46"/>
      <c r="JOG49" s="46"/>
      <c r="JOH49" s="46"/>
      <c r="JOI49" s="46"/>
      <c r="JOJ49" s="46"/>
      <c r="JOK49" s="46"/>
      <c r="JOL49" s="46"/>
      <c r="JOM49" s="46"/>
      <c r="JON49" s="46"/>
      <c r="JOO49" s="46"/>
      <c r="JOP49" s="46"/>
      <c r="JOQ49" s="46"/>
      <c r="JOR49" s="46"/>
      <c r="JOS49" s="46"/>
      <c r="JOT49" s="46"/>
      <c r="JOU49" s="46"/>
      <c r="JOV49" s="46"/>
      <c r="JOW49" s="46"/>
      <c r="JOX49" s="46"/>
      <c r="JOY49" s="46"/>
      <c r="JOZ49" s="46"/>
      <c r="JPA49" s="46"/>
      <c r="JPB49" s="46"/>
      <c r="JPC49" s="46"/>
      <c r="JPD49" s="46"/>
      <c r="JPE49" s="46"/>
      <c r="JPF49" s="46"/>
      <c r="JPG49" s="46"/>
      <c r="JPH49" s="46"/>
      <c r="JPI49" s="46"/>
      <c r="JPJ49" s="46"/>
      <c r="JPK49" s="46"/>
      <c r="JPL49" s="46"/>
      <c r="JPM49" s="46"/>
      <c r="JPN49" s="46"/>
      <c r="JPO49" s="46"/>
      <c r="JPP49" s="46"/>
      <c r="JPQ49" s="46"/>
      <c r="JPR49" s="46"/>
      <c r="JPS49" s="46"/>
      <c r="JPT49" s="46"/>
      <c r="JPU49" s="46"/>
      <c r="JPV49" s="46"/>
      <c r="JPW49" s="46"/>
      <c r="JPX49" s="46"/>
      <c r="JPY49" s="46"/>
      <c r="JPZ49" s="46"/>
      <c r="JQA49" s="46"/>
      <c r="JQB49" s="46"/>
      <c r="JQC49" s="46"/>
      <c r="JQD49" s="46"/>
      <c r="JQE49" s="46"/>
      <c r="JQF49" s="46"/>
      <c r="JQG49" s="46"/>
      <c r="JQH49" s="46"/>
      <c r="JQI49" s="46"/>
      <c r="JQJ49" s="46"/>
      <c r="JQK49" s="46"/>
      <c r="JQL49" s="46"/>
      <c r="JQM49" s="46"/>
      <c r="JQN49" s="46"/>
      <c r="JQO49" s="46"/>
      <c r="JQP49" s="46"/>
      <c r="JQQ49" s="46"/>
      <c r="JQR49" s="46"/>
      <c r="JQS49" s="46"/>
      <c r="JQT49" s="46"/>
      <c r="JQU49" s="46"/>
      <c r="JQV49" s="46"/>
      <c r="JQW49" s="46"/>
      <c r="JQX49" s="46"/>
      <c r="JQY49" s="46"/>
      <c r="JQZ49" s="46"/>
      <c r="JRA49" s="46"/>
      <c r="JRB49" s="46"/>
      <c r="JRC49" s="46"/>
      <c r="JRD49" s="46"/>
      <c r="JRE49" s="46"/>
      <c r="JRF49" s="46"/>
      <c r="JRG49" s="46"/>
      <c r="JRH49" s="46"/>
      <c r="JRI49" s="46"/>
      <c r="JRJ49" s="46"/>
      <c r="JRK49" s="46"/>
      <c r="JRL49" s="46"/>
      <c r="JRM49" s="46"/>
      <c r="JRN49" s="46"/>
      <c r="JRO49" s="46"/>
      <c r="JRP49" s="46"/>
      <c r="JRQ49" s="46"/>
      <c r="JRR49" s="46"/>
      <c r="JRS49" s="46"/>
      <c r="JRT49" s="46"/>
      <c r="JRU49" s="46"/>
      <c r="JRV49" s="46"/>
      <c r="JRW49" s="46"/>
      <c r="JRX49" s="46"/>
      <c r="JRY49" s="46"/>
      <c r="JRZ49" s="46"/>
      <c r="JSA49" s="46"/>
      <c r="JSB49" s="46"/>
      <c r="JSC49" s="46"/>
      <c r="JSD49" s="46"/>
      <c r="JSE49" s="46"/>
      <c r="JSF49" s="46"/>
      <c r="JSG49" s="46"/>
      <c r="JSH49" s="46"/>
      <c r="JSI49" s="46"/>
      <c r="JSJ49" s="46"/>
      <c r="JSK49" s="46"/>
      <c r="JSL49" s="46"/>
      <c r="JSM49" s="46"/>
      <c r="JSN49" s="46"/>
      <c r="JSO49" s="46"/>
      <c r="JSP49" s="46"/>
      <c r="JSQ49" s="46"/>
      <c r="JSR49" s="46"/>
      <c r="JSS49" s="46"/>
      <c r="JST49" s="46"/>
      <c r="JSU49" s="46"/>
      <c r="JSV49" s="46"/>
      <c r="JSW49" s="46"/>
      <c r="JSX49" s="46"/>
      <c r="JSY49" s="46"/>
      <c r="JSZ49" s="46"/>
      <c r="JTA49" s="46"/>
      <c r="JTB49" s="46"/>
      <c r="JTC49" s="46"/>
      <c r="JTD49" s="46"/>
      <c r="JTE49" s="46"/>
      <c r="JTF49" s="46"/>
      <c r="JTG49" s="46"/>
      <c r="JTH49" s="46"/>
      <c r="JTI49" s="46"/>
      <c r="JTJ49" s="46"/>
      <c r="JTK49" s="46"/>
      <c r="JTL49" s="46"/>
      <c r="JTM49" s="46"/>
      <c r="JTN49" s="46"/>
      <c r="JTO49" s="46"/>
      <c r="JTP49" s="46"/>
      <c r="JTQ49" s="46"/>
      <c r="JTR49" s="46"/>
      <c r="JTS49" s="46"/>
      <c r="JTT49" s="46"/>
      <c r="JTU49" s="46"/>
      <c r="JTV49" s="46"/>
      <c r="JTW49" s="46"/>
      <c r="JTX49" s="46"/>
      <c r="JTY49" s="46"/>
      <c r="JTZ49" s="46"/>
      <c r="JUA49" s="46"/>
      <c r="JUB49" s="46"/>
      <c r="JUC49" s="46"/>
      <c r="JUD49" s="46"/>
      <c r="JUE49" s="46"/>
      <c r="JUF49" s="46"/>
      <c r="JUG49" s="46"/>
      <c r="JUH49" s="46"/>
      <c r="JUI49" s="46"/>
      <c r="JUJ49" s="46"/>
      <c r="JUK49" s="46"/>
      <c r="JUL49" s="46"/>
      <c r="JUM49" s="46"/>
      <c r="JUN49" s="46"/>
      <c r="JUO49" s="46"/>
      <c r="JUP49" s="46"/>
      <c r="JUQ49" s="46"/>
      <c r="JUR49" s="46"/>
      <c r="JUS49" s="46"/>
      <c r="JUT49" s="46"/>
      <c r="JUU49" s="46"/>
      <c r="JUV49" s="46"/>
      <c r="JUW49" s="46"/>
      <c r="JUX49" s="46"/>
      <c r="JUY49" s="46"/>
      <c r="JUZ49" s="46"/>
      <c r="JVA49" s="46"/>
      <c r="JVB49" s="46"/>
      <c r="JVC49" s="46"/>
      <c r="JVD49" s="46"/>
      <c r="JVE49" s="46"/>
      <c r="JVF49" s="46"/>
      <c r="JVG49" s="46"/>
      <c r="JVH49" s="46"/>
      <c r="JVI49" s="46"/>
      <c r="JVJ49" s="46"/>
      <c r="JVK49" s="46"/>
      <c r="JVL49" s="46"/>
      <c r="JVM49" s="46"/>
      <c r="JVN49" s="46"/>
      <c r="JVO49" s="46"/>
      <c r="JVP49" s="46"/>
      <c r="JVQ49" s="46"/>
      <c r="JVR49" s="46"/>
      <c r="JVS49" s="46"/>
      <c r="JVT49" s="46"/>
      <c r="JVU49" s="46"/>
      <c r="JVV49" s="46"/>
      <c r="JVW49" s="46"/>
      <c r="JVX49" s="46"/>
      <c r="JVY49" s="46"/>
      <c r="JVZ49" s="46"/>
      <c r="JWA49" s="46"/>
      <c r="JWB49" s="46"/>
      <c r="JWC49" s="46"/>
      <c r="JWD49" s="46"/>
      <c r="JWE49" s="46"/>
      <c r="JWF49" s="46"/>
      <c r="JWG49" s="46"/>
      <c r="JWH49" s="46"/>
      <c r="JWI49" s="46"/>
      <c r="JWJ49" s="46"/>
      <c r="JWK49" s="46"/>
      <c r="JWL49" s="46"/>
      <c r="JWM49" s="46"/>
      <c r="JWN49" s="46"/>
      <c r="JWO49" s="46"/>
      <c r="JWP49" s="46"/>
      <c r="JWQ49" s="46"/>
      <c r="JWR49" s="46"/>
      <c r="JWS49" s="46"/>
      <c r="JWT49" s="46"/>
      <c r="JWU49" s="46"/>
      <c r="JWV49" s="46"/>
      <c r="JWW49" s="46"/>
      <c r="JWX49" s="46"/>
      <c r="JWY49" s="46"/>
      <c r="JWZ49" s="46"/>
      <c r="JXA49" s="46"/>
      <c r="JXB49" s="46"/>
      <c r="JXC49" s="46"/>
      <c r="JXD49" s="46"/>
      <c r="JXE49" s="46"/>
      <c r="JXF49" s="46"/>
      <c r="JXG49" s="46"/>
      <c r="JXH49" s="46"/>
      <c r="JXI49" s="46"/>
      <c r="JXJ49" s="46"/>
      <c r="JXK49" s="46"/>
      <c r="JXL49" s="46"/>
      <c r="JXM49" s="46"/>
      <c r="JXN49" s="46"/>
      <c r="JXO49" s="46"/>
      <c r="JXP49" s="46"/>
      <c r="JXQ49" s="46"/>
      <c r="JXR49" s="46"/>
      <c r="JXS49" s="46"/>
      <c r="JXT49" s="46"/>
      <c r="JXU49" s="46"/>
      <c r="JXV49" s="46"/>
      <c r="JXW49" s="46"/>
      <c r="JXX49" s="46"/>
      <c r="JXY49" s="46"/>
      <c r="JXZ49" s="46"/>
      <c r="JYA49" s="46"/>
      <c r="JYB49" s="46"/>
      <c r="JYC49" s="46"/>
      <c r="JYD49" s="46"/>
      <c r="JYE49" s="46"/>
      <c r="JYF49" s="46"/>
      <c r="JYG49" s="46"/>
      <c r="JYH49" s="46"/>
      <c r="JYI49" s="46"/>
      <c r="JYJ49" s="46"/>
      <c r="JYK49" s="46"/>
      <c r="JYL49" s="46"/>
      <c r="JYM49" s="46"/>
      <c r="JYN49" s="46"/>
      <c r="JYO49" s="46"/>
      <c r="JYP49" s="46"/>
      <c r="JYQ49" s="46"/>
      <c r="JYR49" s="46"/>
      <c r="JYS49" s="46"/>
      <c r="JYT49" s="46"/>
      <c r="JYU49" s="46"/>
      <c r="JYV49" s="46"/>
      <c r="JYW49" s="46"/>
      <c r="JYX49" s="46"/>
      <c r="JYY49" s="46"/>
      <c r="JYZ49" s="46"/>
      <c r="JZA49" s="46"/>
      <c r="JZB49" s="46"/>
      <c r="JZC49" s="46"/>
      <c r="JZD49" s="46"/>
      <c r="JZE49" s="46"/>
      <c r="JZF49" s="46"/>
      <c r="JZG49" s="46"/>
      <c r="JZH49" s="46"/>
      <c r="JZI49" s="46"/>
      <c r="JZJ49" s="46"/>
      <c r="JZK49" s="46"/>
      <c r="JZL49" s="46"/>
      <c r="JZM49" s="46"/>
      <c r="JZN49" s="46"/>
      <c r="JZO49" s="46"/>
      <c r="JZP49" s="46"/>
      <c r="JZQ49" s="46"/>
      <c r="JZR49" s="46"/>
      <c r="JZS49" s="46"/>
      <c r="JZT49" s="46"/>
      <c r="JZU49" s="46"/>
      <c r="JZV49" s="46"/>
      <c r="JZW49" s="46"/>
      <c r="JZX49" s="46"/>
      <c r="JZY49" s="46"/>
      <c r="JZZ49" s="46"/>
      <c r="KAA49" s="46"/>
      <c r="KAB49" s="46"/>
      <c r="KAC49" s="46"/>
      <c r="KAD49" s="46"/>
      <c r="KAE49" s="46"/>
      <c r="KAF49" s="46"/>
      <c r="KAG49" s="46"/>
      <c r="KAH49" s="46"/>
      <c r="KAI49" s="46"/>
      <c r="KAJ49" s="46"/>
      <c r="KAK49" s="46"/>
      <c r="KAL49" s="46"/>
      <c r="KAM49" s="46"/>
      <c r="KAN49" s="46"/>
      <c r="KAO49" s="46"/>
      <c r="KAP49" s="46"/>
      <c r="KAQ49" s="46"/>
      <c r="KAR49" s="46"/>
      <c r="KAS49" s="46"/>
      <c r="KAT49" s="46"/>
      <c r="KAU49" s="46"/>
      <c r="KAV49" s="46"/>
      <c r="KAW49" s="46"/>
      <c r="KAX49" s="46"/>
      <c r="KAY49" s="46"/>
      <c r="KAZ49" s="46"/>
      <c r="KBA49" s="46"/>
      <c r="KBB49" s="46"/>
      <c r="KBC49" s="46"/>
      <c r="KBD49" s="46"/>
      <c r="KBE49" s="46"/>
      <c r="KBF49" s="46"/>
      <c r="KBG49" s="46"/>
      <c r="KBH49" s="46"/>
      <c r="KBI49" s="46"/>
      <c r="KBJ49" s="46"/>
      <c r="KBK49" s="46"/>
      <c r="KBL49" s="46"/>
      <c r="KBM49" s="46"/>
      <c r="KBN49" s="46"/>
      <c r="KBO49" s="46"/>
      <c r="KBP49" s="46"/>
      <c r="KBQ49" s="46"/>
      <c r="KBR49" s="46"/>
      <c r="KBS49" s="46"/>
      <c r="KBT49" s="46"/>
      <c r="KBU49" s="46"/>
      <c r="KBV49" s="46"/>
      <c r="KBW49" s="46"/>
      <c r="KBX49" s="46"/>
      <c r="KBY49" s="46"/>
      <c r="KBZ49" s="46"/>
      <c r="KCA49" s="46"/>
      <c r="KCB49" s="46"/>
      <c r="KCC49" s="46"/>
      <c r="KCD49" s="46"/>
      <c r="KCE49" s="46"/>
      <c r="KCF49" s="46"/>
      <c r="KCG49" s="46"/>
      <c r="KCH49" s="46"/>
      <c r="KCI49" s="46"/>
      <c r="KCJ49" s="46"/>
      <c r="KCK49" s="46"/>
      <c r="KCL49" s="46"/>
      <c r="KCM49" s="46"/>
      <c r="KCN49" s="46"/>
      <c r="KCO49" s="46"/>
      <c r="KCP49" s="46"/>
      <c r="KCQ49" s="46"/>
      <c r="KCR49" s="46"/>
      <c r="KCS49" s="46"/>
      <c r="KCT49" s="46"/>
      <c r="KCU49" s="46"/>
      <c r="KCV49" s="46"/>
      <c r="KCW49" s="46"/>
      <c r="KCX49" s="46"/>
      <c r="KCY49" s="46"/>
      <c r="KCZ49" s="46"/>
      <c r="KDA49" s="46"/>
      <c r="KDB49" s="46"/>
      <c r="KDC49" s="46"/>
      <c r="KDD49" s="46"/>
      <c r="KDE49" s="46"/>
      <c r="KDF49" s="46"/>
      <c r="KDG49" s="46"/>
      <c r="KDH49" s="46"/>
      <c r="KDI49" s="46"/>
      <c r="KDJ49" s="46"/>
      <c r="KDK49" s="46"/>
      <c r="KDL49" s="46"/>
      <c r="KDM49" s="46"/>
      <c r="KDN49" s="46"/>
      <c r="KDO49" s="46"/>
      <c r="KDP49" s="46"/>
      <c r="KDQ49" s="46"/>
      <c r="KDR49" s="46"/>
      <c r="KDS49" s="46"/>
      <c r="KDT49" s="46"/>
      <c r="KDU49" s="46"/>
      <c r="KDV49" s="46"/>
      <c r="KDW49" s="46"/>
      <c r="KDX49" s="46"/>
      <c r="KDY49" s="46"/>
      <c r="KDZ49" s="46"/>
      <c r="KEA49" s="46"/>
      <c r="KEB49" s="46"/>
      <c r="KEC49" s="46"/>
      <c r="KED49" s="46"/>
      <c r="KEE49" s="46"/>
      <c r="KEF49" s="46"/>
      <c r="KEG49" s="46"/>
      <c r="KEH49" s="46"/>
      <c r="KEI49" s="46"/>
      <c r="KEJ49" s="46"/>
      <c r="KEK49" s="46"/>
      <c r="KEL49" s="46"/>
      <c r="KEM49" s="46"/>
      <c r="KEN49" s="46"/>
      <c r="KEO49" s="46"/>
      <c r="KEP49" s="46"/>
      <c r="KEQ49" s="46"/>
      <c r="KER49" s="46"/>
      <c r="KES49" s="46"/>
      <c r="KET49" s="46"/>
      <c r="KEU49" s="46"/>
      <c r="KEV49" s="46"/>
      <c r="KEW49" s="46"/>
      <c r="KEX49" s="46"/>
      <c r="KEY49" s="46"/>
      <c r="KEZ49" s="46"/>
      <c r="KFA49" s="46"/>
      <c r="KFB49" s="46"/>
      <c r="KFC49" s="46"/>
      <c r="KFD49" s="46"/>
      <c r="KFE49" s="46"/>
      <c r="KFF49" s="46"/>
      <c r="KFG49" s="46"/>
      <c r="KFH49" s="46"/>
      <c r="KFI49" s="46"/>
      <c r="KFJ49" s="46"/>
      <c r="KFK49" s="46"/>
      <c r="KFL49" s="46"/>
      <c r="KFM49" s="46"/>
      <c r="KFN49" s="46"/>
      <c r="KFO49" s="46"/>
      <c r="KFP49" s="46"/>
      <c r="KFQ49" s="46"/>
      <c r="KFR49" s="46"/>
      <c r="KFS49" s="46"/>
      <c r="KFT49" s="46"/>
      <c r="KFU49" s="46"/>
      <c r="KFV49" s="46"/>
      <c r="KFW49" s="46"/>
      <c r="KFX49" s="46"/>
      <c r="KFY49" s="46"/>
      <c r="KFZ49" s="46"/>
      <c r="KGA49" s="46"/>
      <c r="KGB49" s="46"/>
      <c r="KGC49" s="46"/>
      <c r="KGD49" s="46"/>
      <c r="KGE49" s="46"/>
      <c r="KGF49" s="46"/>
      <c r="KGG49" s="46"/>
      <c r="KGH49" s="46"/>
      <c r="KGI49" s="46"/>
      <c r="KGJ49" s="46"/>
      <c r="KGK49" s="46"/>
      <c r="KGL49" s="46"/>
      <c r="KGM49" s="46"/>
      <c r="KGN49" s="46"/>
      <c r="KGO49" s="46"/>
      <c r="KGP49" s="46"/>
      <c r="KGQ49" s="46"/>
      <c r="KGR49" s="46"/>
      <c r="KGS49" s="46"/>
      <c r="KGT49" s="46"/>
      <c r="KGU49" s="46"/>
      <c r="KGV49" s="46"/>
      <c r="KGW49" s="46"/>
      <c r="KGX49" s="46"/>
      <c r="KGY49" s="46"/>
      <c r="KGZ49" s="46"/>
      <c r="KHA49" s="46"/>
      <c r="KHB49" s="46"/>
      <c r="KHC49" s="46"/>
      <c r="KHD49" s="46"/>
      <c r="KHE49" s="46"/>
      <c r="KHF49" s="46"/>
      <c r="KHG49" s="46"/>
      <c r="KHH49" s="46"/>
      <c r="KHI49" s="46"/>
      <c r="KHJ49" s="46"/>
      <c r="KHK49" s="46"/>
      <c r="KHL49" s="46"/>
      <c r="KHM49" s="46"/>
      <c r="KHN49" s="46"/>
      <c r="KHO49" s="46"/>
      <c r="KHP49" s="46"/>
      <c r="KHQ49" s="46"/>
      <c r="KHR49" s="46"/>
      <c r="KHS49" s="46"/>
      <c r="KHT49" s="46"/>
      <c r="KHU49" s="46"/>
      <c r="KHV49" s="46"/>
      <c r="KHW49" s="46"/>
      <c r="KHX49" s="46"/>
      <c r="KHY49" s="46"/>
      <c r="KHZ49" s="46"/>
      <c r="KIA49" s="46"/>
      <c r="KIB49" s="46"/>
      <c r="KIC49" s="46"/>
      <c r="KID49" s="46"/>
      <c r="KIE49" s="46"/>
      <c r="KIF49" s="46"/>
      <c r="KIG49" s="46"/>
      <c r="KIH49" s="46"/>
      <c r="KII49" s="46"/>
      <c r="KIJ49" s="46"/>
      <c r="KIK49" s="46"/>
      <c r="KIL49" s="46"/>
      <c r="KIM49" s="46"/>
      <c r="KIN49" s="46"/>
      <c r="KIO49" s="46"/>
      <c r="KIP49" s="46"/>
      <c r="KIQ49" s="46"/>
      <c r="KIR49" s="46"/>
      <c r="KIS49" s="46"/>
      <c r="KIT49" s="46"/>
      <c r="KIU49" s="46"/>
      <c r="KIV49" s="46"/>
      <c r="KIW49" s="46"/>
      <c r="KIX49" s="46"/>
      <c r="KIY49" s="46"/>
      <c r="KIZ49" s="46"/>
      <c r="KJA49" s="46"/>
      <c r="KJB49" s="46"/>
      <c r="KJC49" s="46"/>
      <c r="KJD49" s="46"/>
      <c r="KJE49" s="46"/>
      <c r="KJF49" s="46"/>
      <c r="KJG49" s="46"/>
      <c r="KJH49" s="46"/>
      <c r="KJI49" s="46"/>
      <c r="KJJ49" s="46"/>
      <c r="KJK49" s="46"/>
      <c r="KJL49" s="46"/>
      <c r="KJM49" s="46"/>
      <c r="KJN49" s="46"/>
      <c r="KJO49" s="46"/>
      <c r="KJP49" s="46"/>
      <c r="KJQ49" s="46"/>
      <c r="KJR49" s="46"/>
      <c r="KJS49" s="46"/>
      <c r="KJT49" s="46"/>
      <c r="KJU49" s="46"/>
      <c r="KJV49" s="46"/>
      <c r="KJW49" s="46"/>
      <c r="KJX49" s="46"/>
      <c r="KJY49" s="46"/>
      <c r="KJZ49" s="46"/>
      <c r="KKA49" s="46"/>
      <c r="KKB49" s="46"/>
      <c r="KKC49" s="46"/>
      <c r="KKD49" s="46"/>
      <c r="KKE49" s="46"/>
      <c r="KKF49" s="46"/>
      <c r="KKG49" s="46"/>
      <c r="KKH49" s="46"/>
      <c r="KKI49" s="46"/>
      <c r="KKJ49" s="46"/>
      <c r="KKK49" s="46"/>
      <c r="KKL49" s="46"/>
      <c r="KKM49" s="46"/>
      <c r="KKN49" s="46"/>
      <c r="KKO49" s="46"/>
      <c r="KKP49" s="46"/>
      <c r="KKQ49" s="46"/>
      <c r="KKR49" s="46"/>
      <c r="KKS49" s="46"/>
      <c r="KKT49" s="46"/>
      <c r="KKU49" s="46"/>
      <c r="KKV49" s="46"/>
      <c r="KKW49" s="46"/>
      <c r="KKX49" s="46"/>
      <c r="KKY49" s="46"/>
      <c r="KKZ49" s="46"/>
      <c r="KLA49" s="46"/>
      <c r="KLB49" s="46"/>
      <c r="KLC49" s="46"/>
      <c r="KLD49" s="46"/>
      <c r="KLE49" s="46"/>
      <c r="KLF49" s="46"/>
      <c r="KLG49" s="46"/>
      <c r="KLH49" s="46"/>
      <c r="KLI49" s="46"/>
      <c r="KLJ49" s="46"/>
      <c r="KLK49" s="46"/>
      <c r="KLL49" s="46"/>
      <c r="KLM49" s="46"/>
      <c r="KLN49" s="46"/>
      <c r="KLO49" s="46"/>
      <c r="KLP49" s="46"/>
      <c r="KLQ49" s="46"/>
      <c r="KLR49" s="46"/>
      <c r="KLS49" s="46"/>
      <c r="KLT49" s="46"/>
      <c r="KLU49" s="46"/>
      <c r="KLV49" s="46"/>
      <c r="KLW49" s="46"/>
      <c r="KLX49" s="46"/>
      <c r="KLY49" s="46"/>
      <c r="KLZ49" s="46"/>
      <c r="KMA49" s="46"/>
      <c r="KMB49" s="46"/>
      <c r="KMC49" s="46"/>
      <c r="KMD49" s="46"/>
      <c r="KME49" s="46"/>
      <c r="KMF49" s="46"/>
      <c r="KMG49" s="46"/>
      <c r="KMH49" s="46"/>
      <c r="KMI49" s="46"/>
      <c r="KMJ49" s="46"/>
      <c r="KMK49" s="46"/>
      <c r="KML49" s="46"/>
      <c r="KMM49" s="46"/>
      <c r="KMN49" s="46"/>
      <c r="KMO49" s="46"/>
      <c r="KMP49" s="46"/>
      <c r="KMQ49" s="46"/>
      <c r="KMR49" s="46"/>
      <c r="KMS49" s="46"/>
      <c r="KMT49" s="46"/>
      <c r="KMU49" s="46"/>
      <c r="KMV49" s="46"/>
      <c r="KMW49" s="46"/>
      <c r="KMX49" s="46"/>
      <c r="KMY49" s="46"/>
      <c r="KMZ49" s="46"/>
      <c r="KNA49" s="46"/>
      <c r="KNB49" s="46"/>
      <c r="KNC49" s="46"/>
      <c r="KND49" s="46"/>
      <c r="KNE49" s="46"/>
      <c r="KNF49" s="46"/>
      <c r="KNG49" s="46"/>
      <c r="KNH49" s="46"/>
      <c r="KNI49" s="46"/>
      <c r="KNJ49" s="46"/>
      <c r="KNK49" s="46"/>
      <c r="KNL49" s="46"/>
      <c r="KNM49" s="46"/>
      <c r="KNN49" s="46"/>
      <c r="KNO49" s="46"/>
      <c r="KNP49" s="46"/>
      <c r="KNQ49" s="46"/>
      <c r="KNR49" s="46"/>
      <c r="KNS49" s="46"/>
      <c r="KNT49" s="46"/>
      <c r="KNU49" s="46"/>
      <c r="KNV49" s="46"/>
      <c r="KNW49" s="46"/>
      <c r="KNX49" s="46"/>
      <c r="KNY49" s="46"/>
      <c r="KNZ49" s="46"/>
      <c r="KOA49" s="46"/>
      <c r="KOB49" s="46"/>
      <c r="KOC49" s="46"/>
      <c r="KOD49" s="46"/>
      <c r="KOE49" s="46"/>
      <c r="KOF49" s="46"/>
      <c r="KOG49" s="46"/>
      <c r="KOH49" s="46"/>
      <c r="KOI49" s="46"/>
      <c r="KOJ49" s="46"/>
      <c r="KOK49" s="46"/>
      <c r="KOL49" s="46"/>
      <c r="KOM49" s="46"/>
      <c r="KON49" s="46"/>
      <c r="KOO49" s="46"/>
      <c r="KOP49" s="46"/>
      <c r="KOQ49" s="46"/>
      <c r="KOR49" s="46"/>
      <c r="KOS49" s="46"/>
      <c r="KOT49" s="46"/>
      <c r="KOU49" s="46"/>
      <c r="KOV49" s="46"/>
      <c r="KOW49" s="46"/>
      <c r="KOX49" s="46"/>
      <c r="KOY49" s="46"/>
      <c r="KOZ49" s="46"/>
      <c r="KPA49" s="46"/>
      <c r="KPB49" s="46"/>
      <c r="KPC49" s="46"/>
      <c r="KPD49" s="46"/>
      <c r="KPE49" s="46"/>
      <c r="KPF49" s="46"/>
      <c r="KPG49" s="46"/>
      <c r="KPH49" s="46"/>
      <c r="KPI49" s="46"/>
      <c r="KPJ49" s="46"/>
      <c r="KPK49" s="46"/>
      <c r="KPL49" s="46"/>
      <c r="KPM49" s="46"/>
      <c r="KPN49" s="46"/>
      <c r="KPO49" s="46"/>
      <c r="KPP49" s="46"/>
      <c r="KPQ49" s="46"/>
      <c r="KPR49" s="46"/>
      <c r="KPS49" s="46"/>
      <c r="KPT49" s="46"/>
      <c r="KPU49" s="46"/>
      <c r="KPV49" s="46"/>
      <c r="KPW49" s="46"/>
      <c r="KPX49" s="46"/>
      <c r="KPY49" s="46"/>
      <c r="KPZ49" s="46"/>
      <c r="KQA49" s="46"/>
      <c r="KQB49" s="46"/>
      <c r="KQC49" s="46"/>
      <c r="KQD49" s="46"/>
      <c r="KQE49" s="46"/>
      <c r="KQF49" s="46"/>
      <c r="KQG49" s="46"/>
      <c r="KQH49" s="46"/>
      <c r="KQI49" s="46"/>
      <c r="KQJ49" s="46"/>
      <c r="KQK49" s="46"/>
      <c r="KQL49" s="46"/>
      <c r="KQM49" s="46"/>
      <c r="KQN49" s="46"/>
      <c r="KQO49" s="46"/>
      <c r="KQP49" s="46"/>
      <c r="KQQ49" s="46"/>
      <c r="KQR49" s="46"/>
      <c r="KQS49" s="46"/>
      <c r="KQT49" s="46"/>
      <c r="KQU49" s="46"/>
      <c r="KQV49" s="46"/>
      <c r="KQW49" s="46"/>
      <c r="KQX49" s="46"/>
      <c r="KQY49" s="46"/>
      <c r="KQZ49" s="46"/>
      <c r="KRA49" s="46"/>
      <c r="KRB49" s="46"/>
      <c r="KRC49" s="46"/>
      <c r="KRD49" s="46"/>
      <c r="KRE49" s="46"/>
      <c r="KRF49" s="46"/>
      <c r="KRG49" s="46"/>
      <c r="KRH49" s="46"/>
      <c r="KRI49" s="46"/>
      <c r="KRJ49" s="46"/>
      <c r="KRK49" s="46"/>
      <c r="KRL49" s="46"/>
      <c r="KRM49" s="46"/>
      <c r="KRN49" s="46"/>
      <c r="KRO49" s="46"/>
      <c r="KRP49" s="46"/>
      <c r="KRQ49" s="46"/>
      <c r="KRR49" s="46"/>
      <c r="KRS49" s="46"/>
      <c r="KRT49" s="46"/>
      <c r="KRU49" s="46"/>
      <c r="KRV49" s="46"/>
      <c r="KRW49" s="46"/>
      <c r="KRX49" s="46"/>
      <c r="KRY49" s="46"/>
      <c r="KRZ49" s="46"/>
      <c r="KSA49" s="46"/>
      <c r="KSB49" s="46"/>
      <c r="KSC49" s="46"/>
      <c r="KSD49" s="46"/>
      <c r="KSE49" s="46"/>
      <c r="KSF49" s="46"/>
      <c r="KSG49" s="46"/>
      <c r="KSH49" s="46"/>
      <c r="KSI49" s="46"/>
      <c r="KSJ49" s="46"/>
      <c r="KSK49" s="46"/>
      <c r="KSL49" s="46"/>
      <c r="KSM49" s="46"/>
      <c r="KSN49" s="46"/>
      <c r="KSO49" s="46"/>
      <c r="KSP49" s="46"/>
      <c r="KSQ49" s="46"/>
      <c r="KSR49" s="46"/>
      <c r="KSS49" s="46"/>
      <c r="KST49" s="46"/>
      <c r="KSU49" s="46"/>
      <c r="KSV49" s="46"/>
      <c r="KSW49" s="46"/>
      <c r="KSX49" s="46"/>
      <c r="KSY49" s="46"/>
      <c r="KSZ49" s="46"/>
      <c r="KTA49" s="46"/>
      <c r="KTB49" s="46"/>
      <c r="KTC49" s="46"/>
      <c r="KTD49" s="46"/>
      <c r="KTE49" s="46"/>
      <c r="KTF49" s="46"/>
      <c r="KTG49" s="46"/>
      <c r="KTH49" s="46"/>
      <c r="KTI49" s="46"/>
      <c r="KTJ49" s="46"/>
      <c r="KTK49" s="46"/>
      <c r="KTL49" s="46"/>
      <c r="KTM49" s="46"/>
      <c r="KTN49" s="46"/>
      <c r="KTO49" s="46"/>
      <c r="KTP49" s="46"/>
      <c r="KTQ49" s="46"/>
      <c r="KTR49" s="46"/>
      <c r="KTS49" s="46"/>
      <c r="KTT49" s="46"/>
      <c r="KTU49" s="46"/>
      <c r="KTV49" s="46"/>
      <c r="KTW49" s="46"/>
      <c r="KTX49" s="46"/>
      <c r="KTY49" s="46"/>
      <c r="KTZ49" s="46"/>
      <c r="KUA49" s="46"/>
      <c r="KUB49" s="46"/>
      <c r="KUC49" s="46"/>
      <c r="KUD49" s="46"/>
      <c r="KUE49" s="46"/>
      <c r="KUF49" s="46"/>
      <c r="KUG49" s="46"/>
      <c r="KUH49" s="46"/>
      <c r="KUI49" s="46"/>
      <c r="KUJ49" s="46"/>
      <c r="KUK49" s="46"/>
      <c r="KUL49" s="46"/>
      <c r="KUM49" s="46"/>
      <c r="KUN49" s="46"/>
      <c r="KUO49" s="46"/>
      <c r="KUP49" s="46"/>
      <c r="KUQ49" s="46"/>
      <c r="KUR49" s="46"/>
      <c r="KUS49" s="46"/>
      <c r="KUT49" s="46"/>
      <c r="KUU49" s="46"/>
      <c r="KUV49" s="46"/>
      <c r="KUW49" s="46"/>
      <c r="KUX49" s="46"/>
      <c r="KUY49" s="46"/>
      <c r="KUZ49" s="46"/>
      <c r="KVA49" s="46"/>
      <c r="KVB49" s="46"/>
      <c r="KVC49" s="46"/>
      <c r="KVD49" s="46"/>
      <c r="KVE49" s="46"/>
      <c r="KVF49" s="46"/>
      <c r="KVG49" s="46"/>
      <c r="KVH49" s="46"/>
      <c r="KVI49" s="46"/>
      <c r="KVJ49" s="46"/>
      <c r="KVK49" s="46"/>
      <c r="KVL49" s="46"/>
      <c r="KVM49" s="46"/>
      <c r="KVN49" s="46"/>
      <c r="KVO49" s="46"/>
      <c r="KVP49" s="46"/>
      <c r="KVQ49" s="46"/>
      <c r="KVR49" s="46"/>
      <c r="KVS49" s="46"/>
      <c r="KVT49" s="46"/>
      <c r="KVU49" s="46"/>
      <c r="KVV49" s="46"/>
      <c r="KVW49" s="46"/>
      <c r="KVX49" s="46"/>
      <c r="KVY49" s="46"/>
      <c r="KVZ49" s="46"/>
      <c r="KWA49" s="46"/>
      <c r="KWB49" s="46"/>
      <c r="KWC49" s="46"/>
      <c r="KWD49" s="46"/>
      <c r="KWE49" s="46"/>
      <c r="KWF49" s="46"/>
      <c r="KWG49" s="46"/>
      <c r="KWH49" s="46"/>
      <c r="KWI49" s="46"/>
      <c r="KWJ49" s="46"/>
      <c r="KWK49" s="46"/>
      <c r="KWL49" s="46"/>
      <c r="KWM49" s="46"/>
      <c r="KWN49" s="46"/>
      <c r="KWO49" s="46"/>
      <c r="KWP49" s="46"/>
      <c r="KWQ49" s="46"/>
      <c r="KWR49" s="46"/>
      <c r="KWS49" s="46"/>
      <c r="KWT49" s="46"/>
      <c r="KWU49" s="46"/>
      <c r="KWV49" s="46"/>
      <c r="KWW49" s="46"/>
      <c r="KWX49" s="46"/>
      <c r="KWY49" s="46"/>
      <c r="KWZ49" s="46"/>
      <c r="KXA49" s="46"/>
      <c r="KXB49" s="46"/>
      <c r="KXC49" s="46"/>
      <c r="KXD49" s="46"/>
      <c r="KXE49" s="46"/>
      <c r="KXF49" s="46"/>
      <c r="KXG49" s="46"/>
      <c r="KXH49" s="46"/>
      <c r="KXI49" s="46"/>
      <c r="KXJ49" s="46"/>
      <c r="KXK49" s="46"/>
      <c r="KXL49" s="46"/>
      <c r="KXM49" s="46"/>
      <c r="KXN49" s="46"/>
      <c r="KXO49" s="46"/>
      <c r="KXP49" s="46"/>
      <c r="KXQ49" s="46"/>
      <c r="KXR49" s="46"/>
      <c r="KXS49" s="46"/>
      <c r="KXT49" s="46"/>
      <c r="KXU49" s="46"/>
      <c r="KXV49" s="46"/>
      <c r="KXW49" s="46"/>
      <c r="KXX49" s="46"/>
      <c r="KXY49" s="46"/>
      <c r="KXZ49" s="46"/>
      <c r="KYA49" s="46"/>
      <c r="KYB49" s="46"/>
      <c r="KYC49" s="46"/>
      <c r="KYD49" s="46"/>
      <c r="KYE49" s="46"/>
      <c r="KYF49" s="46"/>
      <c r="KYG49" s="46"/>
      <c r="KYH49" s="46"/>
      <c r="KYI49" s="46"/>
      <c r="KYJ49" s="46"/>
      <c r="KYK49" s="46"/>
      <c r="KYL49" s="46"/>
      <c r="KYM49" s="46"/>
      <c r="KYN49" s="46"/>
      <c r="KYO49" s="46"/>
      <c r="KYP49" s="46"/>
      <c r="KYQ49" s="46"/>
      <c r="KYR49" s="46"/>
      <c r="KYS49" s="46"/>
      <c r="KYT49" s="46"/>
      <c r="KYU49" s="46"/>
      <c r="KYV49" s="46"/>
      <c r="KYW49" s="46"/>
      <c r="KYX49" s="46"/>
      <c r="KYY49" s="46"/>
      <c r="KYZ49" s="46"/>
      <c r="KZA49" s="46"/>
      <c r="KZB49" s="46"/>
      <c r="KZC49" s="46"/>
      <c r="KZD49" s="46"/>
      <c r="KZE49" s="46"/>
      <c r="KZF49" s="46"/>
      <c r="KZG49" s="46"/>
      <c r="KZH49" s="46"/>
      <c r="KZI49" s="46"/>
      <c r="KZJ49" s="46"/>
      <c r="KZK49" s="46"/>
      <c r="KZL49" s="46"/>
      <c r="KZM49" s="46"/>
      <c r="KZN49" s="46"/>
      <c r="KZO49" s="46"/>
      <c r="KZP49" s="46"/>
      <c r="KZQ49" s="46"/>
      <c r="KZR49" s="46"/>
      <c r="KZS49" s="46"/>
      <c r="KZT49" s="46"/>
      <c r="KZU49" s="46"/>
      <c r="KZV49" s="46"/>
      <c r="KZW49" s="46"/>
      <c r="KZX49" s="46"/>
      <c r="KZY49" s="46"/>
      <c r="KZZ49" s="46"/>
      <c r="LAA49" s="46"/>
      <c r="LAB49" s="46"/>
      <c r="LAC49" s="46"/>
      <c r="LAD49" s="46"/>
      <c r="LAE49" s="46"/>
      <c r="LAF49" s="46"/>
      <c r="LAG49" s="46"/>
      <c r="LAH49" s="46"/>
      <c r="LAI49" s="46"/>
      <c r="LAJ49" s="46"/>
      <c r="LAK49" s="46"/>
      <c r="LAL49" s="46"/>
      <c r="LAM49" s="46"/>
      <c r="LAN49" s="46"/>
      <c r="LAO49" s="46"/>
      <c r="LAP49" s="46"/>
      <c r="LAQ49" s="46"/>
      <c r="LAR49" s="46"/>
      <c r="LAS49" s="46"/>
      <c r="LAT49" s="46"/>
      <c r="LAU49" s="46"/>
      <c r="LAV49" s="46"/>
      <c r="LAW49" s="46"/>
      <c r="LAX49" s="46"/>
      <c r="LAY49" s="46"/>
      <c r="LAZ49" s="46"/>
      <c r="LBA49" s="46"/>
      <c r="LBB49" s="46"/>
      <c r="LBC49" s="46"/>
      <c r="LBD49" s="46"/>
      <c r="LBE49" s="46"/>
      <c r="LBF49" s="46"/>
      <c r="LBG49" s="46"/>
      <c r="LBH49" s="46"/>
      <c r="LBI49" s="46"/>
      <c r="LBJ49" s="46"/>
      <c r="LBK49" s="46"/>
      <c r="LBL49" s="46"/>
      <c r="LBM49" s="46"/>
      <c r="LBN49" s="46"/>
      <c r="LBO49" s="46"/>
      <c r="LBP49" s="46"/>
      <c r="LBQ49" s="46"/>
      <c r="LBR49" s="46"/>
      <c r="LBS49" s="46"/>
      <c r="LBT49" s="46"/>
      <c r="LBU49" s="46"/>
      <c r="LBV49" s="46"/>
      <c r="LBW49" s="46"/>
      <c r="LBX49" s="46"/>
      <c r="LBY49" s="46"/>
      <c r="LBZ49" s="46"/>
      <c r="LCA49" s="46"/>
      <c r="LCB49" s="46"/>
      <c r="LCC49" s="46"/>
      <c r="LCD49" s="46"/>
      <c r="LCE49" s="46"/>
      <c r="LCF49" s="46"/>
      <c r="LCG49" s="46"/>
      <c r="LCH49" s="46"/>
      <c r="LCI49" s="46"/>
      <c r="LCJ49" s="46"/>
      <c r="LCK49" s="46"/>
      <c r="LCL49" s="46"/>
      <c r="LCM49" s="46"/>
      <c r="LCN49" s="46"/>
      <c r="LCO49" s="46"/>
      <c r="LCP49" s="46"/>
      <c r="LCQ49" s="46"/>
      <c r="LCR49" s="46"/>
      <c r="LCS49" s="46"/>
      <c r="LCT49" s="46"/>
      <c r="LCU49" s="46"/>
      <c r="LCV49" s="46"/>
      <c r="LCW49" s="46"/>
      <c r="LCX49" s="46"/>
      <c r="LCY49" s="46"/>
      <c r="LCZ49" s="46"/>
      <c r="LDA49" s="46"/>
      <c r="LDB49" s="46"/>
      <c r="LDC49" s="46"/>
      <c r="LDD49" s="46"/>
      <c r="LDE49" s="46"/>
      <c r="LDF49" s="46"/>
      <c r="LDG49" s="46"/>
      <c r="LDH49" s="46"/>
      <c r="LDI49" s="46"/>
      <c r="LDJ49" s="46"/>
      <c r="LDK49" s="46"/>
      <c r="LDL49" s="46"/>
      <c r="LDM49" s="46"/>
      <c r="LDN49" s="46"/>
      <c r="LDO49" s="46"/>
      <c r="LDP49" s="46"/>
      <c r="LDQ49" s="46"/>
      <c r="LDR49" s="46"/>
      <c r="LDS49" s="46"/>
      <c r="LDT49" s="46"/>
      <c r="LDU49" s="46"/>
      <c r="LDV49" s="46"/>
      <c r="LDW49" s="46"/>
      <c r="LDX49" s="46"/>
      <c r="LDY49" s="46"/>
      <c r="LDZ49" s="46"/>
      <c r="LEA49" s="46"/>
      <c r="LEB49" s="46"/>
      <c r="LEC49" s="46"/>
      <c r="LED49" s="46"/>
      <c r="LEE49" s="46"/>
      <c r="LEF49" s="46"/>
      <c r="LEG49" s="46"/>
      <c r="LEH49" s="46"/>
      <c r="LEI49" s="46"/>
      <c r="LEJ49" s="46"/>
      <c r="LEK49" s="46"/>
      <c r="LEL49" s="46"/>
      <c r="LEM49" s="46"/>
      <c r="LEN49" s="46"/>
      <c r="LEO49" s="46"/>
      <c r="LEP49" s="46"/>
      <c r="LEQ49" s="46"/>
      <c r="LER49" s="46"/>
      <c r="LES49" s="46"/>
      <c r="LET49" s="46"/>
      <c r="LEU49" s="46"/>
      <c r="LEV49" s="46"/>
      <c r="LEW49" s="46"/>
      <c r="LEX49" s="46"/>
      <c r="LEY49" s="46"/>
      <c r="LEZ49" s="46"/>
      <c r="LFA49" s="46"/>
      <c r="LFB49" s="46"/>
      <c r="LFC49" s="46"/>
      <c r="LFD49" s="46"/>
      <c r="LFE49" s="46"/>
      <c r="LFF49" s="46"/>
      <c r="LFG49" s="46"/>
      <c r="LFH49" s="46"/>
      <c r="LFI49" s="46"/>
      <c r="LFJ49" s="46"/>
      <c r="LFK49" s="46"/>
      <c r="LFL49" s="46"/>
      <c r="LFM49" s="46"/>
      <c r="LFN49" s="46"/>
      <c r="LFO49" s="46"/>
      <c r="LFP49" s="46"/>
      <c r="LFQ49" s="46"/>
      <c r="LFR49" s="46"/>
      <c r="LFS49" s="46"/>
      <c r="LFT49" s="46"/>
      <c r="LFU49" s="46"/>
      <c r="LFV49" s="46"/>
      <c r="LFW49" s="46"/>
      <c r="LFX49" s="46"/>
      <c r="LFY49" s="46"/>
      <c r="LFZ49" s="46"/>
      <c r="LGA49" s="46"/>
      <c r="LGB49" s="46"/>
      <c r="LGC49" s="46"/>
      <c r="LGD49" s="46"/>
      <c r="LGE49" s="46"/>
      <c r="LGF49" s="46"/>
      <c r="LGG49" s="46"/>
      <c r="LGH49" s="46"/>
      <c r="LGI49" s="46"/>
      <c r="LGJ49" s="46"/>
      <c r="LGK49" s="46"/>
      <c r="LGL49" s="46"/>
      <c r="LGM49" s="46"/>
      <c r="LGN49" s="46"/>
      <c r="LGO49" s="46"/>
      <c r="LGP49" s="46"/>
      <c r="LGQ49" s="46"/>
      <c r="LGR49" s="46"/>
      <c r="LGS49" s="46"/>
      <c r="LGT49" s="46"/>
      <c r="LGU49" s="46"/>
      <c r="LGV49" s="46"/>
      <c r="LGW49" s="46"/>
      <c r="LGX49" s="46"/>
      <c r="LGY49" s="46"/>
      <c r="LGZ49" s="46"/>
      <c r="LHA49" s="46"/>
      <c r="LHB49" s="46"/>
      <c r="LHC49" s="46"/>
      <c r="LHD49" s="46"/>
      <c r="LHE49" s="46"/>
      <c r="LHF49" s="46"/>
      <c r="LHG49" s="46"/>
      <c r="LHH49" s="46"/>
      <c r="LHI49" s="46"/>
      <c r="LHJ49" s="46"/>
      <c r="LHK49" s="46"/>
      <c r="LHL49" s="46"/>
      <c r="LHM49" s="46"/>
      <c r="LHN49" s="46"/>
      <c r="LHO49" s="46"/>
      <c r="LHP49" s="46"/>
      <c r="LHQ49" s="46"/>
      <c r="LHR49" s="46"/>
      <c r="LHS49" s="46"/>
      <c r="LHT49" s="46"/>
      <c r="LHU49" s="46"/>
      <c r="LHV49" s="46"/>
      <c r="LHW49" s="46"/>
      <c r="LHX49" s="46"/>
      <c r="LHY49" s="46"/>
      <c r="LHZ49" s="46"/>
      <c r="LIA49" s="46"/>
      <c r="LIB49" s="46"/>
      <c r="LIC49" s="46"/>
      <c r="LID49" s="46"/>
      <c r="LIE49" s="46"/>
      <c r="LIF49" s="46"/>
      <c r="LIG49" s="46"/>
      <c r="LIH49" s="46"/>
      <c r="LII49" s="46"/>
      <c r="LIJ49" s="46"/>
      <c r="LIK49" s="46"/>
      <c r="LIL49" s="46"/>
      <c r="LIM49" s="46"/>
      <c r="LIN49" s="46"/>
      <c r="LIO49" s="46"/>
      <c r="LIP49" s="46"/>
      <c r="LIQ49" s="46"/>
      <c r="LIR49" s="46"/>
      <c r="LIS49" s="46"/>
      <c r="LIT49" s="46"/>
      <c r="LIU49" s="46"/>
      <c r="LIV49" s="46"/>
      <c r="LIW49" s="46"/>
      <c r="LIX49" s="46"/>
      <c r="LIY49" s="46"/>
      <c r="LIZ49" s="46"/>
      <c r="LJA49" s="46"/>
      <c r="LJB49" s="46"/>
      <c r="LJC49" s="46"/>
      <c r="LJD49" s="46"/>
      <c r="LJE49" s="46"/>
      <c r="LJF49" s="46"/>
      <c r="LJG49" s="46"/>
      <c r="LJH49" s="46"/>
      <c r="LJI49" s="46"/>
      <c r="LJJ49" s="46"/>
      <c r="LJK49" s="46"/>
      <c r="LJL49" s="46"/>
      <c r="LJM49" s="46"/>
      <c r="LJN49" s="46"/>
      <c r="LJO49" s="46"/>
      <c r="LJP49" s="46"/>
      <c r="LJQ49" s="46"/>
      <c r="LJR49" s="46"/>
      <c r="LJS49" s="46"/>
      <c r="LJT49" s="46"/>
      <c r="LJU49" s="46"/>
      <c r="LJV49" s="46"/>
      <c r="LJW49" s="46"/>
      <c r="LJX49" s="46"/>
      <c r="LJY49" s="46"/>
      <c r="LJZ49" s="46"/>
      <c r="LKA49" s="46"/>
      <c r="LKB49" s="46"/>
      <c r="LKC49" s="46"/>
      <c r="LKD49" s="46"/>
      <c r="LKE49" s="46"/>
      <c r="LKF49" s="46"/>
      <c r="LKG49" s="46"/>
      <c r="LKH49" s="46"/>
      <c r="LKI49" s="46"/>
      <c r="LKJ49" s="46"/>
      <c r="LKK49" s="46"/>
      <c r="LKL49" s="46"/>
      <c r="LKM49" s="46"/>
      <c r="LKN49" s="46"/>
      <c r="LKO49" s="46"/>
      <c r="LKP49" s="46"/>
      <c r="LKQ49" s="46"/>
      <c r="LKR49" s="46"/>
      <c r="LKS49" s="46"/>
      <c r="LKT49" s="46"/>
      <c r="LKU49" s="46"/>
      <c r="LKV49" s="46"/>
      <c r="LKW49" s="46"/>
      <c r="LKX49" s="46"/>
      <c r="LKY49" s="46"/>
      <c r="LKZ49" s="46"/>
      <c r="LLA49" s="46"/>
      <c r="LLB49" s="46"/>
      <c r="LLC49" s="46"/>
      <c r="LLD49" s="46"/>
      <c r="LLE49" s="46"/>
      <c r="LLF49" s="46"/>
      <c r="LLG49" s="46"/>
      <c r="LLH49" s="46"/>
      <c r="LLI49" s="46"/>
      <c r="LLJ49" s="46"/>
      <c r="LLK49" s="46"/>
      <c r="LLL49" s="46"/>
      <c r="LLM49" s="46"/>
      <c r="LLN49" s="46"/>
      <c r="LLO49" s="46"/>
      <c r="LLP49" s="46"/>
      <c r="LLQ49" s="46"/>
      <c r="LLR49" s="46"/>
      <c r="LLS49" s="46"/>
      <c r="LLT49" s="46"/>
      <c r="LLU49" s="46"/>
      <c r="LLV49" s="46"/>
      <c r="LLW49" s="46"/>
      <c r="LLX49" s="46"/>
      <c r="LLY49" s="46"/>
      <c r="LLZ49" s="46"/>
      <c r="LMA49" s="46"/>
      <c r="LMB49" s="46"/>
      <c r="LMC49" s="46"/>
      <c r="LMD49" s="46"/>
      <c r="LME49" s="46"/>
      <c r="LMF49" s="46"/>
      <c r="LMG49" s="46"/>
      <c r="LMH49" s="46"/>
      <c r="LMI49" s="46"/>
      <c r="LMJ49" s="46"/>
      <c r="LMK49" s="46"/>
      <c r="LML49" s="46"/>
      <c r="LMM49" s="46"/>
      <c r="LMN49" s="46"/>
      <c r="LMO49" s="46"/>
      <c r="LMP49" s="46"/>
      <c r="LMQ49" s="46"/>
      <c r="LMR49" s="46"/>
      <c r="LMS49" s="46"/>
      <c r="LMT49" s="46"/>
      <c r="LMU49" s="46"/>
      <c r="LMV49" s="46"/>
      <c r="LMW49" s="46"/>
      <c r="LMX49" s="46"/>
      <c r="LMY49" s="46"/>
      <c r="LMZ49" s="46"/>
      <c r="LNA49" s="46"/>
      <c r="LNB49" s="46"/>
      <c r="LNC49" s="46"/>
      <c r="LND49" s="46"/>
      <c r="LNE49" s="46"/>
      <c r="LNF49" s="46"/>
      <c r="LNG49" s="46"/>
      <c r="LNH49" s="46"/>
      <c r="LNI49" s="46"/>
      <c r="LNJ49" s="46"/>
      <c r="LNK49" s="46"/>
      <c r="LNL49" s="46"/>
      <c r="LNM49" s="46"/>
      <c r="LNN49" s="46"/>
      <c r="LNO49" s="46"/>
      <c r="LNP49" s="46"/>
      <c r="LNQ49" s="46"/>
      <c r="LNR49" s="46"/>
      <c r="LNS49" s="46"/>
      <c r="LNT49" s="46"/>
      <c r="LNU49" s="46"/>
      <c r="LNV49" s="46"/>
      <c r="LNW49" s="46"/>
      <c r="LNX49" s="46"/>
      <c r="LNY49" s="46"/>
      <c r="LNZ49" s="46"/>
      <c r="LOA49" s="46"/>
      <c r="LOB49" s="46"/>
      <c r="LOC49" s="46"/>
      <c r="LOD49" s="46"/>
      <c r="LOE49" s="46"/>
      <c r="LOF49" s="46"/>
      <c r="LOG49" s="46"/>
      <c r="LOH49" s="46"/>
      <c r="LOI49" s="46"/>
      <c r="LOJ49" s="46"/>
      <c r="LOK49" s="46"/>
      <c r="LOL49" s="46"/>
      <c r="LOM49" s="46"/>
      <c r="LON49" s="46"/>
      <c r="LOO49" s="46"/>
      <c r="LOP49" s="46"/>
      <c r="LOQ49" s="46"/>
      <c r="LOR49" s="46"/>
      <c r="LOS49" s="46"/>
      <c r="LOT49" s="46"/>
      <c r="LOU49" s="46"/>
      <c r="LOV49" s="46"/>
      <c r="LOW49" s="46"/>
      <c r="LOX49" s="46"/>
      <c r="LOY49" s="46"/>
      <c r="LOZ49" s="46"/>
      <c r="LPA49" s="46"/>
      <c r="LPB49" s="46"/>
      <c r="LPC49" s="46"/>
      <c r="LPD49" s="46"/>
      <c r="LPE49" s="46"/>
      <c r="LPF49" s="46"/>
      <c r="LPG49" s="46"/>
      <c r="LPH49" s="46"/>
      <c r="LPI49" s="46"/>
      <c r="LPJ49" s="46"/>
      <c r="LPK49" s="46"/>
      <c r="LPL49" s="46"/>
      <c r="LPM49" s="46"/>
      <c r="LPN49" s="46"/>
      <c r="LPO49" s="46"/>
      <c r="LPP49" s="46"/>
      <c r="LPQ49" s="46"/>
      <c r="LPR49" s="46"/>
      <c r="LPS49" s="46"/>
      <c r="LPT49" s="46"/>
      <c r="LPU49" s="46"/>
      <c r="LPV49" s="46"/>
      <c r="LPW49" s="46"/>
      <c r="LPX49" s="46"/>
      <c r="LPY49" s="46"/>
      <c r="LPZ49" s="46"/>
      <c r="LQA49" s="46"/>
      <c r="LQB49" s="46"/>
      <c r="LQC49" s="46"/>
      <c r="LQD49" s="46"/>
      <c r="LQE49" s="46"/>
      <c r="LQF49" s="46"/>
      <c r="LQG49" s="46"/>
      <c r="LQH49" s="46"/>
      <c r="LQI49" s="46"/>
      <c r="LQJ49" s="46"/>
      <c r="LQK49" s="46"/>
      <c r="LQL49" s="46"/>
      <c r="LQM49" s="46"/>
      <c r="LQN49" s="46"/>
      <c r="LQO49" s="46"/>
      <c r="LQP49" s="46"/>
      <c r="LQQ49" s="46"/>
      <c r="LQR49" s="46"/>
      <c r="LQS49" s="46"/>
      <c r="LQT49" s="46"/>
      <c r="LQU49" s="46"/>
      <c r="LQV49" s="46"/>
      <c r="LQW49" s="46"/>
      <c r="LQX49" s="46"/>
      <c r="LQY49" s="46"/>
      <c r="LQZ49" s="46"/>
      <c r="LRA49" s="46"/>
      <c r="LRB49" s="46"/>
      <c r="LRC49" s="46"/>
      <c r="LRD49" s="46"/>
      <c r="LRE49" s="46"/>
      <c r="LRF49" s="46"/>
      <c r="LRG49" s="46"/>
      <c r="LRH49" s="46"/>
      <c r="LRI49" s="46"/>
      <c r="LRJ49" s="46"/>
      <c r="LRK49" s="46"/>
      <c r="LRL49" s="46"/>
      <c r="LRM49" s="46"/>
      <c r="LRN49" s="46"/>
      <c r="LRO49" s="46"/>
      <c r="LRP49" s="46"/>
      <c r="LRQ49" s="46"/>
      <c r="LRR49" s="46"/>
      <c r="LRS49" s="46"/>
      <c r="LRT49" s="46"/>
      <c r="LRU49" s="46"/>
      <c r="LRV49" s="46"/>
      <c r="LRW49" s="46"/>
      <c r="LRX49" s="46"/>
      <c r="LRY49" s="46"/>
      <c r="LRZ49" s="46"/>
      <c r="LSA49" s="46"/>
      <c r="LSB49" s="46"/>
      <c r="LSC49" s="46"/>
      <c r="LSD49" s="46"/>
      <c r="LSE49" s="46"/>
      <c r="LSF49" s="46"/>
      <c r="LSG49" s="46"/>
      <c r="LSH49" s="46"/>
      <c r="LSI49" s="46"/>
      <c r="LSJ49" s="46"/>
      <c r="LSK49" s="46"/>
      <c r="LSL49" s="46"/>
      <c r="LSM49" s="46"/>
      <c r="LSN49" s="46"/>
      <c r="LSO49" s="46"/>
      <c r="LSP49" s="46"/>
      <c r="LSQ49" s="46"/>
      <c r="LSR49" s="46"/>
      <c r="LSS49" s="46"/>
      <c r="LST49" s="46"/>
      <c r="LSU49" s="46"/>
      <c r="LSV49" s="46"/>
      <c r="LSW49" s="46"/>
      <c r="LSX49" s="46"/>
      <c r="LSY49" s="46"/>
      <c r="LSZ49" s="46"/>
      <c r="LTA49" s="46"/>
      <c r="LTB49" s="46"/>
      <c r="LTC49" s="46"/>
      <c r="LTD49" s="46"/>
      <c r="LTE49" s="46"/>
      <c r="LTF49" s="46"/>
      <c r="LTG49" s="46"/>
      <c r="LTH49" s="46"/>
      <c r="LTI49" s="46"/>
      <c r="LTJ49" s="46"/>
      <c r="LTK49" s="46"/>
      <c r="LTL49" s="46"/>
      <c r="LTM49" s="46"/>
      <c r="LTN49" s="46"/>
      <c r="LTO49" s="46"/>
      <c r="LTP49" s="46"/>
      <c r="LTQ49" s="46"/>
      <c r="LTR49" s="46"/>
      <c r="LTS49" s="46"/>
      <c r="LTT49" s="46"/>
      <c r="LTU49" s="46"/>
      <c r="LTV49" s="46"/>
      <c r="LTW49" s="46"/>
      <c r="LTX49" s="46"/>
      <c r="LTY49" s="46"/>
      <c r="LTZ49" s="46"/>
      <c r="LUA49" s="46"/>
      <c r="LUB49" s="46"/>
      <c r="LUC49" s="46"/>
      <c r="LUD49" s="46"/>
      <c r="LUE49" s="46"/>
      <c r="LUF49" s="46"/>
      <c r="LUG49" s="46"/>
      <c r="LUH49" s="46"/>
      <c r="LUI49" s="46"/>
      <c r="LUJ49" s="46"/>
      <c r="LUK49" s="46"/>
      <c r="LUL49" s="46"/>
      <c r="LUM49" s="46"/>
      <c r="LUN49" s="46"/>
      <c r="LUO49" s="46"/>
      <c r="LUP49" s="46"/>
      <c r="LUQ49" s="46"/>
      <c r="LUR49" s="46"/>
      <c r="LUS49" s="46"/>
      <c r="LUT49" s="46"/>
      <c r="LUU49" s="46"/>
      <c r="LUV49" s="46"/>
      <c r="LUW49" s="46"/>
      <c r="LUX49" s="46"/>
      <c r="LUY49" s="46"/>
      <c r="LUZ49" s="46"/>
      <c r="LVA49" s="46"/>
      <c r="LVB49" s="46"/>
      <c r="LVC49" s="46"/>
      <c r="LVD49" s="46"/>
      <c r="LVE49" s="46"/>
      <c r="LVF49" s="46"/>
      <c r="LVG49" s="46"/>
      <c r="LVH49" s="46"/>
      <c r="LVI49" s="46"/>
      <c r="LVJ49" s="46"/>
      <c r="LVK49" s="46"/>
      <c r="LVL49" s="46"/>
      <c r="LVM49" s="46"/>
      <c r="LVN49" s="46"/>
      <c r="LVO49" s="46"/>
      <c r="LVP49" s="46"/>
      <c r="LVQ49" s="46"/>
      <c r="LVR49" s="46"/>
      <c r="LVS49" s="46"/>
      <c r="LVT49" s="46"/>
      <c r="LVU49" s="46"/>
      <c r="LVV49" s="46"/>
      <c r="LVW49" s="46"/>
      <c r="LVX49" s="46"/>
      <c r="LVY49" s="46"/>
      <c r="LVZ49" s="46"/>
      <c r="LWA49" s="46"/>
      <c r="LWB49" s="46"/>
      <c r="LWC49" s="46"/>
      <c r="LWD49" s="46"/>
      <c r="LWE49" s="46"/>
      <c r="LWF49" s="46"/>
      <c r="LWG49" s="46"/>
      <c r="LWH49" s="46"/>
      <c r="LWI49" s="46"/>
      <c r="LWJ49" s="46"/>
      <c r="LWK49" s="46"/>
      <c r="LWL49" s="46"/>
      <c r="LWM49" s="46"/>
      <c r="LWN49" s="46"/>
      <c r="LWO49" s="46"/>
      <c r="LWP49" s="46"/>
      <c r="LWQ49" s="46"/>
      <c r="LWR49" s="46"/>
      <c r="LWS49" s="46"/>
      <c r="LWT49" s="46"/>
      <c r="LWU49" s="46"/>
      <c r="LWV49" s="46"/>
      <c r="LWW49" s="46"/>
      <c r="LWX49" s="46"/>
      <c r="LWY49" s="46"/>
      <c r="LWZ49" s="46"/>
      <c r="LXA49" s="46"/>
      <c r="LXB49" s="46"/>
      <c r="LXC49" s="46"/>
      <c r="LXD49" s="46"/>
      <c r="LXE49" s="46"/>
      <c r="LXF49" s="46"/>
      <c r="LXG49" s="46"/>
      <c r="LXH49" s="46"/>
      <c r="LXI49" s="46"/>
      <c r="LXJ49" s="46"/>
      <c r="LXK49" s="46"/>
      <c r="LXL49" s="46"/>
      <c r="LXM49" s="46"/>
      <c r="LXN49" s="46"/>
      <c r="LXO49" s="46"/>
      <c r="LXP49" s="46"/>
      <c r="LXQ49" s="46"/>
      <c r="LXR49" s="46"/>
      <c r="LXS49" s="46"/>
      <c r="LXT49" s="46"/>
      <c r="LXU49" s="46"/>
      <c r="LXV49" s="46"/>
      <c r="LXW49" s="46"/>
      <c r="LXX49" s="46"/>
      <c r="LXY49" s="46"/>
      <c r="LXZ49" s="46"/>
      <c r="LYA49" s="46"/>
      <c r="LYB49" s="46"/>
      <c r="LYC49" s="46"/>
      <c r="LYD49" s="46"/>
      <c r="LYE49" s="46"/>
      <c r="LYF49" s="46"/>
      <c r="LYG49" s="46"/>
      <c r="LYH49" s="46"/>
      <c r="LYI49" s="46"/>
      <c r="LYJ49" s="46"/>
      <c r="LYK49" s="46"/>
      <c r="LYL49" s="46"/>
      <c r="LYM49" s="46"/>
      <c r="LYN49" s="46"/>
      <c r="LYO49" s="46"/>
      <c r="LYP49" s="46"/>
      <c r="LYQ49" s="46"/>
      <c r="LYR49" s="46"/>
      <c r="LYS49" s="46"/>
      <c r="LYT49" s="46"/>
      <c r="LYU49" s="46"/>
      <c r="LYV49" s="46"/>
      <c r="LYW49" s="46"/>
      <c r="LYX49" s="46"/>
      <c r="LYY49" s="46"/>
      <c r="LYZ49" s="46"/>
      <c r="LZA49" s="46"/>
      <c r="LZB49" s="46"/>
      <c r="LZC49" s="46"/>
      <c r="LZD49" s="46"/>
      <c r="LZE49" s="46"/>
      <c r="LZF49" s="46"/>
      <c r="LZG49" s="46"/>
      <c r="LZH49" s="46"/>
      <c r="LZI49" s="46"/>
      <c r="LZJ49" s="46"/>
      <c r="LZK49" s="46"/>
      <c r="LZL49" s="46"/>
      <c r="LZM49" s="46"/>
      <c r="LZN49" s="46"/>
      <c r="LZO49" s="46"/>
      <c r="LZP49" s="46"/>
      <c r="LZQ49" s="46"/>
      <c r="LZR49" s="46"/>
      <c r="LZS49" s="46"/>
      <c r="LZT49" s="46"/>
      <c r="LZU49" s="46"/>
      <c r="LZV49" s="46"/>
      <c r="LZW49" s="46"/>
      <c r="LZX49" s="46"/>
      <c r="LZY49" s="46"/>
      <c r="LZZ49" s="46"/>
      <c r="MAA49" s="46"/>
      <c r="MAB49" s="46"/>
      <c r="MAC49" s="46"/>
      <c r="MAD49" s="46"/>
      <c r="MAE49" s="46"/>
      <c r="MAF49" s="46"/>
      <c r="MAG49" s="46"/>
      <c r="MAH49" s="46"/>
      <c r="MAI49" s="46"/>
      <c r="MAJ49" s="46"/>
      <c r="MAK49" s="46"/>
      <c r="MAL49" s="46"/>
      <c r="MAM49" s="46"/>
      <c r="MAN49" s="46"/>
      <c r="MAO49" s="46"/>
      <c r="MAP49" s="46"/>
      <c r="MAQ49" s="46"/>
      <c r="MAR49" s="46"/>
      <c r="MAS49" s="46"/>
      <c r="MAT49" s="46"/>
      <c r="MAU49" s="46"/>
      <c r="MAV49" s="46"/>
      <c r="MAW49" s="46"/>
      <c r="MAX49" s="46"/>
      <c r="MAY49" s="46"/>
      <c r="MAZ49" s="46"/>
      <c r="MBA49" s="46"/>
      <c r="MBB49" s="46"/>
      <c r="MBC49" s="46"/>
      <c r="MBD49" s="46"/>
      <c r="MBE49" s="46"/>
      <c r="MBF49" s="46"/>
      <c r="MBG49" s="46"/>
      <c r="MBH49" s="46"/>
      <c r="MBI49" s="46"/>
      <c r="MBJ49" s="46"/>
      <c r="MBK49" s="46"/>
      <c r="MBL49" s="46"/>
      <c r="MBM49" s="46"/>
      <c r="MBN49" s="46"/>
      <c r="MBO49" s="46"/>
      <c r="MBP49" s="46"/>
      <c r="MBQ49" s="46"/>
      <c r="MBR49" s="46"/>
      <c r="MBS49" s="46"/>
      <c r="MBT49" s="46"/>
      <c r="MBU49" s="46"/>
      <c r="MBV49" s="46"/>
      <c r="MBW49" s="46"/>
      <c r="MBX49" s="46"/>
      <c r="MBY49" s="46"/>
      <c r="MBZ49" s="46"/>
      <c r="MCA49" s="46"/>
      <c r="MCB49" s="46"/>
      <c r="MCC49" s="46"/>
      <c r="MCD49" s="46"/>
      <c r="MCE49" s="46"/>
      <c r="MCF49" s="46"/>
      <c r="MCG49" s="46"/>
      <c r="MCH49" s="46"/>
      <c r="MCI49" s="46"/>
      <c r="MCJ49" s="46"/>
      <c r="MCK49" s="46"/>
      <c r="MCL49" s="46"/>
      <c r="MCM49" s="46"/>
      <c r="MCN49" s="46"/>
      <c r="MCO49" s="46"/>
      <c r="MCP49" s="46"/>
      <c r="MCQ49" s="46"/>
      <c r="MCR49" s="46"/>
      <c r="MCS49" s="46"/>
      <c r="MCT49" s="46"/>
      <c r="MCU49" s="46"/>
      <c r="MCV49" s="46"/>
      <c r="MCW49" s="46"/>
      <c r="MCX49" s="46"/>
      <c r="MCY49" s="46"/>
      <c r="MCZ49" s="46"/>
      <c r="MDA49" s="46"/>
      <c r="MDB49" s="46"/>
      <c r="MDC49" s="46"/>
      <c r="MDD49" s="46"/>
      <c r="MDE49" s="46"/>
      <c r="MDF49" s="46"/>
      <c r="MDG49" s="46"/>
      <c r="MDH49" s="46"/>
      <c r="MDI49" s="46"/>
      <c r="MDJ49" s="46"/>
      <c r="MDK49" s="46"/>
      <c r="MDL49" s="46"/>
      <c r="MDM49" s="46"/>
      <c r="MDN49" s="46"/>
      <c r="MDO49" s="46"/>
      <c r="MDP49" s="46"/>
      <c r="MDQ49" s="46"/>
      <c r="MDR49" s="46"/>
      <c r="MDS49" s="46"/>
      <c r="MDT49" s="46"/>
      <c r="MDU49" s="46"/>
      <c r="MDV49" s="46"/>
      <c r="MDW49" s="46"/>
      <c r="MDX49" s="46"/>
      <c r="MDY49" s="46"/>
      <c r="MDZ49" s="46"/>
      <c r="MEA49" s="46"/>
      <c r="MEB49" s="46"/>
      <c r="MEC49" s="46"/>
      <c r="MED49" s="46"/>
      <c r="MEE49" s="46"/>
      <c r="MEF49" s="46"/>
      <c r="MEG49" s="46"/>
      <c r="MEH49" s="46"/>
      <c r="MEI49" s="46"/>
      <c r="MEJ49" s="46"/>
      <c r="MEK49" s="46"/>
      <c r="MEL49" s="46"/>
      <c r="MEM49" s="46"/>
      <c r="MEN49" s="46"/>
      <c r="MEO49" s="46"/>
      <c r="MEP49" s="46"/>
      <c r="MEQ49" s="46"/>
      <c r="MER49" s="46"/>
      <c r="MES49" s="46"/>
      <c r="MET49" s="46"/>
      <c r="MEU49" s="46"/>
      <c r="MEV49" s="46"/>
      <c r="MEW49" s="46"/>
      <c r="MEX49" s="46"/>
      <c r="MEY49" s="46"/>
      <c r="MEZ49" s="46"/>
      <c r="MFA49" s="46"/>
      <c r="MFB49" s="46"/>
      <c r="MFC49" s="46"/>
      <c r="MFD49" s="46"/>
      <c r="MFE49" s="46"/>
      <c r="MFF49" s="46"/>
      <c r="MFG49" s="46"/>
      <c r="MFH49" s="46"/>
      <c r="MFI49" s="46"/>
      <c r="MFJ49" s="46"/>
      <c r="MFK49" s="46"/>
      <c r="MFL49" s="46"/>
      <c r="MFM49" s="46"/>
      <c r="MFN49" s="46"/>
      <c r="MFO49" s="46"/>
      <c r="MFP49" s="46"/>
      <c r="MFQ49" s="46"/>
      <c r="MFR49" s="46"/>
      <c r="MFS49" s="46"/>
      <c r="MFT49" s="46"/>
      <c r="MFU49" s="46"/>
      <c r="MFV49" s="46"/>
      <c r="MFW49" s="46"/>
      <c r="MFX49" s="46"/>
      <c r="MFY49" s="46"/>
      <c r="MFZ49" s="46"/>
      <c r="MGA49" s="46"/>
      <c r="MGB49" s="46"/>
      <c r="MGC49" s="46"/>
      <c r="MGD49" s="46"/>
      <c r="MGE49" s="46"/>
      <c r="MGF49" s="46"/>
      <c r="MGG49" s="46"/>
      <c r="MGH49" s="46"/>
      <c r="MGI49" s="46"/>
      <c r="MGJ49" s="46"/>
      <c r="MGK49" s="46"/>
      <c r="MGL49" s="46"/>
      <c r="MGM49" s="46"/>
      <c r="MGN49" s="46"/>
      <c r="MGO49" s="46"/>
      <c r="MGP49" s="46"/>
      <c r="MGQ49" s="46"/>
      <c r="MGR49" s="46"/>
      <c r="MGS49" s="46"/>
      <c r="MGT49" s="46"/>
      <c r="MGU49" s="46"/>
      <c r="MGV49" s="46"/>
      <c r="MGW49" s="46"/>
      <c r="MGX49" s="46"/>
      <c r="MGY49" s="46"/>
      <c r="MGZ49" s="46"/>
      <c r="MHA49" s="46"/>
      <c r="MHB49" s="46"/>
      <c r="MHC49" s="46"/>
      <c r="MHD49" s="46"/>
      <c r="MHE49" s="46"/>
      <c r="MHF49" s="46"/>
      <c r="MHG49" s="46"/>
      <c r="MHH49" s="46"/>
      <c r="MHI49" s="46"/>
      <c r="MHJ49" s="46"/>
      <c r="MHK49" s="46"/>
      <c r="MHL49" s="46"/>
      <c r="MHM49" s="46"/>
      <c r="MHN49" s="46"/>
      <c r="MHO49" s="46"/>
      <c r="MHP49" s="46"/>
      <c r="MHQ49" s="46"/>
      <c r="MHR49" s="46"/>
      <c r="MHS49" s="46"/>
      <c r="MHT49" s="46"/>
      <c r="MHU49" s="46"/>
      <c r="MHV49" s="46"/>
      <c r="MHW49" s="46"/>
      <c r="MHX49" s="46"/>
      <c r="MHY49" s="46"/>
      <c r="MHZ49" s="46"/>
      <c r="MIA49" s="46"/>
      <c r="MIB49" s="46"/>
      <c r="MIC49" s="46"/>
      <c r="MID49" s="46"/>
      <c r="MIE49" s="46"/>
      <c r="MIF49" s="46"/>
      <c r="MIG49" s="46"/>
      <c r="MIH49" s="46"/>
      <c r="MII49" s="46"/>
      <c r="MIJ49" s="46"/>
      <c r="MIK49" s="46"/>
      <c r="MIL49" s="46"/>
      <c r="MIM49" s="46"/>
      <c r="MIN49" s="46"/>
      <c r="MIO49" s="46"/>
      <c r="MIP49" s="46"/>
      <c r="MIQ49" s="46"/>
      <c r="MIR49" s="46"/>
      <c r="MIS49" s="46"/>
      <c r="MIT49" s="46"/>
      <c r="MIU49" s="46"/>
      <c r="MIV49" s="46"/>
      <c r="MIW49" s="46"/>
      <c r="MIX49" s="46"/>
      <c r="MIY49" s="46"/>
      <c r="MIZ49" s="46"/>
      <c r="MJA49" s="46"/>
      <c r="MJB49" s="46"/>
      <c r="MJC49" s="46"/>
      <c r="MJD49" s="46"/>
      <c r="MJE49" s="46"/>
      <c r="MJF49" s="46"/>
      <c r="MJG49" s="46"/>
      <c r="MJH49" s="46"/>
      <c r="MJI49" s="46"/>
      <c r="MJJ49" s="46"/>
      <c r="MJK49" s="46"/>
      <c r="MJL49" s="46"/>
      <c r="MJM49" s="46"/>
      <c r="MJN49" s="46"/>
      <c r="MJO49" s="46"/>
      <c r="MJP49" s="46"/>
      <c r="MJQ49" s="46"/>
      <c r="MJR49" s="46"/>
      <c r="MJS49" s="46"/>
      <c r="MJT49" s="46"/>
      <c r="MJU49" s="46"/>
      <c r="MJV49" s="46"/>
      <c r="MJW49" s="46"/>
      <c r="MJX49" s="46"/>
      <c r="MJY49" s="46"/>
      <c r="MJZ49" s="46"/>
      <c r="MKA49" s="46"/>
      <c r="MKB49" s="46"/>
      <c r="MKC49" s="46"/>
      <c r="MKD49" s="46"/>
      <c r="MKE49" s="46"/>
      <c r="MKF49" s="46"/>
      <c r="MKG49" s="46"/>
      <c r="MKH49" s="46"/>
      <c r="MKI49" s="46"/>
      <c r="MKJ49" s="46"/>
      <c r="MKK49" s="46"/>
      <c r="MKL49" s="46"/>
      <c r="MKM49" s="46"/>
      <c r="MKN49" s="46"/>
      <c r="MKO49" s="46"/>
      <c r="MKP49" s="46"/>
      <c r="MKQ49" s="46"/>
      <c r="MKR49" s="46"/>
      <c r="MKS49" s="46"/>
      <c r="MKT49" s="46"/>
      <c r="MKU49" s="46"/>
      <c r="MKV49" s="46"/>
      <c r="MKW49" s="46"/>
      <c r="MKX49" s="46"/>
      <c r="MKY49" s="46"/>
      <c r="MKZ49" s="46"/>
      <c r="MLA49" s="46"/>
      <c r="MLB49" s="46"/>
      <c r="MLC49" s="46"/>
      <c r="MLD49" s="46"/>
      <c r="MLE49" s="46"/>
      <c r="MLF49" s="46"/>
      <c r="MLG49" s="46"/>
      <c r="MLH49" s="46"/>
      <c r="MLI49" s="46"/>
      <c r="MLJ49" s="46"/>
      <c r="MLK49" s="46"/>
      <c r="MLL49" s="46"/>
      <c r="MLM49" s="46"/>
      <c r="MLN49" s="46"/>
      <c r="MLO49" s="46"/>
      <c r="MLP49" s="46"/>
      <c r="MLQ49" s="46"/>
      <c r="MLR49" s="46"/>
      <c r="MLS49" s="46"/>
      <c r="MLT49" s="46"/>
      <c r="MLU49" s="46"/>
      <c r="MLV49" s="46"/>
      <c r="MLW49" s="46"/>
      <c r="MLX49" s="46"/>
      <c r="MLY49" s="46"/>
      <c r="MLZ49" s="46"/>
      <c r="MMA49" s="46"/>
      <c r="MMB49" s="46"/>
      <c r="MMC49" s="46"/>
      <c r="MMD49" s="46"/>
      <c r="MME49" s="46"/>
      <c r="MMF49" s="46"/>
      <c r="MMG49" s="46"/>
      <c r="MMH49" s="46"/>
      <c r="MMI49" s="46"/>
      <c r="MMJ49" s="46"/>
      <c r="MMK49" s="46"/>
      <c r="MML49" s="46"/>
      <c r="MMM49" s="46"/>
      <c r="MMN49" s="46"/>
      <c r="MMO49" s="46"/>
      <c r="MMP49" s="46"/>
      <c r="MMQ49" s="46"/>
      <c r="MMR49" s="46"/>
      <c r="MMS49" s="46"/>
      <c r="MMT49" s="46"/>
      <c r="MMU49" s="46"/>
      <c r="MMV49" s="46"/>
      <c r="MMW49" s="46"/>
      <c r="MMX49" s="46"/>
      <c r="MMY49" s="46"/>
      <c r="MMZ49" s="46"/>
      <c r="MNA49" s="46"/>
      <c r="MNB49" s="46"/>
      <c r="MNC49" s="46"/>
      <c r="MND49" s="46"/>
      <c r="MNE49" s="46"/>
      <c r="MNF49" s="46"/>
      <c r="MNG49" s="46"/>
      <c r="MNH49" s="46"/>
      <c r="MNI49" s="46"/>
      <c r="MNJ49" s="46"/>
      <c r="MNK49" s="46"/>
      <c r="MNL49" s="46"/>
      <c r="MNM49" s="46"/>
      <c r="MNN49" s="46"/>
      <c r="MNO49" s="46"/>
      <c r="MNP49" s="46"/>
      <c r="MNQ49" s="46"/>
      <c r="MNR49" s="46"/>
      <c r="MNS49" s="46"/>
      <c r="MNT49" s="46"/>
      <c r="MNU49" s="46"/>
      <c r="MNV49" s="46"/>
      <c r="MNW49" s="46"/>
      <c r="MNX49" s="46"/>
      <c r="MNY49" s="46"/>
      <c r="MNZ49" s="46"/>
      <c r="MOA49" s="46"/>
      <c r="MOB49" s="46"/>
      <c r="MOC49" s="46"/>
      <c r="MOD49" s="46"/>
      <c r="MOE49" s="46"/>
      <c r="MOF49" s="46"/>
      <c r="MOG49" s="46"/>
      <c r="MOH49" s="46"/>
      <c r="MOI49" s="46"/>
      <c r="MOJ49" s="46"/>
      <c r="MOK49" s="46"/>
      <c r="MOL49" s="46"/>
      <c r="MOM49" s="46"/>
      <c r="MON49" s="46"/>
      <c r="MOO49" s="46"/>
      <c r="MOP49" s="46"/>
      <c r="MOQ49" s="46"/>
      <c r="MOR49" s="46"/>
      <c r="MOS49" s="46"/>
      <c r="MOT49" s="46"/>
      <c r="MOU49" s="46"/>
      <c r="MOV49" s="46"/>
      <c r="MOW49" s="46"/>
      <c r="MOX49" s="46"/>
      <c r="MOY49" s="46"/>
      <c r="MOZ49" s="46"/>
      <c r="MPA49" s="46"/>
      <c r="MPB49" s="46"/>
      <c r="MPC49" s="46"/>
      <c r="MPD49" s="46"/>
      <c r="MPE49" s="46"/>
      <c r="MPF49" s="46"/>
      <c r="MPG49" s="46"/>
      <c r="MPH49" s="46"/>
      <c r="MPI49" s="46"/>
      <c r="MPJ49" s="46"/>
      <c r="MPK49" s="46"/>
      <c r="MPL49" s="46"/>
      <c r="MPM49" s="46"/>
      <c r="MPN49" s="46"/>
      <c r="MPO49" s="46"/>
      <c r="MPP49" s="46"/>
      <c r="MPQ49" s="46"/>
      <c r="MPR49" s="46"/>
      <c r="MPS49" s="46"/>
      <c r="MPT49" s="46"/>
      <c r="MPU49" s="46"/>
      <c r="MPV49" s="46"/>
      <c r="MPW49" s="46"/>
      <c r="MPX49" s="46"/>
      <c r="MPY49" s="46"/>
      <c r="MPZ49" s="46"/>
      <c r="MQA49" s="46"/>
      <c r="MQB49" s="46"/>
      <c r="MQC49" s="46"/>
      <c r="MQD49" s="46"/>
      <c r="MQE49" s="46"/>
      <c r="MQF49" s="46"/>
      <c r="MQG49" s="46"/>
      <c r="MQH49" s="46"/>
      <c r="MQI49" s="46"/>
      <c r="MQJ49" s="46"/>
      <c r="MQK49" s="46"/>
      <c r="MQL49" s="46"/>
      <c r="MQM49" s="46"/>
      <c r="MQN49" s="46"/>
      <c r="MQO49" s="46"/>
      <c r="MQP49" s="46"/>
      <c r="MQQ49" s="46"/>
      <c r="MQR49" s="46"/>
      <c r="MQS49" s="46"/>
      <c r="MQT49" s="46"/>
      <c r="MQU49" s="46"/>
      <c r="MQV49" s="46"/>
      <c r="MQW49" s="46"/>
      <c r="MQX49" s="46"/>
      <c r="MQY49" s="46"/>
      <c r="MQZ49" s="46"/>
      <c r="MRA49" s="46"/>
      <c r="MRB49" s="46"/>
      <c r="MRC49" s="46"/>
      <c r="MRD49" s="46"/>
      <c r="MRE49" s="46"/>
      <c r="MRF49" s="46"/>
      <c r="MRG49" s="46"/>
      <c r="MRH49" s="46"/>
      <c r="MRI49" s="46"/>
      <c r="MRJ49" s="46"/>
      <c r="MRK49" s="46"/>
      <c r="MRL49" s="46"/>
      <c r="MRM49" s="46"/>
      <c r="MRN49" s="46"/>
      <c r="MRO49" s="46"/>
      <c r="MRP49" s="46"/>
      <c r="MRQ49" s="46"/>
      <c r="MRR49" s="46"/>
      <c r="MRS49" s="46"/>
      <c r="MRT49" s="46"/>
      <c r="MRU49" s="46"/>
      <c r="MRV49" s="46"/>
      <c r="MRW49" s="46"/>
      <c r="MRX49" s="46"/>
      <c r="MRY49" s="46"/>
      <c r="MRZ49" s="46"/>
      <c r="MSA49" s="46"/>
      <c r="MSB49" s="46"/>
      <c r="MSC49" s="46"/>
      <c r="MSD49" s="46"/>
      <c r="MSE49" s="46"/>
      <c r="MSF49" s="46"/>
      <c r="MSG49" s="46"/>
      <c r="MSH49" s="46"/>
      <c r="MSI49" s="46"/>
      <c r="MSJ49" s="46"/>
      <c r="MSK49" s="46"/>
      <c r="MSL49" s="46"/>
      <c r="MSM49" s="46"/>
      <c r="MSN49" s="46"/>
      <c r="MSO49" s="46"/>
      <c r="MSP49" s="46"/>
      <c r="MSQ49" s="46"/>
      <c r="MSR49" s="46"/>
      <c r="MSS49" s="46"/>
      <c r="MST49" s="46"/>
      <c r="MSU49" s="46"/>
      <c r="MSV49" s="46"/>
      <c r="MSW49" s="46"/>
      <c r="MSX49" s="46"/>
      <c r="MSY49" s="46"/>
      <c r="MSZ49" s="46"/>
      <c r="MTA49" s="46"/>
      <c r="MTB49" s="46"/>
      <c r="MTC49" s="46"/>
      <c r="MTD49" s="46"/>
      <c r="MTE49" s="46"/>
      <c r="MTF49" s="46"/>
      <c r="MTG49" s="46"/>
      <c r="MTH49" s="46"/>
      <c r="MTI49" s="46"/>
      <c r="MTJ49" s="46"/>
      <c r="MTK49" s="46"/>
      <c r="MTL49" s="46"/>
      <c r="MTM49" s="46"/>
      <c r="MTN49" s="46"/>
      <c r="MTO49" s="46"/>
      <c r="MTP49" s="46"/>
      <c r="MTQ49" s="46"/>
      <c r="MTR49" s="46"/>
      <c r="MTS49" s="46"/>
      <c r="MTT49" s="46"/>
      <c r="MTU49" s="46"/>
      <c r="MTV49" s="46"/>
      <c r="MTW49" s="46"/>
      <c r="MTX49" s="46"/>
      <c r="MTY49" s="46"/>
      <c r="MTZ49" s="46"/>
      <c r="MUA49" s="46"/>
      <c r="MUB49" s="46"/>
      <c r="MUC49" s="46"/>
      <c r="MUD49" s="46"/>
      <c r="MUE49" s="46"/>
      <c r="MUF49" s="46"/>
      <c r="MUG49" s="46"/>
      <c r="MUH49" s="46"/>
      <c r="MUI49" s="46"/>
      <c r="MUJ49" s="46"/>
      <c r="MUK49" s="46"/>
      <c r="MUL49" s="46"/>
      <c r="MUM49" s="46"/>
      <c r="MUN49" s="46"/>
      <c r="MUO49" s="46"/>
      <c r="MUP49" s="46"/>
      <c r="MUQ49" s="46"/>
      <c r="MUR49" s="46"/>
      <c r="MUS49" s="46"/>
      <c r="MUT49" s="46"/>
      <c r="MUU49" s="46"/>
      <c r="MUV49" s="46"/>
      <c r="MUW49" s="46"/>
      <c r="MUX49" s="46"/>
      <c r="MUY49" s="46"/>
      <c r="MUZ49" s="46"/>
      <c r="MVA49" s="46"/>
      <c r="MVB49" s="46"/>
      <c r="MVC49" s="46"/>
      <c r="MVD49" s="46"/>
      <c r="MVE49" s="46"/>
      <c r="MVF49" s="46"/>
      <c r="MVG49" s="46"/>
      <c r="MVH49" s="46"/>
      <c r="MVI49" s="46"/>
      <c r="MVJ49" s="46"/>
      <c r="MVK49" s="46"/>
      <c r="MVL49" s="46"/>
      <c r="MVM49" s="46"/>
      <c r="MVN49" s="46"/>
      <c r="MVO49" s="46"/>
      <c r="MVP49" s="46"/>
      <c r="MVQ49" s="46"/>
      <c r="MVR49" s="46"/>
      <c r="MVS49" s="46"/>
      <c r="MVT49" s="46"/>
      <c r="MVU49" s="46"/>
      <c r="MVV49" s="46"/>
      <c r="MVW49" s="46"/>
      <c r="MVX49" s="46"/>
      <c r="MVY49" s="46"/>
      <c r="MVZ49" s="46"/>
      <c r="MWA49" s="46"/>
      <c r="MWB49" s="46"/>
      <c r="MWC49" s="46"/>
      <c r="MWD49" s="46"/>
      <c r="MWE49" s="46"/>
      <c r="MWF49" s="46"/>
      <c r="MWG49" s="46"/>
      <c r="MWH49" s="46"/>
      <c r="MWI49" s="46"/>
      <c r="MWJ49" s="46"/>
      <c r="MWK49" s="46"/>
      <c r="MWL49" s="46"/>
      <c r="MWM49" s="46"/>
      <c r="MWN49" s="46"/>
      <c r="MWO49" s="46"/>
      <c r="MWP49" s="46"/>
      <c r="MWQ49" s="46"/>
      <c r="MWR49" s="46"/>
      <c r="MWS49" s="46"/>
      <c r="MWT49" s="46"/>
      <c r="MWU49" s="46"/>
      <c r="MWV49" s="46"/>
      <c r="MWW49" s="46"/>
      <c r="MWX49" s="46"/>
      <c r="MWY49" s="46"/>
      <c r="MWZ49" s="46"/>
      <c r="MXA49" s="46"/>
      <c r="MXB49" s="46"/>
      <c r="MXC49" s="46"/>
      <c r="MXD49" s="46"/>
      <c r="MXE49" s="46"/>
      <c r="MXF49" s="46"/>
      <c r="MXG49" s="46"/>
      <c r="MXH49" s="46"/>
      <c r="MXI49" s="46"/>
      <c r="MXJ49" s="46"/>
      <c r="MXK49" s="46"/>
      <c r="MXL49" s="46"/>
      <c r="MXM49" s="46"/>
      <c r="MXN49" s="46"/>
      <c r="MXO49" s="46"/>
      <c r="MXP49" s="46"/>
      <c r="MXQ49" s="46"/>
      <c r="MXR49" s="46"/>
      <c r="MXS49" s="46"/>
      <c r="MXT49" s="46"/>
      <c r="MXU49" s="46"/>
      <c r="MXV49" s="46"/>
      <c r="MXW49" s="46"/>
      <c r="MXX49" s="46"/>
      <c r="MXY49" s="46"/>
      <c r="MXZ49" s="46"/>
      <c r="MYA49" s="46"/>
      <c r="MYB49" s="46"/>
      <c r="MYC49" s="46"/>
      <c r="MYD49" s="46"/>
      <c r="MYE49" s="46"/>
      <c r="MYF49" s="46"/>
      <c r="MYG49" s="46"/>
      <c r="MYH49" s="46"/>
      <c r="MYI49" s="46"/>
      <c r="MYJ49" s="46"/>
      <c r="MYK49" s="46"/>
      <c r="MYL49" s="46"/>
      <c r="MYM49" s="46"/>
      <c r="MYN49" s="46"/>
      <c r="MYO49" s="46"/>
      <c r="MYP49" s="46"/>
      <c r="MYQ49" s="46"/>
      <c r="MYR49" s="46"/>
      <c r="MYS49" s="46"/>
      <c r="MYT49" s="46"/>
      <c r="MYU49" s="46"/>
      <c r="MYV49" s="46"/>
      <c r="MYW49" s="46"/>
      <c r="MYX49" s="46"/>
      <c r="MYY49" s="46"/>
      <c r="MYZ49" s="46"/>
      <c r="MZA49" s="46"/>
      <c r="MZB49" s="46"/>
      <c r="MZC49" s="46"/>
      <c r="MZD49" s="46"/>
      <c r="MZE49" s="46"/>
      <c r="MZF49" s="46"/>
      <c r="MZG49" s="46"/>
      <c r="MZH49" s="46"/>
      <c r="MZI49" s="46"/>
      <c r="MZJ49" s="46"/>
      <c r="MZK49" s="46"/>
      <c r="MZL49" s="46"/>
      <c r="MZM49" s="46"/>
      <c r="MZN49" s="46"/>
      <c r="MZO49" s="46"/>
      <c r="MZP49" s="46"/>
      <c r="MZQ49" s="46"/>
      <c r="MZR49" s="46"/>
      <c r="MZS49" s="46"/>
      <c r="MZT49" s="46"/>
      <c r="MZU49" s="46"/>
      <c r="MZV49" s="46"/>
      <c r="MZW49" s="46"/>
      <c r="MZX49" s="46"/>
      <c r="MZY49" s="46"/>
      <c r="MZZ49" s="46"/>
      <c r="NAA49" s="46"/>
      <c r="NAB49" s="46"/>
      <c r="NAC49" s="46"/>
      <c r="NAD49" s="46"/>
      <c r="NAE49" s="46"/>
      <c r="NAF49" s="46"/>
      <c r="NAG49" s="46"/>
      <c r="NAH49" s="46"/>
      <c r="NAI49" s="46"/>
      <c r="NAJ49" s="46"/>
      <c r="NAK49" s="46"/>
      <c r="NAL49" s="46"/>
      <c r="NAM49" s="46"/>
      <c r="NAN49" s="46"/>
      <c r="NAO49" s="46"/>
      <c r="NAP49" s="46"/>
      <c r="NAQ49" s="46"/>
      <c r="NAR49" s="46"/>
      <c r="NAS49" s="46"/>
      <c r="NAT49" s="46"/>
      <c r="NAU49" s="46"/>
      <c r="NAV49" s="46"/>
      <c r="NAW49" s="46"/>
      <c r="NAX49" s="46"/>
      <c r="NAY49" s="46"/>
      <c r="NAZ49" s="46"/>
      <c r="NBA49" s="46"/>
      <c r="NBB49" s="46"/>
      <c r="NBC49" s="46"/>
      <c r="NBD49" s="46"/>
      <c r="NBE49" s="46"/>
      <c r="NBF49" s="46"/>
      <c r="NBG49" s="46"/>
      <c r="NBH49" s="46"/>
      <c r="NBI49" s="46"/>
      <c r="NBJ49" s="46"/>
      <c r="NBK49" s="46"/>
      <c r="NBL49" s="46"/>
      <c r="NBM49" s="46"/>
      <c r="NBN49" s="46"/>
      <c r="NBO49" s="46"/>
      <c r="NBP49" s="46"/>
      <c r="NBQ49" s="46"/>
      <c r="NBR49" s="46"/>
      <c r="NBS49" s="46"/>
      <c r="NBT49" s="46"/>
      <c r="NBU49" s="46"/>
      <c r="NBV49" s="46"/>
      <c r="NBW49" s="46"/>
      <c r="NBX49" s="46"/>
      <c r="NBY49" s="46"/>
      <c r="NBZ49" s="46"/>
      <c r="NCA49" s="46"/>
      <c r="NCB49" s="46"/>
      <c r="NCC49" s="46"/>
      <c r="NCD49" s="46"/>
      <c r="NCE49" s="46"/>
      <c r="NCF49" s="46"/>
      <c r="NCG49" s="46"/>
      <c r="NCH49" s="46"/>
      <c r="NCI49" s="46"/>
      <c r="NCJ49" s="46"/>
      <c r="NCK49" s="46"/>
      <c r="NCL49" s="46"/>
      <c r="NCM49" s="46"/>
      <c r="NCN49" s="46"/>
      <c r="NCO49" s="46"/>
      <c r="NCP49" s="46"/>
      <c r="NCQ49" s="46"/>
      <c r="NCR49" s="46"/>
      <c r="NCS49" s="46"/>
      <c r="NCT49" s="46"/>
      <c r="NCU49" s="46"/>
      <c r="NCV49" s="46"/>
      <c r="NCW49" s="46"/>
      <c r="NCX49" s="46"/>
      <c r="NCY49" s="46"/>
      <c r="NCZ49" s="46"/>
      <c r="NDA49" s="46"/>
      <c r="NDB49" s="46"/>
      <c r="NDC49" s="46"/>
      <c r="NDD49" s="46"/>
      <c r="NDE49" s="46"/>
      <c r="NDF49" s="46"/>
      <c r="NDG49" s="46"/>
      <c r="NDH49" s="46"/>
      <c r="NDI49" s="46"/>
      <c r="NDJ49" s="46"/>
      <c r="NDK49" s="46"/>
      <c r="NDL49" s="46"/>
      <c r="NDM49" s="46"/>
      <c r="NDN49" s="46"/>
      <c r="NDO49" s="46"/>
      <c r="NDP49" s="46"/>
      <c r="NDQ49" s="46"/>
      <c r="NDR49" s="46"/>
      <c r="NDS49" s="46"/>
      <c r="NDT49" s="46"/>
      <c r="NDU49" s="46"/>
      <c r="NDV49" s="46"/>
      <c r="NDW49" s="46"/>
      <c r="NDX49" s="46"/>
      <c r="NDY49" s="46"/>
      <c r="NDZ49" s="46"/>
      <c r="NEA49" s="46"/>
      <c r="NEB49" s="46"/>
      <c r="NEC49" s="46"/>
      <c r="NED49" s="46"/>
      <c r="NEE49" s="46"/>
      <c r="NEF49" s="46"/>
      <c r="NEG49" s="46"/>
      <c r="NEH49" s="46"/>
      <c r="NEI49" s="46"/>
      <c r="NEJ49" s="46"/>
      <c r="NEK49" s="46"/>
      <c r="NEL49" s="46"/>
      <c r="NEM49" s="46"/>
      <c r="NEN49" s="46"/>
      <c r="NEO49" s="46"/>
      <c r="NEP49" s="46"/>
      <c r="NEQ49" s="46"/>
      <c r="NER49" s="46"/>
      <c r="NES49" s="46"/>
      <c r="NET49" s="46"/>
      <c r="NEU49" s="46"/>
      <c r="NEV49" s="46"/>
      <c r="NEW49" s="46"/>
      <c r="NEX49" s="46"/>
      <c r="NEY49" s="46"/>
      <c r="NEZ49" s="46"/>
      <c r="NFA49" s="46"/>
      <c r="NFB49" s="46"/>
      <c r="NFC49" s="46"/>
      <c r="NFD49" s="46"/>
      <c r="NFE49" s="46"/>
      <c r="NFF49" s="46"/>
      <c r="NFG49" s="46"/>
      <c r="NFH49" s="46"/>
      <c r="NFI49" s="46"/>
      <c r="NFJ49" s="46"/>
      <c r="NFK49" s="46"/>
      <c r="NFL49" s="46"/>
      <c r="NFM49" s="46"/>
      <c r="NFN49" s="46"/>
      <c r="NFO49" s="46"/>
      <c r="NFP49" s="46"/>
      <c r="NFQ49" s="46"/>
      <c r="NFR49" s="46"/>
      <c r="NFS49" s="46"/>
      <c r="NFT49" s="46"/>
      <c r="NFU49" s="46"/>
      <c r="NFV49" s="46"/>
      <c r="NFW49" s="46"/>
      <c r="NFX49" s="46"/>
      <c r="NFY49" s="46"/>
      <c r="NFZ49" s="46"/>
      <c r="NGA49" s="46"/>
      <c r="NGB49" s="46"/>
      <c r="NGC49" s="46"/>
      <c r="NGD49" s="46"/>
      <c r="NGE49" s="46"/>
      <c r="NGF49" s="46"/>
      <c r="NGG49" s="46"/>
      <c r="NGH49" s="46"/>
      <c r="NGI49" s="46"/>
      <c r="NGJ49" s="46"/>
      <c r="NGK49" s="46"/>
      <c r="NGL49" s="46"/>
      <c r="NGM49" s="46"/>
      <c r="NGN49" s="46"/>
      <c r="NGO49" s="46"/>
      <c r="NGP49" s="46"/>
      <c r="NGQ49" s="46"/>
      <c r="NGR49" s="46"/>
      <c r="NGS49" s="46"/>
      <c r="NGT49" s="46"/>
      <c r="NGU49" s="46"/>
      <c r="NGV49" s="46"/>
      <c r="NGW49" s="46"/>
      <c r="NGX49" s="46"/>
      <c r="NGY49" s="46"/>
      <c r="NGZ49" s="46"/>
      <c r="NHA49" s="46"/>
      <c r="NHB49" s="46"/>
      <c r="NHC49" s="46"/>
      <c r="NHD49" s="46"/>
      <c r="NHE49" s="46"/>
      <c r="NHF49" s="46"/>
      <c r="NHG49" s="46"/>
      <c r="NHH49" s="46"/>
      <c r="NHI49" s="46"/>
      <c r="NHJ49" s="46"/>
      <c r="NHK49" s="46"/>
      <c r="NHL49" s="46"/>
      <c r="NHM49" s="46"/>
      <c r="NHN49" s="46"/>
      <c r="NHO49" s="46"/>
      <c r="NHP49" s="46"/>
      <c r="NHQ49" s="46"/>
      <c r="NHR49" s="46"/>
      <c r="NHS49" s="46"/>
      <c r="NHT49" s="46"/>
      <c r="NHU49" s="46"/>
      <c r="NHV49" s="46"/>
      <c r="NHW49" s="46"/>
      <c r="NHX49" s="46"/>
      <c r="NHY49" s="46"/>
      <c r="NHZ49" s="46"/>
      <c r="NIA49" s="46"/>
      <c r="NIB49" s="46"/>
      <c r="NIC49" s="46"/>
      <c r="NID49" s="46"/>
      <c r="NIE49" s="46"/>
      <c r="NIF49" s="46"/>
      <c r="NIG49" s="46"/>
      <c r="NIH49" s="46"/>
      <c r="NII49" s="46"/>
      <c r="NIJ49" s="46"/>
      <c r="NIK49" s="46"/>
      <c r="NIL49" s="46"/>
      <c r="NIM49" s="46"/>
      <c r="NIN49" s="46"/>
      <c r="NIO49" s="46"/>
      <c r="NIP49" s="46"/>
      <c r="NIQ49" s="46"/>
      <c r="NIR49" s="46"/>
      <c r="NIS49" s="46"/>
      <c r="NIT49" s="46"/>
      <c r="NIU49" s="46"/>
      <c r="NIV49" s="46"/>
      <c r="NIW49" s="46"/>
      <c r="NIX49" s="46"/>
      <c r="NIY49" s="46"/>
      <c r="NIZ49" s="46"/>
      <c r="NJA49" s="46"/>
      <c r="NJB49" s="46"/>
      <c r="NJC49" s="46"/>
      <c r="NJD49" s="46"/>
      <c r="NJE49" s="46"/>
      <c r="NJF49" s="46"/>
      <c r="NJG49" s="46"/>
      <c r="NJH49" s="46"/>
      <c r="NJI49" s="46"/>
      <c r="NJJ49" s="46"/>
      <c r="NJK49" s="46"/>
      <c r="NJL49" s="46"/>
      <c r="NJM49" s="46"/>
      <c r="NJN49" s="46"/>
      <c r="NJO49" s="46"/>
      <c r="NJP49" s="46"/>
      <c r="NJQ49" s="46"/>
      <c r="NJR49" s="46"/>
      <c r="NJS49" s="46"/>
      <c r="NJT49" s="46"/>
      <c r="NJU49" s="46"/>
      <c r="NJV49" s="46"/>
      <c r="NJW49" s="46"/>
      <c r="NJX49" s="46"/>
      <c r="NJY49" s="46"/>
      <c r="NJZ49" s="46"/>
      <c r="NKA49" s="46"/>
      <c r="NKB49" s="46"/>
      <c r="NKC49" s="46"/>
      <c r="NKD49" s="46"/>
      <c r="NKE49" s="46"/>
      <c r="NKF49" s="46"/>
      <c r="NKG49" s="46"/>
      <c r="NKH49" s="46"/>
      <c r="NKI49" s="46"/>
      <c r="NKJ49" s="46"/>
      <c r="NKK49" s="46"/>
      <c r="NKL49" s="46"/>
      <c r="NKM49" s="46"/>
      <c r="NKN49" s="46"/>
      <c r="NKO49" s="46"/>
      <c r="NKP49" s="46"/>
      <c r="NKQ49" s="46"/>
      <c r="NKR49" s="46"/>
      <c r="NKS49" s="46"/>
      <c r="NKT49" s="46"/>
      <c r="NKU49" s="46"/>
      <c r="NKV49" s="46"/>
      <c r="NKW49" s="46"/>
      <c r="NKX49" s="46"/>
      <c r="NKY49" s="46"/>
      <c r="NKZ49" s="46"/>
      <c r="NLA49" s="46"/>
      <c r="NLB49" s="46"/>
      <c r="NLC49" s="46"/>
      <c r="NLD49" s="46"/>
      <c r="NLE49" s="46"/>
      <c r="NLF49" s="46"/>
      <c r="NLG49" s="46"/>
      <c r="NLH49" s="46"/>
      <c r="NLI49" s="46"/>
      <c r="NLJ49" s="46"/>
      <c r="NLK49" s="46"/>
      <c r="NLL49" s="46"/>
      <c r="NLM49" s="46"/>
      <c r="NLN49" s="46"/>
      <c r="NLO49" s="46"/>
      <c r="NLP49" s="46"/>
      <c r="NLQ49" s="46"/>
      <c r="NLR49" s="46"/>
      <c r="NLS49" s="46"/>
      <c r="NLT49" s="46"/>
      <c r="NLU49" s="46"/>
      <c r="NLV49" s="46"/>
      <c r="NLW49" s="46"/>
      <c r="NLX49" s="46"/>
      <c r="NLY49" s="46"/>
      <c r="NLZ49" s="46"/>
      <c r="NMA49" s="46"/>
      <c r="NMB49" s="46"/>
      <c r="NMC49" s="46"/>
      <c r="NMD49" s="46"/>
      <c r="NME49" s="46"/>
      <c r="NMF49" s="46"/>
      <c r="NMG49" s="46"/>
      <c r="NMH49" s="46"/>
      <c r="NMI49" s="46"/>
      <c r="NMJ49" s="46"/>
      <c r="NMK49" s="46"/>
      <c r="NML49" s="46"/>
      <c r="NMM49" s="46"/>
      <c r="NMN49" s="46"/>
      <c r="NMO49" s="46"/>
      <c r="NMP49" s="46"/>
      <c r="NMQ49" s="46"/>
      <c r="NMR49" s="46"/>
      <c r="NMS49" s="46"/>
      <c r="NMT49" s="46"/>
      <c r="NMU49" s="46"/>
      <c r="NMV49" s="46"/>
      <c r="NMW49" s="46"/>
      <c r="NMX49" s="46"/>
      <c r="NMY49" s="46"/>
      <c r="NMZ49" s="46"/>
      <c r="NNA49" s="46"/>
      <c r="NNB49" s="46"/>
      <c r="NNC49" s="46"/>
      <c r="NND49" s="46"/>
      <c r="NNE49" s="46"/>
      <c r="NNF49" s="46"/>
      <c r="NNG49" s="46"/>
      <c r="NNH49" s="46"/>
      <c r="NNI49" s="46"/>
      <c r="NNJ49" s="46"/>
      <c r="NNK49" s="46"/>
      <c r="NNL49" s="46"/>
      <c r="NNM49" s="46"/>
      <c r="NNN49" s="46"/>
      <c r="NNO49" s="46"/>
      <c r="NNP49" s="46"/>
      <c r="NNQ49" s="46"/>
      <c r="NNR49" s="46"/>
      <c r="NNS49" s="46"/>
      <c r="NNT49" s="46"/>
      <c r="NNU49" s="46"/>
      <c r="NNV49" s="46"/>
      <c r="NNW49" s="46"/>
      <c r="NNX49" s="46"/>
      <c r="NNY49" s="46"/>
      <c r="NNZ49" s="46"/>
      <c r="NOA49" s="46"/>
      <c r="NOB49" s="46"/>
      <c r="NOC49" s="46"/>
      <c r="NOD49" s="46"/>
      <c r="NOE49" s="46"/>
      <c r="NOF49" s="46"/>
      <c r="NOG49" s="46"/>
      <c r="NOH49" s="46"/>
      <c r="NOI49" s="46"/>
      <c r="NOJ49" s="46"/>
      <c r="NOK49" s="46"/>
      <c r="NOL49" s="46"/>
      <c r="NOM49" s="46"/>
      <c r="NON49" s="46"/>
      <c r="NOO49" s="46"/>
      <c r="NOP49" s="46"/>
      <c r="NOQ49" s="46"/>
      <c r="NOR49" s="46"/>
      <c r="NOS49" s="46"/>
      <c r="NOT49" s="46"/>
      <c r="NOU49" s="46"/>
      <c r="NOV49" s="46"/>
      <c r="NOW49" s="46"/>
      <c r="NOX49" s="46"/>
      <c r="NOY49" s="46"/>
      <c r="NOZ49" s="46"/>
      <c r="NPA49" s="46"/>
      <c r="NPB49" s="46"/>
      <c r="NPC49" s="46"/>
      <c r="NPD49" s="46"/>
      <c r="NPE49" s="46"/>
      <c r="NPF49" s="46"/>
      <c r="NPG49" s="46"/>
      <c r="NPH49" s="46"/>
      <c r="NPI49" s="46"/>
      <c r="NPJ49" s="46"/>
      <c r="NPK49" s="46"/>
      <c r="NPL49" s="46"/>
      <c r="NPM49" s="46"/>
      <c r="NPN49" s="46"/>
      <c r="NPO49" s="46"/>
      <c r="NPP49" s="46"/>
      <c r="NPQ49" s="46"/>
      <c r="NPR49" s="46"/>
      <c r="NPS49" s="46"/>
      <c r="NPT49" s="46"/>
      <c r="NPU49" s="46"/>
      <c r="NPV49" s="46"/>
      <c r="NPW49" s="46"/>
      <c r="NPX49" s="46"/>
      <c r="NPY49" s="46"/>
      <c r="NPZ49" s="46"/>
      <c r="NQA49" s="46"/>
      <c r="NQB49" s="46"/>
      <c r="NQC49" s="46"/>
      <c r="NQD49" s="46"/>
      <c r="NQE49" s="46"/>
      <c r="NQF49" s="46"/>
      <c r="NQG49" s="46"/>
      <c r="NQH49" s="46"/>
      <c r="NQI49" s="46"/>
      <c r="NQJ49" s="46"/>
      <c r="NQK49" s="46"/>
      <c r="NQL49" s="46"/>
      <c r="NQM49" s="46"/>
      <c r="NQN49" s="46"/>
      <c r="NQO49" s="46"/>
      <c r="NQP49" s="46"/>
      <c r="NQQ49" s="46"/>
      <c r="NQR49" s="46"/>
      <c r="NQS49" s="46"/>
      <c r="NQT49" s="46"/>
      <c r="NQU49" s="46"/>
      <c r="NQV49" s="46"/>
      <c r="NQW49" s="46"/>
      <c r="NQX49" s="46"/>
      <c r="NQY49" s="46"/>
      <c r="NQZ49" s="46"/>
      <c r="NRA49" s="46"/>
      <c r="NRB49" s="46"/>
      <c r="NRC49" s="46"/>
      <c r="NRD49" s="46"/>
      <c r="NRE49" s="46"/>
      <c r="NRF49" s="46"/>
      <c r="NRG49" s="46"/>
      <c r="NRH49" s="46"/>
      <c r="NRI49" s="46"/>
      <c r="NRJ49" s="46"/>
      <c r="NRK49" s="46"/>
      <c r="NRL49" s="46"/>
      <c r="NRM49" s="46"/>
      <c r="NRN49" s="46"/>
      <c r="NRO49" s="46"/>
      <c r="NRP49" s="46"/>
      <c r="NRQ49" s="46"/>
      <c r="NRR49" s="46"/>
      <c r="NRS49" s="46"/>
      <c r="NRT49" s="46"/>
      <c r="NRU49" s="46"/>
      <c r="NRV49" s="46"/>
      <c r="NRW49" s="46"/>
      <c r="NRX49" s="46"/>
      <c r="NRY49" s="46"/>
      <c r="NRZ49" s="46"/>
      <c r="NSA49" s="46"/>
      <c r="NSB49" s="46"/>
      <c r="NSC49" s="46"/>
      <c r="NSD49" s="46"/>
      <c r="NSE49" s="46"/>
      <c r="NSF49" s="46"/>
      <c r="NSG49" s="46"/>
      <c r="NSH49" s="46"/>
      <c r="NSI49" s="46"/>
      <c r="NSJ49" s="46"/>
      <c r="NSK49" s="46"/>
      <c r="NSL49" s="46"/>
      <c r="NSM49" s="46"/>
      <c r="NSN49" s="46"/>
      <c r="NSO49" s="46"/>
      <c r="NSP49" s="46"/>
      <c r="NSQ49" s="46"/>
      <c r="NSR49" s="46"/>
      <c r="NSS49" s="46"/>
      <c r="NST49" s="46"/>
      <c r="NSU49" s="46"/>
      <c r="NSV49" s="46"/>
      <c r="NSW49" s="46"/>
      <c r="NSX49" s="46"/>
      <c r="NSY49" s="46"/>
      <c r="NSZ49" s="46"/>
      <c r="NTA49" s="46"/>
      <c r="NTB49" s="46"/>
      <c r="NTC49" s="46"/>
      <c r="NTD49" s="46"/>
      <c r="NTE49" s="46"/>
      <c r="NTF49" s="46"/>
      <c r="NTG49" s="46"/>
      <c r="NTH49" s="46"/>
      <c r="NTI49" s="46"/>
      <c r="NTJ49" s="46"/>
      <c r="NTK49" s="46"/>
      <c r="NTL49" s="46"/>
      <c r="NTM49" s="46"/>
      <c r="NTN49" s="46"/>
      <c r="NTO49" s="46"/>
      <c r="NTP49" s="46"/>
      <c r="NTQ49" s="46"/>
      <c r="NTR49" s="46"/>
      <c r="NTS49" s="46"/>
      <c r="NTT49" s="46"/>
      <c r="NTU49" s="46"/>
      <c r="NTV49" s="46"/>
      <c r="NTW49" s="46"/>
      <c r="NTX49" s="46"/>
      <c r="NTY49" s="46"/>
      <c r="NTZ49" s="46"/>
      <c r="NUA49" s="46"/>
      <c r="NUB49" s="46"/>
      <c r="NUC49" s="46"/>
      <c r="NUD49" s="46"/>
      <c r="NUE49" s="46"/>
      <c r="NUF49" s="46"/>
      <c r="NUG49" s="46"/>
      <c r="NUH49" s="46"/>
      <c r="NUI49" s="46"/>
      <c r="NUJ49" s="46"/>
      <c r="NUK49" s="46"/>
      <c r="NUL49" s="46"/>
      <c r="NUM49" s="46"/>
      <c r="NUN49" s="46"/>
      <c r="NUO49" s="46"/>
      <c r="NUP49" s="46"/>
      <c r="NUQ49" s="46"/>
      <c r="NUR49" s="46"/>
      <c r="NUS49" s="46"/>
      <c r="NUT49" s="46"/>
      <c r="NUU49" s="46"/>
      <c r="NUV49" s="46"/>
      <c r="NUW49" s="46"/>
      <c r="NUX49" s="46"/>
      <c r="NUY49" s="46"/>
      <c r="NUZ49" s="46"/>
      <c r="NVA49" s="46"/>
      <c r="NVB49" s="46"/>
      <c r="NVC49" s="46"/>
      <c r="NVD49" s="46"/>
      <c r="NVE49" s="46"/>
      <c r="NVF49" s="46"/>
      <c r="NVG49" s="46"/>
      <c r="NVH49" s="46"/>
      <c r="NVI49" s="46"/>
      <c r="NVJ49" s="46"/>
      <c r="NVK49" s="46"/>
      <c r="NVL49" s="46"/>
      <c r="NVM49" s="46"/>
      <c r="NVN49" s="46"/>
      <c r="NVO49" s="46"/>
      <c r="NVP49" s="46"/>
      <c r="NVQ49" s="46"/>
      <c r="NVR49" s="46"/>
      <c r="NVS49" s="46"/>
      <c r="NVT49" s="46"/>
      <c r="NVU49" s="46"/>
      <c r="NVV49" s="46"/>
      <c r="NVW49" s="46"/>
      <c r="NVX49" s="46"/>
      <c r="NVY49" s="46"/>
      <c r="NVZ49" s="46"/>
      <c r="NWA49" s="46"/>
      <c r="NWB49" s="46"/>
      <c r="NWC49" s="46"/>
      <c r="NWD49" s="46"/>
      <c r="NWE49" s="46"/>
      <c r="NWF49" s="46"/>
      <c r="NWG49" s="46"/>
      <c r="NWH49" s="46"/>
      <c r="NWI49" s="46"/>
      <c r="NWJ49" s="46"/>
      <c r="NWK49" s="46"/>
      <c r="NWL49" s="46"/>
      <c r="NWM49" s="46"/>
      <c r="NWN49" s="46"/>
      <c r="NWO49" s="46"/>
      <c r="NWP49" s="46"/>
      <c r="NWQ49" s="46"/>
      <c r="NWR49" s="46"/>
      <c r="NWS49" s="46"/>
      <c r="NWT49" s="46"/>
      <c r="NWU49" s="46"/>
      <c r="NWV49" s="46"/>
      <c r="NWW49" s="46"/>
      <c r="NWX49" s="46"/>
      <c r="NWY49" s="46"/>
      <c r="NWZ49" s="46"/>
      <c r="NXA49" s="46"/>
      <c r="NXB49" s="46"/>
      <c r="NXC49" s="46"/>
      <c r="NXD49" s="46"/>
      <c r="NXE49" s="46"/>
      <c r="NXF49" s="46"/>
      <c r="NXG49" s="46"/>
      <c r="NXH49" s="46"/>
      <c r="NXI49" s="46"/>
      <c r="NXJ49" s="46"/>
      <c r="NXK49" s="46"/>
      <c r="NXL49" s="46"/>
      <c r="NXM49" s="46"/>
      <c r="NXN49" s="46"/>
      <c r="NXO49" s="46"/>
      <c r="NXP49" s="46"/>
      <c r="NXQ49" s="46"/>
      <c r="NXR49" s="46"/>
      <c r="NXS49" s="46"/>
      <c r="NXT49" s="46"/>
      <c r="NXU49" s="46"/>
      <c r="NXV49" s="46"/>
      <c r="NXW49" s="46"/>
      <c r="NXX49" s="46"/>
      <c r="NXY49" s="46"/>
      <c r="NXZ49" s="46"/>
      <c r="NYA49" s="46"/>
      <c r="NYB49" s="46"/>
      <c r="NYC49" s="46"/>
      <c r="NYD49" s="46"/>
      <c r="NYE49" s="46"/>
      <c r="NYF49" s="46"/>
      <c r="NYG49" s="46"/>
      <c r="NYH49" s="46"/>
      <c r="NYI49" s="46"/>
      <c r="NYJ49" s="46"/>
      <c r="NYK49" s="46"/>
      <c r="NYL49" s="46"/>
      <c r="NYM49" s="46"/>
      <c r="NYN49" s="46"/>
      <c r="NYO49" s="46"/>
      <c r="NYP49" s="46"/>
      <c r="NYQ49" s="46"/>
      <c r="NYR49" s="46"/>
      <c r="NYS49" s="46"/>
      <c r="NYT49" s="46"/>
      <c r="NYU49" s="46"/>
      <c r="NYV49" s="46"/>
      <c r="NYW49" s="46"/>
      <c r="NYX49" s="46"/>
      <c r="NYY49" s="46"/>
      <c r="NYZ49" s="46"/>
      <c r="NZA49" s="46"/>
      <c r="NZB49" s="46"/>
      <c r="NZC49" s="46"/>
      <c r="NZD49" s="46"/>
      <c r="NZE49" s="46"/>
      <c r="NZF49" s="46"/>
      <c r="NZG49" s="46"/>
      <c r="NZH49" s="46"/>
      <c r="NZI49" s="46"/>
      <c r="NZJ49" s="46"/>
      <c r="NZK49" s="46"/>
      <c r="NZL49" s="46"/>
      <c r="NZM49" s="46"/>
      <c r="NZN49" s="46"/>
      <c r="NZO49" s="46"/>
      <c r="NZP49" s="46"/>
      <c r="NZQ49" s="46"/>
      <c r="NZR49" s="46"/>
      <c r="NZS49" s="46"/>
      <c r="NZT49" s="46"/>
      <c r="NZU49" s="46"/>
      <c r="NZV49" s="46"/>
      <c r="NZW49" s="46"/>
      <c r="NZX49" s="46"/>
      <c r="NZY49" s="46"/>
      <c r="NZZ49" s="46"/>
      <c r="OAA49" s="46"/>
      <c r="OAB49" s="46"/>
      <c r="OAC49" s="46"/>
      <c r="OAD49" s="46"/>
      <c r="OAE49" s="46"/>
      <c r="OAF49" s="46"/>
      <c r="OAG49" s="46"/>
      <c r="OAH49" s="46"/>
      <c r="OAI49" s="46"/>
      <c r="OAJ49" s="46"/>
      <c r="OAK49" s="46"/>
      <c r="OAL49" s="46"/>
      <c r="OAM49" s="46"/>
      <c r="OAN49" s="46"/>
      <c r="OAO49" s="46"/>
      <c r="OAP49" s="46"/>
      <c r="OAQ49" s="46"/>
      <c r="OAR49" s="46"/>
      <c r="OAS49" s="46"/>
      <c r="OAT49" s="46"/>
      <c r="OAU49" s="46"/>
      <c r="OAV49" s="46"/>
      <c r="OAW49" s="46"/>
      <c r="OAX49" s="46"/>
      <c r="OAY49" s="46"/>
      <c r="OAZ49" s="46"/>
      <c r="OBA49" s="46"/>
      <c r="OBB49" s="46"/>
      <c r="OBC49" s="46"/>
      <c r="OBD49" s="46"/>
      <c r="OBE49" s="46"/>
      <c r="OBF49" s="46"/>
      <c r="OBG49" s="46"/>
      <c r="OBH49" s="46"/>
      <c r="OBI49" s="46"/>
      <c r="OBJ49" s="46"/>
      <c r="OBK49" s="46"/>
      <c r="OBL49" s="46"/>
      <c r="OBM49" s="46"/>
      <c r="OBN49" s="46"/>
      <c r="OBO49" s="46"/>
      <c r="OBP49" s="46"/>
      <c r="OBQ49" s="46"/>
      <c r="OBR49" s="46"/>
      <c r="OBS49" s="46"/>
      <c r="OBT49" s="46"/>
      <c r="OBU49" s="46"/>
      <c r="OBV49" s="46"/>
      <c r="OBW49" s="46"/>
      <c r="OBX49" s="46"/>
      <c r="OBY49" s="46"/>
      <c r="OBZ49" s="46"/>
      <c r="OCA49" s="46"/>
      <c r="OCB49" s="46"/>
      <c r="OCC49" s="46"/>
      <c r="OCD49" s="46"/>
      <c r="OCE49" s="46"/>
      <c r="OCF49" s="46"/>
      <c r="OCG49" s="46"/>
      <c r="OCH49" s="46"/>
      <c r="OCI49" s="46"/>
      <c r="OCJ49" s="46"/>
      <c r="OCK49" s="46"/>
      <c r="OCL49" s="46"/>
      <c r="OCM49" s="46"/>
      <c r="OCN49" s="46"/>
      <c r="OCO49" s="46"/>
      <c r="OCP49" s="46"/>
      <c r="OCQ49" s="46"/>
      <c r="OCR49" s="46"/>
      <c r="OCS49" s="46"/>
      <c r="OCT49" s="46"/>
      <c r="OCU49" s="46"/>
      <c r="OCV49" s="46"/>
      <c r="OCW49" s="46"/>
      <c r="OCX49" s="46"/>
      <c r="OCY49" s="46"/>
      <c r="OCZ49" s="46"/>
      <c r="ODA49" s="46"/>
      <c r="ODB49" s="46"/>
      <c r="ODC49" s="46"/>
      <c r="ODD49" s="46"/>
      <c r="ODE49" s="46"/>
      <c r="ODF49" s="46"/>
      <c r="ODG49" s="46"/>
      <c r="ODH49" s="46"/>
      <c r="ODI49" s="46"/>
      <c r="ODJ49" s="46"/>
      <c r="ODK49" s="46"/>
      <c r="ODL49" s="46"/>
      <c r="ODM49" s="46"/>
      <c r="ODN49" s="46"/>
      <c r="ODO49" s="46"/>
      <c r="ODP49" s="46"/>
      <c r="ODQ49" s="46"/>
      <c r="ODR49" s="46"/>
      <c r="ODS49" s="46"/>
      <c r="ODT49" s="46"/>
      <c r="ODU49" s="46"/>
      <c r="ODV49" s="46"/>
      <c r="ODW49" s="46"/>
      <c r="ODX49" s="46"/>
      <c r="ODY49" s="46"/>
      <c r="ODZ49" s="46"/>
      <c r="OEA49" s="46"/>
      <c r="OEB49" s="46"/>
      <c r="OEC49" s="46"/>
      <c r="OED49" s="46"/>
      <c r="OEE49" s="46"/>
      <c r="OEF49" s="46"/>
      <c r="OEG49" s="46"/>
      <c r="OEH49" s="46"/>
      <c r="OEI49" s="46"/>
      <c r="OEJ49" s="46"/>
      <c r="OEK49" s="46"/>
      <c r="OEL49" s="46"/>
      <c r="OEM49" s="46"/>
      <c r="OEN49" s="46"/>
      <c r="OEO49" s="46"/>
      <c r="OEP49" s="46"/>
      <c r="OEQ49" s="46"/>
      <c r="OER49" s="46"/>
      <c r="OES49" s="46"/>
      <c r="OET49" s="46"/>
      <c r="OEU49" s="46"/>
      <c r="OEV49" s="46"/>
      <c r="OEW49" s="46"/>
      <c r="OEX49" s="46"/>
      <c r="OEY49" s="46"/>
      <c r="OEZ49" s="46"/>
      <c r="OFA49" s="46"/>
      <c r="OFB49" s="46"/>
      <c r="OFC49" s="46"/>
      <c r="OFD49" s="46"/>
      <c r="OFE49" s="46"/>
      <c r="OFF49" s="46"/>
      <c r="OFG49" s="46"/>
      <c r="OFH49" s="46"/>
      <c r="OFI49" s="46"/>
      <c r="OFJ49" s="46"/>
      <c r="OFK49" s="46"/>
      <c r="OFL49" s="46"/>
      <c r="OFM49" s="46"/>
      <c r="OFN49" s="46"/>
      <c r="OFO49" s="46"/>
      <c r="OFP49" s="46"/>
      <c r="OFQ49" s="46"/>
      <c r="OFR49" s="46"/>
      <c r="OFS49" s="46"/>
      <c r="OFT49" s="46"/>
      <c r="OFU49" s="46"/>
      <c r="OFV49" s="46"/>
      <c r="OFW49" s="46"/>
      <c r="OFX49" s="46"/>
      <c r="OFY49" s="46"/>
      <c r="OFZ49" s="46"/>
      <c r="OGA49" s="46"/>
      <c r="OGB49" s="46"/>
      <c r="OGC49" s="46"/>
      <c r="OGD49" s="46"/>
      <c r="OGE49" s="46"/>
      <c r="OGF49" s="46"/>
      <c r="OGG49" s="46"/>
      <c r="OGH49" s="46"/>
      <c r="OGI49" s="46"/>
      <c r="OGJ49" s="46"/>
      <c r="OGK49" s="46"/>
      <c r="OGL49" s="46"/>
      <c r="OGM49" s="46"/>
      <c r="OGN49" s="46"/>
      <c r="OGO49" s="46"/>
      <c r="OGP49" s="46"/>
      <c r="OGQ49" s="46"/>
      <c r="OGR49" s="46"/>
      <c r="OGS49" s="46"/>
      <c r="OGT49" s="46"/>
      <c r="OGU49" s="46"/>
      <c r="OGV49" s="46"/>
      <c r="OGW49" s="46"/>
      <c r="OGX49" s="46"/>
      <c r="OGY49" s="46"/>
      <c r="OGZ49" s="46"/>
      <c r="OHA49" s="46"/>
      <c r="OHB49" s="46"/>
      <c r="OHC49" s="46"/>
      <c r="OHD49" s="46"/>
      <c r="OHE49" s="46"/>
      <c r="OHF49" s="46"/>
      <c r="OHG49" s="46"/>
      <c r="OHH49" s="46"/>
      <c r="OHI49" s="46"/>
      <c r="OHJ49" s="46"/>
      <c r="OHK49" s="46"/>
      <c r="OHL49" s="46"/>
      <c r="OHM49" s="46"/>
      <c r="OHN49" s="46"/>
      <c r="OHO49" s="46"/>
      <c r="OHP49" s="46"/>
      <c r="OHQ49" s="46"/>
      <c r="OHR49" s="46"/>
      <c r="OHS49" s="46"/>
      <c r="OHT49" s="46"/>
      <c r="OHU49" s="46"/>
      <c r="OHV49" s="46"/>
      <c r="OHW49" s="46"/>
      <c r="OHX49" s="46"/>
      <c r="OHY49" s="46"/>
      <c r="OHZ49" s="46"/>
      <c r="OIA49" s="46"/>
      <c r="OIB49" s="46"/>
      <c r="OIC49" s="46"/>
      <c r="OID49" s="46"/>
      <c r="OIE49" s="46"/>
      <c r="OIF49" s="46"/>
      <c r="OIG49" s="46"/>
      <c r="OIH49" s="46"/>
      <c r="OII49" s="46"/>
      <c r="OIJ49" s="46"/>
      <c r="OIK49" s="46"/>
      <c r="OIL49" s="46"/>
      <c r="OIM49" s="46"/>
      <c r="OIN49" s="46"/>
      <c r="OIO49" s="46"/>
      <c r="OIP49" s="46"/>
      <c r="OIQ49" s="46"/>
      <c r="OIR49" s="46"/>
      <c r="OIS49" s="46"/>
      <c r="OIT49" s="46"/>
      <c r="OIU49" s="46"/>
      <c r="OIV49" s="46"/>
      <c r="OIW49" s="46"/>
      <c r="OIX49" s="46"/>
      <c r="OIY49" s="46"/>
      <c r="OIZ49" s="46"/>
      <c r="OJA49" s="46"/>
      <c r="OJB49" s="46"/>
      <c r="OJC49" s="46"/>
      <c r="OJD49" s="46"/>
      <c r="OJE49" s="46"/>
      <c r="OJF49" s="46"/>
      <c r="OJG49" s="46"/>
      <c r="OJH49" s="46"/>
      <c r="OJI49" s="46"/>
      <c r="OJJ49" s="46"/>
      <c r="OJK49" s="46"/>
      <c r="OJL49" s="46"/>
      <c r="OJM49" s="46"/>
      <c r="OJN49" s="46"/>
      <c r="OJO49" s="46"/>
      <c r="OJP49" s="46"/>
      <c r="OJQ49" s="46"/>
      <c r="OJR49" s="46"/>
      <c r="OJS49" s="46"/>
      <c r="OJT49" s="46"/>
      <c r="OJU49" s="46"/>
      <c r="OJV49" s="46"/>
      <c r="OJW49" s="46"/>
      <c r="OJX49" s="46"/>
      <c r="OJY49" s="46"/>
      <c r="OJZ49" s="46"/>
      <c r="OKA49" s="46"/>
      <c r="OKB49" s="46"/>
      <c r="OKC49" s="46"/>
      <c r="OKD49" s="46"/>
      <c r="OKE49" s="46"/>
      <c r="OKF49" s="46"/>
      <c r="OKG49" s="46"/>
      <c r="OKH49" s="46"/>
      <c r="OKI49" s="46"/>
      <c r="OKJ49" s="46"/>
      <c r="OKK49" s="46"/>
      <c r="OKL49" s="46"/>
      <c r="OKM49" s="46"/>
      <c r="OKN49" s="46"/>
      <c r="OKO49" s="46"/>
      <c r="OKP49" s="46"/>
      <c r="OKQ49" s="46"/>
      <c r="OKR49" s="46"/>
      <c r="OKS49" s="46"/>
      <c r="OKT49" s="46"/>
      <c r="OKU49" s="46"/>
      <c r="OKV49" s="46"/>
      <c r="OKW49" s="46"/>
      <c r="OKX49" s="46"/>
      <c r="OKY49" s="46"/>
      <c r="OKZ49" s="46"/>
      <c r="OLA49" s="46"/>
      <c r="OLB49" s="46"/>
      <c r="OLC49" s="46"/>
      <c r="OLD49" s="46"/>
      <c r="OLE49" s="46"/>
      <c r="OLF49" s="46"/>
      <c r="OLG49" s="46"/>
      <c r="OLH49" s="46"/>
      <c r="OLI49" s="46"/>
      <c r="OLJ49" s="46"/>
      <c r="OLK49" s="46"/>
      <c r="OLL49" s="46"/>
      <c r="OLM49" s="46"/>
      <c r="OLN49" s="46"/>
      <c r="OLO49" s="46"/>
      <c r="OLP49" s="46"/>
      <c r="OLQ49" s="46"/>
      <c r="OLR49" s="46"/>
      <c r="OLS49" s="46"/>
      <c r="OLT49" s="46"/>
      <c r="OLU49" s="46"/>
      <c r="OLV49" s="46"/>
      <c r="OLW49" s="46"/>
      <c r="OLX49" s="46"/>
      <c r="OLY49" s="46"/>
      <c r="OLZ49" s="46"/>
      <c r="OMA49" s="46"/>
      <c r="OMB49" s="46"/>
      <c r="OMC49" s="46"/>
      <c r="OMD49" s="46"/>
      <c r="OME49" s="46"/>
      <c r="OMF49" s="46"/>
      <c r="OMG49" s="46"/>
      <c r="OMH49" s="46"/>
      <c r="OMI49" s="46"/>
      <c r="OMJ49" s="46"/>
      <c r="OMK49" s="46"/>
      <c r="OML49" s="46"/>
      <c r="OMM49" s="46"/>
      <c r="OMN49" s="46"/>
      <c r="OMO49" s="46"/>
      <c r="OMP49" s="46"/>
      <c r="OMQ49" s="46"/>
      <c r="OMR49" s="46"/>
      <c r="OMS49" s="46"/>
      <c r="OMT49" s="46"/>
      <c r="OMU49" s="46"/>
      <c r="OMV49" s="46"/>
      <c r="OMW49" s="46"/>
      <c r="OMX49" s="46"/>
      <c r="OMY49" s="46"/>
      <c r="OMZ49" s="46"/>
      <c r="ONA49" s="46"/>
      <c r="ONB49" s="46"/>
      <c r="ONC49" s="46"/>
      <c r="OND49" s="46"/>
      <c r="ONE49" s="46"/>
      <c r="ONF49" s="46"/>
      <c r="ONG49" s="46"/>
      <c r="ONH49" s="46"/>
      <c r="ONI49" s="46"/>
      <c r="ONJ49" s="46"/>
      <c r="ONK49" s="46"/>
      <c r="ONL49" s="46"/>
      <c r="ONM49" s="46"/>
      <c r="ONN49" s="46"/>
      <c r="ONO49" s="46"/>
      <c r="ONP49" s="46"/>
      <c r="ONQ49" s="46"/>
      <c r="ONR49" s="46"/>
      <c r="ONS49" s="46"/>
      <c r="ONT49" s="46"/>
      <c r="ONU49" s="46"/>
      <c r="ONV49" s="46"/>
      <c r="ONW49" s="46"/>
      <c r="ONX49" s="46"/>
      <c r="ONY49" s="46"/>
      <c r="ONZ49" s="46"/>
      <c r="OOA49" s="46"/>
      <c r="OOB49" s="46"/>
      <c r="OOC49" s="46"/>
      <c r="OOD49" s="46"/>
      <c r="OOE49" s="46"/>
      <c r="OOF49" s="46"/>
      <c r="OOG49" s="46"/>
      <c r="OOH49" s="46"/>
      <c r="OOI49" s="46"/>
      <c r="OOJ49" s="46"/>
      <c r="OOK49" s="46"/>
      <c r="OOL49" s="46"/>
      <c r="OOM49" s="46"/>
      <c r="OON49" s="46"/>
      <c r="OOO49" s="46"/>
      <c r="OOP49" s="46"/>
      <c r="OOQ49" s="46"/>
      <c r="OOR49" s="46"/>
      <c r="OOS49" s="46"/>
      <c r="OOT49" s="46"/>
      <c r="OOU49" s="46"/>
      <c r="OOV49" s="46"/>
      <c r="OOW49" s="46"/>
      <c r="OOX49" s="46"/>
      <c r="OOY49" s="46"/>
      <c r="OOZ49" s="46"/>
      <c r="OPA49" s="46"/>
      <c r="OPB49" s="46"/>
      <c r="OPC49" s="46"/>
      <c r="OPD49" s="46"/>
      <c r="OPE49" s="46"/>
      <c r="OPF49" s="46"/>
      <c r="OPG49" s="46"/>
      <c r="OPH49" s="46"/>
      <c r="OPI49" s="46"/>
      <c r="OPJ49" s="46"/>
      <c r="OPK49" s="46"/>
      <c r="OPL49" s="46"/>
      <c r="OPM49" s="46"/>
      <c r="OPN49" s="46"/>
      <c r="OPO49" s="46"/>
      <c r="OPP49" s="46"/>
      <c r="OPQ49" s="46"/>
      <c r="OPR49" s="46"/>
      <c r="OPS49" s="46"/>
      <c r="OPT49" s="46"/>
      <c r="OPU49" s="46"/>
      <c r="OPV49" s="46"/>
      <c r="OPW49" s="46"/>
      <c r="OPX49" s="46"/>
      <c r="OPY49" s="46"/>
      <c r="OPZ49" s="46"/>
      <c r="OQA49" s="46"/>
      <c r="OQB49" s="46"/>
      <c r="OQC49" s="46"/>
      <c r="OQD49" s="46"/>
      <c r="OQE49" s="46"/>
      <c r="OQF49" s="46"/>
      <c r="OQG49" s="46"/>
      <c r="OQH49" s="46"/>
      <c r="OQI49" s="46"/>
      <c r="OQJ49" s="46"/>
      <c r="OQK49" s="46"/>
      <c r="OQL49" s="46"/>
      <c r="OQM49" s="46"/>
      <c r="OQN49" s="46"/>
      <c r="OQO49" s="46"/>
      <c r="OQP49" s="46"/>
      <c r="OQQ49" s="46"/>
      <c r="OQR49" s="46"/>
      <c r="OQS49" s="46"/>
      <c r="OQT49" s="46"/>
      <c r="OQU49" s="46"/>
      <c r="OQV49" s="46"/>
      <c r="OQW49" s="46"/>
      <c r="OQX49" s="46"/>
      <c r="OQY49" s="46"/>
      <c r="OQZ49" s="46"/>
      <c r="ORA49" s="46"/>
      <c r="ORB49" s="46"/>
      <c r="ORC49" s="46"/>
      <c r="ORD49" s="46"/>
      <c r="ORE49" s="46"/>
      <c r="ORF49" s="46"/>
      <c r="ORG49" s="46"/>
      <c r="ORH49" s="46"/>
      <c r="ORI49" s="46"/>
      <c r="ORJ49" s="46"/>
      <c r="ORK49" s="46"/>
      <c r="ORL49" s="46"/>
      <c r="ORM49" s="46"/>
      <c r="ORN49" s="46"/>
      <c r="ORO49" s="46"/>
      <c r="ORP49" s="46"/>
      <c r="ORQ49" s="46"/>
      <c r="ORR49" s="46"/>
      <c r="ORS49" s="46"/>
      <c r="ORT49" s="46"/>
      <c r="ORU49" s="46"/>
      <c r="ORV49" s="46"/>
      <c r="ORW49" s="46"/>
      <c r="ORX49" s="46"/>
      <c r="ORY49" s="46"/>
      <c r="ORZ49" s="46"/>
      <c r="OSA49" s="46"/>
      <c r="OSB49" s="46"/>
      <c r="OSC49" s="46"/>
      <c r="OSD49" s="46"/>
      <c r="OSE49" s="46"/>
      <c r="OSF49" s="46"/>
      <c r="OSG49" s="46"/>
      <c r="OSH49" s="46"/>
      <c r="OSI49" s="46"/>
      <c r="OSJ49" s="46"/>
      <c r="OSK49" s="46"/>
      <c r="OSL49" s="46"/>
      <c r="OSM49" s="46"/>
      <c r="OSN49" s="46"/>
      <c r="OSO49" s="46"/>
      <c r="OSP49" s="46"/>
      <c r="OSQ49" s="46"/>
      <c r="OSR49" s="46"/>
      <c r="OSS49" s="46"/>
      <c r="OST49" s="46"/>
      <c r="OSU49" s="46"/>
      <c r="OSV49" s="46"/>
      <c r="OSW49" s="46"/>
      <c r="OSX49" s="46"/>
      <c r="OSY49" s="46"/>
      <c r="OSZ49" s="46"/>
      <c r="OTA49" s="46"/>
      <c r="OTB49" s="46"/>
      <c r="OTC49" s="46"/>
      <c r="OTD49" s="46"/>
      <c r="OTE49" s="46"/>
      <c r="OTF49" s="46"/>
      <c r="OTG49" s="46"/>
      <c r="OTH49" s="46"/>
      <c r="OTI49" s="46"/>
      <c r="OTJ49" s="46"/>
      <c r="OTK49" s="46"/>
      <c r="OTL49" s="46"/>
      <c r="OTM49" s="46"/>
      <c r="OTN49" s="46"/>
      <c r="OTO49" s="46"/>
      <c r="OTP49" s="46"/>
      <c r="OTQ49" s="46"/>
      <c r="OTR49" s="46"/>
      <c r="OTS49" s="46"/>
      <c r="OTT49" s="46"/>
      <c r="OTU49" s="46"/>
      <c r="OTV49" s="46"/>
      <c r="OTW49" s="46"/>
      <c r="OTX49" s="46"/>
      <c r="OTY49" s="46"/>
      <c r="OTZ49" s="46"/>
      <c r="OUA49" s="46"/>
      <c r="OUB49" s="46"/>
      <c r="OUC49" s="46"/>
      <c r="OUD49" s="46"/>
      <c r="OUE49" s="46"/>
      <c r="OUF49" s="46"/>
      <c r="OUG49" s="46"/>
      <c r="OUH49" s="46"/>
      <c r="OUI49" s="46"/>
      <c r="OUJ49" s="46"/>
      <c r="OUK49" s="46"/>
      <c r="OUL49" s="46"/>
      <c r="OUM49" s="46"/>
      <c r="OUN49" s="46"/>
      <c r="OUO49" s="46"/>
      <c r="OUP49" s="46"/>
      <c r="OUQ49" s="46"/>
      <c r="OUR49" s="46"/>
      <c r="OUS49" s="46"/>
      <c r="OUT49" s="46"/>
      <c r="OUU49" s="46"/>
      <c r="OUV49" s="46"/>
      <c r="OUW49" s="46"/>
      <c r="OUX49" s="46"/>
      <c r="OUY49" s="46"/>
      <c r="OUZ49" s="46"/>
      <c r="OVA49" s="46"/>
      <c r="OVB49" s="46"/>
      <c r="OVC49" s="46"/>
      <c r="OVD49" s="46"/>
      <c r="OVE49" s="46"/>
      <c r="OVF49" s="46"/>
      <c r="OVG49" s="46"/>
      <c r="OVH49" s="46"/>
      <c r="OVI49" s="46"/>
      <c r="OVJ49" s="46"/>
      <c r="OVK49" s="46"/>
      <c r="OVL49" s="46"/>
      <c r="OVM49" s="46"/>
      <c r="OVN49" s="46"/>
      <c r="OVO49" s="46"/>
      <c r="OVP49" s="46"/>
      <c r="OVQ49" s="46"/>
      <c r="OVR49" s="46"/>
      <c r="OVS49" s="46"/>
      <c r="OVT49" s="46"/>
      <c r="OVU49" s="46"/>
      <c r="OVV49" s="46"/>
      <c r="OVW49" s="46"/>
      <c r="OVX49" s="46"/>
      <c r="OVY49" s="46"/>
      <c r="OVZ49" s="46"/>
      <c r="OWA49" s="46"/>
      <c r="OWB49" s="46"/>
      <c r="OWC49" s="46"/>
      <c r="OWD49" s="46"/>
      <c r="OWE49" s="46"/>
      <c r="OWF49" s="46"/>
      <c r="OWG49" s="46"/>
      <c r="OWH49" s="46"/>
      <c r="OWI49" s="46"/>
      <c r="OWJ49" s="46"/>
      <c r="OWK49" s="46"/>
      <c r="OWL49" s="46"/>
      <c r="OWM49" s="46"/>
      <c r="OWN49" s="46"/>
      <c r="OWO49" s="46"/>
      <c r="OWP49" s="46"/>
      <c r="OWQ49" s="46"/>
      <c r="OWR49" s="46"/>
      <c r="OWS49" s="46"/>
      <c r="OWT49" s="46"/>
      <c r="OWU49" s="46"/>
      <c r="OWV49" s="46"/>
      <c r="OWW49" s="46"/>
      <c r="OWX49" s="46"/>
      <c r="OWY49" s="46"/>
      <c r="OWZ49" s="46"/>
      <c r="OXA49" s="46"/>
      <c r="OXB49" s="46"/>
      <c r="OXC49" s="46"/>
      <c r="OXD49" s="46"/>
      <c r="OXE49" s="46"/>
      <c r="OXF49" s="46"/>
      <c r="OXG49" s="46"/>
      <c r="OXH49" s="46"/>
      <c r="OXI49" s="46"/>
      <c r="OXJ49" s="46"/>
      <c r="OXK49" s="46"/>
      <c r="OXL49" s="46"/>
      <c r="OXM49" s="46"/>
      <c r="OXN49" s="46"/>
      <c r="OXO49" s="46"/>
      <c r="OXP49" s="46"/>
      <c r="OXQ49" s="46"/>
      <c r="OXR49" s="46"/>
      <c r="OXS49" s="46"/>
      <c r="OXT49" s="46"/>
      <c r="OXU49" s="46"/>
      <c r="OXV49" s="46"/>
      <c r="OXW49" s="46"/>
      <c r="OXX49" s="46"/>
      <c r="OXY49" s="46"/>
      <c r="OXZ49" s="46"/>
      <c r="OYA49" s="46"/>
      <c r="OYB49" s="46"/>
      <c r="OYC49" s="46"/>
      <c r="OYD49" s="46"/>
      <c r="OYE49" s="46"/>
      <c r="OYF49" s="46"/>
      <c r="OYG49" s="46"/>
      <c r="OYH49" s="46"/>
      <c r="OYI49" s="46"/>
      <c r="OYJ49" s="46"/>
      <c r="OYK49" s="46"/>
      <c r="OYL49" s="46"/>
      <c r="OYM49" s="46"/>
      <c r="OYN49" s="46"/>
      <c r="OYO49" s="46"/>
      <c r="OYP49" s="46"/>
      <c r="OYQ49" s="46"/>
      <c r="OYR49" s="46"/>
      <c r="OYS49" s="46"/>
      <c r="OYT49" s="46"/>
      <c r="OYU49" s="46"/>
      <c r="OYV49" s="46"/>
      <c r="OYW49" s="46"/>
      <c r="OYX49" s="46"/>
      <c r="OYY49" s="46"/>
      <c r="OYZ49" s="46"/>
      <c r="OZA49" s="46"/>
      <c r="OZB49" s="46"/>
      <c r="OZC49" s="46"/>
      <c r="OZD49" s="46"/>
      <c r="OZE49" s="46"/>
      <c r="OZF49" s="46"/>
      <c r="OZG49" s="46"/>
      <c r="OZH49" s="46"/>
      <c r="OZI49" s="46"/>
      <c r="OZJ49" s="46"/>
      <c r="OZK49" s="46"/>
      <c r="OZL49" s="46"/>
      <c r="OZM49" s="46"/>
      <c r="OZN49" s="46"/>
      <c r="OZO49" s="46"/>
      <c r="OZP49" s="46"/>
      <c r="OZQ49" s="46"/>
      <c r="OZR49" s="46"/>
      <c r="OZS49" s="46"/>
      <c r="OZT49" s="46"/>
      <c r="OZU49" s="46"/>
      <c r="OZV49" s="46"/>
      <c r="OZW49" s="46"/>
      <c r="OZX49" s="46"/>
      <c r="OZY49" s="46"/>
      <c r="OZZ49" s="46"/>
      <c r="PAA49" s="46"/>
      <c r="PAB49" s="46"/>
      <c r="PAC49" s="46"/>
      <c r="PAD49" s="46"/>
      <c r="PAE49" s="46"/>
      <c r="PAF49" s="46"/>
      <c r="PAG49" s="46"/>
      <c r="PAH49" s="46"/>
      <c r="PAI49" s="46"/>
      <c r="PAJ49" s="46"/>
      <c r="PAK49" s="46"/>
      <c r="PAL49" s="46"/>
      <c r="PAM49" s="46"/>
      <c r="PAN49" s="46"/>
      <c r="PAO49" s="46"/>
      <c r="PAP49" s="46"/>
      <c r="PAQ49" s="46"/>
      <c r="PAR49" s="46"/>
      <c r="PAS49" s="46"/>
      <c r="PAT49" s="46"/>
      <c r="PAU49" s="46"/>
      <c r="PAV49" s="46"/>
      <c r="PAW49" s="46"/>
      <c r="PAX49" s="46"/>
      <c r="PAY49" s="46"/>
      <c r="PAZ49" s="46"/>
      <c r="PBA49" s="46"/>
      <c r="PBB49" s="46"/>
      <c r="PBC49" s="46"/>
      <c r="PBD49" s="46"/>
      <c r="PBE49" s="46"/>
      <c r="PBF49" s="46"/>
      <c r="PBG49" s="46"/>
      <c r="PBH49" s="46"/>
      <c r="PBI49" s="46"/>
      <c r="PBJ49" s="46"/>
      <c r="PBK49" s="46"/>
      <c r="PBL49" s="46"/>
      <c r="PBM49" s="46"/>
      <c r="PBN49" s="46"/>
      <c r="PBO49" s="46"/>
      <c r="PBP49" s="46"/>
      <c r="PBQ49" s="46"/>
      <c r="PBR49" s="46"/>
      <c r="PBS49" s="46"/>
      <c r="PBT49" s="46"/>
      <c r="PBU49" s="46"/>
      <c r="PBV49" s="46"/>
      <c r="PBW49" s="46"/>
      <c r="PBX49" s="46"/>
      <c r="PBY49" s="46"/>
      <c r="PBZ49" s="46"/>
      <c r="PCA49" s="46"/>
      <c r="PCB49" s="46"/>
      <c r="PCC49" s="46"/>
      <c r="PCD49" s="46"/>
      <c r="PCE49" s="46"/>
      <c r="PCF49" s="46"/>
      <c r="PCG49" s="46"/>
      <c r="PCH49" s="46"/>
      <c r="PCI49" s="46"/>
      <c r="PCJ49" s="46"/>
      <c r="PCK49" s="46"/>
      <c r="PCL49" s="46"/>
      <c r="PCM49" s="46"/>
      <c r="PCN49" s="46"/>
      <c r="PCO49" s="46"/>
      <c r="PCP49" s="46"/>
      <c r="PCQ49" s="46"/>
      <c r="PCR49" s="46"/>
      <c r="PCS49" s="46"/>
      <c r="PCT49" s="46"/>
      <c r="PCU49" s="46"/>
      <c r="PCV49" s="46"/>
      <c r="PCW49" s="46"/>
      <c r="PCX49" s="46"/>
      <c r="PCY49" s="46"/>
      <c r="PCZ49" s="46"/>
      <c r="PDA49" s="46"/>
      <c r="PDB49" s="46"/>
      <c r="PDC49" s="46"/>
      <c r="PDD49" s="46"/>
      <c r="PDE49" s="46"/>
      <c r="PDF49" s="46"/>
      <c r="PDG49" s="46"/>
      <c r="PDH49" s="46"/>
      <c r="PDI49" s="46"/>
      <c r="PDJ49" s="46"/>
      <c r="PDK49" s="46"/>
      <c r="PDL49" s="46"/>
      <c r="PDM49" s="46"/>
      <c r="PDN49" s="46"/>
      <c r="PDO49" s="46"/>
      <c r="PDP49" s="46"/>
      <c r="PDQ49" s="46"/>
      <c r="PDR49" s="46"/>
      <c r="PDS49" s="46"/>
      <c r="PDT49" s="46"/>
      <c r="PDU49" s="46"/>
      <c r="PDV49" s="46"/>
      <c r="PDW49" s="46"/>
      <c r="PDX49" s="46"/>
      <c r="PDY49" s="46"/>
      <c r="PDZ49" s="46"/>
      <c r="PEA49" s="46"/>
      <c r="PEB49" s="46"/>
      <c r="PEC49" s="46"/>
      <c r="PED49" s="46"/>
      <c r="PEE49" s="46"/>
      <c r="PEF49" s="46"/>
      <c r="PEG49" s="46"/>
      <c r="PEH49" s="46"/>
      <c r="PEI49" s="46"/>
      <c r="PEJ49" s="46"/>
      <c r="PEK49" s="46"/>
      <c r="PEL49" s="46"/>
      <c r="PEM49" s="46"/>
      <c r="PEN49" s="46"/>
      <c r="PEO49" s="46"/>
      <c r="PEP49" s="46"/>
      <c r="PEQ49" s="46"/>
      <c r="PER49" s="46"/>
      <c r="PES49" s="46"/>
      <c r="PET49" s="46"/>
      <c r="PEU49" s="46"/>
      <c r="PEV49" s="46"/>
      <c r="PEW49" s="46"/>
      <c r="PEX49" s="46"/>
      <c r="PEY49" s="46"/>
      <c r="PEZ49" s="46"/>
      <c r="PFA49" s="46"/>
      <c r="PFB49" s="46"/>
      <c r="PFC49" s="46"/>
      <c r="PFD49" s="46"/>
      <c r="PFE49" s="46"/>
      <c r="PFF49" s="46"/>
      <c r="PFG49" s="46"/>
      <c r="PFH49" s="46"/>
      <c r="PFI49" s="46"/>
      <c r="PFJ49" s="46"/>
      <c r="PFK49" s="46"/>
      <c r="PFL49" s="46"/>
      <c r="PFM49" s="46"/>
      <c r="PFN49" s="46"/>
      <c r="PFO49" s="46"/>
      <c r="PFP49" s="46"/>
      <c r="PFQ49" s="46"/>
      <c r="PFR49" s="46"/>
      <c r="PFS49" s="46"/>
      <c r="PFT49" s="46"/>
      <c r="PFU49" s="46"/>
      <c r="PFV49" s="46"/>
      <c r="PFW49" s="46"/>
      <c r="PFX49" s="46"/>
      <c r="PFY49" s="46"/>
      <c r="PFZ49" s="46"/>
      <c r="PGA49" s="46"/>
      <c r="PGB49" s="46"/>
      <c r="PGC49" s="46"/>
      <c r="PGD49" s="46"/>
      <c r="PGE49" s="46"/>
      <c r="PGF49" s="46"/>
      <c r="PGG49" s="46"/>
      <c r="PGH49" s="46"/>
      <c r="PGI49" s="46"/>
      <c r="PGJ49" s="46"/>
      <c r="PGK49" s="46"/>
      <c r="PGL49" s="46"/>
      <c r="PGM49" s="46"/>
      <c r="PGN49" s="46"/>
      <c r="PGO49" s="46"/>
      <c r="PGP49" s="46"/>
      <c r="PGQ49" s="46"/>
      <c r="PGR49" s="46"/>
      <c r="PGS49" s="46"/>
      <c r="PGT49" s="46"/>
      <c r="PGU49" s="46"/>
      <c r="PGV49" s="46"/>
      <c r="PGW49" s="46"/>
      <c r="PGX49" s="46"/>
      <c r="PGY49" s="46"/>
      <c r="PGZ49" s="46"/>
      <c r="PHA49" s="46"/>
      <c r="PHB49" s="46"/>
      <c r="PHC49" s="46"/>
      <c r="PHD49" s="46"/>
      <c r="PHE49" s="46"/>
      <c r="PHF49" s="46"/>
      <c r="PHG49" s="46"/>
      <c r="PHH49" s="46"/>
      <c r="PHI49" s="46"/>
      <c r="PHJ49" s="46"/>
      <c r="PHK49" s="46"/>
      <c r="PHL49" s="46"/>
      <c r="PHM49" s="46"/>
      <c r="PHN49" s="46"/>
      <c r="PHO49" s="46"/>
      <c r="PHP49" s="46"/>
      <c r="PHQ49" s="46"/>
      <c r="PHR49" s="46"/>
      <c r="PHS49" s="46"/>
      <c r="PHT49" s="46"/>
      <c r="PHU49" s="46"/>
      <c r="PHV49" s="46"/>
      <c r="PHW49" s="46"/>
      <c r="PHX49" s="46"/>
      <c r="PHY49" s="46"/>
      <c r="PHZ49" s="46"/>
      <c r="PIA49" s="46"/>
      <c r="PIB49" s="46"/>
      <c r="PIC49" s="46"/>
      <c r="PID49" s="46"/>
      <c r="PIE49" s="46"/>
      <c r="PIF49" s="46"/>
      <c r="PIG49" s="46"/>
      <c r="PIH49" s="46"/>
      <c r="PII49" s="46"/>
      <c r="PIJ49" s="46"/>
      <c r="PIK49" s="46"/>
      <c r="PIL49" s="46"/>
      <c r="PIM49" s="46"/>
      <c r="PIN49" s="46"/>
      <c r="PIO49" s="46"/>
      <c r="PIP49" s="46"/>
      <c r="PIQ49" s="46"/>
      <c r="PIR49" s="46"/>
      <c r="PIS49" s="46"/>
      <c r="PIT49" s="46"/>
      <c r="PIU49" s="46"/>
      <c r="PIV49" s="46"/>
      <c r="PIW49" s="46"/>
      <c r="PIX49" s="46"/>
      <c r="PIY49" s="46"/>
      <c r="PIZ49" s="46"/>
      <c r="PJA49" s="46"/>
      <c r="PJB49" s="46"/>
      <c r="PJC49" s="46"/>
      <c r="PJD49" s="46"/>
      <c r="PJE49" s="46"/>
      <c r="PJF49" s="46"/>
      <c r="PJG49" s="46"/>
      <c r="PJH49" s="46"/>
      <c r="PJI49" s="46"/>
      <c r="PJJ49" s="46"/>
      <c r="PJK49" s="46"/>
      <c r="PJL49" s="46"/>
      <c r="PJM49" s="46"/>
      <c r="PJN49" s="46"/>
      <c r="PJO49" s="46"/>
      <c r="PJP49" s="46"/>
      <c r="PJQ49" s="46"/>
      <c r="PJR49" s="46"/>
      <c r="PJS49" s="46"/>
      <c r="PJT49" s="46"/>
      <c r="PJU49" s="46"/>
      <c r="PJV49" s="46"/>
      <c r="PJW49" s="46"/>
      <c r="PJX49" s="46"/>
      <c r="PJY49" s="46"/>
      <c r="PJZ49" s="46"/>
      <c r="PKA49" s="46"/>
      <c r="PKB49" s="46"/>
      <c r="PKC49" s="46"/>
      <c r="PKD49" s="46"/>
      <c r="PKE49" s="46"/>
      <c r="PKF49" s="46"/>
      <c r="PKG49" s="46"/>
      <c r="PKH49" s="46"/>
      <c r="PKI49" s="46"/>
      <c r="PKJ49" s="46"/>
      <c r="PKK49" s="46"/>
      <c r="PKL49" s="46"/>
      <c r="PKM49" s="46"/>
      <c r="PKN49" s="46"/>
      <c r="PKO49" s="46"/>
      <c r="PKP49" s="46"/>
      <c r="PKQ49" s="46"/>
      <c r="PKR49" s="46"/>
      <c r="PKS49" s="46"/>
      <c r="PKT49" s="46"/>
      <c r="PKU49" s="46"/>
      <c r="PKV49" s="46"/>
      <c r="PKW49" s="46"/>
      <c r="PKX49" s="46"/>
      <c r="PKY49" s="46"/>
      <c r="PKZ49" s="46"/>
      <c r="PLA49" s="46"/>
      <c r="PLB49" s="46"/>
      <c r="PLC49" s="46"/>
      <c r="PLD49" s="46"/>
      <c r="PLE49" s="46"/>
      <c r="PLF49" s="46"/>
      <c r="PLG49" s="46"/>
      <c r="PLH49" s="46"/>
      <c r="PLI49" s="46"/>
      <c r="PLJ49" s="46"/>
      <c r="PLK49" s="46"/>
      <c r="PLL49" s="46"/>
      <c r="PLM49" s="46"/>
      <c r="PLN49" s="46"/>
      <c r="PLO49" s="46"/>
      <c r="PLP49" s="46"/>
      <c r="PLQ49" s="46"/>
      <c r="PLR49" s="46"/>
      <c r="PLS49" s="46"/>
      <c r="PLT49" s="46"/>
      <c r="PLU49" s="46"/>
      <c r="PLV49" s="46"/>
      <c r="PLW49" s="46"/>
      <c r="PLX49" s="46"/>
      <c r="PLY49" s="46"/>
      <c r="PLZ49" s="46"/>
      <c r="PMA49" s="46"/>
      <c r="PMB49" s="46"/>
      <c r="PMC49" s="46"/>
      <c r="PMD49" s="46"/>
      <c r="PME49" s="46"/>
      <c r="PMF49" s="46"/>
      <c r="PMG49" s="46"/>
      <c r="PMH49" s="46"/>
      <c r="PMI49" s="46"/>
      <c r="PMJ49" s="46"/>
      <c r="PMK49" s="46"/>
      <c r="PML49" s="46"/>
      <c r="PMM49" s="46"/>
      <c r="PMN49" s="46"/>
      <c r="PMO49" s="46"/>
      <c r="PMP49" s="46"/>
      <c r="PMQ49" s="46"/>
      <c r="PMR49" s="46"/>
      <c r="PMS49" s="46"/>
      <c r="PMT49" s="46"/>
      <c r="PMU49" s="46"/>
      <c r="PMV49" s="46"/>
      <c r="PMW49" s="46"/>
      <c r="PMX49" s="46"/>
      <c r="PMY49" s="46"/>
      <c r="PMZ49" s="46"/>
      <c r="PNA49" s="46"/>
      <c r="PNB49" s="46"/>
      <c r="PNC49" s="46"/>
      <c r="PND49" s="46"/>
      <c r="PNE49" s="46"/>
      <c r="PNF49" s="46"/>
      <c r="PNG49" s="46"/>
      <c r="PNH49" s="46"/>
      <c r="PNI49" s="46"/>
      <c r="PNJ49" s="46"/>
      <c r="PNK49" s="46"/>
      <c r="PNL49" s="46"/>
      <c r="PNM49" s="46"/>
      <c r="PNN49" s="46"/>
      <c r="PNO49" s="46"/>
      <c r="PNP49" s="46"/>
      <c r="PNQ49" s="46"/>
      <c r="PNR49" s="46"/>
      <c r="PNS49" s="46"/>
      <c r="PNT49" s="46"/>
      <c r="PNU49" s="46"/>
      <c r="PNV49" s="46"/>
      <c r="PNW49" s="46"/>
      <c r="PNX49" s="46"/>
      <c r="PNY49" s="46"/>
      <c r="PNZ49" s="46"/>
      <c r="POA49" s="46"/>
      <c r="POB49" s="46"/>
      <c r="POC49" s="46"/>
      <c r="POD49" s="46"/>
      <c r="POE49" s="46"/>
      <c r="POF49" s="46"/>
      <c r="POG49" s="46"/>
      <c r="POH49" s="46"/>
      <c r="POI49" s="46"/>
      <c r="POJ49" s="46"/>
      <c r="POK49" s="46"/>
      <c r="POL49" s="46"/>
      <c r="POM49" s="46"/>
      <c r="PON49" s="46"/>
      <c r="POO49" s="46"/>
      <c r="POP49" s="46"/>
      <c r="POQ49" s="46"/>
      <c r="POR49" s="46"/>
      <c r="POS49" s="46"/>
      <c r="POT49" s="46"/>
      <c r="POU49" s="46"/>
      <c r="POV49" s="46"/>
      <c r="POW49" s="46"/>
      <c r="POX49" s="46"/>
      <c r="POY49" s="46"/>
      <c r="POZ49" s="46"/>
      <c r="PPA49" s="46"/>
      <c r="PPB49" s="46"/>
      <c r="PPC49" s="46"/>
      <c r="PPD49" s="46"/>
      <c r="PPE49" s="46"/>
      <c r="PPF49" s="46"/>
      <c r="PPG49" s="46"/>
      <c r="PPH49" s="46"/>
      <c r="PPI49" s="46"/>
      <c r="PPJ49" s="46"/>
      <c r="PPK49" s="46"/>
      <c r="PPL49" s="46"/>
      <c r="PPM49" s="46"/>
      <c r="PPN49" s="46"/>
      <c r="PPO49" s="46"/>
      <c r="PPP49" s="46"/>
      <c r="PPQ49" s="46"/>
      <c r="PPR49" s="46"/>
      <c r="PPS49" s="46"/>
      <c r="PPT49" s="46"/>
      <c r="PPU49" s="46"/>
      <c r="PPV49" s="46"/>
      <c r="PPW49" s="46"/>
      <c r="PPX49" s="46"/>
      <c r="PPY49" s="46"/>
      <c r="PPZ49" s="46"/>
      <c r="PQA49" s="46"/>
      <c r="PQB49" s="46"/>
      <c r="PQC49" s="46"/>
      <c r="PQD49" s="46"/>
      <c r="PQE49" s="46"/>
      <c r="PQF49" s="46"/>
      <c r="PQG49" s="46"/>
      <c r="PQH49" s="46"/>
      <c r="PQI49" s="46"/>
      <c r="PQJ49" s="46"/>
      <c r="PQK49" s="46"/>
      <c r="PQL49" s="46"/>
      <c r="PQM49" s="46"/>
      <c r="PQN49" s="46"/>
      <c r="PQO49" s="46"/>
      <c r="PQP49" s="46"/>
      <c r="PQQ49" s="46"/>
      <c r="PQR49" s="46"/>
      <c r="PQS49" s="46"/>
      <c r="PQT49" s="46"/>
      <c r="PQU49" s="46"/>
      <c r="PQV49" s="46"/>
      <c r="PQW49" s="46"/>
      <c r="PQX49" s="46"/>
      <c r="PQY49" s="46"/>
      <c r="PQZ49" s="46"/>
      <c r="PRA49" s="46"/>
      <c r="PRB49" s="46"/>
      <c r="PRC49" s="46"/>
      <c r="PRD49" s="46"/>
      <c r="PRE49" s="46"/>
      <c r="PRF49" s="46"/>
      <c r="PRG49" s="46"/>
      <c r="PRH49" s="46"/>
      <c r="PRI49" s="46"/>
      <c r="PRJ49" s="46"/>
      <c r="PRK49" s="46"/>
      <c r="PRL49" s="46"/>
      <c r="PRM49" s="46"/>
      <c r="PRN49" s="46"/>
      <c r="PRO49" s="46"/>
      <c r="PRP49" s="46"/>
      <c r="PRQ49" s="46"/>
      <c r="PRR49" s="46"/>
      <c r="PRS49" s="46"/>
      <c r="PRT49" s="46"/>
      <c r="PRU49" s="46"/>
      <c r="PRV49" s="46"/>
      <c r="PRW49" s="46"/>
      <c r="PRX49" s="46"/>
      <c r="PRY49" s="46"/>
      <c r="PRZ49" s="46"/>
      <c r="PSA49" s="46"/>
      <c r="PSB49" s="46"/>
      <c r="PSC49" s="46"/>
      <c r="PSD49" s="46"/>
      <c r="PSE49" s="46"/>
      <c r="PSF49" s="46"/>
      <c r="PSG49" s="46"/>
      <c r="PSH49" s="46"/>
      <c r="PSI49" s="46"/>
      <c r="PSJ49" s="46"/>
      <c r="PSK49" s="46"/>
      <c r="PSL49" s="46"/>
      <c r="PSM49" s="46"/>
      <c r="PSN49" s="46"/>
      <c r="PSO49" s="46"/>
      <c r="PSP49" s="46"/>
      <c r="PSQ49" s="46"/>
      <c r="PSR49" s="46"/>
      <c r="PSS49" s="46"/>
      <c r="PST49" s="46"/>
      <c r="PSU49" s="46"/>
      <c r="PSV49" s="46"/>
      <c r="PSW49" s="46"/>
      <c r="PSX49" s="46"/>
      <c r="PSY49" s="46"/>
      <c r="PSZ49" s="46"/>
      <c r="PTA49" s="46"/>
      <c r="PTB49" s="46"/>
      <c r="PTC49" s="46"/>
      <c r="PTD49" s="46"/>
      <c r="PTE49" s="46"/>
      <c r="PTF49" s="46"/>
      <c r="PTG49" s="46"/>
      <c r="PTH49" s="46"/>
      <c r="PTI49" s="46"/>
      <c r="PTJ49" s="46"/>
      <c r="PTK49" s="46"/>
      <c r="PTL49" s="46"/>
      <c r="PTM49" s="46"/>
      <c r="PTN49" s="46"/>
      <c r="PTO49" s="46"/>
      <c r="PTP49" s="46"/>
      <c r="PTQ49" s="46"/>
      <c r="PTR49" s="46"/>
      <c r="PTS49" s="46"/>
      <c r="PTT49" s="46"/>
      <c r="PTU49" s="46"/>
      <c r="PTV49" s="46"/>
      <c r="PTW49" s="46"/>
      <c r="PTX49" s="46"/>
      <c r="PTY49" s="46"/>
      <c r="PTZ49" s="46"/>
      <c r="PUA49" s="46"/>
      <c r="PUB49" s="46"/>
      <c r="PUC49" s="46"/>
      <c r="PUD49" s="46"/>
      <c r="PUE49" s="46"/>
      <c r="PUF49" s="46"/>
      <c r="PUG49" s="46"/>
      <c r="PUH49" s="46"/>
      <c r="PUI49" s="46"/>
      <c r="PUJ49" s="46"/>
      <c r="PUK49" s="46"/>
      <c r="PUL49" s="46"/>
      <c r="PUM49" s="46"/>
      <c r="PUN49" s="46"/>
      <c r="PUO49" s="46"/>
      <c r="PUP49" s="46"/>
      <c r="PUQ49" s="46"/>
      <c r="PUR49" s="46"/>
      <c r="PUS49" s="46"/>
      <c r="PUT49" s="46"/>
      <c r="PUU49" s="46"/>
      <c r="PUV49" s="46"/>
      <c r="PUW49" s="46"/>
      <c r="PUX49" s="46"/>
      <c r="PUY49" s="46"/>
      <c r="PUZ49" s="46"/>
      <c r="PVA49" s="46"/>
      <c r="PVB49" s="46"/>
      <c r="PVC49" s="46"/>
      <c r="PVD49" s="46"/>
      <c r="PVE49" s="46"/>
      <c r="PVF49" s="46"/>
      <c r="PVG49" s="46"/>
      <c r="PVH49" s="46"/>
      <c r="PVI49" s="46"/>
      <c r="PVJ49" s="46"/>
      <c r="PVK49" s="46"/>
      <c r="PVL49" s="46"/>
      <c r="PVM49" s="46"/>
      <c r="PVN49" s="46"/>
      <c r="PVO49" s="46"/>
      <c r="PVP49" s="46"/>
      <c r="PVQ49" s="46"/>
      <c r="PVR49" s="46"/>
      <c r="PVS49" s="46"/>
      <c r="PVT49" s="46"/>
      <c r="PVU49" s="46"/>
      <c r="PVV49" s="46"/>
      <c r="PVW49" s="46"/>
      <c r="PVX49" s="46"/>
      <c r="PVY49" s="46"/>
      <c r="PVZ49" s="46"/>
      <c r="PWA49" s="46"/>
      <c r="PWB49" s="46"/>
      <c r="PWC49" s="46"/>
      <c r="PWD49" s="46"/>
      <c r="PWE49" s="46"/>
      <c r="PWF49" s="46"/>
      <c r="PWG49" s="46"/>
      <c r="PWH49" s="46"/>
      <c r="PWI49" s="46"/>
      <c r="PWJ49" s="46"/>
      <c r="PWK49" s="46"/>
      <c r="PWL49" s="46"/>
      <c r="PWM49" s="46"/>
      <c r="PWN49" s="46"/>
      <c r="PWO49" s="46"/>
      <c r="PWP49" s="46"/>
      <c r="PWQ49" s="46"/>
      <c r="PWR49" s="46"/>
      <c r="PWS49" s="46"/>
      <c r="PWT49" s="46"/>
      <c r="PWU49" s="46"/>
      <c r="PWV49" s="46"/>
      <c r="PWW49" s="46"/>
      <c r="PWX49" s="46"/>
      <c r="PWY49" s="46"/>
      <c r="PWZ49" s="46"/>
      <c r="PXA49" s="46"/>
      <c r="PXB49" s="46"/>
      <c r="PXC49" s="46"/>
      <c r="PXD49" s="46"/>
      <c r="PXE49" s="46"/>
      <c r="PXF49" s="46"/>
      <c r="PXG49" s="46"/>
      <c r="PXH49" s="46"/>
      <c r="PXI49" s="46"/>
      <c r="PXJ49" s="46"/>
      <c r="PXK49" s="46"/>
      <c r="PXL49" s="46"/>
      <c r="PXM49" s="46"/>
      <c r="PXN49" s="46"/>
      <c r="PXO49" s="46"/>
      <c r="PXP49" s="46"/>
      <c r="PXQ49" s="46"/>
      <c r="PXR49" s="46"/>
      <c r="PXS49" s="46"/>
      <c r="PXT49" s="46"/>
      <c r="PXU49" s="46"/>
      <c r="PXV49" s="46"/>
      <c r="PXW49" s="46"/>
      <c r="PXX49" s="46"/>
      <c r="PXY49" s="46"/>
      <c r="PXZ49" s="46"/>
      <c r="PYA49" s="46"/>
      <c r="PYB49" s="46"/>
      <c r="PYC49" s="46"/>
      <c r="PYD49" s="46"/>
      <c r="PYE49" s="46"/>
      <c r="PYF49" s="46"/>
      <c r="PYG49" s="46"/>
      <c r="PYH49" s="46"/>
      <c r="PYI49" s="46"/>
      <c r="PYJ49" s="46"/>
      <c r="PYK49" s="46"/>
      <c r="PYL49" s="46"/>
      <c r="PYM49" s="46"/>
      <c r="PYN49" s="46"/>
      <c r="PYO49" s="46"/>
      <c r="PYP49" s="46"/>
      <c r="PYQ49" s="46"/>
      <c r="PYR49" s="46"/>
      <c r="PYS49" s="46"/>
      <c r="PYT49" s="46"/>
      <c r="PYU49" s="46"/>
      <c r="PYV49" s="46"/>
      <c r="PYW49" s="46"/>
      <c r="PYX49" s="46"/>
      <c r="PYY49" s="46"/>
      <c r="PYZ49" s="46"/>
      <c r="PZA49" s="46"/>
      <c r="PZB49" s="46"/>
      <c r="PZC49" s="46"/>
      <c r="PZD49" s="46"/>
      <c r="PZE49" s="46"/>
      <c r="PZF49" s="46"/>
      <c r="PZG49" s="46"/>
      <c r="PZH49" s="46"/>
      <c r="PZI49" s="46"/>
      <c r="PZJ49" s="46"/>
      <c r="PZK49" s="46"/>
      <c r="PZL49" s="46"/>
      <c r="PZM49" s="46"/>
      <c r="PZN49" s="46"/>
      <c r="PZO49" s="46"/>
      <c r="PZP49" s="46"/>
      <c r="PZQ49" s="46"/>
      <c r="PZR49" s="46"/>
      <c r="PZS49" s="46"/>
      <c r="PZT49" s="46"/>
      <c r="PZU49" s="46"/>
      <c r="PZV49" s="46"/>
      <c r="PZW49" s="46"/>
      <c r="PZX49" s="46"/>
      <c r="PZY49" s="46"/>
      <c r="PZZ49" s="46"/>
      <c r="QAA49" s="46"/>
      <c r="QAB49" s="46"/>
      <c r="QAC49" s="46"/>
      <c r="QAD49" s="46"/>
      <c r="QAE49" s="46"/>
      <c r="QAF49" s="46"/>
      <c r="QAG49" s="46"/>
      <c r="QAH49" s="46"/>
      <c r="QAI49" s="46"/>
      <c r="QAJ49" s="46"/>
      <c r="QAK49" s="46"/>
      <c r="QAL49" s="46"/>
      <c r="QAM49" s="46"/>
      <c r="QAN49" s="46"/>
      <c r="QAO49" s="46"/>
      <c r="QAP49" s="46"/>
      <c r="QAQ49" s="46"/>
      <c r="QAR49" s="46"/>
      <c r="QAS49" s="46"/>
      <c r="QAT49" s="46"/>
      <c r="QAU49" s="46"/>
      <c r="QAV49" s="46"/>
      <c r="QAW49" s="46"/>
      <c r="QAX49" s="46"/>
      <c r="QAY49" s="46"/>
      <c r="QAZ49" s="46"/>
      <c r="QBA49" s="46"/>
      <c r="QBB49" s="46"/>
      <c r="QBC49" s="46"/>
      <c r="QBD49" s="46"/>
      <c r="QBE49" s="46"/>
      <c r="QBF49" s="46"/>
      <c r="QBG49" s="46"/>
      <c r="QBH49" s="46"/>
      <c r="QBI49" s="46"/>
      <c r="QBJ49" s="46"/>
      <c r="QBK49" s="46"/>
      <c r="QBL49" s="46"/>
      <c r="QBM49" s="46"/>
      <c r="QBN49" s="46"/>
      <c r="QBO49" s="46"/>
      <c r="QBP49" s="46"/>
      <c r="QBQ49" s="46"/>
      <c r="QBR49" s="46"/>
      <c r="QBS49" s="46"/>
      <c r="QBT49" s="46"/>
      <c r="QBU49" s="46"/>
      <c r="QBV49" s="46"/>
      <c r="QBW49" s="46"/>
      <c r="QBX49" s="46"/>
      <c r="QBY49" s="46"/>
      <c r="QBZ49" s="46"/>
      <c r="QCA49" s="46"/>
      <c r="QCB49" s="46"/>
      <c r="QCC49" s="46"/>
      <c r="QCD49" s="46"/>
      <c r="QCE49" s="46"/>
      <c r="QCF49" s="46"/>
      <c r="QCG49" s="46"/>
      <c r="QCH49" s="46"/>
      <c r="QCI49" s="46"/>
      <c r="QCJ49" s="46"/>
      <c r="QCK49" s="46"/>
      <c r="QCL49" s="46"/>
      <c r="QCM49" s="46"/>
      <c r="QCN49" s="46"/>
      <c r="QCO49" s="46"/>
      <c r="QCP49" s="46"/>
      <c r="QCQ49" s="46"/>
      <c r="QCR49" s="46"/>
      <c r="QCS49" s="46"/>
      <c r="QCT49" s="46"/>
      <c r="QCU49" s="46"/>
      <c r="QCV49" s="46"/>
      <c r="QCW49" s="46"/>
      <c r="QCX49" s="46"/>
      <c r="QCY49" s="46"/>
      <c r="QCZ49" s="46"/>
      <c r="QDA49" s="46"/>
      <c r="QDB49" s="46"/>
      <c r="QDC49" s="46"/>
      <c r="QDD49" s="46"/>
      <c r="QDE49" s="46"/>
      <c r="QDF49" s="46"/>
      <c r="QDG49" s="46"/>
      <c r="QDH49" s="46"/>
      <c r="QDI49" s="46"/>
      <c r="QDJ49" s="46"/>
      <c r="QDK49" s="46"/>
      <c r="QDL49" s="46"/>
      <c r="QDM49" s="46"/>
      <c r="QDN49" s="46"/>
      <c r="QDO49" s="46"/>
      <c r="QDP49" s="46"/>
      <c r="QDQ49" s="46"/>
      <c r="QDR49" s="46"/>
      <c r="QDS49" s="46"/>
      <c r="QDT49" s="46"/>
      <c r="QDU49" s="46"/>
      <c r="QDV49" s="46"/>
      <c r="QDW49" s="46"/>
      <c r="QDX49" s="46"/>
      <c r="QDY49" s="46"/>
      <c r="QDZ49" s="46"/>
      <c r="QEA49" s="46"/>
      <c r="QEB49" s="46"/>
      <c r="QEC49" s="46"/>
      <c r="QED49" s="46"/>
      <c r="QEE49" s="46"/>
      <c r="QEF49" s="46"/>
      <c r="QEG49" s="46"/>
      <c r="QEH49" s="46"/>
      <c r="QEI49" s="46"/>
      <c r="QEJ49" s="46"/>
      <c r="QEK49" s="46"/>
      <c r="QEL49" s="46"/>
      <c r="QEM49" s="46"/>
      <c r="QEN49" s="46"/>
      <c r="QEO49" s="46"/>
      <c r="QEP49" s="46"/>
      <c r="QEQ49" s="46"/>
      <c r="QER49" s="46"/>
      <c r="QES49" s="46"/>
      <c r="QET49" s="46"/>
      <c r="QEU49" s="46"/>
      <c r="QEV49" s="46"/>
      <c r="QEW49" s="46"/>
      <c r="QEX49" s="46"/>
      <c r="QEY49" s="46"/>
      <c r="QEZ49" s="46"/>
      <c r="QFA49" s="46"/>
      <c r="QFB49" s="46"/>
      <c r="QFC49" s="46"/>
      <c r="QFD49" s="46"/>
      <c r="QFE49" s="46"/>
      <c r="QFF49" s="46"/>
      <c r="QFG49" s="46"/>
      <c r="QFH49" s="46"/>
      <c r="QFI49" s="46"/>
      <c r="QFJ49" s="46"/>
      <c r="QFK49" s="46"/>
      <c r="QFL49" s="46"/>
      <c r="QFM49" s="46"/>
      <c r="QFN49" s="46"/>
      <c r="QFO49" s="46"/>
      <c r="QFP49" s="46"/>
      <c r="QFQ49" s="46"/>
      <c r="QFR49" s="46"/>
      <c r="QFS49" s="46"/>
      <c r="QFT49" s="46"/>
      <c r="QFU49" s="46"/>
      <c r="QFV49" s="46"/>
      <c r="QFW49" s="46"/>
      <c r="QFX49" s="46"/>
      <c r="QFY49" s="46"/>
      <c r="QFZ49" s="46"/>
      <c r="QGA49" s="46"/>
      <c r="QGB49" s="46"/>
      <c r="QGC49" s="46"/>
      <c r="QGD49" s="46"/>
      <c r="QGE49" s="46"/>
      <c r="QGF49" s="46"/>
      <c r="QGG49" s="46"/>
      <c r="QGH49" s="46"/>
      <c r="QGI49" s="46"/>
      <c r="QGJ49" s="46"/>
      <c r="QGK49" s="46"/>
      <c r="QGL49" s="46"/>
      <c r="QGM49" s="46"/>
      <c r="QGN49" s="46"/>
      <c r="QGO49" s="46"/>
      <c r="QGP49" s="46"/>
      <c r="QGQ49" s="46"/>
      <c r="QGR49" s="46"/>
      <c r="QGS49" s="46"/>
      <c r="QGT49" s="46"/>
      <c r="QGU49" s="46"/>
      <c r="QGV49" s="46"/>
      <c r="QGW49" s="46"/>
      <c r="QGX49" s="46"/>
      <c r="QGY49" s="46"/>
      <c r="QGZ49" s="46"/>
      <c r="QHA49" s="46"/>
      <c r="QHB49" s="46"/>
      <c r="QHC49" s="46"/>
      <c r="QHD49" s="46"/>
      <c r="QHE49" s="46"/>
      <c r="QHF49" s="46"/>
      <c r="QHG49" s="46"/>
      <c r="QHH49" s="46"/>
      <c r="QHI49" s="46"/>
      <c r="QHJ49" s="46"/>
      <c r="QHK49" s="46"/>
      <c r="QHL49" s="46"/>
      <c r="QHM49" s="46"/>
      <c r="QHN49" s="46"/>
      <c r="QHO49" s="46"/>
      <c r="QHP49" s="46"/>
      <c r="QHQ49" s="46"/>
      <c r="QHR49" s="46"/>
      <c r="QHS49" s="46"/>
      <c r="QHT49" s="46"/>
      <c r="QHU49" s="46"/>
      <c r="QHV49" s="46"/>
      <c r="QHW49" s="46"/>
      <c r="QHX49" s="46"/>
      <c r="QHY49" s="46"/>
      <c r="QHZ49" s="46"/>
      <c r="QIA49" s="46"/>
      <c r="QIB49" s="46"/>
      <c r="QIC49" s="46"/>
      <c r="QID49" s="46"/>
      <c r="QIE49" s="46"/>
      <c r="QIF49" s="46"/>
      <c r="QIG49" s="46"/>
      <c r="QIH49" s="46"/>
      <c r="QII49" s="46"/>
      <c r="QIJ49" s="46"/>
      <c r="QIK49" s="46"/>
      <c r="QIL49" s="46"/>
      <c r="QIM49" s="46"/>
      <c r="QIN49" s="46"/>
      <c r="QIO49" s="46"/>
      <c r="QIP49" s="46"/>
      <c r="QIQ49" s="46"/>
      <c r="QIR49" s="46"/>
      <c r="QIS49" s="46"/>
      <c r="QIT49" s="46"/>
      <c r="QIU49" s="46"/>
      <c r="QIV49" s="46"/>
      <c r="QIW49" s="46"/>
      <c r="QIX49" s="46"/>
      <c r="QIY49" s="46"/>
      <c r="QIZ49" s="46"/>
      <c r="QJA49" s="46"/>
      <c r="QJB49" s="46"/>
      <c r="QJC49" s="46"/>
      <c r="QJD49" s="46"/>
      <c r="QJE49" s="46"/>
      <c r="QJF49" s="46"/>
      <c r="QJG49" s="46"/>
      <c r="QJH49" s="46"/>
      <c r="QJI49" s="46"/>
      <c r="QJJ49" s="46"/>
      <c r="QJK49" s="46"/>
      <c r="QJL49" s="46"/>
      <c r="QJM49" s="46"/>
      <c r="QJN49" s="46"/>
      <c r="QJO49" s="46"/>
      <c r="QJP49" s="46"/>
      <c r="QJQ49" s="46"/>
      <c r="QJR49" s="46"/>
      <c r="QJS49" s="46"/>
      <c r="QJT49" s="46"/>
      <c r="QJU49" s="46"/>
      <c r="QJV49" s="46"/>
      <c r="QJW49" s="46"/>
      <c r="QJX49" s="46"/>
      <c r="QJY49" s="46"/>
      <c r="QJZ49" s="46"/>
      <c r="QKA49" s="46"/>
      <c r="QKB49" s="46"/>
      <c r="QKC49" s="46"/>
      <c r="QKD49" s="46"/>
      <c r="QKE49" s="46"/>
      <c r="QKF49" s="46"/>
      <c r="QKG49" s="46"/>
      <c r="QKH49" s="46"/>
      <c r="QKI49" s="46"/>
      <c r="QKJ49" s="46"/>
      <c r="QKK49" s="46"/>
      <c r="QKL49" s="46"/>
      <c r="QKM49" s="46"/>
      <c r="QKN49" s="46"/>
      <c r="QKO49" s="46"/>
      <c r="QKP49" s="46"/>
      <c r="QKQ49" s="46"/>
      <c r="QKR49" s="46"/>
      <c r="QKS49" s="46"/>
      <c r="QKT49" s="46"/>
      <c r="QKU49" s="46"/>
      <c r="QKV49" s="46"/>
      <c r="QKW49" s="46"/>
      <c r="QKX49" s="46"/>
      <c r="QKY49" s="46"/>
      <c r="QKZ49" s="46"/>
      <c r="QLA49" s="46"/>
      <c r="QLB49" s="46"/>
      <c r="QLC49" s="46"/>
      <c r="QLD49" s="46"/>
      <c r="QLE49" s="46"/>
      <c r="QLF49" s="46"/>
      <c r="QLG49" s="46"/>
      <c r="QLH49" s="46"/>
      <c r="QLI49" s="46"/>
      <c r="QLJ49" s="46"/>
      <c r="QLK49" s="46"/>
      <c r="QLL49" s="46"/>
      <c r="QLM49" s="46"/>
      <c r="QLN49" s="46"/>
      <c r="QLO49" s="46"/>
      <c r="QLP49" s="46"/>
      <c r="QLQ49" s="46"/>
      <c r="QLR49" s="46"/>
      <c r="QLS49" s="46"/>
      <c r="QLT49" s="46"/>
      <c r="QLU49" s="46"/>
      <c r="QLV49" s="46"/>
      <c r="QLW49" s="46"/>
      <c r="QLX49" s="46"/>
      <c r="QLY49" s="46"/>
      <c r="QLZ49" s="46"/>
      <c r="QMA49" s="46"/>
      <c r="QMB49" s="46"/>
      <c r="QMC49" s="46"/>
      <c r="QMD49" s="46"/>
      <c r="QME49" s="46"/>
      <c r="QMF49" s="46"/>
      <c r="QMG49" s="46"/>
      <c r="QMH49" s="46"/>
      <c r="QMI49" s="46"/>
      <c r="QMJ49" s="46"/>
      <c r="QMK49" s="46"/>
      <c r="QML49" s="46"/>
      <c r="QMM49" s="46"/>
      <c r="QMN49" s="46"/>
      <c r="QMO49" s="46"/>
      <c r="QMP49" s="46"/>
      <c r="QMQ49" s="46"/>
      <c r="QMR49" s="46"/>
      <c r="QMS49" s="46"/>
      <c r="QMT49" s="46"/>
      <c r="QMU49" s="46"/>
      <c r="QMV49" s="46"/>
      <c r="QMW49" s="46"/>
      <c r="QMX49" s="46"/>
      <c r="QMY49" s="46"/>
      <c r="QMZ49" s="46"/>
      <c r="QNA49" s="46"/>
      <c r="QNB49" s="46"/>
      <c r="QNC49" s="46"/>
      <c r="QND49" s="46"/>
      <c r="QNE49" s="46"/>
      <c r="QNF49" s="46"/>
      <c r="QNG49" s="46"/>
      <c r="QNH49" s="46"/>
      <c r="QNI49" s="46"/>
      <c r="QNJ49" s="46"/>
      <c r="QNK49" s="46"/>
      <c r="QNL49" s="46"/>
      <c r="QNM49" s="46"/>
      <c r="QNN49" s="46"/>
      <c r="QNO49" s="46"/>
      <c r="QNP49" s="46"/>
      <c r="QNQ49" s="46"/>
      <c r="QNR49" s="46"/>
      <c r="QNS49" s="46"/>
      <c r="QNT49" s="46"/>
      <c r="QNU49" s="46"/>
      <c r="QNV49" s="46"/>
      <c r="QNW49" s="46"/>
      <c r="QNX49" s="46"/>
      <c r="QNY49" s="46"/>
      <c r="QNZ49" s="46"/>
      <c r="QOA49" s="46"/>
      <c r="QOB49" s="46"/>
      <c r="QOC49" s="46"/>
      <c r="QOD49" s="46"/>
      <c r="QOE49" s="46"/>
      <c r="QOF49" s="46"/>
      <c r="QOG49" s="46"/>
      <c r="QOH49" s="46"/>
      <c r="QOI49" s="46"/>
      <c r="QOJ49" s="46"/>
      <c r="QOK49" s="46"/>
      <c r="QOL49" s="46"/>
      <c r="QOM49" s="46"/>
      <c r="QON49" s="46"/>
      <c r="QOO49" s="46"/>
      <c r="QOP49" s="46"/>
      <c r="QOQ49" s="46"/>
      <c r="QOR49" s="46"/>
      <c r="QOS49" s="46"/>
      <c r="QOT49" s="46"/>
      <c r="QOU49" s="46"/>
      <c r="QOV49" s="46"/>
      <c r="QOW49" s="46"/>
      <c r="QOX49" s="46"/>
      <c r="QOY49" s="46"/>
      <c r="QOZ49" s="46"/>
      <c r="QPA49" s="46"/>
      <c r="QPB49" s="46"/>
      <c r="QPC49" s="46"/>
      <c r="QPD49" s="46"/>
      <c r="QPE49" s="46"/>
      <c r="QPF49" s="46"/>
      <c r="QPG49" s="46"/>
      <c r="QPH49" s="46"/>
      <c r="QPI49" s="46"/>
      <c r="QPJ49" s="46"/>
      <c r="QPK49" s="46"/>
      <c r="QPL49" s="46"/>
      <c r="QPM49" s="46"/>
      <c r="QPN49" s="46"/>
      <c r="QPO49" s="46"/>
      <c r="QPP49" s="46"/>
      <c r="QPQ49" s="46"/>
      <c r="QPR49" s="46"/>
      <c r="QPS49" s="46"/>
      <c r="QPT49" s="46"/>
      <c r="QPU49" s="46"/>
      <c r="QPV49" s="46"/>
      <c r="QPW49" s="46"/>
      <c r="QPX49" s="46"/>
      <c r="QPY49" s="46"/>
      <c r="QPZ49" s="46"/>
      <c r="QQA49" s="46"/>
      <c r="QQB49" s="46"/>
      <c r="QQC49" s="46"/>
      <c r="QQD49" s="46"/>
      <c r="QQE49" s="46"/>
      <c r="QQF49" s="46"/>
      <c r="QQG49" s="46"/>
      <c r="QQH49" s="46"/>
      <c r="QQI49" s="46"/>
      <c r="QQJ49" s="46"/>
      <c r="QQK49" s="46"/>
      <c r="QQL49" s="46"/>
      <c r="QQM49" s="46"/>
      <c r="QQN49" s="46"/>
      <c r="QQO49" s="46"/>
      <c r="QQP49" s="46"/>
      <c r="QQQ49" s="46"/>
      <c r="QQR49" s="46"/>
      <c r="QQS49" s="46"/>
      <c r="QQT49" s="46"/>
      <c r="QQU49" s="46"/>
      <c r="QQV49" s="46"/>
      <c r="QQW49" s="46"/>
      <c r="QQX49" s="46"/>
      <c r="QQY49" s="46"/>
      <c r="QQZ49" s="46"/>
      <c r="QRA49" s="46"/>
      <c r="QRB49" s="46"/>
      <c r="QRC49" s="46"/>
      <c r="QRD49" s="46"/>
      <c r="QRE49" s="46"/>
      <c r="QRF49" s="46"/>
      <c r="QRG49" s="46"/>
      <c r="QRH49" s="46"/>
      <c r="QRI49" s="46"/>
      <c r="QRJ49" s="46"/>
      <c r="QRK49" s="46"/>
      <c r="QRL49" s="46"/>
      <c r="QRM49" s="46"/>
      <c r="QRN49" s="46"/>
      <c r="QRO49" s="46"/>
      <c r="QRP49" s="46"/>
      <c r="QRQ49" s="46"/>
      <c r="QRR49" s="46"/>
      <c r="QRS49" s="46"/>
      <c r="QRT49" s="46"/>
      <c r="QRU49" s="46"/>
      <c r="QRV49" s="46"/>
      <c r="QRW49" s="46"/>
      <c r="QRX49" s="46"/>
      <c r="QRY49" s="46"/>
      <c r="QRZ49" s="46"/>
      <c r="QSA49" s="46"/>
      <c r="QSB49" s="46"/>
      <c r="QSC49" s="46"/>
      <c r="QSD49" s="46"/>
      <c r="QSE49" s="46"/>
      <c r="QSF49" s="46"/>
      <c r="QSG49" s="46"/>
      <c r="QSH49" s="46"/>
      <c r="QSI49" s="46"/>
      <c r="QSJ49" s="46"/>
      <c r="QSK49" s="46"/>
      <c r="QSL49" s="46"/>
      <c r="QSM49" s="46"/>
      <c r="QSN49" s="46"/>
      <c r="QSO49" s="46"/>
      <c r="QSP49" s="46"/>
      <c r="QSQ49" s="46"/>
      <c r="QSR49" s="46"/>
      <c r="QSS49" s="46"/>
      <c r="QST49" s="46"/>
      <c r="QSU49" s="46"/>
      <c r="QSV49" s="46"/>
      <c r="QSW49" s="46"/>
      <c r="QSX49" s="46"/>
      <c r="QSY49" s="46"/>
      <c r="QSZ49" s="46"/>
      <c r="QTA49" s="46"/>
      <c r="QTB49" s="46"/>
      <c r="QTC49" s="46"/>
      <c r="QTD49" s="46"/>
      <c r="QTE49" s="46"/>
      <c r="QTF49" s="46"/>
      <c r="QTG49" s="46"/>
      <c r="QTH49" s="46"/>
      <c r="QTI49" s="46"/>
      <c r="QTJ49" s="46"/>
      <c r="QTK49" s="46"/>
      <c r="QTL49" s="46"/>
      <c r="QTM49" s="46"/>
      <c r="QTN49" s="46"/>
      <c r="QTO49" s="46"/>
      <c r="QTP49" s="46"/>
      <c r="QTQ49" s="46"/>
      <c r="QTR49" s="46"/>
      <c r="QTS49" s="46"/>
      <c r="QTT49" s="46"/>
      <c r="QTU49" s="46"/>
      <c r="QTV49" s="46"/>
      <c r="QTW49" s="46"/>
      <c r="QTX49" s="46"/>
      <c r="QTY49" s="46"/>
      <c r="QTZ49" s="46"/>
      <c r="QUA49" s="46"/>
      <c r="QUB49" s="46"/>
      <c r="QUC49" s="46"/>
      <c r="QUD49" s="46"/>
      <c r="QUE49" s="46"/>
      <c r="QUF49" s="46"/>
      <c r="QUG49" s="46"/>
      <c r="QUH49" s="46"/>
      <c r="QUI49" s="46"/>
      <c r="QUJ49" s="46"/>
      <c r="QUK49" s="46"/>
      <c r="QUL49" s="46"/>
      <c r="QUM49" s="46"/>
      <c r="QUN49" s="46"/>
      <c r="QUO49" s="46"/>
      <c r="QUP49" s="46"/>
      <c r="QUQ49" s="46"/>
      <c r="QUR49" s="46"/>
      <c r="QUS49" s="46"/>
      <c r="QUT49" s="46"/>
      <c r="QUU49" s="46"/>
      <c r="QUV49" s="46"/>
      <c r="QUW49" s="46"/>
      <c r="QUX49" s="46"/>
      <c r="QUY49" s="46"/>
      <c r="QUZ49" s="46"/>
      <c r="QVA49" s="46"/>
      <c r="QVB49" s="46"/>
      <c r="QVC49" s="46"/>
      <c r="QVD49" s="46"/>
      <c r="QVE49" s="46"/>
      <c r="QVF49" s="46"/>
      <c r="QVG49" s="46"/>
      <c r="QVH49" s="46"/>
      <c r="QVI49" s="46"/>
      <c r="QVJ49" s="46"/>
      <c r="QVK49" s="46"/>
      <c r="QVL49" s="46"/>
      <c r="QVM49" s="46"/>
      <c r="QVN49" s="46"/>
      <c r="QVO49" s="46"/>
      <c r="QVP49" s="46"/>
      <c r="QVQ49" s="46"/>
      <c r="QVR49" s="46"/>
      <c r="QVS49" s="46"/>
      <c r="QVT49" s="46"/>
      <c r="QVU49" s="46"/>
      <c r="QVV49" s="46"/>
      <c r="QVW49" s="46"/>
      <c r="QVX49" s="46"/>
      <c r="QVY49" s="46"/>
      <c r="QVZ49" s="46"/>
      <c r="QWA49" s="46"/>
      <c r="QWB49" s="46"/>
      <c r="QWC49" s="46"/>
      <c r="QWD49" s="46"/>
      <c r="QWE49" s="46"/>
      <c r="QWF49" s="46"/>
      <c r="QWG49" s="46"/>
      <c r="QWH49" s="46"/>
      <c r="QWI49" s="46"/>
      <c r="QWJ49" s="46"/>
      <c r="QWK49" s="46"/>
      <c r="QWL49" s="46"/>
      <c r="QWM49" s="46"/>
      <c r="QWN49" s="46"/>
      <c r="QWO49" s="46"/>
      <c r="QWP49" s="46"/>
      <c r="QWQ49" s="46"/>
      <c r="QWR49" s="46"/>
      <c r="QWS49" s="46"/>
      <c r="QWT49" s="46"/>
      <c r="QWU49" s="46"/>
      <c r="QWV49" s="46"/>
      <c r="QWW49" s="46"/>
      <c r="QWX49" s="46"/>
      <c r="QWY49" s="46"/>
      <c r="QWZ49" s="46"/>
      <c r="QXA49" s="46"/>
      <c r="QXB49" s="46"/>
      <c r="QXC49" s="46"/>
      <c r="QXD49" s="46"/>
      <c r="QXE49" s="46"/>
      <c r="QXF49" s="46"/>
      <c r="QXG49" s="46"/>
      <c r="QXH49" s="46"/>
      <c r="QXI49" s="46"/>
      <c r="QXJ49" s="46"/>
      <c r="QXK49" s="46"/>
      <c r="QXL49" s="46"/>
      <c r="QXM49" s="46"/>
      <c r="QXN49" s="46"/>
      <c r="QXO49" s="46"/>
      <c r="QXP49" s="46"/>
      <c r="QXQ49" s="46"/>
      <c r="QXR49" s="46"/>
      <c r="QXS49" s="46"/>
      <c r="QXT49" s="46"/>
      <c r="QXU49" s="46"/>
      <c r="QXV49" s="46"/>
      <c r="QXW49" s="46"/>
      <c r="QXX49" s="46"/>
      <c r="QXY49" s="46"/>
      <c r="QXZ49" s="46"/>
      <c r="QYA49" s="46"/>
      <c r="QYB49" s="46"/>
      <c r="QYC49" s="46"/>
      <c r="QYD49" s="46"/>
      <c r="QYE49" s="46"/>
      <c r="QYF49" s="46"/>
      <c r="QYG49" s="46"/>
      <c r="QYH49" s="46"/>
      <c r="QYI49" s="46"/>
      <c r="QYJ49" s="46"/>
      <c r="QYK49" s="46"/>
      <c r="QYL49" s="46"/>
      <c r="QYM49" s="46"/>
      <c r="QYN49" s="46"/>
      <c r="QYO49" s="46"/>
      <c r="QYP49" s="46"/>
      <c r="QYQ49" s="46"/>
      <c r="QYR49" s="46"/>
      <c r="QYS49" s="46"/>
      <c r="QYT49" s="46"/>
      <c r="QYU49" s="46"/>
      <c r="QYV49" s="46"/>
      <c r="QYW49" s="46"/>
      <c r="QYX49" s="46"/>
      <c r="QYY49" s="46"/>
      <c r="QYZ49" s="46"/>
      <c r="QZA49" s="46"/>
      <c r="QZB49" s="46"/>
      <c r="QZC49" s="46"/>
      <c r="QZD49" s="46"/>
      <c r="QZE49" s="46"/>
      <c r="QZF49" s="46"/>
      <c r="QZG49" s="46"/>
      <c r="QZH49" s="46"/>
      <c r="QZI49" s="46"/>
      <c r="QZJ49" s="46"/>
      <c r="QZK49" s="46"/>
      <c r="QZL49" s="46"/>
      <c r="QZM49" s="46"/>
      <c r="QZN49" s="46"/>
      <c r="QZO49" s="46"/>
      <c r="QZP49" s="46"/>
      <c r="QZQ49" s="46"/>
      <c r="QZR49" s="46"/>
      <c r="QZS49" s="46"/>
      <c r="QZT49" s="46"/>
      <c r="QZU49" s="46"/>
      <c r="QZV49" s="46"/>
      <c r="QZW49" s="46"/>
      <c r="QZX49" s="46"/>
      <c r="QZY49" s="46"/>
      <c r="QZZ49" s="46"/>
      <c r="RAA49" s="46"/>
      <c r="RAB49" s="46"/>
      <c r="RAC49" s="46"/>
      <c r="RAD49" s="46"/>
      <c r="RAE49" s="46"/>
      <c r="RAF49" s="46"/>
      <c r="RAG49" s="46"/>
      <c r="RAH49" s="46"/>
      <c r="RAI49" s="46"/>
      <c r="RAJ49" s="46"/>
      <c r="RAK49" s="46"/>
      <c r="RAL49" s="46"/>
      <c r="RAM49" s="46"/>
      <c r="RAN49" s="46"/>
      <c r="RAO49" s="46"/>
      <c r="RAP49" s="46"/>
      <c r="RAQ49" s="46"/>
      <c r="RAR49" s="46"/>
      <c r="RAS49" s="46"/>
      <c r="RAT49" s="46"/>
      <c r="RAU49" s="46"/>
      <c r="RAV49" s="46"/>
      <c r="RAW49" s="46"/>
      <c r="RAX49" s="46"/>
      <c r="RAY49" s="46"/>
      <c r="RAZ49" s="46"/>
      <c r="RBA49" s="46"/>
      <c r="RBB49" s="46"/>
      <c r="RBC49" s="46"/>
      <c r="RBD49" s="46"/>
      <c r="RBE49" s="46"/>
      <c r="RBF49" s="46"/>
      <c r="RBG49" s="46"/>
      <c r="RBH49" s="46"/>
      <c r="RBI49" s="46"/>
      <c r="RBJ49" s="46"/>
      <c r="RBK49" s="46"/>
      <c r="RBL49" s="46"/>
      <c r="RBM49" s="46"/>
      <c r="RBN49" s="46"/>
      <c r="RBO49" s="46"/>
      <c r="RBP49" s="46"/>
      <c r="RBQ49" s="46"/>
      <c r="RBR49" s="46"/>
      <c r="RBS49" s="46"/>
      <c r="RBT49" s="46"/>
      <c r="RBU49" s="46"/>
      <c r="RBV49" s="46"/>
      <c r="RBW49" s="46"/>
      <c r="RBX49" s="46"/>
      <c r="RBY49" s="46"/>
      <c r="RBZ49" s="46"/>
      <c r="RCA49" s="46"/>
      <c r="RCB49" s="46"/>
      <c r="RCC49" s="46"/>
      <c r="RCD49" s="46"/>
      <c r="RCE49" s="46"/>
      <c r="RCF49" s="46"/>
      <c r="RCG49" s="46"/>
      <c r="RCH49" s="46"/>
      <c r="RCI49" s="46"/>
      <c r="RCJ49" s="46"/>
      <c r="RCK49" s="46"/>
      <c r="RCL49" s="46"/>
      <c r="RCM49" s="46"/>
      <c r="RCN49" s="46"/>
      <c r="RCO49" s="46"/>
      <c r="RCP49" s="46"/>
      <c r="RCQ49" s="46"/>
      <c r="RCR49" s="46"/>
      <c r="RCS49" s="46"/>
      <c r="RCT49" s="46"/>
      <c r="RCU49" s="46"/>
      <c r="RCV49" s="46"/>
      <c r="RCW49" s="46"/>
      <c r="RCX49" s="46"/>
      <c r="RCY49" s="46"/>
      <c r="RCZ49" s="46"/>
      <c r="RDA49" s="46"/>
      <c r="RDB49" s="46"/>
      <c r="RDC49" s="46"/>
      <c r="RDD49" s="46"/>
      <c r="RDE49" s="46"/>
      <c r="RDF49" s="46"/>
      <c r="RDG49" s="46"/>
      <c r="RDH49" s="46"/>
      <c r="RDI49" s="46"/>
      <c r="RDJ49" s="46"/>
      <c r="RDK49" s="46"/>
      <c r="RDL49" s="46"/>
      <c r="RDM49" s="46"/>
      <c r="RDN49" s="46"/>
      <c r="RDO49" s="46"/>
      <c r="RDP49" s="46"/>
      <c r="RDQ49" s="46"/>
      <c r="RDR49" s="46"/>
      <c r="RDS49" s="46"/>
      <c r="RDT49" s="46"/>
      <c r="RDU49" s="46"/>
      <c r="RDV49" s="46"/>
      <c r="RDW49" s="46"/>
      <c r="RDX49" s="46"/>
      <c r="RDY49" s="46"/>
      <c r="RDZ49" s="46"/>
      <c r="REA49" s="46"/>
      <c r="REB49" s="46"/>
      <c r="REC49" s="46"/>
      <c r="RED49" s="46"/>
      <c r="REE49" s="46"/>
      <c r="REF49" s="46"/>
      <c r="REG49" s="46"/>
      <c r="REH49" s="46"/>
      <c r="REI49" s="46"/>
      <c r="REJ49" s="46"/>
      <c r="REK49" s="46"/>
      <c r="REL49" s="46"/>
      <c r="REM49" s="46"/>
      <c r="REN49" s="46"/>
      <c r="REO49" s="46"/>
      <c r="REP49" s="46"/>
      <c r="REQ49" s="46"/>
      <c r="RER49" s="46"/>
      <c r="RES49" s="46"/>
      <c r="RET49" s="46"/>
      <c r="REU49" s="46"/>
      <c r="REV49" s="46"/>
      <c r="REW49" s="46"/>
      <c r="REX49" s="46"/>
      <c r="REY49" s="46"/>
      <c r="REZ49" s="46"/>
      <c r="RFA49" s="46"/>
      <c r="RFB49" s="46"/>
      <c r="RFC49" s="46"/>
      <c r="RFD49" s="46"/>
      <c r="RFE49" s="46"/>
      <c r="RFF49" s="46"/>
      <c r="RFG49" s="46"/>
      <c r="RFH49" s="46"/>
      <c r="RFI49" s="46"/>
      <c r="RFJ49" s="46"/>
      <c r="RFK49" s="46"/>
      <c r="RFL49" s="46"/>
      <c r="RFM49" s="46"/>
      <c r="RFN49" s="46"/>
      <c r="RFO49" s="46"/>
      <c r="RFP49" s="46"/>
      <c r="RFQ49" s="46"/>
      <c r="RFR49" s="46"/>
      <c r="RFS49" s="46"/>
      <c r="RFT49" s="46"/>
      <c r="RFU49" s="46"/>
      <c r="RFV49" s="46"/>
      <c r="RFW49" s="46"/>
      <c r="RFX49" s="46"/>
      <c r="RFY49" s="46"/>
      <c r="RFZ49" s="46"/>
      <c r="RGA49" s="46"/>
      <c r="RGB49" s="46"/>
      <c r="RGC49" s="46"/>
      <c r="RGD49" s="46"/>
      <c r="RGE49" s="46"/>
      <c r="RGF49" s="46"/>
      <c r="RGG49" s="46"/>
      <c r="RGH49" s="46"/>
      <c r="RGI49" s="46"/>
      <c r="RGJ49" s="46"/>
      <c r="RGK49" s="46"/>
      <c r="RGL49" s="46"/>
      <c r="RGM49" s="46"/>
      <c r="RGN49" s="46"/>
      <c r="RGO49" s="46"/>
      <c r="RGP49" s="46"/>
      <c r="RGQ49" s="46"/>
      <c r="RGR49" s="46"/>
      <c r="RGS49" s="46"/>
      <c r="RGT49" s="46"/>
      <c r="RGU49" s="46"/>
      <c r="RGV49" s="46"/>
      <c r="RGW49" s="46"/>
      <c r="RGX49" s="46"/>
      <c r="RGY49" s="46"/>
      <c r="RGZ49" s="46"/>
      <c r="RHA49" s="46"/>
      <c r="RHB49" s="46"/>
      <c r="RHC49" s="46"/>
      <c r="RHD49" s="46"/>
      <c r="RHE49" s="46"/>
      <c r="RHF49" s="46"/>
      <c r="RHG49" s="46"/>
      <c r="RHH49" s="46"/>
      <c r="RHI49" s="46"/>
      <c r="RHJ49" s="46"/>
      <c r="RHK49" s="46"/>
      <c r="RHL49" s="46"/>
      <c r="RHM49" s="46"/>
      <c r="RHN49" s="46"/>
      <c r="RHO49" s="46"/>
      <c r="RHP49" s="46"/>
      <c r="RHQ49" s="46"/>
      <c r="RHR49" s="46"/>
      <c r="RHS49" s="46"/>
      <c r="RHT49" s="46"/>
      <c r="RHU49" s="46"/>
      <c r="RHV49" s="46"/>
      <c r="RHW49" s="46"/>
      <c r="RHX49" s="46"/>
      <c r="RHY49" s="46"/>
      <c r="RHZ49" s="46"/>
      <c r="RIA49" s="46"/>
      <c r="RIB49" s="46"/>
      <c r="RIC49" s="46"/>
      <c r="RID49" s="46"/>
      <c r="RIE49" s="46"/>
      <c r="RIF49" s="46"/>
      <c r="RIG49" s="46"/>
      <c r="RIH49" s="46"/>
      <c r="RII49" s="46"/>
      <c r="RIJ49" s="46"/>
      <c r="RIK49" s="46"/>
      <c r="RIL49" s="46"/>
      <c r="RIM49" s="46"/>
      <c r="RIN49" s="46"/>
      <c r="RIO49" s="46"/>
      <c r="RIP49" s="46"/>
      <c r="RIQ49" s="46"/>
      <c r="RIR49" s="46"/>
      <c r="RIS49" s="46"/>
      <c r="RIT49" s="46"/>
      <c r="RIU49" s="46"/>
      <c r="RIV49" s="46"/>
      <c r="RIW49" s="46"/>
      <c r="RIX49" s="46"/>
      <c r="RIY49" s="46"/>
      <c r="RIZ49" s="46"/>
      <c r="RJA49" s="46"/>
      <c r="RJB49" s="46"/>
      <c r="RJC49" s="46"/>
      <c r="RJD49" s="46"/>
      <c r="RJE49" s="46"/>
      <c r="RJF49" s="46"/>
      <c r="RJG49" s="46"/>
      <c r="RJH49" s="46"/>
      <c r="RJI49" s="46"/>
      <c r="RJJ49" s="46"/>
      <c r="RJK49" s="46"/>
      <c r="RJL49" s="46"/>
      <c r="RJM49" s="46"/>
      <c r="RJN49" s="46"/>
      <c r="RJO49" s="46"/>
      <c r="RJP49" s="46"/>
      <c r="RJQ49" s="46"/>
      <c r="RJR49" s="46"/>
      <c r="RJS49" s="46"/>
      <c r="RJT49" s="46"/>
      <c r="RJU49" s="46"/>
      <c r="RJV49" s="46"/>
      <c r="RJW49" s="46"/>
      <c r="RJX49" s="46"/>
      <c r="RJY49" s="46"/>
      <c r="RJZ49" s="46"/>
      <c r="RKA49" s="46"/>
      <c r="RKB49" s="46"/>
      <c r="RKC49" s="46"/>
      <c r="RKD49" s="46"/>
      <c r="RKE49" s="46"/>
      <c r="RKF49" s="46"/>
      <c r="RKG49" s="46"/>
      <c r="RKH49" s="46"/>
      <c r="RKI49" s="46"/>
      <c r="RKJ49" s="46"/>
      <c r="RKK49" s="46"/>
      <c r="RKL49" s="46"/>
      <c r="RKM49" s="46"/>
      <c r="RKN49" s="46"/>
      <c r="RKO49" s="46"/>
      <c r="RKP49" s="46"/>
      <c r="RKQ49" s="46"/>
      <c r="RKR49" s="46"/>
      <c r="RKS49" s="46"/>
      <c r="RKT49" s="46"/>
      <c r="RKU49" s="46"/>
      <c r="RKV49" s="46"/>
      <c r="RKW49" s="46"/>
      <c r="RKX49" s="46"/>
      <c r="RKY49" s="46"/>
      <c r="RKZ49" s="46"/>
      <c r="RLA49" s="46"/>
      <c r="RLB49" s="46"/>
      <c r="RLC49" s="46"/>
      <c r="RLD49" s="46"/>
      <c r="RLE49" s="46"/>
      <c r="RLF49" s="46"/>
      <c r="RLG49" s="46"/>
      <c r="RLH49" s="46"/>
      <c r="RLI49" s="46"/>
      <c r="RLJ49" s="46"/>
      <c r="RLK49" s="46"/>
      <c r="RLL49" s="46"/>
      <c r="RLM49" s="46"/>
      <c r="RLN49" s="46"/>
      <c r="RLO49" s="46"/>
      <c r="RLP49" s="46"/>
      <c r="RLQ49" s="46"/>
      <c r="RLR49" s="46"/>
      <c r="RLS49" s="46"/>
      <c r="RLT49" s="46"/>
      <c r="RLU49" s="46"/>
      <c r="RLV49" s="46"/>
      <c r="RLW49" s="46"/>
      <c r="RLX49" s="46"/>
      <c r="RLY49" s="46"/>
      <c r="RLZ49" s="46"/>
      <c r="RMA49" s="46"/>
      <c r="RMB49" s="46"/>
      <c r="RMC49" s="46"/>
      <c r="RMD49" s="46"/>
      <c r="RME49" s="46"/>
      <c r="RMF49" s="46"/>
      <c r="RMG49" s="46"/>
      <c r="RMH49" s="46"/>
      <c r="RMI49" s="46"/>
      <c r="RMJ49" s="46"/>
      <c r="RMK49" s="46"/>
      <c r="RML49" s="46"/>
      <c r="RMM49" s="46"/>
      <c r="RMN49" s="46"/>
      <c r="RMO49" s="46"/>
      <c r="RMP49" s="46"/>
      <c r="RMQ49" s="46"/>
      <c r="RMR49" s="46"/>
      <c r="RMS49" s="46"/>
      <c r="RMT49" s="46"/>
      <c r="RMU49" s="46"/>
      <c r="RMV49" s="46"/>
      <c r="RMW49" s="46"/>
      <c r="RMX49" s="46"/>
      <c r="RMY49" s="46"/>
      <c r="RMZ49" s="46"/>
      <c r="RNA49" s="46"/>
      <c r="RNB49" s="46"/>
      <c r="RNC49" s="46"/>
      <c r="RND49" s="46"/>
      <c r="RNE49" s="46"/>
      <c r="RNF49" s="46"/>
      <c r="RNG49" s="46"/>
      <c r="RNH49" s="46"/>
      <c r="RNI49" s="46"/>
      <c r="RNJ49" s="46"/>
      <c r="RNK49" s="46"/>
      <c r="RNL49" s="46"/>
      <c r="RNM49" s="46"/>
      <c r="RNN49" s="46"/>
      <c r="RNO49" s="46"/>
      <c r="RNP49" s="46"/>
      <c r="RNQ49" s="46"/>
      <c r="RNR49" s="46"/>
      <c r="RNS49" s="46"/>
      <c r="RNT49" s="46"/>
      <c r="RNU49" s="46"/>
      <c r="RNV49" s="46"/>
      <c r="RNW49" s="46"/>
      <c r="RNX49" s="46"/>
      <c r="RNY49" s="46"/>
      <c r="RNZ49" s="46"/>
      <c r="ROA49" s="46"/>
      <c r="ROB49" s="46"/>
      <c r="ROC49" s="46"/>
      <c r="ROD49" s="46"/>
      <c r="ROE49" s="46"/>
      <c r="ROF49" s="46"/>
      <c r="ROG49" s="46"/>
      <c r="ROH49" s="46"/>
      <c r="ROI49" s="46"/>
      <c r="ROJ49" s="46"/>
      <c r="ROK49" s="46"/>
      <c r="ROL49" s="46"/>
      <c r="ROM49" s="46"/>
      <c r="RON49" s="46"/>
      <c r="ROO49" s="46"/>
      <c r="ROP49" s="46"/>
      <c r="ROQ49" s="46"/>
      <c r="ROR49" s="46"/>
      <c r="ROS49" s="46"/>
      <c r="ROT49" s="46"/>
      <c r="ROU49" s="46"/>
      <c r="ROV49" s="46"/>
      <c r="ROW49" s="46"/>
      <c r="ROX49" s="46"/>
      <c r="ROY49" s="46"/>
      <c r="ROZ49" s="46"/>
      <c r="RPA49" s="46"/>
      <c r="RPB49" s="46"/>
      <c r="RPC49" s="46"/>
      <c r="RPD49" s="46"/>
      <c r="RPE49" s="46"/>
      <c r="RPF49" s="46"/>
      <c r="RPG49" s="46"/>
      <c r="RPH49" s="46"/>
      <c r="RPI49" s="46"/>
      <c r="RPJ49" s="46"/>
      <c r="RPK49" s="46"/>
      <c r="RPL49" s="46"/>
      <c r="RPM49" s="46"/>
      <c r="RPN49" s="46"/>
      <c r="RPO49" s="46"/>
      <c r="RPP49" s="46"/>
      <c r="RPQ49" s="46"/>
      <c r="RPR49" s="46"/>
      <c r="RPS49" s="46"/>
      <c r="RPT49" s="46"/>
      <c r="RPU49" s="46"/>
      <c r="RPV49" s="46"/>
      <c r="RPW49" s="46"/>
      <c r="RPX49" s="46"/>
      <c r="RPY49" s="46"/>
      <c r="RPZ49" s="46"/>
      <c r="RQA49" s="46"/>
      <c r="RQB49" s="46"/>
      <c r="RQC49" s="46"/>
      <c r="RQD49" s="46"/>
      <c r="RQE49" s="46"/>
      <c r="RQF49" s="46"/>
      <c r="RQG49" s="46"/>
      <c r="RQH49" s="46"/>
      <c r="RQI49" s="46"/>
      <c r="RQJ49" s="46"/>
      <c r="RQK49" s="46"/>
      <c r="RQL49" s="46"/>
      <c r="RQM49" s="46"/>
      <c r="RQN49" s="46"/>
      <c r="RQO49" s="46"/>
      <c r="RQP49" s="46"/>
      <c r="RQQ49" s="46"/>
      <c r="RQR49" s="46"/>
      <c r="RQS49" s="46"/>
      <c r="RQT49" s="46"/>
      <c r="RQU49" s="46"/>
      <c r="RQV49" s="46"/>
      <c r="RQW49" s="46"/>
      <c r="RQX49" s="46"/>
      <c r="RQY49" s="46"/>
      <c r="RQZ49" s="46"/>
      <c r="RRA49" s="46"/>
      <c r="RRB49" s="46"/>
      <c r="RRC49" s="46"/>
      <c r="RRD49" s="46"/>
      <c r="RRE49" s="46"/>
      <c r="RRF49" s="46"/>
      <c r="RRG49" s="46"/>
      <c r="RRH49" s="46"/>
      <c r="RRI49" s="46"/>
      <c r="RRJ49" s="46"/>
      <c r="RRK49" s="46"/>
      <c r="RRL49" s="46"/>
      <c r="RRM49" s="46"/>
      <c r="RRN49" s="46"/>
      <c r="RRO49" s="46"/>
      <c r="RRP49" s="46"/>
      <c r="RRQ49" s="46"/>
      <c r="RRR49" s="46"/>
      <c r="RRS49" s="46"/>
      <c r="RRT49" s="46"/>
      <c r="RRU49" s="46"/>
      <c r="RRV49" s="46"/>
      <c r="RRW49" s="46"/>
      <c r="RRX49" s="46"/>
      <c r="RRY49" s="46"/>
      <c r="RRZ49" s="46"/>
      <c r="RSA49" s="46"/>
      <c r="RSB49" s="46"/>
      <c r="RSC49" s="46"/>
      <c r="RSD49" s="46"/>
      <c r="RSE49" s="46"/>
      <c r="RSF49" s="46"/>
      <c r="RSG49" s="46"/>
      <c r="RSH49" s="46"/>
      <c r="RSI49" s="46"/>
      <c r="RSJ49" s="46"/>
      <c r="RSK49" s="46"/>
      <c r="RSL49" s="46"/>
      <c r="RSM49" s="46"/>
      <c r="RSN49" s="46"/>
      <c r="RSO49" s="46"/>
      <c r="RSP49" s="46"/>
      <c r="RSQ49" s="46"/>
      <c r="RSR49" s="46"/>
      <c r="RSS49" s="46"/>
      <c r="RST49" s="46"/>
      <c r="RSU49" s="46"/>
      <c r="RSV49" s="46"/>
      <c r="RSW49" s="46"/>
      <c r="RSX49" s="46"/>
      <c r="RSY49" s="46"/>
      <c r="RSZ49" s="46"/>
      <c r="RTA49" s="46"/>
      <c r="RTB49" s="46"/>
      <c r="RTC49" s="46"/>
      <c r="RTD49" s="46"/>
      <c r="RTE49" s="46"/>
      <c r="RTF49" s="46"/>
      <c r="RTG49" s="46"/>
      <c r="RTH49" s="46"/>
      <c r="RTI49" s="46"/>
      <c r="RTJ49" s="46"/>
      <c r="RTK49" s="46"/>
      <c r="RTL49" s="46"/>
      <c r="RTM49" s="46"/>
      <c r="RTN49" s="46"/>
      <c r="RTO49" s="46"/>
      <c r="RTP49" s="46"/>
      <c r="RTQ49" s="46"/>
      <c r="RTR49" s="46"/>
      <c r="RTS49" s="46"/>
      <c r="RTT49" s="46"/>
      <c r="RTU49" s="46"/>
      <c r="RTV49" s="46"/>
      <c r="RTW49" s="46"/>
      <c r="RTX49" s="46"/>
      <c r="RTY49" s="46"/>
      <c r="RTZ49" s="46"/>
      <c r="RUA49" s="46"/>
      <c r="RUB49" s="46"/>
      <c r="RUC49" s="46"/>
      <c r="RUD49" s="46"/>
      <c r="RUE49" s="46"/>
      <c r="RUF49" s="46"/>
      <c r="RUG49" s="46"/>
      <c r="RUH49" s="46"/>
      <c r="RUI49" s="46"/>
      <c r="RUJ49" s="46"/>
      <c r="RUK49" s="46"/>
      <c r="RUL49" s="46"/>
      <c r="RUM49" s="46"/>
      <c r="RUN49" s="46"/>
      <c r="RUO49" s="46"/>
      <c r="RUP49" s="46"/>
      <c r="RUQ49" s="46"/>
      <c r="RUR49" s="46"/>
      <c r="RUS49" s="46"/>
      <c r="RUT49" s="46"/>
      <c r="RUU49" s="46"/>
      <c r="RUV49" s="46"/>
      <c r="RUW49" s="46"/>
      <c r="RUX49" s="46"/>
      <c r="RUY49" s="46"/>
      <c r="RUZ49" s="46"/>
      <c r="RVA49" s="46"/>
      <c r="RVB49" s="46"/>
      <c r="RVC49" s="46"/>
      <c r="RVD49" s="46"/>
      <c r="RVE49" s="46"/>
      <c r="RVF49" s="46"/>
      <c r="RVG49" s="46"/>
      <c r="RVH49" s="46"/>
      <c r="RVI49" s="46"/>
      <c r="RVJ49" s="46"/>
      <c r="RVK49" s="46"/>
      <c r="RVL49" s="46"/>
      <c r="RVM49" s="46"/>
      <c r="RVN49" s="46"/>
      <c r="RVO49" s="46"/>
      <c r="RVP49" s="46"/>
      <c r="RVQ49" s="46"/>
      <c r="RVR49" s="46"/>
      <c r="RVS49" s="46"/>
      <c r="RVT49" s="46"/>
      <c r="RVU49" s="46"/>
      <c r="RVV49" s="46"/>
      <c r="RVW49" s="46"/>
      <c r="RVX49" s="46"/>
      <c r="RVY49" s="46"/>
      <c r="RVZ49" s="46"/>
      <c r="RWA49" s="46"/>
      <c r="RWB49" s="46"/>
      <c r="RWC49" s="46"/>
      <c r="RWD49" s="46"/>
      <c r="RWE49" s="46"/>
      <c r="RWF49" s="46"/>
      <c r="RWG49" s="46"/>
      <c r="RWH49" s="46"/>
      <c r="RWI49" s="46"/>
      <c r="RWJ49" s="46"/>
      <c r="RWK49" s="46"/>
      <c r="RWL49" s="46"/>
      <c r="RWM49" s="46"/>
      <c r="RWN49" s="46"/>
      <c r="RWO49" s="46"/>
      <c r="RWP49" s="46"/>
      <c r="RWQ49" s="46"/>
      <c r="RWR49" s="46"/>
      <c r="RWS49" s="46"/>
      <c r="RWT49" s="46"/>
      <c r="RWU49" s="46"/>
      <c r="RWV49" s="46"/>
      <c r="RWW49" s="46"/>
      <c r="RWX49" s="46"/>
      <c r="RWY49" s="46"/>
      <c r="RWZ49" s="46"/>
      <c r="RXA49" s="46"/>
      <c r="RXB49" s="46"/>
      <c r="RXC49" s="46"/>
      <c r="RXD49" s="46"/>
      <c r="RXE49" s="46"/>
      <c r="RXF49" s="46"/>
      <c r="RXG49" s="46"/>
      <c r="RXH49" s="46"/>
      <c r="RXI49" s="46"/>
      <c r="RXJ49" s="46"/>
      <c r="RXK49" s="46"/>
      <c r="RXL49" s="46"/>
      <c r="RXM49" s="46"/>
      <c r="RXN49" s="46"/>
      <c r="RXO49" s="46"/>
      <c r="RXP49" s="46"/>
      <c r="RXQ49" s="46"/>
      <c r="RXR49" s="46"/>
      <c r="RXS49" s="46"/>
      <c r="RXT49" s="46"/>
      <c r="RXU49" s="46"/>
      <c r="RXV49" s="46"/>
      <c r="RXW49" s="46"/>
      <c r="RXX49" s="46"/>
      <c r="RXY49" s="46"/>
      <c r="RXZ49" s="46"/>
      <c r="RYA49" s="46"/>
      <c r="RYB49" s="46"/>
      <c r="RYC49" s="46"/>
      <c r="RYD49" s="46"/>
      <c r="RYE49" s="46"/>
      <c r="RYF49" s="46"/>
      <c r="RYG49" s="46"/>
      <c r="RYH49" s="46"/>
      <c r="RYI49" s="46"/>
      <c r="RYJ49" s="46"/>
      <c r="RYK49" s="46"/>
      <c r="RYL49" s="46"/>
      <c r="RYM49" s="46"/>
      <c r="RYN49" s="46"/>
      <c r="RYO49" s="46"/>
      <c r="RYP49" s="46"/>
      <c r="RYQ49" s="46"/>
      <c r="RYR49" s="46"/>
      <c r="RYS49" s="46"/>
      <c r="RYT49" s="46"/>
      <c r="RYU49" s="46"/>
      <c r="RYV49" s="46"/>
      <c r="RYW49" s="46"/>
      <c r="RYX49" s="46"/>
      <c r="RYY49" s="46"/>
      <c r="RYZ49" s="46"/>
      <c r="RZA49" s="46"/>
      <c r="RZB49" s="46"/>
      <c r="RZC49" s="46"/>
      <c r="RZD49" s="46"/>
      <c r="RZE49" s="46"/>
      <c r="RZF49" s="46"/>
      <c r="RZG49" s="46"/>
      <c r="RZH49" s="46"/>
      <c r="RZI49" s="46"/>
      <c r="RZJ49" s="46"/>
      <c r="RZK49" s="46"/>
      <c r="RZL49" s="46"/>
      <c r="RZM49" s="46"/>
      <c r="RZN49" s="46"/>
      <c r="RZO49" s="46"/>
      <c r="RZP49" s="46"/>
      <c r="RZQ49" s="46"/>
      <c r="RZR49" s="46"/>
      <c r="RZS49" s="46"/>
      <c r="RZT49" s="46"/>
      <c r="RZU49" s="46"/>
      <c r="RZV49" s="46"/>
      <c r="RZW49" s="46"/>
      <c r="RZX49" s="46"/>
      <c r="RZY49" s="46"/>
      <c r="RZZ49" s="46"/>
      <c r="SAA49" s="46"/>
      <c r="SAB49" s="46"/>
      <c r="SAC49" s="46"/>
      <c r="SAD49" s="46"/>
      <c r="SAE49" s="46"/>
      <c r="SAF49" s="46"/>
      <c r="SAG49" s="46"/>
      <c r="SAH49" s="46"/>
      <c r="SAI49" s="46"/>
      <c r="SAJ49" s="46"/>
      <c r="SAK49" s="46"/>
      <c r="SAL49" s="46"/>
      <c r="SAM49" s="46"/>
      <c r="SAN49" s="46"/>
      <c r="SAO49" s="46"/>
      <c r="SAP49" s="46"/>
      <c r="SAQ49" s="46"/>
      <c r="SAR49" s="46"/>
      <c r="SAS49" s="46"/>
      <c r="SAT49" s="46"/>
      <c r="SAU49" s="46"/>
      <c r="SAV49" s="46"/>
      <c r="SAW49" s="46"/>
      <c r="SAX49" s="46"/>
      <c r="SAY49" s="46"/>
      <c r="SAZ49" s="46"/>
      <c r="SBA49" s="46"/>
      <c r="SBB49" s="46"/>
      <c r="SBC49" s="46"/>
      <c r="SBD49" s="46"/>
      <c r="SBE49" s="46"/>
      <c r="SBF49" s="46"/>
      <c r="SBG49" s="46"/>
      <c r="SBH49" s="46"/>
      <c r="SBI49" s="46"/>
      <c r="SBJ49" s="46"/>
      <c r="SBK49" s="46"/>
      <c r="SBL49" s="46"/>
      <c r="SBM49" s="46"/>
      <c r="SBN49" s="46"/>
      <c r="SBO49" s="46"/>
      <c r="SBP49" s="46"/>
      <c r="SBQ49" s="46"/>
      <c r="SBR49" s="46"/>
      <c r="SBS49" s="46"/>
      <c r="SBT49" s="46"/>
      <c r="SBU49" s="46"/>
      <c r="SBV49" s="46"/>
      <c r="SBW49" s="46"/>
      <c r="SBX49" s="46"/>
      <c r="SBY49" s="46"/>
      <c r="SBZ49" s="46"/>
      <c r="SCA49" s="46"/>
      <c r="SCB49" s="46"/>
      <c r="SCC49" s="46"/>
      <c r="SCD49" s="46"/>
      <c r="SCE49" s="46"/>
      <c r="SCF49" s="46"/>
      <c r="SCG49" s="46"/>
      <c r="SCH49" s="46"/>
      <c r="SCI49" s="46"/>
      <c r="SCJ49" s="46"/>
      <c r="SCK49" s="46"/>
      <c r="SCL49" s="46"/>
      <c r="SCM49" s="46"/>
      <c r="SCN49" s="46"/>
      <c r="SCO49" s="46"/>
      <c r="SCP49" s="46"/>
      <c r="SCQ49" s="46"/>
      <c r="SCR49" s="46"/>
      <c r="SCS49" s="46"/>
      <c r="SCT49" s="46"/>
      <c r="SCU49" s="46"/>
      <c r="SCV49" s="46"/>
      <c r="SCW49" s="46"/>
      <c r="SCX49" s="46"/>
      <c r="SCY49" s="46"/>
      <c r="SCZ49" s="46"/>
      <c r="SDA49" s="46"/>
      <c r="SDB49" s="46"/>
      <c r="SDC49" s="46"/>
      <c r="SDD49" s="46"/>
      <c r="SDE49" s="46"/>
      <c r="SDF49" s="46"/>
      <c r="SDG49" s="46"/>
      <c r="SDH49" s="46"/>
      <c r="SDI49" s="46"/>
      <c r="SDJ49" s="46"/>
      <c r="SDK49" s="46"/>
      <c r="SDL49" s="46"/>
      <c r="SDM49" s="46"/>
      <c r="SDN49" s="46"/>
      <c r="SDO49" s="46"/>
      <c r="SDP49" s="46"/>
      <c r="SDQ49" s="46"/>
      <c r="SDR49" s="46"/>
      <c r="SDS49" s="46"/>
      <c r="SDT49" s="46"/>
      <c r="SDU49" s="46"/>
      <c r="SDV49" s="46"/>
      <c r="SDW49" s="46"/>
      <c r="SDX49" s="46"/>
      <c r="SDY49" s="46"/>
      <c r="SDZ49" s="46"/>
      <c r="SEA49" s="46"/>
      <c r="SEB49" s="46"/>
      <c r="SEC49" s="46"/>
      <c r="SED49" s="46"/>
      <c r="SEE49" s="46"/>
      <c r="SEF49" s="46"/>
      <c r="SEG49" s="46"/>
      <c r="SEH49" s="46"/>
      <c r="SEI49" s="46"/>
      <c r="SEJ49" s="46"/>
      <c r="SEK49" s="46"/>
      <c r="SEL49" s="46"/>
      <c r="SEM49" s="46"/>
      <c r="SEN49" s="46"/>
      <c r="SEO49" s="46"/>
      <c r="SEP49" s="46"/>
      <c r="SEQ49" s="46"/>
      <c r="SER49" s="46"/>
      <c r="SES49" s="46"/>
      <c r="SET49" s="46"/>
      <c r="SEU49" s="46"/>
      <c r="SEV49" s="46"/>
      <c r="SEW49" s="46"/>
      <c r="SEX49" s="46"/>
      <c r="SEY49" s="46"/>
      <c r="SEZ49" s="46"/>
      <c r="SFA49" s="46"/>
      <c r="SFB49" s="46"/>
      <c r="SFC49" s="46"/>
      <c r="SFD49" s="46"/>
      <c r="SFE49" s="46"/>
      <c r="SFF49" s="46"/>
      <c r="SFG49" s="46"/>
      <c r="SFH49" s="46"/>
      <c r="SFI49" s="46"/>
      <c r="SFJ49" s="46"/>
      <c r="SFK49" s="46"/>
      <c r="SFL49" s="46"/>
      <c r="SFM49" s="46"/>
      <c r="SFN49" s="46"/>
      <c r="SFO49" s="46"/>
      <c r="SFP49" s="46"/>
      <c r="SFQ49" s="46"/>
      <c r="SFR49" s="46"/>
      <c r="SFS49" s="46"/>
      <c r="SFT49" s="46"/>
      <c r="SFU49" s="46"/>
      <c r="SFV49" s="46"/>
      <c r="SFW49" s="46"/>
      <c r="SFX49" s="46"/>
      <c r="SFY49" s="46"/>
      <c r="SFZ49" s="46"/>
      <c r="SGA49" s="46"/>
      <c r="SGB49" s="46"/>
      <c r="SGC49" s="46"/>
      <c r="SGD49" s="46"/>
      <c r="SGE49" s="46"/>
      <c r="SGF49" s="46"/>
      <c r="SGG49" s="46"/>
      <c r="SGH49" s="46"/>
      <c r="SGI49" s="46"/>
      <c r="SGJ49" s="46"/>
      <c r="SGK49" s="46"/>
      <c r="SGL49" s="46"/>
      <c r="SGM49" s="46"/>
      <c r="SGN49" s="46"/>
      <c r="SGO49" s="46"/>
      <c r="SGP49" s="46"/>
      <c r="SGQ49" s="46"/>
      <c r="SGR49" s="46"/>
      <c r="SGS49" s="46"/>
      <c r="SGT49" s="46"/>
      <c r="SGU49" s="46"/>
      <c r="SGV49" s="46"/>
      <c r="SGW49" s="46"/>
      <c r="SGX49" s="46"/>
      <c r="SGY49" s="46"/>
      <c r="SGZ49" s="46"/>
      <c r="SHA49" s="46"/>
      <c r="SHB49" s="46"/>
      <c r="SHC49" s="46"/>
      <c r="SHD49" s="46"/>
      <c r="SHE49" s="46"/>
      <c r="SHF49" s="46"/>
      <c r="SHG49" s="46"/>
      <c r="SHH49" s="46"/>
      <c r="SHI49" s="46"/>
      <c r="SHJ49" s="46"/>
      <c r="SHK49" s="46"/>
      <c r="SHL49" s="46"/>
      <c r="SHM49" s="46"/>
      <c r="SHN49" s="46"/>
      <c r="SHO49" s="46"/>
      <c r="SHP49" s="46"/>
      <c r="SHQ49" s="46"/>
      <c r="SHR49" s="46"/>
      <c r="SHS49" s="46"/>
      <c r="SHT49" s="46"/>
      <c r="SHU49" s="46"/>
      <c r="SHV49" s="46"/>
      <c r="SHW49" s="46"/>
      <c r="SHX49" s="46"/>
      <c r="SHY49" s="46"/>
      <c r="SHZ49" s="46"/>
      <c r="SIA49" s="46"/>
      <c r="SIB49" s="46"/>
      <c r="SIC49" s="46"/>
      <c r="SID49" s="46"/>
      <c r="SIE49" s="46"/>
      <c r="SIF49" s="46"/>
      <c r="SIG49" s="46"/>
      <c r="SIH49" s="46"/>
      <c r="SII49" s="46"/>
      <c r="SIJ49" s="46"/>
      <c r="SIK49" s="46"/>
      <c r="SIL49" s="46"/>
      <c r="SIM49" s="46"/>
      <c r="SIN49" s="46"/>
      <c r="SIO49" s="46"/>
      <c r="SIP49" s="46"/>
      <c r="SIQ49" s="46"/>
      <c r="SIR49" s="46"/>
      <c r="SIS49" s="46"/>
      <c r="SIT49" s="46"/>
      <c r="SIU49" s="46"/>
      <c r="SIV49" s="46"/>
      <c r="SIW49" s="46"/>
      <c r="SIX49" s="46"/>
      <c r="SIY49" s="46"/>
      <c r="SIZ49" s="46"/>
      <c r="SJA49" s="46"/>
      <c r="SJB49" s="46"/>
      <c r="SJC49" s="46"/>
      <c r="SJD49" s="46"/>
      <c r="SJE49" s="46"/>
      <c r="SJF49" s="46"/>
      <c r="SJG49" s="46"/>
      <c r="SJH49" s="46"/>
      <c r="SJI49" s="46"/>
      <c r="SJJ49" s="46"/>
      <c r="SJK49" s="46"/>
      <c r="SJL49" s="46"/>
      <c r="SJM49" s="46"/>
      <c r="SJN49" s="46"/>
      <c r="SJO49" s="46"/>
      <c r="SJP49" s="46"/>
      <c r="SJQ49" s="46"/>
      <c r="SJR49" s="46"/>
      <c r="SJS49" s="46"/>
      <c r="SJT49" s="46"/>
      <c r="SJU49" s="46"/>
      <c r="SJV49" s="46"/>
      <c r="SJW49" s="46"/>
      <c r="SJX49" s="46"/>
      <c r="SJY49" s="46"/>
      <c r="SJZ49" s="46"/>
      <c r="SKA49" s="46"/>
      <c r="SKB49" s="46"/>
      <c r="SKC49" s="46"/>
      <c r="SKD49" s="46"/>
      <c r="SKE49" s="46"/>
      <c r="SKF49" s="46"/>
      <c r="SKG49" s="46"/>
      <c r="SKH49" s="46"/>
      <c r="SKI49" s="46"/>
      <c r="SKJ49" s="46"/>
      <c r="SKK49" s="46"/>
      <c r="SKL49" s="46"/>
      <c r="SKM49" s="46"/>
      <c r="SKN49" s="46"/>
      <c r="SKO49" s="46"/>
      <c r="SKP49" s="46"/>
      <c r="SKQ49" s="46"/>
      <c r="SKR49" s="46"/>
      <c r="SKS49" s="46"/>
      <c r="SKT49" s="46"/>
      <c r="SKU49" s="46"/>
      <c r="SKV49" s="46"/>
      <c r="SKW49" s="46"/>
      <c r="SKX49" s="46"/>
      <c r="SKY49" s="46"/>
      <c r="SKZ49" s="46"/>
      <c r="SLA49" s="46"/>
      <c r="SLB49" s="46"/>
      <c r="SLC49" s="46"/>
      <c r="SLD49" s="46"/>
      <c r="SLE49" s="46"/>
      <c r="SLF49" s="46"/>
      <c r="SLG49" s="46"/>
      <c r="SLH49" s="46"/>
      <c r="SLI49" s="46"/>
      <c r="SLJ49" s="46"/>
      <c r="SLK49" s="46"/>
      <c r="SLL49" s="46"/>
      <c r="SLM49" s="46"/>
      <c r="SLN49" s="46"/>
      <c r="SLO49" s="46"/>
      <c r="SLP49" s="46"/>
      <c r="SLQ49" s="46"/>
      <c r="SLR49" s="46"/>
      <c r="SLS49" s="46"/>
      <c r="SLT49" s="46"/>
      <c r="SLU49" s="46"/>
      <c r="SLV49" s="46"/>
      <c r="SLW49" s="46"/>
      <c r="SLX49" s="46"/>
      <c r="SLY49" s="46"/>
      <c r="SLZ49" s="46"/>
      <c r="SMA49" s="46"/>
      <c r="SMB49" s="46"/>
      <c r="SMC49" s="46"/>
      <c r="SMD49" s="46"/>
      <c r="SME49" s="46"/>
      <c r="SMF49" s="46"/>
      <c r="SMG49" s="46"/>
      <c r="SMH49" s="46"/>
      <c r="SMI49" s="46"/>
      <c r="SMJ49" s="46"/>
      <c r="SMK49" s="46"/>
      <c r="SML49" s="46"/>
      <c r="SMM49" s="46"/>
      <c r="SMN49" s="46"/>
      <c r="SMO49" s="46"/>
      <c r="SMP49" s="46"/>
      <c r="SMQ49" s="46"/>
      <c r="SMR49" s="46"/>
      <c r="SMS49" s="46"/>
      <c r="SMT49" s="46"/>
      <c r="SMU49" s="46"/>
      <c r="SMV49" s="46"/>
      <c r="SMW49" s="46"/>
      <c r="SMX49" s="46"/>
      <c r="SMY49" s="46"/>
      <c r="SMZ49" s="46"/>
      <c r="SNA49" s="46"/>
      <c r="SNB49" s="46"/>
      <c r="SNC49" s="46"/>
      <c r="SND49" s="46"/>
      <c r="SNE49" s="46"/>
      <c r="SNF49" s="46"/>
      <c r="SNG49" s="46"/>
      <c r="SNH49" s="46"/>
      <c r="SNI49" s="46"/>
      <c r="SNJ49" s="46"/>
      <c r="SNK49" s="46"/>
      <c r="SNL49" s="46"/>
      <c r="SNM49" s="46"/>
      <c r="SNN49" s="46"/>
      <c r="SNO49" s="46"/>
      <c r="SNP49" s="46"/>
      <c r="SNQ49" s="46"/>
      <c r="SNR49" s="46"/>
      <c r="SNS49" s="46"/>
      <c r="SNT49" s="46"/>
      <c r="SNU49" s="46"/>
      <c r="SNV49" s="46"/>
      <c r="SNW49" s="46"/>
      <c r="SNX49" s="46"/>
      <c r="SNY49" s="46"/>
      <c r="SNZ49" s="46"/>
      <c r="SOA49" s="46"/>
      <c r="SOB49" s="46"/>
      <c r="SOC49" s="46"/>
      <c r="SOD49" s="46"/>
      <c r="SOE49" s="46"/>
      <c r="SOF49" s="46"/>
      <c r="SOG49" s="46"/>
      <c r="SOH49" s="46"/>
      <c r="SOI49" s="46"/>
      <c r="SOJ49" s="46"/>
      <c r="SOK49" s="46"/>
      <c r="SOL49" s="46"/>
      <c r="SOM49" s="46"/>
      <c r="SON49" s="46"/>
      <c r="SOO49" s="46"/>
      <c r="SOP49" s="46"/>
      <c r="SOQ49" s="46"/>
      <c r="SOR49" s="46"/>
      <c r="SOS49" s="46"/>
      <c r="SOT49" s="46"/>
      <c r="SOU49" s="46"/>
      <c r="SOV49" s="46"/>
      <c r="SOW49" s="46"/>
      <c r="SOX49" s="46"/>
      <c r="SOY49" s="46"/>
      <c r="SOZ49" s="46"/>
      <c r="SPA49" s="46"/>
      <c r="SPB49" s="46"/>
      <c r="SPC49" s="46"/>
      <c r="SPD49" s="46"/>
      <c r="SPE49" s="46"/>
      <c r="SPF49" s="46"/>
      <c r="SPG49" s="46"/>
      <c r="SPH49" s="46"/>
      <c r="SPI49" s="46"/>
      <c r="SPJ49" s="46"/>
      <c r="SPK49" s="46"/>
      <c r="SPL49" s="46"/>
      <c r="SPM49" s="46"/>
      <c r="SPN49" s="46"/>
      <c r="SPO49" s="46"/>
      <c r="SPP49" s="46"/>
      <c r="SPQ49" s="46"/>
      <c r="SPR49" s="46"/>
      <c r="SPS49" s="46"/>
      <c r="SPT49" s="46"/>
      <c r="SPU49" s="46"/>
      <c r="SPV49" s="46"/>
      <c r="SPW49" s="46"/>
      <c r="SPX49" s="46"/>
      <c r="SPY49" s="46"/>
      <c r="SPZ49" s="46"/>
      <c r="SQA49" s="46"/>
      <c r="SQB49" s="46"/>
      <c r="SQC49" s="46"/>
      <c r="SQD49" s="46"/>
      <c r="SQE49" s="46"/>
      <c r="SQF49" s="46"/>
      <c r="SQG49" s="46"/>
      <c r="SQH49" s="46"/>
      <c r="SQI49" s="46"/>
      <c r="SQJ49" s="46"/>
      <c r="SQK49" s="46"/>
      <c r="SQL49" s="46"/>
      <c r="SQM49" s="46"/>
      <c r="SQN49" s="46"/>
      <c r="SQO49" s="46"/>
      <c r="SQP49" s="46"/>
      <c r="SQQ49" s="46"/>
      <c r="SQR49" s="46"/>
      <c r="SQS49" s="46"/>
      <c r="SQT49" s="46"/>
      <c r="SQU49" s="46"/>
      <c r="SQV49" s="46"/>
      <c r="SQW49" s="46"/>
      <c r="SQX49" s="46"/>
      <c r="SQY49" s="46"/>
      <c r="SQZ49" s="46"/>
      <c r="SRA49" s="46"/>
      <c r="SRB49" s="46"/>
      <c r="SRC49" s="46"/>
      <c r="SRD49" s="46"/>
      <c r="SRE49" s="46"/>
      <c r="SRF49" s="46"/>
      <c r="SRG49" s="46"/>
      <c r="SRH49" s="46"/>
      <c r="SRI49" s="46"/>
      <c r="SRJ49" s="46"/>
      <c r="SRK49" s="46"/>
      <c r="SRL49" s="46"/>
      <c r="SRM49" s="46"/>
      <c r="SRN49" s="46"/>
      <c r="SRO49" s="46"/>
      <c r="SRP49" s="46"/>
      <c r="SRQ49" s="46"/>
      <c r="SRR49" s="46"/>
      <c r="SRS49" s="46"/>
      <c r="SRT49" s="46"/>
      <c r="SRU49" s="46"/>
      <c r="SRV49" s="46"/>
      <c r="SRW49" s="46"/>
      <c r="SRX49" s="46"/>
      <c r="SRY49" s="46"/>
      <c r="SRZ49" s="46"/>
      <c r="SSA49" s="46"/>
      <c r="SSB49" s="46"/>
      <c r="SSC49" s="46"/>
      <c r="SSD49" s="46"/>
      <c r="SSE49" s="46"/>
      <c r="SSF49" s="46"/>
      <c r="SSG49" s="46"/>
      <c r="SSH49" s="46"/>
      <c r="SSI49" s="46"/>
      <c r="SSJ49" s="46"/>
      <c r="SSK49" s="46"/>
      <c r="SSL49" s="46"/>
      <c r="SSM49" s="46"/>
      <c r="SSN49" s="46"/>
      <c r="SSO49" s="46"/>
      <c r="SSP49" s="46"/>
      <c r="SSQ49" s="46"/>
      <c r="SSR49" s="46"/>
      <c r="SSS49" s="46"/>
      <c r="SST49" s="46"/>
      <c r="SSU49" s="46"/>
      <c r="SSV49" s="46"/>
      <c r="SSW49" s="46"/>
      <c r="SSX49" s="46"/>
      <c r="SSY49" s="46"/>
      <c r="SSZ49" s="46"/>
      <c r="STA49" s="46"/>
      <c r="STB49" s="46"/>
      <c r="STC49" s="46"/>
      <c r="STD49" s="46"/>
      <c r="STE49" s="46"/>
      <c r="STF49" s="46"/>
      <c r="STG49" s="46"/>
      <c r="STH49" s="46"/>
      <c r="STI49" s="46"/>
      <c r="STJ49" s="46"/>
      <c r="STK49" s="46"/>
      <c r="STL49" s="46"/>
      <c r="STM49" s="46"/>
      <c r="STN49" s="46"/>
      <c r="STO49" s="46"/>
      <c r="STP49" s="46"/>
      <c r="STQ49" s="46"/>
      <c r="STR49" s="46"/>
      <c r="STS49" s="46"/>
      <c r="STT49" s="46"/>
      <c r="STU49" s="46"/>
      <c r="STV49" s="46"/>
      <c r="STW49" s="46"/>
      <c r="STX49" s="46"/>
      <c r="STY49" s="46"/>
      <c r="STZ49" s="46"/>
      <c r="SUA49" s="46"/>
      <c r="SUB49" s="46"/>
      <c r="SUC49" s="46"/>
      <c r="SUD49" s="46"/>
      <c r="SUE49" s="46"/>
      <c r="SUF49" s="46"/>
      <c r="SUG49" s="46"/>
      <c r="SUH49" s="46"/>
      <c r="SUI49" s="46"/>
      <c r="SUJ49" s="46"/>
      <c r="SUK49" s="46"/>
      <c r="SUL49" s="46"/>
      <c r="SUM49" s="46"/>
      <c r="SUN49" s="46"/>
      <c r="SUO49" s="46"/>
      <c r="SUP49" s="46"/>
      <c r="SUQ49" s="46"/>
      <c r="SUR49" s="46"/>
      <c r="SUS49" s="46"/>
      <c r="SUT49" s="46"/>
      <c r="SUU49" s="46"/>
      <c r="SUV49" s="46"/>
      <c r="SUW49" s="46"/>
      <c r="SUX49" s="46"/>
      <c r="SUY49" s="46"/>
      <c r="SUZ49" s="46"/>
      <c r="SVA49" s="46"/>
      <c r="SVB49" s="46"/>
      <c r="SVC49" s="46"/>
      <c r="SVD49" s="46"/>
      <c r="SVE49" s="46"/>
      <c r="SVF49" s="46"/>
      <c r="SVG49" s="46"/>
      <c r="SVH49" s="46"/>
      <c r="SVI49" s="46"/>
      <c r="SVJ49" s="46"/>
      <c r="SVK49" s="46"/>
      <c r="SVL49" s="46"/>
      <c r="SVM49" s="46"/>
      <c r="SVN49" s="46"/>
      <c r="SVO49" s="46"/>
      <c r="SVP49" s="46"/>
      <c r="SVQ49" s="46"/>
      <c r="SVR49" s="46"/>
      <c r="SVS49" s="46"/>
      <c r="SVT49" s="46"/>
      <c r="SVU49" s="46"/>
      <c r="SVV49" s="46"/>
      <c r="SVW49" s="46"/>
      <c r="SVX49" s="46"/>
      <c r="SVY49" s="46"/>
      <c r="SVZ49" s="46"/>
      <c r="SWA49" s="46"/>
      <c r="SWB49" s="46"/>
      <c r="SWC49" s="46"/>
      <c r="SWD49" s="46"/>
      <c r="SWE49" s="46"/>
      <c r="SWF49" s="46"/>
      <c r="SWG49" s="46"/>
      <c r="SWH49" s="46"/>
      <c r="SWI49" s="46"/>
      <c r="SWJ49" s="46"/>
      <c r="SWK49" s="46"/>
      <c r="SWL49" s="46"/>
      <c r="SWM49" s="46"/>
      <c r="SWN49" s="46"/>
      <c r="SWO49" s="46"/>
      <c r="SWP49" s="46"/>
      <c r="SWQ49" s="46"/>
      <c r="SWR49" s="46"/>
      <c r="SWS49" s="46"/>
      <c r="SWT49" s="46"/>
      <c r="SWU49" s="46"/>
      <c r="SWV49" s="46"/>
      <c r="SWW49" s="46"/>
      <c r="SWX49" s="46"/>
      <c r="SWY49" s="46"/>
      <c r="SWZ49" s="46"/>
      <c r="SXA49" s="46"/>
      <c r="SXB49" s="46"/>
      <c r="SXC49" s="46"/>
      <c r="SXD49" s="46"/>
      <c r="SXE49" s="46"/>
      <c r="SXF49" s="46"/>
      <c r="SXG49" s="46"/>
      <c r="SXH49" s="46"/>
      <c r="SXI49" s="46"/>
      <c r="SXJ49" s="46"/>
      <c r="SXK49" s="46"/>
      <c r="SXL49" s="46"/>
      <c r="SXM49" s="46"/>
      <c r="SXN49" s="46"/>
      <c r="SXO49" s="46"/>
      <c r="SXP49" s="46"/>
      <c r="SXQ49" s="46"/>
      <c r="SXR49" s="46"/>
      <c r="SXS49" s="46"/>
      <c r="SXT49" s="46"/>
      <c r="SXU49" s="46"/>
      <c r="SXV49" s="46"/>
      <c r="SXW49" s="46"/>
      <c r="SXX49" s="46"/>
      <c r="SXY49" s="46"/>
      <c r="SXZ49" s="46"/>
      <c r="SYA49" s="46"/>
      <c r="SYB49" s="46"/>
      <c r="SYC49" s="46"/>
      <c r="SYD49" s="46"/>
      <c r="SYE49" s="46"/>
      <c r="SYF49" s="46"/>
      <c r="SYG49" s="46"/>
      <c r="SYH49" s="46"/>
      <c r="SYI49" s="46"/>
      <c r="SYJ49" s="46"/>
      <c r="SYK49" s="46"/>
      <c r="SYL49" s="46"/>
      <c r="SYM49" s="46"/>
      <c r="SYN49" s="46"/>
      <c r="SYO49" s="46"/>
      <c r="SYP49" s="46"/>
      <c r="SYQ49" s="46"/>
      <c r="SYR49" s="46"/>
      <c r="SYS49" s="46"/>
      <c r="SYT49" s="46"/>
      <c r="SYU49" s="46"/>
      <c r="SYV49" s="46"/>
      <c r="SYW49" s="46"/>
      <c r="SYX49" s="46"/>
      <c r="SYY49" s="46"/>
      <c r="SYZ49" s="46"/>
      <c r="SZA49" s="46"/>
      <c r="SZB49" s="46"/>
      <c r="SZC49" s="46"/>
      <c r="SZD49" s="46"/>
      <c r="SZE49" s="46"/>
      <c r="SZF49" s="46"/>
      <c r="SZG49" s="46"/>
      <c r="SZH49" s="46"/>
      <c r="SZI49" s="46"/>
      <c r="SZJ49" s="46"/>
      <c r="SZK49" s="46"/>
      <c r="SZL49" s="46"/>
      <c r="SZM49" s="46"/>
      <c r="SZN49" s="46"/>
      <c r="SZO49" s="46"/>
      <c r="SZP49" s="46"/>
      <c r="SZQ49" s="46"/>
      <c r="SZR49" s="46"/>
      <c r="SZS49" s="46"/>
      <c r="SZT49" s="46"/>
      <c r="SZU49" s="46"/>
      <c r="SZV49" s="46"/>
      <c r="SZW49" s="46"/>
      <c r="SZX49" s="46"/>
      <c r="SZY49" s="46"/>
      <c r="SZZ49" s="46"/>
      <c r="TAA49" s="46"/>
      <c r="TAB49" s="46"/>
      <c r="TAC49" s="46"/>
      <c r="TAD49" s="46"/>
      <c r="TAE49" s="46"/>
      <c r="TAF49" s="46"/>
      <c r="TAG49" s="46"/>
      <c r="TAH49" s="46"/>
      <c r="TAI49" s="46"/>
      <c r="TAJ49" s="46"/>
      <c r="TAK49" s="46"/>
      <c r="TAL49" s="46"/>
      <c r="TAM49" s="46"/>
      <c r="TAN49" s="46"/>
      <c r="TAO49" s="46"/>
      <c r="TAP49" s="46"/>
      <c r="TAQ49" s="46"/>
      <c r="TAR49" s="46"/>
      <c r="TAS49" s="46"/>
      <c r="TAT49" s="46"/>
      <c r="TAU49" s="46"/>
      <c r="TAV49" s="46"/>
      <c r="TAW49" s="46"/>
      <c r="TAX49" s="46"/>
      <c r="TAY49" s="46"/>
      <c r="TAZ49" s="46"/>
      <c r="TBA49" s="46"/>
      <c r="TBB49" s="46"/>
      <c r="TBC49" s="46"/>
      <c r="TBD49" s="46"/>
      <c r="TBE49" s="46"/>
      <c r="TBF49" s="46"/>
      <c r="TBG49" s="46"/>
      <c r="TBH49" s="46"/>
      <c r="TBI49" s="46"/>
      <c r="TBJ49" s="46"/>
      <c r="TBK49" s="46"/>
      <c r="TBL49" s="46"/>
      <c r="TBM49" s="46"/>
      <c r="TBN49" s="46"/>
      <c r="TBO49" s="46"/>
      <c r="TBP49" s="46"/>
      <c r="TBQ49" s="46"/>
      <c r="TBR49" s="46"/>
      <c r="TBS49" s="46"/>
      <c r="TBT49" s="46"/>
      <c r="TBU49" s="46"/>
      <c r="TBV49" s="46"/>
      <c r="TBW49" s="46"/>
      <c r="TBX49" s="46"/>
      <c r="TBY49" s="46"/>
      <c r="TBZ49" s="46"/>
      <c r="TCA49" s="46"/>
      <c r="TCB49" s="46"/>
      <c r="TCC49" s="46"/>
      <c r="TCD49" s="46"/>
      <c r="TCE49" s="46"/>
      <c r="TCF49" s="46"/>
      <c r="TCG49" s="46"/>
      <c r="TCH49" s="46"/>
      <c r="TCI49" s="46"/>
      <c r="TCJ49" s="46"/>
      <c r="TCK49" s="46"/>
      <c r="TCL49" s="46"/>
      <c r="TCM49" s="46"/>
      <c r="TCN49" s="46"/>
      <c r="TCO49" s="46"/>
      <c r="TCP49" s="46"/>
      <c r="TCQ49" s="46"/>
      <c r="TCR49" s="46"/>
      <c r="TCS49" s="46"/>
      <c r="TCT49" s="46"/>
      <c r="TCU49" s="46"/>
      <c r="TCV49" s="46"/>
      <c r="TCW49" s="46"/>
      <c r="TCX49" s="46"/>
      <c r="TCY49" s="46"/>
      <c r="TCZ49" s="46"/>
      <c r="TDA49" s="46"/>
      <c r="TDB49" s="46"/>
      <c r="TDC49" s="46"/>
      <c r="TDD49" s="46"/>
      <c r="TDE49" s="46"/>
      <c r="TDF49" s="46"/>
      <c r="TDG49" s="46"/>
      <c r="TDH49" s="46"/>
      <c r="TDI49" s="46"/>
      <c r="TDJ49" s="46"/>
      <c r="TDK49" s="46"/>
      <c r="TDL49" s="46"/>
      <c r="TDM49" s="46"/>
      <c r="TDN49" s="46"/>
      <c r="TDO49" s="46"/>
      <c r="TDP49" s="46"/>
      <c r="TDQ49" s="46"/>
      <c r="TDR49" s="46"/>
      <c r="TDS49" s="46"/>
      <c r="TDT49" s="46"/>
      <c r="TDU49" s="46"/>
      <c r="TDV49" s="46"/>
      <c r="TDW49" s="46"/>
      <c r="TDX49" s="46"/>
      <c r="TDY49" s="46"/>
      <c r="TDZ49" s="46"/>
      <c r="TEA49" s="46"/>
      <c r="TEB49" s="46"/>
      <c r="TEC49" s="46"/>
      <c r="TED49" s="46"/>
      <c r="TEE49" s="46"/>
      <c r="TEF49" s="46"/>
      <c r="TEG49" s="46"/>
      <c r="TEH49" s="46"/>
      <c r="TEI49" s="46"/>
      <c r="TEJ49" s="46"/>
      <c r="TEK49" s="46"/>
      <c r="TEL49" s="46"/>
      <c r="TEM49" s="46"/>
      <c r="TEN49" s="46"/>
      <c r="TEO49" s="46"/>
      <c r="TEP49" s="46"/>
      <c r="TEQ49" s="46"/>
      <c r="TER49" s="46"/>
      <c r="TES49" s="46"/>
      <c r="TET49" s="46"/>
      <c r="TEU49" s="46"/>
      <c r="TEV49" s="46"/>
      <c r="TEW49" s="46"/>
      <c r="TEX49" s="46"/>
      <c r="TEY49" s="46"/>
      <c r="TEZ49" s="46"/>
      <c r="TFA49" s="46"/>
      <c r="TFB49" s="46"/>
      <c r="TFC49" s="46"/>
      <c r="TFD49" s="46"/>
      <c r="TFE49" s="46"/>
      <c r="TFF49" s="46"/>
      <c r="TFG49" s="46"/>
      <c r="TFH49" s="46"/>
      <c r="TFI49" s="46"/>
      <c r="TFJ49" s="46"/>
      <c r="TFK49" s="46"/>
      <c r="TFL49" s="46"/>
      <c r="TFM49" s="46"/>
      <c r="TFN49" s="46"/>
      <c r="TFO49" s="46"/>
      <c r="TFP49" s="46"/>
      <c r="TFQ49" s="46"/>
      <c r="TFR49" s="46"/>
      <c r="TFS49" s="46"/>
      <c r="TFT49" s="46"/>
      <c r="TFU49" s="46"/>
      <c r="TFV49" s="46"/>
      <c r="TFW49" s="46"/>
      <c r="TFX49" s="46"/>
      <c r="TFY49" s="46"/>
      <c r="TFZ49" s="46"/>
      <c r="TGA49" s="46"/>
      <c r="TGB49" s="46"/>
      <c r="TGC49" s="46"/>
      <c r="TGD49" s="46"/>
      <c r="TGE49" s="46"/>
      <c r="TGF49" s="46"/>
      <c r="TGG49" s="46"/>
      <c r="TGH49" s="46"/>
      <c r="TGI49" s="46"/>
      <c r="TGJ49" s="46"/>
      <c r="TGK49" s="46"/>
      <c r="TGL49" s="46"/>
      <c r="TGM49" s="46"/>
      <c r="TGN49" s="46"/>
      <c r="TGO49" s="46"/>
      <c r="TGP49" s="46"/>
      <c r="TGQ49" s="46"/>
      <c r="TGR49" s="46"/>
      <c r="TGS49" s="46"/>
      <c r="TGT49" s="46"/>
      <c r="TGU49" s="46"/>
      <c r="TGV49" s="46"/>
      <c r="TGW49" s="46"/>
      <c r="TGX49" s="46"/>
      <c r="TGY49" s="46"/>
      <c r="TGZ49" s="46"/>
      <c r="THA49" s="46"/>
      <c r="THB49" s="46"/>
      <c r="THC49" s="46"/>
      <c r="THD49" s="46"/>
      <c r="THE49" s="46"/>
      <c r="THF49" s="46"/>
      <c r="THG49" s="46"/>
      <c r="THH49" s="46"/>
      <c r="THI49" s="46"/>
      <c r="THJ49" s="46"/>
      <c r="THK49" s="46"/>
      <c r="THL49" s="46"/>
      <c r="THM49" s="46"/>
      <c r="THN49" s="46"/>
      <c r="THO49" s="46"/>
      <c r="THP49" s="46"/>
      <c r="THQ49" s="46"/>
      <c r="THR49" s="46"/>
      <c r="THS49" s="46"/>
      <c r="THT49" s="46"/>
      <c r="THU49" s="46"/>
      <c r="THV49" s="46"/>
      <c r="THW49" s="46"/>
      <c r="THX49" s="46"/>
      <c r="THY49" s="46"/>
      <c r="THZ49" s="46"/>
      <c r="TIA49" s="46"/>
      <c r="TIB49" s="46"/>
      <c r="TIC49" s="46"/>
      <c r="TID49" s="46"/>
      <c r="TIE49" s="46"/>
      <c r="TIF49" s="46"/>
      <c r="TIG49" s="46"/>
      <c r="TIH49" s="46"/>
      <c r="TII49" s="46"/>
      <c r="TIJ49" s="46"/>
      <c r="TIK49" s="46"/>
      <c r="TIL49" s="46"/>
      <c r="TIM49" s="46"/>
      <c r="TIN49" s="46"/>
      <c r="TIO49" s="46"/>
      <c r="TIP49" s="46"/>
      <c r="TIQ49" s="46"/>
      <c r="TIR49" s="46"/>
      <c r="TIS49" s="46"/>
      <c r="TIT49" s="46"/>
      <c r="TIU49" s="46"/>
      <c r="TIV49" s="46"/>
      <c r="TIW49" s="46"/>
      <c r="TIX49" s="46"/>
      <c r="TIY49" s="46"/>
      <c r="TIZ49" s="46"/>
      <c r="TJA49" s="46"/>
      <c r="TJB49" s="46"/>
      <c r="TJC49" s="46"/>
      <c r="TJD49" s="46"/>
      <c r="TJE49" s="46"/>
      <c r="TJF49" s="46"/>
      <c r="TJG49" s="46"/>
      <c r="TJH49" s="46"/>
      <c r="TJI49" s="46"/>
      <c r="TJJ49" s="46"/>
      <c r="TJK49" s="46"/>
      <c r="TJL49" s="46"/>
      <c r="TJM49" s="46"/>
      <c r="TJN49" s="46"/>
      <c r="TJO49" s="46"/>
      <c r="TJP49" s="46"/>
      <c r="TJQ49" s="46"/>
      <c r="TJR49" s="46"/>
      <c r="TJS49" s="46"/>
      <c r="TJT49" s="46"/>
      <c r="TJU49" s="46"/>
      <c r="TJV49" s="46"/>
      <c r="TJW49" s="46"/>
      <c r="TJX49" s="46"/>
      <c r="TJY49" s="46"/>
      <c r="TJZ49" s="46"/>
      <c r="TKA49" s="46"/>
      <c r="TKB49" s="46"/>
      <c r="TKC49" s="46"/>
      <c r="TKD49" s="46"/>
      <c r="TKE49" s="46"/>
      <c r="TKF49" s="46"/>
      <c r="TKG49" s="46"/>
      <c r="TKH49" s="46"/>
      <c r="TKI49" s="46"/>
      <c r="TKJ49" s="46"/>
      <c r="TKK49" s="46"/>
      <c r="TKL49" s="46"/>
      <c r="TKM49" s="46"/>
      <c r="TKN49" s="46"/>
      <c r="TKO49" s="46"/>
      <c r="TKP49" s="46"/>
      <c r="TKQ49" s="46"/>
      <c r="TKR49" s="46"/>
      <c r="TKS49" s="46"/>
      <c r="TKT49" s="46"/>
      <c r="TKU49" s="46"/>
      <c r="TKV49" s="46"/>
      <c r="TKW49" s="46"/>
      <c r="TKX49" s="46"/>
      <c r="TKY49" s="46"/>
      <c r="TKZ49" s="46"/>
      <c r="TLA49" s="46"/>
      <c r="TLB49" s="46"/>
      <c r="TLC49" s="46"/>
      <c r="TLD49" s="46"/>
      <c r="TLE49" s="46"/>
      <c r="TLF49" s="46"/>
      <c r="TLG49" s="46"/>
      <c r="TLH49" s="46"/>
      <c r="TLI49" s="46"/>
      <c r="TLJ49" s="46"/>
      <c r="TLK49" s="46"/>
      <c r="TLL49" s="46"/>
      <c r="TLM49" s="46"/>
      <c r="TLN49" s="46"/>
      <c r="TLO49" s="46"/>
      <c r="TLP49" s="46"/>
      <c r="TLQ49" s="46"/>
      <c r="TLR49" s="46"/>
      <c r="TLS49" s="46"/>
      <c r="TLT49" s="46"/>
      <c r="TLU49" s="46"/>
      <c r="TLV49" s="46"/>
      <c r="TLW49" s="46"/>
      <c r="TLX49" s="46"/>
      <c r="TLY49" s="46"/>
      <c r="TLZ49" s="46"/>
      <c r="TMA49" s="46"/>
      <c r="TMB49" s="46"/>
      <c r="TMC49" s="46"/>
      <c r="TMD49" s="46"/>
      <c r="TME49" s="46"/>
      <c r="TMF49" s="46"/>
      <c r="TMG49" s="46"/>
      <c r="TMH49" s="46"/>
      <c r="TMI49" s="46"/>
      <c r="TMJ49" s="46"/>
      <c r="TMK49" s="46"/>
      <c r="TML49" s="46"/>
      <c r="TMM49" s="46"/>
      <c r="TMN49" s="46"/>
      <c r="TMO49" s="46"/>
      <c r="TMP49" s="46"/>
      <c r="TMQ49" s="46"/>
      <c r="TMR49" s="46"/>
      <c r="TMS49" s="46"/>
      <c r="TMT49" s="46"/>
      <c r="TMU49" s="46"/>
      <c r="TMV49" s="46"/>
      <c r="TMW49" s="46"/>
      <c r="TMX49" s="46"/>
      <c r="TMY49" s="46"/>
      <c r="TMZ49" s="46"/>
      <c r="TNA49" s="46"/>
      <c r="TNB49" s="46"/>
      <c r="TNC49" s="46"/>
      <c r="TND49" s="46"/>
      <c r="TNE49" s="46"/>
      <c r="TNF49" s="46"/>
      <c r="TNG49" s="46"/>
      <c r="TNH49" s="46"/>
      <c r="TNI49" s="46"/>
      <c r="TNJ49" s="46"/>
      <c r="TNK49" s="46"/>
      <c r="TNL49" s="46"/>
      <c r="TNM49" s="46"/>
      <c r="TNN49" s="46"/>
      <c r="TNO49" s="46"/>
      <c r="TNP49" s="46"/>
      <c r="TNQ49" s="46"/>
      <c r="TNR49" s="46"/>
      <c r="TNS49" s="46"/>
      <c r="TNT49" s="46"/>
      <c r="TNU49" s="46"/>
      <c r="TNV49" s="46"/>
      <c r="TNW49" s="46"/>
      <c r="TNX49" s="46"/>
      <c r="TNY49" s="46"/>
      <c r="TNZ49" s="46"/>
      <c r="TOA49" s="46"/>
      <c r="TOB49" s="46"/>
      <c r="TOC49" s="46"/>
      <c r="TOD49" s="46"/>
      <c r="TOE49" s="46"/>
      <c r="TOF49" s="46"/>
      <c r="TOG49" s="46"/>
      <c r="TOH49" s="46"/>
      <c r="TOI49" s="46"/>
      <c r="TOJ49" s="46"/>
      <c r="TOK49" s="46"/>
      <c r="TOL49" s="46"/>
      <c r="TOM49" s="46"/>
      <c r="TON49" s="46"/>
      <c r="TOO49" s="46"/>
      <c r="TOP49" s="46"/>
      <c r="TOQ49" s="46"/>
      <c r="TOR49" s="46"/>
      <c r="TOS49" s="46"/>
      <c r="TOT49" s="46"/>
      <c r="TOU49" s="46"/>
      <c r="TOV49" s="46"/>
      <c r="TOW49" s="46"/>
      <c r="TOX49" s="46"/>
      <c r="TOY49" s="46"/>
      <c r="TOZ49" s="46"/>
      <c r="TPA49" s="46"/>
      <c r="TPB49" s="46"/>
      <c r="TPC49" s="46"/>
      <c r="TPD49" s="46"/>
      <c r="TPE49" s="46"/>
      <c r="TPF49" s="46"/>
      <c r="TPG49" s="46"/>
      <c r="TPH49" s="46"/>
      <c r="TPI49" s="46"/>
      <c r="TPJ49" s="46"/>
      <c r="TPK49" s="46"/>
      <c r="TPL49" s="46"/>
      <c r="TPM49" s="46"/>
      <c r="TPN49" s="46"/>
      <c r="TPO49" s="46"/>
      <c r="TPP49" s="46"/>
      <c r="TPQ49" s="46"/>
      <c r="TPR49" s="46"/>
      <c r="TPS49" s="46"/>
      <c r="TPT49" s="46"/>
      <c r="TPU49" s="46"/>
      <c r="TPV49" s="46"/>
      <c r="TPW49" s="46"/>
      <c r="TPX49" s="46"/>
      <c r="TPY49" s="46"/>
      <c r="TPZ49" s="46"/>
      <c r="TQA49" s="46"/>
      <c r="TQB49" s="46"/>
      <c r="TQC49" s="46"/>
      <c r="TQD49" s="46"/>
      <c r="TQE49" s="46"/>
      <c r="TQF49" s="46"/>
      <c r="TQG49" s="46"/>
      <c r="TQH49" s="46"/>
      <c r="TQI49" s="46"/>
      <c r="TQJ49" s="46"/>
      <c r="TQK49" s="46"/>
      <c r="TQL49" s="46"/>
      <c r="TQM49" s="46"/>
      <c r="TQN49" s="46"/>
      <c r="TQO49" s="46"/>
      <c r="TQP49" s="46"/>
      <c r="TQQ49" s="46"/>
      <c r="TQR49" s="46"/>
      <c r="TQS49" s="46"/>
      <c r="TQT49" s="46"/>
      <c r="TQU49" s="46"/>
      <c r="TQV49" s="46"/>
      <c r="TQW49" s="46"/>
      <c r="TQX49" s="46"/>
      <c r="TQY49" s="46"/>
      <c r="TQZ49" s="46"/>
      <c r="TRA49" s="46"/>
      <c r="TRB49" s="46"/>
      <c r="TRC49" s="46"/>
      <c r="TRD49" s="46"/>
      <c r="TRE49" s="46"/>
      <c r="TRF49" s="46"/>
      <c r="TRG49" s="46"/>
      <c r="TRH49" s="46"/>
      <c r="TRI49" s="46"/>
      <c r="TRJ49" s="46"/>
      <c r="TRK49" s="46"/>
      <c r="TRL49" s="46"/>
      <c r="TRM49" s="46"/>
      <c r="TRN49" s="46"/>
      <c r="TRO49" s="46"/>
      <c r="TRP49" s="46"/>
      <c r="TRQ49" s="46"/>
      <c r="TRR49" s="46"/>
      <c r="TRS49" s="46"/>
      <c r="TRT49" s="46"/>
      <c r="TRU49" s="46"/>
      <c r="TRV49" s="46"/>
      <c r="TRW49" s="46"/>
      <c r="TRX49" s="46"/>
      <c r="TRY49" s="46"/>
      <c r="TRZ49" s="46"/>
      <c r="TSA49" s="46"/>
      <c r="TSB49" s="46"/>
      <c r="TSC49" s="46"/>
      <c r="TSD49" s="46"/>
      <c r="TSE49" s="46"/>
      <c r="TSF49" s="46"/>
      <c r="TSG49" s="46"/>
      <c r="TSH49" s="46"/>
      <c r="TSI49" s="46"/>
      <c r="TSJ49" s="46"/>
      <c r="TSK49" s="46"/>
      <c r="TSL49" s="46"/>
      <c r="TSM49" s="46"/>
      <c r="TSN49" s="46"/>
      <c r="TSO49" s="46"/>
      <c r="TSP49" s="46"/>
      <c r="TSQ49" s="46"/>
      <c r="TSR49" s="46"/>
      <c r="TSS49" s="46"/>
      <c r="TST49" s="46"/>
      <c r="TSU49" s="46"/>
      <c r="TSV49" s="46"/>
      <c r="TSW49" s="46"/>
      <c r="TSX49" s="46"/>
      <c r="TSY49" s="46"/>
      <c r="TSZ49" s="46"/>
      <c r="TTA49" s="46"/>
      <c r="TTB49" s="46"/>
      <c r="TTC49" s="46"/>
      <c r="TTD49" s="46"/>
      <c r="TTE49" s="46"/>
      <c r="TTF49" s="46"/>
      <c r="TTG49" s="46"/>
      <c r="TTH49" s="46"/>
      <c r="TTI49" s="46"/>
      <c r="TTJ49" s="46"/>
      <c r="TTK49" s="46"/>
      <c r="TTL49" s="46"/>
      <c r="TTM49" s="46"/>
      <c r="TTN49" s="46"/>
      <c r="TTO49" s="46"/>
      <c r="TTP49" s="46"/>
      <c r="TTQ49" s="46"/>
      <c r="TTR49" s="46"/>
      <c r="TTS49" s="46"/>
      <c r="TTT49" s="46"/>
      <c r="TTU49" s="46"/>
      <c r="TTV49" s="46"/>
      <c r="TTW49" s="46"/>
      <c r="TTX49" s="46"/>
      <c r="TTY49" s="46"/>
      <c r="TTZ49" s="46"/>
      <c r="TUA49" s="46"/>
      <c r="TUB49" s="46"/>
      <c r="TUC49" s="46"/>
      <c r="TUD49" s="46"/>
      <c r="TUE49" s="46"/>
      <c r="TUF49" s="46"/>
      <c r="TUG49" s="46"/>
      <c r="TUH49" s="46"/>
      <c r="TUI49" s="46"/>
      <c r="TUJ49" s="46"/>
      <c r="TUK49" s="46"/>
      <c r="TUL49" s="46"/>
      <c r="TUM49" s="46"/>
      <c r="TUN49" s="46"/>
      <c r="TUO49" s="46"/>
      <c r="TUP49" s="46"/>
      <c r="TUQ49" s="46"/>
      <c r="TUR49" s="46"/>
      <c r="TUS49" s="46"/>
      <c r="TUT49" s="46"/>
      <c r="TUU49" s="46"/>
      <c r="TUV49" s="46"/>
      <c r="TUW49" s="46"/>
      <c r="TUX49" s="46"/>
      <c r="TUY49" s="46"/>
      <c r="TUZ49" s="46"/>
      <c r="TVA49" s="46"/>
      <c r="TVB49" s="46"/>
      <c r="TVC49" s="46"/>
      <c r="TVD49" s="46"/>
      <c r="TVE49" s="46"/>
      <c r="TVF49" s="46"/>
      <c r="TVG49" s="46"/>
      <c r="TVH49" s="46"/>
      <c r="TVI49" s="46"/>
      <c r="TVJ49" s="46"/>
      <c r="TVK49" s="46"/>
      <c r="TVL49" s="46"/>
      <c r="TVM49" s="46"/>
      <c r="TVN49" s="46"/>
      <c r="TVO49" s="46"/>
      <c r="TVP49" s="46"/>
      <c r="TVQ49" s="46"/>
      <c r="TVR49" s="46"/>
      <c r="TVS49" s="46"/>
      <c r="TVT49" s="46"/>
      <c r="TVU49" s="46"/>
      <c r="TVV49" s="46"/>
      <c r="TVW49" s="46"/>
      <c r="TVX49" s="46"/>
      <c r="TVY49" s="46"/>
      <c r="TVZ49" s="46"/>
      <c r="TWA49" s="46"/>
      <c r="TWB49" s="46"/>
      <c r="TWC49" s="46"/>
      <c r="TWD49" s="46"/>
      <c r="TWE49" s="46"/>
      <c r="TWF49" s="46"/>
      <c r="TWG49" s="46"/>
      <c r="TWH49" s="46"/>
      <c r="TWI49" s="46"/>
      <c r="TWJ49" s="46"/>
      <c r="TWK49" s="46"/>
      <c r="TWL49" s="46"/>
      <c r="TWM49" s="46"/>
      <c r="TWN49" s="46"/>
      <c r="TWO49" s="46"/>
      <c r="TWP49" s="46"/>
      <c r="TWQ49" s="46"/>
      <c r="TWR49" s="46"/>
      <c r="TWS49" s="46"/>
      <c r="TWT49" s="46"/>
      <c r="TWU49" s="46"/>
      <c r="TWV49" s="46"/>
      <c r="TWW49" s="46"/>
      <c r="TWX49" s="46"/>
      <c r="TWY49" s="46"/>
      <c r="TWZ49" s="46"/>
      <c r="TXA49" s="46"/>
      <c r="TXB49" s="46"/>
      <c r="TXC49" s="46"/>
      <c r="TXD49" s="46"/>
      <c r="TXE49" s="46"/>
      <c r="TXF49" s="46"/>
      <c r="TXG49" s="46"/>
      <c r="TXH49" s="46"/>
      <c r="TXI49" s="46"/>
      <c r="TXJ49" s="46"/>
      <c r="TXK49" s="46"/>
      <c r="TXL49" s="46"/>
      <c r="TXM49" s="46"/>
      <c r="TXN49" s="46"/>
      <c r="TXO49" s="46"/>
      <c r="TXP49" s="46"/>
      <c r="TXQ49" s="46"/>
      <c r="TXR49" s="46"/>
      <c r="TXS49" s="46"/>
      <c r="TXT49" s="46"/>
      <c r="TXU49" s="46"/>
      <c r="TXV49" s="46"/>
      <c r="TXW49" s="46"/>
      <c r="TXX49" s="46"/>
      <c r="TXY49" s="46"/>
      <c r="TXZ49" s="46"/>
      <c r="TYA49" s="46"/>
      <c r="TYB49" s="46"/>
      <c r="TYC49" s="46"/>
      <c r="TYD49" s="46"/>
      <c r="TYE49" s="46"/>
      <c r="TYF49" s="46"/>
      <c r="TYG49" s="46"/>
      <c r="TYH49" s="46"/>
      <c r="TYI49" s="46"/>
      <c r="TYJ49" s="46"/>
      <c r="TYK49" s="46"/>
      <c r="TYL49" s="46"/>
      <c r="TYM49" s="46"/>
      <c r="TYN49" s="46"/>
      <c r="TYO49" s="46"/>
      <c r="TYP49" s="46"/>
      <c r="TYQ49" s="46"/>
      <c r="TYR49" s="46"/>
      <c r="TYS49" s="46"/>
      <c r="TYT49" s="46"/>
      <c r="TYU49" s="46"/>
      <c r="TYV49" s="46"/>
      <c r="TYW49" s="46"/>
      <c r="TYX49" s="46"/>
      <c r="TYY49" s="46"/>
      <c r="TYZ49" s="46"/>
      <c r="TZA49" s="46"/>
      <c r="TZB49" s="46"/>
      <c r="TZC49" s="46"/>
      <c r="TZD49" s="46"/>
      <c r="TZE49" s="46"/>
      <c r="TZF49" s="46"/>
      <c r="TZG49" s="46"/>
      <c r="TZH49" s="46"/>
      <c r="TZI49" s="46"/>
      <c r="TZJ49" s="46"/>
      <c r="TZK49" s="46"/>
      <c r="TZL49" s="46"/>
      <c r="TZM49" s="46"/>
      <c r="TZN49" s="46"/>
      <c r="TZO49" s="46"/>
      <c r="TZP49" s="46"/>
      <c r="TZQ49" s="46"/>
      <c r="TZR49" s="46"/>
      <c r="TZS49" s="46"/>
      <c r="TZT49" s="46"/>
      <c r="TZU49" s="46"/>
      <c r="TZV49" s="46"/>
      <c r="TZW49" s="46"/>
      <c r="TZX49" s="46"/>
      <c r="TZY49" s="46"/>
      <c r="TZZ49" s="46"/>
      <c r="UAA49" s="46"/>
      <c r="UAB49" s="46"/>
      <c r="UAC49" s="46"/>
      <c r="UAD49" s="46"/>
      <c r="UAE49" s="46"/>
      <c r="UAF49" s="46"/>
      <c r="UAG49" s="46"/>
      <c r="UAH49" s="46"/>
      <c r="UAI49" s="46"/>
      <c r="UAJ49" s="46"/>
      <c r="UAK49" s="46"/>
      <c r="UAL49" s="46"/>
      <c r="UAM49" s="46"/>
      <c r="UAN49" s="46"/>
      <c r="UAO49" s="46"/>
      <c r="UAP49" s="46"/>
      <c r="UAQ49" s="46"/>
      <c r="UAR49" s="46"/>
      <c r="UAS49" s="46"/>
      <c r="UAT49" s="46"/>
      <c r="UAU49" s="46"/>
      <c r="UAV49" s="46"/>
      <c r="UAW49" s="46"/>
      <c r="UAX49" s="46"/>
      <c r="UAY49" s="46"/>
      <c r="UAZ49" s="46"/>
      <c r="UBA49" s="46"/>
      <c r="UBB49" s="46"/>
      <c r="UBC49" s="46"/>
      <c r="UBD49" s="46"/>
      <c r="UBE49" s="46"/>
      <c r="UBF49" s="46"/>
      <c r="UBG49" s="46"/>
      <c r="UBH49" s="46"/>
      <c r="UBI49" s="46"/>
      <c r="UBJ49" s="46"/>
      <c r="UBK49" s="46"/>
      <c r="UBL49" s="46"/>
      <c r="UBM49" s="46"/>
      <c r="UBN49" s="46"/>
      <c r="UBO49" s="46"/>
      <c r="UBP49" s="46"/>
      <c r="UBQ49" s="46"/>
      <c r="UBR49" s="46"/>
      <c r="UBS49" s="46"/>
      <c r="UBT49" s="46"/>
      <c r="UBU49" s="46"/>
      <c r="UBV49" s="46"/>
      <c r="UBW49" s="46"/>
      <c r="UBX49" s="46"/>
      <c r="UBY49" s="46"/>
      <c r="UBZ49" s="46"/>
      <c r="UCA49" s="46"/>
      <c r="UCB49" s="46"/>
      <c r="UCC49" s="46"/>
      <c r="UCD49" s="46"/>
      <c r="UCE49" s="46"/>
      <c r="UCF49" s="46"/>
      <c r="UCG49" s="46"/>
      <c r="UCH49" s="46"/>
      <c r="UCI49" s="46"/>
      <c r="UCJ49" s="46"/>
      <c r="UCK49" s="46"/>
      <c r="UCL49" s="46"/>
      <c r="UCM49" s="46"/>
      <c r="UCN49" s="46"/>
      <c r="UCO49" s="46"/>
      <c r="UCP49" s="46"/>
      <c r="UCQ49" s="46"/>
      <c r="UCR49" s="46"/>
      <c r="UCS49" s="46"/>
      <c r="UCT49" s="46"/>
      <c r="UCU49" s="46"/>
      <c r="UCV49" s="46"/>
      <c r="UCW49" s="46"/>
      <c r="UCX49" s="46"/>
      <c r="UCY49" s="46"/>
      <c r="UCZ49" s="46"/>
      <c r="UDA49" s="46"/>
      <c r="UDB49" s="46"/>
      <c r="UDC49" s="46"/>
      <c r="UDD49" s="46"/>
      <c r="UDE49" s="46"/>
      <c r="UDF49" s="46"/>
      <c r="UDG49" s="46"/>
      <c r="UDH49" s="46"/>
      <c r="UDI49" s="46"/>
      <c r="UDJ49" s="46"/>
      <c r="UDK49" s="46"/>
      <c r="UDL49" s="46"/>
      <c r="UDM49" s="46"/>
      <c r="UDN49" s="46"/>
      <c r="UDO49" s="46"/>
      <c r="UDP49" s="46"/>
      <c r="UDQ49" s="46"/>
      <c r="UDR49" s="46"/>
      <c r="UDS49" s="46"/>
      <c r="UDT49" s="46"/>
      <c r="UDU49" s="46"/>
      <c r="UDV49" s="46"/>
      <c r="UDW49" s="46"/>
      <c r="UDX49" s="46"/>
      <c r="UDY49" s="46"/>
      <c r="UDZ49" s="46"/>
      <c r="UEA49" s="46"/>
      <c r="UEB49" s="46"/>
      <c r="UEC49" s="46"/>
      <c r="UED49" s="46"/>
      <c r="UEE49" s="46"/>
      <c r="UEF49" s="46"/>
      <c r="UEG49" s="46"/>
      <c r="UEH49" s="46"/>
      <c r="UEI49" s="46"/>
      <c r="UEJ49" s="46"/>
      <c r="UEK49" s="46"/>
      <c r="UEL49" s="46"/>
      <c r="UEM49" s="46"/>
      <c r="UEN49" s="46"/>
      <c r="UEO49" s="46"/>
      <c r="UEP49" s="46"/>
      <c r="UEQ49" s="46"/>
      <c r="UER49" s="46"/>
      <c r="UES49" s="46"/>
      <c r="UET49" s="46"/>
      <c r="UEU49" s="46"/>
      <c r="UEV49" s="46"/>
      <c r="UEW49" s="46"/>
      <c r="UEX49" s="46"/>
      <c r="UEY49" s="46"/>
      <c r="UEZ49" s="46"/>
      <c r="UFA49" s="46"/>
      <c r="UFB49" s="46"/>
      <c r="UFC49" s="46"/>
      <c r="UFD49" s="46"/>
      <c r="UFE49" s="46"/>
      <c r="UFF49" s="46"/>
      <c r="UFG49" s="46"/>
      <c r="UFH49" s="46"/>
      <c r="UFI49" s="46"/>
      <c r="UFJ49" s="46"/>
      <c r="UFK49" s="46"/>
      <c r="UFL49" s="46"/>
      <c r="UFM49" s="46"/>
      <c r="UFN49" s="46"/>
      <c r="UFO49" s="46"/>
      <c r="UFP49" s="46"/>
      <c r="UFQ49" s="46"/>
      <c r="UFR49" s="46"/>
      <c r="UFS49" s="46"/>
      <c r="UFT49" s="46"/>
      <c r="UFU49" s="46"/>
      <c r="UFV49" s="46"/>
      <c r="UFW49" s="46"/>
      <c r="UFX49" s="46"/>
      <c r="UFY49" s="46"/>
      <c r="UFZ49" s="46"/>
      <c r="UGA49" s="46"/>
      <c r="UGB49" s="46"/>
      <c r="UGC49" s="46"/>
      <c r="UGD49" s="46"/>
      <c r="UGE49" s="46"/>
      <c r="UGF49" s="46"/>
      <c r="UGG49" s="46"/>
      <c r="UGH49" s="46"/>
      <c r="UGI49" s="46"/>
      <c r="UGJ49" s="46"/>
      <c r="UGK49" s="46"/>
      <c r="UGL49" s="46"/>
      <c r="UGM49" s="46"/>
      <c r="UGN49" s="46"/>
      <c r="UGO49" s="46"/>
      <c r="UGP49" s="46"/>
      <c r="UGQ49" s="46"/>
      <c r="UGR49" s="46"/>
      <c r="UGS49" s="46"/>
      <c r="UGT49" s="46"/>
      <c r="UGU49" s="46"/>
      <c r="UGV49" s="46"/>
      <c r="UGW49" s="46"/>
      <c r="UGX49" s="46"/>
      <c r="UGY49" s="46"/>
      <c r="UGZ49" s="46"/>
      <c r="UHA49" s="46"/>
      <c r="UHB49" s="46"/>
      <c r="UHC49" s="46"/>
      <c r="UHD49" s="46"/>
      <c r="UHE49" s="46"/>
      <c r="UHF49" s="46"/>
      <c r="UHG49" s="46"/>
      <c r="UHH49" s="46"/>
      <c r="UHI49" s="46"/>
      <c r="UHJ49" s="46"/>
      <c r="UHK49" s="46"/>
      <c r="UHL49" s="46"/>
      <c r="UHM49" s="46"/>
      <c r="UHN49" s="46"/>
      <c r="UHO49" s="46"/>
      <c r="UHP49" s="46"/>
      <c r="UHQ49" s="46"/>
      <c r="UHR49" s="46"/>
      <c r="UHS49" s="46"/>
      <c r="UHT49" s="46"/>
      <c r="UHU49" s="46"/>
      <c r="UHV49" s="46"/>
      <c r="UHW49" s="46"/>
      <c r="UHX49" s="46"/>
      <c r="UHY49" s="46"/>
      <c r="UHZ49" s="46"/>
      <c r="UIA49" s="46"/>
      <c r="UIB49" s="46"/>
      <c r="UIC49" s="46"/>
      <c r="UID49" s="46"/>
      <c r="UIE49" s="46"/>
      <c r="UIF49" s="46"/>
      <c r="UIG49" s="46"/>
      <c r="UIH49" s="46"/>
      <c r="UII49" s="46"/>
      <c r="UIJ49" s="46"/>
      <c r="UIK49" s="46"/>
      <c r="UIL49" s="46"/>
      <c r="UIM49" s="46"/>
      <c r="UIN49" s="46"/>
      <c r="UIO49" s="46"/>
      <c r="UIP49" s="46"/>
      <c r="UIQ49" s="46"/>
      <c r="UIR49" s="46"/>
      <c r="UIS49" s="46"/>
      <c r="UIT49" s="46"/>
      <c r="UIU49" s="46"/>
      <c r="UIV49" s="46"/>
      <c r="UIW49" s="46"/>
      <c r="UIX49" s="46"/>
      <c r="UIY49" s="46"/>
      <c r="UIZ49" s="46"/>
      <c r="UJA49" s="46"/>
      <c r="UJB49" s="46"/>
      <c r="UJC49" s="46"/>
      <c r="UJD49" s="46"/>
      <c r="UJE49" s="46"/>
      <c r="UJF49" s="46"/>
      <c r="UJG49" s="46"/>
      <c r="UJH49" s="46"/>
      <c r="UJI49" s="46"/>
      <c r="UJJ49" s="46"/>
      <c r="UJK49" s="46"/>
      <c r="UJL49" s="46"/>
      <c r="UJM49" s="46"/>
      <c r="UJN49" s="46"/>
      <c r="UJO49" s="46"/>
      <c r="UJP49" s="46"/>
      <c r="UJQ49" s="46"/>
      <c r="UJR49" s="46"/>
      <c r="UJS49" s="46"/>
      <c r="UJT49" s="46"/>
      <c r="UJU49" s="46"/>
      <c r="UJV49" s="46"/>
      <c r="UJW49" s="46"/>
      <c r="UJX49" s="46"/>
      <c r="UJY49" s="46"/>
      <c r="UJZ49" s="46"/>
      <c r="UKA49" s="46"/>
      <c r="UKB49" s="46"/>
      <c r="UKC49" s="46"/>
      <c r="UKD49" s="46"/>
      <c r="UKE49" s="46"/>
      <c r="UKF49" s="46"/>
      <c r="UKG49" s="46"/>
      <c r="UKH49" s="46"/>
      <c r="UKI49" s="46"/>
      <c r="UKJ49" s="46"/>
      <c r="UKK49" s="46"/>
      <c r="UKL49" s="46"/>
      <c r="UKM49" s="46"/>
      <c r="UKN49" s="46"/>
      <c r="UKO49" s="46"/>
      <c r="UKP49" s="46"/>
      <c r="UKQ49" s="46"/>
      <c r="UKR49" s="46"/>
      <c r="UKS49" s="46"/>
      <c r="UKT49" s="46"/>
      <c r="UKU49" s="46"/>
      <c r="UKV49" s="46"/>
      <c r="UKW49" s="46"/>
      <c r="UKX49" s="46"/>
      <c r="UKY49" s="46"/>
      <c r="UKZ49" s="46"/>
      <c r="ULA49" s="46"/>
      <c r="ULB49" s="46"/>
      <c r="ULC49" s="46"/>
      <c r="ULD49" s="46"/>
      <c r="ULE49" s="46"/>
      <c r="ULF49" s="46"/>
      <c r="ULG49" s="46"/>
      <c r="ULH49" s="46"/>
      <c r="ULI49" s="46"/>
      <c r="ULJ49" s="46"/>
      <c r="ULK49" s="46"/>
      <c r="ULL49" s="46"/>
      <c r="ULM49" s="46"/>
      <c r="ULN49" s="46"/>
      <c r="ULO49" s="46"/>
      <c r="ULP49" s="46"/>
      <c r="ULQ49" s="46"/>
      <c r="ULR49" s="46"/>
      <c r="ULS49" s="46"/>
      <c r="ULT49" s="46"/>
      <c r="ULU49" s="46"/>
      <c r="ULV49" s="46"/>
      <c r="ULW49" s="46"/>
      <c r="ULX49" s="46"/>
      <c r="ULY49" s="46"/>
      <c r="ULZ49" s="46"/>
      <c r="UMA49" s="46"/>
      <c r="UMB49" s="46"/>
      <c r="UMC49" s="46"/>
      <c r="UMD49" s="46"/>
      <c r="UME49" s="46"/>
      <c r="UMF49" s="46"/>
      <c r="UMG49" s="46"/>
      <c r="UMH49" s="46"/>
      <c r="UMI49" s="46"/>
      <c r="UMJ49" s="46"/>
      <c r="UMK49" s="46"/>
      <c r="UML49" s="46"/>
      <c r="UMM49" s="46"/>
      <c r="UMN49" s="46"/>
      <c r="UMO49" s="46"/>
      <c r="UMP49" s="46"/>
      <c r="UMQ49" s="46"/>
      <c r="UMR49" s="46"/>
      <c r="UMS49" s="46"/>
      <c r="UMT49" s="46"/>
      <c r="UMU49" s="46"/>
      <c r="UMV49" s="46"/>
      <c r="UMW49" s="46"/>
      <c r="UMX49" s="46"/>
      <c r="UMY49" s="46"/>
      <c r="UMZ49" s="46"/>
      <c r="UNA49" s="46"/>
      <c r="UNB49" s="46"/>
      <c r="UNC49" s="46"/>
      <c r="UND49" s="46"/>
      <c r="UNE49" s="46"/>
      <c r="UNF49" s="46"/>
      <c r="UNG49" s="46"/>
      <c r="UNH49" s="46"/>
      <c r="UNI49" s="46"/>
      <c r="UNJ49" s="46"/>
      <c r="UNK49" s="46"/>
      <c r="UNL49" s="46"/>
      <c r="UNM49" s="46"/>
      <c r="UNN49" s="46"/>
      <c r="UNO49" s="46"/>
      <c r="UNP49" s="46"/>
      <c r="UNQ49" s="46"/>
      <c r="UNR49" s="46"/>
      <c r="UNS49" s="46"/>
      <c r="UNT49" s="46"/>
      <c r="UNU49" s="46"/>
      <c r="UNV49" s="46"/>
      <c r="UNW49" s="46"/>
      <c r="UNX49" s="46"/>
      <c r="UNY49" s="46"/>
      <c r="UNZ49" s="46"/>
      <c r="UOA49" s="46"/>
      <c r="UOB49" s="46"/>
      <c r="UOC49" s="46"/>
      <c r="UOD49" s="46"/>
      <c r="UOE49" s="46"/>
      <c r="UOF49" s="46"/>
      <c r="UOG49" s="46"/>
      <c r="UOH49" s="46"/>
      <c r="UOI49" s="46"/>
      <c r="UOJ49" s="46"/>
      <c r="UOK49" s="46"/>
      <c r="UOL49" s="46"/>
      <c r="UOM49" s="46"/>
      <c r="UON49" s="46"/>
      <c r="UOO49" s="46"/>
      <c r="UOP49" s="46"/>
      <c r="UOQ49" s="46"/>
      <c r="UOR49" s="46"/>
      <c r="UOS49" s="46"/>
      <c r="UOT49" s="46"/>
      <c r="UOU49" s="46"/>
      <c r="UOV49" s="46"/>
      <c r="UOW49" s="46"/>
      <c r="UOX49" s="46"/>
      <c r="UOY49" s="46"/>
      <c r="UOZ49" s="46"/>
      <c r="UPA49" s="46"/>
      <c r="UPB49" s="46"/>
      <c r="UPC49" s="46"/>
      <c r="UPD49" s="46"/>
      <c r="UPE49" s="46"/>
      <c r="UPF49" s="46"/>
      <c r="UPG49" s="46"/>
      <c r="UPH49" s="46"/>
      <c r="UPI49" s="46"/>
      <c r="UPJ49" s="46"/>
      <c r="UPK49" s="46"/>
      <c r="UPL49" s="46"/>
      <c r="UPM49" s="46"/>
      <c r="UPN49" s="46"/>
      <c r="UPO49" s="46"/>
      <c r="UPP49" s="46"/>
      <c r="UPQ49" s="46"/>
      <c r="UPR49" s="46"/>
      <c r="UPS49" s="46"/>
      <c r="UPT49" s="46"/>
      <c r="UPU49" s="46"/>
      <c r="UPV49" s="46"/>
      <c r="UPW49" s="46"/>
      <c r="UPX49" s="46"/>
      <c r="UPY49" s="46"/>
      <c r="UPZ49" s="46"/>
      <c r="UQA49" s="46"/>
      <c r="UQB49" s="46"/>
      <c r="UQC49" s="46"/>
      <c r="UQD49" s="46"/>
      <c r="UQE49" s="46"/>
      <c r="UQF49" s="46"/>
      <c r="UQG49" s="46"/>
      <c r="UQH49" s="46"/>
      <c r="UQI49" s="46"/>
      <c r="UQJ49" s="46"/>
      <c r="UQK49" s="46"/>
      <c r="UQL49" s="46"/>
      <c r="UQM49" s="46"/>
      <c r="UQN49" s="46"/>
      <c r="UQO49" s="46"/>
      <c r="UQP49" s="46"/>
      <c r="UQQ49" s="46"/>
      <c r="UQR49" s="46"/>
      <c r="UQS49" s="46"/>
      <c r="UQT49" s="46"/>
      <c r="UQU49" s="46"/>
      <c r="UQV49" s="46"/>
      <c r="UQW49" s="46"/>
      <c r="UQX49" s="46"/>
      <c r="UQY49" s="46"/>
      <c r="UQZ49" s="46"/>
      <c r="URA49" s="46"/>
      <c r="URB49" s="46"/>
      <c r="URC49" s="46"/>
      <c r="URD49" s="46"/>
      <c r="URE49" s="46"/>
      <c r="URF49" s="46"/>
      <c r="URG49" s="46"/>
      <c r="URH49" s="46"/>
      <c r="URI49" s="46"/>
      <c r="URJ49" s="46"/>
      <c r="URK49" s="46"/>
      <c r="URL49" s="46"/>
      <c r="URM49" s="46"/>
      <c r="URN49" s="46"/>
      <c r="URO49" s="46"/>
      <c r="URP49" s="46"/>
      <c r="URQ49" s="46"/>
      <c r="URR49" s="46"/>
      <c r="URS49" s="46"/>
      <c r="URT49" s="46"/>
      <c r="URU49" s="46"/>
      <c r="URV49" s="46"/>
      <c r="URW49" s="46"/>
      <c r="URX49" s="46"/>
      <c r="URY49" s="46"/>
      <c r="URZ49" s="46"/>
      <c r="USA49" s="46"/>
      <c r="USB49" s="46"/>
      <c r="USC49" s="46"/>
      <c r="USD49" s="46"/>
      <c r="USE49" s="46"/>
      <c r="USF49" s="46"/>
      <c r="USG49" s="46"/>
      <c r="USH49" s="46"/>
      <c r="USI49" s="46"/>
      <c r="USJ49" s="46"/>
      <c r="USK49" s="46"/>
      <c r="USL49" s="46"/>
      <c r="USM49" s="46"/>
      <c r="USN49" s="46"/>
      <c r="USO49" s="46"/>
      <c r="USP49" s="46"/>
      <c r="USQ49" s="46"/>
      <c r="USR49" s="46"/>
      <c r="USS49" s="46"/>
      <c r="UST49" s="46"/>
      <c r="USU49" s="46"/>
      <c r="USV49" s="46"/>
      <c r="USW49" s="46"/>
      <c r="USX49" s="46"/>
      <c r="USY49" s="46"/>
      <c r="USZ49" s="46"/>
      <c r="UTA49" s="46"/>
      <c r="UTB49" s="46"/>
      <c r="UTC49" s="46"/>
      <c r="UTD49" s="46"/>
      <c r="UTE49" s="46"/>
      <c r="UTF49" s="46"/>
      <c r="UTG49" s="46"/>
      <c r="UTH49" s="46"/>
      <c r="UTI49" s="46"/>
      <c r="UTJ49" s="46"/>
      <c r="UTK49" s="46"/>
      <c r="UTL49" s="46"/>
      <c r="UTM49" s="46"/>
      <c r="UTN49" s="46"/>
      <c r="UTO49" s="46"/>
      <c r="UTP49" s="46"/>
      <c r="UTQ49" s="46"/>
      <c r="UTR49" s="46"/>
      <c r="UTS49" s="46"/>
      <c r="UTT49" s="46"/>
      <c r="UTU49" s="46"/>
      <c r="UTV49" s="46"/>
      <c r="UTW49" s="46"/>
      <c r="UTX49" s="46"/>
      <c r="UTY49" s="46"/>
      <c r="UTZ49" s="46"/>
      <c r="UUA49" s="46"/>
      <c r="UUB49" s="46"/>
      <c r="UUC49" s="46"/>
      <c r="UUD49" s="46"/>
      <c r="UUE49" s="46"/>
      <c r="UUF49" s="46"/>
      <c r="UUG49" s="46"/>
      <c r="UUH49" s="46"/>
      <c r="UUI49" s="46"/>
      <c r="UUJ49" s="46"/>
      <c r="UUK49" s="46"/>
      <c r="UUL49" s="46"/>
      <c r="UUM49" s="46"/>
      <c r="UUN49" s="46"/>
      <c r="UUO49" s="46"/>
      <c r="UUP49" s="46"/>
      <c r="UUQ49" s="46"/>
      <c r="UUR49" s="46"/>
      <c r="UUS49" s="46"/>
      <c r="UUT49" s="46"/>
      <c r="UUU49" s="46"/>
      <c r="UUV49" s="46"/>
      <c r="UUW49" s="46"/>
      <c r="UUX49" s="46"/>
      <c r="UUY49" s="46"/>
      <c r="UUZ49" s="46"/>
      <c r="UVA49" s="46"/>
      <c r="UVB49" s="46"/>
      <c r="UVC49" s="46"/>
      <c r="UVD49" s="46"/>
      <c r="UVE49" s="46"/>
      <c r="UVF49" s="46"/>
      <c r="UVG49" s="46"/>
      <c r="UVH49" s="46"/>
      <c r="UVI49" s="46"/>
      <c r="UVJ49" s="46"/>
      <c r="UVK49" s="46"/>
      <c r="UVL49" s="46"/>
      <c r="UVM49" s="46"/>
      <c r="UVN49" s="46"/>
      <c r="UVO49" s="46"/>
      <c r="UVP49" s="46"/>
      <c r="UVQ49" s="46"/>
      <c r="UVR49" s="46"/>
      <c r="UVS49" s="46"/>
      <c r="UVT49" s="46"/>
      <c r="UVU49" s="46"/>
      <c r="UVV49" s="46"/>
      <c r="UVW49" s="46"/>
      <c r="UVX49" s="46"/>
      <c r="UVY49" s="46"/>
      <c r="UVZ49" s="46"/>
      <c r="UWA49" s="46"/>
      <c r="UWB49" s="46"/>
      <c r="UWC49" s="46"/>
      <c r="UWD49" s="46"/>
      <c r="UWE49" s="46"/>
      <c r="UWF49" s="46"/>
      <c r="UWG49" s="46"/>
      <c r="UWH49" s="46"/>
      <c r="UWI49" s="46"/>
      <c r="UWJ49" s="46"/>
      <c r="UWK49" s="46"/>
      <c r="UWL49" s="46"/>
      <c r="UWM49" s="46"/>
      <c r="UWN49" s="46"/>
      <c r="UWO49" s="46"/>
      <c r="UWP49" s="46"/>
      <c r="UWQ49" s="46"/>
      <c r="UWR49" s="46"/>
      <c r="UWS49" s="46"/>
      <c r="UWT49" s="46"/>
      <c r="UWU49" s="46"/>
      <c r="UWV49" s="46"/>
      <c r="UWW49" s="46"/>
      <c r="UWX49" s="46"/>
      <c r="UWY49" s="46"/>
      <c r="UWZ49" s="46"/>
      <c r="UXA49" s="46"/>
      <c r="UXB49" s="46"/>
      <c r="UXC49" s="46"/>
      <c r="UXD49" s="46"/>
      <c r="UXE49" s="46"/>
      <c r="UXF49" s="46"/>
      <c r="UXG49" s="46"/>
      <c r="UXH49" s="46"/>
      <c r="UXI49" s="46"/>
      <c r="UXJ49" s="46"/>
      <c r="UXK49" s="46"/>
      <c r="UXL49" s="46"/>
      <c r="UXM49" s="46"/>
      <c r="UXN49" s="46"/>
      <c r="UXO49" s="46"/>
      <c r="UXP49" s="46"/>
      <c r="UXQ49" s="46"/>
      <c r="UXR49" s="46"/>
      <c r="UXS49" s="46"/>
      <c r="UXT49" s="46"/>
      <c r="UXU49" s="46"/>
      <c r="UXV49" s="46"/>
      <c r="UXW49" s="46"/>
      <c r="UXX49" s="46"/>
      <c r="UXY49" s="46"/>
      <c r="UXZ49" s="46"/>
      <c r="UYA49" s="46"/>
      <c r="UYB49" s="46"/>
      <c r="UYC49" s="46"/>
      <c r="UYD49" s="46"/>
      <c r="UYE49" s="46"/>
      <c r="UYF49" s="46"/>
      <c r="UYG49" s="46"/>
      <c r="UYH49" s="46"/>
      <c r="UYI49" s="46"/>
      <c r="UYJ49" s="46"/>
      <c r="UYK49" s="46"/>
      <c r="UYL49" s="46"/>
      <c r="UYM49" s="46"/>
      <c r="UYN49" s="46"/>
      <c r="UYO49" s="46"/>
      <c r="UYP49" s="46"/>
      <c r="UYQ49" s="46"/>
      <c r="UYR49" s="46"/>
      <c r="UYS49" s="46"/>
      <c r="UYT49" s="46"/>
      <c r="UYU49" s="46"/>
      <c r="UYV49" s="46"/>
      <c r="UYW49" s="46"/>
      <c r="UYX49" s="46"/>
      <c r="UYY49" s="46"/>
      <c r="UYZ49" s="46"/>
      <c r="UZA49" s="46"/>
      <c r="UZB49" s="46"/>
      <c r="UZC49" s="46"/>
      <c r="UZD49" s="46"/>
      <c r="UZE49" s="46"/>
      <c r="UZF49" s="46"/>
      <c r="UZG49" s="46"/>
      <c r="UZH49" s="46"/>
      <c r="UZI49" s="46"/>
      <c r="UZJ49" s="46"/>
      <c r="UZK49" s="46"/>
      <c r="UZL49" s="46"/>
      <c r="UZM49" s="46"/>
      <c r="UZN49" s="46"/>
      <c r="UZO49" s="46"/>
      <c r="UZP49" s="46"/>
      <c r="UZQ49" s="46"/>
      <c r="UZR49" s="46"/>
      <c r="UZS49" s="46"/>
      <c r="UZT49" s="46"/>
      <c r="UZU49" s="46"/>
      <c r="UZV49" s="46"/>
      <c r="UZW49" s="46"/>
      <c r="UZX49" s="46"/>
      <c r="UZY49" s="46"/>
      <c r="UZZ49" s="46"/>
      <c r="VAA49" s="46"/>
      <c r="VAB49" s="46"/>
      <c r="VAC49" s="46"/>
      <c r="VAD49" s="46"/>
      <c r="VAE49" s="46"/>
      <c r="VAF49" s="46"/>
      <c r="VAG49" s="46"/>
      <c r="VAH49" s="46"/>
      <c r="VAI49" s="46"/>
      <c r="VAJ49" s="46"/>
      <c r="VAK49" s="46"/>
      <c r="VAL49" s="46"/>
      <c r="VAM49" s="46"/>
      <c r="VAN49" s="46"/>
      <c r="VAO49" s="46"/>
      <c r="VAP49" s="46"/>
      <c r="VAQ49" s="46"/>
      <c r="VAR49" s="46"/>
      <c r="VAS49" s="46"/>
      <c r="VAT49" s="46"/>
      <c r="VAU49" s="46"/>
      <c r="VAV49" s="46"/>
      <c r="VAW49" s="46"/>
      <c r="VAX49" s="46"/>
      <c r="VAY49" s="46"/>
      <c r="VAZ49" s="46"/>
      <c r="VBA49" s="46"/>
      <c r="VBB49" s="46"/>
      <c r="VBC49" s="46"/>
      <c r="VBD49" s="46"/>
      <c r="VBE49" s="46"/>
      <c r="VBF49" s="46"/>
      <c r="VBG49" s="46"/>
      <c r="VBH49" s="46"/>
      <c r="VBI49" s="46"/>
      <c r="VBJ49" s="46"/>
      <c r="VBK49" s="46"/>
      <c r="VBL49" s="46"/>
      <c r="VBM49" s="46"/>
      <c r="VBN49" s="46"/>
      <c r="VBO49" s="46"/>
      <c r="VBP49" s="46"/>
      <c r="VBQ49" s="46"/>
      <c r="VBR49" s="46"/>
      <c r="VBS49" s="46"/>
      <c r="VBT49" s="46"/>
      <c r="VBU49" s="46"/>
      <c r="VBV49" s="46"/>
      <c r="VBW49" s="46"/>
      <c r="VBX49" s="46"/>
      <c r="VBY49" s="46"/>
      <c r="VBZ49" s="46"/>
      <c r="VCA49" s="46"/>
      <c r="VCB49" s="46"/>
      <c r="VCC49" s="46"/>
      <c r="VCD49" s="46"/>
      <c r="VCE49" s="46"/>
      <c r="VCF49" s="46"/>
      <c r="VCG49" s="46"/>
      <c r="VCH49" s="46"/>
      <c r="VCI49" s="46"/>
      <c r="VCJ49" s="46"/>
      <c r="VCK49" s="46"/>
      <c r="VCL49" s="46"/>
      <c r="VCM49" s="46"/>
      <c r="VCN49" s="46"/>
      <c r="VCO49" s="46"/>
      <c r="VCP49" s="46"/>
      <c r="VCQ49" s="46"/>
      <c r="VCR49" s="46"/>
      <c r="VCS49" s="46"/>
      <c r="VCT49" s="46"/>
      <c r="VCU49" s="46"/>
      <c r="VCV49" s="46"/>
      <c r="VCW49" s="46"/>
      <c r="VCX49" s="46"/>
      <c r="VCY49" s="46"/>
      <c r="VCZ49" s="46"/>
      <c r="VDA49" s="46"/>
      <c r="VDB49" s="46"/>
      <c r="VDC49" s="46"/>
      <c r="VDD49" s="46"/>
      <c r="VDE49" s="46"/>
      <c r="VDF49" s="46"/>
      <c r="VDG49" s="46"/>
      <c r="VDH49" s="46"/>
      <c r="VDI49" s="46"/>
      <c r="VDJ49" s="46"/>
      <c r="VDK49" s="46"/>
      <c r="VDL49" s="46"/>
      <c r="VDM49" s="46"/>
      <c r="VDN49" s="46"/>
      <c r="VDO49" s="46"/>
      <c r="VDP49" s="46"/>
      <c r="VDQ49" s="46"/>
      <c r="VDR49" s="46"/>
      <c r="VDS49" s="46"/>
      <c r="VDT49" s="46"/>
      <c r="VDU49" s="46"/>
      <c r="VDV49" s="46"/>
      <c r="VDW49" s="46"/>
      <c r="VDX49" s="46"/>
      <c r="VDY49" s="46"/>
      <c r="VDZ49" s="46"/>
      <c r="VEA49" s="46"/>
      <c r="VEB49" s="46"/>
      <c r="VEC49" s="46"/>
      <c r="VED49" s="46"/>
      <c r="VEE49" s="46"/>
      <c r="VEF49" s="46"/>
      <c r="VEG49" s="46"/>
      <c r="VEH49" s="46"/>
      <c r="VEI49" s="46"/>
      <c r="VEJ49" s="46"/>
      <c r="VEK49" s="46"/>
      <c r="VEL49" s="46"/>
      <c r="VEM49" s="46"/>
      <c r="VEN49" s="46"/>
      <c r="VEO49" s="46"/>
      <c r="VEP49" s="46"/>
      <c r="VEQ49" s="46"/>
      <c r="VER49" s="46"/>
      <c r="VES49" s="46"/>
      <c r="VET49" s="46"/>
      <c r="VEU49" s="46"/>
      <c r="VEV49" s="46"/>
      <c r="VEW49" s="46"/>
      <c r="VEX49" s="46"/>
      <c r="VEY49" s="46"/>
      <c r="VEZ49" s="46"/>
      <c r="VFA49" s="46"/>
      <c r="VFB49" s="46"/>
      <c r="VFC49" s="46"/>
      <c r="VFD49" s="46"/>
      <c r="VFE49" s="46"/>
      <c r="VFF49" s="46"/>
      <c r="VFG49" s="46"/>
      <c r="VFH49" s="46"/>
      <c r="VFI49" s="46"/>
      <c r="VFJ49" s="46"/>
      <c r="VFK49" s="46"/>
      <c r="VFL49" s="46"/>
      <c r="VFM49" s="46"/>
      <c r="VFN49" s="46"/>
      <c r="VFO49" s="46"/>
      <c r="VFP49" s="46"/>
      <c r="VFQ49" s="46"/>
      <c r="VFR49" s="46"/>
      <c r="VFS49" s="46"/>
      <c r="VFT49" s="46"/>
      <c r="VFU49" s="46"/>
      <c r="VFV49" s="46"/>
      <c r="VFW49" s="46"/>
      <c r="VFX49" s="46"/>
      <c r="VFY49" s="46"/>
      <c r="VFZ49" s="46"/>
      <c r="VGA49" s="46"/>
      <c r="VGB49" s="46"/>
      <c r="VGC49" s="46"/>
      <c r="VGD49" s="46"/>
      <c r="VGE49" s="46"/>
      <c r="VGF49" s="46"/>
      <c r="VGG49" s="46"/>
      <c r="VGH49" s="46"/>
      <c r="VGI49" s="46"/>
      <c r="VGJ49" s="46"/>
      <c r="VGK49" s="46"/>
      <c r="VGL49" s="46"/>
      <c r="VGM49" s="46"/>
      <c r="VGN49" s="46"/>
      <c r="VGO49" s="46"/>
      <c r="VGP49" s="46"/>
      <c r="VGQ49" s="46"/>
      <c r="VGR49" s="46"/>
      <c r="VGS49" s="46"/>
      <c r="VGT49" s="46"/>
      <c r="VGU49" s="46"/>
      <c r="VGV49" s="46"/>
      <c r="VGW49" s="46"/>
      <c r="VGX49" s="46"/>
      <c r="VGY49" s="46"/>
      <c r="VGZ49" s="46"/>
      <c r="VHA49" s="46"/>
      <c r="VHB49" s="46"/>
      <c r="VHC49" s="46"/>
      <c r="VHD49" s="46"/>
      <c r="VHE49" s="46"/>
      <c r="VHF49" s="46"/>
      <c r="VHG49" s="46"/>
      <c r="VHH49" s="46"/>
      <c r="VHI49" s="46"/>
      <c r="VHJ49" s="46"/>
      <c r="VHK49" s="46"/>
      <c r="VHL49" s="46"/>
      <c r="VHM49" s="46"/>
      <c r="VHN49" s="46"/>
      <c r="VHO49" s="46"/>
      <c r="VHP49" s="46"/>
      <c r="VHQ49" s="46"/>
      <c r="VHR49" s="46"/>
      <c r="VHS49" s="46"/>
      <c r="VHT49" s="46"/>
      <c r="VHU49" s="46"/>
      <c r="VHV49" s="46"/>
      <c r="VHW49" s="46"/>
      <c r="VHX49" s="46"/>
      <c r="VHY49" s="46"/>
      <c r="VHZ49" s="46"/>
      <c r="VIA49" s="46"/>
      <c r="VIB49" s="46"/>
      <c r="VIC49" s="46"/>
      <c r="VID49" s="46"/>
      <c r="VIE49" s="46"/>
      <c r="VIF49" s="46"/>
      <c r="VIG49" s="46"/>
      <c r="VIH49" s="46"/>
      <c r="VII49" s="46"/>
      <c r="VIJ49" s="46"/>
      <c r="VIK49" s="46"/>
      <c r="VIL49" s="46"/>
      <c r="VIM49" s="46"/>
      <c r="VIN49" s="46"/>
      <c r="VIO49" s="46"/>
      <c r="VIP49" s="46"/>
      <c r="VIQ49" s="46"/>
      <c r="VIR49" s="46"/>
      <c r="VIS49" s="46"/>
      <c r="VIT49" s="46"/>
      <c r="VIU49" s="46"/>
      <c r="VIV49" s="46"/>
      <c r="VIW49" s="46"/>
      <c r="VIX49" s="46"/>
      <c r="VIY49" s="46"/>
      <c r="VIZ49" s="46"/>
      <c r="VJA49" s="46"/>
      <c r="VJB49" s="46"/>
      <c r="VJC49" s="46"/>
      <c r="VJD49" s="46"/>
      <c r="VJE49" s="46"/>
      <c r="VJF49" s="46"/>
      <c r="VJG49" s="46"/>
      <c r="VJH49" s="46"/>
      <c r="VJI49" s="46"/>
      <c r="VJJ49" s="46"/>
      <c r="VJK49" s="46"/>
      <c r="VJL49" s="46"/>
      <c r="VJM49" s="46"/>
      <c r="VJN49" s="46"/>
      <c r="VJO49" s="46"/>
      <c r="VJP49" s="46"/>
      <c r="VJQ49" s="46"/>
      <c r="VJR49" s="46"/>
      <c r="VJS49" s="46"/>
      <c r="VJT49" s="46"/>
      <c r="VJU49" s="46"/>
      <c r="VJV49" s="46"/>
      <c r="VJW49" s="46"/>
      <c r="VJX49" s="46"/>
      <c r="VJY49" s="46"/>
      <c r="VJZ49" s="46"/>
      <c r="VKA49" s="46"/>
      <c r="VKB49" s="46"/>
      <c r="VKC49" s="46"/>
      <c r="VKD49" s="46"/>
      <c r="VKE49" s="46"/>
      <c r="VKF49" s="46"/>
      <c r="VKG49" s="46"/>
      <c r="VKH49" s="46"/>
      <c r="VKI49" s="46"/>
      <c r="VKJ49" s="46"/>
      <c r="VKK49" s="46"/>
      <c r="VKL49" s="46"/>
      <c r="VKM49" s="46"/>
      <c r="VKN49" s="46"/>
      <c r="VKO49" s="46"/>
      <c r="VKP49" s="46"/>
      <c r="VKQ49" s="46"/>
      <c r="VKR49" s="46"/>
      <c r="VKS49" s="46"/>
      <c r="VKT49" s="46"/>
      <c r="VKU49" s="46"/>
      <c r="VKV49" s="46"/>
      <c r="VKW49" s="46"/>
      <c r="VKX49" s="46"/>
      <c r="VKY49" s="46"/>
      <c r="VKZ49" s="46"/>
      <c r="VLA49" s="46"/>
      <c r="VLB49" s="46"/>
      <c r="VLC49" s="46"/>
      <c r="VLD49" s="46"/>
      <c r="VLE49" s="46"/>
      <c r="VLF49" s="46"/>
      <c r="VLG49" s="46"/>
      <c r="VLH49" s="46"/>
      <c r="VLI49" s="46"/>
      <c r="VLJ49" s="46"/>
      <c r="VLK49" s="46"/>
      <c r="VLL49" s="46"/>
      <c r="VLM49" s="46"/>
      <c r="VLN49" s="46"/>
      <c r="VLO49" s="46"/>
      <c r="VLP49" s="46"/>
      <c r="VLQ49" s="46"/>
      <c r="VLR49" s="46"/>
      <c r="VLS49" s="46"/>
      <c r="VLT49" s="46"/>
      <c r="VLU49" s="46"/>
      <c r="VLV49" s="46"/>
      <c r="VLW49" s="46"/>
      <c r="VLX49" s="46"/>
      <c r="VLY49" s="46"/>
      <c r="VLZ49" s="46"/>
      <c r="VMA49" s="46"/>
      <c r="VMB49" s="46"/>
      <c r="VMC49" s="46"/>
      <c r="VMD49" s="46"/>
      <c r="VME49" s="46"/>
      <c r="VMF49" s="46"/>
      <c r="VMG49" s="46"/>
      <c r="VMH49" s="46"/>
      <c r="VMI49" s="46"/>
      <c r="VMJ49" s="46"/>
      <c r="VMK49" s="46"/>
      <c r="VML49" s="46"/>
      <c r="VMM49" s="46"/>
      <c r="VMN49" s="46"/>
      <c r="VMO49" s="46"/>
      <c r="VMP49" s="46"/>
      <c r="VMQ49" s="46"/>
      <c r="VMR49" s="46"/>
      <c r="VMS49" s="46"/>
      <c r="VMT49" s="46"/>
      <c r="VMU49" s="46"/>
      <c r="VMV49" s="46"/>
      <c r="VMW49" s="46"/>
      <c r="VMX49" s="46"/>
      <c r="VMY49" s="46"/>
      <c r="VMZ49" s="46"/>
      <c r="VNA49" s="46"/>
      <c r="VNB49" s="46"/>
      <c r="VNC49" s="46"/>
      <c r="VND49" s="46"/>
      <c r="VNE49" s="46"/>
      <c r="VNF49" s="46"/>
      <c r="VNG49" s="46"/>
      <c r="VNH49" s="46"/>
      <c r="VNI49" s="46"/>
      <c r="VNJ49" s="46"/>
      <c r="VNK49" s="46"/>
      <c r="VNL49" s="46"/>
      <c r="VNM49" s="46"/>
      <c r="VNN49" s="46"/>
      <c r="VNO49" s="46"/>
      <c r="VNP49" s="46"/>
      <c r="VNQ49" s="46"/>
      <c r="VNR49" s="46"/>
      <c r="VNS49" s="46"/>
      <c r="VNT49" s="46"/>
      <c r="VNU49" s="46"/>
      <c r="VNV49" s="46"/>
      <c r="VNW49" s="46"/>
      <c r="VNX49" s="46"/>
      <c r="VNY49" s="46"/>
      <c r="VNZ49" s="46"/>
      <c r="VOA49" s="46"/>
      <c r="VOB49" s="46"/>
      <c r="VOC49" s="46"/>
      <c r="VOD49" s="46"/>
      <c r="VOE49" s="46"/>
      <c r="VOF49" s="46"/>
      <c r="VOG49" s="46"/>
      <c r="VOH49" s="46"/>
      <c r="VOI49" s="46"/>
      <c r="VOJ49" s="46"/>
      <c r="VOK49" s="46"/>
      <c r="VOL49" s="46"/>
      <c r="VOM49" s="46"/>
      <c r="VON49" s="46"/>
      <c r="VOO49" s="46"/>
      <c r="VOP49" s="46"/>
      <c r="VOQ49" s="46"/>
      <c r="VOR49" s="46"/>
      <c r="VOS49" s="46"/>
      <c r="VOT49" s="46"/>
      <c r="VOU49" s="46"/>
      <c r="VOV49" s="46"/>
      <c r="VOW49" s="46"/>
      <c r="VOX49" s="46"/>
      <c r="VOY49" s="46"/>
      <c r="VOZ49" s="46"/>
      <c r="VPA49" s="46"/>
      <c r="VPB49" s="46"/>
      <c r="VPC49" s="46"/>
      <c r="VPD49" s="46"/>
      <c r="VPE49" s="46"/>
      <c r="VPF49" s="46"/>
      <c r="VPG49" s="46"/>
      <c r="VPH49" s="46"/>
      <c r="VPI49" s="46"/>
      <c r="VPJ49" s="46"/>
      <c r="VPK49" s="46"/>
      <c r="VPL49" s="46"/>
      <c r="VPM49" s="46"/>
      <c r="VPN49" s="46"/>
      <c r="VPO49" s="46"/>
      <c r="VPP49" s="46"/>
      <c r="VPQ49" s="46"/>
      <c r="VPR49" s="46"/>
      <c r="VPS49" s="46"/>
      <c r="VPT49" s="46"/>
      <c r="VPU49" s="46"/>
      <c r="VPV49" s="46"/>
      <c r="VPW49" s="46"/>
      <c r="VPX49" s="46"/>
      <c r="VPY49" s="46"/>
      <c r="VPZ49" s="46"/>
      <c r="VQA49" s="46"/>
      <c r="VQB49" s="46"/>
      <c r="VQC49" s="46"/>
      <c r="VQD49" s="46"/>
      <c r="VQE49" s="46"/>
      <c r="VQF49" s="46"/>
      <c r="VQG49" s="46"/>
      <c r="VQH49" s="46"/>
      <c r="VQI49" s="46"/>
      <c r="VQJ49" s="46"/>
      <c r="VQK49" s="46"/>
      <c r="VQL49" s="46"/>
      <c r="VQM49" s="46"/>
      <c r="VQN49" s="46"/>
      <c r="VQO49" s="46"/>
      <c r="VQP49" s="46"/>
      <c r="VQQ49" s="46"/>
      <c r="VQR49" s="46"/>
      <c r="VQS49" s="46"/>
      <c r="VQT49" s="46"/>
      <c r="VQU49" s="46"/>
      <c r="VQV49" s="46"/>
      <c r="VQW49" s="46"/>
      <c r="VQX49" s="46"/>
      <c r="VQY49" s="46"/>
      <c r="VQZ49" s="46"/>
      <c r="VRA49" s="46"/>
      <c r="VRB49" s="46"/>
      <c r="VRC49" s="46"/>
      <c r="VRD49" s="46"/>
      <c r="VRE49" s="46"/>
      <c r="VRF49" s="46"/>
      <c r="VRG49" s="46"/>
      <c r="VRH49" s="46"/>
      <c r="VRI49" s="46"/>
      <c r="VRJ49" s="46"/>
      <c r="VRK49" s="46"/>
      <c r="VRL49" s="46"/>
      <c r="VRM49" s="46"/>
      <c r="VRN49" s="46"/>
      <c r="VRO49" s="46"/>
      <c r="VRP49" s="46"/>
      <c r="VRQ49" s="46"/>
      <c r="VRR49" s="46"/>
      <c r="VRS49" s="46"/>
      <c r="VRT49" s="46"/>
      <c r="VRU49" s="46"/>
      <c r="VRV49" s="46"/>
      <c r="VRW49" s="46"/>
      <c r="VRX49" s="46"/>
      <c r="VRY49" s="46"/>
      <c r="VRZ49" s="46"/>
      <c r="VSA49" s="46"/>
      <c r="VSB49" s="46"/>
      <c r="VSC49" s="46"/>
      <c r="VSD49" s="46"/>
      <c r="VSE49" s="46"/>
      <c r="VSF49" s="46"/>
      <c r="VSG49" s="46"/>
      <c r="VSH49" s="46"/>
      <c r="VSI49" s="46"/>
      <c r="VSJ49" s="46"/>
      <c r="VSK49" s="46"/>
      <c r="VSL49" s="46"/>
      <c r="VSM49" s="46"/>
      <c r="VSN49" s="46"/>
      <c r="VSO49" s="46"/>
      <c r="VSP49" s="46"/>
      <c r="VSQ49" s="46"/>
      <c r="VSR49" s="46"/>
      <c r="VSS49" s="46"/>
      <c r="VST49" s="46"/>
      <c r="VSU49" s="46"/>
      <c r="VSV49" s="46"/>
      <c r="VSW49" s="46"/>
      <c r="VSX49" s="46"/>
      <c r="VSY49" s="46"/>
      <c r="VSZ49" s="46"/>
      <c r="VTA49" s="46"/>
      <c r="VTB49" s="46"/>
      <c r="VTC49" s="46"/>
      <c r="VTD49" s="46"/>
      <c r="VTE49" s="46"/>
      <c r="VTF49" s="46"/>
      <c r="VTG49" s="46"/>
      <c r="VTH49" s="46"/>
      <c r="VTI49" s="46"/>
      <c r="VTJ49" s="46"/>
      <c r="VTK49" s="46"/>
      <c r="VTL49" s="46"/>
      <c r="VTM49" s="46"/>
      <c r="VTN49" s="46"/>
      <c r="VTO49" s="46"/>
      <c r="VTP49" s="46"/>
      <c r="VTQ49" s="46"/>
      <c r="VTR49" s="46"/>
      <c r="VTS49" s="46"/>
      <c r="VTT49" s="46"/>
      <c r="VTU49" s="46"/>
      <c r="VTV49" s="46"/>
      <c r="VTW49" s="46"/>
      <c r="VTX49" s="46"/>
      <c r="VTY49" s="46"/>
      <c r="VTZ49" s="46"/>
      <c r="VUA49" s="46"/>
      <c r="VUB49" s="46"/>
      <c r="VUC49" s="46"/>
      <c r="VUD49" s="46"/>
      <c r="VUE49" s="46"/>
      <c r="VUF49" s="46"/>
      <c r="VUG49" s="46"/>
      <c r="VUH49" s="46"/>
      <c r="VUI49" s="46"/>
      <c r="VUJ49" s="46"/>
      <c r="VUK49" s="46"/>
      <c r="VUL49" s="46"/>
      <c r="VUM49" s="46"/>
      <c r="VUN49" s="46"/>
      <c r="VUO49" s="46"/>
      <c r="VUP49" s="46"/>
      <c r="VUQ49" s="46"/>
      <c r="VUR49" s="46"/>
      <c r="VUS49" s="46"/>
      <c r="VUT49" s="46"/>
      <c r="VUU49" s="46"/>
      <c r="VUV49" s="46"/>
      <c r="VUW49" s="46"/>
      <c r="VUX49" s="46"/>
      <c r="VUY49" s="46"/>
      <c r="VUZ49" s="46"/>
      <c r="VVA49" s="46"/>
      <c r="VVB49" s="46"/>
      <c r="VVC49" s="46"/>
      <c r="VVD49" s="46"/>
      <c r="VVE49" s="46"/>
      <c r="VVF49" s="46"/>
      <c r="VVG49" s="46"/>
      <c r="VVH49" s="46"/>
      <c r="VVI49" s="46"/>
      <c r="VVJ49" s="46"/>
      <c r="VVK49" s="46"/>
      <c r="VVL49" s="46"/>
      <c r="VVM49" s="46"/>
      <c r="VVN49" s="46"/>
      <c r="VVO49" s="46"/>
      <c r="VVP49" s="46"/>
      <c r="VVQ49" s="46"/>
      <c r="VVR49" s="46"/>
      <c r="VVS49" s="46"/>
      <c r="VVT49" s="46"/>
      <c r="VVU49" s="46"/>
      <c r="VVV49" s="46"/>
      <c r="VVW49" s="46"/>
      <c r="VVX49" s="46"/>
      <c r="VVY49" s="46"/>
      <c r="VVZ49" s="46"/>
      <c r="VWA49" s="46"/>
      <c r="VWB49" s="46"/>
      <c r="VWC49" s="46"/>
      <c r="VWD49" s="46"/>
      <c r="VWE49" s="46"/>
      <c r="VWF49" s="46"/>
      <c r="VWG49" s="46"/>
      <c r="VWH49" s="46"/>
      <c r="VWI49" s="46"/>
      <c r="VWJ49" s="46"/>
      <c r="VWK49" s="46"/>
      <c r="VWL49" s="46"/>
      <c r="VWM49" s="46"/>
      <c r="VWN49" s="46"/>
      <c r="VWO49" s="46"/>
      <c r="VWP49" s="46"/>
      <c r="VWQ49" s="46"/>
      <c r="VWR49" s="46"/>
      <c r="VWS49" s="46"/>
      <c r="VWT49" s="46"/>
      <c r="VWU49" s="46"/>
      <c r="VWV49" s="46"/>
      <c r="VWW49" s="46"/>
      <c r="VWX49" s="46"/>
      <c r="VWY49" s="46"/>
      <c r="VWZ49" s="46"/>
      <c r="VXA49" s="46"/>
      <c r="VXB49" s="46"/>
      <c r="VXC49" s="46"/>
      <c r="VXD49" s="46"/>
      <c r="VXE49" s="46"/>
      <c r="VXF49" s="46"/>
      <c r="VXG49" s="46"/>
      <c r="VXH49" s="46"/>
      <c r="VXI49" s="46"/>
      <c r="VXJ49" s="46"/>
      <c r="VXK49" s="46"/>
      <c r="VXL49" s="46"/>
      <c r="VXM49" s="46"/>
      <c r="VXN49" s="46"/>
      <c r="VXO49" s="46"/>
      <c r="VXP49" s="46"/>
      <c r="VXQ49" s="46"/>
      <c r="VXR49" s="46"/>
      <c r="VXS49" s="46"/>
      <c r="VXT49" s="46"/>
      <c r="VXU49" s="46"/>
      <c r="VXV49" s="46"/>
      <c r="VXW49" s="46"/>
      <c r="VXX49" s="46"/>
      <c r="VXY49" s="46"/>
      <c r="VXZ49" s="46"/>
      <c r="VYA49" s="46"/>
      <c r="VYB49" s="46"/>
      <c r="VYC49" s="46"/>
      <c r="VYD49" s="46"/>
      <c r="VYE49" s="46"/>
      <c r="VYF49" s="46"/>
      <c r="VYG49" s="46"/>
      <c r="VYH49" s="46"/>
      <c r="VYI49" s="46"/>
      <c r="VYJ49" s="46"/>
      <c r="VYK49" s="46"/>
      <c r="VYL49" s="46"/>
      <c r="VYM49" s="46"/>
      <c r="VYN49" s="46"/>
      <c r="VYO49" s="46"/>
      <c r="VYP49" s="46"/>
      <c r="VYQ49" s="46"/>
      <c r="VYR49" s="46"/>
      <c r="VYS49" s="46"/>
      <c r="VYT49" s="46"/>
      <c r="VYU49" s="46"/>
      <c r="VYV49" s="46"/>
      <c r="VYW49" s="46"/>
      <c r="VYX49" s="46"/>
      <c r="VYY49" s="46"/>
      <c r="VYZ49" s="46"/>
      <c r="VZA49" s="46"/>
      <c r="VZB49" s="46"/>
      <c r="VZC49" s="46"/>
      <c r="VZD49" s="46"/>
      <c r="VZE49" s="46"/>
      <c r="VZF49" s="46"/>
      <c r="VZG49" s="46"/>
      <c r="VZH49" s="46"/>
      <c r="VZI49" s="46"/>
      <c r="VZJ49" s="46"/>
      <c r="VZK49" s="46"/>
      <c r="VZL49" s="46"/>
      <c r="VZM49" s="46"/>
      <c r="VZN49" s="46"/>
      <c r="VZO49" s="46"/>
      <c r="VZP49" s="46"/>
      <c r="VZQ49" s="46"/>
      <c r="VZR49" s="46"/>
      <c r="VZS49" s="46"/>
      <c r="VZT49" s="46"/>
      <c r="VZU49" s="46"/>
      <c r="VZV49" s="46"/>
      <c r="VZW49" s="46"/>
      <c r="VZX49" s="46"/>
      <c r="VZY49" s="46"/>
      <c r="VZZ49" s="46"/>
      <c r="WAA49" s="46"/>
      <c r="WAB49" s="46"/>
      <c r="WAC49" s="46"/>
      <c r="WAD49" s="46"/>
      <c r="WAE49" s="46"/>
      <c r="WAF49" s="46"/>
      <c r="WAG49" s="46"/>
      <c r="WAH49" s="46"/>
      <c r="WAI49" s="46"/>
      <c r="WAJ49" s="46"/>
      <c r="WAK49" s="46"/>
      <c r="WAL49" s="46"/>
      <c r="WAM49" s="46"/>
      <c r="WAN49" s="46"/>
      <c r="WAO49" s="46"/>
      <c r="WAP49" s="46"/>
      <c r="WAQ49" s="46"/>
      <c r="WAR49" s="46"/>
      <c r="WAS49" s="46"/>
      <c r="WAT49" s="46"/>
      <c r="WAU49" s="46"/>
      <c r="WAV49" s="46"/>
      <c r="WAW49" s="46"/>
      <c r="WAX49" s="46"/>
      <c r="WAY49" s="46"/>
      <c r="WAZ49" s="46"/>
      <c r="WBA49" s="46"/>
      <c r="WBB49" s="46"/>
      <c r="WBC49" s="46"/>
      <c r="WBD49" s="46"/>
      <c r="WBE49" s="46"/>
      <c r="WBF49" s="46"/>
      <c r="WBG49" s="46"/>
      <c r="WBH49" s="46"/>
      <c r="WBI49" s="46"/>
      <c r="WBJ49" s="46"/>
      <c r="WBK49" s="46"/>
      <c r="WBL49" s="46"/>
      <c r="WBM49" s="46"/>
      <c r="WBN49" s="46"/>
      <c r="WBO49" s="46"/>
      <c r="WLU49" s="46"/>
      <c r="WLV49" s="46"/>
      <c r="WLW49" s="46"/>
      <c r="WLX49" s="46"/>
      <c r="WLY49" s="46"/>
      <c r="WLZ49" s="46"/>
      <c r="WMA49" s="46"/>
      <c r="WMB49" s="46"/>
      <c r="WMC49" s="46"/>
      <c r="WMD49" s="46"/>
      <c r="WME49" s="46"/>
      <c r="WMF49" s="46"/>
      <c r="WMG49" s="46"/>
      <c r="WMH49" s="46"/>
      <c r="WMI49" s="46"/>
      <c r="WMJ49" s="46"/>
      <c r="WMK49" s="46"/>
      <c r="WML49" s="46"/>
      <c r="WMM49" s="46"/>
      <c r="WMN49" s="46"/>
      <c r="WMO49" s="46"/>
      <c r="WMP49" s="46"/>
      <c r="WMQ49" s="46"/>
      <c r="WMR49" s="46"/>
      <c r="WMS49" s="46"/>
      <c r="WMT49" s="46"/>
      <c r="WMU49" s="46"/>
      <c r="WMV49" s="46"/>
      <c r="WMW49" s="46"/>
      <c r="WMX49" s="46"/>
      <c r="WMY49" s="46"/>
      <c r="WMZ49" s="46"/>
      <c r="WNA49" s="46"/>
      <c r="WNB49" s="46"/>
      <c r="WNC49" s="46"/>
      <c r="WND49" s="46"/>
      <c r="WNE49" s="46"/>
      <c r="WNF49" s="46"/>
      <c r="WNG49" s="46"/>
      <c r="WNH49" s="46"/>
      <c r="WNI49" s="46"/>
      <c r="WNJ49" s="46"/>
      <c r="WNK49" s="46"/>
      <c r="WNL49" s="46"/>
      <c r="WNM49" s="46"/>
      <c r="WNN49" s="46"/>
      <c r="WNO49" s="46"/>
      <c r="WNP49" s="46"/>
      <c r="WNQ49" s="46"/>
      <c r="WNR49" s="46"/>
      <c r="WNS49" s="46"/>
      <c r="WNT49" s="46"/>
      <c r="WNU49" s="46"/>
      <c r="WNV49" s="46"/>
      <c r="WNW49" s="46"/>
      <c r="WNX49" s="46"/>
      <c r="WNY49" s="46"/>
      <c r="WNZ49" s="46"/>
      <c r="WOA49" s="46"/>
      <c r="WOB49" s="46"/>
      <c r="WOC49" s="46"/>
      <c r="WOD49" s="46"/>
      <c r="WOE49" s="46"/>
      <c r="WOF49" s="46"/>
      <c r="WOG49" s="46"/>
      <c r="WOH49" s="46"/>
      <c r="WOI49" s="46"/>
      <c r="WOJ49" s="46"/>
      <c r="WOK49" s="46"/>
      <c r="WOL49" s="46"/>
      <c r="WOM49" s="46"/>
      <c r="WON49" s="46"/>
      <c r="WOO49" s="46"/>
      <c r="WOP49" s="46"/>
      <c r="WOQ49" s="46"/>
      <c r="WOR49" s="46"/>
      <c r="WOS49" s="46"/>
      <c r="WOT49" s="46"/>
      <c r="WOU49" s="46"/>
      <c r="WOV49" s="46"/>
      <c r="WOW49" s="46"/>
      <c r="WOX49" s="46"/>
      <c r="WOY49" s="46"/>
      <c r="WOZ49" s="46"/>
      <c r="WPA49" s="46"/>
      <c r="WPB49" s="46"/>
      <c r="WPC49" s="46"/>
      <c r="WPD49" s="46"/>
      <c r="WPE49" s="46"/>
      <c r="WPF49" s="46"/>
      <c r="WPG49" s="46"/>
      <c r="WPH49" s="46"/>
      <c r="WPI49" s="46"/>
      <c r="WPJ49" s="46"/>
      <c r="WPK49" s="46"/>
      <c r="WPL49" s="46"/>
      <c r="WPM49" s="46"/>
      <c r="WPN49" s="46"/>
      <c r="WPO49" s="46"/>
      <c r="WPP49" s="46"/>
      <c r="WPQ49" s="46"/>
      <c r="WPR49" s="46"/>
      <c r="WPS49" s="46"/>
      <c r="WPT49" s="46"/>
      <c r="WPU49" s="46"/>
      <c r="WPV49" s="46"/>
      <c r="WPW49" s="46"/>
      <c r="WPX49" s="46"/>
      <c r="WPY49" s="46"/>
      <c r="WPZ49" s="46"/>
      <c r="WQA49" s="46"/>
      <c r="WQB49" s="46"/>
      <c r="WQC49" s="46"/>
      <c r="WQD49" s="46"/>
      <c r="WQE49" s="46"/>
      <c r="WQF49" s="46"/>
      <c r="WQG49" s="46"/>
      <c r="WQH49" s="46"/>
      <c r="WQI49" s="46"/>
      <c r="WQJ49" s="46"/>
      <c r="WQK49" s="46"/>
      <c r="WQL49" s="46"/>
      <c r="WQM49" s="46"/>
      <c r="WQN49" s="46"/>
      <c r="WQO49" s="46"/>
      <c r="WQP49" s="46"/>
      <c r="WQQ49" s="46"/>
      <c r="WQR49" s="46"/>
      <c r="WQS49" s="46"/>
      <c r="WQT49" s="46"/>
      <c r="WQU49" s="46"/>
      <c r="WQV49" s="46"/>
      <c r="WQW49" s="46"/>
      <c r="WQX49" s="46"/>
      <c r="WQY49" s="46"/>
      <c r="WQZ49" s="46"/>
      <c r="WRA49" s="46"/>
      <c r="WRB49" s="46"/>
      <c r="WRC49" s="46"/>
      <c r="WRD49" s="46"/>
      <c r="WRE49" s="46"/>
      <c r="WRF49" s="46"/>
      <c r="WRG49" s="46"/>
      <c r="WRH49" s="46"/>
      <c r="WRI49" s="46"/>
      <c r="WRJ49" s="46"/>
      <c r="WRK49" s="46"/>
      <c r="WRL49" s="46"/>
      <c r="WRM49" s="46"/>
      <c r="WRN49" s="46"/>
      <c r="WRO49" s="46"/>
      <c r="WRP49" s="46"/>
      <c r="WRQ49" s="46"/>
      <c r="WRR49" s="46"/>
      <c r="WRS49" s="46"/>
      <c r="WRT49" s="46"/>
      <c r="WRU49" s="46"/>
      <c r="WRV49" s="46"/>
      <c r="WRW49" s="46"/>
      <c r="WRX49" s="46"/>
      <c r="WRY49" s="46"/>
      <c r="WRZ49" s="46"/>
      <c r="WSA49" s="46"/>
      <c r="WSB49" s="46"/>
      <c r="WSC49" s="46"/>
      <c r="WSD49" s="46"/>
      <c r="WSE49" s="46"/>
      <c r="WSF49" s="46"/>
      <c r="WSG49" s="46"/>
      <c r="WSH49" s="46"/>
      <c r="WSI49" s="46"/>
      <c r="WSJ49" s="46"/>
      <c r="WSK49" s="46"/>
      <c r="WSL49" s="46"/>
      <c r="WSM49" s="46"/>
      <c r="WSN49" s="46"/>
      <c r="WSO49" s="46"/>
      <c r="WSP49" s="46"/>
      <c r="WSQ49" s="46"/>
      <c r="WSR49" s="46"/>
      <c r="WSS49" s="46"/>
      <c r="WST49" s="46"/>
      <c r="WSU49" s="46"/>
      <c r="WSV49" s="46"/>
      <c r="WSW49" s="46"/>
      <c r="WSX49" s="46"/>
      <c r="WSY49" s="46"/>
      <c r="WSZ49" s="46"/>
      <c r="WTA49" s="46"/>
      <c r="WTB49" s="46"/>
      <c r="WTC49" s="46"/>
      <c r="WTD49" s="46"/>
      <c r="WTE49" s="46"/>
      <c r="WTF49" s="46"/>
      <c r="WTG49" s="46"/>
      <c r="WTH49" s="46"/>
      <c r="WTI49" s="46"/>
      <c r="WTJ49" s="46"/>
      <c r="WTK49" s="46"/>
      <c r="WTL49" s="46"/>
      <c r="WTM49" s="46"/>
      <c r="WTN49" s="46"/>
      <c r="WTO49" s="46"/>
      <c r="WTP49" s="46"/>
      <c r="WTQ49" s="46"/>
      <c r="WTR49" s="46"/>
      <c r="WTS49" s="46"/>
      <c r="WTT49" s="46"/>
      <c r="WTU49" s="46"/>
      <c r="WTV49" s="46"/>
      <c r="WTW49" s="46"/>
      <c r="WTX49" s="46"/>
      <c r="WTY49" s="46"/>
      <c r="WTZ49" s="46"/>
      <c r="WUA49" s="46"/>
      <c r="WUB49" s="46"/>
      <c r="WUC49" s="46"/>
      <c r="WUD49" s="46"/>
      <c r="WUE49" s="46"/>
      <c r="WUF49" s="46"/>
      <c r="WUG49" s="46"/>
      <c r="WUH49" s="46"/>
      <c r="WUI49" s="46"/>
      <c r="WUJ49" s="46"/>
      <c r="WUK49" s="46"/>
      <c r="WUL49" s="46"/>
      <c r="WUM49" s="46"/>
      <c r="WUN49" s="46"/>
      <c r="WUO49" s="46"/>
      <c r="WUP49" s="46"/>
      <c r="WUQ49" s="46"/>
      <c r="WUR49" s="46"/>
      <c r="WUS49" s="46"/>
      <c r="WUT49" s="46"/>
      <c r="WUU49" s="46"/>
      <c r="WUV49" s="46"/>
      <c r="WUW49" s="46"/>
      <c r="WUX49" s="46"/>
      <c r="WUY49" s="46"/>
    </row>
    <row r="50" spans="1:16119" s="45" customFormat="1" ht="275.25" customHeight="1">
      <c r="A50" s="148" t="s">
        <v>254</v>
      </c>
      <c r="B50" s="884" t="s">
        <v>66</v>
      </c>
      <c r="C50" s="884"/>
      <c r="D50" s="99" t="s">
        <v>255</v>
      </c>
      <c r="E50" s="1282" t="s">
        <v>256</v>
      </c>
      <c r="F50" s="1282"/>
      <c r="G50" s="1282"/>
      <c r="H50" s="1282"/>
      <c r="I50" s="1283" t="s">
        <v>1065</v>
      </c>
      <c r="J50" s="1284"/>
      <c r="K50" s="884" t="s">
        <v>700</v>
      </c>
      <c r="L50" s="884" t="s">
        <v>261</v>
      </c>
      <c r="M50" s="884" t="s">
        <v>261</v>
      </c>
      <c r="N50" s="1285" t="s">
        <v>265</v>
      </c>
      <c r="O50" s="1286"/>
      <c r="P50" s="1287" t="s">
        <v>258</v>
      </c>
      <c r="Q50" s="1288"/>
      <c r="R50" s="1289"/>
      <c r="S50" s="95" t="s">
        <v>153</v>
      </c>
      <c r="T50" s="82" t="s">
        <v>114</v>
      </c>
      <c r="U50" s="132" t="s">
        <v>1966</v>
      </c>
      <c r="V50" s="175">
        <v>100</v>
      </c>
      <c r="W50" s="176">
        <f>AF50</f>
        <v>39</v>
      </c>
      <c r="X50" s="426">
        <f>W50/V50</f>
        <v>0.39</v>
      </c>
      <c r="Y50" s="287">
        <f t="shared" si="25"/>
        <v>0.39</v>
      </c>
      <c r="Z50" s="246"/>
      <c r="AA50" s="7">
        <f t="shared" ref="AA50" si="31">V50</f>
        <v>100</v>
      </c>
      <c r="AB50" s="7">
        <f t="shared" ref="AB50:AB52" si="32">W50</f>
        <v>39</v>
      </c>
      <c r="AC50" s="286">
        <v>0</v>
      </c>
      <c r="AD50" s="287">
        <f t="shared" si="26"/>
        <v>0</v>
      </c>
      <c r="AE50" s="285">
        <v>42</v>
      </c>
      <c r="AF50" s="285">
        <v>39</v>
      </c>
      <c r="AG50" s="444">
        <f>AF50/AE50</f>
        <v>0.9285714285714286</v>
      </c>
      <c r="AH50" s="544">
        <f t="shared" ref="AH50" si="33">AG50</f>
        <v>0.9285714285714286</v>
      </c>
      <c r="AI50" s="285">
        <v>75</v>
      </c>
      <c r="AJ50" s="285">
        <v>0</v>
      </c>
      <c r="AK50" s="286">
        <v>0</v>
      </c>
      <c r="AL50" s="287">
        <f t="shared" si="28"/>
        <v>0</v>
      </c>
      <c r="AM50" s="285">
        <v>100</v>
      </c>
      <c r="AN50" s="285">
        <v>0</v>
      </c>
      <c r="AO50" s="286">
        <v>0</v>
      </c>
      <c r="AP50" s="287">
        <f t="shared" si="29"/>
        <v>0</v>
      </c>
      <c r="AQ50" s="246"/>
      <c r="AR50" s="246"/>
      <c r="AS50" s="246"/>
      <c r="AT50" s="246"/>
      <c r="AU50" s="246"/>
      <c r="AV50" s="246"/>
      <c r="AW50" s="246"/>
      <c r="AX50" s="246"/>
      <c r="AY50" s="246"/>
      <c r="AZ50" s="246"/>
      <c r="BA50" s="246"/>
      <c r="BB50" s="246"/>
      <c r="BC50" s="246"/>
      <c r="BD50" s="246"/>
      <c r="BE50" s="246"/>
      <c r="BF50" s="246"/>
      <c r="BG50" s="246"/>
      <c r="BH50" s="246"/>
      <c r="BI50" s="246"/>
      <c r="BJ50" s="246"/>
      <c r="BK50" s="246"/>
      <c r="BL50" s="246"/>
      <c r="BM50" s="246"/>
      <c r="BN50" s="246"/>
      <c r="BO50" s="2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s="46"/>
      <c r="DR50" s="46"/>
      <c r="DS50" s="46"/>
      <c r="DT50" s="46"/>
      <c r="DU50" s="46"/>
      <c r="DV50" s="46"/>
      <c r="DW50" s="46"/>
      <c r="DX50" s="46"/>
      <c r="DY50" s="46"/>
      <c r="DZ50" s="46"/>
      <c r="EA50" s="46"/>
      <c r="EB50" s="46"/>
      <c r="EC50" s="46"/>
      <c r="ED50" s="46"/>
      <c r="EE50" s="46"/>
      <c r="EF50" s="46"/>
      <c r="EG50" s="46"/>
      <c r="EH50" s="46"/>
      <c r="EI50" s="46"/>
      <c r="EJ50" s="46"/>
      <c r="EK50" s="46"/>
      <c r="EL50" s="46"/>
      <c r="EM50" s="46"/>
      <c r="EN50" s="46"/>
      <c r="EO50" s="46"/>
      <c r="EP50" s="46"/>
      <c r="EQ50" s="46"/>
      <c r="ER50" s="46"/>
      <c r="ES50" s="46"/>
      <c r="ET50" s="46"/>
      <c r="EU50" s="46"/>
      <c r="EV50" s="46"/>
      <c r="EW50" s="46"/>
      <c r="EX50" s="46"/>
      <c r="EY50" s="46"/>
      <c r="EZ50" s="46"/>
      <c r="FA50" s="46"/>
      <c r="FB50" s="46"/>
      <c r="FC50" s="46"/>
      <c r="FD50" s="46"/>
      <c r="FE50" s="46"/>
      <c r="FF50" s="46"/>
      <c r="FG50" s="46"/>
      <c r="FH50" s="46"/>
      <c r="FI50" s="46"/>
      <c r="FJ50" s="46"/>
      <c r="FK50" s="46"/>
      <c r="FL50" s="46"/>
      <c r="FM50" s="46"/>
      <c r="FN50" s="46"/>
      <c r="FO50" s="46"/>
      <c r="FP50" s="46"/>
      <c r="FQ50" s="46"/>
      <c r="FR50" s="46"/>
      <c r="FS50" s="46"/>
      <c r="FT50" s="46"/>
      <c r="FU50" s="46"/>
      <c r="FV50" s="46"/>
      <c r="FW50" s="46"/>
      <c r="FX50" s="46"/>
      <c r="FY50" s="46"/>
      <c r="FZ50" s="46"/>
      <c r="GA50" s="46"/>
      <c r="GB50" s="46"/>
      <c r="GC50" s="46"/>
      <c r="GD50" s="46"/>
      <c r="GE50" s="46"/>
      <c r="GF50" s="46"/>
      <c r="GG50" s="46"/>
      <c r="GH50" s="46"/>
      <c r="GI50" s="46"/>
      <c r="GJ50" s="46"/>
      <c r="GK50" s="46"/>
      <c r="GL50" s="46"/>
      <c r="GM50" s="46"/>
      <c r="GN50" s="46"/>
      <c r="GO50" s="46"/>
      <c r="GP50" s="46"/>
      <c r="GQ50" s="46"/>
      <c r="GR50" s="46"/>
      <c r="GS50" s="46"/>
      <c r="GT50" s="46"/>
      <c r="GU50" s="46"/>
      <c r="GV50" s="46"/>
      <c r="GW50" s="46"/>
      <c r="GX50" s="46"/>
      <c r="GY50" s="46"/>
      <c r="GZ50" s="46"/>
      <c r="HA50" s="46"/>
      <c r="HB50" s="46"/>
      <c r="HC50" s="46"/>
      <c r="HD50" s="46"/>
      <c r="HE50" s="46"/>
      <c r="HF50" s="46"/>
      <c r="HG50" s="46"/>
      <c r="HH50" s="46"/>
      <c r="HI50" s="46"/>
      <c r="HJ50" s="46"/>
      <c r="HK50" s="46"/>
      <c r="HL50" s="46"/>
      <c r="HM50" s="46"/>
      <c r="HN50" s="46"/>
      <c r="HO50" s="46"/>
      <c r="HP50" s="46"/>
      <c r="HQ50" s="46"/>
      <c r="HR50" s="46"/>
      <c r="HS50" s="46"/>
      <c r="HT50" s="46"/>
      <c r="HU50" s="46"/>
      <c r="HV50" s="46"/>
      <c r="HW50" s="46"/>
      <c r="HX50" s="46"/>
      <c r="HY50" s="46"/>
      <c r="HZ50" s="46"/>
      <c r="IA50" s="46"/>
      <c r="IB50" s="46"/>
      <c r="IC50" s="46"/>
      <c r="ID50" s="46"/>
      <c r="IE50" s="46"/>
      <c r="IF50" s="46"/>
      <c r="IG50" s="46"/>
      <c r="IH50" s="46"/>
      <c r="II50" s="46"/>
      <c r="IJ50" s="46"/>
      <c r="IK50" s="46"/>
      <c r="IL50" s="46"/>
      <c r="IM50" s="46"/>
      <c r="IN50" s="46"/>
      <c r="IO50" s="46"/>
      <c r="IP50" s="46"/>
      <c r="IQ50" s="46"/>
      <c r="IR50" s="46"/>
      <c r="IS50" s="46"/>
      <c r="IT50" s="46"/>
      <c r="IU50" s="46"/>
      <c r="IV50" s="46"/>
      <c r="IW50" s="46"/>
      <c r="IX50" s="46"/>
      <c r="IY50" s="46"/>
      <c r="IZ50" s="46"/>
      <c r="JA50" s="46"/>
      <c r="JB50" s="46"/>
      <c r="JC50" s="46"/>
      <c r="JD50" s="46"/>
      <c r="JE50" s="46"/>
      <c r="JF50" s="46"/>
      <c r="JG50" s="46"/>
      <c r="JH50" s="46"/>
      <c r="JI50" s="46"/>
      <c r="JJ50" s="46"/>
      <c r="JK50" s="46"/>
      <c r="JL50" s="46"/>
      <c r="JM50" s="46"/>
      <c r="JN50" s="46"/>
      <c r="JO50" s="46"/>
      <c r="JP50" s="46"/>
      <c r="JQ50" s="46"/>
      <c r="JR50" s="46"/>
      <c r="JS50" s="46"/>
      <c r="JT50" s="46"/>
      <c r="JU50" s="46"/>
      <c r="JV50" s="46"/>
      <c r="JW50" s="46"/>
      <c r="JX50" s="46"/>
      <c r="JY50" s="46"/>
      <c r="JZ50" s="46"/>
      <c r="KA50" s="46"/>
      <c r="KB50" s="46"/>
      <c r="KC50" s="46"/>
      <c r="KD50" s="46"/>
      <c r="KE50" s="46"/>
      <c r="KF50" s="46"/>
      <c r="KG50" s="46"/>
      <c r="KH50" s="46"/>
      <c r="KI50" s="46"/>
      <c r="KJ50" s="46"/>
      <c r="KK50" s="46"/>
      <c r="KL50" s="46"/>
      <c r="KM50" s="46"/>
      <c r="KN50" s="46"/>
      <c r="KO50" s="46"/>
      <c r="KP50" s="46"/>
      <c r="KQ50" s="46"/>
      <c r="KR50" s="46"/>
      <c r="KS50" s="46"/>
      <c r="KT50" s="46"/>
      <c r="KU50" s="46"/>
      <c r="KV50" s="46"/>
      <c r="KW50" s="46"/>
      <c r="KX50" s="46"/>
      <c r="KY50" s="46"/>
      <c r="KZ50" s="46"/>
      <c r="LA50" s="46"/>
      <c r="LB50" s="46"/>
      <c r="LC50" s="46"/>
      <c r="LD50" s="46"/>
      <c r="LE50" s="46"/>
      <c r="LF50" s="46"/>
      <c r="LG50" s="46"/>
      <c r="LH50" s="46"/>
      <c r="LI50" s="46"/>
      <c r="LJ50" s="46"/>
      <c r="LK50" s="46"/>
      <c r="LL50" s="46"/>
      <c r="LM50" s="46"/>
      <c r="LN50" s="46"/>
      <c r="LO50" s="46"/>
      <c r="LP50" s="46"/>
      <c r="LQ50" s="46"/>
      <c r="LR50" s="46"/>
      <c r="LS50" s="46"/>
      <c r="LT50" s="46"/>
      <c r="LU50" s="46"/>
      <c r="LV50" s="46"/>
      <c r="LW50" s="46"/>
      <c r="LX50" s="46"/>
      <c r="LY50" s="46"/>
      <c r="LZ50" s="46"/>
      <c r="MA50" s="46"/>
      <c r="MB50" s="46"/>
      <c r="MC50" s="46"/>
      <c r="MD50" s="46"/>
      <c r="ME50" s="46"/>
      <c r="MF50" s="46"/>
      <c r="MG50" s="46"/>
      <c r="MH50" s="46"/>
      <c r="MI50" s="46"/>
      <c r="MJ50" s="46"/>
      <c r="MK50" s="46"/>
      <c r="ML50" s="46"/>
      <c r="MM50" s="46"/>
      <c r="MN50" s="46"/>
      <c r="MO50" s="46"/>
      <c r="MP50" s="46"/>
      <c r="MQ50" s="46"/>
      <c r="MR50" s="46"/>
      <c r="MS50" s="46"/>
      <c r="MT50" s="46"/>
      <c r="MU50" s="46"/>
      <c r="MV50" s="46"/>
      <c r="MW50" s="46"/>
      <c r="MX50" s="46"/>
      <c r="MY50" s="46"/>
      <c r="MZ50" s="46"/>
      <c r="NA50" s="46"/>
      <c r="NB50" s="46"/>
      <c r="NC50" s="46"/>
      <c r="ND50" s="46"/>
      <c r="NE50" s="46"/>
      <c r="NF50" s="46"/>
      <c r="NG50" s="46"/>
      <c r="NH50" s="46"/>
      <c r="NI50" s="46"/>
      <c r="NJ50" s="46"/>
      <c r="NK50" s="46"/>
      <c r="NL50" s="46"/>
      <c r="NM50" s="46"/>
      <c r="NN50" s="46"/>
      <c r="NO50" s="46"/>
      <c r="NP50" s="46"/>
      <c r="NQ50" s="46"/>
      <c r="NR50" s="46"/>
      <c r="NS50" s="46"/>
      <c r="NT50" s="46"/>
      <c r="NU50" s="46"/>
      <c r="NV50" s="46"/>
      <c r="NW50" s="46"/>
      <c r="NX50" s="46"/>
      <c r="NY50" s="46"/>
      <c r="NZ50" s="46"/>
      <c r="OA50" s="46"/>
      <c r="OB50" s="46"/>
      <c r="OC50" s="46"/>
      <c r="OD50" s="46"/>
      <c r="OE50" s="46"/>
      <c r="OF50" s="46"/>
      <c r="OG50" s="46"/>
      <c r="OH50" s="46"/>
      <c r="OI50" s="46"/>
      <c r="OJ50" s="46"/>
      <c r="OK50" s="46"/>
      <c r="OL50" s="46"/>
      <c r="OM50" s="46"/>
      <c r="ON50" s="46"/>
      <c r="OO50" s="46"/>
      <c r="OP50" s="46"/>
      <c r="OQ50" s="46"/>
      <c r="OR50" s="46"/>
      <c r="OS50" s="46"/>
      <c r="OT50" s="46"/>
      <c r="OU50" s="46"/>
      <c r="OV50" s="46"/>
      <c r="OW50" s="46"/>
      <c r="OX50" s="46"/>
      <c r="OY50" s="46"/>
      <c r="OZ50" s="46"/>
      <c r="PA50" s="46"/>
      <c r="PB50" s="46"/>
      <c r="PC50" s="46"/>
      <c r="PD50" s="46"/>
      <c r="PE50" s="46"/>
      <c r="PF50" s="46"/>
      <c r="PG50" s="46"/>
      <c r="PH50" s="46"/>
      <c r="PI50" s="46"/>
      <c r="PJ50" s="46"/>
      <c r="PK50" s="46"/>
      <c r="PL50" s="46"/>
      <c r="PM50" s="46"/>
      <c r="PN50" s="46"/>
      <c r="PO50" s="46"/>
      <c r="PP50" s="46"/>
      <c r="PQ50" s="46"/>
      <c r="PR50" s="46"/>
      <c r="PS50" s="46"/>
      <c r="PT50" s="46"/>
      <c r="PU50" s="46"/>
      <c r="PV50" s="46"/>
      <c r="PW50" s="46"/>
      <c r="PX50" s="46"/>
      <c r="PY50" s="46"/>
      <c r="PZ50" s="46"/>
      <c r="QA50" s="46"/>
      <c r="QB50" s="46"/>
      <c r="QC50" s="46"/>
      <c r="QD50" s="46"/>
      <c r="QE50" s="46"/>
      <c r="QF50" s="46"/>
      <c r="QG50" s="46"/>
      <c r="QH50" s="46"/>
      <c r="QI50" s="46"/>
      <c r="QJ50" s="46"/>
      <c r="QK50" s="46"/>
      <c r="QL50" s="46"/>
      <c r="QM50" s="46"/>
      <c r="QN50" s="46"/>
      <c r="QO50" s="46"/>
      <c r="QP50" s="46"/>
      <c r="QQ50" s="46"/>
      <c r="QR50" s="46"/>
      <c r="QS50" s="46"/>
      <c r="QT50" s="46"/>
      <c r="QU50" s="46"/>
      <c r="QV50" s="46"/>
      <c r="QW50" s="46"/>
      <c r="QX50" s="46"/>
      <c r="QY50" s="46"/>
      <c r="QZ50" s="46"/>
      <c r="RA50" s="46"/>
      <c r="RB50" s="46"/>
      <c r="RC50" s="46"/>
      <c r="RD50" s="46"/>
      <c r="RE50" s="46"/>
      <c r="RF50" s="46"/>
      <c r="RG50" s="46"/>
      <c r="RH50" s="46"/>
      <c r="RI50" s="46"/>
      <c r="RJ50" s="46"/>
      <c r="RK50" s="46"/>
      <c r="RL50" s="46"/>
      <c r="RM50" s="46"/>
      <c r="RN50" s="46"/>
      <c r="RO50" s="46"/>
      <c r="RP50" s="46"/>
      <c r="RQ50" s="46"/>
      <c r="RR50" s="46"/>
      <c r="RS50" s="46"/>
      <c r="RT50" s="46"/>
      <c r="RU50" s="46"/>
      <c r="RV50" s="46"/>
      <c r="RW50" s="46"/>
      <c r="RX50" s="46"/>
      <c r="RY50" s="46"/>
      <c r="RZ50" s="46"/>
      <c r="SA50" s="46"/>
      <c r="SB50" s="46"/>
      <c r="SC50" s="46"/>
      <c r="SD50" s="46"/>
      <c r="SE50" s="46"/>
      <c r="SF50" s="46"/>
      <c r="SG50" s="46"/>
      <c r="SH50" s="46"/>
      <c r="SI50" s="46"/>
      <c r="SJ50" s="46"/>
      <c r="SK50" s="46"/>
      <c r="SL50" s="46"/>
      <c r="SM50" s="46"/>
      <c r="SN50" s="46"/>
      <c r="SO50" s="46"/>
      <c r="SP50" s="46"/>
      <c r="SQ50" s="46"/>
      <c r="SR50" s="46"/>
      <c r="SS50" s="46"/>
      <c r="ST50" s="46"/>
      <c r="SU50" s="46"/>
      <c r="SV50" s="46"/>
      <c r="SW50" s="46"/>
      <c r="SX50" s="46"/>
      <c r="SY50" s="46"/>
      <c r="SZ50" s="46"/>
      <c r="TA50" s="46"/>
      <c r="TB50" s="46"/>
      <c r="TC50" s="46"/>
      <c r="TD50" s="46"/>
      <c r="TE50" s="46"/>
      <c r="TF50" s="46"/>
      <c r="TG50" s="46"/>
      <c r="TH50" s="46"/>
      <c r="TI50" s="46"/>
      <c r="TJ50" s="46"/>
      <c r="TK50" s="46"/>
      <c r="TL50" s="46"/>
      <c r="TM50" s="46"/>
      <c r="TN50" s="46"/>
      <c r="TO50" s="46"/>
      <c r="TP50" s="46"/>
      <c r="TQ50" s="46"/>
      <c r="TR50" s="46"/>
      <c r="TS50" s="46"/>
      <c r="TT50" s="46"/>
      <c r="TU50" s="46"/>
      <c r="TV50" s="46"/>
      <c r="TW50" s="46"/>
      <c r="TX50" s="46"/>
      <c r="TY50" s="46"/>
      <c r="TZ50" s="46"/>
      <c r="UA50" s="46"/>
      <c r="UB50" s="46"/>
      <c r="UC50" s="46"/>
      <c r="UD50" s="46"/>
      <c r="UE50" s="46"/>
      <c r="UF50" s="46"/>
      <c r="UG50" s="46"/>
      <c r="UH50" s="46"/>
      <c r="UI50" s="46"/>
      <c r="UJ50" s="46"/>
      <c r="UK50" s="46"/>
      <c r="UL50" s="46"/>
      <c r="UM50" s="46"/>
      <c r="UN50" s="46"/>
      <c r="UO50" s="46"/>
      <c r="UP50" s="46"/>
      <c r="UQ50" s="46"/>
      <c r="UR50" s="46"/>
      <c r="US50" s="46"/>
      <c r="UT50" s="46"/>
      <c r="UU50" s="46"/>
      <c r="UV50" s="46"/>
      <c r="UW50" s="46"/>
      <c r="UX50" s="46"/>
      <c r="UY50" s="46"/>
      <c r="UZ50" s="46"/>
      <c r="VA50" s="46"/>
      <c r="VB50" s="46"/>
      <c r="VC50" s="46"/>
      <c r="VD50" s="46"/>
      <c r="VE50" s="46"/>
      <c r="VF50" s="46"/>
      <c r="VG50" s="46"/>
      <c r="VH50" s="46"/>
      <c r="VI50" s="46"/>
      <c r="VJ50" s="46"/>
      <c r="VK50" s="46"/>
      <c r="VL50" s="46"/>
      <c r="VM50" s="46"/>
      <c r="VN50" s="46"/>
      <c r="VO50" s="46"/>
      <c r="VP50" s="46"/>
      <c r="VQ50" s="46"/>
      <c r="VR50" s="46"/>
      <c r="VS50" s="46"/>
      <c r="VT50" s="46"/>
      <c r="VU50" s="46"/>
      <c r="VV50" s="46"/>
      <c r="VW50" s="46"/>
      <c r="VX50" s="46"/>
      <c r="VY50" s="46"/>
      <c r="VZ50" s="46"/>
      <c r="WA50" s="46"/>
      <c r="WB50" s="46"/>
      <c r="WC50" s="46"/>
      <c r="WD50" s="46"/>
      <c r="WE50" s="46"/>
      <c r="WF50" s="46"/>
      <c r="WG50" s="46"/>
      <c r="WH50" s="46"/>
      <c r="WI50" s="46"/>
      <c r="WJ50" s="46"/>
      <c r="WK50" s="46"/>
      <c r="WL50" s="46"/>
      <c r="WM50" s="46"/>
      <c r="WN50" s="46"/>
      <c r="WO50" s="46"/>
      <c r="WP50" s="46"/>
      <c r="WQ50" s="46"/>
      <c r="WR50" s="46"/>
      <c r="WS50" s="46"/>
      <c r="WT50" s="46"/>
      <c r="WU50" s="46"/>
      <c r="WV50" s="46"/>
      <c r="WW50" s="46"/>
      <c r="WX50" s="46"/>
      <c r="WY50" s="46"/>
      <c r="WZ50" s="46"/>
      <c r="XA50" s="46"/>
      <c r="XB50" s="46"/>
      <c r="XC50" s="46"/>
      <c r="XD50" s="46"/>
      <c r="XE50" s="46"/>
      <c r="XF50" s="46"/>
      <c r="XG50" s="46"/>
      <c r="XH50" s="46"/>
      <c r="XI50" s="46"/>
      <c r="XJ50" s="46"/>
      <c r="XK50" s="46"/>
      <c r="XL50" s="46"/>
      <c r="XM50" s="46"/>
      <c r="XN50" s="46"/>
      <c r="XO50" s="46"/>
      <c r="XP50" s="46"/>
      <c r="XQ50" s="46"/>
      <c r="XR50" s="46"/>
      <c r="XS50" s="46"/>
      <c r="XT50" s="46"/>
      <c r="XU50" s="46"/>
      <c r="XV50" s="46"/>
      <c r="XW50" s="46"/>
      <c r="XX50" s="46"/>
      <c r="XY50" s="46"/>
      <c r="XZ50" s="46"/>
      <c r="YA50" s="46"/>
      <c r="YB50" s="46"/>
      <c r="YC50" s="46"/>
      <c r="YD50" s="46"/>
      <c r="YE50" s="46"/>
      <c r="YF50" s="46"/>
      <c r="YG50" s="46"/>
      <c r="YH50" s="46"/>
      <c r="YI50" s="46"/>
      <c r="YJ50" s="46"/>
      <c r="YK50" s="46"/>
      <c r="YL50" s="46"/>
      <c r="YM50" s="46"/>
      <c r="YN50" s="46"/>
      <c r="YO50" s="46"/>
      <c r="YP50" s="46"/>
      <c r="YQ50" s="46"/>
      <c r="YR50" s="46"/>
      <c r="YS50" s="46"/>
      <c r="YT50" s="46"/>
      <c r="YU50" s="46"/>
      <c r="YV50" s="46"/>
      <c r="YW50" s="46"/>
      <c r="YX50" s="46"/>
      <c r="YY50" s="46"/>
      <c r="YZ50" s="46"/>
      <c r="ZA50" s="46"/>
      <c r="ZB50" s="46"/>
      <c r="ZC50" s="46"/>
      <c r="ZD50" s="46"/>
      <c r="ZE50" s="46"/>
      <c r="ZF50" s="46"/>
      <c r="ZG50" s="46"/>
      <c r="ZH50" s="46"/>
      <c r="ZI50" s="46"/>
      <c r="ZJ50" s="46"/>
      <c r="ZK50" s="46"/>
      <c r="ZL50" s="46"/>
      <c r="ZM50" s="46"/>
      <c r="ZN50" s="46"/>
      <c r="ZO50" s="46"/>
      <c r="ZP50" s="46"/>
      <c r="ZQ50" s="46"/>
      <c r="ZR50" s="46"/>
      <c r="ZS50" s="46"/>
      <c r="ZT50" s="46"/>
      <c r="ZU50" s="46"/>
      <c r="ZV50" s="46"/>
      <c r="ZW50" s="46"/>
      <c r="ZX50" s="46"/>
      <c r="ZY50" s="46"/>
      <c r="ZZ50" s="46"/>
      <c r="AAA50" s="46"/>
      <c r="AAB50" s="46"/>
      <c r="AAC50" s="46"/>
      <c r="AAD50" s="46"/>
      <c r="AAE50" s="46"/>
      <c r="AAF50" s="46"/>
      <c r="AAG50" s="46"/>
      <c r="AAH50" s="46"/>
      <c r="AAI50" s="46"/>
      <c r="AAJ50" s="46"/>
      <c r="AAK50" s="46"/>
      <c r="AAL50" s="46"/>
      <c r="AAM50" s="46"/>
      <c r="AAN50" s="46"/>
      <c r="AAO50" s="46"/>
      <c r="AAP50" s="46"/>
      <c r="AAQ50" s="46"/>
      <c r="AAR50" s="46"/>
      <c r="AAS50" s="46"/>
      <c r="AAT50" s="46"/>
      <c r="AAU50" s="46"/>
      <c r="AAV50" s="46"/>
      <c r="AAW50" s="46"/>
      <c r="AAX50" s="46"/>
      <c r="AAY50" s="46"/>
      <c r="AAZ50" s="46"/>
      <c r="ABA50" s="46"/>
      <c r="ABB50" s="46"/>
      <c r="ABC50" s="46"/>
      <c r="ABD50" s="46"/>
      <c r="ABE50" s="46"/>
      <c r="ABF50" s="46"/>
      <c r="ABG50" s="46"/>
      <c r="ABH50" s="46"/>
      <c r="ABI50" s="46"/>
      <c r="ABJ50" s="46"/>
      <c r="ABK50" s="46"/>
      <c r="ABL50" s="46"/>
      <c r="ABM50" s="46"/>
      <c r="ABN50" s="46"/>
      <c r="ABO50" s="46"/>
      <c r="ABP50" s="46"/>
      <c r="ABQ50" s="46"/>
      <c r="ABR50" s="46"/>
      <c r="ABS50" s="46"/>
      <c r="ABT50" s="46"/>
      <c r="ABU50" s="46"/>
      <c r="ABV50" s="46"/>
      <c r="ABW50" s="46"/>
      <c r="ABX50" s="46"/>
      <c r="ABY50" s="46"/>
      <c r="ABZ50" s="46"/>
      <c r="ACA50" s="46"/>
      <c r="ACB50" s="46"/>
      <c r="ACC50" s="46"/>
      <c r="ACD50" s="46"/>
      <c r="ACE50" s="46"/>
      <c r="ACF50" s="46"/>
      <c r="ACG50" s="46"/>
      <c r="ACH50" s="46"/>
      <c r="ACI50" s="46"/>
      <c r="ACJ50" s="46"/>
      <c r="ACK50" s="46"/>
      <c r="ACL50" s="46"/>
      <c r="ACM50" s="46"/>
      <c r="ACN50" s="46"/>
      <c r="ACO50" s="46"/>
      <c r="ACP50" s="46"/>
      <c r="ACQ50" s="46"/>
      <c r="ACR50" s="46"/>
      <c r="ACS50" s="46"/>
      <c r="ACT50" s="46"/>
      <c r="ACU50" s="46"/>
      <c r="ACV50" s="46"/>
      <c r="ACW50" s="46"/>
      <c r="ACX50" s="46"/>
      <c r="ACY50" s="46"/>
      <c r="ACZ50" s="46"/>
      <c r="ADA50" s="46"/>
      <c r="ADB50" s="46"/>
      <c r="ADC50" s="46"/>
      <c r="ADD50" s="46"/>
      <c r="ADE50" s="46"/>
      <c r="ADF50" s="46"/>
      <c r="ADG50" s="46"/>
      <c r="ADH50" s="46"/>
      <c r="ADI50" s="46"/>
      <c r="ADJ50" s="46"/>
      <c r="ADK50" s="46"/>
      <c r="ADL50" s="46"/>
      <c r="ADM50" s="46"/>
      <c r="ADN50" s="46"/>
      <c r="ADO50" s="46"/>
      <c r="ADP50" s="46"/>
      <c r="ADQ50" s="46"/>
      <c r="ADR50" s="46"/>
      <c r="ADS50" s="46"/>
      <c r="ADT50" s="46"/>
      <c r="ADU50" s="46"/>
      <c r="ADV50" s="46"/>
      <c r="ADW50" s="46"/>
      <c r="ADX50" s="46"/>
      <c r="ADY50" s="46"/>
      <c r="ADZ50" s="46"/>
      <c r="AEA50" s="46"/>
      <c r="AEB50" s="46"/>
      <c r="AEC50" s="46"/>
      <c r="AED50" s="46"/>
      <c r="AEE50" s="46"/>
      <c r="AEF50" s="46"/>
      <c r="AEG50" s="46"/>
      <c r="AEH50" s="46"/>
      <c r="AEI50" s="46"/>
      <c r="AEJ50" s="46"/>
      <c r="AEK50" s="46"/>
      <c r="AEL50" s="46"/>
      <c r="AEM50" s="46"/>
      <c r="AEN50" s="46"/>
      <c r="AEO50" s="46"/>
      <c r="AEP50" s="46"/>
      <c r="AEQ50" s="46"/>
      <c r="AER50" s="46"/>
      <c r="AES50" s="46"/>
      <c r="AET50" s="46"/>
      <c r="AEU50" s="46"/>
      <c r="AEV50" s="46"/>
      <c r="AEW50" s="46"/>
      <c r="AEX50" s="46"/>
      <c r="AEY50" s="46"/>
      <c r="AEZ50" s="46"/>
      <c r="AFA50" s="46"/>
      <c r="AFB50" s="46"/>
      <c r="AFC50" s="46"/>
      <c r="AFD50" s="46"/>
      <c r="AFE50" s="46"/>
      <c r="AFF50" s="46"/>
      <c r="AFG50" s="46"/>
      <c r="AFH50" s="46"/>
      <c r="AFI50" s="46"/>
      <c r="AFJ50" s="46"/>
      <c r="AFK50" s="46"/>
      <c r="AFL50" s="46"/>
      <c r="AFM50" s="46"/>
      <c r="AFN50" s="46"/>
      <c r="AFO50" s="46"/>
      <c r="AFP50" s="46"/>
      <c r="AFQ50" s="46"/>
      <c r="AFR50" s="46"/>
      <c r="AFS50" s="46"/>
      <c r="AFT50" s="46"/>
      <c r="AFU50" s="46"/>
      <c r="AFV50" s="46"/>
      <c r="AFW50" s="46"/>
      <c r="AFX50" s="46"/>
      <c r="AFY50" s="46"/>
      <c r="AFZ50" s="46"/>
      <c r="AGA50" s="46"/>
      <c r="AGB50" s="46"/>
      <c r="AGC50" s="46"/>
      <c r="AGD50" s="46"/>
      <c r="AGE50" s="46"/>
      <c r="AGF50" s="46"/>
      <c r="AGG50" s="46"/>
      <c r="AGH50" s="46"/>
      <c r="AGI50" s="46"/>
      <c r="AGJ50" s="46"/>
      <c r="AGK50" s="46"/>
      <c r="AGL50" s="46"/>
      <c r="AGM50" s="46"/>
      <c r="AGN50" s="46"/>
      <c r="AGO50" s="46"/>
      <c r="AGP50" s="46"/>
      <c r="AGQ50" s="46"/>
      <c r="AGR50" s="46"/>
      <c r="AGS50" s="46"/>
      <c r="AGT50" s="46"/>
      <c r="AGU50" s="46"/>
      <c r="AGV50" s="46"/>
      <c r="AGW50" s="46"/>
      <c r="AGX50" s="46"/>
      <c r="AGY50" s="46"/>
      <c r="AGZ50" s="46"/>
      <c r="AHA50" s="46"/>
      <c r="AHB50" s="46"/>
      <c r="AHC50" s="46"/>
      <c r="AHD50" s="46"/>
      <c r="AHE50" s="46"/>
      <c r="AHF50" s="46"/>
      <c r="AHG50" s="46"/>
      <c r="AHH50" s="46"/>
      <c r="AHI50" s="46"/>
      <c r="AHJ50" s="46"/>
      <c r="AHK50" s="46"/>
      <c r="AHL50" s="46"/>
      <c r="AHM50" s="46"/>
      <c r="AHN50" s="46"/>
      <c r="AHO50" s="46"/>
      <c r="AHP50" s="46"/>
      <c r="AHQ50" s="46"/>
      <c r="AHR50" s="46"/>
      <c r="AHS50" s="46"/>
      <c r="AHT50" s="46"/>
      <c r="AHU50" s="46"/>
      <c r="AHV50" s="46"/>
      <c r="AHW50" s="46"/>
      <c r="AHX50" s="46"/>
      <c r="AHY50" s="46"/>
      <c r="AHZ50" s="46"/>
      <c r="AIA50" s="46"/>
      <c r="AIB50" s="46"/>
      <c r="AIC50" s="46"/>
      <c r="AID50" s="46"/>
      <c r="AIE50" s="46"/>
      <c r="AIF50" s="46"/>
      <c r="AIG50" s="46"/>
      <c r="AIH50" s="46"/>
      <c r="AII50" s="46"/>
      <c r="AIJ50" s="46"/>
      <c r="AIK50" s="46"/>
      <c r="AIL50" s="46"/>
      <c r="AIM50" s="46"/>
      <c r="AIN50" s="46"/>
      <c r="AIO50" s="46"/>
      <c r="AIP50" s="46"/>
      <c r="AIQ50" s="46"/>
      <c r="AIR50" s="46"/>
      <c r="AIS50" s="46"/>
      <c r="AIT50" s="46"/>
      <c r="AIU50" s="46"/>
      <c r="AIV50" s="46"/>
      <c r="AIW50" s="46"/>
      <c r="AIX50" s="46"/>
      <c r="AIY50" s="46"/>
      <c r="AIZ50" s="46"/>
      <c r="AJA50" s="46"/>
      <c r="AJB50" s="46"/>
      <c r="AJC50" s="46"/>
      <c r="AJD50" s="46"/>
      <c r="AJE50" s="46"/>
      <c r="AJF50" s="46"/>
      <c r="AJG50" s="46"/>
      <c r="AJH50" s="46"/>
      <c r="AJI50" s="46"/>
      <c r="AJJ50" s="46"/>
      <c r="AJK50" s="46"/>
      <c r="AJL50" s="46"/>
      <c r="AJM50" s="46"/>
      <c r="AJN50" s="46"/>
      <c r="AJO50" s="46"/>
      <c r="AJP50" s="46"/>
      <c r="AJQ50" s="46"/>
      <c r="AJR50" s="46"/>
      <c r="AJS50" s="46"/>
      <c r="AJT50" s="46"/>
      <c r="AJU50" s="46"/>
      <c r="AJV50" s="46"/>
      <c r="AJW50" s="46"/>
      <c r="AJX50" s="46"/>
      <c r="AJY50" s="46"/>
      <c r="AJZ50" s="46"/>
      <c r="AKA50" s="46"/>
      <c r="AKB50" s="46"/>
      <c r="AKC50" s="46"/>
      <c r="AKD50" s="46"/>
      <c r="AKE50" s="46"/>
      <c r="AKF50" s="46"/>
      <c r="AKG50" s="46"/>
      <c r="AKH50" s="46"/>
      <c r="AKI50" s="46"/>
      <c r="AKJ50" s="46"/>
      <c r="AKK50" s="46"/>
      <c r="AKL50" s="46"/>
      <c r="AKM50" s="46"/>
      <c r="AKN50" s="46"/>
      <c r="AKO50" s="46"/>
      <c r="AKP50" s="46"/>
      <c r="AKQ50" s="46"/>
      <c r="AKR50" s="46"/>
      <c r="AKS50" s="46"/>
      <c r="AKT50" s="46"/>
      <c r="AKU50" s="46"/>
      <c r="AKV50" s="46"/>
      <c r="AKW50" s="46"/>
      <c r="AKX50" s="46"/>
      <c r="AKY50" s="46"/>
      <c r="AKZ50" s="46"/>
      <c r="ALA50" s="46"/>
      <c r="ALB50" s="46"/>
      <c r="ALC50" s="46"/>
      <c r="ALD50" s="46"/>
      <c r="ALE50" s="46"/>
      <c r="ALF50" s="46"/>
      <c r="ALG50" s="46"/>
      <c r="ALH50" s="46"/>
      <c r="ALI50" s="46"/>
      <c r="ALJ50" s="46"/>
      <c r="ALK50" s="46"/>
      <c r="ALL50" s="46"/>
      <c r="ALM50" s="46"/>
      <c r="ALN50" s="46"/>
      <c r="ALO50" s="46"/>
      <c r="ALP50" s="46"/>
      <c r="ALQ50" s="46"/>
      <c r="ALR50" s="46"/>
      <c r="ALS50" s="46"/>
      <c r="ALT50" s="46"/>
      <c r="ALU50" s="46"/>
      <c r="ALV50" s="46"/>
      <c r="ALW50" s="46"/>
      <c r="ALX50" s="46"/>
      <c r="ALY50" s="46"/>
      <c r="ALZ50" s="46"/>
      <c r="AMA50" s="46"/>
      <c r="AMB50" s="46"/>
      <c r="AMC50" s="46"/>
      <c r="AMD50" s="46"/>
      <c r="AME50" s="46"/>
      <c r="AMF50" s="46"/>
      <c r="AMG50" s="46"/>
      <c r="AMH50" s="46"/>
      <c r="AMI50" s="46"/>
      <c r="AMJ50" s="46"/>
      <c r="AMK50" s="46"/>
      <c r="AML50" s="46"/>
      <c r="AMM50" s="46"/>
      <c r="AMN50" s="46"/>
      <c r="AMO50" s="46"/>
      <c r="AMP50" s="46"/>
      <c r="AMQ50" s="46"/>
      <c r="AMR50" s="46"/>
      <c r="AMS50" s="46"/>
      <c r="AMT50" s="46"/>
      <c r="AMU50" s="46"/>
      <c r="AMV50" s="46"/>
      <c r="AMW50" s="46"/>
      <c r="AMX50" s="46"/>
      <c r="AMY50" s="46"/>
      <c r="AMZ50" s="46"/>
      <c r="ANA50" s="46"/>
      <c r="ANB50" s="46"/>
      <c r="ANC50" s="46"/>
      <c r="AND50" s="46"/>
      <c r="ANE50" s="46"/>
      <c r="ANF50" s="46"/>
      <c r="ANG50" s="46"/>
      <c r="ANH50" s="46"/>
      <c r="ANI50" s="46"/>
      <c r="ANJ50" s="46"/>
      <c r="ANK50" s="46"/>
      <c r="ANL50" s="46"/>
      <c r="ANM50" s="46"/>
      <c r="ANN50" s="46"/>
      <c r="ANO50" s="46"/>
      <c r="ANP50" s="46"/>
      <c r="ANQ50" s="46"/>
      <c r="ANR50" s="46"/>
      <c r="ANS50" s="46"/>
      <c r="ANT50" s="46"/>
      <c r="ANU50" s="46"/>
      <c r="ANV50" s="46"/>
      <c r="ANW50" s="46"/>
      <c r="ANX50" s="46"/>
      <c r="ANY50" s="46"/>
      <c r="ANZ50" s="46"/>
      <c r="AOA50" s="46"/>
      <c r="AOB50" s="46"/>
      <c r="AOC50" s="46"/>
      <c r="AOD50" s="46"/>
      <c r="AOE50" s="46"/>
      <c r="AOF50" s="46"/>
      <c r="AOG50" s="46"/>
      <c r="AOH50" s="46"/>
      <c r="AOI50" s="46"/>
      <c r="AOJ50" s="46"/>
      <c r="AOK50" s="46"/>
      <c r="AOL50" s="46"/>
      <c r="AOM50" s="46"/>
      <c r="AON50" s="46"/>
      <c r="AOO50" s="46"/>
      <c r="AOP50" s="46"/>
      <c r="AOQ50" s="46"/>
      <c r="AOR50" s="46"/>
      <c r="AOS50" s="46"/>
      <c r="AOT50" s="46"/>
      <c r="AOU50" s="46"/>
      <c r="AOV50" s="46"/>
      <c r="AOW50" s="46"/>
      <c r="AOX50" s="46"/>
      <c r="AOY50" s="46"/>
      <c r="AOZ50" s="46"/>
      <c r="APA50" s="46"/>
      <c r="APB50" s="46"/>
      <c r="APC50" s="46"/>
      <c r="APD50" s="46"/>
      <c r="APE50" s="46"/>
      <c r="APF50" s="46"/>
      <c r="APG50" s="46"/>
      <c r="APH50" s="46"/>
      <c r="API50" s="46"/>
      <c r="APJ50" s="46"/>
      <c r="APK50" s="46"/>
      <c r="APL50" s="46"/>
      <c r="APM50" s="46"/>
      <c r="APN50" s="46"/>
      <c r="APO50" s="46"/>
      <c r="APP50" s="46"/>
      <c r="APQ50" s="46"/>
      <c r="APR50" s="46"/>
      <c r="APS50" s="46"/>
      <c r="APT50" s="46"/>
      <c r="APU50" s="46"/>
      <c r="APV50" s="46"/>
      <c r="APW50" s="46"/>
      <c r="APX50" s="46"/>
      <c r="APY50" s="46"/>
      <c r="APZ50" s="46"/>
      <c r="AQA50" s="46"/>
      <c r="AQB50" s="46"/>
      <c r="AQC50" s="46"/>
      <c r="AQD50" s="46"/>
      <c r="AQE50" s="46"/>
      <c r="AQF50" s="46"/>
      <c r="AQG50" s="46"/>
      <c r="AQH50" s="46"/>
      <c r="AQI50" s="46"/>
      <c r="AQJ50" s="46"/>
      <c r="AQK50" s="46"/>
      <c r="AQL50" s="46"/>
      <c r="AQM50" s="46"/>
      <c r="AQN50" s="46"/>
      <c r="AQO50" s="46"/>
      <c r="AQP50" s="46"/>
      <c r="AQQ50" s="46"/>
      <c r="AQR50" s="46"/>
      <c r="AQS50" s="46"/>
      <c r="AQT50" s="46"/>
      <c r="AQU50" s="46"/>
      <c r="AQV50" s="46"/>
      <c r="AQW50" s="46"/>
      <c r="AQX50" s="46"/>
      <c r="AQY50" s="46"/>
      <c r="AQZ50" s="46"/>
      <c r="ARA50" s="46"/>
      <c r="ARB50" s="46"/>
      <c r="ARC50" s="46"/>
      <c r="ARD50" s="46"/>
      <c r="ARE50" s="46"/>
      <c r="ARF50" s="46"/>
      <c r="ARG50" s="46"/>
      <c r="ARH50" s="46"/>
      <c r="ARI50" s="46"/>
      <c r="ARJ50" s="46"/>
      <c r="ARK50" s="46"/>
      <c r="ARL50" s="46"/>
      <c r="ARM50" s="46"/>
      <c r="ARN50" s="46"/>
      <c r="ARO50" s="46"/>
      <c r="ARP50" s="46"/>
      <c r="ARQ50" s="46"/>
      <c r="ARR50" s="46"/>
      <c r="ARS50" s="46"/>
      <c r="ART50" s="46"/>
      <c r="ARU50" s="46"/>
      <c r="ARV50" s="46"/>
      <c r="ARW50" s="46"/>
      <c r="ARX50" s="46"/>
      <c r="ARY50" s="46"/>
      <c r="ARZ50" s="46"/>
      <c r="ASA50" s="46"/>
      <c r="ASB50" s="46"/>
      <c r="ASC50" s="46"/>
      <c r="ASD50" s="46"/>
      <c r="ASE50" s="46"/>
      <c r="ASF50" s="46"/>
      <c r="ASG50" s="46"/>
      <c r="ASH50" s="46"/>
      <c r="ASI50" s="46"/>
      <c r="ASJ50" s="46"/>
      <c r="ASK50" s="46"/>
      <c r="ASL50" s="46"/>
      <c r="ASM50" s="46"/>
      <c r="ASN50" s="46"/>
      <c r="ASO50" s="46"/>
      <c r="ASP50" s="46"/>
      <c r="ASQ50" s="46"/>
      <c r="ASR50" s="46"/>
      <c r="ASS50" s="46"/>
      <c r="AST50" s="46"/>
      <c r="ASU50" s="46"/>
      <c r="ASV50" s="46"/>
      <c r="ASW50" s="46"/>
      <c r="ASX50" s="46"/>
      <c r="ASY50" s="46"/>
      <c r="ASZ50" s="46"/>
      <c r="ATA50" s="46"/>
      <c r="ATB50" s="46"/>
      <c r="ATC50" s="46"/>
      <c r="ATD50" s="46"/>
      <c r="ATE50" s="46"/>
      <c r="ATF50" s="46"/>
      <c r="ATG50" s="46"/>
      <c r="ATH50" s="46"/>
      <c r="ATI50" s="46"/>
      <c r="ATJ50" s="46"/>
      <c r="ATK50" s="46"/>
      <c r="ATL50" s="46"/>
      <c r="ATM50" s="46"/>
      <c r="ATN50" s="46"/>
      <c r="ATO50" s="46"/>
      <c r="ATP50" s="46"/>
      <c r="ATQ50" s="46"/>
      <c r="ATR50" s="46"/>
      <c r="ATS50" s="46"/>
      <c r="ATT50" s="46"/>
      <c r="ATU50" s="46"/>
      <c r="ATV50" s="46"/>
      <c r="ATW50" s="46"/>
      <c r="ATX50" s="46"/>
      <c r="ATY50" s="46"/>
      <c r="ATZ50" s="46"/>
      <c r="AUA50" s="46"/>
      <c r="AUB50" s="46"/>
      <c r="AUC50" s="46"/>
      <c r="AUD50" s="46"/>
      <c r="AUE50" s="46"/>
      <c r="AUF50" s="46"/>
      <c r="AUG50" s="46"/>
      <c r="AUH50" s="46"/>
      <c r="AUI50" s="46"/>
      <c r="AUJ50" s="46"/>
      <c r="AUK50" s="46"/>
      <c r="AUL50" s="46"/>
      <c r="AUM50" s="46"/>
      <c r="AUN50" s="46"/>
      <c r="AUO50" s="46"/>
      <c r="AUP50" s="46"/>
      <c r="AUQ50" s="46"/>
      <c r="AUR50" s="46"/>
      <c r="AUS50" s="46"/>
      <c r="AUT50" s="46"/>
      <c r="AUU50" s="46"/>
      <c r="AUV50" s="46"/>
      <c r="AUW50" s="46"/>
      <c r="AUX50" s="46"/>
      <c r="AUY50" s="46"/>
      <c r="AUZ50" s="46"/>
      <c r="AVA50" s="46"/>
      <c r="AVB50" s="46"/>
      <c r="AVC50" s="46"/>
      <c r="AVD50" s="46"/>
      <c r="AVE50" s="46"/>
      <c r="AVF50" s="46"/>
      <c r="AVG50" s="46"/>
      <c r="AVH50" s="46"/>
      <c r="AVI50" s="46"/>
      <c r="AVJ50" s="46"/>
      <c r="AVK50" s="46"/>
      <c r="AVL50" s="46"/>
      <c r="AVM50" s="46"/>
      <c r="AVN50" s="46"/>
      <c r="AVO50" s="46"/>
      <c r="AVP50" s="46"/>
      <c r="AVQ50" s="46"/>
      <c r="AVR50" s="46"/>
      <c r="AVS50" s="46"/>
      <c r="AVT50" s="46"/>
      <c r="AVU50" s="46"/>
      <c r="AVV50" s="46"/>
      <c r="AVW50" s="46"/>
      <c r="AVX50" s="46"/>
      <c r="AVY50" s="46"/>
      <c r="AVZ50" s="46"/>
      <c r="AWA50" s="46"/>
      <c r="AWB50" s="46"/>
      <c r="AWC50" s="46"/>
      <c r="AWD50" s="46"/>
      <c r="AWE50" s="46"/>
      <c r="AWF50" s="46"/>
      <c r="AWG50" s="46"/>
      <c r="AWH50" s="46"/>
      <c r="AWI50" s="46"/>
      <c r="AWJ50" s="46"/>
      <c r="AWK50" s="46"/>
      <c r="AWL50" s="46"/>
      <c r="AWM50" s="46"/>
      <c r="AWN50" s="46"/>
      <c r="AWO50" s="46"/>
      <c r="AWP50" s="46"/>
      <c r="AWQ50" s="46"/>
      <c r="AWR50" s="46"/>
      <c r="AWS50" s="46"/>
      <c r="AWT50" s="46"/>
      <c r="AWU50" s="46"/>
      <c r="AWV50" s="46"/>
      <c r="AWW50" s="46"/>
      <c r="AWX50" s="46"/>
      <c r="AWY50" s="46"/>
      <c r="AWZ50" s="46"/>
      <c r="AXA50" s="46"/>
      <c r="AXB50" s="46"/>
      <c r="AXC50" s="46"/>
      <c r="AXD50" s="46"/>
      <c r="AXE50" s="46"/>
      <c r="AXF50" s="46"/>
      <c r="AXG50" s="46"/>
      <c r="AXH50" s="46"/>
      <c r="AXI50" s="46"/>
      <c r="AXJ50" s="46"/>
      <c r="AXK50" s="46"/>
      <c r="AXL50" s="46"/>
      <c r="AXM50" s="46"/>
      <c r="AXN50" s="46"/>
      <c r="AXO50" s="46"/>
      <c r="AXP50" s="46"/>
      <c r="AXQ50" s="46"/>
      <c r="AXR50" s="46"/>
      <c r="AXS50" s="46"/>
      <c r="AXT50" s="46"/>
      <c r="AXU50" s="46"/>
      <c r="AXV50" s="46"/>
      <c r="AXW50" s="46"/>
      <c r="AXX50" s="46"/>
      <c r="AXY50" s="46"/>
      <c r="AXZ50" s="46"/>
      <c r="AYA50" s="46"/>
      <c r="AYB50" s="46"/>
      <c r="AYC50" s="46"/>
      <c r="AYD50" s="46"/>
      <c r="AYE50" s="46"/>
      <c r="AYF50" s="46"/>
      <c r="AYG50" s="46"/>
      <c r="AYH50" s="46"/>
      <c r="AYI50" s="46"/>
      <c r="AYJ50" s="46"/>
      <c r="AYK50" s="46"/>
      <c r="AYL50" s="46"/>
      <c r="AYM50" s="46"/>
      <c r="AYN50" s="46"/>
      <c r="AYO50" s="46"/>
      <c r="AYP50" s="46"/>
      <c r="AYQ50" s="46"/>
      <c r="AYR50" s="46"/>
      <c r="AYS50" s="46"/>
      <c r="AYT50" s="46"/>
      <c r="AYU50" s="46"/>
      <c r="AYV50" s="46"/>
      <c r="AYW50" s="46"/>
      <c r="AYX50" s="46"/>
      <c r="AYY50" s="46"/>
      <c r="AYZ50" s="46"/>
      <c r="AZA50" s="46"/>
      <c r="AZB50" s="46"/>
      <c r="AZC50" s="46"/>
      <c r="AZD50" s="46"/>
      <c r="AZE50" s="46"/>
      <c r="AZF50" s="46"/>
      <c r="AZG50" s="46"/>
      <c r="AZH50" s="46"/>
      <c r="AZI50" s="46"/>
      <c r="AZJ50" s="46"/>
      <c r="AZK50" s="46"/>
      <c r="AZL50" s="46"/>
      <c r="AZM50" s="46"/>
      <c r="AZN50" s="46"/>
      <c r="AZO50" s="46"/>
      <c r="AZP50" s="46"/>
      <c r="AZQ50" s="46"/>
      <c r="AZR50" s="46"/>
      <c r="AZS50" s="46"/>
      <c r="AZT50" s="46"/>
      <c r="AZU50" s="46"/>
      <c r="AZV50" s="46"/>
      <c r="AZW50" s="46"/>
      <c r="AZX50" s="46"/>
      <c r="AZY50" s="46"/>
      <c r="AZZ50" s="46"/>
      <c r="BAA50" s="46"/>
      <c r="BAB50" s="46"/>
      <c r="BAC50" s="46"/>
      <c r="BAD50" s="46"/>
      <c r="BAE50" s="46"/>
      <c r="BAF50" s="46"/>
      <c r="BAG50" s="46"/>
      <c r="BAH50" s="46"/>
      <c r="BAI50" s="46"/>
      <c r="BAJ50" s="46"/>
      <c r="BAK50" s="46"/>
      <c r="BAL50" s="46"/>
      <c r="BAM50" s="46"/>
      <c r="BAN50" s="46"/>
      <c r="BAO50" s="46"/>
      <c r="BAP50" s="46"/>
      <c r="BAQ50" s="46"/>
      <c r="BAR50" s="46"/>
      <c r="BAS50" s="46"/>
      <c r="BAT50" s="46"/>
      <c r="BAU50" s="46"/>
      <c r="BAV50" s="46"/>
      <c r="BAW50" s="46"/>
      <c r="BAX50" s="46"/>
      <c r="BAY50" s="46"/>
      <c r="BAZ50" s="46"/>
      <c r="BBA50" s="46"/>
      <c r="BBB50" s="46"/>
      <c r="BBC50" s="46"/>
      <c r="BBD50" s="46"/>
      <c r="BBE50" s="46"/>
      <c r="BBF50" s="46"/>
      <c r="BBG50" s="46"/>
      <c r="BBH50" s="46"/>
      <c r="BBI50" s="46"/>
      <c r="BBJ50" s="46"/>
      <c r="BBK50" s="46"/>
      <c r="BBL50" s="46"/>
      <c r="BBM50" s="46"/>
      <c r="BBN50" s="46"/>
      <c r="BBO50" s="46"/>
      <c r="BBP50" s="46"/>
      <c r="BBQ50" s="46"/>
      <c r="BBR50" s="46"/>
      <c r="BBS50" s="46"/>
      <c r="BBT50" s="46"/>
      <c r="BBU50" s="46"/>
      <c r="BBV50" s="46"/>
      <c r="BBW50" s="46"/>
      <c r="BBX50" s="46"/>
      <c r="BBY50" s="46"/>
      <c r="BBZ50" s="46"/>
      <c r="BCA50" s="46"/>
      <c r="BCB50" s="46"/>
      <c r="BCC50" s="46"/>
      <c r="BCD50" s="46"/>
      <c r="BCE50" s="46"/>
      <c r="BCF50" s="46"/>
      <c r="BCG50" s="46"/>
      <c r="BCH50" s="46"/>
      <c r="BCI50" s="46"/>
      <c r="BCJ50" s="46"/>
      <c r="BCK50" s="46"/>
      <c r="BCL50" s="46"/>
      <c r="BCM50" s="46"/>
      <c r="BCN50" s="46"/>
      <c r="BCO50" s="46"/>
      <c r="BCP50" s="46"/>
      <c r="BCQ50" s="46"/>
      <c r="BCR50" s="46"/>
      <c r="BCS50" s="46"/>
      <c r="BCT50" s="46"/>
      <c r="BCU50" s="46"/>
      <c r="BCV50" s="46"/>
      <c r="BCW50" s="46"/>
      <c r="BCX50" s="46"/>
      <c r="BCY50" s="46"/>
      <c r="BCZ50" s="46"/>
      <c r="BDA50" s="46"/>
      <c r="BDB50" s="46"/>
      <c r="BDC50" s="46"/>
      <c r="BDD50" s="46"/>
      <c r="BDE50" s="46"/>
      <c r="BDF50" s="46"/>
      <c r="BDG50" s="46"/>
      <c r="BDH50" s="46"/>
      <c r="BDI50" s="46"/>
      <c r="BDJ50" s="46"/>
      <c r="BDK50" s="46"/>
      <c r="BDL50" s="46"/>
      <c r="BDM50" s="46"/>
      <c r="BDN50" s="46"/>
      <c r="BDO50" s="46"/>
      <c r="BDP50" s="46"/>
      <c r="BDQ50" s="46"/>
      <c r="BDR50" s="46"/>
      <c r="BDS50" s="46"/>
      <c r="BDT50" s="46"/>
      <c r="BDU50" s="46"/>
      <c r="BDV50" s="46"/>
      <c r="BDW50" s="46"/>
      <c r="BDX50" s="46"/>
      <c r="BDY50" s="46"/>
      <c r="BDZ50" s="46"/>
      <c r="BEA50" s="46"/>
      <c r="BEB50" s="46"/>
      <c r="BEC50" s="46"/>
      <c r="BED50" s="46"/>
      <c r="BEE50" s="46"/>
      <c r="BEF50" s="46"/>
      <c r="BEG50" s="46"/>
      <c r="BEH50" s="46"/>
      <c r="BEI50" s="46"/>
      <c r="BEJ50" s="46"/>
      <c r="BEK50" s="46"/>
      <c r="BEL50" s="46"/>
      <c r="BEM50" s="46"/>
      <c r="BEN50" s="46"/>
      <c r="BEO50" s="46"/>
      <c r="BEP50" s="46"/>
      <c r="BEQ50" s="46"/>
      <c r="BER50" s="46"/>
      <c r="BES50" s="46"/>
      <c r="BET50" s="46"/>
      <c r="BEU50" s="46"/>
      <c r="BEV50" s="46"/>
      <c r="BEW50" s="46"/>
      <c r="BEX50" s="46"/>
      <c r="BEY50" s="46"/>
      <c r="BEZ50" s="46"/>
      <c r="BFA50" s="46"/>
      <c r="BFB50" s="46"/>
      <c r="BFC50" s="46"/>
      <c r="BFD50" s="46"/>
      <c r="BFE50" s="46"/>
      <c r="BFF50" s="46"/>
      <c r="BFG50" s="46"/>
      <c r="BFH50" s="46"/>
      <c r="BFI50" s="46"/>
      <c r="BFJ50" s="46"/>
      <c r="BFK50" s="46"/>
      <c r="BFL50" s="46"/>
      <c r="BFM50" s="46"/>
      <c r="BFN50" s="46"/>
      <c r="BFO50" s="46"/>
      <c r="BFP50" s="46"/>
      <c r="BFQ50" s="46"/>
      <c r="BFR50" s="46"/>
      <c r="BFS50" s="46"/>
      <c r="BFT50" s="46"/>
      <c r="BFU50" s="46"/>
      <c r="BFV50" s="46"/>
      <c r="BFW50" s="46"/>
      <c r="BFX50" s="46"/>
      <c r="BFY50" s="46"/>
      <c r="BFZ50" s="46"/>
      <c r="BGA50" s="46"/>
      <c r="BGB50" s="46"/>
      <c r="BGC50" s="46"/>
      <c r="BGD50" s="46"/>
      <c r="BGE50" s="46"/>
      <c r="BGF50" s="46"/>
      <c r="BGG50" s="46"/>
      <c r="BGH50" s="46"/>
      <c r="BGI50" s="46"/>
      <c r="BGJ50" s="46"/>
      <c r="BGK50" s="46"/>
      <c r="BGL50" s="46"/>
      <c r="BGM50" s="46"/>
      <c r="BGN50" s="46"/>
      <c r="BGO50" s="46"/>
      <c r="BGP50" s="46"/>
      <c r="BGQ50" s="46"/>
      <c r="BGR50" s="46"/>
      <c r="BGS50" s="46"/>
      <c r="BGT50" s="46"/>
      <c r="BGU50" s="46"/>
      <c r="BGV50" s="46"/>
      <c r="BGW50" s="46"/>
      <c r="BGX50" s="46"/>
      <c r="BGY50" s="46"/>
      <c r="BGZ50" s="46"/>
      <c r="BHA50" s="46"/>
      <c r="BHB50" s="46"/>
      <c r="BHC50" s="46"/>
      <c r="BHD50" s="46"/>
      <c r="BHE50" s="46"/>
      <c r="BHF50" s="46"/>
      <c r="BHG50" s="46"/>
      <c r="BHH50" s="46"/>
      <c r="BHI50" s="46"/>
      <c r="BHJ50" s="46"/>
      <c r="BHK50" s="46"/>
      <c r="BHL50" s="46"/>
      <c r="BHM50" s="46"/>
      <c r="BHN50" s="46"/>
      <c r="BHO50" s="46"/>
      <c r="BHP50" s="46"/>
      <c r="BHQ50" s="46"/>
      <c r="BHR50" s="46"/>
      <c r="BHS50" s="46"/>
      <c r="BHT50" s="46"/>
      <c r="BHU50" s="46"/>
      <c r="BHV50" s="46"/>
      <c r="BHW50" s="46"/>
      <c r="BHX50" s="46"/>
      <c r="BHY50" s="46"/>
      <c r="BHZ50" s="46"/>
      <c r="BIA50" s="46"/>
      <c r="BIB50" s="46"/>
      <c r="BIC50" s="46"/>
      <c r="BID50" s="46"/>
      <c r="BIE50" s="46"/>
      <c r="BIF50" s="46"/>
      <c r="BIG50" s="46"/>
      <c r="BIH50" s="46"/>
      <c r="BII50" s="46"/>
      <c r="BIJ50" s="46"/>
      <c r="BIK50" s="46"/>
      <c r="BIL50" s="46"/>
      <c r="BIM50" s="46"/>
      <c r="BIN50" s="46"/>
      <c r="BIO50" s="46"/>
      <c r="BIP50" s="46"/>
      <c r="BIQ50" s="46"/>
      <c r="BIR50" s="46"/>
      <c r="BIS50" s="46"/>
      <c r="BIT50" s="46"/>
      <c r="BIU50" s="46"/>
      <c r="BIV50" s="46"/>
      <c r="BIW50" s="46"/>
      <c r="BIX50" s="46"/>
      <c r="BIY50" s="46"/>
      <c r="BIZ50" s="46"/>
      <c r="BJA50" s="46"/>
      <c r="BJB50" s="46"/>
      <c r="BJC50" s="46"/>
      <c r="BJD50" s="46"/>
      <c r="BJE50" s="46"/>
      <c r="BJF50" s="46"/>
      <c r="BJG50" s="46"/>
      <c r="BJH50" s="46"/>
      <c r="BJI50" s="46"/>
      <c r="BJJ50" s="46"/>
      <c r="BJK50" s="46"/>
      <c r="BJL50" s="46"/>
      <c r="BJM50" s="46"/>
      <c r="BJN50" s="46"/>
      <c r="BJO50" s="46"/>
      <c r="BJP50" s="46"/>
      <c r="BJQ50" s="46"/>
      <c r="BJR50" s="46"/>
      <c r="BJS50" s="46"/>
      <c r="BJT50" s="46"/>
      <c r="BJU50" s="46"/>
      <c r="BJV50" s="46"/>
      <c r="BJW50" s="46"/>
      <c r="BJX50" s="46"/>
      <c r="BJY50" s="46"/>
      <c r="BJZ50" s="46"/>
      <c r="BKA50" s="46"/>
      <c r="BKB50" s="46"/>
      <c r="BKC50" s="46"/>
      <c r="BKD50" s="46"/>
      <c r="BKE50" s="46"/>
      <c r="BKF50" s="46"/>
      <c r="BKG50" s="46"/>
      <c r="BKH50" s="46"/>
      <c r="BKI50" s="46"/>
      <c r="BKJ50" s="46"/>
      <c r="BKK50" s="46"/>
      <c r="BKL50" s="46"/>
      <c r="BKM50" s="46"/>
      <c r="BKN50" s="46"/>
      <c r="BKO50" s="46"/>
      <c r="BKP50" s="46"/>
      <c r="BKQ50" s="46"/>
      <c r="BKR50" s="46"/>
      <c r="BKS50" s="46"/>
      <c r="BKT50" s="46"/>
      <c r="BKU50" s="46"/>
      <c r="BKV50" s="46"/>
      <c r="BKW50" s="46"/>
      <c r="BKX50" s="46"/>
      <c r="BKY50" s="46"/>
      <c r="BKZ50" s="46"/>
      <c r="BLA50" s="46"/>
      <c r="BLB50" s="46"/>
      <c r="BLC50" s="46"/>
      <c r="BLD50" s="46"/>
      <c r="BLE50" s="46"/>
      <c r="BLF50" s="46"/>
      <c r="BLG50" s="46"/>
      <c r="BLH50" s="46"/>
      <c r="BLI50" s="46"/>
      <c r="BLJ50" s="46"/>
      <c r="BLK50" s="46"/>
      <c r="BLL50" s="46"/>
      <c r="BLM50" s="46"/>
      <c r="BLN50" s="46"/>
      <c r="BLO50" s="46"/>
      <c r="BLP50" s="46"/>
      <c r="BLQ50" s="46"/>
      <c r="BLR50" s="46"/>
      <c r="BLS50" s="46"/>
      <c r="BLT50" s="46"/>
      <c r="BLU50" s="46"/>
      <c r="BLV50" s="46"/>
      <c r="BLW50" s="46"/>
      <c r="BLX50" s="46"/>
      <c r="BLY50" s="46"/>
      <c r="BLZ50" s="46"/>
      <c r="BMA50" s="46"/>
      <c r="BMB50" s="46"/>
      <c r="BMC50" s="46"/>
      <c r="BMD50" s="46"/>
      <c r="BME50" s="46"/>
      <c r="BMF50" s="46"/>
      <c r="BMG50" s="46"/>
      <c r="BMH50" s="46"/>
      <c r="BMI50" s="46"/>
      <c r="BMJ50" s="46"/>
      <c r="BMK50" s="46"/>
      <c r="BML50" s="46"/>
      <c r="BMM50" s="46"/>
      <c r="BMN50" s="46"/>
      <c r="BMO50" s="46"/>
      <c r="BMP50" s="46"/>
      <c r="BMQ50" s="46"/>
      <c r="BMR50" s="46"/>
      <c r="BMS50" s="46"/>
      <c r="BMT50" s="46"/>
      <c r="BMU50" s="46"/>
      <c r="BMV50" s="46"/>
      <c r="BMW50" s="46"/>
      <c r="BMX50" s="46"/>
      <c r="BMY50" s="46"/>
      <c r="BMZ50" s="46"/>
      <c r="BNA50" s="46"/>
      <c r="BNB50" s="46"/>
      <c r="BNC50" s="46"/>
      <c r="BND50" s="46"/>
      <c r="BNE50" s="46"/>
      <c r="BNF50" s="46"/>
      <c r="BNG50" s="46"/>
      <c r="BNH50" s="46"/>
      <c r="BNI50" s="46"/>
      <c r="BNJ50" s="46"/>
      <c r="BNK50" s="46"/>
      <c r="BNL50" s="46"/>
      <c r="BNM50" s="46"/>
      <c r="BNN50" s="46"/>
      <c r="BNO50" s="46"/>
      <c r="BNP50" s="46"/>
      <c r="BNQ50" s="46"/>
      <c r="BNR50" s="46"/>
      <c r="BNS50" s="46"/>
      <c r="BNT50" s="46"/>
      <c r="BNU50" s="46"/>
      <c r="BNV50" s="46"/>
      <c r="BNW50" s="46"/>
      <c r="BNX50" s="46"/>
      <c r="BNY50" s="46"/>
      <c r="BNZ50" s="46"/>
      <c r="BOA50" s="46"/>
      <c r="BOB50" s="46"/>
      <c r="BOC50" s="46"/>
      <c r="BOD50" s="46"/>
      <c r="BOE50" s="46"/>
      <c r="BOF50" s="46"/>
      <c r="BOG50" s="46"/>
      <c r="BOH50" s="46"/>
      <c r="BOI50" s="46"/>
      <c r="BOJ50" s="46"/>
      <c r="BOK50" s="46"/>
      <c r="BOL50" s="46"/>
      <c r="BOM50" s="46"/>
      <c r="BON50" s="46"/>
      <c r="BOO50" s="46"/>
      <c r="BOP50" s="46"/>
      <c r="BOQ50" s="46"/>
      <c r="BOR50" s="46"/>
      <c r="BOS50" s="46"/>
      <c r="BOT50" s="46"/>
      <c r="BOU50" s="46"/>
      <c r="BOV50" s="46"/>
      <c r="BOW50" s="46"/>
      <c r="BOX50" s="46"/>
      <c r="BOY50" s="46"/>
      <c r="BOZ50" s="46"/>
      <c r="BPA50" s="46"/>
      <c r="BPB50" s="46"/>
      <c r="BPC50" s="46"/>
      <c r="BPD50" s="46"/>
      <c r="BPE50" s="46"/>
      <c r="BPF50" s="46"/>
      <c r="BPG50" s="46"/>
      <c r="BPH50" s="46"/>
      <c r="BPI50" s="46"/>
      <c r="BPJ50" s="46"/>
      <c r="BPK50" s="46"/>
      <c r="BPL50" s="46"/>
      <c r="BPM50" s="46"/>
      <c r="BPN50" s="46"/>
      <c r="BPO50" s="46"/>
      <c r="BPP50" s="46"/>
      <c r="BPQ50" s="46"/>
      <c r="BPR50" s="46"/>
      <c r="BPS50" s="46"/>
      <c r="BPT50" s="46"/>
      <c r="BPU50" s="46"/>
      <c r="BPV50" s="46"/>
      <c r="BPW50" s="46"/>
      <c r="BPX50" s="46"/>
      <c r="BPY50" s="46"/>
      <c r="BPZ50" s="46"/>
      <c r="BQA50" s="46"/>
      <c r="BQB50" s="46"/>
      <c r="BQC50" s="46"/>
      <c r="BQD50" s="46"/>
      <c r="BQE50" s="46"/>
      <c r="BQF50" s="46"/>
      <c r="BQG50" s="46"/>
      <c r="BQH50" s="46"/>
      <c r="BQI50" s="46"/>
      <c r="BQJ50" s="46"/>
      <c r="BQK50" s="46"/>
      <c r="BQL50" s="46"/>
      <c r="BQM50" s="46"/>
      <c r="BQN50" s="46"/>
      <c r="BQO50" s="46"/>
      <c r="BQP50" s="46"/>
      <c r="BQQ50" s="46"/>
      <c r="BQR50" s="46"/>
      <c r="BQS50" s="46"/>
      <c r="BQT50" s="46"/>
      <c r="BQU50" s="46"/>
      <c r="BQV50" s="46"/>
      <c r="BQW50" s="46"/>
      <c r="BQX50" s="46"/>
      <c r="BQY50" s="46"/>
      <c r="BQZ50" s="46"/>
      <c r="BRA50" s="46"/>
      <c r="BRB50" s="46"/>
      <c r="BRC50" s="46"/>
      <c r="BRD50" s="46"/>
      <c r="BRE50" s="46"/>
      <c r="BRF50" s="46"/>
      <c r="BRG50" s="46"/>
      <c r="BRH50" s="46"/>
      <c r="BRI50" s="46"/>
      <c r="BRJ50" s="46"/>
      <c r="BRK50" s="46"/>
      <c r="BRL50" s="46"/>
      <c r="BRM50" s="46"/>
      <c r="BRN50" s="46"/>
      <c r="BRO50" s="46"/>
      <c r="BRP50" s="46"/>
      <c r="BRQ50" s="46"/>
      <c r="BRR50" s="46"/>
      <c r="BRS50" s="46"/>
      <c r="BRT50" s="46"/>
      <c r="BRU50" s="46"/>
      <c r="BRV50" s="46"/>
      <c r="BRW50" s="46"/>
      <c r="BRX50" s="46"/>
      <c r="BRY50" s="46"/>
      <c r="BRZ50" s="46"/>
      <c r="BSA50" s="46"/>
      <c r="BSB50" s="46"/>
      <c r="BSC50" s="46"/>
      <c r="BSD50" s="46"/>
      <c r="BSE50" s="46"/>
      <c r="BSF50" s="46"/>
      <c r="BSG50" s="46"/>
      <c r="BSH50" s="46"/>
      <c r="BSI50" s="46"/>
      <c r="BSJ50" s="46"/>
      <c r="BSK50" s="46"/>
      <c r="BSL50" s="46"/>
      <c r="BSM50" s="46"/>
      <c r="BSN50" s="46"/>
      <c r="BSO50" s="46"/>
      <c r="BSP50" s="46"/>
      <c r="BSQ50" s="46"/>
      <c r="BSR50" s="46"/>
      <c r="BSS50" s="46"/>
      <c r="BST50" s="46"/>
      <c r="BSU50" s="46"/>
      <c r="BSV50" s="46"/>
      <c r="BSW50" s="46"/>
      <c r="BSX50" s="46"/>
      <c r="BSY50" s="46"/>
      <c r="BSZ50" s="46"/>
      <c r="BTA50" s="46"/>
      <c r="BTB50" s="46"/>
      <c r="BTC50" s="46"/>
      <c r="BTD50" s="46"/>
      <c r="BTE50" s="46"/>
      <c r="BTF50" s="46"/>
      <c r="BTG50" s="46"/>
      <c r="BTH50" s="46"/>
      <c r="BTI50" s="46"/>
      <c r="BTJ50" s="46"/>
      <c r="BTK50" s="46"/>
      <c r="BTL50" s="46"/>
      <c r="BTM50" s="46"/>
      <c r="BTN50" s="46"/>
      <c r="BTO50" s="46"/>
      <c r="BTP50" s="46"/>
      <c r="BTQ50" s="46"/>
      <c r="BTR50" s="46"/>
      <c r="BTS50" s="46"/>
      <c r="BTT50" s="46"/>
      <c r="BTU50" s="46"/>
      <c r="BTV50" s="46"/>
      <c r="BTW50" s="46"/>
      <c r="BTX50" s="46"/>
      <c r="BTY50" s="46"/>
      <c r="BTZ50" s="46"/>
      <c r="BUA50" s="46"/>
      <c r="BUB50" s="46"/>
      <c r="BUC50" s="46"/>
      <c r="BUD50" s="46"/>
      <c r="BUE50" s="46"/>
      <c r="BUF50" s="46"/>
      <c r="BUG50" s="46"/>
      <c r="BUH50" s="46"/>
      <c r="BUI50" s="46"/>
      <c r="BUJ50" s="46"/>
      <c r="BUK50" s="46"/>
      <c r="BUL50" s="46"/>
      <c r="BUM50" s="46"/>
      <c r="BUN50" s="46"/>
      <c r="BUO50" s="46"/>
      <c r="BUP50" s="46"/>
      <c r="BUQ50" s="46"/>
      <c r="BUR50" s="46"/>
      <c r="BUS50" s="46"/>
      <c r="BUT50" s="46"/>
      <c r="BUU50" s="46"/>
      <c r="BUV50" s="46"/>
      <c r="BUW50" s="46"/>
      <c r="BUX50" s="46"/>
      <c r="BUY50" s="46"/>
      <c r="BUZ50" s="46"/>
      <c r="BVA50" s="46"/>
      <c r="BVB50" s="46"/>
      <c r="BVC50" s="46"/>
      <c r="BVD50" s="46"/>
      <c r="BVE50" s="46"/>
      <c r="BVF50" s="46"/>
      <c r="BVG50" s="46"/>
      <c r="BVH50" s="46"/>
      <c r="BVI50" s="46"/>
      <c r="BVJ50" s="46"/>
      <c r="BVK50" s="46"/>
      <c r="BVL50" s="46"/>
      <c r="BVM50" s="46"/>
      <c r="BVN50" s="46"/>
      <c r="BVO50" s="46"/>
      <c r="BVP50" s="46"/>
      <c r="BVQ50" s="46"/>
      <c r="BVR50" s="46"/>
      <c r="BVS50" s="46"/>
      <c r="BVT50" s="46"/>
      <c r="BVU50" s="46"/>
      <c r="BVV50" s="46"/>
      <c r="BVW50" s="46"/>
      <c r="BVX50" s="46"/>
      <c r="BVY50" s="46"/>
      <c r="BVZ50" s="46"/>
      <c r="BWA50" s="46"/>
      <c r="BWB50" s="46"/>
      <c r="BWC50" s="46"/>
      <c r="BWD50" s="46"/>
      <c r="BWE50" s="46"/>
      <c r="BWF50" s="46"/>
      <c r="BWG50" s="46"/>
      <c r="BWH50" s="46"/>
      <c r="BWI50" s="46"/>
      <c r="BWJ50" s="46"/>
      <c r="BWK50" s="46"/>
      <c r="BWL50" s="46"/>
      <c r="BWM50" s="46"/>
      <c r="BWN50" s="46"/>
      <c r="BWO50" s="46"/>
      <c r="BWP50" s="46"/>
      <c r="BWQ50" s="46"/>
      <c r="BWR50" s="46"/>
      <c r="BWS50" s="46"/>
      <c r="BWT50" s="46"/>
      <c r="BWU50" s="46"/>
      <c r="BWV50" s="46"/>
      <c r="BWW50" s="46"/>
      <c r="BWX50" s="46"/>
      <c r="BWY50" s="46"/>
      <c r="BWZ50" s="46"/>
      <c r="BXA50" s="46"/>
      <c r="BXB50" s="46"/>
      <c r="BXC50" s="46"/>
      <c r="BXD50" s="46"/>
      <c r="BXE50" s="46"/>
      <c r="BXF50" s="46"/>
      <c r="BXG50" s="46"/>
      <c r="BXH50" s="46"/>
      <c r="BXI50" s="46"/>
      <c r="BXJ50" s="46"/>
      <c r="BXK50" s="46"/>
      <c r="BXL50" s="46"/>
      <c r="BXM50" s="46"/>
      <c r="BXN50" s="46"/>
      <c r="BXO50" s="46"/>
      <c r="BXP50" s="46"/>
      <c r="BXQ50" s="46"/>
      <c r="BXR50" s="46"/>
      <c r="BXS50" s="46"/>
      <c r="BXT50" s="46"/>
      <c r="BXU50" s="46"/>
      <c r="BXV50" s="46"/>
      <c r="BXW50" s="46"/>
      <c r="BXX50" s="46"/>
      <c r="BXY50" s="46"/>
      <c r="BXZ50" s="46"/>
      <c r="BYA50" s="46"/>
      <c r="BYB50" s="46"/>
      <c r="BYC50" s="46"/>
      <c r="BYD50" s="46"/>
      <c r="BYE50" s="46"/>
      <c r="BYF50" s="46"/>
      <c r="BYG50" s="46"/>
      <c r="BYH50" s="46"/>
      <c r="BYI50" s="46"/>
      <c r="BYJ50" s="46"/>
      <c r="BYK50" s="46"/>
      <c r="BYL50" s="46"/>
      <c r="BYM50" s="46"/>
      <c r="BYN50" s="46"/>
      <c r="BYO50" s="46"/>
      <c r="BYP50" s="46"/>
      <c r="BYQ50" s="46"/>
      <c r="BYR50" s="46"/>
      <c r="BYS50" s="46"/>
      <c r="BYT50" s="46"/>
      <c r="BYU50" s="46"/>
      <c r="BYV50" s="46"/>
      <c r="BYW50" s="46"/>
      <c r="BYX50" s="46"/>
      <c r="BYY50" s="46"/>
      <c r="BYZ50" s="46"/>
      <c r="BZA50" s="46"/>
      <c r="BZB50" s="46"/>
      <c r="BZC50" s="46"/>
      <c r="BZD50" s="46"/>
      <c r="BZE50" s="46"/>
      <c r="BZF50" s="46"/>
      <c r="BZG50" s="46"/>
      <c r="BZH50" s="46"/>
      <c r="BZI50" s="46"/>
      <c r="BZJ50" s="46"/>
      <c r="BZK50" s="46"/>
      <c r="BZL50" s="46"/>
      <c r="BZM50" s="46"/>
      <c r="BZN50" s="46"/>
      <c r="BZO50" s="46"/>
      <c r="BZP50" s="46"/>
      <c r="BZQ50" s="46"/>
      <c r="BZR50" s="46"/>
      <c r="BZS50" s="46"/>
      <c r="BZT50" s="46"/>
      <c r="BZU50" s="46"/>
      <c r="BZV50" s="46"/>
      <c r="BZW50" s="46"/>
      <c r="BZX50" s="46"/>
      <c r="BZY50" s="46"/>
      <c r="BZZ50" s="46"/>
      <c r="CAA50" s="46"/>
      <c r="CAB50" s="46"/>
      <c r="CAC50" s="46"/>
      <c r="CAD50" s="46"/>
      <c r="CAE50" s="46"/>
      <c r="CAF50" s="46"/>
      <c r="CAG50" s="46"/>
      <c r="CAH50" s="46"/>
      <c r="CAI50" s="46"/>
      <c r="CAJ50" s="46"/>
      <c r="CAK50" s="46"/>
      <c r="CAL50" s="46"/>
      <c r="CAM50" s="46"/>
      <c r="CAN50" s="46"/>
      <c r="CAO50" s="46"/>
      <c r="CAP50" s="46"/>
      <c r="CAQ50" s="46"/>
      <c r="CAR50" s="46"/>
      <c r="CAS50" s="46"/>
      <c r="CAT50" s="46"/>
      <c r="CAU50" s="46"/>
      <c r="CAV50" s="46"/>
      <c r="CAW50" s="46"/>
      <c r="CAX50" s="46"/>
      <c r="CAY50" s="46"/>
      <c r="CAZ50" s="46"/>
      <c r="CBA50" s="46"/>
      <c r="CBB50" s="46"/>
      <c r="CBC50" s="46"/>
      <c r="CBD50" s="46"/>
      <c r="CBE50" s="46"/>
      <c r="CBF50" s="46"/>
      <c r="CBG50" s="46"/>
      <c r="CBH50" s="46"/>
      <c r="CBI50" s="46"/>
      <c r="CBJ50" s="46"/>
      <c r="CBK50" s="46"/>
      <c r="CBL50" s="46"/>
      <c r="CBM50" s="46"/>
      <c r="CBN50" s="46"/>
      <c r="CBO50" s="46"/>
      <c r="CBP50" s="46"/>
      <c r="CBQ50" s="46"/>
      <c r="CBR50" s="46"/>
      <c r="CBS50" s="46"/>
      <c r="CBT50" s="46"/>
      <c r="CBU50" s="46"/>
      <c r="CBV50" s="46"/>
      <c r="CBW50" s="46"/>
      <c r="CBX50" s="46"/>
      <c r="CBY50" s="46"/>
      <c r="CBZ50" s="46"/>
      <c r="CCA50" s="46"/>
      <c r="CCB50" s="46"/>
      <c r="CCC50" s="46"/>
      <c r="CCD50" s="46"/>
      <c r="CCE50" s="46"/>
      <c r="CCF50" s="46"/>
      <c r="CCG50" s="46"/>
      <c r="CCH50" s="46"/>
      <c r="CCI50" s="46"/>
      <c r="CCJ50" s="46"/>
      <c r="CCK50" s="46"/>
      <c r="CCL50" s="46"/>
      <c r="CCM50" s="46"/>
      <c r="CCN50" s="46"/>
      <c r="CCO50" s="46"/>
      <c r="CCP50" s="46"/>
      <c r="CCQ50" s="46"/>
      <c r="CCR50" s="46"/>
      <c r="CCS50" s="46"/>
      <c r="CCT50" s="46"/>
      <c r="CCU50" s="46"/>
      <c r="CCV50" s="46"/>
      <c r="CCW50" s="46"/>
      <c r="CCX50" s="46"/>
      <c r="CCY50" s="46"/>
      <c r="CCZ50" s="46"/>
      <c r="CDA50" s="46"/>
      <c r="CDB50" s="46"/>
      <c r="CDC50" s="46"/>
      <c r="CDD50" s="46"/>
      <c r="CDE50" s="46"/>
      <c r="CDF50" s="46"/>
      <c r="CDG50" s="46"/>
      <c r="CDH50" s="46"/>
      <c r="CDI50" s="46"/>
      <c r="CDJ50" s="46"/>
      <c r="CDK50" s="46"/>
      <c r="CDL50" s="46"/>
      <c r="CDM50" s="46"/>
      <c r="CDN50" s="46"/>
      <c r="CDO50" s="46"/>
      <c r="CDP50" s="46"/>
      <c r="CDQ50" s="46"/>
      <c r="CDR50" s="46"/>
      <c r="CDS50" s="46"/>
      <c r="CDT50" s="46"/>
      <c r="CDU50" s="46"/>
      <c r="CDV50" s="46"/>
      <c r="CDW50" s="46"/>
      <c r="CDX50" s="46"/>
      <c r="CDY50" s="46"/>
      <c r="CDZ50" s="46"/>
      <c r="CEA50" s="46"/>
      <c r="CEB50" s="46"/>
      <c r="CEC50" s="46"/>
      <c r="CED50" s="46"/>
      <c r="CEE50" s="46"/>
      <c r="CEF50" s="46"/>
      <c r="CEG50" s="46"/>
      <c r="CEH50" s="46"/>
      <c r="CEI50" s="46"/>
      <c r="CEJ50" s="46"/>
      <c r="CEK50" s="46"/>
      <c r="CEL50" s="46"/>
      <c r="CEM50" s="46"/>
      <c r="CEN50" s="46"/>
      <c r="CEO50" s="46"/>
      <c r="CEP50" s="46"/>
      <c r="CEQ50" s="46"/>
      <c r="CER50" s="46"/>
      <c r="CES50" s="46"/>
      <c r="CET50" s="46"/>
      <c r="CEU50" s="46"/>
      <c r="CEV50" s="46"/>
      <c r="CEW50" s="46"/>
      <c r="CEX50" s="46"/>
      <c r="CEY50" s="46"/>
      <c r="CEZ50" s="46"/>
      <c r="CFA50" s="46"/>
      <c r="CFB50" s="46"/>
      <c r="CFC50" s="46"/>
      <c r="CFD50" s="46"/>
      <c r="CFE50" s="46"/>
      <c r="CFF50" s="46"/>
      <c r="CFG50" s="46"/>
      <c r="CFH50" s="46"/>
      <c r="CFI50" s="46"/>
      <c r="CFJ50" s="46"/>
      <c r="CFK50" s="46"/>
      <c r="CFL50" s="46"/>
      <c r="CFM50" s="46"/>
      <c r="CFN50" s="46"/>
      <c r="CFO50" s="46"/>
      <c r="CFP50" s="46"/>
      <c r="CFQ50" s="46"/>
      <c r="CFR50" s="46"/>
      <c r="CFS50" s="46"/>
      <c r="CFT50" s="46"/>
      <c r="CFU50" s="46"/>
      <c r="CFV50" s="46"/>
      <c r="CFW50" s="46"/>
      <c r="CFX50" s="46"/>
      <c r="CFY50" s="46"/>
      <c r="CFZ50" s="46"/>
      <c r="CGA50" s="46"/>
      <c r="CGB50" s="46"/>
      <c r="CGC50" s="46"/>
      <c r="CGD50" s="46"/>
      <c r="CGE50" s="46"/>
      <c r="CGF50" s="46"/>
      <c r="CGG50" s="46"/>
      <c r="CGH50" s="46"/>
      <c r="CGI50" s="46"/>
      <c r="CGJ50" s="46"/>
      <c r="CGK50" s="46"/>
      <c r="CGL50" s="46"/>
      <c r="CGM50" s="46"/>
      <c r="CGN50" s="46"/>
      <c r="CGO50" s="46"/>
      <c r="CGP50" s="46"/>
      <c r="CGQ50" s="46"/>
      <c r="CGR50" s="46"/>
      <c r="CGS50" s="46"/>
      <c r="CGT50" s="46"/>
      <c r="CGU50" s="46"/>
      <c r="CGV50" s="46"/>
      <c r="CGW50" s="46"/>
      <c r="CGX50" s="46"/>
      <c r="CGY50" s="46"/>
      <c r="CGZ50" s="46"/>
      <c r="CHA50" s="46"/>
      <c r="CHB50" s="46"/>
      <c r="CHC50" s="46"/>
      <c r="CHD50" s="46"/>
      <c r="CHE50" s="46"/>
      <c r="CHF50" s="46"/>
      <c r="CHG50" s="46"/>
      <c r="CHH50" s="46"/>
      <c r="CHI50" s="46"/>
      <c r="CHJ50" s="46"/>
      <c r="CHK50" s="46"/>
      <c r="CHL50" s="46"/>
      <c r="CHM50" s="46"/>
      <c r="CHN50" s="46"/>
      <c r="CHO50" s="46"/>
      <c r="CHP50" s="46"/>
      <c r="CHQ50" s="46"/>
      <c r="CHR50" s="46"/>
      <c r="CHS50" s="46"/>
      <c r="CHT50" s="46"/>
      <c r="CHU50" s="46"/>
      <c r="CHV50" s="46"/>
      <c r="CHW50" s="46"/>
      <c r="CHX50" s="46"/>
      <c r="CHY50" s="46"/>
      <c r="CHZ50" s="46"/>
      <c r="CIA50" s="46"/>
      <c r="CIB50" s="46"/>
      <c r="CIC50" s="46"/>
      <c r="CID50" s="46"/>
      <c r="CIE50" s="46"/>
      <c r="CIF50" s="46"/>
      <c r="CIG50" s="46"/>
      <c r="CIH50" s="46"/>
      <c r="CII50" s="46"/>
      <c r="CIJ50" s="46"/>
      <c r="CIK50" s="46"/>
      <c r="CIL50" s="46"/>
      <c r="CIM50" s="46"/>
      <c r="CIN50" s="46"/>
      <c r="CIO50" s="46"/>
      <c r="CIP50" s="46"/>
      <c r="CIQ50" s="46"/>
      <c r="CIR50" s="46"/>
      <c r="CIS50" s="46"/>
      <c r="CIT50" s="46"/>
      <c r="CIU50" s="46"/>
      <c r="CIV50" s="46"/>
      <c r="CIW50" s="46"/>
      <c r="CIX50" s="46"/>
      <c r="CIY50" s="46"/>
      <c r="CIZ50" s="46"/>
      <c r="CJA50" s="46"/>
      <c r="CJB50" s="46"/>
      <c r="CJC50" s="46"/>
      <c r="CJD50" s="46"/>
      <c r="CJE50" s="46"/>
      <c r="CJF50" s="46"/>
      <c r="CJG50" s="46"/>
      <c r="CJH50" s="46"/>
      <c r="CJI50" s="46"/>
      <c r="CJJ50" s="46"/>
      <c r="CJK50" s="46"/>
      <c r="CJL50" s="46"/>
      <c r="CJM50" s="46"/>
      <c r="CJN50" s="46"/>
      <c r="CJO50" s="46"/>
      <c r="CJP50" s="46"/>
      <c r="CJQ50" s="46"/>
      <c r="CJR50" s="46"/>
      <c r="CJS50" s="46"/>
      <c r="CJT50" s="46"/>
      <c r="CJU50" s="46"/>
      <c r="CJV50" s="46"/>
      <c r="CJW50" s="46"/>
      <c r="CJX50" s="46"/>
      <c r="CJY50" s="46"/>
      <c r="CJZ50" s="46"/>
      <c r="CKA50" s="46"/>
      <c r="CKB50" s="46"/>
      <c r="CKC50" s="46"/>
      <c r="CKD50" s="46"/>
      <c r="CKE50" s="46"/>
      <c r="CKF50" s="46"/>
      <c r="CKG50" s="46"/>
      <c r="CKH50" s="46"/>
      <c r="CKI50" s="46"/>
      <c r="CKJ50" s="46"/>
      <c r="CKK50" s="46"/>
      <c r="CKL50" s="46"/>
      <c r="CKM50" s="46"/>
      <c r="CKN50" s="46"/>
      <c r="CKO50" s="46"/>
      <c r="CKP50" s="46"/>
      <c r="CKQ50" s="46"/>
      <c r="CKR50" s="46"/>
      <c r="CKS50" s="46"/>
      <c r="CKT50" s="46"/>
      <c r="CKU50" s="46"/>
      <c r="CKV50" s="46"/>
      <c r="CKW50" s="46"/>
      <c r="CKX50" s="46"/>
      <c r="CKY50" s="46"/>
      <c r="CKZ50" s="46"/>
      <c r="CLA50" s="46"/>
      <c r="CLB50" s="46"/>
      <c r="CLC50" s="46"/>
      <c r="CLD50" s="46"/>
      <c r="CLE50" s="46"/>
      <c r="CLF50" s="46"/>
      <c r="CLG50" s="46"/>
      <c r="CLH50" s="46"/>
      <c r="CLI50" s="46"/>
      <c r="CLJ50" s="46"/>
      <c r="CLK50" s="46"/>
      <c r="CLL50" s="46"/>
      <c r="CLM50" s="46"/>
      <c r="CLN50" s="46"/>
      <c r="CLO50" s="46"/>
      <c r="CLP50" s="46"/>
      <c r="CLQ50" s="46"/>
      <c r="CLR50" s="46"/>
      <c r="CLS50" s="46"/>
      <c r="CLT50" s="46"/>
      <c r="CLU50" s="46"/>
      <c r="CLV50" s="46"/>
      <c r="CLW50" s="46"/>
      <c r="CLX50" s="46"/>
      <c r="CLY50" s="46"/>
      <c r="CLZ50" s="46"/>
      <c r="CMA50" s="46"/>
      <c r="CMB50" s="46"/>
      <c r="CMC50" s="46"/>
      <c r="CMD50" s="46"/>
      <c r="CME50" s="46"/>
      <c r="CMF50" s="46"/>
      <c r="CMG50" s="46"/>
      <c r="CMH50" s="46"/>
      <c r="CMI50" s="46"/>
      <c r="CMJ50" s="46"/>
      <c r="CMK50" s="46"/>
      <c r="CML50" s="46"/>
      <c r="CMM50" s="46"/>
      <c r="CMN50" s="46"/>
      <c r="CMO50" s="46"/>
      <c r="CMP50" s="46"/>
      <c r="CMQ50" s="46"/>
      <c r="CMR50" s="46"/>
      <c r="CMS50" s="46"/>
      <c r="CMT50" s="46"/>
      <c r="CMU50" s="46"/>
      <c r="CMV50" s="46"/>
      <c r="CMW50" s="46"/>
      <c r="CMX50" s="46"/>
      <c r="CMY50" s="46"/>
      <c r="CMZ50" s="46"/>
      <c r="CNA50" s="46"/>
      <c r="CNB50" s="46"/>
      <c r="CNC50" s="46"/>
      <c r="CND50" s="46"/>
      <c r="CNE50" s="46"/>
      <c r="CNF50" s="46"/>
      <c r="CNG50" s="46"/>
      <c r="CNH50" s="46"/>
      <c r="CNI50" s="46"/>
      <c r="CNJ50" s="46"/>
      <c r="CNK50" s="46"/>
      <c r="CNL50" s="46"/>
      <c r="CNM50" s="46"/>
      <c r="CNN50" s="46"/>
      <c r="CNO50" s="46"/>
      <c r="CNP50" s="46"/>
      <c r="CNQ50" s="46"/>
      <c r="CNR50" s="46"/>
      <c r="CNS50" s="46"/>
      <c r="CNT50" s="46"/>
      <c r="CNU50" s="46"/>
      <c r="CNV50" s="46"/>
      <c r="CNW50" s="46"/>
      <c r="CNX50" s="46"/>
      <c r="CNY50" s="46"/>
      <c r="CNZ50" s="46"/>
      <c r="COA50" s="46"/>
      <c r="COB50" s="46"/>
      <c r="COC50" s="46"/>
      <c r="COD50" s="46"/>
      <c r="COE50" s="46"/>
      <c r="COF50" s="46"/>
      <c r="COG50" s="46"/>
      <c r="COH50" s="46"/>
      <c r="COI50" s="46"/>
      <c r="COJ50" s="46"/>
      <c r="COK50" s="46"/>
      <c r="COL50" s="46"/>
      <c r="COM50" s="46"/>
      <c r="CON50" s="46"/>
      <c r="COO50" s="46"/>
      <c r="COP50" s="46"/>
      <c r="COQ50" s="46"/>
      <c r="COR50" s="46"/>
      <c r="COS50" s="46"/>
      <c r="COT50" s="46"/>
      <c r="COU50" s="46"/>
      <c r="COV50" s="46"/>
      <c r="COW50" s="46"/>
      <c r="COX50" s="46"/>
      <c r="COY50" s="46"/>
      <c r="COZ50" s="46"/>
      <c r="CPA50" s="46"/>
      <c r="CPB50" s="46"/>
      <c r="CPC50" s="46"/>
      <c r="CPD50" s="46"/>
      <c r="CPE50" s="46"/>
      <c r="CPF50" s="46"/>
      <c r="CPG50" s="46"/>
      <c r="CPH50" s="46"/>
      <c r="CPI50" s="46"/>
      <c r="CPJ50" s="46"/>
      <c r="CPK50" s="46"/>
      <c r="CPL50" s="46"/>
      <c r="CPM50" s="46"/>
      <c r="CPN50" s="46"/>
      <c r="CPO50" s="46"/>
      <c r="CPP50" s="46"/>
      <c r="CPQ50" s="46"/>
      <c r="CPR50" s="46"/>
      <c r="CPS50" s="46"/>
      <c r="CPT50" s="46"/>
      <c r="CPU50" s="46"/>
      <c r="CPV50" s="46"/>
      <c r="CPW50" s="46"/>
      <c r="CPX50" s="46"/>
      <c r="CPY50" s="46"/>
      <c r="CPZ50" s="46"/>
      <c r="CQA50" s="46"/>
      <c r="CQB50" s="46"/>
      <c r="CQC50" s="46"/>
      <c r="CQD50" s="46"/>
      <c r="CQE50" s="46"/>
      <c r="CQF50" s="46"/>
      <c r="CQG50" s="46"/>
      <c r="CQH50" s="46"/>
      <c r="CQI50" s="46"/>
      <c r="CQJ50" s="46"/>
      <c r="CQK50" s="46"/>
      <c r="CQL50" s="46"/>
      <c r="CQM50" s="46"/>
      <c r="CQN50" s="46"/>
      <c r="CQO50" s="46"/>
      <c r="CQP50" s="46"/>
      <c r="CQQ50" s="46"/>
      <c r="CQR50" s="46"/>
      <c r="CQS50" s="46"/>
      <c r="CQT50" s="46"/>
      <c r="CQU50" s="46"/>
      <c r="CQV50" s="46"/>
      <c r="CQW50" s="46"/>
      <c r="CQX50" s="46"/>
      <c r="CQY50" s="46"/>
      <c r="CQZ50" s="46"/>
      <c r="CRA50" s="46"/>
      <c r="CRB50" s="46"/>
      <c r="CRC50" s="46"/>
      <c r="CRD50" s="46"/>
      <c r="CRE50" s="46"/>
      <c r="CRF50" s="46"/>
      <c r="CRG50" s="46"/>
      <c r="CRH50" s="46"/>
      <c r="CRI50" s="46"/>
      <c r="CRJ50" s="46"/>
      <c r="CRK50" s="46"/>
      <c r="CRL50" s="46"/>
      <c r="CRM50" s="46"/>
      <c r="CRN50" s="46"/>
      <c r="CRO50" s="46"/>
      <c r="CRP50" s="46"/>
      <c r="CRQ50" s="46"/>
      <c r="CRR50" s="46"/>
      <c r="CRS50" s="46"/>
      <c r="CRT50" s="46"/>
      <c r="CRU50" s="46"/>
      <c r="CRV50" s="46"/>
      <c r="CRW50" s="46"/>
      <c r="CRX50" s="46"/>
      <c r="CRY50" s="46"/>
      <c r="CRZ50" s="46"/>
      <c r="CSA50" s="46"/>
      <c r="CSB50" s="46"/>
      <c r="CSC50" s="46"/>
      <c r="CSD50" s="46"/>
      <c r="CSE50" s="46"/>
      <c r="CSF50" s="46"/>
      <c r="CSG50" s="46"/>
      <c r="CSH50" s="46"/>
      <c r="CSI50" s="46"/>
      <c r="CSJ50" s="46"/>
      <c r="CSK50" s="46"/>
      <c r="CSL50" s="46"/>
      <c r="CSM50" s="46"/>
      <c r="CSN50" s="46"/>
      <c r="CSO50" s="46"/>
      <c r="CSP50" s="46"/>
      <c r="CSQ50" s="46"/>
      <c r="CSR50" s="46"/>
      <c r="CSS50" s="46"/>
      <c r="CST50" s="46"/>
      <c r="CSU50" s="46"/>
      <c r="CSV50" s="46"/>
      <c r="CSW50" s="46"/>
      <c r="CSX50" s="46"/>
      <c r="CSY50" s="46"/>
      <c r="CSZ50" s="46"/>
      <c r="CTA50" s="46"/>
      <c r="CTB50" s="46"/>
      <c r="CTC50" s="46"/>
      <c r="CTD50" s="46"/>
      <c r="CTE50" s="46"/>
      <c r="CTF50" s="46"/>
      <c r="CTG50" s="46"/>
      <c r="CTH50" s="46"/>
      <c r="CTI50" s="46"/>
      <c r="CTJ50" s="46"/>
      <c r="CTK50" s="46"/>
      <c r="CTL50" s="46"/>
      <c r="CTM50" s="46"/>
      <c r="CTN50" s="46"/>
      <c r="CTO50" s="46"/>
      <c r="CTP50" s="46"/>
      <c r="CTQ50" s="46"/>
      <c r="CTR50" s="46"/>
      <c r="CTS50" s="46"/>
      <c r="CTT50" s="46"/>
      <c r="CTU50" s="46"/>
      <c r="CTV50" s="46"/>
      <c r="CTW50" s="46"/>
      <c r="CTX50" s="46"/>
      <c r="CTY50" s="46"/>
      <c r="CTZ50" s="46"/>
      <c r="CUA50" s="46"/>
      <c r="CUB50" s="46"/>
      <c r="CUC50" s="46"/>
      <c r="CUD50" s="46"/>
      <c r="CUE50" s="46"/>
      <c r="CUF50" s="46"/>
      <c r="CUG50" s="46"/>
      <c r="CUH50" s="46"/>
      <c r="CUI50" s="46"/>
      <c r="CUJ50" s="46"/>
      <c r="CUK50" s="46"/>
      <c r="CUL50" s="46"/>
      <c r="CUM50" s="46"/>
      <c r="CUN50" s="46"/>
      <c r="CUO50" s="46"/>
      <c r="CUP50" s="46"/>
      <c r="CUQ50" s="46"/>
      <c r="CUR50" s="46"/>
      <c r="CUS50" s="46"/>
      <c r="CUT50" s="46"/>
      <c r="CUU50" s="46"/>
      <c r="CUV50" s="46"/>
      <c r="CUW50" s="46"/>
      <c r="CUX50" s="46"/>
      <c r="CUY50" s="46"/>
      <c r="CUZ50" s="46"/>
      <c r="CVA50" s="46"/>
      <c r="CVB50" s="46"/>
      <c r="CVC50" s="46"/>
      <c r="CVD50" s="46"/>
      <c r="CVE50" s="46"/>
      <c r="CVF50" s="46"/>
      <c r="CVG50" s="46"/>
      <c r="CVH50" s="46"/>
      <c r="CVI50" s="46"/>
      <c r="CVJ50" s="46"/>
      <c r="CVK50" s="46"/>
      <c r="CVL50" s="46"/>
      <c r="CVM50" s="46"/>
      <c r="CVN50" s="46"/>
      <c r="CVO50" s="46"/>
      <c r="CVP50" s="46"/>
      <c r="CVQ50" s="46"/>
      <c r="CVR50" s="46"/>
      <c r="CVS50" s="46"/>
      <c r="CVT50" s="46"/>
      <c r="CVU50" s="46"/>
      <c r="CVV50" s="46"/>
      <c r="CVW50" s="46"/>
      <c r="CVX50" s="46"/>
      <c r="CVY50" s="46"/>
      <c r="CVZ50" s="46"/>
      <c r="CWA50" s="46"/>
      <c r="CWB50" s="46"/>
      <c r="CWC50" s="46"/>
      <c r="CWD50" s="46"/>
      <c r="CWE50" s="46"/>
      <c r="CWF50" s="46"/>
      <c r="CWG50" s="46"/>
      <c r="CWH50" s="46"/>
      <c r="CWI50" s="46"/>
      <c r="CWJ50" s="46"/>
      <c r="CWK50" s="46"/>
      <c r="CWL50" s="46"/>
      <c r="CWM50" s="46"/>
      <c r="CWN50" s="46"/>
      <c r="CWO50" s="46"/>
      <c r="CWP50" s="46"/>
      <c r="CWQ50" s="46"/>
      <c r="CWR50" s="46"/>
      <c r="CWS50" s="46"/>
      <c r="CWT50" s="46"/>
      <c r="CWU50" s="46"/>
      <c r="CWV50" s="46"/>
      <c r="CWW50" s="46"/>
      <c r="CWX50" s="46"/>
      <c r="CWY50" s="46"/>
      <c r="CWZ50" s="46"/>
      <c r="CXA50" s="46"/>
      <c r="CXB50" s="46"/>
      <c r="CXC50" s="46"/>
      <c r="CXD50" s="46"/>
      <c r="CXE50" s="46"/>
      <c r="CXF50" s="46"/>
      <c r="CXG50" s="46"/>
      <c r="CXH50" s="46"/>
      <c r="CXI50" s="46"/>
      <c r="CXJ50" s="46"/>
      <c r="CXK50" s="46"/>
      <c r="CXL50" s="46"/>
      <c r="CXM50" s="46"/>
      <c r="CXN50" s="46"/>
      <c r="CXO50" s="46"/>
      <c r="CXP50" s="46"/>
      <c r="CXQ50" s="46"/>
      <c r="CXR50" s="46"/>
      <c r="CXS50" s="46"/>
      <c r="CXT50" s="46"/>
      <c r="CXU50" s="46"/>
      <c r="CXV50" s="46"/>
      <c r="CXW50" s="46"/>
      <c r="CXX50" s="46"/>
      <c r="CXY50" s="46"/>
      <c r="CXZ50" s="46"/>
      <c r="CYA50" s="46"/>
      <c r="CYB50" s="46"/>
      <c r="CYC50" s="46"/>
      <c r="CYD50" s="46"/>
      <c r="CYE50" s="46"/>
      <c r="CYF50" s="46"/>
      <c r="CYG50" s="46"/>
      <c r="CYH50" s="46"/>
      <c r="CYI50" s="46"/>
      <c r="CYJ50" s="46"/>
      <c r="CYK50" s="46"/>
      <c r="CYL50" s="46"/>
      <c r="CYM50" s="46"/>
      <c r="CYN50" s="46"/>
      <c r="CYO50" s="46"/>
      <c r="CYP50" s="46"/>
      <c r="CYQ50" s="46"/>
      <c r="CYR50" s="46"/>
      <c r="CYS50" s="46"/>
      <c r="CYT50" s="46"/>
      <c r="CYU50" s="46"/>
      <c r="CYV50" s="46"/>
      <c r="CYW50" s="46"/>
      <c r="CYX50" s="46"/>
      <c r="CYY50" s="46"/>
      <c r="CYZ50" s="46"/>
      <c r="CZA50" s="46"/>
      <c r="CZB50" s="46"/>
      <c r="CZC50" s="46"/>
      <c r="CZD50" s="46"/>
      <c r="CZE50" s="46"/>
      <c r="CZF50" s="46"/>
      <c r="CZG50" s="46"/>
      <c r="CZH50" s="46"/>
      <c r="CZI50" s="46"/>
      <c r="CZJ50" s="46"/>
      <c r="CZK50" s="46"/>
      <c r="CZL50" s="46"/>
      <c r="CZM50" s="46"/>
      <c r="CZN50" s="46"/>
      <c r="CZO50" s="46"/>
      <c r="CZP50" s="46"/>
      <c r="CZQ50" s="46"/>
      <c r="CZR50" s="46"/>
      <c r="CZS50" s="46"/>
      <c r="CZT50" s="46"/>
      <c r="CZU50" s="46"/>
      <c r="CZV50" s="46"/>
      <c r="CZW50" s="46"/>
      <c r="CZX50" s="46"/>
      <c r="CZY50" s="46"/>
      <c r="CZZ50" s="46"/>
      <c r="DAA50" s="46"/>
      <c r="DAB50" s="46"/>
      <c r="DAC50" s="46"/>
      <c r="DAD50" s="46"/>
      <c r="DAE50" s="46"/>
      <c r="DAF50" s="46"/>
      <c r="DAG50" s="46"/>
      <c r="DAH50" s="46"/>
      <c r="DAI50" s="46"/>
      <c r="DAJ50" s="46"/>
      <c r="DAK50" s="46"/>
      <c r="DAL50" s="46"/>
      <c r="DAM50" s="46"/>
      <c r="DAN50" s="46"/>
      <c r="DAO50" s="46"/>
      <c r="DAP50" s="46"/>
      <c r="DAQ50" s="46"/>
      <c r="DAR50" s="46"/>
      <c r="DAS50" s="46"/>
      <c r="DAT50" s="46"/>
      <c r="DAU50" s="46"/>
      <c r="DAV50" s="46"/>
      <c r="DAW50" s="46"/>
      <c r="DAX50" s="46"/>
      <c r="DAY50" s="46"/>
      <c r="DAZ50" s="46"/>
      <c r="DBA50" s="46"/>
      <c r="DBB50" s="46"/>
      <c r="DBC50" s="46"/>
      <c r="DBD50" s="46"/>
      <c r="DBE50" s="46"/>
      <c r="DBF50" s="46"/>
      <c r="DBG50" s="46"/>
      <c r="DBH50" s="46"/>
      <c r="DBI50" s="46"/>
      <c r="DBJ50" s="46"/>
      <c r="DBK50" s="46"/>
      <c r="DBL50" s="46"/>
      <c r="DBM50" s="46"/>
      <c r="DBN50" s="46"/>
      <c r="DBO50" s="46"/>
      <c r="DBP50" s="46"/>
      <c r="DBQ50" s="46"/>
      <c r="DBR50" s="46"/>
      <c r="DBS50" s="46"/>
      <c r="DBT50" s="46"/>
      <c r="DBU50" s="46"/>
      <c r="DBV50" s="46"/>
      <c r="DBW50" s="46"/>
      <c r="DBX50" s="46"/>
      <c r="DBY50" s="46"/>
      <c r="DBZ50" s="46"/>
      <c r="DCA50" s="46"/>
      <c r="DCB50" s="46"/>
      <c r="DCC50" s="46"/>
      <c r="DCD50" s="46"/>
      <c r="DCE50" s="46"/>
      <c r="DCF50" s="46"/>
      <c r="DCG50" s="46"/>
      <c r="DCH50" s="46"/>
      <c r="DCI50" s="46"/>
      <c r="DCJ50" s="46"/>
      <c r="DCK50" s="46"/>
      <c r="DCL50" s="46"/>
      <c r="DCM50" s="46"/>
      <c r="DCN50" s="46"/>
      <c r="DCO50" s="46"/>
      <c r="DCP50" s="46"/>
      <c r="DCQ50" s="46"/>
      <c r="DCR50" s="46"/>
      <c r="DCS50" s="46"/>
      <c r="DCT50" s="46"/>
      <c r="DCU50" s="46"/>
      <c r="DCV50" s="46"/>
      <c r="DCW50" s="46"/>
      <c r="DCX50" s="46"/>
      <c r="DCY50" s="46"/>
      <c r="DCZ50" s="46"/>
      <c r="DDA50" s="46"/>
      <c r="DDB50" s="46"/>
      <c r="DDC50" s="46"/>
      <c r="DDD50" s="46"/>
      <c r="DDE50" s="46"/>
      <c r="DDF50" s="46"/>
      <c r="DDG50" s="46"/>
      <c r="DDH50" s="46"/>
      <c r="DDI50" s="46"/>
      <c r="DDJ50" s="46"/>
      <c r="DDK50" s="46"/>
      <c r="DDL50" s="46"/>
      <c r="DDM50" s="46"/>
      <c r="DDN50" s="46"/>
      <c r="DDO50" s="46"/>
      <c r="DDP50" s="46"/>
      <c r="DDQ50" s="46"/>
      <c r="DDR50" s="46"/>
      <c r="DDS50" s="46"/>
      <c r="DDT50" s="46"/>
      <c r="DDU50" s="46"/>
      <c r="DDV50" s="46"/>
      <c r="DDW50" s="46"/>
      <c r="DDX50" s="46"/>
      <c r="DDY50" s="46"/>
      <c r="DDZ50" s="46"/>
      <c r="DEA50" s="46"/>
      <c r="DEB50" s="46"/>
      <c r="DEC50" s="46"/>
      <c r="DED50" s="46"/>
      <c r="DEE50" s="46"/>
      <c r="DEF50" s="46"/>
      <c r="DEG50" s="46"/>
      <c r="DEH50" s="46"/>
      <c r="DEI50" s="46"/>
      <c r="DEJ50" s="46"/>
      <c r="DEK50" s="46"/>
      <c r="DEL50" s="46"/>
      <c r="DEM50" s="46"/>
      <c r="DEN50" s="46"/>
      <c r="DEO50" s="46"/>
      <c r="DEP50" s="46"/>
      <c r="DEQ50" s="46"/>
      <c r="DER50" s="46"/>
      <c r="DES50" s="46"/>
      <c r="DET50" s="46"/>
      <c r="DEU50" s="46"/>
      <c r="DEV50" s="46"/>
      <c r="DEW50" s="46"/>
      <c r="DEX50" s="46"/>
      <c r="DEY50" s="46"/>
      <c r="DEZ50" s="46"/>
      <c r="DFA50" s="46"/>
      <c r="DFB50" s="46"/>
      <c r="DFC50" s="46"/>
      <c r="DFD50" s="46"/>
      <c r="DFE50" s="46"/>
      <c r="DFF50" s="46"/>
      <c r="DFG50" s="46"/>
      <c r="DFH50" s="46"/>
      <c r="DFI50" s="46"/>
      <c r="DFJ50" s="46"/>
      <c r="DFK50" s="46"/>
      <c r="DFL50" s="46"/>
      <c r="DFM50" s="46"/>
      <c r="DFN50" s="46"/>
      <c r="DFO50" s="46"/>
      <c r="DFP50" s="46"/>
      <c r="DFQ50" s="46"/>
      <c r="DFR50" s="46"/>
      <c r="DFS50" s="46"/>
      <c r="DFT50" s="46"/>
      <c r="DFU50" s="46"/>
      <c r="DFV50" s="46"/>
      <c r="DFW50" s="46"/>
      <c r="DFX50" s="46"/>
      <c r="DFY50" s="46"/>
      <c r="DFZ50" s="46"/>
      <c r="DGA50" s="46"/>
      <c r="DGB50" s="46"/>
      <c r="DGC50" s="46"/>
      <c r="DGD50" s="46"/>
      <c r="DGE50" s="46"/>
      <c r="DGF50" s="46"/>
      <c r="DGG50" s="46"/>
      <c r="DGH50" s="46"/>
      <c r="DGI50" s="46"/>
      <c r="DGJ50" s="46"/>
      <c r="DGK50" s="46"/>
      <c r="DGL50" s="46"/>
      <c r="DGM50" s="46"/>
      <c r="DGN50" s="46"/>
      <c r="DGO50" s="46"/>
      <c r="DGP50" s="46"/>
      <c r="DGQ50" s="46"/>
      <c r="DGR50" s="46"/>
      <c r="DGS50" s="46"/>
      <c r="DGT50" s="46"/>
      <c r="DGU50" s="46"/>
      <c r="DGV50" s="46"/>
      <c r="DGW50" s="46"/>
      <c r="DGX50" s="46"/>
      <c r="DGY50" s="46"/>
      <c r="DGZ50" s="46"/>
      <c r="DHA50" s="46"/>
      <c r="DHB50" s="46"/>
      <c r="DHC50" s="46"/>
      <c r="DHD50" s="46"/>
      <c r="DHE50" s="46"/>
      <c r="DHF50" s="46"/>
      <c r="DHG50" s="46"/>
      <c r="DHH50" s="46"/>
      <c r="DHI50" s="46"/>
      <c r="DHJ50" s="46"/>
      <c r="DHK50" s="46"/>
      <c r="DHL50" s="46"/>
      <c r="DHM50" s="46"/>
      <c r="DHN50" s="46"/>
      <c r="DHO50" s="46"/>
      <c r="DHP50" s="46"/>
      <c r="DHQ50" s="46"/>
      <c r="DHR50" s="46"/>
      <c r="DHS50" s="46"/>
      <c r="DHT50" s="46"/>
      <c r="DHU50" s="46"/>
      <c r="DHV50" s="46"/>
      <c r="DHW50" s="46"/>
      <c r="DHX50" s="46"/>
      <c r="DHY50" s="46"/>
      <c r="DHZ50" s="46"/>
      <c r="DIA50" s="46"/>
      <c r="DIB50" s="46"/>
      <c r="DIC50" s="46"/>
      <c r="DID50" s="46"/>
      <c r="DIE50" s="46"/>
      <c r="DIF50" s="46"/>
      <c r="DIG50" s="46"/>
      <c r="DIH50" s="46"/>
      <c r="DII50" s="46"/>
      <c r="DIJ50" s="46"/>
      <c r="DIK50" s="46"/>
      <c r="DIL50" s="46"/>
      <c r="DIM50" s="46"/>
      <c r="DIN50" s="46"/>
      <c r="DIO50" s="46"/>
      <c r="DIP50" s="46"/>
      <c r="DIQ50" s="46"/>
      <c r="DIR50" s="46"/>
      <c r="DIS50" s="46"/>
      <c r="DIT50" s="46"/>
      <c r="DIU50" s="46"/>
      <c r="DIV50" s="46"/>
      <c r="DIW50" s="46"/>
      <c r="DIX50" s="46"/>
      <c r="DIY50" s="46"/>
      <c r="DIZ50" s="46"/>
      <c r="DJA50" s="46"/>
      <c r="DJB50" s="46"/>
      <c r="DJC50" s="46"/>
      <c r="DJD50" s="46"/>
      <c r="DJE50" s="46"/>
      <c r="DJF50" s="46"/>
      <c r="DJG50" s="46"/>
      <c r="DJH50" s="46"/>
      <c r="DJI50" s="46"/>
      <c r="DJJ50" s="46"/>
      <c r="DJK50" s="46"/>
      <c r="DJL50" s="46"/>
      <c r="DJM50" s="46"/>
      <c r="DJN50" s="46"/>
      <c r="DJO50" s="46"/>
      <c r="DJP50" s="46"/>
      <c r="DJQ50" s="46"/>
      <c r="DJR50" s="46"/>
      <c r="DJS50" s="46"/>
      <c r="DJT50" s="46"/>
      <c r="DJU50" s="46"/>
      <c r="DJV50" s="46"/>
      <c r="DJW50" s="46"/>
      <c r="DJX50" s="46"/>
      <c r="DJY50" s="46"/>
      <c r="DJZ50" s="46"/>
      <c r="DKA50" s="46"/>
      <c r="DKB50" s="46"/>
      <c r="DKC50" s="46"/>
      <c r="DKD50" s="46"/>
      <c r="DKE50" s="46"/>
      <c r="DKF50" s="46"/>
      <c r="DKG50" s="46"/>
      <c r="DKH50" s="46"/>
      <c r="DKI50" s="46"/>
      <c r="DKJ50" s="46"/>
      <c r="DKK50" s="46"/>
      <c r="DKL50" s="46"/>
      <c r="DKM50" s="46"/>
      <c r="DKN50" s="46"/>
      <c r="DKO50" s="46"/>
      <c r="DKP50" s="46"/>
      <c r="DKQ50" s="46"/>
      <c r="DKR50" s="46"/>
      <c r="DKS50" s="46"/>
      <c r="DKT50" s="46"/>
      <c r="DKU50" s="46"/>
      <c r="DKV50" s="46"/>
      <c r="DKW50" s="46"/>
      <c r="DKX50" s="46"/>
      <c r="DKY50" s="46"/>
      <c r="DKZ50" s="46"/>
      <c r="DLA50" s="46"/>
      <c r="DLB50" s="46"/>
      <c r="DLC50" s="46"/>
      <c r="DLD50" s="46"/>
      <c r="DLE50" s="46"/>
      <c r="DLF50" s="46"/>
      <c r="DLG50" s="46"/>
      <c r="DLH50" s="46"/>
      <c r="DLI50" s="46"/>
      <c r="DLJ50" s="46"/>
      <c r="DLK50" s="46"/>
      <c r="DLL50" s="46"/>
      <c r="DLM50" s="46"/>
      <c r="DLN50" s="46"/>
      <c r="DLO50" s="46"/>
      <c r="DLP50" s="46"/>
      <c r="DLQ50" s="46"/>
      <c r="DLR50" s="46"/>
      <c r="DLS50" s="46"/>
      <c r="DLT50" s="46"/>
      <c r="DLU50" s="46"/>
      <c r="DLV50" s="46"/>
      <c r="DLW50" s="46"/>
      <c r="DLX50" s="46"/>
      <c r="DLY50" s="46"/>
      <c r="DLZ50" s="46"/>
      <c r="DMA50" s="46"/>
      <c r="DMB50" s="46"/>
      <c r="DMC50" s="46"/>
      <c r="DMD50" s="46"/>
      <c r="DME50" s="46"/>
      <c r="DMF50" s="46"/>
      <c r="DMG50" s="46"/>
      <c r="DMH50" s="46"/>
      <c r="DMI50" s="46"/>
      <c r="DMJ50" s="46"/>
      <c r="DMK50" s="46"/>
      <c r="DML50" s="46"/>
      <c r="DMM50" s="46"/>
      <c r="DMN50" s="46"/>
      <c r="DMO50" s="46"/>
      <c r="DMP50" s="46"/>
      <c r="DMQ50" s="46"/>
      <c r="DMR50" s="46"/>
      <c r="DMS50" s="46"/>
      <c r="DMT50" s="46"/>
      <c r="DMU50" s="46"/>
      <c r="DMV50" s="46"/>
      <c r="DMW50" s="46"/>
      <c r="DMX50" s="46"/>
      <c r="DMY50" s="46"/>
      <c r="DMZ50" s="46"/>
      <c r="DNA50" s="46"/>
      <c r="DNB50" s="46"/>
      <c r="DNC50" s="46"/>
      <c r="DND50" s="46"/>
      <c r="DNE50" s="46"/>
      <c r="DNF50" s="46"/>
      <c r="DNG50" s="46"/>
      <c r="DNH50" s="46"/>
      <c r="DNI50" s="46"/>
      <c r="DNJ50" s="46"/>
      <c r="DNK50" s="46"/>
      <c r="DNL50" s="46"/>
      <c r="DNM50" s="46"/>
      <c r="DNN50" s="46"/>
      <c r="DNO50" s="46"/>
      <c r="DNP50" s="46"/>
      <c r="DNQ50" s="46"/>
      <c r="DNR50" s="46"/>
      <c r="DNS50" s="46"/>
      <c r="DNT50" s="46"/>
      <c r="DNU50" s="46"/>
      <c r="DNV50" s="46"/>
      <c r="DNW50" s="46"/>
      <c r="DNX50" s="46"/>
      <c r="DNY50" s="46"/>
      <c r="DNZ50" s="46"/>
      <c r="DOA50" s="46"/>
      <c r="DOB50" s="46"/>
      <c r="DOC50" s="46"/>
      <c r="DOD50" s="46"/>
      <c r="DOE50" s="46"/>
      <c r="DOF50" s="46"/>
      <c r="DOG50" s="46"/>
      <c r="DOH50" s="46"/>
      <c r="DOI50" s="46"/>
      <c r="DOJ50" s="46"/>
      <c r="DOK50" s="46"/>
      <c r="DOL50" s="46"/>
      <c r="DOM50" s="46"/>
      <c r="DON50" s="46"/>
      <c r="DOO50" s="46"/>
      <c r="DOP50" s="46"/>
      <c r="DOQ50" s="46"/>
      <c r="DOR50" s="46"/>
      <c r="DOS50" s="46"/>
      <c r="DOT50" s="46"/>
      <c r="DOU50" s="46"/>
      <c r="DOV50" s="46"/>
      <c r="DOW50" s="46"/>
      <c r="DOX50" s="46"/>
      <c r="DOY50" s="46"/>
      <c r="DOZ50" s="46"/>
      <c r="DPA50" s="46"/>
      <c r="DPB50" s="46"/>
      <c r="DPC50" s="46"/>
      <c r="DPD50" s="46"/>
      <c r="DPE50" s="46"/>
      <c r="DPF50" s="46"/>
      <c r="DPG50" s="46"/>
      <c r="DPH50" s="46"/>
      <c r="DPI50" s="46"/>
      <c r="DPJ50" s="46"/>
      <c r="DPK50" s="46"/>
      <c r="DPL50" s="46"/>
      <c r="DPM50" s="46"/>
      <c r="DPN50" s="46"/>
      <c r="DPO50" s="46"/>
      <c r="DPP50" s="46"/>
      <c r="DPQ50" s="46"/>
      <c r="DPR50" s="46"/>
      <c r="DPS50" s="46"/>
      <c r="DPT50" s="46"/>
      <c r="DPU50" s="46"/>
      <c r="DPV50" s="46"/>
      <c r="DPW50" s="46"/>
      <c r="DPX50" s="46"/>
      <c r="DPY50" s="46"/>
      <c r="DPZ50" s="46"/>
      <c r="DQA50" s="46"/>
      <c r="DQB50" s="46"/>
      <c r="DQC50" s="46"/>
      <c r="DQD50" s="46"/>
      <c r="DQE50" s="46"/>
      <c r="DQF50" s="46"/>
      <c r="DQG50" s="46"/>
      <c r="DQH50" s="46"/>
      <c r="DQI50" s="46"/>
      <c r="DQJ50" s="46"/>
      <c r="DQK50" s="46"/>
      <c r="DQL50" s="46"/>
      <c r="DQM50" s="46"/>
      <c r="DQN50" s="46"/>
      <c r="DQO50" s="46"/>
      <c r="DQP50" s="46"/>
      <c r="DQQ50" s="46"/>
      <c r="DQR50" s="46"/>
      <c r="DQS50" s="46"/>
      <c r="DQT50" s="46"/>
      <c r="DQU50" s="46"/>
      <c r="DQV50" s="46"/>
      <c r="DQW50" s="46"/>
      <c r="DQX50" s="46"/>
      <c r="DQY50" s="46"/>
      <c r="DQZ50" s="46"/>
      <c r="DRA50" s="46"/>
      <c r="DRB50" s="46"/>
      <c r="DRC50" s="46"/>
      <c r="DRD50" s="46"/>
      <c r="DRE50" s="46"/>
      <c r="DRF50" s="46"/>
      <c r="DRG50" s="46"/>
      <c r="DRH50" s="46"/>
      <c r="DRI50" s="46"/>
      <c r="DRJ50" s="46"/>
      <c r="DRK50" s="46"/>
      <c r="DRL50" s="46"/>
      <c r="DRM50" s="46"/>
      <c r="DRN50" s="46"/>
      <c r="DRO50" s="46"/>
      <c r="DRP50" s="46"/>
      <c r="DRQ50" s="46"/>
      <c r="DRR50" s="46"/>
      <c r="DRS50" s="46"/>
      <c r="DRT50" s="46"/>
      <c r="DRU50" s="46"/>
      <c r="DRV50" s="46"/>
      <c r="DRW50" s="46"/>
      <c r="DRX50" s="46"/>
      <c r="DRY50" s="46"/>
      <c r="DRZ50" s="46"/>
      <c r="DSA50" s="46"/>
      <c r="DSB50" s="46"/>
      <c r="DSC50" s="46"/>
      <c r="DSD50" s="46"/>
      <c r="DSE50" s="46"/>
      <c r="DSF50" s="46"/>
      <c r="DSG50" s="46"/>
      <c r="DSH50" s="46"/>
      <c r="DSI50" s="46"/>
      <c r="DSJ50" s="46"/>
      <c r="DSK50" s="46"/>
      <c r="DSL50" s="46"/>
      <c r="DSM50" s="46"/>
      <c r="DSN50" s="46"/>
      <c r="DSO50" s="46"/>
      <c r="DSP50" s="46"/>
      <c r="DSQ50" s="46"/>
      <c r="DSR50" s="46"/>
      <c r="DSS50" s="46"/>
      <c r="DST50" s="46"/>
      <c r="DSU50" s="46"/>
      <c r="DSV50" s="46"/>
      <c r="DSW50" s="46"/>
      <c r="DSX50" s="46"/>
      <c r="DSY50" s="46"/>
      <c r="DSZ50" s="46"/>
      <c r="DTA50" s="46"/>
      <c r="DTB50" s="46"/>
      <c r="DTC50" s="46"/>
      <c r="DTD50" s="46"/>
      <c r="DTE50" s="46"/>
      <c r="DTF50" s="46"/>
      <c r="DTG50" s="46"/>
      <c r="DTH50" s="46"/>
      <c r="DTI50" s="46"/>
      <c r="DTJ50" s="46"/>
      <c r="DTK50" s="46"/>
      <c r="DTL50" s="46"/>
      <c r="DTM50" s="46"/>
      <c r="DTN50" s="46"/>
      <c r="DTO50" s="46"/>
      <c r="DTP50" s="46"/>
      <c r="DTQ50" s="46"/>
      <c r="DTR50" s="46"/>
      <c r="DTS50" s="46"/>
      <c r="DTT50" s="46"/>
      <c r="DTU50" s="46"/>
      <c r="DTV50" s="46"/>
      <c r="DTW50" s="46"/>
      <c r="DTX50" s="46"/>
      <c r="DTY50" s="46"/>
      <c r="DTZ50" s="46"/>
      <c r="DUA50" s="46"/>
      <c r="DUB50" s="46"/>
      <c r="DUC50" s="46"/>
      <c r="DUD50" s="46"/>
      <c r="DUE50" s="46"/>
      <c r="DUF50" s="46"/>
      <c r="DUG50" s="46"/>
      <c r="DUH50" s="46"/>
      <c r="DUI50" s="46"/>
      <c r="DUJ50" s="46"/>
      <c r="DUK50" s="46"/>
      <c r="DUL50" s="46"/>
      <c r="DUM50" s="46"/>
      <c r="DUN50" s="46"/>
      <c r="DUO50" s="46"/>
      <c r="DUP50" s="46"/>
      <c r="DUQ50" s="46"/>
      <c r="DUR50" s="46"/>
      <c r="DUS50" s="46"/>
      <c r="DUT50" s="46"/>
      <c r="DUU50" s="46"/>
      <c r="DUV50" s="46"/>
      <c r="DUW50" s="46"/>
      <c r="DUX50" s="46"/>
      <c r="DUY50" s="46"/>
      <c r="DUZ50" s="46"/>
      <c r="DVA50" s="46"/>
      <c r="DVB50" s="46"/>
      <c r="DVC50" s="46"/>
      <c r="DVD50" s="46"/>
      <c r="DVE50" s="46"/>
      <c r="DVF50" s="46"/>
      <c r="DVG50" s="46"/>
      <c r="DVH50" s="46"/>
      <c r="DVI50" s="46"/>
      <c r="DVJ50" s="46"/>
      <c r="DVK50" s="46"/>
      <c r="DVL50" s="46"/>
      <c r="DVM50" s="46"/>
      <c r="DVN50" s="46"/>
      <c r="DVO50" s="46"/>
      <c r="DVP50" s="46"/>
      <c r="DVQ50" s="46"/>
      <c r="DVR50" s="46"/>
      <c r="DVS50" s="46"/>
      <c r="DVT50" s="46"/>
      <c r="DVU50" s="46"/>
      <c r="DVV50" s="46"/>
      <c r="DVW50" s="46"/>
      <c r="DVX50" s="46"/>
      <c r="DVY50" s="46"/>
      <c r="DVZ50" s="46"/>
      <c r="DWA50" s="46"/>
      <c r="DWB50" s="46"/>
      <c r="DWC50" s="46"/>
      <c r="DWD50" s="46"/>
      <c r="DWE50" s="46"/>
      <c r="DWF50" s="46"/>
      <c r="DWG50" s="46"/>
      <c r="DWH50" s="46"/>
      <c r="DWI50" s="46"/>
      <c r="DWJ50" s="46"/>
      <c r="DWK50" s="46"/>
      <c r="DWL50" s="46"/>
      <c r="DWM50" s="46"/>
      <c r="DWN50" s="46"/>
      <c r="DWO50" s="46"/>
      <c r="DWP50" s="46"/>
      <c r="DWQ50" s="46"/>
      <c r="DWR50" s="46"/>
      <c r="DWS50" s="46"/>
      <c r="DWT50" s="46"/>
      <c r="DWU50" s="46"/>
      <c r="DWV50" s="46"/>
      <c r="DWW50" s="46"/>
      <c r="DWX50" s="46"/>
      <c r="DWY50" s="46"/>
      <c r="DWZ50" s="46"/>
      <c r="DXA50" s="46"/>
      <c r="DXB50" s="46"/>
      <c r="DXC50" s="46"/>
      <c r="DXD50" s="46"/>
      <c r="DXE50" s="46"/>
      <c r="DXF50" s="46"/>
      <c r="DXG50" s="46"/>
      <c r="DXH50" s="46"/>
      <c r="DXI50" s="46"/>
      <c r="DXJ50" s="46"/>
      <c r="DXK50" s="46"/>
      <c r="DXL50" s="46"/>
      <c r="DXM50" s="46"/>
      <c r="DXN50" s="46"/>
      <c r="DXO50" s="46"/>
      <c r="DXP50" s="46"/>
      <c r="DXQ50" s="46"/>
      <c r="DXR50" s="46"/>
      <c r="DXS50" s="46"/>
      <c r="DXT50" s="46"/>
      <c r="DXU50" s="46"/>
      <c r="DXV50" s="46"/>
      <c r="DXW50" s="46"/>
      <c r="DXX50" s="46"/>
      <c r="DXY50" s="46"/>
      <c r="DXZ50" s="46"/>
      <c r="DYA50" s="46"/>
      <c r="DYB50" s="46"/>
      <c r="DYC50" s="46"/>
      <c r="DYD50" s="46"/>
      <c r="DYE50" s="46"/>
      <c r="DYF50" s="46"/>
      <c r="DYG50" s="46"/>
      <c r="DYH50" s="46"/>
      <c r="DYI50" s="46"/>
      <c r="DYJ50" s="46"/>
      <c r="DYK50" s="46"/>
      <c r="DYL50" s="46"/>
      <c r="DYM50" s="46"/>
      <c r="DYN50" s="46"/>
      <c r="DYO50" s="46"/>
      <c r="DYP50" s="46"/>
      <c r="DYQ50" s="46"/>
      <c r="DYR50" s="46"/>
      <c r="DYS50" s="46"/>
      <c r="DYT50" s="46"/>
      <c r="DYU50" s="46"/>
      <c r="DYV50" s="46"/>
      <c r="DYW50" s="46"/>
      <c r="DYX50" s="46"/>
      <c r="DYY50" s="46"/>
      <c r="DYZ50" s="46"/>
      <c r="DZA50" s="46"/>
      <c r="DZB50" s="46"/>
      <c r="DZC50" s="46"/>
      <c r="DZD50" s="46"/>
      <c r="DZE50" s="46"/>
      <c r="DZF50" s="46"/>
      <c r="DZG50" s="46"/>
      <c r="DZH50" s="46"/>
      <c r="DZI50" s="46"/>
      <c r="DZJ50" s="46"/>
      <c r="DZK50" s="46"/>
      <c r="DZL50" s="46"/>
      <c r="DZM50" s="46"/>
      <c r="DZN50" s="46"/>
      <c r="DZO50" s="46"/>
      <c r="DZP50" s="46"/>
      <c r="DZQ50" s="46"/>
      <c r="DZR50" s="46"/>
      <c r="DZS50" s="46"/>
      <c r="DZT50" s="46"/>
      <c r="DZU50" s="46"/>
      <c r="DZV50" s="46"/>
      <c r="DZW50" s="46"/>
      <c r="DZX50" s="46"/>
      <c r="DZY50" s="46"/>
      <c r="DZZ50" s="46"/>
      <c r="EAA50" s="46"/>
      <c r="EAB50" s="46"/>
      <c r="EAC50" s="46"/>
      <c r="EAD50" s="46"/>
      <c r="EAE50" s="46"/>
      <c r="EAF50" s="46"/>
      <c r="EAG50" s="46"/>
      <c r="EAH50" s="46"/>
      <c r="EAI50" s="46"/>
      <c r="EAJ50" s="46"/>
      <c r="EAK50" s="46"/>
      <c r="EAL50" s="46"/>
      <c r="EAM50" s="46"/>
      <c r="EAN50" s="46"/>
      <c r="EAO50" s="46"/>
      <c r="EAP50" s="46"/>
      <c r="EAQ50" s="46"/>
      <c r="EAR50" s="46"/>
      <c r="EAS50" s="46"/>
      <c r="EAT50" s="46"/>
      <c r="EAU50" s="46"/>
      <c r="EAV50" s="46"/>
      <c r="EAW50" s="46"/>
      <c r="EAX50" s="46"/>
      <c r="EAY50" s="46"/>
      <c r="EAZ50" s="46"/>
      <c r="EBA50" s="46"/>
      <c r="EBB50" s="46"/>
      <c r="EBC50" s="46"/>
      <c r="EBD50" s="46"/>
      <c r="EBE50" s="46"/>
      <c r="EBF50" s="46"/>
      <c r="EBG50" s="46"/>
      <c r="EBH50" s="46"/>
      <c r="EBI50" s="46"/>
      <c r="EBJ50" s="46"/>
      <c r="EBK50" s="46"/>
      <c r="EBL50" s="46"/>
      <c r="EBM50" s="46"/>
      <c r="EBN50" s="46"/>
      <c r="EBO50" s="46"/>
      <c r="EBP50" s="46"/>
      <c r="EBQ50" s="46"/>
      <c r="EBR50" s="46"/>
      <c r="EBS50" s="46"/>
      <c r="EBT50" s="46"/>
      <c r="EBU50" s="46"/>
      <c r="EBV50" s="46"/>
      <c r="EBW50" s="46"/>
      <c r="EBX50" s="46"/>
      <c r="EBY50" s="46"/>
      <c r="EBZ50" s="46"/>
      <c r="ECA50" s="46"/>
      <c r="ECB50" s="46"/>
      <c r="ECC50" s="46"/>
      <c r="ECD50" s="46"/>
      <c r="ECE50" s="46"/>
      <c r="ECF50" s="46"/>
      <c r="ECG50" s="46"/>
      <c r="ECH50" s="46"/>
      <c r="ECI50" s="46"/>
      <c r="ECJ50" s="46"/>
      <c r="ECK50" s="46"/>
      <c r="ECL50" s="46"/>
      <c r="ECM50" s="46"/>
      <c r="ECN50" s="46"/>
      <c r="ECO50" s="46"/>
      <c r="ECP50" s="46"/>
      <c r="ECQ50" s="46"/>
      <c r="ECR50" s="46"/>
      <c r="ECS50" s="46"/>
      <c r="ECT50" s="46"/>
      <c r="ECU50" s="46"/>
      <c r="ECV50" s="46"/>
      <c r="ECW50" s="46"/>
      <c r="ECX50" s="46"/>
      <c r="ECY50" s="46"/>
      <c r="ECZ50" s="46"/>
      <c r="EDA50" s="46"/>
      <c r="EDB50" s="46"/>
      <c r="EDC50" s="46"/>
      <c r="EDD50" s="46"/>
      <c r="EDE50" s="46"/>
      <c r="EDF50" s="46"/>
      <c r="EDG50" s="46"/>
      <c r="EDH50" s="46"/>
      <c r="EDI50" s="46"/>
      <c r="EDJ50" s="46"/>
      <c r="EDK50" s="46"/>
      <c r="EDL50" s="46"/>
      <c r="EDM50" s="46"/>
      <c r="EDN50" s="46"/>
      <c r="EDO50" s="46"/>
      <c r="EDP50" s="46"/>
      <c r="EDQ50" s="46"/>
      <c r="EDR50" s="46"/>
      <c r="EDS50" s="46"/>
      <c r="EDT50" s="46"/>
      <c r="EDU50" s="46"/>
      <c r="EDV50" s="46"/>
      <c r="EDW50" s="46"/>
      <c r="EDX50" s="46"/>
      <c r="EDY50" s="46"/>
      <c r="EDZ50" s="46"/>
      <c r="EEA50" s="46"/>
      <c r="EEB50" s="46"/>
      <c r="EEC50" s="46"/>
      <c r="EED50" s="46"/>
      <c r="EEE50" s="46"/>
      <c r="EEF50" s="46"/>
      <c r="EEG50" s="46"/>
      <c r="EEH50" s="46"/>
      <c r="EEI50" s="46"/>
      <c r="EEJ50" s="46"/>
      <c r="EEK50" s="46"/>
      <c r="EEL50" s="46"/>
      <c r="EEM50" s="46"/>
      <c r="EEN50" s="46"/>
      <c r="EEO50" s="46"/>
      <c r="EEP50" s="46"/>
      <c r="EEQ50" s="46"/>
      <c r="EER50" s="46"/>
      <c r="EES50" s="46"/>
      <c r="EET50" s="46"/>
      <c r="EEU50" s="46"/>
      <c r="EEV50" s="46"/>
      <c r="EEW50" s="46"/>
      <c r="EEX50" s="46"/>
      <c r="EEY50" s="46"/>
      <c r="EEZ50" s="46"/>
      <c r="EFA50" s="46"/>
      <c r="EFB50" s="46"/>
      <c r="EFC50" s="46"/>
      <c r="EFD50" s="46"/>
      <c r="EFE50" s="46"/>
      <c r="EFF50" s="46"/>
      <c r="EFG50" s="46"/>
      <c r="EFH50" s="46"/>
      <c r="EFI50" s="46"/>
      <c r="EFJ50" s="46"/>
      <c r="EFK50" s="46"/>
      <c r="EFL50" s="46"/>
      <c r="EFM50" s="46"/>
      <c r="EFN50" s="46"/>
      <c r="EFO50" s="46"/>
      <c r="EFP50" s="46"/>
      <c r="EFQ50" s="46"/>
      <c r="EFR50" s="46"/>
      <c r="EFS50" s="46"/>
      <c r="EFT50" s="46"/>
      <c r="EFU50" s="46"/>
      <c r="EFV50" s="46"/>
      <c r="EFW50" s="46"/>
      <c r="EFX50" s="46"/>
      <c r="EFY50" s="46"/>
      <c r="EFZ50" s="46"/>
      <c r="EGA50" s="46"/>
      <c r="EGB50" s="46"/>
      <c r="EGC50" s="46"/>
      <c r="EGD50" s="46"/>
      <c r="EGE50" s="46"/>
      <c r="EGF50" s="46"/>
      <c r="EGG50" s="46"/>
      <c r="EGH50" s="46"/>
      <c r="EGI50" s="46"/>
      <c r="EGJ50" s="46"/>
      <c r="EGK50" s="46"/>
      <c r="EGL50" s="46"/>
      <c r="EGM50" s="46"/>
      <c r="EGN50" s="46"/>
      <c r="EGO50" s="46"/>
      <c r="EGP50" s="46"/>
      <c r="EGQ50" s="46"/>
      <c r="EGR50" s="46"/>
      <c r="EGS50" s="46"/>
      <c r="EGT50" s="46"/>
      <c r="EGU50" s="46"/>
      <c r="EGV50" s="46"/>
      <c r="EGW50" s="46"/>
      <c r="EGX50" s="46"/>
      <c r="EGY50" s="46"/>
      <c r="EGZ50" s="46"/>
      <c r="EHA50" s="46"/>
      <c r="EHB50" s="46"/>
      <c r="EHC50" s="46"/>
      <c r="EHD50" s="46"/>
      <c r="EHE50" s="46"/>
      <c r="EHF50" s="46"/>
      <c r="EHG50" s="46"/>
      <c r="EHH50" s="46"/>
      <c r="EHI50" s="46"/>
      <c r="EHJ50" s="46"/>
      <c r="EHK50" s="46"/>
      <c r="EHL50" s="46"/>
      <c r="EHM50" s="46"/>
      <c r="EHN50" s="46"/>
      <c r="EHO50" s="46"/>
      <c r="EHP50" s="46"/>
      <c r="EHQ50" s="46"/>
      <c r="EHR50" s="46"/>
      <c r="EHS50" s="46"/>
      <c r="EHT50" s="46"/>
      <c r="EHU50" s="46"/>
      <c r="EHV50" s="46"/>
      <c r="EHW50" s="46"/>
      <c r="EHX50" s="46"/>
      <c r="EHY50" s="46"/>
      <c r="EHZ50" s="46"/>
      <c r="EIA50" s="46"/>
      <c r="EIB50" s="46"/>
      <c r="EIC50" s="46"/>
      <c r="EID50" s="46"/>
      <c r="EIE50" s="46"/>
      <c r="EIF50" s="46"/>
      <c r="EIG50" s="46"/>
      <c r="EIH50" s="46"/>
      <c r="EII50" s="46"/>
      <c r="EIJ50" s="46"/>
      <c r="EIK50" s="46"/>
      <c r="EIL50" s="46"/>
      <c r="EIM50" s="46"/>
      <c r="EIN50" s="46"/>
      <c r="EIO50" s="46"/>
      <c r="EIP50" s="46"/>
      <c r="EIQ50" s="46"/>
      <c r="EIR50" s="46"/>
      <c r="EIS50" s="46"/>
      <c r="EIT50" s="46"/>
      <c r="EIU50" s="46"/>
      <c r="EIV50" s="46"/>
      <c r="EIW50" s="46"/>
      <c r="EIX50" s="46"/>
      <c r="EIY50" s="46"/>
      <c r="EIZ50" s="46"/>
      <c r="EJA50" s="46"/>
      <c r="EJB50" s="46"/>
      <c r="EJC50" s="46"/>
      <c r="EJD50" s="46"/>
      <c r="EJE50" s="46"/>
      <c r="EJF50" s="46"/>
      <c r="EJG50" s="46"/>
      <c r="EJH50" s="46"/>
      <c r="EJI50" s="46"/>
      <c r="EJJ50" s="46"/>
      <c r="EJK50" s="46"/>
      <c r="EJL50" s="46"/>
      <c r="EJM50" s="46"/>
      <c r="EJN50" s="46"/>
      <c r="EJO50" s="46"/>
      <c r="EJP50" s="46"/>
      <c r="EJQ50" s="46"/>
      <c r="EJR50" s="46"/>
      <c r="EJS50" s="46"/>
      <c r="EJT50" s="46"/>
      <c r="EJU50" s="46"/>
      <c r="EJV50" s="46"/>
      <c r="EJW50" s="46"/>
      <c r="EJX50" s="46"/>
      <c r="EJY50" s="46"/>
      <c r="EJZ50" s="46"/>
      <c r="EKA50" s="46"/>
      <c r="EKB50" s="46"/>
      <c r="EKC50" s="46"/>
      <c r="EKD50" s="46"/>
      <c r="EKE50" s="46"/>
      <c r="EKF50" s="46"/>
      <c r="EKG50" s="46"/>
      <c r="EKH50" s="46"/>
      <c r="EKI50" s="46"/>
      <c r="EKJ50" s="46"/>
      <c r="EKK50" s="46"/>
      <c r="EKL50" s="46"/>
      <c r="EKM50" s="46"/>
      <c r="EKN50" s="46"/>
      <c r="EKO50" s="46"/>
      <c r="EKP50" s="46"/>
      <c r="EKQ50" s="46"/>
      <c r="EKR50" s="46"/>
      <c r="EKS50" s="46"/>
      <c r="EKT50" s="46"/>
      <c r="EKU50" s="46"/>
      <c r="EKV50" s="46"/>
      <c r="EKW50" s="46"/>
      <c r="EKX50" s="46"/>
      <c r="EKY50" s="46"/>
      <c r="EKZ50" s="46"/>
      <c r="ELA50" s="46"/>
      <c r="ELB50" s="46"/>
      <c r="ELC50" s="46"/>
      <c r="ELD50" s="46"/>
      <c r="ELE50" s="46"/>
      <c r="ELF50" s="46"/>
      <c r="ELG50" s="46"/>
      <c r="ELH50" s="46"/>
      <c r="ELI50" s="46"/>
      <c r="ELJ50" s="46"/>
      <c r="ELK50" s="46"/>
      <c r="ELL50" s="46"/>
      <c r="ELM50" s="46"/>
      <c r="ELN50" s="46"/>
      <c r="ELO50" s="46"/>
      <c r="ELP50" s="46"/>
      <c r="ELQ50" s="46"/>
      <c r="ELR50" s="46"/>
      <c r="ELS50" s="46"/>
      <c r="ELT50" s="46"/>
      <c r="ELU50" s="46"/>
      <c r="ELV50" s="46"/>
      <c r="ELW50" s="46"/>
      <c r="ELX50" s="46"/>
      <c r="ELY50" s="46"/>
      <c r="ELZ50" s="46"/>
      <c r="EMA50" s="46"/>
      <c r="EMB50" s="46"/>
      <c r="EMC50" s="46"/>
      <c r="EMD50" s="46"/>
      <c r="EME50" s="46"/>
      <c r="EMF50" s="46"/>
      <c r="EMG50" s="46"/>
      <c r="EMH50" s="46"/>
      <c r="EMI50" s="46"/>
      <c r="EMJ50" s="46"/>
      <c r="EMK50" s="46"/>
      <c r="EML50" s="46"/>
      <c r="EMM50" s="46"/>
      <c r="EMN50" s="46"/>
      <c r="EMO50" s="46"/>
      <c r="EMP50" s="46"/>
      <c r="EMQ50" s="46"/>
      <c r="EMR50" s="46"/>
      <c r="EMS50" s="46"/>
      <c r="EMT50" s="46"/>
      <c r="EMU50" s="46"/>
      <c r="EMV50" s="46"/>
      <c r="EMW50" s="46"/>
      <c r="EMX50" s="46"/>
      <c r="EMY50" s="46"/>
      <c r="EMZ50" s="46"/>
      <c r="ENA50" s="46"/>
      <c r="ENB50" s="46"/>
      <c r="ENC50" s="46"/>
      <c r="END50" s="46"/>
      <c r="ENE50" s="46"/>
      <c r="ENF50" s="46"/>
      <c r="ENG50" s="46"/>
      <c r="ENH50" s="46"/>
      <c r="ENI50" s="46"/>
      <c r="ENJ50" s="46"/>
      <c r="ENK50" s="46"/>
      <c r="ENL50" s="46"/>
      <c r="ENM50" s="46"/>
      <c r="ENN50" s="46"/>
      <c r="ENO50" s="46"/>
      <c r="ENP50" s="46"/>
      <c r="ENQ50" s="46"/>
      <c r="ENR50" s="46"/>
      <c r="ENS50" s="46"/>
      <c r="ENT50" s="46"/>
      <c r="ENU50" s="46"/>
      <c r="ENV50" s="46"/>
      <c r="ENW50" s="46"/>
      <c r="ENX50" s="46"/>
      <c r="ENY50" s="46"/>
      <c r="ENZ50" s="46"/>
      <c r="EOA50" s="46"/>
      <c r="EOB50" s="46"/>
      <c r="EOC50" s="46"/>
      <c r="EOD50" s="46"/>
      <c r="EOE50" s="46"/>
      <c r="EOF50" s="46"/>
      <c r="EOG50" s="46"/>
      <c r="EOH50" s="46"/>
      <c r="EOI50" s="46"/>
      <c r="EOJ50" s="46"/>
      <c r="EOK50" s="46"/>
      <c r="EOL50" s="46"/>
      <c r="EOM50" s="46"/>
      <c r="EON50" s="46"/>
      <c r="EOO50" s="46"/>
      <c r="EOP50" s="46"/>
      <c r="EOQ50" s="46"/>
      <c r="EOR50" s="46"/>
      <c r="EOS50" s="46"/>
      <c r="EOT50" s="46"/>
      <c r="EOU50" s="46"/>
      <c r="EOV50" s="46"/>
      <c r="EOW50" s="46"/>
      <c r="EOX50" s="46"/>
      <c r="EOY50" s="46"/>
      <c r="EOZ50" s="46"/>
      <c r="EPA50" s="46"/>
      <c r="EPB50" s="46"/>
      <c r="EPC50" s="46"/>
      <c r="EPD50" s="46"/>
      <c r="EPE50" s="46"/>
      <c r="EPF50" s="46"/>
      <c r="EPG50" s="46"/>
      <c r="EPH50" s="46"/>
      <c r="EPI50" s="46"/>
      <c r="EPJ50" s="46"/>
      <c r="EPK50" s="46"/>
      <c r="EPL50" s="46"/>
      <c r="EPM50" s="46"/>
      <c r="EPN50" s="46"/>
      <c r="EPO50" s="46"/>
      <c r="EPP50" s="46"/>
      <c r="EPQ50" s="46"/>
      <c r="EPR50" s="46"/>
      <c r="EPS50" s="46"/>
      <c r="EPT50" s="46"/>
      <c r="EPU50" s="46"/>
      <c r="EPV50" s="46"/>
      <c r="EPW50" s="46"/>
      <c r="EPX50" s="46"/>
      <c r="EPY50" s="46"/>
      <c r="EPZ50" s="46"/>
      <c r="EQA50" s="46"/>
      <c r="EQB50" s="46"/>
      <c r="EQC50" s="46"/>
      <c r="EQD50" s="46"/>
      <c r="EQE50" s="46"/>
      <c r="EQF50" s="46"/>
      <c r="EQG50" s="46"/>
      <c r="EQH50" s="46"/>
      <c r="EQI50" s="46"/>
      <c r="EQJ50" s="46"/>
      <c r="EQK50" s="46"/>
      <c r="EQL50" s="46"/>
      <c r="EQM50" s="46"/>
      <c r="EQN50" s="46"/>
      <c r="EQO50" s="46"/>
      <c r="EQP50" s="46"/>
      <c r="EQQ50" s="46"/>
      <c r="EQR50" s="46"/>
      <c r="EQS50" s="46"/>
      <c r="EQT50" s="46"/>
      <c r="EQU50" s="46"/>
      <c r="EQV50" s="46"/>
      <c r="EQW50" s="46"/>
      <c r="EQX50" s="46"/>
      <c r="EQY50" s="46"/>
      <c r="EQZ50" s="46"/>
      <c r="ERA50" s="46"/>
      <c r="ERB50" s="46"/>
      <c r="ERC50" s="46"/>
      <c r="ERD50" s="46"/>
      <c r="ERE50" s="46"/>
      <c r="ERF50" s="46"/>
      <c r="ERG50" s="46"/>
      <c r="ERH50" s="46"/>
      <c r="ERI50" s="46"/>
      <c r="ERJ50" s="46"/>
      <c r="ERK50" s="46"/>
      <c r="ERL50" s="46"/>
      <c r="ERM50" s="46"/>
      <c r="ERN50" s="46"/>
      <c r="ERO50" s="46"/>
      <c r="ERP50" s="46"/>
      <c r="ERQ50" s="46"/>
      <c r="ERR50" s="46"/>
      <c r="ERS50" s="46"/>
      <c r="ERT50" s="46"/>
      <c r="ERU50" s="46"/>
      <c r="ERV50" s="46"/>
      <c r="ERW50" s="46"/>
      <c r="ERX50" s="46"/>
      <c r="ERY50" s="46"/>
      <c r="ERZ50" s="46"/>
      <c r="ESA50" s="46"/>
      <c r="ESB50" s="46"/>
      <c r="ESC50" s="46"/>
      <c r="ESD50" s="46"/>
      <c r="ESE50" s="46"/>
      <c r="ESF50" s="46"/>
      <c r="ESG50" s="46"/>
      <c r="ESH50" s="46"/>
      <c r="ESI50" s="46"/>
      <c r="ESJ50" s="46"/>
      <c r="ESK50" s="46"/>
      <c r="ESL50" s="46"/>
      <c r="ESM50" s="46"/>
      <c r="ESN50" s="46"/>
      <c r="ESO50" s="46"/>
      <c r="ESP50" s="46"/>
      <c r="ESQ50" s="46"/>
      <c r="ESR50" s="46"/>
      <c r="ESS50" s="46"/>
      <c r="EST50" s="46"/>
      <c r="ESU50" s="46"/>
      <c r="ESV50" s="46"/>
      <c r="ESW50" s="46"/>
      <c r="ESX50" s="46"/>
      <c r="ESY50" s="46"/>
      <c r="ESZ50" s="46"/>
      <c r="ETA50" s="46"/>
      <c r="ETB50" s="46"/>
      <c r="ETC50" s="46"/>
      <c r="ETD50" s="46"/>
      <c r="ETE50" s="46"/>
      <c r="ETF50" s="46"/>
      <c r="ETG50" s="46"/>
      <c r="ETH50" s="46"/>
      <c r="ETI50" s="46"/>
      <c r="ETJ50" s="46"/>
      <c r="ETK50" s="46"/>
      <c r="ETL50" s="46"/>
      <c r="ETM50" s="46"/>
      <c r="ETN50" s="46"/>
      <c r="ETO50" s="46"/>
      <c r="ETP50" s="46"/>
      <c r="ETQ50" s="46"/>
      <c r="ETR50" s="46"/>
      <c r="ETS50" s="46"/>
      <c r="ETT50" s="46"/>
      <c r="ETU50" s="46"/>
      <c r="ETV50" s="46"/>
      <c r="ETW50" s="46"/>
      <c r="ETX50" s="46"/>
      <c r="ETY50" s="46"/>
      <c r="ETZ50" s="46"/>
      <c r="EUA50" s="46"/>
      <c r="EUB50" s="46"/>
      <c r="EUC50" s="46"/>
      <c r="EUD50" s="46"/>
      <c r="EUE50" s="46"/>
      <c r="EUF50" s="46"/>
      <c r="EUG50" s="46"/>
      <c r="EUH50" s="46"/>
      <c r="EUI50" s="46"/>
      <c r="EUJ50" s="46"/>
      <c r="EUK50" s="46"/>
      <c r="EUL50" s="46"/>
      <c r="EUM50" s="46"/>
      <c r="EUN50" s="46"/>
      <c r="EUO50" s="46"/>
      <c r="EUP50" s="46"/>
      <c r="EUQ50" s="46"/>
      <c r="EUR50" s="46"/>
      <c r="EUS50" s="46"/>
      <c r="EUT50" s="46"/>
      <c r="EUU50" s="46"/>
      <c r="EUV50" s="46"/>
      <c r="EUW50" s="46"/>
      <c r="EUX50" s="46"/>
      <c r="EUY50" s="46"/>
      <c r="EUZ50" s="46"/>
      <c r="EVA50" s="46"/>
      <c r="EVB50" s="46"/>
      <c r="EVC50" s="46"/>
      <c r="EVD50" s="46"/>
      <c r="EVE50" s="46"/>
      <c r="EVF50" s="46"/>
      <c r="EVG50" s="46"/>
      <c r="EVH50" s="46"/>
      <c r="EVI50" s="46"/>
      <c r="EVJ50" s="46"/>
      <c r="EVK50" s="46"/>
      <c r="EVL50" s="46"/>
      <c r="EVM50" s="46"/>
      <c r="EVN50" s="46"/>
      <c r="EVO50" s="46"/>
      <c r="EVP50" s="46"/>
      <c r="EVQ50" s="46"/>
      <c r="EVR50" s="46"/>
      <c r="EVS50" s="46"/>
      <c r="EVT50" s="46"/>
      <c r="EVU50" s="46"/>
      <c r="EVV50" s="46"/>
      <c r="EVW50" s="46"/>
      <c r="EVX50" s="46"/>
      <c r="EVY50" s="46"/>
      <c r="EVZ50" s="46"/>
      <c r="EWA50" s="46"/>
      <c r="EWB50" s="46"/>
      <c r="EWC50" s="46"/>
      <c r="EWD50" s="46"/>
      <c r="EWE50" s="46"/>
      <c r="EWF50" s="46"/>
      <c r="EWG50" s="46"/>
      <c r="EWH50" s="46"/>
      <c r="EWI50" s="46"/>
      <c r="EWJ50" s="46"/>
      <c r="EWK50" s="46"/>
      <c r="EWL50" s="46"/>
      <c r="EWM50" s="46"/>
      <c r="EWN50" s="46"/>
      <c r="EWO50" s="46"/>
      <c r="EWP50" s="46"/>
      <c r="EWQ50" s="46"/>
      <c r="EWR50" s="46"/>
      <c r="EWS50" s="46"/>
      <c r="EWT50" s="46"/>
      <c r="EWU50" s="46"/>
      <c r="EWV50" s="46"/>
      <c r="EWW50" s="46"/>
      <c r="EWX50" s="46"/>
      <c r="EWY50" s="46"/>
      <c r="EWZ50" s="46"/>
      <c r="EXA50" s="46"/>
      <c r="EXB50" s="46"/>
      <c r="EXC50" s="46"/>
      <c r="EXD50" s="46"/>
      <c r="EXE50" s="46"/>
      <c r="EXF50" s="46"/>
      <c r="EXG50" s="46"/>
      <c r="EXH50" s="46"/>
      <c r="EXI50" s="46"/>
      <c r="EXJ50" s="46"/>
      <c r="EXK50" s="46"/>
      <c r="EXL50" s="46"/>
      <c r="EXM50" s="46"/>
      <c r="EXN50" s="46"/>
      <c r="EXO50" s="46"/>
      <c r="EXP50" s="46"/>
      <c r="EXQ50" s="46"/>
      <c r="EXR50" s="46"/>
      <c r="EXS50" s="46"/>
      <c r="EXT50" s="46"/>
      <c r="EXU50" s="46"/>
      <c r="EXV50" s="46"/>
      <c r="EXW50" s="46"/>
      <c r="EXX50" s="46"/>
      <c r="EXY50" s="46"/>
      <c r="EXZ50" s="46"/>
      <c r="EYA50" s="46"/>
      <c r="EYB50" s="46"/>
      <c r="EYC50" s="46"/>
      <c r="EYD50" s="46"/>
      <c r="EYE50" s="46"/>
      <c r="EYF50" s="46"/>
      <c r="EYG50" s="46"/>
      <c r="EYH50" s="46"/>
      <c r="EYI50" s="46"/>
      <c r="EYJ50" s="46"/>
      <c r="EYK50" s="46"/>
      <c r="EYL50" s="46"/>
      <c r="EYM50" s="46"/>
      <c r="EYN50" s="46"/>
      <c r="EYO50" s="46"/>
      <c r="EYP50" s="46"/>
      <c r="EYQ50" s="46"/>
      <c r="EYR50" s="46"/>
      <c r="EYS50" s="46"/>
      <c r="EYT50" s="46"/>
      <c r="EYU50" s="46"/>
      <c r="EYV50" s="46"/>
      <c r="EYW50" s="46"/>
      <c r="EYX50" s="46"/>
      <c r="EYY50" s="46"/>
      <c r="EYZ50" s="46"/>
      <c r="EZA50" s="46"/>
      <c r="EZB50" s="46"/>
      <c r="EZC50" s="46"/>
      <c r="EZD50" s="46"/>
      <c r="EZE50" s="46"/>
      <c r="EZF50" s="46"/>
      <c r="EZG50" s="46"/>
      <c r="EZH50" s="46"/>
      <c r="EZI50" s="46"/>
      <c r="EZJ50" s="46"/>
      <c r="EZK50" s="46"/>
      <c r="EZL50" s="46"/>
      <c r="EZM50" s="46"/>
      <c r="EZN50" s="46"/>
      <c r="EZO50" s="46"/>
      <c r="EZP50" s="46"/>
      <c r="EZQ50" s="46"/>
      <c r="EZR50" s="46"/>
      <c r="EZS50" s="46"/>
      <c r="EZT50" s="46"/>
      <c r="EZU50" s="46"/>
      <c r="EZV50" s="46"/>
      <c r="EZW50" s="46"/>
      <c r="EZX50" s="46"/>
      <c r="EZY50" s="46"/>
      <c r="EZZ50" s="46"/>
      <c r="FAA50" s="46"/>
      <c r="FAB50" s="46"/>
      <c r="FAC50" s="46"/>
      <c r="FAD50" s="46"/>
      <c r="FAE50" s="46"/>
      <c r="FAF50" s="46"/>
      <c r="FAG50" s="46"/>
      <c r="FAH50" s="46"/>
      <c r="FAI50" s="46"/>
      <c r="FAJ50" s="46"/>
      <c r="FAK50" s="46"/>
      <c r="FAL50" s="46"/>
      <c r="FAM50" s="46"/>
      <c r="FAN50" s="46"/>
      <c r="FAO50" s="46"/>
      <c r="FAP50" s="46"/>
      <c r="FAQ50" s="46"/>
      <c r="FAR50" s="46"/>
      <c r="FAS50" s="46"/>
      <c r="FAT50" s="46"/>
      <c r="FAU50" s="46"/>
      <c r="FAV50" s="46"/>
      <c r="FAW50" s="46"/>
      <c r="FAX50" s="46"/>
      <c r="FAY50" s="46"/>
      <c r="FAZ50" s="46"/>
      <c r="FBA50" s="46"/>
      <c r="FBB50" s="46"/>
      <c r="FBC50" s="46"/>
      <c r="FBD50" s="46"/>
      <c r="FBE50" s="46"/>
      <c r="FBF50" s="46"/>
      <c r="FBG50" s="46"/>
      <c r="FBH50" s="46"/>
      <c r="FBI50" s="46"/>
      <c r="FBJ50" s="46"/>
      <c r="FBK50" s="46"/>
      <c r="FBL50" s="46"/>
      <c r="FBM50" s="46"/>
      <c r="FBN50" s="46"/>
      <c r="FBO50" s="46"/>
      <c r="FBP50" s="46"/>
      <c r="FBQ50" s="46"/>
      <c r="FBR50" s="46"/>
      <c r="FBS50" s="46"/>
      <c r="FBT50" s="46"/>
      <c r="FBU50" s="46"/>
      <c r="FBV50" s="46"/>
      <c r="FBW50" s="46"/>
      <c r="FBX50" s="46"/>
      <c r="FBY50" s="46"/>
      <c r="FBZ50" s="46"/>
      <c r="FCA50" s="46"/>
      <c r="FCB50" s="46"/>
      <c r="FCC50" s="46"/>
      <c r="FCD50" s="46"/>
      <c r="FCE50" s="46"/>
      <c r="FCF50" s="46"/>
      <c r="FCG50" s="46"/>
      <c r="FCH50" s="46"/>
      <c r="FCI50" s="46"/>
      <c r="FCJ50" s="46"/>
      <c r="FCK50" s="46"/>
      <c r="FCL50" s="46"/>
      <c r="FCM50" s="46"/>
      <c r="FCN50" s="46"/>
      <c r="FCO50" s="46"/>
      <c r="FCP50" s="46"/>
      <c r="FCQ50" s="46"/>
      <c r="FCR50" s="46"/>
      <c r="FCS50" s="46"/>
      <c r="FCT50" s="46"/>
      <c r="FCU50" s="46"/>
      <c r="FCV50" s="46"/>
      <c r="FCW50" s="46"/>
      <c r="FCX50" s="46"/>
      <c r="FCY50" s="46"/>
      <c r="FCZ50" s="46"/>
      <c r="FDA50" s="46"/>
      <c r="FDB50" s="46"/>
      <c r="FDC50" s="46"/>
      <c r="FDD50" s="46"/>
      <c r="FDE50" s="46"/>
      <c r="FDF50" s="46"/>
      <c r="FDG50" s="46"/>
      <c r="FDH50" s="46"/>
      <c r="FDI50" s="46"/>
      <c r="FDJ50" s="46"/>
      <c r="FDK50" s="46"/>
      <c r="FDL50" s="46"/>
      <c r="FDM50" s="46"/>
      <c r="FDN50" s="46"/>
      <c r="FDO50" s="46"/>
      <c r="FDP50" s="46"/>
      <c r="FDQ50" s="46"/>
      <c r="FDR50" s="46"/>
      <c r="FDS50" s="46"/>
      <c r="FDT50" s="46"/>
      <c r="FDU50" s="46"/>
      <c r="FDV50" s="46"/>
      <c r="FDW50" s="46"/>
      <c r="FDX50" s="46"/>
      <c r="FDY50" s="46"/>
      <c r="FDZ50" s="46"/>
      <c r="FEA50" s="46"/>
      <c r="FEB50" s="46"/>
      <c r="FEC50" s="46"/>
      <c r="FED50" s="46"/>
      <c r="FEE50" s="46"/>
      <c r="FEF50" s="46"/>
      <c r="FEG50" s="46"/>
      <c r="FEH50" s="46"/>
      <c r="FEI50" s="46"/>
      <c r="FEJ50" s="46"/>
      <c r="FEK50" s="46"/>
      <c r="FEL50" s="46"/>
      <c r="FEM50" s="46"/>
      <c r="FEN50" s="46"/>
      <c r="FEO50" s="46"/>
      <c r="FEP50" s="46"/>
      <c r="FEQ50" s="46"/>
      <c r="FER50" s="46"/>
      <c r="FES50" s="46"/>
      <c r="FET50" s="46"/>
      <c r="FEU50" s="46"/>
      <c r="FEV50" s="46"/>
      <c r="FEW50" s="46"/>
      <c r="FEX50" s="46"/>
      <c r="FEY50" s="46"/>
      <c r="FEZ50" s="46"/>
      <c r="FFA50" s="46"/>
      <c r="FFB50" s="46"/>
      <c r="FFC50" s="46"/>
      <c r="FFD50" s="46"/>
      <c r="FFE50" s="46"/>
      <c r="FFF50" s="46"/>
      <c r="FFG50" s="46"/>
      <c r="FFH50" s="46"/>
      <c r="FFI50" s="46"/>
      <c r="FFJ50" s="46"/>
      <c r="FFK50" s="46"/>
      <c r="FFL50" s="46"/>
      <c r="FFM50" s="46"/>
      <c r="FFN50" s="46"/>
      <c r="FFO50" s="46"/>
      <c r="FFP50" s="46"/>
      <c r="FFQ50" s="46"/>
      <c r="FFR50" s="46"/>
      <c r="FFS50" s="46"/>
      <c r="FFT50" s="46"/>
      <c r="FFU50" s="46"/>
      <c r="FFV50" s="46"/>
      <c r="FFW50" s="46"/>
      <c r="FFX50" s="46"/>
      <c r="FFY50" s="46"/>
      <c r="FFZ50" s="46"/>
      <c r="FGA50" s="46"/>
      <c r="FGB50" s="46"/>
      <c r="FGC50" s="46"/>
      <c r="FGD50" s="46"/>
      <c r="FGE50" s="46"/>
      <c r="FGF50" s="46"/>
      <c r="FGG50" s="46"/>
      <c r="FGH50" s="46"/>
      <c r="FGI50" s="46"/>
      <c r="FGJ50" s="46"/>
      <c r="FGK50" s="46"/>
      <c r="FGL50" s="46"/>
      <c r="FGM50" s="46"/>
      <c r="FGN50" s="46"/>
      <c r="FGO50" s="46"/>
      <c r="FGP50" s="46"/>
      <c r="FGQ50" s="46"/>
      <c r="FGR50" s="46"/>
      <c r="FGS50" s="46"/>
      <c r="FGT50" s="46"/>
      <c r="FGU50" s="46"/>
      <c r="FGV50" s="46"/>
      <c r="FGW50" s="46"/>
      <c r="FGX50" s="46"/>
      <c r="FGY50" s="46"/>
      <c r="FGZ50" s="46"/>
      <c r="FHA50" s="46"/>
      <c r="FHB50" s="46"/>
      <c r="FHC50" s="46"/>
      <c r="FHD50" s="46"/>
      <c r="FHE50" s="46"/>
      <c r="FHF50" s="46"/>
      <c r="FHG50" s="46"/>
      <c r="FHH50" s="46"/>
      <c r="FHI50" s="46"/>
      <c r="FHJ50" s="46"/>
      <c r="FHK50" s="46"/>
      <c r="FHL50" s="46"/>
      <c r="FHM50" s="46"/>
      <c r="FHN50" s="46"/>
      <c r="FHO50" s="46"/>
      <c r="FHP50" s="46"/>
      <c r="FHQ50" s="46"/>
      <c r="FHR50" s="46"/>
      <c r="FHS50" s="46"/>
      <c r="FHT50" s="46"/>
      <c r="FHU50" s="46"/>
      <c r="FHV50" s="46"/>
      <c r="FHW50" s="46"/>
      <c r="FHX50" s="46"/>
      <c r="FHY50" s="46"/>
      <c r="FHZ50" s="46"/>
      <c r="FIA50" s="46"/>
      <c r="FIB50" s="46"/>
      <c r="FIC50" s="46"/>
      <c r="FID50" s="46"/>
      <c r="FIE50" s="46"/>
      <c r="FIF50" s="46"/>
      <c r="FIG50" s="46"/>
      <c r="FIH50" s="46"/>
      <c r="FII50" s="46"/>
      <c r="FIJ50" s="46"/>
      <c r="FIK50" s="46"/>
      <c r="FIL50" s="46"/>
      <c r="FIM50" s="46"/>
      <c r="FIN50" s="46"/>
      <c r="FIO50" s="46"/>
      <c r="FIP50" s="46"/>
      <c r="FIQ50" s="46"/>
      <c r="FIR50" s="46"/>
      <c r="FIS50" s="46"/>
      <c r="FIT50" s="46"/>
      <c r="FIU50" s="46"/>
      <c r="FIV50" s="46"/>
      <c r="FIW50" s="46"/>
      <c r="FIX50" s="46"/>
      <c r="FIY50" s="46"/>
      <c r="FIZ50" s="46"/>
      <c r="FJA50" s="46"/>
      <c r="FJB50" s="46"/>
      <c r="FJC50" s="46"/>
      <c r="FJD50" s="46"/>
      <c r="FJE50" s="46"/>
      <c r="FJF50" s="46"/>
      <c r="FJG50" s="46"/>
      <c r="FJH50" s="46"/>
      <c r="FJI50" s="46"/>
      <c r="FJJ50" s="46"/>
      <c r="FJK50" s="46"/>
      <c r="FJL50" s="46"/>
      <c r="FJM50" s="46"/>
      <c r="FJN50" s="46"/>
      <c r="FJO50" s="46"/>
      <c r="FJP50" s="46"/>
      <c r="FJQ50" s="46"/>
      <c r="FJR50" s="46"/>
      <c r="FJS50" s="46"/>
      <c r="FJT50" s="46"/>
      <c r="FJU50" s="46"/>
      <c r="FJV50" s="46"/>
      <c r="FJW50" s="46"/>
      <c r="FJX50" s="46"/>
      <c r="FJY50" s="46"/>
      <c r="FJZ50" s="46"/>
      <c r="FKA50" s="46"/>
      <c r="FKB50" s="46"/>
      <c r="FKC50" s="46"/>
      <c r="FKD50" s="46"/>
      <c r="FKE50" s="46"/>
      <c r="FKF50" s="46"/>
      <c r="FKG50" s="46"/>
      <c r="FKH50" s="46"/>
      <c r="FKI50" s="46"/>
      <c r="FKJ50" s="46"/>
      <c r="FKK50" s="46"/>
      <c r="FKL50" s="46"/>
      <c r="FKM50" s="46"/>
      <c r="FKN50" s="46"/>
      <c r="FKO50" s="46"/>
      <c r="FKP50" s="46"/>
      <c r="FKQ50" s="46"/>
      <c r="FKR50" s="46"/>
      <c r="FKS50" s="46"/>
      <c r="FKT50" s="46"/>
      <c r="FKU50" s="46"/>
      <c r="FKV50" s="46"/>
      <c r="FKW50" s="46"/>
      <c r="FKX50" s="46"/>
      <c r="FKY50" s="46"/>
      <c r="FKZ50" s="46"/>
      <c r="FLA50" s="46"/>
      <c r="FLB50" s="46"/>
      <c r="FLC50" s="46"/>
      <c r="FLD50" s="46"/>
      <c r="FLE50" s="46"/>
      <c r="FLF50" s="46"/>
      <c r="FLG50" s="46"/>
      <c r="FLH50" s="46"/>
      <c r="FLI50" s="46"/>
      <c r="FLJ50" s="46"/>
      <c r="FLK50" s="46"/>
      <c r="FLL50" s="46"/>
      <c r="FLM50" s="46"/>
      <c r="FLN50" s="46"/>
      <c r="FLO50" s="46"/>
      <c r="FLP50" s="46"/>
      <c r="FLQ50" s="46"/>
      <c r="FLR50" s="46"/>
      <c r="FLS50" s="46"/>
      <c r="FLT50" s="46"/>
      <c r="FLU50" s="46"/>
      <c r="FLV50" s="46"/>
      <c r="FLW50" s="46"/>
      <c r="FLX50" s="46"/>
      <c r="FLY50" s="46"/>
      <c r="FLZ50" s="46"/>
      <c r="FMA50" s="46"/>
      <c r="FMB50" s="46"/>
      <c r="FMC50" s="46"/>
      <c r="FMD50" s="46"/>
      <c r="FME50" s="46"/>
      <c r="FMF50" s="46"/>
      <c r="FMG50" s="46"/>
      <c r="FMH50" s="46"/>
      <c r="FMI50" s="46"/>
      <c r="FMJ50" s="46"/>
      <c r="FMK50" s="46"/>
      <c r="FML50" s="46"/>
      <c r="FMM50" s="46"/>
      <c r="FMN50" s="46"/>
      <c r="FMO50" s="46"/>
      <c r="FMP50" s="46"/>
      <c r="FMQ50" s="46"/>
      <c r="FMR50" s="46"/>
      <c r="FMS50" s="46"/>
      <c r="FMT50" s="46"/>
      <c r="FMU50" s="46"/>
      <c r="FMV50" s="46"/>
      <c r="FMW50" s="46"/>
      <c r="FMX50" s="46"/>
      <c r="FMY50" s="46"/>
      <c r="FMZ50" s="46"/>
      <c r="FNA50" s="46"/>
      <c r="FNB50" s="46"/>
      <c r="FNC50" s="46"/>
      <c r="FND50" s="46"/>
      <c r="FNE50" s="46"/>
      <c r="FNF50" s="46"/>
      <c r="FNG50" s="46"/>
      <c r="FNH50" s="46"/>
      <c r="FNI50" s="46"/>
      <c r="FNJ50" s="46"/>
      <c r="FNK50" s="46"/>
      <c r="FNL50" s="46"/>
      <c r="FNM50" s="46"/>
      <c r="FNN50" s="46"/>
      <c r="FNO50" s="46"/>
      <c r="FNP50" s="46"/>
      <c r="FNQ50" s="46"/>
      <c r="FNR50" s="46"/>
      <c r="FNS50" s="46"/>
      <c r="FNT50" s="46"/>
      <c r="FNU50" s="46"/>
      <c r="FNV50" s="46"/>
      <c r="FNW50" s="46"/>
      <c r="FNX50" s="46"/>
      <c r="FNY50" s="46"/>
      <c r="FNZ50" s="46"/>
      <c r="FOA50" s="46"/>
      <c r="FOB50" s="46"/>
      <c r="FOC50" s="46"/>
      <c r="FOD50" s="46"/>
      <c r="FOE50" s="46"/>
      <c r="FOF50" s="46"/>
      <c r="FOG50" s="46"/>
      <c r="FOH50" s="46"/>
      <c r="FOI50" s="46"/>
      <c r="FOJ50" s="46"/>
      <c r="FOK50" s="46"/>
      <c r="FOL50" s="46"/>
      <c r="FOM50" s="46"/>
      <c r="FON50" s="46"/>
      <c r="FOO50" s="46"/>
      <c r="FOP50" s="46"/>
      <c r="FOQ50" s="46"/>
      <c r="FOR50" s="46"/>
      <c r="FOS50" s="46"/>
      <c r="FOT50" s="46"/>
      <c r="FOU50" s="46"/>
      <c r="FOV50" s="46"/>
      <c r="FOW50" s="46"/>
      <c r="FOX50" s="46"/>
      <c r="FOY50" s="46"/>
      <c r="FOZ50" s="46"/>
      <c r="FPA50" s="46"/>
      <c r="FPB50" s="46"/>
      <c r="FPC50" s="46"/>
      <c r="FPD50" s="46"/>
      <c r="FPE50" s="46"/>
      <c r="FPF50" s="46"/>
      <c r="FPG50" s="46"/>
      <c r="FPH50" s="46"/>
      <c r="FPI50" s="46"/>
      <c r="FPJ50" s="46"/>
      <c r="FPK50" s="46"/>
      <c r="FPL50" s="46"/>
      <c r="FPM50" s="46"/>
      <c r="FPN50" s="46"/>
      <c r="FPO50" s="46"/>
      <c r="FPP50" s="46"/>
      <c r="FPQ50" s="46"/>
      <c r="FPR50" s="46"/>
      <c r="FPS50" s="46"/>
      <c r="FPT50" s="46"/>
      <c r="FPU50" s="46"/>
      <c r="FPV50" s="46"/>
      <c r="FPW50" s="46"/>
      <c r="FPX50" s="46"/>
      <c r="FPY50" s="46"/>
      <c r="FPZ50" s="46"/>
      <c r="FQA50" s="46"/>
      <c r="FQB50" s="46"/>
      <c r="FQC50" s="46"/>
      <c r="FQD50" s="46"/>
      <c r="FQE50" s="46"/>
      <c r="FQF50" s="46"/>
      <c r="FQG50" s="46"/>
      <c r="FQH50" s="46"/>
      <c r="FQI50" s="46"/>
      <c r="FQJ50" s="46"/>
      <c r="FQK50" s="46"/>
      <c r="FQL50" s="46"/>
      <c r="FQM50" s="46"/>
      <c r="FQN50" s="46"/>
      <c r="FQO50" s="46"/>
      <c r="FQP50" s="46"/>
      <c r="FQQ50" s="46"/>
      <c r="FQR50" s="46"/>
      <c r="FQS50" s="46"/>
      <c r="FQT50" s="46"/>
      <c r="FQU50" s="46"/>
      <c r="FQV50" s="46"/>
      <c r="FQW50" s="46"/>
      <c r="FQX50" s="46"/>
      <c r="FQY50" s="46"/>
      <c r="FQZ50" s="46"/>
      <c r="FRA50" s="46"/>
      <c r="FRB50" s="46"/>
      <c r="FRC50" s="46"/>
      <c r="FRD50" s="46"/>
      <c r="FRE50" s="46"/>
      <c r="FRF50" s="46"/>
      <c r="FRG50" s="46"/>
      <c r="FRH50" s="46"/>
      <c r="FRI50" s="46"/>
      <c r="FRJ50" s="46"/>
      <c r="FRK50" s="46"/>
      <c r="FRL50" s="46"/>
      <c r="FRM50" s="46"/>
      <c r="FRN50" s="46"/>
      <c r="FRO50" s="46"/>
      <c r="FRP50" s="46"/>
      <c r="FRQ50" s="46"/>
      <c r="FRR50" s="46"/>
      <c r="FRS50" s="46"/>
      <c r="FRT50" s="46"/>
      <c r="FRU50" s="46"/>
      <c r="FRV50" s="46"/>
      <c r="FRW50" s="46"/>
      <c r="FRX50" s="46"/>
      <c r="FRY50" s="46"/>
      <c r="FRZ50" s="46"/>
      <c r="FSA50" s="46"/>
      <c r="FSB50" s="46"/>
      <c r="FSC50" s="46"/>
      <c r="FSD50" s="46"/>
      <c r="FSE50" s="46"/>
      <c r="FSF50" s="46"/>
      <c r="FSG50" s="46"/>
      <c r="FSH50" s="46"/>
      <c r="FSI50" s="46"/>
      <c r="FSJ50" s="46"/>
      <c r="FSK50" s="46"/>
      <c r="FSL50" s="46"/>
      <c r="FSM50" s="46"/>
      <c r="FSN50" s="46"/>
      <c r="FSO50" s="46"/>
      <c r="FSP50" s="46"/>
      <c r="FSQ50" s="46"/>
      <c r="FSR50" s="46"/>
      <c r="FSS50" s="46"/>
      <c r="FST50" s="46"/>
      <c r="FSU50" s="46"/>
      <c r="FSV50" s="46"/>
      <c r="FSW50" s="46"/>
      <c r="FSX50" s="46"/>
      <c r="FSY50" s="46"/>
      <c r="FSZ50" s="46"/>
      <c r="FTA50" s="46"/>
      <c r="FTB50" s="46"/>
      <c r="FTC50" s="46"/>
      <c r="FTD50" s="46"/>
      <c r="FTE50" s="46"/>
      <c r="FTF50" s="46"/>
      <c r="FTG50" s="46"/>
      <c r="FTH50" s="46"/>
      <c r="FTI50" s="46"/>
      <c r="FTJ50" s="46"/>
      <c r="FTK50" s="46"/>
      <c r="FTL50" s="46"/>
      <c r="FTM50" s="46"/>
      <c r="FTN50" s="46"/>
      <c r="FTO50" s="46"/>
      <c r="FTP50" s="46"/>
      <c r="FTQ50" s="46"/>
      <c r="FTR50" s="46"/>
      <c r="FTS50" s="46"/>
      <c r="FTT50" s="46"/>
      <c r="FTU50" s="46"/>
      <c r="FTV50" s="46"/>
      <c r="FTW50" s="46"/>
      <c r="FTX50" s="46"/>
      <c r="FTY50" s="46"/>
      <c r="FTZ50" s="46"/>
      <c r="FUA50" s="46"/>
      <c r="FUB50" s="46"/>
      <c r="FUC50" s="46"/>
      <c r="FUD50" s="46"/>
      <c r="FUE50" s="46"/>
      <c r="FUF50" s="46"/>
      <c r="FUG50" s="46"/>
      <c r="FUH50" s="46"/>
      <c r="FUI50" s="46"/>
      <c r="FUJ50" s="46"/>
      <c r="FUK50" s="46"/>
      <c r="FUL50" s="46"/>
      <c r="FUM50" s="46"/>
      <c r="FUN50" s="46"/>
      <c r="FUO50" s="46"/>
      <c r="FUP50" s="46"/>
      <c r="FUQ50" s="46"/>
      <c r="FUR50" s="46"/>
      <c r="FUS50" s="46"/>
      <c r="FUT50" s="46"/>
      <c r="FUU50" s="46"/>
      <c r="FUV50" s="46"/>
      <c r="FUW50" s="46"/>
      <c r="FUX50" s="46"/>
      <c r="FUY50" s="46"/>
      <c r="FUZ50" s="46"/>
      <c r="FVA50" s="46"/>
      <c r="FVB50" s="46"/>
      <c r="FVC50" s="46"/>
      <c r="FVD50" s="46"/>
      <c r="FVE50" s="46"/>
      <c r="FVF50" s="46"/>
      <c r="FVG50" s="46"/>
      <c r="FVH50" s="46"/>
      <c r="FVI50" s="46"/>
      <c r="FVJ50" s="46"/>
      <c r="FVK50" s="46"/>
      <c r="FVL50" s="46"/>
      <c r="FVM50" s="46"/>
      <c r="FVN50" s="46"/>
      <c r="FVO50" s="46"/>
      <c r="FVP50" s="46"/>
      <c r="FVQ50" s="46"/>
      <c r="FVR50" s="46"/>
      <c r="FVS50" s="46"/>
      <c r="FVT50" s="46"/>
      <c r="FVU50" s="46"/>
      <c r="FVV50" s="46"/>
      <c r="FVW50" s="46"/>
      <c r="FVX50" s="46"/>
      <c r="FVY50" s="46"/>
      <c r="FVZ50" s="46"/>
      <c r="FWA50" s="46"/>
      <c r="FWB50" s="46"/>
      <c r="FWC50" s="46"/>
      <c r="FWD50" s="46"/>
      <c r="FWE50" s="46"/>
      <c r="FWF50" s="46"/>
      <c r="FWG50" s="46"/>
      <c r="FWH50" s="46"/>
      <c r="FWI50" s="46"/>
      <c r="FWJ50" s="46"/>
      <c r="FWK50" s="46"/>
      <c r="FWL50" s="46"/>
      <c r="FWM50" s="46"/>
      <c r="FWN50" s="46"/>
      <c r="FWO50" s="46"/>
      <c r="FWP50" s="46"/>
      <c r="FWQ50" s="46"/>
      <c r="FWR50" s="46"/>
      <c r="FWS50" s="46"/>
      <c r="FWT50" s="46"/>
      <c r="FWU50" s="46"/>
      <c r="FWV50" s="46"/>
      <c r="FWW50" s="46"/>
      <c r="FWX50" s="46"/>
      <c r="FWY50" s="46"/>
      <c r="FWZ50" s="46"/>
      <c r="FXA50" s="46"/>
      <c r="FXB50" s="46"/>
      <c r="FXC50" s="46"/>
      <c r="FXD50" s="46"/>
      <c r="FXE50" s="46"/>
      <c r="FXF50" s="46"/>
      <c r="FXG50" s="46"/>
      <c r="FXH50" s="46"/>
      <c r="FXI50" s="46"/>
      <c r="FXJ50" s="46"/>
      <c r="FXK50" s="46"/>
      <c r="FXL50" s="46"/>
      <c r="FXM50" s="46"/>
      <c r="FXN50" s="46"/>
      <c r="FXO50" s="46"/>
      <c r="FXP50" s="46"/>
      <c r="FXQ50" s="46"/>
      <c r="FXR50" s="46"/>
      <c r="FXS50" s="46"/>
      <c r="FXT50" s="46"/>
      <c r="FXU50" s="46"/>
      <c r="FXV50" s="46"/>
      <c r="FXW50" s="46"/>
      <c r="FXX50" s="46"/>
      <c r="FXY50" s="46"/>
      <c r="FXZ50" s="46"/>
      <c r="FYA50" s="46"/>
      <c r="FYB50" s="46"/>
      <c r="FYC50" s="46"/>
      <c r="FYD50" s="46"/>
      <c r="FYE50" s="46"/>
      <c r="FYF50" s="46"/>
      <c r="FYG50" s="46"/>
      <c r="FYH50" s="46"/>
      <c r="FYI50" s="46"/>
      <c r="FYJ50" s="46"/>
      <c r="FYK50" s="46"/>
      <c r="FYL50" s="46"/>
      <c r="FYM50" s="46"/>
      <c r="FYN50" s="46"/>
      <c r="FYO50" s="46"/>
      <c r="FYP50" s="46"/>
      <c r="FYQ50" s="46"/>
      <c r="FYR50" s="46"/>
      <c r="FYS50" s="46"/>
      <c r="FYT50" s="46"/>
      <c r="FYU50" s="46"/>
      <c r="FYV50" s="46"/>
      <c r="FYW50" s="46"/>
      <c r="FYX50" s="46"/>
      <c r="FYY50" s="46"/>
      <c r="FYZ50" s="46"/>
      <c r="FZA50" s="46"/>
      <c r="FZB50" s="46"/>
      <c r="FZC50" s="46"/>
      <c r="FZD50" s="46"/>
      <c r="FZE50" s="46"/>
      <c r="FZF50" s="46"/>
      <c r="FZG50" s="46"/>
      <c r="FZH50" s="46"/>
      <c r="FZI50" s="46"/>
      <c r="FZJ50" s="46"/>
      <c r="FZK50" s="46"/>
      <c r="FZL50" s="46"/>
      <c r="FZM50" s="46"/>
      <c r="FZN50" s="46"/>
      <c r="FZO50" s="46"/>
      <c r="FZP50" s="46"/>
      <c r="FZQ50" s="46"/>
      <c r="FZR50" s="46"/>
      <c r="FZS50" s="46"/>
      <c r="FZT50" s="46"/>
      <c r="FZU50" s="46"/>
      <c r="FZV50" s="46"/>
      <c r="FZW50" s="46"/>
      <c r="FZX50" s="46"/>
      <c r="FZY50" s="46"/>
      <c r="FZZ50" s="46"/>
      <c r="GAA50" s="46"/>
      <c r="GAB50" s="46"/>
      <c r="GAC50" s="46"/>
      <c r="GAD50" s="46"/>
      <c r="GAE50" s="46"/>
      <c r="GAF50" s="46"/>
      <c r="GAG50" s="46"/>
      <c r="GAH50" s="46"/>
      <c r="GAI50" s="46"/>
      <c r="GAJ50" s="46"/>
      <c r="GAK50" s="46"/>
      <c r="GAL50" s="46"/>
      <c r="GAM50" s="46"/>
      <c r="GAN50" s="46"/>
      <c r="GAO50" s="46"/>
      <c r="GAP50" s="46"/>
      <c r="GAQ50" s="46"/>
      <c r="GAR50" s="46"/>
      <c r="GAS50" s="46"/>
      <c r="GAT50" s="46"/>
      <c r="GAU50" s="46"/>
      <c r="GAV50" s="46"/>
      <c r="GAW50" s="46"/>
      <c r="GAX50" s="46"/>
      <c r="GAY50" s="46"/>
      <c r="GAZ50" s="46"/>
      <c r="GBA50" s="46"/>
      <c r="GBB50" s="46"/>
      <c r="GBC50" s="46"/>
      <c r="GBD50" s="46"/>
      <c r="GBE50" s="46"/>
      <c r="GBF50" s="46"/>
      <c r="GBG50" s="46"/>
      <c r="GBH50" s="46"/>
      <c r="GBI50" s="46"/>
      <c r="GBJ50" s="46"/>
      <c r="GBK50" s="46"/>
      <c r="GBL50" s="46"/>
      <c r="GBM50" s="46"/>
      <c r="GBN50" s="46"/>
      <c r="GBO50" s="46"/>
      <c r="GBP50" s="46"/>
      <c r="GBQ50" s="46"/>
      <c r="GBR50" s="46"/>
      <c r="GBS50" s="46"/>
      <c r="GBT50" s="46"/>
      <c r="GBU50" s="46"/>
      <c r="GBV50" s="46"/>
      <c r="GBW50" s="46"/>
      <c r="GBX50" s="46"/>
      <c r="GBY50" s="46"/>
      <c r="GBZ50" s="46"/>
      <c r="GCA50" s="46"/>
      <c r="GCB50" s="46"/>
      <c r="GCC50" s="46"/>
      <c r="GCD50" s="46"/>
      <c r="GCE50" s="46"/>
      <c r="GCF50" s="46"/>
      <c r="GCG50" s="46"/>
      <c r="GCH50" s="46"/>
      <c r="GCI50" s="46"/>
      <c r="GCJ50" s="46"/>
      <c r="GCK50" s="46"/>
      <c r="GCL50" s="46"/>
      <c r="GCM50" s="46"/>
      <c r="GCN50" s="46"/>
      <c r="GCO50" s="46"/>
      <c r="GCP50" s="46"/>
      <c r="GCQ50" s="46"/>
      <c r="GCR50" s="46"/>
      <c r="GCS50" s="46"/>
      <c r="GCT50" s="46"/>
      <c r="GCU50" s="46"/>
      <c r="GCV50" s="46"/>
      <c r="GCW50" s="46"/>
      <c r="GCX50" s="46"/>
      <c r="GCY50" s="46"/>
      <c r="GCZ50" s="46"/>
      <c r="GDA50" s="46"/>
      <c r="GDB50" s="46"/>
      <c r="GDC50" s="46"/>
      <c r="GDD50" s="46"/>
      <c r="GDE50" s="46"/>
      <c r="GDF50" s="46"/>
      <c r="GDG50" s="46"/>
      <c r="GDH50" s="46"/>
      <c r="GDI50" s="46"/>
      <c r="GDJ50" s="46"/>
      <c r="GDK50" s="46"/>
      <c r="GDL50" s="46"/>
      <c r="GDM50" s="46"/>
      <c r="GDN50" s="46"/>
      <c r="GDO50" s="46"/>
      <c r="GDP50" s="46"/>
      <c r="GDQ50" s="46"/>
      <c r="GDR50" s="46"/>
      <c r="GDS50" s="46"/>
      <c r="GDT50" s="46"/>
      <c r="GDU50" s="46"/>
      <c r="GDV50" s="46"/>
      <c r="GDW50" s="46"/>
      <c r="GDX50" s="46"/>
      <c r="GDY50" s="46"/>
      <c r="GDZ50" s="46"/>
      <c r="GEA50" s="46"/>
      <c r="GEB50" s="46"/>
      <c r="GEC50" s="46"/>
      <c r="GED50" s="46"/>
      <c r="GEE50" s="46"/>
      <c r="GEF50" s="46"/>
      <c r="GEG50" s="46"/>
      <c r="GEH50" s="46"/>
      <c r="GEI50" s="46"/>
      <c r="GEJ50" s="46"/>
      <c r="GEK50" s="46"/>
      <c r="GEL50" s="46"/>
      <c r="GEM50" s="46"/>
      <c r="GEN50" s="46"/>
      <c r="GEO50" s="46"/>
      <c r="GEP50" s="46"/>
      <c r="GEQ50" s="46"/>
      <c r="GER50" s="46"/>
      <c r="GES50" s="46"/>
      <c r="GET50" s="46"/>
      <c r="GEU50" s="46"/>
      <c r="GEV50" s="46"/>
      <c r="GEW50" s="46"/>
      <c r="GEX50" s="46"/>
      <c r="GEY50" s="46"/>
      <c r="GEZ50" s="46"/>
      <c r="GFA50" s="46"/>
      <c r="GFB50" s="46"/>
      <c r="GFC50" s="46"/>
      <c r="GFD50" s="46"/>
      <c r="GFE50" s="46"/>
      <c r="GFF50" s="46"/>
      <c r="GFG50" s="46"/>
      <c r="GFH50" s="46"/>
      <c r="GFI50" s="46"/>
      <c r="GFJ50" s="46"/>
      <c r="GFK50" s="46"/>
      <c r="GFL50" s="46"/>
      <c r="GFM50" s="46"/>
      <c r="GFN50" s="46"/>
      <c r="GFO50" s="46"/>
      <c r="GFP50" s="46"/>
      <c r="GFQ50" s="46"/>
      <c r="GFR50" s="46"/>
      <c r="GFS50" s="46"/>
      <c r="GFT50" s="46"/>
      <c r="GFU50" s="46"/>
      <c r="GFV50" s="46"/>
      <c r="GFW50" s="46"/>
      <c r="GFX50" s="46"/>
      <c r="GFY50" s="46"/>
      <c r="GFZ50" s="46"/>
      <c r="GGA50" s="46"/>
      <c r="GGB50" s="46"/>
      <c r="GGC50" s="46"/>
      <c r="GGD50" s="46"/>
      <c r="GGE50" s="46"/>
      <c r="GGF50" s="46"/>
      <c r="GGG50" s="46"/>
      <c r="GGH50" s="46"/>
      <c r="GGI50" s="46"/>
      <c r="GGJ50" s="46"/>
      <c r="GGK50" s="46"/>
      <c r="GGL50" s="46"/>
      <c r="GGM50" s="46"/>
      <c r="GGN50" s="46"/>
      <c r="GGO50" s="46"/>
      <c r="GGP50" s="46"/>
      <c r="GGQ50" s="46"/>
      <c r="GGR50" s="46"/>
      <c r="GGS50" s="46"/>
      <c r="GGT50" s="46"/>
      <c r="GGU50" s="46"/>
      <c r="GGV50" s="46"/>
      <c r="GGW50" s="46"/>
      <c r="GGX50" s="46"/>
      <c r="GGY50" s="46"/>
      <c r="GGZ50" s="46"/>
      <c r="GHA50" s="46"/>
      <c r="GHB50" s="46"/>
      <c r="GHC50" s="46"/>
      <c r="GHD50" s="46"/>
      <c r="GHE50" s="46"/>
      <c r="GHF50" s="46"/>
      <c r="GHG50" s="46"/>
      <c r="GHH50" s="46"/>
      <c r="GHI50" s="46"/>
      <c r="GHJ50" s="46"/>
      <c r="GHK50" s="46"/>
      <c r="GHL50" s="46"/>
      <c r="GHM50" s="46"/>
      <c r="GHN50" s="46"/>
      <c r="GHO50" s="46"/>
      <c r="GHP50" s="46"/>
      <c r="GHQ50" s="46"/>
      <c r="GHR50" s="46"/>
      <c r="GHS50" s="46"/>
      <c r="GHT50" s="46"/>
      <c r="GHU50" s="46"/>
      <c r="GHV50" s="46"/>
      <c r="GHW50" s="46"/>
      <c r="GHX50" s="46"/>
      <c r="GHY50" s="46"/>
      <c r="GHZ50" s="46"/>
      <c r="GIA50" s="46"/>
      <c r="GIB50" s="46"/>
      <c r="GIC50" s="46"/>
      <c r="GID50" s="46"/>
      <c r="GIE50" s="46"/>
      <c r="GIF50" s="46"/>
      <c r="GIG50" s="46"/>
      <c r="GIH50" s="46"/>
      <c r="GII50" s="46"/>
      <c r="GIJ50" s="46"/>
      <c r="GIK50" s="46"/>
      <c r="GIL50" s="46"/>
      <c r="GIM50" s="46"/>
      <c r="GIN50" s="46"/>
      <c r="GIO50" s="46"/>
      <c r="GIP50" s="46"/>
      <c r="GIQ50" s="46"/>
      <c r="GIR50" s="46"/>
      <c r="GIS50" s="46"/>
      <c r="GIT50" s="46"/>
      <c r="GIU50" s="46"/>
      <c r="GIV50" s="46"/>
      <c r="GIW50" s="46"/>
      <c r="GIX50" s="46"/>
      <c r="GIY50" s="46"/>
      <c r="GIZ50" s="46"/>
      <c r="GJA50" s="46"/>
      <c r="GJB50" s="46"/>
      <c r="GJC50" s="46"/>
      <c r="GJD50" s="46"/>
      <c r="GJE50" s="46"/>
      <c r="GJF50" s="46"/>
      <c r="GJG50" s="46"/>
      <c r="GJH50" s="46"/>
      <c r="GJI50" s="46"/>
      <c r="GJJ50" s="46"/>
      <c r="GJK50" s="46"/>
      <c r="GJL50" s="46"/>
      <c r="GJM50" s="46"/>
      <c r="GJN50" s="46"/>
      <c r="GJO50" s="46"/>
      <c r="GJP50" s="46"/>
      <c r="GJQ50" s="46"/>
      <c r="GJR50" s="46"/>
      <c r="GJS50" s="46"/>
      <c r="GJT50" s="46"/>
      <c r="GJU50" s="46"/>
      <c r="GJV50" s="46"/>
      <c r="GJW50" s="46"/>
      <c r="GJX50" s="46"/>
      <c r="GJY50" s="46"/>
      <c r="GJZ50" s="46"/>
      <c r="GKA50" s="46"/>
      <c r="GKB50" s="46"/>
      <c r="GKC50" s="46"/>
      <c r="GKD50" s="46"/>
      <c r="GKE50" s="46"/>
      <c r="GKF50" s="46"/>
      <c r="GKG50" s="46"/>
      <c r="GKH50" s="46"/>
      <c r="GKI50" s="46"/>
      <c r="GKJ50" s="46"/>
      <c r="GKK50" s="46"/>
      <c r="GKL50" s="46"/>
      <c r="GKM50" s="46"/>
      <c r="GKN50" s="46"/>
      <c r="GKO50" s="46"/>
      <c r="GKP50" s="46"/>
      <c r="GKQ50" s="46"/>
      <c r="GKR50" s="46"/>
      <c r="GKS50" s="46"/>
      <c r="GKT50" s="46"/>
      <c r="GKU50" s="46"/>
      <c r="GKV50" s="46"/>
      <c r="GKW50" s="46"/>
      <c r="GKX50" s="46"/>
      <c r="GKY50" s="46"/>
      <c r="GKZ50" s="46"/>
      <c r="GLA50" s="46"/>
      <c r="GLB50" s="46"/>
      <c r="GLC50" s="46"/>
      <c r="GLD50" s="46"/>
      <c r="GLE50" s="46"/>
      <c r="GLF50" s="46"/>
      <c r="GLG50" s="46"/>
      <c r="GLH50" s="46"/>
      <c r="GLI50" s="46"/>
      <c r="GLJ50" s="46"/>
      <c r="GLK50" s="46"/>
      <c r="GLL50" s="46"/>
      <c r="GLM50" s="46"/>
      <c r="GLN50" s="46"/>
      <c r="GLO50" s="46"/>
      <c r="GLP50" s="46"/>
      <c r="GLQ50" s="46"/>
      <c r="GLR50" s="46"/>
      <c r="GLS50" s="46"/>
      <c r="GLT50" s="46"/>
      <c r="GLU50" s="46"/>
      <c r="GLV50" s="46"/>
      <c r="GLW50" s="46"/>
      <c r="GLX50" s="46"/>
      <c r="GLY50" s="46"/>
      <c r="GLZ50" s="46"/>
      <c r="GMA50" s="46"/>
      <c r="GMB50" s="46"/>
      <c r="GMC50" s="46"/>
      <c r="GMD50" s="46"/>
      <c r="GME50" s="46"/>
      <c r="GMF50" s="46"/>
      <c r="GMG50" s="46"/>
      <c r="GMH50" s="46"/>
      <c r="GMI50" s="46"/>
      <c r="GMJ50" s="46"/>
      <c r="GMK50" s="46"/>
      <c r="GML50" s="46"/>
      <c r="GMM50" s="46"/>
      <c r="GMN50" s="46"/>
      <c r="GMO50" s="46"/>
      <c r="GMP50" s="46"/>
      <c r="GMQ50" s="46"/>
      <c r="GMR50" s="46"/>
      <c r="GMS50" s="46"/>
      <c r="GMT50" s="46"/>
      <c r="GMU50" s="46"/>
      <c r="GMV50" s="46"/>
      <c r="GMW50" s="46"/>
      <c r="GMX50" s="46"/>
      <c r="GMY50" s="46"/>
      <c r="GMZ50" s="46"/>
      <c r="GNA50" s="46"/>
      <c r="GNB50" s="46"/>
      <c r="GNC50" s="46"/>
      <c r="GND50" s="46"/>
      <c r="GNE50" s="46"/>
      <c r="GNF50" s="46"/>
      <c r="GNG50" s="46"/>
      <c r="GNH50" s="46"/>
      <c r="GNI50" s="46"/>
      <c r="GNJ50" s="46"/>
      <c r="GNK50" s="46"/>
      <c r="GNL50" s="46"/>
      <c r="GNM50" s="46"/>
      <c r="GNN50" s="46"/>
      <c r="GNO50" s="46"/>
      <c r="GNP50" s="46"/>
      <c r="GNQ50" s="46"/>
      <c r="GNR50" s="46"/>
      <c r="GNS50" s="46"/>
      <c r="GNT50" s="46"/>
      <c r="GNU50" s="46"/>
      <c r="GNV50" s="46"/>
      <c r="GNW50" s="46"/>
      <c r="GNX50" s="46"/>
      <c r="GNY50" s="46"/>
      <c r="GNZ50" s="46"/>
      <c r="GOA50" s="46"/>
      <c r="GOB50" s="46"/>
      <c r="GOC50" s="46"/>
      <c r="GOD50" s="46"/>
      <c r="GOE50" s="46"/>
      <c r="GOF50" s="46"/>
      <c r="GOG50" s="46"/>
      <c r="GOH50" s="46"/>
      <c r="GOI50" s="46"/>
      <c r="GOJ50" s="46"/>
      <c r="GOK50" s="46"/>
      <c r="GOL50" s="46"/>
      <c r="GOM50" s="46"/>
      <c r="GON50" s="46"/>
      <c r="GOO50" s="46"/>
      <c r="GOP50" s="46"/>
      <c r="GOQ50" s="46"/>
      <c r="GOR50" s="46"/>
      <c r="GOS50" s="46"/>
      <c r="GOT50" s="46"/>
      <c r="GOU50" s="46"/>
      <c r="GOV50" s="46"/>
      <c r="GOW50" s="46"/>
      <c r="GOX50" s="46"/>
      <c r="GOY50" s="46"/>
      <c r="GOZ50" s="46"/>
      <c r="GPA50" s="46"/>
      <c r="GPB50" s="46"/>
      <c r="GPC50" s="46"/>
      <c r="GPD50" s="46"/>
      <c r="GPE50" s="46"/>
      <c r="GPF50" s="46"/>
      <c r="GPG50" s="46"/>
      <c r="GPH50" s="46"/>
      <c r="GPI50" s="46"/>
      <c r="GPJ50" s="46"/>
      <c r="GPK50" s="46"/>
      <c r="GPL50" s="46"/>
      <c r="GPM50" s="46"/>
      <c r="GPN50" s="46"/>
      <c r="GPO50" s="46"/>
      <c r="GPP50" s="46"/>
      <c r="GPQ50" s="46"/>
      <c r="GPR50" s="46"/>
      <c r="GPS50" s="46"/>
      <c r="GPT50" s="46"/>
      <c r="GPU50" s="46"/>
      <c r="GPV50" s="46"/>
      <c r="GPW50" s="46"/>
      <c r="GPX50" s="46"/>
      <c r="GPY50" s="46"/>
      <c r="GPZ50" s="46"/>
      <c r="GQA50" s="46"/>
      <c r="GQB50" s="46"/>
      <c r="GQC50" s="46"/>
      <c r="GQD50" s="46"/>
      <c r="GQE50" s="46"/>
      <c r="GQF50" s="46"/>
      <c r="GQG50" s="46"/>
      <c r="GQH50" s="46"/>
      <c r="GQI50" s="46"/>
      <c r="GQJ50" s="46"/>
      <c r="GQK50" s="46"/>
      <c r="GQL50" s="46"/>
      <c r="GQM50" s="46"/>
      <c r="GQN50" s="46"/>
      <c r="GQO50" s="46"/>
      <c r="GQP50" s="46"/>
      <c r="GQQ50" s="46"/>
      <c r="GQR50" s="46"/>
      <c r="GQS50" s="46"/>
      <c r="GQT50" s="46"/>
      <c r="GQU50" s="46"/>
      <c r="GQV50" s="46"/>
      <c r="GQW50" s="46"/>
      <c r="GQX50" s="46"/>
      <c r="GQY50" s="46"/>
      <c r="GQZ50" s="46"/>
      <c r="GRA50" s="46"/>
      <c r="GRB50" s="46"/>
      <c r="GRC50" s="46"/>
      <c r="GRD50" s="46"/>
      <c r="GRE50" s="46"/>
      <c r="GRF50" s="46"/>
      <c r="GRG50" s="46"/>
      <c r="GRH50" s="46"/>
      <c r="GRI50" s="46"/>
      <c r="GRJ50" s="46"/>
      <c r="GRK50" s="46"/>
      <c r="GRL50" s="46"/>
      <c r="GRM50" s="46"/>
      <c r="GRN50" s="46"/>
      <c r="GRO50" s="46"/>
      <c r="GRP50" s="46"/>
      <c r="GRQ50" s="46"/>
      <c r="GRR50" s="46"/>
      <c r="GRS50" s="46"/>
      <c r="GRT50" s="46"/>
      <c r="GRU50" s="46"/>
      <c r="GRV50" s="46"/>
      <c r="GRW50" s="46"/>
      <c r="GRX50" s="46"/>
      <c r="GRY50" s="46"/>
      <c r="GRZ50" s="46"/>
      <c r="GSA50" s="46"/>
      <c r="GSB50" s="46"/>
      <c r="GSC50" s="46"/>
      <c r="GSD50" s="46"/>
      <c r="GSE50" s="46"/>
      <c r="GSF50" s="46"/>
      <c r="GSG50" s="46"/>
      <c r="GSH50" s="46"/>
      <c r="GSI50" s="46"/>
      <c r="GSJ50" s="46"/>
      <c r="GSK50" s="46"/>
      <c r="GSL50" s="46"/>
      <c r="GSM50" s="46"/>
      <c r="GSN50" s="46"/>
      <c r="GSO50" s="46"/>
      <c r="GSP50" s="46"/>
      <c r="GSQ50" s="46"/>
      <c r="GSR50" s="46"/>
      <c r="GSS50" s="46"/>
      <c r="GST50" s="46"/>
      <c r="GSU50" s="46"/>
      <c r="GSV50" s="46"/>
      <c r="GSW50" s="46"/>
      <c r="GSX50" s="46"/>
      <c r="GSY50" s="46"/>
      <c r="GSZ50" s="46"/>
      <c r="GTA50" s="46"/>
      <c r="GTB50" s="46"/>
      <c r="GTC50" s="46"/>
      <c r="GTD50" s="46"/>
      <c r="GTE50" s="46"/>
      <c r="GTF50" s="46"/>
      <c r="GTG50" s="46"/>
      <c r="GTH50" s="46"/>
      <c r="GTI50" s="46"/>
      <c r="GTJ50" s="46"/>
      <c r="GTK50" s="46"/>
      <c r="GTL50" s="46"/>
      <c r="GTM50" s="46"/>
      <c r="GTN50" s="46"/>
      <c r="GTO50" s="46"/>
      <c r="GTP50" s="46"/>
      <c r="GTQ50" s="46"/>
      <c r="GTR50" s="46"/>
      <c r="GTS50" s="46"/>
      <c r="GTT50" s="46"/>
      <c r="GTU50" s="46"/>
      <c r="GTV50" s="46"/>
      <c r="GTW50" s="46"/>
      <c r="GTX50" s="46"/>
      <c r="GTY50" s="46"/>
      <c r="GTZ50" s="46"/>
      <c r="GUA50" s="46"/>
      <c r="GUB50" s="46"/>
      <c r="GUC50" s="46"/>
      <c r="GUD50" s="46"/>
      <c r="GUE50" s="46"/>
      <c r="GUF50" s="46"/>
      <c r="GUG50" s="46"/>
      <c r="GUH50" s="46"/>
      <c r="GUI50" s="46"/>
      <c r="GUJ50" s="46"/>
      <c r="GUK50" s="46"/>
      <c r="GUL50" s="46"/>
      <c r="GUM50" s="46"/>
      <c r="GUN50" s="46"/>
      <c r="GUO50" s="46"/>
      <c r="GUP50" s="46"/>
      <c r="GUQ50" s="46"/>
      <c r="GUR50" s="46"/>
      <c r="GUS50" s="46"/>
      <c r="GUT50" s="46"/>
      <c r="GUU50" s="46"/>
      <c r="GUV50" s="46"/>
      <c r="GUW50" s="46"/>
      <c r="GUX50" s="46"/>
      <c r="GUY50" s="46"/>
      <c r="GUZ50" s="46"/>
      <c r="GVA50" s="46"/>
      <c r="GVB50" s="46"/>
      <c r="GVC50" s="46"/>
      <c r="GVD50" s="46"/>
      <c r="GVE50" s="46"/>
      <c r="GVF50" s="46"/>
      <c r="GVG50" s="46"/>
      <c r="GVH50" s="46"/>
      <c r="GVI50" s="46"/>
      <c r="GVJ50" s="46"/>
      <c r="GVK50" s="46"/>
      <c r="GVL50" s="46"/>
      <c r="GVM50" s="46"/>
      <c r="GVN50" s="46"/>
      <c r="GVO50" s="46"/>
      <c r="GVP50" s="46"/>
      <c r="GVQ50" s="46"/>
      <c r="GVR50" s="46"/>
      <c r="GVS50" s="46"/>
      <c r="GVT50" s="46"/>
      <c r="GVU50" s="46"/>
      <c r="GVV50" s="46"/>
      <c r="GVW50" s="46"/>
      <c r="GVX50" s="46"/>
      <c r="GVY50" s="46"/>
      <c r="GVZ50" s="46"/>
      <c r="GWA50" s="46"/>
      <c r="GWB50" s="46"/>
      <c r="GWC50" s="46"/>
      <c r="GWD50" s="46"/>
      <c r="GWE50" s="46"/>
      <c r="GWF50" s="46"/>
      <c r="GWG50" s="46"/>
      <c r="GWH50" s="46"/>
      <c r="GWI50" s="46"/>
      <c r="GWJ50" s="46"/>
      <c r="GWK50" s="46"/>
      <c r="GWL50" s="46"/>
      <c r="GWM50" s="46"/>
      <c r="GWN50" s="46"/>
      <c r="GWO50" s="46"/>
      <c r="GWP50" s="46"/>
      <c r="GWQ50" s="46"/>
      <c r="GWR50" s="46"/>
      <c r="GWS50" s="46"/>
      <c r="GWT50" s="46"/>
      <c r="GWU50" s="46"/>
      <c r="GWV50" s="46"/>
      <c r="GWW50" s="46"/>
      <c r="GWX50" s="46"/>
      <c r="GWY50" s="46"/>
      <c r="GWZ50" s="46"/>
      <c r="GXA50" s="46"/>
      <c r="GXB50" s="46"/>
      <c r="GXC50" s="46"/>
      <c r="GXD50" s="46"/>
      <c r="GXE50" s="46"/>
      <c r="GXF50" s="46"/>
      <c r="GXG50" s="46"/>
      <c r="GXH50" s="46"/>
      <c r="GXI50" s="46"/>
      <c r="GXJ50" s="46"/>
      <c r="GXK50" s="46"/>
      <c r="GXL50" s="46"/>
      <c r="GXM50" s="46"/>
      <c r="GXN50" s="46"/>
      <c r="GXO50" s="46"/>
      <c r="GXP50" s="46"/>
      <c r="GXQ50" s="46"/>
      <c r="GXR50" s="46"/>
      <c r="GXS50" s="46"/>
      <c r="GXT50" s="46"/>
      <c r="GXU50" s="46"/>
      <c r="GXV50" s="46"/>
      <c r="GXW50" s="46"/>
      <c r="GXX50" s="46"/>
      <c r="GXY50" s="46"/>
      <c r="GXZ50" s="46"/>
      <c r="GYA50" s="46"/>
      <c r="GYB50" s="46"/>
      <c r="GYC50" s="46"/>
      <c r="GYD50" s="46"/>
      <c r="GYE50" s="46"/>
      <c r="GYF50" s="46"/>
      <c r="GYG50" s="46"/>
      <c r="GYH50" s="46"/>
      <c r="GYI50" s="46"/>
      <c r="GYJ50" s="46"/>
      <c r="GYK50" s="46"/>
      <c r="GYL50" s="46"/>
      <c r="GYM50" s="46"/>
      <c r="GYN50" s="46"/>
      <c r="GYO50" s="46"/>
      <c r="GYP50" s="46"/>
      <c r="GYQ50" s="46"/>
      <c r="GYR50" s="46"/>
      <c r="GYS50" s="46"/>
      <c r="GYT50" s="46"/>
      <c r="GYU50" s="46"/>
      <c r="GYV50" s="46"/>
      <c r="GYW50" s="46"/>
      <c r="GYX50" s="46"/>
      <c r="GYY50" s="46"/>
      <c r="GYZ50" s="46"/>
      <c r="GZA50" s="46"/>
      <c r="GZB50" s="46"/>
      <c r="GZC50" s="46"/>
      <c r="GZD50" s="46"/>
      <c r="GZE50" s="46"/>
      <c r="GZF50" s="46"/>
      <c r="GZG50" s="46"/>
      <c r="GZH50" s="46"/>
      <c r="GZI50" s="46"/>
      <c r="GZJ50" s="46"/>
      <c r="GZK50" s="46"/>
      <c r="GZL50" s="46"/>
      <c r="GZM50" s="46"/>
      <c r="GZN50" s="46"/>
      <c r="GZO50" s="46"/>
      <c r="GZP50" s="46"/>
      <c r="GZQ50" s="46"/>
      <c r="GZR50" s="46"/>
      <c r="GZS50" s="46"/>
      <c r="GZT50" s="46"/>
      <c r="GZU50" s="46"/>
      <c r="GZV50" s="46"/>
      <c r="GZW50" s="46"/>
      <c r="GZX50" s="46"/>
      <c r="GZY50" s="46"/>
      <c r="GZZ50" s="46"/>
      <c r="HAA50" s="46"/>
      <c r="HAB50" s="46"/>
      <c r="HAC50" s="46"/>
      <c r="HAD50" s="46"/>
      <c r="HAE50" s="46"/>
      <c r="HAF50" s="46"/>
      <c r="HAG50" s="46"/>
      <c r="HAH50" s="46"/>
      <c r="HAI50" s="46"/>
      <c r="HAJ50" s="46"/>
      <c r="HAK50" s="46"/>
      <c r="HAL50" s="46"/>
      <c r="HAM50" s="46"/>
      <c r="HAN50" s="46"/>
      <c r="HAO50" s="46"/>
      <c r="HAP50" s="46"/>
      <c r="HAQ50" s="46"/>
      <c r="HAR50" s="46"/>
      <c r="HAS50" s="46"/>
      <c r="HAT50" s="46"/>
      <c r="HAU50" s="46"/>
      <c r="HAV50" s="46"/>
      <c r="HAW50" s="46"/>
      <c r="HAX50" s="46"/>
      <c r="HAY50" s="46"/>
      <c r="HAZ50" s="46"/>
      <c r="HBA50" s="46"/>
      <c r="HBB50" s="46"/>
      <c r="HBC50" s="46"/>
      <c r="HBD50" s="46"/>
      <c r="HBE50" s="46"/>
      <c r="HBF50" s="46"/>
      <c r="HBG50" s="46"/>
      <c r="HBH50" s="46"/>
      <c r="HBI50" s="46"/>
      <c r="HBJ50" s="46"/>
      <c r="HBK50" s="46"/>
      <c r="HBL50" s="46"/>
      <c r="HBM50" s="46"/>
      <c r="HBN50" s="46"/>
      <c r="HBO50" s="46"/>
      <c r="HBP50" s="46"/>
      <c r="HBQ50" s="46"/>
      <c r="HBR50" s="46"/>
      <c r="HBS50" s="46"/>
      <c r="HBT50" s="46"/>
      <c r="HBU50" s="46"/>
      <c r="HBV50" s="46"/>
      <c r="HBW50" s="46"/>
      <c r="HBX50" s="46"/>
      <c r="HBY50" s="46"/>
      <c r="HBZ50" s="46"/>
      <c r="HCA50" s="46"/>
      <c r="HCB50" s="46"/>
      <c r="HCC50" s="46"/>
      <c r="HCD50" s="46"/>
      <c r="HCE50" s="46"/>
      <c r="HCF50" s="46"/>
      <c r="HCG50" s="46"/>
      <c r="HCH50" s="46"/>
      <c r="HCI50" s="46"/>
      <c r="HCJ50" s="46"/>
      <c r="HCK50" s="46"/>
      <c r="HCL50" s="46"/>
      <c r="HCM50" s="46"/>
      <c r="HCN50" s="46"/>
      <c r="HCO50" s="46"/>
      <c r="HCP50" s="46"/>
      <c r="HCQ50" s="46"/>
      <c r="HCR50" s="46"/>
      <c r="HCS50" s="46"/>
      <c r="HCT50" s="46"/>
      <c r="HCU50" s="46"/>
      <c r="HCV50" s="46"/>
      <c r="HCW50" s="46"/>
      <c r="HCX50" s="46"/>
      <c r="HCY50" s="46"/>
      <c r="HCZ50" s="46"/>
      <c r="HDA50" s="46"/>
      <c r="HDB50" s="46"/>
      <c r="HDC50" s="46"/>
      <c r="HDD50" s="46"/>
      <c r="HDE50" s="46"/>
      <c r="HDF50" s="46"/>
      <c r="HDG50" s="46"/>
      <c r="HDH50" s="46"/>
      <c r="HDI50" s="46"/>
      <c r="HDJ50" s="46"/>
      <c r="HDK50" s="46"/>
      <c r="HDL50" s="46"/>
      <c r="HDM50" s="46"/>
      <c r="HDN50" s="46"/>
      <c r="HDO50" s="46"/>
      <c r="HDP50" s="46"/>
      <c r="HDQ50" s="46"/>
      <c r="HDR50" s="46"/>
      <c r="HDS50" s="46"/>
      <c r="HDT50" s="46"/>
      <c r="HDU50" s="46"/>
      <c r="HDV50" s="46"/>
      <c r="HDW50" s="46"/>
      <c r="HDX50" s="46"/>
      <c r="HDY50" s="46"/>
      <c r="HDZ50" s="46"/>
      <c r="HEA50" s="46"/>
      <c r="HEB50" s="46"/>
      <c r="HEC50" s="46"/>
      <c r="HED50" s="46"/>
      <c r="HEE50" s="46"/>
      <c r="HEF50" s="46"/>
      <c r="HEG50" s="46"/>
      <c r="HEH50" s="46"/>
      <c r="HEI50" s="46"/>
      <c r="HEJ50" s="46"/>
      <c r="HEK50" s="46"/>
      <c r="HEL50" s="46"/>
      <c r="HEM50" s="46"/>
      <c r="HEN50" s="46"/>
      <c r="HEO50" s="46"/>
      <c r="HEP50" s="46"/>
      <c r="HEQ50" s="46"/>
      <c r="HER50" s="46"/>
      <c r="HES50" s="46"/>
      <c r="HET50" s="46"/>
      <c r="HEU50" s="46"/>
      <c r="HEV50" s="46"/>
      <c r="HEW50" s="46"/>
      <c r="HEX50" s="46"/>
      <c r="HEY50" s="46"/>
      <c r="HEZ50" s="46"/>
      <c r="HFA50" s="46"/>
      <c r="HFB50" s="46"/>
      <c r="HFC50" s="46"/>
      <c r="HFD50" s="46"/>
      <c r="HFE50" s="46"/>
      <c r="HFF50" s="46"/>
      <c r="HFG50" s="46"/>
      <c r="HFH50" s="46"/>
      <c r="HFI50" s="46"/>
      <c r="HFJ50" s="46"/>
      <c r="HFK50" s="46"/>
      <c r="HFL50" s="46"/>
      <c r="HFM50" s="46"/>
      <c r="HFN50" s="46"/>
      <c r="HFO50" s="46"/>
      <c r="HFP50" s="46"/>
      <c r="HFQ50" s="46"/>
      <c r="HFR50" s="46"/>
      <c r="HFS50" s="46"/>
      <c r="HFT50" s="46"/>
      <c r="HFU50" s="46"/>
      <c r="HFV50" s="46"/>
      <c r="HFW50" s="46"/>
      <c r="HFX50" s="46"/>
      <c r="HFY50" s="46"/>
      <c r="HFZ50" s="46"/>
      <c r="HGA50" s="46"/>
      <c r="HGB50" s="46"/>
      <c r="HGC50" s="46"/>
      <c r="HGD50" s="46"/>
      <c r="HGE50" s="46"/>
      <c r="HGF50" s="46"/>
      <c r="HGG50" s="46"/>
      <c r="HGH50" s="46"/>
      <c r="HGI50" s="46"/>
      <c r="HGJ50" s="46"/>
      <c r="HGK50" s="46"/>
      <c r="HGL50" s="46"/>
      <c r="HGM50" s="46"/>
      <c r="HGN50" s="46"/>
      <c r="HGO50" s="46"/>
      <c r="HGP50" s="46"/>
      <c r="HGQ50" s="46"/>
      <c r="HGR50" s="46"/>
      <c r="HGS50" s="46"/>
      <c r="HGT50" s="46"/>
      <c r="HGU50" s="46"/>
      <c r="HGV50" s="46"/>
      <c r="HGW50" s="46"/>
      <c r="HGX50" s="46"/>
      <c r="HGY50" s="46"/>
      <c r="HGZ50" s="46"/>
      <c r="HHA50" s="46"/>
      <c r="HHB50" s="46"/>
      <c r="HHC50" s="46"/>
      <c r="HHD50" s="46"/>
      <c r="HHE50" s="46"/>
      <c r="HHF50" s="46"/>
      <c r="HHG50" s="46"/>
      <c r="HHH50" s="46"/>
      <c r="HHI50" s="46"/>
      <c r="HHJ50" s="46"/>
      <c r="HHK50" s="46"/>
      <c r="HHL50" s="46"/>
      <c r="HHM50" s="46"/>
      <c r="HHN50" s="46"/>
      <c r="HHO50" s="46"/>
      <c r="HHP50" s="46"/>
      <c r="HHQ50" s="46"/>
      <c r="HHR50" s="46"/>
      <c r="HHS50" s="46"/>
      <c r="HHT50" s="46"/>
      <c r="HHU50" s="46"/>
      <c r="HHV50" s="46"/>
      <c r="HHW50" s="46"/>
      <c r="HHX50" s="46"/>
      <c r="HHY50" s="46"/>
      <c r="HHZ50" s="46"/>
      <c r="HIA50" s="46"/>
      <c r="HIB50" s="46"/>
      <c r="HIC50" s="46"/>
      <c r="HID50" s="46"/>
      <c r="HIE50" s="46"/>
      <c r="HIF50" s="46"/>
      <c r="HIG50" s="46"/>
      <c r="HIH50" s="46"/>
      <c r="HII50" s="46"/>
      <c r="HIJ50" s="46"/>
      <c r="HIK50" s="46"/>
      <c r="HIL50" s="46"/>
      <c r="HIM50" s="46"/>
      <c r="HIN50" s="46"/>
      <c r="HIO50" s="46"/>
      <c r="HIP50" s="46"/>
      <c r="HIQ50" s="46"/>
      <c r="HIR50" s="46"/>
      <c r="HIS50" s="46"/>
      <c r="HIT50" s="46"/>
      <c r="HIU50" s="46"/>
      <c r="HIV50" s="46"/>
      <c r="HIW50" s="46"/>
      <c r="HIX50" s="46"/>
      <c r="HIY50" s="46"/>
      <c r="HIZ50" s="46"/>
      <c r="HJA50" s="46"/>
      <c r="HJB50" s="46"/>
      <c r="HJC50" s="46"/>
      <c r="HJD50" s="46"/>
      <c r="HJE50" s="46"/>
      <c r="HJF50" s="46"/>
      <c r="HJG50" s="46"/>
      <c r="HJH50" s="46"/>
      <c r="HJI50" s="46"/>
      <c r="HJJ50" s="46"/>
      <c r="HJK50" s="46"/>
      <c r="HJL50" s="46"/>
      <c r="HJM50" s="46"/>
      <c r="HJN50" s="46"/>
      <c r="HJO50" s="46"/>
      <c r="HJP50" s="46"/>
      <c r="HJQ50" s="46"/>
      <c r="HJR50" s="46"/>
      <c r="HJS50" s="46"/>
      <c r="HJT50" s="46"/>
      <c r="HJU50" s="46"/>
      <c r="HJV50" s="46"/>
      <c r="HJW50" s="46"/>
      <c r="HJX50" s="46"/>
      <c r="HJY50" s="46"/>
      <c r="HJZ50" s="46"/>
      <c r="HKA50" s="46"/>
      <c r="HKB50" s="46"/>
      <c r="HKC50" s="46"/>
      <c r="HKD50" s="46"/>
      <c r="HKE50" s="46"/>
      <c r="HKF50" s="46"/>
      <c r="HKG50" s="46"/>
      <c r="HKH50" s="46"/>
      <c r="HKI50" s="46"/>
      <c r="HKJ50" s="46"/>
      <c r="HKK50" s="46"/>
      <c r="HKL50" s="46"/>
      <c r="HKM50" s="46"/>
      <c r="HKN50" s="46"/>
      <c r="HKO50" s="46"/>
      <c r="HKP50" s="46"/>
      <c r="HKQ50" s="46"/>
      <c r="HKR50" s="46"/>
      <c r="HKS50" s="46"/>
      <c r="HKT50" s="46"/>
      <c r="HKU50" s="46"/>
      <c r="HKV50" s="46"/>
      <c r="HKW50" s="46"/>
      <c r="HKX50" s="46"/>
      <c r="HKY50" s="46"/>
      <c r="HKZ50" s="46"/>
      <c r="HLA50" s="46"/>
      <c r="HLB50" s="46"/>
      <c r="HLC50" s="46"/>
      <c r="HLD50" s="46"/>
      <c r="HLE50" s="46"/>
      <c r="HLF50" s="46"/>
      <c r="HLG50" s="46"/>
      <c r="HLH50" s="46"/>
      <c r="HLI50" s="46"/>
      <c r="HLJ50" s="46"/>
      <c r="HLK50" s="46"/>
      <c r="HLL50" s="46"/>
      <c r="HLM50" s="46"/>
      <c r="HLN50" s="46"/>
      <c r="HLO50" s="46"/>
      <c r="HLP50" s="46"/>
      <c r="HLQ50" s="46"/>
      <c r="HLR50" s="46"/>
      <c r="HLS50" s="46"/>
      <c r="HLT50" s="46"/>
      <c r="HLU50" s="46"/>
      <c r="HLV50" s="46"/>
      <c r="HLW50" s="46"/>
      <c r="HLX50" s="46"/>
      <c r="HLY50" s="46"/>
      <c r="HLZ50" s="46"/>
      <c r="HMA50" s="46"/>
      <c r="HMB50" s="46"/>
      <c r="HMC50" s="46"/>
      <c r="HMD50" s="46"/>
      <c r="HME50" s="46"/>
      <c r="HMF50" s="46"/>
      <c r="HMG50" s="46"/>
      <c r="HMH50" s="46"/>
      <c r="HMI50" s="46"/>
      <c r="HMJ50" s="46"/>
      <c r="HMK50" s="46"/>
      <c r="HML50" s="46"/>
      <c r="HMM50" s="46"/>
      <c r="HMN50" s="46"/>
      <c r="HMO50" s="46"/>
      <c r="HMP50" s="46"/>
      <c r="HMQ50" s="46"/>
      <c r="HMR50" s="46"/>
      <c r="HMS50" s="46"/>
      <c r="HMT50" s="46"/>
      <c r="HMU50" s="46"/>
      <c r="HMV50" s="46"/>
      <c r="HMW50" s="46"/>
      <c r="HMX50" s="46"/>
      <c r="HMY50" s="46"/>
      <c r="HMZ50" s="46"/>
      <c r="HNA50" s="46"/>
      <c r="HNB50" s="46"/>
      <c r="HNC50" s="46"/>
      <c r="HND50" s="46"/>
      <c r="HNE50" s="46"/>
      <c r="HNF50" s="46"/>
      <c r="HNG50" s="46"/>
      <c r="HNH50" s="46"/>
      <c r="HNI50" s="46"/>
      <c r="HNJ50" s="46"/>
      <c r="HNK50" s="46"/>
      <c r="HNL50" s="46"/>
      <c r="HNM50" s="46"/>
      <c r="HNN50" s="46"/>
      <c r="HNO50" s="46"/>
      <c r="HNP50" s="46"/>
      <c r="HNQ50" s="46"/>
      <c r="HNR50" s="46"/>
      <c r="HNS50" s="46"/>
      <c r="HNT50" s="46"/>
      <c r="HNU50" s="46"/>
      <c r="HNV50" s="46"/>
      <c r="HNW50" s="46"/>
      <c r="HNX50" s="46"/>
      <c r="HNY50" s="46"/>
      <c r="HNZ50" s="46"/>
      <c r="HOA50" s="46"/>
      <c r="HOB50" s="46"/>
      <c r="HOC50" s="46"/>
      <c r="HOD50" s="46"/>
      <c r="HOE50" s="46"/>
      <c r="HOF50" s="46"/>
      <c r="HOG50" s="46"/>
      <c r="HOH50" s="46"/>
      <c r="HOI50" s="46"/>
      <c r="HOJ50" s="46"/>
      <c r="HOK50" s="46"/>
      <c r="HOL50" s="46"/>
      <c r="HOM50" s="46"/>
      <c r="HON50" s="46"/>
      <c r="HOO50" s="46"/>
      <c r="HOP50" s="46"/>
      <c r="HOQ50" s="46"/>
      <c r="HOR50" s="46"/>
      <c r="HOS50" s="46"/>
      <c r="HOT50" s="46"/>
      <c r="HOU50" s="46"/>
      <c r="HOV50" s="46"/>
      <c r="HOW50" s="46"/>
      <c r="HOX50" s="46"/>
      <c r="HOY50" s="46"/>
      <c r="HOZ50" s="46"/>
      <c r="HPA50" s="46"/>
      <c r="HPB50" s="46"/>
      <c r="HPC50" s="46"/>
      <c r="HPD50" s="46"/>
      <c r="HPE50" s="46"/>
      <c r="HPF50" s="46"/>
      <c r="HPG50" s="46"/>
      <c r="HPH50" s="46"/>
      <c r="HPI50" s="46"/>
      <c r="HPJ50" s="46"/>
      <c r="HPK50" s="46"/>
      <c r="HPL50" s="46"/>
      <c r="HPM50" s="46"/>
      <c r="HPN50" s="46"/>
      <c r="HPO50" s="46"/>
      <c r="HPP50" s="46"/>
      <c r="HPQ50" s="46"/>
      <c r="HPR50" s="46"/>
      <c r="HPS50" s="46"/>
      <c r="HPT50" s="46"/>
      <c r="HPU50" s="46"/>
      <c r="HPV50" s="46"/>
      <c r="HPW50" s="46"/>
      <c r="HPX50" s="46"/>
      <c r="HPY50" s="46"/>
      <c r="HPZ50" s="46"/>
      <c r="HQA50" s="46"/>
      <c r="HQB50" s="46"/>
      <c r="HQC50" s="46"/>
      <c r="HQD50" s="46"/>
      <c r="HQE50" s="46"/>
      <c r="HQF50" s="46"/>
      <c r="HQG50" s="46"/>
      <c r="HQH50" s="46"/>
      <c r="HQI50" s="46"/>
      <c r="HQJ50" s="46"/>
      <c r="HQK50" s="46"/>
      <c r="HQL50" s="46"/>
      <c r="HQM50" s="46"/>
      <c r="HQN50" s="46"/>
      <c r="HQO50" s="46"/>
      <c r="HQP50" s="46"/>
      <c r="HQQ50" s="46"/>
      <c r="HQR50" s="46"/>
      <c r="HQS50" s="46"/>
      <c r="HQT50" s="46"/>
      <c r="HQU50" s="46"/>
      <c r="HQV50" s="46"/>
      <c r="HQW50" s="46"/>
      <c r="HQX50" s="46"/>
      <c r="HQY50" s="46"/>
      <c r="HQZ50" s="46"/>
      <c r="HRA50" s="46"/>
      <c r="HRB50" s="46"/>
      <c r="HRC50" s="46"/>
      <c r="HRD50" s="46"/>
      <c r="HRE50" s="46"/>
      <c r="HRF50" s="46"/>
      <c r="HRG50" s="46"/>
      <c r="HRH50" s="46"/>
      <c r="HRI50" s="46"/>
      <c r="HRJ50" s="46"/>
      <c r="HRK50" s="46"/>
      <c r="HRL50" s="46"/>
      <c r="HRM50" s="46"/>
      <c r="HRN50" s="46"/>
      <c r="HRO50" s="46"/>
      <c r="HRP50" s="46"/>
      <c r="HRQ50" s="46"/>
      <c r="HRR50" s="46"/>
      <c r="HRS50" s="46"/>
      <c r="HRT50" s="46"/>
      <c r="HRU50" s="46"/>
      <c r="HRV50" s="46"/>
      <c r="HRW50" s="46"/>
      <c r="HRX50" s="46"/>
      <c r="HRY50" s="46"/>
      <c r="HRZ50" s="46"/>
      <c r="HSA50" s="46"/>
      <c r="HSB50" s="46"/>
      <c r="HSC50" s="46"/>
      <c r="HSD50" s="46"/>
      <c r="HSE50" s="46"/>
      <c r="HSF50" s="46"/>
      <c r="HSG50" s="46"/>
      <c r="HSH50" s="46"/>
      <c r="HSI50" s="46"/>
      <c r="HSJ50" s="46"/>
      <c r="HSK50" s="46"/>
      <c r="HSL50" s="46"/>
      <c r="HSM50" s="46"/>
      <c r="HSN50" s="46"/>
      <c r="HSO50" s="46"/>
      <c r="HSP50" s="46"/>
      <c r="HSQ50" s="46"/>
      <c r="HSR50" s="46"/>
      <c r="HSS50" s="46"/>
      <c r="HST50" s="46"/>
      <c r="HSU50" s="46"/>
      <c r="HSV50" s="46"/>
      <c r="HSW50" s="46"/>
      <c r="HSX50" s="46"/>
      <c r="HSY50" s="46"/>
      <c r="HSZ50" s="46"/>
      <c r="HTA50" s="46"/>
      <c r="HTB50" s="46"/>
      <c r="HTC50" s="46"/>
      <c r="HTD50" s="46"/>
      <c r="HTE50" s="46"/>
      <c r="HTF50" s="46"/>
      <c r="HTG50" s="46"/>
      <c r="HTH50" s="46"/>
      <c r="HTI50" s="46"/>
      <c r="HTJ50" s="46"/>
      <c r="HTK50" s="46"/>
      <c r="HTL50" s="46"/>
      <c r="HTM50" s="46"/>
      <c r="HTN50" s="46"/>
      <c r="HTO50" s="46"/>
      <c r="HTP50" s="46"/>
      <c r="HTQ50" s="46"/>
      <c r="HTR50" s="46"/>
      <c r="HTS50" s="46"/>
      <c r="HTT50" s="46"/>
      <c r="HTU50" s="46"/>
      <c r="HTV50" s="46"/>
      <c r="HTW50" s="46"/>
      <c r="HTX50" s="46"/>
      <c r="HTY50" s="46"/>
      <c r="HTZ50" s="46"/>
      <c r="HUA50" s="46"/>
      <c r="HUB50" s="46"/>
      <c r="HUC50" s="46"/>
      <c r="HUD50" s="46"/>
      <c r="HUE50" s="46"/>
      <c r="HUF50" s="46"/>
      <c r="HUG50" s="46"/>
      <c r="HUH50" s="46"/>
      <c r="HUI50" s="46"/>
      <c r="HUJ50" s="46"/>
      <c r="HUK50" s="46"/>
      <c r="HUL50" s="46"/>
      <c r="HUM50" s="46"/>
      <c r="HUN50" s="46"/>
      <c r="HUO50" s="46"/>
      <c r="HUP50" s="46"/>
      <c r="HUQ50" s="46"/>
      <c r="HUR50" s="46"/>
      <c r="HUS50" s="46"/>
      <c r="HUT50" s="46"/>
      <c r="HUU50" s="46"/>
      <c r="HUV50" s="46"/>
      <c r="HUW50" s="46"/>
      <c r="HUX50" s="46"/>
      <c r="HUY50" s="46"/>
      <c r="HUZ50" s="46"/>
      <c r="HVA50" s="46"/>
      <c r="HVB50" s="46"/>
      <c r="HVC50" s="46"/>
      <c r="HVD50" s="46"/>
      <c r="HVE50" s="46"/>
      <c r="HVF50" s="46"/>
      <c r="HVG50" s="46"/>
      <c r="HVH50" s="46"/>
      <c r="HVI50" s="46"/>
      <c r="HVJ50" s="46"/>
      <c r="HVK50" s="46"/>
      <c r="HVL50" s="46"/>
      <c r="HVM50" s="46"/>
      <c r="HVN50" s="46"/>
      <c r="HVO50" s="46"/>
      <c r="HVP50" s="46"/>
      <c r="HVQ50" s="46"/>
      <c r="HVR50" s="46"/>
      <c r="HVS50" s="46"/>
      <c r="HVT50" s="46"/>
      <c r="HVU50" s="46"/>
      <c r="HVV50" s="46"/>
      <c r="HVW50" s="46"/>
      <c r="HVX50" s="46"/>
      <c r="HVY50" s="46"/>
      <c r="HVZ50" s="46"/>
      <c r="HWA50" s="46"/>
      <c r="HWB50" s="46"/>
      <c r="HWC50" s="46"/>
      <c r="HWD50" s="46"/>
      <c r="HWE50" s="46"/>
      <c r="HWF50" s="46"/>
      <c r="HWG50" s="46"/>
      <c r="HWH50" s="46"/>
      <c r="HWI50" s="46"/>
      <c r="HWJ50" s="46"/>
      <c r="HWK50" s="46"/>
      <c r="HWL50" s="46"/>
      <c r="HWM50" s="46"/>
      <c r="HWN50" s="46"/>
      <c r="HWO50" s="46"/>
      <c r="HWP50" s="46"/>
      <c r="HWQ50" s="46"/>
      <c r="HWR50" s="46"/>
      <c r="HWS50" s="46"/>
      <c r="HWT50" s="46"/>
      <c r="HWU50" s="46"/>
      <c r="HWV50" s="46"/>
      <c r="HWW50" s="46"/>
      <c r="HWX50" s="46"/>
      <c r="HWY50" s="46"/>
      <c r="HWZ50" s="46"/>
      <c r="HXA50" s="46"/>
      <c r="HXB50" s="46"/>
      <c r="HXC50" s="46"/>
      <c r="HXD50" s="46"/>
      <c r="HXE50" s="46"/>
      <c r="HXF50" s="46"/>
      <c r="HXG50" s="46"/>
      <c r="HXH50" s="46"/>
      <c r="HXI50" s="46"/>
      <c r="HXJ50" s="46"/>
      <c r="HXK50" s="46"/>
      <c r="HXL50" s="46"/>
      <c r="HXM50" s="46"/>
      <c r="HXN50" s="46"/>
      <c r="HXO50" s="46"/>
      <c r="HXP50" s="46"/>
      <c r="HXQ50" s="46"/>
      <c r="HXR50" s="46"/>
      <c r="HXS50" s="46"/>
      <c r="HXT50" s="46"/>
      <c r="HXU50" s="46"/>
      <c r="HXV50" s="46"/>
      <c r="HXW50" s="46"/>
      <c r="HXX50" s="46"/>
      <c r="HXY50" s="46"/>
      <c r="HXZ50" s="46"/>
      <c r="HYA50" s="46"/>
      <c r="HYB50" s="46"/>
      <c r="HYC50" s="46"/>
      <c r="HYD50" s="46"/>
      <c r="HYE50" s="46"/>
      <c r="HYF50" s="46"/>
      <c r="HYG50" s="46"/>
      <c r="HYH50" s="46"/>
      <c r="HYI50" s="46"/>
      <c r="HYJ50" s="46"/>
      <c r="HYK50" s="46"/>
      <c r="HYL50" s="46"/>
      <c r="HYM50" s="46"/>
      <c r="HYN50" s="46"/>
      <c r="HYO50" s="46"/>
      <c r="HYP50" s="46"/>
      <c r="HYQ50" s="46"/>
      <c r="HYR50" s="46"/>
      <c r="HYS50" s="46"/>
      <c r="HYT50" s="46"/>
      <c r="HYU50" s="46"/>
      <c r="HYV50" s="46"/>
      <c r="HYW50" s="46"/>
      <c r="HYX50" s="46"/>
      <c r="HYY50" s="46"/>
      <c r="HYZ50" s="46"/>
      <c r="HZA50" s="46"/>
      <c r="HZB50" s="46"/>
      <c r="HZC50" s="46"/>
      <c r="HZD50" s="46"/>
      <c r="HZE50" s="46"/>
      <c r="HZF50" s="46"/>
      <c r="HZG50" s="46"/>
      <c r="HZH50" s="46"/>
      <c r="HZI50" s="46"/>
      <c r="HZJ50" s="46"/>
      <c r="HZK50" s="46"/>
      <c r="HZL50" s="46"/>
      <c r="HZM50" s="46"/>
      <c r="HZN50" s="46"/>
      <c r="HZO50" s="46"/>
      <c r="HZP50" s="46"/>
      <c r="HZQ50" s="46"/>
      <c r="HZR50" s="46"/>
      <c r="HZS50" s="46"/>
      <c r="HZT50" s="46"/>
      <c r="HZU50" s="46"/>
      <c r="HZV50" s="46"/>
      <c r="HZW50" s="46"/>
      <c r="HZX50" s="46"/>
      <c r="HZY50" s="46"/>
      <c r="HZZ50" s="46"/>
      <c r="IAA50" s="46"/>
      <c r="IAB50" s="46"/>
      <c r="IAC50" s="46"/>
      <c r="IAD50" s="46"/>
      <c r="IAE50" s="46"/>
      <c r="IAF50" s="46"/>
      <c r="IAG50" s="46"/>
      <c r="IAH50" s="46"/>
      <c r="IAI50" s="46"/>
      <c r="IAJ50" s="46"/>
      <c r="IAK50" s="46"/>
      <c r="IAL50" s="46"/>
      <c r="IAM50" s="46"/>
      <c r="IAN50" s="46"/>
      <c r="IAO50" s="46"/>
      <c r="IAP50" s="46"/>
      <c r="IAQ50" s="46"/>
      <c r="IAR50" s="46"/>
      <c r="IAS50" s="46"/>
      <c r="IAT50" s="46"/>
      <c r="IAU50" s="46"/>
      <c r="IAV50" s="46"/>
      <c r="IAW50" s="46"/>
      <c r="IAX50" s="46"/>
      <c r="IAY50" s="46"/>
      <c r="IAZ50" s="46"/>
      <c r="IBA50" s="46"/>
      <c r="IBB50" s="46"/>
      <c r="IBC50" s="46"/>
      <c r="IBD50" s="46"/>
      <c r="IBE50" s="46"/>
      <c r="IBF50" s="46"/>
      <c r="IBG50" s="46"/>
      <c r="IBH50" s="46"/>
      <c r="IBI50" s="46"/>
      <c r="IBJ50" s="46"/>
      <c r="IBK50" s="46"/>
      <c r="IBL50" s="46"/>
      <c r="IBM50" s="46"/>
      <c r="IBN50" s="46"/>
      <c r="IBO50" s="46"/>
      <c r="IBP50" s="46"/>
      <c r="IBQ50" s="46"/>
      <c r="IBR50" s="46"/>
      <c r="IBS50" s="46"/>
      <c r="IBT50" s="46"/>
      <c r="IBU50" s="46"/>
      <c r="IBV50" s="46"/>
      <c r="IBW50" s="46"/>
      <c r="IBX50" s="46"/>
      <c r="IBY50" s="46"/>
      <c r="IBZ50" s="46"/>
      <c r="ICA50" s="46"/>
      <c r="ICB50" s="46"/>
      <c r="ICC50" s="46"/>
      <c r="ICD50" s="46"/>
      <c r="ICE50" s="46"/>
      <c r="ICF50" s="46"/>
      <c r="ICG50" s="46"/>
      <c r="ICH50" s="46"/>
      <c r="ICI50" s="46"/>
      <c r="ICJ50" s="46"/>
      <c r="ICK50" s="46"/>
      <c r="ICL50" s="46"/>
      <c r="ICM50" s="46"/>
      <c r="ICN50" s="46"/>
      <c r="ICO50" s="46"/>
      <c r="ICP50" s="46"/>
      <c r="ICQ50" s="46"/>
      <c r="ICR50" s="46"/>
      <c r="ICS50" s="46"/>
      <c r="ICT50" s="46"/>
      <c r="ICU50" s="46"/>
      <c r="ICV50" s="46"/>
      <c r="ICW50" s="46"/>
      <c r="ICX50" s="46"/>
      <c r="ICY50" s="46"/>
      <c r="ICZ50" s="46"/>
      <c r="IDA50" s="46"/>
      <c r="IDB50" s="46"/>
      <c r="IDC50" s="46"/>
      <c r="IDD50" s="46"/>
      <c r="IDE50" s="46"/>
      <c r="IDF50" s="46"/>
      <c r="IDG50" s="46"/>
      <c r="IDH50" s="46"/>
      <c r="IDI50" s="46"/>
      <c r="IDJ50" s="46"/>
      <c r="IDK50" s="46"/>
      <c r="IDL50" s="46"/>
      <c r="IDM50" s="46"/>
      <c r="IDN50" s="46"/>
      <c r="IDO50" s="46"/>
      <c r="IDP50" s="46"/>
      <c r="IDQ50" s="46"/>
      <c r="IDR50" s="46"/>
      <c r="IDS50" s="46"/>
      <c r="IDT50" s="46"/>
      <c r="IDU50" s="46"/>
      <c r="IDV50" s="46"/>
      <c r="IDW50" s="46"/>
      <c r="IDX50" s="46"/>
      <c r="IDY50" s="46"/>
      <c r="IDZ50" s="46"/>
      <c r="IEA50" s="46"/>
      <c r="IEB50" s="46"/>
      <c r="IEC50" s="46"/>
      <c r="IED50" s="46"/>
      <c r="IEE50" s="46"/>
      <c r="IEF50" s="46"/>
      <c r="IEG50" s="46"/>
      <c r="IEH50" s="46"/>
      <c r="IEI50" s="46"/>
      <c r="IEJ50" s="46"/>
      <c r="IEK50" s="46"/>
      <c r="IEL50" s="46"/>
      <c r="IEM50" s="46"/>
      <c r="IEN50" s="46"/>
      <c r="IEO50" s="46"/>
      <c r="IEP50" s="46"/>
      <c r="IEQ50" s="46"/>
      <c r="IER50" s="46"/>
      <c r="IES50" s="46"/>
      <c r="IET50" s="46"/>
      <c r="IEU50" s="46"/>
      <c r="IEV50" s="46"/>
      <c r="IEW50" s="46"/>
      <c r="IEX50" s="46"/>
      <c r="IEY50" s="46"/>
      <c r="IEZ50" s="46"/>
      <c r="IFA50" s="46"/>
      <c r="IFB50" s="46"/>
      <c r="IFC50" s="46"/>
      <c r="IFD50" s="46"/>
      <c r="IFE50" s="46"/>
      <c r="IFF50" s="46"/>
      <c r="IFG50" s="46"/>
      <c r="IFH50" s="46"/>
      <c r="IFI50" s="46"/>
      <c r="IFJ50" s="46"/>
      <c r="IFK50" s="46"/>
      <c r="IFL50" s="46"/>
      <c r="IFM50" s="46"/>
      <c r="IFN50" s="46"/>
      <c r="IFO50" s="46"/>
      <c r="IFP50" s="46"/>
      <c r="IFQ50" s="46"/>
      <c r="IFR50" s="46"/>
      <c r="IFS50" s="46"/>
      <c r="IFT50" s="46"/>
      <c r="IFU50" s="46"/>
      <c r="IFV50" s="46"/>
      <c r="IFW50" s="46"/>
      <c r="IFX50" s="46"/>
      <c r="IFY50" s="46"/>
      <c r="IFZ50" s="46"/>
      <c r="IGA50" s="46"/>
      <c r="IGB50" s="46"/>
      <c r="IGC50" s="46"/>
      <c r="IGD50" s="46"/>
      <c r="IGE50" s="46"/>
      <c r="IGF50" s="46"/>
      <c r="IGG50" s="46"/>
      <c r="IGH50" s="46"/>
      <c r="IGI50" s="46"/>
      <c r="IGJ50" s="46"/>
      <c r="IGK50" s="46"/>
      <c r="IGL50" s="46"/>
      <c r="IGM50" s="46"/>
      <c r="IGN50" s="46"/>
      <c r="IGO50" s="46"/>
      <c r="IGP50" s="46"/>
      <c r="IGQ50" s="46"/>
      <c r="IGR50" s="46"/>
      <c r="IGS50" s="46"/>
      <c r="IGT50" s="46"/>
      <c r="IGU50" s="46"/>
      <c r="IGV50" s="46"/>
      <c r="IGW50" s="46"/>
      <c r="IGX50" s="46"/>
      <c r="IGY50" s="46"/>
      <c r="IGZ50" s="46"/>
      <c r="IHA50" s="46"/>
      <c r="IHB50" s="46"/>
      <c r="IHC50" s="46"/>
      <c r="IHD50" s="46"/>
      <c r="IHE50" s="46"/>
      <c r="IHF50" s="46"/>
      <c r="IHG50" s="46"/>
      <c r="IHH50" s="46"/>
      <c r="IHI50" s="46"/>
      <c r="IHJ50" s="46"/>
      <c r="IHK50" s="46"/>
      <c r="IHL50" s="46"/>
      <c r="IHM50" s="46"/>
      <c r="IHN50" s="46"/>
      <c r="IHO50" s="46"/>
      <c r="IHP50" s="46"/>
      <c r="IHQ50" s="46"/>
      <c r="IHR50" s="46"/>
      <c r="IHS50" s="46"/>
      <c r="IHT50" s="46"/>
      <c r="IHU50" s="46"/>
      <c r="IHV50" s="46"/>
      <c r="IHW50" s="46"/>
      <c r="IHX50" s="46"/>
      <c r="IHY50" s="46"/>
      <c r="IHZ50" s="46"/>
      <c r="IIA50" s="46"/>
      <c r="IIB50" s="46"/>
      <c r="IIC50" s="46"/>
      <c r="IID50" s="46"/>
      <c r="IIE50" s="46"/>
      <c r="IIF50" s="46"/>
      <c r="IIG50" s="46"/>
      <c r="IIH50" s="46"/>
      <c r="III50" s="46"/>
      <c r="IIJ50" s="46"/>
      <c r="IIK50" s="46"/>
      <c r="IIL50" s="46"/>
      <c r="IIM50" s="46"/>
      <c r="IIN50" s="46"/>
      <c r="IIO50" s="46"/>
      <c r="IIP50" s="46"/>
      <c r="IIQ50" s="46"/>
      <c r="IIR50" s="46"/>
      <c r="IIS50" s="46"/>
      <c r="IIT50" s="46"/>
      <c r="IIU50" s="46"/>
      <c r="IIV50" s="46"/>
      <c r="IIW50" s="46"/>
      <c r="IIX50" s="46"/>
      <c r="IIY50" s="46"/>
      <c r="IIZ50" s="46"/>
      <c r="IJA50" s="46"/>
      <c r="IJB50" s="46"/>
      <c r="IJC50" s="46"/>
      <c r="IJD50" s="46"/>
      <c r="IJE50" s="46"/>
      <c r="IJF50" s="46"/>
      <c r="IJG50" s="46"/>
      <c r="IJH50" s="46"/>
      <c r="IJI50" s="46"/>
      <c r="IJJ50" s="46"/>
      <c r="IJK50" s="46"/>
      <c r="IJL50" s="46"/>
      <c r="IJM50" s="46"/>
      <c r="IJN50" s="46"/>
      <c r="IJO50" s="46"/>
      <c r="IJP50" s="46"/>
      <c r="IJQ50" s="46"/>
      <c r="IJR50" s="46"/>
      <c r="IJS50" s="46"/>
      <c r="IJT50" s="46"/>
      <c r="IJU50" s="46"/>
      <c r="IJV50" s="46"/>
      <c r="IJW50" s="46"/>
      <c r="IJX50" s="46"/>
      <c r="IJY50" s="46"/>
      <c r="IJZ50" s="46"/>
      <c r="IKA50" s="46"/>
      <c r="IKB50" s="46"/>
      <c r="IKC50" s="46"/>
      <c r="IKD50" s="46"/>
      <c r="IKE50" s="46"/>
      <c r="IKF50" s="46"/>
      <c r="IKG50" s="46"/>
      <c r="IKH50" s="46"/>
      <c r="IKI50" s="46"/>
      <c r="IKJ50" s="46"/>
      <c r="IKK50" s="46"/>
      <c r="IKL50" s="46"/>
      <c r="IKM50" s="46"/>
      <c r="IKN50" s="46"/>
      <c r="IKO50" s="46"/>
      <c r="IKP50" s="46"/>
      <c r="IKQ50" s="46"/>
      <c r="IKR50" s="46"/>
      <c r="IKS50" s="46"/>
      <c r="IKT50" s="46"/>
      <c r="IKU50" s="46"/>
      <c r="IKV50" s="46"/>
      <c r="IKW50" s="46"/>
      <c r="IKX50" s="46"/>
      <c r="IKY50" s="46"/>
      <c r="IKZ50" s="46"/>
      <c r="ILA50" s="46"/>
      <c r="ILB50" s="46"/>
      <c r="ILC50" s="46"/>
      <c r="ILD50" s="46"/>
      <c r="ILE50" s="46"/>
      <c r="ILF50" s="46"/>
      <c r="ILG50" s="46"/>
      <c r="ILH50" s="46"/>
      <c r="ILI50" s="46"/>
      <c r="ILJ50" s="46"/>
      <c r="ILK50" s="46"/>
      <c r="ILL50" s="46"/>
      <c r="ILM50" s="46"/>
      <c r="ILN50" s="46"/>
      <c r="ILO50" s="46"/>
      <c r="ILP50" s="46"/>
      <c r="ILQ50" s="46"/>
      <c r="ILR50" s="46"/>
      <c r="ILS50" s="46"/>
      <c r="ILT50" s="46"/>
      <c r="ILU50" s="46"/>
      <c r="ILV50" s="46"/>
      <c r="ILW50" s="46"/>
      <c r="ILX50" s="46"/>
      <c r="ILY50" s="46"/>
      <c r="ILZ50" s="46"/>
      <c r="IMA50" s="46"/>
      <c r="IMB50" s="46"/>
      <c r="IMC50" s="46"/>
      <c r="IMD50" s="46"/>
      <c r="IME50" s="46"/>
      <c r="IMF50" s="46"/>
      <c r="IMG50" s="46"/>
      <c r="IMH50" s="46"/>
      <c r="IMI50" s="46"/>
      <c r="IMJ50" s="46"/>
      <c r="IMK50" s="46"/>
      <c r="IML50" s="46"/>
      <c r="IMM50" s="46"/>
      <c r="IMN50" s="46"/>
      <c r="IMO50" s="46"/>
      <c r="IMP50" s="46"/>
      <c r="IMQ50" s="46"/>
      <c r="IMR50" s="46"/>
      <c r="IMS50" s="46"/>
      <c r="IMT50" s="46"/>
      <c r="IMU50" s="46"/>
      <c r="IMV50" s="46"/>
      <c r="IMW50" s="46"/>
      <c r="IMX50" s="46"/>
      <c r="IMY50" s="46"/>
      <c r="IMZ50" s="46"/>
      <c r="INA50" s="46"/>
      <c r="INB50" s="46"/>
      <c r="INC50" s="46"/>
      <c r="IND50" s="46"/>
      <c r="INE50" s="46"/>
      <c r="INF50" s="46"/>
      <c r="ING50" s="46"/>
      <c r="INH50" s="46"/>
      <c r="INI50" s="46"/>
      <c r="INJ50" s="46"/>
      <c r="INK50" s="46"/>
      <c r="INL50" s="46"/>
      <c r="INM50" s="46"/>
      <c r="INN50" s="46"/>
      <c r="INO50" s="46"/>
      <c r="INP50" s="46"/>
      <c r="INQ50" s="46"/>
      <c r="INR50" s="46"/>
      <c r="INS50" s="46"/>
      <c r="INT50" s="46"/>
      <c r="INU50" s="46"/>
      <c r="INV50" s="46"/>
      <c r="INW50" s="46"/>
      <c r="INX50" s="46"/>
      <c r="INY50" s="46"/>
      <c r="INZ50" s="46"/>
      <c r="IOA50" s="46"/>
      <c r="IOB50" s="46"/>
      <c r="IOC50" s="46"/>
      <c r="IOD50" s="46"/>
      <c r="IOE50" s="46"/>
      <c r="IOF50" s="46"/>
      <c r="IOG50" s="46"/>
      <c r="IOH50" s="46"/>
      <c r="IOI50" s="46"/>
      <c r="IOJ50" s="46"/>
      <c r="IOK50" s="46"/>
      <c r="IOL50" s="46"/>
      <c r="IOM50" s="46"/>
      <c r="ION50" s="46"/>
      <c r="IOO50" s="46"/>
      <c r="IOP50" s="46"/>
      <c r="IOQ50" s="46"/>
      <c r="IOR50" s="46"/>
      <c r="IOS50" s="46"/>
      <c r="IOT50" s="46"/>
      <c r="IOU50" s="46"/>
      <c r="IOV50" s="46"/>
      <c r="IOW50" s="46"/>
      <c r="IOX50" s="46"/>
      <c r="IOY50" s="46"/>
      <c r="IOZ50" s="46"/>
      <c r="IPA50" s="46"/>
      <c r="IPB50" s="46"/>
      <c r="IPC50" s="46"/>
      <c r="IPD50" s="46"/>
      <c r="IPE50" s="46"/>
      <c r="IPF50" s="46"/>
      <c r="IPG50" s="46"/>
      <c r="IPH50" s="46"/>
      <c r="IPI50" s="46"/>
      <c r="IPJ50" s="46"/>
      <c r="IPK50" s="46"/>
      <c r="IPL50" s="46"/>
      <c r="IPM50" s="46"/>
      <c r="IPN50" s="46"/>
      <c r="IPO50" s="46"/>
      <c r="IPP50" s="46"/>
      <c r="IPQ50" s="46"/>
      <c r="IPR50" s="46"/>
      <c r="IPS50" s="46"/>
      <c r="IPT50" s="46"/>
      <c r="IPU50" s="46"/>
      <c r="IPV50" s="46"/>
      <c r="IPW50" s="46"/>
      <c r="IPX50" s="46"/>
      <c r="IPY50" s="46"/>
      <c r="IPZ50" s="46"/>
      <c r="IQA50" s="46"/>
      <c r="IQB50" s="46"/>
      <c r="IQC50" s="46"/>
      <c r="IQD50" s="46"/>
      <c r="IQE50" s="46"/>
      <c r="IQF50" s="46"/>
      <c r="IQG50" s="46"/>
      <c r="IQH50" s="46"/>
      <c r="IQI50" s="46"/>
      <c r="IQJ50" s="46"/>
      <c r="IQK50" s="46"/>
      <c r="IQL50" s="46"/>
      <c r="IQM50" s="46"/>
      <c r="IQN50" s="46"/>
      <c r="IQO50" s="46"/>
      <c r="IQP50" s="46"/>
      <c r="IQQ50" s="46"/>
      <c r="IQR50" s="46"/>
      <c r="IQS50" s="46"/>
      <c r="IQT50" s="46"/>
      <c r="IQU50" s="46"/>
      <c r="IQV50" s="46"/>
      <c r="IQW50" s="46"/>
      <c r="IQX50" s="46"/>
      <c r="IQY50" s="46"/>
      <c r="IQZ50" s="46"/>
      <c r="IRA50" s="46"/>
      <c r="IRB50" s="46"/>
      <c r="IRC50" s="46"/>
      <c r="IRD50" s="46"/>
      <c r="IRE50" s="46"/>
      <c r="IRF50" s="46"/>
      <c r="IRG50" s="46"/>
      <c r="IRH50" s="46"/>
      <c r="IRI50" s="46"/>
      <c r="IRJ50" s="46"/>
      <c r="IRK50" s="46"/>
      <c r="IRL50" s="46"/>
      <c r="IRM50" s="46"/>
      <c r="IRN50" s="46"/>
      <c r="IRO50" s="46"/>
      <c r="IRP50" s="46"/>
      <c r="IRQ50" s="46"/>
      <c r="IRR50" s="46"/>
      <c r="IRS50" s="46"/>
      <c r="IRT50" s="46"/>
      <c r="IRU50" s="46"/>
      <c r="IRV50" s="46"/>
      <c r="IRW50" s="46"/>
      <c r="IRX50" s="46"/>
      <c r="IRY50" s="46"/>
      <c r="IRZ50" s="46"/>
      <c r="ISA50" s="46"/>
      <c r="ISB50" s="46"/>
      <c r="ISC50" s="46"/>
      <c r="ISD50" s="46"/>
      <c r="ISE50" s="46"/>
      <c r="ISF50" s="46"/>
      <c r="ISG50" s="46"/>
      <c r="ISH50" s="46"/>
      <c r="ISI50" s="46"/>
      <c r="ISJ50" s="46"/>
      <c r="ISK50" s="46"/>
      <c r="ISL50" s="46"/>
      <c r="ISM50" s="46"/>
      <c r="ISN50" s="46"/>
      <c r="ISO50" s="46"/>
      <c r="ISP50" s="46"/>
      <c r="ISQ50" s="46"/>
      <c r="ISR50" s="46"/>
      <c r="ISS50" s="46"/>
      <c r="IST50" s="46"/>
      <c r="ISU50" s="46"/>
      <c r="ISV50" s="46"/>
      <c r="ISW50" s="46"/>
      <c r="ISX50" s="46"/>
      <c r="ISY50" s="46"/>
      <c r="ISZ50" s="46"/>
      <c r="ITA50" s="46"/>
      <c r="ITB50" s="46"/>
      <c r="ITC50" s="46"/>
      <c r="ITD50" s="46"/>
      <c r="ITE50" s="46"/>
      <c r="ITF50" s="46"/>
      <c r="ITG50" s="46"/>
      <c r="ITH50" s="46"/>
      <c r="ITI50" s="46"/>
      <c r="ITJ50" s="46"/>
      <c r="ITK50" s="46"/>
      <c r="ITL50" s="46"/>
      <c r="ITM50" s="46"/>
      <c r="ITN50" s="46"/>
      <c r="ITO50" s="46"/>
      <c r="ITP50" s="46"/>
      <c r="ITQ50" s="46"/>
      <c r="ITR50" s="46"/>
      <c r="ITS50" s="46"/>
      <c r="ITT50" s="46"/>
      <c r="ITU50" s="46"/>
      <c r="ITV50" s="46"/>
      <c r="ITW50" s="46"/>
      <c r="ITX50" s="46"/>
      <c r="ITY50" s="46"/>
      <c r="ITZ50" s="46"/>
      <c r="IUA50" s="46"/>
      <c r="IUB50" s="46"/>
      <c r="IUC50" s="46"/>
      <c r="IUD50" s="46"/>
      <c r="IUE50" s="46"/>
      <c r="IUF50" s="46"/>
      <c r="IUG50" s="46"/>
      <c r="IUH50" s="46"/>
      <c r="IUI50" s="46"/>
      <c r="IUJ50" s="46"/>
      <c r="IUK50" s="46"/>
      <c r="IUL50" s="46"/>
      <c r="IUM50" s="46"/>
      <c r="IUN50" s="46"/>
      <c r="IUO50" s="46"/>
      <c r="IUP50" s="46"/>
      <c r="IUQ50" s="46"/>
      <c r="IUR50" s="46"/>
      <c r="IUS50" s="46"/>
      <c r="IUT50" s="46"/>
      <c r="IUU50" s="46"/>
      <c r="IUV50" s="46"/>
      <c r="IUW50" s="46"/>
      <c r="IUX50" s="46"/>
      <c r="IUY50" s="46"/>
      <c r="IUZ50" s="46"/>
      <c r="IVA50" s="46"/>
      <c r="IVB50" s="46"/>
      <c r="IVC50" s="46"/>
      <c r="IVD50" s="46"/>
      <c r="IVE50" s="46"/>
      <c r="IVF50" s="46"/>
      <c r="IVG50" s="46"/>
      <c r="IVH50" s="46"/>
      <c r="IVI50" s="46"/>
      <c r="IVJ50" s="46"/>
      <c r="IVK50" s="46"/>
      <c r="IVL50" s="46"/>
      <c r="IVM50" s="46"/>
      <c r="IVN50" s="46"/>
      <c r="IVO50" s="46"/>
      <c r="IVP50" s="46"/>
      <c r="IVQ50" s="46"/>
      <c r="IVR50" s="46"/>
      <c r="IVS50" s="46"/>
      <c r="IVT50" s="46"/>
      <c r="IVU50" s="46"/>
      <c r="IVV50" s="46"/>
      <c r="IVW50" s="46"/>
      <c r="IVX50" s="46"/>
      <c r="IVY50" s="46"/>
      <c r="IVZ50" s="46"/>
      <c r="IWA50" s="46"/>
      <c r="IWB50" s="46"/>
      <c r="IWC50" s="46"/>
      <c r="IWD50" s="46"/>
      <c r="IWE50" s="46"/>
      <c r="IWF50" s="46"/>
      <c r="IWG50" s="46"/>
      <c r="IWH50" s="46"/>
      <c r="IWI50" s="46"/>
      <c r="IWJ50" s="46"/>
      <c r="IWK50" s="46"/>
      <c r="IWL50" s="46"/>
      <c r="IWM50" s="46"/>
      <c r="IWN50" s="46"/>
      <c r="IWO50" s="46"/>
      <c r="IWP50" s="46"/>
      <c r="IWQ50" s="46"/>
      <c r="IWR50" s="46"/>
      <c r="IWS50" s="46"/>
      <c r="IWT50" s="46"/>
      <c r="IWU50" s="46"/>
      <c r="IWV50" s="46"/>
      <c r="IWW50" s="46"/>
      <c r="IWX50" s="46"/>
      <c r="IWY50" s="46"/>
      <c r="IWZ50" s="46"/>
      <c r="IXA50" s="46"/>
      <c r="IXB50" s="46"/>
      <c r="IXC50" s="46"/>
      <c r="IXD50" s="46"/>
      <c r="IXE50" s="46"/>
      <c r="IXF50" s="46"/>
      <c r="IXG50" s="46"/>
      <c r="IXH50" s="46"/>
      <c r="IXI50" s="46"/>
      <c r="IXJ50" s="46"/>
      <c r="IXK50" s="46"/>
      <c r="IXL50" s="46"/>
      <c r="IXM50" s="46"/>
      <c r="IXN50" s="46"/>
      <c r="IXO50" s="46"/>
      <c r="IXP50" s="46"/>
      <c r="IXQ50" s="46"/>
      <c r="IXR50" s="46"/>
      <c r="IXS50" s="46"/>
      <c r="IXT50" s="46"/>
      <c r="IXU50" s="46"/>
      <c r="IXV50" s="46"/>
      <c r="IXW50" s="46"/>
      <c r="IXX50" s="46"/>
      <c r="IXY50" s="46"/>
      <c r="IXZ50" s="46"/>
      <c r="IYA50" s="46"/>
      <c r="IYB50" s="46"/>
      <c r="IYC50" s="46"/>
      <c r="IYD50" s="46"/>
      <c r="IYE50" s="46"/>
      <c r="IYF50" s="46"/>
      <c r="IYG50" s="46"/>
      <c r="IYH50" s="46"/>
      <c r="IYI50" s="46"/>
      <c r="IYJ50" s="46"/>
      <c r="IYK50" s="46"/>
      <c r="IYL50" s="46"/>
      <c r="IYM50" s="46"/>
      <c r="IYN50" s="46"/>
      <c r="IYO50" s="46"/>
      <c r="IYP50" s="46"/>
      <c r="IYQ50" s="46"/>
      <c r="IYR50" s="46"/>
      <c r="IYS50" s="46"/>
      <c r="IYT50" s="46"/>
      <c r="IYU50" s="46"/>
      <c r="IYV50" s="46"/>
      <c r="IYW50" s="46"/>
      <c r="IYX50" s="46"/>
      <c r="IYY50" s="46"/>
      <c r="IYZ50" s="46"/>
      <c r="IZA50" s="46"/>
      <c r="IZB50" s="46"/>
      <c r="IZC50" s="46"/>
      <c r="IZD50" s="46"/>
      <c r="IZE50" s="46"/>
      <c r="IZF50" s="46"/>
      <c r="IZG50" s="46"/>
      <c r="IZH50" s="46"/>
      <c r="IZI50" s="46"/>
      <c r="IZJ50" s="46"/>
      <c r="IZK50" s="46"/>
      <c r="IZL50" s="46"/>
      <c r="IZM50" s="46"/>
      <c r="IZN50" s="46"/>
      <c r="IZO50" s="46"/>
      <c r="IZP50" s="46"/>
      <c r="IZQ50" s="46"/>
      <c r="IZR50" s="46"/>
      <c r="IZS50" s="46"/>
      <c r="IZT50" s="46"/>
      <c r="IZU50" s="46"/>
      <c r="IZV50" s="46"/>
      <c r="IZW50" s="46"/>
      <c r="IZX50" s="46"/>
      <c r="IZY50" s="46"/>
      <c r="IZZ50" s="46"/>
      <c r="JAA50" s="46"/>
      <c r="JAB50" s="46"/>
      <c r="JAC50" s="46"/>
      <c r="JAD50" s="46"/>
      <c r="JAE50" s="46"/>
      <c r="JAF50" s="46"/>
      <c r="JAG50" s="46"/>
      <c r="JAH50" s="46"/>
      <c r="JAI50" s="46"/>
      <c r="JAJ50" s="46"/>
      <c r="JAK50" s="46"/>
      <c r="JAL50" s="46"/>
      <c r="JAM50" s="46"/>
      <c r="JAN50" s="46"/>
      <c r="JAO50" s="46"/>
      <c r="JAP50" s="46"/>
      <c r="JAQ50" s="46"/>
      <c r="JAR50" s="46"/>
      <c r="JAS50" s="46"/>
      <c r="JAT50" s="46"/>
      <c r="JAU50" s="46"/>
      <c r="JAV50" s="46"/>
      <c r="JAW50" s="46"/>
      <c r="JAX50" s="46"/>
      <c r="JAY50" s="46"/>
      <c r="JAZ50" s="46"/>
      <c r="JBA50" s="46"/>
      <c r="JBB50" s="46"/>
      <c r="JBC50" s="46"/>
      <c r="JBD50" s="46"/>
      <c r="JBE50" s="46"/>
      <c r="JBF50" s="46"/>
      <c r="JBG50" s="46"/>
      <c r="JBH50" s="46"/>
      <c r="JBI50" s="46"/>
      <c r="JBJ50" s="46"/>
      <c r="JBK50" s="46"/>
      <c r="JBL50" s="46"/>
      <c r="JBM50" s="46"/>
      <c r="JBN50" s="46"/>
      <c r="JBO50" s="46"/>
      <c r="JBP50" s="46"/>
      <c r="JBQ50" s="46"/>
      <c r="JBR50" s="46"/>
      <c r="JBS50" s="46"/>
      <c r="JBT50" s="46"/>
      <c r="JBU50" s="46"/>
      <c r="JBV50" s="46"/>
      <c r="JBW50" s="46"/>
      <c r="JBX50" s="46"/>
      <c r="JBY50" s="46"/>
      <c r="JBZ50" s="46"/>
      <c r="JCA50" s="46"/>
      <c r="JCB50" s="46"/>
      <c r="JCC50" s="46"/>
      <c r="JCD50" s="46"/>
      <c r="JCE50" s="46"/>
      <c r="JCF50" s="46"/>
      <c r="JCG50" s="46"/>
      <c r="JCH50" s="46"/>
      <c r="JCI50" s="46"/>
      <c r="JCJ50" s="46"/>
      <c r="JCK50" s="46"/>
      <c r="JCL50" s="46"/>
      <c r="JCM50" s="46"/>
      <c r="JCN50" s="46"/>
      <c r="JCO50" s="46"/>
      <c r="JCP50" s="46"/>
      <c r="JCQ50" s="46"/>
      <c r="JCR50" s="46"/>
      <c r="JCS50" s="46"/>
      <c r="JCT50" s="46"/>
      <c r="JCU50" s="46"/>
      <c r="JCV50" s="46"/>
      <c r="JCW50" s="46"/>
      <c r="JCX50" s="46"/>
      <c r="JCY50" s="46"/>
      <c r="JCZ50" s="46"/>
      <c r="JDA50" s="46"/>
      <c r="JDB50" s="46"/>
      <c r="JDC50" s="46"/>
      <c r="JDD50" s="46"/>
      <c r="JDE50" s="46"/>
      <c r="JDF50" s="46"/>
      <c r="JDG50" s="46"/>
      <c r="JDH50" s="46"/>
      <c r="JDI50" s="46"/>
      <c r="JDJ50" s="46"/>
      <c r="JDK50" s="46"/>
      <c r="JDL50" s="46"/>
      <c r="JDM50" s="46"/>
      <c r="JDN50" s="46"/>
      <c r="JDO50" s="46"/>
      <c r="JDP50" s="46"/>
      <c r="JDQ50" s="46"/>
      <c r="JDR50" s="46"/>
      <c r="JDS50" s="46"/>
      <c r="JDT50" s="46"/>
      <c r="JDU50" s="46"/>
      <c r="JDV50" s="46"/>
      <c r="JDW50" s="46"/>
      <c r="JDX50" s="46"/>
      <c r="JDY50" s="46"/>
      <c r="JDZ50" s="46"/>
      <c r="JEA50" s="46"/>
      <c r="JEB50" s="46"/>
      <c r="JEC50" s="46"/>
      <c r="JED50" s="46"/>
      <c r="JEE50" s="46"/>
      <c r="JEF50" s="46"/>
      <c r="JEG50" s="46"/>
      <c r="JEH50" s="46"/>
      <c r="JEI50" s="46"/>
      <c r="JEJ50" s="46"/>
      <c r="JEK50" s="46"/>
      <c r="JEL50" s="46"/>
      <c r="JEM50" s="46"/>
      <c r="JEN50" s="46"/>
      <c r="JEO50" s="46"/>
      <c r="JEP50" s="46"/>
      <c r="JEQ50" s="46"/>
      <c r="JER50" s="46"/>
      <c r="JES50" s="46"/>
      <c r="JET50" s="46"/>
      <c r="JEU50" s="46"/>
      <c r="JEV50" s="46"/>
      <c r="JEW50" s="46"/>
      <c r="JEX50" s="46"/>
      <c r="JEY50" s="46"/>
      <c r="JEZ50" s="46"/>
      <c r="JFA50" s="46"/>
      <c r="JFB50" s="46"/>
      <c r="JFC50" s="46"/>
      <c r="JFD50" s="46"/>
      <c r="JFE50" s="46"/>
      <c r="JFF50" s="46"/>
      <c r="JFG50" s="46"/>
      <c r="JFH50" s="46"/>
      <c r="JFI50" s="46"/>
      <c r="JFJ50" s="46"/>
      <c r="JFK50" s="46"/>
      <c r="JFL50" s="46"/>
      <c r="JFM50" s="46"/>
      <c r="JFN50" s="46"/>
      <c r="JFO50" s="46"/>
      <c r="JFP50" s="46"/>
      <c r="JFQ50" s="46"/>
      <c r="JFR50" s="46"/>
      <c r="JFS50" s="46"/>
      <c r="JFT50" s="46"/>
      <c r="JFU50" s="46"/>
      <c r="JFV50" s="46"/>
      <c r="JFW50" s="46"/>
      <c r="JFX50" s="46"/>
      <c r="JFY50" s="46"/>
      <c r="JFZ50" s="46"/>
      <c r="JGA50" s="46"/>
      <c r="JGB50" s="46"/>
      <c r="JGC50" s="46"/>
      <c r="JGD50" s="46"/>
      <c r="JGE50" s="46"/>
      <c r="JGF50" s="46"/>
      <c r="JGG50" s="46"/>
      <c r="JGH50" s="46"/>
      <c r="JGI50" s="46"/>
      <c r="JGJ50" s="46"/>
      <c r="JGK50" s="46"/>
      <c r="JGL50" s="46"/>
      <c r="JGM50" s="46"/>
      <c r="JGN50" s="46"/>
      <c r="JGO50" s="46"/>
      <c r="JGP50" s="46"/>
      <c r="JGQ50" s="46"/>
      <c r="JGR50" s="46"/>
      <c r="JGS50" s="46"/>
      <c r="JGT50" s="46"/>
      <c r="JGU50" s="46"/>
      <c r="JGV50" s="46"/>
      <c r="JGW50" s="46"/>
      <c r="JGX50" s="46"/>
      <c r="JGY50" s="46"/>
      <c r="JGZ50" s="46"/>
      <c r="JHA50" s="46"/>
      <c r="JHB50" s="46"/>
      <c r="JHC50" s="46"/>
      <c r="JHD50" s="46"/>
      <c r="JHE50" s="46"/>
      <c r="JHF50" s="46"/>
      <c r="JHG50" s="46"/>
      <c r="JHH50" s="46"/>
      <c r="JHI50" s="46"/>
      <c r="JHJ50" s="46"/>
      <c r="JHK50" s="46"/>
      <c r="JHL50" s="46"/>
      <c r="JHM50" s="46"/>
      <c r="JHN50" s="46"/>
      <c r="JHO50" s="46"/>
      <c r="JHP50" s="46"/>
      <c r="JHQ50" s="46"/>
      <c r="JHR50" s="46"/>
      <c r="JHS50" s="46"/>
      <c r="JHT50" s="46"/>
      <c r="JHU50" s="46"/>
      <c r="JHV50" s="46"/>
      <c r="JHW50" s="46"/>
      <c r="JHX50" s="46"/>
      <c r="JHY50" s="46"/>
      <c r="JHZ50" s="46"/>
      <c r="JIA50" s="46"/>
      <c r="JIB50" s="46"/>
      <c r="JIC50" s="46"/>
      <c r="JID50" s="46"/>
      <c r="JIE50" s="46"/>
      <c r="JIF50" s="46"/>
      <c r="JIG50" s="46"/>
      <c r="JIH50" s="46"/>
      <c r="JII50" s="46"/>
      <c r="JIJ50" s="46"/>
      <c r="JIK50" s="46"/>
      <c r="JIL50" s="46"/>
      <c r="JIM50" s="46"/>
      <c r="JIN50" s="46"/>
      <c r="JIO50" s="46"/>
      <c r="JIP50" s="46"/>
      <c r="JIQ50" s="46"/>
      <c r="JIR50" s="46"/>
      <c r="JIS50" s="46"/>
      <c r="JIT50" s="46"/>
      <c r="JIU50" s="46"/>
      <c r="JIV50" s="46"/>
      <c r="JIW50" s="46"/>
      <c r="JIX50" s="46"/>
      <c r="JIY50" s="46"/>
      <c r="JIZ50" s="46"/>
      <c r="JJA50" s="46"/>
      <c r="JJB50" s="46"/>
      <c r="JJC50" s="46"/>
      <c r="JJD50" s="46"/>
      <c r="JJE50" s="46"/>
      <c r="JJF50" s="46"/>
      <c r="JJG50" s="46"/>
      <c r="JJH50" s="46"/>
      <c r="JJI50" s="46"/>
      <c r="JJJ50" s="46"/>
      <c r="JJK50" s="46"/>
      <c r="JJL50" s="46"/>
      <c r="JJM50" s="46"/>
      <c r="JJN50" s="46"/>
      <c r="JJO50" s="46"/>
      <c r="JJP50" s="46"/>
      <c r="JJQ50" s="46"/>
      <c r="JJR50" s="46"/>
      <c r="JJS50" s="46"/>
      <c r="JJT50" s="46"/>
      <c r="JJU50" s="46"/>
      <c r="JJV50" s="46"/>
      <c r="JJW50" s="46"/>
      <c r="JJX50" s="46"/>
      <c r="JJY50" s="46"/>
      <c r="JJZ50" s="46"/>
      <c r="JKA50" s="46"/>
      <c r="JKB50" s="46"/>
      <c r="JKC50" s="46"/>
      <c r="JKD50" s="46"/>
      <c r="JKE50" s="46"/>
      <c r="JKF50" s="46"/>
      <c r="JKG50" s="46"/>
      <c r="JKH50" s="46"/>
      <c r="JKI50" s="46"/>
      <c r="JKJ50" s="46"/>
      <c r="JKK50" s="46"/>
      <c r="JKL50" s="46"/>
      <c r="JKM50" s="46"/>
      <c r="JKN50" s="46"/>
      <c r="JKO50" s="46"/>
      <c r="JKP50" s="46"/>
      <c r="JKQ50" s="46"/>
      <c r="JKR50" s="46"/>
      <c r="JKS50" s="46"/>
      <c r="JKT50" s="46"/>
      <c r="JKU50" s="46"/>
      <c r="JKV50" s="46"/>
      <c r="JKW50" s="46"/>
      <c r="JKX50" s="46"/>
      <c r="JKY50" s="46"/>
      <c r="JKZ50" s="46"/>
      <c r="JLA50" s="46"/>
      <c r="JLB50" s="46"/>
      <c r="JLC50" s="46"/>
      <c r="JLD50" s="46"/>
      <c r="JLE50" s="46"/>
      <c r="JLF50" s="46"/>
      <c r="JLG50" s="46"/>
      <c r="JLH50" s="46"/>
      <c r="JLI50" s="46"/>
      <c r="JLJ50" s="46"/>
      <c r="JLK50" s="46"/>
      <c r="JLL50" s="46"/>
      <c r="JLM50" s="46"/>
      <c r="JLN50" s="46"/>
      <c r="JLO50" s="46"/>
      <c r="JLP50" s="46"/>
      <c r="JLQ50" s="46"/>
      <c r="JLR50" s="46"/>
      <c r="JLS50" s="46"/>
      <c r="JLT50" s="46"/>
      <c r="JLU50" s="46"/>
      <c r="JLV50" s="46"/>
      <c r="JLW50" s="46"/>
      <c r="JLX50" s="46"/>
      <c r="JLY50" s="46"/>
      <c r="JLZ50" s="46"/>
      <c r="JMA50" s="46"/>
      <c r="JMB50" s="46"/>
      <c r="JMC50" s="46"/>
      <c r="JMD50" s="46"/>
      <c r="JME50" s="46"/>
      <c r="JMF50" s="46"/>
      <c r="JMG50" s="46"/>
      <c r="JMH50" s="46"/>
      <c r="JMI50" s="46"/>
      <c r="JMJ50" s="46"/>
      <c r="JMK50" s="46"/>
      <c r="JML50" s="46"/>
      <c r="JMM50" s="46"/>
      <c r="JMN50" s="46"/>
      <c r="JMO50" s="46"/>
      <c r="JMP50" s="46"/>
      <c r="JMQ50" s="46"/>
      <c r="JMR50" s="46"/>
      <c r="JMS50" s="46"/>
      <c r="JMT50" s="46"/>
      <c r="JMU50" s="46"/>
      <c r="JMV50" s="46"/>
      <c r="JMW50" s="46"/>
      <c r="JMX50" s="46"/>
      <c r="JMY50" s="46"/>
      <c r="JMZ50" s="46"/>
      <c r="JNA50" s="46"/>
      <c r="JNB50" s="46"/>
      <c r="JNC50" s="46"/>
      <c r="JND50" s="46"/>
      <c r="JNE50" s="46"/>
      <c r="JNF50" s="46"/>
      <c r="JNG50" s="46"/>
      <c r="JNH50" s="46"/>
      <c r="JNI50" s="46"/>
      <c r="JNJ50" s="46"/>
      <c r="JNK50" s="46"/>
      <c r="JNL50" s="46"/>
      <c r="JNM50" s="46"/>
      <c r="JNN50" s="46"/>
      <c r="JNO50" s="46"/>
      <c r="JNP50" s="46"/>
      <c r="JNQ50" s="46"/>
      <c r="JNR50" s="46"/>
      <c r="JNS50" s="46"/>
      <c r="JNT50" s="46"/>
      <c r="JNU50" s="46"/>
      <c r="JNV50" s="46"/>
      <c r="JNW50" s="46"/>
      <c r="JNX50" s="46"/>
      <c r="JNY50" s="46"/>
      <c r="JNZ50" s="46"/>
      <c r="JOA50" s="46"/>
      <c r="JOB50" s="46"/>
      <c r="JOC50" s="46"/>
      <c r="JOD50" s="46"/>
      <c r="JOE50" s="46"/>
      <c r="JOF50" s="46"/>
      <c r="JOG50" s="46"/>
      <c r="JOH50" s="46"/>
      <c r="JOI50" s="46"/>
      <c r="JOJ50" s="46"/>
      <c r="JOK50" s="46"/>
      <c r="JOL50" s="46"/>
      <c r="JOM50" s="46"/>
      <c r="JON50" s="46"/>
      <c r="JOO50" s="46"/>
      <c r="JOP50" s="46"/>
      <c r="JOQ50" s="46"/>
      <c r="JOR50" s="46"/>
      <c r="JOS50" s="46"/>
      <c r="JOT50" s="46"/>
      <c r="JOU50" s="46"/>
      <c r="JOV50" s="46"/>
      <c r="JOW50" s="46"/>
      <c r="JOX50" s="46"/>
      <c r="JOY50" s="46"/>
      <c r="JOZ50" s="46"/>
      <c r="JPA50" s="46"/>
      <c r="JPB50" s="46"/>
      <c r="JPC50" s="46"/>
      <c r="JPD50" s="46"/>
      <c r="JPE50" s="46"/>
      <c r="JPF50" s="46"/>
      <c r="JPG50" s="46"/>
      <c r="JPH50" s="46"/>
      <c r="JPI50" s="46"/>
      <c r="JPJ50" s="46"/>
      <c r="JPK50" s="46"/>
      <c r="JPL50" s="46"/>
      <c r="JPM50" s="46"/>
      <c r="JPN50" s="46"/>
      <c r="JPO50" s="46"/>
      <c r="JPP50" s="46"/>
      <c r="JPQ50" s="46"/>
      <c r="JPR50" s="46"/>
      <c r="JPS50" s="46"/>
      <c r="JPT50" s="46"/>
      <c r="JPU50" s="46"/>
      <c r="JPV50" s="46"/>
      <c r="JPW50" s="46"/>
      <c r="JPX50" s="46"/>
      <c r="JPY50" s="46"/>
      <c r="JPZ50" s="46"/>
      <c r="JQA50" s="46"/>
      <c r="JQB50" s="46"/>
      <c r="JQC50" s="46"/>
      <c r="JQD50" s="46"/>
      <c r="JQE50" s="46"/>
      <c r="JQF50" s="46"/>
      <c r="JQG50" s="46"/>
      <c r="JQH50" s="46"/>
      <c r="JQI50" s="46"/>
      <c r="JQJ50" s="46"/>
      <c r="JQK50" s="46"/>
      <c r="JQL50" s="46"/>
      <c r="JQM50" s="46"/>
      <c r="JQN50" s="46"/>
      <c r="JQO50" s="46"/>
      <c r="JQP50" s="46"/>
      <c r="JQQ50" s="46"/>
      <c r="JQR50" s="46"/>
      <c r="JQS50" s="46"/>
      <c r="JQT50" s="46"/>
      <c r="JQU50" s="46"/>
      <c r="JQV50" s="46"/>
      <c r="JQW50" s="46"/>
      <c r="JQX50" s="46"/>
      <c r="JQY50" s="46"/>
      <c r="JQZ50" s="46"/>
      <c r="JRA50" s="46"/>
      <c r="JRB50" s="46"/>
      <c r="JRC50" s="46"/>
      <c r="JRD50" s="46"/>
      <c r="JRE50" s="46"/>
      <c r="JRF50" s="46"/>
      <c r="JRG50" s="46"/>
      <c r="JRH50" s="46"/>
      <c r="JRI50" s="46"/>
      <c r="JRJ50" s="46"/>
      <c r="JRK50" s="46"/>
      <c r="JRL50" s="46"/>
      <c r="JRM50" s="46"/>
      <c r="JRN50" s="46"/>
      <c r="JRO50" s="46"/>
      <c r="JRP50" s="46"/>
      <c r="JRQ50" s="46"/>
      <c r="JRR50" s="46"/>
      <c r="JRS50" s="46"/>
      <c r="JRT50" s="46"/>
      <c r="JRU50" s="46"/>
      <c r="JRV50" s="46"/>
      <c r="JRW50" s="46"/>
      <c r="JRX50" s="46"/>
      <c r="JRY50" s="46"/>
      <c r="JRZ50" s="46"/>
      <c r="JSA50" s="46"/>
      <c r="JSB50" s="46"/>
      <c r="JSC50" s="46"/>
      <c r="JSD50" s="46"/>
      <c r="JSE50" s="46"/>
      <c r="JSF50" s="46"/>
      <c r="JSG50" s="46"/>
      <c r="JSH50" s="46"/>
      <c r="JSI50" s="46"/>
      <c r="JSJ50" s="46"/>
      <c r="JSK50" s="46"/>
      <c r="JSL50" s="46"/>
      <c r="JSM50" s="46"/>
      <c r="JSN50" s="46"/>
      <c r="JSO50" s="46"/>
      <c r="JSP50" s="46"/>
      <c r="JSQ50" s="46"/>
      <c r="JSR50" s="46"/>
      <c r="JSS50" s="46"/>
      <c r="JST50" s="46"/>
      <c r="JSU50" s="46"/>
      <c r="JSV50" s="46"/>
      <c r="JSW50" s="46"/>
      <c r="JSX50" s="46"/>
      <c r="JSY50" s="46"/>
      <c r="JSZ50" s="46"/>
      <c r="JTA50" s="46"/>
      <c r="JTB50" s="46"/>
      <c r="JTC50" s="46"/>
      <c r="JTD50" s="46"/>
      <c r="JTE50" s="46"/>
      <c r="JTF50" s="46"/>
      <c r="JTG50" s="46"/>
      <c r="JTH50" s="46"/>
      <c r="JTI50" s="46"/>
      <c r="JTJ50" s="46"/>
      <c r="JTK50" s="46"/>
      <c r="JTL50" s="46"/>
      <c r="JTM50" s="46"/>
      <c r="JTN50" s="46"/>
      <c r="JTO50" s="46"/>
      <c r="JTP50" s="46"/>
      <c r="JTQ50" s="46"/>
      <c r="JTR50" s="46"/>
      <c r="JTS50" s="46"/>
      <c r="JTT50" s="46"/>
      <c r="JTU50" s="46"/>
      <c r="JTV50" s="46"/>
      <c r="JTW50" s="46"/>
      <c r="JTX50" s="46"/>
      <c r="JTY50" s="46"/>
      <c r="JTZ50" s="46"/>
      <c r="JUA50" s="46"/>
      <c r="JUB50" s="46"/>
      <c r="JUC50" s="46"/>
      <c r="JUD50" s="46"/>
      <c r="JUE50" s="46"/>
      <c r="JUF50" s="46"/>
      <c r="JUG50" s="46"/>
      <c r="JUH50" s="46"/>
      <c r="JUI50" s="46"/>
      <c r="JUJ50" s="46"/>
      <c r="JUK50" s="46"/>
      <c r="JUL50" s="46"/>
      <c r="JUM50" s="46"/>
      <c r="JUN50" s="46"/>
      <c r="JUO50" s="46"/>
      <c r="JUP50" s="46"/>
      <c r="JUQ50" s="46"/>
      <c r="JUR50" s="46"/>
      <c r="JUS50" s="46"/>
      <c r="JUT50" s="46"/>
      <c r="JUU50" s="46"/>
      <c r="JUV50" s="46"/>
      <c r="JUW50" s="46"/>
      <c r="JUX50" s="46"/>
      <c r="JUY50" s="46"/>
      <c r="JUZ50" s="46"/>
      <c r="JVA50" s="46"/>
      <c r="JVB50" s="46"/>
      <c r="JVC50" s="46"/>
      <c r="JVD50" s="46"/>
      <c r="JVE50" s="46"/>
      <c r="JVF50" s="46"/>
      <c r="JVG50" s="46"/>
      <c r="JVH50" s="46"/>
      <c r="JVI50" s="46"/>
      <c r="JVJ50" s="46"/>
      <c r="JVK50" s="46"/>
      <c r="JVL50" s="46"/>
      <c r="JVM50" s="46"/>
      <c r="JVN50" s="46"/>
      <c r="JVO50" s="46"/>
      <c r="JVP50" s="46"/>
      <c r="JVQ50" s="46"/>
      <c r="JVR50" s="46"/>
      <c r="JVS50" s="46"/>
      <c r="JVT50" s="46"/>
      <c r="JVU50" s="46"/>
      <c r="JVV50" s="46"/>
      <c r="JVW50" s="46"/>
      <c r="JVX50" s="46"/>
      <c r="JVY50" s="46"/>
      <c r="JVZ50" s="46"/>
      <c r="JWA50" s="46"/>
      <c r="JWB50" s="46"/>
      <c r="JWC50" s="46"/>
      <c r="JWD50" s="46"/>
      <c r="JWE50" s="46"/>
      <c r="JWF50" s="46"/>
      <c r="JWG50" s="46"/>
      <c r="JWH50" s="46"/>
      <c r="JWI50" s="46"/>
      <c r="JWJ50" s="46"/>
      <c r="JWK50" s="46"/>
      <c r="JWL50" s="46"/>
      <c r="JWM50" s="46"/>
      <c r="JWN50" s="46"/>
      <c r="JWO50" s="46"/>
      <c r="JWP50" s="46"/>
      <c r="JWQ50" s="46"/>
      <c r="JWR50" s="46"/>
      <c r="JWS50" s="46"/>
      <c r="JWT50" s="46"/>
      <c r="JWU50" s="46"/>
      <c r="JWV50" s="46"/>
      <c r="JWW50" s="46"/>
      <c r="JWX50" s="46"/>
      <c r="JWY50" s="46"/>
      <c r="JWZ50" s="46"/>
      <c r="JXA50" s="46"/>
      <c r="JXB50" s="46"/>
      <c r="JXC50" s="46"/>
      <c r="JXD50" s="46"/>
      <c r="JXE50" s="46"/>
      <c r="JXF50" s="46"/>
      <c r="JXG50" s="46"/>
      <c r="JXH50" s="46"/>
      <c r="JXI50" s="46"/>
      <c r="JXJ50" s="46"/>
      <c r="JXK50" s="46"/>
      <c r="JXL50" s="46"/>
      <c r="JXM50" s="46"/>
      <c r="JXN50" s="46"/>
      <c r="JXO50" s="46"/>
      <c r="JXP50" s="46"/>
      <c r="JXQ50" s="46"/>
      <c r="JXR50" s="46"/>
      <c r="JXS50" s="46"/>
      <c r="JXT50" s="46"/>
      <c r="JXU50" s="46"/>
      <c r="JXV50" s="46"/>
      <c r="JXW50" s="46"/>
      <c r="JXX50" s="46"/>
      <c r="JXY50" s="46"/>
      <c r="JXZ50" s="46"/>
      <c r="JYA50" s="46"/>
      <c r="JYB50" s="46"/>
      <c r="JYC50" s="46"/>
      <c r="JYD50" s="46"/>
      <c r="JYE50" s="46"/>
      <c r="JYF50" s="46"/>
      <c r="JYG50" s="46"/>
      <c r="JYH50" s="46"/>
      <c r="JYI50" s="46"/>
      <c r="JYJ50" s="46"/>
      <c r="JYK50" s="46"/>
      <c r="JYL50" s="46"/>
      <c r="JYM50" s="46"/>
      <c r="JYN50" s="46"/>
      <c r="JYO50" s="46"/>
      <c r="JYP50" s="46"/>
      <c r="JYQ50" s="46"/>
      <c r="JYR50" s="46"/>
      <c r="JYS50" s="46"/>
      <c r="JYT50" s="46"/>
      <c r="JYU50" s="46"/>
      <c r="JYV50" s="46"/>
      <c r="JYW50" s="46"/>
      <c r="JYX50" s="46"/>
      <c r="JYY50" s="46"/>
      <c r="JYZ50" s="46"/>
      <c r="JZA50" s="46"/>
      <c r="JZB50" s="46"/>
      <c r="JZC50" s="46"/>
      <c r="JZD50" s="46"/>
      <c r="JZE50" s="46"/>
      <c r="JZF50" s="46"/>
      <c r="JZG50" s="46"/>
      <c r="JZH50" s="46"/>
      <c r="JZI50" s="46"/>
      <c r="JZJ50" s="46"/>
      <c r="JZK50" s="46"/>
      <c r="JZL50" s="46"/>
      <c r="JZM50" s="46"/>
      <c r="JZN50" s="46"/>
      <c r="JZO50" s="46"/>
      <c r="JZP50" s="46"/>
      <c r="JZQ50" s="46"/>
      <c r="JZR50" s="46"/>
      <c r="JZS50" s="46"/>
      <c r="JZT50" s="46"/>
      <c r="JZU50" s="46"/>
      <c r="JZV50" s="46"/>
      <c r="JZW50" s="46"/>
      <c r="JZX50" s="46"/>
      <c r="JZY50" s="46"/>
      <c r="JZZ50" s="46"/>
      <c r="KAA50" s="46"/>
      <c r="KAB50" s="46"/>
      <c r="KAC50" s="46"/>
      <c r="KAD50" s="46"/>
      <c r="KAE50" s="46"/>
      <c r="KAF50" s="46"/>
      <c r="KAG50" s="46"/>
      <c r="KAH50" s="46"/>
      <c r="KAI50" s="46"/>
      <c r="KAJ50" s="46"/>
      <c r="KAK50" s="46"/>
      <c r="KAL50" s="46"/>
      <c r="KAM50" s="46"/>
      <c r="KAN50" s="46"/>
      <c r="KAO50" s="46"/>
      <c r="KAP50" s="46"/>
      <c r="KAQ50" s="46"/>
      <c r="KAR50" s="46"/>
      <c r="KAS50" s="46"/>
      <c r="KAT50" s="46"/>
      <c r="KAU50" s="46"/>
      <c r="KAV50" s="46"/>
      <c r="KAW50" s="46"/>
      <c r="KAX50" s="46"/>
      <c r="KAY50" s="46"/>
      <c r="KAZ50" s="46"/>
      <c r="KBA50" s="46"/>
      <c r="KBB50" s="46"/>
      <c r="KBC50" s="46"/>
      <c r="KBD50" s="46"/>
      <c r="KBE50" s="46"/>
      <c r="KBF50" s="46"/>
      <c r="KBG50" s="46"/>
      <c r="KBH50" s="46"/>
      <c r="KBI50" s="46"/>
      <c r="KBJ50" s="46"/>
      <c r="KBK50" s="46"/>
      <c r="KBL50" s="46"/>
      <c r="KBM50" s="46"/>
      <c r="KBN50" s="46"/>
      <c r="KBO50" s="46"/>
      <c r="KBP50" s="46"/>
      <c r="KBQ50" s="46"/>
      <c r="KBR50" s="46"/>
      <c r="KBS50" s="46"/>
      <c r="KBT50" s="46"/>
      <c r="KBU50" s="46"/>
      <c r="KBV50" s="46"/>
      <c r="KBW50" s="46"/>
      <c r="KBX50" s="46"/>
      <c r="KBY50" s="46"/>
      <c r="KBZ50" s="46"/>
      <c r="KCA50" s="46"/>
      <c r="KCB50" s="46"/>
      <c r="KCC50" s="46"/>
      <c r="KCD50" s="46"/>
      <c r="KCE50" s="46"/>
      <c r="KCF50" s="46"/>
      <c r="KCG50" s="46"/>
      <c r="KCH50" s="46"/>
      <c r="KCI50" s="46"/>
      <c r="KCJ50" s="46"/>
      <c r="KCK50" s="46"/>
      <c r="KCL50" s="46"/>
      <c r="KCM50" s="46"/>
      <c r="KCN50" s="46"/>
      <c r="KCO50" s="46"/>
      <c r="KCP50" s="46"/>
      <c r="KCQ50" s="46"/>
      <c r="KCR50" s="46"/>
      <c r="KCS50" s="46"/>
      <c r="KCT50" s="46"/>
      <c r="KCU50" s="46"/>
      <c r="KCV50" s="46"/>
      <c r="KCW50" s="46"/>
      <c r="KCX50" s="46"/>
      <c r="KCY50" s="46"/>
      <c r="KCZ50" s="46"/>
      <c r="KDA50" s="46"/>
      <c r="KDB50" s="46"/>
      <c r="KDC50" s="46"/>
      <c r="KDD50" s="46"/>
      <c r="KDE50" s="46"/>
      <c r="KDF50" s="46"/>
      <c r="KDG50" s="46"/>
      <c r="KDH50" s="46"/>
      <c r="KDI50" s="46"/>
      <c r="KDJ50" s="46"/>
      <c r="KDK50" s="46"/>
      <c r="KDL50" s="46"/>
      <c r="KDM50" s="46"/>
      <c r="KDN50" s="46"/>
      <c r="KDO50" s="46"/>
      <c r="KDP50" s="46"/>
      <c r="KDQ50" s="46"/>
      <c r="KDR50" s="46"/>
      <c r="KDS50" s="46"/>
      <c r="KDT50" s="46"/>
      <c r="KDU50" s="46"/>
      <c r="KDV50" s="46"/>
      <c r="KDW50" s="46"/>
      <c r="KDX50" s="46"/>
      <c r="KDY50" s="46"/>
      <c r="KDZ50" s="46"/>
      <c r="KEA50" s="46"/>
      <c r="KEB50" s="46"/>
      <c r="KEC50" s="46"/>
      <c r="KED50" s="46"/>
      <c r="KEE50" s="46"/>
      <c r="KEF50" s="46"/>
      <c r="KEG50" s="46"/>
      <c r="KEH50" s="46"/>
      <c r="KEI50" s="46"/>
      <c r="KEJ50" s="46"/>
      <c r="KEK50" s="46"/>
      <c r="KEL50" s="46"/>
      <c r="KEM50" s="46"/>
      <c r="KEN50" s="46"/>
      <c r="KEO50" s="46"/>
      <c r="KEP50" s="46"/>
      <c r="KEQ50" s="46"/>
      <c r="KER50" s="46"/>
      <c r="KES50" s="46"/>
      <c r="KET50" s="46"/>
      <c r="KEU50" s="46"/>
      <c r="KEV50" s="46"/>
      <c r="KEW50" s="46"/>
      <c r="KEX50" s="46"/>
      <c r="KEY50" s="46"/>
      <c r="KEZ50" s="46"/>
      <c r="KFA50" s="46"/>
      <c r="KFB50" s="46"/>
      <c r="KFC50" s="46"/>
      <c r="KFD50" s="46"/>
      <c r="KFE50" s="46"/>
      <c r="KFF50" s="46"/>
      <c r="KFG50" s="46"/>
      <c r="KFH50" s="46"/>
      <c r="KFI50" s="46"/>
      <c r="KFJ50" s="46"/>
      <c r="KFK50" s="46"/>
      <c r="KFL50" s="46"/>
      <c r="KFM50" s="46"/>
      <c r="KFN50" s="46"/>
      <c r="KFO50" s="46"/>
      <c r="KFP50" s="46"/>
      <c r="KFQ50" s="46"/>
      <c r="KFR50" s="46"/>
      <c r="KFS50" s="46"/>
      <c r="KFT50" s="46"/>
      <c r="KFU50" s="46"/>
      <c r="KFV50" s="46"/>
      <c r="KFW50" s="46"/>
      <c r="KFX50" s="46"/>
      <c r="KFY50" s="46"/>
      <c r="KFZ50" s="46"/>
      <c r="KGA50" s="46"/>
      <c r="KGB50" s="46"/>
      <c r="KGC50" s="46"/>
      <c r="KGD50" s="46"/>
      <c r="KGE50" s="46"/>
      <c r="KGF50" s="46"/>
      <c r="KGG50" s="46"/>
      <c r="KGH50" s="46"/>
      <c r="KGI50" s="46"/>
      <c r="KGJ50" s="46"/>
      <c r="KGK50" s="46"/>
      <c r="KGL50" s="46"/>
      <c r="KGM50" s="46"/>
      <c r="KGN50" s="46"/>
      <c r="KGO50" s="46"/>
      <c r="KGP50" s="46"/>
      <c r="KGQ50" s="46"/>
      <c r="KGR50" s="46"/>
      <c r="KGS50" s="46"/>
      <c r="KGT50" s="46"/>
      <c r="KGU50" s="46"/>
      <c r="KGV50" s="46"/>
      <c r="KGW50" s="46"/>
      <c r="KGX50" s="46"/>
      <c r="KGY50" s="46"/>
      <c r="KGZ50" s="46"/>
      <c r="KHA50" s="46"/>
      <c r="KHB50" s="46"/>
      <c r="KHC50" s="46"/>
      <c r="KHD50" s="46"/>
      <c r="KHE50" s="46"/>
      <c r="KHF50" s="46"/>
      <c r="KHG50" s="46"/>
      <c r="KHH50" s="46"/>
      <c r="KHI50" s="46"/>
      <c r="KHJ50" s="46"/>
      <c r="KHK50" s="46"/>
      <c r="KHL50" s="46"/>
      <c r="KHM50" s="46"/>
      <c r="KHN50" s="46"/>
      <c r="KHO50" s="46"/>
      <c r="KHP50" s="46"/>
      <c r="KHQ50" s="46"/>
      <c r="KHR50" s="46"/>
      <c r="KHS50" s="46"/>
      <c r="KHT50" s="46"/>
      <c r="KHU50" s="46"/>
      <c r="KHV50" s="46"/>
      <c r="KHW50" s="46"/>
      <c r="KHX50" s="46"/>
      <c r="KHY50" s="46"/>
      <c r="KHZ50" s="46"/>
      <c r="KIA50" s="46"/>
      <c r="KIB50" s="46"/>
      <c r="KIC50" s="46"/>
      <c r="KID50" s="46"/>
      <c r="KIE50" s="46"/>
      <c r="KIF50" s="46"/>
      <c r="KIG50" s="46"/>
      <c r="KIH50" s="46"/>
      <c r="KII50" s="46"/>
      <c r="KIJ50" s="46"/>
      <c r="KIK50" s="46"/>
      <c r="KIL50" s="46"/>
      <c r="KIM50" s="46"/>
      <c r="KIN50" s="46"/>
      <c r="KIO50" s="46"/>
      <c r="KIP50" s="46"/>
      <c r="KIQ50" s="46"/>
      <c r="KIR50" s="46"/>
      <c r="KIS50" s="46"/>
      <c r="KIT50" s="46"/>
      <c r="KIU50" s="46"/>
      <c r="KIV50" s="46"/>
      <c r="KIW50" s="46"/>
      <c r="KIX50" s="46"/>
      <c r="KIY50" s="46"/>
      <c r="KIZ50" s="46"/>
      <c r="KJA50" s="46"/>
      <c r="KJB50" s="46"/>
      <c r="KJC50" s="46"/>
      <c r="KJD50" s="46"/>
      <c r="KJE50" s="46"/>
      <c r="KJF50" s="46"/>
      <c r="KJG50" s="46"/>
      <c r="KJH50" s="46"/>
      <c r="KJI50" s="46"/>
      <c r="KJJ50" s="46"/>
      <c r="KJK50" s="46"/>
      <c r="KJL50" s="46"/>
      <c r="KJM50" s="46"/>
      <c r="KJN50" s="46"/>
      <c r="KJO50" s="46"/>
      <c r="KJP50" s="46"/>
      <c r="KJQ50" s="46"/>
      <c r="KJR50" s="46"/>
      <c r="KJS50" s="46"/>
      <c r="KJT50" s="46"/>
      <c r="KJU50" s="46"/>
      <c r="KJV50" s="46"/>
      <c r="KJW50" s="46"/>
      <c r="KJX50" s="46"/>
      <c r="KJY50" s="46"/>
      <c r="KJZ50" s="46"/>
      <c r="KKA50" s="46"/>
      <c r="KKB50" s="46"/>
      <c r="KKC50" s="46"/>
      <c r="KKD50" s="46"/>
      <c r="KKE50" s="46"/>
      <c r="KKF50" s="46"/>
      <c r="KKG50" s="46"/>
      <c r="KKH50" s="46"/>
      <c r="KKI50" s="46"/>
      <c r="KKJ50" s="46"/>
      <c r="KKK50" s="46"/>
      <c r="KKL50" s="46"/>
      <c r="KKM50" s="46"/>
      <c r="KKN50" s="46"/>
      <c r="KKO50" s="46"/>
      <c r="KKP50" s="46"/>
      <c r="KKQ50" s="46"/>
      <c r="KKR50" s="46"/>
      <c r="KKS50" s="46"/>
      <c r="KKT50" s="46"/>
      <c r="KKU50" s="46"/>
      <c r="KKV50" s="46"/>
      <c r="KKW50" s="46"/>
      <c r="KKX50" s="46"/>
      <c r="KKY50" s="46"/>
      <c r="KKZ50" s="46"/>
      <c r="KLA50" s="46"/>
      <c r="KLB50" s="46"/>
      <c r="KLC50" s="46"/>
      <c r="KLD50" s="46"/>
      <c r="KLE50" s="46"/>
      <c r="KLF50" s="46"/>
      <c r="KLG50" s="46"/>
      <c r="KLH50" s="46"/>
      <c r="KLI50" s="46"/>
      <c r="KLJ50" s="46"/>
      <c r="KLK50" s="46"/>
      <c r="KLL50" s="46"/>
      <c r="KLM50" s="46"/>
      <c r="KLN50" s="46"/>
      <c r="KLO50" s="46"/>
      <c r="KLP50" s="46"/>
      <c r="KLQ50" s="46"/>
      <c r="KLR50" s="46"/>
      <c r="KLS50" s="46"/>
      <c r="KLT50" s="46"/>
      <c r="KLU50" s="46"/>
      <c r="KLV50" s="46"/>
      <c r="KLW50" s="46"/>
      <c r="KLX50" s="46"/>
      <c r="KLY50" s="46"/>
      <c r="KLZ50" s="46"/>
      <c r="KMA50" s="46"/>
      <c r="KMB50" s="46"/>
      <c r="KMC50" s="46"/>
      <c r="KMD50" s="46"/>
      <c r="KME50" s="46"/>
      <c r="KMF50" s="46"/>
      <c r="KMG50" s="46"/>
      <c r="KMH50" s="46"/>
      <c r="KMI50" s="46"/>
      <c r="KMJ50" s="46"/>
      <c r="KMK50" s="46"/>
      <c r="KML50" s="46"/>
      <c r="KMM50" s="46"/>
      <c r="KMN50" s="46"/>
      <c r="KMO50" s="46"/>
      <c r="KMP50" s="46"/>
      <c r="KMQ50" s="46"/>
      <c r="KMR50" s="46"/>
      <c r="KMS50" s="46"/>
      <c r="KMT50" s="46"/>
      <c r="KMU50" s="46"/>
      <c r="KMV50" s="46"/>
      <c r="KMW50" s="46"/>
      <c r="KMX50" s="46"/>
      <c r="KMY50" s="46"/>
      <c r="KMZ50" s="46"/>
      <c r="KNA50" s="46"/>
      <c r="KNB50" s="46"/>
      <c r="KNC50" s="46"/>
      <c r="KND50" s="46"/>
      <c r="KNE50" s="46"/>
      <c r="KNF50" s="46"/>
      <c r="KNG50" s="46"/>
      <c r="KNH50" s="46"/>
      <c r="KNI50" s="46"/>
      <c r="KNJ50" s="46"/>
      <c r="KNK50" s="46"/>
      <c r="KNL50" s="46"/>
      <c r="KNM50" s="46"/>
      <c r="KNN50" s="46"/>
      <c r="KNO50" s="46"/>
      <c r="KNP50" s="46"/>
      <c r="KNQ50" s="46"/>
      <c r="KNR50" s="46"/>
      <c r="KNS50" s="46"/>
      <c r="KNT50" s="46"/>
      <c r="KNU50" s="46"/>
      <c r="KNV50" s="46"/>
      <c r="KNW50" s="46"/>
      <c r="KNX50" s="46"/>
      <c r="KNY50" s="46"/>
      <c r="KNZ50" s="46"/>
      <c r="KOA50" s="46"/>
      <c r="KOB50" s="46"/>
      <c r="KOC50" s="46"/>
      <c r="KOD50" s="46"/>
      <c r="KOE50" s="46"/>
      <c r="KOF50" s="46"/>
      <c r="KOG50" s="46"/>
      <c r="KOH50" s="46"/>
      <c r="KOI50" s="46"/>
      <c r="KOJ50" s="46"/>
      <c r="KOK50" s="46"/>
      <c r="KOL50" s="46"/>
      <c r="KOM50" s="46"/>
      <c r="KON50" s="46"/>
      <c r="KOO50" s="46"/>
      <c r="KOP50" s="46"/>
      <c r="KOQ50" s="46"/>
      <c r="KOR50" s="46"/>
      <c r="KOS50" s="46"/>
      <c r="KOT50" s="46"/>
      <c r="KOU50" s="46"/>
      <c r="KOV50" s="46"/>
      <c r="KOW50" s="46"/>
      <c r="KOX50" s="46"/>
      <c r="KOY50" s="46"/>
      <c r="KOZ50" s="46"/>
      <c r="KPA50" s="46"/>
      <c r="KPB50" s="46"/>
      <c r="KPC50" s="46"/>
      <c r="KPD50" s="46"/>
      <c r="KPE50" s="46"/>
      <c r="KPF50" s="46"/>
      <c r="KPG50" s="46"/>
      <c r="KPH50" s="46"/>
      <c r="KPI50" s="46"/>
      <c r="KPJ50" s="46"/>
      <c r="KPK50" s="46"/>
      <c r="KPL50" s="46"/>
      <c r="KPM50" s="46"/>
      <c r="KPN50" s="46"/>
      <c r="KPO50" s="46"/>
      <c r="KPP50" s="46"/>
      <c r="KPQ50" s="46"/>
      <c r="KPR50" s="46"/>
      <c r="KPS50" s="46"/>
      <c r="KPT50" s="46"/>
      <c r="KPU50" s="46"/>
      <c r="KPV50" s="46"/>
      <c r="KPW50" s="46"/>
      <c r="KPX50" s="46"/>
      <c r="KPY50" s="46"/>
      <c r="KPZ50" s="46"/>
      <c r="KQA50" s="46"/>
      <c r="KQB50" s="46"/>
      <c r="KQC50" s="46"/>
      <c r="KQD50" s="46"/>
      <c r="KQE50" s="46"/>
      <c r="KQF50" s="46"/>
      <c r="KQG50" s="46"/>
      <c r="KQH50" s="46"/>
      <c r="KQI50" s="46"/>
      <c r="KQJ50" s="46"/>
      <c r="KQK50" s="46"/>
      <c r="KQL50" s="46"/>
      <c r="KQM50" s="46"/>
      <c r="KQN50" s="46"/>
      <c r="KQO50" s="46"/>
      <c r="KQP50" s="46"/>
      <c r="KQQ50" s="46"/>
      <c r="KQR50" s="46"/>
      <c r="KQS50" s="46"/>
      <c r="KQT50" s="46"/>
      <c r="KQU50" s="46"/>
      <c r="KQV50" s="46"/>
      <c r="KQW50" s="46"/>
      <c r="KQX50" s="46"/>
      <c r="KQY50" s="46"/>
      <c r="KQZ50" s="46"/>
      <c r="KRA50" s="46"/>
      <c r="KRB50" s="46"/>
      <c r="KRC50" s="46"/>
      <c r="KRD50" s="46"/>
      <c r="KRE50" s="46"/>
      <c r="KRF50" s="46"/>
      <c r="KRG50" s="46"/>
      <c r="KRH50" s="46"/>
      <c r="KRI50" s="46"/>
      <c r="KRJ50" s="46"/>
      <c r="KRK50" s="46"/>
      <c r="KRL50" s="46"/>
      <c r="KRM50" s="46"/>
      <c r="KRN50" s="46"/>
      <c r="KRO50" s="46"/>
      <c r="KRP50" s="46"/>
      <c r="KRQ50" s="46"/>
      <c r="KRR50" s="46"/>
      <c r="KRS50" s="46"/>
      <c r="KRT50" s="46"/>
      <c r="KRU50" s="46"/>
      <c r="KRV50" s="46"/>
      <c r="KRW50" s="46"/>
      <c r="KRX50" s="46"/>
      <c r="KRY50" s="46"/>
      <c r="KRZ50" s="46"/>
      <c r="KSA50" s="46"/>
      <c r="KSB50" s="46"/>
      <c r="KSC50" s="46"/>
      <c r="KSD50" s="46"/>
      <c r="KSE50" s="46"/>
      <c r="KSF50" s="46"/>
      <c r="KSG50" s="46"/>
      <c r="KSH50" s="46"/>
      <c r="KSI50" s="46"/>
      <c r="KSJ50" s="46"/>
      <c r="KSK50" s="46"/>
      <c r="KSL50" s="46"/>
      <c r="KSM50" s="46"/>
      <c r="KSN50" s="46"/>
      <c r="KSO50" s="46"/>
      <c r="KSP50" s="46"/>
      <c r="KSQ50" s="46"/>
      <c r="KSR50" s="46"/>
      <c r="KSS50" s="46"/>
      <c r="KST50" s="46"/>
      <c r="KSU50" s="46"/>
      <c r="KSV50" s="46"/>
      <c r="KSW50" s="46"/>
      <c r="KSX50" s="46"/>
      <c r="KSY50" s="46"/>
      <c r="KSZ50" s="46"/>
      <c r="KTA50" s="46"/>
      <c r="KTB50" s="46"/>
      <c r="KTC50" s="46"/>
      <c r="KTD50" s="46"/>
      <c r="KTE50" s="46"/>
      <c r="KTF50" s="46"/>
      <c r="KTG50" s="46"/>
      <c r="KTH50" s="46"/>
      <c r="KTI50" s="46"/>
      <c r="KTJ50" s="46"/>
      <c r="KTK50" s="46"/>
      <c r="KTL50" s="46"/>
      <c r="KTM50" s="46"/>
      <c r="KTN50" s="46"/>
      <c r="KTO50" s="46"/>
      <c r="KTP50" s="46"/>
      <c r="KTQ50" s="46"/>
      <c r="KTR50" s="46"/>
      <c r="KTS50" s="46"/>
      <c r="KTT50" s="46"/>
      <c r="KTU50" s="46"/>
      <c r="KTV50" s="46"/>
      <c r="KTW50" s="46"/>
      <c r="KTX50" s="46"/>
      <c r="KTY50" s="46"/>
      <c r="KTZ50" s="46"/>
      <c r="KUA50" s="46"/>
      <c r="KUB50" s="46"/>
      <c r="KUC50" s="46"/>
      <c r="KUD50" s="46"/>
      <c r="KUE50" s="46"/>
      <c r="KUF50" s="46"/>
      <c r="KUG50" s="46"/>
      <c r="KUH50" s="46"/>
      <c r="KUI50" s="46"/>
      <c r="KUJ50" s="46"/>
      <c r="KUK50" s="46"/>
      <c r="KUL50" s="46"/>
      <c r="KUM50" s="46"/>
      <c r="KUN50" s="46"/>
      <c r="KUO50" s="46"/>
      <c r="KUP50" s="46"/>
      <c r="KUQ50" s="46"/>
      <c r="KUR50" s="46"/>
      <c r="KUS50" s="46"/>
      <c r="KUT50" s="46"/>
      <c r="KUU50" s="46"/>
      <c r="KUV50" s="46"/>
      <c r="KUW50" s="46"/>
      <c r="KUX50" s="46"/>
      <c r="KUY50" s="46"/>
      <c r="KUZ50" s="46"/>
      <c r="KVA50" s="46"/>
      <c r="KVB50" s="46"/>
      <c r="KVC50" s="46"/>
      <c r="KVD50" s="46"/>
      <c r="KVE50" s="46"/>
      <c r="KVF50" s="46"/>
      <c r="KVG50" s="46"/>
      <c r="KVH50" s="46"/>
      <c r="KVI50" s="46"/>
      <c r="KVJ50" s="46"/>
      <c r="KVK50" s="46"/>
      <c r="KVL50" s="46"/>
      <c r="KVM50" s="46"/>
      <c r="KVN50" s="46"/>
      <c r="KVO50" s="46"/>
      <c r="KVP50" s="46"/>
      <c r="KVQ50" s="46"/>
      <c r="KVR50" s="46"/>
      <c r="KVS50" s="46"/>
      <c r="KVT50" s="46"/>
      <c r="KVU50" s="46"/>
      <c r="KVV50" s="46"/>
      <c r="KVW50" s="46"/>
      <c r="KVX50" s="46"/>
      <c r="KVY50" s="46"/>
      <c r="KVZ50" s="46"/>
      <c r="KWA50" s="46"/>
      <c r="KWB50" s="46"/>
      <c r="KWC50" s="46"/>
      <c r="KWD50" s="46"/>
      <c r="KWE50" s="46"/>
      <c r="KWF50" s="46"/>
      <c r="KWG50" s="46"/>
      <c r="KWH50" s="46"/>
      <c r="KWI50" s="46"/>
      <c r="KWJ50" s="46"/>
      <c r="KWK50" s="46"/>
      <c r="KWL50" s="46"/>
      <c r="KWM50" s="46"/>
      <c r="KWN50" s="46"/>
      <c r="KWO50" s="46"/>
      <c r="KWP50" s="46"/>
      <c r="KWQ50" s="46"/>
      <c r="KWR50" s="46"/>
      <c r="KWS50" s="46"/>
      <c r="KWT50" s="46"/>
      <c r="KWU50" s="46"/>
      <c r="KWV50" s="46"/>
      <c r="KWW50" s="46"/>
      <c r="KWX50" s="46"/>
      <c r="KWY50" s="46"/>
      <c r="KWZ50" s="46"/>
      <c r="KXA50" s="46"/>
      <c r="KXB50" s="46"/>
      <c r="KXC50" s="46"/>
      <c r="KXD50" s="46"/>
      <c r="KXE50" s="46"/>
      <c r="KXF50" s="46"/>
      <c r="KXG50" s="46"/>
      <c r="KXH50" s="46"/>
      <c r="KXI50" s="46"/>
      <c r="KXJ50" s="46"/>
      <c r="KXK50" s="46"/>
      <c r="KXL50" s="46"/>
      <c r="KXM50" s="46"/>
      <c r="KXN50" s="46"/>
      <c r="KXO50" s="46"/>
      <c r="KXP50" s="46"/>
      <c r="KXQ50" s="46"/>
      <c r="KXR50" s="46"/>
      <c r="KXS50" s="46"/>
      <c r="KXT50" s="46"/>
      <c r="KXU50" s="46"/>
      <c r="KXV50" s="46"/>
      <c r="KXW50" s="46"/>
      <c r="KXX50" s="46"/>
      <c r="KXY50" s="46"/>
      <c r="KXZ50" s="46"/>
      <c r="KYA50" s="46"/>
      <c r="KYB50" s="46"/>
      <c r="KYC50" s="46"/>
      <c r="KYD50" s="46"/>
      <c r="KYE50" s="46"/>
      <c r="KYF50" s="46"/>
      <c r="KYG50" s="46"/>
      <c r="KYH50" s="46"/>
      <c r="KYI50" s="46"/>
      <c r="KYJ50" s="46"/>
      <c r="KYK50" s="46"/>
      <c r="KYL50" s="46"/>
      <c r="KYM50" s="46"/>
      <c r="KYN50" s="46"/>
      <c r="KYO50" s="46"/>
      <c r="KYP50" s="46"/>
      <c r="KYQ50" s="46"/>
      <c r="KYR50" s="46"/>
      <c r="KYS50" s="46"/>
      <c r="KYT50" s="46"/>
      <c r="KYU50" s="46"/>
      <c r="KYV50" s="46"/>
      <c r="KYW50" s="46"/>
      <c r="KYX50" s="46"/>
      <c r="KYY50" s="46"/>
      <c r="KYZ50" s="46"/>
      <c r="KZA50" s="46"/>
      <c r="KZB50" s="46"/>
      <c r="KZC50" s="46"/>
      <c r="KZD50" s="46"/>
      <c r="KZE50" s="46"/>
      <c r="KZF50" s="46"/>
      <c r="KZG50" s="46"/>
      <c r="KZH50" s="46"/>
      <c r="KZI50" s="46"/>
      <c r="KZJ50" s="46"/>
      <c r="KZK50" s="46"/>
      <c r="KZL50" s="46"/>
      <c r="KZM50" s="46"/>
      <c r="KZN50" s="46"/>
      <c r="KZO50" s="46"/>
      <c r="KZP50" s="46"/>
      <c r="KZQ50" s="46"/>
      <c r="KZR50" s="46"/>
      <c r="KZS50" s="46"/>
      <c r="KZT50" s="46"/>
      <c r="KZU50" s="46"/>
      <c r="KZV50" s="46"/>
      <c r="KZW50" s="46"/>
      <c r="KZX50" s="46"/>
      <c r="KZY50" s="46"/>
      <c r="KZZ50" s="46"/>
      <c r="LAA50" s="46"/>
      <c r="LAB50" s="46"/>
      <c r="LAC50" s="46"/>
      <c r="LAD50" s="46"/>
      <c r="LAE50" s="46"/>
      <c r="LAF50" s="46"/>
      <c r="LAG50" s="46"/>
      <c r="LAH50" s="46"/>
      <c r="LAI50" s="46"/>
      <c r="LAJ50" s="46"/>
      <c r="LAK50" s="46"/>
      <c r="LAL50" s="46"/>
      <c r="LAM50" s="46"/>
      <c r="LAN50" s="46"/>
      <c r="LAO50" s="46"/>
      <c r="LAP50" s="46"/>
      <c r="LAQ50" s="46"/>
      <c r="LAR50" s="46"/>
      <c r="LAS50" s="46"/>
      <c r="LAT50" s="46"/>
      <c r="LAU50" s="46"/>
      <c r="LAV50" s="46"/>
      <c r="LAW50" s="46"/>
      <c r="LAX50" s="46"/>
      <c r="LAY50" s="46"/>
      <c r="LAZ50" s="46"/>
      <c r="LBA50" s="46"/>
      <c r="LBB50" s="46"/>
      <c r="LBC50" s="46"/>
      <c r="LBD50" s="46"/>
      <c r="LBE50" s="46"/>
      <c r="LBF50" s="46"/>
      <c r="LBG50" s="46"/>
      <c r="LBH50" s="46"/>
      <c r="LBI50" s="46"/>
      <c r="LBJ50" s="46"/>
      <c r="LBK50" s="46"/>
      <c r="LBL50" s="46"/>
      <c r="LBM50" s="46"/>
      <c r="LBN50" s="46"/>
      <c r="LBO50" s="46"/>
      <c r="LBP50" s="46"/>
      <c r="LBQ50" s="46"/>
      <c r="LBR50" s="46"/>
      <c r="LBS50" s="46"/>
      <c r="LBT50" s="46"/>
      <c r="LBU50" s="46"/>
      <c r="LBV50" s="46"/>
      <c r="LBW50" s="46"/>
      <c r="LBX50" s="46"/>
      <c r="LBY50" s="46"/>
      <c r="LBZ50" s="46"/>
      <c r="LCA50" s="46"/>
      <c r="LCB50" s="46"/>
      <c r="LCC50" s="46"/>
      <c r="LCD50" s="46"/>
      <c r="LCE50" s="46"/>
      <c r="LCF50" s="46"/>
      <c r="LCG50" s="46"/>
      <c r="LCH50" s="46"/>
      <c r="LCI50" s="46"/>
      <c r="LCJ50" s="46"/>
      <c r="LCK50" s="46"/>
      <c r="LCL50" s="46"/>
      <c r="LCM50" s="46"/>
      <c r="LCN50" s="46"/>
      <c r="LCO50" s="46"/>
      <c r="LCP50" s="46"/>
      <c r="LCQ50" s="46"/>
      <c r="LCR50" s="46"/>
      <c r="LCS50" s="46"/>
      <c r="LCT50" s="46"/>
      <c r="LCU50" s="46"/>
      <c r="LCV50" s="46"/>
      <c r="LCW50" s="46"/>
      <c r="LCX50" s="46"/>
      <c r="LCY50" s="46"/>
      <c r="LCZ50" s="46"/>
      <c r="LDA50" s="46"/>
      <c r="LDB50" s="46"/>
      <c r="LDC50" s="46"/>
      <c r="LDD50" s="46"/>
      <c r="LDE50" s="46"/>
      <c r="LDF50" s="46"/>
      <c r="LDG50" s="46"/>
      <c r="LDH50" s="46"/>
      <c r="LDI50" s="46"/>
      <c r="LDJ50" s="46"/>
      <c r="LDK50" s="46"/>
      <c r="LDL50" s="46"/>
      <c r="LDM50" s="46"/>
      <c r="LDN50" s="46"/>
      <c r="LDO50" s="46"/>
      <c r="LDP50" s="46"/>
      <c r="LDQ50" s="46"/>
      <c r="LDR50" s="46"/>
      <c r="LDS50" s="46"/>
      <c r="LDT50" s="46"/>
      <c r="LDU50" s="46"/>
      <c r="LDV50" s="46"/>
      <c r="LDW50" s="46"/>
      <c r="LDX50" s="46"/>
      <c r="LDY50" s="46"/>
      <c r="LDZ50" s="46"/>
      <c r="LEA50" s="46"/>
      <c r="LEB50" s="46"/>
      <c r="LEC50" s="46"/>
      <c r="LED50" s="46"/>
      <c r="LEE50" s="46"/>
      <c r="LEF50" s="46"/>
      <c r="LEG50" s="46"/>
      <c r="LEH50" s="46"/>
      <c r="LEI50" s="46"/>
      <c r="LEJ50" s="46"/>
      <c r="LEK50" s="46"/>
      <c r="LEL50" s="46"/>
      <c r="LEM50" s="46"/>
      <c r="LEN50" s="46"/>
      <c r="LEO50" s="46"/>
      <c r="LEP50" s="46"/>
      <c r="LEQ50" s="46"/>
      <c r="LER50" s="46"/>
      <c r="LES50" s="46"/>
      <c r="LET50" s="46"/>
      <c r="LEU50" s="46"/>
      <c r="LEV50" s="46"/>
      <c r="LEW50" s="46"/>
      <c r="LEX50" s="46"/>
      <c r="LEY50" s="46"/>
      <c r="LEZ50" s="46"/>
      <c r="LFA50" s="46"/>
      <c r="LFB50" s="46"/>
      <c r="LFC50" s="46"/>
      <c r="LFD50" s="46"/>
      <c r="LFE50" s="46"/>
      <c r="LFF50" s="46"/>
      <c r="LFG50" s="46"/>
      <c r="LFH50" s="46"/>
      <c r="LFI50" s="46"/>
      <c r="LFJ50" s="46"/>
      <c r="LFK50" s="46"/>
      <c r="LFL50" s="46"/>
      <c r="LFM50" s="46"/>
      <c r="LFN50" s="46"/>
      <c r="LFO50" s="46"/>
      <c r="LFP50" s="46"/>
      <c r="LFQ50" s="46"/>
      <c r="LFR50" s="46"/>
      <c r="LFS50" s="46"/>
      <c r="LFT50" s="46"/>
      <c r="LFU50" s="46"/>
      <c r="LFV50" s="46"/>
      <c r="LFW50" s="46"/>
      <c r="LFX50" s="46"/>
      <c r="LFY50" s="46"/>
      <c r="LFZ50" s="46"/>
      <c r="LGA50" s="46"/>
      <c r="LGB50" s="46"/>
      <c r="LGC50" s="46"/>
      <c r="LGD50" s="46"/>
      <c r="LGE50" s="46"/>
      <c r="LGF50" s="46"/>
      <c r="LGG50" s="46"/>
      <c r="LGH50" s="46"/>
      <c r="LGI50" s="46"/>
      <c r="LGJ50" s="46"/>
      <c r="LGK50" s="46"/>
      <c r="LGL50" s="46"/>
      <c r="LGM50" s="46"/>
      <c r="LGN50" s="46"/>
      <c r="LGO50" s="46"/>
      <c r="LGP50" s="46"/>
      <c r="LGQ50" s="46"/>
      <c r="LGR50" s="46"/>
      <c r="LGS50" s="46"/>
      <c r="LGT50" s="46"/>
      <c r="LGU50" s="46"/>
      <c r="LGV50" s="46"/>
      <c r="LGW50" s="46"/>
      <c r="LGX50" s="46"/>
      <c r="LGY50" s="46"/>
      <c r="LGZ50" s="46"/>
      <c r="LHA50" s="46"/>
      <c r="LHB50" s="46"/>
      <c r="LHC50" s="46"/>
      <c r="LHD50" s="46"/>
      <c r="LHE50" s="46"/>
      <c r="LHF50" s="46"/>
      <c r="LHG50" s="46"/>
      <c r="LHH50" s="46"/>
      <c r="LHI50" s="46"/>
      <c r="LHJ50" s="46"/>
      <c r="LHK50" s="46"/>
      <c r="LHL50" s="46"/>
      <c r="LHM50" s="46"/>
      <c r="LHN50" s="46"/>
      <c r="LHO50" s="46"/>
      <c r="LHP50" s="46"/>
      <c r="LHQ50" s="46"/>
      <c r="LHR50" s="46"/>
      <c r="LHS50" s="46"/>
      <c r="LHT50" s="46"/>
      <c r="LHU50" s="46"/>
      <c r="LHV50" s="46"/>
      <c r="LHW50" s="46"/>
      <c r="LHX50" s="46"/>
      <c r="LHY50" s="46"/>
      <c r="LHZ50" s="46"/>
      <c r="LIA50" s="46"/>
      <c r="LIB50" s="46"/>
      <c r="LIC50" s="46"/>
      <c r="LID50" s="46"/>
      <c r="LIE50" s="46"/>
      <c r="LIF50" s="46"/>
      <c r="LIG50" s="46"/>
      <c r="LIH50" s="46"/>
      <c r="LII50" s="46"/>
      <c r="LIJ50" s="46"/>
      <c r="LIK50" s="46"/>
      <c r="LIL50" s="46"/>
      <c r="LIM50" s="46"/>
      <c r="LIN50" s="46"/>
      <c r="LIO50" s="46"/>
      <c r="LIP50" s="46"/>
      <c r="LIQ50" s="46"/>
      <c r="LIR50" s="46"/>
      <c r="LIS50" s="46"/>
      <c r="LIT50" s="46"/>
      <c r="LIU50" s="46"/>
      <c r="LIV50" s="46"/>
      <c r="LIW50" s="46"/>
      <c r="LIX50" s="46"/>
      <c r="LIY50" s="46"/>
      <c r="LIZ50" s="46"/>
      <c r="LJA50" s="46"/>
      <c r="LJB50" s="46"/>
      <c r="LJC50" s="46"/>
      <c r="LJD50" s="46"/>
      <c r="LJE50" s="46"/>
      <c r="LJF50" s="46"/>
      <c r="LJG50" s="46"/>
      <c r="LJH50" s="46"/>
      <c r="LJI50" s="46"/>
      <c r="LJJ50" s="46"/>
      <c r="LJK50" s="46"/>
      <c r="LJL50" s="46"/>
      <c r="LJM50" s="46"/>
      <c r="LJN50" s="46"/>
      <c r="LJO50" s="46"/>
      <c r="LJP50" s="46"/>
      <c r="LJQ50" s="46"/>
      <c r="LJR50" s="46"/>
      <c r="LJS50" s="46"/>
      <c r="LJT50" s="46"/>
      <c r="LJU50" s="46"/>
      <c r="LJV50" s="46"/>
      <c r="LJW50" s="46"/>
      <c r="LJX50" s="46"/>
      <c r="LJY50" s="46"/>
      <c r="LJZ50" s="46"/>
      <c r="LKA50" s="46"/>
      <c r="LKB50" s="46"/>
      <c r="LKC50" s="46"/>
      <c r="LKD50" s="46"/>
      <c r="LKE50" s="46"/>
      <c r="LKF50" s="46"/>
      <c r="LKG50" s="46"/>
      <c r="LKH50" s="46"/>
      <c r="LKI50" s="46"/>
      <c r="LKJ50" s="46"/>
      <c r="LKK50" s="46"/>
      <c r="LKL50" s="46"/>
      <c r="LKM50" s="46"/>
      <c r="LKN50" s="46"/>
      <c r="LKO50" s="46"/>
      <c r="LKP50" s="46"/>
      <c r="LKQ50" s="46"/>
      <c r="LKR50" s="46"/>
      <c r="LKS50" s="46"/>
      <c r="LKT50" s="46"/>
      <c r="LKU50" s="46"/>
      <c r="LKV50" s="46"/>
      <c r="LKW50" s="46"/>
      <c r="LKX50" s="46"/>
      <c r="LKY50" s="46"/>
      <c r="LKZ50" s="46"/>
      <c r="LLA50" s="46"/>
      <c r="LLB50" s="46"/>
      <c r="LLC50" s="46"/>
      <c r="LLD50" s="46"/>
      <c r="LLE50" s="46"/>
      <c r="LLF50" s="46"/>
      <c r="LLG50" s="46"/>
      <c r="LLH50" s="46"/>
      <c r="LLI50" s="46"/>
      <c r="LLJ50" s="46"/>
      <c r="LLK50" s="46"/>
      <c r="LLL50" s="46"/>
      <c r="LLM50" s="46"/>
      <c r="LLN50" s="46"/>
      <c r="LLO50" s="46"/>
      <c r="LLP50" s="46"/>
      <c r="LLQ50" s="46"/>
      <c r="LLR50" s="46"/>
      <c r="LLS50" s="46"/>
      <c r="LLT50" s="46"/>
      <c r="LLU50" s="46"/>
      <c r="LLV50" s="46"/>
      <c r="LLW50" s="46"/>
      <c r="LLX50" s="46"/>
      <c r="LLY50" s="46"/>
      <c r="LLZ50" s="46"/>
      <c r="LMA50" s="46"/>
      <c r="LMB50" s="46"/>
      <c r="LMC50" s="46"/>
      <c r="LMD50" s="46"/>
      <c r="LME50" s="46"/>
      <c r="LMF50" s="46"/>
      <c r="LMG50" s="46"/>
      <c r="LMH50" s="46"/>
      <c r="LMI50" s="46"/>
      <c r="LMJ50" s="46"/>
      <c r="LMK50" s="46"/>
      <c r="LML50" s="46"/>
      <c r="LMM50" s="46"/>
      <c r="LMN50" s="46"/>
      <c r="LMO50" s="46"/>
      <c r="LMP50" s="46"/>
      <c r="LMQ50" s="46"/>
      <c r="LMR50" s="46"/>
      <c r="LMS50" s="46"/>
      <c r="LMT50" s="46"/>
      <c r="LMU50" s="46"/>
      <c r="LMV50" s="46"/>
      <c r="LMW50" s="46"/>
      <c r="LMX50" s="46"/>
      <c r="LMY50" s="46"/>
      <c r="LMZ50" s="46"/>
      <c r="LNA50" s="46"/>
      <c r="LNB50" s="46"/>
      <c r="LNC50" s="46"/>
      <c r="LND50" s="46"/>
      <c r="LNE50" s="46"/>
      <c r="LNF50" s="46"/>
      <c r="LNG50" s="46"/>
      <c r="LNH50" s="46"/>
      <c r="LNI50" s="46"/>
      <c r="LNJ50" s="46"/>
      <c r="LNK50" s="46"/>
      <c r="LNL50" s="46"/>
      <c r="LNM50" s="46"/>
      <c r="LNN50" s="46"/>
      <c r="LNO50" s="46"/>
      <c r="LNP50" s="46"/>
      <c r="LNQ50" s="46"/>
      <c r="LNR50" s="46"/>
      <c r="LNS50" s="46"/>
      <c r="LNT50" s="46"/>
      <c r="LNU50" s="46"/>
      <c r="LNV50" s="46"/>
      <c r="LNW50" s="46"/>
      <c r="LNX50" s="46"/>
      <c r="LNY50" s="46"/>
      <c r="LNZ50" s="46"/>
      <c r="LOA50" s="46"/>
      <c r="LOB50" s="46"/>
      <c r="LOC50" s="46"/>
      <c r="LOD50" s="46"/>
      <c r="LOE50" s="46"/>
      <c r="LOF50" s="46"/>
      <c r="LOG50" s="46"/>
      <c r="LOH50" s="46"/>
      <c r="LOI50" s="46"/>
      <c r="LOJ50" s="46"/>
      <c r="LOK50" s="46"/>
      <c r="LOL50" s="46"/>
      <c r="LOM50" s="46"/>
      <c r="LON50" s="46"/>
      <c r="LOO50" s="46"/>
      <c r="LOP50" s="46"/>
      <c r="LOQ50" s="46"/>
      <c r="LOR50" s="46"/>
      <c r="LOS50" s="46"/>
      <c r="LOT50" s="46"/>
      <c r="LOU50" s="46"/>
      <c r="LOV50" s="46"/>
      <c r="LOW50" s="46"/>
      <c r="LOX50" s="46"/>
      <c r="LOY50" s="46"/>
      <c r="LOZ50" s="46"/>
      <c r="LPA50" s="46"/>
      <c r="LPB50" s="46"/>
      <c r="LPC50" s="46"/>
      <c r="LPD50" s="46"/>
      <c r="LPE50" s="46"/>
      <c r="LPF50" s="46"/>
      <c r="LPG50" s="46"/>
      <c r="LPH50" s="46"/>
      <c r="LPI50" s="46"/>
      <c r="LPJ50" s="46"/>
      <c r="LPK50" s="46"/>
      <c r="LPL50" s="46"/>
      <c r="LPM50" s="46"/>
      <c r="LPN50" s="46"/>
      <c r="LPO50" s="46"/>
      <c r="LPP50" s="46"/>
      <c r="LPQ50" s="46"/>
      <c r="LPR50" s="46"/>
      <c r="LPS50" s="46"/>
      <c r="LPT50" s="46"/>
      <c r="LPU50" s="46"/>
      <c r="LPV50" s="46"/>
      <c r="LPW50" s="46"/>
      <c r="LPX50" s="46"/>
      <c r="LPY50" s="46"/>
      <c r="LPZ50" s="46"/>
      <c r="LQA50" s="46"/>
      <c r="LQB50" s="46"/>
      <c r="LQC50" s="46"/>
      <c r="LQD50" s="46"/>
      <c r="LQE50" s="46"/>
      <c r="LQF50" s="46"/>
      <c r="LQG50" s="46"/>
      <c r="LQH50" s="46"/>
      <c r="LQI50" s="46"/>
      <c r="LQJ50" s="46"/>
      <c r="LQK50" s="46"/>
      <c r="LQL50" s="46"/>
      <c r="LQM50" s="46"/>
      <c r="LQN50" s="46"/>
      <c r="LQO50" s="46"/>
      <c r="LQP50" s="46"/>
      <c r="LQQ50" s="46"/>
      <c r="LQR50" s="46"/>
      <c r="LQS50" s="46"/>
      <c r="LQT50" s="46"/>
      <c r="LQU50" s="46"/>
      <c r="LQV50" s="46"/>
      <c r="LQW50" s="46"/>
      <c r="LQX50" s="46"/>
      <c r="LQY50" s="46"/>
      <c r="LQZ50" s="46"/>
      <c r="LRA50" s="46"/>
      <c r="LRB50" s="46"/>
      <c r="LRC50" s="46"/>
      <c r="LRD50" s="46"/>
      <c r="LRE50" s="46"/>
      <c r="LRF50" s="46"/>
      <c r="LRG50" s="46"/>
      <c r="LRH50" s="46"/>
      <c r="LRI50" s="46"/>
      <c r="LRJ50" s="46"/>
      <c r="LRK50" s="46"/>
      <c r="LRL50" s="46"/>
      <c r="LRM50" s="46"/>
      <c r="LRN50" s="46"/>
      <c r="LRO50" s="46"/>
      <c r="LRP50" s="46"/>
      <c r="LRQ50" s="46"/>
      <c r="LRR50" s="46"/>
      <c r="LRS50" s="46"/>
      <c r="LRT50" s="46"/>
      <c r="LRU50" s="46"/>
      <c r="LRV50" s="46"/>
      <c r="LRW50" s="46"/>
      <c r="LRX50" s="46"/>
      <c r="LRY50" s="46"/>
      <c r="LRZ50" s="46"/>
      <c r="LSA50" s="46"/>
      <c r="LSB50" s="46"/>
      <c r="LSC50" s="46"/>
      <c r="LSD50" s="46"/>
      <c r="LSE50" s="46"/>
      <c r="LSF50" s="46"/>
      <c r="LSG50" s="46"/>
      <c r="LSH50" s="46"/>
      <c r="LSI50" s="46"/>
      <c r="LSJ50" s="46"/>
      <c r="LSK50" s="46"/>
      <c r="LSL50" s="46"/>
      <c r="LSM50" s="46"/>
      <c r="LSN50" s="46"/>
      <c r="LSO50" s="46"/>
      <c r="LSP50" s="46"/>
      <c r="LSQ50" s="46"/>
      <c r="LSR50" s="46"/>
      <c r="LSS50" s="46"/>
      <c r="LST50" s="46"/>
      <c r="LSU50" s="46"/>
      <c r="LSV50" s="46"/>
      <c r="LSW50" s="46"/>
      <c r="LSX50" s="46"/>
      <c r="LSY50" s="46"/>
      <c r="LSZ50" s="46"/>
      <c r="LTA50" s="46"/>
      <c r="LTB50" s="46"/>
      <c r="LTC50" s="46"/>
      <c r="LTD50" s="46"/>
      <c r="LTE50" s="46"/>
      <c r="LTF50" s="46"/>
      <c r="LTG50" s="46"/>
      <c r="LTH50" s="46"/>
      <c r="LTI50" s="46"/>
      <c r="LTJ50" s="46"/>
      <c r="LTK50" s="46"/>
      <c r="LTL50" s="46"/>
      <c r="LTM50" s="46"/>
      <c r="LTN50" s="46"/>
      <c r="LTO50" s="46"/>
      <c r="LTP50" s="46"/>
      <c r="LTQ50" s="46"/>
      <c r="LTR50" s="46"/>
      <c r="LTS50" s="46"/>
      <c r="LTT50" s="46"/>
      <c r="LTU50" s="46"/>
      <c r="LTV50" s="46"/>
      <c r="LTW50" s="46"/>
      <c r="LTX50" s="46"/>
      <c r="LTY50" s="46"/>
      <c r="LTZ50" s="46"/>
      <c r="LUA50" s="46"/>
      <c r="LUB50" s="46"/>
      <c r="LUC50" s="46"/>
      <c r="LUD50" s="46"/>
      <c r="LUE50" s="46"/>
      <c r="LUF50" s="46"/>
      <c r="LUG50" s="46"/>
      <c r="LUH50" s="46"/>
      <c r="LUI50" s="46"/>
      <c r="LUJ50" s="46"/>
      <c r="LUK50" s="46"/>
      <c r="LUL50" s="46"/>
      <c r="LUM50" s="46"/>
      <c r="LUN50" s="46"/>
      <c r="LUO50" s="46"/>
      <c r="LUP50" s="46"/>
      <c r="LUQ50" s="46"/>
      <c r="LUR50" s="46"/>
      <c r="LUS50" s="46"/>
      <c r="LUT50" s="46"/>
      <c r="LUU50" s="46"/>
      <c r="LUV50" s="46"/>
      <c r="LUW50" s="46"/>
      <c r="LUX50" s="46"/>
      <c r="LUY50" s="46"/>
      <c r="LUZ50" s="46"/>
      <c r="LVA50" s="46"/>
      <c r="LVB50" s="46"/>
      <c r="LVC50" s="46"/>
      <c r="LVD50" s="46"/>
      <c r="LVE50" s="46"/>
      <c r="LVF50" s="46"/>
      <c r="LVG50" s="46"/>
      <c r="LVH50" s="46"/>
      <c r="LVI50" s="46"/>
      <c r="LVJ50" s="46"/>
      <c r="LVK50" s="46"/>
      <c r="LVL50" s="46"/>
      <c r="LVM50" s="46"/>
      <c r="LVN50" s="46"/>
      <c r="LVO50" s="46"/>
      <c r="LVP50" s="46"/>
      <c r="LVQ50" s="46"/>
      <c r="LVR50" s="46"/>
      <c r="LVS50" s="46"/>
      <c r="LVT50" s="46"/>
      <c r="LVU50" s="46"/>
      <c r="LVV50" s="46"/>
      <c r="LVW50" s="46"/>
      <c r="LVX50" s="46"/>
      <c r="LVY50" s="46"/>
      <c r="LVZ50" s="46"/>
      <c r="LWA50" s="46"/>
      <c r="LWB50" s="46"/>
      <c r="LWC50" s="46"/>
      <c r="LWD50" s="46"/>
      <c r="LWE50" s="46"/>
      <c r="LWF50" s="46"/>
      <c r="LWG50" s="46"/>
      <c r="LWH50" s="46"/>
      <c r="LWI50" s="46"/>
      <c r="LWJ50" s="46"/>
      <c r="LWK50" s="46"/>
      <c r="LWL50" s="46"/>
      <c r="LWM50" s="46"/>
      <c r="LWN50" s="46"/>
      <c r="LWO50" s="46"/>
      <c r="LWP50" s="46"/>
      <c r="LWQ50" s="46"/>
      <c r="LWR50" s="46"/>
      <c r="LWS50" s="46"/>
      <c r="LWT50" s="46"/>
      <c r="LWU50" s="46"/>
      <c r="LWV50" s="46"/>
      <c r="LWW50" s="46"/>
      <c r="LWX50" s="46"/>
      <c r="LWY50" s="46"/>
      <c r="LWZ50" s="46"/>
      <c r="LXA50" s="46"/>
      <c r="LXB50" s="46"/>
      <c r="LXC50" s="46"/>
      <c r="LXD50" s="46"/>
      <c r="LXE50" s="46"/>
      <c r="LXF50" s="46"/>
      <c r="LXG50" s="46"/>
      <c r="LXH50" s="46"/>
      <c r="LXI50" s="46"/>
      <c r="LXJ50" s="46"/>
      <c r="LXK50" s="46"/>
      <c r="LXL50" s="46"/>
      <c r="LXM50" s="46"/>
      <c r="LXN50" s="46"/>
      <c r="LXO50" s="46"/>
      <c r="LXP50" s="46"/>
      <c r="LXQ50" s="46"/>
      <c r="LXR50" s="46"/>
      <c r="LXS50" s="46"/>
      <c r="LXT50" s="46"/>
      <c r="LXU50" s="46"/>
      <c r="LXV50" s="46"/>
      <c r="LXW50" s="46"/>
      <c r="LXX50" s="46"/>
      <c r="LXY50" s="46"/>
      <c r="LXZ50" s="46"/>
      <c r="LYA50" s="46"/>
      <c r="LYB50" s="46"/>
      <c r="LYC50" s="46"/>
      <c r="LYD50" s="46"/>
      <c r="LYE50" s="46"/>
      <c r="LYF50" s="46"/>
      <c r="LYG50" s="46"/>
      <c r="LYH50" s="46"/>
      <c r="LYI50" s="46"/>
      <c r="LYJ50" s="46"/>
      <c r="LYK50" s="46"/>
      <c r="LYL50" s="46"/>
      <c r="LYM50" s="46"/>
      <c r="LYN50" s="46"/>
      <c r="LYO50" s="46"/>
      <c r="LYP50" s="46"/>
      <c r="LYQ50" s="46"/>
      <c r="LYR50" s="46"/>
      <c r="LYS50" s="46"/>
      <c r="LYT50" s="46"/>
      <c r="LYU50" s="46"/>
      <c r="LYV50" s="46"/>
      <c r="LYW50" s="46"/>
      <c r="LYX50" s="46"/>
      <c r="LYY50" s="46"/>
      <c r="LYZ50" s="46"/>
      <c r="LZA50" s="46"/>
      <c r="LZB50" s="46"/>
      <c r="LZC50" s="46"/>
      <c r="LZD50" s="46"/>
      <c r="LZE50" s="46"/>
      <c r="LZF50" s="46"/>
      <c r="LZG50" s="46"/>
      <c r="LZH50" s="46"/>
      <c r="LZI50" s="46"/>
      <c r="LZJ50" s="46"/>
      <c r="LZK50" s="46"/>
      <c r="LZL50" s="46"/>
      <c r="LZM50" s="46"/>
      <c r="LZN50" s="46"/>
      <c r="LZO50" s="46"/>
      <c r="LZP50" s="46"/>
      <c r="LZQ50" s="46"/>
      <c r="LZR50" s="46"/>
      <c r="LZS50" s="46"/>
      <c r="LZT50" s="46"/>
      <c r="LZU50" s="46"/>
      <c r="LZV50" s="46"/>
      <c r="LZW50" s="46"/>
      <c r="LZX50" s="46"/>
      <c r="LZY50" s="46"/>
      <c r="LZZ50" s="46"/>
      <c r="MAA50" s="46"/>
      <c r="MAB50" s="46"/>
      <c r="MAC50" s="46"/>
      <c r="MAD50" s="46"/>
      <c r="MAE50" s="46"/>
      <c r="MAF50" s="46"/>
      <c r="MAG50" s="46"/>
      <c r="MAH50" s="46"/>
      <c r="MAI50" s="46"/>
      <c r="MAJ50" s="46"/>
      <c r="MAK50" s="46"/>
      <c r="MAL50" s="46"/>
      <c r="MAM50" s="46"/>
      <c r="MAN50" s="46"/>
      <c r="MAO50" s="46"/>
      <c r="MAP50" s="46"/>
      <c r="MAQ50" s="46"/>
      <c r="MAR50" s="46"/>
      <c r="MAS50" s="46"/>
      <c r="MAT50" s="46"/>
      <c r="MAU50" s="46"/>
      <c r="MAV50" s="46"/>
      <c r="MAW50" s="46"/>
      <c r="MAX50" s="46"/>
      <c r="MAY50" s="46"/>
      <c r="MAZ50" s="46"/>
      <c r="MBA50" s="46"/>
      <c r="MBB50" s="46"/>
      <c r="MBC50" s="46"/>
      <c r="MBD50" s="46"/>
      <c r="MBE50" s="46"/>
      <c r="MBF50" s="46"/>
      <c r="MBG50" s="46"/>
      <c r="MBH50" s="46"/>
      <c r="MBI50" s="46"/>
      <c r="MBJ50" s="46"/>
      <c r="MBK50" s="46"/>
      <c r="MBL50" s="46"/>
      <c r="MBM50" s="46"/>
      <c r="MBN50" s="46"/>
      <c r="MBO50" s="46"/>
      <c r="MBP50" s="46"/>
      <c r="MBQ50" s="46"/>
      <c r="MBR50" s="46"/>
      <c r="MBS50" s="46"/>
      <c r="MBT50" s="46"/>
      <c r="MBU50" s="46"/>
      <c r="MBV50" s="46"/>
      <c r="MBW50" s="46"/>
      <c r="MBX50" s="46"/>
      <c r="MBY50" s="46"/>
      <c r="MBZ50" s="46"/>
      <c r="MCA50" s="46"/>
      <c r="MCB50" s="46"/>
      <c r="MCC50" s="46"/>
      <c r="MCD50" s="46"/>
      <c r="MCE50" s="46"/>
      <c r="MCF50" s="46"/>
      <c r="MCG50" s="46"/>
      <c r="MCH50" s="46"/>
      <c r="MCI50" s="46"/>
      <c r="MCJ50" s="46"/>
      <c r="MCK50" s="46"/>
      <c r="MCL50" s="46"/>
      <c r="MCM50" s="46"/>
      <c r="MCN50" s="46"/>
      <c r="MCO50" s="46"/>
      <c r="MCP50" s="46"/>
      <c r="MCQ50" s="46"/>
      <c r="MCR50" s="46"/>
      <c r="MCS50" s="46"/>
      <c r="MCT50" s="46"/>
      <c r="MCU50" s="46"/>
      <c r="MCV50" s="46"/>
      <c r="MCW50" s="46"/>
      <c r="MCX50" s="46"/>
      <c r="MCY50" s="46"/>
      <c r="MCZ50" s="46"/>
      <c r="MDA50" s="46"/>
      <c r="MDB50" s="46"/>
      <c r="MDC50" s="46"/>
      <c r="MDD50" s="46"/>
      <c r="MDE50" s="46"/>
      <c r="MDF50" s="46"/>
      <c r="MDG50" s="46"/>
      <c r="MDH50" s="46"/>
      <c r="MDI50" s="46"/>
      <c r="MDJ50" s="46"/>
      <c r="MDK50" s="46"/>
      <c r="MDL50" s="46"/>
      <c r="MDM50" s="46"/>
      <c r="MDN50" s="46"/>
      <c r="MDO50" s="46"/>
      <c r="MDP50" s="46"/>
      <c r="MDQ50" s="46"/>
      <c r="MDR50" s="46"/>
      <c r="MDS50" s="46"/>
      <c r="MDT50" s="46"/>
      <c r="MDU50" s="46"/>
      <c r="MDV50" s="46"/>
      <c r="MDW50" s="46"/>
      <c r="MDX50" s="46"/>
      <c r="MDY50" s="46"/>
      <c r="MDZ50" s="46"/>
      <c r="MEA50" s="46"/>
      <c r="MEB50" s="46"/>
      <c r="MEC50" s="46"/>
      <c r="MED50" s="46"/>
      <c r="MEE50" s="46"/>
      <c r="MEF50" s="46"/>
      <c r="MEG50" s="46"/>
      <c r="MEH50" s="46"/>
      <c r="MEI50" s="46"/>
      <c r="MEJ50" s="46"/>
      <c r="MEK50" s="46"/>
      <c r="MEL50" s="46"/>
      <c r="MEM50" s="46"/>
      <c r="MEN50" s="46"/>
      <c r="MEO50" s="46"/>
      <c r="MEP50" s="46"/>
      <c r="MEQ50" s="46"/>
      <c r="MER50" s="46"/>
      <c r="MES50" s="46"/>
      <c r="MET50" s="46"/>
      <c r="MEU50" s="46"/>
      <c r="MEV50" s="46"/>
      <c r="MEW50" s="46"/>
      <c r="MEX50" s="46"/>
      <c r="MEY50" s="46"/>
      <c r="MEZ50" s="46"/>
      <c r="MFA50" s="46"/>
      <c r="MFB50" s="46"/>
      <c r="MFC50" s="46"/>
      <c r="MFD50" s="46"/>
      <c r="MFE50" s="46"/>
      <c r="MFF50" s="46"/>
      <c r="MFG50" s="46"/>
      <c r="MFH50" s="46"/>
      <c r="MFI50" s="46"/>
      <c r="MFJ50" s="46"/>
      <c r="MFK50" s="46"/>
      <c r="MFL50" s="46"/>
      <c r="MFM50" s="46"/>
      <c r="MFN50" s="46"/>
      <c r="MFO50" s="46"/>
      <c r="MFP50" s="46"/>
      <c r="MFQ50" s="46"/>
      <c r="MFR50" s="46"/>
      <c r="MFS50" s="46"/>
      <c r="MFT50" s="46"/>
      <c r="MFU50" s="46"/>
      <c r="MFV50" s="46"/>
      <c r="MFW50" s="46"/>
      <c r="MFX50" s="46"/>
      <c r="MFY50" s="46"/>
      <c r="MFZ50" s="46"/>
      <c r="MGA50" s="46"/>
      <c r="MGB50" s="46"/>
      <c r="MGC50" s="46"/>
      <c r="MGD50" s="46"/>
      <c r="MGE50" s="46"/>
      <c r="MGF50" s="46"/>
      <c r="MGG50" s="46"/>
      <c r="MGH50" s="46"/>
      <c r="MGI50" s="46"/>
      <c r="MGJ50" s="46"/>
      <c r="MGK50" s="46"/>
      <c r="MGL50" s="46"/>
      <c r="MGM50" s="46"/>
      <c r="MGN50" s="46"/>
      <c r="MGO50" s="46"/>
      <c r="MGP50" s="46"/>
      <c r="MGQ50" s="46"/>
      <c r="MGR50" s="46"/>
      <c r="MGS50" s="46"/>
      <c r="MGT50" s="46"/>
      <c r="MGU50" s="46"/>
      <c r="MGV50" s="46"/>
      <c r="MGW50" s="46"/>
      <c r="MGX50" s="46"/>
      <c r="MGY50" s="46"/>
      <c r="MGZ50" s="46"/>
      <c r="MHA50" s="46"/>
      <c r="MHB50" s="46"/>
      <c r="MHC50" s="46"/>
      <c r="MHD50" s="46"/>
      <c r="MHE50" s="46"/>
      <c r="MHF50" s="46"/>
      <c r="MHG50" s="46"/>
      <c r="MHH50" s="46"/>
      <c r="MHI50" s="46"/>
      <c r="MHJ50" s="46"/>
      <c r="MHK50" s="46"/>
      <c r="MHL50" s="46"/>
      <c r="MHM50" s="46"/>
      <c r="MHN50" s="46"/>
      <c r="MHO50" s="46"/>
      <c r="MHP50" s="46"/>
      <c r="MHQ50" s="46"/>
      <c r="MHR50" s="46"/>
      <c r="MHS50" s="46"/>
      <c r="MHT50" s="46"/>
      <c r="MHU50" s="46"/>
      <c r="MHV50" s="46"/>
      <c r="MHW50" s="46"/>
      <c r="MHX50" s="46"/>
      <c r="MHY50" s="46"/>
      <c r="MHZ50" s="46"/>
      <c r="MIA50" s="46"/>
      <c r="MIB50" s="46"/>
      <c r="MIC50" s="46"/>
      <c r="MID50" s="46"/>
      <c r="MIE50" s="46"/>
      <c r="MIF50" s="46"/>
      <c r="MIG50" s="46"/>
      <c r="MIH50" s="46"/>
      <c r="MII50" s="46"/>
      <c r="MIJ50" s="46"/>
      <c r="MIK50" s="46"/>
      <c r="MIL50" s="46"/>
      <c r="MIM50" s="46"/>
      <c r="MIN50" s="46"/>
      <c r="MIO50" s="46"/>
      <c r="MIP50" s="46"/>
      <c r="MIQ50" s="46"/>
      <c r="MIR50" s="46"/>
      <c r="MIS50" s="46"/>
      <c r="MIT50" s="46"/>
      <c r="MIU50" s="46"/>
      <c r="MIV50" s="46"/>
      <c r="MIW50" s="46"/>
      <c r="MIX50" s="46"/>
      <c r="MIY50" s="46"/>
      <c r="MIZ50" s="46"/>
      <c r="MJA50" s="46"/>
      <c r="MJB50" s="46"/>
      <c r="MJC50" s="46"/>
      <c r="MJD50" s="46"/>
      <c r="MJE50" s="46"/>
      <c r="MJF50" s="46"/>
      <c r="MJG50" s="46"/>
      <c r="MJH50" s="46"/>
      <c r="MJI50" s="46"/>
      <c r="MJJ50" s="46"/>
      <c r="MJK50" s="46"/>
      <c r="MJL50" s="46"/>
      <c r="MJM50" s="46"/>
      <c r="MJN50" s="46"/>
      <c r="MJO50" s="46"/>
      <c r="MJP50" s="46"/>
      <c r="MJQ50" s="46"/>
      <c r="MJR50" s="46"/>
      <c r="MJS50" s="46"/>
      <c r="MJT50" s="46"/>
      <c r="MJU50" s="46"/>
      <c r="MJV50" s="46"/>
      <c r="MJW50" s="46"/>
      <c r="MJX50" s="46"/>
      <c r="MJY50" s="46"/>
      <c r="MJZ50" s="46"/>
      <c r="MKA50" s="46"/>
      <c r="MKB50" s="46"/>
      <c r="MKC50" s="46"/>
      <c r="MKD50" s="46"/>
      <c r="MKE50" s="46"/>
      <c r="MKF50" s="46"/>
      <c r="MKG50" s="46"/>
      <c r="MKH50" s="46"/>
      <c r="MKI50" s="46"/>
      <c r="MKJ50" s="46"/>
      <c r="MKK50" s="46"/>
      <c r="MKL50" s="46"/>
      <c r="MKM50" s="46"/>
      <c r="MKN50" s="46"/>
      <c r="MKO50" s="46"/>
      <c r="MKP50" s="46"/>
      <c r="MKQ50" s="46"/>
      <c r="MKR50" s="46"/>
      <c r="MKS50" s="46"/>
      <c r="MKT50" s="46"/>
      <c r="MKU50" s="46"/>
      <c r="MKV50" s="46"/>
      <c r="MKW50" s="46"/>
      <c r="MKX50" s="46"/>
      <c r="MKY50" s="46"/>
      <c r="MKZ50" s="46"/>
      <c r="MLA50" s="46"/>
      <c r="MLB50" s="46"/>
      <c r="MLC50" s="46"/>
      <c r="MLD50" s="46"/>
      <c r="MLE50" s="46"/>
      <c r="MLF50" s="46"/>
      <c r="MLG50" s="46"/>
      <c r="MLH50" s="46"/>
      <c r="MLI50" s="46"/>
      <c r="MLJ50" s="46"/>
      <c r="MLK50" s="46"/>
      <c r="MLL50" s="46"/>
      <c r="MLM50" s="46"/>
      <c r="MLN50" s="46"/>
      <c r="MLO50" s="46"/>
      <c r="MLP50" s="46"/>
      <c r="MLQ50" s="46"/>
      <c r="MLR50" s="46"/>
      <c r="MLS50" s="46"/>
      <c r="MLT50" s="46"/>
      <c r="MLU50" s="46"/>
      <c r="MLV50" s="46"/>
      <c r="MLW50" s="46"/>
      <c r="MLX50" s="46"/>
      <c r="MLY50" s="46"/>
      <c r="MLZ50" s="46"/>
      <c r="MMA50" s="46"/>
      <c r="MMB50" s="46"/>
      <c r="MMC50" s="46"/>
      <c r="MMD50" s="46"/>
      <c r="MME50" s="46"/>
      <c r="MMF50" s="46"/>
      <c r="MMG50" s="46"/>
      <c r="MMH50" s="46"/>
      <c r="MMI50" s="46"/>
      <c r="MMJ50" s="46"/>
      <c r="MMK50" s="46"/>
      <c r="MML50" s="46"/>
      <c r="MMM50" s="46"/>
      <c r="MMN50" s="46"/>
      <c r="MMO50" s="46"/>
      <c r="MMP50" s="46"/>
      <c r="MMQ50" s="46"/>
      <c r="MMR50" s="46"/>
      <c r="MMS50" s="46"/>
      <c r="MMT50" s="46"/>
      <c r="MMU50" s="46"/>
      <c r="MMV50" s="46"/>
      <c r="MMW50" s="46"/>
      <c r="MMX50" s="46"/>
      <c r="MMY50" s="46"/>
      <c r="MMZ50" s="46"/>
      <c r="MNA50" s="46"/>
      <c r="MNB50" s="46"/>
      <c r="MNC50" s="46"/>
      <c r="MND50" s="46"/>
      <c r="MNE50" s="46"/>
      <c r="MNF50" s="46"/>
      <c r="MNG50" s="46"/>
      <c r="MNH50" s="46"/>
      <c r="MNI50" s="46"/>
      <c r="MNJ50" s="46"/>
      <c r="MNK50" s="46"/>
      <c r="MNL50" s="46"/>
      <c r="MNM50" s="46"/>
      <c r="MNN50" s="46"/>
      <c r="MNO50" s="46"/>
      <c r="MNP50" s="46"/>
      <c r="MNQ50" s="46"/>
      <c r="MNR50" s="46"/>
      <c r="MNS50" s="46"/>
      <c r="MNT50" s="46"/>
      <c r="MNU50" s="46"/>
      <c r="MNV50" s="46"/>
      <c r="MNW50" s="46"/>
      <c r="MNX50" s="46"/>
      <c r="MNY50" s="46"/>
      <c r="MNZ50" s="46"/>
      <c r="MOA50" s="46"/>
      <c r="MOB50" s="46"/>
      <c r="MOC50" s="46"/>
      <c r="MOD50" s="46"/>
      <c r="MOE50" s="46"/>
      <c r="MOF50" s="46"/>
      <c r="MOG50" s="46"/>
      <c r="MOH50" s="46"/>
      <c r="MOI50" s="46"/>
      <c r="MOJ50" s="46"/>
      <c r="MOK50" s="46"/>
      <c r="MOL50" s="46"/>
      <c r="MOM50" s="46"/>
      <c r="MON50" s="46"/>
      <c r="MOO50" s="46"/>
      <c r="MOP50" s="46"/>
      <c r="MOQ50" s="46"/>
      <c r="MOR50" s="46"/>
      <c r="MOS50" s="46"/>
      <c r="MOT50" s="46"/>
      <c r="MOU50" s="46"/>
      <c r="MOV50" s="46"/>
      <c r="MOW50" s="46"/>
      <c r="MOX50" s="46"/>
      <c r="MOY50" s="46"/>
      <c r="MOZ50" s="46"/>
      <c r="MPA50" s="46"/>
      <c r="MPB50" s="46"/>
      <c r="MPC50" s="46"/>
      <c r="MPD50" s="46"/>
      <c r="MPE50" s="46"/>
      <c r="MPF50" s="46"/>
      <c r="MPG50" s="46"/>
      <c r="MPH50" s="46"/>
      <c r="MPI50" s="46"/>
      <c r="MPJ50" s="46"/>
      <c r="MPK50" s="46"/>
      <c r="MPL50" s="46"/>
      <c r="MPM50" s="46"/>
      <c r="MPN50" s="46"/>
      <c r="MPO50" s="46"/>
      <c r="MPP50" s="46"/>
      <c r="MPQ50" s="46"/>
      <c r="MPR50" s="46"/>
      <c r="MPS50" s="46"/>
      <c r="MPT50" s="46"/>
      <c r="MPU50" s="46"/>
      <c r="MPV50" s="46"/>
      <c r="MPW50" s="46"/>
      <c r="MPX50" s="46"/>
      <c r="MPY50" s="46"/>
      <c r="MPZ50" s="46"/>
      <c r="MQA50" s="46"/>
      <c r="MQB50" s="46"/>
      <c r="MQC50" s="46"/>
      <c r="MQD50" s="46"/>
      <c r="MQE50" s="46"/>
      <c r="MQF50" s="46"/>
      <c r="MQG50" s="46"/>
      <c r="MQH50" s="46"/>
      <c r="MQI50" s="46"/>
      <c r="MQJ50" s="46"/>
      <c r="MQK50" s="46"/>
      <c r="MQL50" s="46"/>
      <c r="MQM50" s="46"/>
      <c r="MQN50" s="46"/>
      <c r="MQO50" s="46"/>
      <c r="MQP50" s="46"/>
      <c r="MQQ50" s="46"/>
      <c r="MQR50" s="46"/>
      <c r="MQS50" s="46"/>
      <c r="MQT50" s="46"/>
      <c r="MQU50" s="46"/>
      <c r="MQV50" s="46"/>
      <c r="MQW50" s="46"/>
      <c r="MQX50" s="46"/>
      <c r="MQY50" s="46"/>
      <c r="MQZ50" s="46"/>
      <c r="MRA50" s="46"/>
      <c r="MRB50" s="46"/>
      <c r="MRC50" s="46"/>
      <c r="MRD50" s="46"/>
      <c r="MRE50" s="46"/>
      <c r="MRF50" s="46"/>
      <c r="MRG50" s="46"/>
      <c r="MRH50" s="46"/>
      <c r="MRI50" s="46"/>
      <c r="MRJ50" s="46"/>
      <c r="MRK50" s="46"/>
      <c r="MRL50" s="46"/>
      <c r="MRM50" s="46"/>
      <c r="MRN50" s="46"/>
      <c r="MRO50" s="46"/>
      <c r="MRP50" s="46"/>
      <c r="MRQ50" s="46"/>
      <c r="MRR50" s="46"/>
      <c r="MRS50" s="46"/>
      <c r="MRT50" s="46"/>
      <c r="MRU50" s="46"/>
      <c r="MRV50" s="46"/>
      <c r="MRW50" s="46"/>
      <c r="MRX50" s="46"/>
      <c r="MRY50" s="46"/>
      <c r="MRZ50" s="46"/>
      <c r="MSA50" s="46"/>
      <c r="MSB50" s="46"/>
      <c r="MSC50" s="46"/>
      <c r="MSD50" s="46"/>
      <c r="MSE50" s="46"/>
      <c r="MSF50" s="46"/>
      <c r="MSG50" s="46"/>
      <c r="MSH50" s="46"/>
      <c r="MSI50" s="46"/>
      <c r="MSJ50" s="46"/>
      <c r="MSK50" s="46"/>
      <c r="MSL50" s="46"/>
      <c r="MSM50" s="46"/>
      <c r="MSN50" s="46"/>
      <c r="MSO50" s="46"/>
      <c r="MSP50" s="46"/>
      <c r="MSQ50" s="46"/>
      <c r="MSR50" s="46"/>
      <c r="MSS50" s="46"/>
      <c r="MST50" s="46"/>
      <c r="MSU50" s="46"/>
      <c r="MSV50" s="46"/>
      <c r="MSW50" s="46"/>
      <c r="MSX50" s="46"/>
      <c r="MSY50" s="46"/>
      <c r="MSZ50" s="46"/>
      <c r="MTA50" s="46"/>
      <c r="MTB50" s="46"/>
      <c r="MTC50" s="46"/>
      <c r="MTD50" s="46"/>
      <c r="MTE50" s="46"/>
      <c r="MTF50" s="46"/>
      <c r="MTG50" s="46"/>
      <c r="MTH50" s="46"/>
      <c r="MTI50" s="46"/>
      <c r="MTJ50" s="46"/>
      <c r="MTK50" s="46"/>
      <c r="MTL50" s="46"/>
      <c r="MTM50" s="46"/>
      <c r="MTN50" s="46"/>
      <c r="MTO50" s="46"/>
      <c r="MTP50" s="46"/>
      <c r="MTQ50" s="46"/>
      <c r="MTR50" s="46"/>
      <c r="MTS50" s="46"/>
      <c r="MTT50" s="46"/>
      <c r="MTU50" s="46"/>
      <c r="MTV50" s="46"/>
      <c r="MTW50" s="46"/>
      <c r="MTX50" s="46"/>
      <c r="MTY50" s="46"/>
      <c r="MTZ50" s="46"/>
      <c r="MUA50" s="46"/>
      <c r="MUB50" s="46"/>
      <c r="MUC50" s="46"/>
      <c r="MUD50" s="46"/>
      <c r="MUE50" s="46"/>
      <c r="MUF50" s="46"/>
      <c r="MUG50" s="46"/>
      <c r="MUH50" s="46"/>
      <c r="MUI50" s="46"/>
      <c r="MUJ50" s="46"/>
      <c r="MUK50" s="46"/>
      <c r="MUL50" s="46"/>
      <c r="MUM50" s="46"/>
      <c r="MUN50" s="46"/>
      <c r="MUO50" s="46"/>
      <c r="MUP50" s="46"/>
      <c r="MUQ50" s="46"/>
      <c r="MUR50" s="46"/>
      <c r="MUS50" s="46"/>
      <c r="MUT50" s="46"/>
      <c r="MUU50" s="46"/>
      <c r="MUV50" s="46"/>
      <c r="MUW50" s="46"/>
      <c r="MUX50" s="46"/>
      <c r="MUY50" s="46"/>
      <c r="MUZ50" s="46"/>
      <c r="MVA50" s="46"/>
      <c r="MVB50" s="46"/>
      <c r="MVC50" s="46"/>
      <c r="MVD50" s="46"/>
      <c r="MVE50" s="46"/>
      <c r="MVF50" s="46"/>
      <c r="MVG50" s="46"/>
      <c r="MVH50" s="46"/>
      <c r="MVI50" s="46"/>
      <c r="MVJ50" s="46"/>
      <c r="MVK50" s="46"/>
      <c r="MVL50" s="46"/>
      <c r="MVM50" s="46"/>
      <c r="MVN50" s="46"/>
      <c r="MVO50" s="46"/>
      <c r="MVP50" s="46"/>
      <c r="MVQ50" s="46"/>
      <c r="MVR50" s="46"/>
      <c r="MVS50" s="46"/>
      <c r="MVT50" s="46"/>
      <c r="MVU50" s="46"/>
      <c r="MVV50" s="46"/>
      <c r="MVW50" s="46"/>
      <c r="MVX50" s="46"/>
      <c r="MVY50" s="46"/>
      <c r="MVZ50" s="46"/>
      <c r="MWA50" s="46"/>
      <c r="MWB50" s="46"/>
      <c r="MWC50" s="46"/>
      <c r="MWD50" s="46"/>
      <c r="MWE50" s="46"/>
      <c r="MWF50" s="46"/>
      <c r="MWG50" s="46"/>
      <c r="MWH50" s="46"/>
      <c r="MWI50" s="46"/>
      <c r="MWJ50" s="46"/>
      <c r="MWK50" s="46"/>
      <c r="MWL50" s="46"/>
      <c r="MWM50" s="46"/>
      <c r="MWN50" s="46"/>
      <c r="MWO50" s="46"/>
      <c r="MWP50" s="46"/>
      <c r="MWQ50" s="46"/>
      <c r="MWR50" s="46"/>
      <c r="MWS50" s="46"/>
      <c r="MWT50" s="46"/>
      <c r="MWU50" s="46"/>
      <c r="MWV50" s="46"/>
      <c r="MWW50" s="46"/>
      <c r="MWX50" s="46"/>
      <c r="MWY50" s="46"/>
      <c r="MWZ50" s="46"/>
      <c r="MXA50" s="46"/>
      <c r="MXB50" s="46"/>
      <c r="MXC50" s="46"/>
      <c r="MXD50" s="46"/>
      <c r="MXE50" s="46"/>
      <c r="MXF50" s="46"/>
      <c r="MXG50" s="46"/>
      <c r="MXH50" s="46"/>
      <c r="MXI50" s="46"/>
      <c r="MXJ50" s="46"/>
      <c r="MXK50" s="46"/>
      <c r="MXL50" s="46"/>
      <c r="MXM50" s="46"/>
      <c r="MXN50" s="46"/>
      <c r="MXO50" s="46"/>
      <c r="MXP50" s="46"/>
      <c r="MXQ50" s="46"/>
      <c r="MXR50" s="46"/>
      <c r="MXS50" s="46"/>
      <c r="MXT50" s="46"/>
      <c r="MXU50" s="46"/>
      <c r="MXV50" s="46"/>
      <c r="MXW50" s="46"/>
      <c r="MXX50" s="46"/>
      <c r="MXY50" s="46"/>
      <c r="MXZ50" s="46"/>
      <c r="MYA50" s="46"/>
      <c r="MYB50" s="46"/>
      <c r="MYC50" s="46"/>
      <c r="MYD50" s="46"/>
      <c r="MYE50" s="46"/>
      <c r="MYF50" s="46"/>
      <c r="MYG50" s="46"/>
      <c r="MYH50" s="46"/>
      <c r="MYI50" s="46"/>
      <c r="MYJ50" s="46"/>
      <c r="MYK50" s="46"/>
      <c r="MYL50" s="46"/>
      <c r="MYM50" s="46"/>
      <c r="MYN50" s="46"/>
      <c r="MYO50" s="46"/>
      <c r="MYP50" s="46"/>
      <c r="MYQ50" s="46"/>
      <c r="MYR50" s="46"/>
      <c r="MYS50" s="46"/>
      <c r="MYT50" s="46"/>
      <c r="MYU50" s="46"/>
      <c r="MYV50" s="46"/>
      <c r="MYW50" s="46"/>
      <c r="MYX50" s="46"/>
      <c r="MYY50" s="46"/>
      <c r="MYZ50" s="46"/>
      <c r="MZA50" s="46"/>
      <c r="MZB50" s="46"/>
      <c r="MZC50" s="46"/>
      <c r="MZD50" s="46"/>
      <c r="MZE50" s="46"/>
      <c r="MZF50" s="46"/>
      <c r="MZG50" s="46"/>
      <c r="MZH50" s="46"/>
      <c r="MZI50" s="46"/>
      <c r="MZJ50" s="46"/>
      <c r="MZK50" s="46"/>
      <c r="MZL50" s="46"/>
      <c r="MZM50" s="46"/>
      <c r="MZN50" s="46"/>
      <c r="MZO50" s="46"/>
      <c r="MZP50" s="46"/>
      <c r="MZQ50" s="46"/>
      <c r="MZR50" s="46"/>
      <c r="MZS50" s="46"/>
      <c r="MZT50" s="46"/>
      <c r="MZU50" s="46"/>
      <c r="MZV50" s="46"/>
      <c r="MZW50" s="46"/>
      <c r="MZX50" s="46"/>
      <c r="MZY50" s="46"/>
      <c r="MZZ50" s="46"/>
      <c r="NAA50" s="46"/>
      <c r="NAB50" s="46"/>
      <c r="NAC50" s="46"/>
      <c r="NAD50" s="46"/>
      <c r="NAE50" s="46"/>
      <c r="NAF50" s="46"/>
      <c r="NAG50" s="46"/>
      <c r="NAH50" s="46"/>
      <c r="NAI50" s="46"/>
      <c r="NAJ50" s="46"/>
      <c r="NAK50" s="46"/>
      <c r="NAL50" s="46"/>
      <c r="NAM50" s="46"/>
      <c r="NAN50" s="46"/>
      <c r="NAO50" s="46"/>
      <c r="NAP50" s="46"/>
      <c r="NAQ50" s="46"/>
      <c r="NAR50" s="46"/>
      <c r="NAS50" s="46"/>
      <c r="NAT50" s="46"/>
      <c r="NAU50" s="46"/>
      <c r="NAV50" s="46"/>
      <c r="NAW50" s="46"/>
      <c r="NAX50" s="46"/>
      <c r="NAY50" s="46"/>
      <c r="NAZ50" s="46"/>
      <c r="NBA50" s="46"/>
      <c r="NBB50" s="46"/>
      <c r="NBC50" s="46"/>
      <c r="NBD50" s="46"/>
      <c r="NBE50" s="46"/>
      <c r="NBF50" s="46"/>
      <c r="NBG50" s="46"/>
      <c r="NBH50" s="46"/>
      <c r="NBI50" s="46"/>
      <c r="NBJ50" s="46"/>
      <c r="NBK50" s="46"/>
      <c r="NBL50" s="46"/>
      <c r="NBM50" s="46"/>
      <c r="NBN50" s="46"/>
      <c r="NBO50" s="46"/>
      <c r="NBP50" s="46"/>
      <c r="NBQ50" s="46"/>
      <c r="NBR50" s="46"/>
      <c r="NBS50" s="46"/>
      <c r="NBT50" s="46"/>
      <c r="NBU50" s="46"/>
      <c r="NBV50" s="46"/>
      <c r="NBW50" s="46"/>
      <c r="NBX50" s="46"/>
      <c r="NBY50" s="46"/>
      <c r="NBZ50" s="46"/>
      <c r="NCA50" s="46"/>
      <c r="NCB50" s="46"/>
      <c r="NCC50" s="46"/>
      <c r="NCD50" s="46"/>
      <c r="NCE50" s="46"/>
      <c r="NCF50" s="46"/>
      <c r="NCG50" s="46"/>
      <c r="NCH50" s="46"/>
      <c r="NCI50" s="46"/>
      <c r="NCJ50" s="46"/>
      <c r="NCK50" s="46"/>
      <c r="NCL50" s="46"/>
      <c r="NCM50" s="46"/>
      <c r="NCN50" s="46"/>
      <c r="NCO50" s="46"/>
      <c r="NCP50" s="46"/>
      <c r="NCQ50" s="46"/>
      <c r="NCR50" s="46"/>
      <c r="NCS50" s="46"/>
      <c r="NCT50" s="46"/>
      <c r="NCU50" s="46"/>
      <c r="NCV50" s="46"/>
      <c r="NCW50" s="46"/>
      <c r="NCX50" s="46"/>
      <c r="NCY50" s="46"/>
      <c r="NCZ50" s="46"/>
      <c r="NDA50" s="46"/>
      <c r="NDB50" s="46"/>
      <c r="NDC50" s="46"/>
      <c r="NDD50" s="46"/>
      <c r="NDE50" s="46"/>
      <c r="NDF50" s="46"/>
      <c r="NDG50" s="46"/>
      <c r="NDH50" s="46"/>
      <c r="NDI50" s="46"/>
      <c r="NDJ50" s="46"/>
      <c r="NDK50" s="46"/>
      <c r="NDL50" s="46"/>
      <c r="NDM50" s="46"/>
      <c r="NDN50" s="46"/>
      <c r="NDO50" s="46"/>
      <c r="NDP50" s="46"/>
      <c r="NDQ50" s="46"/>
      <c r="NDR50" s="46"/>
      <c r="NDS50" s="46"/>
      <c r="NDT50" s="46"/>
      <c r="NDU50" s="46"/>
      <c r="NDV50" s="46"/>
      <c r="NDW50" s="46"/>
      <c r="NDX50" s="46"/>
      <c r="NDY50" s="46"/>
      <c r="NDZ50" s="46"/>
      <c r="NEA50" s="46"/>
      <c r="NEB50" s="46"/>
      <c r="NEC50" s="46"/>
      <c r="NED50" s="46"/>
      <c r="NEE50" s="46"/>
      <c r="NEF50" s="46"/>
      <c r="NEG50" s="46"/>
      <c r="NEH50" s="46"/>
      <c r="NEI50" s="46"/>
      <c r="NEJ50" s="46"/>
      <c r="NEK50" s="46"/>
      <c r="NEL50" s="46"/>
      <c r="NEM50" s="46"/>
      <c r="NEN50" s="46"/>
      <c r="NEO50" s="46"/>
      <c r="NEP50" s="46"/>
      <c r="NEQ50" s="46"/>
      <c r="NER50" s="46"/>
      <c r="NES50" s="46"/>
      <c r="NET50" s="46"/>
      <c r="NEU50" s="46"/>
      <c r="NEV50" s="46"/>
      <c r="NEW50" s="46"/>
      <c r="NEX50" s="46"/>
      <c r="NEY50" s="46"/>
      <c r="NEZ50" s="46"/>
      <c r="NFA50" s="46"/>
      <c r="NFB50" s="46"/>
      <c r="NFC50" s="46"/>
      <c r="NFD50" s="46"/>
      <c r="NFE50" s="46"/>
      <c r="NFF50" s="46"/>
      <c r="NFG50" s="46"/>
      <c r="NFH50" s="46"/>
      <c r="NFI50" s="46"/>
      <c r="NFJ50" s="46"/>
      <c r="NFK50" s="46"/>
      <c r="NFL50" s="46"/>
      <c r="NFM50" s="46"/>
      <c r="NFN50" s="46"/>
      <c r="NFO50" s="46"/>
      <c r="NFP50" s="46"/>
      <c r="NFQ50" s="46"/>
      <c r="NFR50" s="46"/>
      <c r="NFS50" s="46"/>
      <c r="NFT50" s="46"/>
      <c r="NFU50" s="46"/>
      <c r="NFV50" s="46"/>
      <c r="NFW50" s="46"/>
      <c r="NFX50" s="46"/>
      <c r="NFY50" s="46"/>
      <c r="NFZ50" s="46"/>
      <c r="NGA50" s="46"/>
      <c r="NGB50" s="46"/>
      <c r="NGC50" s="46"/>
      <c r="NGD50" s="46"/>
      <c r="NGE50" s="46"/>
      <c r="NGF50" s="46"/>
      <c r="NGG50" s="46"/>
      <c r="NGH50" s="46"/>
      <c r="NGI50" s="46"/>
      <c r="NGJ50" s="46"/>
      <c r="NGK50" s="46"/>
      <c r="NGL50" s="46"/>
      <c r="NGM50" s="46"/>
      <c r="NGN50" s="46"/>
      <c r="NGO50" s="46"/>
      <c r="NGP50" s="46"/>
      <c r="NGQ50" s="46"/>
      <c r="NGR50" s="46"/>
      <c r="NGS50" s="46"/>
      <c r="NGT50" s="46"/>
      <c r="NGU50" s="46"/>
      <c r="NGV50" s="46"/>
      <c r="NGW50" s="46"/>
      <c r="NGX50" s="46"/>
      <c r="NGY50" s="46"/>
      <c r="NGZ50" s="46"/>
      <c r="NHA50" s="46"/>
      <c r="NHB50" s="46"/>
      <c r="NHC50" s="46"/>
      <c r="NHD50" s="46"/>
      <c r="NHE50" s="46"/>
      <c r="NHF50" s="46"/>
      <c r="NHG50" s="46"/>
      <c r="NHH50" s="46"/>
      <c r="NHI50" s="46"/>
      <c r="NHJ50" s="46"/>
      <c r="NHK50" s="46"/>
      <c r="NHL50" s="46"/>
      <c r="NHM50" s="46"/>
      <c r="NHN50" s="46"/>
      <c r="NHO50" s="46"/>
      <c r="NHP50" s="46"/>
      <c r="NHQ50" s="46"/>
      <c r="NHR50" s="46"/>
      <c r="NHS50" s="46"/>
      <c r="NHT50" s="46"/>
      <c r="NHU50" s="46"/>
      <c r="NHV50" s="46"/>
      <c r="NHW50" s="46"/>
      <c r="NHX50" s="46"/>
      <c r="NHY50" s="46"/>
      <c r="NHZ50" s="46"/>
      <c r="NIA50" s="46"/>
      <c r="NIB50" s="46"/>
      <c r="NIC50" s="46"/>
      <c r="NID50" s="46"/>
      <c r="NIE50" s="46"/>
      <c r="NIF50" s="46"/>
      <c r="NIG50" s="46"/>
      <c r="NIH50" s="46"/>
      <c r="NII50" s="46"/>
      <c r="NIJ50" s="46"/>
      <c r="NIK50" s="46"/>
      <c r="NIL50" s="46"/>
      <c r="NIM50" s="46"/>
      <c r="NIN50" s="46"/>
      <c r="NIO50" s="46"/>
      <c r="NIP50" s="46"/>
      <c r="NIQ50" s="46"/>
      <c r="NIR50" s="46"/>
      <c r="NIS50" s="46"/>
      <c r="NIT50" s="46"/>
      <c r="NIU50" s="46"/>
      <c r="NIV50" s="46"/>
      <c r="NIW50" s="46"/>
      <c r="NIX50" s="46"/>
      <c r="NIY50" s="46"/>
      <c r="NIZ50" s="46"/>
      <c r="NJA50" s="46"/>
      <c r="NJB50" s="46"/>
      <c r="NJC50" s="46"/>
      <c r="NJD50" s="46"/>
      <c r="NJE50" s="46"/>
      <c r="NJF50" s="46"/>
      <c r="NJG50" s="46"/>
      <c r="NJH50" s="46"/>
      <c r="NJI50" s="46"/>
      <c r="NJJ50" s="46"/>
      <c r="NJK50" s="46"/>
      <c r="NJL50" s="46"/>
      <c r="NJM50" s="46"/>
      <c r="NJN50" s="46"/>
      <c r="NJO50" s="46"/>
      <c r="NJP50" s="46"/>
      <c r="NJQ50" s="46"/>
      <c r="NJR50" s="46"/>
      <c r="NJS50" s="46"/>
      <c r="NJT50" s="46"/>
      <c r="NJU50" s="46"/>
      <c r="NJV50" s="46"/>
      <c r="NJW50" s="46"/>
      <c r="NJX50" s="46"/>
      <c r="NJY50" s="46"/>
      <c r="NJZ50" s="46"/>
      <c r="NKA50" s="46"/>
      <c r="NKB50" s="46"/>
      <c r="NKC50" s="46"/>
      <c r="NKD50" s="46"/>
      <c r="NKE50" s="46"/>
      <c r="NKF50" s="46"/>
      <c r="NKG50" s="46"/>
      <c r="NKH50" s="46"/>
      <c r="NKI50" s="46"/>
      <c r="NKJ50" s="46"/>
      <c r="NKK50" s="46"/>
      <c r="NKL50" s="46"/>
      <c r="NKM50" s="46"/>
      <c r="NKN50" s="46"/>
      <c r="NKO50" s="46"/>
      <c r="NKP50" s="46"/>
      <c r="NKQ50" s="46"/>
      <c r="NKR50" s="46"/>
      <c r="NKS50" s="46"/>
      <c r="NKT50" s="46"/>
      <c r="NKU50" s="46"/>
      <c r="NKV50" s="46"/>
      <c r="NKW50" s="46"/>
      <c r="NKX50" s="46"/>
      <c r="NKY50" s="46"/>
      <c r="NKZ50" s="46"/>
      <c r="NLA50" s="46"/>
      <c r="NLB50" s="46"/>
      <c r="NLC50" s="46"/>
      <c r="NLD50" s="46"/>
      <c r="NLE50" s="46"/>
      <c r="NLF50" s="46"/>
      <c r="NLG50" s="46"/>
      <c r="NLH50" s="46"/>
      <c r="NLI50" s="46"/>
      <c r="NLJ50" s="46"/>
      <c r="NLK50" s="46"/>
      <c r="NLL50" s="46"/>
      <c r="NLM50" s="46"/>
      <c r="NLN50" s="46"/>
      <c r="NLO50" s="46"/>
      <c r="NLP50" s="46"/>
      <c r="NLQ50" s="46"/>
      <c r="NLR50" s="46"/>
      <c r="NLS50" s="46"/>
      <c r="NLT50" s="46"/>
      <c r="NLU50" s="46"/>
      <c r="NLV50" s="46"/>
      <c r="NLW50" s="46"/>
      <c r="NLX50" s="46"/>
      <c r="NLY50" s="46"/>
      <c r="NLZ50" s="46"/>
      <c r="NMA50" s="46"/>
      <c r="NMB50" s="46"/>
      <c r="NMC50" s="46"/>
      <c r="NMD50" s="46"/>
      <c r="NME50" s="46"/>
      <c r="NMF50" s="46"/>
      <c r="NMG50" s="46"/>
      <c r="NMH50" s="46"/>
      <c r="NMI50" s="46"/>
      <c r="NMJ50" s="46"/>
      <c r="NMK50" s="46"/>
      <c r="NML50" s="46"/>
      <c r="NMM50" s="46"/>
      <c r="NMN50" s="46"/>
      <c r="NMO50" s="46"/>
      <c r="NMP50" s="46"/>
      <c r="NMQ50" s="46"/>
      <c r="NMR50" s="46"/>
      <c r="NMS50" s="46"/>
      <c r="NMT50" s="46"/>
      <c r="NMU50" s="46"/>
      <c r="NMV50" s="46"/>
      <c r="NMW50" s="46"/>
      <c r="NMX50" s="46"/>
      <c r="NMY50" s="46"/>
      <c r="NMZ50" s="46"/>
      <c r="NNA50" s="46"/>
      <c r="NNB50" s="46"/>
      <c r="NNC50" s="46"/>
      <c r="NND50" s="46"/>
      <c r="NNE50" s="46"/>
      <c r="NNF50" s="46"/>
      <c r="NNG50" s="46"/>
      <c r="NNH50" s="46"/>
      <c r="NNI50" s="46"/>
      <c r="NNJ50" s="46"/>
      <c r="NNK50" s="46"/>
      <c r="NNL50" s="46"/>
      <c r="NNM50" s="46"/>
      <c r="NNN50" s="46"/>
      <c r="NNO50" s="46"/>
      <c r="NNP50" s="46"/>
      <c r="NNQ50" s="46"/>
      <c r="NNR50" s="46"/>
      <c r="NNS50" s="46"/>
      <c r="NNT50" s="46"/>
      <c r="NNU50" s="46"/>
      <c r="NNV50" s="46"/>
      <c r="NNW50" s="46"/>
      <c r="NNX50" s="46"/>
      <c r="NNY50" s="46"/>
      <c r="NNZ50" s="46"/>
      <c r="NOA50" s="46"/>
      <c r="NOB50" s="46"/>
      <c r="NOC50" s="46"/>
      <c r="NOD50" s="46"/>
      <c r="NOE50" s="46"/>
      <c r="NOF50" s="46"/>
      <c r="NOG50" s="46"/>
      <c r="NOH50" s="46"/>
      <c r="NOI50" s="46"/>
      <c r="NOJ50" s="46"/>
      <c r="NOK50" s="46"/>
      <c r="NOL50" s="46"/>
      <c r="NOM50" s="46"/>
      <c r="NON50" s="46"/>
      <c r="NOO50" s="46"/>
      <c r="NOP50" s="46"/>
      <c r="NOQ50" s="46"/>
      <c r="NOR50" s="46"/>
      <c r="NOS50" s="46"/>
      <c r="NOT50" s="46"/>
      <c r="NOU50" s="46"/>
      <c r="NOV50" s="46"/>
      <c r="NOW50" s="46"/>
      <c r="NOX50" s="46"/>
      <c r="NOY50" s="46"/>
      <c r="NOZ50" s="46"/>
      <c r="NPA50" s="46"/>
      <c r="NPB50" s="46"/>
      <c r="NPC50" s="46"/>
      <c r="NPD50" s="46"/>
      <c r="NPE50" s="46"/>
      <c r="NPF50" s="46"/>
      <c r="NPG50" s="46"/>
      <c r="NPH50" s="46"/>
      <c r="NPI50" s="46"/>
      <c r="NPJ50" s="46"/>
      <c r="NPK50" s="46"/>
      <c r="NPL50" s="46"/>
      <c r="NPM50" s="46"/>
      <c r="NPN50" s="46"/>
      <c r="NPO50" s="46"/>
      <c r="NPP50" s="46"/>
      <c r="NPQ50" s="46"/>
      <c r="NPR50" s="46"/>
      <c r="NPS50" s="46"/>
      <c r="NPT50" s="46"/>
      <c r="NPU50" s="46"/>
      <c r="NPV50" s="46"/>
      <c r="NPW50" s="46"/>
      <c r="NPX50" s="46"/>
      <c r="NPY50" s="46"/>
      <c r="NPZ50" s="46"/>
      <c r="NQA50" s="46"/>
      <c r="NQB50" s="46"/>
      <c r="NQC50" s="46"/>
      <c r="NQD50" s="46"/>
      <c r="NQE50" s="46"/>
      <c r="NQF50" s="46"/>
      <c r="NQG50" s="46"/>
      <c r="NQH50" s="46"/>
      <c r="NQI50" s="46"/>
      <c r="NQJ50" s="46"/>
      <c r="NQK50" s="46"/>
      <c r="NQL50" s="46"/>
      <c r="NQM50" s="46"/>
      <c r="NQN50" s="46"/>
      <c r="NQO50" s="46"/>
      <c r="NQP50" s="46"/>
      <c r="NQQ50" s="46"/>
      <c r="NQR50" s="46"/>
      <c r="NQS50" s="46"/>
      <c r="NQT50" s="46"/>
      <c r="NQU50" s="46"/>
      <c r="NQV50" s="46"/>
      <c r="NQW50" s="46"/>
      <c r="NQX50" s="46"/>
      <c r="NQY50" s="46"/>
      <c r="NQZ50" s="46"/>
      <c r="NRA50" s="46"/>
      <c r="NRB50" s="46"/>
      <c r="NRC50" s="46"/>
      <c r="NRD50" s="46"/>
      <c r="NRE50" s="46"/>
      <c r="NRF50" s="46"/>
      <c r="NRG50" s="46"/>
      <c r="NRH50" s="46"/>
      <c r="NRI50" s="46"/>
      <c r="NRJ50" s="46"/>
      <c r="NRK50" s="46"/>
      <c r="NRL50" s="46"/>
      <c r="NRM50" s="46"/>
      <c r="NRN50" s="46"/>
      <c r="NRO50" s="46"/>
      <c r="NRP50" s="46"/>
      <c r="NRQ50" s="46"/>
      <c r="NRR50" s="46"/>
      <c r="NRS50" s="46"/>
      <c r="NRT50" s="46"/>
      <c r="NRU50" s="46"/>
      <c r="NRV50" s="46"/>
      <c r="NRW50" s="46"/>
      <c r="NRX50" s="46"/>
      <c r="NRY50" s="46"/>
      <c r="NRZ50" s="46"/>
      <c r="NSA50" s="46"/>
      <c r="NSB50" s="46"/>
      <c r="NSC50" s="46"/>
      <c r="NSD50" s="46"/>
      <c r="NSE50" s="46"/>
      <c r="NSF50" s="46"/>
      <c r="NSG50" s="46"/>
      <c r="NSH50" s="46"/>
      <c r="NSI50" s="46"/>
      <c r="NSJ50" s="46"/>
      <c r="NSK50" s="46"/>
      <c r="NSL50" s="46"/>
      <c r="NSM50" s="46"/>
      <c r="NSN50" s="46"/>
      <c r="NSO50" s="46"/>
      <c r="NSP50" s="46"/>
      <c r="NSQ50" s="46"/>
      <c r="NSR50" s="46"/>
      <c r="NSS50" s="46"/>
      <c r="NST50" s="46"/>
      <c r="NSU50" s="46"/>
      <c r="NSV50" s="46"/>
      <c r="NSW50" s="46"/>
      <c r="NSX50" s="46"/>
      <c r="NSY50" s="46"/>
      <c r="NSZ50" s="46"/>
      <c r="NTA50" s="46"/>
      <c r="NTB50" s="46"/>
      <c r="NTC50" s="46"/>
      <c r="NTD50" s="46"/>
      <c r="NTE50" s="46"/>
      <c r="NTF50" s="46"/>
      <c r="NTG50" s="46"/>
      <c r="NTH50" s="46"/>
      <c r="NTI50" s="46"/>
      <c r="NTJ50" s="46"/>
      <c r="NTK50" s="46"/>
      <c r="NTL50" s="46"/>
      <c r="NTM50" s="46"/>
      <c r="NTN50" s="46"/>
      <c r="NTO50" s="46"/>
      <c r="NTP50" s="46"/>
      <c r="NTQ50" s="46"/>
      <c r="NTR50" s="46"/>
      <c r="NTS50" s="46"/>
      <c r="NTT50" s="46"/>
      <c r="NTU50" s="46"/>
      <c r="NTV50" s="46"/>
      <c r="NTW50" s="46"/>
      <c r="NTX50" s="46"/>
      <c r="NTY50" s="46"/>
      <c r="NTZ50" s="46"/>
      <c r="NUA50" s="46"/>
      <c r="NUB50" s="46"/>
      <c r="NUC50" s="46"/>
      <c r="NUD50" s="46"/>
      <c r="NUE50" s="46"/>
      <c r="NUF50" s="46"/>
      <c r="NUG50" s="46"/>
      <c r="NUH50" s="46"/>
      <c r="NUI50" s="46"/>
      <c r="NUJ50" s="46"/>
      <c r="NUK50" s="46"/>
      <c r="NUL50" s="46"/>
      <c r="NUM50" s="46"/>
      <c r="NUN50" s="46"/>
      <c r="NUO50" s="46"/>
      <c r="NUP50" s="46"/>
      <c r="NUQ50" s="46"/>
      <c r="NUR50" s="46"/>
      <c r="NUS50" s="46"/>
      <c r="NUT50" s="46"/>
      <c r="NUU50" s="46"/>
      <c r="NUV50" s="46"/>
      <c r="NUW50" s="46"/>
      <c r="NUX50" s="46"/>
      <c r="NUY50" s="46"/>
      <c r="NUZ50" s="46"/>
      <c r="NVA50" s="46"/>
      <c r="NVB50" s="46"/>
      <c r="NVC50" s="46"/>
      <c r="NVD50" s="46"/>
      <c r="NVE50" s="46"/>
      <c r="NVF50" s="46"/>
      <c r="NVG50" s="46"/>
      <c r="NVH50" s="46"/>
      <c r="NVI50" s="46"/>
      <c r="NVJ50" s="46"/>
      <c r="NVK50" s="46"/>
      <c r="NVL50" s="46"/>
      <c r="NVM50" s="46"/>
      <c r="NVN50" s="46"/>
      <c r="NVO50" s="46"/>
      <c r="NVP50" s="46"/>
      <c r="NVQ50" s="46"/>
      <c r="NVR50" s="46"/>
      <c r="NVS50" s="46"/>
      <c r="NVT50" s="46"/>
      <c r="NVU50" s="46"/>
      <c r="NVV50" s="46"/>
      <c r="NVW50" s="46"/>
      <c r="NVX50" s="46"/>
      <c r="NVY50" s="46"/>
      <c r="NVZ50" s="46"/>
      <c r="NWA50" s="46"/>
      <c r="NWB50" s="46"/>
      <c r="NWC50" s="46"/>
      <c r="NWD50" s="46"/>
      <c r="NWE50" s="46"/>
      <c r="NWF50" s="46"/>
      <c r="NWG50" s="46"/>
      <c r="NWH50" s="46"/>
      <c r="NWI50" s="46"/>
      <c r="NWJ50" s="46"/>
      <c r="NWK50" s="46"/>
      <c r="NWL50" s="46"/>
      <c r="NWM50" s="46"/>
      <c r="NWN50" s="46"/>
      <c r="NWO50" s="46"/>
      <c r="NWP50" s="46"/>
      <c r="NWQ50" s="46"/>
      <c r="NWR50" s="46"/>
      <c r="NWS50" s="46"/>
      <c r="NWT50" s="46"/>
      <c r="NWU50" s="46"/>
      <c r="NWV50" s="46"/>
      <c r="NWW50" s="46"/>
      <c r="NWX50" s="46"/>
      <c r="NWY50" s="46"/>
      <c r="NWZ50" s="46"/>
      <c r="NXA50" s="46"/>
      <c r="NXB50" s="46"/>
      <c r="NXC50" s="46"/>
      <c r="NXD50" s="46"/>
      <c r="NXE50" s="46"/>
      <c r="NXF50" s="46"/>
      <c r="NXG50" s="46"/>
      <c r="NXH50" s="46"/>
      <c r="NXI50" s="46"/>
      <c r="NXJ50" s="46"/>
      <c r="NXK50" s="46"/>
      <c r="NXL50" s="46"/>
      <c r="NXM50" s="46"/>
      <c r="NXN50" s="46"/>
      <c r="NXO50" s="46"/>
      <c r="NXP50" s="46"/>
      <c r="NXQ50" s="46"/>
      <c r="NXR50" s="46"/>
      <c r="NXS50" s="46"/>
      <c r="NXT50" s="46"/>
      <c r="NXU50" s="46"/>
      <c r="NXV50" s="46"/>
      <c r="NXW50" s="46"/>
      <c r="NXX50" s="46"/>
      <c r="NXY50" s="46"/>
      <c r="NXZ50" s="46"/>
      <c r="NYA50" s="46"/>
      <c r="NYB50" s="46"/>
      <c r="NYC50" s="46"/>
      <c r="NYD50" s="46"/>
      <c r="NYE50" s="46"/>
      <c r="NYF50" s="46"/>
      <c r="NYG50" s="46"/>
      <c r="NYH50" s="46"/>
      <c r="NYI50" s="46"/>
      <c r="NYJ50" s="46"/>
      <c r="NYK50" s="46"/>
      <c r="NYL50" s="46"/>
      <c r="NYM50" s="46"/>
      <c r="NYN50" s="46"/>
      <c r="NYO50" s="46"/>
      <c r="NYP50" s="46"/>
      <c r="NYQ50" s="46"/>
      <c r="NYR50" s="46"/>
      <c r="NYS50" s="46"/>
      <c r="NYT50" s="46"/>
      <c r="NYU50" s="46"/>
      <c r="NYV50" s="46"/>
      <c r="NYW50" s="46"/>
      <c r="NYX50" s="46"/>
      <c r="NYY50" s="46"/>
      <c r="NYZ50" s="46"/>
      <c r="NZA50" s="46"/>
      <c r="NZB50" s="46"/>
      <c r="NZC50" s="46"/>
      <c r="NZD50" s="46"/>
      <c r="NZE50" s="46"/>
      <c r="NZF50" s="46"/>
      <c r="NZG50" s="46"/>
      <c r="NZH50" s="46"/>
      <c r="NZI50" s="46"/>
      <c r="NZJ50" s="46"/>
      <c r="NZK50" s="46"/>
      <c r="NZL50" s="46"/>
      <c r="NZM50" s="46"/>
      <c r="NZN50" s="46"/>
      <c r="NZO50" s="46"/>
      <c r="NZP50" s="46"/>
      <c r="NZQ50" s="46"/>
      <c r="NZR50" s="46"/>
      <c r="NZS50" s="46"/>
      <c r="NZT50" s="46"/>
      <c r="NZU50" s="46"/>
      <c r="NZV50" s="46"/>
      <c r="NZW50" s="46"/>
      <c r="NZX50" s="46"/>
      <c r="NZY50" s="46"/>
      <c r="NZZ50" s="46"/>
      <c r="OAA50" s="46"/>
      <c r="OAB50" s="46"/>
      <c r="OAC50" s="46"/>
      <c r="OAD50" s="46"/>
      <c r="OAE50" s="46"/>
      <c r="OAF50" s="46"/>
      <c r="OAG50" s="46"/>
      <c r="OAH50" s="46"/>
      <c r="OAI50" s="46"/>
      <c r="OAJ50" s="46"/>
      <c r="OAK50" s="46"/>
      <c r="OAL50" s="46"/>
      <c r="OAM50" s="46"/>
      <c r="OAN50" s="46"/>
      <c r="OAO50" s="46"/>
      <c r="OAP50" s="46"/>
      <c r="OAQ50" s="46"/>
      <c r="OAR50" s="46"/>
      <c r="OAS50" s="46"/>
      <c r="OAT50" s="46"/>
      <c r="OAU50" s="46"/>
      <c r="OAV50" s="46"/>
      <c r="OAW50" s="46"/>
      <c r="OAX50" s="46"/>
      <c r="OAY50" s="46"/>
      <c r="OAZ50" s="46"/>
      <c r="OBA50" s="46"/>
      <c r="OBB50" s="46"/>
      <c r="OBC50" s="46"/>
      <c r="OBD50" s="46"/>
      <c r="OBE50" s="46"/>
      <c r="OBF50" s="46"/>
      <c r="OBG50" s="46"/>
      <c r="OBH50" s="46"/>
      <c r="OBI50" s="46"/>
      <c r="OBJ50" s="46"/>
      <c r="OBK50" s="46"/>
      <c r="OBL50" s="46"/>
      <c r="OBM50" s="46"/>
      <c r="OBN50" s="46"/>
      <c r="OBO50" s="46"/>
      <c r="OBP50" s="46"/>
      <c r="OBQ50" s="46"/>
      <c r="OBR50" s="46"/>
      <c r="OBS50" s="46"/>
      <c r="OBT50" s="46"/>
      <c r="OBU50" s="46"/>
      <c r="OBV50" s="46"/>
      <c r="OBW50" s="46"/>
      <c r="OBX50" s="46"/>
      <c r="OBY50" s="46"/>
      <c r="OBZ50" s="46"/>
      <c r="OCA50" s="46"/>
      <c r="OCB50" s="46"/>
      <c r="OCC50" s="46"/>
      <c r="OCD50" s="46"/>
      <c r="OCE50" s="46"/>
      <c r="OCF50" s="46"/>
      <c r="OCG50" s="46"/>
      <c r="OCH50" s="46"/>
      <c r="OCI50" s="46"/>
      <c r="OCJ50" s="46"/>
      <c r="OCK50" s="46"/>
      <c r="OCL50" s="46"/>
      <c r="OCM50" s="46"/>
      <c r="OCN50" s="46"/>
      <c r="OCO50" s="46"/>
      <c r="OCP50" s="46"/>
      <c r="OCQ50" s="46"/>
      <c r="OCR50" s="46"/>
      <c r="OCS50" s="46"/>
      <c r="OCT50" s="46"/>
      <c r="OCU50" s="46"/>
      <c r="OCV50" s="46"/>
      <c r="OCW50" s="46"/>
      <c r="OCX50" s="46"/>
      <c r="OCY50" s="46"/>
      <c r="OCZ50" s="46"/>
      <c r="ODA50" s="46"/>
      <c r="ODB50" s="46"/>
      <c r="ODC50" s="46"/>
      <c r="ODD50" s="46"/>
      <c r="ODE50" s="46"/>
      <c r="ODF50" s="46"/>
      <c r="ODG50" s="46"/>
      <c r="ODH50" s="46"/>
      <c r="ODI50" s="46"/>
      <c r="ODJ50" s="46"/>
      <c r="ODK50" s="46"/>
      <c r="ODL50" s="46"/>
      <c r="ODM50" s="46"/>
      <c r="ODN50" s="46"/>
      <c r="ODO50" s="46"/>
      <c r="ODP50" s="46"/>
      <c r="ODQ50" s="46"/>
      <c r="ODR50" s="46"/>
      <c r="ODS50" s="46"/>
      <c r="ODT50" s="46"/>
      <c r="ODU50" s="46"/>
      <c r="ODV50" s="46"/>
      <c r="ODW50" s="46"/>
      <c r="ODX50" s="46"/>
      <c r="ODY50" s="46"/>
      <c r="ODZ50" s="46"/>
      <c r="OEA50" s="46"/>
      <c r="OEB50" s="46"/>
      <c r="OEC50" s="46"/>
      <c r="OED50" s="46"/>
      <c r="OEE50" s="46"/>
      <c r="OEF50" s="46"/>
      <c r="OEG50" s="46"/>
      <c r="OEH50" s="46"/>
      <c r="OEI50" s="46"/>
      <c r="OEJ50" s="46"/>
      <c r="OEK50" s="46"/>
      <c r="OEL50" s="46"/>
      <c r="OEM50" s="46"/>
      <c r="OEN50" s="46"/>
      <c r="OEO50" s="46"/>
      <c r="OEP50" s="46"/>
      <c r="OEQ50" s="46"/>
      <c r="OER50" s="46"/>
      <c r="OES50" s="46"/>
      <c r="OET50" s="46"/>
      <c r="OEU50" s="46"/>
      <c r="OEV50" s="46"/>
      <c r="OEW50" s="46"/>
      <c r="OEX50" s="46"/>
      <c r="OEY50" s="46"/>
      <c r="OEZ50" s="46"/>
      <c r="OFA50" s="46"/>
      <c r="OFB50" s="46"/>
      <c r="OFC50" s="46"/>
      <c r="OFD50" s="46"/>
      <c r="OFE50" s="46"/>
      <c r="OFF50" s="46"/>
      <c r="OFG50" s="46"/>
      <c r="OFH50" s="46"/>
      <c r="OFI50" s="46"/>
      <c r="OFJ50" s="46"/>
      <c r="OFK50" s="46"/>
      <c r="OFL50" s="46"/>
      <c r="OFM50" s="46"/>
      <c r="OFN50" s="46"/>
      <c r="OFO50" s="46"/>
      <c r="OFP50" s="46"/>
      <c r="OFQ50" s="46"/>
      <c r="OFR50" s="46"/>
      <c r="OFS50" s="46"/>
      <c r="OFT50" s="46"/>
      <c r="OFU50" s="46"/>
      <c r="OFV50" s="46"/>
      <c r="OFW50" s="46"/>
      <c r="OFX50" s="46"/>
      <c r="OFY50" s="46"/>
      <c r="OFZ50" s="46"/>
      <c r="OGA50" s="46"/>
      <c r="OGB50" s="46"/>
      <c r="OGC50" s="46"/>
      <c r="OGD50" s="46"/>
      <c r="OGE50" s="46"/>
      <c r="OGF50" s="46"/>
      <c r="OGG50" s="46"/>
      <c r="OGH50" s="46"/>
      <c r="OGI50" s="46"/>
      <c r="OGJ50" s="46"/>
      <c r="OGK50" s="46"/>
      <c r="OGL50" s="46"/>
      <c r="OGM50" s="46"/>
      <c r="OGN50" s="46"/>
      <c r="OGO50" s="46"/>
      <c r="OGP50" s="46"/>
      <c r="OGQ50" s="46"/>
      <c r="OGR50" s="46"/>
      <c r="OGS50" s="46"/>
      <c r="OGT50" s="46"/>
      <c r="OGU50" s="46"/>
      <c r="OGV50" s="46"/>
      <c r="OGW50" s="46"/>
      <c r="OGX50" s="46"/>
      <c r="OGY50" s="46"/>
      <c r="OGZ50" s="46"/>
      <c r="OHA50" s="46"/>
      <c r="OHB50" s="46"/>
      <c r="OHC50" s="46"/>
      <c r="OHD50" s="46"/>
      <c r="OHE50" s="46"/>
      <c r="OHF50" s="46"/>
      <c r="OHG50" s="46"/>
      <c r="OHH50" s="46"/>
      <c r="OHI50" s="46"/>
      <c r="OHJ50" s="46"/>
      <c r="OHK50" s="46"/>
      <c r="OHL50" s="46"/>
      <c r="OHM50" s="46"/>
      <c r="OHN50" s="46"/>
      <c r="OHO50" s="46"/>
      <c r="OHP50" s="46"/>
      <c r="OHQ50" s="46"/>
      <c r="OHR50" s="46"/>
      <c r="OHS50" s="46"/>
      <c r="OHT50" s="46"/>
      <c r="OHU50" s="46"/>
      <c r="OHV50" s="46"/>
      <c r="OHW50" s="46"/>
      <c r="OHX50" s="46"/>
      <c r="OHY50" s="46"/>
      <c r="OHZ50" s="46"/>
      <c r="OIA50" s="46"/>
      <c r="OIB50" s="46"/>
      <c r="OIC50" s="46"/>
      <c r="OID50" s="46"/>
      <c r="OIE50" s="46"/>
      <c r="OIF50" s="46"/>
      <c r="OIG50" s="46"/>
      <c r="OIH50" s="46"/>
      <c r="OII50" s="46"/>
      <c r="OIJ50" s="46"/>
      <c r="OIK50" s="46"/>
      <c r="OIL50" s="46"/>
      <c r="OIM50" s="46"/>
      <c r="OIN50" s="46"/>
      <c r="OIO50" s="46"/>
      <c r="OIP50" s="46"/>
      <c r="OIQ50" s="46"/>
      <c r="OIR50" s="46"/>
      <c r="OIS50" s="46"/>
      <c r="OIT50" s="46"/>
      <c r="OIU50" s="46"/>
      <c r="OIV50" s="46"/>
      <c r="OIW50" s="46"/>
      <c r="OIX50" s="46"/>
      <c r="OIY50" s="46"/>
      <c r="OIZ50" s="46"/>
      <c r="OJA50" s="46"/>
      <c r="OJB50" s="46"/>
      <c r="OJC50" s="46"/>
      <c r="OJD50" s="46"/>
      <c r="OJE50" s="46"/>
      <c r="OJF50" s="46"/>
      <c r="OJG50" s="46"/>
      <c r="OJH50" s="46"/>
      <c r="OJI50" s="46"/>
      <c r="OJJ50" s="46"/>
      <c r="OJK50" s="46"/>
      <c r="OJL50" s="46"/>
      <c r="OJM50" s="46"/>
      <c r="OJN50" s="46"/>
      <c r="OJO50" s="46"/>
      <c r="OJP50" s="46"/>
      <c r="OJQ50" s="46"/>
      <c r="OJR50" s="46"/>
      <c r="OJS50" s="46"/>
      <c r="OJT50" s="46"/>
      <c r="OJU50" s="46"/>
      <c r="OJV50" s="46"/>
      <c r="OJW50" s="46"/>
      <c r="OJX50" s="46"/>
      <c r="OJY50" s="46"/>
      <c r="OJZ50" s="46"/>
      <c r="OKA50" s="46"/>
      <c r="OKB50" s="46"/>
      <c r="OKC50" s="46"/>
      <c r="OKD50" s="46"/>
      <c r="OKE50" s="46"/>
      <c r="OKF50" s="46"/>
      <c r="OKG50" s="46"/>
      <c r="OKH50" s="46"/>
      <c r="OKI50" s="46"/>
      <c r="OKJ50" s="46"/>
      <c r="OKK50" s="46"/>
      <c r="OKL50" s="46"/>
      <c r="OKM50" s="46"/>
      <c r="OKN50" s="46"/>
      <c r="OKO50" s="46"/>
      <c r="OKP50" s="46"/>
      <c r="OKQ50" s="46"/>
      <c r="OKR50" s="46"/>
      <c r="OKS50" s="46"/>
      <c r="OKT50" s="46"/>
      <c r="OKU50" s="46"/>
      <c r="OKV50" s="46"/>
      <c r="OKW50" s="46"/>
      <c r="OKX50" s="46"/>
      <c r="OKY50" s="46"/>
      <c r="OKZ50" s="46"/>
      <c r="OLA50" s="46"/>
      <c r="OLB50" s="46"/>
      <c r="OLC50" s="46"/>
      <c r="OLD50" s="46"/>
      <c r="OLE50" s="46"/>
      <c r="OLF50" s="46"/>
      <c r="OLG50" s="46"/>
      <c r="OLH50" s="46"/>
      <c r="OLI50" s="46"/>
      <c r="OLJ50" s="46"/>
      <c r="OLK50" s="46"/>
      <c r="OLL50" s="46"/>
      <c r="OLM50" s="46"/>
      <c r="OLN50" s="46"/>
      <c r="OLO50" s="46"/>
      <c r="OLP50" s="46"/>
      <c r="OLQ50" s="46"/>
      <c r="OLR50" s="46"/>
      <c r="OLS50" s="46"/>
      <c r="OLT50" s="46"/>
      <c r="OLU50" s="46"/>
      <c r="OLV50" s="46"/>
      <c r="OLW50" s="46"/>
      <c r="OLX50" s="46"/>
      <c r="OLY50" s="46"/>
      <c r="OLZ50" s="46"/>
      <c r="OMA50" s="46"/>
      <c r="OMB50" s="46"/>
      <c r="OMC50" s="46"/>
      <c r="OMD50" s="46"/>
      <c r="OME50" s="46"/>
      <c r="OMF50" s="46"/>
      <c r="OMG50" s="46"/>
      <c r="OMH50" s="46"/>
      <c r="OMI50" s="46"/>
      <c r="OMJ50" s="46"/>
      <c r="OMK50" s="46"/>
      <c r="OML50" s="46"/>
      <c r="OMM50" s="46"/>
      <c r="OMN50" s="46"/>
      <c r="OMO50" s="46"/>
      <c r="OMP50" s="46"/>
      <c r="OMQ50" s="46"/>
      <c r="OMR50" s="46"/>
      <c r="OMS50" s="46"/>
      <c r="OMT50" s="46"/>
      <c r="OMU50" s="46"/>
      <c r="OMV50" s="46"/>
      <c r="OMW50" s="46"/>
      <c r="OMX50" s="46"/>
      <c r="OMY50" s="46"/>
      <c r="OMZ50" s="46"/>
      <c r="ONA50" s="46"/>
      <c r="ONB50" s="46"/>
      <c r="ONC50" s="46"/>
      <c r="OND50" s="46"/>
      <c r="ONE50" s="46"/>
      <c r="ONF50" s="46"/>
      <c r="ONG50" s="46"/>
      <c r="ONH50" s="46"/>
      <c r="ONI50" s="46"/>
      <c r="ONJ50" s="46"/>
      <c r="ONK50" s="46"/>
      <c r="ONL50" s="46"/>
      <c r="ONM50" s="46"/>
      <c r="ONN50" s="46"/>
      <c r="ONO50" s="46"/>
      <c r="ONP50" s="46"/>
      <c r="ONQ50" s="46"/>
      <c r="ONR50" s="46"/>
      <c r="ONS50" s="46"/>
      <c r="ONT50" s="46"/>
      <c r="ONU50" s="46"/>
      <c r="ONV50" s="46"/>
      <c r="ONW50" s="46"/>
      <c r="ONX50" s="46"/>
      <c r="ONY50" s="46"/>
      <c r="ONZ50" s="46"/>
      <c r="OOA50" s="46"/>
      <c r="OOB50" s="46"/>
      <c r="OOC50" s="46"/>
      <c r="OOD50" s="46"/>
      <c r="OOE50" s="46"/>
      <c r="OOF50" s="46"/>
      <c r="OOG50" s="46"/>
      <c r="OOH50" s="46"/>
      <c r="OOI50" s="46"/>
      <c r="OOJ50" s="46"/>
      <c r="OOK50" s="46"/>
      <c r="OOL50" s="46"/>
      <c r="OOM50" s="46"/>
      <c r="OON50" s="46"/>
      <c r="OOO50" s="46"/>
      <c r="OOP50" s="46"/>
      <c r="OOQ50" s="46"/>
      <c r="OOR50" s="46"/>
      <c r="OOS50" s="46"/>
      <c r="OOT50" s="46"/>
      <c r="OOU50" s="46"/>
      <c r="OOV50" s="46"/>
      <c r="OOW50" s="46"/>
      <c r="OOX50" s="46"/>
      <c r="OOY50" s="46"/>
      <c r="OOZ50" s="46"/>
      <c r="OPA50" s="46"/>
      <c r="OPB50" s="46"/>
      <c r="OPC50" s="46"/>
      <c r="OPD50" s="46"/>
      <c r="OPE50" s="46"/>
      <c r="OPF50" s="46"/>
      <c r="OPG50" s="46"/>
      <c r="OPH50" s="46"/>
      <c r="OPI50" s="46"/>
      <c r="OPJ50" s="46"/>
      <c r="OPK50" s="46"/>
      <c r="OPL50" s="46"/>
      <c r="OPM50" s="46"/>
      <c r="OPN50" s="46"/>
      <c r="OPO50" s="46"/>
      <c r="OPP50" s="46"/>
      <c r="OPQ50" s="46"/>
      <c r="OPR50" s="46"/>
      <c r="OPS50" s="46"/>
      <c r="OPT50" s="46"/>
      <c r="OPU50" s="46"/>
      <c r="OPV50" s="46"/>
      <c r="OPW50" s="46"/>
      <c r="OPX50" s="46"/>
      <c r="OPY50" s="46"/>
      <c r="OPZ50" s="46"/>
      <c r="OQA50" s="46"/>
      <c r="OQB50" s="46"/>
      <c r="OQC50" s="46"/>
      <c r="OQD50" s="46"/>
      <c r="OQE50" s="46"/>
      <c r="OQF50" s="46"/>
      <c r="OQG50" s="46"/>
      <c r="OQH50" s="46"/>
      <c r="OQI50" s="46"/>
      <c r="OQJ50" s="46"/>
      <c r="OQK50" s="46"/>
      <c r="OQL50" s="46"/>
      <c r="OQM50" s="46"/>
      <c r="OQN50" s="46"/>
      <c r="OQO50" s="46"/>
      <c r="OQP50" s="46"/>
      <c r="OQQ50" s="46"/>
      <c r="OQR50" s="46"/>
      <c r="OQS50" s="46"/>
      <c r="OQT50" s="46"/>
      <c r="OQU50" s="46"/>
      <c r="OQV50" s="46"/>
      <c r="OQW50" s="46"/>
      <c r="OQX50" s="46"/>
      <c r="OQY50" s="46"/>
      <c r="OQZ50" s="46"/>
      <c r="ORA50" s="46"/>
      <c r="ORB50" s="46"/>
      <c r="ORC50" s="46"/>
      <c r="ORD50" s="46"/>
      <c r="ORE50" s="46"/>
      <c r="ORF50" s="46"/>
      <c r="ORG50" s="46"/>
      <c r="ORH50" s="46"/>
      <c r="ORI50" s="46"/>
      <c r="ORJ50" s="46"/>
      <c r="ORK50" s="46"/>
      <c r="ORL50" s="46"/>
      <c r="ORM50" s="46"/>
      <c r="ORN50" s="46"/>
      <c r="ORO50" s="46"/>
      <c r="ORP50" s="46"/>
      <c r="ORQ50" s="46"/>
      <c r="ORR50" s="46"/>
      <c r="ORS50" s="46"/>
      <c r="ORT50" s="46"/>
      <c r="ORU50" s="46"/>
      <c r="ORV50" s="46"/>
      <c r="ORW50" s="46"/>
      <c r="ORX50" s="46"/>
      <c r="ORY50" s="46"/>
      <c r="ORZ50" s="46"/>
      <c r="OSA50" s="46"/>
      <c r="OSB50" s="46"/>
      <c r="OSC50" s="46"/>
      <c r="OSD50" s="46"/>
      <c r="OSE50" s="46"/>
      <c r="OSF50" s="46"/>
      <c r="OSG50" s="46"/>
      <c r="OSH50" s="46"/>
      <c r="OSI50" s="46"/>
      <c r="OSJ50" s="46"/>
      <c r="OSK50" s="46"/>
      <c r="OSL50" s="46"/>
      <c r="OSM50" s="46"/>
      <c r="OSN50" s="46"/>
      <c r="OSO50" s="46"/>
      <c r="OSP50" s="46"/>
      <c r="OSQ50" s="46"/>
      <c r="OSR50" s="46"/>
      <c r="OSS50" s="46"/>
      <c r="OST50" s="46"/>
      <c r="OSU50" s="46"/>
      <c r="OSV50" s="46"/>
      <c r="OSW50" s="46"/>
      <c r="OSX50" s="46"/>
      <c r="OSY50" s="46"/>
      <c r="OSZ50" s="46"/>
      <c r="OTA50" s="46"/>
      <c r="OTB50" s="46"/>
      <c r="OTC50" s="46"/>
      <c r="OTD50" s="46"/>
      <c r="OTE50" s="46"/>
      <c r="OTF50" s="46"/>
      <c r="OTG50" s="46"/>
      <c r="OTH50" s="46"/>
      <c r="OTI50" s="46"/>
      <c r="OTJ50" s="46"/>
      <c r="OTK50" s="46"/>
      <c r="OTL50" s="46"/>
      <c r="OTM50" s="46"/>
      <c r="OTN50" s="46"/>
      <c r="OTO50" s="46"/>
      <c r="OTP50" s="46"/>
      <c r="OTQ50" s="46"/>
      <c r="OTR50" s="46"/>
      <c r="OTS50" s="46"/>
      <c r="OTT50" s="46"/>
      <c r="OTU50" s="46"/>
      <c r="OTV50" s="46"/>
      <c r="OTW50" s="46"/>
      <c r="OTX50" s="46"/>
      <c r="OTY50" s="46"/>
      <c r="OTZ50" s="46"/>
      <c r="OUA50" s="46"/>
      <c r="OUB50" s="46"/>
      <c r="OUC50" s="46"/>
      <c r="OUD50" s="46"/>
      <c r="OUE50" s="46"/>
      <c r="OUF50" s="46"/>
      <c r="OUG50" s="46"/>
      <c r="OUH50" s="46"/>
      <c r="OUI50" s="46"/>
      <c r="OUJ50" s="46"/>
      <c r="OUK50" s="46"/>
      <c r="OUL50" s="46"/>
      <c r="OUM50" s="46"/>
      <c r="OUN50" s="46"/>
      <c r="OUO50" s="46"/>
      <c r="OUP50" s="46"/>
      <c r="OUQ50" s="46"/>
      <c r="OUR50" s="46"/>
      <c r="OUS50" s="46"/>
      <c r="OUT50" s="46"/>
      <c r="OUU50" s="46"/>
      <c r="OUV50" s="46"/>
      <c r="OUW50" s="46"/>
      <c r="OUX50" s="46"/>
      <c r="OUY50" s="46"/>
      <c r="OUZ50" s="46"/>
      <c r="OVA50" s="46"/>
      <c r="OVB50" s="46"/>
      <c r="OVC50" s="46"/>
      <c r="OVD50" s="46"/>
      <c r="OVE50" s="46"/>
      <c r="OVF50" s="46"/>
      <c r="OVG50" s="46"/>
      <c r="OVH50" s="46"/>
      <c r="OVI50" s="46"/>
      <c r="OVJ50" s="46"/>
      <c r="OVK50" s="46"/>
      <c r="OVL50" s="46"/>
      <c r="OVM50" s="46"/>
      <c r="OVN50" s="46"/>
      <c r="OVO50" s="46"/>
      <c r="OVP50" s="46"/>
      <c r="OVQ50" s="46"/>
      <c r="OVR50" s="46"/>
      <c r="OVS50" s="46"/>
      <c r="OVT50" s="46"/>
      <c r="OVU50" s="46"/>
      <c r="OVV50" s="46"/>
      <c r="OVW50" s="46"/>
      <c r="OVX50" s="46"/>
      <c r="OVY50" s="46"/>
      <c r="OVZ50" s="46"/>
      <c r="OWA50" s="46"/>
      <c r="OWB50" s="46"/>
      <c r="OWC50" s="46"/>
      <c r="OWD50" s="46"/>
      <c r="OWE50" s="46"/>
      <c r="OWF50" s="46"/>
      <c r="OWG50" s="46"/>
      <c r="OWH50" s="46"/>
      <c r="OWI50" s="46"/>
      <c r="OWJ50" s="46"/>
      <c r="OWK50" s="46"/>
      <c r="OWL50" s="46"/>
      <c r="OWM50" s="46"/>
      <c r="OWN50" s="46"/>
      <c r="OWO50" s="46"/>
      <c r="OWP50" s="46"/>
      <c r="OWQ50" s="46"/>
      <c r="OWR50" s="46"/>
      <c r="OWS50" s="46"/>
      <c r="OWT50" s="46"/>
      <c r="OWU50" s="46"/>
      <c r="OWV50" s="46"/>
      <c r="OWW50" s="46"/>
      <c r="OWX50" s="46"/>
      <c r="OWY50" s="46"/>
      <c r="OWZ50" s="46"/>
      <c r="OXA50" s="46"/>
      <c r="OXB50" s="46"/>
      <c r="OXC50" s="46"/>
      <c r="OXD50" s="46"/>
      <c r="OXE50" s="46"/>
      <c r="OXF50" s="46"/>
      <c r="OXG50" s="46"/>
      <c r="OXH50" s="46"/>
      <c r="OXI50" s="46"/>
      <c r="OXJ50" s="46"/>
      <c r="OXK50" s="46"/>
      <c r="OXL50" s="46"/>
      <c r="OXM50" s="46"/>
      <c r="OXN50" s="46"/>
      <c r="OXO50" s="46"/>
      <c r="OXP50" s="46"/>
      <c r="OXQ50" s="46"/>
      <c r="OXR50" s="46"/>
      <c r="OXS50" s="46"/>
      <c r="OXT50" s="46"/>
      <c r="OXU50" s="46"/>
      <c r="OXV50" s="46"/>
      <c r="OXW50" s="46"/>
      <c r="OXX50" s="46"/>
      <c r="OXY50" s="46"/>
      <c r="OXZ50" s="46"/>
      <c r="OYA50" s="46"/>
      <c r="OYB50" s="46"/>
      <c r="OYC50" s="46"/>
      <c r="OYD50" s="46"/>
      <c r="OYE50" s="46"/>
      <c r="OYF50" s="46"/>
      <c r="OYG50" s="46"/>
      <c r="OYH50" s="46"/>
      <c r="OYI50" s="46"/>
      <c r="OYJ50" s="46"/>
      <c r="OYK50" s="46"/>
      <c r="OYL50" s="46"/>
      <c r="OYM50" s="46"/>
      <c r="OYN50" s="46"/>
      <c r="OYO50" s="46"/>
      <c r="OYP50" s="46"/>
      <c r="OYQ50" s="46"/>
      <c r="OYR50" s="46"/>
      <c r="OYS50" s="46"/>
      <c r="OYT50" s="46"/>
      <c r="OYU50" s="46"/>
      <c r="OYV50" s="46"/>
      <c r="OYW50" s="46"/>
      <c r="OYX50" s="46"/>
      <c r="OYY50" s="46"/>
      <c r="OYZ50" s="46"/>
      <c r="OZA50" s="46"/>
      <c r="OZB50" s="46"/>
      <c r="OZC50" s="46"/>
      <c r="OZD50" s="46"/>
      <c r="OZE50" s="46"/>
      <c r="OZF50" s="46"/>
      <c r="OZG50" s="46"/>
      <c r="OZH50" s="46"/>
      <c r="OZI50" s="46"/>
      <c r="OZJ50" s="46"/>
      <c r="OZK50" s="46"/>
      <c r="OZL50" s="46"/>
      <c r="OZM50" s="46"/>
      <c r="OZN50" s="46"/>
      <c r="OZO50" s="46"/>
      <c r="OZP50" s="46"/>
      <c r="OZQ50" s="46"/>
      <c r="OZR50" s="46"/>
      <c r="OZS50" s="46"/>
      <c r="OZT50" s="46"/>
      <c r="OZU50" s="46"/>
      <c r="OZV50" s="46"/>
      <c r="OZW50" s="46"/>
      <c r="OZX50" s="46"/>
      <c r="OZY50" s="46"/>
      <c r="OZZ50" s="46"/>
      <c r="PAA50" s="46"/>
      <c r="PAB50" s="46"/>
      <c r="PAC50" s="46"/>
      <c r="PAD50" s="46"/>
      <c r="PAE50" s="46"/>
      <c r="PAF50" s="46"/>
      <c r="PAG50" s="46"/>
      <c r="PAH50" s="46"/>
      <c r="PAI50" s="46"/>
      <c r="PAJ50" s="46"/>
      <c r="PAK50" s="46"/>
      <c r="PAL50" s="46"/>
      <c r="PAM50" s="46"/>
      <c r="PAN50" s="46"/>
      <c r="PAO50" s="46"/>
      <c r="PAP50" s="46"/>
      <c r="PAQ50" s="46"/>
      <c r="PAR50" s="46"/>
      <c r="PAS50" s="46"/>
      <c r="PAT50" s="46"/>
      <c r="PAU50" s="46"/>
      <c r="PAV50" s="46"/>
      <c r="PAW50" s="46"/>
      <c r="PAX50" s="46"/>
      <c r="PAY50" s="46"/>
      <c r="PAZ50" s="46"/>
      <c r="PBA50" s="46"/>
      <c r="PBB50" s="46"/>
      <c r="PBC50" s="46"/>
      <c r="PBD50" s="46"/>
      <c r="PBE50" s="46"/>
      <c r="PBF50" s="46"/>
      <c r="PBG50" s="46"/>
      <c r="PBH50" s="46"/>
      <c r="PBI50" s="46"/>
      <c r="PBJ50" s="46"/>
      <c r="PBK50" s="46"/>
      <c r="PBL50" s="46"/>
      <c r="PBM50" s="46"/>
      <c r="PBN50" s="46"/>
      <c r="PBO50" s="46"/>
      <c r="PBP50" s="46"/>
      <c r="PBQ50" s="46"/>
      <c r="PBR50" s="46"/>
      <c r="PBS50" s="46"/>
      <c r="PBT50" s="46"/>
      <c r="PBU50" s="46"/>
      <c r="PBV50" s="46"/>
      <c r="PBW50" s="46"/>
      <c r="PBX50" s="46"/>
      <c r="PBY50" s="46"/>
      <c r="PBZ50" s="46"/>
      <c r="PCA50" s="46"/>
      <c r="PCB50" s="46"/>
      <c r="PCC50" s="46"/>
      <c r="PCD50" s="46"/>
      <c r="PCE50" s="46"/>
      <c r="PCF50" s="46"/>
      <c r="PCG50" s="46"/>
      <c r="PCH50" s="46"/>
      <c r="PCI50" s="46"/>
      <c r="PCJ50" s="46"/>
      <c r="PCK50" s="46"/>
      <c r="PCL50" s="46"/>
      <c r="PCM50" s="46"/>
      <c r="PCN50" s="46"/>
      <c r="PCO50" s="46"/>
      <c r="PCP50" s="46"/>
      <c r="PCQ50" s="46"/>
      <c r="PCR50" s="46"/>
      <c r="PCS50" s="46"/>
      <c r="PCT50" s="46"/>
      <c r="PCU50" s="46"/>
      <c r="PCV50" s="46"/>
      <c r="PCW50" s="46"/>
      <c r="PCX50" s="46"/>
      <c r="PCY50" s="46"/>
      <c r="PCZ50" s="46"/>
      <c r="PDA50" s="46"/>
      <c r="PDB50" s="46"/>
      <c r="PDC50" s="46"/>
      <c r="PDD50" s="46"/>
      <c r="PDE50" s="46"/>
      <c r="PDF50" s="46"/>
      <c r="PDG50" s="46"/>
      <c r="PDH50" s="46"/>
      <c r="PDI50" s="46"/>
      <c r="PDJ50" s="46"/>
      <c r="PDK50" s="46"/>
      <c r="PDL50" s="46"/>
      <c r="PDM50" s="46"/>
      <c r="PDN50" s="46"/>
      <c r="PDO50" s="46"/>
      <c r="PDP50" s="46"/>
      <c r="PDQ50" s="46"/>
      <c r="PDR50" s="46"/>
      <c r="PDS50" s="46"/>
      <c r="PDT50" s="46"/>
      <c r="PDU50" s="46"/>
      <c r="PDV50" s="46"/>
      <c r="PDW50" s="46"/>
      <c r="PDX50" s="46"/>
      <c r="PDY50" s="46"/>
      <c r="PDZ50" s="46"/>
      <c r="PEA50" s="46"/>
      <c r="PEB50" s="46"/>
      <c r="PEC50" s="46"/>
      <c r="PED50" s="46"/>
      <c r="PEE50" s="46"/>
      <c r="PEF50" s="46"/>
      <c r="PEG50" s="46"/>
      <c r="PEH50" s="46"/>
      <c r="PEI50" s="46"/>
      <c r="PEJ50" s="46"/>
      <c r="PEK50" s="46"/>
      <c r="PEL50" s="46"/>
      <c r="PEM50" s="46"/>
      <c r="PEN50" s="46"/>
      <c r="PEO50" s="46"/>
      <c r="PEP50" s="46"/>
      <c r="PEQ50" s="46"/>
      <c r="PER50" s="46"/>
      <c r="PES50" s="46"/>
      <c r="PET50" s="46"/>
      <c r="PEU50" s="46"/>
      <c r="PEV50" s="46"/>
      <c r="PEW50" s="46"/>
      <c r="PEX50" s="46"/>
      <c r="PEY50" s="46"/>
      <c r="PEZ50" s="46"/>
      <c r="PFA50" s="46"/>
      <c r="PFB50" s="46"/>
      <c r="PFC50" s="46"/>
      <c r="PFD50" s="46"/>
      <c r="PFE50" s="46"/>
      <c r="PFF50" s="46"/>
      <c r="PFG50" s="46"/>
      <c r="PFH50" s="46"/>
      <c r="PFI50" s="46"/>
      <c r="PFJ50" s="46"/>
      <c r="PFK50" s="46"/>
      <c r="PFL50" s="46"/>
      <c r="PFM50" s="46"/>
      <c r="PFN50" s="46"/>
      <c r="PFO50" s="46"/>
      <c r="PFP50" s="46"/>
      <c r="PFQ50" s="46"/>
      <c r="PFR50" s="46"/>
      <c r="PFS50" s="46"/>
      <c r="PFT50" s="46"/>
      <c r="PFU50" s="46"/>
      <c r="PFV50" s="46"/>
      <c r="PFW50" s="46"/>
      <c r="PFX50" s="46"/>
      <c r="PFY50" s="46"/>
      <c r="PFZ50" s="46"/>
      <c r="PGA50" s="46"/>
      <c r="PGB50" s="46"/>
      <c r="PGC50" s="46"/>
      <c r="PGD50" s="46"/>
      <c r="PGE50" s="46"/>
      <c r="PGF50" s="46"/>
      <c r="PGG50" s="46"/>
      <c r="PGH50" s="46"/>
      <c r="PGI50" s="46"/>
      <c r="PGJ50" s="46"/>
      <c r="PGK50" s="46"/>
      <c r="PGL50" s="46"/>
      <c r="PGM50" s="46"/>
      <c r="PGN50" s="46"/>
      <c r="PGO50" s="46"/>
      <c r="PGP50" s="46"/>
      <c r="PGQ50" s="46"/>
      <c r="PGR50" s="46"/>
      <c r="PGS50" s="46"/>
      <c r="PGT50" s="46"/>
      <c r="PGU50" s="46"/>
      <c r="PGV50" s="46"/>
      <c r="PGW50" s="46"/>
      <c r="PGX50" s="46"/>
      <c r="PGY50" s="46"/>
      <c r="PGZ50" s="46"/>
      <c r="PHA50" s="46"/>
      <c r="PHB50" s="46"/>
      <c r="PHC50" s="46"/>
      <c r="PHD50" s="46"/>
      <c r="PHE50" s="46"/>
      <c r="PHF50" s="46"/>
      <c r="PHG50" s="46"/>
      <c r="PHH50" s="46"/>
      <c r="PHI50" s="46"/>
      <c r="PHJ50" s="46"/>
      <c r="PHK50" s="46"/>
      <c r="PHL50" s="46"/>
      <c r="PHM50" s="46"/>
      <c r="PHN50" s="46"/>
      <c r="PHO50" s="46"/>
      <c r="PHP50" s="46"/>
      <c r="PHQ50" s="46"/>
      <c r="PHR50" s="46"/>
      <c r="PHS50" s="46"/>
      <c r="PHT50" s="46"/>
      <c r="PHU50" s="46"/>
      <c r="PHV50" s="46"/>
      <c r="PHW50" s="46"/>
      <c r="PHX50" s="46"/>
      <c r="PHY50" s="46"/>
      <c r="PHZ50" s="46"/>
      <c r="PIA50" s="46"/>
      <c r="PIB50" s="46"/>
      <c r="PIC50" s="46"/>
      <c r="PID50" s="46"/>
      <c r="PIE50" s="46"/>
      <c r="PIF50" s="46"/>
      <c r="PIG50" s="46"/>
      <c r="PIH50" s="46"/>
      <c r="PII50" s="46"/>
      <c r="PIJ50" s="46"/>
      <c r="PIK50" s="46"/>
      <c r="PIL50" s="46"/>
      <c r="PIM50" s="46"/>
      <c r="PIN50" s="46"/>
      <c r="PIO50" s="46"/>
      <c r="PIP50" s="46"/>
      <c r="PIQ50" s="46"/>
      <c r="PIR50" s="46"/>
      <c r="PIS50" s="46"/>
      <c r="PIT50" s="46"/>
      <c r="PIU50" s="46"/>
      <c r="PIV50" s="46"/>
      <c r="PIW50" s="46"/>
      <c r="PIX50" s="46"/>
      <c r="PIY50" s="46"/>
      <c r="PIZ50" s="46"/>
      <c r="PJA50" s="46"/>
      <c r="PJB50" s="46"/>
      <c r="PJC50" s="46"/>
      <c r="PJD50" s="46"/>
      <c r="PJE50" s="46"/>
      <c r="PJF50" s="46"/>
      <c r="PJG50" s="46"/>
      <c r="PJH50" s="46"/>
      <c r="PJI50" s="46"/>
      <c r="PJJ50" s="46"/>
      <c r="PJK50" s="46"/>
      <c r="PJL50" s="46"/>
      <c r="PJM50" s="46"/>
      <c r="PJN50" s="46"/>
      <c r="PJO50" s="46"/>
      <c r="PJP50" s="46"/>
      <c r="PJQ50" s="46"/>
      <c r="PJR50" s="46"/>
      <c r="PJS50" s="46"/>
      <c r="PJT50" s="46"/>
      <c r="PJU50" s="46"/>
      <c r="PJV50" s="46"/>
      <c r="PJW50" s="46"/>
      <c r="PJX50" s="46"/>
      <c r="PJY50" s="46"/>
      <c r="PJZ50" s="46"/>
      <c r="PKA50" s="46"/>
      <c r="PKB50" s="46"/>
      <c r="PKC50" s="46"/>
      <c r="PKD50" s="46"/>
      <c r="PKE50" s="46"/>
      <c r="PKF50" s="46"/>
      <c r="PKG50" s="46"/>
      <c r="PKH50" s="46"/>
      <c r="PKI50" s="46"/>
      <c r="PKJ50" s="46"/>
      <c r="PKK50" s="46"/>
      <c r="PKL50" s="46"/>
      <c r="PKM50" s="46"/>
      <c r="PKN50" s="46"/>
      <c r="PKO50" s="46"/>
      <c r="PKP50" s="46"/>
      <c r="PKQ50" s="46"/>
      <c r="PKR50" s="46"/>
      <c r="PKS50" s="46"/>
      <c r="PKT50" s="46"/>
      <c r="PKU50" s="46"/>
      <c r="PKV50" s="46"/>
      <c r="PKW50" s="46"/>
      <c r="PKX50" s="46"/>
      <c r="PKY50" s="46"/>
      <c r="PKZ50" s="46"/>
      <c r="PLA50" s="46"/>
      <c r="PLB50" s="46"/>
      <c r="PLC50" s="46"/>
      <c r="PLD50" s="46"/>
      <c r="PLE50" s="46"/>
      <c r="PLF50" s="46"/>
      <c r="PLG50" s="46"/>
      <c r="PLH50" s="46"/>
      <c r="PLI50" s="46"/>
      <c r="PLJ50" s="46"/>
      <c r="PLK50" s="46"/>
      <c r="PLL50" s="46"/>
      <c r="PLM50" s="46"/>
      <c r="PLN50" s="46"/>
      <c r="PLO50" s="46"/>
      <c r="PLP50" s="46"/>
      <c r="PLQ50" s="46"/>
      <c r="PLR50" s="46"/>
      <c r="PLS50" s="46"/>
      <c r="PLT50" s="46"/>
      <c r="PLU50" s="46"/>
      <c r="PLV50" s="46"/>
      <c r="PLW50" s="46"/>
      <c r="PLX50" s="46"/>
      <c r="PLY50" s="46"/>
      <c r="PLZ50" s="46"/>
      <c r="PMA50" s="46"/>
      <c r="PMB50" s="46"/>
      <c r="PMC50" s="46"/>
      <c r="PMD50" s="46"/>
      <c r="PME50" s="46"/>
      <c r="PMF50" s="46"/>
      <c r="PMG50" s="46"/>
      <c r="PMH50" s="46"/>
      <c r="PMI50" s="46"/>
      <c r="PMJ50" s="46"/>
      <c r="PMK50" s="46"/>
      <c r="PML50" s="46"/>
      <c r="PMM50" s="46"/>
      <c r="PMN50" s="46"/>
      <c r="PMO50" s="46"/>
      <c r="PMP50" s="46"/>
      <c r="PMQ50" s="46"/>
      <c r="PMR50" s="46"/>
      <c r="PMS50" s="46"/>
      <c r="PMT50" s="46"/>
      <c r="PMU50" s="46"/>
      <c r="PMV50" s="46"/>
      <c r="PMW50" s="46"/>
      <c r="PMX50" s="46"/>
      <c r="PMY50" s="46"/>
      <c r="PMZ50" s="46"/>
      <c r="PNA50" s="46"/>
      <c r="PNB50" s="46"/>
      <c r="PNC50" s="46"/>
      <c r="PND50" s="46"/>
      <c r="PNE50" s="46"/>
      <c r="PNF50" s="46"/>
      <c r="PNG50" s="46"/>
      <c r="PNH50" s="46"/>
      <c r="PNI50" s="46"/>
      <c r="PNJ50" s="46"/>
      <c r="PNK50" s="46"/>
      <c r="PNL50" s="46"/>
      <c r="PNM50" s="46"/>
      <c r="PNN50" s="46"/>
      <c r="PNO50" s="46"/>
      <c r="PNP50" s="46"/>
      <c r="PNQ50" s="46"/>
      <c r="PNR50" s="46"/>
      <c r="PNS50" s="46"/>
      <c r="PNT50" s="46"/>
      <c r="PNU50" s="46"/>
      <c r="PNV50" s="46"/>
      <c r="PNW50" s="46"/>
      <c r="PNX50" s="46"/>
      <c r="PNY50" s="46"/>
      <c r="PNZ50" s="46"/>
      <c r="POA50" s="46"/>
      <c r="POB50" s="46"/>
      <c r="POC50" s="46"/>
      <c r="POD50" s="46"/>
      <c r="POE50" s="46"/>
      <c r="POF50" s="46"/>
      <c r="POG50" s="46"/>
      <c r="POH50" s="46"/>
      <c r="POI50" s="46"/>
      <c r="POJ50" s="46"/>
      <c r="POK50" s="46"/>
      <c r="POL50" s="46"/>
      <c r="POM50" s="46"/>
      <c r="PON50" s="46"/>
      <c r="POO50" s="46"/>
      <c r="POP50" s="46"/>
      <c r="POQ50" s="46"/>
      <c r="POR50" s="46"/>
      <c r="POS50" s="46"/>
      <c r="POT50" s="46"/>
      <c r="POU50" s="46"/>
      <c r="POV50" s="46"/>
      <c r="POW50" s="46"/>
      <c r="POX50" s="46"/>
      <c r="POY50" s="46"/>
      <c r="POZ50" s="46"/>
      <c r="PPA50" s="46"/>
      <c r="PPB50" s="46"/>
      <c r="PPC50" s="46"/>
      <c r="PPD50" s="46"/>
      <c r="PPE50" s="46"/>
      <c r="PPF50" s="46"/>
      <c r="PPG50" s="46"/>
      <c r="PPH50" s="46"/>
      <c r="PPI50" s="46"/>
      <c r="PPJ50" s="46"/>
      <c r="PPK50" s="46"/>
      <c r="PPL50" s="46"/>
      <c r="PPM50" s="46"/>
      <c r="PPN50" s="46"/>
      <c r="PPO50" s="46"/>
      <c r="PPP50" s="46"/>
      <c r="PPQ50" s="46"/>
      <c r="PPR50" s="46"/>
      <c r="PPS50" s="46"/>
      <c r="PPT50" s="46"/>
      <c r="PPU50" s="46"/>
      <c r="PPV50" s="46"/>
      <c r="PPW50" s="46"/>
      <c r="PPX50" s="46"/>
      <c r="PPY50" s="46"/>
      <c r="PPZ50" s="46"/>
      <c r="PQA50" s="46"/>
      <c r="PQB50" s="46"/>
      <c r="PQC50" s="46"/>
      <c r="PQD50" s="46"/>
      <c r="PQE50" s="46"/>
      <c r="PQF50" s="46"/>
      <c r="PQG50" s="46"/>
      <c r="PQH50" s="46"/>
      <c r="PQI50" s="46"/>
      <c r="PQJ50" s="46"/>
      <c r="PQK50" s="46"/>
      <c r="PQL50" s="46"/>
      <c r="PQM50" s="46"/>
      <c r="PQN50" s="46"/>
      <c r="PQO50" s="46"/>
      <c r="PQP50" s="46"/>
      <c r="PQQ50" s="46"/>
      <c r="PQR50" s="46"/>
      <c r="PQS50" s="46"/>
      <c r="PQT50" s="46"/>
      <c r="PQU50" s="46"/>
      <c r="PQV50" s="46"/>
      <c r="PQW50" s="46"/>
      <c r="PQX50" s="46"/>
      <c r="PQY50" s="46"/>
      <c r="PQZ50" s="46"/>
      <c r="PRA50" s="46"/>
      <c r="PRB50" s="46"/>
      <c r="PRC50" s="46"/>
      <c r="PRD50" s="46"/>
      <c r="PRE50" s="46"/>
      <c r="PRF50" s="46"/>
      <c r="PRG50" s="46"/>
      <c r="PRH50" s="46"/>
      <c r="PRI50" s="46"/>
      <c r="PRJ50" s="46"/>
      <c r="PRK50" s="46"/>
      <c r="PRL50" s="46"/>
      <c r="PRM50" s="46"/>
      <c r="PRN50" s="46"/>
      <c r="PRO50" s="46"/>
      <c r="PRP50" s="46"/>
      <c r="PRQ50" s="46"/>
      <c r="PRR50" s="46"/>
      <c r="PRS50" s="46"/>
      <c r="PRT50" s="46"/>
      <c r="PRU50" s="46"/>
      <c r="PRV50" s="46"/>
      <c r="PRW50" s="46"/>
      <c r="PRX50" s="46"/>
      <c r="PRY50" s="46"/>
      <c r="PRZ50" s="46"/>
      <c r="PSA50" s="46"/>
      <c r="PSB50" s="46"/>
      <c r="PSC50" s="46"/>
      <c r="PSD50" s="46"/>
      <c r="PSE50" s="46"/>
      <c r="PSF50" s="46"/>
      <c r="PSG50" s="46"/>
      <c r="PSH50" s="46"/>
      <c r="PSI50" s="46"/>
      <c r="PSJ50" s="46"/>
      <c r="PSK50" s="46"/>
      <c r="PSL50" s="46"/>
      <c r="PSM50" s="46"/>
      <c r="PSN50" s="46"/>
      <c r="PSO50" s="46"/>
      <c r="PSP50" s="46"/>
      <c r="PSQ50" s="46"/>
      <c r="PSR50" s="46"/>
      <c r="PSS50" s="46"/>
      <c r="PST50" s="46"/>
      <c r="PSU50" s="46"/>
      <c r="PSV50" s="46"/>
      <c r="PSW50" s="46"/>
      <c r="PSX50" s="46"/>
      <c r="PSY50" s="46"/>
      <c r="PSZ50" s="46"/>
      <c r="PTA50" s="46"/>
      <c r="PTB50" s="46"/>
      <c r="PTC50" s="46"/>
      <c r="PTD50" s="46"/>
      <c r="PTE50" s="46"/>
      <c r="PTF50" s="46"/>
      <c r="PTG50" s="46"/>
      <c r="PTH50" s="46"/>
      <c r="PTI50" s="46"/>
      <c r="PTJ50" s="46"/>
      <c r="PTK50" s="46"/>
      <c r="PTL50" s="46"/>
      <c r="PTM50" s="46"/>
      <c r="PTN50" s="46"/>
      <c r="PTO50" s="46"/>
      <c r="PTP50" s="46"/>
      <c r="PTQ50" s="46"/>
      <c r="PTR50" s="46"/>
      <c r="PTS50" s="46"/>
      <c r="PTT50" s="46"/>
      <c r="PTU50" s="46"/>
      <c r="PTV50" s="46"/>
      <c r="PTW50" s="46"/>
      <c r="PTX50" s="46"/>
      <c r="PTY50" s="46"/>
      <c r="PTZ50" s="46"/>
      <c r="PUA50" s="46"/>
      <c r="PUB50" s="46"/>
      <c r="PUC50" s="46"/>
      <c r="PUD50" s="46"/>
      <c r="PUE50" s="46"/>
      <c r="PUF50" s="46"/>
      <c r="PUG50" s="46"/>
      <c r="PUH50" s="46"/>
      <c r="PUI50" s="46"/>
      <c r="PUJ50" s="46"/>
      <c r="PUK50" s="46"/>
      <c r="PUL50" s="46"/>
      <c r="PUM50" s="46"/>
      <c r="PUN50" s="46"/>
      <c r="PUO50" s="46"/>
      <c r="PUP50" s="46"/>
      <c r="PUQ50" s="46"/>
      <c r="PUR50" s="46"/>
      <c r="PUS50" s="46"/>
      <c r="PUT50" s="46"/>
      <c r="PUU50" s="46"/>
      <c r="PUV50" s="46"/>
      <c r="PUW50" s="46"/>
      <c r="PUX50" s="46"/>
      <c r="PUY50" s="46"/>
      <c r="PUZ50" s="46"/>
      <c r="PVA50" s="46"/>
      <c r="PVB50" s="46"/>
      <c r="PVC50" s="46"/>
      <c r="PVD50" s="46"/>
      <c r="PVE50" s="46"/>
      <c r="PVF50" s="46"/>
      <c r="PVG50" s="46"/>
      <c r="PVH50" s="46"/>
      <c r="PVI50" s="46"/>
      <c r="PVJ50" s="46"/>
      <c r="PVK50" s="46"/>
      <c r="PVL50" s="46"/>
      <c r="PVM50" s="46"/>
      <c r="PVN50" s="46"/>
      <c r="PVO50" s="46"/>
      <c r="PVP50" s="46"/>
      <c r="PVQ50" s="46"/>
      <c r="PVR50" s="46"/>
      <c r="PVS50" s="46"/>
      <c r="PVT50" s="46"/>
      <c r="PVU50" s="46"/>
      <c r="PVV50" s="46"/>
      <c r="PVW50" s="46"/>
      <c r="PVX50" s="46"/>
      <c r="PVY50" s="46"/>
      <c r="PVZ50" s="46"/>
      <c r="PWA50" s="46"/>
      <c r="PWB50" s="46"/>
      <c r="PWC50" s="46"/>
      <c r="PWD50" s="46"/>
      <c r="PWE50" s="46"/>
      <c r="PWF50" s="46"/>
      <c r="PWG50" s="46"/>
      <c r="PWH50" s="46"/>
      <c r="PWI50" s="46"/>
      <c r="PWJ50" s="46"/>
      <c r="PWK50" s="46"/>
      <c r="PWL50" s="46"/>
      <c r="PWM50" s="46"/>
      <c r="PWN50" s="46"/>
      <c r="PWO50" s="46"/>
      <c r="PWP50" s="46"/>
      <c r="PWQ50" s="46"/>
      <c r="PWR50" s="46"/>
      <c r="PWS50" s="46"/>
      <c r="PWT50" s="46"/>
      <c r="PWU50" s="46"/>
      <c r="PWV50" s="46"/>
      <c r="PWW50" s="46"/>
      <c r="PWX50" s="46"/>
      <c r="PWY50" s="46"/>
      <c r="PWZ50" s="46"/>
      <c r="PXA50" s="46"/>
      <c r="PXB50" s="46"/>
      <c r="PXC50" s="46"/>
      <c r="PXD50" s="46"/>
      <c r="PXE50" s="46"/>
      <c r="PXF50" s="46"/>
      <c r="PXG50" s="46"/>
      <c r="PXH50" s="46"/>
      <c r="PXI50" s="46"/>
      <c r="PXJ50" s="46"/>
      <c r="PXK50" s="46"/>
      <c r="PXL50" s="46"/>
      <c r="PXM50" s="46"/>
      <c r="PXN50" s="46"/>
      <c r="PXO50" s="46"/>
      <c r="PXP50" s="46"/>
      <c r="PXQ50" s="46"/>
      <c r="PXR50" s="46"/>
      <c r="PXS50" s="46"/>
      <c r="PXT50" s="46"/>
      <c r="PXU50" s="46"/>
      <c r="PXV50" s="46"/>
      <c r="PXW50" s="46"/>
      <c r="PXX50" s="46"/>
      <c r="PXY50" s="46"/>
      <c r="PXZ50" s="46"/>
      <c r="PYA50" s="46"/>
      <c r="PYB50" s="46"/>
      <c r="PYC50" s="46"/>
      <c r="PYD50" s="46"/>
      <c r="PYE50" s="46"/>
      <c r="PYF50" s="46"/>
      <c r="PYG50" s="46"/>
      <c r="PYH50" s="46"/>
      <c r="PYI50" s="46"/>
      <c r="PYJ50" s="46"/>
      <c r="PYK50" s="46"/>
      <c r="PYL50" s="46"/>
      <c r="PYM50" s="46"/>
      <c r="PYN50" s="46"/>
      <c r="PYO50" s="46"/>
      <c r="PYP50" s="46"/>
      <c r="PYQ50" s="46"/>
      <c r="PYR50" s="46"/>
      <c r="PYS50" s="46"/>
      <c r="PYT50" s="46"/>
      <c r="PYU50" s="46"/>
      <c r="PYV50" s="46"/>
      <c r="PYW50" s="46"/>
      <c r="PYX50" s="46"/>
      <c r="PYY50" s="46"/>
      <c r="PYZ50" s="46"/>
      <c r="PZA50" s="46"/>
      <c r="PZB50" s="46"/>
      <c r="PZC50" s="46"/>
      <c r="PZD50" s="46"/>
      <c r="PZE50" s="46"/>
      <c r="PZF50" s="46"/>
      <c r="PZG50" s="46"/>
      <c r="PZH50" s="46"/>
      <c r="PZI50" s="46"/>
      <c r="PZJ50" s="46"/>
      <c r="PZK50" s="46"/>
      <c r="PZL50" s="46"/>
      <c r="PZM50" s="46"/>
      <c r="PZN50" s="46"/>
      <c r="PZO50" s="46"/>
      <c r="PZP50" s="46"/>
      <c r="PZQ50" s="46"/>
      <c r="PZR50" s="46"/>
      <c r="PZS50" s="46"/>
      <c r="PZT50" s="46"/>
      <c r="PZU50" s="46"/>
      <c r="PZV50" s="46"/>
      <c r="PZW50" s="46"/>
      <c r="PZX50" s="46"/>
      <c r="PZY50" s="46"/>
      <c r="PZZ50" s="46"/>
      <c r="QAA50" s="46"/>
      <c r="QAB50" s="46"/>
      <c r="QAC50" s="46"/>
      <c r="QAD50" s="46"/>
      <c r="QAE50" s="46"/>
      <c r="QAF50" s="46"/>
      <c r="QAG50" s="46"/>
      <c r="QAH50" s="46"/>
      <c r="QAI50" s="46"/>
      <c r="QAJ50" s="46"/>
      <c r="QAK50" s="46"/>
      <c r="QAL50" s="46"/>
      <c r="QAM50" s="46"/>
      <c r="QAN50" s="46"/>
      <c r="QAO50" s="46"/>
      <c r="QAP50" s="46"/>
      <c r="QAQ50" s="46"/>
      <c r="QAR50" s="46"/>
      <c r="QAS50" s="46"/>
      <c r="QAT50" s="46"/>
      <c r="QAU50" s="46"/>
      <c r="QAV50" s="46"/>
      <c r="QAW50" s="46"/>
      <c r="QAX50" s="46"/>
      <c r="QAY50" s="46"/>
      <c r="QAZ50" s="46"/>
      <c r="QBA50" s="46"/>
      <c r="QBB50" s="46"/>
      <c r="QBC50" s="46"/>
      <c r="QBD50" s="46"/>
      <c r="QBE50" s="46"/>
      <c r="QBF50" s="46"/>
      <c r="QBG50" s="46"/>
      <c r="QBH50" s="46"/>
      <c r="QBI50" s="46"/>
      <c r="QBJ50" s="46"/>
      <c r="QBK50" s="46"/>
      <c r="QBL50" s="46"/>
      <c r="QBM50" s="46"/>
      <c r="QBN50" s="46"/>
      <c r="QBO50" s="46"/>
      <c r="QBP50" s="46"/>
      <c r="QBQ50" s="46"/>
      <c r="QBR50" s="46"/>
      <c r="QBS50" s="46"/>
      <c r="QBT50" s="46"/>
      <c r="QBU50" s="46"/>
      <c r="QBV50" s="46"/>
      <c r="QBW50" s="46"/>
      <c r="QBX50" s="46"/>
      <c r="QBY50" s="46"/>
      <c r="QBZ50" s="46"/>
      <c r="QCA50" s="46"/>
      <c r="QCB50" s="46"/>
      <c r="QCC50" s="46"/>
      <c r="QCD50" s="46"/>
      <c r="QCE50" s="46"/>
      <c r="QCF50" s="46"/>
      <c r="QCG50" s="46"/>
      <c r="QCH50" s="46"/>
      <c r="QCI50" s="46"/>
      <c r="QCJ50" s="46"/>
      <c r="QCK50" s="46"/>
      <c r="QCL50" s="46"/>
      <c r="QCM50" s="46"/>
      <c r="QCN50" s="46"/>
      <c r="QCO50" s="46"/>
      <c r="QCP50" s="46"/>
      <c r="QCQ50" s="46"/>
      <c r="QCR50" s="46"/>
      <c r="QCS50" s="46"/>
      <c r="QCT50" s="46"/>
      <c r="QCU50" s="46"/>
      <c r="QCV50" s="46"/>
      <c r="QCW50" s="46"/>
      <c r="QCX50" s="46"/>
      <c r="QCY50" s="46"/>
      <c r="QCZ50" s="46"/>
      <c r="QDA50" s="46"/>
      <c r="QDB50" s="46"/>
      <c r="QDC50" s="46"/>
      <c r="QDD50" s="46"/>
      <c r="QDE50" s="46"/>
      <c r="QDF50" s="46"/>
      <c r="QDG50" s="46"/>
      <c r="QDH50" s="46"/>
      <c r="QDI50" s="46"/>
      <c r="QDJ50" s="46"/>
      <c r="QDK50" s="46"/>
      <c r="QDL50" s="46"/>
      <c r="QDM50" s="46"/>
      <c r="QDN50" s="46"/>
      <c r="QDO50" s="46"/>
      <c r="QDP50" s="46"/>
      <c r="QDQ50" s="46"/>
      <c r="QDR50" s="46"/>
      <c r="QDS50" s="46"/>
      <c r="QDT50" s="46"/>
      <c r="QDU50" s="46"/>
      <c r="QDV50" s="46"/>
      <c r="QDW50" s="46"/>
      <c r="QDX50" s="46"/>
      <c r="QDY50" s="46"/>
      <c r="QDZ50" s="46"/>
      <c r="QEA50" s="46"/>
      <c r="QEB50" s="46"/>
      <c r="QEC50" s="46"/>
      <c r="QED50" s="46"/>
      <c r="QEE50" s="46"/>
      <c r="QEF50" s="46"/>
      <c r="QEG50" s="46"/>
      <c r="QEH50" s="46"/>
      <c r="QEI50" s="46"/>
      <c r="QEJ50" s="46"/>
      <c r="QEK50" s="46"/>
      <c r="QEL50" s="46"/>
      <c r="QEM50" s="46"/>
      <c r="QEN50" s="46"/>
      <c r="QEO50" s="46"/>
      <c r="QEP50" s="46"/>
      <c r="QEQ50" s="46"/>
      <c r="QER50" s="46"/>
      <c r="QES50" s="46"/>
      <c r="QET50" s="46"/>
      <c r="QEU50" s="46"/>
      <c r="QEV50" s="46"/>
      <c r="QEW50" s="46"/>
      <c r="QEX50" s="46"/>
      <c r="QEY50" s="46"/>
      <c r="QEZ50" s="46"/>
      <c r="QFA50" s="46"/>
      <c r="QFB50" s="46"/>
      <c r="QFC50" s="46"/>
      <c r="QFD50" s="46"/>
      <c r="QFE50" s="46"/>
      <c r="QFF50" s="46"/>
      <c r="QFG50" s="46"/>
      <c r="QFH50" s="46"/>
      <c r="QFI50" s="46"/>
      <c r="QFJ50" s="46"/>
      <c r="QFK50" s="46"/>
      <c r="QFL50" s="46"/>
      <c r="QFM50" s="46"/>
      <c r="QFN50" s="46"/>
      <c r="QFO50" s="46"/>
      <c r="QFP50" s="46"/>
      <c r="QFQ50" s="46"/>
      <c r="QFR50" s="46"/>
      <c r="QFS50" s="46"/>
      <c r="QFT50" s="46"/>
      <c r="QFU50" s="46"/>
      <c r="QFV50" s="46"/>
      <c r="QFW50" s="46"/>
      <c r="QFX50" s="46"/>
      <c r="QFY50" s="46"/>
      <c r="QFZ50" s="46"/>
      <c r="QGA50" s="46"/>
      <c r="QGB50" s="46"/>
      <c r="QGC50" s="46"/>
      <c r="QGD50" s="46"/>
      <c r="QGE50" s="46"/>
      <c r="QGF50" s="46"/>
      <c r="QGG50" s="46"/>
      <c r="QGH50" s="46"/>
      <c r="QGI50" s="46"/>
      <c r="QGJ50" s="46"/>
      <c r="QGK50" s="46"/>
      <c r="QGL50" s="46"/>
      <c r="QGM50" s="46"/>
      <c r="QGN50" s="46"/>
      <c r="QGO50" s="46"/>
      <c r="QGP50" s="46"/>
      <c r="QGQ50" s="46"/>
      <c r="QGR50" s="46"/>
      <c r="QGS50" s="46"/>
      <c r="QGT50" s="46"/>
      <c r="QGU50" s="46"/>
      <c r="QGV50" s="46"/>
      <c r="QGW50" s="46"/>
      <c r="QGX50" s="46"/>
      <c r="QGY50" s="46"/>
      <c r="QGZ50" s="46"/>
      <c r="QHA50" s="46"/>
      <c r="QHB50" s="46"/>
      <c r="QHC50" s="46"/>
      <c r="QHD50" s="46"/>
      <c r="QHE50" s="46"/>
      <c r="QHF50" s="46"/>
      <c r="QHG50" s="46"/>
      <c r="QHH50" s="46"/>
      <c r="QHI50" s="46"/>
      <c r="QHJ50" s="46"/>
      <c r="QHK50" s="46"/>
      <c r="QHL50" s="46"/>
      <c r="QHM50" s="46"/>
      <c r="QHN50" s="46"/>
      <c r="QHO50" s="46"/>
      <c r="QHP50" s="46"/>
      <c r="QHQ50" s="46"/>
      <c r="QHR50" s="46"/>
      <c r="QHS50" s="46"/>
      <c r="QHT50" s="46"/>
      <c r="QHU50" s="46"/>
      <c r="QHV50" s="46"/>
      <c r="QHW50" s="46"/>
      <c r="QHX50" s="46"/>
      <c r="QHY50" s="46"/>
      <c r="QHZ50" s="46"/>
      <c r="QIA50" s="46"/>
      <c r="QIB50" s="46"/>
      <c r="QIC50" s="46"/>
      <c r="QID50" s="46"/>
      <c r="QIE50" s="46"/>
      <c r="QIF50" s="46"/>
      <c r="QIG50" s="46"/>
      <c r="QIH50" s="46"/>
      <c r="QII50" s="46"/>
      <c r="QIJ50" s="46"/>
      <c r="QIK50" s="46"/>
      <c r="QIL50" s="46"/>
      <c r="QIM50" s="46"/>
      <c r="QIN50" s="46"/>
      <c r="QIO50" s="46"/>
      <c r="QIP50" s="46"/>
      <c r="QIQ50" s="46"/>
      <c r="QIR50" s="46"/>
      <c r="QIS50" s="46"/>
      <c r="QIT50" s="46"/>
      <c r="QIU50" s="46"/>
      <c r="QIV50" s="46"/>
      <c r="QIW50" s="46"/>
      <c r="QIX50" s="46"/>
      <c r="QIY50" s="46"/>
      <c r="QIZ50" s="46"/>
      <c r="QJA50" s="46"/>
      <c r="QJB50" s="46"/>
      <c r="QJC50" s="46"/>
      <c r="QJD50" s="46"/>
      <c r="QJE50" s="46"/>
      <c r="QJF50" s="46"/>
      <c r="QJG50" s="46"/>
      <c r="QJH50" s="46"/>
      <c r="QJI50" s="46"/>
      <c r="QJJ50" s="46"/>
      <c r="QJK50" s="46"/>
      <c r="QJL50" s="46"/>
      <c r="QJM50" s="46"/>
      <c r="QJN50" s="46"/>
      <c r="QJO50" s="46"/>
      <c r="QJP50" s="46"/>
      <c r="QJQ50" s="46"/>
      <c r="QJR50" s="46"/>
      <c r="QJS50" s="46"/>
      <c r="QJT50" s="46"/>
      <c r="QJU50" s="46"/>
      <c r="QJV50" s="46"/>
      <c r="QJW50" s="46"/>
      <c r="QJX50" s="46"/>
      <c r="QJY50" s="46"/>
      <c r="QJZ50" s="46"/>
      <c r="QKA50" s="46"/>
      <c r="QKB50" s="46"/>
      <c r="QKC50" s="46"/>
      <c r="QKD50" s="46"/>
      <c r="QKE50" s="46"/>
      <c r="QKF50" s="46"/>
      <c r="QKG50" s="46"/>
      <c r="QKH50" s="46"/>
      <c r="QKI50" s="46"/>
      <c r="QKJ50" s="46"/>
      <c r="QKK50" s="46"/>
      <c r="QKL50" s="46"/>
      <c r="QKM50" s="46"/>
      <c r="QKN50" s="46"/>
      <c r="QKO50" s="46"/>
      <c r="QKP50" s="46"/>
      <c r="QKQ50" s="46"/>
      <c r="QKR50" s="46"/>
      <c r="QKS50" s="46"/>
      <c r="QKT50" s="46"/>
      <c r="QKU50" s="46"/>
      <c r="QKV50" s="46"/>
      <c r="QKW50" s="46"/>
      <c r="QKX50" s="46"/>
      <c r="QKY50" s="46"/>
      <c r="QKZ50" s="46"/>
      <c r="QLA50" s="46"/>
      <c r="QLB50" s="46"/>
      <c r="QLC50" s="46"/>
      <c r="QLD50" s="46"/>
      <c r="QLE50" s="46"/>
      <c r="QLF50" s="46"/>
      <c r="QLG50" s="46"/>
      <c r="QLH50" s="46"/>
      <c r="QLI50" s="46"/>
      <c r="QLJ50" s="46"/>
      <c r="QLK50" s="46"/>
      <c r="QLL50" s="46"/>
      <c r="QLM50" s="46"/>
      <c r="QLN50" s="46"/>
      <c r="QLO50" s="46"/>
      <c r="QLP50" s="46"/>
      <c r="QLQ50" s="46"/>
      <c r="QLR50" s="46"/>
      <c r="QLS50" s="46"/>
      <c r="QLT50" s="46"/>
      <c r="QLU50" s="46"/>
      <c r="QLV50" s="46"/>
      <c r="QLW50" s="46"/>
      <c r="QLX50" s="46"/>
      <c r="QLY50" s="46"/>
      <c r="QLZ50" s="46"/>
      <c r="QMA50" s="46"/>
      <c r="QMB50" s="46"/>
      <c r="QMC50" s="46"/>
      <c r="QMD50" s="46"/>
      <c r="QME50" s="46"/>
      <c r="QMF50" s="46"/>
      <c r="QMG50" s="46"/>
      <c r="QMH50" s="46"/>
      <c r="QMI50" s="46"/>
      <c r="QMJ50" s="46"/>
      <c r="QMK50" s="46"/>
      <c r="QML50" s="46"/>
      <c r="QMM50" s="46"/>
      <c r="QMN50" s="46"/>
      <c r="QMO50" s="46"/>
      <c r="QMP50" s="46"/>
      <c r="QMQ50" s="46"/>
      <c r="QMR50" s="46"/>
      <c r="QMS50" s="46"/>
      <c r="QMT50" s="46"/>
      <c r="QMU50" s="46"/>
      <c r="QMV50" s="46"/>
      <c r="QMW50" s="46"/>
      <c r="QMX50" s="46"/>
      <c r="QMY50" s="46"/>
      <c r="QMZ50" s="46"/>
      <c r="QNA50" s="46"/>
      <c r="QNB50" s="46"/>
      <c r="QNC50" s="46"/>
      <c r="QND50" s="46"/>
      <c r="QNE50" s="46"/>
      <c r="QNF50" s="46"/>
      <c r="QNG50" s="46"/>
      <c r="QNH50" s="46"/>
      <c r="QNI50" s="46"/>
      <c r="QNJ50" s="46"/>
      <c r="QNK50" s="46"/>
      <c r="QNL50" s="46"/>
      <c r="QNM50" s="46"/>
      <c r="QNN50" s="46"/>
      <c r="QNO50" s="46"/>
      <c r="QNP50" s="46"/>
      <c r="QNQ50" s="46"/>
      <c r="QNR50" s="46"/>
      <c r="QNS50" s="46"/>
      <c r="QNT50" s="46"/>
      <c r="QNU50" s="46"/>
      <c r="QNV50" s="46"/>
      <c r="QNW50" s="46"/>
      <c r="QNX50" s="46"/>
      <c r="QNY50" s="46"/>
      <c r="QNZ50" s="46"/>
      <c r="QOA50" s="46"/>
      <c r="QOB50" s="46"/>
      <c r="QOC50" s="46"/>
      <c r="QOD50" s="46"/>
      <c r="QOE50" s="46"/>
      <c r="QOF50" s="46"/>
      <c r="QOG50" s="46"/>
      <c r="QOH50" s="46"/>
      <c r="QOI50" s="46"/>
      <c r="QOJ50" s="46"/>
      <c r="QOK50" s="46"/>
      <c r="QOL50" s="46"/>
      <c r="QOM50" s="46"/>
      <c r="QON50" s="46"/>
      <c r="QOO50" s="46"/>
      <c r="QOP50" s="46"/>
      <c r="QOQ50" s="46"/>
      <c r="QOR50" s="46"/>
      <c r="QOS50" s="46"/>
      <c r="QOT50" s="46"/>
      <c r="QOU50" s="46"/>
      <c r="QOV50" s="46"/>
      <c r="QOW50" s="46"/>
      <c r="QOX50" s="46"/>
      <c r="QOY50" s="46"/>
      <c r="QOZ50" s="46"/>
      <c r="QPA50" s="46"/>
      <c r="QPB50" s="46"/>
      <c r="QPC50" s="46"/>
      <c r="QPD50" s="46"/>
      <c r="QPE50" s="46"/>
      <c r="QPF50" s="46"/>
      <c r="QPG50" s="46"/>
      <c r="QPH50" s="46"/>
      <c r="QPI50" s="46"/>
      <c r="QPJ50" s="46"/>
      <c r="QPK50" s="46"/>
      <c r="QPL50" s="46"/>
      <c r="QPM50" s="46"/>
      <c r="QPN50" s="46"/>
      <c r="QPO50" s="46"/>
      <c r="QPP50" s="46"/>
      <c r="QPQ50" s="46"/>
      <c r="QPR50" s="46"/>
      <c r="QPS50" s="46"/>
      <c r="QPT50" s="46"/>
      <c r="QPU50" s="46"/>
      <c r="QPV50" s="46"/>
      <c r="QPW50" s="46"/>
      <c r="QPX50" s="46"/>
      <c r="QPY50" s="46"/>
      <c r="QPZ50" s="46"/>
      <c r="QQA50" s="46"/>
      <c r="QQB50" s="46"/>
      <c r="QQC50" s="46"/>
      <c r="QQD50" s="46"/>
      <c r="QQE50" s="46"/>
      <c r="QQF50" s="46"/>
      <c r="QQG50" s="46"/>
      <c r="QQH50" s="46"/>
      <c r="QQI50" s="46"/>
      <c r="QQJ50" s="46"/>
      <c r="QQK50" s="46"/>
      <c r="QQL50" s="46"/>
      <c r="QQM50" s="46"/>
      <c r="QQN50" s="46"/>
      <c r="QQO50" s="46"/>
      <c r="QQP50" s="46"/>
      <c r="QQQ50" s="46"/>
      <c r="QQR50" s="46"/>
      <c r="QQS50" s="46"/>
      <c r="QQT50" s="46"/>
      <c r="QQU50" s="46"/>
      <c r="QQV50" s="46"/>
      <c r="QQW50" s="46"/>
      <c r="QQX50" s="46"/>
      <c r="QQY50" s="46"/>
      <c r="QQZ50" s="46"/>
      <c r="QRA50" s="46"/>
      <c r="QRB50" s="46"/>
      <c r="QRC50" s="46"/>
      <c r="QRD50" s="46"/>
      <c r="QRE50" s="46"/>
      <c r="QRF50" s="46"/>
      <c r="QRG50" s="46"/>
      <c r="QRH50" s="46"/>
      <c r="QRI50" s="46"/>
      <c r="QRJ50" s="46"/>
      <c r="QRK50" s="46"/>
      <c r="QRL50" s="46"/>
      <c r="QRM50" s="46"/>
      <c r="QRN50" s="46"/>
      <c r="QRO50" s="46"/>
      <c r="QRP50" s="46"/>
      <c r="QRQ50" s="46"/>
      <c r="QRR50" s="46"/>
      <c r="QRS50" s="46"/>
      <c r="QRT50" s="46"/>
      <c r="QRU50" s="46"/>
      <c r="QRV50" s="46"/>
      <c r="QRW50" s="46"/>
      <c r="QRX50" s="46"/>
      <c r="QRY50" s="46"/>
      <c r="QRZ50" s="46"/>
      <c r="QSA50" s="46"/>
      <c r="QSB50" s="46"/>
      <c r="QSC50" s="46"/>
      <c r="QSD50" s="46"/>
      <c r="QSE50" s="46"/>
      <c r="QSF50" s="46"/>
      <c r="QSG50" s="46"/>
      <c r="QSH50" s="46"/>
      <c r="QSI50" s="46"/>
      <c r="QSJ50" s="46"/>
      <c r="QSK50" s="46"/>
      <c r="QSL50" s="46"/>
      <c r="QSM50" s="46"/>
      <c r="QSN50" s="46"/>
      <c r="QSO50" s="46"/>
      <c r="QSP50" s="46"/>
      <c r="QSQ50" s="46"/>
      <c r="QSR50" s="46"/>
      <c r="QSS50" s="46"/>
      <c r="QST50" s="46"/>
      <c r="QSU50" s="46"/>
      <c r="QSV50" s="46"/>
      <c r="QSW50" s="46"/>
      <c r="QSX50" s="46"/>
      <c r="QSY50" s="46"/>
      <c r="QSZ50" s="46"/>
      <c r="QTA50" s="46"/>
      <c r="QTB50" s="46"/>
      <c r="QTC50" s="46"/>
      <c r="QTD50" s="46"/>
      <c r="QTE50" s="46"/>
      <c r="QTF50" s="46"/>
      <c r="QTG50" s="46"/>
      <c r="QTH50" s="46"/>
      <c r="QTI50" s="46"/>
      <c r="QTJ50" s="46"/>
      <c r="QTK50" s="46"/>
      <c r="QTL50" s="46"/>
      <c r="QTM50" s="46"/>
      <c r="QTN50" s="46"/>
      <c r="QTO50" s="46"/>
      <c r="QTP50" s="46"/>
      <c r="QTQ50" s="46"/>
      <c r="QTR50" s="46"/>
      <c r="QTS50" s="46"/>
      <c r="QTT50" s="46"/>
      <c r="QTU50" s="46"/>
      <c r="QTV50" s="46"/>
      <c r="QTW50" s="46"/>
      <c r="QTX50" s="46"/>
      <c r="QTY50" s="46"/>
      <c r="QTZ50" s="46"/>
      <c r="QUA50" s="46"/>
      <c r="QUB50" s="46"/>
      <c r="QUC50" s="46"/>
      <c r="QUD50" s="46"/>
      <c r="QUE50" s="46"/>
      <c r="QUF50" s="46"/>
      <c r="QUG50" s="46"/>
      <c r="QUH50" s="46"/>
      <c r="QUI50" s="46"/>
      <c r="QUJ50" s="46"/>
      <c r="QUK50" s="46"/>
      <c r="QUL50" s="46"/>
      <c r="QUM50" s="46"/>
      <c r="QUN50" s="46"/>
      <c r="QUO50" s="46"/>
      <c r="QUP50" s="46"/>
      <c r="QUQ50" s="46"/>
      <c r="QUR50" s="46"/>
      <c r="QUS50" s="46"/>
      <c r="QUT50" s="46"/>
      <c r="QUU50" s="46"/>
      <c r="QUV50" s="46"/>
      <c r="QUW50" s="46"/>
      <c r="QUX50" s="46"/>
      <c r="QUY50" s="46"/>
      <c r="QUZ50" s="46"/>
      <c r="QVA50" s="46"/>
      <c r="QVB50" s="46"/>
      <c r="QVC50" s="46"/>
      <c r="QVD50" s="46"/>
      <c r="QVE50" s="46"/>
      <c r="QVF50" s="46"/>
      <c r="QVG50" s="46"/>
      <c r="QVH50" s="46"/>
      <c r="QVI50" s="46"/>
      <c r="QVJ50" s="46"/>
      <c r="QVK50" s="46"/>
      <c r="QVL50" s="46"/>
      <c r="QVM50" s="46"/>
      <c r="QVN50" s="46"/>
      <c r="QVO50" s="46"/>
      <c r="QVP50" s="46"/>
      <c r="QVQ50" s="46"/>
      <c r="QVR50" s="46"/>
      <c r="QVS50" s="46"/>
      <c r="QVT50" s="46"/>
      <c r="QVU50" s="46"/>
      <c r="QVV50" s="46"/>
      <c r="QVW50" s="46"/>
      <c r="QVX50" s="46"/>
      <c r="QVY50" s="46"/>
      <c r="QVZ50" s="46"/>
      <c r="QWA50" s="46"/>
      <c r="QWB50" s="46"/>
      <c r="QWC50" s="46"/>
      <c r="QWD50" s="46"/>
      <c r="QWE50" s="46"/>
      <c r="QWF50" s="46"/>
      <c r="QWG50" s="46"/>
      <c r="QWH50" s="46"/>
      <c r="QWI50" s="46"/>
      <c r="QWJ50" s="46"/>
      <c r="QWK50" s="46"/>
      <c r="QWL50" s="46"/>
      <c r="QWM50" s="46"/>
      <c r="QWN50" s="46"/>
      <c r="QWO50" s="46"/>
      <c r="QWP50" s="46"/>
      <c r="QWQ50" s="46"/>
      <c r="QWR50" s="46"/>
      <c r="QWS50" s="46"/>
      <c r="QWT50" s="46"/>
      <c r="QWU50" s="46"/>
      <c r="QWV50" s="46"/>
      <c r="QWW50" s="46"/>
      <c r="QWX50" s="46"/>
      <c r="QWY50" s="46"/>
      <c r="QWZ50" s="46"/>
      <c r="QXA50" s="46"/>
      <c r="QXB50" s="46"/>
      <c r="QXC50" s="46"/>
      <c r="QXD50" s="46"/>
      <c r="QXE50" s="46"/>
      <c r="QXF50" s="46"/>
      <c r="QXG50" s="46"/>
      <c r="QXH50" s="46"/>
      <c r="QXI50" s="46"/>
      <c r="QXJ50" s="46"/>
      <c r="QXK50" s="46"/>
      <c r="QXL50" s="46"/>
      <c r="QXM50" s="46"/>
      <c r="QXN50" s="46"/>
      <c r="QXO50" s="46"/>
      <c r="QXP50" s="46"/>
      <c r="QXQ50" s="46"/>
      <c r="QXR50" s="46"/>
      <c r="QXS50" s="46"/>
      <c r="QXT50" s="46"/>
      <c r="QXU50" s="46"/>
      <c r="QXV50" s="46"/>
      <c r="QXW50" s="46"/>
      <c r="QXX50" s="46"/>
      <c r="QXY50" s="46"/>
      <c r="QXZ50" s="46"/>
      <c r="QYA50" s="46"/>
      <c r="QYB50" s="46"/>
      <c r="QYC50" s="46"/>
      <c r="QYD50" s="46"/>
      <c r="QYE50" s="46"/>
      <c r="QYF50" s="46"/>
      <c r="QYG50" s="46"/>
      <c r="QYH50" s="46"/>
      <c r="QYI50" s="46"/>
      <c r="QYJ50" s="46"/>
      <c r="QYK50" s="46"/>
      <c r="QYL50" s="46"/>
      <c r="QYM50" s="46"/>
      <c r="QYN50" s="46"/>
      <c r="QYO50" s="46"/>
      <c r="QYP50" s="46"/>
      <c r="QYQ50" s="46"/>
      <c r="QYR50" s="46"/>
      <c r="QYS50" s="46"/>
      <c r="QYT50" s="46"/>
      <c r="QYU50" s="46"/>
      <c r="QYV50" s="46"/>
      <c r="QYW50" s="46"/>
      <c r="QYX50" s="46"/>
      <c r="QYY50" s="46"/>
      <c r="QYZ50" s="46"/>
      <c r="QZA50" s="46"/>
      <c r="QZB50" s="46"/>
      <c r="QZC50" s="46"/>
      <c r="QZD50" s="46"/>
      <c r="QZE50" s="46"/>
      <c r="QZF50" s="46"/>
      <c r="QZG50" s="46"/>
      <c r="QZH50" s="46"/>
      <c r="QZI50" s="46"/>
      <c r="QZJ50" s="46"/>
      <c r="QZK50" s="46"/>
      <c r="QZL50" s="46"/>
      <c r="QZM50" s="46"/>
      <c r="QZN50" s="46"/>
      <c r="QZO50" s="46"/>
      <c r="QZP50" s="46"/>
      <c r="QZQ50" s="46"/>
      <c r="QZR50" s="46"/>
      <c r="QZS50" s="46"/>
      <c r="QZT50" s="46"/>
      <c r="QZU50" s="46"/>
      <c r="QZV50" s="46"/>
      <c r="QZW50" s="46"/>
      <c r="QZX50" s="46"/>
      <c r="QZY50" s="46"/>
      <c r="QZZ50" s="46"/>
      <c r="RAA50" s="46"/>
      <c r="RAB50" s="46"/>
      <c r="RAC50" s="46"/>
      <c r="RAD50" s="46"/>
      <c r="RAE50" s="46"/>
      <c r="RAF50" s="46"/>
      <c r="RAG50" s="46"/>
      <c r="RAH50" s="46"/>
      <c r="RAI50" s="46"/>
      <c r="RAJ50" s="46"/>
      <c r="RAK50" s="46"/>
      <c r="RAL50" s="46"/>
      <c r="RAM50" s="46"/>
      <c r="RAN50" s="46"/>
      <c r="RAO50" s="46"/>
      <c r="RAP50" s="46"/>
      <c r="RAQ50" s="46"/>
      <c r="RAR50" s="46"/>
      <c r="RAS50" s="46"/>
      <c r="RAT50" s="46"/>
      <c r="RAU50" s="46"/>
      <c r="RAV50" s="46"/>
      <c r="RAW50" s="46"/>
      <c r="RAX50" s="46"/>
      <c r="RAY50" s="46"/>
      <c r="RAZ50" s="46"/>
      <c r="RBA50" s="46"/>
      <c r="RBB50" s="46"/>
      <c r="RBC50" s="46"/>
      <c r="RBD50" s="46"/>
      <c r="RBE50" s="46"/>
      <c r="RBF50" s="46"/>
      <c r="RBG50" s="46"/>
      <c r="RBH50" s="46"/>
      <c r="RBI50" s="46"/>
      <c r="RBJ50" s="46"/>
      <c r="RBK50" s="46"/>
      <c r="RBL50" s="46"/>
      <c r="RBM50" s="46"/>
      <c r="RBN50" s="46"/>
      <c r="RBO50" s="46"/>
      <c r="RBP50" s="46"/>
      <c r="RBQ50" s="46"/>
      <c r="RBR50" s="46"/>
      <c r="RBS50" s="46"/>
      <c r="RBT50" s="46"/>
      <c r="RBU50" s="46"/>
      <c r="RBV50" s="46"/>
      <c r="RBW50" s="46"/>
      <c r="RBX50" s="46"/>
      <c r="RBY50" s="46"/>
      <c r="RBZ50" s="46"/>
      <c r="RCA50" s="46"/>
      <c r="RCB50" s="46"/>
      <c r="RCC50" s="46"/>
      <c r="RCD50" s="46"/>
      <c r="RCE50" s="46"/>
      <c r="RCF50" s="46"/>
      <c r="RCG50" s="46"/>
      <c r="RCH50" s="46"/>
      <c r="RCI50" s="46"/>
      <c r="RCJ50" s="46"/>
      <c r="RCK50" s="46"/>
      <c r="RCL50" s="46"/>
      <c r="RCM50" s="46"/>
      <c r="RCN50" s="46"/>
      <c r="RCO50" s="46"/>
      <c r="RCP50" s="46"/>
      <c r="RCQ50" s="46"/>
      <c r="RCR50" s="46"/>
      <c r="RCS50" s="46"/>
      <c r="RCT50" s="46"/>
      <c r="RCU50" s="46"/>
      <c r="RCV50" s="46"/>
      <c r="RCW50" s="46"/>
      <c r="RCX50" s="46"/>
      <c r="RCY50" s="46"/>
      <c r="RCZ50" s="46"/>
      <c r="RDA50" s="46"/>
      <c r="RDB50" s="46"/>
      <c r="RDC50" s="46"/>
      <c r="RDD50" s="46"/>
      <c r="RDE50" s="46"/>
      <c r="RDF50" s="46"/>
      <c r="RDG50" s="46"/>
      <c r="RDH50" s="46"/>
      <c r="RDI50" s="46"/>
      <c r="RDJ50" s="46"/>
      <c r="RDK50" s="46"/>
      <c r="RDL50" s="46"/>
      <c r="RDM50" s="46"/>
      <c r="RDN50" s="46"/>
      <c r="RDO50" s="46"/>
      <c r="RDP50" s="46"/>
      <c r="RDQ50" s="46"/>
      <c r="RDR50" s="46"/>
      <c r="RDS50" s="46"/>
      <c r="RDT50" s="46"/>
      <c r="RDU50" s="46"/>
      <c r="RDV50" s="46"/>
      <c r="RDW50" s="46"/>
      <c r="RDX50" s="46"/>
      <c r="RDY50" s="46"/>
      <c r="RDZ50" s="46"/>
      <c r="REA50" s="46"/>
      <c r="REB50" s="46"/>
      <c r="REC50" s="46"/>
      <c r="RED50" s="46"/>
      <c r="REE50" s="46"/>
      <c r="REF50" s="46"/>
      <c r="REG50" s="46"/>
      <c r="REH50" s="46"/>
      <c r="REI50" s="46"/>
      <c r="REJ50" s="46"/>
      <c r="REK50" s="46"/>
      <c r="REL50" s="46"/>
      <c r="REM50" s="46"/>
      <c r="REN50" s="46"/>
      <c r="REO50" s="46"/>
      <c r="REP50" s="46"/>
      <c r="REQ50" s="46"/>
      <c r="RER50" s="46"/>
      <c r="RES50" s="46"/>
      <c r="RET50" s="46"/>
      <c r="REU50" s="46"/>
      <c r="REV50" s="46"/>
      <c r="REW50" s="46"/>
      <c r="REX50" s="46"/>
      <c r="REY50" s="46"/>
      <c r="REZ50" s="46"/>
      <c r="RFA50" s="46"/>
      <c r="RFB50" s="46"/>
      <c r="RFC50" s="46"/>
      <c r="RFD50" s="46"/>
      <c r="RFE50" s="46"/>
      <c r="RFF50" s="46"/>
      <c r="RFG50" s="46"/>
      <c r="RFH50" s="46"/>
      <c r="RFI50" s="46"/>
      <c r="RFJ50" s="46"/>
      <c r="RFK50" s="46"/>
      <c r="RFL50" s="46"/>
      <c r="RFM50" s="46"/>
      <c r="RFN50" s="46"/>
      <c r="RFO50" s="46"/>
      <c r="RFP50" s="46"/>
      <c r="RFQ50" s="46"/>
      <c r="RFR50" s="46"/>
      <c r="RFS50" s="46"/>
      <c r="RFT50" s="46"/>
      <c r="RFU50" s="46"/>
      <c r="RFV50" s="46"/>
      <c r="RFW50" s="46"/>
      <c r="RFX50" s="46"/>
      <c r="RFY50" s="46"/>
      <c r="RFZ50" s="46"/>
      <c r="RGA50" s="46"/>
      <c r="RGB50" s="46"/>
      <c r="RGC50" s="46"/>
      <c r="RGD50" s="46"/>
      <c r="RGE50" s="46"/>
      <c r="RGF50" s="46"/>
      <c r="RGG50" s="46"/>
      <c r="RGH50" s="46"/>
      <c r="RGI50" s="46"/>
      <c r="RGJ50" s="46"/>
      <c r="RGK50" s="46"/>
      <c r="RGL50" s="46"/>
      <c r="RGM50" s="46"/>
      <c r="RGN50" s="46"/>
      <c r="RGO50" s="46"/>
      <c r="RGP50" s="46"/>
      <c r="RGQ50" s="46"/>
      <c r="RGR50" s="46"/>
      <c r="RGS50" s="46"/>
      <c r="RGT50" s="46"/>
      <c r="RGU50" s="46"/>
      <c r="RGV50" s="46"/>
      <c r="RGW50" s="46"/>
      <c r="RGX50" s="46"/>
      <c r="RGY50" s="46"/>
      <c r="RGZ50" s="46"/>
      <c r="RHA50" s="46"/>
      <c r="RHB50" s="46"/>
      <c r="RHC50" s="46"/>
      <c r="RHD50" s="46"/>
      <c r="RHE50" s="46"/>
      <c r="RHF50" s="46"/>
      <c r="RHG50" s="46"/>
      <c r="RHH50" s="46"/>
      <c r="RHI50" s="46"/>
      <c r="RHJ50" s="46"/>
      <c r="RHK50" s="46"/>
      <c r="RHL50" s="46"/>
      <c r="RHM50" s="46"/>
      <c r="RHN50" s="46"/>
      <c r="RHO50" s="46"/>
      <c r="RHP50" s="46"/>
      <c r="RHQ50" s="46"/>
      <c r="RHR50" s="46"/>
      <c r="RHS50" s="46"/>
      <c r="RHT50" s="46"/>
      <c r="RHU50" s="46"/>
      <c r="RHV50" s="46"/>
      <c r="RHW50" s="46"/>
      <c r="RHX50" s="46"/>
      <c r="RHY50" s="46"/>
      <c r="RHZ50" s="46"/>
      <c r="RIA50" s="46"/>
      <c r="RIB50" s="46"/>
      <c r="RIC50" s="46"/>
      <c r="RID50" s="46"/>
      <c r="RIE50" s="46"/>
      <c r="RIF50" s="46"/>
      <c r="RIG50" s="46"/>
      <c r="RIH50" s="46"/>
      <c r="RII50" s="46"/>
      <c r="RIJ50" s="46"/>
      <c r="RIK50" s="46"/>
      <c r="RIL50" s="46"/>
      <c r="RIM50" s="46"/>
      <c r="RIN50" s="46"/>
      <c r="RIO50" s="46"/>
      <c r="RIP50" s="46"/>
      <c r="RIQ50" s="46"/>
      <c r="RIR50" s="46"/>
      <c r="RIS50" s="46"/>
      <c r="RIT50" s="46"/>
      <c r="RIU50" s="46"/>
      <c r="RIV50" s="46"/>
      <c r="RIW50" s="46"/>
      <c r="RIX50" s="46"/>
      <c r="RIY50" s="46"/>
      <c r="RIZ50" s="46"/>
      <c r="RJA50" s="46"/>
      <c r="RJB50" s="46"/>
      <c r="RJC50" s="46"/>
      <c r="RJD50" s="46"/>
      <c r="RJE50" s="46"/>
      <c r="RJF50" s="46"/>
      <c r="RJG50" s="46"/>
      <c r="RJH50" s="46"/>
      <c r="RJI50" s="46"/>
      <c r="RJJ50" s="46"/>
      <c r="RJK50" s="46"/>
      <c r="RJL50" s="46"/>
      <c r="RJM50" s="46"/>
      <c r="RJN50" s="46"/>
      <c r="RJO50" s="46"/>
      <c r="RJP50" s="46"/>
      <c r="RJQ50" s="46"/>
      <c r="RJR50" s="46"/>
      <c r="RJS50" s="46"/>
      <c r="RJT50" s="46"/>
      <c r="RJU50" s="46"/>
      <c r="RJV50" s="46"/>
      <c r="RJW50" s="46"/>
      <c r="RJX50" s="46"/>
      <c r="RJY50" s="46"/>
      <c r="RJZ50" s="46"/>
      <c r="RKA50" s="46"/>
      <c r="RKB50" s="46"/>
      <c r="RKC50" s="46"/>
      <c r="RKD50" s="46"/>
      <c r="RKE50" s="46"/>
      <c r="RKF50" s="46"/>
      <c r="RKG50" s="46"/>
      <c r="RKH50" s="46"/>
      <c r="RKI50" s="46"/>
      <c r="RKJ50" s="46"/>
      <c r="RKK50" s="46"/>
      <c r="RKL50" s="46"/>
      <c r="RKM50" s="46"/>
      <c r="RKN50" s="46"/>
      <c r="RKO50" s="46"/>
      <c r="RKP50" s="46"/>
      <c r="RKQ50" s="46"/>
      <c r="RKR50" s="46"/>
      <c r="RKS50" s="46"/>
      <c r="RKT50" s="46"/>
      <c r="RKU50" s="46"/>
      <c r="RKV50" s="46"/>
      <c r="RKW50" s="46"/>
      <c r="RKX50" s="46"/>
      <c r="RKY50" s="46"/>
      <c r="RKZ50" s="46"/>
      <c r="RLA50" s="46"/>
      <c r="RLB50" s="46"/>
      <c r="RLC50" s="46"/>
      <c r="RLD50" s="46"/>
      <c r="RLE50" s="46"/>
      <c r="RLF50" s="46"/>
      <c r="RLG50" s="46"/>
      <c r="RLH50" s="46"/>
      <c r="RLI50" s="46"/>
      <c r="RLJ50" s="46"/>
      <c r="RLK50" s="46"/>
      <c r="RLL50" s="46"/>
      <c r="RLM50" s="46"/>
      <c r="RLN50" s="46"/>
      <c r="RLO50" s="46"/>
      <c r="RLP50" s="46"/>
      <c r="RLQ50" s="46"/>
      <c r="RLR50" s="46"/>
      <c r="RLS50" s="46"/>
      <c r="RLT50" s="46"/>
      <c r="RLU50" s="46"/>
      <c r="RLV50" s="46"/>
      <c r="RLW50" s="46"/>
      <c r="RLX50" s="46"/>
      <c r="RLY50" s="46"/>
      <c r="RLZ50" s="46"/>
      <c r="RMA50" s="46"/>
      <c r="RMB50" s="46"/>
      <c r="RMC50" s="46"/>
      <c r="RMD50" s="46"/>
      <c r="RME50" s="46"/>
      <c r="RMF50" s="46"/>
      <c r="RMG50" s="46"/>
      <c r="RMH50" s="46"/>
      <c r="RMI50" s="46"/>
      <c r="RMJ50" s="46"/>
      <c r="RMK50" s="46"/>
      <c r="RML50" s="46"/>
      <c r="RMM50" s="46"/>
      <c r="RMN50" s="46"/>
      <c r="RMO50" s="46"/>
      <c r="RMP50" s="46"/>
      <c r="RMQ50" s="46"/>
      <c r="RMR50" s="46"/>
      <c r="RMS50" s="46"/>
      <c r="RMT50" s="46"/>
      <c r="RMU50" s="46"/>
      <c r="RMV50" s="46"/>
      <c r="RMW50" s="46"/>
      <c r="RMX50" s="46"/>
      <c r="RMY50" s="46"/>
      <c r="RMZ50" s="46"/>
      <c r="RNA50" s="46"/>
      <c r="RNB50" s="46"/>
      <c r="RNC50" s="46"/>
      <c r="RND50" s="46"/>
      <c r="RNE50" s="46"/>
      <c r="RNF50" s="46"/>
      <c r="RNG50" s="46"/>
      <c r="RNH50" s="46"/>
      <c r="RNI50" s="46"/>
      <c r="RNJ50" s="46"/>
      <c r="RNK50" s="46"/>
      <c r="RNL50" s="46"/>
      <c r="RNM50" s="46"/>
      <c r="RNN50" s="46"/>
      <c r="RNO50" s="46"/>
      <c r="RNP50" s="46"/>
      <c r="RNQ50" s="46"/>
      <c r="RNR50" s="46"/>
      <c r="RNS50" s="46"/>
      <c r="RNT50" s="46"/>
      <c r="RNU50" s="46"/>
      <c r="RNV50" s="46"/>
      <c r="RNW50" s="46"/>
      <c r="RNX50" s="46"/>
      <c r="RNY50" s="46"/>
      <c r="RNZ50" s="46"/>
      <c r="ROA50" s="46"/>
      <c r="ROB50" s="46"/>
      <c r="ROC50" s="46"/>
      <c r="ROD50" s="46"/>
      <c r="ROE50" s="46"/>
      <c r="ROF50" s="46"/>
      <c r="ROG50" s="46"/>
      <c r="ROH50" s="46"/>
      <c r="ROI50" s="46"/>
      <c r="ROJ50" s="46"/>
      <c r="ROK50" s="46"/>
      <c r="ROL50" s="46"/>
      <c r="ROM50" s="46"/>
      <c r="RON50" s="46"/>
      <c r="ROO50" s="46"/>
      <c r="ROP50" s="46"/>
      <c r="ROQ50" s="46"/>
      <c r="ROR50" s="46"/>
      <c r="ROS50" s="46"/>
      <c r="ROT50" s="46"/>
      <c r="ROU50" s="46"/>
      <c r="ROV50" s="46"/>
      <c r="ROW50" s="46"/>
      <c r="ROX50" s="46"/>
      <c r="ROY50" s="46"/>
      <c r="ROZ50" s="46"/>
      <c r="RPA50" s="46"/>
      <c r="RPB50" s="46"/>
      <c r="RPC50" s="46"/>
      <c r="RPD50" s="46"/>
      <c r="RPE50" s="46"/>
      <c r="RPF50" s="46"/>
      <c r="RPG50" s="46"/>
      <c r="RPH50" s="46"/>
      <c r="RPI50" s="46"/>
      <c r="RPJ50" s="46"/>
      <c r="RPK50" s="46"/>
      <c r="RPL50" s="46"/>
      <c r="RPM50" s="46"/>
      <c r="RPN50" s="46"/>
      <c r="RPO50" s="46"/>
      <c r="RPP50" s="46"/>
      <c r="RPQ50" s="46"/>
      <c r="RPR50" s="46"/>
      <c r="RPS50" s="46"/>
      <c r="RPT50" s="46"/>
      <c r="RPU50" s="46"/>
      <c r="RPV50" s="46"/>
      <c r="RPW50" s="46"/>
      <c r="RPX50" s="46"/>
      <c r="RPY50" s="46"/>
      <c r="RPZ50" s="46"/>
      <c r="RQA50" s="46"/>
      <c r="RQB50" s="46"/>
      <c r="RQC50" s="46"/>
      <c r="RQD50" s="46"/>
      <c r="RQE50" s="46"/>
      <c r="RQF50" s="46"/>
      <c r="RQG50" s="46"/>
      <c r="RQH50" s="46"/>
      <c r="RQI50" s="46"/>
      <c r="RQJ50" s="46"/>
      <c r="RQK50" s="46"/>
      <c r="RQL50" s="46"/>
      <c r="RQM50" s="46"/>
      <c r="RQN50" s="46"/>
      <c r="RQO50" s="46"/>
      <c r="RQP50" s="46"/>
      <c r="RQQ50" s="46"/>
      <c r="RQR50" s="46"/>
      <c r="RQS50" s="46"/>
      <c r="RQT50" s="46"/>
      <c r="RQU50" s="46"/>
      <c r="RQV50" s="46"/>
      <c r="RQW50" s="46"/>
      <c r="RQX50" s="46"/>
      <c r="RQY50" s="46"/>
      <c r="RQZ50" s="46"/>
      <c r="RRA50" s="46"/>
      <c r="RRB50" s="46"/>
      <c r="RRC50" s="46"/>
      <c r="RRD50" s="46"/>
      <c r="RRE50" s="46"/>
      <c r="RRF50" s="46"/>
      <c r="RRG50" s="46"/>
      <c r="RRH50" s="46"/>
      <c r="RRI50" s="46"/>
      <c r="RRJ50" s="46"/>
      <c r="RRK50" s="46"/>
      <c r="RRL50" s="46"/>
      <c r="RRM50" s="46"/>
      <c r="RRN50" s="46"/>
      <c r="RRO50" s="46"/>
      <c r="RRP50" s="46"/>
      <c r="RRQ50" s="46"/>
      <c r="RRR50" s="46"/>
      <c r="RRS50" s="46"/>
      <c r="RRT50" s="46"/>
      <c r="RRU50" s="46"/>
      <c r="RRV50" s="46"/>
      <c r="RRW50" s="46"/>
      <c r="RRX50" s="46"/>
      <c r="RRY50" s="46"/>
      <c r="RRZ50" s="46"/>
      <c r="RSA50" s="46"/>
      <c r="RSB50" s="46"/>
      <c r="RSC50" s="46"/>
      <c r="RSD50" s="46"/>
      <c r="RSE50" s="46"/>
      <c r="RSF50" s="46"/>
      <c r="RSG50" s="46"/>
      <c r="RSH50" s="46"/>
      <c r="RSI50" s="46"/>
      <c r="RSJ50" s="46"/>
      <c r="RSK50" s="46"/>
      <c r="RSL50" s="46"/>
      <c r="RSM50" s="46"/>
      <c r="RSN50" s="46"/>
      <c r="RSO50" s="46"/>
      <c r="RSP50" s="46"/>
      <c r="RSQ50" s="46"/>
      <c r="RSR50" s="46"/>
      <c r="RSS50" s="46"/>
      <c r="RST50" s="46"/>
      <c r="RSU50" s="46"/>
      <c r="RSV50" s="46"/>
      <c r="RSW50" s="46"/>
      <c r="RSX50" s="46"/>
      <c r="RSY50" s="46"/>
      <c r="RSZ50" s="46"/>
      <c r="RTA50" s="46"/>
      <c r="RTB50" s="46"/>
      <c r="RTC50" s="46"/>
      <c r="RTD50" s="46"/>
      <c r="RTE50" s="46"/>
      <c r="RTF50" s="46"/>
      <c r="RTG50" s="46"/>
      <c r="RTH50" s="46"/>
      <c r="RTI50" s="46"/>
      <c r="RTJ50" s="46"/>
      <c r="RTK50" s="46"/>
      <c r="RTL50" s="46"/>
      <c r="RTM50" s="46"/>
      <c r="RTN50" s="46"/>
      <c r="RTO50" s="46"/>
      <c r="RTP50" s="46"/>
      <c r="RTQ50" s="46"/>
      <c r="RTR50" s="46"/>
      <c r="RTS50" s="46"/>
      <c r="RTT50" s="46"/>
      <c r="RTU50" s="46"/>
      <c r="RTV50" s="46"/>
      <c r="RTW50" s="46"/>
      <c r="RTX50" s="46"/>
      <c r="RTY50" s="46"/>
      <c r="RTZ50" s="46"/>
      <c r="RUA50" s="46"/>
      <c r="RUB50" s="46"/>
      <c r="RUC50" s="46"/>
      <c r="RUD50" s="46"/>
      <c r="RUE50" s="46"/>
      <c r="RUF50" s="46"/>
      <c r="RUG50" s="46"/>
      <c r="RUH50" s="46"/>
      <c r="RUI50" s="46"/>
      <c r="RUJ50" s="46"/>
      <c r="RUK50" s="46"/>
      <c r="RUL50" s="46"/>
      <c r="RUM50" s="46"/>
      <c r="RUN50" s="46"/>
      <c r="RUO50" s="46"/>
      <c r="RUP50" s="46"/>
      <c r="RUQ50" s="46"/>
      <c r="RUR50" s="46"/>
      <c r="RUS50" s="46"/>
      <c r="RUT50" s="46"/>
      <c r="RUU50" s="46"/>
      <c r="RUV50" s="46"/>
      <c r="RUW50" s="46"/>
      <c r="RUX50" s="46"/>
      <c r="RUY50" s="46"/>
      <c r="RUZ50" s="46"/>
      <c r="RVA50" s="46"/>
      <c r="RVB50" s="46"/>
      <c r="RVC50" s="46"/>
      <c r="RVD50" s="46"/>
      <c r="RVE50" s="46"/>
      <c r="RVF50" s="46"/>
      <c r="RVG50" s="46"/>
      <c r="RVH50" s="46"/>
      <c r="RVI50" s="46"/>
      <c r="RVJ50" s="46"/>
      <c r="RVK50" s="46"/>
      <c r="RVL50" s="46"/>
      <c r="RVM50" s="46"/>
      <c r="RVN50" s="46"/>
      <c r="RVO50" s="46"/>
      <c r="RVP50" s="46"/>
      <c r="RVQ50" s="46"/>
      <c r="RVR50" s="46"/>
      <c r="RVS50" s="46"/>
      <c r="RVT50" s="46"/>
      <c r="RVU50" s="46"/>
      <c r="RVV50" s="46"/>
      <c r="RVW50" s="46"/>
      <c r="RVX50" s="46"/>
      <c r="RVY50" s="46"/>
      <c r="RVZ50" s="46"/>
      <c r="RWA50" s="46"/>
      <c r="RWB50" s="46"/>
      <c r="RWC50" s="46"/>
      <c r="RWD50" s="46"/>
      <c r="RWE50" s="46"/>
      <c r="RWF50" s="46"/>
      <c r="RWG50" s="46"/>
      <c r="RWH50" s="46"/>
      <c r="RWI50" s="46"/>
      <c r="RWJ50" s="46"/>
      <c r="RWK50" s="46"/>
      <c r="RWL50" s="46"/>
      <c r="RWM50" s="46"/>
      <c r="RWN50" s="46"/>
      <c r="RWO50" s="46"/>
      <c r="RWP50" s="46"/>
      <c r="RWQ50" s="46"/>
      <c r="RWR50" s="46"/>
      <c r="RWS50" s="46"/>
      <c r="RWT50" s="46"/>
      <c r="RWU50" s="46"/>
      <c r="RWV50" s="46"/>
      <c r="RWW50" s="46"/>
      <c r="RWX50" s="46"/>
      <c r="RWY50" s="46"/>
      <c r="RWZ50" s="46"/>
      <c r="RXA50" s="46"/>
      <c r="RXB50" s="46"/>
      <c r="RXC50" s="46"/>
      <c r="RXD50" s="46"/>
      <c r="RXE50" s="46"/>
      <c r="RXF50" s="46"/>
      <c r="RXG50" s="46"/>
      <c r="RXH50" s="46"/>
      <c r="RXI50" s="46"/>
      <c r="RXJ50" s="46"/>
      <c r="RXK50" s="46"/>
      <c r="RXL50" s="46"/>
      <c r="RXM50" s="46"/>
      <c r="RXN50" s="46"/>
      <c r="RXO50" s="46"/>
      <c r="RXP50" s="46"/>
      <c r="RXQ50" s="46"/>
      <c r="RXR50" s="46"/>
      <c r="RXS50" s="46"/>
      <c r="RXT50" s="46"/>
      <c r="RXU50" s="46"/>
      <c r="RXV50" s="46"/>
      <c r="RXW50" s="46"/>
      <c r="RXX50" s="46"/>
      <c r="RXY50" s="46"/>
      <c r="RXZ50" s="46"/>
      <c r="RYA50" s="46"/>
      <c r="RYB50" s="46"/>
      <c r="RYC50" s="46"/>
      <c r="RYD50" s="46"/>
      <c r="RYE50" s="46"/>
      <c r="RYF50" s="46"/>
      <c r="RYG50" s="46"/>
      <c r="RYH50" s="46"/>
      <c r="RYI50" s="46"/>
      <c r="RYJ50" s="46"/>
      <c r="RYK50" s="46"/>
      <c r="RYL50" s="46"/>
      <c r="RYM50" s="46"/>
      <c r="RYN50" s="46"/>
      <c r="RYO50" s="46"/>
      <c r="RYP50" s="46"/>
      <c r="RYQ50" s="46"/>
      <c r="RYR50" s="46"/>
      <c r="RYS50" s="46"/>
      <c r="RYT50" s="46"/>
      <c r="RYU50" s="46"/>
      <c r="RYV50" s="46"/>
      <c r="RYW50" s="46"/>
      <c r="RYX50" s="46"/>
      <c r="RYY50" s="46"/>
      <c r="RYZ50" s="46"/>
      <c r="RZA50" s="46"/>
      <c r="RZB50" s="46"/>
      <c r="RZC50" s="46"/>
      <c r="RZD50" s="46"/>
      <c r="RZE50" s="46"/>
      <c r="RZF50" s="46"/>
      <c r="RZG50" s="46"/>
      <c r="RZH50" s="46"/>
      <c r="RZI50" s="46"/>
      <c r="RZJ50" s="46"/>
      <c r="RZK50" s="46"/>
      <c r="RZL50" s="46"/>
      <c r="RZM50" s="46"/>
      <c r="RZN50" s="46"/>
      <c r="RZO50" s="46"/>
      <c r="RZP50" s="46"/>
      <c r="RZQ50" s="46"/>
      <c r="RZR50" s="46"/>
      <c r="RZS50" s="46"/>
      <c r="RZT50" s="46"/>
      <c r="RZU50" s="46"/>
      <c r="RZV50" s="46"/>
      <c r="RZW50" s="46"/>
      <c r="RZX50" s="46"/>
      <c r="RZY50" s="46"/>
      <c r="RZZ50" s="46"/>
      <c r="SAA50" s="46"/>
      <c r="SAB50" s="46"/>
      <c r="SAC50" s="46"/>
      <c r="SAD50" s="46"/>
      <c r="SAE50" s="46"/>
      <c r="SAF50" s="46"/>
      <c r="SAG50" s="46"/>
      <c r="SAH50" s="46"/>
      <c r="SAI50" s="46"/>
      <c r="SAJ50" s="46"/>
      <c r="SAK50" s="46"/>
      <c r="SAL50" s="46"/>
      <c r="SAM50" s="46"/>
      <c r="SAN50" s="46"/>
      <c r="SAO50" s="46"/>
      <c r="SAP50" s="46"/>
      <c r="SAQ50" s="46"/>
      <c r="SAR50" s="46"/>
      <c r="SAS50" s="46"/>
      <c r="SAT50" s="46"/>
      <c r="SAU50" s="46"/>
      <c r="SAV50" s="46"/>
      <c r="SAW50" s="46"/>
      <c r="SAX50" s="46"/>
      <c r="SAY50" s="46"/>
      <c r="SAZ50" s="46"/>
      <c r="SBA50" s="46"/>
      <c r="SBB50" s="46"/>
      <c r="SBC50" s="46"/>
      <c r="SBD50" s="46"/>
      <c r="SBE50" s="46"/>
      <c r="SBF50" s="46"/>
      <c r="SBG50" s="46"/>
      <c r="SBH50" s="46"/>
      <c r="SBI50" s="46"/>
      <c r="SBJ50" s="46"/>
      <c r="SBK50" s="46"/>
      <c r="SBL50" s="46"/>
      <c r="SBM50" s="46"/>
      <c r="SBN50" s="46"/>
      <c r="SBO50" s="46"/>
      <c r="SBP50" s="46"/>
      <c r="SBQ50" s="46"/>
      <c r="SBR50" s="46"/>
      <c r="SBS50" s="46"/>
      <c r="SBT50" s="46"/>
      <c r="SBU50" s="46"/>
      <c r="SBV50" s="46"/>
      <c r="SBW50" s="46"/>
      <c r="SBX50" s="46"/>
      <c r="SBY50" s="46"/>
      <c r="SBZ50" s="46"/>
      <c r="SCA50" s="46"/>
      <c r="SCB50" s="46"/>
      <c r="SCC50" s="46"/>
      <c r="SCD50" s="46"/>
      <c r="SCE50" s="46"/>
      <c r="SCF50" s="46"/>
      <c r="SCG50" s="46"/>
      <c r="SCH50" s="46"/>
      <c r="SCI50" s="46"/>
      <c r="SCJ50" s="46"/>
      <c r="SCK50" s="46"/>
      <c r="SCL50" s="46"/>
      <c r="SCM50" s="46"/>
      <c r="SCN50" s="46"/>
      <c r="SCO50" s="46"/>
      <c r="SCP50" s="46"/>
      <c r="SCQ50" s="46"/>
      <c r="SCR50" s="46"/>
      <c r="SCS50" s="46"/>
      <c r="SCT50" s="46"/>
      <c r="SCU50" s="46"/>
      <c r="SCV50" s="46"/>
      <c r="SCW50" s="46"/>
      <c r="SCX50" s="46"/>
      <c r="SCY50" s="46"/>
      <c r="SCZ50" s="46"/>
      <c r="SDA50" s="46"/>
      <c r="SDB50" s="46"/>
      <c r="SDC50" s="46"/>
      <c r="SDD50" s="46"/>
      <c r="SDE50" s="46"/>
      <c r="SDF50" s="46"/>
      <c r="SDG50" s="46"/>
      <c r="SDH50" s="46"/>
      <c r="SDI50" s="46"/>
      <c r="SDJ50" s="46"/>
      <c r="SDK50" s="46"/>
      <c r="SDL50" s="46"/>
      <c r="SDM50" s="46"/>
      <c r="SDN50" s="46"/>
      <c r="SDO50" s="46"/>
      <c r="SDP50" s="46"/>
      <c r="SDQ50" s="46"/>
      <c r="SDR50" s="46"/>
      <c r="SDS50" s="46"/>
      <c r="SDT50" s="46"/>
      <c r="SDU50" s="46"/>
      <c r="SDV50" s="46"/>
      <c r="SDW50" s="46"/>
      <c r="SDX50" s="46"/>
      <c r="SDY50" s="46"/>
      <c r="SDZ50" s="46"/>
      <c r="SEA50" s="46"/>
      <c r="SEB50" s="46"/>
      <c r="SEC50" s="46"/>
      <c r="SED50" s="46"/>
      <c r="SEE50" s="46"/>
      <c r="SEF50" s="46"/>
      <c r="SEG50" s="46"/>
      <c r="SEH50" s="46"/>
      <c r="SEI50" s="46"/>
      <c r="SEJ50" s="46"/>
      <c r="SEK50" s="46"/>
      <c r="SEL50" s="46"/>
      <c r="SEM50" s="46"/>
      <c r="SEN50" s="46"/>
      <c r="SEO50" s="46"/>
      <c r="SEP50" s="46"/>
      <c r="SEQ50" s="46"/>
      <c r="SER50" s="46"/>
      <c r="SES50" s="46"/>
      <c r="SET50" s="46"/>
      <c r="SEU50" s="46"/>
      <c r="SEV50" s="46"/>
      <c r="SEW50" s="46"/>
      <c r="SEX50" s="46"/>
      <c r="SEY50" s="46"/>
      <c r="SEZ50" s="46"/>
      <c r="SFA50" s="46"/>
      <c r="SFB50" s="46"/>
      <c r="SFC50" s="46"/>
      <c r="SFD50" s="46"/>
      <c r="SFE50" s="46"/>
      <c r="SFF50" s="46"/>
      <c r="SFG50" s="46"/>
      <c r="SFH50" s="46"/>
      <c r="SFI50" s="46"/>
      <c r="SFJ50" s="46"/>
      <c r="SFK50" s="46"/>
      <c r="SFL50" s="46"/>
      <c r="SFM50" s="46"/>
      <c r="SFN50" s="46"/>
      <c r="SFO50" s="46"/>
      <c r="SFP50" s="46"/>
      <c r="SFQ50" s="46"/>
      <c r="SFR50" s="46"/>
      <c r="SFS50" s="46"/>
      <c r="SFT50" s="46"/>
      <c r="SFU50" s="46"/>
      <c r="SFV50" s="46"/>
      <c r="SFW50" s="46"/>
      <c r="SFX50" s="46"/>
      <c r="SFY50" s="46"/>
      <c r="SFZ50" s="46"/>
      <c r="SGA50" s="46"/>
      <c r="SGB50" s="46"/>
      <c r="SGC50" s="46"/>
      <c r="SGD50" s="46"/>
      <c r="SGE50" s="46"/>
      <c r="SGF50" s="46"/>
      <c r="SGG50" s="46"/>
      <c r="SGH50" s="46"/>
      <c r="SGI50" s="46"/>
      <c r="SGJ50" s="46"/>
      <c r="SGK50" s="46"/>
      <c r="SGL50" s="46"/>
      <c r="SGM50" s="46"/>
      <c r="SGN50" s="46"/>
      <c r="SGO50" s="46"/>
      <c r="SGP50" s="46"/>
      <c r="SGQ50" s="46"/>
      <c r="SGR50" s="46"/>
      <c r="SGS50" s="46"/>
      <c r="SGT50" s="46"/>
      <c r="SGU50" s="46"/>
      <c r="SGV50" s="46"/>
      <c r="SGW50" s="46"/>
      <c r="SGX50" s="46"/>
      <c r="SGY50" s="46"/>
      <c r="SGZ50" s="46"/>
      <c r="SHA50" s="46"/>
      <c r="SHB50" s="46"/>
      <c r="SHC50" s="46"/>
      <c r="SHD50" s="46"/>
      <c r="SHE50" s="46"/>
      <c r="SHF50" s="46"/>
      <c r="SHG50" s="46"/>
      <c r="SHH50" s="46"/>
      <c r="SHI50" s="46"/>
      <c r="SHJ50" s="46"/>
      <c r="SHK50" s="46"/>
      <c r="SHL50" s="46"/>
      <c r="SHM50" s="46"/>
      <c r="SHN50" s="46"/>
      <c r="SHO50" s="46"/>
      <c r="SHP50" s="46"/>
      <c r="SHQ50" s="46"/>
      <c r="SHR50" s="46"/>
      <c r="SHS50" s="46"/>
      <c r="SHT50" s="46"/>
      <c r="SHU50" s="46"/>
      <c r="SHV50" s="46"/>
      <c r="SHW50" s="46"/>
      <c r="SHX50" s="46"/>
      <c r="SHY50" s="46"/>
      <c r="SHZ50" s="46"/>
      <c r="SIA50" s="46"/>
      <c r="SIB50" s="46"/>
      <c r="SIC50" s="46"/>
      <c r="SID50" s="46"/>
      <c r="SIE50" s="46"/>
      <c r="SIF50" s="46"/>
      <c r="SIG50" s="46"/>
      <c r="SIH50" s="46"/>
      <c r="SII50" s="46"/>
      <c r="SIJ50" s="46"/>
      <c r="SIK50" s="46"/>
      <c r="SIL50" s="46"/>
      <c r="SIM50" s="46"/>
      <c r="SIN50" s="46"/>
      <c r="SIO50" s="46"/>
      <c r="SIP50" s="46"/>
      <c r="SIQ50" s="46"/>
      <c r="SIR50" s="46"/>
      <c r="SIS50" s="46"/>
      <c r="SIT50" s="46"/>
      <c r="SIU50" s="46"/>
      <c r="SIV50" s="46"/>
      <c r="SIW50" s="46"/>
      <c r="SIX50" s="46"/>
      <c r="SIY50" s="46"/>
      <c r="SIZ50" s="46"/>
      <c r="SJA50" s="46"/>
      <c r="SJB50" s="46"/>
      <c r="SJC50" s="46"/>
      <c r="SJD50" s="46"/>
      <c r="SJE50" s="46"/>
      <c r="SJF50" s="46"/>
      <c r="SJG50" s="46"/>
      <c r="SJH50" s="46"/>
      <c r="SJI50" s="46"/>
      <c r="SJJ50" s="46"/>
      <c r="SJK50" s="46"/>
      <c r="SJL50" s="46"/>
      <c r="SJM50" s="46"/>
      <c r="SJN50" s="46"/>
      <c r="SJO50" s="46"/>
      <c r="SJP50" s="46"/>
      <c r="SJQ50" s="46"/>
      <c r="SJR50" s="46"/>
      <c r="SJS50" s="46"/>
      <c r="SJT50" s="46"/>
      <c r="SJU50" s="46"/>
      <c r="SJV50" s="46"/>
      <c r="SJW50" s="46"/>
      <c r="SJX50" s="46"/>
      <c r="SJY50" s="46"/>
      <c r="SJZ50" s="46"/>
      <c r="SKA50" s="46"/>
      <c r="SKB50" s="46"/>
      <c r="SKC50" s="46"/>
      <c r="SKD50" s="46"/>
      <c r="SKE50" s="46"/>
      <c r="SKF50" s="46"/>
      <c r="SKG50" s="46"/>
      <c r="SKH50" s="46"/>
      <c r="SKI50" s="46"/>
      <c r="SKJ50" s="46"/>
      <c r="SKK50" s="46"/>
      <c r="SKL50" s="46"/>
      <c r="SKM50" s="46"/>
      <c r="SKN50" s="46"/>
      <c r="SKO50" s="46"/>
      <c r="SKP50" s="46"/>
      <c r="SKQ50" s="46"/>
      <c r="SKR50" s="46"/>
      <c r="SKS50" s="46"/>
      <c r="SKT50" s="46"/>
      <c r="SKU50" s="46"/>
      <c r="SKV50" s="46"/>
      <c r="SKW50" s="46"/>
      <c r="SKX50" s="46"/>
      <c r="SKY50" s="46"/>
      <c r="SKZ50" s="46"/>
      <c r="SLA50" s="46"/>
      <c r="SLB50" s="46"/>
      <c r="SLC50" s="46"/>
      <c r="SLD50" s="46"/>
      <c r="SLE50" s="46"/>
      <c r="SLF50" s="46"/>
      <c r="SLG50" s="46"/>
      <c r="SLH50" s="46"/>
      <c r="SLI50" s="46"/>
      <c r="SLJ50" s="46"/>
      <c r="SLK50" s="46"/>
      <c r="SLL50" s="46"/>
      <c r="SLM50" s="46"/>
      <c r="SLN50" s="46"/>
      <c r="SLO50" s="46"/>
      <c r="SLP50" s="46"/>
      <c r="SLQ50" s="46"/>
      <c r="SLR50" s="46"/>
      <c r="SLS50" s="46"/>
      <c r="SLT50" s="46"/>
      <c r="SLU50" s="46"/>
      <c r="SLV50" s="46"/>
      <c r="SLW50" s="46"/>
      <c r="SLX50" s="46"/>
      <c r="SLY50" s="46"/>
      <c r="SLZ50" s="46"/>
      <c r="SMA50" s="46"/>
      <c r="SMB50" s="46"/>
      <c r="SMC50" s="46"/>
      <c r="SMD50" s="46"/>
      <c r="SME50" s="46"/>
      <c r="SMF50" s="46"/>
      <c r="SMG50" s="46"/>
      <c r="SMH50" s="46"/>
      <c r="SMI50" s="46"/>
      <c r="SMJ50" s="46"/>
      <c r="SMK50" s="46"/>
      <c r="SML50" s="46"/>
      <c r="SMM50" s="46"/>
      <c r="SMN50" s="46"/>
      <c r="SMO50" s="46"/>
      <c r="SMP50" s="46"/>
      <c r="SMQ50" s="46"/>
      <c r="SMR50" s="46"/>
      <c r="SMS50" s="46"/>
      <c r="SMT50" s="46"/>
      <c r="SMU50" s="46"/>
      <c r="SMV50" s="46"/>
      <c r="SMW50" s="46"/>
      <c r="SMX50" s="46"/>
      <c r="SMY50" s="46"/>
      <c r="SMZ50" s="46"/>
      <c r="SNA50" s="46"/>
      <c r="SNB50" s="46"/>
      <c r="SNC50" s="46"/>
      <c r="SND50" s="46"/>
      <c r="SNE50" s="46"/>
      <c r="SNF50" s="46"/>
      <c r="SNG50" s="46"/>
      <c r="SNH50" s="46"/>
      <c r="SNI50" s="46"/>
      <c r="SNJ50" s="46"/>
      <c r="SNK50" s="46"/>
      <c r="SNL50" s="46"/>
      <c r="SNM50" s="46"/>
      <c r="SNN50" s="46"/>
      <c r="SNO50" s="46"/>
      <c r="SNP50" s="46"/>
      <c r="SNQ50" s="46"/>
      <c r="SNR50" s="46"/>
      <c r="SNS50" s="46"/>
      <c r="SNT50" s="46"/>
      <c r="SNU50" s="46"/>
      <c r="SNV50" s="46"/>
      <c r="SNW50" s="46"/>
      <c r="SNX50" s="46"/>
      <c r="SNY50" s="46"/>
      <c r="SNZ50" s="46"/>
      <c r="SOA50" s="46"/>
      <c r="SOB50" s="46"/>
      <c r="SOC50" s="46"/>
      <c r="SOD50" s="46"/>
      <c r="SOE50" s="46"/>
      <c r="SOF50" s="46"/>
      <c r="SOG50" s="46"/>
      <c r="SOH50" s="46"/>
      <c r="SOI50" s="46"/>
      <c r="SOJ50" s="46"/>
      <c r="SOK50" s="46"/>
      <c r="SOL50" s="46"/>
      <c r="SOM50" s="46"/>
      <c r="SON50" s="46"/>
      <c r="SOO50" s="46"/>
      <c r="SOP50" s="46"/>
      <c r="SOQ50" s="46"/>
      <c r="SOR50" s="46"/>
      <c r="SOS50" s="46"/>
      <c r="SOT50" s="46"/>
      <c r="SOU50" s="46"/>
      <c r="SOV50" s="46"/>
      <c r="SOW50" s="46"/>
      <c r="SOX50" s="46"/>
      <c r="SOY50" s="46"/>
      <c r="SOZ50" s="46"/>
      <c r="SPA50" s="46"/>
      <c r="SPB50" s="46"/>
      <c r="SPC50" s="46"/>
      <c r="SPD50" s="46"/>
      <c r="SPE50" s="46"/>
      <c r="SPF50" s="46"/>
      <c r="SPG50" s="46"/>
      <c r="SPH50" s="46"/>
      <c r="SPI50" s="46"/>
      <c r="SPJ50" s="46"/>
      <c r="SPK50" s="46"/>
      <c r="SPL50" s="46"/>
      <c r="SPM50" s="46"/>
      <c r="SPN50" s="46"/>
      <c r="SPO50" s="46"/>
      <c r="SPP50" s="46"/>
      <c r="SPQ50" s="46"/>
      <c r="SPR50" s="46"/>
      <c r="SPS50" s="46"/>
      <c r="SPT50" s="46"/>
      <c r="SPU50" s="46"/>
      <c r="SPV50" s="46"/>
      <c r="SPW50" s="46"/>
      <c r="SPX50" s="46"/>
      <c r="SPY50" s="46"/>
      <c r="SPZ50" s="46"/>
      <c r="SQA50" s="46"/>
      <c r="SQB50" s="46"/>
      <c r="SQC50" s="46"/>
      <c r="SQD50" s="46"/>
      <c r="SQE50" s="46"/>
      <c r="SQF50" s="46"/>
      <c r="SQG50" s="46"/>
      <c r="SQH50" s="46"/>
      <c r="SQI50" s="46"/>
      <c r="SQJ50" s="46"/>
      <c r="SQK50" s="46"/>
      <c r="SQL50" s="46"/>
      <c r="SQM50" s="46"/>
      <c r="SQN50" s="46"/>
      <c r="SQO50" s="46"/>
      <c r="SQP50" s="46"/>
      <c r="SQQ50" s="46"/>
      <c r="SQR50" s="46"/>
      <c r="SQS50" s="46"/>
      <c r="SQT50" s="46"/>
      <c r="SQU50" s="46"/>
      <c r="SQV50" s="46"/>
      <c r="SQW50" s="46"/>
      <c r="SQX50" s="46"/>
      <c r="SQY50" s="46"/>
      <c r="SQZ50" s="46"/>
      <c r="SRA50" s="46"/>
      <c r="SRB50" s="46"/>
      <c r="SRC50" s="46"/>
      <c r="SRD50" s="46"/>
      <c r="SRE50" s="46"/>
      <c r="SRF50" s="46"/>
      <c r="SRG50" s="46"/>
      <c r="SRH50" s="46"/>
      <c r="SRI50" s="46"/>
      <c r="SRJ50" s="46"/>
      <c r="SRK50" s="46"/>
      <c r="SRL50" s="46"/>
      <c r="SRM50" s="46"/>
      <c r="SRN50" s="46"/>
      <c r="SRO50" s="46"/>
      <c r="SRP50" s="46"/>
      <c r="SRQ50" s="46"/>
      <c r="SRR50" s="46"/>
      <c r="SRS50" s="46"/>
      <c r="SRT50" s="46"/>
      <c r="SRU50" s="46"/>
      <c r="SRV50" s="46"/>
      <c r="SRW50" s="46"/>
      <c r="SRX50" s="46"/>
      <c r="SRY50" s="46"/>
      <c r="SRZ50" s="46"/>
      <c r="SSA50" s="46"/>
      <c r="SSB50" s="46"/>
      <c r="SSC50" s="46"/>
      <c r="SSD50" s="46"/>
      <c r="SSE50" s="46"/>
      <c r="SSF50" s="46"/>
      <c r="SSG50" s="46"/>
      <c r="SSH50" s="46"/>
      <c r="SSI50" s="46"/>
      <c r="SSJ50" s="46"/>
      <c r="SSK50" s="46"/>
      <c r="SSL50" s="46"/>
      <c r="SSM50" s="46"/>
      <c r="SSN50" s="46"/>
      <c r="SSO50" s="46"/>
      <c r="SSP50" s="46"/>
      <c r="SSQ50" s="46"/>
      <c r="SSR50" s="46"/>
      <c r="SSS50" s="46"/>
      <c r="SST50" s="46"/>
      <c r="SSU50" s="46"/>
      <c r="SSV50" s="46"/>
      <c r="SSW50" s="46"/>
      <c r="SSX50" s="46"/>
      <c r="SSY50" s="46"/>
      <c r="SSZ50" s="46"/>
      <c r="STA50" s="46"/>
      <c r="STB50" s="46"/>
      <c r="STC50" s="46"/>
      <c r="STD50" s="46"/>
      <c r="STE50" s="46"/>
      <c r="STF50" s="46"/>
      <c r="STG50" s="46"/>
      <c r="STH50" s="46"/>
      <c r="STI50" s="46"/>
      <c r="STJ50" s="46"/>
      <c r="STK50" s="46"/>
      <c r="STL50" s="46"/>
      <c r="STM50" s="46"/>
      <c r="STN50" s="46"/>
      <c r="STO50" s="46"/>
      <c r="STP50" s="46"/>
      <c r="STQ50" s="46"/>
      <c r="STR50" s="46"/>
      <c r="STS50" s="46"/>
      <c r="STT50" s="46"/>
      <c r="STU50" s="46"/>
      <c r="STV50" s="46"/>
      <c r="STW50" s="46"/>
      <c r="STX50" s="46"/>
      <c r="STY50" s="46"/>
      <c r="STZ50" s="46"/>
      <c r="SUA50" s="46"/>
      <c r="SUB50" s="46"/>
      <c r="SUC50" s="46"/>
      <c r="SUD50" s="46"/>
      <c r="SUE50" s="46"/>
      <c r="SUF50" s="46"/>
      <c r="SUG50" s="46"/>
      <c r="SUH50" s="46"/>
      <c r="SUI50" s="46"/>
      <c r="SUJ50" s="46"/>
      <c r="SUK50" s="46"/>
      <c r="SUL50" s="46"/>
      <c r="SUM50" s="46"/>
      <c r="SUN50" s="46"/>
      <c r="SUO50" s="46"/>
      <c r="SUP50" s="46"/>
      <c r="SUQ50" s="46"/>
      <c r="SUR50" s="46"/>
      <c r="SUS50" s="46"/>
      <c r="SUT50" s="46"/>
      <c r="SUU50" s="46"/>
      <c r="SUV50" s="46"/>
      <c r="SUW50" s="46"/>
      <c r="SUX50" s="46"/>
      <c r="SUY50" s="46"/>
      <c r="SUZ50" s="46"/>
      <c r="SVA50" s="46"/>
      <c r="SVB50" s="46"/>
      <c r="SVC50" s="46"/>
      <c r="SVD50" s="46"/>
      <c r="SVE50" s="46"/>
      <c r="SVF50" s="46"/>
      <c r="SVG50" s="46"/>
      <c r="SVH50" s="46"/>
      <c r="SVI50" s="46"/>
      <c r="SVJ50" s="46"/>
      <c r="SVK50" s="46"/>
      <c r="SVL50" s="46"/>
      <c r="SVM50" s="46"/>
      <c r="SVN50" s="46"/>
      <c r="SVO50" s="46"/>
      <c r="SVP50" s="46"/>
      <c r="SVQ50" s="46"/>
      <c r="SVR50" s="46"/>
      <c r="SVS50" s="46"/>
      <c r="SVT50" s="46"/>
      <c r="SVU50" s="46"/>
      <c r="SVV50" s="46"/>
      <c r="SVW50" s="46"/>
      <c r="SVX50" s="46"/>
      <c r="SVY50" s="46"/>
      <c r="SVZ50" s="46"/>
      <c r="SWA50" s="46"/>
      <c r="SWB50" s="46"/>
      <c r="SWC50" s="46"/>
      <c r="SWD50" s="46"/>
      <c r="SWE50" s="46"/>
      <c r="SWF50" s="46"/>
      <c r="SWG50" s="46"/>
      <c r="SWH50" s="46"/>
      <c r="SWI50" s="46"/>
      <c r="SWJ50" s="46"/>
      <c r="SWK50" s="46"/>
      <c r="SWL50" s="46"/>
      <c r="SWM50" s="46"/>
      <c r="SWN50" s="46"/>
      <c r="SWO50" s="46"/>
      <c r="SWP50" s="46"/>
      <c r="SWQ50" s="46"/>
      <c r="SWR50" s="46"/>
      <c r="SWS50" s="46"/>
      <c r="SWT50" s="46"/>
      <c r="SWU50" s="46"/>
      <c r="SWV50" s="46"/>
      <c r="SWW50" s="46"/>
      <c r="SWX50" s="46"/>
      <c r="SWY50" s="46"/>
      <c r="SWZ50" s="46"/>
      <c r="SXA50" s="46"/>
      <c r="SXB50" s="46"/>
      <c r="SXC50" s="46"/>
      <c r="SXD50" s="46"/>
      <c r="SXE50" s="46"/>
      <c r="SXF50" s="46"/>
      <c r="SXG50" s="46"/>
      <c r="SXH50" s="46"/>
      <c r="SXI50" s="46"/>
      <c r="SXJ50" s="46"/>
      <c r="SXK50" s="46"/>
      <c r="SXL50" s="46"/>
      <c r="SXM50" s="46"/>
      <c r="SXN50" s="46"/>
      <c r="SXO50" s="46"/>
      <c r="SXP50" s="46"/>
      <c r="SXQ50" s="46"/>
      <c r="SXR50" s="46"/>
      <c r="SXS50" s="46"/>
      <c r="SXT50" s="46"/>
      <c r="SXU50" s="46"/>
      <c r="SXV50" s="46"/>
      <c r="SXW50" s="46"/>
      <c r="SXX50" s="46"/>
      <c r="SXY50" s="46"/>
      <c r="SXZ50" s="46"/>
      <c r="SYA50" s="46"/>
      <c r="SYB50" s="46"/>
      <c r="SYC50" s="46"/>
      <c r="SYD50" s="46"/>
      <c r="SYE50" s="46"/>
      <c r="SYF50" s="46"/>
      <c r="SYG50" s="46"/>
      <c r="SYH50" s="46"/>
      <c r="SYI50" s="46"/>
      <c r="SYJ50" s="46"/>
      <c r="SYK50" s="46"/>
      <c r="SYL50" s="46"/>
      <c r="SYM50" s="46"/>
      <c r="SYN50" s="46"/>
      <c r="SYO50" s="46"/>
      <c r="SYP50" s="46"/>
      <c r="SYQ50" s="46"/>
      <c r="SYR50" s="46"/>
      <c r="SYS50" s="46"/>
      <c r="SYT50" s="46"/>
      <c r="SYU50" s="46"/>
      <c r="SYV50" s="46"/>
      <c r="SYW50" s="46"/>
      <c r="SYX50" s="46"/>
      <c r="SYY50" s="46"/>
      <c r="SYZ50" s="46"/>
      <c r="SZA50" s="46"/>
      <c r="SZB50" s="46"/>
      <c r="SZC50" s="46"/>
      <c r="SZD50" s="46"/>
      <c r="SZE50" s="46"/>
      <c r="SZF50" s="46"/>
      <c r="SZG50" s="46"/>
      <c r="SZH50" s="46"/>
      <c r="SZI50" s="46"/>
      <c r="SZJ50" s="46"/>
      <c r="SZK50" s="46"/>
      <c r="SZL50" s="46"/>
      <c r="SZM50" s="46"/>
      <c r="SZN50" s="46"/>
      <c r="SZO50" s="46"/>
      <c r="SZP50" s="46"/>
      <c r="SZQ50" s="46"/>
      <c r="SZR50" s="46"/>
      <c r="SZS50" s="46"/>
      <c r="SZT50" s="46"/>
      <c r="SZU50" s="46"/>
      <c r="SZV50" s="46"/>
      <c r="SZW50" s="46"/>
      <c r="SZX50" s="46"/>
      <c r="SZY50" s="46"/>
      <c r="SZZ50" s="46"/>
      <c r="TAA50" s="46"/>
      <c r="TAB50" s="46"/>
      <c r="TAC50" s="46"/>
      <c r="TAD50" s="46"/>
      <c r="TAE50" s="46"/>
      <c r="TAF50" s="46"/>
      <c r="TAG50" s="46"/>
      <c r="TAH50" s="46"/>
      <c r="TAI50" s="46"/>
      <c r="TAJ50" s="46"/>
      <c r="TAK50" s="46"/>
      <c r="TAL50" s="46"/>
      <c r="TAM50" s="46"/>
      <c r="TAN50" s="46"/>
      <c r="TAO50" s="46"/>
      <c r="TAP50" s="46"/>
      <c r="TAQ50" s="46"/>
      <c r="TAR50" s="46"/>
      <c r="TAS50" s="46"/>
      <c r="TAT50" s="46"/>
      <c r="TAU50" s="46"/>
      <c r="TAV50" s="46"/>
      <c r="TAW50" s="46"/>
      <c r="TAX50" s="46"/>
      <c r="TAY50" s="46"/>
      <c r="TAZ50" s="46"/>
      <c r="TBA50" s="46"/>
      <c r="TBB50" s="46"/>
      <c r="TBC50" s="46"/>
      <c r="TBD50" s="46"/>
      <c r="TBE50" s="46"/>
      <c r="TBF50" s="46"/>
      <c r="TBG50" s="46"/>
      <c r="TBH50" s="46"/>
      <c r="TBI50" s="46"/>
      <c r="TBJ50" s="46"/>
      <c r="TBK50" s="46"/>
      <c r="TBL50" s="46"/>
      <c r="TBM50" s="46"/>
      <c r="TBN50" s="46"/>
      <c r="TBO50" s="46"/>
      <c r="TBP50" s="46"/>
      <c r="TBQ50" s="46"/>
      <c r="TBR50" s="46"/>
      <c r="TBS50" s="46"/>
      <c r="TBT50" s="46"/>
      <c r="TBU50" s="46"/>
      <c r="TBV50" s="46"/>
      <c r="TBW50" s="46"/>
      <c r="TBX50" s="46"/>
      <c r="TBY50" s="46"/>
      <c r="TBZ50" s="46"/>
      <c r="TCA50" s="46"/>
      <c r="TCB50" s="46"/>
      <c r="TCC50" s="46"/>
      <c r="TCD50" s="46"/>
      <c r="TCE50" s="46"/>
      <c r="TCF50" s="46"/>
      <c r="TCG50" s="46"/>
      <c r="TCH50" s="46"/>
      <c r="TCI50" s="46"/>
      <c r="TCJ50" s="46"/>
      <c r="TCK50" s="46"/>
      <c r="TCL50" s="46"/>
      <c r="TCM50" s="46"/>
      <c r="TCN50" s="46"/>
      <c r="TCO50" s="46"/>
      <c r="TCP50" s="46"/>
      <c r="TCQ50" s="46"/>
      <c r="TCR50" s="46"/>
      <c r="TCS50" s="46"/>
      <c r="TCT50" s="46"/>
      <c r="TCU50" s="46"/>
      <c r="TCV50" s="46"/>
      <c r="TCW50" s="46"/>
      <c r="TCX50" s="46"/>
      <c r="TCY50" s="46"/>
      <c r="TCZ50" s="46"/>
      <c r="TDA50" s="46"/>
      <c r="TDB50" s="46"/>
      <c r="TDC50" s="46"/>
      <c r="TDD50" s="46"/>
      <c r="TDE50" s="46"/>
      <c r="TDF50" s="46"/>
      <c r="TDG50" s="46"/>
      <c r="TDH50" s="46"/>
      <c r="TDI50" s="46"/>
      <c r="TDJ50" s="46"/>
      <c r="TDK50" s="46"/>
      <c r="TDL50" s="46"/>
      <c r="TDM50" s="46"/>
      <c r="TDN50" s="46"/>
      <c r="TDO50" s="46"/>
      <c r="TDP50" s="46"/>
      <c r="TDQ50" s="46"/>
      <c r="TDR50" s="46"/>
      <c r="TDS50" s="46"/>
      <c r="TDT50" s="46"/>
      <c r="TDU50" s="46"/>
      <c r="TDV50" s="46"/>
      <c r="TDW50" s="46"/>
      <c r="TDX50" s="46"/>
      <c r="TDY50" s="46"/>
      <c r="TDZ50" s="46"/>
      <c r="TEA50" s="46"/>
      <c r="TEB50" s="46"/>
      <c r="TEC50" s="46"/>
      <c r="TED50" s="46"/>
      <c r="TEE50" s="46"/>
      <c r="TEF50" s="46"/>
      <c r="TEG50" s="46"/>
      <c r="TEH50" s="46"/>
      <c r="TEI50" s="46"/>
      <c r="TEJ50" s="46"/>
      <c r="TEK50" s="46"/>
      <c r="TEL50" s="46"/>
      <c r="TEM50" s="46"/>
      <c r="TEN50" s="46"/>
      <c r="TEO50" s="46"/>
      <c r="TEP50" s="46"/>
      <c r="TEQ50" s="46"/>
      <c r="TER50" s="46"/>
      <c r="TES50" s="46"/>
      <c r="TET50" s="46"/>
      <c r="TEU50" s="46"/>
      <c r="TEV50" s="46"/>
      <c r="TEW50" s="46"/>
      <c r="TEX50" s="46"/>
      <c r="TEY50" s="46"/>
      <c r="TEZ50" s="46"/>
      <c r="TFA50" s="46"/>
      <c r="TFB50" s="46"/>
      <c r="TFC50" s="46"/>
      <c r="TFD50" s="46"/>
      <c r="TFE50" s="46"/>
      <c r="TFF50" s="46"/>
      <c r="TFG50" s="46"/>
      <c r="TFH50" s="46"/>
      <c r="TFI50" s="46"/>
      <c r="TFJ50" s="46"/>
      <c r="TFK50" s="46"/>
      <c r="TFL50" s="46"/>
      <c r="TFM50" s="46"/>
      <c r="TFN50" s="46"/>
      <c r="TFO50" s="46"/>
      <c r="TFP50" s="46"/>
      <c r="TFQ50" s="46"/>
      <c r="TFR50" s="46"/>
      <c r="TFS50" s="46"/>
      <c r="TFT50" s="46"/>
      <c r="TFU50" s="46"/>
      <c r="TFV50" s="46"/>
      <c r="TFW50" s="46"/>
      <c r="TFX50" s="46"/>
      <c r="TFY50" s="46"/>
      <c r="TFZ50" s="46"/>
      <c r="TGA50" s="46"/>
      <c r="TGB50" s="46"/>
      <c r="TGC50" s="46"/>
      <c r="TGD50" s="46"/>
      <c r="TGE50" s="46"/>
      <c r="TGF50" s="46"/>
      <c r="TGG50" s="46"/>
      <c r="TGH50" s="46"/>
      <c r="TGI50" s="46"/>
      <c r="TGJ50" s="46"/>
      <c r="TGK50" s="46"/>
      <c r="TGL50" s="46"/>
      <c r="TGM50" s="46"/>
      <c r="TGN50" s="46"/>
      <c r="TGO50" s="46"/>
      <c r="TGP50" s="46"/>
      <c r="TGQ50" s="46"/>
      <c r="TGR50" s="46"/>
      <c r="TGS50" s="46"/>
      <c r="TGT50" s="46"/>
      <c r="TGU50" s="46"/>
      <c r="TGV50" s="46"/>
      <c r="TGW50" s="46"/>
      <c r="TGX50" s="46"/>
      <c r="TGY50" s="46"/>
      <c r="TGZ50" s="46"/>
      <c r="THA50" s="46"/>
      <c r="THB50" s="46"/>
      <c r="THC50" s="46"/>
      <c r="THD50" s="46"/>
      <c r="THE50" s="46"/>
      <c r="THF50" s="46"/>
      <c r="THG50" s="46"/>
      <c r="THH50" s="46"/>
      <c r="THI50" s="46"/>
      <c r="THJ50" s="46"/>
      <c r="THK50" s="46"/>
      <c r="THL50" s="46"/>
      <c r="THM50" s="46"/>
      <c r="THN50" s="46"/>
      <c r="THO50" s="46"/>
      <c r="THP50" s="46"/>
      <c r="THQ50" s="46"/>
      <c r="THR50" s="46"/>
      <c r="THS50" s="46"/>
      <c r="THT50" s="46"/>
      <c r="THU50" s="46"/>
      <c r="THV50" s="46"/>
      <c r="THW50" s="46"/>
      <c r="THX50" s="46"/>
      <c r="THY50" s="46"/>
      <c r="THZ50" s="46"/>
      <c r="TIA50" s="46"/>
      <c r="TIB50" s="46"/>
      <c r="TIC50" s="46"/>
      <c r="TID50" s="46"/>
      <c r="TIE50" s="46"/>
      <c r="TIF50" s="46"/>
      <c r="TIG50" s="46"/>
      <c r="TIH50" s="46"/>
      <c r="TII50" s="46"/>
      <c r="TIJ50" s="46"/>
      <c r="TIK50" s="46"/>
      <c r="TIL50" s="46"/>
      <c r="TIM50" s="46"/>
      <c r="TIN50" s="46"/>
      <c r="TIO50" s="46"/>
      <c r="TIP50" s="46"/>
      <c r="TIQ50" s="46"/>
      <c r="TIR50" s="46"/>
      <c r="TIS50" s="46"/>
      <c r="TIT50" s="46"/>
      <c r="TIU50" s="46"/>
      <c r="TIV50" s="46"/>
      <c r="TIW50" s="46"/>
      <c r="TIX50" s="46"/>
      <c r="TIY50" s="46"/>
      <c r="TIZ50" s="46"/>
      <c r="TJA50" s="46"/>
      <c r="TJB50" s="46"/>
      <c r="TJC50" s="46"/>
      <c r="TJD50" s="46"/>
      <c r="TJE50" s="46"/>
      <c r="TJF50" s="46"/>
      <c r="TJG50" s="46"/>
      <c r="TJH50" s="46"/>
      <c r="TJI50" s="46"/>
      <c r="TJJ50" s="46"/>
      <c r="TJK50" s="46"/>
      <c r="TJL50" s="46"/>
      <c r="TJM50" s="46"/>
      <c r="TJN50" s="46"/>
      <c r="TJO50" s="46"/>
      <c r="TJP50" s="46"/>
      <c r="TJQ50" s="46"/>
      <c r="TJR50" s="46"/>
      <c r="TJS50" s="46"/>
      <c r="TJT50" s="46"/>
      <c r="TJU50" s="46"/>
      <c r="TJV50" s="46"/>
      <c r="TJW50" s="46"/>
      <c r="TJX50" s="46"/>
      <c r="TJY50" s="46"/>
      <c r="TJZ50" s="46"/>
      <c r="TKA50" s="46"/>
      <c r="TKB50" s="46"/>
      <c r="TKC50" s="46"/>
      <c r="TKD50" s="46"/>
      <c r="TKE50" s="46"/>
      <c r="TKF50" s="46"/>
      <c r="TKG50" s="46"/>
      <c r="TKH50" s="46"/>
      <c r="TKI50" s="46"/>
      <c r="TKJ50" s="46"/>
      <c r="TKK50" s="46"/>
      <c r="TKL50" s="46"/>
      <c r="TKM50" s="46"/>
      <c r="TKN50" s="46"/>
      <c r="TKO50" s="46"/>
      <c r="TKP50" s="46"/>
      <c r="TKQ50" s="46"/>
      <c r="TKR50" s="46"/>
      <c r="TKS50" s="46"/>
      <c r="TKT50" s="46"/>
      <c r="TKU50" s="46"/>
      <c r="TKV50" s="46"/>
      <c r="TKW50" s="46"/>
      <c r="TKX50" s="46"/>
      <c r="TKY50" s="46"/>
      <c r="TKZ50" s="46"/>
      <c r="TLA50" s="46"/>
      <c r="TLB50" s="46"/>
      <c r="TLC50" s="46"/>
      <c r="TLD50" s="46"/>
      <c r="TLE50" s="46"/>
      <c r="TLF50" s="46"/>
      <c r="TLG50" s="46"/>
      <c r="TLH50" s="46"/>
      <c r="TLI50" s="46"/>
      <c r="TLJ50" s="46"/>
      <c r="TLK50" s="46"/>
      <c r="TLL50" s="46"/>
      <c r="TLM50" s="46"/>
      <c r="TLN50" s="46"/>
      <c r="TLO50" s="46"/>
      <c r="TLP50" s="46"/>
      <c r="TLQ50" s="46"/>
      <c r="TLR50" s="46"/>
      <c r="TLS50" s="46"/>
      <c r="TLT50" s="46"/>
      <c r="TLU50" s="46"/>
      <c r="TLV50" s="46"/>
      <c r="TLW50" s="46"/>
      <c r="TLX50" s="46"/>
      <c r="TLY50" s="46"/>
      <c r="TLZ50" s="46"/>
      <c r="TMA50" s="46"/>
      <c r="TMB50" s="46"/>
      <c r="TMC50" s="46"/>
      <c r="TMD50" s="46"/>
      <c r="TME50" s="46"/>
      <c r="TMF50" s="46"/>
      <c r="TMG50" s="46"/>
      <c r="TMH50" s="46"/>
      <c r="TMI50" s="46"/>
      <c r="TMJ50" s="46"/>
      <c r="TMK50" s="46"/>
      <c r="TML50" s="46"/>
      <c r="TMM50" s="46"/>
      <c r="TMN50" s="46"/>
      <c r="TMO50" s="46"/>
      <c r="TMP50" s="46"/>
      <c r="TMQ50" s="46"/>
      <c r="TMR50" s="46"/>
      <c r="TMS50" s="46"/>
      <c r="TMT50" s="46"/>
      <c r="TMU50" s="46"/>
      <c r="TMV50" s="46"/>
      <c r="TMW50" s="46"/>
      <c r="TMX50" s="46"/>
      <c r="TMY50" s="46"/>
      <c r="TMZ50" s="46"/>
      <c r="TNA50" s="46"/>
      <c r="TNB50" s="46"/>
      <c r="TNC50" s="46"/>
      <c r="TND50" s="46"/>
      <c r="TNE50" s="46"/>
      <c r="TNF50" s="46"/>
      <c r="TNG50" s="46"/>
      <c r="TNH50" s="46"/>
      <c r="TNI50" s="46"/>
      <c r="TNJ50" s="46"/>
      <c r="TNK50" s="46"/>
      <c r="TNL50" s="46"/>
      <c r="TNM50" s="46"/>
      <c r="TNN50" s="46"/>
      <c r="TNO50" s="46"/>
      <c r="TNP50" s="46"/>
      <c r="TNQ50" s="46"/>
      <c r="TNR50" s="46"/>
      <c r="TNS50" s="46"/>
      <c r="TNT50" s="46"/>
      <c r="TNU50" s="46"/>
      <c r="TNV50" s="46"/>
      <c r="TNW50" s="46"/>
      <c r="TNX50" s="46"/>
      <c r="TNY50" s="46"/>
      <c r="TNZ50" s="46"/>
      <c r="TOA50" s="46"/>
      <c r="TOB50" s="46"/>
      <c r="TOC50" s="46"/>
      <c r="TOD50" s="46"/>
      <c r="TOE50" s="46"/>
      <c r="TOF50" s="46"/>
      <c r="TOG50" s="46"/>
      <c r="TOH50" s="46"/>
      <c r="TOI50" s="46"/>
      <c r="TOJ50" s="46"/>
      <c r="TOK50" s="46"/>
      <c r="TOL50" s="46"/>
      <c r="TOM50" s="46"/>
      <c r="TON50" s="46"/>
      <c r="TOO50" s="46"/>
      <c r="TOP50" s="46"/>
      <c r="TOQ50" s="46"/>
      <c r="TOR50" s="46"/>
      <c r="TOS50" s="46"/>
      <c r="TOT50" s="46"/>
      <c r="TOU50" s="46"/>
      <c r="TOV50" s="46"/>
      <c r="TOW50" s="46"/>
      <c r="TOX50" s="46"/>
      <c r="TOY50" s="46"/>
      <c r="TOZ50" s="46"/>
      <c r="TPA50" s="46"/>
      <c r="TPB50" s="46"/>
      <c r="TPC50" s="46"/>
      <c r="TPD50" s="46"/>
      <c r="TPE50" s="46"/>
      <c r="TPF50" s="46"/>
      <c r="TPG50" s="46"/>
      <c r="TPH50" s="46"/>
      <c r="TPI50" s="46"/>
      <c r="TPJ50" s="46"/>
      <c r="TPK50" s="46"/>
      <c r="TPL50" s="46"/>
      <c r="TPM50" s="46"/>
      <c r="TPN50" s="46"/>
      <c r="TPO50" s="46"/>
      <c r="TPP50" s="46"/>
      <c r="TPQ50" s="46"/>
      <c r="TPR50" s="46"/>
      <c r="TPS50" s="46"/>
      <c r="TPT50" s="46"/>
      <c r="TPU50" s="46"/>
      <c r="TPV50" s="46"/>
      <c r="TPW50" s="46"/>
      <c r="TPX50" s="46"/>
      <c r="TPY50" s="46"/>
      <c r="TPZ50" s="46"/>
      <c r="TQA50" s="46"/>
      <c r="TQB50" s="46"/>
      <c r="TQC50" s="46"/>
      <c r="TQD50" s="46"/>
      <c r="TQE50" s="46"/>
      <c r="TQF50" s="46"/>
      <c r="TQG50" s="46"/>
      <c r="TQH50" s="46"/>
      <c r="TQI50" s="46"/>
      <c r="TQJ50" s="46"/>
      <c r="TQK50" s="46"/>
      <c r="TQL50" s="46"/>
      <c r="TQM50" s="46"/>
      <c r="TQN50" s="46"/>
      <c r="TQO50" s="46"/>
      <c r="TQP50" s="46"/>
      <c r="TQQ50" s="46"/>
      <c r="TQR50" s="46"/>
      <c r="TQS50" s="46"/>
      <c r="TQT50" s="46"/>
      <c r="TQU50" s="46"/>
      <c r="TQV50" s="46"/>
      <c r="TQW50" s="46"/>
      <c r="TQX50" s="46"/>
      <c r="TQY50" s="46"/>
      <c r="TQZ50" s="46"/>
      <c r="TRA50" s="46"/>
      <c r="TRB50" s="46"/>
      <c r="TRC50" s="46"/>
      <c r="TRD50" s="46"/>
      <c r="TRE50" s="46"/>
      <c r="TRF50" s="46"/>
      <c r="TRG50" s="46"/>
      <c r="TRH50" s="46"/>
      <c r="TRI50" s="46"/>
      <c r="TRJ50" s="46"/>
      <c r="TRK50" s="46"/>
      <c r="TRL50" s="46"/>
      <c r="TRM50" s="46"/>
      <c r="TRN50" s="46"/>
      <c r="TRO50" s="46"/>
      <c r="TRP50" s="46"/>
      <c r="TRQ50" s="46"/>
      <c r="TRR50" s="46"/>
      <c r="TRS50" s="46"/>
      <c r="TRT50" s="46"/>
      <c r="TRU50" s="46"/>
      <c r="TRV50" s="46"/>
      <c r="TRW50" s="46"/>
      <c r="TRX50" s="46"/>
      <c r="TRY50" s="46"/>
      <c r="TRZ50" s="46"/>
      <c r="TSA50" s="46"/>
      <c r="TSB50" s="46"/>
      <c r="TSC50" s="46"/>
      <c r="TSD50" s="46"/>
      <c r="TSE50" s="46"/>
      <c r="TSF50" s="46"/>
      <c r="TSG50" s="46"/>
      <c r="TSH50" s="46"/>
      <c r="TSI50" s="46"/>
      <c r="TSJ50" s="46"/>
      <c r="TSK50" s="46"/>
      <c r="TSL50" s="46"/>
      <c r="TSM50" s="46"/>
      <c r="TSN50" s="46"/>
      <c r="TSO50" s="46"/>
      <c r="TSP50" s="46"/>
      <c r="TSQ50" s="46"/>
      <c r="TSR50" s="46"/>
      <c r="TSS50" s="46"/>
      <c r="TST50" s="46"/>
      <c r="TSU50" s="46"/>
      <c r="TSV50" s="46"/>
      <c r="TSW50" s="46"/>
      <c r="TSX50" s="46"/>
      <c r="TSY50" s="46"/>
      <c r="TSZ50" s="46"/>
      <c r="TTA50" s="46"/>
      <c r="TTB50" s="46"/>
      <c r="TTC50" s="46"/>
      <c r="TTD50" s="46"/>
      <c r="TTE50" s="46"/>
      <c r="TTF50" s="46"/>
      <c r="TTG50" s="46"/>
      <c r="TTH50" s="46"/>
      <c r="TTI50" s="46"/>
      <c r="TTJ50" s="46"/>
      <c r="TTK50" s="46"/>
      <c r="TTL50" s="46"/>
      <c r="TTM50" s="46"/>
      <c r="TTN50" s="46"/>
      <c r="TTO50" s="46"/>
      <c r="TTP50" s="46"/>
      <c r="TTQ50" s="46"/>
      <c r="TTR50" s="46"/>
      <c r="TTS50" s="46"/>
      <c r="TTT50" s="46"/>
      <c r="TTU50" s="46"/>
      <c r="TTV50" s="46"/>
      <c r="TTW50" s="46"/>
      <c r="TTX50" s="46"/>
      <c r="TTY50" s="46"/>
      <c r="TTZ50" s="46"/>
      <c r="TUA50" s="46"/>
      <c r="TUB50" s="46"/>
      <c r="TUC50" s="46"/>
      <c r="TUD50" s="46"/>
      <c r="TUE50" s="46"/>
      <c r="TUF50" s="46"/>
      <c r="TUG50" s="46"/>
      <c r="TUH50" s="46"/>
      <c r="TUI50" s="46"/>
      <c r="TUJ50" s="46"/>
      <c r="TUK50" s="46"/>
      <c r="TUL50" s="46"/>
      <c r="TUM50" s="46"/>
      <c r="TUN50" s="46"/>
      <c r="TUO50" s="46"/>
      <c r="TUP50" s="46"/>
      <c r="TUQ50" s="46"/>
      <c r="TUR50" s="46"/>
      <c r="TUS50" s="46"/>
      <c r="TUT50" s="46"/>
      <c r="TUU50" s="46"/>
      <c r="TUV50" s="46"/>
      <c r="TUW50" s="46"/>
      <c r="TUX50" s="46"/>
      <c r="TUY50" s="46"/>
      <c r="TUZ50" s="46"/>
      <c r="TVA50" s="46"/>
      <c r="TVB50" s="46"/>
      <c r="TVC50" s="46"/>
      <c r="TVD50" s="46"/>
      <c r="TVE50" s="46"/>
      <c r="TVF50" s="46"/>
      <c r="TVG50" s="46"/>
      <c r="TVH50" s="46"/>
      <c r="TVI50" s="46"/>
      <c r="TVJ50" s="46"/>
      <c r="TVK50" s="46"/>
      <c r="TVL50" s="46"/>
      <c r="TVM50" s="46"/>
      <c r="TVN50" s="46"/>
      <c r="TVO50" s="46"/>
      <c r="TVP50" s="46"/>
      <c r="TVQ50" s="46"/>
      <c r="TVR50" s="46"/>
      <c r="TVS50" s="46"/>
      <c r="TVT50" s="46"/>
      <c r="TVU50" s="46"/>
      <c r="TVV50" s="46"/>
      <c r="TVW50" s="46"/>
      <c r="TVX50" s="46"/>
      <c r="TVY50" s="46"/>
      <c r="TVZ50" s="46"/>
      <c r="TWA50" s="46"/>
      <c r="TWB50" s="46"/>
      <c r="TWC50" s="46"/>
      <c r="TWD50" s="46"/>
      <c r="TWE50" s="46"/>
      <c r="TWF50" s="46"/>
      <c r="TWG50" s="46"/>
      <c r="TWH50" s="46"/>
      <c r="TWI50" s="46"/>
      <c r="TWJ50" s="46"/>
      <c r="TWK50" s="46"/>
      <c r="TWL50" s="46"/>
      <c r="TWM50" s="46"/>
      <c r="TWN50" s="46"/>
      <c r="TWO50" s="46"/>
      <c r="TWP50" s="46"/>
      <c r="TWQ50" s="46"/>
      <c r="TWR50" s="46"/>
      <c r="TWS50" s="46"/>
      <c r="TWT50" s="46"/>
      <c r="TWU50" s="46"/>
      <c r="TWV50" s="46"/>
      <c r="TWW50" s="46"/>
      <c r="TWX50" s="46"/>
      <c r="TWY50" s="46"/>
      <c r="TWZ50" s="46"/>
      <c r="TXA50" s="46"/>
      <c r="TXB50" s="46"/>
      <c r="TXC50" s="46"/>
      <c r="TXD50" s="46"/>
      <c r="TXE50" s="46"/>
      <c r="TXF50" s="46"/>
      <c r="TXG50" s="46"/>
      <c r="TXH50" s="46"/>
      <c r="TXI50" s="46"/>
      <c r="TXJ50" s="46"/>
      <c r="TXK50" s="46"/>
      <c r="TXL50" s="46"/>
      <c r="TXM50" s="46"/>
      <c r="TXN50" s="46"/>
      <c r="TXO50" s="46"/>
      <c r="TXP50" s="46"/>
      <c r="TXQ50" s="46"/>
      <c r="TXR50" s="46"/>
      <c r="TXS50" s="46"/>
      <c r="TXT50" s="46"/>
      <c r="TXU50" s="46"/>
      <c r="TXV50" s="46"/>
      <c r="TXW50" s="46"/>
      <c r="TXX50" s="46"/>
      <c r="TXY50" s="46"/>
      <c r="TXZ50" s="46"/>
      <c r="TYA50" s="46"/>
      <c r="TYB50" s="46"/>
      <c r="TYC50" s="46"/>
      <c r="TYD50" s="46"/>
      <c r="TYE50" s="46"/>
      <c r="TYF50" s="46"/>
      <c r="TYG50" s="46"/>
      <c r="TYH50" s="46"/>
      <c r="TYI50" s="46"/>
      <c r="TYJ50" s="46"/>
      <c r="TYK50" s="46"/>
      <c r="TYL50" s="46"/>
      <c r="TYM50" s="46"/>
      <c r="TYN50" s="46"/>
      <c r="TYO50" s="46"/>
      <c r="TYP50" s="46"/>
      <c r="TYQ50" s="46"/>
      <c r="TYR50" s="46"/>
      <c r="TYS50" s="46"/>
      <c r="TYT50" s="46"/>
      <c r="TYU50" s="46"/>
      <c r="TYV50" s="46"/>
      <c r="TYW50" s="46"/>
      <c r="TYX50" s="46"/>
      <c r="TYY50" s="46"/>
      <c r="TYZ50" s="46"/>
      <c r="TZA50" s="46"/>
      <c r="TZB50" s="46"/>
      <c r="TZC50" s="46"/>
      <c r="TZD50" s="46"/>
      <c r="TZE50" s="46"/>
      <c r="TZF50" s="46"/>
      <c r="TZG50" s="46"/>
      <c r="TZH50" s="46"/>
      <c r="TZI50" s="46"/>
      <c r="TZJ50" s="46"/>
      <c r="TZK50" s="46"/>
      <c r="TZL50" s="46"/>
      <c r="TZM50" s="46"/>
      <c r="TZN50" s="46"/>
      <c r="TZO50" s="46"/>
      <c r="TZP50" s="46"/>
      <c r="TZQ50" s="46"/>
      <c r="TZR50" s="46"/>
      <c r="TZS50" s="46"/>
      <c r="TZT50" s="46"/>
      <c r="TZU50" s="46"/>
      <c r="TZV50" s="46"/>
      <c r="TZW50" s="46"/>
      <c r="TZX50" s="46"/>
      <c r="TZY50" s="46"/>
      <c r="TZZ50" s="46"/>
      <c r="UAA50" s="46"/>
      <c r="UAB50" s="46"/>
      <c r="UAC50" s="46"/>
      <c r="UAD50" s="46"/>
      <c r="UAE50" s="46"/>
      <c r="UAF50" s="46"/>
      <c r="UAG50" s="46"/>
      <c r="UAH50" s="46"/>
      <c r="UAI50" s="46"/>
      <c r="UAJ50" s="46"/>
      <c r="UAK50" s="46"/>
      <c r="UAL50" s="46"/>
      <c r="UAM50" s="46"/>
      <c r="UAN50" s="46"/>
      <c r="UAO50" s="46"/>
      <c r="UAP50" s="46"/>
      <c r="UAQ50" s="46"/>
      <c r="UAR50" s="46"/>
      <c r="UAS50" s="46"/>
      <c r="UAT50" s="46"/>
      <c r="UAU50" s="46"/>
      <c r="UAV50" s="46"/>
      <c r="UAW50" s="46"/>
      <c r="UAX50" s="46"/>
      <c r="UAY50" s="46"/>
      <c r="UAZ50" s="46"/>
      <c r="UBA50" s="46"/>
      <c r="UBB50" s="46"/>
      <c r="UBC50" s="46"/>
      <c r="UBD50" s="46"/>
      <c r="UBE50" s="46"/>
      <c r="UBF50" s="46"/>
      <c r="UBG50" s="46"/>
      <c r="UBH50" s="46"/>
      <c r="UBI50" s="46"/>
      <c r="UBJ50" s="46"/>
      <c r="UBK50" s="46"/>
      <c r="UBL50" s="46"/>
      <c r="UBM50" s="46"/>
      <c r="UBN50" s="46"/>
      <c r="UBO50" s="46"/>
      <c r="UBP50" s="46"/>
      <c r="UBQ50" s="46"/>
      <c r="UBR50" s="46"/>
      <c r="UBS50" s="46"/>
      <c r="UBT50" s="46"/>
      <c r="UBU50" s="46"/>
      <c r="UBV50" s="46"/>
      <c r="UBW50" s="46"/>
      <c r="UBX50" s="46"/>
      <c r="UBY50" s="46"/>
      <c r="UBZ50" s="46"/>
      <c r="UCA50" s="46"/>
      <c r="UCB50" s="46"/>
      <c r="UCC50" s="46"/>
      <c r="UCD50" s="46"/>
      <c r="UCE50" s="46"/>
      <c r="UCF50" s="46"/>
      <c r="UCG50" s="46"/>
      <c r="UCH50" s="46"/>
      <c r="UCI50" s="46"/>
      <c r="UCJ50" s="46"/>
      <c r="UCK50" s="46"/>
      <c r="UCL50" s="46"/>
      <c r="UCM50" s="46"/>
      <c r="UCN50" s="46"/>
      <c r="UCO50" s="46"/>
      <c r="UCP50" s="46"/>
      <c r="UCQ50" s="46"/>
      <c r="UCR50" s="46"/>
      <c r="UCS50" s="46"/>
      <c r="UCT50" s="46"/>
      <c r="UCU50" s="46"/>
      <c r="UCV50" s="46"/>
      <c r="UCW50" s="46"/>
      <c r="UCX50" s="46"/>
      <c r="UCY50" s="46"/>
      <c r="UCZ50" s="46"/>
      <c r="UDA50" s="46"/>
      <c r="UDB50" s="46"/>
      <c r="UDC50" s="46"/>
      <c r="UDD50" s="46"/>
      <c r="UDE50" s="46"/>
      <c r="UDF50" s="46"/>
      <c r="UDG50" s="46"/>
      <c r="UDH50" s="46"/>
      <c r="UDI50" s="46"/>
      <c r="UDJ50" s="46"/>
      <c r="UDK50" s="46"/>
      <c r="UDL50" s="46"/>
      <c r="UDM50" s="46"/>
      <c r="UDN50" s="46"/>
      <c r="UDO50" s="46"/>
      <c r="UDP50" s="46"/>
      <c r="UDQ50" s="46"/>
      <c r="UDR50" s="46"/>
      <c r="UDS50" s="46"/>
      <c r="UDT50" s="46"/>
      <c r="UDU50" s="46"/>
      <c r="UDV50" s="46"/>
      <c r="UDW50" s="46"/>
      <c r="UDX50" s="46"/>
      <c r="UDY50" s="46"/>
      <c r="UDZ50" s="46"/>
      <c r="UEA50" s="46"/>
      <c r="UEB50" s="46"/>
      <c r="UEC50" s="46"/>
      <c r="UED50" s="46"/>
      <c r="UEE50" s="46"/>
      <c r="UEF50" s="46"/>
      <c r="UEG50" s="46"/>
      <c r="UEH50" s="46"/>
      <c r="UEI50" s="46"/>
      <c r="UEJ50" s="46"/>
      <c r="UEK50" s="46"/>
      <c r="UEL50" s="46"/>
      <c r="UEM50" s="46"/>
      <c r="UEN50" s="46"/>
      <c r="UEO50" s="46"/>
      <c r="UEP50" s="46"/>
      <c r="UEQ50" s="46"/>
      <c r="UER50" s="46"/>
      <c r="UES50" s="46"/>
      <c r="UET50" s="46"/>
      <c r="UEU50" s="46"/>
      <c r="UEV50" s="46"/>
      <c r="UEW50" s="46"/>
      <c r="UEX50" s="46"/>
      <c r="UEY50" s="46"/>
      <c r="UEZ50" s="46"/>
      <c r="UFA50" s="46"/>
      <c r="UFB50" s="46"/>
      <c r="UFC50" s="46"/>
      <c r="UFD50" s="46"/>
      <c r="UFE50" s="46"/>
      <c r="UFF50" s="46"/>
      <c r="UFG50" s="46"/>
      <c r="UFH50" s="46"/>
      <c r="UFI50" s="46"/>
      <c r="UFJ50" s="46"/>
      <c r="UFK50" s="46"/>
      <c r="UFL50" s="46"/>
      <c r="UFM50" s="46"/>
      <c r="UFN50" s="46"/>
      <c r="UFO50" s="46"/>
      <c r="UFP50" s="46"/>
      <c r="UFQ50" s="46"/>
      <c r="UFR50" s="46"/>
      <c r="UFS50" s="46"/>
      <c r="UFT50" s="46"/>
      <c r="UFU50" s="46"/>
      <c r="UFV50" s="46"/>
      <c r="UFW50" s="46"/>
      <c r="UFX50" s="46"/>
      <c r="UFY50" s="46"/>
      <c r="UFZ50" s="46"/>
      <c r="UGA50" s="46"/>
      <c r="UGB50" s="46"/>
      <c r="UGC50" s="46"/>
      <c r="UGD50" s="46"/>
      <c r="UGE50" s="46"/>
      <c r="UGF50" s="46"/>
      <c r="UGG50" s="46"/>
      <c r="UGH50" s="46"/>
      <c r="UGI50" s="46"/>
      <c r="UGJ50" s="46"/>
      <c r="UGK50" s="46"/>
      <c r="UGL50" s="46"/>
      <c r="UGM50" s="46"/>
      <c r="UGN50" s="46"/>
      <c r="UGO50" s="46"/>
      <c r="UGP50" s="46"/>
      <c r="UGQ50" s="46"/>
      <c r="UGR50" s="46"/>
      <c r="UGS50" s="46"/>
      <c r="UGT50" s="46"/>
      <c r="UGU50" s="46"/>
      <c r="UGV50" s="46"/>
      <c r="UGW50" s="46"/>
      <c r="UGX50" s="46"/>
      <c r="UGY50" s="46"/>
      <c r="UGZ50" s="46"/>
      <c r="UHA50" s="46"/>
      <c r="UHB50" s="46"/>
      <c r="UHC50" s="46"/>
      <c r="UHD50" s="46"/>
      <c r="UHE50" s="46"/>
      <c r="UHF50" s="46"/>
      <c r="UHG50" s="46"/>
      <c r="UHH50" s="46"/>
      <c r="UHI50" s="46"/>
      <c r="UHJ50" s="46"/>
      <c r="UHK50" s="46"/>
      <c r="UHL50" s="46"/>
      <c r="UHM50" s="46"/>
      <c r="UHN50" s="46"/>
      <c r="UHO50" s="46"/>
      <c r="UHP50" s="46"/>
      <c r="UHQ50" s="46"/>
      <c r="UHR50" s="46"/>
      <c r="UHS50" s="46"/>
      <c r="UHT50" s="46"/>
      <c r="UHU50" s="46"/>
      <c r="UHV50" s="46"/>
      <c r="UHW50" s="46"/>
      <c r="UHX50" s="46"/>
      <c r="UHY50" s="46"/>
      <c r="UHZ50" s="46"/>
      <c r="UIA50" s="46"/>
      <c r="UIB50" s="46"/>
      <c r="UIC50" s="46"/>
      <c r="UID50" s="46"/>
      <c r="UIE50" s="46"/>
      <c r="UIF50" s="46"/>
      <c r="UIG50" s="46"/>
      <c r="UIH50" s="46"/>
      <c r="UII50" s="46"/>
      <c r="UIJ50" s="46"/>
      <c r="UIK50" s="46"/>
      <c r="UIL50" s="46"/>
      <c r="UIM50" s="46"/>
      <c r="UIN50" s="46"/>
      <c r="UIO50" s="46"/>
      <c r="UIP50" s="46"/>
      <c r="UIQ50" s="46"/>
      <c r="UIR50" s="46"/>
      <c r="UIS50" s="46"/>
      <c r="UIT50" s="46"/>
      <c r="UIU50" s="46"/>
      <c r="UIV50" s="46"/>
      <c r="UIW50" s="46"/>
      <c r="UIX50" s="46"/>
      <c r="UIY50" s="46"/>
      <c r="UIZ50" s="46"/>
      <c r="UJA50" s="46"/>
      <c r="UJB50" s="46"/>
      <c r="UJC50" s="46"/>
      <c r="UJD50" s="46"/>
      <c r="UJE50" s="46"/>
      <c r="UJF50" s="46"/>
      <c r="UJG50" s="46"/>
      <c r="UJH50" s="46"/>
      <c r="UJI50" s="46"/>
      <c r="UJJ50" s="46"/>
      <c r="UJK50" s="46"/>
      <c r="UJL50" s="46"/>
      <c r="UJM50" s="46"/>
      <c r="UJN50" s="46"/>
      <c r="UJO50" s="46"/>
      <c r="UJP50" s="46"/>
      <c r="UJQ50" s="46"/>
      <c r="UJR50" s="46"/>
      <c r="UJS50" s="46"/>
      <c r="UJT50" s="46"/>
      <c r="UJU50" s="46"/>
      <c r="UJV50" s="46"/>
      <c r="UJW50" s="46"/>
      <c r="UJX50" s="46"/>
      <c r="UJY50" s="46"/>
      <c r="UJZ50" s="46"/>
      <c r="UKA50" s="46"/>
      <c r="UKB50" s="46"/>
      <c r="UKC50" s="46"/>
      <c r="UKD50" s="46"/>
      <c r="UKE50" s="46"/>
      <c r="UKF50" s="46"/>
      <c r="UKG50" s="46"/>
      <c r="UKH50" s="46"/>
      <c r="UKI50" s="46"/>
      <c r="UKJ50" s="46"/>
      <c r="UKK50" s="46"/>
      <c r="UKL50" s="46"/>
      <c r="UKM50" s="46"/>
      <c r="UKN50" s="46"/>
      <c r="UKO50" s="46"/>
      <c r="UKP50" s="46"/>
      <c r="UKQ50" s="46"/>
      <c r="UKR50" s="46"/>
      <c r="UKS50" s="46"/>
      <c r="UKT50" s="46"/>
      <c r="UKU50" s="46"/>
      <c r="UKV50" s="46"/>
      <c r="UKW50" s="46"/>
      <c r="UKX50" s="46"/>
      <c r="UKY50" s="46"/>
      <c r="UKZ50" s="46"/>
      <c r="ULA50" s="46"/>
      <c r="ULB50" s="46"/>
      <c r="ULC50" s="46"/>
      <c r="ULD50" s="46"/>
      <c r="ULE50" s="46"/>
      <c r="ULF50" s="46"/>
      <c r="ULG50" s="46"/>
      <c r="ULH50" s="46"/>
      <c r="ULI50" s="46"/>
      <c r="ULJ50" s="46"/>
      <c r="ULK50" s="46"/>
      <c r="ULL50" s="46"/>
      <c r="ULM50" s="46"/>
      <c r="ULN50" s="46"/>
      <c r="ULO50" s="46"/>
      <c r="ULP50" s="46"/>
      <c r="ULQ50" s="46"/>
      <c r="ULR50" s="46"/>
      <c r="ULS50" s="46"/>
      <c r="ULT50" s="46"/>
      <c r="ULU50" s="46"/>
      <c r="ULV50" s="46"/>
      <c r="ULW50" s="46"/>
      <c r="ULX50" s="46"/>
      <c r="ULY50" s="46"/>
      <c r="ULZ50" s="46"/>
      <c r="UMA50" s="46"/>
      <c r="UMB50" s="46"/>
      <c r="UMC50" s="46"/>
      <c r="UMD50" s="46"/>
      <c r="UME50" s="46"/>
      <c r="UMF50" s="46"/>
      <c r="UMG50" s="46"/>
      <c r="UMH50" s="46"/>
      <c r="UMI50" s="46"/>
      <c r="UMJ50" s="46"/>
      <c r="UMK50" s="46"/>
      <c r="UML50" s="46"/>
      <c r="UMM50" s="46"/>
      <c r="UMN50" s="46"/>
      <c r="UMO50" s="46"/>
      <c r="UMP50" s="46"/>
      <c r="UMQ50" s="46"/>
      <c r="UMR50" s="46"/>
      <c r="UMS50" s="46"/>
      <c r="UMT50" s="46"/>
      <c r="UMU50" s="46"/>
      <c r="UMV50" s="46"/>
      <c r="UMW50" s="46"/>
      <c r="UMX50" s="46"/>
      <c r="UMY50" s="46"/>
      <c r="UMZ50" s="46"/>
      <c r="UNA50" s="46"/>
      <c r="UNB50" s="46"/>
      <c r="UNC50" s="46"/>
      <c r="UND50" s="46"/>
      <c r="UNE50" s="46"/>
      <c r="UNF50" s="46"/>
      <c r="UNG50" s="46"/>
      <c r="UNH50" s="46"/>
      <c r="UNI50" s="46"/>
      <c r="UNJ50" s="46"/>
      <c r="UNK50" s="46"/>
      <c r="UNL50" s="46"/>
      <c r="UNM50" s="46"/>
      <c r="UNN50" s="46"/>
      <c r="UNO50" s="46"/>
      <c r="UNP50" s="46"/>
      <c r="UNQ50" s="46"/>
      <c r="UNR50" s="46"/>
      <c r="UNS50" s="46"/>
      <c r="UNT50" s="46"/>
      <c r="UNU50" s="46"/>
      <c r="UNV50" s="46"/>
      <c r="UNW50" s="46"/>
      <c r="UNX50" s="46"/>
      <c r="UNY50" s="46"/>
      <c r="UNZ50" s="46"/>
      <c r="UOA50" s="46"/>
      <c r="UOB50" s="46"/>
      <c r="UOC50" s="46"/>
      <c r="UOD50" s="46"/>
      <c r="UOE50" s="46"/>
      <c r="UOF50" s="46"/>
      <c r="UOG50" s="46"/>
      <c r="UOH50" s="46"/>
      <c r="UOI50" s="46"/>
      <c r="UOJ50" s="46"/>
      <c r="UOK50" s="46"/>
      <c r="UOL50" s="46"/>
      <c r="UOM50" s="46"/>
      <c r="UON50" s="46"/>
      <c r="UOO50" s="46"/>
      <c r="UOP50" s="46"/>
      <c r="UOQ50" s="46"/>
      <c r="UOR50" s="46"/>
      <c r="UOS50" s="46"/>
      <c r="UOT50" s="46"/>
      <c r="UOU50" s="46"/>
      <c r="UOV50" s="46"/>
      <c r="UOW50" s="46"/>
      <c r="UOX50" s="46"/>
      <c r="UOY50" s="46"/>
      <c r="UOZ50" s="46"/>
      <c r="UPA50" s="46"/>
      <c r="UPB50" s="46"/>
      <c r="UPC50" s="46"/>
      <c r="UPD50" s="46"/>
      <c r="UPE50" s="46"/>
      <c r="UPF50" s="46"/>
      <c r="UPG50" s="46"/>
      <c r="UPH50" s="46"/>
      <c r="UPI50" s="46"/>
      <c r="UPJ50" s="46"/>
      <c r="UPK50" s="46"/>
      <c r="UPL50" s="46"/>
      <c r="UPM50" s="46"/>
      <c r="UPN50" s="46"/>
      <c r="UPO50" s="46"/>
      <c r="UPP50" s="46"/>
      <c r="UPQ50" s="46"/>
      <c r="UPR50" s="46"/>
      <c r="UPS50" s="46"/>
      <c r="UPT50" s="46"/>
      <c r="UPU50" s="46"/>
      <c r="UPV50" s="46"/>
      <c r="UPW50" s="46"/>
      <c r="UPX50" s="46"/>
      <c r="UPY50" s="46"/>
      <c r="UPZ50" s="46"/>
      <c r="UQA50" s="46"/>
      <c r="UQB50" s="46"/>
      <c r="UQC50" s="46"/>
      <c r="UQD50" s="46"/>
      <c r="UQE50" s="46"/>
      <c r="UQF50" s="46"/>
      <c r="UQG50" s="46"/>
      <c r="UQH50" s="46"/>
      <c r="UQI50" s="46"/>
      <c r="UQJ50" s="46"/>
      <c r="UQK50" s="46"/>
      <c r="UQL50" s="46"/>
      <c r="UQM50" s="46"/>
      <c r="UQN50" s="46"/>
      <c r="UQO50" s="46"/>
      <c r="UQP50" s="46"/>
      <c r="UQQ50" s="46"/>
      <c r="UQR50" s="46"/>
      <c r="UQS50" s="46"/>
      <c r="UQT50" s="46"/>
      <c r="UQU50" s="46"/>
      <c r="UQV50" s="46"/>
      <c r="UQW50" s="46"/>
      <c r="UQX50" s="46"/>
      <c r="UQY50" s="46"/>
      <c r="UQZ50" s="46"/>
      <c r="URA50" s="46"/>
      <c r="URB50" s="46"/>
      <c r="URC50" s="46"/>
      <c r="URD50" s="46"/>
      <c r="URE50" s="46"/>
      <c r="URF50" s="46"/>
      <c r="URG50" s="46"/>
      <c r="URH50" s="46"/>
      <c r="URI50" s="46"/>
      <c r="URJ50" s="46"/>
      <c r="URK50" s="46"/>
      <c r="URL50" s="46"/>
      <c r="URM50" s="46"/>
      <c r="URN50" s="46"/>
      <c r="URO50" s="46"/>
      <c r="URP50" s="46"/>
      <c r="URQ50" s="46"/>
      <c r="URR50" s="46"/>
      <c r="URS50" s="46"/>
      <c r="URT50" s="46"/>
      <c r="URU50" s="46"/>
      <c r="URV50" s="46"/>
      <c r="URW50" s="46"/>
      <c r="URX50" s="46"/>
      <c r="URY50" s="46"/>
      <c r="URZ50" s="46"/>
      <c r="USA50" s="46"/>
      <c r="USB50" s="46"/>
      <c r="USC50" s="46"/>
      <c r="USD50" s="46"/>
      <c r="USE50" s="46"/>
      <c r="USF50" s="46"/>
      <c r="USG50" s="46"/>
      <c r="USH50" s="46"/>
      <c r="USI50" s="46"/>
      <c r="USJ50" s="46"/>
      <c r="USK50" s="46"/>
      <c r="USL50" s="46"/>
      <c r="USM50" s="46"/>
      <c r="USN50" s="46"/>
      <c r="USO50" s="46"/>
      <c r="USP50" s="46"/>
      <c r="USQ50" s="46"/>
      <c r="USR50" s="46"/>
      <c r="USS50" s="46"/>
      <c r="UST50" s="46"/>
      <c r="USU50" s="46"/>
      <c r="USV50" s="46"/>
      <c r="USW50" s="46"/>
      <c r="USX50" s="46"/>
      <c r="USY50" s="46"/>
      <c r="USZ50" s="46"/>
      <c r="UTA50" s="46"/>
      <c r="UTB50" s="46"/>
      <c r="UTC50" s="46"/>
      <c r="UTD50" s="46"/>
      <c r="UTE50" s="46"/>
      <c r="UTF50" s="46"/>
      <c r="UTG50" s="46"/>
      <c r="UTH50" s="46"/>
      <c r="UTI50" s="46"/>
      <c r="UTJ50" s="46"/>
      <c r="UTK50" s="46"/>
      <c r="UTL50" s="46"/>
      <c r="UTM50" s="46"/>
      <c r="UTN50" s="46"/>
      <c r="UTO50" s="46"/>
      <c r="UTP50" s="46"/>
      <c r="UTQ50" s="46"/>
      <c r="UTR50" s="46"/>
      <c r="UTS50" s="46"/>
      <c r="UTT50" s="46"/>
      <c r="UTU50" s="46"/>
      <c r="UTV50" s="46"/>
      <c r="UTW50" s="46"/>
      <c r="UTX50" s="46"/>
      <c r="UTY50" s="46"/>
      <c r="UTZ50" s="46"/>
      <c r="UUA50" s="46"/>
      <c r="UUB50" s="46"/>
      <c r="UUC50" s="46"/>
      <c r="UUD50" s="46"/>
      <c r="UUE50" s="46"/>
      <c r="UUF50" s="46"/>
      <c r="UUG50" s="46"/>
      <c r="UUH50" s="46"/>
      <c r="UUI50" s="46"/>
      <c r="UUJ50" s="46"/>
      <c r="UUK50" s="46"/>
      <c r="UUL50" s="46"/>
      <c r="UUM50" s="46"/>
      <c r="UUN50" s="46"/>
      <c r="UUO50" s="46"/>
      <c r="UUP50" s="46"/>
      <c r="UUQ50" s="46"/>
      <c r="UUR50" s="46"/>
      <c r="UUS50" s="46"/>
      <c r="UUT50" s="46"/>
      <c r="UUU50" s="46"/>
      <c r="UUV50" s="46"/>
      <c r="UUW50" s="46"/>
      <c r="UUX50" s="46"/>
      <c r="UUY50" s="46"/>
      <c r="UUZ50" s="46"/>
      <c r="UVA50" s="46"/>
      <c r="UVB50" s="46"/>
      <c r="UVC50" s="46"/>
      <c r="UVD50" s="46"/>
      <c r="UVE50" s="46"/>
      <c r="UVF50" s="46"/>
      <c r="UVG50" s="46"/>
      <c r="UVH50" s="46"/>
      <c r="UVI50" s="46"/>
      <c r="UVJ50" s="46"/>
      <c r="UVK50" s="46"/>
      <c r="UVL50" s="46"/>
      <c r="UVM50" s="46"/>
      <c r="UVN50" s="46"/>
      <c r="UVO50" s="46"/>
      <c r="UVP50" s="46"/>
      <c r="UVQ50" s="46"/>
      <c r="UVR50" s="46"/>
      <c r="UVS50" s="46"/>
      <c r="UVT50" s="46"/>
      <c r="UVU50" s="46"/>
      <c r="UVV50" s="46"/>
      <c r="UVW50" s="46"/>
      <c r="UVX50" s="46"/>
      <c r="UVY50" s="46"/>
      <c r="UVZ50" s="46"/>
      <c r="UWA50" s="46"/>
      <c r="UWB50" s="46"/>
      <c r="UWC50" s="46"/>
      <c r="UWD50" s="46"/>
      <c r="UWE50" s="46"/>
      <c r="UWF50" s="46"/>
      <c r="UWG50" s="46"/>
      <c r="UWH50" s="46"/>
      <c r="UWI50" s="46"/>
      <c r="UWJ50" s="46"/>
      <c r="UWK50" s="46"/>
      <c r="UWL50" s="46"/>
      <c r="UWM50" s="46"/>
      <c r="UWN50" s="46"/>
      <c r="UWO50" s="46"/>
      <c r="UWP50" s="46"/>
      <c r="UWQ50" s="46"/>
      <c r="UWR50" s="46"/>
      <c r="UWS50" s="46"/>
      <c r="UWT50" s="46"/>
      <c r="UWU50" s="46"/>
      <c r="UWV50" s="46"/>
      <c r="UWW50" s="46"/>
      <c r="UWX50" s="46"/>
      <c r="UWY50" s="46"/>
      <c r="UWZ50" s="46"/>
      <c r="UXA50" s="46"/>
      <c r="UXB50" s="46"/>
      <c r="UXC50" s="46"/>
      <c r="UXD50" s="46"/>
      <c r="UXE50" s="46"/>
      <c r="UXF50" s="46"/>
      <c r="UXG50" s="46"/>
      <c r="UXH50" s="46"/>
      <c r="UXI50" s="46"/>
      <c r="UXJ50" s="46"/>
      <c r="UXK50" s="46"/>
      <c r="UXL50" s="46"/>
      <c r="UXM50" s="46"/>
      <c r="UXN50" s="46"/>
      <c r="UXO50" s="46"/>
      <c r="UXP50" s="46"/>
      <c r="UXQ50" s="46"/>
      <c r="UXR50" s="46"/>
      <c r="UXS50" s="46"/>
      <c r="UXT50" s="46"/>
      <c r="UXU50" s="46"/>
      <c r="UXV50" s="46"/>
      <c r="UXW50" s="46"/>
      <c r="UXX50" s="46"/>
      <c r="UXY50" s="46"/>
      <c r="UXZ50" s="46"/>
      <c r="UYA50" s="46"/>
      <c r="UYB50" s="46"/>
      <c r="UYC50" s="46"/>
      <c r="UYD50" s="46"/>
      <c r="UYE50" s="46"/>
      <c r="UYF50" s="46"/>
      <c r="UYG50" s="46"/>
      <c r="UYH50" s="46"/>
      <c r="UYI50" s="46"/>
      <c r="UYJ50" s="46"/>
      <c r="UYK50" s="46"/>
      <c r="UYL50" s="46"/>
      <c r="UYM50" s="46"/>
      <c r="UYN50" s="46"/>
      <c r="UYO50" s="46"/>
      <c r="UYP50" s="46"/>
      <c r="UYQ50" s="46"/>
      <c r="UYR50" s="46"/>
      <c r="UYS50" s="46"/>
      <c r="UYT50" s="46"/>
      <c r="UYU50" s="46"/>
      <c r="UYV50" s="46"/>
      <c r="UYW50" s="46"/>
      <c r="UYX50" s="46"/>
      <c r="UYY50" s="46"/>
      <c r="UYZ50" s="46"/>
      <c r="UZA50" s="46"/>
      <c r="UZB50" s="46"/>
      <c r="UZC50" s="46"/>
      <c r="UZD50" s="46"/>
      <c r="UZE50" s="46"/>
      <c r="UZF50" s="46"/>
      <c r="UZG50" s="46"/>
      <c r="UZH50" s="46"/>
      <c r="UZI50" s="46"/>
      <c r="UZJ50" s="46"/>
      <c r="UZK50" s="46"/>
      <c r="UZL50" s="46"/>
      <c r="UZM50" s="46"/>
      <c r="UZN50" s="46"/>
      <c r="UZO50" s="46"/>
      <c r="UZP50" s="46"/>
      <c r="UZQ50" s="46"/>
      <c r="UZR50" s="46"/>
      <c r="UZS50" s="46"/>
      <c r="UZT50" s="46"/>
      <c r="UZU50" s="46"/>
      <c r="UZV50" s="46"/>
      <c r="UZW50" s="46"/>
      <c r="UZX50" s="46"/>
      <c r="UZY50" s="46"/>
      <c r="UZZ50" s="46"/>
      <c r="VAA50" s="46"/>
      <c r="VAB50" s="46"/>
      <c r="VAC50" s="46"/>
      <c r="VAD50" s="46"/>
      <c r="VAE50" s="46"/>
      <c r="VAF50" s="46"/>
      <c r="VAG50" s="46"/>
      <c r="VAH50" s="46"/>
      <c r="VAI50" s="46"/>
      <c r="VAJ50" s="46"/>
      <c r="VAK50" s="46"/>
      <c r="VAL50" s="46"/>
      <c r="VAM50" s="46"/>
      <c r="VAN50" s="46"/>
      <c r="VAO50" s="46"/>
      <c r="VAP50" s="46"/>
      <c r="VAQ50" s="46"/>
      <c r="VAR50" s="46"/>
      <c r="VAS50" s="46"/>
      <c r="VAT50" s="46"/>
      <c r="VAU50" s="46"/>
      <c r="VAV50" s="46"/>
      <c r="VAW50" s="46"/>
      <c r="VAX50" s="46"/>
      <c r="VAY50" s="46"/>
      <c r="VAZ50" s="46"/>
      <c r="VBA50" s="46"/>
      <c r="VBB50" s="46"/>
      <c r="VBC50" s="46"/>
      <c r="VBD50" s="46"/>
      <c r="VBE50" s="46"/>
      <c r="VBF50" s="46"/>
      <c r="VBG50" s="46"/>
      <c r="VBH50" s="46"/>
      <c r="VBI50" s="46"/>
      <c r="VBJ50" s="46"/>
      <c r="VBK50" s="46"/>
      <c r="VBL50" s="46"/>
      <c r="VBM50" s="46"/>
      <c r="VBN50" s="46"/>
      <c r="VBO50" s="46"/>
      <c r="VBP50" s="46"/>
      <c r="VBQ50" s="46"/>
      <c r="VBR50" s="46"/>
      <c r="VBS50" s="46"/>
      <c r="VBT50" s="46"/>
      <c r="VBU50" s="46"/>
      <c r="VBV50" s="46"/>
      <c r="VBW50" s="46"/>
      <c r="VBX50" s="46"/>
      <c r="VBY50" s="46"/>
      <c r="VBZ50" s="46"/>
      <c r="VCA50" s="46"/>
      <c r="VCB50" s="46"/>
      <c r="VCC50" s="46"/>
      <c r="VCD50" s="46"/>
      <c r="VCE50" s="46"/>
      <c r="VCF50" s="46"/>
      <c r="VCG50" s="46"/>
      <c r="VCH50" s="46"/>
      <c r="VCI50" s="46"/>
      <c r="VCJ50" s="46"/>
      <c r="VCK50" s="46"/>
      <c r="VCL50" s="46"/>
      <c r="VCM50" s="46"/>
      <c r="VCN50" s="46"/>
      <c r="VCO50" s="46"/>
      <c r="VCP50" s="46"/>
      <c r="VCQ50" s="46"/>
      <c r="VCR50" s="46"/>
      <c r="VCS50" s="46"/>
      <c r="VCT50" s="46"/>
      <c r="VCU50" s="46"/>
      <c r="VCV50" s="46"/>
      <c r="VCW50" s="46"/>
      <c r="VCX50" s="46"/>
      <c r="VCY50" s="46"/>
      <c r="VCZ50" s="46"/>
      <c r="VDA50" s="46"/>
      <c r="VDB50" s="46"/>
      <c r="VDC50" s="46"/>
      <c r="VDD50" s="46"/>
      <c r="VDE50" s="46"/>
      <c r="VDF50" s="46"/>
      <c r="VDG50" s="46"/>
      <c r="VDH50" s="46"/>
      <c r="VDI50" s="46"/>
      <c r="VDJ50" s="46"/>
      <c r="VDK50" s="46"/>
      <c r="VDL50" s="46"/>
      <c r="VDM50" s="46"/>
      <c r="VDN50" s="46"/>
      <c r="VDO50" s="46"/>
      <c r="VDP50" s="46"/>
      <c r="VDQ50" s="46"/>
      <c r="VDR50" s="46"/>
      <c r="VDS50" s="46"/>
      <c r="VDT50" s="46"/>
      <c r="VDU50" s="46"/>
      <c r="VDV50" s="46"/>
      <c r="VDW50" s="46"/>
      <c r="VDX50" s="46"/>
      <c r="VDY50" s="46"/>
      <c r="VDZ50" s="46"/>
      <c r="VEA50" s="46"/>
      <c r="VEB50" s="46"/>
      <c r="VEC50" s="46"/>
      <c r="VED50" s="46"/>
      <c r="VEE50" s="46"/>
      <c r="VEF50" s="46"/>
      <c r="VEG50" s="46"/>
      <c r="VEH50" s="46"/>
      <c r="VEI50" s="46"/>
      <c r="VEJ50" s="46"/>
      <c r="VEK50" s="46"/>
      <c r="VEL50" s="46"/>
      <c r="VEM50" s="46"/>
      <c r="VEN50" s="46"/>
      <c r="VEO50" s="46"/>
      <c r="VEP50" s="46"/>
      <c r="VEQ50" s="46"/>
      <c r="VER50" s="46"/>
      <c r="VES50" s="46"/>
      <c r="VET50" s="46"/>
      <c r="VEU50" s="46"/>
      <c r="VEV50" s="46"/>
      <c r="VEW50" s="46"/>
      <c r="VEX50" s="46"/>
      <c r="VEY50" s="46"/>
      <c r="VEZ50" s="46"/>
      <c r="VFA50" s="46"/>
      <c r="VFB50" s="46"/>
      <c r="VFC50" s="46"/>
      <c r="VFD50" s="46"/>
      <c r="VFE50" s="46"/>
      <c r="VFF50" s="46"/>
      <c r="VFG50" s="46"/>
      <c r="VFH50" s="46"/>
      <c r="VFI50" s="46"/>
      <c r="VFJ50" s="46"/>
      <c r="VFK50" s="46"/>
      <c r="VFL50" s="46"/>
      <c r="VFM50" s="46"/>
      <c r="VFN50" s="46"/>
      <c r="VFO50" s="46"/>
      <c r="VFP50" s="46"/>
      <c r="VFQ50" s="46"/>
      <c r="VFR50" s="46"/>
      <c r="VFS50" s="46"/>
      <c r="VFT50" s="46"/>
      <c r="VFU50" s="46"/>
      <c r="VFV50" s="46"/>
      <c r="VFW50" s="46"/>
      <c r="VFX50" s="46"/>
      <c r="VFY50" s="46"/>
      <c r="VFZ50" s="46"/>
      <c r="VGA50" s="46"/>
      <c r="VGB50" s="46"/>
      <c r="VGC50" s="46"/>
      <c r="VGD50" s="46"/>
      <c r="VGE50" s="46"/>
      <c r="VGF50" s="46"/>
      <c r="VGG50" s="46"/>
      <c r="VGH50" s="46"/>
      <c r="VGI50" s="46"/>
      <c r="VGJ50" s="46"/>
      <c r="VGK50" s="46"/>
      <c r="VGL50" s="46"/>
      <c r="VGM50" s="46"/>
      <c r="VGN50" s="46"/>
      <c r="VGO50" s="46"/>
      <c r="VGP50" s="46"/>
      <c r="VGQ50" s="46"/>
      <c r="VGR50" s="46"/>
      <c r="VGS50" s="46"/>
      <c r="VGT50" s="46"/>
      <c r="VGU50" s="46"/>
      <c r="VGV50" s="46"/>
      <c r="VGW50" s="46"/>
      <c r="VGX50" s="46"/>
      <c r="VGY50" s="46"/>
      <c r="VGZ50" s="46"/>
      <c r="VHA50" s="46"/>
      <c r="VHB50" s="46"/>
      <c r="VHC50" s="46"/>
      <c r="VHD50" s="46"/>
      <c r="VHE50" s="46"/>
      <c r="VHF50" s="46"/>
      <c r="VHG50" s="46"/>
      <c r="VHH50" s="46"/>
      <c r="VHI50" s="46"/>
      <c r="VHJ50" s="46"/>
      <c r="VHK50" s="46"/>
      <c r="VHL50" s="46"/>
      <c r="VHM50" s="46"/>
      <c r="VHN50" s="46"/>
      <c r="VHO50" s="46"/>
      <c r="VHP50" s="46"/>
      <c r="VHQ50" s="46"/>
      <c r="VHR50" s="46"/>
      <c r="VHS50" s="46"/>
      <c r="VHT50" s="46"/>
      <c r="VHU50" s="46"/>
      <c r="VHV50" s="46"/>
      <c r="VHW50" s="46"/>
      <c r="VHX50" s="46"/>
      <c r="VHY50" s="46"/>
      <c r="VHZ50" s="46"/>
      <c r="VIA50" s="46"/>
      <c r="VIB50" s="46"/>
      <c r="VIC50" s="46"/>
      <c r="VID50" s="46"/>
      <c r="VIE50" s="46"/>
      <c r="VIF50" s="46"/>
      <c r="VIG50" s="46"/>
      <c r="VIH50" s="46"/>
      <c r="VII50" s="46"/>
      <c r="VIJ50" s="46"/>
      <c r="VIK50" s="46"/>
      <c r="VIL50" s="46"/>
      <c r="VIM50" s="46"/>
      <c r="VIN50" s="46"/>
      <c r="VIO50" s="46"/>
      <c r="VIP50" s="46"/>
      <c r="VIQ50" s="46"/>
      <c r="VIR50" s="46"/>
      <c r="VIS50" s="46"/>
      <c r="VIT50" s="46"/>
      <c r="VIU50" s="46"/>
      <c r="VIV50" s="46"/>
      <c r="VIW50" s="46"/>
      <c r="VIX50" s="46"/>
      <c r="VIY50" s="46"/>
      <c r="VIZ50" s="46"/>
      <c r="VJA50" s="46"/>
      <c r="VJB50" s="46"/>
      <c r="VJC50" s="46"/>
      <c r="VJD50" s="46"/>
      <c r="VJE50" s="46"/>
      <c r="VJF50" s="46"/>
      <c r="VJG50" s="46"/>
      <c r="VJH50" s="46"/>
      <c r="VJI50" s="46"/>
      <c r="VJJ50" s="46"/>
      <c r="VJK50" s="46"/>
      <c r="VJL50" s="46"/>
      <c r="VJM50" s="46"/>
      <c r="VJN50" s="46"/>
      <c r="VJO50" s="46"/>
      <c r="VJP50" s="46"/>
      <c r="VJQ50" s="46"/>
      <c r="VJR50" s="46"/>
      <c r="VJS50" s="46"/>
      <c r="VJT50" s="46"/>
      <c r="VJU50" s="46"/>
      <c r="VJV50" s="46"/>
      <c r="VJW50" s="46"/>
      <c r="VJX50" s="46"/>
      <c r="VJY50" s="46"/>
      <c r="VJZ50" s="46"/>
      <c r="VKA50" s="46"/>
      <c r="VKB50" s="46"/>
      <c r="VKC50" s="46"/>
      <c r="VKD50" s="46"/>
      <c r="VKE50" s="46"/>
      <c r="VKF50" s="46"/>
      <c r="VKG50" s="46"/>
      <c r="VKH50" s="46"/>
      <c r="VKI50" s="46"/>
      <c r="VKJ50" s="46"/>
      <c r="VKK50" s="46"/>
      <c r="VKL50" s="46"/>
      <c r="VKM50" s="46"/>
      <c r="VKN50" s="46"/>
      <c r="VKO50" s="46"/>
      <c r="VKP50" s="46"/>
      <c r="VKQ50" s="46"/>
      <c r="VKR50" s="46"/>
      <c r="VKS50" s="46"/>
      <c r="VKT50" s="46"/>
      <c r="VKU50" s="46"/>
      <c r="VKV50" s="46"/>
      <c r="VKW50" s="46"/>
      <c r="VKX50" s="46"/>
      <c r="VKY50" s="46"/>
      <c r="VKZ50" s="46"/>
      <c r="VLA50" s="46"/>
      <c r="VLB50" s="46"/>
      <c r="VLC50" s="46"/>
      <c r="VLD50" s="46"/>
      <c r="VLE50" s="46"/>
      <c r="VLF50" s="46"/>
      <c r="VLG50" s="46"/>
      <c r="VLH50" s="46"/>
      <c r="VLI50" s="46"/>
      <c r="VLJ50" s="46"/>
      <c r="VLK50" s="46"/>
      <c r="VLL50" s="46"/>
      <c r="VLM50" s="46"/>
      <c r="VLN50" s="46"/>
      <c r="VLO50" s="46"/>
      <c r="VLP50" s="46"/>
      <c r="VLQ50" s="46"/>
      <c r="VLR50" s="46"/>
      <c r="VLS50" s="46"/>
      <c r="VLT50" s="46"/>
      <c r="VLU50" s="46"/>
      <c r="VLV50" s="46"/>
      <c r="VLW50" s="46"/>
      <c r="VLX50" s="46"/>
      <c r="VLY50" s="46"/>
      <c r="VLZ50" s="46"/>
      <c r="VMA50" s="46"/>
      <c r="VMB50" s="46"/>
      <c r="VMC50" s="46"/>
      <c r="VMD50" s="46"/>
      <c r="VME50" s="46"/>
      <c r="VMF50" s="46"/>
      <c r="VMG50" s="46"/>
      <c r="VMH50" s="46"/>
      <c r="VMI50" s="46"/>
      <c r="VMJ50" s="46"/>
      <c r="VMK50" s="46"/>
      <c r="VML50" s="46"/>
      <c r="VMM50" s="46"/>
      <c r="VMN50" s="46"/>
      <c r="VMO50" s="46"/>
      <c r="VMP50" s="46"/>
      <c r="VMQ50" s="46"/>
      <c r="VMR50" s="46"/>
      <c r="VMS50" s="46"/>
      <c r="VMT50" s="46"/>
      <c r="VMU50" s="46"/>
      <c r="VMV50" s="46"/>
      <c r="VMW50" s="46"/>
      <c r="VMX50" s="46"/>
      <c r="VMY50" s="46"/>
      <c r="VMZ50" s="46"/>
      <c r="VNA50" s="46"/>
      <c r="VNB50" s="46"/>
      <c r="VNC50" s="46"/>
      <c r="VND50" s="46"/>
      <c r="VNE50" s="46"/>
      <c r="VNF50" s="46"/>
      <c r="VNG50" s="46"/>
      <c r="VNH50" s="46"/>
      <c r="VNI50" s="46"/>
      <c r="VNJ50" s="46"/>
      <c r="VNK50" s="46"/>
      <c r="VNL50" s="46"/>
      <c r="VNM50" s="46"/>
      <c r="VNN50" s="46"/>
      <c r="VNO50" s="46"/>
      <c r="VNP50" s="46"/>
      <c r="VNQ50" s="46"/>
      <c r="VNR50" s="46"/>
      <c r="VNS50" s="46"/>
      <c r="VNT50" s="46"/>
      <c r="VNU50" s="46"/>
      <c r="VNV50" s="46"/>
      <c r="VNW50" s="46"/>
      <c r="VNX50" s="46"/>
      <c r="VNY50" s="46"/>
      <c r="VNZ50" s="46"/>
      <c r="VOA50" s="46"/>
      <c r="VOB50" s="46"/>
      <c r="VOC50" s="46"/>
      <c r="VOD50" s="46"/>
      <c r="VOE50" s="46"/>
      <c r="VOF50" s="46"/>
      <c r="VOG50" s="46"/>
      <c r="VOH50" s="46"/>
      <c r="VOI50" s="46"/>
      <c r="VOJ50" s="46"/>
      <c r="VOK50" s="46"/>
      <c r="VOL50" s="46"/>
      <c r="VOM50" s="46"/>
      <c r="VON50" s="46"/>
      <c r="VOO50" s="46"/>
      <c r="VOP50" s="46"/>
      <c r="VOQ50" s="46"/>
      <c r="VOR50" s="46"/>
      <c r="VOS50" s="46"/>
      <c r="VOT50" s="46"/>
      <c r="VOU50" s="46"/>
      <c r="VOV50" s="46"/>
      <c r="VOW50" s="46"/>
      <c r="VOX50" s="46"/>
      <c r="VOY50" s="46"/>
      <c r="VOZ50" s="46"/>
      <c r="VPA50" s="46"/>
      <c r="VPB50" s="46"/>
      <c r="VPC50" s="46"/>
      <c r="VPD50" s="46"/>
      <c r="VPE50" s="46"/>
      <c r="VPF50" s="46"/>
      <c r="VPG50" s="46"/>
      <c r="VPH50" s="46"/>
      <c r="VPI50" s="46"/>
      <c r="VPJ50" s="46"/>
      <c r="VPK50" s="46"/>
      <c r="VPL50" s="46"/>
      <c r="VPM50" s="46"/>
      <c r="VPN50" s="46"/>
      <c r="VPO50" s="46"/>
      <c r="VPP50" s="46"/>
      <c r="VPQ50" s="46"/>
      <c r="VPR50" s="46"/>
      <c r="VPS50" s="46"/>
      <c r="VPT50" s="46"/>
      <c r="VPU50" s="46"/>
      <c r="VPV50" s="46"/>
      <c r="VPW50" s="46"/>
      <c r="VPX50" s="46"/>
      <c r="VPY50" s="46"/>
      <c r="VPZ50" s="46"/>
      <c r="VQA50" s="46"/>
      <c r="VQB50" s="46"/>
      <c r="VQC50" s="46"/>
      <c r="VQD50" s="46"/>
      <c r="VQE50" s="46"/>
      <c r="VQF50" s="46"/>
      <c r="VQG50" s="46"/>
      <c r="VQH50" s="46"/>
      <c r="VQI50" s="46"/>
      <c r="VQJ50" s="46"/>
      <c r="VQK50" s="46"/>
      <c r="VQL50" s="46"/>
      <c r="VQM50" s="46"/>
      <c r="VQN50" s="46"/>
      <c r="VQO50" s="46"/>
      <c r="VQP50" s="46"/>
      <c r="VQQ50" s="46"/>
      <c r="VQR50" s="46"/>
      <c r="VQS50" s="46"/>
      <c r="VQT50" s="46"/>
      <c r="VQU50" s="46"/>
      <c r="VQV50" s="46"/>
      <c r="VQW50" s="46"/>
      <c r="VQX50" s="46"/>
      <c r="VQY50" s="46"/>
      <c r="VQZ50" s="46"/>
      <c r="VRA50" s="46"/>
      <c r="VRB50" s="46"/>
      <c r="VRC50" s="46"/>
      <c r="VRD50" s="46"/>
      <c r="VRE50" s="46"/>
      <c r="VRF50" s="46"/>
      <c r="VRG50" s="46"/>
      <c r="VRH50" s="46"/>
      <c r="VRI50" s="46"/>
      <c r="VRJ50" s="46"/>
      <c r="VRK50" s="46"/>
      <c r="VRL50" s="46"/>
      <c r="VRM50" s="46"/>
      <c r="VRN50" s="46"/>
      <c r="VRO50" s="46"/>
      <c r="VRP50" s="46"/>
      <c r="VRQ50" s="46"/>
      <c r="VRR50" s="46"/>
      <c r="VRS50" s="46"/>
      <c r="VRT50" s="46"/>
      <c r="VRU50" s="46"/>
      <c r="VRV50" s="46"/>
      <c r="VRW50" s="46"/>
      <c r="VRX50" s="46"/>
      <c r="VRY50" s="46"/>
      <c r="VRZ50" s="46"/>
      <c r="VSA50" s="46"/>
      <c r="VSB50" s="46"/>
      <c r="VSC50" s="46"/>
      <c r="VSD50" s="46"/>
      <c r="VSE50" s="46"/>
      <c r="VSF50" s="46"/>
      <c r="VSG50" s="46"/>
      <c r="VSH50" s="46"/>
      <c r="VSI50" s="46"/>
      <c r="VSJ50" s="46"/>
      <c r="VSK50" s="46"/>
      <c r="VSL50" s="46"/>
      <c r="VSM50" s="46"/>
      <c r="VSN50" s="46"/>
      <c r="VSO50" s="46"/>
      <c r="VSP50" s="46"/>
      <c r="VSQ50" s="46"/>
      <c r="VSR50" s="46"/>
      <c r="VSS50" s="46"/>
      <c r="VST50" s="46"/>
      <c r="VSU50" s="46"/>
      <c r="VSV50" s="46"/>
      <c r="VSW50" s="46"/>
      <c r="VSX50" s="46"/>
      <c r="VSY50" s="46"/>
      <c r="VSZ50" s="46"/>
      <c r="VTA50" s="46"/>
      <c r="VTB50" s="46"/>
      <c r="VTC50" s="46"/>
      <c r="VTD50" s="46"/>
      <c r="VTE50" s="46"/>
      <c r="VTF50" s="46"/>
      <c r="VTG50" s="46"/>
      <c r="VTH50" s="46"/>
      <c r="VTI50" s="46"/>
      <c r="VTJ50" s="46"/>
      <c r="VTK50" s="46"/>
      <c r="VTL50" s="46"/>
      <c r="VTM50" s="46"/>
      <c r="VTN50" s="46"/>
      <c r="VTO50" s="46"/>
      <c r="VTP50" s="46"/>
      <c r="VTQ50" s="46"/>
      <c r="VTR50" s="46"/>
      <c r="VTS50" s="46"/>
      <c r="VTT50" s="46"/>
      <c r="VTU50" s="46"/>
      <c r="VTV50" s="46"/>
      <c r="VTW50" s="46"/>
      <c r="VTX50" s="46"/>
      <c r="VTY50" s="46"/>
      <c r="VTZ50" s="46"/>
      <c r="VUA50" s="46"/>
      <c r="VUB50" s="46"/>
      <c r="VUC50" s="46"/>
      <c r="VUD50" s="46"/>
      <c r="VUE50" s="46"/>
      <c r="VUF50" s="46"/>
      <c r="VUG50" s="46"/>
      <c r="VUH50" s="46"/>
      <c r="VUI50" s="46"/>
      <c r="VUJ50" s="46"/>
      <c r="VUK50" s="46"/>
      <c r="VUL50" s="46"/>
      <c r="VUM50" s="46"/>
      <c r="VUN50" s="46"/>
      <c r="VUO50" s="46"/>
      <c r="VUP50" s="46"/>
      <c r="VUQ50" s="46"/>
      <c r="VUR50" s="46"/>
      <c r="VUS50" s="46"/>
      <c r="VUT50" s="46"/>
      <c r="VUU50" s="46"/>
      <c r="VUV50" s="46"/>
      <c r="VUW50" s="46"/>
      <c r="VUX50" s="46"/>
      <c r="VUY50" s="46"/>
      <c r="VUZ50" s="46"/>
      <c r="VVA50" s="46"/>
      <c r="VVB50" s="46"/>
      <c r="VVC50" s="46"/>
      <c r="VVD50" s="46"/>
      <c r="VVE50" s="46"/>
      <c r="VVF50" s="46"/>
      <c r="VVG50" s="46"/>
      <c r="VVH50" s="46"/>
      <c r="VVI50" s="46"/>
      <c r="VVJ50" s="46"/>
      <c r="VVK50" s="46"/>
      <c r="VVL50" s="46"/>
      <c r="VVM50" s="46"/>
      <c r="VVN50" s="46"/>
      <c r="VVO50" s="46"/>
      <c r="VVP50" s="46"/>
      <c r="VVQ50" s="46"/>
      <c r="VVR50" s="46"/>
      <c r="VVS50" s="46"/>
      <c r="VVT50" s="46"/>
      <c r="VVU50" s="46"/>
      <c r="VVV50" s="46"/>
      <c r="VVW50" s="46"/>
      <c r="VVX50" s="46"/>
      <c r="VVY50" s="46"/>
      <c r="VVZ50" s="46"/>
      <c r="VWA50" s="46"/>
      <c r="VWB50" s="46"/>
      <c r="VWC50" s="46"/>
      <c r="VWD50" s="46"/>
      <c r="VWE50" s="46"/>
      <c r="VWF50" s="46"/>
      <c r="VWG50" s="46"/>
      <c r="VWH50" s="46"/>
      <c r="VWI50" s="46"/>
      <c r="VWJ50" s="46"/>
      <c r="VWK50" s="46"/>
      <c r="VWL50" s="46"/>
      <c r="VWM50" s="46"/>
      <c r="VWN50" s="46"/>
      <c r="VWO50" s="46"/>
      <c r="VWP50" s="46"/>
      <c r="VWQ50" s="46"/>
      <c r="VWR50" s="46"/>
      <c r="VWS50" s="46"/>
      <c r="VWT50" s="46"/>
      <c r="VWU50" s="46"/>
      <c r="VWV50" s="46"/>
      <c r="VWW50" s="46"/>
      <c r="VWX50" s="46"/>
      <c r="VWY50" s="46"/>
      <c r="VWZ50" s="46"/>
      <c r="VXA50" s="46"/>
      <c r="VXB50" s="46"/>
      <c r="VXC50" s="46"/>
      <c r="VXD50" s="46"/>
      <c r="VXE50" s="46"/>
      <c r="VXF50" s="46"/>
      <c r="VXG50" s="46"/>
      <c r="VXH50" s="46"/>
      <c r="VXI50" s="46"/>
      <c r="VXJ50" s="46"/>
      <c r="VXK50" s="46"/>
      <c r="VXL50" s="46"/>
      <c r="VXM50" s="46"/>
      <c r="VXN50" s="46"/>
      <c r="VXO50" s="46"/>
      <c r="VXP50" s="46"/>
      <c r="VXQ50" s="46"/>
      <c r="VXR50" s="46"/>
      <c r="VXS50" s="46"/>
      <c r="VXT50" s="46"/>
      <c r="VXU50" s="46"/>
      <c r="VXV50" s="46"/>
      <c r="VXW50" s="46"/>
      <c r="VXX50" s="46"/>
      <c r="VXY50" s="46"/>
      <c r="VXZ50" s="46"/>
      <c r="VYA50" s="46"/>
      <c r="VYB50" s="46"/>
      <c r="VYC50" s="46"/>
      <c r="VYD50" s="46"/>
      <c r="VYE50" s="46"/>
      <c r="VYF50" s="46"/>
      <c r="VYG50" s="46"/>
      <c r="VYH50" s="46"/>
      <c r="VYI50" s="46"/>
      <c r="VYJ50" s="46"/>
      <c r="VYK50" s="46"/>
      <c r="VYL50" s="46"/>
      <c r="VYM50" s="46"/>
      <c r="VYN50" s="46"/>
      <c r="VYO50" s="46"/>
      <c r="VYP50" s="46"/>
      <c r="VYQ50" s="46"/>
      <c r="VYR50" s="46"/>
      <c r="VYS50" s="46"/>
      <c r="VYT50" s="46"/>
      <c r="VYU50" s="46"/>
      <c r="VYV50" s="46"/>
      <c r="VYW50" s="46"/>
      <c r="VYX50" s="46"/>
      <c r="VYY50" s="46"/>
      <c r="VYZ50" s="46"/>
      <c r="VZA50" s="46"/>
      <c r="VZB50" s="46"/>
      <c r="VZC50" s="46"/>
      <c r="VZD50" s="46"/>
      <c r="VZE50" s="46"/>
      <c r="VZF50" s="46"/>
      <c r="VZG50" s="46"/>
      <c r="VZH50" s="46"/>
      <c r="VZI50" s="46"/>
      <c r="VZJ50" s="46"/>
      <c r="VZK50" s="46"/>
      <c r="VZL50" s="46"/>
      <c r="VZM50" s="46"/>
      <c r="VZN50" s="46"/>
      <c r="VZO50" s="46"/>
      <c r="VZP50" s="46"/>
      <c r="VZQ50" s="46"/>
      <c r="VZR50" s="46"/>
      <c r="VZS50" s="46"/>
      <c r="VZT50" s="46"/>
      <c r="VZU50" s="46"/>
      <c r="VZV50" s="46"/>
      <c r="VZW50" s="46"/>
      <c r="VZX50" s="46"/>
      <c r="VZY50" s="46"/>
      <c r="VZZ50" s="46"/>
      <c r="WAA50" s="46"/>
      <c r="WAB50" s="46"/>
      <c r="WAC50" s="46"/>
      <c r="WAD50" s="46"/>
      <c r="WAE50" s="46"/>
      <c r="WAF50" s="46"/>
      <c r="WAG50" s="46"/>
      <c r="WAH50" s="46"/>
      <c r="WAI50" s="46"/>
      <c r="WAJ50" s="46"/>
      <c r="WAK50" s="46"/>
      <c r="WAL50" s="46"/>
      <c r="WAM50" s="46"/>
      <c r="WAN50" s="46"/>
      <c r="WAO50" s="46"/>
      <c r="WAP50" s="46"/>
      <c r="WAQ50" s="46"/>
      <c r="WAR50" s="46"/>
      <c r="WAS50" s="46"/>
      <c r="WAT50" s="46"/>
      <c r="WAU50" s="46"/>
      <c r="WAV50" s="46"/>
      <c r="WAW50" s="46"/>
      <c r="WAX50" s="46"/>
      <c r="WAY50" s="46"/>
      <c r="WAZ50" s="46"/>
      <c r="WBA50" s="46"/>
      <c r="WBB50" s="46"/>
      <c r="WBC50" s="46"/>
      <c r="WBD50" s="46"/>
      <c r="WBE50" s="46"/>
      <c r="WBF50" s="46"/>
      <c r="WBG50" s="46"/>
      <c r="WBH50" s="46"/>
      <c r="WBI50" s="46"/>
      <c r="WBJ50" s="46"/>
      <c r="WBK50" s="46"/>
      <c r="WBL50" s="46"/>
      <c r="WBM50" s="46"/>
      <c r="WBN50" s="46"/>
      <c r="WBO50" s="46"/>
      <c r="WBP50" s="46"/>
      <c r="WBQ50" s="46"/>
      <c r="WBR50" s="46"/>
      <c r="WBS50" s="46"/>
      <c r="WBT50" s="46"/>
      <c r="WBU50" s="46"/>
      <c r="WBV50" s="46"/>
      <c r="WBW50" s="46"/>
      <c r="WBX50" s="46"/>
      <c r="WBY50" s="46"/>
      <c r="WBZ50" s="46"/>
      <c r="WCA50" s="46"/>
      <c r="WCB50" s="46"/>
      <c r="WCC50" s="46"/>
      <c r="WCD50" s="46"/>
      <c r="WCE50" s="46"/>
      <c r="WCF50" s="46"/>
      <c r="WCG50" s="46"/>
      <c r="WCH50" s="46"/>
      <c r="WCI50" s="46"/>
      <c r="WCJ50" s="46"/>
      <c r="WCK50" s="46"/>
      <c r="WCL50" s="46"/>
      <c r="WCM50" s="46"/>
      <c r="WCN50" s="46"/>
      <c r="WCO50" s="46"/>
      <c r="WCP50" s="46"/>
      <c r="WCQ50" s="46"/>
      <c r="WCR50" s="46"/>
      <c r="WCS50" s="46"/>
      <c r="WCT50" s="46"/>
      <c r="WCU50" s="46"/>
      <c r="WCV50" s="46"/>
      <c r="WCW50" s="46"/>
      <c r="WCX50" s="46"/>
      <c r="WCY50" s="46"/>
      <c r="WCZ50" s="46"/>
      <c r="WDA50" s="46"/>
      <c r="WDB50" s="46"/>
      <c r="WDC50" s="46"/>
      <c r="WDD50" s="46"/>
      <c r="WDE50" s="46"/>
      <c r="WDF50" s="46"/>
      <c r="WDG50" s="46"/>
      <c r="WDH50" s="46"/>
      <c r="WDI50" s="46"/>
      <c r="WDJ50" s="46"/>
      <c r="WDK50" s="46"/>
      <c r="WDL50" s="46"/>
      <c r="WDM50" s="46"/>
      <c r="WDN50" s="46"/>
      <c r="WDO50" s="46"/>
      <c r="WDP50" s="46"/>
      <c r="WDQ50" s="46"/>
      <c r="WDR50" s="46"/>
      <c r="WDS50" s="46"/>
      <c r="WDT50" s="46"/>
      <c r="WDU50" s="46"/>
      <c r="WDV50" s="46"/>
      <c r="WDW50" s="46"/>
      <c r="WDX50" s="46"/>
      <c r="WDY50" s="46"/>
      <c r="WDZ50" s="46"/>
      <c r="WEA50" s="46"/>
      <c r="WEB50" s="46"/>
      <c r="WEC50" s="46"/>
      <c r="WED50" s="46"/>
      <c r="WEE50" s="46"/>
      <c r="WEF50" s="46"/>
      <c r="WEG50" s="46"/>
      <c r="WEH50" s="46"/>
      <c r="WEI50" s="46"/>
      <c r="WEJ50" s="46"/>
      <c r="WEK50" s="46"/>
      <c r="WEL50" s="46"/>
      <c r="WEM50" s="46"/>
      <c r="WEN50" s="46"/>
      <c r="WEO50" s="46"/>
      <c r="WEP50" s="46"/>
      <c r="WEQ50" s="46"/>
      <c r="WER50" s="46"/>
      <c r="WES50" s="46"/>
      <c r="WET50" s="46"/>
      <c r="WEU50" s="46"/>
      <c r="WEV50" s="46"/>
      <c r="WEW50" s="46"/>
      <c r="WEX50" s="46"/>
      <c r="WEY50" s="46"/>
      <c r="WEZ50" s="46"/>
      <c r="WFA50" s="46"/>
      <c r="WFB50" s="46"/>
      <c r="WFC50" s="46"/>
      <c r="WFD50" s="46"/>
      <c r="WFE50" s="46"/>
      <c r="WFF50" s="46"/>
      <c r="WFG50" s="46"/>
      <c r="WFH50" s="46"/>
      <c r="WFI50" s="46"/>
      <c r="WFJ50" s="46"/>
      <c r="WFK50" s="46"/>
      <c r="WFL50" s="46"/>
      <c r="WFM50" s="46"/>
      <c r="WFN50" s="46"/>
      <c r="WFO50" s="46"/>
      <c r="WFP50" s="46"/>
      <c r="WFQ50" s="46"/>
      <c r="WFR50" s="46"/>
      <c r="WFS50" s="46"/>
      <c r="WFT50" s="46"/>
      <c r="WFU50" s="46"/>
      <c r="WFV50" s="46"/>
      <c r="WFW50" s="46"/>
      <c r="WFX50" s="46"/>
      <c r="WFY50" s="46"/>
      <c r="WFZ50" s="46"/>
      <c r="WGA50" s="46"/>
      <c r="WGB50" s="46"/>
      <c r="WGC50" s="46"/>
      <c r="WGD50" s="46"/>
      <c r="WGE50" s="46"/>
      <c r="WGF50" s="46"/>
      <c r="WGG50" s="46"/>
      <c r="WGH50" s="46"/>
      <c r="WGI50" s="46"/>
      <c r="WGJ50" s="46"/>
      <c r="WGK50" s="46"/>
      <c r="WGL50" s="46"/>
      <c r="WGM50" s="46"/>
      <c r="WGN50" s="46"/>
      <c r="WGO50" s="46"/>
      <c r="WGP50" s="46"/>
      <c r="WGQ50" s="46"/>
      <c r="WGR50" s="46"/>
      <c r="WGS50" s="46"/>
      <c r="WGT50" s="46"/>
      <c r="WGU50" s="46"/>
      <c r="WGV50" s="46"/>
      <c r="WGW50" s="46"/>
      <c r="WGX50" s="46"/>
      <c r="WGY50" s="46"/>
      <c r="WGZ50" s="46"/>
      <c r="WHA50" s="46"/>
      <c r="WHB50" s="46"/>
      <c r="WHC50" s="46"/>
      <c r="WHD50" s="46"/>
      <c r="WHE50" s="46"/>
      <c r="WHF50" s="46"/>
      <c r="WHG50" s="46"/>
      <c r="WHH50" s="46"/>
      <c r="WHI50" s="46"/>
      <c r="WHJ50" s="46"/>
      <c r="WHK50" s="46"/>
      <c r="WHL50" s="46"/>
      <c r="WHM50" s="46"/>
      <c r="WHN50" s="46"/>
      <c r="WHO50" s="46"/>
      <c r="WHP50" s="46"/>
      <c r="WHQ50" s="46"/>
      <c r="WHR50" s="46"/>
      <c r="WHS50" s="46"/>
      <c r="WHT50" s="46"/>
      <c r="WHU50" s="46"/>
      <c r="WHV50" s="46"/>
      <c r="WHW50" s="46"/>
      <c r="WHX50" s="46"/>
      <c r="WHY50" s="46"/>
      <c r="WHZ50" s="46"/>
      <c r="WIA50" s="46"/>
      <c r="WIB50" s="46"/>
      <c r="WIC50" s="46"/>
      <c r="WID50" s="46"/>
      <c r="WIE50" s="46"/>
      <c r="WIF50" s="46"/>
      <c r="WIG50" s="46"/>
      <c r="WIH50" s="46"/>
      <c r="WII50" s="46"/>
      <c r="WIJ50" s="46"/>
      <c r="WIK50" s="46"/>
      <c r="WIL50" s="46"/>
      <c r="WIM50" s="46"/>
      <c r="WIN50" s="46"/>
      <c r="WIO50" s="46"/>
      <c r="WIP50" s="46"/>
      <c r="WIQ50" s="46"/>
      <c r="WIR50" s="46"/>
      <c r="WIS50" s="46"/>
      <c r="WIT50" s="46"/>
      <c r="WIU50" s="46"/>
      <c r="WIV50" s="46"/>
      <c r="WIW50" s="46"/>
      <c r="WIX50" s="46"/>
      <c r="WIY50" s="46"/>
      <c r="WIZ50" s="46"/>
      <c r="WJA50" s="46"/>
      <c r="WJB50" s="46"/>
      <c r="WJC50" s="46"/>
      <c r="WJD50" s="46"/>
      <c r="WJE50" s="46"/>
      <c r="WJF50" s="46"/>
      <c r="WJG50" s="46"/>
      <c r="WJH50" s="46"/>
      <c r="WJI50" s="46"/>
      <c r="WJJ50" s="46"/>
      <c r="WJK50" s="46"/>
      <c r="WJL50" s="46"/>
      <c r="WJM50" s="46"/>
      <c r="WJN50" s="46"/>
      <c r="WJO50" s="46"/>
      <c r="WJP50" s="46"/>
      <c r="WJQ50" s="46"/>
      <c r="WJR50" s="46"/>
      <c r="WJS50" s="46"/>
      <c r="WJT50" s="46"/>
      <c r="WJU50" s="46"/>
      <c r="WJV50" s="46"/>
      <c r="WJW50" s="46"/>
      <c r="WJX50" s="46"/>
      <c r="WJY50" s="46"/>
      <c r="WJZ50" s="46"/>
      <c r="WKA50" s="46"/>
      <c r="WKB50" s="46"/>
      <c r="WKC50" s="46"/>
      <c r="WKD50" s="46"/>
      <c r="WKE50" s="46"/>
      <c r="WKF50" s="46"/>
      <c r="WKG50" s="46"/>
      <c r="WKH50" s="46"/>
      <c r="WKI50" s="46"/>
      <c r="WKJ50" s="46"/>
      <c r="WKK50" s="46"/>
      <c r="WKL50" s="46"/>
      <c r="WKM50" s="46"/>
      <c r="WKN50" s="46"/>
      <c r="WKO50" s="46"/>
      <c r="WKP50" s="46"/>
      <c r="WKQ50" s="46"/>
      <c r="WKR50" s="46"/>
      <c r="WKS50" s="46"/>
      <c r="WKT50" s="46"/>
      <c r="WKU50" s="46"/>
      <c r="WKV50" s="46"/>
      <c r="WKW50" s="46"/>
      <c r="WKX50" s="46"/>
      <c r="WKY50" s="46"/>
      <c r="WKZ50" s="46"/>
      <c r="WLA50" s="46"/>
      <c r="WLB50" s="46"/>
      <c r="WLC50" s="46"/>
      <c r="WLD50" s="46"/>
      <c r="WLE50" s="46"/>
      <c r="WLF50" s="46"/>
      <c r="WLG50" s="46"/>
      <c r="WLH50" s="46"/>
      <c r="WLI50" s="46"/>
      <c r="WLJ50" s="46"/>
      <c r="WLK50" s="46"/>
      <c r="WLL50" s="46"/>
      <c r="WLM50" s="46"/>
      <c r="WLN50" s="46"/>
      <c r="WLO50" s="46"/>
      <c r="WLP50" s="46"/>
      <c r="WLQ50" s="46"/>
      <c r="WLR50" s="46"/>
      <c r="WLS50" s="46"/>
      <c r="WLT50" s="46"/>
      <c r="WLU50" s="46"/>
      <c r="WLV50" s="46"/>
      <c r="WLW50" s="46"/>
      <c r="WLX50" s="46"/>
      <c r="WLY50" s="46"/>
      <c r="WLZ50" s="46"/>
      <c r="WMA50" s="46"/>
      <c r="WMB50" s="46"/>
      <c r="WMC50" s="46"/>
      <c r="WMD50" s="46"/>
      <c r="WME50" s="46"/>
      <c r="WMF50" s="46"/>
      <c r="WMG50" s="46"/>
      <c r="WMH50" s="46"/>
      <c r="WMI50" s="46"/>
      <c r="WMJ50" s="46"/>
      <c r="WMK50" s="46"/>
      <c r="WML50" s="46"/>
      <c r="WMM50" s="46"/>
      <c r="WMN50" s="46"/>
      <c r="WMO50" s="46"/>
      <c r="WMP50" s="46"/>
      <c r="WMQ50" s="46"/>
      <c r="WMR50" s="46"/>
      <c r="WMS50" s="46"/>
      <c r="WMT50" s="46"/>
      <c r="WMU50" s="46"/>
      <c r="WMV50" s="46"/>
      <c r="WMW50" s="46"/>
      <c r="WMX50" s="46"/>
      <c r="WMY50" s="46"/>
      <c r="WMZ50" s="46"/>
      <c r="WNA50" s="46"/>
      <c r="WNB50" s="46"/>
      <c r="WNC50" s="46"/>
      <c r="WND50" s="46"/>
      <c r="WNE50" s="46"/>
      <c r="WNF50" s="46"/>
      <c r="WNG50" s="46"/>
      <c r="WNH50" s="46"/>
      <c r="WNI50" s="46"/>
      <c r="WNJ50" s="46"/>
      <c r="WNK50" s="46"/>
      <c r="WNL50" s="46"/>
      <c r="WNM50" s="46"/>
      <c r="WNN50" s="46"/>
      <c r="WNO50" s="46"/>
      <c r="WNP50" s="46"/>
      <c r="WNQ50" s="46"/>
      <c r="WNR50" s="46"/>
      <c r="WNS50" s="46"/>
      <c r="WNT50" s="46"/>
      <c r="WNU50" s="46"/>
      <c r="WNV50" s="46"/>
      <c r="WNW50" s="46"/>
      <c r="WNX50" s="46"/>
      <c r="WNY50" s="46"/>
      <c r="WNZ50" s="46"/>
      <c r="WOA50" s="46"/>
      <c r="WOB50" s="46"/>
      <c r="WOC50" s="46"/>
      <c r="WOD50" s="46"/>
      <c r="WOE50" s="46"/>
      <c r="WOF50" s="46"/>
      <c r="WOG50" s="46"/>
      <c r="WOH50" s="46"/>
      <c r="WOI50" s="46"/>
      <c r="WOJ50" s="46"/>
      <c r="WOK50" s="46"/>
      <c r="WOL50" s="46"/>
      <c r="WOM50" s="46"/>
      <c r="WON50" s="46"/>
      <c r="WOO50" s="46"/>
      <c r="WOP50" s="46"/>
      <c r="WOQ50" s="46"/>
      <c r="WOR50" s="46"/>
      <c r="WOS50" s="46"/>
      <c r="WOT50" s="46"/>
      <c r="WOU50" s="46"/>
      <c r="WOV50" s="46"/>
      <c r="WOW50" s="46"/>
      <c r="WOX50" s="46"/>
      <c r="WOY50" s="46"/>
      <c r="WOZ50" s="46"/>
      <c r="WPA50" s="46"/>
      <c r="WPB50" s="46"/>
      <c r="WPC50" s="46"/>
      <c r="WPD50" s="46"/>
      <c r="WPE50" s="46"/>
      <c r="WPF50" s="46"/>
      <c r="WPG50" s="46"/>
      <c r="WPH50" s="46"/>
      <c r="WPI50" s="46"/>
      <c r="WPJ50" s="46"/>
      <c r="WPK50" s="46"/>
      <c r="WPL50" s="46"/>
      <c r="WPM50" s="46"/>
      <c r="WPN50" s="46"/>
      <c r="WPO50" s="46"/>
      <c r="WPP50" s="46"/>
      <c r="WPQ50" s="46"/>
      <c r="WPR50" s="46"/>
      <c r="WPS50" s="46"/>
      <c r="WPT50" s="46"/>
      <c r="WPU50" s="46"/>
      <c r="WPV50" s="46"/>
      <c r="WPW50" s="46"/>
      <c r="WPX50" s="46"/>
      <c r="WPY50" s="46"/>
      <c r="WPZ50" s="46"/>
      <c r="WQA50" s="46"/>
      <c r="WQB50" s="46"/>
      <c r="WQC50" s="46"/>
      <c r="WQD50" s="46"/>
      <c r="WQE50" s="46"/>
      <c r="WQF50" s="46"/>
      <c r="WQG50" s="46"/>
      <c r="WQH50" s="46"/>
      <c r="WQI50" s="46"/>
      <c r="WQJ50" s="46"/>
      <c r="WQK50" s="46"/>
      <c r="WQL50" s="46"/>
      <c r="WQM50" s="46"/>
      <c r="WQN50" s="46"/>
      <c r="WQO50" s="46"/>
      <c r="WQP50" s="46"/>
      <c r="WQQ50" s="46"/>
      <c r="WQR50" s="46"/>
      <c r="WQS50" s="46"/>
      <c r="WQT50" s="46"/>
      <c r="WQU50" s="46"/>
      <c r="WQV50" s="46"/>
      <c r="WQW50" s="46"/>
      <c r="WQX50" s="46"/>
      <c r="WQY50" s="46"/>
      <c r="WQZ50" s="46"/>
      <c r="WRA50" s="46"/>
      <c r="WRB50" s="46"/>
      <c r="WRC50" s="46"/>
      <c r="WRD50" s="46"/>
      <c r="WRE50" s="46"/>
      <c r="WRF50" s="46"/>
      <c r="WRG50" s="46"/>
      <c r="WRH50" s="46"/>
      <c r="WRI50" s="46"/>
      <c r="WRJ50" s="46"/>
      <c r="WRK50" s="46"/>
      <c r="WRL50" s="46"/>
      <c r="WRM50" s="46"/>
      <c r="WRN50" s="46"/>
      <c r="WRO50" s="46"/>
      <c r="WRP50" s="46"/>
      <c r="WRQ50" s="46"/>
      <c r="WRR50" s="46"/>
      <c r="WRS50" s="46"/>
      <c r="WRT50" s="46"/>
      <c r="WRU50" s="46"/>
      <c r="WRV50" s="46"/>
      <c r="WRW50" s="46"/>
      <c r="WRX50" s="46"/>
      <c r="WRY50" s="46"/>
      <c r="WRZ50" s="46"/>
      <c r="WSA50" s="46"/>
      <c r="WSB50" s="46"/>
      <c r="WSC50" s="46"/>
      <c r="WSD50" s="46"/>
      <c r="WSE50" s="46"/>
      <c r="WSF50" s="46"/>
      <c r="WSG50" s="46"/>
      <c r="WSH50" s="46"/>
      <c r="WSI50" s="46"/>
      <c r="WSJ50" s="46"/>
      <c r="WSK50" s="46"/>
      <c r="WSL50" s="46"/>
      <c r="WSM50" s="46"/>
      <c r="WSN50" s="46"/>
      <c r="WSO50" s="46"/>
      <c r="WSP50" s="46"/>
      <c r="WSQ50" s="46"/>
      <c r="WSR50" s="46"/>
      <c r="WSS50" s="46"/>
      <c r="WST50" s="46"/>
      <c r="WSU50" s="46"/>
      <c r="WSV50" s="46"/>
      <c r="WSW50" s="46"/>
      <c r="WSX50" s="46"/>
      <c r="WSY50" s="46"/>
      <c r="WSZ50" s="46"/>
      <c r="WTA50" s="46"/>
      <c r="WTB50" s="46"/>
      <c r="WTC50" s="46"/>
      <c r="WTD50" s="46"/>
      <c r="WTE50" s="46"/>
      <c r="WTF50" s="46"/>
      <c r="WTG50" s="46"/>
      <c r="WTH50" s="46"/>
      <c r="WTI50" s="46"/>
      <c r="WTJ50" s="46"/>
      <c r="WTK50" s="46"/>
      <c r="WTL50" s="46"/>
      <c r="WTM50" s="46"/>
      <c r="WTN50" s="46"/>
      <c r="WTO50" s="46"/>
      <c r="WTP50" s="46"/>
      <c r="WTQ50" s="46"/>
      <c r="WTR50" s="46"/>
      <c r="WTS50" s="46"/>
      <c r="WTT50" s="46"/>
      <c r="WTU50" s="46"/>
      <c r="WTV50" s="46"/>
      <c r="WTW50" s="46"/>
      <c r="WTX50" s="46"/>
      <c r="WTY50" s="46"/>
      <c r="WTZ50" s="46"/>
      <c r="WUA50" s="46"/>
      <c r="WUB50" s="46"/>
      <c r="WUC50" s="46"/>
      <c r="WUD50" s="46"/>
      <c r="WUE50" s="46"/>
      <c r="WUF50" s="46"/>
      <c r="WUG50" s="46"/>
      <c r="WUH50" s="46"/>
      <c r="WUI50" s="46"/>
      <c r="WUJ50" s="46"/>
      <c r="WUK50" s="46"/>
      <c r="WUL50" s="46"/>
      <c r="WUM50" s="46"/>
      <c r="WUN50" s="46"/>
      <c r="WUO50" s="46"/>
      <c r="WUP50" s="46"/>
      <c r="WUQ50" s="46"/>
      <c r="WUR50" s="46"/>
      <c r="WUS50" s="46"/>
      <c r="WUT50" s="46"/>
      <c r="WUU50" s="46"/>
      <c r="WUV50" s="46"/>
      <c r="WUW50" s="46"/>
      <c r="WUX50" s="46"/>
      <c r="WUY50" s="46"/>
    </row>
    <row r="51" spans="1:16119" s="45" customFormat="1" ht="399.75" customHeight="1">
      <c r="A51" s="148" t="s">
        <v>254</v>
      </c>
      <c r="B51" s="884" t="s">
        <v>66</v>
      </c>
      <c r="C51" s="884"/>
      <c r="D51" s="99" t="s">
        <v>255</v>
      </c>
      <c r="E51" s="1282" t="s">
        <v>256</v>
      </c>
      <c r="F51" s="1282"/>
      <c r="G51" s="1282"/>
      <c r="H51" s="1282"/>
      <c r="I51" s="1283" t="s">
        <v>1066</v>
      </c>
      <c r="J51" s="1284"/>
      <c r="K51" s="884" t="s">
        <v>262</v>
      </c>
      <c r="L51" s="884" t="s">
        <v>262</v>
      </c>
      <c r="M51" s="884" t="s">
        <v>262</v>
      </c>
      <c r="N51" s="1285" t="s">
        <v>264</v>
      </c>
      <c r="O51" s="1286"/>
      <c r="P51" s="705" t="s">
        <v>259</v>
      </c>
      <c r="Q51" s="643"/>
      <c r="R51" s="644"/>
      <c r="S51" s="95" t="s">
        <v>153</v>
      </c>
      <c r="T51" s="82" t="s">
        <v>114</v>
      </c>
      <c r="U51" s="132" t="s">
        <v>1049</v>
      </c>
      <c r="V51" s="175">
        <f>AE51</f>
        <v>11</v>
      </c>
      <c r="W51" s="175">
        <f>AF51</f>
        <v>11</v>
      </c>
      <c r="X51" s="426">
        <f>W51/V51</f>
        <v>1</v>
      </c>
      <c r="Y51" s="287">
        <f t="shared" si="25"/>
        <v>1</v>
      </c>
      <c r="Z51" s="246"/>
      <c r="AA51" s="7">
        <v>4</v>
      </c>
      <c r="AB51" s="7">
        <v>4</v>
      </c>
      <c r="AC51" s="426">
        <f>AB51/AA51</f>
        <v>1</v>
      </c>
      <c r="AD51" s="287">
        <f t="shared" si="26"/>
        <v>1</v>
      </c>
      <c r="AE51" s="285">
        <v>11</v>
      </c>
      <c r="AF51" s="285">
        <v>11</v>
      </c>
      <c r="AG51" s="444">
        <f>AF51/AE51</f>
        <v>1</v>
      </c>
      <c r="AH51" s="544">
        <f t="shared" ref="AH51" si="34">AG51</f>
        <v>1</v>
      </c>
      <c r="AI51" s="285">
        <v>75</v>
      </c>
      <c r="AJ51" s="285">
        <v>0</v>
      </c>
      <c r="AK51" s="286">
        <v>0</v>
      </c>
      <c r="AL51" s="287">
        <f t="shared" si="28"/>
        <v>0</v>
      </c>
      <c r="AM51" s="285">
        <v>100</v>
      </c>
      <c r="AN51" s="285">
        <v>0</v>
      </c>
      <c r="AO51" s="286">
        <v>0</v>
      </c>
      <c r="AP51" s="287">
        <f t="shared" si="29"/>
        <v>0</v>
      </c>
      <c r="AQ51" s="246"/>
      <c r="AR51" s="246"/>
      <c r="AS51" s="246"/>
      <c r="AT51" s="246"/>
      <c r="AU51" s="246"/>
      <c r="AV51" s="246"/>
      <c r="AW51" s="246"/>
      <c r="AX51" s="246"/>
      <c r="AY51" s="246"/>
      <c r="AZ51" s="246"/>
      <c r="BA51" s="246"/>
      <c r="BB51" s="246"/>
      <c r="BC51" s="246"/>
      <c r="BD51" s="246"/>
      <c r="BE51" s="246"/>
      <c r="BF51" s="246"/>
      <c r="BG51" s="246"/>
      <c r="BH51" s="246"/>
      <c r="BI51" s="246"/>
      <c r="BJ51" s="246"/>
      <c r="BK51" s="246"/>
      <c r="BL51" s="246"/>
      <c r="BM51" s="246"/>
      <c r="BN51" s="246"/>
      <c r="BO51" s="2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DQ51" s="46"/>
      <c r="DR51" s="46"/>
      <c r="DS51" s="46"/>
      <c r="DT51" s="46"/>
      <c r="DU51" s="46"/>
      <c r="DV51" s="46"/>
      <c r="DW51" s="46"/>
      <c r="DX51" s="46"/>
      <c r="DY51" s="46"/>
      <c r="DZ51" s="46"/>
      <c r="EA51" s="46"/>
      <c r="EB51" s="46"/>
      <c r="EC51" s="46"/>
      <c r="ED51" s="46"/>
      <c r="EE51" s="46"/>
      <c r="EF51" s="46"/>
      <c r="EG51" s="46"/>
      <c r="EH51" s="46"/>
      <c r="EI51" s="46"/>
      <c r="EJ51" s="46"/>
      <c r="EK51" s="46"/>
      <c r="EL51" s="46"/>
      <c r="EM51" s="46"/>
      <c r="EN51" s="46"/>
      <c r="EO51" s="46"/>
      <c r="EP51" s="46"/>
      <c r="EQ51" s="46"/>
      <c r="ER51" s="46"/>
      <c r="ES51" s="46"/>
      <c r="ET51" s="46"/>
      <c r="EU51" s="46"/>
      <c r="EV51" s="46"/>
      <c r="EW51" s="46"/>
      <c r="EX51" s="46"/>
      <c r="EY51" s="46"/>
      <c r="EZ51" s="46"/>
      <c r="FA51" s="46"/>
      <c r="FB51" s="46"/>
      <c r="FC51" s="46"/>
      <c r="FD51" s="46"/>
      <c r="FE51" s="46"/>
      <c r="FF51" s="46"/>
      <c r="FG51" s="46"/>
      <c r="FH51" s="46"/>
      <c r="FI51" s="46"/>
      <c r="FJ51" s="46"/>
      <c r="FK51" s="46"/>
      <c r="FL51" s="46"/>
      <c r="FM51" s="46"/>
      <c r="FN51" s="46"/>
      <c r="FO51" s="46"/>
      <c r="FP51" s="46"/>
      <c r="FQ51" s="46"/>
      <c r="FR51" s="46"/>
      <c r="FS51" s="46"/>
      <c r="FT51" s="46"/>
      <c r="FU51" s="46"/>
      <c r="FV51" s="46"/>
      <c r="FW51" s="46"/>
      <c r="FX51" s="46"/>
      <c r="FY51" s="46"/>
      <c r="FZ51" s="46"/>
      <c r="GA51" s="46"/>
      <c r="GB51" s="46"/>
      <c r="GC51" s="46"/>
      <c r="GD51" s="46"/>
      <c r="GE51" s="46"/>
      <c r="GF51" s="46"/>
      <c r="GG51" s="46"/>
      <c r="GH51" s="46"/>
      <c r="GI51" s="46"/>
      <c r="GJ51" s="46"/>
      <c r="GK51" s="46"/>
      <c r="GL51" s="46"/>
      <c r="GM51" s="46"/>
      <c r="GN51" s="46"/>
      <c r="GO51" s="46"/>
      <c r="GP51" s="46"/>
      <c r="GQ51" s="46"/>
      <c r="GR51" s="46"/>
      <c r="GS51" s="46"/>
      <c r="GT51" s="46"/>
      <c r="GU51" s="46"/>
      <c r="GV51" s="46"/>
      <c r="GW51" s="46"/>
      <c r="GX51" s="46"/>
      <c r="GY51" s="46"/>
      <c r="GZ51" s="46"/>
      <c r="HA51" s="46"/>
      <c r="HB51" s="46"/>
      <c r="HC51" s="46"/>
      <c r="HD51" s="46"/>
      <c r="HE51" s="46"/>
      <c r="HF51" s="46"/>
      <c r="HG51" s="46"/>
      <c r="HH51" s="46"/>
      <c r="HI51" s="46"/>
      <c r="HJ51" s="46"/>
      <c r="HK51" s="46"/>
      <c r="HL51" s="46"/>
      <c r="HM51" s="46"/>
      <c r="HN51" s="46"/>
      <c r="HO51" s="46"/>
      <c r="HP51" s="46"/>
      <c r="HQ51" s="46"/>
      <c r="HR51" s="46"/>
      <c r="HS51" s="46"/>
      <c r="HT51" s="46"/>
      <c r="HU51" s="46"/>
      <c r="HV51" s="46"/>
      <c r="HW51" s="46"/>
      <c r="HX51" s="46"/>
      <c r="HY51" s="46"/>
      <c r="HZ51" s="46"/>
      <c r="IA51" s="46"/>
      <c r="IB51" s="46"/>
      <c r="IC51" s="46"/>
      <c r="ID51" s="46"/>
      <c r="IE51" s="46"/>
      <c r="IF51" s="46"/>
      <c r="IG51" s="46"/>
      <c r="IH51" s="46"/>
      <c r="II51" s="46"/>
      <c r="IJ51" s="46"/>
      <c r="IK51" s="46"/>
      <c r="IL51" s="46"/>
      <c r="IM51" s="46"/>
      <c r="IN51" s="46"/>
      <c r="IO51" s="46"/>
      <c r="IP51" s="46"/>
      <c r="IQ51" s="46"/>
      <c r="IR51" s="46"/>
      <c r="IS51" s="46"/>
      <c r="IT51" s="46"/>
      <c r="IU51" s="46"/>
      <c r="IV51" s="46"/>
      <c r="IW51" s="46"/>
      <c r="IX51" s="46"/>
      <c r="IY51" s="46"/>
      <c r="IZ51" s="46"/>
      <c r="JA51" s="46"/>
      <c r="JB51" s="46"/>
      <c r="JC51" s="46"/>
      <c r="JD51" s="46"/>
      <c r="JE51" s="46"/>
      <c r="JF51" s="46"/>
      <c r="JG51" s="46"/>
      <c r="JH51" s="46"/>
      <c r="JI51" s="46"/>
      <c r="JJ51" s="46"/>
      <c r="JK51" s="46"/>
      <c r="JL51" s="46"/>
      <c r="JM51" s="46"/>
      <c r="JN51" s="46"/>
      <c r="JO51" s="46"/>
      <c r="JP51" s="46"/>
      <c r="JQ51" s="46"/>
      <c r="JR51" s="46"/>
      <c r="JS51" s="46"/>
      <c r="JT51" s="46"/>
      <c r="JU51" s="46"/>
      <c r="JV51" s="46"/>
      <c r="JW51" s="46"/>
      <c r="JX51" s="46"/>
      <c r="JY51" s="46"/>
      <c r="JZ51" s="46"/>
      <c r="KA51" s="46"/>
      <c r="KB51" s="46"/>
      <c r="KC51" s="46"/>
      <c r="KD51" s="46"/>
      <c r="KE51" s="46"/>
      <c r="KF51" s="46"/>
      <c r="KG51" s="46"/>
      <c r="KH51" s="46"/>
      <c r="KI51" s="46"/>
      <c r="KJ51" s="46"/>
      <c r="KK51" s="46"/>
      <c r="KL51" s="46"/>
      <c r="KM51" s="46"/>
      <c r="KN51" s="46"/>
      <c r="KO51" s="46"/>
      <c r="KP51" s="46"/>
      <c r="KQ51" s="46"/>
      <c r="KR51" s="46"/>
      <c r="KS51" s="46"/>
      <c r="KT51" s="46"/>
      <c r="KU51" s="46"/>
      <c r="KV51" s="46"/>
      <c r="KW51" s="46"/>
      <c r="KX51" s="46"/>
      <c r="KY51" s="46"/>
      <c r="KZ51" s="46"/>
      <c r="LA51" s="46"/>
      <c r="LB51" s="46"/>
      <c r="LC51" s="46"/>
      <c r="LD51" s="46"/>
      <c r="LE51" s="46"/>
      <c r="LF51" s="46"/>
      <c r="LG51" s="46"/>
      <c r="LH51" s="46"/>
      <c r="LI51" s="46"/>
      <c r="LJ51" s="46"/>
      <c r="LK51" s="46"/>
      <c r="LL51" s="46"/>
      <c r="LM51" s="46"/>
      <c r="LN51" s="46"/>
      <c r="LO51" s="46"/>
      <c r="LP51" s="46"/>
      <c r="LQ51" s="46"/>
      <c r="LR51" s="46"/>
      <c r="LS51" s="46"/>
      <c r="LT51" s="46"/>
      <c r="LU51" s="46"/>
      <c r="LV51" s="46"/>
      <c r="LW51" s="46"/>
      <c r="LX51" s="46"/>
      <c r="LY51" s="46"/>
      <c r="LZ51" s="46"/>
      <c r="MA51" s="46"/>
      <c r="MB51" s="46"/>
      <c r="MC51" s="46"/>
      <c r="MD51" s="46"/>
      <c r="ME51" s="46"/>
      <c r="MF51" s="46"/>
      <c r="MG51" s="46"/>
      <c r="MH51" s="46"/>
      <c r="MI51" s="46"/>
      <c r="MJ51" s="46"/>
      <c r="MK51" s="46"/>
      <c r="ML51" s="46"/>
      <c r="MM51" s="46"/>
      <c r="MN51" s="46"/>
      <c r="MO51" s="46"/>
      <c r="MP51" s="46"/>
      <c r="MQ51" s="46"/>
      <c r="MR51" s="46"/>
      <c r="MS51" s="46"/>
      <c r="MT51" s="46"/>
      <c r="MU51" s="46"/>
      <c r="MV51" s="46"/>
      <c r="MW51" s="46"/>
      <c r="MX51" s="46"/>
      <c r="MY51" s="46"/>
      <c r="MZ51" s="46"/>
      <c r="NA51" s="46"/>
      <c r="NB51" s="46"/>
      <c r="NC51" s="46"/>
      <c r="ND51" s="46"/>
      <c r="NE51" s="46"/>
      <c r="NF51" s="46"/>
      <c r="NG51" s="46"/>
      <c r="NH51" s="46"/>
      <c r="NI51" s="46"/>
      <c r="NJ51" s="46"/>
      <c r="NK51" s="46"/>
      <c r="NL51" s="46"/>
      <c r="NM51" s="46"/>
      <c r="NN51" s="46"/>
      <c r="NO51" s="46"/>
      <c r="NP51" s="46"/>
      <c r="NQ51" s="46"/>
      <c r="NR51" s="46"/>
      <c r="NS51" s="46"/>
      <c r="NT51" s="46"/>
      <c r="NU51" s="46"/>
      <c r="NV51" s="46"/>
      <c r="NW51" s="46"/>
      <c r="NX51" s="46"/>
      <c r="NY51" s="46"/>
      <c r="NZ51" s="46"/>
      <c r="OA51" s="46"/>
      <c r="OB51" s="46"/>
      <c r="OC51" s="46"/>
      <c r="OD51" s="46"/>
      <c r="OE51" s="46"/>
      <c r="OF51" s="46"/>
      <c r="OG51" s="46"/>
      <c r="OH51" s="46"/>
      <c r="OI51" s="46"/>
      <c r="OJ51" s="46"/>
      <c r="OK51" s="46"/>
      <c r="OL51" s="46"/>
      <c r="OM51" s="46"/>
      <c r="ON51" s="46"/>
      <c r="OO51" s="46"/>
      <c r="OP51" s="46"/>
      <c r="OQ51" s="46"/>
      <c r="OR51" s="46"/>
      <c r="OS51" s="46"/>
      <c r="OT51" s="46"/>
      <c r="OU51" s="46"/>
      <c r="OV51" s="46"/>
      <c r="OW51" s="46"/>
      <c r="OX51" s="46"/>
      <c r="OY51" s="46"/>
      <c r="OZ51" s="46"/>
      <c r="PA51" s="46"/>
      <c r="PB51" s="46"/>
      <c r="PC51" s="46"/>
      <c r="PD51" s="46"/>
      <c r="PE51" s="46"/>
      <c r="PF51" s="46"/>
      <c r="PG51" s="46"/>
      <c r="PH51" s="46"/>
      <c r="PI51" s="46"/>
      <c r="PJ51" s="46"/>
      <c r="PK51" s="46"/>
      <c r="PL51" s="46"/>
      <c r="PM51" s="46"/>
      <c r="PN51" s="46"/>
      <c r="PO51" s="46"/>
      <c r="PP51" s="46"/>
      <c r="PQ51" s="46"/>
      <c r="PR51" s="46"/>
      <c r="PS51" s="46"/>
      <c r="PT51" s="46"/>
      <c r="PU51" s="46"/>
      <c r="PV51" s="46"/>
      <c r="PW51" s="46"/>
      <c r="PX51" s="46"/>
      <c r="PY51" s="46"/>
      <c r="PZ51" s="46"/>
      <c r="QA51" s="46"/>
      <c r="QB51" s="46"/>
      <c r="QC51" s="46"/>
      <c r="QD51" s="46"/>
      <c r="QE51" s="46"/>
      <c r="QF51" s="46"/>
      <c r="QG51" s="46"/>
      <c r="QH51" s="46"/>
      <c r="QI51" s="46"/>
      <c r="QJ51" s="46"/>
      <c r="QK51" s="46"/>
      <c r="QL51" s="46"/>
      <c r="QM51" s="46"/>
      <c r="QN51" s="46"/>
      <c r="QO51" s="46"/>
      <c r="QP51" s="46"/>
      <c r="QQ51" s="46"/>
      <c r="QR51" s="46"/>
      <c r="QS51" s="46"/>
      <c r="QT51" s="46"/>
      <c r="QU51" s="46"/>
      <c r="QV51" s="46"/>
      <c r="QW51" s="46"/>
      <c r="QX51" s="46"/>
      <c r="QY51" s="46"/>
      <c r="QZ51" s="46"/>
      <c r="RA51" s="46"/>
      <c r="RB51" s="46"/>
      <c r="RC51" s="46"/>
      <c r="RD51" s="46"/>
      <c r="RE51" s="46"/>
      <c r="RF51" s="46"/>
      <c r="RG51" s="46"/>
      <c r="RH51" s="46"/>
      <c r="RI51" s="46"/>
      <c r="RJ51" s="46"/>
      <c r="RK51" s="46"/>
      <c r="RL51" s="46"/>
      <c r="RM51" s="46"/>
      <c r="RN51" s="46"/>
      <c r="RO51" s="46"/>
      <c r="RP51" s="46"/>
      <c r="RQ51" s="46"/>
      <c r="RR51" s="46"/>
      <c r="RS51" s="46"/>
      <c r="RT51" s="46"/>
      <c r="RU51" s="46"/>
      <c r="RV51" s="46"/>
      <c r="RW51" s="46"/>
      <c r="RX51" s="46"/>
      <c r="RY51" s="46"/>
      <c r="RZ51" s="46"/>
      <c r="SA51" s="46"/>
      <c r="SB51" s="46"/>
      <c r="SC51" s="46"/>
      <c r="SD51" s="46"/>
      <c r="SE51" s="46"/>
      <c r="SF51" s="46"/>
      <c r="SG51" s="46"/>
      <c r="SH51" s="46"/>
      <c r="SI51" s="46"/>
      <c r="SJ51" s="46"/>
      <c r="SK51" s="46"/>
      <c r="SL51" s="46"/>
      <c r="SM51" s="46"/>
      <c r="SN51" s="46"/>
      <c r="SO51" s="46"/>
      <c r="SP51" s="46"/>
      <c r="SQ51" s="46"/>
      <c r="SR51" s="46"/>
      <c r="SS51" s="46"/>
      <c r="ST51" s="46"/>
      <c r="SU51" s="46"/>
      <c r="SV51" s="46"/>
      <c r="SW51" s="46"/>
      <c r="SX51" s="46"/>
      <c r="SY51" s="46"/>
      <c r="SZ51" s="46"/>
      <c r="TA51" s="46"/>
      <c r="TB51" s="46"/>
      <c r="TC51" s="46"/>
      <c r="TD51" s="46"/>
      <c r="TE51" s="46"/>
      <c r="TF51" s="46"/>
      <c r="TG51" s="46"/>
      <c r="TH51" s="46"/>
      <c r="TI51" s="46"/>
      <c r="TJ51" s="46"/>
      <c r="TK51" s="46"/>
      <c r="TL51" s="46"/>
      <c r="TM51" s="46"/>
      <c r="TN51" s="46"/>
      <c r="TO51" s="46"/>
      <c r="TP51" s="46"/>
      <c r="TQ51" s="46"/>
      <c r="TR51" s="46"/>
      <c r="TS51" s="46"/>
      <c r="TT51" s="46"/>
      <c r="TU51" s="46"/>
      <c r="TV51" s="46"/>
      <c r="TW51" s="46"/>
      <c r="TX51" s="46"/>
      <c r="TY51" s="46"/>
      <c r="TZ51" s="46"/>
      <c r="UA51" s="46"/>
      <c r="UB51" s="46"/>
      <c r="UC51" s="46"/>
      <c r="UD51" s="46"/>
      <c r="UE51" s="46"/>
      <c r="UF51" s="46"/>
      <c r="UG51" s="46"/>
      <c r="UH51" s="46"/>
      <c r="UI51" s="46"/>
      <c r="UJ51" s="46"/>
      <c r="UK51" s="46"/>
      <c r="UL51" s="46"/>
      <c r="UM51" s="46"/>
      <c r="UN51" s="46"/>
      <c r="UO51" s="46"/>
      <c r="UP51" s="46"/>
      <c r="UQ51" s="46"/>
      <c r="UR51" s="46"/>
      <c r="US51" s="46"/>
      <c r="UT51" s="46"/>
      <c r="UU51" s="46"/>
      <c r="UV51" s="46"/>
      <c r="UW51" s="46"/>
      <c r="UX51" s="46"/>
      <c r="UY51" s="46"/>
      <c r="UZ51" s="46"/>
      <c r="VA51" s="46"/>
      <c r="VB51" s="46"/>
      <c r="VC51" s="46"/>
      <c r="VD51" s="46"/>
      <c r="VE51" s="46"/>
      <c r="VF51" s="46"/>
      <c r="VG51" s="46"/>
      <c r="VH51" s="46"/>
      <c r="VI51" s="46"/>
      <c r="VJ51" s="46"/>
      <c r="VK51" s="46"/>
      <c r="VL51" s="46"/>
      <c r="VM51" s="46"/>
      <c r="VN51" s="46"/>
      <c r="VO51" s="46"/>
      <c r="VP51" s="46"/>
      <c r="VQ51" s="46"/>
      <c r="VR51" s="46"/>
      <c r="VS51" s="46"/>
      <c r="VT51" s="46"/>
      <c r="VU51" s="46"/>
      <c r="VV51" s="46"/>
      <c r="VW51" s="46"/>
      <c r="VX51" s="46"/>
      <c r="VY51" s="46"/>
      <c r="VZ51" s="46"/>
      <c r="WA51" s="46"/>
      <c r="WB51" s="46"/>
      <c r="WC51" s="46"/>
      <c r="WD51" s="46"/>
      <c r="WE51" s="46"/>
      <c r="WF51" s="46"/>
      <c r="WG51" s="46"/>
      <c r="WH51" s="46"/>
      <c r="WI51" s="46"/>
      <c r="WJ51" s="46"/>
      <c r="WK51" s="46"/>
      <c r="WL51" s="46"/>
      <c r="WM51" s="46"/>
      <c r="WN51" s="46"/>
      <c r="WO51" s="46"/>
      <c r="WP51" s="46"/>
      <c r="WQ51" s="46"/>
      <c r="WR51" s="46"/>
      <c r="WS51" s="46"/>
      <c r="WT51" s="46"/>
      <c r="WU51" s="46"/>
      <c r="WV51" s="46"/>
      <c r="WW51" s="46"/>
      <c r="WX51" s="46"/>
      <c r="WY51" s="46"/>
      <c r="WZ51" s="46"/>
      <c r="XA51" s="46"/>
      <c r="XB51" s="46"/>
      <c r="XC51" s="46"/>
      <c r="XD51" s="46"/>
      <c r="XE51" s="46"/>
      <c r="XF51" s="46"/>
      <c r="XG51" s="46"/>
      <c r="XH51" s="46"/>
      <c r="XI51" s="46"/>
      <c r="XJ51" s="46"/>
      <c r="XK51" s="46"/>
      <c r="XL51" s="46"/>
      <c r="XM51" s="46"/>
      <c r="XN51" s="46"/>
      <c r="XO51" s="46"/>
      <c r="XP51" s="46"/>
      <c r="XQ51" s="46"/>
      <c r="XR51" s="46"/>
      <c r="XS51" s="46"/>
      <c r="XT51" s="46"/>
      <c r="XU51" s="46"/>
      <c r="XV51" s="46"/>
      <c r="XW51" s="46"/>
      <c r="XX51" s="46"/>
      <c r="XY51" s="46"/>
      <c r="XZ51" s="46"/>
      <c r="YA51" s="46"/>
      <c r="YB51" s="46"/>
      <c r="YC51" s="46"/>
      <c r="YD51" s="46"/>
      <c r="YE51" s="46"/>
      <c r="YF51" s="46"/>
      <c r="YG51" s="46"/>
      <c r="YH51" s="46"/>
      <c r="YI51" s="46"/>
      <c r="YJ51" s="46"/>
      <c r="YK51" s="46"/>
      <c r="YL51" s="46"/>
      <c r="YM51" s="46"/>
      <c r="YN51" s="46"/>
      <c r="YO51" s="46"/>
      <c r="YP51" s="46"/>
      <c r="YQ51" s="46"/>
      <c r="YR51" s="46"/>
      <c r="YS51" s="46"/>
      <c r="YT51" s="46"/>
      <c r="YU51" s="46"/>
      <c r="YV51" s="46"/>
      <c r="YW51" s="46"/>
      <c r="YX51" s="46"/>
      <c r="YY51" s="46"/>
      <c r="YZ51" s="46"/>
      <c r="ZA51" s="46"/>
      <c r="ZB51" s="46"/>
      <c r="ZC51" s="46"/>
      <c r="ZD51" s="46"/>
      <c r="ZE51" s="46"/>
      <c r="ZF51" s="46"/>
      <c r="ZG51" s="46"/>
      <c r="ZH51" s="46"/>
      <c r="ZI51" s="46"/>
      <c r="ZJ51" s="46"/>
      <c r="ZK51" s="46"/>
      <c r="ZL51" s="46"/>
      <c r="ZM51" s="46"/>
      <c r="ZN51" s="46"/>
      <c r="ZO51" s="46"/>
      <c r="ZP51" s="46"/>
      <c r="ZQ51" s="46"/>
      <c r="ZR51" s="46"/>
      <c r="ZS51" s="46"/>
      <c r="ZT51" s="46"/>
      <c r="ZU51" s="46"/>
      <c r="ZV51" s="46"/>
      <c r="ZW51" s="46"/>
      <c r="ZX51" s="46"/>
      <c r="ZY51" s="46"/>
      <c r="ZZ51" s="46"/>
      <c r="AAA51" s="46"/>
      <c r="AAB51" s="46"/>
      <c r="AAC51" s="46"/>
      <c r="AAD51" s="46"/>
      <c r="AAE51" s="46"/>
      <c r="AAF51" s="46"/>
      <c r="AAG51" s="46"/>
      <c r="AAH51" s="46"/>
      <c r="AAI51" s="46"/>
      <c r="AAJ51" s="46"/>
      <c r="AAK51" s="46"/>
      <c r="AAL51" s="46"/>
      <c r="AAM51" s="46"/>
      <c r="AAN51" s="46"/>
      <c r="AAO51" s="46"/>
      <c r="AAP51" s="46"/>
      <c r="AAQ51" s="46"/>
      <c r="AAR51" s="46"/>
      <c r="AAS51" s="46"/>
      <c r="AAT51" s="46"/>
      <c r="AAU51" s="46"/>
      <c r="AAV51" s="46"/>
      <c r="AAW51" s="46"/>
      <c r="AAX51" s="46"/>
      <c r="AAY51" s="46"/>
      <c r="AAZ51" s="46"/>
      <c r="ABA51" s="46"/>
      <c r="ABB51" s="46"/>
      <c r="ABC51" s="46"/>
      <c r="ABD51" s="46"/>
      <c r="ABE51" s="46"/>
      <c r="ABF51" s="46"/>
      <c r="ABG51" s="46"/>
      <c r="ABH51" s="46"/>
      <c r="ABI51" s="46"/>
      <c r="ABJ51" s="46"/>
      <c r="ABK51" s="46"/>
      <c r="ABL51" s="46"/>
      <c r="ABM51" s="46"/>
      <c r="ABN51" s="46"/>
      <c r="ABO51" s="46"/>
      <c r="ABP51" s="46"/>
      <c r="ABQ51" s="46"/>
      <c r="ABR51" s="46"/>
      <c r="ABS51" s="46"/>
      <c r="ABT51" s="46"/>
      <c r="ABU51" s="46"/>
      <c r="ABV51" s="46"/>
      <c r="ABW51" s="46"/>
      <c r="ABX51" s="46"/>
      <c r="ABY51" s="46"/>
      <c r="ABZ51" s="46"/>
      <c r="ACA51" s="46"/>
      <c r="ACB51" s="46"/>
      <c r="ACC51" s="46"/>
      <c r="ACD51" s="46"/>
      <c r="ACE51" s="46"/>
      <c r="ACF51" s="46"/>
      <c r="ACG51" s="46"/>
      <c r="ACH51" s="46"/>
      <c r="ACI51" s="46"/>
      <c r="ACJ51" s="46"/>
      <c r="ACK51" s="46"/>
      <c r="ACL51" s="46"/>
      <c r="ACM51" s="46"/>
      <c r="ACN51" s="46"/>
      <c r="ACO51" s="46"/>
      <c r="ACP51" s="46"/>
      <c r="ACQ51" s="46"/>
      <c r="ACR51" s="46"/>
      <c r="ACS51" s="46"/>
      <c r="ACT51" s="46"/>
      <c r="ACU51" s="46"/>
      <c r="ACV51" s="46"/>
      <c r="ACW51" s="46"/>
      <c r="ACX51" s="46"/>
      <c r="ACY51" s="46"/>
      <c r="ACZ51" s="46"/>
      <c r="ADA51" s="46"/>
      <c r="ADB51" s="46"/>
      <c r="ADC51" s="46"/>
      <c r="ADD51" s="46"/>
      <c r="ADE51" s="46"/>
      <c r="ADF51" s="46"/>
      <c r="ADG51" s="46"/>
      <c r="ADH51" s="46"/>
      <c r="ADI51" s="46"/>
      <c r="ADJ51" s="46"/>
      <c r="ADK51" s="46"/>
      <c r="ADL51" s="46"/>
      <c r="ADM51" s="46"/>
      <c r="ADN51" s="46"/>
      <c r="ADO51" s="46"/>
      <c r="ADP51" s="46"/>
      <c r="ADQ51" s="46"/>
      <c r="ADR51" s="46"/>
      <c r="ADS51" s="46"/>
      <c r="ADT51" s="46"/>
      <c r="ADU51" s="46"/>
      <c r="ADV51" s="46"/>
      <c r="ADW51" s="46"/>
      <c r="ADX51" s="46"/>
      <c r="ADY51" s="46"/>
      <c r="ADZ51" s="46"/>
      <c r="AEA51" s="46"/>
      <c r="AEB51" s="46"/>
      <c r="AEC51" s="46"/>
      <c r="AED51" s="46"/>
      <c r="AEE51" s="46"/>
      <c r="AEF51" s="46"/>
      <c r="AEG51" s="46"/>
      <c r="AEH51" s="46"/>
      <c r="AEI51" s="46"/>
      <c r="AEJ51" s="46"/>
      <c r="AEK51" s="46"/>
      <c r="AEL51" s="46"/>
      <c r="AEM51" s="46"/>
      <c r="AEN51" s="46"/>
      <c r="AEO51" s="46"/>
      <c r="AEP51" s="46"/>
      <c r="AEQ51" s="46"/>
      <c r="AER51" s="46"/>
      <c r="AES51" s="46"/>
      <c r="AET51" s="46"/>
      <c r="AEU51" s="46"/>
      <c r="AEV51" s="46"/>
      <c r="AEW51" s="46"/>
      <c r="AEX51" s="46"/>
      <c r="AEY51" s="46"/>
      <c r="AEZ51" s="46"/>
      <c r="AFA51" s="46"/>
      <c r="AFB51" s="46"/>
      <c r="AFC51" s="46"/>
      <c r="AFD51" s="46"/>
      <c r="AFE51" s="46"/>
      <c r="AFF51" s="46"/>
      <c r="AFG51" s="46"/>
      <c r="AFH51" s="46"/>
      <c r="AFI51" s="46"/>
      <c r="AFJ51" s="46"/>
      <c r="AFK51" s="46"/>
      <c r="AFL51" s="46"/>
      <c r="AFM51" s="46"/>
      <c r="AFN51" s="46"/>
      <c r="AFO51" s="46"/>
      <c r="AFP51" s="46"/>
      <c r="AFQ51" s="46"/>
      <c r="AFR51" s="46"/>
      <c r="AFS51" s="46"/>
      <c r="AFT51" s="46"/>
      <c r="AFU51" s="46"/>
      <c r="AFV51" s="46"/>
      <c r="AFW51" s="46"/>
      <c r="AFX51" s="46"/>
      <c r="AFY51" s="46"/>
      <c r="AFZ51" s="46"/>
      <c r="AGA51" s="46"/>
      <c r="AGB51" s="46"/>
      <c r="AGC51" s="46"/>
      <c r="AGD51" s="46"/>
      <c r="AGE51" s="46"/>
      <c r="AGF51" s="46"/>
      <c r="AGG51" s="46"/>
      <c r="AGH51" s="46"/>
      <c r="AGI51" s="46"/>
      <c r="AGJ51" s="46"/>
      <c r="AGK51" s="46"/>
      <c r="AGL51" s="46"/>
      <c r="AGM51" s="46"/>
      <c r="AGN51" s="46"/>
      <c r="AGO51" s="46"/>
      <c r="AGP51" s="46"/>
      <c r="AGQ51" s="46"/>
      <c r="AGR51" s="46"/>
      <c r="AGS51" s="46"/>
      <c r="AGT51" s="46"/>
      <c r="AGU51" s="46"/>
      <c r="AGV51" s="46"/>
      <c r="AGW51" s="46"/>
      <c r="AGX51" s="46"/>
      <c r="AGY51" s="46"/>
      <c r="AGZ51" s="46"/>
      <c r="AHA51" s="46"/>
      <c r="AHB51" s="46"/>
      <c r="AHC51" s="46"/>
      <c r="AHD51" s="46"/>
      <c r="AHE51" s="46"/>
      <c r="AHF51" s="46"/>
      <c r="AHG51" s="46"/>
      <c r="AHH51" s="46"/>
      <c r="AHI51" s="46"/>
      <c r="AHJ51" s="46"/>
      <c r="AHK51" s="46"/>
      <c r="AHL51" s="46"/>
      <c r="AHM51" s="46"/>
      <c r="AHN51" s="46"/>
      <c r="AHO51" s="46"/>
      <c r="AHP51" s="46"/>
      <c r="AHQ51" s="46"/>
      <c r="AHR51" s="46"/>
      <c r="AHS51" s="46"/>
      <c r="AHT51" s="46"/>
      <c r="AHU51" s="46"/>
      <c r="AHV51" s="46"/>
      <c r="AHW51" s="46"/>
      <c r="AHX51" s="46"/>
      <c r="AHY51" s="46"/>
      <c r="AHZ51" s="46"/>
      <c r="AIA51" s="46"/>
      <c r="AIB51" s="46"/>
      <c r="AIC51" s="46"/>
      <c r="AID51" s="46"/>
      <c r="AIE51" s="46"/>
      <c r="AIF51" s="46"/>
      <c r="AIG51" s="46"/>
      <c r="AIH51" s="46"/>
      <c r="AII51" s="46"/>
      <c r="AIJ51" s="46"/>
      <c r="AIK51" s="46"/>
      <c r="AIL51" s="46"/>
      <c r="AIM51" s="46"/>
      <c r="AIN51" s="46"/>
      <c r="AIO51" s="46"/>
      <c r="AIP51" s="46"/>
      <c r="AIQ51" s="46"/>
      <c r="AIR51" s="46"/>
      <c r="AIS51" s="46"/>
      <c r="AIT51" s="46"/>
      <c r="AIU51" s="46"/>
      <c r="AIV51" s="46"/>
      <c r="AIW51" s="46"/>
      <c r="AIX51" s="46"/>
      <c r="AIY51" s="46"/>
      <c r="AIZ51" s="46"/>
      <c r="AJA51" s="46"/>
      <c r="AJB51" s="46"/>
      <c r="AJC51" s="46"/>
      <c r="AJD51" s="46"/>
      <c r="AJE51" s="46"/>
      <c r="AJF51" s="46"/>
      <c r="AJG51" s="46"/>
      <c r="AJH51" s="46"/>
      <c r="AJI51" s="46"/>
      <c r="AJJ51" s="46"/>
      <c r="AJK51" s="46"/>
      <c r="AJL51" s="46"/>
      <c r="AJM51" s="46"/>
      <c r="AJN51" s="46"/>
      <c r="AJO51" s="46"/>
      <c r="AJP51" s="46"/>
      <c r="AJQ51" s="46"/>
      <c r="AJR51" s="46"/>
      <c r="AJS51" s="46"/>
      <c r="AJT51" s="46"/>
      <c r="AJU51" s="46"/>
      <c r="AJV51" s="46"/>
      <c r="AJW51" s="46"/>
      <c r="AJX51" s="46"/>
      <c r="AJY51" s="46"/>
      <c r="AJZ51" s="46"/>
      <c r="AKA51" s="46"/>
      <c r="AKB51" s="46"/>
      <c r="AKC51" s="46"/>
      <c r="AKD51" s="46"/>
      <c r="AKE51" s="46"/>
      <c r="AKF51" s="46"/>
      <c r="AKG51" s="46"/>
      <c r="AKH51" s="46"/>
      <c r="AKI51" s="46"/>
      <c r="AKJ51" s="46"/>
      <c r="AKK51" s="46"/>
      <c r="AKL51" s="46"/>
      <c r="AKM51" s="46"/>
      <c r="AKN51" s="46"/>
      <c r="AKO51" s="46"/>
      <c r="AKP51" s="46"/>
      <c r="AKQ51" s="46"/>
      <c r="AKR51" s="46"/>
      <c r="AKS51" s="46"/>
      <c r="AKT51" s="46"/>
      <c r="AKU51" s="46"/>
      <c r="AKV51" s="46"/>
      <c r="AKW51" s="46"/>
      <c r="AKX51" s="46"/>
      <c r="AKY51" s="46"/>
      <c r="AKZ51" s="46"/>
      <c r="ALA51" s="46"/>
      <c r="ALB51" s="46"/>
      <c r="ALC51" s="46"/>
      <c r="ALD51" s="46"/>
      <c r="ALE51" s="46"/>
      <c r="ALF51" s="46"/>
      <c r="ALG51" s="46"/>
      <c r="ALH51" s="46"/>
      <c r="ALI51" s="46"/>
      <c r="ALJ51" s="46"/>
      <c r="ALK51" s="46"/>
      <c r="ALL51" s="46"/>
      <c r="ALM51" s="46"/>
      <c r="ALN51" s="46"/>
      <c r="ALO51" s="46"/>
      <c r="ALP51" s="46"/>
      <c r="ALQ51" s="46"/>
      <c r="ALR51" s="46"/>
      <c r="ALS51" s="46"/>
      <c r="ALT51" s="46"/>
      <c r="ALU51" s="46"/>
      <c r="ALV51" s="46"/>
      <c r="ALW51" s="46"/>
      <c r="ALX51" s="46"/>
      <c r="ALY51" s="46"/>
      <c r="ALZ51" s="46"/>
      <c r="AMA51" s="46"/>
      <c r="AMB51" s="46"/>
      <c r="AMC51" s="46"/>
      <c r="AMD51" s="46"/>
      <c r="AME51" s="46"/>
      <c r="AMF51" s="46"/>
      <c r="AMG51" s="46"/>
      <c r="AMH51" s="46"/>
      <c r="AMI51" s="46"/>
      <c r="AMJ51" s="46"/>
      <c r="AMK51" s="46"/>
      <c r="AML51" s="46"/>
      <c r="AMM51" s="46"/>
      <c r="AMN51" s="46"/>
      <c r="AMO51" s="46"/>
      <c r="AMP51" s="46"/>
      <c r="AMQ51" s="46"/>
      <c r="AMR51" s="46"/>
      <c r="AMS51" s="46"/>
      <c r="AMT51" s="46"/>
      <c r="AMU51" s="46"/>
      <c r="AMV51" s="46"/>
      <c r="AMW51" s="46"/>
      <c r="AMX51" s="46"/>
      <c r="AMY51" s="46"/>
      <c r="AMZ51" s="46"/>
      <c r="ANA51" s="46"/>
      <c r="ANB51" s="46"/>
      <c r="ANC51" s="46"/>
      <c r="AND51" s="46"/>
      <c r="ANE51" s="46"/>
      <c r="ANF51" s="46"/>
      <c r="ANG51" s="46"/>
      <c r="ANH51" s="46"/>
      <c r="ANI51" s="46"/>
      <c r="ANJ51" s="46"/>
      <c r="ANK51" s="46"/>
      <c r="ANL51" s="46"/>
      <c r="ANM51" s="46"/>
      <c r="ANN51" s="46"/>
      <c r="ANO51" s="46"/>
      <c r="ANP51" s="46"/>
      <c r="ANQ51" s="46"/>
      <c r="ANR51" s="46"/>
      <c r="ANS51" s="46"/>
      <c r="ANT51" s="46"/>
      <c r="ANU51" s="46"/>
      <c r="ANV51" s="46"/>
      <c r="ANW51" s="46"/>
      <c r="ANX51" s="46"/>
      <c r="ANY51" s="46"/>
      <c r="ANZ51" s="46"/>
      <c r="AOA51" s="46"/>
      <c r="AOB51" s="46"/>
      <c r="AOC51" s="46"/>
      <c r="AOD51" s="46"/>
      <c r="AOE51" s="46"/>
      <c r="AOF51" s="46"/>
      <c r="AOG51" s="46"/>
      <c r="AOH51" s="46"/>
      <c r="AOI51" s="46"/>
      <c r="AOJ51" s="46"/>
      <c r="AOK51" s="46"/>
      <c r="AOL51" s="46"/>
      <c r="AOM51" s="46"/>
      <c r="AON51" s="46"/>
      <c r="AOO51" s="46"/>
      <c r="AOP51" s="46"/>
      <c r="AOQ51" s="46"/>
      <c r="AOR51" s="46"/>
      <c r="AOS51" s="46"/>
      <c r="AOT51" s="46"/>
      <c r="AOU51" s="46"/>
      <c r="AOV51" s="46"/>
      <c r="AOW51" s="46"/>
      <c r="AOX51" s="46"/>
      <c r="AOY51" s="46"/>
      <c r="AOZ51" s="46"/>
      <c r="APA51" s="46"/>
      <c r="APB51" s="46"/>
      <c r="APC51" s="46"/>
      <c r="APD51" s="46"/>
      <c r="APE51" s="46"/>
      <c r="APF51" s="46"/>
      <c r="APG51" s="46"/>
      <c r="APH51" s="46"/>
      <c r="API51" s="46"/>
      <c r="APJ51" s="46"/>
      <c r="APK51" s="46"/>
      <c r="APL51" s="46"/>
      <c r="APM51" s="46"/>
      <c r="APN51" s="46"/>
      <c r="APO51" s="46"/>
      <c r="APP51" s="46"/>
      <c r="APQ51" s="46"/>
      <c r="APR51" s="46"/>
      <c r="APS51" s="46"/>
      <c r="APT51" s="46"/>
      <c r="APU51" s="46"/>
      <c r="APV51" s="46"/>
      <c r="APW51" s="46"/>
      <c r="APX51" s="46"/>
      <c r="APY51" s="46"/>
      <c r="APZ51" s="46"/>
      <c r="AQA51" s="46"/>
      <c r="AQB51" s="46"/>
      <c r="AQC51" s="46"/>
      <c r="AQD51" s="46"/>
      <c r="AQE51" s="46"/>
      <c r="AQF51" s="46"/>
      <c r="AQG51" s="46"/>
      <c r="AQH51" s="46"/>
      <c r="AQI51" s="46"/>
      <c r="AQJ51" s="46"/>
      <c r="AQK51" s="46"/>
      <c r="AQL51" s="46"/>
      <c r="AQM51" s="46"/>
      <c r="AQN51" s="46"/>
      <c r="AQO51" s="46"/>
      <c r="AQP51" s="46"/>
      <c r="AQQ51" s="46"/>
      <c r="AQR51" s="46"/>
      <c r="AQS51" s="46"/>
      <c r="AQT51" s="46"/>
      <c r="AQU51" s="46"/>
      <c r="AQV51" s="46"/>
      <c r="AQW51" s="46"/>
      <c r="AQX51" s="46"/>
      <c r="AQY51" s="46"/>
      <c r="AQZ51" s="46"/>
      <c r="ARA51" s="46"/>
      <c r="ARB51" s="46"/>
      <c r="ARC51" s="46"/>
      <c r="ARD51" s="46"/>
      <c r="ARE51" s="46"/>
      <c r="ARF51" s="46"/>
      <c r="ARG51" s="46"/>
      <c r="ARH51" s="46"/>
      <c r="ARI51" s="46"/>
      <c r="ARJ51" s="46"/>
      <c r="ARK51" s="46"/>
      <c r="ARL51" s="46"/>
      <c r="ARM51" s="46"/>
      <c r="ARN51" s="46"/>
      <c r="ARO51" s="46"/>
      <c r="ARP51" s="46"/>
      <c r="ARQ51" s="46"/>
      <c r="ARR51" s="46"/>
      <c r="ARS51" s="46"/>
      <c r="ART51" s="46"/>
      <c r="ARU51" s="46"/>
      <c r="ARV51" s="46"/>
      <c r="ARW51" s="46"/>
      <c r="ARX51" s="46"/>
      <c r="ARY51" s="46"/>
      <c r="ARZ51" s="46"/>
      <c r="ASA51" s="46"/>
      <c r="ASB51" s="46"/>
      <c r="ASC51" s="46"/>
      <c r="ASD51" s="46"/>
      <c r="ASE51" s="46"/>
      <c r="ASF51" s="46"/>
      <c r="ASG51" s="46"/>
      <c r="ASH51" s="46"/>
      <c r="ASI51" s="46"/>
      <c r="ASJ51" s="46"/>
      <c r="ASK51" s="46"/>
      <c r="ASL51" s="46"/>
      <c r="ASM51" s="46"/>
      <c r="ASN51" s="46"/>
      <c r="ASO51" s="46"/>
      <c r="ASP51" s="46"/>
      <c r="ASQ51" s="46"/>
      <c r="ASR51" s="46"/>
      <c r="ASS51" s="46"/>
      <c r="AST51" s="46"/>
      <c r="ASU51" s="46"/>
      <c r="ASV51" s="46"/>
      <c r="ASW51" s="46"/>
      <c r="ASX51" s="46"/>
      <c r="ASY51" s="46"/>
      <c r="ASZ51" s="46"/>
      <c r="ATA51" s="46"/>
      <c r="ATB51" s="46"/>
      <c r="ATC51" s="46"/>
      <c r="ATD51" s="46"/>
      <c r="ATE51" s="46"/>
      <c r="ATF51" s="46"/>
      <c r="ATG51" s="46"/>
      <c r="ATH51" s="46"/>
      <c r="ATI51" s="46"/>
      <c r="ATJ51" s="46"/>
      <c r="ATK51" s="46"/>
      <c r="ATL51" s="46"/>
      <c r="ATM51" s="46"/>
      <c r="ATN51" s="46"/>
      <c r="ATO51" s="46"/>
      <c r="ATP51" s="46"/>
      <c r="ATQ51" s="46"/>
      <c r="ATR51" s="46"/>
      <c r="ATS51" s="46"/>
      <c r="ATT51" s="46"/>
      <c r="ATU51" s="46"/>
      <c r="ATV51" s="46"/>
      <c r="ATW51" s="46"/>
      <c r="ATX51" s="46"/>
      <c r="ATY51" s="46"/>
      <c r="ATZ51" s="46"/>
      <c r="AUA51" s="46"/>
      <c r="AUB51" s="46"/>
      <c r="AUC51" s="46"/>
      <c r="AUD51" s="46"/>
      <c r="AUE51" s="46"/>
      <c r="AUF51" s="46"/>
      <c r="AUG51" s="46"/>
      <c r="AUH51" s="46"/>
      <c r="AUI51" s="46"/>
      <c r="AUJ51" s="46"/>
      <c r="AUK51" s="46"/>
      <c r="AUL51" s="46"/>
      <c r="AUM51" s="46"/>
      <c r="AUN51" s="46"/>
      <c r="AUO51" s="46"/>
      <c r="AUP51" s="46"/>
      <c r="AUQ51" s="46"/>
      <c r="AUR51" s="46"/>
      <c r="AUS51" s="46"/>
      <c r="AUT51" s="46"/>
      <c r="AUU51" s="46"/>
      <c r="AUV51" s="46"/>
      <c r="AUW51" s="46"/>
      <c r="AUX51" s="46"/>
      <c r="AUY51" s="46"/>
      <c r="AUZ51" s="46"/>
      <c r="AVA51" s="46"/>
      <c r="AVB51" s="46"/>
      <c r="AVC51" s="46"/>
      <c r="AVD51" s="46"/>
      <c r="AVE51" s="46"/>
      <c r="AVF51" s="46"/>
      <c r="AVG51" s="46"/>
      <c r="AVH51" s="46"/>
      <c r="AVI51" s="46"/>
      <c r="AVJ51" s="46"/>
      <c r="AVK51" s="46"/>
      <c r="AVL51" s="46"/>
      <c r="AVM51" s="46"/>
      <c r="AVN51" s="46"/>
      <c r="AVO51" s="46"/>
      <c r="AVP51" s="46"/>
      <c r="AVQ51" s="46"/>
      <c r="AVR51" s="46"/>
      <c r="AVS51" s="46"/>
      <c r="AVT51" s="46"/>
      <c r="AVU51" s="46"/>
      <c r="AVV51" s="46"/>
      <c r="AVW51" s="46"/>
      <c r="AVX51" s="46"/>
      <c r="AVY51" s="46"/>
      <c r="AVZ51" s="46"/>
      <c r="AWA51" s="46"/>
      <c r="AWB51" s="46"/>
      <c r="AWC51" s="46"/>
      <c r="AWD51" s="46"/>
      <c r="AWE51" s="46"/>
      <c r="AWF51" s="46"/>
      <c r="AWG51" s="46"/>
      <c r="AWH51" s="46"/>
      <c r="AWI51" s="46"/>
      <c r="AWJ51" s="46"/>
      <c r="AWK51" s="46"/>
      <c r="AWL51" s="46"/>
      <c r="AWM51" s="46"/>
      <c r="AWN51" s="46"/>
      <c r="AWO51" s="46"/>
      <c r="AWP51" s="46"/>
      <c r="AWQ51" s="46"/>
      <c r="AWR51" s="46"/>
      <c r="AWS51" s="46"/>
      <c r="AWT51" s="46"/>
      <c r="AWU51" s="46"/>
      <c r="AWV51" s="46"/>
      <c r="AWW51" s="46"/>
      <c r="AWX51" s="46"/>
      <c r="AWY51" s="46"/>
      <c r="AWZ51" s="46"/>
      <c r="AXA51" s="46"/>
      <c r="AXB51" s="46"/>
      <c r="AXC51" s="46"/>
      <c r="AXD51" s="46"/>
      <c r="AXE51" s="46"/>
      <c r="AXF51" s="46"/>
      <c r="AXG51" s="46"/>
      <c r="AXH51" s="46"/>
      <c r="AXI51" s="46"/>
      <c r="AXJ51" s="46"/>
      <c r="AXK51" s="46"/>
      <c r="AXL51" s="46"/>
      <c r="AXM51" s="46"/>
      <c r="AXN51" s="46"/>
      <c r="AXO51" s="46"/>
      <c r="AXP51" s="46"/>
      <c r="AXQ51" s="46"/>
      <c r="AXR51" s="46"/>
      <c r="AXS51" s="46"/>
      <c r="AXT51" s="46"/>
      <c r="AXU51" s="46"/>
      <c r="AXV51" s="46"/>
      <c r="AXW51" s="46"/>
      <c r="AXX51" s="46"/>
      <c r="AXY51" s="46"/>
      <c r="AXZ51" s="46"/>
      <c r="AYA51" s="46"/>
      <c r="AYB51" s="46"/>
      <c r="AYC51" s="46"/>
      <c r="AYD51" s="46"/>
      <c r="AYE51" s="46"/>
      <c r="AYF51" s="46"/>
      <c r="AYG51" s="46"/>
      <c r="AYH51" s="46"/>
      <c r="AYI51" s="46"/>
      <c r="AYJ51" s="46"/>
      <c r="AYK51" s="46"/>
      <c r="AYL51" s="46"/>
      <c r="AYM51" s="46"/>
      <c r="AYN51" s="46"/>
      <c r="AYO51" s="46"/>
      <c r="AYP51" s="46"/>
      <c r="AYQ51" s="46"/>
      <c r="AYR51" s="46"/>
      <c r="AYS51" s="46"/>
      <c r="AYT51" s="46"/>
      <c r="AYU51" s="46"/>
      <c r="AYV51" s="46"/>
      <c r="AYW51" s="46"/>
      <c r="AYX51" s="46"/>
      <c r="AYY51" s="46"/>
      <c r="AYZ51" s="46"/>
      <c r="AZA51" s="46"/>
      <c r="AZB51" s="46"/>
      <c r="AZC51" s="46"/>
      <c r="AZD51" s="46"/>
      <c r="AZE51" s="46"/>
      <c r="AZF51" s="46"/>
      <c r="AZG51" s="46"/>
      <c r="AZH51" s="46"/>
      <c r="AZI51" s="46"/>
      <c r="AZJ51" s="46"/>
      <c r="AZK51" s="46"/>
      <c r="AZL51" s="46"/>
      <c r="AZM51" s="46"/>
      <c r="AZN51" s="46"/>
      <c r="AZO51" s="46"/>
      <c r="AZP51" s="46"/>
      <c r="AZQ51" s="46"/>
      <c r="AZR51" s="46"/>
      <c r="AZS51" s="46"/>
      <c r="AZT51" s="46"/>
      <c r="AZU51" s="46"/>
      <c r="AZV51" s="46"/>
      <c r="AZW51" s="46"/>
      <c r="AZX51" s="46"/>
      <c r="AZY51" s="46"/>
      <c r="AZZ51" s="46"/>
      <c r="BAA51" s="46"/>
      <c r="BAB51" s="46"/>
      <c r="BAC51" s="46"/>
      <c r="BAD51" s="46"/>
      <c r="BAE51" s="46"/>
      <c r="BAF51" s="46"/>
      <c r="BAG51" s="46"/>
      <c r="BAH51" s="46"/>
      <c r="BAI51" s="46"/>
      <c r="BAJ51" s="46"/>
      <c r="BAK51" s="46"/>
      <c r="BAL51" s="46"/>
      <c r="BAM51" s="46"/>
      <c r="BAN51" s="46"/>
      <c r="BAO51" s="46"/>
      <c r="BAP51" s="46"/>
      <c r="BAQ51" s="46"/>
      <c r="BAR51" s="46"/>
      <c r="BAS51" s="46"/>
      <c r="BAT51" s="46"/>
      <c r="BAU51" s="46"/>
      <c r="BAV51" s="46"/>
      <c r="BAW51" s="46"/>
      <c r="BAX51" s="46"/>
      <c r="BAY51" s="46"/>
      <c r="BAZ51" s="46"/>
      <c r="BBA51" s="46"/>
      <c r="BBB51" s="46"/>
      <c r="BBC51" s="46"/>
      <c r="BBD51" s="46"/>
      <c r="BBE51" s="46"/>
      <c r="BBF51" s="46"/>
      <c r="BBG51" s="46"/>
      <c r="BBH51" s="46"/>
      <c r="BBI51" s="46"/>
      <c r="BBJ51" s="46"/>
      <c r="BBK51" s="46"/>
      <c r="BBL51" s="46"/>
      <c r="BBM51" s="46"/>
      <c r="BBN51" s="46"/>
      <c r="BBO51" s="46"/>
      <c r="BBP51" s="46"/>
      <c r="BBQ51" s="46"/>
      <c r="BBR51" s="46"/>
      <c r="BBS51" s="46"/>
      <c r="BBT51" s="46"/>
      <c r="BBU51" s="46"/>
      <c r="BBV51" s="46"/>
      <c r="BBW51" s="46"/>
      <c r="BBX51" s="46"/>
      <c r="BBY51" s="46"/>
      <c r="BBZ51" s="46"/>
      <c r="BCA51" s="46"/>
      <c r="BCB51" s="46"/>
      <c r="BCC51" s="46"/>
      <c r="BCD51" s="46"/>
      <c r="BCE51" s="46"/>
      <c r="BCF51" s="46"/>
      <c r="BCG51" s="46"/>
      <c r="BCH51" s="46"/>
      <c r="BCI51" s="46"/>
      <c r="BCJ51" s="46"/>
      <c r="BCK51" s="46"/>
      <c r="BCL51" s="46"/>
      <c r="BCM51" s="46"/>
      <c r="BCN51" s="46"/>
      <c r="BCO51" s="46"/>
      <c r="BCP51" s="46"/>
      <c r="BCQ51" s="46"/>
      <c r="BCR51" s="46"/>
      <c r="BCS51" s="46"/>
      <c r="BCT51" s="46"/>
      <c r="BCU51" s="46"/>
      <c r="BCV51" s="46"/>
      <c r="BCW51" s="46"/>
      <c r="BCX51" s="46"/>
      <c r="BCY51" s="46"/>
      <c r="BCZ51" s="46"/>
      <c r="BDA51" s="46"/>
      <c r="BDB51" s="46"/>
      <c r="BDC51" s="46"/>
      <c r="BDD51" s="46"/>
      <c r="BDE51" s="46"/>
      <c r="BDF51" s="46"/>
      <c r="BDG51" s="46"/>
      <c r="BDH51" s="46"/>
      <c r="BDI51" s="46"/>
      <c r="BDJ51" s="46"/>
      <c r="BDK51" s="46"/>
      <c r="BDL51" s="46"/>
      <c r="BDM51" s="46"/>
      <c r="BDN51" s="46"/>
      <c r="BDO51" s="46"/>
      <c r="BDP51" s="46"/>
      <c r="BDQ51" s="46"/>
      <c r="BDR51" s="46"/>
      <c r="BDS51" s="46"/>
      <c r="BDT51" s="46"/>
      <c r="BDU51" s="46"/>
      <c r="BDV51" s="46"/>
      <c r="BDW51" s="46"/>
      <c r="BDX51" s="46"/>
      <c r="BDY51" s="46"/>
      <c r="BDZ51" s="46"/>
      <c r="BEA51" s="46"/>
      <c r="BEB51" s="46"/>
      <c r="BEC51" s="46"/>
      <c r="BED51" s="46"/>
      <c r="BEE51" s="46"/>
      <c r="BEF51" s="46"/>
      <c r="BEG51" s="46"/>
      <c r="BEH51" s="46"/>
      <c r="BEI51" s="46"/>
      <c r="BEJ51" s="46"/>
      <c r="BEK51" s="46"/>
      <c r="BEL51" s="46"/>
      <c r="BEM51" s="46"/>
      <c r="BEN51" s="46"/>
      <c r="BEO51" s="46"/>
      <c r="BEP51" s="46"/>
      <c r="BEQ51" s="46"/>
      <c r="BER51" s="46"/>
      <c r="BES51" s="46"/>
      <c r="BET51" s="46"/>
      <c r="BEU51" s="46"/>
      <c r="BEV51" s="46"/>
      <c r="BEW51" s="46"/>
      <c r="BEX51" s="46"/>
      <c r="BEY51" s="46"/>
      <c r="BEZ51" s="46"/>
      <c r="BFA51" s="46"/>
      <c r="BFB51" s="46"/>
      <c r="BFC51" s="46"/>
      <c r="BFD51" s="46"/>
      <c r="BFE51" s="46"/>
      <c r="BFF51" s="46"/>
      <c r="BFG51" s="46"/>
      <c r="BFH51" s="46"/>
      <c r="BFI51" s="46"/>
      <c r="BFJ51" s="46"/>
      <c r="BFK51" s="46"/>
      <c r="BFL51" s="46"/>
      <c r="BFM51" s="46"/>
      <c r="BFN51" s="46"/>
      <c r="BFO51" s="46"/>
      <c r="BFP51" s="46"/>
      <c r="BFQ51" s="46"/>
      <c r="BFR51" s="46"/>
      <c r="BFS51" s="46"/>
      <c r="BFT51" s="46"/>
      <c r="BFU51" s="46"/>
      <c r="BFV51" s="46"/>
      <c r="BFW51" s="46"/>
      <c r="BFX51" s="46"/>
      <c r="BFY51" s="46"/>
      <c r="BFZ51" s="46"/>
      <c r="BGA51" s="46"/>
      <c r="BGB51" s="46"/>
      <c r="BGC51" s="46"/>
      <c r="BGD51" s="46"/>
      <c r="BGE51" s="46"/>
      <c r="BGF51" s="46"/>
      <c r="BGG51" s="46"/>
      <c r="BGH51" s="46"/>
      <c r="BGI51" s="46"/>
      <c r="BGJ51" s="46"/>
      <c r="BGK51" s="46"/>
      <c r="BGL51" s="46"/>
      <c r="BGM51" s="46"/>
      <c r="BGN51" s="46"/>
      <c r="BGO51" s="46"/>
      <c r="BGP51" s="46"/>
      <c r="BGQ51" s="46"/>
      <c r="BGR51" s="46"/>
      <c r="BGS51" s="46"/>
      <c r="BGT51" s="46"/>
      <c r="BGU51" s="46"/>
      <c r="BGV51" s="46"/>
      <c r="BGW51" s="46"/>
      <c r="BGX51" s="46"/>
      <c r="BGY51" s="46"/>
      <c r="BGZ51" s="46"/>
      <c r="BHA51" s="46"/>
      <c r="BHB51" s="46"/>
      <c r="BHC51" s="46"/>
      <c r="BHD51" s="46"/>
      <c r="BHE51" s="46"/>
      <c r="BHF51" s="46"/>
      <c r="BHG51" s="46"/>
      <c r="BHH51" s="46"/>
      <c r="BHI51" s="46"/>
      <c r="BHJ51" s="46"/>
      <c r="BHK51" s="46"/>
      <c r="BHL51" s="46"/>
      <c r="BHM51" s="46"/>
      <c r="BHN51" s="46"/>
      <c r="BHO51" s="46"/>
      <c r="BHP51" s="46"/>
      <c r="BHQ51" s="46"/>
      <c r="BHR51" s="46"/>
      <c r="BHS51" s="46"/>
      <c r="BHT51" s="46"/>
      <c r="BHU51" s="46"/>
      <c r="BHV51" s="46"/>
      <c r="BHW51" s="46"/>
      <c r="BHX51" s="46"/>
      <c r="BHY51" s="46"/>
      <c r="BHZ51" s="46"/>
      <c r="BIA51" s="46"/>
      <c r="BIB51" s="46"/>
      <c r="BIC51" s="46"/>
      <c r="BID51" s="46"/>
      <c r="BIE51" s="46"/>
      <c r="BIF51" s="46"/>
      <c r="BIG51" s="46"/>
      <c r="BIH51" s="46"/>
      <c r="BII51" s="46"/>
      <c r="BIJ51" s="46"/>
      <c r="BIK51" s="46"/>
      <c r="BIL51" s="46"/>
      <c r="BIM51" s="46"/>
      <c r="BIN51" s="46"/>
      <c r="BIO51" s="46"/>
      <c r="BIP51" s="46"/>
      <c r="BIQ51" s="46"/>
      <c r="BIR51" s="46"/>
      <c r="BIS51" s="46"/>
      <c r="BIT51" s="46"/>
      <c r="BIU51" s="46"/>
      <c r="BIV51" s="46"/>
      <c r="BIW51" s="46"/>
      <c r="BIX51" s="46"/>
      <c r="BIY51" s="46"/>
      <c r="BIZ51" s="46"/>
      <c r="BJA51" s="46"/>
      <c r="BJB51" s="46"/>
      <c r="BJC51" s="46"/>
      <c r="BJD51" s="46"/>
      <c r="BJE51" s="46"/>
      <c r="BJF51" s="46"/>
      <c r="BJG51" s="46"/>
      <c r="BJH51" s="46"/>
      <c r="BJI51" s="46"/>
      <c r="BJJ51" s="46"/>
      <c r="BJK51" s="46"/>
      <c r="BJL51" s="46"/>
      <c r="BJM51" s="46"/>
      <c r="BJN51" s="46"/>
      <c r="BJO51" s="46"/>
      <c r="BJP51" s="46"/>
      <c r="BJQ51" s="46"/>
      <c r="BJR51" s="46"/>
      <c r="BJS51" s="46"/>
      <c r="BJT51" s="46"/>
      <c r="BJU51" s="46"/>
      <c r="BJV51" s="46"/>
      <c r="BJW51" s="46"/>
      <c r="BJX51" s="46"/>
      <c r="BJY51" s="46"/>
      <c r="BJZ51" s="46"/>
      <c r="BKA51" s="46"/>
      <c r="BKB51" s="46"/>
      <c r="BKC51" s="46"/>
      <c r="BKD51" s="46"/>
      <c r="BKE51" s="46"/>
      <c r="BKF51" s="46"/>
      <c r="BKG51" s="46"/>
      <c r="BKH51" s="46"/>
      <c r="BKI51" s="46"/>
      <c r="BKJ51" s="46"/>
      <c r="BKK51" s="46"/>
      <c r="BKL51" s="46"/>
      <c r="BKM51" s="46"/>
      <c r="BKN51" s="46"/>
      <c r="BKO51" s="46"/>
      <c r="BKP51" s="46"/>
      <c r="BKQ51" s="46"/>
      <c r="BKR51" s="46"/>
      <c r="BKS51" s="46"/>
      <c r="BKT51" s="46"/>
      <c r="BKU51" s="46"/>
      <c r="BKV51" s="46"/>
      <c r="BKW51" s="46"/>
      <c r="BKX51" s="46"/>
      <c r="BKY51" s="46"/>
      <c r="BKZ51" s="46"/>
      <c r="BLA51" s="46"/>
      <c r="BLB51" s="46"/>
      <c r="BLC51" s="46"/>
      <c r="BLD51" s="46"/>
      <c r="BLE51" s="46"/>
      <c r="BLF51" s="46"/>
      <c r="BLG51" s="46"/>
      <c r="BLH51" s="46"/>
      <c r="BLI51" s="46"/>
      <c r="BLJ51" s="46"/>
      <c r="BLK51" s="46"/>
      <c r="BLL51" s="46"/>
      <c r="BLM51" s="46"/>
      <c r="BLN51" s="46"/>
      <c r="BLO51" s="46"/>
      <c r="BLP51" s="46"/>
      <c r="BLQ51" s="46"/>
      <c r="BLR51" s="46"/>
      <c r="BLS51" s="46"/>
      <c r="BLT51" s="46"/>
      <c r="BLU51" s="46"/>
      <c r="BLV51" s="46"/>
      <c r="BLW51" s="46"/>
      <c r="BLX51" s="46"/>
      <c r="BLY51" s="46"/>
      <c r="BLZ51" s="46"/>
      <c r="BMA51" s="46"/>
      <c r="BMB51" s="46"/>
      <c r="BMC51" s="46"/>
      <c r="BMD51" s="46"/>
      <c r="BME51" s="46"/>
      <c r="BMF51" s="46"/>
      <c r="BMG51" s="46"/>
      <c r="BMH51" s="46"/>
      <c r="BMI51" s="46"/>
      <c r="BMJ51" s="46"/>
      <c r="BMK51" s="46"/>
      <c r="BML51" s="46"/>
      <c r="BMM51" s="46"/>
      <c r="BMN51" s="46"/>
      <c r="BMO51" s="46"/>
      <c r="BMP51" s="46"/>
      <c r="BMQ51" s="46"/>
      <c r="BMR51" s="46"/>
      <c r="BMS51" s="46"/>
      <c r="BMT51" s="46"/>
      <c r="BMU51" s="46"/>
      <c r="BMV51" s="46"/>
      <c r="BMW51" s="46"/>
      <c r="BMX51" s="46"/>
      <c r="BMY51" s="46"/>
      <c r="BMZ51" s="46"/>
      <c r="BNA51" s="46"/>
      <c r="BNB51" s="46"/>
      <c r="BNC51" s="46"/>
      <c r="BND51" s="46"/>
      <c r="BNE51" s="46"/>
      <c r="BNF51" s="46"/>
      <c r="BNG51" s="46"/>
      <c r="BNH51" s="46"/>
      <c r="BNI51" s="46"/>
      <c r="BNJ51" s="46"/>
      <c r="BNK51" s="46"/>
      <c r="BNL51" s="46"/>
      <c r="BNM51" s="46"/>
      <c r="BNN51" s="46"/>
      <c r="BNO51" s="46"/>
      <c r="BNP51" s="46"/>
      <c r="BNQ51" s="46"/>
      <c r="BNR51" s="46"/>
      <c r="BNS51" s="46"/>
      <c r="BNT51" s="46"/>
      <c r="BNU51" s="46"/>
      <c r="BNV51" s="46"/>
      <c r="BNW51" s="46"/>
      <c r="BNX51" s="46"/>
      <c r="BNY51" s="46"/>
      <c r="BNZ51" s="46"/>
      <c r="BOA51" s="46"/>
      <c r="BOB51" s="46"/>
      <c r="BOC51" s="46"/>
      <c r="BOD51" s="46"/>
      <c r="BOE51" s="46"/>
      <c r="BOF51" s="46"/>
      <c r="BOG51" s="46"/>
      <c r="BOH51" s="46"/>
      <c r="BOI51" s="46"/>
      <c r="BOJ51" s="46"/>
      <c r="BOK51" s="46"/>
      <c r="BOL51" s="46"/>
      <c r="BOM51" s="46"/>
      <c r="BON51" s="46"/>
      <c r="BOO51" s="46"/>
      <c r="BOP51" s="46"/>
      <c r="BOQ51" s="46"/>
      <c r="BOR51" s="46"/>
      <c r="BOS51" s="46"/>
      <c r="BOT51" s="46"/>
      <c r="BOU51" s="46"/>
      <c r="BOV51" s="46"/>
      <c r="BOW51" s="46"/>
      <c r="BOX51" s="46"/>
      <c r="BOY51" s="46"/>
      <c r="BOZ51" s="46"/>
      <c r="BPA51" s="46"/>
      <c r="BPB51" s="46"/>
      <c r="BPC51" s="46"/>
      <c r="BPD51" s="46"/>
      <c r="BPE51" s="46"/>
      <c r="BPF51" s="46"/>
      <c r="BPG51" s="46"/>
      <c r="BPH51" s="46"/>
      <c r="BPI51" s="46"/>
      <c r="BPJ51" s="46"/>
      <c r="BPK51" s="46"/>
      <c r="BPL51" s="46"/>
      <c r="BPM51" s="46"/>
      <c r="BPN51" s="46"/>
      <c r="BPO51" s="46"/>
      <c r="BPP51" s="46"/>
      <c r="BPQ51" s="46"/>
      <c r="BPR51" s="46"/>
      <c r="BPS51" s="46"/>
      <c r="BPT51" s="46"/>
      <c r="BPU51" s="46"/>
      <c r="BPV51" s="46"/>
      <c r="BPW51" s="46"/>
      <c r="BPX51" s="46"/>
      <c r="BPY51" s="46"/>
      <c r="BPZ51" s="46"/>
      <c r="BQA51" s="46"/>
      <c r="BQB51" s="46"/>
      <c r="BQC51" s="46"/>
      <c r="BQD51" s="46"/>
      <c r="BQE51" s="46"/>
      <c r="BQF51" s="46"/>
      <c r="BQG51" s="46"/>
      <c r="BQH51" s="46"/>
      <c r="BQI51" s="46"/>
      <c r="BQJ51" s="46"/>
      <c r="BQK51" s="46"/>
      <c r="BQL51" s="46"/>
      <c r="BQM51" s="46"/>
      <c r="BQN51" s="46"/>
      <c r="BQO51" s="46"/>
      <c r="BQP51" s="46"/>
      <c r="BQQ51" s="46"/>
      <c r="BQR51" s="46"/>
      <c r="BQS51" s="46"/>
      <c r="BQT51" s="46"/>
      <c r="BQU51" s="46"/>
      <c r="BQV51" s="46"/>
      <c r="BQW51" s="46"/>
      <c r="BQX51" s="46"/>
      <c r="BQY51" s="46"/>
      <c r="BQZ51" s="46"/>
      <c r="BRA51" s="46"/>
      <c r="BRB51" s="46"/>
      <c r="BRC51" s="46"/>
      <c r="BRD51" s="46"/>
      <c r="BRE51" s="46"/>
      <c r="BRF51" s="46"/>
      <c r="BRG51" s="46"/>
      <c r="BRH51" s="46"/>
      <c r="BRI51" s="46"/>
      <c r="BRJ51" s="46"/>
      <c r="BRK51" s="46"/>
      <c r="BRL51" s="46"/>
      <c r="BRM51" s="46"/>
      <c r="BRN51" s="46"/>
      <c r="BRO51" s="46"/>
      <c r="BRP51" s="46"/>
      <c r="BRQ51" s="46"/>
      <c r="BRR51" s="46"/>
      <c r="BRS51" s="46"/>
      <c r="BRT51" s="46"/>
      <c r="BRU51" s="46"/>
      <c r="BRV51" s="46"/>
      <c r="BRW51" s="46"/>
      <c r="BRX51" s="46"/>
      <c r="BRY51" s="46"/>
      <c r="BRZ51" s="46"/>
      <c r="BSA51" s="46"/>
      <c r="BSB51" s="46"/>
      <c r="BSC51" s="46"/>
      <c r="BSD51" s="46"/>
      <c r="BSE51" s="46"/>
      <c r="BSF51" s="46"/>
      <c r="BSG51" s="46"/>
      <c r="BSH51" s="46"/>
      <c r="BSI51" s="46"/>
      <c r="BSJ51" s="46"/>
      <c r="BSK51" s="46"/>
      <c r="BSL51" s="46"/>
      <c r="BSM51" s="46"/>
      <c r="BSN51" s="46"/>
      <c r="BSO51" s="46"/>
      <c r="BSP51" s="46"/>
      <c r="BSQ51" s="46"/>
      <c r="BSR51" s="46"/>
      <c r="BSS51" s="46"/>
      <c r="BST51" s="46"/>
      <c r="BSU51" s="46"/>
      <c r="BSV51" s="46"/>
      <c r="BSW51" s="46"/>
      <c r="BSX51" s="46"/>
      <c r="BSY51" s="46"/>
      <c r="BSZ51" s="46"/>
      <c r="BTA51" s="46"/>
      <c r="BTB51" s="46"/>
      <c r="BTC51" s="46"/>
      <c r="BTD51" s="46"/>
      <c r="BTE51" s="46"/>
      <c r="BTF51" s="46"/>
      <c r="BTG51" s="46"/>
      <c r="BTH51" s="46"/>
      <c r="BTI51" s="46"/>
      <c r="BTJ51" s="46"/>
      <c r="BTK51" s="46"/>
      <c r="BTL51" s="46"/>
      <c r="BTM51" s="46"/>
      <c r="BTN51" s="46"/>
      <c r="BTO51" s="46"/>
      <c r="BTP51" s="46"/>
      <c r="BTQ51" s="46"/>
      <c r="BTR51" s="46"/>
      <c r="BTS51" s="46"/>
      <c r="BTT51" s="46"/>
      <c r="BTU51" s="46"/>
      <c r="BTV51" s="46"/>
      <c r="BTW51" s="46"/>
      <c r="BTX51" s="46"/>
      <c r="BTY51" s="46"/>
      <c r="BTZ51" s="46"/>
      <c r="BUA51" s="46"/>
      <c r="BUB51" s="46"/>
      <c r="BUC51" s="46"/>
      <c r="BUD51" s="46"/>
      <c r="BUE51" s="46"/>
      <c r="BUF51" s="46"/>
      <c r="BUG51" s="46"/>
      <c r="BUH51" s="46"/>
      <c r="BUI51" s="46"/>
      <c r="BUJ51" s="46"/>
      <c r="BUK51" s="46"/>
      <c r="BUL51" s="46"/>
      <c r="BUM51" s="46"/>
      <c r="BUN51" s="46"/>
      <c r="BUO51" s="46"/>
      <c r="BUP51" s="46"/>
      <c r="BUQ51" s="46"/>
      <c r="BUR51" s="46"/>
      <c r="BUS51" s="46"/>
      <c r="BUT51" s="46"/>
      <c r="BUU51" s="46"/>
      <c r="BUV51" s="46"/>
      <c r="BUW51" s="46"/>
      <c r="BUX51" s="46"/>
      <c r="BUY51" s="46"/>
      <c r="BUZ51" s="46"/>
      <c r="BVA51" s="46"/>
      <c r="BVB51" s="46"/>
      <c r="BVC51" s="46"/>
      <c r="BVD51" s="46"/>
      <c r="BVE51" s="46"/>
      <c r="BVF51" s="46"/>
      <c r="BVG51" s="46"/>
      <c r="BVH51" s="46"/>
      <c r="BVI51" s="46"/>
      <c r="BVJ51" s="46"/>
      <c r="BVK51" s="46"/>
      <c r="BVL51" s="46"/>
      <c r="BVM51" s="46"/>
      <c r="BVN51" s="46"/>
      <c r="BVO51" s="46"/>
      <c r="BVP51" s="46"/>
      <c r="BVQ51" s="46"/>
      <c r="BVR51" s="46"/>
      <c r="BVS51" s="46"/>
      <c r="BVT51" s="46"/>
      <c r="BVU51" s="46"/>
      <c r="BVV51" s="46"/>
      <c r="BVW51" s="46"/>
      <c r="BVX51" s="46"/>
      <c r="BVY51" s="46"/>
      <c r="BVZ51" s="46"/>
      <c r="BWA51" s="46"/>
      <c r="BWB51" s="46"/>
      <c r="BWC51" s="46"/>
      <c r="BWD51" s="46"/>
      <c r="BWE51" s="46"/>
      <c r="BWF51" s="46"/>
      <c r="BWG51" s="46"/>
      <c r="BWH51" s="46"/>
      <c r="BWI51" s="46"/>
      <c r="BWJ51" s="46"/>
      <c r="BWK51" s="46"/>
      <c r="BWL51" s="46"/>
      <c r="BWM51" s="46"/>
      <c r="BWN51" s="46"/>
      <c r="BWO51" s="46"/>
      <c r="BWP51" s="46"/>
      <c r="BWQ51" s="46"/>
      <c r="BWR51" s="46"/>
      <c r="BWS51" s="46"/>
      <c r="BWT51" s="46"/>
      <c r="BWU51" s="46"/>
      <c r="BWV51" s="46"/>
      <c r="BWW51" s="46"/>
      <c r="BWX51" s="46"/>
      <c r="BWY51" s="46"/>
      <c r="BWZ51" s="46"/>
      <c r="BXA51" s="46"/>
      <c r="BXB51" s="46"/>
      <c r="BXC51" s="46"/>
      <c r="BXD51" s="46"/>
      <c r="BXE51" s="46"/>
      <c r="BXF51" s="46"/>
      <c r="BXG51" s="46"/>
      <c r="BXH51" s="46"/>
      <c r="BXI51" s="46"/>
      <c r="BXJ51" s="46"/>
      <c r="BXK51" s="46"/>
      <c r="BXL51" s="46"/>
      <c r="BXM51" s="46"/>
      <c r="BXN51" s="46"/>
      <c r="BXO51" s="46"/>
      <c r="BXP51" s="46"/>
      <c r="BXQ51" s="46"/>
      <c r="BXR51" s="46"/>
      <c r="BXS51" s="46"/>
      <c r="BXT51" s="46"/>
      <c r="BXU51" s="46"/>
      <c r="BXV51" s="46"/>
      <c r="BXW51" s="46"/>
      <c r="BXX51" s="46"/>
      <c r="BXY51" s="46"/>
      <c r="BXZ51" s="46"/>
      <c r="BYA51" s="46"/>
      <c r="BYB51" s="46"/>
      <c r="BYC51" s="46"/>
      <c r="BYD51" s="46"/>
      <c r="BYE51" s="46"/>
      <c r="BYF51" s="46"/>
      <c r="BYG51" s="46"/>
      <c r="BYH51" s="46"/>
      <c r="BYI51" s="46"/>
      <c r="BYJ51" s="46"/>
      <c r="BYK51" s="46"/>
      <c r="BYL51" s="46"/>
      <c r="BYM51" s="46"/>
      <c r="BYN51" s="46"/>
      <c r="BYO51" s="46"/>
      <c r="BYP51" s="46"/>
      <c r="BYQ51" s="46"/>
      <c r="BYR51" s="46"/>
      <c r="BYS51" s="46"/>
      <c r="BYT51" s="46"/>
      <c r="BYU51" s="46"/>
      <c r="BYV51" s="46"/>
      <c r="BYW51" s="46"/>
      <c r="BYX51" s="46"/>
      <c r="BYY51" s="46"/>
      <c r="BYZ51" s="46"/>
      <c r="BZA51" s="46"/>
      <c r="BZB51" s="46"/>
      <c r="BZC51" s="46"/>
      <c r="BZD51" s="46"/>
      <c r="BZE51" s="46"/>
      <c r="BZF51" s="46"/>
      <c r="BZG51" s="46"/>
      <c r="BZH51" s="46"/>
      <c r="BZI51" s="46"/>
      <c r="BZJ51" s="46"/>
      <c r="BZK51" s="46"/>
      <c r="BZL51" s="46"/>
      <c r="BZM51" s="46"/>
      <c r="BZN51" s="46"/>
      <c r="BZO51" s="46"/>
      <c r="BZP51" s="46"/>
      <c r="BZQ51" s="46"/>
      <c r="BZR51" s="46"/>
      <c r="BZS51" s="46"/>
      <c r="BZT51" s="46"/>
      <c r="BZU51" s="46"/>
      <c r="BZV51" s="46"/>
      <c r="BZW51" s="46"/>
      <c r="BZX51" s="46"/>
      <c r="BZY51" s="46"/>
      <c r="BZZ51" s="46"/>
      <c r="CAA51" s="46"/>
      <c r="CAB51" s="46"/>
      <c r="CAC51" s="46"/>
      <c r="CAD51" s="46"/>
      <c r="CAE51" s="46"/>
      <c r="CAF51" s="46"/>
      <c r="CAG51" s="46"/>
      <c r="CAH51" s="46"/>
      <c r="CAI51" s="46"/>
      <c r="CAJ51" s="46"/>
      <c r="CAK51" s="46"/>
      <c r="CAL51" s="46"/>
      <c r="CAM51" s="46"/>
      <c r="CAN51" s="46"/>
      <c r="CAO51" s="46"/>
      <c r="CAP51" s="46"/>
      <c r="CAQ51" s="46"/>
      <c r="CAR51" s="46"/>
      <c r="CAS51" s="46"/>
      <c r="CAT51" s="46"/>
      <c r="CAU51" s="46"/>
      <c r="CAV51" s="46"/>
      <c r="CAW51" s="46"/>
      <c r="CAX51" s="46"/>
      <c r="CAY51" s="46"/>
      <c r="CAZ51" s="46"/>
      <c r="CBA51" s="46"/>
      <c r="CBB51" s="46"/>
      <c r="CBC51" s="46"/>
      <c r="CBD51" s="46"/>
      <c r="CBE51" s="46"/>
      <c r="CBF51" s="46"/>
      <c r="CBG51" s="46"/>
      <c r="CBH51" s="46"/>
      <c r="CBI51" s="46"/>
      <c r="CBJ51" s="46"/>
      <c r="CBK51" s="46"/>
      <c r="CBL51" s="46"/>
      <c r="CBM51" s="46"/>
      <c r="CBN51" s="46"/>
      <c r="CBO51" s="46"/>
      <c r="CBP51" s="46"/>
      <c r="CBQ51" s="46"/>
      <c r="CBR51" s="46"/>
      <c r="CBS51" s="46"/>
      <c r="CBT51" s="46"/>
      <c r="CBU51" s="46"/>
      <c r="CBV51" s="46"/>
      <c r="CBW51" s="46"/>
      <c r="CBX51" s="46"/>
      <c r="CBY51" s="46"/>
      <c r="CBZ51" s="46"/>
      <c r="CCA51" s="46"/>
      <c r="CCB51" s="46"/>
      <c r="CCC51" s="46"/>
      <c r="CCD51" s="46"/>
      <c r="CCE51" s="46"/>
      <c r="CCF51" s="46"/>
      <c r="CCG51" s="46"/>
      <c r="CCH51" s="46"/>
      <c r="CCI51" s="46"/>
      <c r="CCJ51" s="46"/>
      <c r="CCK51" s="46"/>
      <c r="CCL51" s="46"/>
      <c r="CCM51" s="46"/>
      <c r="CCN51" s="46"/>
      <c r="CCO51" s="46"/>
      <c r="CCP51" s="46"/>
      <c r="CCQ51" s="46"/>
      <c r="CCR51" s="46"/>
      <c r="CCS51" s="46"/>
      <c r="CCT51" s="46"/>
      <c r="CCU51" s="46"/>
      <c r="CCV51" s="46"/>
      <c r="CCW51" s="46"/>
      <c r="CCX51" s="46"/>
      <c r="CCY51" s="46"/>
      <c r="CCZ51" s="46"/>
      <c r="CDA51" s="46"/>
      <c r="CDB51" s="46"/>
      <c r="CDC51" s="46"/>
      <c r="CDD51" s="46"/>
      <c r="CDE51" s="46"/>
      <c r="CDF51" s="46"/>
      <c r="CDG51" s="46"/>
      <c r="CDH51" s="46"/>
      <c r="CDI51" s="46"/>
      <c r="CDJ51" s="46"/>
      <c r="CDK51" s="46"/>
      <c r="CDL51" s="46"/>
      <c r="CDM51" s="46"/>
      <c r="CDN51" s="46"/>
      <c r="CDO51" s="46"/>
      <c r="CDP51" s="46"/>
      <c r="CDQ51" s="46"/>
      <c r="CDR51" s="46"/>
      <c r="CDS51" s="46"/>
      <c r="CDT51" s="46"/>
      <c r="CDU51" s="46"/>
      <c r="CDV51" s="46"/>
      <c r="CDW51" s="46"/>
      <c r="CDX51" s="46"/>
      <c r="CDY51" s="46"/>
      <c r="CDZ51" s="46"/>
      <c r="CEA51" s="46"/>
      <c r="CEB51" s="46"/>
      <c r="CEC51" s="46"/>
      <c r="CED51" s="46"/>
      <c r="CEE51" s="46"/>
      <c r="CEF51" s="46"/>
      <c r="CEG51" s="46"/>
      <c r="CEH51" s="46"/>
      <c r="CEI51" s="46"/>
      <c r="CEJ51" s="46"/>
      <c r="CEK51" s="46"/>
      <c r="CEL51" s="46"/>
      <c r="CEM51" s="46"/>
      <c r="CEN51" s="46"/>
      <c r="CEO51" s="46"/>
      <c r="CEP51" s="46"/>
      <c r="CEQ51" s="46"/>
      <c r="CER51" s="46"/>
      <c r="CES51" s="46"/>
      <c r="CET51" s="46"/>
      <c r="CEU51" s="46"/>
      <c r="CEV51" s="46"/>
      <c r="CEW51" s="46"/>
      <c r="CEX51" s="46"/>
      <c r="CEY51" s="46"/>
      <c r="CEZ51" s="46"/>
      <c r="CFA51" s="46"/>
      <c r="CFB51" s="46"/>
      <c r="CFC51" s="46"/>
      <c r="CFD51" s="46"/>
      <c r="CFE51" s="46"/>
      <c r="CFF51" s="46"/>
      <c r="CFG51" s="46"/>
      <c r="CFH51" s="46"/>
      <c r="CFI51" s="46"/>
      <c r="CFJ51" s="46"/>
      <c r="CFK51" s="46"/>
      <c r="CFL51" s="46"/>
      <c r="CFM51" s="46"/>
      <c r="CFN51" s="46"/>
      <c r="CFO51" s="46"/>
      <c r="CFP51" s="46"/>
      <c r="CFQ51" s="46"/>
      <c r="CFR51" s="46"/>
      <c r="CFS51" s="46"/>
      <c r="CFT51" s="46"/>
      <c r="CFU51" s="46"/>
      <c r="CFV51" s="46"/>
      <c r="CFW51" s="46"/>
      <c r="CFX51" s="46"/>
      <c r="CFY51" s="46"/>
      <c r="CFZ51" s="46"/>
      <c r="CGA51" s="46"/>
      <c r="CGB51" s="46"/>
      <c r="CGC51" s="46"/>
      <c r="CGD51" s="46"/>
      <c r="CGE51" s="46"/>
      <c r="CGF51" s="46"/>
      <c r="CGG51" s="46"/>
      <c r="CGH51" s="46"/>
      <c r="CGI51" s="46"/>
      <c r="CGJ51" s="46"/>
      <c r="CGK51" s="46"/>
      <c r="CGL51" s="46"/>
      <c r="CGM51" s="46"/>
      <c r="CGN51" s="46"/>
      <c r="CGO51" s="46"/>
      <c r="CGP51" s="46"/>
      <c r="CGQ51" s="46"/>
      <c r="CGR51" s="46"/>
      <c r="CGS51" s="46"/>
      <c r="CGT51" s="46"/>
      <c r="CGU51" s="46"/>
      <c r="CGV51" s="46"/>
      <c r="CGW51" s="46"/>
      <c r="CGX51" s="46"/>
      <c r="CGY51" s="46"/>
      <c r="CGZ51" s="46"/>
      <c r="CHA51" s="46"/>
      <c r="CHB51" s="46"/>
      <c r="CHC51" s="46"/>
      <c r="CHD51" s="46"/>
      <c r="CHE51" s="46"/>
      <c r="CHF51" s="46"/>
      <c r="CHG51" s="46"/>
      <c r="CHH51" s="46"/>
      <c r="CHI51" s="46"/>
      <c r="CHJ51" s="46"/>
      <c r="CHK51" s="46"/>
      <c r="CHL51" s="46"/>
      <c r="CHM51" s="46"/>
      <c r="CHN51" s="46"/>
      <c r="CHO51" s="46"/>
      <c r="CHP51" s="46"/>
      <c r="CHQ51" s="46"/>
      <c r="CHR51" s="46"/>
      <c r="CHS51" s="46"/>
      <c r="CHT51" s="46"/>
      <c r="CHU51" s="46"/>
      <c r="CHV51" s="46"/>
      <c r="CHW51" s="46"/>
      <c r="CHX51" s="46"/>
      <c r="CHY51" s="46"/>
      <c r="CHZ51" s="46"/>
      <c r="CIA51" s="46"/>
      <c r="CIB51" s="46"/>
      <c r="CIC51" s="46"/>
      <c r="CID51" s="46"/>
      <c r="CIE51" s="46"/>
      <c r="CIF51" s="46"/>
      <c r="CIG51" s="46"/>
      <c r="CIH51" s="46"/>
      <c r="CII51" s="46"/>
      <c r="CIJ51" s="46"/>
      <c r="CIK51" s="46"/>
      <c r="CIL51" s="46"/>
      <c r="CIM51" s="46"/>
      <c r="CIN51" s="46"/>
      <c r="CIO51" s="46"/>
      <c r="CIP51" s="46"/>
      <c r="CIQ51" s="46"/>
      <c r="CIR51" s="46"/>
      <c r="CIS51" s="46"/>
      <c r="CIT51" s="46"/>
      <c r="CIU51" s="46"/>
      <c r="CIV51" s="46"/>
      <c r="CIW51" s="46"/>
      <c r="CIX51" s="46"/>
      <c r="CIY51" s="46"/>
      <c r="CIZ51" s="46"/>
      <c r="CJA51" s="46"/>
      <c r="CJB51" s="46"/>
      <c r="CJC51" s="46"/>
      <c r="CJD51" s="46"/>
      <c r="CJE51" s="46"/>
      <c r="CJF51" s="46"/>
      <c r="CJG51" s="46"/>
      <c r="CJH51" s="46"/>
      <c r="CJI51" s="46"/>
      <c r="CJJ51" s="46"/>
      <c r="CJK51" s="46"/>
      <c r="CJL51" s="46"/>
      <c r="CJM51" s="46"/>
      <c r="CJN51" s="46"/>
      <c r="CJO51" s="46"/>
      <c r="CJP51" s="46"/>
      <c r="CJQ51" s="46"/>
      <c r="CJR51" s="46"/>
      <c r="CJS51" s="46"/>
      <c r="CJT51" s="46"/>
      <c r="CJU51" s="46"/>
      <c r="CJV51" s="46"/>
      <c r="CJW51" s="46"/>
      <c r="CJX51" s="46"/>
      <c r="CJY51" s="46"/>
      <c r="CJZ51" s="46"/>
      <c r="CKA51" s="46"/>
      <c r="CKB51" s="46"/>
      <c r="CKC51" s="46"/>
      <c r="CKD51" s="46"/>
      <c r="CKE51" s="46"/>
      <c r="CKF51" s="46"/>
      <c r="CKG51" s="46"/>
      <c r="CKH51" s="46"/>
      <c r="CKI51" s="46"/>
      <c r="CKJ51" s="46"/>
      <c r="CKK51" s="46"/>
      <c r="CKL51" s="46"/>
      <c r="CKM51" s="46"/>
      <c r="CKN51" s="46"/>
      <c r="CKO51" s="46"/>
      <c r="CKP51" s="46"/>
      <c r="CKQ51" s="46"/>
      <c r="CKR51" s="46"/>
      <c r="CKS51" s="46"/>
      <c r="CKT51" s="46"/>
      <c r="CKU51" s="46"/>
      <c r="CKV51" s="46"/>
      <c r="CKW51" s="46"/>
      <c r="CKX51" s="46"/>
      <c r="CKY51" s="46"/>
      <c r="CKZ51" s="46"/>
      <c r="CLA51" s="46"/>
      <c r="CLB51" s="46"/>
      <c r="CLC51" s="46"/>
      <c r="CLD51" s="46"/>
      <c r="CLE51" s="46"/>
      <c r="CLF51" s="46"/>
      <c r="CLG51" s="46"/>
      <c r="CLH51" s="46"/>
      <c r="CLI51" s="46"/>
      <c r="CLJ51" s="46"/>
      <c r="CLK51" s="46"/>
      <c r="CLL51" s="46"/>
      <c r="CLM51" s="46"/>
      <c r="CLN51" s="46"/>
      <c r="CLO51" s="46"/>
      <c r="CLP51" s="46"/>
      <c r="CLQ51" s="46"/>
      <c r="CLR51" s="46"/>
      <c r="CLS51" s="46"/>
      <c r="CLT51" s="46"/>
      <c r="CLU51" s="46"/>
      <c r="CLV51" s="46"/>
      <c r="CLW51" s="46"/>
      <c r="CLX51" s="46"/>
      <c r="CLY51" s="46"/>
      <c r="CLZ51" s="46"/>
      <c r="CMA51" s="46"/>
      <c r="CMB51" s="46"/>
      <c r="CMC51" s="46"/>
      <c r="CMD51" s="46"/>
      <c r="CME51" s="46"/>
      <c r="CMF51" s="46"/>
      <c r="CMG51" s="46"/>
      <c r="CMH51" s="46"/>
      <c r="CMI51" s="46"/>
      <c r="CMJ51" s="46"/>
      <c r="CMK51" s="46"/>
      <c r="CML51" s="46"/>
      <c r="CMM51" s="46"/>
      <c r="CMN51" s="46"/>
      <c r="CMO51" s="46"/>
      <c r="CMP51" s="46"/>
      <c r="CMQ51" s="46"/>
      <c r="CMR51" s="46"/>
      <c r="CMS51" s="46"/>
      <c r="CMT51" s="46"/>
      <c r="CMU51" s="46"/>
      <c r="CMV51" s="46"/>
      <c r="CMW51" s="46"/>
      <c r="CMX51" s="46"/>
      <c r="CMY51" s="46"/>
      <c r="CMZ51" s="46"/>
      <c r="CNA51" s="46"/>
      <c r="CNB51" s="46"/>
      <c r="CNC51" s="46"/>
      <c r="CND51" s="46"/>
      <c r="CNE51" s="46"/>
      <c r="CNF51" s="46"/>
      <c r="CNG51" s="46"/>
      <c r="CNH51" s="46"/>
      <c r="CNI51" s="46"/>
      <c r="CNJ51" s="46"/>
      <c r="CNK51" s="46"/>
      <c r="CNL51" s="46"/>
      <c r="CNM51" s="46"/>
      <c r="CNN51" s="46"/>
      <c r="CNO51" s="46"/>
      <c r="CNP51" s="46"/>
      <c r="CNQ51" s="46"/>
      <c r="CNR51" s="46"/>
      <c r="CNS51" s="46"/>
      <c r="CNT51" s="46"/>
      <c r="CNU51" s="46"/>
      <c r="CNV51" s="46"/>
      <c r="CNW51" s="46"/>
      <c r="CNX51" s="46"/>
      <c r="CNY51" s="46"/>
      <c r="CNZ51" s="46"/>
      <c r="COA51" s="46"/>
      <c r="COB51" s="46"/>
      <c r="COC51" s="46"/>
      <c r="COD51" s="46"/>
      <c r="COE51" s="46"/>
      <c r="COF51" s="46"/>
      <c r="COG51" s="46"/>
      <c r="COH51" s="46"/>
      <c r="COI51" s="46"/>
      <c r="COJ51" s="46"/>
      <c r="COK51" s="46"/>
      <c r="COL51" s="46"/>
      <c r="COM51" s="46"/>
      <c r="CON51" s="46"/>
      <c r="COO51" s="46"/>
      <c r="COP51" s="46"/>
      <c r="COQ51" s="46"/>
      <c r="COR51" s="46"/>
      <c r="COS51" s="46"/>
      <c r="COT51" s="46"/>
      <c r="COU51" s="46"/>
      <c r="COV51" s="46"/>
      <c r="COW51" s="46"/>
      <c r="COX51" s="46"/>
      <c r="COY51" s="46"/>
      <c r="COZ51" s="46"/>
      <c r="CPA51" s="46"/>
      <c r="CPB51" s="46"/>
      <c r="CPC51" s="46"/>
      <c r="CPD51" s="46"/>
      <c r="CPE51" s="46"/>
      <c r="CPF51" s="46"/>
      <c r="CPG51" s="46"/>
      <c r="CPH51" s="46"/>
      <c r="CPI51" s="46"/>
      <c r="CPJ51" s="46"/>
      <c r="CPK51" s="46"/>
      <c r="CPL51" s="46"/>
      <c r="CPM51" s="46"/>
      <c r="CPN51" s="46"/>
      <c r="CPO51" s="46"/>
      <c r="CPP51" s="46"/>
      <c r="CPQ51" s="46"/>
      <c r="CPR51" s="46"/>
      <c r="CPS51" s="46"/>
      <c r="CPT51" s="46"/>
      <c r="CPU51" s="46"/>
      <c r="CPV51" s="46"/>
      <c r="CPW51" s="46"/>
      <c r="CPX51" s="46"/>
      <c r="CPY51" s="46"/>
      <c r="CPZ51" s="46"/>
      <c r="CQA51" s="46"/>
      <c r="CQB51" s="46"/>
      <c r="CQC51" s="46"/>
      <c r="CQD51" s="46"/>
      <c r="CQE51" s="46"/>
      <c r="CQF51" s="46"/>
      <c r="CQG51" s="46"/>
      <c r="CQH51" s="46"/>
      <c r="CQI51" s="46"/>
      <c r="CQJ51" s="46"/>
      <c r="CQK51" s="46"/>
      <c r="CQL51" s="46"/>
      <c r="CQM51" s="46"/>
      <c r="CQN51" s="46"/>
      <c r="CQO51" s="46"/>
      <c r="CQP51" s="46"/>
      <c r="CQQ51" s="46"/>
      <c r="CQR51" s="46"/>
      <c r="CQS51" s="46"/>
      <c r="CQT51" s="46"/>
      <c r="CQU51" s="46"/>
      <c r="CQV51" s="46"/>
      <c r="CQW51" s="46"/>
      <c r="CQX51" s="46"/>
      <c r="CQY51" s="46"/>
      <c r="CQZ51" s="46"/>
      <c r="CRA51" s="46"/>
      <c r="CRB51" s="46"/>
      <c r="CRC51" s="46"/>
      <c r="CRD51" s="46"/>
      <c r="CRE51" s="46"/>
      <c r="CRF51" s="46"/>
      <c r="CRG51" s="46"/>
      <c r="CRH51" s="46"/>
      <c r="CRI51" s="46"/>
      <c r="CRJ51" s="46"/>
      <c r="CRK51" s="46"/>
      <c r="CRL51" s="46"/>
      <c r="CRM51" s="46"/>
      <c r="CRN51" s="46"/>
      <c r="CRO51" s="46"/>
      <c r="CRP51" s="46"/>
      <c r="CRQ51" s="46"/>
      <c r="CRR51" s="46"/>
      <c r="CRS51" s="46"/>
      <c r="CRT51" s="46"/>
      <c r="CRU51" s="46"/>
      <c r="CRV51" s="46"/>
      <c r="CRW51" s="46"/>
      <c r="CRX51" s="46"/>
      <c r="CRY51" s="46"/>
      <c r="CRZ51" s="46"/>
      <c r="CSA51" s="46"/>
      <c r="CSB51" s="46"/>
      <c r="CSC51" s="46"/>
      <c r="CSD51" s="46"/>
      <c r="CSE51" s="46"/>
      <c r="CSF51" s="46"/>
      <c r="CSG51" s="46"/>
      <c r="CSH51" s="46"/>
      <c r="CSI51" s="46"/>
      <c r="CSJ51" s="46"/>
      <c r="CSK51" s="46"/>
      <c r="CSL51" s="46"/>
      <c r="CSM51" s="46"/>
      <c r="CSN51" s="46"/>
      <c r="CSO51" s="46"/>
      <c r="CSP51" s="46"/>
      <c r="CSQ51" s="46"/>
      <c r="CSR51" s="46"/>
      <c r="CSS51" s="46"/>
      <c r="CST51" s="46"/>
      <c r="CSU51" s="46"/>
      <c r="CSV51" s="46"/>
      <c r="CSW51" s="46"/>
      <c r="CSX51" s="46"/>
      <c r="CSY51" s="46"/>
      <c r="CSZ51" s="46"/>
      <c r="CTA51" s="46"/>
      <c r="CTB51" s="46"/>
      <c r="CTC51" s="46"/>
      <c r="CTD51" s="46"/>
      <c r="CTE51" s="46"/>
      <c r="CTF51" s="46"/>
      <c r="CTG51" s="46"/>
      <c r="CTH51" s="46"/>
      <c r="CTI51" s="46"/>
      <c r="CTJ51" s="46"/>
      <c r="CTK51" s="46"/>
      <c r="CTL51" s="46"/>
      <c r="CTM51" s="46"/>
      <c r="CTN51" s="46"/>
      <c r="CTO51" s="46"/>
      <c r="CTP51" s="46"/>
      <c r="CTQ51" s="46"/>
      <c r="CTR51" s="46"/>
      <c r="CTS51" s="46"/>
      <c r="CTT51" s="46"/>
      <c r="CTU51" s="46"/>
      <c r="CTV51" s="46"/>
      <c r="CTW51" s="46"/>
      <c r="CTX51" s="46"/>
      <c r="CTY51" s="46"/>
      <c r="CTZ51" s="46"/>
      <c r="CUA51" s="46"/>
      <c r="CUB51" s="46"/>
      <c r="CUC51" s="46"/>
      <c r="CUD51" s="46"/>
      <c r="CUE51" s="46"/>
      <c r="CUF51" s="46"/>
      <c r="CUG51" s="46"/>
      <c r="CUH51" s="46"/>
      <c r="CUI51" s="46"/>
      <c r="CUJ51" s="46"/>
      <c r="CUK51" s="46"/>
      <c r="CUL51" s="46"/>
      <c r="CUM51" s="46"/>
      <c r="CUN51" s="46"/>
      <c r="CUO51" s="46"/>
      <c r="CUP51" s="46"/>
      <c r="CUQ51" s="46"/>
      <c r="CUR51" s="46"/>
      <c r="CUS51" s="46"/>
      <c r="CUT51" s="46"/>
      <c r="CUU51" s="46"/>
      <c r="CUV51" s="46"/>
      <c r="CUW51" s="46"/>
      <c r="CUX51" s="46"/>
      <c r="CUY51" s="46"/>
      <c r="CUZ51" s="46"/>
      <c r="CVA51" s="46"/>
      <c r="CVB51" s="46"/>
      <c r="CVC51" s="46"/>
      <c r="CVD51" s="46"/>
      <c r="CVE51" s="46"/>
      <c r="CVF51" s="46"/>
      <c r="CVG51" s="46"/>
      <c r="CVH51" s="46"/>
      <c r="CVI51" s="46"/>
      <c r="CVJ51" s="46"/>
      <c r="CVK51" s="46"/>
      <c r="CVL51" s="46"/>
      <c r="CVM51" s="46"/>
      <c r="CVN51" s="46"/>
      <c r="CVO51" s="46"/>
      <c r="CVP51" s="46"/>
      <c r="CVQ51" s="46"/>
      <c r="CVR51" s="46"/>
      <c r="CVS51" s="46"/>
      <c r="CVT51" s="46"/>
      <c r="CVU51" s="46"/>
      <c r="CVV51" s="46"/>
      <c r="CVW51" s="46"/>
      <c r="CVX51" s="46"/>
      <c r="CVY51" s="46"/>
      <c r="CVZ51" s="46"/>
      <c r="CWA51" s="46"/>
      <c r="CWB51" s="46"/>
      <c r="CWC51" s="46"/>
      <c r="CWD51" s="46"/>
      <c r="CWE51" s="46"/>
      <c r="CWF51" s="46"/>
      <c r="CWG51" s="46"/>
      <c r="CWH51" s="46"/>
      <c r="CWI51" s="46"/>
      <c r="CWJ51" s="46"/>
      <c r="CWK51" s="46"/>
      <c r="CWL51" s="46"/>
      <c r="CWM51" s="46"/>
      <c r="CWN51" s="46"/>
      <c r="CWO51" s="46"/>
      <c r="CWP51" s="46"/>
      <c r="CWQ51" s="46"/>
      <c r="CWR51" s="46"/>
      <c r="CWS51" s="46"/>
      <c r="CWT51" s="46"/>
      <c r="CWU51" s="46"/>
      <c r="CWV51" s="46"/>
      <c r="CWW51" s="46"/>
      <c r="CWX51" s="46"/>
      <c r="CWY51" s="46"/>
      <c r="CWZ51" s="46"/>
      <c r="CXA51" s="46"/>
      <c r="CXB51" s="46"/>
      <c r="CXC51" s="46"/>
      <c r="CXD51" s="46"/>
      <c r="CXE51" s="46"/>
      <c r="CXF51" s="46"/>
      <c r="CXG51" s="46"/>
      <c r="CXH51" s="46"/>
      <c r="CXI51" s="46"/>
      <c r="CXJ51" s="46"/>
      <c r="CXK51" s="46"/>
      <c r="CXL51" s="46"/>
      <c r="CXM51" s="46"/>
      <c r="CXN51" s="46"/>
      <c r="CXO51" s="46"/>
      <c r="CXP51" s="46"/>
      <c r="CXQ51" s="46"/>
      <c r="CXR51" s="46"/>
      <c r="CXS51" s="46"/>
      <c r="CXT51" s="46"/>
      <c r="CXU51" s="46"/>
      <c r="CXV51" s="46"/>
      <c r="CXW51" s="46"/>
      <c r="CXX51" s="46"/>
      <c r="CXY51" s="46"/>
      <c r="CXZ51" s="46"/>
      <c r="CYA51" s="46"/>
      <c r="CYB51" s="46"/>
      <c r="CYC51" s="46"/>
      <c r="CYD51" s="46"/>
      <c r="CYE51" s="46"/>
      <c r="CYF51" s="46"/>
      <c r="CYG51" s="46"/>
      <c r="CYH51" s="46"/>
      <c r="CYI51" s="46"/>
      <c r="CYJ51" s="46"/>
      <c r="CYK51" s="46"/>
      <c r="CYL51" s="46"/>
      <c r="CYM51" s="46"/>
      <c r="CYN51" s="46"/>
      <c r="CYO51" s="46"/>
      <c r="CYP51" s="46"/>
      <c r="CYQ51" s="46"/>
      <c r="CYR51" s="46"/>
      <c r="CYS51" s="46"/>
      <c r="CYT51" s="46"/>
      <c r="CYU51" s="46"/>
      <c r="CYV51" s="46"/>
      <c r="CYW51" s="46"/>
      <c r="CYX51" s="46"/>
      <c r="CYY51" s="46"/>
      <c r="CYZ51" s="46"/>
      <c r="CZA51" s="46"/>
      <c r="CZB51" s="46"/>
      <c r="CZC51" s="46"/>
      <c r="CZD51" s="46"/>
      <c r="CZE51" s="46"/>
      <c r="CZF51" s="46"/>
      <c r="CZG51" s="46"/>
      <c r="CZH51" s="46"/>
      <c r="CZI51" s="46"/>
      <c r="CZJ51" s="46"/>
      <c r="CZK51" s="46"/>
      <c r="CZL51" s="46"/>
      <c r="CZM51" s="46"/>
      <c r="CZN51" s="46"/>
      <c r="CZO51" s="46"/>
      <c r="CZP51" s="46"/>
      <c r="CZQ51" s="46"/>
      <c r="CZR51" s="46"/>
      <c r="CZS51" s="46"/>
      <c r="CZT51" s="46"/>
      <c r="CZU51" s="46"/>
      <c r="CZV51" s="46"/>
      <c r="CZW51" s="46"/>
      <c r="CZX51" s="46"/>
      <c r="CZY51" s="46"/>
      <c r="CZZ51" s="46"/>
      <c r="DAA51" s="46"/>
      <c r="DAB51" s="46"/>
      <c r="DAC51" s="46"/>
      <c r="DAD51" s="46"/>
      <c r="DAE51" s="46"/>
      <c r="DAF51" s="46"/>
      <c r="DAG51" s="46"/>
      <c r="DAH51" s="46"/>
      <c r="DAI51" s="46"/>
      <c r="DAJ51" s="46"/>
      <c r="DAK51" s="46"/>
      <c r="DAL51" s="46"/>
      <c r="DAM51" s="46"/>
      <c r="DAN51" s="46"/>
      <c r="DAO51" s="46"/>
      <c r="DAP51" s="46"/>
      <c r="DAQ51" s="46"/>
      <c r="DAR51" s="46"/>
      <c r="DAS51" s="46"/>
      <c r="DAT51" s="46"/>
      <c r="DAU51" s="46"/>
      <c r="DAV51" s="46"/>
      <c r="DAW51" s="46"/>
      <c r="DAX51" s="46"/>
      <c r="DAY51" s="46"/>
      <c r="DAZ51" s="46"/>
      <c r="DBA51" s="46"/>
      <c r="DBB51" s="46"/>
      <c r="DBC51" s="46"/>
      <c r="DBD51" s="46"/>
      <c r="DBE51" s="46"/>
      <c r="DBF51" s="46"/>
      <c r="DBG51" s="46"/>
      <c r="DBH51" s="46"/>
      <c r="DBI51" s="46"/>
      <c r="DBJ51" s="46"/>
      <c r="DBK51" s="46"/>
      <c r="DBL51" s="46"/>
      <c r="DBM51" s="46"/>
      <c r="DBN51" s="46"/>
      <c r="DBO51" s="46"/>
      <c r="DBP51" s="46"/>
      <c r="DBQ51" s="46"/>
      <c r="DBR51" s="46"/>
      <c r="DBS51" s="46"/>
      <c r="DBT51" s="46"/>
      <c r="DBU51" s="46"/>
      <c r="DBV51" s="46"/>
      <c r="DBW51" s="46"/>
      <c r="DBX51" s="46"/>
      <c r="DBY51" s="46"/>
      <c r="DBZ51" s="46"/>
      <c r="DCA51" s="46"/>
      <c r="DCB51" s="46"/>
      <c r="DCC51" s="46"/>
      <c r="DCD51" s="46"/>
      <c r="DCE51" s="46"/>
      <c r="DCF51" s="46"/>
      <c r="DCG51" s="46"/>
      <c r="DCH51" s="46"/>
      <c r="DCI51" s="46"/>
      <c r="DCJ51" s="46"/>
      <c r="DCK51" s="46"/>
      <c r="DCL51" s="46"/>
      <c r="DCM51" s="46"/>
      <c r="DCN51" s="46"/>
      <c r="DCO51" s="46"/>
      <c r="DCP51" s="46"/>
      <c r="DCQ51" s="46"/>
      <c r="DCR51" s="46"/>
      <c r="DCS51" s="46"/>
      <c r="DCT51" s="46"/>
      <c r="DCU51" s="46"/>
      <c r="DCV51" s="46"/>
      <c r="DCW51" s="46"/>
      <c r="DCX51" s="46"/>
      <c r="DCY51" s="46"/>
      <c r="DCZ51" s="46"/>
      <c r="DDA51" s="46"/>
      <c r="DDB51" s="46"/>
      <c r="DDC51" s="46"/>
      <c r="DDD51" s="46"/>
      <c r="DDE51" s="46"/>
      <c r="DDF51" s="46"/>
      <c r="DDG51" s="46"/>
      <c r="DDH51" s="46"/>
      <c r="DDI51" s="46"/>
      <c r="DDJ51" s="46"/>
      <c r="DDK51" s="46"/>
      <c r="DDL51" s="46"/>
      <c r="DDM51" s="46"/>
      <c r="DDN51" s="46"/>
      <c r="DDO51" s="46"/>
      <c r="DDP51" s="46"/>
      <c r="DDQ51" s="46"/>
      <c r="DDR51" s="46"/>
      <c r="DDS51" s="46"/>
      <c r="DDT51" s="46"/>
      <c r="DDU51" s="46"/>
      <c r="DDV51" s="46"/>
      <c r="DDW51" s="46"/>
      <c r="DDX51" s="46"/>
      <c r="DDY51" s="46"/>
      <c r="DDZ51" s="46"/>
      <c r="DEA51" s="46"/>
      <c r="DEB51" s="46"/>
      <c r="DEC51" s="46"/>
      <c r="DED51" s="46"/>
      <c r="DEE51" s="46"/>
      <c r="DEF51" s="46"/>
      <c r="DEG51" s="46"/>
      <c r="DEH51" s="46"/>
      <c r="DEI51" s="46"/>
      <c r="DEJ51" s="46"/>
      <c r="DEK51" s="46"/>
      <c r="DEL51" s="46"/>
      <c r="DEM51" s="46"/>
      <c r="DEN51" s="46"/>
      <c r="DEO51" s="46"/>
      <c r="DEP51" s="46"/>
      <c r="DEQ51" s="46"/>
      <c r="DER51" s="46"/>
      <c r="DES51" s="46"/>
      <c r="DET51" s="46"/>
      <c r="DEU51" s="46"/>
      <c r="DEV51" s="46"/>
      <c r="DEW51" s="46"/>
      <c r="DEX51" s="46"/>
      <c r="DEY51" s="46"/>
      <c r="DEZ51" s="46"/>
      <c r="DFA51" s="46"/>
      <c r="DFB51" s="46"/>
      <c r="DFC51" s="46"/>
      <c r="DFD51" s="46"/>
      <c r="DFE51" s="46"/>
      <c r="DFF51" s="46"/>
      <c r="DFG51" s="46"/>
      <c r="DFH51" s="46"/>
      <c r="DFI51" s="46"/>
      <c r="DFJ51" s="46"/>
      <c r="DFK51" s="46"/>
      <c r="DFL51" s="46"/>
      <c r="DFM51" s="46"/>
      <c r="DFN51" s="46"/>
      <c r="DFO51" s="46"/>
      <c r="DFP51" s="46"/>
      <c r="DFQ51" s="46"/>
      <c r="DFR51" s="46"/>
      <c r="DFS51" s="46"/>
      <c r="DFT51" s="46"/>
      <c r="DFU51" s="46"/>
      <c r="DFV51" s="46"/>
      <c r="DFW51" s="46"/>
      <c r="DFX51" s="46"/>
      <c r="DFY51" s="46"/>
      <c r="DFZ51" s="46"/>
      <c r="DGA51" s="46"/>
      <c r="DGB51" s="46"/>
      <c r="DGC51" s="46"/>
      <c r="DGD51" s="46"/>
      <c r="DGE51" s="46"/>
      <c r="DGF51" s="46"/>
      <c r="DGG51" s="46"/>
      <c r="DGH51" s="46"/>
      <c r="DGI51" s="46"/>
      <c r="DGJ51" s="46"/>
      <c r="DGK51" s="46"/>
      <c r="DGL51" s="46"/>
      <c r="DGM51" s="46"/>
      <c r="DGN51" s="46"/>
      <c r="DGO51" s="46"/>
      <c r="DGP51" s="46"/>
      <c r="DGQ51" s="46"/>
      <c r="DGR51" s="46"/>
      <c r="DGS51" s="46"/>
      <c r="DGT51" s="46"/>
      <c r="DGU51" s="46"/>
      <c r="DGV51" s="46"/>
      <c r="DGW51" s="46"/>
      <c r="DGX51" s="46"/>
      <c r="DGY51" s="46"/>
      <c r="DGZ51" s="46"/>
      <c r="DHA51" s="46"/>
      <c r="DHB51" s="46"/>
      <c r="DHC51" s="46"/>
      <c r="DHD51" s="46"/>
      <c r="DHE51" s="46"/>
      <c r="DHF51" s="46"/>
      <c r="DHG51" s="46"/>
      <c r="DHH51" s="46"/>
      <c r="DHI51" s="46"/>
      <c r="DHJ51" s="46"/>
      <c r="DHK51" s="46"/>
      <c r="DHL51" s="46"/>
      <c r="DHM51" s="46"/>
      <c r="DHN51" s="46"/>
      <c r="DHO51" s="46"/>
      <c r="DHP51" s="46"/>
      <c r="DHQ51" s="46"/>
      <c r="DHR51" s="46"/>
      <c r="DHS51" s="46"/>
      <c r="DHT51" s="46"/>
      <c r="DHU51" s="46"/>
      <c r="DHV51" s="46"/>
      <c r="DHW51" s="46"/>
      <c r="DHX51" s="46"/>
      <c r="DHY51" s="46"/>
      <c r="DHZ51" s="46"/>
      <c r="DIA51" s="46"/>
      <c r="DIB51" s="46"/>
      <c r="DIC51" s="46"/>
      <c r="DID51" s="46"/>
      <c r="DIE51" s="46"/>
      <c r="DIF51" s="46"/>
      <c r="DIG51" s="46"/>
      <c r="DIH51" s="46"/>
      <c r="DII51" s="46"/>
      <c r="DIJ51" s="46"/>
      <c r="DIK51" s="46"/>
      <c r="DIL51" s="46"/>
      <c r="DIM51" s="46"/>
      <c r="DIN51" s="46"/>
      <c r="DIO51" s="46"/>
      <c r="DIP51" s="46"/>
      <c r="DIQ51" s="46"/>
      <c r="DIR51" s="46"/>
      <c r="DIS51" s="46"/>
      <c r="DIT51" s="46"/>
      <c r="DIU51" s="46"/>
      <c r="DIV51" s="46"/>
      <c r="DIW51" s="46"/>
      <c r="DIX51" s="46"/>
      <c r="DIY51" s="46"/>
      <c r="DIZ51" s="46"/>
      <c r="DJA51" s="46"/>
      <c r="DJB51" s="46"/>
      <c r="DJC51" s="46"/>
      <c r="DJD51" s="46"/>
      <c r="DJE51" s="46"/>
      <c r="DJF51" s="46"/>
      <c r="DJG51" s="46"/>
      <c r="DJH51" s="46"/>
      <c r="DJI51" s="46"/>
      <c r="DJJ51" s="46"/>
      <c r="DJK51" s="46"/>
      <c r="DJL51" s="46"/>
      <c r="DJM51" s="46"/>
      <c r="DJN51" s="46"/>
      <c r="DJO51" s="46"/>
      <c r="DJP51" s="46"/>
      <c r="DJQ51" s="46"/>
      <c r="DJR51" s="46"/>
      <c r="DJS51" s="46"/>
      <c r="DJT51" s="46"/>
      <c r="DJU51" s="46"/>
      <c r="DJV51" s="46"/>
      <c r="DJW51" s="46"/>
      <c r="DJX51" s="46"/>
      <c r="DJY51" s="46"/>
      <c r="DJZ51" s="46"/>
      <c r="DKA51" s="46"/>
      <c r="DKB51" s="46"/>
      <c r="DKC51" s="46"/>
      <c r="DKD51" s="46"/>
      <c r="DKE51" s="46"/>
      <c r="DKF51" s="46"/>
      <c r="DKG51" s="46"/>
      <c r="DKH51" s="46"/>
      <c r="DKI51" s="46"/>
      <c r="DKJ51" s="46"/>
      <c r="DKK51" s="46"/>
      <c r="DKL51" s="46"/>
      <c r="DKM51" s="46"/>
      <c r="DKN51" s="46"/>
      <c r="DKO51" s="46"/>
      <c r="DKP51" s="46"/>
      <c r="DKQ51" s="46"/>
      <c r="DKR51" s="46"/>
      <c r="DKS51" s="46"/>
      <c r="DKT51" s="46"/>
      <c r="DKU51" s="46"/>
      <c r="DKV51" s="46"/>
      <c r="DKW51" s="46"/>
      <c r="DKX51" s="46"/>
      <c r="DKY51" s="46"/>
      <c r="DKZ51" s="46"/>
      <c r="DLA51" s="46"/>
      <c r="DLB51" s="46"/>
      <c r="DLC51" s="46"/>
      <c r="DLD51" s="46"/>
      <c r="DLE51" s="46"/>
      <c r="DLF51" s="46"/>
      <c r="DLG51" s="46"/>
      <c r="DLH51" s="46"/>
      <c r="DLI51" s="46"/>
      <c r="DLJ51" s="46"/>
      <c r="DLK51" s="46"/>
      <c r="DLL51" s="46"/>
      <c r="DLM51" s="46"/>
      <c r="DLN51" s="46"/>
      <c r="DLO51" s="46"/>
      <c r="DLP51" s="46"/>
      <c r="DLQ51" s="46"/>
      <c r="DLR51" s="46"/>
      <c r="DLS51" s="46"/>
      <c r="DLT51" s="46"/>
      <c r="DLU51" s="46"/>
      <c r="DLV51" s="46"/>
      <c r="DLW51" s="46"/>
      <c r="DLX51" s="46"/>
      <c r="DLY51" s="46"/>
      <c r="DLZ51" s="46"/>
      <c r="DMA51" s="46"/>
      <c r="DMB51" s="46"/>
      <c r="DMC51" s="46"/>
      <c r="DMD51" s="46"/>
      <c r="DME51" s="46"/>
      <c r="DMF51" s="46"/>
      <c r="DMG51" s="46"/>
      <c r="DMH51" s="46"/>
      <c r="DMI51" s="46"/>
      <c r="DMJ51" s="46"/>
      <c r="DMK51" s="46"/>
      <c r="DML51" s="46"/>
      <c r="DMM51" s="46"/>
      <c r="DMN51" s="46"/>
      <c r="DMO51" s="46"/>
      <c r="DMP51" s="46"/>
      <c r="DMQ51" s="46"/>
      <c r="DMR51" s="46"/>
      <c r="DMS51" s="46"/>
      <c r="DMT51" s="46"/>
      <c r="DMU51" s="46"/>
      <c r="DMV51" s="46"/>
      <c r="DMW51" s="46"/>
      <c r="DMX51" s="46"/>
      <c r="DMY51" s="46"/>
      <c r="DMZ51" s="46"/>
      <c r="DNA51" s="46"/>
      <c r="DNB51" s="46"/>
      <c r="DNC51" s="46"/>
      <c r="DND51" s="46"/>
      <c r="DNE51" s="46"/>
      <c r="DNF51" s="46"/>
      <c r="DNG51" s="46"/>
      <c r="DNH51" s="46"/>
      <c r="DNI51" s="46"/>
      <c r="DNJ51" s="46"/>
      <c r="DNK51" s="46"/>
      <c r="DNL51" s="46"/>
      <c r="DNM51" s="46"/>
      <c r="DNN51" s="46"/>
      <c r="DNO51" s="46"/>
      <c r="DNP51" s="46"/>
      <c r="DNQ51" s="46"/>
      <c r="DNR51" s="46"/>
      <c r="DNS51" s="46"/>
      <c r="DNT51" s="46"/>
      <c r="DNU51" s="46"/>
      <c r="DNV51" s="46"/>
      <c r="DNW51" s="46"/>
      <c r="DNX51" s="46"/>
      <c r="DNY51" s="46"/>
      <c r="DNZ51" s="46"/>
      <c r="DOA51" s="46"/>
      <c r="DOB51" s="46"/>
      <c r="DOC51" s="46"/>
      <c r="DOD51" s="46"/>
      <c r="DOE51" s="46"/>
      <c r="DOF51" s="46"/>
      <c r="DOG51" s="46"/>
      <c r="DOH51" s="46"/>
      <c r="DOI51" s="46"/>
      <c r="DOJ51" s="46"/>
      <c r="DOK51" s="46"/>
      <c r="DOL51" s="46"/>
      <c r="DOM51" s="46"/>
      <c r="DON51" s="46"/>
      <c r="DOO51" s="46"/>
      <c r="DOP51" s="46"/>
      <c r="DOQ51" s="46"/>
      <c r="DOR51" s="46"/>
      <c r="DOS51" s="46"/>
      <c r="DOT51" s="46"/>
      <c r="DOU51" s="46"/>
      <c r="DOV51" s="46"/>
      <c r="DOW51" s="46"/>
      <c r="DOX51" s="46"/>
      <c r="DOY51" s="46"/>
      <c r="DOZ51" s="46"/>
      <c r="DPA51" s="46"/>
      <c r="DPB51" s="46"/>
      <c r="DPC51" s="46"/>
      <c r="DPD51" s="46"/>
      <c r="DPE51" s="46"/>
      <c r="DPF51" s="46"/>
      <c r="DPG51" s="46"/>
      <c r="DPH51" s="46"/>
      <c r="DPI51" s="46"/>
      <c r="DPJ51" s="46"/>
      <c r="DPK51" s="46"/>
      <c r="DPL51" s="46"/>
      <c r="DPM51" s="46"/>
      <c r="DPN51" s="46"/>
      <c r="DPO51" s="46"/>
      <c r="DPP51" s="46"/>
      <c r="DPQ51" s="46"/>
      <c r="DPR51" s="46"/>
      <c r="DPS51" s="46"/>
      <c r="DPT51" s="46"/>
      <c r="DPU51" s="46"/>
      <c r="DPV51" s="46"/>
      <c r="DPW51" s="46"/>
      <c r="DPX51" s="46"/>
      <c r="DPY51" s="46"/>
      <c r="DPZ51" s="46"/>
      <c r="DQA51" s="46"/>
      <c r="DQB51" s="46"/>
      <c r="DQC51" s="46"/>
      <c r="DQD51" s="46"/>
      <c r="DQE51" s="46"/>
      <c r="DQF51" s="46"/>
      <c r="DQG51" s="46"/>
      <c r="DQH51" s="46"/>
      <c r="DQI51" s="46"/>
      <c r="DQJ51" s="46"/>
      <c r="DQK51" s="46"/>
      <c r="DQL51" s="46"/>
      <c r="DQM51" s="46"/>
      <c r="DQN51" s="46"/>
      <c r="DQO51" s="46"/>
      <c r="DQP51" s="46"/>
      <c r="DQQ51" s="46"/>
      <c r="DQR51" s="46"/>
      <c r="DQS51" s="46"/>
      <c r="DQT51" s="46"/>
      <c r="DQU51" s="46"/>
      <c r="DQV51" s="46"/>
      <c r="DQW51" s="46"/>
      <c r="DQX51" s="46"/>
      <c r="DQY51" s="46"/>
      <c r="DQZ51" s="46"/>
      <c r="DRA51" s="46"/>
      <c r="DRB51" s="46"/>
      <c r="DRC51" s="46"/>
      <c r="DRD51" s="46"/>
      <c r="DRE51" s="46"/>
      <c r="DRF51" s="46"/>
      <c r="DRG51" s="46"/>
      <c r="DRH51" s="46"/>
      <c r="DRI51" s="46"/>
      <c r="DRJ51" s="46"/>
      <c r="DRK51" s="46"/>
      <c r="DRL51" s="46"/>
      <c r="DRM51" s="46"/>
      <c r="DRN51" s="46"/>
      <c r="DRO51" s="46"/>
      <c r="DRP51" s="46"/>
      <c r="DRQ51" s="46"/>
      <c r="DRR51" s="46"/>
      <c r="DRS51" s="46"/>
      <c r="DRT51" s="46"/>
      <c r="DRU51" s="46"/>
      <c r="DRV51" s="46"/>
      <c r="DRW51" s="46"/>
      <c r="DRX51" s="46"/>
      <c r="DRY51" s="46"/>
      <c r="DRZ51" s="46"/>
      <c r="DSA51" s="46"/>
      <c r="DSB51" s="46"/>
      <c r="DSC51" s="46"/>
      <c r="DSD51" s="46"/>
      <c r="DSE51" s="46"/>
      <c r="DSF51" s="46"/>
      <c r="DSG51" s="46"/>
      <c r="DSH51" s="46"/>
      <c r="DSI51" s="46"/>
      <c r="DSJ51" s="46"/>
      <c r="DSK51" s="46"/>
      <c r="DSL51" s="46"/>
      <c r="DSM51" s="46"/>
      <c r="DSN51" s="46"/>
      <c r="DSO51" s="46"/>
      <c r="DSP51" s="46"/>
      <c r="DSQ51" s="46"/>
      <c r="DSR51" s="46"/>
      <c r="DSS51" s="46"/>
      <c r="DST51" s="46"/>
      <c r="DSU51" s="46"/>
      <c r="DSV51" s="46"/>
      <c r="DSW51" s="46"/>
      <c r="DSX51" s="46"/>
      <c r="DSY51" s="46"/>
      <c r="DSZ51" s="46"/>
      <c r="DTA51" s="46"/>
      <c r="DTB51" s="46"/>
      <c r="DTC51" s="46"/>
      <c r="DTD51" s="46"/>
      <c r="DTE51" s="46"/>
      <c r="DTF51" s="46"/>
      <c r="DTG51" s="46"/>
      <c r="DTH51" s="46"/>
      <c r="DTI51" s="46"/>
      <c r="DTJ51" s="46"/>
      <c r="DTK51" s="46"/>
      <c r="DTL51" s="46"/>
      <c r="DTM51" s="46"/>
      <c r="DTN51" s="46"/>
      <c r="DTO51" s="46"/>
      <c r="DTP51" s="46"/>
      <c r="DTQ51" s="46"/>
      <c r="DTR51" s="46"/>
      <c r="DTS51" s="46"/>
      <c r="DTT51" s="46"/>
      <c r="DTU51" s="46"/>
      <c r="DTV51" s="46"/>
      <c r="DTW51" s="46"/>
      <c r="DTX51" s="46"/>
      <c r="DTY51" s="46"/>
      <c r="DTZ51" s="46"/>
      <c r="DUA51" s="46"/>
      <c r="DUB51" s="46"/>
      <c r="DUC51" s="46"/>
      <c r="DUD51" s="46"/>
      <c r="DUE51" s="46"/>
      <c r="DUF51" s="46"/>
      <c r="DUG51" s="46"/>
      <c r="DUH51" s="46"/>
      <c r="DUI51" s="46"/>
      <c r="DUJ51" s="46"/>
      <c r="DUK51" s="46"/>
      <c r="DUL51" s="46"/>
      <c r="DUM51" s="46"/>
      <c r="DUN51" s="46"/>
      <c r="DUO51" s="46"/>
      <c r="DUP51" s="46"/>
      <c r="DUQ51" s="46"/>
      <c r="DUR51" s="46"/>
      <c r="DUS51" s="46"/>
      <c r="DUT51" s="46"/>
      <c r="DUU51" s="46"/>
      <c r="DUV51" s="46"/>
      <c r="DUW51" s="46"/>
      <c r="DUX51" s="46"/>
      <c r="DUY51" s="46"/>
      <c r="DUZ51" s="46"/>
      <c r="DVA51" s="46"/>
      <c r="DVB51" s="46"/>
      <c r="DVC51" s="46"/>
      <c r="DVD51" s="46"/>
      <c r="DVE51" s="46"/>
      <c r="DVF51" s="46"/>
      <c r="DVG51" s="46"/>
      <c r="DVH51" s="46"/>
      <c r="DVI51" s="46"/>
      <c r="DVJ51" s="46"/>
      <c r="DVK51" s="46"/>
      <c r="DVL51" s="46"/>
      <c r="DVM51" s="46"/>
      <c r="DVN51" s="46"/>
      <c r="DVO51" s="46"/>
      <c r="DVP51" s="46"/>
      <c r="DVQ51" s="46"/>
      <c r="DVR51" s="46"/>
      <c r="DVS51" s="46"/>
      <c r="DVT51" s="46"/>
      <c r="DVU51" s="46"/>
      <c r="DVV51" s="46"/>
      <c r="DVW51" s="46"/>
      <c r="DVX51" s="46"/>
      <c r="DVY51" s="46"/>
      <c r="DVZ51" s="46"/>
      <c r="DWA51" s="46"/>
      <c r="DWB51" s="46"/>
      <c r="DWC51" s="46"/>
      <c r="DWD51" s="46"/>
      <c r="DWE51" s="46"/>
      <c r="DWF51" s="46"/>
      <c r="DWG51" s="46"/>
      <c r="DWH51" s="46"/>
      <c r="DWI51" s="46"/>
      <c r="DWJ51" s="46"/>
      <c r="DWK51" s="46"/>
      <c r="DWL51" s="46"/>
      <c r="DWM51" s="46"/>
      <c r="DWN51" s="46"/>
      <c r="DWO51" s="46"/>
      <c r="DWP51" s="46"/>
      <c r="DWQ51" s="46"/>
      <c r="DWR51" s="46"/>
      <c r="DWS51" s="46"/>
      <c r="DWT51" s="46"/>
      <c r="DWU51" s="46"/>
      <c r="DWV51" s="46"/>
      <c r="DWW51" s="46"/>
      <c r="DWX51" s="46"/>
      <c r="DWY51" s="46"/>
      <c r="DWZ51" s="46"/>
      <c r="DXA51" s="46"/>
      <c r="DXB51" s="46"/>
      <c r="DXC51" s="46"/>
      <c r="DXD51" s="46"/>
      <c r="DXE51" s="46"/>
      <c r="DXF51" s="46"/>
      <c r="DXG51" s="46"/>
      <c r="DXH51" s="46"/>
      <c r="DXI51" s="46"/>
      <c r="DXJ51" s="46"/>
      <c r="DXK51" s="46"/>
      <c r="DXL51" s="46"/>
      <c r="DXM51" s="46"/>
      <c r="DXN51" s="46"/>
      <c r="DXO51" s="46"/>
      <c r="DXP51" s="46"/>
      <c r="DXQ51" s="46"/>
      <c r="DXR51" s="46"/>
      <c r="DXS51" s="46"/>
      <c r="DXT51" s="46"/>
      <c r="DXU51" s="46"/>
      <c r="DXV51" s="46"/>
      <c r="DXW51" s="46"/>
      <c r="DXX51" s="46"/>
      <c r="DXY51" s="46"/>
      <c r="DXZ51" s="46"/>
      <c r="DYA51" s="46"/>
      <c r="DYB51" s="46"/>
      <c r="DYC51" s="46"/>
      <c r="DYD51" s="46"/>
      <c r="DYE51" s="46"/>
      <c r="DYF51" s="46"/>
      <c r="DYG51" s="46"/>
      <c r="DYH51" s="46"/>
      <c r="DYI51" s="46"/>
      <c r="DYJ51" s="46"/>
      <c r="DYK51" s="46"/>
      <c r="DYL51" s="46"/>
      <c r="DYM51" s="46"/>
      <c r="DYN51" s="46"/>
      <c r="DYO51" s="46"/>
      <c r="DYP51" s="46"/>
      <c r="DYQ51" s="46"/>
      <c r="DYR51" s="46"/>
      <c r="DYS51" s="46"/>
      <c r="DYT51" s="46"/>
      <c r="DYU51" s="46"/>
      <c r="DYV51" s="46"/>
      <c r="DYW51" s="46"/>
      <c r="DYX51" s="46"/>
      <c r="DYY51" s="46"/>
      <c r="DYZ51" s="46"/>
      <c r="DZA51" s="46"/>
      <c r="DZB51" s="46"/>
      <c r="DZC51" s="46"/>
      <c r="DZD51" s="46"/>
      <c r="DZE51" s="46"/>
      <c r="DZF51" s="46"/>
      <c r="DZG51" s="46"/>
      <c r="DZH51" s="46"/>
      <c r="DZI51" s="46"/>
      <c r="DZJ51" s="46"/>
      <c r="DZK51" s="46"/>
      <c r="DZL51" s="46"/>
      <c r="DZM51" s="46"/>
      <c r="DZN51" s="46"/>
      <c r="DZO51" s="46"/>
      <c r="DZP51" s="46"/>
      <c r="DZQ51" s="46"/>
      <c r="DZR51" s="46"/>
      <c r="DZS51" s="46"/>
      <c r="DZT51" s="46"/>
      <c r="DZU51" s="46"/>
      <c r="DZV51" s="46"/>
      <c r="DZW51" s="46"/>
      <c r="DZX51" s="46"/>
      <c r="DZY51" s="46"/>
      <c r="DZZ51" s="46"/>
      <c r="EAA51" s="46"/>
      <c r="EAB51" s="46"/>
      <c r="EAC51" s="46"/>
      <c r="EAD51" s="46"/>
      <c r="EAE51" s="46"/>
      <c r="EAF51" s="46"/>
      <c r="EAG51" s="46"/>
      <c r="EAH51" s="46"/>
      <c r="EAI51" s="46"/>
      <c r="EAJ51" s="46"/>
      <c r="EAK51" s="46"/>
      <c r="EAL51" s="46"/>
      <c r="EAM51" s="46"/>
      <c r="EAN51" s="46"/>
      <c r="EAO51" s="46"/>
      <c r="EAP51" s="46"/>
      <c r="EAQ51" s="46"/>
      <c r="EAR51" s="46"/>
      <c r="EAS51" s="46"/>
      <c r="EAT51" s="46"/>
      <c r="EAU51" s="46"/>
      <c r="EAV51" s="46"/>
      <c r="EAW51" s="46"/>
      <c r="EAX51" s="46"/>
      <c r="EAY51" s="46"/>
      <c r="EAZ51" s="46"/>
      <c r="EBA51" s="46"/>
      <c r="EBB51" s="46"/>
      <c r="EBC51" s="46"/>
      <c r="EBD51" s="46"/>
      <c r="EBE51" s="46"/>
      <c r="EBF51" s="46"/>
      <c r="EBG51" s="46"/>
      <c r="EBH51" s="46"/>
      <c r="EBI51" s="46"/>
      <c r="EBJ51" s="46"/>
      <c r="EBK51" s="46"/>
      <c r="EBL51" s="46"/>
      <c r="EBM51" s="46"/>
      <c r="EBN51" s="46"/>
      <c r="EBO51" s="46"/>
      <c r="EBP51" s="46"/>
      <c r="EBQ51" s="46"/>
      <c r="EBR51" s="46"/>
      <c r="EBS51" s="46"/>
      <c r="EBT51" s="46"/>
      <c r="EBU51" s="46"/>
      <c r="EBV51" s="46"/>
      <c r="EBW51" s="46"/>
      <c r="EBX51" s="46"/>
      <c r="EBY51" s="46"/>
      <c r="EBZ51" s="46"/>
      <c r="ECA51" s="46"/>
      <c r="ECB51" s="46"/>
      <c r="ECC51" s="46"/>
      <c r="ECD51" s="46"/>
      <c r="ECE51" s="46"/>
      <c r="ECF51" s="46"/>
      <c r="ECG51" s="46"/>
      <c r="ECH51" s="46"/>
      <c r="ECI51" s="46"/>
      <c r="ECJ51" s="46"/>
      <c r="ECK51" s="46"/>
      <c r="ECL51" s="46"/>
      <c r="ECM51" s="46"/>
      <c r="ECN51" s="46"/>
      <c r="ECO51" s="46"/>
      <c r="ECP51" s="46"/>
      <c r="ECQ51" s="46"/>
      <c r="ECR51" s="46"/>
      <c r="ECS51" s="46"/>
      <c r="ECT51" s="46"/>
      <c r="ECU51" s="46"/>
      <c r="ECV51" s="46"/>
      <c r="ECW51" s="46"/>
      <c r="ECX51" s="46"/>
      <c r="ECY51" s="46"/>
      <c r="ECZ51" s="46"/>
      <c r="EDA51" s="46"/>
      <c r="EDB51" s="46"/>
      <c r="EDC51" s="46"/>
      <c r="EDD51" s="46"/>
      <c r="EDE51" s="46"/>
      <c r="EDF51" s="46"/>
      <c r="EDG51" s="46"/>
      <c r="EDH51" s="46"/>
      <c r="EDI51" s="46"/>
      <c r="EDJ51" s="46"/>
      <c r="EDK51" s="46"/>
      <c r="EDL51" s="46"/>
      <c r="EDM51" s="46"/>
      <c r="EDN51" s="46"/>
      <c r="EDO51" s="46"/>
      <c r="EDP51" s="46"/>
      <c r="EDQ51" s="46"/>
      <c r="EDR51" s="46"/>
      <c r="EDS51" s="46"/>
      <c r="EDT51" s="46"/>
      <c r="EDU51" s="46"/>
      <c r="EDV51" s="46"/>
      <c r="EDW51" s="46"/>
      <c r="EDX51" s="46"/>
      <c r="EDY51" s="46"/>
      <c r="EDZ51" s="46"/>
      <c r="EEA51" s="46"/>
      <c r="EEB51" s="46"/>
      <c r="EEC51" s="46"/>
      <c r="EED51" s="46"/>
      <c r="EEE51" s="46"/>
      <c r="EEF51" s="46"/>
      <c r="EEG51" s="46"/>
      <c r="EEH51" s="46"/>
      <c r="EEI51" s="46"/>
      <c r="EEJ51" s="46"/>
      <c r="EEK51" s="46"/>
      <c r="EEL51" s="46"/>
      <c r="EEM51" s="46"/>
      <c r="EEN51" s="46"/>
      <c r="EEO51" s="46"/>
      <c r="EEP51" s="46"/>
      <c r="EEQ51" s="46"/>
      <c r="EER51" s="46"/>
      <c r="EES51" s="46"/>
      <c r="EET51" s="46"/>
      <c r="EEU51" s="46"/>
      <c r="EEV51" s="46"/>
      <c r="EEW51" s="46"/>
      <c r="EEX51" s="46"/>
      <c r="EEY51" s="46"/>
      <c r="EEZ51" s="46"/>
      <c r="EFA51" s="46"/>
      <c r="EFB51" s="46"/>
      <c r="EFC51" s="46"/>
      <c r="EFD51" s="46"/>
      <c r="EFE51" s="46"/>
      <c r="EFF51" s="46"/>
      <c r="EFG51" s="46"/>
      <c r="EFH51" s="46"/>
      <c r="EFI51" s="46"/>
      <c r="EFJ51" s="46"/>
      <c r="EFK51" s="46"/>
      <c r="EFL51" s="46"/>
      <c r="EFM51" s="46"/>
      <c r="EFN51" s="46"/>
      <c r="EFO51" s="46"/>
      <c r="EFP51" s="46"/>
      <c r="EFQ51" s="46"/>
      <c r="EFR51" s="46"/>
      <c r="EFS51" s="46"/>
      <c r="EFT51" s="46"/>
      <c r="EFU51" s="46"/>
      <c r="EFV51" s="46"/>
      <c r="EFW51" s="46"/>
      <c r="EFX51" s="46"/>
      <c r="EFY51" s="46"/>
      <c r="EFZ51" s="46"/>
      <c r="EGA51" s="46"/>
      <c r="EGB51" s="46"/>
      <c r="EGC51" s="46"/>
      <c r="EGD51" s="46"/>
      <c r="EGE51" s="46"/>
      <c r="EGF51" s="46"/>
      <c r="EGG51" s="46"/>
      <c r="EGH51" s="46"/>
      <c r="EGI51" s="46"/>
      <c r="EGJ51" s="46"/>
      <c r="EGK51" s="46"/>
      <c r="EGL51" s="46"/>
      <c r="EGM51" s="46"/>
      <c r="EGN51" s="46"/>
      <c r="EGO51" s="46"/>
      <c r="EGP51" s="46"/>
      <c r="EGQ51" s="46"/>
      <c r="EGR51" s="46"/>
      <c r="EGS51" s="46"/>
      <c r="EGT51" s="46"/>
      <c r="EGU51" s="46"/>
      <c r="EGV51" s="46"/>
      <c r="EGW51" s="46"/>
      <c r="EGX51" s="46"/>
      <c r="EGY51" s="46"/>
      <c r="EGZ51" s="46"/>
      <c r="EHA51" s="46"/>
      <c r="EHB51" s="46"/>
      <c r="EHC51" s="46"/>
      <c r="EHD51" s="46"/>
      <c r="EHE51" s="46"/>
      <c r="EHF51" s="46"/>
      <c r="EHG51" s="46"/>
      <c r="EHH51" s="46"/>
      <c r="EHI51" s="46"/>
      <c r="EHJ51" s="46"/>
      <c r="EHK51" s="46"/>
      <c r="EHL51" s="46"/>
      <c r="EHM51" s="46"/>
      <c r="EHN51" s="46"/>
      <c r="EHO51" s="46"/>
      <c r="EHP51" s="46"/>
      <c r="EHQ51" s="46"/>
      <c r="EHR51" s="46"/>
      <c r="EHS51" s="46"/>
      <c r="EHT51" s="46"/>
      <c r="EHU51" s="46"/>
      <c r="EHV51" s="46"/>
      <c r="EHW51" s="46"/>
      <c r="EHX51" s="46"/>
      <c r="EHY51" s="46"/>
      <c r="EHZ51" s="46"/>
      <c r="EIA51" s="46"/>
      <c r="EIB51" s="46"/>
      <c r="EIC51" s="46"/>
      <c r="EID51" s="46"/>
      <c r="EIE51" s="46"/>
      <c r="EIF51" s="46"/>
      <c r="EIG51" s="46"/>
      <c r="EIH51" s="46"/>
      <c r="EII51" s="46"/>
      <c r="EIJ51" s="46"/>
      <c r="EIK51" s="46"/>
      <c r="EIL51" s="46"/>
      <c r="EIM51" s="46"/>
      <c r="EIN51" s="46"/>
      <c r="EIO51" s="46"/>
      <c r="EIP51" s="46"/>
      <c r="EIQ51" s="46"/>
      <c r="EIR51" s="46"/>
      <c r="EIS51" s="46"/>
      <c r="EIT51" s="46"/>
      <c r="EIU51" s="46"/>
      <c r="EIV51" s="46"/>
      <c r="EIW51" s="46"/>
      <c r="EIX51" s="46"/>
      <c r="EIY51" s="46"/>
      <c r="EIZ51" s="46"/>
      <c r="EJA51" s="46"/>
      <c r="EJB51" s="46"/>
      <c r="EJC51" s="46"/>
      <c r="EJD51" s="46"/>
      <c r="EJE51" s="46"/>
      <c r="EJF51" s="46"/>
      <c r="EJG51" s="46"/>
      <c r="EJH51" s="46"/>
      <c r="EJI51" s="46"/>
      <c r="EJJ51" s="46"/>
      <c r="EJK51" s="46"/>
      <c r="EJL51" s="46"/>
      <c r="EJM51" s="46"/>
      <c r="EJN51" s="46"/>
      <c r="EJO51" s="46"/>
      <c r="EJP51" s="46"/>
      <c r="EJQ51" s="46"/>
      <c r="EJR51" s="46"/>
      <c r="EJS51" s="46"/>
      <c r="EJT51" s="46"/>
      <c r="EJU51" s="46"/>
      <c r="EJV51" s="46"/>
      <c r="EJW51" s="46"/>
      <c r="EJX51" s="46"/>
      <c r="EJY51" s="46"/>
      <c r="EJZ51" s="46"/>
      <c r="EKA51" s="46"/>
      <c r="EKB51" s="46"/>
      <c r="EKC51" s="46"/>
      <c r="EKD51" s="46"/>
      <c r="EKE51" s="46"/>
      <c r="EKF51" s="46"/>
      <c r="EKG51" s="46"/>
      <c r="EKH51" s="46"/>
      <c r="EKI51" s="46"/>
      <c r="EKJ51" s="46"/>
      <c r="EKK51" s="46"/>
      <c r="EKL51" s="46"/>
      <c r="EKM51" s="46"/>
      <c r="EKN51" s="46"/>
      <c r="EKO51" s="46"/>
      <c r="EKP51" s="46"/>
      <c r="EKQ51" s="46"/>
      <c r="EKR51" s="46"/>
      <c r="EKS51" s="46"/>
      <c r="EKT51" s="46"/>
      <c r="EKU51" s="46"/>
      <c r="EKV51" s="46"/>
      <c r="EKW51" s="46"/>
      <c r="EKX51" s="46"/>
      <c r="EKY51" s="46"/>
      <c r="EKZ51" s="46"/>
      <c r="ELA51" s="46"/>
      <c r="ELB51" s="46"/>
      <c r="ELC51" s="46"/>
      <c r="ELD51" s="46"/>
      <c r="ELE51" s="46"/>
      <c r="ELF51" s="46"/>
      <c r="ELG51" s="46"/>
      <c r="ELH51" s="46"/>
      <c r="ELI51" s="46"/>
      <c r="ELJ51" s="46"/>
      <c r="ELK51" s="46"/>
      <c r="ELL51" s="46"/>
      <c r="ELM51" s="46"/>
      <c r="ELN51" s="46"/>
      <c r="ELO51" s="46"/>
      <c r="ELP51" s="46"/>
      <c r="ELQ51" s="46"/>
      <c r="ELR51" s="46"/>
      <c r="ELS51" s="46"/>
      <c r="ELT51" s="46"/>
      <c r="ELU51" s="46"/>
      <c r="ELV51" s="46"/>
      <c r="ELW51" s="46"/>
      <c r="ELX51" s="46"/>
      <c r="ELY51" s="46"/>
      <c r="ELZ51" s="46"/>
      <c r="EMA51" s="46"/>
      <c r="EMB51" s="46"/>
      <c r="EMC51" s="46"/>
      <c r="EMD51" s="46"/>
      <c r="EME51" s="46"/>
      <c r="EMF51" s="46"/>
      <c r="EMG51" s="46"/>
      <c r="EMH51" s="46"/>
      <c r="EMI51" s="46"/>
      <c r="EMJ51" s="46"/>
      <c r="EMK51" s="46"/>
      <c r="EML51" s="46"/>
      <c r="EMM51" s="46"/>
      <c r="EMN51" s="46"/>
      <c r="EMO51" s="46"/>
      <c r="EMP51" s="46"/>
      <c r="EMQ51" s="46"/>
      <c r="EMR51" s="46"/>
      <c r="EMS51" s="46"/>
      <c r="EMT51" s="46"/>
      <c r="EMU51" s="46"/>
      <c r="EMV51" s="46"/>
      <c r="EMW51" s="46"/>
      <c r="EMX51" s="46"/>
      <c r="EMY51" s="46"/>
      <c r="EMZ51" s="46"/>
      <c r="ENA51" s="46"/>
      <c r="ENB51" s="46"/>
      <c r="ENC51" s="46"/>
      <c r="END51" s="46"/>
      <c r="ENE51" s="46"/>
      <c r="ENF51" s="46"/>
      <c r="ENG51" s="46"/>
      <c r="ENH51" s="46"/>
      <c r="ENI51" s="46"/>
      <c r="ENJ51" s="46"/>
      <c r="ENK51" s="46"/>
      <c r="ENL51" s="46"/>
      <c r="ENM51" s="46"/>
      <c r="ENN51" s="46"/>
      <c r="ENO51" s="46"/>
      <c r="ENP51" s="46"/>
      <c r="ENQ51" s="46"/>
      <c r="ENR51" s="46"/>
      <c r="ENS51" s="46"/>
      <c r="ENT51" s="46"/>
      <c r="ENU51" s="46"/>
      <c r="ENV51" s="46"/>
      <c r="ENW51" s="46"/>
      <c r="ENX51" s="46"/>
      <c r="ENY51" s="46"/>
      <c r="ENZ51" s="46"/>
      <c r="EOA51" s="46"/>
      <c r="EOB51" s="46"/>
      <c r="EOC51" s="46"/>
      <c r="EOD51" s="46"/>
      <c r="EOE51" s="46"/>
      <c r="EOF51" s="46"/>
      <c r="EOG51" s="46"/>
      <c r="EOH51" s="46"/>
      <c r="EOI51" s="46"/>
      <c r="EOJ51" s="46"/>
      <c r="EOK51" s="46"/>
      <c r="EOL51" s="46"/>
      <c r="EOM51" s="46"/>
      <c r="EON51" s="46"/>
      <c r="EOO51" s="46"/>
      <c r="EOP51" s="46"/>
      <c r="EOQ51" s="46"/>
      <c r="EOR51" s="46"/>
      <c r="EOS51" s="46"/>
      <c r="EOT51" s="46"/>
      <c r="EOU51" s="46"/>
      <c r="EOV51" s="46"/>
      <c r="EOW51" s="46"/>
      <c r="EOX51" s="46"/>
      <c r="EOY51" s="46"/>
      <c r="EOZ51" s="46"/>
      <c r="EPA51" s="46"/>
      <c r="EPB51" s="46"/>
      <c r="EPC51" s="46"/>
      <c r="EPD51" s="46"/>
      <c r="EPE51" s="46"/>
      <c r="EPF51" s="46"/>
      <c r="EPG51" s="46"/>
      <c r="EPH51" s="46"/>
      <c r="EPI51" s="46"/>
      <c r="EPJ51" s="46"/>
      <c r="EPK51" s="46"/>
      <c r="EPL51" s="46"/>
      <c r="EPM51" s="46"/>
      <c r="EPN51" s="46"/>
      <c r="EPO51" s="46"/>
      <c r="EPP51" s="46"/>
      <c r="EPQ51" s="46"/>
      <c r="EPR51" s="46"/>
      <c r="EPS51" s="46"/>
      <c r="EPT51" s="46"/>
      <c r="EPU51" s="46"/>
      <c r="EPV51" s="46"/>
      <c r="EPW51" s="46"/>
      <c r="EPX51" s="46"/>
      <c r="EPY51" s="46"/>
      <c r="EPZ51" s="46"/>
      <c r="EQA51" s="46"/>
      <c r="EQB51" s="46"/>
      <c r="EQC51" s="46"/>
      <c r="EQD51" s="46"/>
      <c r="EQE51" s="46"/>
      <c r="EQF51" s="46"/>
      <c r="EQG51" s="46"/>
      <c r="EQH51" s="46"/>
      <c r="EQI51" s="46"/>
      <c r="EQJ51" s="46"/>
      <c r="EQK51" s="46"/>
      <c r="EQL51" s="46"/>
      <c r="EQM51" s="46"/>
      <c r="EQN51" s="46"/>
      <c r="EQO51" s="46"/>
      <c r="EQP51" s="46"/>
      <c r="EQQ51" s="46"/>
      <c r="EQR51" s="46"/>
      <c r="EQS51" s="46"/>
      <c r="EQT51" s="46"/>
      <c r="EQU51" s="46"/>
      <c r="EQV51" s="46"/>
      <c r="EQW51" s="46"/>
      <c r="EQX51" s="46"/>
      <c r="EQY51" s="46"/>
      <c r="EQZ51" s="46"/>
      <c r="ERA51" s="46"/>
      <c r="ERB51" s="46"/>
      <c r="ERC51" s="46"/>
      <c r="ERD51" s="46"/>
      <c r="ERE51" s="46"/>
      <c r="ERF51" s="46"/>
      <c r="ERG51" s="46"/>
      <c r="ERH51" s="46"/>
      <c r="ERI51" s="46"/>
      <c r="ERJ51" s="46"/>
      <c r="ERK51" s="46"/>
      <c r="ERL51" s="46"/>
      <c r="ERM51" s="46"/>
      <c r="ERN51" s="46"/>
      <c r="ERO51" s="46"/>
      <c r="ERP51" s="46"/>
      <c r="ERQ51" s="46"/>
      <c r="ERR51" s="46"/>
      <c r="ERS51" s="46"/>
      <c r="ERT51" s="46"/>
      <c r="ERU51" s="46"/>
      <c r="ERV51" s="46"/>
      <c r="ERW51" s="46"/>
      <c r="ERX51" s="46"/>
      <c r="ERY51" s="46"/>
      <c r="ERZ51" s="46"/>
      <c r="ESA51" s="46"/>
      <c r="ESB51" s="46"/>
      <c r="ESC51" s="46"/>
      <c r="ESD51" s="46"/>
      <c r="ESE51" s="46"/>
      <c r="ESF51" s="46"/>
      <c r="ESG51" s="46"/>
      <c r="ESH51" s="46"/>
      <c r="ESI51" s="46"/>
      <c r="ESJ51" s="46"/>
      <c r="ESK51" s="46"/>
      <c r="ESL51" s="46"/>
      <c r="ESM51" s="46"/>
      <c r="ESN51" s="46"/>
      <c r="ESO51" s="46"/>
      <c r="ESP51" s="46"/>
      <c r="ESQ51" s="46"/>
      <c r="ESR51" s="46"/>
      <c r="ESS51" s="46"/>
      <c r="EST51" s="46"/>
      <c r="ESU51" s="46"/>
      <c r="ESV51" s="46"/>
      <c r="ESW51" s="46"/>
      <c r="ESX51" s="46"/>
      <c r="ESY51" s="46"/>
      <c r="ESZ51" s="46"/>
      <c r="ETA51" s="46"/>
      <c r="ETB51" s="46"/>
      <c r="ETC51" s="46"/>
      <c r="ETD51" s="46"/>
      <c r="ETE51" s="46"/>
      <c r="ETF51" s="46"/>
      <c r="ETG51" s="46"/>
      <c r="ETH51" s="46"/>
      <c r="ETI51" s="46"/>
      <c r="ETJ51" s="46"/>
      <c r="ETK51" s="46"/>
      <c r="ETL51" s="46"/>
      <c r="ETM51" s="46"/>
      <c r="ETN51" s="46"/>
      <c r="ETO51" s="46"/>
      <c r="ETP51" s="46"/>
      <c r="ETQ51" s="46"/>
      <c r="ETR51" s="46"/>
      <c r="ETS51" s="46"/>
      <c r="ETT51" s="46"/>
      <c r="ETU51" s="46"/>
      <c r="ETV51" s="46"/>
      <c r="ETW51" s="46"/>
      <c r="ETX51" s="46"/>
      <c r="ETY51" s="46"/>
      <c r="ETZ51" s="46"/>
      <c r="EUA51" s="46"/>
      <c r="EUB51" s="46"/>
      <c r="EUC51" s="46"/>
      <c r="EUD51" s="46"/>
      <c r="EUE51" s="46"/>
      <c r="EUF51" s="46"/>
      <c r="EUG51" s="46"/>
      <c r="EUH51" s="46"/>
      <c r="EUI51" s="46"/>
      <c r="EUJ51" s="46"/>
      <c r="EUK51" s="46"/>
      <c r="EUL51" s="46"/>
      <c r="EUM51" s="46"/>
      <c r="EUN51" s="46"/>
      <c r="EUO51" s="46"/>
      <c r="EUP51" s="46"/>
      <c r="EUQ51" s="46"/>
      <c r="EUR51" s="46"/>
      <c r="EUS51" s="46"/>
      <c r="EUT51" s="46"/>
      <c r="EUU51" s="46"/>
      <c r="EUV51" s="46"/>
      <c r="EUW51" s="46"/>
      <c r="EUX51" s="46"/>
      <c r="EUY51" s="46"/>
      <c r="EUZ51" s="46"/>
      <c r="EVA51" s="46"/>
      <c r="EVB51" s="46"/>
      <c r="EVC51" s="46"/>
      <c r="EVD51" s="46"/>
      <c r="EVE51" s="46"/>
      <c r="EVF51" s="46"/>
      <c r="EVG51" s="46"/>
      <c r="EVH51" s="46"/>
      <c r="EVI51" s="46"/>
      <c r="EVJ51" s="46"/>
      <c r="EVK51" s="46"/>
      <c r="EVL51" s="46"/>
      <c r="EVM51" s="46"/>
      <c r="EVN51" s="46"/>
      <c r="EVO51" s="46"/>
      <c r="EVP51" s="46"/>
      <c r="EVQ51" s="46"/>
      <c r="EVR51" s="46"/>
      <c r="EVS51" s="46"/>
      <c r="EVT51" s="46"/>
      <c r="EVU51" s="46"/>
      <c r="EVV51" s="46"/>
      <c r="EVW51" s="46"/>
      <c r="EVX51" s="46"/>
      <c r="EVY51" s="46"/>
      <c r="EVZ51" s="46"/>
      <c r="EWA51" s="46"/>
      <c r="EWB51" s="46"/>
      <c r="EWC51" s="46"/>
      <c r="EWD51" s="46"/>
      <c r="EWE51" s="46"/>
      <c r="EWF51" s="46"/>
      <c r="EWG51" s="46"/>
      <c r="EWH51" s="46"/>
      <c r="EWI51" s="46"/>
      <c r="EWJ51" s="46"/>
      <c r="EWK51" s="46"/>
      <c r="EWL51" s="46"/>
      <c r="EWM51" s="46"/>
      <c r="EWN51" s="46"/>
      <c r="EWO51" s="46"/>
      <c r="EWP51" s="46"/>
      <c r="EWQ51" s="46"/>
      <c r="EWR51" s="46"/>
      <c r="EWS51" s="46"/>
      <c r="EWT51" s="46"/>
      <c r="EWU51" s="46"/>
      <c r="EWV51" s="46"/>
      <c r="EWW51" s="46"/>
      <c r="EWX51" s="46"/>
      <c r="EWY51" s="46"/>
      <c r="EWZ51" s="46"/>
      <c r="EXA51" s="46"/>
      <c r="EXB51" s="46"/>
      <c r="EXC51" s="46"/>
      <c r="EXD51" s="46"/>
      <c r="EXE51" s="46"/>
      <c r="EXF51" s="46"/>
      <c r="EXG51" s="46"/>
      <c r="EXH51" s="46"/>
      <c r="EXI51" s="46"/>
      <c r="EXJ51" s="46"/>
      <c r="EXK51" s="46"/>
      <c r="EXL51" s="46"/>
      <c r="EXM51" s="46"/>
      <c r="EXN51" s="46"/>
      <c r="EXO51" s="46"/>
      <c r="EXP51" s="46"/>
      <c r="EXQ51" s="46"/>
      <c r="EXR51" s="46"/>
      <c r="EXS51" s="46"/>
      <c r="EXT51" s="46"/>
      <c r="EXU51" s="46"/>
      <c r="EXV51" s="46"/>
      <c r="EXW51" s="46"/>
      <c r="EXX51" s="46"/>
      <c r="EXY51" s="46"/>
      <c r="EXZ51" s="46"/>
      <c r="EYA51" s="46"/>
      <c r="EYB51" s="46"/>
      <c r="EYC51" s="46"/>
      <c r="EYD51" s="46"/>
      <c r="EYE51" s="46"/>
      <c r="EYF51" s="46"/>
      <c r="EYG51" s="46"/>
      <c r="EYH51" s="46"/>
      <c r="EYI51" s="46"/>
      <c r="EYJ51" s="46"/>
      <c r="EYK51" s="46"/>
      <c r="EYL51" s="46"/>
      <c r="EYM51" s="46"/>
      <c r="EYN51" s="46"/>
      <c r="EYO51" s="46"/>
      <c r="EYP51" s="46"/>
      <c r="EYQ51" s="46"/>
      <c r="EYR51" s="46"/>
      <c r="EYS51" s="46"/>
      <c r="EYT51" s="46"/>
      <c r="EYU51" s="46"/>
      <c r="EYV51" s="46"/>
      <c r="EYW51" s="46"/>
      <c r="EYX51" s="46"/>
      <c r="EYY51" s="46"/>
      <c r="EYZ51" s="46"/>
      <c r="EZA51" s="46"/>
      <c r="EZB51" s="46"/>
      <c r="EZC51" s="46"/>
      <c r="EZD51" s="46"/>
      <c r="EZE51" s="46"/>
      <c r="EZF51" s="46"/>
      <c r="EZG51" s="46"/>
      <c r="EZH51" s="46"/>
      <c r="EZI51" s="46"/>
      <c r="EZJ51" s="46"/>
      <c r="EZK51" s="46"/>
      <c r="EZL51" s="46"/>
      <c r="EZM51" s="46"/>
      <c r="EZN51" s="46"/>
      <c r="EZO51" s="46"/>
      <c r="EZP51" s="46"/>
      <c r="EZQ51" s="46"/>
      <c r="EZR51" s="46"/>
      <c r="EZS51" s="46"/>
      <c r="EZT51" s="46"/>
      <c r="EZU51" s="46"/>
      <c r="EZV51" s="46"/>
      <c r="EZW51" s="46"/>
      <c r="EZX51" s="46"/>
      <c r="EZY51" s="46"/>
      <c r="EZZ51" s="46"/>
      <c r="FAA51" s="46"/>
      <c r="FAB51" s="46"/>
      <c r="FAC51" s="46"/>
      <c r="FAD51" s="46"/>
      <c r="FAE51" s="46"/>
      <c r="FAF51" s="46"/>
      <c r="FAG51" s="46"/>
      <c r="FAH51" s="46"/>
      <c r="FAI51" s="46"/>
      <c r="FAJ51" s="46"/>
      <c r="FAK51" s="46"/>
      <c r="FAL51" s="46"/>
      <c r="FAM51" s="46"/>
      <c r="FAN51" s="46"/>
      <c r="FAO51" s="46"/>
      <c r="FAP51" s="46"/>
      <c r="FAQ51" s="46"/>
      <c r="FAR51" s="46"/>
      <c r="FAS51" s="46"/>
      <c r="FAT51" s="46"/>
      <c r="FAU51" s="46"/>
      <c r="FAV51" s="46"/>
      <c r="FAW51" s="46"/>
      <c r="FAX51" s="46"/>
      <c r="FAY51" s="46"/>
      <c r="FAZ51" s="46"/>
      <c r="FBA51" s="46"/>
      <c r="FBB51" s="46"/>
      <c r="FBC51" s="46"/>
      <c r="FBD51" s="46"/>
      <c r="FBE51" s="46"/>
      <c r="FBF51" s="46"/>
      <c r="FBG51" s="46"/>
      <c r="FBH51" s="46"/>
      <c r="FBI51" s="46"/>
      <c r="FBJ51" s="46"/>
      <c r="FBK51" s="46"/>
      <c r="FBL51" s="46"/>
      <c r="FBM51" s="46"/>
      <c r="FBN51" s="46"/>
      <c r="FBO51" s="46"/>
      <c r="FBP51" s="46"/>
      <c r="FBQ51" s="46"/>
      <c r="FBR51" s="46"/>
      <c r="FBS51" s="46"/>
      <c r="FBT51" s="46"/>
      <c r="FBU51" s="46"/>
      <c r="FBV51" s="46"/>
      <c r="FBW51" s="46"/>
      <c r="FBX51" s="46"/>
      <c r="FBY51" s="46"/>
      <c r="FBZ51" s="46"/>
      <c r="FCA51" s="46"/>
      <c r="FCB51" s="46"/>
      <c r="FCC51" s="46"/>
      <c r="FCD51" s="46"/>
      <c r="FCE51" s="46"/>
      <c r="FCF51" s="46"/>
      <c r="FCG51" s="46"/>
      <c r="FCH51" s="46"/>
      <c r="FCI51" s="46"/>
      <c r="FCJ51" s="46"/>
      <c r="FCK51" s="46"/>
      <c r="FCL51" s="46"/>
      <c r="FCM51" s="46"/>
      <c r="FCN51" s="46"/>
      <c r="FCO51" s="46"/>
      <c r="FCP51" s="46"/>
      <c r="FCQ51" s="46"/>
      <c r="FCR51" s="46"/>
      <c r="FCS51" s="46"/>
      <c r="FCT51" s="46"/>
      <c r="FCU51" s="46"/>
      <c r="FCV51" s="46"/>
      <c r="FCW51" s="46"/>
      <c r="FCX51" s="46"/>
      <c r="FCY51" s="46"/>
      <c r="FCZ51" s="46"/>
      <c r="FDA51" s="46"/>
      <c r="FDB51" s="46"/>
      <c r="FDC51" s="46"/>
      <c r="FDD51" s="46"/>
      <c r="FDE51" s="46"/>
      <c r="FDF51" s="46"/>
      <c r="FDG51" s="46"/>
      <c r="FDH51" s="46"/>
      <c r="FDI51" s="46"/>
      <c r="FDJ51" s="46"/>
      <c r="FDK51" s="46"/>
      <c r="FDL51" s="46"/>
      <c r="FDM51" s="46"/>
      <c r="FDN51" s="46"/>
      <c r="FDO51" s="46"/>
      <c r="FDP51" s="46"/>
      <c r="FDQ51" s="46"/>
      <c r="FDR51" s="46"/>
      <c r="FDS51" s="46"/>
      <c r="FDT51" s="46"/>
      <c r="FDU51" s="46"/>
      <c r="FDV51" s="46"/>
      <c r="FDW51" s="46"/>
      <c r="FDX51" s="46"/>
      <c r="FDY51" s="46"/>
      <c r="FDZ51" s="46"/>
      <c r="FEA51" s="46"/>
      <c r="FEB51" s="46"/>
      <c r="FEC51" s="46"/>
      <c r="FED51" s="46"/>
      <c r="FEE51" s="46"/>
      <c r="FEF51" s="46"/>
      <c r="FEG51" s="46"/>
      <c r="FEH51" s="46"/>
      <c r="FEI51" s="46"/>
      <c r="FEJ51" s="46"/>
      <c r="FEK51" s="46"/>
      <c r="FEL51" s="46"/>
      <c r="FEM51" s="46"/>
      <c r="FEN51" s="46"/>
      <c r="FEO51" s="46"/>
      <c r="FEP51" s="46"/>
      <c r="FEQ51" s="46"/>
      <c r="FER51" s="46"/>
      <c r="FES51" s="46"/>
      <c r="FET51" s="46"/>
      <c r="FEU51" s="46"/>
      <c r="FEV51" s="46"/>
      <c r="FEW51" s="46"/>
      <c r="FEX51" s="46"/>
      <c r="FEY51" s="46"/>
      <c r="FEZ51" s="46"/>
      <c r="FFA51" s="46"/>
      <c r="FFB51" s="46"/>
      <c r="FFC51" s="46"/>
      <c r="FFD51" s="46"/>
      <c r="FFE51" s="46"/>
      <c r="FFF51" s="46"/>
      <c r="FFG51" s="46"/>
      <c r="FFH51" s="46"/>
      <c r="FFI51" s="46"/>
      <c r="FFJ51" s="46"/>
      <c r="FFK51" s="46"/>
      <c r="FFL51" s="46"/>
      <c r="FFM51" s="46"/>
      <c r="FFN51" s="46"/>
      <c r="FFO51" s="46"/>
      <c r="FFP51" s="46"/>
      <c r="FFQ51" s="46"/>
      <c r="FFR51" s="46"/>
      <c r="FFS51" s="46"/>
      <c r="FFT51" s="46"/>
      <c r="FFU51" s="46"/>
      <c r="FFV51" s="46"/>
      <c r="FFW51" s="46"/>
      <c r="FFX51" s="46"/>
      <c r="FFY51" s="46"/>
      <c r="FFZ51" s="46"/>
      <c r="FGA51" s="46"/>
      <c r="FGB51" s="46"/>
      <c r="FGC51" s="46"/>
      <c r="FGD51" s="46"/>
      <c r="FGE51" s="46"/>
      <c r="FGF51" s="46"/>
      <c r="FGG51" s="46"/>
      <c r="FGH51" s="46"/>
      <c r="FGI51" s="46"/>
      <c r="FGJ51" s="46"/>
      <c r="FGK51" s="46"/>
      <c r="FGL51" s="46"/>
      <c r="FGM51" s="46"/>
      <c r="FGN51" s="46"/>
      <c r="FGO51" s="46"/>
      <c r="FGP51" s="46"/>
      <c r="FGQ51" s="46"/>
      <c r="FGR51" s="46"/>
      <c r="FGS51" s="46"/>
      <c r="FGT51" s="46"/>
      <c r="FGU51" s="46"/>
      <c r="FGV51" s="46"/>
      <c r="FGW51" s="46"/>
      <c r="FGX51" s="46"/>
      <c r="FGY51" s="46"/>
      <c r="FGZ51" s="46"/>
      <c r="FHA51" s="46"/>
      <c r="FHB51" s="46"/>
      <c r="FHC51" s="46"/>
      <c r="FHD51" s="46"/>
      <c r="FHE51" s="46"/>
      <c r="FHF51" s="46"/>
      <c r="FHG51" s="46"/>
      <c r="FHH51" s="46"/>
      <c r="FHI51" s="46"/>
      <c r="FHJ51" s="46"/>
      <c r="FHK51" s="46"/>
      <c r="FHL51" s="46"/>
      <c r="FHM51" s="46"/>
      <c r="FHN51" s="46"/>
      <c r="FHO51" s="46"/>
      <c r="FHP51" s="46"/>
      <c r="FHQ51" s="46"/>
      <c r="FHR51" s="46"/>
      <c r="FHS51" s="46"/>
      <c r="FHT51" s="46"/>
      <c r="FHU51" s="46"/>
      <c r="FHV51" s="46"/>
      <c r="FHW51" s="46"/>
      <c r="FHX51" s="46"/>
      <c r="FHY51" s="46"/>
      <c r="FHZ51" s="46"/>
      <c r="FIA51" s="46"/>
      <c r="FIB51" s="46"/>
      <c r="FIC51" s="46"/>
      <c r="FID51" s="46"/>
      <c r="FIE51" s="46"/>
      <c r="FIF51" s="46"/>
      <c r="FIG51" s="46"/>
      <c r="FIH51" s="46"/>
      <c r="FII51" s="46"/>
      <c r="FIJ51" s="46"/>
      <c r="FIK51" s="46"/>
      <c r="FIL51" s="46"/>
      <c r="FIM51" s="46"/>
      <c r="FIN51" s="46"/>
      <c r="FIO51" s="46"/>
      <c r="FIP51" s="46"/>
      <c r="FIQ51" s="46"/>
      <c r="FIR51" s="46"/>
      <c r="FIS51" s="46"/>
      <c r="FIT51" s="46"/>
      <c r="FIU51" s="46"/>
      <c r="FIV51" s="46"/>
      <c r="FIW51" s="46"/>
      <c r="FIX51" s="46"/>
      <c r="FIY51" s="46"/>
      <c r="FIZ51" s="46"/>
      <c r="FJA51" s="46"/>
      <c r="FJB51" s="46"/>
      <c r="FJC51" s="46"/>
      <c r="FJD51" s="46"/>
      <c r="FJE51" s="46"/>
      <c r="FJF51" s="46"/>
      <c r="FJG51" s="46"/>
      <c r="FJH51" s="46"/>
      <c r="FJI51" s="46"/>
      <c r="FJJ51" s="46"/>
      <c r="FJK51" s="46"/>
      <c r="FJL51" s="46"/>
      <c r="FJM51" s="46"/>
      <c r="FJN51" s="46"/>
      <c r="FJO51" s="46"/>
      <c r="FJP51" s="46"/>
      <c r="FJQ51" s="46"/>
      <c r="FJR51" s="46"/>
      <c r="FJS51" s="46"/>
      <c r="FJT51" s="46"/>
      <c r="FJU51" s="46"/>
      <c r="FJV51" s="46"/>
      <c r="FJW51" s="46"/>
      <c r="FJX51" s="46"/>
      <c r="FJY51" s="46"/>
      <c r="FJZ51" s="46"/>
      <c r="FKA51" s="46"/>
      <c r="FKB51" s="46"/>
      <c r="FKC51" s="46"/>
      <c r="FKD51" s="46"/>
      <c r="FKE51" s="46"/>
      <c r="FKF51" s="46"/>
      <c r="FKG51" s="46"/>
      <c r="FKH51" s="46"/>
      <c r="FKI51" s="46"/>
      <c r="FKJ51" s="46"/>
      <c r="FKK51" s="46"/>
      <c r="FKL51" s="46"/>
      <c r="FKM51" s="46"/>
      <c r="FKN51" s="46"/>
      <c r="FKO51" s="46"/>
      <c r="FKP51" s="46"/>
      <c r="FKQ51" s="46"/>
      <c r="FKR51" s="46"/>
      <c r="FKS51" s="46"/>
      <c r="FKT51" s="46"/>
      <c r="FKU51" s="46"/>
      <c r="FKV51" s="46"/>
      <c r="FKW51" s="46"/>
      <c r="FKX51" s="46"/>
      <c r="FKY51" s="46"/>
      <c r="FKZ51" s="46"/>
      <c r="FLA51" s="46"/>
      <c r="FLB51" s="46"/>
      <c r="FLC51" s="46"/>
      <c r="FLD51" s="46"/>
      <c r="FLE51" s="46"/>
      <c r="FLF51" s="46"/>
      <c r="FLG51" s="46"/>
      <c r="FLH51" s="46"/>
      <c r="FLI51" s="46"/>
      <c r="FLJ51" s="46"/>
      <c r="FLK51" s="46"/>
      <c r="FLL51" s="46"/>
      <c r="FLM51" s="46"/>
      <c r="FLN51" s="46"/>
      <c r="FLO51" s="46"/>
      <c r="FLP51" s="46"/>
      <c r="FLQ51" s="46"/>
      <c r="FLR51" s="46"/>
      <c r="FLS51" s="46"/>
      <c r="FLT51" s="46"/>
      <c r="FLU51" s="46"/>
      <c r="FLV51" s="46"/>
      <c r="FLW51" s="46"/>
      <c r="FLX51" s="46"/>
      <c r="FLY51" s="46"/>
      <c r="FLZ51" s="46"/>
      <c r="FMA51" s="46"/>
      <c r="FMB51" s="46"/>
      <c r="FMC51" s="46"/>
      <c r="FMD51" s="46"/>
      <c r="FME51" s="46"/>
      <c r="FMF51" s="46"/>
      <c r="FMG51" s="46"/>
      <c r="FMH51" s="46"/>
      <c r="FMI51" s="46"/>
      <c r="FMJ51" s="46"/>
      <c r="FMK51" s="46"/>
      <c r="FML51" s="46"/>
      <c r="FMM51" s="46"/>
      <c r="FMN51" s="46"/>
      <c r="FMO51" s="46"/>
      <c r="FMP51" s="46"/>
      <c r="FMQ51" s="46"/>
      <c r="FMR51" s="46"/>
      <c r="FMS51" s="46"/>
      <c r="FMT51" s="46"/>
      <c r="FMU51" s="46"/>
      <c r="FMV51" s="46"/>
      <c r="FMW51" s="46"/>
      <c r="FMX51" s="46"/>
      <c r="FMY51" s="46"/>
      <c r="FMZ51" s="46"/>
      <c r="FNA51" s="46"/>
      <c r="FNB51" s="46"/>
      <c r="FNC51" s="46"/>
      <c r="FND51" s="46"/>
      <c r="FNE51" s="46"/>
      <c r="FNF51" s="46"/>
      <c r="FNG51" s="46"/>
      <c r="FNH51" s="46"/>
      <c r="FNI51" s="46"/>
      <c r="FNJ51" s="46"/>
      <c r="FNK51" s="46"/>
      <c r="FNL51" s="46"/>
      <c r="FNM51" s="46"/>
      <c r="FNN51" s="46"/>
      <c r="FNO51" s="46"/>
      <c r="FNP51" s="46"/>
      <c r="FNQ51" s="46"/>
      <c r="FNR51" s="46"/>
      <c r="FNS51" s="46"/>
      <c r="FNT51" s="46"/>
      <c r="FNU51" s="46"/>
      <c r="FNV51" s="46"/>
      <c r="FNW51" s="46"/>
      <c r="FNX51" s="46"/>
      <c r="FNY51" s="46"/>
      <c r="FNZ51" s="46"/>
      <c r="FOA51" s="46"/>
      <c r="FOB51" s="46"/>
      <c r="FOC51" s="46"/>
      <c r="FOD51" s="46"/>
      <c r="FOE51" s="46"/>
      <c r="FOF51" s="46"/>
      <c r="FOG51" s="46"/>
      <c r="FOH51" s="46"/>
      <c r="FOI51" s="46"/>
      <c r="FOJ51" s="46"/>
      <c r="FOK51" s="46"/>
      <c r="FOL51" s="46"/>
      <c r="FOM51" s="46"/>
      <c r="FON51" s="46"/>
      <c r="FOO51" s="46"/>
      <c r="FOP51" s="46"/>
      <c r="FOQ51" s="46"/>
      <c r="FOR51" s="46"/>
      <c r="FOS51" s="46"/>
      <c r="FOT51" s="46"/>
      <c r="FOU51" s="46"/>
      <c r="FOV51" s="46"/>
      <c r="FOW51" s="46"/>
      <c r="FOX51" s="46"/>
      <c r="FOY51" s="46"/>
      <c r="FOZ51" s="46"/>
      <c r="FPA51" s="46"/>
      <c r="FPB51" s="46"/>
      <c r="FPC51" s="46"/>
      <c r="FPD51" s="46"/>
      <c r="FPE51" s="46"/>
      <c r="FPF51" s="46"/>
      <c r="FPG51" s="46"/>
      <c r="FPH51" s="46"/>
      <c r="FPI51" s="46"/>
      <c r="FPJ51" s="46"/>
      <c r="FPK51" s="46"/>
      <c r="FPL51" s="46"/>
      <c r="FPM51" s="46"/>
      <c r="FPN51" s="46"/>
      <c r="FPO51" s="46"/>
      <c r="FPP51" s="46"/>
      <c r="FPQ51" s="46"/>
      <c r="FPR51" s="46"/>
      <c r="FPS51" s="46"/>
      <c r="FPT51" s="46"/>
      <c r="FPU51" s="46"/>
      <c r="FPV51" s="46"/>
      <c r="FPW51" s="46"/>
      <c r="FPX51" s="46"/>
      <c r="FPY51" s="46"/>
      <c r="FPZ51" s="46"/>
      <c r="FQA51" s="46"/>
      <c r="FQB51" s="46"/>
      <c r="FQC51" s="46"/>
      <c r="FQD51" s="46"/>
      <c r="FQE51" s="46"/>
      <c r="FQF51" s="46"/>
      <c r="FQG51" s="46"/>
      <c r="FQH51" s="46"/>
      <c r="FQI51" s="46"/>
      <c r="FQJ51" s="46"/>
      <c r="FQK51" s="46"/>
      <c r="FQL51" s="46"/>
      <c r="FQM51" s="46"/>
      <c r="FQN51" s="46"/>
      <c r="FQO51" s="46"/>
      <c r="FQP51" s="46"/>
      <c r="FQQ51" s="46"/>
      <c r="FQR51" s="46"/>
      <c r="FQS51" s="46"/>
      <c r="FQT51" s="46"/>
      <c r="FQU51" s="46"/>
      <c r="FQV51" s="46"/>
      <c r="FQW51" s="46"/>
      <c r="FQX51" s="46"/>
      <c r="FQY51" s="46"/>
      <c r="FQZ51" s="46"/>
      <c r="FRA51" s="46"/>
      <c r="FRB51" s="46"/>
      <c r="FRC51" s="46"/>
      <c r="FRD51" s="46"/>
      <c r="FRE51" s="46"/>
      <c r="FRF51" s="46"/>
      <c r="FRG51" s="46"/>
      <c r="FRH51" s="46"/>
      <c r="FRI51" s="46"/>
      <c r="FRJ51" s="46"/>
      <c r="FRK51" s="46"/>
      <c r="FRL51" s="46"/>
      <c r="FRM51" s="46"/>
      <c r="FRN51" s="46"/>
      <c r="FRO51" s="46"/>
      <c r="FRP51" s="46"/>
      <c r="FRQ51" s="46"/>
      <c r="FRR51" s="46"/>
      <c r="FRS51" s="46"/>
      <c r="FRT51" s="46"/>
      <c r="FRU51" s="46"/>
      <c r="FRV51" s="46"/>
      <c r="FRW51" s="46"/>
      <c r="FRX51" s="46"/>
      <c r="FRY51" s="46"/>
      <c r="FRZ51" s="46"/>
      <c r="FSA51" s="46"/>
      <c r="FSB51" s="46"/>
      <c r="FSC51" s="46"/>
      <c r="FSD51" s="46"/>
      <c r="FSE51" s="46"/>
      <c r="FSF51" s="46"/>
      <c r="FSG51" s="46"/>
      <c r="FSH51" s="46"/>
      <c r="FSI51" s="46"/>
      <c r="FSJ51" s="46"/>
      <c r="FSK51" s="46"/>
      <c r="FSL51" s="46"/>
      <c r="FSM51" s="46"/>
      <c r="FSN51" s="46"/>
      <c r="FSO51" s="46"/>
      <c r="FSP51" s="46"/>
      <c r="FSQ51" s="46"/>
      <c r="FSR51" s="46"/>
      <c r="FSS51" s="46"/>
      <c r="FST51" s="46"/>
      <c r="FSU51" s="46"/>
      <c r="FSV51" s="46"/>
      <c r="FSW51" s="46"/>
      <c r="FSX51" s="46"/>
      <c r="FSY51" s="46"/>
      <c r="FSZ51" s="46"/>
      <c r="FTA51" s="46"/>
      <c r="FTB51" s="46"/>
      <c r="FTC51" s="46"/>
      <c r="FTD51" s="46"/>
      <c r="FTE51" s="46"/>
      <c r="FTF51" s="46"/>
      <c r="FTG51" s="46"/>
      <c r="FTH51" s="46"/>
      <c r="FTI51" s="46"/>
      <c r="FTJ51" s="46"/>
      <c r="FTK51" s="46"/>
      <c r="FTL51" s="46"/>
      <c r="FTM51" s="46"/>
      <c r="FTN51" s="46"/>
      <c r="FTO51" s="46"/>
      <c r="FTP51" s="46"/>
      <c r="FTQ51" s="46"/>
      <c r="FTR51" s="46"/>
      <c r="FTS51" s="46"/>
      <c r="FTT51" s="46"/>
      <c r="FTU51" s="46"/>
      <c r="FTV51" s="46"/>
      <c r="FTW51" s="46"/>
      <c r="FTX51" s="46"/>
      <c r="FTY51" s="46"/>
      <c r="FTZ51" s="46"/>
      <c r="FUA51" s="46"/>
      <c r="FUB51" s="46"/>
      <c r="FUC51" s="46"/>
      <c r="FUD51" s="46"/>
      <c r="FUE51" s="46"/>
      <c r="FUF51" s="46"/>
      <c r="FUG51" s="46"/>
      <c r="FUH51" s="46"/>
      <c r="FUI51" s="46"/>
      <c r="FUJ51" s="46"/>
      <c r="FUK51" s="46"/>
      <c r="FUL51" s="46"/>
      <c r="FUM51" s="46"/>
      <c r="FUN51" s="46"/>
      <c r="FUO51" s="46"/>
      <c r="FUP51" s="46"/>
      <c r="FUQ51" s="46"/>
      <c r="FUR51" s="46"/>
      <c r="FUS51" s="46"/>
      <c r="FUT51" s="46"/>
      <c r="FUU51" s="46"/>
      <c r="FUV51" s="46"/>
      <c r="FUW51" s="46"/>
      <c r="FUX51" s="46"/>
      <c r="FUY51" s="46"/>
      <c r="FUZ51" s="46"/>
      <c r="FVA51" s="46"/>
      <c r="FVB51" s="46"/>
      <c r="FVC51" s="46"/>
      <c r="FVD51" s="46"/>
      <c r="FVE51" s="46"/>
      <c r="FVF51" s="46"/>
      <c r="FVG51" s="46"/>
      <c r="FVH51" s="46"/>
      <c r="FVI51" s="46"/>
      <c r="FVJ51" s="46"/>
      <c r="FVK51" s="46"/>
      <c r="FVL51" s="46"/>
      <c r="FVM51" s="46"/>
      <c r="FVN51" s="46"/>
      <c r="FVO51" s="46"/>
      <c r="FVP51" s="46"/>
      <c r="FVQ51" s="46"/>
      <c r="FVR51" s="46"/>
      <c r="FVS51" s="46"/>
      <c r="FVT51" s="46"/>
      <c r="FVU51" s="46"/>
      <c r="FVV51" s="46"/>
      <c r="FVW51" s="46"/>
      <c r="FVX51" s="46"/>
      <c r="FVY51" s="46"/>
      <c r="FVZ51" s="46"/>
      <c r="FWA51" s="46"/>
      <c r="FWB51" s="46"/>
      <c r="FWC51" s="46"/>
      <c r="FWD51" s="46"/>
      <c r="FWE51" s="46"/>
      <c r="FWF51" s="46"/>
      <c r="FWG51" s="46"/>
      <c r="FWH51" s="46"/>
      <c r="FWI51" s="46"/>
      <c r="FWJ51" s="46"/>
      <c r="FWK51" s="46"/>
      <c r="FWL51" s="46"/>
      <c r="FWM51" s="46"/>
      <c r="FWN51" s="46"/>
      <c r="FWO51" s="46"/>
      <c r="FWP51" s="46"/>
      <c r="FWQ51" s="46"/>
      <c r="FWR51" s="46"/>
      <c r="FWS51" s="46"/>
      <c r="FWT51" s="46"/>
      <c r="FWU51" s="46"/>
      <c r="FWV51" s="46"/>
      <c r="FWW51" s="46"/>
      <c r="FWX51" s="46"/>
      <c r="FWY51" s="46"/>
      <c r="FWZ51" s="46"/>
      <c r="FXA51" s="46"/>
      <c r="FXB51" s="46"/>
      <c r="FXC51" s="46"/>
      <c r="FXD51" s="46"/>
      <c r="FXE51" s="46"/>
      <c r="FXF51" s="46"/>
      <c r="FXG51" s="46"/>
      <c r="FXH51" s="46"/>
      <c r="FXI51" s="46"/>
      <c r="FXJ51" s="46"/>
      <c r="FXK51" s="46"/>
      <c r="FXL51" s="46"/>
      <c r="FXM51" s="46"/>
      <c r="FXN51" s="46"/>
      <c r="FXO51" s="46"/>
      <c r="FXP51" s="46"/>
      <c r="FXQ51" s="46"/>
      <c r="FXR51" s="46"/>
      <c r="FXS51" s="46"/>
      <c r="FXT51" s="46"/>
      <c r="FXU51" s="46"/>
      <c r="FXV51" s="46"/>
      <c r="FXW51" s="46"/>
      <c r="FXX51" s="46"/>
      <c r="FXY51" s="46"/>
      <c r="FXZ51" s="46"/>
      <c r="FYA51" s="46"/>
      <c r="FYB51" s="46"/>
      <c r="FYC51" s="46"/>
      <c r="FYD51" s="46"/>
      <c r="FYE51" s="46"/>
      <c r="FYF51" s="46"/>
      <c r="FYG51" s="46"/>
      <c r="FYH51" s="46"/>
      <c r="FYI51" s="46"/>
      <c r="FYJ51" s="46"/>
      <c r="FYK51" s="46"/>
      <c r="FYL51" s="46"/>
      <c r="FYM51" s="46"/>
      <c r="FYN51" s="46"/>
      <c r="FYO51" s="46"/>
      <c r="FYP51" s="46"/>
      <c r="FYQ51" s="46"/>
      <c r="FYR51" s="46"/>
      <c r="FYS51" s="46"/>
      <c r="FYT51" s="46"/>
      <c r="FYU51" s="46"/>
      <c r="FYV51" s="46"/>
      <c r="FYW51" s="46"/>
      <c r="FYX51" s="46"/>
      <c r="FYY51" s="46"/>
      <c r="FYZ51" s="46"/>
      <c r="FZA51" s="46"/>
      <c r="FZB51" s="46"/>
      <c r="FZC51" s="46"/>
      <c r="FZD51" s="46"/>
      <c r="FZE51" s="46"/>
      <c r="FZF51" s="46"/>
      <c r="FZG51" s="46"/>
      <c r="FZH51" s="46"/>
      <c r="FZI51" s="46"/>
      <c r="FZJ51" s="46"/>
      <c r="FZK51" s="46"/>
      <c r="FZL51" s="46"/>
      <c r="FZM51" s="46"/>
      <c r="FZN51" s="46"/>
      <c r="FZO51" s="46"/>
      <c r="FZP51" s="46"/>
      <c r="FZQ51" s="46"/>
      <c r="FZR51" s="46"/>
      <c r="FZS51" s="46"/>
      <c r="FZT51" s="46"/>
      <c r="FZU51" s="46"/>
      <c r="FZV51" s="46"/>
      <c r="FZW51" s="46"/>
      <c r="FZX51" s="46"/>
      <c r="FZY51" s="46"/>
      <c r="FZZ51" s="46"/>
      <c r="GAA51" s="46"/>
      <c r="GAB51" s="46"/>
      <c r="GAC51" s="46"/>
      <c r="GAD51" s="46"/>
      <c r="GAE51" s="46"/>
      <c r="GAF51" s="46"/>
      <c r="GAG51" s="46"/>
      <c r="GAH51" s="46"/>
      <c r="GAI51" s="46"/>
      <c r="GAJ51" s="46"/>
      <c r="GAK51" s="46"/>
      <c r="GAL51" s="46"/>
      <c r="GAM51" s="46"/>
      <c r="GAN51" s="46"/>
      <c r="GAO51" s="46"/>
      <c r="GAP51" s="46"/>
      <c r="GAQ51" s="46"/>
      <c r="GAR51" s="46"/>
      <c r="GAS51" s="46"/>
      <c r="GAT51" s="46"/>
      <c r="GAU51" s="46"/>
      <c r="GAV51" s="46"/>
      <c r="GAW51" s="46"/>
      <c r="GAX51" s="46"/>
      <c r="GAY51" s="46"/>
      <c r="GAZ51" s="46"/>
      <c r="GBA51" s="46"/>
      <c r="GBB51" s="46"/>
      <c r="GBC51" s="46"/>
      <c r="GBD51" s="46"/>
      <c r="GBE51" s="46"/>
      <c r="GBF51" s="46"/>
      <c r="GBG51" s="46"/>
      <c r="GBH51" s="46"/>
      <c r="GBI51" s="46"/>
      <c r="GBJ51" s="46"/>
      <c r="GBK51" s="46"/>
      <c r="GBL51" s="46"/>
      <c r="GBM51" s="46"/>
      <c r="GBN51" s="46"/>
      <c r="GBO51" s="46"/>
      <c r="GBP51" s="46"/>
      <c r="GBQ51" s="46"/>
      <c r="GBR51" s="46"/>
      <c r="GBS51" s="46"/>
      <c r="GBT51" s="46"/>
      <c r="GBU51" s="46"/>
      <c r="GBV51" s="46"/>
      <c r="GBW51" s="46"/>
      <c r="GBX51" s="46"/>
      <c r="GBY51" s="46"/>
      <c r="GBZ51" s="46"/>
      <c r="GCA51" s="46"/>
      <c r="GCB51" s="46"/>
      <c r="GCC51" s="46"/>
      <c r="GCD51" s="46"/>
      <c r="GCE51" s="46"/>
      <c r="GCF51" s="46"/>
      <c r="GCG51" s="46"/>
      <c r="GCH51" s="46"/>
      <c r="GCI51" s="46"/>
      <c r="GCJ51" s="46"/>
      <c r="GCK51" s="46"/>
      <c r="GCL51" s="46"/>
      <c r="GCM51" s="46"/>
      <c r="GCN51" s="46"/>
      <c r="GCO51" s="46"/>
      <c r="GCP51" s="46"/>
      <c r="GCQ51" s="46"/>
      <c r="GCR51" s="46"/>
      <c r="GCS51" s="46"/>
      <c r="GCT51" s="46"/>
      <c r="GCU51" s="46"/>
      <c r="GCV51" s="46"/>
      <c r="GCW51" s="46"/>
      <c r="GCX51" s="46"/>
      <c r="GCY51" s="46"/>
      <c r="GCZ51" s="46"/>
      <c r="GDA51" s="46"/>
      <c r="GDB51" s="46"/>
      <c r="GDC51" s="46"/>
      <c r="GDD51" s="46"/>
      <c r="GDE51" s="46"/>
      <c r="GDF51" s="46"/>
      <c r="GDG51" s="46"/>
      <c r="GDH51" s="46"/>
      <c r="GDI51" s="46"/>
      <c r="GDJ51" s="46"/>
      <c r="GDK51" s="46"/>
      <c r="GDL51" s="46"/>
      <c r="GDM51" s="46"/>
      <c r="GDN51" s="46"/>
      <c r="GDO51" s="46"/>
      <c r="GDP51" s="46"/>
      <c r="GDQ51" s="46"/>
      <c r="GDR51" s="46"/>
      <c r="GDS51" s="46"/>
      <c r="GDT51" s="46"/>
      <c r="GDU51" s="46"/>
      <c r="GDV51" s="46"/>
      <c r="GDW51" s="46"/>
      <c r="GDX51" s="46"/>
      <c r="GDY51" s="46"/>
      <c r="GDZ51" s="46"/>
      <c r="GEA51" s="46"/>
      <c r="GEB51" s="46"/>
      <c r="GEC51" s="46"/>
      <c r="GED51" s="46"/>
      <c r="GEE51" s="46"/>
      <c r="GEF51" s="46"/>
      <c r="GEG51" s="46"/>
      <c r="GEH51" s="46"/>
      <c r="GEI51" s="46"/>
      <c r="GEJ51" s="46"/>
      <c r="GEK51" s="46"/>
      <c r="GEL51" s="46"/>
      <c r="GEM51" s="46"/>
      <c r="GEN51" s="46"/>
      <c r="GEO51" s="46"/>
      <c r="GEP51" s="46"/>
      <c r="GEQ51" s="46"/>
      <c r="GER51" s="46"/>
      <c r="GES51" s="46"/>
      <c r="GET51" s="46"/>
      <c r="GEU51" s="46"/>
      <c r="GEV51" s="46"/>
      <c r="GEW51" s="46"/>
      <c r="GEX51" s="46"/>
      <c r="GEY51" s="46"/>
      <c r="GEZ51" s="46"/>
      <c r="GFA51" s="46"/>
      <c r="GFB51" s="46"/>
      <c r="GFC51" s="46"/>
      <c r="GFD51" s="46"/>
      <c r="GFE51" s="46"/>
      <c r="GFF51" s="46"/>
      <c r="GFG51" s="46"/>
      <c r="GFH51" s="46"/>
      <c r="GFI51" s="46"/>
      <c r="GFJ51" s="46"/>
      <c r="GFK51" s="46"/>
      <c r="GFL51" s="46"/>
      <c r="GFM51" s="46"/>
      <c r="GFN51" s="46"/>
      <c r="GFO51" s="46"/>
      <c r="GFP51" s="46"/>
      <c r="GFQ51" s="46"/>
      <c r="GFR51" s="46"/>
      <c r="GFS51" s="46"/>
      <c r="GFT51" s="46"/>
      <c r="GFU51" s="46"/>
      <c r="GFV51" s="46"/>
      <c r="GFW51" s="46"/>
      <c r="GFX51" s="46"/>
      <c r="GFY51" s="46"/>
      <c r="GFZ51" s="46"/>
      <c r="GGA51" s="46"/>
      <c r="GGB51" s="46"/>
      <c r="GGC51" s="46"/>
      <c r="GGD51" s="46"/>
      <c r="GGE51" s="46"/>
      <c r="GGF51" s="46"/>
      <c r="GGG51" s="46"/>
      <c r="GGH51" s="46"/>
      <c r="GGI51" s="46"/>
      <c r="GGJ51" s="46"/>
      <c r="GGK51" s="46"/>
      <c r="GGL51" s="46"/>
      <c r="GGM51" s="46"/>
      <c r="GGN51" s="46"/>
      <c r="GGO51" s="46"/>
      <c r="GGP51" s="46"/>
      <c r="GGQ51" s="46"/>
      <c r="GGR51" s="46"/>
      <c r="GGS51" s="46"/>
      <c r="GGT51" s="46"/>
      <c r="GGU51" s="46"/>
      <c r="GGV51" s="46"/>
      <c r="GGW51" s="46"/>
      <c r="GGX51" s="46"/>
      <c r="GGY51" s="46"/>
      <c r="GGZ51" s="46"/>
      <c r="GHA51" s="46"/>
      <c r="GHB51" s="46"/>
      <c r="GHC51" s="46"/>
      <c r="GHD51" s="46"/>
      <c r="GHE51" s="46"/>
      <c r="GHF51" s="46"/>
      <c r="GHG51" s="46"/>
      <c r="GHH51" s="46"/>
      <c r="GHI51" s="46"/>
      <c r="GHJ51" s="46"/>
      <c r="GHK51" s="46"/>
      <c r="GHL51" s="46"/>
      <c r="GHM51" s="46"/>
      <c r="GHN51" s="46"/>
      <c r="GHO51" s="46"/>
      <c r="GHP51" s="46"/>
      <c r="GHQ51" s="46"/>
      <c r="GHR51" s="46"/>
      <c r="GHS51" s="46"/>
      <c r="GHT51" s="46"/>
      <c r="GHU51" s="46"/>
      <c r="GHV51" s="46"/>
      <c r="GHW51" s="46"/>
      <c r="GHX51" s="46"/>
      <c r="GHY51" s="46"/>
      <c r="GHZ51" s="46"/>
      <c r="GIA51" s="46"/>
      <c r="GIB51" s="46"/>
      <c r="GIC51" s="46"/>
      <c r="GID51" s="46"/>
      <c r="GIE51" s="46"/>
      <c r="GIF51" s="46"/>
      <c r="GIG51" s="46"/>
      <c r="GIH51" s="46"/>
      <c r="GII51" s="46"/>
      <c r="GIJ51" s="46"/>
      <c r="GIK51" s="46"/>
      <c r="GIL51" s="46"/>
      <c r="GIM51" s="46"/>
      <c r="GIN51" s="46"/>
      <c r="GIO51" s="46"/>
      <c r="GIP51" s="46"/>
      <c r="GIQ51" s="46"/>
      <c r="GIR51" s="46"/>
      <c r="GIS51" s="46"/>
      <c r="GIT51" s="46"/>
      <c r="GIU51" s="46"/>
      <c r="GIV51" s="46"/>
      <c r="GIW51" s="46"/>
      <c r="GIX51" s="46"/>
      <c r="GIY51" s="46"/>
      <c r="GIZ51" s="46"/>
      <c r="GJA51" s="46"/>
      <c r="GJB51" s="46"/>
      <c r="GJC51" s="46"/>
      <c r="GJD51" s="46"/>
      <c r="GJE51" s="46"/>
      <c r="GJF51" s="46"/>
      <c r="GJG51" s="46"/>
      <c r="GJH51" s="46"/>
      <c r="GJI51" s="46"/>
      <c r="GJJ51" s="46"/>
      <c r="GJK51" s="46"/>
      <c r="GJL51" s="46"/>
      <c r="GJM51" s="46"/>
      <c r="GJN51" s="46"/>
      <c r="GJO51" s="46"/>
      <c r="GJP51" s="46"/>
      <c r="GJQ51" s="46"/>
      <c r="GJR51" s="46"/>
      <c r="GJS51" s="46"/>
      <c r="GJT51" s="46"/>
      <c r="GJU51" s="46"/>
      <c r="GJV51" s="46"/>
      <c r="GJW51" s="46"/>
      <c r="GJX51" s="46"/>
      <c r="GJY51" s="46"/>
      <c r="GJZ51" s="46"/>
      <c r="GKA51" s="46"/>
      <c r="GKB51" s="46"/>
      <c r="GKC51" s="46"/>
      <c r="GKD51" s="46"/>
      <c r="GKE51" s="46"/>
      <c r="GKF51" s="46"/>
      <c r="GKG51" s="46"/>
      <c r="GKH51" s="46"/>
      <c r="GKI51" s="46"/>
      <c r="GKJ51" s="46"/>
      <c r="GKK51" s="46"/>
      <c r="GKL51" s="46"/>
      <c r="GKM51" s="46"/>
      <c r="GKN51" s="46"/>
      <c r="GKO51" s="46"/>
      <c r="GKP51" s="46"/>
      <c r="GKQ51" s="46"/>
      <c r="GKR51" s="46"/>
      <c r="GKS51" s="46"/>
      <c r="GKT51" s="46"/>
      <c r="GKU51" s="46"/>
      <c r="GKV51" s="46"/>
      <c r="GKW51" s="46"/>
      <c r="GKX51" s="46"/>
      <c r="GKY51" s="46"/>
      <c r="GKZ51" s="46"/>
      <c r="GLA51" s="46"/>
      <c r="GLB51" s="46"/>
      <c r="GLC51" s="46"/>
      <c r="GLD51" s="46"/>
      <c r="GLE51" s="46"/>
      <c r="GLF51" s="46"/>
      <c r="GLG51" s="46"/>
      <c r="GLH51" s="46"/>
      <c r="GLI51" s="46"/>
      <c r="GLJ51" s="46"/>
      <c r="GLK51" s="46"/>
      <c r="GLL51" s="46"/>
      <c r="GLM51" s="46"/>
      <c r="GLN51" s="46"/>
      <c r="GLO51" s="46"/>
      <c r="GLP51" s="46"/>
      <c r="GLQ51" s="46"/>
      <c r="GLR51" s="46"/>
      <c r="GLS51" s="46"/>
      <c r="GLT51" s="46"/>
      <c r="GLU51" s="46"/>
      <c r="GLV51" s="46"/>
      <c r="GLW51" s="46"/>
      <c r="GLX51" s="46"/>
      <c r="GLY51" s="46"/>
      <c r="GLZ51" s="46"/>
      <c r="GMA51" s="46"/>
      <c r="GMB51" s="46"/>
      <c r="GMC51" s="46"/>
      <c r="GMD51" s="46"/>
      <c r="GME51" s="46"/>
      <c r="GMF51" s="46"/>
      <c r="GMG51" s="46"/>
      <c r="GMH51" s="46"/>
      <c r="GMI51" s="46"/>
      <c r="GMJ51" s="46"/>
      <c r="GMK51" s="46"/>
      <c r="GML51" s="46"/>
      <c r="GMM51" s="46"/>
      <c r="GMN51" s="46"/>
      <c r="GMO51" s="46"/>
      <c r="GMP51" s="46"/>
      <c r="GMQ51" s="46"/>
      <c r="GMR51" s="46"/>
      <c r="GMS51" s="46"/>
      <c r="GMT51" s="46"/>
      <c r="GMU51" s="46"/>
      <c r="GMV51" s="46"/>
      <c r="GMW51" s="46"/>
      <c r="GMX51" s="46"/>
      <c r="GMY51" s="46"/>
      <c r="GMZ51" s="46"/>
      <c r="GNA51" s="46"/>
      <c r="GNB51" s="46"/>
      <c r="GNC51" s="46"/>
      <c r="GND51" s="46"/>
      <c r="GNE51" s="46"/>
      <c r="GNF51" s="46"/>
      <c r="GNG51" s="46"/>
      <c r="GNH51" s="46"/>
      <c r="GNI51" s="46"/>
      <c r="GNJ51" s="46"/>
      <c r="GNK51" s="46"/>
      <c r="GNL51" s="46"/>
      <c r="GNM51" s="46"/>
      <c r="GNN51" s="46"/>
      <c r="GNO51" s="46"/>
      <c r="GNP51" s="46"/>
      <c r="GNQ51" s="46"/>
      <c r="GNR51" s="46"/>
      <c r="GNS51" s="46"/>
      <c r="GNT51" s="46"/>
      <c r="GNU51" s="46"/>
      <c r="GNV51" s="46"/>
      <c r="GNW51" s="46"/>
      <c r="GNX51" s="46"/>
      <c r="GNY51" s="46"/>
      <c r="GNZ51" s="46"/>
      <c r="GOA51" s="46"/>
      <c r="GOB51" s="46"/>
      <c r="GOC51" s="46"/>
      <c r="GOD51" s="46"/>
      <c r="GOE51" s="46"/>
      <c r="GOF51" s="46"/>
      <c r="GOG51" s="46"/>
      <c r="GOH51" s="46"/>
      <c r="GOI51" s="46"/>
      <c r="GOJ51" s="46"/>
      <c r="GOK51" s="46"/>
      <c r="GOL51" s="46"/>
      <c r="GOM51" s="46"/>
      <c r="GON51" s="46"/>
      <c r="GOO51" s="46"/>
      <c r="GOP51" s="46"/>
      <c r="GOQ51" s="46"/>
      <c r="GOR51" s="46"/>
      <c r="GOS51" s="46"/>
      <c r="GOT51" s="46"/>
      <c r="GOU51" s="46"/>
      <c r="GOV51" s="46"/>
      <c r="GOW51" s="46"/>
      <c r="GOX51" s="46"/>
      <c r="GOY51" s="46"/>
      <c r="GOZ51" s="46"/>
      <c r="GPA51" s="46"/>
      <c r="GPB51" s="46"/>
      <c r="GPC51" s="46"/>
      <c r="GPD51" s="46"/>
      <c r="GPE51" s="46"/>
      <c r="GPF51" s="46"/>
      <c r="GPG51" s="46"/>
      <c r="GPH51" s="46"/>
      <c r="GPI51" s="46"/>
      <c r="GPJ51" s="46"/>
      <c r="GPK51" s="46"/>
      <c r="GPL51" s="46"/>
      <c r="GPM51" s="46"/>
      <c r="GPN51" s="46"/>
      <c r="GPO51" s="46"/>
      <c r="GPP51" s="46"/>
      <c r="GPQ51" s="46"/>
      <c r="GPR51" s="46"/>
      <c r="GPS51" s="46"/>
      <c r="GPT51" s="46"/>
      <c r="GPU51" s="46"/>
      <c r="GPV51" s="46"/>
      <c r="GPW51" s="46"/>
      <c r="GPX51" s="46"/>
      <c r="GPY51" s="46"/>
      <c r="GPZ51" s="46"/>
      <c r="GQA51" s="46"/>
      <c r="GQB51" s="46"/>
      <c r="GQC51" s="46"/>
      <c r="GQD51" s="46"/>
      <c r="GQE51" s="46"/>
      <c r="GQF51" s="46"/>
      <c r="GQG51" s="46"/>
      <c r="GQH51" s="46"/>
      <c r="GQI51" s="46"/>
      <c r="GQJ51" s="46"/>
      <c r="GQK51" s="46"/>
      <c r="GQL51" s="46"/>
      <c r="GQM51" s="46"/>
      <c r="GQN51" s="46"/>
      <c r="GQO51" s="46"/>
      <c r="GQP51" s="46"/>
      <c r="GQQ51" s="46"/>
      <c r="GQR51" s="46"/>
      <c r="GQS51" s="46"/>
      <c r="GQT51" s="46"/>
      <c r="GQU51" s="46"/>
      <c r="GQV51" s="46"/>
      <c r="GQW51" s="46"/>
      <c r="GQX51" s="46"/>
      <c r="GQY51" s="46"/>
      <c r="GQZ51" s="46"/>
      <c r="GRA51" s="46"/>
      <c r="GRB51" s="46"/>
      <c r="GRC51" s="46"/>
      <c r="GRD51" s="46"/>
      <c r="GRE51" s="46"/>
      <c r="GRF51" s="46"/>
      <c r="GRG51" s="46"/>
      <c r="GRH51" s="46"/>
      <c r="GRI51" s="46"/>
      <c r="GRJ51" s="46"/>
      <c r="GRK51" s="46"/>
      <c r="GRL51" s="46"/>
      <c r="GRM51" s="46"/>
      <c r="GRN51" s="46"/>
      <c r="GRO51" s="46"/>
      <c r="GRP51" s="46"/>
      <c r="GRQ51" s="46"/>
      <c r="GRR51" s="46"/>
      <c r="GRS51" s="46"/>
      <c r="GRT51" s="46"/>
      <c r="GRU51" s="46"/>
      <c r="GRV51" s="46"/>
      <c r="GRW51" s="46"/>
      <c r="GRX51" s="46"/>
      <c r="GRY51" s="46"/>
      <c r="GRZ51" s="46"/>
      <c r="GSA51" s="46"/>
      <c r="GSB51" s="46"/>
      <c r="GSC51" s="46"/>
      <c r="GSD51" s="46"/>
      <c r="GSE51" s="46"/>
      <c r="GSF51" s="46"/>
      <c r="GSG51" s="46"/>
      <c r="GSH51" s="46"/>
      <c r="GSI51" s="46"/>
      <c r="GSJ51" s="46"/>
      <c r="GSK51" s="46"/>
      <c r="GSL51" s="46"/>
      <c r="GSM51" s="46"/>
      <c r="GSN51" s="46"/>
      <c r="GSO51" s="46"/>
      <c r="GSP51" s="46"/>
      <c r="GSQ51" s="46"/>
      <c r="GSR51" s="46"/>
      <c r="GSS51" s="46"/>
      <c r="GST51" s="46"/>
      <c r="GSU51" s="46"/>
      <c r="GSV51" s="46"/>
      <c r="GSW51" s="46"/>
      <c r="GSX51" s="46"/>
      <c r="GSY51" s="46"/>
      <c r="GSZ51" s="46"/>
      <c r="GTA51" s="46"/>
      <c r="GTB51" s="46"/>
      <c r="GTC51" s="46"/>
      <c r="GTD51" s="46"/>
      <c r="GTE51" s="46"/>
      <c r="GTF51" s="46"/>
      <c r="GTG51" s="46"/>
      <c r="GTH51" s="46"/>
      <c r="GTI51" s="46"/>
      <c r="GTJ51" s="46"/>
      <c r="GTK51" s="46"/>
      <c r="GTL51" s="46"/>
      <c r="GTM51" s="46"/>
      <c r="GTN51" s="46"/>
      <c r="GTO51" s="46"/>
      <c r="GTP51" s="46"/>
      <c r="GTQ51" s="46"/>
      <c r="GTR51" s="46"/>
      <c r="GTS51" s="46"/>
      <c r="GTT51" s="46"/>
      <c r="GTU51" s="46"/>
      <c r="GTV51" s="46"/>
      <c r="GTW51" s="46"/>
      <c r="GTX51" s="46"/>
      <c r="GTY51" s="46"/>
      <c r="GTZ51" s="46"/>
      <c r="GUA51" s="46"/>
      <c r="GUB51" s="46"/>
      <c r="GUC51" s="46"/>
      <c r="GUD51" s="46"/>
      <c r="GUE51" s="46"/>
      <c r="GUF51" s="46"/>
      <c r="GUG51" s="46"/>
      <c r="GUH51" s="46"/>
      <c r="GUI51" s="46"/>
      <c r="GUJ51" s="46"/>
      <c r="GUK51" s="46"/>
      <c r="GUL51" s="46"/>
      <c r="GUM51" s="46"/>
      <c r="GUN51" s="46"/>
      <c r="GUO51" s="46"/>
      <c r="GUP51" s="46"/>
      <c r="GUQ51" s="46"/>
      <c r="GUR51" s="46"/>
      <c r="GUS51" s="46"/>
      <c r="GUT51" s="46"/>
      <c r="GUU51" s="46"/>
      <c r="GUV51" s="46"/>
      <c r="GUW51" s="46"/>
      <c r="GUX51" s="46"/>
      <c r="GUY51" s="46"/>
      <c r="GUZ51" s="46"/>
      <c r="GVA51" s="46"/>
      <c r="GVB51" s="46"/>
      <c r="GVC51" s="46"/>
      <c r="GVD51" s="46"/>
      <c r="GVE51" s="46"/>
      <c r="GVF51" s="46"/>
      <c r="GVG51" s="46"/>
      <c r="GVH51" s="46"/>
      <c r="GVI51" s="46"/>
      <c r="GVJ51" s="46"/>
      <c r="GVK51" s="46"/>
      <c r="GVL51" s="46"/>
      <c r="GVM51" s="46"/>
      <c r="GVN51" s="46"/>
      <c r="GVO51" s="46"/>
      <c r="GVP51" s="46"/>
      <c r="GVQ51" s="46"/>
      <c r="GVR51" s="46"/>
      <c r="GVS51" s="46"/>
      <c r="GVT51" s="46"/>
      <c r="GVU51" s="46"/>
      <c r="GVV51" s="46"/>
      <c r="GVW51" s="46"/>
      <c r="GVX51" s="46"/>
      <c r="GVY51" s="46"/>
      <c r="GVZ51" s="46"/>
      <c r="GWA51" s="46"/>
      <c r="GWB51" s="46"/>
      <c r="GWC51" s="46"/>
      <c r="GWD51" s="46"/>
      <c r="GWE51" s="46"/>
      <c r="GWF51" s="46"/>
      <c r="GWG51" s="46"/>
      <c r="GWH51" s="46"/>
      <c r="GWI51" s="46"/>
      <c r="GWJ51" s="46"/>
      <c r="GWK51" s="46"/>
      <c r="GWL51" s="46"/>
      <c r="GWM51" s="46"/>
      <c r="GWN51" s="46"/>
      <c r="GWO51" s="46"/>
      <c r="GWP51" s="46"/>
      <c r="GWQ51" s="46"/>
      <c r="GWR51" s="46"/>
      <c r="GWS51" s="46"/>
      <c r="GWT51" s="46"/>
      <c r="GWU51" s="46"/>
      <c r="GWV51" s="46"/>
      <c r="GWW51" s="46"/>
      <c r="GWX51" s="46"/>
      <c r="GWY51" s="46"/>
      <c r="GWZ51" s="46"/>
      <c r="GXA51" s="46"/>
      <c r="GXB51" s="46"/>
      <c r="GXC51" s="46"/>
      <c r="GXD51" s="46"/>
      <c r="GXE51" s="46"/>
      <c r="GXF51" s="46"/>
      <c r="GXG51" s="46"/>
      <c r="GXH51" s="46"/>
      <c r="GXI51" s="46"/>
      <c r="GXJ51" s="46"/>
      <c r="GXK51" s="46"/>
      <c r="GXL51" s="46"/>
      <c r="GXM51" s="46"/>
      <c r="GXN51" s="46"/>
      <c r="GXO51" s="46"/>
      <c r="GXP51" s="46"/>
      <c r="GXQ51" s="46"/>
      <c r="GXR51" s="46"/>
      <c r="GXS51" s="46"/>
      <c r="GXT51" s="46"/>
      <c r="GXU51" s="46"/>
      <c r="GXV51" s="46"/>
      <c r="GXW51" s="46"/>
      <c r="GXX51" s="46"/>
      <c r="GXY51" s="46"/>
      <c r="GXZ51" s="46"/>
      <c r="GYA51" s="46"/>
      <c r="GYB51" s="46"/>
      <c r="GYC51" s="46"/>
      <c r="GYD51" s="46"/>
      <c r="GYE51" s="46"/>
      <c r="GYF51" s="46"/>
      <c r="GYG51" s="46"/>
      <c r="GYH51" s="46"/>
      <c r="GYI51" s="46"/>
      <c r="GYJ51" s="46"/>
      <c r="GYK51" s="46"/>
      <c r="GYL51" s="46"/>
      <c r="GYM51" s="46"/>
      <c r="GYN51" s="46"/>
      <c r="GYO51" s="46"/>
      <c r="GYP51" s="46"/>
      <c r="GYQ51" s="46"/>
      <c r="GYR51" s="46"/>
      <c r="GYS51" s="46"/>
      <c r="GYT51" s="46"/>
      <c r="GYU51" s="46"/>
      <c r="GYV51" s="46"/>
      <c r="GYW51" s="46"/>
      <c r="GYX51" s="46"/>
      <c r="GYY51" s="46"/>
      <c r="GYZ51" s="46"/>
      <c r="GZA51" s="46"/>
      <c r="GZB51" s="46"/>
      <c r="GZC51" s="46"/>
      <c r="GZD51" s="46"/>
      <c r="GZE51" s="46"/>
      <c r="GZF51" s="46"/>
      <c r="GZG51" s="46"/>
      <c r="GZH51" s="46"/>
      <c r="GZI51" s="46"/>
      <c r="GZJ51" s="46"/>
      <c r="GZK51" s="46"/>
      <c r="GZL51" s="46"/>
      <c r="GZM51" s="46"/>
      <c r="GZN51" s="46"/>
      <c r="GZO51" s="46"/>
      <c r="GZP51" s="46"/>
      <c r="GZQ51" s="46"/>
      <c r="GZR51" s="46"/>
      <c r="GZS51" s="46"/>
      <c r="GZT51" s="46"/>
      <c r="GZU51" s="46"/>
      <c r="GZV51" s="46"/>
      <c r="GZW51" s="46"/>
      <c r="GZX51" s="46"/>
      <c r="GZY51" s="46"/>
      <c r="GZZ51" s="46"/>
      <c r="HAA51" s="46"/>
      <c r="HAB51" s="46"/>
      <c r="HAC51" s="46"/>
      <c r="HAD51" s="46"/>
      <c r="HAE51" s="46"/>
      <c r="HAF51" s="46"/>
      <c r="HAG51" s="46"/>
      <c r="HAH51" s="46"/>
      <c r="HAI51" s="46"/>
      <c r="HAJ51" s="46"/>
      <c r="HAK51" s="46"/>
      <c r="HAL51" s="46"/>
      <c r="HAM51" s="46"/>
      <c r="HAN51" s="46"/>
      <c r="HAO51" s="46"/>
      <c r="HAP51" s="46"/>
      <c r="HAQ51" s="46"/>
      <c r="HAR51" s="46"/>
      <c r="HAS51" s="46"/>
      <c r="HAT51" s="46"/>
      <c r="HAU51" s="46"/>
      <c r="HAV51" s="46"/>
      <c r="HAW51" s="46"/>
      <c r="HAX51" s="46"/>
      <c r="HAY51" s="46"/>
      <c r="HAZ51" s="46"/>
      <c r="HBA51" s="46"/>
      <c r="HBB51" s="46"/>
      <c r="HBC51" s="46"/>
      <c r="HBD51" s="46"/>
      <c r="HBE51" s="46"/>
      <c r="HBF51" s="46"/>
      <c r="HBG51" s="46"/>
      <c r="HBH51" s="46"/>
      <c r="HBI51" s="46"/>
      <c r="HBJ51" s="46"/>
      <c r="HBK51" s="46"/>
      <c r="HBL51" s="46"/>
      <c r="HBM51" s="46"/>
      <c r="HBN51" s="46"/>
      <c r="HBO51" s="46"/>
      <c r="HBP51" s="46"/>
      <c r="HBQ51" s="46"/>
      <c r="HBR51" s="46"/>
      <c r="HBS51" s="46"/>
      <c r="HBT51" s="46"/>
      <c r="HBU51" s="46"/>
      <c r="HBV51" s="46"/>
      <c r="HBW51" s="46"/>
      <c r="HBX51" s="46"/>
      <c r="HBY51" s="46"/>
      <c r="HBZ51" s="46"/>
      <c r="HCA51" s="46"/>
      <c r="HCB51" s="46"/>
      <c r="HCC51" s="46"/>
      <c r="HCD51" s="46"/>
      <c r="HCE51" s="46"/>
      <c r="HCF51" s="46"/>
      <c r="HCG51" s="46"/>
      <c r="HCH51" s="46"/>
      <c r="HCI51" s="46"/>
      <c r="HCJ51" s="46"/>
      <c r="HCK51" s="46"/>
      <c r="HCL51" s="46"/>
      <c r="HCM51" s="46"/>
      <c r="HCN51" s="46"/>
      <c r="HCO51" s="46"/>
      <c r="HCP51" s="46"/>
      <c r="HCQ51" s="46"/>
      <c r="HCR51" s="46"/>
      <c r="HCS51" s="46"/>
      <c r="HCT51" s="46"/>
      <c r="HCU51" s="46"/>
      <c r="HCV51" s="46"/>
      <c r="HCW51" s="46"/>
      <c r="HCX51" s="46"/>
      <c r="HCY51" s="46"/>
      <c r="HCZ51" s="46"/>
      <c r="HDA51" s="46"/>
      <c r="HDB51" s="46"/>
      <c r="HDC51" s="46"/>
      <c r="HDD51" s="46"/>
      <c r="HDE51" s="46"/>
      <c r="HDF51" s="46"/>
      <c r="HDG51" s="46"/>
      <c r="HDH51" s="46"/>
      <c r="HDI51" s="46"/>
      <c r="HDJ51" s="46"/>
      <c r="HDK51" s="46"/>
      <c r="HDL51" s="46"/>
      <c r="HDM51" s="46"/>
      <c r="HDN51" s="46"/>
      <c r="HDO51" s="46"/>
      <c r="HDP51" s="46"/>
      <c r="HDQ51" s="46"/>
      <c r="HDR51" s="46"/>
      <c r="HDS51" s="46"/>
      <c r="HDT51" s="46"/>
      <c r="HDU51" s="46"/>
      <c r="HDV51" s="46"/>
      <c r="HDW51" s="46"/>
      <c r="HDX51" s="46"/>
      <c r="HDY51" s="46"/>
      <c r="HDZ51" s="46"/>
      <c r="HEA51" s="46"/>
      <c r="HEB51" s="46"/>
      <c r="HEC51" s="46"/>
      <c r="HED51" s="46"/>
      <c r="HEE51" s="46"/>
      <c r="HEF51" s="46"/>
      <c r="HEG51" s="46"/>
      <c r="HEH51" s="46"/>
      <c r="HEI51" s="46"/>
      <c r="HEJ51" s="46"/>
      <c r="HEK51" s="46"/>
      <c r="HEL51" s="46"/>
      <c r="HEM51" s="46"/>
      <c r="HEN51" s="46"/>
      <c r="HEO51" s="46"/>
      <c r="HEP51" s="46"/>
      <c r="HEQ51" s="46"/>
      <c r="HER51" s="46"/>
      <c r="HES51" s="46"/>
      <c r="HET51" s="46"/>
      <c r="HEU51" s="46"/>
      <c r="HEV51" s="46"/>
      <c r="HEW51" s="46"/>
      <c r="HEX51" s="46"/>
      <c r="HEY51" s="46"/>
      <c r="HEZ51" s="46"/>
      <c r="HFA51" s="46"/>
      <c r="HFB51" s="46"/>
      <c r="HFC51" s="46"/>
      <c r="HFD51" s="46"/>
      <c r="HFE51" s="46"/>
      <c r="HFF51" s="46"/>
      <c r="HFG51" s="46"/>
      <c r="HFH51" s="46"/>
      <c r="HFI51" s="46"/>
      <c r="HFJ51" s="46"/>
      <c r="HFK51" s="46"/>
      <c r="HFL51" s="46"/>
      <c r="HFM51" s="46"/>
      <c r="HFN51" s="46"/>
      <c r="HFO51" s="46"/>
      <c r="HFP51" s="46"/>
      <c r="HFQ51" s="46"/>
      <c r="HFR51" s="46"/>
      <c r="HFS51" s="46"/>
      <c r="HFT51" s="46"/>
      <c r="HFU51" s="46"/>
      <c r="HFV51" s="46"/>
      <c r="HFW51" s="46"/>
      <c r="HFX51" s="46"/>
      <c r="HFY51" s="46"/>
      <c r="HFZ51" s="46"/>
      <c r="HGA51" s="46"/>
      <c r="HGB51" s="46"/>
      <c r="HGC51" s="46"/>
      <c r="HGD51" s="46"/>
      <c r="HGE51" s="46"/>
      <c r="HGF51" s="46"/>
      <c r="HGG51" s="46"/>
      <c r="HGH51" s="46"/>
      <c r="HGI51" s="46"/>
      <c r="HGJ51" s="46"/>
      <c r="HGK51" s="46"/>
      <c r="HGL51" s="46"/>
      <c r="HGM51" s="46"/>
      <c r="HGN51" s="46"/>
      <c r="HGO51" s="46"/>
      <c r="HGP51" s="46"/>
      <c r="HGQ51" s="46"/>
      <c r="HGR51" s="46"/>
      <c r="HGS51" s="46"/>
      <c r="HGT51" s="46"/>
      <c r="HGU51" s="46"/>
      <c r="HGV51" s="46"/>
      <c r="HGW51" s="46"/>
      <c r="HGX51" s="46"/>
      <c r="HGY51" s="46"/>
      <c r="HGZ51" s="46"/>
      <c r="HHA51" s="46"/>
      <c r="HHB51" s="46"/>
      <c r="HHC51" s="46"/>
      <c r="HHD51" s="46"/>
      <c r="HHE51" s="46"/>
      <c r="HHF51" s="46"/>
      <c r="HHG51" s="46"/>
      <c r="HHH51" s="46"/>
      <c r="HHI51" s="46"/>
      <c r="HHJ51" s="46"/>
      <c r="HHK51" s="46"/>
      <c r="HHL51" s="46"/>
      <c r="HHM51" s="46"/>
      <c r="HHN51" s="46"/>
      <c r="HHO51" s="46"/>
      <c r="HHP51" s="46"/>
      <c r="HHQ51" s="46"/>
      <c r="HHR51" s="46"/>
      <c r="HHS51" s="46"/>
      <c r="HHT51" s="46"/>
      <c r="HHU51" s="46"/>
      <c r="HHV51" s="46"/>
      <c r="HHW51" s="46"/>
      <c r="HHX51" s="46"/>
      <c r="HHY51" s="46"/>
      <c r="HHZ51" s="46"/>
      <c r="HIA51" s="46"/>
      <c r="HIB51" s="46"/>
      <c r="HIC51" s="46"/>
      <c r="HID51" s="46"/>
      <c r="HIE51" s="46"/>
      <c r="HIF51" s="46"/>
      <c r="HIG51" s="46"/>
      <c r="HIH51" s="46"/>
      <c r="HII51" s="46"/>
      <c r="HIJ51" s="46"/>
      <c r="HIK51" s="46"/>
      <c r="HIL51" s="46"/>
      <c r="HIM51" s="46"/>
      <c r="HIN51" s="46"/>
      <c r="HIO51" s="46"/>
      <c r="HIP51" s="46"/>
      <c r="HIQ51" s="46"/>
      <c r="HIR51" s="46"/>
      <c r="HIS51" s="46"/>
      <c r="HIT51" s="46"/>
      <c r="HIU51" s="46"/>
      <c r="HIV51" s="46"/>
      <c r="HIW51" s="46"/>
      <c r="HIX51" s="46"/>
      <c r="HIY51" s="46"/>
      <c r="HIZ51" s="46"/>
      <c r="HJA51" s="46"/>
      <c r="HJB51" s="46"/>
      <c r="HJC51" s="46"/>
      <c r="HJD51" s="46"/>
      <c r="HJE51" s="46"/>
      <c r="HJF51" s="46"/>
      <c r="HJG51" s="46"/>
      <c r="HJH51" s="46"/>
      <c r="HJI51" s="46"/>
      <c r="HJJ51" s="46"/>
      <c r="HJK51" s="46"/>
      <c r="HJL51" s="46"/>
      <c r="HJM51" s="46"/>
      <c r="HJN51" s="46"/>
      <c r="HJO51" s="46"/>
      <c r="HJP51" s="46"/>
      <c r="HJQ51" s="46"/>
      <c r="HJR51" s="46"/>
      <c r="HJS51" s="46"/>
      <c r="HJT51" s="46"/>
      <c r="HJU51" s="46"/>
      <c r="HJV51" s="46"/>
      <c r="HJW51" s="46"/>
      <c r="HJX51" s="46"/>
      <c r="HJY51" s="46"/>
      <c r="HJZ51" s="46"/>
      <c r="HKA51" s="46"/>
      <c r="HKB51" s="46"/>
      <c r="HKC51" s="46"/>
      <c r="HKD51" s="46"/>
      <c r="HKE51" s="46"/>
      <c r="HKF51" s="46"/>
      <c r="HKG51" s="46"/>
      <c r="HKH51" s="46"/>
      <c r="HKI51" s="46"/>
      <c r="HKJ51" s="46"/>
      <c r="HKK51" s="46"/>
      <c r="HKL51" s="46"/>
      <c r="HKM51" s="46"/>
      <c r="HKN51" s="46"/>
      <c r="HKO51" s="46"/>
      <c r="HKP51" s="46"/>
      <c r="HKQ51" s="46"/>
      <c r="HKR51" s="46"/>
      <c r="HKS51" s="46"/>
      <c r="HKT51" s="46"/>
      <c r="HKU51" s="46"/>
      <c r="HKV51" s="46"/>
      <c r="HKW51" s="46"/>
      <c r="HKX51" s="46"/>
      <c r="HKY51" s="46"/>
      <c r="HKZ51" s="46"/>
      <c r="HLA51" s="46"/>
      <c r="HLB51" s="46"/>
      <c r="HLC51" s="46"/>
      <c r="HLD51" s="46"/>
      <c r="HLE51" s="46"/>
      <c r="HLF51" s="46"/>
      <c r="HLG51" s="46"/>
      <c r="HLH51" s="46"/>
      <c r="HLI51" s="46"/>
      <c r="HLJ51" s="46"/>
      <c r="HLK51" s="46"/>
      <c r="HLL51" s="46"/>
      <c r="HLM51" s="46"/>
      <c r="HLN51" s="46"/>
      <c r="HLO51" s="46"/>
      <c r="HLP51" s="46"/>
      <c r="HLQ51" s="46"/>
      <c r="HLR51" s="46"/>
      <c r="HLS51" s="46"/>
      <c r="HLT51" s="46"/>
      <c r="HLU51" s="46"/>
      <c r="HLV51" s="46"/>
      <c r="HLW51" s="46"/>
      <c r="HLX51" s="46"/>
      <c r="HLY51" s="46"/>
      <c r="HLZ51" s="46"/>
      <c r="HMA51" s="46"/>
      <c r="HMB51" s="46"/>
      <c r="HMC51" s="46"/>
      <c r="HMD51" s="46"/>
      <c r="HME51" s="46"/>
      <c r="HMF51" s="46"/>
      <c r="HMG51" s="46"/>
      <c r="HMH51" s="46"/>
      <c r="HMI51" s="46"/>
      <c r="HMJ51" s="46"/>
      <c r="HMK51" s="46"/>
      <c r="HML51" s="46"/>
      <c r="HMM51" s="46"/>
      <c r="HMN51" s="46"/>
      <c r="HMO51" s="46"/>
      <c r="HMP51" s="46"/>
      <c r="HMQ51" s="46"/>
      <c r="HMR51" s="46"/>
      <c r="HMS51" s="46"/>
      <c r="HMT51" s="46"/>
      <c r="HMU51" s="46"/>
      <c r="HMV51" s="46"/>
      <c r="HMW51" s="46"/>
      <c r="HMX51" s="46"/>
      <c r="HMY51" s="46"/>
      <c r="HMZ51" s="46"/>
      <c r="HNA51" s="46"/>
      <c r="HNB51" s="46"/>
      <c r="HNC51" s="46"/>
      <c r="HND51" s="46"/>
      <c r="HNE51" s="46"/>
      <c r="HNF51" s="46"/>
      <c r="HNG51" s="46"/>
      <c r="HNH51" s="46"/>
      <c r="HNI51" s="46"/>
      <c r="HNJ51" s="46"/>
      <c r="HNK51" s="46"/>
      <c r="HNL51" s="46"/>
      <c r="HNM51" s="46"/>
      <c r="HNN51" s="46"/>
      <c r="HNO51" s="46"/>
      <c r="HNP51" s="46"/>
      <c r="HNQ51" s="46"/>
      <c r="HNR51" s="46"/>
      <c r="HNS51" s="46"/>
      <c r="HNT51" s="46"/>
      <c r="HNU51" s="46"/>
      <c r="HNV51" s="46"/>
      <c r="HNW51" s="46"/>
      <c r="HNX51" s="46"/>
      <c r="HNY51" s="46"/>
      <c r="HNZ51" s="46"/>
      <c r="HOA51" s="46"/>
      <c r="HOB51" s="46"/>
      <c r="HOC51" s="46"/>
      <c r="HOD51" s="46"/>
      <c r="HOE51" s="46"/>
      <c r="HOF51" s="46"/>
      <c r="HOG51" s="46"/>
      <c r="HOH51" s="46"/>
      <c r="HOI51" s="46"/>
      <c r="HOJ51" s="46"/>
      <c r="HOK51" s="46"/>
      <c r="HOL51" s="46"/>
      <c r="HOM51" s="46"/>
      <c r="HON51" s="46"/>
      <c r="HOO51" s="46"/>
      <c r="HOP51" s="46"/>
      <c r="HOQ51" s="46"/>
      <c r="HOR51" s="46"/>
      <c r="HOS51" s="46"/>
      <c r="HOT51" s="46"/>
      <c r="HOU51" s="46"/>
      <c r="HOV51" s="46"/>
      <c r="HOW51" s="46"/>
      <c r="HOX51" s="46"/>
      <c r="HOY51" s="46"/>
      <c r="HOZ51" s="46"/>
      <c r="HPA51" s="46"/>
      <c r="HPB51" s="46"/>
      <c r="HPC51" s="46"/>
      <c r="HPD51" s="46"/>
      <c r="HPE51" s="46"/>
      <c r="HPF51" s="46"/>
      <c r="HPG51" s="46"/>
      <c r="HPH51" s="46"/>
      <c r="HPI51" s="46"/>
      <c r="HPJ51" s="46"/>
      <c r="HPK51" s="46"/>
      <c r="HPL51" s="46"/>
      <c r="HPM51" s="46"/>
      <c r="HPN51" s="46"/>
      <c r="HPO51" s="46"/>
      <c r="HPP51" s="46"/>
      <c r="HPQ51" s="46"/>
      <c r="HPR51" s="46"/>
      <c r="HPS51" s="46"/>
      <c r="HPT51" s="46"/>
      <c r="HPU51" s="46"/>
      <c r="HPV51" s="46"/>
      <c r="HPW51" s="46"/>
      <c r="HPX51" s="46"/>
      <c r="HPY51" s="46"/>
      <c r="HPZ51" s="46"/>
      <c r="HQA51" s="46"/>
      <c r="HQB51" s="46"/>
      <c r="HQC51" s="46"/>
      <c r="HQD51" s="46"/>
      <c r="HQE51" s="46"/>
      <c r="HQF51" s="46"/>
      <c r="HQG51" s="46"/>
      <c r="HQH51" s="46"/>
      <c r="HQI51" s="46"/>
      <c r="HQJ51" s="46"/>
      <c r="HQK51" s="46"/>
      <c r="HQL51" s="46"/>
      <c r="HQM51" s="46"/>
      <c r="HQN51" s="46"/>
      <c r="HQO51" s="46"/>
      <c r="HQP51" s="46"/>
      <c r="HQQ51" s="46"/>
      <c r="HQR51" s="46"/>
      <c r="HQS51" s="46"/>
      <c r="HQT51" s="46"/>
      <c r="HQU51" s="46"/>
      <c r="HQV51" s="46"/>
      <c r="HQW51" s="46"/>
      <c r="HQX51" s="46"/>
      <c r="HQY51" s="46"/>
      <c r="HQZ51" s="46"/>
      <c r="HRA51" s="46"/>
      <c r="HRB51" s="46"/>
      <c r="HRC51" s="46"/>
      <c r="HRD51" s="46"/>
      <c r="HRE51" s="46"/>
      <c r="HRF51" s="46"/>
      <c r="HRG51" s="46"/>
      <c r="HRH51" s="46"/>
      <c r="HRI51" s="46"/>
      <c r="HRJ51" s="46"/>
      <c r="HRK51" s="46"/>
      <c r="HRL51" s="46"/>
      <c r="HRM51" s="46"/>
      <c r="HRN51" s="46"/>
      <c r="HRO51" s="46"/>
      <c r="HRP51" s="46"/>
      <c r="HRQ51" s="46"/>
      <c r="HRR51" s="46"/>
      <c r="HRS51" s="46"/>
      <c r="HRT51" s="46"/>
      <c r="HRU51" s="46"/>
      <c r="HRV51" s="46"/>
      <c r="HRW51" s="46"/>
      <c r="HRX51" s="46"/>
      <c r="HRY51" s="46"/>
      <c r="HRZ51" s="46"/>
      <c r="HSA51" s="46"/>
      <c r="HSB51" s="46"/>
      <c r="HSC51" s="46"/>
      <c r="HSD51" s="46"/>
      <c r="HSE51" s="46"/>
      <c r="HSF51" s="46"/>
      <c r="HSG51" s="46"/>
      <c r="HSH51" s="46"/>
      <c r="HSI51" s="46"/>
      <c r="HSJ51" s="46"/>
      <c r="HSK51" s="46"/>
      <c r="HSL51" s="46"/>
      <c r="HSM51" s="46"/>
      <c r="HSN51" s="46"/>
      <c r="HSO51" s="46"/>
      <c r="HSP51" s="46"/>
      <c r="HSQ51" s="46"/>
      <c r="HSR51" s="46"/>
      <c r="HSS51" s="46"/>
      <c r="HST51" s="46"/>
      <c r="HSU51" s="46"/>
      <c r="HSV51" s="46"/>
      <c r="HSW51" s="46"/>
      <c r="HSX51" s="46"/>
      <c r="HSY51" s="46"/>
      <c r="HSZ51" s="46"/>
      <c r="HTA51" s="46"/>
      <c r="HTB51" s="46"/>
      <c r="HTC51" s="46"/>
      <c r="HTD51" s="46"/>
      <c r="HTE51" s="46"/>
      <c r="HTF51" s="46"/>
      <c r="HTG51" s="46"/>
      <c r="HTH51" s="46"/>
      <c r="HTI51" s="46"/>
      <c r="HTJ51" s="46"/>
      <c r="HTK51" s="46"/>
      <c r="HTL51" s="46"/>
      <c r="HTM51" s="46"/>
      <c r="HTN51" s="46"/>
      <c r="HTO51" s="46"/>
      <c r="HTP51" s="46"/>
      <c r="HTQ51" s="46"/>
      <c r="HTR51" s="46"/>
      <c r="HTS51" s="46"/>
      <c r="HTT51" s="46"/>
      <c r="HTU51" s="46"/>
      <c r="HTV51" s="46"/>
      <c r="HTW51" s="46"/>
      <c r="HTX51" s="46"/>
      <c r="HTY51" s="46"/>
      <c r="HTZ51" s="46"/>
      <c r="HUA51" s="46"/>
      <c r="HUB51" s="46"/>
      <c r="HUC51" s="46"/>
      <c r="HUD51" s="46"/>
      <c r="HUE51" s="46"/>
      <c r="HUF51" s="46"/>
      <c r="HUG51" s="46"/>
      <c r="HUH51" s="46"/>
      <c r="HUI51" s="46"/>
      <c r="HUJ51" s="46"/>
      <c r="HUK51" s="46"/>
      <c r="HUL51" s="46"/>
      <c r="HUM51" s="46"/>
      <c r="HUN51" s="46"/>
      <c r="HUO51" s="46"/>
      <c r="HUP51" s="46"/>
      <c r="HUQ51" s="46"/>
      <c r="HUR51" s="46"/>
      <c r="HUS51" s="46"/>
      <c r="HUT51" s="46"/>
      <c r="HUU51" s="46"/>
      <c r="HUV51" s="46"/>
      <c r="HUW51" s="46"/>
      <c r="HUX51" s="46"/>
      <c r="HUY51" s="46"/>
      <c r="HUZ51" s="46"/>
      <c r="HVA51" s="46"/>
      <c r="HVB51" s="46"/>
      <c r="HVC51" s="46"/>
      <c r="HVD51" s="46"/>
      <c r="HVE51" s="46"/>
      <c r="HVF51" s="46"/>
      <c r="HVG51" s="46"/>
      <c r="HVH51" s="46"/>
      <c r="HVI51" s="46"/>
      <c r="HVJ51" s="46"/>
      <c r="HVK51" s="46"/>
      <c r="HVL51" s="46"/>
      <c r="HVM51" s="46"/>
      <c r="HVN51" s="46"/>
      <c r="HVO51" s="46"/>
      <c r="HVP51" s="46"/>
      <c r="HVQ51" s="46"/>
      <c r="HVR51" s="46"/>
      <c r="HVS51" s="46"/>
      <c r="HVT51" s="46"/>
      <c r="HVU51" s="46"/>
      <c r="HVV51" s="46"/>
      <c r="HVW51" s="46"/>
      <c r="HVX51" s="46"/>
      <c r="HVY51" s="46"/>
      <c r="HVZ51" s="46"/>
      <c r="HWA51" s="46"/>
      <c r="HWB51" s="46"/>
      <c r="HWC51" s="46"/>
      <c r="HWD51" s="46"/>
      <c r="HWE51" s="46"/>
      <c r="HWF51" s="46"/>
      <c r="HWG51" s="46"/>
      <c r="HWH51" s="46"/>
      <c r="HWI51" s="46"/>
      <c r="HWJ51" s="46"/>
      <c r="HWK51" s="46"/>
      <c r="HWL51" s="46"/>
      <c r="HWM51" s="46"/>
      <c r="HWN51" s="46"/>
      <c r="HWO51" s="46"/>
      <c r="HWP51" s="46"/>
      <c r="HWQ51" s="46"/>
      <c r="HWR51" s="46"/>
      <c r="HWS51" s="46"/>
      <c r="HWT51" s="46"/>
      <c r="HWU51" s="46"/>
      <c r="HWV51" s="46"/>
      <c r="HWW51" s="46"/>
      <c r="HWX51" s="46"/>
      <c r="HWY51" s="46"/>
      <c r="HWZ51" s="46"/>
      <c r="HXA51" s="46"/>
      <c r="HXB51" s="46"/>
      <c r="HXC51" s="46"/>
      <c r="HXD51" s="46"/>
      <c r="HXE51" s="46"/>
      <c r="HXF51" s="46"/>
      <c r="HXG51" s="46"/>
      <c r="HXH51" s="46"/>
      <c r="HXI51" s="46"/>
      <c r="HXJ51" s="46"/>
      <c r="HXK51" s="46"/>
      <c r="HXL51" s="46"/>
      <c r="HXM51" s="46"/>
      <c r="HXN51" s="46"/>
      <c r="HXO51" s="46"/>
      <c r="HXP51" s="46"/>
      <c r="HXQ51" s="46"/>
      <c r="HXR51" s="46"/>
      <c r="HXS51" s="46"/>
      <c r="HXT51" s="46"/>
      <c r="HXU51" s="46"/>
      <c r="HXV51" s="46"/>
      <c r="HXW51" s="46"/>
      <c r="HXX51" s="46"/>
      <c r="HXY51" s="46"/>
      <c r="HXZ51" s="46"/>
      <c r="HYA51" s="46"/>
      <c r="HYB51" s="46"/>
      <c r="HYC51" s="46"/>
      <c r="HYD51" s="46"/>
      <c r="HYE51" s="46"/>
      <c r="HYF51" s="46"/>
      <c r="HYG51" s="46"/>
      <c r="HYH51" s="46"/>
      <c r="HYI51" s="46"/>
      <c r="HYJ51" s="46"/>
      <c r="HYK51" s="46"/>
      <c r="HYL51" s="46"/>
      <c r="HYM51" s="46"/>
      <c r="HYN51" s="46"/>
      <c r="HYO51" s="46"/>
      <c r="HYP51" s="46"/>
      <c r="HYQ51" s="46"/>
      <c r="HYR51" s="46"/>
      <c r="HYS51" s="46"/>
      <c r="HYT51" s="46"/>
      <c r="HYU51" s="46"/>
      <c r="HYV51" s="46"/>
      <c r="HYW51" s="46"/>
      <c r="HYX51" s="46"/>
      <c r="HYY51" s="46"/>
      <c r="HYZ51" s="46"/>
      <c r="HZA51" s="46"/>
      <c r="HZB51" s="46"/>
      <c r="HZC51" s="46"/>
      <c r="HZD51" s="46"/>
      <c r="HZE51" s="46"/>
      <c r="HZF51" s="46"/>
      <c r="HZG51" s="46"/>
      <c r="HZH51" s="46"/>
      <c r="HZI51" s="46"/>
      <c r="HZJ51" s="46"/>
      <c r="HZK51" s="46"/>
      <c r="HZL51" s="46"/>
      <c r="HZM51" s="46"/>
      <c r="HZN51" s="46"/>
      <c r="HZO51" s="46"/>
      <c r="HZP51" s="46"/>
      <c r="HZQ51" s="46"/>
      <c r="HZR51" s="46"/>
      <c r="HZS51" s="46"/>
      <c r="HZT51" s="46"/>
      <c r="HZU51" s="46"/>
      <c r="HZV51" s="46"/>
      <c r="HZW51" s="46"/>
      <c r="HZX51" s="46"/>
      <c r="HZY51" s="46"/>
      <c r="HZZ51" s="46"/>
      <c r="IAA51" s="46"/>
      <c r="IAB51" s="46"/>
      <c r="IAC51" s="46"/>
      <c r="IAD51" s="46"/>
      <c r="IAE51" s="46"/>
      <c r="IAF51" s="46"/>
      <c r="IAG51" s="46"/>
      <c r="IAH51" s="46"/>
      <c r="IAI51" s="46"/>
      <c r="IAJ51" s="46"/>
      <c r="IAK51" s="46"/>
      <c r="IAL51" s="46"/>
      <c r="IAM51" s="46"/>
      <c r="IAN51" s="46"/>
      <c r="IAO51" s="46"/>
      <c r="IAP51" s="46"/>
      <c r="IAQ51" s="46"/>
      <c r="IAR51" s="46"/>
      <c r="IAS51" s="46"/>
      <c r="IAT51" s="46"/>
      <c r="IAU51" s="46"/>
      <c r="IAV51" s="46"/>
      <c r="IAW51" s="46"/>
      <c r="IAX51" s="46"/>
      <c r="IAY51" s="46"/>
      <c r="IAZ51" s="46"/>
      <c r="IBA51" s="46"/>
      <c r="IBB51" s="46"/>
      <c r="IBC51" s="46"/>
      <c r="IBD51" s="46"/>
      <c r="IBE51" s="46"/>
      <c r="IBF51" s="46"/>
      <c r="IBG51" s="46"/>
      <c r="IBH51" s="46"/>
      <c r="IBI51" s="46"/>
      <c r="IBJ51" s="46"/>
      <c r="IBK51" s="46"/>
      <c r="IBL51" s="46"/>
      <c r="IBM51" s="46"/>
      <c r="IBN51" s="46"/>
      <c r="IBO51" s="46"/>
      <c r="IBP51" s="46"/>
      <c r="IBQ51" s="46"/>
      <c r="IBR51" s="46"/>
      <c r="IBS51" s="46"/>
      <c r="IBT51" s="46"/>
      <c r="IBU51" s="46"/>
      <c r="IBV51" s="46"/>
      <c r="IBW51" s="46"/>
      <c r="IBX51" s="46"/>
      <c r="IBY51" s="46"/>
      <c r="IBZ51" s="46"/>
      <c r="ICA51" s="46"/>
      <c r="ICB51" s="46"/>
      <c r="ICC51" s="46"/>
      <c r="ICD51" s="46"/>
      <c r="ICE51" s="46"/>
      <c r="ICF51" s="46"/>
      <c r="ICG51" s="46"/>
      <c r="ICH51" s="46"/>
      <c r="ICI51" s="46"/>
      <c r="ICJ51" s="46"/>
      <c r="ICK51" s="46"/>
      <c r="ICL51" s="46"/>
      <c r="ICM51" s="46"/>
      <c r="ICN51" s="46"/>
      <c r="ICO51" s="46"/>
      <c r="ICP51" s="46"/>
      <c r="ICQ51" s="46"/>
      <c r="ICR51" s="46"/>
      <c r="ICS51" s="46"/>
      <c r="ICT51" s="46"/>
      <c r="ICU51" s="46"/>
      <c r="ICV51" s="46"/>
      <c r="ICW51" s="46"/>
      <c r="ICX51" s="46"/>
      <c r="ICY51" s="46"/>
      <c r="ICZ51" s="46"/>
      <c r="IDA51" s="46"/>
      <c r="IDB51" s="46"/>
      <c r="IDC51" s="46"/>
      <c r="IDD51" s="46"/>
      <c r="IDE51" s="46"/>
      <c r="IDF51" s="46"/>
      <c r="IDG51" s="46"/>
      <c r="IDH51" s="46"/>
      <c r="IDI51" s="46"/>
      <c r="IDJ51" s="46"/>
      <c r="IDK51" s="46"/>
      <c r="IDL51" s="46"/>
      <c r="IDM51" s="46"/>
      <c r="IDN51" s="46"/>
      <c r="IDO51" s="46"/>
      <c r="IDP51" s="46"/>
      <c r="IDQ51" s="46"/>
      <c r="IDR51" s="46"/>
      <c r="IDS51" s="46"/>
      <c r="IDT51" s="46"/>
      <c r="IDU51" s="46"/>
      <c r="IDV51" s="46"/>
      <c r="IDW51" s="46"/>
      <c r="IDX51" s="46"/>
      <c r="IDY51" s="46"/>
      <c r="IDZ51" s="46"/>
      <c r="IEA51" s="46"/>
      <c r="IEB51" s="46"/>
      <c r="IEC51" s="46"/>
      <c r="IED51" s="46"/>
      <c r="IEE51" s="46"/>
      <c r="IEF51" s="46"/>
      <c r="IEG51" s="46"/>
      <c r="IEH51" s="46"/>
      <c r="IEI51" s="46"/>
      <c r="IEJ51" s="46"/>
      <c r="IEK51" s="46"/>
      <c r="IEL51" s="46"/>
      <c r="IEM51" s="46"/>
      <c r="IEN51" s="46"/>
      <c r="IEO51" s="46"/>
      <c r="IEP51" s="46"/>
      <c r="IEQ51" s="46"/>
      <c r="IER51" s="46"/>
      <c r="IES51" s="46"/>
      <c r="IET51" s="46"/>
      <c r="IEU51" s="46"/>
      <c r="IEV51" s="46"/>
      <c r="IEW51" s="46"/>
      <c r="IEX51" s="46"/>
      <c r="IEY51" s="46"/>
      <c r="IEZ51" s="46"/>
      <c r="IFA51" s="46"/>
      <c r="IFB51" s="46"/>
      <c r="IFC51" s="46"/>
      <c r="IFD51" s="46"/>
      <c r="IFE51" s="46"/>
      <c r="IFF51" s="46"/>
      <c r="IFG51" s="46"/>
      <c r="IFH51" s="46"/>
      <c r="IFI51" s="46"/>
      <c r="IFJ51" s="46"/>
      <c r="IFK51" s="46"/>
      <c r="IFL51" s="46"/>
      <c r="IFM51" s="46"/>
      <c r="IFN51" s="46"/>
      <c r="IFO51" s="46"/>
      <c r="IFP51" s="46"/>
      <c r="IFQ51" s="46"/>
      <c r="IFR51" s="46"/>
      <c r="IFS51" s="46"/>
      <c r="IFT51" s="46"/>
      <c r="IFU51" s="46"/>
      <c r="IFV51" s="46"/>
      <c r="IFW51" s="46"/>
      <c r="IFX51" s="46"/>
      <c r="IFY51" s="46"/>
      <c r="IFZ51" s="46"/>
      <c r="IGA51" s="46"/>
      <c r="IGB51" s="46"/>
      <c r="IGC51" s="46"/>
      <c r="IGD51" s="46"/>
      <c r="IGE51" s="46"/>
      <c r="IGF51" s="46"/>
      <c r="IGG51" s="46"/>
      <c r="IGH51" s="46"/>
      <c r="IGI51" s="46"/>
      <c r="IGJ51" s="46"/>
      <c r="IGK51" s="46"/>
      <c r="IGL51" s="46"/>
      <c r="IGM51" s="46"/>
      <c r="IGN51" s="46"/>
      <c r="IGO51" s="46"/>
      <c r="IGP51" s="46"/>
      <c r="IGQ51" s="46"/>
      <c r="IGR51" s="46"/>
      <c r="IGS51" s="46"/>
      <c r="IGT51" s="46"/>
      <c r="IGU51" s="46"/>
      <c r="IGV51" s="46"/>
      <c r="IGW51" s="46"/>
      <c r="IGX51" s="46"/>
      <c r="IGY51" s="46"/>
      <c r="IGZ51" s="46"/>
      <c r="IHA51" s="46"/>
      <c r="IHB51" s="46"/>
      <c r="IHC51" s="46"/>
      <c r="IHD51" s="46"/>
      <c r="IHE51" s="46"/>
      <c r="IHF51" s="46"/>
      <c r="IHG51" s="46"/>
      <c r="IHH51" s="46"/>
      <c r="IHI51" s="46"/>
      <c r="IHJ51" s="46"/>
      <c r="IHK51" s="46"/>
      <c r="IHL51" s="46"/>
      <c r="IHM51" s="46"/>
      <c r="IHN51" s="46"/>
      <c r="IHO51" s="46"/>
      <c r="IHP51" s="46"/>
      <c r="IHQ51" s="46"/>
      <c r="IHR51" s="46"/>
      <c r="IHS51" s="46"/>
      <c r="IHT51" s="46"/>
      <c r="IHU51" s="46"/>
      <c r="IHV51" s="46"/>
      <c r="IHW51" s="46"/>
      <c r="IHX51" s="46"/>
      <c r="IHY51" s="46"/>
      <c r="IHZ51" s="46"/>
      <c r="IIA51" s="46"/>
      <c r="IIB51" s="46"/>
      <c r="IIC51" s="46"/>
      <c r="IID51" s="46"/>
      <c r="IIE51" s="46"/>
      <c r="IIF51" s="46"/>
      <c r="IIG51" s="46"/>
      <c r="IIH51" s="46"/>
      <c r="III51" s="46"/>
      <c r="IIJ51" s="46"/>
      <c r="IIK51" s="46"/>
      <c r="IIL51" s="46"/>
      <c r="IIM51" s="46"/>
      <c r="IIN51" s="46"/>
      <c r="IIO51" s="46"/>
      <c r="IIP51" s="46"/>
      <c r="IIQ51" s="46"/>
      <c r="IIR51" s="46"/>
      <c r="IIS51" s="46"/>
      <c r="IIT51" s="46"/>
      <c r="IIU51" s="46"/>
      <c r="IIV51" s="46"/>
      <c r="IIW51" s="46"/>
      <c r="IIX51" s="46"/>
      <c r="IIY51" s="46"/>
      <c r="IIZ51" s="46"/>
      <c r="IJA51" s="46"/>
      <c r="IJB51" s="46"/>
      <c r="IJC51" s="46"/>
      <c r="IJD51" s="46"/>
      <c r="IJE51" s="46"/>
      <c r="IJF51" s="46"/>
      <c r="IJG51" s="46"/>
      <c r="IJH51" s="46"/>
      <c r="IJI51" s="46"/>
      <c r="IJJ51" s="46"/>
      <c r="IJK51" s="46"/>
      <c r="IJL51" s="46"/>
      <c r="IJM51" s="46"/>
      <c r="IJN51" s="46"/>
      <c r="IJO51" s="46"/>
      <c r="IJP51" s="46"/>
      <c r="IJQ51" s="46"/>
      <c r="IJR51" s="46"/>
      <c r="IJS51" s="46"/>
      <c r="IJT51" s="46"/>
      <c r="IJU51" s="46"/>
      <c r="IJV51" s="46"/>
      <c r="IJW51" s="46"/>
      <c r="IJX51" s="46"/>
      <c r="IJY51" s="46"/>
      <c r="IJZ51" s="46"/>
      <c r="IKA51" s="46"/>
      <c r="IKB51" s="46"/>
      <c r="IKC51" s="46"/>
      <c r="IKD51" s="46"/>
      <c r="IKE51" s="46"/>
      <c r="IKF51" s="46"/>
      <c r="IKG51" s="46"/>
      <c r="IKH51" s="46"/>
      <c r="IKI51" s="46"/>
      <c r="IKJ51" s="46"/>
      <c r="IKK51" s="46"/>
      <c r="IKL51" s="46"/>
      <c r="IKM51" s="46"/>
      <c r="IKN51" s="46"/>
      <c r="IKO51" s="46"/>
      <c r="IKP51" s="46"/>
      <c r="IKQ51" s="46"/>
      <c r="IKR51" s="46"/>
      <c r="IKS51" s="46"/>
      <c r="IKT51" s="46"/>
      <c r="IKU51" s="46"/>
      <c r="IKV51" s="46"/>
      <c r="IKW51" s="46"/>
      <c r="IKX51" s="46"/>
      <c r="IKY51" s="46"/>
      <c r="IKZ51" s="46"/>
      <c r="ILA51" s="46"/>
      <c r="ILB51" s="46"/>
      <c r="ILC51" s="46"/>
      <c r="ILD51" s="46"/>
      <c r="ILE51" s="46"/>
      <c r="ILF51" s="46"/>
      <c r="ILG51" s="46"/>
      <c r="ILH51" s="46"/>
      <c r="ILI51" s="46"/>
      <c r="ILJ51" s="46"/>
      <c r="ILK51" s="46"/>
      <c r="ILL51" s="46"/>
      <c r="ILM51" s="46"/>
      <c r="ILN51" s="46"/>
      <c r="ILO51" s="46"/>
      <c r="ILP51" s="46"/>
      <c r="ILQ51" s="46"/>
      <c r="ILR51" s="46"/>
      <c r="ILS51" s="46"/>
      <c r="ILT51" s="46"/>
      <c r="ILU51" s="46"/>
      <c r="ILV51" s="46"/>
      <c r="ILW51" s="46"/>
      <c r="ILX51" s="46"/>
      <c r="ILY51" s="46"/>
      <c r="ILZ51" s="46"/>
      <c r="IMA51" s="46"/>
      <c r="IMB51" s="46"/>
      <c r="IMC51" s="46"/>
      <c r="IMD51" s="46"/>
      <c r="IME51" s="46"/>
      <c r="IMF51" s="46"/>
      <c r="IMG51" s="46"/>
      <c r="IMH51" s="46"/>
      <c r="IMI51" s="46"/>
      <c r="IMJ51" s="46"/>
      <c r="IMK51" s="46"/>
      <c r="IML51" s="46"/>
      <c r="IMM51" s="46"/>
      <c r="IMN51" s="46"/>
      <c r="IMO51" s="46"/>
      <c r="IMP51" s="46"/>
      <c r="IMQ51" s="46"/>
      <c r="IMR51" s="46"/>
      <c r="IMS51" s="46"/>
      <c r="IMT51" s="46"/>
      <c r="IMU51" s="46"/>
      <c r="IMV51" s="46"/>
      <c r="IMW51" s="46"/>
      <c r="IMX51" s="46"/>
      <c r="IMY51" s="46"/>
      <c r="IMZ51" s="46"/>
      <c r="INA51" s="46"/>
      <c r="INB51" s="46"/>
      <c r="INC51" s="46"/>
      <c r="IND51" s="46"/>
      <c r="INE51" s="46"/>
      <c r="INF51" s="46"/>
      <c r="ING51" s="46"/>
      <c r="INH51" s="46"/>
      <c r="INI51" s="46"/>
      <c r="INJ51" s="46"/>
      <c r="INK51" s="46"/>
      <c r="INL51" s="46"/>
      <c r="INM51" s="46"/>
      <c r="INN51" s="46"/>
      <c r="INO51" s="46"/>
      <c r="INP51" s="46"/>
      <c r="INQ51" s="46"/>
      <c r="INR51" s="46"/>
      <c r="INS51" s="46"/>
      <c r="INT51" s="46"/>
      <c r="INU51" s="46"/>
      <c r="INV51" s="46"/>
      <c r="INW51" s="46"/>
      <c r="INX51" s="46"/>
      <c r="INY51" s="46"/>
      <c r="INZ51" s="46"/>
      <c r="IOA51" s="46"/>
      <c r="IOB51" s="46"/>
      <c r="IOC51" s="46"/>
      <c r="IOD51" s="46"/>
      <c r="IOE51" s="46"/>
      <c r="IOF51" s="46"/>
      <c r="IOG51" s="46"/>
      <c r="IOH51" s="46"/>
      <c r="IOI51" s="46"/>
      <c r="IOJ51" s="46"/>
      <c r="IOK51" s="46"/>
      <c r="IOL51" s="46"/>
      <c r="IOM51" s="46"/>
      <c r="ION51" s="46"/>
      <c r="IOO51" s="46"/>
      <c r="IOP51" s="46"/>
      <c r="IOQ51" s="46"/>
      <c r="IOR51" s="46"/>
      <c r="IOS51" s="46"/>
      <c r="IOT51" s="46"/>
      <c r="IOU51" s="46"/>
      <c r="IOV51" s="46"/>
      <c r="IOW51" s="46"/>
      <c r="IOX51" s="46"/>
      <c r="IOY51" s="46"/>
      <c r="IOZ51" s="46"/>
      <c r="IPA51" s="46"/>
      <c r="IPB51" s="46"/>
      <c r="IPC51" s="46"/>
      <c r="IPD51" s="46"/>
      <c r="IPE51" s="46"/>
      <c r="IPF51" s="46"/>
      <c r="IPG51" s="46"/>
      <c r="IPH51" s="46"/>
      <c r="IPI51" s="46"/>
      <c r="IPJ51" s="46"/>
      <c r="IPK51" s="46"/>
      <c r="IPL51" s="46"/>
      <c r="IPM51" s="46"/>
      <c r="IPN51" s="46"/>
      <c r="IPO51" s="46"/>
      <c r="IPP51" s="46"/>
      <c r="IPQ51" s="46"/>
      <c r="IPR51" s="46"/>
      <c r="IPS51" s="46"/>
      <c r="IPT51" s="46"/>
      <c r="IPU51" s="46"/>
      <c r="IPV51" s="46"/>
      <c r="IPW51" s="46"/>
      <c r="IPX51" s="46"/>
      <c r="IPY51" s="46"/>
      <c r="IPZ51" s="46"/>
      <c r="IQA51" s="46"/>
      <c r="IQB51" s="46"/>
      <c r="IQC51" s="46"/>
      <c r="IQD51" s="46"/>
      <c r="IQE51" s="46"/>
      <c r="IQF51" s="46"/>
      <c r="IQG51" s="46"/>
      <c r="IQH51" s="46"/>
      <c r="IQI51" s="46"/>
      <c r="IQJ51" s="46"/>
      <c r="IQK51" s="46"/>
      <c r="IQL51" s="46"/>
      <c r="IQM51" s="46"/>
      <c r="IQN51" s="46"/>
      <c r="IQO51" s="46"/>
      <c r="IQP51" s="46"/>
      <c r="IQQ51" s="46"/>
      <c r="IQR51" s="46"/>
      <c r="IQS51" s="46"/>
      <c r="IQT51" s="46"/>
      <c r="IQU51" s="46"/>
      <c r="IQV51" s="46"/>
      <c r="IQW51" s="46"/>
      <c r="IQX51" s="46"/>
      <c r="IQY51" s="46"/>
      <c r="IQZ51" s="46"/>
      <c r="IRA51" s="46"/>
      <c r="IRB51" s="46"/>
      <c r="IRC51" s="46"/>
      <c r="IRD51" s="46"/>
      <c r="IRE51" s="46"/>
      <c r="IRF51" s="46"/>
      <c r="IRG51" s="46"/>
      <c r="IRH51" s="46"/>
      <c r="IRI51" s="46"/>
      <c r="IRJ51" s="46"/>
      <c r="IRK51" s="46"/>
      <c r="IRL51" s="46"/>
      <c r="IRM51" s="46"/>
      <c r="IRN51" s="46"/>
      <c r="IRO51" s="46"/>
      <c r="IRP51" s="46"/>
      <c r="IRQ51" s="46"/>
      <c r="IRR51" s="46"/>
      <c r="IRS51" s="46"/>
      <c r="IRT51" s="46"/>
      <c r="IRU51" s="46"/>
      <c r="IRV51" s="46"/>
      <c r="IRW51" s="46"/>
      <c r="IRX51" s="46"/>
      <c r="IRY51" s="46"/>
      <c r="IRZ51" s="46"/>
      <c r="ISA51" s="46"/>
      <c r="ISB51" s="46"/>
      <c r="ISC51" s="46"/>
      <c r="ISD51" s="46"/>
      <c r="ISE51" s="46"/>
      <c r="ISF51" s="46"/>
      <c r="ISG51" s="46"/>
      <c r="ISH51" s="46"/>
      <c r="ISI51" s="46"/>
      <c r="ISJ51" s="46"/>
      <c r="ISK51" s="46"/>
      <c r="ISL51" s="46"/>
      <c r="ISM51" s="46"/>
      <c r="ISN51" s="46"/>
      <c r="ISO51" s="46"/>
      <c r="ISP51" s="46"/>
      <c r="ISQ51" s="46"/>
      <c r="ISR51" s="46"/>
      <c r="ISS51" s="46"/>
      <c r="IST51" s="46"/>
      <c r="ISU51" s="46"/>
      <c r="ISV51" s="46"/>
      <c r="ISW51" s="46"/>
      <c r="ISX51" s="46"/>
      <c r="ISY51" s="46"/>
      <c r="ISZ51" s="46"/>
      <c r="ITA51" s="46"/>
      <c r="ITB51" s="46"/>
      <c r="ITC51" s="46"/>
      <c r="ITD51" s="46"/>
      <c r="ITE51" s="46"/>
      <c r="ITF51" s="46"/>
      <c r="ITG51" s="46"/>
      <c r="ITH51" s="46"/>
      <c r="ITI51" s="46"/>
      <c r="ITJ51" s="46"/>
      <c r="ITK51" s="46"/>
      <c r="ITL51" s="46"/>
      <c r="ITM51" s="46"/>
      <c r="ITN51" s="46"/>
      <c r="ITO51" s="46"/>
      <c r="ITP51" s="46"/>
      <c r="ITQ51" s="46"/>
      <c r="ITR51" s="46"/>
      <c r="ITS51" s="46"/>
      <c r="ITT51" s="46"/>
      <c r="ITU51" s="46"/>
      <c r="ITV51" s="46"/>
      <c r="ITW51" s="46"/>
      <c r="ITX51" s="46"/>
      <c r="ITY51" s="46"/>
      <c r="ITZ51" s="46"/>
      <c r="IUA51" s="46"/>
      <c r="IUB51" s="46"/>
      <c r="IUC51" s="46"/>
      <c r="IUD51" s="46"/>
      <c r="IUE51" s="46"/>
      <c r="IUF51" s="46"/>
      <c r="IUG51" s="46"/>
      <c r="IUH51" s="46"/>
      <c r="IUI51" s="46"/>
      <c r="IUJ51" s="46"/>
      <c r="IUK51" s="46"/>
      <c r="IUL51" s="46"/>
      <c r="IUM51" s="46"/>
      <c r="IUN51" s="46"/>
      <c r="IUO51" s="46"/>
      <c r="IUP51" s="46"/>
      <c r="IUQ51" s="46"/>
      <c r="IUR51" s="46"/>
      <c r="IUS51" s="46"/>
      <c r="IUT51" s="46"/>
      <c r="IUU51" s="46"/>
      <c r="IUV51" s="46"/>
      <c r="IUW51" s="46"/>
      <c r="IUX51" s="46"/>
      <c r="IUY51" s="46"/>
      <c r="IUZ51" s="46"/>
      <c r="IVA51" s="46"/>
      <c r="IVB51" s="46"/>
      <c r="IVC51" s="46"/>
      <c r="IVD51" s="46"/>
      <c r="IVE51" s="46"/>
      <c r="IVF51" s="46"/>
      <c r="IVG51" s="46"/>
      <c r="IVH51" s="46"/>
      <c r="IVI51" s="46"/>
      <c r="IVJ51" s="46"/>
      <c r="IVK51" s="46"/>
      <c r="IVL51" s="46"/>
      <c r="IVM51" s="46"/>
      <c r="IVN51" s="46"/>
      <c r="IVO51" s="46"/>
      <c r="IVP51" s="46"/>
      <c r="IVQ51" s="46"/>
      <c r="IVR51" s="46"/>
      <c r="IVS51" s="46"/>
      <c r="IVT51" s="46"/>
      <c r="IVU51" s="46"/>
      <c r="IVV51" s="46"/>
      <c r="IVW51" s="46"/>
      <c r="IVX51" s="46"/>
      <c r="IVY51" s="46"/>
      <c r="IVZ51" s="46"/>
      <c r="IWA51" s="46"/>
      <c r="IWB51" s="46"/>
      <c r="IWC51" s="46"/>
      <c r="IWD51" s="46"/>
      <c r="IWE51" s="46"/>
      <c r="IWF51" s="46"/>
      <c r="IWG51" s="46"/>
      <c r="IWH51" s="46"/>
      <c r="IWI51" s="46"/>
      <c r="IWJ51" s="46"/>
      <c r="IWK51" s="46"/>
      <c r="IWL51" s="46"/>
      <c r="IWM51" s="46"/>
      <c r="IWN51" s="46"/>
      <c r="IWO51" s="46"/>
      <c r="IWP51" s="46"/>
      <c r="IWQ51" s="46"/>
      <c r="IWR51" s="46"/>
      <c r="IWS51" s="46"/>
      <c r="IWT51" s="46"/>
      <c r="IWU51" s="46"/>
      <c r="IWV51" s="46"/>
      <c r="IWW51" s="46"/>
      <c r="IWX51" s="46"/>
      <c r="IWY51" s="46"/>
      <c r="IWZ51" s="46"/>
      <c r="IXA51" s="46"/>
      <c r="IXB51" s="46"/>
      <c r="IXC51" s="46"/>
      <c r="IXD51" s="46"/>
      <c r="IXE51" s="46"/>
      <c r="IXF51" s="46"/>
      <c r="IXG51" s="46"/>
      <c r="IXH51" s="46"/>
      <c r="IXI51" s="46"/>
      <c r="IXJ51" s="46"/>
      <c r="IXK51" s="46"/>
      <c r="IXL51" s="46"/>
      <c r="IXM51" s="46"/>
      <c r="IXN51" s="46"/>
      <c r="IXO51" s="46"/>
      <c r="IXP51" s="46"/>
      <c r="IXQ51" s="46"/>
      <c r="IXR51" s="46"/>
      <c r="IXS51" s="46"/>
      <c r="IXT51" s="46"/>
      <c r="IXU51" s="46"/>
      <c r="IXV51" s="46"/>
      <c r="IXW51" s="46"/>
      <c r="IXX51" s="46"/>
      <c r="IXY51" s="46"/>
      <c r="IXZ51" s="46"/>
      <c r="IYA51" s="46"/>
      <c r="IYB51" s="46"/>
      <c r="IYC51" s="46"/>
      <c r="IYD51" s="46"/>
      <c r="IYE51" s="46"/>
      <c r="IYF51" s="46"/>
      <c r="IYG51" s="46"/>
      <c r="IYH51" s="46"/>
      <c r="IYI51" s="46"/>
      <c r="IYJ51" s="46"/>
      <c r="IYK51" s="46"/>
      <c r="IYL51" s="46"/>
      <c r="IYM51" s="46"/>
      <c r="IYN51" s="46"/>
      <c r="IYO51" s="46"/>
      <c r="IYP51" s="46"/>
      <c r="IYQ51" s="46"/>
      <c r="IYR51" s="46"/>
      <c r="IYS51" s="46"/>
      <c r="IYT51" s="46"/>
      <c r="IYU51" s="46"/>
      <c r="IYV51" s="46"/>
      <c r="IYW51" s="46"/>
      <c r="IYX51" s="46"/>
      <c r="IYY51" s="46"/>
      <c r="IYZ51" s="46"/>
      <c r="IZA51" s="46"/>
      <c r="IZB51" s="46"/>
      <c r="IZC51" s="46"/>
      <c r="IZD51" s="46"/>
      <c r="IZE51" s="46"/>
      <c r="IZF51" s="46"/>
      <c r="IZG51" s="46"/>
      <c r="IZH51" s="46"/>
      <c r="IZI51" s="46"/>
      <c r="IZJ51" s="46"/>
      <c r="IZK51" s="46"/>
      <c r="IZL51" s="46"/>
      <c r="IZM51" s="46"/>
      <c r="IZN51" s="46"/>
      <c r="IZO51" s="46"/>
      <c r="IZP51" s="46"/>
      <c r="IZQ51" s="46"/>
      <c r="IZR51" s="46"/>
      <c r="IZS51" s="46"/>
      <c r="IZT51" s="46"/>
      <c r="IZU51" s="46"/>
      <c r="IZV51" s="46"/>
      <c r="IZW51" s="46"/>
      <c r="IZX51" s="46"/>
      <c r="IZY51" s="46"/>
      <c r="IZZ51" s="46"/>
      <c r="JAA51" s="46"/>
      <c r="JAB51" s="46"/>
      <c r="JAC51" s="46"/>
      <c r="JAD51" s="46"/>
      <c r="JAE51" s="46"/>
      <c r="JAF51" s="46"/>
      <c r="JAG51" s="46"/>
      <c r="JAH51" s="46"/>
      <c r="JAI51" s="46"/>
      <c r="JAJ51" s="46"/>
      <c r="JAK51" s="46"/>
      <c r="JAL51" s="46"/>
      <c r="JAM51" s="46"/>
      <c r="JAN51" s="46"/>
      <c r="JAO51" s="46"/>
      <c r="JAP51" s="46"/>
      <c r="JAQ51" s="46"/>
      <c r="JAR51" s="46"/>
      <c r="JAS51" s="46"/>
      <c r="JAT51" s="46"/>
      <c r="JAU51" s="46"/>
      <c r="JAV51" s="46"/>
      <c r="JAW51" s="46"/>
      <c r="JAX51" s="46"/>
      <c r="JAY51" s="46"/>
      <c r="JAZ51" s="46"/>
      <c r="JBA51" s="46"/>
      <c r="JBB51" s="46"/>
      <c r="JBC51" s="46"/>
      <c r="JBD51" s="46"/>
      <c r="JBE51" s="46"/>
      <c r="JBF51" s="46"/>
      <c r="JBG51" s="46"/>
      <c r="JBH51" s="46"/>
      <c r="JBI51" s="46"/>
      <c r="JBJ51" s="46"/>
      <c r="JBK51" s="46"/>
      <c r="JBL51" s="46"/>
      <c r="JBM51" s="46"/>
      <c r="JBN51" s="46"/>
      <c r="JBO51" s="46"/>
      <c r="JBP51" s="46"/>
      <c r="JBQ51" s="46"/>
      <c r="JBR51" s="46"/>
      <c r="JBS51" s="46"/>
      <c r="JBT51" s="46"/>
      <c r="JBU51" s="46"/>
      <c r="JBV51" s="46"/>
      <c r="JBW51" s="46"/>
      <c r="JBX51" s="46"/>
      <c r="JBY51" s="46"/>
      <c r="JBZ51" s="46"/>
      <c r="JCA51" s="46"/>
      <c r="JCB51" s="46"/>
      <c r="JCC51" s="46"/>
      <c r="JCD51" s="46"/>
      <c r="JCE51" s="46"/>
      <c r="JCF51" s="46"/>
      <c r="JCG51" s="46"/>
      <c r="JCH51" s="46"/>
      <c r="JCI51" s="46"/>
      <c r="JCJ51" s="46"/>
      <c r="JCK51" s="46"/>
      <c r="JCL51" s="46"/>
      <c r="JCM51" s="46"/>
      <c r="JCN51" s="46"/>
      <c r="JCO51" s="46"/>
      <c r="JCP51" s="46"/>
      <c r="JCQ51" s="46"/>
      <c r="JCR51" s="46"/>
      <c r="JCS51" s="46"/>
      <c r="JCT51" s="46"/>
      <c r="JCU51" s="46"/>
      <c r="JCV51" s="46"/>
      <c r="JCW51" s="46"/>
      <c r="JCX51" s="46"/>
      <c r="JCY51" s="46"/>
      <c r="JCZ51" s="46"/>
      <c r="JDA51" s="46"/>
      <c r="JDB51" s="46"/>
      <c r="JDC51" s="46"/>
      <c r="JDD51" s="46"/>
      <c r="JDE51" s="46"/>
      <c r="JDF51" s="46"/>
      <c r="JDG51" s="46"/>
      <c r="JDH51" s="46"/>
      <c r="JDI51" s="46"/>
      <c r="JDJ51" s="46"/>
      <c r="JDK51" s="46"/>
      <c r="JDL51" s="46"/>
      <c r="JDM51" s="46"/>
      <c r="JDN51" s="46"/>
      <c r="JDO51" s="46"/>
      <c r="JDP51" s="46"/>
      <c r="JDQ51" s="46"/>
      <c r="JDR51" s="46"/>
      <c r="JDS51" s="46"/>
      <c r="JDT51" s="46"/>
      <c r="JDU51" s="46"/>
      <c r="JDV51" s="46"/>
      <c r="JDW51" s="46"/>
      <c r="JDX51" s="46"/>
      <c r="JDY51" s="46"/>
      <c r="JDZ51" s="46"/>
      <c r="JEA51" s="46"/>
      <c r="JEB51" s="46"/>
      <c r="JEC51" s="46"/>
      <c r="JED51" s="46"/>
      <c r="JEE51" s="46"/>
      <c r="JEF51" s="46"/>
      <c r="JEG51" s="46"/>
      <c r="JEH51" s="46"/>
      <c r="JEI51" s="46"/>
      <c r="JEJ51" s="46"/>
      <c r="JEK51" s="46"/>
      <c r="JEL51" s="46"/>
      <c r="JEM51" s="46"/>
      <c r="JEN51" s="46"/>
      <c r="JEO51" s="46"/>
      <c r="JEP51" s="46"/>
      <c r="JEQ51" s="46"/>
      <c r="JER51" s="46"/>
      <c r="JES51" s="46"/>
      <c r="JET51" s="46"/>
      <c r="JEU51" s="46"/>
      <c r="JEV51" s="46"/>
      <c r="JEW51" s="46"/>
      <c r="JEX51" s="46"/>
      <c r="JEY51" s="46"/>
      <c r="JEZ51" s="46"/>
      <c r="JFA51" s="46"/>
      <c r="JFB51" s="46"/>
      <c r="JFC51" s="46"/>
      <c r="JFD51" s="46"/>
      <c r="JFE51" s="46"/>
      <c r="JFF51" s="46"/>
      <c r="JFG51" s="46"/>
      <c r="JFH51" s="46"/>
      <c r="JFI51" s="46"/>
      <c r="JFJ51" s="46"/>
      <c r="JFK51" s="46"/>
      <c r="JFL51" s="46"/>
      <c r="JFM51" s="46"/>
      <c r="JFN51" s="46"/>
      <c r="JFO51" s="46"/>
      <c r="JFP51" s="46"/>
      <c r="JFQ51" s="46"/>
      <c r="JFR51" s="46"/>
      <c r="JFS51" s="46"/>
      <c r="JFT51" s="46"/>
      <c r="JFU51" s="46"/>
      <c r="JFV51" s="46"/>
      <c r="JFW51" s="46"/>
      <c r="JFX51" s="46"/>
      <c r="JFY51" s="46"/>
      <c r="JFZ51" s="46"/>
      <c r="JGA51" s="46"/>
      <c r="JGB51" s="46"/>
      <c r="JGC51" s="46"/>
      <c r="JGD51" s="46"/>
      <c r="JGE51" s="46"/>
      <c r="JGF51" s="46"/>
      <c r="JGG51" s="46"/>
      <c r="JGH51" s="46"/>
      <c r="JGI51" s="46"/>
      <c r="JGJ51" s="46"/>
      <c r="JGK51" s="46"/>
      <c r="JGL51" s="46"/>
      <c r="JGM51" s="46"/>
      <c r="JGN51" s="46"/>
      <c r="JGO51" s="46"/>
      <c r="JGP51" s="46"/>
      <c r="JGQ51" s="46"/>
      <c r="JGR51" s="46"/>
      <c r="JGS51" s="46"/>
      <c r="JGT51" s="46"/>
      <c r="JGU51" s="46"/>
      <c r="JGV51" s="46"/>
      <c r="JGW51" s="46"/>
      <c r="JGX51" s="46"/>
      <c r="JGY51" s="46"/>
      <c r="JGZ51" s="46"/>
      <c r="JHA51" s="46"/>
      <c r="JHB51" s="46"/>
      <c r="JHC51" s="46"/>
      <c r="JHD51" s="46"/>
      <c r="JHE51" s="46"/>
      <c r="JHF51" s="46"/>
      <c r="JHG51" s="46"/>
      <c r="JHH51" s="46"/>
      <c r="JHI51" s="46"/>
      <c r="JHJ51" s="46"/>
      <c r="JHK51" s="46"/>
      <c r="JHL51" s="46"/>
      <c r="JHM51" s="46"/>
      <c r="JHN51" s="46"/>
      <c r="JHO51" s="46"/>
      <c r="JHP51" s="46"/>
      <c r="JHQ51" s="46"/>
      <c r="JHR51" s="46"/>
      <c r="JHS51" s="46"/>
      <c r="JHT51" s="46"/>
      <c r="JHU51" s="46"/>
      <c r="JHV51" s="46"/>
      <c r="JHW51" s="46"/>
      <c r="JHX51" s="46"/>
      <c r="JHY51" s="46"/>
      <c r="JHZ51" s="46"/>
      <c r="JIA51" s="46"/>
      <c r="JIB51" s="46"/>
      <c r="JIC51" s="46"/>
      <c r="JID51" s="46"/>
      <c r="JIE51" s="46"/>
      <c r="JIF51" s="46"/>
      <c r="JIG51" s="46"/>
      <c r="JIH51" s="46"/>
      <c r="JII51" s="46"/>
      <c r="JIJ51" s="46"/>
      <c r="JIK51" s="46"/>
      <c r="JIL51" s="46"/>
      <c r="JIM51" s="46"/>
      <c r="JIN51" s="46"/>
      <c r="JIO51" s="46"/>
      <c r="JIP51" s="46"/>
      <c r="JIQ51" s="46"/>
      <c r="JIR51" s="46"/>
      <c r="JIS51" s="46"/>
      <c r="JIT51" s="46"/>
      <c r="JIU51" s="46"/>
      <c r="JIV51" s="46"/>
      <c r="JIW51" s="46"/>
      <c r="JIX51" s="46"/>
      <c r="JIY51" s="46"/>
      <c r="JIZ51" s="46"/>
      <c r="JJA51" s="46"/>
      <c r="JJB51" s="46"/>
      <c r="JJC51" s="46"/>
      <c r="JJD51" s="46"/>
      <c r="JJE51" s="46"/>
      <c r="JJF51" s="46"/>
      <c r="JJG51" s="46"/>
      <c r="JJH51" s="46"/>
      <c r="JJI51" s="46"/>
      <c r="JJJ51" s="46"/>
      <c r="JJK51" s="46"/>
      <c r="JJL51" s="46"/>
      <c r="JJM51" s="46"/>
      <c r="JJN51" s="46"/>
      <c r="JJO51" s="46"/>
      <c r="JJP51" s="46"/>
      <c r="JJQ51" s="46"/>
      <c r="JJR51" s="46"/>
      <c r="JJS51" s="46"/>
      <c r="JJT51" s="46"/>
      <c r="JJU51" s="46"/>
      <c r="JJV51" s="46"/>
      <c r="JJW51" s="46"/>
      <c r="JJX51" s="46"/>
      <c r="JJY51" s="46"/>
      <c r="JJZ51" s="46"/>
      <c r="JKA51" s="46"/>
      <c r="JKB51" s="46"/>
      <c r="JKC51" s="46"/>
      <c r="JKD51" s="46"/>
      <c r="JKE51" s="46"/>
      <c r="JKF51" s="46"/>
      <c r="JKG51" s="46"/>
      <c r="JKH51" s="46"/>
      <c r="JKI51" s="46"/>
      <c r="JKJ51" s="46"/>
      <c r="JKK51" s="46"/>
      <c r="JKL51" s="46"/>
      <c r="JKM51" s="46"/>
      <c r="JKN51" s="46"/>
      <c r="JKO51" s="46"/>
      <c r="JKP51" s="46"/>
      <c r="JKQ51" s="46"/>
      <c r="JKR51" s="46"/>
      <c r="JKS51" s="46"/>
      <c r="JKT51" s="46"/>
      <c r="JKU51" s="46"/>
      <c r="JKV51" s="46"/>
      <c r="JKW51" s="46"/>
      <c r="JKX51" s="46"/>
      <c r="JKY51" s="46"/>
      <c r="JKZ51" s="46"/>
      <c r="JLA51" s="46"/>
      <c r="JLB51" s="46"/>
      <c r="JLC51" s="46"/>
      <c r="JLD51" s="46"/>
      <c r="JLE51" s="46"/>
      <c r="JLF51" s="46"/>
      <c r="JLG51" s="46"/>
      <c r="JLH51" s="46"/>
      <c r="JLI51" s="46"/>
      <c r="JLJ51" s="46"/>
      <c r="JLK51" s="46"/>
      <c r="JLL51" s="46"/>
      <c r="JLM51" s="46"/>
      <c r="JLN51" s="46"/>
      <c r="JLO51" s="46"/>
      <c r="JLP51" s="46"/>
      <c r="JLQ51" s="46"/>
      <c r="JLR51" s="46"/>
      <c r="JLS51" s="46"/>
      <c r="JLT51" s="46"/>
      <c r="JLU51" s="46"/>
      <c r="JLV51" s="46"/>
      <c r="JLW51" s="46"/>
      <c r="JLX51" s="46"/>
      <c r="JLY51" s="46"/>
      <c r="JLZ51" s="46"/>
      <c r="JMA51" s="46"/>
      <c r="JMB51" s="46"/>
      <c r="JMC51" s="46"/>
      <c r="JMD51" s="46"/>
      <c r="JME51" s="46"/>
      <c r="JMF51" s="46"/>
      <c r="JMG51" s="46"/>
      <c r="JMH51" s="46"/>
      <c r="JMI51" s="46"/>
      <c r="JMJ51" s="46"/>
      <c r="JMK51" s="46"/>
      <c r="JML51" s="46"/>
      <c r="JMM51" s="46"/>
      <c r="JMN51" s="46"/>
      <c r="JMO51" s="46"/>
      <c r="JMP51" s="46"/>
      <c r="JMQ51" s="46"/>
      <c r="JMR51" s="46"/>
      <c r="JMS51" s="46"/>
      <c r="JMT51" s="46"/>
      <c r="JMU51" s="46"/>
      <c r="JMV51" s="46"/>
      <c r="JMW51" s="46"/>
      <c r="JMX51" s="46"/>
      <c r="JMY51" s="46"/>
      <c r="JMZ51" s="46"/>
      <c r="JNA51" s="46"/>
      <c r="JNB51" s="46"/>
      <c r="JNC51" s="46"/>
      <c r="JND51" s="46"/>
      <c r="JNE51" s="46"/>
      <c r="JNF51" s="46"/>
      <c r="JNG51" s="46"/>
      <c r="JNH51" s="46"/>
      <c r="JNI51" s="46"/>
      <c r="JNJ51" s="46"/>
      <c r="JNK51" s="46"/>
      <c r="JNL51" s="46"/>
      <c r="JNM51" s="46"/>
      <c r="JNN51" s="46"/>
      <c r="JNO51" s="46"/>
      <c r="JNP51" s="46"/>
      <c r="JNQ51" s="46"/>
      <c r="JNR51" s="46"/>
      <c r="JNS51" s="46"/>
      <c r="JNT51" s="46"/>
      <c r="JNU51" s="46"/>
      <c r="JNV51" s="46"/>
      <c r="JNW51" s="46"/>
      <c r="JNX51" s="46"/>
      <c r="JNY51" s="46"/>
      <c r="JNZ51" s="46"/>
      <c r="JOA51" s="46"/>
      <c r="JOB51" s="46"/>
      <c r="JOC51" s="46"/>
      <c r="JOD51" s="46"/>
      <c r="JOE51" s="46"/>
      <c r="JOF51" s="46"/>
      <c r="JOG51" s="46"/>
      <c r="JOH51" s="46"/>
      <c r="JOI51" s="46"/>
      <c r="JOJ51" s="46"/>
      <c r="JOK51" s="46"/>
      <c r="JOL51" s="46"/>
      <c r="JOM51" s="46"/>
      <c r="JON51" s="46"/>
      <c r="JOO51" s="46"/>
      <c r="JOP51" s="46"/>
      <c r="JOQ51" s="46"/>
      <c r="JOR51" s="46"/>
      <c r="JOS51" s="46"/>
      <c r="JOT51" s="46"/>
      <c r="JOU51" s="46"/>
      <c r="JOV51" s="46"/>
      <c r="JOW51" s="46"/>
      <c r="JOX51" s="46"/>
      <c r="JOY51" s="46"/>
      <c r="JOZ51" s="46"/>
      <c r="JPA51" s="46"/>
      <c r="JPB51" s="46"/>
      <c r="JPC51" s="46"/>
      <c r="JPD51" s="46"/>
      <c r="JPE51" s="46"/>
      <c r="JPF51" s="46"/>
      <c r="JPG51" s="46"/>
      <c r="JPH51" s="46"/>
      <c r="JPI51" s="46"/>
      <c r="JPJ51" s="46"/>
      <c r="JPK51" s="46"/>
      <c r="JPL51" s="46"/>
      <c r="JPM51" s="46"/>
      <c r="JPN51" s="46"/>
      <c r="JPO51" s="46"/>
      <c r="JPP51" s="46"/>
      <c r="JPQ51" s="46"/>
      <c r="JPR51" s="46"/>
      <c r="JPS51" s="46"/>
      <c r="JPT51" s="46"/>
      <c r="JPU51" s="46"/>
      <c r="JPV51" s="46"/>
      <c r="JPW51" s="46"/>
      <c r="JPX51" s="46"/>
      <c r="JPY51" s="46"/>
      <c r="JPZ51" s="46"/>
      <c r="JQA51" s="46"/>
      <c r="JQB51" s="46"/>
      <c r="JQC51" s="46"/>
      <c r="JQD51" s="46"/>
      <c r="JQE51" s="46"/>
      <c r="JQF51" s="46"/>
      <c r="JQG51" s="46"/>
      <c r="JQH51" s="46"/>
      <c r="JQI51" s="46"/>
      <c r="JQJ51" s="46"/>
      <c r="JQK51" s="46"/>
      <c r="JQL51" s="46"/>
      <c r="JQM51" s="46"/>
      <c r="JQN51" s="46"/>
      <c r="JQO51" s="46"/>
      <c r="JQP51" s="46"/>
      <c r="JQQ51" s="46"/>
      <c r="JQR51" s="46"/>
      <c r="JQS51" s="46"/>
      <c r="JQT51" s="46"/>
      <c r="JQU51" s="46"/>
      <c r="JQV51" s="46"/>
      <c r="JQW51" s="46"/>
      <c r="JQX51" s="46"/>
      <c r="JQY51" s="46"/>
      <c r="JQZ51" s="46"/>
      <c r="JRA51" s="46"/>
      <c r="JRB51" s="46"/>
      <c r="JRC51" s="46"/>
      <c r="JRD51" s="46"/>
      <c r="JRE51" s="46"/>
      <c r="JRF51" s="46"/>
      <c r="JRG51" s="46"/>
      <c r="JRH51" s="46"/>
      <c r="JRI51" s="46"/>
      <c r="JRJ51" s="46"/>
      <c r="JRK51" s="46"/>
      <c r="JRL51" s="46"/>
      <c r="JRM51" s="46"/>
      <c r="JRN51" s="46"/>
      <c r="JRO51" s="46"/>
      <c r="JRP51" s="46"/>
      <c r="JRQ51" s="46"/>
      <c r="JRR51" s="46"/>
      <c r="JRS51" s="46"/>
      <c r="JRT51" s="46"/>
      <c r="JRU51" s="46"/>
      <c r="JRV51" s="46"/>
      <c r="JRW51" s="46"/>
      <c r="JRX51" s="46"/>
      <c r="JRY51" s="46"/>
      <c r="JRZ51" s="46"/>
      <c r="JSA51" s="46"/>
      <c r="JSB51" s="46"/>
      <c r="JSC51" s="46"/>
      <c r="JSD51" s="46"/>
      <c r="JSE51" s="46"/>
      <c r="JSF51" s="46"/>
      <c r="JSG51" s="46"/>
      <c r="JSH51" s="46"/>
      <c r="JSI51" s="46"/>
      <c r="JSJ51" s="46"/>
      <c r="JSK51" s="46"/>
      <c r="JSL51" s="46"/>
      <c r="JSM51" s="46"/>
      <c r="JSN51" s="46"/>
      <c r="JSO51" s="46"/>
      <c r="JSP51" s="46"/>
      <c r="JSQ51" s="46"/>
      <c r="JSR51" s="46"/>
      <c r="JSS51" s="46"/>
      <c r="JST51" s="46"/>
      <c r="JSU51" s="46"/>
      <c r="JSV51" s="46"/>
      <c r="JSW51" s="46"/>
      <c r="JSX51" s="46"/>
      <c r="JSY51" s="46"/>
      <c r="JSZ51" s="46"/>
      <c r="JTA51" s="46"/>
      <c r="JTB51" s="46"/>
      <c r="JTC51" s="46"/>
      <c r="JTD51" s="46"/>
      <c r="JTE51" s="46"/>
      <c r="JTF51" s="46"/>
      <c r="JTG51" s="46"/>
      <c r="JTH51" s="46"/>
      <c r="JTI51" s="46"/>
      <c r="JTJ51" s="46"/>
      <c r="JTK51" s="46"/>
      <c r="JTL51" s="46"/>
      <c r="JTM51" s="46"/>
      <c r="JTN51" s="46"/>
      <c r="JTO51" s="46"/>
      <c r="JTP51" s="46"/>
      <c r="JTQ51" s="46"/>
      <c r="JTR51" s="46"/>
      <c r="JTS51" s="46"/>
      <c r="JTT51" s="46"/>
      <c r="JTU51" s="46"/>
      <c r="JTV51" s="46"/>
      <c r="JTW51" s="46"/>
      <c r="JTX51" s="46"/>
      <c r="JTY51" s="46"/>
      <c r="JTZ51" s="46"/>
      <c r="JUA51" s="46"/>
      <c r="JUB51" s="46"/>
      <c r="JUC51" s="46"/>
      <c r="JUD51" s="46"/>
      <c r="JUE51" s="46"/>
      <c r="JUF51" s="46"/>
      <c r="JUG51" s="46"/>
      <c r="JUH51" s="46"/>
      <c r="JUI51" s="46"/>
      <c r="JUJ51" s="46"/>
      <c r="JUK51" s="46"/>
      <c r="JUL51" s="46"/>
      <c r="JUM51" s="46"/>
      <c r="JUN51" s="46"/>
      <c r="JUO51" s="46"/>
      <c r="JUP51" s="46"/>
      <c r="JUQ51" s="46"/>
      <c r="JUR51" s="46"/>
      <c r="JUS51" s="46"/>
      <c r="JUT51" s="46"/>
      <c r="JUU51" s="46"/>
      <c r="JUV51" s="46"/>
      <c r="JUW51" s="46"/>
      <c r="JUX51" s="46"/>
      <c r="JUY51" s="46"/>
      <c r="JUZ51" s="46"/>
      <c r="JVA51" s="46"/>
      <c r="JVB51" s="46"/>
      <c r="JVC51" s="46"/>
      <c r="JVD51" s="46"/>
      <c r="JVE51" s="46"/>
      <c r="JVF51" s="46"/>
      <c r="JVG51" s="46"/>
      <c r="JVH51" s="46"/>
      <c r="JVI51" s="46"/>
      <c r="JVJ51" s="46"/>
      <c r="JVK51" s="46"/>
      <c r="JVL51" s="46"/>
      <c r="JVM51" s="46"/>
      <c r="JVN51" s="46"/>
      <c r="JVO51" s="46"/>
      <c r="JVP51" s="46"/>
      <c r="JVQ51" s="46"/>
      <c r="JVR51" s="46"/>
      <c r="JVS51" s="46"/>
      <c r="JVT51" s="46"/>
      <c r="JVU51" s="46"/>
      <c r="JVV51" s="46"/>
      <c r="JVW51" s="46"/>
      <c r="JVX51" s="46"/>
      <c r="JVY51" s="46"/>
      <c r="JVZ51" s="46"/>
      <c r="JWA51" s="46"/>
      <c r="JWB51" s="46"/>
      <c r="JWC51" s="46"/>
      <c r="JWD51" s="46"/>
      <c r="JWE51" s="46"/>
      <c r="JWF51" s="46"/>
      <c r="JWG51" s="46"/>
      <c r="JWH51" s="46"/>
      <c r="JWI51" s="46"/>
      <c r="JWJ51" s="46"/>
      <c r="JWK51" s="46"/>
      <c r="JWL51" s="46"/>
      <c r="JWM51" s="46"/>
      <c r="JWN51" s="46"/>
      <c r="JWO51" s="46"/>
      <c r="JWP51" s="46"/>
      <c r="JWQ51" s="46"/>
      <c r="JWR51" s="46"/>
      <c r="JWS51" s="46"/>
      <c r="JWT51" s="46"/>
      <c r="JWU51" s="46"/>
      <c r="JWV51" s="46"/>
      <c r="JWW51" s="46"/>
      <c r="JWX51" s="46"/>
      <c r="JWY51" s="46"/>
      <c r="JWZ51" s="46"/>
      <c r="JXA51" s="46"/>
      <c r="JXB51" s="46"/>
      <c r="JXC51" s="46"/>
      <c r="JXD51" s="46"/>
      <c r="JXE51" s="46"/>
      <c r="JXF51" s="46"/>
      <c r="JXG51" s="46"/>
      <c r="JXH51" s="46"/>
      <c r="JXI51" s="46"/>
      <c r="JXJ51" s="46"/>
      <c r="JXK51" s="46"/>
      <c r="JXL51" s="46"/>
      <c r="JXM51" s="46"/>
      <c r="JXN51" s="46"/>
      <c r="JXO51" s="46"/>
      <c r="JXP51" s="46"/>
      <c r="JXQ51" s="46"/>
      <c r="JXR51" s="46"/>
      <c r="JXS51" s="46"/>
      <c r="JXT51" s="46"/>
      <c r="JXU51" s="46"/>
      <c r="JXV51" s="46"/>
      <c r="JXW51" s="46"/>
      <c r="JXX51" s="46"/>
      <c r="JXY51" s="46"/>
      <c r="JXZ51" s="46"/>
      <c r="JYA51" s="46"/>
      <c r="JYB51" s="46"/>
      <c r="JYC51" s="46"/>
      <c r="JYD51" s="46"/>
      <c r="JYE51" s="46"/>
      <c r="JYF51" s="46"/>
      <c r="JYG51" s="46"/>
      <c r="JYH51" s="46"/>
      <c r="JYI51" s="46"/>
      <c r="JYJ51" s="46"/>
      <c r="JYK51" s="46"/>
      <c r="JYL51" s="46"/>
      <c r="JYM51" s="46"/>
      <c r="JYN51" s="46"/>
      <c r="JYO51" s="46"/>
      <c r="JYP51" s="46"/>
      <c r="JYQ51" s="46"/>
      <c r="JYR51" s="46"/>
      <c r="JYS51" s="46"/>
      <c r="JYT51" s="46"/>
      <c r="JYU51" s="46"/>
      <c r="JYV51" s="46"/>
      <c r="JYW51" s="46"/>
      <c r="JYX51" s="46"/>
      <c r="JYY51" s="46"/>
      <c r="JYZ51" s="46"/>
      <c r="JZA51" s="46"/>
      <c r="JZB51" s="46"/>
      <c r="JZC51" s="46"/>
      <c r="JZD51" s="46"/>
      <c r="JZE51" s="46"/>
      <c r="JZF51" s="46"/>
      <c r="JZG51" s="46"/>
      <c r="JZH51" s="46"/>
      <c r="JZI51" s="46"/>
      <c r="JZJ51" s="46"/>
      <c r="JZK51" s="46"/>
      <c r="JZL51" s="46"/>
      <c r="JZM51" s="46"/>
      <c r="JZN51" s="46"/>
      <c r="JZO51" s="46"/>
      <c r="JZP51" s="46"/>
      <c r="JZQ51" s="46"/>
      <c r="JZR51" s="46"/>
      <c r="JZS51" s="46"/>
      <c r="JZT51" s="46"/>
      <c r="JZU51" s="46"/>
      <c r="JZV51" s="46"/>
      <c r="JZW51" s="46"/>
      <c r="JZX51" s="46"/>
      <c r="JZY51" s="46"/>
      <c r="JZZ51" s="46"/>
      <c r="KAA51" s="46"/>
      <c r="KAB51" s="46"/>
      <c r="KAC51" s="46"/>
      <c r="KAD51" s="46"/>
      <c r="KAE51" s="46"/>
      <c r="KAF51" s="46"/>
      <c r="KAG51" s="46"/>
      <c r="KAH51" s="46"/>
      <c r="KAI51" s="46"/>
      <c r="KAJ51" s="46"/>
      <c r="KAK51" s="46"/>
      <c r="KAL51" s="46"/>
      <c r="KAM51" s="46"/>
      <c r="KAN51" s="46"/>
      <c r="KAO51" s="46"/>
      <c r="KAP51" s="46"/>
      <c r="KAQ51" s="46"/>
      <c r="KAR51" s="46"/>
      <c r="KAS51" s="46"/>
      <c r="KAT51" s="46"/>
      <c r="KAU51" s="46"/>
      <c r="KAV51" s="46"/>
      <c r="KAW51" s="46"/>
      <c r="KAX51" s="46"/>
      <c r="KAY51" s="46"/>
      <c r="KAZ51" s="46"/>
      <c r="KBA51" s="46"/>
      <c r="KBB51" s="46"/>
      <c r="KBC51" s="46"/>
      <c r="KBD51" s="46"/>
      <c r="KBE51" s="46"/>
      <c r="KBF51" s="46"/>
      <c r="KBG51" s="46"/>
      <c r="KBH51" s="46"/>
      <c r="KBI51" s="46"/>
      <c r="KBJ51" s="46"/>
      <c r="KBK51" s="46"/>
      <c r="KBL51" s="46"/>
      <c r="KBM51" s="46"/>
      <c r="KBN51" s="46"/>
      <c r="KBO51" s="46"/>
      <c r="KBP51" s="46"/>
      <c r="KBQ51" s="46"/>
      <c r="KBR51" s="46"/>
      <c r="KBS51" s="46"/>
      <c r="KBT51" s="46"/>
      <c r="KBU51" s="46"/>
      <c r="KBV51" s="46"/>
      <c r="KBW51" s="46"/>
      <c r="KBX51" s="46"/>
      <c r="KBY51" s="46"/>
      <c r="KBZ51" s="46"/>
      <c r="KCA51" s="46"/>
      <c r="KCB51" s="46"/>
      <c r="KCC51" s="46"/>
      <c r="KCD51" s="46"/>
      <c r="KCE51" s="46"/>
      <c r="KCF51" s="46"/>
      <c r="KCG51" s="46"/>
      <c r="KCH51" s="46"/>
      <c r="KCI51" s="46"/>
      <c r="KCJ51" s="46"/>
      <c r="KCK51" s="46"/>
      <c r="KCL51" s="46"/>
      <c r="KCM51" s="46"/>
      <c r="KCN51" s="46"/>
      <c r="KCO51" s="46"/>
      <c r="KCP51" s="46"/>
      <c r="KCQ51" s="46"/>
      <c r="KCR51" s="46"/>
      <c r="KCS51" s="46"/>
      <c r="KCT51" s="46"/>
      <c r="KCU51" s="46"/>
      <c r="KCV51" s="46"/>
      <c r="KCW51" s="46"/>
      <c r="KCX51" s="46"/>
      <c r="KCY51" s="46"/>
      <c r="KCZ51" s="46"/>
      <c r="KDA51" s="46"/>
      <c r="KDB51" s="46"/>
      <c r="KDC51" s="46"/>
      <c r="KDD51" s="46"/>
      <c r="KDE51" s="46"/>
      <c r="KDF51" s="46"/>
      <c r="KDG51" s="46"/>
      <c r="KDH51" s="46"/>
      <c r="KDI51" s="46"/>
      <c r="KDJ51" s="46"/>
      <c r="KDK51" s="46"/>
      <c r="KDL51" s="46"/>
      <c r="KDM51" s="46"/>
      <c r="KDN51" s="46"/>
      <c r="KDO51" s="46"/>
      <c r="KDP51" s="46"/>
      <c r="KDQ51" s="46"/>
      <c r="KDR51" s="46"/>
      <c r="KDS51" s="46"/>
      <c r="KDT51" s="46"/>
      <c r="KDU51" s="46"/>
      <c r="KDV51" s="46"/>
      <c r="KDW51" s="46"/>
      <c r="KDX51" s="46"/>
      <c r="KDY51" s="46"/>
      <c r="KDZ51" s="46"/>
      <c r="KEA51" s="46"/>
      <c r="KEB51" s="46"/>
      <c r="KEC51" s="46"/>
      <c r="KED51" s="46"/>
      <c r="KEE51" s="46"/>
      <c r="KEF51" s="46"/>
      <c r="KEG51" s="46"/>
      <c r="KEH51" s="46"/>
      <c r="KEI51" s="46"/>
      <c r="KEJ51" s="46"/>
      <c r="KEK51" s="46"/>
      <c r="KEL51" s="46"/>
      <c r="KEM51" s="46"/>
      <c r="KEN51" s="46"/>
      <c r="KEO51" s="46"/>
      <c r="KEP51" s="46"/>
      <c r="KEQ51" s="46"/>
      <c r="KER51" s="46"/>
      <c r="KES51" s="46"/>
      <c r="KET51" s="46"/>
      <c r="KEU51" s="46"/>
      <c r="KEV51" s="46"/>
      <c r="KEW51" s="46"/>
      <c r="KEX51" s="46"/>
      <c r="KEY51" s="46"/>
      <c r="KEZ51" s="46"/>
      <c r="KFA51" s="46"/>
      <c r="KFB51" s="46"/>
      <c r="KFC51" s="46"/>
      <c r="KFD51" s="46"/>
      <c r="KFE51" s="46"/>
      <c r="KFF51" s="46"/>
      <c r="KFG51" s="46"/>
      <c r="KFH51" s="46"/>
      <c r="KFI51" s="46"/>
      <c r="KFJ51" s="46"/>
      <c r="KFK51" s="46"/>
      <c r="KFL51" s="46"/>
      <c r="KFM51" s="46"/>
      <c r="KFN51" s="46"/>
      <c r="KFO51" s="46"/>
      <c r="KFP51" s="46"/>
      <c r="KFQ51" s="46"/>
      <c r="KFR51" s="46"/>
      <c r="KFS51" s="46"/>
      <c r="KFT51" s="46"/>
      <c r="KFU51" s="46"/>
      <c r="KFV51" s="46"/>
      <c r="KFW51" s="46"/>
      <c r="KFX51" s="46"/>
      <c r="KFY51" s="46"/>
      <c r="KFZ51" s="46"/>
      <c r="KGA51" s="46"/>
      <c r="KGB51" s="46"/>
      <c r="KGC51" s="46"/>
      <c r="KGD51" s="46"/>
      <c r="KGE51" s="46"/>
      <c r="KGF51" s="46"/>
      <c r="KGG51" s="46"/>
      <c r="KGH51" s="46"/>
      <c r="KGI51" s="46"/>
      <c r="KGJ51" s="46"/>
      <c r="KGK51" s="46"/>
      <c r="KGL51" s="46"/>
      <c r="KGM51" s="46"/>
      <c r="KGN51" s="46"/>
      <c r="KGO51" s="46"/>
      <c r="KGP51" s="46"/>
      <c r="KGQ51" s="46"/>
      <c r="KGR51" s="46"/>
      <c r="KGS51" s="46"/>
      <c r="KGT51" s="46"/>
      <c r="KGU51" s="46"/>
      <c r="KGV51" s="46"/>
      <c r="KGW51" s="46"/>
      <c r="KGX51" s="46"/>
      <c r="KGY51" s="46"/>
      <c r="KGZ51" s="46"/>
      <c r="KHA51" s="46"/>
      <c r="KHB51" s="46"/>
      <c r="KHC51" s="46"/>
      <c r="KHD51" s="46"/>
      <c r="KHE51" s="46"/>
      <c r="KHF51" s="46"/>
      <c r="KHG51" s="46"/>
      <c r="KHH51" s="46"/>
      <c r="KHI51" s="46"/>
      <c r="KHJ51" s="46"/>
      <c r="KHK51" s="46"/>
      <c r="KHL51" s="46"/>
      <c r="KHM51" s="46"/>
      <c r="KHN51" s="46"/>
      <c r="KHO51" s="46"/>
      <c r="KHP51" s="46"/>
      <c r="KHQ51" s="46"/>
      <c r="KHR51" s="46"/>
      <c r="KHS51" s="46"/>
      <c r="KHT51" s="46"/>
      <c r="KHU51" s="46"/>
      <c r="KHV51" s="46"/>
      <c r="KHW51" s="46"/>
      <c r="KHX51" s="46"/>
      <c r="KHY51" s="46"/>
      <c r="KHZ51" s="46"/>
      <c r="KIA51" s="46"/>
      <c r="KIB51" s="46"/>
      <c r="KIC51" s="46"/>
      <c r="KID51" s="46"/>
      <c r="KIE51" s="46"/>
      <c r="KIF51" s="46"/>
      <c r="KIG51" s="46"/>
      <c r="KIH51" s="46"/>
      <c r="KII51" s="46"/>
      <c r="KIJ51" s="46"/>
      <c r="KIK51" s="46"/>
      <c r="KIL51" s="46"/>
      <c r="KIM51" s="46"/>
      <c r="KIN51" s="46"/>
      <c r="KIO51" s="46"/>
      <c r="KIP51" s="46"/>
      <c r="KIQ51" s="46"/>
      <c r="KIR51" s="46"/>
      <c r="KIS51" s="46"/>
      <c r="KIT51" s="46"/>
      <c r="KIU51" s="46"/>
      <c r="KIV51" s="46"/>
      <c r="KIW51" s="46"/>
      <c r="KIX51" s="46"/>
      <c r="KIY51" s="46"/>
      <c r="KIZ51" s="46"/>
      <c r="KJA51" s="46"/>
      <c r="KJB51" s="46"/>
      <c r="KJC51" s="46"/>
      <c r="KJD51" s="46"/>
      <c r="KJE51" s="46"/>
      <c r="KJF51" s="46"/>
      <c r="KJG51" s="46"/>
      <c r="KJH51" s="46"/>
      <c r="KJI51" s="46"/>
      <c r="KJJ51" s="46"/>
      <c r="KJK51" s="46"/>
      <c r="KJL51" s="46"/>
      <c r="KJM51" s="46"/>
      <c r="KJN51" s="46"/>
      <c r="KJO51" s="46"/>
      <c r="KJP51" s="46"/>
      <c r="KJQ51" s="46"/>
      <c r="KJR51" s="46"/>
      <c r="KJS51" s="46"/>
      <c r="KJT51" s="46"/>
      <c r="KJU51" s="46"/>
      <c r="KJV51" s="46"/>
      <c r="KJW51" s="46"/>
      <c r="KJX51" s="46"/>
      <c r="KJY51" s="46"/>
      <c r="KJZ51" s="46"/>
      <c r="KKA51" s="46"/>
      <c r="KKB51" s="46"/>
      <c r="KKC51" s="46"/>
      <c r="KKD51" s="46"/>
      <c r="KKE51" s="46"/>
      <c r="KKF51" s="46"/>
      <c r="KKG51" s="46"/>
      <c r="KKH51" s="46"/>
      <c r="KKI51" s="46"/>
      <c r="KKJ51" s="46"/>
      <c r="KKK51" s="46"/>
      <c r="KKL51" s="46"/>
      <c r="KKM51" s="46"/>
      <c r="KKN51" s="46"/>
      <c r="KKO51" s="46"/>
      <c r="KKP51" s="46"/>
      <c r="KKQ51" s="46"/>
      <c r="KKR51" s="46"/>
      <c r="KKS51" s="46"/>
      <c r="KKT51" s="46"/>
      <c r="KKU51" s="46"/>
      <c r="KKV51" s="46"/>
      <c r="KKW51" s="46"/>
      <c r="KKX51" s="46"/>
      <c r="KKY51" s="46"/>
      <c r="KKZ51" s="46"/>
      <c r="KLA51" s="46"/>
      <c r="KLB51" s="46"/>
      <c r="KLC51" s="46"/>
      <c r="KLD51" s="46"/>
      <c r="KLE51" s="46"/>
      <c r="KLF51" s="46"/>
      <c r="KLG51" s="46"/>
      <c r="KLH51" s="46"/>
      <c r="KLI51" s="46"/>
      <c r="KLJ51" s="46"/>
      <c r="KLK51" s="46"/>
      <c r="KLL51" s="46"/>
      <c r="KLM51" s="46"/>
      <c r="KLN51" s="46"/>
      <c r="KLO51" s="46"/>
      <c r="KLP51" s="46"/>
      <c r="KLQ51" s="46"/>
      <c r="KLR51" s="46"/>
      <c r="KLS51" s="46"/>
      <c r="KLT51" s="46"/>
      <c r="KLU51" s="46"/>
      <c r="KLV51" s="46"/>
      <c r="KLW51" s="46"/>
      <c r="KLX51" s="46"/>
      <c r="KLY51" s="46"/>
      <c r="KLZ51" s="46"/>
      <c r="KMA51" s="46"/>
      <c r="KMB51" s="46"/>
      <c r="KMC51" s="46"/>
      <c r="KMD51" s="46"/>
      <c r="KME51" s="46"/>
      <c r="KMF51" s="46"/>
      <c r="KMG51" s="46"/>
      <c r="KMH51" s="46"/>
      <c r="KMI51" s="46"/>
      <c r="KMJ51" s="46"/>
      <c r="KMK51" s="46"/>
      <c r="KML51" s="46"/>
      <c r="KMM51" s="46"/>
      <c r="KMN51" s="46"/>
      <c r="KMO51" s="46"/>
      <c r="KMP51" s="46"/>
      <c r="KMQ51" s="46"/>
      <c r="KMR51" s="46"/>
      <c r="KMS51" s="46"/>
      <c r="KMT51" s="46"/>
      <c r="KMU51" s="46"/>
      <c r="KMV51" s="46"/>
      <c r="KMW51" s="46"/>
      <c r="KMX51" s="46"/>
      <c r="KMY51" s="46"/>
      <c r="KMZ51" s="46"/>
      <c r="KNA51" s="46"/>
      <c r="KNB51" s="46"/>
      <c r="KNC51" s="46"/>
      <c r="KND51" s="46"/>
      <c r="KNE51" s="46"/>
      <c r="KNF51" s="46"/>
      <c r="KNG51" s="46"/>
      <c r="KNH51" s="46"/>
      <c r="KNI51" s="46"/>
      <c r="KNJ51" s="46"/>
      <c r="KNK51" s="46"/>
      <c r="KNL51" s="46"/>
      <c r="KNM51" s="46"/>
      <c r="KNN51" s="46"/>
      <c r="KNO51" s="46"/>
      <c r="KNP51" s="46"/>
      <c r="KNQ51" s="46"/>
      <c r="KNR51" s="46"/>
      <c r="KNS51" s="46"/>
      <c r="KNT51" s="46"/>
      <c r="KNU51" s="46"/>
      <c r="KNV51" s="46"/>
      <c r="KNW51" s="46"/>
      <c r="KNX51" s="46"/>
      <c r="KNY51" s="46"/>
      <c r="KNZ51" s="46"/>
      <c r="KOA51" s="46"/>
      <c r="KOB51" s="46"/>
      <c r="KOC51" s="46"/>
      <c r="KOD51" s="46"/>
      <c r="KOE51" s="46"/>
      <c r="KOF51" s="46"/>
      <c r="KOG51" s="46"/>
      <c r="KOH51" s="46"/>
      <c r="KOI51" s="46"/>
      <c r="KOJ51" s="46"/>
      <c r="KOK51" s="46"/>
      <c r="KOL51" s="46"/>
      <c r="KOM51" s="46"/>
      <c r="KON51" s="46"/>
      <c r="KOO51" s="46"/>
      <c r="KOP51" s="46"/>
      <c r="KOQ51" s="46"/>
      <c r="KOR51" s="46"/>
      <c r="KOS51" s="46"/>
      <c r="KOT51" s="46"/>
      <c r="KOU51" s="46"/>
      <c r="KOV51" s="46"/>
      <c r="KOW51" s="46"/>
      <c r="KOX51" s="46"/>
      <c r="KOY51" s="46"/>
      <c r="KOZ51" s="46"/>
      <c r="KPA51" s="46"/>
      <c r="KPB51" s="46"/>
      <c r="KPC51" s="46"/>
      <c r="KPD51" s="46"/>
      <c r="KPE51" s="46"/>
      <c r="KPF51" s="46"/>
      <c r="KPG51" s="46"/>
      <c r="KPH51" s="46"/>
      <c r="KPI51" s="46"/>
      <c r="KPJ51" s="46"/>
      <c r="KPK51" s="46"/>
      <c r="KPL51" s="46"/>
      <c r="KPM51" s="46"/>
      <c r="KPN51" s="46"/>
      <c r="KPO51" s="46"/>
      <c r="KPP51" s="46"/>
      <c r="KPQ51" s="46"/>
      <c r="KPR51" s="46"/>
      <c r="KPS51" s="46"/>
      <c r="KPT51" s="46"/>
      <c r="KPU51" s="46"/>
      <c r="KPV51" s="46"/>
      <c r="KPW51" s="46"/>
      <c r="KPX51" s="46"/>
      <c r="KPY51" s="46"/>
      <c r="KPZ51" s="46"/>
      <c r="KQA51" s="46"/>
      <c r="KQB51" s="46"/>
      <c r="KQC51" s="46"/>
      <c r="KQD51" s="46"/>
      <c r="KQE51" s="46"/>
      <c r="KQF51" s="46"/>
      <c r="KQG51" s="46"/>
      <c r="KQH51" s="46"/>
      <c r="KQI51" s="46"/>
      <c r="KQJ51" s="46"/>
      <c r="KQK51" s="46"/>
      <c r="KQL51" s="46"/>
      <c r="KQM51" s="46"/>
      <c r="KQN51" s="46"/>
      <c r="KQO51" s="46"/>
      <c r="KQP51" s="46"/>
      <c r="KQQ51" s="46"/>
      <c r="KQR51" s="46"/>
      <c r="KQS51" s="46"/>
      <c r="KQT51" s="46"/>
      <c r="KQU51" s="46"/>
      <c r="KQV51" s="46"/>
      <c r="KQW51" s="46"/>
      <c r="KQX51" s="46"/>
      <c r="KQY51" s="46"/>
      <c r="KQZ51" s="46"/>
      <c r="KRA51" s="46"/>
      <c r="KRB51" s="46"/>
      <c r="KRC51" s="46"/>
      <c r="KRD51" s="46"/>
      <c r="KRE51" s="46"/>
      <c r="KRF51" s="46"/>
      <c r="KRG51" s="46"/>
      <c r="KRH51" s="46"/>
      <c r="KRI51" s="46"/>
      <c r="KRJ51" s="46"/>
      <c r="KRK51" s="46"/>
      <c r="KRL51" s="46"/>
      <c r="KRM51" s="46"/>
      <c r="KRN51" s="46"/>
      <c r="KRO51" s="46"/>
      <c r="KRP51" s="46"/>
      <c r="KRQ51" s="46"/>
      <c r="KRR51" s="46"/>
      <c r="KRS51" s="46"/>
      <c r="KRT51" s="46"/>
      <c r="KRU51" s="46"/>
      <c r="KRV51" s="46"/>
      <c r="KRW51" s="46"/>
      <c r="KRX51" s="46"/>
      <c r="KRY51" s="46"/>
      <c r="KRZ51" s="46"/>
      <c r="KSA51" s="46"/>
      <c r="KSB51" s="46"/>
      <c r="KSC51" s="46"/>
      <c r="KSD51" s="46"/>
      <c r="KSE51" s="46"/>
      <c r="KSF51" s="46"/>
      <c r="KSG51" s="46"/>
      <c r="KSH51" s="46"/>
      <c r="KSI51" s="46"/>
      <c r="KSJ51" s="46"/>
      <c r="KSK51" s="46"/>
      <c r="KSL51" s="46"/>
      <c r="KSM51" s="46"/>
      <c r="KSN51" s="46"/>
      <c r="KSO51" s="46"/>
      <c r="KSP51" s="46"/>
      <c r="KSQ51" s="46"/>
      <c r="KSR51" s="46"/>
      <c r="KSS51" s="46"/>
      <c r="KST51" s="46"/>
      <c r="KSU51" s="46"/>
      <c r="KSV51" s="46"/>
      <c r="KSW51" s="46"/>
      <c r="KSX51" s="46"/>
      <c r="KSY51" s="46"/>
      <c r="KSZ51" s="46"/>
      <c r="KTA51" s="46"/>
      <c r="KTB51" s="46"/>
      <c r="KTC51" s="46"/>
      <c r="KTD51" s="46"/>
      <c r="KTE51" s="46"/>
      <c r="KTF51" s="46"/>
      <c r="KTG51" s="46"/>
      <c r="KTH51" s="46"/>
      <c r="KTI51" s="46"/>
      <c r="KTJ51" s="46"/>
      <c r="KTK51" s="46"/>
      <c r="KTL51" s="46"/>
      <c r="KTM51" s="46"/>
      <c r="KTN51" s="46"/>
      <c r="KTO51" s="46"/>
      <c r="KTP51" s="46"/>
      <c r="KTQ51" s="46"/>
      <c r="KTR51" s="46"/>
      <c r="KTS51" s="46"/>
      <c r="KTT51" s="46"/>
      <c r="KTU51" s="46"/>
      <c r="KTV51" s="46"/>
      <c r="KTW51" s="46"/>
      <c r="KTX51" s="46"/>
      <c r="KTY51" s="46"/>
      <c r="KTZ51" s="46"/>
      <c r="KUA51" s="46"/>
      <c r="KUB51" s="46"/>
      <c r="KUC51" s="46"/>
      <c r="KUD51" s="46"/>
      <c r="KUE51" s="46"/>
      <c r="KUF51" s="46"/>
      <c r="KUG51" s="46"/>
      <c r="KUH51" s="46"/>
      <c r="KUI51" s="46"/>
      <c r="KUJ51" s="46"/>
      <c r="KUK51" s="46"/>
      <c r="KUL51" s="46"/>
      <c r="KUM51" s="46"/>
      <c r="KUN51" s="46"/>
      <c r="KUO51" s="46"/>
      <c r="KUP51" s="46"/>
      <c r="KUQ51" s="46"/>
      <c r="KUR51" s="46"/>
      <c r="KUS51" s="46"/>
      <c r="KUT51" s="46"/>
      <c r="KUU51" s="46"/>
      <c r="KUV51" s="46"/>
      <c r="KUW51" s="46"/>
      <c r="KUX51" s="46"/>
      <c r="KUY51" s="46"/>
      <c r="KUZ51" s="46"/>
      <c r="KVA51" s="46"/>
      <c r="KVB51" s="46"/>
      <c r="KVC51" s="46"/>
      <c r="KVD51" s="46"/>
      <c r="KVE51" s="46"/>
      <c r="KVF51" s="46"/>
      <c r="KVG51" s="46"/>
      <c r="KVH51" s="46"/>
      <c r="KVI51" s="46"/>
      <c r="KVJ51" s="46"/>
      <c r="KVK51" s="46"/>
      <c r="KVL51" s="46"/>
      <c r="KVM51" s="46"/>
      <c r="KVN51" s="46"/>
      <c r="KVO51" s="46"/>
      <c r="KVP51" s="46"/>
      <c r="KVQ51" s="46"/>
      <c r="KVR51" s="46"/>
      <c r="KVS51" s="46"/>
      <c r="KVT51" s="46"/>
      <c r="KVU51" s="46"/>
      <c r="KVV51" s="46"/>
      <c r="KVW51" s="46"/>
      <c r="KVX51" s="46"/>
      <c r="KVY51" s="46"/>
      <c r="KVZ51" s="46"/>
      <c r="KWA51" s="46"/>
      <c r="KWB51" s="46"/>
      <c r="KWC51" s="46"/>
      <c r="KWD51" s="46"/>
      <c r="KWE51" s="46"/>
      <c r="KWF51" s="46"/>
      <c r="KWG51" s="46"/>
      <c r="KWH51" s="46"/>
      <c r="KWI51" s="46"/>
      <c r="KWJ51" s="46"/>
      <c r="KWK51" s="46"/>
      <c r="KWL51" s="46"/>
      <c r="KWM51" s="46"/>
      <c r="KWN51" s="46"/>
      <c r="KWO51" s="46"/>
      <c r="KWP51" s="46"/>
      <c r="KWQ51" s="46"/>
      <c r="KWR51" s="46"/>
      <c r="KWS51" s="46"/>
      <c r="KWT51" s="46"/>
      <c r="KWU51" s="46"/>
      <c r="KWV51" s="46"/>
      <c r="KWW51" s="46"/>
      <c r="KWX51" s="46"/>
      <c r="KWY51" s="46"/>
      <c r="KWZ51" s="46"/>
      <c r="KXA51" s="46"/>
      <c r="KXB51" s="46"/>
      <c r="KXC51" s="46"/>
      <c r="KXD51" s="46"/>
      <c r="KXE51" s="46"/>
      <c r="KXF51" s="46"/>
      <c r="KXG51" s="46"/>
      <c r="KXH51" s="46"/>
      <c r="KXI51" s="46"/>
      <c r="KXJ51" s="46"/>
      <c r="KXK51" s="46"/>
      <c r="KXL51" s="46"/>
      <c r="KXM51" s="46"/>
      <c r="KXN51" s="46"/>
      <c r="KXO51" s="46"/>
      <c r="KXP51" s="46"/>
      <c r="KXQ51" s="46"/>
      <c r="KXR51" s="46"/>
      <c r="KXS51" s="46"/>
      <c r="KXT51" s="46"/>
      <c r="KXU51" s="46"/>
      <c r="KXV51" s="46"/>
      <c r="KXW51" s="46"/>
      <c r="KXX51" s="46"/>
      <c r="KXY51" s="46"/>
      <c r="KXZ51" s="46"/>
      <c r="KYA51" s="46"/>
      <c r="KYB51" s="46"/>
      <c r="KYC51" s="46"/>
      <c r="KYD51" s="46"/>
      <c r="KYE51" s="46"/>
      <c r="KYF51" s="46"/>
      <c r="KYG51" s="46"/>
      <c r="KYH51" s="46"/>
      <c r="KYI51" s="46"/>
      <c r="KYJ51" s="46"/>
      <c r="KYK51" s="46"/>
      <c r="KYL51" s="46"/>
      <c r="KYM51" s="46"/>
      <c r="KYN51" s="46"/>
      <c r="KYO51" s="46"/>
      <c r="KYP51" s="46"/>
      <c r="KYQ51" s="46"/>
      <c r="KYR51" s="46"/>
      <c r="KYS51" s="46"/>
      <c r="KYT51" s="46"/>
      <c r="KYU51" s="46"/>
      <c r="KYV51" s="46"/>
      <c r="KYW51" s="46"/>
      <c r="KYX51" s="46"/>
      <c r="KYY51" s="46"/>
      <c r="KYZ51" s="46"/>
      <c r="KZA51" s="46"/>
      <c r="KZB51" s="46"/>
      <c r="KZC51" s="46"/>
      <c r="KZD51" s="46"/>
      <c r="KZE51" s="46"/>
      <c r="KZF51" s="46"/>
      <c r="KZG51" s="46"/>
      <c r="KZH51" s="46"/>
      <c r="KZI51" s="46"/>
      <c r="KZJ51" s="46"/>
      <c r="KZK51" s="46"/>
      <c r="KZL51" s="46"/>
      <c r="KZM51" s="46"/>
      <c r="KZN51" s="46"/>
      <c r="KZO51" s="46"/>
      <c r="KZP51" s="46"/>
      <c r="KZQ51" s="46"/>
      <c r="KZR51" s="46"/>
      <c r="KZS51" s="46"/>
      <c r="KZT51" s="46"/>
      <c r="KZU51" s="46"/>
      <c r="KZV51" s="46"/>
      <c r="KZW51" s="46"/>
      <c r="KZX51" s="46"/>
      <c r="KZY51" s="46"/>
      <c r="KZZ51" s="46"/>
      <c r="LAA51" s="46"/>
      <c r="LAB51" s="46"/>
      <c r="LAC51" s="46"/>
      <c r="LAD51" s="46"/>
      <c r="LAE51" s="46"/>
      <c r="LAF51" s="46"/>
      <c r="LAG51" s="46"/>
      <c r="LAH51" s="46"/>
      <c r="LAI51" s="46"/>
      <c r="LAJ51" s="46"/>
      <c r="LAK51" s="46"/>
      <c r="LAL51" s="46"/>
      <c r="LAM51" s="46"/>
      <c r="LAN51" s="46"/>
      <c r="LAO51" s="46"/>
      <c r="LAP51" s="46"/>
      <c r="LAQ51" s="46"/>
      <c r="LAR51" s="46"/>
      <c r="LAS51" s="46"/>
      <c r="LAT51" s="46"/>
      <c r="LAU51" s="46"/>
      <c r="LAV51" s="46"/>
      <c r="LAW51" s="46"/>
      <c r="LAX51" s="46"/>
      <c r="LAY51" s="46"/>
      <c r="LAZ51" s="46"/>
      <c r="LBA51" s="46"/>
      <c r="LBB51" s="46"/>
      <c r="LBC51" s="46"/>
      <c r="LBD51" s="46"/>
      <c r="LBE51" s="46"/>
      <c r="LBF51" s="46"/>
      <c r="LBG51" s="46"/>
      <c r="LBH51" s="46"/>
      <c r="LBI51" s="46"/>
      <c r="LBJ51" s="46"/>
      <c r="LBK51" s="46"/>
      <c r="LBL51" s="46"/>
      <c r="LBM51" s="46"/>
      <c r="LBN51" s="46"/>
      <c r="LBO51" s="46"/>
      <c r="LBP51" s="46"/>
      <c r="LBQ51" s="46"/>
      <c r="LBR51" s="46"/>
      <c r="LBS51" s="46"/>
      <c r="LBT51" s="46"/>
      <c r="LBU51" s="46"/>
      <c r="LBV51" s="46"/>
      <c r="LBW51" s="46"/>
      <c r="LBX51" s="46"/>
      <c r="LBY51" s="46"/>
      <c r="LBZ51" s="46"/>
      <c r="LCA51" s="46"/>
      <c r="LCB51" s="46"/>
      <c r="LCC51" s="46"/>
      <c r="LCD51" s="46"/>
      <c r="LCE51" s="46"/>
      <c r="LCF51" s="46"/>
      <c r="LCG51" s="46"/>
      <c r="LCH51" s="46"/>
      <c r="LCI51" s="46"/>
      <c r="LCJ51" s="46"/>
      <c r="LCK51" s="46"/>
      <c r="LCL51" s="46"/>
      <c r="LCM51" s="46"/>
      <c r="LCN51" s="46"/>
      <c r="LCO51" s="46"/>
      <c r="LCP51" s="46"/>
      <c r="LCQ51" s="46"/>
      <c r="LCR51" s="46"/>
      <c r="LCS51" s="46"/>
      <c r="LCT51" s="46"/>
      <c r="LCU51" s="46"/>
      <c r="LCV51" s="46"/>
      <c r="LCW51" s="46"/>
      <c r="LCX51" s="46"/>
      <c r="LCY51" s="46"/>
      <c r="LCZ51" s="46"/>
      <c r="LDA51" s="46"/>
      <c r="LDB51" s="46"/>
      <c r="LDC51" s="46"/>
      <c r="LDD51" s="46"/>
      <c r="LDE51" s="46"/>
      <c r="LDF51" s="46"/>
      <c r="LDG51" s="46"/>
      <c r="LDH51" s="46"/>
      <c r="LDI51" s="46"/>
      <c r="LDJ51" s="46"/>
      <c r="LDK51" s="46"/>
      <c r="LDL51" s="46"/>
      <c r="LDM51" s="46"/>
      <c r="LDN51" s="46"/>
      <c r="LDO51" s="46"/>
      <c r="LDP51" s="46"/>
      <c r="LDQ51" s="46"/>
      <c r="LDR51" s="46"/>
      <c r="LDS51" s="46"/>
      <c r="LDT51" s="46"/>
      <c r="LDU51" s="46"/>
      <c r="LDV51" s="46"/>
      <c r="LDW51" s="46"/>
      <c r="LDX51" s="46"/>
      <c r="LDY51" s="46"/>
      <c r="LDZ51" s="46"/>
      <c r="LEA51" s="46"/>
      <c r="LEB51" s="46"/>
      <c r="LEC51" s="46"/>
      <c r="LED51" s="46"/>
      <c r="LEE51" s="46"/>
      <c r="LEF51" s="46"/>
      <c r="LEG51" s="46"/>
      <c r="LEH51" s="46"/>
      <c r="LEI51" s="46"/>
      <c r="LEJ51" s="46"/>
      <c r="LEK51" s="46"/>
      <c r="LEL51" s="46"/>
      <c r="LEM51" s="46"/>
      <c r="LEN51" s="46"/>
      <c r="LEO51" s="46"/>
      <c r="LEP51" s="46"/>
      <c r="LEQ51" s="46"/>
      <c r="LER51" s="46"/>
      <c r="LES51" s="46"/>
      <c r="LET51" s="46"/>
      <c r="LEU51" s="46"/>
      <c r="LEV51" s="46"/>
      <c r="LEW51" s="46"/>
      <c r="LEX51" s="46"/>
      <c r="LEY51" s="46"/>
      <c r="LEZ51" s="46"/>
      <c r="LFA51" s="46"/>
      <c r="LFB51" s="46"/>
      <c r="LFC51" s="46"/>
      <c r="LFD51" s="46"/>
      <c r="LFE51" s="46"/>
      <c r="LFF51" s="46"/>
      <c r="LFG51" s="46"/>
      <c r="LFH51" s="46"/>
      <c r="LFI51" s="46"/>
      <c r="LFJ51" s="46"/>
      <c r="LFK51" s="46"/>
      <c r="LFL51" s="46"/>
      <c r="LFM51" s="46"/>
      <c r="LFN51" s="46"/>
      <c r="LFO51" s="46"/>
      <c r="LFP51" s="46"/>
      <c r="LFQ51" s="46"/>
      <c r="LFR51" s="46"/>
      <c r="LFS51" s="46"/>
      <c r="LFT51" s="46"/>
      <c r="LFU51" s="46"/>
      <c r="LFV51" s="46"/>
      <c r="LFW51" s="46"/>
      <c r="LFX51" s="46"/>
      <c r="LFY51" s="46"/>
      <c r="LFZ51" s="46"/>
      <c r="LGA51" s="46"/>
      <c r="LGB51" s="46"/>
      <c r="LGC51" s="46"/>
      <c r="LGD51" s="46"/>
      <c r="LGE51" s="46"/>
      <c r="LGF51" s="46"/>
      <c r="LGG51" s="46"/>
      <c r="LGH51" s="46"/>
      <c r="LGI51" s="46"/>
      <c r="LGJ51" s="46"/>
      <c r="LGK51" s="46"/>
      <c r="LGL51" s="46"/>
      <c r="LGM51" s="46"/>
      <c r="LGN51" s="46"/>
      <c r="LGO51" s="46"/>
      <c r="LGP51" s="46"/>
      <c r="LGQ51" s="46"/>
      <c r="LGR51" s="46"/>
      <c r="LGS51" s="46"/>
      <c r="LGT51" s="46"/>
      <c r="LGU51" s="46"/>
      <c r="LGV51" s="46"/>
      <c r="LGW51" s="46"/>
      <c r="LGX51" s="46"/>
      <c r="LGY51" s="46"/>
      <c r="LGZ51" s="46"/>
      <c r="LHA51" s="46"/>
      <c r="LHB51" s="46"/>
      <c r="LHC51" s="46"/>
      <c r="LHD51" s="46"/>
      <c r="LHE51" s="46"/>
      <c r="LHF51" s="46"/>
      <c r="LHG51" s="46"/>
      <c r="LHH51" s="46"/>
      <c r="LHI51" s="46"/>
      <c r="LHJ51" s="46"/>
      <c r="LHK51" s="46"/>
      <c r="LHL51" s="46"/>
      <c r="LHM51" s="46"/>
      <c r="LHN51" s="46"/>
      <c r="LHO51" s="46"/>
      <c r="LHP51" s="46"/>
      <c r="LHQ51" s="46"/>
      <c r="LHR51" s="46"/>
      <c r="LHS51" s="46"/>
      <c r="LHT51" s="46"/>
      <c r="LHU51" s="46"/>
      <c r="LHV51" s="46"/>
      <c r="LHW51" s="46"/>
      <c r="LHX51" s="46"/>
      <c r="LHY51" s="46"/>
      <c r="LHZ51" s="46"/>
      <c r="LIA51" s="46"/>
      <c r="LIB51" s="46"/>
      <c r="LIC51" s="46"/>
      <c r="LID51" s="46"/>
      <c r="LIE51" s="46"/>
      <c r="LIF51" s="46"/>
      <c r="LIG51" s="46"/>
      <c r="LIH51" s="46"/>
      <c r="LII51" s="46"/>
      <c r="LIJ51" s="46"/>
      <c r="LIK51" s="46"/>
      <c r="LIL51" s="46"/>
      <c r="LIM51" s="46"/>
      <c r="LIN51" s="46"/>
      <c r="LIO51" s="46"/>
      <c r="LIP51" s="46"/>
      <c r="LIQ51" s="46"/>
      <c r="LIR51" s="46"/>
      <c r="LIS51" s="46"/>
      <c r="LIT51" s="46"/>
      <c r="LIU51" s="46"/>
      <c r="LIV51" s="46"/>
      <c r="LIW51" s="46"/>
      <c r="LIX51" s="46"/>
      <c r="LIY51" s="46"/>
      <c r="LIZ51" s="46"/>
      <c r="LJA51" s="46"/>
      <c r="LJB51" s="46"/>
      <c r="LJC51" s="46"/>
      <c r="LJD51" s="46"/>
      <c r="LJE51" s="46"/>
      <c r="LJF51" s="46"/>
      <c r="LJG51" s="46"/>
      <c r="LJH51" s="46"/>
      <c r="LJI51" s="46"/>
      <c r="LJJ51" s="46"/>
      <c r="LJK51" s="46"/>
      <c r="LJL51" s="46"/>
      <c r="LJM51" s="46"/>
      <c r="LJN51" s="46"/>
      <c r="LJO51" s="46"/>
      <c r="LJP51" s="46"/>
      <c r="LJQ51" s="46"/>
      <c r="LJR51" s="46"/>
      <c r="LJS51" s="46"/>
      <c r="LJT51" s="46"/>
      <c r="LJU51" s="46"/>
      <c r="LJV51" s="46"/>
      <c r="LJW51" s="46"/>
      <c r="LJX51" s="46"/>
      <c r="LJY51" s="46"/>
      <c r="LJZ51" s="46"/>
      <c r="LKA51" s="46"/>
      <c r="LKB51" s="46"/>
      <c r="LKC51" s="46"/>
      <c r="LKD51" s="46"/>
      <c r="LKE51" s="46"/>
      <c r="LKF51" s="46"/>
      <c r="LKG51" s="46"/>
      <c r="LKH51" s="46"/>
      <c r="LKI51" s="46"/>
      <c r="LKJ51" s="46"/>
      <c r="LKK51" s="46"/>
      <c r="LKL51" s="46"/>
      <c r="LKM51" s="46"/>
      <c r="LKN51" s="46"/>
      <c r="LKO51" s="46"/>
      <c r="LKP51" s="46"/>
      <c r="LKQ51" s="46"/>
      <c r="LKR51" s="46"/>
      <c r="LKS51" s="46"/>
      <c r="LKT51" s="46"/>
      <c r="LKU51" s="46"/>
      <c r="LKV51" s="46"/>
      <c r="LKW51" s="46"/>
      <c r="LKX51" s="46"/>
      <c r="LKY51" s="46"/>
      <c r="LKZ51" s="46"/>
      <c r="LLA51" s="46"/>
      <c r="LLB51" s="46"/>
      <c r="LLC51" s="46"/>
      <c r="LLD51" s="46"/>
      <c r="LLE51" s="46"/>
      <c r="LLF51" s="46"/>
      <c r="LLG51" s="46"/>
      <c r="LLH51" s="46"/>
      <c r="LLI51" s="46"/>
      <c r="LLJ51" s="46"/>
      <c r="LLK51" s="46"/>
      <c r="LLL51" s="46"/>
      <c r="LLM51" s="46"/>
      <c r="LLN51" s="46"/>
      <c r="LLO51" s="46"/>
      <c r="LLP51" s="46"/>
      <c r="LLQ51" s="46"/>
      <c r="LLR51" s="46"/>
      <c r="LLS51" s="46"/>
      <c r="LLT51" s="46"/>
      <c r="LLU51" s="46"/>
      <c r="LLV51" s="46"/>
      <c r="LLW51" s="46"/>
      <c r="LLX51" s="46"/>
      <c r="LLY51" s="46"/>
      <c r="LLZ51" s="46"/>
      <c r="LMA51" s="46"/>
      <c r="LMB51" s="46"/>
      <c r="LMC51" s="46"/>
      <c r="LMD51" s="46"/>
      <c r="LME51" s="46"/>
      <c r="LMF51" s="46"/>
      <c r="LMG51" s="46"/>
      <c r="LMH51" s="46"/>
      <c r="LMI51" s="46"/>
      <c r="LMJ51" s="46"/>
      <c r="LMK51" s="46"/>
      <c r="LML51" s="46"/>
      <c r="LMM51" s="46"/>
      <c r="LMN51" s="46"/>
      <c r="LMO51" s="46"/>
      <c r="LMP51" s="46"/>
      <c r="LMQ51" s="46"/>
      <c r="LMR51" s="46"/>
      <c r="LMS51" s="46"/>
      <c r="LMT51" s="46"/>
      <c r="LMU51" s="46"/>
      <c r="LMV51" s="46"/>
      <c r="LMW51" s="46"/>
      <c r="LMX51" s="46"/>
      <c r="LMY51" s="46"/>
      <c r="LMZ51" s="46"/>
      <c r="LNA51" s="46"/>
      <c r="LNB51" s="46"/>
      <c r="LNC51" s="46"/>
      <c r="LND51" s="46"/>
      <c r="LNE51" s="46"/>
      <c r="LNF51" s="46"/>
      <c r="LNG51" s="46"/>
      <c r="LNH51" s="46"/>
      <c r="LNI51" s="46"/>
      <c r="LNJ51" s="46"/>
      <c r="LNK51" s="46"/>
      <c r="LNL51" s="46"/>
      <c r="LNM51" s="46"/>
      <c r="LNN51" s="46"/>
      <c r="LNO51" s="46"/>
      <c r="LNP51" s="46"/>
      <c r="LNQ51" s="46"/>
      <c r="LNR51" s="46"/>
      <c r="LNS51" s="46"/>
      <c r="LNT51" s="46"/>
      <c r="LNU51" s="46"/>
      <c r="LNV51" s="46"/>
      <c r="LNW51" s="46"/>
      <c r="LNX51" s="46"/>
      <c r="LNY51" s="46"/>
      <c r="LNZ51" s="46"/>
      <c r="LOA51" s="46"/>
      <c r="LOB51" s="46"/>
      <c r="LOC51" s="46"/>
      <c r="LOD51" s="46"/>
      <c r="LOE51" s="46"/>
      <c r="LOF51" s="46"/>
      <c r="LOG51" s="46"/>
      <c r="LOH51" s="46"/>
      <c r="LOI51" s="46"/>
      <c r="LOJ51" s="46"/>
      <c r="LOK51" s="46"/>
      <c r="LOL51" s="46"/>
      <c r="LOM51" s="46"/>
      <c r="LON51" s="46"/>
      <c r="LOO51" s="46"/>
      <c r="LOP51" s="46"/>
      <c r="LOQ51" s="46"/>
      <c r="LOR51" s="46"/>
      <c r="LOS51" s="46"/>
      <c r="LOT51" s="46"/>
      <c r="LOU51" s="46"/>
      <c r="LOV51" s="46"/>
      <c r="LOW51" s="46"/>
      <c r="LOX51" s="46"/>
      <c r="LOY51" s="46"/>
      <c r="LOZ51" s="46"/>
      <c r="LPA51" s="46"/>
      <c r="LPB51" s="46"/>
      <c r="LPC51" s="46"/>
      <c r="LPD51" s="46"/>
      <c r="LPE51" s="46"/>
      <c r="LPF51" s="46"/>
      <c r="LPG51" s="46"/>
      <c r="LPH51" s="46"/>
      <c r="LPI51" s="46"/>
      <c r="LPJ51" s="46"/>
      <c r="LPK51" s="46"/>
      <c r="LPL51" s="46"/>
      <c r="LPM51" s="46"/>
      <c r="LPN51" s="46"/>
      <c r="LPO51" s="46"/>
      <c r="LPP51" s="46"/>
      <c r="LPQ51" s="46"/>
      <c r="LPR51" s="46"/>
      <c r="LPS51" s="46"/>
      <c r="LPT51" s="46"/>
      <c r="LPU51" s="46"/>
      <c r="LPV51" s="46"/>
      <c r="LPW51" s="46"/>
      <c r="LPX51" s="46"/>
      <c r="LPY51" s="46"/>
      <c r="LPZ51" s="46"/>
      <c r="LQA51" s="46"/>
      <c r="LQB51" s="46"/>
      <c r="LQC51" s="46"/>
      <c r="LQD51" s="46"/>
      <c r="LQE51" s="46"/>
      <c r="LQF51" s="46"/>
      <c r="LQG51" s="46"/>
      <c r="LQH51" s="46"/>
      <c r="LQI51" s="46"/>
      <c r="LQJ51" s="46"/>
      <c r="LQK51" s="46"/>
      <c r="LQL51" s="46"/>
      <c r="LQM51" s="46"/>
      <c r="LQN51" s="46"/>
      <c r="LQO51" s="46"/>
      <c r="LQP51" s="46"/>
      <c r="LQQ51" s="46"/>
      <c r="LQR51" s="46"/>
      <c r="LQS51" s="46"/>
      <c r="LQT51" s="46"/>
      <c r="LQU51" s="46"/>
      <c r="LQV51" s="46"/>
      <c r="LQW51" s="46"/>
      <c r="LQX51" s="46"/>
      <c r="LQY51" s="46"/>
      <c r="LQZ51" s="46"/>
      <c r="LRA51" s="46"/>
      <c r="LRB51" s="46"/>
      <c r="LRC51" s="46"/>
      <c r="LRD51" s="46"/>
      <c r="LRE51" s="46"/>
      <c r="LRF51" s="46"/>
      <c r="LRG51" s="46"/>
      <c r="LRH51" s="46"/>
      <c r="LRI51" s="46"/>
      <c r="LRJ51" s="46"/>
      <c r="LRK51" s="46"/>
      <c r="LRL51" s="46"/>
      <c r="LRM51" s="46"/>
      <c r="LRN51" s="46"/>
      <c r="LRO51" s="46"/>
      <c r="LRP51" s="46"/>
      <c r="LRQ51" s="46"/>
      <c r="LRR51" s="46"/>
      <c r="LRS51" s="46"/>
      <c r="LRT51" s="46"/>
      <c r="LRU51" s="46"/>
      <c r="LRV51" s="46"/>
      <c r="LRW51" s="46"/>
      <c r="LRX51" s="46"/>
      <c r="LRY51" s="46"/>
      <c r="LRZ51" s="46"/>
      <c r="LSA51" s="46"/>
      <c r="LSB51" s="46"/>
      <c r="LSC51" s="46"/>
      <c r="LSD51" s="46"/>
      <c r="LSE51" s="46"/>
      <c r="LSF51" s="46"/>
      <c r="LSG51" s="46"/>
      <c r="LSH51" s="46"/>
      <c r="LSI51" s="46"/>
      <c r="LSJ51" s="46"/>
      <c r="LSK51" s="46"/>
      <c r="LSL51" s="46"/>
      <c r="LSM51" s="46"/>
      <c r="LSN51" s="46"/>
      <c r="LSO51" s="46"/>
      <c r="LSP51" s="46"/>
      <c r="LSQ51" s="46"/>
      <c r="LSR51" s="46"/>
      <c r="LSS51" s="46"/>
      <c r="LST51" s="46"/>
      <c r="LSU51" s="46"/>
      <c r="LSV51" s="46"/>
      <c r="LSW51" s="46"/>
      <c r="LSX51" s="46"/>
      <c r="LSY51" s="46"/>
      <c r="LSZ51" s="46"/>
      <c r="LTA51" s="46"/>
      <c r="LTB51" s="46"/>
      <c r="LTC51" s="46"/>
      <c r="LTD51" s="46"/>
      <c r="LTE51" s="46"/>
      <c r="LTF51" s="46"/>
      <c r="LTG51" s="46"/>
      <c r="LTH51" s="46"/>
      <c r="LTI51" s="46"/>
      <c r="LTJ51" s="46"/>
      <c r="LTK51" s="46"/>
      <c r="LTL51" s="46"/>
      <c r="LTM51" s="46"/>
      <c r="LTN51" s="46"/>
      <c r="LTO51" s="46"/>
      <c r="LTP51" s="46"/>
      <c r="LTQ51" s="46"/>
      <c r="LTR51" s="46"/>
      <c r="LTS51" s="46"/>
      <c r="LTT51" s="46"/>
      <c r="LTU51" s="46"/>
      <c r="LTV51" s="46"/>
      <c r="LTW51" s="46"/>
      <c r="LTX51" s="46"/>
      <c r="LTY51" s="46"/>
      <c r="LTZ51" s="46"/>
      <c r="LUA51" s="46"/>
      <c r="LUB51" s="46"/>
      <c r="LUC51" s="46"/>
      <c r="LUD51" s="46"/>
      <c r="LUE51" s="46"/>
      <c r="LUF51" s="46"/>
      <c r="LUG51" s="46"/>
      <c r="LUH51" s="46"/>
      <c r="LUI51" s="46"/>
      <c r="LUJ51" s="46"/>
      <c r="LUK51" s="46"/>
      <c r="LUL51" s="46"/>
      <c r="LUM51" s="46"/>
      <c r="LUN51" s="46"/>
      <c r="LUO51" s="46"/>
      <c r="LUP51" s="46"/>
      <c r="LUQ51" s="46"/>
      <c r="LUR51" s="46"/>
      <c r="LUS51" s="46"/>
      <c r="LUT51" s="46"/>
      <c r="LUU51" s="46"/>
      <c r="LUV51" s="46"/>
      <c r="LUW51" s="46"/>
      <c r="LUX51" s="46"/>
      <c r="LUY51" s="46"/>
      <c r="LUZ51" s="46"/>
      <c r="LVA51" s="46"/>
      <c r="LVB51" s="46"/>
      <c r="LVC51" s="46"/>
      <c r="LVD51" s="46"/>
      <c r="LVE51" s="46"/>
      <c r="LVF51" s="46"/>
      <c r="LVG51" s="46"/>
      <c r="LVH51" s="46"/>
      <c r="LVI51" s="46"/>
      <c r="LVJ51" s="46"/>
      <c r="LVK51" s="46"/>
      <c r="LVL51" s="46"/>
      <c r="LVM51" s="46"/>
      <c r="LVN51" s="46"/>
      <c r="LVO51" s="46"/>
      <c r="LVP51" s="46"/>
      <c r="LVQ51" s="46"/>
      <c r="LVR51" s="46"/>
      <c r="LVS51" s="46"/>
      <c r="LVT51" s="46"/>
      <c r="LVU51" s="46"/>
      <c r="LVV51" s="46"/>
      <c r="LVW51" s="46"/>
      <c r="LVX51" s="46"/>
      <c r="LVY51" s="46"/>
      <c r="LVZ51" s="46"/>
      <c r="LWA51" s="46"/>
      <c r="LWB51" s="46"/>
      <c r="LWC51" s="46"/>
      <c r="LWD51" s="46"/>
      <c r="LWE51" s="46"/>
      <c r="LWF51" s="46"/>
      <c r="LWG51" s="46"/>
      <c r="LWH51" s="46"/>
      <c r="LWI51" s="46"/>
      <c r="LWJ51" s="46"/>
      <c r="LWK51" s="46"/>
      <c r="LWL51" s="46"/>
      <c r="LWM51" s="46"/>
      <c r="LWN51" s="46"/>
      <c r="LWO51" s="46"/>
      <c r="LWP51" s="46"/>
      <c r="LWQ51" s="46"/>
      <c r="LWR51" s="46"/>
      <c r="LWS51" s="46"/>
      <c r="LWT51" s="46"/>
      <c r="LWU51" s="46"/>
      <c r="LWV51" s="46"/>
      <c r="LWW51" s="46"/>
      <c r="LWX51" s="46"/>
      <c r="LWY51" s="46"/>
      <c r="LWZ51" s="46"/>
      <c r="LXA51" s="46"/>
      <c r="LXB51" s="46"/>
      <c r="LXC51" s="46"/>
      <c r="LXD51" s="46"/>
      <c r="LXE51" s="46"/>
      <c r="LXF51" s="46"/>
      <c r="LXG51" s="46"/>
      <c r="LXH51" s="46"/>
      <c r="LXI51" s="46"/>
      <c r="LXJ51" s="46"/>
      <c r="LXK51" s="46"/>
      <c r="LXL51" s="46"/>
      <c r="LXM51" s="46"/>
      <c r="LXN51" s="46"/>
      <c r="LXO51" s="46"/>
      <c r="LXP51" s="46"/>
      <c r="LXQ51" s="46"/>
      <c r="LXR51" s="46"/>
      <c r="LXS51" s="46"/>
      <c r="LXT51" s="46"/>
      <c r="LXU51" s="46"/>
      <c r="LXV51" s="46"/>
      <c r="LXW51" s="46"/>
      <c r="LXX51" s="46"/>
      <c r="LXY51" s="46"/>
      <c r="LXZ51" s="46"/>
      <c r="LYA51" s="46"/>
      <c r="LYB51" s="46"/>
      <c r="LYC51" s="46"/>
      <c r="LYD51" s="46"/>
      <c r="LYE51" s="46"/>
      <c r="LYF51" s="46"/>
      <c r="LYG51" s="46"/>
      <c r="LYH51" s="46"/>
      <c r="LYI51" s="46"/>
      <c r="LYJ51" s="46"/>
      <c r="LYK51" s="46"/>
      <c r="LYL51" s="46"/>
      <c r="LYM51" s="46"/>
      <c r="LYN51" s="46"/>
      <c r="LYO51" s="46"/>
      <c r="LYP51" s="46"/>
      <c r="LYQ51" s="46"/>
      <c r="LYR51" s="46"/>
      <c r="LYS51" s="46"/>
      <c r="LYT51" s="46"/>
      <c r="LYU51" s="46"/>
      <c r="LYV51" s="46"/>
      <c r="LYW51" s="46"/>
      <c r="LYX51" s="46"/>
      <c r="LYY51" s="46"/>
      <c r="LYZ51" s="46"/>
      <c r="LZA51" s="46"/>
      <c r="LZB51" s="46"/>
      <c r="LZC51" s="46"/>
      <c r="LZD51" s="46"/>
      <c r="LZE51" s="46"/>
      <c r="LZF51" s="46"/>
      <c r="LZG51" s="46"/>
      <c r="LZH51" s="46"/>
      <c r="LZI51" s="46"/>
      <c r="LZJ51" s="46"/>
      <c r="LZK51" s="46"/>
      <c r="LZL51" s="46"/>
      <c r="LZM51" s="46"/>
      <c r="LZN51" s="46"/>
      <c r="LZO51" s="46"/>
      <c r="LZP51" s="46"/>
      <c r="LZQ51" s="46"/>
      <c r="LZR51" s="46"/>
      <c r="LZS51" s="46"/>
      <c r="LZT51" s="46"/>
      <c r="LZU51" s="46"/>
      <c r="LZV51" s="46"/>
      <c r="LZW51" s="46"/>
      <c r="LZX51" s="46"/>
      <c r="LZY51" s="46"/>
      <c r="LZZ51" s="46"/>
      <c r="MAA51" s="46"/>
      <c r="MAB51" s="46"/>
      <c r="MAC51" s="46"/>
      <c r="MAD51" s="46"/>
      <c r="MAE51" s="46"/>
      <c r="MAF51" s="46"/>
      <c r="MAG51" s="46"/>
      <c r="MAH51" s="46"/>
      <c r="MAI51" s="46"/>
      <c r="MAJ51" s="46"/>
      <c r="MAK51" s="46"/>
      <c r="MAL51" s="46"/>
      <c r="MAM51" s="46"/>
      <c r="MAN51" s="46"/>
      <c r="MAO51" s="46"/>
      <c r="MAP51" s="46"/>
      <c r="MAQ51" s="46"/>
      <c r="MAR51" s="46"/>
      <c r="MAS51" s="46"/>
      <c r="MAT51" s="46"/>
      <c r="MAU51" s="46"/>
      <c r="MAV51" s="46"/>
      <c r="MAW51" s="46"/>
      <c r="MAX51" s="46"/>
      <c r="MAY51" s="46"/>
      <c r="MAZ51" s="46"/>
      <c r="MBA51" s="46"/>
      <c r="MBB51" s="46"/>
      <c r="MBC51" s="46"/>
      <c r="MBD51" s="46"/>
      <c r="MBE51" s="46"/>
      <c r="MBF51" s="46"/>
      <c r="MBG51" s="46"/>
      <c r="MBH51" s="46"/>
      <c r="MBI51" s="46"/>
      <c r="MBJ51" s="46"/>
      <c r="MBK51" s="46"/>
      <c r="MBL51" s="46"/>
      <c r="MBM51" s="46"/>
      <c r="MBN51" s="46"/>
      <c r="MBO51" s="46"/>
      <c r="MBP51" s="46"/>
      <c r="MBQ51" s="46"/>
      <c r="MBR51" s="46"/>
      <c r="MBS51" s="46"/>
      <c r="MBT51" s="46"/>
      <c r="MBU51" s="46"/>
      <c r="MBV51" s="46"/>
      <c r="MBW51" s="46"/>
      <c r="MBX51" s="46"/>
      <c r="MBY51" s="46"/>
      <c r="MBZ51" s="46"/>
      <c r="MCA51" s="46"/>
      <c r="MCB51" s="46"/>
      <c r="MCC51" s="46"/>
      <c r="MCD51" s="46"/>
      <c r="MCE51" s="46"/>
      <c r="MCF51" s="46"/>
      <c r="MCG51" s="46"/>
      <c r="MCH51" s="46"/>
      <c r="MCI51" s="46"/>
      <c r="MCJ51" s="46"/>
      <c r="MCK51" s="46"/>
      <c r="MCL51" s="46"/>
      <c r="MCM51" s="46"/>
      <c r="MCN51" s="46"/>
      <c r="MCO51" s="46"/>
      <c r="MCP51" s="46"/>
      <c r="MCQ51" s="46"/>
      <c r="MCR51" s="46"/>
      <c r="MCS51" s="46"/>
      <c r="MCT51" s="46"/>
      <c r="MCU51" s="46"/>
      <c r="MCV51" s="46"/>
      <c r="MCW51" s="46"/>
      <c r="MCX51" s="46"/>
      <c r="MCY51" s="46"/>
      <c r="MCZ51" s="46"/>
      <c r="MDA51" s="46"/>
      <c r="MDB51" s="46"/>
      <c r="MDC51" s="46"/>
      <c r="MDD51" s="46"/>
      <c r="MDE51" s="46"/>
      <c r="MDF51" s="46"/>
      <c r="MDG51" s="46"/>
      <c r="MDH51" s="46"/>
      <c r="MDI51" s="46"/>
      <c r="MDJ51" s="46"/>
      <c r="MDK51" s="46"/>
      <c r="MDL51" s="46"/>
      <c r="MDM51" s="46"/>
      <c r="MDN51" s="46"/>
      <c r="MDO51" s="46"/>
      <c r="MDP51" s="46"/>
      <c r="MDQ51" s="46"/>
      <c r="MDR51" s="46"/>
      <c r="MDS51" s="46"/>
      <c r="MDT51" s="46"/>
      <c r="MDU51" s="46"/>
      <c r="MDV51" s="46"/>
      <c r="MDW51" s="46"/>
      <c r="MDX51" s="46"/>
      <c r="MDY51" s="46"/>
      <c r="MDZ51" s="46"/>
      <c r="MEA51" s="46"/>
      <c r="MEB51" s="46"/>
      <c r="MEC51" s="46"/>
      <c r="MED51" s="46"/>
      <c r="MEE51" s="46"/>
      <c r="MEF51" s="46"/>
      <c r="MEG51" s="46"/>
      <c r="MEH51" s="46"/>
      <c r="MEI51" s="46"/>
      <c r="MEJ51" s="46"/>
      <c r="MEK51" s="46"/>
      <c r="MEL51" s="46"/>
      <c r="MEM51" s="46"/>
      <c r="MEN51" s="46"/>
      <c r="MEO51" s="46"/>
      <c r="MEP51" s="46"/>
      <c r="MEQ51" s="46"/>
      <c r="MER51" s="46"/>
      <c r="MES51" s="46"/>
      <c r="MET51" s="46"/>
      <c r="MEU51" s="46"/>
      <c r="MEV51" s="46"/>
      <c r="MEW51" s="46"/>
      <c r="MEX51" s="46"/>
      <c r="MEY51" s="46"/>
      <c r="MEZ51" s="46"/>
      <c r="MFA51" s="46"/>
      <c r="MFB51" s="46"/>
      <c r="MFC51" s="46"/>
      <c r="MFD51" s="46"/>
      <c r="MFE51" s="46"/>
      <c r="MFF51" s="46"/>
      <c r="MFG51" s="46"/>
      <c r="MFH51" s="46"/>
      <c r="MFI51" s="46"/>
      <c r="MFJ51" s="46"/>
      <c r="MFK51" s="46"/>
      <c r="MFL51" s="46"/>
      <c r="MFM51" s="46"/>
      <c r="MFN51" s="46"/>
      <c r="MFO51" s="46"/>
      <c r="MFP51" s="46"/>
      <c r="MFQ51" s="46"/>
      <c r="MFR51" s="46"/>
      <c r="MFS51" s="46"/>
      <c r="MFT51" s="46"/>
      <c r="MFU51" s="46"/>
      <c r="MFV51" s="46"/>
      <c r="MFW51" s="46"/>
      <c r="MFX51" s="46"/>
      <c r="MFY51" s="46"/>
      <c r="MFZ51" s="46"/>
      <c r="MGA51" s="46"/>
      <c r="MGB51" s="46"/>
      <c r="MGC51" s="46"/>
      <c r="MGD51" s="46"/>
      <c r="MGE51" s="46"/>
      <c r="MGF51" s="46"/>
      <c r="MGG51" s="46"/>
      <c r="MGH51" s="46"/>
      <c r="MGI51" s="46"/>
      <c r="MGJ51" s="46"/>
      <c r="MGK51" s="46"/>
      <c r="MGL51" s="46"/>
      <c r="MGM51" s="46"/>
      <c r="MGN51" s="46"/>
      <c r="MGO51" s="46"/>
      <c r="MGP51" s="46"/>
      <c r="MGQ51" s="46"/>
      <c r="MGR51" s="46"/>
      <c r="MGS51" s="46"/>
      <c r="MGT51" s="46"/>
      <c r="MGU51" s="46"/>
      <c r="MGV51" s="46"/>
      <c r="MGW51" s="46"/>
      <c r="MGX51" s="46"/>
      <c r="MGY51" s="46"/>
      <c r="MGZ51" s="46"/>
      <c r="MHA51" s="46"/>
      <c r="MHB51" s="46"/>
      <c r="MHC51" s="46"/>
      <c r="MHD51" s="46"/>
      <c r="MHE51" s="46"/>
      <c r="MHF51" s="46"/>
      <c r="MHG51" s="46"/>
      <c r="MHH51" s="46"/>
      <c r="MHI51" s="46"/>
      <c r="MHJ51" s="46"/>
      <c r="MHK51" s="46"/>
      <c r="MHL51" s="46"/>
      <c r="MHM51" s="46"/>
      <c r="MHN51" s="46"/>
      <c r="MHO51" s="46"/>
      <c r="MHP51" s="46"/>
      <c r="MHQ51" s="46"/>
      <c r="MHR51" s="46"/>
      <c r="MHS51" s="46"/>
      <c r="MHT51" s="46"/>
      <c r="MHU51" s="46"/>
      <c r="MHV51" s="46"/>
      <c r="MHW51" s="46"/>
      <c r="MHX51" s="46"/>
      <c r="MHY51" s="46"/>
      <c r="MHZ51" s="46"/>
      <c r="MIA51" s="46"/>
      <c r="MIB51" s="46"/>
      <c r="MIC51" s="46"/>
      <c r="MID51" s="46"/>
      <c r="MIE51" s="46"/>
      <c r="MIF51" s="46"/>
      <c r="MIG51" s="46"/>
      <c r="MIH51" s="46"/>
      <c r="MII51" s="46"/>
      <c r="MIJ51" s="46"/>
      <c r="MIK51" s="46"/>
      <c r="MIL51" s="46"/>
      <c r="MIM51" s="46"/>
      <c r="MIN51" s="46"/>
      <c r="MIO51" s="46"/>
      <c r="MIP51" s="46"/>
      <c r="MIQ51" s="46"/>
      <c r="MIR51" s="46"/>
      <c r="MIS51" s="46"/>
      <c r="MIT51" s="46"/>
      <c r="MIU51" s="46"/>
      <c r="MIV51" s="46"/>
      <c r="MIW51" s="46"/>
      <c r="MIX51" s="46"/>
      <c r="MIY51" s="46"/>
      <c r="MIZ51" s="46"/>
      <c r="MJA51" s="46"/>
      <c r="MJB51" s="46"/>
      <c r="MJC51" s="46"/>
      <c r="MJD51" s="46"/>
      <c r="MJE51" s="46"/>
      <c r="MJF51" s="46"/>
      <c r="MJG51" s="46"/>
      <c r="MJH51" s="46"/>
      <c r="MJI51" s="46"/>
      <c r="MJJ51" s="46"/>
      <c r="MJK51" s="46"/>
      <c r="MJL51" s="46"/>
      <c r="MJM51" s="46"/>
      <c r="MJN51" s="46"/>
      <c r="MJO51" s="46"/>
      <c r="MJP51" s="46"/>
      <c r="MJQ51" s="46"/>
      <c r="MJR51" s="46"/>
      <c r="MJS51" s="46"/>
      <c r="MJT51" s="46"/>
      <c r="MJU51" s="46"/>
      <c r="MJV51" s="46"/>
      <c r="MJW51" s="46"/>
      <c r="MJX51" s="46"/>
      <c r="MJY51" s="46"/>
      <c r="MJZ51" s="46"/>
      <c r="MKA51" s="46"/>
      <c r="MKB51" s="46"/>
      <c r="MKC51" s="46"/>
      <c r="MKD51" s="46"/>
      <c r="MKE51" s="46"/>
      <c r="MKF51" s="46"/>
      <c r="MKG51" s="46"/>
      <c r="MKH51" s="46"/>
      <c r="MKI51" s="46"/>
      <c r="MKJ51" s="46"/>
      <c r="MKK51" s="46"/>
      <c r="MKL51" s="46"/>
      <c r="MKM51" s="46"/>
      <c r="MKN51" s="46"/>
      <c r="MKO51" s="46"/>
      <c r="MKP51" s="46"/>
      <c r="MKQ51" s="46"/>
      <c r="MKR51" s="46"/>
      <c r="MKS51" s="46"/>
      <c r="MKT51" s="46"/>
      <c r="MKU51" s="46"/>
      <c r="MKV51" s="46"/>
      <c r="MKW51" s="46"/>
      <c r="MKX51" s="46"/>
      <c r="MKY51" s="46"/>
      <c r="MKZ51" s="46"/>
      <c r="MLA51" s="46"/>
      <c r="MLB51" s="46"/>
      <c r="MLC51" s="46"/>
      <c r="MLD51" s="46"/>
      <c r="MLE51" s="46"/>
      <c r="MLF51" s="46"/>
      <c r="MLG51" s="46"/>
      <c r="MLH51" s="46"/>
      <c r="MLI51" s="46"/>
      <c r="MLJ51" s="46"/>
      <c r="MLK51" s="46"/>
      <c r="MLL51" s="46"/>
      <c r="MLM51" s="46"/>
      <c r="MLN51" s="46"/>
      <c r="MLO51" s="46"/>
      <c r="MLP51" s="46"/>
      <c r="MLQ51" s="46"/>
      <c r="MLR51" s="46"/>
      <c r="MLS51" s="46"/>
      <c r="MLT51" s="46"/>
      <c r="MLU51" s="46"/>
      <c r="MLV51" s="46"/>
      <c r="MLW51" s="46"/>
      <c r="MLX51" s="46"/>
      <c r="MLY51" s="46"/>
      <c r="MLZ51" s="46"/>
      <c r="MMA51" s="46"/>
      <c r="MMB51" s="46"/>
      <c r="MMC51" s="46"/>
      <c r="MMD51" s="46"/>
      <c r="MME51" s="46"/>
      <c r="MMF51" s="46"/>
      <c r="MMG51" s="46"/>
      <c r="MMH51" s="46"/>
      <c r="MMI51" s="46"/>
      <c r="MMJ51" s="46"/>
      <c r="MMK51" s="46"/>
      <c r="MML51" s="46"/>
      <c r="MMM51" s="46"/>
      <c r="MMN51" s="46"/>
      <c r="MMO51" s="46"/>
      <c r="MMP51" s="46"/>
      <c r="MMQ51" s="46"/>
      <c r="MMR51" s="46"/>
      <c r="MMS51" s="46"/>
      <c r="MMT51" s="46"/>
      <c r="MMU51" s="46"/>
      <c r="MMV51" s="46"/>
      <c r="MMW51" s="46"/>
      <c r="MMX51" s="46"/>
      <c r="MMY51" s="46"/>
      <c r="MMZ51" s="46"/>
      <c r="MNA51" s="46"/>
      <c r="MNB51" s="46"/>
      <c r="MNC51" s="46"/>
      <c r="MND51" s="46"/>
      <c r="MNE51" s="46"/>
      <c r="MNF51" s="46"/>
      <c r="MNG51" s="46"/>
      <c r="MNH51" s="46"/>
      <c r="MNI51" s="46"/>
      <c r="MNJ51" s="46"/>
      <c r="MNK51" s="46"/>
      <c r="MNL51" s="46"/>
      <c r="MNM51" s="46"/>
      <c r="MNN51" s="46"/>
      <c r="MNO51" s="46"/>
      <c r="MNP51" s="46"/>
      <c r="MNQ51" s="46"/>
      <c r="MNR51" s="46"/>
      <c r="MNS51" s="46"/>
      <c r="MNT51" s="46"/>
      <c r="MNU51" s="46"/>
      <c r="MNV51" s="46"/>
      <c r="MNW51" s="46"/>
      <c r="MNX51" s="46"/>
      <c r="MNY51" s="46"/>
      <c r="MNZ51" s="46"/>
      <c r="MOA51" s="46"/>
      <c r="MOB51" s="46"/>
      <c r="MOC51" s="46"/>
      <c r="MOD51" s="46"/>
      <c r="MOE51" s="46"/>
      <c r="MOF51" s="46"/>
      <c r="MOG51" s="46"/>
      <c r="MOH51" s="46"/>
      <c r="MOI51" s="46"/>
      <c r="MOJ51" s="46"/>
      <c r="MOK51" s="46"/>
      <c r="MOL51" s="46"/>
      <c r="MOM51" s="46"/>
      <c r="MON51" s="46"/>
      <c r="MOO51" s="46"/>
      <c r="MOP51" s="46"/>
      <c r="MOQ51" s="46"/>
      <c r="MOR51" s="46"/>
      <c r="MOS51" s="46"/>
      <c r="MOT51" s="46"/>
      <c r="MOU51" s="46"/>
      <c r="MOV51" s="46"/>
      <c r="MOW51" s="46"/>
      <c r="MOX51" s="46"/>
      <c r="MOY51" s="46"/>
      <c r="MOZ51" s="46"/>
      <c r="MPA51" s="46"/>
      <c r="MPB51" s="46"/>
      <c r="MPC51" s="46"/>
      <c r="MPD51" s="46"/>
      <c r="MPE51" s="46"/>
      <c r="MPF51" s="46"/>
      <c r="MPG51" s="46"/>
      <c r="MPH51" s="46"/>
      <c r="MPI51" s="46"/>
      <c r="MPJ51" s="46"/>
      <c r="MPK51" s="46"/>
      <c r="MPL51" s="46"/>
      <c r="MPM51" s="46"/>
      <c r="MPN51" s="46"/>
      <c r="MPO51" s="46"/>
      <c r="MPP51" s="46"/>
      <c r="MPQ51" s="46"/>
      <c r="MPR51" s="46"/>
      <c r="MPS51" s="46"/>
      <c r="MPT51" s="46"/>
      <c r="MPU51" s="46"/>
      <c r="MPV51" s="46"/>
      <c r="MPW51" s="46"/>
      <c r="MPX51" s="46"/>
      <c r="MPY51" s="46"/>
      <c r="MPZ51" s="46"/>
      <c r="MQA51" s="46"/>
      <c r="MQB51" s="46"/>
      <c r="MQC51" s="46"/>
      <c r="MQD51" s="46"/>
      <c r="MQE51" s="46"/>
      <c r="MQF51" s="46"/>
      <c r="MQG51" s="46"/>
      <c r="MQH51" s="46"/>
      <c r="MQI51" s="46"/>
      <c r="MQJ51" s="46"/>
      <c r="MQK51" s="46"/>
      <c r="MQL51" s="46"/>
      <c r="MQM51" s="46"/>
      <c r="MQN51" s="46"/>
      <c r="MQO51" s="46"/>
      <c r="MQP51" s="46"/>
      <c r="MQQ51" s="46"/>
      <c r="MQR51" s="46"/>
      <c r="MQS51" s="46"/>
      <c r="MQT51" s="46"/>
      <c r="MQU51" s="46"/>
      <c r="MQV51" s="46"/>
      <c r="MQW51" s="46"/>
      <c r="MQX51" s="46"/>
      <c r="MQY51" s="46"/>
      <c r="MQZ51" s="46"/>
      <c r="MRA51" s="46"/>
      <c r="MRB51" s="46"/>
      <c r="MRC51" s="46"/>
      <c r="MRD51" s="46"/>
      <c r="MRE51" s="46"/>
      <c r="MRF51" s="46"/>
      <c r="MRG51" s="46"/>
      <c r="MRH51" s="46"/>
      <c r="MRI51" s="46"/>
      <c r="MRJ51" s="46"/>
      <c r="MRK51" s="46"/>
      <c r="MRL51" s="46"/>
      <c r="MRM51" s="46"/>
      <c r="MRN51" s="46"/>
      <c r="MRO51" s="46"/>
      <c r="MRP51" s="46"/>
      <c r="MRQ51" s="46"/>
      <c r="MRR51" s="46"/>
      <c r="MRS51" s="46"/>
      <c r="MRT51" s="46"/>
      <c r="MRU51" s="46"/>
      <c r="MRV51" s="46"/>
      <c r="MRW51" s="46"/>
      <c r="MRX51" s="46"/>
      <c r="MRY51" s="46"/>
      <c r="MRZ51" s="46"/>
      <c r="MSA51" s="46"/>
      <c r="MSB51" s="46"/>
      <c r="MSC51" s="46"/>
      <c r="MSD51" s="46"/>
      <c r="MSE51" s="46"/>
      <c r="MSF51" s="46"/>
      <c r="MSG51" s="46"/>
      <c r="MSH51" s="46"/>
      <c r="MSI51" s="46"/>
      <c r="MSJ51" s="46"/>
      <c r="MSK51" s="46"/>
      <c r="MSL51" s="46"/>
      <c r="MSM51" s="46"/>
      <c r="MSN51" s="46"/>
      <c r="MSO51" s="46"/>
      <c r="MSP51" s="46"/>
      <c r="MSQ51" s="46"/>
      <c r="MSR51" s="46"/>
      <c r="MSS51" s="46"/>
      <c r="MST51" s="46"/>
      <c r="MSU51" s="46"/>
      <c r="MSV51" s="46"/>
      <c r="MSW51" s="46"/>
      <c r="MSX51" s="46"/>
      <c r="MSY51" s="46"/>
      <c r="MSZ51" s="46"/>
      <c r="MTA51" s="46"/>
      <c r="MTB51" s="46"/>
      <c r="MTC51" s="46"/>
      <c r="MTD51" s="46"/>
      <c r="MTE51" s="46"/>
      <c r="MTF51" s="46"/>
      <c r="MTG51" s="46"/>
      <c r="MTH51" s="46"/>
      <c r="MTI51" s="46"/>
      <c r="MTJ51" s="46"/>
      <c r="MTK51" s="46"/>
      <c r="MTL51" s="46"/>
      <c r="MTM51" s="46"/>
      <c r="MTN51" s="46"/>
      <c r="MTO51" s="46"/>
      <c r="MTP51" s="46"/>
      <c r="MTQ51" s="46"/>
      <c r="MTR51" s="46"/>
      <c r="MTS51" s="46"/>
      <c r="MTT51" s="46"/>
      <c r="MTU51" s="46"/>
      <c r="MTV51" s="46"/>
      <c r="MTW51" s="46"/>
      <c r="MTX51" s="46"/>
      <c r="MTY51" s="46"/>
      <c r="MTZ51" s="46"/>
      <c r="MUA51" s="46"/>
      <c r="MUB51" s="46"/>
      <c r="MUC51" s="46"/>
      <c r="MUD51" s="46"/>
      <c r="MUE51" s="46"/>
      <c r="MUF51" s="46"/>
      <c r="MUG51" s="46"/>
      <c r="MUH51" s="46"/>
      <c r="MUI51" s="46"/>
      <c r="MUJ51" s="46"/>
      <c r="MUK51" s="46"/>
      <c r="MUL51" s="46"/>
      <c r="MUM51" s="46"/>
      <c r="MUN51" s="46"/>
      <c r="MUO51" s="46"/>
      <c r="MUP51" s="46"/>
      <c r="MUQ51" s="46"/>
      <c r="MUR51" s="46"/>
      <c r="MUS51" s="46"/>
      <c r="MUT51" s="46"/>
      <c r="MUU51" s="46"/>
      <c r="MUV51" s="46"/>
      <c r="MUW51" s="46"/>
      <c r="MUX51" s="46"/>
      <c r="MUY51" s="46"/>
      <c r="MUZ51" s="46"/>
      <c r="MVA51" s="46"/>
      <c r="MVB51" s="46"/>
      <c r="MVC51" s="46"/>
      <c r="MVD51" s="46"/>
      <c r="MVE51" s="46"/>
      <c r="MVF51" s="46"/>
      <c r="MVG51" s="46"/>
      <c r="MVH51" s="46"/>
      <c r="MVI51" s="46"/>
      <c r="MVJ51" s="46"/>
      <c r="MVK51" s="46"/>
      <c r="MVL51" s="46"/>
      <c r="MVM51" s="46"/>
      <c r="MVN51" s="46"/>
      <c r="MVO51" s="46"/>
      <c r="MVP51" s="46"/>
      <c r="MVQ51" s="46"/>
      <c r="MVR51" s="46"/>
      <c r="MVS51" s="46"/>
      <c r="MVT51" s="46"/>
      <c r="MVU51" s="46"/>
      <c r="MVV51" s="46"/>
      <c r="MVW51" s="46"/>
      <c r="MVX51" s="46"/>
      <c r="MVY51" s="46"/>
      <c r="MVZ51" s="46"/>
      <c r="MWA51" s="46"/>
      <c r="MWB51" s="46"/>
      <c r="MWC51" s="46"/>
      <c r="MWD51" s="46"/>
      <c r="MWE51" s="46"/>
      <c r="MWF51" s="46"/>
      <c r="MWG51" s="46"/>
      <c r="MWH51" s="46"/>
      <c r="MWI51" s="46"/>
      <c r="MWJ51" s="46"/>
      <c r="MWK51" s="46"/>
      <c r="MWL51" s="46"/>
      <c r="MWM51" s="46"/>
      <c r="MWN51" s="46"/>
      <c r="MWO51" s="46"/>
      <c r="MWP51" s="46"/>
      <c r="MWQ51" s="46"/>
      <c r="MWR51" s="46"/>
      <c r="MWS51" s="46"/>
      <c r="MWT51" s="46"/>
      <c r="MWU51" s="46"/>
      <c r="MWV51" s="46"/>
      <c r="MWW51" s="46"/>
      <c r="MWX51" s="46"/>
      <c r="MWY51" s="46"/>
      <c r="MWZ51" s="46"/>
      <c r="MXA51" s="46"/>
      <c r="MXB51" s="46"/>
      <c r="MXC51" s="46"/>
      <c r="MXD51" s="46"/>
      <c r="MXE51" s="46"/>
      <c r="MXF51" s="46"/>
      <c r="MXG51" s="46"/>
      <c r="MXH51" s="46"/>
      <c r="MXI51" s="46"/>
      <c r="MXJ51" s="46"/>
      <c r="MXK51" s="46"/>
      <c r="MXL51" s="46"/>
      <c r="MXM51" s="46"/>
      <c r="MXN51" s="46"/>
      <c r="MXO51" s="46"/>
      <c r="MXP51" s="46"/>
      <c r="MXQ51" s="46"/>
      <c r="MXR51" s="46"/>
      <c r="MXS51" s="46"/>
      <c r="MXT51" s="46"/>
      <c r="MXU51" s="46"/>
      <c r="MXV51" s="46"/>
      <c r="MXW51" s="46"/>
      <c r="MXX51" s="46"/>
      <c r="MXY51" s="46"/>
      <c r="MXZ51" s="46"/>
      <c r="MYA51" s="46"/>
      <c r="MYB51" s="46"/>
      <c r="MYC51" s="46"/>
      <c r="MYD51" s="46"/>
      <c r="MYE51" s="46"/>
      <c r="MYF51" s="46"/>
      <c r="MYG51" s="46"/>
      <c r="MYH51" s="46"/>
      <c r="MYI51" s="46"/>
      <c r="MYJ51" s="46"/>
      <c r="MYK51" s="46"/>
      <c r="MYL51" s="46"/>
      <c r="MYM51" s="46"/>
      <c r="MYN51" s="46"/>
      <c r="MYO51" s="46"/>
      <c r="MYP51" s="46"/>
      <c r="MYQ51" s="46"/>
      <c r="MYR51" s="46"/>
      <c r="MYS51" s="46"/>
      <c r="MYT51" s="46"/>
      <c r="MYU51" s="46"/>
      <c r="MYV51" s="46"/>
      <c r="MYW51" s="46"/>
      <c r="MYX51" s="46"/>
      <c r="MYY51" s="46"/>
      <c r="MYZ51" s="46"/>
      <c r="MZA51" s="46"/>
      <c r="MZB51" s="46"/>
      <c r="MZC51" s="46"/>
      <c r="MZD51" s="46"/>
      <c r="MZE51" s="46"/>
      <c r="MZF51" s="46"/>
      <c r="MZG51" s="46"/>
      <c r="MZH51" s="46"/>
      <c r="MZI51" s="46"/>
      <c r="MZJ51" s="46"/>
      <c r="MZK51" s="46"/>
      <c r="MZL51" s="46"/>
      <c r="MZM51" s="46"/>
      <c r="MZN51" s="46"/>
      <c r="MZO51" s="46"/>
      <c r="MZP51" s="46"/>
      <c r="MZQ51" s="46"/>
      <c r="MZR51" s="46"/>
      <c r="MZS51" s="46"/>
      <c r="MZT51" s="46"/>
      <c r="MZU51" s="46"/>
      <c r="MZV51" s="46"/>
      <c r="MZW51" s="46"/>
      <c r="MZX51" s="46"/>
      <c r="MZY51" s="46"/>
      <c r="MZZ51" s="46"/>
      <c r="NAA51" s="46"/>
      <c r="NAB51" s="46"/>
      <c r="NAC51" s="46"/>
      <c r="NAD51" s="46"/>
      <c r="NAE51" s="46"/>
      <c r="NAF51" s="46"/>
      <c r="NAG51" s="46"/>
      <c r="NAH51" s="46"/>
      <c r="NAI51" s="46"/>
      <c r="NAJ51" s="46"/>
      <c r="NAK51" s="46"/>
      <c r="NAL51" s="46"/>
      <c r="NAM51" s="46"/>
      <c r="NAN51" s="46"/>
      <c r="NAO51" s="46"/>
      <c r="NAP51" s="46"/>
      <c r="NAQ51" s="46"/>
      <c r="NAR51" s="46"/>
      <c r="NAS51" s="46"/>
      <c r="NAT51" s="46"/>
      <c r="NAU51" s="46"/>
      <c r="NAV51" s="46"/>
      <c r="NAW51" s="46"/>
      <c r="NAX51" s="46"/>
      <c r="NAY51" s="46"/>
      <c r="NAZ51" s="46"/>
      <c r="NBA51" s="46"/>
      <c r="NBB51" s="46"/>
      <c r="NBC51" s="46"/>
      <c r="NBD51" s="46"/>
      <c r="NBE51" s="46"/>
      <c r="NBF51" s="46"/>
      <c r="NBG51" s="46"/>
      <c r="NBH51" s="46"/>
      <c r="NBI51" s="46"/>
      <c r="NBJ51" s="46"/>
      <c r="NBK51" s="46"/>
      <c r="NBL51" s="46"/>
      <c r="NBM51" s="46"/>
      <c r="NBN51" s="46"/>
      <c r="NBO51" s="46"/>
      <c r="NBP51" s="46"/>
      <c r="NBQ51" s="46"/>
      <c r="NBR51" s="46"/>
      <c r="NBS51" s="46"/>
      <c r="NBT51" s="46"/>
      <c r="NBU51" s="46"/>
      <c r="NBV51" s="46"/>
      <c r="NBW51" s="46"/>
      <c r="NBX51" s="46"/>
      <c r="NBY51" s="46"/>
      <c r="NBZ51" s="46"/>
      <c r="NCA51" s="46"/>
      <c r="NCB51" s="46"/>
      <c r="NCC51" s="46"/>
      <c r="NCD51" s="46"/>
      <c r="NCE51" s="46"/>
      <c r="NCF51" s="46"/>
      <c r="NCG51" s="46"/>
      <c r="NCH51" s="46"/>
      <c r="NCI51" s="46"/>
      <c r="NCJ51" s="46"/>
      <c r="NCK51" s="46"/>
      <c r="NCL51" s="46"/>
      <c r="NCM51" s="46"/>
      <c r="NCN51" s="46"/>
      <c r="NCO51" s="46"/>
      <c r="NCP51" s="46"/>
      <c r="NCQ51" s="46"/>
      <c r="NCR51" s="46"/>
      <c r="NCS51" s="46"/>
      <c r="NCT51" s="46"/>
      <c r="NCU51" s="46"/>
      <c r="NCV51" s="46"/>
      <c r="NCW51" s="46"/>
      <c r="NCX51" s="46"/>
      <c r="NCY51" s="46"/>
      <c r="NCZ51" s="46"/>
      <c r="NDA51" s="46"/>
      <c r="NDB51" s="46"/>
      <c r="NDC51" s="46"/>
      <c r="NDD51" s="46"/>
      <c r="NDE51" s="46"/>
      <c r="NDF51" s="46"/>
      <c r="NDG51" s="46"/>
      <c r="NDH51" s="46"/>
      <c r="NDI51" s="46"/>
      <c r="NDJ51" s="46"/>
      <c r="NDK51" s="46"/>
      <c r="NDL51" s="46"/>
      <c r="NDM51" s="46"/>
      <c r="NDN51" s="46"/>
      <c r="NDO51" s="46"/>
      <c r="NDP51" s="46"/>
      <c r="NDQ51" s="46"/>
      <c r="NDR51" s="46"/>
      <c r="NDS51" s="46"/>
      <c r="NDT51" s="46"/>
      <c r="NDU51" s="46"/>
      <c r="NDV51" s="46"/>
      <c r="NDW51" s="46"/>
      <c r="NDX51" s="46"/>
      <c r="NDY51" s="46"/>
      <c r="NDZ51" s="46"/>
      <c r="NEA51" s="46"/>
      <c r="NEB51" s="46"/>
      <c r="NEC51" s="46"/>
      <c r="NED51" s="46"/>
      <c r="NEE51" s="46"/>
      <c r="NEF51" s="46"/>
      <c r="NEG51" s="46"/>
      <c r="NEH51" s="46"/>
      <c r="NEI51" s="46"/>
      <c r="NEJ51" s="46"/>
      <c r="NEK51" s="46"/>
      <c r="NEL51" s="46"/>
      <c r="NEM51" s="46"/>
      <c r="NEN51" s="46"/>
      <c r="NEO51" s="46"/>
      <c r="NEP51" s="46"/>
      <c r="NEQ51" s="46"/>
      <c r="NER51" s="46"/>
      <c r="NES51" s="46"/>
      <c r="NET51" s="46"/>
      <c r="NEU51" s="46"/>
      <c r="NEV51" s="46"/>
      <c r="NEW51" s="46"/>
      <c r="NEX51" s="46"/>
      <c r="NEY51" s="46"/>
      <c r="NEZ51" s="46"/>
      <c r="NFA51" s="46"/>
      <c r="NFB51" s="46"/>
      <c r="NFC51" s="46"/>
      <c r="NFD51" s="46"/>
      <c r="NFE51" s="46"/>
      <c r="NFF51" s="46"/>
      <c r="NFG51" s="46"/>
      <c r="NFH51" s="46"/>
      <c r="NFI51" s="46"/>
      <c r="NFJ51" s="46"/>
      <c r="NFK51" s="46"/>
      <c r="NFL51" s="46"/>
      <c r="NFM51" s="46"/>
      <c r="NFN51" s="46"/>
      <c r="NFO51" s="46"/>
      <c r="NFP51" s="46"/>
      <c r="NFQ51" s="46"/>
      <c r="NFR51" s="46"/>
      <c r="NFS51" s="46"/>
      <c r="NFT51" s="46"/>
      <c r="NFU51" s="46"/>
      <c r="NFV51" s="46"/>
      <c r="NFW51" s="46"/>
      <c r="NFX51" s="46"/>
      <c r="NFY51" s="46"/>
      <c r="NFZ51" s="46"/>
      <c r="NGA51" s="46"/>
      <c r="NGB51" s="46"/>
      <c r="NGC51" s="46"/>
      <c r="NGD51" s="46"/>
      <c r="NGE51" s="46"/>
      <c r="NGF51" s="46"/>
      <c r="NGG51" s="46"/>
      <c r="NGH51" s="46"/>
      <c r="NGI51" s="46"/>
      <c r="NGJ51" s="46"/>
      <c r="NGK51" s="46"/>
      <c r="NGL51" s="46"/>
      <c r="NGM51" s="46"/>
      <c r="NGN51" s="46"/>
      <c r="NGO51" s="46"/>
      <c r="NGP51" s="46"/>
      <c r="NGQ51" s="46"/>
      <c r="NGR51" s="46"/>
      <c r="NGS51" s="46"/>
      <c r="NGT51" s="46"/>
      <c r="NGU51" s="46"/>
      <c r="NGV51" s="46"/>
      <c r="NGW51" s="46"/>
      <c r="NGX51" s="46"/>
      <c r="NGY51" s="46"/>
      <c r="NGZ51" s="46"/>
      <c r="NHA51" s="46"/>
      <c r="NHB51" s="46"/>
      <c r="NHC51" s="46"/>
      <c r="NHD51" s="46"/>
      <c r="NHE51" s="46"/>
      <c r="NHF51" s="46"/>
      <c r="NHG51" s="46"/>
      <c r="NHH51" s="46"/>
      <c r="NHI51" s="46"/>
      <c r="NHJ51" s="46"/>
      <c r="NHK51" s="46"/>
      <c r="NHL51" s="46"/>
      <c r="NHM51" s="46"/>
      <c r="NHN51" s="46"/>
      <c r="NHO51" s="46"/>
      <c r="NHP51" s="46"/>
      <c r="NHQ51" s="46"/>
      <c r="NHR51" s="46"/>
      <c r="NHS51" s="46"/>
      <c r="NHT51" s="46"/>
      <c r="NHU51" s="46"/>
      <c r="NHV51" s="46"/>
      <c r="NHW51" s="46"/>
      <c r="NHX51" s="46"/>
      <c r="NHY51" s="46"/>
      <c r="NHZ51" s="46"/>
      <c r="NIA51" s="46"/>
      <c r="NIB51" s="46"/>
      <c r="NIC51" s="46"/>
      <c r="NID51" s="46"/>
      <c r="NIE51" s="46"/>
      <c r="NIF51" s="46"/>
      <c r="NIG51" s="46"/>
      <c r="NIH51" s="46"/>
      <c r="NII51" s="46"/>
      <c r="NIJ51" s="46"/>
      <c r="NIK51" s="46"/>
      <c r="NIL51" s="46"/>
      <c r="NIM51" s="46"/>
      <c r="NIN51" s="46"/>
      <c r="NIO51" s="46"/>
      <c r="NIP51" s="46"/>
      <c r="NIQ51" s="46"/>
      <c r="NIR51" s="46"/>
      <c r="NIS51" s="46"/>
      <c r="NIT51" s="46"/>
      <c r="NIU51" s="46"/>
      <c r="NIV51" s="46"/>
      <c r="NIW51" s="46"/>
      <c r="NIX51" s="46"/>
      <c r="NIY51" s="46"/>
      <c r="NIZ51" s="46"/>
      <c r="NJA51" s="46"/>
      <c r="NJB51" s="46"/>
      <c r="NJC51" s="46"/>
      <c r="NJD51" s="46"/>
      <c r="NJE51" s="46"/>
      <c r="NJF51" s="46"/>
      <c r="NJG51" s="46"/>
      <c r="NJH51" s="46"/>
      <c r="NJI51" s="46"/>
      <c r="NJJ51" s="46"/>
      <c r="NJK51" s="46"/>
      <c r="NJL51" s="46"/>
      <c r="NJM51" s="46"/>
      <c r="NJN51" s="46"/>
      <c r="NJO51" s="46"/>
      <c r="NJP51" s="46"/>
      <c r="NJQ51" s="46"/>
      <c r="NJR51" s="46"/>
      <c r="NJS51" s="46"/>
      <c r="NJT51" s="46"/>
      <c r="NJU51" s="46"/>
      <c r="NJV51" s="46"/>
      <c r="NJW51" s="46"/>
      <c r="NJX51" s="46"/>
      <c r="NJY51" s="46"/>
      <c r="NJZ51" s="46"/>
      <c r="NKA51" s="46"/>
      <c r="NKB51" s="46"/>
      <c r="NKC51" s="46"/>
      <c r="NKD51" s="46"/>
      <c r="NKE51" s="46"/>
      <c r="NKF51" s="46"/>
      <c r="NKG51" s="46"/>
      <c r="NKH51" s="46"/>
      <c r="NKI51" s="46"/>
      <c r="NKJ51" s="46"/>
      <c r="NKK51" s="46"/>
      <c r="NKL51" s="46"/>
      <c r="NKM51" s="46"/>
      <c r="NKN51" s="46"/>
      <c r="NKO51" s="46"/>
      <c r="NKP51" s="46"/>
      <c r="NKQ51" s="46"/>
      <c r="NKR51" s="46"/>
      <c r="NKS51" s="46"/>
      <c r="NKT51" s="46"/>
      <c r="NKU51" s="46"/>
      <c r="NKV51" s="46"/>
      <c r="NKW51" s="46"/>
      <c r="NKX51" s="46"/>
      <c r="NKY51" s="46"/>
      <c r="NKZ51" s="46"/>
      <c r="NLA51" s="46"/>
      <c r="NLB51" s="46"/>
      <c r="NLC51" s="46"/>
      <c r="NLD51" s="46"/>
      <c r="NLE51" s="46"/>
      <c r="NLF51" s="46"/>
      <c r="NLG51" s="46"/>
      <c r="NLH51" s="46"/>
      <c r="NLI51" s="46"/>
      <c r="NLJ51" s="46"/>
      <c r="NLK51" s="46"/>
      <c r="NLL51" s="46"/>
      <c r="NLM51" s="46"/>
      <c r="NLN51" s="46"/>
      <c r="NLO51" s="46"/>
      <c r="NLP51" s="46"/>
      <c r="NLQ51" s="46"/>
      <c r="NLR51" s="46"/>
      <c r="NLS51" s="46"/>
      <c r="NLT51" s="46"/>
      <c r="NLU51" s="46"/>
      <c r="NLV51" s="46"/>
      <c r="NLW51" s="46"/>
      <c r="NLX51" s="46"/>
      <c r="NLY51" s="46"/>
      <c r="NLZ51" s="46"/>
      <c r="NMA51" s="46"/>
      <c r="NMB51" s="46"/>
      <c r="NMC51" s="46"/>
      <c r="NMD51" s="46"/>
      <c r="NME51" s="46"/>
      <c r="NMF51" s="46"/>
      <c r="NMG51" s="46"/>
      <c r="NMH51" s="46"/>
      <c r="NMI51" s="46"/>
      <c r="NMJ51" s="46"/>
      <c r="NMK51" s="46"/>
      <c r="NML51" s="46"/>
      <c r="NMM51" s="46"/>
      <c r="NMN51" s="46"/>
      <c r="NMO51" s="46"/>
      <c r="NMP51" s="46"/>
      <c r="NMQ51" s="46"/>
      <c r="NMR51" s="46"/>
      <c r="NMS51" s="46"/>
      <c r="NMT51" s="46"/>
      <c r="NMU51" s="46"/>
      <c r="NMV51" s="46"/>
      <c r="NMW51" s="46"/>
      <c r="NMX51" s="46"/>
      <c r="NMY51" s="46"/>
      <c r="NMZ51" s="46"/>
      <c r="NNA51" s="46"/>
      <c r="NNB51" s="46"/>
      <c r="NNC51" s="46"/>
      <c r="NND51" s="46"/>
      <c r="NNE51" s="46"/>
      <c r="NNF51" s="46"/>
      <c r="NNG51" s="46"/>
      <c r="NNH51" s="46"/>
      <c r="NNI51" s="46"/>
      <c r="NNJ51" s="46"/>
      <c r="NNK51" s="46"/>
      <c r="NNL51" s="46"/>
      <c r="NNM51" s="46"/>
      <c r="NNN51" s="46"/>
      <c r="NNO51" s="46"/>
      <c r="NNP51" s="46"/>
      <c r="NNQ51" s="46"/>
      <c r="NNR51" s="46"/>
      <c r="NNS51" s="46"/>
      <c r="NNT51" s="46"/>
      <c r="NNU51" s="46"/>
      <c r="NNV51" s="46"/>
      <c r="NNW51" s="46"/>
      <c r="NNX51" s="46"/>
      <c r="NNY51" s="46"/>
      <c r="NNZ51" s="46"/>
      <c r="NOA51" s="46"/>
      <c r="NOB51" s="46"/>
      <c r="NOC51" s="46"/>
      <c r="NOD51" s="46"/>
      <c r="NOE51" s="46"/>
      <c r="NOF51" s="46"/>
      <c r="NOG51" s="46"/>
      <c r="NOH51" s="46"/>
      <c r="NOI51" s="46"/>
      <c r="NOJ51" s="46"/>
      <c r="NOK51" s="46"/>
      <c r="NOL51" s="46"/>
      <c r="NOM51" s="46"/>
      <c r="NON51" s="46"/>
      <c r="NOO51" s="46"/>
      <c r="NOP51" s="46"/>
      <c r="NOQ51" s="46"/>
      <c r="NOR51" s="46"/>
      <c r="NOS51" s="46"/>
      <c r="NOT51" s="46"/>
      <c r="NOU51" s="46"/>
      <c r="NOV51" s="46"/>
      <c r="NOW51" s="46"/>
      <c r="NOX51" s="46"/>
      <c r="NOY51" s="46"/>
      <c r="NOZ51" s="46"/>
      <c r="NPA51" s="46"/>
      <c r="NPB51" s="46"/>
      <c r="NPC51" s="46"/>
      <c r="NPD51" s="46"/>
      <c r="NPE51" s="46"/>
      <c r="NPF51" s="46"/>
      <c r="NPG51" s="46"/>
      <c r="NPH51" s="46"/>
      <c r="NPI51" s="46"/>
      <c r="NPJ51" s="46"/>
      <c r="NPK51" s="46"/>
      <c r="NPL51" s="46"/>
      <c r="NPM51" s="46"/>
      <c r="NPN51" s="46"/>
      <c r="NPO51" s="46"/>
      <c r="NPP51" s="46"/>
      <c r="NPQ51" s="46"/>
      <c r="NPR51" s="46"/>
      <c r="NPS51" s="46"/>
      <c r="NPT51" s="46"/>
      <c r="NPU51" s="46"/>
      <c r="NPV51" s="46"/>
      <c r="NPW51" s="46"/>
      <c r="NPX51" s="46"/>
      <c r="NPY51" s="46"/>
      <c r="NPZ51" s="46"/>
      <c r="NQA51" s="46"/>
      <c r="NQB51" s="46"/>
      <c r="NQC51" s="46"/>
      <c r="NQD51" s="46"/>
      <c r="NQE51" s="46"/>
      <c r="NQF51" s="46"/>
      <c r="NQG51" s="46"/>
      <c r="NQH51" s="46"/>
      <c r="NQI51" s="46"/>
      <c r="NQJ51" s="46"/>
      <c r="NQK51" s="46"/>
      <c r="NQL51" s="46"/>
      <c r="NQM51" s="46"/>
      <c r="NQN51" s="46"/>
      <c r="NQO51" s="46"/>
      <c r="NQP51" s="46"/>
      <c r="NQQ51" s="46"/>
      <c r="NQR51" s="46"/>
      <c r="NQS51" s="46"/>
      <c r="NQT51" s="46"/>
      <c r="NQU51" s="46"/>
      <c r="NQV51" s="46"/>
      <c r="NQW51" s="46"/>
      <c r="NQX51" s="46"/>
      <c r="NQY51" s="46"/>
      <c r="NQZ51" s="46"/>
      <c r="NRA51" s="46"/>
      <c r="NRB51" s="46"/>
      <c r="NRC51" s="46"/>
      <c r="NRD51" s="46"/>
      <c r="NRE51" s="46"/>
      <c r="NRF51" s="46"/>
      <c r="NRG51" s="46"/>
      <c r="NRH51" s="46"/>
      <c r="NRI51" s="46"/>
      <c r="NRJ51" s="46"/>
      <c r="NRK51" s="46"/>
      <c r="NRL51" s="46"/>
      <c r="NRM51" s="46"/>
      <c r="NRN51" s="46"/>
      <c r="NRO51" s="46"/>
      <c r="NRP51" s="46"/>
      <c r="NRQ51" s="46"/>
      <c r="NRR51" s="46"/>
      <c r="NRS51" s="46"/>
      <c r="NRT51" s="46"/>
      <c r="NRU51" s="46"/>
      <c r="NRV51" s="46"/>
      <c r="NRW51" s="46"/>
      <c r="NRX51" s="46"/>
      <c r="NRY51" s="46"/>
      <c r="NRZ51" s="46"/>
      <c r="NSA51" s="46"/>
      <c r="NSB51" s="46"/>
      <c r="NSC51" s="46"/>
      <c r="NSD51" s="46"/>
      <c r="NSE51" s="46"/>
      <c r="NSF51" s="46"/>
      <c r="NSG51" s="46"/>
      <c r="NSH51" s="46"/>
      <c r="NSI51" s="46"/>
      <c r="NSJ51" s="46"/>
      <c r="NSK51" s="46"/>
      <c r="NSL51" s="46"/>
      <c r="NSM51" s="46"/>
      <c r="NSN51" s="46"/>
      <c r="NSO51" s="46"/>
      <c r="NSP51" s="46"/>
      <c r="NSQ51" s="46"/>
      <c r="NSR51" s="46"/>
      <c r="NSS51" s="46"/>
      <c r="NST51" s="46"/>
      <c r="NSU51" s="46"/>
      <c r="NSV51" s="46"/>
      <c r="NSW51" s="46"/>
      <c r="NSX51" s="46"/>
      <c r="NSY51" s="46"/>
      <c r="NSZ51" s="46"/>
      <c r="NTA51" s="46"/>
      <c r="NTB51" s="46"/>
      <c r="NTC51" s="46"/>
      <c r="NTD51" s="46"/>
      <c r="NTE51" s="46"/>
      <c r="NTF51" s="46"/>
      <c r="NTG51" s="46"/>
      <c r="NTH51" s="46"/>
      <c r="NTI51" s="46"/>
      <c r="NTJ51" s="46"/>
      <c r="NTK51" s="46"/>
      <c r="NTL51" s="46"/>
      <c r="NTM51" s="46"/>
      <c r="NTN51" s="46"/>
      <c r="NTO51" s="46"/>
      <c r="NTP51" s="46"/>
      <c r="NTQ51" s="46"/>
      <c r="NTR51" s="46"/>
      <c r="NTS51" s="46"/>
      <c r="NTT51" s="46"/>
      <c r="NTU51" s="46"/>
      <c r="NTV51" s="46"/>
      <c r="NTW51" s="46"/>
      <c r="NTX51" s="46"/>
      <c r="NTY51" s="46"/>
      <c r="NTZ51" s="46"/>
      <c r="NUA51" s="46"/>
      <c r="NUB51" s="46"/>
      <c r="NUC51" s="46"/>
      <c r="NUD51" s="46"/>
      <c r="NUE51" s="46"/>
      <c r="NUF51" s="46"/>
      <c r="NUG51" s="46"/>
      <c r="NUH51" s="46"/>
      <c r="NUI51" s="46"/>
      <c r="NUJ51" s="46"/>
      <c r="NUK51" s="46"/>
      <c r="NUL51" s="46"/>
      <c r="NUM51" s="46"/>
      <c r="NUN51" s="46"/>
      <c r="NUO51" s="46"/>
      <c r="NUP51" s="46"/>
      <c r="NUQ51" s="46"/>
      <c r="NUR51" s="46"/>
      <c r="NUS51" s="46"/>
      <c r="NUT51" s="46"/>
      <c r="NUU51" s="46"/>
      <c r="NUV51" s="46"/>
      <c r="NUW51" s="46"/>
      <c r="NUX51" s="46"/>
      <c r="NUY51" s="46"/>
      <c r="NUZ51" s="46"/>
      <c r="NVA51" s="46"/>
      <c r="NVB51" s="46"/>
      <c r="NVC51" s="46"/>
      <c r="NVD51" s="46"/>
      <c r="NVE51" s="46"/>
      <c r="NVF51" s="46"/>
      <c r="NVG51" s="46"/>
      <c r="NVH51" s="46"/>
      <c r="NVI51" s="46"/>
      <c r="NVJ51" s="46"/>
      <c r="NVK51" s="46"/>
      <c r="NVL51" s="46"/>
      <c r="NVM51" s="46"/>
      <c r="NVN51" s="46"/>
      <c r="NVO51" s="46"/>
      <c r="NVP51" s="46"/>
      <c r="NVQ51" s="46"/>
      <c r="NVR51" s="46"/>
      <c r="NVS51" s="46"/>
      <c r="NVT51" s="46"/>
      <c r="NVU51" s="46"/>
      <c r="NVV51" s="46"/>
      <c r="NVW51" s="46"/>
      <c r="NVX51" s="46"/>
      <c r="NVY51" s="46"/>
      <c r="NVZ51" s="46"/>
      <c r="NWA51" s="46"/>
      <c r="NWB51" s="46"/>
      <c r="NWC51" s="46"/>
      <c r="NWD51" s="46"/>
      <c r="NWE51" s="46"/>
      <c r="NWF51" s="46"/>
      <c r="NWG51" s="46"/>
      <c r="NWH51" s="46"/>
      <c r="NWI51" s="46"/>
      <c r="NWJ51" s="46"/>
      <c r="NWK51" s="46"/>
      <c r="NWL51" s="46"/>
      <c r="NWM51" s="46"/>
      <c r="NWN51" s="46"/>
      <c r="NWO51" s="46"/>
      <c r="NWP51" s="46"/>
      <c r="NWQ51" s="46"/>
      <c r="NWR51" s="46"/>
      <c r="NWS51" s="46"/>
      <c r="NWT51" s="46"/>
      <c r="NWU51" s="46"/>
      <c r="NWV51" s="46"/>
      <c r="NWW51" s="46"/>
      <c r="NWX51" s="46"/>
      <c r="NWY51" s="46"/>
      <c r="NWZ51" s="46"/>
      <c r="NXA51" s="46"/>
      <c r="NXB51" s="46"/>
      <c r="NXC51" s="46"/>
      <c r="NXD51" s="46"/>
      <c r="NXE51" s="46"/>
      <c r="NXF51" s="46"/>
      <c r="NXG51" s="46"/>
      <c r="NXH51" s="46"/>
      <c r="NXI51" s="46"/>
      <c r="NXJ51" s="46"/>
      <c r="NXK51" s="46"/>
      <c r="NXL51" s="46"/>
      <c r="NXM51" s="46"/>
      <c r="NXN51" s="46"/>
      <c r="NXO51" s="46"/>
      <c r="NXP51" s="46"/>
      <c r="NXQ51" s="46"/>
      <c r="NXR51" s="46"/>
      <c r="NXS51" s="46"/>
      <c r="NXT51" s="46"/>
      <c r="NXU51" s="46"/>
      <c r="NXV51" s="46"/>
      <c r="NXW51" s="46"/>
      <c r="NXX51" s="46"/>
      <c r="NXY51" s="46"/>
      <c r="NXZ51" s="46"/>
      <c r="NYA51" s="46"/>
      <c r="NYB51" s="46"/>
      <c r="NYC51" s="46"/>
      <c r="NYD51" s="46"/>
      <c r="NYE51" s="46"/>
      <c r="NYF51" s="46"/>
      <c r="NYG51" s="46"/>
      <c r="NYH51" s="46"/>
      <c r="NYI51" s="46"/>
      <c r="NYJ51" s="46"/>
      <c r="NYK51" s="46"/>
      <c r="NYL51" s="46"/>
      <c r="NYM51" s="46"/>
      <c r="NYN51" s="46"/>
      <c r="NYO51" s="46"/>
      <c r="NYP51" s="46"/>
      <c r="NYQ51" s="46"/>
      <c r="NYR51" s="46"/>
      <c r="NYS51" s="46"/>
      <c r="NYT51" s="46"/>
      <c r="NYU51" s="46"/>
      <c r="NYV51" s="46"/>
      <c r="NYW51" s="46"/>
      <c r="NYX51" s="46"/>
      <c r="NYY51" s="46"/>
      <c r="NYZ51" s="46"/>
      <c r="NZA51" s="46"/>
      <c r="NZB51" s="46"/>
      <c r="NZC51" s="46"/>
      <c r="NZD51" s="46"/>
      <c r="NZE51" s="46"/>
      <c r="NZF51" s="46"/>
      <c r="NZG51" s="46"/>
      <c r="NZH51" s="46"/>
      <c r="NZI51" s="46"/>
      <c r="NZJ51" s="46"/>
      <c r="NZK51" s="46"/>
      <c r="NZL51" s="46"/>
      <c r="NZM51" s="46"/>
      <c r="NZN51" s="46"/>
      <c r="NZO51" s="46"/>
      <c r="NZP51" s="46"/>
      <c r="NZQ51" s="46"/>
      <c r="NZR51" s="46"/>
      <c r="NZS51" s="46"/>
      <c r="NZT51" s="46"/>
      <c r="NZU51" s="46"/>
      <c r="NZV51" s="46"/>
      <c r="NZW51" s="46"/>
      <c r="NZX51" s="46"/>
      <c r="NZY51" s="46"/>
      <c r="NZZ51" s="46"/>
      <c r="OAA51" s="46"/>
      <c r="OAB51" s="46"/>
      <c r="OAC51" s="46"/>
      <c r="OAD51" s="46"/>
      <c r="OAE51" s="46"/>
      <c r="OAF51" s="46"/>
      <c r="OAG51" s="46"/>
      <c r="OAH51" s="46"/>
      <c r="OAI51" s="46"/>
      <c r="OAJ51" s="46"/>
      <c r="OAK51" s="46"/>
      <c r="OAL51" s="46"/>
      <c r="OAM51" s="46"/>
      <c r="OAN51" s="46"/>
      <c r="OAO51" s="46"/>
      <c r="OAP51" s="46"/>
      <c r="OAQ51" s="46"/>
      <c r="OAR51" s="46"/>
      <c r="OAS51" s="46"/>
      <c r="OAT51" s="46"/>
      <c r="OAU51" s="46"/>
      <c r="OAV51" s="46"/>
      <c r="OAW51" s="46"/>
      <c r="OAX51" s="46"/>
      <c r="OAY51" s="46"/>
      <c r="OAZ51" s="46"/>
      <c r="OBA51" s="46"/>
      <c r="OBB51" s="46"/>
      <c r="OBC51" s="46"/>
      <c r="OBD51" s="46"/>
      <c r="OBE51" s="46"/>
      <c r="OBF51" s="46"/>
      <c r="OBG51" s="46"/>
      <c r="OBH51" s="46"/>
      <c r="OBI51" s="46"/>
      <c r="OBJ51" s="46"/>
      <c r="OBK51" s="46"/>
      <c r="OBL51" s="46"/>
      <c r="OBM51" s="46"/>
      <c r="OBN51" s="46"/>
      <c r="OBO51" s="46"/>
      <c r="OBP51" s="46"/>
      <c r="OBQ51" s="46"/>
      <c r="OBR51" s="46"/>
      <c r="OBS51" s="46"/>
      <c r="OBT51" s="46"/>
      <c r="OBU51" s="46"/>
      <c r="OBV51" s="46"/>
      <c r="OBW51" s="46"/>
      <c r="OBX51" s="46"/>
      <c r="OBY51" s="46"/>
      <c r="OBZ51" s="46"/>
      <c r="OCA51" s="46"/>
      <c r="OCB51" s="46"/>
      <c r="OCC51" s="46"/>
      <c r="OCD51" s="46"/>
      <c r="OCE51" s="46"/>
      <c r="OCF51" s="46"/>
      <c r="OCG51" s="46"/>
      <c r="OCH51" s="46"/>
      <c r="OCI51" s="46"/>
      <c r="OCJ51" s="46"/>
      <c r="OCK51" s="46"/>
      <c r="OCL51" s="46"/>
      <c r="OCM51" s="46"/>
      <c r="OCN51" s="46"/>
      <c r="OCO51" s="46"/>
      <c r="OCP51" s="46"/>
      <c r="OCQ51" s="46"/>
      <c r="OCR51" s="46"/>
      <c r="OCS51" s="46"/>
      <c r="OCT51" s="46"/>
      <c r="OCU51" s="46"/>
      <c r="OCV51" s="46"/>
      <c r="OCW51" s="46"/>
      <c r="OCX51" s="46"/>
      <c r="OCY51" s="46"/>
      <c r="OCZ51" s="46"/>
      <c r="ODA51" s="46"/>
      <c r="ODB51" s="46"/>
      <c r="ODC51" s="46"/>
      <c r="ODD51" s="46"/>
      <c r="ODE51" s="46"/>
      <c r="ODF51" s="46"/>
      <c r="ODG51" s="46"/>
      <c r="ODH51" s="46"/>
      <c r="ODI51" s="46"/>
      <c r="ODJ51" s="46"/>
      <c r="ODK51" s="46"/>
      <c r="ODL51" s="46"/>
      <c r="ODM51" s="46"/>
      <c r="ODN51" s="46"/>
      <c r="ODO51" s="46"/>
      <c r="ODP51" s="46"/>
      <c r="ODQ51" s="46"/>
      <c r="ODR51" s="46"/>
      <c r="ODS51" s="46"/>
      <c r="ODT51" s="46"/>
      <c r="ODU51" s="46"/>
      <c r="ODV51" s="46"/>
      <c r="ODW51" s="46"/>
      <c r="ODX51" s="46"/>
      <c r="ODY51" s="46"/>
      <c r="ODZ51" s="46"/>
      <c r="OEA51" s="46"/>
      <c r="OEB51" s="46"/>
      <c r="OEC51" s="46"/>
      <c r="OED51" s="46"/>
      <c r="OEE51" s="46"/>
      <c r="OEF51" s="46"/>
      <c r="OEG51" s="46"/>
      <c r="OEH51" s="46"/>
      <c r="OEI51" s="46"/>
      <c r="OEJ51" s="46"/>
      <c r="OEK51" s="46"/>
      <c r="OEL51" s="46"/>
      <c r="OEM51" s="46"/>
      <c r="OEN51" s="46"/>
      <c r="OEO51" s="46"/>
      <c r="OEP51" s="46"/>
      <c r="OEQ51" s="46"/>
      <c r="OER51" s="46"/>
      <c r="OES51" s="46"/>
      <c r="OET51" s="46"/>
      <c r="OEU51" s="46"/>
      <c r="OEV51" s="46"/>
      <c r="OEW51" s="46"/>
      <c r="OEX51" s="46"/>
      <c r="OEY51" s="46"/>
      <c r="OEZ51" s="46"/>
      <c r="OFA51" s="46"/>
      <c r="OFB51" s="46"/>
      <c r="OFC51" s="46"/>
      <c r="OFD51" s="46"/>
      <c r="OFE51" s="46"/>
      <c r="OFF51" s="46"/>
      <c r="OFG51" s="46"/>
      <c r="OFH51" s="46"/>
      <c r="OFI51" s="46"/>
      <c r="OFJ51" s="46"/>
      <c r="OFK51" s="46"/>
      <c r="OFL51" s="46"/>
      <c r="OFM51" s="46"/>
      <c r="OFN51" s="46"/>
      <c r="OFO51" s="46"/>
      <c r="OFP51" s="46"/>
      <c r="OFQ51" s="46"/>
      <c r="OFR51" s="46"/>
      <c r="OFS51" s="46"/>
      <c r="OFT51" s="46"/>
      <c r="OFU51" s="46"/>
      <c r="OFV51" s="46"/>
      <c r="OFW51" s="46"/>
      <c r="OFX51" s="46"/>
      <c r="OFY51" s="46"/>
      <c r="OFZ51" s="46"/>
      <c r="OGA51" s="46"/>
      <c r="OGB51" s="46"/>
      <c r="OGC51" s="46"/>
      <c r="OGD51" s="46"/>
      <c r="OGE51" s="46"/>
      <c r="OGF51" s="46"/>
      <c r="OGG51" s="46"/>
      <c r="OGH51" s="46"/>
      <c r="OGI51" s="46"/>
      <c r="OGJ51" s="46"/>
      <c r="OGK51" s="46"/>
      <c r="OGL51" s="46"/>
      <c r="OGM51" s="46"/>
      <c r="OGN51" s="46"/>
      <c r="OGO51" s="46"/>
      <c r="OGP51" s="46"/>
      <c r="OGQ51" s="46"/>
      <c r="OGR51" s="46"/>
      <c r="OGS51" s="46"/>
      <c r="OGT51" s="46"/>
      <c r="OGU51" s="46"/>
      <c r="OGV51" s="46"/>
      <c r="OGW51" s="46"/>
      <c r="OGX51" s="46"/>
      <c r="OGY51" s="46"/>
      <c r="OGZ51" s="46"/>
      <c r="OHA51" s="46"/>
      <c r="OHB51" s="46"/>
      <c r="OHC51" s="46"/>
      <c r="OHD51" s="46"/>
      <c r="OHE51" s="46"/>
      <c r="OHF51" s="46"/>
      <c r="OHG51" s="46"/>
      <c r="OHH51" s="46"/>
      <c r="OHI51" s="46"/>
      <c r="OHJ51" s="46"/>
      <c r="OHK51" s="46"/>
      <c r="OHL51" s="46"/>
      <c r="OHM51" s="46"/>
      <c r="OHN51" s="46"/>
      <c r="OHO51" s="46"/>
      <c r="OHP51" s="46"/>
      <c r="OHQ51" s="46"/>
      <c r="OHR51" s="46"/>
      <c r="OHS51" s="46"/>
      <c r="OHT51" s="46"/>
      <c r="OHU51" s="46"/>
      <c r="OHV51" s="46"/>
      <c r="OHW51" s="46"/>
      <c r="OHX51" s="46"/>
      <c r="OHY51" s="46"/>
      <c r="OHZ51" s="46"/>
      <c r="OIA51" s="46"/>
      <c r="OIB51" s="46"/>
      <c r="OIC51" s="46"/>
      <c r="OID51" s="46"/>
      <c r="OIE51" s="46"/>
      <c r="OIF51" s="46"/>
      <c r="OIG51" s="46"/>
      <c r="OIH51" s="46"/>
      <c r="OII51" s="46"/>
      <c r="OIJ51" s="46"/>
      <c r="OIK51" s="46"/>
      <c r="OIL51" s="46"/>
      <c r="OIM51" s="46"/>
      <c r="OIN51" s="46"/>
      <c r="OIO51" s="46"/>
      <c r="OIP51" s="46"/>
      <c r="OIQ51" s="46"/>
      <c r="OIR51" s="46"/>
      <c r="OIS51" s="46"/>
      <c r="OIT51" s="46"/>
      <c r="OIU51" s="46"/>
      <c r="OIV51" s="46"/>
      <c r="OIW51" s="46"/>
      <c r="OIX51" s="46"/>
      <c r="OIY51" s="46"/>
      <c r="OIZ51" s="46"/>
      <c r="OJA51" s="46"/>
      <c r="OJB51" s="46"/>
      <c r="OJC51" s="46"/>
      <c r="OJD51" s="46"/>
      <c r="OJE51" s="46"/>
      <c r="OJF51" s="46"/>
      <c r="OJG51" s="46"/>
      <c r="OJH51" s="46"/>
      <c r="OJI51" s="46"/>
      <c r="OJJ51" s="46"/>
      <c r="OJK51" s="46"/>
      <c r="OJL51" s="46"/>
      <c r="OJM51" s="46"/>
      <c r="OJN51" s="46"/>
      <c r="OJO51" s="46"/>
      <c r="OJP51" s="46"/>
      <c r="OJQ51" s="46"/>
      <c r="OJR51" s="46"/>
      <c r="OJS51" s="46"/>
      <c r="OJT51" s="46"/>
      <c r="OJU51" s="46"/>
      <c r="OJV51" s="46"/>
      <c r="OJW51" s="46"/>
      <c r="OJX51" s="46"/>
      <c r="OJY51" s="46"/>
      <c r="OJZ51" s="46"/>
      <c r="OKA51" s="46"/>
      <c r="OKB51" s="46"/>
      <c r="OKC51" s="46"/>
      <c r="OKD51" s="46"/>
      <c r="OKE51" s="46"/>
      <c r="OKF51" s="46"/>
      <c r="OKG51" s="46"/>
      <c r="OKH51" s="46"/>
      <c r="OKI51" s="46"/>
      <c r="OKJ51" s="46"/>
      <c r="OKK51" s="46"/>
      <c r="OKL51" s="46"/>
      <c r="OKM51" s="46"/>
      <c r="OKN51" s="46"/>
      <c r="OKO51" s="46"/>
      <c r="OKP51" s="46"/>
      <c r="OKQ51" s="46"/>
      <c r="OKR51" s="46"/>
      <c r="OKS51" s="46"/>
      <c r="OKT51" s="46"/>
      <c r="OKU51" s="46"/>
      <c r="OKV51" s="46"/>
      <c r="OKW51" s="46"/>
      <c r="OKX51" s="46"/>
      <c r="OKY51" s="46"/>
      <c r="OKZ51" s="46"/>
      <c r="OLA51" s="46"/>
      <c r="OLB51" s="46"/>
      <c r="OLC51" s="46"/>
      <c r="OLD51" s="46"/>
      <c r="OLE51" s="46"/>
      <c r="OLF51" s="46"/>
      <c r="OLG51" s="46"/>
      <c r="OLH51" s="46"/>
      <c r="OLI51" s="46"/>
      <c r="OLJ51" s="46"/>
      <c r="OLK51" s="46"/>
      <c r="OLL51" s="46"/>
      <c r="OLM51" s="46"/>
      <c r="OLN51" s="46"/>
      <c r="OLO51" s="46"/>
      <c r="OLP51" s="46"/>
      <c r="OLQ51" s="46"/>
      <c r="OLR51" s="46"/>
      <c r="OLS51" s="46"/>
      <c r="OLT51" s="46"/>
      <c r="OLU51" s="46"/>
      <c r="OLV51" s="46"/>
      <c r="OLW51" s="46"/>
      <c r="OLX51" s="46"/>
      <c r="OLY51" s="46"/>
      <c r="OLZ51" s="46"/>
      <c r="OMA51" s="46"/>
      <c r="OMB51" s="46"/>
      <c r="OMC51" s="46"/>
      <c r="OMD51" s="46"/>
      <c r="OME51" s="46"/>
      <c r="OMF51" s="46"/>
      <c r="OMG51" s="46"/>
      <c r="OMH51" s="46"/>
      <c r="OMI51" s="46"/>
      <c r="OMJ51" s="46"/>
      <c r="OMK51" s="46"/>
      <c r="OML51" s="46"/>
      <c r="OMM51" s="46"/>
      <c r="OMN51" s="46"/>
      <c r="OMO51" s="46"/>
      <c r="OMP51" s="46"/>
      <c r="OMQ51" s="46"/>
      <c r="OMR51" s="46"/>
      <c r="OMS51" s="46"/>
      <c r="OMT51" s="46"/>
      <c r="OMU51" s="46"/>
      <c r="OMV51" s="46"/>
      <c r="OMW51" s="46"/>
      <c r="OMX51" s="46"/>
      <c r="OMY51" s="46"/>
      <c r="OMZ51" s="46"/>
      <c r="ONA51" s="46"/>
      <c r="ONB51" s="46"/>
      <c r="ONC51" s="46"/>
      <c r="OND51" s="46"/>
      <c r="ONE51" s="46"/>
      <c r="ONF51" s="46"/>
      <c r="ONG51" s="46"/>
      <c r="ONH51" s="46"/>
      <c r="ONI51" s="46"/>
      <c r="ONJ51" s="46"/>
      <c r="ONK51" s="46"/>
      <c r="ONL51" s="46"/>
      <c r="ONM51" s="46"/>
      <c r="ONN51" s="46"/>
      <c r="ONO51" s="46"/>
      <c r="ONP51" s="46"/>
      <c r="ONQ51" s="46"/>
      <c r="ONR51" s="46"/>
      <c r="ONS51" s="46"/>
      <c r="ONT51" s="46"/>
      <c r="ONU51" s="46"/>
      <c r="ONV51" s="46"/>
      <c r="ONW51" s="46"/>
      <c r="ONX51" s="46"/>
      <c r="ONY51" s="46"/>
      <c r="ONZ51" s="46"/>
      <c r="OOA51" s="46"/>
      <c r="OOB51" s="46"/>
      <c r="OOC51" s="46"/>
      <c r="OOD51" s="46"/>
      <c r="OOE51" s="46"/>
      <c r="OOF51" s="46"/>
      <c r="OOG51" s="46"/>
      <c r="OOH51" s="46"/>
      <c r="OOI51" s="46"/>
      <c r="OOJ51" s="46"/>
      <c r="OOK51" s="46"/>
      <c r="OOL51" s="46"/>
      <c r="OOM51" s="46"/>
      <c r="OON51" s="46"/>
      <c r="OOO51" s="46"/>
      <c r="OOP51" s="46"/>
      <c r="OOQ51" s="46"/>
      <c r="OOR51" s="46"/>
      <c r="OOS51" s="46"/>
      <c r="OOT51" s="46"/>
      <c r="OOU51" s="46"/>
      <c r="OOV51" s="46"/>
      <c r="OOW51" s="46"/>
      <c r="OOX51" s="46"/>
      <c r="OOY51" s="46"/>
      <c r="OOZ51" s="46"/>
      <c r="OPA51" s="46"/>
      <c r="OPB51" s="46"/>
      <c r="OPC51" s="46"/>
      <c r="OPD51" s="46"/>
      <c r="OPE51" s="46"/>
      <c r="OPF51" s="46"/>
      <c r="OPG51" s="46"/>
      <c r="OPH51" s="46"/>
      <c r="OPI51" s="46"/>
      <c r="OPJ51" s="46"/>
      <c r="OPK51" s="46"/>
      <c r="OPL51" s="46"/>
      <c r="OPM51" s="46"/>
      <c r="OPN51" s="46"/>
      <c r="OPO51" s="46"/>
      <c r="OPP51" s="46"/>
      <c r="OPQ51" s="46"/>
      <c r="OPR51" s="46"/>
      <c r="OPS51" s="46"/>
      <c r="OPT51" s="46"/>
      <c r="OPU51" s="46"/>
      <c r="OPV51" s="46"/>
      <c r="OPW51" s="46"/>
      <c r="OPX51" s="46"/>
      <c r="OPY51" s="46"/>
      <c r="OPZ51" s="46"/>
      <c r="OQA51" s="46"/>
      <c r="OQB51" s="46"/>
      <c r="OQC51" s="46"/>
      <c r="OQD51" s="46"/>
      <c r="OQE51" s="46"/>
      <c r="OQF51" s="46"/>
      <c r="OQG51" s="46"/>
      <c r="OQH51" s="46"/>
      <c r="OQI51" s="46"/>
      <c r="OQJ51" s="46"/>
      <c r="OQK51" s="46"/>
      <c r="OQL51" s="46"/>
      <c r="OQM51" s="46"/>
      <c r="OQN51" s="46"/>
      <c r="OQO51" s="46"/>
      <c r="OQP51" s="46"/>
      <c r="OQQ51" s="46"/>
      <c r="OQR51" s="46"/>
      <c r="OQS51" s="46"/>
      <c r="OQT51" s="46"/>
      <c r="OQU51" s="46"/>
      <c r="OQV51" s="46"/>
      <c r="OQW51" s="46"/>
      <c r="OQX51" s="46"/>
      <c r="OQY51" s="46"/>
      <c r="OQZ51" s="46"/>
      <c r="ORA51" s="46"/>
      <c r="ORB51" s="46"/>
      <c r="ORC51" s="46"/>
      <c r="ORD51" s="46"/>
      <c r="ORE51" s="46"/>
      <c r="ORF51" s="46"/>
      <c r="ORG51" s="46"/>
      <c r="ORH51" s="46"/>
      <c r="ORI51" s="46"/>
      <c r="ORJ51" s="46"/>
      <c r="ORK51" s="46"/>
      <c r="ORL51" s="46"/>
      <c r="ORM51" s="46"/>
      <c r="ORN51" s="46"/>
      <c r="ORO51" s="46"/>
      <c r="ORP51" s="46"/>
      <c r="ORQ51" s="46"/>
      <c r="ORR51" s="46"/>
      <c r="ORS51" s="46"/>
      <c r="ORT51" s="46"/>
      <c r="ORU51" s="46"/>
      <c r="ORV51" s="46"/>
      <c r="ORW51" s="46"/>
      <c r="ORX51" s="46"/>
      <c r="ORY51" s="46"/>
      <c r="ORZ51" s="46"/>
      <c r="OSA51" s="46"/>
      <c r="OSB51" s="46"/>
      <c r="OSC51" s="46"/>
      <c r="OSD51" s="46"/>
      <c r="OSE51" s="46"/>
      <c r="OSF51" s="46"/>
      <c r="OSG51" s="46"/>
      <c r="OSH51" s="46"/>
      <c r="OSI51" s="46"/>
      <c r="OSJ51" s="46"/>
      <c r="OSK51" s="46"/>
      <c r="OSL51" s="46"/>
      <c r="OSM51" s="46"/>
      <c r="OSN51" s="46"/>
      <c r="OSO51" s="46"/>
      <c r="OSP51" s="46"/>
      <c r="OSQ51" s="46"/>
      <c r="OSR51" s="46"/>
      <c r="OSS51" s="46"/>
      <c r="OST51" s="46"/>
      <c r="OSU51" s="46"/>
      <c r="OSV51" s="46"/>
      <c r="OSW51" s="46"/>
      <c r="OSX51" s="46"/>
      <c r="OSY51" s="46"/>
      <c r="OSZ51" s="46"/>
      <c r="OTA51" s="46"/>
      <c r="OTB51" s="46"/>
      <c r="OTC51" s="46"/>
      <c r="OTD51" s="46"/>
      <c r="OTE51" s="46"/>
      <c r="OTF51" s="46"/>
      <c r="OTG51" s="46"/>
      <c r="OTH51" s="46"/>
      <c r="OTI51" s="46"/>
      <c r="OTJ51" s="46"/>
      <c r="OTK51" s="46"/>
      <c r="OTL51" s="46"/>
      <c r="OTM51" s="46"/>
      <c r="OTN51" s="46"/>
      <c r="OTO51" s="46"/>
      <c r="OTP51" s="46"/>
      <c r="OTQ51" s="46"/>
      <c r="OTR51" s="46"/>
      <c r="OTS51" s="46"/>
      <c r="OTT51" s="46"/>
      <c r="OTU51" s="46"/>
      <c r="OTV51" s="46"/>
      <c r="OTW51" s="46"/>
      <c r="OTX51" s="46"/>
      <c r="OTY51" s="46"/>
      <c r="OTZ51" s="46"/>
      <c r="OUA51" s="46"/>
      <c r="OUB51" s="46"/>
      <c r="OUC51" s="46"/>
      <c r="OUD51" s="46"/>
      <c r="OUE51" s="46"/>
      <c r="OUF51" s="46"/>
      <c r="OUG51" s="46"/>
      <c r="OUH51" s="46"/>
      <c r="OUI51" s="46"/>
      <c r="OUJ51" s="46"/>
      <c r="OUK51" s="46"/>
      <c r="OUL51" s="46"/>
      <c r="OUM51" s="46"/>
      <c r="OUN51" s="46"/>
      <c r="OUO51" s="46"/>
      <c r="OUP51" s="46"/>
      <c r="OUQ51" s="46"/>
      <c r="OUR51" s="46"/>
      <c r="OUS51" s="46"/>
      <c r="OUT51" s="46"/>
      <c r="OUU51" s="46"/>
      <c r="OUV51" s="46"/>
      <c r="OUW51" s="46"/>
      <c r="OUX51" s="46"/>
      <c r="OUY51" s="46"/>
      <c r="OUZ51" s="46"/>
      <c r="OVA51" s="46"/>
      <c r="OVB51" s="46"/>
      <c r="OVC51" s="46"/>
      <c r="OVD51" s="46"/>
      <c r="OVE51" s="46"/>
      <c r="OVF51" s="46"/>
      <c r="OVG51" s="46"/>
      <c r="OVH51" s="46"/>
      <c r="OVI51" s="46"/>
      <c r="OVJ51" s="46"/>
      <c r="OVK51" s="46"/>
      <c r="OVL51" s="46"/>
      <c r="OVM51" s="46"/>
      <c r="OVN51" s="46"/>
      <c r="OVO51" s="46"/>
      <c r="OVP51" s="46"/>
      <c r="OVQ51" s="46"/>
      <c r="OVR51" s="46"/>
      <c r="OVS51" s="46"/>
      <c r="OVT51" s="46"/>
      <c r="OVU51" s="46"/>
      <c r="OVV51" s="46"/>
      <c r="OVW51" s="46"/>
      <c r="OVX51" s="46"/>
      <c r="OVY51" s="46"/>
      <c r="OVZ51" s="46"/>
      <c r="OWA51" s="46"/>
      <c r="OWB51" s="46"/>
      <c r="OWC51" s="46"/>
      <c r="OWD51" s="46"/>
      <c r="OWE51" s="46"/>
      <c r="OWF51" s="46"/>
      <c r="OWG51" s="46"/>
      <c r="OWH51" s="46"/>
      <c r="OWI51" s="46"/>
      <c r="OWJ51" s="46"/>
      <c r="OWK51" s="46"/>
      <c r="OWL51" s="46"/>
      <c r="OWM51" s="46"/>
      <c r="OWN51" s="46"/>
      <c r="OWO51" s="46"/>
      <c r="OWP51" s="46"/>
      <c r="OWQ51" s="46"/>
      <c r="OWR51" s="46"/>
      <c r="OWS51" s="46"/>
      <c r="OWT51" s="46"/>
      <c r="OWU51" s="46"/>
      <c r="OWV51" s="46"/>
      <c r="OWW51" s="46"/>
      <c r="OWX51" s="46"/>
      <c r="OWY51" s="46"/>
      <c r="OWZ51" s="46"/>
      <c r="OXA51" s="46"/>
      <c r="OXB51" s="46"/>
      <c r="OXC51" s="46"/>
      <c r="OXD51" s="46"/>
      <c r="OXE51" s="46"/>
      <c r="OXF51" s="46"/>
      <c r="OXG51" s="46"/>
      <c r="OXH51" s="46"/>
      <c r="OXI51" s="46"/>
      <c r="OXJ51" s="46"/>
      <c r="OXK51" s="46"/>
      <c r="OXL51" s="46"/>
      <c r="OXM51" s="46"/>
      <c r="OXN51" s="46"/>
      <c r="OXO51" s="46"/>
      <c r="OXP51" s="46"/>
      <c r="OXQ51" s="46"/>
      <c r="OXR51" s="46"/>
      <c r="OXS51" s="46"/>
      <c r="OXT51" s="46"/>
      <c r="OXU51" s="46"/>
      <c r="OXV51" s="46"/>
      <c r="OXW51" s="46"/>
      <c r="OXX51" s="46"/>
      <c r="OXY51" s="46"/>
      <c r="OXZ51" s="46"/>
      <c r="OYA51" s="46"/>
      <c r="OYB51" s="46"/>
      <c r="OYC51" s="46"/>
      <c r="OYD51" s="46"/>
      <c r="OYE51" s="46"/>
      <c r="OYF51" s="46"/>
      <c r="OYG51" s="46"/>
      <c r="OYH51" s="46"/>
      <c r="OYI51" s="46"/>
      <c r="OYJ51" s="46"/>
      <c r="OYK51" s="46"/>
      <c r="OYL51" s="46"/>
      <c r="OYM51" s="46"/>
      <c r="OYN51" s="46"/>
      <c r="OYO51" s="46"/>
      <c r="OYP51" s="46"/>
      <c r="OYQ51" s="46"/>
      <c r="OYR51" s="46"/>
      <c r="OYS51" s="46"/>
      <c r="OYT51" s="46"/>
      <c r="OYU51" s="46"/>
      <c r="OYV51" s="46"/>
      <c r="OYW51" s="46"/>
      <c r="OYX51" s="46"/>
      <c r="OYY51" s="46"/>
      <c r="OYZ51" s="46"/>
      <c r="OZA51" s="46"/>
      <c r="OZB51" s="46"/>
      <c r="OZC51" s="46"/>
      <c r="OZD51" s="46"/>
      <c r="OZE51" s="46"/>
      <c r="OZF51" s="46"/>
      <c r="OZG51" s="46"/>
      <c r="OZH51" s="46"/>
      <c r="OZI51" s="46"/>
      <c r="OZJ51" s="46"/>
      <c r="OZK51" s="46"/>
      <c r="OZL51" s="46"/>
      <c r="OZM51" s="46"/>
      <c r="OZN51" s="46"/>
      <c r="OZO51" s="46"/>
      <c r="OZP51" s="46"/>
      <c r="OZQ51" s="46"/>
      <c r="OZR51" s="46"/>
      <c r="OZS51" s="46"/>
      <c r="OZT51" s="46"/>
      <c r="OZU51" s="46"/>
      <c r="OZV51" s="46"/>
      <c r="OZW51" s="46"/>
      <c r="OZX51" s="46"/>
      <c r="OZY51" s="46"/>
      <c r="OZZ51" s="46"/>
      <c r="PAA51" s="46"/>
      <c r="PAB51" s="46"/>
      <c r="PAC51" s="46"/>
      <c r="PAD51" s="46"/>
      <c r="PAE51" s="46"/>
      <c r="PAF51" s="46"/>
      <c r="PAG51" s="46"/>
      <c r="PAH51" s="46"/>
      <c r="PAI51" s="46"/>
      <c r="PAJ51" s="46"/>
      <c r="PAK51" s="46"/>
      <c r="PAL51" s="46"/>
      <c r="PAM51" s="46"/>
      <c r="PAN51" s="46"/>
      <c r="PAO51" s="46"/>
      <c r="PAP51" s="46"/>
      <c r="PAQ51" s="46"/>
      <c r="PAR51" s="46"/>
      <c r="PAS51" s="46"/>
      <c r="PAT51" s="46"/>
      <c r="PAU51" s="46"/>
      <c r="PAV51" s="46"/>
      <c r="PAW51" s="46"/>
      <c r="PAX51" s="46"/>
      <c r="PAY51" s="46"/>
      <c r="PAZ51" s="46"/>
      <c r="PBA51" s="46"/>
      <c r="PBB51" s="46"/>
      <c r="PBC51" s="46"/>
      <c r="PBD51" s="46"/>
      <c r="PBE51" s="46"/>
      <c r="PBF51" s="46"/>
      <c r="PBG51" s="46"/>
      <c r="PBH51" s="46"/>
      <c r="PBI51" s="46"/>
      <c r="PBJ51" s="46"/>
      <c r="PBK51" s="46"/>
      <c r="PBL51" s="46"/>
      <c r="PBM51" s="46"/>
      <c r="PBN51" s="46"/>
      <c r="PBO51" s="46"/>
      <c r="PBP51" s="46"/>
      <c r="PBQ51" s="46"/>
      <c r="PBR51" s="46"/>
      <c r="PBS51" s="46"/>
      <c r="PBT51" s="46"/>
      <c r="PBU51" s="46"/>
      <c r="PBV51" s="46"/>
      <c r="PBW51" s="46"/>
      <c r="PBX51" s="46"/>
      <c r="PBY51" s="46"/>
      <c r="PBZ51" s="46"/>
      <c r="PCA51" s="46"/>
      <c r="PCB51" s="46"/>
      <c r="PCC51" s="46"/>
      <c r="PCD51" s="46"/>
      <c r="PCE51" s="46"/>
      <c r="PCF51" s="46"/>
      <c r="PCG51" s="46"/>
      <c r="PCH51" s="46"/>
      <c r="PCI51" s="46"/>
      <c r="PCJ51" s="46"/>
      <c r="PCK51" s="46"/>
      <c r="PCL51" s="46"/>
      <c r="PCM51" s="46"/>
      <c r="PCN51" s="46"/>
      <c r="PCO51" s="46"/>
      <c r="PCP51" s="46"/>
      <c r="PCQ51" s="46"/>
      <c r="PCR51" s="46"/>
      <c r="PCS51" s="46"/>
      <c r="PCT51" s="46"/>
      <c r="PCU51" s="46"/>
      <c r="PCV51" s="46"/>
      <c r="PCW51" s="46"/>
      <c r="PCX51" s="46"/>
      <c r="PCY51" s="46"/>
      <c r="PCZ51" s="46"/>
      <c r="PDA51" s="46"/>
      <c r="PDB51" s="46"/>
      <c r="PDC51" s="46"/>
      <c r="PDD51" s="46"/>
      <c r="PDE51" s="46"/>
      <c r="PDF51" s="46"/>
      <c r="PDG51" s="46"/>
      <c r="PDH51" s="46"/>
      <c r="PDI51" s="46"/>
      <c r="PDJ51" s="46"/>
      <c r="PDK51" s="46"/>
      <c r="PDL51" s="46"/>
      <c r="PDM51" s="46"/>
      <c r="PDN51" s="46"/>
      <c r="PDO51" s="46"/>
      <c r="PDP51" s="46"/>
      <c r="PDQ51" s="46"/>
      <c r="PDR51" s="46"/>
      <c r="PDS51" s="46"/>
      <c r="PDT51" s="46"/>
      <c r="PDU51" s="46"/>
      <c r="PDV51" s="46"/>
      <c r="PDW51" s="46"/>
      <c r="PDX51" s="46"/>
      <c r="PDY51" s="46"/>
      <c r="PDZ51" s="46"/>
      <c r="PEA51" s="46"/>
      <c r="PEB51" s="46"/>
      <c r="PEC51" s="46"/>
      <c r="PED51" s="46"/>
      <c r="PEE51" s="46"/>
      <c r="PEF51" s="46"/>
      <c r="PEG51" s="46"/>
      <c r="PEH51" s="46"/>
      <c r="PEI51" s="46"/>
      <c r="PEJ51" s="46"/>
      <c r="PEK51" s="46"/>
      <c r="PEL51" s="46"/>
      <c r="PEM51" s="46"/>
      <c r="PEN51" s="46"/>
      <c r="PEO51" s="46"/>
      <c r="PEP51" s="46"/>
      <c r="PEQ51" s="46"/>
      <c r="PER51" s="46"/>
      <c r="PES51" s="46"/>
      <c r="PET51" s="46"/>
      <c r="PEU51" s="46"/>
      <c r="PEV51" s="46"/>
      <c r="PEW51" s="46"/>
      <c r="PEX51" s="46"/>
      <c r="PEY51" s="46"/>
      <c r="PEZ51" s="46"/>
      <c r="PFA51" s="46"/>
      <c r="PFB51" s="46"/>
      <c r="PFC51" s="46"/>
      <c r="PFD51" s="46"/>
      <c r="PFE51" s="46"/>
      <c r="PFF51" s="46"/>
      <c r="PFG51" s="46"/>
      <c r="PFH51" s="46"/>
      <c r="PFI51" s="46"/>
      <c r="PFJ51" s="46"/>
      <c r="PFK51" s="46"/>
      <c r="PFL51" s="46"/>
      <c r="PFM51" s="46"/>
      <c r="PFN51" s="46"/>
      <c r="PFO51" s="46"/>
      <c r="PFP51" s="46"/>
      <c r="PFQ51" s="46"/>
      <c r="PFR51" s="46"/>
      <c r="PFS51" s="46"/>
      <c r="PFT51" s="46"/>
      <c r="PFU51" s="46"/>
      <c r="PFV51" s="46"/>
      <c r="PFW51" s="46"/>
      <c r="PFX51" s="46"/>
      <c r="PFY51" s="46"/>
      <c r="PFZ51" s="46"/>
      <c r="PGA51" s="46"/>
      <c r="PGB51" s="46"/>
      <c r="PGC51" s="46"/>
      <c r="PGD51" s="46"/>
      <c r="PGE51" s="46"/>
      <c r="PGF51" s="46"/>
      <c r="PGG51" s="46"/>
      <c r="PGH51" s="46"/>
      <c r="PGI51" s="46"/>
      <c r="PGJ51" s="46"/>
      <c r="PGK51" s="46"/>
      <c r="PGL51" s="46"/>
      <c r="PGM51" s="46"/>
      <c r="PGN51" s="46"/>
      <c r="PGO51" s="46"/>
      <c r="PGP51" s="46"/>
      <c r="PGQ51" s="46"/>
      <c r="PGR51" s="46"/>
      <c r="PGS51" s="46"/>
      <c r="PGT51" s="46"/>
      <c r="PGU51" s="46"/>
      <c r="PGV51" s="46"/>
      <c r="PGW51" s="46"/>
      <c r="PGX51" s="46"/>
      <c r="PGY51" s="46"/>
      <c r="PGZ51" s="46"/>
      <c r="PHA51" s="46"/>
      <c r="PHB51" s="46"/>
      <c r="PHC51" s="46"/>
      <c r="PHD51" s="46"/>
      <c r="PHE51" s="46"/>
      <c r="PHF51" s="46"/>
      <c r="PHG51" s="46"/>
      <c r="PHH51" s="46"/>
      <c r="PHI51" s="46"/>
      <c r="PHJ51" s="46"/>
      <c r="PHK51" s="46"/>
      <c r="PHL51" s="46"/>
      <c r="PHM51" s="46"/>
      <c r="PHN51" s="46"/>
      <c r="PHO51" s="46"/>
      <c r="PHP51" s="46"/>
      <c r="PHQ51" s="46"/>
      <c r="PHR51" s="46"/>
      <c r="PHS51" s="46"/>
      <c r="PHT51" s="46"/>
      <c r="PHU51" s="46"/>
      <c r="PHV51" s="46"/>
      <c r="PHW51" s="46"/>
      <c r="PHX51" s="46"/>
      <c r="PHY51" s="46"/>
      <c r="PHZ51" s="46"/>
      <c r="PIA51" s="46"/>
      <c r="PIB51" s="46"/>
      <c r="PIC51" s="46"/>
      <c r="PID51" s="46"/>
      <c r="PIE51" s="46"/>
      <c r="PIF51" s="46"/>
      <c r="PIG51" s="46"/>
      <c r="PIH51" s="46"/>
      <c r="PII51" s="46"/>
      <c r="PIJ51" s="46"/>
      <c r="PIK51" s="46"/>
      <c r="PIL51" s="46"/>
      <c r="PIM51" s="46"/>
      <c r="PIN51" s="46"/>
      <c r="PIO51" s="46"/>
      <c r="PIP51" s="46"/>
      <c r="PIQ51" s="46"/>
      <c r="PIR51" s="46"/>
      <c r="PIS51" s="46"/>
      <c r="PIT51" s="46"/>
      <c r="PIU51" s="46"/>
      <c r="PIV51" s="46"/>
      <c r="PIW51" s="46"/>
      <c r="PIX51" s="46"/>
      <c r="PIY51" s="46"/>
      <c r="PIZ51" s="46"/>
      <c r="PJA51" s="46"/>
      <c r="PJB51" s="46"/>
      <c r="PJC51" s="46"/>
      <c r="PJD51" s="46"/>
      <c r="PJE51" s="46"/>
      <c r="PJF51" s="46"/>
      <c r="PJG51" s="46"/>
      <c r="PJH51" s="46"/>
      <c r="PJI51" s="46"/>
      <c r="PJJ51" s="46"/>
      <c r="PJK51" s="46"/>
      <c r="PJL51" s="46"/>
      <c r="PJM51" s="46"/>
      <c r="PJN51" s="46"/>
      <c r="PJO51" s="46"/>
      <c r="PJP51" s="46"/>
      <c r="PJQ51" s="46"/>
      <c r="PJR51" s="46"/>
      <c r="PJS51" s="46"/>
      <c r="PJT51" s="46"/>
      <c r="PJU51" s="46"/>
      <c r="PJV51" s="46"/>
      <c r="PJW51" s="46"/>
      <c r="PJX51" s="46"/>
      <c r="PJY51" s="46"/>
      <c r="PJZ51" s="46"/>
      <c r="PKA51" s="46"/>
      <c r="PKB51" s="46"/>
      <c r="PKC51" s="46"/>
      <c r="PKD51" s="46"/>
      <c r="PKE51" s="46"/>
      <c r="PKF51" s="46"/>
      <c r="PKG51" s="46"/>
      <c r="PKH51" s="46"/>
      <c r="PKI51" s="46"/>
      <c r="PKJ51" s="46"/>
      <c r="PKK51" s="46"/>
      <c r="PKL51" s="46"/>
      <c r="PKM51" s="46"/>
      <c r="PKN51" s="46"/>
      <c r="PKO51" s="46"/>
      <c r="PKP51" s="46"/>
      <c r="PKQ51" s="46"/>
      <c r="PKR51" s="46"/>
      <c r="PKS51" s="46"/>
      <c r="PKT51" s="46"/>
      <c r="PKU51" s="46"/>
      <c r="PKV51" s="46"/>
      <c r="PKW51" s="46"/>
      <c r="PKX51" s="46"/>
      <c r="PKY51" s="46"/>
      <c r="PKZ51" s="46"/>
      <c r="PLA51" s="46"/>
      <c r="PLB51" s="46"/>
      <c r="PLC51" s="46"/>
      <c r="PLD51" s="46"/>
      <c r="PLE51" s="46"/>
      <c r="PLF51" s="46"/>
      <c r="PLG51" s="46"/>
      <c r="PLH51" s="46"/>
      <c r="PLI51" s="46"/>
      <c r="PLJ51" s="46"/>
      <c r="PLK51" s="46"/>
      <c r="PLL51" s="46"/>
      <c r="PLM51" s="46"/>
      <c r="PLN51" s="46"/>
      <c r="PLO51" s="46"/>
      <c r="PLP51" s="46"/>
      <c r="PLQ51" s="46"/>
      <c r="PLR51" s="46"/>
      <c r="PLS51" s="46"/>
      <c r="PLT51" s="46"/>
      <c r="PLU51" s="46"/>
      <c r="PLV51" s="46"/>
      <c r="PLW51" s="46"/>
      <c r="PLX51" s="46"/>
      <c r="PLY51" s="46"/>
      <c r="PLZ51" s="46"/>
      <c r="PMA51" s="46"/>
      <c r="PMB51" s="46"/>
      <c r="PMC51" s="46"/>
      <c r="PMD51" s="46"/>
      <c r="PME51" s="46"/>
      <c r="PMF51" s="46"/>
      <c r="PMG51" s="46"/>
      <c r="PMH51" s="46"/>
      <c r="PMI51" s="46"/>
      <c r="PMJ51" s="46"/>
      <c r="PMK51" s="46"/>
      <c r="PML51" s="46"/>
      <c r="PMM51" s="46"/>
      <c r="PMN51" s="46"/>
      <c r="PMO51" s="46"/>
      <c r="PMP51" s="46"/>
      <c r="PMQ51" s="46"/>
      <c r="PMR51" s="46"/>
      <c r="PMS51" s="46"/>
      <c r="PMT51" s="46"/>
      <c r="PMU51" s="46"/>
      <c r="PMV51" s="46"/>
      <c r="PMW51" s="46"/>
      <c r="PMX51" s="46"/>
      <c r="PMY51" s="46"/>
      <c r="PMZ51" s="46"/>
      <c r="PNA51" s="46"/>
      <c r="PNB51" s="46"/>
      <c r="PNC51" s="46"/>
      <c r="PND51" s="46"/>
      <c r="PNE51" s="46"/>
      <c r="PNF51" s="46"/>
      <c r="PNG51" s="46"/>
      <c r="PNH51" s="46"/>
      <c r="PNI51" s="46"/>
      <c r="PNJ51" s="46"/>
      <c r="PNK51" s="46"/>
      <c r="PNL51" s="46"/>
      <c r="PNM51" s="46"/>
      <c r="PNN51" s="46"/>
      <c r="PNO51" s="46"/>
      <c r="PNP51" s="46"/>
      <c r="PNQ51" s="46"/>
      <c r="PNR51" s="46"/>
      <c r="PNS51" s="46"/>
      <c r="PNT51" s="46"/>
      <c r="PNU51" s="46"/>
      <c r="PNV51" s="46"/>
      <c r="PNW51" s="46"/>
      <c r="PNX51" s="46"/>
      <c r="PNY51" s="46"/>
      <c r="PNZ51" s="46"/>
      <c r="POA51" s="46"/>
      <c r="POB51" s="46"/>
      <c r="POC51" s="46"/>
      <c r="POD51" s="46"/>
      <c r="POE51" s="46"/>
      <c r="POF51" s="46"/>
      <c r="POG51" s="46"/>
      <c r="POH51" s="46"/>
      <c r="POI51" s="46"/>
      <c r="POJ51" s="46"/>
      <c r="POK51" s="46"/>
      <c r="POL51" s="46"/>
      <c r="POM51" s="46"/>
      <c r="PON51" s="46"/>
      <c r="POO51" s="46"/>
      <c r="POP51" s="46"/>
      <c r="POQ51" s="46"/>
      <c r="POR51" s="46"/>
      <c r="POS51" s="46"/>
      <c r="POT51" s="46"/>
      <c r="POU51" s="46"/>
      <c r="POV51" s="46"/>
      <c r="POW51" s="46"/>
      <c r="POX51" s="46"/>
      <c r="POY51" s="46"/>
      <c r="POZ51" s="46"/>
      <c r="PPA51" s="46"/>
      <c r="PPB51" s="46"/>
      <c r="PPC51" s="46"/>
      <c r="PPD51" s="46"/>
      <c r="PPE51" s="46"/>
      <c r="PPF51" s="46"/>
      <c r="PPG51" s="46"/>
      <c r="PPH51" s="46"/>
      <c r="PPI51" s="46"/>
      <c r="PPJ51" s="46"/>
      <c r="PPK51" s="46"/>
      <c r="PPL51" s="46"/>
      <c r="PPM51" s="46"/>
      <c r="PPN51" s="46"/>
      <c r="PPO51" s="46"/>
      <c r="PPP51" s="46"/>
      <c r="PPQ51" s="46"/>
      <c r="PPR51" s="46"/>
      <c r="PPS51" s="46"/>
      <c r="PPT51" s="46"/>
      <c r="PPU51" s="46"/>
      <c r="PPV51" s="46"/>
      <c r="PPW51" s="46"/>
      <c r="PPX51" s="46"/>
      <c r="PPY51" s="46"/>
      <c r="PPZ51" s="46"/>
      <c r="PQA51" s="46"/>
      <c r="PQB51" s="46"/>
      <c r="PQC51" s="46"/>
      <c r="PQD51" s="46"/>
      <c r="PQE51" s="46"/>
      <c r="PQF51" s="46"/>
      <c r="PQG51" s="46"/>
      <c r="PQH51" s="46"/>
      <c r="PQI51" s="46"/>
      <c r="PQJ51" s="46"/>
      <c r="PQK51" s="46"/>
      <c r="PQL51" s="46"/>
      <c r="PQM51" s="46"/>
      <c r="PQN51" s="46"/>
      <c r="PQO51" s="46"/>
      <c r="PQP51" s="46"/>
      <c r="PQQ51" s="46"/>
      <c r="PQR51" s="46"/>
      <c r="PQS51" s="46"/>
      <c r="PQT51" s="46"/>
      <c r="PQU51" s="46"/>
      <c r="PQV51" s="46"/>
      <c r="PQW51" s="46"/>
      <c r="PQX51" s="46"/>
      <c r="PQY51" s="46"/>
      <c r="PQZ51" s="46"/>
      <c r="PRA51" s="46"/>
      <c r="PRB51" s="46"/>
      <c r="PRC51" s="46"/>
      <c r="PRD51" s="46"/>
      <c r="PRE51" s="46"/>
      <c r="PRF51" s="46"/>
      <c r="PRG51" s="46"/>
      <c r="PRH51" s="46"/>
      <c r="PRI51" s="46"/>
      <c r="PRJ51" s="46"/>
      <c r="PRK51" s="46"/>
      <c r="PRL51" s="46"/>
      <c r="PRM51" s="46"/>
      <c r="PRN51" s="46"/>
      <c r="PRO51" s="46"/>
      <c r="PRP51" s="46"/>
      <c r="PRQ51" s="46"/>
      <c r="PRR51" s="46"/>
      <c r="PRS51" s="46"/>
      <c r="PRT51" s="46"/>
      <c r="PRU51" s="46"/>
      <c r="PRV51" s="46"/>
      <c r="PRW51" s="46"/>
      <c r="PRX51" s="46"/>
      <c r="PRY51" s="46"/>
      <c r="PRZ51" s="46"/>
      <c r="PSA51" s="46"/>
      <c r="PSB51" s="46"/>
      <c r="PSC51" s="46"/>
      <c r="PSD51" s="46"/>
      <c r="PSE51" s="46"/>
      <c r="PSF51" s="46"/>
      <c r="PSG51" s="46"/>
      <c r="PSH51" s="46"/>
      <c r="PSI51" s="46"/>
      <c r="PSJ51" s="46"/>
      <c r="PSK51" s="46"/>
      <c r="PSL51" s="46"/>
      <c r="PSM51" s="46"/>
      <c r="PSN51" s="46"/>
      <c r="PSO51" s="46"/>
      <c r="PSP51" s="46"/>
      <c r="PSQ51" s="46"/>
      <c r="PSR51" s="46"/>
      <c r="PSS51" s="46"/>
      <c r="PST51" s="46"/>
      <c r="PSU51" s="46"/>
      <c r="PSV51" s="46"/>
      <c r="PSW51" s="46"/>
      <c r="PSX51" s="46"/>
      <c r="PSY51" s="46"/>
      <c r="PSZ51" s="46"/>
      <c r="PTA51" s="46"/>
      <c r="PTB51" s="46"/>
      <c r="PTC51" s="46"/>
      <c r="PTD51" s="46"/>
      <c r="PTE51" s="46"/>
      <c r="PTF51" s="46"/>
      <c r="PTG51" s="46"/>
      <c r="PTH51" s="46"/>
      <c r="PTI51" s="46"/>
      <c r="PTJ51" s="46"/>
      <c r="PTK51" s="46"/>
      <c r="PTL51" s="46"/>
      <c r="PTM51" s="46"/>
      <c r="PTN51" s="46"/>
      <c r="PTO51" s="46"/>
      <c r="PTP51" s="46"/>
      <c r="PTQ51" s="46"/>
      <c r="PTR51" s="46"/>
      <c r="PTS51" s="46"/>
      <c r="PTT51" s="46"/>
      <c r="PTU51" s="46"/>
      <c r="PTV51" s="46"/>
      <c r="PTW51" s="46"/>
      <c r="PTX51" s="46"/>
      <c r="PTY51" s="46"/>
      <c r="PTZ51" s="46"/>
      <c r="PUA51" s="46"/>
      <c r="PUB51" s="46"/>
      <c r="PUC51" s="46"/>
      <c r="PUD51" s="46"/>
      <c r="PUE51" s="46"/>
      <c r="PUF51" s="46"/>
      <c r="PUG51" s="46"/>
      <c r="PUH51" s="46"/>
      <c r="PUI51" s="46"/>
      <c r="PUJ51" s="46"/>
      <c r="PUK51" s="46"/>
      <c r="PUL51" s="46"/>
      <c r="PUM51" s="46"/>
      <c r="PUN51" s="46"/>
      <c r="PUO51" s="46"/>
      <c r="PUP51" s="46"/>
      <c r="PUQ51" s="46"/>
      <c r="PUR51" s="46"/>
      <c r="PUS51" s="46"/>
      <c r="PUT51" s="46"/>
      <c r="PUU51" s="46"/>
      <c r="PUV51" s="46"/>
      <c r="PUW51" s="46"/>
      <c r="PUX51" s="46"/>
      <c r="PUY51" s="46"/>
      <c r="PUZ51" s="46"/>
      <c r="PVA51" s="46"/>
      <c r="PVB51" s="46"/>
      <c r="PVC51" s="46"/>
      <c r="PVD51" s="46"/>
      <c r="PVE51" s="46"/>
      <c r="PVF51" s="46"/>
      <c r="PVG51" s="46"/>
      <c r="PVH51" s="46"/>
      <c r="PVI51" s="46"/>
      <c r="PVJ51" s="46"/>
      <c r="PVK51" s="46"/>
      <c r="PVL51" s="46"/>
      <c r="PVM51" s="46"/>
      <c r="PVN51" s="46"/>
      <c r="PVO51" s="46"/>
      <c r="PVP51" s="46"/>
      <c r="PVQ51" s="46"/>
      <c r="PVR51" s="46"/>
      <c r="PVS51" s="46"/>
      <c r="PVT51" s="46"/>
      <c r="PVU51" s="46"/>
      <c r="PVV51" s="46"/>
      <c r="PVW51" s="46"/>
      <c r="PVX51" s="46"/>
      <c r="PVY51" s="46"/>
      <c r="PVZ51" s="46"/>
      <c r="PWA51" s="46"/>
      <c r="PWB51" s="46"/>
      <c r="PWC51" s="46"/>
      <c r="PWD51" s="46"/>
      <c r="PWE51" s="46"/>
      <c r="PWF51" s="46"/>
      <c r="PWG51" s="46"/>
      <c r="PWH51" s="46"/>
      <c r="PWI51" s="46"/>
      <c r="PWJ51" s="46"/>
      <c r="PWK51" s="46"/>
      <c r="PWL51" s="46"/>
      <c r="PWM51" s="46"/>
      <c r="PWN51" s="46"/>
      <c r="PWO51" s="46"/>
      <c r="PWP51" s="46"/>
      <c r="PWQ51" s="46"/>
      <c r="PWR51" s="46"/>
      <c r="PWS51" s="46"/>
      <c r="PWT51" s="46"/>
      <c r="PWU51" s="46"/>
      <c r="PWV51" s="46"/>
      <c r="PWW51" s="46"/>
      <c r="PWX51" s="46"/>
      <c r="PWY51" s="46"/>
      <c r="PWZ51" s="46"/>
      <c r="PXA51" s="46"/>
      <c r="PXB51" s="46"/>
      <c r="PXC51" s="46"/>
      <c r="PXD51" s="46"/>
      <c r="PXE51" s="46"/>
      <c r="PXF51" s="46"/>
      <c r="PXG51" s="46"/>
      <c r="PXH51" s="46"/>
      <c r="PXI51" s="46"/>
      <c r="PXJ51" s="46"/>
      <c r="PXK51" s="46"/>
      <c r="PXL51" s="46"/>
      <c r="PXM51" s="46"/>
      <c r="PXN51" s="46"/>
      <c r="PXO51" s="46"/>
      <c r="PXP51" s="46"/>
      <c r="PXQ51" s="46"/>
      <c r="PXR51" s="46"/>
      <c r="PXS51" s="46"/>
      <c r="PXT51" s="46"/>
      <c r="PXU51" s="46"/>
      <c r="PXV51" s="46"/>
      <c r="PXW51" s="46"/>
      <c r="PXX51" s="46"/>
      <c r="PXY51" s="46"/>
      <c r="PXZ51" s="46"/>
      <c r="PYA51" s="46"/>
      <c r="PYB51" s="46"/>
      <c r="PYC51" s="46"/>
      <c r="PYD51" s="46"/>
      <c r="PYE51" s="46"/>
      <c r="PYF51" s="46"/>
      <c r="PYG51" s="46"/>
      <c r="PYH51" s="46"/>
      <c r="PYI51" s="46"/>
      <c r="PYJ51" s="46"/>
      <c r="PYK51" s="46"/>
      <c r="PYL51" s="46"/>
      <c r="PYM51" s="46"/>
      <c r="PYN51" s="46"/>
      <c r="PYO51" s="46"/>
      <c r="PYP51" s="46"/>
      <c r="PYQ51" s="46"/>
      <c r="PYR51" s="46"/>
      <c r="PYS51" s="46"/>
      <c r="PYT51" s="46"/>
      <c r="PYU51" s="46"/>
      <c r="PYV51" s="46"/>
      <c r="PYW51" s="46"/>
      <c r="PYX51" s="46"/>
      <c r="PYY51" s="46"/>
      <c r="PYZ51" s="46"/>
      <c r="PZA51" s="46"/>
      <c r="PZB51" s="46"/>
      <c r="PZC51" s="46"/>
      <c r="PZD51" s="46"/>
      <c r="PZE51" s="46"/>
      <c r="PZF51" s="46"/>
      <c r="PZG51" s="46"/>
      <c r="PZH51" s="46"/>
      <c r="PZI51" s="46"/>
      <c r="PZJ51" s="46"/>
      <c r="PZK51" s="46"/>
      <c r="PZL51" s="46"/>
      <c r="PZM51" s="46"/>
      <c r="PZN51" s="46"/>
      <c r="PZO51" s="46"/>
      <c r="PZP51" s="46"/>
      <c r="PZQ51" s="46"/>
      <c r="PZR51" s="46"/>
      <c r="PZS51" s="46"/>
      <c r="PZT51" s="46"/>
      <c r="PZU51" s="46"/>
      <c r="PZV51" s="46"/>
      <c r="PZW51" s="46"/>
      <c r="PZX51" s="46"/>
      <c r="PZY51" s="46"/>
      <c r="PZZ51" s="46"/>
      <c r="QAA51" s="46"/>
      <c r="QAB51" s="46"/>
      <c r="QAC51" s="46"/>
      <c r="QAD51" s="46"/>
      <c r="QAE51" s="46"/>
      <c r="QAF51" s="46"/>
      <c r="QAG51" s="46"/>
      <c r="QAH51" s="46"/>
      <c r="QAI51" s="46"/>
      <c r="QAJ51" s="46"/>
      <c r="QAK51" s="46"/>
      <c r="QAL51" s="46"/>
      <c r="QAM51" s="46"/>
      <c r="QAN51" s="46"/>
      <c r="QAO51" s="46"/>
      <c r="QAP51" s="46"/>
      <c r="QAQ51" s="46"/>
      <c r="QAR51" s="46"/>
      <c r="QAS51" s="46"/>
      <c r="QAT51" s="46"/>
      <c r="QAU51" s="46"/>
      <c r="QAV51" s="46"/>
      <c r="QAW51" s="46"/>
      <c r="QAX51" s="46"/>
      <c r="QAY51" s="46"/>
      <c r="QAZ51" s="46"/>
      <c r="QBA51" s="46"/>
      <c r="QBB51" s="46"/>
      <c r="QBC51" s="46"/>
      <c r="QBD51" s="46"/>
      <c r="QBE51" s="46"/>
      <c r="QBF51" s="46"/>
      <c r="QBG51" s="46"/>
      <c r="QBH51" s="46"/>
      <c r="QBI51" s="46"/>
      <c r="QBJ51" s="46"/>
      <c r="QBK51" s="46"/>
      <c r="QBL51" s="46"/>
      <c r="QBM51" s="46"/>
      <c r="QBN51" s="46"/>
      <c r="QBO51" s="46"/>
      <c r="QBP51" s="46"/>
      <c r="QBQ51" s="46"/>
      <c r="QBR51" s="46"/>
      <c r="QBS51" s="46"/>
      <c r="QBT51" s="46"/>
      <c r="QBU51" s="46"/>
      <c r="QBV51" s="46"/>
      <c r="QBW51" s="46"/>
      <c r="QBX51" s="46"/>
      <c r="QBY51" s="46"/>
      <c r="QBZ51" s="46"/>
      <c r="QCA51" s="46"/>
      <c r="QCB51" s="46"/>
      <c r="QCC51" s="46"/>
      <c r="QCD51" s="46"/>
      <c r="QCE51" s="46"/>
      <c r="QCF51" s="46"/>
      <c r="QCG51" s="46"/>
      <c r="QCH51" s="46"/>
      <c r="QCI51" s="46"/>
      <c r="QCJ51" s="46"/>
      <c r="QCK51" s="46"/>
      <c r="QCL51" s="46"/>
      <c r="QCM51" s="46"/>
      <c r="QCN51" s="46"/>
      <c r="QCO51" s="46"/>
      <c r="QCP51" s="46"/>
      <c r="QCQ51" s="46"/>
      <c r="QCR51" s="46"/>
      <c r="QCS51" s="46"/>
      <c r="QCT51" s="46"/>
      <c r="QCU51" s="46"/>
      <c r="QCV51" s="46"/>
      <c r="QCW51" s="46"/>
      <c r="QCX51" s="46"/>
      <c r="QCY51" s="46"/>
      <c r="QCZ51" s="46"/>
      <c r="QDA51" s="46"/>
      <c r="QDB51" s="46"/>
      <c r="QDC51" s="46"/>
      <c r="QDD51" s="46"/>
      <c r="QDE51" s="46"/>
      <c r="QDF51" s="46"/>
      <c r="QDG51" s="46"/>
      <c r="QDH51" s="46"/>
      <c r="QDI51" s="46"/>
      <c r="QDJ51" s="46"/>
      <c r="QDK51" s="46"/>
      <c r="QDL51" s="46"/>
      <c r="QDM51" s="46"/>
      <c r="QDN51" s="46"/>
      <c r="QDO51" s="46"/>
      <c r="QDP51" s="46"/>
      <c r="QDQ51" s="46"/>
      <c r="QDR51" s="46"/>
      <c r="QDS51" s="46"/>
      <c r="QDT51" s="46"/>
      <c r="QDU51" s="46"/>
      <c r="QDV51" s="46"/>
      <c r="QDW51" s="46"/>
      <c r="QDX51" s="46"/>
      <c r="QDY51" s="46"/>
      <c r="QDZ51" s="46"/>
      <c r="QEA51" s="46"/>
      <c r="QEB51" s="46"/>
      <c r="QEC51" s="46"/>
      <c r="QED51" s="46"/>
      <c r="QEE51" s="46"/>
      <c r="QEF51" s="46"/>
      <c r="QEG51" s="46"/>
      <c r="QEH51" s="46"/>
      <c r="QEI51" s="46"/>
      <c r="QEJ51" s="46"/>
      <c r="QEK51" s="46"/>
      <c r="QEL51" s="46"/>
      <c r="QEM51" s="46"/>
      <c r="QEN51" s="46"/>
      <c r="QEO51" s="46"/>
      <c r="QEP51" s="46"/>
      <c r="QEQ51" s="46"/>
      <c r="QER51" s="46"/>
      <c r="QES51" s="46"/>
      <c r="QET51" s="46"/>
      <c r="QEU51" s="46"/>
      <c r="QEV51" s="46"/>
      <c r="QEW51" s="46"/>
      <c r="QEX51" s="46"/>
      <c r="QEY51" s="46"/>
      <c r="QEZ51" s="46"/>
      <c r="QFA51" s="46"/>
      <c r="QFB51" s="46"/>
      <c r="QFC51" s="46"/>
      <c r="QFD51" s="46"/>
      <c r="QFE51" s="46"/>
      <c r="QFF51" s="46"/>
      <c r="QFG51" s="46"/>
      <c r="QFH51" s="46"/>
      <c r="QFI51" s="46"/>
      <c r="QFJ51" s="46"/>
      <c r="QFK51" s="46"/>
      <c r="QFL51" s="46"/>
      <c r="QFM51" s="46"/>
      <c r="QFN51" s="46"/>
      <c r="QFO51" s="46"/>
      <c r="QFP51" s="46"/>
      <c r="QFQ51" s="46"/>
      <c r="QFR51" s="46"/>
      <c r="QFS51" s="46"/>
      <c r="QFT51" s="46"/>
      <c r="QFU51" s="46"/>
      <c r="QFV51" s="46"/>
      <c r="QFW51" s="46"/>
      <c r="QFX51" s="46"/>
      <c r="QFY51" s="46"/>
      <c r="QFZ51" s="46"/>
      <c r="QGA51" s="46"/>
      <c r="QGB51" s="46"/>
      <c r="QGC51" s="46"/>
      <c r="QGD51" s="46"/>
      <c r="QGE51" s="46"/>
      <c r="QGF51" s="46"/>
      <c r="QGG51" s="46"/>
      <c r="QGH51" s="46"/>
      <c r="QGI51" s="46"/>
      <c r="QGJ51" s="46"/>
      <c r="QGK51" s="46"/>
      <c r="QGL51" s="46"/>
      <c r="QGM51" s="46"/>
      <c r="QGN51" s="46"/>
      <c r="QGO51" s="46"/>
      <c r="QGP51" s="46"/>
      <c r="QGQ51" s="46"/>
      <c r="QGR51" s="46"/>
      <c r="QGS51" s="46"/>
      <c r="QGT51" s="46"/>
      <c r="QGU51" s="46"/>
      <c r="QGV51" s="46"/>
      <c r="QGW51" s="46"/>
      <c r="QGX51" s="46"/>
      <c r="QGY51" s="46"/>
      <c r="QGZ51" s="46"/>
      <c r="QHA51" s="46"/>
      <c r="QHB51" s="46"/>
      <c r="QHC51" s="46"/>
      <c r="QHD51" s="46"/>
      <c r="QHE51" s="46"/>
      <c r="QHF51" s="46"/>
      <c r="QHG51" s="46"/>
      <c r="QHH51" s="46"/>
      <c r="QHI51" s="46"/>
      <c r="QHJ51" s="46"/>
      <c r="QHK51" s="46"/>
      <c r="QHL51" s="46"/>
      <c r="QHM51" s="46"/>
      <c r="QHN51" s="46"/>
      <c r="QHO51" s="46"/>
      <c r="QHP51" s="46"/>
      <c r="QHQ51" s="46"/>
      <c r="QHR51" s="46"/>
      <c r="QHS51" s="46"/>
      <c r="QHT51" s="46"/>
      <c r="QHU51" s="46"/>
      <c r="QHV51" s="46"/>
      <c r="QHW51" s="46"/>
      <c r="QHX51" s="46"/>
      <c r="QHY51" s="46"/>
      <c r="QHZ51" s="46"/>
      <c r="QIA51" s="46"/>
      <c r="QIB51" s="46"/>
      <c r="QIC51" s="46"/>
      <c r="QID51" s="46"/>
      <c r="QIE51" s="46"/>
      <c r="QIF51" s="46"/>
      <c r="QIG51" s="46"/>
      <c r="QIH51" s="46"/>
      <c r="QII51" s="46"/>
      <c r="QIJ51" s="46"/>
      <c r="QIK51" s="46"/>
      <c r="QIL51" s="46"/>
      <c r="QIM51" s="46"/>
      <c r="QIN51" s="46"/>
      <c r="QIO51" s="46"/>
      <c r="QIP51" s="46"/>
      <c r="QIQ51" s="46"/>
      <c r="QIR51" s="46"/>
      <c r="QIS51" s="46"/>
      <c r="QIT51" s="46"/>
      <c r="QIU51" s="46"/>
      <c r="QIV51" s="46"/>
      <c r="QIW51" s="46"/>
      <c r="QIX51" s="46"/>
      <c r="QIY51" s="46"/>
      <c r="QIZ51" s="46"/>
      <c r="QJA51" s="46"/>
      <c r="QJB51" s="46"/>
      <c r="QJC51" s="46"/>
      <c r="QJD51" s="46"/>
      <c r="QJE51" s="46"/>
      <c r="QJF51" s="46"/>
      <c r="QJG51" s="46"/>
      <c r="QJH51" s="46"/>
      <c r="QJI51" s="46"/>
      <c r="QJJ51" s="46"/>
      <c r="QJK51" s="46"/>
      <c r="QJL51" s="46"/>
      <c r="QJM51" s="46"/>
      <c r="QJN51" s="46"/>
      <c r="QJO51" s="46"/>
      <c r="QJP51" s="46"/>
      <c r="QJQ51" s="46"/>
      <c r="QJR51" s="46"/>
      <c r="QJS51" s="46"/>
      <c r="QJT51" s="46"/>
      <c r="QJU51" s="46"/>
      <c r="QJV51" s="46"/>
      <c r="QJW51" s="46"/>
      <c r="QJX51" s="46"/>
      <c r="QJY51" s="46"/>
      <c r="QJZ51" s="46"/>
      <c r="QKA51" s="46"/>
      <c r="QKB51" s="46"/>
      <c r="QKC51" s="46"/>
      <c r="QKD51" s="46"/>
      <c r="QKE51" s="46"/>
      <c r="QKF51" s="46"/>
      <c r="QKG51" s="46"/>
      <c r="QKH51" s="46"/>
      <c r="QKI51" s="46"/>
      <c r="QKJ51" s="46"/>
      <c r="QKK51" s="46"/>
      <c r="QKL51" s="46"/>
      <c r="QKM51" s="46"/>
      <c r="QKN51" s="46"/>
      <c r="QKO51" s="46"/>
      <c r="QKP51" s="46"/>
      <c r="QKQ51" s="46"/>
      <c r="QKR51" s="46"/>
      <c r="QKS51" s="46"/>
      <c r="QKT51" s="46"/>
      <c r="QKU51" s="46"/>
      <c r="QKV51" s="46"/>
      <c r="QKW51" s="46"/>
      <c r="QKX51" s="46"/>
      <c r="QKY51" s="46"/>
      <c r="QKZ51" s="46"/>
      <c r="QLA51" s="46"/>
      <c r="QLB51" s="46"/>
      <c r="QLC51" s="46"/>
      <c r="QLD51" s="46"/>
      <c r="QLE51" s="46"/>
      <c r="QLF51" s="46"/>
      <c r="QLG51" s="46"/>
      <c r="QLH51" s="46"/>
      <c r="QLI51" s="46"/>
      <c r="QLJ51" s="46"/>
      <c r="QLK51" s="46"/>
      <c r="QLL51" s="46"/>
      <c r="QLM51" s="46"/>
      <c r="QLN51" s="46"/>
      <c r="QLO51" s="46"/>
      <c r="QLP51" s="46"/>
      <c r="QLQ51" s="46"/>
      <c r="QLR51" s="46"/>
      <c r="QLS51" s="46"/>
      <c r="QLT51" s="46"/>
      <c r="QLU51" s="46"/>
      <c r="QLV51" s="46"/>
      <c r="QLW51" s="46"/>
      <c r="QLX51" s="46"/>
      <c r="QLY51" s="46"/>
      <c r="QLZ51" s="46"/>
      <c r="QMA51" s="46"/>
      <c r="QMB51" s="46"/>
      <c r="QMC51" s="46"/>
      <c r="QMD51" s="46"/>
      <c r="QME51" s="46"/>
      <c r="QMF51" s="46"/>
      <c r="QMG51" s="46"/>
      <c r="QMH51" s="46"/>
      <c r="QMI51" s="46"/>
      <c r="QMJ51" s="46"/>
      <c r="QMK51" s="46"/>
      <c r="QML51" s="46"/>
      <c r="QMM51" s="46"/>
      <c r="QMN51" s="46"/>
      <c r="QMO51" s="46"/>
      <c r="QMP51" s="46"/>
      <c r="QMQ51" s="46"/>
      <c r="QMR51" s="46"/>
      <c r="QMS51" s="46"/>
      <c r="QMT51" s="46"/>
      <c r="QMU51" s="46"/>
      <c r="QMV51" s="46"/>
      <c r="QMW51" s="46"/>
      <c r="QMX51" s="46"/>
      <c r="QMY51" s="46"/>
      <c r="QMZ51" s="46"/>
      <c r="QNA51" s="46"/>
      <c r="QNB51" s="46"/>
      <c r="QNC51" s="46"/>
      <c r="QND51" s="46"/>
      <c r="QNE51" s="46"/>
      <c r="QNF51" s="46"/>
      <c r="QNG51" s="46"/>
      <c r="QNH51" s="46"/>
      <c r="QNI51" s="46"/>
      <c r="QNJ51" s="46"/>
      <c r="QNK51" s="46"/>
      <c r="QNL51" s="46"/>
      <c r="QNM51" s="46"/>
      <c r="QNN51" s="46"/>
      <c r="QNO51" s="46"/>
      <c r="QNP51" s="46"/>
      <c r="QNQ51" s="46"/>
      <c r="QNR51" s="46"/>
      <c r="QNS51" s="46"/>
      <c r="QNT51" s="46"/>
      <c r="QNU51" s="46"/>
      <c r="QNV51" s="46"/>
      <c r="QNW51" s="46"/>
      <c r="QNX51" s="46"/>
      <c r="QNY51" s="46"/>
      <c r="QNZ51" s="46"/>
      <c r="QOA51" s="46"/>
      <c r="QOB51" s="46"/>
      <c r="QOC51" s="46"/>
      <c r="QOD51" s="46"/>
      <c r="QOE51" s="46"/>
      <c r="QOF51" s="46"/>
      <c r="QOG51" s="46"/>
      <c r="QOH51" s="46"/>
      <c r="QOI51" s="46"/>
      <c r="QOJ51" s="46"/>
      <c r="QOK51" s="46"/>
      <c r="QOL51" s="46"/>
      <c r="QOM51" s="46"/>
      <c r="QON51" s="46"/>
      <c r="QOO51" s="46"/>
      <c r="QOP51" s="46"/>
      <c r="QOQ51" s="46"/>
      <c r="QOR51" s="46"/>
      <c r="QOS51" s="46"/>
      <c r="QOT51" s="46"/>
      <c r="QOU51" s="46"/>
      <c r="QOV51" s="46"/>
      <c r="QOW51" s="46"/>
      <c r="QOX51" s="46"/>
      <c r="QOY51" s="46"/>
      <c r="QOZ51" s="46"/>
      <c r="QPA51" s="46"/>
      <c r="QPB51" s="46"/>
      <c r="QPC51" s="46"/>
      <c r="QPD51" s="46"/>
      <c r="QPE51" s="46"/>
      <c r="QPF51" s="46"/>
      <c r="QPG51" s="46"/>
      <c r="QPH51" s="46"/>
      <c r="QPI51" s="46"/>
      <c r="QPJ51" s="46"/>
      <c r="QPK51" s="46"/>
      <c r="QPL51" s="46"/>
      <c r="QPM51" s="46"/>
      <c r="QPN51" s="46"/>
      <c r="QPO51" s="46"/>
      <c r="QPP51" s="46"/>
      <c r="QPQ51" s="46"/>
      <c r="QPR51" s="46"/>
      <c r="QPS51" s="46"/>
      <c r="QPT51" s="46"/>
      <c r="QPU51" s="46"/>
      <c r="QPV51" s="46"/>
      <c r="QPW51" s="46"/>
      <c r="QPX51" s="46"/>
      <c r="QPY51" s="46"/>
      <c r="QPZ51" s="46"/>
      <c r="QQA51" s="46"/>
      <c r="QQB51" s="46"/>
      <c r="QQC51" s="46"/>
      <c r="QQD51" s="46"/>
      <c r="QQE51" s="46"/>
      <c r="QQF51" s="46"/>
      <c r="QQG51" s="46"/>
      <c r="QQH51" s="46"/>
      <c r="QQI51" s="46"/>
      <c r="QQJ51" s="46"/>
      <c r="QQK51" s="46"/>
      <c r="QQL51" s="46"/>
      <c r="QQM51" s="46"/>
      <c r="QQN51" s="46"/>
      <c r="QQO51" s="46"/>
      <c r="QQP51" s="46"/>
      <c r="QQQ51" s="46"/>
      <c r="QQR51" s="46"/>
      <c r="QQS51" s="46"/>
      <c r="QQT51" s="46"/>
      <c r="QQU51" s="46"/>
      <c r="QQV51" s="46"/>
      <c r="QQW51" s="46"/>
      <c r="QQX51" s="46"/>
      <c r="QQY51" s="46"/>
      <c r="QQZ51" s="46"/>
      <c r="QRA51" s="46"/>
      <c r="QRB51" s="46"/>
      <c r="QRC51" s="46"/>
      <c r="QRD51" s="46"/>
      <c r="QRE51" s="46"/>
      <c r="QRF51" s="46"/>
      <c r="QRG51" s="46"/>
      <c r="QRH51" s="46"/>
      <c r="QRI51" s="46"/>
      <c r="QRJ51" s="46"/>
      <c r="QRK51" s="46"/>
      <c r="QRL51" s="46"/>
      <c r="QRM51" s="46"/>
      <c r="QRN51" s="46"/>
      <c r="QRO51" s="46"/>
      <c r="QRP51" s="46"/>
      <c r="QRQ51" s="46"/>
      <c r="QRR51" s="46"/>
      <c r="QRS51" s="46"/>
      <c r="QRT51" s="46"/>
      <c r="QRU51" s="46"/>
      <c r="QRV51" s="46"/>
      <c r="QRW51" s="46"/>
      <c r="QRX51" s="46"/>
      <c r="QRY51" s="46"/>
      <c r="QRZ51" s="46"/>
      <c r="QSA51" s="46"/>
      <c r="QSB51" s="46"/>
      <c r="QSC51" s="46"/>
      <c r="QSD51" s="46"/>
      <c r="QSE51" s="46"/>
      <c r="QSF51" s="46"/>
      <c r="QSG51" s="46"/>
      <c r="QSH51" s="46"/>
      <c r="QSI51" s="46"/>
      <c r="QSJ51" s="46"/>
      <c r="QSK51" s="46"/>
      <c r="QSL51" s="46"/>
      <c r="QSM51" s="46"/>
      <c r="QSN51" s="46"/>
      <c r="QSO51" s="46"/>
      <c r="QSP51" s="46"/>
      <c r="QSQ51" s="46"/>
      <c r="QSR51" s="46"/>
      <c r="QSS51" s="46"/>
      <c r="QST51" s="46"/>
      <c r="QSU51" s="46"/>
      <c r="QSV51" s="46"/>
      <c r="QSW51" s="46"/>
      <c r="QSX51" s="46"/>
      <c r="QSY51" s="46"/>
      <c r="QSZ51" s="46"/>
      <c r="QTA51" s="46"/>
      <c r="QTB51" s="46"/>
      <c r="QTC51" s="46"/>
      <c r="QTD51" s="46"/>
      <c r="QTE51" s="46"/>
      <c r="QTF51" s="46"/>
      <c r="QTG51" s="46"/>
      <c r="QTH51" s="46"/>
      <c r="QTI51" s="46"/>
      <c r="QTJ51" s="46"/>
      <c r="QTK51" s="46"/>
      <c r="QTL51" s="46"/>
      <c r="QTM51" s="46"/>
      <c r="QTN51" s="46"/>
      <c r="QTO51" s="46"/>
      <c r="QTP51" s="46"/>
      <c r="QTQ51" s="46"/>
      <c r="QTR51" s="46"/>
      <c r="QTS51" s="46"/>
      <c r="QTT51" s="46"/>
      <c r="QTU51" s="46"/>
      <c r="QTV51" s="46"/>
      <c r="QTW51" s="46"/>
      <c r="QTX51" s="46"/>
      <c r="QTY51" s="46"/>
      <c r="QTZ51" s="46"/>
      <c r="QUA51" s="46"/>
      <c r="QUB51" s="46"/>
      <c r="QUC51" s="46"/>
      <c r="QUD51" s="46"/>
      <c r="QUE51" s="46"/>
      <c r="QUF51" s="46"/>
      <c r="QUG51" s="46"/>
      <c r="QUH51" s="46"/>
      <c r="QUI51" s="46"/>
      <c r="QUJ51" s="46"/>
      <c r="QUK51" s="46"/>
      <c r="QUL51" s="46"/>
      <c r="QUM51" s="46"/>
      <c r="QUN51" s="46"/>
      <c r="QUO51" s="46"/>
      <c r="QUP51" s="46"/>
      <c r="QUQ51" s="46"/>
      <c r="QUR51" s="46"/>
      <c r="QUS51" s="46"/>
      <c r="QUT51" s="46"/>
      <c r="QUU51" s="46"/>
      <c r="QUV51" s="46"/>
      <c r="QUW51" s="46"/>
      <c r="QUX51" s="46"/>
      <c r="QUY51" s="46"/>
      <c r="QUZ51" s="46"/>
      <c r="QVA51" s="46"/>
      <c r="QVB51" s="46"/>
      <c r="QVC51" s="46"/>
      <c r="QVD51" s="46"/>
      <c r="QVE51" s="46"/>
      <c r="QVF51" s="46"/>
      <c r="QVG51" s="46"/>
      <c r="QVH51" s="46"/>
      <c r="QVI51" s="46"/>
      <c r="QVJ51" s="46"/>
      <c r="QVK51" s="46"/>
      <c r="QVL51" s="46"/>
      <c r="QVM51" s="46"/>
      <c r="QVN51" s="46"/>
      <c r="QVO51" s="46"/>
      <c r="QVP51" s="46"/>
      <c r="QVQ51" s="46"/>
      <c r="QVR51" s="46"/>
      <c r="QVS51" s="46"/>
      <c r="QVT51" s="46"/>
      <c r="QVU51" s="46"/>
      <c r="QVV51" s="46"/>
      <c r="QVW51" s="46"/>
      <c r="QVX51" s="46"/>
      <c r="QVY51" s="46"/>
      <c r="QVZ51" s="46"/>
      <c r="QWA51" s="46"/>
      <c r="QWB51" s="46"/>
      <c r="QWC51" s="46"/>
      <c r="QWD51" s="46"/>
      <c r="QWE51" s="46"/>
      <c r="QWF51" s="46"/>
      <c r="QWG51" s="46"/>
      <c r="QWH51" s="46"/>
      <c r="QWI51" s="46"/>
      <c r="QWJ51" s="46"/>
      <c r="QWK51" s="46"/>
      <c r="QWL51" s="46"/>
      <c r="QWM51" s="46"/>
      <c r="QWN51" s="46"/>
      <c r="QWO51" s="46"/>
      <c r="QWP51" s="46"/>
      <c r="QWQ51" s="46"/>
      <c r="QWR51" s="46"/>
      <c r="QWS51" s="46"/>
      <c r="QWT51" s="46"/>
      <c r="QWU51" s="46"/>
      <c r="QWV51" s="46"/>
      <c r="QWW51" s="46"/>
      <c r="QWX51" s="46"/>
      <c r="QWY51" s="46"/>
      <c r="QWZ51" s="46"/>
      <c r="QXA51" s="46"/>
      <c r="QXB51" s="46"/>
      <c r="QXC51" s="46"/>
      <c r="QXD51" s="46"/>
      <c r="QXE51" s="46"/>
      <c r="QXF51" s="46"/>
      <c r="QXG51" s="46"/>
      <c r="QXH51" s="46"/>
      <c r="QXI51" s="46"/>
      <c r="QXJ51" s="46"/>
      <c r="QXK51" s="46"/>
      <c r="QXL51" s="46"/>
      <c r="QXM51" s="46"/>
      <c r="QXN51" s="46"/>
      <c r="QXO51" s="46"/>
      <c r="QXP51" s="46"/>
      <c r="QXQ51" s="46"/>
      <c r="QXR51" s="46"/>
      <c r="QXS51" s="46"/>
      <c r="QXT51" s="46"/>
      <c r="QXU51" s="46"/>
      <c r="QXV51" s="46"/>
      <c r="QXW51" s="46"/>
      <c r="QXX51" s="46"/>
      <c r="QXY51" s="46"/>
      <c r="QXZ51" s="46"/>
      <c r="QYA51" s="46"/>
      <c r="QYB51" s="46"/>
      <c r="QYC51" s="46"/>
      <c r="QYD51" s="46"/>
      <c r="QYE51" s="46"/>
      <c r="QYF51" s="46"/>
      <c r="QYG51" s="46"/>
      <c r="QYH51" s="46"/>
      <c r="QYI51" s="46"/>
      <c r="QYJ51" s="46"/>
      <c r="QYK51" s="46"/>
      <c r="QYL51" s="46"/>
      <c r="QYM51" s="46"/>
      <c r="QYN51" s="46"/>
      <c r="QYO51" s="46"/>
      <c r="QYP51" s="46"/>
      <c r="QYQ51" s="46"/>
      <c r="QYR51" s="46"/>
      <c r="QYS51" s="46"/>
      <c r="QYT51" s="46"/>
      <c r="QYU51" s="46"/>
      <c r="QYV51" s="46"/>
      <c r="QYW51" s="46"/>
      <c r="QYX51" s="46"/>
      <c r="QYY51" s="46"/>
      <c r="QYZ51" s="46"/>
      <c r="QZA51" s="46"/>
      <c r="QZB51" s="46"/>
      <c r="QZC51" s="46"/>
      <c r="QZD51" s="46"/>
      <c r="QZE51" s="46"/>
      <c r="QZF51" s="46"/>
      <c r="QZG51" s="46"/>
      <c r="QZH51" s="46"/>
      <c r="QZI51" s="46"/>
      <c r="QZJ51" s="46"/>
      <c r="QZK51" s="46"/>
      <c r="QZL51" s="46"/>
      <c r="QZM51" s="46"/>
      <c r="QZN51" s="46"/>
      <c r="QZO51" s="46"/>
      <c r="QZP51" s="46"/>
      <c r="QZQ51" s="46"/>
      <c r="QZR51" s="46"/>
      <c r="QZS51" s="46"/>
      <c r="QZT51" s="46"/>
      <c r="QZU51" s="46"/>
      <c r="QZV51" s="46"/>
      <c r="QZW51" s="46"/>
      <c r="QZX51" s="46"/>
      <c r="QZY51" s="46"/>
      <c r="QZZ51" s="46"/>
      <c r="RAA51" s="46"/>
      <c r="RAB51" s="46"/>
      <c r="RAC51" s="46"/>
      <c r="RAD51" s="46"/>
      <c r="RAE51" s="46"/>
      <c r="RAF51" s="46"/>
      <c r="RAG51" s="46"/>
      <c r="RAH51" s="46"/>
      <c r="RAI51" s="46"/>
      <c r="RAJ51" s="46"/>
      <c r="RAK51" s="46"/>
      <c r="RAL51" s="46"/>
      <c r="RAM51" s="46"/>
      <c r="RAN51" s="46"/>
      <c r="RAO51" s="46"/>
      <c r="RAP51" s="46"/>
      <c r="RAQ51" s="46"/>
      <c r="RAR51" s="46"/>
      <c r="RAS51" s="46"/>
      <c r="RAT51" s="46"/>
      <c r="RAU51" s="46"/>
      <c r="RAV51" s="46"/>
      <c r="RAW51" s="46"/>
      <c r="RAX51" s="46"/>
      <c r="RAY51" s="46"/>
      <c r="RAZ51" s="46"/>
      <c r="RBA51" s="46"/>
      <c r="RBB51" s="46"/>
      <c r="RBC51" s="46"/>
      <c r="RBD51" s="46"/>
      <c r="RBE51" s="46"/>
      <c r="RBF51" s="46"/>
      <c r="RBG51" s="46"/>
      <c r="RBH51" s="46"/>
      <c r="RBI51" s="46"/>
      <c r="RBJ51" s="46"/>
      <c r="RBK51" s="46"/>
      <c r="RBL51" s="46"/>
      <c r="RBM51" s="46"/>
      <c r="RBN51" s="46"/>
      <c r="RBO51" s="46"/>
      <c r="RBP51" s="46"/>
      <c r="RBQ51" s="46"/>
      <c r="RBR51" s="46"/>
      <c r="RBS51" s="46"/>
      <c r="RBT51" s="46"/>
      <c r="RBU51" s="46"/>
      <c r="RBV51" s="46"/>
      <c r="RBW51" s="46"/>
      <c r="RBX51" s="46"/>
      <c r="RBY51" s="46"/>
      <c r="RBZ51" s="46"/>
      <c r="RCA51" s="46"/>
      <c r="RCB51" s="46"/>
      <c r="RCC51" s="46"/>
      <c r="RCD51" s="46"/>
      <c r="RCE51" s="46"/>
      <c r="RCF51" s="46"/>
      <c r="RCG51" s="46"/>
      <c r="RCH51" s="46"/>
      <c r="RCI51" s="46"/>
      <c r="RCJ51" s="46"/>
      <c r="RCK51" s="46"/>
      <c r="RCL51" s="46"/>
      <c r="RCM51" s="46"/>
      <c r="RCN51" s="46"/>
      <c r="RCO51" s="46"/>
      <c r="RCP51" s="46"/>
      <c r="RCQ51" s="46"/>
      <c r="RCR51" s="46"/>
      <c r="RCS51" s="46"/>
      <c r="RCT51" s="46"/>
      <c r="RCU51" s="46"/>
      <c r="RCV51" s="46"/>
      <c r="RCW51" s="46"/>
      <c r="RCX51" s="46"/>
      <c r="RCY51" s="46"/>
      <c r="RCZ51" s="46"/>
      <c r="RDA51" s="46"/>
      <c r="RDB51" s="46"/>
      <c r="RDC51" s="46"/>
      <c r="RDD51" s="46"/>
      <c r="RDE51" s="46"/>
      <c r="RDF51" s="46"/>
      <c r="RDG51" s="46"/>
      <c r="RDH51" s="46"/>
      <c r="RDI51" s="46"/>
      <c r="RDJ51" s="46"/>
      <c r="RDK51" s="46"/>
      <c r="RDL51" s="46"/>
      <c r="RDM51" s="46"/>
      <c r="RDN51" s="46"/>
      <c r="RDO51" s="46"/>
      <c r="RDP51" s="46"/>
      <c r="RDQ51" s="46"/>
      <c r="RDR51" s="46"/>
      <c r="RDS51" s="46"/>
      <c r="RDT51" s="46"/>
      <c r="RDU51" s="46"/>
      <c r="RDV51" s="46"/>
      <c r="RDW51" s="46"/>
      <c r="RDX51" s="46"/>
      <c r="RDY51" s="46"/>
      <c r="RDZ51" s="46"/>
      <c r="REA51" s="46"/>
      <c r="REB51" s="46"/>
      <c r="REC51" s="46"/>
      <c r="RED51" s="46"/>
      <c r="REE51" s="46"/>
      <c r="REF51" s="46"/>
      <c r="REG51" s="46"/>
      <c r="REH51" s="46"/>
      <c r="REI51" s="46"/>
      <c r="REJ51" s="46"/>
      <c r="REK51" s="46"/>
      <c r="REL51" s="46"/>
      <c r="REM51" s="46"/>
      <c r="REN51" s="46"/>
      <c r="REO51" s="46"/>
      <c r="REP51" s="46"/>
      <c r="REQ51" s="46"/>
      <c r="RER51" s="46"/>
      <c r="RES51" s="46"/>
      <c r="RET51" s="46"/>
      <c r="REU51" s="46"/>
      <c r="REV51" s="46"/>
      <c r="REW51" s="46"/>
      <c r="REX51" s="46"/>
      <c r="REY51" s="46"/>
      <c r="REZ51" s="46"/>
      <c r="RFA51" s="46"/>
      <c r="RFB51" s="46"/>
      <c r="RFC51" s="46"/>
      <c r="RFD51" s="46"/>
      <c r="RFE51" s="46"/>
      <c r="RFF51" s="46"/>
      <c r="RFG51" s="46"/>
      <c r="RFH51" s="46"/>
      <c r="RFI51" s="46"/>
      <c r="RFJ51" s="46"/>
      <c r="RFK51" s="46"/>
      <c r="RFL51" s="46"/>
      <c r="RFM51" s="46"/>
      <c r="RFN51" s="46"/>
      <c r="RFO51" s="46"/>
      <c r="RFP51" s="46"/>
      <c r="RFQ51" s="46"/>
      <c r="RFR51" s="46"/>
      <c r="RFS51" s="46"/>
      <c r="RFT51" s="46"/>
      <c r="RFU51" s="46"/>
      <c r="RFV51" s="46"/>
      <c r="RFW51" s="46"/>
      <c r="RFX51" s="46"/>
      <c r="RFY51" s="46"/>
      <c r="RFZ51" s="46"/>
      <c r="RGA51" s="46"/>
      <c r="RGB51" s="46"/>
      <c r="RGC51" s="46"/>
      <c r="RGD51" s="46"/>
      <c r="RGE51" s="46"/>
      <c r="RGF51" s="46"/>
      <c r="RGG51" s="46"/>
      <c r="RGH51" s="46"/>
      <c r="RGI51" s="46"/>
      <c r="RGJ51" s="46"/>
      <c r="RGK51" s="46"/>
      <c r="RGL51" s="46"/>
      <c r="RGM51" s="46"/>
      <c r="RGN51" s="46"/>
      <c r="RGO51" s="46"/>
      <c r="RGP51" s="46"/>
      <c r="RGQ51" s="46"/>
      <c r="RGR51" s="46"/>
      <c r="RGS51" s="46"/>
      <c r="RGT51" s="46"/>
      <c r="RGU51" s="46"/>
      <c r="RGV51" s="46"/>
      <c r="RGW51" s="46"/>
      <c r="RGX51" s="46"/>
      <c r="RGY51" s="46"/>
      <c r="RGZ51" s="46"/>
      <c r="RHA51" s="46"/>
      <c r="RHB51" s="46"/>
      <c r="RHC51" s="46"/>
      <c r="RHD51" s="46"/>
      <c r="RHE51" s="46"/>
      <c r="RHF51" s="46"/>
      <c r="RHG51" s="46"/>
      <c r="RHH51" s="46"/>
      <c r="RHI51" s="46"/>
      <c r="RHJ51" s="46"/>
      <c r="RHK51" s="46"/>
      <c r="RHL51" s="46"/>
      <c r="RHM51" s="46"/>
      <c r="RHN51" s="46"/>
      <c r="RHO51" s="46"/>
      <c r="RHP51" s="46"/>
      <c r="RHQ51" s="46"/>
      <c r="RHR51" s="46"/>
      <c r="RHS51" s="46"/>
      <c r="RHT51" s="46"/>
      <c r="RHU51" s="46"/>
      <c r="RHV51" s="46"/>
      <c r="RHW51" s="46"/>
      <c r="RHX51" s="46"/>
      <c r="RHY51" s="46"/>
      <c r="RHZ51" s="46"/>
      <c r="RIA51" s="46"/>
      <c r="RIB51" s="46"/>
      <c r="RIC51" s="46"/>
      <c r="RID51" s="46"/>
      <c r="RIE51" s="46"/>
      <c r="RIF51" s="46"/>
      <c r="RIG51" s="46"/>
      <c r="RIH51" s="46"/>
      <c r="RII51" s="46"/>
      <c r="RIJ51" s="46"/>
      <c r="RIK51" s="46"/>
      <c r="RIL51" s="46"/>
      <c r="RIM51" s="46"/>
      <c r="RIN51" s="46"/>
      <c r="RIO51" s="46"/>
      <c r="RIP51" s="46"/>
      <c r="RIQ51" s="46"/>
      <c r="RIR51" s="46"/>
      <c r="RIS51" s="46"/>
      <c r="RIT51" s="46"/>
      <c r="RIU51" s="46"/>
      <c r="RIV51" s="46"/>
      <c r="RIW51" s="46"/>
      <c r="RIX51" s="46"/>
      <c r="RIY51" s="46"/>
      <c r="RIZ51" s="46"/>
      <c r="RJA51" s="46"/>
      <c r="RJB51" s="46"/>
      <c r="RJC51" s="46"/>
      <c r="RJD51" s="46"/>
      <c r="RJE51" s="46"/>
      <c r="RJF51" s="46"/>
      <c r="RJG51" s="46"/>
      <c r="RJH51" s="46"/>
      <c r="RJI51" s="46"/>
      <c r="RJJ51" s="46"/>
      <c r="RJK51" s="46"/>
      <c r="RJL51" s="46"/>
      <c r="RJM51" s="46"/>
      <c r="RJN51" s="46"/>
      <c r="RJO51" s="46"/>
      <c r="RJP51" s="46"/>
      <c r="RJQ51" s="46"/>
      <c r="RJR51" s="46"/>
      <c r="RJS51" s="46"/>
      <c r="RJT51" s="46"/>
      <c r="RJU51" s="46"/>
      <c r="RJV51" s="46"/>
      <c r="RJW51" s="46"/>
      <c r="RJX51" s="46"/>
      <c r="RJY51" s="46"/>
      <c r="RJZ51" s="46"/>
      <c r="RKA51" s="46"/>
      <c r="RKB51" s="46"/>
      <c r="RKC51" s="46"/>
      <c r="RKD51" s="46"/>
      <c r="RKE51" s="46"/>
      <c r="RKF51" s="46"/>
      <c r="RKG51" s="46"/>
      <c r="RKH51" s="46"/>
      <c r="RKI51" s="46"/>
      <c r="RKJ51" s="46"/>
      <c r="RKK51" s="46"/>
      <c r="RKL51" s="46"/>
      <c r="RKM51" s="46"/>
      <c r="RKN51" s="46"/>
      <c r="RKO51" s="46"/>
      <c r="RKP51" s="46"/>
      <c r="RKQ51" s="46"/>
      <c r="RKR51" s="46"/>
      <c r="RKS51" s="46"/>
      <c r="RKT51" s="46"/>
      <c r="RKU51" s="46"/>
      <c r="RKV51" s="46"/>
      <c r="RKW51" s="46"/>
      <c r="RKX51" s="46"/>
      <c r="RKY51" s="46"/>
      <c r="RKZ51" s="46"/>
      <c r="RLA51" s="46"/>
      <c r="RLB51" s="46"/>
      <c r="RLC51" s="46"/>
      <c r="RLD51" s="46"/>
      <c r="RLE51" s="46"/>
      <c r="RLF51" s="46"/>
      <c r="RLG51" s="46"/>
      <c r="RLH51" s="46"/>
      <c r="RLI51" s="46"/>
      <c r="RLJ51" s="46"/>
      <c r="RLK51" s="46"/>
      <c r="RLL51" s="46"/>
      <c r="RLM51" s="46"/>
      <c r="RLN51" s="46"/>
      <c r="RLO51" s="46"/>
      <c r="RLP51" s="46"/>
      <c r="RLQ51" s="46"/>
      <c r="RLR51" s="46"/>
      <c r="RLS51" s="46"/>
      <c r="RLT51" s="46"/>
      <c r="RLU51" s="46"/>
      <c r="RLV51" s="46"/>
      <c r="RLW51" s="46"/>
      <c r="RLX51" s="46"/>
      <c r="RLY51" s="46"/>
      <c r="RLZ51" s="46"/>
      <c r="RMA51" s="46"/>
      <c r="RMB51" s="46"/>
      <c r="RMC51" s="46"/>
      <c r="RMD51" s="46"/>
      <c r="RME51" s="46"/>
      <c r="RMF51" s="46"/>
      <c r="RMG51" s="46"/>
      <c r="RMH51" s="46"/>
      <c r="RMI51" s="46"/>
      <c r="RMJ51" s="46"/>
      <c r="RMK51" s="46"/>
      <c r="RML51" s="46"/>
      <c r="RMM51" s="46"/>
      <c r="RMN51" s="46"/>
      <c r="RMO51" s="46"/>
      <c r="RMP51" s="46"/>
      <c r="RMQ51" s="46"/>
      <c r="RMR51" s="46"/>
      <c r="RMS51" s="46"/>
      <c r="RMT51" s="46"/>
      <c r="RMU51" s="46"/>
      <c r="RMV51" s="46"/>
      <c r="RMW51" s="46"/>
      <c r="RMX51" s="46"/>
      <c r="RMY51" s="46"/>
      <c r="RMZ51" s="46"/>
      <c r="RNA51" s="46"/>
      <c r="RNB51" s="46"/>
      <c r="RNC51" s="46"/>
      <c r="RND51" s="46"/>
      <c r="RNE51" s="46"/>
      <c r="RNF51" s="46"/>
      <c r="RNG51" s="46"/>
      <c r="RNH51" s="46"/>
      <c r="RNI51" s="46"/>
      <c r="RNJ51" s="46"/>
      <c r="RNK51" s="46"/>
      <c r="RNL51" s="46"/>
      <c r="RNM51" s="46"/>
      <c r="RNN51" s="46"/>
      <c r="RNO51" s="46"/>
      <c r="RNP51" s="46"/>
      <c r="RNQ51" s="46"/>
      <c r="RNR51" s="46"/>
      <c r="RNS51" s="46"/>
      <c r="RNT51" s="46"/>
      <c r="RNU51" s="46"/>
      <c r="RNV51" s="46"/>
      <c r="RNW51" s="46"/>
      <c r="RNX51" s="46"/>
      <c r="RNY51" s="46"/>
      <c r="RNZ51" s="46"/>
      <c r="ROA51" s="46"/>
      <c r="ROB51" s="46"/>
      <c r="ROC51" s="46"/>
      <c r="ROD51" s="46"/>
      <c r="ROE51" s="46"/>
      <c r="ROF51" s="46"/>
      <c r="ROG51" s="46"/>
      <c r="ROH51" s="46"/>
      <c r="ROI51" s="46"/>
      <c r="ROJ51" s="46"/>
      <c r="ROK51" s="46"/>
      <c r="ROL51" s="46"/>
      <c r="ROM51" s="46"/>
      <c r="RON51" s="46"/>
      <c r="ROO51" s="46"/>
      <c r="ROP51" s="46"/>
      <c r="ROQ51" s="46"/>
      <c r="ROR51" s="46"/>
      <c r="ROS51" s="46"/>
      <c r="ROT51" s="46"/>
      <c r="ROU51" s="46"/>
      <c r="ROV51" s="46"/>
      <c r="ROW51" s="46"/>
      <c r="ROX51" s="46"/>
      <c r="ROY51" s="46"/>
      <c r="ROZ51" s="46"/>
      <c r="RPA51" s="46"/>
      <c r="RPB51" s="46"/>
      <c r="RPC51" s="46"/>
      <c r="RPD51" s="46"/>
      <c r="RPE51" s="46"/>
      <c r="RPF51" s="46"/>
      <c r="RPG51" s="46"/>
      <c r="RPH51" s="46"/>
      <c r="RPI51" s="46"/>
      <c r="RPJ51" s="46"/>
      <c r="RPK51" s="46"/>
      <c r="RPL51" s="46"/>
      <c r="RPM51" s="46"/>
      <c r="RPN51" s="46"/>
      <c r="RPO51" s="46"/>
      <c r="RPP51" s="46"/>
      <c r="RPQ51" s="46"/>
      <c r="RPR51" s="46"/>
      <c r="RPS51" s="46"/>
      <c r="RPT51" s="46"/>
      <c r="RPU51" s="46"/>
      <c r="RPV51" s="46"/>
      <c r="RPW51" s="46"/>
      <c r="RPX51" s="46"/>
      <c r="RPY51" s="46"/>
      <c r="RPZ51" s="46"/>
      <c r="RQA51" s="46"/>
      <c r="RQB51" s="46"/>
      <c r="RQC51" s="46"/>
      <c r="RQD51" s="46"/>
      <c r="RQE51" s="46"/>
      <c r="RQF51" s="46"/>
      <c r="RQG51" s="46"/>
      <c r="RQH51" s="46"/>
      <c r="RQI51" s="46"/>
      <c r="RQJ51" s="46"/>
      <c r="RQK51" s="46"/>
      <c r="RQL51" s="46"/>
      <c r="RQM51" s="46"/>
      <c r="RQN51" s="46"/>
      <c r="RQO51" s="46"/>
      <c r="RQP51" s="46"/>
      <c r="RQQ51" s="46"/>
      <c r="RQR51" s="46"/>
      <c r="RQS51" s="46"/>
      <c r="RQT51" s="46"/>
      <c r="RQU51" s="46"/>
      <c r="RQV51" s="46"/>
      <c r="RQW51" s="46"/>
      <c r="RQX51" s="46"/>
      <c r="RQY51" s="46"/>
      <c r="RQZ51" s="46"/>
      <c r="RRA51" s="46"/>
      <c r="RRB51" s="46"/>
      <c r="RRC51" s="46"/>
      <c r="RRD51" s="46"/>
      <c r="RRE51" s="46"/>
      <c r="RRF51" s="46"/>
      <c r="RRG51" s="46"/>
      <c r="RRH51" s="46"/>
      <c r="RRI51" s="46"/>
      <c r="RRJ51" s="46"/>
      <c r="RRK51" s="46"/>
      <c r="RRL51" s="46"/>
      <c r="RRM51" s="46"/>
      <c r="RRN51" s="46"/>
      <c r="RRO51" s="46"/>
      <c r="RRP51" s="46"/>
      <c r="RRQ51" s="46"/>
      <c r="RRR51" s="46"/>
      <c r="RRS51" s="46"/>
      <c r="RRT51" s="46"/>
      <c r="RRU51" s="46"/>
      <c r="RRV51" s="46"/>
      <c r="RRW51" s="46"/>
      <c r="RRX51" s="46"/>
      <c r="RRY51" s="46"/>
      <c r="RRZ51" s="46"/>
      <c r="RSA51" s="46"/>
      <c r="RSB51" s="46"/>
      <c r="RSC51" s="46"/>
      <c r="RSD51" s="46"/>
      <c r="RSE51" s="46"/>
      <c r="RSF51" s="46"/>
      <c r="RSG51" s="46"/>
      <c r="RSH51" s="46"/>
      <c r="RSI51" s="46"/>
      <c r="RSJ51" s="46"/>
      <c r="RSK51" s="46"/>
      <c r="RSL51" s="46"/>
      <c r="RSM51" s="46"/>
      <c r="RSN51" s="46"/>
      <c r="RSO51" s="46"/>
      <c r="RSP51" s="46"/>
      <c r="RSQ51" s="46"/>
      <c r="RSR51" s="46"/>
      <c r="RSS51" s="46"/>
      <c r="RST51" s="46"/>
      <c r="RSU51" s="46"/>
      <c r="RSV51" s="46"/>
      <c r="RSW51" s="46"/>
      <c r="RSX51" s="46"/>
      <c r="RSY51" s="46"/>
      <c r="RSZ51" s="46"/>
      <c r="RTA51" s="46"/>
      <c r="RTB51" s="46"/>
      <c r="RTC51" s="46"/>
      <c r="RTD51" s="46"/>
      <c r="RTE51" s="46"/>
      <c r="RTF51" s="46"/>
      <c r="RTG51" s="46"/>
      <c r="RTH51" s="46"/>
      <c r="RTI51" s="46"/>
      <c r="RTJ51" s="46"/>
      <c r="RTK51" s="46"/>
      <c r="RTL51" s="46"/>
      <c r="RTM51" s="46"/>
      <c r="RTN51" s="46"/>
      <c r="RTO51" s="46"/>
      <c r="RTP51" s="46"/>
      <c r="RTQ51" s="46"/>
      <c r="RTR51" s="46"/>
      <c r="RTS51" s="46"/>
      <c r="RTT51" s="46"/>
      <c r="RTU51" s="46"/>
      <c r="RTV51" s="46"/>
      <c r="RTW51" s="46"/>
      <c r="RTX51" s="46"/>
      <c r="RTY51" s="46"/>
      <c r="RTZ51" s="46"/>
      <c r="RUA51" s="46"/>
      <c r="RUB51" s="46"/>
      <c r="RUC51" s="46"/>
      <c r="RUD51" s="46"/>
      <c r="RUE51" s="46"/>
      <c r="RUF51" s="46"/>
      <c r="RUG51" s="46"/>
      <c r="RUH51" s="46"/>
      <c r="RUI51" s="46"/>
      <c r="RUJ51" s="46"/>
      <c r="RUK51" s="46"/>
      <c r="RUL51" s="46"/>
      <c r="RUM51" s="46"/>
      <c r="RUN51" s="46"/>
      <c r="RUO51" s="46"/>
      <c r="RUP51" s="46"/>
      <c r="RUQ51" s="46"/>
      <c r="RUR51" s="46"/>
      <c r="RUS51" s="46"/>
      <c r="RUT51" s="46"/>
      <c r="RUU51" s="46"/>
      <c r="RUV51" s="46"/>
      <c r="RUW51" s="46"/>
      <c r="RUX51" s="46"/>
      <c r="RUY51" s="46"/>
      <c r="RUZ51" s="46"/>
      <c r="RVA51" s="46"/>
      <c r="RVB51" s="46"/>
      <c r="RVC51" s="46"/>
      <c r="RVD51" s="46"/>
      <c r="RVE51" s="46"/>
      <c r="RVF51" s="46"/>
      <c r="RVG51" s="46"/>
      <c r="RVH51" s="46"/>
      <c r="RVI51" s="46"/>
      <c r="RVJ51" s="46"/>
      <c r="RVK51" s="46"/>
      <c r="RVL51" s="46"/>
      <c r="RVM51" s="46"/>
      <c r="RVN51" s="46"/>
      <c r="RVO51" s="46"/>
      <c r="RVP51" s="46"/>
      <c r="RVQ51" s="46"/>
      <c r="RVR51" s="46"/>
      <c r="RVS51" s="46"/>
      <c r="RVT51" s="46"/>
      <c r="RVU51" s="46"/>
      <c r="RVV51" s="46"/>
      <c r="RVW51" s="46"/>
      <c r="RVX51" s="46"/>
      <c r="RVY51" s="46"/>
      <c r="RVZ51" s="46"/>
      <c r="RWA51" s="46"/>
      <c r="RWB51" s="46"/>
      <c r="RWC51" s="46"/>
      <c r="RWD51" s="46"/>
      <c r="RWE51" s="46"/>
      <c r="RWF51" s="46"/>
      <c r="RWG51" s="46"/>
      <c r="RWH51" s="46"/>
      <c r="RWI51" s="46"/>
      <c r="RWJ51" s="46"/>
      <c r="RWK51" s="46"/>
      <c r="RWL51" s="46"/>
      <c r="RWM51" s="46"/>
      <c r="RWN51" s="46"/>
      <c r="RWO51" s="46"/>
      <c r="RWP51" s="46"/>
      <c r="RWQ51" s="46"/>
      <c r="RWR51" s="46"/>
      <c r="RWS51" s="46"/>
      <c r="RWT51" s="46"/>
      <c r="RWU51" s="46"/>
      <c r="RWV51" s="46"/>
      <c r="RWW51" s="46"/>
      <c r="RWX51" s="46"/>
      <c r="RWY51" s="46"/>
      <c r="RWZ51" s="46"/>
      <c r="RXA51" s="46"/>
      <c r="RXB51" s="46"/>
      <c r="RXC51" s="46"/>
      <c r="RXD51" s="46"/>
      <c r="RXE51" s="46"/>
      <c r="RXF51" s="46"/>
      <c r="RXG51" s="46"/>
      <c r="RXH51" s="46"/>
      <c r="RXI51" s="46"/>
      <c r="RXJ51" s="46"/>
      <c r="RXK51" s="46"/>
      <c r="RXL51" s="46"/>
      <c r="RXM51" s="46"/>
      <c r="RXN51" s="46"/>
      <c r="RXO51" s="46"/>
      <c r="RXP51" s="46"/>
      <c r="RXQ51" s="46"/>
      <c r="RXR51" s="46"/>
      <c r="RXS51" s="46"/>
      <c r="RXT51" s="46"/>
      <c r="RXU51" s="46"/>
      <c r="RXV51" s="46"/>
      <c r="RXW51" s="46"/>
      <c r="RXX51" s="46"/>
      <c r="RXY51" s="46"/>
      <c r="RXZ51" s="46"/>
      <c r="RYA51" s="46"/>
      <c r="RYB51" s="46"/>
      <c r="RYC51" s="46"/>
      <c r="RYD51" s="46"/>
      <c r="RYE51" s="46"/>
      <c r="RYF51" s="46"/>
      <c r="RYG51" s="46"/>
      <c r="RYH51" s="46"/>
      <c r="RYI51" s="46"/>
      <c r="RYJ51" s="46"/>
      <c r="RYK51" s="46"/>
      <c r="RYL51" s="46"/>
      <c r="RYM51" s="46"/>
      <c r="RYN51" s="46"/>
      <c r="RYO51" s="46"/>
      <c r="RYP51" s="46"/>
      <c r="RYQ51" s="46"/>
      <c r="RYR51" s="46"/>
      <c r="RYS51" s="46"/>
      <c r="RYT51" s="46"/>
      <c r="RYU51" s="46"/>
      <c r="RYV51" s="46"/>
      <c r="RYW51" s="46"/>
      <c r="RYX51" s="46"/>
      <c r="RYY51" s="46"/>
      <c r="RYZ51" s="46"/>
      <c r="RZA51" s="46"/>
      <c r="RZB51" s="46"/>
      <c r="RZC51" s="46"/>
      <c r="RZD51" s="46"/>
      <c r="RZE51" s="46"/>
      <c r="RZF51" s="46"/>
      <c r="RZG51" s="46"/>
      <c r="RZH51" s="46"/>
      <c r="RZI51" s="46"/>
      <c r="RZJ51" s="46"/>
      <c r="RZK51" s="46"/>
      <c r="RZL51" s="46"/>
      <c r="RZM51" s="46"/>
      <c r="RZN51" s="46"/>
      <c r="RZO51" s="46"/>
      <c r="RZP51" s="46"/>
      <c r="RZQ51" s="46"/>
      <c r="RZR51" s="46"/>
      <c r="RZS51" s="46"/>
      <c r="RZT51" s="46"/>
      <c r="RZU51" s="46"/>
      <c r="RZV51" s="46"/>
      <c r="RZW51" s="46"/>
      <c r="RZX51" s="46"/>
      <c r="RZY51" s="46"/>
      <c r="RZZ51" s="46"/>
      <c r="SAA51" s="46"/>
      <c r="SAB51" s="46"/>
      <c r="SAC51" s="46"/>
      <c r="SAD51" s="46"/>
      <c r="SAE51" s="46"/>
      <c r="SAF51" s="46"/>
      <c r="SAG51" s="46"/>
      <c r="SAH51" s="46"/>
      <c r="SAI51" s="46"/>
      <c r="SAJ51" s="46"/>
      <c r="SAK51" s="46"/>
      <c r="SAL51" s="46"/>
      <c r="SAM51" s="46"/>
      <c r="SAN51" s="46"/>
      <c r="SAO51" s="46"/>
      <c r="SAP51" s="46"/>
      <c r="SAQ51" s="46"/>
      <c r="SAR51" s="46"/>
      <c r="SAS51" s="46"/>
      <c r="SAT51" s="46"/>
      <c r="SAU51" s="46"/>
      <c r="SAV51" s="46"/>
      <c r="SAW51" s="46"/>
      <c r="SAX51" s="46"/>
      <c r="SAY51" s="46"/>
      <c r="SAZ51" s="46"/>
      <c r="SBA51" s="46"/>
      <c r="SBB51" s="46"/>
      <c r="SBC51" s="46"/>
      <c r="SBD51" s="46"/>
      <c r="SBE51" s="46"/>
      <c r="SBF51" s="46"/>
      <c r="SBG51" s="46"/>
      <c r="SBH51" s="46"/>
      <c r="SBI51" s="46"/>
      <c r="SBJ51" s="46"/>
      <c r="SBK51" s="46"/>
      <c r="SBL51" s="46"/>
      <c r="SBM51" s="46"/>
      <c r="SBN51" s="46"/>
      <c r="SBO51" s="46"/>
      <c r="SBP51" s="46"/>
      <c r="SBQ51" s="46"/>
      <c r="SBR51" s="46"/>
      <c r="SBS51" s="46"/>
      <c r="SBT51" s="46"/>
      <c r="SBU51" s="46"/>
      <c r="SBV51" s="46"/>
      <c r="SBW51" s="46"/>
      <c r="SBX51" s="46"/>
      <c r="SBY51" s="46"/>
      <c r="SBZ51" s="46"/>
      <c r="SCA51" s="46"/>
      <c r="SCB51" s="46"/>
      <c r="SCC51" s="46"/>
      <c r="SCD51" s="46"/>
      <c r="SCE51" s="46"/>
      <c r="SCF51" s="46"/>
      <c r="SCG51" s="46"/>
      <c r="SCH51" s="46"/>
      <c r="SCI51" s="46"/>
      <c r="SCJ51" s="46"/>
      <c r="SCK51" s="46"/>
      <c r="SCL51" s="46"/>
      <c r="SCM51" s="46"/>
      <c r="SCN51" s="46"/>
      <c r="SCO51" s="46"/>
      <c r="SCP51" s="46"/>
      <c r="SCQ51" s="46"/>
      <c r="SCR51" s="46"/>
      <c r="SCS51" s="46"/>
      <c r="SCT51" s="46"/>
      <c r="SCU51" s="46"/>
      <c r="SCV51" s="46"/>
      <c r="SCW51" s="46"/>
      <c r="SCX51" s="46"/>
      <c r="SCY51" s="46"/>
      <c r="SCZ51" s="46"/>
      <c r="SDA51" s="46"/>
      <c r="SDB51" s="46"/>
      <c r="SDC51" s="46"/>
      <c r="SDD51" s="46"/>
      <c r="SDE51" s="46"/>
      <c r="SDF51" s="46"/>
      <c r="SDG51" s="46"/>
      <c r="SDH51" s="46"/>
      <c r="SDI51" s="46"/>
      <c r="SDJ51" s="46"/>
      <c r="SDK51" s="46"/>
      <c r="SDL51" s="46"/>
      <c r="SDM51" s="46"/>
      <c r="SDN51" s="46"/>
      <c r="SDO51" s="46"/>
      <c r="SDP51" s="46"/>
      <c r="SDQ51" s="46"/>
      <c r="SDR51" s="46"/>
      <c r="SDS51" s="46"/>
      <c r="SDT51" s="46"/>
      <c r="SDU51" s="46"/>
      <c r="SDV51" s="46"/>
      <c r="SDW51" s="46"/>
      <c r="SDX51" s="46"/>
      <c r="SDY51" s="46"/>
      <c r="SDZ51" s="46"/>
      <c r="SEA51" s="46"/>
      <c r="SEB51" s="46"/>
      <c r="SEC51" s="46"/>
      <c r="SED51" s="46"/>
      <c r="SEE51" s="46"/>
      <c r="SEF51" s="46"/>
      <c r="SEG51" s="46"/>
      <c r="SEH51" s="46"/>
      <c r="SEI51" s="46"/>
      <c r="SEJ51" s="46"/>
      <c r="SEK51" s="46"/>
      <c r="SEL51" s="46"/>
      <c r="SEM51" s="46"/>
      <c r="SEN51" s="46"/>
      <c r="SEO51" s="46"/>
      <c r="SEP51" s="46"/>
      <c r="SEQ51" s="46"/>
      <c r="SER51" s="46"/>
      <c r="SES51" s="46"/>
      <c r="SET51" s="46"/>
      <c r="SEU51" s="46"/>
      <c r="SEV51" s="46"/>
      <c r="SEW51" s="46"/>
      <c r="SEX51" s="46"/>
      <c r="SEY51" s="46"/>
      <c r="SEZ51" s="46"/>
      <c r="SFA51" s="46"/>
      <c r="SFB51" s="46"/>
      <c r="SFC51" s="46"/>
      <c r="SFD51" s="46"/>
      <c r="SFE51" s="46"/>
      <c r="SFF51" s="46"/>
      <c r="SFG51" s="46"/>
      <c r="SFH51" s="46"/>
      <c r="SFI51" s="46"/>
      <c r="SFJ51" s="46"/>
      <c r="SFK51" s="46"/>
      <c r="SFL51" s="46"/>
      <c r="SFM51" s="46"/>
      <c r="SFN51" s="46"/>
      <c r="SFO51" s="46"/>
      <c r="SFP51" s="46"/>
      <c r="SFQ51" s="46"/>
      <c r="SFR51" s="46"/>
      <c r="SFS51" s="46"/>
      <c r="SFT51" s="46"/>
      <c r="SFU51" s="46"/>
      <c r="SFV51" s="46"/>
      <c r="SFW51" s="46"/>
      <c r="SFX51" s="46"/>
      <c r="SFY51" s="46"/>
      <c r="SFZ51" s="46"/>
      <c r="SGA51" s="46"/>
      <c r="SGB51" s="46"/>
      <c r="SGC51" s="46"/>
      <c r="SGD51" s="46"/>
      <c r="SGE51" s="46"/>
      <c r="SGF51" s="46"/>
      <c r="SGG51" s="46"/>
      <c r="SGH51" s="46"/>
      <c r="SGI51" s="46"/>
      <c r="SGJ51" s="46"/>
      <c r="SGK51" s="46"/>
      <c r="SGL51" s="46"/>
      <c r="SGM51" s="46"/>
      <c r="SGN51" s="46"/>
      <c r="SGO51" s="46"/>
      <c r="SGP51" s="46"/>
      <c r="SGQ51" s="46"/>
      <c r="SGR51" s="46"/>
      <c r="SGS51" s="46"/>
      <c r="SGT51" s="46"/>
      <c r="SGU51" s="46"/>
      <c r="SGV51" s="46"/>
      <c r="SGW51" s="46"/>
      <c r="SGX51" s="46"/>
      <c r="SGY51" s="46"/>
      <c r="SGZ51" s="46"/>
      <c r="SHA51" s="46"/>
      <c r="SHB51" s="46"/>
      <c r="SHC51" s="46"/>
      <c r="SHD51" s="46"/>
      <c r="SHE51" s="46"/>
      <c r="SHF51" s="46"/>
      <c r="SHG51" s="46"/>
      <c r="SHH51" s="46"/>
      <c r="SHI51" s="46"/>
      <c r="SHJ51" s="46"/>
      <c r="SHK51" s="46"/>
      <c r="SHL51" s="46"/>
      <c r="SHM51" s="46"/>
      <c r="SHN51" s="46"/>
      <c r="SHO51" s="46"/>
      <c r="SHP51" s="46"/>
      <c r="SHQ51" s="46"/>
      <c r="SHR51" s="46"/>
      <c r="SHS51" s="46"/>
      <c r="SHT51" s="46"/>
      <c r="SHU51" s="46"/>
      <c r="SHV51" s="46"/>
      <c r="SHW51" s="46"/>
      <c r="SHX51" s="46"/>
      <c r="SHY51" s="46"/>
      <c r="SHZ51" s="46"/>
      <c r="SIA51" s="46"/>
      <c r="SIB51" s="46"/>
      <c r="SIC51" s="46"/>
      <c r="SID51" s="46"/>
      <c r="SIE51" s="46"/>
      <c r="SIF51" s="46"/>
      <c r="SIG51" s="46"/>
      <c r="SIH51" s="46"/>
      <c r="SII51" s="46"/>
      <c r="SIJ51" s="46"/>
      <c r="SIK51" s="46"/>
      <c r="SIL51" s="46"/>
      <c r="SIM51" s="46"/>
      <c r="SIN51" s="46"/>
      <c r="SIO51" s="46"/>
      <c r="SIP51" s="46"/>
      <c r="SIQ51" s="46"/>
      <c r="SIR51" s="46"/>
      <c r="SIS51" s="46"/>
      <c r="SIT51" s="46"/>
      <c r="SIU51" s="46"/>
      <c r="SIV51" s="46"/>
      <c r="SIW51" s="46"/>
      <c r="SIX51" s="46"/>
      <c r="SIY51" s="46"/>
      <c r="SIZ51" s="46"/>
      <c r="SJA51" s="46"/>
      <c r="SJB51" s="46"/>
      <c r="SJC51" s="46"/>
      <c r="SJD51" s="46"/>
      <c r="SJE51" s="46"/>
      <c r="SJF51" s="46"/>
      <c r="SJG51" s="46"/>
      <c r="SJH51" s="46"/>
      <c r="SJI51" s="46"/>
      <c r="SJJ51" s="46"/>
      <c r="SJK51" s="46"/>
      <c r="SJL51" s="46"/>
      <c r="SJM51" s="46"/>
      <c r="SJN51" s="46"/>
      <c r="SJO51" s="46"/>
      <c r="SJP51" s="46"/>
      <c r="SJQ51" s="46"/>
      <c r="SJR51" s="46"/>
      <c r="SJS51" s="46"/>
      <c r="SJT51" s="46"/>
      <c r="SJU51" s="46"/>
      <c r="SJV51" s="46"/>
      <c r="SJW51" s="46"/>
      <c r="SJX51" s="46"/>
      <c r="SJY51" s="46"/>
      <c r="SJZ51" s="46"/>
      <c r="SKA51" s="46"/>
      <c r="SKB51" s="46"/>
      <c r="SKC51" s="46"/>
      <c r="SKD51" s="46"/>
      <c r="SKE51" s="46"/>
      <c r="SKF51" s="46"/>
      <c r="SKG51" s="46"/>
      <c r="SKH51" s="46"/>
      <c r="SKI51" s="46"/>
      <c r="SKJ51" s="46"/>
      <c r="SKK51" s="46"/>
      <c r="SKL51" s="46"/>
      <c r="SKM51" s="46"/>
      <c r="SKN51" s="46"/>
      <c r="SKO51" s="46"/>
      <c r="SKP51" s="46"/>
      <c r="SKQ51" s="46"/>
      <c r="SKR51" s="46"/>
      <c r="SKS51" s="46"/>
      <c r="SKT51" s="46"/>
      <c r="SKU51" s="46"/>
      <c r="SKV51" s="46"/>
      <c r="SKW51" s="46"/>
      <c r="SKX51" s="46"/>
      <c r="SKY51" s="46"/>
      <c r="SKZ51" s="46"/>
      <c r="SLA51" s="46"/>
      <c r="SLB51" s="46"/>
      <c r="SLC51" s="46"/>
      <c r="SLD51" s="46"/>
      <c r="SLE51" s="46"/>
      <c r="SLF51" s="46"/>
      <c r="SLG51" s="46"/>
      <c r="SLH51" s="46"/>
      <c r="SLI51" s="46"/>
      <c r="SLJ51" s="46"/>
      <c r="SLK51" s="46"/>
      <c r="SLL51" s="46"/>
      <c r="SLM51" s="46"/>
      <c r="SLN51" s="46"/>
      <c r="SLO51" s="46"/>
      <c r="SLP51" s="46"/>
      <c r="SLQ51" s="46"/>
      <c r="SLR51" s="46"/>
      <c r="SLS51" s="46"/>
      <c r="SLT51" s="46"/>
      <c r="SLU51" s="46"/>
      <c r="SLV51" s="46"/>
      <c r="SLW51" s="46"/>
      <c r="SLX51" s="46"/>
      <c r="SLY51" s="46"/>
      <c r="SLZ51" s="46"/>
      <c r="SMA51" s="46"/>
      <c r="SMB51" s="46"/>
      <c r="SMC51" s="46"/>
      <c r="SMD51" s="46"/>
      <c r="SME51" s="46"/>
      <c r="SMF51" s="46"/>
      <c r="SMG51" s="46"/>
      <c r="SMH51" s="46"/>
      <c r="SMI51" s="46"/>
      <c r="SMJ51" s="46"/>
      <c r="SMK51" s="46"/>
      <c r="SML51" s="46"/>
      <c r="SMM51" s="46"/>
      <c r="SMN51" s="46"/>
      <c r="SMO51" s="46"/>
      <c r="SMP51" s="46"/>
      <c r="SMQ51" s="46"/>
      <c r="SMR51" s="46"/>
      <c r="SMS51" s="46"/>
      <c r="SMT51" s="46"/>
      <c r="SMU51" s="46"/>
      <c r="SMV51" s="46"/>
      <c r="SMW51" s="46"/>
      <c r="SMX51" s="46"/>
      <c r="SMY51" s="46"/>
      <c r="SMZ51" s="46"/>
      <c r="SNA51" s="46"/>
      <c r="SNB51" s="46"/>
      <c r="SNC51" s="46"/>
      <c r="SND51" s="46"/>
      <c r="SNE51" s="46"/>
      <c r="SNF51" s="46"/>
      <c r="SNG51" s="46"/>
      <c r="SNH51" s="46"/>
      <c r="SNI51" s="46"/>
      <c r="SNJ51" s="46"/>
      <c r="SNK51" s="46"/>
      <c r="SNL51" s="46"/>
      <c r="SNM51" s="46"/>
      <c r="SNN51" s="46"/>
      <c r="SNO51" s="46"/>
      <c r="SNP51" s="46"/>
      <c r="SNQ51" s="46"/>
      <c r="SNR51" s="46"/>
      <c r="SNS51" s="46"/>
      <c r="SNT51" s="46"/>
      <c r="SNU51" s="46"/>
      <c r="SNV51" s="46"/>
      <c r="SNW51" s="46"/>
      <c r="SNX51" s="46"/>
      <c r="SNY51" s="46"/>
      <c r="SNZ51" s="46"/>
      <c r="SOA51" s="46"/>
      <c r="SOB51" s="46"/>
      <c r="SOC51" s="46"/>
      <c r="SOD51" s="46"/>
      <c r="SOE51" s="46"/>
      <c r="SOF51" s="46"/>
      <c r="SOG51" s="46"/>
      <c r="SOH51" s="46"/>
      <c r="SOI51" s="46"/>
      <c r="SOJ51" s="46"/>
      <c r="SOK51" s="46"/>
      <c r="SOL51" s="46"/>
      <c r="SOM51" s="46"/>
      <c r="SON51" s="46"/>
      <c r="SOO51" s="46"/>
      <c r="SOP51" s="46"/>
      <c r="SOQ51" s="46"/>
      <c r="SOR51" s="46"/>
      <c r="SOS51" s="46"/>
      <c r="SOT51" s="46"/>
      <c r="SOU51" s="46"/>
      <c r="SOV51" s="46"/>
      <c r="SOW51" s="46"/>
      <c r="SOX51" s="46"/>
      <c r="SOY51" s="46"/>
      <c r="SOZ51" s="46"/>
      <c r="SPA51" s="46"/>
      <c r="SPB51" s="46"/>
      <c r="SPC51" s="46"/>
      <c r="SPD51" s="46"/>
      <c r="SPE51" s="46"/>
      <c r="SPF51" s="46"/>
      <c r="SPG51" s="46"/>
      <c r="SPH51" s="46"/>
      <c r="SPI51" s="46"/>
      <c r="SPJ51" s="46"/>
      <c r="SPK51" s="46"/>
      <c r="SPL51" s="46"/>
      <c r="SPM51" s="46"/>
      <c r="SPN51" s="46"/>
      <c r="SPO51" s="46"/>
      <c r="SPP51" s="46"/>
      <c r="SPQ51" s="46"/>
      <c r="SPR51" s="46"/>
      <c r="SPS51" s="46"/>
      <c r="SPT51" s="46"/>
      <c r="SPU51" s="46"/>
      <c r="SPV51" s="46"/>
      <c r="SPW51" s="46"/>
      <c r="SPX51" s="46"/>
      <c r="SPY51" s="46"/>
      <c r="SPZ51" s="46"/>
      <c r="SQA51" s="46"/>
      <c r="SQB51" s="46"/>
      <c r="SQC51" s="46"/>
      <c r="SQD51" s="46"/>
      <c r="SQE51" s="46"/>
      <c r="SQF51" s="46"/>
      <c r="SQG51" s="46"/>
      <c r="SQH51" s="46"/>
      <c r="SQI51" s="46"/>
      <c r="SQJ51" s="46"/>
      <c r="SQK51" s="46"/>
      <c r="SQL51" s="46"/>
      <c r="SQM51" s="46"/>
      <c r="SQN51" s="46"/>
      <c r="SQO51" s="46"/>
      <c r="SQP51" s="46"/>
      <c r="SQQ51" s="46"/>
      <c r="SQR51" s="46"/>
      <c r="SQS51" s="46"/>
      <c r="SQT51" s="46"/>
      <c r="SQU51" s="46"/>
      <c r="SQV51" s="46"/>
      <c r="SQW51" s="46"/>
      <c r="SQX51" s="46"/>
      <c r="SQY51" s="46"/>
      <c r="SQZ51" s="46"/>
      <c r="SRA51" s="46"/>
      <c r="SRB51" s="46"/>
      <c r="SRC51" s="46"/>
      <c r="SRD51" s="46"/>
      <c r="SRE51" s="46"/>
      <c r="SRF51" s="46"/>
      <c r="SRG51" s="46"/>
      <c r="SRH51" s="46"/>
      <c r="SRI51" s="46"/>
      <c r="SRJ51" s="46"/>
      <c r="SRK51" s="46"/>
      <c r="SRL51" s="46"/>
      <c r="SRM51" s="46"/>
      <c r="SRN51" s="46"/>
      <c r="SRO51" s="46"/>
      <c r="SRP51" s="46"/>
      <c r="SRQ51" s="46"/>
      <c r="SRR51" s="46"/>
      <c r="SRS51" s="46"/>
      <c r="SRT51" s="46"/>
      <c r="SRU51" s="46"/>
      <c r="SRV51" s="46"/>
      <c r="SRW51" s="46"/>
      <c r="SRX51" s="46"/>
      <c r="SRY51" s="46"/>
      <c r="SRZ51" s="46"/>
      <c r="SSA51" s="46"/>
      <c r="SSB51" s="46"/>
      <c r="SSC51" s="46"/>
      <c r="SSD51" s="46"/>
      <c r="SSE51" s="46"/>
      <c r="SSF51" s="46"/>
      <c r="SSG51" s="46"/>
      <c r="SSH51" s="46"/>
      <c r="SSI51" s="46"/>
      <c r="SSJ51" s="46"/>
      <c r="SSK51" s="46"/>
      <c r="SSL51" s="46"/>
      <c r="SSM51" s="46"/>
      <c r="SSN51" s="46"/>
      <c r="SSO51" s="46"/>
      <c r="SSP51" s="46"/>
      <c r="SSQ51" s="46"/>
      <c r="SSR51" s="46"/>
      <c r="SSS51" s="46"/>
      <c r="SST51" s="46"/>
      <c r="SSU51" s="46"/>
      <c r="SSV51" s="46"/>
      <c r="SSW51" s="46"/>
      <c r="SSX51" s="46"/>
      <c r="SSY51" s="46"/>
      <c r="SSZ51" s="46"/>
      <c r="STA51" s="46"/>
      <c r="STB51" s="46"/>
      <c r="STC51" s="46"/>
      <c r="STD51" s="46"/>
      <c r="STE51" s="46"/>
      <c r="STF51" s="46"/>
      <c r="STG51" s="46"/>
      <c r="STH51" s="46"/>
      <c r="STI51" s="46"/>
      <c r="STJ51" s="46"/>
      <c r="STK51" s="46"/>
      <c r="STL51" s="46"/>
      <c r="STM51" s="46"/>
      <c r="STN51" s="46"/>
      <c r="STO51" s="46"/>
      <c r="STP51" s="46"/>
      <c r="STQ51" s="46"/>
      <c r="STR51" s="46"/>
      <c r="STS51" s="46"/>
      <c r="STT51" s="46"/>
      <c r="STU51" s="46"/>
      <c r="STV51" s="46"/>
      <c r="STW51" s="46"/>
      <c r="STX51" s="46"/>
      <c r="STY51" s="46"/>
      <c r="STZ51" s="46"/>
      <c r="SUA51" s="46"/>
      <c r="SUB51" s="46"/>
      <c r="SUC51" s="46"/>
      <c r="SUD51" s="46"/>
      <c r="SUE51" s="46"/>
      <c r="SUF51" s="46"/>
      <c r="SUG51" s="46"/>
      <c r="SUH51" s="46"/>
      <c r="SUI51" s="46"/>
      <c r="SUJ51" s="46"/>
      <c r="SUK51" s="46"/>
      <c r="SUL51" s="46"/>
      <c r="SUM51" s="46"/>
      <c r="SUN51" s="46"/>
      <c r="SUO51" s="46"/>
      <c r="SUP51" s="46"/>
      <c r="SUQ51" s="46"/>
      <c r="SUR51" s="46"/>
      <c r="SUS51" s="46"/>
      <c r="SUT51" s="46"/>
      <c r="SUU51" s="46"/>
      <c r="SUV51" s="46"/>
      <c r="SUW51" s="46"/>
      <c r="SUX51" s="46"/>
      <c r="SUY51" s="46"/>
      <c r="SUZ51" s="46"/>
      <c r="SVA51" s="46"/>
      <c r="SVB51" s="46"/>
      <c r="SVC51" s="46"/>
      <c r="SVD51" s="46"/>
      <c r="SVE51" s="46"/>
      <c r="SVF51" s="46"/>
      <c r="SVG51" s="46"/>
      <c r="SVH51" s="46"/>
      <c r="SVI51" s="46"/>
      <c r="SVJ51" s="46"/>
      <c r="SVK51" s="46"/>
      <c r="SVL51" s="46"/>
      <c r="SVM51" s="46"/>
      <c r="SVN51" s="46"/>
      <c r="SVO51" s="46"/>
      <c r="SVP51" s="46"/>
      <c r="SVQ51" s="46"/>
      <c r="SVR51" s="46"/>
      <c r="SVS51" s="46"/>
      <c r="SVT51" s="46"/>
      <c r="SVU51" s="46"/>
      <c r="SVV51" s="46"/>
      <c r="SVW51" s="46"/>
      <c r="SVX51" s="46"/>
      <c r="SVY51" s="46"/>
      <c r="SVZ51" s="46"/>
      <c r="SWA51" s="46"/>
      <c r="SWB51" s="46"/>
      <c r="SWC51" s="46"/>
      <c r="SWD51" s="46"/>
      <c r="SWE51" s="46"/>
      <c r="SWF51" s="46"/>
      <c r="SWG51" s="46"/>
      <c r="SWH51" s="46"/>
      <c r="SWI51" s="46"/>
      <c r="SWJ51" s="46"/>
      <c r="SWK51" s="46"/>
      <c r="SWL51" s="46"/>
      <c r="SWM51" s="46"/>
      <c r="SWN51" s="46"/>
      <c r="SWO51" s="46"/>
      <c r="SWP51" s="46"/>
      <c r="SWQ51" s="46"/>
      <c r="SWR51" s="46"/>
      <c r="SWS51" s="46"/>
      <c r="SWT51" s="46"/>
      <c r="SWU51" s="46"/>
      <c r="SWV51" s="46"/>
      <c r="SWW51" s="46"/>
      <c r="SWX51" s="46"/>
      <c r="SWY51" s="46"/>
      <c r="SWZ51" s="46"/>
      <c r="SXA51" s="46"/>
      <c r="SXB51" s="46"/>
      <c r="SXC51" s="46"/>
      <c r="SXD51" s="46"/>
      <c r="SXE51" s="46"/>
      <c r="SXF51" s="46"/>
      <c r="SXG51" s="46"/>
      <c r="SXH51" s="46"/>
      <c r="SXI51" s="46"/>
      <c r="SXJ51" s="46"/>
      <c r="SXK51" s="46"/>
      <c r="SXL51" s="46"/>
      <c r="SXM51" s="46"/>
      <c r="SXN51" s="46"/>
      <c r="SXO51" s="46"/>
      <c r="SXP51" s="46"/>
      <c r="SXQ51" s="46"/>
      <c r="SXR51" s="46"/>
      <c r="SXS51" s="46"/>
      <c r="SXT51" s="46"/>
      <c r="SXU51" s="46"/>
      <c r="SXV51" s="46"/>
      <c r="SXW51" s="46"/>
      <c r="SXX51" s="46"/>
      <c r="SXY51" s="46"/>
      <c r="SXZ51" s="46"/>
      <c r="SYA51" s="46"/>
      <c r="SYB51" s="46"/>
      <c r="SYC51" s="46"/>
      <c r="SYD51" s="46"/>
      <c r="SYE51" s="46"/>
      <c r="SYF51" s="46"/>
      <c r="SYG51" s="46"/>
      <c r="SYH51" s="46"/>
      <c r="SYI51" s="46"/>
      <c r="SYJ51" s="46"/>
      <c r="SYK51" s="46"/>
      <c r="SYL51" s="46"/>
      <c r="SYM51" s="46"/>
      <c r="SYN51" s="46"/>
      <c r="SYO51" s="46"/>
      <c r="SYP51" s="46"/>
      <c r="SYQ51" s="46"/>
      <c r="SYR51" s="46"/>
      <c r="SYS51" s="46"/>
      <c r="SYT51" s="46"/>
      <c r="SYU51" s="46"/>
      <c r="SYV51" s="46"/>
      <c r="SYW51" s="46"/>
      <c r="SYX51" s="46"/>
      <c r="SYY51" s="46"/>
      <c r="SYZ51" s="46"/>
      <c r="SZA51" s="46"/>
      <c r="SZB51" s="46"/>
      <c r="SZC51" s="46"/>
      <c r="SZD51" s="46"/>
      <c r="SZE51" s="46"/>
      <c r="SZF51" s="46"/>
      <c r="SZG51" s="46"/>
      <c r="SZH51" s="46"/>
      <c r="SZI51" s="46"/>
      <c r="SZJ51" s="46"/>
      <c r="SZK51" s="46"/>
      <c r="SZL51" s="46"/>
      <c r="SZM51" s="46"/>
      <c r="SZN51" s="46"/>
      <c r="SZO51" s="46"/>
      <c r="SZP51" s="46"/>
      <c r="SZQ51" s="46"/>
      <c r="SZR51" s="46"/>
      <c r="SZS51" s="46"/>
      <c r="SZT51" s="46"/>
      <c r="SZU51" s="46"/>
      <c r="SZV51" s="46"/>
      <c r="SZW51" s="46"/>
      <c r="SZX51" s="46"/>
      <c r="SZY51" s="46"/>
      <c r="SZZ51" s="46"/>
      <c r="TAA51" s="46"/>
      <c r="TAB51" s="46"/>
      <c r="TAC51" s="46"/>
      <c r="TAD51" s="46"/>
      <c r="TAE51" s="46"/>
      <c r="TAF51" s="46"/>
      <c r="TAG51" s="46"/>
      <c r="TAH51" s="46"/>
      <c r="TAI51" s="46"/>
      <c r="TAJ51" s="46"/>
      <c r="TAK51" s="46"/>
      <c r="TAL51" s="46"/>
      <c r="TAM51" s="46"/>
      <c r="TAN51" s="46"/>
      <c r="TAO51" s="46"/>
      <c r="TAP51" s="46"/>
      <c r="TAQ51" s="46"/>
      <c r="TAR51" s="46"/>
      <c r="TAS51" s="46"/>
      <c r="TAT51" s="46"/>
      <c r="TAU51" s="46"/>
      <c r="TAV51" s="46"/>
      <c r="TAW51" s="46"/>
      <c r="TAX51" s="46"/>
      <c r="TAY51" s="46"/>
      <c r="TAZ51" s="46"/>
      <c r="TBA51" s="46"/>
      <c r="TBB51" s="46"/>
      <c r="TBC51" s="46"/>
      <c r="TBD51" s="46"/>
      <c r="TBE51" s="46"/>
      <c r="TBF51" s="46"/>
      <c r="TBG51" s="46"/>
      <c r="TBH51" s="46"/>
      <c r="TBI51" s="46"/>
      <c r="TBJ51" s="46"/>
      <c r="TBK51" s="46"/>
      <c r="TBL51" s="46"/>
      <c r="TBM51" s="46"/>
      <c r="TBN51" s="46"/>
      <c r="TBO51" s="46"/>
      <c r="TBP51" s="46"/>
      <c r="TBQ51" s="46"/>
      <c r="TBR51" s="46"/>
      <c r="TBS51" s="46"/>
      <c r="TBT51" s="46"/>
      <c r="TBU51" s="46"/>
      <c r="TBV51" s="46"/>
      <c r="TBW51" s="46"/>
      <c r="TBX51" s="46"/>
      <c r="TBY51" s="46"/>
      <c r="TBZ51" s="46"/>
      <c r="TCA51" s="46"/>
      <c r="TCB51" s="46"/>
      <c r="TCC51" s="46"/>
      <c r="TCD51" s="46"/>
      <c r="TCE51" s="46"/>
      <c r="TCF51" s="46"/>
      <c r="TCG51" s="46"/>
      <c r="TCH51" s="46"/>
      <c r="TCI51" s="46"/>
      <c r="TCJ51" s="46"/>
      <c r="TCK51" s="46"/>
      <c r="TCL51" s="46"/>
      <c r="TCM51" s="46"/>
      <c r="TCN51" s="46"/>
      <c r="TCO51" s="46"/>
      <c r="TCP51" s="46"/>
      <c r="TCQ51" s="46"/>
      <c r="TCR51" s="46"/>
      <c r="TCS51" s="46"/>
      <c r="TCT51" s="46"/>
      <c r="TCU51" s="46"/>
      <c r="TCV51" s="46"/>
      <c r="TCW51" s="46"/>
      <c r="TCX51" s="46"/>
      <c r="TCY51" s="46"/>
      <c r="TCZ51" s="46"/>
      <c r="TDA51" s="46"/>
      <c r="TDB51" s="46"/>
      <c r="TDC51" s="46"/>
      <c r="TDD51" s="46"/>
      <c r="TDE51" s="46"/>
      <c r="TDF51" s="46"/>
      <c r="TDG51" s="46"/>
      <c r="TDH51" s="46"/>
      <c r="TDI51" s="46"/>
      <c r="TDJ51" s="46"/>
      <c r="TDK51" s="46"/>
      <c r="TDL51" s="46"/>
      <c r="TDM51" s="46"/>
      <c r="TDN51" s="46"/>
      <c r="TDO51" s="46"/>
      <c r="TDP51" s="46"/>
      <c r="TDQ51" s="46"/>
      <c r="TDR51" s="46"/>
      <c r="TDS51" s="46"/>
      <c r="TDT51" s="46"/>
      <c r="TDU51" s="46"/>
      <c r="TDV51" s="46"/>
      <c r="TDW51" s="46"/>
      <c r="TDX51" s="46"/>
      <c r="TDY51" s="46"/>
      <c r="TDZ51" s="46"/>
      <c r="TEA51" s="46"/>
      <c r="TEB51" s="46"/>
      <c r="TEC51" s="46"/>
      <c r="TED51" s="46"/>
      <c r="TEE51" s="46"/>
      <c r="TEF51" s="46"/>
      <c r="TEG51" s="46"/>
      <c r="TEH51" s="46"/>
      <c r="TEI51" s="46"/>
      <c r="TEJ51" s="46"/>
      <c r="TEK51" s="46"/>
      <c r="TEL51" s="46"/>
      <c r="TEM51" s="46"/>
      <c r="TEN51" s="46"/>
      <c r="TEO51" s="46"/>
      <c r="TEP51" s="46"/>
      <c r="TEQ51" s="46"/>
      <c r="TER51" s="46"/>
      <c r="TES51" s="46"/>
      <c r="TET51" s="46"/>
      <c r="TEU51" s="46"/>
      <c r="TEV51" s="46"/>
      <c r="TEW51" s="46"/>
      <c r="TEX51" s="46"/>
      <c r="TEY51" s="46"/>
      <c r="TEZ51" s="46"/>
      <c r="TFA51" s="46"/>
      <c r="TFB51" s="46"/>
      <c r="TFC51" s="46"/>
      <c r="TFD51" s="46"/>
      <c r="TFE51" s="46"/>
      <c r="TFF51" s="46"/>
      <c r="TFG51" s="46"/>
      <c r="TFH51" s="46"/>
      <c r="TFI51" s="46"/>
      <c r="TFJ51" s="46"/>
      <c r="TFK51" s="46"/>
      <c r="TFL51" s="46"/>
      <c r="TFM51" s="46"/>
      <c r="TFN51" s="46"/>
      <c r="TFO51" s="46"/>
      <c r="TFP51" s="46"/>
      <c r="TFQ51" s="46"/>
      <c r="TFR51" s="46"/>
      <c r="TFS51" s="46"/>
      <c r="TFT51" s="46"/>
      <c r="TFU51" s="46"/>
      <c r="TFV51" s="46"/>
      <c r="TFW51" s="46"/>
      <c r="TFX51" s="46"/>
      <c r="TFY51" s="46"/>
      <c r="TFZ51" s="46"/>
      <c r="TGA51" s="46"/>
      <c r="TGB51" s="46"/>
      <c r="TGC51" s="46"/>
      <c r="TGD51" s="46"/>
      <c r="TGE51" s="46"/>
      <c r="TGF51" s="46"/>
      <c r="TGG51" s="46"/>
      <c r="TGH51" s="46"/>
      <c r="TGI51" s="46"/>
      <c r="TGJ51" s="46"/>
      <c r="TGK51" s="46"/>
      <c r="TGL51" s="46"/>
      <c r="TGM51" s="46"/>
      <c r="TGN51" s="46"/>
      <c r="TGO51" s="46"/>
      <c r="TGP51" s="46"/>
      <c r="TGQ51" s="46"/>
      <c r="TGR51" s="46"/>
      <c r="TGS51" s="46"/>
      <c r="TGT51" s="46"/>
      <c r="TGU51" s="46"/>
      <c r="TGV51" s="46"/>
      <c r="TGW51" s="46"/>
      <c r="TGX51" s="46"/>
      <c r="TGY51" s="46"/>
      <c r="TGZ51" s="46"/>
      <c r="THA51" s="46"/>
      <c r="THB51" s="46"/>
      <c r="THC51" s="46"/>
      <c r="THD51" s="46"/>
      <c r="THE51" s="46"/>
      <c r="THF51" s="46"/>
      <c r="THG51" s="46"/>
      <c r="THH51" s="46"/>
      <c r="THI51" s="46"/>
      <c r="THJ51" s="46"/>
      <c r="THK51" s="46"/>
      <c r="THL51" s="46"/>
      <c r="THM51" s="46"/>
      <c r="THN51" s="46"/>
      <c r="THO51" s="46"/>
      <c r="THP51" s="46"/>
      <c r="THQ51" s="46"/>
      <c r="THR51" s="46"/>
      <c r="THS51" s="46"/>
      <c r="THT51" s="46"/>
      <c r="THU51" s="46"/>
      <c r="THV51" s="46"/>
      <c r="THW51" s="46"/>
      <c r="THX51" s="46"/>
      <c r="THY51" s="46"/>
      <c r="THZ51" s="46"/>
      <c r="TIA51" s="46"/>
      <c r="TIB51" s="46"/>
      <c r="TIC51" s="46"/>
      <c r="TID51" s="46"/>
      <c r="TIE51" s="46"/>
      <c r="TIF51" s="46"/>
      <c r="TIG51" s="46"/>
      <c r="TIH51" s="46"/>
      <c r="TII51" s="46"/>
      <c r="TIJ51" s="46"/>
      <c r="TIK51" s="46"/>
      <c r="TIL51" s="46"/>
      <c r="TIM51" s="46"/>
      <c r="TIN51" s="46"/>
      <c r="TIO51" s="46"/>
      <c r="TIP51" s="46"/>
      <c r="TIQ51" s="46"/>
      <c r="TIR51" s="46"/>
      <c r="TIS51" s="46"/>
      <c r="TIT51" s="46"/>
      <c r="TIU51" s="46"/>
      <c r="TIV51" s="46"/>
      <c r="TIW51" s="46"/>
      <c r="TIX51" s="46"/>
      <c r="TIY51" s="46"/>
      <c r="TIZ51" s="46"/>
      <c r="TJA51" s="46"/>
      <c r="TJB51" s="46"/>
      <c r="TJC51" s="46"/>
      <c r="TJD51" s="46"/>
      <c r="TJE51" s="46"/>
      <c r="TJF51" s="46"/>
      <c r="TJG51" s="46"/>
      <c r="TJH51" s="46"/>
      <c r="TJI51" s="46"/>
      <c r="TJJ51" s="46"/>
      <c r="TJK51" s="46"/>
      <c r="TJL51" s="46"/>
      <c r="TJM51" s="46"/>
      <c r="TJN51" s="46"/>
      <c r="TJO51" s="46"/>
      <c r="TJP51" s="46"/>
      <c r="TJQ51" s="46"/>
      <c r="TJR51" s="46"/>
      <c r="TJS51" s="46"/>
      <c r="TJT51" s="46"/>
      <c r="TJU51" s="46"/>
      <c r="TJV51" s="46"/>
      <c r="TJW51" s="46"/>
      <c r="TJX51" s="46"/>
      <c r="TJY51" s="46"/>
      <c r="TJZ51" s="46"/>
      <c r="TKA51" s="46"/>
      <c r="TKB51" s="46"/>
      <c r="TKC51" s="46"/>
      <c r="TKD51" s="46"/>
      <c r="TKE51" s="46"/>
      <c r="TKF51" s="46"/>
      <c r="TKG51" s="46"/>
      <c r="TKH51" s="46"/>
      <c r="TKI51" s="46"/>
      <c r="TKJ51" s="46"/>
      <c r="TKK51" s="46"/>
      <c r="TKL51" s="46"/>
      <c r="TKM51" s="46"/>
      <c r="TKN51" s="46"/>
      <c r="TKO51" s="46"/>
      <c r="TKP51" s="46"/>
      <c r="TKQ51" s="46"/>
      <c r="TKR51" s="46"/>
      <c r="TKS51" s="46"/>
      <c r="TKT51" s="46"/>
      <c r="TKU51" s="46"/>
      <c r="TKV51" s="46"/>
      <c r="TKW51" s="46"/>
      <c r="TKX51" s="46"/>
      <c r="TKY51" s="46"/>
      <c r="TKZ51" s="46"/>
      <c r="TLA51" s="46"/>
      <c r="TLB51" s="46"/>
      <c r="TLC51" s="46"/>
      <c r="TLD51" s="46"/>
      <c r="TLE51" s="46"/>
      <c r="TLF51" s="46"/>
      <c r="TLG51" s="46"/>
      <c r="TLH51" s="46"/>
      <c r="TLI51" s="46"/>
      <c r="TLJ51" s="46"/>
      <c r="TLK51" s="46"/>
      <c r="TLL51" s="46"/>
      <c r="TLM51" s="46"/>
      <c r="TLN51" s="46"/>
      <c r="TLO51" s="46"/>
      <c r="TLP51" s="46"/>
      <c r="TLQ51" s="46"/>
      <c r="TLR51" s="46"/>
      <c r="TLS51" s="46"/>
      <c r="TLT51" s="46"/>
      <c r="TLU51" s="46"/>
      <c r="TLV51" s="46"/>
      <c r="TLW51" s="46"/>
      <c r="TLX51" s="46"/>
      <c r="TLY51" s="46"/>
      <c r="TLZ51" s="46"/>
      <c r="TMA51" s="46"/>
      <c r="TMB51" s="46"/>
      <c r="TMC51" s="46"/>
      <c r="TMD51" s="46"/>
      <c r="TME51" s="46"/>
      <c r="TMF51" s="46"/>
      <c r="TMG51" s="46"/>
      <c r="TMH51" s="46"/>
      <c r="TMI51" s="46"/>
      <c r="TMJ51" s="46"/>
      <c r="TMK51" s="46"/>
      <c r="TML51" s="46"/>
      <c r="TMM51" s="46"/>
      <c r="TMN51" s="46"/>
      <c r="TMO51" s="46"/>
      <c r="TMP51" s="46"/>
      <c r="TMQ51" s="46"/>
      <c r="TMR51" s="46"/>
      <c r="TMS51" s="46"/>
      <c r="TMT51" s="46"/>
      <c r="TMU51" s="46"/>
      <c r="TMV51" s="46"/>
      <c r="TMW51" s="46"/>
      <c r="TMX51" s="46"/>
      <c r="TMY51" s="46"/>
      <c r="TMZ51" s="46"/>
      <c r="TNA51" s="46"/>
      <c r="TNB51" s="46"/>
      <c r="TNC51" s="46"/>
      <c r="TND51" s="46"/>
      <c r="TNE51" s="46"/>
      <c r="TNF51" s="46"/>
      <c r="TNG51" s="46"/>
      <c r="TNH51" s="46"/>
      <c r="TNI51" s="46"/>
      <c r="TNJ51" s="46"/>
      <c r="TNK51" s="46"/>
      <c r="TNL51" s="46"/>
      <c r="TNM51" s="46"/>
      <c r="TNN51" s="46"/>
      <c r="TNO51" s="46"/>
      <c r="TNP51" s="46"/>
      <c r="TNQ51" s="46"/>
      <c r="TNR51" s="46"/>
      <c r="TNS51" s="46"/>
      <c r="TNT51" s="46"/>
      <c r="TNU51" s="46"/>
      <c r="TNV51" s="46"/>
      <c r="TNW51" s="46"/>
      <c r="TNX51" s="46"/>
      <c r="TNY51" s="46"/>
      <c r="TNZ51" s="46"/>
      <c r="TOA51" s="46"/>
      <c r="TOB51" s="46"/>
      <c r="TOC51" s="46"/>
      <c r="TOD51" s="46"/>
      <c r="TOE51" s="46"/>
      <c r="TOF51" s="46"/>
      <c r="TOG51" s="46"/>
      <c r="TOH51" s="46"/>
      <c r="TOI51" s="46"/>
      <c r="TOJ51" s="46"/>
      <c r="TOK51" s="46"/>
      <c r="TOL51" s="46"/>
      <c r="TOM51" s="46"/>
      <c r="TON51" s="46"/>
      <c r="TOO51" s="46"/>
      <c r="TOP51" s="46"/>
      <c r="TOQ51" s="46"/>
      <c r="TOR51" s="46"/>
      <c r="TOS51" s="46"/>
      <c r="TOT51" s="46"/>
      <c r="TOU51" s="46"/>
      <c r="TOV51" s="46"/>
      <c r="TOW51" s="46"/>
      <c r="TOX51" s="46"/>
      <c r="TOY51" s="46"/>
      <c r="TOZ51" s="46"/>
      <c r="TPA51" s="46"/>
      <c r="TPB51" s="46"/>
      <c r="TPC51" s="46"/>
      <c r="TPD51" s="46"/>
      <c r="TPE51" s="46"/>
      <c r="TPF51" s="46"/>
      <c r="TPG51" s="46"/>
      <c r="TPH51" s="46"/>
      <c r="TPI51" s="46"/>
      <c r="TPJ51" s="46"/>
      <c r="TPK51" s="46"/>
      <c r="TPL51" s="46"/>
      <c r="TPM51" s="46"/>
      <c r="TPN51" s="46"/>
      <c r="TPO51" s="46"/>
      <c r="TPP51" s="46"/>
      <c r="TPQ51" s="46"/>
      <c r="TPR51" s="46"/>
      <c r="TPS51" s="46"/>
      <c r="TPT51" s="46"/>
      <c r="TPU51" s="46"/>
      <c r="TPV51" s="46"/>
      <c r="TPW51" s="46"/>
      <c r="TPX51" s="46"/>
      <c r="TPY51" s="46"/>
      <c r="TPZ51" s="46"/>
      <c r="TQA51" s="46"/>
      <c r="TQB51" s="46"/>
      <c r="TQC51" s="46"/>
      <c r="TQD51" s="46"/>
      <c r="TQE51" s="46"/>
      <c r="TQF51" s="46"/>
      <c r="TQG51" s="46"/>
      <c r="TQH51" s="46"/>
      <c r="TQI51" s="46"/>
      <c r="TQJ51" s="46"/>
      <c r="TQK51" s="46"/>
      <c r="TQL51" s="46"/>
      <c r="TQM51" s="46"/>
      <c r="TQN51" s="46"/>
      <c r="TQO51" s="46"/>
      <c r="TQP51" s="46"/>
      <c r="TQQ51" s="46"/>
      <c r="TQR51" s="46"/>
      <c r="TQS51" s="46"/>
      <c r="TQT51" s="46"/>
      <c r="TQU51" s="46"/>
      <c r="TQV51" s="46"/>
      <c r="TQW51" s="46"/>
      <c r="TQX51" s="46"/>
      <c r="TQY51" s="46"/>
      <c r="TQZ51" s="46"/>
      <c r="TRA51" s="46"/>
      <c r="TRB51" s="46"/>
      <c r="TRC51" s="46"/>
      <c r="TRD51" s="46"/>
      <c r="TRE51" s="46"/>
      <c r="TRF51" s="46"/>
      <c r="TRG51" s="46"/>
      <c r="TRH51" s="46"/>
      <c r="TRI51" s="46"/>
      <c r="TRJ51" s="46"/>
      <c r="TRK51" s="46"/>
      <c r="TRL51" s="46"/>
      <c r="TRM51" s="46"/>
      <c r="TRN51" s="46"/>
      <c r="TRO51" s="46"/>
      <c r="TRP51" s="46"/>
      <c r="TRQ51" s="46"/>
      <c r="TRR51" s="46"/>
      <c r="TRS51" s="46"/>
      <c r="TRT51" s="46"/>
      <c r="TRU51" s="46"/>
      <c r="TRV51" s="46"/>
      <c r="TRW51" s="46"/>
      <c r="TRX51" s="46"/>
      <c r="TRY51" s="46"/>
      <c r="TRZ51" s="46"/>
      <c r="TSA51" s="46"/>
      <c r="TSB51" s="46"/>
      <c r="TSC51" s="46"/>
      <c r="TSD51" s="46"/>
      <c r="TSE51" s="46"/>
      <c r="TSF51" s="46"/>
      <c r="TSG51" s="46"/>
      <c r="TSH51" s="46"/>
      <c r="TSI51" s="46"/>
      <c r="TSJ51" s="46"/>
      <c r="TSK51" s="46"/>
      <c r="TSL51" s="46"/>
      <c r="TSM51" s="46"/>
      <c r="TSN51" s="46"/>
      <c r="TSO51" s="46"/>
      <c r="TSP51" s="46"/>
      <c r="TSQ51" s="46"/>
      <c r="TSR51" s="46"/>
      <c r="TSS51" s="46"/>
      <c r="TST51" s="46"/>
      <c r="TSU51" s="46"/>
      <c r="TSV51" s="46"/>
      <c r="TSW51" s="46"/>
      <c r="TSX51" s="46"/>
      <c r="TSY51" s="46"/>
      <c r="TSZ51" s="46"/>
      <c r="TTA51" s="46"/>
      <c r="TTB51" s="46"/>
      <c r="TTC51" s="46"/>
      <c r="TTD51" s="46"/>
      <c r="TTE51" s="46"/>
      <c r="TTF51" s="46"/>
      <c r="TTG51" s="46"/>
      <c r="TTH51" s="46"/>
      <c r="TTI51" s="46"/>
      <c r="TTJ51" s="46"/>
      <c r="TTK51" s="46"/>
      <c r="TTL51" s="46"/>
      <c r="TTM51" s="46"/>
      <c r="TTN51" s="46"/>
      <c r="TTO51" s="46"/>
      <c r="TTP51" s="46"/>
      <c r="TTQ51" s="46"/>
      <c r="TTR51" s="46"/>
      <c r="TTS51" s="46"/>
      <c r="TTT51" s="46"/>
      <c r="TTU51" s="46"/>
      <c r="TTV51" s="46"/>
      <c r="TTW51" s="46"/>
      <c r="TTX51" s="46"/>
      <c r="TTY51" s="46"/>
      <c r="TTZ51" s="46"/>
      <c r="TUA51" s="46"/>
      <c r="TUB51" s="46"/>
      <c r="TUC51" s="46"/>
      <c r="TUD51" s="46"/>
      <c r="TUE51" s="46"/>
      <c r="TUF51" s="46"/>
      <c r="TUG51" s="46"/>
      <c r="TUH51" s="46"/>
      <c r="TUI51" s="46"/>
      <c r="TUJ51" s="46"/>
      <c r="TUK51" s="46"/>
      <c r="TUL51" s="46"/>
      <c r="TUM51" s="46"/>
      <c r="TUN51" s="46"/>
      <c r="TUO51" s="46"/>
      <c r="TUP51" s="46"/>
      <c r="TUQ51" s="46"/>
      <c r="TUR51" s="46"/>
      <c r="TUS51" s="46"/>
      <c r="TUT51" s="46"/>
      <c r="TUU51" s="46"/>
      <c r="TUV51" s="46"/>
      <c r="TUW51" s="46"/>
      <c r="TUX51" s="46"/>
      <c r="TUY51" s="46"/>
      <c r="TUZ51" s="46"/>
      <c r="TVA51" s="46"/>
      <c r="TVB51" s="46"/>
      <c r="TVC51" s="46"/>
      <c r="TVD51" s="46"/>
      <c r="TVE51" s="46"/>
      <c r="TVF51" s="46"/>
      <c r="TVG51" s="46"/>
      <c r="TVH51" s="46"/>
      <c r="TVI51" s="46"/>
      <c r="TVJ51" s="46"/>
      <c r="TVK51" s="46"/>
      <c r="TVL51" s="46"/>
      <c r="TVM51" s="46"/>
      <c r="TVN51" s="46"/>
      <c r="TVO51" s="46"/>
      <c r="TVP51" s="46"/>
      <c r="TVQ51" s="46"/>
      <c r="TVR51" s="46"/>
      <c r="TVS51" s="46"/>
      <c r="TVT51" s="46"/>
      <c r="TVU51" s="46"/>
      <c r="TVV51" s="46"/>
      <c r="TVW51" s="46"/>
      <c r="TVX51" s="46"/>
      <c r="TVY51" s="46"/>
      <c r="TVZ51" s="46"/>
      <c r="TWA51" s="46"/>
      <c r="TWB51" s="46"/>
      <c r="TWC51" s="46"/>
      <c r="TWD51" s="46"/>
      <c r="TWE51" s="46"/>
      <c r="TWF51" s="46"/>
      <c r="TWG51" s="46"/>
      <c r="TWH51" s="46"/>
      <c r="TWI51" s="46"/>
      <c r="TWJ51" s="46"/>
      <c r="TWK51" s="46"/>
      <c r="TWL51" s="46"/>
      <c r="TWM51" s="46"/>
      <c r="TWN51" s="46"/>
      <c r="TWO51" s="46"/>
      <c r="TWP51" s="46"/>
      <c r="TWQ51" s="46"/>
      <c r="TWR51" s="46"/>
      <c r="TWS51" s="46"/>
      <c r="TWT51" s="46"/>
      <c r="TWU51" s="46"/>
      <c r="TWV51" s="46"/>
      <c r="TWW51" s="46"/>
      <c r="TWX51" s="46"/>
      <c r="TWY51" s="46"/>
      <c r="TWZ51" s="46"/>
      <c r="TXA51" s="46"/>
      <c r="TXB51" s="46"/>
      <c r="TXC51" s="46"/>
      <c r="TXD51" s="46"/>
      <c r="TXE51" s="46"/>
      <c r="TXF51" s="46"/>
      <c r="TXG51" s="46"/>
      <c r="TXH51" s="46"/>
      <c r="TXI51" s="46"/>
      <c r="TXJ51" s="46"/>
      <c r="TXK51" s="46"/>
      <c r="TXL51" s="46"/>
      <c r="TXM51" s="46"/>
      <c r="TXN51" s="46"/>
      <c r="TXO51" s="46"/>
      <c r="TXP51" s="46"/>
      <c r="TXQ51" s="46"/>
      <c r="TXR51" s="46"/>
      <c r="TXS51" s="46"/>
      <c r="TXT51" s="46"/>
      <c r="TXU51" s="46"/>
      <c r="TXV51" s="46"/>
      <c r="TXW51" s="46"/>
      <c r="TXX51" s="46"/>
      <c r="TXY51" s="46"/>
      <c r="TXZ51" s="46"/>
      <c r="TYA51" s="46"/>
      <c r="TYB51" s="46"/>
      <c r="TYC51" s="46"/>
      <c r="TYD51" s="46"/>
      <c r="TYE51" s="46"/>
      <c r="TYF51" s="46"/>
      <c r="TYG51" s="46"/>
      <c r="TYH51" s="46"/>
      <c r="TYI51" s="46"/>
      <c r="TYJ51" s="46"/>
      <c r="TYK51" s="46"/>
      <c r="TYL51" s="46"/>
      <c r="TYM51" s="46"/>
      <c r="TYN51" s="46"/>
      <c r="TYO51" s="46"/>
      <c r="TYP51" s="46"/>
      <c r="TYQ51" s="46"/>
      <c r="TYR51" s="46"/>
      <c r="TYS51" s="46"/>
      <c r="TYT51" s="46"/>
      <c r="TYU51" s="46"/>
      <c r="TYV51" s="46"/>
      <c r="TYW51" s="46"/>
      <c r="TYX51" s="46"/>
      <c r="TYY51" s="46"/>
      <c r="TYZ51" s="46"/>
      <c r="TZA51" s="46"/>
      <c r="TZB51" s="46"/>
      <c r="TZC51" s="46"/>
      <c r="TZD51" s="46"/>
      <c r="TZE51" s="46"/>
      <c r="TZF51" s="46"/>
      <c r="TZG51" s="46"/>
      <c r="TZH51" s="46"/>
      <c r="TZI51" s="46"/>
      <c r="TZJ51" s="46"/>
      <c r="TZK51" s="46"/>
      <c r="TZL51" s="46"/>
      <c r="TZM51" s="46"/>
      <c r="TZN51" s="46"/>
      <c r="TZO51" s="46"/>
      <c r="TZP51" s="46"/>
      <c r="TZQ51" s="46"/>
      <c r="TZR51" s="46"/>
      <c r="TZS51" s="46"/>
      <c r="TZT51" s="46"/>
      <c r="TZU51" s="46"/>
      <c r="TZV51" s="46"/>
      <c r="TZW51" s="46"/>
      <c r="TZX51" s="46"/>
      <c r="TZY51" s="46"/>
      <c r="TZZ51" s="46"/>
      <c r="UAA51" s="46"/>
      <c r="UAB51" s="46"/>
      <c r="UAC51" s="46"/>
      <c r="UAD51" s="46"/>
      <c r="UAE51" s="46"/>
      <c r="UAF51" s="46"/>
      <c r="UAG51" s="46"/>
      <c r="UAH51" s="46"/>
      <c r="UAI51" s="46"/>
      <c r="UAJ51" s="46"/>
      <c r="UAK51" s="46"/>
      <c r="UAL51" s="46"/>
      <c r="UAM51" s="46"/>
      <c r="UAN51" s="46"/>
      <c r="UAO51" s="46"/>
      <c r="UAP51" s="46"/>
      <c r="UAQ51" s="46"/>
      <c r="UAR51" s="46"/>
      <c r="UAS51" s="46"/>
      <c r="UAT51" s="46"/>
      <c r="UAU51" s="46"/>
      <c r="UAV51" s="46"/>
      <c r="UAW51" s="46"/>
      <c r="UAX51" s="46"/>
      <c r="UAY51" s="46"/>
      <c r="UAZ51" s="46"/>
      <c r="UBA51" s="46"/>
      <c r="UBB51" s="46"/>
      <c r="UBC51" s="46"/>
      <c r="UBD51" s="46"/>
      <c r="UBE51" s="46"/>
      <c r="UBF51" s="46"/>
      <c r="UBG51" s="46"/>
      <c r="UBH51" s="46"/>
      <c r="UBI51" s="46"/>
      <c r="UBJ51" s="46"/>
      <c r="UBK51" s="46"/>
      <c r="UBL51" s="46"/>
      <c r="UBM51" s="46"/>
      <c r="UBN51" s="46"/>
      <c r="UBO51" s="46"/>
      <c r="UBP51" s="46"/>
      <c r="UBQ51" s="46"/>
      <c r="UBR51" s="46"/>
      <c r="UBS51" s="46"/>
      <c r="UBT51" s="46"/>
      <c r="UBU51" s="46"/>
      <c r="UBV51" s="46"/>
      <c r="UBW51" s="46"/>
      <c r="UBX51" s="46"/>
      <c r="UBY51" s="46"/>
      <c r="UBZ51" s="46"/>
      <c r="UCA51" s="46"/>
      <c r="UCB51" s="46"/>
      <c r="UCC51" s="46"/>
      <c r="UCD51" s="46"/>
      <c r="UCE51" s="46"/>
      <c r="UCF51" s="46"/>
      <c r="UCG51" s="46"/>
      <c r="UCH51" s="46"/>
      <c r="UCI51" s="46"/>
      <c r="UCJ51" s="46"/>
      <c r="UCK51" s="46"/>
      <c r="UCL51" s="46"/>
      <c r="UCM51" s="46"/>
      <c r="UCN51" s="46"/>
      <c r="UCO51" s="46"/>
      <c r="UCP51" s="46"/>
      <c r="UCQ51" s="46"/>
      <c r="UCR51" s="46"/>
      <c r="UCS51" s="46"/>
      <c r="UCT51" s="46"/>
      <c r="UCU51" s="46"/>
      <c r="UCV51" s="46"/>
      <c r="UCW51" s="46"/>
      <c r="UCX51" s="46"/>
      <c r="UCY51" s="46"/>
      <c r="UCZ51" s="46"/>
      <c r="UDA51" s="46"/>
      <c r="UDB51" s="46"/>
      <c r="UDC51" s="46"/>
      <c r="UDD51" s="46"/>
      <c r="UDE51" s="46"/>
      <c r="UDF51" s="46"/>
      <c r="UDG51" s="46"/>
      <c r="UDH51" s="46"/>
      <c r="UDI51" s="46"/>
      <c r="UDJ51" s="46"/>
      <c r="UDK51" s="46"/>
      <c r="UDL51" s="46"/>
      <c r="UDM51" s="46"/>
      <c r="UDN51" s="46"/>
      <c r="UDO51" s="46"/>
      <c r="UDP51" s="46"/>
      <c r="UDQ51" s="46"/>
      <c r="UDR51" s="46"/>
      <c r="UDS51" s="46"/>
      <c r="UDT51" s="46"/>
      <c r="UDU51" s="46"/>
      <c r="UDV51" s="46"/>
      <c r="UDW51" s="46"/>
      <c r="UDX51" s="46"/>
      <c r="UDY51" s="46"/>
      <c r="UDZ51" s="46"/>
      <c r="UEA51" s="46"/>
      <c r="UEB51" s="46"/>
      <c r="UEC51" s="46"/>
      <c r="UED51" s="46"/>
      <c r="UEE51" s="46"/>
      <c r="UEF51" s="46"/>
      <c r="UEG51" s="46"/>
      <c r="UEH51" s="46"/>
      <c r="UEI51" s="46"/>
      <c r="UEJ51" s="46"/>
      <c r="UEK51" s="46"/>
      <c r="UEL51" s="46"/>
      <c r="UEM51" s="46"/>
      <c r="UEN51" s="46"/>
      <c r="UEO51" s="46"/>
      <c r="UEP51" s="46"/>
      <c r="UEQ51" s="46"/>
      <c r="UER51" s="46"/>
      <c r="UES51" s="46"/>
      <c r="UET51" s="46"/>
      <c r="UEU51" s="46"/>
      <c r="UEV51" s="46"/>
      <c r="UEW51" s="46"/>
      <c r="UEX51" s="46"/>
      <c r="UEY51" s="46"/>
      <c r="UEZ51" s="46"/>
      <c r="UFA51" s="46"/>
      <c r="UFB51" s="46"/>
      <c r="UFC51" s="46"/>
      <c r="UFD51" s="46"/>
      <c r="UFE51" s="46"/>
      <c r="UFF51" s="46"/>
      <c r="UFG51" s="46"/>
      <c r="UFH51" s="46"/>
      <c r="UFI51" s="46"/>
      <c r="UFJ51" s="46"/>
      <c r="UFK51" s="46"/>
      <c r="UFL51" s="46"/>
      <c r="UFM51" s="46"/>
      <c r="UFN51" s="46"/>
      <c r="UFO51" s="46"/>
      <c r="UFP51" s="46"/>
      <c r="UFQ51" s="46"/>
      <c r="UFR51" s="46"/>
      <c r="UFS51" s="46"/>
      <c r="UFT51" s="46"/>
      <c r="UFU51" s="46"/>
      <c r="UFV51" s="46"/>
      <c r="UFW51" s="46"/>
      <c r="UFX51" s="46"/>
      <c r="UFY51" s="46"/>
      <c r="UFZ51" s="46"/>
      <c r="UGA51" s="46"/>
      <c r="UGB51" s="46"/>
      <c r="UGC51" s="46"/>
      <c r="UGD51" s="46"/>
      <c r="UGE51" s="46"/>
      <c r="UGF51" s="46"/>
      <c r="UGG51" s="46"/>
      <c r="UGH51" s="46"/>
      <c r="UGI51" s="46"/>
      <c r="UGJ51" s="46"/>
      <c r="UGK51" s="46"/>
      <c r="UGL51" s="46"/>
      <c r="UGM51" s="46"/>
      <c r="UGN51" s="46"/>
      <c r="UGO51" s="46"/>
      <c r="UGP51" s="46"/>
      <c r="UGQ51" s="46"/>
      <c r="UGR51" s="46"/>
      <c r="UGS51" s="46"/>
      <c r="UGT51" s="46"/>
      <c r="UGU51" s="46"/>
      <c r="UGV51" s="46"/>
      <c r="UGW51" s="46"/>
      <c r="UGX51" s="46"/>
      <c r="UGY51" s="46"/>
      <c r="UGZ51" s="46"/>
      <c r="UHA51" s="46"/>
      <c r="UHB51" s="46"/>
      <c r="UHC51" s="46"/>
      <c r="UHD51" s="46"/>
      <c r="UHE51" s="46"/>
      <c r="UHF51" s="46"/>
      <c r="UHG51" s="46"/>
      <c r="UHH51" s="46"/>
      <c r="UHI51" s="46"/>
      <c r="UHJ51" s="46"/>
      <c r="UHK51" s="46"/>
      <c r="UHL51" s="46"/>
      <c r="UHM51" s="46"/>
      <c r="UHN51" s="46"/>
      <c r="UHO51" s="46"/>
      <c r="UHP51" s="46"/>
      <c r="UHQ51" s="46"/>
      <c r="UHR51" s="46"/>
      <c r="UHS51" s="46"/>
      <c r="UHT51" s="46"/>
      <c r="UHU51" s="46"/>
      <c r="UHV51" s="46"/>
      <c r="UHW51" s="46"/>
      <c r="UHX51" s="46"/>
      <c r="UHY51" s="46"/>
      <c r="UHZ51" s="46"/>
      <c r="UIA51" s="46"/>
      <c r="UIB51" s="46"/>
      <c r="UIC51" s="46"/>
      <c r="UID51" s="46"/>
      <c r="UIE51" s="46"/>
      <c r="UIF51" s="46"/>
      <c r="UIG51" s="46"/>
      <c r="UIH51" s="46"/>
      <c r="UII51" s="46"/>
      <c r="UIJ51" s="46"/>
      <c r="UIK51" s="46"/>
      <c r="UIL51" s="46"/>
      <c r="UIM51" s="46"/>
      <c r="UIN51" s="46"/>
      <c r="UIO51" s="46"/>
      <c r="UIP51" s="46"/>
      <c r="UIQ51" s="46"/>
      <c r="UIR51" s="46"/>
      <c r="UIS51" s="46"/>
      <c r="UIT51" s="46"/>
      <c r="UIU51" s="46"/>
      <c r="UIV51" s="46"/>
      <c r="UIW51" s="46"/>
      <c r="UIX51" s="46"/>
      <c r="UIY51" s="46"/>
      <c r="UIZ51" s="46"/>
      <c r="UJA51" s="46"/>
      <c r="UJB51" s="46"/>
      <c r="UJC51" s="46"/>
      <c r="UJD51" s="46"/>
      <c r="UJE51" s="46"/>
      <c r="UJF51" s="46"/>
      <c r="UJG51" s="46"/>
      <c r="UJH51" s="46"/>
      <c r="UJI51" s="46"/>
      <c r="UJJ51" s="46"/>
      <c r="UJK51" s="46"/>
      <c r="UJL51" s="46"/>
      <c r="UJM51" s="46"/>
      <c r="UJN51" s="46"/>
      <c r="UJO51" s="46"/>
      <c r="UJP51" s="46"/>
      <c r="UJQ51" s="46"/>
      <c r="UJR51" s="46"/>
      <c r="UJS51" s="46"/>
      <c r="UJT51" s="46"/>
      <c r="UJU51" s="46"/>
      <c r="UJV51" s="46"/>
      <c r="UJW51" s="46"/>
      <c r="UJX51" s="46"/>
      <c r="UJY51" s="46"/>
      <c r="UJZ51" s="46"/>
      <c r="UKA51" s="46"/>
      <c r="UKB51" s="46"/>
      <c r="UKC51" s="46"/>
      <c r="UKD51" s="46"/>
      <c r="UKE51" s="46"/>
      <c r="UKF51" s="46"/>
      <c r="UKG51" s="46"/>
      <c r="UKH51" s="46"/>
      <c r="UKI51" s="46"/>
      <c r="UKJ51" s="46"/>
      <c r="UKK51" s="46"/>
      <c r="UKL51" s="46"/>
      <c r="UKM51" s="46"/>
      <c r="UKN51" s="46"/>
      <c r="UKO51" s="46"/>
      <c r="UKP51" s="46"/>
      <c r="UKQ51" s="46"/>
      <c r="UKR51" s="46"/>
      <c r="UKS51" s="46"/>
      <c r="UKT51" s="46"/>
      <c r="UKU51" s="46"/>
      <c r="UKV51" s="46"/>
      <c r="UKW51" s="46"/>
      <c r="UKX51" s="46"/>
      <c r="UKY51" s="46"/>
      <c r="UKZ51" s="46"/>
      <c r="ULA51" s="46"/>
      <c r="ULB51" s="46"/>
      <c r="ULC51" s="46"/>
      <c r="ULD51" s="46"/>
      <c r="ULE51" s="46"/>
      <c r="ULF51" s="46"/>
      <c r="ULG51" s="46"/>
      <c r="ULH51" s="46"/>
      <c r="ULI51" s="46"/>
      <c r="ULJ51" s="46"/>
      <c r="ULK51" s="46"/>
      <c r="ULL51" s="46"/>
      <c r="ULM51" s="46"/>
      <c r="ULN51" s="46"/>
      <c r="ULO51" s="46"/>
      <c r="ULP51" s="46"/>
      <c r="ULQ51" s="46"/>
      <c r="ULR51" s="46"/>
      <c r="ULS51" s="46"/>
      <c r="ULT51" s="46"/>
      <c r="ULU51" s="46"/>
      <c r="ULV51" s="46"/>
      <c r="ULW51" s="46"/>
      <c r="ULX51" s="46"/>
      <c r="ULY51" s="46"/>
      <c r="ULZ51" s="46"/>
      <c r="UMA51" s="46"/>
      <c r="UMB51" s="46"/>
      <c r="UMC51" s="46"/>
      <c r="UMD51" s="46"/>
      <c r="UME51" s="46"/>
      <c r="UMF51" s="46"/>
      <c r="UMG51" s="46"/>
      <c r="UMH51" s="46"/>
      <c r="UMI51" s="46"/>
      <c r="UMJ51" s="46"/>
      <c r="UMK51" s="46"/>
      <c r="UML51" s="46"/>
      <c r="UMM51" s="46"/>
      <c r="UMN51" s="46"/>
      <c r="UMO51" s="46"/>
      <c r="UMP51" s="46"/>
      <c r="UMQ51" s="46"/>
      <c r="UMR51" s="46"/>
      <c r="UMS51" s="46"/>
      <c r="UMT51" s="46"/>
      <c r="UMU51" s="46"/>
      <c r="UMV51" s="46"/>
      <c r="UMW51" s="46"/>
      <c r="UMX51" s="46"/>
      <c r="UMY51" s="46"/>
      <c r="UMZ51" s="46"/>
      <c r="UNA51" s="46"/>
      <c r="UNB51" s="46"/>
      <c r="UNC51" s="46"/>
      <c r="UND51" s="46"/>
      <c r="UNE51" s="46"/>
      <c r="UNF51" s="46"/>
      <c r="UNG51" s="46"/>
      <c r="UNH51" s="46"/>
      <c r="UNI51" s="46"/>
      <c r="UNJ51" s="46"/>
      <c r="UNK51" s="46"/>
      <c r="UNL51" s="46"/>
      <c r="UNM51" s="46"/>
      <c r="UNN51" s="46"/>
      <c r="UNO51" s="46"/>
      <c r="UNP51" s="46"/>
      <c r="UNQ51" s="46"/>
      <c r="UNR51" s="46"/>
      <c r="UNS51" s="46"/>
      <c r="UNT51" s="46"/>
      <c r="UNU51" s="46"/>
      <c r="UNV51" s="46"/>
      <c r="UNW51" s="46"/>
      <c r="UNX51" s="46"/>
      <c r="UNY51" s="46"/>
      <c r="UNZ51" s="46"/>
      <c r="UOA51" s="46"/>
      <c r="UOB51" s="46"/>
      <c r="UOC51" s="46"/>
      <c r="UOD51" s="46"/>
      <c r="UOE51" s="46"/>
      <c r="UOF51" s="46"/>
      <c r="UOG51" s="46"/>
      <c r="UOH51" s="46"/>
      <c r="UOI51" s="46"/>
      <c r="UOJ51" s="46"/>
      <c r="UOK51" s="46"/>
      <c r="UOL51" s="46"/>
      <c r="UOM51" s="46"/>
      <c r="UON51" s="46"/>
      <c r="UOO51" s="46"/>
      <c r="UOP51" s="46"/>
      <c r="UOQ51" s="46"/>
      <c r="UOR51" s="46"/>
      <c r="UOS51" s="46"/>
      <c r="UOT51" s="46"/>
      <c r="UOU51" s="46"/>
      <c r="UOV51" s="46"/>
      <c r="UOW51" s="46"/>
      <c r="UOX51" s="46"/>
      <c r="UOY51" s="46"/>
      <c r="UOZ51" s="46"/>
      <c r="UPA51" s="46"/>
      <c r="UPB51" s="46"/>
      <c r="UPC51" s="46"/>
      <c r="UPD51" s="46"/>
      <c r="UPE51" s="46"/>
      <c r="UPF51" s="46"/>
      <c r="UPG51" s="46"/>
      <c r="UPH51" s="46"/>
      <c r="UPI51" s="46"/>
      <c r="UPJ51" s="46"/>
      <c r="UPK51" s="46"/>
      <c r="UPL51" s="46"/>
      <c r="UPM51" s="46"/>
      <c r="UPN51" s="46"/>
      <c r="UPO51" s="46"/>
      <c r="UPP51" s="46"/>
      <c r="UPQ51" s="46"/>
      <c r="UPR51" s="46"/>
      <c r="UPS51" s="46"/>
      <c r="UPT51" s="46"/>
      <c r="UPU51" s="46"/>
      <c r="UPV51" s="46"/>
      <c r="UPW51" s="46"/>
      <c r="UPX51" s="46"/>
      <c r="UPY51" s="46"/>
      <c r="UPZ51" s="46"/>
      <c r="UQA51" s="46"/>
      <c r="UQB51" s="46"/>
      <c r="UQC51" s="46"/>
      <c r="UQD51" s="46"/>
      <c r="UQE51" s="46"/>
      <c r="UQF51" s="46"/>
      <c r="UQG51" s="46"/>
      <c r="UQH51" s="46"/>
      <c r="UQI51" s="46"/>
      <c r="UQJ51" s="46"/>
      <c r="UQK51" s="46"/>
      <c r="UQL51" s="46"/>
      <c r="UQM51" s="46"/>
      <c r="UQN51" s="46"/>
      <c r="UQO51" s="46"/>
      <c r="UQP51" s="46"/>
      <c r="UQQ51" s="46"/>
      <c r="UQR51" s="46"/>
      <c r="UQS51" s="46"/>
      <c r="UQT51" s="46"/>
      <c r="UQU51" s="46"/>
      <c r="UQV51" s="46"/>
      <c r="UQW51" s="46"/>
      <c r="UQX51" s="46"/>
      <c r="UQY51" s="46"/>
      <c r="UQZ51" s="46"/>
      <c r="URA51" s="46"/>
      <c r="URB51" s="46"/>
      <c r="URC51" s="46"/>
      <c r="URD51" s="46"/>
      <c r="URE51" s="46"/>
      <c r="URF51" s="46"/>
      <c r="URG51" s="46"/>
      <c r="URH51" s="46"/>
      <c r="URI51" s="46"/>
      <c r="URJ51" s="46"/>
      <c r="URK51" s="46"/>
      <c r="URL51" s="46"/>
      <c r="URM51" s="46"/>
      <c r="URN51" s="46"/>
      <c r="URO51" s="46"/>
      <c r="URP51" s="46"/>
      <c r="URQ51" s="46"/>
      <c r="URR51" s="46"/>
      <c r="URS51" s="46"/>
      <c r="URT51" s="46"/>
      <c r="URU51" s="46"/>
      <c r="URV51" s="46"/>
      <c r="URW51" s="46"/>
      <c r="URX51" s="46"/>
      <c r="URY51" s="46"/>
      <c r="URZ51" s="46"/>
      <c r="USA51" s="46"/>
      <c r="USB51" s="46"/>
      <c r="USC51" s="46"/>
      <c r="USD51" s="46"/>
      <c r="USE51" s="46"/>
      <c r="USF51" s="46"/>
      <c r="USG51" s="46"/>
      <c r="USH51" s="46"/>
      <c r="USI51" s="46"/>
      <c r="USJ51" s="46"/>
      <c r="USK51" s="46"/>
      <c r="USL51" s="46"/>
      <c r="USM51" s="46"/>
      <c r="USN51" s="46"/>
      <c r="USO51" s="46"/>
      <c r="USP51" s="46"/>
      <c r="USQ51" s="46"/>
      <c r="USR51" s="46"/>
      <c r="USS51" s="46"/>
      <c r="UST51" s="46"/>
      <c r="USU51" s="46"/>
      <c r="USV51" s="46"/>
      <c r="USW51" s="46"/>
      <c r="USX51" s="46"/>
      <c r="USY51" s="46"/>
      <c r="USZ51" s="46"/>
      <c r="UTA51" s="46"/>
      <c r="UTB51" s="46"/>
      <c r="UTC51" s="46"/>
      <c r="UTD51" s="46"/>
      <c r="UTE51" s="46"/>
      <c r="UTF51" s="46"/>
      <c r="UTG51" s="46"/>
      <c r="UTH51" s="46"/>
      <c r="UTI51" s="46"/>
      <c r="UTJ51" s="46"/>
      <c r="UTK51" s="46"/>
      <c r="UTL51" s="46"/>
      <c r="UTM51" s="46"/>
      <c r="UTN51" s="46"/>
      <c r="UTO51" s="46"/>
      <c r="UTP51" s="46"/>
      <c r="UTQ51" s="46"/>
      <c r="UTR51" s="46"/>
      <c r="UTS51" s="46"/>
      <c r="UTT51" s="46"/>
      <c r="UTU51" s="46"/>
      <c r="UTV51" s="46"/>
      <c r="UTW51" s="46"/>
      <c r="UTX51" s="46"/>
      <c r="UTY51" s="46"/>
      <c r="UTZ51" s="46"/>
      <c r="UUA51" s="46"/>
      <c r="UUB51" s="46"/>
      <c r="UUC51" s="46"/>
      <c r="UUD51" s="46"/>
      <c r="UUE51" s="46"/>
      <c r="UUF51" s="46"/>
      <c r="UUG51" s="46"/>
      <c r="UUH51" s="46"/>
      <c r="UUI51" s="46"/>
      <c r="UUJ51" s="46"/>
      <c r="UUK51" s="46"/>
      <c r="UUL51" s="46"/>
      <c r="UUM51" s="46"/>
      <c r="UUN51" s="46"/>
      <c r="UUO51" s="46"/>
      <c r="UUP51" s="46"/>
      <c r="UUQ51" s="46"/>
      <c r="UUR51" s="46"/>
      <c r="UUS51" s="46"/>
      <c r="UUT51" s="46"/>
      <c r="UUU51" s="46"/>
      <c r="UUV51" s="46"/>
      <c r="UUW51" s="46"/>
      <c r="UUX51" s="46"/>
      <c r="UUY51" s="46"/>
      <c r="UUZ51" s="46"/>
      <c r="UVA51" s="46"/>
      <c r="UVB51" s="46"/>
      <c r="UVC51" s="46"/>
      <c r="UVD51" s="46"/>
      <c r="UVE51" s="46"/>
      <c r="UVF51" s="46"/>
      <c r="UVG51" s="46"/>
      <c r="UVH51" s="46"/>
      <c r="UVI51" s="46"/>
      <c r="UVJ51" s="46"/>
      <c r="UVK51" s="46"/>
      <c r="UVL51" s="46"/>
      <c r="UVM51" s="46"/>
      <c r="UVN51" s="46"/>
      <c r="UVO51" s="46"/>
      <c r="UVP51" s="46"/>
      <c r="UVQ51" s="46"/>
      <c r="UVR51" s="46"/>
      <c r="UVS51" s="46"/>
      <c r="UVT51" s="46"/>
      <c r="UVU51" s="46"/>
      <c r="UVV51" s="46"/>
      <c r="UVW51" s="46"/>
      <c r="UVX51" s="46"/>
      <c r="UVY51" s="46"/>
      <c r="UVZ51" s="46"/>
      <c r="UWA51" s="46"/>
      <c r="UWB51" s="46"/>
      <c r="UWC51" s="46"/>
      <c r="UWD51" s="46"/>
      <c r="UWE51" s="46"/>
      <c r="UWF51" s="46"/>
      <c r="UWG51" s="46"/>
      <c r="UWH51" s="46"/>
      <c r="UWI51" s="46"/>
      <c r="UWJ51" s="46"/>
      <c r="UWK51" s="46"/>
      <c r="UWL51" s="46"/>
      <c r="UWM51" s="46"/>
      <c r="UWN51" s="46"/>
      <c r="UWO51" s="46"/>
      <c r="UWP51" s="46"/>
      <c r="UWQ51" s="46"/>
      <c r="UWR51" s="46"/>
      <c r="UWS51" s="46"/>
      <c r="UWT51" s="46"/>
      <c r="UWU51" s="46"/>
      <c r="UWV51" s="46"/>
      <c r="UWW51" s="46"/>
      <c r="UWX51" s="46"/>
      <c r="UWY51" s="46"/>
      <c r="UWZ51" s="46"/>
      <c r="UXA51" s="46"/>
      <c r="UXB51" s="46"/>
      <c r="UXC51" s="46"/>
      <c r="UXD51" s="46"/>
      <c r="UXE51" s="46"/>
      <c r="UXF51" s="46"/>
      <c r="UXG51" s="46"/>
      <c r="UXH51" s="46"/>
      <c r="UXI51" s="46"/>
      <c r="UXJ51" s="46"/>
      <c r="UXK51" s="46"/>
      <c r="UXL51" s="46"/>
      <c r="UXM51" s="46"/>
      <c r="UXN51" s="46"/>
      <c r="UXO51" s="46"/>
      <c r="UXP51" s="46"/>
      <c r="UXQ51" s="46"/>
      <c r="UXR51" s="46"/>
      <c r="UXS51" s="46"/>
      <c r="UXT51" s="46"/>
      <c r="UXU51" s="46"/>
      <c r="UXV51" s="46"/>
      <c r="UXW51" s="46"/>
      <c r="UXX51" s="46"/>
      <c r="UXY51" s="46"/>
      <c r="UXZ51" s="46"/>
      <c r="UYA51" s="46"/>
      <c r="UYB51" s="46"/>
      <c r="UYC51" s="46"/>
      <c r="UYD51" s="46"/>
      <c r="UYE51" s="46"/>
      <c r="UYF51" s="46"/>
      <c r="UYG51" s="46"/>
      <c r="UYH51" s="46"/>
      <c r="UYI51" s="46"/>
      <c r="UYJ51" s="46"/>
      <c r="UYK51" s="46"/>
      <c r="UYL51" s="46"/>
      <c r="UYM51" s="46"/>
      <c r="UYN51" s="46"/>
      <c r="UYO51" s="46"/>
      <c r="UYP51" s="46"/>
      <c r="UYQ51" s="46"/>
      <c r="UYR51" s="46"/>
      <c r="UYS51" s="46"/>
      <c r="UYT51" s="46"/>
      <c r="UYU51" s="46"/>
      <c r="UYV51" s="46"/>
      <c r="UYW51" s="46"/>
      <c r="UYX51" s="46"/>
      <c r="UYY51" s="46"/>
      <c r="UYZ51" s="46"/>
      <c r="UZA51" s="46"/>
      <c r="UZB51" s="46"/>
      <c r="UZC51" s="46"/>
      <c r="UZD51" s="46"/>
      <c r="UZE51" s="46"/>
      <c r="UZF51" s="46"/>
      <c r="UZG51" s="46"/>
      <c r="UZH51" s="46"/>
      <c r="UZI51" s="46"/>
      <c r="UZJ51" s="46"/>
      <c r="UZK51" s="46"/>
      <c r="UZL51" s="46"/>
      <c r="UZM51" s="46"/>
      <c r="UZN51" s="46"/>
      <c r="UZO51" s="46"/>
      <c r="UZP51" s="46"/>
      <c r="UZQ51" s="46"/>
      <c r="UZR51" s="46"/>
      <c r="UZS51" s="46"/>
      <c r="UZT51" s="46"/>
      <c r="UZU51" s="46"/>
      <c r="UZV51" s="46"/>
      <c r="UZW51" s="46"/>
      <c r="UZX51" s="46"/>
      <c r="UZY51" s="46"/>
      <c r="UZZ51" s="46"/>
      <c r="VAA51" s="46"/>
      <c r="VAB51" s="46"/>
      <c r="VAC51" s="46"/>
      <c r="VAD51" s="46"/>
      <c r="VAE51" s="46"/>
      <c r="VAF51" s="46"/>
      <c r="VAG51" s="46"/>
      <c r="VAH51" s="46"/>
      <c r="VAI51" s="46"/>
      <c r="VAJ51" s="46"/>
      <c r="VAK51" s="46"/>
      <c r="VAL51" s="46"/>
      <c r="VAM51" s="46"/>
      <c r="VAN51" s="46"/>
      <c r="VAO51" s="46"/>
      <c r="VAP51" s="46"/>
      <c r="VAQ51" s="46"/>
      <c r="VAR51" s="46"/>
      <c r="VAS51" s="46"/>
      <c r="VAT51" s="46"/>
      <c r="VAU51" s="46"/>
      <c r="VAV51" s="46"/>
      <c r="VAW51" s="46"/>
      <c r="VAX51" s="46"/>
      <c r="VAY51" s="46"/>
      <c r="VAZ51" s="46"/>
      <c r="VBA51" s="46"/>
      <c r="VBB51" s="46"/>
      <c r="VBC51" s="46"/>
      <c r="VBD51" s="46"/>
      <c r="VBE51" s="46"/>
      <c r="VBF51" s="46"/>
      <c r="VBG51" s="46"/>
      <c r="VBH51" s="46"/>
      <c r="VBI51" s="46"/>
      <c r="VBJ51" s="46"/>
      <c r="VBK51" s="46"/>
      <c r="VBL51" s="46"/>
      <c r="VBM51" s="46"/>
      <c r="VBN51" s="46"/>
      <c r="VBO51" s="46"/>
      <c r="VBP51" s="46"/>
      <c r="VBQ51" s="46"/>
      <c r="VBR51" s="46"/>
      <c r="VBS51" s="46"/>
      <c r="VBT51" s="46"/>
      <c r="VBU51" s="46"/>
      <c r="VBV51" s="46"/>
      <c r="VBW51" s="46"/>
      <c r="VBX51" s="46"/>
      <c r="VBY51" s="46"/>
      <c r="VBZ51" s="46"/>
      <c r="VCA51" s="46"/>
      <c r="VCB51" s="46"/>
      <c r="VCC51" s="46"/>
      <c r="VCD51" s="46"/>
      <c r="VCE51" s="46"/>
      <c r="VCF51" s="46"/>
      <c r="VCG51" s="46"/>
      <c r="VCH51" s="46"/>
      <c r="VCI51" s="46"/>
      <c r="VCJ51" s="46"/>
      <c r="VCK51" s="46"/>
      <c r="VCL51" s="46"/>
      <c r="VCM51" s="46"/>
      <c r="VCN51" s="46"/>
      <c r="VCO51" s="46"/>
      <c r="VCP51" s="46"/>
      <c r="VCQ51" s="46"/>
      <c r="VCR51" s="46"/>
      <c r="VCS51" s="46"/>
      <c r="VCT51" s="46"/>
      <c r="VCU51" s="46"/>
      <c r="VCV51" s="46"/>
      <c r="VCW51" s="46"/>
      <c r="VCX51" s="46"/>
      <c r="VCY51" s="46"/>
      <c r="VCZ51" s="46"/>
      <c r="VDA51" s="46"/>
      <c r="VDB51" s="46"/>
      <c r="VDC51" s="46"/>
      <c r="VDD51" s="46"/>
      <c r="VDE51" s="46"/>
      <c r="VDF51" s="46"/>
      <c r="VDG51" s="46"/>
      <c r="VDH51" s="46"/>
      <c r="VDI51" s="46"/>
      <c r="VDJ51" s="46"/>
      <c r="VDK51" s="46"/>
      <c r="VDL51" s="46"/>
      <c r="VDM51" s="46"/>
      <c r="VDN51" s="46"/>
      <c r="VDO51" s="46"/>
      <c r="VDP51" s="46"/>
      <c r="VDQ51" s="46"/>
      <c r="VDR51" s="46"/>
      <c r="VDS51" s="46"/>
      <c r="VDT51" s="46"/>
      <c r="VDU51" s="46"/>
      <c r="VDV51" s="46"/>
      <c r="VDW51" s="46"/>
      <c r="VDX51" s="46"/>
      <c r="VDY51" s="46"/>
      <c r="VDZ51" s="46"/>
      <c r="VEA51" s="46"/>
      <c r="VEB51" s="46"/>
      <c r="VEC51" s="46"/>
      <c r="VED51" s="46"/>
      <c r="VEE51" s="46"/>
      <c r="VEF51" s="46"/>
      <c r="VEG51" s="46"/>
      <c r="VEH51" s="46"/>
      <c r="VEI51" s="46"/>
      <c r="VEJ51" s="46"/>
      <c r="VEK51" s="46"/>
      <c r="VEL51" s="46"/>
      <c r="VEM51" s="46"/>
      <c r="VEN51" s="46"/>
      <c r="VEO51" s="46"/>
      <c r="VEP51" s="46"/>
      <c r="VEQ51" s="46"/>
      <c r="VER51" s="46"/>
      <c r="VES51" s="46"/>
      <c r="VET51" s="46"/>
      <c r="VEU51" s="46"/>
      <c r="VEV51" s="46"/>
      <c r="VEW51" s="46"/>
      <c r="VEX51" s="46"/>
      <c r="VEY51" s="46"/>
      <c r="VEZ51" s="46"/>
      <c r="VFA51" s="46"/>
      <c r="VFB51" s="46"/>
      <c r="VFC51" s="46"/>
      <c r="VFD51" s="46"/>
      <c r="VFE51" s="46"/>
      <c r="VFF51" s="46"/>
      <c r="VFG51" s="46"/>
      <c r="VFH51" s="46"/>
      <c r="VFI51" s="46"/>
      <c r="VFJ51" s="46"/>
      <c r="VFK51" s="46"/>
      <c r="VFL51" s="46"/>
      <c r="VFM51" s="46"/>
      <c r="VFN51" s="46"/>
      <c r="VFO51" s="46"/>
      <c r="VFP51" s="46"/>
      <c r="VFQ51" s="46"/>
      <c r="VFR51" s="46"/>
      <c r="VFS51" s="46"/>
      <c r="VFT51" s="46"/>
      <c r="VFU51" s="46"/>
      <c r="VFV51" s="46"/>
      <c r="VFW51" s="46"/>
      <c r="VFX51" s="46"/>
      <c r="VFY51" s="46"/>
      <c r="VFZ51" s="46"/>
      <c r="VGA51" s="46"/>
      <c r="VGB51" s="46"/>
      <c r="VGC51" s="46"/>
      <c r="VGD51" s="46"/>
      <c r="VGE51" s="46"/>
      <c r="VGF51" s="46"/>
      <c r="VGG51" s="46"/>
      <c r="VGH51" s="46"/>
      <c r="VGI51" s="46"/>
      <c r="VGJ51" s="46"/>
      <c r="VGK51" s="46"/>
      <c r="VGL51" s="46"/>
      <c r="VGM51" s="46"/>
      <c r="VGN51" s="46"/>
      <c r="VGO51" s="46"/>
      <c r="VGP51" s="46"/>
      <c r="VGQ51" s="46"/>
      <c r="VGR51" s="46"/>
      <c r="VGS51" s="46"/>
      <c r="VGT51" s="46"/>
      <c r="VGU51" s="46"/>
      <c r="VGV51" s="46"/>
      <c r="VGW51" s="46"/>
      <c r="VGX51" s="46"/>
      <c r="VGY51" s="46"/>
      <c r="VGZ51" s="46"/>
      <c r="VHA51" s="46"/>
      <c r="VHB51" s="46"/>
      <c r="VHC51" s="46"/>
      <c r="VHD51" s="46"/>
      <c r="VHE51" s="46"/>
      <c r="VHF51" s="46"/>
      <c r="VHG51" s="46"/>
      <c r="VHH51" s="46"/>
      <c r="VHI51" s="46"/>
      <c r="VHJ51" s="46"/>
      <c r="VHK51" s="46"/>
      <c r="VHL51" s="46"/>
      <c r="VHM51" s="46"/>
      <c r="VHN51" s="46"/>
      <c r="VHO51" s="46"/>
      <c r="VHP51" s="46"/>
      <c r="VHQ51" s="46"/>
      <c r="VHR51" s="46"/>
      <c r="VHS51" s="46"/>
      <c r="VHT51" s="46"/>
      <c r="VHU51" s="46"/>
      <c r="VHV51" s="46"/>
      <c r="VHW51" s="46"/>
      <c r="VHX51" s="46"/>
      <c r="VHY51" s="46"/>
      <c r="VHZ51" s="46"/>
      <c r="VIA51" s="46"/>
      <c r="VIB51" s="46"/>
      <c r="VIC51" s="46"/>
      <c r="VID51" s="46"/>
      <c r="VIE51" s="46"/>
      <c r="VIF51" s="46"/>
      <c r="VIG51" s="46"/>
      <c r="VIH51" s="46"/>
      <c r="VII51" s="46"/>
      <c r="VIJ51" s="46"/>
      <c r="VIK51" s="46"/>
      <c r="VIL51" s="46"/>
      <c r="VIM51" s="46"/>
      <c r="VIN51" s="46"/>
      <c r="VIO51" s="46"/>
      <c r="VIP51" s="46"/>
      <c r="VIQ51" s="46"/>
      <c r="VIR51" s="46"/>
      <c r="VIS51" s="46"/>
      <c r="VIT51" s="46"/>
      <c r="VIU51" s="46"/>
      <c r="VIV51" s="46"/>
      <c r="VIW51" s="46"/>
      <c r="VIX51" s="46"/>
      <c r="VIY51" s="46"/>
      <c r="VIZ51" s="46"/>
      <c r="VJA51" s="46"/>
      <c r="VJB51" s="46"/>
      <c r="VJC51" s="46"/>
      <c r="VJD51" s="46"/>
      <c r="VJE51" s="46"/>
      <c r="VJF51" s="46"/>
      <c r="VJG51" s="46"/>
      <c r="VJH51" s="46"/>
      <c r="VJI51" s="46"/>
      <c r="VJJ51" s="46"/>
      <c r="VJK51" s="46"/>
      <c r="VJL51" s="46"/>
      <c r="VJM51" s="46"/>
      <c r="VJN51" s="46"/>
      <c r="VJO51" s="46"/>
      <c r="VJP51" s="46"/>
      <c r="VJQ51" s="46"/>
      <c r="VJR51" s="46"/>
      <c r="VJS51" s="46"/>
      <c r="VJT51" s="46"/>
      <c r="VJU51" s="46"/>
      <c r="VJV51" s="46"/>
      <c r="VJW51" s="46"/>
      <c r="VJX51" s="46"/>
      <c r="VJY51" s="46"/>
      <c r="VJZ51" s="46"/>
      <c r="VKA51" s="46"/>
      <c r="VKB51" s="46"/>
      <c r="VKC51" s="46"/>
      <c r="VKD51" s="46"/>
      <c r="VKE51" s="46"/>
      <c r="VKF51" s="46"/>
      <c r="VKG51" s="46"/>
      <c r="VKH51" s="46"/>
      <c r="VKI51" s="46"/>
      <c r="VKJ51" s="46"/>
      <c r="VKK51" s="46"/>
      <c r="VKL51" s="46"/>
      <c r="VKM51" s="46"/>
      <c r="VKN51" s="46"/>
      <c r="VKO51" s="46"/>
      <c r="VKP51" s="46"/>
      <c r="VKQ51" s="46"/>
      <c r="VKR51" s="46"/>
      <c r="VKS51" s="46"/>
      <c r="VKT51" s="46"/>
      <c r="VKU51" s="46"/>
      <c r="VKV51" s="46"/>
      <c r="VKW51" s="46"/>
      <c r="VKX51" s="46"/>
      <c r="VKY51" s="46"/>
      <c r="VKZ51" s="46"/>
      <c r="VLA51" s="46"/>
      <c r="VLB51" s="46"/>
      <c r="VLC51" s="46"/>
      <c r="VLD51" s="46"/>
      <c r="VLE51" s="46"/>
      <c r="VLF51" s="46"/>
      <c r="VLG51" s="46"/>
      <c r="VLH51" s="46"/>
      <c r="VLI51" s="46"/>
      <c r="VLJ51" s="46"/>
      <c r="VLK51" s="46"/>
      <c r="VLL51" s="46"/>
      <c r="VLM51" s="46"/>
      <c r="VLN51" s="46"/>
      <c r="VLO51" s="46"/>
      <c r="VLP51" s="46"/>
      <c r="VLQ51" s="46"/>
      <c r="VLR51" s="46"/>
      <c r="VLS51" s="46"/>
      <c r="VLT51" s="46"/>
      <c r="VLU51" s="46"/>
      <c r="VLV51" s="46"/>
      <c r="VLW51" s="46"/>
      <c r="VLX51" s="46"/>
      <c r="VLY51" s="46"/>
      <c r="VLZ51" s="46"/>
      <c r="VMA51" s="46"/>
      <c r="VMB51" s="46"/>
      <c r="VMC51" s="46"/>
      <c r="VMD51" s="46"/>
      <c r="VME51" s="46"/>
      <c r="VMF51" s="46"/>
      <c r="VMG51" s="46"/>
      <c r="VMH51" s="46"/>
      <c r="VMI51" s="46"/>
      <c r="VMJ51" s="46"/>
      <c r="VMK51" s="46"/>
      <c r="VML51" s="46"/>
      <c r="VMM51" s="46"/>
      <c r="VMN51" s="46"/>
      <c r="VMO51" s="46"/>
      <c r="VMP51" s="46"/>
      <c r="VMQ51" s="46"/>
      <c r="VMR51" s="46"/>
      <c r="VMS51" s="46"/>
      <c r="VMT51" s="46"/>
      <c r="VMU51" s="46"/>
      <c r="VMV51" s="46"/>
      <c r="VMW51" s="46"/>
      <c r="VMX51" s="46"/>
      <c r="VMY51" s="46"/>
      <c r="VMZ51" s="46"/>
      <c r="VNA51" s="46"/>
      <c r="VNB51" s="46"/>
      <c r="VNC51" s="46"/>
      <c r="VND51" s="46"/>
      <c r="VNE51" s="46"/>
      <c r="VNF51" s="46"/>
      <c r="VNG51" s="46"/>
      <c r="VNH51" s="46"/>
      <c r="VNI51" s="46"/>
      <c r="VNJ51" s="46"/>
      <c r="VNK51" s="46"/>
      <c r="VNL51" s="46"/>
      <c r="VNM51" s="46"/>
      <c r="VNN51" s="46"/>
      <c r="VNO51" s="46"/>
      <c r="VNP51" s="46"/>
      <c r="VNQ51" s="46"/>
      <c r="VNR51" s="46"/>
      <c r="VNS51" s="46"/>
      <c r="VNT51" s="46"/>
      <c r="VNU51" s="46"/>
      <c r="VNV51" s="46"/>
      <c r="VNW51" s="46"/>
      <c r="VNX51" s="46"/>
      <c r="VNY51" s="46"/>
      <c r="VNZ51" s="46"/>
      <c r="VOA51" s="46"/>
      <c r="VOB51" s="46"/>
      <c r="VOC51" s="46"/>
      <c r="VOD51" s="46"/>
      <c r="VOE51" s="46"/>
      <c r="VOF51" s="46"/>
      <c r="VOG51" s="46"/>
      <c r="VOH51" s="46"/>
      <c r="VOI51" s="46"/>
      <c r="VOJ51" s="46"/>
      <c r="VOK51" s="46"/>
      <c r="VOL51" s="46"/>
      <c r="VOM51" s="46"/>
      <c r="VON51" s="46"/>
      <c r="VOO51" s="46"/>
      <c r="VOP51" s="46"/>
      <c r="VOQ51" s="46"/>
      <c r="VOR51" s="46"/>
      <c r="VOS51" s="46"/>
      <c r="VOT51" s="46"/>
      <c r="VOU51" s="46"/>
      <c r="VOV51" s="46"/>
      <c r="VOW51" s="46"/>
      <c r="VOX51" s="46"/>
      <c r="VOY51" s="46"/>
      <c r="VOZ51" s="46"/>
      <c r="VPA51" s="46"/>
      <c r="VPB51" s="46"/>
      <c r="VPC51" s="46"/>
      <c r="VPD51" s="46"/>
      <c r="VPE51" s="46"/>
      <c r="VPF51" s="46"/>
      <c r="VPG51" s="46"/>
      <c r="VPH51" s="46"/>
      <c r="VPI51" s="46"/>
      <c r="VPJ51" s="46"/>
      <c r="VPK51" s="46"/>
      <c r="VPL51" s="46"/>
      <c r="VPM51" s="46"/>
      <c r="VPN51" s="46"/>
      <c r="VPO51" s="46"/>
      <c r="VPP51" s="46"/>
      <c r="VPQ51" s="46"/>
      <c r="VPR51" s="46"/>
      <c r="VPS51" s="46"/>
      <c r="VPT51" s="46"/>
      <c r="VPU51" s="46"/>
      <c r="VPV51" s="46"/>
      <c r="VPW51" s="46"/>
      <c r="VPX51" s="46"/>
      <c r="VPY51" s="46"/>
      <c r="VPZ51" s="46"/>
      <c r="VQA51" s="46"/>
      <c r="VQB51" s="46"/>
      <c r="VQC51" s="46"/>
      <c r="VQD51" s="46"/>
      <c r="VQE51" s="46"/>
      <c r="VQF51" s="46"/>
      <c r="VQG51" s="46"/>
      <c r="VQH51" s="46"/>
      <c r="VQI51" s="46"/>
      <c r="VQJ51" s="46"/>
      <c r="VQK51" s="46"/>
      <c r="VQL51" s="46"/>
      <c r="VQM51" s="46"/>
      <c r="VQN51" s="46"/>
      <c r="VQO51" s="46"/>
      <c r="VQP51" s="46"/>
      <c r="VQQ51" s="46"/>
      <c r="VQR51" s="46"/>
      <c r="VQS51" s="46"/>
      <c r="VQT51" s="46"/>
      <c r="VQU51" s="46"/>
      <c r="VQV51" s="46"/>
      <c r="VQW51" s="46"/>
      <c r="VQX51" s="46"/>
      <c r="VQY51" s="46"/>
      <c r="VQZ51" s="46"/>
      <c r="VRA51" s="46"/>
      <c r="VRB51" s="46"/>
      <c r="VRC51" s="46"/>
      <c r="VRD51" s="46"/>
      <c r="VRE51" s="46"/>
      <c r="VRF51" s="46"/>
      <c r="VRG51" s="46"/>
      <c r="VRH51" s="46"/>
      <c r="VRI51" s="46"/>
      <c r="VRJ51" s="46"/>
      <c r="VRK51" s="46"/>
      <c r="VRL51" s="46"/>
      <c r="VRM51" s="46"/>
      <c r="VRN51" s="46"/>
      <c r="VRO51" s="46"/>
      <c r="VRP51" s="46"/>
      <c r="VRQ51" s="46"/>
      <c r="VRR51" s="46"/>
      <c r="VRS51" s="46"/>
      <c r="VRT51" s="46"/>
      <c r="VRU51" s="46"/>
      <c r="VRV51" s="46"/>
      <c r="VRW51" s="46"/>
      <c r="VRX51" s="46"/>
      <c r="VRY51" s="46"/>
      <c r="VRZ51" s="46"/>
      <c r="VSA51" s="46"/>
      <c r="VSB51" s="46"/>
      <c r="VSC51" s="46"/>
      <c r="VSD51" s="46"/>
      <c r="VSE51" s="46"/>
      <c r="VSF51" s="46"/>
      <c r="VSG51" s="46"/>
      <c r="VSH51" s="46"/>
      <c r="VSI51" s="46"/>
      <c r="VSJ51" s="46"/>
      <c r="VSK51" s="46"/>
      <c r="VSL51" s="46"/>
      <c r="VSM51" s="46"/>
      <c r="VSN51" s="46"/>
      <c r="VSO51" s="46"/>
      <c r="VSP51" s="46"/>
      <c r="VSQ51" s="46"/>
      <c r="VSR51" s="46"/>
      <c r="VSS51" s="46"/>
      <c r="VST51" s="46"/>
      <c r="VSU51" s="46"/>
      <c r="VSV51" s="46"/>
      <c r="VSW51" s="46"/>
      <c r="VSX51" s="46"/>
      <c r="VSY51" s="46"/>
      <c r="VSZ51" s="46"/>
      <c r="VTA51" s="46"/>
      <c r="VTB51" s="46"/>
      <c r="VTC51" s="46"/>
      <c r="VTD51" s="46"/>
      <c r="VTE51" s="46"/>
      <c r="VTF51" s="46"/>
      <c r="VTG51" s="46"/>
      <c r="VTH51" s="46"/>
      <c r="VTI51" s="46"/>
      <c r="VTJ51" s="46"/>
      <c r="VTK51" s="46"/>
      <c r="VTL51" s="46"/>
      <c r="VTM51" s="46"/>
      <c r="VTN51" s="46"/>
      <c r="VTO51" s="46"/>
      <c r="VTP51" s="46"/>
      <c r="VTQ51" s="46"/>
      <c r="VTR51" s="46"/>
      <c r="VTS51" s="46"/>
      <c r="VTT51" s="46"/>
      <c r="VTU51" s="46"/>
      <c r="VTV51" s="46"/>
      <c r="VTW51" s="46"/>
      <c r="VTX51" s="46"/>
      <c r="VTY51" s="46"/>
      <c r="VTZ51" s="46"/>
      <c r="VUA51" s="46"/>
      <c r="VUB51" s="46"/>
      <c r="VUC51" s="46"/>
      <c r="VUD51" s="46"/>
      <c r="VUE51" s="46"/>
      <c r="VUF51" s="46"/>
      <c r="VUG51" s="46"/>
      <c r="VUH51" s="46"/>
      <c r="VUI51" s="46"/>
      <c r="VUJ51" s="46"/>
      <c r="VUK51" s="46"/>
      <c r="VUL51" s="46"/>
      <c r="VUM51" s="46"/>
      <c r="VUN51" s="46"/>
      <c r="VUO51" s="46"/>
      <c r="VUP51" s="46"/>
      <c r="VUQ51" s="46"/>
      <c r="VUR51" s="46"/>
      <c r="VUS51" s="46"/>
      <c r="VUT51" s="46"/>
      <c r="VUU51" s="46"/>
      <c r="VUV51" s="46"/>
      <c r="VUW51" s="46"/>
      <c r="VUX51" s="46"/>
      <c r="VUY51" s="46"/>
      <c r="VUZ51" s="46"/>
      <c r="VVA51" s="46"/>
      <c r="VVB51" s="46"/>
      <c r="VVC51" s="46"/>
      <c r="VVD51" s="46"/>
      <c r="VVE51" s="46"/>
      <c r="VVF51" s="46"/>
      <c r="VVG51" s="46"/>
      <c r="VVH51" s="46"/>
      <c r="VVI51" s="46"/>
      <c r="VVJ51" s="46"/>
      <c r="VVK51" s="46"/>
      <c r="VVL51" s="46"/>
      <c r="VVM51" s="46"/>
      <c r="VVN51" s="46"/>
      <c r="VVO51" s="46"/>
      <c r="VVP51" s="46"/>
      <c r="VVQ51" s="46"/>
      <c r="VVR51" s="46"/>
      <c r="VVS51" s="46"/>
      <c r="VVT51" s="46"/>
      <c r="VVU51" s="46"/>
      <c r="VVV51" s="46"/>
      <c r="VVW51" s="46"/>
      <c r="VVX51" s="46"/>
      <c r="VVY51" s="46"/>
      <c r="VVZ51" s="46"/>
      <c r="VWA51" s="46"/>
      <c r="VWB51" s="46"/>
      <c r="VWC51" s="46"/>
      <c r="VWD51" s="46"/>
      <c r="VWE51" s="46"/>
      <c r="VWF51" s="46"/>
      <c r="VWG51" s="46"/>
      <c r="VWH51" s="46"/>
      <c r="VWI51" s="46"/>
      <c r="VWJ51" s="46"/>
      <c r="VWK51" s="46"/>
      <c r="VWL51" s="46"/>
      <c r="VWM51" s="46"/>
      <c r="VWN51" s="46"/>
      <c r="VWO51" s="46"/>
      <c r="VWP51" s="46"/>
      <c r="VWQ51" s="46"/>
      <c r="VWR51" s="46"/>
      <c r="VWS51" s="46"/>
      <c r="VWT51" s="46"/>
      <c r="VWU51" s="46"/>
      <c r="VWV51" s="46"/>
      <c r="VWW51" s="46"/>
      <c r="VWX51" s="46"/>
      <c r="VWY51" s="46"/>
      <c r="VWZ51" s="46"/>
      <c r="VXA51" s="46"/>
      <c r="VXB51" s="46"/>
      <c r="VXC51" s="46"/>
      <c r="VXD51" s="46"/>
      <c r="VXE51" s="46"/>
      <c r="VXF51" s="46"/>
      <c r="VXG51" s="46"/>
      <c r="VXH51" s="46"/>
      <c r="VXI51" s="46"/>
      <c r="VXJ51" s="46"/>
      <c r="VXK51" s="46"/>
      <c r="VXL51" s="46"/>
      <c r="VXM51" s="46"/>
      <c r="VXN51" s="46"/>
      <c r="VXO51" s="46"/>
      <c r="VXP51" s="46"/>
      <c r="VXQ51" s="46"/>
      <c r="VXR51" s="46"/>
      <c r="VXS51" s="46"/>
      <c r="VXT51" s="46"/>
      <c r="VXU51" s="46"/>
      <c r="VXV51" s="46"/>
      <c r="VXW51" s="46"/>
      <c r="VXX51" s="46"/>
      <c r="VXY51" s="46"/>
      <c r="VXZ51" s="46"/>
      <c r="VYA51" s="46"/>
      <c r="VYB51" s="46"/>
      <c r="VYC51" s="46"/>
      <c r="VYD51" s="46"/>
      <c r="VYE51" s="46"/>
      <c r="VYF51" s="46"/>
      <c r="VYG51" s="46"/>
      <c r="VYH51" s="46"/>
      <c r="VYI51" s="46"/>
      <c r="VYJ51" s="46"/>
      <c r="VYK51" s="46"/>
      <c r="VYL51" s="46"/>
      <c r="VYM51" s="46"/>
      <c r="VYN51" s="46"/>
      <c r="VYO51" s="46"/>
      <c r="VYP51" s="46"/>
      <c r="VYQ51" s="46"/>
      <c r="VYR51" s="46"/>
      <c r="VYS51" s="46"/>
      <c r="VYT51" s="46"/>
      <c r="VYU51" s="46"/>
      <c r="VYV51" s="46"/>
      <c r="VYW51" s="46"/>
      <c r="VYX51" s="46"/>
      <c r="VYY51" s="46"/>
      <c r="VYZ51" s="46"/>
      <c r="VZA51" s="46"/>
      <c r="VZB51" s="46"/>
      <c r="VZC51" s="46"/>
      <c r="VZD51" s="46"/>
      <c r="VZE51" s="46"/>
      <c r="VZF51" s="46"/>
      <c r="VZG51" s="46"/>
      <c r="VZH51" s="46"/>
      <c r="VZI51" s="46"/>
      <c r="VZJ51" s="46"/>
      <c r="VZK51" s="46"/>
      <c r="VZL51" s="46"/>
      <c r="VZM51" s="46"/>
      <c r="VZN51" s="46"/>
      <c r="VZO51" s="46"/>
      <c r="VZP51" s="46"/>
      <c r="VZQ51" s="46"/>
      <c r="VZR51" s="46"/>
      <c r="VZS51" s="46"/>
      <c r="VZT51" s="46"/>
      <c r="VZU51" s="46"/>
      <c r="VZV51" s="46"/>
      <c r="VZW51" s="46"/>
      <c r="VZX51" s="46"/>
      <c r="VZY51" s="46"/>
      <c r="VZZ51" s="46"/>
      <c r="WAA51" s="46"/>
      <c r="WAB51" s="46"/>
      <c r="WAC51" s="46"/>
      <c r="WAD51" s="46"/>
      <c r="WAE51" s="46"/>
      <c r="WAF51" s="46"/>
      <c r="WAG51" s="46"/>
      <c r="WAH51" s="46"/>
      <c r="WAI51" s="46"/>
      <c r="WAJ51" s="46"/>
      <c r="WAK51" s="46"/>
      <c r="WAL51" s="46"/>
      <c r="WAM51" s="46"/>
      <c r="WAN51" s="46"/>
      <c r="WAO51" s="46"/>
      <c r="WAP51" s="46"/>
      <c r="WAQ51" s="46"/>
      <c r="WAR51" s="46"/>
      <c r="WAS51" s="46"/>
      <c r="WAT51" s="46"/>
      <c r="WAU51" s="46"/>
      <c r="WAV51" s="46"/>
      <c r="WAW51" s="46"/>
      <c r="WAX51" s="46"/>
      <c r="WAY51" s="46"/>
      <c r="WAZ51" s="46"/>
      <c r="WBA51" s="46"/>
      <c r="WBB51" s="46"/>
      <c r="WBC51" s="46"/>
      <c r="WBD51" s="46"/>
      <c r="WBE51" s="46"/>
      <c r="WBF51" s="46"/>
      <c r="WBG51" s="46"/>
      <c r="WBH51" s="46"/>
      <c r="WBI51" s="46"/>
      <c r="WBJ51" s="46"/>
      <c r="WBK51" s="46"/>
      <c r="WBL51" s="46"/>
      <c r="WBM51" s="46"/>
      <c r="WBN51" s="46"/>
      <c r="WBO51" s="46"/>
      <c r="WBP51" s="46"/>
      <c r="WBQ51" s="46"/>
      <c r="WBR51" s="46"/>
      <c r="WBS51" s="46"/>
      <c r="WBT51" s="46"/>
      <c r="WBU51" s="46"/>
      <c r="WBV51" s="46"/>
      <c r="WBW51" s="46"/>
      <c r="WBX51" s="46"/>
      <c r="WBY51" s="46"/>
      <c r="WBZ51" s="46"/>
      <c r="WCA51" s="46"/>
      <c r="WCB51" s="46"/>
      <c r="WCC51" s="46"/>
      <c r="WCD51" s="46"/>
      <c r="WCE51" s="46"/>
      <c r="WCF51" s="46"/>
      <c r="WCG51" s="46"/>
      <c r="WCH51" s="46"/>
      <c r="WCI51" s="46"/>
      <c r="WCJ51" s="46"/>
      <c r="WCK51" s="46"/>
      <c r="WCL51" s="46"/>
      <c r="WCM51" s="46"/>
      <c r="WCN51" s="46"/>
      <c r="WCO51" s="46"/>
      <c r="WCP51" s="46"/>
      <c r="WCQ51" s="46"/>
      <c r="WCR51" s="46"/>
      <c r="WCS51" s="46"/>
      <c r="WCT51" s="46"/>
      <c r="WCU51" s="46"/>
      <c r="WCV51" s="46"/>
      <c r="WCW51" s="46"/>
      <c r="WCX51" s="46"/>
      <c r="WCY51" s="46"/>
      <c r="WCZ51" s="46"/>
      <c r="WDA51" s="46"/>
      <c r="WDB51" s="46"/>
      <c r="WDC51" s="46"/>
      <c r="WDD51" s="46"/>
      <c r="WDE51" s="46"/>
      <c r="WDF51" s="46"/>
      <c r="WDG51" s="46"/>
      <c r="WDH51" s="46"/>
      <c r="WDI51" s="46"/>
      <c r="WDJ51" s="46"/>
      <c r="WDK51" s="46"/>
      <c r="WDL51" s="46"/>
      <c r="WDM51" s="46"/>
      <c r="WDN51" s="46"/>
      <c r="WDO51" s="46"/>
      <c r="WDP51" s="46"/>
      <c r="WDQ51" s="46"/>
      <c r="WDR51" s="46"/>
      <c r="WDS51" s="46"/>
      <c r="WDT51" s="46"/>
      <c r="WDU51" s="46"/>
      <c r="WDV51" s="46"/>
      <c r="WDW51" s="46"/>
      <c r="WDX51" s="46"/>
      <c r="WDY51" s="46"/>
      <c r="WDZ51" s="46"/>
      <c r="WEA51" s="46"/>
      <c r="WEB51" s="46"/>
      <c r="WEC51" s="46"/>
      <c r="WED51" s="46"/>
      <c r="WEE51" s="46"/>
      <c r="WEF51" s="46"/>
      <c r="WEG51" s="46"/>
      <c r="WEH51" s="46"/>
      <c r="WEI51" s="46"/>
      <c r="WEJ51" s="46"/>
      <c r="WEK51" s="46"/>
      <c r="WEL51" s="46"/>
      <c r="WEM51" s="46"/>
      <c r="WEN51" s="46"/>
      <c r="WEO51" s="46"/>
      <c r="WEP51" s="46"/>
      <c r="WEQ51" s="46"/>
      <c r="WER51" s="46"/>
      <c r="WES51" s="46"/>
      <c r="WET51" s="46"/>
      <c r="WEU51" s="46"/>
      <c r="WEV51" s="46"/>
      <c r="WEW51" s="46"/>
      <c r="WEX51" s="46"/>
      <c r="WEY51" s="46"/>
      <c r="WEZ51" s="46"/>
      <c r="WFA51" s="46"/>
      <c r="WFB51" s="46"/>
      <c r="WFC51" s="46"/>
      <c r="WFD51" s="46"/>
      <c r="WFE51" s="46"/>
      <c r="WFF51" s="46"/>
      <c r="WFG51" s="46"/>
      <c r="WFH51" s="46"/>
      <c r="WFI51" s="46"/>
      <c r="WFJ51" s="46"/>
      <c r="WFK51" s="46"/>
      <c r="WFL51" s="46"/>
      <c r="WFM51" s="46"/>
      <c r="WFN51" s="46"/>
      <c r="WFO51" s="46"/>
      <c r="WFP51" s="46"/>
      <c r="WFQ51" s="46"/>
      <c r="WFR51" s="46"/>
      <c r="WFS51" s="46"/>
      <c r="WFT51" s="46"/>
      <c r="WFU51" s="46"/>
      <c r="WFV51" s="46"/>
      <c r="WFW51" s="46"/>
      <c r="WFX51" s="46"/>
      <c r="WFY51" s="46"/>
      <c r="WFZ51" s="46"/>
      <c r="WGA51" s="46"/>
      <c r="WGB51" s="46"/>
      <c r="WGC51" s="46"/>
      <c r="WGD51" s="46"/>
      <c r="WGE51" s="46"/>
      <c r="WGF51" s="46"/>
      <c r="WGG51" s="46"/>
      <c r="WGH51" s="46"/>
      <c r="WGI51" s="46"/>
      <c r="WGJ51" s="46"/>
      <c r="WGK51" s="46"/>
      <c r="WGL51" s="46"/>
      <c r="WGM51" s="46"/>
      <c r="WGN51" s="46"/>
      <c r="WGO51" s="46"/>
      <c r="WGP51" s="46"/>
      <c r="WGQ51" s="46"/>
      <c r="WGR51" s="46"/>
      <c r="WGS51" s="46"/>
      <c r="WGT51" s="46"/>
      <c r="WGU51" s="46"/>
      <c r="WGV51" s="46"/>
      <c r="WGW51" s="46"/>
      <c r="WGX51" s="46"/>
      <c r="WGY51" s="46"/>
      <c r="WGZ51" s="46"/>
      <c r="WHA51" s="46"/>
      <c r="WHB51" s="46"/>
      <c r="WHC51" s="46"/>
      <c r="WHD51" s="46"/>
      <c r="WHE51" s="46"/>
      <c r="WHF51" s="46"/>
      <c r="WHG51" s="46"/>
      <c r="WHH51" s="46"/>
      <c r="WHI51" s="46"/>
      <c r="WHJ51" s="46"/>
      <c r="WHK51" s="46"/>
      <c r="WHL51" s="46"/>
      <c r="WHM51" s="46"/>
      <c r="WHN51" s="46"/>
      <c r="WHO51" s="46"/>
      <c r="WHP51" s="46"/>
      <c r="WHQ51" s="46"/>
      <c r="WHR51" s="46"/>
      <c r="WHS51" s="46"/>
      <c r="WHT51" s="46"/>
      <c r="WHU51" s="46"/>
      <c r="WHV51" s="46"/>
      <c r="WHW51" s="46"/>
      <c r="WHX51" s="46"/>
      <c r="WHY51" s="46"/>
      <c r="WHZ51" s="46"/>
      <c r="WIA51" s="46"/>
      <c r="WIB51" s="46"/>
      <c r="WIC51" s="46"/>
      <c r="WID51" s="46"/>
      <c r="WIE51" s="46"/>
      <c r="WIF51" s="46"/>
      <c r="WIG51" s="46"/>
      <c r="WIH51" s="46"/>
      <c r="WII51" s="46"/>
      <c r="WIJ51" s="46"/>
      <c r="WIK51" s="46"/>
      <c r="WIL51" s="46"/>
      <c r="WIM51" s="46"/>
      <c r="WIN51" s="46"/>
      <c r="WIO51" s="46"/>
      <c r="WIP51" s="46"/>
      <c r="WIQ51" s="46"/>
      <c r="WIR51" s="46"/>
      <c r="WIS51" s="46"/>
      <c r="WIT51" s="46"/>
      <c r="WIU51" s="46"/>
      <c r="WIV51" s="46"/>
      <c r="WIW51" s="46"/>
      <c r="WIX51" s="46"/>
      <c r="WIY51" s="46"/>
      <c r="WIZ51" s="46"/>
      <c r="WJA51" s="46"/>
      <c r="WJB51" s="46"/>
      <c r="WJC51" s="46"/>
      <c r="WJD51" s="46"/>
      <c r="WJE51" s="46"/>
      <c r="WJF51" s="46"/>
      <c r="WJG51" s="46"/>
      <c r="WJH51" s="46"/>
      <c r="WJI51" s="46"/>
      <c r="WJJ51" s="46"/>
      <c r="WJK51" s="46"/>
      <c r="WJL51" s="46"/>
      <c r="WJM51" s="46"/>
      <c r="WJN51" s="46"/>
      <c r="WJO51" s="46"/>
      <c r="WJP51" s="46"/>
      <c r="WJQ51" s="46"/>
      <c r="WJR51" s="46"/>
      <c r="WJS51" s="46"/>
      <c r="WJT51" s="46"/>
      <c r="WJU51" s="46"/>
      <c r="WJV51" s="46"/>
      <c r="WJW51" s="46"/>
      <c r="WJX51" s="46"/>
      <c r="WJY51" s="46"/>
      <c r="WJZ51" s="46"/>
      <c r="WKA51" s="46"/>
      <c r="WKB51" s="46"/>
      <c r="WKC51" s="46"/>
      <c r="WKD51" s="46"/>
      <c r="WKE51" s="46"/>
      <c r="WKF51" s="46"/>
      <c r="WKG51" s="46"/>
      <c r="WKH51" s="46"/>
      <c r="WKI51" s="46"/>
      <c r="WKJ51" s="46"/>
      <c r="WKK51" s="46"/>
      <c r="WKL51" s="46"/>
      <c r="WKM51" s="46"/>
      <c r="WKN51" s="46"/>
      <c r="WKO51" s="46"/>
      <c r="WKP51" s="46"/>
      <c r="WKQ51" s="46"/>
      <c r="WKR51" s="46"/>
      <c r="WKS51" s="46"/>
      <c r="WKT51" s="46"/>
      <c r="WKU51" s="46"/>
      <c r="WKV51" s="46"/>
      <c r="WKW51" s="46"/>
      <c r="WKX51" s="46"/>
      <c r="WKY51" s="46"/>
      <c r="WKZ51" s="46"/>
      <c r="WLA51" s="46"/>
      <c r="WLB51" s="46"/>
      <c r="WLC51" s="46"/>
      <c r="WLD51" s="46"/>
      <c r="WLE51" s="46"/>
      <c r="WLF51" s="46"/>
      <c r="WLG51" s="46"/>
      <c r="WLH51" s="46"/>
      <c r="WLI51" s="46"/>
      <c r="WLJ51" s="46"/>
      <c r="WLK51" s="46"/>
      <c r="WLL51" s="46"/>
      <c r="WLM51" s="46"/>
      <c r="WLN51" s="46"/>
      <c r="WLO51" s="46"/>
      <c r="WLP51" s="46"/>
      <c r="WLQ51" s="46"/>
      <c r="WLR51" s="46"/>
      <c r="WLS51" s="46"/>
      <c r="WLT51" s="46"/>
      <c r="WLU51" s="46"/>
      <c r="WLV51" s="46"/>
      <c r="WLW51" s="46"/>
      <c r="WLX51" s="46"/>
      <c r="WLY51" s="46"/>
      <c r="WLZ51" s="46"/>
      <c r="WMA51" s="46"/>
      <c r="WMB51" s="46"/>
      <c r="WMC51" s="46"/>
      <c r="WMD51" s="46"/>
      <c r="WME51" s="46"/>
      <c r="WMF51" s="46"/>
      <c r="WMG51" s="46"/>
      <c r="WMH51" s="46"/>
      <c r="WMI51" s="46"/>
      <c r="WMJ51" s="46"/>
      <c r="WMK51" s="46"/>
      <c r="WML51" s="46"/>
      <c r="WMM51" s="46"/>
      <c r="WMN51" s="46"/>
      <c r="WMO51" s="46"/>
      <c r="WMP51" s="46"/>
      <c r="WMQ51" s="46"/>
      <c r="WMR51" s="46"/>
      <c r="WMS51" s="46"/>
      <c r="WMT51" s="46"/>
      <c r="WMU51" s="46"/>
      <c r="WMV51" s="46"/>
      <c r="WMW51" s="46"/>
      <c r="WMX51" s="46"/>
      <c r="WMY51" s="46"/>
      <c r="WMZ51" s="46"/>
      <c r="WNA51" s="46"/>
      <c r="WNB51" s="46"/>
      <c r="WNC51" s="46"/>
      <c r="WND51" s="46"/>
      <c r="WNE51" s="46"/>
      <c r="WNF51" s="46"/>
      <c r="WNG51" s="46"/>
      <c r="WNH51" s="46"/>
      <c r="WNI51" s="46"/>
      <c r="WNJ51" s="46"/>
      <c r="WNK51" s="46"/>
      <c r="WNL51" s="46"/>
      <c r="WNM51" s="46"/>
      <c r="WNN51" s="46"/>
      <c r="WNO51" s="46"/>
      <c r="WNP51" s="46"/>
      <c r="WNQ51" s="46"/>
      <c r="WNR51" s="46"/>
      <c r="WNS51" s="46"/>
      <c r="WNT51" s="46"/>
      <c r="WNU51" s="46"/>
      <c r="WNV51" s="46"/>
      <c r="WNW51" s="46"/>
      <c r="WNX51" s="46"/>
      <c r="WNY51" s="46"/>
      <c r="WNZ51" s="46"/>
      <c r="WOA51" s="46"/>
      <c r="WOB51" s="46"/>
      <c r="WOC51" s="46"/>
      <c r="WOD51" s="46"/>
      <c r="WOE51" s="46"/>
      <c r="WOF51" s="46"/>
      <c r="WOG51" s="46"/>
      <c r="WOH51" s="46"/>
      <c r="WOI51" s="46"/>
      <c r="WOJ51" s="46"/>
      <c r="WOK51" s="46"/>
      <c r="WOL51" s="46"/>
      <c r="WOM51" s="46"/>
      <c r="WON51" s="46"/>
      <c r="WOO51" s="46"/>
      <c r="WOP51" s="46"/>
      <c r="WOQ51" s="46"/>
      <c r="WOR51" s="46"/>
      <c r="WOS51" s="46"/>
      <c r="WOT51" s="46"/>
      <c r="WOU51" s="46"/>
      <c r="WOV51" s="46"/>
      <c r="WOW51" s="46"/>
      <c r="WOX51" s="46"/>
      <c r="WOY51" s="46"/>
      <c r="WOZ51" s="46"/>
      <c r="WPA51" s="46"/>
      <c r="WPB51" s="46"/>
      <c r="WPC51" s="46"/>
      <c r="WPD51" s="46"/>
      <c r="WPE51" s="46"/>
      <c r="WPF51" s="46"/>
      <c r="WPG51" s="46"/>
      <c r="WPH51" s="46"/>
      <c r="WPI51" s="46"/>
      <c r="WPJ51" s="46"/>
      <c r="WPK51" s="46"/>
      <c r="WPL51" s="46"/>
      <c r="WPM51" s="46"/>
      <c r="WPN51" s="46"/>
      <c r="WPO51" s="46"/>
      <c r="WPP51" s="46"/>
      <c r="WPQ51" s="46"/>
      <c r="WPR51" s="46"/>
      <c r="WPS51" s="46"/>
      <c r="WPT51" s="46"/>
      <c r="WPU51" s="46"/>
      <c r="WPV51" s="46"/>
      <c r="WPW51" s="46"/>
      <c r="WPX51" s="46"/>
      <c r="WPY51" s="46"/>
      <c r="WPZ51" s="46"/>
      <c r="WQA51" s="46"/>
      <c r="WQB51" s="46"/>
      <c r="WQC51" s="46"/>
      <c r="WQD51" s="46"/>
      <c r="WQE51" s="46"/>
      <c r="WQF51" s="46"/>
      <c r="WQG51" s="46"/>
      <c r="WQH51" s="46"/>
      <c r="WQI51" s="46"/>
      <c r="WQJ51" s="46"/>
      <c r="WQK51" s="46"/>
      <c r="WQL51" s="46"/>
      <c r="WQM51" s="46"/>
      <c r="WQN51" s="46"/>
      <c r="WQO51" s="46"/>
      <c r="WQP51" s="46"/>
      <c r="WQQ51" s="46"/>
      <c r="WQR51" s="46"/>
      <c r="WQS51" s="46"/>
      <c r="WQT51" s="46"/>
      <c r="WQU51" s="46"/>
      <c r="WQV51" s="46"/>
      <c r="WQW51" s="46"/>
      <c r="WQX51" s="46"/>
      <c r="WQY51" s="46"/>
      <c r="WQZ51" s="46"/>
      <c r="WRA51" s="46"/>
      <c r="WRB51" s="46"/>
      <c r="WRC51" s="46"/>
      <c r="WRD51" s="46"/>
      <c r="WRE51" s="46"/>
      <c r="WRF51" s="46"/>
      <c r="WRG51" s="46"/>
      <c r="WRH51" s="46"/>
      <c r="WRI51" s="46"/>
      <c r="WRJ51" s="46"/>
      <c r="WRK51" s="46"/>
      <c r="WRL51" s="46"/>
      <c r="WRM51" s="46"/>
      <c r="WRN51" s="46"/>
      <c r="WRO51" s="46"/>
      <c r="WRP51" s="46"/>
      <c r="WRQ51" s="46"/>
      <c r="WRR51" s="46"/>
      <c r="WRS51" s="46"/>
      <c r="WRT51" s="46"/>
      <c r="WRU51" s="46"/>
      <c r="WRV51" s="46"/>
      <c r="WRW51" s="46"/>
      <c r="WRX51" s="46"/>
      <c r="WRY51" s="46"/>
      <c r="WRZ51" s="46"/>
      <c r="WSA51" s="46"/>
      <c r="WSB51" s="46"/>
      <c r="WSC51" s="46"/>
      <c r="WSD51" s="46"/>
      <c r="WSE51" s="46"/>
      <c r="WSF51" s="46"/>
      <c r="WSG51" s="46"/>
      <c r="WSH51" s="46"/>
      <c r="WSI51" s="46"/>
      <c r="WSJ51" s="46"/>
      <c r="WSK51" s="46"/>
      <c r="WSL51" s="46"/>
      <c r="WSM51" s="46"/>
      <c r="WSN51" s="46"/>
      <c r="WSO51" s="46"/>
      <c r="WSP51" s="46"/>
      <c r="WSQ51" s="46"/>
      <c r="WSR51" s="46"/>
      <c r="WSS51" s="46"/>
      <c r="WST51" s="46"/>
      <c r="WSU51" s="46"/>
      <c r="WSV51" s="46"/>
      <c r="WSW51" s="46"/>
      <c r="WSX51" s="46"/>
      <c r="WSY51" s="46"/>
      <c r="WSZ51" s="46"/>
      <c r="WTA51" s="46"/>
      <c r="WTB51" s="46"/>
      <c r="WTC51" s="46"/>
      <c r="WTD51" s="46"/>
      <c r="WTE51" s="46"/>
      <c r="WTF51" s="46"/>
      <c r="WTG51" s="46"/>
      <c r="WTH51" s="46"/>
      <c r="WTI51" s="46"/>
      <c r="WTJ51" s="46"/>
      <c r="WTK51" s="46"/>
      <c r="WTL51" s="46"/>
      <c r="WTM51" s="46"/>
      <c r="WTN51" s="46"/>
      <c r="WTO51" s="46"/>
      <c r="WTP51" s="46"/>
      <c r="WTQ51" s="46"/>
      <c r="WTR51" s="46"/>
      <c r="WTS51" s="46"/>
      <c r="WTT51" s="46"/>
      <c r="WTU51" s="46"/>
      <c r="WTV51" s="46"/>
      <c r="WTW51" s="46"/>
      <c r="WTX51" s="46"/>
      <c r="WTY51" s="46"/>
      <c r="WTZ51" s="46"/>
      <c r="WUA51" s="46"/>
      <c r="WUB51" s="46"/>
      <c r="WUC51" s="46"/>
      <c r="WUD51" s="46"/>
      <c r="WUE51" s="46"/>
      <c r="WUF51" s="46"/>
      <c r="WUG51" s="46"/>
      <c r="WUH51" s="46"/>
      <c r="WUI51" s="46"/>
      <c r="WUJ51" s="46"/>
      <c r="WUK51" s="46"/>
      <c r="WUL51" s="46"/>
      <c r="WUM51" s="46"/>
      <c r="WUN51" s="46"/>
      <c r="WUO51" s="46"/>
      <c r="WUP51" s="46"/>
      <c r="WUQ51" s="46"/>
      <c r="WUR51" s="46"/>
      <c r="WUS51" s="46"/>
      <c r="WUT51" s="46"/>
      <c r="WUU51" s="46"/>
      <c r="WUV51" s="46"/>
      <c r="WUW51" s="46"/>
      <c r="WUX51" s="46"/>
      <c r="WUY51" s="46"/>
    </row>
    <row r="52" spans="1:16119" s="45" customFormat="1" ht="287.25" customHeight="1">
      <c r="A52" s="148" t="s">
        <v>326</v>
      </c>
      <c r="B52" s="884" t="s">
        <v>325</v>
      </c>
      <c r="C52" s="884"/>
      <c r="D52" s="99" t="s">
        <v>330</v>
      </c>
      <c r="E52" s="1282" t="s">
        <v>332</v>
      </c>
      <c r="F52" s="1282"/>
      <c r="G52" s="1282"/>
      <c r="H52" s="1282"/>
      <c r="I52" s="1285" t="s">
        <v>331</v>
      </c>
      <c r="J52" s="1286"/>
      <c r="K52" s="884" t="s">
        <v>333</v>
      </c>
      <c r="L52" s="884"/>
      <c r="M52" s="884"/>
      <c r="N52" s="1285" t="s">
        <v>334</v>
      </c>
      <c r="O52" s="1286"/>
      <c r="P52" s="1287" t="s">
        <v>335</v>
      </c>
      <c r="Q52" s="1288"/>
      <c r="R52" s="1289"/>
      <c r="S52" s="95" t="s">
        <v>189</v>
      </c>
      <c r="T52" s="82" t="s">
        <v>114</v>
      </c>
      <c r="U52" s="6">
        <v>1</v>
      </c>
      <c r="V52" s="1042" t="s">
        <v>1977</v>
      </c>
      <c r="W52" s="1043"/>
      <c r="X52" s="1044"/>
      <c r="Y52" s="287">
        <f t="shared" si="25"/>
        <v>0</v>
      </c>
      <c r="Z52" s="246"/>
      <c r="AA52" s="7">
        <v>0</v>
      </c>
      <c r="AB52" s="7">
        <f t="shared" si="32"/>
        <v>0</v>
      </c>
      <c r="AC52" s="286">
        <v>0</v>
      </c>
      <c r="AD52" s="287">
        <f t="shared" si="26"/>
        <v>0</v>
      </c>
      <c r="AE52" s="285">
        <v>0</v>
      </c>
      <c r="AF52" s="285">
        <v>0</v>
      </c>
      <c r="AG52" s="286">
        <v>0</v>
      </c>
      <c r="AH52" s="287">
        <f t="shared" si="27"/>
        <v>0</v>
      </c>
      <c r="AI52" s="285">
        <v>50</v>
      </c>
      <c r="AJ52" s="285">
        <v>0</v>
      </c>
      <c r="AK52" s="286">
        <v>0</v>
      </c>
      <c r="AL52" s="287">
        <f t="shared" si="28"/>
        <v>0</v>
      </c>
      <c r="AM52" s="285">
        <v>50</v>
      </c>
      <c r="AN52" s="285">
        <v>0</v>
      </c>
      <c r="AO52" s="286">
        <v>0</v>
      </c>
      <c r="AP52" s="287">
        <f t="shared" si="29"/>
        <v>0</v>
      </c>
      <c r="AQ52" s="246"/>
      <c r="AR52" s="246"/>
      <c r="AS52" s="246"/>
      <c r="AT52" s="246"/>
      <c r="AU52" s="246"/>
      <c r="AV52" s="246"/>
      <c r="AW52" s="246"/>
      <c r="AX52" s="246"/>
      <c r="AY52" s="246"/>
      <c r="AZ52" s="246"/>
      <c r="BA52" s="246"/>
      <c r="BB52" s="246"/>
      <c r="BC52" s="246"/>
      <c r="BD52" s="246"/>
      <c r="BE52" s="246"/>
      <c r="BF52" s="246"/>
      <c r="BG52" s="246"/>
      <c r="BH52" s="246"/>
      <c r="BI52" s="246"/>
      <c r="BJ52" s="246"/>
      <c r="BK52" s="246"/>
      <c r="BL52" s="246"/>
      <c r="BM52" s="246"/>
      <c r="BN52" s="246"/>
      <c r="BO52" s="2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c r="CU52" s="46"/>
      <c r="CV52" s="46"/>
      <c r="CW52" s="46"/>
      <c r="CX52" s="46"/>
      <c r="CY52" s="46"/>
      <c r="CZ52" s="46"/>
      <c r="DA52" s="46"/>
      <c r="DB52" s="46"/>
      <c r="DC52" s="46"/>
      <c r="DD52" s="46"/>
      <c r="DE52" s="46"/>
      <c r="DF52" s="46"/>
      <c r="DG52" s="46"/>
      <c r="DH52" s="46"/>
      <c r="DI52" s="46"/>
      <c r="DJ52" s="46"/>
      <c r="DK52" s="46"/>
      <c r="DL52" s="46"/>
      <c r="DM52" s="46"/>
      <c r="DN52" s="46"/>
      <c r="DO52" s="46"/>
      <c r="DP52" s="46"/>
      <c r="DQ52" s="46"/>
      <c r="DR52" s="46"/>
      <c r="DS52" s="46"/>
      <c r="DT52" s="46"/>
      <c r="DU52" s="46"/>
      <c r="DV52" s="46"/>
      <c r="DW52" s="46"/>
      <c r="DX52" s="46"/>
      <c r="DY52" s="46"/>
      <c r="DZ52" s="46"/>
      <c r="EA52" s="46"/>
      <c r="EB52" s="46"/>
      <c r="EC52" s="46"/>
      <c r="ED52" s="46"/>
      <c r="EE52" s="46"/>
      <c r="EF52" s="46"/>
      <c r="EG52" s="46"/>
      <c r="EH52" s="46"/>
      <c r="EI52" s="46"/>
      <c r="EJ52" s="46"/>
      <c r="EK52" s="46"/>
      <c r="EL52" s="46"/>
      <c r="EM52" s="46"/>
      <c r="EN52" s="46"/>
      <c r="EO52" s="46"/>
      <c r="EP52" s="46"/>
      <c r="EQ52" s="46"/>
      <c r="ER52" s="46"/>
      <c r="ES52" s="46"/>
      <c r="ET52" s="46"/>
      <c r="EU52" s="46"/>
      <c r="EV52" s="46"/>
      <c r="EW52" s="46"/>
      <c r="EX52" s="46"/>
      <c r="EY52" s="46"/>
      <c r="EZ52" s="46"/>
      <c r="FA52" s="46"/>
      <c r="FB52" s="46"/>
      <c r="FC52" s="46"/>
      <c r="FD52" s="46"/>
      <c r="FE52" s="46"/>
      <c r="FF52" s="46"/>
      <c r="FG52" s="46"/>
      <c r="FH52" s="46"/>
      <c r="FI52" s="46"/>
      <c r="FJ52" s="46"/>
      <c r="FK52" s="46"/>
      <c r="FL52" s="46"/>
      <c r="FM52" s="46"/>
      <c r="FN52" s="46"/>
      <c r="FO52" s="46"/>
      <c r="FP52" s="46"/>
      <c r="FQ52" s="46"/>
      <c r="FR52" s="46"/>
      <c r="FS52" s="46"/>
      <c r="FT52" s="46"/>
      <c r="FU52" s="46"/>
      <c r="FV52" s="46"/>
      <c r="FW52" s="46"/>
      <c r="FX52" s="46"/>
      <c r="FY52" s="46"/>
      <c r="FZ52" s="46"/>
      <c r="GA52" s="46"/>
      <c r="GB52" s="46"/>
      <c r="GC52" s="46"/>
      <c r="GD52" s="46"/>
      <c r="GE52" s="46"/>
      <c r="GF52" s="46"/>
      <c r="GG52" s="46"/>
      <c r="GH52" s="46"/>
      <c r="GI52" s="46"/>
      <c r="GJ52" s="46"/>
      <c r="GK52" s="46"/>
      <c r="GL52" s="46"/>
      <c r="GM52" s="46"/>
      <c r="GN52" s="46"/>
      <c r="GO52" s="46"/>
      <c r="GP52" s="46"/>
      <c r="GQ52" s="46"/>
      <c r="GR52" s="46"/>
      <c r="GS52" s="46"/>
      <c r="GT52" s="46"/>
      <c r="GU52" s="46"/>
      <c r="GV52" s="46"/>
      <c r="GW52" s="46"/>
      <c r="GX52" s="46"/>
      <c r="GY52" s="46"/>
      <c r="GZ52" s="46"/>
      <c r="HA52" s="46"/>
      <c r="HB52" s="46"/>
      <c r="HC52" s="46"/>
      <c r="HD52" s="46"/>
      <c r="HE52" s="46"/>
      <c r="HF52" s="46"/>
      <c r="HG52" s="46"/>
      <c r="HH52" s="46"/>
      <c r="HI52" s="46"/>
      <c r="HJ52" s="46"/>
      <c r="HK52" s="46"/>
      <c r="HL52" s="46"/>
      <c r="HM52" s="46"/>
      <c r="HN52" s="46"/>
      <c r="HO52" s="46"/>
      <c r="HP52" s="46"/>
      <c r="HQ52" s="46"/>
      <c r="HR52" s="46"/>
      <c r="HS52" s="46"/>
      <c r="HT52" s="46"/>
      <c r="HU52" s="46"/>
      <c r="HV52" s="46"/>
      <c r="HW52" s="46"/>
      <c r="HX52" s="46"/>
      <c r="HY52" s="46"/>
      <c r="HZ52" s="46"/>
      <c r="IA52" s="46"/>
      <c r="IB52" s="46"/>
      <c r="IC52" s="46"/>
      <c r="ID52" s="46"/>
      <c r="IE52" s="46"/>
      <c r="IF52" s="46"/>
      <c r="IG52" s="46"/>
      <c r="IH52" s="46"/>
      <c r="II52" s="46"/>
      <c r="IJ52" s="46"/>
      <c r="IK52" s="46"/>
      <c r="IL52" s="46"/>
      <c r="IM52" s="46"/>
      <c r="IN52" s="46"/>
      <c r="IO52" s="46"/>
      <c r="IP52" s="46"/>
      <c r="IQ52" s="46"/>
      <c r="IR52" s="46"/>
      <c r="IS52" s="46"/>
      <c r="IT52" s="46"/>
      <c r="IU52" s="46"/>
      <c r="IV52" s="46"/>
      <c r="IW52" s="46"/>
      <c r="IX52" s="46"/>
      <c r="IY52" s="46"/>
      <c r="IZ52" s="46"/>
      <c r="JA52" s="46"/>
      <c r="JB52" s="46"/>
      <c r="JC52" s="46"/>
      <c r="JD52" s="46"/>
      <c r="JE52" s="46"/>
      <c r="JF52" s="46"/>
      <c r="JG52" s="46"/>
      <c r="JH52" s="46"/>
      <c r="JI52" s="46"/>
      <c r="JJ52" s="46"/>
      <c r="JK52" s="46"/>
      <c r="JL52" s="46"/>
      <c r="JM52" s="46"/>
      <c r="JN52" s="46"/>
      <c r="JO52" s="46"/>
      <c r="JP52" s="46"/>
      <c r="JQ52" s="46"/>
      <c r="JR52" s="46"/>
      <c r="JS52" s="46"/>
      <c r="JT52" s="46"/>
      <c r="JU52" s="46"/>
      <c r="JV52" s="46"/>
      <c r="JW52" s="46"/>
      <c r="JX52" s="46"/>
      <c r="JY52" s="46"/>
      <c r="JZ52" s="46"/>
      <c r="KA52" s="46"/>
      <c r="KB52" s="46"/>
      <c r="KC52" s="46"/>
      <c r="KD52" s="46"/>
      <c r="KE52" s="46"/>
      <c r="KF52" s="46"/>
      <c r="KG52" s="46"/>
      <c r="KH52" s="46"/>
      <c r="KI52" s="46"/>
      <c r="KJ52" s="46"/>
      <c r="KK52" s="46"/>
      <c r="KL52" s="46"/>
      <c r="KM52" s="46"/>
      <c r="KN52" s="46"/>
      <c r="KO52" s="46"/>
      <c r="KP52" s="46"/>
      <c r="KQ52" s="46"/>
      <c r="KR52" s="46"/>
      <c r="KS52" s="46"/>
      <c r="KT52" s="46"/>
      <c r="KU52" s="46"/>
      <c r="KV52" s="46"/>
      <c r="KW52" s="46"/>
      <c r="KX52" s="46"/>
      <c r="KY52" s="46"/>
      <c r="KZ52" s="46"/>
      <c r="LA52" s="46"/>
      <c r="LB52" s="46"/>
      <c r="LC52" s="46"/>
      <c r="LD52" s="46"/>
      <c r="LE52" s="46"/>
      <c r="LF52" s="46"/>
      <c r="LG52" s="46"/>
      <c r="LH52" s="46"/>
      <c r="LI52" s="46"/>
      <c r="LJ52" s="46"/>
      <c r="LK52" s="46"/>
      <c r="LL52" s="46"/>
      <c r="LM52" s="46"/>
      <c r="LN52" s="46"/>
      <c r="LO52" s="46"/>
      <c r="LP52" s="46"/>
      <c r="LQ52" s="46"/>
      <c r="LR52" s="46"/>
      <c r="LS52" s="46"/>
      <c r="LT52" s="46"/>
      <c r="LU52" s="46"/>
      <c r="LV52" s="46"/>
      <c r="LW52" s="46"/>
      <c r="LX52" s="46"/>
      <c r="LY52" s="46"/>
      <c r="LZ52" s="46"/>
      <c r="MA52" s="46"/>
      <c r="MB52" s="46"/>
      <c r="MC52" s="46"/>
      <c r="MD52" s="46"/>
      <c r="ME52" s="46"/>
      <c r="MF52" s="46"/>
      <c r="MG52" s="46"/>
      <c r="MH52" s="46"/>
      <c r="MI52" s="46"/>
      <c r="MJ52" s="46"/>
      <c r="MK52" s="46"/>
      <c r="ML52" s="46"/>
      <c r="MM52" s="46"/>
      <c r="MN52" s="46"/>
      <c r="MO52" s="46"/>
      <c r="MP52" s="46"/>
      <c r="MQ52" s="46"/>
      <c r="MR52" s="46"/>
      <c r="MS52" s="46"/>
      <c r="MT52" s="46"/>
      <c r="MU52" s="46"/>
      <c r="MV52" s="46"/>
      <c r="MW52" s="46"/>
      <c r="MX52" s="46"/>
      <c r="MY52" s="46"/>
      <c r="MZ52" s="46"/>
      <c r="NA52" s="46"/>
      <c r="NB52" s="46"/>
      <c r="NC52" s="46"/>
      <c r="ND52" s="46"/>
      <c r="NE52" s="46"/>
      <c r="NF52" s="46"/>
      <c r="NG52" s="46"/>
      <c r="NH52" s="46"/>
      <c r="NI52" s="46"/>
      <c r="NJ52" s="46"/>
      <c r="NK52" s="46"/>
      <c r="NL52" s="46"/>
      <c r="NM52" s="46"/>
      <c r="NN52" s="46"/>
      <c r="NO52" s="46"/>
      <c r="NP52" s="46"/>
      <c r="NQ52" s="46"/>
      <c r="NR52" s="46"/>
      <c r="NS52" s="46"/>
      <c r="NT52" s="46"/>
      <c r="NU52" s="46"/>
      <c r="NV52" s="46"/>
      <c r="NW52" s="46"/>
      <c r="NX52" s="46"/>
      <c r="NY52" s="46"/>
      <c r="NZ52" s="46"/>
      <c r="OA52" s="46"/>
      <c r="OB52" s="46"/>
      <c r="OC52" s="46"/>
      <c r="OD52" s="46"/>
      <c r="OE52" s="46"/>
      <c r="OF52" s="46"/>
      <c r="OG52" s="46"/>
      <c r="OH52" s="46"/>
      <c r="OI52" s="46"/>
      <c r="OJ52" s="46"/>
      <c r="OK52" s="46"/>
      <c r="OL52" s="46"/>
      <c r="OM52" s="46"/>
      <c r="ON52" s="46"/>
      <c r="OO52" s="46"/>
      <c r="OP52" s="46"/>
      <c r="OQ52" s="46"/>
      <c r="OR52" s="46"/>
      <c r="OS52" s="46"/>
      <c r="OT52" s="46"/>
      <c r="OU52" s="46"/>
      <c r="OV52" s="46"/>
      <c r="OW52" s="46"/>
      <c r="OX52" s="46"/>
      <c r="OY52" s="46"/>
      <c r="OZ52" s="46"/>
      <c r="PA52" s="46"/>
      <c r="PB52" s="46"/>
      <c r="PC52" s="46"/>
      <c r="PD52" s="46"/>
      <c r="PE52" s="46"/>
      <c r="PF52" s="46"/>
      <c r="PG52" s="46"/>
      <c r="PH52" s="46"/>
      <c r="PI52" s="46"/>
      <c r="PJ52" s="46"/>
      <c r="PK52" s="46"/>
      <c r="PL52" s="46"/>
      <c r="PM52" s="46"/>
      <c r="PN52" s="46"/>
      <c r="PO52" s="46"/>
      <c r="PP52" s="46"/>
      <c r="PQ52" s="46"/>
      <c r="PR52" s="46"/>
      <c r="PS52" s="46"/>
      <c r="PT52" s="46"/>
      <c r="PU52" s="46"/>
      <c r="PV52" s="46"/>
      <c r="PW52" s="46"/>
      <c r="PX52" s="46"/>
      <c r="PY52" s="46"/>
      <c r="PZ52" s="46"/>
      <c r="QA52" s="46"/>
      <c r="QB52" s="46"/>
      <c r="QC52" s="46"/>
      <c r="QD52" s="46"/>
      <c r="QE52" s="46"/>
      <c r="QF52" s="46"/>
      <c r="QG52" s="46"/>
      <c r="QH52" s="46"/>
      <c r="QI52" s="46"/>
      <c r="QJ52" s="46"/>
      <c r="QK52" s="46"/>
      <c r="QL52" s="46"/>
      <c r="QM52" s="46"/>
      <c r="QN52" s="46"/>
      <c r="QO52" s="46"/>
      <c r="QP52" s="46"/>
      <c r="QQ52" s="46"/>
      <c r="QR52" s="46"/>
      <c r="QS52" s="46"/>
      <c r="QT52" s="46"/>
      <c r="QU52" s="46"/>
      <c r="QV52" s="46"/>
      <c r="QW52" s="46"/>
      <c r="QX52" s="46"/>
      <c r="QY52" s="46"/>
      <c r="QZ52" s="46"/>
      <c r="RA52" s="46"/>
      <c r="RB52" s="46"/>
      <c r="RC52" s="46"/>
      <c r="RD52" s="46"/>
      <c r="RE52" s="46"/>
      <c r="RF52" s="46"/>
      <c r="RG52" s="46"/>
      <c r="RH52" s="46"/>
      <c r="RI52" s="46"/>
      <c r="RJ52" s="46"/>
      <c r="RK52" s="46"/>
      <c r="RL52" s="46"/>
      <c r="RM52" s="46"/>
      <c r="RN52" s="46"/>
      <c r="RO52" s="46"/>
      <c r="RP52" s="46"/>
      <c r="RQ52" s="46"/>
      <c r="RR52" s="46"/>
      <c r="RS52" s="46"/>
      <c r="RT52" s="46"/>
      <c r="RU52" s="46"/>
      <c r="RV52" s="46"/>
      <c r="RW52" s="46"/>
      <c r="RX52" s="46"/>
      <c r="RY52" s="46"/>
      <c r="RZ52" s="46"/>
      <c r="SA52" s="46"/>
      <c r="SB52" s="46"/>
      <c r="SC52" s="46"/>
      <c r="SD52" s="46"/>
      <c r="SE52" s="46"/>
      <c r="SF52" s="46"/>
      <c r="SG52" s="46"/>
      <c r="SH52" s="46"/>
      <c r="SI52" s="46"/>
      <c r="SJ52" s="46"/>
      <c r="SK52" s="46"/>
      <c r="SL52" s="46"/>
      <c r="SM52" s="46"/>
      <c r="SN52" s="46"/>
      <c r="SO52" s="46"/>
      <c r="SP52" s="46"/>
      <c r="SQ52" s="46"/>
      <c r="SR52" s="46"/>
      <c r="SS52" s="46"/>
      <c r="ST52" s="46"/>
      <c r="SU52" s="46"/>
      <c r="SV52" s="46"/>
      <c r="SW52" s="46"/>
      <c r="SX52" s="46"/>
      <c r="SY52" s="46"/>
      <c r="SZ52" s="46"/>
      <c r="TA52" s="46"/>
      <c r="TB52" s="46"/>
      <c r="TC52" s="46"/>
      <c r="TD52" s="46"/>
      <c r="TE52" s="46"/>
      <c r="TF52" s="46"/>
      <c r="TG52" s="46"/>
      <c r="TH52" s="46"/>
      <c r="TI52" s="46"/>
      <c r="TJ52" s="46"/>
      <c r="TK52" s="46"/>
      <c r="TL52" s="46"/>
      <c r="TM52" s="46"/>
      <c r="TN52" s="46"/>
      <c r="TO52" s="46"/>
      <c r="TP52" s="46"/>
      <c r="TQ52" s="46"/>
      <c r="TR52" s="46"/>
      <c r="TS52" s="46"/>
      <c r="TT52" s="46"/>
      <c r="TU52" s="46"/>
      <c r="TV52" s="46"/>
      <c r="TW52" s="46"/>
      <c r="TX52" s="46"/>
      <c r="TY52" s="46"/>
      <c r="TZ52" s="46"/>
      <c r="UA52" s="46"/>
      <c r="UB52" s="46"/>
      <c r="UC52" s="46"/>
      <c r="UD52" s="46"/>
      <c r="UE52" s="46"/>
      <c r="UF52" s="46"/>
      <c r="UG52" s="46"/>
      <c r="UH52" s="46"/>
      <c r="UI52" s="46"/>
      <c r="UJ52" s="46"/>
      <c r="UK52" s="46"/>
      <c r="UL52" s="46"/>
      <c r="UM52" s="46"/>
      <c r="UN52" s="46"/>
      <c r="UO52" s="46"/>
      <c r="UP52" s="46"/>
      <c r="UQ52" s="46"/>
      <c r="UR52" s="46"/>
      <c r="US52" s="46"/>
      <c r="UT52" s="46"/>
      <c r="UU52" s="46"/>
      <c r="UV52" s="46"/>
      <c r="UW52" s="46"/>
      <c r="UX52" s="46"/>
      <c r="UY52" s="46"/>
      <c r="UZ52" s="46"/>
      <c r="VA52" s="46"/>
      <c r="VB52" s="46"/>
      <c r="VC52" s="46"/>
      <c r="VD52" s="46"/>
      <c r="VE52" s="46"/>
      <c r="VF52" s="46"/>
      <c r="VG52" s="46"/>
      <c r="VH52" s="46"/>
      <c r="VI52" s="46"/>
      <c r="VJ52" s="46"/>
      <c r="VK52" s="46"/>
      <c r="VL52" s="46"/>
      <c r="VM52" s="46"/>
      <c r="VN52" s="46"/>
      <c r="VO52" s="46"/>
      <c r="VP52" s="46"/>
      <c r="VQ52" s="46"/>
      <c r="VR52" s="46"/>
      <c r="VS52" s="46"/>
      <c r="VT52" s="46"/>
      <c r="VU52" s="46"/>
      <c r="VV52" s="46"/>
      <c r="VW52" s="46"/>
      <c r="VX52" s="46"/>
      <c r="VY52" s="46"/>
      <c r="VZ52" s="46"/>
      <c r="WA52" s="46"/>
      <c r="WB52" s="46"/>
      <c r="WC52" s="46"/>
      <c r="WD52" s="46"/>
      <c r="WE52" s="46"/>
      <c r="WF52" s="46"/>
      <c r="WG52" s="46"/>
      <c r="WH52" s="46"/>
      <c r="WI52" s="46"/>
      <c r="WJ52" s="46"/>
      <c r="WK52" s="46"/>
      <c r="WL52" s="46"/>
      <c r="WM52" s="46"/>
      <c r="WN52" s="46"/>
      <c r="WO52" s="46"/>
      <c r="WP52" s="46"/>
      <c r="WQ52" s="46"/>
      <c r="WR52" s="46"/>
      <c r="WS52" s="46"/>
      <c r="WT52" s="46"/>
      <c r="WU52" s="46"/>
      <c r="WV52" s="46"/>
      <c r="WW52" s="46"/>
      <c r="WX52" s="46"/>
      <c r="WY52" s="46"/>
      <c r="WZ52" s="46"/>
      <c r="XA52" s="46"/>
      <c r="XB52" s="46"/>
      <c r="XC52" s="46"/>
      <c r="XD52" s="46"/>
      <c r="XE52" s="46"/>
      <c r="XF52" s="46"/>
      <c r="XG52" s="46"/>
      <c r="XH52" s="46"/>
      <c r="XI52" s="46"/>
      <c r="XJ52" s="46"/>
      <c r="XK52" s="46"/>
      <c r="XL52" s="46"/>
      <c r="XM52" s="46"/>
      <c r="XN52" s="46"/>
      <c r="XO52" s="46"/>
      <c r="XP52" s="46"/>
      <c r="XQ52" s="46"/>
      <c r="XR52" s="46"/>
      <c r="XS52" s="46"/>
      <c r="XT52" s="46"/>
      <c r="XU52" s="46"/>
      <c r="XV52" s="46"/>
      <c r="XW52" s="46"/>
      <c r="XX52" s="46"/>
      <c r="XY52" s="46"/>
      <c r="XZ52" s="46"/>
      <c r="YA52" s="46"/>
      <c r="YB52" s="46"/>
      <c r="YC52" s="46"/>
      <c r="YD52" s="46"/>
      <c r="YE52" s="46"/>
      <c r="YF52" s="46"/>
      <c r="YG52" s="46"/>
      <c r="YH52" s="46"/>
      <c r="YI52" s="46"/>
      <c r="YJ52" s="46"/>
      <c r="YK52" s="46"/>
      <c r="YL52" s="46"/>
      <c r="YM52" s="46"/>
      <c r="YN52" s="46"/>
      <c r="YO52" s="46"/>
      <c r="YP52" s="46"/>
      <c r="YQ52" s="46"/>
      <c r="YR52" s="46"/>
      <c r="YS52" s="46"/>
      <c r="YT52" s="46"/>
      <c r="YU52" s="46"/>
      <c r="YV52" s="46"/>
      <c r="YW52" s="46"/>
      <c r="YX52" s="46"/>
      <c r="YY52" s="46"/>
      <c r="YZ52" s="46"/>
      <c r="ZA52" s="46"/>
      <c r="ZB52" s="46"/>
      <c r="ZC52" s="46"/>
      <c r="ZD52" s="46"/>
      <c r="ZE52" s="46"/>
      <c r="ZF52" s="46"/>
      <c r="ZG52" s="46"/>
      <c r="ZH52" s="46"/>
      <c r="ZI52" s="46"/>
      <c r="ZJ52" s="46"/>
      <c r="ZK52" s="46"/>
      <c r="ZL52" s="46"/>
      <c r="ZM52" s="46"/>
      <c r="ZN52" s="46"/>
      <c r="ZO52" s="46"/>
      <c r="ZP52" s="46"/>
      <c r="ZQ52" s="46"/>
      <c r="ZR52" s="46"/>
      <c r="ZS52" s="46"/>
      <c r="ZT52" s="46"/>
      <c r="ZU52" s="46"/>
      <c r="ZV52" s="46"/>
      <c r="ZW52" s="46"/>
      <c r="ZX52" s="46"/>
      <c r="ZY52" s="46"/>
      <c r="ZZ52" s="46"/>
      <c r="AAA52" s="46"/>
      <c r="AAB52" s="46"/>
      <c r="AAC52" s="46"/>
      <c r="AAD52" s="46"/>
      <c r="AAE52" s="46"/>
      <c r="AAF52" s="46"/>
      <c r="AAG52" s="46"/>
      <c r="AAH52" s="46"/>
      <c r="AAI52" s="46"/>
      <c r="AAJ52" s="46"/>
      <c r="AAK52" s="46"/>
      <c r="AAL52" s="46"/>
      <c r="AAM52" s="46"/>
      <c r="AAN52" s="46"/>
      <c r="AAO52" s="46"/>
      <c r="AAP52" s="46"/>
      <c r="AAQ52" s="46"/>
      <c r="AAR52" s="46"/>
      <c r="AAS52" s="46"/>
      <c r="AAT52" s="46"/>
      <c r="AAU52" s="46"/>
      <c r="AAV52" s="46"/>
      <c r="AAW52" s="46"/>
      <c r="AAX52" s="46"/>
      <c r="AAY52" s="46"/>
      <c r="AAZ52" s="46"/>
      <c r="ABA52" s="46"/>
      <c r="ABB52" s="46"/>
      <c r="ABC52" s="46"/>
      <c r="ABD52" s="46"/>
      <c r="ABE52" s="46"/>
      <c r="ABF52" s="46"/>
      <c r="ABG52" s="46"/>
      <c r="ABH52" s="46"/>
      <c r="ABI52" s="46"/>
      <c r="ABJ52" s="46"/>
      <c r="ABK52" s="46"/>
      <c r="ABL52" s="46"/>
      <c r="ABM52" s="46"/>
      <c r="ABN52" s="46"/>
      <c r="ABO52" s="46"/>
      <c r="ABP52" s="46"/>
      <c r="ABQ52" s="46"/>
      <c r="ABR52" s="46"/>
      <c r="ABS52" s="46"/>
      <c r="ABT52" s="46"/>
      <c r="ABU52" s="46"/>
      <c r="ABV52" s="46"/>
      <c r="ABW52" s="46"/>
      <c r="ABX52" s="46"/>
      <c r="ABY52" s="46"/>
      <c r="ABZ52" s="46"/>
      <c r="ACA52" s="46"/>
      <c r="ACB52" s="46"/>
      <c r="ACC52" s="46"/>
      <c r="ACD52" s="46"/>
      <c r="ACE52" s="46"/>
      <c r="ACF52" s="46"/>
      <c r="ACG52" s="46"/>
      <c r="ACH52" s="46"/>
      <c r="ACI52" s="46"/>
      <c r="ACJ52" s="46"/>
      <c r="ACK52" s="46"/>
      <c r="ACL52" s="46"/>
      <c r="ACM52" s="46"/>
      <c r="ACN52" s="46"/>
      <c r="ACO52" s="46"/>
      <c r="ACP52" s="46"/>
      <c r="ACQ52" s="46"/>
      <c r="ACR52" s="46"/>
      <c r="ACS52" s="46"/>
      <c r="ACT52" s="46"/>
      <c r="ACU52" s="46"/>
      <c r="ACV52" s="46"/>
      <c r="ACW52" s="46"/>
      <c r="ACX52" s="46"/>
      <c r="ACY52" s="46"/>
      <c r="ACZ52" s="46"/>
      <c r="ADA52" s="46"/>
      <c r="ADB52" s="46"/>
      <c r="ADC52" s="46"/>
      <c r="ADD52" s="46"/>
      <c r="ADE52" s="46"/>
      <c r="ADF52" s="46"/>
      <c r="ADG52" s="46"/>
      <c r="ADH52" s="46"/>
      <c r="ADI52" s="46"/>
      <c r="ADJ52" s="46"/>
      <c r="ADK52" s="46"/>
      <c r="ADL52" s="46"/>
      <c r="ADM52" s="46"/>
      <c r="ADN52" s="46"/>
      <c r="ADO52" s="46"/>
      <c r="ADP52" s="46"/>
      <c r="ADQ52" s="46"/>
      <c r="ADR52" s="46"/>
      <c r="ADS52" s="46"/>
      <c r="ADT52" s="46"/>
      <c r="ADU52" s="46"/>
      <c r="ADV52" s="46"/>
      <c r="ADW52" s="46"/>
      <c r="ADX52" s="46"/>
      <c r="ADY52" s="46"/>
      <c r="ADZ52" s="46"/>
      <c r="AEA52" s="46"/>
      <c r="AEB52" s="46"/>
      <c r="AEC52" s="46"/>
      <c r="AED52" s="46"/>
      <c r="AEE52" s="46"/>
      <c r="AEF52" s="46"/>
      <c r="AEG52" s="46"/>
      <c r="AEH52" s="46"/>
      <c r="AEI52" s="46"/>
      <c r="AEJ52" s="46"/>
      <c r="AEK52" s="46"/>
      <c r="AEL52" s="46"/>
      <c r="AEM52" s="46"/>
      <c r="AEN52" s="46"/>
      <c r="AEO52" s="46"/>
      <c r="AEP52" s="46"/>
      <c r="AEQ52" s="46"/>
      <c r="AER52" s="46"/>
      <c r="AES52" s="46"/>
      <c r="AET52" s="46"/>
      <c r="AEU52" s="46"/>
      <c r="AEV52" s="46"/>
      <c r="AEW52" s="46"/>
      <c r="AEX52" s="46"/>
      <c r="AEY52" s="46"/>
      <c r="AEZ52" s="46"/>
      <c r="AFA52" s="46"/>
      <c r="AFB52" s="46"/>
      <c r="AFC52" s="46"/>
      <c r="AFD52" s="46"/>
      <c r="AFE52" s="46"/>
      <c r="AFF52" s="46"/>
      <c r="AFG52" s="46"/>
      <c r="AFH52" s="46"/>
      <c r="AFI52" s="46"/>
      <c r="AFJ52" s="46"/>
      <c r="AFK52" s="46"/>
      <c r="AFL52" s="46"/>
      <c r="AFM52" s="46"/>
      <c r="AFN52" s="46"/>
      <c r="AFO52" s="46"/>
      <c r="AFP52" s="46"/>
      <c r="AFQ52" s="46"/>
      <c r="AFR52" s="46"/>
      <c r="AFS52" s="46"/>
      <c r="AFT52" s="46"/>
      <c r="AFU52" s="46"/>
      <c r="AFV52" s="46"/>
      <c r="AFW52" s="46"/>
      <c r="AFX52" s="46"/>
      <c r="AFY52" s="46"/>
      <c r="AFZ52" s="46"/>
      <c r="AGA52" s="46"/>
      <c r="AGB52" s="46"/>
      <c r="AGC52" s="46"/>
      <c r="AGD52" s="46"/>
      <c r="AGE52" s="46"/>
      <c r="AGF52" s="46"/>
      <c r="AGG52" s="46"/>
      <c r="AGH52" s="46"/>
      <c r="AGI52" s="46"/>
      <c r="AGJ52" s="46"/>
      <c r="AGK52" s="46"/>
      <c r="AGL52" s="46"/>
      <c r="AGM52" s="46"/>
      <c r="AGN52" s="46"/>
      <c r="AGO52" s="46"/>
      <c r="AGP52" s="46"/>
      <c r="AGQ52" s="46"/>
      <c r="AGR52" s="46"/>
      <c r="AGS52" s="46"/>
      <c r="AGT52" s="46"/>
      <c r="AGU52" s="46"/>
      <c r="AGV52" s="46"/>
      <c r="AGW52" s="46"/>
      <c r="AGX52" s="46"/>
      <c r="AGY52" s="46"/>
      <c r="AGZ52" s="46"/>
      <c r="AHA52" s="46"/>
      <c r="AHB52" s="46"/>
      <c r="AHC52" s="46"/>
      <c r="AHD52" s="46"/>
      <c r="AHE52" s="46"/>
      <c r="AHF52" s="46"/>
      <c r="AHG52" s="46"/>
      <c r="AHH52" s="46"/>
      <c r="AHI52" s="46"/>
      <c r="AHJ52" s="46"/>
      <c r="AHK52" s="46"/>
      <c r="AHL52" s="46"/>
      <c r="AHM52" s="46"/>
      <c r="AHN52" s="46"/>
      <c r="AHO52" s="46"/>
      <c r="AHP52" s="46"/>
      <c r="AHQ52" s="46"/>
      <c r="AHR52" s="46"/>
      <c r="AHS52" s="46"/>
      <c r="AHT52" s="46"/>
      <c r="AHU52" s="46"/>
      <c r="AHV52" s="46"/>
      <c r="AHW52" s="46"/>
      <c r="AHX52" s="46"/>
      <c r="AHY52" s="46"/>
      <c r="AHZ52" s="46"/>
      <c r="AIA52" s="46"/>
      <c r="AIB52" s="46"/>
      <c r="AIC52" s="46"/>
      <c r="AID52" s="46"/>
      <c r="AIE52" s="46"/>
      <c r="AIF52" s="46"/>
      <c r="AIG52" s="46"/>
      <c r="AIH52" s="46"/>
      <c r="AII52" s="46"/>
      <c r="AIJ52" s="46"/>
      <c r="AIK52" s="46"/>
      <c r="AIL52" s="46"/>
      <c r="AIM52" s="46"/>
      <c r="AIN52" s="46"/>
      <c r="AIO52" s="46"/>
      <c r="AIP52" s="46"/>
      <c r="AIQ52" s="46"/>
      <c r="AIR52" s="46"/>
      <c r="AIS52" s="46"/>
      <c r="AIT52" s="46"/>
      <c r="AIU52" s="46"/>
      <c r="AIV52" s="46"/>
      <c r="AIW52" s="46"/>
      <c r="AIX52" s="46"/>
      <c r="AIY52" s="46"/>
      <c r="AIZ52" s="46"/>
      <c r="AJA52" s="46"/>
      <c r="AJB52" s="46"/>
      <c r="AJC52" s="46"/>
      <c r="AJD52" s="46"/>
      <c r="AJE52" s="46"/>
      <c r="AJF52" s="46"/>
      <c r="AJG52" s="46"/>
      <c r="AJH52" s="46"/>
      <c r="AJI52" s="46"/>
      <c r="AJJ52" s="46"/>
      <c r="AJK52" s="46"/>
      <c r="AJL52" s="46"/>
      <c r="AJM52" s="46"/>
      <c r="AJN52" s="46"/>
      <c r="AJO52" s="46"/>
      <c r="AJP52" s="46"/>
      <c r="AJQ52" s="46"/>
      <c r="AJR52" s="46"/>
      <c r="AJS52" s="46"/>
      <c r="AJT52" s="46"/>
      <c r="AJU52" s="46"/>
      <c r="AJV52" s="46"/>
      <c r="AJW52" s="46"/>
      <c r="AJX52" s="46"/>
      <c r="AJY52" s="46"/>
      <c r="AJZ52" s="46"/>
      <c r="AKA52" s="46"/>
      <c r="AKB52" s="46"/>
      <c r="AKC52" s="46"/>
      <c r="AKD52" s="46"/>
      <c r="AKE52" s="46"/>
      <c r="AKF52" s="46"/>
      <c r="AKG52" s="46"/>
      <c r="AKH52" s="46"/>
      <c r="AKI52" s="46"/>
      <c r="AKJ52" s="46"/>
      <c r="AKK52" s="46"/>
      <c r="AKL52" s="46"/>
      <c r="AKM52" s="46"/>
      <c r="AKN52" s="46"/>
      <c r="AKO52" s="46"/>
      <c r="AKP52" s="46"/>
      <c r="AKQ52" s="46"/>
      <c r="AKR52" s="46"/>
      <c r="AKS52" s="46"/>
      <c r="AKT52" s="46"/>
      <c r="AKU52" s="46"/>
      <c r="AKV52" s="46"/>
      <c r="AKW52" s="46"/>
      <c r="AKX52" s="46"/>
      <c r="AKY52" s="46"/>
      <c r="AKZ52" s="46"/>
      <c r="ALA52" s="46"/>
      <c r="ALB52" s="46"/>
      <c r="ALC52" s="46"/>
      <c r="ALD52" s="46"/>
      <c r="ALE52" s="46"/>
      <c r="ALF52" s="46"/>
      <c r="ALG52" s="46"/>
      <c r="ALH52" s="46"/>
      <c r="ALI52" s="46"/>
      <c r="ALJ52" s="46"/>
      <c r="ALK52" s="46"/>
      <c r="ALL52" s="46"/>
      <c r="ALM52" s="46"/>
      <c r="ALN52" s="46"/>
      <c r="ALO52" s="46"/>
      <c r="ALP52" s="46"/>
      <c r="ALQ52" s="46"/>
      <c r="ALR52" s="46"/>
      <c r="ALS52" s="46"/>
      <c r="ALT52" s="46"/>
      <c r="ALU52" s="46"/>
      <c r="ALV52" s="46"/>
      <c r="ALW52" s="46"/>
      <c r="ALX52" s="46"/>
      <c r="ALY52" s="46"/>
      <c r="ALZ52" s="46"/>
      <c r="AMA52" s="46"/>
      <c r="AMB52" s="46"/>
      <c r="AMC52" s="46"/>
      <c r="AMD52" s="46"/>
      <c r="AME52" s="46"/>
      <c r="AMF52" s="46"/>
      <c r="AMG52" s="46"/>
      <c r="AMH52" s="46"/>
      <c r="AMI52" s="46"/>
      <c r="AMJ52" s="46"/>
      <c r="AMK52" s="46"/>
      <c r="AML52" s="46"/>
      <c r="AMM52" s="46"/>
      <c r="AMN52" s="46"/>
      <c r="AMO52" s="46"/>
      <c r="AMP52" s="46"/>
      <c r="AMQ52" s="46"/>
      <c r="AMR52" s="46"/>
      <c r="AMS52" s="46"/>
      <c r="AMT52" s="46"/>
      <c r="AMU52" s="46"/>
      <c r="AMV52" s="46"/>
      <c r="AMW52" s="46"/>
      <c r="AMX52" s="46"/>
      <c r="AMY52" s="46"/>
      <c r="AMZ52" s="46"/>
      <c r="ANA52" s="46"/>
      <c r="ANB52" s="46"/>
      <c r="ANC52" s="46"/>
      <c r="AND52" s="46"/>
      <c r="ANE52" s="46"/>
      <c r="ANF52" s="46"/>
      <c r="ANG52" s="46"/>
      <c r="ANH52" s="46"/>
      <c r="ANI52" s="46"/>
      <c r="ANJ52" s="46"/>
      <c r="ANK52" s="46"/>
      <c r="ANL52" s="46"/>
      <c r="ANM52" s="46"/>
      <c r="ANN52" s="46"/>
      <c r="ANO52" s="46"/>
      <c r="ANP52" s="46"/>
      <c r="ANQ52" s="46"/>
      <c r="ANR52" s="46"/>
      <c r="ANS52" s="46"/>
      <c r="ANT52" s="46"/>
      <c r="ANU52" s="46"/>
      <c r="ANV52" s="46"/>
      <c r="ANW52" s="46"/>
      <c r="ANX52" s="46"/>
      <c r="ANY52" s="46"/>
      <c r="ANZ52" s="46"/>
      <c r="AOA52" s="46"/>
      <c r="AOB52" s="46"/>
      <c r="AOC52" s="46"/>
      <c r="AOD52" s="46"/>
      <c r="AOE52" s="46"/>
      <c r="AOF52" s="46"/>
      <c r="AOG52" s="46"/>
      <c r="AOH52" s="46"/>
      <c r="AOI52" s="46"/>
      <c r="AOJ52" s="46"/>
      <c r="AOK52" s="46"/>
      <c r="AOL52" s="46"/>
      <c r="AOM52" s="46"/>
      <c r="AON52" s="46"/>
      <c r="AOO52" s="46"/>
      <c r="AOP52" s="46"/>
      <c r="AOQ52" s="46"/>
      <c r="AOR52" s="46"/>
      <c r="AOS52" s="46"/>
      <c r="AOT52" s="46"/>
      <c r="AOU52" s="46"/>
      <c r="AOV52" s="46"/>
      <c r="AOW52" s="46"/>
      <c r="AOX52" s="46"/>
      <c r="AOY52" s="46"/>
      <c r="AOZ52" s="46"/>
      <c r="APA52" s="46"/>
      <c r="APB52" s="46"/>
      <c r="APC52" s="46"/>
      <c r="APD52" s="46"/>
      <c r="APE52" s="46"/>
      <c r="APF52" s="46"/>
      <c r="APG52" s="46"/>
      <c r="APH52" s="46"/>
      <c r="API52" s="46"/>
      <c r="APJ52" s="46"/>
      <c r="APK52" s="46"/>
      <c r="APL52" s="46"/>
      <c r="APM52" s="46"/>
      <c r="APN52" s="46"/>
      <c r="APO52" s="46"/>
      <c r="APP52" s="46"/>
      <c r="APQ52" s="46"/>
      <c r="APR52" s="46"/>
      <c r="APS52" s="46"/>
      <c r="APT52" s="46"/>
      <c r="APU52" s="46"/>
      <c r="APV52" s="46"/>
      <c r="APW52" s="46"/>
      <c r="APX52" s="46"/>
      <c r="APY52" s="46"/>
      <c r="APZ52" s="46"/>
      <c r="AQA52" s="46"/>
      <c r="AQB52" s="46"/>
      <c r="AQC52" s="46"/>
      <c r="AQD52" s="46"/>
      <c r="AQE52" s="46"/>
      <c r="AQF52" s="46"/>
      <c r="AQG52" s="46"/>
      <c r="AQH52" s="46"/>
      <c r="AQI52" s="46"/>
      <c r="AQJ52" s="46"/>
      <c r="AQK52" s="46"/>
      <c r="AQL52" s="46"/>
      <c r="AQM52" s="46"/>
      <c r="AQN52" s="46"/>
      <c r="AQO52" s="46"/>
      <c r="AQP52" s="46"/>
      <c r="AQQ52" s="46"/>
      <c r="AQR52" s="46"/>
      <c r="AQS52" s="46"/>
      <c r="AQT52" s="46"/>
      <c r="AQU52" s="46"/>
      <c r="AQV52" s="46"/>
      <c r="AQW52" s="46"/>
      <c r="AQX52" s="46"/>
      <c r="AQY52" s="46"/>
      <c r="AQZ52" s="46"/>
      <c r="ARA52" s="46"/>
      <c r="ARB52" s="46"/>
      <c r="ARC52" s="46"/>
      <c r="ARD52" s="46"/>
      <c r="ARE52" s="46"/>
      <c r="ARF52" s="46"/>
      <c r="ARG52" s="46"/>
      <c r="ARH52" s="46"/>
      <c r="ARI52" s="46"/>
      <c r="ARJ52" s="46"/>
      <c r="ARK52" s="46"/>
      <c r="ARL52" s="46"/>
      <c r="ARM52" s="46"/>
      <c r="ARN52" s="46"/>
      <c r="ARO52" s="46"/>
      <c r="ARP52" s="46"/>
      <c r="ARQ52" s="46"/>
      <c r="ARR52" s="46"/>
      <c r="ARS52" s="46"/>
      <c r="ART52" s="46"/>
      <c r="ARU52" s="46"/>
      <c r="ARV52" s="46"/>
      <c r="ARW52" s="46"/>
      <c r="ARX52" s="46"/>
      <c r="ARY52" s="46"/>
      <c r="ARZ52" s="46"/>
      <c r="ASA52" s="46"/>
      <c r="ASB52" s="46"/>
      <c r="ASC52" s="46"/>
      <c r="ASD52" s="46"/>
      <c r="ASE52" s="46"/>
      <c r="ASF52" s="46"/>
      <c r="ASG52" s="46"/>
      <c r="ASH52" s="46"/>
      <c r="ASI52" s="46"/>
      <c r="ASJ52" s="46"/>
      <c r="ASK52" s="46"/>
      <c r="ASL52" s="46"/>
      <c r="ASM52" s="46"/>
      <c r="ASN52" s="46"/>
      <c r="ASO52" s="46"/>
      <c r="ASP52" s="46"/>
      <c r="ASQ52" s="46"/>
      <c r="ASR52" s="46"/>
      <c r="ASS52" s="46"/>
      <c r="AST52" s="46"/>
      <c r="ASU52" s="46"/>
      <c r="ASV52" s="46"/>
      <c r="ASW52" s="46"/>
      <c r="ASX52" s="46"/>
      <c r="ASY52" s="46"/>
      <c r="ASZ52" s="46"/>
      <c r="ATA52" s="46"/>
      <c r="ATB52" s="46"/>
      <c r="ATC52" s="46"/>
      <c r="ATD52" s="46"/>
      <c r="ATE52" s="46"/>
      <c r="ATF52" s="46"/>
      <c r="ATG52" s="46"/>
      <c r="ATH52" s="46"/>
      <c r="ATI52" s="46"/>
      <c r="ATJ52" s="46"/>
      <c r="ATK52" s="46"/>
      <c r="ATL52" s="46"/>
      <c r="ATM52" s="46"/>
      <c r="ATN52" s="46"/>
      <c r="ATO52" s="46"/>
      <c r="ATP52" s="46"/>
      <c r="ATQ52" s="46"/>
      <c r="ATR52" s="46"/>
      <c r="ATS52" s="46"/>
      <c r="ATT52" s="46"/>
      <c r="ATU52" s="46"/>
      <c r="ATV52" s="46"/>
      <c r="ATW52" s="46"/>
      <c r="ATX52" s="46"/>
      <c r="ATY52" s="46"/>
      <c r="ATZ52" s="46"/>
      <c r="AUA52" s="46"/>
      <c r="AUB52" s="46"/>
      <c r="AUC52" s="46"/>
      <c r="AUD52" s="46"/>
      <c r="AUE52" s="46"/>
      <c r="AUF52" s="46"/>
      <c r="AUG52" s="46"/>
      <c r="AUH52" s="46"/>
      <c r="AUI52" s="46"/>
      <c r="AUJ52" s="46"/>
      <c r="AUK52" s="46"/>
      <c r="AUL52" s="46"/>
      <c r="AUM52" s="46"/>
      <c r="AUN52" s="46"/>
      <c r="AUO52" s="46"/>
      <c r="AUP52" s="46"/>
      <c r="AUQ52" s="46"/>
      <c r="AUR52" s="46"/>
      <c r="AUS52" s="46"/>
      <c r="AUT52" s="46"/>
      <c r="AUU52" s="46"/>
      <c r="AUV52" s="46"/>
      <c r="AUW52" s="46"/>
      <c r="AUX52" s="46"/>
      <c r="AUY52" s="46"/>
      <c r="AUZ52" s="46"/>
      <c r="AVA52" s="46"/>
      <c r="AVB52" s="46"/>
      <c r="AVC52" s="46"/>
      <c r="AVD52" s="46"/>
      <c r="AVE52" s="46"/>
      <c r="AVF52" s="46"/>
      <c r="AVG52" s="46"/>
      <c r="AVH52" s="46"/>
      <c r="AVI52" s="46"/>
      <c r="AVJ52" s="46"/>
      <c r="AVK52" s="46"/>
      <c r="AVL52" s="46"/>
      <c r="AVM52" s="46"/>
      <c r="AVN52" s="46"/>
      <c r="AVO52" s="46"/>
      <c r="AVP52" s="46"/>
      <c r="AVQ52" s="46"/>
      <c r="AVR52" s="46"/>
      <c r="AVS52" s="46"/>
      <c r="AVT52" s="46"/>
      <c r="AVU52" s="46"/>
      <c r="AVV52" s="46"/>
      <c r="AVW52" s="46"/>
      <c r="AVX52" s="46"/>
      <c r="AVY52" s="46"/>
      <c r="AVZ52" s="46"/>
      <c r="AWA52" s="46"/>
      <c r="AWB52" s="46"/>
      <c r="AWC52" s="46"/>
      <c r="AWD52" s="46"/>
      <c r="AWE52" s="46"/>
      <c r="AWF52" s="46"/>
      <c r="AWG52" s="46"/>
      <c r="AWH52" s="46"/>
      <c r="AWI52" s="46"/>
      <c r="AWJ52" s="46"/>
      <c r="AWK52" s="46"/>
      <c r="AWL52" s="46"/>
      <c r="AWM52" s="46"/>
      <c r="AWN52" s="46"/>
      <c r="AWO52" s="46"/>
      <c r="AWP52" s="46"/>
      <c r="AWQ52" s="46"/>
      <c r="AWR52" s="46"/>
      <c r="AWS52" s="46"/>
      <c r="AWT52" s="46"/>
      <c r="AWU52" s="46"/>
      <c r="AWV52" s="46"/>
      <c r="AWW52" s="46"/>
      <c r="AWX52" s="46"/>
      <c r="AWY52" s="46"/>
      <c r="AWZ52" s="46"/>
      <c r="AXA52" s="46"/>
      <c r="AXB52" s="46"/>
      <c r="AXC52" s="46"/>
      <c r="AXD52" s="46"/>
      <c r="AXE52" s="46"/>
      <c r="AXF52" s="46"/>
      <c r="AXG52" s="46"/>
      <c r="AXH52" s="46"/>
      <c r="AXI52" s="46"/>
      <c r="AXJ52" s="46"/>
      <c r="AXK52" s="46"/>
      <c r="AXL52" s="46"/>
      <c r="AXM52" s="46"/>
      <c r="AXN52" s="46"/>
      <c r="AXO52" s="46"/>
      <c r="AXP52" s="46"/>
      <c r="AXQ52" s="46"/>
      <c r="AXR52" s="46"/>
      <c r="AXS52" s="46"/>
      <c r="AXT52" s="46"/>
      <c r="AXU52" s="46"/>
      <c r="AXV52" s="46"/>
      <c r="AXW52" s="46"/>
      <c r="AXX52" s="46"/>
      <c r="AXY52" s="46"/>
      <c r="AXZ52" s="46"/>
      <c r="AYA52" s="46"/>
      <c r="AYB52" s="46"/>
      <c r="AYC52" s="46"/>
      <c r="AYD52" s="46"/>
      <c r="AYE52" s="46"/>
      <c r="AYF52" s="46"/>
      <c r="AYG52" s="46"/>
      <c r="AYH52" s="46"/>
      <c r="AYI52" s="46"/>
      <c r="AYJ52" s="46"/>
      <c r="AYK52" s="46"/>
      <c r="AYL52" s="46"/>
      <c r="AYM52" s="46"/>
      <c r="AYN52" s="46"/>
      <c r="AYO52" s="46"/>
      <c r="AYP52" s="46"/>
      <c r="AYQ52" s="46"/>
      <c r="AYR52" s="46"/>
      <c r="AYS52" s="46"/>
      <c r="AYT52" s="46"/>
      <c r="AYU52" s="46"/>
      <c r="AYV52" s="46"/>
      <c r="AYW52" s="46"/>
      <c r="AYX52" s="46"/>
      <c r="AYY52" s="46"/>
      <c r="AYZ52" s="46"/>
      <c r="AZA52" s="46"/>
      <c r="AZB52" s="46"/>
      <c r="AZC52" s="46"/>
      <c r="AZD52" s="46"/>
      <c r="AZE52" s="46"/>
      <c r="AZF52" s="46"/>
      <c r="AZG52" s="46"/>
      <c r="AZH52" s="46"/>
      <c r="AZI52" s="46"/>
      <c r="AZJ52" s="46"/>
      <c r="AZK52" s="46"/>
      <c r="AZL52" s="46"/>
      <c r="AZM52" s="46"/>
      <c r="AZN52" s="46"/>
      <c r="AZO52" s="46"/>
      <c r="AZP52" s="46"/>
      <c r="AZQ52" s="46"/>
      <c r="AZR52" s="46"/>
      <c r="AZS52" s="46"/>
      <c r="AZT52" s="46"/>
      <c r="AZU52" s="46"/>
      <c r="AZV52" s="46"/>
      <c r="AZW52" s="46"/>
      <c r="AZX52" s="46"/>
      <c r="AZY52" s="46"/>
      <c r="AZZ52" s="46"/>
      <c r="BAA52" s="46"/>
      <c r="BAB52" s="46"/>
      <c r="BAC52" s="46"/>
      <c r="BAD52" s="46"/>
      <c r="BAE52" s="46"/>
      <c r="BAF52" s="46"/>
      <c r="BAG52" s="46"/>
      <c r="BAH52" s="46"/>
      <c r="BAI52" s="46"/>
      <c r="BAJ52" s="46"/>
      <c r="BAK52" s="46"/>
      <c r="BAL52" s="46"/>
      <c r="BAM52" s="46"/>
      <c r="BAN52" s="46"/>
      <c r="BAO52" s="46"/>
      <c r="BAP52" s="46"/>
      <c r="BAQ52" s="46"/>
      <c r="BAR52" s="46"/>
      <c r="BAS52" s="46"/>
      <c r="BAT52" s="46"/>
      <c r="BAU52" s="46"/>
      <c r="BAV52" s="46"/>
      <c r="BAW52" s="46"/>
      <c r="BAX52" s="46"/>
      <c r="BAY52" s="46"/>
      <c r="BAZ52" s="46"/>
      <c r="BBA52" s="46"/>
      <c r="BBB52" s="46"/>
      <c r="BBC52" s="46"/>
      <c r="BBD52" s="46"/>
      <c r="BBE52" s="46"/>
      <c r="BBF52" s="46"/>
      <c r="BBG52" s="46"/>
      <c r="BBH52" s="46"/>
      <c r="BBI52" s="46"/>
      <c r="BBJ52" s="46"/>
      <c r="BBK52" s="46"/>
      <c r="BBL52" s="46"/>
      <c r="BBM52" s="46"/>
      <c r="BBN52" s="46"/>
      <c r="BBO52" s="46"/>
      <c r="BBP52" s="46"/>
      <c r="BBQ52" s="46"/>
      <c r="BBR52" s="46"/>
      <c r="BBS52" s="46"/>
      <c r="BBT52" s="46"/>
      <c r="BBU52" s="46"/>
      <c r="BBV52" s="46"/>
      <c r="BBW52" s="46"/>
      <c r="BBX52" s="46"/>
      <c r="BBY52" s="46"/>
      <c r="BBZ52" s="46"/>
      <c r="BCA52" s="46"/>
      <c r="BCB52" s="46"/>
      <c r="BCC52" s="46"/>
      <c r="BCD52" s="46"/>
      <c r="BCE52" s="46"/>
      <c r="BCF52" s="46"/>
      <c r="BCG52" s="46"/>
      <c r="BCH52" s="46"/>
      <c r="BCI52" s="46"/>
      <c r="BCJ52" s="46"/>
      <c r="BCK52" s="46"/>
      <c r="BCL52" s="46"/>
      <c r="BCM52" s="46"/>
      <c r="BCN52" s="46"/>
      <c r="BCO52" s="46"/>
      <c r="BCP52" s="46"/>
      <c r="BCQ52" s="46"/>
      <c r="BCR52" s="46"/>
      <c r="BCS52" s="46"/>
      <c r="BCT52" s="46"/>
      <c r="BCU52" s="46"/>
      <c r="BCV52" s="46"/>
      <c r="BCW52" s="46"/>
      <c r="BCX52" s="46"/>
      <c r="BCY52" s="46"/>
      <c r="BCZ52" s="46"/>
      <c r="BDA52" s="46"/>
      <c r="BDB52" s="46"/>
      <c r="BDC52" s="46"/>
      <c r="BDD52" s="46"/>
      <c r="BDE52" s="46"/>
      <c r="BDF52" s="46"/>
      <c r="BDG52" s="46"/>
      <c r="BDH52" s="46"/>
      <c r="BDI52" s="46"/>
      <c r="BDJ52" s="46"/>
      <c r="BDK52" s="46"/>
      <c r="BDL52" s="46"/>
      <c r="BDM52" s="46"/>
      <c r="BDN52" s="46"/>
      <c r="BDO52" s="46"/>
      <c r="BDP52" s="46"/>
      <c r="BDQ52" s="46"/>
      <c r="BDR52" s="46"/>
      <c r="BDS52" s="46"/>
      <c r="BDT52" s="46"/>
      <c r="BDU52" s="46"/>
      <c r="BDV52" s="46"/>
      <c r="BDW52" s="46"/>
      <c r="BDX52" s="46"/>
      <c r="BDY52" s="46"/>
      <c r="BDZ52" s="46"/>
      <c r="BEA52" s="46"/>
      <c r="BEB52" s="46"/>
      <c r="BEC52" s="46"/>
      <c r="BED52" s="46"/>
      <c r="BEE52" s="46"/>
      <c r="BEF52" s="46"/>
      <c r="BEG52" s="46"/>
      <c r="BEH52" s="46"/>
      <c r="BEI52" s="46"/>
      <c r="BEJ52" s="46"/>
      <c r="BEK52" s="46"/>
      <c r="BEL52" s="46"/>
      <c r="BEM52" s="46"/>
      <c r="BEN52" s="46"/>
      <c r="BEO52" s="46"/>
      <c r="BEP52" s="46"/>
      <c r="BEQ52" s="46"/>
      <c r="BER52" s="46"/>
      <c r="BES52" s="46"/>
      <c r="BET52" s="46"/>
      <c r="BEU52" s="46"/>
      <c r="BEV52" s="46"/>
      <c r="BEW52" s="46"/>
      <c r="BEX52" s="46"/>
      <c r="BEY52" s="46"/>
      <c r="BEZ52" s="46"/>
      <c r="BFA52" s="46"/>
      <c r="BFB52" s="46"/>
      <c r="BFC52" s="46"/>
      <c r="BFD52" s="46"/>
      <c r="BFE52" s="46"/>
      <c r="BFF52" s="46"/>
      <c r="BFG52" s="46"/>
      <c r="BFH52" s="46"/>
      <c r="BFI52" s="46"/>
      <c r="BFJ52" s="46"/>
      <c r="BFK52" s="46"/>
      <c r="BFL52" s="46"/>
      <c r="BFM52" s="46"/>
      <c r="BFN52" s="46"/>
      <c r="BFO52" s="46"/>
      <c r="BFP52" s="46"/>
      <c r="BFQ52" s="46"/>
      <c r="BFR52" s="46"/>
      <c r="BFS52" s="46"/>
      <c r="BFT52" s="46"/>
      <c r="BFU52" s="46"/>
      <c r="BFV52" s="46"/>
      <c r="BFW52" s="46"/>
      <c r="BFX52" s="46"/>
      <c r="BFY52" s="46"/>
      <c r="BFZ52" s="46"/>
      <c r="BGA52" s="46"/>
      <c r="BGB52" s="46"/>
      <c r="BGC52" s="46"/>
      <c r="BGD52" s="46"/>
      <c r="BGE52" s="46"/>
      <c r="BGF52" s="46"/>
      <c r="BGG52" s="46"/>
      <c r="BGH52" s="46"/>
      <c r="BGI52" s="46"/>
      <c r="BGJ52" s="46"/>
      <c r="BGK52" s="46"/>
      <c r="BGL52" s="46"/>
      <c r="BGM52" s="46"/>
      <c r="BGN52" s="46"/>
      <c r="BGO52" s="46"/>
      <c r="BGP52" s="46"/>
      <c r="BGQ52" s="46"/>
      <c r="BGR52" s="46"/>
      <c r="BGS52" s="46"/>
      <c r="BGT52" s="46"/>
      <c r="BGU52" s="46"/>
      <c r="BGV52" s="46"/>
      <c r="BGW52" s="46"/>
      <c r="BGX52" s="46"/>
      <c r="BGY52" s="46"/>
      <c r="BGZ52" s="46"/>
      <c r="BHA52" s="46"/>
      <c r="BHB52" s="46"/>
      <c r="BHC52" s="46"/>
      <c r="BHD52" s="46"/>
      <c r="BHE52" s="46"/>
      <c r="BHF52" s="46"/>
      <c r="BHG52" s="46"/>
      <c r="BHH52" s="46"/>
      <c r="BHI52" s="46"/>
      <c r="BHJ52" s="46"/>
      <c r="BHK52" s="46"/>
      <c r="BHL52" s="46"/>
      <c r="BHM52" s="46"/>
      <c r="BHN52" s="46"/>
      <c r="BHO52" s="46"/>
      <c r="BHP52" s="46"/>
      <c r="BHQ52" s="46"/>
      <c r="BHR52" s="46"/>
      <c r="BHS52" s="46"/>
      <c r="BHT52" s="46"/>
      <c r="BHU52" s="46"/>
      <c r="BHV52" s="46"/>
      <c r="BHW52" s="46"/>
      <c r="BHX52" s="46"/>
      <c r="BHY52" s="46"/>
      <c r="BHZ52" s="46"/>
      <c r="BIA52" s="46"/>
      <c r="BIB52" s="46"/>
      <c r="BIC52" s="46"/>
      <c r="BID52" s="46"/>
      <c r="BIE52" s="46"/>
      <c r="BIF52" s="46"/>
      <c r="BIG52" s="46"/>
      <c r="BIH52" s="46"/>
      <c r="BII52" s="46"/>
      <c r="BIJ52" s="46"/>
      <c r="BIK52" s="46"/>
      <c r="BIL52" s="46"/>
      <c r="BIM52" s="46"/>
      <c r="BIN52" s="46"/>
      <c r="BIO52" s="46"/>
      <c r="BIP52" s="46"/>
      <c r="BIQ52" s="46"/>
      <c r="BIR52" s="46"/>
      <c r="BIS52" s="46"/>
      <c r="BIT52" s="46"/>
      <c r="BIU52" s="46"/>
      <c r="BIV52" s="46"/>
      <c r="BIW52" s="46"/>
      <c r="BIX52" s="46"/>
      <c r="BIY52" s="46"/>
      <c r="BIZ52" s="46"/>
      <c r="BJA52" s="46"/>
      <c r="BJB52" s="46"/>
      <c r="BJC52" s="46"/>
      <c r="BJD52" s="46"/>
      <c r="BJE52" s="46"/>
      <c r="BJF52" s="46"/>
      <c r="BJG52" s="46"/>
      <c r="BJH52" s="46"/>
      <c r="BJI52" s="46"/>
      <c r="BJJ52" s="46"/>
      <c r="BJK52" s="46"/>
      <c r="BJL52" s="46"/>
      <c r="BJM52" s="46"/>
      <c r="BJN52" s="46"/>
      <c r="BJO52" s="46"/>
      <c r="BJP52" s="46"/>
      <c r="BJQ52" s="46"/>
      <c r="BJR52" s="46"/>
      <c r="BJS52" s="46"/>
      <c r="BJT52" s="46"/>
      <c r="BJU52" s="46"/>
      <c r="BJV52" s="46"/>
      <c r="BJW52" s="46"/>
      <c r="BJX52" s="46"/>
      <c r="BJY52" s="46"/>
      <c r="BJZ52" s="46"/>
      <c r="BKA52" s="46"/>
      <c r="BKB52" s="46"/>
      <c r="BKC52" s="46"/>
      <c r="BKD52" s="46"/>
      <c r="BKE52" s="46"/>
      <c r="BKF52" s="46"/>
      <c r="BKG52" s="46"/>
      <c r="BKH52" s="46"/>
      <c r="BKI52" s="46"/>
      <c r="BKJ52" s="46"/>
      <c r="BKK52" s="46"/>
      <c r="BKL52" s="46"/>
      <c r="BKM52" s="46"/>
      <c r="BKN52" s="46"/>
      <c r="BKO52" s="46"/>
      <c r="BKP52" s="46"/>
      <c r="BKQ52" s="46"/>
      <c r="BKR52" s="46"/>
      <c r="BKS52" s="46"/>
      <c r="BKT52" s="46"/>
      <c r="BKU52" s="46"/>
      <c r="BKV52" s="46"/>
      <c r="BKW52" s="46"/>
      <c r="BKX52" s="46"/>
      <c r="BKY52" s="46"/>
      <c r="BKZ52" s="46"/>
      <c r="BLA52" s="46"/>
      <c r="BLB52" s="46"/>
      <c r="BLC52" s="46"/>
      <c r="BLD52" s="46"/>
      <c r="BLE52" s="46"/>
      <c r="BLF52" s="46"/>
      <c r="BLG52" s="46"/>
      <c r="BLH52" s="46"/>
      <c r="BLI52" s="46"/>
      <c r="BLJ52" s="46"/>
      <c r="BLK52" s="46"/>
      <c r="BLL52" s="46"/>
      <c r="BLM52" s="46"/>
      <c r="BLN52" s="46"/>
      <c r="BLO52" s="46"/>
      <c r="BLP52" s="46"/>
      <c r="BLQ52" s="46"/>
      <c r="BLR52" s="46"/>
      <c r="BLS52" s="46"/>
      <c r="BLT52" s="46"/>
      <c r="BLU52" s="46"/>
      <c r="BLV52" s="46"/>
      <c r="BLW52" s="46"/>
      <c r="BLX52" s="46"/>
      <c r="BLY52" s="46"/>
      <c r="BLZ52" s="46"/>
      <c r="BMA52" s="46"/>
      <c r="BMB52" s="46"/>
      <c r="BMC52" s="46"/>
      <c r="BMD52" s="46"/>
      <c r="BME52" s="46"/>
      <c r="BMF52" s="46"/>
      <c r="BMG52" s="46"/>
      <c r="BMH52" s="46"/>
      <c r="BMI52" s="46"/>
      <c r="BMJ52" s="46"/>
      <c r="BMK52" s="46"/>
      <c r="BML52" s="46"/>
      <c r="BMM52" s="46"/>
      <c r="BMN52" s="46"/>
      <c r="BMO52" s="46"/>
      <c r="BMP52" s="46"/>
      <c r="BMQ52" s="46"/>
      <c r="BMR52" s="46"/>
      <c r="BMS52" s="46"/>
      <c r="BMT52" s="46"/>
      <c r="BMU52" s="46"/>
      <c r="BMV52" s="46"/>
      <c r="BMW52" s="46"/>
      <c r="BMX52" s="46"/>
      <c r="BMY52" s="46"/>
      <c r="BMZ52" s="46"/>
      <c r="BNA52" s="46"/>
      <c r="BNB52" s="46"/>
      <c r="BNC52" s="46"/>
      <c r="BND52" s="46"/>
      <c r="BNE52" s="46"/>
      <c r="BNF52" s="46"/>
      <c r="BNG52" s="46"/>
      <c r="BNH52" s="46"/>
      <c r="BNI52" s="46"/>
      <c r="BNJ52" s="46"/>
      <c r="BNK52" s="46"/>
      <c r="BNL52" s="46"/>
      <c r="BNM52" s="46"/>
      <c r="BNN52" s="46"/>
      <c r="BNO52" s="46"/>
      <c r="BNP52" s="46"/>
      <c r="BNQ52" s="46"/>
      <c r="BNR52" s="46"/>
      <c r="BNS52" s="46"/>
      <c r="BNT52" s="46"/>
      <c r="BNU52" s="46"/>
      <c r="BNV52" s="46"/>
      <c r="BNW52" s="46"/>
      <c r="BNX52" s="46"/>
      <c r="BNY52" s="46"/>
      <c r="BNZ52" s="46"/>
      <c r="BOA52" s="46"/>
      <c r="BOB52" s="46"/>
      <c r="BOC52" s="46"/>
      <c r="BOD52" s="46"/>
      <c r="BOE52" s="46"/>
      <c r="BOF52" s="46"/>
      <c r="BOG52" s="46"/>
      <c r="BOH52" s="46"/>
      <c r="BOI52" s="46"/>
      <c r="BOJ52" s="46"/>
      <c r="BOK52" s="46"/>
      <c r="BOL52" s="46"/>
      <c r="BOM52" s="46"/>
      <c r="BON52" s="46"/>
      <c r="BOO52" s="46"/>
      <c r="BOP52" s="46"/>
      <c r="BOQ52" s="46"/>
      <c r="BOR52" s="46"/>
      <c r="BOS52" s="46"/>
      <c r="BOT52" s="46"/>
      <c r="BOU52" s="46"/>
      <c r="BOV52" s="46"/>
      <c r="BOW52" s="46"/>
      <c r="BOX52" s="46"/>
      <c r="BOY52" s="46"/>
      <c r="BOZ52" s="46"/>
      <c r="BPA52" s="46"/>
      <c r="BPB52" s="46"/>
      <c r="BPC52" s="46"/>
      <c r="BPD52" s="46"/>
      <c r="BPE52" s="46"/>
      <c r="BPF52" s="46"/>
      <c r="BPG52" s="46"/>
      <c r="BPH52" s="46"/>
      <c r="BPI52" s="46"/>
      <c r="BPJ52" s="46"/>
      <c r="BPK52" s="46"/>
      <c r="BPL52" s="46"/>
      <c r="BPM52" s="46"/>
      <c r="BPN52" s="46"/>
      <c r="BPO52" s="46"/>
      <c r="BPP52" s="46"/>
      <c r="BPQ52" s="46"/>
      <c r="BPR52" s="46"/>
      <c r="BPS52" s="46"/>
      <c r="BPT52" s="46"/>
      <c r="BPU52" s="46"/>
      <c r="BPV52" s="46"/>
      <c r="BPW52" s="46"/>
      <c r="BPX52" s="46"/>
      <c r="BPY52" s="46"/>
      <c r="BPZ52" s="46"/>
      <c r="BQA52" s="46"/>
      <c r="BQB52" s="46"/>
      <c r="BQC52" s="46"/>
      <c r="BQD52" s="46"/>
      <c r="BQE52" s="46"/>
      <c r="BQF52" s="46"/>
      <c r="BQG52" s="46"/>
      <c r="BQH52" s="46"/>
      <c r="BQI52" s="46"/>
      <c r="BQJ52" s="46"/>
      <c r="BQK52" s="46"/>
      <c r="BQL52" s="46"/>
      <c r="BQM52" s="46"/>
      <c r="BQN52" s="46"/>
      <c r="BQO52" s="46"/>
      <c r="BQP52" s="46"/>
      <c r="BQQ52" s="46"/>
      <c r="BQR52" s="46"/>
      <c r="BQS52" s="46"/>
      <c r="BQT52" s="46"/>
      <c r="BQU52" s="46"/>
      <c r="BQV52" s="46"/>
      <c r="BQW52" s="46"/>
      <c r="BQX52" s="46"/>
      <c r="BQY52" s="46"/>
      <c r="BQZ52" s="46"/>
      <c r="BRA52" s="46"/>
      <c r="BRB52" s="46"/>
      <c r="BRC52" s="46"/>
      <c r="BRD52" s="46"/>
      <c r="BRE52" s="46"/>
      <c r="BRF52" s="46"/>
      <c r="BRG52" s="46"/>
      <c r="BRH52" s="46"/>
      <c r="BRI52" s="46"/>
      <c r="BRJ52" s="46"/>
      <c r="BRK52" s="46"/>
      <c r="BRL52" s="46"/>
      <c r="BRM52" s="46"/>
      <c r="BRN52" s="46"/>
      <c r="BRO52" s="46"/>
      <c r="BRP52" s="46"/>
      <c r="BRQ52" s="46"/>
      <c r="BRR52" s="46"/>
      <c r="BRS52" s="46"/>
      <c r="BRT52" s="46"/>
      <c r="BRU52" s="46"/>
      <c r="BRV52" s="46"/>
      <c r="BRW52" s="46"/>
      <c r="BRX52" s="46"/>
      <c r="BRY52" s="46"/>
      <c r="BRZ52" s="46"/>
      <c r="BSA52" s="46"/>
      <c r="BSB52" s="46"/>
      <c r="BSC52" s="46"/>
      <c r="BSD52" s="46"/>
      <c r="BSE52" s="46"/>
      <c r="BSF52" s="46"/>
      <c r="BSG52" s="46"/>
      <c r="BSH52" s="46"/>
      <c r="BSI52" s="46"/>
      <c r="BSJ52" s="46"/>
      <c r="BSK52" s="46"/>
      <c r="BSL52" s="46"/>
      <c r="BSM52" s="46"/>
      <c r="BSN52" s="46"/>
      <c r="BSO52" s="46"/>
      <c r="BSP52" s="46"/>
      <c r="BSQ52" s="46"/>
      <c r="BSR52" s="46"/>
      <c r="BSS52" s="46"/>
      <c r="BST52" s="46"/>
      <c r="BSU52" s="46"/>
      <c r="BSV52" s="46"/>
      <c r="BSW52" s="46"/>
      <c r="BSX52" s="46"/>
      <c r="BSY52" s="46"/>
      <c r="BSZ52" s="46"/>
      <c r="BTA52" s="46"/>
      <c r="BTB52" s="46"/>
      <c r="BTC52" s="46"/>
      <c r="BTD52" s="46"/>
      <c r="BTE52" s="46"/>
      <c r="BTF52" s="46"/>
      <c r="BTG52" s="46"/>
      <c r="BTH52" s="46"/>
      <c r="BTI52" s="46"/>
      <c r="BTJ52" s="46"/>
      <c r="BTK52" s="46"/>
      <c r="BTL52" s="46"/>
      <c r="BTM52" s="46"/>
      <c r="BTN52" s="46"/>
      <c r="BTO52" s="46"/>
      <c r="BTP52" s="46"/>
      <c r="BTQ52" s="46"/>
      <c r="BTR52" s="46"/>
      <c r="BTS52" s="46"/>
      <c r="BTT52" s="46"/>
      <c r="BTU52" s="46"/>
      <c r="BTV52" s="46"/>
      <c r="BTW52" s="46"/>
      <c r="BTX52" s="46"/>
      <c r="BTY52" s="46"/>
      <c r="BTZ52" s="46"/>
      <c r="BUA52" s="46"/>
      <c r="BUB52" s="46"/>
      <c r="BUC52" s="46"/>
      <c r="BUD52" s="46"/>
      <c r="BUE52" s="46"/>
      <c r="BUF52" s="46"/>
      <c r="BUG52" s="46"/>
      <c r="BUH52" s="46"/>
      <c r="BUI52" s="46"/>
      <c r="BUJ52" s="46"/>
      <c r="BUK52" s="46"/>
      <c r="BUL52" s="46"/>
      <c r="BUM52" s="46"/>
      <c r="BUN52" s="46"/>
      <c r="BUO52" s="46"/>
      <c r="BUP52" s="46"/>
      <c r="BUQ52" s="46"/>
      <c r="BUR52" s="46"/>
      <c r="BUS52" s="46"/>
      <c r="BUT52" s="46"/>
      <c r="BUU52" s="46"/>
      <c r="BUV52" s="46"/>
      <c r="BUW52" s="46"/>
      <c r="BUX52" s="46"/>
      <c r="BUY52" s="46"/>
      <c r="BUZ52" s="46"/>
      <c r="BVA52" s="46"/>
      <c r="BVB52" s="46"/>
      <c r="BVC52" s="46"/>
      <c r="BVD52" s="46"/>
      <c r="BVE52" s="46"/>
      <c r="BVF52" s="46"/>
      <c r="BVG52" s="46"/>
      <c r="BVH52" s="46"/>
      <c r="BVI52" s="46"/>
      <c r="BVJ52" s="46"/>
      <c r="BVK52" s="46"/>
      <c r="BVL52" s="46"/>
      <c r="BVM52" s="46"/>
      <c r="BVN52" s="46"/>
      <c r="BVO52" s="46"/>
      <c r="BVP52" s="46"/>
      <c r="BVQ52" s="46"/>
      <c r="BVR52" s="46"/>
      <c r="BVS52" s="46"/>
      <c r="BVT52" s="46"/>
      <c r="BVU52" s="46"/>
      <c r="BVV52" s="46"/>
      <c r="BVW52" s="46"/>
      <c r="BVX52" s="46"/>
      <c r="BVY52" s="46"/>
      <c r="BVZ52" s="46"/>
      <c r="BWA52" s="46"/>
      <c r="BWB52" s="46"/>
      <c r="BWC52" s="46"/>
      <c r="BWD52" s="46"/>
      <c r="BWE52" s="46"/>
      <c r="BWF52" s="46"/>
      <c r="BWG52" s="46"/>
      <c r="BWH52" s="46"/>
      <c r="BWI52" s="46"/>
      <c r="BWJ52" s="46"/>
      <c r="BWK52" s="46"/>
      <c r="BWL52" s="46"/>
      <c r="BWM52" s="46"/>
      <c r="BWN52" s="46"/>
      <c r="BWO52" s="46"/>
      <c r="BWP52" s="46"/>
      <c r="BWQ52" s="46"/>
      <c r="BWR52" s="46"/>
      <c r="BWS52" s="46"/>
      <c r="BWT52" s="46"/>
      <c r="BWU52" s="46"/>
      <c r="BWV52" s="46"/>
      <c r="BWW52" s="46"/>
      <c r="BWX52" s="46"/>
      <c r="BWY52" s="46"/>
      <c r="BWZ52" s="46"/>
      <c r="BXA52" s="46"/>
      <c r="BXB52" s="46"/>
      <c r="BXC52" s="46"/>
      <c r="BXD52" s="46"/>
      <c r="BXE52" s="46"/>
      <c r="BXF52" s="46"/>
      <c r="BXG52" s="46"/>
      <c r="BXH52" s="46"/>
      <c r="BXI52" s="46"/>
      <c r="BXJ52" s="46"/>
      <c r="BXK52" s="46"/>
      <c r="BXL52" s="46"/>
      <c r="BXM52" s="46"/>
      <c r="BXN52" s="46"/>
      <c r="BXO52" s="46"/>
      <c r="BXP52" s="46"/>
      <c r="BXQ52" s="46"/>
      <c r="BXR52" s="46"/>
      <c r="BXS52" s="46"/>
      <c r="BXT52" s="46"/>
      <c r="BXU52" s="46"/>
      <c r="BXV52" s="46"/>
      <c r="BXW52" s="46"/>
      <c r="BXX52" s="46"/>
      <c r="BXY52" s="46"/>
      <c r="BXZ52" s="46"/>
      <c r="BYA52" s="46"/>
      <c r="BYB52" s="46"/>
      <c r="BYC52" s="46"/>
      <c r="BYD52" s="46"/>
      <c r="BYE52" s="46"/>
      <c r="BYF52" s="46"/>
      <c r="BYG52" s="46"/>
      <c r="BYH52" s="46"/>
      <c r="BYI52" s="46"/>
      <c r="BYJ52" s="46"/>
      <c r="BYK52" s="46"/>
      <c r="BYL52" s="46"/>
      <c r="BYM52" s="46"/>
      <c r="BYN52" s="46"/>
      <c r="BYO52" s="46"/>
      <c r="BYP52" s="46"/>
      <c r="BYQ52" s="46"/>
      <c r="BYR52" s="46"/>
      <c r="BYS52" s="46"/>
      <c r="BYT52" s="46"/>
      <c r="BYU52" s="46"/>
      <c r="BYV52" s="46"/>
      <c r="BYW52" s="46"/>
      <c r="BYX52" s="46"/>
      <c r="BYY52" s="46"/>
      <c r="BYZ52" s="46"/>
      <c r="BZA52" s="46"/>
      <c r="BZB52" s="46"/>
      <c r="BZC52" s="46"/>
      <c r="BZD52" s="46"/>
      <c r="BZE52" s="46"/>
      <c r="BZF52" s="46"/>
      <c r="BZG52" s="46"/>
      <c r="BZH52" s="46"/>
      <c r="BZI52" s="46"/>
      <c r="BZJ52" s="46"/>
      <c r="BZK52" s="46"/>
      <c r="BZL52" s="46"/>
      <c r="BZM52" s="46"/>
      <c r="BZN52" s="46"/>
      <c r="BZO52" s="46"/>
      <c r="BZP52" s="46"/>
      <c r="BZQ52" s="46"/>
      <c r="BZR52" s="46"/>
      <c r="BZS52" s="46"/>
      <c r="BZT52" s="46"/>
      <c r="BZU52" s="46"/>
      <c r="BZV52" s="46"/>
      <c r="BZW52" s="46"/>
      <c r="BZX52" s="46"/>
      <c r="BZY52" s="46"/>
      <c r="BZZ52" s="46"/>
      <c r="CAA52" s="46"/>
      <c r="CAB52" s="46"/>
      <c r="CAC52" s="46"/>
      <c r="CAD52" s="46"/>
      <c r="CAE52" s="46"/>
      <c r="CAF52" s="46"/>
      <c r="CAG52" s="46"/>
      <c r="CAH52" s="46"/>
      <c r="CAI52" s="46"/>
      <c r="CAJ52" s="46"/>
      <c r="CAK52" s="46"/>
      <c r="CAL52" s="46"/>
      <c r="CAM52" s="46"/>
      <c r="CAN52" s="46"/>
      <c r="CAO52" s="46"/>
      <c r="CAP52" s="46"/>
      <c r="CAQ52" s="46"/>
      <c r="CAR52" s="46"/>
      <c r="CAS52" s="46"/>
      <c r="CAT52" s="46"/>
      <c r="CAU52" s="46"/>
      <c r="CAV52" s="46"/>
      <c r="CAW52" s="46"/>
      <c r="CAX52" s="46"/>
      <c r="CAY52" s="46"/>
      <c r="CAZ52" s="46"/>
      <c r="CBA52" s="46"/>
      <c r="CBB52" s="46"/>
      <c r="CBC52" s="46"/>
      <c r="CBD52" s="46"/>
      <c r="CBE52" s="46"/>
      <c r="CBF52" s="46"/>
      <c r="CBG52" s="46"/>
      <c r="CBH52" s="46"/>
      <c r="CBI52" s="46"/>
      <c r="CBJ52" s="46"/>
      <c r="CBK52" s="46"/>
      <c r="CBL52" s="46"/>
      <c r="CBM52" s="46"/>
      <c r="CBN52" s="46"/>
      <c r="CBO52" s="46"/>
      <c r="CBP52" s="46"/>
      <c r="CBQ52" s="46"/>
      <c r="CBR52" s="46"/>
      <c r="CBS52" s="46"/>
      <c r="CBT52" s="46"/>
      <c r="CBU52" s="46"/>
      <c r="CBV52" s="46"/>
      <c r="CBW52" s="46"/>
      <c r="CBX52" s="46"/>
      <c r="CBY52" s="46"/>
      <c r="CBZ52" s="46"/>
      <c r="CCA52" s="46"/>
      <c r="CCB52" s="46"/>
      <c r="CCC52" s="46"/>
      <c r="CCD52" s="46"/>
      <c r="CCE52" s="46"/>
      <c r="CCF52" s="46"/>
      <c r="CCG52" s="46"/>
      <c r="CCH52" s="46"/>
      <c r="CCI52" s="46"/>
      <c r="CCJ52" s="46"/>
      <c r="CCK52" s="46"/>
      <c r="CCL52" s="46"/>
      <c r="CCM52" s="46"/>
      <c r="CCN52" s="46"/>
      <c r="CCO52" s="46"/>
      <c r="CCP52" s="46"/>
      <c r="CCQ52" s="46"/>
      <c r="CCR52" s="46"/>
      <c r="CCS52" s="46"/>
      <c r="CCT52" s="46"/>
      <c r="CCU52" s="46"/>
      <c r="CCV52" s="46"/>
      <c r="CCW52" s="46"/>
      <c r="CCX52" s="46"/>
      <c r="CCY52" s="46"/>
      <c r="CCZ52" s="46"/>
      <c r="CDA52" s="46"/>
      <c r="CDB52" s="46"/>
      <c r="CDC52" s="46"/>
      <c r="CDD52" s="46"/>
      <c r="CDE52" s="46"/>
      <c r="CDF52" s="46"/>
      <c r="CDG52" s="46"/>
      <c r="CDH52" s="46"/>
      <c r="CDI52" s="46"/>
      <c r="CDJ52" s="46"/>
      <c r="CDK52" s="46"/>
      <c r="CDL52" s="46"/>
      <c r="CDM52" s="46"/>
      <c r="CDN52" s="46"/>
      <c r="CDO52" s="46"/>
      <c r="CDP52" s="46"/>
      <c r="CDQ52" s="46"/>
      <c r="CDR52" s="46"/>
      <c r="CDS52" s="46"/>
      <c r="CDT52" s="46"/>
      <c r="CDU52" s="46"/>
      <c r="CDV52" s="46"/>
      <c r="CDW52" s="46"/>
      <c r="CDX52" s="46"/>
      <c r="CDY52" s="46"/>
      <c r="CDZ52" s="46"/>
      <c r="CEA52" s="46"/>
      <c r="CEB52" s="46"/>
      <c r="CEC52" s="46"/>
      <c r="CED52" s="46"/>
      <c r="CEE52" s="46"/>
      <c r="CEF52" s="46"/>
      <c r="CEG52" s="46"/>
      <c r="CEH52" s="46"/>
      <c r="CEI52" s="46"/>
      <c r="CEJ52" s="46"/>
      <c r="CEK52" s="46"/>
      <c r="CEL52" s="46"/>
      <c r="CEM52" s="46"/>
      <c r="CEN52" s="46"/>
      <c r="CEO52" s="46"/>
      <c r="CEP52" s="46"/>
      <c r="CEQ52" s="46"/>
      <c r="CER52" s="46"/>
      <c r="CES52" s="46"/>
      <c r="CET52" s="46"/>
      <c r="CEU52" s="46"/>
      <c r="CEV52" s="46"/>
      <c r="CEW52" s="46"/>
      <c r="CEX52" s="46"/>
      <c r="CEY52" s="46"/>
      <c r="CEZ52" s="46"/>
      <c r="CFA52" s="46"/>
      <c r="CFB52" s="46"/>
      <c r="CFC52" s="46"/>
      <c r="CFD52" s="46"/>
      <c r="CFE52" s="46"/>
      <c r="CFF52" s="46"/>
      <c r="CFG52" s="46"/>
      <c r="CFH52" s="46"/>
      <c r="CFI52" s="46"/>
      <c r="CFJ52" s="46"/>
      <c r="CFK52" s="46"/>
      <c r="CFL52" s="46"/>
      <c r="CFM52" s="46"/>
      <c r="CFN52" s="46"/>
      <c r="CFO52" s="46"/>
      <c r="CFP52" s="46"/>
      <c r="CFQ52" s="46"/>
      <c r="CFR52" s="46"/>
      <c r="CFS52" s="46"/>
      <c r="CFT52" s="46"/>
      <c r="CFU52" s="46"/>
      <c r="CFV52" s="46"/>
      <c r="CFW52" s="46"/>
      <c r="CFX52" s="46"/>
      <c r="CFY52" s="46"/>
      <c r="CFZ52" s="46"/>
      <c r="CGA52" s="46"/>
      <c r="CGB52" s="46"/>
      <c r="CGC52" s="46"/>
      <c r="CGD52" s="46"/>
      <c r="CGE52" s="46"/>
      <c r="CGF52" s="46"/>
      <c r="CGG52" s="46"/>
      <c r="CGH52" s="46"/>
      <c r="CGI52" s="46"/>
      <c r="CGJ52" s="46"/>
      <c r="CGK52" s="46"/>
      <c r="CGL52" s="46"/>
      <c r="CGM52" s="46"/>
      <c r="CGN52" s="46"/>
      <c r="CGO52" s="46"/>
      <c r="CGP52" s="46"/>
      <c r="CGQ52" s="46"/>
      <c r="CGR52" s="46"/>
      <c r="CGS52" s="46"/>
      <c r="CGT52" s="46"/>
      <c r="CGU52" s="46"/>
      <c r="CGV52" s="46"/>
      <c r="CGW52" s="46"/>
      <c r="CGX52" s="46"/>
      <c r="CGY52" s="46"/>
      <c r="CGZ52" s="46"/>
      <c r="CHA52" s="46"/>
      <c r="CHB52" s="46"/>
      <c r="CHC52" s="46"/>
      <c r="CHD52" s="46"/>
      <c r="CHE52" s="46"/>
      <c r="CHF52" s="46"/>
      <c r="CHG52" s="46"/>
      <c r="CHH52" s="46"/>
      <c r="CHI52" s="46"/>
      <c r="CHJ52" s="46"/>
      <c r="CHK52" s="46"/>
      <c r="CHL52" s="46"/>
      <c r="CHM52" s="46"/>
      <c r="CHN52" s="46"/>
      <c r="CHO52" s="46"/>
      <c r="CHP52" s="46"/>
      <c r="CHQ52" s="46"/>
      <c r="CHR52" s="46"/>
      <c r="CHS52" s="46"/>
      <c r="CHT52" s="46"/>
      <c r="CHU52" s="46"/>
      <c r="CHV52" s="46"/>
      <c r="CHW52" s="46"/>
      <c r="CHX52" s="46"/>
      <c r="CHY52" s="46"/>
      <c r="CHZ52" s="46"/>
      <c r="CIA52" s="46"/>
      <c r="CIB52" s="46"/>
      <c r="CIC52" s="46"/>
      <c r="CID52" s="46"/>
      <c r="CIE52" s="46"/>
      <c r="CIF52" s="46"/>
      <c r="CIG52" s="46"/>
      <c r="CIH52" s="46"/>
      <c r="CII52" s="46"/>
      <c r="CIJ52" s="46"/>
      <c r="CIK52" s="46"/>
      <c r="CIL52" s="46"/>
      <c r="CIM52" s="46"/>
      <c r="CIN52" s="46"/>
      <c r="CIO52" s="46"/>
      <c r="CIP52" s="46"/>
      <c r="CIQ52" s="46"/>
      <c r="CIR52" s="46"/>
      <c r="CIS52" s="46"/>
      <c r="CIT52" s="46"/>
      <c r="CIU52" s="46"/>
      <c r="CIV52" s="46"/>
      <c r="CIW52" s="46"/>
      <c r="CIX52" s="46"/>
      <c r="CIY52" s="46"/>
      <c r="CIZ52" s="46"/>
      <c r="CJA52" s="46"/>
      <c r="CJB52" s="46"/>
      <c r="CJC52" s="46"/>
      <c r="CJD52" s="46"/>
      <c r="CJE52" s="46"/>
      <c r="CJF52" s="46"/>
      <c r="CJG52" s="46"/>
      <c r="CJH52" s="46"/>
      <c r="CJI52" s="46"/>
      <c r="CJJ52" s="46"/>
      <c r="CJK52" s="46"/>
      <c r="CJL52" s="46"/>
      <c r="CJM52" s="46"/>
      <c r="CJN52" s="46"/>
      <c r="CJO52" s="46"/>
      <c r="CJP52" s="46"/>
      <c r="CJQ52" s="46"/>
      <c r="CJR52" s="46"/>
      <c r="CJS52" s="46"/>
      <c r="CJT52" s="46"/>
      <c r="CJU52" s="46"/>
      <c r="CJV52" s="46"/>
      <c r="CJW52" s="46"/>
      <c r="CJX52" s="46"/>
      <c r="CJY52" s="46"/>
      <c r="CJZ52" s="46"/>
      <c r="CKA52" s="46"/>
      <c r="CKB52" s="46"/>
      <c r="CKC52" s="46"/>
      <c r="CKD52" s="46"/>
      <c r="CKE52" s="46"/>
      <c r="CKF52" s="46"/>
      <c r="CKG52" s="46"/>
      <c r="CKH52" s="46"/>
      <c r="CKI52" s="46"/>
      <c r="CKJ52" s="46"/>
      <c r="CKK52" s="46"/>
      <c r="CKL52" s="46"/>
      <c r="CKM52" s="46"/>
      <c r="CKN52" s="46"/>
      <c r="CKO52" s="46"/>
      <c r="CKP52" s="46"/>
      <c r="CKQ52" s="46"/>
      <c r="CKR52" s="46"/>
      <c r="CKS52" s="46"/>
      <c r="CKT52" s="46"/>
      <c r="CKU52" s="46"/>
      <c r="CKV52" s="46"/>
      <c r="CKW52" s="46"/>
      <c r="CKX52" s="46"/>
      <c r="CKY52" s="46"/>
      <c r="CKZ52" s="46"/>
      <c r="CLA52" s="46"/>
      <c r="CLB52" s="46"/>
      <c r="CLC52" s="46"/>
      <c r="CLD52" s="46"/>
      <c r="CLE52" s="46"/>
      <c r="CLF52" s="46"/>
      <c r="CLG52" s="46"/>
      <c r="CLH52" s="46"/>
      <c r="CLI52" s="46"/>
      <c r="CLJ52" s="46"/>
      <c r="CLK52" s="46"/>
      <c r="CLL52" s="46"/>
      <c r="CLM52" s="46"/>
      <c r="CLN52" s="46"/>
      <c r="CLO52" s="46"/>
      <c r="CLP52" s="46"/>
      <c r="CLQ52" s="46"/>
      <c r="CLR52" s="46"/>
      <c r="CLS52" s="46"/>
      <c r="CLT52" s="46"/>
      <c r="CLU52" s="46"/>
      <c r="CLV52" s="46"/>
      <c r="CLW52" s="46"/>
      <c r="CLX52" s="46"/>
      <c r="CLY52" s="46"/>
      <c r="CLZ52" s="46"/>
      <c r="CMA52" s="46"/>
      <c r="CMB52" s="46"/>
      <c r="CMC52" s="46"/>
      <c r="CMD52" s="46"/>
      <c r="CME52" s="46"/>
      <c r="CMF52" s="46"/>
      <c r="CMG52" s="46"/>
      <c r="CMH52" s="46"/>
      <c r="CMI52" s="46"/>
      <c r="CMJ52" s="46"/>
      <c r="CMK52" s="46"/>
      <c r="CML52" s="46"/>
      <c r="CMM52" s="46"/>
      <c r="CMN52" s="46"/>
      <c r="CMO52" s="46"/>
      <c r="CMP52" s="46"/>
      <c r="CMQ52" s="46"/>
      <c r="CMR52" s="46"/>
      <c r="CMS52" s="46"/>
      <c r="CMT52" s="46"/>
      <c r="CMU52" s="46"/>
      <c r="CMV52" s="46"/>
      <c r="CMW52" s="46"/>
      <c r="CMX52" s="46"/>
      <c r="CMY52" s="46"/>
      <c r="CMZ52" s="46"/>
      <c r="CNA52" s="46"/>
      <c r="CNB52" s="46"/>
      <c r="CNC52" s="46"/>
      <c r="CND52" s="46"/>
      <c r="CNE52" s="46"/>
      <c r="CNF52" s="46"/>
      <c r="CNG52" s="46"/>
      <c r="CNH52" s="46"/>
      <c r="CNI52" s="46"/>
      <c r="CNJ52" s="46"/>
      <c r="CNK52" s="46"/>
      <c r="CNL52" s="46"/>
      <c r="CNM52" s="46"/>
      <c r="CNN52" s="46"/>
      <c r="CNO52" s="46"/>
      <c r="CNP52" s="46"/>
      <c r="CNQ52" s="46"/>
      <c r="CNR52" s="46"/>
      <c r="CNS52" s="46"/>
      <c r="CNT52" s="46"/>
      <c r="CNU52" s="46"/>
      <c r="CNV52" s="46"/>
      <c r="CNW52" s="46"/>
      <c r="CNX52" s="46"/>
      <c r="CNY52" s="46"/>
      <c r="CNZ52" s="46"/>
      <c r="COA52" s="46"/>
      <c r="COB52" s="46"/>
      <c r="COC52" s="46"/>
      <c r="COD52" s="46"/>
      <c r="COE52" s="46"/>
      <c r="COF52" s="46"/>
      <c r="COG52" s="46"/>
      <c r="COH52" s="46"/>
      <c r="COI52" s="46"/>
      <c r="COJ52" s="46"/>
      <c r="COK52" s="46"/>
      <c r="COL52" s="46"/>
      <c r="COM52" s="46"/>
      <c r="CON52" s="46"/>
      <c r="COO52" s="46"/>
      <c r="COP52" s="46"/>
      <c r="COQ52" s="46"/>
      <c r="COR52" s="46"/>
      <c r="COS52" s="46"/>
      <c r="COT52" s="46"/>
      <c r="COU52" s="46"/>
      <c r="COV52" s="46"/>
      <c r="COW52" s="46"/>
      <c r="COX52" s="46"/>
      <c r="COY52" s="46"/>
      <c r="COZ52" s="46"/>
      <c r="CPA52" s="46"/>
      <c r="CPB52" s="46"/>
      <c r="CPC52" s="46"/>
      <c r="CPD52" s="46"/>
      <c r="CPE52" s="46"/>
      <c r="CPF52" s="46"/>
      <c r="CPG52" s="46"/>
      <c r="CPH52" s="46"/>
      <c r="CPI52" s="46"/>
      <c r="CPJ52" s="46"/>
      <c r="CPK52" s="46"/>
      <c r="CPL52" s="46"/>
      <c r="CPM52" s="46"/>
      <c r="CPN52" s="46"/>
      <c r="CPO52" s="46"/>
      <c r="CPP52" s="46"/>
      <c r="CPQ52" s="46"/>
      <c r="CPR52" s="46"/>
      <c r="CPS52" s="46"/>
      <c r="CPT52" s="46"/>
      <c r="CPU52" s="46"/>
      <c r="CPV52" s="46"/>
      <c r="CPW52" s="46"/>
      <c r="CPX52" s="46"/>
      <c r="CPY52" s="46"/>
      <c r="CPZ52" s="46"/>
      <c r="CQA52" s="46"/>
      <c r="CQB52" s="46"/>
      <c r="CQC52" s="46"/>
      <c r="CQD52" s="46"/>
      <c r="CQE52" s="46"/>
      <c r="CQF52" s="46"/>
      <c r="CQG52" s="46"/>
      <c r="CQH52" s="46"/>
      <c r="CQI52" s="46"/>
      <c r="CQJ52" s="46"/>
      <c r="CQK52" s="46"/>
      <c r="CQL52" s="46"/>
      <c r="CQM52" s="46"/>
      <c r="CQN52" s="46"/>
      <c r="CQO52" s="46"/>
      <c r="CQP52" s="46"/>
      <c r="CQQ52" s="46"/>
      <c r="CQR52" s="46"/>
      <c r="CQS52" s="46"/>
      <c r="CQT52" s="46"/>
      <c r="CQU52" s="46"/>
      <c r="CQV52" s="46"/>
      <c r="CQW52" s="46"/>
      <c r="CQX52" s="46"/>
      <c r="CQY52" s="46"/>
      <c r="CQZ52" s="46"/>
      <c r="CRA52" s="46"/>
      <c r="CRB52" s="46"/>
      <c r="CRC52" s="46"/>
      <c r="CRD52" s="46"/>
      <c r="CRE52" s="46"/>
      <c r="CRF52" s="46"/>
      <c r="CRG52" s="46"/>
      <c r="CRH52" s="46"/>
      <c r="CRI52" s="46"/>
      <c r="CRJ52" s="46"/>
      <c r="CRK52" s="46"/>
      <c r="CRL52" s="46"/>
      <c r="CRM52" s="46"/>
      <c r="CRN52" s="46"/>
      <c r="CRO52" s="46"/>
      <c r="CRP52" s="46"/>
      <c r="CRQ52" s="46"/>
      <c r="CRR52" s="46"/>
      <c r="CRS52" s="46"/>
      <c r="CRT52" s="46"/>
      <c r="CRU52" s="46"/>
      <c r="CRV52" s="46"/>
      <c r="CRW52" s="46"/>
      <c r="CRX52" s="46"/>
      <c r="CRY52" s="46"/>
      <c r="CRZ52" s="46"/>
      <c r="CSA52" s="46"/>
      <c r="CSB52" s="46"/>
      <c r="CSC52" s="46"/>
      <c r="CSD52" s="46"/>
      <c r="CSE52" s="46"/>
      <c r="CSF52" s="46"/>
      <c r="CSG52" s="46"/>
      <c r="CSH52" s="46"/>
      <c r="CSI52" s="46"/>
      <c r="CSJ52" s="46"/>
      <c r="CSK52" s="46"/>
      <c r="CSL52" s="46"/>
      <c r="CSM52" s="46"/>
      <c r="CSN52" s="46"/>
      <c r="CSO52" s="46"/>
      <c r="CSP52" s="46"/>
      <c r="CSQ52" s="46"/>
      <c r="CSR52" s="46"/>
      <c r="CSS52" s="46"/>
      <c r="CST52" s="46"/>
      <c r="CSU52" s="46"/>
      <c r="CSV52" s="46"/>
      <c r="CSW52" s="46"/>
      <c r="CSX52" s="46"/>
      <c r="CSY52" s="46"/>
      <c r="CSZ52" s="46"/>
      <c r="CTA52" s="46"/>
      <c r="CTB52" s="46"/>
      <c r="CTC52" s="46"/>
      <c r="CTD52" s="46"/>
      <c r="CTE52" s="46"/>
      <c r="CTF52" s="46"/>
      <c r="CTG52" s="46"/>
      <c r="CTH52" s="46"/>
      <c r="CTI52" s="46"/>
      <c r="CTJ52" s="46"/>
      <c r="CTK52" s="46"/>
      <c r="CTL52" s="46"/>
      <c r="CTM52" s="46"/>
      <c r="CTN52" s="46"/>
      <c r="CTO52" s="46"/>
      <c r="CTP52" s="46"/>
      <c r="CTQ52" s="46"/>
      <c r="CTR52" s="46"/>
      <c r="CTS52" s="46"/>
      <c r="CTT52" s="46"/>
      <c r="CTU52" s="46"/>
      <c r="CTV52" s="46"/>
      <c r="CTW52" s="46"/>
      <c r="CTX52" s="46"/>
      <c r="CTY52" s="46"/>
      <c r="CTZ52" s="46"/>
      <c r="CUA52" s="46"/>
      <c r="CUB52" s="46"/>
      <c r="CUC52" s="46"/>
      <c r="CUD52" s="46"/>
      <c r="CUE52" s="46"/>
      <c r="CUF52" s="46"/>
      <c r="CUG52" s="46"/>
      <c r="CUH52" s="46"/>
      <c r="CUI52" s="46"/>
      <c r="CUJ52" s="46"/>
      <c r="CUK52" s="46"/>
      <c r="CUL52" s="46"/>
      <c r="CUM52" s="46"/>
      <c r="CUN52" s="46"/>
      <c r="CUO52" s="46"/>
      <c r="CUP52" s="46"/>
      <c r="CUQ52" s="46"/>
      <c r="CUR52" s="46"/>
      <c r="CUS52" s="46"/>
      <c r="CUT52" s="46"/>
      <c r="CUU52" s="46"/>
      <c r="CUV52" s="46"/>
      <c r="CUW52" s="46"/>
      <c r="CUX52" s="46"/>
      <c r="CUY52" s="46"/>
      <c r="CUZ52" s="46"/>
      <c r="CVA52" s="46"/>
      <c r="CVB52" s="46"/>
      <c r="CVC52" s="46"/>
      <c r="CVD52" s="46"/>
      <c r="CVE52" s="46"/>
      <c r="CVF52" s="46"/>
      <c r="CVG52" s="46"/>
      <c r="CVH52" s="46"/>
      <c r="CVI52" s="46"/>
      <c r="CVJ52" s="46"/>
      <c r="CVK52" s="46"/>
      <c r="CVL52" s="46"/>
      <c r="CVM52" s="46"/>
      <c r="CVN52" s="46"/>
      <c r="CVO52" s="46"/>
      <c r="CVP52" s="46"/>
      <c r="CVQ52" s="46"/>
      <c r="CVR52" s="46"/>
      <c r="CVS52" s="46"/>
      <c r="CVT52" s="46"/>
      <c r="CVU52" s="46"/>
      <c r="CVV52" s="46"/>
      <c r="CVW52" s="46"/>
      <c r="CVX52" s="46"/>
      <c r="CVY52" s="46"/>
      <c r="CVZ52" s="46"/>
      <c r="CWA52" s="46"/>
      <c r="CWB52" s="46"/>
      <c r="CWC52" s="46"/>
      <c r="CWD52" s="46"/>
      <c r="CWE52" s="46"/>
      <c r="CWF52" s="46"/>
      <c r="CWG52" s="46"/>
      <c r="CWH52" s="46"/>
      <c r="CWI52" s="46"/>
      <c r="CWJ52" s="46"/>
      <c r="CWK52" s="46"/>
      <c r="CWL52" s="46"/>
      <c r="CWM52" s="46"/>
      <c r="CWN52" s="46"/>
      <c r="CWO52" s="46"/>
      <c r="CWP52" s="46"/>
      <c r="CWQ52" s="46"/>
      <c r="CWR52" s="46"/>
      <c r="CWS52" s="46"/>
      <c r="CWT52" s="46"/>
      <c r="CWU52" s="46"/>
      <c r="CWV52" s="46"/>
      <c r="CWW52" s="46"/>
      <c r="CWX52" s="46"/>
      <c r="CWY52" s="46"/>
      <c r="CWZ52" s="46"/>
      <c r="CXA52" s="46"/>
      <c r="CXB52" s="46"/>
      <c r="CXC52" s="46"/>
      <c r="CXD52" s="46"/>
      <c r="CXE52" s="46"/>
      <c r="CXF52" s="46"/>
      <c r="CXG52" s="46"/>
      <c r="CXH52" s="46"/>
      <c r="CXI52" s="46"/>
      <c r="CXJ52" s="46"/>
      <c r="CXK52" s="46"/>
      <c r="CXL52" s="46"/>
      <c r="CXM52" s="46"/>
      <c r="CXN52" s="46"/>
      <c r="CXO52" s="46"/>
      <c r="CXP52" s="46"/>
      <c r="CXQ52" s="46"/>
      <c r="CXR52" s="46"/>
      <c r="CXS52" s="46"/>
      <c r="CXT52" s="46"/>
      <c r="CXU52" s="46"/>
      <c r="CXV52" s="46"/>
      <c r="CXW52" s="46"/>
      <c r="CXX52" s="46"/>
      <c r="CXY52" s="46"/>
      <c r="CXZ52" s="46"/>
      <c r="CYA52" s="46"/>
      <c r="CYB52" s="46"/>
      <c r="CYC52" s="46"/>
      <c r="CYD52" s="46"/>
      <c r="CYE52" s="46"/>
      <c r="CYF52" s="46"/>
      <c r="CYG52" s="46"/>
      <c r="CYH52" s="46"/>
      <c r="CYI52" s="46"/>
      <c r="CYJ52" s="46"/>
      <c r="CYK52" s="46"/>
      <c r="CYL52" s="46"/>
      <c r="CYM52" s="46"/>
      <c r="CYN52" s="46"/>
      <c r="CYO52" s="46"/>
      <c r="CYP52" s="46"/>
      <c r="CYQ52" s="46"/>
      <c r="CYR52" s="46"/>
      <c r="CYS52" s="46"/>
      <c r="CYT52" s="46"/>
      <c r="CYU52" s="46"/>
      <c r="CYV52" s="46"/>
      <c r="CYW52" s="46"/>
      <c r="CYX52" s="46"/>
      <c r="CYY52" s="46"/>
      <c r="CYZ52" s="46"/>
      <c r="CZA52" s="46"/>
      <c r="CZB52" s="46"/>
      <c r="CZC52" s="46"/>
      <c r="CZD52" s="46"/>
      <c r="CZE52" s="46"/>
      <c r="CZF52" s="46"/>
      <c r="CZG52" s="46"/>
      <c r="CZH52" s="46"/>
      <c r="CZI52" s="46"/>
      <c r="CZJ52" s="46"/>
      <c r="CZK52" s="46"/>
      <c r="CZL52" s="46"/>
      <c r="CZM52" s="46"/>
      <c r="CZN52" s="46"/>
      <c r="CZO52" s="46"/>
      <c r="CZP52" s="46"/>
      <c r="CZQ52" s="46"/>
      <c r="CZR52" s="46"/>
      <c r="CZS52" s="46"/>
      <c r="CZT52" s="46"/>
      <c r="CZU52" s="46"/>
      <c r="CZV52" s="46"/>
      <c r="CZW52" s="46"/>
      <c r="CZX52" s="46"/>
      <c r="CZY52" s="46"/>
      <c r="CZZ52" s="46"/>
      <c r="DAA52" s="46"/>
      <c r="DAB52" s="46"/>
      <c r="DAC52" s="46"/>
      <c r="DAD52" s="46"/>
      <c r="DAE52" s="46"/>
      <c r="DAF52" s="46"/>
      <c r="DAG52" s="46"/>
      <c r="DAH52" s="46"/>
      <c r="DAI52" s="46"/>
      <c r="DAJ52" s="46"/>
      <c r="DAK52" s="46"/>
      <c r="DAL52" s="46"/>
      <c r="DAM52" s="46"/>
      <c r="DAN52" s="46"/>
      <c r="DAO52" s="46"/>
      <c r="DAP52" s="46"/>
      <c r="DAQ52" s="46"/>
      <c r="DAR52" s="46"/>
      <c r="DAS52" s="46"/>
      <c r="DAT52" s="46"/>
      <c r="DAU52" s="46"/>
      <c r="DAV52" s="46"/>
      <c r="DAW52" s="46"/>
      <c r="DAX52" s="46"/>
      <c r="DAY52" s="46"/>
      <c r="DAZ52" s="46"/>
      <c r="DBA52" s="46"/>
      <c r="DBB52" s="46"/>
      <c r="DBC52" s="46"/>
      <c r="DBD52" s="46"/>
      <c r="DBE52" s="46"/>
      <c r="DBF52" s="46"/>
      <c r="DBG52" s="46"/>
      <c r="DBH52" s="46"/>
      <c r="DBI52" s="46"/>
      <c r="DBJ52" s="46"/>
      <c r="DBK52" s="46"/>
      <c r="DBL52" s="46"/>
      <c r="DBM52" s="46"/>
      <c r="DBN52" s="46"/>
      <c r="DBO52" s="46"/>
      <c r="DBP52" s="46"/>
      <c r="DBQ52" s="46"/>
      <c r="DBR52" s="46"/>
      <c r="DBS52" s="46"/>
      <c r="DBT52" s="46"/>
      <c r="DBU52" s="46"/>
      <c r="DBV52" s="46"/>
      <c r="DBW52" s="46"/>
      <c r="DBX52" s="46"/>
      <c r="DBY52" s="46"/>
      <c r="DBZ52" s="46"/>
      <c r="DCA52" s="46"/>
      <c r="DCB52" s="46"/>
      <c r="DCC52" s="46"/>
      <c r="DCD52" s="46"/>
      <c r="DCE52" s="46"/>
      <c r="DCF52" s="46"/>
      <c r="DCG52" s="46"/>
      <c r="DCH52" s="46"/>
      <c r="DCI52" s="46"/>
      <c r="DCJ52" s="46"/>
      <c r="DCK52" s="46"/>
      <c r="DCL52" s="46"/>
      <c r="DCM52" s="46"/>
      <c r="DCN52" s="46"/>
      <c r="DCO52" s="46"/>
      <c r="DCP52" s="46"/>
      <c r="DCQ52" s="46"/>
      <c r="DCR52" s="46"/>
      <c r="DCS52" s="46"/>
      <c r="DCT52" s="46"/>
      <c r="DCU52" s="46"/>
      <c r="DCV52" s="46"/>
      <c r="DCW52" s="46"/>
      <c r="DCX52" s="46"/>
      <c r="DCY52" s="46"/>
      <c r="DCZ52" s="46"/>
      <c r="DDA52" s="46"/>
      <c r="DDB52" s="46"/>
      <c r="DDC52" s="46"/>
      <c r="DDD52" s="46"/>
      <c r="DDE52" s="46"/>
      <c r="DDF52" s="46"/>
      <c r="DDG52" s="46"/>
      <c r="DDH52" s="46"/>
      <c r="DDI52" s="46"/>
      <c r="DDJ52" s="46"/>
      <c r="DDK52" s="46"/>
      <c r="DDL52" s="46"/>
      <c r="DDM52" s="46"/>
      <c r="DDN52" s="46"/>
      <c r="DDO52" s="46"/>
      <c r="DDP52" s="46"/>
      <c r="DDQ52" s="46"/>
      <c r="DDR52" s="46"/>
      <c r="DDS52" s="46"/>
      <c r="DDT52" s="46"/>
      <c r="DDU52" s="46"/>
      <c r="DDV52" s="46"/>
      <c r="DDW52" s="46"/>
      <c r="DDX52" s="46"/>
      <c r="DDY52" s="46"/>
      <c r="DDZ52" s="46"/>
      <c r="DEA52" s="46"/>
      <c r="DEB52" s="46"/>
      <c r="DEC52" s="46"/>
      <c r="DED52" s="46"/>
      <c r="DEE52" s="46"/>
      <c r="DEF52" s="46"/>
      <c r="DEG52" s="46"/>
      <c r="DEH52" s="46"/>
      <c r="DEI52" s="46"/>
      <c r="DEJ52" s="46"/>
      <c r="DEK52" s="46"/>
      <c r="DEL52" s="46"/>
      <c r="DEM52" s="46"/>
      <c r="DEN52" s="46"/>
      <c r="DEO52" s="46"/>
      <c r="DEP52" s="46"/>
      <c r="DEQ52" s="46"/>
      <c r="DER52" s="46"/>
      <c r="DES52" s="46"/>
      <c r="DET52" s="46"/>
      <c r="DEU52" s="46"/>
      <c r="DEV52" s="46"/>
      <c r="DEW52" s="46"/>
      <c r="DEX52" s="46"/>
      <c r="DEY52" s="46"/>
      <c r="DEZ52" s="46"/>
      <c r="DFA52" s="46"/>
      <c r="DFB52" s="46"/>
      <c r="DFC52" s="46"/>
      <c r="DFD52" s="46"/>
      <c r="DFE52" s="46"/>
      <c r="DFF52" s="46"/>
      <c r="DFG52" s="46"/>
      <c r="DFH52" s="46"/>
      <c r="DFI52" s="46"/>
      <c r="DFJ52" s="46"/>
      <c r="DFK52" s="46"/>
      <c r="DFL52" s="46"/>
      <c r="DFM52" s="46"/>
      <c r="DFN52" s="46"/>
      <c r="DFO52" s="46"/>
      <c r="DFP52" s="46"/>
      <c r="DFQ52" s="46"/>
      <c r="DFR52" s="46"/>
      <c r="DFS52" s="46"/>
      <c r="DFT52" s="46"/>
      <c r="DFU52" s="46"/>
      <c r="DFV52" s="46"/>
      <c r="DFW52" s="46"/>
      <c r="DFX52" s="46"/>
      <c r="DFY52" s="46"/>
      <c r="DFZ52" s="46"/>
      <c r="DGA52" s="46"/>
      <c r="DGB52" s="46"/>
      <c r="DGC52" s="46"/>
      <c r="DGD52" s="46"/>
      <c r="DGE52" s="46"/>
      <c r="DGF52" s="46"/>
      <c r="DGG52" s="46"/>
      <c r="DGH52" s="46"/>
      <c r="DGI52" s="46"/>
      <c r="DGJ52" s="46"/>
      <c r="DGK52" s="46"/>
      <c r="DGL52" s="46"/>
      <c r="DGM52" s="46"/>
      <c r="DGN52" s="46"/>
      <c r="DGO52" s="46"/>
      <c r="DGP52" s="46"/>
      <c r="DGQ52" s="46"/>
      <c r="DGR52" s="46"/>
      <c r="DGS52" s="46"/>
      <c r="DGT52" s="46"/>
      <c r="DGU52" s="46"/>
      <c r="DGV52" s="46"/>
      <c r="DGW52" s="46"/>
      <c r="DGX52" s="46"/>
      <c r="DGY52" s="46"/>
      <c r="DGZ52" s="46"/>
      <c r="DHA52" s="46"/>
      <c r="DHB52" s="46"/>
      <c r="DHC52" s="46"/>
      <c r="DHD52" s="46"/>
      <c r="DHE52" s="46"/>
      <c r="DHF52" s="46"/>
      <c r="DHG52" s="46"/>
      <c r="DHH52" s="46"/>
      <c r="DHI52" s="46"/>
      <c r="DHJ52" s="46"/>
      <c r="DHK52" s="46"/>
      <c r="DHL52" s="46"/>
      <c r="DHM52" s="46"/>
      <c r="DHN52" s="46"/>
      <c r="DHO52" s="46"/>
      <c r="DHP52" s="46"/>
      <c r="DHQ52" s="46"/>
      <c r="DHR52" s="46"/>
      <c r="DHS52" s="46"/>
      <c r="DHT52" s="46"/>
      <c r="DHU52" s="46"/>
      <c r="DHV52" s="46"/>
      <c r="DHW52" s="46"/>
      <c r="DHX52" s="46"/>
      <c r="DHY52" s="46"/>
      <c r="DHZ52" s="46"/>
      <c r="DIA52" s="46"/>
      <c r="DIB52" s="46"/>
      <c r="DIC52" s="46"/>
      <c r="DID52" s="46"/>
      <c r="DIE52" s="46"/>
      <c r="DIF52" s="46"/>
      <c r="DIG52" s="46"/>
      <c r="DIH52" s="46"/>
      <c r="DII52" s="46"/>
      <c r="DIJ52" s="46"/>
      <c r="DIK52" s="46"/>
      <c r="DIL52" s="46"/>
      <c r="DIM52" s="46"/>
      <c r="DIN52" s="46"/>
      <c r="DIO52" s="46"/>
      <c r="DIP52" s="46"/>
      <c r="DIQ52" s="46"/>
      <c r="DIR52" s="46"/>
      <c r="DIS52" s="46"/>
      <c r="DIT52" s="46"/>
      <c r="DIU52" s="46"/>
      <c r="DIV52" s="46"/>
      <c r="DIW52" s="46"/>
      <c r="DIX52" s="46"/>
      <c r="DIY52" s="46"/>
      <c r="DIZ52" s="46"/>
      <c r="DJA52" s="46"/>
      <c r="DJB52" s="46"/>
      <c r="DJC52" s="46"/>
      <c r="DJD52" s="46"/>
      <c r="DJE52" s="46"/>
      <c r="DJF52" s="46"/>
      <c r="DJG52" s="46"/>
      <c r="DJH52" s="46"/>
      <c r="DJI52" s="46"/>
      <c r="DJJ52" s="46"/>
      <c r="DJK52" s="46"/>
      <c r="DJL52" s="46"/>
      <c r="DJM52" s="46"/>
      <c r="DJN52" s="46"/>
      <c r="DJO52" s="46"/>
      <c r="DJP52" s="46"/>
      <c r="DJQ52" s="46"/>
      <c r="DJR52" s="46"/>
      <c r="DJS52" s="46"/>
      <c r="DJT52" s="46"/>
      <c r="DJU52" s="46"/>
      <c r="DJV52" s="46"/>
      <c r="DJW52" s="46"/>
      <c r="DJX52" s="46"/>
      <c r="DJY52" s="46"/>
      <c r="DJZ52" s="46"/>
      <c r="DKA52" s="46"/>
      <c r="DKB52" s="46"/>
      <c r="DKC52" s="46"/>
      <c r="DKD52" s="46"/>
      <c r="DKE52" s="46"/>
      <c r="DKF52" s="46"/>
      <c r="DKG52" s="46"/>
      <c r="DKH52" s="46"/>
      <c r="DKI52" s="46"/>
      <c r="DKJ52" s="46"/>
      <c r="DKK52" s="46"/>
      <c r="DKL52" s="46"/>
      <c r="DKM52" s="46"/>
      <c r="DKN52" s="46"/>
      <c r="DKO52" s="46"/>
      <c r="DKP52" s="46"/>
      <c r="DKQ52" s="46"/>
      <c r="DKR52" s="46"/>
      <c r="DKS52" s="46"/>
      <c r="DKT52" s="46"/>
      <c r="DKU52" s="46"/>
      <c r="DKV52" s="46"/>
      <c r="DKW52" s="46"/>
      <c r="DKX52" s="46"/>
      <c r="DKY52" s="46"/>
      <c r="DKZ52" s="46"/>
      <c r="DLA52" s="46"/>
      <c r="DLB52" s="46"/>
      <c r="DLC52" s="46"/>
      <c r="DLD52" s="46"/>
      <c r="DLE52" s="46"/>
      <c r="DLF52" s="46"/>
      <c r="DLG52" s="46"/>
      <c r="DLH52" s="46"/>
      <c r="DLI52" s="46"/>
      <c r="DLJ52" s="46"/>
      <c r="DLK52" s="46"/>
      <c r="DLL52" s="46"/>
      <c r="DLM52" s="46"/>
      <c r="DLN52" s="46"/>
      <c r="DLO52" s="46"/>
      <c r="DLP52" s="46"/>
      <c r="DLQ52" s="46"/>
      <c r="DLR52" s="46"/>
      <c r="DLS52" s="46"/>
      <c r="DLT52" s="46"/>
      <c r="DLU52" s="46"/>
      <c r="DLV52" s="46"/>
      <c r="DLW52" s="46"/>
      <c r="DLX52" s="46"/>
      <c r="DLY52" s="46"/>
      <c r="DLZ52" s="46"/>
      <c r="DMA52" s="46"/>
      <c r="DMB52" s="46"/>
      <c r="DMC52" s="46"/>
      <c r="DMD52" s="46"/>
      <c r="DME52" s="46"/>
      <c r="DMF52" s="46"/>
      <c r="DMG52" s="46"/>
      <c r="DMH52" s="46"/>
      <c r="DMI52" s="46"/>
      <c r="DMJ52" s="46"/>
      <c r="DMK52" s="46"/>
      <c r="DML52" s="46"/>
      <c r="DMM52" s="46"/>
      <c r="DMN52" s="46"/>
      <c r="DMO52" s="46"/>
      <c r="DMP52" s="46"/>
      <c r="DMQ52" s="46"/>
      <c r="DMR52" s="46"/>
      <c r="DMS52" s="46"/>
      <c r="DMT52" s="46"/>
      <c r="DMU52" s="46"/>
      <c r="DMV52" s="46"/>
      <c r="DMW52" s="46"/>
      <c r="DMX52" s="46"/>
      <c r="DMY52" s="46"/>
      <c r="DMZ52" s="46"/>
      <c r="DNA52" s="46"/>
      <c r="DNB52" s="46"/>
      <c r="DNC52" s="46"/>
      <c r="DND52" s="46"/>
      <c r="DNE52" s="46"/>
      <c r="DNF52" s="46"/>
      <c r="DNG52" s="46"/>
      <c r="DNH52" s="46"/>
      <c r="DNI52" s="46"/>
      <c r="DNJ52" s="46"/>
      <c r="DNK52" s="46"/>
      <c r="DNL52" s="46"/>
      <c r="DNM52" s="46"/>
      <c r="DNN52" s="46"/>
      <c r="DNO52" s="46"/>
      <c r="DNP52" s="46"/>
      <c r="DNQ52" s="46"/>
      <c r="DNR52" s="46"/>
      <c r="DNS52" s="46"/>
      <c r="DNT52" s="46"/>
      <c r="DNU52" s="46"/>
      <c r="DNV52" s="46"/>
      <c r="DNW52" s="46"/>
      <c r="DNX52" s="46"/>
      <c r="DNY52" s="46"/>
      <c r="DNZ52" s="46"/>
      <c r="DOA52" s="46"/>
      <c r="DOB52" s="46"/>
      <c r="DOC52" s="46"/>
      <c r="DOD52" s="46"/>
      <c r="DOE52" s="46"/>
      <c r="DOF52" s="46"/>
      <c r="DOG52" s="46"/>
      <c r="DOH52" s="46"/>
      <c r="DOI52" s="46"/>
      <c r="DOJ52" s="46"/>
      <c r="DOK52" s="46"/>
      <c r="DOL52" s="46"/>
      <c r="DOM52" s="46"/>
      <c r="DON52" s="46"/>
      <c r="DOO52" s="46"/>
      <c r="DOP52" s="46"/>
      <c r="DOQ52" s="46"/>
      <c r="DOR52" s="46"/>
      <c r="DOS52" s="46"/>
      <c r="DOT52" s="46"/>
      <c r="DOU52" s="46"/>
      <c r="DOV52" s="46"/>
      <c r="DOW52" s="46"/>
      <c r="DOX52" s="46"/>
      <c r="DOY52" s="46"/>
      <c r="DOZ52" s="46"/>
      <c r="DPA52" s="46"/>
      <c r="DPB52" s="46"/>
      <c r="DPC52" s="46"/>
      <c r="DPD52" s="46"/>
      <c r="DPE52" s="46"/>
      <c r="DPF52" s="46"/>
      <c r="DPG52" s="46"/>
      <c r="DPH52" s="46"/>
      <c r="DPI52" s="46"/>
      <c r="DPJ52" s="46"/>
      <c r="DPK52" s="46"/>
      <c r="DPL52" s="46"/>
      <c r="DPM52" s="46"/>
      <c r="DPN52" s="46"/>
      <c r="DPO52" s="46"/>
      <c r="DPP52" s="46"/>
      <c r="DPQ52" s="46"/>
      <c r="DPR52" s="46"/>
      <c r="DPS52" s="46"/>
      <c r="DPT52" s="46"/>
      <c r="DPU52" s="46"/>
      <c r="DPV52" s="46"/>
      <c r="DPW52" s="46"/>
      <c r="DPX52" s="46"/>
      <c r="DPY52" s="46"/>
      <c r="DPZ52" s="46"/>
      <c r="DQA52" s="46"/>
      <c r="DQB52" s="46"/>
      <c r="DQC52" s="46"/>
      <c r="DQD52" s="46"/>
      <c r="DQE52" s="46"/>
      <c r="DQF52" s="46"/>
      <c r="DQG52" s="46"/>
      <c r="DQH52" s="46"/>
      <c r="DQI52" s="46"/>
      <c r="DQJ52" s="46"/>
      <c r="DQK52" s="46"/>
      <c r="DQL52" s="46"/>
      <c r="DQM52" s="46"/>
      <c r="DQN52" s="46"/>
      <c r="DQO52" s="46"/>
      <c r="DQP52" s="46"/>
      <c r="DQQ52" s="46"/>
      <c r="DQR52" s="46"/>
      <c r="DQS52" s="46"/>
      <c r="DQT52" s="46"/>
      <c r="DQU52" s="46"/>
      <c r="DQV52" s="46"/>
      <c r="DQW52" s="46"/>
      <c r="DQX52" s="46"/>
      <c r="DQY52" s="46"/>
      <c r="DQZ52" s="46"/>
      <c r="DRA52" s="46"/>
      <c r="DRB52" s="46"/>
      <c r="DRC52" s="46"/>
      <c r="DRD52" s="46"/>
      <c r="DRE52" s="46"/>
      <c r="DRF52" s="46"/>
      <c r="DRG52" s="46"/>
      <c r="DRH52" s="46"/>
      <c r="DRI52" s="46"/>
      <c r="DRJ52" s="46"/>
      <c r="DRK52" s="46"/>
      <c r="DRL52" s="46"/>
      <c r="DRM52" s="46"/>
      <c r="DRN52" s="46"/>
      <c r="DRO52" s="46"/>
      <c r="DRP52" s="46"/>
      <c r="DRQ52" s="46"/>
      <c r="DRR52" s="46"/>
      <c r="DRS52" s="46"/>
      <c r="DRT52" s="46"/>
      <c r="DRU52" s="46"/>
      <c r="DRV52" s="46"/>
      <c r="DRW52" s="46"/>
      <c r="DRX52" s="46"/>
      <c r="DRY52" s="46"/>
      <c r="DRZ52" s="46"/>
      <c r="DSA52" s="46"/>
      <c r="DSB52" s="46"/>
      <c r="DSC52" s="46"/>
      <c r="DSD52" s="46"/>
      <c r="DSE52" s="46"/>
      <c r="DSF52" s="46"/>
      <c r="DSG52" s="46"/>
      <c r="DSH52" s="46"/>
      <c r="DSI52" s="46"/>
      <c r="DSJ52" s="46"/>
      <c r="DSK52" s="46"/>
      <c r="DSL52" s="46"/>
      <c r="DSM52" s="46"/>
      <c r="DSN52" s="46"/>
      <c r="DSO52" s="46"/>
      <c r="DSP52" s="46"/>
      <c r="DSQ52" s="46"/>
      <c r="DSR52" s="46"/>
      <c r="DSS52" s="46"/>
      <c r="DST52" s="46"/>
      <c r="DSU52" s="46"/>
      <c r="DSV52" s="46"/>
      <c r="DSW52" s="46"/>
      <c r="DSX52" s="46"/>
      <c r="DSY52" s="46"/>
      <c r="DSZ52" s="46"/>
      <c r="DTA52" s="46"/>
      <c r="DTB52" s="46"/>
      <c r="DTC52" s="46"/>
      <c r="DTD52" s="46"/>
      <c r="DTE52" s="46"/>
      <c r="DTF52" s="46"/>
      <c r="DTG52" s="46"/>
      <c r="DTH52" s="46"/>
      <c r="DTI52" s="46"/>
      <c r="DTJ52" s="46"/>
      <c r="DTK52" s="46"/>
      <c r="DTL52" s="46"/>
      <c r="DTM52" s="46"/>
      <c r="DTN52" s="46"/>
      <c r="DTO52" s="46"/>
      <c r="DTP52" s="46"/>
      <c r="DTQ52" s="46"/>
      <c r="DTR52" s="46"/>
      <c r="DTS52" s="46"/>
      <c r="DTT52" s="46"/>
      <c r="DTU52" s="46"/>
      <c r="DTV52" s="46"/>
      <c r="DTW52" s="46"/>
      <c r="DTX52" s="46"/>
      <c r="DTY52" s="46"/>
      <c r="DTZ52" s="46"/>
      <c r="DUA52" s="46"/>
      <c r="DUB52" s="46"/>
      <c r="DUC52" s="46"/>
      <c r="DUD52" s="46"/>
      <c r="DUE52" s="46"/>
      <c r="DUF52" s="46"/>
      <c r="DUG52" s="46"/>
      <c r="DUH52" s="46"/>
      <c r="DUI52" s="46"/>
      <c r="DUJ52" s="46"/>
      <c r="DUK52" s="46"/>
      <c r="DUL52" s="46"/>
      <c r="DUM52" s="46"/>
      <c r="DUN52" s="46"/>
      <c r="DUO52" s="46"/>
      <c r="DUP52" s="46"/>
      <c r="DUQ52" s="46"/>
      <c r="DUR52" s="46"/>
      <c r="DUS52" s="46"/>
      <c r="DUT52" s="46"/>
      <c r="DUU52" s="46"/>
      <c r="DUV52" s="46"/>
      <c r="DUW52" s="46"/>
      <c r="DUX52" s="46"/>
      <c r="DUY52" s="46"/>
      <c r="DUZ52" s="46"/>
      <c r="DVA52" s="46"/>
      <c r="DVB52" s="46"/>
      <c r="DVC52" s="46"/>
      <c r="DVD52" s="46"/>
      <c r="DVE52" s="46"/>
      <c r="DVF52" s="46"/>
      <c r="DVG52" s="46"/>
      <c r="DVH52" s="46"/>
      <c r="DVI52" s="46"/>
      <c r="DVJ52" s="46"/>
      <c r="DVK52" s="46"/>
      <c r="DVL52" s="46"/>
      <c r="DVM52" s="46"/>
      <c r="DVN52" s="46"/>
      <c r="DVO52" s="46"/>
      <c r="DVP52" s="46"/>
      <c r="DVQ52" s="46"/>
      <c r="DVR52" s="46"/>
      <c r="DVS52" s="46"/>
      <c r="DVT52" s="46"/>
      <c r="DVU52" s="46"/>
      <c r="DVV52" s="46"/>
      <c r="DVW52" s="46"/>
      <c r="DVX52" s="46"/>
      <c r="DVY52" s="46"/>
      <c r="DVZ52" s="46"/>
      <c r="DWA52" s="46"/>
      <c r="DWB52" s="46"/>
      <c r="DWC52" s="46"/>
      <c r="DWD52" s="46"/>
      <c r="DWE52" s="46"/>
      <c r="DWF52" s="46"/>
      <c r="DWG52" s="46"/>
      <c r="DWH52" s="46"/>
      <c r="DWI52" s="46"/>
      <c r="DWJ52" s="46"/>
      <c r="DWK52" s="46"/>
      <c r="DWL52" s="46"/>
      <c r="DWM52" s="46"/>
      <c r="DWN52" s="46"/>
      <c r="DWO52" s="46"/>
      <c r="DWP52" s="46"/>
      <c r="DWQ52" s="46"/>
      <c r="DWR52" s="46"/>
      <c r="DWS52" s="46"/>
      <c r="DWT52" s="46"/>
      <c r="DWU52" s="46"/>
      <c r="DWV52" s="46"/>
      <c r="DWW52" s="46"/>
      <c r="DWX52" s="46"/>
      <c r="DWY52" s="46"/>
      <c r="DWZ52" s="46"/>
      <c r="DXA52" s="46"/>
      <c r="DXB52" s="46"/>
      <c r="DXC52" s="46"/>
      <c r="DXD52" s="46"/>
      <c r="DXE52" s="46"/>
      <c r="DXF52" s="46"/>
      <c r="DXG52" s="46"/>
      <c r="DXH52" s="46"/>
      <c r="DXI52" s="46"/>
      <c r="DXJ52" s="46"/>
      <c r="DXK52" s="46"/>
      <c r="DXL52" s="46"/>
      <c r="DXM52" s="46"/>
      <c r="DXN52" s="46"/>
      <c r="DXO52" s="46"/>
      <c r="DXP52" s="46"/>
      <c r="DXQ52" s="46"/>
      <c r="DXR52" s="46"/>
      <c r="DXS52" s="46"/>
      <c r="DXT52" s="46"/>
      <c r="DXU52" s="46"/>
      <c r="DXV52" s="46"/>
      <c r="DXW52" s="46"/>
      <c r="DXX52" s="46"/>
      <c r="DXY52" s="46"/>
      <c r="DXZ52" s="46"/>
      <c r="DYA52" s="46"/>
      <c r="DYB52" s="46"/>
      <c r="DYC52" s="46"/>
      <c r="DYD52" s="46"/>
      <c r="DYE52" s="46"/>
      <c r="DYF52" s="46"/>
      <c r="DYG52" s="46"/>
      <c r="DYH52" s="46"/>
      <c r="DYI52" s="46"/>
      <c r="DYJ52" s="46"/>
      <c r="DYK52" s="46"/>
      <c r="DYL52" s="46"/>
      <c r="DYM52" s="46"/>
      <c r="DYN52" s="46"/>
      <c r="DYO52" s="46"/>
      <c r="DYP52" s="46"/>
      <c r="DYQ52" s="46"/>
      <c r="DYR52" s="46"/>
      <c r="DYS52" s="46"/>
      <c r="DYT52" s="46"/>
      <c r="DYU52" s="46"/>
      <c r="DYV52" s="46"/>
      <c r="DYW52" s="46"/>
      <c r="DYX52" s="46"/>
      <c r="DYY52" s="46"/>
      <c r="DYZ52" s="46"/>
      <c r="DZA52" s="46"/>
      <c r="DZB52" s="46"/>
      <c r="DZC52" s="46"/>
      <c r="DZD52" s="46"/>
      <c r="DZE52" s="46"/>
      <c r="DZF52" s="46"/>
      <c r="DZG52" s="46"/>
      <c r="DZH52" s="46"/>
      <c r="DZI52" s="46"/>
      <c r="DZJ52" s="46"/>
      <c r="DZK52" s="46"/>
      <c r="DZL52" s="46"/>
      <c r="DZM52" s="46"/>
      <c r="DZN52" s="46"/>
      <c r="DZO52" s="46"/>
      <c r="DZP52" s="46"/>
      <c r="DZQ52" s="46"/>
      <c r="DZR52" s="46"/>
      <c r="DZS52" s="46"/>
      <c r="DZT52" s="46"/>
      <c r="DZU52" s="46"/>
      <c r="DZV52" s="46"/>
      <c r="DZW52" s="46"/>
      <c r="DZX52" s="46"/>
      <c r="DZY52" s="46"/>
      <c r="DZZ52" s="46"/>
      <c r="EAA52" s="46"/>
      <c r="EAB52" s="46"/>
      <c r="EAC52" s="46"/>
      <c r="EAD52" s="46"/>
      <c r="EAE52" s="46"/>
      <c r="EAF52" s="46"/>
      <c r="EAG52" s="46"/>
      <c r="EAH52" s="46"/>
      <c r="EAI52" s="46"/>
      <c r="EAJ52" s="46"/>
      <c r="EAK52" s="46"/>
      <c r="EAL52" s="46"/>
      <c r="EAM52" s="46"/>
      <c r="EAN52" s="46"/>
      <c r="EAO52" s="46"/>
      <c r="EAP52" s="46"/>
      <c r="EAQ52" s="46"/>
      <c r="EAR52" s="46"/>
      <c r="EAS52" s="46"/>
      <c r="EAT52" s="46"/>
      <c r="EAU52" s="46"/>
      <c r="EAV52" s="46"/>
      <c r="EAW52" s="46"/>
      <c r="EAX52" s="46"/>
      <c r="EAY52" s="46"/>
      <c r="EAZ52" s="46"/>
      <c r="EBA52" s="46"/>
      <c r="EBB52" s="46"/>
      <c r="EBC52" s="46"/>
      <c r="EBD52" s="46"/>
      <c r="EBE52" s="46"/>
      <c r="EBF52" s="46"/>
      <c r="EBG52" s="46"/>
      <c r="EBH52" s="46"/>
      <c r="EBI52" s="46"/>
      <c r="EBJ52" s="46"/>
      <c r="EBK52" s="46"/>
      <c r="EBL52" s="46"/>
      <c r="EBM52" s="46"/>
      <c r="EBN52" s="46"/>
      <c r="EBO52" s="46"/>
      <c r="EBP52" s="46"/>
      <c r="EBQ52" s="46"/>
      <c r="EBR52" s="46"/>
      <c r="EBS52" s="46"/>
      <c r="EBT52" s="46"/>
      <c r="EBU52" s="46"/>
      <c r="EBV52" s="46"/>
      <c r="EBW52" s="46"/>
      <c r="EBX52" s="46"/>
      <c r="EBY52" s="46"/>
      <c r="EBZ52" s="46"/>
      <c r="ECA52" s="46"/>
      <c r="ECB52" s="46"/>
      <c r="ECC52" s="46"/>
      <c r="ECD52" s="46"/>
      <c r="ECE52" s="46"/>
      <c r="ECF52" s="46"/>
      <c r="ECG52" s="46"/>
      <c r="ECH52" s="46"/>
      <c r="ECI52" s="46"/>
      <c r="ECJ52" s="46"/>
      <c r="ECK52" s="46"/>
      <c r="ECL52" s="46"/>
      <c r="ECM52" s="46"/>
      <c r="ECN52" s="46"/>
      <c r="ECO52" s="46"/>
      <c r="ECP52" s="46"/>
      <c r="ECQ52" s="46"/>
      <c r="ECR52" s="46"/>
      <c r="ECS52" s="46"/>
      <c r="ECT52" s="46"/>
      <c r="ECU52" s="46"/>
      <c r="ECV52" s="46"/>
      <c r="ECW52" s="46"/>
      <c r="ECX52" s="46"/>
      <c r="ECY52" s="46"/>
      <c r="ECZ52" s="46"/>
      <c r="EDA52" s="46"/>
      <c r="EDB52" s="46"/>
      <c r="EDC52" s="46"/>
      <c r="EDD52" s="46"/>
      <c r="EDE52" s="46"/>
      <c r="EDF52" s="46"/>
      <c r="EDG52" s="46"/>
      <c r="EDH52" s="46"/>
      <c r="EDI52" s="46"/>
      <c r="EDJ52" s="46"/>
      <c r="EDK52" s="46"/>
      <c r="EDL52" s="46"/>
      <c r="EDM52" s="46"/>
      <c r="EDN52" s="46"/>
      <c r="EDO52" s="46"/>
      <c r="EDP52" s="46"/>
      <c r="EDQ52" s="46"/>
      <c r="EDR52" s="46"/>
      <c r="EDS52" s="46"/>
      <c r="EDT52" s="46"/>
      <c r="EDU52" s="46"/>
      <c r="EDV52" s="46"/>
      <c r="EDW52" s="46"/>
      <c r="EDX52" s="46"/>
      <c r="EDY52" s="46"/>
      <c r="EDZ52" s="46"/>
      <c r="EEA52" s="46"/>
      <c r="EEB52" s="46"/>
      <c r="EEC52" s="46"/>
      <c r="EED52" s="46"/>
      <c r="EEE52" s="46"/>
      <c r="EEF52" s="46"/>
      <c r="EEG52" s="46"/>
      <c r="EEH52" s="46"/>
      <c r="EEI52" s="46"/>
      <c r="EEJ52" s="46"/>
      <c r="EEK52" s="46"/>
      <c r="EEL52" s="46"/>
      <c r="EEM52" s="46"/>
      <c r="EEN52" s="46"/>
      <c r="EEO52" s="46"/>
      <c r="EEP52" s="46"/>
      <c r="EEQ52" s="46"/>
      <c r="EER52" s="46"/>
      <c r="EES52" s="46"/>
      <c r="EET52" s="46"/>
      <c r="EEU52" s="46"/>
      <c r="EEV52" s="46"/>
      <c r="EEW52" s="46"/>
      <c r="EEX52" s="46"/>
      <c r="EEY52" s="46"/>
      <c r="EEZ52" s="46"/>
      <c r="EFA52" s="46"/>
      <c r="EFB52" s="46"/>
      <c r="EFC52" s="46"/>
      <c r="EFD52" s="46"/>
      <c r="EFE52" s="46"/>
      <c r="EFF52" s="46"/>
      <c r="EFG52" s="46"/>
      <c r="EFH52" s="46"/>
      <c r="EFI52" s="46"/>
      <c r="EFJ52" s="46"/>
      <c r="EFK52" s="46"/>
      <c r="EFL52" s="46"/>
      <c r="EFM52" s="46"/>
      <c r="EFN52" s="46"/>
      <c r="EFO52" s="46"/>
      <c r="EFP52" s="46"/>
      <c r="EFQ52" s="46"/>
      <c r="EFR52" s="46"/>
      <c r="EFS52" s="46"/>
      <c r="EFT52" s="46"/>
      <c r="EFU52" s="46"/>
      <c r="EFV52" s="46"/>
      <c r="EFW52" s="46"/>
      <c r="EFX52" s="46"/>
      <c r="EFY52" s="46"/>
      <c r="EFZ52" s="46"/>
      <c r="EGA52" s="46"/>
      <c r="EGB52" s="46"/>
      <c r="EGC52" s="46"/>
      <c r="EGD52" s="46"/>
      <c r="EGE52" s="46"/>
      <c r="EGF52" s="46"/>
      <c r="EGG52" s="46"/>
      <c r="EGH52" s="46"/>
      <c r="EGI52" s="46"/>
      <c r="EGJ52" s="46"/>
      <c r="EGK52" s="46"/>
      <c r="EGL52" s="46"/>
      <c r="EGM52" s="46"/>
      <c r="EGN52" s="46"/>
      <c r="EGO52" s="46"/>
      <c r="EGP52" s="46"/>
      <c r="EGQ52" s="46"/>
      <c r="EGR52" s="46"/>
      <c r="EGS52" s="46"/>
      <c r="EGT52" s="46"/>
      <c r="EGU52" s="46"/>
      <c r="EGV52" s="46"/>
      <c r="EGW52" s="46"/>
      <c r="EGX52" s="46"/>
      <c r="EGY52" s="46"/>
      <c r="EGZ52" s="46"/>
      <c r="EHA52" s="46"/>
      <c r="EHB52" s="46"/>
      <c r="EHC52" s="46"/>
      <c r="EHD52" s="46"/>
      <c r="EHE52" s="46"/>
      <c r="EHF52" s="46"/>
      <c r="EHG52" s="46"/>
      <c r="EHH52" s="46"/>
      <c r="EHI52" s="46"/>
      <c r="EHJ52" s="46"/>
      <c r="EHK52" s="46"/>
      <c r="EHL52" s="46"/>
      <c r="EHM52" s="46"/>
      <c r="EHN52" s="46"/>
      <c r="EHO52" s="46"/>
      <c r="EHP52" s="46"/>
      <c r="EHQ52" s="46"/>
      <c r="EHR52" s="46"/>
      <c r="EHS52" s="46"/>
      <c r="EHT52" s="46"/>
      <c r="EHU52" s="46"/>
      <c r="EHV52" s="46"/>
      <c r="EHW52" s="46"/>
      <c r="EHX52" s="46"/>
      <c r="EHY52" s="46"/>
      <c r="EHZ52" s="46"/>
      <c r="EIA52" s="46"/>
      <c r="EIB52" s="46"/>
      <c r="EIC52" s="46"/>
      <c r="EID52" s="46"/>
      <c r="EIE52" s="46"/>
      <c r="EIF52" s="46"/>
      <c r="EIG52" s="46"/>
      <c r="EIH52" s="46"/>
      <c r="EII52" s="46"/>
      <c r="EIJ52" s="46"/>
      <c r="EIK52" s="46"/>
      <c r="EIL52" s="46"/>
      <c r="EIM52" s="46"/>
      <c r="EIN52" s="46"/>
      <c r="EIO52" s="46"/>
      <c r="EIP52" s="46"/>
      <c r="EIQ52" s="46"/>
      <c r="EIR52" s="46"/>
      <c r="EIS52" s="46"/>
      <c r="EIT52" s="46"/>
      <c r="EIU52" s="46"/>
      <c r="EIV52" s="46"/>
      <c r="EIW52" s="46"/>
      <c r="EIX52" s="46"/>
      <c r="EIY52" s="46"/>
      <c r="EIZ52" s="46"/>
      <c r="EJA52" s="46"/>
      <c r="EJB52" s="46"/>
      <c r="EJC52" s="46"/>
      <c r="EJD52" s="46"/>
      <c r="EJE52" s="46"/>
      <c r="EJF52" s="46"/>
      <c r="EJG52" s="46"/>
      <c r="EJH52" s="46"/>
      <c r="EJI52" s="46"/>
      <c r="EJJ52" s="46"/>
      <c r="EJK52" s="46"/>
      <c r="EJL52" s="46"/>
      <c r="EJM52" s="46"/>
      <c r="EJN52" s="46"/>
      <c r="EJO52" s="46"/>
      <c r="EJP52" s="46"/>
      <c r="EJQ52" s="46"/>
      <c r="EJR52" s="46"/>
      <c r="EJS52" s="46"/>
      <c r="EJT52" s="46"/>
      <c r="EJU52" s="46"/>
      <c r="EJV52" s="46"/>
      <c r="EJW52" s="46"/>
      <c r="EJX52" s="46"/>
      <c r="EJY52" s="46"/>
      <c r="EJZ52" s="46"/>
      <c r="EKA52" s="46"/>
      <c r="EKB52" s="46"/>
      <c r="EKC52" s="46"/>
      <c r="EKD52" s="46"/>
      <c r="EKE52" s="46"/>
      <c r="EKF52" s="46"/>
      <c r="EKG52" s="46"/>
      <c r="EKH52" s="46"/>
      <c r="EKI52" s="46"/>
      <c r="EKJ52" s="46"/>
      <c r="EKK52" s="46"/>
      <c r="EKL52" s="46"/>
      <c r="EKM52" s="46"/>
      <c r="EKN52" s="46"/>
      <c r="EKO52" s="46"/>
      <c r="EKP52" s="46"/>
      <c r="EKQ52" s="46"/>
      <c r="EKR52" s="46"/>
      <c r="EKS52" s="46"/>
      <c r="EKT52" s="46"/>
      <c r="EKU52" s="46"/>
      <c r="EKV52" s="46"/>
      <c r="EKW52" s="46"/>
      <c r="EKX52" s="46"/>
      <c r="EKY52" s="46"/>
      <c r="EKZ52" s="46"/>
      <c r="ELA52" s="46"/>
      <c r="ELB52" s="46"/>
      <c r="ELC52" s="46"/>
      <c r="ELD52" s="46"/>
      <c r="ELE52" s="46"/>
      <c r="ELF52" s="46"/>
      <c r="ELG52" s="46"/>
      <c r="ELH52" s="46"/>
      <c r="ELI52" s="46"/>
      <c r="ELJ52" s="46"/>
      <c r="ELK52" s="46"/>
      <c r="ELL52" s="46"/>
      <c r="ELM52" s="46"/>
      <c r="ELN52" s="46"/>
      <c r="ELO52" s="46"/>
      <c r="ELP52" s="46"/>
      <c r="ELQ52" s="46"/>
      <c r="ELR52" s="46"/>
      <c r="ELS52" s="46"/>
      <c r="ELT52" s="46"/>
      <c r="ELU52" s="46"/>
      <c r="ELV52" s="46"/>
      <c r="ELW52" s="46"/>
      <c r="ELX52" s="46"/>
      <c r="ELY52" s="46"/>
      <c r="ELZ52" s="46"/>
      <c r="EMA52" s="46"/>
      <c r="EMB52" s="46"/>
      <c r="EMC52" s="46"/>
      <c r="EMD52" s="46"/>
      <c r="EME52" s="46"/>
      <c r="EMF52" s="46"/>
      <c r="EMG52" s="46"/>
      <c r="EMH52" s="46"/>
      <c r="EMI52" s="46"/>
      <c r="EMJ52" s="46"/>
      <c r="EMK52" s="46"/>
      <c r="EML52" s="46"/>
      <c r="EMM52" s="46"/>
      <c r="EMN52" s="46"/>
      <c r="EMO52" s="46"/>
      <c r="EMP52" s="46"/>
      <c r="EMQ52" s="46"/>
      <c r="EMR52" s="46"/>
      <c r="EMS52" s="46"/>
      <c r="EMT52" s="46"/>
      <c r="EMU52" s="46"/>
      <c r="EMV52" s="46"/>
      <c r="EMW52" s="46"/>
      <c r="EMX52" s="46"/>
      <c r="EMY52" s="46"/>
      <c r="EMZ52" s="46"/>
      <c r="ENA52" s="46"/>
      <c r="ENB52" s="46"/>
      <c r="ENC52" s="46"/>
      <c r="END52" s="46"/>
      <c r="ENE52" s="46"/>
      <c r="ENF52" s="46"/>
      <c r="ENG52" s="46"/>
      <c r="ENH52" s="46"/>
      <c r="ENI52" s="46"/>
      <c r="ENJ52" s="46"/>
      <c r="ENK52" s="46"/>
      <c r="ENL52" s="46"/>
      <c r="ENM52" s="46"/>
      <c r="ENN52" s="46"/>
      <c r="ENO52" s="46"/>
      <c r="ENP52" s="46"/>
      <c r="ENQ52" s="46"/>
      <c r="ENR52" s="46"/>
      <c r="ENS52" s="46"/>
      <c r="ENT52" s="46"/>
      <c r="ENU52" s="46"/>
      <c r="ENV52" s="46"/>
      <c r="ENW52" s="46"/>
      <c r="ENX52" s="46"/>
      <c r="ENY52" s="46"/>
      <c r="ENZ52" s="46"/>
      <c r="EOA52" s="46"/>
      <c r="EOB52" s="46"/>
      <c r="EOC52" s="46"/>
      <c r="EOD52" s="46"/>
      <c r="EOE52" s="46"/>
      <c r="EOF52" s="46"/>
      <c r="EOG52" s="46"/>
      <c r="EOH52" s="46"/>
      <c r="EOI52" s="46"/>
      <c r="EOJ52" s="46"/>
      <c r="EOK52" s="46"/>
      <c r="EOL52" s="46"/>
      <c r="EOM52" s="46"/>
      <c r="EON52" s="46"/>
      <c r="EOO52" s="46"/>
      <c r="EOP52" s="46"/>
      <c r="EOQ52" s="46"/>
      <c r="EOR52" s="46"/>
      <c r="EOS52" s="46"/>
      <c r="EOT52" s="46"/>
      <c r="EOU52" s="46"/>
      <c r="EOV52" s="46"/>
      <c r="EOW52" s="46"/>
      <c r="EOX52" s="46"/>
      <c r="EOY52" s="46"/>
      <c r="EOZ52" s="46"/>
      <c r="EPA52" s="46"/>
      <c r="EPB52" s="46"/>
      <c r="EPC52" s="46"/>
      <c r="EPD52" s="46"/>
      <c r="EPE52" s="46"/>
      <c r="EPF52" s="46"/>
      <c r="EPG52" s="46"/>
      <c r="EPH52" s="46"/>
      <c r="EPI52" s="46"/>
      <c r="EPJ52" s="46"/>
      <c r="EPK52" s="46"/>
      <c r="EPL52" s="46"/>
      <c r="EPM52" s="46"/>
      <c r="EPN52" s="46"/>
      <c r="EPO52" s="46"/>
      <c r="EPP52" s="46"/>
      <c r="EPQ52" s="46"/>
      <c r="EPR52" s="46"/>
      <c r="EPS52" s="46"/>
      <c r="EPT52" s="46"/>
      <c r="EPU52" s="46"/>
      <c r="EPV52" s="46"/>
      <c r="EPW52" s="46"/>
      <c r="EPX52" s="46"/>
      <c r="EPY52" s="46"/>
      <c r="EPZ52" s="46"/>
      <c r="EQA52" s="46"/>
      <c r="EQB52" s="46"/>
      <c r="EQC52" s="46"/>
      <c r="EQD52" s="46"/>
      <c r="EQE52" s="46"/>
      <c r="EQF52" s="46"/>
      <c r="EQG52" s="46"/>
      <c r="EQH52" s="46"/>
      <c r="EQI52" s="46"/>
      <c r="EQJ52" s="46"/>
      <c r="EQK52" s="46"/>
      <c r="EQL52" s="46"/>
      <c r="EQM52" s="46"/>
      <c r="EQN52" s="46"/>
      <c r="EQO52" s="46"/>
      <c r="EQP52" s="46"/>
      <c r="EQQ52" s="46"/>
      <c r="EQR52" s="46"/>
      <c r="EQS52" s="46"/>
      <c r="EQT52" s="46"/>
      <c r="EQU52" s="46"/>
      <c r="EQV52" s="46"/>
      <c r="EQW52" s="46"/>
      <c r="EQX52" s="46"/>
      <c r="EQY52" s="46"/>
      <c r="EQZ52" s="46"/>
      <c r="ERA52" s="46"/>
      <c r="ERB52" s="46"/>
      <c r="ERC52" s="46"/>
      <c r="ERD52" s="46"/>
      <c r="ERE52" s="46"/>
      <c r="ERF52" s="46"/>
      <c r="ERG52" s="46"/>
      <c r="ERH52" s="46"/>
      <c r="ERI52" s="46"/>
      <c r="ERJ52" s="46"/>
      <c r="ERK52" s="46"/>
      <c r="ERL52" s="46"/>
      <c r="ERM52" s="46"/>
      <c r="ERN52" s="46"/>
      <c r="ERO52" s="46"/>
      <c r="ERP52" s="46"/>
      <c r="ERQ52" s="46"/>
      <c r="ERR52" s="46"/>
      <c r="ERS52" s="46"/>
      <c r="ERT52" s="46"/>
      <c r="ERU52" s="46"/>
      <c r="ERV52" s="46"/>
      <c r="ERW52" s="46"/>
      <c r="ERX52" s="46"/>
      <c r="ERY52" s="46"/>
      <c r="ERZ52" s="46"/>
      <c r="ESA52" s="46"/>
      <c r="ESB52" s="46"/>
      <c r="ESC52" s="46"/>
      <c r="ESD52" s="46"/>
      <c r="ESE52" s="46"/>
      <c r="ESF52" s="46"/>
      <c r="ESG52" s="46"/>
      <c r="ESH52" s="46"/>
      <c r="ESI52" s="46"/>
      <c r="ESJ52" s="46"/>
      <c r="ESK52" s="46"/>
      <c r="ESL52" s="46"/>
      <c r="ESM52" s="46"/>
      <c r="ESN52" s="46"/>
      <c r="ESO52" s="46"/>
      <c r="ESP52" s="46"/>
      <c r="ESQ52" s="46"/>
      <c r="ESR52" s="46"/>
      <c r="ESS52" s="46"/>
      <c r="EST52" s="46"/>
      <c r="ESU52" s="46"/>
      <c r="ESV52" s="46"/>
      <c r="ESW52" s="46"/>
      <c r="ESX52" s="46"/>
      <c r="ESY52" s="46"/>
      <c r="ESZ52" s="46"/>
      <c r="ETA52" s="46"/>
      <c r="ETB52" s="46"/>
      <c r="ETC52" s="46"/>
      <c r="ETD52" s="46"/>
      <c r="ETE52" s="46"/>
      <c r="ETF52" s="46"/>
      <c r="ETG52" s="46"/>
      <c r="ETH52" s="46"/>
      <c r="ETI52" s="46"/>
      <c r="ETJ52" s="46"/>
      <c r="ETK52" s="46"/>
      <c r="ETL52" s="46"/>
      <c r="ETM52" s="46"/>
      <c r="ETN52" s="46"/>
      <c r="ETO52" s="46"/>
      <c r="ETP52" s="46"/>
      <c r="ETQ52" s="46"/>
      <c r="ETR52" s="46"/>
      <c r="ETS52" s="46"/>
      <c r="ETT52" s="46"/>
      <c r="ETU52" s="46"/>
      <c r="ETV52" s="46"/>
      <c r="ETW52" s="46"/>
      <c r="ETX52" s="46"/>
      <c r="ETY52" s="46"/>
      <c r="ETZ52" s="46"/>
      <c r="EUA52" s="46"/>
      <c r="EUB52" s="46"/>
      <c r="EUC52" s="46"/>
      <c r="EUD52" s="46"/>
      <c r="EUE52" s="46"/>
      <c r="EUF52" s="46"/>
      <c r="EUG52" s="46"/>
      <c r="EUH52" s="46"/>
      <c r="EUI52" s="46"/>
      <c r="EUJ52" s="46"/>
      <c r="EUK52" s="46"/>
      <c r="EUL52" s="46"/>
      <c r="EUM52" s="46"/>
      <c r="EUN52" s="46"/>
      <c r="EUO52" s="46"/>
      <c r="EUP52" s="46"/>
      <c r="EUQ52" s="46"/>
      <c r="EUR52" s="46"/>
      <c r="EUS52" s="46"/>
      <c r="EUT52" s="46"/>
      <c r="EUU52" s="46"/>
      <c r="EUV52" s="46"/>
      <c r="EUW52" s="46"/>
      <c r="EUX52" s="46"/>
      <c r="EUY52" s="46"/>
      <c r="EUZ52" s="46"/>
      <c r="EVA52" s="46"/>
      <c r="EVB52" s="46"/>
      <c r="EVC52" s="46"/>
      <c r="EVD52" s="46"/>
      <c r="EVE52" s="46"/>
      <c r="EVF52" s="46"/>
      <c r="EVG52" s="46"/>
      <c r="EVH52" s="46"/>
      <c r="EVI52" s="46"/>
      <c r="EVJ52" s="46"/>
      <c r="EVK52" s="46"/>
      <c r="EVL52" s="46"/>
      <c r="EVM52" s="46"/>
      <c r="EVN52" s="46"/>
      <c r="EVO52" s="46"/>
      <c r="EVP52" s="46"/>
      <c r="EVQ52" s="46"/>
      <c r="EVR52" s="46"/>
      <c r="EVS52" s="46"/>
      <c r="EVT52" s="46"/>
      <c r="EVU52" s="46"/>
      <c r="EVV52" s="46"/>
      <c r="EVW52" s="46"/>
      <c r="EVX52" s="46"/>
      <c r="EVY52" s="46"/>
      <c r="EVZ52" s="46"/>
      <c r="EWA52" s="46"/>
      <c r="EWB52" s="46"/>
      <c r="EWC52" s="46"/>
      <c r="EWD52" s="46"/>
      <c r="EWE52" s="46"/>
      <c r="EWF52" s="46"/>
      <c r="EWG52" s="46"/>
      <c r="EWH52" s="46"/>
      <c r="EWI52" s="46"/>
      <c r="EWJ52" s="46"/>
      <c r="EWK52" s="46"/>
      <c r="EWL52" s="46"/>
      <c r="EWM52" s="46"/>
      <c r="EWN52" s="46"/>
      <c r="EWO52" s="46"/>
      <c r="EWP52" s="46"/>
      <c r="EWQ52" s="46"/>
      <c r="EWR52" s="46"/>
      <c r="EWS52" s="46"/>
      <c r="EWT52" s="46"/>
      <c r="EWU52" s="46"/>
      <c r="EWV52" s="46"/>
      <c r="EWW52" s="46"/>
      <c r="EWX52" s="46"/>
      <c r="EWY52" s="46"/>
      <c r="EWZ52" s="46"/>
      <c r="EXA52" s="46"/>
      <c r="EXB52" s="46"/>
      <c r="EXC52" s="46"/>
      <c r="EXD52" s="46"/>
      <c r="EXE52" s="46"/>
      <c r="EXF52" s="46"/>
      <c r="EXG52" s="46"/>
      <c r="EXH52" s="46"/>
      <c r="EXI52" s="46"/>
      <c r="EXJ52" s="46"/>
      <c r="EXK52" s="46"/>
      <c r="EXL52" s="46"/>
      <c r="EXM52" s="46"/>
      <c r="EXN52" s="46"/>
      <c r="EXO52" s="46"/>
      <c r="EXP52" s="46"/>
      <c r="EXQ52" s="46"/>
      <c r="EXR52" s="46"/>
      <c r="EXS52" s="46"/>
      <c r="EXT52" s="46"/>
      <c r="EXU52" s="46"/>
      <c r="EXV52" s="46"/>
      <c r="EXW52" s="46"/>
      <c r="EXX52" s="46"/>
      <c r="EXY52" s="46"/>
      <c r="EXZ52" s="46"/>
      <c r="EYA52" s="46"/>
      <c r="EYB52" s="46"/>
      <c r="EYC52" s="46"/>
      <c r="EYD52" s="46"/>
      <c r="EYE52" s="46"/>
      <c r="EYF52" s="46"/>
      <c r="EYG52" s="46"/>
      <c r="EYH52" s="46"/>
      <c r="EYI52" s="46"/>
      <c r="EYJ52" s="46"/>
      <c r="EYK52" s="46"/>
      <c r="EYL52" s="46"/>
      <c r="EYM52" s="46"/>
      <c r="EYN52" s="46"/>
      <c r="EYO52" s="46"/>
      <c r="EYP52" s="46"/>
      <c r="EYQ52" s="46"/>
      <c r="EYR52" s="46"/>
      <c r="EYS52" s="46"/>
      <c r="EYT52" s="46"/>
      <c r="EYU52" s="46"/>
      <c r="EYV52" s="46"/>
      <c r="EYW52" s="46"/>
      <c r="EYX52" s="46"/>
      <c r="EYY52" s="46"/>
      <c r="EYZ52" s="46"/>
      <c r="EZA52" s="46"/>
      <c r="EZB52" s="46"/>
      <c r="EZC52" s="46"/>
      <c r="EZD52" s="46"/>
      <c r="EZE52" s="46"/>
      <c r="EZF52" s="46"/>
      <c r="EZG52" s="46"/>
      <c r="EZH52" s="46"/>
      <c r="EZI52" s="46"/>
      <c r="EZJ52" s="46"/>
      <c r="EZK52" s="46"/>
      <c r="EZL52" s="46"/>
      <c r="EZM52" s="46"/>
      <c r="EZN52" s="46"/>
      <c r="EZO52" s="46"/>
      <c r="EZP52" s="46"/>
      <c r="EZQ52" s="46"/>
      <c r="EZR52" s="46"/>
      <c r="EZS52" s="46"/>
      <c r="EZT52" s="46"/>
      <c r="EZU52" s="46"/>
      <c r="EZV52" s="46"/>
      <c r="EZW52" s="46"/>
      <c r="EZX52" s="46"/>
      <c r="EZY52" s="46"/>
      <c r="EZZ52" s="46"/>
      <c r="FAA52" s="46"/>
      <c r="FAB52" s="46"/>
      <c r="FAC52" s="46"/>
      <c r="FAD52" s="46"/>
      <c r="FAE52" s="46"/>
      <c r="FAF52" s="46"/>
      <c r="FAG52" s="46"/>
      <c r="FAH52" s="46"/>
      <c r="FAI52" s="46"/>
      <c r="FAJ52" s="46"/>
      <c r="FAK52" s="46"/>
      <c r="FAL52" s="46"/>
      <c r="FAM52" s="46"/>
      <c r="FAN52" s="46"/>
      <c r="FAO52" s="46"/>
      <c r="FAP52" s="46"/>
      <c r="FAQ52" s="46"/>
      <c r="FAR52" s="46"/>
      <c r="FAS52" s="46"/>
      <c r="FAT52" s="46"/>
      <c r="FAU52" s="46"/>
      <c r="FAV52" s="46"/>
      <c r="FAW52" s="46"/>
      <c r="FAX52" s="46"/>
      <c r="FAY52" s="46"/>
      <c r="FAZ52" s="46"/>
      <c r="FBA52" s="46"/>
      <c r="FBB52" s="46"/>
      <c r="FBC52" s="46"/>
      <c r="FBD52" s="46"/>
      <c r="FBE52" s="46"/>
      <c r="FBF52" s="46"/>
      <c r="FBG52" s="46"/>
      <c r="FBH52" s="46"/>
      <c r="FBI52" s="46"/>
      <c r="FBJ52" s="46"/>
      <c r="FBK52" s="46"/>
      <c r="FBL52" s="46"/>
      <c r="FBM52" s="46"/>
      <c r="FBN52" s="46"/>
      <c r="FBO52" s="46"/>
      <c r="FBP52" s="46"/>
      <c r="FBQ52" s="46"/>
      <c r="FBR52" s="46"/>
      <c r="FBS52" s="46"/>
      <c r="FBT52" s="46"/>
      <c r="FBU52" s="46"/>
      <c r="FBV52" s="46"/>
      <c r="FBW52" s="46"/>
      <c r="FBX52" s="46"/>
      <c r="FBY52" s="46"/>
      <c r="FBZ52" s="46"/>
      <c r="FCA52" s="46"/>
      <c r="FCB52" s="46"/>
      <c r="FCC52" s="46"/>
      <c r="FCD52" s="46"/>
      <c r="FCE52" s="46"/>
      <c r="FCF52" s="46"/>
      <c r="FCG52" s="46"/>
      <c r="FCH52" s="46"/>
      <c r="FCI52" s="46"/>
      <c r="FCJ52" s="46"/>
      <c r="FCK52" s="46"/>
      <c r="FCL52" s="46"/>
      <c r="FCM52" s="46"/>
      <c r="FCN52" s="46"/>
      <c r="FCO52" s="46"/>
      <c r="FCP52" s="46"/>
      <c r="FCQ52" s="46"/>
      <c r="FCR52" s="46"/>
      <c r="FCS52" s="46"/>
      <c r="FCT52" s="46"/>
      <c r="FCU52" s="46"/>
      <c r="FCV52" s="46"/>
      <c r="FCW52" s="46"/>
      <c r="FCX52" s="46"/>
      <c r="FCY52" s="46"/>
      <c r="FCZ52" s="46"/>
      <c r="FDA52" s="46"/>
      <c r="FDB52" s="46"/>
      <c r="FDC52" s="46"/>
      <c r="FDD52" s="46"/>
      <c r="FDE52" s="46"/>
      <c r="FDF52" s="46"/>
      <c r="FDG52" s="46"/>
      <c r="FDH52" s="46"/>
      <c r="FDI52" s="46"/>
      <c r="FDJ52" s="46"/>
      <c r="FDK52" s="46"/>
      <c r="FDL52" s="46"/>
      <c r="FDM52" s="46"/>
      <c r="FDN52" s="46"/>
      <c r="FDO52" s="46"/>
      <c r="FDP52" s="46"/>
      <c r="FDQ52" s="46"/>
      <c r="FDR52" s="46"/>
      <c r="FDS52" s="46"/>
      <c r="FDT52" s="46"/>
      <c r="FDU52" s="46"/>
      <c r="FDV52" s="46"/>
      <c r="FDW52" s="46"/>
      <c r="FDX52" s="46"/>
      <c r="FDY52" s="46"/>
      <c r="FDZ52" s="46"/>
      <c r="FEA52" s="46"/>
      <c r="FEB52" s="46"/>
      <c r="FEC52" s="46"/>
      <c r="FED52" s="46"/>
      <c r="FEE52" s="46"/>
      <c r="FEF52" s="46"/>
      <c r="FEG52" s="46"/>
      <c r="FEH52" s="46"/>
      <c r="FEI52" s="46"/>
      <c r="FEJ52" s="46"/>
      <c r="FEK52" s="46"/>
      <c r="FEL52" s="46"/>
      <c r="FEM52" s="46"/>
      <c r="FEN52" s="46"/>
      <c r="FEO52" s="46"/>
      <c r="FEP52" s="46"/>
      <c r="FEQ52" s="46"/>
      <c r="FER52" s="46"/>
      <c r="FES52" s="46"/>
      <c r="FET52" s="46"/>
      <c r="FEU52" s="46"/>
      <c r="FEV52" s="46"/>
      <c r="FEW52" s="46"/>
      <c r="FEX52" s="46"/>
      <c r="FEY52" s="46"/>
      <c r="FEZ52" s="46"/>
      <c r="FFA52" s="46"/>
      <c r="FFB52" s="46"/>
      <c r="FFC52" s="46"/>
      <c r="FFD52" s="46"/>
      <c r="FFE52" s="46"/>
      <c r="FFF52" s="46"/>
      <c r="FFG52" s="46"/>
      <c r="FFH52" s="46"/>
      <c r="FFI52" s="46"/>
      <c r="FFJ52" s="46"/>
      <c r="FFK52" s="46"/>
      <c r="FFL52" s="46"/>
      <c r="FFM52" s="46"/>
      <c r="FFN52" s="46"/>
      <c r="FFO52" s="46"/>
      <c r="FFP52" s="46"/>
      <c r="FFQ52" s="46"/>
      <c r="FFR52" s="46"/>
      <c r="FFS52" s="46"/>
      <c r="FFT52" s="46"/>
      <c r="FFU52" s="46"/>
      <c r="FFV52" s="46"/>
      <c r="FFW52" s="46"/>
      <c r="FFX52" s="46"/>
      <c r="FFY52" s="46"/>
      <c r="FFZ52" s="46"/>
      <c r="FGA52" s="46"/>
      <c r="FGB52" s="46"/>
      <c r="FGC52" s="46"/>
      <c r="FGD52" s="46"/>
      <c r="FGE52" s="46"/>
      <c r="FGF52" s="46"/>
      <c r="FGG52" s="46"/>
      <c r="FGH52" s="46"/>
      <c r="FGI52" s="46"/>
      <c r="FGJ52" s="46"/>
      <c r="FGK52" s="46"/>
      <c r="FGL52" s="46"/>
      <c r="FGM52" s="46"/>
      <c r="FGN52" s="46"/>
      <c r="FGO52" s="46"/>
      <c r="FGP52" s="46"/>
      <c r="FGQ52" s="46"/>
      <c r="FGR52" s="46"/>
      <c r="FGS52" s="46"/>
      <c r="FGT52" s="46"/>
      <c r="FGU52" s="46"/>
      <c r="FGV52" s="46"/>
      <c r="FGW52" s="46"/>
      <c r="FGX52" s="46"/>
      <c r="FGY52" s="46"/>
      <c r="FGZ52" s="46"/>
      <c r="FHA52" s="46"/>
      <c r="FHB52" s="46"/>
      <c r="FHC52" s="46"/>
      <c r="FHD52" s="46"/>
      <c r="FHE52" s="46"/>
      <c r="FHF52" s="46"/>
      <c r="FHG52" s="46"/>
      <c r="FHH52" s="46"/>
      <c r="FHI52" s="46"/>
      <c r="FHJ52" s="46"/>
      <c r="FHK52" s="46"/>
      <c r="FHL52" s="46"/>
      <c r="FHM52" s="46"/>
      <c r="FHN52" s="46"/>
      <c r="FHO52" s="46"/>
      <c r="FHP52" s="46"/>
      <c r="FHQ52" s="46"/>
      <c r="FHR52" s="46"/>
      <c r="FHS52" s="46"/>
      <c r="FHT52" s="46"/>
      <c r="FHU52" s="46"/>
      <c r="FHV52" s="46"/>
      <c r="FHW52" s="46"/>
      <c r="FHX52" s="46"/>
      <c r="FHY52" s="46"/>
      <c r="FHZ52" s="46"/>
      <c r="FIA52" s="46"/>
      <c r="FIB52" s="46"/>
      <c r="FIC52" s="46"/>
      <c r="FID52" s="46"/>
      <c r="FIE52" s="46"/>
      <c r="FIF52" s="46"/>
      <c r="FIG52" s="46"/>
      <c r="FIH52" s="46"/>
      <c r="FII52" s="46"/>
      <c r="FIJ52" s="46"/>
      <c r="FIK52" s="46"/>
      <c r="FIL52" s="46"/>
      <c r="FIM52" s="46"/>
      <c r="FIN52" s="46"/>
      <c r="FIO52" s="46"/>
      <c r="FIP52" s="46"/>
      <c r="FIQ52" s="46"/>
      <c r="FIR52" s="46"/>
      <c r="FIS52" s="46"/>
      <c r="FIT52" s="46"/>
      <c r="FIU52" s="46"/>
      <c r="FIV52" s="46"/>
      <c r="FIW52" s="46"/>
      <c r="FIX52" s="46"/>
      <c r="FIY52" s="46"/>
      <c r="FIZ52" s="46"/>
      <c r="FJA52" s="46"/>
      <c r="FJB52" s="46"/>
      <c r="FJC52" s="46"/>
      <c r="FJD52" s="46"/>
      <c r="FJE52" s="46"/>
      <c r="FJF52" s="46"/>
      <c r="FJG52" s="46"/>
      <c r="FJH52" s="46"/>
      <c r="FJI52" s="46"/>
      <c r="FJJ52" s="46"/>
      <c r="FJK52" s="46"/>
      <c r="FJL52" s="46"/>
      <c r="FJM52" s="46"/>
      <c r="FJN52" s="46"/>
      <c r="FJO52" s="46"/>
      <c r="FJP52" s="46"/>
      <c r="FJQ52" s="46"/>
      <c r="FJR52" s="46"/>
      <c r="FJS52" s="46"/>
      <c r="FJT52" s="46"/>
      <c r="FJU52" s="46"/>
      <c r="FJV52" s="46"/>
      <c r="FJW52" s="46"/>
      <c r="FJX52" s="46"/>
      <c r="FJY52" s="46"/>
      <c r="FJZ52" s="46"/>
      <c r="FKA52" s="46"/>
      <c r="FKB52" s="46"/>
      <c r="FKC52" s="46"/>
      <c r="FKD52" s="46"/>
      <c r="FKE52" s="46"/>
      <c r="FKF52" s="46"/>
      <c r="FKG52" s="46"/>
      <c r="FKH52" s="46"/>
      <c r="FKI52" s="46"/>
      <c r="FKJ52" s="46"/>
      <c r="FKK52" s="46"/>
      <c r="FKL52" s="46"/>
      <c r="FKM52" s="46"/>
      <c r="FKN52" s="46"/>
      <c r="FKO52" s="46"/>
      <c r="FKP52" s="46"/>
      <c r="FKQ52" s="46"/>
      <c r="FKR52" s="46"/>
      <c r="FKS52" s="46"/>
      <c r="FKT52" s="46"/>
      <c r="FKU52" s="46"/>
      <c r="FKV52" s="46"/>
      <c r="FKW52" s="46"/>
      <c r="FKX52" s="46"/>
      <c r="FKY52" s="46"/>
      <c r="FKZ52" s="46"/>
      <c r="FLA52" s="46"/>
      <c r="FLB52" s="46"/>
      <c r="FLC52" s="46"/>
      <c r="FLD52" s="46"/>
      <c r="FLE52" s="46"/>
      <c r="FLF52" s="46"/>
      <c r="FLG52" s="46"/>
      <c r="FLH52" s="46"/>
      <c r="FLI52" s="46"/>
      <c r="FLJ52" s="46"/>
      <c r="FLK52" s="46"/>
      <c r="FLL52" s="46"/>
      <c r="FLM52" s="46"/>
      <c r="FLN52" s="46"/>
      <c r="FLO52" s="46"/>
      <c r="FLP52" s="46"/>
      <c r="FLQ52" s="46"/>
      <c r="FLR52" s="46"/>
      <c r="FLS52" s="46"/>
      <c r="FLT52" s="46"/>
      <c r="FLU52" s="46"/>
      <c r="FLV52" s="46"/>
      <c r="FLW52" s="46"/>
      <c r="FLX52" s="46"/>
      <c r="FLY52" s="46"/>
      <c r="FLZ52" s="46"/>
      <c r="FMA52" s="46"/>
      <c r="FMB52" s="46"/>
      <c r="FMC52" s="46"/>
      <c r="FMD52" s="46"/>
      <c r="FME52" s="46"/>
      <c r="FMF52" s="46"/>
      <c r="FMG52" s="46"/>
      <c r="FMH52" s="46"/>
      <c r="FMI52" s="46"/>
      <c r="FMJ52" s="46"/>
      <c r="FMK52" s="46"/>
      <c r="FML52" s="46"/>
      <c r="FMM52" s="46"/>
      <c r="FMN52" s="46"/>
      <c r="FMO52" s="46"/>
      <c r="FMP52" s="46"/>
      <c r="FMQ52" s="46"/>
      <c r="FMR52" s="46"/>
      <c r="FMS52" s="46"/>
      <c r="FMT52" s="46"/>
      <c r="FMU52" s="46"/>
      <c r="FMV52" s="46"/>
      <c r="FMW52" s="46"/>
      <c r="FMX52" s="46"/>
      <c r="FMY52" s="46"/>
      <c r="FMZ52" s="46"/>
      <c r="FNA52" s="46"/>
      <c r="FNB52" s="46"/>
      <c r="FNC52" s="46"/>
      <c r="FND52" s="46"/>
      <c r="FNE52" s="46"/>
      <c r="FNF52" s="46"/>
      <c r="FNG52" s="46"/>
      <c r="FNH52" s="46"/>
      <c r="FNI52" s="46"/>
      <c r="FNJ52" s="46"/>
      <c r="FNK52" s="46"/>
      <c r="FNL52" s="46"/>
      <c r="FNM52" s="46"/>
      <c r="FNN52" s="46"/>
      <c r="FNO52" s="46"/>
      <c r="FNP52" s="46"/>
      <c r="FNQ52" s="46"/>
      <c r="FNR52" s="46"/>
      <c r="FNS52" s="46"/>
      <c r="FNT52" s="46"/>
      <c r="FNU52" s="46"/>
      <c r="FNV52" s="46"/>
      <c r="FNW52" s="46"/>
      <c r="FNX52" s="46"/>
      <c r="FNY52" s="46"/>
      <c r="FNZ52" s="46"/>
      <c r="FOA52" s="46"/>
      <c r="FOB52" s="46"/>
      <c r="FOC52" s="46"/>
      <c r="FOD52" s="46"/>
      <c r="FOE52" s="46"/>
      <c r="FOF52" s="46"/>
      <c r="FOG52" s="46"/>
      <c r="FOH52" s="46"/>
      <c r="FOI52" s="46"/>
      <c r="FOJ52" s="46"/>
      <c r="FOK52" s="46"/>
      <c r="FOL52" s="46"/>
      <c r="FOM52" s="46"/>
      <c r="FON52" s="46"/>
      <c r="FOO52" s="46"/>
      <c r="FOP52" s="46"/>
      <c r="FOQ52" s="46"/>
      <c r="FOR52" s="46"/>
      <c r="FOS52" s="46"/>
      <c r="FOT52" s="46"/>
      <c r="FOU52" s="46"/>
      <c r="FOV52" s="46"/>
      <c r="FOW52" s="46"/>
      <c r="FOX52" s="46"/>
      <c r="FOY52" s="46"/>
      <c r="FOZ52" s="46"/>
      <c r="FPA52" s="46"/>
      <c r="FPB52" s="46"/>
      <c r="FPC52" s="46"/>
      <c r="FPD52" s="46"/>
      <c r="FPE52" s="46"/>
      <c r="FPF52" s="46"/>
      <c r="FPG52" s="46"/>
      <c r="FPH52" s="46"/>
      <c r="FPI52" s="46"/>
      <c r="FPJ52" s="46"/>
      <c r="FPK52" s="46"/>
      <c r="FPL52" s="46"/>
      <c r="FPM52" s="46"/>
      <c r="FPN52" s="46"/>
      <c r="FPO52" s="46"/>
      <c r="FPP52" s="46"/>
      <c r="FPQ52" s="46"/>
      <c r="FPR52" s="46"/>
      <c r="FPS52" s="46"/>
      <c r="FPT52" s="46"/>
      <c r="FPU52" s="46"/>
      <c r="FPV52" s="46"/>
      <c r="FPW52" s="46"/>
      <c r="FPX52" s="46"/>
      <c r="FPY52" s="46"/>
      <c r="FPZ52" s="46"/>
      <c r="FQA52" s="46"/>
      <c r="FQB52" s="46"/>
      <c r="FQC52" s="46"/>
      <c r="FQD52" s="46"/>
      <c r="FQE52" s="46"/>
      <c r="FQF52" s="46"/>
      <c r="FQG52" s="46"/>
      <c r="FQH52" s="46"/>
      <c r="FQI52" s="46"/>
      <c r="FQJ52" s="46"/>
      <c r="FQK52" s="46"/>
      <c r="FQL52" s="46"/>
      <c r="FQM52" s="46"/>
      <c r="FQN52" s="46"/>
      <c r="FQO52" s="46"/>
      <c r="FQP52" s="46"/>
      <c r="FQQ52" s="46"/>
      <c r="FQR52" s="46"/>
      <c r="FQS52" s="46"/>
      <c r="FQT52" s="46"/>
      <c r="FQU52" s="46"/>
      <c r="FQV52" s="46"/>
      <c r="FQW52" s="46"/>
      <c r="FQX52" s="46"/>
      <c r="FQY52" s="46"/>
      <c r="FQZ52" s="46"/>
      <c r="FRA52" s="46"/>
      <c r="FRB52" s="46"/>
      <c r="FRC52" s="46"/>
      <c r="FRD52" s="46"/>
      <c r="FRE52" s="46"/>
      <c r="FRF52" s="46"/>
      <c r="FRG52" s="46"/>
      <c r="FRH52" s="46"/>
      <c r="FRI52" s="46"/>
      <c r="FRJ52" s="46"/>
      <c r="FRK52" s="46"/>
      <c r="FRL52" s="46"/>
      <c r="FRM52" s="46"/>
      <c r="FRN52" s="46"/>
      <c r="FRO52" s="46"/>
      <c r="FRP52" s="46"/>
      <c r="FRQ52" s="46"/>
      <c r="FRR52" s="46"/>
      <c r="FRS52" s="46"/>
      <c r="FRT52" s="46"/>
      <c r="FRU52" s="46"/>
      <c r="FRV52" s="46"/>
      <c r="FRW52" s="46"/>
      <c r="FRX52" s="46"/>
      <c r="FRY52" s="46"/>
      <c r="FRZ52" s="46"/>
      <c r="FSA52" s="46"/>
      <c r="FSB52" s="46"/>
      <c r="FSC52" s="46"/>
      <c r="FSD52" s="46"/>
      <c r="FSE52" s="46"/>
      <c r="FSF52" s="46"/>
      <c r="FSG52" s="46"/>
      <c r="FSH52" s="46"/>
      <c r="FSI52" s="46"/>
      <c r="FSJ52" s="46"/>
      <c r="FSK52" s="46"/>
      <c r="FSL52" s="46"/>
      <c r="FSM52" s="46"/>
      <c r="FSN52" s="46"/>
      <c r="FSO52" s="46"/>
      <c r="FSP52" s="46"/>
      <c r="FSQ52" s="46"/>
      <c r="FSR52" s="46"/>
      <c r="FSS52" s="46"/>
      <c r="FST52" s="46"/>
      <c r="FSU52" s="46"/>
      <c r="FSV52" s="46"/>
      <c r="FSW52" s="46"/>
      <c r="FSX52" s="46"/>
      <c r="FSY52" s="46"/>
      <c r="FSZ52" s="46"/>
      <c r="FTA52" s="46"/>
      <c r="FTB52" s="46"/>
      <c r="FTC52" s="46"/>
      <c r="FTD52" s="46"/>
      <c r="FTE52" s="46"/>
      <c r="FTF52" s="46"/>
      <c r="FTG52" s="46"/>
      <c r="FTH52" s="46"/>
      <c r="FTI52" s="46"/>
      <c r="FTJ52" s="46"/>
      <c r="FTK52" s="46"/>
      <c r="FTL52" s="46"/>
      <c r="FTM52" s="46"/>
      <c r="FTN52" s="46"/>
      <c r="FTO52" s="46"/>
      <c r="FTP52" s="46"/>
      <c r="FTQ52" s="46"/>
      <c r="FTR52" s="46"/>
      <c r="FTS52" s="46"/>
      <c r="FTT52" s="46"/>
      <c r="FTU52" s="46"/>
      <c r="FTV52" s="46"/>
      <c r="FTW52" s="46"/>
      <c r="FTX52" s="46"/>
      <c r="FTY52" s="46"/>
      <c r="FTZ52" s="46"/>
      <c r="FUA52" s="46"/>
      <c r="FUB52" s="46"/>
      <c r="FUC52" s="46"/>
      <c r="FUD52" s="46"/>
      <c r="FUE52" s="46"/>
      <c r="FUF52" s="46"/>
      <c r="FUG52" s="46"/>
      <c r="FUH52" s="46"/>
      <c r="FUI52" s="46"/>
      <c r="FUJ52" s="46"/>
      <c r="FUK52" s="46"/>
      <c r="FUL52" s="46"/>
      <c r="FUM52" s="46"/>
      <c r="FUN52" s="46"/>
      <c r="FUO52" s="46"/>
      <c r="FUP52" s="46"/>
      <c r="FUQ52" s="46"/>
      <c r="FUR52" s="46"/>
      <c r="FUS52" s="46"/>
      <c r="FUT52" s="46"/>
      <c r="FUU52" s="46"/>
      <c r="FUV52" s="46"/>
      <c r="FUW52" s="46"/>
      <c r="FUX52" s="46"/>
      <c r="FUY52" s="46"/>
      <c r="FUZ52" s="46"/>
      <c r="FVA52" s="46"/>
      <c r="FVB52" s="46"/>
      <c r="FVC52" s="46"/>
      <c r="FVD52" s="46"/>
      <c r="FVE52" s="46"/>
      <c r="FVF52" s="46"/>
      <c r="FVG52" s="46"/>
      <c r="FVH52" s="46"/>
      <c r="FVI52" s="46"/>
      <c r="FVJ52" s="46"/>
      <c r="FVK52" s="46"/>
      <c r="FVL52" s="46"/>
      <c r="FVM52" s="46"/>
      <c r="FVN52" s="46"/>
      <c r="FVO52" s="46"/>
      <c r="FVP52" s="46"/>
      <c r="FVQ52" s="46"/>
      <c r="FVR52" s="46"/>
      <c r="FVS52" s="46"/>
      <c r="FVT52" s="46"/>
      <c r="FVU52" s="46"/>
      <c r="FVV52" s="46"/>
      <c r="FVW52" s="46"/>
      <c r="FVX52" s="46"/>
      <c r="FVY52" s="46"/>
      <c r="FVZ52" s="46"/>
      <c r="FWA52" s="46"/>
      <c r="FWB52" s="46"/>
      <c r="FWC52" s="46"/>
      <c r="FWD52" s="46"/>
      <c r="FWE52" s="46"/>
      <c r="FWF52" s="46"/>
      <c r="FWG52" s="46"/>
      <c r="FWH52" s="46"/>
      <c r="FWI52" s="46"/>
      <c r="FWJ52" s="46"/>
      <c r="FWK52" s="46"/>
      <c r="FWL52" s="46"/>
      <c r="FWM52" s="46"/>
      <c r="FWN52" s="46"/>
      <c r="FWO52" s="46"/>
      <c r="FWP52" s="46"/>
      <c r="FWQ52" s="46"/>
      <c r="FWR52" s="46"/>
      <c r="FWS52" s="46"/>
      <c r="FWT52" s="46"/>
      <c r="FWU52" s="46"/>
      <c r="FWV52" s="46"/>
      <c r="FWW52" s="46"/>
      <c r="FWX52" s="46"/>
      <c r="FWY52" s="46"/>
      <c r="FWZ52" s="46"/>
      <c r="FXA52" s="46"/>
      <c r="FXB52" s="46"/>
      <c r="FXC52" s="46"/>
      <c r="FXD52" s="46"/>
      <c r="FXE52" s="46"/>
      <c r="FXF52" s="46"/>
      <c r="FXG52" s="46"/>
      <c r="FXH52" s="46"/>
      <c r="FXI52" s="46"/>
      <c r="FXJ52" s="46"/>
      <c r="FXK52" s="46"/>
      <c r="FXL52" s="46"/>
      <c r="FXM52" s="46"/>
      <c r="FXN52" s="46"/>
      <c r="FXO52" s="46"/>
      <c r="FXP52" s="46"/>
      <c r="FXQ52" s="46"/>
      <c r="FXR52" s="46"/>
      <c r="FXS52" s="46"/>
      <c r="FXT52" s="46"/>
      <c r="FXU52" s="46"/>
      <c r="FXV52" s="46"/>
      <c r="FXW52" s="46"/>
      <c r="FXX52" s="46"/>
      <c r="FXY52" s="46"/>
      <c r="FXZ52" s="46"/>
      <c r="FYA52" s="46"/>
      <c r="FYB52" s="46"/>
      <c r="FYC52" s="46"/>
      <c r="FYD52" s="46"/>
      <c r="FYE52" s="46"/>
      <c r="FYF52" s="46"/>
      <c r="FYG52" s="46"/>
      <c r="FYH52" s="46"/>
      <c r="FYI52" s="46"/>
      <c r="FYJ52" s="46"/>
      <c r="FYK52" s="46"/>
      <c r="FYL52" s="46"/>
      <c r="FYM52" s="46"/>
      <c r="FYN52" s="46"/>
      <c r="FYO52" s="46"/>
      <c r="FYP52" s="46"/>
      <c r="FYQ52" s="46"/>
      <c r="FYR52" s="46"/>
      <c r="FYS52" s="46"/>
      <c r="FYT52" s="46"/>
      <c r="FYU52" s="46"/>
      <c r="FYV52" s="46"/>
      <c r="FYW52" s="46"/>
      <c r="FYX52" s="46"/>
      <c r="FYY52" s="46"/>
      <c r="FYZ52" s="46"/>
      <c r="FZA52" s="46"/>
      <c r="FZB52" s="46"/>
      <c r="FZC52" s="46"/>
      <c r="FZD52" s="46"/>
      <c r="FZE52" s="46"/>
      <c r="FZF52" s="46"/>
      <c r="FZG52" s="46"/>
      <c r="FZH52" s="46"/>
      <c r="FZI52" s="46"/>
      <c r="FZJ52" s="46"/>
      <c r="FZK52" s="46"/>
      <c r="FZL52" s="46"/>
      <c r="FZM52" s="46"/>
      <c r="FZN52" s="46"/>
      <c r="FZO52" s="46"/>
      <c r="FZP52" s="46"/>
      <c r="FZQ52" s="46"/>
      <c r="FZR52" s="46"/>
      <c r="FZS52" s="46"/>
      <c r="FZT52" s="46"/>
      <c r="FZU52" s="46"/>
      <c r="FZV52" s="46"/>
      <c r="FZW52" s="46"/>
      <c r="FZX52" s="46"/>
      <c r="FZY52" s="46"/>
      <c r="FZZ52" s="46"/>
      <c r="GAA52" s="46"/>
      <c r="GAB52" s="46"/>
      <c r="GAC52" s="46"/>
      <c r="GAD52" s="46"/>
      <c r="GAE52" s="46"/>
      <c r="GAF52" s="46"/>
      <c r="GAG52" s="46"/>
      <c r="GAH52" s="46"/>
      <c r="GAI52" s="46"/>
      <c r="GAJ52" s="46"/>
      <c r="GAK52" s="46"/>
      <c r="GAL52" s="46"/>
      <c r="GAM52" s="46"/>
      <c r="GAN52" s="46"/>
      <c r="GAO52" s="46"/>
      <c r="GAP52" s="46"/>
      <c r="GAQ52" s="46"/>
      <c r="GAR52" s="46"/>
      <c r="GAS52" s="46"/>
      <c r="GAT52" s="46"/>
      <c r="GAU52" s="46"/>
      <c r="GAV52" s="46"/>
      <c r="GAW52" s="46"/>
      <c r="GAX52" s="46"/>
      <c r="GAY52" s="46"/>
      <c r="GAZ52" s="46"/>
      <c r="GBA52" s="46"/>
      <c r="GBB52" s="46"/>
      <c r="GBC52" s="46"/>
      <c r="GBD52" s="46"/>
      <c r="GBE52" s="46"/>
      <c r="GBF52" s="46"/>
      <c r="GBG52" s="46"/>
      <c r="GBH52" s="46"/>
      <c r="GBI52" s="46"/>
      <c r="GBJ52" s="46"/>
      <c r="GBK52" s="46"/>
      <c r="GBL52" s="46"/>
      <c r="GBM52" s="46"/>
      <c r="GBN52" s="46"/>
      <c r="GBO52" s="46"/>
      <c r="GBP52" s="46"/>
      <c r="GBQ52" s="46"/>
      <c r="GBR52" s="46"/>
      <c r="GBS52" s="46"/>
      <c r="GBT52" s="46"/>
      <c r="GBU52" s="46"/>
      <c r="GBV52" s="46"/>
      <c r="GBW52" s="46"/>
      <c r="GBX52" s="46"/>
      <c r="GBY52" s="46"/>
      <c r="GBZ52" s="46"/>
      <c r="GCA52" s="46"/>
      <c r="GCB52" s="46"/>
      <c r="GCC52" s="46"/>
      <c r="GCD52" s="46"/>
      <c r="GCE52" s="46"/>
      <c r="GCF52" s="46"/>
      <c r="GCG52" s="46"/>
      <c r="GCH52" s="46"/>
      <c r="GCI52" s="46"/>
      <c r="GCJ52" s="46"/>
      <c r="GCK52" s="46"/>
      <c r="GCL52" s="46"/>
      <c r="GCM52" s="46"/>
      <c r="GCN52" s="46"/>
      <c r="GCO52" s="46"/>
      <c r="GCP52" s="46"/>
      <c r="GCQ52" s="46"/>
      <c r="GCR52" s="46"/>
      <c r="GCS52" s="46"/>
      <c r="GCT52" s="46"/>
      <c r="GCU52" s="46"/>
      <c r="GCV52" s="46"/>
      <c r="GCW52" s="46"/>
      <c r="GCX52" s="46"/>
      <c r="GCY52" s="46"/>
      <c r="GCZ52" s="46"/>
      <c r="GDA52" s="46"/>
      <c r="GDB52" s="46"/>
      <c r="GDC52" s="46"/>
      <c r="GDD52" s="46"/>
      <c r="GDE52" s="46"/>
      <c r="GDF52" s="46"/>
      <c r="GDG52" s="46"/>
      <c r="GDH52" s="46"/>
      <c r="GDI52" s="46"/>
      <c r="GDJ52" s="46"/>
      <c r="GDK52" s="46"/>
      <c r="GDL52" s="46"/>
      <c r="GDM52" s="46"/>
      <c r="GDN52" s="46"/>
      <c r="GDO52" s="46"/>
      <c r="GDP52" s="46"/>
      <c r="GDQ52" s="46"/>
      <c r="GDR52" s="46"/>
      <c r="GDS52" s="46"/>
      <c r="GDT52" s="46"/>
      <c r="GDU52" s="46"/>
      <c r="GDV52" s="46"/>
      <c r="GDW52" s="46"/>
      <c r="GDX52" s="46"/>
      <c r="GDY52" s="46"/>
      <c r="GDZ52" s="46"/>
      <c r="GEA52" s="46"/>
      <c r="GEB52" s="46"/>
      <c r="GEC52" s="46"/>
      <c r="GED52" s="46"/>
      <c r="GEE52" s="46"/>
      <c r="GEF52" s="46"/>
      <c r="GEG52" s="46"/>
      <c r="GEH52" s="46"/>
      <c r="GEI52" s="46"/>
      <c r="GEJ52" s="46"/>
      <c r="GEK52" s="46"/>
      <c r="GEL52" s="46"/>
      <c r="GEM52" s="46"/>
      <c r="GEN52" s="46"/>
      <c r="GEO52" s="46"/>
      <c r="GEP52" s="46"/>
      <c r="GEQ52" s="46"/>
      <c r="GER52" s="46"/>
      <c r="GES52" s="46"/>
      <c r="GET52" s="46"/>
      <c r="GEU52" s="46"/>
      <c r="GEV52" s="46"/>
      <c r="GEW52" s="46"/>
      <c r="GEX52" s="46"/>
      <c r="GEY52" s="46"/>
      <c r="GEZ52" s="46"/>
      <c r="GFA52" s="46"/>
      <c r="GFB52" s="46"/>
      <c r="GFC52" s="46"/>
      <c r="GFD52" s="46"/>
      <c r="GFE52" s="46"/>
      <c r="GFF52" s="46"/>
      <c r="GFG52" s="46"/>
      <c r="GFH52" s="46"/>
      <c r="GFI52" s="46"/>
      <c r="GFJ52" s="46"/>
      <c r="GFK52" s="46"/>
      <c r="GFL52" s="46"/>
      <c r="GFM52" s="46"/>
      <c r="GFN52" s="46"/>
      <c r="GFO52" s="46"/>
      <c r="GFP52" s="46"/>
      <c r="GFQ52" s="46"/>
      <c r="GFR52" s="46"/>
      <c r="GFS52" s="46"/>
      <c r="GFT52" s="46"/>
      <c r="GFU52" s="46"/>
      <c r="GFV52" s="46"/>
      <c r="GFW52" s="46"/>
      <c r="GFX52" s="46"/>
      <c r="GFY52" s="46"/>
      <c r="GFZ52" s="46"/>
      <c r="GGA52" s="46"/>
      <c r="GGB52" s="46"/>
      <c r="GGC52" s="46"/>
      <c r="GGD52" s="46"/>
      <c r="GGE52" s="46"/>
      <c r="GGF52" s="46"/>
      <c r="GGG52" s="46"/>
      <c r="GGH52" s="46"/>
      <c r="GGI52" s="46"/>
      <c r="GGJ52" s="46"/>
      <c r="GGK52" s="46"/>
      <c r="GGL52" s="46"/>
      <c r="GGM52" s="46"/>
      <c r="GGN52" s="46"/>
      <c r="GGO52" s="46"/>
      <c r="GGP52" s="46"/>
      <c r="GGQ52" s="46"/>
      <c r="GGR52" s="46"/>
      <c r="GGS52" s="46"/>
      <c r="GGT52" s="46"/>
      <c r="GGU52" s="46"/>
      <c r="GGV52" s="46"/>
      <c r="GGW52" s="46"/>
      <c r="GGX52" s="46"/>
      <c r="GGY52" s="46"/>
      <c r="GGZ52" s="46"/>
      <c r="GHA52" s="46"/>
      <c r="GHB52" s="46"/>
      <c r="GHC52" s="46"/>
      <c r="GHD52" s="46"/>
      <c r="GHE52" s="46"/>
      <c r="GHF52" s="46"/>
      <c r="GHG52" s="46"/>
      <c r="GHH52" s="46"/>
      <c r="GHI52" s="46"/>
      <c r="GHJ52" s="46"/>
      <c r="GHK52" s="46"/>
      <c r="GHL52" s="46"/>
      <c r="GHM52" s="46"/>
      <c r="GHN52" s="46"/>
      <c r="GHO52" s="46"/>
      <c r="GHP52" s="46"/>
      <c r="GHQ52" s="46"/>
      <c r="GHR52" s="46"/>
      <c r="GHS52" s="46"/>
      <c r="GHT52" s="46"/>
      <c r="GHU52" s="46"/>
      <c r="GHV52" s="46"/>
      <c r="GHW52" s="46"/>
      <c r="GHX52" s="46"/>
      <c r="GHY52" s="46"/>
      <c r="GHZ52" s="46"/>
      <c r="GIA52" s="46"/>
      <c r="GIB52" s="46"/>
      <c r="GIC52" s="46"/>
      <c r="GID52" s="46"/>
      <c r="GIE52" s="46"/>
      <c r="GIF52" s="46"/>
      <c r="GIG52" s="46"/>
      <c r="GIH52" s="46"/>
      <c r="GII52" s="46"/>
      <c r="GIJ52" s="46"/>
      <c r="GIK52" s="46"/>
      <c r="GIL52" s="46"/>
      <c r="GIM52" s="46"/>
      <c r="GIN52" s="46"/>
      <c r="GIO52" s="46"/>
      <c r="GIP52" s="46"/>
      <c r="GIQ52" s="46"/>
      <c r="GIR52" s="46"/>
      <c r="GIS52" s="46"/>
      <c r="GIT52" s="46"/>
      <c r="GIU52" s="46"/>
      <c r="GIV52" s="46"/>
      <c r="GIW52" s="46"/>
      <c r="GIX52" s="46"/>
      <c r="GIY52" s="46"/>
      <c r="GIZ52" s="46"/>
      <c r="GJA52" s="46"/>
      <c r="GJB52" s="46"/>
      <c r="GJC52" s="46"/>
      <c r="GJD52" s="46"/>
      <c r="GJE52" s="46"/>
      <c r="GJF52" s="46"/>
      <c r="GJG52" s="46"/>
      <c r="GJH52" s="46"/>
      <c r="GJI52" s="46"/>
      <c r="GJJ52" s="46"/>
      <c r="GJK52" s="46"/>
      <c r="GJL52" s="46"/>
      <c r="GJM52" s="46"/>
      <c r="GJN52" s="46"/>
      <c r="GJO52" s="46"/>
      <c r="GJP52" s="46"/>
      <c r="GJQ52" s="46"/>
      <c r="GJR52" s="46"/>
      <c r="GJS52" s="46"/>
      <c r="GJT52" s="46"/>
      <c r="GJU52" s="46"/>
      <c r="GJV52" s="46"/>
      <c r="GJW52" s="46"/>
      <c r="GJX52" s="46"/>
      <c r="GJY52" s="46"/>
      <c r="GJZ52" s="46"/>
      <c r="GKA52" s="46"/>
      <c r="GKB52" s="46"/>
      <c r="GKC52" s="46"/>
      <c r="GKD52" s="46"/>
      <c r="GKE52" s="46"/>
      <c r="GKF52" s="46"/>
      <c r="GKG52" s="46"/>
      <c r="GKH52" s="46"/>
      <c r="GKI52" s="46"/>
      <c r="GKJ52" s="46"/>
      <c r="GKK52" s="46"/>
      <c r="GKL52" s="46"/>
      <c r="GKM52" s="46"/>
      <c r="GKN52" s="46"/>
      <c r="GKO52" s="46"/>
      <c r="GKP52" s="46"/>
      <c r="GKQ52" s="46"/>
      <c r="GKR52" s="46"/>
      <c r="GKS52" s="46"/>
      <c r="GKT52" s="46"/>
      <c r="GKU52" s="46"/>
      <c r="GKV52" s="46"/>
      <c r="GKW52" s="46"/>
      <c r="GKX52" s="46"/>
      <c r="GKY52" s="46"/>
      <c r="GKZ52" s="46"/>
      <c r="GLA52" s="46"/>
      <c r="GLB52" s="46"/>
      <c r="GLC52" s="46"/>
      <c r="GLD52" s="46"/>
      <c r="GLE52" s="46"/>
      <c r="GLF52" s="46"/>
      <c r="GLG52" s="46"/>
      <c r="GLH52" s="46"/>
      <c r="GLI52" s="46"/>
      <c r="GLJ52" s="46"/>
      <c r="GLK52" s="46"/>
      <c r="GLL52" s="46"/>
      <c r="GLM52" s="46"/>
      <c r="GLN52" s="46"/>
      <c r="GLO52" s="46"/>
      <c r="GLP52" s="46"/>
      <c r="GLQ52" s="46"/>
      <c r="GLR52" s="46"/>
      <c r="GLS52" s="46"/>
      <c r="GLT52" s="46"/>
      <c r="GLU52" s="46"/>
      <c r="GLV52" s="46"/>
      <c r="GLW52" s="46"/>
      <c r="GLX52" s="46"/>
      <c r="GLY52" s="46"/>
      <c r="GLZ52" s="46"/>
      <c r="GMA52" s="46"/>
      <c r="GMB52" s="46"/>
      <c r="GMC52" s="46"/>
      <c r="GMD52" s="46"/>
      <c r="GME52" s="46"/>
      <c r="GMF52" s="46"/>
      <c r="GMG52" s="46"/>
      <c r="GMH52" s="46"/>
      <c r="GMI52" s="46"/>
      <c r="GMJ52" s="46"/>
      <c r="GMK52" s="46"/>
      <c r="GML52" s="46"/>
      <c r="GMM52" s="46"/>
      <c r="GMN52" s="46"/>
      <c r="GMO52" s="46"/>
      <c r="GMP52" s="46"/>
      <c r="GMQ52" s="46"/>
      <c r="GMR52" s="46"/>
      <c r="GMS52" s="46"/>
      <c r="GMT52" s="46"/>
      <c r="GMU52" s="46"/>
      <c r="GMV52" s="46"/>
      <c r="GMW52" s="46"/>
      <c r="GMX52" s="46"/>
      <c r="GMY52" s="46"/>
      <c r="GMZ52" s="46"/>
      <c r="GNA52" s="46"/>
      <c r="GNB52" s="46"/>
      <c r="GNC52" s="46"/>
      <c r="GND52" s="46"/>
      <c r="GNE52" s="46"/>
      <c r="GNF52" s="46"/>
      <c r="GNG52" s="46"/>
      <c r="GNH52" s="46"/>
      <c r="GNI52" s="46"/>
      <c r="GNJ52" s="46"/>
      <c r="GNK52" s="46"/>
      <c r="GNL52" s="46"/>
      <c r="GNM52" s="46"/>
      <c r="GNN52" s="46"/>
      <c r="GNO52" s="46"/>
      <c r="GNP52" s="46"/>
      <c r="GNQ52" s="46"/>
      <c r="GNR52" s="46"/>
      <c r="GNS52" s="46"/>
      <c r="GNT52" s="46"/>
      <c r="GNU52" s="46"/>
      <c r="GNV52" s="46"/>
      <c r="GNW52" s="46"/>
      <c r="GNX52" s="46"/>
      <c r="GNY52" s="46"/>
      <c r="GNZ52" s="46"/>
      <c r="GOA52" s="46"/>
      <c r="GOB52" s="46"/>
      <c r="GOC52" s="46"/>
      <c r="GOD52" s="46"/>
      <c r="GOE52" s="46"/>
      <c r="GOF52" s="46"/>
      <c r="GOG52" s="46"/>
      <c r="GOH52" s="46"/>
      <c r="GOI52" s="46"/>
      <c r="GOJ52" s="46"/>
      <c r="GOK52" s="46"/>
      <c r="GOL52" s="46"/>
      <c r="GOM52" s="46"/>
      <c r="GON52" s="46"/>
      <c r="GOO52" s="46"/>
      <c r="GOP52" s="46"/>
      <c r="GOQ52" s="46"/>
      <c r="GOR52" s="46"/>
      <c r="GOS52" s="46"/>
      <c r="GOT52" s="46"/>
      <c r="GOU52" s="46"/>
      <c r="GOV52" s="46"/>
      <c r="GOW52" s="46"/>
      <c r="GOX52" s="46"/>
      <c r="GOY52" s="46"/>
      <c r="GOZ52" s="46"/>
      <c r="GPA52" s="46"/>
      <c r="GPB52" s="46"/>
      <c r="GPC52" s="46"/>
      <c r="GPD52" s="46"/>
      <c r="GPE52" s="46"/>
      <c r="GPF52" s="46"/>
      <c r="GPG52" s="46"/>
      <c r="GPH52" s="46"/>
      <c r="GPI52" s="46"/>
      <c r="GPJ52" s="46"/>
      <c r="GPK52" s="46"/>
      <c r="GPL52" s="46"/>
      <c r="GPM52" s="46"/>
      <c r="GPN52" s="46"/>
      <c r="GPO52" s="46"/>
      <c r="GPP52" s="46"/>
      <c r="GPQ52" s="46"/>
      <c r="GPR52" s="46"/>
      <c r="GPS52" s="46"/>
      <c r="GPT52" s="46"/>
      <c r="GPU52" s="46"/>
      <c r="GPV52" s="46"/>
      <c r="GPW52" s="46"/>
      <c r="GPX52" s="46"/>
      <c r="GPY52" s="46"/>
      <c r="GPZ52" s="46"/>
      <c r="GQA52" s="46"/>
      <c r="GQB52" s="46"/>
      <c r="GQC52" s="46"/>
      <c r="GQD52" s="46"/>
      <c r="GQE52" s="46"/>
      <c r="GQF52" s="46"/>
      <c r="GQG52" s="46"/>
      <c r="GQH52" s="46"/>
      <c r="GQI52" s="46"/>
      <c r="GQJ52" s="46"/>
      <c r="GQK52" s="46"/>
      <c r="GQL52" s="46"/>
      <c r="GQM52" s="46"/>
      <c r="GQN52" s="46"/>
      <c r="GQO52" s="46"/>
      <c r="GQP52" s="46"/>
      <c r="GQQ52" s="46"/>
      <c r="GQR52" s="46"/>
      <c r="GQS52" s="46"/>
      <c r="GQT52" s="46"/>
      <c r="GQU52" s="46"/>
      <c r="GQV52" s="46"/>
      <c r="GQW52" s="46"/>
      <c r="GQX52" s="46"/>
      <c r="GQY52" s="46"/>
      <c r="GQZ52" s="46"/>
      <c r="GRA52" s="46"/>
      <c r="GRB52" s="46"/>
      <c r="GRC52" s="46"/>
      <c r="GRD52" s="46"/>
      <c r="GRE52" s="46"/>
      <c r="GRF52" s="46"/>
      <c r="GRG52" s="46"/>
      <c r="GRH52" s="46"/>
      <c r="GRI52" s="46"/>
      <c r="GRJ52" s="46"/>
      <c r="GRK52" s="46"/>
      <c r="GRL52" s="46"/>
      <c r="GRM52" s="46"/>
      <c r="GRN52" s="46"/>
      <c r="GRO52" s="46"/>
      <c r="GRP52" s="46"/>
      <c r="GRQ52" s="46"/>
      <c r="GRR52" s="46"/>
      <c r="GRS52" s="46"/>
      <c r="GRT52" s="46"/>
      <c r="GRU52" s="46"/>
      <c r="GRV52" s="46"/>
      <c r="GRW52" s="46"/>
      <c r="GRX52" s="46"/>
      <c r="GRY52" s="46"/>
      <c r="GRZ52" s="46"/>
      <c r="GSA52" s="46"/>
      <c r="GSB52" s="46"/>
      <c r="GSC52" s="46"/>
      <c r="GSD52" s="46"/>
      <c r="GSE52" s="46"/>
      <c r="GSF52" s="46"/>
      <c r="GSG52" s="46"/>
      <c r="GSH52" s="46"/>
      <c r="GSI52" s="46"/>
      <c r="GSJ52" s="46"/>
      <c r="GSK52" s="46"/>
      <c r="GSL52" s="46"/>
      <c r="GSM52" s="46"/>
      <c r="GSN52" s="46"/>
      <c r="GSO52" s="46"/>
      <c r="GSP52" s="46"/>
      <c r="GSQ52" s="46"/>
      <c r="GSR52" s="46"/>
      <c r="GSS52" s="46"/>
      <c r="GST52" s="46"/>
      <c r="GSU52" s="46"/>
      <c r="GSV52" s="46"/>
      <c r="GSW52" s="46"/>
      <c r="GSX52" s="46"/>
      <c r="GSY52" s="46"/>
      <c r="GSZ52" s="46"/>
      <c r="GTA52" s="46"/>
      <c r="GTB52" s="46"/>
      <c r="GTC52" s="46"/>
      <c r="GTD52" s="46"/>
      <c r="GTE52" s="46"/>
      <c r="GTF52" s="46"/>
      <c r="GTG52" s="46"/>
      <c r="GTH52" s="46"/>
      <c r="GTI52" s="46"/>
      <c r="GTJ52" s="46"/>
      <c r="GTK52" s="46"/>
      <c r="GTL52" s="46"/>
      <c r="GTM52" s="46"/>
      <c r="GTN52" s="46"/>
      <c r="GTO52" s="46"/>
      <c r="GTP52" s="46"/>
      <c r="GTQ52" s="46"/>
      <c r="GTR52" s="46"/>
      <c r="GTS52" s="46"/>
      <c r="GTT52" s="46"/>
      <c r="GTU52" s="46"/>
      <c r="GTV52" s="46"/>
      <c r="GTW52" s="46"/>
      <c r="GTX52" s="46"/>
      <c r="GTY52" s="46"/>
      <c r="GTZ52" s="46"/>
      <c r="GUA52" s="46"/>
      <c r="GUB52" s="46"/>
      <c r="GUC52" s="46"/>
      <c r="GUD52" s="46"/>
      <c r="GUE52" s="46"/>
      <c r="GUF52" s="46"/>
      <c r="GUG52" s="46"/>
      <c r="GUH52" s="46"/>
      <c r="GUI52" s="46"/>
      <c r="GUJ52" s="46"/>
      <c r="GUK52" s="46"/>
      <c r="GUL52" s="46"/>
      <c r="GUM52" s="46"/>
      <c r="GUN52" s="46"/>
      <c r="GUO52" s="46"/>
      <c r="GUP52" s="46"/>
      <c r="GUQ52" s="46"/>
      <c r="GUR52" s="46"/>
      <c r="GUS52" s="46"/>
      <c r="GUT52" s="46"/>
      <c r="GUU52" s="46"/>
      <c r="GUV52" s="46"/>
      <c r="GUW52" s="46"/>
      <c r="GUX52" s="46"/>
      <c r="GUY52" s="46"/>
      <c r="GUZ52" s="46"/>
      <c r="GVA52" s="46"/>
      <c r="GVB52" s="46"/>
      <c r="GVC52" s="46"/>
      <c r="GVD52" s="46"/>
      <c r="GVE52" s="46"/>
      <c r="GVF52" s="46"/>
      <c r="GVG52" s="46"/>
      <c r="GVH52" s="46"/>
      <c r="GVI52" s="46"/>
      <c r="GVJ52" s="46"/>
      <c r="GVK52" s="46"/>
      <c r="GVL52" s="46"/>
      <c r="GVM52" s="46"/>
      <c r="GVN52" s="46"/>
      <c r="GVO52" s="46"/>
      <c r="GVP52" s="46"/>
      <c r="GVQ52" s="46"/>
      <c r="GVR52" s="46"/>
      <c r="GVS52" s="46"/>
      <c r="GVT52" s="46"/>
      <c r="GVU52" s="46"/>
      <c r="GVV52" s="46"/>
      <c r="GVW52" s="46"/>
      <c r="GVX52" s="46"/>
      <c r="GVY52" s="46"/>
      <c r="GVZ52" s="46"/>
      <c r="GWA52" s="46"/>
      <c r="GWB52" s="46"/>
      <c r="GWC52" s="46"/>
      <c r="GWD52" s="46"/>
      <c r="GWE52" s="46"/>
      <c r="GWF52" s="46"/>
      <c r="GWG52" s="46"/>
      <c r="GWH52" s="46"/>
      <c r="GWI52" s="46"/>
      <c r="GWJ52" s="46"/>
      <c r="GWK52" s="46"/>
      <c r="GWL52" s="46"/>
      <c r="GWM52" s="46"/>
      <c r="GWN52" s="46"/>
      <c r="GWO52" s="46"/>
      <c r="GWP52" s="46"/>
      <c r="GWQ52" s="46"/>
      <c r="GWR52" s="46"/>
      <c r="GWS52" s="46"/>
      <c r="GWT52" s="46"/>
      <c r="GWU52" s="46"/>
      <c r="GWV52" s="46"/>
      <c r="GWW52" s="46"/>
      <c r="GWX52" s="46"/>
      <c r="GWY52" s="46"/>
      <c r="GWZ52" s="46"/>
      <c r="GXA52" s="46"/>
      <c r="GXB52" s="46"/>
      <c r="GXC52" s="46"/>
      <c r="GXD52" s="46"/>
      <c r="GXE52" s="46"/>
      <c r="GXF52" s="46"/>
      <c r="GXG52" s="46"/>
      <c r="GXH52" s="46"/>
      <c r="GXI52" s="46"/>
      <c r="GXJ52" s="46"/>
      <c r="GXK52" s="46"/>
      <c r="GXL52" s="46"/>
      <c r="GXM52" s="46"/>
      <c r="GXN52" s="46"/>
      <c r="GXO52" s="46"/>
      <c r="GXP52" s="46"/>
      <c r="GXQ52" s="46"/>
      <c r="GXR52" s="46"/>
      <c r="GXS52" s="46"/>
      <c r="GXT52" s="46"/>
      <c r="GXU52" s="46"/>
      <c r="GXV52" s="46"/>
      <c r="GXW52" s="46"/>
      <c r="GXX52" s="46"/>
      <c r="GXY52" s="46"/>
      <c r="GXZ52" s="46"/>
      <c r="GYA52" s="46"/>
      <c r="GYB52" s="46"/>
      <c r="GYC52" s="46"/>
      <c r="GYD52" s="46"/>
      <c r="GYE52" s="46"/>
      <c r="GYF52" s="46"/>
      <c r="GYG52" s="46"/>
      <c r="GYH52" s="46"/>
      <c r="GYI52" s="46"/>
      <c r="GYJ52" s="46"/>
      <c r="GYK52" s="46"/>
      <c r="GYL52" s="46"/>
      <c r="GYM52" s="46"/>
      <c r="GYN52" s="46"/>
      <c r="GYO52" s="46"/>
      <c r="GYP52" s="46"/>
      <c r="GYQ52" s="46"/>
      <c r="GYR52" s="46"/>
      <c r="GYS52" s="46"/>
      <c r="GYT52" s="46"/>
      <c r="GYU52" s="46"/>
      <c r="GYV52" s="46"/>
      <c r="GYW52" s="46"/>
      <c r="GYX52" s="46"/>
      <c r="GYY52" s="46"/>
      <c r="GYZ52" s="46"/>
      <c r="GZA52" s="46"/>
      <c r="GZB52" s="46"/>
      <c r="GZC52" s="46"/>
      <c r="GZD52" s="46"/>
      <c r="GZE52" s="46"/>
      <c r="GZF52" s="46"/>
      <c r="GZG52" s="46"/>
      <c r="GZH52" s="46"/>
      <c r="GZI52" s="46"/>
      <c r="GZJ52" s="46"/>
      <c r="GZK52" s="46"/>
      <c r="GZL52" s="46"/>
      <c r="GZM52" s="46"/>
      <c r="GZN52" s="46"/>
      <c r="GZO52" s="46"/>
      <c r="GZP52" s="46"/>
      <c r="GZQ52" s="46"/>
      <c r="GZR52" s="46"/>
      <c r="GZS52" s="46"/>
      <c r="GZT52" s="46"/>
      <c r="GZU52" s="46"/>
      <c r="GZV52" s="46"/>
      <c r="GZW52" s="46"/>
      <c r="GZX52" s="46"/>
      <c r="GZY52" s="46"/>
      <c r="GZZ52" s="46"/>
      <c r="HAA52" s="46"/>
      <c r="HAB52" s="46"/>
      <c r="HAC52" s="46"/>
      <c r="HAD52" s="46"/>
      <c r="HAE52" s="46"/>
      <c r="HAF52" s="46"/>
      <c r="HAG52" s="46"/>
      <c r="HAH52" s="46"/>
      <c r="HAI52" s="46"/>
      <c r="HAJ52" s="46"/>
      <c r="HAK52" s="46"/>
      <c r="HAL52" s="46"/>
      <c r="HAM52" s="46"/>
      <c r="HAN52" s="46"/>
      <c r="HAO52" s="46"/>
      <c r="HAP52" s="46"/>
      <c r="HAQ52" s="46"/>
      <c r="HAR52" s="46"/>
      <c r="HAS52" s="46"/>
      <c r="HAT52" s="46"/>
      <c r="HAU52" s="46"/>
      <c r="HAV52" s="46"/>
      <c r="HAW52" s="46"/>
      <c r="HAX52" s="46"/>
      <c r="HAY52" s="46"/>
      <c r="HAZ52" s="46"/>
      <c r="HBA52" s="46"/>
      <c r="HBB52" s="46"/>
      <c r="HBC52" s="46"/>
      <c r="HBD52" s="46"/>
      <c r="HBE52" s="46"/>
      <c r="HBF52" s="46"/>
      <c r="HBG52" s="46"/>
      <c r="HBH52" s="46"/>
      <c r="HBI52" s="46"/>
      <c r="HBJ52" s="46"/>
      <c r="HBK52" s="46"/>
      <c r="HBL52" s="46"/>
      <c r="HBM52" s="46"/>
      <c r="HBN52" s="46"/>
      <c r="HBO52" s="46"/>
      <c r="HBP52" s="46"/>
      <c r="HBQ52" s="46"/>
      <c r="HBR52" s="46"/>
      <c r="HBS52" s="46"/>
      <c r="HBT52" s="46"/>
      <c r="HBU52" s="46"/>
      <c r="HBV52" s="46"/>
      <c r="HBW52" s="46"/>
      <c r="HBX52" s="46"/>
      <c r="HBY52" s="46"/>
      <c r="HBZ52" s="46"/>
      <c r="HCA52" s="46"/>
      <c r="HCB52" s="46"/>
      <c r="HCC52" s="46"/>
      <c r="HCD52" s="46"/>
      <c r="HCE52" s="46"/>
      <c r="HCF52" s="46"/>
      <c r="HCG52" s="46"/>
      <c r="HCH52" s="46"/>
      <c r="HCI52" s="46"/>
      <c r="HCJ52" s="46"/>
      <c r="HCK52" s="46"/>
      <c r="HCL52" s="46"/>
      <c r="HCM52" s="46"/>
      <c r="HCN52" s="46"/>
      <c r="HCO52" s="46"/>
      <c r="HCP52" s="46"/>
      <c r="HCQ52" s="46"/>
      <c r="HCR52" s="46"/>
      <c r="HCS52" s="46"/>
      <c r="HCT52" s="46"/>
      <c r="HCU52" s="46"/>
      <c r="HCV52" s="46"/>
      <c r="HCW52" s="46"/>
      <c r="HCX52" s="46"/>
      <c r="HCY52" s="46"/>
      <c r="HCZ52" s="46"/>
      <c r="HDA52" s="46"/>
      <c r="HDB52" s="46"/>
      <c r="HDC52" s="46"/>
      <c r="HDD52" s="46"/>
      <c r="HDE52" s="46"/>
      <c r="HDF52" s="46"/>
      <c r="HDG52" s="46"/>
      <c r="HDH52" s="46"/>
      <c r="HDI52" s="46"/>
      <c r="HDJ52" s="46"/>
      <c r="HDK52" s="46"/>
      <c r="HDL52" s="46"/>
      <c r="HDM52" s="46"/>
      <c r="HDN52" s="46"/>
      <c r="HDO52" s="46"/>
      <c r="HDP52" s="46"/>
      <c r="HDQ52" s="46"/>
      <c r="HDR52" s="46"/>
      <c r="HDS52" s="46"/>
      <c r="HDT52" s="46"/>
      <c r="HDU52" s="46"/>
      <c r="HDV52" s="46"/>
      <c r="HDW52" s="46"/>
      <c r="HDX52" s="46"/>
      <c r="HDY52" s="46"/>
      <c r="HDZ52" s="46"/>
      <c r="HEA52" s="46"/>
      <c r="HEB52" s="46"/>
      <c r="HEC52" s="46"/>
      <c r="HED52" s="46"/>
      <c r="HEE52" s="46"/>
      <c r="HEF52" s="46"/>
      <c r="HEG52" s="46"/>
      <c r="HEH52" s="46"/>
      <c r="HEI52" s="46"/>
      <c r="HEJ52" s="46"/>
      <c r="HEK52" s="46"/>
      <c r="HEL52" s="46"/>
      <c r="HEM52" s="46"/>
      <c r="HEN52" s="46"/>
      <c r="HEO52" s="46"/>
      <c r="HEP52" s="46"/>
      <c r="HEQ52" s="46"/>
      <c r="HER52" s="46"/>
      <c r="HES52" s="46"/>
      <c r="HET52" s="46"/>
      <c r="HEU52" s="46"/>
      <c r="HEV52" s="46"/>
      <c r="HEW52" s="46"/>
      <c r="HEX52" s="46"/>
      <c r="HEY52" s="46"/>
      <c r="HEZ52" s="46"/>
      <c r="HFA52" s="46"/>
      <c r="HFB52" s="46"/>
      <c r="HFC52" s="46"/>
      <c r="HFD52" s="46"/>
      <c r="HFE52" s="46"/>
      <c r="HFF52" s="46"/>
      <c r="HFG52" s="46"/>
      <c r="HFH52" s="46"/>
      <c r="HFI52" s="46"/>
      <c r="HFJ52" s="46"/>
      <c r="HFK52" s="46"/>
      <c r="HFL52" s="46"/>
      <c r="HFM52" s="46"/>
      <c r="HFN52" s="46"/>
      <c r="HFO52" s="46"/>
      <c r="HFP52" s="46"/>
      <c r="HFQ52" s="46"/>
      <c r="HFR52" s="46"/>
      <c r="HFS52" s="46"/>
      <c r="HFT52" s="46"/>
      <c r="HFU52" s="46"/>
      <c r="HFV52" s="46"/>
      <c r="HFW52" s="46"/>
      <c r="HFX52" s="46"/>
      <c r="HFY52" s="46"/>
      <c r="HFZ52" s="46"/>
      <c r="HGA52" s="46"/>
      <c r="HGB52" s="46"/>
      <c r="HGC52" s="46"/>
      <c r="HGD52" s="46"/>
      <c r="HGE52" s="46"/>
      <c r="HGF52" s="46"/>
      <c r="HGG52" s="46"/>
      <c r="HGH52" s="46"/>
      <c r="HGI52" s="46"/>
      <c r="HGJ52" s="46"/>
      <c r="HGK52" s="46"/>
      <c r="HGL52" s="46"/>
      <c r="HGM52" s="46"/>
      <c r="HGN52" s="46"/>
      <c r="HGO52" s="46"/>
      <c r="HGP52" s="46"/>
      <c r="HGQ52" s="46"/>
      <c r="HGR52" s="46"/>
      <c r="HGS52" s="46"/>
      <c r="HGT52" s="46"/>
      <c r="HGU52" s="46"/>
      <c r="HGV52" s="46"/>
      <c r="HGW52" s="46"/>
      <c r="HGX52" s="46"/>
      <c r="HGY52" s="46"/>
      <c r="HGZ52" s="46"/>
      <c r="HHA52" s="46"/>
      <c r="HHB52" s="46"/>
      <c r="HHC52" s="46"/>
      <c r="HHD52" s="46"/>
      <c r="HHE52" s="46"/>
      <c r="HHF52" s="46"/>
      <c r="HHG52" s="46"/>
      <c r="HHH52" s="46"/>
      <c r="HHI52" s="46"/>
      <c r="HHJ52" s="46"/>
      <c r="HHK52" s="46"/>
      <c r="HHL52" s="46"/>
      <c r="HHM52" s="46"/>
      <c r="HHN52" s="46"/>
      <c r="HHO52" s="46"/>
      <c r="HHP52" s="46"/>
      <c r="HHQ52" s="46"/>
      <c r="HHR52" s="46"/>
      <c r="HHS52" s="46"/>
      <c r="HHT52" s="46"/>
      <c r="HHU52" s="46"/>
      <c r="HHV52" s="46"/>
      <c r="HHW52" s="46"/>
      <c r="HHX52" s="46"/>
      <c r="HHY52" s="46"/>
      <c r="HHZ52" s="46"/>
      <c r="HIA52" s="46"/>
      <c r="HIB52" s="46"/>
      <c r="HIC52" s="46"/>
      <c r="HID52" s="46"/>
      <c r="HIE52" s="46"/>
      <c r="HIF52" s="46"/>
      <c r="HIG52" s="46"/>
      <c r="HIH52" s="46"/>
      <c r="HII52" s="46"/>
      <c r="HIJ52" s="46"/>
      <c r="HIK52" s="46"/>
      <c r="HIL52" s="46"/>
      <c r="HIM52" s="46"/>
      <c r="HIN52" s="46"/>
      <c r="HIO52" s="46"/>
      <c r="HIP52" s="46"/>
      <c r="HIQ52" s="46"/>
      <c r="HIR52" s="46"/>
      <c r="HIS52" s="46"/>
      <c r="HIT52" s="46"/>
      <c r="HIU52" s="46"/>
      <c r="HIV52" s="46"/>
      <c r="HIW52" s="46"/>
      <c r="HIX52" s="46"/>
      <c r="HIY52" s="46"/>
      <c r="HIZ52" s="46"/>
      <c r="HJA52" s="46"/>
      <c r="HJB52" s="46"/>
      <c r="HJC52" s="46"/>
      <c r="HJD52" s="46"/>
      <c r="HJE52" s="46"/>
      <c r="HJF52" s="46"/>
      <c r="HJG52" s="46"/>
      <c r="HJH52" s="46"/>
      <c r="HJI52" s="46"/>
      <c r="HJJ52" s="46"/>
      <c r="HJK52" s="46"/>
      <c r="HJL52" s="46"/>
      <c r="HJM52" s="46"/>
      <c r="HJN52" s="46"/>
      <c r="HJO52" s="46"/>
      <c r="HJP52" s="46"/>
      <c r="HJQ52" s="46"/>
      <c r="HJR52" s="46"/>
      <c r="HJS52" s="46"/>
      <c r="HJT52" s="46"/>
      <c r="HJU52" s="46"/>
      <c r="HJV52" s="46"/>
      <c r="HJW52" s="46"/>
      <c r="HJX52" s="46"/>
      <c r="HJY52" s="46"/>
      <c r="HJZ52" s="46"/>
      <c r="HKA52" s="46"/>
      <c r="HKB52" s="46"/>
      <c r="HKC52" s="46"/>
      <c r="HKD52" s="46"/>
      <c r="HKE52" s="46"/>
      <c r="HKF52" s="46"/>
      <c r="HKG52" s="46"/>
      <c r="HKH52" s="46"/>
      <c r="HKI52" s="46"/>
      <c r="HKJ52" s="46"/>
      <c r="HKK52" s="46"/>
      <c r="HKL52" s="46"/>
      <c r="HKM52" s="46"/>
      <c r="HKN52" s="46"/>
      <c r="HKO52" s="46"/>
      <c r="HKP52" s="46"/>
      <c r="HKQ52" s="46"/>
      <c r="HKR52" s="46"/>
      <c r="HKS52" s="46"/>
      <c r="HKT52" s="46"/>
      <c r="HKU52" s="46"/>
      <c r="HKV52" s="46"/>
      <c r="HKW52" s="46"/>
      <c r="HKX52" s="46"/>
      <c r="HKY52" s="46"/>
      <c r="HKZ52" s="46"/>
      <c r="HLA52" s="46"/>
      <c r="HLB52" s="46"/>
      <c r="HLC52" s="46"/>
      <c r="HLD52" s="46"/>
      <c r="HLE52" s="46"/>
      <c r="HLF52" s="46"/>
      <c r="HLG52" s="46"/>
      <c r="HLH52" s="46"/>
      <c r="HLI52" s="46"/>
      <c r="HLJ52" s="46"/>
      <c r="HLK52" s="46"/>
      <c r="HLL52" s="46"/>
      <c r="HLM52" s="46"/>
      <c r="HLN52" s="46"/>
      <c r="HLO52" s="46"/>
      <c r="HLP52" s="46"/>
      <c r="HLQ52" s="46"/>
      <c r="HLR52" s="46"/>
      <c r="HLS52" s="46"/>
      <c r="HLT52" s="46"/>
      <c r="HLU52" s="46"/>
      <c r="HLV52" s="46"/>
      <c r="HLW52" s="46"/>
      <c r="HLX52" s="46"/>
      <c r="HLY52" s="46"/>
      <c r="HLZ52" s="46"/>
      <c r="HMA52" s="46"/>
      <c r="HMB52" s="46"/>
      <c r="HMC52" s="46"/>
      <c r="HMD52" s="46"/>
      <c r="HME52" s="46"/>
      <c r="HMF52" s="46"/>
      <c r="HMG52" s="46"/>
      <c r="HMH52" s="46"/>
      <c r="HMI52" s="46"/>
      <c r="HMJ52" s="46"/>
      <c r="HMK52" s="46"/>
      <c r="HML52" s="46"/>
      <c r="HMM52" s="46"/>
      <c r="HMN52" s="46"/>
      <c r="HMO52" s="46"/>
      <c r="HMP52" s="46"/>
      <c r="HMQ52" s="46"/>
      <c r="HMR52" s="46"/>
      <c r="HMS52" s="46"/>
      <c r="HMT52" s="46"/>
      <c r="HMU52" s="46"/>
      <c r="HMV52" s="46"/>
      <c r="HMW52" s="46"/>
      <c r="HMX52" s="46"/>
      <c r="HMY52" s="46"/>
      <c r="HMZ52" s="46"/>
      <c r="HNA52" s="46"/>
      <c r="HNB52" s="46"/>
      <c r="HNC52" s="46"/>
      <c r="HND52" s="46"/>
      <c r="HNE52" s="46"/>
      <c r="HNF52" s="46"/>
      <c r="HNG52" s="46"/>
      <c r="HNH52" s="46"/>
      <c r="HNI52" s="46"/>
      <c r="HNJ52" s="46"/>
      <c r="HNK52" s="46"/>
      <c r="HNL52" s="46"/>
      <c r="HNM52" s="46"/>
      <c r="HNN52" s="46"/>
      <c r="HNO52" s="46"/>
      <c r="HNP52" s="46"/>
      <c r="HNQ52" s="46"/>
      <c r="HNR52" s="46"/>
      <c r="HNS52" s="46"/>
      <c r="HNT52" s="46"/>
      <c r="HNU52" s="46"/>
      <c r="HNV52" s="46"/>
      <c r="HNW52" s="46"/>
      <c r="HNX52" s="46"/>
      <c r="HNY52" s="46"/>
      <c r="HNZ52" s="46"/>
      <c r="HOA52" s="46"/>
      <c r="HOB52" s="46"/>
      <c r="HOC52" s="46"/>
      <c r="HOD52" s="46"/>
      <c r="HOE52" s="46"/>
      <c r="HOF52" s="46"/>
      <c r="HOG52" s="46"/>
      <c r="HOH52" s="46"/>
      <c r="HOI52" s="46"/>
      <c r="HOJ52" s="46"/>
      <c r="HOK52" s="46"/>
      <c r="HOL52" s="46"/>
      <c r="HOM52" s="46"/>
      <c r="HON52" s="46"/>
      <c r="HOO52" s="46"/>
      <c r="HOP52" s="46"/>
      <c r="HOQ52" s="46"/>
      <c r="HOR52" s="46"/>
      <c r="HOS52" s="46"/>
      <c r="HOT52" s="46"/>
      <c r="HOU52" s="46"/>
      <c r="HOV52" s="46"/>
      <c r="HOW52" s="46"/>
      <c r="HOX52" s="46"/>
      <c r="HOY52" s="46"/>
      <c r="HOZ52" s="46"/>
      <c r="HPA52" s="46"/>
      <c r="HPB52" s="46"/>
      <c r="HPC52" s="46"/>
      <c r="HPD52" s="46"/>
      <c r="HPE52" s="46"/>
      <c r="HPF52" s="46"/>
      <c r="HPG52" s="46"/>
      <c r="HPH52" s="46"/>
      <c r="HPI52" s="46"/>
      <c r="HPJ52" s="46"/>
      <c r="HPK52" s="46"/>
      <c r="HPL52" s="46"/>
      <c r="HPM52" s="46"/>
      <c r="HPN52" s="46"/>
      <c r="HPO52" s="46"/>
      <c r="HPP52" s="46"/>
      <c r="HPQ52" s="46"/>
      <c r="HPR52" s="46"/>
      <c r="HPS52" s="46"/>
      <c r="HPT52" s="46"/>
      <c r="HPU52" s="46"/>
      <c r="HPV52" s="46"/>
      <c r="HPW52" s="46"/>
      <c r="HPX52" s="46"/>
      <c r="HPY52" s="46"/>
      <c r="HPZ52" s="46"/>
      <c r="HQA52" s="46"/>
      <c r="HQB52" s="46"/>
      <c r="HQC52" s="46"/>
      <c r="HQD52" s="46"/>
      <c r="HQE52" s="46"/>
      <c r="HQF52" s="46"/>
      <c r="HQG52" s="46"/>
      <c r="HQH52" s="46"/>
      <c r="HQI52" s="46"/>
      <c r="HQJ52" s="46"/>
      <c r="HQK52" s="46"/>
      <c r="HQL52" s="46"/>
      <c r="HQM52" s="46"/>
      <c r="HQN52" s="46"/>
      <c r="HQO52" s="46"/>
      <c r="HQP52" s="46"/>
      <c r="HQQ52" s="46"/>
      <c r="HQR52" s="46"/>
      <c r="HQS52" s="46"/>
      <c r="HQT52" s="46"/>
      <c r="HQU52" s="46"/>
      <c r="HQV52" s="46"/>
      <c r="HQW52" s="46"/>
      <c r="HQX52" s="46"/>
      <c r="HQY52" s="46"/>
      <c r="HQZ52" s="46"/>
      <c r="HRA52" s="46"/>
      <c r="HRB52" s="46"/>
      <c r="HRC52" s="46"/>
      <c r="HRD52" s="46"/>
      <c r="HRE52" s="46"/>
      <c r="HRF52" s="46"/>
      <c r="HRG52" s="46"/>
      <c r="HRH52" s="46"/>
      <c r="HRI52" s="46"/>
      <c r="HRJ52" s="46"/>
      <c r="HRK52" s="46"/>
      <c r="HRL52" s="46"/>
      <c r="HRM52" s="46"/>
      <c r="HRN52" s="46"/>
      <c r="HRO52" s="46"/>
      <c r="HRP52" s="46"/>
      <c r="HRQ52" s="46"/>
      <c r="HRR52" s="46"/>
      <c r="HRS52" s="46"/>
      <c r="HRT52" s="46"/>
      <c r="HRU52" s="46"/>
      <c r="HRV52" s="46"/>
      <c r="HRW52" s="46"/>
      <c r="HRX52" s="46"/>
      <c r="HRY52" s="46"/>
      <c r="HRZ52" s="46"/>
      <c r="HSA52" s="46"/>
      <c r="HSB52" s="46"/>
      <c r="HSC52" s="46"/>
      <c r="HSD52" s="46"/>
      <c r="HSE52" s="46"/>
      <c r="HSF52" s="46"/>
      <c r="HSG52" s="46"/>
      <c r="HSH52" s="46"/>
      <c r="HSI52" s="46"/>
      <c r="HSJ52" s="46"/>
      <c r="HSK52" s="46"/>
      <c r="HSL52" s="46"/>
      <c r="HSM52" s="46"/>
      <c r="HSN52" s="46"/>
      <c r="HSO52" s="46"/>
      <c r="HSP52" s="46"/>
      <c r="HSQ52" s="46"/>
      <c r="HSR52" s="46"/>
      <c r="HSS52" s="46"/>
      <c r="HST52" s="46"/>
      <c r="HSU52" s="46"/>
      <c r="HSV52" s="46"/>
      <c r="HSW52" s="46"/>
      <c r="HSX52" s="46"/>
      <c r="HSY52" s="46"/>
      <c r="HSZ52" s="46"/>
      <c r="HTA52" s="46"/>
      <c r="HTB52" s="46"/>
      <c r="HTC52" s="46"/>
      <c r="HTD52" s="46"/>
      <c r="HTE52" s="46"/>
      <c r="HTF52" s="46"/>
      <c r="HTG52" s="46"/>
      <c r="HTH52" s="46"/>
      <c r="HTI52" s="46"/>
      <c r="HTJ52" s="46"/>
      <c r="HTK52" s="46"/>
      <c r="HTL52" s="46"/>
      <c r="HTM52" s="46"/>
      <c r="HTN52" s="46"/>
      <c r="HTO52" s="46"/>
      <c r="HTP52" s="46"/>
      <c r="HTQ52" s="46"/>
      <c r="HTR52" s="46"/>
      <c r="HTS52" s="46"/>
      <c r="HTT52" s="46"/>
      <c r="HTU52" s="46"/>
      <c r="HTV52" s="46"/>
      <c r="HTW52" s="46"/>
      <c r="HTX52" s="46"/>
      <c r="HTY52" s="46"/>
      <c r="HTZ52" s="46"/>
      <c r="HUA52" s="46"/>
      <c r="HUB52" s="46"/>
      <c r="HUC52" s="46"/>
      <c r="HUD52" s="46"/>
      <c r="HUE52" s="46"/>
      <c r="HUF52" s="46"/>
      <c r="HUG52" s="46"/>
      <c r="HUH52" s="46"/>
      <c r="HUI52" s="46"/>
      <c r="HUJ52" s="46"/>
      <c r="HUK52" s="46"/>
      <c r="HUL52" s="46"/>
      <c r="HUM52" s="46"/>
      <c r="HUN52" s="46"/>
      <c r="HUO52" s="46"/>
      <c r="HUP52" s="46"/>
      <c r="HUQ52" s="46"/>
      <c r="HUR52" s="46"/>
      <c r="HUS52" s="46"/>
      <c r="HUT52" s="46"/>
      <c r="HUU52" s="46"/>
      <c r="HUV52" s="46"/>
      <c r="HUW52" s="46"/>
      <c r="HUX52" s="46"/>
      <c r="HUY52" s="46"/>
      <c r="HUZ52" s="46"/>
      <c r="HVA52" s="46"/>
      <c r="HVB52" s="46"/>
      <c r="HVC52" s="46"/>
      <c r="HVD52" s="46"/>
      <c r="HVE52" s="46"/>
      <c r="HVF52" s="46"/>
      <c r="HVG52" s="46"/>
      <c r="HVH52" s="46"/>
      <c r="HVI52" s="46"/>
      <c r="HVJ52" s="46"/>
      <c r="HVK52" s="46"/>
      <c r="HVL52" s="46"/>
      <c r="HVM52" s="46"/>
      <c r="HVN52" s="46"/>
      <c r="HVO52" s="46"/>
      <c r="HVP52" s="46"/>
      <c r="HVQ52" s="46"/>
      <c r="HVR52" s="46"/>
      <c r="HVS52" s="46"/>
      <c r="HVT52" s="46"/>
      <c r="HVU52" s="46"/>
      <c r="HVV52" s="46"/>
      <c r="HVW52" s="46"/>
      <c r="HVX52" s="46"/>
      <c r="HVY52" s="46"/>
      <c r="HVZ52" s="46"/>
      <c r="HWA52" s="46"/>
      <c r="HWB52" s="46"/>
      <c r="HWC52" s="46"/>
      <c r="HWD52" s="46"/>
      <c r="HWE52" s="46"/>
      <c r="HWF52" s="46"/>
      <c r="HWG52" s="46"/>
      <c r="HWH52" s="46"/>
      <c r="HWI52" s="46"/>
      <c r="HWJ52" s="46"/>
      <c r="HWK52" s="46"/>
      <c r="HWL52" s="46"/>
      <c r="HWM52" s="46"/>
      <c r="HWN52" s="46"/>
      <c r="HWO52" s="46"/>
      <c r="HWP52" s="46"/>
      <c r="HWQ52" s="46"/>
      <c r="HWR52" s="46"/>
      <c r="HWS52" s="46"/>
      <c r="HWT52" s="46"/>
      <c r="HWU52" s="46"/>
      <c r="HWV52" s="46"/>
      <c r="HWW52" s="46"/>
      <c r="HWX52" s="46"/>
      <c r="HWY52" s="46"/>
      <c r="HWZ52" s="46"/>
      <c r="HXA52" s="46"/>
      <c r="HXB52" s="46"/>
      <c r="HXC52" s="46"/>
      <c r="HXD52" s="46"/>
      <c r="HXE52" s="46"/>
      <c r="HXF52" s="46"/>
      <c r="HXG52" s="46"/>
      <c r="HXH52" s="46"/>
      <c r="HXI52" s="46"/>
      <c r="HXJ52" s="46"/>
      <c r="HXK52" s="46"/>
      <c r="HXL52" s="46"/>
      <c r="HXM52" s="46"/>
      <c r="HXN52" s="46"/>
      <c r="HXO52" s="46"/>
      <c r="HXP52" s="46"/>
      <c r="HXQ52" s="46"/>
      <c r="HXR52" s="46"/>
      <c r="HXS52" s="46"/>
      <c r="HXT52" s="46"/>
      <c r="HXU52" s="46"/>
      <c r="HXV52" s="46"/>
      <c r="HXW52" s="46"/>
      <c r="HXX52" s="46"/>
      <c r="HXY52" s="46"/>
      <c r="HXZ52" s="46"/>
      <c r="HYA52" s="46"/>
      <c r="HYB52" s="46"/>
      <c r="HYC52" s="46"/>
      <c r="HYD52" s="46"/>
      <c r="HYE52" s="46"/>
      <c r="HYF52" s="46"/>
      <c r="HYG52" s="46"/>
      <c r="HYH52" s="46"/>
      <c r="HYI52" s="46"/>
      <c r="HYJ52" s="46"/>
      <c r="HYK52" s="46"/>
      <c r="HYL52" s="46"/>
      <c r="HYM52" s="46"/>
      <c r="HYN52" s="46"/>
      <c r="HYO52" s="46"/>
      <c r="HYP52" s="46"/>
      <c r="HYQ52" s="46"/>
      <c r="HYR52" s="46"/>
      <c r="HYS52" s="46"/>
      <c r="HYT52" s="46"/>
      <c r="HYU52" s="46"/>
      <c r="HYV52" s="46"/>
      <c r="HYW52" s="46"/>
      <c r="HYX52" s="46"/>
      <c r="HYY52" s="46"/>
      <c r="HYZ52" s="46"/>
      <c r="HZA52" s="46"/>
      <c r="HZB52" s="46"/>
      <c r="HZC52" s="46"/>
      <c r="HZD52" s="46"/>
      <c r="HZE52" s="46"/>
      <c r="HZF52" s="46"/>
      <c r="HZG52" s="46"/>
      <c r="HZH52" s="46"/>
      <c r="HZI52" s="46"/>
      <c r="HZJ52" s="46"/>
      <c r="HZK52" s="46"/>
      <c r="HZL52" s="46"/>
      <c r="HZM52" s="46"/>
      <c r="HZN52" s="46"/>
      <c r="HZO52" s="46"/>
      <c r="HZP52" s="46"/>
      <c r="HZQ52" s="46"/>
      <c r="HZR52" s="46"/>
      <c r="HZS52" s="46"/>
      <c r="HZT52" s="46"/>
      <c r="HZU52" s="46"/>
      <c r="HZV52" s="46"/>
      <c r="HZW52" s="46"/>
      <c r="HZX52" s="46"/>
      <c r="HZY52" s="46"/>
      <c r="HZZ52" s="46"/>
      <c r="IAA52" s="46"/>
      <c r="IAB52" s="46"/>
      <c r="IAC52" s="46"/>
      <c r="IAD52" s="46"/>
      <c r="IAE52" s="46"/>
      <c r="IAF52" s="46"/>
      <c r="IAG52" s="46"/>
      <c r="IAH52" s="46"/>
      <c r="IAI52" s="46"/>
      <c r="IAJ52" s="46"/>
      <c r="IAK52" s="46"/>
      <c r="IAL52" s="46"/>
      <c r="IAM52" s="46"/>
      <c r="IAN52" s="46"/>
      <c r="IAO52" s="46"/>
      <c r="IAP52" s="46"/>
      <c r="IAQ52" s="46"/>
      <c r="IAR52" s="46"/>
      <c r="IAS52" s="46"/>
      <c r="IAT52" s="46"/>
      <c r="IAU52" s="46"/>
      <c r="IAV52" s="46"/>
      <c r="IAW52" s="46"/>
      <c r="IAX52" s="46"/>
      <c r="IAY52" s="46"/>
      <c r="IAZ52" s="46"/>
      <c r="IBA52" s="46"/>
      <c r="IBB52" s="46"/>
      <c r="IBC52" s="46"/>
      <c r="IBD52" s="46"/>
      <c r="IBE52" s="46"/>
      <c r="IBF52" s="46"/>
      <c r="IBG52" s="46"/>
      <c r="IBH52" s="46"/>
      <c r="IBI52" s="46"/>
      <c r="IBJ52" s="46"/>
      <c r="IBK52" s="46"/>
      <c r="IBL52" s="46"/>
      <c r="IBM52" s="46"/>
      <c r="IBN52" s="46"/>
      <c r="IBO52" s="46"/>
      <c r="IBP52" s="46"/>
      <c r="IBQ52" s="46"/>
      <c r="IBR52" s="46"/>
      <c r="IBS52" s="46"/>
      <c r="IBT52" s="46"/>
      <c r="IBU52" s="46"/>
      <c r="IBV52" s="46"/>
      <c r="IBW52" s="46"/>
      <c r="IBX52" s="46"/>
      <c r="IBY52" s="46"/>
      <c r="IBZ52" s="46"/>
      <c r="ICA52" s="46"/>
      <c r="ICB52" s="46"/>
      <c r="ICC52" s="46"/>
      <c r="ICD52" s="46"/>
      <c r="ICE52" s="46"/>
      <c r="ICF52" s="46"/>
      <c r="ICG52" s="46"/>
      <c r="ICH52" s="46"/>
      <c r="ICI52" s="46"/>
      <c r="ICJ52" s="46"/>
      <c r="ICK52" s="46"/>
      <c r="ICL52" s="46"/>
      <c r="ICM52" s="46"/>
      <c r="ICN52" s="46"/>
      <c r="ICO52" s="46"/>
      <c r="ICP52" s="46"/>
      <c r="ICQ52" s="46"/>
      <c r="ICR52" s="46"/>
      <c r="ICS52" s="46"/>
      <c r="ICT52" s="46"/>
      <c r="ICU52" s="46"/>
      <c r="ICV52" s="46"/>
      <c r="ICW52" s="46"/>
      <c r="ICX52" s="46"/>
      <c r="ICY52" s="46"/>
      <c r="ICZ52" s="46"/>
      <c r="IDA52" s="46"/>
      <c r="IDB52" s="46"/>
      <c r="IDC52" s="46"/>
      <c r="IDD52" s="46"/>
      <c r="IDE52" s="46"/>
      <c r="IDF52" s="46"/>
      <c r="IDG52" s="46"/>
      <c r="IDH52" s="46"/>
      <c r="IDI52" s="46"/>
      <c r="IDJ52" s="46"/>
      <c r="IDK52" s="46"/>
      <c r="IDL52" s="46"/>
      <c r="IDM52" s="46"/>
      <c r="IDN52" s="46"/>
      <c r="IDO52" s="46"/>
      <c r="IDP52" s="46"/>
      <c r="IDQ52" s="46"/>
      <c r="IDR52" s="46"/>
      <c r="IDS52" s="46"/>
      <c r="IDT52" s="46"/>
      <c r="IDU52" s="46"/>
      <c r="IDV52" s="46"/>
      <c r="IDW52" s="46"/>
      <c r="IDX52" s="46"/>
      <c r="IDY52" s="46"/>
      <c r="IDZ52" s="46"/>
      <c r="IEA52" s="46"/>
      <c r="IEB52" s="46"/>
      <c r="IEC52" s="46"/>
      <c r="IED52" s="46"/>
      <c r="IEE52" s="46"/>
      <c r="IEF52" s="46"/>
      <c r="IEG52" s="46"/>
      <c r="IEH52" s="46"/>
      <c r="IEI52" s="46"/>
      <c r="IEJ52" s="46"/>
      <c r="IEK52" s="46"/>
      <c r="IEL52" s="46"/>
      <c r="IEM52" s="46"/>
      <c r="IEN52" s="46"/>
      <c r="IEO52" s="46"/>
      <c r="IEP52" s="46"/>
      <c r="IEQ52" s="46"/>
      <c r="IER52" s="46"/>
      <c r="IES52" s="46"/>
      <c r="IET52" s="46"/>
      <c r="IEU52" s="46"/>
      <c r="IEV52" s="46"/>
      <c r="IEW52" s="46"/>
      <c r="IEX52" s="46"/>
      <c r="IEY52" s="46"/>
      <c r="IEZ52" s="46"/>
      <c r="IFA52" s="46"/>
      <c r="IFB52" s="46"/>
      <c r="IFC52" s="46"/>
      <c r="IFD52" s="46"/>
      <c r="IFE52" s="46"/>
      <c r="IFF52" s="46"/>
      <c r="IFG52" s="46"/>
      <c r="IFH52" s="46"/>
      <c r="IFI52" s="46"/>
      <c r="IFJ52" s="46"/>
      <c r="IFK52" s="46"/>
      <c r="IFL52" s="46"/>
      <c r="IFM52" s="46"/>
      <c r="IFN52" s="46"/>
      <c r="IFO52" s="46"/>
      <c r="IFP52" s="46"/>
      <c r="IFQ52" s="46"/>
      <c r="IFR52" s="46"/>
      <c r="IFS52" s="46"/>
      <c r="IFT52" s="46"/>
      <c r="IFU52" s="46"/>
      <c r="IFV52" s="46"/>
      <c r="IFW52" s="46"/>
      <c r="IFX52" s="46"/>
      <c r="IFY52" s="46"/>
      <c r="IFZ52" s="46"/>
      <c r="IGA52" s="46"/>
      <c r="IGB52" s="46"/>
      <c r="IGC52" s="46"/>
      <c r="IGD52" s="46"/>
      <c r="IGE52" s="46"/>
      <c r="IGF52" s="46"/>
      <c r="IGG52" s="46"/>
      <c r="IGH52" s="46"/>
      <c r="IGI52" s="46"/>
      <c r="IGJ52" s="46"/>
      <c r="IGK52" s="46"/>
      <c r="IGL52" s="46"/>
      <c r="IGM52" s="46"/>
      <c r="IGN52" s="46"/>
      <c r="IGO52" s="46"/>
      <c r="IGP52" s="46"/>
      <c r="IGQ52" s="46"/>
      <c r="IGR52" s="46"/>
      <c r="IGS52" s="46"/>
      <c r="IGT52" s="46"/>
      <c r="IGU52" s="46"/>
      <c r="IGV52" s="46"/>
      <c r="IGW52" s="46"/>
      <c r="IGX52" s="46"/>
      <c r="IGY52" s="46"/>
      <c r="IGZ52" s="46"/>
      <c r="IHA52" s="46"/>
      <c r="IHB52" s="46"/>
      <c r="IHC52" s="46"/>
      <c r="IHD52" s="46"/>
      <c r="IHE52" s="46"/>
      <c r="IHF52" s="46"/>
      <c r="IHG52" s="46"/>
      <c r="IHH52" s="46"/>
      <c r="IHI52" s="46"/>
      <c r="IHJ52" s="46"/>
      <c r="IHK52" s="46"/>
      <c r="IHL52" s="46"/>
      <c r="IHM52" s="46"/>
      <c r="IHN52" s="46"/>
      <c r="IHO52" s="46"/>
      <c r="IHP52" s="46"/>
      <c r="IHQ52" s="46"/>
      <c r="IHR52" s="46"/>
      <c r="IHS52" s="46"/>
      <c r="IHT52" s="46"/>
      <c r="IHU52" s="46"/>
      <c r="IHV52" s="46"/>
      <c r="IHW52" s="46"/>
      <c r="IHX52" s="46"/>
      <c r="IHY52" s="46"/>
      <c r="IHZ52" s="46"/>
      <c r="IIA52" s="46"/>
      <c r="IIB52" s="46"/>
      <c r="IIC52" s="46"/>
      <c r="IID52" s="46"/>
      <c r="IIE52" s="46"/>
      <c r="IIF52" s="46"/>
      <c r="IIG52" s="46"/>
      <c r="IIH52" s="46"/>
      <c r="III52" s="46"/>
      <c r="IIJ52" s="46"/>
      <c r="IIK52" s="46"/>
      <c r="IIL52" s="46"/>
      <c r="IIM52" s="46"/>
      <c r="IIN52" s="46"/>
      <c r="IIO52" s="46"/>
      <c r="IIP52" s="46"/>
      <c r="IIQ52" s="46"/>
      <c r="IIR52" s="46"/>
      <c r="IIS52" s="46"/>
      <c r="IIT52" s="46"/>
      <c r="IIU52" s="46"/>
      <c r="IIV52" s="46"/>
      <c r="IIW52" s="46"/>
      <c r="IIX52" s="46"/>
      <c r="IIY52" s="46"/>
      <c r="IIZ52" s="46"/>
      <c r="IJA52" s="46"/>
      <c r="IJB52" s="46"/>
      <c r="IJC52" s="46"/>
      <c r="IJD52" s="46"/>
      <c r="IJE52" s="46"/>
      <c r="IJF52" s="46"/>
      <c r="IJG52" s="46"/>
      <c r="IJH52" s="46"/>
      <c r="IJI52" s="46"/>
      <c r="IJJ52" s="46"/>
      <c r="IJK52" s="46"/>
      <c r="IJL52" s="46"/>
      <c r="IJM52" s="46"/>
      <c r="IJN52" s="46"/>
      <c r="IJO52" s="46"/>
      <c r="IJP52" s="46"/>
      <c r="IJQ52" s="46"/>
      <c r="IJR52" s="46"/>
      <c r="IJS52" s="46"/>
      <c r="IJT52" s="46"/>
      <c r="IJU52" s="46"/>
      <c r="IJV52" s="46"/>
      <c r="IJW52" s="46"/>
      <c r="IJX52" s="46"/>
      <c r="IJY52" s="46"/>
      <c r="IJZ52" s="46"/>
      <c r="IKA52" s="46"/>
      <c r="IKB52" s="46"/>
      <c r="IKC52" s="46"/>
      <c r="IKD52" s="46"/>
      <c r="IKE52" s="46"/>
      <c r="IKF52" s="46"/>
      <c r="IKG52" s="46"/>
      <c r="IKH52" s="46"/>
      <c r="IKI52" s="46"/>
      <c r="IKJ52" s="46"/>
      <c r="IKK52" s="46"/>
      <c r="IKL52" s="46"/>
      <c r="IKM52" s="46"/>
      <c r="IKN52" s="46"/>
      <c r="IKO52" s="46"/>
      <c r="IKP52" s="46"/>
      <c r="IKQ52" s="46"/>
      <c r="IKR52" s="46"/>
      <c r="IKS52" s="46"/>
      <c r="IKT52" s="46"/>
      <c r="IKU52" s="46"/>
      <c r="IKV52" s="46"/>
      <c r="IKW52" s="46"/>
      <c r="IKX52" s="46"/>
      <c r="IKY52" s="46"/>
      <c r="IKZ52" s="46"/>
      <c r="ILA52" s="46"/>
      <c r="ILB52" s="46"/>
      <c r="ILC52" s="46"/>
      <c r="ILD52" s="46"/>
      <c r="ILE52" s="46"/>
      <c r="ILF52" s="46"/>
      <c r="ILG52" s="46"/>
      <c r="ILH52" s="46"/>
      <c r="ILI52" s="46"/>
      <c r="ILJ52" s="46"/>
      <c r="ILK52" s="46"/>
      <c r="ILL52" s="46"/>
      <c r="ILM52" s="46"/>
      <c r="ILN52" s="46"/>
      <c r="ILO52" s="46"/>
      <c r="ILP52" s="46"/>
      <c r="ILQ52" s="46"/>
      <c r="ILR52" s="46"/>
      <c r="ILS52" s="46"/>
      <c r="ILT52" s="46"/>
      <c r="ILU52" s="46"/>
      <c r="ILV52" s="46"/>
      <c r="ILW52" s="46"/>
      <c r="ILX52" s="46"/>
      <c r="ILY52" s="46"/>
      <c r="ILZ52" s="46"/>
      <c r="IMA52" s="46"/>
      <c r="IMB52" s="46"/>
      <c r="IMC52" s="46"/>
      <c r="IMD52" s="46"/>
      <c r="IME52" s="46"/>
      <c r="IMF52" s="46"/>
      <c r="IMG52" s="46"/>
      <c r="IMH52" s="46"/>
      <c r="IMI52" s="46"/>
      <c r="IMJ52" s="46"/>
      <c r="IMK52" s="46"/>
      <c r="IML52" s="46"/>
      <c r="IMM52" s="46"/>
      <c r="IMN52" s="46"/>
      <c r="IMO52" s="46"/>
      <c r="IMP52" s="46"/>
      <c r="IMQ52" s="46"/>
      <c r="IMR52" s="46"/>
      <c r="IMS52" s="46"/>
      <c r="IMT52" s="46"/>
      <c r="IMU52" s="46"/>
      <c r="IMV52" s="46"/>
      <c r="IMW52" s="46"/>
      <c r="IMX52" s="46"/>
      <c r="IMY52" s="46"/>
      <c r="IMZ52" s="46"/>
      <c r="INA52" s="46"/>
      <c r="INB52" s="46"/>
      <c r="INC52" s="46"/>
      <c r="IND52" s="46"/>
      <c r="INE52" s="46"/>
      <c r="INF52" s="46"/>
      <c r="ING52" s="46"/>
      <c r="INH52" s="46"/>
      <c r="INI52" s="46"/>
      <c r="INJ52" s="46"/>
      <c r="INK52" s="46"/>
      <c r="INL52" s="46"/>
      <c r="INM52" s="46"/>
      <c r="INN52" s="46"/>
      <c r="INO52" s="46"/>
      <c r="INP52" s="46"/>
      <c r="INQ52" s="46"/>
      <c r="INR52" s="46"/>
      <c r="INS52" s="46"/>
      <c r="INT52" s="46"/>
      <c r="INU52" s="46"/>
      <c r="INV52" s="46"/>
      <c r="INW52" s="46"/>
      <c r="INX52" s="46"/>
      <c r="INY52" s="46"/>
      <c r="INZ52" s="46"/>
      <c r="IOA52" s="46"/>
      <c r="IOB52" s="46"/>
      <c r="IOC52" s="46"/>
      <c r="IOD52" s="46"/>
      <c r="IOE52" s="46"/>
      <c r="IOF52" s="46"/>
      <c r="IOG52" s="46"/>
      <c r="IOH52" s="46"/>
      <c r="IOI52" s="46"/>
      <c r="IOJ52" s="46"/>
      <c r="IOK52" s="46"/>
      <c r="IOL52" s="46"/>
      <c r="IOM52" s="46"/>
      <c r="ION52" s="46"/>
      <c r="IOO52" s="46"/>
      <c r="IOP52" s="46"/>
      <c r="IOQ52" s="46"/>
      <c r="IOR52" s="46"/>
      <c r="IOS52" s="46"/>
      <c r="IOT52" s="46"/>
      <c r="IOU52" s="46"/>
      <c r="IOV52" s="46"/>
      <c r="IOW52" s="46"/>
      <c r="IOX52" s="46"/>
      <c r="IOY52" s="46"/>
      <c r="IOZ52" s="46"/>
      <c r="IPA52" s="46"/>
      <c r="IPB52" s="46"/>
      <c r="IPC52" s="46"/>
      <c r="IPD52" s="46"/>
      <c r="IPE52" s="46"/>
      <c r="IPF52" s="46"/>
      <c r="IPG52" s="46"/>
      <c r="IPH52" s="46"/>
      <c r="IPI52" s="46"/>
      <c r="IPJ52" s="46"/>
      <c r="IPK52" s="46"/>
      <c r="IPL52" s="46"/>
      <c r="IPM52" s="46"/>
      <c r="IPN52" s="46"/>
      <c r="IPO52" s="46"/>
      <c r="IPP52" s="46"/>
      <c r="IPQ52" s="46"/>
      <c r="IPR52" s="46"/>
      <c r="IPS52" s="46"/>
      <c r="IPT52" s="46"/>
      <c r="IPU52" s="46"/>
      <c r="IPV52" s="46"/>
      <c r="IPW52" s="46"/>
      <c r="IPX52" s="46"/>
      <c r="IPY52" s="46"/>
      <c r="IPZ52" s="46"/>
      <c r="IQA52" s="46"/>
      <c r="IQB52" s="46"/>
      <c r="IQC52" s="46"/>
      <c r="IQD52" s="46"/>
      <c r="IQE52" s="46"/>
      <c r="IQF52" s="46"/>
      <c r="IQG52" s="46"/>
      <c r="IQH52" s="46"/>
      <c r="IQI52" s="46"/>
      <c r="IQJ52" s="46"/>
      <c r="IQK52" s="46"/>
      <c r="IQL52" s="46"/>
      <c r="IQM52" s="46"/>
      <c r="IQN52" s="46"/>
      <c r="IQO52" s="46"/>
      <c r="IQP52" s="46"/>
      <c r="IQQ52" s="46"/>
      <c r="IQR52" s="46"/>
      <c r="IQS52" s="46"/>
      <c r="IQT52" s="46"/>
      <c r="IQU52" s="46"/>
      <c r="IQV52" s="46"/>
      <c r="IQW52" s="46"/>
      <c r="IQX52" s="46"/>
      <c r="IQY52" s="46"/>
      <c r="IQZ52" s="46"/>
      <c r="IRA52" s="46"/>
      <c r="IRB52" s="46"/>
      <c r="IRC52" s="46"/>
      <c r="IRD52" s="46"/>
      <c r="IRE52" s="46"/>
      <c r="IRF52" s="46"/>
      <c r="IRG52" s="46"/>
      <c r="IRH52" s="46"/>
      <c r="IRI52" s="46"/>
      <c r="IRJ52" s="46"/>
      <c r="IRK52" s="46"/>
      <c r="IRL52" s="46"/>
      <c r="IRM52" s="46"/>
      <c r="IRN52" s="46"/>
      <c r="IRO52" s="46"/>
      <c r="IRP52" s="46"/>
      <c r="IRQ52" s="46"/>
      <c r="IRR52" s="46"/>
      <c r="IRS52" s="46"/>
      <c r="IRT52" s="46"/>
      <c r="IRU52" s="46"/>
      <c r="IRV52" s="46"/>
      <c r="IRW52" s="46"/>
      <c r="IRX52" s="46"/>
      <c r="IRY52" s="46"/>
      <c r="IRZ52" s="46"/>
      <c r="ISA52" s="46"/>
      <c r="ISB52" s="46"/>
      <c r="ISC52" s="46"/>
      <c r="ISD52" s="46"/>
      <c r="ISE52" s="46"/>
      <c r="ISF52" s="46"/>
      <c r="ISG52" s="46"/>
      <c r="ISH52" s="46"/>
      <c r="ISI52" s="46"/>
      <c r="ISJ52" s="46"/>
      <c r="ISK52" s="46"/>
      <c r="ISL52" s="46"/>
      <c r="ISM52" s="46"/>
      <c r="ISN52" s="46"/>
      <c r="ISO52" s="46"/>
      <c r="ISP52" s="46"/>
      <c r="ISQ52" s="46"/>
      <c r="ISR52" s="46"/>
      <c r="ISS52" s="46"/>
      <c r="IST52" s="46"/>
      <c r="ISU52" s="46"/>
      <c r="ISV52" s="46"/>
      <c r="ISW52" s="46"/>
      <c r="ISX52" s="46"/>
      <c r="ISY52" s="46"/>
      <c r="ISZ52" s="46"/>
      <c r="ITA52" s="46"/>
      <c r="ITB52" s="46"/>
      <c r="ITC52" s="46"/>
      <c r="ITD52" s="46"/>
      <c r="ITE52" s="46"/>
      <c r="ITF52" s="46"/>
      <c r="ITG52" s="46"/>
      <c r="ITH52" s="46"/>
      <c r="ITI52" s="46"/>
      <c r="ITJ52" s="46"/>
      <c r="ITK52" s="46"/>
      <c r="ITL52" s="46"/>
      <c r="ITM52" s="46"/>
      <c r="ITN52" s="46"/>
      <c r="ITO52" s="46"/>
      <c r="ITP52" s="46"/>
      <c r="ITQ52" s="46"/>
      <c r="ITR52" s="46"/>
      <c r="ITS52" s="46"/>
      <c r="ITT52" s="46"/>
      <c r="ITU52" s="46"/>
      <c r="ITV52" s="46"/>
      <c r="ITW52" s="46"/>
      <c r="ITX52" s="46"/>
      <c r="ITY52" s="46"/>
      <c r="ITZ52" s="46"/>
      <c r="IUA52" s="46"/>
      <c r="IUB52" s="46"/>
      <c r="IUC52" s="46"/>
      <c r="IUD52" s="46"/>
      <c r="IUE52" s="46"/>
      <c r="IUF52" s="46"/>
      <c r="IUG52" s="46"/>
      <c r="IUH52" s="46"/>
      <c r="IUI52" s="46"/>
      <c r="IUJ52" s="46"/>
      <c r="IUK52" s="46"/>
      <c r="IUL52" s="46"/>
      <c r="IUM52" s="46"/>
      <c r="IUN52" s="46"/>
      <c r="IUO52" s="46"/>
      <c r="IUP52" s="46"/>
      <c r="IUQ52" s="46"/>
      <c r="IUR52" s="46"/>
      <c r="IUS52" s="46"/>
      <c r="IUT52" s="46"/>
      <c r="IUU52" s="46"/>
      <c r="IUV52" s="46"/>
      <c r="IUW52" s="46"/>
      <c r="IUX52" s="46"/>
      <c r="IUY52" s="46"/>
      <c r="IUZ52" s="46"/>
      <c r="IVA52" s="46"/>
      <c r="IVB52" s="46"/>
      <c r="IVC52" s="46"/>
      <c r="IVD52" s="46"/>
      <c r="IVE52" s="46"/>
      <c r="IVF52" s="46"/>
      <c r="IVG52" s="46"/>
      <c r="IVH52" s="46"/>
      <c r="IVI52" s="46"/>
      <c r="IVJ52" s="46"/>
      <c r="IVK52" s="46"/>
      <c r="IVL52" s="46"/>
      <c r="IVM52" s="46"/>
      <c r="IVN52" s="46"/>
      <c r="IVO52" s="46"/>
      <c r="IVP52" s="46"/>
      <c r="IVQ52" s="46"/>
      <c r="IVR52" s="46"/>
      <c r="IVS52" s="46"/>
      <c r="IVT52" s="46"/>
      <c r="IVU52" s="46"/>
      <c r="IVV52" s="46"/>
      <c r="IVW52" s="46"/>
      <c r="IVX52" s="46"/>
      <c r="IVY52" s="46"/>
      <c r="IVZ52" s="46"/>
      <c r="IWA52" s="46"/>
      <c r="IWB52" s="46"/>
      <c r="IWC52" s="46"/>
      <c r="IWD52" s="46"/>
      <c r="IWE52" s="46"/>
      <c r="IWF52" s="46"/>
      <c r="IWG52" s="46"/>
      <c r="IWH52" s="46"/>
      <c r="IWI52" s="46"/>
      <c r="IWJ52" s="46"/>
      <c r="IWK52" s="46"/>
      <c r="IWL52" s="46"/>
      <c r="IWM52" s="46"/>
      <c r="IWN52" s="46"/>
      <c r="IWO52" s="46"/>
      <c r="IWP52" s="46"/>
      <c r="IWQ52" s="46"/>
      <c r="IWR52" s="46"/>
      <c r="IWS52" s="46"/>
      <c r="IWT52" s="46"/>
      <c r="IWU52" s="46"/>
      <c r="IWV52" s="46"/>
      <c r="IWW52" s="46"/>
      <c r="IWX52" s="46"/>
      <c r="IWY52" s="46"/>
      <c r="IWZ52" s="46"/>
      <c r="IXA52" s="46"/>
      <c r="IXB52" s="46"/>
      <c r="IXC52" s="46"/>
      <c r="IXD52" s="46"/>
      <c r="IXE52" s="46"/>
      <c r="IXF52" s="46"/>
      <c r="IXG52" s="46"/>
      <c r="IXH52" s="46"/>
      <c r="IXI52" s="46"/>
      <c r="IXJ52" s="46"/>
      <c r="IXK52" s="46"/>
      <c r="IXL52" s="46"/>
      <c r="IXM52" s="46"/>
      <c r="IXN52" s="46"/>
      <c r="IXO52" s="46"/>
      <c r="IXP52" s="46"/>
      <c r="IXQ52" s="46"/>
      <c r="IXR52" s="46"/>
      <c r="IXS52" s="46"/>
      <c r="IXT52" s="46"/>
      <c r="IXU52" s="46"/>
      <c r="IXV52" s="46"/>
      <c r="IXW52" s="46"/>
      <c r="IXX52" s="46"/>
      <c r="IXY52" s="46"/>
      <c r="IXZ52" s="46"/>
      <c r="IYA52" s="46"/>
      <c r="IYB52" s="46"/>
      <c r="IYC52" s="46"/>
      <c r="IYD52" s="46"/>
      <c r="IYE52" s="46"/>
      <c r="IYF52" s="46"/>
      <c r="IYG52" s="46"/>
      <c r="IYH52" s="46"/>
      <c r="IYI52" s="46"/>
      <c r="IYJ52" s="46"/>
      <c r="IYK52" s="46"/>
      <c r="IYL52" s="46"/>
      <c r="IYM52" s="46"/>
      <c r="IYN52" s="46"/>
      <c r="IYO52" s="46"/>
      <c r="IYP52" s="46"/>
      <c r="IYQ52" s="46"/>
      <c r="IYR52" s="46"/>
      <c r="IYS52" s="46"/>
      <c r="IYT52" s="46"/>
      <c r="IYU52" s="46"/>
      <c r="IYV52" s="46"/>
      <c r="IYW52" s="46"/>
      <c r="IYX52" s="46"/>
      <c r="IYY52" s="46"/>
      <c r="IYZ52" s="46"/>
      <c r="IZA52" s="46"/>
      <c r="IZB52" s="46"/>
      <c r="IZC52" s="46"/>
      <c r="IZD52" s="46"/>
      <c r="IZE52" s="46"/>
      <c r="IZF52" s="46"/>
      <c r="IZG52" s="46"/>
      <c r="IZH52" s="46"/>
      <c r="IZI52" s="46"/>
      <c r="IZJ52" s="46"/>
      <c r="IZK52" s="46"/>
      <c r="IZL52" s="46"/>
      <c r="IZM52" s="46"/>
      <c r="IZN52" s="46"/>
      <c r="IZO52" s="46"/>
      <c r="IZP52" s="46"/>
      <c r="IZQ52" s="46"/>
      <c r="IZR52" s="46"/>
      <c r="IZS52" s="46"/>
      <c r="IZT52" s="46"/>
      <c r="IZU52" s="46"/>
      <c r="IZV52" s="46"/>
      <c r="IZW52" s="46"/>
      <c r="IZX52" s="46"/>
      <c r="IZY52" s="46"/>
      <c r="IZZ52" s="46"/>
      <c r="JAA52" s="46"/>
      <c r="JAB52" s="46"/>
      <c r="JAC52" s="46"/>
      <c r="JAD52" s="46"/>
      <c r="JAE52" s="46"/>
      <c r="JAF52" s="46"/>
      <c r="JAG52" s="46"/>
      <c r="JAH52" s="46"/>
      <c r="JAI52" s="46"/>
      <c r="JAJ52" s="46"/>
      <c r="JAK52" s="46"/>
      <c r="JAL52" s="46"/>
      <c r="JAM52" s="46"/>
      <c r="JAN52" s="46"/>
      <c r="JAO52" s="46"/>
      <c r="JAP52" s="46"/>
      <c r="JAQ52" s="46"/>
      <c r="JAR52" s="46"/>
      <c r="JAS52" s="46"/>
      <c r="JAT52" s="46"/>
      <c r="JAU52" s="46"/>
      <c r="JAV52" s="46"/>
      <c r="JAW52" s="46"/>
      <c r="JAX52" s="46"/>
      <c r="JAY52" s="46"/>
      <c r="JAZ52" s="46"/>
      <c r="JBA52" s="46"/>
      <c r="JBB52" s="46"/>
      <c r="JBC52" s="46"/>
      <c r="JBD52" s="46"/>
      <c r="JBE52" s="46"/>
      <c r="JBF52" s="46"/>
      <c r="JBG52" s="46"/>
      <c r="JBH52" s="46"/>
      <c r="JBI52" s="46"/>
      <c r="JBJ52" s="46"/>
      <c r="JBK52" s="46"/>
      <c r="JBL52" s="46"/>
      <c r="JBM52" s="46"/>
      <c r="JBN52" s="46"/>
      <c r="JBO52" s="46"/>
      <c r="JBP52" s="46"/>
      <c r="JBQ52" s="46"/>
      <c r="JBR52" s="46"/>
      <c r="JBS52" s="46"/>
      <c r="JBT52" s="46"/>
      <c r="JBU52" s="46"/>
      <c r="JBV52" s="46"/>
      <c r="JBW52" s="46"/>
      <c r="JBX52" s="46"/>
      <c r="JBY52" s="46"/>
      <c r="JBZ52" s="46"/>
      <c r="JCA52" s="46"/>
      <c r="JCB52" s="46"/>
      <c r="JCC52" s="46"/>
      <c r="JCD52" s="46"/>
      <c r="JCE52" s="46"/>
      <c r="JCF52" s="46"/>
      <c r="JCG52" s="46"/>
      <c r="JCH52" s="46"/>
      <c r="JCI52" s="46"/>
      <c r="JCJ52" s="46"/>
      <c r="JCK52" s="46"/>
      <c r="JCL52" s="46"/>
      <c r="JCM52" s="46"/>
      <c r="JCN52" s="46"/>
      <c r="JCO52" s="46"/>
      <c r="JCP52" s="46"/>
      <c r="JCQ52" s="46"/>
      <c r="JCR52" s="46"/>
      <c r="JCS52" s="46"/>
      <c r="JCT52" s="46"/>
      <c r="JCU52" s="46"/>
      <c r="JCV52" s="46"/>
      <c r="JCW52" s="46"/>
      <c r="JCX52" s="46"/>
      <c r="JCY52" s="46"/>
      <c r="JCZ52" s="46"/>
      <c r="JDA52" s="46"/>
      <c r="JDB52" s="46"/>
      <c r="JDC52" s="46"/>
      <c r="JDD52" s="46"/>
      <c r="JDE52" s="46"/>
      <c r="JDF52" s="46"/>
      <c r="JDG52" s="46"/>
      <c r="JDH52" s="46"/>
      <c r="JDI52" s="46"/>
      <c r="JDJ52" s="46"/>
      <c r="JDK52" s="46"/>
      <c r="JDL52" s="46"/>
      <c r="JDM52" s="46"/>
      <c r="JDN52" s="46"/>
      <c r="JDO52" s="46"/>
      <c r="JDP52" s="46"/>
      <c r="JDQ52" s="46"/>
      <c r="JDR52" s="46"/>
      <c r="JDS52" s="46"/>
      <c r="JDT52" s="46"/>
      <c r="JDU52" s="46"/>
      <c r="JDV52" s="46"/>
      <c r="JDW52" s="46"/>
      <c r="JDX52" s="46"/>
      <c r="JDY52" s="46"/>
      <c r="JDZ52" s="46"/>
      <c r="JEA52" s="46"/>
      <c r="JEB52" s="46"/>
      <c r="JEC52" s="46"/>
      <c r="JED52" s="46"/>
      <c r="JEE52" s="46"/>
      <c r="JEF52" s="46"/>
      <c r="JEG52" s="46"/>
      <c r="JEH52" s="46"/>
      <c r="JEI52" s="46"/>
      <c r="JEJ52" s="46"/>
      <c r="JEK52" s="46"/>
      <c r="JEL52" s="46"/>
      <c r="JEM52" s="46"/>
      <c r="JEN52" s="46"/>
      <c r="JEO52" s="46"/>
      <c r="JEP52" s="46"/>
      <c r="JEQ52" s="46"/>
      <c r="JER52" s="46"/>
      <c r="JES52" s="46"/>
      <c r="JET52" s="46"/>
      <c r="JEU52" s="46"/>
      <c r="JEV52" s="46"/>
      <c r="JEW52" s="46"/>
      <c r="JEX52" s="46"/>
      <c r="JEY52" s="46"/>
      <c r="JEZ52" s="46"/>
      <c r="JFA52" s="46"/>
      <c r="JFB52" s="46"/>
      <c r="JFC52" s="46"/>
      <c r="JFD52" s="46"/>
      <c r="JFE52" s="46"/>
      <c r="JFF52" s="46"/>
      <c r="JFG52" s="46"/>
      <c r="JFH52" s="46"/>
      <c r="JFI52" s="46"/>
      <c r="JFJ52" s="46"/>
      <c r="JFK52" s="46"/>
      <c r="JFL52" s="46"/>
      <c r="JFM52" s="46"/>
      <c r="JFN52" s="46"/>
      <c r="JFO52" s="46"/>
      <c r="JFP52" s="46"/>
      <c r="JFQ52" s="46"/>
      <c r="JFR52" s="46"/>
      <c r="JFS52" s="46"/>
      <c r="JFT52" s="46"/>
      <c r="JFU52" s="46"/>
      <c r="JFV52" s="46"/>
      <c r="JFW52" s="46"/>
      <c r="JFX52" s="46"/>
      <c r="JFY52" s="46"/>
      <c r="JFZ52" s="46"/>
      <c r="JGA52" s="46"/>
      <c r="JGB52" s="46"/>
      <c r="JGC52" s="46"/>
      <c r="JGD52" s="46"/>
      <c r="JGE52" s="46"/>
      <c r="JGF52" s="46"/>
      <c r="JGG52" s="46"/>
      <c r="JGH52" s="46"/>
      <c r="JGI52" s="46"/>
      <c r="JGJ52" s="46"/>
      <c r="JGK52" s="46"/>
      <c r="JGL52" s="46"/>
      <c r="JGM52" s="46"/>
      <c r="JGN52" s="46"/>
      <c r="JGO52" s="46"/>
      <c r="JGP52" s="46"/>
      <c r="JGQ52" s="46"/>
      <c r="JGR52" s="46"/>
      <c r="JGS52" s="46"/>
      <c r="JGT52" s="46"/>
      <c r="JGU52" s="46"/>
      <c r="JGV52" s="46"/>
      <c r="JGW52" s="46"/>
      <c r="JGX52" s="46"/>
      <c r="JGY52" s="46"/>
      <c r="JGZ52" s="46"/>
      <c r="JHA52" s="46"/>
      <c r="JHB52" s="46"/>
      <c r="JHC52" s="46"/>
      <c r="JHD52" s="46"/>
      <c r="JHE52" s="46"/>
      <c r="JHF52" s="46"/>
      <c r="JHG52" s="46"/>
      <c r="JHH52" s="46"/>
      <c r="JHI52" s="46"/>
      <c r="JHJ52" s="46"/>
      <c r="JHK52" s="46"/>
      <c r="JHL52" s="46"/>
      <c r="JHM52" s="46"/>
      <c r="JHN52" s="46"/>
      <c r="JHO52" s="46"/>
      <c r="JHP52" s="46"/>
      <c r="JHQ52" s="46"/>
      <c r="JHR52" s="46"/>
      <c r="JHS52" s="46"/>
      <c r="JHT52" s="46"/>
      <c r="JHU52" s="46"/>
      <c r="JHV52" s="46"/>
      <c r="JHW52" s="46"/>
      <c r="JHX52" s="46"/>
      <c r="JHY52" s="46"/>
      <c r="JHZ52" s="46"/>
      <c r="JIA52" s="46"/>
      <c r="JIB52" s="46"/>
      <c r="JIC52" s="46"/>
      <c r="JID52" s="46"/>
      <c r="JIE52" s="46"/>
      <c r="JIF52" s="46"/>
      <c r="JIG52" s="46"/>
      <c r="JIH52" s="46"/>
      <c r="JII52" s="46"/>
      <c r="JIJ52" s="46"/>
      <c r="JIK52" s="46"/>
      <c r="JIL52" s="46"/>
      <c r="JIM52" s="46"/>
      <c r="JIN52" s="46"/>
      <c r="JIO52" s="46"/>
      <c r="JIP52" s="46"/>
      <c r="JIQ52" s="46"/>
      <c r="JIR52" s="46"/>
      <c r="JIS52" s="46"/>
      <c r="JIT52" s="46"/>
      <c r="JIU52" s="46"/>
      <c r="JIV52" s="46"/>
      <c r="JIW52" s="46"/>
      <c r="JIX52" s="46"/>
      <c r="JIY52" s="46"/>
      <c r="JIZ52" s="46"/>
      <c r="JJA52" s="46"/>
      <c r="JJB52" s="46"/>
      <c r="JJC52" s="46"/>
      <c r="JJD52" s="46"/>
      <c r="JJE52" s="46"/>
      <c r="JJF52" s="46"/>
      <c r="JJG52" s="46"/>
      <c r="JJH52" s="46"/>
      <c r="JJI52" s="46"/>
      <c r="JJJ52" s="46"/>
      <c r="JJK52" s="46"/>
      <c r="JJL52" s="46"/>
      <c r="JJM52" s="46"/>
      <c r="JJN52" s="46"/>
      <c r="JJO52" s="46"/>
      <c r="JJP52" s="46"/>
      <c r="JJQ52" s="46"/>
      <c r="JJR52" s="46"/>
      <c r="JJS52" s="46"/>
      <c r="JJT52" s="46"/>
      <c r="JJU52" s="46"/>
      <c r="JJV52" s="46"/>
      <c r="JJW52" s="46"/>
      <c r="JJX52" s="46"/>
      <c r="JJY52" s="46"/>
      <c r="JJZ52" s="46"/>
      <c r="JKA52" s="46"/>
      <c r="JKB52" s="46"/>
      <c r="JKC52" s="46"/>
      <c r="JKD52" s="46"/>
      <c r="JKE52" s="46"/>
      <c r="JKF52" s="46"/>
      <c r="JKG52" s="46"/>
      <c r="JKH52" s="46"/>
      <c r="JKI52" s="46"/>
      <c r="JKJ52" s="46"/>
      <c r="JKK52" s="46"/>
      <c r="JKL52" s="46"/>
      <c r="JKM52" s="46"/>
      <c r="JKN52" s="46"/>
      <c r="JKO52" s="46"/>
      <c r="JKP52" s="46"/>
      <c r="JKQ52" s="46"/>
      <c r="JKR52" s="46"/>
      <c r="JKS52" s="46"/>
      <c r="JKT52" s="46"/>
      <c r="JKU52" s="46"/>
      <c r="JKV52" s="46"/>
      <c r="JKW52" s="46"/>
      <c r="JKX52" s="46"/>
      <c r="JKY52" s="46"/>
      <c r="JKZ52" s="46"/>
      <c r="JLA52" s="46"/>
      <c r="JLB52" s="46"/>
      <c r="JLC52" s="46"/>
      <c r="JLD52" s="46"/>
      <c r="JLE52" s="46"/>
      <c r="JLF52" s="46"/>
      <c r="JLG52" s="46"/>
      <c r="JLH52" s="46"/>
      <c r="JLI52" s="46"/>
      <c r="JLJ52" s="46"/>
      <c r="JLK52" s="46"/>
      <c r="JLL52" s="46"/>
      <c r="JLM52" s="46"/>
      <c r="JLN52" s="46"/>
      <c r="JLO52" s="46"/>
      <c r="JLP52" s="46"/>
      <c r="JLQ52" s="46"/>
      <c r="JLR52" s="46"/>
      <c r="JLS52" s="46"/>
      <c r="JLT52" s="46"/>
      <c r="JLU52" s="46"/>
      <c r="JLV52" s="46"/>
      <c r="JLW52" s="46"/>
      <c r="JLX52" s="46"/>
      <c r="JLY52" s="46"/>
      <c r="JLZ52" s="46"/>
      <c r="JMA52" s="46"/>
      <c r="JMB52" s="46"/>
      <c r="JMC52" s="46"/>
      <c r="JMD52" s="46"/>
      <c r="JME52" s="46"/>
      <c r="JMF52" s="46"/>
      <c r="JMG52" s="46"/>
      <c r="JMH52" s="46"/>
      <c r="JMI52" s="46"/>
      <c r="JMJ52" s="46"/>
      <c r="JMK52" s="46"/>
      <c r="JML52" s="46"/>
      <c r="JMM52" s="46"/>
      <c r="JMN52" s="46"/>
      <c r="JMO52" s="46"/>
      <c r="JMP52" s="46"/>
      <c r="JMQ52" s="46"/>
      <c r="JMR52" s="46"/>
      <c r="JMS52" s="46"/>
      <c r="JMT52" s="46"/>
      <c r="JMU52" s="46"/>
      <c r="JMV52" s="46"/>
      <c r="JMW52" s="46"/>
      <c r="JMX52" s="46"/>
      <c r="JMY52" s="46"/>
      <c r="JMZ52" s="46"/>
      <c r="JNA52" s="46"/>
      <c r="JNB52" s="46"/>
      <c r="JNC52" s="46"/>
      <c r="JND52" s="46"/>
      <c r="JNE52" s="46"/>
      <c r="JNF52" s="46"/>
      <c r="JNG52" s="46"/>
      <c r="JNH52" s="46"/>
      <c r="JNI52" s="46"/>
      <c r="JNJ52" s="46"/>
      <c r="JNK52" s="46"/>
      <c r="JNL52" s="46"/>
      <c r="JNM52" s="46"/>
      <c r="JNN52" s="46"/>
      <c r="JNO52" s="46"/>
      <c r="JNP52" s="46"/>
      <c r="JNQ52" s="46"/>
      <c r="JNR52" s="46"/>
      <c r="JNS52" s="46"/>
      <c r="JNT52" s="46"/>
      <c r="JNU52" s="46"/>
      <c r="JNV52" s="46"/>
      <c r="JNW52" s="46"/>
      <c r="JNX52" s="46"/>
      <c r="JNY52" s="46"/>
      <c r="JNZ52" s="46"/>
      <c r="JOA52" s="46"/>
      <c r="JOB52" s="46"/>
      <c r="JOC52" s="46"/>
      <c r="JOD52" s="46"/>
      <c r="JOE52" s="46"/>
      <c r="JOF52" s="46"/>
      <c r="JOG52" s="46"/>
      <c r="JOH52" s="46"/>
      <c r="JOI52" s="46"/>
      <c r="JOJ52" s="46"/>
      <c r="JOK52" s="46"/>
      <c r="JOL52" s="46"/>
      <c r="JOM52" s="46"/>
      <c r="JON52" s="46"/>
      <c r="JOO52" s="46"/>
      <c r="JOP52" s="46"/>
      <c r="JOQ52" s="46"/>
      <c r="JOR52" s="46"/>
      <c r="JOS52" s="46"/>
      <c r="JOT52" s="46"/>
      <c r="JOU52" s="46"/>
      <c r="JOV52" s="46"/>
      <c r="JOW52" s="46"/>
      <c r="JOX52" s="46"/>
      <c r="JOY52" s="46"/>
      <c r="JOZ52" s="46"/>
      <c r="JPA52" s="46"/>
      <c r="JPB52" s="46"/>
      <c r="JPC52" s="46"/>
      <c r="JPD52" s="46"/>
      <c r="JPE52" s="46"/>
      <c r="JPF52" s="46"/>
      <c r="JPG52" s="46"/>
      <c r="JPH52" s="46"/>
      <c r="JPI52" s="46"/>
      <c r="JPJ52" s="46"/>
      <c r="JPK52" s="46"/>
      <c r="JPL52" s="46"/>
      <c r="JPM52" s="46"/>
      <c r="JPN52" s="46"/>
      <c r="JPO52" s="46"/>
      <c r="JPP52" s="46"/>
      <c r="JPQ52" s="46"/>
      <c r="JPR52" s="46"/>
      <c r="JPS52" s="46"/>
      <c r="JPT52" s="46"/>
      <c r="JPU52" s="46"/>
      <c r="JPV52" s="46"/>
      <c r="JPW52" s="46"/>
      <c r="JPX52" s="46"/>
      <c r="JPY52" s="46"/>
      <c r="JPZ52" s="46"/>
      <c r="JQA52" s="46"/>
      <c r="JQB52" s="46"/>
      <c r="JQC52" s="46"/>
      <c r="JQD52" s="46"/>
      <c r="JQE52" s="46"/>
      <c r="JQF52" s="46"/>
      <c r="JQG52" s="46"/>
      <c r="JQH52" s="46"/>
      <c r="JQI52" s="46"/>
      <c r="JQJ52" s="46"/>
      <c r="JQK52" s="46"/>
      <c r="JQL52" s="46"/>
      <c r="JQM52" s="46"/>
      <c r="JQN52" s="46"/>
      <c r="JQO52" s="46"/>
      <c r="JQP52" s="46"/>
      <c r="JQQ52" s="46"/>
      <c r="JQR52" s="46"/>
      <c r="JQS52" s="46"/>
      <c r="JQT52" s="46"/>
      <c r="JQU52" s="46"/>
      <c r="JQV52" s="46"/>
      <c r="JQW52" s="46"/>
      <c r="JQX52" s="46"/>
      <c r="JQY52" s="46"/>
      <c r="JQZ52" s="46"/>
      <c r="JRA52" s="46"/>
      <c r="JRB52" s="46"/>
      <c r="JRC52" s="46"/>
      <c r="JRD52" s="46"/>
      <c r="JRE52" s="46"/>
      <c r="JRF52" s="46"/>
      <c r="JRG52" s="46"/>
      <c r="JRH52" s="46"/>
      <c r="JRI52" s="46"/>
      <c r="JRJ52" s="46"/>
      <c r="JRK52" s="46"/>
      <c r="JRL52" s="46"/>
      <c r="JRM52" s="46"/>
      <c r="JRN52" s="46"/>
      <c r="JRO52" s="46"/>
      <c r="JRP52" s="46"/>
      <c r="JRQ52" s="46"/>
      <c r="JRR52" s="46"/>
      <c r="JRS52" s="46"/>
      <c r="JRT52" s="46"/>
      <c r="JRU52" s="46"/>
      <c r="JRV52" s="46"/>
      <c r="JRW52" s="46"/>
      <c r="JRX52" s="46"/>
      <c r="JRY52" s="46"/>
      <c r="JRZ52" s="46"/>
      <c r="JSA52" s="46"/>
      <c r="JSB52" s="46"/>
      <c r="JSC52" s="46"/>
      <c r="JSD52" s="46"/>
      <c r="JSE52" s="46"/>
      <c r="JSF52" s="46"/>
      <c r="JSG52" s="46"/>
      <c r="JSH52" s="46"/>
      <c r="JSI52" s="46"/>
      <c r="JSJ52" s="46"/>
      <c r="JSK52" s="46"/>
      <c r="JSL52" s="46"/>
      <c r="JSM52" s="46"/>
      <c r="JSN52" s="46"/>
      <c r="JSO52" s="46"/>
      <c r="JSP52" s="46"/>
      <c r="JSQ52" s="46"/>
      <c r="JSR52" s="46"/>
      <c r="JSS52" s="46"/>
      <c r="JST52" s="46"/>
      <c r="JSU52" s="46"/>
      <c r="JSV52" s="46"/>
      <c r="JSW52" s="46"/>
      <c r="JSX52" s="46"/>
      <c r="JSY52" s="46"/>
      <c r="JSZ52" s="46"/>
      <c r="JTA52" s="46"/>
      <c r="JTB52" s="46"/>
      <c r="JTC52" s="46"/>
      <c r="JTD52" s="46"/>
      <c r="JTE52" s="46"/>
      <c r="JTF52" s="46"/>
      <c r="JTG52" s="46"/>
      <c r="JTH52" s="46"/>
      <c r="JTI52" s="46"/>
      <c r="JTJ52" s="46"/>
      <c r="JTK52" s="46"/>
      <c r="JTL52" s="46"/>
      <c r="JTM52" s="46"/>
      <c r="JTN52" s="46"/>
      <c r="JTO52" s="46"/>
      <c r="JTP52" s="46"/>
      <c r="JTQ52" s="46"/>
      <c r="JTR52" s="46"/>
      <c r="JTS52" s="46"/>
      <c r="JTT52" s="46"/>
      <c r="JTU52" s="46"/>
      <c r="JTV52" s="46"/>
      <c r="JTW52" s="46"/>
      <c r="JTX52" s="46"/>
      <c r="JTY52" s="46"/>
      <c r="JTZ52" s="46"/>
      <c r="JUA52" s="46"/>
      <c r="JUB52" s="46"/>
      <c r="JUC52" s="46"/>
      <c r="JUD52" s="46"/>
      <c r="JUE52" s="46"/>
      <c r="JUF52" s="46"/>
      <c r="JUG52" s="46"/>
      <c r="JUH52" s="46"/>
      <c r="JUI52" s="46"/>
      <c r="JUJ52" s="46"/>
      <c r="JUK52" s="46"/>
      <c r="JUL52" s="46"/>
      <c r="JUM52" s="46"/>
      <c r="JUN52" s="46"/>
      <c r="JUO52" s="46"/>
      <c r="JUP52" s="46"/>
      <c r="JUQ52" s="46"/>
      <c r="JUR52" s="46"/>
      <c r="JUS52" s="46"/>
      <c r="JUT52" s="46"/>
      <c r="JUU52" s="46"/>
      <c r="JUV52" s="46"/>
      <c r="JUW52" s="46"/>
      <c r="JUX52" s="46"/>
      <c r="JUY52" s="46"/>
      <c r="JUZ52" s="46"/>
      <c r="JVA52" s="46"/>
      <c r="JVB52" s="46"/>
      <c r="JVC52" s="46"/>
      <c r="JVD52" s="46"/>
      <c r="JVE52" s="46"/>
      <c r="JVF52" s="46"/>
      <c r="JVG52" s="46"/>
      <c r="JVH52" s="46"/>
      <c r="JVI52" s="46"/>
      <c r="JVJ52" s="46"/>
      <c r="JVK52" s="46"/>
      <c r="JVL52" s="46"/>
      <c r="JVM52" s="46"/>
      <c r="JVN52" s="46"/>
      <c r="JVO52" s="46"/>
      <c r="JVP52" s="46"/>
      <c r="JVQ52" s="46"/>
      <c r="JVR52" s="46"/>
      <c r="JVS52" s="46"/>
      <c r="JVT52" s="46"/>
      <c r="JVU52" s="46"/>
      <c r="JVV52" s="46"/>
      <c r="JVW52" s="46"/>
      <c r="JVX52" s="46"/>
      <c r="JVY52" s="46"/>
      <c r="JVZ52" s="46"/>
      <c r="JWA52" s="46"/>
      <c r="JWB52" s="46"/>
      <c r="JWC52" s="46"/>
      <c r="JWD52" s="46"/>
      <c r="JWE52" s="46"/>
      <c r="JWF52" s="46"/>
      <c r="JWG52" s="46"/>
      <c r="JWH52" s="46"/>
      <c r="JWI52" s="46"/>
      <c r="JWJ52" s="46"/>
      <c r="JWK52" s="46"/>
      <c r="JWL52" s="46"/>
      <c r="JWM52" s="46"/>
      <c r="JWN52" s="46"/>
      <c r="JWO52" s="46"/>
      <c r="JWP52" s="46"/>
      <c r="JWQ52" s="46"/>
      <c r="JWR52" s="46"/>
      <c r="JWS52" s="46"/>
      <c r="JWT52" s="46"/>
      <c r="JWU52" s="46"/>
      <c r="JWV52" s="46"/>
      <c r="JWW52" s="46"/>
      <c r="JWX52" s="46"/>
      <c r="JWY52" s="46"/>
      <c r="JWZ52" s="46"/>
      <c r="JXA52" s="46"/>
      <c r="JXB52" s="46"/>
      <c r="JXC52" s="46"/>
      <c r="JXD52" s="46"/>
      <c r="JXE52" s="46"/>
      <c r="JXF52" s="46"/>
      <c r="JXG52" s="46"/>
      <c r="JXH52" s="46"/>
      <c r="JXI52" s="46"/>
      <c r="JXJ52" s="46"/>
      <c r="JXK52" s="46"/>
      <c r="JXL52" s="46"/>
      <c r="JXM52" s="46"/>
      <c r="JXN52" s="46"/>
      <c r="JXO52" s="46"/>
      <c r="JXP52" s="46"/>
      <c r="JXQ52" s="46"/>
      <c r="JXR52" s="46"/>
      <c r="JXS52" s="46"/>
      <c r="JXT52" s="46"/>
      <c r="JXU52" s="46"/>
      <c r="JXV52" s="46"/>
      <c r="JXW52" s="46"/>
      <c r="JXX52" s="46"/>
      <c r="JXY52" s="46"/>
      <c r="JXZ52" s="46"/>
      <c r="JYA52" s="46"/>
      <c r="JYB52" s="46"/>
      <c r="JYC52" s="46"/>
      <c r="JYD52" s="46"/>
      <c r="JYE52" s="46"/>
      <c r="JYF52" s="46"/>
      <c r="JYG52" s="46"/>
      <c r="JYH52" s="46"/>
      <c r="JYI52" s="46"/>
      <c r="JYJ52" s="46"/>
      <c r="JYK52" s="46"/>
      <c r="JYL52" s="46"/>
      <c r="JYM52" s="46"/>
      <c r="JYN52" s="46"/>
      <c r="JYO52" s="46"/>
      <c r="JYP52" s="46"/>
      <c r="JYQ52" s="46"/>
      <c r="JYR52" s="46"/>
      <c r="JYS52" s="46"/>
      <c r="JYT52" s="46"/>
      <c r="JYU52" s="46"/>
      <c r="JYV52" s="46"/>
      <c r="JYW52" s="46"/>
      <c r="JYX52" s="46"/>
      <c r="JYY52" s="46"/>
      <c r="JYZ52" s="46"/>
      <c r="JZA52" s="46"/>
      <c r="JZB52" s="46"/>
      <c r="JZC52" s="46"/>
      <c r="JZD52" s="46"/>
      <c r="JZE52" s="46"/>
      <c r="JZF52" s="46"/>
      <c r="JZG52" s="46"/>
      <c r="JZH52" s="46"/>
      <c r="JZI52" s="46"/>
      <c r="JZJ52" s="46"/>
      <c r="JZK52" s="46"/>
      <c r="JZL52" s="46"/>
      <c r="JZM52" s="46"/>
      <c r="JZN52" s="46"/>
      <c r="JZO52" s="46"/>
      <c r="JZP52" s="46"/>
      <c r="JZQ52" s="46"/>
      <c r="JZR52" s="46"/>
      <c r="JZS52" s="46"/>
      <c r="JZT52" s="46"/>
      <c r="JZU52" s="46"/>
      <c r="JZV52" s="46"/>
      <c r="JZW52" s="46"/>
      <c r="JZX52" s="46"/>
      <c r="JZY52" s="46"/>
      <c r="JZZ52" s="46"/>
      <c r="KAA52" s="46"/>
      <c r="KAB52" s="46"/>
      <c r="KAC52" s="46"/>
      <c r="KAD52" s="46"/>
      <c r="KAE52" s="46"/>
      <c r="KAF52" s="46"/>
      <c r="KAG52" s="46"/>
      <c r="KAH52" s="46"/>
      <c r="KAI52" s="46"/>
      <c r="KAJ52" s="46"/>
      <c r="KAK52" s="46"/>
      <c r="KAL52" s="46"/>
      <c r="KAM52" s="46"/>
      <c r="KAN52" s="46"/>
      <c r="KAO52" s="46"/>
      <c r="KAP52" s="46"/>
      <c r="KAQ52" s="46"/>
      <c r="KAR52" s="46"/>
      <c r="KAS52" s="46"/>
      <c r="KAT52" s="46"/>
      <c r="KAU52" s="46"/>
      <c r="KAV52" s="46"/>
      <c r="KAW52" s="46"/>
      <c r="KAX52" s="46"/>
      <c r="KAY52" s="46"/>
      <c r="KAZ52" s="46"/>
      <c r="KBA52" s="46"/>
      <c r="KBB52" s="46"/>
      <c r="KBC52" s="46"/>
      <c r="KBD52" s="46"/>
      <c r="KBE52" s="46"/>
      <c r="KBF52" s="46"/>
      <c r="KBG52" s="46"/>
      <c r="KBH52" s="46"/>
      <c r="KBI52" s="46"/>
      <c r="KBJ52" s="46"/>
      <c r="KBK52" s="46"/>
      <c r="KBL52" s="46"/>
      <c r="KBM52" s="46"/>
      <c r="KBN52" s="46"/>
      <c r="KBO52" s="46"/>
      <c r="KBP52" s="46"/>
      <c r="KBQ52" s="46"/>
      <c r="KBR52" s="46"/>
      <c r="KBS52" s="46"/>
      <c r="KBT52" s="46"/>
      <c r="KBU52" s="46"/>
      <c r="KBV52" s="46"/>
      <c r="KBW52" s="46"/>
      <c r="KBX52" s="46"/>
      <c r="KBY52" s="46"/>
      <c r="KBZ52" s="46"/>
      <c r="KCA52" s="46"/>
      <c r="KCB52" s="46"/>
      <c r="KCC52" s="46"/>
      <c r="KCD52" s="46"/>
      <c r="KCE52" s="46"/>
      <c r="KCF52" s="46"/>
      <c r="KCG52" s="46"/>
      <c r="KCH52" s="46"/>
      <c r="KCI52" s="46"/>
      <c r="KCJ52" s="46"/>
      <c r="KCK52" s="46"/>
      <c r="KCL52" s="46"/>
      <c r="KCM52" s="46"/>
      <c r="KCN52" s="46"/>
      <c r="KCO52" s="46"/>
      <c r="KCP52" s="46"/>
      <c r="KCQ52" s="46"/>
      <c r="KCR52" s="46"/>
      <c r="KCS52" s="46"/>
      <c r="KCT52" s="46"/>
      <c r="KCU52" s="46"/>
      <c r="KCV52" s="46"/>
      <c r="KCW52" s="46"/>
      <c r="KCX52" s="46"/>
      <c r="KCY52" s="46"/>
      <c r="KCZ52" s="46"/>
      <c r="KDA52" s="46"/>
      <c r="KDB52" s="46"/>
      <c r="KDC52" s="46"/>
      <c r="KDD52" s="46"/>
      <c r="KDE52" s="46"/>
      <c r="KDF52" s="46"/>
      <c r="KDG52" s="46"/>
      <c r="KDH52" s="46"/>
      <c r="KDI52" s="46"/>
      <c r="KDJ52" s="46"/>
      <c r="KDK52" s="46"/>
      <c r="KDL52" s="46"/>
      <c r="KDM52" s="46"/>
      <c r="KDN52" s="46"/>
      <c r="KDO52" s="46"/>
      <c r="KDP52" s="46"/>
      <c r="KDQ52" s="46"/>
      <c r="KDR52" s="46"/>
      <c r="KDS52" s="46"/>
      <c r="KDT52" s="46"/>
      <c r="KDU52" s="46"/>
      <c r="KDV52" s="46"/>
      <c r="KDW52" s="46"/>
      <c r="KDX52" s="46"/>
      <c r="KDY52" s="46"/>
      <c r="KDZ52" s="46"/>
      <c r="KEA52" s="46"/>
      <c r="KEB52" s="46"/>
      <c r="KEC52" s="46"/>
      <c r="KED52" s="46"/>
      <c r="KEE52" s="46"/>
      <c r="KEF52" s="46"/>
      <c r="KEG52" s="46"/>
      <c r="KEH52" s="46"/>
      <c r="KEI52" s="46"/>
      <c r="KEJ52" s="46"/>
      <c r="KEK52" s="46"/>
      <c r="KEL52" s="46"/>
      <c r="KEM52" s="46"/>
      <c r="KEN52" s="46"/>
      <c r="KEO52" s="46"/>
      <c r="KEP52" s="46"/>
      <c r="KEQ52" s="46"/>
      <c r="KER52" s="46"/>
      <c r="KES52" s="46"/>
      <c r="KET52" s="46"/>
      <c r="KEU52" s="46"/>
      <c r="KEV52" s="46"/>
      <c r="KEW52" s="46"/>
      <c r="KEX52" s="46"/>
      <c r="KEY52" s="46"/>
      <c r="KEZ52" s="46"/>
      <c r="KFA52" s="46"/>
      <c r="KFB52" s="46"/>
      <c r="KFC52" s="46"/>
      <c r="KFD52" s="46"/>
      <c r="KFE52" s="46"/>
      <c r="KFF52" s="46"/>
      <c r="KFG52" s="46"/>
      <c r="KFH52" s="46"/>
      <c r="KFI52" s="46"/>
      <c r="KFJ52" s="46"/>
      <c r="KFK52" s="46"/>
      <c r="KFL52" s="46"/>
      <c r="KFM52" s="46"/>
      <c r="KFN52" s="46"/>
      <c r="KFO52" s="46"/>
      <c r="KFP52" s="46"/>
      <c r="KFQ52" s="46"/>
      <c r="KFR52" s="46"/>
      <c r="KFS52" s="46"/>
      <c r="KFT52" s="46"/>
      <c r="KFU52" s="46"/>
      <c r="KFV52" s="46"/>
      <c r="KFW52" s="46"/>
      <c r="KFX52" s="46"/>
      <c r="KFY52" s="46"/>
      <c r="KFZ52" s="46"/>
      <c r="KGA52" s="46"/>
      <c r="KGB52" s="46"/>
      <c r="KGC52" s="46"/>
      <c r="KGD52" s="46"/>
      <c r="KGE52" s="46"/>
      <c r="KGF52" s="46"/>
      <c r="KGG52" s="46"/>
      <c r="KGH52" s="46"/>
      <c r="KGI52" s="46"/>
      <c r="KGJ52" s="46"/>
      <c r="KGK52" s="46"/>
      <c r="KGL52" s="46"/>
      <c r="KGM52" s="46"/>
      <c r="KGN52" s="46"/>
      <c r="KGO52" s="46"/>
      <c r="KGP52" s="46"/>
      <c r="KGQ52" s="46"/>
      <c r="KGR52" s="46"/>
      <c r="KGS52" s="46"/>
      <c r="KGT52" s="46"/>
      <c r="KGU52" s="46"/>
      <c r="KGV52" s="46"/>
      <c r="KGW52" s="46"/>
      <c r="KGX52" s="46"/>
      <c r="KGY52" s="46"/>
      <c r="KGZ52" s="46"/>
      <c r="KHA52" s="46"/>
      <c r="KHB52" s="46"/>
      <c r="KHC52" s="46"/>
      <c r="KHD52" s="46"/>
      <c r="KHE52" s="46"/>
      <c r="KHF52" s="46"/>
      <c r="KHG52" s="46"/>
      <c r="KHH52" s="46"/>
      <c r="KHI52" s="46"/>
      <c r="KHJ52" s="46"/>
      <c r="KHK52" s="46"/>
      <c r="KHL52" s="46"/>
      <c r="KHM52" s="46"/>
      <c r="KHN52" s="46"/>
      <c r="KHO52" s="46"/>
      <c r="KHP52" s="46"/>
      <c r="KHQ52" s="46"/>
      <c r="KHR52" s="46"/>
      <c r="KHS52" s="46"/>
      <c r="KHT52" s="46"/>
      <c r="KHU52" s="46"/>
      <c r="KHV52" s="46"/>
      <c r="KHW52" s="46"/>
      <c r="KHX52" s="46"/>
      <c r="KHY52" s="46"/>
      <c r="KHZ52" s="46"/>
      <c r="KIA52" s="46"/>
      <c r="KIB52" s="46"/>
      <c r="KIC52" s="46"/>
      <c r="KID52" s="46"/>
      <c r="KIE52" s="46"/>
      <c r="KIF52" s="46"/>
      <c r="KIG52" s="46"/>
      <c r="KIH52" s="46"/>
      <c r="KII52" s="46"/>
      <c r="KIJ52" s="46"/>
      <c r="KIK52" s="46"/>
      <c r="KIL52" s="46"/>
      <c r="KIM52" s="46"/>
      <c r="KIN52" s="46"/>
      <c r="KIO52" s="46"/>
      <c r="KIP52" s="46"/>
      <c r="KIQ52" s="46"/>
      <c r="KIR52" s="46"/>
      <c r="KIS52" s="46"/>
      <c r="KIT52" s="46"/>
      <c r="KIU52" s="46"/>
      <c r="KIV52" s="46"/>
      <c r="KIW52" s="46"/>
      <c r="KIX52" s="46"/>
      <c r="KIY52" s="46"/>
      <c r="KIZ52" s="46"/>
      <c r="KJA52" s="46"/>
      <c r="KJB52" s="46"/>
      <c r="KJC52" s="46"/>
      <c r="KJD52" s="46"/>
      <c r="KJE52" s="46"/>
      <c r="KJF52" s="46"/>
      <c r="KJG52" s="46"/>
      <c r="KJH52" s="46"/>
      <c r="KJI52" s="46"/>
      <c r="KJJ52" s="46"/>
      <c r="KJK52" s="46"/>
      <c r="KJL52" s="46"/>
      <c r="KJM52" s="46"/>
      <c r="KJN52" s="46"/>
      <c r="KJO52" s="46"/>
      <c r="KJP52" s="46"/>
      <c r="KJQ52" s="46"/>
      <c r="KJR52" s="46"/>
      <c r="KJS52" s="46"/>
      <c r="KJT52" s="46"/>
      <c r="KJU52" s="46"/>
      <c r="KJV52" s="46"/>
      <c r="KJW52" s="46"/>
      <c r="KJX52" s="46"/>
      <c r="KJY52" s="46"/>
      <c r="KJZ52" s="46"/>
      <c r="KKA52" s="46"/>
      <c r="KKB52" s="46"/>
      <c r="KKC52" s="46"/>
      <c r="KKD52" s="46"/>
      <c r="KKE52" s="46"/>
      <c r="KKF52" s="46"/>
      <c r="KKG52" s="46"/>
      <c r="KKH52" s="46"/>
      <c r="KKI52" s="46"/>
      <c r="KKJ52" s="46"/>
      <c r="KKK52" s="46"/>
      <c r="KKL52" s="46"/>
      <c r="KKM52" s="46"/>
      <c r="KKN52" s="46"/>
      <c r="KKO52" s="46"/>
      <c r="KKP52" s="46"/>
      <c r="KKQ52" s="46"/>
      <c r="KKR52" s="46"/>
      <c r="KKS52" s="46"/>
      <c r="KKT52" s="46"/>
      <c r="KKU52" s="46"/>
      <c r="KKV52" s="46"/>
      <c r="KKW52" s="46"/>
      <c r="KKX52" s="46"/>
      <c r="KKY52" s="46"/>
      <c r="KKZ52" s="46"/>
      <c r="KLA52" s="46"/>
      <c r="KLB52" s="46"/>
      <c r="KLC52" s="46"/>
      <c r="KLD52" s="46"/>
      <c r="KLE52" s="46"/>
      <c r="KLF52" s="46"/>
      <c r="KLG52" s="46"/>
      <c r="KLH52" s="46"/>
      <c r="KLI52" s="46"/>
      <c r="KLJ52" s="46"/>
      <c r="KLK52" s="46"/>
      <c r="KLL52" s="46"/>
      <c r="KLM52" s="46"/>
      <c r="KLN52" s="46"/>
      <c r="KLO52" s="46"/>
      <c r="KLP52" s="46"/>
      <c r="KLQ52" s="46"/>
      <c r="KLR52" s="46"/>
      <c r="KLS52" s="46"/>
      <c r="KLT52" s="46"/>
      <c r="KLU52" s="46"/>
      <c r="KLV52" s="46"/>
      <c r="KLW52" s="46"/>
      <c r="KLX52" s="46"/>
      <c r="KLY52" s="46"/>
      <c r="KLZ52" s="46"/>
      <c r="KMA52" s="46"/>
      <c r="KMB52" s="46"/>
      <c r="KMC52" s="46"/>
      <c r="KMD52" s="46"/>
      <c r="KME52" s="46"/>
      <c r="KMF52" s="46"/>
      <c r="KMG52" s="46"/>
      <c r="KMH52" s="46"/>
      <c r="KMI52" s="46"/>
      <c r="KMJ52" s="46"/>
      <c r="KMK52" s="46"/>
      <c r="KML52" s="46"/>
      <c r="KMM52" s="46"/>
      <c r="KMN52" s="46"/>
      <c r="KMO52" s="46"/>
      <c r="KMP52" s="46"/>
      <c r="KMQ52" s="46"/>
      <c r="KMR52" s="46"/>
      <c r="KMS52" s="46"/>
      <c r="KMT52" s="46"/>
      <c r="KMU52" s="46"/>
      <c r="KMV52" s="46"/>
      <c r="KMW52" s="46"/>
      <c r="KMX52" s="46"/>
      <c r="KMY52" s="46"/>
      <c r="KMZ52" s="46"/>
      <c r="KNA52" s="46"/>
      <c r="KNB52" s="46"/>
      <c r="KNC52" s="46"/>
      <c r="KND52" s="46"/>
      <c r="KNE52" s="46"/>
      <c r="KNF52" s="46"/>
      <c r="KNG52" s="46"/>
      <c r="KNH52" s="46"/>
      <c r="KNI52" s="46"/>
      <c r="KNJ52" s="46"/>
      <c r="KNK52" s="46"/>
      <c r="KNL52" s="46"/>
      <c r="KNM52" s="46"/>
      <c r="KNN52" s="46"/>
      <c r="KNO52" s="46"/>
      <c r="KNP52" s="46"/>
      <c r="KNQ52" s="46"/>
      <c r="KNR52" s="46"/>
      <c r="KNS52" s="46"/>
      <c r="KNT52" s="46"/>
      <c r="KNU52" s="46"/>
      <c r="KNV52" s="46"/>
      <c r="KNW52" s="46"/>
      <c r="KNX52" s="46"/>
      <c r="KNY52" s="46"/>
      <c r="KNZ52" s="46"/>
      <c r="KOA52" s="46"/>
      <c r="KOB52" s="46"/>
      <c r="KOC52" s="46"/>
      <c r="KOD52" s="46"/>
      <c r="KOE52" s="46"/>
      <c r="KOF52" s="46"/>
      <c r="KOG52" s="46"/>
      <c r="KOH52" s="46"/>
      <c r="KOI52" s="46"/>
      <c r="KOJ52" s="46"/>
      <c r="KOK52" s="46"/>
      <c r="KOL52" s="46"/>
      <c r="KOM52" s="46"/>
      <c r="KON52" s="46"/>
      <c r="KOO52" s="46"/>
      <c r="KOP52" s="46"/>
      <c r="KOQ52" s="46"/>
      <c r="KOR52" s="46"/>
      <c r="KOS52" s="46"/>
      <c r="KOT52" s="46"/>
      <c r="KOU52" s="46"/>
      <c r="KOV52" s="46"/>
      <c r="KOW52" s="46"/>
      <c r="KOX52" s="46"/>
      <c r="KOY52" s="46"/>
      <c r="KOZ52" s="46"/>
      <c r="KPA52" s="46"/>
      <c r="KPB52" s="46"/>
      <c r="KPC52" s="46"/>
      <c r="KPD52" s="46"/>
      <c r="KPE52" s="46"/>
      <c r="KPF52" s="46"/>
      <c r="KPG52" s="46"/>
      <c r="KPH52" s="46"/>
      <c r="KPI52" s="46"/>
      <c r="KPJ52" s="46"/>
      <c r="KPK52" s="46"/>
      <c r="KPL52" s="46"/>
      <c r="KPM52" s="46"/>
      <c r="KPN52" s="46"/>
      <c r="KPO52" s="46"/>
      <c r="KPP52" s="46"/>
      <c r="KPQ52" s="46"/>
      <c r="KPR52" s="46"/>
      <c r="KPS52" s="46"/>
      <c r="KPT52" s="46"/>
      <c r="KPU52" s="46"/>
      <c r="KPV52" s="46"/>
      <c r="KPW52" s="46"/>
      <c r="KPX52" s="46"/>
      <c r="KPY52" s="46"/>
      <c r="KPZ52" s="46"/>
      <c r="KQA52" s="46"/>
      <c r="KQB52" s="46"/>
      <c r="KQC52" s="46"/>
      <c r="KQD52" s="46"/>
      <c r="KQE52" s="46"/>
      <c r="KQF52" s="46"/>
      <c r="KQG52" s="46"/>
      <c r="KQH52" s="46"/>
      <c r="KQI52" s="46"/>
      <c r="KQJ52" s="46"/>
      <c r="KQK52" s="46"/>
      <c r="KQL52" s="46"/>
      <c r="KQM52" s="46"/>
      <c r="KQN52" s="46"/>
      <c r="KQO52" s="46"/>
      <c r="KQP52" s="46"/>
      <c r="KQQ52" s="46"/>
      <c r="KQR52" s="46"/>
      <c r="KQS52" s="46"/>
      <c r="KQT52" s="46"/>
      <c r="KQU52" s="46"/>
      <c r="KQV52" s="46"/>
      <c r="KQW52" s="46"/>
      <c r="KQX52" s="46"/>
      <c r="KQY52" s="46"/>
      <c r="KQZ52" s="46"/>
      <c r="KRA52" s="46"/>
      <c r="KRB52" s="46"/>
      <c r="KRC52" s="46"/>
      <c r="KRD52" s="46"/>
      <c r="KRE52" s="46"/>
      <c r="KRF52" s="46"/>
      <c r="KRG52" s="46"/>
      <c r="KRH52" s="46"/>
      <c r="KRI52" s="46"/>
      <c r="KRJ52" s="46"/>
      <c r="KRK52" s="46"/>
      <c r="KRL52" s="46"/>
      <c r="KRM52" s="46"/>
      <c r="KRN52" s="46"/>
      <c r="KRO52" s="46"/>
      <c r="KRP52" s="46"/>
      <c r="KRQ52" s="46"/>
      <c r="KRR52" s="46"/>
      <c r="KRS52" s="46"/>
      <c r="KRT52" s="46"/>
      <c r="KRU52" s="46"/>
      <c r="KRV52" s="46"/>
      <c r="KRW52" s="46"/>
      <c r="KRX52" s="46"/>
      <c r="KRY52" s="46"/>
      <c r="KRZ52" s="46"/>
      <c r="KSA52" s="46"/>
      <c r="KSB52" s="46"/>
      <c r="KSC52" s="46"/>
      <c r="KSD52" s="46"/>
      <c r="KSE52" s="46"/>
      <c r="KSF52" s="46"/>
      <c r="KSG52" s="46"/>
      <c r="KSH52" s="46"/>
      <c r="KSI52" s="46"/>
      <c r="KSJ52" s="46"/>
      <c r="KSK52" s="46"/>
      <c r="KSL52" s="46"/>
      <c r="KSM52" s="46"/>
      <c r="KSN52" s="46"/>
      <c r="KSO52" s="46"/>
      <c r="KSP52" s="46"/>
      <c r="KSQ52" s="46"/>
      <c r="KSR52" s="46"/>
      <c r="KSS52" s="46"/>
      <c r="KST52" s="46"/>
      <c r="KSU52" s="46"/>
      <c r="KSV52" s="46"/>
      <c r="KSW52" s="46"/>
      <c r="KSX52" s="46"/>
      <c r="KSY52" s="46"/>
      <c r="KSZ52" s="46"/>
      <c r="KTA52" s="46"/>
      <c r="KTB52" s="46"/>
      <c r="KTC52" s="46"/>
      <c r="KTD52" s="46"/>
      <c r="KTE52" s="46"/>
      <c r="KTF52" s="46"/>
      <c r="KTG52" s="46"/>
      <c r="KTH52" s="46"/>
      <c r="KTI52" s="46"/>
      <c r="KTJ52" s="46"/>
      <c r="KTK52" s="46"/>
      <c r="KTL52" s="46"/>
      <c r="KTM52" s="46"/>
      <c r="KTN52" s="46"/>
      <c r="KTO52" s="46"/>
      <c r="KTP52" s="46"/>
      <c r="KTQ52" s="46"/>
      <c r="KTR52" s="46"/>
      <c r="KTS52" s="46"/>
      <c r="KTT52" s="46"/>
      <c r="KTU52" s="46"/>
      <c r="KTV52" s="46"/>
      <c r="KTW52" s="46"/>
      <c r="KTX52" s="46"/>
      <c r="KTY52" s="46"/>
      <c r="KTZ52" s="46"/>
      <c r="KUA52" s="46"/>
      <c r="KUB52" s="46"/>
      <c r="KUC52" s="46"/>
      <c r="KUD52" s="46"/>
      <c r="KUE52" s="46"/>
      <c r="KUF52" s="46"/>
      <c r="KUG52" s="46"/>
      <c r="KUH52" s="46"/>
      <c r="KUI52" s="46"/>
      <c r="KUJ52" s="46"/>
      <c r="KUK52" s="46"/>
      <c r="KUL52" s="46"/>
      <c r="KUM52" s="46"/>
      <c r="KUN52" s="46"/>
      <c r="KUO52" s="46"/>
      <c r="KUP52" s="46"/>
      <c r="KUQ52" s="46"/>
      <c r="KUR52" s="46"/>
      <c r="KUS52" s="46"/>
      <c r="KUT52" s="46"/>
      <c r="KUU52" s="46"/>
      <c r="KUV52" s="46"/>
      <c r="KUW52" s="46"/>
      <c r="KUX52" s="46"/>
      <c r="KUY52" s="46"/>
      <c r="KUZ52" s="46"/>
      <c r="KVA52" s="46"/>
      <c r="KVB52" s="46"/>
      <c r="KVC52" s="46"/>
      <c r="KVD52" s="46"/>
      <c r="KVE52" s="46"/>
      <c r="KVF52" s="46"/>
      <c r="KVG52" s="46"/>
      <c r="KVH52" s="46"/>
      <c r="KVI52" s="46"/>
      <c r="KVJ52" s="46"/>
      <c r="KVK52" s="46"/>
      <c r="KVL52" s="46"/>
      <c r="KVM52" s="46"/>
      <c r="KVN52" s="46"/>
      <c r="KVO52" s="46"/>
      <c r="KVP52" s="46"/>
      <c r="KVQ52" s="46"/>
      <c r="KVR52" s="46"/>
      <c r="KVS52" s="46"/>
      <c r="KVT52" s="46"/>
      <c r="KVU52" s="46"/>
      <c r="KVV52" s="46"/>
      <c r="KVW52" s="46"/>
      <c r="KVX52" s="46"/>
      <c r="KVY52" s="46"/>
      <c r="KVZ52" s="46"/>
      <c r="KWA52" s="46"/>
      <c r="KWB52" s="46"/>
      <c r="KWC52" s="46"/>
      <c r="KWD52" s="46"/>
      <c r="KWE52" s="46"/>
      <c r="KWF52" s="46"/>
      <c r="KWG52" s="46"/>
      <c r="KWH52" s="46"/>
      <c r="KWI52" s="46"/>
      <c r="KWJ52" s="46"/>
      <c r="KWK52" s="46"/>
      <c r="KWL52" s="46"/>
      <c r="KWM52" s="46"/>
      <c r="KWN52" s="46"/>
      <c r="KWO52" s="46"/>
      <c r="KWP52" s="46"/>
      <c r="KWQ52" s="46"/>
      <c r="KWR52" s="46"/>
      <c r="KWS52" s="46"/>
      <c r="KWT52" s="46"/>
      <c r="KWU52" s="46"/>
      <c r="KWV52" s="46"/>
      <c r="KWW52" s="46"/>
      <c r="KWX52" s="46"/>
      <c r="KWY52" s="46"/>
      <c r="KWZ52" s="46"/>
      <c r="KXA52" s="46"/>
      <c r="KXB52" s="46"/>
      <c r="KXC52" s="46"/>
      <c r="KXD52" s="46"/>
      <c r="KXE52" s="46"/>
      <c r="KXF52" s="46"/>
      <c r="KXG52" s="46"/>
      <c r="KXH52" s="46"/>
      <c r="KXI52" s="46"/>
      <c r="KXJ52" s="46"/>
      <c r="KXK52" s="46"/>
      <c r="KXL52" s="46"/>
      <c r="KXM52" s="46"/>
      <c r="KXN52" s="46"/>
      <c r="KXO52" s="46"/>
      <c r="KXP52" s="46"/>
      <c r="KXQ52" s="46"/>
      <c r="KXR52" s="46"/>
      <c r="KXS52" s="46"/>
      <c r="KXT52" s="46"/>
      <c r="KXU52" s="46"/>
      <c r="KXV52" s="46"/>
      <c r="KXW52" s="46"/>
      <c r="KXX52" s="46"/>
      <c r="KXY52" s="46"/>
      <c r="KXZ52" s="46"/>
      <c r="KYA52" s="46"/>
      <c r="KYB52" s="46"/>
      <c r="KYC52" s="46"/>
      <c r="KYD52" s="46"/>
      <c r="KYE52" s="46"/>
      <c r="KYF52" s="46"/>
      <c r="KYG52" s="46"/>
      <c r="KYH52" s="46"/>
      <c r="KYI52" s="46"/>
      <c r="KYJ52" s="46"/>
      <c r="KYK52" s="46"/>
      <c r="KYL52" s="46"/>
      <c r="KYM52" s="46"/>
      <c r="KYN52" s="46"/>
      <c r="KYO52" s="46"/>
      <c r="KYP52" s="46"/>
      <c r="KYQ52" s="46"/>
      <c r="KYR52" s="46"/>
      <c r="KYS52" s="46"/>
      <c r="KYT52" s="46"/>
      <c r="KYU52" s="46"/>
      <c r="KYV52" s="46"/>
      <c r="KYW52" s="46"/>
      <c r="KYX52" s="46"/>
      <c r="KYY52" s="46"/>
      <c r="KYZ52" s="46"/>
      <c r="KZA52" s="46"/>
      <c r="KZB52" s="46"/>
      <c r="KZC52" s="46"/>
      <c r="KZD52" s="46"/>
      <c r="KZE52" s="46"/>
      <c r="KZF52" s="46"/>
      <c r="KZG52" s="46"/>
      <c r="KZH52" s="46"/>
      <c r="KZI52" s="46"/>
      <c r="KZJ52" s="46"/>
      <c r="KZK52" s="46"/>
      <c r="KZL52" s="46"/>
      <c r="KZM52" s="46"/>
      <c r="KZN52" s="46"/>
      <c r="KZO52" s="46"/>
      <c r="KZP52" s="46"/>
      <c r="KZQ52" s="46"/>
      <c r="KZR52" s="46"/>
      <c r="KZS52" s="46"/>
      <c r="KZT52" s="46"/>
      <c r="KZU52" s="46"/>
      <c r="KZV52" s="46"/>
      <c r="KZW52" s="46"/>
      <c r="KZX52" s="46"/>
      <c r="KZY52" s="46"/>
      <c r="KZZ52" s="46"/>
      <c r="LAA52" s="46"/>
      <c r="LAB52" s="46"/>
      <c r="LAC52" s="46"/>
      <c r="LAD52" s="46"/>
      <c r="LAE52" s="46"/>
      <c r="LAF52" s="46"/>
      <c r="LAG52" s="46"/>
      <c r="LAH52" s="46"/>
      <c r="LAI52" s="46"/>
      <c r="LAJ52" s="46"/>
      <c r="LAK52" s="46"/>
      <c r="LAL52" s="46"/>
      <c r="LAM52" s="46"/>
      <c r="LAN52" s="46"/>
      <c r="LAO52" s="46"/>
      <c r="LAP52" s="46"/>
      <c r="LAQ52" s="46"/>
      <c r="LAR52" s="46"/>
      <c r="LAS52" s="46"/>
      <c r="LAT52" s="46"/>
      <c r="LAU52" s="46"/>
      <c r="LAV52" s="46"/>
      <c r="LAW52" s="46"/>
      <c r="LAX52" s="46"/>
      <c r="LAY52" s="46"/>
      <c r="LAZ52" s="46"/>
      <c r="LBA52" s="46"/>
      <c r="LBB52" s="46"/>
      <c r="LBC52" s="46"/>
      <c r="LBD52" s="46"/>
      <c r="LBE52" s="46"/>
      <c r="LBF52" s="46"/>
      <c r="LBG52" s="46"/>
      <c r="LBH52" s="46"/>
      <c r="LBI52" s="46"/>
      <c r="LBJ52" s="46"/>
      <c r="LBK52" s="46"/>
      <c r="LBL52" s="46"/>
      <c r="LBM52" s="46"/>
      <c r="LBN52" s="46"/>
      <c r="LBO52" s="46"/>
      <c r="LBP52" s="46"/>
      <c r="LBQ52" s="46"/>
      <c r="LBR52" s="46"/>
      <c r="LBS52" s="46"/>
      <c r="LBT52" s="46"/>
      <c r="LBU52" s="46"/>
      <c r="LBV52" s="46"/>
      <c r="LBW52" s="46"/>
      <c r="LBX52" s="46"/>
      <c r="LBY52" s="46"/>
      <c r="LBZ52" s="46"/>
      <c r="LCA52" s="46"/>
      <c r="LCB52" s="46"/>
      <c r="LCC52" s="46"/>
      <c r="LCD52" s="46"/>
      <c r="LCE52" s="46"/>
      <c r="LCF52" s="46"/>
      <c r="LCG52" s="46"/>
      <c r="LCH52" s="46"/>
      <c r="LCI52" s="46"/>
      <c r="LCJ52" s="46"/>
      <c r="LCK52" s="46"/>
      <c r="LCL52" s="46"/>
      <c r="LCM52" s="46"/>
      <c r="LCN52" s="46"/>
      <c r="LCO52" s="46"/>
      <c r="LCP52" s="46"/>
      <c r="LCQ52" s="46"/>
      <c r="LCR52" s="46"/>
      <c r="LCS52" s="46"/>
      <c r="LCT52" s="46"/>
      <c r="LCU52" s="46"/>
      <c r="LCV52" s="46"/>
      <c r="LCW52" s="46"/>
      <c r="LCX52" s="46"/>
      <c r="LCY52" s="46"/>
      <c r="LCZ52" s="46"/>
      <c r="LDA52" s="46"/>
      <c r="LDB52" s="46"/>
      <c r="LDC52" s="46"/>
      <c r="LDD52" s="46"/>
      <c r="LDE52" s="46"/>
      <c r="LDF52" s="46"/>
      <c r="LDG52" s="46"/>
      <c r="LDH52" s="46"/>
      <c r="LDI52" s="46"/>
      <c r="LDJ52" s="46"/>
      <c r="LDK52" s="46"/>
      <c r="LDL52" s="46"/>
      <c r="LDM52" s="46"/>
      <c r="LDN52" s="46"/>
      <c r="LDO52" s="46"/>
      <c r="LDP52" s="46"/>
      <c r="LDQ52" s="46"/>
      <c r="LDR52" s="46"/>
      <c r="LDS52" s="46"/>
      <c r="LDT52" s="46"/>
      <c r="LDU52" s="46"/>
      <c r="LDV52" s="46"/>
      <c r="LDW52" s="46"/>
      <c r="LDX52" s="46"/>
      <c r="LDY52" s="46"/>
      <c r="LDZ52" s="46"/>
      <c r="LEA52" s="46"/>
      <c r="LEB52" s="46"/>
      <c r="LEC52" s="46"/>
      <c r="LED52" s="46"/>
      <c r="LEE52" s="46"/>
      <c r="LEF52" s="46"/>
      <c r="LEG52" s="46"/>
      <c r="LEH52" s="46"/>
      <c r="LEI52" s="46"/>
      <c r="LEJ52" s="46"/>
      <c r="LEK52" s="46"/>
      <c r="LEL52" s="46"/>
      <c r="LEM52" s="46"/>
      <c r="LEN52" s="46"/>
      <c r="LEO52" s="46"/>
      <c r="LEP52" s="46"/>
      <c r="LEQ52" s="46"/>
      <c r="LER52" s="46"/>
      <c r="LES52" s="46"/>
      <c r="LET52" s="46"/>
      <c r="LEU52" s="46"/>
      <c r="LEV52" s="46"/>
      <c r="LEW52" s="46"/>
      <c r="LEX52" s="46"/>
      <c r="LEY52" s="46"/>
      <c r="LEZ52" s="46"/>
      <c r="LFA52" s="46"/>
      <c r="LFB52" s="46"/>
      <c r="LFC52" s="46"/>
      <c r="LFD52" s="46"/>
      <c r="LFE52" s="46"/>
      <c r="LFF52" s="46"/>
      <c r="LFG52" s="46"/>
      <c r="LFH52" s="46"/>
      <c r="LFI52" s="46"/>
      <c r="LFJ52" s="46"/>
      <c r="LFK52" s="46"/>
      <c r="LFL52" s="46"/>
      <c r="LFM52" s="46"/>
      <c r="LFN52" s="46"/>
      <c r="LFO52" s="46"/>
      <c r="LFP52" s="46"/>
      <c r="LFQ52" s="46"/>
      <c r="LFR52" s="46"/>
      <c r="LFS52" s="46"/>
      <c r="LFT52" s="46"/>
      <c r="LFU52" s="46"/>
      <c r="LFV52" s="46"/>
      <c r="LFW52" s="46"/>
      <c r="LFX52" s="46"/>
      <c r="LFY52" s="46"/>
      <c r="LFZ52" s="46"/>
      <c r="LGA52" s="46"/>
      <c r="LGB52" s="46"/>
      <c r="LGC52" s="46"/>
      <c r="LGD52" s="46"/>
      <c r="LGE52" s="46"/>
      <c r="LGF52" s="46"/>
      <c r="LGG52" s="46"/>
      <c r="LGH52" s="46"/>
      <c r="LGI52" s="46"/>
      <c r="LGJ52" s="46"/>
      <c r="LGK52" s="46"/>
      <c r="LGL52" s="46"/>
      <c r="LGM52" s="46"/>
      <c r="LGN52" s="46"/>
      <c r="LGO52" s="46"/>
      <c r="LGP52" s="46"/>
      <c r="LGQ52" s="46"/>
      <c r="LGR52" s="46"/>
      <c r="LGS52" s="46"/>
      <c r="LGT52" s="46"/>
      <c r="LGU52" s="46"/>
      <c r="LGV52" s="46"/>
      <c r="LGW52" s="46"/>
      <c r="LGX52" s="46"/>
      <c r="LGY52" s="46"/>
      <c r="LGZ52" s="46"/>
      <c r="LHA52" s="46"/>
      <c r="LHB52" s="46"/>
      <c r="LHC52" s="46"/>
      <c r="LHD52" s="46"/>
      <c r="LHE52" s="46"/>
      <c r="LHF52" s="46"/>
      <c r="LHG52" s="46"/>
      <c r="LHH52" s="46"/>
      <c r="LHI52" s="46"/>
      <c r="LHJ52" s="46"/>
      <c r="LHK52" s="46"/>
      <c r="LHL52" s="46"/>
      <c r="LHM52" s="46"/>
      <c r="LHN52" s="46"/>
      <c r="LHO52" s="46"/>
      <c r="LHP52" s="46"/>
      <c r="LHQ52" s="46"/>
      <c r="LHR52" s="46"/>
      <c r="LHS52" s="46"/>
      <c r="LHT52" s="46"/>
      <c r="LHU52" s="46"/>
      <c r="LHV52" s="46"/>
      <c r="LHW52" s="46"/>
      <c r="LHX52" s="46"/>
      <c r="LHY52" s="46"/>
      <c r="LHZ52" s="46"/>
      <c r="LIA52" s="46"/>
      <c r="LIB52" s="46"/>
      <c r="LIC52" s="46"/>
      <c r="LID52" s="46"/>
      <c r="LIE52" s="46"/>
      <c r="LIF52" s="46"/>
      <c r="LIG52" s="46"/>
      <c r="LIH52" s="46"/>
      <c r="LII52" s="46"/>
      <c r="LIJ52" s="46"/>
      <c r="LIK52" s="46"/>
      <c r="LIL52" s="46"/>
      <c r="LIM52" s="46"/>
      <c r="LIN52" s="46"/>
      <c r="LIO52" s="46"/>
      <c r="LIP52" s="46"/>
      <c r="LIQ52" s="46"/>
      <c r="LIR52" s="46"/>
      <c r="LIS52" s="46"/>
      <c r="LIT52" s="46"/>
      <c r="LIU52" s="46"/>
      <c r="LIV52" s="46"/>
      <c r="LIW52" s="46"/>
      <c r="LIX52" s="46"/>
      <c r="LIY52" s="46"/>
      <c r="LIZ52" s="46"/>
      <c r="LJA52" s="46"/>
      <c r="LJB52" s="46"/>
      <c r="LJC52" s="46"/>
      <c r="LJD52" s="46"/>
      <c r="LJE52" s="46"/>
      <c r="LJF52" s="46"/>
      <c r="LJG52" s="46"/>
      <c r="LJH52" s="46"/>
      <c r="LJI52" s="46"/>
      <c r="LJJ52" s="46"/>
      <c r="LJK52" s="46"/>
      <c r="LJL52" s="46"/>
      <c r="LJM52" s="46"/>
      <c r="LJN52" s="46"/>
      <c r="LJO52" s="46"/>
      <c r="LJP52" s="46"/>
      <c r="LJQ52" s="46"/>
      <c r="LJR52" s="46"/>
      <c r="LJS52" s="46"/>
      <c r="LJT52" s="46"/>
      <c r="LJU52" s="46"/>
      <c r="LJV52" s="46"/>
      <c r="LJW52" s="46"/>
      <c r="LJX52" s="46"/>
      <c r="LJY52" s="46"/>
      <c r="LJZ52" s="46"/>
      <c r="LKA52" s="46"/>
      <c r="LKB52" s="46"/>
      <c r="LKC52" s="46"/>
      <c r="LKD52" s="46"/>
      <c r="LKE52" s="46"/>
      <c r="LKF52" s="46"/>
      <c r="LKG52" s="46"/>
      <c r="LKH52" s="46"/>
      <c r="LKI52" s="46"/>
      <c r="LKJ52" s="46"/>
      <c r="LKK52" s="46"/>
      <c r="LKL52" s="46"/>
      <c r="LKM52" s="46"/>
      <c r="LKN52" s="46"/>
      <c r="LKO52" s="46"/>
      <c r="LKP52" s="46"/>
      <c r="LKQ52" s="46"/>
      <c r="LKR52" s="46"/>
      <c r="LKS52" s="46"/>
      <c r="LKT52" s="46"/>
      <c r="LKU52" s="46"/>
      <c r="LKV52" s="46"/>
      <c r="LKW52" s="46"/>
      <c r="LKX52" s="46"/>
      <c r="LKY52" s="46"/>
      <c r="LKZ52" s="46"/>
      <c r="LLA52" s="46"/>
      <c r="LLB52" s="46"/>
      <c r="LLC52" s="46"/>
      <c r="LLD52" s="46"/>
      <c r="LLE52" s="46"/>
      <c r="LLF52" s="46"/>
      <c r="LLG52" s="46"/>
      <c r="LLH52" s="46"/>
      <c r="LLI52" s="46"/>
      <c r="LLJ52" s="46"/>
      <c r="LLK52" s="46"/>
      <c r="LLL52" s="46"/>
      <c r="LLM52" s="46"/>
      <c r="LLN52" s="46"/>
      <c r="LLO52" s="46"/>
      <c r="LLP52" s="46"/>
      <c r="LLQ52" s="46"/>
      <c r="LLR52" s="46"/>
      <c r="LLS52" s="46"/>
      <c r="LLT52" s="46"/>
      <c r="LLU52" s="46"/>
      <c r="LLV52" s="46"/>
      <c r="LLW52" s="46"/>
      <c r="LLX52" s="46"/>
      <c r="LLY52" s="46"/>
      <c r="LLZ52" s="46"/>
      <c r="LMA52" s="46"/>
      <c r="LMB52" s="46"/>
      <c r="LMC52" s="46"/>
      <c r="LMD52" s="46"/>
      <c r="LME52" s="46"/>
      <c r="LMF52" s="46"/>
      <c r="LMG52" s="46"/>
      <c r="LMH52" s="46"/>
      <c r="LMI52" s="46"/>
      <c r="LMJ52" s="46"/>
      <c r="LMK52" s="46"/>
      <c r="LML52" s="46"/>
      <c r="LMM52" s="46"/>
      <c r="LMN52" s="46"/>
      <c r="LMO52" s="46"/>
      <c r="LMP52" s="46"/>
      <c r="LMQ52" s="46"/>
      <c r="LMR52" s="46"/>
      <c r="LMS52" s="46"/>
      <c r="LMT52" s="46"/>
      <c r="LMU52" s="46"/>
      <c r="LMV52" s="46"/>
      <c r="LMW52" s="46"/>
      <c r="LMX52" s="46"/>
      <c r="LMY52" s="46"/>
      <c r="LMZ52" s="46"/>
      <c r="LNA52" s="46"/>
      <c r="LNB52" s="46"/>
      <c r="LNC52" s="46"/>
      <c r="LND52" s="46"/>
      <c r="LNE52" s="46"/>
      <c r="LNF52" s="46"/>
      <c r="LNG52" s="46"/>
      <c r="LNH52" s="46"/>
      <c r="LNI52" s="46"/>
      <c r="LNJ52" s="46"/>
      <c r="LNK52" s="46"/>
      <c r="LNL52" s="46"/>
      <c r="LNM52" s="46"/>
      <c r="LNN52" s="46"/>
      <c r="LNO52" s="46"/>
      <c r="LNP52" s="46"/>
      <c r="LNQ52" s="46"/>
      <c r="LNR52" s="46"/>
      <c r="LNS52" s="46"/>
      <c r="LNT52" s="46"/>
      <c r="LNU52" s="46"/>
      <c r="LNV52" s="46"/>
      <c r="LNW52" s="46"/>
      <c r="LNX52" s="46"/>
      <c r="LNY52" s="46"/>
      <c r="LNZ52" s="46"/>
      <c r="LOA52" s="46"/>
      <c r="LOB52" s="46"/>
      <c r="LOC52" s="46"/>
      <c r="LOD52" s="46"/>
      <c r="LOE52" s="46"/>
      <c r="LOF52" s="46"/>
      <c r="LOG52" s="46"/>
      <c r="LOH52" s="46"/>
      <c r="LOI52" s="46"/>
      <c r="LOJ52" s="46"/>
      <c r="LOK52" s="46"/>
      <c r="LOL52" s="46"/>
      <c r="LOM52" s="46"/>
      <c r="LON52" s="46"/>
      <c r="LOO52" s="46"/>
      <c r="LOP52" s="46"/>
      <c r="LOQ52" s="46"/>
      <c r="LOR52" s="46"/>
      <c r="LOS52" s="46"/>
      <c r="LOT52" s="46"/>
      <c r="LOU52" s="46"/>
      <c r="LOV52" s="46"/>
      <c r="LOW52" s="46"/>
      <c r="LOX52" s="46"/>
      <c r="LOY52" s="46"/>
      <c r="LOZ52" s="46"/>
      <c r="LPA52" s="46"/>
      <c r="LPB52" s="46"/>
      <c r="LPC52" s="46"/>
      <c r="LPD52" s="46"/>
      <c r="LPE52" s="46"/>
      <c r="LPF52" s="46"/>
      <c r="LPG52" s="46"/>
      <c r="LPH52" s="46"/>
      <c r="LPI52" s="46"/>
      <c r="LPJ52" s="46"/>
      <c r="LPK52" s="46"/>
      <c r="LPL52" s="46"/>
      <c r="LPM52" s="46"/>
      <c r="LPN52" s="46"/>
      <c r="LPO52" s="46"/>
      <c r="LPP52" s="46"/>
      <c r="LPQ52" s="46"/>
      <c r="LPR52" s="46"/>
      <c r="LPS52" s="46"/>
      <c r="LPT52" s="46"/>
      <c r="LPU52" s="46"/>
      <c r="LPV52" s="46"/>
      <c r="LPW52" s="46"/>
      <c r="LPX52" s="46"/>
      <c r="LPY52" s="46"/>
      <c r="LPZ52" s="46"/>
      <c r="LQA52" s="46"/>
      <c r="LQB52" s="46"/>
      <c r="LQC52" s="46"/>
      <c r="LQD52" s="46"/>
      <c r="LQE52" s="46"/>
      <c r="LQF52" s="46"/>
      <c r="LQG52" s="46"/>
      <c r="LQH52" s="46"/>
      <c r="LQI52" s="46"/>
      <c r="LQJ52" s="46"/>
      <c r="LQK52" s="46"/>
      <c r="LQL52" s="46"/>
      <c r="LQM52" s="46"/>
      <c r="LQN52" s="46"/>
      <c r="LQO52" s="46"/>
      <c r="LQP52" s="46"/>
      <c r="LQQ52" s="46"/>
      <c r="LQR52" s="46"/>
      <c r="LQS52" s="46"/>
      <c r="LQT52" s="46"/>
      <c r="LQU52" s="46"/>
      <c r="LQV52" s="46"/>
      <c r="LQW52" s="46"/>
      <c r="LQX52" s="46"/>
      <c r="LQY52" s="46"/>
      <c r="LQZ52" s="46"/>
      <c r="LRA52" s="46"/>
      <c r="LRB52" s="46"/>
      <c r="LRC52" s="46"/>
      <c r="LRD52" s="46"/>
      <c r="LRE52" s="46"/>
      <c r="LRF52" s="46"/>
      <c r="LRG52" s="46"/>
      <c r="LRH52" s="46"/>
      <c r="LRI52" s="46"/>
      <c r="LRJ52" s="46"/>
      <c r="LRK52" s="46"/>
      <c r="LRL52" s="46"/>
      <c r="LRM52" s="46"/>
      <c r="LRN52" s="46"/>
      <c r="LRO52" s="46"/>
      <c r="LRP52" s="46"/>
      <c r="LRQ52" s="46"/>
      <c r="LRR52" s="46"/>
      <c r="LRS52" s="46"/>
      <c r="LRT52" s="46"/>
      <c r="LRU52" s="46"/>
      <c r="LRV52" s="46"/>
      <c r="LRW52" s="46"/>
      <c r="LRX52" s="46"/>
      <c r="LRY52" s="46"/>
      <c r="LRZ52" s="46"/>
      <c r="LSA52" s="46"/>
      <c r="LSB52" s="46"/>
      <c r="LSC52" s="46"/>
      <c r="LSD52" s="46"/>
      <c r="LSE52" s="46"/>
      <c r="LSF52" s="46"/>
      <c r="LSG52" s="46"/>
      <c r="LSH52" s="46"/>
      <c r="LSI52" s="46"/>
      <c r="LSJ52" s="46"/>
      <c r="LSK52" s="46"/>
      <c r="LSL52" s="46"/>
      <c r="LSM52" s="46"/>
      <c r="LSN52" s="46"/>
      <c r="LSO52" s="46"/>
      <c r="LSP52" s="46"/>
      <c r="LSQ52" s="46"/>
      <c r="LSR52" s="46"/>
      <c r="LSS52" s="46"/>
      <c r="LST52" s="46"/>
      <c r="LSU52" s="46"/>
      <c r="LSV52" s="46"/>
      <c r="LSW52" s="46"/>
      <c r="LSX52" s="46"/>
      <c r="LSY52" s="46"/>
      <c r="LSZ52" s="46"/>
      <c r="LTA52" s="46"/>
      <c r="LTB52" s="46"/>
      <c r="LTC52" s="46"/>
      <c r="LTD52" s="46"/>
      <c r="LTE52" s="46"/>
      <c r="LTF52" s="46"/>
      <c r="LTG52" s="46"/>
      <c r="LTH52" s="46"/>
      <c r="LTI52" s="46"/>
      <c r="LTJ52" s="46"/>
      <c r="LTK52" s="46"/>
      <c r="LTL52" s="46"/>
      <c r="LTM52" s="46"/>
      <c r="LTN52" s="46"/>
      <c r="LTO52" s="46"/>
      <c r="LTP52" s="46"/>
      <c r="LTQ52" s="46"/>
      <c r="LTR52" s="46"/>
      <c r="LTS52" s="46"/>
      <c r="LTT52" s="46"/>
      <c r="LTU52" s="46"/>
      <c r="LTV52" s="46"/>
      <c r="LTW52" s="46"/>
      <c r="LTX52" s="46"/>
      <c r="LTY52" s="46"/>
      <c r="LTZ52" s="46"/>
      <c r="LUA52" s="46"/>
      <c r="LUB52" s="46"/>
      <c r="LUC52" s="46"/>
      <c r="LUD52" s="46"/>
      <c r="LUE52" s="46"/>
      <c r="LUF52" s="46"/>
      <c r="LUG52" s="46"/>
      <c r="LUH52" s="46"/>
      <c r="LUI52" s="46"/>
      <c r="LUJ52" s="46"/>
      <c r="LUK52" s="46"/>
      <c r="LUL52" s="46"/>
      <c r="LUM52" s="46"/>
      <c r="LUN52" s="46"/>
      <c r="LUO52" s="46"/>
      <c r="LUP52" s="46"/>
      <c r="LUQ52" s="46"/>
      <c r="LUR52" s="46"/>
      <c r="LUS52" s="46"/>
      <c r="LUT52" s="46"/>
      <c r="LUU52" s="46"/>
      <c r="LUV52" s="46"/>
      <c r="LUW52" s="46"/>
      <c r="LUX52" s="46"/>
      <c r="LUY52" s="46"/>
      <c r="LUZ52" s="46"/>
      <c r="LVA52" s="46"/>
      <c r="LVB52" s="46"/>
      <c r="LVC52" s="46"/>
      <c r="LVD52" s="46"/>
      <c r="LVE52" s="46"/>
      <c r="LVF52" s="46"/>
      <c r="LVG52" s="46"/>
      <c r="LVH52" s="46"/>
      <c r="LVI52" s="46"/>
      <c r="LVJ52" s="46"/>
      <c r="LVK52" s="46"/>
      <c r="LVL52" s="46"/>
      <c r="LVM52" s="46"/>
      <c r="LVN52" s="46"/>
      <c r="LVO52" s="46"/>
      <c r="LVP52" s="46"/>
      <c r="LVQ52" s="46"/>
      <c r="LVR52" s="46"/>
      <c r="LVS52" s="46"/>
      <c r="LVT52" s="46"/>
      <c r="LVU52" s="46"/>
      <c r="LVV52" s="46"/>
      <c r="LVW52" s="46"/>
      <c r="LVX52" s="46"/>
      <c r="LVY52" s="46"/>
      <c r="LVZ52" s="46"/>
      <c r="LWA52" s="46"/>
      <c r="LWB52" s="46"/>
      <c r="LWC52" s="46"/>
      <c r="LWD52" s="46"/>
      <c r="LWE52" s="46"/>
      <c r="LWF52" s="46"/>
      <c r="LWG52" s="46"/>
      <c r="LWH52" s="46"/>
      <c r="LWI52" s="46"/>
      <c r="LWJ52" s="46"/>
      <c r="LWK52" s="46"/>
      <c r="LWL52" s="46"/>
      <c r="LWM52" s="46"/>
      <c r="LWN52" s="46"/>
      <c r="LWO52" s="46"/>
      <c r="LWP52" s="46"/>
      <c r="LWQ52" s="46"/>
      <c r="LWR52" s="46"/>
      <c r="LWS52" s="46"/>
      <c r="LWT52" s="46"/>
      <c r="LWU52" s="46"/>
      <c r="LWV52" s="46"/>
      <c r="LWW52" s="46"/>
      <c r="LWX52" s="46"/>
      <c r="LWY52" s="46"/>
      <c r="LWZ52" s="46"/>
      <c r="LXA52" s="46"/>
      <c r="LXB52" s="46"/>
      <c r="LXC52" s="46"/>
      <c r="LXD52" s="46"/>
      <c r="LXE52" s="46"/>
      <c r="LXF52" s="46"/>
      <c r="LXG52" s="46"/>
      <c r="LXH52" s="46"/>
      <c r="LXI52" s="46"/>
      <c r="LXJ52" s="46"/>
      <c r="LXK52" s="46"/>
      <c r="LXL52" s="46"/>
      <c r="LXM52" s="46"/>
      <c r="LXN52" s="46"/>
      <c r="LXO52" s="46"/>
      <c r="LXP52" s="46"/>
      <c r="LXQ52" s="46"/>
      <c r="LXR52" s="46"/>
      <c r="LXS52" s="46"/>
      <c r="LXT52" s="46"/>
      <c r="LXU52" s="46"/>
      <c r="LXV52" s="46"/>
      <c r="LXW52" s="46"/>
      <c r="LXX52" s="46"/>
      <c r="LXY52" s="46"/>
      <c r="LXZ52" s="46"/>
      <c r="LYA52" s="46"/>
      <c r="LYB52" s="46"/>
      <c r="LYC52" s="46"/>
      <c r="LYD52" s="46"/>
      <c r="LYE52" s="46"/>
      <c r="LYF52" s="46"/>
      <c r="LYG52" s="46"/>
      <c r="LYH52" s="46"/>
      <c r="LYI52" s="46"/>
      <c r="LYJ52" s="46"/>
      <c r="LYK52" s="46"/>
      <c r="LYL52" s="46"/>
      <c r="LYM52" s="46"/>
      <c r="LYN52" s="46"/>
      <c r="LYO52" s="46"/>
      <c r="LYP52" s="46"/>
      <c r="LYQ52" s="46"/>
      <c r="LYR52" s="46"/>
      <c r="LYS52" s="46"/>
      <c r="LYT52" s="46"/>
      <c r="LYU52" s="46"/>
      <c r="LYV52" s="46"/>
      <c r="LYW52" s="46"/>
      <c r="LYX52" s="46"/>
      <c r="LYY52" s="46"/>
      <c r="LYZ52" s="46"/>
      <c r="LZA52" s="46"/>
      <c r="LZB52" s="46"/>
      <c r="LZC52" s="46"/>
      <c r="LZD52" s="46"/>
      <c r="LZE52" s="46"/>
      <c r="LZF52" s="46"/>
      <c r="LZG52" s="46"/>
      <c r="LZH52" s="46"/>
      <c r="LZI52" s="46"/>
      <c r="LZJ52" s="46"/>
      <c r="LZK52" s="46"/>
      <c r="LZL52" s="46"/>
      <c r="LZM52" s="46"/>
      <c r="LZN52" s="46"/>
      <c r="LZO52" s="46"/>
      <c r="LZP52" s="46"/>
      <c r="LZQ52" s="46"/>
      <c r="LZR52" s="46"/>
      <c r="LZS52" s="46"/>
      <c r="LZT52" s="46"/>
      <c r="LZU52" s="46"/>
      <c r="LZV52" s="46"/>
      <c r="LZW52" s="46"/>
      <c r="LZX52" s="46"/>
      <c r="LZY52" s="46"/>
      <c r="LZZ52" s="46"/>
      <c r="MAA52" s="46"/>
      <c r="MAB52" s="46"/>
      <c r="MAC52" s="46"/>
      <c r="MAD52" s="46"/>
      <c r="MAE52" s="46"/>
      <c r="MAF52" s="46"/>
      <c r="MAG52" s="46"/>
      <c r="MAH52" s="46"/>
      <c r="MAI52" s="46"/>
      <c r="MAJ52" s="46"/>
      <c r="MAK52" s="46"/>
      <c r="MAL52" s="46"/>
      <c r="MAM52" s="46"/>
      <c r="MAN52" s="46"/>
      <c r="MAO52" s="46"/>
      <c r="MAP52" s="46"/>
      <c r="MAQ52" s="46"/>
      <c r="MAR52" s="46"/>
      <c r="MAS52" s="46"/>
      <c r="MAT52" s="46"/>
      <c r="MAU52" s="46"/>
      <c r="MAV52" s="46"/>
      <c r="MAW52" s="46"/>
      <c r="MAX52" s="46"/>
      <c r="MAY52" s="46"/>
      <c r="MAZ52" s="46"/>
      <c r="MBA52" s="46"/>
      <c r="MBB52" s="46"/>
      <c r="MBC52" s="46"/>
      <c r="MBD52" s="46"/>
      <c r="MBE52" s="46"/>
      <c r="MBF52" s="46"/>
      <c r="MBG52" s="46"/>
      <c r="MBH52" s="46"/>
      <c r="MBI52" s="46"/>
      <c r="MBJ52" s="46"/>
      <c r="MBK52" s="46"/>
      <c r="MBL52" s="46"/>
      <c r="MBM52" s="46"/>
      <c r="MBN52" s="46"/>
      <c r="MBO52" s="46"/>
      <c r="MBP52" s="46"/>
      <c r="MBQ52" s="46"/>
      <c r="MBR52" s="46"/>
      <c r="MBS52" s="46"/>
      <c r="MBT52" s="46"/>
      <c r="MBU52" s="46"/>
      <c r="MBV52" s="46"/>
      <c r="MBW52" s="46"/>
      <c r="MBX52" s="46"/>
      <c r="MBY52" s="46"/>
      <c r="MBZ52" s="46"/>
      <c r="MCA52" s="46"/>
      <c r="MCB52" s="46"/>
      <c r="MCC52" s="46"/>
      <c r="MCD52" s="46"/>
      <c r="MCE52" s="46"/>
      <c r="MCF52" s="46"/>
      <c r="MCG52" s="46"/>
      <c r="MCH52" s="46"/>
      <c r="MCI52" s="46"/>
      <c r="MCJ52" s="46"/>
      <c r="MCK52" s="46"/>
      <c r="MCL52" s="46"/>
      <c r="MCM52" s="46"/>
      <c r="MCN52" s="46"/>
      <c r="MCO52" s="46"/>
      <c r="MCP52" s="46"/>
      <c r="MCQ52" s="46"/>
      <c r="MCR52" s="46"/>
      <c r="MCS52" s="46"/>
      <c r="MCT52" s="46"/>
      <c r="MCU52" s="46"/>
      <c r="MCV52" s="46"/>
      <c r="MCW52" s="46"/>
      <c r="MCX52" s="46"/>
      <c r="MCY52" s="46"/>
      <c r="MCZ52" s="46"/>
      <c r="MDA52" s="46"/>
      <c r="MDB52" s="46"/>
      <c r="MDC52" s="46"/>
      <c r="MDD52" s="46"/>
      <c r="MDE52" s="46"/>
      <c r="MDF52" s="46"/>
      <c r="MDG52" s="46"/>
      <c r="MDH52" s="46"/>
      <c r="MDI52" s="46"/>
      <c r="MDJ52" s="46"/>
      <c r="MDK52" s="46"/>
      <c r="MDL52" s="46"/>
      <c r="MDM52" s="46"/>
      <c r="MDN52" s="46"/>
      <c r="MDO52" s="46"/>
      <c r="MDP52" s="46"/>
      <c r="MDQ52" s="46"/>
      <c r="MDR52" s="46"/>
      <c r="MDS52" s="46"/>
      <c r="MDT52" s="46"/>
      <c r="MDU52" s="46"/>
      <c r="MDV52" s="46"/>
      <c r="MDW52" s="46"/>
      <c r="MDX52" s="46"/>
      <c r="MDY52" s="46"/>
      <c r="MDZ52" s="46"/>
      <c r="MEA52" s="46"/>
      <c r="MEB52" s="46"/>
      <c r="MEC52" s="46"/>
      <c r="MED52" s="46"/>
      <c r="MEE52" s="46"/>
      <c r="MEF52" s="46"/>
      <c r="MEG52" s="46"/>
      <c r="MEH52" s="46"/>
      <c r="MEI52" s="46"/>
      <c r="MEJ52" s="46"/>
      <c r="MEK52" s="46"/>
      <c r="MEL52" s="46"/>
      <c r="MEM52" s="46"/>
      <c r="MEN52" s="46"/>
      <c r="MEO52" s="46"/>
      <c r="MEP52" s="46"/>
      <c r="MEQ52" s="46"/>
      <c r="MER52" s="46"/>
      <c r="MES52" s="46"/>
      <c r="MET52" s="46"/>
      <c r="MEU52" s="46"/>
      <c r="MEV52" s="46"/>
      <c r="MEW52" s="46"/>
      <c r="MEX52" s="46"/>
      <c r="MEY52" s="46"/>
      <c r="MEZ52" s="46"/>
      <c r="MFA52" s="46"/>
      <c r="MFB52" s="46"/>
      <c r="MFC52" s="46"/>
      <c r="MFD52" s="46"/>
      <c r="MFE52" s="46"/>
      <c r="MFF52" s="46"/>
      <c r="MFG52" s="46"/>
      <c r="MFH52" s="46"/>
      <c r="MFI52" s="46"/>
      <c r="MFJ52" s="46"/>
      <c r="MFK52" s="46"/>
      <c r="MFL52" s="46"/>
      <c r="MFM52" s="46"/>
      <c r="MFN52" s="46"/>
      <c r="MFO52" s="46"/>
      <c r="MFP52" s="46"/>
      <c r="MFQ52" s="46"/>
      <c r="MFR52" s="46"/>
      <c r="MFS52" s="46"/>
      <c r="MFT52" s="46"/>
      <c r="MFU52" s="46"/>
      <c r="MFV52" s="46"/>
      <c r="MFW52" s="46"/>
      <c r="MFX52" s="46"/>
      <c r="MFY52" s="46"/>
      <c r="MFZ52" s="46"/>
      <c r="MGA52" s="46"/>
      <c r="MGB52" s="46"/>
      <c r="MGC52" s="46"/>
      <c r="MGD52" s="46"/>
      <c r="MGE52" s="46"/>
      <c r="MGF52" s="46"/>
      <c r="MGG52" s="46"/>
      <c r="MGH52" s="46"/>
      <c r="MGI52" s="46"/>
      <c r="MGJ52" s="46"/>
      <c r="MGK52" s="46"/>
      <c r="MGL52" s="46"/>
      <c r="MGM52" s="46"/>
      <c r="MGN52" s="46"/>
      <c r="MGO52" s="46"/>
      <c r="MGP52" s="46"/>
      <c r="MGQ52" s="46"/>
      <c r="MGR52" s="46"/>
      <c r="MGS52" s="46"/>
      <c r="MGT52" s="46"/>
      <c r="MGU52" s="46"/>
      <c r="MGV52" s="46"/>
      <c r="MGW52" s="46"/>
      <c r="MGX52" s="46"/>
      <c r="MGY52" s="46"/>
      <c r="MGZ52" s="46"/>
      <c r="MHA52" s="46"/>
      <c r="MHB52" s="46"/>
      <c r="MHC52" s="46"/>
      <c r="MHD52" s="46"/>
      <c r="MHE52" s="46"/>
      <c r="MHF52" s="46"/>
      <c r="MHG52" s="46"/>
      <c r="MHH52" s="46"/>
      <c r="MHI52" s="46"/>
      <c r="MHJ52" s="46"/>
      <c r="MHK52" s="46"/>
      <c r="MHL52" s="46"/>
      <c r="MHM52" s="46"/>
      <c r="MHN52" s="46"/>
      <c r="MHO52" s="46"/>
      <c r="MHP52" s="46"/>
      <c r="MHQ52" s="46"/>
      <c r="MHR52" s="46"/>
      <c r="MHS52" s="46"/>
      <c r="MHT52" s="46"/>
      <c r="MHU52" s="46"/>
      <c r="MHV52" s="46"/>
      <c r="MHW52" s="46"/>
      <c r="MHX52" s="46"/>
      <c r="MHY52" s="46"/>
      <c r="MHZ52" s="46"/>
      <c r="MIA52" s="46"/>
      <c r="MIB52" s="46"/>
      <c r="MIC52" s="46"/>
      <c r="MID52" s="46"/>
      <c r="MIE52" s="46"/>
      <c r="MIF52" s="46"/>
      <c r="MIG52" s="46"/>
      <c r="MIH52" s="46"/>
      <c r="MII52" s="46"/>
      <c r="MIJ52" s="46"/>
      <c r="MIK52" s="46"/>
      <c r="MIL52" s="46"/>
      <c r="MIM52" s="46"/>
      <c r="MIN52" s="46"/>
      <c r="MIO52" s="46"/>
      <c r="MIP52" s="46"/>
      <c r="MIQ52" s="46"/>
      <c r="MIR52" s="46"/>
      <c r="MIS52" s="46"/>
      <c r="MIT52" s="46"/>
      <c r="MIU52" s="46"/>
      <c r="MIV52" s="46"/>
      <c r="MIW52" s="46"/>
      <c r="MIX52" s="46"/>
      <c r="MIY52" s="46"/>
      <c r="MIZ52" s="46"/>
      <c r="MJA52" s="46"/>
      <c r="MJB52" s="46"/>
      <c r="MJC52" s="46"/>
      <c r="MJD52" s="46"/>
      <c r="MJE52" s="46"/>
      <c r="MJF52" s="46"/>
      <c r="MJG52" s="46"/>
      <c r="MJH52" s="46"/>
      <c r="MJI52" s="46"/>
      <c r="MJJ52" s="46"/>
      <c r="MJK52" s="46"/>
      <c r="MJL52" s="46"/>
      <c r="MJM52" s="46"/>
      <c r="MJN52" s="46"/>
      <c r="MJO52" s="46"/>
      <c r="MJP52" s="46"/>
      <c r="MJQ52" s="46"/>
      <c r="MJR52" s="46"/>
      <c r="MJS52" s="46"/>
      <c r="MJT52" s="46"/>
      <c r="MJU52" s="46"/>
      <c r="MJV52" s="46"/>
      <c r="MJW52" s="46"/>
      <c r="MJX52" s="46"/>
      <c r="MJY52" s="46"/>
      <c r="MJZ52" s="46"/>
      <c r="MKA52" s="46"/>
      <c r="MKB52" s="46"/>
      <c r="MKC52" s="46"/>
      <c r="MKD52" s="46"/>
      <c r="MKE52" s="46"/>
      <c r="MKF52" s="46"/>
      <c r="MKG52" s="46"/>
      <c r="MKH52" s="46"/>
      <c r="MKI52" s="46"/>
      <c r="MKJ52" s="46"/>
      <c r="MKK52" s="46"/>
      <c r="MKL52" s="46"/>
      <c r="MKM52" s="46"/>
      <c r="MKN52" s="46"/>
      <c r="MKO52" s="46"/>
      <c r="MKP52" s="46"/>
      <c r="MKQ52" s="46"/>
      <c r="MKR52" s="46"/>
      <c r="MKS52" s="46"/>
      <c r="MKT52" s="46"/>
      <c r="MKU52" s="46"/>
      <c r="MKV52" s="46"/>
      <c r="MKW52" s="46"/>
      <c r="MKX52" s="46"/>
      <c r="MKY52" s="46"/>
      <c r="MKZ52" s="46"/>
      <c r="MLA52" s="46"/>
      <c r="MLB52" s="46"/>
      <c r="MLC52" s="46"/>
      <c r="MLD52" s="46"/>
      <c r="MLE52" s="46"/>
      <c r="MLF52" s="46"/>
      <c r="MLG52" s="46"/>
      <c r="MLH52" s="46"/>
      <c r="MLI52" s="46"/>
      <c r="MLJ52" s="46"/>
      <c r="MLK52" s="46"/>
      <c r="MLL52" s="46"/>
      <c r="MLM52" s="46"/>
      <c r="MLN52" s="46"/>
      <c r="MLO52" s="46"/>
      <c r="MLP52" s="46"/>
      <c r="MLQ52" s="46"/>
      <c r="MLR52" s="46"/>
      <c r="MLS52" s="46"/>
      <c r="MLT52" s="46"/>
      <c r="MLU52" s="46"/>
      <c r="MLV52" s="46"/>
      <c r="MLW52" s="46"/>
      <c r="MLX52" s="46"/>
      <c r="MLY52" s="46"/>
      <c r="MLZ52" s="46"/>
      <c r="MMA52" s="46"/>
      <c r="MMB52" s="46"/>
      <c r="MMC52" s="46"/>
      <c r="MMD52" s="46"/>
      <c r="MME52" s="46"/>
      <c r="MMF52" s="46"/>
      <c r="MMG52" s="46"/>
      <c r="MMH52" s="46"/>
      <c r="MMI52" s="46"/>
      <c r="MMJ52" s="46"/>
      <c r="MMK52" s="46"/>
      <c r="MML52" s="46"/>
      <c r="MMM52" s="46"/>
      <c r="MMN52" s="46"/>
      <c r="MMO52" s="46"/>
      <c r="MMP52" s="46"/>
      <c r="MMQ52" s="46"/>
      <c r="MMR52" s="46"/>
      <c r="MMS52" s="46"/>
      <c r="MMT52" s="46"/>
      <c r="MMU52" s="46"/>
      <c r="MMV52" s="46"/>
      <c r="MMW52" s="46"/>
      <c r="MMX52" s="46"/>
      <c r="MMY52" s="46"/>
      <c r="MMZ52" s="46"/>
      <c r="MNA52" s="46"/>
      <c r="MNB52" s="46"/>
      <c r="MNC52" s="46"/>
      <c r="MND52" s="46"/>
      <c r="MNE52" s="46"/>
      <c r="MNF52" s="46"/>
      <c r="MNG52" s="46"/>
      <c r="MNH52" s="46"/>
      <c r="MNI52" s="46"/>
      <c r="MNJ52" s="46"/>
      <c r="MNK52" s="46"/>
      <c r="MNL52" s="46"/>
      <c r="MNM52" s="46"/>
      <c r="MNN52" s="46"/>
      <c r="MNO52" s="46"/>
      <c r="MNP52" s="46"/>
      <c r="MNQ52" s="46"/>
      <c r="MNR52" s="46"/>
      <c r="MNS52" s="46"/>
      <c r="MNT52" s="46"/>
      <c r="MNU52" s="46"/>
      <c r="MNV52" s="46"/>
      <c r="MNW52" s="46"/>
      <c r="MNX52" s="46"/>
      <c r="MNY52" s="46"/>
      <c r="MNZ52" s="46"/>
      <c r="MOA52" s="46"/>
      <c r="MOB52" s="46"/>
      <c r="MOC52" s="46"/>
      <c r="MOD52" s="46"/>
      <c r="MOE52" s="46"/>
      <c r="MOF52" s="46"/>
      <c r="MOG52" s="46"/>
      <c r="MOH52" s="46"/>
      <c r="MOI52" s="46"/>
      <c r="MOJ52" s="46"/>
      <c r="MOK52" s="46"/>
      <c r="MOL52" s="46"/>
      <c r="MOM52" s="46"/>
      <c r="MON52" s="46"/>
      <c r="MOO52" s="46"/>
      <c r="MOP52" s="46"/>
      <c r="MOQ52" s="46"/>
      <c r="MOR52" s="46"/>
      <c r="MOS52" s="46"/>
      <c r="MOT52" s="46"/>
      <c r="MOU52" s="46"/>
      <c r="MOV52" s="46"/>
      <c r="MOW52" s="46"/>
      <c r="MOX52" s="46"/>
      <c r="MOY52" s="46"/>
      <c r="MOZ52" s="46"/>
      <c r="MPA52" s="46"/>
      <c r="MPB52" s="46"/>
      <c r="MPC52" s="46"/>
      <c r="MPD52" s="46"/>
      <c r="MPE52" s="46"/>
      <c r="MPF52" s="46"/>
      <c r="MPG52" s="46"/>
      <c r="MPH52" s="46"/>
      <c r="MPI52" s="46"/>
      <c r="MPJ52" s="46"/>
      <c r="MPK52" s="46"/>
      <c r="MPL52" s="46"/>
      <c r="MPM52" s="46"/>
      <c r="MPN52" s="46"/>
      <c r="MPO52" s="46"/>
      <c r="MPP52" s="46"/>
      <c r="MPQ52" s="46"/>
      <c r="MPR52" s="46"/>
      <c r="MPS52" s="46"/>
      <c r="MPT52" s="46"/>
      <c r="MPU52" s="46"/>
      <c r="MPV52" s="46"/>
      <c r="MPW52" s="46"/>
      <c r="MPX52" s="46"/>
      <c r="MPY52" s="46"/>
      <c r="MPZ52" s="46"/>
      <c r="MQA52" s="46"/>
      <c r="MQB52" s="46"/>
      <c r="MQC52" s="46"/>
      <c r="MQD52" s="46"/>
      <c r="MQE52" s="46"/>
      <c r="MQF52" s="46"/>
      <c r="MQG52" s="46"/>
      <c r="MQH52" s="46"/>
      <c r="MQI52" s="46"/>
      <c r="MQJ52" s="46"/>
      <c r="MQK52" s="46"/>
      <c r="MQL52" s="46"/>
      <c r="MQM52" s="46"/>
      <c r="MQN52" s="46"/>
      <c r="MQO52" s="46"/>
      <c r="MQP52" s="46"/>
      <c r="MQQ52" s="46"/>
      <c r="MQR52" s="46"/>
      <c r="MQS52" s="46"/>
      <c r="MQT52" s="46"/>
      <c r="MQU52" s="46"/>
      <c r="MQV52" s="46"/>
      <c r="MQW52" s="46"/>
      <c r="MQX52" s="46"/>
      <c r="MQY52" s="46"/>
      <c r="MQZ52" s="46"/>
      <c r="MRA52" s="46"/>
      <c r="MRB52" s="46"/>
      <c r="MRC52" s="46"/>
      <c r="MRD52" s="46"/>
      <c r="MRE52" s="46"/>
      <c r="MRF52" s="46"/>
      <c r="MRG52" s="46"/>
      <c r="MRH52" s="46"/>
      <c r="MRI52" s="46"/>
      <c r="MRJ52" s="46"/>
      <c r="MRK52" s="46"/>
      <c r="MRL52" s="46"/>
      <c r="MRM52" s="46"/>
      <c r="MRN52" s="46"/>
      <c r="MRO52" s="46"/>
      <c r="MRP52" s="46"/>
      <c r="MRQ52" s="46"/>
      <c r="MRR52" s="46"/>
      <c r="MRS52" s="46"/>
      <c r="MRT52" s="46"/>
      <c r="MRU52" s="46"/>
      <c r="MRV52" s="46"/>
      <c r="MRW52" s="46"/>
      <c r="MRX52" s="46"/>
      <c r="MRY52" s="46"/>
      <c r="MRZ52" s="46"/>
      <c r="MSA52" s="46"/>
      <c r="MSB52" s="46"/>
      <c r="MSC52" s="46"/>
      <c r="MSD52" s="46"/>
      <c r="MSE52" s="46"/>
      <c r="MSF52" s="46"/>
      <c r="MSG52" s="46"/>
      <c r="MSH52" s="46"/>
      <c r="MSI52" s="46"/>
      <c r="MSJ52" s="46"/>
      <c r="MSK52" s="46"/>
      <c r="MSL52" s="46"/>
      <c r="MSM52" s="46"/>
      <c r="MSN52" s="46"/>
      <c r="MSO52" s="46"/>
      <c r="MSP52" s="46"/>
      <c r="MSQ52" s="46"/>
      <c r="MSR52" s="46"/>
      <c r="MSS52" s="46"/>
      <c r="MST52" s="46"/>
      <c r="MSU52" s="46"/>
      <c r="MSV52" s="46"/>
      <c r="MSW52" s="46"/>
      <c r="MSX52" s="46"/>
      <c r="MSY52" s="46"/>
      <c r="MSZ52" s="46"/>
      <c r="MTA52" s="46"/>
      <c r="MTB52" s="46"/>
      <c r="MTC52" s="46"/>
      <c r="MTD52" s="46"/>
      <c r="MTE52" s="46"/>
      <c r="MTF52" s="46"/>
      <c r="MTG52" s="46"/>
      <c r="MTH52" s="46"/>
      <c r="MTI52" s="46"/>
      <c r="MTJ52" s="46"/>
      <c r="MTK52" s="46"/>
      <c r="MTL52" s="46"/>
      <c r="MTM52" s="46"/>
      <c r="MTN52" s="46"/>
      <c r="MTO52" s="46"/>
      <c r="MTP52" s="46"/>
      <c r="MTQ52" s="46"/>
      <c r="MTR52" s="46"/>
      <c r="MTS52" s="46"/>
      <c r="MTT52" s="46"/>
      <c r="MTU52" s="46"/>
      <c r="MTV52" s="46"/>
      <c r="MTW52" s="46"/>
      <c r="MTX52" s="46"/>
      <c r="MTY52" s="46"/>
      <c r="MTZ52" s="46"/>
      <c r="MUA52" s="46"/>
      <c r="MUB52" s="46"/>
      <c r="MUC52" s="46"/>
      <c r="MUD52" s="46"/>
      <c r="MUE52" s="46"/>
      <c r="MUF52" s="46"/>
      <c r="MUG52" s="46"/>
      <c r="MUH52" s="46"/>
      <c r="MUI52" s="46"/>
      <c r="MUJ52" s="46"/>
      <c r="MUK52" s="46"/>
      <c r="MUL52" s="46"/>
      <c r="MUM52" s="46"/>
      <c r="MUN52" s="46"/>
      <c r="MUO52" s="46"/>
      <c r="MUP52" s="46"/>
      <c r="MUQ52" s="46"/>
      <c r="MUR52" s="46"/>
      <c r="MUS52" s="46"/>
      <c r="MUT52" s="46"/>
      <c r="MUU52" s="46"/>
      <c r="MUV52" s="46"/>
      <c r="MUW52" s="46"/>
      <c r="MUX52" s="46"/>
      <c r="MUY52" s="46"/>
      <c r="MUZ52" s="46"/>
      <c r="MVA52" s="46"/>
      <c r="MVB52" s="46"/>
      <c r="MVC52" s="46"/>
      <c r="MVD52" s="46"/>
      <c r="MVE52" s="46"/>
      <c r="MVF52" s="46"/>
      <c r="MVG52" s="46"/>
      <c r="MVH52" s="46"/>
      <c r="MVI52" s="46"/>
      <c r="MVJ52" s="46"/>
      <c r="MVK52" s="46"/>
      <c r="MVL52" s="46"/>
      <c r="MVM52" s="46"/>
      <c r="MVN52" s="46"/>
      <c r="MVO52" s="46"/>
      <c r="MVP52" s="46"/>
      <c r="MVQ52" s="46"/>
      <c r="MVR52" s="46"/>
      <c r="MVS52" s="46"/>
      <c r="MVT52" s="46"/>
      <c r="MVU52" s="46"/>
      <c r="MVV52" s="46"/>
      <c r="MVW52" s="46"/>
      <c r="MVX52" s="46"/>
      <c r="MVY52" s="46"/>
      <c r="MVZ52" s="46"/>
      <c r="MWA52" s="46"/>
      <c r="MWB52" s="46"/>
      <c r="MWC52" s="46"/>
      <c r="MWD52" s="46"/>
      <c r="MWE52" s="46"/>
      <c r="MWF52" s="46"/>
      <c r="MWG52" s="46"/>
      <c r="MWH52" s="46"/>
      <c r="MWI52" s="46"/>
      <c r="MWJ52" s="46"/>
      <c r="MWK52" s="46"/>
      <c r="MWL52" s="46"/>
      <c r="MWM52" s="46"/>
      <c r="MWN52" s="46"/>
      <c r="MWO52" s="46"/>
      <c r="MWP52" s="46"/>
      <c r="MWQ52" s="46"/>
      <c r="MWR52" s="46"/>
      <c r="MWS52" s="46"/>
      <c r="MWT52" s="46"/>
      <c r="MWU52" s="46"/>
      <c r="MWV52" s="46"/>
      <c r="MWW52" s="46"/>
      <c r="MWX52" s="46"/>
      <c r="MWY52" s="46"/>
      <c r="MWZ52" s="46"/>
      <c r="MXA52" s="46"/>
      <c r="MXB52" s="46"/>
      <c r="MXC52" s="46"/>
      <c r="MXD52" s="46"/>
      <c r="MXE52" s="46"/>
      <c r="MXF52" s="46"/>
      <c r="MXG52" s="46"/>
      <c r="MXH52" s="46"/>
      <c r="MXI52" s="46"/>
      <c r="MXJ52" s="46"/>
      <c r="MXK52" s="46"/>
      <c r="MXL52" s="46"/>
      <c r="MXM52" s="46"/>
      <c r="MXN52" s="46"/>
      <c r="MXO52" s="46"/>
      <c r="MXP52" s="46"/>
      <c r="MXQ52" s="46"/>
      <c r="MXR52" s="46"/>
      <c r="MXS52" s="46"/>
      <c r="MXT52" s="46"/>
      <c r="MXU52" s="46"/>
      <c r="MXV52" s="46"/>
      <c r="MXW52" s="46"/>
      <c r="MXX52" s="46"/>
      <c r="MXY52" s="46"/>
      <c r="MXZ52" s="46"/>
      <c r="MYA52" s="46"/>
      <c r="MYB52" s="46"/>
      <c r="MYC52" s="46"/>
      <c r="MYD52" s="46"/>
      <c r="MYE52" s="46"/>
      <c r="MYF52" s="46"/>
      <c r="MYG52" s="46"/>
      <c r="MYH52" s="46"/>
      <c r="MYI52" s="46"/>
      <c r="MYJ52" s="46"/>
      <c r="MYK52" s="46"/>
      <c r="MYL52" s="46"/>
      <c r="MYM52" s="46"/>
      <c r="MYN52" s="46"/>
      <c r="MYO52" s="46"/>
      <c r="MYP52" s="46"/>
      <c r="MYQ52" s="46"/>
      <c r="MYR52" s="46"/>
      <c r="MYS52" s="46"/>
      <c r="MYT52" s="46"/>
      <c r="MYU52" s="46"/>
      <c r="MYV52" s="46"/>
      <c r="MYW52" s="46"/>
      <c r="MYX52" s="46"/>
      <c r="MYY52" s="46"/>
      <c r="MYZ52" s="46"/>
      <c r="MZA52" s="46"/>
      <c r="MZB52" s="46"/>
      <c r="MZC52" s="46"/>
      <c r="MZD52" s="46"/>
      <c r="MZE52" s="46"/>
      <c r="MZF52" s="46"/>
      <c r="MZG52" s="46"/>
      <c r="MZH52" s="46"/>
      <c r="MZI52" s="46"/>
      <c r="MZJ52" s="46"/>
      <c r="MZK52" s="46"/>
      <c r="MZL52" s="46"/>
      <c r="MZM52" s="46"/>
      <c r="MZN52" s="46"/>
      <c r="MZO52" s="46"/>
      <c r="MZP52" s="46"/>
      <c r="MZQ52" s="46"/>
      <c r="MZR52" s="46"/>
      <c r="MZS52" s="46"/>
      <c r="MZT52" s="46"/>
      <c r="MZU52" s="46"/>
      <c r="MZV52" s="46"/>
      <c r="MZW52" s="46"/>
      <c r="MZX52" s="46"/>
      <c r="MZY52" s="46"/>
      <c r="MZZ52" s="46"/>
      <c r="NAA52" s="46"/>
      <c r="NAB52" s="46"/>
      <c r="NAC52" s="46"/>
      <c r="NAD52" s="46"/>
      <c r="NAE52" s="46"/>
      <c r="NAF52" s="46"/>
      <c r="NAG52" s="46"/>
      <c r="NAH52" s="46"/>
      <c r="NAI52" s="46"/>
      <c r="NAJ52" s="46"/>
      <c r="NAK52" s="46"/>
      <c r="NAL52" s="46"/>
      <c r="NAM52" s="46"/>
      <c r="NAN52" s="46"/>
      <c r="NAO52" s="46"/>
      <c r="NAP52" s="46"/>
      <c r="NAQ52" s="46"/>
      <c r="NAR52" s="46"/>
      <c r="NAS52" s="46"/>
      <c r="NAT52" s="46"/>
      <c r="NAU52" s="46"/>
      <c r="NAV52" s="46"/>
      <c r="NAW52" s="46"/>
      <c r="NAX52" s="46"/>
      <c r="NAY52" s="46"/>
      <c r="NAZ52" s="46"/>
      <c r="NBA52" s="46"/>
      <c r="NBB52" s="46"/>
      <c r="NBC52" s="46"/>
      <c r="NBD52" s="46"/>
      <c r="NBE52" s="46"/>
      <c r="NBF52" s="46"/>
      <c r="NBG52" s="46"/>
      <c r="NBH52" s="46"/>
      <c r="NBI52" s="46"/>
      <c r="NBJ52" s="46"/>
      <c r="NBK52" s="46"/>
      <c r="NBL52" s="46"/>
      <c r="NBM52" s="46"/>
      <c r="NBN52" s="46"/>
      <c r="NBO52" s="46"/>
      <c r="NBP52" s="46"/>
      <c r="NBQ52" s="46"/>
      <c r="NBR52" s="46"/>
      <c r="NBS52" s="46"/>
      <c r="NBT52" s="46"/>
      <c r="NBU52" s="46"/>
      <c r="NBV52" s="46"/>
      <c r="NBW52" s="46"/>
      <c r="NBX52" s="46"/>
      <c r="NBY52" s="46"/>
      <c r="NBZ52" s="46"/>
      <c r="NCA52" s="46"/>
      <c r="NCB52" s="46"/>
      <c r="NCC52" s="46"/>
      <c r="NCD52" s="46"/>
      <c r="NCE52" s="46"/>
      <c r="NCF52" s="46"/>
      <c r="NCG52" s="46"/>
      <c r="NCH52" s="46"/>
      <c r="NCI52" s="46"/>
      <c r="NCJ52" s="46"/>
      <c r="NCK52" s="46"/>
      <c r="NCL52" s="46"/>
      <c r="NCM52" s="46"/>
      <c r="NCN52" s="46"/>
      <c r="NCO52" s="46"/>
      <c r="NCP52" s="46"/>
      <c r="NCQ52" s="46"/>
      <c r="NCR52" s="46"/>
      <c r="NCS52" s="46"/>
      <c r="NCT52" s="46"/>
      <c r="NCU52" s="46"/>
      <c r="NCV52" s="46"/>
      <c r="NCW52" s="46"/>
      <c r="NCX52" s="46"/>
      <c r="NCY52" s="46"/>
      <c r="NCZ52" s="46"/>
      <c r="NDA52" s="46"/>
      <c r="NDB52" s="46"/>
      <c r="NDC52" s="46"/>
      <c r="NDD52" s="46"/>
      <c r="NDE52" s="46"/>
      <c r="NDF52" s="46"/>
      <c r="NDG52" s="46"/>
      <c r="NDH52" s="46"/>
      <c r="NDI52" s="46"/>
      <c r="NDJ52" s="46"/>
      <c r="NDK52" s="46"/>
      <c r="NDL52" s="46"/>
      <c r="NDM52" s="46"/>
      <c r="NDN52" s="46"/>
      <c r="NDO52" s="46"/>
      <c r="NDP52" s="46"/>
      <c r="NDQ52" s="46"/>
      <c r="NDR52" s="46"/>
      <c r="NDS52" s="46"/>
      <c r="NDT52" s="46"/>
      <c r="NDU52" s="46"/>
      <c r="NDV52" s="46"/>
      <c r="NDW52" s="46"/>
      <c r="NDX52" s="46"/>
      <c r="NDY52" s="46"/>
      <c r="NDZ52" s="46"/>
      <c r="NEA52" s="46"/>
      <c r="NEB52" s="46"/>
      <c r="NEC52" s="46"/>
      <c r="NED52" s="46"/>
      <c r="NEE52" s="46"/>
      <c r="NEF52" s="46"/>
      <c r="NEG52" s="46"/>
      <c r="NEH52" s="46"/>
      <c r="NEI52" s="46"/>
      <c r="NEJ52" s="46"/>
      <c r="NEK52" s="46"/>
      <c r="NEL52" s="46"/>
      <c r="NEM52" s="46"/>
      <c r="NEN52" s="46"/>
      <c r="NEO52" s="46"/>
      <c r="NEP52" s="46"/>
      <c r="NEQ52" s="46"/>
      <c r="NER52" s="46"/>
      <c r="NES52" s="46"/>
      <c r="NET52" s="46"/>
      <c r="NEU52" s="46"/>
      <c r="NEV52" s="46"/>
      <c r="NEW52" s="46"/>
      <c r="NEX52" s="46"/>
      <c r="NEY52" s="46"/>
      <c r="NEZ52" s="46"/>
      <c r="NFA52" s="46"/>
      <c r="NFB52" s="46"/>
      <c r="NFC52" s="46"/>
      <c r="NFD52" s="46"/>
      <c r="NFE52" s="46"/>
      <c r="NFF52" s="46"/>
      <c r="NFG52" s="46"/>
      <c r="NFH52" s="46"/>
      <c r="NFI52" s="46"/>
      <c r="NFJ52" s="46"/>
      <c r="NFK52" s="46"/>
      <c r="NFL52" s="46"/>
      <c r="NFM52" s="46"/>
      <c r="NFN52" s="46"/>
      <c r="NFO52" s="46"/>
      <c r="NFP52" s="46"/>
      <c r="NFQ52" s="46"/>
      <c r="NFR52" s="46"/>
      <c r="NFS52" s="46"/>
      <c r="NFT52" s="46"/>
      <c r="NFU52" s="46"/>
      <c r="NFV52" s="46"/>
      <c r="NFW52" s="46"/>
      <c r="NFX52" s="46"/>
      <c r="NFY52" s="46"/>
      <c r="NFZ52" s="46"/>
      <c r="NGA52" s="46"/>
      <c r="NGB52" s="46"/>
      <c r="NGC52" s="46"/>
      <c r="NGD52" s="46"/>
      <c r="NGE52" s="46"/>
      <c r="NGF52" s="46"/>
      <c r="NGG52" s="46"/>
      <c r="NGH52" s="46"/>
      <c r="NGI52" s="46"/>
      <c r="NGJ52" s="46"/>
      <c r="NGK52" s="46"/>
      <c r="NGL52" s="46"/>
      <c r="NGM52" s="46"/>
      <c r="NGN52" s="46"/>
      <c r="NGO52" s="46"/>
      <c r="NGP52" s="46"/>
      <c r="NGQ52" s="46"/>
      <c r="NGR52" s="46"/>
      <c r="NGS52" s="46"/>
      <c r="NGT52" s="46"/>
      <c r="NGU52" s="46"/>
      <c r="NGV52" s="46"/>
      <c r="NGW52" s="46"/>
      <c r="NGX52" s="46"/>
      <c r="NGY52" s="46"/>
      <c r="NGZ52" s="46"/>
      <c r="NHA52" s="46"/>
      <c r="NHB52" s="46"/>
      <c r="NHC52" s="46"/>
      <c r="NHD52" s="46"/>
      <c r="NHE52" s="46"/>
      <c r="NHF52" s="46"/>
      <c r="NHG52" s="46"/>
      <c r="NHH52" s="46"/>
      <c r="NHI52" s="46"/>
      <c r="NHJ52" s="46"/>
      <c r="NHK52" s="46"/>
      <c r="NHL52" s="46"/>
      <c r="NHM52" s="46"/>
      <c r="NHN52" s="46"/>
      <c r="NHO52" s="46"/>
      <c r="NHP52" s="46"/>
      <c r="NHQ52" s="46"/>
      <c r="NHR52" s="46"/>
      <c r="NHS52" s="46"/>
      <c r="NHT52" s="46"/>
      <c r="NHU52" s="46"/>
      <c r="NHV52" s="46"/>
      <c r="NHW52" s="46"/>
      <c r="NHX52" s="46"/>
      <c r="NHY52" s="46"/>
      <c r="NHZ52" s="46"/>
      <c r="NIA52" s="46"/>
      <c r="NIB52" s="46"/>
      <c r="NIC52" s="46"/>
      <c r="NID52" s="46"/>
      <c r="NIE52" s="46"/>
      <c r="NIF52" s="46"/>
      <c r="NIG52" s="46"/>
      <c r="NIH52" s="46"/>
      <c r="NII52" s="46"/>
      <c r="NIJ52" s="46"/>
      <c r="NIK52" s="46"/>
      <c r="NIL52" s="46"/>
      <c r="NIM52" s="46"/>
      <c r="NIN52" s="46"/>
      <c r="NIO52" s="46"/>
      <c r="NIP52" s="46"/>
      <c r="NIQ52" s="46"/>
      <c r="NIR52" s="46"/>
      <c r="NIS52" s="46"/>
      <c r="NIT52" s="46"/>
      <c r="NIU52" s="46"/>
      <c r="NIV52" s="46"/>
      <c r="NIW52" s="46"/>
      <c r="NIX52" s="46"/>
      <c r="NIY52" s="46"/>
      <c r="NIZ52" s="46"/>
      <c r="NJA52" s="46"/>
      <c r="NJB52" s="46"/>
      <c r="NJC52" s="46"/>
      <c r="NJD52" s="46"/>
      <c r="NJE52" s="46"/>
      <c r="NJF52" s="46"/>
      <c r="NJG52" s="46"/>
      <c r="NJH52" s="46"/>
      <c r="NJI52" s="46"/>
      <c r="NJJ52" s="46"/>
      <c r="NJK52" s="46"/>
      <c r="NJL52" s="46"/>
      <c r="NJM52" s="46"/>
      <c r="NJN52" s="46"/>
      <c r="NJO52" s="46"/>
      <c r="NJP52" s="46"/>
      <c r="NJQ52" s="46"/>
      <c r="NJR52" s="46"/>
      <c r="NJS52" s="46"/>
      <c r="NJT52" s="46"/>
      <c r="NJU52" s="46"/>
      <c r="NJV52" s="46"/>
      <c r="NJW52" s="46"/>
      <c r="NJX52" s="46"/>
      <c r="NJY52" s="46"/>
      <c r="NJZ52" s="46"/>
      <c r="NKA52" s="46"/>
      <c r="NKB52" s="46"/>
      <c r="NKC52" s="46"/>
      <c r="NKD52" s="46"/>
      <c r="NKE52" s="46"/>
      <c r="NKF52" s="46"/>
      <c r="NKG52" s="46"/>
      <c r="NKH52" s="46"/>
      <c r="NKI52" s="46"/>
      <c r="NKJ52" s="46"/>
      <c r="NKK52" s="46"/>
      <c r="NKL52" s="46"/>
      <c r="NKM52" s="46"/>
      <c r="NKN52" s="46"/>
      <c r="NKO52" s="46"/>
      <c r="NKP52" s="46"/>
      <c r="NKQ52" s="46"/>
      <c r="NKR52" s="46"/>
      <c r="NKS52" s="46"/>
      <c r="NKT52" s="46"/>
      <c r="NKU52" s="46"/>
      <c r="NKV52" s="46"/>
      <c r="NKW52" s="46"/>
      <c r="NKX52" s="46"/>
      <c r="NKY52" s="46"/>
      <c r="NKZ52" s="46"/>
      <c r="NLA52" s="46"/>
      <c r="NLB52" s="46"/>
      <c r="NLC52" s="46"/>
      <c r="NLD52" s="46"/>
      <c r="NLE52" s="46"/>
      <c r="NLF52" s="46"/>
      <c r="NLG52" s="46"/>
      <c r="NLH52" s="46"/>
      <c r="NLI52" s="46"/>
      <c r="NLJ52" s="46"/>
      <c r="NLK52" s="46"/>
      <c r="NLL52" s="46"/>
      <c r="NLM52" s="46"/>
      <c r="NLN52" s="46"/>
      <c r="NLO52" s="46"/>
      <c r="NLP52" s="46"/>
      <c r="NLQ52" s="46"/>
      <c r="NLR52" s="46"/>
      <c r="NLS52" s="46"/>
      <c r="NLT52" s="46"/>
      <c r="NLU52" s="46"/>
      <c r="NLV52" s="46"/>
      <c r="NLW52" s="46"/>
      <c r="NLX52" s="46"/>
      <c r="NLY52" s="46"/>
      <c r="NLZ52" s="46"/>
      <c r="NMA52" s="46"/>
      <c r="NMB52" s="46"/>
      <c r="NMC52" s="46"/>
      <c r="NMD52" s="46"/>
      <c r="NME52" s="46"/>
      <c r="NMF52" s="46"/>
      <c r="NMG52" s="46"/>
      <c r="NMH52" s="46"/>
      <c r="NMI52" s="46"/>
      <c r="NMJ52" s="46"/>
      <c r="NMK52" s="46"/>
      <c r="NML52" s="46"/>
      <c r="NMM52" s="46"/>
      <c r="NMN52" s="46"/>
      <c r="NMO52" s="46"/>
      <c r="NMP52" s="46"/>
      <c r="NMQ52" s="46"/>
      <c r="NMR52" s="46"/>
      <c r="NMS52" s="46"/>
      <c r="NMT52" s="46"/>
      <c r="NMU52" s="46"/>
      <c r="NMV52" s="46"/>
      <c r="NMW52" s="46"/>
      <c r="NMX52" s="46"/>
      <c r="NMY52" s="46"/>
      <c r="NMZ52" s="46"/>
      <c r="NNA52" s="46"/>
      <c r="NNB52" s="46"/>
      <c r="NNC52" s="46"/>
      <c r="NND52" s="46"/>
      <c r="NNE52" s="46"/>
      <c r="NNF52" s="46"/>
      <c r="NNG52" s="46"/>
      <c r="NNH52" s="46"/>
      <c r="NNI52" s="46"/>
      <c r="NNJ52" s="46"/>
      <c r="NNK52" s="46"/>
      <c r="NNL52" s="46"/>
      <c r="NNM52" s="46"/>
      <c r="NNN52" s="46"/>
      <c r="NNO52" s="46"/>
      <c r="NNP52" s="46"/>
      <c r="NNQ52" s="46"/>
      <c r="NNR52" s="46"/>
      <c r="NNS52" s="46"/>
      <c r="NNT52" s="46"/>
      <c r="NNU52" s="46"/>
      <c r="NNV52" s="46"/>
      <c r="NNW52" s="46"/>
      <c r="NNX52" s="46"/>
      <c r="NNY52" s="46"/>
      <c r="NNZ52" s="46"/>
      <c r="NOA52" s="46"/>
      <c r="NOB52" s="46"/>
      <c r="NOC52" s="46"/>
      <c r="NOD52" s="46"/>
      <c r="NOE52" s="46"/>
      <c r="NOF52" s="46"/>
      <c r="NOG52" s="46"/>
      <c r="NOH52" s="46"/>
      <c r="NOI52" s="46"/>
      <c r="NOJ52" s="46"/>
      <c r="NOK52" s="46"/>
      <c r="NOL52" s="46"/>
      <c r="NOM52" s="46"/>
      <c r="NON52" s="46"/>
      <c r="NOO52" s="46"/>
      <c r="NOP52" s="46"/>
      <c r="NOQ52" s="46"/>
      <c r="NOR52" s="46"/>
      <c r="NOS52" s="46"/>
      <c r="NOT52" s="46"/>
      <c r="NOU52" s="46"/>
      <c r="NOV52" s="46"/>
      <c r="NOW52" s="46"/>
      <c r="NOX52" s="46"/>
      <c r="NOY52" s="46"/>
      <c r="NOZ52" s="46"/>
      <c r="NPA52" s="46"/>
      <c r="NPB52" s="46"/>
      <c r="NPC52" s="46"/>
      <c r="NPD52" s="46"/>
      <c r="NPE52" s="46"/>
      <c r="NPF52" s="46"/>
      <c r="NPG52" s="46"/>
      <c r="NPH52" s="46"/>
      <c r="NPI52" s="46"/>
      <c r="NPJ52" s="46"/>
      <c r="NPK52" s="46"/>
      <c r="NPL52" s="46"/>
      <c r="NPM52" s="46"/>
      <c r="NPN52" s="46"/>
      <c r="NPO52" s="46"/>
      <c r="NPP52" s="46"/>
      <c r="NPQ52" s="46"/>
      <c r="NPR52" s="46"/>
      <c r="NPS52" s="46"/>
      <c r="NPT52" s="46"/>
      <c r="NPU52" s="46"/>
      <c r="NPV52" s="46"/>
      <c r="NPW52" s="46"/>
      <c r="NPX52" s="46"/>
      <c r="NPY52" s="46"/>
      <c r="NPZ52" s="46"/>
      <c r="NQA52" s="46"/>
      <c r="NQB52" s="46"/>
      <c r="NQC52" s="46"/>
      <c r="NQD52" s="46"/>
      <c r="NQE52" s="46"/>
      <c r="NQF52" s="46"/>
      <c r="NQG52" s="46"/>
      <c r="NQH52" s="46"/>
      <c r="NQI52" s="46"/>
      <c r="NQJ52" s="46"/>
      <c r="NQK52" s="46"/>
      <c r="NQL52" s="46"/>
      <c r="NQM52" s="46"/>
      <c r="NQN52" s="46"/>
      <c r="NQO52" s="46"/>
      <c r="NQP52" s="46"/>
      <c r="NQQ52" s="46"/>
      <c r="NQR52" s="46"/>
      <c r="NQS52" s="46"/>
      <c r="NQT52" s="46"/>
      <c r="NQU52" s="46"/>
      <c r="NQV52" s="46"/>
      <c r="NQW52" s="46"/>
      <c r="NQX52" s="46"/>
      <c r="NQY52" s="46"/>
      <c r="NQZ52" s="46"/>
      <c r="NRA52" s="46"/>
      <c r="NRB52" s="46"/>
      <c r="NRC52" s="46"/>
      <c r="NRD52" s="46"/>
      <c r="NRE52" s="46"/>
      <c r="NRF52" s="46"/>
      <c r="NRG52" s="46"/>
      <c r="NRH52" s="46"/>
      <c r="NRI52" s="46"/>
      <c r="NRJ52" s="46"/>
      <c r="NRK52" s="46"/>
      <c r="NRL52" s="46"/>
      <c r="NRM52" s="46"/>
      <c r="NRN52" s="46"/>
      <c r="NRO52" s="46"/>
      <c r="NRP52" s="46"/>
      <c r="NRQ52" s="46"/>
      <c r="NRR52" s="46"/>
      <c r="NRS52" s="46"/>
      <c r="NRT52" s="46"/>
      <c r="NRU52" s="46"/>
      <c r="NRV52" s="46"/>
      <c r="NRW52" s="46"/>
      <c r="NRX52" s="46"/>
      <c r="NRY52" s="46"/>
      <c r="NRZ52" s="46"/>
      <c r="NSA52" s="46"/>
      <c r="NSB52" s="46"/>
      <c r="NSC52" s="46"/>
      <c r="NSD52" s="46"/>
      <c r="NSE52" s="46"/>
      <c r="NSF52" s="46"/>
      <c r="NSG52" s="46"/>
      <c r="NSH52" s="46"/>
      <c r="NSI52" s="46"/>
      <c r="NSJ52" s="46"/>
      <c r="NSK52" s="46"/>
      <c r="NSL52" s="46"/>
      <c r="NSM52" s="46"/>
      <c r="NSN52" s="46"/>
      <c r="NSO52" s="46"/>
      <c r="NSP52" s="46"/>
      <c r="NSQ52" s="46"/>
      <c r="NSR52" s="46"/>
      <c r="NSS52" s="46"/>
      <c r="NST52" s="46"/>
      <c r="NSU52" s="46"/>
      <c r="NSV52" s="46"/>
      <c r="NSW52" s="46"/>
      <c r="NSX52" s="46"/>
      <c r="NSY52" s="46"/>
      <c r="NSZ52" s="46"/>
      <c r="NTA52" s="46"/>
      <c r="NTB52" s="46"/>
      <c r="NTC52" s="46"/>
      <c r="NTD52" s="46"/>
      <c r="NTE52" s="46"/>
      <c r="NTF52" s="46"/>
      <c r="NTG52" s="46"/>
      <c r="NTH52" s="46"/>
      <c r="NTI52" s="46"/>
      <c r="NTJ52" s="46"/>
      <c r="NTK52" s="46"/>
      <c r="NTL52" s="46"/>
      <c r="NTM52" s="46"/>
      <c r="NTN52" s="46"/>
      <c r="NTO52" s="46"/>
      <c r="NTP52" s="46"/>
      <c r="NTQ52" s="46"/>
      <c r="NTR52" s="46"/>
      <c r="NTS52" s="46"/>
      <c r="NTT52" s="46"/>
      <c r="NTU52" s="46"/>
      <c r="NTV52" s="46"/>
      <c r="NTW52" s="46"/>
      <c r="NTX52" s="46"/>
      <c r="NTY52" s="46"/>
      <c r="NTZ52" s="46"/>
      <c r="NUA52" s="46"/>
      <c r="NUB52" s="46"/>
      <c r="NUC52" s="46"/>
      <c r="NUD52" s="46"/>
      <c r="NUE52" s="46"/>
      <c r="NUF52" s="46"/>
      <c r="NUG52" s="46"/>
      <c r="NUH52" s="46"/>
      <c r="NUI52" s="46"/>
      <c r="NUJ52" s="46"/>
      <c r="NUK52" s="46"/>
      <c r="NUL52" s="46"/>
      <c r="NUM52" s="46"/>
      <c r="NUN52" s="46"/>
      <c r="NUO52" s="46"/>
      <c r="NUP52" s="46"/>
      <c r="NUQ52" s="46"/>
      <c r="NUR52" s="46"/>
      <c r="NUS52" s="46"/>
      <c r="NUT52" s="46"/>
      <c r="NUU52" s="46"/>
      <c r="NUV52" s="46"/>
      <c r="NUW52" s="46"/>
      <c r="NUX52" s="46"/>
      <c r="NUY52" s="46"/>
      <c r="NUZ52" s="46"/>
      <c r="NVA52" s="46"/>
      <c r="NVB52" s="46"/>
      <c r="NVC52" s="46"/>
      <c r="NVD52" s="46"/>
      <c r="NVE52" s="46"/>
      <c r="NVF52" s="46"/>
      <c r="NVG52" s="46"/>
      <c r="NVH52" s="46"/>
      <c r="NVI52" s="46"/>
      <c r="NVJ52" s="46"/>
      <c r="NVK52" s="46"/>
      <c r="NVL52" s="46"/>
      <c r="NVM52" s="46"/>
      <c r="NVN52" s="46"/>
      <c r="NVO52" s="46"/>
      <c r="NVP52" s="46"/>
      <c r="NVQ52" s="46"/>
      <c r="NVR52" s="46"/>
      <c r="NVS52" s="46"/>
      <c r="NVT52" s="46"/>
      <c r="NVU52" s="46"/>
      <c r="NVV52" s="46"/>
      <c r="NVW52" s="46"/>
      <c r="NVX52" s="46"/>
      <c r="NVY52" s="46"/>
      <c r="NVZ52" s="46"/>
      <c r="NWA52" s="46"/>
      <c r="NWB52" s="46"/>
      <c r="NWC52" s="46"/>
      <c r="NWD52" s="46"/>
      <c r="NWE52" s="46"/>
      <c r="NWF52" s="46"/>
      <c r="NWG52" s="46"/>
      <c r="NWH52" s="46"/>
      <c r="NWI52" s="46"/>
      <c r="NWJ52" s="46"/>
      <c r="NWK52" s="46"/>
      <c r="NWL52" s="46"/>
      <c r="NWM52" s="46"/>
      <c r="NWN52" s="46"/>
      <c r="NWO52" s="46"/>
      <c r="NWP52" s="46"/>
      <c r="NWQ52" s="46"/>
      <c r="NWR52" s="46"/>
      <c r="NWS52" s="46"/>
      <c r="NWT52" s="46"/>
      <c r="NWU52" s="46"/>
      <c r="NWV52" s="46"/>
      <c r="NWW52" s="46"/>
      <c r="NWX52" s="46"/>
      <c r="NWY52" s="46"/>
      <c r="NWZ52" s="46"/>
      <c r="NXA52" s="46"/>
      <c r="NXB52" s="46"/>
      <c r="NXC52" s="46"/>
      <c r="NXD52" s="46"/>
      <c r="NXE52" s="46"/>
      <c r="NXF52" s="46"/>
      <c r="NXG52" s="46"/>
      <c r="NXH52" s="46"/>
      <c r="NXI52" s="46"/>
      <c r="NXJ52" s="46"/>
      <c r="NXK52" s="46"/>
      <c r="NXL52" s="46"/>
      <c r="NXM52" s="46"/>
      <c r="NXN52" s="46"/>
      <c r="NXO52" s="46"/>
      <c r="NXP52" s="46"/>
      <c r="NXQ52" s="46"/>
      <c r="NXR52" s="46"/>
      <c r="NXS52" s="46"/>
      <c r="NXT52" s="46"/>
      <c r="NXU52" s="46"/>
      <c r="NXV52" s="46"/>
      <c r="NXW52" s="46"/>
      <c r="NXX52" s="46"/>
      <c r="NXY52" s="46"/>
      <c r="NXZ52" s="46"/>
      <c r="NYA52" s="46"/>
      <c r="NYB52" s="46"/>
      <c r="NYC52" s="46"/>
      <c r="NYD52" s="46"/>
      <c r="NYE52" s="46"/>
      <c r="NYF52" s="46"/>
      <c r="NYG52" s="46"/>
      <c r="NYH52" s="46"/>
      <c r="NYI52" s="46"/>
      <c r="NYJ52" s="46"/>
      <c r="NYK52" s="46"/>
      <c r="NYL52" s="46"/>
      <c r="NYM52" s="46"/>
      <c r="NYN52" s="46"/>
      <c r="NYO52" s="46"/>
      <c r="NYP52" s="46"/>
      <c r="NYQ52" s="46"/>
      <c r="NYR52" s="46"/>
      <c r="NYS52" s="46"/>
      <c r="NYT52" s="46"/>
      <c r="NYU52" s="46"/>
      <c r="NYV52" s="46"/>
      <c r="NYW52" s="46"/>
      <c r="NYX52" s="46"/>
      <c r="NYY52" s="46"/>
      <c r="NYZ52" s="46"/>
      <c r="NZA52" s="46"/>
      <c r="NZB52" s="46"/>
      <c r="NZC52" s="46"/>
      <c r="NZD52" s="46"/>
      <c r="NZE52" s="46"/>
      <c r="NZF52" s="46"/>
      <c r="NZG52" s="46"/>
      <c r="NZH52" s="46"/>
      <c r="NZI52" s="46"/>
      <c r="NZJ52" s="46"/>
      <c r="NZK52" s="46"/>
      <c r="NZL52" s="46"/>
      <c r="NZM52" s="46"/>
      <c r="NZN52" s="46"/>
      <c r="NZO52" s="46"/>
      <c r="NZP52" s="46"/>
      <c r="NZQ52" s="46"/>
      <c r="NZR52" s="46"/>
      <c r="NZS52" s="46"/>
      <c r="NZT52" s="46"/>
      <c r="NZU52" s="46"/>
      <c r="NZV52" s="46"/>
      <c r="NZW52" s="46"/>
      <c r="NZX52" s="46"/>
      <c r="NZY52" s="46"/>
      <c r="NZZ52" s="46"/>
      <c r="OAA52" s="46"/>
      <c r="OAB52" s="46"/>
      <c r="OAC52" s="46"/>
      <c r="OAD52" s="46"/>
      <c r="OAE52" s="46"/>
      <c r="OAF52" s="46"/>
      <c r="OAG52" s="46"/>
      <c r="OAH52" s="46"/>
      <c r="OAI52" s="46"/>
      <c r="OAJ52" s="46"/>
      <c r="OAK52" s="46"/>
      <c r="OAL52" s="46"/>
      <c r="OAM52" s="46"/>
      <c r="OAN52" s="46"/>
      <c r="OAO52" s="46"/>
      <c r="OAP52" s="46"/>
      <c r="OAQ52" s="46"/>
      <c r="OAR52" s="46"/>
      <c r="OAS52" s="46"/>
      <c r="OAT52" s="46"/>
      <c r="OAU52" s="46"/>
      <c r="OAV52" s="46"/>
      <c r="OAW52" s="46"/>
      <c r="OAX52" s="46"/>
      <c r="OAY52" s="46"/>
      <c r="OAZ52" s="46"/>
      <c r="OBA52" s="46"/>
      <c r="OBB52" s="46"/>
      <c r="OBC52" s="46"/>
      <c r="OBD52" s="46"/>
      <c r="OBE52" s="46"/>
      <c r="OBF52" s="46"/>
      <c r="OBG52" s="46"/>
      <c r="OBH52" s="46"/>
      <c r="OBI52" s="46"/>
      <c r="OBJ52" s="46"/>
      <c r="OBK52" s="46"/>
      <c r="OBL52" s="46"/>
      <c r="OBM52" s="46"/>
      <c r="OBN52" s="46"/>
      <c r="OBO52" s="46"/>
      <c r="OBP52" s="46"/>
      <c r="OBQ52" s="46"/>
      <c r="OBR52" s="46"/>
      <c r="OBS52" s="46"/>
      <c r="OBT52" s="46"/>
      <c r="OBU52" s="46"/>
      <c r="OBV52" s="46"/>
      <c r="OBW52" s="46"/>
      <c r="OBX52" s="46"/>
      <c r="OBY52" s="46"/>
      <c r="OBZ52" s="46"/>
      <c r="OCA52" s="46"/>
      <c r="OCB52" s="46"/>
      <c r="OCC52" s="46"/>
      <c r="OCD52" s="46"/>
      <c r="OCE52" s="46"/>
      <c r="OCF52" s="46"/>
      <c r="OCG52" s="46"/>
      <c r="OCH52" s="46"/>
      <c r="OCI52" s="46"/>
      <c r="OCJ52" s="46"/>
      <c r="OCK52" s="46"/>
      <c r="OCL52" s="46"/>
      <c r="OCM52" s="46"/>
      <c r="OCN52" s="46"/>
      <c r="OCO52" s="46"/>
      <c r="OCP52" s="46"/>
      <c r="OCQ52" s="46"/>
      <c r="OCR52" s="46"/>
      <c r="OCS52" s="46"/>
      <c r="OCT52" s="46"/>
      <c r="OCU52" s="46"/>
      <c r="OCV52" s="46"/>
      <c r="OCW52" s="46"/>
      <c r="OCX52" s="46"/>
      <c r="OCY52" s="46"/>
      <c r="OCZ52" s="46"/>
      <c r="ODA52" s="46"/>
      <c r="ODB52" s="46"/>
      <c r="ODC52" s="46"/>
      <c r="ODD52" s="46"/>
      <c r="ODE52" s="46"/>
      <c r="ODF52" s="46"/>
      <c r="ODG52" s="46"/>
      <c r="ODH52" s="46"/>
      <c r="ODI52" s="46"/>
      <c r="ODJ52" s="46"/>
      <c r="ODK52" s="46"/>
      <c r="ODL52" s="46"/>
      <c r="ODM52" s="46"/>
      <c r="ODN52" s="46"/>
      <c r="ODO52" s="46"/>
      <c r="ODP52" s="46"/>
      <c r="ODQ52" s="46"/>
      <c r="ODR52" s="46"/>
      <c r="ODS52" s="46"/>
      <c r="ODT52" s="46"/>
      <c r="ODU52" s="46"/>
      <c r="ODV52" s="46"/>
      <c r="ODW52" s="46"/>
      <c r="ODX52" s="46"/>
      <c r="ODY52" s="46"/>
      <c r="ODZ52" s="46"/>
      <c r="OEA52" s="46"/>
      <c r="OEB52" s="46"/>
      <c r="OEC52" s="46"/>
      <c r="OED52" s="46"/>
      <c r="OEE52" s="46"/>
      <c r="OEF52" s="46"/>
      <c r="OEG52" s="46"/>
      <c r="OEH52" s="46"/>
      <c r="OEI52" s="46"/>
      <c r="OEJ52" s="46"/>
      <c r="OEK52" s="46"/>
      <c r="OEL52" s="46"/>
      <c r="OEM52" s="46"/>
      <c r="OEN52" s="46"/>
      <c r="OEO52" s="46"/>
      <c r="OEP52" s="46"/>
      <c r="OEQ52" s="46"/>
      <c r="OER52" s="46"/>
      <c r="OES52" s="46"/>
      <c r="OET52" s="46"/>
      <c r="OEU52" s="46"/>
      <c r="OEV52" s="46"/>
      <c r="OEW52" s="46"/>
      <c r="OEX52" s="46"/>
      <c r="OEY52" s="46"/>
      <c r="OEZ52" s="46"/>
      <c r="OFA52" s="46"/>
      <c r="OFB52" s="46"/>
      <c r="OFC52" s="46"/>
      <c r="OFD52" s="46"/>
      <c r="OFE52" s="46"/>
      <c r="OFF52" s="46"/>
      <c r="OFG52" s="46"/>
      <c r="OFH52" s="46"/>
      <c r="OFI52" s="46"/>
      <c r="OFJ52" s="46"/>
      <c r="OFK52" s="46"/>
      <c r="OFL52" s="46"/>
      <c r="OFM52" s="46"/>
      <c r="OFN52" s="46"/>
      <c r="OFO52" s="46"/>
      <c r="OFP52" s="46"/>
      <c r="OFQ52" s="46"/>
      <c r="OFR52" s="46"/>
      <c r="OFS52" s="46"/>
      <c r="OFT52" s="46"/>
      <c r="OFU52" s="46"/>
      <c r="OFV52" s="46"/>
      <c r="OFW52" s="46"/>
      <c r="OFX52" s="46"/>
      <c r="OFY52" s="46"/>
      <c r="OFZ52" s="46"/>
      <c r="OGA52" s="46"/>
      <c r="OGB52" s="46"/>
      <c r="OGC52" s="46"/>
      <c r="OGD52" s="46"/>
      <c r="OGE52" s="46"/>
      <c r="OGF52" s="46"/>
      <c r="OGG52" s="46"/>
      <c r="OGH52" s="46"/>
      <c r="OGI52" s="46"/>
      <c r="OGJ52" s="46"/>
      <c r="OGK52" s="46"/>
      <c r="OGL52" s="46"/>
      <c r="OGM52" s="46"/>
      <c r="OGN52" s="46"/>
      <c r="OGO52" s="46"/>
      <c r="OGP52" s="46"/>
      <c r="OGQ52" s="46"/>
      <c r="OGR52" s="46"/>
      <c r="OGS52" s="46"/>
      <c r="OGT52" s="46"/>
      <c r="OGU52" s="46"/>
      <c r="OGV52" s="46"/>
      <c r="OGW52" s="46"/>
      <c r="OGX52" s="46"/>
      <c r="OGY52" s="46"/>
      <c r="OGZ52" s="46"/>
      <c r="OHA52" s="46"/>
      <c r="OHB52" s="46"/>
      <c r="OHC52" s="46"/>
      <c r="OHD52" s="46"/>
      <c r="OHE52" s="46"/>
      <c r="OHF52" s="46"/>
      <c r="OHG52" s="46"/>
      <c r="OHH52" s="46"/>
      <c r="OHI52" s="46"/>
      <c r="OHJ52" s="46"/>
      <c r="OHK52" s="46"/>
      <c r="OHL52" s="46"/>
      <c r="OHM52" s="46"/>
      <c r="OHN52" s="46"/>
      <c r="OHO52" s="46"/>
      <c r="OHP52" s="46"/>
      <c r="OHQ52" s="46"/>
      <c r="OHR52" s="46"/>
      <c r="OHS52" s="46"/>
      <c r="OHT52" s="46"/>
      <c r="OHU52" s="46"/>
      <c r="OHV52" s="46"/>
      <c r="OHW52" s="46"/>
      <c r="OHX52" s="46"/>
      <c r="OHY52" s="46"/>
      <c r="OHZ52" s="46"/>
      <c r="OIA52" s="46"/>
      <c r="OIB52" s="46"/>
      <c r="OIC52" s="46"/>
      <c r="OID52" s="46"/>
      <c r="OIE52" s="46"/>
      <c r="OIF52" s="46"/>
      <c r="OIG52" s="46"/>
      <c r="OIH52" s="46"/>
      <c r="OII52" s="46"/>
      <c r="OIJ52" s="46"/>
      <c r="OIK52" s="46"/>
      <c r="OIL52" s="46"/>
      <c r="OIM52" s="46"/>
      <c r="OIN52" s="46"/>
      <c r="OIO52" s="46"/>
      <c r="OIP52" s="46"/>
      <c r="OIQ52" s="46"/>
      <c r="OIR52" s="46"/>
      <c r="OIS52" s="46"/>
      <c r="OIT52" s="46"/>
      <c r="OIU52" s="46"/>
      <c r="OIV52" s="46"/>
      <c r="OIW52" s="46"/>
      <c r="OIX52" s="46"/>
      <c r="OIY52" s="46"/>
      <c r="OIZ52" s="46"/>
      <c r="OJA52" s="46"/>
      <c r="OJB52" s="46"/>
      <c r="OJC52" s="46"/>
      <c r="OJD52" s="46"/>
      <c r="OJE52" s="46"/>
      <c r="OJF52" s="46"/>
      <c r="OJG52" s="46"/>
      <c r="OJH52" s="46"/>
      <c r="OJI52" s="46"/>
      <c r="OJJ52" s="46"/>
      <c r="OJK52" s="46"/>
      <c r="OJL52" s="46"/>
      <c r="OJM52" s="46"/>
      <c r="OJN52" s="46"/>
      <c r="OJO52" s="46"/>
      <c r="OJP52" s="46"/>
      <c r="OJQ52" s="46"/>
      <c r="OJR52" s="46"/>
      <c r="OJS52" s="46"/>
      <c r="OJT52" s="46"/>
      <c r="OJU52" s="46"/>
      <c r="OJV52" s="46"/>
      <c r="OJW52" s="46"/>
      <c r="OJX52" s="46"/>
      <c r="OJY52" s="46"/>
      <c r="OJZ52" s="46"/>
      <c r="OKA52" s="46"/>
      <c r="OKB52" s="46"/>
      <c r="OKC52" s="46"/>
      <c r="OKD52" s="46"/>
      <c r="OKE52" s="46"/>
      <c r="OKF52" s="46"/>
      <c r="OKG52" s="46"/>
      <c r="OKH52" s="46"/>
      <c r="OKI52" s="46"/>
      <c r="OKJ52" s="46"/>
      <c r="OKK52" s="46"/>
      <c r="OKL52" s="46"/>
      <c r="OKM52" s="46"/>
      <c r="OKN52" s="46"/>
      <c r="OKO52" s="46"/>
      <c r="OKP52" s="46"/>
      <c r="OKQ52" s="46"/>
      <c r="OKR52" s="46"/>
      <c r="OKS52" s="46"/>
      <c r="OKT52" s="46"/>
      <c r="OKU52" s="46"/>
      <c r="OKV52" s="46"/>
      <c r="OKW52" s="46"/>
      <c r="OKX52" s="46"/>
      <c r="OKY52" s="46"/>
      <c r="OKZ52" s="46"/>
      <c r="OLA52" s="46"/>
      <c r="OLB52" s="46"/>
      <c r="OLC52" s="46"/>
      <c r="OLD52" s="46"/>
      <c r="OLE52" s="46"/>
      <c r="OLF52" s="46"/>
      <c r="OLG52" s="46"/>
      <c r="OLH52" s="46"/>
      <c r="OLI52" s="46"/>
      <c r="OLJ52" s="46"/>
      <c r="OLK52" s="46"/>
      <c r="OLL52" s="46"/>
      <c r="OLM52" s="46"/>
      <c r="OLN52" s="46"/>
      <c r="OLO52" s="46"/>
      <c r="OLP52" s="46"/>
      <c r="OLQ52" s="46"/>
      <c r="OLR52" s="46"/>
      <c r="OLS52" s="46"/>
      <c r="OLT52" s="46"/>
      <c r="OLU52" s="46"/>
      <c r="OLV52" s="46"/>
      <c r="OLW52" s="46"/>
      <c r="OLX52" s="46"/>
      <c r="OLY52" s="46"/>
      <c r="OLZ52" s="46"/>
      <c r="OMA52" s="46"/>
      <c r="OMB52" s="46"/>
      <c r="OMC52" s="46"/>
      <c r="OMD52" s="46"/>
      <c r="OME52" s="46"/>
      <c r="OMF52" s="46"/>
      <c r="OMG52" s="46"/>
      <c r="OMH52" s="46"/>
      <c r="OMI52" s="46"/>
      <c r="OMJ52" s="46"/>
      <c r="OMK52" s="46"/>
      <c r="OML52" s="46"/>
      <c r="OMM52" s="46"/>
      <c r="OMN52" s="46"/>
      <c r="OMO52" s="46"/>
      <c r="OMP52" s="46"/>
      <c r="OMQ52" s="46"/>
      <c r="OMR52" s="46"/>
      <c r="OMS52" s="46"/>
      <c r="OMT52" s="46"/>
      <c r="OMU52" s="46"/>
      <c r="OMV52" s="46"/>
      <c r="OMW52" s="46"/>
      <c r="OMX52" s="46"/>
      <c r="OMY52" s="46"/>
      <c r="OMZ52" s="46"/>
      <c r="ONA52" s="46"/>
      <c r="ONB52" s="46"/>
      <c r="ONC52" s="46"/>
      <c r="OND52" s="46"/>
      <c r="ONE52" s="46"/>
      <c r="ONF52" s="46"/>
      <c r="ONG52" s="46"/>
      <c r="ONH52" s="46"/>
      <c r="ONI52" s="46"/>
      <c r="ONJ52" s="46"/>
      <c r="ONK52" s="46"/>
      <c r="ONL52" s="46"/>
      <c r="ONM52" s="46"/>
      <c r="ONN52" s="46"/>
      <c r="ONO52" s="46"/>
      <c r="ONP52" s="46"/>
      <c r="ONQ52" s="46"/>
      <c r="ONR52" s="46"/>
      <c r="ONS52" s="46"/>
      <c r="ONT52" s="46"/>
      <c r="ONU52" s="46"/>
      <c r="ONV52" s="46"/>
      <c r="ONW52" s="46"/>
      <c r="ONX52" s="46"/>
      <c r="ONY52" s="46"/>
      <c r="ONZ52" s="46"/>
      <c r="OOA52" s="46"/>
      <c r="OOB52" s="46"/>
      <c r="OOC52" s="46"/>
      <c r="OOD52" s="46"/>
      <c r="OOE52" s="46"/>
      <c r="OOF52" s="46"/>
      <c r="OOG52" s="46"/>
      <c r="OOH52" s="46"/>
      <c r="OOI52" s="46"/>
      <c r="OOJ52" s="46"/>
      <c r="OOK52" s="46"/>
      <c r="OOL52" s="46"/>
      <c r="OOM52" s="46"/>
      <c r="OON52" s="46"/>
      <c r="OOO52" s="46"/>
      <c r="OOP52" s="46"/>
      <c r="OOQ52" s="46"/>
      <c r="OOR52" s="46"/>
      <c r="OOS52" s="46"/>
      <c r="OOT52" s="46"/>
      <c r="OOU52" s="46"/>
      <c r="OOV52" s="46"/>
      <c r="OOW52" s="46"/>
      <c r="OOX52" s="46"/>
      <c r="OOY52" s="46"/>
      <c r="OOZ52" s="46"/>
      <c r="OPA52" s="46"/>
      <c r="OPB52" s="46"/>
      <c r="OPC52" s="46"/>
      <c r="OPD52" s="46"/>
      <c r="OPE52" s="46"/>
      <c r="OPF52" s="46"/>
      <c r="OPG52" s="46"/>
      <c r="OPH52" s="46"/>
      <c r="OPI52" s="46"/>
      <c r="OPJ52" s="46"/>
      <c r="OPK52" s="46"/>
      <c r="OPL52" s="46"/>
      <c r="OPM52" s="46"/>
      <c r="OPN52" s="46"/>
      <c r="OPO52" s="46"/>
      <c r="OPP52" s="46"/>
      <c r="OPQ52" s="46"/>
      <c r="OPR52" s="46"/>
      <c r="OPS52" s="46"/>
      <c r="OPT52" s="46"/>
      <c r="OPU52" s="46"/>
      <c r="OPV52" s="46"/>
      <c r="OPW52" s="46"/>
      <c r="OPX52" s="46"/>
      <c r="OPY52" s="46"/>
      <c r="OPZ52" s="46"/>
      <c r="OQA52" s="46"/>
      <c r="OQB52" s="46"/>
      <c r="OQC52" s="46"/>
      <c r="OQD52" s="46"/>
      <c r="OQE52" s="46"/>
      <c r="OQF52" s="46"/>
      <c r="OQG52" s="46"/>
      <c r="OQH52" s="46"/>
      <c r="OQI52" s="46"/>
      <c r="OQJ52" s="46"/>
      <c r="OQK52" s="46"/>
      <c r="OQL52" s="46"/>
      <c r="OQM52" s="46"/>
      <c r="OQN52" s="46"/>
      <c r="OQO52" s="46"/>
      <c r="OQP52" s="46"/>
      <c r="OQQ52" s="46"/>
      <c r="OQR52" s="46"/>
      <c r="OQS52" s="46"/>
      <c r="OQT52" s="46"/>
      <c r="OQU52" s="46"/>
      <c r="OQV52" s="46"/>
      <c r="OQW52" s="46"/>
      <c r="OQX52" s="46"/>
      <c r="OQY52" s="46"/>
      <c r="OQZ52" s="46"/>
      <c r="ORA52" s="46"/>
      <c r="ORB52" s="46"/>
      <c r="ORC52" s="46"/>
      <c r="ORD52" s="46"/>
      <c r="ORE52" s="46"/>
      <c r="ORF52" s="46"/>
      <c r="ORG52" s="46"/>
      <c r="ORH52" s="46"/>
      <c r="ORI52" s="46"/>
      <c r="ORJ52" s="46"/>
      <c r="ORK52" s="46"/>
      <c r="ORL52" s="46"/>
      <c r="ORM52" s="46"/>
      <c r="ORN52" s="46"/>
      <c r="ORO52" s="46"/>
      <c r="ORP52" s="46"/>
      <c r="ORQ52" s="46"/>
      <c r="ORR52" s="46"/>
      <c r="ORS52" s="46"/>
      <c r="ORT52" s="46"/>
      <c r="ORU52" s="46"/>
      <c r="ORV52" s="46"/>
      <c r="ORW52" s="46"/>
      <c r="ORX52" s="46"/>
      <c r="ORY52" s="46"/>
      <c r="ORZ52" s="46"/>
      <c r="OSA52" s="46"/>
      <c r="OSB52" s="46"/>
      <c r="OSC52" s="46"/>
      <c r="OSD52" s="46"/>
      <c r="OSE52" s="46"/>
      <c r="OSF52" s="46"/>
      <c r="OSG52" s="46"/>
      <c r="OSH52" s="46"/>
      <c r="OSI52" s="46"/>
      <c r="OSJ52" s="46"/>
      <c r="OSK52" s="46"/>
      <c r="OSL52" s="46"/>
      <c r="OSM52" s="46"/>
      <c r="OSN52" s="46"/>
      <c r="OSO52" s="46"/>
      <c r="OSP52" s="46"/>
      <c r="OSQ52" s="46"/>
      <c r="OSR52" s="46"/>
      <c r="OSS52" s="46"/>
      <c r="OST52" s="46"/>
      <c r="OSU52" s="46"/>
      <c r="OSV52" s="46"/>
      <c r="OSW52" s="46"/>
      <c r="OSX52" s="46"/>
      <c r="OSY52" s="46"/>
      <c r="OSZ52" s="46"/>
      <c r="OTA52" s="46"/>
      <c r="OTB52" s="46"/>
      <c r="OTC52" s="46"/>
      <c r="OTD52" s="46"/>
      <c r="OTE52" s="46"/>
      <c r="OTF52" s="46"/>
      <c r="OTG52" s="46"/>
      <c r="OTH52" s="46"/>
      <c r="OTI52" s="46"/>
      <c r="OTJ52" s="46"/>
      <c r="OTK52" s="46"/>
      <c r="OTL52" s="46"/>
      <c r="OTM52" s="46"/>
      <c r="OTN52" s="46"/>
      <c r="OTO52" s="46"/>
      <c r="OTP52" s="46"/>
      <c r="OTQ52" s="46"/>
      <c r="OTR52" s="46"/>
      <c r="OTS52" s="46"/>
      <c r="OTT52" s="46"/>
      <c r="OTU52" s="46"/>
      <c r="OTV52" s="46"/>
      <c r="OTW52" s="46"/>
      <c r="OTX52" s="46"/>
      <c r="OTY52" s="46"/>
      <c r="OTZ52" s="46"/>
      <c r="OUA52" s="46"/>
      <c r="OUB52" s="46"/>
      <c r="OUC52" s="46"/>
      <c r="OUD52" s="46"/>
      <c r="OUE52" s="46"/>
      <c r="OUF52" s="46"/>
      <c r="OUG52" s="46"/>
      <c r="OUH52" s="46"/>
      <c r="OUI52" s="46"/>
      <c r="OUJ52" s="46"/>
      <c r="OUK52" s="46"/>
      <c r="OUL52" s="46"/>
      <c r="OUM52" s="46"/>
      <c r="OUN52" s="46"/>
      <c r="OUO52" s="46"/>
      <c r="OUP52" s="46"/>
      <c r="OUQ52" s="46"/>
      <c r="OUR52" s="46"/>
      <c r="OUS52" s="46"/>
      <c r="OUT52" s="46"/>
      <c r="OUU52" s="46"/>
      <c r="OUV52" s="46"/>
      <c r="OUW52" s="46"/>
      <c r="OUX52" s="46"/>
      <c r="OUY52" s="46"/>
      <c r="OUZ52" s="46"/>
      <c r="OVA52" s="46"/>
      <c r="OVB52" s="46"/>
      <c r="OVC52" s="46"/>
      <c r="OVD52" s="46"/>
      <c r="OVE52" s="46"/>
      <c r="OVF52" s="46"/>
      <c r="OVG52" s="46"/>
      <c r="OVH52" s="46"/>
      <c r="OVI52" s="46"/>
      <c r="OVJ52" s="46"/>
      <c r="OVK52" s="46"/>
      <c r="OVL52" s="46"/>
      <c r="OVM52" s="46"/>
      <c r="OVN52" s="46"/>
      <c r="OVO52" s="46"/>
      <c r="OVP52" s="46"/>
      <c r="OVQ52" s="46"/>
      <c r="OVR52" s="46"/>
      <c r="OVS52" s="46"/>
      <c r="OVT52" s="46"/>
      <c r="OVU52" s="46"/>
      <c r="OVV52" s="46"/>
      <c r="OVW52" s="46"/>
      <c r="OVX52" s="46"/>
      <c r="OVY52" s="46"/>
      <c r="OVZ52" s="46"/>
      <c r="OWA52" s="46"/>
      <c r="OWB52" s="46"/>
      <c r="OWC52" s="46"/>
      <c r="OWD52" s="46"/>
      <c r="OWE52" s="46"/>
      <c r="OWF52" s="46"/>
      <c r="OWG52" s="46"/>
      <c r="OWH52" s="46"/>
      <c r="OWI52" s="46"/>
      <c r="OWJ52" s="46"/>
      <c r="OWK52" s="46"/>
      <c r="OWL52" s="46"/>
      <c r="OWM52" s="46"/>
      <c r="OWN52" s="46"/>
      <c r="OWO52" s="46"/>
      <c r="OWP52" s="46"/>
      <c r="OWQ52" s="46"/>
      <c r="OWR52" s="46"/>
      <c r="OWS52" s="46"/>
      <c r="OWT52" s="46"/>
      <c r="OWU52" s="46"/>
      <c r="OWV52" s="46"/>
      <c r="OWW52" s="46"/>
      <c r="OWX52" s="46"/>
      <c r="OWY52" s="46"/>
      <c r="OWZ52" s="46"/>
      <c r="OXA52" s="46"/>
      <c r="OXB52" s="46"/>
      <c r="OXC52" s="46"/>
      <c r="OXD52" s="46"/>
      <c r="OXE52" s="46"/>
      <c r="OXF52" s="46"/>
      <c r="OXG52" s="46"/>
      <c r="OXH52" s="46"/>
      <c r="OXI52" s="46"/>
      <c r="OXJ52" s="46"/>
      <c r="OXK52" s="46"/>
      <c r="OXL52" s="46"/>
      <c r="OXM52" s="46"/>
      <c r="OXN52" s="46"/>
      <c r="OXO52" s="46"/>
      <c r="OXP52" s="46"/>
      <c r="OXQ52" s="46"/>
      <c r="OXR52" s="46"/>
      <c r="OXS52" s="46"/>
      <c r="OXT52" s="46"/>
      <c r="OXU52" s="46"/>
      <c r="OXV52" s="46"/>
      <c r="OXW52" s="46"/>
      <c r="OXX52" s="46"/>
      <c r="OXY52" s="46"/>
      <c r="OXZ52" s="46"/>
      <c r="OYA52" s="46"/>
      <c r="OYB52" s="46"/>
      <c r="OYC52" s="46"/>
      <c r="OYD52" s="46"/>
      <c r="OYE52" s="46"/>
      <c r="OYF52" s="46"/>
      <c r="OYG52" s="46"/>
      <c r="OYH52" s="46"/>
      <c r="OYI52" s="46"/>
      <c r="OYJ52" s="46"/>
      <c r="OYK52" s="46"/>
      <c r="OYL52" s="46"/>
      <c r="OYM52" s="46"/>
      <c r="OYN52" s="46"/>
      <c r="OYO52" s="46"/>
      <c r="OYP52" s="46"/>
      <c r="OYQ52" s="46"/>
      <c r="OYR52" s="46"/>
      <c r="OYS52" s="46"/>
      <c r="OYT52" s="46"/>
      <c r="OYU52" s="46"/>
      <c r="OYV52" s="46"/>
      <c r="OYW52" s="46"/>
      <c r="OYX52" s="46"/>
      <c r="OYY52" s="46"/>
      <c r="OYZ52" s="46"/>
      <c r="OZA52" s="46"/>
      <c r="OZB52" s="46"/>
      <c r="OZC52" s="46"/>
      <c r="OZD52" s="46"/>
      <c r="OZE52" s="46"/>
      <c r="OZF52" s="46"/>
      <c r="OZG52" s="46"/>
      <c r="OZH52" s="46"/>
      <c r="OZI52" s="46"/>
      <c r="OZJ52" s="46"/>
      <c r="OZK52" s="46"/>
      <c r="OZL52" s="46"/>
      <c r="OZM52" s="46"/>
      <c r="OZN52" s="46"/>
      <c r="OZO52" s="46"/>
      <c r="OZP52" s="46"/>
      <c r="OZQ52" s="46"/>
      <c r="OZR52" s="46"/>
      <c r="OZS52" s="46"/>
      <c r="OZT52" s="46"/>
      <c r="OZU52" s="46"/>
      <c r="OZV52" s="46"/>
      <c r="OZW52" s="46"/>
      <c r="OZX52" s="46"/>
      <c r="OZY52" s="46"/>
      <c r="OZZ52" s="46"/>
      <c r="PAA52" s="46"/>
      <c r="PAB52" s="46"/>
      <c r="PAC52" s="46"/>
      <c r="PAD52" s="46"/>
      <c r="PAE52" s="46"/>
      <c r="PAF52" s="46"/>
      <c r="PAG52" s="46"/>
      <c r="PAH52" s="46"/>
      <c r="PAI52" s="46"/>
      <c r="PAJ52" s="46"/>
      <c r="PAK52" s="46"/>
      <c r="PAL52" s="46"/>
      <c r="PAM52" s="46"/>
      <c r="PAN52" s="46"/>
      <c r="PAO52" s="46"/>
      <c r="PAP52" s="46"/>
      <c r="PAQ52" s="46"/>
      <c r="PAR52" s="46"/>
      <c r="PAS52" s="46"/>
      <c r="PAT52" s="46"/>
      <c r="PAU52" s="46"/>
      <c r="PAV52" s="46"/>
      <c r="PAW52" s="46"/>
      <c r="PAX52" s="46"/>
      <c r="PAY52" s="46"/>
      <c r="PAZ52" s="46"/>
      <c r="PBA52" s="46"/>
      <c r="PBB52" s="46"/>
      <c r="PBC52" s="46"/>
      <c r="PBD52" s="46"/>
      <c r="PBE52" s="46"/>
      <c r="PBF52" s="46"/>
      <c r="PBG52" s="46"/>
      <c r="PBH52" s="46"/>
      <c r="PBI52" s="46"/>
      <c r="PBJ52" s="46"/>
      <c r="PBK52" s="46"/>
      <c r="PBL52" s="46"/>
      <c r="PBM52" s="46"/>
      <c r="PBN52" s="46"/>
      <c r="PBO52" s="46"/>
      <c r="PBP52" s="46"/>
      <c r="PBQ52" s="46"/>
      <c r="PBR52" s="46"/>
      <c r="PBS52" s="46"/>
      <c r="PBT52" s="46"/>
      <c r="PBU52" s="46"/>
      <c r="PBV52" s="46"/>
      <c r="PBW52" s="46"/>
      <c r="PBX52" s="46"/>
      <c r="PBY52" s="46"/>
      <c r="PBZ52" s="46"/>
      <c r="PCA52" s="46"/>
      <c r="PCB52" s="46"/>
      <c r="PCC52" s="46"/>
      <c r="PCD52" s="46"/>
      <c r="PCE52" s="46"/>
      <c r="PCF52" s="46"/>
      <c r="PCG52" s="46"/>
      <c r="PCH52" s="46"/>
      <c r="PCI52" s="46"/>
      <c r="PCJ52" s="46"/>
      <c r="PCK52" s="46"/>
      <c r="PCL52" s="46"/>
      <c r="PCM52" s="46"/>
      <c r="PCN52" s="46"/>
      <c r="PCO52" s="46"/>
      <c r="PCP52" s="46"/>
      <c r="PCQ52" s="46"/>
      <c r="PCR52" s="46"/>
      <c r="PCS52" s="46"/>
      <c r="PCT52" s="46"/>
      <c r="PCU52" s="46"/>
      <c r="PCV52" s="46"/>
      <c r="PCW52" s="46"/>
      <c r="PCX52" s="46"/>
      <c r="PCY52" s="46"/>
      <c r="PCZ52" s="46"/>
      <c r="PDA52" s="46"/>
      <c r="PDB52" s="46"/>
      <c r="PDC52" s="46"/>
      <c r="PDD52" s="46"/>
      <c r="PDE52" s="46"/>
      <c r="PDF52" s="46"/>
      <c r="PDG52" s="46"/>
      <c r="PDH52" s="46"/>
      <c r="PDI52" s="46"/>
      <c r="PDJ52" s="46"/>
      <c r="PDK52" s="46"/>
      <c r="PDL52" s="46"/>
      <c r="PDM52" s="46"/>
      <c r="PDN52" s="46"/>
      <c r="PDO52" s="46"/>
      <c r="PDP52" s="46"/>
      <c r="PDQ52" s="46"/>
      <c r="PDR52" s="46"/>
      <c r="PDS52" s="46"/>
      <c r="PDT52" s="46"/>
      <c r="PDU52" s="46"/>
      <c r="PDV52" s="46"/>
      <c r="PDW52" s="46"/>
      <c r="PDX52" s="46"/>
      <c r="PDY52" s="46"/>
      <c r="PDZ52" s="46"/>
      <c r="PEA52" s="46"/>
      <c r="PEB52" s="46"/>
      <c r="PEC52" s="46"/>
      <c r="PED52" s="46"/>
      <c r="PEE52" s="46"/>
      <c r="PEF52" s="46"/>
      <c r="PEG52" s="46"/>
      <c r="PEH52" s="46"/>
      <c r="PEI52" s="46"/>
      <c r="PEJ52" s="46"/>
      <c r="PEK52" s="46"/>
      <c r="PEL52" s="46"/>
      <c r="PEM52" s="46"/>
      <c r="PEN52" s="46"/>
      <c r="PEO52" s="46"/>
      <c r="PEP52" s="46"/>
      <c r="PEQ52" s="46"/>
      <c r="PER52" s="46"/>
      <c r="PES52" s="46"/>
      <c r="PET52" s="46"/>
      <c r="PEU52" s="46"/>
      <c r="PEV52" s="46"/>
      <c r="PEW52" s="46"/>
      <c r="PEX52" s="46"/>
      <c r="PEY52" s="46"/>
      <c r="PEZ52" s="46"/>
      <c r="PFA52" s="46"/>
      <c r="PFB52" s="46"/>
      <c r="PFC52" s="46"/>
      <c r="PFD52" s="46"/>
      <c r="PFE52" s="46"/>
      <c r="PFF52" s="46"/>
      <c r="PFG52" s="46"/>
      <c r="PFH52" s="46"/>
      <c r="PFI52" s="46"/>
      <c r="PFJ52" s="46"/>
      <c r="PFK52" s="46"/>
      <c r="PFL52" s="46"/>
      <c r="PFM52" s="46"/>
      <c r="PFN52" s="46"/>
      <c r="PFO52" s="46"/>
      <c r="PFP52" s="46"/>
      <c r="PFQ52" s="46"/>
      <c r="PFR52" s="46"/>
      <c r="PFS52" s="46"/>
      <c r="PFT52" s="46"/>
      <c r="PFU52" s="46"/>
      <c r="PFV52" s="46"/>
      <c r="PFW52" s="46"/>
      <c r="PFX52" s="46"/>
      <c r="PFY52" s="46"/>
      <c r="PFZ52" s="46"/>
      <c r="PGA52" s="46"/>
      <c r="PGB52" s="46"/>
      <c r="PGC52" s="46"/>
      <c r="PGD52" s="46"/>
      <c r="PGE52" s="46"/>
      <c r="PGF52" s="46"/>
      <c r="PGG52" s="46"/>
      <c r="PGH52" s="46"/>
      <c r="PGI52" s="46"/>
      <c r="PGJ52" s="46"/>
      <c r="PGK52" s="46"/>
      <c r="PGL52" s="46"/>
      <c r="PGM52" s="46"/>
      <c r="PGN52" s="46"/>
      <c r="PGO52" s="46"/>
      <c r="PGP52" s="46"/>
      <c r="PGQ52" s="46"/>
      <c r="PGR52" s="46"/>
      <c r="PGS52" s="46"/>
      <c r="PGT52" s="46"/>
      <c r="PGU52" s="46"/>
      <c r="PGV52" s="46"/>
      <c r="PGW52" s="46"/>
      <c r="PGX52" s="46"/>
      <c r="PGY52" s="46"/>
      <c r="PGZ52" s="46"/>
      <c r="PHA52" s="46"/>
      <c r="PHB52" s="46"/>
      <c r="PHC52" s="46"/>
      <c r="PHD52" s="46"/>
      <c r="PHE52" s="46"/>
      <c r="PHF52" s="46"/>
      <c r="PHG52" s="46"/>
      <c r="PHH52" s="46"/>
      <c r="PHI52" s="46"/>
      <c r="PHJ52" s="46"/>
      <c r="PHK52" s="46"/>
      <c r="PHL52" s="46"/>
      <c r="PHM52" s="46"/>
      <c r="PHN52" s="46"/>
      <c r="PHO52" s="46"/>
      <c r="PHP52" s="46"/>
      <c r="PHQ52" s="46"/>
      <c r="PHR52" s="46"/>
      <c r="PHS52" s="46"/>
      <c r="PHT52" s="46"/>
      <c r="PHU52" s="46"/>
      <c r="PHV52" s="46"/>
      <c r="PHW52" s="46"/>
      <c r="PHX52" s="46"/>
      <c r="PHY52" s="46"/>
      <c r="PHZ52" s="46"/>
      <c r="PIA52" s="46"/>
      <c r="PIB52" s="46"/>
      <c r="PIC52" s="46"/>
      <c r="PID52" s="46"/>
      <c r="PIE52" s="46"/>
      <c r="PIF52" s="46"/>
      <c r="PIG52" s="46"/>
      <c r="PIH52" s="46"/>
      <c r="PII52" s="46"/>
      <c r="PIJ52" s="46"/>
      <c r="PIK52" s="46"/>
      <c r="PIL52" s="46"/>
      <c r="PIM52" s="46"/>
      <c r="PIN52" s="46"/>
      <c r="PIO52" s="46"/>
      <c r="PIP52" s="46"/>
      <c r="PIQ52" s="46"/>
      <c r="PIR52" s="46"/>
      <c r="PIS52" s="46"/>
      <c r="PIT52" s="46"/>
      <c r="PIU52" s="46"/>
      <c r="PIV52" s="46"/>
      <c r="PIW52" s="46"/>
      <c r="PIX52" s="46"/>
      <c r="PIY52" s="46"/>
      <c r="PIZ52" s="46"/>
      <c r="PJA52" s="46"/>
      <c r="PJB52" s="46"/>
      <c r="PJC52" s="46"/>
      <c r="PJD52" s="46"/>
      <c r="PJE52" s="46"/>
      <c r="PJF52" s="46"/>
      <c r="PJG52" s="46"/>
      <c r="PJH52" s="46"/>
      <c r="PJI52" s="46"/>
      <c r="PJJ52" s="46"/>
      <c r="PJK52" s="46"/>
      <c r="PJL52" s="46"/>
      <c r="PJM52" s="46"/>
      <c r="PJN52" s="46"/>
      <c r="PJO52" s="46"/>
      <c r="PJP52" s="46"/>
      <c r="PJQ52" s="46"/>
      <c r="PJR52" s="46"/>
      <c r="PJS52" s="46"/>
      <c r="PJT52" s="46"/>
      <c r="PJU52" s="46"/>
      <c r="PJV52" s="46"/>
      <c r="PJW52" s="46"/>
      <c r="PJX52" s="46"/>
      <c r="PJY52" s="46"/>
      <c r="PJZ52" s="46"/>
      <c r="PKA52" s="46"/>
      <c r="PKB52" s="46"/>
      <c r="PKC52" s="46"/>
      <c r="PKD52" s="46"/>
      <c r="PKE52" s="46"/>
      <c r="PKF52" s="46"/>
      <c r="PKG52" s="46"/>
      <c r="PKH52" s="46"/>
      <c r="PKI52" s="46"/>
      <c r="PKJ52" s="46"/>
      <c r="PKK52" s="46"/>
      <c r="PKL52" s="46"/>
      <c r="PKM52" s="46"/>
      <c r="PKN52" s="46"/>
      <c r="PKO52" s="46"/>
      <c r="PKP52" s="46"/>
      <c r="PKQ52" s="46"/>
      <c r="PKR52" s="46"/>
      <c r="PKS52" s="46"/>
      <c r="PKT52" s="46"/>
      <c r="PKU52" s="46"/>
      <c r="PKV52" s="46"/>
      <c r="PKW52" s="46"/>
      <c r="PKX52" s="46"/>
      <c r="PKY52" s="46"/>
      <c r="PKZ52" s="46"/>
      <c r="PLA52" s="46"/>
      <c r="PLB52" s="46"/>
      <c r="PLC52" s="46"/>
      <c r="PLD52" s="46"/>
      <c r="PLE52" s="46"/>
      <c r="PLF52" s="46"/>
      <c r="PLG52" s="46"/>
      <c r="PLH52" s="46"/>
      <c r="PLI52" s="46"/>
      <c r="PLJ52" s="46"/>
      <c r="PLK52" s="46"/>
      <c r="PLL52" s="46"/>
      <c r="PLM52" s="46"/>
      <c r="PLN52" s="46"/>
      <c r="PLO52" s="46"/>
      <c r="PLP52" s="46"/>
      <c r="PLQ52" s="46"/>
      <c r="PLR52" s="46"/>
      <c r="PLS52" s="46"/>
      <c r="PLT52" s="46"/>
      <c r="PLU52" s="46"/>
      <c r="PLV52" s="46"/>
      <c r="PLW52" s="46"/>
      <c r="PLX52" s="46"/>
      <c r="PLY52" s="46"/>
      <c r="PLZ52" s="46"/>
      <c r="PMA52" s="46"/>
      <c r="PMB52" s="46"/>
      <c r="PMC52" s="46"/>
      <c r="PMD52" s="46"/>
      <c r="PME52" s="46"/>
      <c r="PMF52" s="46"/>
      <c r="PMG52" s="46"/>
      <c r="PMH52" s="46"/>
      <c r="PMI52" s="46"/>
      <c r="PMJ52" s="46"/>
      <c r="PMK52" s="46"/>
      <c r="PML52" s="46"/>
      <c r="PMM52" s="46"/>
      <c r="PMN52" s="46"/>
      <c r="PMO52" s="46"/>
      <c r="PMP52" s="46"/>
      <c r="PMQ52" s="46"/>
      <c r="PMR52" s="46"/>
      <c r="PMS52" s="46"/>
      <c r="PMT52" s="46"/>
      <c r="PMU52" s="46"/>
      <c r="PMV52" s="46"/>
      <c r="PMW52" s="46"/>
      <c r="PMX52" s="46"/>
      <c r="PMY52" s="46"/>
      <c r="PMZ52" s="46"/>
      <c r="PNA52" s="46"/>
      <c r="PNB52" s="46"/>
      <c r="PNC52" s="46"/>
      <c r="PND52" s="46"/>
      <c r="PNE52" s="46"/>
      <c r="PNF52" s="46"/>
      <c r="PNG52" s="46"/>
      <c r="PNH52" s="46"/>
      <c r="PNI52" s="46"/>
      <c r="PNJ52" s="46"/>
      <c r="PNK52" s="46"/>
      <c r="PNL52" s="46"/>
      <c r="PNM52" s="46"/>
      <c r="PNN52" s="46"/>
      <c r="PNO52" s="46"/>
      <c r="PNP52" s="46"/>
      <c r="PNQ52" s="46"/>
      <c r="PNR52" s="46"/>
      <c r="PNS52" s="46"/>
      <c r="PNT52" s="46"/>
      <c r="PNU52" s="46"/>
      <c r="PNV52" s="46"/>
      <c r="PNW52" s="46"/>
      <c r="PNX52" s="46"/>
      <c r="PNY52" s="46"/>
      <c r="PNZ52" s="46"/>
      <c r="POA52" s="46"/>
      <c r="POB52" s="46"/>
      <c r="POC52" s="46"/>
      <c r="POD52" s="46"/>
      <c r="POE52" s="46"/>
      <c r="POF52" s="46"/>
      <c r="POG52" s="46"/>
      <c r="POH52" s="46"/>
      <c r="POI52" s="46"/>
      <c r="POJ52" s="46"/>
      <c r="POK52" s="46"/>
      <c r="POL52" s="46"/>
      <c r="POM52" s="46"/>
      <c r="PON52" s="46"/>
      <c r="POO52" s="46"/>
      <c r="POP52" s="46"/>
      <c r="POQ52" s="46"/>
      <c r="POR52" s="46"/>
      <c r="POS52" s="46"/>
      <c r="POT52" s="46"/>
      <c r="POU52" s="46"/>
      <c r="POV52" s="46"/>
      <c r="POW52" s="46"/>
      <c r="POX52" s="46"/>
      <c r="POY52" s="46"/>
      <c r="POZ52" s="46"/>
      <c r="PPA52" s="46"/>
      <c r="PPB52" s="46"/>
      <c r="PPC52" s="46"/>
      <c r="PPD52" s="46"/>
      <c r="PPE52" s="46"/>
      <c r="PPF52" s="46"/>
      <c r="PPG52" s="46"/>
      <c r="PPH52" s="46"/>
      <c r="PPI52" s="46"/>
      <c r="PPJ52" s="46"/>
      <c r="PPK52" s="46"/>
      <c r="PPL52" s="46"/>
      <c r="PPM52" s="46"/>
      <c r="PPN52" s="46"/>
      <c r="PPO52" s="46"/>
      <c r="PPP52" s="46"/>
      <c r="PPQ52" s="46"/>
      <c r="PPR52" s="46"/>
      <c r="PPS52" s="46"/>
      <c r="PPT52" s="46"/>
      <c r="PPU52" s="46"/>
      <c r="PPV52" s="46"/>
      <c r="PPW52" s="46"/>
      <c r="PPX52" s="46"/>
      <c r="PPY52" s="46"/>
      <c r="PPZ52" s="46"/>
      <c r="PQA52" s="46"/>
      <c r="PQB52" s="46"/>
      <c r="PQC52" s="46"/>
      <c r="PQD52" s="46"/>
      <c r="PQE52" s="46"/>
      <c r="PQF52" s="46"/>
      <c r="PQG52" s="46"/>
      <c r="PQH52" s="46"/>
      <c r="PQI52" s="46"/>
      <c r="PQJ52" s="46"/>
      <c r="PQK52" s="46"/>
      <c r="PQL52" s="46"/>
      <c r="PQM52" s="46"/>
      <c r="PQN52" s="46"/>
      <c r="PQO52" s="46"/>
      <c r="PQP52" s="46"/>
      <c r="PQQ52" s="46"/>
      <c r="PQR52" s="46"/>
      <c r="PQS52" s="46"/>
      <c r="PQT52" s="46"/>
      <c r="PQU52" s="46"/>
      <c r="PQV52" s="46"/>
      <c r="PQW52" s="46"/>
      <c r="PQX52" s="46"/>
      <c r="PQY52" s="46"/>
      <c r="PQZ52" s="46"/>
      <c r="PRA52" s="46"/>
      <c r="PRB52" s="46"/>
      <c r="PRC52" s="46"/>
      <c r="PRD52" s="46"/>
      <c r="PRE52" s="46"/>
      <c r="PRF52" s="46"/>
      <c r="PRG52" s="46"/>
      <c r="PRH52" s="46"/>
      <c r="PRI52" s="46"/>
      <c r="PRJ52" s="46"/>
      <c r="PRK52" s="46"/>
      <c r="PRL52" s="46"/>
      <c r="PRM52" s="46"/>
      <c r="PRN52" s="46"/>
      <c r="PRO52" s="46"/>
      <c r="PRP52" s="46"/>
      <c r="PRQ52" s="46"/>
      <c r="PRR52" s="46"/>
      <c r="PRS52" s="46"/>
      <c r="PRT52" s="46"/>
      <c r="PRU52" s="46"/>
      <c r="PRV52" s="46"/>
      <c r="PRW52" s="46"/>
      <c r="PRX52" s="46"/>
      <c r="PRY52" s="46"/>
      <c r="PRZ52" s="46"/>
      <c r="PSA52" s="46"/>
      <c r="PSB52" s="46"/>
      <c r="PSC52" s="46"/>
      <c r="PSD52" s="46"/>
      <c r="PSE52" s="46"/>
      <c r="PSF52" s="46"/>
      <c r="PSG52" s="46"/>
      <c r="PSH52" s="46"/>
      <c r="PSI52" s="46"/>
      <c r="PSJ52" s="46"/>
      <c r="PSK52" s="46"/>
      <c r="PSL52" s="46"/>
      <c r="PSM52" s="46"/>
      <c r="PSN52" s="46"/>
      <c r="PSO52" s="46"/>
      <c r="PSP52" s="46"/>
      <c r="PSQ52" s="46"/>
      <c r="PSR52" s="46"/>
      <c r="PSS52" s="46"/>
      <c r="PST52" s="46"/>
      <c r="PSU52" s="46"/>
      <c r="PSV52" s="46"/>
      <c r="PSW52" s="46"/>
      <c r="PSX52" s="46"/>
      <c r="PSY52" s="46"/>
      <c r="PSZ52" s="46"/>
      <c r="PTA52" s="46"/>
      <c r="PTB52" s="46"/>
      <c r="PTC52" s="46"/>
      <c r="PTD52" s="46"/>
      <c r="PTE52" s="46"/>
      <c r="PTF52" s="46"/>
      <c r="PTG52" s="46"/>
      <c r="PTH52" s="46"/>
      <c r="PTI52" s="46"/>
      <c r="PTJ52" s="46"/>
      <c r="PTK52" s="46"/>
      <c r="PTL52" s="46"/>
      <c r="PTM52" s="46"/>
      <c r="PTN52" s="46"/>
      <c r="PTO52" s="46"/>
      <c r="PTP52" s="46"/>
      <c r="PTQ52" s="46"/>
      <c r="PTR52" s="46"/>
      <c r="PTS52" s="46"/>
      <c r="PTT52" s="46"/>
      <c r="PTU52" s="46"/>
      <c r="PTV52" s="46"/>
      <c r="PTW52" s="46"/>
      <c r="PTX52" s="46"/>
      <c r="PTY52" s="46"/>
      <c r="PTZ52" s="46"/>
      <c r="PUA52" s="46"/>
      <c r="PUB52" s="46"/>
      <c r="PUC52" s="46"/>
      <c r="PUD52" s="46"/>
      <c r="PUE52" s="46"/>
      <c r="PUF52" s="46"/>
      <c r="PUG52" s="46"/>
      <c r="PUH52" s="46"/>
      <c r="PUI52" s="46"/>
      <c r="PUJ52" s="46"/>
      <c r="PUK52" s="46"/>
      <c r="PUL52" s="46"/>
      <c r="PUM52" s="46"/>
      <c r="PUN52" s="46"/>
      <c r="PUO52" s="46"/>
      <c r="PUP52" s="46"/>
      <c r="PUQ52" s="46"/>
      <c r="PUR52" s="46"/>
      <c r="PUS52" s="46"/>
      <c r="PUT52" s="46"/>
      <c r="PUU52" s="46"/>
      <c r="PUV52" s="46"/>
      <c r="PUW52" s="46"/>
      <c r="PUX52" s="46"/>
      <c r="PUY52" s="46"/>
      <c r="PUZ52" s="46"/>
      <c r="PVA52" s="46"/>
      <c r="PVB52" s="46"/>
      <c r="PVC52" s="46"/>
      <c r="PVD52" s="46"/>
      <c r="PVE52" s="46"/>
      <c r="PVF52" s="46"/>
      <c r="PVG52" s="46"/>
      <c r="PVH52" s="46"/>
      <c r="PVI52" s="46"/>
      <c r="PVJ52" s="46"/>
      <c r="PVK52" s="46"/>
      <c r="PVL52" s="46"/>
      <c r="PVM52" s="46"/>
      <c r="PVN52" s="46"/>
      <c r="PVO52" s="46"/>
      <c r="PVP52" s="46"/>
      <c r="PVQ52" s="46"/>
      <c r="PVR52" s="46"/>
      <c r="PVS52" s="46"/>
      <c r="PVT52" s="46"/>
      <c r="PVU52" s="46"/>
      <c r="PVV52" s="46"/>
      <c r="PVW52" s="46"/>
      <c r="PVX52" s="46"/>
      <c r="PVY52" s="46"/>
      <c r="PVZ52" s="46"/>
      <c r="PWA52" s="46"/>
      <c r="PWB52" s="46"/>
      <c r="PWC52" s="46"/>
      <c r="PWD52" s="46"/>
      <c r="PWE52" s="46"/>
      <c r="PWF52" s="46"/>
      <c r="PWG52" s="46"/>
      <c r="PWH52" s="46"/>
      <c r="PWI52" s="46"/>
      <c r="PWJ52" s="46"/>
      <c r="PWK52" s="46"/>
      <c r="PWL52" s="46"/>
      <c r="PWM52" s="46"/>
      <c r="PWN52" s="46"/>
      <c r="PWO52" s="46"/>
      <c r="PWP52" s="46"/>
      <c r="PWQ52" s="46"/>
      <c r="PWR52" s="46"/>
      <c r="PWS52" s="46"/>
      <c r="PWT52" s="46"/>
      <c r="PWU52" s="46"/>
      <c r="PWV52" s="46"/>
      <c r="PWW52" s="46"/>
      <c r="PWX52" s="46"/>
      <c r="PWY52" s="46"/>
      <c r="PWZ52" s="46"/>
      <c r="PXA52" s="46"/>
      <c r="PXB52" s="46"/>
      <c r="PXC52" s="46"/>
      <c r="PXD52" s="46"/>
      <c r="PXE52" s="46"/>
      <c r="PXF52" s="46"/>
      <c r="PXG52" s="46"/>
      <c r="PXH52" s="46"/>
      <c r="PXI52" s="46"/>
      <c r="PXJ52" s="46"/>
      <c r="PXK52" s="46"/>
      <c r="PXL52" s="46"/>
      <c r="PXM52" s="46"/>
      <c r="PXN52" s="46"/>
      <c r="PXO52" s="46"/>
      <c r="PXP52" s="46"/>
      <c r="PXQ52" s="46"/>
      <c r="PXR52" s="46"/>
      <c r="PXS52" s="46"/>
      <c r="PXT52" s="46"/>
      <c r="PXU52" s="46"/>
      <c r="PXV52" s="46"/>
      <c r="PXW52" s="46"/>
      <c r="PXX52" s="46"/>
      <c r="PXY52" s="46"/>
      <c r="PXZ52" s="46"/>
      <c r="PYA52" s="46"/>
      <c r="PYB52" s="46"/>
      <c r="PYC52" s="46"/>
      <c r="PYD52" s="46"/>
      <c r="PYE52" s="46"/>
      <c r="PYF52" s="46"/>
      <c r="PYG52" s="46"/>
      <c r="PYH52" s="46"/>
      <c r="PYI52" s="46"/>
      <c r="PYJ52" s="46"/>
      <c r="PYK52" s="46"/>
      <c r="PYL52" s="46"/>
      <c r="PYM52" s="46"/>
      <c r="PYN52" s="46"/>
      <c r="PYO52" s="46"/>
      <c r="PYP52" s="46"/>
      <c r="PYQ52" s="46"/>
      <c r="PYR52" s="46"/>
      <c r="PYS52" s="46"/>
      <c r="PYT52" s="46"/>
      <c r="PYU52" s="46"/>
      <c r="PYV52" s="46"/>
      <c r="PYW52" s="46"/>
      <c r="PYX52" s="46"/>
      <c r="PYY52" s="46"/>
      <c r="PYZ52" s="46"/>
      <c r="PZA52" s="46"/>
      <c r="PZB52" s="46"/>
      <c r="PZC52" s="46"/>
      <c r="PZD52" s="46"/>
      <c r="PZE52" s="46"/>
      <c r="PZF52" s="46"/>
      <c r="PZG52" s="46"/>
      <c r="PZH52" s="46"/>
      <c r="PZI52" s="46"/>
      <c r="PZJ52" s="46"/>
      <c r="PZK52" s="46"/>
      <c r="PZL52" s="46"/>
      <c r="PZM52" s="46"/>
      <c r="PZN52" s="46"/>
      <c r="PZO52" s="46"/>
      <c r="PZP52" s="46"/>
      <c r="PZQ52" s="46"/>
      <c r="PZR52" s="46"/>
      <c r="PZS52" s="46"/>
      <c r="PZT52" s="46"/>
      <c r="PZU52" s="46"/>
      <c r="PZV52" s="46"/>
      <c r="PZW52" s="46"/>
      <c r="PZX52" s="46"/>
      <c r="PZY52" s="46"/>
      <c r="PZZ52" s="46"/>
      <c r="QAA52" s="46"/>
      <c r="QAB52" s="46"/>
      <c r="QAC52" s="46"/>
      <c r="QAD52" s="46"/>
      <c r="QAE52" s="46"/>
      <c r="QAF52" s="46"/>
      <c r="QAG52" s="46"/>
      <c r="QAH52" s="46"/>
      <c r="QAI52" s="46"/>
      <c r="QAJ52" s="46"/>
      <c r="QAK52" s="46"/>
      <c r="QAL52" s="46"/>
      <c r="QAM52" s="46"/>
      <c r="QAN52" s="46"/>
      <c r="QAO52" s="46"/>
      <c r="QAP52" s="46"/>
      <c r="QAQ52" s="46"/>
      <c r="QAR52" s="46"/>
      <c r="QAS52" s="46"/>
      <c r="QAT52" s="46"/>
      <c r="QAU52" s="46"/>
      <c r="QAV52" s="46"/>
      <c r="QAW52" s="46"/>
      <c r="QAX52" s="46"/>
      <c r="QAY52" s="46"/>
      <c r="QAZ52" s="46"/>
      <c r="QBA52" s="46"/>
      <c r="QBB52" s="46"/>
      <c r="QBC52" s="46"/>
      <c r="QBD52" s="46"/>
      <c r="QBE52" s="46"/>
      <c r="QBF52" s="46"/>
      <c r="QBG52" s="46"/>
      <c r="QBH52" s="46"/>
      <c r="QBI52" s="46"/>
      <c r="QBJ52" s="46"/>
      <c r="QBK52" s="46"/>
      <c r="QBL52" s="46"/>
      <c r="QBM52" s="46"/>
      <c r="QBN52" s="46"/>
      <c r="QBO52" s="46"/>
      <c r="QBP52" s="46"/>
      <c r="QBQ52" s="46"/>
      <c r="QBR52" s="46"/>
      <c r="QBS52" s="46"/>
      <c r="QBT52" s="46"/>
      <c r="QBU52" s="46"/>
      <c r="QBV52" s="46"/>
      <c r="QBW52" s="46"/>
      <c r="QBX52" s="46"/>
      <c r="QBY52" s="46"/>
      <c r="QBZ52" s="46"/>
      <c r="QCA52" s="46"/>
      <c r="QCB52" s="46"/>
      <c r="QCC52" s="46"/>
      <c r="QCD52" s="46"/>
      <c r="QCE52" s="46"/>
      <c r="QCF52" s="46"/>
      <c r="QCG52" s="46"/>
      <c r="QCH52" s="46"/>
      <c r="QCI52" s="46"/>
      <c r="QCJ52" s="46"/>
      <c r="QCK52" s="46"/>
      <c r="QCL52" s="46"/>
      <c r="QCM52" s="46"/>
      <c r="QCN52" s="46"/>
      <c r="QCO52" s="46"/>
      <c r="QCP52" s="46"/>
      <c r="QCQ52" s="46"/>
      <c r="QCR52" s="46"/>
      <c r="QCS52" s="46"/>
      <c r="QCT52" s="46"/>
      <c r="QCU52" s="46"/>
      <c r="QCV52" s="46"/>
      <c r="QCW52" s="46"/>
      <c r="QCX52" s="46"/>
      <c r="QCY52" s="46"/>
      <c r="QCZ52" s="46"/>
      <c r="QDA52" s="46"/>
      <c r="QDB52" s="46"/>
      <c r="QDC52" s="46"/>
      <c r="QDD52" s="46"/>
      <c r="QDE52" s="46"/>
      <c r="QDF52" s="46"/>
      <c r="QDG52" s="46"/>
      <c r="QDH52" s="46"/>
      <c r="QDI52" s="46"/>
      <c r="QDJ52" s="46"/>
      <c r="QDK52" s="46"/>
      <c r="QDL52" s="46"/>
      <c r="QDM52" s="46"/>
      <c r="QDN52" s="46"/>
      <c r="QDO52" s="46"/>
      <c r="QDP52" s="46"/>
      <c r="QDQ52" s="46"/>
      <c r="QDR52" s="46"/>
      <c r="QDS52" s="46"/>
      <c r="QDT52" s="46"/>
      <c r="QDU52" s="46"/>
      <c r="QDV52" s="46"/>
      <c r="QDW52" s="46"/>
      <c r="QDX52" s="46"/>
      <c r="QDY52" s="46"/>
      <c r="QDZ52" s="46"/>
      <c r="QEA52" s="46"/>
      <c r="QEB52" s="46"/>
      <c r="QEC52" s="46"/>
      <c r="QED52" s="46"/>
      <c r="QEE52" s="46"/>
      <c r="QEF52" s="46"/>
      <c r="QEG52" s="46"/>
      <c r="QEH52" s="46"/>
      <c r="QEI52" s="46"/>
      <c r="QEJ52" s="46"/>
      <c r="QEK52" s="46"/>
      <c r="QEL52" s="46"/>
      <c r="QEM52" s="46"/>
      <c r="QEN52" s="46"/>
      <c r="QEO52" s="46"/>
      <c r="QEP52" s="46"/>
      <c r="QEQ52" s="46"/>
      <c r="QER52" s="46"/>
      <c r="QES52" s="46"/>
      <c r="QET52" s="46"/>
      <c r="QEU52" s="46"/>
      <c r="QEV52" s="46"/>
      <c r="QEW52" s="46"/>
      <c r="QEX52" s="46"/>
      <c r="QEY52" s="46"/>
      <c r="QEZ52" s="46"/>
      <c r="QFA52" s="46"/>
      <c r="QFB52" s="46"/>
      <c r="QFC52" s="46"/>
      <c r="QFD52" s="46"/>
      <c r="QFE52" s="46"/>
      <c r="QFF52" s="46"/>
      <c r="QFG52" s="46"/>
      <c r="QFH52" s="46"/>
      <c r="QFI52" s="46"/>
      <c r="QFJ52" s="46"/>
      <c r="QFK52" s="46"/>
      <c r="QFL52" s="46"/>
      <c r="QFM52" s="46"/>
      <c r="QFN52" s="46"/>
      <c r="QFO52" s="46"/>
      <c r="QFP52" s="46"/>
      <c r="QFQ52" s="46"/>
      <c r="QFR52" s="46"/>
      <c r="QFS52" s="46"/>
      <c r="QFT52" s="46"/>
      <c r="QFU52" s="46"/>
      <c r="QFV52" s="46"/>
      <c r="QFW52" s="46"/>
      <c r="QFX52" s="46"/>
      <c r="QFY52" s="46"/>
      <c r="QFZ52" s="46"/>
      <c r="QGA52" s="46"/>
      <c r="QGB52" s="46"/>
      <c r="QGC52" s="46"/>
      <c r="QGD52" s="46"/>
      <c r="QGE52" s="46"/>
      <c r="QGF52" s="46"/>
      <c r="QGG52" s="46"/>
      <c r="QGH52" s="46"/>
      <c r="QGI52" s="46"/>
      <c r="QGJ52" s="46"/>
      <c r="QGK52" s="46"/>
      <c r="QGL52" s="46"/>
      <c r="QGM52" s="46"/>
      <c r="QGN52" s="46"/>
      <c r="QGO52" s="46"/>
      <c r="QGP52" s="46"/>
      <c r="QGQ52" s="46"/>
      <c r="QGR52" s="46"/>
      <c r="QGS52" s="46"/>
      <c r="QGT52" s="46"/>
      <c r="QGU52" s="46"/>
      <c r="QGV52" s="46"/>
      <c r="QGW52" s="46"/>
      <c r="QGX52" s="46"/>
      <c r="QGY52" s="46"/>
      <c r="QGZ52" s="46"/>
      <c r="QHA52" s="46"/>
      <c r="QHB52" s="46"/>
      <c r="QHC52" s="46"/>
      <c r="QHD52" s="46"/>
      <c r="QHE52" s="46"/>
      <c r="QHF52" s="46"/>
      <c r="QHG52" s="46"/>
      <c r="QHH52" s="46"/>
      <c r="QHI52" s="46"/>
      <c r="QHJ52" s="46"/>
      <c r="QHK52" s="46"/>
      <c r="QHL52" s="46"/>
      <c r="QHM52" s="46"/>
      <c r="QHN52" s="46"/>
      <c r="QHO52" s="46"/>
      <c r="QHP52" s="46"/>
      <c r="QHQ52" s="46"/>
      <c r="QHR52" s="46"/>
      <c r="QHS52" s="46"/>
      <c r="QHT52" s="46"/>
      <c r="QHU52" s="46"/>
      <c r="QHV52" s="46"/>
      <c r="QHW52" s="46"/>
      <c r="QHX52" s="46"/>
      <c r="QHY52" s="46"/>
      <c r="QHZ52" s="46"/>
      <c r="QIA52" s="46"/>
      <c r="QIB52" s="46"/>
      <c r="QIC52" s="46"/>
      <c r="QID52" s="46"/>
      <c r="QIE52" s="46"/>
      <c r="QIF52" s="46"/>
      <c r="QIG52" s="46"/>
      <c r="QIH52" s="46"/>
      <c r="QII52" s="46"/>
      <c r="QIJ52" s="46"/>
      <c r="QIK52" s="46"/>
      <c r="QIL52" s="46"/>
      <c r="QIM52" s="46"/>
      <c r="QIN52" s="46"/>
      <c r="QIO52" s="46"/>
      <c r="QIP52" s="46"/>
      <c r="QIQ52" s="46"/>
      <c r="QIR52" s="46"/>
      <c r="QIS52" s="46"/>
      <c r="QIT52" s="46"/>
      <c r="QIU52" s="46"/>
      <c r="QIV52" s="46"/>
      <c r="QIW52" s="46"/>
      <c r="QIX52" s="46"/>
      <c r="QIY52" s="46"/>
      <c r="QIZ52" s="46"/>
      <c r="QJA52" s="46"/>
      <c r="QJB52" s="46"/>
      <c r="QJC52" s="46"/>
      <c r="QJD52" s="46"/>
      <c r="QJE52" s="46"/>
      <c r="QJF52" s="46"/>
      <c r="QJG52" s="46"/>
      <c r="QJH52" s="46"/>
      <c r="QJI52" s="46"/>
      <c r="QJJ52" s="46"/>
      <c r="QJK52" s="46"/>
      <c r="QJL52" s="46"/>
      <c r="QJM52" s="46"/>
      <c r="QJN52" s="46"/>
      <c r="QJO52" s="46"/>
      <c r="QJP52" s="46"/>
      <c r="QJQ52" s="46"/>
      <c r="QJR52" s="46"/>
      <c r="QJS52" s="46"/>
      <c r="QJT52" s="46"/>
      <c r="QJU52" s="46"/>
      <c r="QJV52" s="46"/>
      <c r="QJW52" s="46"/>
      <c r="QJX52" s="46"/>
      <c r="QJY52" s="46"/>
      <c r="QJZ52" s="46"/>
      <c r="QKA52" s="46"/>
      <c r="QKB52" s="46"/>
      <c r="QKC52" s="46"/>
      <c r="QKD52" s="46"/>
      <c r="QKE52" s="46"/>
      <c r="QKF52" s="46"/>
      <c r="QKG52" s="46"/>
      <c r="QKH52" s="46"/>
      <c r="QKI52" s="46"/>
      <c r="QKJ52" s="46"/>
      <c r="QKK52" s="46"/>
      <c r="QKL52" s="46"/>
      <c r="QKM52" s="46"/>
      <c r="QKN52" s="46"/>
      <c r="QKO52" s="46"/>
      <c r="QKP52" s="46"/>
      <c r="QKQ52" s="46"/>
      <c r="QKR52" s="46"/>
      <c r="QKS52" s="46"/>
      <c r="QKT52" s="46"/>
      <c r="QKU52" s="46"/>
      <c r="QKV52" s="46"/>
      <c r="QKW52" s="46"/>
      <c r="QKX52" s="46"/>
      <c r="QKY52" s="46"/>
      <c r="QKZ52" s="46"/>
      <c r="QLA52" s="46"/>
      <c r="QLB52" s="46"/>
      <c r="QLC52" s="46"/>
      <c r="QLD52" s="46"/>
      <c r="QLE52" s="46"/>
      <c r="QLF52" s="46"/>
      <c r="QLG52" s="46"/>
      <c r="QLH52" s="46"/>
      <c r="QLI52" s="46"/>
      <c r="QLJ52" s="46"/>
      <c r="QLK52" s="46"/>
      <c r="QLL52" s="46"/>
      <c r="QLM52" s="46"/>
      <c r="QLN52" s="46"/>
      <c r="QLO52" s="46"/>
      <c r="QLP52" s="46"/>
      <c r="QLQ52" s="46"/>
      <c r="QLR52" s="46"/>
      <c r="QLS52" s="46"/>
      <c r="QLT52" s="46"/>
      <c r="QLU52" s="46"/>
      <c r="QLV52" s="46"/>
      <c r="QLW52" s="46"/>
      <c r="QLX52" s="46"/>
      <c r="QLY52" s="46"/>
      <c r="QLZ52" s="46"/>
      <c r="QMA52" s="46"/>
      <c r="QMB52" s="46"/>
      <c r="QMC52" s="46"/>
      <c r="QMD52" s="46"/>
      <c r="QME52" s="46"/>
      <c r="QMF52" s="46"/>
      <c r="QMG52" s="46"/>
      <c r="QMH52" s="46"/>
      <c r="QMI52" s="46"/>
      <c r="QMJ52" s="46"/>
      <c r="QMK52" s="46"/>
      <c r="QML52" s="46"/>
      <c r="QMM52" s="46"/>
      <c r="QMN52" s="46"/>
      <c r="QMO52" s="46"/>
      <c r="QMP52" s="46"/>
      <c r="QMQ52" s="46"/>
      <c r="QMR52" s="46"/>
      <c r="QMS52" s="46"/>
      <c r="QMT52" s="46"/>
      <c r="QMU52" s="46"/>
      <c r="QMV52" s="46"/>
      <c r="QMW52" s="46"/>
      <c r="QMX52" s="46"/>
      <c r="QMY52" s="46"/>
      <c r="QMZ52" s="46"/>
      <c r="QNA52" s="46"/>
      <c r="QNB52" s="46"/>
      <c r="QNC52" s="46"/>
      <c r="QND52" s="46"/>
      <c r="QNE52" s="46"/>
      <c r="QNF52" s="46"/>
      <c r="QNG52" s="46"/>
      <c r="QNH52" s="46"/>
      <c r="QNI52" s="46"/>
      <c r="QNJ52" s="46"/>
      <c r="QNK52" s="46"/>
      <c r="QNL52" s="46"/>
      <c r="QNM52" s="46"/>
      <c r="QNN52" s="46"/>
      <c r="QNO52" s="46"/>
      <c r="QNP52" s="46"/>
      <c r="QNQ52" s="46"/>
      <c r="QNR52" s="46"/>
      <c r="QNS52" s="46"/>
      <c r="QNT52" s="46"/>
      <c r="QNU52" s="46"/>
      <c r="QNV52" s="46"/>
      <c r="QNW52" s="46"/>
      <c r="QNX52" s="46"/>
      <c r="QNY52" s="46"/>
      <c r="QNZ52" s="46"/>
      <c r="QOA52" s="46"/>
      <c r="QOB52" s="46"/>
      <c r="QOC52" s="46"/>
      <c r="QOD52" s="46"/>
      <c r="QOE52" s="46"/>
      <c r="QOF52" s="46"/>
      <c r="QOG52" s="46"/>
      <c r="QOH52" s="46"/>
      <c r="QOI52" s="46"/>
      <c r="QOJ52" s="46"/>
      <c r="QOK52" s="46"/>
      <c r="QOL52" s="46"/>
      <c r="QOM52" s="46"/>
      <c r="QON52" s="46"/>
      <c r="QOO52" s="46"/>
      <c r="QOP52" s="46"/>
      <c r="QOQ52" s="46"/>
      <c r="QOR52" s="46"/>
      <c r="QOS52" s="46"/>
      <c r="QOT52" s="46"/>
      <c r="QOU52" s="46"/>
      <c r="QOV52" s="46"/>
      <c r="QOW52" s="46"/>
      <c r="QOX52" s="46"/>
      <c r="QOY52" s="46"/>
      <c r="QOZ52" s="46"/>
      <c r="QPA52" s="46"/>
      <c r="QPB52" s="46"/>
      <c r="QPC52" s="46"/>
      <c r="QPD52" s="46"/>
      <c r="QPE52" s="46"/>
      <c r="QPF52" s="46"/>
      <c r="QPG52" s="46"/>
      <c r="QPH52" s="46"/>
      <c r="QPI52" s="46"/>
      <c r="QPJ52" s="46"/>
      <c r="QPK52" s="46"/>
      <c r="QPL52" s="46"/>
      <c r="QPM52" s="46"/>
      <c r="QPN52" s="46"/>
      <c r="QPO52" s="46"/>
      <c r="QPP52" s="46"/>
      <c r="QPQ52" s="46"/>
      <c r="QPR52" s="46"/>
      <c r="QPS52" s="46"/>
      <c r="QPT52" s="46"/>
      <c r="QPU52" s="46"/>
      <c r="QPV52" s="46"/>
      <c r="QPW52" s="46"/>
      <c r="QPX52" s="46"/>
      <c r="QPY52" s="46"/>
      <c r="QPZ52" s="46"/>
      <c r="QQA52" s="46"/>
      <c r="QQB52" s="46"/>
      <c r="QQC52" s="46"/>
      <c r="QQD52" s="46"/>
      <c r="QQE52" s="46"/>
      <c r="QQF52" s="46"/>
      <c r="QQG52" s="46"/>
      <c r="QQH52" s="46"/>
      <c r="QQI52" s="46"/>
      <c r="QQJ52" s="46"/>
      <c r="QQK52" s="46"/>
      <c r="QQL52" s="46"/>
      <c r="QQM52" s="46"/>
      <c r="QQN52" s="46"/>
      <c r="QQO52" s="46"/>
      <c r="QQP52" s="46"/>
      <c r="QQQ52" s="46"/>
      <c r="QQR52" s="46"/>
      <c r="QQS52" s="46"/>
      <c r="QQT52" s="46"/>
      <c r="QQU52" s="46"/>
      <c r="QQV52" s="46"/>
      <c r="QQW52" s="46"/>
      <c r="QQX52" s="46"/>
      <c r="QQY52" s="46"/>
      <c r="QQZ52" s="46"/>
      <c r="QRA52" s="46"/>
      <c r="QRB52" s="46"/>
      <c r="QRC52" s="46"/>
      <c r="QRD52" s="46"/>
      <c r="QRE52" s="46"/>
      <c r="QRF52" s="46"/>
      <c r="QRG52" s="46"/>
      <c r="QRH52" s="46"/>
      <c r="QRI52" s="46"/>
      <c r="QRJ52" s="46"/>
      <c r="QRK52" s="46"/>
      <c r="QRL52" s="46"/>
      <c r="QRM52" s="46"/>
      <c r="QRN52" s="46"/>
      <c r="QRO52" s="46"/>
      <c r="QRP52" s="46"/>
      <c r="QRQ52" s="46"/>
      <c r="QRR52" s="46"/>
      <c r="QRS52" s="46"/>
      <c r="QRT52" s="46"/>
      <c r="QRU52" s="46"/>
      <c r="QRV52" s="46"/>
      <c r="QRW52" s="46"/>
      <c r="QRX52" s="46"/>
      <c r="QRY52" s="46"/>
      <c r="QRZ52" s="46"/>
      <c r="QSA52" s="46"/>
      <c r="QSB52" s="46"/>
      <c r="QSC52" s="46"/>
      <c r="QSD52" s="46"/>
      <c r="QSE52" s="46"/>
      <c r="QSF52" s="46"/>
      <c r="QSG52" s="46"/>
      <c r="QSH52" s="46"/>
      <c r="QSI52" s="46"/>
      <c r="QSJ52" s="46"/>
      <c r="QSK52" s="46"/>
      <c r="QSL52" s="46"/>
      <c r="QSM52" s="46"/>
      <c r="QSN52" s="46"/>
      <c r="QSO52" s="46"/>
      <c r="QSP52" s="46"/>
      <c r="QSQ52" s="46"/>
      <c r="QSR52" s="46"/>
      <c r="QSS52" s="46"/>
      <c r="QST52" s="46"/>
      <c r="QSU52" s="46"/>
      <c r="QSV52" s="46"/>
      <c r="QSW52" s="46"/>
      <c r="QSX52" s="46"/>
      <c r="QSY52" s="46"/>
      <c r="QSZ52" s="46"/>
      <c r="QTA52" s="46"/>
      <c r="QTB52" s="46"/>
      <c r="QTC52" s="46"/>
      <c r="QTD52" s="46"/>
      <c r="QTE52" s="46"/>
      <c r="QTF52" s="46"/>
      <c r="QTG52" s="46"/>
      <c r="QTH52" s="46"/>
      <c r="QTI52" s="46"/>
      <c r="QTJ52" s="46"/>
      <c r="QTK52" s="46"/>
      <c r="QTL52" s="46"/>
      <c r="QTM52" s="46"/>
      <c r="QTN52" s="46"/>
      <c r="QTO52" s="46"/>
      <c r="QTP52" s="46"/>
      <c r="QTQ52" s="46"/>
      <c r="QTR52" s="46"/>
      <c r="QTS52" s="46"/>
      <c r="QTT52" s="46"/>
      <c r="QTU52" s="46"/>
      <c r="QTV52" s="46"/>
      <c r="QTW52" s="46"/>
      <c r="QTX52" s="46"/>
      <c r="QTY52" s="46"/>
      <c r="QTZ52" s="46"/>
      <c r="QUA52" s="46"/>
      <c r="QUB52" s="46"/>
      <c r="QUC52" s="46"/>
      <c r="QUD52" s="46"/>
      <c r="QUE52" s="46"/>
      <c r="QUF52" s="46"/>
      <c r="QUG52" s="46"/>
      <c r="QUH52" s="46"/>
      <c r="QUI52" s="46"/>
      <c r="QUJ52" s="46"/>
      <c r="QUK52" s="46"/>
      <c r="QUL52" s="46"/>
      <c r="QUM52" s="46"/>
      <c r="QUN52" s="46"/>
      <c r="QUO52" s="46"/>
      <c r="QUP52" s="46"/>
      <c r="QUQ52" s="46"/>
      <c r="QUR52" s="46"/>
      <c r="QUS52" s="46"/>
      <c r="QUT52" s="46"/>
      <c r="QUU52" s="46"/>
      <c r="QUV52" s="46"/>
      <c r="QUW52" s="46"/>
      <c r="QUX52" s="46"/>
      <c r="QUY52" s="46"/>
      <c r="QUZ52" s="46"/>
      <c r="QVA52" s="46"/>
      <c r="QVB52" s="46"/>
      <c r="QVC52" s="46"/>
      <c r="QVD52" s="46"/>
      <c r="QVE52" s="46"/>
      <c r="QVF52" s="46"/>
      <c r="QVG52" s="46"/>
      <c r="QVH52" s="46"/>
      <c r="QVI52" s="46"/>
      <c r="QVJ52" s="46"/>
      <c r="QVK52" s="46"/>
      <c r="QVL52" s="46"/>
      <c r="QVM52" s="46"/>
      <c r="QVN52" s="46"/>
      <c r="QVO52" s="46"/>
      <c r="QVP52" s="46"/>
      <c r="QVQ52" s="46"/>
      <c r="QVR52" s="46"/>
      <c r="QVS52" s="46"/>
      <c r="QVT52" s="46"/>
      <c r="QVU52" s="46"/>
      <c r="QVV52" s="46"/>
      <c r="QVW52" s="46"/>
      <c r="QVX52" s="46"/>
      <c r="QVY52" s="46"/>
      <c r="QVZ52" s="46"/>
      <c r="QWA52" s="46"/>
      <c r="QWB52" s="46"/>
      <c r="QWC52" s="46"/>
      <c r="QWD52" s="46"/>
      <c r="QWE52" s="46"/>
      <c r="QWF52" s="46"/>
      <c r="QWG52" s="46"/>
      <c r="QWH52" s="46"/>
      <c r="QWI52" s="46"/>
      <c r="QWJ52" s="46"/>
      <c r="QWK52" s="46"/>
      <c r="QWL52" s="46"/>
      <c r="QWM52" s="46"/>
      <c r="QWN52" s="46"/>
      <c r="QWO52" s="46"/>
      <c r="QWP52" s="46"/>
      <c r="QWQ52" s="46"/>
      <c r="QWR52" s="46"/>
      <c r="QWS52" s="46"/>
      <c r="QWT52" s="46"/>
      <c r="QWU52" s="46"/>
      <c r="QWV52" s="46"/>
      <c r="QWW52" s="46"/>
      <c r="QWX52" s="46"/>
      <c r="QWY52" s="46"/>
      <c r="QWZ52" s="46"/>
      <c r="QXA52" s="46"/>
      <c r="QXB52" s="46"/>
      <c r="QXC52" s="46"/>
      <c r="QXD52" s="46"/>
      <c r="QXE52" s="46"/>
      <c r="QXF52" s="46"/>
      <c r="QXG52" s="46"/>
      <c r="QXH52" s="46"/>
      <c r="QXI52" s="46"/>
      <c r="QXJ52" s="46"/>
      <c r="QXK52" s="46"/>
      <c r="QXL52" s="46"/>
      <c r="QXM52" s="46"/>
      <c r="QXN52" s="46"/>
      <c r="QXO52" s="46"/>
      <c r="QXP52" s="46"/>
      <c r="QXQ52" s="46"/>
      <c r="QXR52" s="46"/>
      <c r="QXS52" s="46"/>
      <c r="QXT52" s="46"/>
      <c r="QXU52" s="46"/>
      <c r="QXV52" s="46"/>
      <c r="QXW52" s="46"/>
      <c r="QXX52" s="46"/>
      <c r="QXY52" s="46"/>
      <c r="QXZ52" s="46"/>
      <c r="QYA52" s="46"/>
      <c r="QYB52" s="46"/>
      <c r="QYC52" s="46"/>
      <c r="QYD52" s="46"/>
      <c r="QYE52" s="46"/>
      <c r="QYF52" s="46"/>
      <c r="QYG52" s="46"/>
      <c r="QYH52" s="46"/>
      <c r="QYI52" s="46"/>
      <c r="QYJ52" s="46"/>
      <c r="QYK52" s="46"/>
      <c r="QYL52" s="46"/>
      <c r="QYM52" s="46"/>
      <c r="QYN52" s="46"/>
      <c r="QYO52" s="46"/>
      <c r="QYP52" s="46"/>
      <c r="QYQ52" s="46"/>
      <c r="QYR52" s="46"/>
      <c r="QYS52" s="46"/>
      <c r="QYT52" s="46"/>
      <c r="QYU52" s="46"/>
      <c r="QYV52" s="46"/>
      <c r="QYW52" s="46"/>
      <c r="QYX52" s="46"/>
      <c r="QYY52" s="46"/>
      <c r="QYZ52" s="46"/>
      <c r="QZA52" s="46"/>
      <c r="QZB52" s="46"/>
      <c r="QZC52" s="46"/>
      <c r="QZD52" s="46"/>
      <c r="QZE52" s="46"/>
      <c r="QZF52" s="46"/>
      <c r="QZG52" s="46"/>
      <c r="QZH52" s="46"/>
      <c r="QZI52" s="46"/>
      <c r="QZJ52" s="46"/>
      <c r="QZK52" s="46"/>
      <c r="QZL52" s="46"/>
      <c r="QZM52" s="46"/>
      <c r="QZN52" s="46"/>
      <c r="QZO52" s="46"/>
      <c r="QZP52" s="46"/>
      <c r="QZQ52" s="46"/>
      <c r="QZR52" s="46"/>
      <c r="QZS52" s="46"/>
      <c r="QZT52" s="46"/>
      <c r="QZU52" s="46"/>
      <c r="QZV52" s="46"/>
      <c r="QZW52" s="46"/>
      <c r="QZX52" s="46"/>
      <c r="QZY52" s="46"/>
      <c r="QZZ52" s="46"/>
      <c r="RAA52" s="46"/>
      <c r="RAB52" s="46"/>
      <c r="RAC52" s="46"/>
      <c r="RAD52" s="46"/>
      <c r="RAE52" s="46"/>
      <c r="RAF52" s="46"/>
      <c r="RAG52" s="46"/>
      <c r="RAH52" s="46"/>
      <c r="RAI52" s="46"/>
      <c r="RAJ52" s="46"/>
      <c r="RAK52" s="46"/>
      <c r="RAL52" s="46"/>
      <c r="RAM52" s="46"/>
      <c r="RAN52" s="46"/>
      <c r="RAO52" s="46"/>
      <c r="RAP52" s="46"/>
      <c r="RAQ52" s="46"/>
      <c r="RAR52" s="46"/>
      <c r="RAS52" s="46"/>
      <c r="RAT52" s="46"/>
      <c r="RAU52" s="46"/>
      <c r="RAV52" s="46"/>
      <c r="RAW52" s="46"/>
      <c r="RAX52" s="46"/>
      <c r="RAY52" s="46"/>
      <c r="RAZ52" s="46"/>
      <c r="RBA52" s="46"/>
      <c r="RBB52" s="46"/>
      <c r="RBC52" s="46"/>
      <c r="RBD52" s="46"/>
      <c r="RBE52" s="46"/>
      <c r="RBF52" s="46"/>
      <c r="RBG52" s="46"/>
      <c r="RBH52" s="46"/>
      <c r="RBI52" s="46"/>
      <c r="RBJ52" s="46"/>
      <c r="RBK52" s="46"/>
      <c r="RBL52" s="46"/>
      <c r="RBM52" s="46"/>
      <c r="RBN52" s="46"/>
      <c r="RBO52" s="46"/>
      <c r="RBP52" s="46"/>
      <c r="RBQ52" s="46"/>
      <c r="RBR52" s="46"/>
      <c r="RBS52" s="46"/>
      <c r="RBT52" s="46"/>
      <c r="RBU52" s="46"/>
      <c r="RBV52" s="46"/>
      <c r="RBW52" s="46"/>
      <c r="RBX52" s="46"/>
      <c r="RBY52" s="46"/>
      <c r="RBZ52" s="46"/>
      <c r="RCA52" s="46"/>
      <c r="RCB52" s="46"/>
      <c r="RCC52" s="46"/>
      <c r="RCD52" s="46"/>
      <c r="RCE52" s="46"/>
      <c r="RCF52" s="46"/>
      <c r="RCG52" s="46"/>
      <c r="RCH52" s="46"/>
      <c r="RCI52" s="46"/>
      <c r="RCJ52" s="46"/>
      <c r="RCK52" s="46"/>
      <c r="RCL52" s="46"/>
      <c r="RCM52" s="46"/>
      <c r="RCN52" s="46"/>
      <c r="RCO52" s="46"/>
      <c r="RCP52" s="46"/>
      <c r="RCQ52" s="46"/>
      <c r="RCR52" s="46"/>
      <c r="RCS52" s="46"/>
      <c r="RCT52" s="46"/>
      <c r="RCU52" s="46"/>
      <c r="RCV52" s="46"/>
      <c r="RCW52" s="46"/>
      <c r="RCX52" s="46"/>
      <c r="RCY52" s="46"/>
      <c r="RCZ52" s="46"/>
      <c r="RDA52" s="46"/>
      <c r="RDB52" s="46"/>
      <c r="RDC52" s="46"/>
      <c r="RDD52" s="46"/>
      <c r="RDE52" s="46"/>
      <c r="RDF52" s="46"/>
      <c r="RDG52" s="46"/>
      <c r="RDH52" s="46"/>
      <c r="RDI52" s="46"/>
      <c r="RDJ52" s="46"/>
      <c r="RDK52" s="46"/>
      <c r="RDL52" s="46"/>
      <c r="RDM52" s="46"/>
      <c r="RDN52" s="46"/>
      <c r="RDO52" s="46"/>
      <c r="RDP52" s="46"/>
      <c r="RDQ52" s="46"/>
      <c r="RDR52" s="46"/>
      <c r="RDS52" s="46"/>
      <c r="RDT52" s="46"/>
      <c r="RDU52" s="46"/>
      <c r="RDV52" s="46"/>
      <c r="RDW52" s="46"/>
      <c r="RDX52" s="46"/>
      <c r="RDY52" s="46"/>
      <c r="RDZ52" s="46"/>
      <c r="REA52" s="46"/>
      <c r="REB52" s="46"/>
      <c r="REC52" s="46"/>
      <c r="RED52" s="46"/>
      <c r="REE52" s="46"/>
      <c r="REF52" s="46"/>
      <c r="REG52" s="46"/>
      <c r="REH52" s="46"/>
      <c r="REI52" s="46"/>
      <c r="REJ52" s="46"/>
      <c r="REK52" s="46"/>
      <c r="REL52" s="46"/>
      <c r="REM52" s="46"/>
      <c r="REN52" s="46"/>
      <c r="REO52" s="46"/>
      <c r="REP52" s="46"/>
      <c r="REQ52" s="46"/>
      <c r="RER52" s="46"/>
      <c r="RES52" s="46"/>
      <c r="RET52" s="46"/>
      <c r="REU52" s="46"/>
      <c r="REV52" s="46"/>
      <c r="REW52" s="46"/>
      <c r="REX52" s="46"/>
      <c r="REY52" s="46"/>
      <c r="REZ52" s="46"/>
      <c r="RFA52" s="46"/>
      <c r="RFB52" s="46"/>
      <c r="RFC52" s="46"/>
      <c r="RFD52" s="46"/>
      <c r="RFE52" s="46"/>
      <c r="RFF52" s="46"/>
      <c r="RFG52" s="46"/>
      <c r="RFH52" s="46"/>
      <c r="RFI52" s="46"/>
      <c r="RFJ52" s="46"/>
      <c r="RFK52" s="46"/>
      <c r="RFL52" s="46"/>
      <c r="RFM52" s="46"/>
      <c r="RFN52" s="46"/>
      <c r="RFO52" s="46"/>
      <c r="RFP52" s="46"/>
      <c r="RFQ52" s="46"/>
      <c r="RFR52" s="46"/>
      <c r="RFS52" s="46"/>
      <c r="RFT52" s="46"/>
      <c r="RFU52" s="46"/>
      <c r="RFV52" s="46"/>
      <c r="RFW52" s="46"/>
      <c r="RFX52" s="46"/>
      <c r="RFY52" s="46"/>
      <c r="RFZ52" s="46"/>
      <c r="RGA52" s="46"/>
      <c r="RGB52" s="46"/>
      <c r="RGC52" s="46"/>
      <c r="RGD52" s="46"/>
      <c r="RGE52" s="46"/>
      <c r="RGF52" s="46"/>
      <c r="RGG52" s="46"/>
      <c r="RGH52" s="46"/>
      <c r="RGI52" s="46"/>
      <c r="RGJ52" s="46"/>
      <c r="RGK52" s="46"/>
      <c r="RGL52" s="46"/>
      <c r="RGM52" s="46"/>
      <c r="RGN52" s="46"/>
      <c r="RGO52" s="46"/>
      <c r="RGP52" s="46"/>
      <c r="RGQ52" s="46"/>
      <c r="RGR52" s="46"/>
      <c r="RGS52" s="46"/>
      <c r="RGT52" s="46"/>
      <c r="RGU52" s="46"/>
      <c r="RGV52" s="46"/>
      <c r="RGW52" s="46"/>
      <c r="RGX52" s="46"/>
      <c r="RGY52" s="46"/>
      <c r="RGZ52" s="46"/>
      <c r="RHA52" s="46"/>
      <c r="RHB52" s="46"/>
      <c r="RHC52" s="46"/>
      <c r="RHD52" s="46"/>
      <c r="RHE52" s="46"/>
      <c r="RHF52" s="46"/>
      <c r="RHG52" s="46"/>
      <c r="RHH52" s="46"/>
      <c r="RHI52" s="46"/>
      <c r="RHJ52" s="46"/>
      <c r="RHK52" s="46"/>
      <c r="RHL52" s="46"/>
      <c r="RHM52" s="46"/>
      <c r="RHN52" s="46"/>
      <c r="RHO52" s="46"/>
      <c r="RHP52" s="46"/>
      <c r="RHQ52" s="46"/>
      <c r="RHR52" s="46"/>
      <c r="RHS52" s="46"/>
      <c r="RHT52" s="46"/>
      <c r="RHU52" s="46"/>
      <c r="RHV52" s="46"/>
      <c r="RHW52" s="46"/>
      <c r="RHX52" s="46"/>
      <c r="RHY52" s="46"/>
      <c r="RHZ52" s="46"/>
      <c r="RIA52" s="46"/>
      <c r="RIB52" s="46"/>
      <c r="RIC52" s="46"/>
      <c r="RID52" s="46"/>
      <c r="RIE52" s="46"/>
      <c r="RIF52" s="46"/>
      <c r="RIG52" s="46"/>
      <c r="RIH52" s="46"/>
      <c r="RII52" s="46"/>
      <c r="RIJ52" s="46"/>
      <c r="RIK52" s="46"/>
      <c r="RIL52" s="46"/>
      <c r="RIM52" s="46"/>
      <c r="RIN52" s="46"/>
      <c r="RIO52" s="46"/>
      <c r="RIP52" s="46"/>
      <c r="RIQ52" s="46"/>
      <c r="RIR52" s="46"/>
      <c r="RIS52" s="46"/>
      <c r="RIT52" s="46"/>
      <c r="RIU52" s="46"/>
      <c r="RIV52" s="46"/>
      <c r="RIW52" s="46"/>
      <c r="RIX52" s="46"/>
      <c r="RIY52" s="46"/>
      <c r="RIZ52" s="46"/>
      <c r="RJA52" s="46"/>
      <c r="RJB52" s="46"/>
      <c r="RJC52" s="46"/>
      <c r="RJD52" s="46"/>
      <c r="RJE52" s="46"/>
      <c r="RJF52" s="46"/>
      <c r="RJG52" s="46"/>
      <c r="RJH52" s="46"/>
      <c r="RJI52" s="46"/>
      <c r="RJJ52" s="46"/>
      <c r="RJK52" s="46"/>
      <c r="RJL52" s="46"/>
      <c r="RJM52" s="46"/>
      <c r="RJN52" s="46"/>
      <c r="RJO52" s="46"/>
      <c r="RJP52" s="46"/>
      <c r="RJQ52" s="46"/>
      <c r="RJR52" s="46"/>
      <c r="RJS52" s="46"/>
      <c r="RJT52" s="46"/>
      <c r="RJU52" s="46"/>
      <c r="RJV52" s="46"/>
      <c r="RJW52" s="46"/>
      <c r="RJX52" s="46"/>
      <c r="RJY52" s="46"/>
      <c r="RJZ52" s="46"/>
      <c r="RKA52" s="46"/>
      <c r="RKB52" s="46"/>
      <c r="RKC52" s="46"/>
      <c r="RKD52" s="46"/>
      <c r="RKE52" s="46"/>
      <c r="RKF52" s="46"/>
      <c r="RKG52" s="46"/>
      <c r="RKH52" s="46"/>
      <c r="RKI52" s="46"/>
      <c r="RKJ52" s="46"/>
      <c r="RKK52" s="46"/>
      <c r="RKL52" s="46"/>
      <c r="RKM52" s="46"/>
      <c r="RKN52" s="46"/>
      <c r="RKO52" s="46"/>
      <c r="RKP52" s="46"/>
      <c r="RKQ52" s="46"/>
      <c r="RKR52" s="46"/>
      <c r="RKS52" s="46"/>
      <c r="RKT52" s="46"/>
      <c r="RKU52" s="46"/>
      <c r="RKV52" s="46"/>
      <c r="RKW52" s="46"/>
      <c r="RKX52" s="46"/>
      <c r="RKY52" s="46"/>
      <c r="RKZ52" s="46"/>
      <c r="RLA52" s="46"/>
      <c r="RLB52" s="46"/>
      <c r="RLC52" s="46"/>
      <c r="RLD52" s="46"/>
      <c r="RLE52" s="46"/>
      <c r="RLF52" s="46"/>
      <c r="RLG52" s="46"/>
      <c r="RLH52" s="46"/>
      <c r="RLI52" s="46"/>
      <c r="RLJ52" s="46"/>
      <c r="RLK52" s="46"/>
      <c r="RLL52" s="46"/>
      <c r="RLM52" s="46"/>
      <c r="RLN52" s="46"/>
      <c r="RLO52" s="46"/>
      <c r="RLP52" s="46"/>
      <c r="RLQ52" s="46"/>
      <c r="RLR52" s="46"/>
      <c r="RLS52" s="46"/>
      <c r="RLT52" s="46"/>
      <c r="RLU52" s="46"/>
      <c r="RLV52" s="46"/>
      <c r="RLW52" s="46"/>
      <c r="RLX52" s="46"/>
      <c r="RLY52" s="46"/>
      <c r="RLZ52" s="46"/>
      <c r="RMA52" s="46"/>
      <c r="RMB52" s="46"/>
      <c r="RMC52" s="46"/>
      <c r="RMD52" s="46"/>
      <c r="RME52" s="46"/>
      <c r="RMF52" s="46"/>
      <c r="RMG52" s="46"/>
      <c r="RMH52" s="46"/>
      <c r="RMI52" s="46"/>
      <c r="RMJ52" s="46"/>
      <c r="RMK52" s="46"/>
      <c r="RML52" s="46"/>
      <c r="RMM52" s="46"/>
      <c r="RMN52" s="46"/>
      <c r="RMO52" s="46"/>
      <c r="RMP52" s="46"/>
      <c r="RMQ52" s="46"/>
      <c r="RMR52" s="46"/>
      <c r="RMS52" s="46"/>
      <c r="RMT52" s="46"/>
      <c r="RMU52" s="46"/>
      <c r="RMV52" s="46"/>
      <c r="RMW52" s="46"/>
      <c r="RMX52" s="46"/>
      <c r="RMY52" s="46"/>
      <c r="RMZ52" s="46"/>
      <c r="RNA52" s="46"/>
      <c r="RNB52" s="46"/>
      <c r="RNC52" s="46"/>
      <c r="RND52" s="46"/>
      <c r="RNE52" s="46"/>
      <c r="RNF52" s="46"/>
      <c r="RNG52" s="46"/>
      <c r="RNH52" s="46"/>
      <c r="RNI52" s="46"/>
      <c r="RNJ52" s="46"/>
      <c r="RNK52" s="46"/>
      <c r="RNL52" s="46"/>
      <c r="RNM52" s="46"/>
      <c r="RNN52" s="46"/>
      <c r="RNO52" s="46"/>
      <c r="RNP52" s="46"/>
      <c r="RNQ52" s="46"/>
      <c r="RNR52" s="46"/>
      <c r="RNS52" s="46"/>
      <c r="RNT52" s="46"/>
      <c r="RNU52" s="46"/>
      <c r="RNV52" s="46"/>
      <c r="RNW52" s="46"/>
      <c r="RNX52" s="46"/>
      <c r="RNY52" s="46"/>
      <c r="RNZ52" s="46"/>
      <c r="ROA52" s="46"/>
      <c r="ROB52" s="46"/>
      <c r="ROC52" s="46"/>
      <c r="ROD52" s="46"/>
      <c r="ROE52" s="46"/>
      <c r="ROF52" s="46"/>
      <c r="ROG52" s="46"/>
      <c r="ROH52" s="46"/>
      <c r="ROI52" s="46"/>
      <c r="ROJ52" s="46"/>
      <c r="ROK52" s="46"/>
      <c r="ROL52" s="46"/>
      <c r="ROM52" s="46"/>
      <c r="RON52" s="46"/>
      <c r="ROO52" s="46"/>
      <c r="ROP52" s="46"/>
      <c r="ROQ52" s="46"/>
      <c r="ROR52" s="46"/>
      <c r="ROS52" s="46"/>
      <c r="ROT52" s="46"/>
      <c r="ROU52" s="46"/>
      <c r="ROV52" s="46"/>
      <c r="ROW52" s="46"/>
      <c r="ROX52" s="46"/>
      <c r="ROY52" s="46"/>
      <c r="ROZ52" s="46"/>
      <c r="RPA52" s="46"/>
      <c r="RPB52" s="46"/>
      <c r="RPC52" s="46"/>
      <c r="RPD52" s="46"/>
      <c r="RPE52" s="46"/>
      <c r="RPF52" s="46"/>
      <c r="RPG52" s="46"/>
      <c r="RPH52" s="46"/>
      <c r="RPI52" s="46"/>
      <c r="RPJ52" s="46"/>
      <c r="RPK52" s="46"/>
      <c r="RPL52" s="46"/>
      <c r="RPM52" s="46"/>
      <c r="RPN52" s="46"/>
      <c r="RPO52" s="46"/>
      <c r="RPP52" s="46"/>
      <c r="RPQ52" s="46"/>
      <c r="RPR52" s="46"/>
      <c r="RPS52" s="46"/>
      <c r="RPT52" s="46"/>
      <c r="RPU52" s="46"/>
      <c r="RPV52" s="46"/>
      <c r="RPW52" s="46"/>
      <c r="RPX52" s="46"/>
      <c r="RPY52" s="46"/>
      <c r="RPZ52" s="46"/>
      <c r="RQA52" s="46"/>
      <c r="RQB52" s="46"/>
      <c r="RQC52" s="46"/>
      <c r="RQD52" s="46"/>
      <c r="RQE52" s="46"/>
      <c r="RQF52" s="46"/>
      <c r="RQG52" s="46"/>
      <c r="RQH52" s="46"/>
      <c r="RQI52" s="46"/>
      <c r="RQJ52" s="46"/>
      <c r="RQK52" s="46"/>
      <c r="RQL52" s="46"/>
      <c r="RQM52" s="46"/>
      <c r="RQN52" s="46"/>
      <c r="RQO52" s="46"/>
      <c r="RQP52" s="46"/>
      <c r="RQQ52" s="46"/>
      <c r="RQR52" s="46"/>
      <c r="RQS52" s="46"/>
      <c r="RQT52" s="46"/>
      <c r="RQU52" s="46"/>
      <c r="RQV52" s="46"/>
      <c r="RQW52" s="46"/>
      <c r="RQX52" s="46"/>
      <c r="RQY52" s="46"/>
      <c r="RQZ52" s="46"/>
      <c r="RRA52" s="46"/>
      <c r="RRB52" s="46"/>
      <c r="RRC52" s="46"/>
      <c r="RRD52" s="46"/>
      <c r="RRE52" s="46"/>
      <c r="RRF52" s="46"/>
      <c r="RRG52" s="46"/>
      <c r="RRH52" s="46"/>
      <c r="RRI52" s="46"/>
      <c r="RRJ52" s="46"/>
      <c r="RRK52" s="46"/>
      <c r="RRL52" s="46"/>
      <c r="RRM52" s="46"/>
      <c r="RRN52" s="46"/>
      <c r="RRO52" s="46"/>
      <c r="RRP52" s="46"/>
      <c r="RRQ52" s="46"/>
      <c r="RRR52" s="46"/>
      <c r="RRS52" s="46"/>
      <c r="RRT52" s="46"/>
      <c r="RRU52" s="46"/>
      <c r="RRV52" s="46"/>
      <c r="RRW52" s="46"/>
      <c r="RRX52" s="46"/>
      <c r="RRY52" s="46"/>
      <c r="RRZ52" s="46"/>
      <c r="RSA52" s="46"/>
      <c r="RSB52" s="46"/>
      <c r="RSC52" s="46"/>
      <c r="RSD52" s="46"/>
      <c r="RSE52" s="46"/>
      <c r="RSF52" s="46"/>
      <c r="RSG52" s="46"/>
      <c r="RSH52" s="46"/>
      <c r="RSI52" s="46"/>
      <c r="RSJ52" s="46"/>
      <c r="RSK52" s="46"/>
      <c r="RSL52" s="46"/>
      <c r="RSM52" s="46"/>
      <c r="RSN52" s="46"/>
      <c r="RSO52" s="46"/>
      <c r="RSP52" s="46"/>
      <c r="RSQ52" s="46"/>
      <c r="RSR52" s="46"/>
      <c r="RSS52" s="46"/>
      <c r="RST52" s="46"/>
      <c r="RSU52" s="46"/>
      <c r="RSV52" s="46"/>
      <c r="RSW52" s="46"/>
      <c r="RSX52" s="46"/>
      <c r="RSY52" s="46"/>
      <c r="RSZ52" s="46"/>
      <c r="RTA52" s="46"/>
      <c r="RTB52" s="46"/>
      <c r="RTC52" s="46"/>
      <c r="RTD52" s="46"/>
      <c r="RTE52" s="46"/>
      <c r="RTF52" s="46"/>
      <c r="RTG52" s="46"/>
      <c r="RTH52" s="46"/>
      <c r="RTI52" s="46"/>
      <c r="RTJ52" s="46"/>
      <c r="RTK52" s="46"/>
      <c r="RTL52" s="46"/>
      <c r="RTM52" s="46"/>
      <c r="RTN52" s="46"/>
      <c r="RTO52" s="46"/>
      <c r="RTP52" s="46"/>
      <c r="RTQ52" s="46"/>
      <c r="RTR52" s="46"/>
      <c r="RTS52" s="46"/>
      <c r="RTT52" s="46"/>
      <c r="RTU52" s="46"/>
      <c r="RTV52" s="46"/>
      <c r="RTW52" s="46"/>
      <c r="RTX52" s="46"/>
      <c r="RTY52" s="46"/>
      <c r="RTZ52" s="46"/>
      <c r="RUA52" s="46"/>
      <c r="RUB52" s="46"/>
      <c r="RUC52" s="46"/>
      <c r="RUD52" s="46"/>
      <c r="RUE52" s="46"/>
      <c r="RUF52" s="46"/>
      <c r="RUG52" s="46"/>
      <c r="RUH52" s="46"/>
      <c r="RUI52" s="46"/>
      <c r="RUJ52" s="46"/>
      <c r="RUK52" s="46"/>
      <c r="RUL52" s="46"/>
      <c r="RUM52" s="46"/>
      <c r="RUN52" s="46"/>
      <c r="RUO52" s="46"/>
      <c r="RUP52" s="46"/>
      <c r="RUQ52" s="46"/>
      <c r="RUR52" s="46"/>
      <c r="RUS52" s="46"/>
      <c r="RUT52" s="46"/>
      <c r="RUU52" s="46"/>
      <c r="RUV52" s="46"/>
      <c r="RUW52" s="46"/>
      <c r="RUX52" s="46"/>
      <c r="RUY52" s="46"/>
      <c r="RUZ52" s="46"/>
      <c r="RVA52" s="46"/>
      <c r="RVB52" s="46"/>
      <c r="RVC52" s="46"/>
      <c r="RVD52" s="46"/>
      <c r="RVE52" s="46"/>
      <c r="RVF52" s="46"/>
      <c r="RVG52" s="46"/>
      <c r="RVH52" s="46"/>
      <c r="RVI52" s="46"/>
      <c r="RVJ52" s="46"/>
      <c r="RVK52" s="46"/>
      <c r="RVL52" s="46"/>
      <c r="RVM52" s="46"/>
      <c r="RVN52" s="46"/>
      <c r="RVO52" s="46"/>
      <c r="RVP52" s="46"/>
      <c r="RVQ52" s="46"/>
      <c r="RVR52" s="46"/>
      <c r="RVS52" s="46"/>
      <c r="RVT52" s="46"/>
      <c r="RVU52" s="46"/>
      <c r="RVV52" s="46"/>
      <c r="RVW52" s="46"/>
      <c r="RVX52" s="46"/>
      <c r="RVY52" s="46"/>
      <c r="RVZ52" s="46"/>
      <c r="RWA52" s="46"/>
      <c r="RWB52" s="46"/>
      <c r="RWC52" s="46"/>
      <c r="RWD52" s="46"/>
      <c r="RWE52" s="46"/>
      <c r="RWF52" s="46"/>
      <c r="RWG52" s="46"/>
      <c r="RWH52" s="46"/>
      <c r="RWI52" s="46"/>
      <c r="RWJ52" s="46"/>
      <c r="RWK52" s="46"/>
      <c r="RWL52" s="46"/>
      <c r="RWM52" s="46"/>
      <c r="RWN52" s="46"/>
      <c r="RWO52" s="46"/>
      <c r="RWP52" s="46"/>
      <c r="RWQ52" s="46"/>
      <c r="RWR52" s="46"/>
      <c r="RWS52" s="46"/>
      <c r="RWT52" s="46"/>
      <c r="RWU52" s="46"/>
      <c r="RWV52" s="46"/>
      <c r="RWW52" s="46"/>
      <c r="RWX52" s="46"/>
      <c r="RWY52" s="46"/>
      <c r="RWZ52" s="46"/>
      <c r="RXA52" s="46"/>
      <c r="RXB52" s="46"/>
      <c r="RXC52" s="46"/>
      <c r="RXD52" s="46"/>
      <c r="RXE52" s="46"/>
      <c r="RXF52" s="46"/>
      <c r="RXG52" s="46"/>
      <c r="RXH52" s="46"/>
      <c r="RXI52" s="46"/>
      <c r="RXJ52" s="46"/>
      <c r="RXK52" s="46"/>
      <c r="RXL52" s="46"/>
      <c r="RXM52" s="46"/>
      <c r="RXN52" s="46"/>
      <c r="RXO52" s="46"/>
      <c r="RXP52" s="46"/>
      <c r="RXQ52" s="46"/>
      <c r="RXR52" s="46"/>
      <c r="RXS52" s="46"/>
      <c r="RXT52" s="46"/>
      <c r="RXU52" s="46"/>
      <c r="RXV52" s="46"/>
      <c r="RXW52" s="46"/>
      <c r="RXX52" s="46"/>
      <c r="RXY52" s="46"/>
      <c r="RXZ52" s="46"/>
      <c r="RYA52" s="46"/>
      <c r="RYB52" s="46"/>
      <c r="RYC52" s="46"/>
      <c r="RYD52" s="46"/>
      <c r="RYE52" s="46"/>
      <c r="RYF52" s="46"/>
      <c r="RYG52" s="46"/>
      <c r="RYH52" s="46"/>
      <c r="RYI52" s="46"/>
      <c r="RYJ52" s="46"/>
      <c r="RYK52" s="46"/>
      <c r="RYL52" s="46"/>
      <c r="RYM52" s="46"/>
      <c r="RYN52" s="46"/>
      <c r="RYO52" s="46"/>
      <c r="RYP52" s="46"/>
      <c r="RYQ52" s="46"/>
      <c r="RYR52" s="46"/>
      <c r="RYS52" s="46"/>
      <c r="RYT52" s="46"/>
      <c r="RYU52" s="46"/>
      <c r="RYV52" s="46"/>
      <c r="RYW52" s="46"/>
      <c r="RYX52" s="46"/>
      <c r="RYY52" s="46"/>
      <c r="RYZ52" s="46"/>
      <c r="RZA52" s="46"/>
      <c r="RZB52" s="46"/>
      <c r="RZC52" s="46"/>
      <c r="RZD52" s="46"/>
      <c r="RZE52" s="46"/>
      <c r="RZF52" s="46"/>
      <c r="RZG52" s="46"/>
      <c r="RZH52" s="46"/>
      <c r="RZI52" s="46"/>
      <c r="RZJ52" s="46"/>
      <c r="RZK52" s="46"/>
      <c r="RZL52" s="46"/>
      <c r="RZM52" s="46"/>
      <c r="RZN52" s="46"/>
      <c r="RZO52" s="46"/>
      <c r="RZP52" s="46"/>
      <c r="RZQ52" s="46"/>
      <c r="RZR52" s="46"/>
      <c r="RZS52" s="46"/>
      <c r="RZT52" s="46"/>
      <c r="RZU52" s="46"/>
      <c r="RZV52" s="46"/>
      <c r="RZW52" s="46"/>
      <c r="RZX52" s="46"/>
      <c r="RZY52" s="46"/>
      <c r="RZZ52" s="46"/>
      <c r="SAA52" s="46"/>
      <c r="SAB52" s="46"/>
      <c r="SAC52" s="46"/>
      <c r="SAD52" s="46"/>
      <c r="SAE52" s="46"/>
      <c r="SAF52" s="46"/>
      <c r="SAG52" s="46"/>
      <c r="SAH52" s="46"/>
      <c r="SAI52" s="46"/>
      <c r="SAJ52" s="46"/>
      <c r="SAK52" s="46"/>
      <c r="SAL52" s="46"/>
      <c r="SAM52" s="46"/>
      <c r="SAN52" s="46"/>
      <c r="SAO52" s="46"/>
      <c r="SAP52" s="46"/>
      <c r="SAQ52" s="46"/>
      <c r="SAR52" s="46"/>
      <c r="SAS52" s="46"/>
      <c r="SAT52" s="46"/>
      <c r="SAU52" s="46"/>
      <c r="SAV52" s="46"/>
      <c r="SAW52" s="46"/>
      <c r="SAX52" s="46"/>
      <c r="SAY52" s="46"/>
      <c r="SAZ52" s="46"/>
      <c r="SBA52" s="46"/>
      <c r="SBB52" s="46"/>
      <c r="SBC52" s="46"/>
      <c r="SBD52" s="46"/>
      <c r="SBE52" s="46"/>
      <c r="SBF52" s="46"/>
      <c r="SBG52" s="46"/>
      <c r="SBH52" s="46"/>
      <c r="SBI52" s="46"/>
      <c r="SBJ52" s="46"/>
      <c r="SBK52" s="46"/>
      <c r="SBL52" s="46"/>
      <c r="SBM52" s="46"/>
      <c r="SBN52" s="46"/>
      <c r="SBO52" s="46"/>
      <c r="SBP52" s="46"/>
      <c r="SBQ52" s="46"/>
      <c r="SBR52" s="46"/>
      <c r="SBS52" s="46"/>
      <c r="SBT52" s="46"/>
      <c r="SBU52" s="46"/>
      <c r="SBV52" s="46"/>
      <c r="SBW52" s="46"/>
      <c r="SBX52" s="46"/>
      <c r="SBY52" s="46"/>
      <c r="SBZ52" s="46"/>
      <c r="SCA52" s="46"/>
      <c r="SCB52" s="46"/>
      <c r="SCC52" s="46"/>
      <c r="SCD52" s="46"/>
      <c r="SCE52" s="46"/>
      <c r="SCF52" s="46"/>
      <c r="SCG52" s="46"/>
      <c r="SCH52" s="46"/>
      <c r="SCI52" s="46"/>
      <c r="SCJ52" s="46"/>
      <c r="SCK52" s="46"/>
      <c r="SCL52" s="46"/>
      <c r="SCM52" s="46"/>
      <c r="SCN52" s="46"/>
      <c r="SCO52" s="46"/>
      <c r="SCP52" s="46"/>
      <c r="SCQ52" s="46"/>
      <c r="SCR52" s="46"/>
      <c r="SCS52" s="46"/>
      <c r="SCT52" s="46"/>
      <c r="SCU52" s="46"/>
      <c r="SCV52" s="46"/>
      <c r="SCW52" s="46"/>
      <c r="SCX52" s="46"/>
      <c r="SCY52" s="46"/>
      <c r="SCZ52" s="46"/>
      <c r="SDA52" s="46"/>
      <c r="SDB52" s="46"/>
      <c r="SDC52" s="46"/>
      <c r="SDD52" s="46"/>
      <c r="SDE52" s="46"/>
      <c r="SDF52" s="46"/>
      <c r="SDG52" s="46"/>
      <c r="SDH52" s="46"/>
      <c r="SDI52" s="46"/>
      <c r="SDJ52" s="46"/>
      <c r="SDK52" s="46"/>
      <c r="SDL52" s="46"/>
      <c r="SDM52" s="46"/>
      <c r="SDN52" s="46"/>
      <c r="SDO52" s="46"/>
      <c r="SDP52" s="46"/>
      <c r="SDQ52" s="46"/>
      <c r="SDR52" s="46"/>
      <c r="SDS52" s="46"/>
      <c r="SDT52" s="46"/>
      <c r="SDU52" s="46"/>
      <c r="SDV52" s="46"/>
      <c r="SDW52" s="46"/>
      <c r="SDX52" s="46"/>
      <c r="SDY52" s="46"/>
      <c r="SDZ52" s="46"/>
      <c r="SEA52" s="46"/>
      <c r="SEB52" s="46"/>
      <c r="SEC52" s="46"/>
      <c r="SED52" s="46"/>
      <c r="SEE52" s="46"/>
      <c r="SEF52" s="46"/>
      <c r="SEG52" s="46"/>
      <c r="SEH52" s="46"/>
      <c r="SEI52" s="46"/>
      <c r="SEJ52" s="46"/>
      <c r="SEK52" s="46"/>
      <c r="SEL52" s="46"/>
      <c r="SEM52" s="46"/>
      <c r="SEN52" s="46"/>
      <c r="SEO52" s="46"/>
      <c r="SEP52" s="46"/>
      <c r="SEQ52" s="46"/>
      <c r="SER52" s="46"/>
      <c r="SES52" s="46"/>
      <c r="SET52" s="46"/>
      <c r="SEU52" s="46"/>
      <c r="SEV52" s="46"/>
      <c r="SEW52" s="46"/>
      <c r="SEX52" s="46"/>
      <c r="SEY52" s="46"/>
      <c r="SEZ52" s="46"/>
      <c r="SFA52" s="46"/>
      <c r="SFB52" s="46"/>
      <c r="SFC52" s="46"/>
      <c r="SFD52" s="46"/>
      <c r="SFE52" s="46"/>
      <c r="SFF52" s="46"/>
      <c r="SFG52" s="46"/>
      <c r="SFH52" s="46"/>
      <c r="SFI52" s="46"/>
      <c r="SFJ52" s="46"/>
      <c r="SFK52" s="46"/>
      <c r="SFL52" s="46"/>
      <c r="SFM52" s="46"/>
      <c r="SFN52" s="46"/>
      <c r="SFO52" s="46"/>
      <c r="SFP52" s="46"/>
      <c r="SFQ52" s="46"/>
      <c r="SFR52" s="46"/>
      <c r="SFS52" s="46"/>
      <c r="SFT52" s="46"/>
      <c r="SFU52" s="46"/>
      <c r="SFV52" s="46"/>
      <c r="SFW52" s="46"/>
      <c r="SFX52" s="46"/>
      <c r="SFY52" s="46"/>
      <c r="SFZ52" s="46"/>
      <c r="SGA52" s="46"/>
      <c r="SGB52" s="46"/>
      <c r="SGC52" s="46"/>
      <c r="SGD52" s="46"/>
      <c r="SGE52" s="46"/>
      <c r="SGF52" s="46"/>
      <c r="SGG52" s="46"/>
      <c r="SGH52" s="46"/>
      <c r="SGI52" s="46"/>
      <c r="SGJ52" s="46"/>
      <c r="SGK52" s="46"/>
      <c r="SGL52" s="46"/>
      <c r="SGM52" s="46"/>
      <c r="SGN52" s="46"/>
      <c r="SGO52" s="46"/>
      <c r="SGP52" s="46"/>
      <c r="SGQ52" s="46"/>
      <c r="SGR52" s="46"/>
      <c r="SGS52" s="46"/>
      <c r="SGT52" s="46"/>
      <c r="SGU52" s="46"/>
      <c r="SGV52" s="46"/>
      <c r="SGW52" s="46"/>
      <c r="SGX52" s="46"/>
      <c r="SGY52" s="46"/>
      <c r="SGZ52" s="46"/>
      <c r="SHA52" s="46"/>
      <c r="SHB52" s="46"/>
      <c r="SHC52" s="46"/>
      <c r="SHD52" s="46"/>
      <c r="SHE52" s="46"/>
      <c r="SHF52" s="46"/>
      <c r="SHG52" s="46"/>
      <c r="SHH52" s="46"/>
      <c r="SHI52" s="46"/>
      <c r="SHJ52" s="46"/>
      <c r="SHK52" s="46"/>
      <c r="SHL52" s="46"/>
      <c r="SHM52" s="46"/>
      <c r="SHN52" s="46"/>
      <c r="SHO52" s="46"/>
      <c r="SHP52" s="46"/>
      <c r="SHQ52" s="46"/>
      <c r="SHR52" s="46"/>
      <c r="SHS52" s="46"/>
      <c r="SHT52" s="46"/>
      <c r="SHU52" s="46"/>
      <c r="SHV52" s="46"/>
      <c r="SHW52" s="46"/>
      <c r="SHX52" s="46"/>
      <c r="SHY52" s="46"/>
      <c r="SHZ52" s="46"/>
      <c r="SIA52" s="46"/>
      <c r="SIB52" s="46"/>
      <c r="SIC52" s="46"/>
      <c r="SID52" s="46"/>
      <c r="SIE52" s="46"/>
      <c r="SIF52" s="46"/>
      <c r="SIG52" s="46"/>
      <c r="SIH52" s="46"/>
      <c r="SII52" s="46"/>
      <c r="SIJ52" s="46"/>
      <c r="SIK52" s="46"/>
      <c r="SIL52" s="46"/>
      <c r="SIM52" s="46"/>
      <c r="SIN52" s="46"/>
      <c r="SIO52" s="46"/>
      <c r="SIP52" s="46"/>
      <c r="SIQ52" s="46"/>
      <c r="SIR52" s="46"/>
      <c r="SIS52" s="46"/>
      <c r="SIT52" s="46"/>
      <c r="SIU52" s="46"/>
      <c r="SIV52" s="46"/>
      <c r="SIW52" s="46"/>
      <c r="SIX52" s="46"/>
      <c r="SIY52" s="46"/>
      <c r="SIZ52" s="46"/>
      <c r="SJA52" s="46"/>
      <c r="SJB52" s="46"/>
      <c r="SJC52" s="46"/>
      <c r="SJD52" s="46"/>
      <c r="SJE52" s="46"/>
      <c r="SJF52" s="46"/>
      <c r="SJG52" s="46"/>
      <c r="SJH52" s="46"/>
      <c r="SJI52" s="46"/>
      <c r="SJJ52" s="46"/>
      <c r="SJK52" s="46"/>
      <c r="SJL52" s="46"/>
      <c r="SJM52" s="46"/>
      <c r="SJN52" s="46"/>
      <c r="SJO52" s="46"/>
      <c r="SJP52" s="46"/>
      <c r="SJQ52" s="46"/>
      <c r="SJR52" s="46"/>
      <c r="SJS52" s="46"/>
      <c r="SJT52" s="46"/>
      <c r="SJU52" s="46"/>
      <c r="SJV52" s="46"/>
      <c r="SJW52" s="46"/>
      <c r="SJX52" s="46"/>
      <c r="SJY52" s="46"/>
      <c r="SJZ52" s="46"/>
      <c r="SKA52" s="46"/>
      <c r="SKB52" s="46"/>
      <c r="SKC52" s="46"/>
      <c r="SKD52" s="46"/>
      <c r="SKE52" s="46"/>
      <c r="SKF52" s="46"/>
      <c r="SKG52" s="46"/>
      <c r="SKH52" s="46"/>
      <c r="SKI52" s="46"/>
      <c r="SKJ52" s="46"/>
      <c r="SKK52" s="46"/>
      <c r="SKL52" s="46"/>
      <c r="SKM52" s="46"/>
      <c r="SKN52" s="46"/>
      <c r="SKO52" s="46"/>
      <c r="SKP52" s="46"/>
      <c r="SKQ52" s="46"/>
      <c r="SKR52" s="46"/>
      <c r="SKS52" s="46"/>
      <c r="SKT52" s="46"/>
      <c r="SKU52" s="46"/>
      <c r="SKV52" s="46"/>
      <c r="SKW52" s="46"/>
      <c r="SKX52" s="46"/>
      <c r="SKY52" s="46"/>
      <c r="SKZ52" s="46"/>
      <c r="SLA52" s="46"/>
      <c r="SLB52" s="46"/>
      <c r="SLC52" s="46"/>
      <c r="SLD52" s="46"/>
      <c r="SLE52" s="46"/>
      <c r="SLF52" s="46"/>
      <c r="SLG52" s="46"/>
      <c r="SLH52" s="46"/>
      <c r="SLI52" s="46"/>
      <c r="SLJ52" s="46"/>
      <c r="SLK52" s="46"/>
      <c r="SLL52" s="46"/>
      <c r="SLM52" s="46"/>
      <c r="SLN52" s="46"/>
      <c r="SLO52" s="46"/>
      <c r="SLP52" s="46"/>
      <c r="SLQ52" s="46"/>
      <c r="SLR52" s="46"/>
      <c r="SLS52" s="46"/>
      <c r="SLT52" s="46"/>
      <c r="SLU52" s="46"/>
      <c r="SLV52" s="46"/>
      <c r="SLW52" s="46"/>
      <c r="SLX52" s="46"/>
      <c r="SLY52" s="46"/>
      <c r="SLZ52" s="46"/>
      <c r="SMA52" s="46"/>
      <c r="SMB52" s="46"/>
      <c r="SMC52" s="46"/>
      <c r="SMD52" s="46"/>
      <c r="SME52" s="46"/>
      <c r="SMF52" s="46"/>
      <c r="SMG52" s="46"/>
      <c r="SMH52" s="46"/>
      <c r="SMI52" s="46"/>
      <c r="SMJ52" s="46"/>
      <c r="SMK52" s="46"/>
      <c r="SML52" s="46"/>
      <c r="SMM52" s="46"/>
      <c r="SMN52" s="46"/>
      <c r="SMO52" s="46"/>
      <c r="SMP52" s="46"/>
      <c r="SMQ52" s="46"/>
      <c r="SMR52" s="46"/>
      <c r="SMS52" s="46"/>
      <c r="SMT52" s="46"/>
      <c r="SMU52" s="46"/>
      <c r="SMV52" s="46"/>
      <c r="SMW52" s="46"/>
      <c r="SMX52" s="46"/>
      <c r="SMY52" s="46"/>
      <c r="SMZ52" s="46"/>
      <c r="SNA52" s="46"/>
      <c r="SNB52" s="46"/>
      <c r="SNC52" s="46"/>
      <c r="SND52" s="46"/>
      <c r="SNE52" s="46"/>
      <c r="SNF52" s="46"/>
      <c r="SNG52" s="46"/>
      <c r="SNH52" s="46"/>
      <c r="SNI52" s="46"/>
      <c r="SNJ52" s="46"/>
      <c r="SNK52" s="46"/>
      <c r="SNL52" s="46"/>
      <c r="SNM52" s="46"/>
      <c r="SNN52" s="46"/>
      <c r="SNO52" s="46"/>
      <c r="SNP52" s="46"/>
      <c r="SNQ52" s="46"/>
      <c r="SNR52" s="46"/>
      <c r="SNS52" s="46"/>
      <c r="SNT52" s="46"/>
      <c r="SNU52" s="46"/>
      <c r="SNV52" s="46"/>
      <c r="SNW52" s="46"/>
      <c r="SNX52" s="46"/>
      <c r="SNY52" s="46"/>
      <c r="SNZ52" s="46"/>
      <c r="SOA52" s="46"/>
      <c r="SOB52" s="46"/>
      <c r="SOC52" s="46"/>
      <c r="SOD52" s="46"/>
      <c r="SOE52" s="46"/>
      <c r="SOF52" s="46"/>
      <c r="SOG52" s="46"/>
      <c r="SOH52" s="46"/>
      <c r="SOI52" s="46"/>
      <c r="SOJ52" s="46"/>
      <c r="SOK52" s="46"/>
      <c r="SOL52" s="46"/>
      <c r="SOM52" s="46"/>
      <c r="SON52" s="46"/>
      <c r="SOO52" s="46"/>
      <c r="SOP52" s="46"/>
      <c r="SOQ52" s="46"/>
      <c r="SOR52" s="46"/>
      <c r="SOS52" s="46"/>
      <c r="SOT52" s="46"/>
      <c r="SOU52" s="46"/>
      <c r="SOV52" s="46"/>
      <c r="SOW52" s="46"/>
      <c r="SOX52" s="46"/>
      <c r="SOY52" s="46"/>
      <c r="SOZ52" s="46"/>
      <c r="SPA52" s="46"/>
      <c r="SPB52" s="46"/>
      <c r="SPC52" s="46"/>
      <c r="SPD52" s="46"/>
      <c r="SPE52" s="46"/>
      <c r="SPF52" s="46"/>
      <c r="SPG52" s="46"/>
      <c r="SPH52" s="46"/>
      <c r="SPI52" s="46"/>
      <c r="SPJ52" s="46"/>
      <c r="SPK52" s="46"/>
      <c r="SPL52" s="46"/>
      <c r="SPM52" s="46"/>
      <c r="SPN52" s="46"/>
      <c r="SPO52" s="46"/>
      <c r="SPP52" s="46"/>
      <c r="SPQ52" s="46"/>
      <c r="SPR52" s="46"/>
      <c r="SPS52" s="46"/>
      <c r="SPT52" s="46"/>
      <c r="SPU52" s="46"/>
      <c r="SPV52" s="46"/>
      <c r="SPW52" s="46"/>
      <c r="SPX52" s="46"/>
      <c r="SPY52" s="46"/>
      <c r="SPZ52" s="46"/>
      <c r="SQA52" s="46"/>
      <c r="SQB52" s="46"/>
      <c r="SQC52" s="46"/>
      <c r="SQD52" s="46"/>
      <c r="SQE52" s="46"/>
      <c r="SQF52" s="46"/>
      <c r="SQG52" s="46"/>
      <c r="SQH52" s="46"/>
      <c r="SQI52" s="46"/>
      <c r="SQJ52" s="46"/>
      <c r="SQK52" s="46"/>
      <c r="SQL52" s="46"/>
      <c r="SQM52" s="46"/>
      <c r="SQN52" s="46"/>
      <c r="SQO52" s="46"/>
      <c r="SQP52" s="46"/>
      <c r="SQQ52" s="46"/>
      <c r="SQR52" s="46"/>
      <c r="SQS52" s="46"/>
      <c r="SQT52" s="46"/>
      <c r="SQU52" s="46"/>
      <c r="SQV52" s="46"/>
      <c r="SQW52" s="46"/>
      <c r="SQX52" s="46"/>
      <c r="SQY52" s="46"/>
      <c r="SQZ52" s="46"/>
      <c r="SRA52" s="46"/>
      <c r="SRB52" s="46"/>
      <c r="SRC52" s="46"/>
      <c r="SRD52" s="46"/>
      <c r="SRE52" s="46"/>
      <c r="SRF52" s="46"/>
      <c r="SRG52" s="46"/>
      <c r="SRH52" s="46"/>
      <c r="SRI52" s="46"/>
      <c r="SRJ52" s="46"/>
      <c r="SRK52" s="46"/>
      <c r="SRL52" s="46"/>
      <c r="SRM52" s="46"/>
      <c r="SRN52" s="46"/>
      <c r="SRO52" s="46"/>
      <c r="SRP52" s="46"/>
      <c r="SRQ52" s="46"/>
      <c r="SRR52" s="46"/>
      <c r="SRS52" s="46"/>
      <c r="SRT52" s="46"/>
      <c r="SRU52" s="46"/>
      <c r="SRV52" s="46"/>
      <c r="SRW52" s="46"/>
      <c r="SRX52" s="46"/>
      <c r="SRY52" s="46"/>
      <c r="SRZ52" s="46"/>
      <c r="SSA52" s="46"/>
      <c r="SSB52" s="46"/>
      <c r="SSC52" s="46"/>
      <c r="SSD52" s="46"/>
      <c r="SSE52" s="46"/>
      <c r="SSF52" s="46"/>
      <c r="SSG52" s="46"/>
      <c r="SSH52" s="46"/>
      <c r="SSI52" s="46"/>
      <c r="SSJ52" s="46"/>
      <c r="SSK52" s="46"/>
      <c r="SSL52" s="46"/>
      <c r="SSM52" s="46"/>
      <c r="SSN52" s="46"/>
      <c r="SSO52" s="46"/>
      <c r="SSP52" s="46"/>
      <c r="SSQ52" s="46"/>
      <c r="SSR52" s="46"/>
      <c r="SSS52" s="46"/>
      <c r="SST52" s="46"/>
      <c r="SSU52" s="46"/>
      <c r="SSV52" s="46"/>
      <c r="SSW52" s="46"/>
      <c r="SSX52" s="46"/>
      <c r="SSY52" s="46"/>
      <c r="SSZ52" s="46"/>
      <c r="STA52" s="46"/>
      <c r="STB52" s="46"/>
      <c r="STC52" s="46"/>
      <c r="STD52" s="46"/>
      <c r="STE52" s="46"/>
      <c r="STF52" s="46"/>
      <c r="STG52" s="46"/>
      <c r="STH52" s="46"/>
      <c r="STI52" s="46"/>
      <c r="STJ52" s="46"/>
      <c r="STK52" s="46"/>
      <c r="STL52" s="46"/>
      <c r="STM52" s="46"/>
      <c r="STN52" s="46"/>
      <c r="STO52" s="46"/>
      <c r="STP52" s="46"/>
      <c r="STQ52" s="46"/>
      <c r="STR52" s="46"/>
      <c r="STS52" s="46"/>
      <c r="STT52" s="46"/>
      <c r="STU52" s="46"/>
      <c r="STV52" s="46"/>
      <c r="STW52" s="46"/>
      <c r="STX52" s="46"/>
      <c r="STY52" s="46"/>
      <c r="STZ52" s="46"/>
      <c r="SUA52" s="46"/>
      <c r="SUB52" s="46"/>
      <c r="SUC52" s="46"/>
      <c r="SUD52" s="46"/>
      <c r="SUE52" s="46"/>
      <c r="SUF52" s="46"/>
      <c r="SUG52" s="46"/>
      <c r="SUH52" s="46"/>
      <c r="SUI52" s="46"/>
      <c r="SUJ52" s="46"/>
      <c r="SUK52" s="46"/>
      <c r="SUL52" s="46"/>
      <c r="SUM52" s="46"/>
      <c r="SUN52" s="46"/>
      <c r="SUO52" s="46"/>
      <c r="SUP52" s="46"/>
      <c r="SUQ52" s="46"/>
      <c r="SUR52" s="46"/>
      <c r="SUS52" s="46"/>
      <c r="SUT52" s="46"/>
      <c r="SUU52" s="46"/>
      <c r="SUV52" s="46"/>
      <c r="SUW52" s="46"/>
      <c r="SUX52" s="46"/>
      <c r="SUY52" s="46"/>
      <c r="SUZ52" s="46"/>
      <c r="SVA52" s="46"/>
      <c r="SVB52" s="46"/>
      <c r="SVC52" s="46"/>
      <c r="SVD52" s="46"/>
      <c r="SVE52" s="46"/>
      <c r="SVF52" s="46"/>
      <c r="SVG52" s="46"/>
      <c r="SVH52" s="46"/>
      <c r="SVI52" s="46"/>
      <c r="SVJ52" s="46"/>
      <c r="SVK52" s="46"/>
      <c r="SVL52" s="46"/>
      <c r="SVM52" s="46"/>
      <c r="SVN52" s="46"/>
      <c r="SVO52" s="46"/>
      <c r="SVP52" s="46"/>
      <c r="SVQ52" s="46"/>
      <c r="SVR52" s="46"/>
      <c r="SVS52" s="46"/>
      <c r="SVT52" s="46"/>
      <c r="SVU52" s="46"/>
      <c r="SVV52" s="46"/>
      <c r="SVW52" s="46"/>
      <c r="SVX52" s="46"/>
      <c r="SVY52" s="46"/>
      <c r="SVZ52" s="46"/>
      <c r="SWA52" s="46"/>
      <c r="SWB52" s="46"/>
      <c r="SWC52" s="46"/>
      <c r="SWD52" s="46"/>
      <c r="SWE52" s="46"/>
      <c r="SWF52" s="46"/>
      <c r="SWG52" s="46"/>
      <c r="SWH52" s="46"/>
      <c r="SWI52" s="46"/>
      <c r="SWJ52" s="46"/>
      <c r="SWK52" s="46"/>
      <c r="SWL52" s="46"/>
      <c r="SWM52" s="46"/>
      <c r="SWN52" s="46"/>
      <c r="SWO52" s="46"/>
      <c r="SWP52" s="46"/>
      <c r="SWQ52" s="46"/>
      <c r="SWR52" s="46"/>
      <c r="SWS52" s="46"/>
      <c r="SWT52" s="46"/>
      <c r="SWU52" s="46"/>
      <c r="SWV52" s="46"/>
      <c r="SWW52" s="46"/>
      <c r="SWX52" s="46"/>
      <c r="SWY52" s="46"/>
      <c r="SWZ52" s="46"/>
      <c r="SXA52" s="46"/>
      <c r="SXB52" s="46"/>
      <c r="SXC52" s="46"/>
      <c r="SXD52" s="46"/>
      <c r="SXE52" s="46"/>
      <c r="SXF52" s="46"/>
      <c r="SXG52" s="46"/>
      <c r="SXH52" s="46"/>
      <c r="SXI52" s="46"/>
      <c r="SXJ52" s="46"/>
      <c r="SXK52" s="46"/>
      <c r="SXL52" s="46"/>
      <c r="SXM52" s="46"/>
      <c r="SXN52" s="46"/>
      <c r="SXO52" s="46"/>
      <c r="SXP52" s="46"/>
      <c r="SXQ52" s="46"/>
      <c r="SXR52" s="46"/>
      <c r="SXS52" s="46"/>
      <c r="SXT52" s="46"/>
      <c r="SXU52" s="46"/>
      <c r="SXV52" s="46"/>
      <c r="SXW52" s="46"/>
      <c r="SXX52" s="46"/>
      <c r="SXY52" s="46"/>
      <c r="SXZ52" s="46"/>
      <c r="SYA52" s="46"/>
      <c r="SYB52" s="46"/>
      <c r="SYC52" s="46"/>
      <c r="SYD52" s="46"/>
      <c r="SYE52" s="46"/>
      <c r="SYF52" s="46"/>
      <c r="SYG52" s="46"/>
      <c r="SYH52" s="46"/>
      <c r="SYI52" s="46"/>
      <c r="SYJ52" s="46"/>
      <c r="SYK52" s="46"/>
      <c r="SYL52" s="46"/>
      <c r="SYM52" s="46"/>
      <c r="SYN52" s="46"/>
      <c r="SYO52" s="46"/>
      <c r="SYP52" s="46"/>
      <c r="SYQ52" s="46"/>
      <c r="SYR52" s="46"/>
      <c r="SYS52" s="46"/>
      <c r="SYT52" s="46"/>
      <c r="SYU52" s="46"/>
      <c r="SYV52" s="46"/>
      <c r="SYW52" s="46"/>
      <c r="SYX52" s="46"/>
      <c r="SYY52" s="46"/>
      <c r="SYZ52" s="46"/>
      <c r="SZA52" s="46"/>
      <c r="SZB52" s="46"/>
      <c r="SZC52" s="46"/>
      <c r="SZD52" s="46"/>
      <c r="SZE52" s="46"/>
      <c r="SZF52" s="46"/>
      <c r="SZG52" s="46"/>
      <c r="SZH52" s="46"/>
      <c r="SZI52" s="46"/>
      <c r="SZJ52" s="46"/>
      <c r="SZK52" s="46"/>
      <c r="SZL52" s="46"/>
      <c r="SZM52" s="46"/>
      <c r="SZN52" s="46"/>
      <c r="SZO52" s="46"/>
      <c r="SZP52" s="46"/>
      <c r="SZQ52" s="46"/>
      <c r="SZR52" s="46"/>
      <c r="SZS52" s="46"/>
      <c r="SZT52" s="46"/>
      <c r="SZU52" s="46"/>
      <c r="SZV52" s="46"/>
      <c r="SZW52" s="46"/>
      <c r="SZX52" s="46"/>
      <c r="SZY52" s="46"/>
      <c r="SZZ52" s="46"/>
      <c r="TAA52" s="46"/>
      <c r="TAB52" s="46"/>
      <c r="TAC52" s="46"/>
      <c r="TAD52" s="46"/>
      <c r="TAE52" s="46"/>
      <c r="TAF52" s="46"/>
      <c r="TAG52" s="46"/>
      <c r="TAH52" s="46"/>
      <c r="TAI52" s="46"/>
      <c r="TAJ52" s="46"/>
      <c r="TAK52" s="46"/>
      <c r="TAL52" s="46"/>
      <c r="TAM52" s="46"/>
      <c r="TAN52" s="46"/>
      <c r="TAO52" s="46"/>
      <c r="TAP52" s="46"/>
      <c r="TAQ52" s="46"/>
      <c r="TAR52" s="46"/>
      <c r="TAS52" s="46"/>
      <c r="TAT52" s="46"/>
      <c r="TAU52" s="46"/>
      <c r="TAV52" s="46"/>
      <c r="TAW52" s="46"/>
      <c r="TAX52" s="46"/>
      <c r="TAY52" s="46"/>
      <c r="TAZ52" s="46"/>
      <c r="TBA52" s="46"/>
      <c r="TBB52" s="46"/>
      <c r="TBC52" s="46"/>
      <c r="TBD52" s="46"/>
      <c r="TBE52" s="46"/>
      <c r="TBF52" s="46"/>
      <c r="TBG52" s="46"/>
      <c r="TBH52" s="46"/>
      <c r="TBI52" s="46"/>
      <c r="TBJ52" s="46"/>
      <c r="TBK52" s="46"/>
      <c r="TBL52" s="46"/>
      <c r="TBM52" s="46"/>
      <c r="TBN52" s="46"/>
      <c r="TBO52" s="46"/>
      <c r="TBP52" s="46"/>
      <c r="TBQ52" s="46"/>
      <c r="TBR52" s="46"/>
      <c r="TBS52" s="46"/>
      <c r="TBT52" s="46"/>
      <c r="TBU52" s="46"/>
      <c r="TBV52" s="46"/>
      <c r="TBW52" s="46"/>
      <c r="TBX52" s="46"/>
      <c r="TBY52" s="46"/>
      <c r="TBZ52" s="46"/>
      <c r="TCA52" s="46"/>
      <c r="TCB52" s="46"/>
      <c r="TCC52" s="46"/>
      <c r="TCD52" s="46"/>
      <c r="TCE52" s="46"/>
      <c r="TCF52" s="46"/>
      <c r="TCG52" s="46"/>
      <c r="TCH52" s="46"/>
      <c r="TCI52" s="46"/>
      <c r="TCJ52" s="46"/>
      <c r="TCK52" s="46"/>
      <c r="TCL52" s="46"/>
      <c r="TCM52" s="46"/>
      <c r="TCN52" s="46"/>
      <c r="TCO52" s="46"/>
      <c r="TCP52" s="46"/>
      <c r="TCQ52" s="46"/>
      <c r="TCR52" s="46"/>
      <c r="TCS52" s="46"/>
      <c r="TCT52" s="46"/>
      <c r="TCU52" s="46"/>
      <c r="TCV52" s="46"/>
      <c r="TCW52" s="46"/>
      <c r="TCX52" s="46"/>
      <c r="TCY52" s="46"/>
      <c r="TCZ52" s="46"/>
      <c r="TDA52" s="46"/>
      <c r="TDB52" s="46"/>
      <c r="TDC52" s="46"/>
      <c r="TDD52" s="46"/>
      <c r="TDE52" s="46"/>
      <c r="TDF52" s="46"/>
      <c r="TDG52" s="46"/>
      <c r="TDH52" s="46"/>
      <c r="TDI52" s="46"/>
      <c r="TDJ52" s="46"/>
      <c r="TDK52" s="46"/>
      <c r="TDL52" s="46"/>
      <c r="TDM52" s="46"/>
      <c r="TDN52" s="46"/>
      <c r="TDO52" s="46"/>
      <c r="TDP52" s="46"/>
      <c r="TDQ52" s="46"/>
      <c r="TDR52" s="46"/>
      <c r="TDS52" s="46"/>
      <c r="TDT52" s="46"/>
      <c r="TDU52" s="46"/>
      <c r="TDV52" s="46"/>
      <c r="TDW52" s="46"/>
      <c r="TDX52" s="46"/>
      <c r="TDY52" s="46"/>
      <c r="TDZ52" s="46"/>
      <c r="TEA52" s="46"/>
      <c r="TEB52" s="46"/>
      <c r="TEC52" s="46"/>
      <c r="TED52" s="46"/>
      <c r="TEE52" s="46"/>
      <c r="TEF52" s="46"/>
      <c r="TEG52" s="46"/>
      <c r="TEH52" s="46"/>
      <c r="TEI52" s="46"/>
      <c r="TEJ52" s="46"/>
      <c r="TEK52" s="46"/>
      <c r="TEL52" s="46"/>
      <c r="TEM52" s="46"/>
      <c r="TEN52" s="46"/>
      <c r="TEO52" s="46"/>
      <c r="TEP52" s="46"/>
      <c r="TEQ52" s="46"/>
      <c r="TER52" s="46"/>
      <c r="TES52" s="46"/>
      <c r="TET52" s="46"/>
      <c r="TEU52" s="46"/>
      <c r="TEV52" s="46"/>
      <c r="TEW52" s="46"/>
      <c r="TEX52" s="46"/>
      <c r="TEY52" s="46"/>
      <c r="TEZ52" s="46"/>
      <c r="TFA52" s="46"/>
      <c r="TFB52" s="46"/>
      <c r="TFC52" s="46"/>
      <c r="TFD52" s="46"/>
      <c r="TFE52" s="46"/>
      <c r="TFF52" s="46"/>
      <c r="TFG52" s="46"/>
      <c r="TFH52" s="46"/>
      <c r="TFI52" s="46"/>
      <c r="TFJ52" s="46"/>
      <c r="TFK52" s="46"/>
      <c r="TFL52" s="46"/>
      <c r="TFM52" s="46"/>
      <c r="TFN52" s="46"/>
      <c r="TFO52" s="46"/>
      <c r="TFP52" s="46"/>
      <c r="TFQ52" s="46"/>
      <c r="TFR52" s="46"/>
      <c r="TFS52" s="46"/>
      <c r="TFT52" s="46"/>
      <c r="TFU52" s="46"/>
      <c r="TFV52" s="46"/>
      <c r="TFW52" s="46"/>
      <c r="TFX52" s="46"/>
      <c r="TFY52" s="46"/>
      <c r="TFZ52" s="46"/>
      <c r="TGA52" s="46"/>
      <c r="TGB52" s="46"/>
      <c r="TGC52" s="46"/>
      <c r="TGD52" s="46"/>
      <c r="TGE52" s="46"/>
      <c r="TGF52" s="46"/>
      <c r="TGG52" s="46"/>
      <c r="TGH52" s="46"/>
      <c r="TGI52" s="46"/>
      <c r="TGJ52" s="46"/>
      <c r="TGK52" s="46"/>
      <c r="TGL52" s="46"/>
      <c r="TGM52" s="46"/>
      <c r="TGN52" s="46"/>
      <c r="TGO52" s="46"/>
      <c r="TGP52" s="46"/>
      <c r="TGQ52" s="46"/>
      <c r="TGR52" s="46"/>
      <c r="TGS52" s="46"/>
      <c r="TGT52" s="46"/>
      <c r="TGU52" s="46"/>
      <c r="TGV52" s="46"/>
      <c r="TGW52" s="46"/>
      <c r="TGX52" s="46"/>
      <c r="TGY52" s="46"/>
      <c r="TGZ52" s="46"/>
      <c r="THA52" s="46"/>
      <c r="THB52" s="46"/>
      <c r="THC52" s="46"/>
      <c r="THD52" s="46"/>
      <c r="THE52" s="46"/>
      <c r="THF52" s="46"/>
      <c r="THG52" s="46"/>
      <c r="THH52" s="46"/>
      <c r="THI52" s="46"/>
      <c r="THJ52" s="46"/>
      <c r="THK52" s="46"/>
      <c r="THL52" s="46"/>
      <c r="THM52" s="46"/>
      <c r="THN52" s="46"/>
      <c r="THO52" s="46"/>
      <c r="THP52" s="46"/>
      <c r="THQ52" s="46"/>
      <c r="THR52" s="46"/>
      <c r="THS52" s="46"/>
      <c r="THT52" s="46"/>
      <c r="THU52" s="46"/>
      <c r="THV52" s="46"/>
      <c r="THW52" s="46"/>
      <c r="THX52" s="46"/>
      <c r="THY52" s="46"/>
      <c r="THZ52" s="46"/>
      <c r="TIA52" s="46"/>
      <c r="TIB52" s="46"/>
      <c r="TIC52" s="46"/>
      <c r="TID52" s="46"/>
      <c r="TIE52" s="46"/>
      <c r="TIF52" s="46"/>
      <c r="TIG52" s="46"/>
      <c r="TIH52" s="46"/>
      <c r="TII52" s="46"/>
      <c r="TIJ52" s="46"/>
      <c r="TIK52" s="46"/>
      <c r="TIL52" s="46"/>
      <c r="TIM52" s="46"/>
      <c r="TIN52" s="46"/>
      <c r="TIO52" s="46"/>
      <c r="TIP52" s="46"/>
      <c r="TIQ52" s="46"/>
      <c r="TIR52" s="46"/>
      <c r="TIS52" s="46"/>
      <c r="TIT52" s="46"/>
      <c r="TIU52" s="46"/>
      <c r="TIV52" s="46"/>
      <c r="TIW52" s="46"/>
      <c r="TIX52" s="46"/>
      <c r="TIY52" s="46"/>
      <c r="TIZ52" s="46"/>
      <c r="TJA52" s="46"/>
      <c r="TJB52" s="46"/>
      <c r="TJC52" s="46"/>
      <c r="TJD52" s="46"/>
      <c r="TJE52" s="46"/>
      <c r="TJF52" s="46"/>
      <c r="TJG52" s="46"/>
      <c r="TJH52" s="46"/>
      <c r="TJI52" s="46"/>
      <c r="TJJ52" s="46"/>
      <c r="TJK52" s="46"/>
      <c r="TJL52" s="46"/>
      <c r="TJM52" s="46"/>
      <c r="TJN52" s="46"/>
      <c r="TJO52" s="46"/>
      <c r="TJP52" s="46"/>
      <c r="TJQ52" s="46"/>
      <c r="TJR52" s="46"/>
      <c r="TJS52" s="46"/>
      <c r="TJT52" s="46"/>
      <c r="TJU52" s="46"/>
      <c r="TJV52" s="46"/>
      <c r="TJW52" s="46"/>
      <c r="TJX52" s="46"/>
      <c r="TJY52" s="46"/>
      <c r="TJZ52" s="46"/>
      <c r="TKA52" s="46"/>
      <c r="TKB52" s="46"/>
      <c r="TKC52" s="46"/>
      <c r="TKD52" s="46"/>
      <c r="TKE52" s="46"/>
      <c r="TKF52" s="46"/>
      <c r="TKG52" s="46"/>
      <c r="TKH52" s="46"/>
      <c r="TKI52" s="46"/>
      <c r="TKJ52" s="46"/>
      <c r="TKK52" s="46"/>
      <c r="TKL52" s="46"/>
      <c r="TKM52" s="46"/>
      <c r="TKN52" s="46"/>
      <c r="TKO52" s="46"/>
      <c r="TKP52" s="46"/>
      <c r="TKQ52" s="46"/>
      <c r="TKR52" s="46"/>
      <c r="TKS52" s="46"/>
      <c r="TKT52" s="46"/>
      <c r="TKU52" s="46"/>
      <c r="TKV52" s="46"/>
      <c r="TKW52" s="46"/>
      <c r="TKX52" s="46"/>
      <c r="TKY52" s="46"/>
      <c r="TKZ52" s="46"/>
      <c r="TLA52" s="46"/>
      <c r="TLB52" s="46"/>
      <c r="TLC52" s="46"/>
      <c r="TLD52" s="46"/>
      <c r="TLE52" s="46"/>
      <c r="TLF52" s="46"/>
      <c r="TLG52" s="46"/>
      <c r="TLH52" s="46"/>
      <c r="TLI52" s="46"/>
      <c r="TLJ52" s="46"/>
      <c r="TLK52" s="46"/>
      <c r="TLL52" s="46"/>
      <c r="TLM52" s="46"/>
      <c r="TLN52" s="46"/>
      <c r="TLO52" s="46"/>
      <c r="TLP52" s="46"/>
      <c r="TLQ52" s="46"/>
      <c r="TLR52" s="46"/>
      <c r="TLS52" s="46"/>
      <c r="TLT52" s="46"/>
      <c r="TLU52" s="46"/>
      <c r="TLV52" s="46"/>
      <c r="TLW52" s="46"/>
      <c r="TLX52" s="46"/>
      <c r="TLY52" s="46"/>
      <c r="TLZ52" s="46"/>
      <c r="TMA52" s="46"/>
      <c r="TMB52" s="46"/>
      <c r="TMC52" s="46"/>
      <c r="TMD52" s="46"/>
      <c r="TME52" s="46"/>
      <c r="TMF52" s="46"/>
      <c r="TMG52" s="46"/>
      <c r="TMH52" s="46"/>
      <c r="TMI52" s="46"/>
      <c r="TMJ52" s="46"/>
      <c r="TMK52" s="46"/>
      <c r="TML52" s="46"/>
      <c r="TMM52" s="46"/>
      <c r="TMN52" s="46"/>
      <c r="TMO52" s="46"/>
      <c r="TMP52" s="46"/>
      <c r="TMQ52" s="46"/>
      <c r="TMR52" s="46"/>
      <c r="TMS52" s="46"/>
      <c r="TMT52" s="46"/>
      <c r="TMU52" s="46"/>
      <c r="TMV52" s="46"/>
      <c r="TMW52" s="46"/>
      <c r="TMX52" s="46"/>
      <c r="TMY52" s="46"/>
      <c r="TMZ52" s="46"/>
      <c r="TNA52" s="46"/>
      <c r="TNB52" s="46"/>
      <c r="TNC52" s="46"/>
      <c r="TND52" s="46"/>
      <c r="TNE52" s="46"/>
      <c r="TNF52" s="46"/>
      <c r="TNG52" s="46"/>
      <c r="TNH52" s="46"/>
      <c r="TNI52" s="46"/>
      <c r="TNJ52" s="46"/>
      <c r="TNK52" s="46"/>
      <c r="TNL52" s="46"/>
      <c r="TNM52" s="46"/>
      <c r="TNN52" s="46"/>
      <c r="TNO52" s="46"/>
      <c r="TNP52" s="46"/>
      <c r="TNQ52" s="46"/>
      <c r="TNR52" s="46"/>
      <c r="TNS52" s="46"/>
      <c r="TNT52" s="46"/>
      <c r="TNU52" s="46"/>
      <c r="TNV52" s="46"/>
      <c r="TNW52" s="46"/>
      <c r="TNX52" s="46"/>
      <c r="TNY52" s="46"/>
      <c r="TNZ52" s="46"/>
      <c r="TOA52" s="46"/>
      <c r="TOB52" s="46"/>
      <c r="TOC52" s="46"/>
      <c r="TOD52" s="46"/>
      <c r="TOE52" s="46"/>
      <c r="TOF52" s="46"/>
      <c r="TOG52" s="46"/>
      <c r="TOH52" s="46"/>
      <c r="TOI52" s="46"/>
      <c r="TOJ52" s="46"/>
      <c r="TOK52" s="46"/>
      <c r="TOL52" s="46"/>
      <c r="TOM52" s="46"/>
      <c r="TON52" s="46"/>
      <c r="TOO52" s="46"/>
      <c r="TOP52" s="46"/>
      <c r="TOQ52" s="46"/>
      <c r="TOR52" s="46"/>
      <c r="TOS52" s="46"/>
      <c r="TOT52" s="46"/>
      <c r="TOU52" s="46"/>
      <c r="TOV52" s="46"/>
      <c r="TOW52" s="46"/>
      <c r="TOX52" s="46"/>
      <c r="TOY52" s="46"/>
      <c r="TOZ52" s="46"/>
      <c r="TPA52" s="46"/>
      <c r="TPB52" s="46"/>
      <c r="TPC52" s="46"/>
      <c r="TPD52" s="46"/>
      <c r="TPE52" s="46"/>
      <c r="TPF52" s="46"/>
      <c r="TPG52" s="46"/>
      <c r="TPH52" s="46"/>
      <c r="TPI52" s="46"/>
      <c r="TPJ52" s="46"/>
      <c r="TPK52" s="46"/>
      <c r="TPL52" s="46"/>
      <c r="TPM52" s="46"/>
      <c r="TPN52" s="46"/>
      <c r="TPO52" s="46"/>
      <c r="TPP52" s="46"/>
      <c r="TPQ52" s="46"/>
      <c r="TPR52" s="46"/>
      <c r="TPS52" s="46"/>
      <c r="TPT52" s="46"/>
      <c r="TPU52" s="46"/>
      <c r="TPV52" s="46"/>
      <c r="TPW52" s="46"/>
      <c r="TPX52" s="46"/>
      <c r="TPY52" s="46"/>
      <c r="TPZ52" s="46"/>
      <c r="TQA52" s="46"/>
      <c r="TQB52" s="46"/>
      <c r="TQC52" s="46"/>
      <c r="TQD52" s="46"/>
      <c r="TQE52" s="46"/>
      <c r="TQF52" s="46"/>
      <c r="TQG52" s="46"/>
      <c r="TQH52" s="46"/>
      <c r="TQI52" s="46"/>
      <c r="TQJ52" s="46"/>
      <c r="TQK52" s="46"/>
      <c r="TQL52" s="46"/>
      <c r="TQM52" s="46"/>
      <c r="TQN52" s="46"/>
      <c r="TQO52" s="46"/>
      <c r="TQP52" s="46"/>
      <c r="TQQ52" s="46"/>
      <c r="TQR52" s="46"/>
      <c r="TQS52" s="46"/>
      <c r="TQT52" s="46"/>
      <c r="TQU52" s="46"/>
      <c r="TQV52" s="46"/>
      <c r="TQW52" s="46"/>
      <c r="TQX52" s="46"/>
      <c r="TQY52" s="46"/>
      <c r="TQZ52" s="46"/>
      <c r="TRA52" s="46"/>
      <c r="TRB52" s="46"/>
      <c r="TRC52" s="46"/>
      <c r="TRD52" s="46"/>
      <c r="TRE52" s="46"/>
      <c r="TRF52" s="46"/>
      <c r="TRG52" s="46"/>
      <c r="TRH52" s="46"/>
      <c r="TRI52" s="46"/>
      <c r="TRJ52" s="46"/>
      <c r="TRK52" s="46"/>
      <c r="TRL52" s="46"/>
      <c r="TRM52" s="46"/>
      <c r="TRN52" s="46"/>
      <c r="TRO52" s="46"/>
      <c r="TRP52" s="46"/>
      <c r="TRQ52" s="46"/>
      <c r="TRR52" s="46"/>
      <c r="TRS52" s="46"/>
      <c r="TRT52" s="46"/>
      <c r="TRU52" s="46"/>
      <c r="TRV52" s="46"/>
      <c r="TRW52" s="46"/>
      <c r="TRX52" s="46"/>
      <c r="TRY52" s="46"/>
      <c r="TRZ52" s="46"/>
      <c r="TSA52" s="46"/>
      <c r="TSB52" s="46"/>
      <c r="TSC52" s="46"/>
      <c r="TSD52" s="46"/>
      <c r="TSE52" s="46"/>
      <c r="TSF52" s="46"/>
      <c r="TSG52" s="46"/>
      <c r="TSH52" s="46"/>
      <c r="TSI52" s="46"/>
      <c r="TSJ52" s="46"/>
      <c r="TSK52" s="46"/>
      <c r="TSL52" s="46"/>
      <c r="TSM52" s="46"/>
      <c r="TSN52" s="46"/>
      <c r="TSO52" s="46"/>
      <c r="TSP52" s="46"/>
      <c r="TSQ52" s="46"/>
      <c r="TSR52" s="46"/>
      <c r="TSS52" s="46"/>
      <c r="TST52" s="46"/>
      <c r="TSU52" s="46"/>
      <c r="TSV52" s="46"/>
      <c r="TSW52" s="46"/>
      <c r="TSX52" s="46"/>
      <c r="TSY52" s="46"/>
      <c r="TSZ52" s="46"/>
      <c r="TTA52" s="46"/>
      <c r="TTB52" s="46"/>
      <c r="TTC52" s="46"/>
      <c r="TTD52" s="46"/>
      <c r="TTE52" s="46"/>
      <c r="TTF52" s="46"/>
      <c r="TTG52" s="46"/>
      <c r="TTH52" s="46"/>
      <c r="TTI52" s="46"/>
      <c r="TTJ52" s="46"/>
      <c r="TTK52" s="46"/>
      <c r="TTL52" s="46"/>
      <c r="TTM52" s="46"/>
      <c r="TTN52" s="46"/>
      <c r="TTO52" s="46"/>
      <c r="TTP52" s="46"/>
      <c r="TTQ52" s="46"/>
      <c r="TTR52" s="46"/>
      <c r="TTS52" s="46"/>
      <c r="TTT52" s="46"/>
      <c r="TTU52" s="46"/>
      <c r="TTV52" s="46"/>
      <c r="TTW52" s="46"/>
      <c r="TTX52" s="46"/>
      <c r="TTY52" s="46"/>
      <c r="TTZ52" s="46"/>
      <c r="TUA52" s="46"/>
      <c r="TUB52" s="46"/>
      <c r="TUC52" s="46"/>
      <c r="TUD52" s="46"/>
      <c r="TUE52" s="46"/>
      <c r="TUF52" s="46"/>
      <c r="TUG52" s="46"/>
      <c r="TUH52" s="46"/>
      <c r="TUI52" s="46"/>
      <c r="TUJ52" s="46"/>
      <c r="TUK52" s="46"/>
      <c r="TUL52" s="46"/>
      <c r="TUM52" s="46"/>
      <c r="TUN52" s="46"/>
      <c r="TUO52" s="46"/>
      <c r="TUP52" s="46"/>
      <c r="TUQ52" s="46"/>
      <c r="TUR52" s="46"/>
      <c r="TUS52" s="46"/>
      <c r="TUT52" s="46"/>
      <c r="TUU52" s="46"/>
      <c r="TUV52" s="46"/>
      <c r="TUW52" s="46"/>
      <c r="TUX52" s="46"/>
      <c r="TUY52" s="46"/>
      <c r="TUZ52" s="46"/>
      <c r="TVA52" s="46"/>
      <c r="TVB52" s="46"/>
      <c r="TVC52" s="46"/>
      <c r="TVD52" s="46"/>
      <c r="TVE52" s="46"/>
      <c r="TVF52" s="46"/>
      <c r="TVG52" s="46"/>
      <c r="TVH52" s="46"/>
      <c r="TVI52" s="46"/>
      <c r="TVJ52" s="46"/>
      <c r="TVK52" s="46"/>
      <c r="TVL52" s="46"/>
      <c r="TVM52" s="46"/>
      <c r="TVN52" s="46"/>
      <c r="TVO52" s="46"/>
      <c r="TVP52" s="46"/>
      <c r="TVQ52" s="46"/>
      <c r="TVR52" s="46"/>
      <c r="TVS52" s="46"/>
      <c r="TVT52" s="46"/>
      <c r="TVU52" s="46"/>
      <c r="TVV52" s="46"/>
      <c r="TVW52" s="46"/>
      <c r="TVX52" s="46"/>
      <c r="TVY52" s="46"/>
      <c r="TVZ52" s="46"/>
      <c r="TWA52" s="46"/>
      <c r="TWB52" s="46"/>
      <c r="TWC52" s="46"/>
      <c r="TWD52" s="46"/>
      <c r="TWE52" s="46"/>
      <c r="TWF52" s="46"/>
      <c r="TWG52" s="46"/>
      <c r="TWH52" s="46"/>
      <c r="TWI52" s="46"/>
      <c r="TWJ52" s="46"/>
      <c r="TWK52" s="46"/>
      <c r="TWL52" s="46"/>
      <c r="TWM52" s="46"/>
      <c r="TWN52" s="46"/>
      <c r="TWO52" s="46"/>
      <c r="TWP52" s="46"/>
      <c r="TWQ52" s="46"/>
      <c r="TWR52" s="46"/>
      <c r="TWS52" s="46"/>
      <c r="TWT52" s="46"/>
      <c r="TWU52" s="46"/>
      <c r="TWV52" s="46"/>
      <c r="TWW52" s="46"/>
      <c r="TWX52" s="46"/>
      <c r="TWY52" s="46"/>
      <c r="TWZ52" s="46"/>
      <c r="TXA52" s="46"/>
      <c r="TXB52" s="46"/>
      <c r="TXC52" s="46"/>
      <c r="TXD52" s="46"/>
      <c r="TXE52" s="46"/>
      <c r="TXF52" s="46"/>
      <c r="TXG52" s="46"/>
      <c r="TXH52" s="46"/>
      <c r="TXI52" s="46"/>
      <c r="TXJ52" s="46"/>
      <c r="TXK52" s="46"/>
      <c r="TXL52" s="46"/>
      <c r="TXM52" s="46"/>
      <c r="TXN52" s="46"/>
      <c r="TXO52" s="46"/>
      <c r="TXP52" s="46"/>
      <c r="TXQ52" s="46"/>
      <c r="TXR52" s="46"/>
      <c r="TXS52" s="46"/>
      <c r="TXT52" s="46"/>
      <c r="TXU52" s="46"/>
      <c r="TXV52" s="46"/>
      <c r="TXW52" s="46"/>
      <c r="TXX52" s="46"/>
      <c r="TXY52" s="46"/>
      <c r="TXZ52" s="46"/>
      <c r="TYA52" s="46"/>
      <c r="TYB52" s="46"/>
      <c r="TYC52" s="46"/>
      <c r="TYD52" s="46"/>
      <c r="TYE52" s="46"/>
      <c r="TYF52" s="46"/>
      <c r="TYG52" s="46"/>
      <c r="TYH52" s="46"/>
      <c r="TYI52" s="46"/>
      <c r="TYJ52" s="46"/>
      <c r="TYK52" s="46"/>
      <c r="TYL52" s="46"/>
      <c r="TYM52" s="46"/>
      <c r="TYN52" s="46"/>
      <c r="TYO52" s="46"/>
      <c r="TYP52" s="46"/>
      <c r="TYQ52" s="46"/>
      <c r="TYR52" s="46"/>
      <c r="TYS52" s="46"/>
      <c r="TYT52" s="46"/>
      <c r="TYU52" s="46"/>
      <c r="TYV52" s="46"/>
      <c r="TYW52" s="46"/>
      <c r="TYX52" s="46"/>
      <c r="TYY52" s="46"/>
      <c r="TYZ52" s="46"/>
      <c r="TZA52" s="46"/>
      <c r="TZB52" s="46"/>
      <c r="TZC52" s="46"/>
      <c r="TZD52" s="46"/>
      <c r="TZE52" s="46"/>
      <c r="TZF52" s="46"/>
      <c r="TZG52" s="46"/>
      <c r="TZH52" s="46"/>
      <c r="TZI52" s="46"/>
      <c r="TZJ52" s="46"/>
      <c r="TZK52" s="46"/>
      <c r="TZL52" s="46"/>
      <c r="TZM52" s="46"/>
      <c r="TZN52" s="46"/>
      <c r="TZO52" s="46"/>
      <c r="TZP52" s="46"/>
      <c r="TZQ52" s="46"/>
      <c r="TZR52" s="46"/>
      <c r="TZS52" s="46"/>
      <c r="TZT52" s="46"/>
      <c r="TZU52" s="46"/>
      <c r="TZV52" s="46"/>
      <c r="TZW52" s="46"/>
      <c r="TZX52" s="46"/>
      <c r="TZY52" s="46"/>
      <c r="TZZ52" s="46"/>
      <c r="UAA52" s="46"/>
      <c r="UAB52" s="46"/>
      <c r="UAC52" s="46"/>
      <c r="UAD52" s="46"/>
      <c r="UAE52" s="46"/>
      <c r="UAF52" s="46"/>
      <c r="UAG52" s="46"/>
      <c r="UAH52" s="46"/>
      <c r="UAI52" s="46"/>
      <c r="UAJ52" s="46"/>
      <c r="UAK52" s="46"/>
      <c r="UAL52" s="46"/>
      <c r="UAM52" s="46"/>
      <c r="UAN52" s="46"/>
      <c r="UAO52" s="46"/>
      <c r="UAP52" s="46"/>
      <c r="UAQ52" s="46"/>
      <c r="UAR52" s="46"/>
      <c r="UAS52" s="46"/>
      <c r="UAT52" s="46"/>
      <c r="UAU52" s="46"/>
      <c r="UAV52" s="46"/>
      <c r="UAW52" s="46"/>
      <c r="UAX52" s="46"/>
      <c r="UAY52" s="46"/>
      <c r="UAZ52" s="46"/>
      <c r="UBA52" s="46"/>
      <c r="UBB52" s="46"/>
      <c r="UBC52" s="46"/>
      <c r="UBD52" s="46"/>
      <c r="UBE52" s="46"/>
      <c r="UBF52" s="46"/>
      <c r="UBG52" s="46"/>
      <c r="UBH52" s="46"/>
      <c r="UBI52" s="46"/>
      <c r="UBJ52" s="46"/>
      <c r="UBK52" s="46"/>
      <c r="UBL52" s="46"/>
      <c r="UBM52" s="46"/>
      <c r="UBN52" s="46"/>
      <c r="UBO52" s="46"/>
      <c r="UBP52" s="46"/>
      <c r="UBQ52" s="46"/>
      <c r="UBR52" s="46"/>
      <c r="UBS52" s="46"/>
      <c r="UBT52" s="46"/>
      <c r="UBU52" s="46"/>
      <c r="UBV52" s="46"/>
      <c r="UBW52" s="46"/>
      <c r="UBX52" s="46"/>
      <c r="UBY52" s="46"/>
      <c r="UBZ52" s="46"/>
      <c r="UCA52" s="46"/>
      <c r="UCB52" s="46"/>
      <c r="UCC52" s="46"/>
      <c r="UCD52" s="46"/>
      <c r="UCE52" s="46"/>
      <c r="UCF52" s="46"/>
      <c r="UCG52" s="46"/>
      <c r="UCH52" s="46"/>
      <c r="UCI52" s="46"/>
      <c r="UCJ52" s="46"/>
      <c r="UCK52" s="46"/>
      <c r="UCL52" s="46"/>
      <c r="UCM52" s="46"/>
      <c r="UCN52" s="46"/>
      <c r="UCO52" s="46"/>
      <c r="UCP52" s="46"/>
      <c r="UCQ52" s="46"/>
      <c r="UCR52" s="46"/>
      <c r="UCS52" s="46"/>
      <c r="UCT52" s="46"/>
      <c r="UCU52" s="46"/>
      <c r="UCV52" s="46"/>
      <c r="UCW52" s="46"/>
      <c r="UCX52" s="46"/>
      <c r="UCY52" s="46"/>
      <c r="UCZ52" s="46"/>
      <c r="UDA52" s="46"/>
      <c r="UDB52" s="46"/>
      <c r="UDC52" s="46"/>
      <c r="UDD52" s="46"/>
      <c r="UDE52" s="46"/>
      <c r="UDF52" s="46"/>
      <c r="UDG52" s="46"/>
      <c r="UDH52" s="46"/>
      <c r="UDI52" s="46"/>
      <c r="UDJ52" s="46"/>
      <c r="UDK52" s="46"/>
      <c r="UDL52" s="46"/>
      <c r="UDM52" s="46"/>
      <c r="UDN52" s="46"/>
      <c r="UDO52" s="46"/>
      <c r="UDP52" s="46"/>
      <c r="UDQ52" s="46"/>
      <c r="UDR52" s="46"/>
      <c r="UDS52" s="46"/>
      <c r="UDT52" s="46"/>
      <c r="UDU52" s="46"/>
      <c r="UDV52" s="46"/>
      <c r="UDW52" s="46"/>
      <c r="UDX52" s="46"/>
      <c r="UDY52" s="46"/>
      <c r="UDZ52" s="46"/>
      <c r="UEA52" s="46"/>
      <c r="UEB52" s="46"/>
      <c r="UEC52" s="46"/>
      <c r="UED52" s="46"/>
      <c r="UEE52" s="46"/>
      <c r="UEF52" s="46"/>
      <c r="UEG52" s="46"/>
      <c r="UEH52" s="46"/>
      <c r="UEI52" s="46"/>
      <c r="UEJ52" s="46"/>
      <c r="UEK52" s="46"/>
      <c r="UEL52" s="46"/>
      <c r="UEM52" s="46"/>
      <c r="UEN52" s="46"/>
      <c r="UEO52" s="46"/>
      <c r="UEP52" s="46"/>
      <c r="UEQ52" s="46"/>
      <c r="UER52" s="46"/>
      <c r="UES52" s="46"/>
      <c r="UET52" s="46"/>
      <c r="UEU52" s="46"/>
      <c r="UEV52" s="46"/>
      <c r="UEW52" s="46"/>
      <c r="UEX52" s="46"/>
      <c r="UEY52" s="46"/>
      <c r="UEZ52" s="46"/>
      <c r="UFA52" s="46"/>
      <c r="UFB52" s="46"/>
      <c r="UFC52" s="46"/>
      <c r="UFD52" s="46"/>
      <c r="UFE52" s="46"/>
      <c r="UFF52" s="46"/>
      <c r="UFG52" s="46"/>
      <c r="UFH52" s="46"/>
      <c r="UFI52" s="46"/>
      <c r="UFJ52" s="46"/>
      <c r="UFK52" s="46"/>
      <c r="UFL52" s="46"/>
      <c r="UFM52" s="46"/>
      <c r="UFN52" s="46"/>
      <c r="UFO52" s="46"/>
      <c r="UFP52" s="46"/>
      <c r="UFQ52" s="46"/>
      <c r="UFR52" s="46"/>
      <c r="UFS52" s="46"/>
      <c r="UFT52" s="46"/>
      <c r="UFU52" s="46"/>
      <c r="UFV52" s="46"/>
      <c r="UFW52" s="46"/>
      <c r="UFX52" s="46"/>
      <c r="UFY52" s="46"/>
      <c r="UFZ52" s="46"/>
      <c r="UGA52" s="46"/>
      <c r="UGB52" s="46"/>
      <c r="UGC52" s="46"/>
      <c r="UGD52" s="46"/>
      <c r="UGE52" s="46"/>
      <c r="UGF52" s="46"/>
      <c r="UGG52" s="46"/>
      <c r="UGH52" s="46"/>
      <c r="UGI52" s="46"/>
      <c r="UGJ52" s="46"/>
      <c r="UGK52" s="46"/>
      <c r="UGL52" s="46"/>
      <c r="UGM52" s="46"/>
      <c r="UGN52" s="46"/>
      <c r="UGO52" s="46"/>
      <c r="UGP52" s="46"/>
      <c r="UGQ52" s="46"/>
      <c r="UGR52" s="46"/>
      <c r="UGS52" s="46"/>
      <c r="UGT52" s="46"/>
      <c r="UGU52" s="46"/>
      <c r="UGV52" s="46"/>
      <c r="UGW52" s="46"/>
      <c r="UGX52" s="46"/>
      <c r="UGY52" s="46"/>
      <c r="UGZ52" s="46"/>
      <c r="UHA52" s="46"/>
      <c r="UHB52" s="46"/>
      <c r="UHC52" s="46"/>
      <c r="UHD52" s="46"/>
      <c r="UHE52" s="46"/>
      <c r="UHF52" s="46"/>
      <c r="UHG52" s="46"/>
      <c r="UHH52" s="46"/>
      <c r="UHI52" s="46"/>
      <c r="UHJ52" s="46"/>
      <c r="UHK52" s="46"/>
      <c r="UHL52" s="46"/>
      <c r="UHM52" s="46"/>
      <c r="UHN52" s="46"/>
      <c r="UHO52" s="46"/>
      <c r="UHP52" s="46"/>
      <c r="UHQ52" s="46"/>
      <c r="UHR52" s="46"/>
      <c r="UHS52" s="46"/>
      <c r="UHT52" s="46"/>
      <c r="UHU52" s="46"/>
      <c r="UHV52" s="46"/>
      <c r="UHW52" s="46"/>
      <c r="UHX52" s="46"/>
      <c r="UHY52" s="46"/>
      <c r="UHZ52" s="46"/>
      <c r="UIA52" s="46"/>
      <c r="UIB52" s="46"/>
      <c r="UIC52" s="46"/>
      <c r="UID52" s="46"/>
      <c r="UIE52" s="46"/>
      <c r="UIF52" s="46"/>
      <c r="UIG52" s="46"/>
      <c r="UIH52" s="46"/>
      <c r="UII52" s="46"/>
      <c r="UIJ52" s="46"/>
      <c r="UIK52" s="46"/>
      <c r="UIL52" s="46"/>
      <c r="UIM52" s="46"/>
      <c r="UIN52" s="46"/>
      <c r="UIO52" s="46"/>
      <c r="UIP52" s="46"/>
      <c r="UIQ52" s="46"/>
      <c r="UIR52" s="46"/>
      <c r="UIS52" s="46"/>
      <c r="UIT52" s="46"/>
      <c r="UIU52" s="46"/>
      <c r="UIV52" s="46"/>
      <c r="UIW52" s="46"/>
      <c r="UIX52" s="46"/>
      <c r="UIY52" s="46"/>
      <c r="UIZ52" s="46"/>
      <c r="UJA52" s="46"/>
      <c r="UJB52" s="46"/>
      <c r="UJC52" s="46"/>
      <c r="UJD52" s="46"/>
      <c r="UJE52" s="46"/>
      <c r="UJF52" s="46"/>
      <c r="UJG52" s="46"/>
      <c r="UJH52" s="46"/>
      <c r="UJI52" s="46"/>
      <c r="UJJ52" s="46"/>
      <c r="UJK52" s="46"/>
      <c r="UJL52" s="46"/>
      <c r="UJM52" s="46"/>
      <c r="UJN52" s="46"/>
      <c r="UJO52" s="46"/>
      <c r="UJP52" s="46"/>
      <c r="UJQ52" s="46"/>
      <c r="UJR52" s="46"/>
      <c r="UJS52" s="46"/>
      <c r="UJT52" s="46"/>
      <c r="UJU52" s="46"/>
      <c r="UJV52" s="46"/>
      <c r="UJW52" s="46"/>
      <c r="UJX52" s="46"/>
      <c r="UJY52" s="46"/>
      <c r="UJZ52" s="46"/>
      <c r="UKA52" s="46"/>
      <c r="UKB52" s="46"/>
      <c r="UKC52" s="46"/>
      <c r="UKD52" s="46"/>
      <c r="UKE52" s="46"/>
      <c r="UKF52" s="46"/>
      <c r="UKG52" s="46"/>
      <c r="UKH52" s="46"/>
      <c r="UKI52" s="46"/>
      <c r="UKJ52" s="46"/>
      <c r="UKK52" s="46"/>
      <c r="UKL52" s="46"/>
      <c r="UKM52" s="46"/>
      <c r="UKN52" s="46"/>
      <c r="UKO52" s="46"/>
      <c r="UKP52" s="46"/>
      <c r="UKQ52" s="46"/>
      <c r="UKR52" s="46"/>
      <c r="UKS52" s="46"/>
      <c r="UKT52" s="46"/>
      <c r="UKU52" s="46"/>
      <c r="UKV52" s="46"/>
      <c r="UKW52" s="46"/>
      <c r="UKX52" s="46"/>
      <c r="UKY52" s="46"/>
      <c r="UKZ52" s="46"/>
      <c r="ULA52" s="46"/>
      <c r="ULB52" s="46"/>
      <c r="ULC52" s="46"/>
      <c r="ULD52" s="46"/>
      <c r="ULE52" s="46"/>
      <c r="ULF52" s="46"/>
      <c r="ULG52" s="46"/>
      <c r="ULH52" s="46"/>
      <c r="ULI52" s="46"/>
      <c r="ULJ52" s="46"/>
      <c r="ULK52" s="46"/>
      <c r="ULL52" s="46"/>
      <c r="ULM52" s="46"/>
      <c r="ULN52" s="46"/>
      <c r="ULO52" s="46"/>
      <c r="ULP52" s="46"/>
      <c r="ULQ52" s="46"/>
      <c r="ULR52" s="46"/>
      <c r="ULS52" s="46"/>
      <c r="ULT52" s="46"/>
      <c r="ULU52" s="46"/>
      <c r="ULV52" s="46"/>
      <c r="ULW52" s="46"/>
      <c r="ULX52" s="46"/>
      <c r="ULY52" s="46"/>
      <c r="ULZ52" s="46"/>
      <c r="UMA52" s="46"/>
      <c r="UMB52" s="46"/>
      <c r="UMC52" s="46"/>
      <c r="UMD52" s="46"/>
      <c r="UME52" s="46"/>
      <c r="UMF52" s="46"/>
      <c r="UMG52" s="46"/>
      <c r="UMH52" s="46"/>
      <c r="UMI52" s="46"/>
      <c r="UMJ52" s="46"/>
      <c r="UMK52" s="46"/>
      <c r="UML52" s="46"/>
      <c r="UMM52" s="46"/>
      <c r="UMN52" s="46"/>
      <c r="UMO52" s="46"/>
      <c r="UMP52" s="46"/>
      <c r="UMQ52" s="46"/>
      <c r="UMR52" s="46"/>
      <c r="UMS52" s="46"/>
      <c r="UMT52" s="46"/>
      <c r="UMU52" s="46"/>
      <c r="UMV52" s="46"/>
      <c r="UMW52" s="46"/>
      <c r="UMX52" s="46"/>
      <c r="UMY52" s="46"/>
      <c r="UMZ52" s="46"/>
      <c r="UNA52" s="46"/>
      <c r="UNB52" s="46"/>
      <c r="UNC52" s="46"/>
      <c r="UND52" s="46"/>
      <c r="UNE52" s="46"/>
      <c r="UNF52" s="46"/>
      <c r="UNG52" s="46"/>
      <c r="UNH52" s="46"/>
      <c r="UNI52" s="46"/>
      <c r="UNJ52" s="46"/>
      <c r="UNK52" s="46"/>
      <c r="UNL52" s="46"/>
      <c r="UNM52" s="46"/>
      <c r="UNN52" s="46"/>
      <c r="UNO52" s="46"/>
      <c r="UNP52" s="46"/>
      <c r="UNQ52" s="46"/>
      <c r="UNR52" s="46"/>
      <c r="UNS52" s="46"/>
      <c r="UNT52" s="46"/>
      <c r="UNU52" s="46"/>
      <c r="UNV52" s="46"/>
      <c r="UNW52" s="46"/>
      <c r="UNX52" s="46"/>
      <c r="UNY52" s="46"/>
      <c r="UNZ52" s="46"/>
      <c r="UOA52" s="46"/>
      <c r="UOB52" s="46"/>
      <c r="UOC52" s="46"/>
      <c r="UOD52" s="46"/>
      <c r="UOE52" s="46"/>
      <c r="UOF52" s="46"/>
      <c r="UOG52" s="46"/>
      <c r="UOH52" s="46"/>
      <c r="UOI52" s="46"/>
      <c r="UOJ52" s="46"/>
      <c r="UOK52" s="46"/>
      <c r="UOL52" s="46"/>
      <c r="UOM52" s="46"/>
      <c r="UON52" s="46"/>
      <c r="UOO52" s="46"/>
      <c r="UOP52" s="46"/>
      <c r="UOQ52" s="46"/>
      <c r="UOR52" s="46"/>
      <c r="UOS52" s="46"/>
      <c r="UOT52" s="46"/>
      <c r="UOU52" s="46"/>
      <c r="UOV52" s="46"/>
      <c r="UOW52" s="46"/>
      <c r="UOX52" s="46"/>
      <c r="UOY52" s="46"/>
      <c r="UOZ52" s="46"/>
      <c r="UPA52" s="46"/>
      <c r="UPB52" s="46"/>
      <c r="UPC52" s="46"/>
      <c r="UPD52" s="46"/>
      <c r="UPE52" s="46"/>
      <c r="UPF52" s="46"/>
      <c r="UPG52" s="46"/>
      <c r="UPH52" s="46"/>
      <c r="UPI52" s="46"/>
      <c r="UPJ52" s="46"/>
      <c r="UPK52" s="46"/>
      <c r="UPL52" s="46"/>
      <c r="UPM52" s="46"/>
      <c r="UPN52" s="46"/>
      <c r="UPO52" s="46"/>
      <c r="UPP52" s="46"/>
      <c r="UPQ52" s="46"/>
      <c r="UPR52" s="46"/>
      <c r="UPS52" s="46"/>
      <c r="UPT52" s="46"/>
      <c r="UPU52" s="46"/>
      <c r="UPV52" s="46"/>
      <c r="UPW52" s="46"/>
      <c r="UPX52" s="46"/>
      <c r="UPY52" s="46"/>
      <c r="UPZ52" s="46"/>
      <c r="UQA52" s="46"/>
      <c r="UQB52" s="46"/>
      <c r="UQC52" s="46"/>
      <c r="UQD52" s="46"/>
      <c r="UQE52" s="46"/>
      <c r="UQF52" s="46"/>
      <c r="UQG52" s="46"/>
      <c r="UQH52" s="46"/>
      <c r="UQI52" s="46"/>
      <c r="UQJ52" s="46"/>
      <c r="UQK52" s="46"/>
      <c r="UQL52" s="46"/>
      <c r="UQM52" s="46"/>
      <c r="UQN52" s="46"/>
      <c r="UQO52" s="46"/>
      <c r="UQP52" s="46"/>
      <c r="UQQ52" s="46"/>
      <c r="UQR52" s="46"/>
      <c r="UQS52" s="46"/>
      <c r="UQT52" s="46"/>
      <c r="UQU52" s="46"/>
      <c r="UQV52" s="46"/>
      <c r="UQW52" s="46"/>
      <c r="UQX52" s="46"/>
      <c r="UQY52" s="46"/>
      <c r="UQZ52" s="46"/>
      <c r="URA52" s="46"/>
      <c r="URB52" s="46"/>
      <c r="URC52" s="46"/>
      <c r="URD52" s="46"/>
      <c r="URE52" s="46"/>
      <c r="URF52" s="46"/>
      <c r="URG52" s="46"/>
      <c r="URH52" s="46"/>
      <c r="URI52" s="46"/>
      <c r="URJ52" s="46"/>
      <c r="URK52" s="46"/>
      <c r="URL52" s="46"/>
      <c r="URM52" s="46"/>
      <c r="URN52" s="46"/>
      <c r="URO52" s="46"/>
      <c r="URP52" s="46"/>
      <c r="URQ52" s="46"/>
      <c r="URR52" s="46"/>
      <c r="URS52" s="46"/>
      <c r="URT52" s="46"/>
      <c r="URU52" s="46"/>
      <c r="URV52" s="46"/>
      <c r="URW52" s="46"/>
      <c r="URX52" s="46"/>
      <c r="URY52" s="46"/>
      <c r="URZ52" s="46"/>
      <c r="USA52" s="46"/>
      <c r="USB52" s="46"/>
      <c r="USC52" s="46"/>
      <c r="USD52" s="46"/>
      <c r="USE52" s="46"/>
      <c r="USF52" s="46"/>
      <c r="USG52" s="46"/>
      <c r="USH52" s="46"/>
      <c r="USI52" s="46"/>
      <c r="USJ52" s="46"/>
      <c r="USK52" s="46"/>
      <c r="USL52" s="46"/>
      <c r="USM52" s="46"/>
      <c r="USN52" s="46"/>
      <c r="USO52" s="46"/>
      <c r="USP52" s="46"/>
      <c r="USQ52" s="46"/>
      <c r="USR52" s="46"/>
      <c r="USS52" s="46"/>
      <c r="UST52" s="46"/>
      <c r="USU52" s="46"/>
      <c r="USV52" s="46"/>
      <c r="USW52" s="46"/>
      <c r="USX52" s="46"/>
      <c r="USY52" s="46"/>
      <c r="USZ52" s="46"/>
      <c r="UTA52" s="46"/>
      <c r="UTB52" s="46"/>
      <c r="UTC52" s="46"/>
      <c r="UTD52" s="46"/>
      <c r="UTE52" s="46"/>
      <c r="UTF52" s="46"/>
      <c r="UTG52" s="46"/>
      <c r="UTH52" s="46"/>
      <c r="UTI52" s="46"/>
      <c r="UTJ52" s="46"/>
      <c r="UTK52" s="46"/>
      <c r="UTL52" s="46"/>
      <c r="UTM52" s="46"/>
      <c r="UTN52" s="46"/>
      <c r="UTO52" s="46"/>
      <c r="UTP52" s="46"/>
      <c r="UTQ52" s="46"/>
      <c r="UTR52" s="46"/>
      <c r="UTS52" s="46"/>
      <c r="UTT52" s="46"/>
      <c r="UTU52" s="46"/>
      <c r="UTV52" s="46"/>
      <c r="UTW52" s="46"/>
      <c r="UTX52" s="46"/>
      <c r="UTY52" s="46"/>
      <c r="UTZ52" s="46"/>
      <c r="UUA52" s="46"/>
      <c r="UUB52" s="46"/>
      <c r="UUC52" s="46"/>
      <c r="UUD52" s="46"/>
      <c r="UUE52" s="46"/>
      <c r="UUF52" s="46"/>
      <c r="UUG52" s="46"/>
      <c r="UUH52" s="46"/>
      <c r="UUI52" s="46"/>
      <c r="UUJ52" s="46"/>
      <c r="UUK52" s="46"/>
      <c r="UUL52" s="46"/>
      <c r="UUM52" s="46"/>
      <c r="UUN52" s="46"/>
      <c r="UUO52" s="46"/>
      <c r="UUP52" s="46"/>
      <c r="UUQ52" s="46"/>
      <c r="UUR52" s="46"/>
      <c r="UUS52" s="46"/>
      <c r="UUT52" s="46"/>
      <c r="UUU52" s="46"/>
      <c r="UUV52" s="46"/>
      <c r="UUW52" s="46"/>
      <c r="UUX52" s="46"/>
      <c r="UUY52" s="46"/>
      <c r="UUZ52" s="46"/>
      <c r="UVA52" s="46"/>
      <c r="UVB52" s="46"/>
      <c r="UVC52" s="46"/>
      <c r="UVD52" s="46"/>
      <c r="UVE52" s="46"/>
      <c r="UVF52" s="46"/>
      <c r="UVG52" s="46"/>
      <c r="UVH52" s="46"/>
      <c r="UVI52" s="46"/>
      <c r="UVJ52" s="46"/>
      <c r="UVK52" s="46"/>
      <c r="UVL52" s="46"/>
      <c r="UVM52" s="46"/>
      <c r="UVN52" s="46"/>
      <c r="UVO52" s="46"/>
      <c r="UVP52" s="46"/>
      <c r="UVQ52" s="46"/>
      <c r="UVR52" s="46"/>
      <c r="UVS52" s="46"/>
      <c r="UVT52" s="46"/>
      <c r="UVU52" s="46"/>
      <c r="UVV52" s="46"/>
      <c r="UVW52" s="46"/>
      <c r="UVX52" s="46"/>
      <c r="UVY52" s="46"/>
      <c r="UVZ52" s="46"/>
      <c r="UWA52" s="46"/>
      <c r="UWB52" s="46"/>
      <c r="UWC52" s="46"/>
      <c r="UWD52" s="46"/>
      <c r="UWE52" s="46"/>
      <c r="UWF52" s="46"/>
      <c r="UWG52" s="46"/>
      <c r="UWH52" s="46"/>
      <c r="UWI52" s="46"/>
      <c r="UWJ52" s="46"/>
      <c r="UWK52" s="46"/>
      <c r="UWL52" s="46"/>
      <c r="UWM52" s="46"/>
      <c r="UWN52" s="46"/>
      <c r="UWO52" s="46"/>
      <c r="UWP52" s="46"/>
      <c r="UWQ52" s="46"/>
      <c r="UWR52" s="46"/>
      <c r="UWS52" s="46"/>
      <c r="UWT52" s="46"/>
      <c r="UWU52" s="46"/>
      <c r="UWV52" s="46"/>
      <c r="UWW52" s="46"/>
      <c r="UWX52" s="46"/>
      <c r="UWY52" s="46"/>
      <c r="UWZ52" s="46"/>
      <c r="UXA52" s="46"/>
      <c r="UXB52" s="46"/>
      <c r="UXC52" s="46"/>
      <c r="UXD52" s="46"/>
      <c r="UXE52" s="46"/>
      <c r="UXF52" s="46"/>
      <c r="UXG52" s="46"/>
      <c r="UXH52" s="46"/>
      <c r="UXI52" s="46"/>
      <c r="UXJ52" s="46"/>
      <c r="UXK52" s="46"/>
      <c r="UXL52" s="46"/>
      <c r="UXM52" s="46"/>
      <c r="UXN52" s="46"/>
      <c r="UXO52" s="46"/>
      <c r="UXP52" s="46"/>
      <c r="UXQ52" s="46"/>
      <c r="UXR52" s="46"/>
      <c r="UXS52" s="46"/>
      <c r="UXT52" s="46"/>
      <c r="UXU52" s="46"/>
      <c r="UXV52" s="46"/>
      <c r="UXW52" s="46"/>
      <c r="UXX52" s="46"/>
      <c r="UXY52" s="46"/>
      <c r="UXZ52" s="46"/>
      <c r="UYA52" s="46"/>
      <c r="UYB52" s="46"/>
      <c r="UYC52" s="46"/>
      <c r="UYD52" s="46"/>
      <c r="UYE52" s="46"/>
      <c r="UYF52" s="46"/>
      <c r="UYG52" s="46"/>
      <c r="UYH52" s="46"/>
      <c r="UYI52" s="46"/>
      <c r="UYJ52" s="46"/>
      <c r="UYK52" s="46"/>
      <c r="UYL52" s="46"/>
      <c r="UYM52" s="46"/>
      <c r="UYN52" s="46"/>
      <c r="UYO52" s="46"/>
      <c r="UYP52" s="46"/>
      <c r="UYQ52" s="46"/>
      <c r="UYR52" s="46"/>
      <c r="UYS52" s="46"/>
      <c r="UYT52" s="46"/>
      <c r="UYU52" s="46"/>
      <c r="UYV52" s="46"/>
      <c r="UYW52" s="46"/>
      <c r="UYX52" s="46"/>
      <c r="UYY52" s="46"/>
      <c r="UYZ52" s="46"/>
      <c r="UZA52" s="46"/>
      <c r="UZB52" s="46"/>
      <c r="UZC52" s="46"/>
      <c r="UZD52" s="46"/>
      <c r="UZE52" s="46"/>
      <c r="UZF52" s="46"/>
      <c r="UZG52" s="46"/>
      <c r="UZH52" s="46"/>
      <c r="UZI52" s="46"/>
      <c r="UZJ52" s="46"/>
      <c r="UZK52" s="46"/>
      <c r="UZL52" s="46"/>
      <c r="UZM52" s="46"/>
      <c r="UZN52" s="46"/>
      <c r="UZO52" s="46"/>
      <c r="UZP52" s="46"/>
      <c r="UZQ52" s="46"/>
      <c r="UZR52" s="46"/>
      <c r="UZS52" s="46"/>
      <c r="UZT52" s="46"/>
      <c r="UZU52" s="46"/>
      <c r="UZV52" s="46"/>
      <c r="UZW52" s="46"/>
      <c r="UZX52" s="46"/>
      <c r="UZY52" s="46"/>
      <c r="UZZ52" s="46"/>
      <c r="VAA52" s="46"/>
      <c r="VAB52" s="46"/>
      <c r="VAC52" s="46"/>
      <c r="VAD52" s="46"/>
      <c r="VAE52" s="46"/>
      <c r="VAF52" s="46"/>
      <c r="VAG52" s="46"/>
      <c r="VAH52" s="46"/>
      <c r="VAI52" s="46"/>
      <c r="VAJ52" s="46"/>
      <c r="VAK52" s="46"/>
      <c r="VAL52" s="46"/>
      <c r="VAM52" s="46"/>
      <c r="VAN52" s="46"/>
      <c r="VAO52" s="46"/>
      <c r="VAP52" s="46"/>
      <c r="VAQ52" s="46"/>
      <c r="VAR52" s="46"/>
      <c r="VAS52" s="46"/>
      <c r="VAT52" s="46"/>
      <c r="VAU52" s="46"/>
      <c r="VAV52" s="46"/>
      <c r="VAW52" s="46"/>
      <c r="VAX52" s="46"/>
      <c r="VAY52" s="46"/>
      <c r="VAZ52" s="46"/>
      <c r="VBA52" s="46"/>
      <c r="VBB52" s="46"/>
      <c r="VBC52" s="46"/>
      <c r="VBD52" s="46"/>
      <c r="VBE52" s="46"/>
      <c r="VBF52" s="46"/>
      <c r="VBG52" s="46"/>
      <c r="VBH52" s="46"/>
      <c r="VBI52" s="46"/>
      <c r="VBJ52" s="46"/>
      <c r="VBK52" s="46"/>
      <c r="VBL52" s="46"/>
      <c r="VBM52" s="46"/>
      <c r="VBN52" s="46"/>
      <c r="VBO52" s="46"/>
      <c r="VBP52" s="46"/>
      <c r="VBQ52" s="46"/>
      <c r="VBR52" s="46"/>
      <c r="VBS52" s="46"/>
      <c r="VBT52" s="46"/>
      <c r="VBU52" s="46"/>
      <c r="VBV52" s="46"/>
      <c r="VBW52" s="46"/>
      <c r="VBX52" s="46"/>
      <c r="VBY52" s="46"/>
      <c r="VBZ52" s="46"/>
      <c r="VCA52" s="46"/>
      <c r="VCB52" s="46"/>
      <c r="VCC52" s="46"/>
      <c r="VCD52" s="46"/>
      <c r="VCE52" s="46"/>
      <c r="VCF52" s="46"/>
      <c r="VCG52" s="46"/>
      <c r="VCH52" s="46"/>
      <c r="VCI52" s="46"/>
      <c r="VCJ52" s="46"/>
      <c r="VCK52" s="46"/>
      <c r="VCL52" s="46"/>
      <c r="VCM52" s="46"/>
      <c r="VCN52" s="46"/>
      <c r="VCO52" s="46"/>
      <c r="VCP52" s="46"/>
      <c r="VCQ52" s="46"/>
      <c r="VCR52" s="46"/>
      <c r="VCS52" s="46"/>
      <c r="VCT52" s="46"/>
      <c r="VCU52" s="46"/>
      <c r="VCV52" s="46"/>
      <c r="VCW52" s="46"/>
      <c r="VCX52" s="46"/>
      <c r="VCY52" s="46"/>
      <c r="VCZ52" s="46"/>
      <c r="VDA52" s="46"/>
      <c r="VDB52" s="46"/>
      <c r="VDC52" s="46"/>
      <c r="VDD52" s="46"/>
      <c r="VDE52" s="46"/>
      <c r="VDF52" s="46"/>
      <c r="VDG52" s="46"/>
      <c r="VDH52" s="46"/>
      <c r="VDI52" s="46"/>
      <c r="VDJ52" s="46"/>
      <c r="VDK52" s="46"/>
      <c r="VDL52" s="46"/>
      <c r="VDM52" s="46"/>
      <c r="VDN52" s="46"/>
      <c r="VDO52" s="46"/>
      <c r="VDP52" s="46"/>
      <c r="VDQ52" s="46"/>
      <c r="VDR52" s="46"/>
      <c r="VDS52" s="46"/>
      <c r="VDT52" s="46"/>
      <c r="VDU52" s="46"/>
      <c r="VDV52" s="46"/>
      <c r="VDW52" s="46"/>
      <c r="VDX52" s="46"/>
      <c r="VDY52" s="46"/>
      <c r="VDZ52" s="46"/>
      <c r="VEA52" s="46"/>
      <c r="VEB52" s="46"/>
      <c r="VEC52" s="46"/>
      <c r="VED52" s="46"/>
      <c r="VEE52" s="46"/>
      <c r="VEF52" s="46"/>
      <c r="VEG52" s="46"/>
      <c r="VEH52" s="46"/>
      <c r="VEI52" s="46"/>
      <c r="VEJ52" s="46"/>
      <c r="VEK52" s="46"/>
      <c r="VEL52" s="46"/>
      <c r="VEM52" s="46"/>
      <c r="VEN52" s="46"/>
      <c r="VEO52" s="46"/>
      <c r="VEP52" s="46"/>
      <c r="VEQ52" s="46"/>
      <c r="VER52" s="46"/>
      <c r="VES52" s="46"/>
      <c r="VET52" s="46"/>
      <c r="VEU52" s="46"/>
      <c r="VEV52" s="46"/>
      <c r="VEW52" s="46"/>
      <c r="VEX52" s="46"/>
      <c r="VEY52" s="46"/>
      <c r="VEZ52" s="46"/>
      <c r="VFA52" s="46"/>
      <c r="VFB52" s="46"/>
      <c r="VFC52" s="46"/>
      <c r="VFD52" s="46"/>
      <c r="VFE52" s="46"/>
      <c r="VFF52" s="46"/>
      <c r="VFG52" s="46"/>
      <c r="VFH52" s="46"/>
      <c r="VFI52" s="46"/>
      <c r="VFJ52" s="46"/>
      <c r="VFK52" s="46"/>
      <c r="VFL52" s="46"/>
      <c r="VFM52" s="46"/>
      <c r="VFN52" s="46"/>
      <c r="VFO52" s="46"/>
      <c r="VFP52" s="46"/>
      <c r="VFQ52" s="46"/>
      <c r="VFR52" s="46"/>
      <c r="VFS52" s="46"/>
      <c r="VFT52" s="46"/>
      <c r="VFU52" s="46"/>
      <c r="VFV52" s="46"/>
      <c r="VFW52" s="46"/>
      <c r="VFX52" s="46"/>
      <c r="VFY52" s="46"/>
      <c r="VFZ52" s="46"/>
      <c r="VGA52" s="46"/>
      <c r="VGB52" s="46"/>
      <c r="VGC52" s="46"/>
      <c r="VGD52" s="46"/>
      <c r="VGE52" s="46"/>
      <c r="VGF52" s="46"/>
      <c r="VGG52" s="46"/>
      <c r="VGH52" s="46"/>
      <c r="VGI52" s="46"/>
      <c r="VGJ52" s="46"/>
      <c r="VGK52" s="46"/>
      <c r="VGL52" s="46"/>
      <c r="VGM52" s="46"/>
      <c r="VGN52" s="46"/>
      <c r="VGO52" s="46"/>
      <c r="VGP52" s="46"/>
      <c r="VGQ52" s="46"/>
      <c r="VGR52" s="46"/>
      <c r="VGS52" s="46"/>
      <c r="VGT52" s="46"/>
      <c r="VGU52" s="46"/>
      <c r="VGV52" s="46"/>
      <c r="VGW52" s="46"/>
      <c r="VGX52" s="46"/>
      <c r="VGY52" s="46"/>
      <c r="VGZ52" s="46"/>
      <c r="VHA52" s="46"/>
      <c r="VHB52" s="46"/>
      <c r="VHC52" s="46"/>
      <c r="VHD52" s="46"/>
      <c r="VHE52" s="46"/>
      <c r="VHF52" s="46"/>
      <c r="VHG52" s="46"/>
      <c r="VHH52" s="46"/>
      <c r="VHI52" s="46"/>
      <c r="VHJ52" s="46"/>
      <c r="VHK52" s="46"/>
      <c r="VHL52" s="46"/>
      <c r="VHM52" s="46"/>
      <c r="VHN52" s="46"/>
      <c r="VHO52" s="46"/>
      <c r="VHP52" s="46"/>
      <c r="VHQ52" s="46"/>
      <c r="VHR52" s="46"/>
      <c r="VHS52" s="46"/>
      <c r="VHT52" s="46"/>
      <c r="VHU52" s="46"/>
      <c r="VHV52" s="46"/>
      <c r="VHW52" s="46"/>
      <c r="VHX52" s="46"/>
      <c r="VHY52" s="46"/>
      <c r="VHZ52" s="46"/>
      <c r="VIA52" s="46"/>
      <c r="VIB52" s="46"/>
      <c r="VIC52" s="46"/>
      <c r="VID52" s="46"/>
      <c r="VIE52" s="46"/>
      <c r="VIF52" s="46"/>
      <c r="VIG52" s="46"/>
      <c r="VIH52" s="46"/>
      <c r="VII52" s="46"/>
      <c r="VIJ52" s="46"/>
      <c r="VIK52" s="46"/>
      <c r="VIL52" s="46"/>
      <c r="VIM52" s="46"/>
      <c r="VIN52" s="46"/>
      <c r="VIO52" s="46"/>
      <c r="VIP52" s="46"/>
      <c r="VIQ52" s="46"/>
      <c r="VIR52" s="46"/>
      <c r="VIS52" s="46"/>
      <c r="VIT52" s="46"/>
      <c r="VIU52" s="46"/>
      <c r="VIV52" s="46"/>
      <c r="VIW52" s="46"/>
      <c r="VIX52" s="46"/>
      <c r="VIY52" s="46"/>
      <c r="VIZ52" s="46"/>
      <c r="VJA52" s="46"/>
      <c r="VJB52" s="46"/>
      <c r="VJC52" s="46"/>
      <c r="VJD52" s="46"/>
      <c r="VJE52" s="46"/>
      <c r="VJF52" s="46"/>
      <c r="VJG52" s="46"/>
      <c r="VJH52" s="46"/>
      <c r="VJI52" s="46"/>
      <c r="VJJ52" s="46"/>
      <c r="VJK52" s="46"/>
      <c r="VJL52" s="46"/>
      <c r="VJM52" s="46"/>
      <c r="VJN52" s="46"/>
      <c r="VJO52" s="46"/>
      <c r="VJP52" s="46"/>
      <c r="VJQ52" s="46"/>
      <c r="VJR52" s="46"/>
      <c r="VJS52" s="46"/>
      <c r="VJT52" s="46"/>
      <c r="VJU52" s="46"/>
      <c r="VJV52" s="46"/>
      <c r="VJW52" s="46"/>
      <c r="VJX52" s="46"/>
      <c r="VJY52" s="46"/>
      <c r="VJZ52" s="46"/>
      <c r="VKA52" s="46"/>
      <c r="VKB52" s="46"/>
      <c r="VKC52" s="46"/>
      <c r="VKD52" s="46"/>
      <c r="VKE52" s="46"/>
      <c r="VKF52" s="46"/>
      <c r="VKG52" s="46"/>
      <c r="VKH52" s="46"/>
      <c r="VKI52" s="46"/>
      <c r="VKJ52" s="46"/>
      <c r="VKK52" s="46"/>
      <c r="VKL52" s="46"/>
      <c r="VKM52" s="46"/>
      <c r="VKN52" s="46"/>
      <c r="VKO52" s="46"/>
      <c r="VKP52" s="46"/>
      <c r="VKQ52" s="46"/>
      <c r="VKR52" s="46"/>
      <c r="VKS52" s="46"/>
      <c r="VKT52" s="46"/>
      <c r="VKU52" s="46"/>
      <c r="VKV52" s="46"/>
      <c r="VKW52" s="46"/>
      <c r="VKX52" s="46"/>
      <c r="VKY52" s="46"/>
      <c r="VKZ52" s="46"/>
      <c r="VLA52" s="46"/>
      <c r="VLB52" s="46"/>
      <c r="VLC52" s="46"/>
      <c r="VLD52" s="46"/>
      <c r="VLE52" s="46"/>
      <c r="VLF52" s="46"/>
      <c r="VLG52" s="46"/>
      <c r="VLH52" s="46"/>
      <c r="VLI52" s="46"/>
      <c r="VLJ52" s="46"/>
      <c r="VLK52" s="46"/>
      <c r="VLL52" s="46"/>
      <c r="VLM52" s="46"/>
      <c r="VLN52" s="46"/>
      <c r="VLO52" s="46"/>
      <c r="VLP52" s="46"/>
      <c r="VLQ52" s="46"/>
      <c r="VLR52" s="46"/>
      <c r="VLS52" s="46"/>
      <c r="VLT52" s="46"/>
      <c r="VLU52" s="46"/>
      <c r="VLV52" s="46"/>
      <c r="VLW52" s="46"/>
      <c r="VLX52" s="46"/>
      <c r="VLY52" s="46"/>
      <c r="VLZ52" s="46"/>
      <c r="VMA52" s="46"/>
      <c r="VMB52" s="46"/>
      <c r="VMC52" s="46"/>
      <c r="VMD52" s="46"/>
      <c r="VME52" s="46"/>
      <c r="VMF52" s="46"/>
      <c r="VMG52" s="46"/>
      <c r="VMH52" s="46"/>
      <c r="VMI52" s="46"/>
      <c r="VMJ52" s="46"/>
      <c r="VMK52" s="46"/>
      <c r="VML52" s="46"/>
      <c r="VMM52" s="46"/>
      <c r="VMN52" s="46"/>
      <c r="VMO52" s="46"/>
      <c r="VMP52" s="46"/>
      <c r="VMQ52" s="46"/>
      <c r="VMR52" s="46"/>
      <c r="VMS52" s="46"/>
      <c r="VMT52" s="46"/>
      <c r="VMU52" s="46"/>
      <c r="VMV52" s="46"/>
      <c r="VMW52" s="46"/>
      <c r="VMX52" s="46"/>
      <c r="VMY52" s="46"/>
      <c r="VMZ52" s="46"/>
      <c r="VNA52" s="46"/>
      <c r="VNB52" s="46"/>
      <c r="VNC52" s="46"/>
      <c r="VND52" s="46"/>
      <c r="VNE52" s="46"/>
      <c r="VNF52" s="46"/>
      <c r="VNG52" s="46"/>
      <c r="VNH52" s="46"/>
      <c r="VNI52" s="46"/>
      <c r="VNJ52" s="46"/>
      <c r="VNK52" s="46"/>
      <c r="VNL52" s="46"/>
      <c r="VNM52" s="46"/>
      <c r="VNN52" s="46"/>
      <c r="VNO52" s="46"/>
      <c r="VNP52" s="46"/>
      <c r="VNQ52" s="46"/>
      <c r="VNR52" s="46"/>
      <c r="VNS52" s="46"/>
      <c r="VNT52" s="46"/>
      <c r="VNU52" s="46"/>
      <c r="VNV52" s="46"/>
      <c r="VNW52" s="46"/>
      <c r="VNX52" s="46"/>
      <c r="VNY52" s="46"/>
      <c r="VNZ52" s="46"/>
      <c r="VOA52" s="46"/>
      <c r="VOB52" s="46"/>
      <c r="VOC52" s="46"/>
      <c r="VOD52" s="46"/>
      <c r="VOE52" s="46"/>
      <c r="VOF52" s="46"/>
      <c r="VOG52" s="46"/>
      <c r="VOH52" s="46"/>
      <c r="VOI52" s="46"/>
      <c r="VOJ52" s="46"/>
      <c r="VOK52" s="46"/>
      <c r="VOL52" s="46"/>
      <c r="VOM52" s="46"/>
      <c r="VON52" s="46"/>
      <c r="VOO52" s="46"/>
      <c r="VOP52" s="46"/>
      <c r="VOQ52" s="46"/>
      <c r="VOR52" s="46"/>
      <c r="VOS52" s="46"/>
      <c r="VOT52" s="46"/>
      <c r="VOU52" s="46"/>
      <c r="VOV52" s="46"/>
      <c r="VOW52" s="46"/>
      <c r="VOX52" s="46"/>
      <c r="VOY52" s="46"/>
      <c r="VOZ52" s="46"/>
      <c r="VPA52" s="46"/>
      <c r="VPB52" s="46"/>
      <c r="VPC52" s="46"/>
      <c r="VPD52" s="46"/>
      <c r="VPE52" s="46"/>
      <c r="VPF52" s="46"/>
      <c r="VPG52" s="46"/>
      <c r="VPH52" s="46"/>
      <c r="VPI52" s="46"/>
      <c r="VPJ52" s="46"/>
      <c r="VPK52" s="46"/>
      <c r="VPL52" s="46"/>
      <c r="VPM52" s="46"/>
      <c r="VPN52" s="46"/>
      <c r="VPO52" s="46"/>
      <c r="VPP52" s="46"/>
      <c r="VPQ52" s="46"/>
      <c r="VPR52" s="46"/>
      <c r="VPS52" s="46"/>
      <c r="VPT52" s="46"/>
      <c r="VPU52" s="46"/>
      <c r="VPV52" s="46"/>
      <c r="VPW52" s="46"/>
      <c r="VPX52" s="46"/>
      <c r="VPY52" s="46"/>
      <c r="VPZ52" s="46"/>
      <c r="VQA52" s="46"/>
      <c r="VQB52" s="46"/>
      <c r="VQC52" s="46"/>
      <c r="VQD52" s="46"/>
      <c r="VQE52" s="46"/>
      <c r="VQF52" s="46"/>
      <c r="VQG52" s="46"/>
      <c r="VQH52" s="46"/>
      <c r="VQI52" s="46"/>
      <c r="VQJ52" s="46"/>
      <c r="VQK52" s="46"/>
      <c r="VQL52" s="46"/>
      <c r="VQM52" s="46"/>
      <c r="VQN52" s="46"/>
      <c r="VQO52" s="46"/>
      <c r="VQP52" s="46"/>
      <c r="VQQ52" s="46"/>
      <c r="VQR52" s="46"/>
      <c r="VQS52" s="46"/>
      <c r="VQT52" s="46"/>
      <c r="VQU52" s="46"/>
      <c r="VQV52" s="46"/>
      <c r="VQW52" s="46"/>
      <c r="VQX52" s="46"/>
      <c r="VQY52" s="46"/>
      <c r="VQZ52" s="46"/>
      <c r="VRA52" s="46"/>
      <c r="VRB52" s="46"/>
      <c r="VRC52" s="46"/>
      <c r="VRD52" s="46"/>
      <c r="VRE52" s="46"/>
      <c r="VRF52" s="46"/>
      <c r="VRG52" s="46"/>
      <c r="VRH52" s="46"/>
      <c r="VRI52" s="46"/>
      <c r="VRJ52" s="46"/>
      <c r="VRK52" s="46"/>
      <c r="VRL52" s="46"/>
      <c r="VRM52" s="46"/>
      <c r="VRN52" s="46"/>
      <c r="VRO52" s="46"/>
      <c r="VRP52" s="46"/>
      <c r="VRQ52" s="46"/>
      <c r="VRR52" s="46"/>
      <c r="VRS52" s="46"/>
      <c r="VRT52" s="46"/>
      <c r="VRU52" s="46"/>
      <c r="VRV52" s="46"/>
      <c r="VRW52" s="46"/>
      <c r="VRX52" s="46"/>
      <c r="VRY52" s="46"/>
      <c r="VRZ52" s="46"/>
      <c r="VSA52" s="46"/>
      <c r="VSB52" s="46"/>
      <c r="VSC52" s="46"/>
      <c r="VSD52" s="46"/>
      <c r="VSE52" s="46"/>
      <c r="VSF52" s="46"/>
      <c r="VSG52" s="46"/>
      <c r="VSH52" s="46"/>
      <c r="VSI52" s="46"/>
      <c r="VSJ52" s="46"/>
      <c r="VSK52" s="46"/>
      <c r="VSL52" s="46"/>
      <c r="VSM52" s="46"/>
      <c r="VSN52" s="46"/>
      <c r="VSO52" s="46"/>
      <c r="VSP52" s="46"/>
      <c r="VSQ52" s="46"/>
      <c r="VSR52" s="46"/>
      <c r="VSS52" s="46"/>
      <c r="VST52" s="46"/>
      <c r="VSU52" s="46"/>
      <c r="VSV52" s="46"/>
      <c r="VSW52" s="46"/>
      <c r="VSX52" s="46"/>
      <c r="VSY52" s="46"/>
      <c r="VSZ52" s="46"/>
      <c r="VTA52" s="46"/>
      <c r="VTB52" s="46"/>
      <c r="VTC52" s="46"/>
      <c r="VTD52" s="46"/>
      <c r="VTE52" s="46"/>
      <c r="VTF52" s="46"/>
      <c r="VTG52" s="46"/>
      <c r="VTH52" s="46"/>
      <c r="VTI52" s="46"/>
      <c r="VTJ52" s="46"/>
      <c r="VTK52" s="46"/>
      <c r="VTL52" s="46"/>
      <c r="VTM52" s="46"/>
      <c r="VTN52" s="46"/>
      <c r="VTO52" s="46"/>
      <c r="VTP52" s="46"/>
      <c r="VTQ52" s="46"/>
      <c r="VTR52" s="46"/>
      <c r="VTS52" s="46"/>
      <c r="VTT52" s="46"/>
      <c r="VTU52" s="46"/>
      <c r="VTV52" s="46"/>
      <c r="VTW52" s="46"/>
      <c r="VTX52" s="46"/>
      <c r="VTY52" s="46"/>
      <c r="VTZ52" s="46"/>
      <c r="VUA52" s="46"/>
      <c r="VUB52" s="46"/>
      <c r="VUC52" s="46"/>
      <c r="VUD52" s="46"/>
      <c r="VUE52" s="46"/>
      <c r="VUF52" s="46"/>
      <c r="VUG52" s="46"/>
      <c r="VUH52" s="46"/>
      <c r="VUI52" s="46"/>
      <c r="VUJ52" s="46"/>
      <c r="VUK52" s="46"/>
      <c r="VUL52" s="46"/>
      <c r="VUM52" s="46"/>
      <c r="VUN52" s="46"/>
      <c r="VUO52" s="46"/>
      <c r="VUP52" s="46"/>
      <c r="VUQ52" s="46"/>
      <c r="VUR52" s="46"/>
      <c r="VUS52" s="46"/>
      <c r="VUT52" s="46"/>
      <c r="VUU52" s="46"/>
      <c r="VUV52" s="46"/>
      <c r="VUW52" s="46"/>
      <c r="VUX52" s="46"/>
      <c r="VUY52" s="46"/>
      <c r="VUZ52" s="46"/>
      <c r="VVA52" s="46"/>
      <c r="VVB52" s="46"/>
      <c r="VVC52" s="46"/>
      <c r="VVD52" s="46"/>
      <c r="VVE52" s="46"/>
      <c r="VVF52" s="46"/>
      <c r="VVG52" s="46"/>
      <c r="VVH52" s="46"/>
      <c r="VVI52" s="46"/>
      <c r="VVJ52" s="46"/>
      <c r="VVK52" s="46"/>
      <c r="VVL52" s="46"/>
      <c r="VVM52" s="46"/>
      <c r="VVN52" s="46"/>
      <c r="VVO52" s="46"/>
      <c r="VVP52" s="46"/>
      <c r="VVQ52" s="46"/>
      <c r="VVR52" s="46"/>
      <c r="VVS52" s="46"/>
      <c r="VVT52" s="46"/>
      <c r="VVU52" s="46"/>
      <c r="VVV52" s="46"/>
      <c r="VVW52" s="46"/>
      <c r="VVX52" s="46"/>
      <c r="VVY52" s="46"/>
      <c r="VVZ52" s="46"/>
      <c r="VWA52" s="46"/>
      <c r="VWB52" s="46"/>
      <c r="VWC52" s="46"/>
      <c r="VWD52" s="46"/>
      <c r="VWE52" s="46"/>
      <c r="VWF52" s="46"/>
      <c r="VWG52" s="46"/>
      <c r="VWH52" s="46"/>
      <c r="VWI52" s="46"/>
      <c r="VWJ52" s="46"/>
      <c r="VWK52" s="46"/>
      <c r="VWL52" s="46"/>
      <c r="VWM52" s="46"/>
      <c r="VWN52" s="46"/>
      <c r="VWO52" s="46"/>
      <c r="VWP52" s="46"/>
      <c r="VWQ52" s="46"/>
      <c r="VWR52" s="46"/>
      <c r="VWS52" s="46"/>
      <c r="VWT52" s="46"/>
      <c r="VWU52" s="46"/>
      <c r="VWV52" s="46"/>
      <c r="VWW52" s="46"/>
      <c r="VWX52" s="46"/>
      <c r="VWY52" s="46"/>
      <c r="VWZ52" s="46"/>
      <c r="VXA52" s="46"/>
      <c r="VXB52" s="46"/>
      <c r="VXC52" s="46"/>
      <c r="VXD52" s="46"/>
      <c r="VXE52" s="46"/>
      <c r="VXF52" s="46"/>
      <c r="VXG52" s="46"/>
      <c r="VXH52" s="46"/>
      <c r="VXI52" s="46"/>
      <c r="VXJ52" s="46"/>
      <c r="VXK52" s="46"/>
      <c r="VXL52" s="46"/>
      <c r="VXM52" s="46"/>
      <c r="VXN52" s="46"/>
      <c r="VXO52" s="46"/>
      <c r="VXP52" s="46"/>
      <c r="VXQ52" s="46"/>
      <c r="VXR52" s="46"/>
      <c r="VXS52" s="46"/>
      <c r="VXT52" s="46"/>
      <c r="VXU52" s="46"/>
      <c r="VXV52" s="46"/>
      <c r="VXW52" s="46"/>
      <c r="VXX52" s="46"/>
      <c r="VXY52" s="46"/>
      <c r="VXZ52" s="46"/>
      <c r="VYA52" s="46"/>
      <c r="VYB52" s="46"/>
      <c r="VYC52" s="46"/>
      <c r="VYD52" s="46"/>
      <c r="VYE52" s="46"/>
      <c r="VYF52" s="46"/>
      <c r="VYG52" s="46"/>
      <c r="VYH52" s="46"/>
      <c r="VYI52" s="46"/>
      <c r="VYJ52" s="46"/>
      <c r="VYK52" s="46"/>
      <c r="VYL52" s="46"/>
      <c r="VYM52" s="46"/>
      <c r="VYN52" s="46"/>
      <c r="VYO52" s="46"/>
      <c r="VYP52" s="46"/>
      <c r="VYQ52" s="46"/>
      <c r="VYR52" s="46"/>
      <c r="VYS52" s="46"/>
      <c r="VYT52" s="46"/>
      <c r="VYU52" s="46"/>
      <c r="VYV52" s="46"/>
      <c r="VYW52" s="46"/>
      <c r="VYX52" s="46"/>
      <c r="VYY52" s="46"/>
      <c r="VYZ52" s="46"/>
      <c r="VZA52" s="46"/>
      <c r="VZB52" s="46"/>
      <c r="VZC52" s="46"/>
      <c r="VZD52" s="46"/>
      <c r="VZE52" s="46"/>
      <c r="VZF52" s="46"/>
      <c r="VZG52" s="46"/>
      <c r="VZH52" s="46"/>
      <c r="VZI52" s="46"/>
      <c r="VZJ52" s="46"/>
      <c r="VZK52" s="46"/>
      <c r="VZL52" s="46"/>
      <c r="VZM52" s="46"/>
      <c r="VZN52" s="46"/>
      <c r="VZO52" s="46"/>
      <c r="VZP52" s="46"/>
      <c r="VZQ52" s="46"/>
      <c r="VZR52" s="46"/>
      <c r="VZS52" s="46"/>
      <c r="VZT52" s="46"/>
      <c r="VZU52" s="46"/>
      <c r="VZV52" s="46"/>
      <c r="VZW52" s="46"/>
      <c r="VZX52" s="46"/>
      <c r="VZY52" s="46"/>
      <c r="VZZ52" s="46"/>
      <c r="WAA52" s="46"/>
      <c r="WAB52" s="46"/>
      <c r="WAC52" s="46"/>
      <c r="WAD52" s="46"/>
      <c r="WAE52" s="46"/>
      <c r="WAF52" s="46"/>
      <c r="WAG52" s="46"/>
      <c r="WAH52" s="46"/>
      <c r="WAI52" s="46"/>
      <c r="WAJ52" s="46"/>
      <c r="WAK52" s="46"/>
      <c r="WAL52" s="46"/>
      <c r="WAM52" s="46"/>
      <c r="WAN52" s="46"/>
      <c r="WAO52" s="46"/>
      <c r="WAP52" s="46"/>
      <c r="WAQ52" s="46"/>
      <c r="WAR52" s="46"/>
      <c r="WAS52" s="46"/>
      <c r="WAT52" s="46"/>
      <c r="WAU52" s="46"/>
      <c r="WAV52" s="46"/>
      <c r="WAW52" s="46"/>
      <c r="WAX52" s="46"/>
      <c r="WAY52" s="46"/>
      <c r="WAZ52" s="46"/>
      <c r="WBA52" s="46"/>
      <c r="WBB52" s="46"/>
      <c r="WBC52" s="46"/>
      <c r="WBD52" s="46"/>
      <c r="WBE52" s="46"/>
      <c r="WBF52" s="46"/>
      <c r="WBG52" s="46"/>
      <c r="WBH52" s="46"/>
      <c r="WBI52" s="46"/>
      <c r="WBJ52" s="46"/>
      <c r="WBK52" s="46"/>
      <c r="WBL52" s="46"/>
      <c r="WBM52" s="46"/>
      <c r="WBN52" s="46"/>
      <c r="WBO52" s="46"/>
      <c r="WBP52" s="46"/>
      <c r="WBQ52" s="46"/>
      <c r="WBR52" s="46"/>
      <c r="WBS52" s="46"/>
      <c r="WBT52" s="46"/>
      <c r="WBU52" s="46"/>
      <c r="WBV52" s="46"/>
      <c r="WBW52" s="46"/>
      <c r="WBX52" s="46"/>
      <c r="WBY52" s="46"/>
      <c r="WBZ52" s="46"/>
      <c r="WCA52" s="46"/>
      <c r="WCB52" s="46"/>
      <c r="WCC52" s="46"/>
      <c r="WCD52" s="46"/>
      <c r="WCE52" s="46"/>
      <c r="WCF52" s="46"/>
      <c r="WCG52" s="46"/>
      <c r="WCH52" s="46"/>
      <c r="WCI52" s="46"/>
      <c r="WCJ52" s="46"/>
      <c r="WCK52" s="46"/>
      <c r="WCL52" s="46"/>
      <c r="WCM52" s="46"/>
      <c r="WCN52" s="46"/>
      <c r="WCO52" s="46"/>
      <c r="WCP52" s="46"/>
      <c r="WCQ52" s="46"/>
      <c r="WCR52" s="46"/>
      <c r="WCS52" s="46"/>
      <c r="WCT52" s="46"/>
      <c r="WCU52" s="46"/>
      <c r="WCV52" s="46"/>
      <c r="WCW52" s="46"/>
      <c r="WCX52" s="46"/>
      <c r="WCY52" s="46"/>
      <c r="WCZ52" s="46"/>
      <c r="WDA52" s="46"/>
      <c r="WDB52" s="46"/>
      <c r="WDC52" s="46"/>
      <c r="WDD52" s="46"/>
      <c r="WDE52" s="46"/>
      <c r="WDF52" s="46"/>
      <c r="WDG52" s="46"/>
      <c r="WDH52" s="46"/>
      <c r="WDI52" s="46"/>
      <c r="WDJ52" s="46"/>
      <c r="WDK52" s="46"/>
      <c r="WDL52" s="46"/>
      <c r="WDM52" s="46"/>
      <c r="WDN52" s="46"/>
      <c r="WDO52" s="46"/>
      <c r="WDP52" s="46"/>
      <c r="WDQ52" s="46"/>
      <c r="WDR52" s="46"/>
      <c r="WDS52" s="46"/>
      <c r="WDT52" s="46"/>
      <c r="WDU52" s="46"/>
      <c r="WDV52" s="46"/>
      <c r="WDW52" s="46"/>
      <c r="WDX52" s="46"/>
      <c r="WDY52" s="46"/>
      <c r="WDZ52" s="46"/>
      <c r="WEA52" s="46"/>
      <c r="WEB52" s="46"/>
      <c r="WEC52" s="46"/>
      <c r="WED52" s="46"/>
      <c r="WEE52" s="46"/>
      <c r="WEF52" s="46"/>
      <c r="WEG52" s="46"/>
      <c r="WEH52" s="46"/>
      <c r="WEI52" s="46"/>
      <c r="WEJ52" s="46"/>
      <c r="WEK52" s="46"/>
      <c r="WEL52" s="46"/>
      <c r="WEM52" s="46"/>
      <c r="WEN52" s="46"/>
      <c r="WEO52" s="46"/>
      <c r="WEP52" s="46"/>
      <c r="WEQ52" s="46"/>
      <c r="WER52" s="46"/>
      <c r="WES52" s="46"/>
      <c r="WET52" s="46"/>
      <c r="WEU52" s="46"/>
      <c r="WEV52" s="46"/>
      <c r="WEW52" s="46"/>
      <c r="WEX52" s="46"/>
      <c r="WEY52" s="46"/>
      <c r="WEZ52" s="46"/>
      <c r="WFA52" s="46"/>
      <c r="WFB52" s="46"/>
      <c r="WFC52" s="46"/>
      <c r="WFD52" s="46"/>
      <c r="WFE52" s="46"/>
      <c r="WFF52" s="46"/>
      <c r="WFG52" s="46"/>
      <c r="WFH52" s="46"/>
      <c r="WFI52" s="46"/>
      <c r="WFJ52" s="46"/>
      <c r="WFK52" s="46"/>
      <c r="WFL52" s="46"/>
      <c r="WFM52" s="46"/>
      <c r="WFN52" s="46"/>
      <c r="WFO52" s="46"/>
      <c r="WFP52" s="46"/>
      <c r="WFQ52" s="46"/>
      <c r="WFR52" s="46"/>
      <c r="WFS52" s="46"/>
      <c r="WFT52" s="46"/>
      <c r="WFU52" s="46"/>
      <c r="WFV52" s="46"/>
      <c r="WFW52" s="46"/>
      <c r="WFX52" s="46"/>
      <c r="WFY52" s="46"/>
      <c r="WFZ52" s="46"/>
      <c r="WGA52" s="46"/>
      <c r="WGB52" s="46"/>
      <c r="WGC52" s="46"/>
      <c r="WGD52" s="46"/>
      <c r="WGE52" s="46"/>
      <c r="WGF52" s="46"/>
      <c r="WGG52" s="46"/>
      <c r="WGH52" s="46"/>
      <c r="WGI52" s="46"/>
      <c r="WGJ52" s="46"/>
      <c r="WGK52" s="46"/>
      <c r="WGL52" s="46"/>
      <c r="WGM52" s="46"/>
      <c r="WGN52" s="46"/>
      <c r="WGO52" s="46"/>
      <c r="WGP52" s="46"/>
      <c r="WGQ52" s="46"/>
      <c r="WGR52" s="46"/>
      <c r="WGS52" s="46"/>
      <c r="WGT52" s="46"/>
      <c r="WGU52" s="46"/>
      <c r="WGV52" s="46"/>
      <c r="WGW52" s="46"/>
      <c r="WGX52" s="46"/>
      <c r="WGY52" s="46"/>
      <c r="WGZ52" s="46"/>
      <c r="WHA52" s="46"/>
      <c r="WHB52" s="46"/>
      <c r="WHC52" s="46"/>
      <c r="WHD52" s="46"/>
      <c r="WHE52" s="46"/>
      <c r="WHF52" s="46"/>
      <c r="WHG52" s="46"/>
      <c r="WHH52" s="46"/>
      <c r="WHI52" s="46"/>
      <c r="WHJ52" s="46"/>
      <c r="WHK52" s="46"/>
      <c r="WHL52" s="46"/>
      <c r="WHM52" s="46"/>
      <c r="WHN52" s="46"/>
      <c r="WHO52" s="46"/>
      <c r="WHP52" s="46"/>
      <c r="WHQ52" s="46"/>
      <c r="WHR52" s="46"/>
      <c r="WHS52" s="46"/>
      <c r="WHT52" s="46"/>
      <c r="WHU52" s="46"/>
      <c r="WHV52" s="46"/>
      <c r="WHW52" s="46"/>
      <c r="WHX52" s="46"/>
      <c r="WHY52" s="46"/>
      <c r="WHZ52" s="46"/>
      <c r="WIA52" s="46"/>
      <c r="WIB52" s="46"/>
      <c r="WIC52" s="46"/>
      <c r="WID52" s="46"/>
      <c r="WIE52" s="46"/>
      <c r="WIF52" s="46"/>
      <c r="WIG52" s="46"/>
      <c r="WIH52" s="46"/>
      <c r="WII52" s="46"/>
      <c r="WIJ52" s="46"/>
      <c r="WIK52" s="46"/>
      <c r="WIL52" s="46"/>
      <c r="WIM52" s="46"/>
      <c r="WIN52" s="46"/>
      <c r="WIO52" s="46"/>
      <c r="WIP52" s="46"/>
      <c r="WIQ52" s="46"/>
      <c r="WIR52" s="46"/>
      <c r="WIS52" s="46"/>
      <c r="WIT52" s="46"/>
      <c r="WIU52" s="46"/>
      <c r="WIV52" s="46"/>
      <c r="WIW52" s="46"/>
      <c r="WIX52" s="46"/>
      <c r="WIY52" s="46"/>
      <c r="WIZ52" s="46"/>
      <c r="WJA52" s="46"/>
      <c r="WJB52" s="46"/>
      <c r="WJC52" s="46"/>
      <c r="WJD52" s="46"/>
      <c r="WJE52" s="46"/>
      <c r="WJF52" s="46"/>
      <c r="WJG52" s="46"/>
      <c r="WJH52" s="46"/>
      <c r="WJI52" s="46"/>
      <c r="WJJ52" s="46"/>
      <c r="WJK52" s="46"/>
      <c r="WJL52" s="46"/>
      <c r="WJM52" s="46"/>
      <c r="WJN52" s="46"/>
      <c r="WJO52" s="46"/>
      <c r="WJP52" s="46"/>
      <c r="WJQ52" s="46"/>
      <c r="WJR52" s="46"/>
      <c r="WJS52" s="46"/>
      <c r="WJT52" s="46"/>
      <c r="WJU52" s="46"/>
      <c r="WJV52" s="46"/>
      <c r="WJW52" s="46"/>
      <c r="WJX52" s="46"/>
      <c r="WJY52" s="46"/>
      <c r="WJZ52" s="46"/>
      <c r="WKA52" s="46"/>
      <c r="WKB52" s="46"/>
      <c r="WKC52" s="46"/>
      <c r="WKD52" s="46"/>
      <c r="WKE52" s="46"/>
      <c r="WKF52" s="46"/>
      <c r="WKG52" s="46"/>
      <c r="WKH52" s="46"/>
      <c r="WKI52" s="46"/>
      <c r="WKJ52" s="46"/>
      <c r="WKK52" s="46"/>
      <c r="WKL52" s="46"/>
      <c r="WKM52" s="46"/>
      <c r="WKN52" s="46"/>
      <c r="WKO52" s="46"/>
      <c r="WKP52" s="46"/>
      <c r="WKQ52" s="46"/>
      <c r="WKR52" s="46"/>
      <c r="WKS52" s="46"/>
      <c r="WKT52" s="46"/>
      <c r="WKU52" s="46"/>
      <c r="WKV52" s="46"/>
      <c r="WKW52" s="46"/>
      <c r="WKX52" s="46"/>
      <c r="WKY52" s="46"/>
      <c r="WKZ52" s="46"/>
      <c r="WLA52" s="46"/>
      <c r="WLB52" s="46"/>
      <c r="WLC52" s="46"/>
      <c r="WLD52" s="46"/>
      <c r="WLE52" s="46"/>
      <c r="WLF52" s="46"/>
      <c r="WLG52" s="46"/>
      <c r="WLH52" s="46"/>
      <c r="WLI52" s="46"/>
      <c r="WLJ52" s="46"/>
      <c r="WLK52" s="46"/>
      <c r="WLL52" s="46"/>
      <c r="WLM52" s="46"/>
      <c r="WLN52" s="46"/>
      <c r="WLO52" s="46"/>
      <c r="WLP52" s="46"/>
      <c r="WLQ52" s="46"/>
      <c r="WLR52" s="46"/>
      <c r="WLS52" s="46"/>
      <c r="WLT52" s="46"/>
      <c r="WLU52" s="46"/>
      <c r="WLV52" s="46"/>
      <c r="WLW52" s="46"/>
      <c r="WLX52" s="46"/>
      <c r="WLY52" s="46"/>
      <c r="WLZ52" s="46"/>
      <c r="WMA52" s="46"/>
      <c r="WMB52" s="46"/>
      <c r="WMC52" s="46"/>
      <c r="WMD52" s="46"/>
      <c r="WME52" s="46"/>
      <c r="WMF52" s="46"/>
      <c r="WMG52" s="46"/>
      <c r="WMH52" s="46"/>
      <c r="WMI52" s="46"/>
      <c r="WMJ52" s="46"/>
      <c r="WMK52" s="46"/>
      <c r="WML52" s="46"/>
      <c r="WMM52" s="46"/>
      <c r="WMN52" s="46"/>
      <c r="WMO52" s="46"/>
      <c r="WMP52" s="46"/>
      <c r="WMQ52" s="46"/>
      <c r="WMR52" s="46"/>
      <c r="WMS52" s="46"/>
      <c r="WMT52" s="46"/>
      <c r="WMU52" s="46"/>
      <c r="WMV52" s="46"/>
      <c r="WMW52" s="46"/>
      <c r="WMX52" s="46"/>
      <c r="WMY52" s="46"/>
      <c r="WMZ52" s="46"/>
      <c r="WNA52" s="46"/>
      <c r="WNB52" s="46"/>
      <c r="WNC52" s="46"/>
      <c r="WND52" s="46"/>
      <c r="WNE52" s="46"/>
      <c r="WNF52" s="46"/>
      <c r="WNG52" s="46"/>
      <c r="WNH52" s="46"/>
      <c r="WNI52" s="46"/>
      <c r="WNJ52" s="46"/>
      <c r="WNK52" s="46"/>
      <c r="WNL52" s="46"/>
      <c r="WNM52" s="46"/>
      <c r="WNN52" s="46"/>
      <c r="WNO52" s="46"/>
      <c r="WNP52" s="46"/>
      <c r="WNQ52" s="46"/>
      <c r="WNR52" s="46"/>
      <c r="WNS52" s="46"/>
      <c r="WNT52" s="46"/>
      <c r="WNU52" s="46"/>
      <c r="WNV52" s="46"/>
      <c r="WNW52" s="46"/>
      <c r="WNX52" s="46"/>
      <c r="WNY52" s="46"/>
      <c r="WNZ52" s="46"/>
      <c r="WOA52" s="46"/>
      <c r="WOB52" s="46"/>
      <c r="WOC52" s="46"/>
      <c r="WOD52" s="46"/>
      <c r="WOE52" s="46"/>
      <c r="WOF52" s="46"/>
      <c r="WOG52" s="46"/>
      <c r="WOH52" s="46"/>
      <c r="WOI52" s="46"/>
      <c r="WOJ52" s="46"/>
      <c r="WOK52" s="46"/>
      <c r="WOL52" s="46"/>
      <c r="WOM52" s="46"/>
      <c r="WON52" s="46"/>
      <c r="WOO52" s="46"/>
      <c r="WOP52" s="46"/>
      <c r="WOQ52" s="46"/>
      <c r="WOR52" s="46"/>
      <c r="WOS52" s="46"/>
      <c r="WOT52" s="46"/>
      <c r="WOU52" s="46"/>
      <c r="WOV52" s="46"/>
      <c r="WOW52" s="46"/>
      <c r="WOX52" s="46"/>
      <c r="WOY52" s="46"/>
      <c r="WOZ52" s="46"/>
      <c r="WPA52" s="46"/>
      <c r="WPB52" s="46"/>
      <c r="WPC52" s="46"/>
      <c r="WPD52" s="46"/>
      <c r="WPE52" s="46"/>
      <c r="WPF52" s="46"/>
      <c r="WPG52" s="46"/>
      <c r="WPH52" s="46"/>
      <c r="WPI52" s="46"/>
      <c r="WPJ52" s="46"/>
      <c r="WPK52" s="46"/>
      <c r="WPL52" s="46"/>
      <c r="WPM52" s="46"/>
      <c r="WPN52" s="46"/>
      <c r="WPO52" s="46"/>
      <c r="WPP52" s="46"/>
      <c r="WPQ52" s="46"/>
      <c r="WPR52" s="46"/>
      <c r="WPS52" s="46"/>
      <c r="WPT52" s="46"/>
      <c r="WPU52" s="46"/>
      <c r="WPV52" s="46"/>
      <c r="WPW52" s="46"/>
      <c r="WPX52" s="46"/>
      <c r="WPY52" s="46"/>
      <c r="WPZ52" s="46"/>
      <c r="WQA52" s="46"/>
      <c r="WQB52" s="46"/>
      <c r="WQC52" s="46"/>
      <c r="WQD52" s="46"/>
      <c r="WQE52" s="46"/>
      <c r="WQF52" s="46"/>
      <c r="WQG52" s="46"/>
      <c r="WQH52" s="46"/>
      <c r="WQI52" s="46"/>
      <c r="WQJ52" s="46"/>
      <c r="WQK52" s="46"/>
      <c r="WQL52" s="46"/>
      <c r="WQM52" s="46"/>
      <c r="WQN52" s="46"/>
      <c r="WQO52" s="46"/>
      <c r="WQP52" s="46"/>
      <c r="WQQ52" s="46"/>
      <c r="WQR52" s="46"/>
      <c r="WQS52" s="46"/>
      <c r="WQT52" s="46"/>
      <c r="WQU52" s="46"/>
      <c r="WQV52" s="46"/>
      <c r="WQW52" s="46"/>
      <c r="WQX52" s="46"/>
      <c r="WQY52" s="46"/>
      <c r="WQZ52" s="46"/>
      <c r="WRA52" s="46"/>
      <c r="WRB52" s="46"/>
      <c r="WRC52" s="46"/>
      <c r="WRD52" s="46"/>
      <c r="WRE52" s="46"/>
      <c r="WRF52" s="46"/>
      <c r="WRG52" s="46"/>
      <c r="WRH52" s="46"/>
      <c r="WRI52" s="46"/>
      <c r="WRJ52" s="46"/>
      <c r="WRK52" s="46"/>
      <c r="WRL52" s="46"/>
      <c r="WRM52" s="46"/>
      <c r="WRN52" s="46"/>
      <c r="WRO52" s="46"/>
      <c r="WRP52" s="46"/>
      <c r="WRQ52" s="46"/>
      <c r="WRR52" s="46"/>
      <c r="WRS52" s="46"/>
      <c r="WRT52" s="46"/>
      <c r="WRU52" s="46"/>
      <c r="WRV52" s="46"/>
      <c r="WRW52" s="46"/>
      <c r="WRX52" s="46"/>
      <c r="WRY52" s="46"/>
      <c r="WRZ52" s="46"/>
      <c r="WSA52" s="46"/>
      <c r="WSB52" s="46"/>
      <c r="WSC52" s="46"/>
      <c r="WSD52" s="46"/>
      <c r="WSE52" s="46"/>
      <c r="WSF52" s="46"/>
      <c r="WSG52" s="46"/>
      <c r="WSH52" s="46"/>
      <c r="WSI52" s="46"/>
      <c r="WSJ52" s="46"/>
      <c r="WSK52" s="46"/>
      <c r="WSL52" s="46"/>
      <c r="WSM52" s="46"/>
      <c r="WSN52" s="46"/>
      <c r="WSO52" s="46"/>
      <c r="WSP52" s="46"/>
      <c r="WSQ52" s="46"/>
      <c r="WSR52" s="46"/>
      <c r="WSS52" s="46"/>
      <c r="WST52" s="46"/>
      <c r="WSU52" s="46"/>
      <c r="WSV52" s="46"/>
      <c r="WSW52" s="46"/>
      <c r="WSX52" s="46"/>
      <c r="WSY52" s="46"/>
      <c r="WSZ52" s="46"/>
      <c r="WTA52" s="46"/>
      <c r="WTB52" s="46"/>
      <c r="WTC52" s="46"/>
      <c r="WTD52" s="46"/>
      <c r="WTE52" s="46"/>
      <c r="WTF52" s="46"/>
      <c r="WTG52" s="46"/>
      <c r="WTH52" s="46"/>
      <c r="WTI52" s="46"/>
      <c r="WTJ52" s="46"/>
      <c r="WTK52" s="46"/>
      <c r="WTL52" s="46"/>
      <c r="WTM52" s="46"/>
      <c r="WTN52" s="46"/>
      <c r="WTO52" s="46"/>
      <c r="WTP52" s="46"/>
      <c r="WTQ52" s="46"/>
      <c r="WTR52" s="46"/>
      <c r="WTS52" s="46"/>
      <c r="WTT52" s="46"/>
      <c r="WTU52" s="46"/>
      <c r="WTV52" s="46"/>
      <c r="WTW52" s="46"/>
      <c r="WTX52" s="46"/>
      <c r="WTY52" s="46"/>
      <c r="WTZ52" s="46"/>
      <c r="WUA52" s="46"/>
      <c r="WUB52" s="46"/>
      <c r="WUC52" s="46"/>
      <c r="WUD52" s="46"/>
      <c r="WUE52" s="46"/>
      <c r="WUF52" s="46"/>
      <c r="WUG52" s="46"/>
      <c r="WUH52" s="46"/>
      <c r="WUI52" s="46"/>
      <c r="WUJ52" s="46"/>
      <c r="WUK52" s="46"/>
      <c r="WUL52" s="46"/>
      <c r="WUM52" s="46"/>
      <c r="WUN52" s="46"/>
      <c r="WUO52" s="46"/>
      <c r="WUP52" s="46"/>
      <c r="WUQ52" s="46"/>
      <c r="WUR52" s="46"/>
      <c r="WUS52" s="46"/>
      <c r="WUT52" s="46"/>
      <c r="WUU52" s="46"/>
      <c r="WUV52" s="46"/>
      <c r="WUW52" s="46"/>
      <c r="WUX52" s="46"/>
      <c r="WUY52" s="46"/>
    </row>
    <row r="53" spans="1:16119" ht="24.75" customHeight="1"/>
    <row r="54" spans="1:16119" ht="96.75" customHeight="1">
      <c r="A54" s="638" t="s">
        <v>669</v>
      </c>
      <c r="B54" s="638"/>
      <c r="C54" s="638"/>
      <c r="D54" s="638"/>
      <c r="E54" s="638"/>
      <c r="F54" s="638"/>
      <c r="G54" s="638"/>
      <c r="H54" s="638"/>
      <c r="I54" s="638"/>
      <c r="J54" s="638"/>
      <c r="K54" s="638"/>
      <c r="L54" s="638"/>
      <c r="M54" s="638"/>
      <c r="N54" s="638"/>
      <c r="O54" s="638"/>
      <c r="P54" s="638"/>
      <c r="Q54" s="638"/>
      <c r="R54" s="638"/>
      <c r="S54" s="638"/>
      <c r="T54" s="638"/>
      <c r="U54" s="638"/>
      <c r="V54" s="638"/>
      <c r="W54" s="638"/>
      <c r="X54" s="638"/>
      <c r="Y54" s="638"/>
      <c r="AA54" s="650" t="s">
        <v>714</v>
      </c>
      <c r="AB54" s="651"/>
      <c r="AC54" s="651"/>
      <c r="AD54" s="651"/>
      <c r="AE54" s="651"/>
      <c r="AF54" s="651"/>
      <c r="AG54" s="651"/>
      <c r="AH54" s="651"/>
      <c r="AI54" s="651"/>
      <c r="AJ54" s="651"/>
      <c r="AK54" s="651"/>
      <c r="AL54" s="651"/>
      <c r="AM54" s="651"/>
      <c r="AN54" s="651"/>
      <c r="AO54" s="651"/>
      <c r="AP54" s="652"/>
    </row>
    <row r="55" spans="1:16119" s="45" customFormat="1" ht="17.25" customHeight="1">
      <c r="A55" s="9"/>
      <c r="B55" s="9"/>
      <c r="C55" s="9"/>
      <c r="D55" s="9"/>
      <c r="E55" s="9"/>
      <c r="F55" s="9"/>
      <c r="G55" s="9"/>
      <c r="H55" s="9"/>
      <c r="I55" s="9"/>
      <c r="J55" s="9"/>
      <c r="K55" s="9"/>
      <c r="L55" s="9"/>
      <c r="M55" s="9"/>
      <c r="N55" s="9"/>
      <c r="O55" s="9"/>
      <c r="P55" s="9"/>
      <c r="Q55" s="9"/>
      <c r="R55" s="9"/>
      <c r="S55" s="89"/>
      <c r="T55" s="9"/>
      <c r="U55" s="9"/>
      <c r="AA55" s="46"/>
      <c r="AB55" s="46"/>
      <c r="AC55" s="46"/>
      <c r="AD55" s="46"/>
      <c r="AE55" s="46"/>
      <c r="AF55" s="46"/>
      <c r="AG55" s="46"/>
      <c r="AH55" s="46"/>
      <c r="AI55" s="46"/>
      <c r="AJ55" s="46"/>
      <c r="AK55" s="46"/>
      <c r="AL55" s="46"/>
      <c r="AM55" s="46"/>
      <c r="AN55" s="46"/>
      <c r="AO55" s="46"/>
      <c r="AP55" s="46"/>
    </row>
    <row r="56" spans="1:16119" s="28" customFormat="1" ht="120" customHeight="1">
      <c r="A56" s="1166" t="s">
        <v>22</v>
      </c>
      <c r="B56" s="724" t="s">
        <v>81</v>
      </c>
      <c r="C56" s="724"/>
      <c r="D56" s="724" t="s">
        <v>112</v>
      </c>
      <c r="E56" s="724" t="s">
        <v>95</v>
      </c>
      <c r="F56" s="724" t="s">
        <v>85</v>
      </c>
      <c r="G56" s="724"/>
      <c r="H56" s="746" t="s">
        <v>26</v>
      </c>
      <c r="I56" s="747"/>
      <c r="J56" s="748"/>
      <c r="K56" s="724" t="s">
        <v>82</v>
      </c>
      <c r="L56" s="724" t="s">
        <v>83</v>
      </c>
      <c r="M56" s="724" t="s">
        <v>28</v>
      </c>
      <c r="N56" s="664" t="s">
        <v>108</v>
      </c>
      <c r="O56" s="664" t="s">
        <v>109</v>
      </c>
      <c r="P56" s="710" t="s">
        <v>110</v>
      </c>
      <c r="Q56" s="711"/>
      <c r="R56" s="712"/>
      <c r="S56" s="753" t="s">
        <v>152</v>
      </c>
      <c r="T56" s="736" t="s">
        <v>7</v>
      </c>
      <c r="U56" s="752" t="s">
        <v>623</v>
      </c>
      <c r="V56" s="716">
        <v>2019</v>
      </c>
      <c r="W56" s="716"/>
      <c r="X56" s="716"/>
      <c r="Y56" s="716"/>
      <c r="AA56" s="634" t="s">
        <v>713</v>
      </c>
      <c r="AB56" s="634"/>
      <c r="AC56" s="634"/>
      <c r="AD56" s="634"/>
      <c r="AE56" s="634" t="s">
        <v>715</v>
      </c>
      <c r="AF56" s="634"/>
      <c r="AG56" s="634"/>
      <c r="AH56" s="634"/>
      <c r="AI56" s="634" t="s">
        <v>716</v>
      </c>
      <c r="AJ56" s="634"/>
      <c r="AK56" s="634"/>
      <c r="AL56" s="634"/>
      <c r="AM56" s="634" t="s">
        <v>717</v>
      </c>
      <c r="AN56" s="634"/>
      <c r="AO56" s="634"/>
      <c r="AP56" s="634"/>
    </row>
    <row r="57" spans="1:16119" s="28" customFormat="1" ht="75" customHeight="1">
      <c r="A57" s="1167"/>
      <c r="B57" s="724"/>
      <c r="C57" s="724"/>
      <c r="D57" s="724"/>
      <c r="E57" s="724"/>
      <c r="F57" s="724"/>
      <c r="G57" s="724"/>
      <c r="H57" s="749"/>
      <c r="I57" s="750"/>
      <c r="J57" s="751"/>
      <c r="K57" s="724"/>
      <c r="L57" s="724"/>
      <c r="M57" s="724"/>
      <c r="N57" s="664"/>
      <c r="O57" s="664"/>
      <c r="P57" s="713"/>
      <c r="Q57" s="714"/>
      <c r="R57" s="715"/>
      <c r="S57" s="754"/>
      <c r="T57" s="736"/>
      <c r="U57" s="752"/>
      <c r="V57" s="79" t="s">
        <v>11</v>
      </c>
      <c r="W57" s="79" t="s">
        <v>12</v>
      </c>
      <c r="X57" s="39" t="s">
        <v>9</v>
      </c>
      <c r="Y57" s="174" t="s">
        <v>10</v>
      </c>
      <c r="AA57" s="224" t="s">
        <v>13</v>
      </c>
      <c r="AB57" s="224" t="s">
        <v>14</v>
      </c>
      <c r="AC57" s="173" t="s">
        <v>9</v>
      </c>
      <c r="AD57" s="174" t="s">
        <v>10</v>
      </c>
      <c r="AE57" s="224" t="s">
        <v>13</v>
      </c>
      <c r="AF57" s="224" t="s">
        <v>14</v>
      </c>
      <c r="AG57" s="173" t="s">
        <v>9</v>
      </c>
      <c r="AH57" s="174" t="s">
        <v>10</v>
      </c>
      <c r="AI57" s="224" t="s">
        <v>13</v>
      </c>
      <c r="AJ57" s="224" t="s">
        <v>14</v>
      </c>
      <c r="AK57" s="173" t="s">
        <v>9</v>
      </c>
      <c r="AL57" s="174" t="s">
        <v>10</v>
      </c>
      <c r="AM57" s="224" t="s">
        <v>13</v>
      </c>
      <c r="AN57" s="224" t="s">
        <v>14</v>
      </c>
      <c r="AO57" s="173" t="s">
        <v>9</v>
      </c>
      <c r="AP57" s="174" t="s">
        <v>10</v>
      </c>
    </row>
    <row r="58" spans="1:16119" s="49" customFormat="1" ht="170.25" customHeight="1">
      <c r="A58" s="74" t="s">
        <v>67</v>
      </c>
      <c r="B58" s="634" t="s">
        <v>84</v>
      </c>
      <c r="C58" s="634"/>
      <c r="D58" s="427" t="s">
        <v>550</v>
      </c>
      <c r="E58" s="510" t="s">
        <v>549</v>
      </c>
      <c r="F58" s="1296" t="s">
        <v>548</v>
      </c>
      <c r="G58" s="1297"/>
      <c r="H58" s="1279" t="s">
        <v>1215</v>
      </c>
      <c r="I58" s="1280"/>
      <c r="J58" s="1281"/>
      <c r="K58" s="567" t="d">
        <v>2019-01-15</v>
      </c>
      <c r="L58" s="567" t="d">
        <v>2019-01-25</v>
      </c>
      <c r="M58" s="568" t="s">
        <v>1209</v>
      </c>
      <c r="N58" s="565">
        <v>73540000</v>
      </c>
      <c r="O58" s="565">
        <v>73540000</v>
      </c>
      <c r="P58" s="642" t="s">
        <v>111</v>
      </c>
      <c r="Q58" s="643"/>
      <c r="R58" s="644"/>
      <c r="S58" s="95" t="s">
        <v>155</v>
      </c>
      <c r="T58" s="82" t="s">
        <v>58</v>
      </c>
      <c r="U58" s="337">
        <v>1</v>
      </c>
      <c r="V58" s="472">
        <v>1</v>
      </c>
      <c r="W58" s="472">
        <f>O58/N58</f>
        <v>1</v>
      </c>
      <c r="X58" s="473">
        <f t="shared" ref="X58" si="35">W58/V58</f>
        <v>1</v>
      </c>
      <c r="Y58" s="387">
        <f t="shared" ref="Y58" si="36">X58</f>
        <v>1</v>
      </c>
      <c r="AA58" s="413">
        <f>V58</f>
        <v>1</v>
      </c>
      <c r="AB58" s="413">
        <f>W58</f>
        <v>1</v>
      </c>
      <c r="AC58" s="473">
        <f t="shared" ref="AC58" si="37">AB58/AA58</f>
        <v>1</v>
      </c>
      <c r="AD58" s="387">
        <f t="shared" ref="AD58" si="38">AC58</f>
        <v>1</v>
      </c>
      <c r="AE58" s="385">
        <v>0</v>
      </c>
      <c r="AF58" s="385">
        <v>0</v>
      </c>
      <c r="AG58" s="386">
        <v>0</v>
      </c>
      <c r="AH58" s="387">
        <f t="shared" ref="AH58" si="39">AG58</f>
        <v>0</v>
      </c>
      <c r="AI58" s="385">
        <v>0</v>
      </c>
      <c r="AJ58" s="385">
        <v>0</v>
      </c>
      <c r="AK58" s="386">
        <v>0</v>
      </c>
      <c r="AL58" s="387">
        <f t="shared" ref="AL58" si="40">AK58</f>
        <v>0</v>
      </c>
      <c r="AM58" s="385">
        <v>0</v>
      </c>
      <c r="AN58" s="385">
        <v>0</v>
      </c>
      <c r="AO58" s="386">
        <v>0</v>
      </c>
      <c r="AP58" s="387">
        <f t="shared" ref="AP58" si="41">AO58</f>
        <v>0</v>
      </c>
    </row>
    <row r="59" spans="1:16119" s="49" customFormat="1" ht="170.25" customHeight="1">
      <c r="A59" s="74" t="s">
        <v>67</v>
      </c>
      <c r="B59" s="634" t="s">
        <v>84</v>
      </c>
      <c r="C59" s="634"/>
      <c r="D59" s="427" t="s">
        <v>550</v>
      </c>
      <c r="E59" s="510" t="s">
        <v>549</v>
      </c>
      <c r="F59" s="1296" t="s">
        <v>548</v>
      </c>
      <c r="G59" s="1297"/>
      <c r="H59" s="1279" t="s">
        <v>1216</v>
      </c>
      <c r="I59" s="1280"/>
      <c r="J59" s="1281"/>
      <c r="K59" s="567" t="d">
        <v>2019-01-15</v>
      </c>
      <c r="L59" s="567" t="d">
        <v>2019-01-25</v>
      </c>
      <c r="M59" s="568" t="s">
        <v>1210</v>
      </c>
      <c r="N59" s="565">
        <v>88132000</v>
      </c>
      <c r="O59" s="565">
        <v>88132000</v>
      </c>
      <c r="P59" s="642" t="s">
        <v>111</v>
      </c>
      <c r="Q59" s="643"/>
      <c r="R59" s="644"/>
      <c r="S59" s="95" t="s">
        <v>155</v>
      </c>
      <c r="T59" s="82" t="s">
        <v>58</v>
      </c>
      <c r="U59" s="337">
        <v>1</v>
      </c>
      <c r="V59" s="472">
        <v>1</v>
      </c>
      <c r="W59" s="472">
        <f t="shared" ref="W59:W68" si="42">O59/N59</f>
        <v>1</v>
      </c>
      <c r="X59" s="473">
        <f t="shared" ref="X59:X68" si="43">W59/V59</f>
        <v>1</v>
      </c>
      <c r="Y59" s="387">
        <f t="shared" ref="Y59:Y68" si="44">X59</f>
        <v>1</v>
      </c>
      <c r="AA59" s="413">
        <f t="shared" ref="AA59:AA68" si="45">V59</f>
        <v>1</v>
      </c>
      <c r="AB59" s="413">
        <f t="shared" ref="AB59:AB68" si="46">W59</f>
        <v>1</v>
      </c>
      <c r="AC59" s="473">
        <f t="shared" ref="AC59:AC68" si="47">AB59/AA59</f>
        <v>1</v>
      </c>
      <c r="AD59" s="387">
        <f t="shared" ref="AD59:AD68" si="48">AC59</f>
        <v>1</v>
      </c>
      <c r="AE59" s="385">
        <v>0</v>
      </c>
      <c r="AF59" s="385">
        <v>0</v>
      </c>
      <c r="AG59" s="386">
        <v>0</v>
      </c>
      <c r="AH59" s="387">
        <f t="shared" ref="AH59:AH68" si="49">AG59</f>
        <v>0</v>
      </c>
      <c r="AI59" s="385">
        <v>0</v>
      </c>
      <c r="AJ59" s="385">
        <v>0</v>
      </c>
      <c r="AK59" s="386">
        <v>0</v>
      </c>
      <c r="AL59" s="387">
        <f t="shared" ref="AL59:AL68" si="50">AK59</f>
        <v>0</v>
      </c>
      <c r="AM59" s="385">
        <v>0</v>
      </c>
      <c r="AN59" s="385">
        <v>0</v>
      </c>
      <c r="AO59" s="386">
        <v>0</v>
      </c>
      <c r="AP59" s="387">
        <f t="shared" ref="AP59:AP68" si="51">AO59</f>
        <v>0</v>
      </c>
    </row>
    <row r="60" spans="1:16119" s="49" customFormat="1" ht="170.25" customHeight="1">
      <c r="A60" s="74" t="s">
        <v>67</v>
      </c>
      <c r="B60" s="634" t="s">
        <v>84</v>
      </c>
      <c r="C60" s="634"/>
      <c r="D60" s="427" t="s">
        <v>550</v>
      </c>
      <c r="E60" s="510" t="s">
        <v>549</v>
      </c>
      <c r="F60" s="1296" t="s">
        <v>548</v>
      </c>
      <c r="G60" s="1297"/>
      <c r="H60" s="1279" t="s">
        <v>1217</v>
      </c>
      <c r="I60" s="1280"/>
      <c r="J60" s="1281"/>
      <c r="K60" s="567" t="d">
        <v>2019-01-15</v>
      </c>
      <c r="L60" s="567" t="d">
        <v>2019-01-25</v>
      </c>
      <c r="M60" s="568" t="s">
        <v>1211</v>
      </c>
      <c r="N60" s="565">
        <v>95392000</v>
      </c>
      <c r="O60" s="565">
        <v>95392000</v>
      </c>
      <c r="P60" s="642" t="s">
        <v>111</v>
      </c>
      <c r="Q60" s="643"/>
      <c r="R60" s="644"/>
      <c r="S60" s="95" t="s">
        <v>155</v>
      </c>
      <c r="T60" s="82" t="s">
        <v>58</v>
      </c>
      <c r="U60" s="337">
        <v>1</v>
      </c>
      <c r="V60" s="472">
        <v>1</v>
      </c>
      <c r="W60" s="472">
        <f t="shared" si="42"/>
        <v>1</v>
      </c>
      <c r="X60" s="473">
        <f t="shared" si="43"/>
        <v>1</v>
      </c>
      <c r="Y60" s="387">
        <f t="shared" si="44"/>
        <v>1</v>
      </c>
      <c r="AA60" s="413">
        <f t="shared" si="45"/>
        <v>1</v>
      </c>
      <c r="AB60" s="413">
        <f t="shared" si="46"/>
        <v>1</v>
      </c>
      <c r="AC60" s="473">
        <f t="shared" si="47"/>
        <v>1</v>
      </c>
      <c r="AD60" s="387">
        <f t="shared" si="48"/>
        <v>1</v>
      </c>
      <c r="AE60" s="385">
        <v>0</v>
      </c>
      <c r="AF60" s="385">
        <v>0</v>
      </c>
      <c r="AG60" s="386">
        <v>0</v>
      </c>
      <c r="AH60" s="387">
        <f t="shared" si="49"/>
        <v>0</v>
      </c>
      <c r="AI60" s="385">
        <v>0</v>
      </c>
      <c r="AJ60" s="385">
        <v>0</v>
      </c>
      <c r="AK60" s="386">
        <v>0</v>
      </c>
      <c r="AL60" s="387">
        <f t="shared" si="50"/>
        <v>0</v>
      </c>
      <c r="AM60" s="385">
        <v>0</v>
      </c>
      <c r="AN60" s="385">
        <v>0</v>
      </c>
      <c r="AO60" s="386">
        <v>0</v>
      </c>
      <c r="AP60" s="387">
        <f t="shared" si="51"/>
        <v>0</v>
      </c>
    </row>
    <row r="61" spans="1:16119" s="49" customFormat="1" ht="170.25" customHeight="1">
      <c r="A61" s="74" t="s">
        <v>67</v>
      </c>
      <c r="B61" s="634" t="s">
        <v>84</v>
      </c>
      <c r="C61" s="634"/>
      <c r="D61" s="427" t="s">
        <v>550</v>
      </c>
      <c r="E61" s="510" t="s">
        <v>549</v>
      </c>
      <c r="F61" s="1296" t="s">
        <v>548</v>
      </c>
      <c r="G61" s="1297"/>
      <c r="H61" s="1279" t="s">
        <v>1849</v>
      </c>
      <c r="I61" s="1280"/>
      <c r="J61" s="1281"/>
      <c r="K61" s="567"/>
      <c r="L61" s="567"/>
      <c r="M61" s="568"/>
      <c r="N61" s="565"/>
      <c r="O61" s="565"/>
      <c r="P61" s="642" t="s">
        <v>111</v>
      </c>
      <c r="Q61" s="643"/>
      <c r="R61" s="644"/>
      <c r="S61" s="95" t="s">
        <v>155</v>
      </c>
      <c r="T61" s="82" t="s">
        <v>58</v>
      </c>
      <c r="U61" s="337">
        <v>1</v>
      </c>
      <c r="V61" s="472">
        <v>1</v>
      </c>
      <c r="W61" s="472">
        <v>0</v>
      </c>
      <c r="X61" s="473">
        <v>0</v>
      </c>
      <c r="Y61" s="537">
        <f t="shared" ref="Y61" si="52">X61</f>
        <v>0</v>
      </c>
      <c r="AA61" s="413">
        <f t="shared" ref="AA61" si="53">V61</f>
        <v>1</v>
      </c>
      <c r="AB61" s="413">
        <f t="shared" ref="AB61" si="54">W61</f>
        <v>0</v>
      </c>
      <c r="AC61" s="473">
        <f t="shared" ref="AC61" si="55">AB61/AA61</f>
        <v>0</v>
      </c>
      <c r="AD61" s="537">
        <f t="shared" ref="AD61" si="56">AC61</f>
        <v>0</v>
      </c>
      <c r="AE61" s="534">
        <v>0</v>
      </c>
      <c r="AF61" s="534">
        <v>0</v>
      </c>
      <c r="AG61" s="460">
        <v>0</v>
      </c>
      <c r="AH61" s="537">
        <f t="shared" ref="AH61" si="57">AG61</f>
        <v>0</v>
      </c>
      <c r="AI61" s="534">
        <v>0</v>
      </c>
      <c r="AJ61" s="534">
        <v>0</v>
      </c>
      <c r="AK61" s="460">
        <v>0</v>
      </c>
      <c r="AL61" s="537">
        <f t="shared" ref="AL61" si="58">AK61</f>
        <v>0</v>
      </c>
      <c r="AM61" s="534">
        <v>0</v>
      </c>
      <c r="AN61" s="534">
        <v>0</v>
      </c>
      <c r="AO61" s="460">
        <v>0</v>
      </c>
      <c r="AP61" s="537">
        <f t="shared" ref="AP61" si="59">AO61</f>
        <v>0</v>
      </c>
    </row>
    <row r="62" spans="1:16119" s="49" customFormat="1" ht="170.25" customHeight="1">
      <c r="A62" s="74" t="s">
        <v>67</v>
      </c>
      <c r="B62" s="634" t="s">
        <v>84</v>
      </c>
      <c r="C62" s="634"/>
      <c r="D62" s="427" t="s">
        <v>550</v>
      </c>
      <c r="E62" s="510" t="s">
        <v>549</v>
      </c>
      <c r="F62" s="1296" t="s">
        <v>548</v>
      </c>
      <c r="G62" s="1297"/>
      <c r="H62" s="1279" t="s">
        <v>1214</v>
      </c>
      <c r="I62" s="1280"/>
      <c r="J62" s="1281"/>
      <c r="K62" s="567" t="d">
        <v>2019-01-15</v>
      </c>
      <c r="L62" s="567" t="d">
        <v>2019-01-23</v>
      </c>
      <c r="M62" s="568" t="s">
        <v>1212</v>
      </c>
      <c r="N62" s="565">
        <v>2522000</v>
      </c>
      <c r="O62" s="565">
        <v>2522000</v>
      </c>
      <c r="P62" s="642" t="s">
        <v>111</v>
      </c>
      <c r="Q62" s="643"/>
      <c r="R62" s="644"/>
      <c r="S62" s="95" t="s">
        <v>155</v>
      </c>
      <c r="T62" s="82" t="s">
        <v>58</v>
      </c>
      <c r="U62" s="337">
        <v>1</v>
      </c>
      <c r="V62" s="472">
        <v>1</v>
      </c>
      <c r="W62" s="472">
        <f t="shared" si="42"/>
        <v>1</v>
      </c>
      <c r="X62" s="473">
        <f t="shared" si="43"/>
        <v>1</v>
      </c>
      <c r="Y62" s="387">
        <f t="shared" si="44"/>
        <v>1</v>
      </c>
      <c r="AA62" s="413">
        <f t="shared" si="45"/>
        <v>1</v>
      </c>
      <c r="AB62" s="413">
        <f t="shared" si="46"/>
        <v>1</v>
      </c>
      <c r="AC62" s="473">
        <f t="shared" si="47"/>
        <v>1</v>
      </c>
      <c r="AD62" s="387">
        <f t="shared" si="48"/>
        <v>1</v>
      </c>
      <c r="AE62" s="385">
        <v>0</v>
      </c>
      <c r="AF62" s="385">
        <v>0</v>
      </c>
      <c r="AG62" s="386">
        <v>0</v>
      </c>
      <c r="AH62" s="387">
        <f t="shared" si="49"/>
        <v>0</v>
      </c>
      <c r="AI62" s="385">
        <v>0</v>
      </c>
      <c r="AJ62" s="385">
        <v>0</v>
      </c>
      <c r="AK62" s="386">
        <v>0</v>
      </c>
      <c r="AL62" s="387">
        <f t="shared" si="50"/>
        <v>0</v>
      </c>
      <c r="AM62" s="385">
        <v>0</v>
      </c>
      <c r="AN62" s="385">
        <v>0</v>
      </c>
      <c r="AO62" s="386">
        <v>0</v>
      </c>
      <c r="AP62" s="387">
        <f t="shared" si="51"/>
        <v>0</v>
      </c>
    </row>
    <row r="63" spans="1:16119" s="49" customFormat="1" ht="170.25" customHeight="1">
      <c r="A63" s="74" t="s">
        <v>330</v>
      </c>
      <c r="B63" s="634" t="s">
        <v>84</v>
      </c>
      <c r="C63" s="634"/>
      <c r="D63" s="427" t="s">
        <v>547</v>
      </c>
      <c r="E63" s="510" t="s">
        <v>696</v>
      </c>
      <c r="F63" s="1296" t="s">
        <v>546</v>
      </c>
      <c r="G63" s="1297"/>
      <c r="H63" s="1279" t="s">
        <v>1218</v>
      </c>
      <c r="I63" s="1280"/>
      <c r="J63" s="1281"/>
      <c r="K63" s="567" t="d">
        <v>2019-01-15</v>
      </c>
      <c r="L63" s="567" t="d">
        <v>2019-01-24</v>
      </c>
      <c r="M63" s="568" t="s">
        <v>1213</v>
      </c>
      <c r="N63" s="565">
        <v>73623000</v>
      </c>
      <c r="O63" s="565">
        <v>73623000</v>
      </c>
      <c r="P63" s="642" t="s">
        <v>111</v>
      </c>
      <c r="Q63" s="643"/>
      <c r="R63" s="644"/>
      <c r="S63" s="95" t="s">
        <v>155</v>
      </c>
      <c r="T63" s="82" t="s">
        <v>58</v>
      </c>
      <c r="U63" s="337">
        <v>1</v>
      </c>
      <c r="V63" s="472">
        <v>1</v>
      </c>
      <c r="W63" s="472">
        <f t="shared" si="42"/>
        <v>1</v>
      </c>
      <c r="X63" s="473">
        <f t="shared" si="43"/>
        <v>1</v>
      </c>
      <c r="Y63" s="387">
        <f t="shared" si="44"/>
        <v>1</v>
      </c>
      <c r="AA63" s="413">
        <f t="shared" si="45"/>
        <v>1</v>
      </c>
      <c r="AB63" s="413">
        <f t="shared" si="46"/>
        <v>1</v>
      </c>
      <c r="AC63" s="473">
        <f t="shared" si="47"/>
        <v>1</v>
      </c>
      <c r="AD63" s="387">
        <f t="shared" si="48"/>
        <v>1</v>
      </c>
      <c r="AE63" s="385">
        <v>0</v>
      </c>
      <c r="AF63" s="385">
        <v>0</v>
      </c>
      <c r="AG63" s="386">
        <v>0</v>
      </c>
      <c r="AH63" s="387">
        <f t="shared" si="49"/>
        <v>0</v>
      </c>
      <c r="AI63" s="385">
        <v>0</v>
      </c>
      <c r="AJ63" s="385">
        <v>0</v>
      </c>
      <c r="AK63" s="386">
        <v>0</v>
      </c>
      <c r="AL63" s="387">
        <f t="shared" si="50"/>
        <v>0</v>
      </c>
      <c r="AM63" s="385">
        <v>0</v>
      </c>
      <c r="AN63" s="385">
        <v>0</v>
      </c>
      <c r="AO63" s="386">
        <v>0</v>
      </c>
      <c r="AP63" s="387">
        <f t="shared" si="51"/>
        <v>0</v>
      </c>
    </row>
    <row r="64" spans="1:16119" s="49" customFormat="1" ht="170.25" customHeight="1">
      <c r="A64" s="74" t="s">
        <v>330</v>
      </c>
      <c r="B64" s="634" t="s">
        <v>84</v>
      </c>
      <c r="C64" s="634"/>
      <c r="D64" s="427" t="s">
        <v>547</v>
      </c>
      <c r="E64" s="510" t="s">
        <v>696</v>
      </c>
      <c r="F64" s="1296" t="s">
        <v>546</v>
      </c>
      <c r="G64" s="1297"/>
      <c r="H64" s="1279" t="s">
        <v>1214</v>
      </c>
      <c r="I64" s="1280"/>
      <c r="J64" s="1281"/>
      <c r="K64" s="567" t="d">
        <v>2019-01-15</v>
      </c>
      <c r="L64" s="567" t="d">
        <v>2019-01-23</v>
      </c>
      <c r="M64" s="568" t="s">
        <v>1212</v>
      </c>
      <c r="N64" s="565">
        <v>701000</v>
      </c>
      <c r="O64" s="565">
        <v>701000</v>
      </c>
      <c r="P64" s="642" t="s">
        <v>111</v>
      </c>
      <c r="Q64" s="643"/>
      <c r="R64" s="644"/>
      <c r="S64" s="95" t="s">
        <v>155</v>
      </c>
      <c r="T64" s="82" t="s">
        <v>58</v>
      </c>
      <c r="U64" s="337">
        <v>1</v>
      </c>
      <c r="V64" s="472">
        <v>1</v>
      </c>
      <c r="W64" s="472">
        <f t="shared" si="42"/>
        <v>1</v>
      </c>
      <c r="X64" s="473">
        <f t="shared" si="43"/>
        <v>1</v>
      </c>
      <c r="Y64" s="387">
        <f t="shared" si="44"/>
        <v>1</v>
      </c>
      <c r="AA64" s="413">
        <f t="shared" si="45"/>
        <v>1</v>
      </c>
      <c r="AB64" s="413">
        <f t="shared" si="46"/>
        <v>1</v>
      </c>
      <c r="AC64" s="473">
        <f t="shared" si="47"/>
        <v>1</v>
      </c>
      <c r="AD64" s="387">
        <f t="shared" si="48"/>
        <v>1</v>
      </c>
      <c r="AE64" s="385">
        <v>0</v>
      </c>
      <c r="AF64" s="385">
        <v>0</v>
      </c>
      <c r="AG64" s="386">
        <v>0</v>
      </c>
      <c r="AH64" s="387">
        <f t="shared" si="49"/>
        <v>0</v>
      </c>
      <c r="AI64" s="385">
        <v>0</v>
      </c>
      <c r="AJ64" s="385">
        <v>0</v>
      </c>
      <c r="AK64" s="386">
        <v>0</v>
      </c>
      <c r="AL64" s="387">
        <f t="shared" si="50"/>
        <v>0</v>
      </c>
      <c r="AM64" s="385">
        <v>0</v>
      </c>
      <c r="AN64" s="385">
        <v>0</v>
      </c>
      <c r="AO64" s="386">
        <v>0</v>
      </c>
      <c r="AP64" s="387">
        <f t="shared" si="51"/>
        <v>0</v>
      </c>
    </row>
    <row r="65" spans="1:42" s="49" customFormat="1" ht="170.25" customHeight="1">
      <c r="A65" s="74" t="s">
        <v>329</v>
      </c>
      <c r="B65" s="634" t="s">
        <v>84</v>
      </c>
      <c r="C65" s="634"/>
      <c r="D65" s="427" t="s">
        <v>545</v>
      </c>
      <c r="E65" s="510" t="s">
        <v>544</v>
      </c>
      <c r="F65" s="1296" t="s">
        <v>536</v>
      </c>
      <c r="G65" s="1297"/>
      <c r="H65" s="1279" t="s">
        <v>1219</v>
      </c>
      <c r="I65" s="1280"/>
      <c r="J65" s="1281"/>
      <c r="K65" s="567" t="d">
        <v>2019-01-15</v>
      </c>
      <c r="L65" s="567" t="d">
        <v>2019-12-22</v>
      </c>
      <c r="M65" s="568" t="s">
        <v>1222</v>
      </c>
      <c r="N65" s="565">
        <v>102641000</v>
      </c>
      <c r="O65" s="565">
        <v>102641000</v>
      </c>
      <c r="P65" s="642" t="s">
        <v>111</v>
      </c>
      <c r="Q65" s="643"/>
      <c r="R65" s="644"/>
      <c r="S65" s="95" t="s">
        <v>155</v>
      </c>
      <c r="T65" s="82" t="s">
        <v>58</v>
      </c>
      <c r="U65" s="337">
        <v>1</v>
      </c>
      <c r="V65" s="472">
        <v>1</v>
      </c>
      <c r="W65" s="472">
        <f t="shared" si="42"/>
        <v>1</v>
      </c>
      <c r="X65" s="473">
        <f t="shared" si="43"/>
        <v>1</v>
      </c>
      <c r="Y65" s="387">
        <f t="shared" si="44"/>
        <v>1</v>
      </c>
      <c r="AA65" s="413">
        <f t="shared" si="45"/>
        <v>1</v>
      </c>
      <c r="AB65" s="413">
        <f t="shared" si="46"/>
        <v>1</v>
      </c>
      <c r="AC65" s="473">
        <f t="shared" si="47"/>
        <v>1</v>
      </c>
      <c r="AD65" s="387">
        <f t="shared" si="48"/>
        <v>1</v>
      </c>
      <c r="AE65" s="385">
        <v>0</v>
      </c>
      <c r="AF65" s="385">
        <v>0</v>
      </c>
      <c r="AG65" s="386">
        <v>0</v>
      </c>
      <c r="AH65" s="387">
        <f t="shared" si="49"/>
        <v>0</v>
      </c>
      <c r="AI65" s="385">
        <v>0</v>
      </c>
      <c r="AJ65" s="385">
        <v>0</v>
      </c>
      <c r="AK65" s="386">
        <v>0</v>
      </c>
      <c r="AL65" s="387">
        <f t="shared" si="50"/>
        <v>0</v>
      </c>
      <c r="AM65" s="385">
        <v>0</v>
      </c>
      <c r="AN65" s="385">
        <v>0</v>
      </c>
      <c r="AO65" s="386">
        <v>0</v>
      </c>
      <c r="AP65" s="387">
        <f t="shared" si="51"/>
        <v>0</v>
      </c>
    </row>
    <row r="66" spans="1:42" s="49" customFormat="1" ht="170.25" customHeight="1">
      <c r="A66" s="74" t="s">
        <v>329</v>
      </c>
      <c r="B66" s="634" t="s">
        <v>84</v>
      </c>
      <c r="C66" s="634"/>
      <c r="D66" s="427" t="s">
        <v>545</v>
      </c>
      <c r="E66" s="510" t="s">
        <v>544</v>
      </c>
      <c r="F66" s="1296" t="s">
        <v>536</v>
      </c>
      <c r="G66" s="1297"/>
      <c r="H66" s="1279" t="s">
        <v>1220</v>
      </c>
      <c r="I66" s="1280"/>
      <c r="J66" s="1281"/>
      <c r="K66" s="567" t="d">
        <v>2019-01-15</v>
      </c>
      <c r="L66" s="567" t="s">
        <v>784</v>
      </c>
      <c r="M66" s="568" t="s">
        <v>1223</v>
      </c>
      <c r="N66" s="565">
        <v>73623000</v>
      </c>
      <c r="O66" s="565">
        <v>73623000</v>
      </c>
      <c r="P66" s="642" t="s">
        <v>111</v>
      </c>
      <c r="Q66" s="643"/>
      <c r="R66" s="644"/>
      <c r="S66" s="95" t="s">
        <v>155</v>
      </c>
      <c r="T66" s="82" t="s">
        <v>58</v>
      </c>
      <c r="U66" s="337">
        <v>1</v>
      </c>
      <c r="V66" s="472">
        <v>1</v>
      </c>
      <c r="W66" s="472">
        <f t="shared" si="42"/>
        <v>1</v>
      </c>
      <c r="X66" s="473">
        <f t="shared" si="43"/>
        <v>1</v>
      </c>
      <c r="Y66" s="387">
        <f t="shared" si="44"/>
        <v>1</v>
      </c>
      <c r="AA66" s="413">
        <f t="shared" si="45"/>
        <v>1</v>
      </c>
      <c r="AB66" s="413">
        <f t="shared" si="46"/>
        <v>1</v>
      </c>
      <c r="AC66" s="473">
        <f t="shared" si="47"/>
        <v>1</v>
      </c>
      <c r="AD66" s="387">
        <f t="shared" si="48"/>
        <v>1</v>
      </c>
      <c r="AE66" s="385">
        <v>0</v>
      </c>
      <c r="AF66" s="385">
        <v>0</v>
      </c>
      <c r="AG66" s="386">
        <v>0</v>
      </c>
      <c r="AH66" s="387">
        <f t="shared" si="49"/>
        <v>0</v>
      </c>
      <c r="AI66" s="385">
        <v>0</v>
      </c>
      <c r="AJ66" s="385">
        <v>0</v>
      </c>
      <c r="AK66" s="386">
        <v>0</v>
      </c>
      <c r="AL66" s="387">
        <f t="shared" si="50"/>
        <v>0</v>
      </c>
      <c r="AM66" s="385">
        <v>0</v>
      </c>
      <c r="AN66" s="385">
        <v>0</v>
      </c>
      <c r="AO66" s="386">
        <v>0</v>
      </c>
      <c r="AP66" s="387">
        <f t="shared" si="51"/>
        <v>0</v>
      </c>
    </row>
    <row r="67" spans="1:42" s="49" customFormat="1" ht="170.25" customHeight="1">
      <c r="A67" s="74" t="s">
        <v>329</v>
      </c>
      <c r="B67" s="634" t="s">
        <v>84</v>
      </c>
      <c r="C67" s="634"/>
      <c r="D67" s="427" t="s">
        <v>545</v>
      </c>
      <c r="E67" s="510" t="s">
        <v>544</v>
      </c>
      <c r="F67" s="1296" t="s">
        <v>536</v>
      </c>
      <c r="G67" s="1297"/>
      <c r="H67" s="1279" t="s">
        <v>1221</v>
      </c>
      <c r="I67" s="1280"/>
      <c r="J67" s="1281"/>
      <c r="K67" s="567" t="d">
        <v>2019-01-15</v>
      </c>
      <c r="L67" s="567" t="d">
        <v>2019-12-22</v>
      </c>
      <c r="M67" s="568" t="s">
        <v>1224</v>
      </c>
      <c r="N67" s="565">
        <v>80894000</v>
      </c>
      <c r="O67" s="565">
        <v>80894000</v>
      </c>
      <c r="P67" s="642" t="s">
        <v>111</v>
      </c>
      <c r="Q67" s="643"/>
      <c r="R67" s="644"/>
      <c r="S67" s="95" t="s">
        <v>155</v>
      </c>
      <c r="T67" s="82" t="s">
        <v>58</v>
      </c>
      <c r="U67" s="337">
        <v>1</v>
      </c>
      <c r="V67" s="472">
        <v>1</v>
      </c>
      <c r="W67" s="472">
        <f t="shared" si="42"/>
        <v>1</v>
      </c>
      <c r="X67" s="473">
        <f t="shared" si="43"/>
        <v>1</v>
      </c>
      <c r="Y67" s="387">
        <f t="shared" si="44"/>
        <v>1</v>
      </c>
      <c r="AA67" s="413">
        <f t="shared" si="45"/>
        <v>1</v>
      </c>
      <c r="AB67" s="413">
        <f t="shared" si="46"/>
        <v>1</v>
      </c>
      <c r="AC67" s="473">
        <f t="shared" si="47"/>
        <v>1</v>
      </c>
      <c r="AD67" s="387">
        <f t="shared" si="48"/>
        <v>1</v>
      </c>
      <c r="AE67" s="385">
        <v>0</v>
      </c>
      <c r="AF67" s="385">
        <v>0</v>
      </c>
      <c r="AG67" s="386">
        <v>0</v>
      </c>
      <c r="AH67" s="387">
        <f t="shared" si="49"/>
        <v>0</v>
      </c>
      <c r="AI67" s="385">
        <v>0</v>
      </c>
      <c r="AJ67" s="385">
        <v>0</v>
      </c>
      <c r="AK67" s="386">
        <v>0</v>
      </c>
      <c r="AL67" s="387">
        <f t="shared" si="50"/>
        <v>0</v>
      </c>
      <c r="AM67" s="385">
        <v>0</v>
      </c>
      <c r="AN67" s="385">
        <v>0</v>
      </c>
      <c r="AO67" s="386">
        <v>0</v>
      </c>
      <c r="AP67" s="387">
        <f t="shared" si="51"/>
        <v>0</v>
      </c>
    </row>
    <row r="68" spans="1:42" s="49" customFormat="1" ht="170.25" customHeight="1">
      <c r="A68" s="74" t="s">
        <v>329</v>
      </c>
      <c r="B68" s="634" t="s">
        <v>84</v>
      </c>
      <c r="C68" s="634"/>
      <c r="D68" s="427" t="s">
        <v>545</v>
      </c>
      <c r="E68" s="510" t="s">
        <v>544</v>
      </c>
      <c r="F68" s="1296" t="s">
        <v>536</v>
      </c>
      <c r="G68" s="1297"/>
      <c r="H68" s="1279" t="s">
        <v>1214</v>
      </c>
      <c r="I68" s="1280"/>
      <c r="J68" s="1281"/>
      <c r="K68" s="567" t="d">
        <v>2019-01-15</v>
      </c>
      <c r="L68" s="567" t="s">
        <v>784</v>
      </c>
      <c r="M68" s="568" t="s">
        <v>1212</v>
      </c>
      <c r="N68" s="565">
        <v>2440000</v>
      </c>
      <c r="O68" s="565">
        <v>2440000</v>
      </c>
      <c r="P68" s="642" t="s">
        <v>111</v>
      </c>
      <c r="Q68" s="643"/>
      <c r="R68" s="644"/>
      <c r="S68" s="95" t="s">
        <v>155</v>
      </c>
      <c r="T68" s="82" t="s">
        <v>58</v>
      </c>
      <c r="U68" s="337">
        <v>1</v>
      </c>
      <c r="V68" s="472">
        <v>1</v>
      </c>
      <c r="W68" s="472">
        <f t="shared" si="42"/>
        <v>1</v>
      </c>
      <c r="X68" s="473">
        <f t="shared" si="43"/>
        <v>1</v>
      </c>
      <c r="Y68" s="387">
        <f t="shared" si="44"/>
        <v>1</v>
      </c>
      <c r="AA68" s="413">
        <f t="shared" si="45"/>
        <v>1</v>
      </c>
      <c r="AB68" s="413">
        <f t="shared" si="46"/>
        <v>1</v>
      </c>
      <c r="AC68" s="473">
        <f t="shared" si="47"/>
        <v>1</v>
      </c>
      <c r="AD68" s="387">
        <f t="shared" si="48"/>
        <v>1</v>
      </c>
      <c r="AE68" s="385">
        <v>0</v>
      </c>
      <c r="AF68" s="385">
        <v>0</v>
      </c>
      <c r="AG68" s="386">
        <v>0</v>
      </c>
      <c r="AH68" s="387">
        <f t="shared" si="49"/>
        <v>0</v>
      </c>
      <c r="AI68" s="385">
        <v>0</v>
      </c>
      <c r="AJ68" s="385">
        <v>0</v>
      </c>
      <c r="AK68" s="386">
        <v>0</v>
      </c>
      <c r="AL68" s="387">
        <f t="shared" si="50"/>
        <v>0</v>
      </c>
      <c r="AM68" s="385">
        <v>0</v>
      </c>
      <c r="AN68" s="385">
        <v>0</v>
      </c>
      <c r="AO68" s="386">
        <v>0</v>
      </c>
      <c r="AP68" s="387">
        <f t="shared" si="51"/>
        <v>0</v>
      </c>
    </row>
    <row r="69" spans="1:42" s="49" customFormat="1" ht="185.25" customHeight="1">
      <c r="A69" s="74" t="s">
        <v>330</v>
      </c>
      <c r="B69" s="634" t="s">
        <v>84</v>
      </c>
      <c r="C69" s="634"/>
      <c r="D69" s="569" t="s">
        <v>1240</v>
      </c>
      <c r="E69" s="510" t="s">
        <v>314</v>
      </c>
      <c r="F69" s="1296" t="s">
        <v>785</v>
      </c>
      <c r="G69" s="1297"/>
      <c r="H69" s="1279" t="s">
        <v>1225</v>
      </c>
      <c r="I69" s="1280"/>
      <c r="J69" s="1281"/>
      <c r="K69" s="567" t="d">
        <v>2019-01-28</v>
      </c>
      <c r="L69" s="567" t="d">
        <v>2019-06-21</v>
      </c>
      <c r="M69" s="570" t="s">
        <v>1853</v>
      </c>
      <c r="N69" s="565">
        <v>20000000</v>
      </c>
      <c r="O69" s="565">
        <v>20000000</v>
      </c>
      <c r="P69" s="642" t="s">
        <v>111</v>
      </c>
      <c r="Q69" s="643"/>
      <c r="R69" s="644"/>
      <c r="S69" s="95" t="s">
        <v>155</v>
      </c>
      <c r="T69" s="82" t="s">
        <v>58</v>
      </c>
      <c r="U69" s="337">
        <v>1</v>
      </c>
      <c r="V69" s="472">
        <v>1</v>
      </c>
      <c r="W69" s="472">
        <f t="shared" ref="W69" si="60">O69/N69</f>
        <v>1</v>
      </c>
      <c r="X69" s="473">
        <f t="shared" ref="X69" si="61">W69/V69</f>
        <v>1</v>
      </c>
      <c r="Y69" s="537">
        <f t="shared" ref="Y69" si="62">X69</f>
        <v>1</v>
      </c>
      <c r="AA69" s="413">
        <v>0</v>
      </c>
      <c r="AB69" s="413">
        <v>0</v>
      </c>
      <c r="AC69" s="473">
        <v>0</v>
      </c>
      <c r="AD69" s="537">
        <f t="shared" ref="AD69" si="63">AC69</f>
        <v>0</v>
      </c>
      <c r="AE69" s="413">
        <f>V69</f>
        <v>1</v>
      </c>
      <c r="AF69" s="413">
        <f>W69</f>
        <v>1</v>
      </c>
      <c r="AG69" s="536">
        <f>AF69/AE69</f>
        <v>1</v>
      </c>
      <c r="AH69" s="537">
        <f t="shared" ref="AH69" si="64">AG69</f>
        <v>1</v>
      </c>
      <c r="AI69" s="534">
        <v>0</v>
      </c>
      <c r="AJ69" s="534">
        <v>0</v>
      </c>
      <c r="AK69" s="460">
        <v>0</v>
      </c>
      <c r="AL69" s="537">
        <f t="shared" ref="AL69" si="65">AK69</f>
        <v>0</v>
      </c>
      <c r="AM69" s="534">
        <v>0</v>
      </c>
      <c r="AN69" s="534">
        <v>0</v>
      </c>
      <c r="AO69" s="460">
        <v>0</v>
      </c>
      <c r="AP69" s="537">
        <f t="shared" ref="AP69" si="66">AO69</f>
        <v>0</v>
      </c>
    </row>
    <row r="70" spans="1:42" s="49" customFormat="1" ht="156" customHeight="1">
      <c r="A70" s="74" t="s">
        <v>330</v>
      </c>
      <c r="B70" s="634" t="s">
        <v>84</v>
      </c>
      <c r="C70" s="634"/>
      <c r="D70" s="569" t="s">
        <v>1240</v>
      </c>
      <c r="E70" s="510" t="s">
        <v>314</v>
      </c>
      <c r="F70" s="1296" t="s">
        <v>785</v>
      </c>
      <c r="G70" s="1297"/>
      <c r="H70" s="1279" t="s">
        <v>1226</v>
      </c>
      <c r="I70" s="1280"/>
      <c r="J70" s="1281"/>
      <c r="K70" s="567" t="d">
        <v>2019-01-28</v>
      </c>
      <c r="L70" s="567" t="d">
        <v>2019-07-05</v>
      </c>
      <c r="M70" s="570" t="s">
        <v>1854</v>
      </c>
      <c r="N70" s="565">
        <v>15000000</v>
      </c>
      <c r="O70" s="565">
        <v>15000000</v>
      </c>
      <c r="P70" s="642" t="s">
        <v>111</v>
      </c>
      <c r="Q70" s="643"/>
      <c r="R70" s="644"/>
      <c r="S70" s="95" t="s">
        <v>155</v>
      </c>
      <c r="T70" s="82" t="s">
        <v>58</v>
      </c>
      <c r="U70" s="337">
        <v>1</v>
      </c>
      <c r="V70" s="472">
        <v>1</v>
      </c>
      <c r="W70" s="472">
        <f t="shared" ref="W70" si="67">O70/N70</f>
        <v>1</v>
      </c>
      <c r="X70" s="566">
        <f t="shared" ref="X70" si="68">W70/V70</f>
        <v>1</v>
      </c>
      <c r="Y70" s="537">
        <f t="shared" ref="Y70" si="69">X70</f>
        <v>1</v>
      </c>
      <c r="AA70" s="413">
        <v>0</v>
      </c>
      <c r="AB70" s="413">
        <v>0</v>
      </c>
      <c r="AC70" s="473">
        <v>0</v>
      </c>
      <c r="AD70" s="537">
        <f t="shared" ref="AD70" si="70">AC70</f>
        <v>0</v>
      </c>
      <c r="AE70" s="413">
        <v>0</v>
      </c>
      <c r="AF70" s="413">
        <v>0</v>
      </c>
      <c r="AG70" s="536">
        <v>0</v>
      </c>
      <c r="AH70" s="537">
        <f t="shared" ref="AH70" si="71">AG70</f>
        <v>0</v>
      </c>
      <c r="AI70" s="413">
        <f>V70</f>
        <v>1</v>
      </c>
      <c r="AJ70" s="413">
        <f>W70</f>
        <v>1</v>
      </c>
      <c r="AK70" s="566">
        <f t="shared" ref="AK70" si="72">AJ70/AI70</f>
        <v>1</v>
      </c>
      <c r="AL70" s="537">
        <f t="shared" ref="AL70" si="73">AK70</f>
        <v>1</v>
      </c>
      <c r="AM70" s="534">
        <v>0</v>
      </c>
      <c r="AN70" s="534">
        <v>0</v>
      </c>
      <c r="AO70" s="460">
        <v>0</v>
      </c>
      <c r="AP70" s="537">
        <f t="shared" ref="AP70" si="74">AO70</f>
        <v>0</v>
      </c>
    </row>
    <row r="71" spans="1:42" s="49" customFormat="1" ht="156" customHeight="1">
      <c r="A71" s="74" t="s">
        <v>330</v>
      </c>
      <c r="B71" s="634" t="s">
        <v>84</v>
      </c>
      <c r="C71" s="634"/>
      <c r="D71" s="569" t="s">
        <v>1240</v>
      </c>
      <c r="E71" s="510" t="s">
        <v>314</v>
      </c>
      <c r="F71" s="1296" t="s">
        <v>785</v>
      </c>
      <c r="G71" s="1297"/>
      <c r="H71" s="1279" t="s">
        <v>1226</v>
      </c>
      <c r="I71" s="1280"/>
      <c r="J71" s="1281"/>
      <c r="K71" s="567" t="d">
        <v>2019-01-28</v>
      </c>
      <c r="L71" s="567" t="d">
        <v>2019-07-05</v>
      </c>
      <c r="M71" s="570" t="s">
        <v>1855</v>
      </c>
      <c r="N71" s="565">
        <v>15000000</v>
      </c>
      <c r="O71" s="565">
        <v>15000000</v>
      </c>
      <c r="P71" s="642" t="s">
        <v>111</v>
      </c>
      <c r="Q71" s="643"/>
      <c r="R71" s="644"/>
      <c r="S71" s="95" t="s">
        <v>155</v>
      </c>
      <c r="T71" s="82" t="s">
        <v>58</v>
      </c>
      <c r="U71" s="337">
        <v>1</v>
      </c>
      <c r="V71" s="472">
        <v>1</v>
      </c>
      <c r="W71" s="472">
        <f t="shared" ref="W71:W85" si="75">O71/N71</f>
        <v>1</v>
      </c>
      <c r="X71" s="566">
        <f t="shared" ref="X71:X85" si="76">W71/V71</f>
        <v>1</v>
      </c>
      <c r="Y71" s="537">
        <f t="shared" ref="Y71:Y85" si="77">X71</f>
        <v>1</v>
      </c>
      <c r="AA71" s="413">
        <v>0</v>
      </c>
      <c r="AB71" s="413">
        <v>0</v>
      </c>
      <c r="AC71" s="473">
        <v>0</v>
      </c>
      <c r="AD71" s="537">
        <f t="shared" ref="AD71:AD85" si="78">AC71</f>
        <v>0</v>
      </c>
      <c r="AE71" s="413">
        <v>0</v>
      </c>
      <c r="AF71" s="413">
        <v>0</v>
      </c>
      <c r="AG71" s="536">
        <v>0</v>
      </c>
      <c r="AH71" s="537">
        <f t="shared" ref="AH71:AH85" si="79">AG71</f>
        <v>0</v>
      </c>
      <c r="AI71" s="413">
        <f t="shared" ref="AI71:AI85" si="80">V71</f>
        <v>1</v>
      </c>
      <c r="AJ71" s="413">
        <f t="shared" ref="AJ71:AJ85" si="81">W71</f>
        <v>1</v>
      </c>
      <c r="AK71" s="566">
        <f t="shared" ref="AK71:AK85" si="82">AJ71/AI71</f>
        <v>1</v>
      </c>
      <c r="AL71" s="537">
        <f t="shared" ref="AL71:AL85" si="83">AK71</f>
        <v>1</v>
      </c>
      <c r="AM71" s="534">
        <v>0</v>
      </c>
      <c r="AN71" s="534">
        <v>0</v>
      </c>
      <c r="AO71" s="460">
        <v>0</v>
      </c>
      <c r="AP71" s="537">
        <f t="shared" ref="AP71:AP85" si="84">AO71</f>
        <v>0</v>
      </c>
    </row>
    <row r="72" spans="1:42" s="49" customFormat="1" ht="156" customHeight="1">
      <c r="A72" s="74" t="s">
        <v>330</v>
      </c>
      <c r="B72" s="634" t="s">
        <v>84</v>
      </c>
      <c r="C72" s="634"/>
      <c r="D72" s="569" t="s">
        <v>1240</v>
      </c>
      <c r="E72" s="510" t="s">
        <v>314</v>
      </c>
      <c r="F72" s="1296" t="s">
        <v>785</v>
      </c>
      <c r="G72" s="1297"/>
      <c r="H72" s="1279" t="s">
        <v>1227</v>
      </c>
      <c r="I72" s="1280"/>
      <c r="J72" s="1281"/>
      <c r="K72" s="567" t="d">
        <v>2019-01-28</v>
      </c>
      <c r="L72" s="567" t="d">
        <v>2019-07-02</v>
      </c>
      <c r="M72" s="570" t="s">
        <v>1856</v>
      </c>
      <c r="N72" s="565">
        <v>20000000</v>
      </c>
      <c r="O72" s="565">
        <v>20000000</v>
      </c>
      <c r="P72" s="642" t="s">
        <v>111</v>
      </c>
      <c r="Q72" s="643"/>
      <c r="R72" s="644"/>
      <c r="S72" s="95" t="s">
        <v>155</v>
      </c>
      <c r="T72" s="82" t="s">
        <v>58</v>
      </c>
      <c r="U72" s="337">
        <v>1</v>
      </c>
      <c r="V72" s="472">
        <v>1</v>
      </c>
      <c r="W72" s="472">
        <f t="shared" si="75"/>
        <v>1</v>
      </c>
      <c r="X72" s="566">
        <f t="shared" si="76"/>
        <v>1</v>
      </c>
      <c r="Y72" s="537">
        <f t="shared" si="77"/>
        <v>1</v>
      </c>
      <c r="AA72" s="413">
        <v>0</v>
      </c>
      <c r="AB72" s="413">
        <v>0</v>
      </c>
      <c r="AC72" s="473">
        <v>0</v>
      </c>
      <c r="AD72" s="537">
        <f t="shared" si="78"/>
        <v>0</v>
      </c>
      <c r="AE72" s="413">
        <v>0</v>
      </c>
      <c r="AF72" s="413">
        <v>0</v>
      </c>
      <c r="AG72" s="536">
        <v>0</v>
      </c>
      <c r="AH72" s="537">
        <f t="shared" si="79"/>
        <v>0</v>
      </c>
      <c r="AI72" s="413">
        <f t="shared" si="80"/>
        <v>1</v>
      </c>
      <c r="AJ72" s="413">
        <f t="shared" si="81"/>
        <v>1</v>
      </c>
      <c r="AK72" s="566">
        <f t="shared" si="82"/>
        <v>1</v>
      </c>
      <c r="AL72" s="537">
        <f t="shared" si="83"/>
        <v>1</v>
      </c>
      <c r="AM72" s="534">
        <v>0</v>
      </c>
      <c r="AN72" s="534">
        <v>0</v>
      </c>
      <c r="AO72" s="460">
        <v>0</v>
      </c>
      <c r="AP72" s="537">
        <f t="shared" si="84"/>
        <v>0</v>
      </c>
    </row>
    <row r="73" spans="1:42" s="49" customFormat="1" ht="156" customHeight="1">
      <c r="A73" s="74" t="s">
        <v>330</v>
      </c>
      <c r="B73" s="634" t="s">
        <v>84</v>
      </c>
      <c r="C73" s="634"/>
      <c r="D73" s="569" t="s">
        <v>1240</v>
      </c>
      <c r="E73" s="510" t="s">
        <v>314</v>
      </c>
      <c r="F73" s="1296" t="s">
        <v>785</v>
      </c>
      <c r="G73" s="1297"/>
      <c r="H73" s="1279" t="s">
        <v>1228</v>
      </c>
      <c r="I73" s="1280"/>
      <c r="J73" s="1281"/>
      <c r="K73" s="567" t="d">
        <v>2019-01-28</v>
      </c>
      <c r="L73" s="567" t="d">
        <v>2019-07-22</v>
      </c>
      <c r="M73" s="570" t="s">
        <v>1857</v>
      </c>
      <c r="N73" s="565">
        <v>10000000</v>
      </c>
      <c r="O73" s="565">
        <v>10000000</v>
      </c>
      <c r="P73" s="642" t="s">
        <v>111</v>
      </c>
      <c r="Q73" s="643"/>
      <c r="R73" s="644"/>
      <c r="S73" s="95" t="s">
        <v>155</v>
      </c>
      <c r="T73" s="82" t="s">
        <v>58</v>
      </c>
      <c r="U73" s="337">
        <v>1</v>
      </c>
      <c r="V73" s="472">
        <v>1</v>
      </c>
      <c r="W73" s="472">
        <f t="shared" si="75"/>
        <v>1</v>
      </c>
      <c r="X73" s="566">
        <f t="shared" si="76"/>
        <v>1</v>
      </c>
      <c r="Y73" s="537">
        <f t="shared" si="77"/>
        <v>1</v>
      </c>
      <c r="AA73" s="413">
        <v>0</v>
      </c>
      <c r="AB73" s="413">
        <v>0</v>
      </c>
      <c r="AC73" s="473">
        <v>0</v>
      </c>
      <c r="AD73" s="537">
        <f t="shared" si="78"/>
        <v>0</v>
      </c>
      <c r="AE73" s="413">
        <v>0</v>
      </c>
      <c r="AF73" s="413">
        <v>0</v>
      </c>
      <c r="AG73" s="536">
        <v>0</v>
      </c>
      <c r="AH73" s="537">
        <f t="shared" si="79"/>
        <v>0</v>
      </c>
      <c r="AI73" s="413">
        <f t="shared" si="80"/>
        <v>1</v>
      </c>
      <c r="AJ73" s="413">
        <f t="shared" si="81"/>
        <v>1</v>
      </c>
      <c r="AK73" s="566">
        <f t="shared" si="82"/>
        <v>1</v>
      </c>
      <c r="AL73" s="537">
        <f t="shared" si="83"/>
        <v>1</v>
      </c>
      <c r="AM73" s="534">
        <v>0</v>
      </c>
      <c r="AN73" s="534">
        <v>0</v>
      </c>
      <c r="AO73" s="460">
        <v>0</v>
      </c>
      <c r="AP73" s="537">
        <f t="shared" si="84"/>
        <v>0</v>
      </c>
    </row>
    <row r="74" spans="1:42" s="49" customFormat="1" ht="156" customHeight="1">
      <c r="A74" s="74" t="s">
        <v>330</v>
      </c>
      <c r="B74" s="634" t="s">
        <v>84</v>
      </c>
      <c r="C74" s="634"/>
      <c r="D74" s="569" t="s">
        <v>1240</v>
      </c>
      <c r="E74" s="510" t="s">
        <v>314</v>
      </c>
      <c r="F74" s="1296" t="s">
        <v>785</v>
      </c>
      <c r="G74" s="1297"/>
      <c r="H74" s="1279" t="s">
        <v>1631</v>
      </c>
      <c r="I74" s="1280"/>
      <c r="J74" s="1281"/>
      <c r="K74" s="567"/>
      <c r="L74" s="567"/>
      <c r="M74" s="570"/>
      <c r="N74" s="565">
        <v>10000000</v>
      </c>
      <c r="O74" s="565"/>
      <c r="P74" s="642" t="s">
        <v>111</v>
      </c>
      <c r="Q74" s="643"/>
      <c r="R74" s="644"/>
      <c r="S74" s="95" t="s">
        <v>155</v>
      </c>
      <c r="T74" s="82" t="s">
        <v>58</v>
      </c>
      <c r="U74" s="337">
        <v>1</v>
      </c>
      <c r="V74" s="472">
        <v>1</v>
      </c>
      <c r="W74" s="472">
        <f t="shared" si="75"/>
        <v>0</v>
      </c>
      <c r="X74" s="566">
        <f t="shared" si="76"/>
        <v>0</v>
      </c>
      <c r="Y74" s="537">
        <f t="shared" si="77"/>
        <v>0</v>
      </c>
      <c r="AA74" s="413">
        <v>0</v>
      </c>
      <c r="AB74" s="413">
        <v>0</v>
      </c>
      <c r="AC74" s="473">
        <v>0</v>
      </c>
      <c r="AD74" s="537">
        <f t="shared" si="78"/>
        <v>0</v>
      </c>
      <c r="AE74" s="413">
        <v>0</v>
      </c>
      <c r="AF74" s="413">
        <v>0</v>
      </c>
      <c r="AG74" s="536">
        <v>0</v>
      </c>
      <c r="AH74" s="537">
        <f t="shared" si="79"/>
        <v>0</v>
      </c>
      <c r="AI74" s="413">
        <f t="shared" si="80"/>
        <v>1</v>
      </c>
      <c r="AJ74" s="413">
        <f t="shared" si="81"/>
        <v>0</v>
      </c>
      <c r="AK74" s="566">
        <f t="shared" si="82"/>
        <v>0</v>
      </c>
      <c r="AL74" s="537">
        <f t="shared" si="83"/>
        <v>0</v>
      </c>
      <c r="AM74" s="534">
        <v>0</v>
      </c>
      <c r="AN74" s="534">
        <v>0</v>
      </c>
      <c r="AO74" s="460">
        <v>0</v>
      </c>
      <c r="AP74" s="537">
        <f t="shared" si="84"/>
        <v>0</v>
      </c>
    </row>
    <row r="75" spans="1:42" s="49" customFormat="1" ht="156" customHeight="1">
      <c r="A75" s="74" t="s">
        <v>330</v>
      </c>
      <c r="B75" s="634" t="s">
        <v>84</v>
      </c>
      <c r="C75" s="634"/>
      <c r="D75" s="569" t="s">
        <v>1240</v>
      </c>
      <c r="E75" s="510" t="s">
        <v>314</v>
      </c>
      <c r="F75" s="1296" t="s">
        <v>785</v>
      </c>
      <c r="G75" s="1297"/>
      <c r="H75" s="1279" t="s">
        <v>1229</v>
      </c>
      <c r="I75" s="1280"/>
      <c r="J75" s="1281"/>
      <c r="K75" s="567" t="d">
        <v>2019-01-28</v>
      </c>
      <c r="L75" s="567" t="d">
        <v>2019-07-16</v>
      </c>
      <c r="M75" s="570" t="s">
        <v>1858</v>
      </c>
      <c r="N75" s="565">
        <v>10000000</v>
      </c>
      <c r="O75" s="565">
        <v>10000000</v>
      </c>
      <c r="P75" s="642" t="s">
        <v>111</v>
      </c>
      <c r="Q75" s="643"/>
      <c r="R75" s="644"/>
      <c r="S75" s="95" t="s">
        <v>155</v>
      </c>
      <c r="T75" s="82" t="s">
        <v>58</v>
      </c>
      <c r="U75" s="337">
        <v>1</v>
      </c>
      <c r="V75" s="472">
        <v>1</v>
      </c>
      <c r="W75" s="472">
        <f t="shared" si="75"/>
        <v>1</v>
      </c>
      <c r="X75" s="566">
        <f t="shared" si="76"/>
        <v>1</v>
      </c>
      <c r="Y75" s="537">
        <f t="shared" si="77"/>
        <v>1</v>
      </c>
      <c r="AA75" s="413">
        <v>0</v>
      </c>
      <c r="AB75" s="413">
        <v>0</v>
      </c>
      <c r="AC75" s="473">
        <v>0</v>
      </c>
      <c r="AD75" s="537">
        <f t="shared" si="78"/>
        <v>0</v>
      </c>
      <c r="AE75" s="413">
        <v>0</v>
      </c>
      <c r="AF75" s="413">
        <v>0</v>
      </c>
      <c r="AG75" s="536">
        <v>0</v>
      </c>
      <c r="AH75" s="537">
        <f t="shared" si="79"/>
        <v>0</v>
      </c>
      <c r="AI75" s="413">
        <f t="shared" si="80"/>
        <v>1</v>
      </c>
      <c r="AJ75" s="413">
        <f t="shared" si="81"/>
        <v>1</v>
      </c>
      <c r="AK75" s="566">
        <f t="shared" si="82"/>
        <v>1</v>
      </c>
      <c r="AL75" s="537">
        <f t="shared" si="83"/>
        <v>1</v>
      </c>
      <c r="AM75" s="534">
        <v>0</v>
      </c>
      <c r="AN75" s="534">
        <v>0</v>
      </c>
      <c r="AO75" s="460">
        <v>0</v>
      </c>
      <c r="AP75" s="537">
        <f t="shared" si="84"/>
        <v>0</v>
      </c>
    </row>
    <row r="76" spans="1:42" s="49" customFormat="1" ht="156" customHeight="1">
      <c r="A76" s="74" t="s">
        <v>330</v>
      </c>
      <c r="B76" s="634" t="s">
        <v>84</v>
      </c>
      <c r="C76" s="634"/>
      <c r="D76" s="569" t="s">
        <v>1240</v>
      </c>
      <c r="E76" s="510" t="s">
        <v>314</v>
      </c>
      <c r="F76" s="1296" t="s">
        <v>785</v>
      </c>
      <c r="G76" s="1297"/>
      <c r="H76" s="1279" t="s">
        <v>1230</v>
      </c>
      <c r="I76" s="1280"/>
      <c r="J76" s="1281"/>
      <c r="K76" s="567" t="d">
        <v>2019-01-28</v>
      </c>
      <c r="L76" s="567" t="d">
        <v>2019-07-22</v>
      </c>
      <c r="M76" s="570" t="s">
        <v>1859</v>
      </c>
      <c r="N76" s="565">
        <v>20000000</v>
      </c>
      <c r="O76" s="565">
        <v>20000000</v>
      </c>
      <c r="P76" s="642" t="s">
        <v>111</v>
      </c>
      <c r="Q76" s="643"/>
      <c r="R76" s="644"/>
      <c r="S76" s="95" t="s">
        <v>155</v>
      </c>
      <c r="T76" s="82" t="s">
        <v>58</v>
      </c>
      <c r="U76" s="337">
        <v>1</v>
      </c>
      <c r="V76" s="472">
        <v>1</v>
      </c>
      <c r="W76" s="472">
        <f t="shared" si="75"/>
        <v>1</v>
      </c>
      <c r="X76" s="566">
        <f t="shared" si="76"/>
        <v>1</v>
      </c>
      <c r="Y76" s="537">
        <f t="shared" si="77"/>
        <v>1</v>
      </c>
      <c r="AA76" s="413">
        <v>0</v>
      </c>
      <c r="AB76" s="413">
        <v>0</v>
      </c>
      <c r="AC76" s="473">
        <v>0</v>
      </c>
      <c r="AD76" s="537">
        <f t="shared" si="78"/>
        <v>0</v>
      </c>
      <c r="AE76" s="413">
        <v>0</v>
      </c>
      <c r="AF76" s="413">
        <v>0</v>
      </c>
      <c r="AG76" s="536">
        <v>0</v>
      </c>
      <c r="AH76" s="537">
        <f t="shared" si="79"/>
        <v>0</v>
      </c>
      <c r="AI76" s="413">
        <f t="shared" si="80"/>
        <v>1</v>
      </c>
      <c r="AJ76" s="413">
        <f t="shared" si="81"/>
        <v>1</v>
      </c>
      <c r="AK76" s="566">
        <f t="shared" si="82"/>
        <v>1</v>
      </c>
      <c r="AL76" s="537">
        <f t="shared" si="83"/>
        <v>1</v>
      </c>
      <c r="AM76" s="534">
        <v>0</v>
      </c>
      <c r="AN76" s="534">
        <v>0</v>
      </c>
      <c r="AO76" s="460">
        <v>0</v>
      </c>
      <c r="AP76" s="537">
        <f t="shared" si="84"/>
        <v>0</v>
      </c>
    </row>
    <row r="77" spans="1:42" s="49" customFormat="1" ht="156" customHeight="1">
      <c r="A77" s="74" t="s">
        <v>330</v>
      </c>
      <c r="B77" s="634" t="s">
        <v>84</v>
      </c>
      <c r="C77" s="634"/>
      <c r="D77" s="569" t="s">
        <v>1240</v>
      </c>
      <c r="E77" s="510" t="s">
        <v>314</v>
      </c>
      <c r="F77" s="1296" t="s">
        <v>785</v>
      </c>
      <c r="G77" s="1297"/>
      <c r="H77" s="1279" t="s">
        <v>1230</v>
      </c>
      <c r="I77" s="1280"/>
      <c r="J77" s="1281"/>
      <c r="K77" s="567" t="d">
        <v>2019-01-28</v>
      </c>
      <c r="L77" s="567" t="d">
        <v>2019-07-22</v>
      </c>
      <c r="M77" s="570" t="s">
        <v>1860</v>
      </c>
      <c r="N77" s="565">
        <v>20000000</v>
      </c>
      <c r="O77" s="565">
        <v>20000000</v>
      </c>
      <c r="P77" s="642" t="s">
        <v>111</v>
      </c>
      <c r="Q77" s="643"/>
      <c r="R77" s="644"/>
      <c r="S77" s="95" t="s">
        <v>155</v>
      </c>
      <c r="T77" s="82" t="s">
        <v>58</v>
      </c>
      <c r="U77" s="337">
        <v>1</v>
      </c>
      <c r="V77" s="472">
        <v>1</v>
      </c>
      <c r="W77" s="472">
        <f t="shared" si="75"/>
        <v>1</v>
      </c>
      <c r="X77" s="566">
        <f t="shared" si="76"/>
        <v>1</v>
      </c>
      <c r="Y77" s="537">
        <f t="shared" si="77"/>
        <v>1</v>
      </c>
      <c r="AA77" s="413">
        <v>0</v>
      </c>
      <c r="AB77" s="413">
        <v>0</v>
      </c>
      <c r="AC77" s="473">
        <v>0</v>
      </c>
      <c r="AD77" s="537">
        <f t="shared" si="78"/>
        <v>0</v>
      </c>
      <c r="AE77" s="413">
        <v>0</v>
      </c>
      <c r="AF77" s="413">
        <v>0</v>
      </c>
      <c r="AG77" s="536">
        <v>0</v>
      </c>
      <c r="AH77" s="537">
        <f t="shared" si="79"/>
        <v>0</v>
      </c>
      <c r="AI77" s="413">
        <f t="shared" si="80"/>
        <v>1</v>
      </c>
      <c r="AJ77" s="413">
        <f t="shared" si="81"/>
        <v>1</v>
      </c>
      <c r="AK77" s="566">
        <f t="shared" si="82"/>
        <v>1</v>
      </c>
      <c r="AL77" s="537">
        <f t="shared" si="83"/>
        <v>1</v>
      </c>
      <c r="AM77" s="534">
        <v>0</v>
      </c>
      <c r="AN77" s="534">
        <v>0</v>
      </c>
      <c r="AO77" s="460">
        <v>0</v>
      </c>
      <c r="AP77" s="537">
        <f t="shared" si="84"/>
        <v>0</v>
      </c>
    </row>
    <row r="78" spans="1:42" s="49" customFormat="1" ht="156" customHeight="1">
      <c r="A78" s="74" t="s">
        <v>330</v>
      </c>
      <c r="B78" s="634" t="s">
        <v>84</v>
      </c>
      <c r="C78" s="634"/>
      <c r="D78" s="569" t="s">
        <v>1240</v>
      </c>
      <c r="E78" s="510" t="s">
        <v>314</v>
      </c>
      <c r="F78" s="1296" t="s">
        <v>785</v>
      </c>
      <c r="G78" s="1297"/>
      <c r="H78" s="1279" t="s">
        <v>1231</v>
      </c>
      <c r="I78" s="1280"/>
      <c r="J78" s="1281"/>
      <c r="K78" s="567" t="d">
        <v>2019-01-28</v>
      </c>
      <c r="L78" s="567" t="d">
        <v>2019-07-03</v>
      </c>
      <c r="M78" s="570" t="s">
        <v>1861</v>
      </c>
      <c r="N78" s="565">
        <v>10000000</v>
      </c>
      <c r="O78" s="565">
        <v>10000000</v>
      </c>
      <c r="P78" s="642" t="s">
        <v>111</v>
      </c>
      <c r="Q78" s="643"/>
      <c r="R78" s="644"/>
      <c r="S78" s="95" t="s">
        <v>155</v>
      </c>
      <c r="T78" s="82" t="s">
        <v>58</v>
      </c>
      <c r="U78" s="337">
        <v>1</v>
      </c>
      <c r="V78" s="472">
        <v>1</v>
      </c>
      <c r="W78" s="472">
        <f t="shared" si="75"/>
        <v>1</v>
      </c>
      <c r="X78" s="566">
        <f t="shared" si="76"/>
        <v>1</v>
      </c>
      <c r="Y78" s="537">
        <f t="shared" si="77"/>
        <v>1</v>
      </c>
      <c r="AA78" s="413">
        <v>0</v>
      </c>
      <c r="AB78" s="413">
        <v>0</v>
      </c>
      <c r="AC78" s="473">
        <v>0</v>
      </c>
      <c r="AD78" s="537">
        <f t="shared" si="78"/>
        <v>0</v>
      </c>
      <c r="AE78" s="413">
        <v>0</v>
      </c>
      <c r="AF78" s="413">
        <v>0</v>
      </c>
      <c r="AG78" s="536">
        <v>0</v>
      </c>
      <c r="AH78" s="537">
        <f t="shared" si="79"/>
        <v>0</v>
      </c>
      <c r="AI78" s="413">
        <f t="shared" si="80"/>
        <v>1</v>
      </c>
      <c r="AJ78" s="413">
        <f t="shared" si="81"/>
        <v>1</v>
      </c>
      <c r="AK78" s="566">
        <f t="shared" si="82"/>
        <v>1</v>
      </c>
      <c r="AL78" s="537">
        <f t="shared" si="83"/>
        <v>1</v>
      </c>
      <c r="AM78" s="534">
        <v>0</v>
      </c>
      <c r="AN78" s="534">
        <v>0</v>
      </c>
      <c r="AO78" s="460">
        <v>0</v>
      </c>
      <c r="AP78" s="537">
        <f t="shared" si="84"/>
        <v>0</v>
      </c>
    </row>
    <row r="79" spans="1:42" s="49" customFormat="1" ht="156" customHeight="1">
      <c r="A79" s="74" t="s">
        <v>330</v>
      </c>
      <c r="B79" s="634" t="s">
        <v>84</v>
      </c>
      <c r="C79" s="634"/>
      <c r="D79" s="569" t="s">
        <v>1240</v>
      </c>
      <c r="E79" s="510" t="s">
        <v>314</v>
      </c>
      <c r="F79" s="1296" t="s">
        <v>785</v>
      </c>
      <c r="G79" s="1297"/>
      <c r="H79" s="1279" t="s">
        <v>1231</v>
      </c>
      <c r="I79" s="1280"/>
      <c r="J79" s="1281"/>
      <c r="K79" s="567" t="d">
        <v>2019-01-28</v>
      </c>
      <c r="L79" s="567" t="d">
        <v>2019-07-03</v>
      </c>
      <c r="M79" s="570" t="s">
        <v>1862</v>
      </c>
      <c r="N79" s="565">
        <v>10000000</v>
      </c>
      <c r="O79" s="565">
        <v>10000000</v>
      </c>
      <c r="P79" s="642" t="s">
        <v>111</v>
      </c>
      <c r="Q79" s="643"/>
      <c r="R79" s="644"/>
      <c r="S79" s="95" t="s">
        <v>155</v>
      </c>
      <c r="T79" s="82" t="s">
        <v>58</v>
      </c>
      <c r="U79" s="337">
        <v>1</v>
      </c>
      <c r="V79" s="472">
        <v>1</v>
      </c>
      <c r="W79" s="472">
        <f t="shared" si="75"/>
        <v>1</v>
      </c>
      <c r="X79" s="566">
        <f t="shared" si="76"/>
        <v>1</v>
      </c>
      <c r="Y79" s="537">
        <f t="shared" si="77"/>
        <v>1</v>
      </c>
      <c r="AA79" s="413">
        <v>0</v>
      </c>
      <c r="AB79" s="413">
        <v>0</v>
      </c>
      <c r="AC79" s="473">
        <v>0</v>
      </c>
      <c r="AD79" s="537">
        <f t="shared" si="78"/>
        <v>0</v>
      </c>
      <c r="AE79" s="413">
        <v>0</v>
      </c>
      <c r="AF79" s="413">
        <v>0</v>
      </c>
      <c r="AG79" s="536">
        <v>0</v>
      </c>
      <c r="AH79" s="537">
        <f t="shared" si="79"/>
        <v>0</v>
      </c>
      <c r="AI79" s="413">
        <f t="shared" si="80"/>
        <v>1</v>
      </c>
      <c r="AJ79" s="413">
        <f t="shared" si="81"/>
        <v>1</v>
      </c>
      <c r="AK79" s="566">
        <f t="shared" si="82"/>
        <v>1</v>
      </c>
      <c r="AL79" s="537">
        <f t="shared" si="83"/>
        <v>1</v>
      </c>
      <c r="AM79" s="534">
        <v>0</v>
      </c>
      <c r="AN79" s="534">
        <v>0</v>
      </c>
      <c r="AO79" s="460">
        <v>0</v>
      </c>
      <c r="AP79" s="537">
        <f t="shared" si="84"/>
        <v>0</v>
      </c>
    </row>
    <row r="80" spans="1:42" s="49" customFormat="1" ht="156" customHeight="1">
      <c r="A80" s="74" t="s">
        <v>330</v>
      </c>
      <c r="B80" s="634" t="s">
        <v>84</v>
      </c>
      <c r="C80" s="634"/>
      <c r="D80" s="569" t="s">
        <v>1240</v>
      </c>
      <c r="E80" s="510" t="s">
        <v>314</v>
      </c>
      <c r="F80" s="1296" t="s">
        <v>785</v>
      </c>
      <c r="G80" s="1297"/>
      <c r="H80" s="1279" t="s">
        <v>1231</v>
      </c>
      <c r="I80" s="1280"/>
      <c r="J80" s="1281"/>
      <c r="K80" s="567" t="d">
        <v>2019-01-28</v>
      </c>
      <c r="L80" s="567" t="d">
        <v>2019-07-03</v>
      </c>
      <c r="M80" s="570" t="s">
        <v>1863</v>
      </c>
      <c r="N80" s="565">
        <v>10000000</v>
      </c>
      <c r="O80" s="565">
        <v>10000000</v>
      </c>
      <c r="P80" s="642" t="s">
        <v>111</v>
      </c>
      <c r="Q80" s="643"/>
      <c r="R80" s="644"/>
      <c r="S80" s="95" t="s">
        <v>155</v>
      </c>
      <c r="T80" s="82" t="s">
        <v>58</v>
      </c>
      <c r="U80" s="337">
        <v>1</v>
      </c>
      <c r="V80" s="472">
        <v>1</v>
      </c>
      <c r="W80" s="472">
        <f t="shared" si="75"/>
        <v>1</v>
      </c>
      <c r="X80" s="566">
        <f t="shared" si="76"/>
        <v>1</v>
      </c>
      <c r="Y80" s="537">
        <f t="shared" si="77"/>
        <v>1</v>
      </c>
      <c r="AA80" s="413">
        <v>0</v>
      </c>
      <c r="AB80" s="413">
        <v>0</v>
      </c>
      <c r="AC80" s="473">
        <v>0</v>
      </c>
      <c r="AD80" s="537">
        <f t="shared" si="78"/>
        <v>0</v>
      </c>
      <c r="AE80" s="413">
        <v>0</v>
      </c>
      <c r="AF80" s="413">
        <v>0</v>
      </c>
      <c r="AG80" s="536">
        <v>0</v>
      </c>
      <c r="AH80" s="537">
        <f t="shared" si="79"/>
        <v>0</v>
      </c>
      <c r="AI80" s="413">
        <f t="shared" si="80"/>
        <v>1</v>
      </c>
      <c r="AJ80" s="413">
        <f t="shared" si="81"/>
        <v>1</v>
      </c>
      <c r="AK80" s="566">
        <f t="shared" si="82"/>
        <v>1</v>
      </c>
      <c r="AL80" s="537">
        <f t="shared" si="83"/>
        <v>1</v>
      </c>
      <c r="AM80" s="534">
        <v>0</v>
      </c>
      <c r="AN80" s="534">
        <v>0</v>
      </c>
      <c r="AO80" s="460">
        <v>0</v>
      </c>
      <c r="AP80" s="537">
        <f t="shared" si="84"/>
        <v>0</v>
      </c>
    </row>
    <row r="81" spans="1:42" s="49" customFormat="1" ht="156" customHeight="1">
      <c r="A81" s="74" t="s">
        <v>330</v>
      </c>
      <c r="B81" s="634" t="s">
        <v>84</v>
      </c>
      <c r="C81" s="634"/>
      <c r="D81" s="569" t="s">
        <v>1240</v>
      </c>
      <c r="E81" s="510" t="s">
        <v>314</v>
      </c>
      <c r="F81" s="1296" t="s">
        <v>785</v>
      </c>
      <c r="G81" s="1297"/>
      <c r="H81" s="1279" t="s">
        <v>1231</v>
      </c>
      <c r="I81" s="1280"/>
      <c r="J81" s="1281"/>
      <c r="K81" s="567" t="d">
        <v>2019-01-28</v>
      </c>
      <c r="L81" s="567" t="d">
        <v>2019-07-03</v>
      </c>
      <c r="M81" s="570" t="s">
        <v>1864</v>
      </c>
      <c r="N81" s="565">
        <v>10000000</v>
      </c>
      <c r="O81" s="565">
        <v>10000000</v>
      </c>
      <c r="P81" s="642" t="s">
        <v>111</v>
      </c>
      <c r="Q81" s="643"/>
      <c r="R81" s="644"/>
      <c r="S81" s="95" t="s">
        <v>155</v>
      </c>
      <c r="T81" s="82" t="s">
        <v>58</v>
      </c>
      <c r="U81" s="337">
        <v>1</v>
      </c>
      <c r="V81" s="472">
        <v>1</v>
      </c>
      <c r="W81" s="472">
        <f t="shared" si="75"/>
        <v>1</v>
      </c>
      <c r="X81" s="566">
        <f t="shared" si="76"/>
        <v>1</v>
      </c>
      <c r="Y81" s="537">
        <f t="shared" si="77"/>
        <v>1</v>
      </c>
      <c r="AA81" s="413">
        <v>0</v>
      </c>
      <c r="AB81" s="413">
        <v>0</v>
      </c>
      <c r="AC81" s="473">
        <v>0</v>
      </c>
      <c r="AD81" s="537">
        <f t="shared" si="78"/>
        <v>0</v>
      </c>
      <c r="AE81" s="413">
        <v>0</v>
      </c>
      <c r="AF81" s="413">
        <v>0</v>
      </c>
      <c r="AG81" s="536">
        <v>0</v>
      </c>
      <c r="AH81" s="537">
        <f t="shared" si="79"/>
        <v>0</v>
      </c>
      <c r="AI81" s="413">
        <f t="shared" si="80"/>
        <v>1</v>
      </c>
      <c r="AJ81" s="413">
        <f t="shared" si="81"/>
        <v>1</v>
      </c>
      <c r="AK81" s="566">
        <f t="shared" si="82"/>
        <v>1</v>
      </c>
      <c r="AL81" s="537">
        <f t="shared" si="83"/>
        <v>1</v>
      </c>
      <c r="AM81" s="534">
        <v>0</v>
      </c>
      <c r="AN81" s="534">
        <v>0</v>
      </c>
      <c r="AO81" s="460">
        <v>0</v>
      </c>
      <c r="AP81" s="537">
        <f t="shared" si="84"/>
        <v>0</v>
      </c>
    </row>
    <row r="82" spans="1:42" s="49" customFormat="1" ht="156" customHeight="1">
      <c r="A82" s="74" t="s">
        <v>330</v>
      </c>
      <c r="B82" s="634" t="s">
        <v>84</v>
      </c>
      <c r="C82" s="634"/>
      <c r="D82" s="569" t="s">
        <v>1240</v>
      </c>
      <c r="E82" s="510" t="s">
        <v>314</v>
      </c>
      <c r="F82" s="1296" t="s">
        <v>785</v>
      </c>
      <c r="G82" s="1297"/>
      <c r="H82" s="1279" t="s">
        <v>1231</v>
      </c>
      <c r="I82" s="1280"/>
      <c r="J82" s="1281"/>
      <c r="K82" s="567" t="d">
        <v>2019-01-28</v>
      </c>
      <c r="L82" s="567" t="d">
        <v>2019-07-03</v>
      </c>
      <c r="M82" s="570" t="s">
        <v>1865</v>
      </c>
      <c r="N82" s="565">
        <v>10000000</v>
      </c>
      <c r="O82" s="565">
        <v>10000000</v>
      </c>
      <c r="P82" s="642" t="s">
        <v>111</v>
      </c>
      <c r="Q82" s="643"/>
      <c r="R82" s="644"/>
      <c r="S82" s="95" t="s">
        <v>155</v>
      </c>
      <c r="T82" s="82" t="s">
        <v>58</v>
      </c>
      <c r="U82" s="337">
        <v>1</v>
      </c>
      <c r="V82" s="472">
        <v>1</v>
      </c>
      <c r="W82" s="472">
        <f t="shared" si="75"/>
        <v>1</v>
      </c>
      <c r="X82" s="566">
        <f t="shared" si="76"/>
        <v>1</v>
      </c>
      <c r="Y82" s="537">
        <f t="shared" si="77"/>
        <v>1</v>
      </c>
      <c r="AA82" s="413">
        <v>0</v>
      </c>
      <c r="AB82" s="413">
        <v>0</v>
      </c>
      <c r="AC82" s="473">
        <v>0</v>
      </c>
      <c r="AD82" s="537">
        <f t="shared" si="78"/>
        <v>0</v>
      </c>
      <c r="AE82" s="413">
        <v>0</v>
      </c>
      <c r="AF82" s="413">
        <v>0</v>
      </c>
      <c r="AG82" s="536">
        <v>0</v>
      </c>
      <c r="AH82" s="537">
        <f t="shared" si="79"/>
        <v>0</v>
      </c>
      <c r="AI82" s="413">
        <f t="shared" si="80"/>
        <v>1</v>
      </c>
      <c r="AJ82" s="413">
        <f t="shared" si="81"/>
        <v>1</v>
      </c>
      <c r="AK82" s="566">
        <f t="shared" si="82"/>
        <v>1</v>
      </c>
      <c r="AL82" s="537">
        <f t="shared" si="83"/>
        <v>1</v>
      </c>
      <c r="AM82" s="534">
        <v>0</v>
      </c>
      <c r="AN82" s="534">
        <v>0</v>
      </c>
      <c r="AO82" s="460">
        <v>0</v>
      </c>
      <c r="AP82" s="537">
        <f t="shared" si="84"/>
        <v>0</v>
      </c>
    </row>
    <row r="83" spans="1:42" s="49" customFormat="1" ht="156" customHeight="1">
      <c r="A83" s="74" t="s">
        <v>330</v>
      </c>
      <c r="B83" s="634" t="s">
        <v>84</v>
      </c>
      <c r="C83" s="634"/>
      <c r="D83" s="569" t="s">
        <v>1240</v>
      </c>
      <c r="E83" s="510" t="s">
        <v>314</v>
      </c>
      <c r="F83" s="1296" t="s">
        <v>785</v>
      </c>
      <c r="G83" s="1297"/>
      <c r="H83" s="1279" t="s">
        <v>1232</v>
      </c>
      <c r="I83" s="1280"/>
      <c r="J83" s="1281"/>
      <c r="K83" s="567" t="d">
        <v>2019-01-28</v>
      </c>
      <c r="L83" s="567" t="d">
        <v>2019-07-22</v>
      </c>
      <c r="M83" s="570" t="s">
        <v>1866</v>
      </c>
      <c r="N83" s="565">
        <v>15000000</v>
      </c>
      <c r="O83" s="565">
        <v>15000000</v>
      </c>
      <c r="P83" s="642" t="s">
        <v>111</v>
      </c>
      <c r="Q83" s="643"/>
      <c r="R83" s="644"/>
      <c r="S83" s="95" t="s">
        <v>155</v>
      </c>
      <c r="T83" s="82" t="s">
        <v>58</v>
      </c>
      <c r="U83" s="337">
        <v>1</v>
      </c>
      <c r="V83" s="472">
        <v>1</v>
      </c>
      <c r="W83" s="472">
        <f t="shared" si="75"/>
        <v>1</v>
      </c>
      <c r="X83" s="566">
        <f t="shared" si="76"/>
        <v>1</v>
      </c>
      <c r="Y83" s="537">
        <f t="shared" si="77"/>
        <v>1</v>
      </c>
      <c r="AA83" s="413">
        <v>0</v>
      </c>
      <c r="AB83" s="413">
        <v>0</v>
      </c>
      <c r="AC83" s="473">
        <v>0</v>
      </c>
      <c r="AD83" s="537">
        <f t="shared" si="78"/>
        <v>0</v>
      </c>
      <c r="AE83" s="413">
        <v>0</v>
      </c>
      <c r="AF83" s="413">
        <v>0</v>
      </c>
      <c r="AG83" s="536">
        <v>0</v>
      </c>
      <c r="AH83" s="537">
        <f t="shared" si="79"/>
        <v>0</v>
      </c>
      <c r="AI83" s="413">
        <f t="shared" si="80"/>
        <v>1</v>
      </c>
      <c r="AJ83" s="413">
        <f t="shared" si="81"/>
        <v>1</v>
      </c>
      <c r="AK83" s="566">
        <f t="shared" si="82"/>
        <v>1</v>
      </c>
      <c r="AL83" s="537">
        <f t="shared" si="83"/>
        <v>1</v>
      </c>
      <c r="AM83" s="534">
        <v>0</v>
      </c>
      <c r="AN83" s="534">
        <v>0</v>
      </c>
      <c r="AO83" s="460">
        <v>0</v>
      </c>
      <c r="AP83" s="537">
        <f t="shared" si="84"/>
        <v>0</v>
      </c>
    </row>
    <row r="84" spans="1:42" s="49" customFormat="1" ht="156" customHeight="1">
      <c r="A84" s="74" t="s">
        <v>330</v>
      </c>
      <c r="B84" s="634" t="s">
        <v>84</v>
      </c>
      <c r="C84" s="634"/>
      <c r="D84" s="569" t="s">
        <v>1240</v>
      </c>
      <c r="E84" s="510" t="s">
        <v>314</v>
      </c>
      <c r="F84" s="1296" t="s">
        <v>785</v>
      </c>
      <c r="G84" s="1297"/>
      <c r="H84" s="1279" t="s">
        <v>1233</v>
      </c>
      <c r="I84" s="1280"/>
      <c r="J84" s="1281"/>
      <c r="K84" s="567" t="d">
        <v>2019-01-28</v>
      </c>
      <c r="L84" s="567" t="d">
        <v>2019-07-22</v>
      </c>
      <c r="M84" s="570" t="s">
        <v>1867</v>
      </c>
      <c r="N84" s="565">
        <v>10000000</v>
      </c>
      <c r="O84" s="565">
        <v>10000000</v>
      </c>
      <c r="P84" s="642" t="s">
        <v>111</v>
      </c>
      <c r="Q84" s="643"/>
      <c r="R84" s="644"/>
      <c r="S84" s="95" t="s">
        <v>155</v>
      </c>
      <c r="T84" s="82" t="s">
        <v>58</v>
      </c>
      <c r="U84" s="337">
        <v>1</v>
      </c>
      <c r="V84" s="472">
        <v>1</v>
      </c>
      <c r="W84" s="472">
        <f t="shared" si="75"/>
        <v>1</v>
      </c>
      <c r="X84" s="566">
        <f t="shared" si="76"/>
        <v>1</v>
      </c>
      <c r="Y84" s="537">
        <f t="shared" si="77"/>
        <v>1</v>
      </c>
      <c r="AA84" s="413">
        <v>0</v>
      </c>
      <c r="AB84" s="413">
        <v>0</v>
      </c>
      <c r="AC84" s="473">
        <v>0</v>
      </c>
      <c r="AD84" s="537">
        <f t="shared" si="78"/>
        <v>0</v>
      </c>
      <c r="AE84" s="413">
        <v>0</v>
      </c>
      <c r="AF84" s="413">
        <v>0</v>
      </c>
      <c r="AG84" s="536">
        <v>0</v>
      </c>
      <c r="AH84" s="537">
        <f t="shared" si="79"/>
        <v>0</v>
      </c>
      <c r="AI84" s="413">
        <f t="shared" si="80"/>
        <v>1</v>
      </c>
      <c r="AJ84" s="413">
        <f t="shared" si="81"/>
        <v>1</v>
      </c>
      <c r="AK84" s="566">
        <f t="shared" si="82"/>
        <v>1</v>
      </c>
      <c r="AL84" s="537">
        <f t="shared" si="83"/>
        <v>1</v>
      </c>
      <c r="AM84" s="534">
        <v>0</v>
      </c>
      <c r="AN84" s="534">
        <v>0</v>
      </c>
      <c r="AO84" s="460">
        <v>0</v>
      </c>
      <c r="AP84" s="537">
        <f t="shared" si="84"/>
        <v>0</v>
      </c>
    </row>
    <row r="85" spans="1:42" s="49" customFormat="1" ht="156" customHeight="1">
      <c r="A85" s="74" t="s">
        <v>330</v>
      </c>
      <c r="B85" s="634" t="s">
        <v>84</v>
      </c>
      <c r="C85" s="634"/>
      <c r="D85" s="569" t="s">
        <v>1240</v>
      </c>
      <c r="E85" s="510" t="s">
        <v>314</v>
      </c>
      <c r="F85" s="1296" t="s">
        <v>785</v>
      </c>
      <c r="G85" s="1297"/>
      <c r="H85" s="1279" t="s">
        <v>1233</v>
      </c>
      <c r="I85" s="1280"/>
      <c r="J85" s="1281"/>
      <c r="K85" s="567" t="d">
        <v>2019-01-28</v>
      </c>
      <c r="L85" s="567" t="d">
        <v>2019-07-22</v>
      </c>
      <c r="M85" s="570" t="s">
        <v>1868</v>
      </c>
      <c r="N85" s="565">
        <v>10000000</v>
      </c>
      <c r="O85" s="565">
        <v>10000000</v>
      </c>
      <c r="P85" s="642" t="s">
        <v>111</v>
      </c>
      <c r="Q85" s="643"/>
      <c r="R85" s="644"/>
      <c r="S85" s="95" t="s">
        <v>155</v>
      </c>
      <c r="T85" s="82" t="s">
        <v>58</v>
      </c>
      <c r="U85" s="337">
        <v>1</v>
      </c>
      <c r="V85" s="472">
        <v>1</v>
      </c>
      <c r="W85" s="472">
        <f t="shared" si="75"/>
        <v>1</v>
      </c>
      <c r="X85" s="566">
        <f t="shared" si="76"/>
        <v>1</v>
      </c>
      <c r="Y85" s="537">
        <f t="shared" si="77"/>
        <v>1</v>
      </c>
      <c r="AA85" s="413">
        <v>0</v>
      </c>
      <c r="AB85" s="413">
        <v>0</v>
      </c>
      <c r="AC85" s="473">
        <v>0</v>
      </c>
      <c r="AD85" s="537">
        <f t="shared" si="78"/>
        <v>0</v>
      </c>
      <c r="AE85" s="413">
        <v>0</v>
      </c>
      <c r="AF85" s="413">
        <v>0</v>
      </c>
      <c r="AG85" s="536">
        <v>0</v>
      </c>
      <c r="AH85" s="537">
        <f t="shared" si="79"/>
        <v>0</v>
      </c>
      <c r="AI85" s="413">
        <f t="shared" si="80"/>
        <v>1</v>
      </c>
      <c r="AJ85" s="413">
        <f t="shared" si="81"/>
        <v>1</v>
      </c>
      <c r="AK85" s="566">
        <f t="shared" si="82"/>
        <v>1</v>
      </c>
      <c r="AL85" s="537">
        <f t="shared" si="83"/>
        <v>1</v>
      </c>
      <c r="AM85" s="534">
        <v>0</v>
      </c>
      <c r="AN85" s="534">
        <v>0</v>
      </c>
      <c r="AO85" s="460">
        <v>0</v>
      </c>
      <c r="AP85" s="537">
        <f t="shared" si="84"/>
        <v>0</v>
      </c>
    </row>
    <row r="86" spans="1:42" s="49" customFormat="1" ht="184.5" customHeight="1">
      <c r="A86" s="74" t="s">
        <v>330</v>
      </c>
      <c r="B86" s="634" t="s">
        <v>84</v>
      </c>
      <c r="C86" s="634"/>
      <c r="D86" s="569" t="s">
        <v>1240</v>
      </c>
      <c r="E86" s="510" t="s">
        <v>314</v>
      </c>
      <c r="F86" s="1296" t="s">
        <v>785</v>
      </c>
      <c r="G86" s="1297"/>
      <c r="H86" s="1279" t="s">
        <v>1234</v>
      </c>
      <c r="I86" s="1280"/>
      <c r="J86" s="1281"/>
      <c r="K86" s="567" t="d">
        <v>2019-01-28</v>
      </c>
      <c r="L86" s="567" t="d">
        <v>2019-06-13</v>
      </c>
      <c r="M86" s="570" t="s">
        <v>1869</v>
      </c>
      <c r="N86" s="565">
        <v>11500000</v>
      </c>
      <c r="O86" s="565">
        <v>11500000</v>
      </c>
      <c r="P86" s="642" t="s">
        <v>111</v>
      </c>
      <c r="Q86" s="643"/>
      <c r="R86" s="644"/>
      <c r="S86" s="95" t="s">
        <v>155</v>
      </c>
      <c r="T86" s="82" t="s">
        <v>58</v>
      </c>
      <c r="U86" s="337">
        <v>1</v>
      </c>
      <c r="V86" s="472">
        <v>1</v>
      </c>
      <c r="W86" s="472">
        <f t="shared" ref="W86:W93" si="85">O86/N86</f>
        <v>1</v>
      </c>
      <c r="X86" s="566">
        <f t="shared" ref="X86:X93" si="86">W86/V86</f>
        <v>1</v>
      </c>
      <c r="Y86" s="537">
        <f t="shared" ref="Y86:Y93" si="87">X86</f>
        <v>1</v>
      </c>
      <c r="AA86" s="413">
        <v>0</v>
      </c>
      <c r="AB86" s="413">
        <v>0</v>
      </c>
      <c r="AC86" s="473">
        <v>0</v>
      </c>
      <c r="AD86" s="537">
        <f t="shared" ref="AD86:AD93" si="88">AC86</f>
        <v>0</v>
      </c>
      <c r="AE86" s="413">
        <f t="shared" ref="AE86:AF91" si="89">V86</f>
        <v>1</v>
      </c>
      <c r="AF86" s="413">
        <f t="shared" si="89"/>
        <v>1</v>
      </c>
      <c r="AG86" s="536">
        <f t="shared" ref="AG86:AG91" si="90">AF86/AE86</f>
        <v>1</v>
      </c>
      <c r="AH86" s="537">
        <f t="shared" ref="AH86:AH93" si="91">AG86</f>
        <v>1</v>
      </c>
      <c r="AI86" s="534">
        <v>0</v>
      </c>
      <c r="AJ86" s="534">
        <v>0</v>
      </c>
      <c r="AK86" s="460">
        <v>0</v>
      </c>
      <c r="AL86" s="537">
        <f t="shared" ref="AL86:AL93" si="92">AK86</f>
        <v>0</v>
      </c>
      <c r="AM86" s="534">
        <v>0</v>
      </c>
      <c r="AN86" s="534">
        <v>0</v>
      </c>
      <c r="AO86" s="460">
        <v>0</v>
      </c>
      <c r="AP86" s="537">
        <f t="shared" ref="AP86:AP93" si="93">AO86</f>
        <v>0</v>
      </c>
    </row>
    <row r="87" spans="1:42" s="49" customFormat="1" ht="172.5" customHeight="1">
      <c r="A87" s="74" t="s">
        <v>330</v>
      </c>
      <c r="B87" s="634" t="s">
        <v>84</v>
      </c>
      <c r="C87" s="634"/>
      <c r="D87" s="569" t="s">
        <v>1240</v>
      </c>
      <c r="E87" s="510" t="s">
        <v>314</v>
      </c>
      <c r="F87" s="1296" t="s">
        <v>785</v>
      </c>
      <c r="G87" s="1297"/>
      <c r="H87" s="1279" t="s">
        <v>1234</v>
      </c>
      <c r="I87" s="1280"/>
      <c r="J87" s="1281"/>
      <c r="K87" s="567" t="d">
        <v>2019-01-28</v>
      </c>
      <c r="L87" s="567" t="d">
        <v>2019-06-17</v>
      </c>
      <c r="M87" s="570" t="s">
        <v>1870</v>
      </c>
      <c r="N87" s="565">
        <v>11500000</v>
      </c>
      <c r="O87" s="565">
        <v>11500000</v>
      </c>
      <c r="P87" s="642" t="s">
        <v>111</v>
      </c>
      <c r="Q87" s="643"/>
      <c r="R87" s="644"/>
      <c r="S87" s="95" t="s">
        <v>155</v>
      </c>
      <c r="T87" s="82" t="s">
        <v>58</v>
      </c>
      <c r="U87" s="337">
        <v>1</v>
      </c>
      <c r="V87" s="472">
        <v>1</v>
      </c>
      <c r="W87" s="472">
        <f t="shared" si="85"/>
        <v>1</v>
      </c>
      <c r="X87" s="566">
        <f t="shared" si="86"/>
        <v>1</v>
      </c>
      <c r="Y87" s="537">
        <f t="shared" si="87"/>
        <v>1</v>
      </c>
      <c r="AA87" s="413">
        <v>0</v>
      </c>
      <c r="AB87" s="413">
        <v>0</v>
      </c>
      <c r="AC87" s="473">
        <v>0</v>
      </c>
      <c r="AD87" s="537">
        <f t="shared" si="88"/>
        <v>0</v>
      </c>
      <c r="AE87" s="413">
        <f t="shared" si="89"/>
        <v>1</v>
      </c>
      <c r="AF87" s="413">
        <f t="shared" si="89"/>
        <v>1</v>
      </c>
      <c r="AG87" s="536">
        <f t="shared" si="90"/>
        <v>1</v>
      </c>
      <c r="AH87" s="537">
        <f t="shared" si="91"/>
        <v>1</v>
      </c>
      <c r="AI87" s="534">
        <v>0</v>
      </c>
      <c r="AJ87" s="534">
        <v>0</v>
      </c>
      <c r="AK87" s="460">
        <v>0</v>
      </c>
      <c r="AL87" s="537">
        <f t="shared" si="92"/>
        <v>0</v>
      </c>
      <c r="AM87" s="534">
        <v>0</v>
      </c>
      <c r="AN87" s="534">
        <v>0</v>
      </c>
      <c r="AO87" s="460">
        <v>0</v>
      </c>
      <c r="AP87" s="537">
        <f t="shared" si="93"/>
        <v>0</v>
      </c>
    </row>
    <row r="88" spans="1:42" s="49" customFormat="1" ht="172.5" customHeight="1">
      <c r="A88" s="74" t="s">
        <v>330</v>
      </c>
      <c r="B88" s="634" t="s">
        <v>84</v>
      </c>
      <c r="C88" s="634"/>
      <c r="D88" s="569" t="s">
        <v>1240</v>
      </c>
      <c r="E88" s="510" t="s">
        <v>314</v>
      </c>
      <c r="F88" s="1296" t="s">
        <v>785</v>
      </c>
      <c r="G88" s="1297"/>
      <c r="H88" s="1279" t="s">
        <v>1234</v>
      </c>
      <c r="I88" s="1280"/>
      <c r="J88" s="1281"/>
      <c r="K88" s="567" t="d">
        <v>2019-01-28</v>
      </c>
      <c r="L88" s="567" t="d">
        <v>2019-06-17</v>
      </c>
      <c r="M88" s="570" t="s">
        <v>1871</v>
      </c>
      <c r="N88" s="565">
        <v>11500000</v>
      </c>
      <c r="O88" s="565">
        <v>11500000</v>
      </c>
      <c r="P88" s="642" t="s">
        <v>111</v>
      </c>
      <c r="Q88" s="643"/>
      <c r="R88" s="644"/>
      <c r="S88" s="95" t="s">
        <v>155</v>
      </c>
      <c r="T88" s="82" t="s">
        <v>58</v>
      </c>
      <c r="U88" s="337">
        <v>1</v>
      </c>
      <c r="V88" s="472">
        <v>1</v>
      </c>
      <c r="W88" s="472">
        <f t="shared" si="85"/>
        <v>1</v>
      </c>
      <c r="X88" s="566">
        <f t="shared" si="86"/>
        <v>1</v>
      </c>
      <c r="Y88" s="537">
        <f t="shared" si="87"/>
        <v>1</v>
      </c>
      <c r="AA88" s="413">
        <v>0</v>
      </c>
      <c r="AB88" s="413">
        <v>0</v>
      </c>
      <c r="AC88" s="473">
        <v>0</v>
      </c>
      <c r="AD88" s="537">
        <f t="shared" si="88"/>
        <v>0</v>
      </c>
      <c r="AE88" s="413">
        <f t="shared" si="89"/>
        <v>1</v>
      </c>
      <c r="AF88" s="413">
        <f t="shared" si="89"/>
        <v>1</v>
      </c>
      <c r="AG88" s="536">
        <f t="shared" si="90"/>
        <v>1</v>
      </c>
      <c r="AH88" s="537">
        <f t="shared" si="91"/>
        <v>1</v>
      </c>
      <c r="AI88" s="534">
        <v>0</v>
      </c>
      <c r="AJ88" s="534">
        <v>0</v>
      </c>
      <c r="AK88" s="460">
        <v>0</v>
      </c>
      <c r="AL88" s="537">
        <f t="shared" si="92"/>
        <v>0</v>
      </c>
      <c r="AM88" s="534">
        <v>0</v>
      </c>
      <c r="AN88" s="534">
        <v>0</v>
      </c>
      <c r="AO88" s="460">
        <v>0</v>
      </c>
      <c r="AP88" s="537">
        <f t="shared" si="93"/>
        <v>0</v>
      </c>
    </row>
    <row r="89" spans="1:42" s="49" customFormat="1" ht="172.5" customHeight="1">
      <c r="A89" s="74" t="s">
        <v>330</v>
      </c>
      <c r="B89" s="634" t="s">
        <v>84</v>
      </c>
      <c r="C89" s="634"/>
      <c r="D89" s="569" t="s">
        <v>1240</v>
      </c>
      <c r="E89" s="510" t="s">
        <v>314</v>
      </c>
      <c r="F89" s="1296" t="s">
        <v>785</v>
      </c>
      <c r="G89" s="1297"/>
      <c r="H89" s="1279" t="s">
        <v>1234</v>
      </c>
      <c r="I89" s="1280"/>
      <c r="J89" s="1281"/>
      <c r="K89" s="567" t="d">
        <v>2019-01-28</v>
      </c>
      <c r="L89" s="567" t="d">
        <v>2019-06-19</v>
      </c>
      <c r="M89" s="570" t="s">
        <v>1872</v>
      </c>
      <c r="N89" s="565">
        <v>11500000</v>
      </c>
      <c r="O89" s="565">
        <v>11500000</v>
      </c>
      <c r="P89" s="642" t="s">
        <v>111</v>
      </c>
      <c r="Q89" s="643"/>
      <c r="R89" s="644"/>
      <c r="S89" s="95" t="s">
        <v>155</v>
      </c>
      <c r="T89" s="82" t="s">
        <v>58</v>
      </c>
      <c r="U89" s="337">
        <v>1</v>
      </c>
      <c r="V89" s="472">
        <v>1</v>
      </c>
      <c r="W89" s="472">
        <f t="shared" si="85"/>
        <v>1</v>
      </c>
      <c r="X89" s="566">
        <f t="shared" si="86"/>
        <v>1</v>
      </c>
      <c r="Y89" s="537">
        <f t="shared" si="87"/>
        <v>1</v>
      </c>
      <c r="AA89" s="413">
        <v>0</v>
      </c>
      <c r="AB89" s="413">
        <v>0</v>
      </c>
      <c r="AC89" s="473">
        <v>0</v>
      </c>
      <c r="AD89" s="537">
        <f t="shared" si="88"/>
        <v>0</v>
      </c>
      <c r="AE89" s="413">
        <f t="shared" si="89"/>
        <v>1</v>
      </c>
      <c r="AF89" s="413">
        <f t="shared" si="89"/>
        <v>1</v>
      </c>
      <c r="AG89" s="536">
        <f t="shared" si="90"/>
        <v>1</v>
      </c>
      <c r="AH89" s="537">
        <f t="shared" si="91"/>
        <v>1</v>
      </c>
      <c r="AI89" s="534">
        <v>0</v>
      </c>
      <c r="AJ89" s="534">
        <v>0</v>
      </c>
      <c r="AK89" s="460">
        <v>0</v>
      </c>
      <c r="AL89" s="537">
        <f t="shared" si="92"/>
        <v>0</v>
      </c>
      <c r="AM89" s="534">
        <v>0</v>
      </c>
      <c r="AN89" s="534">
        <v>0</v>
      </c>
      <c r="AO89" s="460">
        <v>0</v>
      </c>
      <c r="AP89" s="537">
        <f t="shared" si="93"/>
        <v>0</v>
      </c>
    </row>
    <row r="90" spans="1:42" s="49" customFormat="1" ht="172.5" customHeight="1">
      <c r="A90" s="74" t="s">
        <v>330</v>
      </c>
      <c r="B90" s="634" t="s">
        <v>84</v>
      </c>
      <c r="C90" s="634"/>
      <c r="D90" s="569" t="s">
        <v>1240</v>
      </c>
      <c r="E90" s="510" t="s">
        <v>314</v>
      </c>
      <c r="F90" s="1296" t="s">
        <v>785</v>
      </c>
      <c r="G90" s="1297"/>
      <c r="H90" s="1279" t="s">
        <v>1234</v>
      </c>
      <c r="I90" s="1280"/>
      <c r="J90" s="1281"/>
      <c r="K90" s="567" t="d">
        <v>2019-01-28</v>
      </c>
      <c r="L90" s="567" t="d">
        <v>2019-06-19</v>
      </c>
      <c r="M90" s="570" t="s">
        <v>1873</v>
      </c>
      <c r="N90" s="565">
        <v>11500000</v>
      </c>
      <c r="O90" s="565">
        <v>11500000</v>
      </c>
      <c r="P90" s="642" t="s">
        <v>111</v>
      </c>
      <c r="Q90" s="643"/>
      <c r="R90" s="644"/>
      <c r="S90" s="95" t="s">
        <v>155</v>
      </c>
      <c r="T90" s="82" t="s">
        <v>58</v>
      </c>
      <c r="U90" s="337">
        <v>1</v>
      </c>
      <c r="V90" s="472">
        <v>1</v>
      </c>
      <c r="W90" s="472">
        <f t="shared" si="85"/>
        <v>1</v>
      </c>
      <c r="X90" s="566">
        <f t="shared" si="86"/>
        <v>1</v>
      </c>
      <c r="Y90" s="537">
        <f t="shared" si="87"/>
        <v>1</v>
      </c>
      <c r="AA90" s="413">
        <v>0</v>
      </c>
      <c r="AB90" s="413">
        <v>0</v>
      </c>
      <c r="AC90" s="473">
        <v>0</v>
      </c>
      <c r="AD90" s="537">
        <f t="shared" si="88"/>
        <v>0</v>
      </c>
      <c r="AE90" s="413">
        <f t="shared" si="89"/>
        <v>1</v>
      </c>
      <c r="AF90" s="413">
        <f t="shared" si="89"/>
        <v>1</v>
      </c>
      <c r="AG90" s="536">
        <f t="shared" si="90"/>
        <v>1</v>
      </c>
      <c r="AH90" s="537">
        <f t="shared" si="91"/>
        <v>1</v>
      </c>
      <c r="AI90" s="534">
        <v>0</v>
      </c>
      <c r="AJ90" s="534">
        <v>0</v>
      </c>
      <c r="AK90" s="460">
        <v>0</v>
      </c>
      <c r="AL90" s="537">
        <f t="shared" si="92"/>
        <v>0</v>
      </c>
      <c r="AM90" s="534">
        <v>0</v>
      </c>
      <c r="AN90" s="534">
        <v>0</v>
      </c>
      <c r="AO90" s="460">
        <v>0</v>
      </c>
      <c r="AP90" s="537">
        <f t="shared" si="93"/>
        <v>0</v>
      </c>
    </row>
    <row r="91" spans="1:42" s="49" customFormat="1" ht="172.5" customHeight="1">
      <c r="A91" s="74" t="s">
        <v>330</v>
      </c>
      <c r="B91" s="634" t="s">
        <v>84</v>
      </c>
      <c r="C91" s="634"/>
      <c r="D91" s="569" t="s">
        <v>1240</v>
      </c>
      <c r="E91" s="510" t="s">
        <v>314</v>
      </c>
      <c r="F91" s="1296" t="s">
        <v>785</v>
      </c>
      <c r="G91" s="1297"/>
      <c r="H91" s="1279" t="s">
        <v>1234</v>
      </c>
      <c r="I91" s="1280"/>
      <c r="J91" s="1281"/>
      <c r="K91" s="567" t="d">
        <v>2019-01-28</v>
      </c>
      <c r="L91" s="567" t="d">
        <v>2019-06-19</v>
      </c>
      <c r="M91" s="570" t="s">
        <v>1874</v>
      </c>
      <c r="N91" s="565">
        <v>11500000</v>
      </c>
      <c r="O91" s="565">
        <v>11500000</v>
      </c>
      <c r="P91" s="642" t="s">
        <v>111</v>
      </c>
      <c r="Q91" s="643"/>
      <c r="R91" s="644"/>
      <c r="S91" s="95" t="s">
        <v>155</v>
      </c>
      <c r="T91" s="82" t="s">
        <v>58</v>
      </c>
      <c r="U91" s="337">
        <v>1</v>
      </c>
      <c r="V91" s="472">
        <v>1</v>
      </c>
      <c r="W91" s="472">
        <f t="shared" si="85"/>
        <v>1</v>
      </c>
      <c r="X91" s="566">
        <f t="shared" si="86"/>
        <v>1</v>
      </c>
      <c r="Y91" s="537">
        <f t="shared" si="87"/>
        <v>1</v>
      </c>
      <c r="AA91" s="413">
        <v>0</v>
      </c>
      <c r="AB91" s="413">
        <v>0</v>
      </c>
      <c r="AC91" s="473">
        <v>0</v>
      </c>
      <c r="AD91" s="537">
        <f t="shared" si="88"/>
        <v>0</v>
      </c>
      <c r="AE91" s="413">
        <f t="shared" si="89"/>
        <v>1</v>
      </c>
      <c r="AF91" s="413">
        <f t="shared" si="89"/>
        <v>1</v>
      </c>
      <c r="AG91" s="536">
        <f t="shared" si="90"/>
        <v>1</v>
      </c>
      <c r="AH91" s="537">
        <f t="shared" si="91"/>
        <v>1</v>
      </c>
      <c r="AI91" s="534">
        <v>0</v>
      </c>
      <c r="AJ91" s="534">
        <v>0</v>
      </c>
      <c r="AK91" s="460">
        <v>0</v>
      </c>
      <c r="AL91" s="537">
        <f t="shared" si="92"/>
        <v>0</v>
      </c>
      <c r="AM91" s="534">
        <v>0</v>
      </c>
      <c r="AN91" s="534">
        <v>0</v>
      </c>
      <c r="AO91" s="460">
        <v>0</v>
      </c>
      <c r="AP91" s="537">
        <f t="shared" si="93"/>
        <v>0</v>
      </c>
    </row>
    <row r="92" spans="1:42" s="49" customFormat="1" ht="156" customHeight="1">
      <c r="A92" s="74" t="s">
        <v>330</v>
      </c>
      <c r="B92" s="634" t="s">
        <v>84</v>
      </c>
      <c r="C92" s="634"/>
      <c r="D92" s="569" t="s">
        <v>1240</v>
      </c>
      <c r="E92" s="510" t="s">
        <v>314</v>
      </c>
      <c r="F92" s="1296" t="s">
        <v>785</v>
      </c>
      <c r="G92" s="1297"/>
      <c r="H92" s="1279" t="s">
        <v>1235</v>
      </c>
      <c r="I92" s="1280"/>
      <c r="J92" s="1281"/>
      <c r="K92" s="567" t="d">
        <v>2019-01-28</v>
      </c>
      <c r="L92" s="567" t="d">
        <v>2019-07-22</v>
      </c>
      <c r="M92" s="570" t="s">
        <v>1875</v>
      </c>
      <c r="N92" s="565">
        <v>20000000</v>
      </c>
      <c r="O92" s="565">
        <v>20000000</v>
      </c>
      <c r="P92" s="642" t="s">
        <v>111</v>
      </c>
      <c r="Q92" s="643"/>
      <c r="R92" s="644"/>
      <c r="S92" s="95" t="s">
        <v>155</v>
      </c>
      <c r="T92" s="82" t="s">
        <v>58</v>
      </c>
      <c r="U92" s="337">
        <v>1</v>
      </c>
      <c r="V92" s="472">
        <v>1</v>
      </c>
      <c r="W92" s="472">
        <f t="shared" si="85"/>
        <v>1</v>
      </c>
      <c r="X92" s="566">
        <f t="shared" si="86"/>
        <v>1</v>
      </c>
      <c r="Y92" s="537">
        <f t="shared" si="87"/>
        <v>1</v>
      </c>
      <c r="AA92" s="413">
        <v>0</v>
      </c>
      <c r="AB92" s="413">
        <v>0</v>
      </c>
      <c r="AC92" s="473">
        <v>0</v>
      </c>
      <c r="AD92" s="537">
        <f t="shared" si="88"/>
        <v>0</v>
      </c>
      <c r="AE92" s="413">
        <v>0</v>
      </c>
      <c r="AF92" s="413">
        <v>0</v>
      </c>
      <c r="AG92" s="536">
        <v>0</v>
      </c>
      <c r="AH92" s="537">
        <f t="shared" si="91"/>
        <v>0</v>
      </c>
      <c r="AI92" s="413">
        <f t="shared" ref="AI92:AI93" si="94">V92</f>
        <v>1</v>
      </c>
      <c r="AJ92" s="413">
        <f t="shared" ref="AJ92:AJ93" si="95">W92</f>
        <v>1</v>
      </c>
      <c r="AK92" s="566">
        <f t="shared" ref="AK92:AK93" si="96">AJ92/AI92</f>
        <v>1</v>
      </c>
      <c r="AL92" s="537">
        <f t="shared" si="92"/>
        <v>1</v>
      </c>
      <c r="AM92" s="534">
        <v>0</v>
      </c>
      <c r="AN92" s="534">
        <v>0</v>
      </c>
      <c r="AO92" s="460">
        <v>0</v>
      </c>
      <c r="AP92" s="537">
        <f t="shared" si="93"/>
        <v>0</v>
      </c>
    </row>
    <row r="93" spans="1:42" s="49" customFormat="1" ht="156" customHeight="1">
      <c r="A93" s="74" t="s">
        <v>330</v>
      </c>
      <c r="B93" s="634" t="s">
        <v>84</v>
      </c>
      <c r="C93" s="634"/>
      <c r="D93" s="569" t="s">
        <v>1240</v>
      </c>
      <c r="E93" s="510" t="s">
        <v>314</v>
      </c>
      <c r="F93" s="1296" t="s">
        <v>785</v>
      </c>
      <c r="G93" s="1297"/>
      <c r="H93" s="1279" t="s">
        <v>1235</v>
      </c>
      <c r="I93" s="1280"/>
      <c r="J93" s="1281"/>
      <c r="K93" s="567" t="d">
        <v>2019-01-28</v>
      </c>
      <c r="L93" s="567" t="d">
        <v>2019-07-22</v>
      </c>
      <c r="M93" s="570" t="s">
        <v>1876</v>
      </c>
      <c r="N93" s="565">
        <v>20000000</v>
      </c>
      <c r="O93" s="565">
        <v>20000000</v>
      </c>
      <c r="P93" s="642" t="s">
        <v>111</v>
      </c>
      <c r="Q93" s="643"/>
      <c r="R93" s="644"/>
      <c r="S93" s="95" t="s">
        <v>155</v>
      </c>
      <c r="T93" s="82" t="s">
        <v>58</v>
      </c>
      <c r="U93" s="337">
        <v>1</v>
      </c>
      <c r="V93" s="472">
        <v>1</v>
      </c>
      <c r="W93" s="472">
        <f t="shared" si="85"/>
        <v>1</v>
      </c>
      <c r="X93" s="566">
        <f t="shared" si="86"/>
        <v>1</v>
      </c>
      <c r="Y93" s="537">
        <f t="shared" si="87"/>
        <v>1</v>
      </c>
      <c r="AA93" s="413">
        <v>0</v>
      </c>
      <c r="AB93" s="413">
        <v>0</v>
      </c>
      <c r="AC93" s="473">
        <v>0</v>
      </c>
      <c r="AD93" s="537">
        <f t="shared" si="88"/>
        <v>0</v>
      </c>
      <c r="AE93" s="413">
        <v>0</v>
      </c>
      <c r="AF93" s="413">
        <v>0</v>
      </c>
      <c r="AG93" s="536">
        <v>0</v>
      </c>
      <c r="AH93" s="537">
        <f t="shared" si="91"/>
        <v>0</v>
      </c>
      <c r="AI93" s="413">
        <f t="shared" si="94"/>
        <v>1</v>
      </c>
      <c r="AJ93" s="413">
        <f t="shared" si="95"/>
        <v>1</v>
      </c>
      <c r="AK93" s="566">
        <f t="shared" si="96"/>
        <v>1</v>
      </c>
      <c r="AL93" s="537">
        <f t="shared" si="92"/>
        <v>1</v>
      </c>
      <c r="AM93" s="534">
        <v>0</v>
      </c>
      <c r="AN93" s="534">
        <v>0</v>
      </c>
      <c r="AO93" s="460">
        <v>0</v>
      </c>
      <c r="AP93" s="537">
        <f t="shared" si="93"/>
        <v>0</v>
      </c>
    </row>
    <row r="94" spans="1:42" s="49" customFormat="1" ht="156" customHeight="1">
      <c r="A94" s="74" t="s">
        <v>330</v>
      </c>
      <c r="B94" s="634" t="s">
        <v>84</v>
      </c>
      <c r="C94" s="634"/>
      <c r="D94" s="569" t="s">
        <v>1240</v>
      </c>
      <c r="E94" s="510" t="s">
        <v>314</v>
      </c>
      <c r="F94" s="1296" t="s">
        <v>785</v>
      </c>
      <c r="G94" s="1297"/>
      <c r="H94" s="1279" t="s">
        <v>1236</v>
      </c>
      <c r="I94" s="1280"/>
      <c r="J94" s="1281"/>
      <c r="K94" s="567" t="d">
        <v>2019-01-28</v>
      </c>
      <c r="L94" s="567" t="d">
        <v>2019-05-16</v>
      </c>
      <c r="M94" s="570" t="s">
        <v>1877</v>
      </c>
      <c r="N94" s="565">
        <v>3500000</v>
      </c>
      <c r="O94" s="565">
        <v>3500000</v>
      </c>
      <c r="P94" s="642" t="s">
        <v>111</v>
      </c>
      <c r="Q94" s="643"/>
      <c r="R94" s="644"/>
      <c r="S94" s="95" t="s">
        <v>155</v>
      </c>
      <c r="T94" s="82" t="s">
        <v>58</v>
      </c>
      <c r="U94" s="337">
        <v>1</v>
      </c>
      <c r="V94" s="472">
        <v>1</v>
      </c>
      <c r="W94" s="472">
        <f t="shared" ref="W94:W111" si="97">O94/N94</f>
        <v>1</v>
      </c>
      <c r="X94" s="566">
        <f t="shared" ref="X94:X111" si="98">W94/V94</f>
        <v>1</v>
      </c>
      <c r="Y94" s="537">
        <f t="shared" ref="Y94:Y111" si="99">X94</f>
        <v>1</v>
      </c>
      <c r="AA94" s="413">
        <v>0</v>
      </c>
      <c r="AB94" s="413">
        <v>0</v>
      </c>
      <c r="AC94" s="473">
        <v>0</v>
      </c>
      <c r="AD94" s="537">
        <f t="shared" ref="AD94:AD111" si="100">AC94</f>
        <v>0</v>
      </c>
      <c r="AE94" s="413">
        <f t="shared" ref="AE94:AE111" si="101">V94</f>
        <v>1</v>
      </c>
      <c r="AF94" s="413">
        <f t="shared" ref="AF94:AF111" si="102">W94</f>
        <v>1</v>
      </c>
      <c r="AG94" s="536">
        <f t="shared" ref="AG94:AG111" si="103">AF94/AE94</f>
        <v>1</v>
      </c>
      <c r="AH94" s="537">
        <f t="shared" ref="AH94:AH111" si="104">AG94</f>
        <v>1</v>
      </c>
      <c r="AI94" s="534">
        <v>0</v>
      </c>
      <c r="AJ94" s="534">
        <v>0</v>
      </c>
      <c r="AK94" s="460">
        <v>0</v>
      </c>
      <c r="AL94" s="537">
        <f t="shared" ref="AL94:AL111" si="105">AK94</f>
        <v>0</v>
      </c>
      <c r="AM94" s="534">
        <v>0</v>
      </c>
      <c r="AN94" s="534">
        <v>0</v>
      </c>
      <c r="AO94" s="460">
        <v>0</v>
      </c>
      <c r="AP94" s="537">
        <f t="shared" ref="AP94:AP111" si="106">AO94</f>
        <v>0</v>
      </c>
    </row>
    <row r="95" spans="1:42" s="49" customFormat="1" ht="156" customHeight="1">
      <c r="A95" s="74" t="s">
        <v>330</v>
      </c>
      <c r="B95" s="634" t="s">
        <v>84</v>
      </c>
      <c r="C95" s="634"/>
      <c r="D95" s="569" t="s">
        <v>1240</v>
      </c>
      <c r="E95" s="510" t="s">
        <v>314</v>
      </c>
      <c r="F95" s="1296" t="s">
        <v>785</v>
      </c>
      <c r="G95" s="1297"/>
      <c r="H95" s="1279" t="s">
        <v>1236</v>
      </c>
      <c r="I95" s="1280"/>
      <c r="J95" s="1281"/>
      <c r="K95" s="567" t="d">
        <v>2019-01-28</v>
      </c>
      <c r="L95" s="567" t="d">
        <v>2019-05-16</v>
      </c>
      <c r="M95" s="570" t="s">
        <v>1794</v>
      </c>
      <c r="N95" s="565">
        <v>3500000</v>
      </c>
      <c r="O95" s="565">
        <v>3500000</v>
      </c>
      <c r="P95" s="642" t="s">
        <v>111</v>
      </c>
      <c r="Q95" s="643"/>
      <c r="R95" s="644"/>
      <c r="S95" s="95" t="s">
        <v>155</v>
      </c>
      <c r="T95" s="82" t="s">
        <v>58</v>
      </c>
      <c r="U95" s="337">
        <v>1</v>
      </c>
      <c r="V95" s="472">
        <v>1</v>
      </c>
      <c r="W95" s="472">
        <f t="shared" si="97"/>
        <v>1</v>
      </c>
      <c r="X95" s="566">
        <f t="shared" si="98"/>
        <v>1</v>
      </c>
      <c r="Y95" s="537">
        <f t="shared" si="99"/>
        <v>1</v>
      </c>
      <c r="AA95" s="413">
        <v>0</v>
      </c>
      <c r="AB95" s="413">
        <v>0</v>
      </c>
      <c r="AC95" s="473">
        <v>0</v>
      </c>
      <c r="AD95" s="537">
        <f t="shared" si="100"/>
        <v>0</v>
      </c>
      <c r="AE95" s="413">
        <f t="shared" si="101"/>
        <v>1</v>
      </c>
      <c r="AF95" s="413">
        <f t="shared" si="102"/>
        <v>1</v>
      </c>
      <c r="AG95" s="536">
        <f t="shared" si="103"/>
        <v>1</v>
      </c>
      <c r="AH95" s="537">
        <f t="shared" si="104"/>
        <v>1</v>
      </c>
      <c r="AI95" s="534">
        <v>0</v>
      </c>
      <c r="AJ95" s="534">
        <v>0</v>
      </c>
      <c r="AK95" s="460">
        <v>0</v>
      </c>
      <c r="AL95" s="537">
        <f t="shared" si="105"/>
        <v>0</v>
      </c>
      <c r="AM95" s="534">
        <v>0</v>
      </c>
      <c r="AN95" s="534">
        <v>0</v>
      </c>
      <c r="AO95" s="460">
        <v>0</v>
      </c>
      <c r="AP95" s="537">
        <f t="shared" si="106"/>
        <v>0</v>
      </c>
    </row>
    <row r="96" spans="1:42" s="49" customFormat="1" ht="156" customHeight="1">
      <c r="A96" s="74" t="s">
        <v>330</v>
      </c>
      <c r="B96" s="634" t="s">
        <v>84</v>
      </c>
      <c r="C96" s="634"/>
      <c r="D96" s="569" t="s">
        <v>1240</v>
      </c>
      <c r="E96" s="510" t="s">
        <v>314</v>
      </c>
      <c r="F96" s="1296" t="s">
        <v>785</v>
      </c>
      <c r="G96" s="1297"/>
      <c r="H96" s="1279" t="s">
        <v>1236</v>
      </c>
      <c r="I96" s="1280"/>
      <c r="J96" s="1281"/>
      <c r="K96" s="567" t="d">
        <v>2019-01-28</v>
      </c>
      <c r="L96" s="567" t="d">
        <v>2019-05-16</v>
      </c>
      <c r="M96" s="570" t="s">
        <v>1793</v>
      </c>
      <c r="N96" s="565">
        <v>3500000</v>
      </c>
      <c r="O96" s="565">
        <v>3500000</v>
      </c>
      <c r="P96" s="642" t="s">
        <v>111</v>
      </c>
      <c r="Q96" s="643"/>
      <c r="R96" s="644"/>
      <c r="S96" s="95" t="s">
        <v>155</v>
      </c>
      <c r="T96" s="82" t="s">
        <v>58</v>
      </c>
      <c r="U96" s="337">
        <v>1</v>
      </c>
      <c r="V96" s="472">
        <v>1</v>
      </c>
      <c r="W96" s="472">
        <f t="shared" si="97"/>
        <v>1</v>
      </c>
      <c r="X96" s="566">
        <f t="shared" si="98"/>
        <v>1</v>
      </c>
      <c r="Y96" s="537">
        <f t="shared" si="99"/>
        <v>1</v>
      </c>
      <c r="AA96" s="413">
        <v>0</v>
      </c>
      <c r="AB96" s="413">
        <v>0</v>
      </c>
      <c r="AC96" s="473">
        <v>0</v>
      </c>
      <c r="AD96" s="537">
        <f t="shared" si="100"/>
        <v>0</v>
      </c>
      <c r="AE96" s="413">
        <f t="shared" si="101"/>
        <v>1</v>
      </c>
      <c r="AF96" s="413">
        <f t="shared" si="102"/>
        <v>1</v>
      </c>
      <c r="AG96" s="536">
        <f t="shared" si="103"/>
        <v>1</v>
      </c>
      <c r="AH96" s="537">
        <f t="shared" si="104"/>
        <v>1</v>
      </c>
      <c r="AI96" s="534">
        <v>0</v>
      </c>
      <c r="AJ96" s="534">
        <v>0</v>
      </c>
      <c r="AK96" s="460">
        <v>0</v>
      </c>
      <c r="AL96" s="537">
        <f t="shared" si="105"/>
        <v>0</v>
      </c>
      <c r="AM96" s="534">
        <v>0</v>
      </c>
      <c r="AN96" s="534">
        <v>0</v>
      </c>
      <c r="AO96" s="460">
        <v>0</v>
      </c>
      <c r="AP96" s="537">
        <f t="shared" si="106"/>
        <v>0</v>
      </c>
    </row>
    <row r="97" spans="1:42" s="49" customFormat="1" ht="156" customHeight="1">
      <c r="A97" s="74" t="s">
        <v>330</v>
      </c>
      <c r="B97" s="634" t="s">
        <v>84</v>
      </c>
      <c r="C97" s="634"/>
      <c r="D97" s="569" t="s">
        <v>1240</v>
      </c>
      <c r="E97" s="510" t="s">
        <v>314</v>
      </c>
      <c r="F97" s="1296" t="s">
        <v>785</v>
      </c>
      <c r="G97" s="1297"/>
      <c r="H97" s="1279" t="s">
        <v>1236</v>
      </c>
      <c r="I97" s="1280"/>
      <c r="J97" s="1281"/>
      <c r="K97" s="567" t="d">
        <v>2019-01-28</v>
      </c>
      <c r="L97" s="567" t="d">
        <v>2019-06-07</v>
      </c>
      <c r="M97" s="570" t="s">
        <v>1878</v>
      </c>
      <c r="N97" s="565">
        <v>2500000</v>
      </c>
      <c r="O97" s="565">
        <v>2500000</v>
      </c>
      <c r="P97" s="642" t="s">
        <v>111</v>
      </c>
      <c r="Q97" s="643"/>
      <c r="R97" s="644"/>
      <c r="S97" s="95" t="s">
        <v>155</v>
      </c>
      <c r="T97" s="82" t="s">
        <v>58</v>
      </c>
      <c r="U97" s="337">
        <v>1</v>
      </c>
      <c r="V97" s="472">
        <v>1</v>
      </c>
      <c r="W97" s="472">
        <f t="shared" si="97"/>
        <v>1</v>
      </c>
      <c r="X97" s="566">
        <f t="shared" si="98"/>
        <v>1</v>
      </c>
      <c r="Y97" s="537">
        <f t="shared" si="99"/>
        <v>1</v>
      </c>
      <c r="AA97" s="413">
        <v>0</v>
      </c>
      <c r="AB97" s="413">
        <v>0</v>
      </c>
      <c r="AC97" s="473">
        <v>0</v>
      </c>
      <c r="AD97" s="537">
        <f t="shared" si="100"/>
        <v>0</v>
      </c>
      <c r="AE97" s="413">
        <f t="shared" si="101"/>
        <v>1</v>
      </c>
      <c r="AF97" s="413">
        <f t="shared" si="102"/>
        <v>1</v>
      </c>
      <c r="AG97" s="536">
        <f t="shared" si="103"/>
        <v>1</v>
      </c>
      <c r="AH97" s="537">
        <f t="shared" si="104"/>
        <v>1</v>
      </c>
      <c r="AI97" s="534">
        <v>0</v>
      </c>
      <c r="AJ97" s="534">
        <v>0</v>
      </c>
      <c r="AK97" s="460">
        <v>0</v>
      </c>
      <c r="AL97" s="537">
        <f t="shared" si="105"/>
        <v>0</v>
      </c>
      <c r="AM97" s="534">
        <v>0</v>
      </c>
      <c r="AN97" s="534">
        <v>0</v>
      </c>
      <c r="AO97" s="460">
        <v>0</v>
      </c>
      <c r="AP97" s="537">
        <f t="shared" si="106"/>
        <v>0</v>
      </c>
    </row>
    <row r="98" spans="1:42" s="49" customFormat="1" ht="156" customHeight="1">
      <c r="A98" s="74" t="s">
        <v>330</v>
      </c>
      <c r="B98" s="634" t="s">
        <v>84</v>
      </c>
      <c r="C98" s="634"/>
      <c r="D98" s="569" t="s">
        <v>1240</v>
      </c>
      <c r="E98" s="510" t="s">
        <v>314</v>
      </c>
      <c r="F98" s="1296" t="s">
        <v>785</v>
      </c>
      <c r="G98" s="1297"/>
      <c r="H98" s="1279" t="s">
        <v>1236</v>
      </c>
      <c r="I98" s="1280"/>
      <c r="J98" s="1281"/>
      <c r="K98" s="567" t="d">
        <v>2019-01-28</v>
      </c>
      <c r="L98" s="567" t="d">
        <v>2019-06-07</v>
      </c>
      <c r="M98" s="570" t="s">
        <v>1879</v>
      </c>
      <c r="N98" s="565">
        <v>2500000</v>
      </c>
      <c r="O98" s="565">
        <v>2500000</v>
      </c>
      <c r="P98" s="642" t="s">
        <v>111</v>
      </c>
      <c r="Q98" s="643"/>
      <c r="R98" s="644"/>
      <c r="S98" s="95" t="s">
        <v>155</v>
      </c>
      <c r="T98" s="82" t="s">
        <v>58</v>
      </c>
      <c r="U98" s="337">
        <v>1</v>
      </c>
      <c r="V98" s="472">
        <v>1</v>
      </c>
      <c r="W98" s="472">
        <f t="shared" si="97"/>
        <v>1</v>
      </c>
      <c r="X98" s="566">
        <f t="shared" si="98"/>
        <v>1</v>
      </c>
      <c r="Y98" s="537">
        <f t="shared" si="99"/>
        <v>1</v>
      </c>
      <c r="AA98" s="413">
        <v>0</v>
      </c>
      <c r="AB98" s="413">
        <v>0</v>
      </c>
      <c r="AC98" s="473">
        <v>0</v>
      </c>
      <c r="AD98" s="537">
        <f t="shared" si="100"/>
        <v>0</v>
      </c>
      <c r="AE98" s="413">
        <f t="shared" si="101"/>
        <v>1</v>
      </c>
      <c r="AF98" s="413">
        <f t="shared" si="102"/>
        <v>1</v>
      </c>
      <c r="AG98" s="536">
        <f t="shared" si="103"/>
        <v>1</v>
      </c>
      <c r="AH98" s="537">
        <f t="shared" si="104"/>
        <v>1</v>
      </c>
      <c r="AI98" s="534">
        <v>0</v>
      </c>
      <c r="AJ98" s="534">
        <v>0</v>
      </c>
      <c r="AK98" s="460">
        <v>0</v>
      </c>
      <c r="AL98" s="537">
        <f t="shared" si="105"/>
        <v>0</v>
      </c>
      <c r="AM98" s="534">
        <v>0</v>
      </c>
      <c r="AN98" s="534">
        <v>0</v>
      </c>
      <c r="AO98" s="460">
        <v>0</v>
      </c>
      <c r="AP98" s="537">
        <f t="shared" si="106"/>
        <v>0</v>
      </c>
    </row>
    <row r="99" spans="1:42" s="49" customFormat="1" ht="156" customHeight="1">
      <c r="A99" s="74" t="s">
        <v>330</v>
      </c>
      <c r="B99" s="634" t="s">
        <v>84</v>
      </c>
      <c r="C99" s="634"/>
      <c r="D99" s="569" t="s">
        <v>1240</v>
      </c>
      <c r="E99" s="510" t="s">
        <v>314</v>
      </c>
      <c r="F99" s="1296" t="s">
        <v>785</v>
      </c>
      <c r="G99" s="1297"/>
      <c r="H99" s="1279" t="s">
        <v>1236</v>
      </c>
      <c r="I99" s="1280"/>
      <c r="J99" s="1281"/>
      <c r="K99" s="567" t="d">
        <v>2019-01-28</v>
      </c>
      <c r="L99" s="567" t="d">
        <v>2019-06-07</v>
      </c>
      <c r="M99" s="570" t="s">
        <v>1880</v>
      </c>
      <c r="N99" s="565">
        <v>1500000</v>
      </c>
      <c r="O99" s="565">
        <v>1500000</v>
      </c>
      <c r="P99" s="642" t="s">
        <v>111</v>
      </c>
      <c r="Q99" s="643"/>
      <c r="R99" s="644"/>
      <c r="S99" s="95" t="s">
        <v>155</v>
      </c>
      <c r="T99" s="82" t="s">
        <v>58</v>
      </c>
      <c r="U99" s="337">
        <v>1</v>
      </c>
      <c r="V99" s="472">
        <v>1</v>
      </c>
      <c r="W99" s="472">
        <f t="shared" si="97"/>
        <v>1</v>
      </c>
      <c r="X99" s="566">
        <f t="shared" si="98"/>
        <v>1</v>
      </c>
      <c r="Y99" s="537">
        <f t="shared" si="99"/>
        <v>1</v>
      </c>
      <c r="AA99" s="413">
        <v>0</v>
      </c>
      <c r="AB99" s="413">
        <v>0</v>
      </c>
      <c r="AC99" s="473">
        <v>0</v>
      </c>
      <c r="AD99" s="537">
        <f t="shared" si="100"/>
        <v>0</v>
      </c>
      <c r="AE99" s="413">
        <f t="shared" si="101"/>
        <v>1</v>
      </c>
      <c r="AF99" s="413">
        <f t="shared" si="102"/>
        <v>1</v>
      </c>
      <c r="AG99" s="536">
        <f t="shared" si="103"/>
        <v>1</v>
      </c>
      <c r="AH99" s="537">
        <f t="shared" si="104"/>
        <v>1</v>
      </c>
      <c r="AI99" s="534">
        <v>0</v>
      </c>
      <c r="AJ99" s="534">
        <v>0</v>
      </c>
      <c r="AK99" s="460">
        <v>0</v>
      </c>
      <c r="AL99" s="537">
        <f t="shared" si="105"/>
        <v>0</v>
      </c>
      <c r="AM99" s="534">
        <v>0</v>
      </c>
      <c r="AN99" s="534">
        <v>0</v>
      </c>
      <c r="AO99" s="460">
        <v>0</v>
      </c>
      <c r="AP99" s="537">
        <f t="shared" si="106"/>
        <v>0</v>
      </c>
    </row>
    <row r="100" spans="1:42" s="49" customFormat="1" ht="156" customHeight="1">
      <c r="A100" s="74" t="s">
        <v>330</v>
      </c>
      <c r="B100" s="634" t="s">
        <v>84</v>
      </c>
      <c r="C100" s="634"/>
      <c r="D100" s="569" t="s">
        <v>1240</v>
      </c>
      <c r="E100" s="510" t="s">
        <v>314</v>
      </c>
      <c r="F100" s="1296" t="s">
        <v>785</v>
      </c>
      <c r="G100" s="1297"/>
      <c r="H100" s="1279" t="s">
        <v>1236</v>
      </c>
      <c r="I100" s="1280"/>
      <c r="J100" s="1281"/>
      <c r="K100" s="567" t="d">
        <v>2019-01-28</v>
      </c>
      <c r="L100" s="567" t="d">
        <v>2019-04-24</v>
      </c>
      <c r="M100" s="570" t="s">
        <v>1881</v>
      </c>
      <c r="N100" s="565">
        <v>4000000</v>
      </c>
      <c r="O100" s="565">
        <v>4000000</v>
      </c>
      <c r="P100" s="642" t="s">
        <v>111</v>
      </c>
      <c r="Q100" s="643"/>
      <c r="R100" s="644"/>
      <c r="S100" s="95" t="s">
        <v>155</v>
      </c>
      <c r="T100" s="82" t="s">
        <v>58</v>
      </c>
      <c r="U100" s="337">
        <v>1</v>
      </c>
      <c r="V100" s="472">
        <v>1</v>
      </c>
      <c r="W100" s="472">
        <f t="shared" si="97"/>
        <v>1</v>
      </c>
      <c r="X100" s="566">
        <f t="shared" si="98"/>
        <v>1</v>
      </c>
      <c r="Y100" s="537">
        <f t="shared" si="99"/>
        <v>1</v>
      </c>
      <c r="AA100" s="413">
        <v>0</v>
      </c>
      <c r="AB100" s="413">
        <v>0</v>
      </c>
      <c r="AC100" s="473">
        <v>0</v>
      </c>
      <c r="AD100" s="537">
        <f t="shared" si="100"/>
        <v>0</v>
      </c>
      <c r="AE100" s="413">
        <f t="shared" si="101"/>
        <v>1</v>
      </c>
      <c r="AF100" s="413">
        <f t="shared" si="102"/>
        <v>1</v>
      </c>
      <c r="AG100" s="536">
        <f t="shared" si="103"/>
        <v>1</v>
      </c>
      <c r="AH100" s="537">
        <f t="shared" si="104"/>
        <v>1</v>
      </c>
      <c r="AI100" s="534">
        <v>0</v>
      </c>
      <c r="AJ100" s="534">
        <v>0</v>
      </c>
      <c r="AK100" s="460">
        <v>0</v>
      </c>
      <c r="AL100" s="537">
        <f t="shared" si="105"/>
        <v>0</v>
      </c>
      <c r="AM100" s="534">
        <v>0</v>
      </c>
      <c r="AN100" s="534">
        <v>0</v>
      </c>
      <c r="AO100" s="460">
        <v>0</v>
      </c>
      <c r="AP100" s="537">
        <f t="shared" si="106"/>
        <v>0</v>
      </c>
    </row>
    <row r="101" spans="1:42" s="49" customFormat="1" ht="156" customHeight="1">
      <c r="A101" s="74" t="s">
        <v>330</v>
      </c>
      <c r="B101" s="634" t="s">
        <v>84</v>
      </c>
      <c r="C101" s="634"/>
      <c r="D101" s="569" t="s">
        <v>1240</v>
      </c>
      <c r="E101" s="510" t="s">
        <v>314</v>
      </c>
      <c r="F101" s="1296" t="s">
        <v>785</v>
      </c>
      <c r="G101" s="1297"/>
      <c r="H101" s="1279" t="s">
        <v>1236</v>
      </c>
      <c r="I101" s="1280"/>
      <c r="J101" s="1281"/>
      <c r="K101" s="567" t="d">
        <v>2019-01-28</v>
      </c>
      <c r="L101" s="567" t="d">
        <v>2019-04-24</v>
      </c>
      <c r="M101" s="570" t="s">
        <v>1882</v>
      </c>
      <c r="N101" s="565">
        <v>4000000</v>
      </c>
      <c r="O101" s="565">
        <v>4000000</v>
      </c>
      <c r="P101" s="642" t="s">
        <v>111</v>
      </c>
      <c r="Q101" s="643"/>
      <c r="R101" s="644"/>
      <c r="S101" s="95" t="s">
        <v>155</v>
      </c>
      <c r="T101" s="82" t="s">
        <v>58</v>
      </c>
      <c r="U101" s="337">
        <v>1</v>
      </c>
      <c r="V101" s="472">
        <v>1</v>
      </c>
      <c r="W101" s="472">
        <f t="shared" si="97"/>
        <v>1</v>
      </c>
      <c r="X101" s="566">
        <f t="shared" si="98"/>
        <v>1</v>
      </c>
      <c r="Y101" s="537">
        <f t="shared" si="99"/>
        <v>1</v>
      </c>
      <c r="AA101" s="413">
        <v>0</v>
      </c>
      <c r="AB101" s="413">
        <v>0</v>
      </c>
      <c r="AC101" s="473">
        <v>0</v>
      </c>
      <c r="AD101" s="537">
        <f t="shared" si="100"/>
        <v>0</v>
      </c>
      <c r="AE101" s="413">
        <f t="shared" si="101"/>
        <v>1</v>
      </c>
      <c r="AF101" s="413">
        <f t="shared" si="102"/>
        <v>1</v>
      </c>
      <c r="AG101" s="536">
        <f t="shared" si="103"/>
        <v>1</v>
      </c>
      <c r="AH101" s="537">
        <f t="shared" si="104"/>
        <v>1</v>
      </c>
      <c r="AI101" s="534">
        <v>0</v>
      </c>
      <c r="AJ101" s="534">
        <v>0</v>
      </c>
      <c r="AK101" s="460">
        <v>0</v>
      </c>
      <c r="AL101" s="537">
        <f t="shared" si="105"/>
        <v>0</v>
      </c>
      <c r="AM101" s="534">
        <v>0</v>
      </c>
      <c r="AN101" s="534">
        <v>0</v>
      </c>
      <c r="AO101" s="460">
        <v>0</v>
      </c>
      <c r="AP101" s="537">
        <f t="shared" si="106"/>
        <v>0</v>
      </c>
    </row>
    <row r="102" spans="1:42" s="49" customFormat="1" ht="156" customHeight="1">
      <c r="A102" s="74" t="s">
        <v>330</v>
      </c>
      <c r="B102" s="634" t="s">
        <v>84</v>
      </c>
      <c r="C102" s="634"/>
      <c r="D102" s="569" t="s">
        <v>1240</v>
      </c>
      <c r="E102" s="510" t="s">
        <v>314</v>
      </c>
      <c r="F102" s="1296" t="s">
        <v>785</v>
      </c>
      <c r="G102" s="1297"/>
      <c r="H102" s="1279" t="s">
        <v>1236</v>
      </c>
      <c r="I102" s="1280"/>
      <c r="J102" s="1281"/>
      <c r="K102" s="567" t="d">
        <v>2019-01-28</v>
      </c>
      <c r="L102" s="567" t="d">
        <v>2019-04-24</v>
      </c>
      <c r="M102" s="570" t="s">
        <v>1883</v>
      </c>
      <c r="N102" s="565">
        <v>4000000</v>
      </c>
      <c r="O102" s="565">
        <v>4000000</v>
      </c>
      <c r="P102" s="642" t="s">
        <v>111</v>
      </c>
      <c r="Q102" s="643"/>
      <c r="R102" s="644"/>
      <c r="S102" s="95" t="s">
        <v>155</v>
      </c>
      <c r="T102" s="82" t="s">
        <v>58</v>
      </c>
      <c r="U102" s="337">
        <v>1</v>
      </c>
      <c r="V102" s="472">
        <v>1</v>
      </c>
      <c r="W102" s="472">
        <f t="shared" si="97"/>
        <v>1</v>
      </c>
      <c r="X102" s="566">
        <f t="shared" si="98"/>
        <v>1</v>
      </c>
      <c r="Y102" s="537">
        <f t="shared" si="99"/>
        <v>1</v>
      </c>
      <c r="AA102" s="413">
        <v>0</v>
      </c>
      <c r="AB102" s="413">
        <v>0</v>
      </c>
      <c r="AC102" s="473">
        <v>0</v>
      </c>
      <c r="AD102" s="537">
        <f t="shared" si="100"/>
        <v>0</v>
      </c>
      <c r="AE102" s="413">
        <f t="shared" si="101"/>
        <v>1</v>
      </c>
      <c r="AF102" s="413">
        <f t="shared" si="102"/>
        <v>1</v>
      </c>
      <c r="AG102" s="536">
        <f t="shared" si="103"/>
        <v>1</v>
      </c>
      <c r="AH102" s="537">
        <f t="shared" si="104"/>
        <v>1</v>
      </c>
      <c r="AI102" s="534">
        <v>0</v>
      </c>
      <c r="AJ102" s="534">
        <v>0</v>
      </c>
      <c r="AK102" s="460">
        <v>0</v>
      </c>
      <c r="AL102" s="537">
        <f t="shared" si="105"/>
        <v>0</v>
      </c>
      <c r="AM102" s="534">
        <v>0</v>
      </c>
      <c r="AN102" s="534">
        <v>0</v>
      </c>
      <c r="AO102" s="460">
        <v>0</v>
      </c>
      <c r="AP102" s="537">
        <f t="shared" si="106"/>
        <v>0</v>
      </c>
    </row>
    <row r="103" spans="1:42" s="49" customFormat="1" ht="156" customHeight="1">
      <c r="A103" s="74" t="s">
        <v>330</v>
      </c>
      <c r="B103" s="634" t="s">
        <v>84</v>
      </c>
      <c r="C103" s="634"/>
      <c r="D103" s="569" t="s">
        <v>1240</v>
      </c>
      <c r="E103" s="510" t="s">
        <v>314</v>
      </c>
      <c r="F103" s="1296" t="s">
        <v>785</v>
      </c>
      <c r="G103" s="1297"/>
      <c r="H103" s="1279" t="s">
        <v>1236</v>
      </c>
      <c r="I103" s="1280"/>
      <c r="J103" s="1281"/>
      <c r="K103" s="567" t="d">
        <v>2019-01-28</v>
      </c>
      <c r="L103" s="567" t="d">
        <v>2019-05-13</v>
      </c>
      <c r="M103" s="570" t="s">
        <v>1884</v>
      </c>
      <c r="N103" s="565">
        <v>3500000</v>
      </c>
      <c r="O103" s="565">
        <v>3500000</v>
      </c>
      <c r="P103" s="642" t="s">
        <v>111</v>
      </c>
      <c r="Q103" s="643"/>
      <c r="R103" s="644"/>
      <c r="S103" s="95" t="s">
        <v>155</v>
      </c>
      <c r="T103" s="82" t="s">
        <v>58</v>
      </c>
      <c r="U103" s="337">
        <v>1</v>
      </c>
      <c r="V103" s="472">
        <v>1</v>
      </c>
      <c r="W103" s="472">
        <f t="shared" si="97"/>
        <v>1</v>
      </c>
      <c r="X103" s="566">
        <f t="shared" si="98"/>
        <v>1</v>
      </c>
      <c r="Y103" s="537">
        <f t="shared" si="99"/>
        <v>1</v>
      </c>
      <c r="AA103" s="413">
        <v>0</v>
      </c>
      <c r="AB103" s="413">
        <v>0</v>
      </c>
      <c r="AC103" s="473">
        <v>0</v>
      </c>
      <c r="AD103" s="537">
        <f t="shared" si="100"/>
        <v>0</v>
      </c>
      <c r="AE103" s="413">
        <f t="shared" si="101"/>
        <v>1</v>
      </c>
      <c r="AF103" s="413">
        <f t="shared" si="102"/>
        <v>1</v>
      </c>
      <c r="AG103" s="536">
        <f t="shared" si="103"/>
        <v>1</v>
      </c>
      <c r="AH103" s="537">
        <f t="shared" si="104"/>
        <v>1</v>
      </c>
      <c r="AI103" s="534">
        <v>0</v>
      </c>
      <c r="AJ103" s="534">
        <v>0</v>
      </c>
      <c r="AK103" s="460">
        <v>0</v>
      </c>
      <c r="AL103" s="537">
        <f t="shared" si="105"/>
        <v>0</v>
      </c>
      <c r="AM103" s="534">
        <v>0</v>
      </c>
      <c r="AN103" s="534">
        <v>0</v>
      </c>
      <c r="AO103" s="460">
        <v>0</v>
      </c>
      <c r="AP103" s="537">
        <f t="shared" si="106"/>
        <v>0</v>
      </c>
    </row>
    <row r="104" spans="1:42" s="49" customFormat="1" ht="156" customHeight="1">
      <c r="A104" s="74" t="s">
        <v>330</v>
      </c>
      <c r="B104" s="634" t="s">
        <v>84</v>
      </c>
      <c r="C104" s="634"/>
      <c r="D104" s="569" t="s">
        <v>1240</v>
      </c>
      <c r="E104" s="510" t="s">
        <v>314</v>
      </c>
      <c r="F104" s="1296" t="s">
        <v>785</v>
      </c>
      <c r="G104" s="1297"/>
      <c r="H104" s="1279" t="s">
        <v>1236</v>
      </c>
      <c r="I104" s="1280"/>
      <c r="J104" s="1281"/>
      <c r="K104" s="567" t="d">
        <v>2019-01-28</v>
      </c>
      <c r="L104" s="567" t="d">
        <v>2019-05-13</v>
      </c>
      <c r="M104" s="570" t="s">
        <v>1885</v>
      </c>
      <c r="N104" s="565">
        <v>3500000</v>
      </c>
      <c r="O104" s="565">
        <v>3500000</v>
      </c>
      <c r="P104" s="642" t="s">
        <v>111</v>
      </c>
      <c r="Q104" s="643"/>
      <c r="R104" s="644"/>
      <c r="S104" s="95" t="s">
        <v>155</v>
      </c>
      <c r="T104" s="82" t="s">
        <v>58</v>
      </c>
      <c r="U104" s="337">
        <v>1</v>
      </c>
      <c r="V104" s="472">
        <v>1</v>
      </c>
      <c r="W104" s="472">
        <f t="shared" si="97"/>
        <v>1</v>
      </c>
      <c r="X104" s="566">
        <f t="shared" si="98"/>
        <v>1</v>
      </c>
      <c r="Y104" s="537">
        <f t="shared" si="99"/>
        <v>1</v>
      </c>
      <c r="AA104" s="413">
        <v>0</v>
      </c>
      <c r="AB104" s="413">
        <v>0</v>
      </c>
      <c r="AC104" s="473">
        <v>0</v>
      </c>
      <c r="AD104" s="537">
        <f t="shared" si="100"/>
        <v>0</v>
      </c>
      <c r="AE104" s="413">
        <f t="shared" si="101"/>
        <v>1</v>
      </c>
      <c r="AF104" s="413">
        <f t="shared" si="102"/>
        <v>1</v>
      </c>
      <c r="AG104" s="536">
        <f t="shared" si="103"/>
        <v>1</v>
      </c>
      <c r="AH104" s="537">
        <f t="shared" si="104"/>
        <v>1</v>
      </c>
      <c r="AI104" s="534">
        <v>0</v>
      </c>
      <c r="AJ104" s="534">
        <v>0</v>
      </c>
      <c r="AK104" s="460">
        <v>0</v>
      </c>
      <c r="AL104" s="537">
        <f t="shared" si="105"/>
        <v>0</v>
      </c>
      <c r="AM104" s="534">
        <v>0</v>
      </c>
      <c r="AN104" s="534">
        <v>0</v>
      </c>
      <c r="AO104" s="460">
        <v>0</v>
      </c>
      <c r="AP104" s="537">
        <f t="shared" si="106"/>
        <v>0</v>
      </c>
    </row>
    <row r="105" spans="1:42" s="49" customFormat="1" ht="156" customHeight="1">
      <c r="A105" s="74" t="s">
        <v>330</v>
      </c>
      <c r="B105" s="634" t="s">
        <v>84</v>
      </c>
      <c r="C105" s="634"/>
      <c r="D105" s="569" t="s">
        <v>1240</v>
      </c>
      <c r="E105" s="510" t="s">
        <v>314</v>
      </c>
      <c r="F105" s="1296" t="s">
        <v>785</v>
      </c>
      <c r="G105" s="1297"/>
      <c r="H105" s="1279" t="s">
        <v>1236</v>
      </c>
      <c r="I105" s="1280"/>
      <c r="J105" s="1281"/>
      <c r="K105" s="567" t="d">
        <v>2019-01-28</v>
      </c>
      <c r="L105" s="567" t="d">
        <v>2019-05-13</v>
      </c>
      <c r="M105" s="570" t="s">
        <v>1886</v>
      </c>
      <c r="N105" s="565">
        <v>3500000</v>
      </c>
      <c r="O105" s="565">
        <v>3500000</v>
      </c>
      <c r="P105" s="642" t="s">
        <v>111</v>
      </c>
      <c r="Q105" s="643"/>
      <c r="R105" s="644"/>
      <c r="S105" s="95" t="s">
        <v>155</v>
      </c>
      <c r="T105" s="82" t="s">
        <v>58</v>
      </c>
      <c r="U105" s="337">
        <v>1</v>
      </c>
      <c r="V105" s="472">
        <v>1</v>
      </c>
      <c r="W105" s="472">
        <f t="shared" si="97"/>
        <v>1</v>
      </c>
      <c r="X105" s="566">
        <f t="shared" si="98"/>
        <v>1</v>
      </c>
      <c r="Y105" s="537">
        <f t="shared" si="99"/>
        <v>1</v>
      </c>
      <c r="AA105" s="413">
        <v>0</v>
      </c>
      <c r="AB105" s="413">
        <v>0</v>
      </c>
      <c r="AC105" s="473">
        <v>0</v>
      </c>
      <c r="AD105" s="537">
        <f t="shared" si="100"/>
        <v>0</v>
      </c>
      <c r="AE105" s="413">
        <f t="shared" si="101"/>
        <v>1</v>
      </c>
      <c r="AF105" s="413">
        <f t="shared" si="102"/>
        <v>1</v>
      </c>
      <c r="AG105" s="536">
        <f t="shared" si="103"/>
        <v>1</v>
      </c>
      <c r="AH105" s="537">
        <f t="shared" si="104"/>
        <v>1</v>
      </c>
      <c r="AI105" s="534">
        <v>0</v>
      </c>
      <c r="AJ105" s="534">
        <v>0</v>
      </c>
      <c r="AK105" s="460">
        <v>0</v>
      </c>
      <c r="AL105" s="537">
        <f t="shared" si="105"/>
        <v>0</v>
      </c>
      <c r="AM105" s="534">
        <v>0</v>
      </c>
      <c r="AN105" s="534">
        <v>0</v>
      </c>
      <c r="AO105" s="460">
        <v>0</v>
      </c>
      <c r="AP105" s="537">
        <f t="shared" si="106"/>
        <v>0</v>
      </c>
    </row>
    <row r="106" spans="1:42" s="49" customFormat="1" ht="156" customHeight="1">
      <c r="A106" s="74" t="s">
        <v>330</v>
      </c>
      <c r="B106" s="634" t="s">
        <v>84</v>
      </c>
      <c r="C106" s="634"/>
      <c r="D106" s="569" t="s">
        <v>1240</v>
      </c>
      <c r="E106" s="510" t="s">
        <v>314</v>
      </c>
      <c r="F106" s="1296" t="s">
        <v>785</v>
      </c>
      <c r="G106" s="1297"/>
      <c r="H106" s="1279" t="s">
        <v>1236</v>
      </c>
      <c r="I106" s="1280"/>
      <c r="J106" s="1281"/>
      <c r="K106" s="567" t="d">
        <v>2019-01-28</v>
      </c>
      <c r="L106" s="567" t="d">
        <v>2019-05-13</v>
      </c>
      <c r="M106" s="570" t="s">
        <v>1887</v>
      </c>
      <c r="N106" s="565">
        <v>2000000</v>
      </c>
      <c r="O106" s="565">
        <v>2000000</v>
      </c>
      <c r="P106" s="642" t="s">
        <v>111</v>
      </c>
      <c r="Q106" s="643"/>
      <c r="R106" s="644"/>
      <c r="S106" s="95" t="s">
        <v>155</v>
      </c>
      <c r="T106" s="82" t="s">
        <v>58</v>
      </c>
      <c r="U106" s="337">
        <v>1</v>
      </c>
      <c r="V106" s="472">
        <v>1</v>
      </c>
      <c r="W106" s="472">
        <f t="shared" si="97"/>
        <v>1</v>
      </c>
      <c r="X106" s="566">
        <f t="shared" si="98"/>
        <v>1</v>
      </c>
      <c r="Y106" s="537">
        <f t="shared" si="99"/>
        <v>1</v>
      </c>
      <c r="AA106" s="413">
        <v>0</v>
      </c>
      <c r="AB106" s="413">
        <v>0</v>
      </c>
      <c r="AC106" s="473">
        <v>0</v>
      </c>
      <c r="AD106" s="537">
        <f t="shared" si="100"/>
        <v>0</v>
      </c>
      <c r="AE106" s="413">
        <f t="shared" si="101"/>
        <v>1</v>
      </c>
      <c r="AF106" s="413">
        <f t="shared" si="102"/>
        <v>1</v>
      </c>
      <c r="AG106" s="536">
        <f t="shared" si="103"/>
        <v>1</v>
      </c>
      <c r="AH106" s="537">
        <f t="shared" si="104"/>
        <v>1</v>
      </c>
      <c r="AI106" s="534">
        <v>0</v>
      </c>
      <c r="AJ106" s="534">
        <v>0</v>
      </c>
      <c r="AK106" s="460">
        <v>0</v>
      </c>
      <c r="AL106" s="537">
        <f t="shared" si="105"/>
        <v>0</v>
      </c>
      <c r="AM106" s="534">
        <v>0</v>
      </c>
      <c r="AN106" s="534">
        <v>0</v>
      </c>
      <c r="AO106" s="460">
        <v>0</v>
      </c>
      <c r="AP106" s="537">
        <f t="shared" si="106"/>
        <v>0</v>
      </c>
    </row>
    <row r="107" spans="1:42" s="49" customFormat="1" ht="156" customHeight="1">
      <c r="A107" s="74" t="s">
        <v>330</v>
      </c>
      <c r="B107" s="634" t="s">
        <v>84</v>
      </c>
      <c r="C107" s="634"/>
      <c r="D107" s="569" t="s">
        <v>1240</v>
      </c>
      <c r="E107" s="510" t="s">
        <v>314</v>
      </c>
      <c r="F107" s="1296" t="s">
        <v>785</v>
      </c>
      <c r="G107" s="1297"/>
      <c r="H107" s="1279" t="s">
        <v>1236</v>
      </c>
      <c r="I107" s="1280"/>
      <c r="J107" s="1281"/>
      <c r="K107" s="567" t="d">
        <v>2019-01-28</v>
      </c>
      <c r="L107" s="567" t="d">
        <v>2019-05-13</v>
      </c>
      <c r="M107" s="570" t="s">
        <v>1888</v>
      </c>
      <c r="N107" s="565">
        <v>2000000</v>
      </c>
      <c r="O107" s="565">
        <v>2000000</v>
      </c>
      <c r="P107" s="642" t="s">
        <v>111</v>
      </c>
      <c r="Q107" s="643"/>
      <c r="R107" s="644"/>
      <c r="S107" s="95" t="s">
        <v>155</v>
      </c>
      <c r="T107" s="82" t="s">
        <v>58</v>
      </c>
      <c r="U107" s="337">
        <v>1</v>
      </c>
      <c r="V107" s="472">
        <v>1</v>
      </c>
      <c r="W107" s="472">
        <f t="shared" si="97"/>
        <v>1</v>
      </c>
      <c r="X107" s="566">
        <f t="shared" si="98"/>
        <v>1</v>
      </c>
      <c r="Y107" s="537">
        <f t="shared" si="99"/>
        <v>1</v>
      </c>
      <c r="AA107" s="413">
        <v>0</v>
      </c>
      <c r="AB107" s="413">
        <v>0</v>
      </c>
      <c r="AC107" s="473">
        <v>0</v>
      </c>
      <c r="AD107" s="537">
        <f t="shared" si="100"/>
        <v>0</v>
      </c>
      <c r="AE107" s="413">
        <f t="shared" si="101"/>
        <v>1</v>
      </c>
      <c r="AF107" s="413">
        <f t="shared" si="102"/>
        <v>1</v>
      </c>
      <c r="AG107" s="536">
        <f t="shared" si="103"/>
        <v>1</v>
      </c>
      <c r="AH107" s="537">
        <f t="shared" si="104"/>
        <v>1</v>
      </c>
      <c r="AI107" s="534">
        <v>0</v>
      </c>
      <c r="AJ107" s="534">
        <v>0</v>
      </c>
      <c r="AK107" s="460">
        <v>0</v>
      </c>
      <c r="AL107" s="537">
        <f t="shared" si="105"/>
        <v>0</v>
      </c>
      <c r="AM107" s="534">
        <v>0</v>
      </c>
      <c r="AN107" s="534">
        <v>0</v>
      </c>
      <c r="AO107" s="460">
        <v>0</v>
      </c>
      <c r="AP107" s="537">
        <f t="shared" si="106"/>
        <v>0</v>
      </c>
    </row>
    <row r="108" spans="1:42" s="49" customFormat="1" ht="156" customHeight="1">
      <c r="A108" s="74" t="s">
        <v>330</v>
      </c>
      <c r="B108" s="634" t="s">
        <v>84</v>
      </c>
      <c r="C108" s="634"/>
      <c r="D108" s="569" t="s">
        <v>1240</v>
      </c>
      <c r="E108" s="510" t="s">
        <v>314</v>
      </c>
      <c r="F108" s="1296" t="s">
        <v>785</v>
      </c>
      <c r="G108" s="1297"/>
      <c r="H108" s="1279" t="s">
        <v>1236</v>
      </c>
      <c r="I108" s="1280"/>
      <c r="J108" s="1281"/>
      <c r="K108" s="567" t="d">
        <v>2019-01-28</v>
      </c>
      <c r="L108" s="567" t="d">
        <v>2019-05-22</v>
      </c>
      <c r="M108" s="570" t="s">
        <v>1889</v>
      </c>
      <c r="N108" s="565">
        <v>2000000</v>
      </c>
      <c r="O108" s="565">
        <v>2000000</v>
      </c>
      <c r="P108" s="642" t="s">
        <v>111</v>
      </c>
      <c r="Q108" s="643"/>
      <c r="R108" s="644"/>
      <c r="S108" s="95" t="s">
        <v>155</v>
      </c>
      <c r="T108" s="82" t="s">
        <v>58</v>
      </c>
      <c r="U108" s="337">
        <v>1</v>
      </c>
      <c r="V108" s="472">
        <v>1</v>
      </c>
      <c r="W108" s="472">
        <f t="shared" si="97"/>
        <v>1</v>
      </c>
      <c r="X108" s="566">
        <f t="shared" si="98"/>
        <v>1</v>
      </c>
      <c r="Y108" s="537">
        <f t="shared" si="99"/>
        <v>1</v>
      </c>
      <c r="AA108" s="413">
        <v>0</v>
      </c>
      <c r="AB108" s="413">
        <v>0</v>
      </c>
      <c r="AC108" s="473">
        <v>0</v>
      </c>
      <c r="AD108" s="537">
        <f t="shared" si="100"/>
        <v>0</v>
      </c>
      <c r="AE108" s="413">
        <f t="shared" si="101"/>
        <v>1</v>
      </c>
      <c r="AF108" s="413">
        <f t="shared" si="102"/>
        <v>1</v>
      </c>
      <c r="AG108" s="536">
        <f t="shared" si="103"/>
        <v>1</v>
      </c>
      <c r="AH108" s="537">
        <f t="shared" si="104"/>
        <v>1</v>
      </c>
      <c r="AI108" s="534">
        <v>0</v>
      </c>
      <c r="AJ108" s="534">
        <v>0</v>
      </c>
      <c r="AK108" s="460">
        <v>0</v>
      </c>
      <c r="AL108" s="537">
        <f t="shared" si="105"/>
        <v>0</v>
      </c>
      <c r="AM108" s="534">
        <v>0</v>
      </c>
      <c r="AN108" s="534">
        <v>0</v>
      </c>
      <c r="AO108" s="460">
        <v>0</v>
      </c>
      <c r="AP108" s="537">
        <f t="shared" si="106"/>
        <v>0</v>
      </c>
    </row>
    <row r="109" spans="1:42" s="49" customFormat="1" ht="156" customHeight="1">
      <c r="A109" s="74" t="s">
        <v>330</v>
      </c>
      <c r="B109" s="634" t="s">
        <v>84</v>
      </c>
      <c r="C109" s="634"/>
      <c r="D109" s="569" t="s">
        <v>1240</v>
      </c>
      <c r="E109" s="510" t="s">
        <v>314</v>
      </c>
      <c r="F109" s="1296" t="s">
        <v>785</v>
      </c>
      <c r="G109" s="1297"/>
      <c r="H109" s="1279" t="s">
        <v>1236</v>
      </c>
      <c r="I109" s="1280"/>
      <c r="J109" s="1281"/>
      <c r="K109" s="567" t="d">
        <v>2019-01-28</v>
      </c>
      <c r="L109" s="567" t="d">
        <v>2019-05-22</v>
      </c>
      <c r="M109" s="570" t="s">
        <v>1890</v>
      </c>
      <c r="N109" s="565">
        <v>3500000</v>
      </c>
      <c r="O109" s="565">
        <v>3500000</v>
      </c>
      <c r="P109" s="642" t="s">
        <v>111</v>
      </c>
      <c r="Q109" s="643"/>
      <c r="R109" s="644"/>
      <c r="S109" s="95" t="s">
        <v>155</v>
      </c>
      <c r="T109" s="82" t="s">
        <v>58</v>
      </c>
      <c r="U109" s="337">
        <v>1</v>
      </c>
      <c r="V109" s="472">
        <v>1</v>
      </c>
      <c r="W109" s="472">
        <f t="shared" si="97"/>
        <v>1</v>
      </c>
      <c r="X109" s="566">
        <f t="shared" si="98"/>
        <v>1</v>
      </c>
      <c r="Y109" s="537">
        <f t="shared" si="99"/>
        <v>1</v>
      </c>
      <c r="AA109" s="413">
        <v>0</v>
      </c>
      <c r="AB109" s="413">
        <v>0</v>
      </c>
      <c r="AC109" s="473">
        <v>0</v>
      </c>
      <c r="AD109" s="537">
        <f t="shared" si="100"/>
        <v>0</v>
      </c>
      <c r="AE109" s="413">
        <f t="shared" si="101"/>
        <v>1</v>
      </c>
      <c r="AF109" s="413">
        <f t="shared" si="102"/>
        <v>1</v>
      </c>
      <c r="AG109" s="536">
        <f t="shared" si="103"/>
        <v>1</v>
      </c>
      <c r="AH109" s="537">
        <f t="shared" si="104"/>
        <v>1</v>
      </c>
      <c r="AI109" s="534">
        <v>0</v>
      </c>
      <c r="AJ109" s="534">
        <v>0</v>
      </c>
      <c r="AK109" s="460">
        <v>0</v>
      </c>
      <c r="AL109" s="537">
        <f t="shared" si="105"/>
        <v>0</v>
      </c>
      <c r="AM109" s="534">
        <v>0</v>
      </c>
      <c r="AN109" s="534">
        <v>0</v>
      </c>
      <c r="AO109" s="460">
        <v>0</v>
      </c>
      <c r="AP109" s="537">
        <f t="shared" si="106"/>
        <v>0</v>
      </c>
    </row>
    <row r="110" spans="1:42" s="49" customFormat="1" ht="156" customHeight="1">
      <c r="A110" s="74" t="s">
        <v>330</v>
      </c>
      <c r="B110" s="634" t="s">
        <v>84</v>
      </c>
      <c r="C110" s="634"/>
      <c r="D110" s="569" t="s">
        <v>1240</v>
      </c>
      <c r="E110" s="510" t="s">
        <v>314</v>
      </c>
      <c r="F110" s="1296" t="s">
        <v>785</v>
      </c>
      <c r="G110" s="1297"/>
      <c r="H110" s="1279" t="s">
        <v>1236</v>
      </c>
      <c r="I110" s="1280"/>
      <c r="J110" s="1281"/>
      <c r="K110" s="567" t="d">
        <v>2019-01-28</v>
      </c>
      <c r="L110" s="567" t="d">
        <v>2019-05-22</v>
      </c>
      <c r="M110" s="570" t="s">
        <v>1891</v>
      </c>
      <c r="N110" s="565">
        <v>3500000</v>
      </c>
      <c r="O110" s="565">
        <v>3500000</v>
      </c>
      <c r="P110" s="642" t="s">
        <v>111</v>
      </c>
      <c r="Q110" s="643"/>
      <c r="R110" s="644"/>
      <c r="S110" s="95" t="s">
        <v>155</v>
      </c>
      <c r="T110" s="82" t="s">
        <v>58</v>
      </c>
      <c r="U110" s="337">
        <v>1</v>
      </c>
      <c r="V110" s="472">
        <v>1</v>
      </c>
      <c r="W110" s="472">
        <f t="shared" si="97"/>
        <v>1</v>
      </c>
      <c r="X110" s="566">
        <f t="shared" si="98"/>
        <v>1</v>
      </c>
      <c r="Y110" s="537">
        <f t="shared" si="99"/>
        <v>1</v>
      </c>
      <c r="AA110" s="413">
        <v>0</v>
      </c>
      <c r="AB110" s="413">
        <v>0</v>
      </c>
      <c r="AC110" s="473">
        <v>0</v>
      </c>
      <c r="AD110" s="537">
        <f t="shared" si="100"/>
        <v>0</v>
      </c>
      <c r="AE110" s="413">
        <f t="shared" si="101"/>
        <v>1</v>
      </c>
      <c r="AF110" s="413">
        <f t="shared" si="102"/>
        <v>1</v>
      </c>
      <c r="AG110" s="536">
        <f t="shared" si="103"/>
        <v>1</v>
      </c>
      <c r="AH110" s="537">
        <f t="shared" si="104"/>
        <v>1</v>
      </c>
      <c r="AI110" s="534">
        <v>0</v>
      </c>
      <c r="AJ110" s="534">
        <v>0</v>
      </c>
      <c r="AK110" s="460">
        <v>0</v>
      </c>
      <c r="AL110" s="537">
        <f t="shared" si="105"/>
        <v>0</v>
      </c>
      <c r="AM110" s="534">
        <v>0</v>
      </c>
      <c r="AN110" s="534">
        <v>0</v>
      </c>
      <c r="AO110" s="460">
        <v>0</v>
      </c>
      <c r="AP110" s="537">
        <f t="shared" si="106"/>
        <v>0</v>
      </c>
    </row>
    <row r="111" spans="1:42" s="49" customFormat="1" ht="156" customHeight="1">
      <c r="A111" s="74" t="s">
        <v>330</v>
      </c>
      <c r="B111" s="634" t="s">
        <v>84</v>
      </c>
      <c r="C111" s="634"/>
      <c r="D111" s="569" t="s">
        <v>1240</v>
      </c>
      <c r="E111" s="510" t="s">
        <v>314</v>
      </c>
      <c r="F111" s="1296" t="s">
        <v>785</v>
      </c>
      <c r="G111" s="1297"/>
      <c r="H111" s="1279" t="s">
        <v>1236</v>
      </c>
      <c r="I111" s="1280"/>
      <c r="J111" s="1281"/>
      <c r="K111" s="567" t="d">
        <v>2019-01-28</v>
      </c>
      <c r="L111" s="567" t="d">
        <v>2019-05-22</v>
      </c>
      <c r="M111" s="570" t="s">
        <v>1892</v>
      </c>
      <c r="N111" s="565">
        <v>3500000</v>
      </c>
      <c r="O111" s="565">
        <v>3500000</v>
      </c>
      <c r="P111" s="642" t="s">
        <v>111</v>
      </c>
      <c r="Q111" s="643"/>
      <c r="R111" s="644"/>
      <c r="S111" s="95" t="s">
        <v>155</v>
      </c>
      <c r="T111" s="82" t="s">
        <v>58</v>
      </c>
      <c r="U111" s="337">
        <v>1</v>
      </c>
      <c r="V111" s="472">
        <v>1</v>
      </c>
      <c r="W111" s="472">
        <f t="shared" si="97"/>
        <v>1</v>
      </c>
      <c r="X111" s="566">
        <f t="shared" si="98"/>
        <v>1</v>
      </c>
      <c r="Y111" s="537">
        <f t="shared" si="99"/>
        <v>1</v>
      </c>
      <c r="AA111" s="413">
        <v>0</v>
      </c>
      <c r="AB111" s="413">
        <v>0</v>
      </c>
      <c r="AC111" s="473">
        <v>0</v>
      </c>
      <c r="AD111" s="537">
        <f t="shared" si="100"/>
        <v>0</v>
      </c>
      <c r="AE111" s="413">
        <f t="shared" si="101"/>
        <v>1</v>
      </c>
      <c r="AF111" s="413">
        <f t="shared" si="102"/>
        <v>1</v>
      </c>
      <c r="AG111" s="536">
        <f t="shared" si="103"/>
        <v>1</v>
      </c>
      <c r="AH111" s="537">
        <f t="shared" si="104"/>
        <v>1</v>
      </c>
      <c r="AI111" s="534">
        <v>0</v>
      </c>
      <c r="AJ111" s="534">
        <v>0</v>
      </c>
      <c r="AK111" s="460">
        <v>0</v>
      </c>
      <c r="AL111" s="537">
        <f t="shared" si="105"/>
        <v>0</v>
      </c>
      <c r="AM111" s="534">
        <v>0</v>
      </c>
      <c r="AN111" s="534">
        <v>0</v>
      </c>
      <c r="AO111" s="460">
        <v>0</v>
      </c>
      <c r="AP111" s="537">
        <f t="shared" si="106"/>
        <v>0</v>
      </c>
    </row>
    <row r="112" spans="1:42" s="49" customFormat="1" ht="156" customHeight="1">
      <c r="A112" s="74" t="s">
        <v>330</v>
      </c>
      <c r="B112" s="634" t="s">
        <v>84</v>
      </c>
      <c r="C112" s="634"/>
      <c r="D112" s="569" t="s">
        <v>1240</v>
      </c>
      <c r="E112" s="510" t="s">
        <v>314</v>
      </c>
      <c r="F112" s="1296" t="s">
        <v>785</v>
      </c>
      <c r="G112" s="1297"/>
      <c r="H112" s="1279" t="s">
        <v>1850</v>
      </c>
      <c r="I112" s="1280"/>
      <c r="J112" s="1281"/>
      <c r="K112" s="567"/>
      <c r="L112" s="567"/>
      <c r="M112" s="570"/>
      <c r="N112" s="565">
        <v>9718000</v>
      </c>
      <c r="O112" s="565"/>
      <c r="P112" s="642" t="s">
        <v>111</v>
      </c>
      <c r="Q112" s="643"/>
      <c r="R112" s="644"/>
      <c r="S112" s="95" t="s">
        <v>155</v>
      </c>
      <c r="T112" s="82" t="s">
        <v>58</v>
      </c>
      <c r="U112" s="337">
        <v>1</v>
      </c>
      <c r="V112" s="472">
        <v>1</v>
      </c>
      <c r="W112" s="472">
        <f t="shared" ref="W112" si="107">O112/N112</f>
        <v>0</v>
      </c>
      <c r="X112" s="566">
        <f t="shared" ref="X112" si="108">W112/V112</f>
        <v>0</v>
      </c>
      <c r="Y112" s="537">
        <f t="shared" ref="Y112" si="109">X112</f>
        <v>0</v>
      </c>
      <c r="AA112" s="413">
        <v>0</v>
      </c>
      <c r="AB112" s="413">
        <v>0</v>
      </c>
      <c r="AC112" s="473">
        <v>0</v>
      </c>
      <c r="AD112" s="537">
        <f t="shared" ref="AD112" si="110">AC112</f>
        <v>0</v>
      </c>
      <c r="AE112" s="413">
        <v>0</v>
      </c>
      <c r="AF112" s="413">
        <f t="shared" ref="AF112:AF118" si="111">W112</f>
        <v>0</v>
      </c>
      <c r="AG112" s="536">
        <v>0</v>
      </c>
      <c r="AH112" s="537">
        <f t="shared" ref="AH112" si="112">AG112</f>
        <v>0</v>
      </c>
      <c r="AI112" s="534">
        <v>0</v>
      </c>
      <c r="AJ112" s="534">
        <v>0</v>
      </c>
      <c r="AK112" s="460">
        <v>0</v>
      </c>
      <c r="AL112" s="537">
        <f t="shared" ref="AL112" si="113">AK112</f>
        <v>0</v>
      </c>
      <c r="AM112" s="534">
        <v>0</v>
      </c>
      <c r="AN112" s="534">
        <v>0</v>
      </c>
      <c r="AO112" s="460">
        <v>0</v>
      </c>
      <c r="AP112" s="537">
        <f t="shared" ref="AP112" si="114">AO112</f>
        <v>0</v>
      </c>
    </row>
    <row r="113" spans="1:42" s="49" customFormat="1" ht="156" customHeight="1">
      <c r="A113" s="74" t="s">
        <v>330</v>
      </c>
      <c r="B113" s="634" t="s">
        <v>84</v>
      </c>
      <c r="C113" s="634"/>
      <c r="D113" s="569" t="s">
        <v>1240</v>
      </c>
      <c r="E113" s="510" t="s">
        <v>314</v>
      </c>
      <c r="F113" s="1296" t="s">
        <v>785</v>
      </c>
      <c r="G113" s="1297"/>
      <c r="H113" s="1279" t="s">
        <v>1850</v>
      </c>
      <c r="I113" s="1280"/>
      <c r="J113" s="1281"/>
      <c r="K113" s="567"/>
      <c r="L113" s="567"/>
      <c r="M113" s="570"/>
      <c r="N113" s="565">
        <v>28251123</v>
      </c>
      <c r="O113" s="565"/>
      <c r="P113" s="642" t="s">
        <v>111</v>
      </c>
      <c r="Q113" s="643"/>
      <c r="R113" s="644"/>
      <c r="S113" s="95" t="s">
        <v>155</v>
      </c>
      <c r="T113" s="82" t="s">
        <v>58</v>
      </c>
      <c r="U113" s="337">
        <v>1</v>
      </c>
      <c r="V113" s="472">
        <v>1</v>
      </c>
      <c r="W113" s="472">
        <f t="shared" ref="W113" si="115">O113/N113</f>
        <v>0</v>
      </c>
      <c r="X113" s="566">
        <f t="shared" ref="X113" si="116">W113/V113</f>
        <v>0</v>
      </c>
      <c r="Y113" s="537">
        <f t="shared" ref="Y113" si="117">X113</f>
        <v>0</v>
      </c>
      <c r="AA113" s="413">
        <v>0</v>
      </c>
      <c r="AB113" s="413">
        <v>0</v>
      </c>
      <c r="AC113" s="473">
        <v>0</v>
      </c>
      <c r="AD113" s="537">
        <f t="shared" ref="AD113" si="118">AC113</f>
        <v>0</v>
      </c>
      <c r="AE113" s="413">
        <v>0</v>
      </c>
      <c r="AF113" s="413">
        <f t="shared" si="111"/>
        <v>0</v>
      </c>
      <c r="AG113" s="536">
        <v>0</v>
      </c>
      <c r="AH113" s="537">
        <f t="shared" ref="AH113" si="119">AG113</f>
        <v>0</v>
      </c>
      <c r="AI113" s="534">
        <v>0</v>
      </c>
      <c r="AJ113" s="534">
        <v>0</v>
      </c>
      <c r="AK113" s="460">
        <v>0</v>
      </c>
      <c r="AL113" s="537">
        <f t="shared" ref="AL113" si="120">AK113</f>
        <v>0</v>
      </c>
      <c r="AM113" s="534">
        <v>0</v>
      </c>
      <c r="AN113" s="534">
        <v>0</v>
      </c>
      <c r="AO113" s="460">
        <v>0</v>
      </c>
      <c r="AP113" s="537">
        <f t="shared" ref="AP113" si="121">AO113</f>
        <v>0</v>
      </c>
    </row>
    <row r="114" spans="1:42" s="49" customFormat="1" ht="156" customHeight="1">
      <c r="A114" s="74" t="s">
        <v>330</v>
      </c>
      <c r="B114" s="634" t="s">
        <v>84</v>
      </c>
      <c r="C114" s="634"/>
      <c r="D114" s="569" t="s">
        <v>1240</v>
      </c>
      <c r="E114" s="510" t="s">
        <v>314</v>
      </c>
      <c r="F114" s="1296" t="s">
        <v>785</v>
      </c>
      <c r="G114" s="1297"/>
      <c r="H114" s="1279" t="s">
        <v>1851</v>
      </c>
      <c r="I114" s="1280"/>
      <c r="J114" s="1281"/>
      <c r="K114" s="567" t="d">
        <v>2019-06-26</v>
      </c>
      <c r="L114" s="567" t="d">
        <v>2019-06-26</v>
      </c>
      <c r="M114" s="570" t="s">
        <v>1893</v>
      </c>
      <c r="N114" s="565">
        <v>48000000</v>
      </c>
      <c r="O114" s="565">
        <v>48000000</v>
      </c>
      <c r="P114" s="642" t="s">
        <v>111</v>
      </c>
      <c r="Q114" s="643"/>
      <c r="R114" s="644"/>
      <c r="S114" s="95" t="s">
        <v>155</v>
      </c>
      <c r="T114" s="82" t="s">
        <v>58</v>
      </c>
      <c r="U114" s="337">
        <v>1</v>
      </c>
      <c r="V114" s="472">
        <v>1</v>
      </c>
      <c r="W114" s="472">
        <f t="shared" ref="W114:W117" si="122">O114/N114</f>
        <v>1</v>
      </c>
      <c r="X114" s="566">
        <f t="shared" ref="X114:X117" si="123">W114/V114</f>
        <v>1</v>
      </c>
      <c r="Y114" s="537">
        <f t="shared" ref="Y114:Y117" si="124">X114</f>
        <v>1</v>
      </c>
      <c r="AA114" s="413">
        <v>0</v>
      </c>
      <c r="AB114" s="413">
        <v>0</v>
      </c>
      <c r="AC114" s="473">
        <v>0</v>
      </c>
      <c r="AD114" s="537">
        <f t="shared" ref="AD114:AD117" si="125">AC114</f>
        <v>0</v>
      </c>
      <c r="AE114" s="413">
        <f>V114</f>
        <v>1</v>
      </c>
      <c r="AF114" s="413">
        <f t="shared" si="111"/>
        <v>1</v>
      </c>
      <c r="AG114" s="536">
        <f>AF114/AE114</f>
        <v>1</v>
      </c>
      <c r="AH114" s="537">
        <f t="shared" ref="AH114:AH117" si="126">AG114</f>
        <v>1</v>
      </c>
      <c r="AI114" s="534">
        <v>0</v>
      </c>
      <c r="AJ114" s="534">
        <v>0</v>
      </c>
      <c r="AK114" s="460">
        <v>0</v>
      </c>
      <c r="AL114" s="537">
        <f t="shared" ref="AL114:AL117" si="127">AK114</f>
        <v>0</v>
      </c>
      <c r="AM114" s="534">
        <v>0</v>
      </c>
      <c r="AN114" s="534">
        <v>0</v>
      </c>
      <c r="AO114" s="460">
        <v>0</v>
      </c>
      <c r="AP114" s="537">
        <f t="shared" ref="AP114:AP117" si="128">AO114</f>
        <v>0</v>
      </c>
    </row>
    <row r="115" spans="1:42" s="49" customFormat="1" ht="156" customHeight="1">
      <c r="A115" s="74" t="s">
        <v>330</v>
      </c>
      <c r="B115" s="634" t="s">
        <v>84</v>
      </c>
      <c r="C115" s="634"/>
      <c r="D115" s="569" t="s">
        <v>1240</v>
      </c>
      <c r="E115" s="510" t="s">
        <v>314</v>
      </c>
      <c r="F115" s="1296" t="s">
        <v>785</v>
      </c>
      <c r="G115" s="1297"/>
      <c r="H115" s="1279" t="s">
        <v>1851</v>
      </c>
      <c r="I115" s="1280"/>
      <c r="J115" s="1281"/>
      <c r="K115" s="567" t="d">
        <v>2019-06-26</v>
      </c>
      <c r="L115" s="567" t="d">
        <v>2019-06-26</v>
      </c>
      <c r="M115" s="570" t="s">
        <v>1893</v>
      </c>
      <c r="N115" s="565">
        <v>52150150</v>
      </c>
      <c r="O115" s="565">
        <v>52150150</v>
      </c>
      <c r="P115" s="642" t="s">
        <v>111</v>
      </c>
      <c r="Q115" s="643"/>
      <c r="R115" s="644"/>
      <c r="S115" s="95" t="s">
        <v>155</v>
      </c>
      <c r="T115" s="82" t="s">
        <v>58</v>
      </c>
      <c r="U115" s="337">
        <v>1</v>
      </c>
      <c r="V115" s="472">
        <v>1</v>
      </c>
      <c r="W115" s="472">
        <f t="shared" si="122"/>
        <v>1</v>
      </c>
      <c r="X115" s="566">
        <f t="shared" si="123"/>
        <v>1</v>
      </c>
      <c r="Y115" s="537">
        <f t="shared" si="124"/>
        <v>1</v>
      </c>
      <c r="AA115" s="413">
        <v>0</v>
      </c>
      <c r="AB115" s="413">
        <v>0</v>
      </c>
      <c r="AC115" s="473">
        <v>0</v>
      </c>
      <c r="AD115" s="537">
        <f t="shared" si="125"/>
        <v>0</v>
      </c>
      <c r="AE115" s="413">
        <f>V115</f>
        <v>1</v>
      </c>
      <c r="AF115" s="413">
        <f t="shared" si="111"/>
        <v>1</v>
      </c>
      <c r="AG115" s="536">
        <f>AF115/AE115</f>
        <v>1</v>
      </c>
      <c r="AH115" s="537">
        <f t="shared" si="126"/>
        <v>1</v>
      </c>
      <c r="AI115" s="534">
        <v>0</v>
      </c>
      <c r="AJ115" s="534">
        <v>0</v>
      </c>
      <c r="AK115" s="460">
        <v>0</v>
      </c>
      <c r="AL115" s="537">
        <f t="shared" si="127"/>
        <v>0</v>
      </c>
      <c r="AM115" s="534">
        <v>0</v>
      </c>
      <c r="AN115" s="534">
        <v>0</v>
      </c>
      <c r="AO115" s="460">
        <v>0</v>
      </c>
      <c r="AP115" s="537">
        <f t="shared" si="128"/>
        <v>0</v>
      </c>
    </row>
    <row r="116" spans="1:42" s="49" customFormat="1" ht="156" customHeight="1">
      <c r="A116" s="74" t="s">
        <v>330</v>
      </c>
      <c r="B116" s="634" t="s">
        <v>84</v>
      </c>
      <c r="C116" s="634"/>
      <c r="D116" s="569" t="s">
        <v>1240</v>
      </c>
      <c r="E116" s="510" t="s">
        <v>314</v>
      </c>
      <c r="F116" s="1296" t="s">
        <v>785</v>
      </c>
      <c r="G116" s="1297"/>
      <c r="H116" s="1279" t="s">
        <v>1851</v>
      </c>
      <c r="I116" s="1280"/>
      <c r="J116" s="1281"/>
      <c r="K116" s="567" t="d">
        <v>2019-06-26</v>
      </c>
      <c r="L116" s="567" t="d">
        <v>2019-06-26</v>
      </c>
      <c r="M116" s="570" t="s">
        <v>1893</v>
      </c>
      <c r="N116" s="565">
        <v>35238877</v>
      </c>
      <c r="O116" s="565">
        <v>35238877</v>
      </c>
      <c r="P116" s="642" t="s">
        <v>111</v>
      </c>
      <c r="Q116" s="643"/>
      <c r="R116" s="644"/>
      <c r="S116" s="95" t="s">
        <v>155</v>
      </c>
      <c r="T116" s="82" t="s">
        <v>58</v>
      </c>
      <c r="U116" s="337">
        <v>1</v>
      </c>
      <c r="V116" s="472">
        <v>1</v>
      </c>
      <c r="W116" s="472">
        <f t="shared" si="122"/>
        <v>1</v>
      </c>
      <c r="X116" s="566">
        <f t="shared" si="123"/>
        <v>1</v>
      </c>
      <c r="Y116" s="537">
        <f t="shared" si="124"/>
        <v>1</v>
      </c>
      <c r="AA116" s="413">
        <v>0</v>
      </c>
      <c r="AB116" s="413">
        <v>0</v>
      </c>
      <c r="AC116" s="473">
        <v>0</v>
      </c>
      <c r="AD116" s="537">
        <f t="shared" si="125"/>
        <v>0</v>
      </c>
      <c r="AE116" s="413">
        <f>V116</f>
        <v>1</v>
      </c>
      <c r="AF116" s="413">
        <f t="shared" si="111"/>
        <v>1</v>
      </c>
      <c r="AG116" s="536">
        <f>AF116/AE116</f>
        <v>1</v>
      </c>
      <c r="AH116" s="537">
        <f t="shared" si="126"/>
        <v>1</v>
      </c>
      <c r="AI116" s="534">
        <v>0</v>
      </c>
      <c r="AJ116" s="534">
        <v>0</v>
      </c>
      <c r="AK116" s="460">
        <v>0</v>
      </c>
      <c r="AL116" s="537">
        <f t="shared" si="127"/>
        <v>0</v>
      </c>
      <c r="AM116" s="534">
        <v>0</v>
      </c>
      <c r="AN116" s="534">
        <v>0</v>
      </c>
      <c r="AO116" s="460">
        <v>0</v>
      </c>
      <c r="AP116" s="537">
        <f t="shared" si="128"/>
        <v>0</v>
      </c>
    </row>
    <row r="117" spans="1:42" s="49" customFormat="1" ht="156" customHeight="1">
      <c r="A117" s="74" t="s">
        <v>330</v>
      </c>
      <c r="B117" s="634" t="s">
        <v>84</v>
      </c>
      <c r="C117" s="634"/>
      <c r="D117" s="569" t="s">
        <v>1240</v>
      </c>
      <c r="E117" s="510" t="s">
        <v>314</v>
      </c>
      <c r="F117" s="1296" t="s">
        <v>785</v>
      </c>
      <c r="G117" s="1297"/>
      <c r="H117" s="1279" t="s">
        <v>1852</v>
      </c>
      <c r="I117" s="1280"/>
      <c r="J117" s="1281"/>
      <c r="K117" s="567"/>
      <c r="L117" s="567"/>
      <c r="M117" s="570"/>
      <c r="N117" s="565">
        <v>20000000</v>
      </c>
      <c r="O117" s="565"/>
      <c r="P117" s="642" t="s">
        <v>111</v>
      </c>
      <c r="Q117" s="643"/>
      <c r="R117" s="644"/>
      <c r="S117" s="95" t="s">
        <v>155</v>
      </c>
      <c r="T117" s="82" t="s">
        <v>58</v>
      </c>
      <c r="U117" s="337">
        <v>1</v>
      </c>
      <c r="V117" s="472">
        <v>1</v>
      </c>
      <c r="W117" s="472">
        <f t="shared" si="122"/>
        <v>0</v>
      </c>
      <c r="X117" s="566">
        <f t="shared" si="123"/>
        <v>0</v>
      </c>
      <c r="Y117" s="537">
        <f t="shared" si="124"/>
        <v>0</v>
      </c>
      <c r="AA117" s="413">
        <v>0</v>
      </c>
      <c r="AB117" s="413">
        <v>0</v>
      </c>
      <c r="AC117" s="473">
        <v>0</v>
      </c>
      <c r="AD117" s="537">
        <f t="shared" si="125"/>
        <v>0</v>
      </c>
      <c r="AE117" s="413">
        <v>0</v>
      </c>
      <c r="AF117" s="413">
        <f t="shared" si="111"/>
        <v>0</v>
      </c>
      <c r="AG117" s="536">
        <v>0</v>
      </c>
      <c r="AH117" s="537">
        <f t="shared" si="126"/>
        <v>0</v>
      </c>
      <c r="AI117" s="534">
        <v>0</v>
      </c>
      <c r="AJ117" s="534">
        <v>0</v>
      </c>
      <c r="AK117" s="460">
        <v>0</v>
      </c>
      <c r="AL117" s="537">
        <f t="shared" si="127"/>
        <v>0</v>
      </c>
      <c r="AM117" s="534">
        <v>0</v>
      </c>
      <c r="AN117" s="534">
        <v>0</v>
      </c>
      <c r="AO117" s="460">
        <v>0</v>
      </c>
      <c r="AP117" s="537">
        <f t="shared" si="128"/>
        <v>0</v>
      </c>
    </row>
    <row r="118" spans="1:42" s="49" customFormat="1" ht="156" customHeight="1">
      <c r="A118" s="74" t="s">
        <v>330</v>
      </c>
      <c r="B118" s="634" t="s">
        <v>84</v>
      </c>
      <c r="C118" s="634"/>
      <c r="D118" s="569" t="s">
        <v>1240</v>
      </c>
      <c r="E118" s="510" t="s">
        <v>314</v>
      </c>
      <c r="F118" s="1296" t="s">
        <v>785</v>
      </c>
      <c r="G118" s="1297"/>
      <c r="H118" s="1279" t="s">
        <v>1237</v>
      </c>
      <c r="I118" s="1280"/>
      <c r="J118" s="1281"/>
      <c r="K118" s="567" t="d">
        <v>2019-06-11</v>
      </c>
      <c r="L118" s="567" t="d">
        <v>2019-06-26</v>
      </c>
      <c r="M118" s="570" t="s">
        <v>1894</v>
      </c>
      <c r="N118" s="565">
        <v>9963000</v>
      </c>
      <c r="O118" s="565">
        <v>9963000</v>
      </c>
      <c r="P118" s="642" t="s">
        <v>111</v>
      </c>
      <c r="Q118" s="643"/>
      <c r="R118" s="644"/>
      <c r="S118" s="95" t="s">
        <v>155</v>
      </c>
      <c r="T118" s="82" t="s">
        <v>58</v>
      </c>
      <c r="U118" s="337">
        <v>1</v>
      </c>
      <c r="V118" s="472">
        <v>1</v>
      </c>
      <c r="W118" s="472">
        <f t="shared" ref="W118" si="129">O118/N118</f>
        <v>1</v>
      </c>
      <c r="X118" s="566">
        <f t="shared" ref="X118" si="130">W118/V118</f>
        <v>1</v>
      </c>
      <c r="Y118" s="537">
        <f t="shared" ref="Y118" si="131">X118</f>
        <v>1</v>
      </c>
      <c r="AA118" s="413">
        <v>0</v>
      </c>
      <c r="AB118" s="413">
        <v>0</v>
      </c>
      <c r="AC118" s="473">
        <v>0</v>
      </c>
      <c r="AD118" s="537">
        <f t="shared" ref="AD118" si="132">AC118</f>
        <v>0</v>
      </c>
      <c r="AE118" s="413">
        <f>V118</f>
        <v>1</v>
      </c>
      <c r="AF118" s="413">
        <f t="shared" si="111"/>
        <v>1</v>
      </c>
      <c r="AG118" s="536">
        <f>AF118/AE118</f>
        <v>1</v>
      </c>
      <c r="AH118" s="537">
        <f t="shared" ref="AH118" si="133">AG118</f>
        <v>1</v>
      </c>
      <c r="AI118" s="534">
        <v>0</v>
      </c>
      <c r="AJ118" s="534">
        <v>0</v>
      </c>
      <c r="AK118" s="460">
        <v>0</v>
      </c>
      <c r="AL118" s="537">
        <f t="shared" ref="AL118" si="134">AK118</f>
        <v>0</v>
      </c>
      <c r="AM118" s="534">
        <v>0</v>
      </c>
      <c r="AN118" s="534">
        <v>0</v>
      </c>
      <c r="AO118" s="460">
        <v>0</v>
      </c>
      <c r="AP118" s="537">
        <f t="shared" ref="AP118" si="135">AO118</f>
        <v>0</v>
      </c>
    </row>
    <row r="119" spans="1:42" s="49" customFormat="1" ht="203.25" customHeight="1">
      <c r="A119" s="103" t="s">
        <v>255</v>
      </c>
      <c r="B119" s="634" t="s">
        <v>84</v>
      </c>
      <c r="C119" s="634"/>
      <c r="D119" s="569" t="s">
        <v>352</v>
      </c>
      <c r="E119" s="571" t="s">
        <v>238</v>
      </c>
      <c r="F119" s="1298" t="s">
        <v>350</v>
      </c>
      <c r="G119" s="1299"/>
      <c r="H119" s="1279" t="s">
        <v>1238</v>
      </c>
      <c r="I119" s="1280"/>
      <c r="J119" s="1281"/>
      <c r="K119" s="567" t="d">
        <v>2019-01-15</v>
      </c>
      <c r="L119" s="567" t="d">
        <v>2019-01-24</v>
      </c>
      <c r="M119" s="568" t="s">
        <v>1239</v>
      </c>
      <c r="N119" s="565">
        <v>59114000</v>
      </c>
      <c r="O119" s="565">
        <v>59114000</v>
      </c>
      <c r="P119" s="642" t="s">
        <v>111</v>
      </c>
      <c r="Q119" s="643"/>
      <c r="R119" s="644"/>
      <c r="S119" s="95" t="s">
        <v>155</v>
      </c>
      <c r="T119" s="82" t="s">
        <v>58</v>
      </c>
      <c r="U119" s="337">
        <v>1</v>
      </c>
      <c r="V119" s="472">
        <v>1</v>
      </c>
      <c r="W119" s="472">
        <f t="shared" ref="W119:W121" si="136">O119/N119</f>
        <v>1</v>
      </c>
      <c r="X119" s="473">
        <f t="shared" ref="X119:X121" si="137">W119/V119</f>
        <v>1</v>
      </c>
      <c r="Y119" s="387">
        <f t="shared" ref="Y119:Y121" si="138">X119</f>
        <v>1</v>
      </c>
      <c r="AA119" s="413">
        <f t="shared" ref="AA119:AA121" si="139">V119</f>
        <v>1</v>
      </c>
      <c r="AB119" s="413">
        <f t="shared" ref="AB119:AB121" si="140">W119</f>
        <v>1</v>
      </c>
      <c r="AC119" s="473">
        <f t="shared" ref="AC119:AC121" si="141">AB119/AA119</f>
        <v>1</v>
      </c>
      <c r="AD119" s="387">
        <f t="shared" ref="AD119:AD121" si="142">AC119</f>
        <v>1</v>
      </c>
      <c r="AE119" s="385">
        <v>0</v>
      </c>
      <c r="AF119" s="385">
        <v>0</v>
      </c>
      <c r="AG119" s="386">
        <v>0</v>
      </c>
      <c r="AH119" s="387">
        <f t="shared" ref="AH119:AH121" si="143">AG119</f>
        <v>0</v>
      </c>
      <c r="AI119" s="385">
        <v>0</v>
      </c>
      <c r="AJ119" s="385">
        <v>0</v>
      </c>
      <c r="AK119" s="386">
        <v>0</v>
      </c>
      <c r="AL119" s="387">
        <f t="shared" ref="AL119:AL121" si="144">AK119</f>
        <v>0</v>
      </c>
      <c r="AM119" s="385">
        <v>0</v>
      </c>
      <c r="AN119" s="385">
        <v>0</v>
      </c>
      <c r="AO119" s="386">
        <v>0</v>
      </c>
      <c r="AP119" s="387">
        <f t="shared" ref="AP119:AP121" si="145">AO119</f>
        <v>0</v>
      </c>
    </row>
    <row r="120" spans="1:42" s="49" customFormat="1" ht="203.25" customHeight="1">
      <c r="A120" s="103" t="s">
        <v>255</v>
      </c>
      <c r="B120" s="634" t="s">
        <v>84</v>
      </c>
      <c r="C120" s="634"/>
      <c r="D120" s="569" t="s">
        <v>352</v>
      </c>
      <c r="E120" s="571" t="s">
        <v>268</v>
      </c>
      <c r="F120" s="1298" t="s">
        <v>350</v>
      </c>
      <c r="G120" s="1299"/>
      <c r="H120" s="1279" t="s">
        <v>1214</v>
      </c>
      <c r="I120" s="1280"/>
      <c r="J120" s="1281"/>
      <c r="K120" s="567" t="d">
        <v>2019-01-15</v>
      </c>
      <c r="L120" s="567" t="d">
        <v>2019-01-23</v>
      </c>
      <c r="M120" s="568" t="s">
        <v>1212</v>
      </c>
      <c r="N120" s="565">
        <v>564850</v>
      </c>
      <c r="O120" s="565">
        <v>564850</v>
      </c>
      <c r="P120" s="642" t="s">
        <v>111</v>
      </c>
      <c r="Q120" s="643"/>
      <c r="R120" s="644"/>
      <c r="S120" s="95" t="s">
        <v>155</v>
      </c>
      <c r="T120" s="82" t="s">
        <v>58</v>
      </c>
      <c r="U120" s="337">
        <v>1</v>
      </c>
      <c r="V120" s="472">
        <v>1</v>
      </c>
      <c r="W120" s="472">
        <f t="shared" si="136"/>
        <v>1</v>
      </c>
      <c r="X120" s="473">
        <f t="shared" si="137"/>
        <v>1</v>
      </c>
      <c r="Y120" s="387">
        <f t="shared" si="138"/>
        <v>1</v>
      </c>
      <c r="AA120" s="413">
        <f t="shared" si="139"/>
        <v>1</v>
      </c>
      <c r="AB120" s="413">
        <f t="shared" si="140"/>
        <v>1</v>
      </c>
      <c r="AC120" s="473">
        <f t="shared" si="141"/>
        <v>1</v>
      </c>
      <c r="AD120" s="387">
        <f t="shared" si="142"/>
        <v>1</v>
      </c>
      <c r="AE120" s="385">
        <v>0</v>
      </c>
      <c r="AF120" s="385">
        <v>0</v>
      </c>
      <c r="AG120" s="386">
        <v>0</v>
      </c>
      <c r="AH120" s="387">
        <f t="shared" si="143"/>
        <v>0</v>
      </c>
      <c r="AI120" s="385">
        <v>0</v>
      </c>
      <c r="AJ120" s="385">
        <v>0</v>
      </c>
      <c r="AK120" s="386">
        <v>0</v>
      </c>
      <c r="AL120" s="387">
        <f t="shared" si="144"/>
        <v>0</v>
      </c>
      <c r="AM120" s="385">
        <v>0</v>
      </c>
      <c r="AN120" s="385">
        <v>0</v>
      </c>
      <c r="AO120" s="386">
        <v>0</v>
      </c>
      <c r="AP120" s="387">
        <f t="shared" si="145"/>
        <v>0</v>
      </c>
    </row>
    <row r="121" spans="1:42" s="49" customFormat="1" ht="203.25" customHeight="1">
      <c r="A121" s="103" t="s">
        <v>255</v>
      </c>
      <c r="B121" s="634" t="s">
        <v>84</v>
      </c>
      <c r="C121" s="634"/>
      <c r="D121" s="569" t="s">
        <v>352</v>
      </c>
      <c r="E121" s="571" t="s">
        <v>269</v>
      </c>
      <c r="F121" s="1298" t="s">
        <v>350</v>
      </c>
      <c r="G121" s="1299"/>
      <c r="H121" s="1279" t="s">
        <v>1895</v>
      </c>
      <c r="I121" s="1280"/>
      <c r="J121" s="1281"/>
      <c r="K121" s="567"/>
      <c r="L121" s="567"/>
      <c r="M121" s="568"/>
      <c r="N121" s="565">
        <v>96000000</v>
      </c>
      <c r="O121" s="565"/>
      <c r="P121" s="642" t="s">
        <v>111</v>
      </c>
      <c r="Q121" s="643"/>
      <c r="R121" s="644"/>
      <c r="S121" s="95" t="s">
        <v>155</v>
      </c>
      <c r="T121" s="82" t="s">
        <v>58</v>
      </c>
      <c r="U121" s="337">
        <v>1</v>
      </c>
      <c r="V121" s="472">
        <v>1</v>
      </c>
      <c r="W121" s="472">
        <f t="shared" si="136"/>
        <v>0</v>
      </c>
      <c r="X121" s="473">
        <f t="shared" si="137"/>
        <v>0</v>
      </c>
      <c r="Y121" s="387">
        <f t="shared" si="138"/>
        <v>0</v>
      </c>
      <c r="AA121" s="413">
        <f t="shared" si="139"/>
        <v>1</v>
      </c>
      <c r="AB121" s="413">
        <f t="shared" si="140"/>
        <v>0</v>
      </c>
      <c r="AC121" s="473">
        <f t="shared" si="141"/>
        <v>0</v>
      </c>
      <c r="AD121" s="387">
        <f t="shared" si="142"/>
        <v>0</v>
      </c>
      <c r="AE121" s="385">
        <v>0</v>
      </c>
      <c r="AF121" s="385">
        <v>0</v>
      </c>
      <c r="AG121" s="386">
        <v>0</v>
      </c>
      <c r="AH121" s="387">
        <f t="shared" si="143"/>
        <v>0</v>
      </c>
      <c r="AI121" s="385">
        <v>0</v>
      </c>
      <c r="AJ121" s="385">
        <v>0</v>
      </c>
      <c r="AK121" s="386">
        <v>0</v>
      </c>
      <c r="AL121" s="387">
        <f t="shared" si="144"/>
        <v>0</v>
      </c>
      <c r="AM121" s="385">
        <v>0</v>
      </c>
      <c r="AN121" s="385">
        <v>0</v>
      </c>
      <c r="AO121" s="386">
        <v>0</v>
      </c>
      <c r="AP121" s="387">
        <f t="shared" si="145"/>
        <v>0</v>
      </c>
    </row>
    <row r="122" spans="1:42" s="49" customFormat="1" ht="280.5" customHeight="1">
      <c r="A122" s="103" t="s">
        <v>255</v>
      </c>
      <c r="B122" s="1066" t="s">
        <v>84</v>
      </c>
      <c r="C122" s="1068"/>
      <c r="D122" s="569" t="s">
        <v>1241</v>
      </c>
      <c r="E122" s="571" t="s">
        <v>270</v>
      </c>
      <c r="F122" s="1278" t="s">
        <v>266</v>
      </c>
      <c r="G122" s="976"/>
      <c r="H122" s="1279" t="s">
        <v>1242</v>
      </c>
      <c r="I122" s="1280"/>
      <c r="J122" s="1281"/>
      <c r="K122" s="567" t="d">
        <v>2019-02-14</v>
      </c>
      <c r="L122" s="567" t="d">
        <v>2019-02-25</v>
      </c>
      <c r="M122" s="568" t="s">
        <v>1204</v>
      </c>
      <c r="N122" s="565">
        <v>756000</v>
      </c>
      <c r="O122" s="565">
        <v>756000</v>
      </c>
      <c r="P122" s="705" t="s">
        <v>111</v>
      </c>
      <c r="Q122" s="643"/>
      <c r="R122" s="644"/>
      <c r="S122" s="95" t="s">
        <v>155</v>
      </c>
      <c r="T122" s="82" t="s">
        <v>58</v>
      </c>
      <c r="U122" s="337">
        <v>1</v>
      </c>
      <c r="V122" s="472">
        <v>1</v>
      </c>
      <c r="W122" s="472">
        <f t="shared" ref="W122:W126" si="146">O122/N122</f>
        <v>1</v>
      </c>
      <c r="X122" s="473">
        <f t="shared" ref="X122:X126" si="147">W122/V122</f>
        <v>1</v>
      </c>
      <c r="Y122" s="387">
        <f t="shared" ref="Y122:Y126" si="148">X122</f>
        <v>1</v>
      </c>
      <c r="AA122" s="413">
        <f t="shared" ref="AA122:AA126" si="149">V122</f>
        <v>1</v>
      </c>
      <c r="AB122" s="413">
        <f t="shared" ref="AB122:AB126" si="150">W122</f>
        <v>1</v>
      </c>
      <c r="AC122" s="473">
        <f t="shared" ref="AC122:AC126" si="151">AB122/AA122</f>
        <v>1</v>
      </c>
      <c r="AD122" s="387">
        <f t="shared" ref="AD122:AD126" si="152">AC122</f>
        <v>1</v>
      </c>
      <c r="AE122" s="385">
        <v>0</v>
      </c>
      <c r="AF122" s="385">
        <v>0</v>
      </c>
      <c r="AG122" s="386">
        <v>0</v>
      </c>
      <c r="AH122" s="387">
        <f t="shared" ref="AH122:AH126" si="153">AG122</f>
        <v>0</v>
      </c>
      <c r="AI122" s="385">
        <v>0</v>
      </c>
      <c r="AJ122" s="385">
        <v>0</v>
      </c>
      <c r="AK122" s="386">
        <v>0</v>
      </c>
      <c r="AL122" s="387">
        <f t="shared" ref="AL122:AL126" si="154">AK122</f>
        <v>0</v>
      </c>
      <c r="AM122" s="385">
        <v>0</v>
      </c>
      <c r="AN122" s="385">
        <v>0</v>
      </c>
      <c r="AO122" s="386">
        <v>0</v>
      </c>
      <c r="AP122" s="387">
        <f t="shared" ref="AP122:AP126" si="155">AO122</f>
        <v>0</v>
      </c>
    </row>
    <row r="123" spans="1:42" s="49" customFormat="1" ht="288" customHeight="1">
      <c r="A123" s="103" t="s">
        <v>255</v>
      </c>
      <c r="B123" s="1066" t="s">
        <v>84</v>
      </c>
      <c r="C123" s="1068"/>
      <c r="D123" s="569" t="s">
        <v>1241</v>
      </c>
      <c r="E123" s="571" t="s">
        <v>270</v>
      </c>
      <c r="F123" s="1278" t="s">
        <v>266</v>
      </c>
      <c r="G123" s="976"/>
      <c r="H123" s="1279" t="s">
        <v>1243</v>
      </c>
      <c r="I123" s="1280"/>
      <c r="J123" s="1281"/>
      <c r="K123" s="567" t="d">
        <v>2019-03-01</v>
      </c>
      <c r="L123" s="567" t="d">
        <v>2019-03-26</v>
      </c>
      <c r="M123" s="568" t="s">
        <v>1244</v>
      </c>
      <c r="N123" s="565">
        <v>54315000</v>
      </c>
      <c r="O123" s="565">
        <v>54315000</v>
      </c>
      <c r="P123" s="705" t="s">
        <v>111</v>
      </c>
      <c r="Q123" s="643"/>
      <c r="R123" s="644"/>
      <c r="S123" s="95" t="s">
        <v>155</v>
      </c>
      <c r="T123" s="82" t="s">
        <v>58</v>
      </c>
      <c r="U123" s="337">
        <v>1</v>
      </c>
      <c r="V123" s="472">
        <v>1</v>
      </c>
      <c r="W123" s="472">
        <f t="shared" si="146"/>
        <v>1</v>
      </c>
      <c r="X123" s="473">
        <f t="shared" si="147"/>
        <v>1</v>
      </c>
      <c r="Y123" s="387">
        <f t="shared" si="148"/>
        <v>1</v>
      </c>
      <c r="AA123" s="413">
        <f t="shared" si="149"/>
        <v>1</v>
      </c>
      <c r="AB123" s="413">
        <f t="shared" si="150"/>
        <v>1</v>
      </c>
      <c r="AC123" s="473">
        <f t="shared" si="151"/>
        <v>1</v>
      </c>
      <c r="AD123" s="387">
        <f t="shared" si="152"/>
        <v>1</v>
      </c>
      <c r="AE123" s="385">
        <v>0</v>
      </c>
      <c r="AF123" s="385">
        <v>0</v>
      </c>
      <c r="AG123" s="386">
        <v>0</v>
      </c>
      <c r="AH123" s="387">
        <f t="shared" si="153"/>
        <v>0</v>
      </c>
      <c r="AI123" s="385">
        <v>0</v>
      </c>
      <c r="AJ123" s="385">
        <v>0</v>
      </c>
      <c r="AK123" s="386">
        <v>0</v>
      </c>
      <c r="AL123" s="387">
        <f t="shared" si="154"/>
        <v>0</v>
      </c>
      <c r="AM123" s="385">
        <v>0</v>
      </c>
      <c r="AN123" s="385">
        <v>0</v>
      </c>
      <c r="AO123" s="386">
        <v>0</v>
      </c>
      <c r="AP123" s="387">
        <f t="shared" si="155"/>
        <v>0</v>
      </c>
    </row>
    <row r="124" spans="1:42" s="49" customFormat="1" ht="314.25" customHeight="1">
      <c r="A124" s="103" t="s">
        <v>255</v>
      </c>
      <c r="B124" s="1066" t="s">
        <v>84</v>
      </c>
      <c r="C124" s="1068"/>
      <c r="D124" s="569" t="s">
        <v>249</v>
      </c>
      <c r="E124" s="571" t="s">
        <v>270</v>
      </c>
      <c r="F124" s="1278" t="s">
        <v>266</v>
      </c>
      <c r="G124" s="976"/>
      <c r="H124" s="1279" t="s">
        <v>1242</v>
      </c>
      <c r="I124" s="1280"/>
      <c r="J124" s="1281"/>
      <c r="K124" s="567" t="d">
        <v>2019-02-14</v>
      </c>
      <c r="L124" s="567" t="d">
        <v>2019-02-25</v>
      </c>
      <c r="M124" s="568" t="s">
        <v>1204</v>
      </c>
      <c r="N124" s="565">
        <v>55070000</v>
      </c>
      <c r="O124" s="565">
        <v>55070000</v>
      </c>
      <c r="P124" s="705" t="s">
        <v>111</v>
      </c>
      <c r="Q124" s="643"/>
      <c r="R124" s="644"/>
      <c r="S124" s="95" t="s">
        <v>155</v>
      </c>
      <c r="T124" s="82" t="s">
        <v>58</v>
      </c>
      <c r="U124" s="337">
        <v>1</v>
      </c>
      <c r="V124" s="472">
        <v>1</v>
      </c>
      <c r="W124" s="472">
        <f t="shared" si="146"/>
        <v>1</v>
      </c>
      <c r="X124" s="473">
        <f t="shared" si="147"/>
        <v>1</v>
      </c>
      <c r="Y124" s="387">
        <f t="shared" si="148"/>
        <v>1</v>
      </c>
      <c r="AA124" s="413">
        <f t="shared" si="149"/>
        <v>1</v>
      </c>
      <c r="AB124" s="413">
        <f t="shared" si="150"/>
        <v>1</v>
      </c>
      <c r="AC124" s="473">
        <f t="shared" si="151"/>
        <v>1</v>
      </c>
      <c r="AD124" s="387">
        <f t="shared" si="152"/>
        <v>1</v>
      </c>
      <c r="AE124" s="385">
        <v>0</v>
      </c>
      <c r="AF124" s="385">
        <v>0</v>
      </c>
      <c r="AG124" s="386">
        <v>0</v>
      </c>
      <c r="AH124" s="387">
        <f t="shared" si="153"/>
        <v>0</v>
      </c>
      <c r="AI124" s="385">
        <v>0</v>
      </c>
      <c r="AJ124" s="385">
        <v>0</v>
      </c>
      <c r="AK124" s="386">
        <v>0</v>
      </c>
      <c r="AL124" s="387">
        <f t="shared" si="154"/>
        <v>0</v>
      </c>
      <c r="AM124" s="385">
        <v>0</v>
      </c>
      <c r="AN124" s="385">
        <v>0</v>
      </c>
      <c r="AO124" s="386">
        <v>0</v>
      </c>
      <c r="AP124" s="387">
        <f t="shared" si="155"/>
        <v>0</v>
      </c>
    </row>
    <row r="125" spans="1:42" s="49" customFormat="1" ht="312" customHeight="1">
      <c r="A125" s="103" t="s">
        <v>255</v>
      </c>
      <c r="B125" s="1066" t="s">
        <v>84</v>
      </c>
      <c r="C125" s="1068"/>
      <c r="D125" s="569" t="s">
        <v>250</v>
      </c>
      <c r="E125" s="571" t="s">
        <v>270</v>
      </c>
      <c r="F125" s="1278" t="s">
        <v>267</v>
      </c>
      <c r="G125" s="976"/>
      <c r="H125" s="1279" t="s">
        <v>1242</v>
      </c>
      <c r="I125" s="1280"/>
      <c r="J125" s="1281"/>
      <c r="K125" s="567" t="d">
        <v>2019-02-14</v>
      </c>
      <c r="L125" s="567" t="d">
        <v>2019-02-25</v>
      </c>
      <c r="M125" s="568" t="s">
        <v>1204</v>
      </c>
      <c r="N125" s="565">
        <f>2649793000-300</f>
        <v>2649792700</v>
      </c>
      <c r="O125" s="565">
        <v>2649792700</v>
      </c>
      <c r="P125" s="705" t="s">
        <v>111</v>
      </c>
      <c r="Q125" s="643"/>
      <c r="R125" s="644"/>
      <c r="S125" s="95" t="s">
        <v>155</v>
      </c>
      <c r="T125" s="82" t="s">
        <v>58</v>
      </c>
      <c r="U125" s="337">
        <v>1</v>
      </c>
      <c r="V125" s="472">
        <v>1</v>
      </c>
      <c r="W125" s="472">
        <f t="shared" si="146"/>
        <v>1</v>
      </c>
      <c r="X125" s="473">
        <f t="shared" si="147"/>
        <v>1</v>
      </c>
      <c r="Y125" s="387">
        <f t="shared" si="148"/>
        <v>1</v>
      </c>
      <c r="AA125" s="413">
        <f t="shared" si="149"/>
        <v>1</v>
      </c>
      <c r="AB125" s="413">
        <f t="shared" si="150"/>
        <v>1</v>
      </c>
      <c r="AC125" s="473">
        <f t="shared" si="151"/>
        <v>1</v>
      </c>
      <c r="AD125" s="387">
        <f t="shared" si="152"/>
        <v>1</v>
      </c>
      <c r="AE125" s="385">
        <v>0</v>
      </c>
      <c r="AF125" s="385">
        <v>0</v>
      </c>
      <c r="AG125" s="386">
        <v>0</v>
      </c>
      <c r="AH125" s="387">
        <f t="shared" si="153"/>
        <v>0</v>
      </c>
      <c r="AI125" s="385">
        <v>0</v>
      </c>
      <c r="AJ125" s="385">
        <v>0</v>
      </c>
      <c r="AK125" s="386">
        <v>0</v>
      </c>
      <c r="AL125" s="387">
        <f t="shared" si="154"/>
        <v>0</v>
      </c>
      <c r="AM125" s="385">
        <v>0</v>
      </c>
      <c r="AN125" s="385">
        <v>0</v>
      </c>
      <c r="AO125" s="386">
        <v>0</v>
      </c>
      <c r="AP125" s="387">
        <f t="shared" si="155"/>
        <v>0</v>
      </c>
    </row>
    <row r="126" spans="1:42" s="49" customFormat="1" ht="312" customHeight="1">
      <c r="A126" s="103" t="s">
        <v>255</v>
      </c>
      <c r="B126" s="1066" t="s">
        <v>84</v>
      </c>
      <c r="C126" s="1068"/>
      <c r="D126" s="569" t="s">
        <v>250</v>
      </c>
      <c r="E126" s="571" t="s">
        <v>270</v>
      </c>
      <c r="F126" s="1278" t="s">
        <v>267</v>
      </c>
      <c r="G126" s="976"/>
      <c r="H126" s="1279" t="s">
        <v>1214</v>
      </c>
      <c r="I126" s="1280"/>
      <c r="J126" s="1281"/>
      <c r="K126" s="567" t="d">
        <v>2019-01-15</v>
      </c>
      <c r="L126" s="567" t="d">
        <v>2019-01-23</v>
      </c>
      <c r="M126" s="568" t="s">
        <v>1212</v>
      </c>
      <c r="N126" s="565">
        <f>52885850+300</f>
        <v>52886150</v>
      </c>
      <c r="O126" s="565">
        <v>52886150</v>
      </c>
      <c r="P126" s="705" t="s">
        <v>111</v>
      </c>
      <c r="Q126" s="643"/>
      <c r="R126" s="644"/>
      <c r="S126" s="95" t="s">
        <v>155</v>
      </c>
      <c r="T126" s="82" t="s">
        <v>58</v>
      </c>
      <c r="U126" s="337">
        <v>1</v>
      </c>
      <c r="V126" s="472">
        <v>1</v>
      </c>
      <c r="W126" s="472">
        <f t="shared" si="146"/>
        <v>1</v>
      </c>
      <c r="X126" s="473">
        <f t="shared" si="147"/>
        <v>1</v>
      </c>
      <c r="Y126" s="387">
        <f t="shared" si="148"/>
        <v>1</v>
      </c>
      <c r="AA126" s="413">
        <f t="shared" si="149"/>
        <v>1</v>
      </c>
      <c r="AB126" s="413">
        <f t="shared" si="150"/>
        <v>1</v>
      </c>
      <c r="AC126" s="473">
        <f t="shared" si="151"/>
        <v>1</v>
      </c>
      <c r="AD126" s="387">
        <f t="shared" si="152"/>
        <v>1</v>
      </c>
      <c r="AE126" s="385">
        <v>0</v>
      </c>
      <c r="AF126" s="385">
        <v>0</v>
      </c>
      <c r="AG126" s="386">
        <v>0</v>
      </c>
      <c r="AH126" s="387">
        <f t="shared" si="153"/>
        <v>0</v>
      </c>
      <c r="AI126" s="385">
        <v>0</v>
      </c>
      <c r="AJ126" s="385">
        <v>0</v>
      </c>
      <c r="AK126" s="386">
        <v>0</v>
      </c>
      <c r="AL126" s="387">
        <f t="shared" si="154"/>
        <v>0</v>
      </c>
      <c r="AM126" s="385">
        <v>0</v>
      </c>
      <c r="AN126" s="385">
        <v>0</v>
      </c>
      <c r="AO126" s="386">
        <v>0</v>
      </c>
      <c r="AP126" s="387">
        <f t="shared" si="155"/>
        <v>0</v>
      </c>
    </row>
    <row r="127" spans="1:42" s="49" customFormat="1" ht="249" customHeight="1">
      <c r="A127" s="103" t="s">
        <v>255</v>
      </c>
      <c r="B127" s="1066" t="s">
        <v>84</v>
      </c>
      <c r="C127" s="1068"/>
      <c r="D127" s="569" t="s">
        <v>337</v>
      </c>
      <c r="E127" s="571" t="s">
        <v>313</v>
      </c>
      <c r="F127" s="1278" t="s">
        <v>1245</v>
      </c>
      <c r="G127" s="976"/>
      <c r="H127" s="1279" t="s">
        <v>1256</v>
      </c>
      <c r="I127" s="1280"/>
      <c r="J127" s="1281"/>
      <c r="K127" s="567" t="d">
        <v>2019-01-24</v>
      </c>
      <c r="L127" s="567" t="d">
        <v>2019-02-01</v>
      </c>
      <c r="M127" s="568" t="s">
        <v>1258</v>
      </c>
      <c r="N127" s="565">
        <v>66374000</v>
      </c>
      <c r="O127" s="565">
        <v>65770600</v>
      </c>
      <c r="P127" s="705" t="s">
        <v>111</v>
      </c>
      <c r="Q127" s="643"/>
      <c r="R127" s="644"/>
      <c r="S127" s="95" t="s">
        <v>155</v>
      </c>
      <c r="T127" s="82" t="s">
        <v>58</v>
      </c>
      <c r="U127" s="337">
        <v>1</v>
      </c>
      <c r="V127" s="472">
        <v>1</v>
      </c>
      <c r="W127" s="472">
        <f t="shared" ref="W127:W144" si="156">O127/N127</f>
        <v>0.99090909090909096</v>
      </c>
      <c r="X127" s="473">
        <f t="shared" ref="X127:X144" si="157">W127/V127</f>
        <v>0.99090909090909096</v>
      </c>
      <c r="Y127" s="387">
        <f t="shared" ref="Y127:Y144" si="158">X127</f>
        <v>0.99090909090909096</v>
      </c>
      <c r="AA127" s="413">
        <f t="shared" ref="AA127:AA144" si="159">V127</f>
        <v>1</v>
      </c>
      <c r="AB127" s="413">
        <f t="shared" ref="AB127:AB144" si="160">W127</f>
        <v>0.99090909090909096</v>
      </c>
      <c r="AC127" s="473">
        <f t="shared" ref="AC127:AC144" si="161">AB127/AA127</f>
        <v>0.99090909090909096</v>
      </c>
      <c r="AD127" s="387">
        <f t="shared" ref="AD127:AD144" si="162">AC127</f>
        <v>0.99090909090909096</v>
      </c>
      <c r="AE127" s="385">
        <v>0</v>
      </c>
      <c r="AF127" s="385">
        <v>0</v>
      </c>
      <c r="AG127" s="386">
        <v>0</v>
      </c>
      <c r="AH127" s="387">
        <f t="shared" ref="AH127:AH144" si="163">AG127</f>
        <v>0</v>
      </c>
      <c r="AI127" s="385">
        <v>0</v>
      </c>
      <c r="AJ127" s="385">
        <v>0</v>
      </c>
      <c r="AK127" s="386">
        <v>0</v>
      </c>
      <c r="AL127" s="387">
        <f t="shared" ref="AL127:AL144" si="164">AK127</f>
        <v>0</v>
      </c>
      <c r="AM127" s="385">
        <v>0</v>
      </c>
      <c r="AN127" s="385">
        <v>0</v>
      </c>
      <c r="AO127" s="386">
        <v>0</v>
      </c>
      <c r="AP127" s="387">
        <f t="shared" ref="AP127:AP144" si="165">AO127</f>
        <v>0</v>
      </c>
    </row>
    <row r="128" spans="1:42" s="49" customFormat="1" ht="216" customHeight="1">
      <c r="A128" s="103" t="s">
        <v>255</v>
      </c>
      <c r="B128" s="1066" t="s">
        <v>84</v>
      </c>
      <c r="C128" s="1068"/>
      <c r="D128" s="569" t="s">
        <v>337</v>
      </c>
      <c r="E128" s="571" t="s">
        <v>313</v>
      </c>
      <c r="F128" s="1278" t="s">
        <v>1245</v>
      </c>
      <c r="G128" s="976"/>
      <c r="H128" s="1279" t="s">
        <v>1257</v>
      </c>
      <c r="I128" s="1280"/>
      <c r="J128" s="1281"/>
      <c r="K128" s="567" t="d">
        <v>2019-01-25</v>
      </c>
      <c r="L128" s="567" t="d">
        <v>2019-02-11</v>
      </c>
      <c r="M128" s="568" t="s">
        <v>1259</v>
      </c>
      <c r="N128" s="565">
        <v>66374000</v>
      </c>
      <c r="O128" s="565">
        <v>63759267</v>
      </c>
      <c r="P128" s="705" t="s">
        <v>111</v>
      </c>
      <c r="Q128" s="643"/>
      <c r="R128" s="644"/>
      <c r="S128" s="95" t="s">
        <v>155</v>
      </c>
      <c r="T128" s="82" t="s">
        <v>58</v>
      </c>
      <c r="U128" s="337">
        <v>1</v>
      </c>
      <c r="V128" s="472">
        <v>1</v>
      </c>
      <c r="W128" s="472">
        <f t="shared" si="156"/>
        <v>0.96060606562810735</v>
      </c>
      <c r="X128" s="473">
        <f t="shared" si="157"/>
        <v>0.96060606562810735</v>
      </c>
      <c r="Y128" s="387">
        <f t="shared" si="158"/>
        <v>0.96060606562810735</v>
      </c>
      <c r="AA128" s="413">
        <f t="shared" si="159"/>
        <v>1</v>
      </c>
      <c r="AB128" s="413">
        <f t="shared" si="160"/>
        <v>0.96060606562810735</v>
      </c>
      <c r="AC128" s="473">
        <f t="shared" si="161"/>
        <v>0.96060606562810735</v>
      </c>
      <c r="AD128" s="387">
        <f t="shared" si="162"/>
        <v>0.96060606562810735</v>
      </c>
      <c r="AE128" s="385">
        <v>0</v>
      </c>
      <c r="AF128" s="385">
        <v>0</v>
      </c>
      <c r="AG128" s="386">
        <v>0</v>
      </c>
      <c r="AH128" s="387">
        <f t="shared" si="163"/>
        <v>0</v>
      </c>
      <c r="AI128" s="385">
        <v>0</v>
      </c>
      <c r="AJ128" s="385">
        <v>0</v>
      </c>
      <c r="AK128" s="386">
        <v>0</v>
      </c>
      <c r="AL128" s="387">
        <f t="shared" si="164"/>
        <v>0</v>
      </c>
      <c r="AM128" s="385">
        <v>0</v>
      </c>
      <c r="AN128" s="385">
        <v>0</v>
      </c>
      <c r="AO128" s="386">
        <v>0</v>
      </c>
      <c r="AP128" s="387">
        <f t="shared" si="165"/>
        <v>0</v>
      </c>
    </row>
    <row r="129" spans="1:42" s="49" customFormat="1" ht="216" customHeight="1">
      <c r="A129" s="103" t="s">
        <v>255</v>
      </c>
      <c r="B129" s="1066" t="s">
        <v>84</v>
      </c>
      <c r="C129" s="1068"/>
      <c r="D129" s="569" t="s">
        <v>337</v>
      </c>
      <c r="E129" s="571" t="s">
        <v>313</v>
      </c>
      <c r="F129" s="1278" t="s">
        <v>1245</v>
      </c>
      <c r="G129" s="976"/>
      <c r="H129" s="1279" t="s">
        <v>1631</v>
      </c>
      <c r="I129" s="1280" t="s">
        <v>1631</v>
      </c>
      <c r="J129" s="1281" t="s">
        <v>1631</v>
      </c>
      <c r="K129" s="567"/>
      <c r="L129" s="567"/>
      <c r="M129" s="568"/>
      <c r="N129" s="565">
        <f>547999353-156560000-153450500</f>
        <v>237988853</v>
      </c>
      <c r="O129" s="565">
        <v>0</v>
      </c>
      <c r="P129" s="705" t="s">
        <v>111</v>
      </c>
      <c r="Q129" s="643"/>
      <c r="R129" s="644"/>
      <c r="S129" s="95" t="s">
        <v>155</v>
      </c>
      <c r="T129" s="82" t="s">
        <v>58</v>
      </c>
      <c r="U129" s="337">
        <v>1</v>
      </c>
      <c r="V129" s="472">
        <v>1</v>
      </c>
      <c r="W129" s="472">
        <f t="shared" si="156"/>
        <v>0</v>
      </c>
      <c r="X129" s="473">
        <f t="shared" si="157"/>
        <v>0</v>
      </c>
      <c r="Y129" s="387">
        <f t="shared" si="158"/>
        <v>0</v>
      </c>
      <c r="AA129" s="413">
        <f t="shared" si="159"/>
        <v>1</v>
      </c>
      <c r="AB129" s="413">
        <f t="shared" si="160"/>
        <v>0</v>
      </c>
      <c r="AC129" s="473">
        <f t="shared" si="161"/>
        <v>0</v>
      </c>
      <c r="AD129" s="387">
        <f t="shared" si="162"/>
        <v>0</v>
      </c>
      <c r="AE129" s="385">
        <v>0</v>
      </c>
      <c r="AF129" s="385">
        <v>0</v>
      </c>
      <c r="AG129" s="386">
        <v>0</v>
      </c>
      <c r="AH129" s="387">
        <f t="shared" si="163"/>
        <v>0</v>
      </c>
      <c r="AI129" s="385">
        <v>0</v>
      </c>
      <c r="AJ129" s="385">
        <v>0</v>
      </c>
      <c r="AK129" s="386">
        <v>0</v>
      </c>
      <c r="AL129" s="387">
        <f t="shared" si="164"/>
        <v>0</v>
      </c>
      <c r="AM129" s="385">
        <v>0</v>
      </c>
      <c r="AN129" s="385">
        <v>0</v>
      </c>
      <c r="AO129" s="386">
        <v>0</v>
      </c>
      <c r="AP129" s="387">
        <f t="shared" si="165"/>
        <v>0</v>
      </c>
    </row>
    <row r="130" spans="1:42" s="49" customFormat="1" ht="216" customHeight="1">
      <c r="A130" s="103" t="s">
        <v>255</v>
      </c>
      <c r="B130" s="1066" t="s">
        <v>84</v>
      </c>
      <c r="C130" s="1068"/>
      <c r="D130" s="569" t="s">
        <v>337</v>
      </c>
      <c r="E130" s="571" t="s">
        <v>313</v>
      </c>
      <c r="F130" s="1278" t="s">
        <v>1245</v>
      </c>
      <c r="G130" s="976"/>
      <c r="H130" s="1279" t="s">
        <v>1896</v>
      </c>
      <c r="I130" s="1280" t="s">
        <v>1896</v>
      </c>
      <c r="J130" s="1281" t="s">
        <v>1896</v>
      </c>
      <c r="K130" s="567"/>
      <c r="L130" s="567"/>
      <c r="M130" s="568"/>
      <c r="N130" s="565">
        <v>153450500</v>
      </c>
      <c r="O130" s="565"/>
      <c r="P130" s="705" t="s">
        <v>111</v>
      </c>
      <c r="Q130" s="643"/>
      <c r="R130" s="644"/>
      <c r="S130" s="95" t="s">
        <v>155</v>
      </c>
      <c r="T130" s="82" t="s">
        <v>58</v>
      </c>
      <c r="U130" s="337">
        <v>1</v>
      </c>
      <c r="V130" s="472">
        <v>1</v>
      </c>
      <c r="W130" s="472">
        <f t="shared" ref="W130:W143" si="166">O130/N130</f>
        <v>0</v>
      </c>
      <c r="X130" s="473">
        <f t="shared" ref="X130:X143" si="167">W130/V130</f>
        <v>0</v>
      </c>
      <c r="Y130" s="537">
        <f t="shared" ref="Y130:Y143" si="168">X130</f>
        <v>0</v>
      </c>
      <c r="AA130" s="413">
        <f t="shared" ref="AA130:AA143" si="169">V130</f>
        <v>1</v>
      </c>
      <c r="AB130" s="413">
        <f t="shared" ref="AB130:AB143" si="170">W130</f>
        <v>0</v>
      </c>
      <c r="AC130" s="473">
        <f t="shared" ref="AC130:AC143" si="171">AB130/AA130</f>
        <v>0</v>
      </c>
      <c r="AD130" s="537">
        <f t="shared" ref="AD130:AD143" si="172">AC130</f>
        <v>0</v>
      </c>
      <c r="AE130" s="534">
        <v>0</v>
      </c>
      <c r="AF130" s="534">
        <v>0</v>
      </c>
      <c r="AG130" s="460">
        <v>0</v>
      </c>
      <c r="AH130" s="537">
        <f t="shared" ref="AH130:AH143" si="173">AG130</f>
        <v>0</v>
      </c>
      <c r="AI130" s="534">
        <v>0</v>
      </c>
      <c r="AJ130" s="534">
        <v>0</v>
      </c>
      <c r="AK130" s="460">
        <v>0</v>
      </c>
      <c r="AL130" s="537">
        <f t="shared" ref="AL130:AL143" si="174">AK130</f>
        <v>0</v>
      </c>
      <c r="AM130" s="534">
        <v>0</v>
      </c>
      <c r="AN130" s="534">
        <v>0</v>
      </c>
      <c r="AO130" s="460">
        <v>0</v>
      </c>
      <c r="AP130" s="537">
        <f t="shared" ref="AP130:AP143" si="175">AO130</f>
        <v>0</v>
      </c>
    </row>
    <row r="131" spans="1:42" s="49" customFormat="1" ht="216" customHeight="1">
      <c r="A131" s="103" t="s">
        <v>255</v>
      </c>
      <c r="B131" s="1066" t="s">
        <v>84</v>
      </c>
      <c r="C131" s="1068"/>
      <c r="D131" s="569" t="s">
        <v>337</v>
      </c>
      <c r="E131" s="571" t="s">
        <v>313</v>
      </c>
      <c r="F131" s="1278" t="s">
        <v>1245</v>
      </c>
      <c r="G131" s="976"/>
      <c r="H131" s="1279" t="s">
        <v>1897</v>
      </c>
      <c r="I131" s="1280" t="s">
        <v>1897</v>
      </c>
      <c r="J131" s="1281" t="s">
        <v>1897</v>
      </c>
      <c r="K131" s="567"/>
      <c r="L131" s="567"/>
      <c r="M131" s="568"/>
      <c r="N131" s="565">
        <v>13435000</v>
      </c>
      <c r="O131" s="565"/>
      <c r="P131" s="705" t="s">
        <v>111</v>
      </c>
      <c r="Q131" s="643"/>
      <c r="R131" s="644"/>
      <c r="S131" s="95" t="s">
        <v>155</v>
      </c>
      <c r="T131" s="82" t="s">
        <v>58</v>
      </c>
      <c r="U131" s="337">
        <v>1</v>
      </c>
      <c r="V131" s="472">
        <v>1</v>
      </c>
      <c r="W131" s="472">
        <f t="shared" si="166"/>
        <v>0</v>
      </c>
      <c r="X131" s="473">
        <f t="shared" si="167"/>
        <v>0</v>
      </c>
      <c r="Y131" s="537">
        <f t="shared" si="168"/>
        <v>0</v>
      </c>
      <c r="AA131" s="413">
        <f t="shared" si="169"/>
        <v>1</v>
      </c>
      <c r="AB131" s="413">
        <f t="shared" si="170"/>
        <v>0</v>
      </c>
      <c r="AC131" s="473">
        <f t="shared" si="171"/>
        <v>0</v>
      </c>
      <c r="AD131" s="537">
        <f t="shared" si="172"/>
        <v>0</v>
      </c>
      <c r="AE131" s="534">
        <v>0</v>
      </c>
      <c r="AF131" s="534">
        <v>0</v>
      </c>
      <c r="AG131" s="460">
        <v>0</v>
      </c>
      <c r="AH131" s="537">
        <f t="shared" si="173"/>
        <v>0</v>
      </c>
      <c r="AI131" s="534">
        <v>0</v>
      </c>
      <c r="AJ131" s="534">
        <v>0</v>
      </c>
      <c r="AK131" s="460">
        <v>0</v>
      </c>
      <c r="AL131" s="537">
        <f t="shared" si="174"/>
        <v>0</v>
      </c>
      <c r="AM131" s="534">
        <v>0</v>
      </c>
      <c r="AN131" s="534">
        <v>0</v>
      </c>
      <c r="AO131" s="460">
        <v>0</v>
      </c>
      <c r="AP131" s="537">
        <f t="shared" si="175"/>
        <v>0</v>
      </c>
    </row>
    <row r="132" spans="1:42" s="49" customFormat="1" ht="216" customHeight="1">
      <c r="A132" s="103" t="s">
        <v>255</v>
      </c>
      <c r="B132" s="1066" t="s">
        <v>84</v>
      </c>
      <c r="C132" s="1068"/>
      <c r="D132" s="569" t="s">
        <v>337</v>
      </c>
      <c r="E132" s="571" t="s">
        <v>313</v>
      </c>
      <c r="F132" s="1278" t="s">
        <v>1245</v>
      </c>
      <c r="G132" s="976"/>
      <c r="H132" s="1279" t="s">
        <v>1898</v>
      </c>
      <c r="I132" s="1280" t="s">
        <v>1898</v>
      </c>
      <c r="J132" s="1281" t="s">
        <v>1898</v>
      </c>
      <c r="K132" s="567"/>
      <c r="L132" s="567"/>
      <c r="M132" s="568"/>
      <c r="N132" s="565">
        <v>13435000</v>
      </c>
      <c r="O132" s="565"/>
      <c r="P132" s="705" t="s">
        <v>111</v>
      </c>
      <c r="Q132" s="643"/>
      <c r="R132" s="644"/>
      <c r="S132" s="95" t="s">
        <v>155</v>
      </c>
      <c r="T132" s="82" t="s">
        <v>58</v>
      </c>
      <c r="U132" s="337">
        <v>1</v>
      </c>
      <c r="V132" s="472">
        <v>1</v>
      </c>
      <c r="W132" s="472">
        <f t="shared" si="166"/>
        <v>0</v>
      </c>
      <c r="X132" s="473">
        <f t="shared" si="167"/>
        <v>0</v>
      </c>
      <c r="Y132" s="537">
        <f t="shared" si="168"/>
        <v>0</v>
      </c>
      <c r="AA132" s="413">
        <f t="shared" si="169"/>
        <v>1</v>
      </c>
      <c r="AB132" s="413">
        <f t="shared" si="170"/>
        <v>0</v>
      </c>
      <c r="AC132" s="473">
        <f t="shared" si="171"/>
        <v>0</v>
      </c>
      <c r="AD132" s="537">
        <f t="shared" si="172"/>
        <v>0</v>
      </c>
      <c r="AE132" s="534">
        <v>0</v>
      </c>
      <c r="AF132" s="534">
        <v>0</v>
      </c>
      <c r="AG132" s="460">
        <v>0</v>
      </c>
      <c r="AH132" s="537">
        <f t="shared" si="173"/>
        <v>0</v>
      </c>
      <c r="AI132" s="534">
        <v>0</v>
      </c>
      <c r="AJ132" s="534">
        <v>0</v>
      </c>
      <c r="AK132" s="460">
        <v>0</v>
      </c>
      <c r="AL132" s="537">
        <f t="shared" si="174"/>
        <v>0</v>
      </c>
      <c r="AM132" s="534">
        <v>0</v>
      </c>
      <c r="AN132" s="534">
        <v>0</v>
      </c>
      <c r="AO132" s="460">
        <v>0</v>
      </c>
      <c r="AP132" s="537">
        <f t="shared" si="175"/>
        <v>0</v>
      </c>
    </row>
    <row r="133" spans="1:42" s="49" customFormat="1" ht="216" customHeight="1">
      <c r="A133" s="103" t="s">
        <v>255</v>
      </c>
      <c r="B133" s="1066" t="s">
        <v>84</v>
      </c>
      <c r="C133" s="1068"/>
      <c r="D133" s="569" t="s">
        <v>337</v>
      </c>
      <c r="E133" s="571" t="s">
        <v>313</v>
      </c>
      <c r="F133" s="1278" t="s">
        <v>1245</v>
      </c>
      <c r="G133" s="976"/>
      <c r="H133" s="1279" t="s">
        <v>1899</v>
      </c>
      <c r="I133" s="1280" t="s">
        <v>1899</v>
      </c>
      <c r="J133" s="1281" t="s">
        <v>1899</v>
      </c>
      <c r="K133" s="567"/>
      <c r="L133" s="567"/>
      <c r="M133" s="568"/>
      <c r="N133" s="565">
        <v>11790000</v>
      </c>
      <c r="O133" s="565"/>
      <c r="P133" s="705" t="s">
        <v>111</v>
      </c>
      <c r="Q133" s="643"/>
      <c r="R133" s="644"/>
      <c r="S133" s="95" t="s">
        <v>155</v>
      </c>
      <c r="T133" s="82" t="s">
        <v>58</v>
      </c>
      <c r="U133" s="337">
        <v>1</v>
      </c>
      <c r="V133" s="472">
        <v>1</v>
      </c>
      <c r="W133" s="472">
        <f t="shared" si="166"/>
        <v>0</v>
      </c>
      <c r="X133" s="473">
        <f t="shared" si="167"/>
        <v>0</v>
      </c>
      <c r="Y133" s="537">
        <f t="shared" si="168"/>
        <v>0</v>
      </c>
      <c r="AA133" s="413">
        <f t="shared" si="169"/>
        <v>1</v>
      </c>
      <c r="AB133" s="413">
        <f t="shared" si="170"/>
        <v>0</v>
      </c>
      <c r="AC133" s="473">
        <f t="shared" si="171"/>
        <v>0</v>
      </c>
      <c r="AD133" s="537">
        <f t="shared" si="172"/>
        <v>0</v>
      </c>
      <c r="AE133" s="534">
        <v>0</v>
      </c>
      <c r="AF133" s="534">
        <v>0</v>
      </c>
      <c r="AG133" s="460">
        <v>0</v>
      </c>
      <c r="AH133" s="537">
        <f t="shared" si="173"/>
        <v>0</v>
      </c>
      <c r="AI133" s="534">
        <v>0</v>
      </c>
      <c r="AJ133" s="534">
        <v>0</v>
      </c>
      <c r="AK133" s="460">
        <v>0</v>
      </c>
      <c r="AL133" s="537">
        <f t="shared" si="174"/>
        <v>0</v>
      </c>
      <c r="AM133" s="534">
        <v>0</v>
      </c>
      <c r="AN133" s="534">
        <v>0</v>
      </c>
      <c r="AO133" s="460">
        <v>0</v>
      </c>
      <c r="AP133" s="537">
        <f t="shared" si="175"/>
        <v>0</v>
      </c>
    </row>
    <row r="134" spans="1:42" s="49" customFormat="1" ht="216" customHeight="1">
      <c r="A134" s="103" t="s">
        <v>255</v>
      </c>
      <c r="B134" s="1066" t="s">
        <v>84</v>
      </c>
      <c r="C134" s="1068"/>
      <c r="D134" s="569" t="s">
        <v>337</v>
      </c>
      <c r="E134" s="571" t="s">
        <v>313</v>
      </c>
      <c r="F134" s="1278" t="s">
        <v>1245</v>
      </c>
      <c r="G134" s="976"/>
      <c r="H134" s="1279" t="s">
        <v>1899</v>
      </c>
      <c r="I134" s="1280" t="s">
        <v>1899</v>
      </c>
      <c r="J134" s="1281" t="s">
        <v>1899</v>
      </c>
      <c r="K134" s="567"/>
      <c r="L134" s="567"/>
      <c r="M134" s="568"/>
      <c r="N134" s="565">
        <v>11790000</v>
      </c>
      <c r="O134" s="565"/>
      <c r="P134" s="705" t="s">
        <v>111</v>
      </c>
      <c r="Q134" s="643"/>
      <c r="R134" s="644"/>
      <c r="S134" s="95" t="s">
        <v>155</v>
      </c>
      <c r="T134" s="82" t="s">
        <v>58</v>
      </c>
      <c r="U134" s="337">
        <v>1</v>
      </c>
      <c r="V134" s="472">
        <v>1</v>
      </c>
      <c r="W134" s="472">
        <f t="shared" si="166"/>
        <v>0</v>
      </c>
      <c r="X134" s="473">
        <f t="shared" si="167"/>
        <v>0</v>
      </c>
      <c r="Y134" s="537">
        <f t="shared" si="168"/>
        <v>0</v>
      </c>
      <c r="AA134" s="413">
        <f t="shared" si="169"/>
        <v>1</v>
      </c>
      <c r="AB134" s="413">
        <f t="shared" si="170"/>
        <v>0</v>
      </c>
      <c r="AC134" s="473">
        <f t="shared" si="171"/>
        <v>0</v>
      </c>
      <c r="AD134" s="537">
        <f t="shared" si="172"/>
        <v>0</v>
      </c>
      <c r="AE134" s="534">
        <v>0</v>
      </c>
      <c r="AF134" s="534">
        <v>0</v>
      </c>
      <c r="AG134" s="460">
        <v>0</v>
      </c>
      <c r="AH134" s="537">
        <f t="shared" si="173"/>
        <v>0</v>
      </c>
      <c r="AI134" s="534">
        <v>0</v>
      </c>
      <c r="AJ134" s="534">
        <v>0</v>
      </c>
      <c r="AK134" s="460">
        <v>0</v>
      </c>
      <c r="AL134" s="537">
        <f t="shared" si="174"/>
        <v>0</v>
      </c>
      <c r="AM134" s="534">
        <v>0</v>
      </c>
      <c r="AN134" s="534">
        <v>0</v>
      </c>
      <c r="AO134" s="460">
        <v>0</v>
      </c>
      <c r="AP134" s="537">
        <f t="shared" si="175"/>
        <v>0</v>
      </c>
    </row>
    <row r="135" spans="1:42" s="49" customFormat="1" ht="216" customHeight="1">
      <c r="A135" s="103" t="s">
        <v>255</v>
      </c>
      <c r="B135" s="1066" t="s">
        <v>84</v>
      </c>
      <c r="C135" s="1068"/>
      <c r="D135" s="569" t="s">
        <v>337</v>
      </c>
      <c r="E135" s="571" t="s">
        <v>313</v>
      </c>
      <c r="F135" s="1278" t="s">
        <v>1245</v>
      </c>
      <c r="G135" s="976"/>
      <c r="H135" s="1279" t="s">
        <v>1899</v>
      </c>
      <c r="I135" s="1280" t="s">
        <v>1899</v>
      </c>
      <c r="J135" s="1281" t="s">
        <v>1899</v>
      </c>
      <c r="K135" s="567"/>
      <c r="L135" s="567"/>
      <c r="M135" s="568"/>
      <c r="N135" s="565">
        <v>11790000</v>
      </c>
      <c r="O135" s="565"/>
      <c r="P135" s="705" t="s">
        <v>111</v>
      </c>
      <c r="Q135" s="643"/>
      <c r="R135" s="644"/>
      <c r="S135" s="95" t="s">
        <v>155</v>
      </c>
      <c r="T135" s="82" t="s">
        <v>58</v>
      </c>
      <c r="U135" s="337">
        <v>1</v>
      </c>
      <c r="V135" s="472">
        <v>1</v>
      </c>
      <c r="W135" s="472">
        <f t="shared" si="166"/>
        <v>0</v>
      </c>
      <c r="X135" s="473">
        <f t="shared" si="167"/>
        <v>0</v>
      </c>
      <c r="Y135" s="537">
        <f t="shared" si="168"/>
        <v>0</v>
      </c>
      <c r="AA135" s="413">
        <f t="shared" si="169"/>
        <v>1</v>
      </c>
      <c r="AB135" s="413">
        <f t="shared" si="170"/>
        <v>0</v>
      </c>
      <c r="AC135" s="473">
        <f t="shared" si="171"/>
        <v>0</v>
      </c>
      <c r="AD135" s="537">
        <f t="shared" si="172"/>
        <v>0</v>
      </c>
      <c r="AE135" s="534">
        <v>0</v>
      </c>
      <c r="AF135" s="534">
        <v>0</v>
      </c>
      <c r="AG135" s="460">
        <v>0</v>
      </c>
      <c r="AH135" s="537">
        <f t="shared" si="173"/>
        <v>0</v>
      </c>
      <c r="AI135" s="534">
        <v>0</v>
      </c>
      <c r="AJ135" s="534">
        <v>0</v>
      </c>
      <c r="AK135" s="460">
        <v>0</v>
      </c>
      <c r="AL135" s="537">
        <f t="shared" si="174"/>
        <v>0</v>
      </c>
      <c r="AM135" s="534">
        <v>0</v>
      </c>
      <c r="AN135" s="534">
        <v>0</v>
      </c>
      <c r="AO135" s="460">
        <v>0</v>
      </c>
      <c r="AP135" s="537">
        <f t="shared" si="175"/>
        <v>0</v>
      </c>
    </row>
    <row r="136" spans="1:42" s="49" customFormat="1" ht="216" customHeight="1">
      <c r="A136" s="103" t="s">
        <v>255</v>
      </c>
      <c r="B136" s="1066" t="s">
        <v>84</v>
      </c>
      <c r="C136" s="1068"/>
      <c r="D136" s="569" t="s">
        <v>337</v>
      </c>
      <c r="E136" s="571" t="s">
        <v>313</v>
      </c>
      <c r="F136" s="1278" t="s">
        <v>1245</v>
      </c>
      <c r="G136" s="976"/>
      <c r="H136" s="1279" t="s">
        <v>1899</v>
      </c>
      <c r="I136" s="1280" t="s">
        <v>1899</v>
      </c>
      <c r="J136" s="1281" t="s">
        <v>1899</v>
      </c>
      <c r="K136" s="567"/>
      <c r="L136" s="567"/>
      <c r="M136" s="568"/>
      <c r="N136" s="565">
        <v>11790000</v>
      </c>
      <c r="O136" s="565"/>
      <c r="P136" s="705" t="s">
        <v>111</v>
      </c>
      <c r="Q136" s="643"/>
      <c r="R136" s="644"/>
      <c r="S136" s="95" t="s">
        <v>155</v>
      </c>
      <c r="T136" s="82" t="s">
        <v>58</v>
      </c>
      <c r="U136" s="337">
        <v>1</v>
      </c>
      <c r="V136" s="472">
        <v>1</v>
      </c>
      <c r="W136" s="472">
        <f t="shared" si="166"/>
        <v>0</v>
      </c>
      <c r="X136" s="473">
        <f t="shared" si="167"/>
        <v>0</v>
      </c>
      <c r="Y136" s="537">
        <f t="shared" si="168"/>
        <v>0</v>
      </c>
      <c r="AA136" s="413">
        <f t="shared" si="169"/>
        <v>1</v>
      </c>
      <c r="AB136" s="413">
        <f t="shared" si="170"/>
        <v>0</v>
      </c>
      <c r="AC136" s="473">
        <f t="shared" si="171"/>
        <v>0</v>
      </c>
      <c r="AD136" s="537">
        <f t="shared" si="172"/>
        <v>0</v>
      </c>
      <c r="AE136" s="534">
        <v>0</v>
      </c>
      <c r="AF136" s="534">
        <v>0</v>
      </c>
      <c r="AG136" s="460">
        <v>0</v>
      </c>
      <c r="AH136" s="537">
        <f t="shared" si="173"/>
        <v>0</v>
      </c>
      <c r="AI136" s="534">
        <v>0</v>
      </c>
      <c r="AJ136" s="534">
        <v>0</v>
      </c>
      <c r="AK136" s="460">
        <v>0</v>
      </c>
      <c r="AL136" s="537">
        <f t="shared" si="174"/>
        <v>0</v>
      </c>
      <c r="AM136" s="534">
        <v>0</v>
      </c>
      <c r="AN136" s="534">
        <v>0</v>
      </c>
      <c r="AO136" s="460">
        <v>0</v>
      </c>
      <c r="AP136" s="537">
        <f t="shared" si="175"/>
        <v>0</v>
      </c>
    </row>
    <row r="137" spans="1:42" s="49" customFormat="1" ht="216" customHeight="1">
      <c r="A137" s="103" t="s">
        <v>255</v>
      </c>
      <c r="B137" s="1066" t="s">
        <v>84</v>
      </c>
      <c r="C137" s="1068"/>
      <c r="D137" s="569" t="s">
        <v>337</v>
      </c>
      <c r="E137" s="571" t="s">
        <v>313</v>
      </c>
      <c r="F137" s="1278" t="s">
        <v>1245</v>
      </c>
      <c r="G137" s="976"/>
      <c r="H137" s="1279" t="s">
        <v>1899</v>
      </c>
      <c r="I137" s="1280" t="s">
        <v>1899</v>
      </c>
      <c r="J137" s="1281" t="s">
        <v>1899</v>
      </c>
      <c r="K137" s="567"/>
      <c r="L137" s="567"/>
      <c r="M137" s="568"/>
      <c r="N137" s="565">
        <v>11790000</v>
      </c>
      <c r="O137" s="565"/>
      <c r="P137" s="705" t="s">
        <v>111</v>
      </c>
      <c r="Q137" s="643"/>
      <c r="R137" s="644"/>
      <c r="S137" s="95" t="s">
        <v>155</v>
      </c>
      <c r="T137" s="82" t="s">
        <v>58</v>
      </c>
      <c r="U137" s="337">
        <v>1</v>
      </c>
      <c r="V137" s="472">
        <v>1</v>
      </c>
      <c r="W137" s="472">
        <f t="shared" si="166"/>
        <v>0</v>
      </c>
      <c r="X137" s="473">
        <f t="shared" si="167"/>
        <v>0</v>
      </c>
      <c r="Y137" s="537">
        <f t="shared" si="168"/>
        <v>0</v>
      </c>
      <c r="AA137" s="413">
        <f t="shared" si="169"/>
        <v>1</v>
      </c>
      <c r="AB137" s="413">
        <f t="shared" si="170"/>
        <v>0</v>
      </c>
      <c r="AC137" s="473">
        <f t="shared" si="171"/>
        <v>0</v>
      </c>
      <c r="AD137" s="537">
        <f t="shared" si="172"/>
        <v>0</v>
      </c>
      <c r="AE137" s="534">
        <v>0</v>
      </c>
      <c r="AF137" s="534">
        <v>0</v>
      </c>
      <c r="AG137" s="460">
        <v>0</v>
      </c>
      <c r="AH137" s="537">
        <f t="shared" si="173"/>
        <v>0</v>
      </c>
      <c r="AI137" s="534">
        <v>0</v>
      </c>
      <c r="AJ137" s="534">
        <v>0</v>
      </c>
      <c r="AK137" s="460">
        <v>0</v>
      </c>
      <c r="AL137" s="537">
        <f t="shared" si="174"/>
        <v>0</v>
      </c>
      <c r="AM137" s="534">
        <v>0</v>
      </c>
      <c r="AN137" s="534">
        <v>0</v>
      </c>
      <c r="AO137" s="460">
        <v>0</v>
      </c>
      <c r="AP137" s="537">
        <f t="shared" si="175"/>
        <v>0</v>
      </c>
    </row>
    <row r="138" spans="1:42" s="49" customFormat="1" ht="216" customHeight="1">
      <c r="A138" s="103" t="s">
        <v>255</v>
      </c>
      <c r="B138" s="1066" t="s">
        <v>84</v>
      </c>
      <c r="C138" s="1068"/>
      <c r="D138" s="569" t="s">
        <v>337</v>
      </c>
      <c r="E138" s="571" t="s">
        <v>313</v>
      </c>
      <c r="F138" s="1278" t="s">
        <v>1245</v>
      </c>
      <c r="G138" s="976"/>
      <c r="H138" s="1279" t="s">
        <v>1899</v>
      </c>
      <c r="I138" s="1280" t="s">
        <v>1899</v>
      </c>
      <c r="J138" s="1281" t="s">
        <v>1899</v>
      </c>
      <c r="K138" s="567"/>
      <c r="L138" s="567"/>
      <c r="M138" s="568"/>
      <c r="N138" s="565">
        <v>11790000</v>
      </c>
      <c r="O138" s="565"/>
      <c r="P138" s="705" t="s">
        <v>111</v>
      </c>
      <c r="Q138" s="643"/>
      <c r="R138" s="644"/>
      <c r="S138" s="95" t="s">
        <v>155</v>
      </c>
      <c r="T138" s="82" t="s">
        <v>58</v>
      </c>
      <c r="U138" s="337">
        <v>1</v>
      </c>
      <c r="V138" s="472">
        <v>1</v>
      </c>
      <c r="W138" s="472">
        <f t="shared" si="166"/>
        <v>0</v>
      </c>
      <c r="X138" s="473">
        <f t="shared" si="167"/>
        <v>0</v>
      </c>
      <c r="Y138" s="537">
        <f t="shared" si="168"/>
        <v>0</v>
      </c>
      <c r="AA138" s="413">
        <f t="shared" si="169"/>
        <v>1</v>
      </c>
      <c r="AB138" s="413">
        <f t="shared" si="170"/>
        <v>0</v>
      </c>
      <c r="AC138" s="473">
        <f t="shared" si="171"/>
        <v>0</v>
      </c>
      <c r="AD138" s="537">
        <f t="shared" si="172"/>
        <v>0</v>
      </c>
      <c r="AE138" s="534">
        <v>0</v>
      </c>
      <c r="AF138" s="534">
        <v>0</v>
      </c>
      <c r="AG138" s="460">
        <v>0</v>
      </c>
      <c r="AH138" s="537">
        <f t="shared" si="173"/>
        <v>0</v>
      </c>
      <c r="AI138" s="534">
        <v>0</v>
      </c>
      <c r="AJ138" s="534">
        <v>0</v>
      </c>
      <c r="AK138" s="460">
        <v>0</v>
      </c>
      <c r="AL138" s="537">
        <f t="shared" si="174"/>
        <v>0</v>
      </c>
      <c r="AM138" s="534">
        <v>0</v>
      </c>
      <c r="AN138" s="534">
        <v>0</v>
      </c>
      <c r="AO138" s="460">
        <v>0</v>
      </c>
      <c r="AP138" s="537">
        <f t="shared" si="175"/>
        <v>0</v>
      </c>
    </row>
    <row r="139" spans="1:42" s="49" customFormat="1" ht="216" customHeight="1">
      <c r="A139" s="103" t="s">
        <v>255</v>
      </c>
      <c r="B139" s="1066" t="s">
        <v>84</v>
      </c>
      <c r="C139" s="1068"/>
      <c r="D139" s="569" t="s">
        <v>337</v>
      </c>
      <c r="E139" s="571" t="s">
        <v>313</v>
      </c>
      <c r="F139" s="1278" t="s">
        <v>1245</v>
      </c>
      <c r="G139" s="976"/>
      <c r="H139" s="1279" t="s">
        <v>1899</v>
      </c>
      <c r="I139" s="1280" t="s">
        <v>1899</v>
      </c>
      <c r="J139" s="1281" t="s">
        <v>1899</v>
      </c>
      <c r="K139" s="567"/>
      <c r="L139" s="567"/>
      <c r="M139" s="568"/>
      <c r="N139" s="565">
        <v>11790000</v>
      </c>
      <c r="O139" s="565"/>
      <c r="P139" s="705" t="s">
        <v>111</v>
      </c>
      <c r="Q139" s="643"/>
      <c r="R139" s="644"/>
      <c r="S139" s="95" t="s">
        <v>155</v>
      </c>
      <c r="T139" s="82" t="s">
        <v>58</v>
      </c>
      <c r="U139" s="337">
        <v>1</v>
      </c>
      <c r="V139" s="472">
        <v>1</v>
      </c>
      <c r="W139" s="472">
        <f t="shared" si="166"/>
        <v>0</v>
      </c>
      <c r="X139" s="473">
        <f t="shared" si="167"/>
        <v>0</v>
      </c>
      <c r="Y139" s="537">
        <f t="shared" si="168"/>
        <v>0</v>
      </c>
      <c r="AA139" s="413">
        <f t="shared" si="169"/>
        <v>1</v>
      </c>
      <c r="AB139" s="413">
        <f t="shared" si="170"/>
        <v>0</v>
      </c>
      <c r="AC139" s="473">
        <f t="shared" si="171"/>
        <v>0</v>
      </c>
      <c r="AD139" s="537">
        <f t="shared" si="172"/>
        <v>0</v>
      </c>
      <c r="AE139" s="534">
        <v>0</v>
      </c>
      <c r="AF139" s="534">
        <v>0</v>
      </c>
      <c r="AG139" s="460">
        <v>0</v>
      </c>
      <c r="AH139" s="537">
        <f t="shared" si="173"/>
        <v>0</v>
      </c>
      <c r="AI139" s="534">
        <v>0</v>
      </c>
      <c r="AJ139" s="534">
        <v>0</v>
      </c>
      <c r="AK139" s="460">
        <v>0</v>
      </c>
      <c r="AL139" s="537">
        <f t="shared" si="174"/>
        <v>0</v>
      </c>
      <c r="AM139" s="534">
        <v>0</v>
      </c>
      <c r="AN139" s="534">
        <v>0</v>
      </c>
      <c r="AO139" s="460">
        <v>0</v>
      </c>
      <c r="AP139" s="537">
        <f t="shared" si="175"/>
        <v>0</v>
      </c>
    </row>
    <row r="140" spans="1:42" s="49" customFormat="1" ht="216" customHeight="1">
      <c r="A140" s="103" t="s">
        <v>255</v>
      </c>
      <c r="B140" s="1066" t="s">
        <v>84</v>
      </c>
      <c r="C140" s="1068"/>
      <c r="D140" s="569" t="s">
        <v>337</v>
      </c>
      <c r="E140" s="571" t="s">
        <v>313</v>
      </c>
      <c r="F140" s="1278" t="s">
        <v>1245</v>
      </c>
      <c r="G140" s="976"/>
      <c r="H140" s="1279" t="s">
        <v>1899</v>
      </c>
      <c r="I140" s="1280" t="s">
        <v>1899</v>
      </c>
      <c r="J140" s="1281" t="s">
        <v>1899</v>
      </c>
      <c r="K140" s="567"/>
      <c r="L140" s="567"/>
      <c r="M140" s="568"/>
      <c r="N140" s="565">
        <v>11790000</v>
      </c>
      <c r="O140" s="565"/>
      <c r="P140" s="705" t="s">
        <v>111</v>
      </c>
      <c r="Q140" s="643"/>
      <c r="R140" s="644"/>
      <c r="S140" s="95" t="s">
        <v>155</v>
      </c>
      <c r="T140" s="82" t="s">
        <v>58</v>
      </c>
      <c r="U140" s="337">
        <v>1</v>
      </c>
      <c r="V140" s="472">
        <v>1</v>
      </c>
      <c r="W140" s="472">
        <f t="shared" si="166"/>
        <v>0</v>
      </c>
      <c r="X140" s="473">
        <f t="shared" si="167"/>
        <v>0</v>
      </c>
      <c r="Y140" s="537">
        <f t="shared" si="168"/>
        <v>0</v>
      </c>
      <c r="AA140" s="413">
        <f t="shared" si="169"/>
        <v>1</v>
      </c>
      <c r="AB140" s="413">
        <f t="shared" si="170"/>
        <v>0</v>
      </c>
      <c r="AC140" s="473">
        <f t="shared" si="171"/>
        <v>0</v>
      </c>
      <c r="AD140" s="537">
        <f t="shared" si="172"/>
        <v>0</v>
      </c>
      <c r="AE140" s="534">
        <v>0</v>
      </c>
      <c r="AF140" s="534">
        <v>0</v>
      </c>
      <c r="AG140" s="460">
        <v>0</v>
      </c>
      <c r="AH140" s="537">
        <f t="shared" si="173"/>
        <v>0</v>
      </c>
      <c r="AI140" s="534">
        <v>0</v>
      </c>
      <c r="AJ140" s="534">
        <v>0</v>
      </c>
      <c r="AK140" s="460">
        <v>0</v>
      </c>
      <c r="AL140" s="537">
        <f t="shared" si="174"/>
        <v>0</v>
      </c>
      <c r="AM140" s="534">
        <v>0</v>
      </c>
      <c r="AN140" s="534">
        <v>0</v>
      </c>
      <c r="AO140" s="460">
        <v>0</v>
      </c>
      <c r="AP140" s="537">
        <f t="shared" si="175"/>
        <v>0</v>
      </c>
    </row>
    <row r="141" spans="1:42" s="49" customFormat="1" ht="216" customHeight="1">
      <c r="A141" s="103" t="s">
        <v>255</v>
      </c>
      <c r="B141" s="1066" t="s">
        <v>84</v>
      </c>
      <c r="C141" s="1068"/>
      <c r="D141" s="569" t="s">
        <v>337</v>
      </c>
      <c r="E141" s="571" t="s">
        <v>313</v>
      </c>
      <c r="F141" s="1278" t="s">
        <v>1245</v>
      </c>
      <c r="G141" s="976"/>
      <c r="H141" s="1279" t="s">
        <v>1899</v>
      </c>
      <c r="I141" s="1280" t="s">
        <v>1899</v>
      </c>
      <c r="J141" s="1281" t="s">
        <v>1899</v>
      </c>
      <c r="K141" s="567"/>
      <c r="L141" s="567"/>
      <c r="M141" s="568"/>
      <c r="N141" s="565">
        <v>11790000</v>
      </c>
      <c r="O141" s="565"/>
      <c r="P141" s="705" t="s">
        <v>111</v>
      </c>
      <c r="Q141" s="643"/>
      <c r="R141" s="644"/>
      <c r="S141" s="95" t="s">
        <v>155</v>
      </c>
      <c r="T141" s="82" t="s">
        <v>58</v>
      </c>
      <c r="U141" s="337">
        <v>1</v>
      </c>
      <c r="V141" s="472">
        <v>1</v>
      </c>
      <c r="W141" s="472">
        <f t="shared" si="166"/>
        <v>0</v>
      </c>
      <c r="X141" s="473">
        <f t="shared" si="167"/>
        <v>0</v>
      </c>
      <c r="Y141" s="537">
        <f t="shared" si="168"/>
        <v>0</v>
      </c>
      <c r="AA141" s="413">
        <f t="shared" si="169"/>
        <v>1</v>
      </c>
      <c r="AB141" s="413">
        <f t="shared" si="170"/>
        <v>0</v>
      </c>
      <c r="AC141" s="473">
        <f t="shared" si="171"/>
        <v>0</v>
      </c>
      <c r="AD141" s="537">
        <f t="shared" si="172"/>
        <v>0</v>
      </c>
      <c r="AE141" s="534">
        <v>0</v>
      </c>
      <c r="AF141" s="534">
        <v>0</v>
      </c>
      <c r="AG141" s="460">
        <v>0</v>
      </c>
      <c r="AH141" s="537">
        <f t="shared" si="173"/>
        <v>0</v>
      </c>
      <c r="AI141" s="534">
        <v>0</v>
      </c>
      <c r="AJ141" s="534">
        <v>0</v>
      </c>
      <c r="AK141" s="460">
        <v>0</v>
      </c>
      <c r="AL141" s="537">
        <f t="shared" si="174"/>
        <v>0</v>
      </c>
      <c r="AM141" s="534">
        <v>0</v>
      </c>
      <c r="AN141" s="534">
        <v>0</v>
      </c>
      <c r="AO141" s="460">
        <v>0</v>
      </c>
      <c r="AP141" s="537">
        <f t="shared" si="175"/>
        <v>0</v>
      </c>
    </row>
    <row r="142" spans="1:42" s="49" customFormat="1" ht="216" customHeight="1">
      <c r="A142" s="103" t="s">
        <v>255</v>
      </c>
      <c r="B142" s="1066" t="s">
        <v>84</v>
      </c>
      <c r="C142" s="1068"/>
      <c r="D142" s="569" t="s">
        <v>337</v>
      </c>
      <c r="E142" s="571" t="s">
        <v>313</v>
      </c>
      <c r="F142" s="1278" t="s">
        <v>1245</v>
      </c>
      <c r="G142" s="976"/>
      <c r="H142" s="1279" t="s">
        <v>1899</v>
      </c>
      <c r="I142" s="1280" t="s">
        <v>1899</v>
      </c>
      <c r="J142" s="1281" t="s">
        <v>1899</v>
      </c>
      <c r="K142" s="567"/>
      <c r="L142" s="567"/>
      <c r="M142" s="568"/>
      <c r="N142" s="565">
        <v>11790000</v>
      </c>
      <c r="O142" s="565"/>
      <c r="P142" s="705" t="s">
        <v>111</v>
      </c>
      <c r="Q142" s="643"/>
      <c r="R142" s="644"/>
      <c r="S142" s="95" t="s">
        <v>155</v>
      </c>
      <c r="T142" s="82" t="s">
        <v>58</v>
      </c>
      <c r="U142" s="337">
        <v>1</v>
      </c>
      <c r="V142" s="472">
        <v>1</v>
      </c>
      <c r="W142" s="472">
        <f t="shared" si="166"/>
        <v>0</v>
      </c>
      <c r="X142" s="473">
        <f t="shared" si="167"/>
        <v>0</v>
      </c>
      <c r="Y142" s="537">
        <f t="shared" si="168"/>
        <v>0</v>
      </c>
      <c r="AA142" s="413">
        <f t="shared" si="169"/>
        <v>1</v>
      </c>
      <c r="AB142" s="413">
        <f t="shared" si="170"/>
        <v>0</v>
      </c>
      <c r="AC142" s="473">
        <f t="shared" si="171"/>
        <v>0</v>
      </c>
      <c r="AD142" s="537">
        <f t="shared" si="172"/>
        <v>0</v>
      </c>
      <c r="AE142" s="534">
        <v>0</v>
      </c>
      <c r="AF142" s="534">
        <v>0</v>
      </c>
      <c r="AG142" s="460">
        <v>0</v>
      </c>
      <c r="AH142" s="537">
        <f t="shared" si="173"/>
        <v>0</v>
      </c>
      <c r="AI142" s="534">
        <v>0</v>
      </c>
      <c r="AJ142" s="534">
        <v>0</v>
      </c>
      <c r="AK142" s="460">
        <v>0</v>
      </c>
      <c r="AL142" s="537">
        <f t="shared" si="174"/>
        <v>0</v>
      </c>
      <c r="AM142" s="534">
        <v>0</v>
      </c>
      <c r="AN142" s="534">
        <v>0</v>
      </c>
      <c r="AO142" s="460">
        <v>0</v>
      </c>
      <c r="AP142" s="537">
        <f t="shared" si="175"/>
        <v>0</v>
      </c>
    </row>
    <row r="143" spans="1:42" s="49" customFormat="1" ht="216" customHeight="1">
      <c r="A143" s="103" t="s">
        <v>255</v>
      </c>
      <c r="B143" s="1066" t="s">
        <v>84</v>
      </c>
      <c r="C143" s="1068"/>
      <c r="D143" s="569" t="s">
        <v>337</v>
      </c>
      <c r="E143" s="571" t="s">
        <v>313</v>
      </c>
      <c r="F143" s="1278" t="s">
        <v>1245</v>
      </c>
      <c r="G143" s="976"/>
      <c r="H143" s="1279" t="s">
        <v>1900</v>
      </c>
      <c r="I143" s="1280" t="s">
        <v>1900</v>
      </c>
      <c r="J143" s="1281" t="s">
        <v>1900</v>
      </c>
      <c r="K143" s="567"/>
      <c r="L143" s="567"/>
      <c r="M143" s="568"/>
      <c r="N143" s="565">
        <v>11790000</v>
      </c>
      <c r="O143" s="565"/>
      <c r="P143" s="705" t="s">
        <v>111</v>
      </c>
      <c r="Q143" s="643"/>
      <c r="R143" s="644"/>
      <c r="S143" s="95" t="s">
        <v>155</v>
      </c>
      <c r="T143" s="82" t="s">
        <v>58</v>
      </c>
      <c r="U143" s="337">
        <v>1</v>
      </c>
      <c r="V143" s="472">
        <v>1</v>
      </c>
      <c r="W143" s="472">
        <f t="shared" si="166"/>
        <v>0</v>
      </c>
      <c r="X143" s="473">
        <f t="shared" si="167"/>
        <v>0</v>
      </c>
      <c r="Y143" s="537">
        <f t="shared" si="168"/>
        <v>0</v>
      </c>
      <c r="AA143" s="413">
        <f t="shared" si="169"/>
        <v>1</v>
      </c>
      <c r="AB143" s="413">
        <f t="shared" si="170"/>
        <v>0</v>
      </c>
      <c r="AC143" s="473">
        <f t="shared" si="171"/>
        <v>0</v>
      </c>
      <c r="AD143" s="537">
        <f t="shared" si="172"/>
        <v>0</v>
      </c>
      <c r="AE143" s="534">
        <v>0</v>
      </c>
      <c r="AF143" s="534">
        <v>0</v>
      </c>
      <c r="AG143" s="460">
        <v>0</v>
      </c>
      <c r="AH143" s="537">
        <f t="shared" si="173"/>
        <v>0</v>
      </c>
      <c r="AI143" s="534">
        <v>0</v>
      </c>
      <c r="AJ143" s="534">
        <v>0</v>
      </c>
      <c r="AK143" s="460">
        <v>0</v>
      </c>
      <c r="AL143" s="537">
        <f t="shared" si="174"/>
        <v>0</v>
      </c>
      <c r="AM143" s="534">
        <v>0</v>
      </c>
      <c r="AN143" s="534">
        <v>0</v>
      </c>
      <c r="AO143" s="460">
        <v>0</v>
      </c>
      <c r="AP143" s="537">
        <f t="shared" si="175"/>
        <v>0</v>
      </c>
    </row>
    <row r="144" spans="1:42" s="49" customFormat="1" ht="216" customHeight="1">
      <c r="A144" s="103" t="s">
        <v>255</v>
      </c>
      <c r="B144" s="1066" t="s">
        <v>84</v>
      </c>
      <c r="C144" s="1068"/>
      <c r="D144" s="569" t="s">
        <v>337</v>
      </c>
      <c r="E144" s="571" t="s">
        <v>313</v>
      </c>
      <c r="F144" s="1278" t="s">
        <v>1245</v>
      </c>
      <c r="G144" s="976"/>
      <c r="H144" s="1279" t="s">
        <v>1247</v>
      </c>
      <c r="I144" s="1280"/>
      <c r="J144" s="1281"/>
      <c r="K144" s="567" t="d">
        <v>2019-01-25</v>
      </c>
      <c r="L144" s="567" t="d">
        <v>2019-02-11</v>
      </c>
      <c r="M144" s="568" t="s">
        <v>1260</v>
      </c>
      <c r="N144" s="565">
        <v>80615967</v>
      </c>
      <c r="O144" s="565">
        <v>77675567</v>
      </c>
      <c r="P144" s="705" t="s">
        <v>111</v>
      </c>
      <c r="Q144" s="643"/>
      <c r="R144" s="644"/>
      <c r="S144" s="95" t="s">
        <v>155</v>
      </c>
      <c r="T144" s="82" t="s">
        <v>58</v>
      </c>
      <c r="U144" s="337">
        <v>1</v>
      </c>
      <c r="V144" s="472">
        <v>1</v>
      </c>
      <c r="W144" s="472">
        <f t="shared" si="156"/>
        <v>0.96352583601707587</v>
      </c>
      <c r="X144" s="473">
        <f t="shared" si="157"/>
        <v>0.96352583601707587</v>
      </c>
      <c r="Y144" s="387">
        <f t="shared" si="158"/>
        <v>0.96352583601707587</v>
      </c>
      <c r="AA144" s="413">
        <f t="shared" si="159"/>
        <v>1</v>
      </c>
      <c r="AB144" s="413">
        <f t="shared" si="160"/>
        <v>0.96352583601707587</v>
      </c>
      <c r="AC144" s="473">
        <f t="shared" si="161"/>
        <v>0.96352583601707587</v>
      </c>
      <c r="AD144" s="387">
        <f t="shared" si="162"/>
        <v>0.96352583601707587</v>
      </c>
      <c r="AE144" s="385">
        <v>0</v>
      </c>
      <c r="AF144" s="385">
        <v>0</v>
      </c>
      <c r="AG144" s="386">
        <v>0</v>
      </c>
      <c r="AH144" s="387">
        <f t="shared" si="163"/>
        <v>0</v>
      </c>
      <c r="AI144" s="385">
        <v>0</v>
      </c>
      <c r="AJ144" s="385">
        <v>0</v>
      </c>
      <c r="AK144" s="386">
        <v>0</v>
      </c>
      <c r="AL144" s="387">
        <f t="shared" si="164"/>
        <v>0</v>
      </c>
      <c r="AM144" s="385">
        <v>0</v>
      </c>
      <c r="AN144" s="385">
        <v>0</v>
      </c>
      <c r="AO144" s="386">
        <v>0</v>
      </c>
      <c r="AP144" s="387">
        <f t="shared" si="165"/>
        <v>0</v>
      </c>
    </row>
    <row r="145" spans="1:42" s="49" customFormat="1" ht="216" customHeight="1">
      <c r="A145" s="103" t="s">
        <v>255</v>
      </c>
      <c r="B145" s="1066" t="s">
        <v>84</v>
      </c>
      <c r="C145" s="1068"/>
      <c r="D145" s="569" t="s">
        <v>338</v>
      </c>
      <c r="E145" s="571" t="s">
        <v>343</v>
      </c>
      <c r="F145" s="1278" t="s">
        <v>1246</v>
      </c>
      <c r="G145" s="976"/>
      <c r="H145" s="1279" t="s">
        <v>1901</v>
      </c>
      <c r="I145" s="1280"/>
      <c r="J145" s="1281"/>
      <c r="K145" s="567"/>
      <c r="L145" s="567" t="d">
        <v>2019-06-19</v>
      </c>
      <c r="M145" s="568" t="s">
        <v>1904</v>
      </c>
      <c r="N145" s="565">
        <v>15000000</v>
      </c>
      <c r="O145" s="565">
        <v>15000000</v>
      </c>
      <c r="P145" s="705" t="s">
        <v>111</v>
      </c>
      <c r="Q145" s="643"/>
      <c r="R145" s="644"/>
      <c r="S145" s="95" t="s">
        <v>155</v>
      </c>
      <c r="T145" s="82" t="s">
        <v>58</v>
      </c>
      <c r="U145" s="337">
        <v>1</v>
      </c>
      <c r="V145" s="472">
        <v>1</v>
      </c>
      <c r="W145" s="472">
        <f t="shared" ref="W145" si="176">O145/N145</f>
        <v>1</v>
      </c>
      <c r="X145" s="473">
        <f t="shared" ref="X145" si="177">W145/V145</f>
        <v>1</v>
      </c>
      <c r="Y145" s="537">
        <f t="shared" ref="Y145" si="178">X145</f>
        <v>1</v>
      </c>
      <c r="AA145" s="413">
        <v>0</v>
      </c>
      <c r="AB145" s="413">
        <v>0</v>
      </c>
      <c r="AC145" s="473">
        <v>0</v>
      </c>
      <c r="AD145" s="537">
        <f t="shared" ref="AD145" si="179">AC145</f>
        <v>0</v>
      </c>
      <c r="AE145" s="413">
        <f t="shared" ref="AE145:AE158" si="180">V145</f>
        <v>1</v>
      </c>
      <c r="AF145" s="413">
        <f t="shared" ref="AF145:AF158" si="181">W145</f>
        <v>1</v>
      </c>
      <c r="AG145" s="473">
        <f t="shared" ref="AG145" si="182">AF145/AE145</f>
        <v>1</v>
      </c>
      <c r="AH145" s="537">
        <f t="shared" ref="AH145" si="183">AG145</f>
        <v>1</v>
      </c>
      <c r="AI145" s="534">
        <v>0</v>
      </c>
      <c r="AJ145" s="534">
        <v>0</v>
      </c>
      <c r="AK145" s="460">
        <v>0</v>
      </c>
      <c r="AL145" s="537">
        <f t="shared" ref="AL145" si="184">AK145</f>
        <v>0</v>
      </c>
      <c r="AM145" s="534">
        <v>0</v>
      </c>
      <c r="AN145" s="534">
        <v>0</v>
      </c>
      <c r="AO145" s="460">
        <v>0</v>
      </c>
      <c r="AP145" s="537">
        <f t="shared" ref="AP145" si="185">AO145</f>
        <v>0</v>
      </c>
    </row>
    <row r="146" spans="1:42" s="49" customFormat="1" ht="216" customHeight="1">
      <c r="A146" s="103" t="s">
        <v>255</v>
      </c>
      <c r="B146" s="1066" t="s">
        <v>84</v>
      </c>
      <c r="C146" s="1068"/>
      <c r="D146" s="569" t="s">
        <v>338</v>
      </c>
      <c r="E146" s="571" t="s">
        <v>343</v>
      </c>
      <c r="F146" s="1278" t="s">
        <v>1246</v>
      </c>
      <c r="G146" s="976"/>
      <c r="H146" s="1279" t="s">
        <v>1901</v>
      </c>
      <c r="I146" s="1280"/>
      <c r="J146" s="1281"/>
      <c r="K146" s="567"/>
      <c r="L146" s="567" t="d">
        <v>2019-06-21</v>
      </c>
      <c r="M146" s="568" t="s">
        <v>1905</v>
      </c>
      <c r="N146" s="565">
        <v>23000000</v>
      </c>
      <c r="O146" s="565">
        <v>23000000</v>
      </c>
      <c r="P146" s="705" t="s">
        <v>111</v>
      </c>
      <c r="Q146" s="643"/>
      <c r="R146" s="644"/>
      <c r="S146" s="95" t="s">
        <v>155</v>
      </c>
      <c r="T146" s="82" t="s">
        <v>58</v>
      </c>
      <c r="U146" s="337">
        <v>1</v>
      </c>
      <c r="V146" s="472">
        <v>1</v>
      </c>
      <c r="W146" s="472">
        <f t="shared" ref="W146:W158" si="186">O146/N146</f>
        <v>1</v>
      </c>
      <c r="X146" s="473">
        <f t="shared" ref="X146:X158" si="187">W146/V146</f>
        <v>1</v>
      </c>
      <c r="Y146" s="537">
        <f t="shared" ref="Y146:Y158" si="188">X146</f>
        <v>1</v>
      </c>
      <c r="AA146" s="413">
        <v>0</v>
      </c>
      <c r="AB146" s="413">
        <v>0</v>
      </c>
      <c r="AC146" s="473">
        <v>0</v>
      </c>
      <c r="AD146" s="537">
        <f t="shared" ref="AD146:AD158" si="189">AC146</f>
        <v>0</v>
      </c>
      <c r="AE146" s="413">
        <f t="shared" si="180"/>
        <v>1</v>
      </c>
      <c r="AF146" s="413">
        <f t="shared" si="181"/>
        <v>1</v>
      </c>
      <c r="AG146" s="473">
        <f t="shared" ref="AG146:AG158" si="190">AF146/AE146</f>
        <v>1</v>
      </c>
      <c r="AH146" s="537">
        <f t="shared" ref="AH146:AH158" si="191">AG146</f>
        <v>1</v>
      </c>
      <c r="AI146" s="534">
        <v>0</v>
      </c>
      <c r="AJ146" s="534">
        <v>0</v>
      </c>
      <c r="AK146" s="460">
        <v>0</v>
      </c>
      <c r="AL146" s="537">
        <f t="shared" ref="AL146:AL158" si="192">AK146</f>
        <v>0</v>
      </c>
      <c r="AM146" s="534">
        <v>0</v>
      </c>
      <c r="AN146" s="534">
        <v>0</v>
      </c>
      <c r="AO146" s="460">
        <v>0</v>
      </c>
      <c r="AP146" s="537">
        <f t="shared" ref="AP146:AP158" si="193">AO146</f>
        <v>0</v>
      </c>
    </row>
    <row r="147" spans="1:42" s="49" customFormat="1" ht="216" customHeight="1">
      <c r="A147" s="103" t="s">
        <v>255</v>
      </c>
      <c r="B147" s="1066" t="s">
        <v>84</v>
      </c>
      <c r="C147" s="1068"/>
      <c r="D147" s="569" t="s">
        <v>338</v>
      </c>
      <c r="E147" s="571" t="s">
        <v>343</v>
      </c>
      <c r="F147" s="1278" t="s">
        <v>1246</v>
      </c>
      <c r="G147" s="976"/>
      <c r="H147" s="1279" t="s">
        <v>1901</v>
      </c>
      <c r="I147" s="1280"/>
      <c r="J147" s="1281"/>
      <c r="K147" s="567"/>
      <c r="L147" s="567" t="d">
        <v>2019-06-21</v>
      </c>
      <c r="M147" s="568" t="s">
        <v>1906</v>
      </c>
      <c r="N147" s="565">
        <v>15000000</v>
      </c>
      <c r="O147" s="565">
        <v>15000000</v>
      </c>
      <c r="P147" s="705" t="s">
        <v>111</v>
      </c>
      <c r="Q147" s="643"/>
      <c r="R147" s="644"/>
      <c r="S147" s="95" t="s">
        <v>155</v>
      </c>
      <c r="T147" s="82" t="s">
        <v>58</v>
      </c>
      <c r="U147" s="337">
        <v>1</v>
      </c>
      <c r="V147" s="472">
        <v>1</v>
      </c>
      <c r="W147" s="472">
        <f t="shared" si="186"/>
        <v>1</v>
      </c>
      <c r="X147" s="473">
        <f t="shared" si="187"/>
        <v>1</v>
      </c>
      <c r="Y147" s="537">
        <f t="shared" si="188"/>
        <v>1</v>
      </c>
      <c r="AA147" s="413">
        <v>0</v>
      </c>
      <c r="AB147" s="413">
        <v>0</v>
      </c>
      <c r="AC147" s="473">
        <v>0</v>
      </c>
      <c r="AD147" s="537">
        <f t="shared" si="189"/>
        <v>0</v>
      </c>
      <c r="AE147" s="413">
        <f t="shared" si="180"/>
        <v>1</v>
      </c>
      <c r="AF147" s="413">
        <f t="shared" si="181"/>
        <v>1</v>
      </c>
      <c r="AG147" s="473">
        <f t="shared" si="190"/>
        <v>1</v>
      </c>
      <c r="AH147" s="537">
        <f t="shared" si="191"/>
        <v>1</v>
      </c>
      <c r="AI147" s="534">
        <v>0</v>
      </c>
      <c r="AJ147" s="534">
        <v>0</v>
      </c>
      <c r="AK147" s="460">
        <v>0</v>
      </c>
      <c r="AL147" s="537">
        <f t="shared" si="192"/>
        <v>0</v>
      </c>
      <c r="AM147" s="534">
        <v>0</v>
      </c>
      <c r="AN147" s="534">
        <v>0</v>
      </c>
      <c r="AO147" s="460">
        <v>0</v>
      </c>
      <c r="AP147" s="537">
        <f t="shared" si="193"/>
        <v>0</v>
      </c>
    </row>
    <row r="148" spans="1:42" s="49" customFormat="1" ht="216" customHeight="1">
      <c r="A148" s="103" t="s">
        <v>255</v>
      </c>
      <c r="B148" s="1066" t="s">
        <v>84</v>
      </c>
      <c r="C148" s="1068"/>
      <c r="D148" s="569" t="s">
        <v>338</v>
      </c>
      <c r="E148" s="571" t="s">
        <v>343</v>
      </c>
      <c r="F148" s="1278" t="s">
        <v>1246</v>
      </c>
      <c r="G148" s="976"/>
      <c r="H148" s="1279" t="s">
        <v>1901</v>
      </c>
      <c r="I148" s="1280"/>
      <c r="J148" s="1281"/>
      <c r="K148" s="567"/>
      <c r="L148" s="567" t="d">
        <v>2019-06-21</v>
      </c>
      <c r="M148" s="568" t="s">
        <v>1907</v>
      </c>
      <c r="N148" s="565">
        <v>15000000</v>
      </c>
      <c r="O148" s="565">
        <v>15000000</v>
      </c>
      <c r="P148" s="705" t="s">
        <v>111</v>
      </c>
      <c r="Q148" s="643"/>
      <c r="R148" s="644"/>
      <c r="S148" s="95" t="s">
        <v>155</v>
      </c>
      <c r="T148" s="82" t="s">
        <v>58</v>
      </c>
      <c r="U148" s="337">
        <v>1</v>
      </c>
      <c r="V148" s="472">
        <v>1</v>
      </c>
      <c r="W148" s="472">
        <f t="shared" si="186"/>
        <v>1</v>
      </c>
      <c r="X148" s="473">
        <f t="shared" si="187"/>
        <v>1</v>
      </c>
      <c r="Y148" s="537">
        <f t="shared" si="188"/>
        <v>1</v>
      </c>
      <c r="AA148" s="413">
        <v>0</v>
      </c>
      <c r="AB148" s="413">
        <v>0</v>
      </c>
      <c r="AC148" s="473">
        <v>0</v>
      </c>
      <c r="AD148" s="537">
        <f t="shared" si="189"/>
        <v>0</v>
      </c>
      <c r="AE148" s="413">
        <f t="shared" si="180"/>
        <v>1</v>
      </c>
      <c r="AF148" s="413">
        <f t="shared" si="181"/>
        <v>1</v>
      </c>
      <c r="AG148" s="473">
        <f t="shared" si="190"/>
        <v>1</v>
      </c>
      <c r="AH148" s="537">
        <f t="shared" si="191"/>
        <v>1</v>
      </c>
      <c r="AI148" s="534">
        <v>0</v>
      </c>
      <c r="AJ148" s="534">
        <v>0</v>
      </c>
      <c r="AK148" s="460">
        <v>0</v>
      </c>
      <c r="AL148" s="537">
        <f t="shared" si="192"/>
        <v>0</v>
      </c>
      <c r="AM148" s="534">
        <v>0</v>
      </c>
      <c r="AN148" s="534">
        <v>0</v>
      </c>
      <c r="AO148" s="460">
        <v>0</v>
      </c>
      <c r="AP148" s="537">
        <f t="shared" si="193"/>
        <v>0</v>
      </c>
    </row>
    <row r="149" spans="1:42" s="49" customFormat="1" ht="216" customHeight="1">
      <c r="A149" s="103" t="s">
        <v>255</v>
      </c>
      <c r="B149" s="1066" t="s">
        <v>84</v>
      </c>
      <c r="C149" s="1068"/>
      <c r="D149" s="569" t="s">
        <v>338</v>
      </c>
      <c r="E149" s="571" t="s">
        <v>343</v>
      </c>
      <c r="F149" s="1278" t="s">
        <v>1246</v>
      </c>
      <c r="G149" s="976"/>
      <c r="H149" s="1279" t="s">
        <v>1901</v>
      </c>
      <c r="I149" s="1280"/>
      <c r="J149" s="1281"/>
      <c r="K149" s="567"/>
      <c r="L149" s="567" t="d">
        <v>2019-06-21</v>
      </c>
      <c r="M149" s="568" t="s">
        <v>1908</v>
      </c>
      <c r="N149" s="565">
        <v>15000000</v>
      </c>
      <c r="O149" s="565">
        <v>15000000</v>
      </c>
      <c r="P149" s="705" t="s">
        <v>111</v>
      </c>
      <c r="Q149" s="643"/>
      <c r="R149" s="644"/>
      <c r="S149" s="95" t="s">
        <v>155</v>
      </c>
      <c r="T149" s="82" t="s">
        <v>58</v>
      </c>
      <c r="U149" s="337">
        <v>1</v>
      </c>
      <c r="V149" s="472">
        <v>1</v>
      </c>
      <c r="W149" s="472">
        <f t="shared" si="186"/>
        <v>1</v>
      </c>
      <c r="X149" s="473">
        <f t="shared" si="187"/>
        <v>1</v>
      </c>
      <c r="Y149" s="537">
        <f t="shared" si="188"/>
        <v>1</v>
      </c>
      <c r="AA149" s="413">
        <v>0</v>
      </c>
      <c r="AB149" s="413">
        <v>0</v>
      </c>
      <c r="AC149" s="473">
        <v>0</v>
      </c>
      <c r="AD149" s="537">
        <f t="shared" si="189"/>
        <v>0</v>
      </c>
      <c r="AE149" s="413">
        <f t="shared" si="180"/>
        <v>1</v>
      </c>
      <c r="AF149" s="413">
        <f t="shared" si="181"/>
        <v>1</v>
      </c>
      <c r="AG149" s="473">
        <f t="shared" si="190"/>
        <v>1</v>
      </c>
      <c r="AH149" s="537">
        <f t="shared" si="191"/>
        <v>1</v>
      </c>
      <c r="AI149" s="534">
        <v>0</v>
      </c>
      <c r="AJ149" s="534">
        <v>0</v>
      </c>
      <c r="AK149" s="460">
        <v>0</v>
      </c>
      <c r="AL149" s="537">
        <f t="shared" si="192"/>
        <v>0</v>
      </c>
      <c r="AM149" s="534">
        <v>0</v>
      </c>
      <c r="AN149" s="534">
        <v>0</v>
      </c>
      <c r="AO149" s="460">
        <v>0</v>
      </c>
      <c r="AP149" s="537">
        <f t="shared" si="193"/>
        <v>0</v>
      </c>
    </row>
    <row r="150" spans="1:42" s="49" customFormat="1" ht="216" customHeight="1">
      <c r="A150" s="103" t="s">
        <v>255</v>
      </c>
      <c r="B150" s="1066" t="s">
        <v>84</v>
      </c>
      <c r="C150" s="1068"/>
      <c r="D150" s="569" t="s">
        <v>338</v>
      </c>
      <c r="E150" s="571" t="s">
        <v>343</v>
      </c>
      <c r="F150" s="1278" t="s">
        <v>1246</v>
      </c>
      <c r="G150" s="976"/>
      <c r="H150" s="1279" t="s">
        <v>1901</v>
      </c>
      <c r="I150" s="1280"/>
      <c r="J150" s="1281"/>
      <c r="K150" s="567"/>
      <c r="L150" s="567" t="d">
        <v>2019-06-19</v>
      </c>
      <c r="M150" s="568" t="s">
        <v>1909</v>
      </c>
      <c r="N150" s="565">
        <v>25000000</v>
      </c>
      <c r="O150" s="565">
        <v>25000000</v>
      </c>
      <c r="P150" s="705" t="s">
        <v>111</v>
      </c>
      <c r="Q150" s="643"/>
      <c r="R150" s="644"/>
      <c r="S150" s="95" t="s">
        <v>155</v>
      </c>
      <c r="T150" s="82" t="s">
        <v>58</v>
      </c>
      <c r="U150" s="337">
        <v>1</v>
      </c>
      <c r="V150" s="472">
        <v>1</v>
      </c>
      <c r="W150" s="472">
        <f t="shared" si="186"/>
        <v>1</v>
      </c>
      <c r="X150" s="473">
        <f t="shared" si="187"/>
        <v>1</v>
      </c>
      <c r="Y150" s="537">
        <f t="shared" si="188"/>
        <v>1</v>
      </c>
      <c r="AA150" s="413">
        <v>0</v>
      </c>
      <c r="AB150" s="413">
        <v>0</v>
      </c>
      <c r="AC150" s="473">
        <v>0</v>
      </c>
      <c r="AD150" s="537">
        <f t="shared" si="189"/>
        <v>0</v>
      </c>
      <c r="AE150" s="413">
        <f t="shared" si="180"/>
        <v>1</v>
      </c>
      <c r="AF150" s="413">
        <f t="shared" si="181"/>
        <v>1</v>
      </c>
      <c r="AG150" s="473">
        <f t="shared" si="190"/>
        <v>1</v>
      </c>
      <c r="AH150" s="537">
        <f t="shared" si="191"/>
        <v>1</v>
      </c>
      <c r="AI150" s="534">
        <v>0</v>
      </c>
      <c r="AJ150" s="534">
        <v>0</v>
      </c>
      <c r="AK150" s="460">
        <v>0</v>
      </c>
      <c r="AL150" s="537">
        <f t="shared" si="192"/>
        <v>0</v>
      </c>
      <c r="AM150" s="534">
        <v>0</v>
      </c>
      <c r="AN150" s="534">
        <v>0</v>
      </c>
      <c r="AO150" s="460">
        <v>0</v>
      </c>
      <c r="AP150" s="537">
        <f t="shared" si="193"/>
        <v>0</v>
      </c>
    </row>
    <row r="151" spans="1:42" s="49" customFormat="1" ht="216" customHeight="1">
      <c r="A151" s="103" t="s">
        <v>255</v>
      </c>
      <c r="B151" s="1066" t="s">
        <v>84</v>
      </c>
      <c r="C151" s="1068"/>
      <c r="D151" s="569" t="s">
        <v>338</v>
      </c>
      <c r="E151" s="571" t="s">
        <v>343</v>
      </c>
      <c r="F151" s="1278" t="s">
        <v>1246</v>
      </c>
      <c r="G151" s="976"/>
      <c r="H151" s="1279" t="s">
        <v>1901</v>
      </c>
      <c r="I151" s="1280"/>
      <c r="J151" s="1281"/>
      <c r="K151" s="567"/>
      <c r="L151" s="567" t="d">
        <v>2019-06-19</v>
      </c>
      <c r="M151" s="568" t="s">
        <v>1910</v>
      </c>
      <c r="N151" s="565">
        <v>15000000</v>
      </c>
      <c r="O151" s="565">
        <v>15000000</v>
      </c>
      <c r="P151" s="705" t="s">
        <v>111</v>
      </c>
      <c r="Q151" s="643"/>
      <c r="R151" s="644"/>
      <c r="S151" s="95" t="s">
        <v>155</v>
      </c>
      <c r="T151" s="82" t="s">
        <v>58</v>
      </c>
      <c r="U151" s="337">
        <v>1</v>
      </c>
      <c r="V151" s="472">
        <v>1</v>
      </c>
      <c r="W151" s="472">
        <f t="shared" si="186"/>
        <v>1</v>
      </c>
      <c r="X151" s="473">
        <f t="shared" si="187"/>
        <v>1</v>
      </c>
      <c r="Y151" s="537">
        <f t="shared" si="188"/>
        <v>1</v>
      </c>
      <c r="AA151" s="413">
        <v>0</v>
      </c>
      <c r="AB151" s="413">
        <v>0</v>
      </c>
      <c r="AC151" s="473">
        <v>0</v>
      </c>
      <c r="AD151" s="537">
        <f t="shared" si="189"/>
        <v>0</v>
      </c>
      <c r="AE151" s="413">
        <f t="shared" si="180"/>
        <v>1</v>
      </c>
      <c r="AF151" s="413">
        <f t="shared" si="181"/>
        <v>1</v>
      </c>
      <c r="AG151" s="473">
        <f t="shared" si="190"/>
        <v>1</v>
      </c>
      <c r="AH151" s="537">
        <f t="shared" si="191"/>
        <v>1</v>
      </c>
      <c r="AI151" s="534">
        <v>0</v>
      </c>
      <c r="AJ151" s="534">
        <v>0</v>
      </c>
      <c r="AK151" s="460">
        <v>0</v>
      </c>
      <c r="AL151" s="537">
        <f t="shared" si="192"/>
        <v>0</v>
      </c>
      <c r="AM151" s="534">
        <v>0</v>
      </c>
      <c r="AN151" s="534">
        <v>0</v>
      </c>
      <c r="AO151" s="460">
        <v>0</v>
      </c>
      <c r="AP151" s="537">
        <f t="shared" si="193"/>
        <v>0</v>
      </c>
    </row>
    <row r="152" spans="1:42" s="49" customFormat="1" ht="216" customHeight="1">
      <c r="A152" s="103" t="s">
        <v>255</v>
      </c>
      <c r="B152" s="1066" t="s">
        <v>84</v>
      </c>
      <c r="C152" s="1068"/>
      <c r="D152" s="569" t="s">
        <v>338</v>
      </c>
      <c r="E152" s="571" t="s">
        <v>343</v>
      </c>
      <c r="F152" s="1278" t="s">
        <v>1246</v>
      </c>
      <c r="G152" s="976"/>
      <c r="H152" s="1279" t="s">
        <v>1901</v>
      </c>
      <c r="I152" s="1280"/>
      <c r="J152" s="1281"/>
      <c r="K152" s="567"/>
      <c r="L152" s="567" t="d">
        <v>2019-06-19</v>
      </c>
      <c r="M152" s="568" t="s">
        <v>1911</v>
      </c>
      <c r="N152" s="565">
        <v>15000000</v>
      </c>
      <c r="O152" s="565">
        <v>15000000</v>
      </c>
      <c r="P152" s="705" t="s">
        <v>111</v>
      </c>
      <c r="Q152" s="643"/>
      <c r="R152" s="644"/>
      <c r="S152" s="95" t="s">
        <v>155</v>
      </c>
      <c r="T152" s="82" t="s">
        <v>58</v>
      </c>
      <c r="U152" s="337">
        <v>1</v>
      </c>
      <c r="V152" s="472">
        <v>1</v>
      </c>
      <c r="W152" s="472">
        <f t="shared" si="186"/>
        <v>1</v>
      </c>
      <c r="X152" s="473">
        <f t="shared" si="187"/>
        <v>1</v>
      </c>
      <c r="Y152" s="537">
        <f t="shared" si="188"/>
        <v>1</v>
      </c>
      <c r="AA152" s="413">
        <v>0</v>
      </c>
      <c r="AB152" s="413">
        <v>0</v>
      </c>
      <c r="AC152" s="473">
        <v>0</v>
      </c>
      <c r="AD152" s="537">
        <f t="shared" si="189"/>
        <v>0</v>
      </c>
      <c r="AE152" s="413">
        <f t="shared" si="180"/>
        <v>1</v>
      </c>
      <c r="AF152" s="413">
        <f t="shared" si="181"/>
        <v>1</v>
      </c>
      <c r="AG152" s="473">
        <f t="shared" si="190"/>
        <v>1</v>
      </c>
      <c r="AH152" s="537">
        <f t="shared" si="191"/>
        <v>1</v>
      </c>
      <c r="AI152" s="534">
        <v>0</v>
      </c>
      <c r="AJ152" s="534">
        <v>0</v>
      </c>
      <c r="AK152" s="460">
        <v>0</v>
      </c>
      <c r="AL152" s="537">
        <f t="shared" si="192"/>
        <v>0</v>
      </c>
      <c r="AM152" s="534">
        <v>0</v>
      </c>
      <c r="AN152" s="534">
        <v>0</v>
      </c>
      <c r="AO152" s="460">
        <v>0</v>
      </c>
      <c r="AP152" s="537">
        <f t="shared" si="193"/>
        <v>0</v>
      </c>
    </row>
    <row r="153" spans="1:42" s="49" customFormat="1" ht="216" customHeight="1">
      <c r="A153" s="103" t="s">
        <v>255</v>
      </c>
      <c r="B153" s="1066" t="s">
        <v>84</v>
      </c>
      <c r="C153" s="1068"/>
      <c r="D153" s="569" t="s">
        <v>338</v>
      </c>
      <c r="E153" s="571" t="s">
        <v>343</v>
      </c>
      <c r="F153" s="1278" t="s">
        <v>1246</v>
      </c>
      <c r="G153" s="976"/>
      <c r="H153" s="1279" t="s">
        <v>1901</v>
      </c>
      <c r="I153" s="1280"/>
      <c r="J153" s="1281"/>
      <c r="K153" s="567"/>
      <c r="L153" s="567" t="d">
        <v>2019-06-19</v>
      </c>
      <c r="M153" s="568" t="s">
        <v>1912</v>
      </c>
      <c r="N153" s="565">
        <v>15000000</v>
      </c>
      <c r="O153" s="565">
        <v>15000000</v>
      </c>
      <c r="P153" s="705" t="s">
        <v>111</v>
      </c>
      <c r="Q153" s="643"/>
      <c r="R153" s="644"/>
      <c r="S153" s="95" t="s">
        <v>155</v>
      </c>
      <c r="T153" s="82" t="s">
        <v>58</v>
      </c>
      <c r="U153" s="337">
        <v>1</v>
      </c>
      <c r="V153" s="472">
        <v>1</v>
      </c>
      <c r="W153" s="472">
        <f t="shared" si="186"/>
        <v>1</v>
      </c>
      <c r="X153" s="473">
        <f t="shared" si="187"/>
        <v>1</v>
      </c>
      <c r="Y153" s="537">
        <f t="shared" si="188"/>
        <v>1</v>
      </c>
      <c r="AA153" s="413">
        <v>0</v>
      </c>
      <c r="AB153" s="413">
        <v>0</v>
      </c>
      <c r="AC153" s="473">
        <v>0</v>
      </c>
      <c r="AD153" s="537">
        <f t="shared" si="189"/>
        <v>0</v>
      </c>
      <c r="AE153" s="413">
        <f t="shared" si="180"/>
        <v>1</v>
      </c>
      <c r="AF153" s="413">
        <f t="shared" si="181"/>
        <v>1</v>
      </c>
      <c r="AG153" s="473">
        <f t="shared" si="190"/>
        <v>1</v>
      </c>
      <c r="AH153" s="537">
        <f t="shared" si="191"/>
        <v>1</v>
      </c>
      <c r="AI153" s="534">
        <v>0</v>
      </c>
      <c r="AJ153" s="534">
        <v>0</v>
      </c>
      <c r="AK153" s="460">
        <v>0</v>
      </c>
      <c r="AL153" s="537">
        <f t="shared" si="192"/>
        <v>0</v>
      </c>
      <c r="AM153" s="534">
        <v>0</v>
      </c>
      <c r="AN153" s="534">
        <v>0</v>
      </c>
      <c r="AO153" s="460">
        <v>0</v>
      </c>
      <c r="AP153" s="537">
        <f t="shared" si="193"/>
        <v>0</v>
      </c>
    </row>
    <row r="154" spans="1:42" s="49" customFormat="1" ht="216" customHeight="1">
      <c r="A154" s="103" t="s">
        <v>255</v>
      </c>
      <c r="B154" s="1066" t="s">
        <v>84</v>
      </c>
      <c r="C154" s="1068"/>
      <c r="D154" s="569" t="s">
        <v>338</v>
      </c>
      <c r="E154" s="571" t="s">
        <v>343</v>
      </c>
      <c r="F154" s="1278" t="s">
        <v>1246</v>
      </c>
      <c r="G154" s="976"/>
      <c r="H154" s="1279" t="s">
        <v>1901</v>
      </c>
      <c r="I154" s="1280"/>
      <c r="J154" s="1281"/>
      <c r="K154" s="567"/>
      <c r="L154" s="567" t="d">
        <v>2019-06-19</v>
      </c>
      <c r="M154" s="568" t="s">
        <v>1913</v>
      </c>
      <c r="N154" s="565">
        <v>15000000</v>
      </c>
      <c r="O154" s="565">
        <v>15000000</v>
      </c>
      <c r="P154" s="705" t="s">
        <v>111</v>
      </c>
      <c r="Q154" s="643"/>
      <c r="R154" s="644"/>
      <c r="S154" s="95" t="s">
        <v>155</v>
      </c>
      <c r="T154" s="82" t="s">
        <v>58</v>
      </c>
      <c r="U154" s="337">
        <v>1</v>
      </c>
      <c r="V154" s="472">
        <v>1</v>
      </c>
      <c r="W154" s="472">
        <f t="shared" si="186"/>
        <v>1</v>
      </c>
      <c r="X154" s="473">
        <f t="shared" si="187"/>
        <v>1</v>
      </c>
      <c r="Y154" s="537">
        <f t="shared" si="188"/>
        <v>1</v>
      </c>
      <c r="AA154" s="413">
        <v>0</v>
      </c>
      <c r="AB154" s="413">
        <v>0</v>
      </c>
      <c r="AC154" s="473">
        <v>0</v>
      </c>
      <c r="AD154" s="537">
        <f t="shared" si="189"/>
        <v>0</v>
      </c>
      <c r="AE154" s="413">
        <f t="shared" si="180"/>
        <v>1</v>
      </c>
      <c r="AF154" s="413">
        <f t="shared" si="181"/>
        <v>1</v>
      </c>
      <c r="AG154" s="473">
        <f t="shared" si="190"/>
        <v>1</v>
      </c>
      <c r="AH154" s="537">
        <f t="shared" si="191"/>
        <v>1</v>
      </c>
      <c r="AI154" s="534">
        <v>0</v>
      </c>
      <c r="AJ154" s="534">
        <v>0</v>
      </c>
      <c r="AK154" s="460">
        <v>0</v>
      </c>
      <c r="AL154" s="537">
        <f t="shared" si="192"/>
        <v>0</v>
      </c>
      <c r="AM154" s="534">
        <v>0</v>
      </c>
      <c r="AN154" s="534">
        <v>0</v>
      </c>
      <c r="AO154" s="460">
        <v>0</v>
      </c>
      <c r="AP154" s="537">
        <f t="shared" si="193"/>
        <v>0</v>
      </c>
    </row>
    <row r="155" spans="1:42" s="49" customFormat="1" ht="216" customHeight="1">
      <c r="A155" s="103" t="s">
        <v>255</v>
      </c>
      <c r="B155" s="1066" t="s">
        <v>84</v>
      </c>
      <c r="C155" s="1068"/>
      <c r="D155" s="569" t="s">
        <v>338</v>
      </c>
      <c r="E155" s="571" t="s">
        <v>343</v>
      </c>
      <c r="F155" s="1278" t="s">
        <v>1246</v>
      </c>
      <c r="G155" s="976"/>
      <c r="H155" s="1279" t="s">
        <v>1901</v>
      </c>
      <c r="I155" s="1280"/>
      <c r="J155" s="1281"/>
      <c r="K155" s="567"/>
      <c r="L155" s="567" t="d">
        <v>2019-06-19</v>
      </c>
      <c r="M155" s="568" t="s">
        <v>1914</v>
      </c>
      <c r="N155" s="565">
        <v>15000000</v>
      </c>
      <c r="O155" s="565">
        <v>15000000</v>
      </c>
      <c r="P155" s="705" t="s">
        <v>111</v>
      </c>
      <c r="Q155" s="643"/>
      <c r="R155" s="644"/>
      <c r="S155" s="95" t="s">
        <v>155</v>
      </c>
      <c r="T155" s="82" t="s">
        <v>58</v>
      </c>
      <c r="U155" s="337">
        <v>1</v>
      </c>
      <c r="V155" s="472">
        <v>1</v>
      </c>
      <c r="W155" s="472">
        <f t="shared" si="186"/>
        <v>1</v>
      </c>
      <c r="X155" s="473">
        <f t="shared" si="187"/>
        <v>1</v>
      </c>
      <c r="Y155" s="537">
        <f t="shared" si="188"/>
        <v>1</v>
      </c>
      <c r="AA155" s="413">
        <v>0</v>
      </c>
      <c r="AB155" s="413">
        <v>0</v>
      </c>
      <c r="AC155" s="473">
        <v>0</v>
      </c>
      <c r="AD155" s="537">
        <f t="shared" si="189"/>
        <v>0</v>
      </c>
      <c r="AE155" s="413">
        <f t="shared" si="180"/>
        <v>1</v>
      </c>
      <c r="AF155" s="413">
        <f t="shared" si="181"/>
        <v>1</v>
      </c>
      <c r="AG155" s="473">
        <f t="shared" si="190"/>
        <v>1</v>
      </c>
      <c r="AH155" s="537">
        <f t="shared" si="191"/>
        <v>1</v>
      </c>
      <c r="AI155" s="534">
        <v>0</v>
      </c>
      <c r="AJ155" s="534">
        <v>0</v>
      </c>
      <c r="AK155" s="460">
        <v>0</v>
      </c>
      <c r="AL155" s="537">
        <f t="shared" si="192"/>
        <v>0</v>
      </c>
      <c r="AM155" s="534">
        <v>0</v>
      </c>
      <c r="AN155" s="534">
        <v>0</v>
      </c>
      <c r="AO155" s="460">
        <v>0</v>
      </c>
      <c r="AP155" s="537">
        <f t="shared" si="193"/>
        <v>0</v>
      </c>
    </row>
    <row r="156" spans="1:42" s="49" customFormat="1" ht="216" customHeight="1">
      <c r="A156" s="103" t="s">
        <v>255</v>
      </c>
      <c r="B156" s="1066" t="s">
        <v>84</v>
      </c>
      <c r="C156" s="1068"/>
      <c r="D156" s="569" t="s">
        <v>338</v>
      </c>
      <c r="E156" s="571" t="s">
        <v>343</v>
      </c>
      <c r="F156" s="1278" t="s">
        <v>1246</v>
      </c>
      <c r="G156" s="976"/>
      <c r="H156" s="1279" t="s">
        <v>1901</v>
      </c>
      <c r="I156" s="1280"/>
      <c r="J156" s="1281"/>
      <c r="K156" s="567"/>
      <c r="L156" s="567" t="d">
        <v>2019-06-19</v>
      </c>
      <c r="M156" s="568" t="s">
        <v>1915</v>
      </c>
      <c r="N156" s="565">
        <v>15000000</v>
      </c>
      <c r="O156" s="565">
        <v>15000000</v>
      </c>
      <c r="P156" s="705" t="s">
        <v>111</v>
      </c>
      <c r="Q156" s="643"/>
      <c r="R156" s="644"/>
      <c r="S156" s="95" t="s">
        <v>155</v>
      </c>
      <c r="T156" s="82" t="s">
        <v>58</v>
      </c>
      <c r="U156" s="337">
        <v>1</v>
      </c>
      <c r="V156" s="472">
        <v>1</v>
      </c>
      <c r="W156" s="472">
        <f t="shared" si="186"/>
        <v>1</v>
      </c>
      <c r="X156" s="473">
        <f t="shared" si="187"/>
        <v>1</v>
      </c>
      <c r="Y156" s="537">
        <f t="shared" si="188"/>
        <v>1</v>
      </c>
      <c r="AA156" s="413">
        <v>0</v>
      </c>
      <c r="AB156" s="413">
        <v>0</v>
      </c>
      <c r="AC156" s="473">
        <v>0</v>
      </c>
      <c r="AD156" s="537">
        <f t="shared" si="189"/>
        <v>0</v>
      </c>
      <c r="AE156" s="413">
        <f t="shared" si="180"/>
        <v>1</v>
      </c>
      <c r="AF156" s="413">
        <f t="shared" si="181"/>
        <v>1</v>
      </c>
      <c r="AG156" s="473">
        <f t="shared" si="190"/>
        <v>1</v>
      </c>
      <c r="AH156" s="537">
        <f t="shared" si="191"/>
        <v>1</v>
      </c>
      <c r="AI156" s="534">
        <v>0</v>
      </c>
      <c r="AJ156" s="534">
        <v>0</v>
      </c>
      <c r="AK156" s="460">
        <v>0</v>
      </c>
      <c r="AL156" s="537">
        <f t="shared" si="192"/>
        <v>0</v>
      </c>
      <c r="AM156" s="534">
        <v>0</v>
      </c>
      <c r="AN156" s="534">
        <v>0</v>
      </c>
      <c r="AO156" s="460">
        <v>0</v>
      </c>
      <c r="AP156" s="537">
        <f t="shared" si="193"/>
        <v>0</v>
      </c>
    </row>
    <row r="157" spans="1:42" s="49" customFormat="1" ht="216" customHeight="1">
      <c r="A157" s="103" t="s">
        <v>255</v>
      </c>
      <c r="B157" s="1066" t="s">
        <v>84</v>
      </c>
      <c r="C157" s="1068"/>
      <c r="D157" s="569" t="s">
        <v>338</v>
      </c>
      <c r="E157" s="571" t="s">
        <v>343</v>
      </c>
      <c r="F157" s="1278" t="s">
        <v>1246</v>
      </c>
      <c r="G157" s="976"/>
      <c r="H157" s="1279" t="s">
        <v>1901</v>
      </c>
      <c r="I157" s="1280"/>
      <c r="J157" s="1281"/>
      <c r="K157" s="567"/>
      <c r="L157" s="567" t="d">
        <v>2019-06-19</v>
      </c>
      <c r="M157" s="568" t="s">
        <v>1916</v>
      </c>
      <c r="N157" s="565">
        <v>15000000</v>
      </c>
      <c r="O157" s="565">
        <v>15000000</v>
      </c>
      <c r="P157" s="705" t="s">
        <v>111</v>
      </c>
      <c r="Q157" s="643"/>
      <c r="R157" s="644"/>
      <c r="S157" s="95" t="s">
        <v>155</v>
      </c>
      <c r="T157" s="82" t="s">
        <v>58</v>
      </c>
      <c r="U157" s="337">
        <v>1</v>
      </c>
      <c r="V157" s="472">
        <v>1</v>
      </c>
      <c r="W157" s="472">
        <f t="shared" si="186"/>
        <v>1</v>
      </c>
      <c r="X157" s="473">
        <f t="shared" si="187"/>
        <v>1</v>
      </c>
      <c r="Y157" s="537">
        <f t="shared" si="188"/>
        <v>1</v>
      </c>
      <c r="AA157" s="413">
        <v>0</v>
      </c>
      <c r="AB157" s="413">
        <v>0</v>
      </c>
      <c r="AC157" s="473">
        <v>0</v>
      </c>
      <c r="AD157" s="537">
        <f t="shared" si="189"/>
        <v>0</v>
      </c>
      <c r="AE157" s="413">
        <f t="shared" si="180"/>
        <v>1</v>
      </c>
      <c r="AF157" s="413">
        <f t="shared" si="181"/>
        <v>1</v>
      </c>
      <c r="AG157" s="473">
        <f t="shared" si="190"/>
        <v>1</v>
      </c>
      <c r="AH157" s="537">
        <f t="shared" si="191"/>
        <v>1</v>
      </c>
      <c r="AI157" s="534">
        <v>0</v>
      </c>
      <c r="AJ157" s="534">
        <v>0</v>
      </c>
      <c r="AK157" s="460">
        <v>0</v>
      </c>
      <c r="AL157" s="537">
        <f t="shared" si="192"/>
        <v>0</v>
      </c>
      <c r="AM157" s="534">
        <v>0</v>
      </c>
      <c r="AN157" s="534">
        <v>0</v>
      </c>
      <c r="AO157" s="460">
        <v>0</v>
      </c>
      <c r="AP157" s="537">
        <f t="shared" si="193"/>
        <v>0</v>
      </c>
    </row>
    <row r="158" spans="1:42" s="49" customFormat="1" ht="216" customHeight="1">
      <c r="A158" s="103" t="s">
        <v>255</v>
      </c>
      <c r="B158" s="1066" t="s">
        <v>84</v>
      </c>
      <c r="C158" s="1068"/>
      <c r="D158" s="569" t="s">
        <v>338</v>
      </c>
      <c r="E158" s="571" t="s">
        <v>343</v>
      </c>
      <c r="F158" s="1278" t="s">
        <v>1246</v>
      </c>
      <c r="G158" s="976"/>
      <c r="H158" s="1279" t="s">
        <v>1901</v>
      </c>
      <c r="I158" s="1280"/>
      <c r="J158" s="1281"/>
      <c r="K158" s="567"/>
      <c r="L158" s="567" t="d">
        <v>2019-06-19</v>
      </c>
      <c r="M158" s="568" t="s">
        <v>1917</v>
      </c>
      <c r="N158" s="565">
        <v>15000000</v>
      </c>
      <c r="O158" s="565">
        <v>15000000</v>
      </c>
      <c r="P158" s="705" t="s">
        <v>111</v>
      </c>
      <c r="Q158" s="643"/>
      <c r="R158" s="644"/>
      <c r="S158" s="95" t="s">
        <v>155</v>
      </c>
      <c r="T158" s="82" t="s">
        <v>58</v>
      </c>
      <c r="U158" s="337">
        <v>1</v>
      </c>
      <c r="V158" s="472">
        <v>1</v>
      </c>
      <c r="W158" s="472">
        <f t="shared" si="186"/>
        <v>1</v>
      </c>
      <c r="X158" s="473">
        <f t="shared" si="187"/>
        <v>1</v>
      </c>
      <c r="Y158" s="537">
        <f t="shared" si="188"/>
        <v>1</v>
      </c>
      <c r="AA158" s="413">
        <v>0</v>
      </c>
      <c r="AB158" s="413">
        <v>0</v>
      </c>
      <c r="AC158" s="473">
        <v>0</v>
      </c>
      <c r="AD158" s="537">
        <f t="shared" si="189"/>
        <v>0</v>
      </c>
      <c r="AE158" s="413">
        <f t="shared" si="180"/>
        <v>1</v>
      </c>
      <c r="AF158" s="413">
        <f t="shared" si="181"/>
        <v>1</v>
      </c>
      <c r="AG158" s="473">
        <f t="shared" si="190"/>
        <v>1</v>
      </c>
      <c r="AH158" s="537">
        <f t="shared" si="191"/>
        <v>1</v>
      </c>
      <c r="AI158" s="534">
        <v>0</v>
      </c>
      <c r="AJ158" s="534">
        <v>0</v>
      </c>
      <c r="AK158" s="460">
        <v>0</v>
      </c>
      <c r="AL158" s="537">
        <f t="shared" si="192"/>
        <v>0</v>
      </c>
      <c r="AM158" s="534">
        <v>0</v>
      </c>
      <c r="AN158" s="534">
        <v>0</v>
      </c>
      <c r="AO158" s="460">
        <v>0</v>
      </c>
      <c r="AP158" s="537">
        <f t="shared" si="193"/>
        <v>0</v>
      </c>
    </row>
    <row r="159" spans="1:42" s="49" customFormat="1" ht="216" customHeight="1">
      <c r="A159" s="103" t="s">
        <v>255</v>
      </c>
      <c r="B159" s="1066" t="s">
        <v>84</v>
      </c>
      <c r="C159" s="1068"/>
      <c r="D159" s="569" t="s">
        <v>338</v>
      </c>
      <c r="E159" s="571" t="s">
        <v>343</v>
      </c>
      <c r="F159" s="1278" t="s">
        <v>1246</v>
      </c>
      <c r="G159" s="976"/>
      <c r="H159" s="1279" t="s">
        <v>1248</v>
      </c>
      <c r="I159" s="1280"/>
      <c r="J159" s="1281"/>
      <c r="K159" s="567"/>
      <c r="L159" s="567" t="d">
        <v>2019-08-23</v>
      </c>
      <c r="M159" s="568" t="s">
        <v>1918</v>
      </c>
      <c r="N159" s="565">
        <v>30000000</v>
      </c>
      <c r="O159" s="565">
        <v>30000000</v>
      </c>
      <c r="P159" s="705" t="s">
        <v>111</v>
      </c>
      <c r="Q159" s="643"/>
      <c r="R159" s="644"/>
      <c r="S159" s="95" t="s">
        <v>155</v>
      </c>
      <c r="T159" s="82" t="s">
        <v>58</v>
      </c>
      <c r="U159" s="337">
        <v>1</v>
      </c>
      <c r="V159" s="472">
        <v>1</v>
      </c>
      <c r="W159" s="472">
        <f t="shared" ref="W159:W160" si="194">O159/N159</f>
        <v>1</v>
      </c>
      <c r="X159" s="473">
        <f t="shared" ref="X159:X160" si="195">W159/V159</f>
        <v>1</v>
      </c>
      <c r="Y159" s="537">
        <f t="shared" ref="Y159:Y160" si="196">X159</f>
        <v>1</v>
      </c>
      <c r="AA159" s="413">
        <v>0</v>
      </c>
      <c r="AB159" s="413">
        <v>0</v>
      </c>
      <c r="AC159" s="473">
        <v>0</v>
      </c>
      <c r="AD159" s="537">
        <f t="shared" ref="AD159:AD160" si="197">AC159</f>
        <v>0</v>
      </c>
      <c r="AE159" s="413">
        <v>0</v>
      </c>
      <c r="AF159" s="413">
        <v>0</v>
      </c>
      <c r="AG159" s="473">
        <v>0</v>
      </c>
      <c r="AH159" s="537">
        <f t="shared" ref="AH159:AH160" si="198">AG159</f>
        <v>0</v>
      </c>
      <c r="AI159" s="413">
        <f>V159</f>
        <v>1</v>
      </c>
      <c r="AJ159" s="413">
        <f>W159</f>
        <v>1</v>
      </c>
      <c r="AK159" s="473">
        <f t="shared" ref="AK159" si="199">AJ159/AI159</f>
        <v>1</v>
      </c>
      <c r="AL159" s="537">
        <f t="shared" ref="AL159:AL160" si="200">AK159</f>
        <v>1</v>
      </c>
      <c r="AM159" s="534">
        <v>0</v>
      </c>
      <c r="AN159" s="534">
        <v>0</v>
      </c>
      <c r="AO159" s="460">
        <v>0</v>
      </c>
      <c r="AP159" s="537">
        <f t="shared" ref="AP159:AP160" si="201">AO159</f>
        <v>0</v>
      </c>
    </row>
    <row r="160" spans="1:42" s="49" customFormat="1" ht="216" customHeight="1">
      <c r="A160" s="103" t="s">
        <v>255</v>
      </c>
      <c r="B160" s="1066" t="s">
        <v>84</v>
      </c>
      <c r="C160" s="1068"/>
      <c r="D160" s="569" t="s">
        <v>338</v>
      </c>
      <c r="E160" s="571" t="s">
        <v>343</v>
      </c>
      <c r="F160" s="1278" t="s">
        <v>1246</v>
      </c>
      <c r="G160" s="976"/>
      <c r="H160" s="1279"/>
      <c r="I160" s="1280"/>
      <c r="J160" s="1281"/>
      <c r="K160" s="567"/>
      <c r="L160" s="567"/>
      <c r="M160" s="568"/>
      <c r="N160" s="565">
        <v>15000000</v>
      </c>
      <c r="O160" s="565"/>
      <c r="P160" s="705" t="s">
        <v>111</v>
      </c>
      <c r="Q160" s="643"/>
      <c r="R160" s="644"/>
      <c r="S160" s="95" t="s">
        <v>155</v>
      </c>
      <c r="T160" s="82" t="s">
        <v>58</v>
      </c>
      <c r="U160" s="337">
        <v>1</v>
      </c>
      <c r="V160" s="472">
        <v>1</v>
      </c>
      <c r="W160" s="472">
        <f t="shared" si="194"/>
        <v>0</v>
      </c>
      <c r="X160" s="473">
        <f t="shared" si="195"/>
        <v>0</v>
      </c>
      <c r="Y160" s="537">
        <f t="shared" si="196"/>
        <v>0</v>
      </c>
      <c r="AA160" s="413">
        <v>0</v>
      </c>
      <c r="AB160" s="413">
        <v>0</v>
      </c>
      <c r="AC160" s="473">
        <v>0</v>
      </c>
      <c r="AD160" s="537">
        <f t="shared" si="197"/>
        <v>0</v>
      </c>
      <c r="AE160" s="413">
        <v>0</v>
      </c>
      <c r="AF160" s="413">
        <f t="shared" ref="AF160:AF174" si="202">W160</f>
        <v>0</v>
      </c>
      <c r="AG160" s="473">
        <v>0</v>
      </c>
      <c r="AH160" s="537">
        <f t="shared" si="198"/>
        <v>0</v>
      </c>
      <c r="AI160" s="534">
        <v>0</v>
      </c>
      <c r="AJ160" s="534">
        <v>0</v>
      </c>
      <c r="AK160" s="460">
        <v>0</v>
      </c>
      <c r="AL160" s="537">
        <f t="shared" si="200"/>
        <v>0</v>
      </c>
      <c r="AM160" s="534">
        <v>0</v>
      </c>
      <c r="AN160" s="534">
        <v>0</v>
      </c>
      <c r="AO160" s="460">
        <v>0</v>
      </c>
      <c r="AP160" s="537">
        <f t="shared" si="201"/>
        <v>0</v>
      </c>
    </row>
    <row r="161" spans="1:42" s="49" customFormat="1" ht="216" customHeight="1">
      <c r="A161" s="103" t="s">
        <v>255</v>
      </c>
      <c r="B161" s="1066" t="s">
        <v>84</v>
      </c>
      <c r="C161" s="1068"/>
      <c r="D161" s="569" t="s">
        <v>338</v>
      </c>
      <c r="E161" s="571" t="s">
        <v>343</v>
      </c>
      <c r="F161" s="1278" t="s">
        <v>1246</v>
      </c>
      <c r="G161" s="976"/>
      <c r="H161" s="1279"/>
      <c r="I161" s="1280"/>
      <c r="J161" s="1281"/>
      <c r="K161" s="567"/>
      <c r="L161" s="567"/>
      <c r="M161" s="568"/>
      <c r="N161" s="565">
        <v>15000000</v>
      </c>
      <c r="O161" s="565"/>
      <c r="P161" s="705" t="s">
        <v>111</v>
      </c>
      <c r="Q161" s="643"/>
      <c r="R161" s="644"/>
      <c r="S161" s="95" t="s">
        <v>155</v>
      </c>
      <c r="T161" s="82" t="s">
        <v>58</v>
      </c>
      <c r="U161" s="337">
        <v>1</v>
      </c>
      <c r="V161" s="472">
        <v>1</v>
      </c>
      <c r="W161" s="472">
        <f t="shared" ref="W161" si="203">O161/N161</f>
        <v>0</v>
      </c>
      <c r="X161" s="473">
        <f t="shared" ref="X161" si="204">W161/V161</f>
        <v>0</v>
      </c>
      <c r="Y161" s="537">
        <f t="shared" ref="Y161" si="205">X161</f>
        <v>0</v>
      </c>
      <c r="AA161" s="413">
        <v>0</v>
      </c>
      <c r="AB161" s="413">
        <v>0</v>
      </c>
      <c r="AC161" s="473">
        <v>0</v>
      </c>
      <c r="AD161" s="537">
        <f t="shared" ref="AD161" si="206">AC161</f>
        <v>0</v>
      </c>
      <c r="AE161" s="413">
        <v>0</v>
      </c>
      <c r="AF161" s="413">
        <f t="shared" si="202"/>
        <v>0</v>
      </c>
      <c r="AG161" s="473">
        <v>0</v>
      </c>
      <c r="AH161" s="537">
        <f t="shared" ref="AH161" si="207">AG161</f>
        <v>0</v>
      </c>
      <c r="AI161" s="534">
        <v>0</v>
      </c>
      <c r="AJ161" s="534">
        <v>0</v>
      </c>
      <c r="AK161" s="460">
        <v>0</v>
      </c>
      <c r="AL161" s="537">
        <f t="shared" ref="AL161" si="208">AK161</f>
        <v>0</v>
      </c>
      <c r="AM161" s="534">
        <v>0</v>
      </c>
      <c r="AN161" s="534">
        <v>0</v>
      </c>
      <c r="AO161" s="460">
        <v>0</v>
      </c>
      <c r="AP161" s="537">
        <f t="shared" ref="AP161" si="209">AO161</f>
        <v>0</v>
      </c>
    </row>
    <row r="162" spans="1:42" s="49" customFormat="1" ht="216" customHeight="1">
      <c r="A162" s="103" t="s">
        <v>255</v>
      </c>
      <c r="B162" s="1066" t="s">
        <v>84</v>
      </c>
      <c r="C162" s="1068"/>
      <c r="D162" s="569" t="s">
        <v>338</v>
      </c>
      <c r="E162" s="571" t="s">
        <v>343</v>
      </c>
      <c r="F162" s="1278" t="s">
        <v>1246</v>
      </c>
      <c r="G162" s="976"/>
      <c r="H162" s="1279"/>
      <c r="I162" s="1280"/>
      <c r="J162" s="1281"/>
      <c r="K162" s="567"/>
      <c r="L162" s="567"/>
      <c r="M162" s="568"/>
      <c r="N162" s="565">
        <v>15000000</v>
      </c>
      <c r="O162" s="565"/>
      <c r="P162" s="705" t="s">
        <v>111</v>
      </c>
      <c r="Q162" s="643"/>
      <c r="R162" s="644"/>
      <c r="S162" s="95" t="s">
        <v>155</v>
      </c>
      <c r="T162" s="82" t="s">
        <v>58</v>
      </c>
      <c r="U162" s="337">
        <v>1</v>
      </c>
      <c r="V162" s="472">
        <v>1</v>
      </c>
      <c r="W162" s="472">
        <f t="shared" ref="W162:W164" si="210">O162/N162</f>
        <v>0</v>
      </c>
      <c r="X162" s="473">
        <f t="shared" ref="X162:X164" si="211">W162/V162</f>
        <v>0</v>
      </c>
      <c r="Y162" s="537">
        <f t="shared" ref="Y162:Y164" si="212">X162</f>
        <v>0</v>
      </c>
      <c r="AA162" s="413">
        <v>0</v>
      </c>
      <c r="AB162" s="413">
        <v>0</v>
      </c>
      <c r="AC162" s="473">
        <v>0</v>
      </c>
      <c r="AD162" s="537">
        <f t="shared" ref="AD162:AD164" si="213">AC162</f>
        <v>0</v>
      </c>
      <c r="AE162" s="413">
        <v>0</v>
      </c>
      <c r="AF162" s="413">
        <f t="shared" si="202"/>
        <v>0</v>
      </c>
      <c r="AG162" s="473">
        <v>0</v>
      </c>
      <c r="AH162" s="537">
        <f t="shared" ref="AH162:AH164" si="214">AG162</f>
        <v>0</v>
      </c>
      <c r="AI162" s="534">
        <v>0</v>
      </c>
      <c r="AJ162" s="534">
        <v>0</v>
      </c>
      <c r="AK162" s="460">
        <v>0</v>
      </c>
      <c r="AL162" s="537">
        <f t="shared" ref="AL162:AL164" si="215">AK162</f>
        <v>0</v>
      </c>
      <c r="AM162" s="534">
        <v>0</v>
      </c>
      <c r="AN162" s="534">
        <v>0</v>
      </c>
      <c r="AO162" s="460">
        <v>0</v>
      </c>
      <c r="AP162" s="537">
        <f t="shared" ref="AP162:AP164" si="216">AO162</f>
        <v>0</v>
      </c>
    </row>
    <row r="163" spans="1:42" s="49" customFormat="1" ht="216" customHeight="1">
      <c r="A163" s="103" t="s">
        <v>255</v>
      </c>
      <c r="B163" s="1066" t="s">
        <v>84</v>
      </c>
      <c r="C163" s="1068"/>
      <c r="D163" s="569" t="s">
        <v>338</v>
      </c>
      <c r="E163" s="571" t="s">
        <v>343</v>
      </c>
      <c r="F163" s="1278" t="s">
        <v>1246</v>
      </c>
      <c r="G163" s="976"/>
      <c r="H163" s="1279"/>
      <c r="I163" s="1280"/>
      <c r="J163" s="1281"/>
      <c r="K163" s="567"/>
      <c r="L163" s="567"/>
      <c r="M163" s="568"/>
      <c r="N163" s="565">
        <v>15000000</v>
      </c>
      <c r="O163" s="565"/>
      <c r="P163" s="705" t="s">
        <v>111</v>
      </c>
      <c r="Q163" s="643"/>
      <c r="R163" s="644"/>
      <c r="S163" s="95" t="s">
        <v>155</v>
      </c>
      <c r="T163" s="82" t="s">
        <v>58</v>
      </c>
      <c r="U163" s="337">
        <v>1</v>
      </c>
      <c r="V163" s="472">
        <v>1</v>
      </c>
      <c r="W163" s="472">
        <f t="shared" si="210"/>
        <v>0</v>
      </c>
      <c r="X163" s="473">
        <f t="shared" si="211"/>
        <v>0</v>
      </c>
      <c r="Y163" s="537">
        <f t="shared" si="212"/>
        <v>0</v>
      </c>
      <c r="AA163" s="413">
        <v>0</v>
      </c>
      <c r="AB163" s="413">
        <v>0</v>
      </c>
      <c r="AC163" s="473">
        <v>0</v>
      </c>
      <c r="AD163" s="537">
        <f t="shared" si="213"/>
        <v>0</v>
      </c>
      <c r="AE163" s="413">
        <v>0</v>
      </c>
      <c r="AF163" s="413">
        <f t="shared" si="202"/>
        <v>0</v>
      </c>
      <c r="AG163" s="473">
        <v>0</v>
      </c>
      <c r="AH163" s="537">
        <f t="shared" si="214"/>
        <v>0</v>
      </c>
      <c r="AI163" s="534">
        <v>0</v>
      </c>
      <c r="AJ163" s="534">
        <v>0</v>
      </c>
      <c r="AK163" s="460">
        <v>0</v>
      </c>
      <c r="AL163" s="537">
        <f t="shared" si="215"/>
        <v>0</v>
      </c>
      <c r="AM163" s="534">
        <v>0</v>
      </c>
      <c r="AN163" s="534">
        <v>0</v>
      </c>
      <c r="AO163" s="460">
        <v>0</v>
      </c>
      <c r="AP163" s="537">
        <f t="shared" si="216"/>
        <v>0</v>
      </c>
    </row>
    <row r="164" spans="1:42" s="49" customFormat="1" ht="216" customHeight="1">
      <c r="A164" s="103" t="s">
        <v>255</v>
      </c>
      <c r="B164" s="1066" t="s">
        <v>84</v>
      </c>
      <c r="C164" s="1068"/>
      <c r="D164" s="569" t="s">
        <v>338</v>
      </c>
      <c r="E164" s="571" t="s">
        <v>343</v>
      </c>
      <c r="F164" s="1278" t="s">
        <v>1246</v>
      </c>
      <c r="G164" s="976"/>
      <c r="H164" s="1279" t="s">
        <v>1249</v>
      </c>
      <c r="I164" s="1280"/>
      <c r="J164" s="1281"/>
      <c r="K164" s="567"/>
      <c r="L164" s="567"/>
      <c r="M164" s="568"/>
      <c r="N164" s="565">
        <v>140000000</v>
      </c>
      <c r="O164" s="565">
        <v>0</v>
      </c>
      <c r="P164" s="705" t="s">
        <v>111</v>
      </c>
      <c r="Q164" s="643"/>
      <c r="R164" s="644"/>
      <c r="S164" s="95" t="s">
        <v>155</v>
      </c>
      <c r="T164" s="82" t="s">
        <v>58</v>
      </c>
      <c r="U164" s="337">
        <v>1</v>
      </c>
      <c r="V164" s="472">
        <v>1</v>
      </c>
      <c r="W164" s="472">
        <f t="shared" si="210"/>
        <v>0</v>
      </c>
      <c r="X164" s="473">
        <f t="shared" si="211"/>
        <v>0</v>
      </c>
      <c r="Y164" s="537">
        <f t="shared" si="212"/>
        <v>0</v>
      </c>
      <c r="AA164" s="413">
        <v>0</v>
      </c>
      <c r="AB164" s="413">
        <v>0</v>
      </c>
      <c r="AC164" s="473">
        <v>0</v>
      </c>
      <c r="AD164" s="537">
        <f t="shared" si="213"/>
        <v>0</v>
      </c>
      <c r="AE164" s="413">
        <v>0</v>
      </c>
      <c r="AF164" s="413">
        <f t="shared" si="202"/>
        <v>0</v>
      </c>
      <c r="AG164" s="473">
        <v>0</v>
      </c>
      <c r="AH164" s="537">
        <f t="shared" si="214"/>
        <v>0</v>
      </c>
      <c r="AI164" s="534">
        <v>0</v>
      </c>
      <c r="AJ164" s="534">
        <v>0</v>
      </c>
      <c r="AK164" s="460">
        <v>0</v>
      </c>
      <c r="AL164" s="537">
        <f t="shared" si="215"/>
        <v>0</v>
      </c>
      <c r="AM164" s="534">
        <v>0</v>
      </c>
      <c r="AN164" s="534">
        <v>0</v>
      </c>
      <c r="AO164" s="460">
        <v>0</v>
      </c>
      <c r="AP164" s="537">
        <f t="shared" si="216"/>
        <v>0</v>
      </c>
    </row>
    <row r="165" spans="1:42" s="49" customFormat="1" ht="216" customHeight="1">
      <c r="A165" s="103" t="s">
        <v>255</v>
      </c>
      <c r="B165" s="1066" t="s">
        <v>84</v>
      </c>
      <c r="C165" s="1068"/>
      <c r="D165" s="569" t="s">
        <v>338</v>
      </c>
      <c r="E165" s="571" t="s">
        <v>343</v>
      </c>
      <c r="F165" s="1278" t="s">
        <v>1246</v>
      </c>
      <c r="G165" s="976"/>
      <c r="H165" s="1279" t="s">
        <v>1250</v>
      </c>
      <c r="I165" s="1280"/>
      <c r="J165" s="1281"/>
      <c r="K165" s="567"/>
      <c r="L165" s="567" t="d">
        <v>2019-04-11</v>
      </c>
      <c r="M165" s="568" t="s">
        <v>1919</v>
      </c>
      <c r="N165" s="565">
        <v>5500000</v>
      </c>
      <c r="O165" s="565">
        <v>5500000</v>
      </c>
      <c r="P165" s="705" t="s">
        <v>111</v>
      </c>
      <c r="Q165" s="643"/>
      <c r="R165" s="644"/>
      <c r="S165" s="95" t="s">
        <v>155</v>
      </c>
      <c r="T165" s="82" t="s">
        <v>58</v>
      </c>
      <c r="U165" s="337">
        <v>1</v>
      </c>
      <c r="V165" s="472">
        <v>1</v>
      </c>
      <c r="W165" s="472">
        <f t="shared" ref="W165:W174" si="217">O165/N165</f>
        <v>1</v>
      </c>
      <c r="X165" s="473">
        <f t="shared" ref="X165:X174" si="218">W165/V165</f>
        <v>1</v>
      </c>
      <c r="Y165" s="537">
        <f t="shared" ref="Y165:Y174" si="219">X165</f>
        <v>1</v>
      </c>
      <c r="AA165" s="413">
        <v>0</v>
      </c>
      <c r="AB165" s="413">
        <v>0</v>
      </c>
      <c r="AC165" s="473">
        <v>0</v>
      </c>
      <c r="AD165" s="537">
        <f t="shared" ref="AD165:AD174" si="220">AC165</f>
        <v>0</v>
      </c>
      <c r="AE165" s="413">
        <f t="shared" ref="AE165:AE170" si="221">V165</f>
        <v>1</v>
      </c>
      <c r="AF165" s="413">
        <f t="shared" si="202"/>
        <v>1</v>
      </c>
      <c r="AG165" s="473">
        <f t="shared" ref="AG165:AG170" si="222">AF165/AE165</f>
        <v>1</v>
      </c>
      <c r="AH165" s="537">
        <f t="shared" ref="AH165:AH174" si="223">AG165</f>
        <v>1</v>
      </c>
      <c r="AI165" s="534">
        <v>0</v>
      </c>
      <c r="AJ165" s="534">
        <v>0</v>
      </c>
      <c r="AK165" s="460">
        <v>0</v>
      </c>
      <c r="AL165" s="537">
        <f t="shared" ref="AL165:AL174" si="224">AK165</f>
        <v>0</v>
      </c>
      <c r="AM165" s="534">
        <v>0</v>
      </c>
      <c r="AN165" s="534">
        <v>0</v>
      </c>
      <c r="AO165" s="460">
        <v>0</v>
      </c>
      <c r="AP165" s="537">
        <f t="shared" ref="AP165:AP174" si="225">AO165</f>
        <v>0</v>
      </c>
    </row>
    <row r="166" spans="1:42" s="49" customFormat="1" ht="216" customHeight="1">
      <c r="A166" s="103" t="s">
        <v>255</v>
      </c>
      <c r="B166" s="1066" t="s">
        <v>84</v>
      </c>
      <c r="C166" s="1068"/>
      <c r="D166" s="569" t="s">
        <v>338</v>
      </c>
      <c r="E166" s="571" t="s">
        <v>343</v>
      </c>
      <c r="F166" s="1278" t="s">
        <v>1246</v>
      </c>
      <c r="G166" s="976"/>
      <c r="H166" s="1279" t="s">
        <v>1250</v>
      </c>
      <c r="I166" s="1280"/>
      <c r="J166" s="1281"/>
      <c r="K166" s="567"/>
      <c r="L166" s="567" t="d">
        <v>2019-06-27</v>
      </c>
      <c r="M166" s="568" t="s">
        <v>1920</v>
      </c>
      <c r="N166" s="565">
        <v>2500000</v>
      </c>
      <c r="O166" s="565">
        <v>2500000</v>
      </c>
      <c r="P166" s="705" t="s">
        <v>111</v>
      </c>
      <c r="Q166" s="643"/>
      <c r="R166" s="644"/>
      <c r="S166" s="95" t="s">
        <v>155</v>
      </c>
      <c r="T166" s="82" t="s">
        <v>58</v>
      </c>
      <c r="U166" s="337">
        <v>1</v>
      </c>
      <c r="V166" s="472">
        <v>1</v>
      </c>
      <c r="W166" s="472">
        <f t="shared" si="217"/>
        <v>1</v>
      </c>
      <c r="X166" s="473">
        <f t="shared" si="218"/>
        <v>1</v>
      </c>
      <c r="Y166" s="537">
        <f t="shared" si="219"/>
        <v>1</v>
      </c>
      <c r="AA166" s="413">
        <v>0</v>
      </c>
      <c r="AB166" s="413">
        <v>0</v>
      </c>
      <c r="AC166" s="473">
        <v>0</v>
      </c>
      <c r="AD166" s="537">
        <f t="shared" si="220"/>
        <v>0</v>
      </c>
      <c r="AE166" s="413">
        <f t="shared" si="221"/>
        <v>1</v>
      </c>
      <c r="AF166" s="413">
        <f t="shared" si="202"/>
        <v>1</v>
      </c>
      <c r="AG166" s="473">
        <f t="shared" si="222"/>
        <v>1</v>
      </c>
      <c r="AH166" s="537">
        <f t="shared" si="223"/>
        <v>1</v>
      </c>
      <c r="AI166" s="534">
        <v>0</v>
      </c>
      <c r="AJ166" s="534">
        <v>0</v>
      </c>
      <c r="AK166" s="460">
        <v>0</v>
      </c>
      <c r="AL166" s="537">
        <f t="shared" si="224"/>
        <v>0</v>
      </c>
      <c r="AM166" s="534">
        <v>0</v>
      </c>
      <c r="AN166" s="534">
        <v>0</v>
      </c>
      <c r="AO166" s="460">
        <v>0</v>
      </c>
      <c r="AP166" s="537">
        <f t="shared" si="225"/>
        <v>0</v>
      </c>
    </row>
    <row r="167" spans="1:42" s="49" customFormat="1" ht="216" customHeight="1">
      <c r="A167" s="103" t="s">
        <v>255</v>
      </c>
      <c r="B167" s="1066" t="s">
        <v>84</v>
      </c>
      <c r="C167" s="1068"/>
      <c r="D167" s="569" t="s">
        <v>338</v>
      </c>
      <c r="E167" s="571" t="s">
        <v>343</v>
      </c>
      <c r="F167" s="1278" t="s">
        <v>1246</v>
      </c>
      <c r="G167" s="976"/>
      <c r="H167" s="1279" t="s">
        <v>1250</v>
      </c>
      <c r="I167" s="1280"/>
      <c r="J167" s="1281"/>
      <c r="K167" s="567"/>
      <c r="L167" s="567" t="d">
        <v>2019-06-27</v>
      </c>
      <c r="M167" s="568" t="s">
        <v>1921</v>
      </c>
      <c r="N167" s="565">
        <v>2500000</v>
      </c>
      <c r="O167" s="565">
        <v>2500000</v>
      </c>
      <c r="P167" s="705" t="s">
        <v>111</v>
      </c>
      <c r="Q167" s="643"/>
      <c r="R167" s="644"/>
      <c r="S167" s="95" t="s">
        <v>155</v>
      </c>
      <c r="T167" s="82" t="s">
        <v>58</v>
      </c>
      <c r="U167" s="337">
        <v>1</v>
      </c>
      <c r="V167" s="472">
        <v>1</v>
      </c>
      <c r="W167" s="472">
        <f t="shared" si="217"/>
        <v>1</v>
      </c>
      <c r="X167" s="473">
        <f t="shared" si="218"/>
        <v>1</v>
      </c>
      <c r="Y167" s="537">
        <f t="shared" si="219"/>
        <v>1</v>
      </c>
      <c r="AA167" s="413">
        <v>0</v>
      </c>
      <c r="AB167" s="413">
        <v>0</v>
      </c>
      <c r="AC167" s="473">
        <v>0</v>
      </c>
      <c r="AD167" s="537">
        <f t="shared" si="220"/>
        <v>0</v>
      </c>
      <c r="AE167" s="413">
        <f t="shared" si="221"/>
        <v>1</v>
      </c>
      <c r="AF167" s="413">
        <f t="shared" si="202"/>
        <v>1</v>
      </c>
      <c r="AG167" s="473">
        <f t="shared" si="222"/>
        <v>1</v>
      </c>
      <c r="AH167" s="537">
        <f t="shared" si="223"/>
        <v>1</v>
      </c>
      <c r="AI167" s="534">
        <v>0</v>
      </c>
      <c r="AJ167" s="534">
        <v>0</v>
      </c>
      <c r="AK167" s="460">
        <v>0</v>
      </c>
      <c r="AL167" s="537">
        <f t="shared" si="224"/>
        <v>0</v>
      </c>
      <c r="AM167" s="534">
        <v>0</v>
      </c>
      <c r="AN167" s="534">
        <v>0</v>
      </c>
      <c r="AO167" s="460">
        <v>0</v>
      </c>
      <c r="AP167" s="537">
        <f t="shared" si="225"/>
        <v>0</v>
      </c>
    </row>
    <row r="168" spans="1:42" s="49" customFormat="1" ht="216" customHeight="1">
      <c r="A168" s="103" t="s">
        <v>255</v>
      </c>
      <c r="B168" s="1066" t="s">
        <v>84</v>
      </c>
      <c r="C168" s="1068"/>
      <c r="D168" s="569" t="s">
        <v>338</v>
      </c>
      <c r="E168" s="571" t="s">
        <v>343</v>
      </c>
      <c r="F168" s="1278" t="s">
        <v>1246</v>
      </c>
      <c r="G168" s="976"/>
      <c r="H168" s="1279" t="s">
        <v>1250</v>
      </c>
      <c r="I168" s="1280"/>
      <c r="J168" s="1281"/>
      <c r="K168" s="567"/>
      <c r="L168" s="567" t="d">
        <v>2019-06-27</v>
      </c>
      <c r="M168" s="568" t="s">
        <v>1922</v>
      </c>
      <c r="N168" s="565">
        <v>2500000</v>
      </c>
      <c r="O168" s="565">
        <v>2500000</v>
      </c>
      <c r="P168" s="705" t="s">
        <v>111</v>
      </c>
      <c r="Q168" s="643"/>
      <c r="R168" s="644"/>
      <c r="S168" s="95" t="s">
        <v>155</v>
      </c>
      <c r="T168" s="82" t="s">
        <v>58</v>
      </c>
      <c r="U168" s="337">
        <v>1</v>
      </c>
      <c r="V168" s="472">
        <v>1</v>
      </c>
      <c r="W168" s="472">
        <f t="shared" si="217"/>
        <v>1</v>
      </c>
      <c r="X168" s="473">
        <f t="shared" si="218"/>
        <v>1</v>
      </c>
      <c r="Y168" s="537">
        <f t="shared" si="219"/>
        <v>1</v>
      </c>
      <c r="AA168" s="413">
        <v>0</v>
      </c>
      <c r="AB168" s="413">
        <v>0</v>
      </c>
      <c r="AC168" s="473">
        <v>0</v>
      </c>
      <c r="AD168" s="537">
        <f t="shared" si="220"/>
        <v>0</v>
      </c>
      <c r="AE168" s="413">
        <f t="shared" si="221"/>
        <v>1</v>
      </c>
      <c r="AF168" s="413">
        <f t="shared" si="202"/>
        <v>1</v>
      </c>
      <c r="AG168" s="473">
        <f t="shared" si="222"/>
        <v>1</v>
      </c>
      <c r="AH168" s="537">
        <f t="shared" si="223"/>
        <v>1</v>
      </c>
      <c r="AI168" s="534">
        <v>0</v>
      </c>
      <c r="AJ168" s="534">
        <v>0</v>
      </c>
      <c r="AK168" s="460">
        <v>0</v>
      </c>
      <c r="AL168" s="537">
        <f t="shared" si="224"/>
        <v>0</v>
      </c>
      <c r="AM168" s="534">
        <v>0</v>
      </c>
      <c r="AN168" s="534">
        <v>0</v>
      </c>
      <c r="AO168" s="460">
        <v>0</v>
      </c>
      <c r="AP168" s="537">
        <f t="shared" si="225"/>
        <v>0</v>
      </c>
    </row>
    <row r="169" spans="1:42" s="49" customFormat="1" ht="216" customHeight="1">
      <c r="A169" s="103" t="s">
        <v>255</v>
      </c>
      <c r="B169" s="1066" t="s">
        <v>84</v>
      </c>
      <c r="C169" s="1068"/>
      <c r="D169" s="569" t="s">
        <v>338</v>
      </c>
      <c r="E169" s="571" t="s">
        <v>343</v>
      </c>
      <c r="F169" s="1278" t="s">
        <v>1246</v>
      </c>
      <c r="G169" s="976"/>
      <c r="H169" s="1279" t="s">
        <v>1250</v>
      </c>
      <c r="I169" s="1280"/>
      <c r="J169" s="1281"/>
      <c r="K169" s="567"/>
      <c r="L169" s="567" t="d">
        <v>2019-04-11</v>
      </c>
      <c r="M169" s="568" t="s">
        <v>1923</v>
      </c>
      <c r="N169" s="565">
        <v>5500000</v>
      </c>
      <c r="O169" s="565">
        <v>5500000</v>
      </c>
      <c r="P169" s="705" t="s">
        <v>111</v>
      </c>
      <c r="Q169" s="643"/>
      <c r="R169" s="644"/>
      <c r="S169" s="95" t="s">
        <v>155</v>
      </c>
      <c r="T169" s="82" t="s">
        <v>58</v>
      </c>
      <c r="U169" s="337">
        <v>1</v>
      </c>
      <c r="V169" s="472">
        <v>1</v>
      </c>
      <c r="W169" s="472">
        <f t="shared" si="217"/>
        <v>1</v>
      </c>
      <c r="X169" s="473">
        <f t="shared" si="218"/>
        <v>1</v>
      </c>
      <c r="Y169" s="537">
        <f t="shared" si="219"/>
        <v>1</v>
      </c>
      <c r="AA169" s="413">
        <v>0</v>
      </c>
      <c r="AB169" s="413">
        <v>0</v>
      </c>
      <c r="AC169" s="473">
        <v>0</v>
      </c>
      <c r="AD169" s="537">
        <f t="shared" si="220"/>
        <v>0</v>
      </c>
      <c r="AE169" s="413">
        <f t="shared" si="221"/>
        <v>1</v>
      </c>
      <c r="AF169" s="413">
        <f t="shared" si="202"/>
        <v>1</v>
      </c>
      <c r="AG169" s="473">
        <f t="shared" si="222"/>
        <v>1</v>
      </c>
      <c r="AH169" s="537">
        <f t="shared" si="223"/>
        <v>1</v>
      </c>
      <c r="AI169" s="534">
        <v>0</v>
      </c>
      <c r="AJ169" s="534">
        <v>0</v>
      </c>
      <c r="AK169" s="460">
        <v>0</v>
      </c>
      <c r="AL169" s="537">
        <f t="shared" si="224"/>
        <v>0</v>
      </c>
      <c r="AM169" s="534">
        <v>0</v>
      </c>
      <c r="AN169" s="534">
        <v>0</v>
      </c>
      <c r="AO169" s="460">
        <v>0</v>
      </c>
      <c r="AP169" s="537">
        <f t="shared" si="225"/>
        <v>0</v>
      </c>
    </row>
    <row r="170" spans="1:42" s="49" customFormat="1" ht="216" customHeight="1">
      <c r="A170" s="103" t="s">
        <v>255</v>
      </c>
      <c r="B170" s="1066" t="s">
        <v>84</v>
      </c>
      <c r="C170" s="1068"/>
      <c r="D170" s="569" t="s">
        <v>338</v>
      </c>
      <c r="E170" s="571" t="s">
        <v>343</v>
      </c>
      <c r="F170" s="1278" t="s">
        <v>1246</v>
      </c>
      <c r="G170" s="976"/>
      <c r="H170" s="1279" t="s">
        <v>1250</v>
      </c>
      <c r="I170" s="1280"/>
      <c r="J170" s="1281"/>
      <c r="K170" s="567"/>
      <c r="L170" s="567" t="d">
        <v>2019-04-11</v>
      </c>
      <c r="M170" s="568" t="s">
        <v>1924</v>
      </c>
      <c r="N170" s="565">
        <v>5500000</v>
      </c>
      <c r="O170" s="565">
        <v>5500000</v>
      </c>
      <c r="P170" s="705" t="s">
        <v>111</v>
      </c>
      <c r="Q170" s="643"/>
      <c r="R170" s="644"/>
      <c r="S170" s="95" t="s">
        <v>155</v>
      </c>
      <c r="T170" s="82" t="s">
        <v>58</v>
      </c>
      <c r="U170" s="337">
        <v>1</v>
      </c>
      <c r="V170" s="472">
        <v>1</v>
      </c>
      <c r="W170" s="472">
        <f t="shared" si="217"/>
        <v>1</v>
      </c>
      <c r="X170" s="473">
        <f t="shared" si="218"/>
        <v>1</v>
      </c>
      <c r="Y170" s="537">
        <f t="shared" si="219"/>
        <v>1</v>
      </c>
      <c r="AA170" s="413">
        <v>0</v>
      </c>
      <c r="AB170" s="413">
        <v>0</v>
      </c>
      <c r="AC170" s="473">
        <v>0</v>
      </c>
      <c r="AD170" s="537">
        <f t="shared" si="220"/>
        <v>0</v>
      </c>
      <c r="AE170" s="413">
        <f t="shared" si="221"/>
        <v>1</v>
      </c>
      <c r="AF170" s="413">
        <f t="shared" si="202"/>
        <v>1</v>
      </c>
      <c r="AG170" s="473">
        <f t="shared" si="222"/>
        <v>1</v>
      </c>
      <c r="AH170" s="537">
        <f t="shared" si="223"/>
        <v>1</v>
      </c>
      <c r="AI170" s="534">
        <v>0</v>
      </c>
      <c r="AJ170" s="534">
        <v>0</v>
      </c>
      <c r="AK170" s="460">
        <v>0</v>
      </c>
      <c r="AL170" s="537">
        <f t="shared" si="224"/>
        <v>0</v>
      </c>
      <c r="AM170" s="534">
        <v>0</v>
      </c>
      <c r="AN170" s="534">
        <v>0</v>
      </c>
      <c r="AO170" s="460">
        <v>0</v>
      </c>
      <c r="AP170" s="537">
        <f t="shared" si="225"/>
        <v>0</v>
      </c>
    </row>
    <row r="171" spans="1:42" s="49" customFormat="1" ht="216" customHeight="1">
      <c r="A171" s="103" t="s">
        <v>255</v>
      </c>
      <c r="B171" s="1066" t="s">
        <v>84</v>
      </c>
      <c r="C171" s="1068"/>
      <c r="D171" s="569" t="s">
        <v>338</v>
      </c>
      <c r="E171" s="571" t="s">
        <v>343</v>
      </c>
      <c r="F171" s="1278" t="s">
        <v>1246</v>
      </c>
      <c r="G171" s="976"/>
      <c r="H171" s="1279" t="s">
        <v>1251</v>
      </c>
      <c r="I171" s="1280"/>
      <c r="J171" s="1281"/>
      <c r="K171" s="567" t="d">
        <v>2019-03-13</v>
      </c>
      <c r="L171" s="567"/>
      <c r="M171" s="568"/>
      <c r="N171" s="565">
        <v>15000000</v>
      </c>
      <c r="O171" s="565">
        <v>0</v>
      </c>
      <c r="P171" s="705" t="s">
        <v>111</v>
      </c>
      <c r="Q171" s="643"/>
      <c r="R171" s="644"/>
      <c r="S171" s="95" t="s">
        <v>155</v>
      </c>
      <c r="T171" s="82" t="s">
        <v>58</v>
      </c>
      <c r="U171" s="337">
        <v>1</v>
      </c>
      <c r="V171" s="472">
        <v>1</v>
      </c>
      <c r="W171" s="472">
        <f t="shared" si="217"/>
        <v>0</v>
      </c>
      <c r="X171" s="473">
        <f t="shared" si="218"/>
        <v>0</v>
      </c>
      <c r="Y171" s="537">
        <f t="shared" si="219"/>
        <v>0</v>
      </c>
      <c r="AA171" s="413">
        <v>0</v>
      </c>
      <c r="AB171" s="413">
        <v>0</v>
      </c>
      <c r="AC171" s="473">
        <v>0</v>
      </c>
      <c r="AD171" s="537">
        <f t="shared" si="220"/>
        <v>0</v>
      </c>
      <c r="AE171" s="413">
        <v>0</v>
      </c>
      <c r="AF171" s="413">
        <f t="shared" si="202"/>
        <v>0</v>
      </c>
      <c r="AG171" s="473">
        <v>0</v>
      </c>
      <c r="AH171" s="537">
        <f t="shared" si="223"/>
        <v>0</v>
      </c>
      <c r="AI171" s="534">
        <v>0</v>
      </c>
      <c r="AJ171" s="534">
        <v>0</v>
      </c>
      <c r="AK171" s="460">
        <v>0</v>
      </c>
      <c r="AL171" s="537">
        <f t="shared" si="224"/>
        <v>0</v>
      </c>
      <c r="AM171" s="534">
        <v>0</v>
      </c>
      <c r="AN171" s="534">
        <v>0</v>
      </c>
      <c r="AO171" s="460">
        <v>0</v>
      </c>
      <c r="AP171" s="537">
        <f t="shared" si="225"/>
        <v>0</v>
      </c>
    </row>
    <row r="172" spans="1:42" s="49" customFormat="1" ht="216" customHeight="1">
      <c r="A172" s="103" t="s">
        <v>255</v>
      </c>
      <c r="B172" s="1066" t="s">
        <v>84</v>
      </c>
      <c r="C172" s="1068"/>
      <c r="D172" s="569" t="s">
        <v>338</v>
      </c>
      <c r="E172" s="571" t="s">
        <v>343</v>
      </c>
      <c r="F172" s="1278" t="s">
        <v>1246</v>
      </c>
      <c r="G172" s="976"/>
      <c r="H172" s="1279" t="s">
        <v>1631</v>
      </c>
      <c r="I172" s="1280"/>
      <c r="J172" s="1281"/>
      <c r="K172" s="567"/>
      <c r="L172" s="567"/>
      <c r="M172" s="568"/>
      <c r="N172" s="565">
        <v>1500000</v>
      </c>
      <c r="O172" s="565"/>
      <c r="P172" s="705" t="s">
        <v>111</v>
      </c>
      <c r="Q172" s="643"/>
      <c r="R172" s="644"/>
      <c r="S172" s="95" t="s">
        <v>155</v>
      </c>
      <c r="T172" s="82" t="s">
        <v>58</v>
      </c>
      <c r="U172" s="337">
        <v>1</v>
      </c>
      <c r="V172" s="472">
        <v>1</v>
      </c>
      <c r="W172" s="472">
        <f t="shared" si="217"/>
        <v>0</v>
      </c>
      <c r="X172" s="473">
        <f t="shared" si="218"/>
        <v>0</v>
      </c>
      <c r="Y172" s="537">
        <f t="shared" si="219"/>
        <v>0</v>
      </c>
      <c r="AA172" s="413">
        <v>0</v>
      </c>
      <c r="AB172" s="413">
        <v>0</v>
      </c>
      <c r="AC172" s="473">
        <v>0</v>
      </c>
      <c r="AD172" s="537">
        <f t="shared" si="220"/>
        <v>0</v>
      </c>
      <c r="AE172" s="413">
        <v>0</v>
      </c>
      <c r="AF172" s="413">
        <f t="shared" si="202"/>
        <v>0</v>
      </c>
      <c r="AG172" s="473">
        <v>0</v>
      </c>
      <c r="AH172" s="537">
        <f t="shared" si="223"/>
        <v>0</v>
      </c>
      <c r="AI172" s="534">
        <v>0</v>
      </c>
      <c r="AJ172" s="534">
        <v>0</v>
      </c>
      <c r="AK172" s="460">
        <v>0</v>
      </c>
      <c r="AL172" s="537">
        <f t="shared" si="224"/>
        <v>0</v>
      </c>
      <c r="AM172" s="534">
        <v>0</v>
      </c>
      <c r="AN172" s="534">
        <v>0</v>
      </c>
      <c r="AO172" s="460">
        <v>0</v>
      </c>
      <c r="AP172" s="537">
        <f t="shared" si="225"/>
        <v>0</v>
      </c>
    </row>
    <row r="173" spans="1:42" s="49" customFormat="1" ht="216" customHeight="1">
      <c r="A173" s="103" t="s">
        <v>255</v>
      </c>
      <c r="B173" s="1066" t="s">
        <v>84</v>
      </c>
      <c r="C173" s="1068"/>
      <c r="D173" s="569" t="s">
        <v>338</v>
      </c>
      <c r="E173" s="571" t="s">
        <v>343</v>
      </c>
      <c r="F173" s="1278" t="s">
        <v>1246</v>
      </c>
      <c r="G173" s="976"/>
      <c r="H173" s="1279" t="s">
        <v>1631</v>
      </c>
      <c r="I173" s="1280"/>
      <c r="J173" s="1281"/>
      <c r="K173" s="567"/>
      <c r="L173" s="567"/>
      <c r="M173" s="568"/>
      <c r="N173" s="565">
        <v>67062713</v>
      </c>
      <c r="O173" s="565"/>
      <c r="P173" s="705" t="s">
        <v>111</v>
      </c>
      <c r="Q173" s="643"/>
      <c r="R173" s="644"/>
      <c r="S173" s="95" t="s">
        <v>155</v>
      </c>
      <c r="T173" s="82" t="s">
        <v>58</v>
      </c>
      <c r="U173" s="337">
        <v>1</v>
      </c>
      <c r="V173" s="472">
        <v>1</v>
      </c>
      <c r="W173" s="472">
        <f t="shared" si="217"/>
        <v>0</v>
      </c>
      <c r="X173" s="473">
        <f t="shared" si="218"/>
        <v>0</v>
      </c>
      <c r="Y173" s="537">
        <f t="shared" si="219"/>
        <v>0</v>
      </c>
      <c r="AA173" s="413">
        <v>0</v>
      </c>
      <c r="AB173" s="413">
        <v>0</v>
      </c>
      <c r="AC173" s="473">
        <v>0</v>
      </c>
      <c r="AD173" s="537">
        <f t="shared" si="220"/>
        <v>0</v>
      </c>
      <c r="AE173" s="413">
        <v>0</v>
      </c>
      <c r="AF173" s="413">
        <f t="shared" si="202"/>
        <v>0</v>
      </c>
      <c r="AG173" s="473">
        <v>0</v>
      </c>
      <c r="AH173" s="537">
        <f t="shared" si="223"/>
        <v>0</v>
      </c>
      <c r="AI173" s="534">
        <v>0</v>
      </c>
      <c r="AJ173" s="534">
        <v>0</v>
      </c>
      <c r="AK173" s="460">
        <v>0</v>
      </c>
      <c r="AL173" s="537">
        <f t="shared" si="224"/>
        <v>0</v>
      </c>
      <c r="AM173" s="534">
        <v>0</v>
      </c>
      <c r="AN173" s="534">
        <v>0</v>
      </c>
      <c r="AO173" s="460">
        <v>0</v>
      </c>
      <c r="AP173" s="537">
        <f t="shared" si="225"/>
        <v>0</v>
      </c>
    </row>
    <row r="174" spans="1:42" s="49" customFormat="1" ht="216" customHeight="1">
      <c r="A174" s="103" t="s">
        <v>255</v>
      </c>
      <c r="B174" s="1066" t="s">
        <v>84</v>
      </c>
      <c r="C174" s="1068"/>
      <c r="D174" s="569" t="s">
        <v>338</v>
      </c>
      <c r="E174" s="571" t="s">
        <v>343</v>
      </c>
      <c r="F174" s="1278" t="s">
        <v>1246</v>
      </c>
      <c r="G174" s="976"/>
      <c r="H174" s="1279" t="s">
        <v>1902</v>
      </c>
      <c r="I174" s="1280"/>
      <c r="J174" s="1281"/>
      <c r="K174" s="567"/>
      <c r="L174" s="567"/>
      <c r="M174" s="568"/>
      <c r="N174" s="565">
        <v>47600000</v>
      </c>
      <c r="O174" s="565"/>
      <c r="P174" s="705" t="s">
        <v>111</v>
      </c>
      <c r="Q174" s="643"/>
      <c r="R174" s="644"/>
      <c r="S174" s="95" t="s">
        <v>155</v>
      </c>
      <c r="T174" s="82" t="s">
        <v>58</v>
      </c>
      <c r="U174" s="337">
        <v>1</v>
      </c>
      <c r="V174" s="472">
        <v>1</v>
      </c>
      <c r="W174" s="472">
        <f t="shared" si="217"/>
        <v>0</v>
      </c>
      <c r="X174" s="473">
        <f t="shared" si="218"/>
        <v>0</v>
      </c>
      <c r="Y174" s="537">
        <f t="shared" si="219"/>
        <v>0</v>
      </c>
      <c r="AA174" s="413">
        <v>0</v>
      </c>
      <c r="AB174" s="413">
        <v>0</v>
      </c>
      <c r="AC174" s="473">
        <v>0</v>
      </c>
      <c r="AD174" s="537">
        <f t="shared" si="220"/>
        <v>0</v>
      </c>
      <c r="AE174" s="413">
        <v>0</v>
      </c>
      <c r="AF174" s="413">
        <f t="shared" si="202"/>
        <v>0</v>
      </c>
      <c r="AG174" s="473">
        <v>0</v>
      </c>
      <c r="AH174" s="537">
        <f t="shared" si="223"/>
        <v>0</v>
      </c>
      <c r="AI174" s="534">
        <v>0</v>
      </c>
      <c r="AJ174" s="534">
        <v>0</v>
      </c>
      <c r="AK174" s="460">
        <v>0</v>
      </c>
      <c r="AL174" s="537">
        <f t="shared" si="224"/>
        <v>0</v>
      </c>
      <c r="AM174" s="534">
        <v>0</v>
      </c>
      <c r="AN174" s="534">
        <v>0</v>
      </c>
      <c r="AO174" s="460">
        <v>0</v>
      </c>
      <c r="AP174" s="537">
        <f t="shared" si="225"/>
        <v>0</v>
      </c>
    </row>
    <row r="175" spans="1:42" s="49" customFormat="1" ht="216" customHeight="1">
      <c r="A175" s="103" t="s">
        <v>255</v>
      </c>
      <c r="B175" s="1066" t="s">
        <v>84</v>
      </c>
      <c r="C175" s="1068"/>
      <c r="D175" s="569" t="s">
        <v>338</v>
      </c>
      <c r="E175" s="571" t="s">
        <v>343</v>
      </c>
      <c r="F175" s="1278" t="s">
        <v>1246</v>
      </c>
      <c r="G175" s="976"/>
      <c r="H175" s="1279" t="s">
        <v>1252</v>
      </c>
      <c r="I175" s="1280"/>
      <c r="J175" s="1281"/>
      <c r="K175" s="567" t="d">
        <v>2019-01-25</v>
      </c>
      <c r="L175" s="567" t="d">
        <v>2019-02-11</v>
      </c>
      <c r="M175" s="568" t="s">
        <v>1261</v>
      </c>
      <c r="N175" s="565">
        <v>63759267</v>
      </c>
      <c r="O175" s="565">
        <v>63759267</v>
      </c>
      <c r="P175" s="705" t="s">
        <v>111</v>
      </c>
      <c r="Q175" s="643"/>
      <c r="R175" s="644"/>
      <c r="S175" s="95" t="s">
        <v>155</v>
      </c>
      <c r="T175" s="82" t="s">
        <v>58</v>
      </c>
      <c r="U175" s="337">
        <v>1</v>
      </c>
      <c r="V175" s="472">
        <v>1</v>
      </c>
      <c r="W175" s="472">
        <f t="shared" ref="W175" si="226">O175/N175</f>
        <v>1</v>
      </c>
      <c r="X175" s="473">
        <f t="shared" ref="X175" si="227">W175/V175</f>
        <v>1</v>
      </c>
      <c r="Y175" s="537">
        <f t="shared" ref="Y175" si="228">X175</f>
        <v>1</v>
      </c>
      <c r="AA175" s="413">
        <f t="shared" ref="AA175" si="229">V175</f>
        <v>1</v>
      </c>
      <c r="AB175" s="413">
        <f t="shared" ref="AB175" si="230">W175</f>
        <v>1</v>
      </c>
      <c r="AC175" s="473">
        <f t="shared" ref="AC175" si="231">AB175/AA175</f>
        <v>1</v>
      </c>
      <c r="AD175" s="537">
        <f t="shared" ref="AD175" si="232">AC175</f>
        <v>1</v>
      </c>
      <c r="AE175" s="534">
        <v>0</v>
      </c>
      <c r="AF175" s="534">
        <v>0</v>
      </c>
      <c r="AG175" s="460">
        <v>0</v>
      </c>
      <c r="AH175" s="537">
        <f t="shared" ref="AH175" si="233">AG175</f>
        <v>0</v>
      </c>
      <c r="AI175" s="534">
        <v>0</v>
      </c>
      <c r="AJ175" s="534">
        <v>0</v>
      </c>
      <c r="AK175" s="460">
        <v>0</v>
      </c>
      <c r="AL175" s="537">
        <f t="shared" ref="AL175" si="234">AK175</f>
        <v>0</v>
      </c>
      <c r="AM175" s="534">
        <v>0</v>
      </c>
      <c r="AN175" s="534">
        <v>0</v>
      </c>
      <c r="AO175" s="460">
        <v>0</v>
      </c>
      <c r="AP175" s="537">
        <f t="shared" ref="AP175" si="235">AO175</f>
        <v>0</v>
      </c>
    </row>
    <row r="176" spans="1:42" s="49" customFormat="1" ht="216" customHeight="1">
      <c r="A176" s="103" t="s">
        <v>255</v>
      </c>
      <c r="B176" s="1066" t="s">
        <v>84</v>
      </c>
      <c r="C176" s="1068"/>
      <c r="D176" s="569" t="s">
        <v>338</v>
      </c>
      <c r="E176" s="571" t="s">
        <v>343</v>
      </c>
      <c r="F176" s="1278" t="s">
        <v>1246</v>
      </c>
      <c r="G176" s="976"/>
      <c r="H176" s="1279" t="s">
        <v>1253</v>
      </c>
      <c r="I176" s="1280"/>
      <c r="J176" s="1281"/>
      <c r="K176" s="567" t="d">
        <v>2019-01-25</v>
      </c>
      <c r="L176" s="567" t="d">
        <v>2019-02-11</v>
      </c>
      <c r="M176" s="568" t="s">
        <v>1262</v>
      </c>
      <c r="N176" s="565">
        <v>77675567</v>
      </c>
      <c r="O176" s="565">
        <v>77675567</v>
      </c>
      <c r="P176" s="705" t="s">
        <v>111</v>
      </c>
      <c r="Q176" s="643"/>
      <c r="R176" s="644"/>
      <c r="S176" s="95" t="s">
        <v>155</v>
      </c>
      <c r="T176" s="82" t="s">
        <v>58</v>
      </c>
      <c r="U176" s="337">
        <v>1</v>
      </c>
      <c r="V176" s="472">
        <v>1</v>
      </c>
      <c r="W176" s="472">
        <f t="shared" ref="W176" si="236">O176/N176</f>
        <v>1</v>
      </c>
      <c r="X176" s="473">
        <f t="shared" ref="X176" si="237">W176/V176</f>
        <v>1</v>
      </c>
      <c r="Y176" s="537">
        <f t="shared" ref="Y176" si="238">X176</f>
        <v>1</v>
      </c>
      <c r="AA176" s="413">
        <f t="shared" ref="AA176" si="239">V176</f>
        <v>1</v>
      </c>
      <c r="AB176" s="413">
        <f t="shared" ref="AB176" si="240">W176</f>
        <v>1</v>
      </c>
      <c r="AC176" s="473">
        <f t="shared" ref="AC176" si="241">AB176/AA176</f>
        <v>1</v>
      </c>
      <c r="AD176" s="537">
        <f t="shared" ref="AD176" si="242">AC176</f>
        <v>1</v>
      </c>
      <c r="AE176" s="534">
        <v>0</v>
      </c>
      <c r="AF176" s="534">
        <v>0</v>
      </c>
      <c r="AG176" s="460">
        <v>0</v>
      </c>
      <c r="AH176" s="537">
        <f t="shared" ref="AH176" si="243">AG176</f>
        <v>0</v>
      </c>
      <c r="AI176" s="534">
        <v>0</v>
      </c>
      <c r="AJ176" s="534">
        <v>0</v>
      </c>
      <c r="AK176" s="460">
        <v>0</v>
      </c>
      <c r="AL176" s="537">
        <f t="shared" ref="AL176" si="244">AK176</f>
        <v>0</v>
      </c>
      <c r="AM176" s="534">
        <v>0</v>
      </c>
      <c r="AN176" s="534">
        <v>0</v>
      </c>
      <c r="AO176" s="460">
        <v>0</v>
      </c>
      <c r="AP176" s="537">
        <f t="shared" ref="AP176" si="245">AO176</f>
        <v>0</v>
      </c>
    </row>
    <row r="177" spans="1:42" s="49" customFormat="1" ht="216" customHeight="1">
      <c r="A177" s="103" t="s">
        <v>255</v>
      </c>
      <c r="B177" s="1066" t="s">
        <v>84</v>
      </c>
      <c r="C177" s="1068"/>
      <c r="D177" s="569" t="s">
        <v>338</v>
      </c>
      <c r="E177" s="571" t="s">
        <v>343</v>
      </c>
      <c r="F177" s="1278" t="s">
        <v>1246</v>
      </c>
      <c r="G177" s="976"/>
      <c r="H177" s="1279" t="s">
        <v>1254</v>
      </c>
      <c r="I177" s="1280"/>
      <c r="J177" s="1281"/>
      <c r="K177" s="567" t="d">
        <v>2019-01-24</v>
      </c>
      <c r="L177" s="567" t="d">
        <v>2019-02-08</v>
      </c>
      <c r="M177" s="568" t="s">
        <v>1263</v>
      </c>
      <c r="N177" s="565">
        <v>41655667</v>
      </c>
      <c r="O177" s="565">
        <v>41655667</v>
      </c>
      <c r="P177" s="705" t="s">
        <v>111</v>
      </c>
      <c r="Q177" s="643"/>
      <c r="R177" s="644"/>
      <c r="S177" s="95" t="s">
        <v>155</v>
      </c>
      <c r="T177" s="82" t="s">
        <v>58</v>
      </c>
      <c r="U177" s="337">
        <v>1</v>
      </c>
      <c r="V177" s="472">
        <v>1</v>
      </c>
      <c r="W177" s="472">
        <f t="shared" ref="W177" si="246">O177/N177</f>
        <v>1</v>
      </c>
      <c r="X177" s="473">
        <f t="shared" ref="X177" si="247">W177/V177</f>
        <v>1</v>
      </c>
      <c r="Y177" s="537">
        <f t="shared" ref="Y177" si="248">X177</f>
        <v>1</v>
      </c>
      <c r="AA177" s="413">
        <f t="shared" ref="AA177" si="249">V177</f>
        <v>1</v>
      </c>
      <c r="AB177" s="413">
        <f t="shared" ref="AB177" si="250">W177</f>
        <v>1</v>
      </c>
      <c r="AC177" s="473">
        <f t="shared" ref="AC177" si="251">AB177/AA177</f>
        <v>1</v>
      </c>
      <c r="AD177" s="537">
        <f t="shared" ref="AD177" si="252">AC177</f>
        <v>1</v>
      </c>
      <c r="AE177" s="534">
        <v>0</v>
      </c>
      <c r="AF177" s="534">
        <v>0</v>
      </c>
      <c r="AG177" s="460">
        <v>0</v>
      </c>
      <c r="AH177" s="537">
        <f t="shared" ref="AH177" si="253">AG177</f>
        <v>0</v>
      </c>
      <c r="AI177" s="534">
        <v>0</v>
      </c>
      <c r="AJ177" s="534">
        <v>0</v>
      </c>
      <c r="AK177" s="460">
        <v>0</v>
      </c>
      <c r="AL177" s="537">
        <f t="shared" ref="AL177" si="254">AK177</f>
        <v>0</v>
      </c>
      <c r="AM177" s="534">
        <v>0</v>
      </c>
      <c r="AN177" s="534">
        <v>0</v>
      </c>
      <c r="AO177" s="460">
        <v>0</v>
      </c>
      <c r="AP177" s="537">
        <f t="shared" ref="AP177" si="255">AO177</f>
        <v>0</v>
      </c>
    </row>
    <row r="178" spans="1:42" s="49" customFormat="1" ht="216" customHeight="1">
      <c r="A178" s="103" t="s">
        <v>255</v>
      </c>
      <c r="B178" s="1066" t="s">
        <v>84</v>
      </c>
      <c r="C178" s="1068"/>
      <c r="D178" s="569" t="s">
        <v>338</v>
      </c>
      <c r="E178" s="571" t="s">
        <v>343</v>
      </c>
      <c r="F178" s="1278" t="s">
        <v>1246</v>
      </c>
      <c r="G178" s="976"/>
      <c r="H178" s="1279" t="s">
        <v>1255</v>
      </c>
      <c r="I178" s="1280"/>
      <c r="J178" s="1281"/>
      <c r="K178" s="567" t="d">
        <v>2019-01-25</v>
      </c>
      <c r="L178" s="567" t="d">
        <v>2019-02-11</v>
      </c>
      <c r="M178" s="568" t="s">
        <v>1264</v>
      </c>
      <c r="N178" s="565">
        <v>69161000</v>
      </c>
      <c r="O178" s="565">
        <v>69161000</v>
      </c>
      <c r="P178" s="705" t="s">
        <v>111</v>
      </c>
      <c r="Q178" s="643"/>
      <c r="R178" s="644"/>
      <c r="S178" s="95" t="s">
        <v>155</v>
      </c>
      <c r="T178" s="82" t="s">
        <v>58</v>
      </c>
      <c r="U178" s="337">
        <v>1</v>
      </c>
      <c r="V178" s="472">
        <v>1</v>
      </c>
      <c r="W178" s="472">
        <f t="shared" ref="W178:W180" si="256">O178/N178</f>
        <v>1</v>
      </c>
      <c r="X178" s="473">
        <f t="shared" ref="X178:X180" si="257">W178/V178</f>
        <v>1</v>
      </c>
      <c r="Y178" s="537">
        <f t="shared" ref="Y178:Y180" si="258">X178</f>
        <v>1</v>
      </c>
      <c r="AA178" s="413">
        <f t="shared" ref="AA178" si="259">V178</f>
        <v>1</v>
      </c>
      <c r="AB178" s="413">
        <f t="shared" ref="AB178" si="260">W178</f>
        <v>1</v>
      </c>
      <c r="AC178" s="473">
        <f t="shared" ref="AC178" si="261">AB178/AA178</f>
        <v>1</v>
      </c>
      <c r="AD178" s="537">
        <f t="shared" ref="AD178:AD180" si="262">AC178</f>
        <v>1</v>
      </c>
      <c r="AE178" s="534">
        <v>0</v>
      </c>
      <c r="AF178" s="534">
        <v>0</v>
      </c>
      <c r="AG178" s="460">
        <v>0</v>
      </c>
      <c r="AH178" s="537">
        <f t="shared" ref="AH178:AH180" si="263">AG178</f>
        <v>0</v>
      </c>
      <c r="AI178" s="534">
        <v>0</v>
      </c>
      <c r="AJ178" s="534">
        <v>0</v>
      </c>
      <c r="AK178" s="460">
        <v>0</v>
      </c>
      <c r="AL178" s="537">
        <f t="shared" ref="AL178:AL180" si="264">AK178</f>
        <v>0</v>
      </c>
      <c r="AM178" s="534">
        <v>0</v>
      </c>
      <c r="AN178" s="534">
        <v>0</v>
      </c>
      <c r="AO178" s="460">
        <v>0</v>
      </c>
      <c r="AP178" s="537">
        <f t="shared" ref="AP178:AP180" si="265">AO178</f>
        <v>0</v>
      </c>
    </row>
    <row r="179" spans="1:42" s="49" customFormat="1" ht="216" customHeight="1">
      <c r="A179" s="103" t="s">
        <v>255</v>
      </c>
      <c r="B179" s="1066" t="s">
        <v>84</v>
      </c>
      <c r="C179" s="1068"/>
      <c r="D179" s="569" t="s">
        <v>338</v>
      </c>
      <c r="E179" s="571" t="s">
        <v>343</v>
      </c>
      <c r="F179" s="1278" t="s">
        <v>1246</v>
      </c>
      <c r="G179" s="976"/>
      <c r="H179" s="1279" t="s">
        <v>1903</v>
      </c>
      <c r="I179" s="1280"/>
      <c r="J179" s="1281"/>
      <c r="K179" s="567"/>
      <c r="L179" s="567"/>
      <c r="M179" s="568"/>
      <c r="N179" s="565">
        <v>34688000</v>
      </c>
      <c r="O179" s="565"/>
      <c r="P179" s="705" t="s">
        <v>111</v>
      </c>
      <c r="Q179" s="643"/>
      <c r="R179" s="644"/>
      <c r="S179" s="95" t="s">
        <v>155</v>
      </c>
      <c r="T179" s="82" t="s">
        <v>58</v>
      </c>
      <c r="U179" s="337">
        <v>1</v>
      </c>
      <c r="V179" s="472">
        <v>1</v>
      </c>
      <c r="W179" s="472">
        <f t="shared" si="256"/>
        <v>0</v>
      </c>
      <c r="X179" s="473">
        <f t="shared" si="257"/>
        <v>0</v>
      </c>
      <c r="Y179" s="537">
        <f t="shared" si="258"/>
        <v>0</v>
      </c>
      <c r="AA179" s="413">
        <v>0</v>
      </c>
      <c r="AB179" s="413">
        <v>0</v>
      </c>
      <c r="AC179" s="473">
        <v>0</v>
      </c>
      <c r="AD179" s="537">
        <f t="shared" si="262"/>
        <v>0</v>
      </c>
      <c r="AE179" s="413">
        <v>0</v>
      </c>
      <c r="AF179" s="413">
        <f>W179</f>
        <v>0</v>
      </c>
      <c r="AG179" s="473">
        <v>0</v>
      </c>
      <c r="AH179" s="537">
        <f t="shared" si="263"/>
        <v>0</v>
      </c>
      <c r="AI179" s="534">
        <v>0</v>
      </c>
      <c r="AJ179" s="534">
        <v>0</v>
      </c>
      <c r="AK179" s="460">
        <v>0</v>
      </c>
      <c r="AL179" s="537">
        <f t="shared" si="264"/>
        <v>0</v>
      </c>
      <c r="AM179" s="534">
        <v>0</v>
      </c>
      <c r="AN179" s="534">
        <v>0</v>
      </c>
      <c r="AO179" s="460">
        <v>0</v>
      </c>
      <c r="AP179" s="537">
        <f t="shared" si="265"/>
        <v>0</v>
      </c>
    </row>
    <row r="180" spans="1:42" s="49" customFormat="1" ht="216" customHeight="1">
      <c r="A180" s="103" t="s">
        <v>255</v>
      </c>
      <c r="B180" s="1066" t="s">
        <v>84</v>
      </c>
      <c r="C180" s="1068"/>
      <c r="D180" s="569" t="s">
        <v>338</v>
      </c>
      <c r="E180" s="571" t="s">
        <v>343</v>
      </c>
      <c r="F180" s="1278" t="s">
        <v>1246</v>
      </c>
      <c r="G180" s="976"/>
      <c r="H180" s="1279" t="s">
        <v>1631</v>
      </c>
      <c r="I180" s="1280"/>
      <c r="J180" s="1281"/>
      <c r="K180" s="567"/>
      <c r="L180" s="567"/>
      <c r="M180" s="568"/>
      <c r="N180" s="565">
        <v>3786000</v>
      </c>
      <c r="O180" s="565"/>
      <c r="P180" s="705" t="s">
        <v>111</v>
      </c>
      <c r="Q180" s="643"/>
      <c r="R180" s="644"/>
      <c r="S180" s="95" t="s">
        <v>155</v>
      </c>
      <c r="T180" s="82" t="s">
        <v>58</v>
      </c>
      <c r="U180" s="337">
        <v>1</v>
      </c>
      <c r="V180" s="472">
        <v>1</v>
      </c>
      <c r="W180" s="472">
        <f t="shared" si="256"/>
        <v>0</v>
      </c>
      <c r="X180" s="473">
        <f t="shared" si="257"/>
        <v>0</v>
      </c>
      <c r="Y180" s="537">
        <f t="shared" si="258"/>
        <v>0</v>
      </c>
      <c r="AA180" s="413">
        <v>0</v>
      </c>
      <c r="AB180" s="413">
        <v>0</v>
      </c>
      <c r="AC180" s="473">
        <v>0</v>
      </c>
      <c r="AD180" s="537">
        <f t="shared" si="262"/>
        <v>0</v>
      </c>
      <c r="AE180" s="413">
        <v>0</v>
      </c>
      <c r="AF180" s="413">
        <f>W180</f>
        <v>0</v>
      </c>
      <c r="AG180" s="473">
        <v>0</v>
      </c>
      <c r="AH180" s="537">
        <f t="shared" si="263"/>
        <v>0</v>
      </c>
      <c r="AI180" s="534">
        <v>0</v>
      </c>
      <c r="AJ180" s="534">
        <v>0</v>
      </c>
      <c r="AK180" s="460">
        <v>0</v>
      </c>
      <c r="AL180" s="537">
        <f t="shared" si="264"/>
        <v>0</v>
      </c>
      <c r="AM180" s="534">
        <v>0</v>
      </c>
      <c r="AN180" s="534">
        <v>0</v>
      </c>
      <c r="AO180" s="460">
        <v>0</v>
      </c>
      <c r="AP180" s="537">
        <f t="shared" si="265"/>
        <v>0</v>
      </c>
    </row>
    <row r="181" spans="1:42" s="49" customFormat="1" ht="380.25" customHeight="1">
      <c r="A181" s="103" t="s">
        <v>255</v>
      </c>
      <c r="B181" s="634" t="s">
        <v>271</v>
      </c>
      <c r="C181" s="634"/>
      <c r="D181" s="104" t="s">
        <v>93</v>
      </c>
      <c r="E181" s="105" t="s">
        <v>282</v>
      </c>
      <c r="F181" s="908" t="s">
        <v>240</v>
      </c>
      <c r="G181" s="909"/>
      <c r="H181" s="1292" t="s">
        <v>786</v>
      </c>
      <c r="I181" s="1293" t="s">
        <v>272</v>
      </c>
      <c r="J181" s="1294"/>
      <c r="K181" s="50" t="s">
        <v>336</v>
      </c>
      <c r="L181" s="50" t="s">
        <v>336</v>
      </c>
      <c r="M181" s="75" t="s">
        <v>336</v>
      </c>
      <c r="N181" s="71"/>
      <c r="O181" s="71"/>
      <c r="P181" s="642" t="s">
        <v>277</v>
      </c>
      <c r="Q181" s="643" t="s">
        <v>277</v>
      </c>
      <c r="R181" s="644" t="s">
        <v>277</v>
      </c>
      <c r="S181" s="95" t="s">
        <v>153</v>
      </c>
      <c r="T181" s="82" t="s">
        <v>58</v>
      </c>
      <c r="U181" s="51">
        <v>1</v>
      </c>
      <c r="V181" s="175">
        <v>100</v>
      </c>
      <c r="W181" s="176">
        <v>0</v>
      </c>
      <c r="X181" s="286">
        <v>0</v>
      </c>
      <c r="Y181" s="287">
        <f t="shared" ref="Y181:Y183" si="266">X181</f>
        <v>0</v>
      </c>
      <c r="AA181" s="285">
        <v>15</v>
      </c>
      <c r="AB181" s="285">
        <v>0</v>
      </c>
      <c r="AC181" s="286">
        <v>0</v>
      </c>
      <c r="AD181" s="287">
        <f t="shared" ref="AD181:AD182" si="267">AC181</f>
        <v>0</v>
      </c>
      <c r="AE181" s="285">
        <v>45</v>
      </c>
      <c r="AF181" s="285">
        <v>0</v>
      </c>
      <c r="AG181" s="286">
        <v>0</v>
      </c>
      <c r="AH181" s="287">
        <f t="shared" ref="AH181:AH182" si="268">AG181</f>
        <v>0</v>
      </c>
      <c r="AI181" s="285">
        <v>75</v>
      </c>
      <c r="AJ181" s="285">
        <v>0</v>
      </c>
      <c r="AK181" s="286">
        <v>0</v>
      </c>
      <c r="AL181" s="287">
        <f t="shared" ref="AL181:AL182" si="269">AK181</f>
        <v>0</v>
      </c>
      <c r="AM181" s="285">
        <v>100</v>
      </c>
      <c r="AN181" s="285">
        <v>0</v>
      </c>
      <c r="AO181" s="286">
        <v>0</v>
      </c>
      <c r="AP181" s="287">
        <f t="shared" ref="AP181:AP182" si="270">AO181</f>
        <v>0</v>
      </c>
    </row>
    <row r="182" spans="1:42" s="49" customFormat="1" ht="184.5" customHeight="1">
      <c r="A182" s="103" t="s">
        <v>255</v>
      </c>
      <c r="B182" s="634" t="s">
        <v>271</v>
      </c>
      <c r="C182" s="634"/>
      <c r="D182" s="104" t="s">
        <v>93</v>
      </c>
      <c r="E182" s="105" t="s">
        <v>284</v>
      </c>
      <c r="F182" s="1295" t="s">
        <v>241</v>
      </c>
      <c r="G182" s="1295"/>
      <c r="H182" s="1292" t="s">
        <v>274</v>
      </c>
      <c r="I182" s="1293" t="s">
        <v>274</v>
      </c>
      <c r="J182" s="1294"/>
      <c r="K182" s="50"/>
      <c r="L182" s="50"/>
      <c r="M182" s="75"/>
      <c r="N182" s="71"/>
      <c r="O182" s="71"/>
      <c r="P182" s="642" t="s">
        <v>279</v>
      </c>
      <c r="Q182" s="643" t="s">
        <v>279</v>
      </c>
      <c r="R182" s="644" t="s">
        <v>279</v>
      </c>
      <c r="S182" s="95" t="s">
        <v>153</v>
      </c>
      <c r="T182" s="82" t="s">
        <v>58</v>
      </c>
      <c r="U182" s="51">
        <v>1</v>
      </c>
      <c r="V182" s="175">
        <v>100</v>
      </c>
      <c r="W182" s="176">
        <v>0</v>
      </c>
      <c r="X182" s="286">
        <v>0</v>
      </c>
      <c r="Y182" s="287">
        <f t="shared" si="266"/>
        <v>0</v>
      </c>
      <c r="AA182" s="285">
        <v>0</v>
      </c>
      <c r="AB182" s="285">
        <v>0</v>
      </c>
      <c r="AC182" s="286">
        <v>0</v>
      </c>
      <c r="AD182" s="287">
        <f t="shared" si="267"/>
        <v>0</v>
      </c>
      <c r="AE182" s="285">
        <v>30</v>
      </c>
      <c r="AF182" s="285">
        <v>0</v>
      </c>
      <c r="AG182" s="286">
        <v>0</v>
      </c>
      <c r="AH182" s="287">
        <f t="shared" si="268"/>
        <v>0</v>
      </c>
      <c r="AI182" s="285">
        <v>60</v>
      </c>
      <c r="AJ182" s="285">
        <v>0</v>
      </c>
      <c r="AK182" s="286">
        <v>0</v>
      </c>
      <c r="AL182" s="287">
        <f t="shared" si="269"/>
        <v>0</v>
      </c>
      <c r="AM182" s="285">
        <v>100</v>
      </c>
      <c r="AN182" s="285">
        <v>0</v>
      </c>
      <c r="AO182" s="286">
        <v>0</v>
      </c>
      <c r="AP182" s="287">
        <f t="shared" si="270"/>
        <v>0</v>
      </c>
    </row>
    <row r="183" spans="1:42" s="49" customFormat="1" ht="184.5" customHeight="1">
      <c r="A183" s="103" t="s">
        <v>255</v>
      </c>
      <c r="B183" s="634" t="s">
        <v>271</v>
      </c>
      <c r="C183" s="634"/>
      <c r="D183" s="104" t="s">
        <v>93</v>
      </c>
      <c r="E183" s="105" t="s">
        <v>285</v>
      </c>
      <c r="F183" s="908" t="s">
        <v>240</v>
      </c>
      <c r="G183" s="909"/>
      <c r="H183" s="1292" t="s">
        <v>275</v>
      </c>
      <c r="I183" s="1293" t="s">
        <v>275</v>
      </c>
      <c r="J183" s="1294"/>
      <c r="K183" s="50"/>
      <c r="L183" s="50"/>
      <c r="M183" s="75"/>
      <c r="N183" s="71"/>
      <c r="O183" s="71"/>
      <c r="P183" s="642" t="s">
        <v>280</v>
      </c>
      <c r="Q183" s="643" t="s">
        <v>280</v>
      </c>
      <c r="R183" s="644" t="s">
        <v>280</v>
      </c>
      <c r="S183" s="95" t="s">
        <v>153</v>
      </c>
      <c r="T183" s="82" t="s">
        <v>58</v>
      </c>
      <c r="U183" s="51">
        <v>1</v>
      </c>
      <c r="V183" s="175">
        <v>100</v>
      </c>
      <c r="W183" s="176">
        <v>0</v>
      </c>
      <c r="X183" s="286">
        <v>0</v>
      </c>
      <c r="Y183" s="287">
        <f t="shared" si="266"/>
        <v>0</v>
      </c>
      <c r="AA183" s="285">
        <v>0</v>
      </c>
      <c r="AB183" s="285">
        <v>0</v>
      </c>
      <c r="AC183" s="286">
        <v>0</v>
      </c>
      <c r="AD183" s="287">
        <f t="shared" ref="AD183:AD212" si="271">AC183</f>
        <v>0</v>
      </c>
      <c r="AE183" s="285">
        <v>30</v>
      </c>
      <c r="AF183" s="285">
        <v>0</v>
      </c>
      <c r="AG183" s="286">
        <v>0</v>
      </c>
      <c r="AH183" s="287">
        <f t="shared" ref="AH183:AH212" si="272">AG183</f>
        <v>0</v>
      </c>
      <c r="AI183" s="285">
        <v>60</v>
      </c>
      <c r="AJ183" s="285">
        <v>0</v>
      </c>
      <c r="AK183" s="286">
        <v>0</v>
      </c>
      <c r="AL183" s="287">
        <f t="shared" ref="AL183:AL212" si="273">AK183</f>
        <v>0</v>
      </c>
      <c r="AM183" s="285">
        <v>100</v>
      </c>
      <c r="AN183" s="285">
        <v>0</v>
      </c>
      <c r="AO183" s="286">
        <v>0</v>
      </c>
      <c r="AP183" s="287">
        <f t="shared" ref="AP183:AP212" si="274">AO183</f>
        <v>0</v>
      </c>
    </row>
    <row r="184" spans="1:42" s="49" customFormat="1" ht="291.75" customHeight="1">
      <c r="A184" s="103" t="s">
        <v>255</v>
      </c>
      <c r="B184" s="634" t="s">
        <v>271</v>
      </c>
      <c r="C184" s="634"/>
      <c r="D184" s="104" t="s">
        <v>93</v>
      </c>
      <c r="E184" s="105" t="s">
        <v>286</v>
      </c>
      <c r="F184" s="1295" t="s">
        <v>241</v>
      </c>
      <c r="G184" s="1295"/>
      <c r="H184" s="1292" t="s">
        <v>787</v>
      </c>
      <c r="I184" s="1293" t="s">
        <v>276</v>
      </c>
      <c r="J184" s="1294"/>
      <c r="K184" s="50"/>
      <c r="L184" s="50"/>
      <c r="M184" s="75"/>
      <c r="N184" s="71"/>
      <c r="O184" s="71"/>
      <c r="P184" s="642" t="s">
        <v>788</v>
      </c>
      <c r="Q184" s="643" t="s">
        <v>277</v>
      </c>
      <c r="R184" s="644" t="s">
        <v>277</v>
      </c>
      <c r="S184" s="95" t="s">
        <v>153</v>
      </c>
      <c r="T184" s="82" t="s">
        <v>58</v>
      </c>
      <c r="U184" s="51">
        <v>1</v>
      </c>
      <c r="V184" s="175">
        <v>100</v>
      </c>
      <c r="W184" s="176">
        <v>0</v>
      </c>
      <c r="X184" s="286">
        <v>0</v>
      </c>
      <c r="Y184" s="287">
        <f t="shared" ref="Y184:Y212" si="275">X184</f>
        <v>0</v>
      </c>
      <c r="AA184" s="285">
        <v>0</v>
      </c>
      <c r="AB184" s="285">
        <v>0</v>
      </c>
      <c r="AC184" s="286">
        <v>0</v>
      </c>
      <c r="AD184" s="287">
        <f t="shared" si="271"/>
        <v>0</v>
      </c>
      <c r="AE184" s="285">
        <v>30</v>
      </c>
      <c r="AF184" s="285">
        <v>0</v>
      </c>
      <c r="AG184" s="286">
        <v>0</v>
      </c>
      <c r="AH184" s="287">
        <f t="shared" si="272"/>
        <v>0</v>
      </c>
      <c r="AI184" s="285">
        <v>60</v>
      </c>
      <c r="AJ184" s="285">
        <v>0</v>
      </c>
      <c r="AK184" s="286">
        <v>0</v>
      </c>
      <c r="AL184" s="287">
        <f t="shared" si="273"/>
        <v>0</v>
      </c>
      <c r="AM184" s="285">
        <v>100</v>
      </c>
      <c r="AN184" s="285">
        <v>0</v>
      </c>
      <c r="AO184" s="286">
        <v>0</v>
      </c>
      <c r="AP184" s="287">
        <f t="shared" si="274"/>
        <v>0</v>
      </c>
    </row>
    <row r="185" spans="1:42" s="49" customFormat="1" ht="330.75" customHeight="1">
      <c r="A185" s="103" t="s">
        <v>255</v>
      </c>
      <c r="B185" s="634" t="s">
        <v>288</v>
      </c>
      <c r="C185" s="634"/>
      <c r="D185" s="104" t="s">
        <v>93</v>
      </c>
      <c r="E185" s="105" t="s">
        <v>286</v>
      </c>
      <c r="F185" s="908" t="s">
        <v>240</v>
      </c>
      <c r="G185" s="909"/>
      <c r="H185" s="1292" t="s">
        <v>113</v>
      </c>
      <c r="I185" s="1293"/>
      <c r="J185" s="1294"/>
      <c r="K185" s="50"/>
      <c r="L185" s="50"/>
      <c r="M185" s="75"/>
      <c r="N185" s="71"/>
      <c r="O185" s="71"/>
      <c r="P185" s="642" t="s">
        <v>287</v>
      </c>
      <c r="Q185" s="643"/>
      <c r="R185" s="644"/>
      <c r="S185" s="95" t="s">
        <v>153</v>
      </c>
      <c r="T185" s="82" t="s">
        <v>58</v>
      </c>
      <c r="U185" s="51">
        <v>1</v>
      </c>
      <c r="V185" s="175">
        <v>100</v>
      </c>
      <c r="W185" s="176">
        <v>0</v>
      </c>
      <c r="X185" s="286">
        <v>0</v>
      </c>
      <c r="Y185" s="287">
        <f t="shared" si="275"/>
        <v>0</v>
      </c>
      <c r="AA185" s="285">
        <v>0</v>
      </c>
      <c r="AB185" s="285">
        <v>0</v>
      </c>
      <c r="AC185" s="286">
        <v>0</v>
      </c>
      <c r="AD185" s="287">
        <f t="shared" si="271"/>
        <v>0</v>
      </c>
      <c r="AE185" s="285">
        <v>30</v>
      </c>
      <c r="AF185" s="285">
        <v>0</v>
      </c>
      <c r="AG185" s="286">
        <v>0</v>
      </c>
      <c r="AH185" s="287">
        <f t="shared" si="272"/>
        <v>0</v>
      </c>
      <c r="AI185" s="285">
        <v>70</v>
      </c>
      <c r="AJ185" s="285">
        <v>0</v>
      </c>
      <c r="AK185" s="286">
        <v>0</v>
      </c>
      <c r="AL185" s="287">
        <f t="shared" si="273"/>
        <v>0</v>
      </c>
      <c r="AM185" s="285">
        <v>100</v>
      </c>
      <c r="AN185" s="285">
        <v>0</v>
      </c>
      <c r="AO185" s="286">
        <v>0</v>
      </c>
      <c r="AP185" s="287">
        <f t="shared" si="274"/>
        <v>0</v>
      </c>
    </row>
    <row r="186" spans="1:42" s="49" customFormat="1" ht="317.25" customHeight="1">
      <c r="A186" s="103" t="s">
        <v>255</v>
      </c>
      <c r="B186" s="634" t="s">
        <v>289</v>
      </c>
      <c r="C186" s="634"/>
      <c r="D186" s="104" t="s">
        <v>93</v>
      </c>
      <c r="E186" s="105" t="s">
        <v>286</v>
      </c>
      <c r="F186" s="908" t="s">
        <v>240</v>
      </c>
      <c r="G186" s="909"/>
      <c r="H186" s="1292" t="s">
        <v>122</v>
      </c>
      <c r="I186" s="1293"/>
      <c r="J186" s="1294"/>
      <c r="K186" s="50"/>
      <c r="L186" s="50"/>
      <c r="M186" s="75"/>
      <c r="N186" s="71"/>
      <c r="O186" s="71"/>
      <c r="P186" s="642" t="s">
        <v>125</v>
      </c>
      <c r="Q186" s="643"/>
      <c r="R186" s="644"/>
      <c r="S186" s="95" t="s">
        <v>153</v>
      </c>
      <c r="T186" s="82" t="s">
        <v>58</v>
      </c>
      <c r="U186" s="51">
        <v>1</v>
      </c>
      <c r="V186" s="175">
        <v>100</v>
      </c>
      <c r="W186" s="176">
        <v>0</v>
      </c>
      <c r="X186" s="286">
        <v>0</v>
      </c>
      <c r="Y186" s="287">
        <f t="shared" si="275"/>
        <v>0</v>
      </c>
      <c r="AA186" s="285">
        <v>0</v>
      </c>
      <c r="AB186" s="285">
        <v>0</v>
      </c>
      <c r="AC186" s="286">
        <v>0</v>
      </c>
      <c r="AD186" s="287">
        <f t="shared" si="271"/>
        <v>0</v>
      </c>
      <c r="AE186" s="285">
        <v>40</v>
      </c>
      <c r="AF186" s="285">
        <v>0</v>
      </c>
      <c r="AG186" s="286">
        <v>0</v>
      </c>
      <c r="AH186" s="287">
        <f t="shared" si="272"/>
        <v>0</v>
      </c>
      <c r="AI186" s="285">
        <v>80</v>
      </c>
      <c r="AJ186" s="285">
        <v>0</v>
      </c>
      <c r="AK186" s="286">
        <v>0</v>
      </c>
      <c r="AL186" s="287">
        <f t="shared" si="273"/>
        <v>0</v>
      </c>
      <c r="AM186" s="285">
        <v>100</v>
      </c>
      <c r="AN186" s="285">
        <v>0</v>
      </c>
      <c r="AO186" s="286">
        <v>0</v>
      </c>
      <c r="AP186" s="287">
        <f t="shared" si="274"/>
        <v>0</v>
      </c>
    </row>
    <row r="187" spans="1:42" s="49" customFormat="1" ht="307.5" customHeight="1">
      <c r="A187" s="103" t="s">
        <v>255</v>
      </c>
      <c r="B187" s="634" t="s">
        <v>1599</v>
      </c>
      <c r="C187" s="634"/>
      <c r="D187" s="104" t="s">
        <v>93</v>
      </c>
      <c r="E187" s="105" t="s">
        <v>286</v>
      </c>
      <c r="F187" s="908" t="s">
        <v>241</v>
      </c>
      <c r="G187" s="909"/>
      <c r="H187" s="1292" t="s">
        <v>300</v>
      </c>
      <c r="I187" s="1293"/>
      <c r="J187" s="1294"/>
      <c r="K187" s="1355" t="s">
        <v>1600</v>
      </c>
      <c r="L187" s="1356"/>
      <c r="M187" s="481" t="s">
        <v>1528</v>
      </c>
      <c r="N187" s="71"/>
      <c r="O187" s="71"/>
      <c r="P187" s="642" t="s">
        <v>304</v>
      </c>
      <c r="Q187" s="643"/>
      <c r="R187" s="644"/>
      <c r="S187" s="95" t="s">
        <v>155</v>
      </c>
      <c r="T187" s="82" t="s">
        <v>58</v>
      </c>
      <c r="U187" s="337">
        <v>1</v>
      </c>
      <c r="V187" s="175">
        <v>100</v>
      </c>
      <c r="W187" s="176">
        <f>AF187</f>
        <v>100</v>
      </c>
      <c r="X187" s="444">
        <f>W187/V187</f>
        <v>1</v>
      </c>
      <c r="Y187" s="287">
        <f t="shared" si="275"/>
        <v>1</v>
      </c>
      <c r="AA187" s="285">
        <v>0</v>
      </c>
      <c r="AB187" s="285">
        <v>0</v>
      </c>
      <c r="AC187" s="473">
        <v>0</v>
      </c>
      <c r="AD187" s="287">
        <f t="shared" si="271"/>
        <v>0</v>
      </c>
      <c r="AE187" s="285">
        <v>100</v>
      </c>
      <c r="AF187" s="598">
        <v>100</v>
      </c>
      <c r="AG187" s="444">
        <f>AF187/AE187</f>
        <v>1</v>
      </c>
      <c r="AH187" s="287">
        <f t="shared" si="272"/>
        <v>1</v>
      </c>
      <c r="AI187" s="285">
        <v>70</v>
      </c>
      <c r="AJ187" s="285">
        <v>0</v>
      </c>
      <c r="AK187" s="286">
        <v>0</v>
      </c>
      <c r="AL187" s="287">
        <f t="shared" si="273"/>
        <v>0</v>
      </c>
      <c r="AM187" s="285">
        <v>100</v>
      </c>
      <c r="AN187" s="285">
        <v>0</v>
      </c>
      <c r="AO187" s="286">
        <v>0</v>
      </c>
      <c r="AP187" s="287">
        <f t="shared" si="274"/>
        <v>0</v>
      </c>
    </row>
    <row r="188" spans="1:42" s="49" customFormat="1" ht="321" customHeight="1">
      <c r="A188" s="103" t="s">
        <v>255</v>
      </c>
      <c r="B188" s="634" t="s">
        <v>1599</v>
      </c>
      <c r="C188" s="634"/>
      <c r="D188" s="104" t="s">
        <v>93</v>
      </c>
      <c r="E188" s="105" t="s">
        <v>286</v>
      </c>
      <c r="F188" s="908" t="s">
        <v>241</v>
      </c>
      <c r="G188" s="909"/>
      <c r="H188" s="1292" t="s">
        <v>301</v>
      </c>
      <c r="I188" s="1293"/>
      <c r="J188" s="1294"/>
      <c r="K188" s="1355" t="s">
        <v>1600</v>
      </c>
      <c r="L188" s="1356"/>
      <c r="M188" s="481" t="s">
        <v>1528</v>
      </c>
      <c r="N188" s="71"/>
      <c r="O188" s="71"/>
      <c r="P188" s="642" t="s">
        <v>304</v>
      </c>
      <c r="Q188" s="643"/>
      <c r="R188" s="644"/>
      <c r="S188" s="95" t="s">
        <v>155</v>
      </c>
      <c r="T188" s="82" t="s">
        <v>58</v>
      </c>
      <c r="U188" s="337">
        <v>1</v>
      </c>
      <c r="V188" s="175">
        <v>100</v>
      </c>
      <c r="W188" s="176">
        <f>AF188</f>
        <v>100</v>
      </c>
      <c r="X188" s="444">
        <f>W188/V188</f>
        <v>1</v>
      </c>
      <c r="Y188" s="287">
        <f t="shared" si="275"/>
        <v>1</v>
      </c>
      <c r="AA188" s="285">
        <v>0</v>
      </c>
      <c r="AB188" s="285">
        <v>0</v>
      </c>
      <c r="AC188" s="473">
        <v>0</v>
      </c>
      <c r="AD188" s="287">
        <f t="shared" si="271"/>
        <v>0</v>
      </c>
      <c r="AE188" s="285">
        <v>100</v>
      </c>
      <c r="AF188" s="598">
        <v>100</v>
      </c>
      <c r="AG188" s="444">
        <f>AF188/AE188</f>
        <v>1</v>
      </c>
      <c r="AH188" s="287">
        <f t="shared" si="272"/>
        <v>1</v>
      </c>
      <c r="AI188" s="285">
        <v>70</v>
      </c>
      <c r="AJ188" s="285">
        <v>0</v>
      </c>
      <c r="AK188" s="286">
        <v>0</v>
      </c>
      <c r="AL188" s="287">
        <f t="shared" si="273"/>
        <v>0</v>
      </c>
      <c r="AM188" s="285">
        <v>100</v>
      </c>
      <c r="AN188" s="285">
        <v>0</v>
      </c>
      <c r="AO188" s="286">
        <v>0</v>
      </c>
      <c r="AP188" s="287">
        <f t="shared" si="274"/>
        <v>0</v>
      </c>
    </row>
    <row r="189" spans="1:42" s="49" customFormat="1" ht="336.75" customHeight="1">
      <c r="A189" s="103" t="s">
        <v>255</v>
      </c>
      <c r="B189" s="634" t="s">
        <v>1599</v>
      </c>
      <c r="C189" s="634"/>
      <c r="D189" s="104" t="s">
        <v>93</v>
      </c>
      <c r="E189" s="105" t="s">
        <v>286</v>
      </c>
      <c r="F189" s="908" t="s">
        <v>241</v>
      </c>
      <c r="G189" s="909"/>
      <c r="H189" s="1292" t="s">
        <v>302</v>
      </c>
      <c r="I189" s="1293"/>
      <c r="J189" s="1294"/>
      <c r="K189" s="1355" t="s">
        <v>1600</v>
      </c>
      <c r="L189" s="1356"/>
      <c r="M189" s="481" t="s">
        <v>1528</v>
      </c>
      <c r="N189" s="71"/>
      <c r="O189" s="71"/>
      <c r="P189" s="642" t="s">
        <v>304</v>
      </c>
      <c r="Q189" s="643"/>
      <c r="R189" s="644"/>
      <c r="S189" s="95" t="s">
        <v>155</v>
      </c>
      <c r="T189" s="82" t="s">
        <v>58</v>
      </c>
      <c r="U189" s="337">
        <v>1</v>
      </c>
      <c r="V189" s="175">
        <v>100</v>
      </c>
      <c r="W189" s="176">
        <f>AF189</f>
        <v>100</v>
      </c>
      <c r="X189" s="444">
        <f>W189/V189</f>
        <v>1</v>
      </c>
      <c r="Y189" s="287">
        <f t="shared" si="275"/>
        <v>1</v>
      </c>
      <c r="AA189" s="285">
        <v>0</v>
      </c>
      <c r="AB189" s="285">
        <v>0</v>
      </c>
      <c r="AC189" s="473">
        <v>0</v>
      </c>
      <c r="AD189" s="287">
        <f t="shared" si="271"/>
        <v>0</v>
      </c>
      <c r="AE189" s="285">
        <v>100</v>
      </c>
      <c r="AF189" s="598">
        <v>100</v>
      </c>
      <c r="AG189" s="444">
        <f>AF189/AE189</f>
        <v>1</v>
      </c>
      <c r="AH189" s="287">
        <f t="shared" si="272"/>
        <v>1</v>
      </c>
      <c r="AI189" s="285">
        <v>70</v>
      </c>
      <c r="AJ189" s="285">
        <v>0</v>
      </c>
      <c r="AK189" s="286">
        <v>0</v>
      </c>
      <c r="AL189" s="287">
        <f t="shared" si="273"/>
        <v>0</v>
      </c>
      <c r="AM189" s="285">
        <v>100</v>
      </c>
      <c r="AN189" s="285">
        <v>0</v>
      </c>
      <c r="AO189" s="286">
        <v>0</v>
      </c>
      <c r="AP189" s="287">
        <f t="shared" si="274"/>
        <v>0</v>
      </c>
    </row>
    <row r="190" spans="1:42" s="49" customFormat="1" ht="286.5" customHeight="1">
      <c r="A190" s="103" t="s">
        <v>255</v>
      </c>
      <c r="B190" s="634" t="s">
        <v>299</v>
      </c>
      <c r="C190" s="634"/>
      <c r="D190" s="104" t="s">
        <v>93</v>
      </c>
      <c r="E190" s="105" t="s">
        <v>286</v>
      </c>
      <c r="F190" s="908" t="s">
        <v>241</v>
      </c>
      <c r="G190" s="909"/>
      <c r="H190" s="1292" t="s">
        <v>303</v>
      </c>
      <c r="I190" s="1293"/>
      <c r="J190" s="1294"/>
      <c r="K190" s="50"/>
      <c r="L190" s="50"/>
      <c r="M190" s="75"/>
      <c r="N190" s="71"/>
      <c r="O190" s="71"/>
      <c r="P190" s="642" t="s">
        <v>304</v>
      </c>
      <c r="Q190" s="643"/>
      <c r="R190" s="644"/>
      <c r="S190" s="95" t="s">
        <v>155</v>
      </c>
      <c r="T190" s="82" t="s">
        <v>58</v>
      </c>
      <c r="U190" s="337">
        <v>1</v>
      </c>
      <c r="V190" s="175">
        <v>100</v>
      </c>
      <c r="W190" s="176">
        <v>0</v>
      </c>
      <c r="X190" s="286">
        <v>0</v>
      </c>
      <c r="Y190" s="287">
        <f t="shared" si="275"/>
        <v>0</v>
      </c>
      <c r="AA190" s="285">
        <v>0</v>
      </c>
      <c r="AB190" s="285">
        <v>0</v>
      </c>
      <c r="AC190" s="286">
        <v>0</v>
      </c>
      <c r="AD190" s="287">
        <f t="shared" si="271"/>
        <v>0</v>
      </c>
      <c r="AE190" s="285">
        <v>30</v>
      </c>
      <c r="AF190" s="285">
        <v>0</v>
      </c>
      <c r="AG190" s="286">
        <v>0</v>
      </c>
      <c r="AH190" s="287">
        <f t="shared" si="272"/>
        <v>0</v>
      </c>
      <c r="AI190" s="285">
        <v>70</v>
      </c>
      <c r="AJ190" s="285">
        <v>0</v>
      </c>
      <c r="AK190" s="286">
        <v>0</v>
      </c>
      <c r="AL190" s="287">
        <f t="shared" si="273"/>
        <v>0</v>
      </c>
      <c r="AM190" s="285">
        <v>100</v>
      </c>
      <c r="AN190" s="285">
        <v>0</v>
      </c>
      <c r="AO190" s="286">
        <v>0</v>
      </c>
      <c r="AP190" s="287">
        <f t="shared" si="274"/>
        <v>0</v>
      </c>
    </row>
    <row r="191" spans="1:42" s="49" customFormat="1" ht="337.5" customHeight="1">
      <c r="A191" s="103" t="s">
        <v>255</v>
      </c>
      <c r="B191" s="634" t="s">
        <v>299</v>
      </c>
      <c r="C191" s="634"/>
      <c r="D191" s="104" t="s">
        <v>93</v>
      </c>
      <c r="E191" s="105" t="s">
        <v>286</v>
      </c>
      <c r="F191" s="908" t="s">
        <v>241</v>
      </c>
      <c r="G191" s="909"/>
      <c r="H191" s="1292" t="s">
        <v>303</v>
      </c>
      <c r="I191" s="1293"/>
      <c r="J191" s="1294"/>
      <c r="K191" s="50"/>
      <c r="L191" s="50"/>
      <c r="M191" s="75"/>
      <c r="N191" s="71"/>
      <c r="O191" s="71"/>
      <c r="P191" s="642" t="s">
        <v>305</v>
      </c>
      <c r="Q191" s="643"/>
      <c r="R191" s="644"/>
      <c r="S191" s="95" t="s">
        <v>155</v>
      </c>
      <c r="T191" s="82" t="s">
        <v>58</v>
      </c>
      <c r="U191" s="337">
        <v>1</v>
      </c>
      <c r="V191" s="175">
        <v>100</v>
      </c>
      <c r="W191" s="176">
        <v>0</v>
      </c>
      <c r="X191" s="286">
        <v>0</v>
      </c>
      <c r="Y191" s="287">
        <f t="shared" si="275"/>
        <v>0</v>
      </c>
      <c r="AA191" s="285">
        <v>0</v>
      </c>
      <c r="AB191" s="285">
        <v>0</v>
      </c>
      <c r="AC191" s="286">
        <v>0</v>
      </c>
      <c r="AD191" s="287">
        <f t="shared" si="271"/>
        <v>0</v>
      </c>
      <c r="AE191" s="285">
        <v>30</v>
      </c>
      <c r="AF191" s="285">
        <v>0</v>
      </c>
      <c r="AG191" s="286">
        <v>0</v>
      </c>
      <c r="AH191" s="287">
        <f t="shared" si="272"/>
        <v>0</v>
      </c>
      <c r="AI191" s="285">
        <v>70</v>
      </c>
      <c r="AJ191" s="285">
        <v>0</v>
      </c>
      <c r="AK191" s="286">
        <v>0</v>
      </c>
      <c r="AL191" s="287">
        <f t="shared" si="273"/>
        <v>0</v>
      </c>
      <c r="AM191" s="285">
        <v>100</v>
      </c>
      <c r="AN191" s="285">
        <v>0</v>
      </c>
      <c r="AO191" s="286">
        <v>0</v>
      </c>
      <c r="AP191" s="287">
        <f t="shared" si="274"/>
        <v>0</v>
      </c>
    </row>
    <row r="192" spans="1:42" s="49" customFormat="1" ht="314.25" customHeight="1">
      <c r="A192" s="103" t="s">
        <v>255</v>
      </c>
      <c r="B192" s="634" t="s">
        <v>306</v>
      </c>
      <c r="C192" s="634"/>
      <c r="D192" s="104" t="s">
        <v>93</v>
      </c>
      <c r="E192" s="105" t="s">
        <v>286</v>
      </c>
      <c r="F192" s="908" t="s">
        <v>241</v>
      </c>
      <c r="G192" s="909"/>
      <c r="H192" s="1292" t="s">
        <v>307</v>
      </c>
      <c r="I192" s="1293"/>
      <c r="J192" s="1294"/>
      <c r="K192" s="50"/>
      <c r="L192" s="50"/>
      <c r="M192" s="75"/>
      <c r="N192" s="71"/>
      <c r="O192" s="71"/>
      <c r="P192" s="642" t="s">
        <v>308</v>
      </c>
      <c r="Q192" s="643"/>
      <c r="R192" s="644"/>
      <c r="S192" s="95" t="s">
        <v>153</v>
      </c>
      <c r="T192" s="82" t="s">
        <v>58</v>
      </c>
      <c r="U192" s="337">
        <v>1</v>
      </c>
      <c r="V192" s="175">
        <v>100</v>
      </c>
      <c r="W192" s="176">
        <v>0</v>
      </c>
      <c r="X192" s="286">
        <v>0</v>
      </c>
      <c r="Y192" s="287">
        <f t="shared" si="275"/>
        <v>0</v>
      </c>
      <c r="AA192" s="285">
        <v>0</v>
      </c>
      <c r="AB192" s="285">
        <v>0</v>
      </c>
      <c r="AC192" s="286">
        <v>0</v>
      </c>
      <c r="AD192" s="287">
        <f t="shared" si="271"/>
        <v>0</v>
      </c>
      <c r="AE192" s="285">
        <v>40</v>
      </c>
      <c r="AF192" s="285">
        <v>0</v>
      </c>
      <c r="AG192" s="286">
        <v>0</v>
      </c>
      <c r="AH192" s="287">
        <f t="shared" si="272"/>
        <v>0</v>
      </c>
      <c r="AI192" s="285">
        <v>70</v>
      </c>
      <c r="AJ192" s="285">
        <v>0</v>
      </c>
      <c r="AK192" s="286">
        <v>0</v>
      </c>
      <c r="AL192" s="287">
        <f t="shared" si="273"/>
        <v>0</v>
      </c>
      <c r="AM192" s="285">
        <v>100</v>
      </c>
      <c r="AN192" s="285">
        <v>0</v>
      </c>
      <c r="AO192" s="286">
        <v>0</v>
      </c>
      <c r="AP192" s="287">
        <f t="shared" si="274"/>
        <v>0</v>
      </c>
    </row>
    <row r="193" spans="1:42" s="49" customFormat="1" ht="284.25" customHeight="1">
      <c r="A193" s="103" t="s">
        <v>255</v>
      </c>
      <c r="B193" s="634" t="s">
        <v>295</v>
      </c>
      <c r="C193" s="634"/>
      <c r="D193" s="104" t="s">
        <v>93</v>
      </c>
      <c r="E193" s="105" t="s">
        <v>296</v>
      </c>
      <c r="F193" s="908" t="s">
        <v>240</v>
      </c>
      <c r="G193" s="909"/>
      <c r="H193" s="1292" t="s">
        <v>290</v>
      </c>
      <c r="I193" s="1293" t="s">
        <v>290</v>
      </c>
      <c r="J193" s="1294"/>
      <c r="K193" s="50"/>
      <c r="L193" s="50"/>
      <c r="M193" s="75"/>
      <c r="N193" s="71"/>
      <c r="O193" s="71"/>
      <c r="P193" s="642" t="s">
        <v>293</v>
      </c>
      <c r="Q193" s="643" t="s">
        <v>293</v>
      </c>
      <c r="R193" s="644" t="s">
        <v>293</v>
      </c>
      <c r="S193" s="95" t="s">
        <v>153</v>
      </c>
      <c r="T193" s="82" t="s">
        <v>58</v>
      </c>
      <c r="U193" s="337">
        <v>1</v>
      </c>
      <c r="V193" s="175">
        <v>100</v>
      </c>
      <c r="W193" s="176">
        <v>0</v>
      </c>
      <c r="X193" s="286">
        <v>0</v>
      </c>
      <c r="Y193" s="287">
        <f t="shared" si="275"/>
        <v>0</v>
      </c>
      <c r="AA193" s="285">
        <v>0</v>
      </c>
      <c r="AB193" s="285">
        <v>0</v>
      </c>
      <c r="AC193" s="286">
        <v>0</v>
      </c>
      <c r="AD193" s="287">
        <f t="shared" si="271"/>
        <v>0</v>
      </c>
      <c r="AE193" s="285">
        <v>20</v>
      </c>
      <c r="AF193" s="285">
        <v>0</v>
      </c>
      <c r="AG193" s="286">
        <v>0</v>
      </c>
      <c r="AH193" s="287">
        <f t="shared" si="272"/>
        <v>0</v>
      </c>
      <c r="AI193" s="285">
        <v>60</v>
      </c>
      <c r="AJ193" s="285">
        <v>0</v>
      </c>
      <c r="AK193" s="286">
        <v>0</v>
      </c>
      <c r="AL193" s="287">
        <f t="shared" si="273"/>
        <v>0</v>
      </c>
      <c r="AM193" s="285">
        <v>100</v>
      </c>
      <c r="AN193" s="285">
        <v>0</v>
      </c>
      <c r="AO193" s="286">
        <v>0</v>
      </c>
      <c r="AP193" s="287">
        <f t="shared" si="274"/>
        <v>0</v>
      </c>
    </row>
    <row r="194" spans="1:42" s="49" customFormat="1" ht="309.75" customHeight="1">
      <c r="A194" s="103" t="s">
        <v>255</v>
      </c>
      <c r="B194" s="634" t="s">
        <v>295</v>
      </c>
      <c r="C194" s="634"/>
      <c r="D194" s="104" t="s">
        <v>93</v>
      </c>
      <c r="E194" s="105" t="s">
        <v>297</v>
      </c>
      <c r="F194" s="908" t="s">
        <v>240</v>
      </c>
      <c r="G194" s="909"/>
      <c r="H194" s="1292" t="s">
        <v>291</v>
      </c>
      <c r="I194" s="1293" t="s">
        <v>291</v>
      </c>
      <c r="J194" s="1294"/>
      <c r="K194" s="50"/>
      <c r="L194" s="50"/>
      <c r="M194" s="75"/>
      <c r="N194" s="71"/>
      <c r="O194" s="71"/>
      <c r="P194" s="642" t="s">
        <v>294</v>
      </c>
      <c r="Q194" s="643" t="s">
        <v>294</v>
      </c>
      <c r="R194" s="644" t="s">
        <v>294</v>
      </c>
      <c r="S194" s="95" t="s">
        <v>153</v>
      </c>
      <c r="T194" s="82" t="s">
        <v>58</v>
      </c>
      <c r="U194" s="337">
        <v>1</v>
      </c>
      <c r="V194" s="175">
        <v>100</v>
      </c>
      <c r="W194" s="176">
        <v>0</v>
      </c>
      <c r="X194" s="286">
        <v>0</v>
      </c>
      <c r="Y194" s="287">
        <f t="shared" si="275"/>
        <v>0</v>
      </c>
      <c r="AA194" s="285">
        <v>0</v>
      </c>
      <c r="AB194" s="285">
        <v>0</v>
      </c>
      <c r="AC194" s="286">
        <v>0</v>
      </c>
      <c r="AD194" s="287">
        <f t="shared" si="271"/>
        <v>0</v>
      </c>
      <c r="AE194" s="285">
        <v>0</v>
      </c>
      <c r="AF194" s="285">
        <v>0</v>
      </c>
      <c r="AG194" s="286">
        <v>0</v>
      </c>
      <c r="AH194" s="287">
        <f t="shared" si="272"/>
        <v>0</v>
      </c>
      <c r="AI194" s="285">
        <v>100</v>
      </c>
      <c r="AJ194" s="285">
        <v>0</v>
      </c>
      <c r="AK194" s="286">
        <v>0</v>
      </c>
      <c r="AL194" s="287">
        <f t="shared" si="273"/>
        <v>0</v>
      </c>
      <c r="AM194" s="285">
        <v>0</v>
      </c>
      <c r="AN194" s="285">
        <v>0</v>
      </c>
      <c r="AO194" s="286">
        <v>0</v>
      </c>
      <c r="AP194" s="287">
        <f t="shared" si="274"/>
        <v>0</v>
      </c>
    </row>
    <row r="195" spans="1:42" s="49" customFormat="1" ht="318.75" customHeight="1">
      <c r="A195" s="103" t="s">
        <v>255</v>
      </c>
      <c r="B195" s="634" t="s">
        <v>295</v>
      </c>
      <c r="C195" s="634"/>
      <c r="D195" s="104" t="s">
        <v>93</v>
      </c>
      <c r="E195" s="105" t="s">
        <v>298</v>
      </c>
      <c r="F195" s="908" t="s">
        <v>240</v>
      </c>
      <c r="G195" s="909"/>
      <c r="H195" s="1292" t="s">
        <v>292</v>
      </c>
      <c r="I195" s="1293" t="s">
        <v>292</v>
      </c>
      <c r="J195" s="1294"/>
      <c r="K195" s="50"/>
      <c r="L195" s="50"/>
      <c r="M195" s="75"/>
      <c r="N195" s="71"/>
      <c r="O195" s="71"/>
      <c r="P195" s="642" t="s">
        <v>281</v>
      </c>
      <c r="Q195" s="643" t="s">
        <v>281</v>
      </c>
      <c r="R195" s="644" t="s">
        <v>281</v>
      </c>
      <c r="S195" s="95" t="s">
        <v>153</v>
      </c>
      <c r="T195" s="82" t="s">
        <v>58</v>
      </c>
      <c r="U195" s="337">
        <v>1</v>
      </c>
      <c r="V195" s="175">
        <v>100</v>
      </c>
      <c r="W195" s="176">
        <f>AF195</f>
        <v>45</v>
      </c>
      <c r="X195" s="444">
        <f>W195/V195</f>
        <v>0.45</v>
      </c>
      <c r="Y195" s="287">
        <f t="shared" si="275"/>
        <v>0.45</v>
      </c>
      <c r="AA195" s="285">
        <v>20</v>
      </c>
      <c r="AB195" s="285">
        <v>0</v>
      </c>
      <c r="AC195" s="286">
        <v>0</v>
      </c>
      <c r="AD195" s="287">
        <f t="shared" si="271"/>
        <v>0</v>
      </c>
      <c r="AE195" s="285">
        <v>45</v>
      </c>
      <c r="AF195" s="285">
        <v>45</v>
      </c>
      <c r="AG195" s="444">
        <f>AF195/AE195</f>
        <v>1</v>
      </c>
      <c r="AH195" s="287">
        <f t="shared" si="272"/>
        <v>1</v>
      </c>
      <c r="AI195" s="285">
        <v>65</v>
      </c>
      <c r="AJ195" s="285">
        <v>0</v>
      </c>
      <c r="AK195" s="286">
        <v>0</v>
      </c>
      <c r="AL195" s="287">
        <f t="shared" si="273"/>
        <v>0</v>
      </c>
      <c r="AM195" s="285">
        <v>100</v>
      </c>
      <c r="AN195" s="285">
        <v>0</v>
      </c>
      <c r="AO195" s="286">
        <v>0</v>
      </c>
      <c r="AP195" s="287">
        <f t="shared" si="274"/>
        <v>0</v>
      </c>
    </row>
    <row r="196" spans="1:42" s="49" customFormat="1" ht="354.75" customHeight="1">
      <c r="A196" s="103" t="s">
        <v>255</v>
      </c>
      <c r="B196" s="1290" t="s">
        <v>271</v>
      </c>
      <c r="C196" s="1291"/>
      <c r="D196" s="109" t="s">
        <v>93</v>
      </c>
      <c r="E196" s="105" t="s">
        <v>282</v>
      </c>
      <c r="F196" s="908" t="s">
        <v>240</v>
      </c>
      <c r="G196" s="909"/>
      <c r="H196" s="1292" t="s">
        <v>789</v>
      </c>
      <c r="I196" s="1293"/>
      <c r="J196" s="1294"/>
      <c r="K196" s="50"/>
      <c r="L196" s="50"/>
      <c r="M196" s="75"/>
      <c r="N196" s="71"/>
      <c r="O196" s="71"/>
      <c r="P196" s="642" t="s">
        <v>277</v>
      </c>
      <c r="Q196" s="643" t="s">
        <v>277</v>
      </c>
      <c r="R196" s="644" t="s">
        <v>277</v>
      </c>
      <c r="S196" s="95" t="s">
        <v>153</v>
      </c>
      <c r="T196" s="82" t="s">
        <v>58</v>
      </c>
      <c r="U196" s="337">
        <v>1</v>
      </c>
      <c r="V196" s="175">
        <v>100</v>
      </c>
      <c r="W196" s="176">
        <v>0</v>
      </c>
      <c r="X196" s="286">
        <v>0</v>
      </c>
      <c r="Y196" s="287">
        <f t="shared" si="275"/>
        <v>0</v>
      </c>
      <c r="AA196" s="285">
        <v>0</v>
      </c>
      <c r="AB196" s="285">
        <v>0</v>
      </c>
      <c r="AC196" s="286">
        <v>0</v>
      </c>
      <c r="AD196" s="287">
        <f t="shared" si="271"/>
        <v>0</v>
      </c>
      <c r="AE196" s="285">
        <v>40</v>
      </c>
      <c r="AF196" s="285">
        <v>0</v>
      </c>
      <c r="AG196" s="286">
        <v>0</v>
      </c>
      <c r="AH196" s="287">
        <f t="shared" si="272"/>
        <v>0</v>
      </c>
      <c r="AI196" s="285">
        <v>80</v>
      </c>
      <c r="AJ196" s="285">
        <v>0</v>
      </c>
      <c r="AK196" s="286">
        <v>0</v>
      </c>
      <c r="AL196" s="287">
        <f t="shared" si="273"/>
        <v>0</v>
      </c>
      <c r="AM196" s="285">
        <v>100</v>
      </c>
      <c r="AN196" s="285">
        <v>0</v>
      </c>
      <c r="AO196" s="286">
        <v>0</v>
      </c>
      <c r="AP196" s="287">
        <f t="shared" si="274"/>
        <v>0</v>
      </c>
    </row>
    <row r="197" spans="1:42" s="49" customFormat="1" ht="407.25" customHeight="1">
      <c r="A197" s="103" t="s">
        <v>255</v>
      </c>
      <c r="B197" s="1290" t="s">
        <v>271</v>
      </c>
      <c r="C197" s="1291"/>
      <c r="D197" s="109" t="s">
        <v>93</v>
      </c>
      <c r="E197" s="105" t="s">
        <v>283</v>
      </c>
      <c r="F197" s="908" t="s">
        <v>240</v>
      </c>
      <c r="G197" s="909"/>
      <c r="H197" s="1292" t="s">
        <v>790</v>
      </c>
      <c r="I197" s="1293" t="s">
        <v>273</v>
      </c>
      <c r="J197" s="1294"/>
      <c r="K197" s="50"/>
      <c r="L197" s="50"/>
      <c r="M197" s="75"/>
      <c r="N197" s="71"/>
      <c r="O197" s="71"/>
      <c r="P197" s="642" t="s">
        <v>278</v>
      </c>
      <c r="Q197" s="643" t="s">
        <v>278</v>
      </c>
      <c r="R197" s="644" t="s">
        <v>278</v>
      </c>
      <c r="S197" s="95" t="s">
        <v>153</v>
      </c>
      <c r="T197" s="82" t="s">
        <v>58</v>
      </c>
      <c r="U197" s="337">
        <v>1</v>
      </c>
      <c r="V197" s="601">
        <v>100</v>
      </c>
      <c r="W197" s="176">
        <f>AF197</f>
        <v>50</v>
      </c>
      <c r="X197" s="444">
        <f>W197/V197</f>
        <v>0.5</v>
      </c>
      <c r="Y197" s="287">
        <f t="shared" si="275"/>
        <v>0.5</v>
      </c>
      <c r="AA197" s="285">
        <v>0</v>
      </c>
      <c r="AB197" s="285">
        <v>0</v>
      </c>
      <c r="AC197" s="286">
        <v>0</v>
      </c>
      <c r="AD197" s="287">
        <f t="shared" si="271"/>
        <v>0</v>
      </c>
      <c r="AE197" s="285">
        <v>50</v>
      </c>
      <c r="AF197" s="285">
        <v>50</v>
      </c>
      <c r="AG197" s="444">
        <f>AF197/AE197</f>
        <v>1</v>
      </c>
      <c r="AH197" s="287">
        <f t="shared" si="272"/>
        <v>1</v>
      </c>
      <c r="AI197" s="285">
        <v>80</v>
      </c>
      <c r="AJ197" s="285">
        <v>0</v>
      </c>
      <c r="AK197" s="286">
        <v>0</v>
      </c>
      <c r="AL197" s="287">
        <f t="shared" si="273"/>
        <v>0</v>
      </c>
      <c r="AM197" s="285">
        <v>100</v>
      </c>
      <c r="AN197" s="285">
        <v>0</v>
      </c>
      <c r="AO197" s="286">
        <v>0</v>
      </c>
      <c r="AP197" s="287">
        <f t="shared" si="274"/>
        <v>0</v>
      </c>
    </row>
    <row r="198" spans="1:42" s="49" customFormat="1" ht="389.25" customHeight="1">
      <c r="A198" s="103" t="s">
        <v>255</v>
      </c>
      <c r="B198" s="1290" t="s">
        <v>271</v>
      </c>
      <c r="C198" s="1291"/>
      <c r="D198" s="109" t="s">
        <v>93</v>
      </c>
      <c r="E198" s="105" t="s">
        <v>284</v>
      </c>
      <c r="F198" s="908" t="s">
        <v>241</v>
      </c>
      <c r="G198" s="909"/>
      <c r="H198" s="1292" t="s">
        <v>274</v>
      </c>
      <c r="I198" s="1293" t="s">
        <v>274</v>
      </c>
      <c r="J198" s="1294"/>
      <c r="K198" s="50"/>
      <c r="L198" s="50"/>
      <c r="M198" s="75"/>
      <c r="N198" s="71"/>
      <c r="O198" s="71"/>
      <c r="P198" s="642" t="s">
        <v>279</v>
      </c>
      <c r="Q198" s="643" t="s">
        <v>279</v>
      </c>
      <c r="R198" s="644" t="s">
        <v>279</v>
      </c>
      <c r="S198" s="95" t="s">
        <v>153</v>
      </c>
      <c r="T198" s="82" t="s">
        <v>58</v>
      </c>
      <c r="U198" s="337">
        <v>1</v>
      </c>
      <c r="V198" s="175">
        <v>100</v>
      </c>
      <c r="W198" s="176">
        <v>0</v>
      </c>
      <c r="X198" s="286">
        <v>0</v>
      </c>
      <c r="Y198" s="287">
        <f t="shared" si="275"/>
        <v>0</v>
      </c>
      <c r="AA198" s="285">
        <v>0</v>
      </c>
      <c r="AB198" s="285">
        <v>0</v>
      </c>
      <c r="AC198" s="286">
        <v>0</v>
      </c>
      <c r="AD198" s="287">
        <f t="shared" si="271"/>
        <v>0</v>
      </c>
      <c r="AE198" s="285">
        <v>40</v>
      </c>
      <c r="AF198" s="285">
        <v>0</v>
      </c>
      <c r="AG198" s="286">
        <v>0</v>
      </c>
      <c r="AH198" s="287">
        <f t="shared" si="272"/>
        <v>0</v>
      </c>
      <c r="AI198" s="285">
        <v>80</v>
      </c>
      <c r="AJ198" s="285">
        <v>0</v>
      </c>
      <c r="AK198" s="286">
        <v>0</v>
      </c>
      <c r="AL198" s="287">
        <f t="shared" si="273"/>
        <v>0</v>
      </c>
      <c r="AM198" s="285">
        <v>100</v>
      </c>
      <c r="AN198" s="285">
        <v>0</v>
      </c>
      <c r="AO198" s="286">
        <v>0</v>
      </c>
      <c r="AP198" s="287">
        <f t="shared" si="274"/>
        <v>0</v>
      </c>
    </row>
    <row r="199" spans="1:42" s="49" customFormat="1" ht="307.5" customHeight="1">
      <c r="A199" s="103" t="s">
        <v>255</v>
      </c>
      <c r="B199" s="1290" t="s">
        <v>271</v>
      </c>
      <c r="C199" s="1291"/>
      <c r="D199" s="109" t="s">
        <v>93</v>
      </c>
      <c r="E199" s="105" t="s">
        <v>285</v>
      </c>
      <c r="F199" s="908" t="s">
        <v>240</v>
      </c>
      <c r="G199" s="909"/>
      <c r="H199" s="1292" t="s">
        <v>275</v>
      </c>
      <c r="I199" s="1293" t="s">
        <v>275</v>
      </c>
      <c r="J199" s="1294"/>
      <c r="K199" s="50"/>
      <c r="L199" s="50"/>
      <c r="M199" s="75"/>
      <c r="N199" s="71"/>
      <c r="O199" s="71"/>
      <c r="P199" s="642" t="s">
        <v>280</v>
      </c>
      <c r="Q199" s="643" t="s">
        <v>280</v>
      </c>
      <c r="R199" s="644" t="s">
        <v>280</v>
      </c>
      <c r="S199" s="95" t="s">
        <v>153</v>
      </c>
      <c r="T199" s="82" t="s">
        <v>58</v>
      </c>
      <c r="U199" s="337">
        <v>1</v>
      </c>
      <c r="V199" s="175">
        <v>100</v>
      </c>
      <c r="W199" s="176">
        <v>0</v>
      </c>
      <c r="X199" s="286">
        <v>0</v>
      </c>
      <c r="Y199" s="287">
        <f t="shared" si="275"/>
        <v>0</v>
      </c>
      <c r="AA199" s="285">
        <v>0</v>
      </c>
      <c r="AB199" s="285">
        <v>0</v>
      </c>
      <c r="AC199" s="286">
        <v>0</v>
      </c>
      <c r="AD199" s="287">
        <f t="shared" si="271"/>
        <v>0</v>
      </c>
      <c r="AE199" s="285">
        <v>40</v>
      </c>
      <c r="AF199" s="285">
        <v>0</v>
      </c>
      <c r="AG199" s="286">
        <v>0</v>
      </c>
      <c r="AH199" s="287">
        <f t="shared" si="272"/>
        <v>0</v>
      </c>
      <c r="AI199" s="285">
        <v>80</v>
      </c>
      <c r="AJ199" s="285">
        <v>0</v>
      </c>
      <c r="AK199" s="286">
        <v>0</v>
      </c>
      <c r="AL199" s="287">
        <f t="shared" si="273"/>
        <v>0</v>
      </c>
      <c r="AM199" s="285">
        <v>100</v>
      </c>
      <c r="AN199" s="285">
        <v>0</v>
      </c>
      <c r="AO199" s="286">
        <v>0</v>
      </c>
      <c r="AP199" s="287">
        <f t="shared" si="274"/>
        <v>0</v>
      </c>
    </row>
    <row r="200" spans="1:42" s="49" customFormat="1" ht="288.75" customHeight="1">
      <c r="A200" s="103" t="s">
        <v>255</v>
      </c>
      <c r="B200" s="1290" t="s">
        <v>271</v>
      </c>
      <c r="C200" s="1291"/>
      <c r="D200" s="109" t="s">
        <v>93</v>
      </c>
      <c r="E200" s="105" t="s">
        <v>286</v>
      </c>
      <c r="F200" s="908" t="s">
        <v>241</v>
      </c>
      <c r="G200" s="909"/>
      <c r="H200" s="1292" t="s">
        <v>276</v>
      </c>
      <c r="I200" s="1293" t="s">
        <v>276</v>
      </c>
      <c r="J200" s="1294"/>
      <c r="K200" s="50"/>
      <c r="L200" s="50"/>
      <c r="M200" s="75"/>
      <c r="N200" s="71"/>
      <c r="O200" s="71"/>
      <c r="P200" s="642" t="s">
        <v>277</v>
      </c>
      <c r="Q200" s="643" t="s">
        <v>277</v>
      </c>
      <c r="R200" s="644" t="s">
        <v>277</v>
      </c>
      <c r="S200" s="95" t="s">
        <v>153</v>
      </c>
      <c r="T200" s="82" t="s">
        <v>58</v>
      </c>
      <c r="U200" s="337">
        <v>1</v>
      </c>
      <c r="V200" s="175">
        <v>100</v>
      </c>
      <c r="W200" s="176">
        <v>0</v>
      </c>
      <c r="X200" s="286">
        <v>0</v>
      </c>
      <c r="Y200" s="287">
        <f t="shared" si="275"/>
        <v>0</v>
      </c>
      <c r="AA200" s="285">
        <v>0</v>
      </c>
      <c r="AB200" s="285">
        <v>0</v>
      </c>
      <c r="AC200" s="286">
        <v>0</v>
      </c>
      <c r="AD200" s="287">
        <f t="shared" si="271"/>
        <v>0</v>
      </c>
      <c r="AE200" s="285">
        <v>40</v>
      </c>
      <c r="AF200" s="285">
        <v>0</v>
      </c>
      <c r="AG200" s="286">
        <v>0</v>
      </c>
      <c r="AH200" s="287">
        <f t="shared" si="272"/>
        <v>0</v>
      </c>
      <c r="AI200" s="285">
        <v>80</v>
      </c>
      <c r="AJ200" s="285">
        <v>0</v>
      </c>
      <c r="AK200" s="286">
        <v>0</v>
      </c>
      <c r="AL200" s="287">
        <f t="shared" si="273"/>
        <v>0</v>
      </c>
      <c r="AM200" s="285">
        <v>100</v>
      </c>
      <c r="AN200" s="285">
        <v>0</v>
      </c>
      <c r="AO200" s="286">
        <v>0</v>
      </c>
      <c r="AP200" s="287">
        <f t="shared" si="274"/>
        <v>0</v>
      </c>
    </row>
    <row r="201" spans="1:42" s="49" customFormat="1" ht="357" customHeight="1">
      <c r="A201" s="103" t="s">
        <v>255</v>
      </c>
      <c r="B201" s="1290" t="s">
        <v>288</v>
      </c>
      <c r="C201" s="1291"/>
      <c r="D201" s="109" t="s">
        <v>93</v>
      </c>
      <c r="E201" s="105" t="s">
        <v>286</v>
      </c>
      <c r="F201" s="908" t="s">
        <v>240</v>
      </c>
      <c r="G201" s="909"/>
      <c r="H201" s="1292" t="s">
        <v>113</v>
      </c>
      <c r="I201" s="1293"/>
      <c r="J201" s="1294"/>
      <c r="K201" s="50"/>
      <c r="L201" s="50"/>
      <c r="M201" s="75"/>
      <c r="N201" s="71"/>
      <c r="O201" s="71"/>
      <c r="P201" s="642" t="s">
        <v>287</v>
      </c>
      <c r="Q201" s="643"/>
      <c r="R201" s="644"/>
      <c r="S201" s="95" t="s">
        <v>153</v>
      </c>
      <c r="T201" s="82" t="s">
        <v>58</v>
      </c>
      <c r="U201" s="337">
        <v>1</v>
      </c>
      <c r="V201" s="175">
        <v>100</v>
      </c>
      <c r="W201" s="176">
        <v>0</v>
      </c>
      <c r="X201" s="286">
        <v>0</v>
      </c>
      <c r="Y201" s="287">
        <f t="shared" si="275"/>
        <v>0</v>
      </c>
      <c r="AA201" s="285">
        <v>0</v>
      </c>
      <c r="AB201" s="285">
        <v>0</v>
      </c>
      <c r="AC201" s="286">
        <v>0</v>
      </c>
      <c r="AD201" s="287">
        <f t="shared" si="271"/>
        <v>0</v>
      </c>
      <c r="AE201" s="285">
        <v>30</v>
      </c>
      <c r="AF201" s="285">
        <v>0</v>
      </c>
      <c r="AG201" s="286">
        <v>0</v>
      </c>
      <c r="AH201" s="287">
        <f t="shared" si="272"/>
        <v>0</v>
      </c>
      <c r="AI201" s="285">
        <v>70</v>
      </c>
      <c r="AJ201" s="285">
        <v>0</v>
      </c>
      <c r="AK201" s="286">
        <v>0</v>
      </c>
      <c r="AL201" s="287">
        <f t="shared" si="273"/>
        <v>0</v>
      </c>
      <c r="AM201" s="285">
        <v>100</v>
      </c>
      <c r="AN201" s="285">
        <v>0</v>
      </c>
      <c r="AO201" s="286">
        <v>0</v>
      </c>
      <c r="AP201" s="287">
        <f t="shared" si="274"/>
        <v>0</v>
      </c>
    </row>
    <row r="202" spans="1:42" s="49" customFormat="1" ht="387" customHeight="1">
      <c r="A202" s="103" t="s">
        <v>255</v>
      </c>
      <c r="B202" s="1290" t="s">
        <v>289</v>
      </c>
      <c r="C202" s="1291"/>
      <c r="D202" s="109" t="s">
        <v>93</v>
      </c>
      <c r="E202" s="105" t="s">
        <v>286</v>
      </c>
      <c r="F202" s="908" t="s">
        <v>240</v>
      </c>
      <c r="G202" s="909"/>
      <c r="H202" s="1292" t="s">
        <v>122</v>
      </c>
      <c r="I202" s="1293"/>
      <c r="J202" s="1294"/>
      <c r="K202" s="50"/>
      <c r="L202" s="50"/>
      <c r="M202" s="75"/>
      <c r="N202" s="71"/>
      <c r="O202" s="71"/>
      <c r="P202" s="642" t="s">
        <v>125</v>
      </c>
      <c r="Q202" s="643"/>
      <c r="R202" s="644"/>
      <c r="S202" s="95" t="s">
        <v>153</v>
      </c>
      <c r="T202" s="82" t="s">
        <v>58</v>
      </c>
      <c r="U202" s="337">
        <v>1</v>
      </c>
      <c r="V202" s="175">
        <v>100</v>
      </c>
      <c r="W202" s="176">
        <v>0</v>
      </c>
      <c r="X202" s="286">
        <v>0</v>
      </c>
      <c r="Y202" s="287">
        <f t="shared" si="275"/>
        <v>0</v>
      </c>
      <c r="AA202" s="285">
        <v>0</v>
      </c>
      <c r="AB202" s="285">
        <v>0</v>
      </c>
      <c r="AC202" s="286">
        <v>0</v>
      </c>
      <c r="AD202" s="287">
        <f t="shared" si="271"/>
        <v>0</v>
      </c>
      <c r="AE202" s="285">
        <v>100</v>
      </c>
      <c r="AF202" s="285">
        <v>0</v>
      </c>
      <c r="AG202" s="286">
        <v>0</v>
      </c>
      <c r="AH202" s="287">
        <f t="shared" si="272"/>
        <v>0</v>
      </c>
      <c r="AI202" s="285">
        <v>0</v>
      </c>
      <c r="AJ202" s="285">
        <v>0</v>
      </c>
      <c r="AK202" s="286">
        <v>0</v>
      </c>
      <c r="AL202" s="287">
        <f t="shared" si="273"/>
        <v>0</v>
      </c>
      <c r="AM202" s="285">
        <v>0</v>
      </c>
      <c r="AN202" s="285">
        <v>0</v>
      </c>
      <c r="AO202" s="286">
        <v>0</v>
      </c>
      <c r="AP202" s="287">
        <f t="shared" si="274"/>
        <v>0</v>
      </c>
    </row>
    <row r="203" spans="1:42" s="49" customFormat="1" ht="359.25" customHeight="1">
      <c r="A203" s="103" t="s">
        <v>255</v>
      </c>
      <c r="B203" s="1290" t="s">
        <v>299</v>
      </c>
      <c r="C203" s="1291"/>
      <c r="D203" s="109" t="s">
        <v>93</v>
      </c>
      <c r="E203" s="105" t="s">
        <v>286</v>
      </c>
      <c r="F203" s="908" t="s">
        <v>241</v>
      </c>
      <c r="G203" s="909"/>
      <c r="H203" s="1292" t="s">
        <v>300</v>
      </c>
      <c r="I203" s="1293"/>
      <c r="J203" s="1294"/>
      <c r="K203" s="50"/>
      <c r="L203" s="50"/>
      <c r="M203" s="75"/>
      <c r="N203" s="71"/>
      <c r="O203" s="71"/>
      <c r="P203" s="642" t="s">
        <v>304</v>
      </c>
      <c r="Q203" s="643"/>
      <c r="R203" s="644"/>
      <c r="S203" s="95" t="s">
        <v>155</v>
      </c>
      <c r="T203" s="82" t="s">
        <v>58</v>
      </c>
      <c r="U203" s="337">
        <v>1</v>
      </c>
      <c r="V203" s="175">
        <v>100</v>
      </c>
      <c r="W203" s="176">
        <v>0</v>
      </c>
      <c r="X203" s="286">
        <v>0</v>
      </c>
      <c r="Y203" s="287">
        <f t="shared" si="275"/>
        <v>0</v>
      </c>
      <c r="AA203" s="285">
        <v>0</v>
      </c>
      <c r="AB203" s="285">
        <v>0</v>
      </c>
      <c r="AC203" s="286">
        <v>0</v>
      </c>
      <c r="AD203" s="287">
        <f t="shared" si="271"/>
        <v>0</v>
      </c>
      <c r="AE203" s="285">
        <v>30</v>
      </c>
      <c r="AF203" s="285">
        <v>0</v>
      </c>
      <c r="AG203" s="286">
        <v>0</v>
      </c>
      <c r="AH203" s="287">
        <f t="shared" si="272"/>
        <v>0</v>
      </c>
      <c r="AI203" s="285">
        <v>70</v>
      </c>
      <c r="AJ203" s="285">
        <v>0</v>
      </c>
      <c r="AK203" s="286">
        <v>0</v>
      </c>
      <c r="AL203" s="287">
        <f t="shared" si="273"/>
        <v>0</v>
      </c>
      <c r="AM203" s="285">
        <v>100</v>
      </c>
      <c r="AN203" s="285">
        <v>0</v>
      </c>
      <c r="AO203" s="286">
        <v>0</v>
      </c>
      <c r="AP203" s="287">
        <f t="shared" si="274"/>
        <v>0</v>
      </c>
    </row>
    <row r="204" spans="1:42" s="49" customFormat="1" ht="402.75" customHeight="1">
      <c r="A204" s="103" t="s">
        <v>255</v>
      </c>
      <c r="B204" s="1290" t="s">
        <v>299</v>
      </c>
      <c r="C204" s="1291"/>
      <c r="D204" s="109" t="s">
        <v>93</v>
      </c>
      <c r="E204" s="105" t="s">
        <v>286</v>
      </c>
      <c r="F204" s="908" t="s">
        <v>241</v>
      </c>
      <c r="G204" s="909"/>
      <c r="H204" s="1292" t="s">
        <v>301</v>
      </c>
      <c r="I204" s="1293"/>
      <c r="J204" s="1294"/>
      <c r="K204" s="50"/>
      <c r="L204" s="50"/>
      <c r="M204" s="75"/>
      <c r="N204" s="71"/>
      <c r="O204" s="71"/>
      <c r="P204" s="642" t="s">
        <v>304</v>
      </c>
      <c r="Q204" s="643"/>
      <c r="R204" s="644"/>
      <c r="S204" s="95" t="s">
        <v>155</v>
      </c>
      <c r="T204" s="82" t="s">
        <v>58</v>
      </c>
      <c r="U204" s="337">
        <v>1</v>
      </c>
      <c r="V204" s="175">
        <v>100</v>
      </c>
      <c r="W204" s="176">
        <v>0</v>
      </c>
      <c r="X204" s="286">
        <v>0</v>
      </c>
      <c r="Y204" s="287">
        <f t="shared" si="275"/>
        <v>0</v>
      </c>
      <c r="AA204" s="285">
        <v>0</v>
      </c>
      <c r="AB204" s="285">
        <v>0</v>
      </c>
      <c r="AC204" s="286">
        <v>0</v>
      </c>
      <c r="AD204" s="287">
        <f t="shared" si="271"/>
        <v>0</v>
      </c>
      <c r="AE204" s="285">
        <v>30</v>
      </c>
      <c r="AF204" s="285">
        <v>0</v>
      </c>
      <c r="AG204" s="286">
        <v>0</v>
      </c>
      <c r="AH204" s="287">
        <f t="shared" si="272"/>
        <v>0</v>
      </c>
      <c r="AI204" s="285">
        <v>70</v>
      </c>
      <c r="AJ204" s="285">
        <v>0</v>
      </c>
      <c r="AK204" s="286">
        <v>0</v>
      </c>
      <c r="AL204" s="287">
        <f t="shared" si="273"/>
        <v>0</v>
      </c>
      <c r="AM204" s="285">
        <v>100</v>
      </c>
      <c r="AN204" s="285">
        <v>0</v>
      </c>
      <c r="AO204" s="286">
        <v>0</v>
      </c>
      <c r="AP204" s="287">
        <f t="shared" si="274"/>
        <v>0</v>
      </c>
    </row>
    <row r="205" spans="1:42" s="49" customFormat="1" ht="307.5" customHeight="1">
      <c r="A205" s="103" t="s">
        <v>255</v>
      </c>
      <c r="B205" s="1290" t="s">
        <v>299</v>
      </c>
      <c r="C205" s="1291"/>
      <c r="D205" s="109" t="s">
        <v>93</v>
      </c>
      <c r="E205" s="105" t="s">
        <v>286</v>
      </c>
      <c r="F205" s="908" t="s">
        <v>241</v>
      </c>
      <c r="G205" s="909"/>
      <c r="H205" s="1292" t="s">
        <v>302</v>
      </c>
      <c r="I205" s="1293"/>
      <c r="J205" s="1294"/>
      <c r="K205" s="50"/>
      <c r="L205" s="50"/>
      <c r="M205" s="75"/>
      <c r="N205" s="71"/>
      <c r="O205" s="71"/>
      <c r="P205" s="642" t="s">
        <v>304</v>
      </c>
      <c r="Q205" s="643"/>
      <c r="R205" s="644"/>
      <c r="S205" s="95" t="s">
        <v>155</v>
      </c>
      <c r="T205" s="82" t="s">
        <v>58</v>
      </c>
      <c r="U205" s="337">
        <v>1</v>
      </c>
      <c r="V205" s="175">
        <v>100</v>
      </c>
      <c r="W205" s="176">
        <v>0</v>
      </c>
      <c r="X205" s="286">
        <v>0</v>
      </c>
      <c r="Y205" s="287">
        <f t="shared" si="275"/>
        <v>0</v>
      </c>
      <c r="AA205" s="285">
        <v>0</v>
      </c>
      <c r="AB205" s="285">
        <v>0</v>
      </c>
      <c r="AC205" s="286">
        <v>0</v>
      </c>
      <c r="AD205" s="287">
        <f t="shared" si="271"/>
        <v>0</v>
      </c>
      <c r="AE205" s="285">
        <v>30</v>
      </c>
      <c r="AF205" s="285">
        <v>0</v>
      </c>
      <c r="AG205" s="286">
        <v>0</v>
      </c>
      <c r="AH205" s="287">
        <f t="shared" si="272"/>
        <v>0</v>
      </c>
      <c r="AI205" s="285">
        <v>70</v>
      </c>
      <c r="AJ205" s="285">
        <v>0</v>
      </c>
      <c r="AK205" s="286">
        <v>0</v>
      </c>
      <c r="AL205" s="287">
        <f t="shared" si="273"/>
        <v>0</v>
      </c>
      <c r="AM205" s="285">
        <v>100</v>
      </c>
      <c r="AN205" s="285">
        <v>0</v>
      </c>
      <c r="AO205" s="286">
        <v>0</v>
      </c>
      <c r="AP205" s="287">
        <f t="shared" si="274"/>
        <v>0</v>
      </c>
    </row>
    <row r="206" spans="1:42" s="49" customFormat="1" ht="402.75" customHeight="1">
      <c r="A206" s="103" t="s">
        <v>255</v>
      </c>
      <c r="B206" s="1290" t="s">
        <v>299</v>
      </c>
      <c r="C206" s="1291"/>
      <c r="D206" s="109" t="s">
        <v>93</v>
      </c>
      <c r="E206" s="105" t="s">
        <v>286</v>
      </c>
      <c r="F206" s="908" t="s">
        <v>241</v>
      </c>
      <c r="G206" s="909"/>
      <c r="H206" s="1292" t="s">
        <v>303</v>
      </c>
      <c r="I206" s="1293"/>
      <c r="J206" s="1294"/>
      <c r="K206" s="50"/>
      <c r="L206" s="50"/>
      <c r="M206" s="75"/>
      <c r="N206" s="71"/>
      <c r="O206" s="71"/>
      <c r="P206" s="642" t="s">
        <v>304</v>
      </c>
      <c r="Q206" s="643"/>
      <c r="R206" s="644"/>
      <c r="S206" s="95" t="s">
        <v>155</v>
      </c>
      <c r="T206" s="82" t="s">
        <v>58</v>
      </c>
      <c r="U206" s="337">
        <v>1</v>
      </c>
      <c r="V206" s="175">
        <v>100</v>
      </c>
      <c r="W206" s="176">
        <v>0</v>
      </c>
      <c r="X206" s="286">
        <v>0</v>
      </c>
      <c r="Y206" s="287">
        <f t="shared" si="275"/>
        <v>0</v>
      </c>
      <c r="AA206" s="285">
        <v>0</v>
      </c>
      <c r="AB206" s="285">
        <v>0</v>
      </c>
      <c r="AC206" s="286">
        <v>0</v>
      </c>
      <c r="AD206" s="287">
        <f t="shared" si="271"/>
        <v>0</v>
      </c>
      <c r="AE206" s="285">
        <v>40</v>
      </c>
      <c r="AF206" s="285">
        <v>0</v>
      </c>
      <c r="AG206" s="286">
        <v>0</v>
      </c>
      <c r="AH206" s="287">
        <f t="shared" si="272"/>
        <v>0</v>
      </c>
      <c r="AI206" s="285">
        <v>80</v>
      </c>
      <c r="AJ206" s="285">
        <v>0</v>
      </c>
      <c r="AK206" s="286">
        <v>0</v>
      </c>
      <c r="AL206" s="287">
        <f t="shared" si="273"/>
        <v>0</v>
      </c>
      <c r="AM206" s="285">
        <v>100</v>
      </c>
      <c r="AN206" s="285">
        <v>0</v>
      </c>
      <c r="AO206" s="286">
        <v>0</v>
      </c>
      <c r="AP206" s="287">
        <f t="shared" si="274"/>
        <v>0</v>
      </c>
    </row>
    <row r="207" spans="1:42" s="49" customFormat="1" ht="243" customHeight="1">
      <c r="A207" s="103" t="s">
        <v>255</v>
      </c>
      <c r="B207" s="1290" t="s">
        <v>299</v>
      </c>
      <c r="C207" s="1291"/>
      <c r="D207" s="109" t="s">
        <v>93</v>
      </c>
      <c r="E207" s="105" t="s">
        <v>286</v>
      </c>
      <c r="F207" s="908" t="s">
        <v>241</v>
      </c>
      <c r="G207" s="909"/>
      <c r="H207" s="1292" t="s">
        <v>791</v>
      </c>
      <c r="I207" s="1293"/>
      <c r="J207" s="1294"/>
      <c r="K207" s="50"/>
      <c r="L207" s="50"/>
      <c r="M207" s="75"/>
      <c r="N207" s="71"/>
      <c r="O207" s="71"/>
      <c r="P207" s="642" t="s">
        <v>305</v>
      </c>
      <c r="Q207" s="643"/>
      <c r="R207" s="644"/>
      <c r="S207" s="95" t="s">
        <v>155</v>
      </c>
      <c r="T207" s="82" t="s">
        <v>58</v>
      </c>
      <c r="U207" s="51">
        <v>1</v>
      </c>
      <c r="V207" s="175" t="s">
        <v>336</v>
      </c>
      <c r="W207" s="176">
        <v>0</v>
      </c>
      <c r="X207" s="286">
        <v>0</v>
      </c>
      <c r="Y207" s="287">
        <f t="shared" si="275"/>
        <v>0</v>
      </c>
      <c r="AA207" s="285" t="s">
        <v>336</v>
      </c>
      <c r="AB207" s="285">
        <v>0</v>
      </c>
      <c r="AC207" s="286">
        <v>0</v>
      </c>
      <c r="AD207" s="287">
        <f t="shared" si="271"/>
        <v>0</v>
      </c>
      <c r="AE207" s="285" t="s">
        <v>336</v>
      </c>
      <c r="AF207" s="285">
        <v>0</v>
      </c>
      <c r="AG207" s="286">
        <v>0</v>
      </c>
      <c r="AH207" s="287">
        <f t="shared" si="272"/>
        <v>0</v>
      </c>
      <c r="AI207" s="285" t="s">
        <v>336</v>
      </c>
      <c r="AJ207" s="285">
        <v>0</v>
      </c>
      <c r="AK207" s="286">
        <v>0</v>
      </c>
      <c r="AL207" s="287">
        <f t="shared" si="273"/>
        <v>0</v>
      </c>
      <c r="AM207" s="285" t="s">
        <v>336</v>
      </c>
      <c r="AN207" s="285">
        <v>0</v>
      </c>
      <c r="AO207" s="286">
        <v>0</v>
      </c>
      <c r="AP207" s="287">
        <f t="shared" si="274"/>
        <v>0</v>
      </c>
    </row>
    <row r="208" spans="1:42" s="49" customFormat="1" ht="390.75" customHeight="1">
      <c r="A208" s="103" t="s">
        <v>255</v>
      </c>
      <c r="B208" s="1290" t="s">
        <v>306</v>
      </c>
      <c r="C208" s="1291"/>
      <c r="D208" s="109" t="s">
        <v>93</v>
      </c>
      <c r="E208" s="105" t="s">
        <v>286</v>
      </c>
      <c r="F208" s="908" t="s">
        <v>241</v>
      </c>
      <c r="G208" s="909"/>
      <c r="H208" s="1292" t="s">
        <v>307</v>
      </c>
      <c r="I208" s="1293"/>
      <c r="J208" s="1294"/>
      <c r="K208" s="50"/>
      <c r="L208" s="50"/>
      <c r="M208" s="75"/>
      <c r="N208" s="71"/>
      <c r="O208" s="71"/>
      <c r="P208" s="642" t="s">
        <v>308</v>
      </c>
      <c r="Q208" s="643"/>
      <c r="R208" s="644"/>
      <c r="S208" s="95" t="s">
        <v>153</v>
      </c>
      <c r="T208" s="82" t="s">
        <v>58</v>
      </c>
      <c r="U208" s="51">
        <v>1</v>
      </c>
      <c r="V208" s="175">
        <v>100</v>
      </c>
      <c r="W208" s="176">
        <v>0</v>
      </c>
      <c r="X208" s="286">
        <v>0</v>
      </c>
      <c r="Y208" s="287">
        <f t="shared" si="275"/>
        <v>0</v>
      </c>
      <c r="AA208" s="285">
        <v>0</v>
      </c>
      <c r="AB208" s="285">
        <v>0</v>
      </c>
      <c r="AC208" s="286">
        <v>0</v>
      </c>
      <c r="AD208" s="287">
        <f t="shared" si="271"/>
        <v>0</v>
      </c>
      <c r="AE208" s="285">
        <v>40</v>
      </c>
      <c r="AF208" s="285">
        <v>0</v>
      </c>
      <c r="AG208" s="286">
        <v>0</v>
      </c>
      <c r="AH208" s="287">
        <f t="shared" si="272"/>
        <v>0</v>
      </c>
      <c r="AI208" s="285">
        <v>80</v>
      </c>
      <c r="AJ208" s="285">
        <v>0</v>
      </c>
      <c r="AK208" s="286">
        <v>0</v>
      </c>
      <c r="AL208" s="287">
        <f t="shared" si="273"/>
        <v>0</v>
      </c>
      <c r="AM208" s="285">
        <v>100</v>
      </c>
      <c r="AN208" s="285">
        <v>0</v>
      </c>
      <c r="AO208" s="286">
        <v>0</v>
      </c>
      <c r="AP208" s="287">
        <f t="shared" si="274"/>
        <v>0</v>
      </c>
    </row>
    <row r="209" spans="1:53" s="49" customFormat="1" ht="409.5" customHeight="1">
      <c r="A209" s="103" t="s">
        <v>255</v>
      </c>
      <c r="B209" s="1290" t="s">
        <v>295</v>
      </c>
      <c r="C209" s="1291"/>
      <c r="D209" s="109" t="s">
        <v>93</v>
      </c>
      <c r="E209" s="105" t="s">
        <v>296</v>
      </c>
      <c r="F209" s="908" t="s">
        <v>792</v>
      </c>
      <c r="G209" s="909"/>
      <c r="H209" s="1292" t="s">
        <v>290</v>
      </c>
      <c r="I209" s="1293" t="s">
        <v>290</v>
      </c>
      <c r="J209" s="1294"/>
      <c r="K209" s="50"/>
      <c r="L209" s="50"/>
      <c r="M209" s="75"/>
      <c r="N209" s="71"/>
      <c r="O209" s="71"/>
      <c r="P209" s="642" t="s">
        <v>293</v>
      </c>
      <c r="Q209" s="643" t="s">
        <v>293</v>
      </c>
      <c r="R209" s="644" t="s">
        <v>293</v>
      </c>
      <c r="S209" s="95" t="s">
        <v>153</v>
      </c>
      <c r="T209" s="82" t="s">
        <v>58</v>
      </c>
      <c r="U209" s="51">
        <v>1</v>
      </c>
      <c r="V209" s="175">
        <v>100</v>
      </c>
      <c r="W209" s="176">
        <v>0</v>
      </c>
      <c r="X209" s="286">
        <v>0</v>
      </c>
      <c r="Y209" s="287">
        <f t="shared" si="275"/>
        <v>0</v>
      </c>
      <c r="AA209" s="285">
        <v>0</v>
      </c>
      <c r="AB209" s="285">
        <v>0</v>
      </c>
      <c r="AC209" s="286">
        <v>0</v>
      </c>
      <c r="AD209" s="287">
        <f t="shared" si="271"/>
        <v>0</v>
      </c>
      <c r="AE209" s="285">
        <v>20</v>
      </c>
      <c r="AF209" s="285">
        <v>0</v>
      </c>
      <c r="AG209" s="286">
        <v>0</v>
      </c>
      <c r="AH209" s="287">
        <f t="shared" si="272"/>
        <v>0</v>
      </c>
      <c r="AI209" s="285">
        <v>70</v>
      </c>
      <c r="AJ209" s="285">
        <v>0</v>
      </c>
      <c r="AK209" s="286">
        <v>0</v>
      </c>
      <c r="AL209" s="287">
        <f t="shared" si="273"/>
        <v>0</v>
      </c>
      <c r="AM209" s="285">
        <v>100</v>
      </c>
      <c r="AN209" s="285">
        <v>0</v>
      </c>
      <c r="AO209" s="286">
        <v>0</v>
      </c>
      <c r="AP209" s="287">
        <f t="shared" si="274"/>
        <v>0</v>
      </c>
    </row>
    <row r="210" spans="1:53" s="49" customFormat="1" ht="409.5" customHeight="1">
      <c r="A210" s="103" t="s">
        <v>255</v>
      </c>
      <c r="B210" s="1290" t="s">
        <v>295</v>
      </c>
      <c r="C210" s="1291"/>
      <c r="D210" s="109" t="s">
        <v>93</v>
      </c>
      <c r="E210" s="105" t="s">
        <v>297</v>
      </c>
      <c r="F210" s="908" t="s">
        <v>240</v>
      </c>
      <c r="G210" s="909"/>
      <c r="H210" s="1292" t="s">
        <v>291</v>
      </c>
      <c r="I210" s="1293" t="s">
        <v>291</v>
      </c>
      <c r="J210" s="1294"/>
      <c r="K210" s="50"/>
      <c r="L210" s="50"/>
      <c r="M210" s="75"/>
      <c r="N210" s="71"/>
      <c r="O210" s="71"/>
      <c r="P210" s="642" t="s">
        <v>294</v>
      </c>
      <c r="Q210" s="643" t="s">
        <v>294</v>
      </c>
      <c r="R210" s="644" t="s">
        <v>294</v>
      </c>
      <c r="S210" s="95" t="s">
        <v>153</v>
      </c>
      <c r="T210" s="82" t="s">
        <v>58</v>
      </c>
      <c r="U210" s="51">
        <v>1</v>
      </c>
      <c r="V210" s="175">
        <v>100</v>
      </c>
      <c r="W210" s="176">
        <v>0</v>
      </c>
      <c r="X210" s="286">
        <v>0</v>
      </c>
      <c r="Y210" s="287">
        <f t="shared" si="275"/>
        <v>0</v>
      </c>
      <c r="AA210" s="285">
        <v>0</v>
      </c>
      <c r="AB210" s="285">
        <v>0</v>
      </c>
      <c r="AC210" s="286">
        <v>0</v>
      </c>
      <c r="AD210" s="287">
        <f t="shared" si="271"/>
        <v>0</v>
      </c>
      <c r="AE210" s="285">
        <v>0</v>
      </c>
      <c r="AF210" s="285">
        <v>0</v>
      </c>
      <c r="AG210" s="286">
        <v>0</v>
      </c>
      <c r="AH210" s="287">
        <f t="shared" si="272"/>
        <v>0</v>
      </c>
      <c r="AI210" s="285">
        <v>50</v>
      </c>
      <c r="AJ210" s="285">
        <v>0</v>
      </c>
      <c r="AK210" s="286">
        <v>0</v>
      </c>
      <c r="AL210" s="287">
        <f t="shared" si="273"/>
        <v>0</v>
      </c>
      <c r="AM210" s="285">
        <v>100</v>
      </c>
      <c r="AN210" s="285">
        <v>0</v>
      </c>
      <c r="AO210" s="286">
        <v>0</v>
      </c>
      <c r="AP210" s="287">
        <f t="shared" si="274"/>
        <v>0</v>
      </c>
    </row>
    <row r="211" spans="1:53" s="49" customFormat="1" ht="408" customHeight="1">
      <c r="A211" s="103" t="s">
        <v>255</v>
      </c>
      <c r="B211" s="1290" t="s">
        <v>295</v>
      </c>
      <c r="C211" s="1291"/>
      <c r="D211" s="109" t="s">
        <v>93</v>
      </c>
      <c r="E211" s="105" t="s">
        <v>298</v>
      </c>
      <c r="F211" s="908" t="s">
        <v>240</v>
      </c>
      <c r="G211" s="909"/>
      <c r="H211" s="1292" t="s">
        <v>292</v>
      </c>
      <c r="I211" s="1293" t="s">
        <v>292</v>
      </c>
      <c r="J211" s="1294"/>
      <c r="K211" s="50"/>
      <c r="L211" s="50"/>
      <c r="M211" s="75"/>
      <c r="N211" s="71"/>
      <c r="O211" s="71"/>
      <c r="P211" s="642" t="s">
        <v>281</v>
      </c>
      <c r="Q211" s="643" t="s">
        <v>281</v>
      </c>
      <c r="R211" s="644" t="s">
        <v>281</v>
      </c>
      <c r="S211" s="95" t="s">
        <v>153</v>
      </c>
      <c r="T211" s="82" t="s">
        <v>58</v>
      </c>
      <c r="U211" s="51">
        <v>1</v>
      </c>
      <c r="V211" s="175">
        <v>100</v>
      </c>
      <c r="W211" s="176">
        <v>0</v>
      </c>
      <c r="X211" s="286">
        <v>0</v>
      </c>
      <c r="Y211" s="287">
        <f t="shared" si="275"/>
        <v>0</v>
      </c>
      <c r="AA211" s="285">
        <v>0</v>
      </c>
      <c r="AB211" s="285">
        <v>0</v>
      </c>
      <c r="AC211" s="286">
        <v>0</v>
      </c>
      <c r="AD211" s="287">
        <f t="shared" si="271"/>
        <v>0</v>
      </c>
      <c r="AE211" s="285">
        <v>40</v>
      </c>
      <c r="AF211" s="285">
        <v>0</v>
      </c>
      <c r="AG211" s="286">
        <v>0</v>
      </c>
      <c r="AH211" s="287">
        <f t="shared" si="272"/>
        <v>0</v>
      </c>
      <c r="AI211" s="285">
        <v>80</v>
      </c>
      <c r="AJ211" s="285">
        <v>0</v>
      </c>
      <c r="AK211" s="286">
        <v>0</v>
      </c>
      <c r="AL211" s="287">
        <f t="shared" si="273"/>
        <v>0</v>
      </c>
      <c r="AM211" s="285">
        <v>100</v>
      </c>
      <c r="AN211" s="285">
        <v>0</v>
      </c>
      <c r="AO211" s="286">
        <v>0</v>
      </c>
      <c r="AP211" s="287">
        <f t="shared" si="274"/>
        <v>0</v>
      </c>
    </row>
    <row r="212" spans="1:53" s="49" customFormat="1" ht="296.25" customHeight="1">
      <c r="A212" s="103" t="s">
        <v>255</v>
      </c>
      <c r="B212" s="1249" t="s">
        <v>1593</v>
      </c>
      <c r="C212" s="1063"/>
      <c r="D212" s="342" t="s">
        <v>534</v>
      </c>
      <c r="E212" s="343" t="s">
        <v>543</v>
      </c>
      <c r="F212" s="1061"/>
      <c r="G212" s="1062"/>
      <c r="H212" s="1061" t="s">
        <v>1594</v>
      </c>
      <c r="I212" s="1062"/>
      <c r="J212" s="1063"/>
      <c r="K212" s="478" t="s">
        <v>1451</v>
      </c>
      <c r="L212" s="50"/>
      <c r="M212" s="477" t="s">
        <v>1528</v>
      </c>
      <c r="N212" s="70"/>
      <c r="O212" s="69"/>
      <c r="P212" s="642" t="s">
        <v>1555</v>
      </c>
      <c r="Q212" s="643"/>
      <c r="R212" s="644"/>
      <c r="S212" s="344" t="s">
        <v>155</v>
      </c>
      <c r="T212" s="336" t="s">
        <v>114</v>
      </c>
      <c r="U212" s="337">
        <v>1</v>
      </c>
      <c r="V212" s="472">
        <v>1</v>
      </c>
      <c r="W212" s="472">
        <v>0</v>
      </c>
      <c r="X212" s="473">
        <f t="shared" ref="X212" si="276">W212/V212</f>
        <v>0</v>
      </c>
      <c r="Y212" s="495">
        <f t="shared" si="275"/>
        <v>0</v>
      </c>
      <c r="AA212" s="413">
        <v>0</v>
      </c>
      <c r="AB212" s="413">
        <v>0</v>
      </c>
      <c r="AC212" s="473">
        <v>0</v>
      </c>
      <c r="AD212" s="495">
        <f t="shared" si="271"/>
        <v>0</v>
      </c>
      <c r="AE212" s="494">
        <v>0</v>
      </c>
      <c r="AF212" s="494">
        <v>0</v>
      </c>
      <c r="AG212" s="460">
        <v>0</v>
      </c>
      <c r="AH212" s="495">
        <f t="shared" si="272"/>
        <v>0</v>
      </c>
      <c r="AI212" s="494">
        <v>0</v>
      </c>
      <c r="AJ212" s="494">
        <v>0</v>
      </c>
      <c r="AK212" s="460">
        <v>0</v>
      </c>
      <c r="AL212" s="495">
        <f t="shared" si="273"/>
        <v>0</v>
      </c>
      <c r="AM212" s="494">
        <v>0</v>
      </c>
      <c r="AN212" s="494">
        <v>0</v>
      </c>
      <c r="AO212" s="460">
        <v>0</v>
      </c>
      <c r="AP212" s="495">
        <f t="shared" si="274"/>
        <v>0</v>
      </c>
    </row>
    <row r="213" spans="1:53" s="15" customFormat="1" ht="186" customHeight="1">
      <c r="A213" s="21"/>
      <c r="B213" s="21"/>
      <c r="C213" s="21"/>
      <c r="D213" s="21"/>
      <c r="E213" s="21"/>
      <c r="F213" s="21"/>
      <c r="G213" s="21"/>
      <c r="H213" s="21"/>
      <c r="I213" s="21"/>
      <c r="J213" s="21"/>
      <c r="K213" s="21"/>
      <c r="L213" s="21"/>
      <c r="M213" s="21"/>
      <c r="N213" s="21"/>
      <c r="O213" s="12"/>
      <c r="P213" s="22"/>
      <c r="Q213" s="22"/>
      <c r="R213" s="22"/>
      <c r="S213" s="91"/>
      <c r="T213" s="22"/>
      <c r="U213" s="13"/>
    </row>
    <row r="214" spans="1:53" ht="101.25" customHeight="1">
      <c r="A214" s="638" t="s">
        <v>687</v>
      </c>
      <c r="B214" s="638"/>
      <c r="C214" s="638"/>
      <c r="D214" s="638"/>
      <c r="E214" s="638"/>
      <c r="F214" s="638"/>
      <c r="G214" s="638"/>
      <c r="H214" s="638"/>
      <c r="I214" s="638"/>
      <c r="J214" s="638"/>
      <c r="K214" s="638"/>
      <c r="L214" s="638"/>
      <c r="M214" s="638"/>
      <c r="N214" s="638"/>
      <c r="O214" s="638"/>
      <c r="P214" s="638"/>
      <c r="Q214" s="638"/>
      <c r="R214" s="638"/>
      <c r="S214" s="638"/>
      <c r="T214" s="638"/>
      <c r="U214" s="638"/>
      <c r="V214" s="638"/>
      <c r="W214" s="638"/>
      <c r="X214" s="638"/>
      <c r="Y214" s="638"/>
    </row>
    <row r="215" spans="1:53" ht="24" customHeight="1" thickBo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row>
    <row r="216" spans="1:53" ht="82.5" customHeight="1" thickTop="1">
      <c r="A216" s="891" t="s">
        <v>570</v>
      </c>
      <c r="B216" s="891"/>
      <c r="C216" s="891"/>
      <c r="D216" s="891"/>
      <c r="E216" s="1257" t="s">
        <v>1624</v>
      </c>
      <c r="F216" s="1258"/>
      <c r="G216" s="1258"/>
      <c r="H216" s="1258"/>
      <c r="I216" s="1258"/>
      <c r="J216" s="1259"/>
      <c r="K216" s="239"/>
      <c r="L216" s="169"/>
      <c r="M216" s="169"/>
      <c r="N216" s="169"/>
      <c r="O216" s="169"/>
      <c r="P216" s="169"/>
      <c r="Q216" s="274"/>
      <c r="R216" s="274"/>
      <c r="S216" s="274"/>
      <c r="T216" s="274"/>
      <c r="U216" s="274"/>
    </row>
    <row r="217" spans="1:53" ht="62.25" customHeight="1" thickBot="1">
      <c r="A217" s="891"/>
      <c r="B217" s="891"/>
      <c r="C217" s="891"/>
      <c r="D217" s="892"/>
      <c r="E217" s="1334" t="s">
        <v>29</v>
      </c>
      <c r="F217" s="1333"/>
      <c r="G217" s="1332" t="s">
        <v>30</v>
      </c>
      <c r="H217" s="1333"/>
      <c r="I217" s="281" t="s">
        <v>9</v>
      </c>
      <c r="J217" s="289" t="s">
        <v>10</v>
      </c>
      <c r="K217" s="226"/>
      <c r="L217" s="170"/>
      <c r="M217" s="170"/>
      <c r="N217" s="170"/>
      <c r="O217" s="170"/>
      <c r="P217" s="170"/>
      <c r="Q217" s="31"/>
      <c r="R217" s="31"/>
      <c r="S217" s="31"/>
      <c r="T217" s="31"/>
      <c r="U217" s="31"/>
    </row>
    <row r="218" spans="1:53" ht="194.25" customHeight="1" thickTop="1">
      <c r="A218" s="1344" t="s">
        <v>698</v>
      </c>
      <c r="B218" s="1344"/>
      <c r="C218" s="1344"/>
      <c r="D218" s="1345"/>
      <c r="E218" s="1239">
        <f>+E225</f>
        <v>593508000</v>
      </c>
      <c r="F218" s="1001"/>
      <c r="G218" s="1239">
        <f>+G225</f>
        <v>593508000</v>
      </c>
      <c r="H218" s="1001"/>
      <c r="I218" s="1260">
        <f>G218/E218</f>
        <v>1</v>
      </c>
      <c r="J218" s="1096">
        <f>+I218</f>
        <v>1</v>
      </c>
      <c r="K218" s="170"/>
      <c r="L218" s="170"/>
      <c r="M218" s="170"/>
      <c r="N218" s="170"/>
      <c r="O218" s="170"/>
      <c r="P218" s="170"/>
      <c r="Q218" s="31"/>
      <c r="R218" s="31"/>
      <c r="S218" s="31"/>
      <c r="T218" s="31"/>
      <c r="U218" s="31"/>
      <c r="AL218" s="790" t="s">
        <v>714</v>
      </c>
      <c r="AM218" s="790"/>
      <c r="AN218" s="790"/>
      <c r="AO218" s="790"/>
      <c r="AP218" s="790"/>
      <c r="AQ218" s="790"/>
      <c r="AR218" s="790"/>
      <c r="AS218" s="790"/>
      <c r="AT218" s="790"/>
      <c r="AU218" s="790"/>
      <c r="AV218" s="790"/>
      <c r="AW218" s="790"/>
      <c r="AX218" s="790"/>
      <c r="AY218" s="790"/>
      <c r="AZ218" s="790"/>
      <c r="BA218" s="790"/>
    </row>
    <row r="219" spans="1:53" ht="59.25" customHeight="1">
      <c r="A219" s="1346"/>
      <c r="B219" s="1346"/>
      <c r="C219" s="1346"/>
      <c r="D219" s="1347"/>
      <c r="E219" s="1084"/>
      <c r="F219" s="1003"/>
      <c r="G219" s="1084"/>
      <c r="H219" s="1003"/>
      <c r="I219" s="1261"/>
      <c r="J219" s="1097"/>
      <c r="K219" s="226"/>
      <c r="L219" s="170"/>
      <c r="M219" s="170"/>
      <c r="N219" s="170"/>
      <c r="O219" s="170"/>
      <c r="P219" s="170"/>
      <c r="Q219" s="641">
        <v>2016</v>
      </c>
      <c r="R219" s="641"/>
      <c r="S219" s="641"/>
      <c r="T219" s="641"/>
      <c r="U219" s="641">
        <v>2017</v>
      </c>
      <c r="V219" s="641"/>
      <c r="W219" s="641"/>
      <c r="X219" s="641"/>
      <c r="Y219" s="641">
        <v>2018</v>
      </c>
      <c r="Z219" s="641"/>
      <c r="AA219" s="641"/>
      <c r="AB219" s="641"/>
      <c r="AC219" s="641">
        <v>2019</v>
      </c>
      <c r="AD219" s="641"/>
      <c r="AE219" s="641"/>
      <c r="AF219" s="641"/>
      <c r="AG219" s="641">
        <v>2020</v>
      </c>
      <c r="AH219" s="641"/>
      <c r="AI219" s="641"/>
      <c r="AJ219" s="641"/>
      <c r="AL219" s="790"/>
      <c r="AM219" s="790"/>
      <c r="AN219" s="790"/>
      <c r="AO219" s="790"/>
      <c r="AP219" s="790"/>
      <c r="AQ219" s="790"/>
      <c r="AR219" s="790"/>
      <c r="AS219" s="790"/>
      <c r="AT219" s="790"/>
      <c r="AU219" s="790"/>
      <c r="AV219" s="790"/>
      <c r="AW219" s="790"/>
      <c r="AX219" s="790"/>
      <c r="AY219" s="790"/>
      <c r="AZ219" s="790"/>
      <c r="BA219" s="790"/>
    </row>
    <row r="220" spans="1:53" ht="59.25" customHeight="1" thickBot="1">
      <c r="A220" s="1348"/>
      <c r="B220" s="1348"/>
      <c r="C220" s="1348"/>
      <c r="D220" s="1349"/>
      <c r="E220" s="1086"/>
      <c r="F220" s="1240"/>
      <c r="G220" s="1086"/>
      <c r="H220" s="1240"/>
      <c r="I220" s="1262"/>
      <c r="J220" s="1098"/>
      <c r="K220" s="227"/>
      <c r="L220" s="228"/>
      <c r="M220" s="228"/>
      <c r="N220" s="228"/>
      <c r="O220" s="228"/>
      <c r="P220" s="228"/>
      <c r="Q220" s="641"/>
      <c r="R220" s="641"/>
      <c r="S220" s="641"/>
      <c r="T220" s="641"/>
      <c r="U220" s="641"/>
      <c r="V220" s="641"/>
      <c r="W220" s="641"/>
      <c r="X220" s="641"/>
      <c r="Y220" s="641"/>
      <c r="Z220" s="641"/>
      <c r="AA220" s="641"/>
      <c r="AB220" s="641"/>
      <c r="AC220" s="641"/>
      <c r="AD220" s="641"/>
      <c r="AE220" s="641"/>
      <c r="AF220" s="641"/>
      <c r="AG220" s="641"/>
      <c r="AH220" s="641"/>
      <c r="AI220" s="641"/>
      <c r="AJ220" s="641"/>
      <c r="AL220" s="634" t="s">
        <v>713</v>
      </c>
      <c r="AM220" s="634"/>
      <c r="AN220" s="634"/>
      <c r="AO220" s="634"/>
      <c r="AP220" s="634" t="s">
        <v>715</v>
      </c>
      <c r="AQ220" s="634"/>
      <c r="AR220" s="634"/>
      <c r="AS220" s="634"/>
      <c r="AT220" s="634" t="s">
        <v>716</v>
      </c>
      <c r="AU220" s="634"/>
      <c r="AV220" s="634"/>
      <c r="AW220" s="634"/>
      <c r="AX220" s="634" t="s">
        <v>717</v>
      </c>
      <c r="AY220" s="634"/>
      <c r="AZ220" s="634"/>
      <c r="BA220" s="634"/>
    </row>
    <row r="221" spans="1:53" ht="110.25" customHeight="1" thickTop="1" thickBot="1">
      <c r="A221" s="664" t="s">
        <v>27</v>
      </c>
      <c r="B221" s="664"/>
      <c r="C221" s="664"/>
      <c r="D221" s="272" t="s">
        <v>151</v>
      </c>
      <c r="E221" s="34" t="s">
        <v>29</v>
      </c>
      <c r="F221" s="307" t="s">
        <v>1000</v>
      </c>
      <c r="G221" s="1172" t="s">
        <v>30</v>
      </c>
      <c r="H221" s="1173"/>
      <c r="I221" s="34" t="s">
        <v>31</v>
      </c>
      <c r="J221" s="43" t="s">
        <v>10</v>
      </c>
      <c r="K221" s="664" t="s">
        <v>32</v>
      </c>
      <c r="L221" s="664"/>
      <c r="M221" s="664"/>
      <c r="N221" s="664"/>
      <c r="O221" s="293" t="s">
        <v>7</v>
      </c>
      <c r="P221" s="315" t="s">
        <v>1003</v>
      </c>
      <c r="Q221" s="303" t="s">
        <v>11</v>
      </c>
      <c r="R221" s="303" t="s">
        <v>12</v>
      </c>
      <c r="S221" s="39" t="s">
        <v>9</v>
      </c>
      <c r="T221" s="409" t="s">
        <v>10</v>
      </c>
      <c r="U221" s="303" t="s">
        <v>11</v>
      </c>
      <c r="V221" s="303" t="s">
        <v>12</v>
      </c>
      <c r="W221" s="168" t="s">
        <v>9</v>
      </c>
      <c r="X221" s="409" t="s">
        <v>10</v>
      </c>
      <c r="Y221" s="303" t="s">
        <v>11</v>
      </c>
      <c r="Z221" s="303" t="s">
        <v>12</v>
      </c>
      <c r="AA221" s="39" t="s">
        <v>9</v>
      </c>
      <c r="AB221" s="409" t="s">
        <v>10</v>
      </c>
      <c r="AC221" s="303" t="s">
        <v>11</v>
      </c>
      <c r="AD221" s="303" t="s">
        <v>12</v>
      </c>
      <c r="AE221" s="168" t="s">
        <v>9</v>
      </c>
      <c r="AF221" s="409" t="s">
        <v>10</v>
      </c>
      <c r="AG221" s="303" t="s">
        <v>11</v>
      </c>
      <c r="AH221" s="303" t="s">
        <v>12</v>
      </c>
      <c r="AI221" s="168" t="s">
        <v>9</v>
      </c>
      <c r="AJ221" s="409" t="s">
        <v>10</v>
      </c>
      <c r="AL221" s="408" t="s">
        <v>13</v>
      </c>
      <c r="AM221" s="408" t="s">
        <v>14</v>
      </c>
      <c r="AN221" s="173" t="s">
        <v>9</v>
      </c>
      <c r="AO221" s="409" t="s">
        <v>10</v>
      </c>
      <c r="AP221" s="408" t="s">
        <v>13</v>
      </c>
      <c r="AQ221" s="408" t="s">
        <v>14</v>
      </c>
      <c r="AR221" s="173" t="s">
        <v>9</v>
      </c>
      <c r="AS221" s="409" t="s">
        <v>10</v>
      </c>
      <c r="AT221" s="408" t="s">
        <v>13</v>
      </c>
      <c r="AU221" s="408" t="s">
        <v>14</v>
      </c>
      <c r="AV221" s="173" t="s">
        <v>9</v>
      </c>
      <c r="AW221" s="409" t="s">
        <v>10</v>
      </c>
      <c r="AX221" s="408" t="s">
        <v>13</v>
      </c>
      <c r="AY221" s="408" t="s">
        <v>14</v>
      </c>
      <c r="AZ221" s="173" t="s">
        <v>9</v>
      </c>
      <c r="BA221" s="409" t="s">
        <v>10</v>
      </c>
    </row>
    <row r="222" spans="1:53" ht="226.5" customHeight="1" thickTop="1" thickBot="1">
      <c r="A222" s="666" t="s">
        <v>33</v>
      </c>
      <c r="B222" s="887" t="s">
        <v>548</v>
      </c>
      <c r="C222" s="887"/>
      <c r="D222" s="143" t="s">
        <v>541</v>
      </c>
      <c r="E222" s="37">
        <v>259586000</v>
      </c>
      <c r="F222" s="35">
        <f>E222/3773000000</f>
        <v>6.8800954147892918E-2</v>
      </c>
      <c r="G222" s="857">
        <v>259586000</v>
      </c>
      <c r="H222" s="858"/>
      <c r="I222" s="36">
        <f>G222/E222</f>
        <v>1</v>
      </c>
      <c r="J222" s="54">
        <f t="shared" ref="J222:J225" si="277">+I222</f>
        <v>1</v>
      </c>
      <c r="K222" s="705" t="s">
        <v>540</v>
      </c>
      <c r="L222" s="643"/>
      <c r="M222" s="643"/>
      <c r="N222" s="644"/>
      <c r="O222" s="83" t="s">
        <v>52</v>
      </c>
      <c r="P222" s="138">
        <v>1</v>
      </c>
      <c r="Q222" s="324">
        <v>0.1</v>
      </c>
      <c r="R222" s="324">
        <v>0.1</v>
      </c>
      <c r="S222" s="411">
        <f>+R222/Q222</f>
        <v>1</v>
      </c>
      <c r="T222" s="53">
        <f>+S222</f>
        <v>1</v>
      </c>
      <c r="U222" s="324">
        <v>0.4</v>
      </c>
      <c r="V222" s="324">
        <v>0.4</v>
      </c>
      <c r="W222" s="411">
        <f>+V222/U222</f>
        <v>1</v>
      </c>
      <c r="X222" s="53">
        <f>+W222</f>
        <v>1</v>
      </c>
      <c r="Y222" s="324">
        <v>0.6</v>
      </c>
      <c r="Z222" s="324">
        <v>0.6</v>
      </c>
      <c r="AA222" s="411">
        <f>+Z222/Y222</f>
        <v>1</v>
      </c>
      <c r="AB222" s="53">
        <f>+AA222</f>
        <v>1</v>
      </c>
      <c r="AC222" s="324">
        <v>0.9</v>
      </c>
      <c r="AD222" s="324">
        <f>AQ222</f>
        <v>0.74</v>
      </c>
      <c r="AE222" s="411">
        <f>+AD222/AC222</f>
        <v>0.82222222222222219</v>
      </c>
      <c r="AF222" s="53">
        <f>+AE222</f>
        <v>0.82222222222222219</v>
      </c>
      <c r="AG222" s="382">
        <v>1</v>
      </c>
      <c r="AH222" s="382">
        <v>0</v>
      </c>
      <c r="AI222" s="411">
        <f>+AH222/AG222</f>
        <v>0</v>
      </c>
      <c r="AJ222" s="53">
        <f>+AI222</f>
        <v>0</v>
      </c>
      <c r="AL222" s="285">
        <v>0.65</v>
      </c>
      <c r="AM222" s="285">
        <v>0.65</v>
      </c>
      <c r="AN222" s="411">
        <f>+AM222/AL222</f>
        <v>1</v>
      </c>
      <c r="AO222" s="287">
        <f>AN222</f>
        <v>1</v>
      </c>
      <c r="AP222" s="285">
        <v>0.74</v>
      </c>
      <c r="AQ222" s="285">
        <v>0.74</v>
      </c>
      <c r="AR222" s="411">
        <f>+AQ222/AP222</f>
        <v>1</v>
      </c>
      <c r="AS222" s="287">
        <f>AR222</f>
        <v>1</v>
      </c>
      <c r="AT222" s="285">
        <v>0.82</v>
      </c>
      <c r="AU222" s="285">
        <v>0</v>
      </c>
      <c r="AV222" s="411">
        <f>+AU222/AT222</f>
        <v>0</v>
      </c>
      <c r="AW222" s="287">
        <f>AV222</f>
        <v>0</v>
      </c>
      <c r="AX222" s="285">
        <v>0.9</v>
      </c>
      <c r="AY222" s="285">
        <v>0</v>
      </c>
      <c r="AZ222" s="411">
        <f>+AY222/AX222</f>
        <v>0</v>
      </c>
      <c r="BA222" s="287">
        <f>AZ222</f>
        <v>0</v>
      </c>
    </row>
    <row r="223" spans="1:53" ht="151.5" customHeight="1" thickTop="1" thickBot="1">
      <c r="A223" s="666"/>
      <c r="B223" s="887" t="s">
        <v>539</v>
      </c>
      <c r="C223" s="887"/>
      <c r="D223" s="143" t="s">
        <v>538</v>
      </c>
      <c r="E223" s="37">
        <v>74324000</v>
      </c>
      <c r="F223" s="35">
        <f>E223/3773000000</f>
        <v>1.9698913331566394E-2</v>
      </c>
      <c r="G223" s="857">
        <v>74324000</v>
      </c>
      <c r="H223" s="858"/>
      <c r="I223" s="36">
        <f>G223/E223</f>
        <v>1</v>
      </c>
      <c r="J223" s="54">
        <f t="shared" si="277"/>
        <v>1</v>
      </c>
      <c r="K223" s="705" t="s">
        <v>537</v>
      </c>
      <c r="L223" s="643"/>
      <c r="M223" s="643"/>
      <c r="N223" s="644"/>
      <c r="O223" s="83" t="s">
        <v>58</v>
      </c>
      <c r="P223" s="138">
        <v>1</v>
      </c>
      <c r="Q223" s="382">
        <v>0</v>
      </c>
      <c r="R223" s="382">
        <v>0</v>
      </c>
      <c r="S223" s="411">
        <v>0</v>
      </c>
      <c r="T223" s="53">
        <f t="shared" ref="T223:T224" si="278">+S223</f>
        <v>0</v>
      </c>
      <c r="U223" s="382">
        <v>1</v>
      </c>
      <c r="V223" s="382">
        <v>1</v>
      </c>
      <c r="W223" s="411">
        <f>+V223/U223</f>
        <v>1</v>
      </c>
      <c r="X223" s="53">
        <f t="shared" ref="X223:X224" si="279">+W223</f>
        <v>1</v>
      </c>
      <c r="Y223" s="382">
        <v>1</v>
      </c>
      <c r="Z223" s="382">
        <v>1</v>
      </c>
      <c r="AA223" s="411">
        <f>+Z223/Y223</f>
        <v>1</v>
      </c>
      <c r="AB223" s="53">
        <f t="shared" ref="AB223:AB224" si="280">+AA223</f>
        <v>1</v>
      </c>
      <c r="AC223" s="382">
        <v>1</v>
      </c>
      <c r="AD223" s="324">
        <f>AQ223</f>
        <v>0.51</v>
      </c>
      <c r="AE223" s="411">
        <f>+AD223/AC223</f>
        <v>0.51</v>
      </c>
      <c r="AF223" s="53">
        <f t="shared" ref="AF223:AF224" si="281">+AE223</f>
        <v>0.51</v>
      </c>
      <c r="AG223" s="382">
        <v>1</v>
      </c>
      <c r="AH223" s="382">
        <v>0</v>
      </c>
      <c r="AI223" s="411">
        <f>+AH223/AG223</f>
        <v>0</v>
      </c>
      <c r="AJ223" s="53">
        <f t="shared" ref="AJ223:AJ224" si="282">+AI223</f>
        <v>0</v>
      </c>
      <c r="AL223" s="285">
        <v>0.25</v>
      </c>
      <c r="AM223" s="285">
        <v>0.25</v>
      </c>
      <c r="AN223" s="411">
        <f>+AM223/AL223</f>
        <v>1</v>
      </c>
      <c r="AO223" s="287">
        <f>AN223</f>
        <v>1</v>
      </c>
      <c r="AP223" s="285">
        <v>0.51</v>
      </c>
      <c r="AQ223" s="285">
        <v>0.51</v>
      </c>
      <c r="AR223" s="411">
        <f>+AQ223/AP223</f>
        <v>1</v>
      </c>
      <c r="AS223" s="287">
        <f>AR223</f>
        <v>1</v>
      </c>
      <c r="AT223" s="285">
        <v>0.78</v>
      </c>
      <c r="AU223" s="285">
        <v>0</v>
      </c>
      <c r="AV223" s="411">
        <f>+AU223/AT223</f>
        <v>0</v>
      </c>
      <c r="AW223" s="287">
        <f>AV223</f>
        <v>0</v>
      </c>
      <c r="AX223" s="285">
        <v>1</v>
      </c>
      <c r="AY223" s="285">
        <v>0</v>
      </c>
      <c r="AZ223" s="411">
        <f>+AY223/AX223</f>
        <v>0</v>
      </c>
      <c r="BA223" s="287">
        <f>AZ223</f>
        <v>0</v>
      </c>
    </row>
    <row r="224" spans="1:53" ht="151.5" customHeight="1" thickTop="1" thickBot="1">
      <c r="A224" s="666"/>
      <c r="B224" s="887" t="s">
        <v>536</v>
      </c>
      <c r="C224" s="887"/>
      <c r="D224" s="143" t="s">
        <v>1623</v>
      </c>
      <c r="E224" s="37">
        <v>259598000</v>
      </c>
      <c r="F224" s="35">
        <f>E224/3773000000</f>
        <v>6.8804134640869333E-2</v>
      </c>
      <c r="G224" s="857">
        <v>259598000</v>
      </c>
      <c r="H224" s="858"/>
      <c r="I224" s="36">
        <f>G224/E224</f>
        <v>1</v>
      </c>
      <c r="J224" s="54">
        <f t="shared" si="277"/>
        <v>1</v>
      </c>
      <c r="K224" s="705" t="s">
        <v>535</v>
      </c>
      <c r="L224" s="643"/>
      <c r="M224" s="643"/>
      <c r="N224" s="644"/>
      <c r="O224" s="83" t="s">
        <v>52</v>
      </c>
      <c r="P224" s="138">
        <v>1</v>
      </c>
      <c r="Q224" s="324">
        <v>0.1</v>
      </c>
      <c r="R224" s="324">
        <v>0.1</v>
      </c>
      <c r="S224" s="411">
        <f>+R224/Q224</f>
        <v>1</v>
      </c>
      <c r="T224" s="53">
        <f t="shared" si="278"/>
        <v>1</v>
      </c>
      <c r="U224" s="324">
        <v>0.4</v>
      </c>
      <c r="V224" s="324">
        <v>0.4</v>
      </c>
      <c r="W224" s="411">
        <f>+V224/U224</f>
        <v>1</v>
      </c>
      <c r="X224" s="53">
        <f t="shared" si="279"/>
        <v>1</v>
      </c>
      <c r="Y224" s="324">
        <v>0.6</v>
      </c>
      <c r="Z224" s="324">
        <v>0.6</v>
      </c>
      <c r="AA224" s="411">
        <f>+Z224/Y224</f>
        <v>1</v>
      </c>
      <c r="AB224" s="53">
        <f t="shared" si="280"/>
        <v>1</v>
      </c>
      <c r="AC224" s="382">
        <v>0.9</v>
      </c>
      <c r="AD224" s="324">
        <f>AQ224</f>
        <v>0.76</v>
      </c>
      <c r="AE224" s="411">
        <f>+AD224/AC224</f>
        <v>0.84444444444444444</v>
      </c>
      <c r="AF224" s="53">
        <f t="shared" si="281"/>
        <v>0.84444444444444444</v>
      </c>
      <c r="AG224" s="382">
        <v>1</v>
      </c>
      <c r="AH224" s="382">
        <v>0</v>
      </c>
      <c r="AI224" s="411">
        <f>+AH224/AG224</f>
        <v>0</v>
      </c>
      <c r="AJ224" s="53">
        <f t="shared" si="282"/>
        <v>0</v>
      </c>
      <c r="AL224" s="285">
        <v>0.65</v>
      </c>
      <c r="AM224" s="285">
        <v>0.65</v>
      </c>
      <c r="AN224" s="411">
        <f>+AM224/AL224</f>
        <v>1</v>
      </c>
      <c r="AO224" s="287">
        <f>AN224</f>
        <v>1</v>
      </c>
      <c r="AP224" s="285">
        <v>0.76</v>
      </c>
      <c r="AQ224" s="285">
        <v>0.76</v>
      </c>
      <c r="AR224" s="411">
        <f>+AQ224/AP224</f>
        <v>1</v>
      </c>
      <c r="AS224" s="287">
        <f>AR224</f>
        <v>1</v>
      </c>
      <c r="AT224" s="285">
        <v>0.85</v>
      </c>
      <c r="AU224" s="285">
        <v>0</v>
      </c>
      <c r="AV224" s="411">
        <f>+AU224/AT224</f>
        <v>0</v>
      </c>
      <c r="AW224" s="287">
        <f>AV224</f>
        <v>0</v>
      </c>
      <c r="AX224" s="285">
        <v>0.9</v>
      </c>
      <c r="AY224" s="285">
        <v>0</v>
      </c>
      <c r="AZ224" s="411">
        <f>+AY224/AX224</f>
        <v>0</v>
      </c>
      <c r="BA224" s="287">
        <f>AZ224</f>
        <v>0</v>
      </c>
    </row>
    <row r="225" spans="1:64" ht="120.75" customHeight="1" thickTop="1" thickBot="1">
      <c r="A225" s="850" t="s">
        <v>34</v>
      </c>
      <c r="B225" s="851"/>
      <c r="C225" s="852"/>
      <c r="D225" s="290"/>
      <c r="E225" s="38">
        <f>SUM(E222:E224)</f>
        <v>593508000</v>
      </c>
      <c r="F225" s="394">
        <f>E225/3773000000</f>
        <v>0.15730400212032866</v>
      </c>
      <c r="G225" s="885">
        <f>SUM(G222:H224)</f>
        <v>593508000</v>
      </c>
      <c r="H225" s="886">
        <v>0</v>
      </c>
      <c r="I225" s="392">
        <f>G225/E225</f>
        <v>1</v>
      </c>
      <c r="J225" s="54">
        <f t="shared" si="277"/>
        <v>1</v>
      </c>
      <c r="K225" s="663"/>
      <c r="L225" s="663"/>
      <c r="M225" s="663"/>
      <c r="N225" s="663"/>
      <c r="O225" s="271"/>
      <c r="P225" s="76"/>
      <c r="Q225" s="76"/>
      <c r="R225" s="76"/>
      <c r="S225" s="92"/>
      <c r="T225" s="76"/>
      <c r="U225" s="76"/>
    </row>
    <row r="226" spans="1:64" ht="78.75" customHeight="1" thickTop="1" thickBot="1">
      <c r="A226" s="158"/>
      <c r="B226" s="158"/>
      <c r="C226" s="158"/>
      <c r="D226" s="158"/>
      <c r="E226" s="242"/>
      <c r="F226" s="243"/>
      <c r="G226" s="244"/>
      <c r="H226" s="244"/>
      <c r="I226" s="245"/>
      <c r="J226" s="244"/>
      <c r="K226" s="271"/>
      <c r="L226" s="271"/>
      <c r="M226" s="271"/>
      <c r="N226" s="271"/>
      <c r="O226" s="271"/>
      <c r="P226" s="76"/>
      <c r="Q226" s="76"/>
      <c r="R226" s="76"/>
      <c r="S226" s="92"/>
      <c r="T226" s="76"/>
      <c r="U226" s="76"/>
    </row>
    <row r="227" spans="1:64" ht="70.5" customHeight="1" thickTop="1">
      <c r="A227" s="891" t="s">
        <v>341</v>
      </c>
      <c r="B227" s="891"/>
      <c r="C227" s="891"/>
      <c r="D227" s="891"/>
      <c r="E227" s="1257" t="s">
        <v>1624</v>
      </c>
      <c r="F227" s="1258"/>
      <c r="G227" s="1258"/>
      <c r="H227" s="1258"/>
      <c r="I227" s="1258"/>
      <c r="J227" s="1259"/>
      <c r="K227" s="170"/>
      <c r="L227" s="170"/>
      <c r="M227" s="170"/>
      <c r="N227" s="170"/>
      <c r="O227" s="170"/>
      <c r="P227" s="170"/>
      <c r="Q227" s="170"/>
      <c r="R227" s="170"/>
      <c r="S227" s="170"/>
      <c r="T227" s="170"/>
      <c r="U227" s="170"/>
      <c r="V227" s="170"/>
      <c r="W227" s="170"/>
      <c r="X227" s="170"/>
    </row>
    <row r="228" spans="1:64" ht="78.75" customHeight="1" thickBot="1">
      <c r="A228" s="891"/>
      <c r="B228" s="891"/>
      <c r="C228" s="891"/>
      <c r="D228" s="892"/>
      <c r="E228" s="1334" t="s">
        <v>29</v>
      </c>
      <c r="F228" s="1333"/>
      <c r="G228" s="1332" t="s">
        <v>30</v>
      </c>
      <c r="H228" s="1333"/>
      <c r="I228" s="281" t="s">
        <v>9</v>
      </c>
      <c r="J228" s="289" t="s">
        <v>10</v>
      </c>
      <c r="K228" s="170"/>
      <c r="L228" s="170"/>
      <c r="M228" s="170"/>
      <c r="N228" s="170"/>
      <c r="O228" s="170"/>
      <c r="P228" s="170"/>
      <c r="Q228" s="170"/>
      <c r="R228" s="170"/>
      <c r="S228" s="170"/>
      <c r="T228" s="170"/>
      <c r="U228" s="170"/>
      <c r="V228" s="170"/>
      <c r="W228" s="170"/>
      <c r="X228" s="170"/>
    </row>
    <row r="229" spans="1:64" ht="216.75" customHeight="1" thickTop="1">
      <c r="A229" s="1324" t="s">
        <v>699</v>
      </c>
      <c r="B229" s="1324"/>
      <c r="C229" s="1324"/>
      <c r="D229" s="1325"/>
      <c r="E229" s="1335">
        <f>E235</f>
        <v>749000000</v>
      </c>
      <c r="F229" s="1336"/>
      <c r="G229" s="1335">
        <f>G235</f>
        <v>350030877</v>
      </c>
      <c r="H229" s="1336"/>
      <c r="I229" s="1341">
        <f>I235</f>
        <v>0.46733094392523367</v>
      </c>
      <c r="J229" s="1096">
        <v>0</v>
      </c>
      <c r="K229" s="170"/>
      <c r="L229" s="170"/>
      <c r="M229" s="170"/>
      <c r="N229" s="170"/>
      <c r="O229" s="170"/>
      <c r="P229" s="170"/>
      <c r="Q229" s="170"/>
      <c r="R229" s="170"/>
      <c r="S229" s="170"/>
      <c r="T229" s="170"/>
      <c r="U229" s="170"/>
      <c r="V229" s="170"/>
      <c r="W229" s="170"/>
      <c r="X229" s="170"/>
    </row>
    <row r="230" spans="1:64" ht="137.25" customHeight="1">
      <c r="A230" s="1326"/>
      <c r="B230" s="1326"/>
      <c r="C230" s="1326"/>
      <c r="D230" s="1327"/>
      <c r="E230" s="1337"/>
      <c r="F230" s="1338"/>
      <c r="G230" s="1337"/>
      <c r="H230" s="1338"/>
      <c r="I230" s="1342"/>
      <c r="J230" s="1097"/>
      <c r="K230" s="170"/>
      <c r="L230" s="170"/>
      <c r="M230" s="170"/>
      <c r="N230" s="170"/>
      <c r="O230" s="170"/>
      <c r="P230" s="170"/>
      <c r="Q230" s="641">
        <v>2016</v>
      </c>
      <c r="R230" s="641"/>
      <c r="S230" s="641"/>
      <c r="T230" s="641"/>
      <c r="U230" s="641">
        <v>2017</v>
      </c>
      <c r="V230" s="641"/>
      <c r="W230" s="641"/>
      <c r="X230" s="641"/>
      <c r="Y230" s="641">
        <v>2018</v>
      </c>
      <c r="Z230" s="641"/>
      <c r="AA230" s="641"/>
      <c r="AB230" s="641"/>
      <c r="AC230" s="641">
        <v>2019</v>
      </c>
      <c r="AD230" s="641"/>
      <c r="AE230" s="641"/>
      <c r="AF230" s="641"/>
      <c r="AG230" s="641">
        <v>2020</v>
      </c>
      <c r="AH230" s="641"/>
      <c r="AI230" s="641"/>
      <c r="AJ230" s="641"/>
      <c r="AL230" s="650" t="s">
        <v>714</v>
      </c>
      <c r="AM230" s="651"/>
      <c r="AN230" s="651"/>
      <c r="AO230" s="651"/>
      <c r="AP230" s="651"/>
      <c r="AQ230" s="651"/>
      <c r="AR230" s="651"/>
      <c r="AS230" s="651"/>
      <c r="AT230" s="651"/>
      <c r="AU230" s="651"/>
      <c r="AV230" s="651"/>
      <c r="AW230" s="651"/>
      <c r="AX230" s="651"/>
      <c r="AY230" s="651"/>
      <c r="AZ230" s="651"/>
      <c r="BA230" s="652"/>
    </row>
    <row r="231" spans="1:64" ht="62.25" customHeight="1" thickBot="1">
      <c r="A231" s="1328"/>
      <c r="B231" s="1328"/>
      <c r="C231" s="1328"/>
      <c r="D231" s="1329"/>
      <c r="E231" s="1339"/>
      <c r="F231" s="1340"/>
      <c r="G231" s="1339"/>
      <c r="H231" s="1340"/>
      <c r="I231" s="1343"/>
      <c r="J231" s="1098"/>
      <c r="K231" s="170"/>
      <c r="L231" s="170"/>
      <c r="M231" s="170"/>
      <c r="N231" s="170"/>
      <c r="O231" s="170"/>
      <c r="P231" s="170"/>
      <c r="Q231" s="641"/>
      <c r="R231" s="641"/>
      <c r="S231" s="641"/>
      <c r="T231" s="641"/>
      <c r="U231" s="641"/>
      <c r="V231" s="641"/>
      <c r="W231" s="641"/>
      <c r="X231" s="641"/>
      <c r="Y231" s="641"/>
      <c r="Z231" s="641"/>
      <c r="AA231" s="641"/>
      <c r="AB231" s="641"/>
      <c r="AC231" s="641"/>
      <c r="AD231" s="641"/>
      <c r="AE231" s="641"/>
      <c r="AF231" s="641"/>
      <c r="AG231" s="641"/>
      <c r="AH231" s="641"/>
      <c r="AI231" s="641"/>
      <c r="AJ231" s="641"/>
      <c r="AL231" s="634" t="s">
        <v>713</v>
      </c>
      <c r="AM231" s="634"/>
      <c r="AN231" s="634"/>
      <c r="AO231" s="634"/>
      <c r="AP231" s="634" t="s">
        <v>715</v>
      </c>
      <c r="AQ231" s="634"/>
      <c r="AR231" s="634"/>
      <c r="AS231" s="634"/>
      <c r="AT231" s="634" t="s">
        <v>716</v>
      </c>
      <c r="AU231" s="634"/>
      <c r="AV231" s="634"/>
      <c r="AW231" s="634"/>
      <c r="AX231" s="634" t="s">
        <v>717</v>
      </c>
      <c r="AY231" s="634"/>
      <c r="AZ231" s="634"/>
      <c r="BA231" s="634"/>
    </row>
    <row r="232" spans="1:64" ht="120.75" customHeight="1" thickTop="1" thickBot="1">
      <c r="A232" s="664" t="s">
        <v>27</v>
      </c>
      <c r="B232" s="664"/>
      <c r="C232" s="664"/>
      <c r="D232" s="272" t="s">
        <v>151</v>
      </c>
      <c r="E232" s="403" t="s">
        <v>29</v>
      </c>
      <c r="F232" s="307" t="s">
        <v>1000</v>
      </c>
      <c r="G232" s="1332" t="s">
        <v>30</v>
      </c>
      <c r="H232" s="1333"/>
      <c r="I232" s="281" t="s">
        <v>31</v>
      </c>
      <c r="J232" s="289" t="s">
        <v>10</v>
      </c>
      <c r="K232" s="664" t="s">
        <v>32</v>
      </c>
      <c r="L232" s="664"/>
      <c r="M232" s="664"/>
      <c r="N232" s="664"/>
      <c r="O232" s="293" t="s">
        <v>7</v>
      </c>
      <c r="P232" s="315" t="s">
        <v>1003</v>
      </c>
      <c r="Q232" s="303" t="s">
        <v>11</v>
      </c>
      <c r="R232" s="303" t="s">
        <v>12</v>
      </c>
      <c r="S232" s="39" t="s">
        <v>9</v>
      </c>
      <c r="T232" s="409" t="s">
        <v>10</v>
      </c>
      <c r="U232" s="303" t="s">
        <v>11</v>
      </c>
      <c r="V232" s="303" t="s">
        <v>12</v>
      </c>
      <c r="W232" s="168" t="s">
        <v>9</v>
      </c>
      <c r="X232" s="409" t="s">
        <v>10</v>
      </c>
      <c r="Y232" s="303" t="s">
        <v>11</v>
      </c>
      <c r="Z232" s="303" t="s">
        <v>12</v>
      </c>
      <c r="AA232" s="39" t="s">
        <v>9</v>
      </c>
      <c r="AB232" s="409" t="s">
        <v>10</v>
      </c>
      <c r="AC232" s="303" t="s">
        <v>11</v>
      </c>
      <c r="AD232" s="303" t="s">
        <v>12</v>
      </c>
      <c r="AE232" s="168" t="s">
        <v>9</v>
      </c>
      <c r="AF232" s="409" t="s">
        <v>10</v>
      </c>
      <c r="AG232" s="303" t="s">
        <v>11</v>
      </c>
      <c r="AH232" s="303" t="s">
        <v>12</v>
      </c>
      <c r="AI232" s="168" t="s">
        <v>9</v>
      </c>
      <c r="AJ232" s="409" t="s">
        <v>10</v>
      </c>
      <c r="AL232" s="408" t="s">
        <v>13</v>
      </c>
      <c r="AM232" s="408" t="s">
        <v>14</v>
      </c>
      <c r="AN232" s="173" t="s">
        <v>9</v>
      </c>
      <c r="AO232" s="409" t="s">
        <v>10</v>
      </c>
      <c r="AP232" s="408" t="s">
        <v>13</v>
      </c>
      <c r="AQ232" s="408" t="s">
        <v>14</v>
      </c>
      <c r="AR232" s="173" t="s">
        <v>9</v>
      </c>
      <c r="AS232" s="409" t="s">
        <v>10</v>
      </c>
      <c r="AT232" s="408" t="s">
        <v>13</v>
      </c>
      <c r="AU232" s="408" t="s">
        <v>14</v>
      </c>
      <c r="AV232" s="173" t="s">
        <v>9</v>
      </c>
      <c r="AW232" s="409" t="s">
        <v>10</v>
      </c>
      <c r="AX232" s="408" t="s">
        <v>13</v>
      </c>
      <c r="AY232" s="408" t="s">
        <v>14</v>
      </c>
      <c r="AZ232" s="173" t="s">
        <v>9</v>
      </c>
      <c r="BA232" s="409" t="s">
        <v>10</v>
      </c>
    </row>
    <row r="233" spans="1:64" ht="374.25" customHeight="1" thickTop="1" thickBot="1">
      <c r="A233" s="666" t="s">
        <v>33</v>
      </c>
      <c r="B233" s="887" t="s">
        <v>349</v>
      </c>
      <c r="C233" s="887"/>
      <c r="D233" s="143" t="s">
        <v>351</v>
      </c>
      <c r="E233" s="37">
        <v>593321150</v>
      </c>
      <c r="F233" s="35">
        <f>E233/$E$235</f>
        <v>0.79215106809078772</v>
      </c>
      <c r="G233" s="857">
        <v>290352027</v>
      </c>
      <c r="H233" s="858"/>
      <c r="I233" s="36">
        <f>G233/E233</f>
        <v>0.48936739740358154</v>
      </c>
      <c r="J233" s="54">
        <v>0</v>
      </c>
      <c r="K233" s="705" t="s">
        <v>353</v>
      </c>
      <c r="L233" s="643"/>
      <c r="M233" s="643"/>
      <c r="N233" s="644"/>
      <c r="O233" s="83" t="s">
        <v>114</v>
      </c>
      <c r="P233" s="116">
        <v>84</v>
      </c>
      <c r="Q233" s="382">
        <v>2</v>
      </c>
      <c r="R233" s="382">
        <v>2</v>
      </c>
      <c r="S233" s="411">
        <f>+R233/Q233</f>
        <v>1</v>
      </c>
      <c r="T233" s="53">
        <f>+S233</f>
        <v>1</v>
      </c>
      <c r="U233" s="382">
        <v>27</v>
      </c>
      <c r="V233" s="382">
        <v>27</v>
      </c>
      <c r="W233" s="411">
        <f>+V233/U233</f>
        <v>1</v>
      </c>
      <c r="X233" s="53">
        <f>+W233</f>
        <v>1</v>
      </c>
      <c r="Y233" s="382">
        <v>31</v>
      </c>
      <c r="Z233" s="382">
        <v>31</v>
      </c>
      <c r="AA233" s="411">
        <f>+Z233/Y233</f>
        <v>1</v>
      </c>
      <c r="AB233" s="53">
        <f>+AA233</f>
        <v>1</v>
      </c>
      <c r="AC233" s="382">
        <v>22</v>
      </c>
      <c r="AD233" s="382">
        <f>AQ233</f>
        <v>8</v>
      </c>
      <c r="AE233" s="411">
        <f>+AD233/AC233</f>
        <v>0.36363636363636365</v>
      </c>
      <c r="AF233" s="53">
        <f>+AE233</f>
        <v>0.36363636363636365</v>
      </c>
      <c r="AG233" s="382">
        <v>2</v>
      </c>
      <c r="AH233" s="382">
        <v>0</v>
      </c>
      <c r="AI233" s="411">
        <f>+AH233/AG233</f>
        <v>0</v>
      </c>
      <c r="AJ233" s="53">
        <f>+AI233</f>
        <v>0</v>
      </c>
      <c r="AL233" s="285">
        <v>0</v>
      </c>
      <c r="AM233" s="285">
        <v>0</v>
      </c>
      <c r="AN233" s="411">
        <v>0</v>
      </c>
      <c r="AO233" s="287">
        <f>AN233</f>
        <v>0</v>
      </c>
      <c r="AP233" s="285">
        <v>10</v>
      </c>
      <c r="AQ233" s="285">
        <v>8</v>
      </c>
      <c r="AR233" s="411">
        <f>+AQ233/AP233</f>
        <v>0.8</v>
      </c>
      <c r="AS233" s="287">
        <f>AR233</f>
        <v>0.8</v>
      </c>
      <c r="AT233" s="285">
        <v>22</v>
      </c>
      <c r="AU233" s="285">
        <v>0</v>
      </c>
      <c r="AV233" s="411">
        <f>+AU233/AT233</f>
        <v>0</v>
      </c>
      <c r="AW233" s="287">
        <f>AV233</f>
        <v>0</v>
      </c>
      <c r="AX233" s="285">
        <v>22</v>
      </c>
      <c r="AY233" s="285">
        <v>0</v>
      </c>
      <c r="AZ233" s="411">
        <f>+AY233/AX233</f>
        <v>0</v>
      </c>
      <c r="BA233" s="287">
        <f>AZ233</f>
        <v>0</v>
      </c>
    </row>
    <row r="234" spans="1:64" ht="303.75" customHeight="1" thickTop="1" thickBot="1">
      <c r="A234" s="666"/>
      <c r="B234" s="887" t="s">
        <v>350</v>
      </c>
      <c r="C234" s="887"/>
      <c r="D234" s="143" t="s">
        <v>352</v>
      </c>
      <c r="E234" s="37">
        <v>155678850</v>
      </c>
      <c r="F234" s="35">
        <f>E234/$E$235</f>
        <v>0.20784893190921228</v>
      </c>
      <c r="G234" s="857">
        <v>59678850</v>
      </c>
      <c r="H234" s="858"/>
      <c r="I234" s="36">
        <f>G234/E234</f>
        <v>0.3833459072956924</v>
      </c>
      <c r="J234" s="54">
        <v>0</v>
      </c>
      <c r="K234" s="705" t="s">
        <v>354</v>
      </c>
      <c r="L234" s="643"/>
      <c r="M234" s="643"/>
      <c r="N234" s="644"/>
      <c r="O234" s="83" t="s">
        <v>52</v>
      </c>
      <c r="P234" s="23">
        <v>1</v>
      </c>
      <c r="Q234" s="178">
        <v>0.1</v>
      </c>
      <c r="R234" s="178">
        <v>0.1</v>
      </c>
      <c r="S234" s="411">
        <f>+R234/Q234</f>
        <v>1</v>
      </c>
      <c r="T234" s="53">
        <f t="shared" ref="T234" si="283">+S234</f>
        <v>1</v>
      </c>
      <c r="U234" s="178">
        <v>0.4</v>
      </c>
      <c r="V234" s="179">
        <v>0.4</v>
      </c>
      <c r="W234" s="411">
        <f>+V234/U234</f>
        <v>1</v>
      </c>
      <c r="X234" s="53">
        <f t="shared" ref="X234" si="284">+W234</f>
        <v>1</v>
      </c>
      <c r="Y234" s="178">
        <v>0.75</v>
      </c>
      <c r="Z234" s="178">
        <v>0.75</v>
      </c>
      <c r="AA234" s="411">
        <f>+Z234/Y234</f>
        <v>1</v>
      </c>
      <c r="AB234" s="53">
        <f t="shared" ref="AB234" si="285">+AA234</f>
        <v>1</v>
      </c>
      <c r="AC234" s="178">
        <v>1</v>
      </c>
      <c r="AD234" s="179">
        <f>AQ234</f>
        <v>0.5</v>
      </c>
      <c r="AE234" s="411">
        <f>+AD234/AC234</f>
        <v>0.5</v>
      </c>
      <c r="AF234" s="53">
        <f t="shared" ref="AF234" si="286">+AE234</f>
        <v>0.5</v>
      </c>
      <c r="AG234" s="178">
        <v>1</v>
      </c>
      <c r="AH234" s="179">
        <v>0</v>
      </c>
      <c r="AI234" s="411">
        <f>+AH234/AG234</f>
        <v>0</v>
      </c>
      <c r="AJ234" s="53">
        <f t="shared" ref="AJ234" si="287">+AI234</f>
        <v>0</v>
      </c>
      <c r="AL234" s="178">
        <v>0.3</v>
      </c>
      <c r="AM234" s="178">
        <v>0.3</v>
      </c>
      <c r="AN234" s="411">
        <f>+AM234/AL234</f>
        <v>1</v>
      </c>
      <c r="AO234" s="287">
        <f>AN234</f>
        <v>1</v>
      </c>
      <c r="AP234" s="178">
        <v>0.5</v>
      </c>
      <c r="AQ234" s="178">
        <v>0.5</v>
      </c>
      <c r="AR234" s="411">
        <f>+AQ234/AP234</f>
        <v>1</v>
      </c>
      <c r="AS234" s="287">
        <f>AR234</f>
        <v>1</v>
      </c>
      <c r="AT234" s="178">
        <v>0.7</v>
      </c>
      <c r="AU234" s="178">
        <v>0</v>
      </c>
      <c r="AV234" s="411">
        <f>+AU234/AT234</f>
        <v>0</v>
      </c>
      <c r="AW234" s="287">
        <f>AV234</f>
        <v>0</v>
      </c>
      <c r="AX234" s="178">
        <v>1</v>
      </c>
      <c r="AY234" s="178">
        <v>0</v>
      </c>
      <c r="AZ234" s="411">
        <f>+AY234/AX234</f>
        <v>0</v>
      </c>
      <c r="BA234" s="287">
        <f>AZ234</f>
        <v>0</v>
      </c>
    </row>
    <row r="235" spans="1:64" s="45" customFormat="1" ht="150" customHeight="1" thickTop="1" thickBot="1">
      <c r="A235" s="850" t="s">
        <v>34</v>
      </c>
      <c r="B235" s="851"/>
      <c r="C235" s="852"/>
      <c r="D235" s="290"/>
      <c r="E235" s="101">
        <f>SUM(E233:E234)</f>
        <v>749000000</v>
      </c>
      <c r="F235" s="102">
        <f>SUM(F233:F234)</f>
        <v>1</v>
      </c>
      <c r="G235" s="1330">
        <f>SUM(G233:H234)</f>
        <v>350030877</v>
      </c>
      <c r="H235" s="1331"/>
      <c r="I235" s="102">
        <f>G235/E235</f>
        <v>0.46733094392523367</v>
      </c>
      <c r="J235" s="54">
        <v>0</v>
      </c>
      <c r="K235" s="663"/>
      <c r="L235" s="663"/>
      <c r="M235" s="663"/>
      <c r="N235" s="663"/>
      <c r="O235" s="271"/>
      <c r="P235" s="76"/>
      <c r="Q235" s="271"/>
      <c r="R235" s="271"/>
      <c r="S235" s="271"/>
      <c r="T235" s="271"/>
      <c r="U235" s="271"/>
      <c r="V235" s="271"/>
      <c r="W235" s="271"/>
      <c r="X235" s="271"/>
    </row>
    <row r="236" spans="1:64" s="45" customFormat="1" ht="70.5" customHeight="1" thickTop="1" thickBot="1">
      <c r="A236" s="40"/>
      <c r="B236" s="40"/>
      <c r="C236" s="40"/>
      <c r="D236" s="40"/>
      <c r="E236" s="40"/>
      <c r="F236" s="40"/>
      <c r="G236" s="40"/>
      <c r="H236" s="40"/>
      <c r="I236" s="40"/>
      <c r="J236" s="40"/>
      <c r="K236" s="40"/>
      <c r="L236" s="40"/>
      <c r="M236" s="40"/>
      <c r="N236" s="40"/>
      <c r="O236" s="40"/>
      <c r="P236" s="40"/>
      <c r="Q236" s="40"/>
      <c r="R236" s="40"/>
      <c r="S236" s="87"/>
      <c r="T236" s="40"/>
      <c r="U236" s="40"/>
    </row>
    <row r="237" spans="1:64" ht="99.75" customHeight="1" thickTop="1">
      <c r="A237" s="891" t="s">
        <v>233</v>
      </c>
      <c r="B237" s="891"/>
      <c r="C237" s="891"/>
      <c r="D237" s="891"/>
      <c r="E237" s="1257" t="s">
        <v>1624</v>
      </c>
      <c r="F237" s="1258"/>
      <c r="G237" s="1258"/>
      <c r="H237" s="1258"/>
      <c r="I237" s="1258"/>
      <c r="J237" s="1259"/>
      <c r="K237" s="239"/>
      <c r="L237" s="169"/>
      <c r="M237" s="169"/>
      <c r="N237" s="169"/>
      <c r="O237" s="169"/>
      <c r="P237" s="169"/>
      <c r="Q237" s="274"/>
      <c r="R237" s="274"/>
      <c r="S237" s="274"/>
      <c r="T237" s="274"/>
      <c r="U237" s="274"/>
      <c r="V237" s="274"/>
      <c r="W237" s="274"/>
      <c r="X237" s="274"/>
      <c r="Y237" s="274"/>
      <c r="Z237" s="274"/>
      <c r="AL237" s="274"/>
      <c r="AM237" s="274"/>
      <c r="AN237" s="274"/>
      <c r="AO237" s="274"/>
      <c r="AP237" s="274"/>
      <c r="AQ237" s="274"/>
      <c r="AR237" s="274"/>
      <c r="AS237" s="274"/>
      <c r="AT237" s="274"/>
      <c r="AU237" s="274"/>
      <c r="AV237" s="30"/>
      <c r="AW237" s="30"/>
      <c r="AX237" s="30"/>
      <c r="AY237" s="30"/>
      <c r="AZ237" s="30"/>
      <c r="BA237" s="30"/>
      <c r="BB237" s="40"/>
      <c r="BC237" s="40"/>
      <c r="BD237" s="40"/>
      <c r="BE237" s="40"/>
      <c r="BF237" s="40"/>
      <c r="BG237" s="40"/>
      <c r="BH237" s="45"/>
      <c r="BI237" s="45"/>
      <c r="BJ237" s="76"/>
      <c r="BK237" s="76"/>
      <c r="BL237" s="76"/>
    </row>
    <row r="238" spans="1:64" ht="99.75" customHeight="1" thickBot="1">
      <c r="A238" s="891"/>
      <c r="B238" s="891"/>
      <c r="C238" s="891"/>
      <c r="D238" s="892"/>
      <c r="E238" s="1334" t="s">
        <v>29</v>
      </c>
      <c r="F238" s="1333"/>
      <c r="G238" s="1332" t="s">
        <v>30</v>
      </c>
      <c r="H238" s="1333"/>
      <c r="I238" s="281" t="s">
        <v>9</v>
      </c>
      <c r="J238" s="289" t="s">
        <v>10</v>
      </c>
      <c r="K238" s="226"/>
      <c r="L238" s="170"/>
      <c r="M238" s="170"/>
      <c r="N238" s="170"/>
      <c r="O238" s="170"/>
      <c r="P238" s="170"/>
      <c r="Q238" s="31"/>
      <c r="R238" s="31"/>
      <c r="S238" s="31"/>
      <c r="T238" s="31"/>
      <c r="U238" s="31"/>
      <c r="V238" s="31"/>
      <c r="W238" s="31"/>
      <c r="X238" s="31"/>
      <c r="Y238" s="31"/>
      <c r="Z238" s="31"/>
      <c r="AL238" s="31"/>
      <c r="AM238" s="31"/>
      <c r="AN238" s="31"/>
      <c r="AO238" s="31"/>
      <c r="AP238" s="31"/>
      <c r="AQ238" s="31"/>
      <c r="AR238" s="31"/>
      <c r="AS238" s="31"/>
      <c r="AT238" s="31"/>
      <c r="AU238" s="31"/>
      <c r="AV238" s="32"/>
      <c r="AW238" s="32"/>
      <c r="AX238" s="32"/>
      <c r="AY238" s="30"/>
      <c r="AZ238" s="32"/>
      <c r="BA238" s="30"/>
      <c r="BB238" s="40"/>
      <c r="BC238" s="30"/>
      <c r="BD238" s="40"/>
      <c r="BE238" s="40"/>
      <c r="BF238" s="40"/>
      <c r="BG238" s="40"/>
      <c r="BH238" s="45"/>
      <c r="BI238" s="45"/>
      <c r="BJ238" s="76"/>
      <c r="BK238" s="76"/>
      <c r="BL238" s="76"/>
    </row>
    <row r="239" spans="1:64" ht="324" customHeight="1" thickTop="1">
      <c r="A239" s="1324" t="s">
        <v>701</v>
      </c>
      <c r="B239" s="1324"/>
      <c r="C239" s="1324"/>
      <c r="D239" s="1325"/>
      <c r="E239" s="1335">
        <f>E246</f>
        <v>2812820000</v>
      </c>
      <c r="F239" s="1336"/>
      <c r="G239" s="1335">
        <f>G246</f>
        <v>2812820000</v>
      </c>
      <c r="H239" s="1336"/>
      <c r="I239" s="1341">
        <f>I246</f>
        <v>1</v>
      </c>
      <c r="J239" s="1096">
        <f>I239</f>
        <v>1</v>
      </c>
      <c r="K239" s="40"/>
      <c r="L239" s="40"/>
      <c r="M239" s="40"/>
      <c r="N239" s="40"/>
      <c r="O239" s="40"/>
      <c r="P239" s="40"/>
      <c r="Q239" s="31"/>
      <c r="R239" s="31"/>
      <c r="S239" s="31"/>
      <c r="T239" s="31"/>
      <c r="U239" s="31"/>
      <c r="V239" s="31"/>
      <c r="W239" s="31"/>
      <c r="X239" s="31"/>
      <c r="Y239" s="31"/>
      <c r="Z239" s="31"/>
      <c r="AL239" s="650" t="s">
        <v>714</v>
      </c>
      <c r="AM239" s="651"/>
      <c r="AN239" s="651"/>
      <c r="AO239" s="651"/>
      <c r="AP239" s="651"/>
      <c r="AQ239" s="651"/>
      <c r="AR239" s="651"/>
      <c r="AS239" s="651"/>
      <c r="AT239" s="651"/>
      <c r="AU239" s="651"/>
      <c r="AV239" s="651"/>
      <c r="AW239" s="651"/>
      <c r="AX239" s="651"/>
      <c r="AY239" s="651"/>
      <c r="AZ239" s="651"/>
      <c r="BA239" s="652"/>
      <c r="BB239" s="30"/>
      <c r="BC239" s="30"/>
      <c r="BD239" s="30"/>
      <c r="BE239" s="30"/>
      <c r="BF239" s="30"/>
      <c r="BG239" s="40"/>
      <c r="BH239" s="45"/>
      <c r="BI239" s="45"/>
      <c r="BJ239" s="76"/>
      <c r="BK239" s="76"/>
      <c r="BL239" s="76"/>
    </row>
    <row r="240" spans="1:64" ht="40.5" customHeight="1">
      <c r="A240" s="1326"/>
      <c r="B240" s="1326"/>
      <c r="C240" s="1326"/>
      <c r="D240" s="1327"/>
      <c r="E240" s="1337"/>
      <c r="F240" s="1338"/>
      <c r="G240" s="1337"/>
      <c r="H240" s="1338"/>
      <c r="I240" s="1342"/>
      <c r="J240" s="1097"/>
      <c r="K240" s="226"/>
      <c r="L240" s="170"/>
      <c r="M240" s="170"/>
      <c r="N240" s="170"/>
      <c r="O240" s="170"/>
      <c r="P240" s="170"/>
      <c r="Q240" s="641">
        <v>2016</v>
      </c>
      <c r="R240" s="641"/>
      <c r="S240" s="641"/>
      <c r="T240" s="641"/>
      <c r="U240" s="641">
        <v>2017</v>
      </c>
      <c r="V240" s="641"/>
      <c r="W240" s="641"/>
      <c r="X240" s="641"/>
      <c r="Y240" s="641">
        <v>2018</v>
      </c>
      <c r="Z240" s="641"/>
      <c r="AA240" s="641"/>
      <c r="AB240" s="641"/>
      <c r="AC240" s="641">
        <v>2019</v>
      </c>
      <c r="AD240" s="641"/>
      <c r="AE240" s="641"/>
      <c r="AF240" s="641"/>
      <c r="AG240" s="641">
        <v>2020</v>
      </c>
      <c r="AH240" s="641"/>
      <c r="AI240" s="641"/>
      <c r="AJ240" s="641"/>
      <c r="BB240" s="30"/>
      <c r="BC240" s="30"/>
      <c r="BD240" s="30"/>
      <c r="BE240" s="30"/>
      <c r="BF240" s="30"/>
      <c r="BG240" s="33"/>
      <c r="BH240" s="45"/>
      <c r="BI240" s="45"/>
      <c r="BJ240" s="76"/>
      <c r="BK240" s="76"/>
      <c r="BL240" s="76"/>
    </row>
    <row r="241" spans="1:67" ht="87" customHeight="1" thickBot="1">
      <c r="A241" s="1328"/>
      <c r="B241" s="1328"/>
      <c r="C241" s="1328"/>
      <c r="D241" s="1329"/>
      <c r="E241" s="1339"/>
      <c r="F241" s="1340"/>
      <c r="G241" s="1339"/>
      <c r="H241" s="1340"/>
      <c r="I241" s="1343"/>
      <c r="J241" s="1098"/>
      <c r="K241" s="227"/>
      <c r="L241" s="228"/>
      <c r="M241" s="228"/>
      <c r="N241" s="228"/>
      <c r="O241" s="228"/>
      <c r="P241" s="228"/>
      <c r="Q241" s="641"/>
      <c r="R241" s="641"/>
      <c r="S241" s="641"/>
      <c r="T241" s="641"/>
      <c r="U241" s="641"/>
      <c r="V241" s="641"/>
      <c r="W241" s="641"/>
      <c r="X241" s="641"/>
      <c r="Y241" s="641"/>
      <c r="Z241" s="641"/>
      <c r="AA241" s="641"/>
      <c r="AB241" s="641"/>
      <c r="AC241" s="641"/>
      <c r="AD241" s="641"/>
      <c r="AE241" s="641"/>
      <c r="AF241" s="641"/>
      <c r="AG241" s="641"/>
      <c r="AH241" s="641"/>
      <c r="AI241" s="641"/>
      <c r="AJ241" s="641"/>
      <c r="AL241" s="634" t="s">
        <v>713</v>
      </c>
      <c r="AM241" s="634"/>
      <c r="AN241" s="634"/>
      <c r="AO241" s="634"/>
      <c r="AP241" s="634" t="s">
        <v>715</v>
      </c>
      <c r="AQ241" s="634"/>
      <c r="AR241" s="634"/>
      <c r="AS241" s="634"/>
      <c r="AT241" s="634" t="s">
        <v>716</v>
      </c>
      <c r="AU241" s="634"/>
      <c r="AV241" s="634"/>
      <c r="AW241" s="634"/>
      <c r="AX241" s="634" t="s">
        <v>717</v>
      </c>
      <c r="AY241" s="634"/>
      <c r="AZ241" s="634"/>
      <c r="BA241" s="634"/>
      <c r="BB241" s="274"/>
      <c r="BC241" s="274"/>
      <c r="BD241" s="274"/>
      <c r="BE241" s="274"/>
      <c r="BF241" s="274"/>
      <c r="BG241" s="274"/>
      <c r="BH241" s="274"/>
      <c r="BI241" s="274"/>
      <c r="BJ241" s="274"/>
      <c r="BK241" s="274"/>
      <c r="BL241" s="274"/>
      <c r="BM241" s="274"/>
      <c r="BN241" s="274"/>
      <c r="BO241" s="274"/>
    </row>
    <row r="242" spans="1:67" ht="152.25" customHeight="1" thickTop="1" thickBot="1">
      <c r="A242" s="664" t="s">
        <v>27</v>
      </c>
      <c r="B242" s="664"/>
      <c r="C242" s="664"/>
      <c r="D242" s="272" t="s">
        <v>151</v>
      </c>
      <c r="E242" s="403" t="s">
        <v>29</v>
      </c>
      <c r="F242" s="307" t="s">
        <v>1000</v>
      </c>
      <c r="G242" s="1332" t="s">
        <v>30</v>
      </c>
      <c r="H242" s="1333"/>
      <c r="I242" s="281" t="s">
        <v>31</v>
      </c>
      <c r="J242" s="289" t="s">
        <v>10</v>
      </c>
      <c r="K242" s="664" t="s">
        <v>32</v>
      </c>
      <c r="L242" s="664"/>
      <c r="M242" s="664"/>
      <c r="N242" s="664"/>
      <c r="O242" s="293" t="s">
        <v>7</v>
      </c>
      <c r="P242" s="315" t="s">
        <v>1003</v>
      </c>
      <c r="Q242" s="303" t="s">
        <v>11</v>
      </c>
      <c r="R242" s="303" t="s">
        <v>12</v>
      </c>
      <c r="S242" s="39" t="s">
        <v>9</v>
      </c>
      <c r="T242" s="409" t="s">
        <v>10</v>
      </c>
      <c r="U242" s="303" t="s">
        <v>11</v>
      </c>
      <c r="V242" s="303" t="s">
        <v>12</v>
      </c>
      <c r="W242" s="168" t="s">
        <v>9</v>
      </c>
      <c r="X242" s="409" t="s">
        <v>10</v>
      </c>
      <c r="Y242" s="303" t="s">
        <v>11</v>
      </c>
      <c r="Z242" s="303" t="s">
        <v>12</v>
      </c>
      <c r="AA242" s="39" t="s">
        <v>9</v>
      </c>
      <c r="AB242" s="409" t="s">
        <v>10</v>
      </c>
      <c r="AC242" s="303" t="s">
        <v>11</v>
      </c>
      <c r="AD242" s="303" t="s">
        <v>12</v>
      </c>
      <c r="AE242" s="168" t="s">
        <v>9</v>
      </c>
      <c r="AF242" s="409" t="s">
        <v>10</v>
      </c>
      <c r="AG242" s="303" t="s">
        <v>11</v>
      </c>
      <c r="AH242" s="303" t="s">
        <v>12</v>
      </c>
      <c r="AI242" s="168" t="s">
        <v>9</v>
      </c>
      <c r="AJ242" s="409" t="s">
        <v>10</v>
      </c>
      <c r="AL242" s="288" t="s">
        <v>13</v>
      </c>
      <c r="AM242" s="288" t="s">
        <v>14</v>
      </c>
      <c r="AN242" s="173" t="s">
        <v>9</v>
      </c>
      <c r="AO242" s="174" t="s">
        <v>10</v>
      </c>
      <c r="AP242" s="288" t="s">
        <v>13</v>
      </c>
      <c r="AQ242" s="288" t="s">
        <v>14</v>
      </c>
      <c r="AR242" s="173" t="s">
        <v>9</v>
      </c>
      <c r="AS242" s="174" t="s">
        <v>10</v>
      </c>
      <c r="AT242" s="288" t="s">
        <v>13</v>
      </c>
      <c r="AU242" s="288" t="s">
        <v>14</v>
      </c>
      <c r="AV242" s="173" t="s">
        <v>9</v>
      </c>
      <c r="AW242" s="174" t="s">
        <v>10</v>
      </c>
      <c r="AX242" s="288" t="s">
        <v>13</v>
      </c>
      <c r="AY242" s="288" t="s">
        <v>14</v>
      </c>
      <c r="AZ242" s="173" t="s">
        <v>9</v>
      </c>
      <c r="BA242" s="174" t="s">
        <v>10</v>
      </c>
      <c r="BB242" s="274"/>
      <c r="BC242" s="274"/>
      <c r="BD242" s="274"/>
      <c r="BE242" s="274"/>
      <c r="BF242" s="274"/>
      <c r="BG242" s="274"/>
      <c r="BH242" s="274"/>
      <c r="BI242" s="274"/>
      <c r="BJ242" s="274"/>
      <c r="BK242" s="274"/>
      <c r="BL242" s="274"/>
      <c r="BM242" s="274"/>
      <c r="BN242" s="274"/>
      <c r="BO242" s="274"/>
    </row>
    <row r="243" spans="1:67" ht="305.25" customHeight="1" thickTop="1" thickBot="1">
      <c r="A243" s="666" t="s">
        <v>33</v>
      </c>
      <c r="B243" s="887" t="s">
        <v>240</v>
      </c>
      <c r="C243" s="887"/>
      <c r="D243" s="291" t="s">
        <v>248</v>
      </c>
      <c r="E243" s="37">
        <v>55071000</v>
      </c>
      <c r="F243" s="35">
        <f>E243/$E$246</f>
        <v>1.9578572393541001E-2</v>
      </c>
      <c r="G243" s="857">
        <v>55071000</v>
      </c>
      <c r="H243" s="858"/>
      <c r="I243" s="36">
        <f>G243/E243</f>
        <v>1</v>
      </c>
      <c r="J243" s="54">
        <f>I243</f>
        <v>1</v>
      </c>
      <c r="K243" s="772" t="s">
        <v>251</v>
      </c>
      <c r="L243" s="684"/>
      <c r="M243" s="684"/>
      <c r="N243" s="685"/>
      <c r="O243" s="83" t="s">
        <v>114</v>
      </c>
      <c r="P243" s="108">
        <v>1</v>
      </c>
      <c r="Q243" s="383">
        <v>0.15</v>
      </c>
      <c r="R243" s="383">
        <v>0.15</v>
      </c>
      <c r="S243" s="411">
        <f>+R243/Q243</f>
        <v>1</v>
      </c>
      <c r="T243" s="53">
        <f>+S243</f>
        <v>1</v>
      </c>
      <c r="U243" s="383">
        <v>0.25</v>
      </c>
      <c r="V243" s="383">
        <v>0.25</v>
      </c>
      <c r="W243" s="411">
        <f>+V243/U243</f>
        <v>1</v>
      </c>
      <c r="X243" s="53">
        <f>+W243</f>
        <v>1</v>
      </c>
      <c r="Y243" s="383">
        <v>0.25</v>
      </c>
      <c r="Z243" s="383">
        <v>0.25</v>
      </c>
      <c r="AA243" s="411">
        <f>+Z243/Y243</f>
        <v>1</v>
      </c>
      <c r="AB243" s="53">
        <f>+AA243</f>
        <v>1</v>
      </c>
      <c r="AC243" s="383">
        <v>0.3</v>
      </c>
      <c r="AD243" s="383">
        <f>AM243</f>
        <v>0.04</v>
      </c>
      <c r="AE243" s="411">
        <f>+AD243/AC243</f>
        <v>0.13333333333333333</v>
      </c>
      <c r="AF243" s="53">
        <f>+AE243</f>
        <v>0.13333333333333333</v>
      </c>
      <c r="AG243" s="383">
        <v>0.05</v>
      </c>
      <c r="AH243" s="383">
        <v>0</v>
      </c>
      <c r="AI243" s="411">
        <f>+AH243/AG243</f>
        <v>0</v>
      </c>
      <c r="AJ243" s="53">
        <f>+AI243</f>
        <v>0</v>
      </c>
      <c r="AL243" s="285">
        <v>0.04</v>
      </c>
      <c r="AM243" s="304">
        <v>0.04</v>
      </c>
      <c r="AN243" s="411">
        <f>+AM243/AL243</f>
        <v>1</v>
      </c>
      <c r="AO243" s="287">
        <f>AN243</f>
        <v>1</v>
      </c>
      <c r="AP243" s="285">
        <v>0.13</v>
      </c>
      <c r="AQ243" s="285">
        <v>0</v>
      </c>
      <c r="AR243" s="411">
        <f>+AQ243/AP243</f>
        <v>0</v>
      </c>
      <c r="AS243" s="287">
        <f>AR243</f>
        <v>0</v>
      </c>
      <c r="AT243" s="285">
        <v>0.21</v>
      </c>
      <c r="AU243" s="285">
        <v>0</v>
      </c>
      <c r="AV243" s="411">
        <f>+AU243/AT243</f>
        <v>0</v>
      </c>
      <c r="AW243" s="287">
        <f>AV243</f>
        <v>0</v>
      </c>
      <c r="AX243" s="285">
        <v>0.3</v>
      </c>
      <c r="AY243" s="285">
        <v>0</v>
      </c>
      <c r="AZ243" s="411">
        <f>+AY243/AX243</f>
        <v>0</v>
      </c>
      <c r="BA243" s="287">
        <f>AZ243</f>
        <v>0</v>
      </c>
      <c r="BB243" s="274"/>
      <c r="BC243" s="274"/>
      <c r="BD243" s="274"/>
      <c r="BE243" s="274"/>
      <c r="BF243" s="274"/>
      <c r="BG243" s="274"/>
      <c r="BH243" s="274"/>
      <c r="BI243" s="274"/>
      <c r="BJ243" s="274"/>
      <c r="BK243" s="274"/>
      <c r="BL243" s="274"/>
      <c r="BM243" s="274"/>
      <c r="BN243" s="274"/>
      <c r="BO243" s="274"/>
    </row>
    <row r="244" spans="1:67" ht="204" customHeight="1" thickTop="1" thickBot="1">
      <c r="A244" s="666"/>
      <c r="B244" s="887" t="s">
        <v>241</v>
      </c>
      <c r="C244" s="887"/>
      <c r="D244" s="291" t="s">
        <v>249</v>
      </c>
      <c r="E244" s="37">
        <v>55070000</v>
      </c>
      <c r="F244" s="35">
        <f>E244/$E$246</f>
        <v>1.9578216878435164E-2</v>
      </c>
      <c r="G244" s="857">
        <v>55070000</v>
      </c>
      <c r="H244" s="858"/>
      <c r="I244" s="36">
        <f>G244/E244</f>
        <v>1</v>
      </c>
      <c r="J244" s="54">
        <f>I244</f>
        <v>1</v>
      </c>
      <c r="K244" s="772" t="s">
        <v>252</v>
      </c>
      <c r="L244" s="684"/>
      <c r="M244" s="684"/>
      <c r="N244" s="685"/>
      <c r="O244" s="83" t="s">
        <v>114</v>
      </c>
      <c r="P244" s="108">
        <v>1</v>
      </c>
      <c r="Q244" s="383">
        <v>0.2</v>
      </c>
      <c r="R244" s="383">
        <v>0.2</v>
      </c>
      <c r="S244" s="411">
        <f>+R244/Q244</f>
        <v>1</v>
      </c>
      <c r="T244" s="53">
        <f t="shared" ref="T244:T245" si="288">+S244</f>
        <v>1</v>
      </c>
      <c r="U244" s="383">
        <v>0.25</v>
      </c>
      <c r="V244" s="383">
        <v>0.25</v>
      </c>
      <c r="W244" s="411">
        <f>+V244/U244</f>
        <v>1</v>
      </c>
      <c r="X244" s="53">
        <f t="shared" ref="X244:X245" si="289">+W244</f>
        <v>1</v>
      </c>
      <c r="Y244" s="383">
        <v>0.25</v>
      </c>
      <c r="Z244" s="383">
        <v>0.25</v>
      </c>
      <c r="AA244" s="411">
        <f>+Z244/Y244</f>
        <v>1</v>
      </c>
      <c r="AB244" s="53">
        <f t="shared" ref="AB244:AB245" si="290">+AA244</f>
        <v>1</v>
      </c>
      <c r="AC244" s="383">
        <v>0.25</v>
      </c>
      <c r="AD244" s="383">
        <f>AM244</f>
        <v>7.0000000000000007E-2</v>
      </c>
      <c r="AE244" s="411">
        <f>+AD244/AC244</f>
        <v>0.28000000000000003</v>
      </c>
      <c r="AF244" s="53">
        <f t="shared" ref="AF244:AF245" si="291">+AE244</f>
        <v>0.28000000000000003</v>
      </c>
      <c r="AG244" s="383">
        <v>0.05</v>
      </c>
      <c r="AH244" s="383">
        <v>0</v>
      </c>
      <c r="AI244" s="411">
        <f>+AH244/AG244</f>
        <v>0</v>
      </c>
      <c r="AJ244" s="53">
        <f t="shared" ref="AJ244:AJ245" si="292">+AI244</f>
        <v>0</v>
      </c>
      <c r="AL244" s="285">
        <v>7.0000000000000007E-2</v>
      </c>
      <c r="AM244" s="285">
        <v>7.0000000000000007E-2</v>
      </c>
      <c r="AN244" s="411">
        <f>+AM244/AL244</f>
        <v>1</v>
      </c>
      <c r="AO244" s="287">
        <f>AN244</f>
        <v>1</v>
      </c>
      <c r="AP244" s="285">
        <v>0.13</v>
      </c>
      <c r="AQ244" s="285">
        <v>0</v>
      </c>
      <c r="AR244" s="411">
        <f>+AQ244/AP244</f>
        <v>0</v>
      </c>
      <c r="AS244" s="287">
        <f>AR244</f>
        <v>0</v>
      </c>
      <c r="AT244" s="285">
        <v>0.19</v>
      </c>
      <c r="AU244" s="285">
        <v>0</v>
      </c>
      <c r="AV244" s="411">
        <f>+AU244/AT244</f>
        <v>0</v>
      </c>
      <c r="AW244" s="287">
        <f>AV244</f>
        <v>0</v>
      </c>
      <c r="AX244" s="285">
        <v>0.25</v>
      </c>
      <c r="AY244" s="285">
        <v>0</v>
      </c>
      <c r="AZ244" s="411">
        <f>+AY244/AX244</f>
        <v>0</v>
      </c>
      <c r="BA244" s="287">
        <f>AZ244</f>
        <v>0</v>
      </c>
      <c r="BB244" s="274"/>
      <c r="BC244" s="274"/>
      <c r="BD244" s="274"/>
      <c r="BE244" s="274"/>
      <c r="BF244" s="274"/>
      <c r="BG244" s="274"/>
      <c r="BH244" s="274"/>
      <c r="BI244" s="274"/>
      <c r="BJ244" s="274"/>
      <c r="BK244" s="274"/>
      <c r="BL244" s="274"/>
      <c r="BM244" s="274"/>
      <c r="BN244" s="274"/>
      <c r="BO244" s="274"/>
    </row>
    <row r="245" spans="1:67" ht="201.75" customHeight="1" thickTop="1" thickBot="1">
      <c r="A245" s="666"/>
      <c r="B245" s="887" t="s">
        <v>242</v>
      </c>
      <c r="C245" s="887"/>
      <c r="D245" s="291" t="s">
        <v>250</v>
      </c>
      <c r="E245" s="37">
        <v>2702679000</v>
      </c>
      <c r="F245" s="35">
        <f>E245/$E$246</f>
        <v>0.96084321072802381</v>
      </c>
      <c r="G245" s="857">
        <v>2702679000</v>
      </c>
      <c r="H245" s="858"/>
      <c r="I245" s="36">
        <f>G245/E245</f>
        <v>1</v>
      </c>
      <c r="J245" s="54">
        <f>I245</f>
        <v>1</v>
      </c>
      <c r="K245" s="772" t="s">
        <v>253</v>
      </c>
      <c r="L245" s="684"/>
      <c r="M245" s="684"/>
      <c r="N245" s="685"/>
      <c r="O245" s="83" t="s">
        <v>114</v>
      </c>
      <c r="P245" s="108">
        <v>1</v>
      </c>
      <c r="Q245" s="383">
        <v>0.05</v>
      </c>
      <c r="R245" s="383">
        <v>0.05</v>
      </c>
      <c r="S245" s="411">
        <f>+R245/Q245</f>
        <v>1</v>
      </c>
      <c r="T245" s="53">
        <f t="shared" si="288"/>
        <v>1</v>
      </c>
      <c r="U245" s="383">
        <v>0.4</v>
      </c>
      <c r="V245" s="383">
        <v>0.4</v>
      </c>
      <c r="W245" s="411">
        <f>+V245/U245</f>
        <v>1</v>
      </c>
      <c r="X245" s="53">
        <f t="shared" si="289"/>
        <v>1</v>
      </c>
      <c r="Y245" s="383">
        <v>0.2</v>
      </c>
      <c r="Z245" s="383">
        <v>0.2</v>
      </c>
      <c r="AA245" s="411">
        <f>+Z245/Y245</f>
        <v>1</v>
      </c>
      <c r="AB245" s="53">
        <f t="shared" si="290"/>
        <v>1</v>
      </c>
      <c r="AC245" s="383">
        <v>0.2</v>
      </c>
      <c r="AD245" s="383">
        <v>0</v>
      </c>
      <c r="AE245" s="411">
        <f>+AD245/AC245</f>
        <v>0</v>
      </c>
      <c r="AF245" s="53">
        <f t="shared" si="291"/>
        <v>0</v>
      </c>
      <c r="AG245" s="383">
        <v>0.15</v>
      </c>
      <c r="AH245" s="383">
        <v>0</v>
      </c>
      <c r="AI245" s="411">
        <f>+AH245/AG245</f>
        <v>0</v>
      </c>
      <c r="AJ245" s="53">
        <f t="shared" si="292"/>
        <v>0</v>
      </c>
      <c r="AL245" s="285">
        <v>0.04</v>
      </c>
      <c r="AM245" s="320">
        <v>0.04</v>
      </c>
      <c r="AN245" s="411">
        <f>+AM245/AL245</f>
        <v>1</v>
      </c>
      <c r="AO245" s="287">
        <f>AN245</f>
        <v>1</v>
      </c>
      <c r="AP245" s="320">
        <v>0.1</v>
      </c>
      <c r="AQ245" s="285">
        <v>0</v>
      </c>
      <c r="AR245" s="411">
        <f>+AQ245/AP245</f>
        <v>0</v>
      </c>
      <c r="AS245" s="287">
        <f>AR245</f>
        <v>0</v>
      </c>
      <c r="AT245" s="320">
        <v>0.16</v>
      </c>
      <c r="AU245" s="285">
        <v>0</v>
      </c>
      <c r="AV245" s="411">
        <f>+AU245/AT245</f>
        <v>0</v>
      </c>
      <c r="AW245" s="287">
        <f>AV245</f>
        <v>0</v>
      </c>
      <c r="AX245" s="320">
        <v>0.2</v>
      </c>
      <c r="AY245" s="285">
        <v>0</v>
      </c>
      <c r="AZ245" s="411">
        <f>+AY245/AX245</f>
        <v>0</v>
      </c>
      <c r="BA245" s="287">
        <f>AZ245</f>
        <v>0</v>
      </c>
      <c r="BB245" s="274"/>
      <c r="BC245" s="274"/>
      <c r="BD245" s="274"/>
      <c r="BE245" s="274"/>
      <c r="BF245" s="274"/>
      <c r="BG245" s="274"/>
      <c r="BH245" s="274"/>
      <c r="BI245" s="274"/>
      <c r="BJ245" s="274"/>
      <c r="BK245" s="274"/>
      <c r="BL245" s="274"/>
      <c r="BM245" s="274"/>
      <c r="BN245" s="274"/>
      <c r="BO245" s="274"/>
    </row>
    <row r="246" spans="1:67" ht="121.5" customHeight="1" thickTop="1" thickBot="1">
      <c r="A246" s="850" t="s">
        <v>34</v>
      </c>
      <c r="B246" s="851"/>
      <c r="C246" s="852"/>
      <c r="D246" s="290"/>
      <c r="E246" s="101">
        <f>SUM(E243:E245)</f>
        <v>2812820000</v>
      </c>
      <c r="F246" s="102">
        <f>SUM(F243:F245)</f>
        <v>1</v>
      </c>
      <c r="G246" s="1330">
        <f>SUM(G243:H245)</f>
        <v>2812820000</v>
      </c>
      <c r="H246" s="1331"/>
      <c r="I246" s="102">
        <f>G246/E246</f>
        <v>1</v>
      </c>
      <c r="J246" s="54">
        <f>I246</f>
        <v>1</v>
      </c>
      <c r="K246" s="663"/>
      <c r="L246" s="663"/>
      <c r="M246" s="663"/>
      <c r="N246" s="663"/>
      <c r="O246" s="271"/>
      <c r="P246" s="76"/>
      <c r="Q246" s="76"/>
      <c r="R246" s="76"/>
      <c r="S246" s="92"/>
      <c r="T246" s="76"/>
      <c r="U246" s="76"/>
      <c r="V246" s="76"/>
      <c r="W246" s="76"/>
      <c r="X246" s="76"/>
      <c r="Y246" s="76"/>
      <c r="Z246" s="76"/>
      <c r="AA246" s="76"/>
      <c r="AB246" s="76"/>
      <c r="AC246" s="76"/>
      <c r="AD246" s="76"/>
      <c r="AE246" s="77"/>
      <c r="AF246" s="78"/>
      <c r="AG246" s="76"/>
      <c r="AH246" s="76"/>
      <c r="AI246" s="76"/>
      <c r="AJ246" s="76"/>
      <c r="AK246" s="76"/>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5"/>
      <c r="BI246" s="45"/>
      <c r="BJ246" s="76"/>
      <c r="BK246" s="76"/>
      <c r="BL246" s="76"/>
    </row>
    <row r="247" spans="1:67" ht="79.5" customHeight="1" thickTop="1" thickBot="1">
      <c r="S247" s="279"/>
    </row>
    <row r="248" spans="1:67" ht="96.75" customHeight="1" thickTop="1">
      <c r="A248" s="891" t="s">
        <v>309</v>
      </c>
      <c r="B248" s="891"/>
      <c r="C248" s="891"/>
      <c r="D248" s="891"/>
      <c r="E248" s="1257" t="s">
        <v>1624</v>
      </c>
      <c r="F248" s="1258"/>
      <c r="G248" s="1258"/>
      <c r="H248" s="1258"/>
      <c r="I248" s="1258"/>
      <c r="J248" s="1259"/>
      <c r="K248" s="1122"/>
      <c r="L248" s="692"/>
      <c r="M248" s="692"/>
      <c r="N248" s="692"/>
      <c r="O248" s="692"/>
      <c r="P248" s="692"/>
      <c r="S248" s="279"/>
    </row>
    <row r="249" spans="1:67" ht="129.75" customHeight="1" thickBot="1">
      <c r="A249" s="891"/>
      <c r="B249" s="891"/>
      <c r="C249" s="891"/>
      <c r="D249" s="892"/>
      <c r="E249" s="1334" t="s">
        <v>29</v>
      </c>
      <c r="F249" s="1333"/>
      <c r="G249" s="1332" t="s">
        <v>30</v>
      </c>
      <c r="H249" s="1333"/>
      <c r="I249" s="281" t="s">
        <v>9</v>
      </c>
      <c r="J249" s="289" t="s">
        <v>10</v>
      </c>
      <c r="K249" s="226"/>
      <c r="L249" s="170"/>
      <c r="M249" s="170"/>
      <c r="N249" s="170"/>
      <c r="O249" s="170"/>
      <c r="P249" s="170"/>
      <c r="S249" s="279"/>
    </row>
    <row r="250" spans="1:67" ht="316.5" customHeight="1" thickTop="1">
      <c r="A250" s="1272" t="s">
        <v>702</v>
      </c>
      <c r="B250" s="1272"/>
      <c r="C250" s="1272"/>
      <c r="D250" s="1273"/>
      <c r="E250" s="1335">
        <f>+E256</f>
        <v>1659093001</v>
      </c>
      <c r="F250" s="1336"/>
      <c r="G250" s="1335">
        <f>G256</f>
        <v>747476835</v>
      </c>
      <c r="H250" s="1336"/>
      <c r="I250" s="1350">
        <f>I256</f>
        <v>0.45053341467263536</v>
      </c>
      <c r="J250" s="1096">
        <v>0</v>
      </c>
      <c r="P250" s="170"/>
      <c r="S250" s="279"/>
      <c r="AL250" s="790" t="s">
        <v>714</v>
      </c>
      <c r="AM250" s="790"/>
      <c r="AN250" s="790"/>
      <c r="AO250" s="790"/>
      <c r="AP250" s="790"/>
      <c r="AQ250" s="790"/>
      <c r="AR250" s="790"/>
      <c r="AS250" s="790"/>
      <c r="AT250" s="790"/>
      <c r="AU250" s="790"/>
      <c r="AV250" s="790"/>
      <c r="AW250" s="790"/>
      <c r="AX250" s="790"/>
      <c r="AY250" s="790"/>
      <c r="AZ250" s="790"/>
      <c r="BA250" s="790"/>
    </row>
    <row r="251" spans="1:67" ht="71.25" customHeight="1">
      <c r="A251" s="1274"/>
      <c r="B251" s="1274"/>
      <c r="C251" s="1274"/>
      <c r="D251" s="1275"/>
      <c r="E251" s="1337"/>
      <c r="F251" s="1338"/>
      <c r="G251" s="1337"/>
      <c r="H251" s="1338"/>
      <c r="I251" s="1351"/>
      <c r="J251" s="1097"/>
      <c r="K251" s="226"/>
      <c r="L251" s="170"/>
      <c r="M251" s="170"/>
      <c r="N251" s="170"/>
      <c r="O251" s="170"/>
      <c r="P251" s="170"/>
      <c r="Q251" s="641">
        <v>2016</v>
      </c>
      <c r="R251" s="641"/>
      <c r="S251" s="641"/>
      <c r="T251" s="641"/>
      <c r="U251" s="641">
        <v>2017</v>
      </c>
      <c r="V251" s="641"/>
      <c r="W251" s="641"/>
      <c r="X251" s="641"/>
      <c r="Y251" s="641">
        <v>2018</v>
      </c>
      <c r="Z251" s="641"/>
      <c r="AA251" s="641"/>
      <c r="AB251" s="641"/>
      <c r="AC251" s="641">
        <v>2019</v>
      </c>
      <c r="AD251" s="641"/>
      <c r="AE251" s="641"/>
      <c r="AF251" s="641"/>
      <c r="AG251" s="641">
        <v>2020</v>
      </c>
      <c r="AH251" s="641"/>
      <c r="AI251" s="641"/>
      <c r="AJ251" s="641"/>
    </row>
    <row r="252" spans="1:67" ht="71.25" customHeight="1" thickBot="1">
      <c r="A252" s="1276"/>
      <c r="B252" s="1276"/>
      <c r="C252" s="1276"/>
      <c r="D252" s="1277"/>
      <c r="E252" s="1339"/>
      <c r="F252" s="1340"/>
      <c r="G252" s="1339"/>
      <c r="H252" s="1340"/>
      <c r="I252" s="1352"/>
      <c r="J252" s="1098"/>
      <c r="K252" s="227"/>
      <c r="L252" s="228"/>
      <c r="M252" s="228"/>
      <c r="N252" s="228"/>
      <c r="O252" s="228"/>
      <c r="P252" s="228"/>
      <c r="Q252" s="641"/>
      <c r="R252" s="641"/>
      <c r="S252" s="641"/>
      <c r="T252" s="641"/>
      <c r="U252" s="641"/>
      <c r="V252" s="641"/>
      <c r="W252" s="641"/>
      <c r="X252" s="641"/>
      <c r="Y252" s="641"/>
      <c r="Z252" s="641"/>
      <c r="AA252" s="641"/>
      <c r="AB252" s="641"/>
      <c r="AC252" s="641"/>
      <c r="AD252" s="641"/>
      <c r="AE252" s="641"/>
      <c r="AF252" s="641"/>
      <c r="AG252" s="641"/>
      <c r="AH252" s="641"/>
      <c r="AI252" s="641"/>
      <c r="AJ252" s="641"/>
      <c r="AL252" s="1066" t="s">
        <v>713</v>
      </c>
      <c r="AM252" s="1067"/>
      <c r="AN252" s="1067"/>
      <c r="AO252" s="1068"/>
      <c r="AP252" s="1066" t="s">
        <v>715</v>
      </c>
      <c r="AQ252" s="1067"/>
      <c r="AR252" s="1067"/>
      <c r="AS252" s="1068"/>
      <c r="AT252" s="1066" t="s">
        <v>716</v>
      </c>
      <c r="AU252" s="1067"/>
      <c r="AV252" s="1067"/>
      <c r="AW252" s="1068"/>
      <c r="AX252" s="1066" t="s">
        <v>717</v>
      </c>
      <c r="AY252" s="1067"/>
      <c r="AZ252" s="1067"/>
      <c r="BA252" s="1068"/>
    </row>
    <row r="253" spans="1:67" ht="129.75" customHeight="1" thickTop="1" thickBot="1">
      <c r="A253" s="664" t="s">
        <v>27</v>
      </c>
      <c r="B253" s="664"/>
      <c r="C253" s="664"/>
      <c r="D253" s="272" t="s">
        <v>151</v>
      </c>
      <c r="E253" s="34" t="s">
        <v>29</v>
      </c>
      <c r="F253" s="34" t="s">
        <v>9</v>
      </c>
      <c r="G253" s="1172" t="s">
        <v>30</v>
      </c>
      <c r="H253" s="1173"/>
      <c r="I253" s="34" t="s">
        <v>31</v>
      </c>
      <c r="J253" s="289" t="s">
        <v>10</v>
      </c>
      <c r="K253" s="664" t="s">
        <v>32</v>
      </c>
      <c r="L253" s="664"/>
      <c r="M253" s="664"/>
      <c r="N253" s="664"/>
      <c r="O253" s="293" t="s">
        <v>7</v>
      </c>
      <c r="P253" s="315" t="s">
        <v>1003</v>
      </c>
      <c r="Q253" s="303" t="s">
        <v>11</v>
      </c>
      <c r="R253" s="303" t="s">
        <v>12</v>
      </c>
      <c r="S253" s="39" t="s">
        <v>9</v>
      </c>
      <c r="T253" s="409" t="s">
        <v>10</v>
      </c>
      <c r="U253" s="303" t="s">
        <v>11</v>
      </c>
      <c r="V253" s="303" t="s">
        <v>12</v>
      </c>
      <c r="W253" s="168" t="s">
        <v>9</v>
      </c>
      <c r="X253" s="409" t="s">
        <v>10</v>
      </c>
      <c r="Y253" s="303" t="s">
        <v>11</v>
      </c>
      <c r="Z253" s="303" t="s">
        <v>12</v>
      </c>
      <c r="AA253" s="39" t="s">
        <v>9</v>
      </c>
      <c r="AB253" s="409" t="s">
        <v>10</v>
      </c>
      <c r="AC253" s="303" t="s">
        <v>11</v>
      </c>
      <c r="AD253" s="303" t="s">
        <v>12</v>
      </c>
      <c r="AE253" s="168" t="s">
        <v>9</v>
      </c>
      <c r="AF253" s="409" t="s">
        <v>10</v>
      </c>
      <c r="AG253" s="303" t="s">
        <v>11</v>
      </c>
      <c r="AH253" s="303" t="s">
        <v>12</v>
      </c>
      <c r="AI253" s="168" t="s">
        <v>9</v>
      </c>
      <c r="AJ253" s="409" t="s">
        <v>10</v>
      </c>
      <c r="AL253" s="408" t="s">
        <v>13</v>
      </c>
      <c r="AM253" s="408" t="s">
        <v>14</v>
      </c>
      <c r="AN253" s="173" t="s">
        <v>9</v>
      </c>
      <c r="AO253" s="409" t="s">
        <v>10</v>
      </c>
      <c r="AP253" s="408" t="s">
        <v>13</v>
      </c>
      <c r="AQ253" s="408" t="s">
        <v>14</v>
      </c>
      <c r="AR253" s="173" t="s">
        <v>9</v>
      </c>
      <c r="AS253" s="409" t="s">
        <v>10</v>
      </c>
      <c r="AT253" s="408" t="s">
        <v>13</v>
      </c>
      <c r="AU253" s="408" t="s">
        <v>14</v>
      </c>
      <c r="AV253" s="173" t="s">
        <v>9</v>
      </c>
      <c r="AW253" s="409" t="s">
        <v>10</v>
      </c>
      <c r="AX253" s="408" t="s">
        <v>13</v>
      </c>
      <c r="AY253" s="408" t="s">
        <v>14</v>
      </c>
      <c r="AZ253" s="173" t="s">
        <v>9</v>
      </c>
      <c r="BA253" s="409" t="s">
        <v>10</v>
      </c>
    </row>
    <row r="254" spans="1:67" ht="309" customHeight="1" thickTop="1" thickBot="1">
      <c r="A254" s="666" t="s">
        <v>33</v>
      </c>
      <c r="B254" s="887" t="s">
        <v>328</v>
      </c>
      <c r="C254" s="887"/>
      <c r="D254" s="291" t="s">
        <v>337</v>
      </c>
      <c r="E254" s="37">
        <v>755204787</v>
      </c>
      <c r="F254" s="35">
        <f>+E254/$E$256</f>
        <v>0.45519135247078291</v>
      </c>
      <c r="G254" s="857">
        <v>207205434</v>
      </c>
      <c r="H254" s="858"/>
      <c r="I254" s="36">
        <f>G254/E254</f>
        <v>0.2743698630713261</v>
      </c>
      <c r="J254" s="54">
        <v>0</v>
      </c>
      <c r="K254" s="668" t="s">
        <v>340</v>
      </c>
      <c r="L254" s="669"/>
      <c r="M254" s="669"/>
      <c r="N254" s="670"/>
      <c r="O254" s="83" t="s">
        <v>58</v>
      </c>
      <c r="P254" s="108">
        <v>9</v>
      </c>
      <c r="Q254" s="326">
        <v>7</v>
      </c>
      <c r="R254" s="326">
        <v>7</v>
      </c>
      <c r="S254" s="411">
        <f t="shared" ref="S254:S255" si="293">+R254/Q254</f>
        <v>1</v>
      </c>
      <c r="T254" s="53">
        <f>+S254</f>
        <v>1</v>
      </c>
      <c r="U254" s="326">
        <v>9</v>
      </c>
      <c r="V254" s="326">
        <v>9</v>
      </c>
      <c r="W254" s="411">
        <f t="shared" ref="W254:W255" si="294">+V254/U254</f>
        <v>1</v>
      </c>
      <c r="X254" s="53">
        <f>+W254</f>
        <v>1</v>
      </c>
      <c r="Y254" s="326">
        <v>9</v>
      </c>
      <c r="Z254" s="326">
        <v>9</v>
      </c>
      <c r="AA254" s="411">
        <f t="shared" ref="AA254:AA255" si="295">+Z254/Y254</f>
        <v>1</v>
      </c>
      <c r="AB254" s="53">
        <f>+AA254</f>
        <v>1</v>
      </c>
      <c r="AC254" s="326">
        <v>9</v>
      </c>
      <c r="AD254" s="326">
        <v>0</v>
      </c>
      <c r="AE254" s="411">
        <f t="shared" ref="AE254:AE255" si="296">+AD254/AC254</f>
        <v>0</v>
      </c>
      <c r="AF254" s="53">
        <f>+AE254</f>
        <v>0</v>
      </c>
      <c r="AG254" s="326">
        <v>9</v>
      </c>
      <c r="AH254" s="326">
        <v>0</v>
      </c>
      <c r="AI254" s="411">
        <f t="shared" ref="AI254:AI255" si="297">+AH254/AG254</f>
        <v>0</v>
      </c>
      <c r="AJ254" s="53">
        <f>+AI254</f>
        <v>0</v>
      </c>
      <c r="AL254" s="304">
        <v>9</v>
      </c>
      <c r="AM254" s="304">
        <v>9</v>
      </c>
      <c r="AN254" s="411">
        <f t="shared" ref="AN254:AN255" si="298">+AM254/AL254</f>
        <v>1</v>
      </c>
      <c r="AO254" s="306">
        <f>AN254</f>
        <v>1</v>
      </c>
      <c r="AP254" s="304">
        <v>9</v>
      </c>
      <c r="AQ254" s="304">
        <v>9</v>
      </c>
      <c r="AR254" s="411">
        <f t="shared" ref="AR254:AR255" si="299">+AQ254/AP254</f>
        <v>1</v>
      </c>
      <c r="AS254" s="306">
        <f>AR254</f>
        <v>1</v>
      </c>
      <c r="AT254" s="304">
        <v>9</v>
      </c>
      <c r="AU254" s="304">
        <v>0</v>
      </c>
      <c r="AV254" s="411">
        <f t="shared" ref="AV254:AV255" si="300">+AU254/AT254</f>
        <v>0</v>
      </c>
      <c r="AW254" s="306">
        <f>AV254</f>
        <v>0</v>
      </c>
      <c r="AX254" s="304">
        <v>9</v>
      </c>
      <c r="AY254" s="304">
        <v>0</v>
      </c>
      <c r="AZ254" s="411">
        <f t="shared" ref="AZ254:AZ255" si="301">+AY254/AX254</f>
        <v>0</v>
      </c>
      <c r="BA254" s="306">
        <f>AZ254</f>
        <v>0</v>
      </c>
    </row>
    <row r="255" spans="1:67" ht="255" customHeight="1" thickTop="1" thickBot="1">
      <c r="A255" s="666"/>
      <c r="B255" s="887" t="s">
        <v>327</v>
      </c>
      <c r="C255" s="887"/>
      <c r="D255" s="291" t="s">
        <v>338</v>
      </c>
      <c r="E255" s="37">
        <v>903888214</v>
      </c>
      <c r="F255" s="35">
        <f>+E255/$E$256</f>
        <v>0.54480864752921709</v>
      </c>
      <c r="G255" s="857">
        <v>540271401</v>
      </c>
      <c r="H255" s="858"/>
      <c r="I255" s="36">
        <f>G255/E255</f>
        <v>0.59771926730753899</v>
      </c>
      <c r="J255" s="54">
        <v>0</v>
      </c>
      <c r="K255" s="668" t="s">
        <v>339</v>
      </c>
      <c r="L255" s="669"/>
      <c r="M255" s="669"/>
      <c r="N255" s="670"/>
      <c r="O255" s="83" t="s">
        <v>52</v>
      </c>
      <c r="P255" s="108">
        <v>10</v>
      </c>
      <c r="Q255" s="326">
        <v>1</v>
      </c>
      <c r="R255" s="326">
        <v>1</v>
      </c>
      <c r="S255" s="411">
        <f t="shared" si="293"/>
        <v>1</v>
      </c>
      <c r="T255" s="53">
        <f t="shared" ref="T255" si="302">+S255</f>
        <v>1</v>
      </c>
      <c r="U255" s="326">
        <v>4</v>
      </c>
      <c r="V255" s="326">
        <v>4</v>
      </c>
      <c r="W255" s="411">
        <f t="shared" si="294"/>
        <v>1</v>
      </c>
      <c r="X255" s="53">
        <f t="shared" ref="X255" si="303">+W255</f>
        <v>1</v>
      </c>
      <c r="Y255" s="326">
        <v>7</v>
      </c>
      <c r="Z255" s="326">
        <v>7</v>
      </c>
      <c r="AA255" s="411">
        <f t="shared" si="295"/>
        <v>1</v>
      </c>
      <c r="AB255" s="53">
        <f t="shared" ref="AB255" si="304">+AA255</f>
        <v>1</v>
      </c>
      <c r="AC255" s="326">
        <v>9</v>
      </c>
      <c r="AD255" s="326">
        <f>AQ255</f>
        <v>1</v>
      </c>
      <c r="AE255" s="411">
        <f t="shared" si="296"/>
        <v>0.1111111111111111</v>
      </c>
      <c r="AF255" s="53">
        <f t="shared" ref="AF255" si="305">+AE255</f>
        <v>0.1111111111111111</v>
      </c>
      <c r="AG255" s="326">
        <v>10</v>
      </c>
      <c r="AH255" s="326">
        <v>0</v>
      </c>
      <c r="AI255" s="411">
        <f t="shared" si="297"/>
        <v>0</v>
      </c>
      <c r="AJ255" s="53">
        <f t="shared" ref="AJ255" si="306">+AI255</f>
        <v>0</v>
      </c>
      <c r="AL255" s="304">
        <v>1</v>
      </c>
      <c r="AM255" s="304">
        <v>1</v>
      </c>
      <c r="AN255" s="411">
        <f t="shared" si="298"/>
        <v>1</v>
      </c>
      <c r="AO255" s="306">
        <f>AN255</f>
        <v>1</v>
      </c>
      <c r="AP255" s="304">
        <v>7</v>
      </c>
      <c r="AQ255" s="304">
        <v>1</v>
      </c>
      <c r="AR255" s="411">
        <f t="shared" si="299"/>
        <v>0.14285714285714285</v>
      </c>
      <c r="AS255" s="306">
        <f>AR255</f>
        <v>0.14285714285714285</v>
      </c>
      <c r="AT255" s="304">
        <v>9</v>
      </c>
      <c r="AU255" s="304">
        <v>0</v>
      </c>
      <c r="AV255" s="411">
        <f t="shared" si="300"/>
        <v>0</v>
      </c>
      <c r="AW255" s="306">
        <f>AV255</f>
        <v>0</v>
      </c>
      <c r="AX255" s="304">
        <v>9</v>
      </c>
      <c r="AY255" s="304">
        <v>0</v>
      </c>
      <c r="AZ255" s="411">
        <f t="shared" si="301"/>
        <v>0</v>
      </c>
      <c r="BA255" s="306">
        <f>AZ255</f>
        <v>0</v>
      </c>
    </row>
    <row r="256" spans="1:67" ht="129.75" customHeight="1" thickTop="1" thickBot="1">
      <c r="A256" s="850" t="s">
        <v>34</v>
      </c>
      <c r="B256" s="851"/>
      <c r="C256" s="852"/>
      <c r="D256" s="143"/>
      <c r="E256" s="101">
        <f>SUM(E253:E255)</f>
        <v>1659093001</v>
      </c>
      <c r="F256" s="102">
        <f>SUM(F254:F255)</f>
        <v>1</v>
      </c>
      <c r="G256" s="1330">
        <f>SUM(G254:H255)</f>
        <v>747476835</v>
      </c>
      <c r="H256" s="1331"/>
      <c r="I256" s="389">
        <f>G256/E256</f>
        <v>0.45053341467263536</v>
      </c>
      <c r="J256" s="54">
        <v>0</v>
      </c>
      <c r="O256" s="271"/>
      <c r="P256" s="76"/>
      <c r="S256" s="311"/>
      <c r="V256" s="76"/>
    </row>
    <row r="257" spans="1:22" ht="121.5" customHeight="1" thickTop="1" thickBot="1">
      <c r="S257" s="279"/>
    </row>
    <row r="258" spans="1:22" ht="146.25" customHeight="1" thickTop="1" thickBot="1">
      <c r="A258" s="1117" t="s">
        <v>35</v>
      </c>
      <c r="B258" s="1118"/>
      <c r="C258" s="654" t="d">
        <v>2019-03-31</v>
      </c>
      <c r="D258" s="654"/>
      <c r="E258" s="165" t="s">
        <v>36</v>
      </c>
      <c r="F258" s="52"/>
      <c r="G258" s="655" t="s">
        <v>37</v>
      </c>
      <c r="H258" s="1353"/>
      <c r="I258" s="44"/>
      <c r="J258" s="267" t="s">
        <v>38</v>
      </c>
      <c r="K258" s="44"/>
      <c r="L258" s="657" t="s">
        <v>39</v>
      </c>
      <c r="M258" s="1354"/>
      <c r="N258" s="166"/>
      <c r="O258" s="268" t="s">
        <v>40</v>
      </c>
      <c r="S258" s="279"/>
      <c r="V258" s="76"/>
    </row>
    <row r="259" spans="1:22" ht="96.75" customHeight="1" thickTop="1">
      <c r="S259" s="279"/>
    </row>
    <row r="260" spans="1:22" ht="129.75" customHeight="1">
      <c r="S260" s="279"/>
    </row>
    <row r="261" spans="1:22" ht="316.5" customHeight="1">
      <c r="S261" s="279"/>
    </row>
    <row r="262" spans="1:22" ht="71.25" customHeight="1">
      <c r="S262" s="279"/>
    </row>
    <row r="263" spans="1:22" ht="71.25" customHeight="1">
      <c r="S263" s="279"/>
    </row>
    <row r="264" spans="1:22" ht="129.75" customHeight="1">
      <c r="S264" s="279"/>
    </row>
    <row r="265" spans="1:22" ht="309" customHeight="1">
      <c r="S265" s="279"/>
    </row>
    <row r="266" spans="1:22" ht="255" customHeight="1">
      <c r="S266" s="279"/>
    </row>
    <row r="267" spans="1:22" ht="129.75" customHeight="1">
      <c r="S267" s="279"/>
    </row>
    <row r="268" spans="1:22" ht="129.75" customHeight="1"/>
    <row r="269" spans="1:22" ht="129.75" customHeight="1"/>
    <row r="270" spans="1:22" ht="129.75" customHeight="1"/>
    <row r="271" spans="1:22" ht="129.75" customHeight="1"/>
    <row r="272" spans="1:22" ht="129.75" customHeight="1"/>
    <row r="273" ht="129.75" customHeight="1"/>
    <row r="274" ht="129.75" customHeight="1"/>
    <row r="275" ht="129.75" customHeight="1"/>
    <row r="276" ht="129.75" customHeight="1"/>
    <row r="277" ht="129.75" customHeight="1"/>
    <row r="278" ht="129.75" customHeight="1"/>
    <row r="279" ht="129.75" customHeight="1"/>
    <row r="280" ht="129.75" customHeight="1"/>
    <row r="281" ht="129.75" customHeight="1"/>
    <row r="282" ht="129.75" customHeight="1"/>
  </sheetData>
  <autoFilter ref="A56:AP212" xr:uid="{FF7C8770-CCDD-4671-BB68-AA72F60DBDC2}">
    <filterColumn colId="1" showButton="0"/>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920">
    <mergeCell ref="P171:R171"/>
    <mergeCell ref="P172:R172"/>
    <mergeCell ref="P173:R173"/>
    <mergeCell ref="P174:R174"/>
    <mergeCell ref="P179:R179"/>
    <mergeCell ref="P180:R180"/>
    <mergeCell ref="P61:R61"/>
    <mergeCell ref="P175:R175"/>
    <mergeCell ref="P146:R146"/>
    <mergeCell ref="P147:R147"/>
    <mergeCell ref="P148:R148"/>
    <mergeCell ref="P149:R149"/>
    <mergeCell ref="P150:R150"/>
    <mergeCell ref="P151:R151"/>
    <mergeCell ref="P152:R152"/>
    <mergeCell ref="P153:R153"/>
    <mergeCell ref="P154:R154"/>
    <mergeCell ref="P155:R155"/>
    <mergeCell ref="P156:R156"/>
    <mergeCell ref="P157:R157"/>
    <mergeCell ref="P158:R158"/>
    <mergeCell ref="P165:R165"/>
    <mergeCell ref="P166:R166"/>
    <mergeCell ref="P167:R167"/>
    <mergeCell ref="P168:R168"/>
    <mergeCell ref="P169:R169"/>
    <mergeCell ref="P170:R170"/>
    <mergeCell ref="P159:R159"/>
    <mergeCell ref="P160:R160"/>
    <mergeCell ref="P161:R161"/>
    <mergeCell ref="P162:R162"/>
    <mergeCell ref="P163:R163"/>
    <mergeCell ref="P164:R164"/>
    <mergeCell ref="B178:C178"/>
    <mergeCell ref="F178:G178"/>
    <mergeCell ref="B179:C179"/>
    <mergeCell ref="F179:G179"/>
    <mergeCell ref="B180:C180"/>
    <mergeCell ref="F180:G180"/>
    <mergeCell ref="P178:R178"/>
    <mergeCell ref="P177:R177"/>
    <mergeCell ref="P176:R176"/>
    <mergeCell ref="B173:C173"/>
    <mergeCell ref="F173:G173"/>
    <mergeCell ref="B174:C174"/>
    <mergeCell ref="F174:G174"/>
    <mergeCell ref="B175:C175"/>
    <mergeCell ref="F175:G175"/>
    <mergeCell ref="B176:C176"/>
    <mergeCell ref="F176:G176"/>
    <mergeCell ref="B177:C177"/>
    <mergeCell ref="F177:G177"/>
    <mergeCell ref="B168:C168"/>
    <mergeCell ref="F168:G168"/>
    <mergeCell ref="B169:C169"/>
    <mergeCell ref="F169:G169"/>
    <mergeCell ref="B170:C170"/>
    <mergeCell ref="F170:G170"/>
    <mergeCell ref="B171:C171"/>
    <mergeCell ref="F171:G171"/>
    <mergeCell ref="B172:C172"/>
    <mergeCell ref="F172:G172"/>
    <mergeCell ref="B163:C163"/>
    <mergeCell ref="F163:G163"/>
    <mergeCell ref="B164:C164"/>
    <mergeCell ref="F164:G164"/>
    <mergeCell ref="B165:C165"/>
    <mergeCell ref="F165:G165"/>
    <mergeCell ref="B166:C166"/>
    <mergeCell ref="F166:G166"/>
    <mergeCell ref="B167:C167"/>
    <mergeCell ref="F167:G167"/>
    <mergeCell ref="B158:C158"/>
    <mergeCell ref="F158:G158"/>
    <mergeCell ref="B159:C159"/>
    <mergeCell ref="F159:G159"/>
    <mergeCell ref="B160:C160"/>
    <mergeCell ref="F160:G160"/>
    <mergeCell ref="B161:C161"/>
    <mergeCell ref="F161:G161"/>
    <mergeCell ref="B162:C162"/>
    <mergeCell ref="F162:G162"/>
    <mergeCell ref="F153:G153"/>
    <mergeCell ref="B154:C154"/>
    <mergeCell ref="F154:G154"/>
    <mergeCell ref="B155:C155"/>
    <mergeCell ref="F155:G155"/>
    <mergeCell ref="B156:C156"/>
    <mergeCell ref="F156:G156"/>
    <mergeCell ref="B157:C157"/>
    <mergeCell ref="F157:G157"/>
    <mergeCell ref="H175:J175"/>
    <mergeCell ref="H176:J176"/>
    <mergeCell ref="H177:J177"/>
    <mergeCell ref="H178:J178"/>
    <mergeCell ref="H179:J179"/>
    <mergeCell ref="H180:J180"/>
    <mergeCell ref="B145:C145"/>
    <mergeCell ref="F145:G145"/>
    <mergeCell ref="P145:R145"/>
    <mergeCell ref="B146:C146"/>
    <mergeCell ref="F146:G146"/>
    <mergeCell ref="B147:C147"/>
    <mergeCell ref="F147:G147"/>
    <mergeCell ref="B148:C148"/>
    <mergeCell ref="F148:G148"/>
    <mergeCell ref="B149:C149"/>
    <mergeCell ref="F149:G149"/>
    <mergeCell ref="B150:C150"/>
    <mergeCell ref="F150:G150"/>
    <mergeCell ref="B151:C151"/>
    <mergeCell ref="F151:G151"/>
    <mergeCell ref="B152:C152"/>
    <mergeCell ref="F152:G152"/>
    <mergeCell ref="B153:C153"/>
    <mergeCell ref="H166:J166"/>
    <mergeCell ref="H167:J167"/>
    <mergeCell ref="H168:J168"/>
    <mergeCell ref="H169:J169"/>
    <mergeCell ref="H170:J170"/>
    <mergeCell ref="H171:J171"/>
    <mergeCell ref="H172:J172"/>
    <mergeCell ref="H173:J173"/>
    <mergeCell ref="H174:J174"/>
    <mergeCell ref="H157:J157"/>
    <mergeCell ref="H158:J158"/>
    <mergeCell ref="H159:J159"/>
    <mergeCell ref="H160:J160"/>
    <mergeCell ref="H161:J161"/>
    <mergeCell ref="H162:J162"/>
    <mergeCell ref="H163:J163"/>
    <mergeCell ref="H164:J164"/>
    <mergeCell ref="H165:J165"/>
    <mergeCell ref="H148:J148"/>
    <mergeCell ref="H149:J149"/>
    <mergeCell ref="H150:J150"/>
    <mergeCell ref="H151:J151"/>
    <mergeCell ref="H152:J152"/>
    <mergeCell ref="H153:J153"/>
    <mergeCell ref="H154:J154"/>
    <mergeCell ref="H155:J155"/>
    <mergeCell ref="H156:J156"/>
    <mergeCell ref="P138:R138"/>
    <mergeCell ref="P139:R139"/>
    <mergeCell ref="P140:R140"/>
    <mergeCell ref="P141:R141"/>
    <mergeCell ref="P142:R142"/>
    <mergeCell ref="P143:R143"/>
    <mergeCell ref="H145:J145"/>
    <mergeCell ref="H146:J146"/>
    <mergeCell ref="H147:J147"/>
    <mergeCell ref="H138:J138"/>
    <mergeCell ref="H139:J139"/>
    <mergeCell ref="H140:J140"/>
    <mergeCell ref="H141:J141"/>
    <mergeCell ref="H142:J142"/>
    <mergeCell ref="H143:J143"/>
    <mergeCell ref="B139:C139"/>
    <mergeCell ref="F139:G139"/>
    <mergeCell ref="B140:C140"/>
    <mergeCell ref="F140:G140"/>
    <mergeCell ref="B141:C141"/>
    <mergeCell ref="F141:G141"/>
    <mergeCell ref="B142:C142"/>
    <mergeCell ref="F142:G142"/>
    <mergeCell ref="B143:C143"/>
    <mergeCell ref="F143:G143"/>
    <mergeCell ref="B130:C130"/>
    <mergeCell ref="F130:G130"/>
    <mergeCell ref="B131:C131"/>
    <mergeCell ref="F131:G131"/>
    <mergeCell ref="B132:C132"/>
    <mergeCell ref="F132:G132"/>
    <mergeCell ref="B133:C133"/>
    <mergeCell ref="F133:G133"/>
    <mergeCell ref="B134:C134"/>
    <mergeCell ref="F134:G134"/>
    <mergeCell ref="B135:C135"/>
    <mergeCell ref="F135:G135"/>
    <mergeCell ref="B136:C136"/>
    <mergeCell ref="F136:G136"/>
    <mergeCell ref="B137:C137"/>
    <mergeCell ref="F137:G137"/>
    <mergeCell ref="B138:C138"/>
    <mergeCell ref="F138:G138"/>
    <mergeCell ref="P117:R117"/>
    <mergeCell ref="H130:J130"/>
    <mergeCell ref="H131:J131"/>
    <mergeCell ref="H132:J132"/>
    <mergeCell ref="H133:J133"/>
    <mergeCell ref="H134:J134"/>
    <mergeCell ref="H135:J135"/>
    <mergeCell ref="H136:J136"/>
    <mergeCell ref="H137:J137"/>
    <mergeCell ref="P130:R130"/>
    <mergeCell ref="P131:R131"/>
    <mergeCell ref="P132:R132"/>
    <mergeCell ref="P133:R133"/>
    <mergeCell ref="P134:R134"/>
    <mergeCell ref="P135:R135"/>
    <mergeCell ref="P136:R136"/>
    <mergeCell ref="P137:R137"/>
    <mergeCell ref="P115:R115"/>
    <mergeCell ref="P116:R116"/>
    <mergeCell ref="P118:R118"/>
    <mergeCell ref="P70:R70"/>
    <mergeCell ref="P71:R71"/>
    <mergeCell ref="P72:R72"/>
    <mergeCell ref="P73:R73"/>
    <mergeCell ref="P74:R74"/>
    <mergeCell ref="P75:R75"/>
    <mergeCell ref="P76:R76"/>
    <mergeCell ref="P77:R77"/>
    <mergeCell ref="P78:R78"/>
    <mergeCell ref="P79:R79"/>
    <mergeCell ref="P80:R80"/>
    <mergeCell ref="P81:R81"/>
    <mergeCell ref="P82:R82"/>
    <mergeCell ref="P83:R83"/>
    <mergeCell ref="P84:R84"/>
    <mergeCell ref="P85:R85"/>
    <mergeCell ref="P92:R92"/>
    <mergeCell ref="P93:R93"/>
    <mergeCell ref="P112:R112"/>
    <mergeCell ref="P113:R113"/>
    <mergeCell ref="P104:R104"/>
    <mergeCell ref="P105:R105"/>
    <mergeCell ref="P106:R106"/>
    <mergeCell ref="P107:R107"/>
    <mergeCell ref="P108:R108"/>
    <mergeCell ref="P109:R109"/>
    <mergeCell ref="P110:R110"/>
    <mergeCell ref="P111:R111"/>
    <mergeCell ref="P114:R114"/>
    <mergeCell ref="B115:C115"/>
    <mergeCell ref="F115:G115"/>
    <mergeCell ref="B116:C116"/>
    <mergeCell ref="F116:G116"/>
    <mergeCell ref="B117:C117"/>
    <mergeCell ref="F117:G117"/>
    <mergeCell ref="B118:C118"/>
    <mergeCell ref="F118:G118"/>
    <mergeCell ref="P86:R86"/>
    <mergeCell ref="P87:R87"/>
    <mergeCell ref="P88:R88"/>
    <mergeCell ref="P89:R89"/>
    <mergeCell ref="P90:R90"/>
    <mergeCell ref="P91:R91"/>
    <mergeCell ref="P94:R94"/>
    <mergeCell ref="P95:R95"/>
    <mergeCell ref="P96:R96"/>
    <mergeCell ref="P97:R97"/>
    <mergeCell ref="P98:R98"/>
    <mergeCell ref="P99:R99"/>
    <mergeCell ref="P100:R100"/>
    <mergeCell ref="P101:R101"/>
    <mergeCell ref="P102:R102"/>
    <mergeCell ref="P103:R103"/>
    <mergeCell ref="B110:C110"/>
    <mergeCell ref="F110:G110"/>
    <mergeCell ref="B111:C111"/>
    <mergeCell ref="F111:G111"/>
    <mergeCell ref="B112:C112"/>
    <mergeCell ref="F112:G112"/>
    <mergeCell ref="B113:C113"/>
    <mergeCell ref="F113:G113"/>
    <mergeCell ref="B114:C114"/>
    <mergeCell ref="F114:G114"/>
    <mergeCell ref="B105:C105"/>
    <mergeCell ref="F105:G105"/>
    <mergeCell ref="B106:C106"/>
    <mergeCell ref="F106:G106"/>
    <mergeCell ref="B107:C107"/>
    <mergeCell ref="F107:G107"/>
    <mergeCell ref="B108:C108"/>
    <mergeCell ref="F108:G108"/>
    <mergeCell ref="B109:C109"/>
    <mergeCell ref="F109:G109"/>
    <mergeCell ref="B100:C100"/>
    <mergeCell ref="F100:G100"/>
    <mergeCell ref="B101:C101"/>
    <mergeCell ref="F101:G101"/>
    <mergeCell ref="B102:C102"/>
    <mergeCell ref="F102:G102"/>
    <mergeCell ref="B103:C103"/>
    <mergeCell ref="F103:G103"/>
    <mergeCell ref="B104:C104"/>
    <mergeCell ref="F104:G104"/>
    <mergeCell ref="B95:C95"/>
    <mergeCell ref="F95:G95"/>
    <mergeCell ref="B96:C96"/>
    <mergeCell ref="F96:G96"/>
    <mergeCell ref="B97:C97"/>
    <mergeCell ref="F97:G97"/>
    <mergeCell ref="B98:C98"/>
    <mergeCell ref="F98:G98"/>
    <mergeCell ref="B99:C99"/>
    <mergeCell ref="F99:G99"/>
    <mergeCell ref="B90:C90"/>
    <mergeCell ref="F90:G90"/>
    <mergeCell ref="B91:C91"/>
    <mergeCell ref="F91:G91"/>
    <mergeCell ref="B92:C92"/>
    <mergeCell ref="F92:G92"/>
    <mergeCell ref="B93:C93"/>
    <mergeCell ref="F93:G93"/>
    <mergeCell ref="B94:C94"/>
    <mergeCell ref="F94:G94"/>
    <mergeCell ref="B85:C85"/>
    <mergeCell ref="F85:G85"/>
    <mergeCell ref="B86:C86"/>
    <mergeCell ref="F86:G86"/>
    <mergeCell ref="B87:C87"/>
    <mergeCell ref="F87:G87"/>
    <mergeCell ref="B88:C88"/>
    <mergeCell ref="F88:G88"/>
    <mergeCell ref="B89:C89"/>
    <mergeCell ref="F89:G89"/>
    <mergeCell ref="B80:C80"/>
    <mergeCell ref="F80:G80"/>
    <mergeCell ref="B81:C81"/>
    <mergeCell ref="F81:G81"/>
    <mergeCell ref="B82:C82"/>
    <mergeCell ref="F82:G82"/>
    <mergeCell ref="B83:C83"/>
    <mergeCell ref="F83:G83"/>
    <mergeCell ref="B84:C84"/>
    <mergeCell ref="F84:G84"/>
    <mergeCell ref="B75:C75"/>
    <mergeCell ref="F75:G75"/>
    <mergeCell ref="B76:C76"/>
    <mergeCell ref="F76:G76"/>
    <mergeCell ref="B77:C77"/>
    <mergeCell ref="F77:G77"/>
    <mergeCell ref="B78:C78"/>
    <mergeCell ref="F78:G78"/>
    <mergeCell ref="B79:C79"/>
    <mergeCell ref="F79:G79"/>
    <mergeCell ref="H111:J111"/>
    <mergeCell ref="H112:J112"/>
    <mergeCell ref="H113:J113"/>
    <mergeCell ref="H114:J114"/>
    <mergeCell ref="H115:J115"/>
    <mergeCell ref="H116:J116"/>
    <mergeCell ref="H117:J117"/>
    <mergeCell ref="H118:J118"/>
    <mergeCell ref="H102:J102"/>
    <mergeCell ref="H103:J103"/>
    <mergeCell ref="H104:J104"/>
    <mergeCell ref="H105:J105"/>
    <mergeCell ref="H106:J106"/>
    <mergeCell ref="H107:J107"/>
    <mergeCell ref="H108:J108"/>
    <mergeCell ref="H109:J109"/>
    <mergeCell ref="H110:J110"/>
    <mergeCell ref="H93:J93"/>
    <mergeCell ref="H94:J94"/>
    <mergeCell ref="H95:J95"/>
    <mergeCell ref="H96:J96"/>
    <mergeCell ref="H97:J97"/>
    <mergeCell ref="H98:J98"/>
    <mergeCell ref="H99:J99"/>
    <mergeCell ref="H100:J100"/>
    <mergeCell ref="H101:J101"/>
    <mergeCell ref="H84:J84"/>
    <mergeCell ref="H85:J85"/>
    <mergeCell ref="H86:J86"/>
    <mergeCell ref="H87:J87"/>
    <mergeCell ref="H88:J88"/>
    <mergeCell ref="H89:J89"/>
    <mergeCell ref="H90:J90"/>
    <mergeCell ref="H91:J91"/>
    <mergeCell ref="H92:J92"/>
    <mergeCell ref="H75:J75"/>
    <mergeCell ref="H76:J76"/>
    <mergeCell ref="H77:J77"/>
    <mergeCell ref="H78:J78"/>
    <mergeCell ref="H79:J79"/>
    <mergeCell ref="H80:J80"/>
    <mergeCell ref="H81:J81"/>
    <mergeCell ref="H82:J82"/>
    <mergeCell ref="H83:J83"/>
    <mergeCell ref="H71:J71"/>
    <mergeCell ref="H72:J72"/>
    <mergeCell ref="H73:J73"/>
    <mergeCell ref="H74:J74"/>
    <mergeCell ref="B70:C70"/>
    <mergeCell ref="F70:G70"/>
    <mergeCell ref="B71:C71"/>
    <mergeCell ref="F71:G71"/>
    <mergeCell ref="B72:C72"/>
    <mergeCell ref="F72:G72"/>
    <mergeCell ref="B73:C73"/>
    <mergeCell ref="F73:G73"/>
    <mergeCell ref="B74:C74"/>
    <mergeCell ref="F74:G74"/>
    <mergeCell ref="B212:C212"/>
    <mergeCell ref="F212:G212"/>
    <mergeCell ref="H212:J212"/>
    <mergeCell ref="P212:R212"/>
    <mergeCell ref="K187:L187"/>
    <mergeCell ref="K188:L188"/>
    <mergeCell ref="K189:L189"/>
    <mergeCell ref="AL252:AO252"/>
    <mergeCell ref="AP252:AS252"/>
    <mergeCell ref="Q240:T241"/>
    <mergeCell ref="U240:X241"/>
    <mergeCell ref="U251:X252"/>
    <mergeCell ref="J239:J241"/>
    <mergeCell ref="K244:N244"/>
    <mergeCell ref="G245:H245"/>
    <mergeCell ref="K245:N245"/>
    <mergeCell ref="G242:H242"/>
    <mergeCell ref="K242:N242"/>
    <mergeCell ref="G244:H244"/>
    <mergeCell ref="J218:J220"/>
    <mergeCell ref="E227:J227"/>
    <mergeCell ref="Q219:T220"/>
    <mergeCell ref="U219:X220"/>
    <mergeCell ref="A235:C235"/>
    <mergeCell ref="AT252:AW252"/>
    <mergeCell ref="AX252:BA252"/>
    <mergeCell ref="AL218:BA219"/>
    <mergeCell ref="AL250:BA250"/>
    <mergeCell ref="AC219:AF220"/>
    <mergeCell ref="AG219:AJ220"/>
    <mergeCell ref="Y230:AB231"/>
    <mergeCell ref="AC230:AF231"/>
    <mergeCell ref="AG230:AJ231"/>
    <mergeCell ref="Y240:AB241"/>
    <mergeCell ref="AC240:AF241"/>
    <mergeCell ref="AG240:AJ241"/>
    <mergeCell ref="Y251:AB252"/>
    <mergeCell ref="AC251:AF252"/>
    <mergeCell ref="AG251:AJ252"/>
    <mergeCell ref="AL239:BA239"/>
    <mergeCell ref="AL241:AO241"/>
    <mergeCell ref="AP241:AS241"/>
    <mergeCell ref="AT241:AW241"/>
    <mergeCell ref="AX241:BA241"/>
    <mergeCell ref="AL220:AO220"/>
    <mergeCell ref="AP220:AS220"/>
    <mergeCell ref="AT220:AW220"/>
    <mergeCell ref="AX220:BA220"/>
    <mergeCell ref="A258:B258"/>
    <mergeCell ref="C258:D258"/>
    <mergeCell ref="G258:H258"/>
    <mergeCell ref="L258:M258"/>
    <mergeCell ref="A256:C256"/>
    <mergeCell ref="G256:H256"/>
    <mergeCell ref="A248:D249"/>
    <mergeCell ref="A250:D252"/>
    <mergeCell ref="A253:C253"/>
    <mergeCell ref="G253:H253"/>
    <mergeCell ref="K253:N253"/>
    <mergeCell ref="A254:A255"/>
    <mergeCell ref="G254:H254"/>
    <mergeCell ref="K254:N254"/>
    <mergeCell ref="P63:R63"/>
    <mergeCell ref="P64:R64"/>
    <mergeCell ref="P59:R59"/>
    <mergeCell ref="G255:H255"/>
    <mergeCell ref="K255:N255"/>
    <mergeCell ref="E248:J248"/>
    <mergeCell ref="K248:P248"/>
    <mergeCell ref="E249:F249"/>
    <mergeCell ref="G249:H249"/>
    <mergeCell ref="E250:F252"/>
    <mergeCell ref="G250:H252"/>
    <mergeCell ref="I250:I252"/>
    <mergeCell ref="J250:J252"/>
    <mergeCell ref="G246:H246"/>
    <mergeCell ref="K246:N246"/>
    <mergeCell ref="G243:H243"/>
    <mergeCell ref="K243:N243"/>
    <mergeCell ref="Q251:T252"/>
    <mergeCell ref="E237:J237"/>
    <mergeCell ref="E238:F238"/>
    <mergeCell ref="G238:H238"/>
    <mergeCell ref="E239:F241"/>
    <mergeCell ref="G239:H241"/>
    <mergeCell ref="I239:I241"/>
    <mergeCell ref="A28:Y28"/>
    <mergeCell ref="V30:Y30"/>
    <mergeCell ref="C44:Y44"/>
    <mergeCell ref="C43:Y43"/>
    <mergeCell ref="A40:Y40"/>
    <mergeCell ref="C42:Y42"/>
    <mergeCell ref="P60:R60"/>
    <mergeCell ref="P62:R62"/>
    <mergeCell ref="J229:J231"/>
    <mergeCell ref="B59:C59"/>
    <mergeCell ref="B60:C60"/>
    <mergeCell ref="B62:C62"/>
    <mergeCell ref="Y219:AB220"/>
    <mergeCell ref="A221:C221"/>
    <mergeCell ref="G221:H221"/>
    <mergeCell ref="K221:N221"/>
    <mergeCell ref="Q230:T231"/>
    <mergeCell ref="U230:X231"/>
    <mergeCell ref="E216:J216"/>
    <mergeCell ref="E217:F217"/>
    <mergeCell ref="G217:H217"/>
    <mergeCell ref="E218:F220"/>
    <mergeCell ref="G218:H220"/>
    <mergeCell ref="I218:I220"/>
    <mergeCell ref="V14:Y14"/>
    <mergeCell ref="A6:B6"/>
    <mergeCell ref="C6:U6"/>
    <mergeCell ref="A12:Y12"/>
    <mergeCell ref="A225:C225"/>
    <mergeCell ref="G225:H225"/>
    <mergeCell ref="K225:N225"/>
    <mergeCell ref="K224:N224"/>
    <mergeCell ref="A222:A224"/>
    <mergeCell ref="G222:H222"/>
    <mergeCell ref="K222:N222"/>
    <mergeCell ref="G223:H223"/>
    <mergeCell ref="K223:N223"/>
    <mergeCell ref="B224:C224"/>
    <mergeCell ref="G224:H224"/>
    <mergeCell ref="K46:M47"/>
    <mergeCell ref="N46:O47"/>
    <mergeCell ref="H56:J57"/>
    <mergeCell ref="B58:C58"/>
    <mergeCell ref="A54:Y54"/>
    <mergeCell ref="V56:Y56"/>
    <mergeCell ref="A214:Y214"/>
    <mergeCell ref="A216:D217"/>
    <mergeCell ref="A218:D220"/>
    <mergeCell ref="G235:H235"/>
    <mergeCell ref="K235:N235"/>
    <mergeCell ref="A227:D228"/>
    <mergeCell ref="A229:D231"/>
    <mergeCell ref="A232:C232"/>
    <mergeCell ref="G232:H232"/>
    <mergeCell ref="B234:C234"/>
    <mergeCell ref="B233:C233"/>
    <mergeCell ref="K232:N232"/>
    <mergeCell ref="A233:A234"/>
    <mergeCell ref="G233:H233"/>
    <mergeCell ref="K233:N233"/>
    <mergeCell ref="G234:H234"/>
    <mergeCell ref="K234:N234"/>
    <mergeCell ref="E228:F228"/>
    <mergeCell ref="G228:H228"/>
    <mergeCell ref="E229:F231"/>
    <mergeCell ref="G229:H231"/>
    <mergeCell ref="I229:I231"/>
    <mergeCell ref="B244:C244"/>
    <mergeCell ref="B245:C245"/>
    <mergeCell ref="B243:C243"/>
    <mergeCell ref="B254:C254"/>
    <mergeCell ref="B255:C255"/>
    <mergeCell ref="B223:C223"/>
    <mergeCell ref="B222:C222"/>
    <mergeCell ref="A242:C242"/>
    <mergeCell ref="A246:C246"/>
    <mergeCell ref="A237:D238"/>
    <mergeCell ref="A239:D241"/>
    <mergeCell ref="A243:A245"/>
    <mergeCell ref="U56:U57"/>
    <mergeCell ref="M56:M57"/>
    <mergeCell ref="N56:N57"/>
    <mergeCell ref="O56:O57"/>
    <mergeCell ref="P56:R57"/>
    <mergeCell ref="S56:S57"/>
    <mergeCell ref="T56:T57"/>
    <mergeCell ref="A56:A57"/>
    <mergeCell ref="D56:D57"/>
    <mergeCell ref="E56:E57"/>
    <mergeCell ref="F56:G57"/>
    <mergeCell ref="K56:K57"/>
    <mergeCell ref="L56:L57"/>
    <mergeCell ref="B56:C57"/>
    <mergeCell ref="V46:Y46"/>
    <mergeCell ref="A30:H31"/>
    <mergeCell ref="I30:N31"/>
    <mergeCell ref="O30:O31"/>
    <mergeCell ref="P30:R31"/>
    <mergeCell ref="S30:S31"/>
    <mergeCell ref="T30:T31"/>
    <mergeCell ref="U30:U31"/>
    <mergeCell ref="U46:U47"/>
    <mergeCell ref="P46:R47"/>
    <mergeCell ref="S46:S47"/>
    <mergeCell ref="T46:T47"/>
    <mergeCell ref="A46:A47"/>
    <mergeCell ref="D46:D47"/>
    <mergeCell ref="B46:C47"/>
    <mergeCell ref="A42:B42"/>
    <mergeCell ref="A43:B43"/>
    <mergeCell ref="A44:B44"/>
    <mergeCell ref="E46:H47"/>
    <mergeCell ref="I46:J47"/>
    <mergeCell ref="A32:H32"/>
    <mergeCell ref="I32:N32"/>
    <mergeCell ref="P32:R32"/>
    <mergeCell ref="A33:H35"/>
    <mergeCell ref="A14:C15"/>
    <mergeCell ref="D14:E15"/>
    <mergeCell ref="F14:H15"/>
    <mergeCell ref="I14:I15"/>
    <mergeCell ref="J14:O15"/>
    <mergeCell ref="P14:S15"/>
    <mergeCell ref="T14:T15"/>
    <mergeCell ref="U14:U15"/>
    <mergeCell ref="A3:U3"/>
    <mergeCell ref="A5:U5"/>
    <mergeCell ref="E10:R10"/>
    <mergeCell ref="C8:U8"/>
    <mergeCell ref="C9:U9"/>
    <mergeCell ref="AA12:AP12"/>
    <mergeCell ref="AA14:AD14"/>
    <mergeCell ref="AE14:AH14"/>
    <mergeCell ref="AI14:AL14"/>
    <mergeCell ref="AM14:AP14"/>
    <mergeCell ref="AA28:AP28"/>
    <mergeCell ref="AA30:AD30"/>
    <mergeCell ref="AE30:AH30"/>
    <mergeCell ref="AI30:AL30"/>
    <mergeCell ref="AM30:AP30"/>
    <mergeCell ref="AA44:AP44"/>
    <mergeCell ref="AA46:AD46"/>
    <mergeCell ref="AE46:AH46"/>
    <mergeCell ref="AI46:AL46"/>
    <mergeCell ref="AM46:AP46"/>
    <mergeCell ref="AA54:AP54"/>
    <mergeCell ref="AA56:AD56"/>
    <mergeCell ref="AE56:AH56"/>
    <mergeCell ref="AI56:AL56"/>
    <mergeCell ref="AM56:AP56"/>
    <mergeCell ref="AL230:BA230"/>
    <mergeCell ref="AL231:AO231"/>
    <mergeCell ref="AP231:AS231"/>
    <mergeCell ref="AT231:AW231"/>
    <mergeCell ref="AX231:BA231"/>
    <mergeCell ref="A16:C19"/>
    <mergeCell ref="D16:E19"/>
    <mergeCell ref="F16:H19"/>
    <mergeCell ref="J16:O16"/>
    <mergeCell ref="P16:S16"/>
    <mergeCell ref="I17:I19"/>
    <mergeCell ref="J17:O17"/>
    <mergeCell ref="P17:S17"/>
    <mergeCell ref="J18:O18"/>
    <mergeCell ref="P18:S18"/>
    <mergeCell ref="J19:O19"/>
    <mergeCell ref="P19:S19"/>
    <mergeCell ref="A20:C24"/>
    <mergeCell ref="D20:E24"/>
    <mergeCell ref="F20:H24"/>
    <mergeCell ref="J20:O20"/>
    <mergeCell ref="P20:S20"/>
    <mergeCell ref="J21:O21"/>
    <mergeCell ref="P21:S21"/>
    <mergeCell ref="J22:O22"/>
    <mergeCell ref="P22:S22"/>
    <mergeCell ref="J23:O23"/>
    <mergeCell ref="P23:S23"/>
    <mergeCell ref="J24:O24"/>
    <mergeCell ref="P24:S24"/>
    <mergeCell ref="A25:C26"/>
    <mergeCell ref="D25:E26"/>
    <mergeCell ref="F25:H26"/>
    <mergeCell ref="J25:O25"/>
    <mergeCell ref="P25:S25"/>
    <mergeCell ref="J26:O26"/>
    <mergeCell ref="P26:S26"/>
    <mergeCell ref="B48:C48"/>
    <mergeCell ref="E48:H48"/>
    <mergeCell ref="I48:J48"/>
    <mergeCell ref="K48:M48"/>
    <mergeCell ref="N48:O48"/>
    <mergeCell ref="P48:R48"/>
    <mergeCell ref="I33:N35"/>
    <mergeCell ref="P33:R33"/>
    <mergeCell ref="P34:R34"/>
    <mergeCell ref="P35:R35"/>
    <mergeCell ref="A36:H38"/>
    <mergeCell ref="I36:N38"/>
    <mergeCell ref="P36:R36"/>
    <mergeCell ref="P37:R37"/>
    <mergeCell ref="P38:R38"/>
    <mergeCell ref="B51:C51"/>
    <mergeCell ref="E51:H51"/>
    <mergeCell ref="I51:J51"/>
    <mergeCell ref="K51:M51"/>
    <mergeCell ref="N51:O51"/>
    <mergeCell ref="P51:R51"/>
    <mergeCell ref="B50:C50"/>
    <mergeCell ref="E50:H50"/>
    <mergeCell ref="I50:J50"/>
    <mergeCell ref="K50:M50"/>
    <mergeCell ref="N50:O50"/>
    <mergeCell ref="P50:R50"/>
    <mergeCell ref="B52:C52"/>
    <mergeCell ref="E52:H52"/>
    <mergeCell ref="I52:J52"/>
    <mergeCell ref="K52:M52"/>
    <mergeCell ref="N52:O52"/>
    <mergeCell ref="P52:R52"/>
    <mergeCell ref="F58:G58"/>
    <mergeCell ref="H58:J58"/>
    <mergeCell ref="P58:R58"/>
    <mergeCell ref="F59:G59"/>
    <mergeCell ref="H59:J59"/>
    <mergeCell ref="F60:G60"/>
    <mergeCell ref="H60:J60"/>
    <mergeCell ref="F62:G62"/>
    <mergeCell ref="H62:J62"/>
    <mergeCell ref="B63:C63"/>
    <mergeCell ref="F63:G63"/>
    <mergeCell ref="H63:J63"/>
    <mergeCell ref="B61:C61"/>
    <mergeCell ref="F61:G61"/>
    <mergeCell ref="H61:J61"/>
    <mergeCell ref="B64:C64"/>
    <mergeCell ref="F64:G64"/>
    <mergeCell ref="H64:J64"/>
    <mergeCell ref="B65:C65"/>
    <mergeCell ref="F65:G65"/>
    <mergeCell ref="H65:J65"/>
    <mergeCell ref="P65:R65"/>
    <mergeCell ref="B66:C66"/>
    <mergeCell ref="F66:G66"/>
    <mergeCell ref="H66:J66"/>
    <mergeCell ref="P66:R66"/>
    <mergeCell ref="F67:G67"/>
    <mergeCell ref="H67:J67"/>
    <mergeCell ref="P67:R67"/>
    <mergeCell ref="B68:C68"/>
    <mergeCell ref="F68:G68"/>
    <mergeCell ref="H68:J68"/>
    <mergeCell ref="P68:R68"/>
    <mergeCell ref="B121:C121"/>
    <mergeCell ref="F121:G121"/>
    <mergeCell ref="H121:J121"/>
    <mergeCell ref="P121:R121"/>
    <mergeCell ref="B119:C119"/>
    <mergeCell ref="F119:G119"/>
    <mergeCell ref="H119:J119"/>
    <mergeCell ref="P119:R119"/>
    <mergeCell ref="B120:C120"/>
    <mergeCell ref="F120:G120"/>
    <mergeCell ref="H120:J120"/>
    <mergeCell ref="P120:R120"/>
    <mergeCell ref="B69:C69"/>
    <mergeCell ref="F69:G69"/>
    <mergeCell ref="H69:J69"/>
    <mergeCell ref="P69:R69"/>
    <mergeCell ref="H70:J70"/>
    <mergeCell ref="B181:C181"/>
    <mergeCell ref="F181:G181"/>
    <mergeCell ref="H181:J181"/>
    <mergeCell ref="P181:R181"/>
    <mergeCell ref="B123:C123"/>
    <mergeCell ref="F123:G123"/>
    <mergeCell ref="H123:J123"/>
    <mergeCell ref="P123:R123"/>
    <mergeCell ref="B124:C124"/>
    <mergeCell ref="F124:G124"/>
    <mergeCell ref="H124:J124"/>
    <mergeCell ref="P124:R124"/>
    <mergeCell ref="B125:C125"/>
    <mergeCell ref="F125:G125"/>
    <mergeCell ref="H125:J125"/>
    <mergeCell ref="P125:R125"/>
    <mergeCell ref="B127:C127"/>
    <mergeCell ref="F127:G127"/>
    <mergeCell ref="H127:J127"/>
    <mergeCell ref="P128:R128"/>
    <mergeCell ref="B128:C128"/>
    <mergeCell ref="F128:G128"/>
    <mergeCell ref="H128:J128"/>
    <mergeCell ref="P129:R129"/>
    <mergeCell ref="B182:C182"/>
    <mergeCell ref="F182:G182"/>
    <mergeCell ref="H182:J182"/>
    <mergeCell ref="P182:R182"/>
    <mergeCell ref="B183:C183"/>
    <mergeCell ref="F183:G183"/>
    <mergeCell ref="H183:J183"/>
    <mergeCell ref="P183:R183"/>
    <mergeCell ref="B184:C184"/>
    <mergeCell ref="F184:G184"/>
    <mergeCell ref="H184:J184"/>
    <mergeCell ref="P184:R184"/>
    <mergeCell ref="B185:C185"/>
    <mergeCell ref="F185:G185"/>
    <mergeCell ref="H185:J185"/>
    <mergeCell ref="P185:R185"/>
    <mergeCell ref="B186:C186"/>
    <mergeCell ref="F186:G186"/>
    <mergeCell ref="H186:J186"/>
    <mergeCell ref="P186:R186"/>
    <mergeCell ref="B187:C187"/>
    <mergeCell ref="F187:G187"/>
    <mergeCell ref="H187:J187"/>
    <mergeCell ref="P187:R187"/>
    <mergeCell ref="B188:C188"/>
    <mergeCell ref="F188:G188"/>
    <mergeCell ref="H188:J188"/>
    <mergeCell ref="P188:R188"/>
    <mergeCell ref="B189:C189"/>
    <mergeCell ref="F189:G189"/>
    <mergeCell ref="H189:J189"/>
    <mergeCell ref="P189:R189"/>
    <mergeCell ref="B190:C190"/>
    <mergeCell ref="F190:G190"/>
    <mergeCell ref="H190:J190"/>
    <mergeCell ref="P190:R190"/>
    <mergeCell ref="B191:C191"/>
    <mergeCell ref="F191:G191"/>
    <mergeCell ref="H191:J191"/>
    <mergeCell ref="P191:R191"/>
    <mergeCell ref="B192:C192"/>
    <mergeCell ref="F192:G192"/>
    <mergeCell ref="H192:J192"/>
    <mergeCell ref="P192:R192"/>
    <mergeCell ref="B193:C193"/>
    <mergeCell ref="F193:G193"/>
    <mergeCell ref="H193:J193"/>
    <mergeCell ref="P193:R193"/>
    <mergeCell ref="B194:C194"/>
    <mergeCell ref="F194:G194"/>
    <mergeCell ref="H194:J194"/>
    <mergeCell ref="P194:R194"/>
    <mergeCell ref="B195:C195"/>
    <mergeCell ref="F195:G195"/>
    <mergeCell ref="H195:J195"/>
    <mergeCell ref="P195:R195"/>
    <mergeCell ref="B196:C196"/>
    <mergeCell ref="F196:G196"/>
    <mergeCell ref="H196:J196"/>
    <mergeCell ref="P196:R196"/>
    <mergeCell ref="B197:C197"/>
    <mergeCell ref="F197:G197"/>
    <mergeCell ref="H197:J197"/>
    <mergeCell ref="P197:R197"/>
    <mergeCell ref="B198:C198"/>
    <mergeCell ref="F198:G198"/>
    <mergeCell ref="H198:J198"/>
    <mergeCell ref="P198:R198"/>
    <mergeCell ref="B199:C199"/>
    <mergeCell ref="F199:G199"/>
    <mergeCell ref="H199:J199"/>
    <mergeCell ref="P199:R199"/>
    <mergeCell ref="B200:C200"/>
    <mergeCell ref="F200:G200"/>
    <mergeCell ref="H200:J200"/>
    <mergeCell ref="P200:R200"/>
    <mergeCell ref="B201:C201"/>
    <mergeCell ref="F201:G201"/>
    <mergeCell ref="H201:J201"/>
    <mergeCell ref="P201:R201"/>
    <mergeCell ref="B202:C202"/>
    <mergeCell ref="F202:G202"/>
    <mergeCell ref="H202:J202"/>
    <mergeCell ref="P202:R202"/>
    <mergeCell ref="B203:C203"/>
    <mergeCell ref="F203:G203"/>
    <mergeCell ref="H203:J203"/>
    <mergeCell ref="P203:R203"/>
    <mergeCell ref="B204:C204"/>
    <mergeCell ref="F204:G204"/>
    <mergeCell ref="H204:J204"/>
    <mergeCell ref="P204:R204"/>
    <mergeCell ref="P205:R205"/>
    <mergeCell ref="B206:C206"/>
    <mergeCell ref="F206:G206"/>
    <mergeCell ref="H206:J206"/>
    <mergeCell ref="P206:R206"/>
    <mergeCell ref="B207:C207"/>
    <mergeCell ref="F207:G207"/>
    <mergeCell ref="H207:J207"/>
    <mergeCell ref="P207:R207"/>
    <mergeCell ref="B205:C205"/>
    <mergeCell ref="F205:G205"/>
    <mergeCell ref="H205:J205"/>
    <mergeCell ref="B211:C211"/>
    <mergeCell ref="F211:G211"/>
    <mergeCell ref="H211:J211"/>
    <mergeCell ref="P211:R211"/>
    <mergeCell ref="B208:C208"/>
    <mergeCell ref="F208:G208"/>
    <mergeCell ref="H208:J208"/>
    <mergeCell ref="P208:R208"/>
    <mergeCell ref="B209:C209"/>
    <mergeCell ref="F209:G209"/>
    <mergeCell ref="H209:J209"/>
    <mergeCell ref="P209:R209"/>
    <mergeCell ref="B210:C210"/>
    <mergeCell ref="F210:G210"/>
    <mergeCell ref="H210:J210"/>
    <mergeCell ref="P210:R210"/>
    <mergeCell ref="V52:X52"/>
    <mergeCell ref="B144:C144"/>
    <mergeCell ref="F144:G144"/>
    <mergeCell ref="P144:R144"/>
    <mergeCell ref="H144:J144"/>
    <mergeCell ref="B49:C49"/>
    <mergeCell ref="E49:H49"/>
    <mergeCell ref="I49:J49"/>
    <mergeCell ref="K49:M49"/>
    <mergeCell ref="N49:O49"/>
    <mergeCell ref="P49:R49"/>
    <mergeCell ref="B122:C122"/>
    <mergeCell ref="F122:G122"/>
    <mergeCell ref="H122:J122"/>
    <mergeCell ref="P122:R122"/>
    <mergeCell ref="F129:G129"/>
    <mergeCell ref="H129:J129"/>
    <mergeCell ref="P126:R126"/>
    <mergeCell ref="B126:C126"/>
    <mergeCell ref="F126:G126"/>
    <mergeCell ref="H126:J126"/>
    <mergeCell ref="P127:R127"/>
    <mergeCell ref="B129:C129"/>
    <mergeCell ref="B67:C67"/>
  </mergeCells>
  <conditionalFormatting sqref="Y48">
    <cfRule type="iconSet" priority="1451">
      <iconSet iconSet="4Arrows" showValue="0">
        <cfvo type="percent" val="0"/>
        <cfvo type="num" val="0.6"/>
        <cfvo type="num" val="0.8"/>
        <cfvo type="num" val="0.9"/>
      </iconSet>
    </cfRule>
    <cfRule type="cellIs" dxfId="1735" priority="1452" operator="lessThan">
      <formula>0.6</formula>
    </cfRule>
    <cfRule type="cellIs" dxfId="1734" priority="1453" operator="between">
      <formula>0.8</formula>
      <formula>0.899999999999999</formula>
    </cfRule>
    <cfRule type="cellIs" dxfId="1733" priority="1454" operator="between">
      <formula>0.6</formula>
      <formula>0.8</formula>
    </cfRule>
    <cfRule type="cellIs" dxfId="1732" priority="1455" operator="greaterThanOrEqual">
      <formula>0.9</formula>
    </cfRule>
  </conditionalFormatting>
  <conditionalFormatting sqref="Y52">
    <cfRule type="iconSet" priority="1431">
      <iconSet iconSet="4Arrows" showValue="0">
        <cfvo type="percent" val="0"/>
        <cfvo type="num" val="0.6"/>
        <cfvo type="num" val="0.8"/>
        <cfvo type="num" val="0.9"/>
      </iconSet>
    </cfRule>
    <cfRule type="cellIs" dxfId="1731" priority="1432" operator="lessThan">
      <formula>0.6</formula>
    </cfRule>
    <cfRule type="cellIs" dxfId="1730" priority="1433" operator="between">
      <formula>0.8</formula>
      <formula>0.899999999999999</formula>
    </cfRule>
    <cfRule type="cellIs" dxfId="1729" priority="1434" operator="between">
      <formula>0.6</formula>
      <formula>0.8</formula>
    </cfRule>
    <cfRule type="cellIs" dxfId="1728" priority="1435" operator="greaterThanOrEqual">
      <formula>0.9</formula>
    </cfRule>
  </conditionalFormatting>
  <conditionalFormatting sqref="Y16">
    <cfRule type="iconSet" priority="1186">
      <iconSet iconSet="4Arrows" showValue="0">
        <cfvo type="percent" val="0"/>
        <cfvo type="num" val="0.6"/>
        <cfvo type="num" val="0.8"/>
        <cfvo type="num" val="0.9"/>
      </iconSet>
    </cfRule>
    <cfRule type="cellIs" dxfId="1727" priority="1187" operator="lessThan">
      <formula>0.6</formula>
    </cfRule>
    <cfRule type="cellIs" dxfId="1726" priority="1188" operator="between">
      <formula>0.8</formula>
      <formula>0.899999999999999</formula>
    </cfRule>
    <cfRule type="cellIs" dxfId="1725" priority="1189" operator="between">
      <formula>0.6</formula>
      <formula>0.8</formula>
    </cfRule>
    <cfRule type="cellIs" dxfId="1724" priority="1190" operator="greaterThanOrEqual">
      <formula>0.9</formula>
    </cfRule>
  </conditionalFormatting>
  <conditionalFormatting sqref="Y17:Y18">
    <cfRule type="iconSet" priority="1181">
      <iconSet iconSet="4Arrows" showValue="0">
        <cfvo type="percent" val="0"/>
        <cfvo type="num" val="0.6"/>
        <cfvo type="num" val="0.8"/>
        <cfvo type="num" val="0.9"/>
      </iconSet>
    </cfRule>
    <cfRule type="cellIs" dxfId="1723" priority="1182" operator="lessThan">
      <formula>0.6</formula>
    </cfRule>
    <cfRule type="cellIs" dxfId="1722" priority="1183" operator="between">
      <formula>0.8</formula>
      <formula>0.899999999999999</formula>
    </cfRule>
    <cfRule type="cellIs" dxfId="1721" priority="1184" operator="between">
      <formula>0.6</formula>
      <formula>0.8</formula>
    </cfRule>
    <cfRule type="cellIs" dxfId="1720" priority="1185" operator="greaterThanOrEqual">
      <formula>0.9</formula>
    </cfRule>
  </conditionalFormatting>
  <conditionalFormatting sqref="Y20">
    <cfRule type="iconSet" priority="1176">
      <iconSet iconSet="4Arrows" showValue="0">
        <cfvo type="percent" val="0"/>
        <cfvo type="num" val="0.6"/>
        <cfvo type="num" val="0.8"/>
        <cfvo type="num" val="0.9"/>
      </iconSet>
    </cfRule>
    <cfRule type="cellIs" dxfId="1719" priority="1177" operator="lessThan">
      <formula>0.6</formula>
    </cfRule>
    <cfRule type="cellIs" dxfId="1718" priority="1178" operator="between">
      <formula>0.8</formula>
      <formula>0.899999999999999</formula>
    </cfRule>
    <cfRule type="cellIs" dxfId="1717" priority="1179" operator="between">
      <formula>0.6</formula>
      <formula>0.8</formula>
    </cfRule>
    <cfRule type="cellIs" dxfId="1716" priority="1180" operator="greaterThanOrEqual">
      <formula>0.9</formula>
    </cfRule>
  </conditionalFormatting>
  <conditionalFormatting sqref="Y22">
    <cfRule type="iconSet" priority="1171">
      <iconSet iconSet="4Arrows" showValue="0">
        <cfvo type="percent" val="0"/>
        <cfvo type="num" val="0.6"/>
        <cfvo type="num" val="0.8"/>
        <cfvo type="num" val="0.9"/>
      </iconSet>
    </cfRule>
    <cfRule type="cellIs" dxfId="1715" priority="1172" operator="lessThan">
      <formula>0.6</formula>
    </cfRule>
    <cfRule type="cellIs" dxfId="1714" priority="1173" operator="between">
      <formula>0.8</formula>
      <formula>0.899999999999999</formula>
    </cfRule>
    <cfRule type="cellIs" dxfId="1713" priority="1174" operator="between">
      <formula>0.6</formula>
      <formula>0.8</formula>
    </cfRule>
    <cfRule type="cellIs" dxfId="1712" priority="1175" operator="greaterThanOrEqual">
      <formula>0.9</formula>
    </cfRule>
  </conditionalFormatting>
  <conditionalFormatting sqref="Y19">
    <cfRule type="iconSet" priority="1191">
      <iconSet iconSet="4Arrows" showValue="0">
        <cfvo type="percent" val="0"/>
        <cfvo type="num" val="0.6"/>
        <cfvo type="num" val="0.8"/>
        <cfvo type="num" val="0.9"/>
      </iconSet>
    </cfRule>
    <cfRule type="cellIs" dxfId="1711" priority="1192" operator="lessThan">
      <formula>0.6</formula>
    </cfRule>
    <cfRule type="cellIs" dxfId="1710" priority="1193" operator="between">
      <formula>0.8</formula>
      <formula>0.899999999999999</formula>
    </cfRule>
    <cfRule type="cellIs" dxfId="1709" priority="1194" operator="between">
      <formula>0.6</formula>
      <formula>0.8</formula>
    </cfRule>
    <cfRule type="cellIs" dxfId="1708" priority="1195" operator="greaterThanOrEqual">
      <formula>0.9</formula>
    </cfRule>
  </conditionalFormatting>
  <conditionalFormatting sqref="Y25:Y26">
    <cfRule type="iconSet" priority="1166">
      <iconSet iconSet="4Arrows" showValue="0">
        <cfvo type="percent" val="0"/>
        <cfvo type="num" val="0.6"/>
        <cfvo type="num" val="0.8"/>
        <cfvo type="num" val="0.9"/>
      </iconSet>
    </cfRule>
    <cfRule type="cellIs" dxfId="1707" priority="1167" operator="lessThan">
      <formula>0.6</formula>
    </cfRule>
    <cfRule type="cellIs" dxfId="1706" priority="1168" operator="between">
      <formula>0.8</formula>
      <formula>0.899999999999999</formula>
    </cfRule>
    <cfRule type="cellIs" dxfId="1705" priority="1169" operator="between">
      <formula>0.6</formula>
      <formula>0.8</formula>
    </cfRule>
    <cfRule type="cellIs" dxfId="1704" priority="1170" operator="greaterThanOrEqual">
      <formula>0.9</formula>
    </cfRule>
  </conditionalFormatting>
  <conditionalFormatting sqref="Y21">
    <cfRule type="iconSet" priority="1161">
      <iconSet iconSet="4Arrows" showValue="0">
        <cfvo type="percent" val="0"/>
        <cfvo type="num" val="0.6"/>
        <cfvo type="num" val="0.8"/>
        <cfvo type="num" val="0.9"/>
      </iconSet>
    </cfRule>
    <cfRule type="cellIs" dxfId="1703" priority="1162" operator="lessThan">
      <formula>0.6</formula>
    </cfRule>
    <cfRule type="cellIs" dxfId="1702" priority="1163" operator="between">
      <formula>0.8</formula>
      <formula>0.899999999999999</formula>
    </cfRule>
    <cfRule type="cellIs" dxfId="1701" priority="1164" operator="between">
      <formula>0.6</formula>
      <formula>0.8</formula>
    </cfRule>
    <cfRule type="cellIs" dxfId="1700" priority="1165" operator="greaterThanOrEqual">
      <formula>0.9</formula>
    </cfRule>
  </conditionalFormatting>
  <conditionalFormatting sqref="Y23:Y24">
    <cfRule type="iconSet" priority="1156">
      <iconSet iconSet="4Arrows" showValue="0">
        <cfvo type="percent" val="0"/>
        <cfvo type="num" val="0.6"/>
        <cfvo type="num" val="0.8"/>
        <cfvo type="num" val="0.9"/>
      </iconSet>
    </cfRule>
    <cfRule type="cellIs" dxfId="1699" priority="1157" operator="lessThan">
      <formula>0.6</formula>
    </cfRule>
    <cfRule type="cellIs" dxfId="1698" priority="1158" operator="between">
      <formula>0.8</formula>
      <formula>0.899999999999999</formula>
    </cfRule>
    <cfRule type="cellIs" dxfId="1697" priority="1159" operator="between">
      <formula>0.6</formula>
      <formula>0.8</formula>
    </cfRule>
    <cfRule type="cellIs" dxfId="1696" priority="1160" operator="greaterThanOrEqual">
      <formula>0.9</formula>
    </cfRule>
  </conditionalFormatting>
  <conditionalFormatting sqref="AD16:AD26">
    <cfRule type="iconSet" priority="1151">
      <iconSet iconSet="4Arrows" showValue="0">
        <cfvo type="percent" val="0"/>
        <cfvo type="num" val="0.6"/>
        <cfvo type="num" val="0.8"/>
        <cfvo type="num" val="0.9"/>
      </iconSet>
    </cfRule>
    <cfRule type="cellIs" dxfId="1695" priority="1152" operator="lessThan">
      <formula>0.6</formula>
    </cfRule>
    <cfRule type="cellIs" dxfId="1694" priority="1153" operator="between">
      <formula>0.8</formula>
      <formula>0.899999999999999</formula>
    </cfRule>
    <cfRule type="cellIs" dxfId="1693" priority="1154" operator="between">
      <formula>0.6</formula>
      <formula>0.8</formula>
    </cfRule>
    <cfRule type="cellIs" dxfId="1692" priority="1155" operator="greaterThanOrEqual">
      <formula>0.9</formula>
    </cfRule>
  </conditionalFormatting>
  <conditionalFormatting sqref="AH16:AH26">
    <cfRule type="iconSet" priority="1146">
      <iconSet iconSet="4Arrows" showValue="0">
        <cfvo type="percent" val="0"/>
        <cfvo type="num" val="0.6"/>
        <cfvo type="num" val="0.8"/>
        <cfvo type="num" val="0.9"/>
      </iconSet>
    </cfRule>
    <cfRule type="cellIs" dxfId="1691" priority="1147" operator="lessThan">
      <formula>0.6</formula>
    </cfRule>
    <cfRule type="cellIs" dxfId="1690" priority="1148" operator="between">
      <formula>0.8</formula>
      <formula>0.899999999999999</formula>
    </cfRule>
    <cfRule type="cellIs" dxfId="1689" priority="1149" operator="between">
      <formula>0.6</formula>
      <formula>0.8</formula>
    </cfRule>
    <cfRule type="cellIs" dxfId="1688" priority="1150" operator="greaterThanOrEqual">
      <formula>0.9</formula>
    </cfRule>
  </conditionalFormatting>
  <conditionalFormatting sqref="AL16:AL26">
    <cfRule type="iconSet" priority="1141">
      <iconSet iconSet="4Arrows" showValue="0">
        <cfvo type="percent" val="0"/>
        <cfvo type="num" val="0.6"/>
        <cfvo type="num" val="0.8"/>
        <cfvo type="num" val="0.9"/>
      </iconSet>
    </cfRule>
    <cfRule type="cellIs" dxfId="1687" priority="1142" operator="lessThan">
      <formula>0.6</formula>
    </cfRule>
    <cfRule type="cellIs" dxfId="1686" priority="1143" operator="between">
      <formula>0.8</formula>
      <formula>0.899999999999999</formula>
    </cfRule>
    <cfRule type="cellIs" dxfId="1685" priority="1144" operator="between">
      <formula>0.6</formula>
      <formula>0.8</formula>
    </cfRule>
    <cfRule type="cellIs" dxfId="1684" priority="1145" operator="greaterThanOrEqual">
      <formula>0.9</formula>
    </cfRule>
  </conditionalFormatting>
  <conditionalFormatting sqref="AP16:AP26">
    <cfRule type="iconSet" priority="1136">
      <iconSet iconSet="4Arrows" showValue="0">
        <cfvo type="percent" val="0"/>
        <cfvo type="num" val="0.6"/>
        <cfvo type="num" val="0.8"/>
        <cfvo type="num" val="0.9"/>
      </iconSet>
    </cfRule>
    <cfRule type="cellIs" dxfId="1683" priority="1137" operator="lessThan">
      <formula>0.6</formula>
    </cfRule>
    <cfRule type="cellIs" dxfId="1682" priority="1138" operator="between">
      <formula>0.8</formula>
      <formula>0.899999999999999</formula>
    </cfRule>
    <cfRule type="cellIs" dxfId="1681" priority="1139" operator="between">
      <formula>0.6</formula>
      <formula>0.8</formula>
    </cfRule>
    <cfRule type="cellIs" dxfId="1680" priority="1140" operator="greaterThanOrEqual">
      <formula>0.9</formula>
    </cfRule>
  </conditionalFormatting>
  <conditionalFormatting sqref="Y32">
    <cfRule type="iconSet" priority="1131">
      <iconSet iconSet="4Arrows" showValue="0">
        <cfvo type="percent" val="0"/>
        <cfvo type="num" val="0.6"/>
        <cfvo type="num" val="0.8"/>
        <cfvo type="num" val="0.9"/>
      </iconSet>
    </cfRule>
    <cfRule type="cellIs" dxfId="1679" priority="1132" operator="lessThan">
      <formula>0.6</formula>
    </cfRule>
    <cfRule type="cellIs" dxfId="1678" priority="1133" operator="between">
      <formula>0.8</formula>
      <formula>0.899999999999999</formula>
    </cfRule>
    <cfRule type="cellIs" dxfId="1677" priority="1134" operator="between">
      <formula>0.6</formula>
      <formula>0.8</formula>
    </cfRule>
    <cfRule type="cellIs" dxfId="1676" priority="1135" operator="greaterThanOrEqual">
      <formula>0.9</formula>
    </cfRule>
  </conditionalFormatting>
  <conditionalFormatting sqref="Y33:Y35">
    <cfRule type="iconSet" priority="1126">
      <iconSet iconSet="4Arrows" showValue="0">
        <cfvo type="percent" val="0"/>
        <cfvo type="num" val="0.6"/>
        <cfvo type="num" val="0.8"/>
        <cfvo type="num" val="0.9"/>
      </iconSet>
    </cfRule>
    <cfRule type="cellIs" dxfId="1675" priority="1127" operator="lessThan">
      <formula>0.6</formula>
    </cfRule>
    <cfRule type="cellIs" dxfId="1674" priority="1128" operator="between">
      <formula>0.8</formula>
      <formula>0.899999999999999</formula>
    </cfRule>
    <cfRule type="cellIs" dxfId="1673" priority="1129" operator="between">
      <formula>0.6</formula>
      <formula>0.8</formula>
    </cfRule>
    <cfRule type="cellIs" dxfId="1672" priority="1130" operator="greaterThanOrEqual">
      <formula>0.9</formula>
    </cfRule>
  </conditionalFormatting>
  <conditionalFormatting sqref="Y36:Y38">
    <cfRule type="iconSet" priority="1121">
      <iconSet iconSet="4Arrows" showValue="0">
        <cfvo type="percent" val="0"/>
        <cfvo type="num" val="0.6"/>
        <cfvo type="num" val="0.8"/>
        <cfvo type="num" val="0.9"/>
      </iconSet>
    </cfRule>
    <cfRule type="cellIs" dxfId="1671" priority="1122" operator="lessThan">
      <formula>0.6</formula>
    </cfRule>
    <cfRule type="cellIs" dxfId="1670" priority="1123" operator="between">
      <formula>0.8</formula>
      <formula>0.899999999999999</formula>
    </cfRule>
    <cfRule type="cellIs" dxfId="1669" priority="1124" operator="between">
      <formula>0.6</formula>
      <formula>0.8</formula>
    </cfRule>
    <cfRule type="cellIs" dxfId="1668" priority="1125" operator="greaterThanOrEqual">
      <formula>0.9</formula>
    </cfRule>
  </conditionalFormatting>
  <conditionalFormatting sqref="AD32:AD38">
    <cfRule type="iconSet" priority="1116">
      <iconSet iconSet="4Arrows" showValue="0">
        <cfvo type="percent" val="0"/>
        <cfvo type="num" val="0.6"/>
        <cfvo type="num" val="0.8"/>
        <cfvo type="num" val="0.9"/>
      </iconSet>
    </cfRule>
    <cfRule type="cellIs" dxfId="1667" priority="1117" operator="lessThan">
      <formula>0.6</formula>
    </cfRule>
    <cfRule type="cellIs" dxfId="1666" priority="1118" operator="between">
      <formula>0.8</formula>
      <formula>0.899999999999999</formula>
    </cfRule>
    <cfRule type="cellIs" dxfId="1665" priority="1119" operator="between">
      <formula>0.6</formula>
      <formula>0.8</formula>
    </cfRule>
    <cfRule type="cellIs" dxfId="1664" priority="1120" operator="greaterThanOrEqual">
      <formula>0.9</formula>
    </cfRule>
  </conditionalFormatting>
  <conditionalFormatting sqref="AH32:AH38">
    <cfRule type="iconSet" priority="1111">
      <iconSet iconSet="4Arrows" showValue="0">
        <cfvo type="percent" val="0"/>
        <cfvo type="num" val="0.6"/>
        <cfvo type="num" val="0.8"/>
        <cfvo type="num" val="0.9"/>
      </iconSet>
    </cfRule>
    <cfRule type="cellIs" dxfId="1663" priority="1112" operator="lessThan">
      <formula>0.6</formula>
    </cfRule>
    <cfRule type="cellIs" dxfId="1662" priority="1113" operator="between">
      <formula>0.8</formula>
      <formula>0.899999999999999</formula>
    </cfRule>
    <cfRule type="cellIs" dxfId="1661" priority="1114" operator="between">
      <formula>0.6</formula>
      <formula>0.8</formula>
    </cfRule>
    <cfRule type="cellIs" dxfId="1660" priority="1115" operator="greaterThanOrEqual">
      <formula>0.9</formula>
    </cfRule>
  </conditionalFormatting>
  <conditionalFormatting sqref="AL32:AL38">
    <cfRule type="iconSet" priority="1106">
      <iconSet iconSet="4Arrows" showValue="0">
        <cfvo type="percent" val="0"/>
        <cfvo type="num" val="0.6"/>
        <cfvo type="num" val="0.8"/>
        <cfvo type="num" val="0.9"/>
      </iconSet>
    </cfRule>
    <cfRule type="cellIs" dxfId="1659" priority="1107" operator="lessThan">
      <formula>0.6</formula>
    </cfRule>
    <cfRule type="cellIs" dxfId="1658" priority="1108" operator="between">
      <formula>0.8</formula>
      <formula>0.899999999999999</formula>
    </cfRule>
    <cfRule type="cellIs" dxfId="1657" priority="1109" operator="between">
      <formula>0.6</formula>
      <formula>0.8</formula>
    </cfRule>
    <cfRule type="cellIs" dxfId="1656" priority="1110" operator="greaterThanOrEqual">
      <formula>0.9</formula>
    </cfRule>
  </conditionalFormatting>
  <conditionalFormatting sqref="AP32:AP38">
    <cfRule type="iconSet" priority="1101">
      <iconSet iconSet="4Arrows" showValue="0">
        <cfvo type="percent" val="0"/>
        <cfvo type="num" val="0.6"/>
        <cfvo type="num" val="0.8"/>
        <cfvo type="num" val="0.9"/>
      </iconSet>
    </cfRule>
    <cfRule type="cellIs" dxfId="1655" priority="1102" operator="lessThan">
      <formula>0.6</formula>
    </cfRule>
    <cfRule type="cellIs" dxfId="1654" priority="1103" operator="between">
      <formula>0.8</formula>
      <formula>0.899999999999999</formula>
    </cfRule>
    <cfRule type="cellIs" dxfId="1653" priority="1104" operator="between">
      <formula>0.6</formula>
      <formula>0.8</formula>
    </cfRule>
    <cfRule type="cellIs" dxfId="1652" priority="1105" operator="greaterThanOrEqual">
      <formula>0.9</formula>
    </cfRule>
  </conditionalFormatting>
  <conditionalFormatting sqref="J218">
    <cfRule type="iconSet" priority="1091">
      <iconSet iconSet="4Arrows" showValue="0">
        <cfvo type="percent" val="0"/>
        <cfvo type="num" val="0.6"/>
        <cfvo type="num" val="0.8"/>
        <cfvo type="num" val="0.9"/>
      </iconSet>
    </cfRule>
    <cfRule type="cellIs" dxfId="1651" priority="1092" operator="lessThan">
      <formula>0.6</formula>
    </cfRule>
    <cfRule type="cellIs" dxfId="1650" priority="1093" operator="between">
      <formula>0.8</formula>
      <formula>0.899999999999999</formula>
    </cfRule>
    <cfRule type="cellIs" dxfId="1649" priority="1094" operator="between">
      <formula>0.6</formula>
      <formula>0.8</formula>
    </cfRule>
    <cfRule type="cellIs" dxfId="1648" priority="1095" operator="greaterThanOrEqual">
      <formula>0.9</formula>
    </cfRule>
  </conditionalFormatting>
  <conditionalFormatting sqref="J222:J225">
    <cfRule type="iconSet" priority="1096">
      <iconSet iconSet="4Arrows" showValue="0">
        <cfvo type="percent" val="0"/>
        <cfvo type="num" val="0.6"/>
        <cfvo type="num" val="0.8"/>
        <cfvo type="num" val="0.9"/>
      </iconSet>
    </cfRule>
    <cfRule type="cellIs" dxfId="1647" priority="1097" operator="lessThan">
      <formula>0.6</formula>
    </cfRule>
    <cfRule type="cellIs" dxfId="1646" priority="1098" operator="between">
      <formula>0.8</formula>
      <formula>0.899999999999999</formula>
    </cfRule>
    <cfRule type="cellIs" dxfId="1645" priority="1099" operator="between">
      <formula>0.6</formula>
      <formula>0.8</formula>
    </cfRule>
    <cfRule type="cellIs" dxfId="1644" priority="1100" operator="greaterThanOrEqual">
      <formula>0.9</formula>
    </cfRule>
  </conditionalFormatting>
  <conditionalFormatting sqref="X222">
    <cfRule type="iconSet" priority="1086">
      <iconSet iconSet="4Arrows" showValue="0">
        <cfvo type="percent" val="0"/>
        <cfvo type="num" val="0.6"/>
        <cfvo type="num" val="0.8"/>
        <cfvo type="num" val="0.9"/>
      </iconSet>
    </cfRule>
    <cfRule type="cellIs" dxfId="1643" priority="1087" operator="lessThan">
      <formula>0.6</formula>
    </cfRule>
    <cfRule type="cellIs" dxfId="1642" priority="1088" operator="between">
      <formula>0.8</formula>
      <formula>0.899999999999999</formula>
    </cfRule>
    <cfRule type="cellIs" dxfId="1641" priority="1089" operator="between">
      <formula>0.6</formula>
      <formula>0.8</formula>
    </cfRule>
    <cfRule type="cellIs" dxfId="1640" priority="1090" operator="greaterThanOrEqual">
      <formula>0.9</formula>
    </cfRule>
  </conditionalFormatting>
  <conditionalFormatting sqref="T222">
    <cfRule type="iconSet" priority="1081">
      <iconSet iconSet="4Arrows" showValue="0">
        <cfvo type="percent" val="0"/>
        <cfvo type="num" val="0.6"/>
        <cfvo type="num" val="0.8"/>
        <cfvo type="num" val="0.9"/>
      </iconSet>
    </cfRule>
    <cfRule type="cellIs" dxfId="1639" priority="1082" operator="lessThan">
      <formula>0.6</formula>
    </cfRule>
    <cfRule type="cellIs" dxfId="1638" priority="1083" operator="between">
      <formula>0.8</formula>
      <formula>0.899999999999999</formula>
    </cfRule>
    <cfRule type="cellIs" dxfId="1637" priority="1084" operator="between">
      <formula>0.6</formula>
      <formula>0.8</formula>
    </cfRule>
    <cfRule type="cellIs" dxfId="1636" priority="1085" operator="greaterThanOrEqual">
      <formula>0.9</formula>
    </cfRule>
  </conditionalFormatting>
  <conditionalFormatting sqref="X223:X224">
    <cfRule type="iconSet" priority="1076">
      <iconSet iconSet="4Arrows" showValue="0">
        <cfvo type="percent" val="0"/>
        <cfvo type="num" val="0.6"/>
        <cfvo type="num" val="0.8"/>
        <cfvo type="num" val="0.9"/>
      </iconSet>
    </cfRule>
    <cfRule type="cellIs" dxfId="1635" priority="1077" operator="lessThan">
      <formula>0.6</formula>
    </cfRule>
    <cfRule type="cellIs" dxfId="1634" priority="1078" operator="between">
      <formula>0.8</formula>
      <formula>0.899999999999999</formula>
    </cfRule>
    <cfRule type="cellIs" dxfId="1633" priority="1079" operator="between">
      <formula>0.6</formula>
      <formula>0.8</formula>
    </cfRule>
    <cfRule type="cellIs" dxfId="1632" priority="1080" operator="greaterThanOrEqual">
      <formula>0.9</formula>
    </cfRule>
  </conditionalFormatting>
  <conditionalFormatting sqref="T223:T224">
    <cfRule type="iconSet" priority="1071">
      <iconSet iconSet="4Arrows" showValue="0">
        <cfvo type="percent" val="0"/>
        <cfvo type="num" val="0.6"/>
        <cfvo type="num" val="0.8"/>
        <cfvo type="num" val="0.9"/>
      </iconSet>
    </cfRule>
    <cfRule type="cellIs" dxfId="1631" priority="1072" operator="lessThan">
      <formula>0.6</formula>
    </cfRule>
    <cfRule type="cellIs" dxfId="1630" priority="1073" operator="between">
      <formula>0.8</formula>
      <formula>0.899999999999999</formula>
    </cfRule>
    <cfRule type="cellIs" dxfId="1629" priority="1074" operator="between">
      <formula>0.6</formula>
      <formula>0.8</formula>
    </cfRule>
    <cfRule type="cellIs" dxfId="1628" priority="1075" operator="greaterThanOrEqual">
      <formula>0.9</formula>
    </cfRule>
  </conditionalFormatting>
  <conditionalFormatting sqref="J229">
    <cfRule type="iconSet" priority="1066">
      <iconSet iconSet="4Arrows" showValue="0">
        <cfvo type="percent" val="0"/>
        <cfvo type="num" val="0.6"/>
        <cfvo type="num" val="0.8"/>
        <cfvo type="num" val="0.9"/>
      </iconSet>
    </cfRule>
    <cfRule type="cellIs" dxfId="1627" priority="1067" operator="lessThan">
      <formula>0.6</formula>
    </cfRule>
    <cfRule type="cellIs" dxfId="1626" priority="1068" operator="between">
      <formula>0.8</formula>
      <formula>0.899999999999999</formula>
    </cfRule>
    <cfRule type="cellIs" dxfId="1625" priority="1069" operator="between">
      <formula>0.6</formula>
      <formula>0.8</formula>
    </cfRule>
    <cfRule type="cellIs" dxfId="1624" priority="1070" operator="greaterThanOrEqual">
      <formula>0.9</formula>
    </cfRule>
  </conditionalFormatting>
  <conditionalFormatting sqref="J233">
    <cfRule type="iconSet" priority="1061">
      <iconSet iconSet="4Arrows" showValue="0">
        <cfvo type="percent" val="0"/>
        <cfvo type="num" val="0.6"/>
        <cfvo type="num" val="0.8"/>
        <cfvo type="num" val="0.9"/>
      </iconSet>
    </cfRule>
    <cfRule type="cellIs" dxfId="1623" priority="1062" operator="lessThan">
      <formula>0.6</formula>
    </cfRule>
    <cfRule type="cellIs" dxfId="1622" priority="1063" operator="between">
      <formula>0.8</formula>
      <formula>0.899999999999999</formula>
    </cfRule>
    <cfRule type="cellIs" dxfId="1621" priority="1064" operator="between">
      <formula>0.6</formula>
      <formula>0.8</formula>
    </cfRule>
    <cfRule type="cellIs" dxfId="1620" priority="1065" operator="greaterThanOrEqual">
      <formula>0.9</formula>
    </cfRule>
  </conditionalFormatting>
  <conditionalFormatting sqref="J234">
    <cfRule type="iconSet" priority="1056">
      <iconSet iconSet="4Arrows" showValue="0">
        <cfvo type="percent" val="0"/>
        <cfvo type="num" val="0.6"/>
        <cfvo type="num" val="0.8"/>
        <cfvo type="num" val="0.9"/>
      </iconSet>
    </cfRule>
    <cfRule type="cellIs" dxfId="1619" priority="1057" operator="lessThan">
      <formula>0.6</formula>
    </cfRule>
    <cfRule type="cellIs" dxfId="1618" priority="1058" operator="between">
      <formula>0.8</formula>
      <formula>0.899999999999999</formula>
    </cfRule>
    <cfRule type="cellIs" dxfId="1617" priority="1059" operator="between">
      <formula>0.6</formula>
      <formula>0.8</formula>
    </cfRule>
    <cfRule type="cellIs" dxfId="1616" priority="1060" operator="greaterThanOrEqual">
      <formula>0.9</formula>
    </cfRule>
  </conditionalFormatting>
  <conditionalFormatting sqref="J235">
    <cfRule type="iconSet" priority="1051">
      <iconSet iconSet="4Arrows" showValue="0">
        <cfvo type="percent" val="0"/>
        <cfvo type="num" val="0.6"/>
        <cfvo type="num" val="0.8"/>
        <cfvo type="num" val="0.9"/>
      </iconSet>
    </cfRule>
    <cfRule type="cellIs" dxfId="1615" priority="1052" operator="lessThan">
      <formula>0.6</formula>
    </cfRule>
    <cfRule type="cellIs" dxfId="1614" priority="1053" operator="between">
      <formula>0.8</formula>
      <formula>0.899999999999999</formula>
    </cfRule>
    <cfRule type="cellIs" dxfId="1613" priority="1054" operator="between">
      <formula>0.6</formula>
      <formula>0.8</formula>
    </cfRule>
    <cfRule type="cellIs" dxfId="1612" priority="1055" operator="greaterThanOrEqual">
      <formula>0.9</formula>
    </cfRule>
  </conditionalFormatting>
  <conditionalFormatting sqref="X233">
    <cfRule type="iconSet" priority="1046">
      <iconSet iconSet="4Arrows" showValue="0">
        <cfvo type="percent" val="0"/>
        <cfvo type="num" val="0.6"/>
        <cfvo type="num" val="0.8"/>
        <cfvo type="num" val="0.9"/>
      </iconSet>
    </cfRule>
    <cfRule type="cellIs" dxfId="1611" priority="1047" operator="lessThan">
      <formula>0.6</formula>
    </cfRule>
    <cfRule type="cellIs" dxfId="1610" priority="1048" operator="between">
      <formula>0.8</formula>
      <formula>0.899999999999999</formula>
    </cfRule>
    <cfRule type="cellIs" dxfId="1609" priority="1049" operator="between">
      <formula>0.6</formula>
      <formula>0.8</formula>
    </cfRule>
    <cfRule type="cellIs" dxfId="1608" priority="1050" operator="greaterThanOrEqual">
      <formula>0.9</formula>
    </cfRule>
  </conditionalFormatting>
  <conditionalFormatting sqref="T233">
    <cfRule type="iconSet" priority="1041">
      <iconSet iconSet="4Arrows" showValue="0">
        <cfvo type="percent" val="0"/>
        <cfvo type="num" val="0.6"/>
        <cfvo type="num" val="0.8"/>
        <cfvo type="num" val="0.9"/>
      </iconSet>
    </cfRule>
    <cfRule type="cellIs" dxfId="1607" priority="1042" operator="lessThan">
      <formula>0.6</formula>
    </cfRule>
    <cfRule type="cellIs" dxfId="1606" priority="1043" operator="between">
      <formula>0.8</formula>
      <formula>0.899999999999999</formula>
    </cfRule>
    <cfRule type="cellIs" dxfId="1605" priority="1044" operator="between">
      <formula>0.6</formula>
      <formula>0.8</formula>
    </cfRule>
    <cfRule type="cellIs" dxfId="1604" priority="1045" operator="greaterThanOrEqual">
      <formula>0.9</formula>
    </cfRule>
  </conditionalFormatting>
  <conditionalFormatting sqref="X234">
    <cfRule type="iconSet" priority="1036">
      <iconSet iconSet="4Arrows" showValue="0">
        <cfvo type="percent" val="0"/>
        <cfvo type="num" val="0.6"/>
        <cfvo type="num" val="0.8"/>
        <cfvo type="num" val="0.9"/>
      </iconSet>
    </cfRule>
    <cfRule type="cellIs" dxfId="1603" priority="1037" operator="lessThan">
      <formula>0.6</formula>
    </cfRule>
    <cfRule type="cellIs" dxfId="1602" priority="1038" operator="between">
      <formula>0.8</formula>
      <formula>0.899999999999999</formula>
    </cfRule>
    <cfRule type="cellIs" dxfId="1601" priority="1039" operator="between">
      <formula>0.6</formula>
      <formula>0.8</formula>
    </cfRule>
    <cfRule type="cellIs" dxfId="1600" priority="1040" operator="greaterThanOrEqual">
      <formula>0.9</formula>
    </cfRule>
  </conditionalFormatting>
  <conditionalFormatting sqref="T234">
    <cfRule type="iconSet" priority="1031">
      <iconSet iconSet="4Arrows" showValue="0">
        <cfvo type="percent" val="0"/>
        <cfvo type="num" val="0.6"/>
        <cfvo type="num" val="0.8"/>
        <cfvo type="num" val="0.9"/>
      </iconSet>
    </cfRule>
    <cfRule type="cellIs" dxfId="1599" priority="1032" operator="lessThan">
      <formula>0.6</formula>
    </cfRule>
    <cfRule type="cellIs" dxfId="1598" priority="1033" operator="between">
      <formula>0.8</formula>
      <formula>0.899999999999999</formula>
    </cfRule>
    <cfRule type="cellIs" dxfId="1597" priority="1034" operator="between">
      <formula>0.6</formula>
      <formula>0.8</formula>
    </cfRule>
    <cfRule type="cellIs" dxfId="1596" priority="1035" operator="greaterThanOrEqual">
      <formula>0.9</formula>
    </cfRule>
  </conditionalFormatting>
  <conditionalFormatting sqref="J239">
    <cfRule type="iconSet" priority="1026">
      <iconSet iconSet="4Arrows" showValue="0">
        <cfvo type="percent" val="0"/>
        <cfvo type="num" val="0.6"/>
        <cfvo type="num" val="0.8"/>
        <cfvo type="num" val="0.9"/>
      </iconSet>
    </cfRule>
    <cfRule type="cellIs" dxfId="1595" priority="1027" operator="lessThan">
      <formula>0.6</formula>
    </cfRule>
    <cfRule type="cellIs" dxfId="1594" priority="1028" operator="between">
      <formula>0.8</formula>
      <formula>0.899999999999999</formula>
    </cfRule>
    <cfRule type="cellIs" dxfId="1593" priority="1029" operator="between">
      <formula>0.6</formula>
      <formula>0.8</formula>
    </cfRule>
    <cfRule type="cellIs" dxfId="1592" priority="1030" operator="greaterThanOrEqual">
      <formula>0.9</formula>
    </cfRule>
  </conditionalFormatting>
  <conditionalFormatting sqref="J243">
    <cfRule type="iconSet" priority="1021">
      <iconSet iconSet="4Arrows" showValue="0">
        <cfvo type="percent" val="0"/>
        <cfvo type="num" val="0.6"/>
        <cfvo type="num" val="0.8"/>
        <cfvo type="num" val="0.9"/>
      </iconSet>
    </cfRule>
    <cfRule type="cellIs" dxfId="1591" priority="1022" operator="lessThan">
      <formula>0.6</formula>
    </cfRule>
    <cfRule type="cellIs" dxfId="1590" priority="1023" operator="between">
      <formula>0.8</formula>
      <formula>0.899999999999999</formula>
    </cfRule>
    <cfRule type="cellIs" dxfId="1589" priority="1024" operator="between">
      <formula>0.6</formula>
      <formula>0.8</formula>
    </cfRule>
    <cfRule type="cellIs" dxfId="1588" priority="1025" operator="greaterThanOrEqual">
      <formula>0.9</formula>
    </cfRule>
  </conditionalFormatting>
  <conditionalFormatting sqref="J244">
    <cfRule type="iconSet" priority="1016">
      <iconSet iconSet="4Arrows" showValue="0">
        <cfvo type="percent" val="0"/>
        <cfvo type="num" val="0.6"/>
        <cfvo type="num" val="0.8"/>
        <cfvo type="num" val="0.9"/>
      </iconSet>
    </cfRule>
    <cfRule type="cellIs" dxfId="1587" priority="1017" operator="lessThan">
      <formula>0.6</formula>
    </cfRule>
    <cfRule type="cellIs" dxfId="1586" priority="1018" operator="between">
      <formula>0.8</formula>
      <formula>0.899999999999999</formula>
    </cfRule>
    <cfRule type="cellIs" dxfId="1585" priority="1019" operator="between">
      <formula>0.6</formula>
      <formula>0.8</formula>
    </cfRule>
    <cfRule type="cellIs" dxfId="1584" priority="1020" operator="greaterThanOrEqual">
      <formula>0.9</formula>
    </cfRule>
  </conditionalFormatting>
  <conditionalFormatting sqref="J245">
    <cfRule type="iconSet" priority="1011">
      <iconSet iconSet="4Arrows" showValue="0">
        <cfvo type="percent" val="0"/>
        <cfvo type="num" val="0.6"/>
        <cfvo type="num" val="0.8"/>
        <cfvo type="num" val="0.9"/>
      </iconSet>
    </cfRule>
    <cfRule type="cellIs" dxfId="1583" priority="1012" operator="lessThan">
      <formula>0.6</formula>
    </cfRule>
    <cfRule type="cellIs" dxfId="1582" priority="1013" operator="between">
      <formula>0.8</formula>
      <formula>0.899999999999999</formula>
    </cfRule>
    <cfRule type="cellIs" dxfId="1581" priority="1014" operator="between">
      <formula>0.6</formula>
      <formula>0.8</formula>
    </cfRule>
    <cfRule type="cellIs" dxfId="1580" priority="1015" operator="greaterThanOrEqual">
      <formula>0.9</formula>
    </cfRule>
  </conditionalFormatting>
  <conditionalFormatting sqref="J246">
    <cfRule type="iconSet" priority="1006">
      <iconSet iconSet="4Arrows" showValue="0">
        <cfvo type="percent" val="0"/>
        <cfvo type="num" val="0.6"/>
        <cfvo type="num" val="0.8"/>
        <cfvo type="num" val="0.9"/>
      </iconSet>
    </cfRule>
    <cfRule type="cellIs" dxfId="1579" priority="1007" operator="lessThan">
      <formula>0.6</formula>
    </cfRule>
    <cfRule type="cellIs" dxfId="1578" priority="1008" operator="between">
      <formula>0.8</formula>
      <formula>0.899999999999999</formula>
    </cfRule>
    <cfRule type="cellIs" dxfId="1577" priority="1009" operator="between">
      <formula>0.6</formula>
      <formula>0.8</formula>
    </cfRule>
    <cfRule type="cellIs" dxfId="1576" priority="1010" operator="greaterThanOrEqual">
      <formula>0.9</formula>
    </cfRule>
  </conditionalFormatting>
  <conditionalFormatting sqref="J250">
    <cfRule type="iconSet" priority="1001">
      <iconSet iconSet="4Arrows" showValue="0">
        <cfvo type="percent" val="0"/>
        <cfvo type="num" val="0.6"/>
        <cfvo type="num" val="0.8"/>
        <cfvo type="num" val="0.9"/>
      </iconSet>
    </cfRule>
    <cfRule type="cellIs" dxfId="1575" priority="1002" operator="lessThan">
      <formula>0.6</formula>
    </cfRule>
    <cfRule type="cellIs" dxfId="1574" priority="1003" operator="between">
      <formula>0.8</formula>
      <formula>0.899999999999999</formula>
    </cfRule>
    <cfRule type="cellIs" dxfId="1573" priority="1004" operator="between">
      <formula>0.6</formula>
      <formula>0.8</formula>
    </cfRule>
    <cfRule type="cellIs" dxfId="1572" priority="1005" operator="greaterThanOrEqual">
      <formula>0.9</formula>
    </cfRule>
  </conditionalFormatting>
  <conditionalFormatting sqref="J254">
    <cfRule type="iconSet" priority="996">
      <iconSet iconSet="4Arrows" showValue="0">
        <cfvo type="percent" val="0"/>
        <cfvo type="num" val="0.6"/>
        <cfvo type="num" val="0.8"/>
        <cfvo type="num" val="0.9"/>
      </iconSet>
    </cfRule>
    <cfRule type="cellIs" dxfId="1571" priority="997" operator="lessThan">
      <formula>0.6</formula>
    </cfRule>
    <cfRule type="cellIs" dxfId="1570" priority="998" operator="between">
      <formula>0.8</formula>
      <formula>0.899999999999999</formula>
    </cfRule>
    <cfRule type="cellIs" dxfId="1569" priority="999" operator="between">
      <formula>0.6</formula>
      <formula>0.8</formula>
    </cfRule>
    <cfRule type="cellIs" dxfId="1568" priority="1000" operator="greaterThanOrEqual">
      <formula>0.9</formula>
    </cfRule>
  </conditionalFormatting>
  <conditionalFormatting sqref="J255">
    <cfRule type="iconSet" priority="991">
      <iconSet iconSet="4Arrows" showValue="0">
        <cfvo type="percent" val="0"/>
        <cfvo type="num" val="0.6"/>
        <cfvo type="num" val="0.8"/>
        <cfvo type="num" val="0.9"/>
      </iconSet>
    </cfRule>
    <cfRule type="cellIs" dxfId="1567" priority="992" operator="lessThan">
      <formula>0.6</formula>
    </cfRule>
    <cfRule type="cellIs" dxfId="1566" priority="993" operator="between">
      <formula>0.8</formula>
      <formula>0.899999999999999</formula>
    </cfRule>
    <cfRule type="cellIs" dxfId="1565" priority="994" operator="between">
      <formula>0.6</formula>
      <formula>0.8</formula>
    </cfRule>
    <cfRule type="cellIs" dxfId="1564" priority="995" operator="greaterThanOrEqual">
      <formula>0.9</formula>
    </cfRule>
  </conditionalFormatting>
  <conditionalFormatting sqref="J256">
    <cfRule type="iconSet" priority="986">
      <iconSet iconSet="4Arrows" showValue="0">
        <cfvo type="percent" val="0"/>
        <cfvo type="num" val="0.6"/>
        <cfvo type="num" val="0.8"/>
        <cfvo type="num" val="0.9"/>
      </iconSet>
    </cfRule>
    <cfRule type="cellIs" dxfId="1563" priority="987" operator="lessThan">
      <formula>0.6</formula>
    </cfRule>
    <cfRule type="cellIs" dxfId="1562" priority="988" operator="between">
      <formula>0.8</formula>
      <formula>0.899999999999999</formula>
    </cfRule>
    <cfRule type="cellIs" dxfId="1561" priority="989" operator="between">
      <formula>0.6</formula>
      <formula>0.8</formula>
    </cfRule>
    <cfRule type="cellIs" dxfId="1560" priority="990" operator="greaterThanOrEqual">
      <formula>0.9</formula>
    </cfRule>
  </conditionalFormatting>
  <conditionalFormatting sqref="X243">
    <cfRule type="iconSet" priority="981">
      <iconSet iconSet="4Arrows" showValue="0">
        <cfvo type="percent" val="0"/>
        <cfvo type="num" val="0.6"/>
        <cfvo type="num" val="0.8"/>
        <cfvo type="num" val="0.9"/>
      </iconSet>
    </cfRule>
    <cfRule type="cellIs" dxfId="1559" priority="982" operator="lessThan">
      <formula>0.6</formula>
    </cfRule>
    <cfRule type="cellIs" dxfId="1558" priority="983" operator="between">
      <formula>0.8</formula>
      <formula>0.899999999999999</formula>
    </cfRule>
    <cfRule type="cellIs" dxfId="1557" priority="984" operator="between">
      <formula>0.6</formula>
      <formula>0.8</formula>
    </cfRule>
    <cfRule type="cellIs" dxfId="1556" priority="985" operator="greaterThanOrEqual">
      <formula>0.9</formula>
    </cfRule>
  </conditionalFormatting>
  <conditionalFormatting sqref="T243">
    <cfRule type="iconSet" priority="976">
      <iconSet iconSet="4Arrows" showValue="0">
        <cfvo type="percent" val="0"/>
        <cfvo type="num" val="0.6"/>
        <cfvo type="num" val="0.8"/>
        <cfvo type="num" val="0.9"/>
      </iconSet>
    </cfRule>
    <cfRule type="cellIs" dxfId="1555" priority="977" operator="lessThan">
      <formula>0.6</formula>
    </cfRule>
    <cfRule type="cellIs" dxfId="1554" priority="978" operator="between">
      <formula>0.8</formula>
      <formula>0.899999999999999</formula>
    </cfRule>
    <cfRule type="cellIs" dxfId="1553" priority="979" operator="between">
      <formula>0.6</formula>
      <formula>0.8</formula>
    </cfRule>
    <cfRule type="cellIs" dxfId="1552" priority="980" operator="greaterThanOrEqual">
      <formula>0.9</formula>
    </cfRule>
  </conditionalFormatting>
  <conditionalFormatting sqref="X244">
    <cfRule type="iconSet" priority="971">
      <iconSet iconSet="4Arrows" showValue="0">
        <cfvo type="percent" val="0"/>
        <cfvo type="num" val="0.6"/>
        <cfvo type="num" val="0.8"/>
        <cfvo type="num" val="0.9"/>
      </iconSet>
    </cfRule>
    <cfRule type="cellIs" dxfId="1551" priority="972" operator="lessThan">
      <formula>0.6</formula>
    </cfRule>
    <cfRule type="cellIs" dxfId="1550" priority="973" operator="between">
      <formula>0.8</formula>
      <formula>0.899999999999999</formula>
    </cfRule>
    <cfRule type="cellIs" dxfId="1549" priority="974" operator="between">
      <formula>0.6</formula>
      <formula>0.8</formula>
    </cfRule>
    <cfRule type="cellIs" dxfId="1548" priority="975" operator="greaterThanOrEqual">
      <formula>0.9</formula>
    </cfRule>
  </conditionalFormatting>
  <conditionalFormatting sqref="T244">
    <cfRule type="iconSet" priority="966">
      <iconSet iconSet="4Arrows" showValue="0">
        <cfvo type="percent" val="0"/>
        <cfvo type="num" val="0.6"/>
        <cfvo type="num" val="0.8"/>
        <cfvo type="num" val="0.9"/>
      </iconSet>
    </cfRule>
    <cfRule type="cellIs" dxfId="1547" priority="967" operator="lessThan">
      <formula>0.6</formula>
    </cfRule>
    <cfRule type="cellIs" dxfId="1546" priority="968" operator="between">
      <formula>0.8</formula>
      <formula>0.899999999999999</formula>
    </cfRule>
    <cfRule type="cellIs" dxfId="1545" priority="969" operator="between">
      <formula>0.6</formula>
      <formula>0.8</formula>
    </cfRule>
    <cfRule type="cellIs" dxfId="1544" priority="970" operator="greaterThanOrEqual">
      <formula>0.9</formula>
    </cfRule>
  </conditionalFormatting>
  <conditionalFormatting sqref="X245">
    <cfRule type="iconSet" priority="961">
      <iconSet iconSet="4Arrows" showValue="0">
        <cfvo type="percent" val="0"/>
        <cfvo type="num" val="0.6"/>
        <cfvo type="num" val="0.8"/>
        <cfvo type="num" val="0.9"/>
      </iconSet>
    </cfRule>
    <cfRule type="cellIs" dxfId="1543" priority="962" operator="lessThan">
      <formula>0.6</formula>
    </cfRule>
    <cfRule type="cellIs" dxfId="1542" priority="963" operator="between">
      <formula>0.8</formula>
      <formula>0.899999999999999</formula>
    </cfRule>
    <cfRule type="cellIs" dxfId="1541" priority="964" operator="between">
      <formula>0.6</formula>
      <formula>0.8</formula>
    </cfRule>
    <cfRule type="cellIs" dxfId="1540" priority="965" operator="greaterThanOrEqual">
      <formula>0.9</formula>
    </cfRule>
  </conditionalFormatting>
  <conditionalFormatting sqref="T245">
    <cfRule type="iconSet" priority="956">
      <iconSet iconSet="4Arrows" showValue="0">
        <cfvo type="percent" val="0"/>
        <cfvo type="num" val="0.6"/>
        <cfvo type="num" val="0.8"/>
        <cfvo type="num" val="0.9"/>
      </iconSet>
    </cfRule>
    <cfRule type="cellIs" dxfId="1539" priority="957" operator="lessThan">
      <formula>0.6</formula>
    </cfRule>
    <cfRule type="cellIs" dxfId="1538" priority="958" operator="between">
      <formula>0.8</formula>
      <formula>0.899999999999999</formula>
    </cfRule>
    <cfRule type="cellIs" dxfId="1537" priority="959" operator="between">
      <formula>0.6</formula>
      <formula>0.8</formula>
    </cfRule>
    <cfRule type="cellIs" dxfId="1536" priority="960" operator="greaterThanOrEqual">
      <formula>0.9</formula>
    </cfRule>
  </conditionalFormatting>
  <conditionalFormatting sqref="X254">
    <cfRule type="iconSet" priority="951">
      <iconSet iconSet="4Arrows" showValue="0">
        <cfvo type="percent" val="0"/>
        <cfvo type="num" val="0.6"/>
        <cfvo type="num" val="0.8"/>
        <cfvo type="num" val="0.9"/>
      </iconSet>
    </cfRule>
    <cfRule type="cellIs" dxfId="1535" priority="952" operator="lessThan">
      <formula>0.6</formula>
    </cfRule>
    <cfRule type="cellIs" dxfId="1534" priority="953" operator="between">
      <formula>0.8</formula>
      <formula>0.899999999999999</formula>
    </cfRule>
    <cfRule type="cellIs" dxfId="1533" priority="954" operator="between">
      <formula>0.6</formula>
      <formula>0.8</formula>
    </cfRule>
    <cfRule type="cellIs" dxfId="1532" priority="955" operator="greaterThanOrEqual">
      <formula>0.9</formula>
    </cfRule>
  </conditionalFormatting>
  <conditionalFormatting sqref="T254">
    <cfRule type="iconSet" priority="946">
      <iconSet iconSet="4Arrows" showValue="0">
        <cfvo type="percent" val="0"/>
        <cfvo type="num" val="0.6"/>
        <cfvo type="num" val="0.8"/>
        <cfvo type="num" val="0.9"/>
      </iconSet>
    </cfRule>
    <cfRule type="cellIs" dxfId="1531" priority="947" operator="lessThan">
      <formula>0.6</formula>
    </cfRule>
    <cfRule type="cellIs" dxfId="1530" priority="948" operator="between">
      <formula>0.8</formula>
      <formula>0.899999999999999</formula>
    </cfRule>
    <cfRule type="cellIs" dxfId="1529" priority="949" operator="between">
      <formula>0.6</formula>
      <formula>0.8</formula>
    </cfRule>
    <cfRule type="cellIs" dxfId="1528" priority="950" operator="greaterThanOrEqual">
      <formula>0.9</formula>
    </cfRule>
  </conditionalFormatting>
  <conditionalFormatting sqref="X255">
    <cfRule type="iconSet" priority="941">
      <iconSet iconSet="4Arrows" showValue="0">
        <cfvo type="percent" val="0"/>
        <cfvo type="num" val="0.6"/>
        <cfvo type="num" val="0.8"/>
        <cfvo type="num" val="0.9"/>
      </iconSet>
    </cfRule>
    <cfRule type="cellIs" dxfId="1527" priority="942" operator="lessThan">
      <formula>0.6</formula>
    </cfRule>
    <cfRule type="cellIs" dxfId="1526" priority="943" operator="between">
      <formula>0.8</formula>
      <formula>0.899999999999999</formula>
    </cfRule>
    <cfRule type="cellIs" dxfId="1525" priority="944" operator="between">
      <formula>0.6</formula>
      <formula>0.8</formula>
    </cfRule>
    <cfRule type="cellIs" dxfId="1524" priority="945" operator="greaterThanOrEqual">
      <formula>0.9</formula>
    </cfRule>
  </conditionalFormatting>
  <conditionalFormatting sqref="T255">
    <cfRule type="iconSet" priority="936">
      <iconSet iconSet="4Arrows" showValue="0">
        <cfvo type="percent" val="0"/>
        <cfvo type="num" val="0.6"/>
        <cfvo type="num" val="0.8"/>
        <cfvo type="num" val="0.9"/>
      </iconSet>
    </cfRule>
    <cfRule type="cellIs" dxfId="1523" priority="937" operator="lessThan">
      <formula>0.6</formula>
    </cfRule>
    <cfRule type="cellIs" dxfId="1522" priority="938" operator="between">
      <formula>0.8</formula>
      <formula>0.899999999999999</formula>
    </cfRule>
    <cfRule type="cellIs" dxfId="1521" priority="939" operator="between">
      <formula>0.6</formula>
      <formula>0.8</formula>
    </cfRule>
    <cfRule type="cellIs" dxfId="1520" priority="940" operator="greaterThanOrEqual">
      <formula>0.9</formula>
    </cfRule>
  </conditionalFormatting>
  <conditionalFormatting sqref="AO233:AO234">
    <cfRule type="iconSet" priority="921">
      <iconSet iconSet="4Arrows" showValue="0">
        <cfvo type="percent" val="0"/>
        <cfvo type="num" val="0.6"/>
        <cfvo type="num" val="0.8"/>
        <cfvo type="num" val="0.9"/>
      </iconSet>
    </cfRule>
    <cfRule type="cellIs" dxfId="1519" priority="922" operator="lessThan">
      <formula>0.6</formula>
    </cfRule>
    <cfRule type="cellIs" dxfId="1518" priority="923" operator="between">
      <formula>0.8</formula>
      <formula>0.899999999999999</formula>
    </cfRule>
    <cfRule type="cellIs" dxfId="1517" priority="924" operator="between">
      <formula>0.6</formula>
      <formula>0.8</formula>
    </cfRule>
    <cfRule type="cellIs" dxfId="1516" priority="925" operator="greaterThanOrEqual">
      <formula>0.9</formula>
    </cfRule>
  </conditionalFormatting>
  <conditionalFormatting sqref="AS233:AS234">
    <cfRule type="iconSet" priority="916">
      <iconSet iconSet="4Arrows" showValue="0">
        <cfvo type="percent" val="0"/>
        <cfvo type="num" val="0.6"/>
        <cfvo type="num" val="0.8"/>
        <cfvo type="num" val="0.9"/>
      </iconSet>
    </cfRule>
    <cfRule type="cellIs" dxfId="1515" priority="917" operator="lessThan">
      <formula>0.6</formula>
    </cfRule>
    <cfRule type="cellIs" dxfId="1514" priority="918" operator="between">
      <formula>0.8</formula>
      <formula>0.899999999999999</formula>
    </cfRule>
    <cfRule type="cellIs" dxfId="1513" priority="919" operator="between">
      <formula>0.6</formula>
      <formula>0.8</formula>
    </cfRule>
    <cfRule type="cellIs" dxfId="1512" priority="920" operator="greaterThanOrEqual">
      <formula>0.9</formula>
    </cfRule>
  </conditionalFormatting>
  <conditionalFormatting sqref="AW233:AW234">
    <cfRule type="iconSet" priority="911">
      <iconSet iconSet="4Arrows" showValue="0">
        <cfvo type="percent" val="0"/>
        <cfvo type="num" val="0.6"/>
        <cfvo type="num" val="0.8"/>
        <cfvo type="num" val="0.9"/>
      </iconSet>
    </cfRule>
    <cfRule type="cellIs" dxfId="1511" priority="912" operator="lessThan">
      <formula>0.6</formula>
    </cfRule>
    <cfRule type="cellIs" dxfId="1510" priority="913" operator="between">
      <formula>0.8</formula>
      <formula>0.899999999999999</formula>
    </cfRule>
    <cfRule type="cellIs" dxfId="1509" priority="914" operator="between">
      <formula>0.6</formula>
      <formula>0.8</formula>
    </cfRule>
    <cfRule type="cellIs" dxfId="1508" priority="915" operator="greaterThanOrEqual">
      <formula>0.9</formula>
    </cfRule>
  </conditionalFormatting>
  <conditionalFormatting sqref="BA233:BA234">
    <cfRule type="iconSet" priority="906">
      <iconSet iconSet="4Arrows" showValue="0">
        <cfvo type="percent" val="0"/>
        <cfvo type="num" val="0.6"/>
        <cfvo type="num" val="0.8"/>
        <cfvo type="num" val="0.9"/>
      </iconSet>
    </cfRule>
    <cfRule type="cellIs" dxfId="1507" priority="907" operator="lessThan">
      <formula>0.6</formula>
    </cfRule>
    <cfRule type="cellIs" dxfId="1506" priority="908" operator="between">
      <formula>0.8</formula>
      <formula>0.899999999999999</formula>
    </cfRule>
    <cfRule type="cellIs" dxfId="1505" priority="909" operator="between">
      <formula>0.6</formula>
      <formula>0.8</formula>
    </cfRule>
    <cfRule type="cellIs" dxfId="1504" priority="910" operator="greaterThanOrEqual">
      <formula>0.9</formula>
    </cfRule>
  </conditionalFormatting>
  <conditionalFormatting sqref="AO243:AO245">
    <cfRule type="iconSet" priority="901">
      <iconSet iconSet="4Arrows" showValue="0">
        <cfvo type="percent" val="0"/>
        <cfvo type="num" val="0.6"/>
        <cfvo type="num" val="0.8"/>
        <cfvo type="num" val="0.9"/>
      </iconSet>
    </cfRule>
    <cfRule type="cellIs" dxfId="1503" priority="902" operator="lessThan">
      <formula>0.6</formula>
    </cfRule>
    <cfRule type="cellIs" dxfId="1502" priority="903" operator="between">
      <formula>0.8</formula>
      <formula>0.899999999999999</formula>
    </cfRule>
    <cfRule type="cellIs" dxfId="1501" priority="904" operator="between">
      <formula>0.6</formula>
      <formula>0.8</formula>
    </cfRule>
    <cfRule type="cellIs" dxfId="1500" priority="905" operator="greaterThanOrEqual">
      <formula>0.9</formula>
    </cfRule>
  </conditionalFormatting>
  <conditionalFormatting sqref="AS243:AS245">
    <cfRule type="iconSet" priority="896">
      <iconSet iconSet="4Arrows" showValue="0">
        <cfvo type="percent" val="0"/>
        <cfvo type="num" val="0.6"/>
        <cfvo type="num" val="0.8"/>
        <cfvo type="num" val="0.9"/>
      </iconSet>
    </cfRule>
    <cfRule type="cellIs" dxfId="1499" priority="897" operator="lessThan">
      <formula>0.6</formula>
    </cfRule>
    <cfRule type="cellIs" dxfId="1498" priority="898" operator="between">
      <formula>0.8</formula>
      <formula>0.899999999999999</formula>
    </cfRule>
    <cfRule type="cellIs" dxfId="1497" priority="899" operator="between">
      <formula>0.6</formula>
      <formula>0.8</formula>
    </cfRule>
    <cfRule type="cellIs" dxfId="1496" priority="900" operator="greaterThanOrEqual">
      <formula>0.9</formula>
    </cfRule>
  </conditionalFormatting>
  <conditionalFormatting sqref="AW243:AW245">
    <cfRule type="iconSet" priority="891">
      <iconSet iconSet="4Arrows" showValue="0">
        <cfvo type="percent" val="0"/>
        <cfvo type="num" val="0.6"/>
        <cfvo type="num" val="0.8"/>
        <cfvo type="num" val="0.9"/>
      </iconSet>
    </cfRule>
    <cfRule type="cellIs" dxfId="1495" priority="892" operator="lessThan">
      <formula>0.6</formula>
    </cfRule>
    <cfRule type="cellIs" dxfId="1494" priority="893" operator="between">
      <formula>0.8</formula>
      <formula>0.899999999999999</formula>
    </cfRule>
    <cfRule type="cellIs" dxfId="1493" priority="894" operator="between">
      <formula>0.6</formula>
      <formula>0.8</formula>
    </cfRule>
    <cfRule type="cellIs" dxfId="1492" priority="895" operator="greaterThanOrEqual">
      <formula>0.9</formula>
    </cfRule>
  </conditionalFormatting>
  <conditionalFormatting sqref="BA243:BA245">
    <cfRule type="iconSet" priority="886">
      <iconSet iconSet="4Arrows" showValue="0">
        <cfvo type="percent" val="0"/>
        <cfvo type="num" val="0.6"/>
        <cfvo type="num" val="0.8"/>
        <cfvo type="num" val="0.9"/>
      </iconSet>
    </cfRule>
    <cfRule type="cellIs" dxfId="1491" priority="887" operator="lessThan">
      <formula>0.6</formula>
    </cfRule>
    <cfRule type="cellIs" dxfId="1490" priority="888" operator="between">
      <formula>0.8</formula>
      <formula>0.899999999999999</formula>
    </cfRule>
    <cfRule type="cellIs" dxfId="1489" priority="889" operator="between">
      <formula>0.6</formula>
      <formula>0.8</formula>
    </cfRule>
    <cfRule type="cellIs" dxfId="1488" priority="890" operator="greaterThanOrEqual">
      <formula>0.9</formula>
    </cfRule>
  </conditionalFormatting>
  <conditionalFormatting sqref="AO222:AO224">
    <cfRule type="iconSet" priority="881">
      <iconSet iconSet="4Arrows" showValue="0">
        <cfvo type="percent" val="0"/>
        <cfvo type="num" val="0.6"/>
        <cfvo type="num" val="0.8"/>
        <cfvo type="num" val="0.9"/>
      </iconSet>
    </cfRule>
    <cfRule type="cellIs" dxfId="1487" priority="882" operator="lessThan">
      <formula>0.6</formula>
    </cfRule>
    <cfRule type="cellIs" dxfId="1486" priority="883" operator="between">
      <formula>0.8</formula>
      <formula>0.899999999999999</formula>
    </cfRule>
    <cfRule type="cellIs" dxfId="1485" priority="884" operator="between">
      <formula>0.6</formula>
      <formula>0.8</formula>
    </cfRule>
    <cfRule type="cellIs" dxfId="1484" priority="885" operator="greaterThanOrEqual">
      <formula>0.9</formula>
    </cfRule>
  </conditionalFormatting>
  <conditionalFormatting sqref="AS222:AS224">
    <cfRule type="iconSet" priority="876">
      <iconSet iconSet="4Arrows" showValue="0">
        <cfvo type="percent" val="0"/>
        <cfvo type="num" val="0.6"/>
        <cfvo type="num" val="0.8"/>
        <cfvo type="num" val="0.9"/>
      </iconSet>
    </cfRule>
    <cfRule type="cellIs" dxfId="1483" priority="877" operator="lessThan">
      <formula>0.6</formula>
    </cfRule>
    <cfRule type="cellIs" dxfId="1482" priority="878" operator="between">
      <formula>0.8</formula>
      <formula>0.899999999999999</formula>
    </cfRule>
    <cfRule type="cellIs" dxfId="1481" priority="879" operator="between">
      <formula>0.6</formula>
      <formula>0.8</formula>
    </cfRule>
    <cfRule type="cellIs" dxfId="1480" priority="880" operator="greaterThanOrEqual">
      <formula>0.9</formula>
    </cfRule>
  </conditionalFormatting>
  <conditionalFormatting sqref="AW222:AW224">
    <cfRule type="iconSet" priority="871">
      <iconSet iconSet="4Arrows" showValue="0">
        <cfvo type="percent" val="0"/>
        <cfvo type="num" val="0.6"/>
        <cfvo type="num" val="0.8"/>
        <cfvo type="num" val="0.9"/>
      </iconSet>
    </cfRule>
    <cfRule type="cellIs" dxfId="1479" priority="872" operator="lessThan">
      <formula>0.6</formula>
    </cfRule>
    <cfRule type="cellIs" dxfId="1478" priority="873" operator="between">
      <formula>0.8</formula>
      <formula>0.899999999999999</formula>
    </cfRule>
    <cfRule type="cellIs" dxfId="1477" priority="874" operator="between">
      <formula>0.6</formula>
      <formula>0.8</formula>
    </cfRule>
    <cfRule type="cellIs" dxfId="1476" priority="875" operator="greaterThanOrEqual">
      <formula>0.9</formula>
    </cfRule>
  </conditionalFormatting>
  <conditionalFormatting sqref="BA222:BA224">
    <cfRule type="iconSet" priority="866">
      <iconSet iconSet="4Arrows" showValue="0">
        <cfvo type="percent" val="0"/>
        <cfvo type="num" val="0.6"/>
        <cfvo type="num" val="0.8"/>
        <cfvo type="num" val="0.9"/>
      </iconSet>
    </cfRule>
    <cfRule type="cellIs" dxfId="1475" priority="867" operator="lessThan">
      <formula>0.6</formula>
    </cfRule>
    <cfRule type="cellIs" dxfId="1474" priority="868" operator="between">
      <formula>0.8</formula>
      <formula>0.899999999999999</formula>
    </cfRule>
    <cfRule type="cellIs" dxfId="1473" priority="869" operator="between">
      <formula>0.6</formula>
      <formula>0.8</formula>
    </cfRule>
    <cfRule type="cellIs" dxfId="1472" priority="870" operator="greaterThanOrEqual">
      <formula>0.9</formula>
    </cfRule>
  </conditionalFormatting>
  <conditionalFormatting sqref="AF222">
    <cfRule type="iconSet" priority="861">
      <iconSet iconSet="4Arrows" showValue="0">
        <cfvo type="percent" val="0"/>
        <cfvo type="num" val="0.6"/>
        <cfvo type="num" val="0.8"/>
        <cfvo type="num" val="0.9"/>
      </iconSet>
    </cfRule>
    <cfRule type="cellIs" dxfId="1471" priority="862" operator="lessThan">
      <formula>0.6</formula>
    </cfRule>
    <cfRule type="cellIs" dxfId="1470" priority="863" operator="between">
      <formula>0.8</formula>
      <formula>0.899999999999999</formula>
    </cfRule>
    <cfRule type="cellIs" dxfId="1469" priority="864" operator="between">
      <formula>0.6</formula>
      <formula>0.8</formula>
    </cfRule>
    <cfRule type="cellIs" dxfId="1468" priority="865" operator="greaterThanOrEqual">
      <formula>0.9</formula>
    </cfRule>
  </conditionalFormatting>
  <conditionalFormatting sqref="AB222">
    <cfRule type="iconSet" priority="856">
      <iconSet iconSet="4Arrows" showValue="0">
        <cfvo type="percent" val="0"/>
        <cfvo type="num" val="0.6"/>
        <cfvo type="num" val="0.8"/>
        <cfvo type="num" val="0.9"/>
      </iconSet>
    </cfRule>
    <cfRule type="cellIs" dxfId="1467" priority="857" operator="lessThan">
      <formula>0.6</formula>
    </cfRule>
    <cfRule type="cellIs" dxfId="1466" priority="858" operator="between">
      <formula>0.8</formula>
      <formula>0.899999999999999</formula>
    </cfRule>
    <cfRule type="cellIs" dxfId="1465" priority="859" operator="between">
      <formula>0.6</formula>
      <formula>0.8</formula>
    </cfRule>
    <cfRule type="cellIs" dxfId="1464" priority="860" operator="greaterThanOrEqual">
      <formula>0.9</formula>
    </cfRule>
  </conditionalFormatting>
  <conditionalFormatting sqref="AF223:AF224">
    <cfRule type="iconSet" priority="851">
      <iconSet iconSet="4Arrows" showValue="0">
        <cfvo type="percent" val="0"/>
        <cfvo type="num" val="0.6"/>
        <cfvo type="num" val="0.8"/>
        <cfvo type="num" val="0.9"/>
      </iconSet>
    </cfRule>
    <cfRule type="cellIs" dxfId="1463" priority="852" operator="lessThan">
      <formula>0.6</formula>
    </cfRule>
    <cfRule type="cellIs" dxfId="1462" priority="853" operator="between">
      <formula>0.8</formula>
      <formula>0.899999999999999</formula>
    </cfRule>
    <cfRule type="cellIs" dxfId="1461" priority="854" operator="between">
      <formula>0.6</formula>
      <formula>0.8</formula>
    </cfRule>
    <cfRule type="cellIs" dxfId="1460" priority="855" operator="greaterThanOrEqual">
      <formula>0.9</formula>
    </cfRule>
  </conditionalFormatting>
  <conditionalFormatting sqref="AB223:AB224">
    <cfRule type="iconSet" priority="846">
      <iconSet iconSet="4Arrows" showValue="0">
        <cfvo type="percent" val="0"/>
        <cfvo type="num" val="0.6"/>
        <cfvo type="num" val="0.8"/>
        <cfvo type="num" val="0.9"/>
      </iconSet>
    </cfRule>
    <cfRule type="cellIs" dxfId="1459" priority="847" operator="lessThan">
      <formula>0.6</formula>
    </cfRule>
    <cfRule type="cellIs" dxfId="1458" priority="848" operator="between">
      <formula>0.8</formula>
      <formula>0.899999999999999</formula>
    </cfRule>
    <cfRule type="cellIs" dxfId="1457" priority="849" operator="between">
      <formula>0.6</formula>
      <formula>0.8</formula>
    </cfRule>
    <cfRule type="cellIs" dxfId="1456" priority="850" operator="greaterThanOrEqual">
      <formula>0.9</formula>
    </cfRule>
  </conditionalFormatting>
  <conditionalFormatting sqref="AJ222">
    <cfRule type="iconSet" priority="841">
      <iconSet iconSet="4Arrows" showValue="0">
        <cfvo type="percent" val="0"/>
        <cfvo type="num" val="0.6"/>
        <cfvo type="num" val="0.8"/>
        <cfvo type="num" val="0.9"/>
      </iconSet>
    </cfRule>
    <cfRule type="cellIs" dxfId="1455" priority="842" operator="lessThan">
      <formula>0.6</formula>
    </cfRule>
    <cfRule type="cellIs" dxfId="1454" priority="843" operator="between">
      <formula>0.8</formula>
      <formula>0.899999999999999</formula>
    </cfRule>
    <cfRule type="cellIs" dxfId="1453" priority="844" operator="between">
      <formula>0.6</formula>
      <formula>0.8</formula>
    </cfRule>
    <cfRule type="cellIs" dxfId="1452" priority="845" operator="greaterThanOrEqual">
      <formula>0.9</formula>
    </cfRule>
  </conditionalFormatting>
  <conditionalFormatting sqref="AJ223:AJ224">
    <cfRule type="iconSet" priority="836">
      <iconSet iconSet="4Arrows" showValue="0">
        <cfvo type="percent" val="0"/>
        <cfvo type="num" val="0.6"/>
        <cfvo type="num" val="0.8"/>
        <cfvo type="num" val="0.9"/>
      </iconSet>
    </cfRule>
    <cfRule type="cellIs" dxfId="1451" priority="837" operator="lessThan">
      <formula>0.6</formula>
    </cfRule>
    <cfRule type="cellIs" dxfId="1450" priority="838" operator="between">
      <formula>0.8</formula>
      <formula>0.899999999999999</formula>
    </cfRule>
    <cfRule type="cellIs" dxfId="1449" priority="839" operator="between">
      <formula>0.6</formula>
      <formula>0.8</formula>
    </cfRule>
    <cfRule type="cellIs" dxfId="1448" priority="840" operator="greaterThanOrEqual">
      <formula>0.9</formula>
    </cfRule>
  </conditionalFormatting>
  <conditionalFormatting sqref="AF233">
    <cfRule type="iconSet" priority="831">
      <iconSet iconSet="4Arrows" showValue="0">
        <cfvo type="percent" val="0"/>
        <cfvo type="num" val="0.6"/>
        <cfvo type="num" val="0.8"/>
        <cfvo type="num" val="0.9"/>
      </iconSet>
    </cfRule>
    <cfRule type="cellIs" dxfId="1447" priority="832" operator="lessThan">
      <formula>0.6</formula>
    </cfRule>
    <cfRule type="cellIs" dxfId="1446" priority="833" operator="between">
      <formula>0.8</formula>
      <formula>0.899999999999999</formula>
    </cfRule>
    <cfRule type="cellIs" dxfId="1445" priority="834" operator="between">
      <formula>0.6</formula>
      <formula>0.8</formula>
    </cfRule>
    <cfRule type="cellIs" dxfId="1444" priority="835" operator="greaterThanOrEqual">
      <formula>0.9</formula>
    </cfRule>
  </conditionalFormatting>
  <conditionalFormatting sqref="AB233">
    <cfRule type="iconSet" priority="826">
      <iconSet iconSet="4Arrows" showValue="0">
        <cfvo type="percent" val="0"/>
        <cfvo type="num" val="0.6"/>
        <cfvo type="num" val="0.8"/>
        <cfvo type="num" val="0.9"/>
      </iconSet>
    </cfRule>
    <cfRule type="cellIs" dxfId="1443" priority="827" operator="lessThan">
      <formula>0.6</formula>
    </cfRule>
    <cfRule type="cellIs" dxfId="1442" priority="828" operator="between">
      <formula>0.8</formula>
      <formula>0.899999999999999</formula>
    </cfRule>
    <cfRule type="cellIs" dxfId="1441" priority="829" operator="between">
      <formula>0.6</formula>
      <formula>0.8</formula>
    </cfRule>
    <cfRule type="cellIs" dxfId="1440" priority="830" operator="greaterThanOrEqual">
      <formula>0.9</formula>
    </cfRule>
  </conditionalFormatting>
  <conditionalFormatting sqref="AF234">
    <cfRule type="iconSet" priority="821">
      <iconSet iconSet="4Arrows" showValue="0">
        <cfvo type="percent" val="0"/>
        <cfvo type="num" val="0.6"/>
        <cfvo type="num" val="0.8"/>
        <cfvo type="num" val="0.9"/>
      </iconSet>
    </cfRule>
    <cfRule type="cellIs" dxfId="1439" priority="822" operator="lessThan">
      <formula>0.6</formula>
    </cfRule>
    <cfRule type="cellIs" dxfId="1438" priority="823" operator="between">
      <formula>0.8</formula>
      <formula>0.899999999999999</formula>
    </cfRule>
    <cfRule type="cellIs" dxfId="1437" priority="824" operator="between">
      <formula>0.6</formula>
      <formula>0.8</formula>
    </cfRule>
    <cfRule type="cellIs" dxfId="1436" priority="825" operator="greaterThanOrEqual">
      <formula>0.9</formula>
    </cfRule>
  </conditionalFormatting>
  <conditionalFormatting sqref="AB234">
    <cfRule type="iconSet" priority="816">
      <iconSet iconSet="4Arrows" showValue="0">
        <cfvo type="percent" val="0"/>
        <cfvo type="num" val="0.6"/>
        <cfvo type="num" val="0.8"/>
        <cfvo type="num" val="0.9"/>
      </iconSet>
    </cfRule>
    <cfRule type="cellIs" dxfId="1435" priority="817" operator="lessThan">
      <formula>0.6</formula>
    </cfRule>
    <cfRule type="cellIs" dxfId="1434" priority="818" operator="between">
      <formula>0.8</formula>
      <formula>0.899999999999999</formula>
    </cfRule>
    <cfRule type="cellIs" dxfId="1433" priority="819" operator="between">
      <formula>0.6</formula>
      <formula>0.8</formula>
    </cfRule>
    <cfRule type="cellIs" dxfId="1432" priority="820" operator="greaterThanOrEqual">
      <formula>0.9</formula>
    </cfRule>
  </conditionalFormatting>
  <conditionalFormatting sqref="AJ233">
    <cfRule type="iconSet" priority="811">
      <iconSet iconSet="4Arrows" showValue="0">
        <cfvo type="percent" val="0"/>
        <cfvo type="num" val="0.6"/>
        <cfvo type="num" val="0.8"/>
        <cfvo type="num" val="0.9"/>
      </iconSet>
    </cfRule>
    <cfRule type="cellIs" dxfId="1431" priority="812" operator="lessThan">
      <formula>0.6</formula>
    </cfRule>
    <cfRule type="cellIs" dxfId="1430" priority="813" operator="between">
      <formula>0.8</formula>
      <formula>0.899999999999999</formula>
    </cfRule>
    <cfRule type="cellIs" dxfId="1429" priority="814" operator="between">
      <formula>0.6</formula>
      <formula>0.8</formula>
    </cfRule>
    <cfRule type="cellIs" dxfId="1428" priority="815" operator="greaterThanOrEqual">
      <formula>0.9</formula>
    </cfRule>
  </conditionalFormatting>
  <conditionalFormatting sqref="AJ234">
    <cfRule type="iconSet" priority="806">
      <iconSet iconSet="4Arrows" showValue="0">
        <cfvo type="percent" val="0"/>
        <cfvo type="num" val="0.6"/>
        <cfvo type="num" val="0.8"/>
        <cfvo type="num" val="0.9"/>
      </iconSet>
    </cfRule>
    <cfRule type="cellIs" dxfId="1427" priority="807" operator="lessThan">
      <formula>0.6</formula>
    </cfRule>
    <cfRule type="cellIs" dxfId="1426" priority="808" operator="between">
      <formula>0.8</formula>
      <formula>0.899999999999999</formula>
    </cfRule>
    <cfRule type="cellIs" dxfId="1425" priority="809" operator="between">
      <formula>0.6</formula>
      <formula>0.8</formula>
    </cfRule>
    <cfRule type="cellIs" dxfId="1424" priority="810" operator="greaterThanOrEqual">
      <formula>0.9</formula>
    </cfRule>
  </conditionalFormatting>
  <conditionalFormatting sqref="AF243">
    <cfRule type="iconSet" priority="801">
      <iconSet iconSet="4Arrows" showValue="0">
        <cfvo type="percent" val="0"/>
        <cfvo type="num" val="0.6"/>
        <cfvo type="num" val="0.8"/>
        <cfvo type="num" val="0.9"/>
      </iconSet>
    </cfRule>
    <cfRule type="cellIs" dxfId="1423" priority="802" operator="lessThan">
      <formula>0.6</formula>
    </cfRule>
    <cfRule type="cellIs" dxfId="1422" priority="803" operator="between">
      <formula>0.8</formula>
      <formula>0.899999999999999</formula>
    </cfRule>
    <cfRule type="cellIs" dxfId="1421" priority="804" operator="between">
      <formula>0.6</formula>
      <formula>0.8</formula>
    </cfRule>
    <cfRule type="cellIs" dxfId="1420" priority="805" operator="greaterThanOrEqual">
      <formula>0.9</formula>
    </cfRule>
  </conditionalFormatting>
  <conditionalFormatting sqref="AB243">
    <cfRule type="iconSet" priority="796">
      <iconSet iconSet="4Arrows" showValue="0">
        <cfvo type="percent" val="0"/>
        <cfvo type="num" val="0.6"/>
        <cfvo type="num" val="0.8"/>
        <cfvo type="num" val="0.9"/>
      </iconSet>
    </cfRule>
    <cfRule type="cellIs" dxfId="1419" priority="797" operator="lessThan">
      <formula>0.6</formula>
    </cfRule>
    <cfRule type="cellIs" dxfId="1418" priority="798" operator="between">
      <formula>0.8</formula>
      <formula>0.899999999999999</formula>
    </cfRule>
    <cfRule type="cellIs" dxfId="1417" priority="799" operator="between">
      <formula>0.6</formula>
      <formula>0.8</formula>
    </cfRule>
    <cfRule type="cellIs" dxfId="1416" priority="800" operator="greaterThanOrEqual">
      <formula>0.9</formula>
    </cfRule>
  </conditionalFormatting>
  <conditionalFormatting sqref="AF244">
    <cfRule type="iconSet" priority="791">
      <iconSet iconSet="4Arrows" showValue="0">
        <cfvo type="percent" val="0"/>
        <cfvo type="num" val="0.6"/>
        <cfvo type="num" val="0.8"/>
        <cfvo type="num" val="0.9"/>
      </iconSet>
    </cfRule>
    <cfRule type="cellIs" dxfId="1415" priority="792" operator="lessThan">
      <formula>0.6</formula>
    </cfRule>
    <cfRule type="cellIs" dxfId="1414" priority="793" operator="between">
      <formula>0.8</formula>
      <formula>0.899999999999999</formula>
    </cfRule>
    <cfRule type="cellIs" dxfId="1413" priority="794" operator="between">
      <formula>0.6</formula>
      <formula>0.8</formula>
    </cfRule>
    <cfRule type="cellIs" dxfId="1412" priority="795" operator="greaterThanOrEqual">
      <formula>0.9</formula>
    </cfRule>
  </conditionalFormatting>
  <conditionalFormatting sqref="AB244">
    <cfRule type="iconSet" priority="786">
      <iconSet iconSet="4Arrows" showValue="0">
        <cfvo type="percent" val="0"/>
        <cfvo type="num" val="0.6"/>
        <cfvo type="num" val="0.8"/>
        <cfvo type="num" val="0.9"/>
      </iconSet>
    </cfRule>
    <cfRule type="cellIs" dxfId="1411" priority="787" operator="lessThan">
      <formula>0.6</formula>
    </cfRule>
    <cfRule type="cellIs" dxfId="1410" priority="788" operator="between">
      <formula>0.8</formula>
      <formula>0.899999999999999</formula>
    </cfRule>
    <cfRule type="cellIs" dxfId="1409" priority="789" operator="between">
      <formula>0.6</formula>
      <formula>0.8</formula>
    </cfRule>
    <cfRule type="cellIs" dxfId="1408" priority="790" operator="greaterThanOrEqual">
      <formula>0.9</formula>
    </cfRule>
  </conditionalFormatting>
  <conditionalFormatting sqref="AF245">
    <cfRule type="iconSet" priority="781">
      <iconSet iconSet="4Arrows" showValue="0">
        <cfvo type="percent" val="0"/>
        <cfvo type="num" val="0.6"/>
        <cfvo type="num" val="0.8"/>
        <cfvo type="num" val="0.9"/>
      </iconSet>
    </cfRule>
    <cfRule type="cellIs" dxfId="1407" priority="782" operator="lessThan">
      <formula>0.6</formula>
    </cfRule>
    <cfRule type="cellIs" dxfId="1406" priority="783" operator="between">
      <formula>0.8</formula>
      <formula>0.899999999999999</formula>
    </cfRule>
    <cfRule type="cellIs" dxfId="1405" priority="784" operator="between">
      <formula>0.6</formula>
      <formula>0.8</formula>
    </cfRule>
    <cfRule type="cellIs" dxfId="1404" priority="785" operator="greaterThanOrEqual">
      <formula>0.9</formula>
    </cfRule>
  </conditionalFormatting>
  <conditionalFormatting sqref="AB245">
    <cfRule type="iconSet" priority="776">
      <iconSet iconSet="4Arrows" showValue="0">
        <cfvo type="percent" val="0"/>
        <cfvo type="num" val="0.6"/>
        <cfvo type="num" val="0.8"/>
        <cfvo type="num" val="0.9"/>
      </iconSet>
    </cfRule>
    <cfRule type="cellIs" dxfId="1403" priority="777" operator="lessThan">
      <formula>0.6</formula>
    </cfRule>
    <cfRule type="cellIs" dxfId="1402" priority="778" operator="between">
      <formula>0.8</formula>
      <formula>0.899999999999999</formula>
    </cfRule>
    <cfRule type="cellIs" dxfId="1401" priority="779" operator="between">
      <formula>0.6</formula>
      <formula>0.8</formula>
    </cfRule>
    <cfRule type="cellIs" dxfId="1400" priority="780" operator="greaterThanOrEqual">
      <formula>0.9</formula>
    </cfRule>
  </conditionalFormatting>
  <conditionalFormatting sqref="AJ243">
    <cfRule type="iconSet" priority="771">
      <iconSet iconSet="4Arrows" showValue="0">
        <cfvo type="percent" val="0"/>
        <cfvo type="num" val="0.6"/>
        <cfvo type="num" val="0.8"/>
        <cfvo type="num" val="0.9"/>
      </iconSet>
    </cfRule>
    <cfRule type="cellIs" dxfId="1399" priority="772" operator="lessThan">
      <formula>0.6</formula>
    </cfRule>
    <cfRule type="cellIs" dxfId="1398" priority="773" operator="between">
      <formula>0.8</formula>
      <formula>0.899999999999999</formula>
    </cfRule>
    <cfRule type="cellIs" dxfId="1397" priority="774" operator="between">
      <formula>0.6</formula>
      <formula>0.8</formula>
    </cfRule>
    <cfRule type="cellIs" dxfId="1396" priority="775" operator="greaterThanOrEqual">
      <formula>0.9</formula>
    </cfRule>
  </conditionalFormatting>
  <conditionalFormatting sqref="AJ244">
    <cfRule type="iconSet" priority="766">
      <iconSet iconSet="4Arrows" showValue="0">
        <cfvo type="percent" val="0"/>
        <cfvo type="num" val="0.6"/>
        <cfvo type="num" val="0.8"/>
        <cfvo type="num" val="0.9"/>
      </iconSet>
    </cfRule>
    <cfRule type="cellIs" dxfId="1395" priority="767" operator="lessThan">
      <formula>0.6</formula>
    </cfRule>
    <cfRule type="cellIs" dxfId="1394" priority="768" operator="between">
      <formula>0.8</formula>
      <formula>0.899999999999999</formula>
    </cfRule>
    <cfRule type="cellIs" dxfId="1393" priority="769" operator="between">
      <formula>0.6</formula>
      <formula>0.8</formula>
    </cfRule>
    <cfRule type="cellIs" dxfId="1392" priority="770" operator="greaterThanOrEqual">
      <formula>0.9</formula>
    </cfRule>
  </conditionalFormatting>
  <conditionalFormatting sqref="AJ245">
    <cfRule type="iconSet" priority="761">
      <iconSet iconSet="4Arrows" showValue="0">
        <cfvo type="percent" val="0"/>
        <cfvo type="num" val="0.6"/>
        <cfvo type="num" val="0.8"/>
        <cfvo type="num" val="0.9"/>
      </iconSet>
    </cfRule>
    <cfRule type="cellIs" dxfId="1391" priority="762" operator="lessThan">
      <formula>0.6</formula>
    </cfRule>
    <cfRule type="cellIs" dxfId="1390" priority="763" operator="between">
      <formula>0.8</formula>
      <formula>0.899999999999999</formula>
    </cfRule>
    <cfRule type="cellIs" dxfId="1389" priority="764" operator="between">
      <formula>0.6</formula>
      <formula>0.8</formula>
    </cfRule>
    <cfRule type="cellIs" dxfId="1388" priority="765" operator="greaterThanOrEqual">
      <formula>0.9</formula>
    </cfRule>
  </conditionalFormatting>
  <conditionalFormatting sqref="AF254">
    <cfRule type="iconSet" priority="756">
      <iconSet iconSet="4Arrows" showValue="0">
        <cfvo type="percent" val="0"/>
        <cfvo type="num" val="0.6"/>
        <cfvo type="num" val="0.8"/>
        <cfvo type="num" val="0.9"/>
      </iconSet>
    </cfRule>
    <cfRule type="cellIs" dxfId="1387" priority="757" operator="lessThan">
      <formula>0.6</formula>
    </cfRule>
    <cfRule type="cellIs" dxfId="1386" priority="758" operator="between">
      <formula>0.8</formula>
      <formula>0.899999999999999</formula>
    </cfRule>
    <cfRule type="cellIs" dxfId="1385" priority="759" operator="between">
      <formula>0.6</formula>
      <formula>0.8</formula>
    </cfRule>
    <cfRule type="cellIs" dxfId="1384" priority="760" operator="greaterThanOrEqual">
      <formula>0.9</formula>
    </cfRule>
  </conditionalFormatting>
  <conditionalFormatting sqref="AB254">
    <cfRule type="iconSet" priority="751">
      <iconSet iconSet="4Arrows" showValue="0">
        <cfvo type="percent" val="0"/>
        <cfvo type="num" val="0.6"/>
        <cfvo type="num" val="0.8"/>
        <cfvo type="num" val="0.9"/>
      </iconSet>
    </cfRule>
    <cfRule type="cellIs" dxfId="1383" priority="752" operator="lessThan">
      <formula>0.6</formula>
    </cfRule>
    <cfRule type="cellIs" dxfId="1382" priority="753" operator="between">
      <formula>0.8</formula>
      <formula>0.899999999999999</formula>
    </cfRule>
    <cfRule type="cellIs" dxfId="1381" priority="754" operator="between">
      <formula>0.6</formula>
      <formula>0.8</formula>
    </cfRule>
    <cfRule type="cellIs" dxfId="1380" priority="755" operator="greaterThanOrEqual">
      <formula>0.9</formula>
    </cfRule>
  </conditionalFormatting>
  <conditionalFormatting sqref="AF255">
    <cfRule type="iconSet" priority="746">
      <iconSet iconSet="4Arrows" showValue="0">
        <cfvo type="percent" val="0"/>
        <cfvo type="num" val="0.6"/>
        <cfvo type="num" val="0.8"/>
        <cfvo type="num" val="0.9"/>
      </iconSet>
    </cfRule>
    <cfRule type="cellIs" dxfId="1379" priority="747" operator="lessThan">
      <formula>0.6</formula>
    </cfRule>
    <cfRule type="cellIs" dxfId="1378" priority="748" operator="between">
      <formula>0.8</formula>
      <formula>0.899999999999999</formula>
    </cfRule>
    <cfRule type="cellIs" dxfId="1377" priority="749" operator="between">
      <formula>0.6</formula>
      <formula>0.8</formula>
    </cfRule>
    <cfRule type="cellIs" dxfId="1376" priority="750" operator="greaterThanOrEqual">
      <formula>0.9</formula>
    </cfRule>
  </conditionalFormatting>
  <conditionalFormatting sqref="AB255">
    <cfRule type="iconSet" priority="741">
      <iconSet iconSet="4Arrows" showValue="0">
        <cfvo type="percent" val="0"/>
        <cfvo type="num" val="0.6"/>
        <cfvo type="num" val="0.8"/>
        <cfvo type="num" val="0.9"/>
      </iconSet>
    </cfRule>
    <cfRule type="cellIs" dxfId="1375" priority="742" operator="lessThan">
      <formula>0.6</formula>
    </cfRule>
    <cfRule type="cellIs" dxfId="1374" priority="743" operator="between">
      <formula>0.8</formula>
      <formula>0.899999999999999</formula>
    </cfRule>
    <cfRule type="cellIs" dxfId="1373" priority="744" operator="between">
      <formula>0.6</formula>
      <formula>0.8</formula>
    </cfRule>
    <cfRule type="cellIs" dxfId="1372" priority="745" operator="greaterThanOrEqual">
      <formula>0.9</formula>
    </cfRule>
  </conditionalFormatting>
  <conditionalFormatting sqref="AJ254">
    <cfRule type="iconSet" priority="726">
      <iconSet iconSet="4Arrows" showValue="0">
        <cfvo type="percent" val="0"/>
        <cfvo type="num" val="0.6"/>
        <cfvo type="num" val="0.8"/>
        <cfvo type="num" val="0.9"/>
      </iconSet>
    </cfRule>
    <cfRule type="cellIs" dxfId="1371" priority="727" operator="lessThan">
      <formula>0.6</formula>
    </cfRule>
    <cfRule type="cellIs" dxfId="1370" priority="728" operator="between">
      <formula>0.8</formula>
      <formula>0.899999999999999</formula>
    </cfRule>
    <cfRule type="cellIs" dxfId="1369" priority="729" operator="between">
      <formula>0.6</formula>
      <formula>0.8</formula>
    </cfRule>
    <cfRule type="cellIs" dxfId="1368" priority="730" operator="greaterThanOrEqual">
      <formula>0.9</formula>
    </cfRule>
  </conditionalFormatting>
  <conditionalFormatting sqref="AJ255">
    <cfRule type="iconSet" priority="721">
      <iconSet iconSet="4Arrows" showValue="0">
        <cfvo type="percent" val="0"/>
        <cfvo type="num" val="0.6"/>
        <cfvo type="num" val="0.8"/>
        <cfvo type="num" val="0.9"/>
      </iconSet>
    </cfRule>
    <cfRule type="cellIs" dxfId="1367" priority="722" operator="lessThan">
      <formula>0.6</formula>
    </cfRule>
    <cfRule type="cellIs" dxfId="1366" priority="723" operator="between">
      <formula>0.8</formula>
      <formula>0.899999999999999</formula>
    </cfRule>
    <cfRule type="cellIs" dxfId="1365" priority="724" operator="between">
      <formula>0.6</formula>
      <formula>0.8</formula>
    </cfRule>
    <cfRule type="cellIs" dxfId="1364" priority="725" operator="greaterThanOrEqual">
      <formula>0.9</formula>
    </cfRule>
  </conditionalFormatting>
  <conditionalFormatting sqref="AO254:AO255">
    <cfRule type="iconSet" priority="711">
      <iconSet iconSet="4Arrows" showValue="0">
        <cfvo type="percent" val="0"/>
        <cfvo type="num" val="0.6"/>
        <cfvo type="num" val="0.8"/>
        <cfvo type="num" val="0.9"/>
      </iconSet>
    </cfRule>
    <cfRule type="cellIs" dxfId="1363" priority="712" operator="lessThan">
      <formula>0.6</formula>
    </cfRule>
    <cfRule type="cellIs" dxfId="1362" priority="713" operator="between">
      <formula>0.8</formula>
      <formula>0.899999999999999</formula>
    </cfRule>
    <cfRule type="cellIs" dxfId="1361" priority="714" operator="between">
      <formula>0.6</formula>
      <formula>0.8</formula>
    </cfRule>
    <cfRule type="cellIs" dxfId="1360" priority="715" operator="greaterThanOrEqual">
      <formula>0.9</formula>
    </cfRule>
  </conditionalFormatting>
  <conditionalFormatting sqref="AS254:AS255">
    <cfRule type="iconSet" priority="706">
      <iconSet iconSet="4Arrows" showValue="0">
        <cfvo type="percent" val="0"/>
        <cfvo type="num" val="0.6"/>
        <cfvo type="num" val="0.8"/>
        <cfvo type="num" val="0.9"/>
      </iconSet>
    </cfRule>
    <cfRule type="cellIs" dxfId="1359" priority="707" operator="lessThan">
      <formula>0.6</formula>
    </cfRule>
    <cfRule type="cellIs" dxfId="1358" priority="708" operator="between">
      <formula>0.8</formula>
      <formula>0.899999999999999</formula>
    </cfRule>
    <cfRule type="cellIs" dxfId="1357" priority="709" operator="between">
      <formula>0.6</formula>
      <formula>0.8</formula>
    </cfRule>
    <cfRule type="cellIs" dxfId="1356" priority="710" operator="greaterThanOrEqual">
      <formula>0.9</formula>
    </cfRule>
  </conditionalFormatting>
  <conditionalFormatting sqref="AW254:AW255">
    <cfRule type="iconSet" priority="701">
      <iconSet iconSet="4Arrows" showValue="0">
        <cfvo type="percent" val="0"/>
        <cfvo type="num" val="0.6"/>
        <cfvo type="num" val="0.8"/>
        <cfvo type="num" val="0.9"/>
      </iconSet>
    </cfRule>
    <cfRule type="cellIs" dxfId="1355" priority="702" operator="lessThan">
      <formula>0.6</formula>
    </cfRule>
    <cfRule type="cellIs" dxfId="1354" priority="703" operator="between">
      <formula>0.8</formula>
      <formula>0.899999999999999</formula>
    </cfRule>
    <cfRule type="cellIs" dxfId="1353" priority="704" operator="between">
      <formula>0.6</formula>
      <formula>0.8</formula>
    </cfRule>
    <cfRule type="cellIs" dxfId="1352" priority="705" operator="greaterThanOrEqual">
      <formula>0.9</formula>
    </cfRule>
  </conditionalFormatting>
  <conditionalFormatting sqref="BA254:BA255">
    <cfRule type="iconSet" priority="696">
      <iconSet iconSet="4Arrows" showValue="0">
        <cfvo type="percent" val="0"/>
        <cfvo type="num" val="0.6"/>
        <cfvo type="num" val="0.8"/>
        <cfvo type="num" val="0.9"/>
      </iconSet>
    </cfRule>
    <cfRule type="cellIs" dxfId="1351" priority="697" operator="lessThan">
      <formula>0.6</formula>
    </cfRule>
    <cfRule type="cellIs" dxfId="1350" priority="698" operator="between">
      <formula>0.8</formula>
      <formula>0.899999999999999</formula>
    </cfRule>
    <cfRule type="cellIs" dxfId="1349" priority="699" operator="between">
      <formula>0.6</formula>
      <formula>0.8</formula>
    </cfRule>
    <cfRule type="cellIs" dxfId="1348" priority="700" operator="greaterThanOrEqual">
      <formula>0.9</formula>
    </cfRule>
  </conditionalFormatting>
  <conditionalFormatting sqref="AD58">
    <cfRule type="iconSet" priority="676">
      <iconSet iconSet="4Arrows" showValue="0">
        <cfvo type="percent" val="0"/>
        <cfvo type="num" val="0.6"/>
        <cfvo type="num" val="0.8"/>
        <cfvo type="num" val="0.9"/>
      </iconSet>
    </cfRule>
    <cfRule type="cellIs" dxfId="1347" priority="677" operator="lessThan">
      <formula>0.6</formula>
    </cfRule>
    <cfRule type="cellIs" dxfId="1346" priority="678" operator="between">
      <formula>0.8</formula>
      <formula>0.899999999999999</formula>
    </cfRule>
    <cfRule type="cellIs" dxfId="1345" priority="679" operator="between">
      <formula>0.6</formula>
      <formula>0.8</formula>
    </cfRule>
    <cfRule type="cellIs" dxfId="1344" priority="680" operator="greaterThanOrEqual">
      <formula>0.9</formula>
    </cfRule>
  </conditionalFormatting>
  <conditionalFormatting sqref="Y58">
    <cfRule type="iconSet" priority="671">
      <iconSet iconSet="4Arrows" showValue="0">
        <cfvo type="percent" val="0"/>
        <cfvo type="num" val="0.6"/>
        <cfvo type="num" val="0.8"/>
        <cfvo type="num" val="0.9"/>
      </iconSet>
    </cfRule>
    <cfRule type="cellIs" dxfId="1343" priority="672" operator="lessThan">
      <formula>0.6</formula>
    </cfRule>
    <cfRule type="cellIs" dxfId="1342" priority="673" operator="between">
      <formula>0.8</formula>
      <formula>0.899999999999999</formula>
    </cfRule>
    <cfRule type="cellIs" dxfId="1341" priority="674" operator="between">
      <formula>0.6</formula>
      <formula>0.8</formula>
    </cfRule>
    <cfRule type="cellIs" dxfId="1340" priority="675" operator="greaterThanOrEqual">
      <formula>0.9</formula>
    </cfRule>
  </conditionalFormatting>
  <conditionalFormatting sqref="AH58">
    <cfRule type="iconSet" priority="681">
      <iconSet iconSet="4Arrows" showValue="0">
        <cfvo type="percent" val="0"/>
        <cfvo type="num" val="0.6"/>
        <cfvo type="num" val="0.8"/>
        <cfvo type="num" val="0.9"/>
      </iconSet>
    </cfRule>
    <cfRule type="cellIs" dxfId="1339" priority="682" operator="lessThan">
      <formula>0.6</formula>
    </cfRule>
    <cfRule type="cellIs" dxfId="1338" priority="683" operator="between">
      <formula>0.8</formula>
      <formula>0.899999999999999</formula>
    </cfRule>
    <cfRule type="cellIs" dxfId="1337" priority="684" operator="between">
      <formula>0.6</formula>
      <formula>0.8</formula>
    </cfRule>
    <cfRule type="cellIs" dxfId="1336" priority="685" operator="greaterThanOrEqual">
      <formula>0.9</formula>
    </cfRule>
  </conditionalFormatting>
  <conditionalFormatting sqref="AL58">
    <cfRule type="iconSet" priority="686">
      <iconSet iconSet="4Arrows" showValue="0">
        <cfvo type="percent" val="0"/>
        <cfvo type="num" val="0.6"/>
        <cfvo type="num" val="0.8"/>
        <cfvo type="num" val="0.9"/>
      </iconSet>
    </cfRule>
    <cfRule type="cellIs" dxfId="1335" priority="687" operator="lessThan">
      <formula>0.6</formula>
    </cfRule>
    <cfRule type="cellIs" dxfId="1334" priority="688" operator="between">
      <formula>0.8</formula>
      <formula>0.899999999999999</formula>
    </cfRule>
    <cfRule type="cellIs" dxfId="1333" priority="689" operator="between">
      <formula>0.6</formula>
      <formula>0.8</formula>
    </cfRule>
    <cfRule type="cellIs" dxfId="1332" priority="690" operator="greaterThanOrEqual">
      <formula>0.9</formula>
    </cfRule>
  </conditionalFormatting>
  <conditionalFormatting sqref="AP58">
    <cfRule type="iconSet" priority="691">
      <iconSet iconSet="4Arrows" showValue="0">
        <cfvo type="percent" val="0"/>
        <cfvo type="num" val="0.6"/>
        <cfvo type="num" val="0.8"/>
        <cfvo type="num" val="0.9"/>
      </iconSet>
    </cfRule>
    <cfRule type="cellIs" dxfId="1331" priority="692" operator="lessThan">
      <formula>0.6</formula>
    </cfRule>
    <cfRule type="cellIs" dxfId="1330" priority="693" operator="between">
      <formula>0.8</formula>
      <formula>0.899999999999999</formula>
    </cfRule>
    <cfRule type="cellIs" dxfId="1329" priority="694" operator="between">
      <formula>0.6</formula>
      <formula>0.8</formula>
    </cfRule>
    <cfRule type="cellIs" dxfId="1328" priority="695" operator="greaterThanOrEqual">
      <formula>0.9</formula>
    </cfRule>
  </conditionalFormatting>
  <conditionalFormatting sqref="AD59:AD60 AD62:AD68">
    <cfRule type="iconSet" priority="651">
      <iconSet iconSet="4Arrows" showValue="0">
        <cfvo type="percent" val="0"/>
        <cfvo type="num" val="0.6"/>
        <cfvo type="num" val="0.8"/>
        <cfvo type="num" val="0.9"/>
      </iconSet>
    </cfRule>
    <cfRule type="cellIs" dxfId="1327" priority="652" operator="lessThan">
      <formula>0.6</formula>
    </cfRule>
    <cfRule type="cellIs" dxfId="1326" priority="653" operator="between">
      <formula>0.8</formula>
      <formula>0.899999999999999</formula>
    </cfRule>
    <cfRule type="cellIs" dxfId="1325" priority="654" operator="between">
      <formula>0.6</formula>
      <formula>0.8</formula>
    </cfRule>
    <cfRule type="cellIs" dxfId="1324" priority="655" operator="greaterThanOrEqual">
      <formula>0.9</formula>
    </cfRule>
  </conditionalFormatting>
  <conditionalFormatting sqref="Y59:Y60 Y62:Y68">
    <cfRule type="iconSet" priority="646">
      <iconSet iconSet="4Arrows" showValue="0">
        <cfvo type="percent" val="0"/>
        <cfvo type="num" val="0.6"/>
        <cfvo type="num" val="0.8"/>
        <cfvo type="num" val="0.9"/>
      </iconSet>
    </cfRule>
    <cfRule type="cellIs" dxfId="1323" priority="647" operator="lessThan">
      <formula>0.6</formula>
    </cfRule>
    <cfRule type="cellIs" dxfId="1322" priority="648" operator="between">
      <formula>0.8</formula>
      <formula>0.899999999999999</formula>
    </cfRule>
    <cfRule type="cellIs" dxfId="1321" priority="649" operator="between">
      <formula>0.6</formula>
      <formula>0.8</formula>
    </cfRule>
    <cfRule type="cellIs" dxfId="1320" priority="650" operator="greaterThanOrEqual">
      <formula>0.9</formula>
    </cfRule>
  </conditionalFormatting>
  <conditionalFormatting sqref="AH59:AH60 AH62:AH68">
    <cfRule type="iconSet" priority="656">
      <iconSet iconSet="4Arrows" showValue="0">
        <cfvo type="percent" val="0"/>
        <cfvo type="num" val="0.6"/>
        <cfvo type="num" val="0.8"/>
        <cfvo type="num" val="0.9"/>
      </iconSet>
    </cfRule>
    <cfRule type="cellIs" dxfId="1319" priority="657" operator="lessThan">
      <formula>0.6</formula>
    </cfRule>
    <cfRule type="cellIs" dxfId="1318" priority="658" operator="between">
      <formula>0.8</formula>
      <formula>0.899999999999999</formula>
    </cfRule>
    <cfRule type="cellIs" dxfId="1317" priority="659" operator="between">
      <formula>0.6</formula>
      <formula>0.8</formula>
    </cfRule>
    <cfRule type="cellIs" dxfId="1316" priority="660" operator="greaterThanOrEqual">
      <formula>0.9</formula>
    </cfRule>
  </conditionalFormatting>
  <conditionalFormatting sqref="AL59:AL60 AL62:AL68">
    <cfRule type="iconSet" priority="661">
      <iconSet iconSet="4Arrows" showValue="0">
        <cfvo type="percent" val="0"/>
        <cfvo type="num" val="0.6"/>
        <cfvo type="num" val="0.8"/>
        <cfvo type="num" val="0.9"/>
      </iconSet>
    </cfRule>
    <cfRule type="cellIs" dxfId="1315" priority="662" operator="lessThan">
      <formula>0.6</formula>
    </cfRule>
    <cfRule type="cellIs" dxfId="1314" priority="663" operator="between">
      <formula>0.8</formula>
      <formula>0.899999999999999</formula>
    </cfRule>
    <cfRule type="cellIs" dxfId="1313" priority="664" operator="between">
      <formula>0.6</formula>
      <formula>0.8</formula>
    </cfRule>
    <cfRule type="cellIs" dxfId="1312" priority="665" operator="greaterThanOrEqual">
      <formula>0.9</formula>
    </cfRule>
  </conditionalFormatting>
  <conditionalFormatting sqref="AP59:AP60 AP62:AP68">
    <cfRule type="iconSet" priority="666">
      <iconSet iconSet="4Arrows" showValue="0">
        <cfvo type="percent" val="0"/>
        <cfvo type="num" val="0.6"/>
        <cfvo type="num" val="0.8"/>
        <cfvo type="num" val="0.9"/>
      </iconSet>
    </cfRule>
    <cfRule type="cellIs" dxfId="1311" priority="667" operator="lessThan">
      <formula>0.6</formula>
    </cfRule>
    <cfRule type="cellIs" dxfId="1310" priority="668" operator="between">
      <formula>0.8</formula>
      <formula>0.899999999999999</formula>
    </cfRule>
    <cfRule type="cellIs" dxfId="1309" priority="669" operator="between">
      <formula>0.6</formula>
      <formula>0.8</formula>
    </cfRule>
    <cfRule type="cellIs" dxfId="1308" priority="670" operator="greaterThanOrEqual">
      <formula>0.9</formula>
    </cfRule>
  </conditionalFormatting>
  <conditionalFormatting sqref="AD122:AD126">
    <cfRule type="iconSet" priority="601">
      <iconSet iconSet="4Arrows" showValue="0">
        <cfvo type="percent" val="0"/>
        <cfvo type="num" val="0.6"/>
        <cfvo type="num" val="0.8"/>
        <cfvo type="num" val="0.9"/>
      </iconSet>
    </cfRule>
    <cfRule type="cellIs" dxfId="1307" priority="602" operator="lessThan">
      <formula>0.6</formula>
    </cfRule>
    <cfRule type="cellIs" dxfId="1306" priority="603" operator="between">
      <formula>0.8</formula>
      <formula>0.899999999999999</formula>
    </cfRule>
    <cfRule type="cellIs" dxfId="1305" priority="604" operator="between">
      <formula>0.6</formula>
      <formula>0.8</formula>
    </cfRule>
    <cfRule type="cellIs" dxfId="1304" priority="605" operator="greaterThanOrEqual">
      <formula>0.9</formula>
    </cfRule>
  </conditionalFormatting>
  <conditionalFormatting sqref="Y122:Y126">
    <cfRule type="iconSet" priority="596">
      <iconSet iconSet="4Arrows" showValue="0">
        <cfvo type="percent" val="0"/>
        <cfvo type="num" val="0.6"/>
        <cfvo type="num" val="0.8"/>
        <cfvo type="num" val="0.9"/>
      </iconSet>
    </cfRule>
    <cfRule type="cellIs" dxfId="1303" priority="597" operator="lessThan">
      <formula>0.6</formula>
    </cfRule>
    <cfRule type="cellIs" dxfId="1302" priority="598" operator="between">
      <formula>0.8</formula>
      <formula>0.899999999999999</formula>
    </cfRule>
    <cfRule type="cellIs" dxfId="1301" priority="599" operator="between">
      <formula>0.6</formula>
      <formula>0.8</formula>
    </cfRule>
    <cfRule type="cellIs" dxfId="1300" priority="600" operator="greaterThanOrEqual">
      <formula>0.9</formula>
    </cfRule>
  </conditionalFormatting>
  <conditionalFormatting sqref="AH122:AH126">
    <cfRule type="iconSet" priority="606">
      <iconSet iconSet="4Arrows" showValue="0">
        <cfvo type="percent" val="0"/>
        <cfvo type="num" val="0.6"/>
        <cfvo type="num" val="0.8"/>
        <cfvo type="num" val="0.9"/>
      </iconSet>
    </cfRule>
    <cfRule type="cellIs" dxfId="1299" priority="607" operator="lessThan">
      <formula>0.6</formula>
    </cfRule>
    <cfRule type="cellIs" dxfId="1298" priority="608" operator="between">
      <formula>0.8</formula>
      <formula>0.899999999999999</formula>
    </cfRule>
    <cfRule type="cellIs" dxfId="1297" priority="609" operator="between">
      <formula>0.6</formula>
      <formula>0.8</formula>
    </cfRule>
    <cfRule type="cellIs" dxfId="1296" priority="610" operator="greaterThanOrEqual">
      <formula>0.9</formula>
    </cfRule>
  </conditionalFormatting>
  <conditionalFormatting sqref="AL122:AL126">
    <cfRule type="iconSet" priority="611">
      <iconSet iconSet="4Arrows" showValue="0">
        <cfvo type="percent" val="0"/>
        <cfvo type="num" val="0.6"/>
        <cfvo type="num" val="0.8"/>
        <cfvo type="num" val="0.9"/>
      </iconSet>
    </cfRule>
    <cfRule type="cellIs" dxfId="1295" priority="612" operator="lessThan">
      <formula>0.6</formula>
    </cfRule>
    <cfRule type="cellIs" dxfId="1294" priority="613" operator="between">
      <formula>0.8</formula>
      <formula>0.899999999999999</formula>
    </cfRule>
    <cfRule type="cellIs" dxfId="1293" priority="614" operator="between">
      <formula>0.6</formula>
      <formula>0.8</formula>
    </cfRule>
    <cfRule type="cellIs" dxfId="1292" priority="615" operator="greaterThanOrEqual">
      <formula>0.9</formula>
    </cfRule>
  </conditionalFormatting>
  <conditionalFormatting sqref="AP122:AP126">
    <cfRule type="iconSet" priority="616">
      <iconSet iconSet="4Arrows" showValue="0">
        <cfvo type="percent" val="0"/>
        <cfvo type="num" val="0.6"/>
        <cfvo type="num" val="0.8"/>
        <cfvo type="num" val="0.9"/>
      </iconSet>
    </cfRule>
    <cfRule type="cellIs" dxfId="1291" priority="617" operator="lessThan">
      <formula>0.6</formula>
    </cfRule>
    <cfRule type="cellIs" dxfId="1290" priority="618" operator="between">
      <formula>0.8</formula>
      <formula>0.899999999999999</formula>
    </cfRule>
    <cfRule type="cellIs" dxfId="1289" priority="619" operator="between">
      <formula>0.6</formula>
      <formula>0.8</formula>
    </cfRule>
    <cfRule type="cellIs" dxfId="1288" priority="620" operator="greaterThanOrEqual">
      <formula>0.9</formula>
    </cfRule>
  </conditionalFormatting>
  <conditionalFormatting sqref="Y196:Y211">
    <cfRule type="iconSet" priority="10715">
      <iconSet iconSet="4Arrows" showValue="0">
        <cfvo type="percent" val="0"/>
        <cfvo type="num" val="0.6"/>
        <cfvo type="num" val="0.8"/>
        <cfvo type="num" val="0.9"/>
      </iconSet>
    </cfRule>
    <cfRule type="cellIs" dxfId="1287" priority="10716" operator="lessThan">
      <formula>0.6</formula>
    </cfRule>
    <cfRule type="cellIs" dxfId="1286" priority="10717" operator="between">
      <formula>0.8</formula>
      <formula>0.899999999999999</formula>
    </cfRule>
    <cfRule type="cellIs" dxfId="1285" priority="10718" operator="between">
      <formula>0.6</formula>
      <formula>0.8</formula>
    </cfRule>
    <cfRule type="cellIs" dxfId="1284" priority="10719" operator="greaterThanOrEqual">
      <formula>0.9</formula>
    </cfRule>
  </conditionalFormatting>
  <conditionalFormatting sqref="AD212">
    <cfRule type="iconSet" priority="551">
      <iconSet iconSet="4Arrows" showValue="0">
        <cfvo type="percent" val="0"/>
        <cfvo type="num" val="0.6"/>
        <cfvo type="num" val="0.8"/>
        <cfvo type="num" val="0.9"/>
      </iconSet>
    </cfRule>
    <cfRule type="cellIs" dxfId="1283" priority="552" operator="lessThan">
      <formula>0.6</formula>
    </cfRule>
    <cfRule type="cellIs" dxfId="1282" priority="553" operator="between">
      <formula>0.8</formula>
      <formula>0.899999999999999</formula>
    </cfRule>
    <cfRule type="cellIs" dxfId="1281" priority="554" operator="between">
      <formula>0.6</formula>
      <formula>0.8</formula>
    </cfRule>
    <cfRule type="cellIs" dxfId="1280" priority="555" operator="greaterThanOrEqual">
      <formula>0.9</formula>
    </cfRule>
  </conditionalFormatting>
  <conditionalFormatting sqref="Y212">
    <cfRule type="iconSet" priority="546">
      <iconSet iconSet="4Arrows" showValue="0">
        <cfvo type="percent" val="0"/>
        <cfvo type="num" val="0.6"/>
        <cfvo type="num" val="0.8"/>
        <cfvo type="num" val="0.9"/>
      </iconSet>
    </cfRule>
    <cfRule type="cellIs" dxfId="1279" priority="547" operator="lessThan">
      <formula>0.6</formula>
    </cfRule>
    <cfRule type="cellIs" dxfId="1278" priority="548" operator="between">
      <formula>0.8</formula>
      <formula>0.899999999999999</formula>
    </cfRule>
    <cfRule type="cellIs" dxfId="1277" priority="549" operator="between">
      <formula>0.6</formula>
      <formula>0.8</formula>
    </cfRule>
    <cfRule type="cellIs" dxfId="1276" priority="550" operator="greaterThanOrEqual">
      <formula>0.9</formula>
    </cfRule>
  </conditionalFormatting>
  <conditionalFormatting sqref="AH212">
    <cfRule type="iconSet" priority="556">
      <iconSet iconSet="4Arrows" showValue="0">
        <cfvo type="percent" val="0"/>
        <cfvo type="num" val="0.6"/>
        <cfvo type="num" val="0.8"/>
        <cfvo type="num" val="0.9"/>
      </iconSet>
    </cfRule>
    <cfRule type="cellIs" dxfId="1275" priority="557" operator="lessThan">
      <formula>0.6</formula>
    </cfRule>
    <cfRule type="cellIs" dxfId="1274" priority="558" operator="between">
      <formula>0.8</formula>
      <formula>0.899999999999999</formula>
    </cfRule>
    <cfRule type="cellIs" dxfId="1273" priority="559" operator="between">
      <formula>0.6</formula>
      <formula>0.8</formula>
    </cfRule>
    <cfRule type="cellIs" dxfId="1272" priority="560" operator="greaterThanOrEqual">
      <formula>0.9</formula>
    </cfRule>
  </conditionalFormatting>
  <conditionalFormatting sqref="AL212">
    <cfRule type="iconSet" priority="561">
      <iconSet iconSet="4Arrows" showValue="0">
        <cfvo type="percent" val="0"/>
        <cfvo type="num" val="0.6"/>
        <cfvo type="num" val="0.8"/>
        <cfvo type="num" val="0.9"/>
      </iconSet>
    </cfRule>
    <cfRule type="cellIs" dxfId="1271" priority="562" operator="lessThan">
      <formula>0.6</formula>
    </cfRule>
    <cfRule type="cellIs" dxfId="1270" priority="563" operator="between">
      <formula>0.8</formula>
      <formula>0.899999999999999</formula>
    </cfRule>
    <cfRule type="cellIs" dxfId="1269" priority="564" operator="between">
      <formula>0.6</formula>
      <formula>0.8</formula>
    </cfRule>
    <cfRule type="cellIs" dxfId="1268" priority="565" operator="greaterThanOrEqual">
      <formula>0.9</formula>
    </cfRule>
  </conditionalFormatting>
  <conditionalFormatting sqref="AP212">
    <cfRule type="iconSet" priority="566">
      <iconSet iconSet="4Arrows" showValue="0">
        <cfvo type="percent" val="0"/>
        <cfvo type="num" val="0.6"/>
        <cfvo type="num" val="0.8"/>
        <cfvo type="num" val="0.9"/>
      </iconSet>
    </cfRule>
    <cfRule type="cellIs" dxfId="1267" priority="567" operator="lessThan">
      <formula>0.6</formula>
    </cfRule>
    <cfRule type="cellIs" dxfId="1266" priority="568" operator="between">
      <formula>0.8</formula>
      <formula>0.899999999999999</formula>
    </cfRule>
    <cfRule type="cellIs" dxfId="1265" priority="569" operator="between">
      <formula>0.6</formula>
      <formula>0.8</formula>
    </cfRule>
    <cfRule type="cellIs" dxfId="1264" priority="570" operator="greaterThanOrEqual">
      <formula>0.9</formula>
    </cfRule>
  </conditionalFormatting>
  <conditionalFormatting sqref="AD69">
    <cfRule type="iconSet" priority="501">
      <iconSet iconSet="4Arrows" showValue="0">
        <cfvo type="percent" val="0"/>
        <cfvo type="num" val="0.6"/>
        <cfvo type="num" val="0.8"/>
        <cfvo type="num" val="0.9"/>
      </iconSet>
    </cfRule>
    <cfRule type="cellIs" dxfId="1263" priority="502" operator="lessThan">
      <formula>0.6</formula>
    </cfRule>
    <cfRule type="cellIs" dxfId="1262" priority="503" operator="between">
      <formula>0.8</formula>
      <formula>0.899999999999999</formula>
    </cfRule>
    <cfRule type="cellIs" dxfId="1261" priority="504" operator="between">
      <formula>0.6</formula>
      <formula>0.8</formula>
    </cfRule>
    <cfRule type="cellIs" dxfId="1260" priority="505" operator="greaterThanOrEqual">
      <formula>0.9</formula>
    </cfRule>
  </conditionalFormatting>
  <conditionalFormatting sqref="Y69">
    <cfRule type="iconSet" priority="496">
      <iconSet iconSet="4Arrows" showValue="0">
        <cfvo type="percent" val="0"/>
        <cfvo type="num" val="0.6"/>
        <cfvo type="num" val="0.8"/>
        <cfvo type="num" val="0.9"/>
      </iconSet>
    </cfRule>
    <cfRule type="cellIs" dxfId="1259" priority="497" operator="lessThan">
      <formula>0.6</formula>
    </cfRule>
    <cfRule type="cellIs" dxfId="1258" priority="498" operator="between">
      <formula>0.8</formula>
      <formula>0.899999999999999</formula>
    </cfRule>
    <cfRule type="cellIs" dxfId="1257" priority="499" operator="between">
      <formula>0.6</formula>
      <formula>0.8</formula>
    </cfRule>
    <cfRule type="cellIs" dxfId="1256" priority="500" operator="greaterThanOrEqual">
      <formula>0.9</formula>
    </cfRule>
  </conditionalFormatting>
  <conditionalFormatting sqref="AH69">
    <cfRule type="iconSet" priority="506">
      <iconSet iconSet="4Arrows" showValue="0">
        <cfvo type="percent" val="0"/>
        <cfvo type="num" val="0.6"/>
        <cfvo type="num" val="0.8"/>
        <cfvo type="num" val="0.9"/>
      </iconSet>
    </cfRule>
    <cfRule type="cellIs" dxfId="1255" priority="507" operator="lessThan">
      <formula>0.6</formula>
    </cfRule>
    <cfRule type="cellIs" dxfId="1254" priority="508" operator="between">
      <formula>0.8</formula>
      <formula>0.899999999999999</formula>
    </cfRule>
    <cfRule type="cellIs" dxfId="1253" priority="509" operator="between">
      <formula>0.6</formula>
      <formula>0.8</formula>
    </cfRule>
    <cfRule type="cellIs" dxfId="1252" priority="510" operator="greaterThanOrEqual">
      <formula>0.9</formula>
    </cfRule>
  </conditionalFormatting>
  <conditionalFormatting sqref="AL69">
    <cfRule type="iconSet" priority="511">
      <iconSet iconSet="4Arrows" showValue="0">
        <cfvo type="percent" val="0"/>
        <cfvo type="num" val="0.6"/>
        <cfvo type="num" val="0.8"/>
        <cfvo type="num" val="0.9"/>
      </iconSet>
    </cfRule>
    <cfRule type="cellIs" dxfId="1251" priority="512" operator="lessThan">
      <formula>0.6</formula>
    </cfRule>
    <cfRule type="cellIs" dxfId="1250" priority="513" operator="between">
      <formula>0.8</formula>
      <formula>0.899999999999999</formula>
    </cfRule>
    <cfRule type="cellIs" dxfId="1249" priority="514" operator="between">
      <formula>0.6</formula>
      <formula>0.8</formula>
    </cfRule>
    <cfRule type="cellIs" dxfId="1248" priority="515" operator="greaterThanOrEqual">
      <formula>0.9</formula>
    </cfRule>
  </conditionalFormatting>
  <conditionalFormatting sqref="AP69">
    <cfRule type="iconSet" priority="516">
      <iconSet iconSet="4Arrows" showValue="0">
        <cfvo type="percent" val="0"/>
        <cfvo type="num" val="0.6"/>
        <cfvo type="num" val="0.8"/>
        <cfvo type="num" val="0.9"/>
      </iconSet>
    </cfRule>
    <cfRule type="cellIs" dxfId="1247" priority="517" operator="lessThan">
      <formula>0.6</formula>
    </cfRule>
    <cfRule type="cellIs" dxfId="1246" priority="518" operator="between">
      <formula>0.8</formula>
      <formula>0.899999999999999</formula>
    </cfRule>
    <cfRule type="cellIs" dxfId="1245" priority="519" operator="between">
      <formula>0.6</formula>
      <formula>0.8</formula>
    </cfRule>
    <cfRule type="cellIs" dxfId="1244" priority="520" operator="greaterThanOrEqual">
      <formula>0.9</formula>
    </cfRule>
  </conditionalFormatting>
  <conditionalFormatting sqref="AD118 AD114:AD116 AD94:AD111 AD86:AD91">
    <cfRule type="iconSet" priority="476">
      <iconSet iconSet="4Arrows" showValue="0">
        <cfvo type="percent" val="0"/>
        <cfvo type="num" val="0.6"/>
        <cfvo type="num" val="0.8"/>
        <cfvo type="num" val="0.9"/>
      </iconSet>
    </cfRule>
    <cfRule type="cellIs" dxfId="1243" priority="477" operator="lessThan">
      <formula>0.6</formula>
    </cfRule>
    <cfRule type="cellIs" dxfId="1242" priority="478" operator="between">
      <formula>0.8</formula>
      <formula>0.899999999999999</formula>
    </cfRule>
    <cfRule type="cellIs" dxfId="1241" priority="479" operator="between">
      <formula>0.6</formula>
      <formula>0.8</formula>
    </cfRule>
    <cfRule type="cellIs" dxfId="1240" priority="480" operator="greaterThanOrEqual">
      <formula>0.9</formula>
    </cfRule>
  </conditionalFormatting>
  <conditionalFormatting sqref="Y118 Y114:Y116 Y94:Y111 Y86:Y91">
    <cfRule type="iconSet" priority="471">
      <iconSet iconSet="4Arrows" showValue="0">
        <cfvo type="percent" val="0"/>
        <cfvo type="num" val="0.6"/>
        <cfvo type="num" val="0.8"/>
        <cfvo type="num" val="0.9"/>
      </iconSet>
    </cfRule>
    <cfRule type="cellIs" dxfId="1239" priority="472" operator="lessThan">
      <formula>0.6</formula>
    </cfRule>
    <cfRule type="cellIs" dxfId="1238" priority="473" operator="between">
      <formula>0.8</formula>
      <formula>0.899999999999999</formula>
    </cfRule>
    <cfRule type="cellIs" dxfId="1237" priority="474" operator="between">
      <formula>0.6</formula>
      <formula>0.8</formula>
    </cfRule>
    <cfRule type="cellIs" dxfId="1236" priority="475" operator="greaterThanOrEqual">
      <formula>0.9</formula>
    </cfRule>
  </conditionalFormatting>
  <conditionalFormatting sqref="AH118 AH114:AH116 AH94:AH111 AH86:AH91">
    <cfRule type="iconSet" priority="481">
      <iconSet iconSet="4Arrows" showValue="0">
        <cfvo type="percent" val="0"/>
        <cfvo type="num" val="0.6"/>
        <cfvo type="num" val="0.8"/>
        <cfvo type="num" val="0.9"/>
      </iconSet>
    </cfRule>
    <cfRule type="cellIs" dxfId="1235" priority="482" operator="lessThan">
      <formula>0.6</formula>
    </cfRule>
    <cfRule type="cellIs" dxfId="1234" priority="483" operator="between">
      <formula>0.8</formula>
      <formula>0.899999999999999</formula>
    </cfRule>
    <cfRule type="cellIs" dxfId="1233" priority="484" operator="between">
      <formula>0.6</formula>
      <formula>0.8</formula>
    </cfRule>
    <cfRule type="cellIs" dxfId="1232" priority="485" operator="greaterThanOrEqual">
      <formula>0.9</formula>
    </cfRule>
  </conditionalFormatting>
  <conditionalFormatting sqref="AL118 AL114:AL116 AL94:AL111 AL86:AL91">
    <cfRule type="iconSet" priority="486">
      <iconSet iconSet="4Arrows" showValue="0">
        <cfvo type="percent" val="0"/>
        <cfvo type="num" val="0.6"/>
        <cfvo type="num" val="0.8"/>
        <cfvo type="num" val="0.9"/>
      </iconSet>
    </cfRule>
    <cfRule type="cellIs" dxfId="1231" priority="487" operator="lessThan">
      <formula>0.6</formula>
    </cfRule>
    <cfRule type="cellIs" dxfId="1230" priority="488" operator="between">
      <formula>0.8</formula>
      <formula>0.899999999999999</formula>
    </cfRule>
    <cfRule type="cellIs" dxfId="1229" priority="489" operator="between">
      <formula>0.6</formula>
      <formula>0.8</formula>
    </cfRule>
    <cfRule type="cellIs" dxfId="1228" priority="490" operator="greaterThanOrEqual">
      <formula>0.9</formula>
    </cfRule>
  </conditionalFormatting>
  <conditionalFormatting sqref="AP118 AP114:AP116 AP94:AP111 AP86:AP91">
    <cfRule type="iconSet" priority="491">
      <iconSet iconSet="4Arrows" showValue="0">
        <cfvo type="percent" val="0"/>
        <cfvo type="num" val="0.6"/>
        <cfvo type="num" val="0.8"/>
        <cfvo type="num" val="0.9"/>
      </iconSet>
    </cfRule>
    <cfRule type="cellIs" dxfId="1227" priority="492" operator="lessThan">
      <formula>0.6</formula>
    </cfRule>
    <cfRule type="cellIs" dxfId="1226" priority="493" operator="between">
      <formula>0.8</formula>
      <formula>0.899999999999999</formula>
    </cfRule>
    <cfRule type="cellIs" dxfId="1225" priority="494" operator="between">
      <formula>0.6</formula>
      <formula>0.8</formula>
    </cfRule>
    <cfRule type="cellIs" dxfId="1224" priority="495" operator="greaterThanOrEqual">
      <formula>0.9</formula>
    </cfRule>
  </conditionalFormatting>
  <conditionalFormatting sqref="AD70">
    <cfRule type="iconSet" priority="451">
      <iconSet iconSet="4Arrows" showValue="0">
        <cfvo type="percent" val="0"/>
        <cfvo type="num" val="0.6"/>
        <cfvo type="num" val="0.8"/>
        <cfvo type="num" val="0.9"/>
      </iconSet>
    </cfRule>
    <cfRule type="cellIs" dxfId="1223" priority="452" operator="lessThan">
      <formula>0.6</formula>
    </cfRule>
    <cfRule type="cellIs" dxfId="1222" priority="453" operator="between">
      <formula>0.8</formula>
      <formula>0.899999999999999</formula>
    </cfRule>
    <cfRule type="cellIs" dxfId="1221" priority="454" operator="between">
      <formula>0.6</formula>
      <formula>0.8</formula>
    </cfRule>
    <cfRule type="cellIs" dxfId="1220" priority="455" operator="greaterThanOrEqual">
      <formula>0.9</formula>
    </cfRule>
  </conditionalFormatting>
  <conditionalFormatting sqref="Y70">
    <cfRule type="iconSet" priority="446">
      <iconSet iconSet="4Arrows" showValue="0">
        <cfvo type="percent" val="0"/>
        <cfvo type="num" val="0.6"/>
        <cfvo type="num" val="0.8"/>
        <cfvo type="num" val="0.9"/>
      </iconSet>
    </cfRule>
    <cfRule type="cellIs" dxfId="1219" priority="447" operator="lessThan">
      <formula>0.6</formula>
    </cfRule>
    <cfRule type="cellIs" dxfId="1218" priority="448" operator="between">
      <formula>0.8</formula>
      <formula>0.899999999999999</formula>
    </cfRule>
    <cfRule type="cellIs" dxfId="1217" priority="449" operator="between">
      <formula>0.6</formula>
      <formula>0.8</formula>
    </cfRule>
    <cfRule type="cellIs" dxfId="1216" priority="450" operator="greaterThanOrEqual">
      <formula>0.9</formula>
    </cfRule>
  </conditionalFormatting>
  <conditionalFormatting sqref="AH70">
    <cfRule type="iconSet" priority="456">
      <iconSet iconSet="4Arrows" showValue="0">
        <cfvo type="percent" val="0"/>
        <cfvo type="num" val="0.6"/>
        <cfvo type="num" val="0.8"/>
        <cfvo type="num" val="0.9"/>
      </iconSet>
    </cfRule>
    <cfRule type="cellIs" dxfId="1215" priority="457" operator="lessThan">
      <formula>0.6</formula>
    </cfRule>
    <cfRule type="cellIs" dxfId="1214" priority="458" operator="between">
      <formula>0.8</formula>
      <formula>0.899999999999999</formula>
    </cfRule>
    <cfRule type="cellIs" dxfId="1213" priority="459" operator="between">
      <formula>0.6</formula>
      <formula>0.8</formula>
    </cfRule>
    <cfRule type="cellIs" dxfId="1212" priority="460" operator="greaterThanOrEqual">
      <formula>0.9</formula>
    </cfRule>
  </conditionalFormatting>
  <conditionalFormatting sqref="AL70">
    <cfRule type="iconSet" priority="461">
      <iconSet iconSet="4Arrows" showValue="0">
        <cfvo type="percent" val="0"/>
        <cfvo type="num" val="0.6"/>
        <cfvo type="num" val="0.8"/>
        <cfvo type="num" val="0.9"/>
      </iconSet>
    </cfRule>
    <cfRule type="cellIs" dxfId="1211" priority="462" operator="lessThan">
      <formula>0.6</formula>
    </cfRule>
    <cfRule type="cellIs" dxfId="1210" priority="463" operator="between">
      <formula>0.8</formula>
      <formula>0.899999999999999</formula>
    </cfRule>
    <cfRule type="cellIs" dxfId="1209" priority="464" operator="between">
      <formula>0.6</formula>
      <formula>0.8</formula>
    </cfRule>
    <cfRule type="cellIs" dxfId="1208" priority="465" operator="greaterThanOrEqual">
      <formula>0.9</formula>
    </cfRule>
  </conditionalFormatting>
  <conditionalFormatting sqref="AP70">
    <cfRule type="iconSet" priority="466">
      <iconSet iconSet="4Arrows" showValue="0">
        <cfvo type="percent" val="0"/>
        <cfvo type="num" val="0.6"/>
        <cfvo type="num" val="0.8"/>
        <cfvo type="num" val="0.9"/>
      </iconSet>
    </cfRule>
    <cfRule type="cellIs" dxfId="1207" priority="467" operator="lessThan">
      <formula>0.6</formula>
    </cfRule>
    <cfRule type="cellIs" dxfId="1206" priority="468" operator="between">
      <formula>0.8</formula>
      <formula>0.899999999999999</formula>
    </cfRule>
    <cfRule type="cellIs" dxfId="1205" priority="469" operator="between">
      <formula>0.6</formula>
      <formula>0.8</formula>
    </cfRule>
    <cfRule type="cellIs" dxfId="1204" priority="470" operator="greaterThanOrEqual">
      <formula>0.9</formula>
    </cfRule>
  </conditionalFormatting>
  <conditionalFormatting sqref="AD71:AD85">
    <cfRule type="iconSet" priority="426">
      <iconSet iconSet="4Arrows" showValue="0">
        <cfvo type="percent" val="0"/>
        <cfvo type="num" val="0.6"/>
        <cfvo type="num" val="0.8"/>
        <cfvo type="num" val="0.9"/>
      </iconSet>
    </cfRule>
    <cfRule type="cellIs" dxfId="1203" priority="427" operator="lessThan">
      <formula>0.6</formula>
    </cfRule>
    <cfRule type="cellIs" dxfId="1202" priority="428" operator="between">
      <formula>0.8</formula>
      <formula>0.899999999999999</formula>
    </cfRule>
    <cfRule type="cellIs" dxfId="1201" priority="429" operator="between">
      <formula>0.6</formula>
      <formula>0.8</formula>
    </cfRule>
    <cfRule type="cellIs" dxfId="1200" priority="430" operator="greaterThanOrEqual">
      <formula>0.9</formula>
    </cfRule>
  </conditionalFormatting>
  <conditionalFormatting sqref="Y71:Y85">
    <cfRule type="iconSet" priority="421">
      <iconSet iconSet="4Arrows" showValue="0">
        <cfvo type="percent" val="0"/>
        <cfvo type="num" val="0.6"/>
        <cfvo type="num" val="0.8"/>
        <cfvo type="num" val="0.9"/>
      </iconSet>
    </cfRule>
    <cfRule type="cellIs" dxfId="1199" priority="422" operator="lessThan">
      <formula>0.6</formula>
    </cfRule>
    <cfRule type="cellIs" dxfId="1198" priority="423" operator="between">
      <formula>0.8</formula>
      <formula>0.899999999999999</formula>
    </cfRule>
    <cfRule type="cellIs" dxfId="1197" priority="424" operator="between">
      <formula>0.6</formula>
      <formula>0.8</formula>
    </cfRule>
    <cfRule type="cellIs" dxfId="1196" priority="425" operator="greaterThanOrEqual">
      <formula>0.9</formula>
    </cfRule>
  </conditionalFormatting>
  <conditionalFormatting sqref="AH71:AH85">
    <cfRule type="iconSet" priority="431">
      <iconSet iconSet="4Arrows" showValue="0">
        <cfvo type="percent" val="0"/>
        <cfvo type="num" val="0.6"/>
        <cfvo type="num" val="0.8"/>
        <cfvo type="num" val="0.9"/>
      </iconSet>
    </cfRule>
    <cfRule type="cellIs" dxfId="1195" priority="432" operator="lessThan">
      <formula>0.6</formula>
    </cfRule>
    <cfRule type="cellIs" dxfId="1194" priority="433" operator="between">
      <formula>0.8</formula>
      <formula>0.899999999999999</formula>
    </cfRule>
    <cfRule type="cellIs" dxfId="1193" priority="434" operator="between">
      <formula>0.6</formula>
      <formula>0.8</formula>
    </cfRule>
    <cfRule type="cellIs" dxfId="1192" priority="435" operator="greaterThanOrEqual">
      <formula>0.9</formula>
    </cfRule>
  </conditionalFormatting>
  <conditionalFormatting sqref="AL71:AL85">
    <cfRule type="iconSet" priority="436">
      <iconSet iconSet="4Arrows" showValue="0">
        <cfvo type="percent" val="0"/>
        <cfvo type="num" val="0.6"/>
        <cfvo type="num" val="0.8"/>
        <cfvo type="num" val="0.9"/>
      </iconSet>
    </cfRule>
    <cfRule type="cellIs" dxfId="1191" priority="437" operator="lessThan">
      <formula>0.6</formula>
    </cfRule>
    <cfRule type="cellIs" dxfId="1190" priority="438" operator="between">
      <formula>0.8</formula>
      <formula>0.899999999999999</formula>
    </cfRule>
    <cfRule type="cellIs" dxfId="1189" priority="439" operator="between">
      <formula>0.6</formula>
      <formula>0.8</formula>
    </cfRule>
    <cfRule type="cellIs" dxfId="1188" priority="440" operator="greaterThanOrEqual">
      <formula>0.9</formula>
    </cfRule>
  </conditionalFormatting>
  <conditionalFormatting sqref="AP71:AP85">
    <cfRule type="iconSet" priority="441">
      <iconSet iconSet="4Arrows" showValue="0">
        <cfvo type="percent" val="0"/>
        <cfvo type="num" val="0.6"/>
        <cfvo type="num" val="0.8"/>
        <cfvo type="num" val="0.9"/>
      </iconSet>
    </cfRule>
    <cfRule type="cellIs" dxfId="1187" priority="442" operator="lessThan">
      <formula>0.6</formula>
    </cfRule>
    <cfRule type="cellIs" dxfId="1186" priority="443" operator="between">
      <formula>0.8</formula>
      <formula>0.899999999999999</formula>
    </cfRule>
    <cfRule type="cellIs" dxfId="1185" priority="444" operator="between">
      <formula>0.6</formula>
      <formula>0.8</formula>
    </cfRule>
    <cfRule type="cellIs" dxfId="1184" priority="445" operator="greaterThanOrEqual">
      <formula>0.9</formula>
    </cfRule>
  </conditionalFormatting>
  <conditionalFormatting sqref="AD92:AD93">
    <cfRule type="iconSet" priority="401">
      <iconSet iconSet="4Arrows" showValue="0">
        <cfvo type="percent" val="0"/>
        <cfvo type="num" val="0.6"/>
        <cfvo type="num" val="0.8"/>
        <cfvo type="num" val="0.9"/>
      </iconSet>
    </cfRule>
    <cfRule type="cellIs" dxfId="1183" priority="402" operator="lessThan">
      <formula>0.6</formula>
    </cfRule>
    <cfRule type="cellIs" dxfId="1182" priority="403" operator="between">
      <formula>0.8</formula>
      <formula>0.899999999999999</formula>
    </cfRule>
    <cfRule type="cellIs" dxfId="1181" priority="404" operator="between">
      <formula>0.6</formula>
      <formula>0.8</formula>
    </cfRule>
    <cfRule type="cellIs" dxfId="1180" priority="405" operator="greaterThanOrEqual">
      <formula>0.9</formula>
    </cfRule>
  </conditionalFormatting>
  <conditionalFormatting sqref="Y92:Y93">
    <cfRule type="iconSet" priority="396">
      <iconSet iconSet="4Arrows" showValue="0">
        <cfvo type="percent" val="0"/>
        <cfvo type="num" val="0.6"/>
        <cfvo type="num" val="0.8"/>
        <cfvo type="num" val="0.9"/>
      </iconSet>
    </cfRule>
    <cfRule type="cellIs" dxfId="1179" priority="397" operator="lessThan">
      <formula>0.6</formula>
    </cfRule>
    <cfRule type="cellIs" dxfId="1178" priority="398" operator="between">
      <formula>0.8</formula>
      <formula>0.899999999999999</formula>
    </cfRule>
    <cfRule type="cellIs" dxfId="1177" priority="399" operator="between">
      <formula>0.6</formula>
      <formula>0.8</formula>
    </cfRule>
    <cfRule type="cellIs" dxfId="1176" priority="400" operator="greaterThanOrEqual">
      <formula>0.9</formula>
    </cfRule>
  </conditionalFormatting>
  <conditionalFormatting sqref="AH92:AH93">
    <cfRule type="iconSet" priority="406">
      <iconSet iconSet="4Arrows" showValue="0">
        <cfvo type="percent" val="0"/>
        <cfvo type="num" val="0.6"/>
        <cfvo type="num" val="0.8"/>
        <cfvo type="num" val="0.9"/>
      </iconSet>
    </cfRule>
    <cfRule type="cellIs" dxfId="1175" priority="407" operator="lessThan">
      <formula>0.6</formula>
    </cfRule>
    <cfRule type="cellIs" dxfId="1174" priority="408" operator="between">
      <formula>0.8</formula>
      <formula>0.899999999999999</formula>
    </cfRule>
    <cfRule type="cellIs" dxfId="1173" priority="409" operator="between">
      <formula>0.6</formula>
      <formula>0.8</formula>
    </cfRule>
    <cfRule type="cellIs" dxfId="1172" priority="410" operator="greaterThanOrEqual">
      <formula>0.9</formula>
    </cfRule>
  </conditionalFormatting>
  <conditionalFormatting sqref="AL92:AL93">
    <cfRule type="iconSet" priority="411">
      <iconSet iconSet="4Arrows" showValue="0">
        <cfvo type="percent" val="0"/>
        <cfvo type="num" val="0.6"/>
        <cfvo type="num" val="0.8"/>
        <cfvo type="num" val="0.9"/>
      </iconSet>
    </cfRule>
    <cfRule type="cellIs" dxfId="1171" priority="412" operator="lessThan">
      <formula>0.6</formula>
    </cfRule>
    <cfRule type="cellIs" dxfId="1170" priority="413" operator="between">
      <formula>0.8</formula>
      <formula>0.899999999999999</formula>
    </cfRule>
    <cfRule type="cellIs" dxfId="1169" priority="414" operator="between">
      <formula>0.6</formula>
      <formula>0.8</formula>
    </cfRule>
    <cfRule type="cellIs" dxfId="1168" priority="415" operator="greaterThanOrEqual">
      <formula>0.9</formula>
    </cfRule>
  </conditionalFormatting>
  <conditionalFormatting sqref="AP92:AP93">
    <cfRule type="iconSet" priority="416">
      <iconSet iconSet="4Arrows" showValue="0">
        <cfvo type="percent" val="0"/>
        <cfvo type="num" val="0.6"/>
        <cfvo type="num" val="0.8"/>
        <cfvo type="num" val="0.9"/>
      </iconSet>
    </cfRule>
    <cfRule type="cellIs" dxfId="1167" priority="417" operator="lessThan">
      <formula>0.6</formula>
    </cfRule>
    <cfRule type="cellIs" dxfId="1166" priority="418" operator="between">
      <formula>0.8</formula>
      <formula>0.899999999999999</formula>
    </cfRule>
    <cfRule type="cellIs" dxfId="1165" priority="419" operator="between">
      <formula>0.6</formula>
      <formula>0.8</formula>
    </cfRule>
    <cfRule type="cellIs" dxfId="1164" priority="420" operator="greaterThanOrEqual">
      <formula>0.9</formula>
    </cfRule>
  </conditionalFormatting>
  <conditionalFormatting sqref="AD112">
    <cfRule type="iconSet" priority="376">
      <iconSet iconSet="4Arrows" showValue="0">
        <cfvo type="percent" val="0"/>
        <cfvo type="num" val="0.6"/>
        <cfvo type="num" val="0.8"/>
        <cfvo type="num" val="0.9"/>
      </iconSet>
    </cfRule>
    <cfRule type="cellIs" dxfId="1163" priority="377" operator="lessThan">
      <formula>0.6</formula>
    </cfRule>
    <cfRule type="cellIs" dxfId="1162" priority="378" operator="between">
      <formula>0.8</formula>
      <formula>0.899999999999999</formula>
    </cfRule>
    <cfRule type="cellIs" dxfId="1161" priority="379" operator="between">
      <formula>0.6</formula>
      <formula>0.8</formula>
    </cfRule>
    <cfRule type="cellIs" dxfId="1160" priority="380" operator="greaterThanOrEqual">
      <formula>0.9</formula>
    </cfRule>
  </conditionalFormatting>
  <conditionalFormatting sqref="Y112">
    <cfRule type="iconSet" priority="371">
      <iconSet iconSet="4Arrows" showValue="0">
        <cfvo type="percent" val="0"/>
        <cfvo type="num" val="0.6"/>
        <cfvo type="num" val="0.8"/>
        <cfvo type="num" val="0.9"/>
      </iconSet>
    </cfRule>
    <cfRule type="cellIs" dxfId="1159" priority="372" operator="lessThan">
      <formula>0.6</formula>
    </cfRule>
    <cfRule type="cellIs" dxfId="1158" priority="373" operator="between">
      <formula>0.8</formula>
      <formula>0.899999999999999</formula>
    </cfRule>
    <cfRule type="cellIs" dxfId="1157" priority="374" operator="between">
      <formula>0.6</formula>
      <formula>0.8</formula>
    </cfRule>
    <cfRule type="cellIs" dxfId="1156" priority="375" operator="greaterThanOrEqual">
      <formula>0.9</formula>
    </cfRule>
  </conditionalFormatting>
  <conditionalFormatting sqref="AH112">
    <cfRule type="iconSet" priority="381">
      <iconSet iconSet="4Arrows" showValue="0">
        <cfvo type="percent" val="0"/>
        <cfvo type="num" val="0.6"/>
        <cfvo type="num" val="0.8"/>
        <cfvo type="num" val="0.9"/>
      </iconSet>
    </cfRule>
    <cfRule type="cellIs" dxfId="1155" priority="382" operator="lessThan">
      <formula>0.6</formula>
    </cfRule>
    <cfRule type="cellIs" dxfId="1154" priority="383" operator="between">
      <formula>0.8</formula>
      <formula>0.899999999999999</formula>
    </cfRule>
    <cfRule type="cellIs" dxfId="1153" priority="384" operator="between">
      <formula>0.6</formula>
      <formula>0.8</formula>
    </cfRule>
    <cfRule type="cellIs" dxfId="1152" priority="385" operator="greaterThanOrEqual">
      <formula>0.9</formula>
    </cfRule>
  </conditionalFormatting>
  <conditionalFormatting sqref="AL112">
    <cfRule type="iconSet" priority="386">
      <iconSet iconSet="4Arrows" showValue="0">
        <cfvo type="percent" val="0"/>
        <cfvo type="num" val="0.6"/>
        <cfvo type="num" val="0.8"/>
        <cfvo type="num" val="0.9"/>
      </iconSet>
    </cfRule>
    <cfRule type="cellIs" dxfId="1151" priority="387" operator="lessThan">
      <formula>0.6</formula>
    </cfRule>
    <cfRule type="cellIs" dxfId="1150" priority="388" operator="between">
      <formula>0.8</formula>
      <formula>0.899999999999999</formula>
    </cfRule>
    <cfRule type="cellIs" dxfId="1149" priority="389" operator="between">
      <formula>0.6</formula>
      <formula>0.8</formula>
    </cfRule>
    <cfRule type="cellIs" dxfId="1148" priority="390" operator="greaterThanOrEqual">
      <formula>0.9</formula>
    </cfRule>
  </conditionalFormatting>
  <conditionalFormatting sqref="AP112">
    <cfRule type="iconSet" priority="391">
      <iconSet iconSet="4Arrows" showValue="0">
        <cfvo type="percent" val="0"/>
        <cfvo type="num" val="0.6"/>
        <cfvo type="num" val="0.8"/>
        <cfvo type="num" val="0.9"/>
      </iconSet>
    </cfRule>
    <cfRule type="cellIs" dxfId="1147" priority="392" operator="lessThan">
      <formula>0.6</formula>
    </cfRule>
    <cfRule type="cellIs" dxfId="1146" priority="393" operator="between">
      <formula>0.8</formula>
      <formula>0.899999999999999</formula>
    </cfRule>
    <cfRule type="cellIs" dxfId="1145" priority="394" operator="between">
      <formula>0.6</formula>
      <formula>0.8</formula>
    </cfRule>
    <cfRule type="cellIs" dxfId="1144" priority="395" operator="greaterThanOrEqual">
      <formula>0.9</formula>
    </cfRule>
  </conditionalFormatting>
  <conditionalFormatting sqref="AD113">
    <cfRule type="iconSet" priority="351">
      <iconSet iconSet="4Arrows" showValue="0">
        <cfvo type="percent" val="0"/>
        <cfvo type="num" val="0.6"/>
        <cfvo type="num" val="0.8"/>
        <cfvo type="num" val="0.9"/>
      </iconSet>
    </cfRule>
    <cfRule type="cellIs" dxfId="1143" priority="352" operator="lessThan">
      <formula>0.6</formula>
    </cfRule>
    <cfRule type="cellIs" dxfId="1142" priority="353" operator="between">
      <formula>0.8</formula>
      <formula>0.899999999999999</formula>
    </cfRule>
    <cfRule type="cellIs" dxfId="1141" priority="354" operator="between">
      <formula>0.6</formula>
      <formula>0.8</formula>
    </cfRule>
    <cfRule type="cellIs" dxfId="1140" priority="355" operator="greaterThanOrEqual">
      <formula>0.9</formula>
    </cfRule>
  </conditionalFormatting>
  <conditionalFormatting sqref="Y113">
    <cfRule type="iconSet" priority="346">
      <iconSet iconSet="4Arrows" showValue="0">
        <cfvo type="percent" val="0"/>
        <cfvo type="num" val="0.6"/>
        <cfvo type="num" val="0.8"/>
        <cfvo type="num" val="0.9"/>
      </iconSet>
    </cfRule>
    <cfRule type="cellIs" dxfId="1139" priority="347" operator="lessThan">
      <formula>0.6</formula>
    </cfRule>
    <cfRule type="cellIs" dxfId="1138" priority="348" operator="between">
      <formula>0.8</formula>
      <formula>0.899999999999999</formula>
    </cfRule>
    <cfRule type="cellIs" dxfId="1137" priority="349" operator="between">
      <formula>0.6</formula>
      <formula>0.8</formula>
    </cfRule>
    <cfRule type="cellIs" dxfId="1136" priority="350" operator="greaterThanOrEqual">
      <formula>0.9</formula>
    </cfRule>
  </conditionalFormatting>
  <conditionalFormatting sqref="AH113">
    <cfRule type="iconSet" priority="356">
      <iconSet iconSet="4Arrows" showValue="0">
        <cfvo type="percent" val="0"/>
        <cfvo type="num" val="0.6"/>
        <cfvo type="num" val="0.8"/>
        <cfvo type="num" val="0.9"/>
      </iconSet>
    </cfRule>
    <cfRule type="cellIs" dxfId="1135" priority="357" operator="lessThan">
      <formula>0.6</formula>
    </cfRule>
    <cfRule type="cellIs" dxfId="1134" priority="358" operator="between">
      <formula>0.8</formula>
      <formula>0.899999999999999</formula>
    </cfRule>
    <cfRule type="cellIs" dxfId="1133" priority="359" operator="between">
      <formula>0.6</formula>
      <formula>0.8</formula>
    </cfRule>
    <cfRule type="cellIs" dxfId="1132" priority="360" operator="greaterThanOrEqual">
      <formula>0.9</formula>
    </cfRule>
  </conditionalFormatting>
  <conditionalFormatting sqref="AL113">
    <cfRule type="iconSet" priority="361">
      <iconSet iconSet="4Arrows" showValue="0">
        <cfvo type="percent" val="0"/>
        <cfvo type="num" val="0.6"/>
        <cfvo type="num" val="0.8"/>
        <cfvo type="num" val="0.9"/>
      </iconSet>
    </cfRule>
    <cfRule type="cellIs" dxfId="1131" priority="362" operator="lessThan">
      <formula>0.6</formula>
    </cfRule>
    <cfRule type="cellIs" dxfId="1130" priority="363" operator="between">
      <formula>0.8</formula>
      <formula>0.899999999999999</formula>
    </cfRule>
    <cfRule type="cellIs" dxfId="1129" priority="364" operator="between">
      <formula>0.6</formula>
      <formula>0.8</formula>
    </cfRule>
    <cfRule type="cellIs" dxfId="1128" priority="365" operator="greaterThanOrEqual">
      <formula>0.9</formula>
    </cfRule>
  </conditionalFormatting>
  <conditionalFormatting sqref="AP113">
    <cfRule type="iconSet" priority="366">
      <iconSet iconSet="4Arrows" showValue="0">
        <cfvo type="percent" val="0"/>
        <cfvo type="num" val="0.6"/>
        <cfvo type="num" val="0.8"/>
        <cfvo type="num" val="0.9"/>
      </iconSet>
    </cfRule>
    <cfRule type="cellIs" dxfId="1127" priority="367" operator="lessThan">
      <formula>0.6</formula>
    </cfRule>
    <cfRule type="cellIs" dxfId="1126" priority="368" operator="between">
      <formula>0.8</formula>
      <formula>0.899999999999999</formula>
    </cfRule>
    <cfRule type="cellIs" dxfId="1125" priority="369" operator="between">
      <formula>0.6</formula>
      <formula>0.8</formula>
    </cfRule>
    <cfRule type="cellIs" dxfId="1124" priority="370" operator="greaterThanOrEqual">
      <formula>0.9</formula>
    </cfRule>
  </conditionalFormatting>
  <conditionalFormatting sqref="AD117">
    <cfRule type="iconSet" priority="326">
      <iconSet iconSet="4Arrows" showValue="0">
        <cfvo type="percent" val="0"/>
        <cfvo type="num" val="0.6"/>
        <cfvo type="num" val="0.8"/>
        <cfvo type="num" val="0.9"/>
      </iconSet>
    </cfRule>
    <cfRule type="cellIs" dxfId="1123" priority="327" operator="lessThan">
      <formula>0.6</formula>
    </cfRule>
    <cfRule type="cellIs" dxfId="1122" priority="328" operator="between">
      <formula>0.8</formula>
      <formula>0.899999999999999</formula>
    </cfRule>
    <cfRule type="cellIs" dxfId="1121" priority="329" operator="between">
      <formula>0.6</formula>
      <formula>0.8</formula>
    </cfRule>
    <cfRule type="cellIs" dxfId="1120" priority="330" operator="greaterThanOrEqual">
      <formula>0.9</formula>
    </cfRule>
  </conditionalFormatting>
  <conditionalFormatting sqref="Y117">
    <cfRule type="iconSet" priority="321">
      <iconSet iconSet="4Arrows" showValue="0">
        <cfvo type="percent" val="0"/>
        <cfvo type="num" val="0.6"/>
        <cfvo type="num" val="0.8"/>
        <cfvo type="num" val="0.9"/>
      </iconSet>
    </cfRule>
    <cfRule type="cellIs" dxfId="1119" priority="322" operator="lessThan">
      <formula>0.6</formula>
    </cfRule>
    <cfRule type="cellIs" dxfId="1118" priority="323" operator="between">
      <formula>0.8</formula>
      <formula>0.899999999999999</formula>
    </cfRule>
    <cfRule type="cellIs" dxfId="1117" priority="324" operator="between">
      <formula>0.6</formula>
      <formula>0.8</formula>
    </cfRule>
    <cfRule type="cellIs" dxfId="1116" priority="325" operator="greaterThanOrEqual">
      <formula>0.9</formula>
    </cfRule>
  </conditionalFormatting>
  <conditionalFormatting sqref="AH117">
    <cfRule type="iconSet" priority="331">
      <iconSet iconSet="4Arrows" showValue="0">
        <cfvo type="percent" val="0"/>
        <cfvo type="num" val="0.6"/>
        <cfvo type="num" val="0.8"/>
        <cfvo type="num" val="0.9"/>
      </iconSet>
    </cfRule>
    <cfRule type="cellIs" dxfId="1115" priority="332" operator="lessThan">
      <formula>0.6</formula>
    </cfRule>
    <cfRule type="cellIs" dxfId="1114" priority="333" operator="between">
      <formula>0.8</formula>
      <formula>0.899999999999999</formula>
    </cfRule>
    <cfRule type="cellIs" dxfId="1113" priority="334" operator="between">
      <formula>0.6</formula>
      <formula>0.8</formula>
    </cfRule>
    <cfRule type="cellIs" dxfId="1112" priority="335" operator="greaterThanOrEqual">
      <formula>0.9</formula>
    </cfRule>
  </conditionalFormatting>
  <conditionalFormatting sqref="AL117">
    <cfRule type="iconSet" priority="336">
      <iconSet iconSet="4Arrows" showValue="0">
        <cfvo type="percent" val="0"/>
        <cfvo type="num" val="0.6"/>
        <cfvo type="num" val="0.8"/>
        <cfvo type="num" val="0.9"/>
      </iconSet>
    </cfRule>
    <cfRule type="cellIs" dxfId="1111" priority="337" operator="lessThan">
      <formula>0.6</formula>
    </cfRule>
    <cfRule type="cellIs" dxfId="1110" priority="338" operator="between">
      <formula>0.8</formula>
      <formula>0.899999999999999</formula>
    </cfRule>
    <cfRule type="cellIs" dxfId="1109" priority="339" operator="between">
      <formula>0.6</formula>
      <formula>0.8</formula>
    </cfRule>
    <cfRule type="cellIs" dxfId="1108" priority="340" operator="greaterThanOrEqual">
      <formula>0.9</formula>
    </cfRule>
  </conditionalFormatting>
  <conditionalFormatting sqref="AP117">
    <cfRule type="iconSet" priority="341">
      <iconSet iconSet="4Arrows" showValue="0">
        <cfvo type="percent" val="0"/>
        <cfvo type="num" val="0.6"/>
        <cfvo type="num" val="0.8"/>
        <cfvo type="num" val="0.9"/>
      </iconSet>
    </cfRule>
    <cfRule type="cellIs" dxfId="1107" priority="342" operator="lessThan">
      <formula>0.6</formula>
    </cfRule>
    <cfRule type="cellIs" dxfId="1106" priority="343" operator="between">
      <formula>0.8</formula>
      <formula>0.899999999999999</formula>
    </cfRule>
    <cfRule type="cellIs" dxfId="1105" priority="344" operator="between">
      <formula>0.6</formula>
      <formula>0.8</formula>
    </cfRule>
    <cfRule type="cellIs" dxfId="1104" priority="345" operator="greaterThanOrEqual">
      <formula>0.9</formula>
    </cfRule>
  </conditionalFormatting>
  <conditionalFormatting sqref="AD119:AD121">
    <cfRule type="iconSet" priority="15969">
      <iconSet iconSet="4Arrows" showValue="0">
        <cfvo type="percent" val="0"/>
        <cfvo type="num" val="0.6"/>
        <cfvo type="num" val="0.8"/>
        <cfvo type="num" val="0.9"/>
      </iconSet>
    </cfRule>
    <cfRule type="cellIs" dxfId="1103" priority="15970" operator="lessThan">
      <formula>0.6</formula>
    </cfRule>
    <cfRule type="cellIs" dxfId="1102" priority="15971" operator="between">
      <formula>0.8</formula>
      <formula>0.899999999999999</formula>
    </cfRule>
    <cfRule type="cellIs" dxfId="1101" priority="15972" operator="between">
      <formula>0.6</formula>
      <formula>0.8</formula>
    </cfRule>
    <cfRule type="cellIs" dxfId="1100" priority="15973" operator="greaterThanOrEqual">
      <formula>0.9</formula>
    </cfRule>
  </conditionalFormatting>
  <conditionalFormatting sqref="Y119:Y121">
    <cfRule type="iconSet" priority="15974">
      <iconSet iconSet="4Arrows" showValue="0">
        <cfvo type="percent" val="0"/>
        <cfvo type="num" val="0.6"/>
        <cfvo type="num" val="0.8"/>
        <cfvo type="num" val="0.9"/>
      </iconSet>
    </cfRule>
    <cfRule type="cellIs" dxfId="1099" priority="15975" operator="lessThan">
      <formula>0.6</formula>
    </cfRule>
    <cfRule type="cellIs" dxfId="1098" priority="15976" operator="between">
      <formula>0.8</formula>
      <formula>0.899999999999999</formula>
    </cfRule>
    <cfRule type="cellIs" dxfId="1097" priority="15977" operator="between">
      <formula>0.6</formula>
      <formula>0.8</formula>
    </cfRule>
    <cfRule type="cellIs" dxfId="1096" priority="15978" operator="greaterThanOrEqual">
      <formula>0.9</formula>
    </cfRule>
  </conditionalFormatting>
  <conditionalFormatting sqref="AH119:AH121">
    <cfRule type="iconSet" priority="15979">
      <iconSet iconSet="4Arrows" showValue="0">
        <cfvo type="percent" val="0"/>
        <cfvo type="num" val="0.6"/>
        <cfvo type="num" val="0.8"/>
        <cfvo type="num" val="0.9"/>
      </iconSet>
    </cfRule>
    <cfRule type="cellIs" dxfId="1095" priority="15980" operator="lessThan">
      <formula>0.6</formula>
    </cfRule>
    <cfRule type="cellIs" dxfId="1094" priority="15981" operator="between">
      <formula>0.8</formula>
      <formula>0.899999999999999</formula>
    </cfRule>
    <cfRule type="cellIs" dxfId="1093" priority="15982" operator="between">
      <formula>0.6</formula>
      <formula>0.8</formula>
    </cfRule>
    <cfRule type="cellIs" dxfId="1092" priority="15983" operator="greaterThanOrEqual">
      <formula>0.9</formula>
    </cfRule>
  </conditionalFormatting>
  <conditionalFormatting sqref="AL119:AL121">
    <cfRule type="iconSet" priority="15984">
      <iconSet iconSet="4Arrows" showValue="0">
        <cfvo type="percent" val="0"/>
        <cfvo type="num" val="0.6"/>
        <cfvo type="num" val="0.8"/>
        <cfvo type="num" val="0.9"/>
      </iconSet>
    </cfRule>
    <cfRule type="cellIs" dxfId="1091" priority="15985" operator="lessThan">
      <formula>0.6</formula>
    </cfRule>
    <cfRule type="cellIs" dxfId="1090" priority="15986" operator="between">
      <formula>0.8</formula>
      <formula>0.899999999999999</formula>
    </cfRule>
    <cfRule type="cellIs" dxfId="1089" priority="15987" operator="between">
      <formula>0.6</formula>
      <formula>0.8</formula>
    </cfRule>
    <cfRule type="cellIs" dxfId="1088" priority="15988" operator="greaterThanOrEqual">
      <formula>0.9</formula>
    </cfRule>
  </conditionalFormatting>
  <conditionalFormatting sqref="AP119:AP121">
    <cfRule type="iconSet" priority="15989">
      <iconSet iconSet="4Arrows" showValue="0">
        <cfvo type="percent" val="0"/>
        <cfvo type="num" val="0.6"/>
        <cfvo type="num" val="0.8"/>
        <cfvo type="num" val="0.9"/>
      </iconSet>
    </cfRule>
    <cfRule type="cellIs" dxfId="1087" priority="15990" operator="lessThan">
      <formula>0.6</formula>
    </cfRule>
    <cfRule type="cellIs" dxfId="1086" priority="15991" operator="between">
      <formula>0.8</formula>
      <formula>0.899999999999999</formula>
    </cfRule>
    <cfRule type="cellIs" dxfId="1085" priority="15992" operator="between">
      <formula>0.6</formula>
      <formula>0.8</formula>
    </cfRule>
    <cfRule type="cellIs" dxfId="1084" priority="15993" operator="greaterThanOrEqual">
      <formula>0.9</formula>
    </cfRule>
  </conditionalFormatting>
  <conditionalFormatting sqref="AD130:AD143">
    <cfRule type="iconSet" priority="301">
      <iconSet iconSet="4Arrows" showValue="0">
        <cfvo type="percent" val="0"/>
        <cfvo type="num" val="0.6"/>
        <cfvo type="num" val="0.8"/>
        <cfvo type="num" val="0.9"/>
      </iconSet>
    </cfRule>
    <cfRule type="cellIs" dxfId="1083" priority="302" operator="lessThan">
      <formula>0.6</formula>
    </cfRule>
    <cfRule type="cellIs" dxfId="1082" priority="303" operator="between">
      <formula>0.8</formula>
      <formula>0.899999999999999</formula>
    </cfRule>
    <cfRule type="cellIs" dxfId="1081" priority="304" operator="between">
      <formula>0.6</formula>
      <formula>0.8</formula>
    </cfRule>
    <cfRule type="cellIs" dxfId="1080" priority="305" operator="greaterThanOrEqual">
      <formula>0.9</formula>
    </cfRule>
  </conditionalFormatting>
  <conditionalFormatting sqref="Y130:Y143">
    <cfRule type="iconSet" priority="296">
      <iconSet iconSet="4Arrows" showValue="0">
        <cfvo type="percent" val="0"/>
        <cfvo type="num" val="0.6"/>
        <cfvo type="num" val="0.8"/>
        <cfvo type="num" val="0.9"/>
      </iconSet>
    </cfRule>
    <cfRule type="cellIs" dxfId="1079" priority="297" operator="lessThan">
      <formula>0.6</formula>
    </cfRule>
    <cfRule type="cellIs" dxfId="1078" priority="298" operator="between">
      <formula>0.8</formula>
      <formula>0.899999999999999</formula>
    </cfRule>
    <cfRule type="cellIs" dxfId="1077" priority="299" operator="between">
      <formula>0.6</formula>
      <formula>0.8</formula>
    </cfRule>
    <cfRule type="cellIs" dxfId="1076" priority="300" operator="greaterThanOrEqual">
      <formula>0.9</formula>
    </cfRule>
  </conditionalFormatting>
  <conditionalFormatting sqref="AH130:AH143">
    <cfRule type="iconSet" priority="306">
      <iconSet iconSet="4Arrows" showValue="0">
        <cfvo type="percent" val="0"/>
        <cfvo type="num" val="0.6"/>
        <cfvo type="num" val="0.8"/>
        <cfvo type="num" val="0.9"/>
      </iconSet>
    </cfRule>
    <cfRule type="cellIs" dxfId="1075" priority="307" operator="lessThan">
      <formula>0.6</formula>
    </cfRule>
    <cfRule type="cellIs" dxfId="1074" priority="308" operator="between">
      <formula>0.8</formula>
      <formula>0.899999999999999</formula>
    </cfRule>
    <cfRule type="cellIs" dxfId="1073" priority="309" operator="between">
      <formula>0.6</formula>
      <formula>0.8</formula>
    </cfRule>
    <cfRule type="cellIs" dxfId="1072" priority="310" operator="greaterThanOrEqual">
      <formula>0.9</formula>
    </cfRule>
  </conditionalFormatting>
  <conditionalFormatting sqref="AL130:AL143">
    <cfRule type="iconSet" priority="311">
      <iconSet iconSet="4Arrows" showValue="0">
        <cfvo type="percent" val="0"/>
        <cfvo type="num" val="0.6"/>
        <cfvo type="num" val="0.8"/>
        <cfvo type="num" val="0.9"/>
      </iconSet>
    </cfRule>
    <cfRule type="cellIs" dxfId="1071" priority="312" operator="lessThan">
      <formula>0.6</formula>
    </cfRule>
    <cfRule type="cellIs" dxfId="1070" priority="313" operator="between">
      <formula>0.8</formula>
      <formula>0.899999999999999</formula>
    </cfRule>
    <cfRule type="cellIs" dxfId="1069" priority="314" operator="between">
      <formula>0.6</formula>
      <formula>0.8</formula>
    </cfRule>
    <cfRule type="cellIs" dxfId="1068" priority="315" operator="greaterThanOrEqual">
      <formula>0.9</formula>
    </cfRule>
  </conditionalFormatting>
  <conditionalFormatting sqref="AP130:AP143">
    <cfRule type="iconSet" priority="316">
      <iconSet iconSet="4Arrows" showValue="0">
        <cfvo type="percent" val="0"/>
        <cfvo type="num" val="0.6"/>
        <cfvo type="num" val="0.8"/>
        <cfvo type="num" val="0.9"/>
      </iconSet>
    </cfRule>
    <cfRule type="cellIs" dxfId="1067" priority="317" operator="lessThan">
      <formula>0.6</formula>
    </cfRule>
    <cfRule type="cellIs" dxfId="1066" priority="318" operator="between">
      <formula>0.8</formula>
      <formula>0.899999999999999</formula>
    </cfRule>
    <cfRule type="cellIs" dxfId="1065" priority="319" operator="between">
      <formula>0.6</formula>
      <formula>0.8</formula>
    </cfRule>
    <cfRule type="cellIs" dxfId="1064" priority="320" operator="greaterThanOrEqual">
      <formula>0.9</formula>
    </cfRule>
  </conditionalFormatting>
  <conditionalFormatting sqref="AD145">
    <cfRule type="iconSet" priority="276">
      <iconSet iconSet="4Arrows" showValue="0">
        <cfvo type="percent" val="0"/>
        <cfvo type="num" val="0.6"/>
        <cfvo type="num" val="0.8"/>
        <cfvo type="num" val="0.9"/>
      </iconSet>
    </cfRule>
    <cfRule type="cellIs" dxfId="1063" priority="277" operator="lessThan">
      <formula>0.6</formula>
    </cfRule>
    <cfRule type="cellIs" dxfId="1062" priority="278" operator="between">
      <formula>0.8</formula>
      <formula>0.899999999999999</formula>
    </cfRule>
    <cfRule type="cellIs" dxfId="1061" priority="279" operator="between">
      <formula>0.6</formula>
      <formula>0.8</formula>
    </cfRule>
    <cfRule type="cellIs" dxfId="1060" priority="280" operator="greaterThanOrEqual">
      <formula>0.9</formula>
    </cfRule>
  </conditionalFormatting>
  <conditionalFormatting sqref="Y145">
    <cfRule type="iconSet" priority="271">
      <iconSet iconSet="4Arrows" showValue="0">
        <cfvo type="percent" val="0"/>
        <cfvo type="num" val="0.6"/>
        <cfvo type="num" val="0.8"/>
        <cfvo type="num" val="0.9"/>
      </iconSet>
    </cfRule>
    <cfRule type="cellIs" dxfId="1059" priority="272" operator="lessThan">
      <formula>0.6</formula>
    </cfRule>
    <cfRule type="cellIs" dxfId="1058" priority="273" operator="between">
      <formula>0.8</formula>
      <formula>0.899999999999999</formula>
    </cfRule>
    <cfRule type="cellIs" dxfId="1057" priority="274" operator="between">
      <formula>0.6</formula>
      <formula>0.8</formula>
    </cfRule>
    <cfRule type="cellIs" dxfId="1056" priority="275" operator="greaterThanOrEqual">
      <formula>0.9</formula>
    </cfRule>
  </conditionalFormatting>
  <conditionalFormatting sqref="AH145">
    <cfRule type="iconSet" priority="281">
      <iconSet iconSet="4Arrows" showValue="0">
        <cfvo type="percent" val="0"/>
        <cfvo type="num" val="0.6"/>
        <cfvo type="num" val="0.8"/>
        <cfvo type="num" val="0.9"/>
      </iconSet>
    </cfRule>
    <cfRule type="cellIs" dxfId="1055" priority="282" operator="lessThan">
      <formula>0.6</formula>
    </cfRule>
    <cfRule type="cellIs" dxfId="1054" priority="283" operator="between">
      <formula>0.8</formula>
      <formula>0.899999999999999</formula>
    </cfRule>
    <cfRule type="cellIs" dxfId="1053" priority="284" operator="between">
      <formula>0.6</formula>
      <formula>0.8</formula>
    </cfRule>
    <cfRule type="cellIs" dxfId="1052" priority="285" operator="greaterThanOrEqual">
      <formula>0.9</formula>
    </cfRule>
  </conditionalFormatting>
  <conditionalFormatting sqref="AL145">
    <cfRule type="iconSet" priority="286">
      <iconSet iconSet="4Arrows" showValue="0">
        <cfvo type="percent" val="0"/>
        <cfvo type="num" val="0.6"/>
        <cfvo type="num" val="0.8"/>
        <cfvo type="num" val="0.9"/>
      </iconSet>
    </cfRule>
    <cfRule type="cellIs" dxfId="1051" priority="287" operator="lessThan">
      <formula>0.6</formula>
    </cfRule>
    <cfRule type="cellIs" dxfId="1050" priority="288" operator="between">
      <formula>0.8</formula>
      <formula>0.899999999999999</formula>
    </cfRule>
    <cfRule type="cellIs" dxfId="1049" priority="289" operator="between">
      <formula>0.6</formula>
      <formula>0.8</formula>
    </cfRule>
    <cfRule type="cellIs" dxfId="1048" priority="290" operator="greaterThanOrEqual">
      <formula>0.9</formula>
    </cfRule>
  </conditionalFormatting>
  <conditionalFormatting sqref="AP145">
    <cfRule type="iconSet" priority="291">
      <iconSet iconSet="4Arrows" showValue="0">
        <cfvo type="percent" val="0"/>
        <cfvo type="num" val="0.6"/>
        <cfvo type="num" val="0.8"/>
        <cfvo type="num" val="0.9"/>
      </iconSet>
    </cfRule>
    <cfRule type="cellIs" dxfId="1047" priority="292" operator="lessThan">
      <formula>0.6</formula>
    </cfRule>
    <cfRule type="cellIs" dxfId="1046" priority="293" operator="between">
      <formula>0.8</formula>
      <formula>0.899999999999999</formula>
    </cfRule>
    <cfRule type="cellIs" dxfId="1045" priority="294" operator="between">
      <formula>0.6</formula>
      <formula>0.8</formula>
    </cfRule>
    <cfRule type="cellIs" dxfId="1044" priority="295" operator="greaterThanOrEqual">
      <formula>0.9</formula>
    </cfRule>
  </conditionalFormatting>
  <conditionalFormatting sqref="AD175:AD178">
    <cfRule type="iconSet" priority="251">
      <iconSet iconSet="4Arrows" showValue="0">
        <cfvo type="percent" val="0"/>
        <cfvo type="num" val="0.6"/>
        <cfvo type="num" val="0.8"/>
        <cfvo type="num" val="0.9"/>
      </iconSet>
    </cfRule>
    <cfRule type="cellIs" dxfId="1043" priority="252" operator="lessThan">
      <formula>0.6</formula>
    </cfRule>
    <cfRule type="cellIs" dxfId="1042" priority="253" operator="between">
      <formula>0.8</formula>
      <formula>0.899999999999999</formula>
    </cfRule>
    <cfRule type="cellIs" dxfId="1041" priority="254" operator="between">
      <formula>0.6</formula>
      <formula>0.8</formula>
    </cfRule>
    <cfRule type="cellIs" dxfId="1040" priority="255" operator="greaterThanOrEqual">
      <formula>0.9</formula>
    </cfRule>
  </conditionalFormatting>
  <conditionalFormatting sqref="Y175:Y178">
    <cfRule type="iconSet" priority="246">
      <iconSet iconSet="4Arrows" showValue="0">
        <cfvo type="percent" val="0"/>
        <cfvo type="num" val="0.6"/>
        <cfvo type="num" val="0.8"/>
        <cfvo type="num" val="0.9"/>
      </iconSet>
    </cfRule>
    <cfRule type="cellIs" dxfId="1039" priority="247" operator="lessThan">
      <formula>0.6</formula>
    </cfRule>
    <cfRule type="cellIs" dxfId="1038" priority="248" operator="between">
      <formula>0.8</formula>
      <formula>0.899999999999999</formula>
    </cfRule>
    <cfRule type="cellIs" dxfId="1037" priority="249" operator="between">
      <formula>0.6</formula>
      <formula>0.8</formula>
    </cfRule>
    <cfRule type="cellIs" dxfId="1036" priority="250" operator="greaterThanOrEqual">
      <formula>0.9</formula>
    </cfRule>
  </conditionalFormatting>
  <conditionalFormatting sqref="AH175:AH178">
    <cfRule type="iconSet" priority="256">
      <iconSet iconSet="4Arrows" showValue="0">
        <cfvo type="percent" val="0"/>
        <cfvo type="num" val="0.6"/>
        <cfvo type="num" val="0.8"/>
        <cfvo type="num" val="0.9"/>
      </iconSet>
    </cfRule>
    <cfRule type="cellIs" dxfId="1035" priority="257" operator="lessThan">
      <formula>0.6</formula>
    </cfRule>
    <cfRule type="cellIs" dxfId="1034" priority="258" operator="between">
      <formula>0.8</formula>
      <formula>0.899999999999999</formula>
    </cfRule>
    <cfRule type="cellIs" dxfId="1033" priority="259" operator="between">
      <formula>0.6</formula>
      <formula>0.8</formula>
    </cfRule>
    <cfRule type="cellIs" dxfId="1032" priority="260" operator="greaterThanOrEqual">
      <formula>0.9</formula>
    </cfRule>
  </conditionalFormatting>
  <conditionalFormatting sqref="AL175:AL178">
    <cfRule type="iconSet" priority="261">
      <iconSet iconSet="4Arrows" showValue="0">
        <cfvo type="percent" val="0"/>
        <cfvo type="num" val="0.6"/>
        <cfvo type="num" val="0.8"/>
        <cfvo type="num" val="0.9"/>
      </iconSet>
    </cfRule>
    <cfRule type="cellIs" dxfId="1031" priority="262" operator="lessThan">
      <formula>0.6</formula>
    </cfRule>
    <cfRule type="cellIs" dxfId="1030" priority="263" operator="between">
      <formula>0.8</formula>
      <formula>0.899999999999999</formula>
    </cfRule>
    <cfRule type="cellIs" dxfId="1029" priority="264" operator="between">
      <formula>0.6</formula>
      <formula>0.8</formula>
    </cfRule>
    <cfRule type="cellIs" dxfId="1028" priority="265" operator="greaterThanOrEqual">
      <formula>0.9</formula>
    </cfRule>
  </conditionalFormatting>
  <conditionalFormatting sqref="AP175:AP178">
    <cfRule type="iconSet" priority="266">
      <iconSet iconSet="4Arrows" showValue="0">
        <cfvo type="percent" val="0"/>
        <cfvo type="num" val="0.6"/>
        <cfvo type="num" val="0.8"/>
        <cfvo type="num" val="0.9"/>
      </iconSet>
    </cfRule>
    <cfRule type="cellIs" dxfId="1027" priority="267" operator="lessThan">
      <formula>0.6</formula>
    </cfRule>
    <cfRule type="cellIs" dxfId="1026" priority="268" operator="between">
      <formula>0.8</formula>
      <formula>0.899999999999999</formula>
    </cfRule>
    <cfRule type="cellIs" dxfId="1025" priority="269" operator="between">
      <formula>0.6</formula>
      <formula>0.8</formula>
    </cfRule>
    <cfRule type="cellIs" dxfId="1024" priority="270" operator="greaterThanOrEqual">
      <formula>0.9</formula>
    </cfRule>
  </conditionalFormatting>
  <conditionalFormatting sqref="AD165:AD170 AD146:AD158">
    <cfRule type="iconSet" priority="226">
      <iconSet iconSet="4Arrows" showValue="0">
        <cfvo type="percent" val="0"/>
        <cfvo type="num" val="0.6"/>
        <cfvo type="num" val="0.8"/>
        <cfvo type="num" val="0.9"/>
      </iconSet>
    </cfRule>
    <cfRule type="cellIs" dxfId="1023" priority="227" operator="lessThan">
      <formula>0.6</formula>
    </cfRule>
    <cfRule type="cellIs" dxfId="1022" priority="228" operator="between">
      <formula>0.8</formula>
      <formula>0.899999999999999</formula>
    </cfRule>
    <cfRule type="cellIs" dxfId="1021" priority="229" operator="between">
      <formula>0.6</formula>
      <formula>0.8</formula>
    </cfRule>
    <cfRule type="cellIs" dxfId="1020" priority="230" operator="greaterThanOrEqual">
      <formula>0.9</formula>
    </cfRule>
  </conditionalFormatting>
  <conditionalFormatting sqref="Y165:Y170 Y146:Y158">
    <cfRule type="iconSet" priority="221">
      <iconSet iconSet="4Arrows" showValue="0">
        <cfvo type="percent" val="0"/>
        <cfvo type="num" val="0.6"/>
        <cfvo type="num" val="0.8"/>
        <cfvo type="num" val="0.9"/>
      </iconSet>
    </cfRule>
    <cfRule type="cellIs" dxfId="1019" priority="222" operator="lessThan">
      <formula>0.6</formula>
    </cfRule>
    <cfRule type="cellIs" dxfId="1018" priority="223" operator="between">
      <formula>0.8</formula>
      <formula>0.899999999999999</formula>
    </cfRule>
    <cfRule type="cellIs" dxfId="1017" priority="224" operator="between">
      <formula>0.6</formula>
      <formula>0.8</formula>
    </cfRule>
    <cfRule type="cellIs" dxfId="1016" priority="225" operator="greaterThanOrEqual">
      <formula>0.9</formula>
    </cfRule>
  </conditionalFormatting>
  <conditionalFormatting sqref="AH165:AH170 AH146:AH158">
    <cfRule type="iconSet" priority="231">
      <iconSet iconSet="4Arrows" showValue="0">
        <cfvo type="percent" val="0"/>
        <cfvo type="num" val="0.6"/>
        <cfvo type="num" val="0.8"/>
        <cfvo type="num" val="0.9"/>
      </iconSet>
    </cfRule>
    <cfRule type="cellIs" dxfId="1015" priority="232" operator="lessThan">
      <formula>0.6</formula>
    </cfRule>
    <cfRule type="cellIs" dxfId="1014" priority="233" operator="between">
      <formula>0.8</formula>
      <formula>0.899999999999999</formula>
    </cfRule>
    <cfRule type="cellIs" dxfId="1013" priority="234" operator="between">
      <formula>0.6</formula>
      <formula>0.8</formula>
    </cfRule>
    <cfRule type="cellIs" dxfId="1012" priority="235" operator="greaterThanOrEqual">
      <formula>0.9</formula>
    </cfRule>
  </conditionalFormatting>
  <conditionalFormatting sqref="AL165:AL170 AL146:AL158">
    <cfRule type="iconSet" priority="236">
      <iconSet iconSet="4Arrows" showValue="0">
        <cfvo type="percent" val="0"/>
        <cfvo type="num" val="0.6"/>
        <cfvo type="num" val="0.8"/>
        <cfvo type="num" val="0.9"/>
      </iconSet>
    </cfRule>
    <cfRule type="cellIs" dxfId="1011" priority="237" operator="lessThan">
      <formula>0.6</formula>
    </cfRule>
    <cfRule type="cellIs" dxfId="1010" priority="238" operator="between">
      <formula>0.8</formula>
      <formula>0.899999999999999</formula>
    </cfRule>
    <cfRule type="cellIs" dxfId="1009" priority="239" operator="between">
      <formula>0.6</formula>
      <formula>0.8</formula>
    </cfRule>
    <cfRule type="cellIs" dxfId="1008" priority="240" operator="greaterThanOrEqual">
      <formula>0.9</formula>
    </cfRule>
  </conditionalFormatting>
  <conditionalFormatting sqref="AP165:AP170 AP146:AP158">
    <cfRule type="iconSet" priority="241">
      <iconSet iconSet="4Arrows" showValue="0">
        <cfvo type="percent" val="0"/>
        <cfvo type="num" val="0.6"/>
        <cfvo type="num" val="0.8"/>
        <cfvo type="num" val="0.9"/>
      </iconSet>
    </cfRule>
    <cfRule type="cellIs" dxfId="1007" priority="242" operator="lessThan">
      <formula>0.6</formula>
    </cfRule>
    <cfRule type="cellIs" dxfId="1006" priority="243" operator="between">
      <formula>0.8</formula>
      <formula>0.899999999999999</formula>
    </cfRule>
    <cfRule type="cellIs" dxfId="1005" priority="244" operator="between">
      <formula>0.6</formula>
      <formula>0.8</formula>
    </cfRule>
    <cfRule type="cellIs" dxfId="1004" priority="245" operator="greaterThanOrEqual">
      <formula>0.9</formula>
    </cfRule>
  </conditionalFormatting>
  <conditionalFormatting sqref="AD159">
    <cfRule type="iconSet" priority="201">
      <iconSet iconSet="4Arrows" showValue="0">
        <cfvo type="percent" val="0"/>
        <cfvo type="num" val="0.6"/>
        <cfvo type="num" val="0.8"/>
        <cfvo type="num" val="0.9"/>
      </iconSet>
    </cfRule>
    <cfRule type="cellIs" dxfId="1003" priority="202" operator="lessThan">
      <formula>0.6</formula>
    </cfRule>
    <cfRule type="cellIs" dxfId="1002" priority="203" operator="between">
      <formula>0.8</formula>
      <formula>0.899999999999999</formula>
    </cfRule>
    <cfRule type="cellIs" dxfId="1001" priority="204" operator="between">
      <formula>0.6</formula>
      <formula>0.8</formula>
    </cfRule>
    <cfRule type="cellIs" dxfId="1000" priority="205" operator="greaterThanOrEqual">
      <formula>0.9</formula>
    </cfRule>
  </conditionalFormatting>
  <conditionalFormatting sqref="Y159">
    <cfRule type="iconSet" priority="196">
      <iconSet iconSet="4Arrows" showValue="0">
        <cfvo type="percent" val="0"/>
        <cfvo type="num" val="0.6"/>
        <cfvo type="num" val="0.8"/>
        <cfvo type="num" val="0.9"/>
      </iconSet>
    </cfRule>
    <cfRule type="cellIs" dxfId="999" priority="197" operator="lessThan">
      <formula>0.6</formula>
    </cfRule>
    <cfRule type="cellIs" dxfId="998" priority="198" operator="between">
      <formula>0.8</formula>
      <formula>0.899999999999999</formula>
    </cfRule>
    <cfRule type="cellIs" dxfId="997" priority="199" operator="between">
      <formula>0.6</formula>
      <formula>0.8</formula>
    </cfRule>
    <cfRule type="cellIs" dxfId="996" priority="200" operator="greaterThanOrEqual">
      <formula>0.9</formula>
    </cfRule>
  </conditionalFormatting>
  <conditionalFormatting sqref="AH159">
    <cfRule type="iconSet" priority="206">
      <iconSet iconSet="4Arrows" showValue="0">
        <cfvo type="percent" val="0"/>
        <cfvo type="num" val="0.6"/>
        <cfvo type="num" val="0.8"/>
        <cfvo type="num" val="0.9"/>
      </iconSet>
    </cfRule>
    <cfRule type="cellIs" dxfId="995" priority="207" operator="lessThan">
      <formula>0.6</formula>
    </cfRule>
    <cfRule type="cellIs" dxfId="994" priority="208" operator="between">
      <formula>0.8</formula>
      <formula>0.899999999999999</formula>
    </cfRule>
    <cfRule type="cellIs" dxfId="993" priority="209" operator="between">
      <formula>0.6</formula>
      <formula>0.8</formula>
    </cfRule>
    <cfRule type="cellIs" dxfId="992" priority="210" operator="greaterThanOrEqual">
      <formula>0.9</formula>
    </cfRule>
  </conditionalFormatting>
  <conditionalFormatting sqref="AL159">
    <cfRule type="iconSet" priority="211">
      <iconSet iconSet="4Arrows" showValue="0">
        <cfvo type="percent" val="0"/>
        <cfvo type="num" val="0.6"/>
        <cfvo type="num" val="0.8"/>
        <cfvo type="num" val="0.9"/>
      </iconSet>
    </cfRule>
    <cfRule type="cellIs" dxfId="991" priority="212" operator="lessThan">
      <formula>0.6</formula>
    </cfRule>
    <cfRule type="cellIs" dxfId="990" priority="213" operator="between">
      <formula>0.8</formula>
      <formula>0.899999999999999</formula>
    </cfRule>
    <cfRule type="cellIs" dxfId="989" priority="214" operator="between">
      <formula>0.6</formula>
      <formula>0.8</formula>
    </cfRule>
    <cfRule type="cellIs" dxfId="988" priority="215" operator="greaterThanOrEqual">
      <formula>0.9</formula>
    </cfRule>
  </conditionalFormatting>
  <conditionalFormatting sqref="AP159">
    <cfRule type="iconSet" priority="216">
      <iconSet iconSet="4Arrows" showValue="0">
        <cfvo type="percent" val="0"/>
        <cfvo type="num" val="0.6"/>
        <cfvo type="num" val="0.8"/>
        <cfvo type="num" val="0.9"/>
      </iconSet>
    </cfRule>
    <cfRule type="cellIs" dxfId="987" priority="217" operator="lessThan">
      <formula>0.6</formula>
    </cfRule>
    <cfRule type="cellIs" dxfId="986" priority="218" operator="between">
      <formula>0.8</formula>
      <formula>0.899999999999999</formula>
    </cfRule>
    <cfRule type="cellIs" dxfId="985" priority="219" operator="between">
      <formula>0.6</formula>
      <formula>0.8</formula>
    </cfRule>
    <cfRule type="cellIs" dxfId="984" priority="220" operator="greaterThanOrEqual">
      <formula>0.9</formula>
    </cfRule>
  </conditionalFormatting>
  <conditionalFormatting sqref="AD160">
    <cfRule type="iconSet" priority="176">
      <iconSet iconSet="4Arrows" showValue="0">
        <cfvo type="percent" val="0"/>
        <cfvo type="num" val="0.6"/>
        <cfvo type="num" val="0.8"/>
        <cfvo type="num" val="0.9"/>
      </iconSet>
    </cfRule>
    <cfRule type="cellIs" dxfId="983" priority="177" operator="lessThan">
      <formula>0.6</formula>
    </cfRule>
    <cfRule type="cellIs" dxfId="982" priority="178" operator="between">
      <formula>0.8</formula>
      <formula>0.899999999999999</formula>
    </cfRule>
    <cfRule type="cellIs" dxfId="981" priority="179" operator="between">
      <formula>0.6</formula>
      <formula>0.8</formula>
    </cfRule>
    <cfRule type="cellIs" dxfId="980" priority="180" operator="greaterThanOrEqual">
      <formula>0.9</formula>
    </cfRule>
  </conditionalFormatting>
  <conditionalFormatting sqref="Y160">
    <cfRule type="iconSet" priority="171">
      <iconSet iconSet="4Arrows" showValue="0">
        <cfvo type="percent" val="0"/>
        <cfvo type="num" val="0.6"/>
        <cfvo type="num" val="0.8"/>
        <cfvo type="num" val="0.9"/>
      </iconSet>
    </cfRule>
    <cfRule type="cellIs" dxfId="979" priority="172" operator="lessThan">
      <formula>0.6</formula>
    </cfRule>
    <cfRule type="cellIs" dxfId="978" priority="173" operator="between">
      <formula>0.8</formula>
      <formula>0.899999999999999</formula>
    </cfRule>
    <cfRule type="cellIs" dxfId="977" priority="174" operator="between">
      <formula>0.6</formula>
      <formula>0.8</formula>
    </cfRule>
    <cfRule type="cellIs" dxfId="976" priority="175" operator="greaterThanOrEqual">
      <formula>0.9</formula>
    </cfRule>
  </conditionalFormatting>
  <conditionalFormatting sqref="AH160">
    <cfRule type="iconSet" priority="181">
      <iconSet iconSet="4Arrows" showValue="0">
        <cfvo type="percent" val="0"/>
        <cfvo type="num" val="0.6"/>
        <cfvo type="num" val="0.8"/>
        <cfvo type="num" val="0.9"/>
      </iconSet>
    </cfRule>
    <cfRule type="cellIs" dxfId="975" priority="182" operator="lessThan">
      <formula>0.6</formula>
    </cfRule>
    <cfRule type="cellIs" dxfId="974" priority="183" operator="between">
      <formula>0.8</formula>
      <formula>0.899999999999999</formula>
    </cfRule>
    <cfRule type="cellIs" dxfId="973" priority="184" operator="between">
      <formula>0.6</formula>
      <formula>0.8</formula>
    </cfRule>
    <cfRule type="cellIs" dxfId="972" priority="185" operator="greaterThanOrEqual">
      <formula>0.9</formula>
    </cfRule>
  </conditionalFormatting>
  <conditionalFormatting sqref="AL160">
    <cfRule type="iconSet" priority="186">
      <iconSet iconSet="4Arrows" showValue="0">
        <cfvo type="percent" val="0"/>
        <cfvo type="num" val="0.6"/>
        <cfvo type="num" val="0.8"/>
        <cfvo type="num" val="0.9"/>
      </iconSet>
    </cfRule>
    <cfRule type="cellIs" dxfId="971" priority="187" operator="lessThan">
      <formula>0.6</formula>
    </cfRule>
    <cfRule type="cellIs" dxfId="970" priority="188" operator="between">
      <formula>0.8</formula>
      <formula>0.899999999999999</formula>
    </cfRule>
    <cfRule type="cellIs" dxfId="969" priority="189" operator="between">
      <formula>0.6</formula>
      <formula>0.8</formula>
    </cfRule>
    <cfRule type="cellIs" dxfId="968" priority="190" operator="greaterThanOrEqual">
      <formula>0.9</formula>
    </cfRule>
  </conditionalFormatting>
  <conditionalFormatting sqref="AP160">
    <cfRule type="iconSet" priority="191">
      <iconSet iconSet="4Arrows" showValue="0">
        <cfvo type="percent" val="0"/>
        <cfvo type="num" val="0.6"/>
        <cfvo type="num" val="0.8"/>
        <cfvo type="num" val="0.9"/>
      </iconSet>
    </cfRule>
    <cfRule type="cellIs" dxfId="967" priority="192" operator="lessThan">
      <formula>0.6</formula>
    </cfRule>
    <cfRule type="cellIs" dxfId="966" priority="193" operator="between">
      <formula>0.8</formula>
      <formula>0.899999999999999</formula>
    </cfRule>
    <cfRule type="cellIs" dxfId="965" priority="194" operator="between">
      <formula>0.6</formula>
      <formula>0.8</formula>
    </cfRule>
    <cfRule type="cellIs" dxfId="964" priority="195" operator="greaterThanOrEqual">
      <formula>0.9</formula>
    </cfRule>
  </conditionalFormatting>
  <conditionalFormatting sqref="AD161">
    <cfRule type="iconSet" priority="151">
      <iconSet iconSet="4Arrows" showValue="0">
        <cfvo type="percent" val="0"/>
        <cfvo type="num" val="0.6"/>
        <cfvo type="num" val="0.8"/>
        <cfvo type="num" val="0.9"/>
      </iconSet>
    </cfRule>
    <cfRule type="cellIs" dxfId="963" priority="152" operator="lessThan">
      <formula>0.6</formula>
    </cfRule>
    <cfRule type="cellIs" dxfId="962" priority="153" operator="between">
      <formula>0.8</formula>
      <formula>0.899999999999999</formula>
    </cfRule>
    <cfRule type="cellIs" dxfId="961" priority="154" operator="between">
      <formula>0.6</formula>
      <formula>0.8</formula>
    </cfRule>
    <cfRule type="cellIs" dxfId="960" priority="155" operator="greaterThanOrEqual">
      <formula>0.9</formula>
    </cfRule>
  </conditionalFormatting>
  <conditionalFormatting sqref="Y161">
    <cfRule type="iconSet" priority="146">
      <iconSet iconSet="4Arrows" showValue="0">
        <cfvo type="percent" val="0"/>
        <cfvo type="num" val="0.6"/>
        <cfvo type="num" val="0.8"/>
        <cfvo type="num" val="0.9"/>
      </iconSet>
    </cfRule>
    <cfRule type="cellIs" dxfId="959" priority="147" operator="lessThan">
      <formula>0.6</formula>
    </cfRule>
    <cfRule type="cellIs" dxfId="958" priority="148" operator="between">
      <formula>0.8</formula>
      <formula>0.899999999999999</formula>
    </cfRule>
    <cfRule type="cellIs" dxfId="957" priority="149" operator="between">
      <formula>0.6</formula>
      <formula>0.8</formula>
    </cfRule>
    <cfRule type="cellIs" dxfId="956" priority="150" operator="greaterThanOrEqual">
      <formula>0.9</formula>
    </cfRule>
  </conditionalFormatting>
  <conditionalFormatting sqref="AH161">
    <cfRule type="iconSet" priority="156">
      <iconSet iconSet="4Arrows" showValue="0">
        <cfvo type="percent" val="0"/>
        <cfvo type="num" val="0.6"/>
        <cfvo type="num" val="0.8"/>
        <cfvo type="num" val="0.9"/>
      </iconSet>
    </cfRule>
    <cfRule type="cellIs" dxfId="955" priority="157" operator="lessThan">
      <formula>0.6</formula>
    </cfRule>
    <cfRule type="cellIs" dxfId="954" priority="158" operator="between">
      <formula>0.8</formula>
      <formula>0.899999999999999</formula>
    </cfRule>
    <cfRule type="cellIs" dxfId="953" priority="159" operator="between">
      <formula>0.6</formula>
      <formula>0.8</formula>
    </cfRule>
    <cfRule type="cellIs" dxfId="952" priority="160" operator="greaterThanOrEqual">
      <formula>0.9</formula>
    </cfRule>
  </conditionalFormatting>
  <conditionalFormatting sqref="AL161">
    <cfRule type="iconSet" priority="161">
      <iconSet iconSet="4Arrows" showValue="0">
        <cfvo type="percent" val="0"/>
        <cfvo type="num" val="0.6"/>
        <cfvo type="num" val="0.8"/>
        <cfvo type="num" val="0.9"/>
      </iconSet>
    </cfRule>
    <cfRule type="cellIs" dxfId="951" priority="162" operator="lessThan">
      <formula>0.6</formula>
    </cfRule>
    <cfRule type="cellIs" dxfId="950" priority="163" operator="between">
      <formula>0.8</formula>
      <formula>0.899999999999999</formula>
    </cfRule>
    <cfRule type="cellIs" dxfId="949" priority="164" operator="between">
      <formula>0.6</formula>
      <formula>0.8</formula>
    </cfRule>
    <cfRule type="cellIs" dxfId="948" priority="165" operator="greaterThanOrEqual">
      <formula>0.9</formula>
    </cfRule>
  </conditionalFormatting>
  <conditionalFormatting sqref="AP161">
    <cfRule type="iconSet" priority="166">
      <iconSet iconSet="4Arrows" showValue="0">
        <cfvo type="percent" val="0"/>
        <cfvo type="num" val="0.6"/>
        <cfvo type="num" val="0.8"/>
        <cfvo type="num" val="0.9"/>
      </iconSet>
    </cfRule>
    <cfRule type="cellIs" dxfId="947" priority="167" operator="lessThan">
      <formula>0.6</formula>
    </cfRule>
    <cfRule type="cellIs" dxfId="946" priority="168" operator="between">
      <formula>0.8</formula>
      <formula>0.899999999999999</formula>
    </cfRule>
    <cfRule type="cellIs" dxfId="945" priority="169" operator="between">
      <formula>0.6</formula>
      <formula>0.8</formula>
    </cfRule>
    <cfRule type="cellIs" dxfId="944" priority="170" operator="greaterThanOrEqual">
      <formula>0.9</formula>
    </cfRule>
  </conditionalFormatting>
  <conditionalFormatting sqref="AD162:AD164">
    <cfRule type="iconSet" priority="126">
      <iconSet iconSet="4Arrows" showValue="0">
        <cfvo type="percent" val="0"/>
        <cfvo type="num" val="0.6"/>
        <cfvo type="num" val="0.8"/>
        <cfvo type="num" val="0.9"/>
      </iconSet>
    </cfRule>
    <cfRule type="cellIs" dxfId="943" priority="127" operator="lessThan">
      <formula>0.6</formula>
    </cfRule>
    <cfRule type="cellIs" dxfId="942" priority="128" operator="between">
      <formula>0.8</formula>
      <formula>0.899999999999999</formula>
    </cfRule>
    <cfRule type="cellIs" dxfId="941" priority="129" operator="between">
      <formula>0.6</formula>
      <formula>0.8</formula>
    </cfRule>
    <cfRule type="cellIs" dxfId="940" priority="130" operator="greaterThanOrEqual">
      <formula>0.9</formula>
    </cfRule>
  </conditionalFormatting>
  <conditionalFormatting sqref="Y162:Y164">
    <cfRule type="iconSet" priority="121">
      <iconSet iconSet="4Arrows" showValue="0">
        <cfvo type="percent" val="0"/>
        <cfvo type="num" val="0.6"/>
        <cfvo type="num" val="0.8"/>
        <cfvo type="num" val="0.9"/>
      </iconSet>
    </cfRule>
    <cfRule type="cellIs" dxfId="939" priority="122" operator="lessThan">
      <formula>0.6</formula>
    </cfRule>
    <cfRule type="cellIs" dxfId="938" priority="123" operator="between">
      <formula>0.8</formula>
      <formula>0.899999999999999</formula>
    </cfRule>
    <cfRule type="cellIs" dxfId="937" priority="124" operator="between">
      <formula>0.6</formula>
      <formula>0.8</formula>
    </cfRule>
    <cfRule type="cellIs" dxfId="936" priority="125" operator="greaterThanOrEqual">
      <formula>0.9</formula>
    </cfRule>
  </conditionalFormatting>
  <conditionalFormatting sqref="AH162:AH164">
    <cfRule type="iconSet" priority="131">
      <iconSet iconSet="4Arrows" showValue="0">
        <cfvo type="percent" val="0"/>
        <cfvo type="num" val="0.6"/>
        <cfvo type="num" val="0.8"/>
        <cfvo type="num" val="0.9"/>
      </iconSet>
    </cfRule>
    <cfRule type="cellIs" dxfId="935" priority="132" operator="lessThan">
      <formula>0.6</formula>
    </cfRule>
    <cfRule type="cellIs" dxfId="934" priority="133" operator="between">
      <formula>0.8</formula>
      <formula>0.899999999999999</formula>
    </cfRule>
    <cfRule type="cellIs" dxfId="933" priority="134" operator="between">
      <formula>0.6</formula>
      <formula>0.8</formula>
    </cfRule>
    <cfRule type="cellIs" dxfId="932" priority="135" operator="greaterThanOrEqual">
      <formula>0.9</formula>
    </cfRule>
  </conditionalFormatting>
  <conditionalFormatting sqref="AL162:AL164">
    <cfRule type="iconSet" priority="136">
      <iconSet iconSet="4Arrows" showValue="0">
        <cfvo type="percent" val="0"/>
        <cfvo type="num" val="0.6"/>
        <cfvo type="num" val="0.8"/>
        <cfvo type="num" val="0.9"/>
      </iconSet>
    </cfRule>
    <cfRule type="cellIs" dxfId="931" priority="137" operator="lessThan">
      <formula>0.6</formula>
    </cfRule>
    <cfRule type="cellIs" dxfId="930" priority="138" operator="between">
      <formula>0.8</formula>
      <formula>0.899999999999999</formula>
    </cfRule>
    <cfRule type="cellIs" dxfId="929" priority="139" operator="between">
      <formula>0.6</formula>
      <formula>0.8</formula>
    </cfRule>
    <cfRule type="cellIs" dxfId="928" priority="140" operator="greaterThanOrEqual">
      <formula>0.9</formula>
    </cfRule>
  </conditionalFormatting>
  <conditionalFormatting sqref="AP162:AP164">
    <cfRule type="iconSet" priority="141">
      <iconSet iconSet="4Arrows" showValue="0">
        <cfvo type="percent" val="0"/>
        <cfvo type="num" val="0.6"/>
        <cfvo type="num" val="0.8"/>
        <cfvo type="num" val="0.9"/>
      </iconSet>
    </cfRule>
    <cfRule type="cellIs" dxfId="927" priority="142" operator="lessThan">
      <formula>0.6</formula>
    </cfRule>
    <cfRule type="cellIs" dxfId="926" priority="143" operator="between">
      <formula>0.8</formula>
      <formula>0.899999999999999</formula>
    </cfRule>
    <cfRule type="cellIs" dxfId="925" priority="144" operator="between">
      <formula>0.6</formula>
      <formula>0.8</formula>
    </cfRule>
    <cfRule type="cellIs" dxfId="924" priority="145" operator="greaterThanOrEqual">
      <formula>0.9</formula>
    </cfRule>
  </conditionalFormatting>
  <conditionalFormatting sqref="AD171:AD174">
    <cfRule type="iconSet" priority="101">
      <iconSet iconSet="4Arrows" showValue="0">
        <cfvo type="percent" val="0"/>
        <cfvo type="num" val="0.6"/>
        <cfvo type="num" val="0.8"/>
        <cfvo type="num" val="0.9"/>
      </iconSet>
    </cfRule>
    <cfRule type="cellIs" dxfId="923" priority="102" operator="lessThan">
      <formula>0.6</formula>
    </cfRule>
    <cfRule type="cellIs" dxfId="922" priority="103" operator="between">
      <formula>0.8</formula>
      <formula>0.899999999999999</formula>
    </cfRule>
    <cfRule type="cellIs" dxfId="921" priority="104" operator="between">
      <formula>0.6</formula>
      <formula>0.8</formula>
    </cfRule>
    <cfRule type="cellIs" dxfId="920" priority="105" operator="greaterThanOrEqual">
      <formula>0.9</formula>
    </cfRule>
  </conditionalFormatting>
  <conditionalFormatting sqref="Y171:Y174">
    <cfRule type="iconSet" priority="96">
      <iconSet iconSet="4Arrows" showValue="0">
        <cfvo type="percent" val="0"/>
        <cfvo type="num" val="0.6"/>
        <cfvo type="num" val="0.8"/>
        <cfvo type="num" val="0.9"/>
      </iconSet>
    </cfRule>
    <cfRule type="cellIs" dxfId="919" priority="97" operator="lessThan">
      <formula>0.6</formula>
    </cfRule>
    <cfRule type="cellIs" dxfId="918" priority="98" operator="between">
      <formula>0.8</formula>
      <formula>0.899999999999999</formula>
    </cfRule>
    <cfRule type="cellIs" dxfId="917" priority="99" operator="between">
      <formula>0.6</formula>
      <formula>0.8</formula>
    </cfRule>
    <cfRule type="cellIs" dxfId="916" priority="100" operator="greaterThanOrEqual">
      <formula>0.9</formula>
    </cfRule>
  </conditionalFormatting>
  <conditionalFormatting sqref="AH171:AH174">
    <cfRule type="iconSet" priority="106">
      <iconSet iconSet="4Arrows" showValue="0">
        <cfvo type="percent" val="0"/>
        <cfvo type="num" val="0.6"/>
        <cfvo type="num" val="0.8"/>
        <cfvo type="num" val="0.9"/>
      </iconSet>
    </cfRule>
    <cfRule type="cellIs" dxfId="915" priority="107" operator="lessThan">
      <formula>0.6</formula>
    </cfRule>
    <cfRule type="cellIs" dxfId="914" priority="108" operator="between">
      <formula>0.8</formula>
      <formula>0.899999999999999</formula>
    </cfRule>
    <cfRule type="cellIs" dxfId="913" priority="109" operator="between">
      <formula>0.6</formula>
      <formula>0.8</formula>
    </cfRule>
    <cfRule type="cellIs" dxfId="912" priority="110" operator="greaterThanOrEqual">
      <formula>0.9</formula>
    </cfRule>
  </conditionalFormatting>
  <conditionalFormatting sqref="AL171:AL174">
    <cfRule type="iconSet" priority="111">
      <iconSet iconSet="4Arrows" showValue="0">
        <cfvo type="percent" val="0"/>
        <cfvo type="num" val="0.6"/>
        <cfvo type="num" val="0.8"/>
        <cfvo type="num" val="0.9"/>
      </iconSet>
    </cfRule>
    <cfRule type="cellIs" dxfId="911" priority="112" operator="lessThan">
      <formula>0.6</formula>
    </cfRule>
    <cfRule type="cellIs" dxfId="910" priority="113" operator="between">
      <formula>0.8</formula>
      <formula>0.899999999999999</formula>
    </cfRule>
    <cfRule type="cellIs" dxfId="909" priority="114" operator="between">
      <formula>0.6</formula>
      <formula>0.8</formula>
    </cfRule>
    <cfRule type="cellIs" dxfId="908" priority="115" operator="greaterThanOrEqual">
      <formula>0.9</formula>
    </cfRule>
  </conditionalFormatting>
  <conditionalFormatting sqref="AP171:AP174">
    <cfRule type="iconSet" priority="116">
      <iconSet iconSet="4Arrows" showValue="0">
        <cfvo type="percent" val="0"/>
        <cfvo type="num" val="0.6"/>
        <cfvo type="num" val="0.8"/>
        <cfvo type="num" val="0.9"/>
      </iconSet>
    </cfRule>
    <cfRule type="cellIs" dxfId="907" priority="117" operator="lessThan">
      <formula>0.6</formula>
    </cfRule>
    <cfRule type="cellIs" dxfId="906" priority="118" operator="between">
      <formula>0.8</formula>
      <formula>0.899999999999999</formula>
    </cfRule>
    <cfRule type="cellIs" dxfId="905" priority="119" operator="between">
      <formula>0.6</formula>
      <formula>0.8</formula>
    </cfRule>
    <cfRule type="cellIs" dxfId="904" priority="120" operator="greaterThanOrEqual">
      <formula>0.9</formula>
    </cfRule>
  </conditionalFormatting>
  <conditionalFormatting sqref="AD179:AD180">
    <cfRule type="iconSet" priority="76">
      <iconSet iconSet="4Arrows" showValue="0">
        <cfvo type="percent" val="0"/>
        <cfvo type="num" val="0.6"/>
        <cfvo type="num" val="0.8"/>
        <cfvo type="num" val="0.9"/>
      </iconSet>
    </cfRule>
    <cfRule type="cellIs" dxfId="903" priority="77" operator="lessThan">
      <formula>0.6</formula>
    </cfRule>
    <cfRule type="cellIs" dxfId="902" priority="78" operator="between">
      <formula>0.8</formula>
      <formula>0.899999999999999</formula>
    </cfRule>
    <cfRule type="cellIs" dxfId="901" priority="79" operator="between">
      <formula>0.6</formula>
      <formula>0.8</formula>
    </cfRule>
    <cfRule type="cellIs" dxfId="900" priority="80" operator="greaterThanOrEqual">
      <formula>0.9</formula>
    </cfRule>
  </conditionalFormatting>
  <conditionalFormatting sqref="Y179:Y180">
    <cfRule type="iconSet" priority="71">
      <iconSet iconSet="4Arrows" showValue="0">
        <cfvo type="percent" val="0"/>
        <cfvo type="num" val="0.6"/>
        <cfvo type="num" val="0.8"/>
        <cfvo type="num" val="0.9"/>
      </iconSet>
    </cfRule>
    <cfRule type="cellIs" dxfId="899" priority="72" operator="lessThan">
      <formula>0.6</formula>
    </cfRule>
    <cfRule type="cellIs" dxfId="898" priority="73" operator="between">
      <formula>0.8</formula>
      <formula>0.899999999999999</formula>
    </cfRule>
    <cfRule type="cellIs" dxfId="897" priority="74" operator="between">
      <formula>0.6</formula>
      <formula>0.8</formula>
    </cfRule>
    <cfRule type="cellIs" dxfId="896" priority="75" operator="greaterThanOrEqual">
      <formula>0.9</formula>
    </cfRule>
  </conditionalFormatting>
  <conditionalFormatting sqref="AH179:AH180">
    <cfRule type="iconSet" priority="81">
      <iconSet iconSet="4Arrows" showValue="0">
        <cfvo type="percent" val="0"/>
        <cfvo type="num" val="0.6"/>
        <cfvo type="num" val="0.8"/>
        <cfvo type="num" val="0.9"/>
      </iconSet>
    </cfRule>
    <cfRule type="cellIs" dxfId="895" priority="82" operator="lessThan">
      <formula>0.6</formula>
    </cfRule>
    <cfRule type="cellIs" dxfId="894" priority="83" operator="between">
      <formula>0.8</formula>
      <formula>0.899999999999999</formula>
    </cfRule>
    <cfRule type="cellIs" dxfId="893" priority="84" operator="between">
      <formula>0.6</formula>
      <formula>0.8</formula>
    </cfRule>
    <cfRule type="cellIs" dxfId="892" priority="85" operator="greaterThanOrEqual">
      <formula>0.9</formula>
    </cfRule>
  </conditionalFormatting>
  <conditionalFormatting sqref="AL179:AL180">
    <cfRule type="iconSet" priority="86">
      <iconSet iconSet="4Arrows" showValue="0">
        <cfvo type="percent" val="0"/>
        <cfvo type="num" val="0.6"/>
        <cfvo type="num" val="0.8"/>
        <cfvo type="num" val="0.9"/>
      </iconSet>
    </cfRule>
    <cfRule type="cellIs" dxfId="891" priority="87" operator="lessThan">
      <formula>0.6</formula>
    </cfRule>
    <cfRule type="cellIs" dxfId="890" priority="88" operator="between">
      <formula>0.8</formula>
      <formula>0.899999999999999</formula>
    </cfRule>
    <cfRule type="cellIs" dxfId="889" priority="89" operator="between">
      <formula>0.6</formula>
      <formula>0.8</formula>
    </cfRule>
    <cfRule type="cellIs" dxfId="888" priority="90" operator="greaterThanOrEqual">
      <formula>0.9</formula>
    </cfRule>
  </conditionalFormatting>
  <conditionalFormatting sqref="AP179:AP180">
    <cfRule type="iconSet" priority="91">
      <iconSet iconSet="4Arrows" showValue="0">
        <cfvo type="percent" val="0"/>
        <cfvo type="num" val="0.6"/>
        <cfvo type="num" val="0.8"/>
        <cfvo type="num" val="0.9"/>
      </iconSet>
    </cfRule>
    <cfRule type="cellIs" dxfId="887" priority="92" operator="lessThan">
      <formula>0.6</formula>
    </cfRule>
    <cfRule type="cellIs" dxfId="886" priority="93" operator="between">
      <formula>0.8</formula>
      <formula>0.899999999999999</formula>
    </cfRule>
    <cfRule type="cellIs" dxfId="885" priority="94" operator="between">
      <formula>0.6</formula>
      <formula>0.8</formula>
    </cfRule>
    <cfRule type="cellIs" dxfId="884" priority="95" operator="greaterThanOrEqual">
      <formula>0.9</formula>
    </cfRule>
  </conditionalFormatting>
  <conditionalFormatting sqref="AD127:AD129 AD144">
    <cfRule type="iconSet" priority="16059">
      <iconSet iconSet="4Arrows" showValue="0">
        <cfvo type="percent" val="0"/>
        <cfvo type="num" val="0.6"/>
        <cfvo type="num" val="0.8"/>
        <cfvo type="num" val="0.9"/>
      </iconSet>
    </cfRule>
    <cfRule type="cellIs" dxfId="883" priority="16060" operator="lessThan">
      <formula>0.6</formula>
    </cfRule>
    <cfRule type="cellIs" dxfId="882" priority="16061" operator="between">
      <formula>0.8</formula>
      <formula>0.899999999999999</formula>
    </cfRule>
    <cfRule type="cellIs" dxfId="881" priority="16062" operator="between">
      <formula>0.6</formula>
      <formula>0.8</formula>
    </cfRule>
    <cfRule type="cellIs" dxfId="880" priority="16063" operator="greaterThanOrEqual">
      <formula>0.9</formula>
    </cfRule>
  </conditionalFormatting>
  <conditionalFormatting sqref="Y127:Y129 Y144">
    <cfRule type="iconSet" priority="16069">
      <iconSet iconSet="4Arrows" showValue="0">
        <cfvo type="percent" val="0"/>
        <cfvo type="num" val="0.6"/>
        <cfvo type="num" val="0.8"/>
        <cfvo type="num" val="0.9"/>
      </iconSet>
    </cfRule>
    <cfRule type="cellIs" dxfId="879" priority="16070" operator="lessThan">
      <formula>0.6</formula>
    </cfRule>
    <cfRule type="cellIs" dxfId="878" priority="16071" operator="between">
      <formula>0.8</formula>
      <formula>0.899999999999999</formula>
    </cfRule>
    <cfRule type="cellIs" dxfId="877" priority="16072" operator="between">
      <formula>0.6</formula>
      <formula>0.8</formula>
    </cfRule>
    <cfRule type="cellIs" dxfId="876" priority="16073" operator="greaterThanOrEqual">
      <formula>0.9</formula>
    </cfRule>
  </conditionalFormatting>
  <conditionalFormatting sqref="AH127:AH129 AH144">
    <cfRule type="iconSet" priority="16079">
      <iconSet iconSet="4Arrows" showValue="0">
        <cfvo type="percent" val="0"/>
        <cfvo type="num" val="0.6"/>
        <cfvo type="num" val="0.8"/>
        <cfvo type="num" val="0.9"/>
      </iconSet>
    </cfRule>
    <cfRule type="cellIs" dxfId="875" priority="16080" operator="lessThan">
      <formula>0.6</formula>
    </cfRule>
    <cfRule type="cellIs" dxfId="874" priority="16081" operator="between">
      <formula>0.8</formula>
      <formula>0.899999999999999</formula>
    </cfRule>
    <cfRule type="cellIs" dxfId="873" priority="16082" operator="between">
      <formula>0.6</formula>
      <formula>0.8</formula>
    </cfRule>
    <cfRule type="cellIs" dxfId="872" priority="16083" operator="greaterThanOrEqual">
      <formula>0.9</formula>
    </cfRule>
  </conditionalFormatting>
  <conditionalFormatting sqref="AL127:AL129 AL144">
    <cfRule type="iconSet" priority="16089">
      <iconSet iconSet="4Arrows" showValue="0">
        <cfvo type="percent" val="0"/>
        <cfvo type="num" val="0.6"/>
        <cfvo type="num" val="0.8"/>
        <cfvo type="num" val="0.9"/>
      </iconSet>
    </cfRule>
    <cfRule type="cellIs" dxfId="871" priority="16090" operator="lessThan">
      <formula>0.6</formula>
    </cfRule>
    <cfRule type="cellIs" dxfId="870" priority="16091" operator="between">
      <formula>0.8</formula>
      <formula>0.899999999999999</formula>
    </cfRule>
    <cfRule type="cellIs" dxfId="869" priority="16092" operator="between">
      <formula>0.6</formula>
      <formula>0.8</formula>
    </cfRule>
    <cfRule type="cellIs" dxfId="868" priority="16093" operator="greaterThanOrEqual">
      <formula>0.9</formula>
    </cfRule>
  </conditionalFormatting>
  <conditionalFormatting sqref="AP127:AP129 AP144">
    <cfRule type="iconSet" priority="16099">
      <iconSet iconSet="4Arrows" showValue="0">
        <cfvo type="percent" val="0"/>
        <cfvo type="num" val="0.6"/>
        <cfvo type="num" val="0.8"/>
        <cfvo type="num" val="0.9"/>
      </iconSet>
    </cfRule>
    <cfRule type="cellIs" dxfId="867" priority="16100" operator="lessThan">
      <formula>0.6</formula>
    </cfRule>
    <cfRule type="cellIs" dxfId="866" priority="16101" operator="between">
      <formula>0.8</formula>
      <formula>0.899999999999999</formula>
    </cfRule>
    <cfRule type="cellIs" dxfId="865" priority="16102" operator="between">
      <formula>0.6</formula>
      <formula>0.8</formula>
    </cfRule>
    <cfRule type="cellIs" dxfId="864" priority="16103" operator="greaterThanOrEqual">
      <formula>0.9</formula>
    </cfRule>
  </conditionalFormatting>
  <conditionalFormatting sqref="AD61">
    <cfRule type="iconSet" priority="51">
      <iconSet iconSet="4Arrows" showValue="0">
        <cfvo type="percent" val="0"/>
        <cfvo type="num" val="0.6"/>
        <cfvo type="num" val="0.8"/>
        <cfvo type="num" val="0.9"/>
      </iconSet>
    </cfRule>
    <cfRule type="cellIs" dxfId="863" priority="52" operator="lessThan">
      <formula>0.6</formula>
    </cfRule>
    <cfRule type="cellIs" dxfId="862" priority="53" operator="between">
      <formula>0.8</formula>
      <formula>0.899999999999999</formula>
    </cfRule>
    <cfRule type="cellIs" dxfId="861" priority="54" operator="between">
      <formula>0.6</formula>
      <formula>0.8</formula>
    </cfRule>
    <cfRule type="cellIs" dxfId="860" priority="55" operator="greaterThanOrEqual">
      <formula>0.9</formula>
    </cfRule>
  </conditionalFormatting>
  <conditionalFormatting sqref="Y61">
    <cfRule type="iconSet" priority="46">
      <iconSet iconSet="4Arrows" showValue="0">
        <cfvo type="percent" val="0"/>
        <cfvo type="num" val="0.6"/>
        <cfvo type="num" val="0.8"/>
        <cfvo type="num" val="0.9"/>
      </iconSet>
    </cfRule>
    <cfRule type="cellIs" dxfId="859" priority="47" operator="lessThan">
      <formula>0.6</formula>
    </cfRule>
    <cfRule type="cellIs" dxfId="858" priority="48" operator="between">
      <formula>0.8</formula>
      <formula>0.899999999999999</formula>
    </cfRule>
    <cfRule type="cellIs" dxfId="857" priority="49" operator="between">
      <formula>0.6</formula>
      <formula>0.8</formula>
    </cfRule>
    <cfRule type="cellIs" dxfId="856" priority="50" operator="greaterThanOrEqual">
      <formula>0.9</formula>
    </cfRule>
  </conditionalFormatting>
  <conditionalFormatting sqref="AH61">
    <cfRule type="iconSet" priority="56">
      <iconSet iconSet="4Arrows" showValue="0">
        <cfvo type="percent" val="0"/>
        <cfvo type="num" val="0.6"/>
        <cfvo type="num" val="0.8"/>
        <cfvo type="num" val="0.9"/>
      </iconSet>
    </cfRule>
    <cfRule type="cellIs" dxfId="855" priority="57" operator="lessThan">
      <formula>0.6</formula>
    </cfRule>
    <cfRule type="cellIs" dxfId="854" priority="58" operator="between">
      <formula>0.8</formula>
      <formula>0.899999999999999</formula>
    </cfRule>
    <cfRule type="cellIs" dxfId="853" priority="59" operator="between">
      <formula>0.6</formula>
      <formula>0.8</formula>
    </cfRule>
    <cfRule type="cellIs" dxfId="852" priority="60" operator="greaterThanOrEqual">
      <formula>0.9</formula>
    </cfRule>
  </conditionalFormatting>
  <conditionalFormatting sqref="AL61">
    <cfRule type="iconSet" priority="61">
      <iconSet iconSet="4Arrows" showValue="0">
        <cfvo type="percent" val="0"/>
        <cfvo type="num" val="0.6"/>
        <cfvo type="num" val="0.8"/>
        <cfvo type="num" val="0.9"/>
      </iconSet>
    </cfRule>
    <cfRule type="cellIs" dxfId="851" priority="62" operator="lessThan">
      <formula>0.6</formula>
    </cfRule>
    <cfRule type="cellIs" dxfId="850" priority="63" operator="between">
      <formula>0.8</formula>
      <formula>0.899999999999999</formula>
    </cfRule>
    <cfRule type="cellIs" dxfId="849" priority="64" operator="between">
      <formula>0.6</formula>
      <formula>0.8</formula>
    </cfRule>
    <cfRule type="cellIs" dxfId="848" priority="65" operator="greaterThanOrEqual">
      <formula>0.9</formula>
    </cfRule>
  </conditionalFormatting>
  <conditionalFormatting sqref="AP61">
    <cfRule type="iconSet" priority="66">
      <iconSet iconSet="4Arrows" showValue="0">
        <cfvo type="percent" val="0"/>
        <cfvo type="num" val="0.6"/>
        <cfvo type="num" val="0.8"/>
        <cfvo type="num" val="0.9"/>
      </iconSet>
    </cfRule>
    <cfRule type="cellIs" dxfId="847" priority="67" operator="lessThan">
      <formula>0.6</formula>
    </cfRule>
    <cfRule type="cellIs" dxfId="846" priority="68" operator="between">
      <formula>0.8</formula>
      <formula>0.899999999999999</formula>
    </cfRule>
    <cfRule type="cellIs" dxfId="845" priority="69" operator="between">
      <formula>0.6</formula>
      <formula>0.8</formula>
    </cfRule>
    <cfRule type="cellIs" dxfId="844" priority="70" operator="greaterThanOrEqual">
      <formula>0.9</formula>
    </cfRule>
  </conditionalFormatting>
  <conditionalFormatting sqref="AD49">
    <cfRule type="iconSet" priority="26">
      <iconSet iconSet="4Arrows" showValue="0">
        <cfvo type="percent" val="0"/>
        <cfvo type="num" val="0.6"/>
        <cfvo type="num" val="0.8"/>
        <cfvo type="num" val="0.9"/>
      </iconSet>
    </cfRule>
    <cfRule type="cellIs" dxfId="843" priority="27" operator="lessThan">
      <formula>0.6</formula>
    </cfRule>
    <cfRule type="cellIs" dxfId="842" priority="28" operator="between">
      <formula>0.8</formula>
      <formula>0.899999999999999</formula>
    </cfRule>
    <cfRule type="cellIs" dxfId="841" priority="29" operator="between">
      <formula>0.6</formula>
      <formula>0.8</formula>
    </cfRule>
    <cfRule type="cellIs" dxfId="840" priority="30" operator="greaterThanOrEqual">
      <formula>0.9</formula>
    </cfRule>
  </conditionalFormatting>
  <conditionalFormatting sqref="AL49">
    <cfRule type="iconSet" priority="36">
      <iconSet iconSet="4Arrows" showValue="0">
        <cfvo type="percent" val="0"/>
        <cfvo type="num" val="0.6"/>
        <cfvo type="num" val="0.8"/>
        <cfvo type="num" val="0.9"/>
      </iconSet>
    </cfRule>
    <cfRule type="cellIs" dxfId="839" priority="37" operator="lessThan">
      <formula>0.6</formula>
    </cfRule>
    <cfRule type="cellIs" dxfId="838" priority="38" operator="between">
      <formula>0.8</formula>
      <formula>0.899999999999999</formula>
    </cfRule>
    <cfRule type="cellIs" dxfId="837" priority="39" operator="between">
      <formula>0.6</formula>
      <formula>0.8</formula>
    </cfRule>
    <cfRule type="cellIs" dxfId="836" priority="40" operator="greaterThanOrEqual">
      <formula>0.9</formula>
    </cfRule>
  </conditionalFormatting>
  <conditionalFormatting sqref="AP49">
    <cfRule type="iconSet" priority="41">
      <iconSet iconSet="4Arrows" showValue="0">
        <cfvo type="percent" val="0"/>
        <cfvo type="num" val="0.6"/>
        <cfvo type="num" val="0.8"/>
        <cfvo type="num" val="0.9"/>
      </iconSet>
    </cfRule>
    <cfRule type="cellIs" dxfId="835" priority="42" operator="lessThan">
      <formula>0.6</formula>
    </cfRule>
    <cfRule type="cellIs" dxfId="834" priority="43" operator="between">
      <formula>0.8</formula>
      <formula>0.899999999999999</formula>
    </cfRule>
    <cfRule type="cellIs" dxfId="833" priority="44" operator="between">
      <formula>0.6</formula>
      <formula>0.8</formula>
    </cfRule>
    <cfRule type="cellIs" dxfId="832" priority="45" operator="greaterThanOrEqual">
      <formula>0.9</formula>
    </cfRule>
  </conditionalFormatting>
  <conditionalFormatting sqref="Y50:Y51">
    <cfRule type="iconSet" priority="16804">
      <iconSet iconSet="4Arrows" showValue="0">
        <cfvo type="percent" val="0"/>
        <cfvo type="num" val="0.6"/>
        <cfvo type="num" val="0.8"/>
        <cfvo type="num" val="0.9"/>
      </iconSet>
    </cfRule>
    <cfRule type="cellIs" dxfId="831" priority="16805" operator="lessThan">
      <formula>0.6</formula>
    </cfRule>
    <cfRule type="cellIs" dxfId="830" priority="16806" operator="between">
      <formula>0.8</formula>
      <formula>0.899999999999999</formula>
    </cfRule>
    <cfRule type="cellIs" dxfId="829" priority="16807" operator="between">
      <formula>0.6</formula>
      <formula>0.8</formula>
    </cfRule>
    <cfRule type="cellIs" dxfId="828" priority="16808" operator="greaterThanOrEqual">
      <formula>0.9</formula>
    </cfRule>
  </conditionalFormatting>
  <conditionalFormatting sqref="AD48 AD50:AD52">
    <cfRule type="iconSet" priority="16814">
      <iconSet iconSet="4Arrows" showValue="0">
        <cfvo type="percent" val="0"/>
        <cfvo type="num" val="0.6"/>
        <cfvo type="num" val="0.8"/>
        <cfvo type="num" val="0.9"/>
      </iconSet>
    </cfRule>
    <cfRule type="cellIs" dxfId="827" priority="16815" operator="lessThan">
      <formula>0.6</formula>
    </cfRule>
    <cfRule type="cellIs" dxfId="826" priority="16816" operator="between">
      <formula>0.8</formula>
      <formula>0.899999999999999</formula>
    </cfRule>
    <cfRule type="cellIs" dxfId="825" priority="16817" operator="between">
      <formula>0.6</formula>
      <formula>0.8</formula>
    </cfRule>
    <cfRule type="cellIs" dxfId="824" priority="16818" operator="greaterThanOrEqual">
      <formula>0.9</formula>
    </cfRule>
  </conditionalFormatting>
  <conditionalFormatting sqref="AH48 AH52">
    <cfRule type="iconSet" priority="16829">
      <iconSet iconSet="4Arrows" showValue="0">
        <cfvo type="percent" val="0"/>
        <cfvo type="num" val="0.6"/>
        <cfvo type="num" val="0.8"/>
        <cfvo type="num" val="0.9"/>
      </iconSet>
    </cfRule>
    <cfRule type="cellIs" dxfId="823" priority="16830" operator="lessThan">
      <formula>0.6</formula>
    </cfRule>
    <cfRule type="cellIs" dxfId="822" priority="16831" operator="between">
      <formula>0.8</formula>
      <formula>0.899999999999999</formula>
    </cfRule>
    <cfRule type="cellIs" dxfId="821" priority="16832" operator="between">
      <formula>0.6</formula>
      <formula>0.8</formula>
    </cfRule>
    <cfRule type="cellIs" dxfId="820" priority="16833" operator="greaterThanOrEqual">
      <formula>0.9</formula>
    </cfRule>
  </conditionalFormatting>
  <conditionalFormatting sqref="AL48 AL50:AL52">
    <cfRule type="iconSet" priority="16844">
      <iconSet iconSet="4Arrows" showValue="0">
        <cfvo type="percent" val="0"/>
        <cfvo type="num" val="0.6"/>
        <cfvo type="num" val="0.8"/>
        <cfvo type="num" val="0.9"/>
      </iconSet>
    </cfRule>
    <cfRule type="cellIs" dxfId="819" priority="16845" operator="lessThan">
      <formula>0.6</formula>
    </cfRule>
    <cfRule type="cellIs" dxfId="818" priority="16846" operator="between">
      <formula>0.8</formula>
      <formula>0.899999999999999</formula>
    </cfRule>
    <cfRule type="cellIs" dxfId="817" priority="16847" operator="between">
      <formula>0.6</formula>
      <formula>0.8</formula>
    </cfRule>
    <cfRule type="cellIs" dxfId="816" priority="16848" operator="greaterThanOrEqual">
      <formula>0.9</formula>
    </cfRule>
  </conditionalFormatting>
  <conditionalFormatting sqref="AP48 AP50:AP52">
    <cfRule type="iconSet" priority="16859">
      <iconSet iconSet="4Arrows" showValue="0">
        <cfvo type="percent" val="0"/>
        <cfvo type="num" val="0.6"/>
        <cfvo type="num" val="0.8"/>
        <cfvo type="num" val="0.9"/>
      </iconSet>
    </cfRule>
    <cfRule type="cellIs" dxfId="815" priority="16860" operator="lessThan">
      <formula>0.6</formula>
    </cfRule>
    <cfRule type="cellIs" dxfId="814" priority="16861" operator="between">
      <formula>0.8</formula>
      <formula>0.899999999999999</formula>
    </cfRule>
    <cfRule type="cellIs" dxfId="813" priority="16862" operator="between">
      <formula>0.6</formula>
      <formula>0.8</formula>
    </cfRule>
    <cfRule type="cellIs" dxfId="812" priority="16863" operator="greaterThanOrEqual">
      <formula>0.9</formula>
    </cfRule>
  </conditionalFormatting>
  <conditionalFormatting sqref="AH49">
    <cfRule type="iconSet" priority="16">
      <iconSet iconSet="4Arrows" showValue="0">
        <cfvo type="percent" val="0"/>
        <cfvo type="num" val="0.6"/>
        <cfvo type="num" val="0.8"/>
        <cfvo type="num" val="0.9"/>
      </iconSet>
    </cfRule>
    <cfRule type="cellIs" dxfId="811" priority="17" operator="lessThan">
      <formula>0.6</formula>
    </cfRule>
    <cfRule type="cellIs" dxfId="810" priority="18" operator="between">
      <formula>0.8</formula>
      <formula>0.899999999999999</formula>
    </cfRule>
    <cfRule type="cellIs" dxfId="809" priority="19" operator="between">
      <formula>0.6</formula>
      <formula>0.8</formula>
    </cfRule>
    <cfRule type="cellIs" dxfId="808" priority="20" operator="greaterThanOrEqual">
      <formula>0.9</formula>
    </cfRule>
  </conditionalFormatting>
  <conditionalFormatting sqref="Y49">
    <cfRule type="iconSet" priority="11">
      <iconSet iconSet="4Arrows" showValue="0">
        <cfvo type="percent" val="0"/>
        <cfvo type="num" val="0.6"/>
        <cfvo type="num" val="0.8"/>
        <cfvo type="num" val="0.9"/>
      </iconSet>
    </cfRule>
    <cfRule type="cellIs" dxfId="807" priority="12" operator="lessThan">
      <formula>0.6</formula>
    </cfRule>
    <cfRule type="cellIs" dxfId="806" priority="13" operator="between">
      <formula>0.8</formula>
      <formula>0.899999999999999</formula>
    </cfRule>
    <cfRule type="cellIs" dxfId="805" priority="14" operator="between">
      <formula>0.6</formula>
      <formula>0.8</formula>
    </cfRule>
    <cfRule type="cellIs" dxfId="804" priority="15" operator="greaterThanOrEqual">
      <formula>0.9</formula>
    </cfRule>
  </conditionalFormatting>
  <conditionalFormatting sqref="AH50">
    <cfRule type="iconSet" priority="6">
      <iconSet iconSet="4Arrows" showValue="0">
        <cfvo type="percent" val="0"/>
        <cfvo type="num" val="0.6"/>
        <cfvo type="num" val="0.8"/>
        <cfvo type="num" val="0.9"/>
      </iconSet>
    </cfRule>
    <cfRule type="cellIs" dxfId="803" priority="7" operator="lessThan">
      <formula>0.6</formula>
    </cfRule>
    <cfRule type="cellIs" dxfId="802" priority="8" operator="between">
      <formula>0.8</formula>
      <formula>0.899999999999999</formula>
    </cfRule>
    <cfRule type="cellIs" dxfId="801" priority="9" operator="between">
      <formula>0.6</formula>
      <formula>0.8</formula>
    </cfRule>
    <cfRule type="cellIs" dxfId="800" priority="10" operator="greaterThanOrEqual">
      <formula>0.9</formula>
    </cfRule>
  </conditionalFormatting>
  <conditionalFormatting sqref="AH51">
    <cfRule type="iconSet" priority="1">
      <iconSet iconSet="4Arrows" showValue="0">
        <cfvo type="percent" val="0"/>
        <cfvo type="num" val="0.6"/>
        <cfvo type="num" val="0.8"/>
        <cfvo type="num" val="0.9"/>
      </iconSet>
    </cfRule>
    <cfRule type="cellIs" dxfId="799" priority="2" operator="lessThan">
      <formula>0.6</formula>
    </cfRule>
    <cfRule type="cellIs" dxfId="798" priority="3" operator="between">
      <formula>0.8</formula>
      <formula>0.899999999999999</formula>
    </cfRule>
    <cfRule type="cellIs" dxfId="797" priority="4" operator="between">
      <formula>0.6</formula>
      <formula>0.8</formula>
    </cfRule>
    <cfRule type="cellIs" dxfId="796" priority="5" operator="greaterThanOrEqual">
      <formula>0.9</formula>
    </cfRule>
  </conditionalFormatting>
  <conditionalFormatting sqref="Y181:Y195">
    <cfRule type="iconSet" priority="17824">
      <iconSet iconSet="4Arrows" showValue="0">
        <cfvo type="percent" val="0"/>
        <cfvo type="num" val="0.6"/>
        <cfvo type="num" val="0.8"/>
        <cfvo type="num" val="0.9"/>
      </iconSet>
    </cfRule>
    <cfRule type="cellIs" dxfId="795" priority="17825" operator="lessThan">
      <formula>0.6</formula>
    </cfRule>
    <cfRule type="cellIs" dxfId="794" priority="17826" operator="between">
      <formula>0.8</formula>
      <formula>0.899999999999999</formula>
    </cfRule>
    <cfRule type="cellIs" dxfId="793" priority="17827" operator="between">
      <formula>0.6</formula>
      <formula>0.8</formula>
    </cfRule>
    <cfRule type="cellIs" dxfId="792" priority="17828" operator="greaterThanOrEqual">
      <formula>0.9</formula>
    </cfRule>
  </conditionalFormatting>
  <conditionalFormatting sqref="AD181:AD211">
    <cfRule type="iconSet" priority="17834">
      <iconSet iconSet="4Arrows" showValue="0">
        <cfvo type="percent" val="0"/>
        <cfvo type="num" val="0.6"/>
        <cfvo type="num" val="0.8"/>
        <cfvo type="num" val="0.9"/>
      </iconSet>
    </cfRule>
    <cfRule type="cellIs" dxfId="791" priority="17835" operator="lessThan">
      <formula>0.6</formula>
    </cfRule>
    <cfRule type="cellIs" dxfId="790" priority="17836" operator="between">
      <formula>0.8</formula>
      <formula>0.899999999999999</formula>
    </cfRule>
    <cfRule type="cellIs" dxfId="789" priority="17837" operator="between">
      <formula>0.6</formula>
      <formula>0.8</formula>
    </cfRule>
    <cfRule type="cellIs" dxfId="788" priority="17838" operator="greaterThanOrEqual">
      <formula>0.9</formula>
    </cfRule>
  </conditionalFormatting>
  <conditionalFormatting sqref="AH181:AH211">
    <cfRule type="iconSet" priority="17844">
      <iconSet iconSet="4Arrows" showValue="0">
        <cfvo type="percent" val="0"/>
        <cfvo type="num" val="0.6"/>
        <cfvo type="num" val="0.8"/>
        <cfvo type="num" val="0.9"/>
      </iconSet>
    </cfRule>
    <cfRule type="cellIs" dxfId="787" priority="17845" operator="lessThan">
      <formula>0.6</formula>
    </cfRule>
    <cfRule type="cellIs" dxfId="786" priority="17846" operator="between">
      <formula>0.8</formula>
      <formula>0.899999999999999</formula>
    </cfRule>
    <cfRule type="cellIs" dxfId="785" priority="17847" operator="between">
      <formula>0.6</formula>
      <formula>0.8</formula>
    </cfRule>
    <cfRule type="cellIs" dxfId="784" priority="17848" operator="greaterThanOrEqual">
      <formula>0.9</formula>
    </cfRule>
  </conditionalFormatting>
  <conditionalFormatting sqref="AL181:AL211">
    <cfRule type="iconSet" priority="17854">
      <iconSet iconSet="4Arrows" showValue="0">
        <cfvo type="percent" val="0"/>
        <cfvo type="num" val="0.6"/>
        <cfvo type="num" val="0.8"/>
        <cfvo type="num" val="0.9"/>
      </iconSet>
    </cfRule>
    <cfRule type="cellIs" dxfId="783" priority="17855" operator="lessThan">
      <formula>0.6</formula>
    </cfRule>
    <cfRule type="cellIs" dxfId="782" priority="17856" operator="between">
      <formula>0.8</formula>
      <formula>0.899999999999999</formula>
    </cfRule>
    <cfRule type="cellIs" dxfId="781" priority="17857" operator="between">
      <formula>0.6</formula>
      <formula>0.8</formula>
    </cfRule>
    <cfRule type="cellIs" dxfId="780" priority="17858" operator="greaterThanOrEqual">
      <formula>0.9</formula>
    </cfRule>
  </conditionalFormatting>
  <conditionalFormatting sqref="AP181:AP211">
    <cfRule type="iconSet" priority="17864">
      <iconSet iconSet="4Arrows" showValue="0">
        <cfvo type="percent" val="0"/>
        <cfvo type="num" val="0.6"/>
        <cfvo type="num" val="0.8"/>
        <cfvo type="num" val="0.9"/>
      </iconSet>
    </cfRule>
    <cfRule type="cellIs" dxfId="779" priority="17865" operator="lessThan">
      <formula>0.6</formula>
    </cfRule>
    <cfRule type="cellIs" dxfId="778" priority="17866" operator="between">
      <formula>0.8</formula>
      <formula>0.899999999999999</formula>
    </cfRule>
    <cfRule type="cellIs" dxfId="777" priority="17867" operator="between">
      <formula>0.6</formula>
      <formula>0.8</formula>
    </cfRule>
    <cfRule type="cellIs" dxfId="776" priority="17868" operator="greaterThanOrEqual">
      <formula>0.9</formula>
    </cfRule>
  </conditionalFormatting>
  <pageMargins left="0.7" right="0.7" top="0.75" bottom="0.75" header="0.3" footer="0.3"/>
  <pageSetup paperSize="9" orientation="portrait" r:id="rId1"/>
  <drawing r:id="rId2"/>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FC36D-9462-41BE-8B33-4110CB593D4C}">
  <sheetPr filterMode="1">
    <tabColor rgb="FF00FF00"/>
  </sheetPr>
  <dimension ref="A1:WWD144"/>
  <sheetViews>
    <sheetView zoomScale="17" zoomScaleNormal="17" workbookViewId="0">
      <selection activeCell="B2" sqref="B2"/>
    </sheetView>
  </sheetViews>
  <sheetFormatPr baseColWidth="10" defaultRowHeight="12.75"/>
  <cols>
    <col min="1" max="1" width="69.85546875" style="46" customWidth="1"/>
    <col min="2" max="2" width="60.28515625" style="46" customWidth="1"/>
    <col min="3" max="3" width="69.7109375" style="46" customWidth="1"/>
    <col min="4" max="4" width="80.28515625" style="46" customWidth="1"/>
    <col min="5" max="5" width="88.7109375" style="46" customWidth="1"/>
    <col min="6" max="8" width="63.28515625" style="46" customWidth="1"/>
    <col min="9" max="9" width="93.7109375" style="46" customWidth="1"/>
    <col min="10" max="10" width="116" style="46" customWidth="1"/>
    <col min="11" max="11" width="59.7109375" style="46" customWidth="1"/>
    <col min="12" max="12" width="48.85546875" style="46" customWidth="1"/>
    <col min="13" max="13" width="59.85546875" style="46" customWidth="1"/>
    <col min="14" max="14" width="77.140625" style="46" customWidth="1"/>
    <col min="15" max="15" width="102.7109375" style="46" customWidth="1"/>
    <col min="16" max="16" width="50.7109375" style="46" customWidth="1"/>
    <col min="17" max="18" width="28.42578125" style="46" customWidth="1"/>
    <col min="19" max="19" width="28.42578125" style="122" customWidth="1"/>
    <col min="20" max="20" width="36.7109375" style="46" customWidth="1"/>
    <col min="21" max="21" width="47.42578125" style="46" customWidth="1"/>
    <col min="22" max="22" width="34.85546875" style="45" customWidth="1"/>
    <col min="23" max="23" width="34.85546875" style="46" customWidth="1"/>
    <col min="24" max="24" width="37.28515625" style="46" customWidth="1"/>
    <col min="25" max="25" width="31.5703125" style="46" customWidth="1"/>
    <col min="26" max="26" width="33.140625" style="46" customWidth="1"/>
    <col min="27" max="27" width="28.42578125" style="46" customWidth="1"/>
    <col min="28" max="28" width="34" style="46" customWidth="1"/>
    <col min="29" max="29" width="31.5703125" style="46" customWidth="1"/>
    <col min="30" max="30" width="34" style="46" customWidth="1"/>
    <col min="31" max="31" width="28.42578125" style="46" customWidth="1"/>
    <col min="32" max="32" width="36.5703125" style="46" customWidth="1"/>
    <col min="33" max="33" width="31.5703125" style="46" customWidth="1"/>
    <col min="34" max="35" width="28.42578125" style="46" customWidth="1"/>
    <col min="36" max="36" width="34.7109375" style="46" customWidth="1"/>
    <col min="37" max="40" width="28.42578125" style="46" customWidth="1"/>
    <col min="41" max="41" width="33.28515625" style="46" customWidth="1"/>
    <col min="42" max="44" width="28.42578125" style="46" customWidth="1"/>
    <col min="45" max="45" width="35.42578125" style="46" customWidth="1"/>
    <col min="46" max="48" width="28.42578125" style="46" customWidth="1"/>
    <col min="49" max="49" width="35.42578125" style="46" customWidth="1"/>
    <col min="50" max="50" width="30.85546875" style="46" customWidth="1"/>
    <col min="51" max="52" width="28.42578125" style="46" customWidth="1"/>
    <col min="53" max="53" width="34" style="46" customWidth="1"/>
    <col min="54" max="217" width="11.42578125" style="46"/>
    <col min="218" max="219" width="21.28515625" style="46" customWidth="1"/>
    <col min="220" max="220" width="37.140625" style="46" customWidth="1"/>
    <col min="221" max="221" width="49.28515625" style="46" customWidth="1"/>
    <col min="222" max="222" width="18.5703125" style="46" customWidth="1"/>
    <col min="223" max="223" width="62.28515625" style="46" customWidth="1"/>
    <col min="224" max="224" width="21.7109375" style="46" customWidth="1"/>
    <col min="225" max="225" width="18.42578125" style="46" customWidth="1"/>
    <col min="226" max="226" width="63" style="46" customWidth="1"/>
    <col min="227" max="227" width="22.28515625" style="46" customWidth="1"/>
    <col min="228" max="228" width="21" style="46" customWidth="1"/>
    <col min="229" max="232" width="15.85546875" style="46" customWidth="1"/>
    <col min="233" max="233" width="26.140625" style="46" customWidth="1"/>
    <col min="234" max="245" width="10.7109375" style="46" customWidth="1"/>
    <col min="246" max="253" width="0" style="46" hidden="1" customWidth="1"/>
    <col min="254" max="255" width="15.42578125" style="46" customWidth="1"/>
    <col min="256" max="256" width="18.7109375" style="46" customWidth="1"/>
    <col min="257" max="257" width="18.42578125" style="46" customWidth="1"/>
    <col min="258" max="259" width="15.42578125" style="46" customWidth="1"/>
    <col min="260" max="260" width="18.140625" style="46" customWidth="1"/>
    <col min="261" max="261" width="20.42578125" style="46" customWidth="1"/>
    <col min="262" max="262" width="18.140625" style="46" customWidth="1"/>
    <col min="263" max="263" width="15.42578125" style="46" customWidth="1"/>
    <col min="264" max="264" width="20" style="46" customWidth="1"/>
    <col min="265" max="265" width="18.140625" style="46" customWidth="1"/>
    <col min="266" max="266" width="15.42578125" style="46" customWidth="1"/>
    <col min="267" max="267" width="18.7109375" style="46" customWidth="1"/>
    <col min="268" max="268" width="15.42578125" style="46" customWidth="1"/>
    <col min="269" max="269" width="17.140625" style="46" customWidth="1"/>
    <col min="270" max="270" width="19.28515625" style="46" customWidth="1"/>
    <col min="271" max="271" width="17.5703125" style="46" customWidth="1"/>
    <col min="272" max="272" width="20.7109375" style="46" customWidth="1"/>
    <col min="273" max="273" width="21.42578125" style="46" customWidth="1"/>
    <col min="274" max="274" width="21" style="46" customWidth="1"/>
    <col min="275" max="275" width="16" style="46" customWidth="1"/>
    <col min="276" max="276" width="14.5703125" style="46" customWidth="1"/>
    <col min="277" max="277" width="74.5703125" style="46" customWidth="1"/>
    <col min="278" max="278" width="101.42578125" style="46" customWidth="1"/>
    <col min="279" max="473" width="11.42578125" style="46"/>
    <col min="474" max="475" width="21.28515625" style="46" customWidth="1"/>
    <col min="476" max="476" width="37.140625" style="46" customWidth="1"/>
    <col min="477" max="477" width="49.28515625" style="46" customWidth="1"/>
    <col min="478" max="478" width="18.5703125" style="46" customWidth="1"/>
    <col min="479" max="479" width="62.28515625" style="46" customWidth="1"/>
    <col min="480" max="480" width="21.7109375" style="46" customWidth="1"/>
    <col min="481" max="481" width="18.42578125" style="46" customWidth="1"/>
    <col min="482" max="482" width="63" style="46" customWidth="1"/>
    <col min="483" max="483" width="22.28515625" style="46" customWidth="1"/>
    <col min="484" max="484" width="21" style="46" customWidth="1"/>
    <col min="485" max="488" width="15.85546875" style="46" customWidth="1"/>
    <col min="489" max="489" width="26.140625" style="46" customWidth="1"/>
    <col min="490" max="501" width="10.7109375" style="46" customWidth="1"/>
    <col min="502" max="509" width="0" style="46" hidden="1" customWidth="1"/>
    <col min="510" max="511" width="15.42578125" style="46" customWidth="1"/>
    <col min="512" max="512" width="18.7109375" style="46" customWidth="1"/>
    <col min="513" max="513" width="18.42578125" style="46" customWidth="1"/>
    <col min="514" max="515" width="15.42578125" style="46" customWidth="1"/>
    <col min="516" max="516" width="18.140625" style="46" customWidth="1"/>
    <col min="517" max="517" width="20.42578125" style="46" customWidth="1"/>
    <col min="518" max="518" width="18.140625" style="46" customWidth="1"/>
    <col min="519" max="519" width="15.42578125" style="46" customWidth="1"/>
    <col min="520" max="520" width="20" style="46" customWidth="1"/>
    <col min="521" max="521" width="18.140625" style="46" customWidth="1"/>
    <col min="522" max="522" width="15.42578125" style="46" customWidth="1"/>
    <col min="523" max="523" width="18.7109375" style="46" customWidth="1"/>
    <col min="524" max="524" width="15.42578125" style="46" customWidth="1"/>
    <col min="525" max="525" width="17.140625" style="46" customWidth="1"/>
    <col min="526" max="526" width="19.28515625" style="46" customWidth="1"/>
    <col min="527" max="527" width="17.5703125" style="46" customWidth="1"/>
    <col min="528" max="528" width="20.7109375" style="46" customWidth="1"/>
    <col min="529" max="529" width="21.42578125" style="46" customWidth="1"/>
    <col min="530" max="530" width="21" style="46" customWidth="1"/>
    <col min="531" max="531" width="16" style="46" customWidth="1"/>
    <col min="532" max="532" width="14.5703125" style="46" customWidth="1"/>
    <col min="533" max="533" width="74.5703125" style="46" customWidth="1"/>
    <col min="534" max="534" width="101.42578125" style="46" customWidth="1"/>
    <col min="535" max="729" width="11.42578125" style="46"/>
    <col min="730" max="731" width="21.28515625" style="46" customWidth="1"/>
    <col min="732" max="732" width="37.140625" style="46" customWidth="1"/>
    <col min="733" max="733" width="49.28515625" style="46" customWidth="1"/>
    <col min="734" max="734" width="18.5703125" style="46" customWidth="1"/>
    <col min="735" max="735" width="62.28515625" style="46" customWidth="1"/>
    <col min="736" max="736" width="21.7109375" style="46" customWidth="1"/>
    <col min="737" max="737" width="18.42578125" style="46" customWidth="1"/>
    <col min="738" max="738" width="63" style="46" customWidth="1"/>
    <col min="739" max="739" width="22.28515625" style="46" customWidth="1"/>
    <col min="740" max="740" width="21" style="46" customWidth="1"/>
    <col min="741" max="744" width="15.85546875" style="46" customWidth="1"/>
    <col min="745" max="745" width="26.140625" style="46" customWidth="1"/>
    <col min="746" max="757" width="10.7109375" style="46" customWidth="1"/>
    <col min="758" max="765" width="0" style="46" hidden="1" customWidth="1"/>
    <col min="766" max="767" width="15.42578125" style="46" customWidth="1"/>
    <col min="768" max="768" width="18.7109375" style="46" customWidth="1"/>
    <col min="769" max="769" width="18.42578125" style="46" customWidth="1"/>
    <col min="770" max="771" width="15.42578125" style="46" customWidth="1"/>
    <col min="772" max="772" width="18.140625" style="46" customWidth="1"/>
    <col min="773" max="773" width="20.42578125" style="46" customWidth="1"/>
    <col min="774" max="774" width="18.140625" style="46" customWidth="1"/>
    <col min="775" max="775" width="15.42578125" style="46" customWidth="1"/>
    <col min="776" max="776" width="20" style="46" customWidth="1"/>
    <col min="777" max="777" width="18.140625" style="46" customWidth="1"/>
    <col min="778" max="778" width="15.42578125" style="46" customWidth="1"/>
    <col min="779" max="779" width="18.7109375" style="46" customWidth="1"/>
    <col min="780" max="780" width="15.42578125" style="46" customWidth="1"/>
    <col min="781" max="781" width="17.140625" style="46" customWidth="1"/>
    <col min="782" max="782" width="19.28515625" style="46" customWidth="1"/>
    <col min="783" max="783" width="17.5703125" style="46" customWidth="1"/>
    <col min="784" max="784" width="20.7109375" style="46" customWidth="1"/>
    <col min="785" max="785" width="21.42578125" style="46" customWidth="1"/>
    <col min="786" max="786" width="21" style="46" customWidth="1"/>
    <col min="787" max="787" width="16" style="46" customWidth="1"/>
    <col min="788" max="788" width="14.5703125" style="46" customWidth="1"/>
    <col min="789" max="789" width="74.5703125" style="46" customWidth="1"/>
    <col min="790" max="790" width="101.42578125" style="46" customWidth="1"/>
    <col min="791" max="985" width="11.42578125" style="46"/>
    <col min="986" max="987" width="21.28515625" style="46" customWidth="1"/>
    <col min="988" max="988" width="37.140625" style="46" customWidth="1"/>
    <col min="989" max="989" width="49.28515625" style="46" customWidth="1"/>
    <col min="990" max="990" width="18.5703125" style="46" customWidth="1"/>
    <col min="991" max="991" width="62.28515625" style="46" customWidth="1"/>
    <col min="992" max="992" width="21.7109375" style="46" customWidth="1"/>
    <col min="993" max="993" width="18.42578125" style="46" customWidth="1"/>
    <col min="994" max="994" width="63" style="46" customWidth="1"/>
    <col min="995" max="995" width="22.28515625" style="46" customWidth="1"/>
    <col min="996" max="996" width="21" style="46" customWidth="1"/>
    <col min="997" max="1000" width="15.85546875" style="46" customWidth="1"/>
    <col min="1001" max="1001" width="26.140625" style="46" customWidth="1"/>
    <col min="1002" max="1013" width="10.7109375" style="46" customWidth="1"/>
    <col min="1014" max="1021" width="0" style="46" hidden="1" customWidth="1"/>
    <col min="1022" max="1023" width="15.42578125" style="46" customWidth="1"/>
    <col min="1024" max="1024" width="18.7109375" style="46" customWidth="1"/>
    <col min="1025" max="1025" width="18.42578125" style="46" customWidth="1"/>
    <col min="1026" max="1027" width="15.42578125" style="46" customWidth="1"/>
    <col min="1028" max="1028" width="18.140625" style="46" customWidth="1"/>
    <col min="1029" max="1029" width="20.42578125" style="46" customWidth="1"/>
    <col min="1030" max="1030" width="18.140625" style="46" customWidth="1"/>
    <col min="1031" max="1031" width="15.42578125" style="46" customWidth="1"/>
    <col min="1032" max="1032" width="20" style="46" customWidth="1"/>
    <col min="1033" max="1033" width="18.140625" style="46" customWidth="1"/>
    <col min="1034" max="1034" width="15.42578125" style="46" customWidth="1"/>
    <col min="1035" max="1035" width="18.7109375" style="46" customWidth="1"/>
    <col min="1036" max="1036" width="15.42578125" style="46" customWidth="1"/>
    <col min="1037" max="1037" width="17.140625" style="46" customWidth="1"/>
    <col min="1038" max="1038" width="19.28515625" style="46" customWidth="1"/>
    <col min="1039" max="1039" width="17.5703125" style="46" customWidth="1"/>
    <col min="1040" max="1040" width="20.7109375" style="46" customWidth="1"/>
    <col min="1041" max="1041" width="21.42578125" style="46" customWidth="1"/>
    <col min="1042" max="1042" width="21" style="46" customWidth="1"/>
    <col min="1043" max="1043" width="16" style="46" customWidth="1"/>
    <col min="1044" max="1044" width="14.5703125" style="46" customWidth="1"/>
    <col min="1045" max="1045" width="74.5703125" style="46" customWidth="1"/>
    <col min="1046" max="1046" width="101.42578125" style="46" customWidth="1"/>
    <col min="1047" max="1241" width="11.42578125" style="46"/>
    <col min="1242" max="1243" width="21.28515625" style="46" customWidth="1"/>
    <col min="1244" max="1244" width="37.140625" style="46" customWidth="1"/>
    <col min="1245" max="1245" width="49.28515625" style="46" customWidth="1"/>
    <col min="1246" max="1246" width="18.5703125" style="46" customWidth="1"/>
    <col min="1247" max="1247" width="62.28515625" style="46" customWidth="1"/>
    <col min="1248" max="1248" width="21.7109375" style="46" customWidth="1"/>
    <col min="1249" max="1249" width="18.42578125" style="46" customWidth="1"/>
    <col min="1250" max="1250" width="63" style="46" customWidth="1"/>
    <col min="1251" max="1251" width="22.28515625" style="46" customWidth="1"/>
    <col min="1252" max="1252" width="21" style="46" customWidth="1"/>
    <col min="1253" max="1256" width="15.85546875" style="46" customWidth="1"/>
    <col min="1257" max="1257" width="26.140625" style="46" customWidth="1"/>
    <col min="1258" max="1269" width="10.7109375" style="46" customWidth="1"/>
    <col min="1270" max="1277" width="0" style="46" hidden="1" customWidth="1"/>
    <col min="1278" max="1279" width="15.42578125" style="46" customWidth="1"/>
    <col min="1280" max="1280" width="18.7109375" style="46" customWidth="1"/>
    <col min="1281" max="1281" width="18.42578125" style="46" customWidth="1"/>
    <col min="1282" max="1283" width="15.42578125" style="46" customWidth="1"/>
    <col min="1284" max="1284" width="18.140625" style="46" customWidth="1"/>
    <col min="1285" max="1285" width="20.42578125" style="46" customWidth="1"/>
    <col min="1286" max="1286" width="18.140625" style="46" customWidth="1"/>
    <col min="1287" max="1287" width="15.42578125" style="46" customWidth="1"/>
    <col min="1288" max="1288" width="20" style="46" customWidth="1"/>
    <col min="1289" max="1289" width="18.140625" style="46" customWidth="1"/>
    <col min="1290" max="1290" width="15.42578125" style="46" customWidth="1"/>
    <col min="1291" max="1291" width="18.7109375" style="46" customWidth="1"/>
    <col min="1292" max="1292" width="15.42578125" style="46" customWidth="1"/>
    <col min="1293" max="1293" width="17.140625" style="46" customWidth="1"/>
    <col min="1294" max="1294" width="19.28515625" style="46" customWidth="1"/>
    <col min="1295" max="1295" width="17.5703125" style="46" customWidth="1"/>
    <col min="1296" max="1296" width="20.7109375" style="46" customWidth="1"/>
    <col min="1297" max="1297" width="21.42578125" style="46" customWidth="1"/>
    <col min="1298" max="1298" width="21" style="46" customWidth="1"/>
    <col min="1299" max="1299" width="16" style="46" customWidth="1"/>
    <col min="1300" max="1300" width="14.5703125" style="46" customWidth="1"/>
    <col min="1301" max="1301" width="74.5703125" style="46" customWidth="1"/>
    <col min="1302" max="1302" width="101.42578125" style="46" customWidth="1"/>
    <col min="1303" max="1497" width="11.42578125" style="46"/>
    <col min="1498" max="1499" width="21.28515625" style="46" customWidth="1"/>
    <col min="1500" max="1500" width="37.140625" style="46" customWidth="1"/>
    <col min="1501" max="1501" width="49.28515625" style="46" customWidth="1"/>
    <col min="1502" max="1502" width="18.5703125" style="46" customWidth="1"/>
    <col min="1503" max="1503" width="62.28515625" style="46" customWidth="1"/>
    <col min="1504" max="1504" width="21.7109375" style="46" customWidth="1"/>
    <col min="1505" max="1505" width="18.42578125" style="46" customWidth="1"/>
    <col min="1506" max="1506" width="63" style="46" customWidth="1"/>
    <col min="1507" max="1507" width="22.28515625" style="46" customWidth="1"/>
    <col min="1508" max="1508" width="21" style="46" customWidth="1"/>
    <col min="1509" max="1512" width="15.85546875" style="46" customWidth="1"/>
    <col min="1513" max="1513" width="26.140625" style="46" customWidth="1"/>
    <col min="1514" max="1525" width="10.7109375" style="46" customWidth="1"/>
    <col min="1526" max="1533" width="0" style="46" hidden="1" customWidth="1"/>
    <col min="1534" max="1535" width="15.42578125" style="46" customWidth="1"/>
    <col min="1536" max="1536" width="18.7109375" style="46" customWidth="1"/>
    <col min="1537" max="1537" width="18.42578125" style="46" customWidth="1"/>
    <col min="1538" max="1539" width="15.42578125" style="46" customWidth="1"/>
    <col min="1540" max="1540" width="18.140625" style="46" customWidth="1"/>
    <col min="1541" max="1541" width="20.42578125" style="46" customWidth="1"/>
    <col min="1542" max="1542" width="18.140625" style="46" customWidth="1"/>
    <col min="1543" max="1543" width="15.42578125" style="46" customWidth="1"/>
    <col min="1544" max="1544" width="20" style="46" customWidth="1"/>
    <col min="1545" max="1545" width="18.140625" style="46" customWidth="1"/>
    <col min="1546" max="1546" width="15.42578125" style="46" customWidth="1"/>
    <col min="1547" max="1547" width="18.7109375" style="46" customWidth="1"/>
    <col min="1548" max="1548" width="15.42578125" style="46" customWidth="1"/>
    <col min="1549" max="1549" width="17.140625" style="46" customWidth="1"/>
    <col min="1550" max="1550" width="19.28515625" style="46" customWidth="1"/>
    <col min="1551" max="1551" width="17.5703125" style="46" customWidth="1"/>
    <col min="1552" max="1552" width="20.7109375" style="46" customWidth="1"/>
    <col min="1553" max="1553" width="21.42578125" style="46" customWidth="1"/>
    <col min="1554" max="1554" width="21" style="46" customWidth="1"/>
    <col min="1555" max="1555" width="16" style="46" customWidth="1"/>
    <col min="1556" max="1556" width="14.5703125" style="46" customWidth="1"/>
    <col min="1557" max="1557" width="74.5703125" style="46" customWidth="1"/>
    <col min="1558" max="1558" width="101.42578125" style="46" customWidth="1"/>
    <col min="1559" max="1753" width="11.42578125" style="46"/>
    <col min="1754" max="1755" width="21.28515625" style="46" customWidth="1"/>
    <col min="1756" max="1756" width="37.140625" style="46" customWidth="1"/>
    <col min="1757" max="1757" width="49.28515625" style="46" customWidth="1"/>
    <col min="1758" max="1758" width="18.5703125" style="46" customWidth="1"/>
    <col min="1759" max="1759" width="62.28515625" style="46" customWidth="1"/>
    <col min="1760" max="1760" width="21.7109375" style="46" customWidth="1"/>
    <col min="1761" max="1761" width="18.42578125" style="46" customWidth="1"/>
    <col min="1762" max="1762" width="63" style="46" customWidth="1"/>
    <col min="1763" max="1763" width="22.28515625" style="46" customWidth="1"/>
    <col min="1764" max="1764" width="21" style="46" customWidth="1"/>
    <col min="1765" max="1768" width="15.85546875" style="46" customWidth="1"/>
    <col min="1769" max="1769" width="26.140625" style="46" customWidth="1"/>
    <col min="1770" max="1781" width="10.7109375" style="46" customWidth="1"/>
    <col min="1782" max="1789" width="0" style="46" hidden="1" customWidth="1"/>
    <col min="1790" max="1791" width="15.42578125" style="46" customWidth="1"/>
    <col min="1792" max="1792" width="18.7109375" style="46" customWidth="1"/>
    <col min="1793" max="1793" width="18.42578125" style="46" customWidth="1"/>
    <col min="1794" max="1795" width="15.42578125" style="46" customWidth="1"/>
    <col min="1796" max="1796" width="18.140625" style="46" customWidth="1"/>
    <col min="1797" max="1797" width="20.42578125" style="46" customWidth="1"/>
    <col min="1798" max="1798" width="18.140625" style="46" customWidth="1"/>
    <col min="1799" max="1799" width="15.42578125" style="46" customWidth="1"/>
    <col min="1800" max="1800" width="20" style="46" customWidth="1"/>
    <col min="1801" max="1801" width="18.140625" style="46" customWidth="1"/>
    <col min="1802" max="1802" width="15.42578125" style="46" customWidth="1"/>
    <col min="1803" max="1803" width="18.7109375" style="46" customWidth="1"/>
    <col min="1804" max="1804" width="15.42578125" style="46" customWidth="1"/>
    <col min="1805" max="1805" width="17.140625" style="46" customWidth="1"/>
    <col min="1806" max="1806" width="19.28515625" style="46" customWidth="1"/>
    <col min="1807" max="1807" width="17.5703125" style="46" customWidth="1"/>
    <col min="1808" max="1808" width="20.7109375" style="46" customWidth="1"/>
    <col min="1809" max="1809" width="21.42578125" style="46" customWidth="1"/>
    <col min="1810" max="1810" width="21" style="46" customWidth="1"/>
    <col min="1811" max="1811" width="16" style="46" customWidth="1"/>
    <col min="1812" max="1812" width="14.5703125" style="46" customWidth="1"/>
    <col min="1813" max="1813" width="74.5703125" style="46" customWidth="1"/>
    <col min="1814" max="1814" width="101.42578125" style="46" customWidth="1"/>
    <col min="1815" max="2009" width="11.42578125" style="46"/>
    <col min="2010" max="2011" width="21.28515625" style="46" customWidth="1"/>
    <col min="2012" max="2012" width="37.140625" style="46" customWidth="1"/>
    <col min="2013" max="2013" width="49.28515625" style="46" customWidth="1"/>
    <col min="2014" max="2014" width="18.5703125" style="46" customWidth="1"/>
    <col min="2015" max="2015" width="62.28515625" style="46" customWidth="1"/>
    <col min="2016" max="2016" width="21.7109375" style="46" customWidth="1"/>
    <col min="2017" max="2017" width="18.42578125" style="46" customWidth="1"/>
    <col min="2018" max="2018" width="63" style="46" customWidth="1"/>
    <col min="2019" max="2019" width="22.28515625" style="46" customWidth="1"/>
    <col min="2020" max="2020" width="21" style="46" customWidth="1"/>
    <col min="2021" max="2024" width="15.85546875" style="46" customWidth="1"/>
    <col min="2025" max="2025" width="26.140625" style="46" customWidth="1"/>
    <col min="2026" max="2037" width="10.7109375" style="46" customWidth="1"/>
    <col min="2038" max="2045" width="0" style="46" hidden="1" customWidth="1"/>
    <col min="2046" max="2047" width="15.42578125" style="46" customWidth="1"/>
    <col min="2048" max="2048" width="18.7109375" style="46" customWidth="1"/>
    <col min="2049" max="2049" width="18.42578125" style="46" customWidth="1"/>
    <col min="2050" max="2051" width="15.42578125" style="46" customWidth="1"/>
    <col min="2052" max="2052" width="18.140625" style="46" customWidth="1"/>
    <col min="2053" max="2053" width="20.42578125" style="46" customWidth="1"/>
    <col min="2054" max="2054" width="18.140625" style="46" customWidth="1"/>
    <col min="2055" max="2055" width="15.42578125" style="46" customWidth="1"/>
    <col min="2056" max="2056" width="20" style="46" customWidth="1"/>
    <col min="2057" max="2057" width="18.140625" style="46" customWidth="1"/>
    <col min="2058" max="2058" width="15.42578125" style="46" customWidth="1"/>
    <col min="2059" max="2059" width="18.7109375" style="46" customWidth="1"/>
    <col min="2060" max="2060" width="15.42578125" style="46" customWidth="1"/>
    <col min="2061" max="2061" width="17.140625" style="46" customWidth="1"/>
    <col min="2062" max="2062" width="19.28515625" style="46" customWidth="1"/>
    <col min="2063" max="2063" width="17.5703125" style="46" customWidth="1"/>
    <col min="2064" max="2064" width="20.7109375" style="46" customWidth="1"/>
    <col min="2065" max="2065" width="21.42578125" style="46" customWidth="1"/>
    <col min="2066" max="2066" width="21" style="46" customWidth="1"/>
    <col min="2067" max="2067" width="16" style="46" customWidth="1"/>
    <col min="2068" max="2068" width="14.5703125" style="46" customWidth="1"/>
    <col min="2069" max="2069" width="74.5703125" style="46" customWidth="1"/>
    <col min="2070" max="2070" width="101.42578125" style="46" customWidth="1"/>
    <col min="2071" max="2265" width="11.42578125" style="46"/>
    <col min="2266" max="2267" width="21.28515625" style="46" customWidth="1"/>
    <col min="2268" max="2268" width="37.140625" style="46" customWidth="1"/>
    <col min="2269" max="2269" width="49.28515625" style="46" customWidth="1"/>
    <col min="2270" max="2270" width="18.5703125" style="46" customWidth="1"/>
    <col min="2271" max="2271" width="62.28515625" style="46" customWidth="1"/>
    <col min="2272" max="2272" width="21.7109375" style="46" customWidth="1"/>
    <col min="2273" max="2273" width="18.42578125" style="46" customWidth="1"/>
    <col min="2274" max="2274" width="63" style="46" customWidth="1"/>
    <col min="2275" max="2275" width="22.28515625" style="46" customWidth="1"/>
    <col min="2276" max="2276" width="21" style="46" customWidth="1"/>
    <col min="2277" max="2280" width="15.85546875" style="46" customWidth="1"/>
    <col min="2281" max="2281" width="26.140625" style="46" customWidth="1"/>
    <col min="2282" max="2293" width="10.7109375" style="46" customWidth="1"/>
    <col min="2294" max="2301" width="0" style="46" hidden="1" customWidth="1"/>
    <col min="2302" max="2303" width="15.42578125" style="46" customWidth="1"/>
    <col min="2304" max="2304" width="18.7109375" style="46" customWidth="1"/>
    <col min="2305" max="2305" width="18.42578125" style="46" customWidth="1"/>
    <col min="2306" max="2307" width="15.42578125" style="46" customWidth="1"/>
    <col min="2308" max="2308" width="18.140625" style="46" customWidth="1"/>
    <col min="2309" max="2309" width="20.42578125" style="46" customWidth="1"/>
    <col min="2310" max="2310" width="18.140625" style="46" customWidth="1"/>
    <col min="2311" max="2311" width="15.42578125" style="46" customWidth="1"/>
    <col min="2312" max="2312" width="20" style="46" customWidth="1"/>
    <col min="2313" max="2313" width="18.140625" style="46" customWidth="1"/>
    <col min="2314" max="2314" width="15.42578125" style="46" customWidth="1"/>
    <col min="2315" max="2315" width="18.7109375" style="46" customWidth="1"/>
    <col min="2316" max="2316" width="15.42578125" style="46" customWidth="1"/>
    <col min="2317" max="2317" width="17.140625" style="46" customWidth="1"/>
    <col min="2318" max="2318" width="19.28515625" style="46" customWidth="1"/>
    <col min="2319" max="2319" width="17.5703125" style="46" customWidth="1"/>
    <col min="2320" max="2320" width="20.7109375" style="46" customWidth="1"/>
    <col min="2321" max="2321" width="21.42578125" style="46" customWidth="1"/>
    <col min="2322" max="2322" width="21" style="46" customWidth="1"/>
    <col min="2323" max="2323" width="16" style="46" customWidth="1"/>
    <col min="2324" max="2324" width="14.5703125" style="46" customWidth="1"/>
    <col min="2325" max="2325" width="74.5703125" style="46" customWidth="1"/>
    <col min="2326" max="2326" width="101.42578125" style="46" customWidth="1"/>
    <col min="2327" max="2521" width="11.42578125" style="46"/>
    <col min="2522" max="2523" width="21.28515625" style="46" customWidth="1"/>
    <col min="2524" max="2524" width="37.140625" style="46" customWidth="1"/>
    <col min="2525" max="2525" width="49.28515625" style="46" customWidth="1"/>
    <col min="2526" max="2526" width="18.5703125" style="46" customWidth="1"/>
    <col min="2527" max="2527" width="62.28515625" style="46" customWidth="1"/>
    <col min="2528" max="2528" width="21.7109375" style="46" customWidth="1"/>
    <col min="2529" max="2529" width="18.42578125" style="46" customWidth="1"/>
    <col min="2530" max="2530" width="63" style="46" customWidth="1"/>
    <col min="2531" max="2531" width="22.28515625" style="46" customWidth="1"/>
    <col min="2532" max="2532" width="21" style="46" customWidth="1"/>
    <col min="2533" max="2536" width="15.85546875" style="46" customWidth="1"/>
    <col min="2537" max="2537" width="26.140625" style="46" customWidth="1"/>
    <col min="2538" max="2549" width="10.7109375" style="46" customWidth="1"/>
    <col min="2550" max="2557" width="0" style="46" hidden="1" customWidth="1"/>
    <col min="2558" max="2559" width="15.42578125" style="46" customWidth="1"/>
    <col min="2560" max="2560" width="18.7109375" style="46" customWidth="1"/>
    <col min="2561" max="2561" width="18.42578125" style="46" customWidth="1"/>
    <col min="2562" max="2563" width="15.42578125" style="46" customWidth="1"/>
    <col min="2564" max="2564" width="18.140625" style="46" customWidth="1"/>
    <col min="2565" max="2565" width="20.42578125" style="46" customWidth="1"/>
    <col min="2566" max="2566" width="18.140625" style="46" customWidth="1"/>
    <col min="2567" max="2567" width="15.42578125" style="46" customWidth="1"/>
    <col min="2568" max="2568" width="20" style="46" customWidth="1"/>
    <col min="2569" max="2569" width="18.140625" style="46" customWidth="1"/>
    <col min="2570" max="2570" width="15.42578125" style="46" customWidth="1"/>
    <col min="2571" max="2571" width="18.7109375" style="46" customWidth="1"/>
    <col min="2572" max="2572" width="15.42578125" style="46" customWidth="1"/>
    <col min="2573" max="2573" width="17.140625" style="46" customWidth="1"/>
    <col min="2574" max="2574" width="19.28515625" style="46" customWidth="1"/>
    <col min="2575" max="2575" width="17.5703125" style="46" customWidth="1"/>
    <col min="2576" max="2576" width="20.7109375" style="46" customWidth="1"/>
    <col min="2577" max="2577" width="21.42578125" style="46" customWidth="1"/>
    <col min="2578" max="2578" width="21" style="46" customWidth="1"/>
    <col min="2579" max="2579" width="16" style="46" customWidth="1"/>
    <col min="2580" max="2580" width="14.5703125" style="46" customWidth="1"/>
    <col min="2581" max="2581" width="74.5703125" style="46" customWidth="1"/>
    <col min="2582" max="2582" width="101.42578125" style="46" customWidth="1"/>
    <col min="2583" max="2777" width="11.42578125" style="46"/>
    <col min="2778" max="2779" width="21.28515625" style="46" customWidth="1"/>
    <col min="2780" max="2780" width="37.140625" style="46" customWidth="1"/>
    <col min="2781" max="2781" width="49.28515625" style="46" customWidth="1"/>
    <col min="2782" max="2782" width="18.5703125" style="46" customWidth="1"/>
    <col min="2783" max="2783" width="62.28515625" style="46" customWidth="1"/>
    <col min="2784" max="2784" width="21.7109375" style="46" customWidth="1"/>
    <col min="2785" max="2785" width="18.42578125" style="46" customWidth="1"/>
    <col min="2786" max="2786" width="63" style="46" customWidth="1"/>
    <col min="2787" max="2787" width="22.28515625" style="46" customWidth="1"/>
    <col min="2788" max="2788" width="21" style="46" customWidth="1"/>
    <col min="2789" max="2792" width="15.85546875" style="46" customWidth="1"/>
    <col min="2793" max="2793" width="26.140625" style="46" customWidth="1"/>
    <col min="2794" max="2805" width="10.7109375" style="46" customWidth="1"/>
    <col min="2806" max="2813" width="0" style="46" hidden="1" customWidth="1"/>
    <col min="2814" max="2815" width="15.42578125" style="46" customWidth="1"/>
    <col min="2816" max="2816" width="18.7109375" style="46" customWidth="1"/>
    <col min="2817" max="2817" width="18.42578125" style="46" customWidth="1"/>
    <col min="2818" max="2819" width="15.42578125" style="46" customWidth="1"/>
    <col min="2820" max="2820" width="18.140625" style="46" customWidth="1"/>
    <col min="2821" max="2821" width="20.42578125" style="46" customWidth="1"/>
    <col min="2822" max="2822" width="18.140625" style="46" customWidth="1"/>
    <col min="2823" max="2823" width="15.42578125" style="46" customWidth="1"/>
    <col min="2824" max="2824" width="20" style="46" customWidth="1"/>
    <col min="2825" max="2825" width="18.140625" style="46" customWidth="1"/>
    <col min="2826" max="2826" width="15.42578125" style="46" customWidth="1"/>
    <col min="2827" max="2827" width="18.7109375" style="46" customWidth="1"/>
    <col min="2828" max="2828" width="15.42578125" style="46" customWidth="1"/>
    <col min="2829" max="2829" width="17.140625" style="46" customWidth="1"/>
    <col min="2830" max="2830" width="19.28515625" style="46" customWidth="1"/>
    <col min="2831" max="2831" width="17.5703125" style="46" customWidth="1"/>
    <col min="2832" max="2832" width="20.7109375" style="46" customWidth="1"/>
    <col min="2833" max="2833" width="21.42578125" style="46" customWidth="1"/>
    <col min="2834" max="2834" width="21" style="46" customWidth="1"/>
    <col min="2835" max="2835" width="16" style="46" customWidth="1"/>
    <col min="2836" max="2836" width="14.5703125" style="46" customWidth="1"/>
    <col min="2837" max="2837" width="74.5703125" style="46" customWidth="1"/>
    <col min="2838" max="2838" width="101.42578125" style="46" customWidth="1"/>
    <col min="2839" max="3033" width="11.42578125" style="46"/>
    <col min="3034" max="3035" width="21.28515625" style="46" customWidth="1"/>
    <col min="3036" max="3036" width="37.140625" style="46" customWidth="1"/>
    <col min="3037" max="3037" width="49.28515625" style="46" customWidth="1"/>
    <col min="3038" max="3038" width="18.5703125" style="46" customWidth="1"/>
    <col min="3039" max="3039" width="62.28515625" style="46" customWidth="1"/>
    <col min="3040" max="3040" width="21.7109375" style="46" customWidth="1"/>
    <col min="3041" max="3041" width="18.42578125" style="46" customWidth="1"/>
    <col min="3042" max="3042" width="63" style="46" customWidth="1"/>
    <col min="3043" max="3043" width="22.28515625" style="46" customWidth="1"/>
    <col min="3044" max="3044" width="21" style="46" customWidth="1"/>
    <col min="3045" max="3048" width="15.85546875" style="46" customWidth="1"/>
    <col min="3049" max="3049" width="26.140625" style="46" customWidth="1"/>
    <col min="3050" max="3061" width="10.7109375" style="46" customWidth="1"/>
    <col min="3062" max="3069" width="0" style="46" hidden="1" customWidth="1"/>
    <col min="3070" max="3071" width="15.42578125" style="46" customWidth="1"/>
    <col min="3072" max="3072" width="18.7109375" style="46" customWidth="1"/>
    <col min="3073" max="3073" width="18.42578125" style="46" customWidth="1"/>
    <col min="3074" max="3075" width="15.42578125" style="46" customWidth="1"/>
    <col min="3076" max="3076" width="18.140625" style="46" customWidth="1"/>
    <col min="3077" max="3077" width="20.42578125" style="46" customWidth="1"/>
    <col min="3078" max="3078" width="18.140625" style="46" customWidth="1"/>
    <col min="3079" max="3079" width="15.42578125" style="46" customWidth="1"/>
    <col min="3080" max="3080" width="20" style="46" customWidth="1"/>
    <col min="3081" max="3081" width="18.140625" style="46" customWidth="1"/>
    <col min="3082" max="3082" width="15.42578125" style="46" customWidth="1"/>
    <col min="3083" max="3083" width="18.7109375" style="46" customWidth="1"/>
    <col min="3084" max="3084" width="15.42578125" style="46" customWidth="1"/>
    <col min="3085" max="3085" width="17.140625" style="46" customWidth="1"/>
    <col min="3086" max="3086" width="19.28515625" style="46" customWidth="1"/>
    <col min="3087" max="3087" width="17.5703125" style="46" customWidth="1"/>
    <col min="3088" max="3088" width="20.7109375" style="46" customWidth="1"/>
    <col min="3089" max="3089" width="21.42578125" style="46" customWidth="1"/>
    <col min="3090" max="3090" width="21" style="46" customWidth="1"/>
    <col min="3091" max="3091" width="16" style="46" customWidth="1"/>
    <col min="3092" max="3092" width="14.5703125" style="46" customWidth="1"/>
    <col min="3093" max="3093" width="74.5703125" style="46" customWidth="1"/>
    <col min="3094" max="3094" width="101.42578125" style="46" customWidth="1"/>
    <col min="3095" max="3289" width="11.42578125" style="46"/>
    <col min="3290" max="3291" width="21.28515625" style="46" customWidth="1"/>
    <col min="3292" max="3292" width="37.140625" style="46" customWidth="1"/>
    <col min="3293" max="3293" width="49.28515625" style="46" customWidth="1"/>
    <col min="3294" max="3294" width="18.5703125" style="46" customWidth="1"/>
    <col min="3295" max="3295" width="62.28515625" style="46" customWidth="1"/>
    <col min="3296" max="3296" width="21.7109375" style="46" customWidth="1"/>
    <col min="3297" max="3297" width="18.42578125" style="46" customWidth="1"/>
    <col min="3298" max="3298" width="63" style="46" customWidth="1"/>
    <col min="3299" max="3299" width="22.28515625" style="46" customWidth="1"/>
    <col min="3300" max="3300" width="21" style="46" customWidth="1"/>
    <col min="3301" max="3304" width="15.85546875" style="46" customWidth="1"/>
    <col min="3305" max="3305" width="26.140625" style="46" customWidth="1"/>
    <col min="3306" max="3317" width="10.7109375" style="46" customWidth="1"/>
    <col min="3318" max="3325" width="0" style="46" hidden="1" customWidth="1"/>
    <col min="3326" max="3327" width="15.42578125" style="46" customWidth="1"/>
    <col min="3328" max="3328" width="18.7109375" style="46" customWidth="1"/>
    <col min="3329" max="3329" width="18.42578125" style="46" customWidth="1"/>
    <col min="3330" max="3331" width="15.42578125" style="46" customWidth="1"/>
    <col min="3332" max="3332" width="18.140625" style="46" customWidth="1"/>
    <col min="3333" max="3333" width="20.42578125" style="46" customWidth="1"/>
    <col min="3334" max="3334" width="18.140625" style="46" customWidth="1"/>
    <col min="3335" max="3335" width="15.42578125" style="46" customWidth="1"/>
    <col min="3336" max="3336" width="20" style="46" customWidth="1"/>
    <col min="3337" max="3337" width="18.140625" style="46" customWidth="1"/>
    <col min="3338" max="3338" width="15.42578125" style="46" customWidth="1"/>
    <col min="3339" max="3339" width="18.7109375" style="46" customWidth="1"/>
    <col min="3340" max="3340" width="15.42578125" style="46" customWidth="1"/>
    <col min="3341" max="3341" width="17.140625" style="46" customWidth="1"/>
    <col min="3342" max="3342" width="19.28515625" style="46" customWidth="1"/>
    <col min="3343" max="3343" width="17.5703125" style="46" customWidth="1"/>
    <col min="3344" max="3344" width="20.7109375" style="46" customWidth="1"/>
    <col min="3345" max="3345" width="21.42578125" style="46" customWidth="1"/>
    <col min="3346" max="3346" width="21" style="46" customWidth="1"/>
    <col min="3347" max="3347" width="16" style="46" customWidth="1"/>
    <col min="3348" max="3348" width="14.5703125" style="46" customWidth="1"/>
    <col min="3349" max="3349" width="74.5703125" style="46" customWidth="1"/>
    <col min="3350" max="3350" width="101.42578125" style="46" customWidth="1"/>
    <col min="3351" max="3545" width="11.42578125" style="46"/>
    <col min="3546" max="3547" width="21.28515625" style="46" customWidth="1"/>
    <col min="3548" max="3548" width="37.140625" style="46" customWidth="1"/>
    <col min="3549" max="3549" width="49.28515625" style="46" customWidth="1"/>
    <col min="3550" max="3550" width="18.5703125" style="46" customWidth="1"/>
    <col min="3551" max="3551" width="62.28515625" style="46" customWidth="1"/>
    <col min="3552" max="3552" width="21.7109375" style="46" customWidth="1"/>
    <col min="3553" max="3553" width="18.42578125" style="46" customWidth="1"/>
    <col min="3554" max="3554" width="63" style="46" customWidth="1"/>
    <col min="3555" max="3555" width="22.28515625" style="46" customWidth="1"/>
    <col min="3556" max="3556" width="21" style="46" customWidth="1"/>
    <col min="3557" max="3560" width="15.85546875" style="46" customWidth="1"/>
    <col min="3561" max="3561" width="26.140625" style="46" customWidth="1"/>
    <col min="3562" max="3573" width="10.7109375" style="46" customWidth="1"/>
    <col min="3574" max="3581" width="0" style="46" hidden="1" customWidth="1"/>
    <col min="3582" max="3583" width="15.42578125" style="46" customWidth="1"/>
    <col min="3584" max="3584" width="18.7109375" style="46" customWidth="1"/>
    <col min="3585" max="3585" width="18.42578125" style="46" customWidth="1"/>
    <col min="3586" max="3587" width="15.42578125" style="46" customWidth="1"/>
    <col min="3588" max="3588" width="18.140625" style="46" customWidth="1"/>
    <col min="3589" max="3589" width="20.42578125" style="46" customWidth="1"/>
    <col min="3590" max="3590" width="18.140625" style="46" customWidth="1"/>
    <col min="3591" max="3591" width="15.42578125" style="46" customWidth="1"/>
    <col min="3592" max="3592" width="20" style="46" customWidth="1"/>
    <col min="3593" max="3593" width="18.140625" style="46" customWidth="1"/>
    <col min="3594" max="3594" width="15.42578125" style="46" customWidth="1"/>
    <col min="3595" max="3595" width="18.7109375" style="46" customWidth="1"/>
    <col min="3596" max="3596" width="15.42578125" style="46" customWidth="1"/>
    <col min="3597" max="3597" width="17.140625" style="46" customWidth="1"/>
    <col min="3598" max="3598" width="19.28515625" style="46" customWidth="1"/>
    <col min="3599" max="3599" width="17.5703125" style="46" customWidth="1"/>
    <col min="3600" max="3600" width="20.7109375" style="46" customWidth="1"/>
    <col min="3601" max="3601" width="21.42578125" style="46" customWidth="1"/>
    <col min="3602" max="3602" width="21" style="46" customWidth="1"/>
    <col min="3603" max="3603" width="16" style="46" customWidth="1"/>
    <col min="3604" max="3604" width="14.5703125" style="46" customWidth="1"/>
    <col min="3605" max="3605" width="74.5703125" style="46" customWidth="1"/>
    <col min="3606" max="3606" width="101.42578125" style="46" customWidth="1"/>
    <col min="3607" max="3801" width="11.42578125" style="46"/>
    <col min="3802" max="3803" width="21.28515625" style="46" customWidth="1"/>
    <col min="3804" max="3804" width="37.140625" style="46" customWidth="1"/>
    <col min="3805" max="3805" width="49.28515625" style="46" customWidth="1"/>
    <col min="3806" max="3806" width="18.5703125" style="46" customWidth="1"/>
    <col min="3807" max="3807" width="62.28515625" style="46" customWidth="1"/>
    <col min="3808" max="3808" width="21.7109375" style="46" customWidth="1"/>
    <col min="3809" max="3809" width="18.42578125" style="46" customWidth="1"/>
    <col min="3810" max="3810" width="63" style="46" customWidth="1"/>
    <col min="3811" max="3811" width="22.28515625" style="46" customWidth="1"/>
    <col min="3812" max="3812" width="21" style="46" customWidth="1"/>
    <col min="3813" max="3816" width="15.85546875" style="46" customWidth="1"/>
    <col min="3817" max="3817" width="26.140625" style="46" customWidth="1"/>
    <col min="3818" max="3829" width="10.7109375" style="46" customWidth="1"/>
    <col min="3830" max="3837" width="0" style="46" hidden="1" customWidth="1"/>
    <col min="3838" max="3839" width="15.42578125" style="46" customWidth="1"/>
    <col min="3840" max="3840" width="18.7109375" style="46" customWidth="1"/>
    <col min="3841" max="3841" width="18.42578125" style="46" customWidth="1"/>
    <col min="3842" max="3843" width="15.42578125" style="46" customWidth="1"/>
    <col min="3844" max="3844" width="18.140625" style="46" customWidth="1"/>
    <col min="3845" max="3845" width="20.42578125" style="46" customWidth="1"/>
    <col min="3846" max="3846" width="18.140625" style="46" customWidth="1"/>
    <col min="3847" max="3847" width="15.42578125" style="46" customWidth="1"/>
    <col min="3848" max="3848" width="20" style="46" customWidth="1"/>
    <col min="3849" max="3849" width="18.140625" style="46" customWidth="1"/>
    <col min="3850" max="3850" width="15.42578125" style="46" customWidth="1"/>
    <col min="3851" max="3851" width="18.7109375" style="46" customWidth="1"/>
    <col min="3852" max="3852" width="15.42578125" style="46" customWidth="1"/>
    <col min="3853" max="3853" width="17.140625" style="46" customWidth="1"/>
    <col min="3854" max="3854" width="19.28515625" style="46" customWidth="1"/>
    <col min="3855" max="3855" width="17.5703125" style="46" customWidth="1"/>
    <col min="3856" max="3856" width="20.7109375" style="46" customWidth="1"/>
    <col min="3857" max="3857" width="21.42578125" style="46" customWidth="1"/>
    <col min="3858" max="3858" width="21" style="46" customWidth="1"/>
    <col min="3859" max="3859" width="16" style="46" customWidth="1"/>
    <col min="3860" max="3860" width="14.5703125" style="46" customWidth="1"/>
    <col min="3861" max="3861" width="74.5703125" style="46" customWidth="1"/>
    <col min="3862" max="3862" width="101.42578125" style="46" customWidth="1"/>
    <col min="3863" max="4057" width="11.42578125" style="46"/>
    <col min="4058" max="4059" width="21.28515625" style="46" customWidth="1"/>
    <col min="4060" max="4060" width="37.140625" style="46" customWidth="1"/>
    <col min="4061" max="4061" width="49.28515625" style="46" customWidth="1"/>
    <col min="4062" max="4062" width="18.5703125" style="46" customWidth="1"/>
    <col min="4063" max="4063" width="62.28515625" style="46" customWidth="1"/>
    <col min="4064" max="4064" width="21.7109375" style="46" customWidth="1"/>
    <col min="4065" max="4065" width="18.42578125" style="46" customWidth="1"/>
    <col min="4066" max="4066" width="63" style="46" customWidth="1"/>
    <col min="4067" max="4067" width="22.28515625" style="46" customWidth="1"/>
    <col min="4068" max="4068" width="21" style="46" customWidth="1"/>
    <col min="4069" max="4072" width="15.85546875" style="46" customWidth="1"/>
    <col min="4073" max="4073" width="26.140625" style="46" customWidth="1"/>
    <col min="4074" max="4085" width="10.7109375" style="46" customWidth="1"/>
    <col min="4086" max="4093" width="0" style="46" hidden="1" customWidth="1"/>
    <col min="4094" max="4095" width="15.42578125" style="46" customWidth="1"/>
    <col min="4096" max="4096" width="18.7109375" style="46" customWidth="1"/>
    <col min="4097" max="4097" width="18.42578125" style="46" customWidth="1"/>
    <col min="4098" max="4099" width="15.42578125" style="46" customWidth="1"/>
    <col min="4100" max="4100" width="18.140625" style="46" customWidth="1"/>
    <col min="4101" max="4101" width="20.42578125" style="46" customWidth="1"/>
    <col min="4102" max="4102" width="18.140625" style="46" customWidth="1"/>
    <col min="4103" max="4103" width="15.42578125" style="46" customWidth="1"/>
    <col min="4104" max="4104" width="20" style="46" customWidth="1"/>
    <col min="4105" max="4105" width="18.140625" style="46" customWidth="1"/>
    <col min="4106" max="4106" width="15.42578125" style="46" customWidth="1"/>
    <col min="4107" max="4107" width="18.7109375" style="46" customWidth="1"/>
    <col min="4108" max="4108" width="15.42578125" style="46" customWidth="1"/>
    <col min="4109" max="4109" width="17.140625" style="46" customWidth="1"/>
    <col min="4110" max="4110" width="19.28515625" style="46" customWidth="1"/>
    <col min="4111" max="4111" width="17.5703125" style="46" customWidth="1"/>
    <col min="4112" max="4112" width="20.7109375" style="46" customWidth="1"/>
    <col min="4113" max="4113" width="21.42578125" style="46" customWidth="1"/>
    <col min="4114" max="4114" width="21" style="46" customWidth="1"/>
    <col min="4115" max="4115" width="16" style="46" customWidth="1"/>
    <col min="4116" max="4116" width="14.5703125" style="46" customWidth="1"/>
    <col min="4117" max="4117" width="74.5703125" style="46" customWidth="1"/>
    <col min="4118" max="4118" width="101.42578125" style="46" customWidth="1"/>
    <col min="4119" max="4313" width="11.42578125" style="46"/>
    <col min="4314" max="4315" width="21.28515625" style="46" customWidth="1"/>
    <col min="4316" max="4316" width="37.140625" style="46" customWidth="1"/>
    <col min="4317" max="4317" width="49.28515625" style="46" customWidth="1"/>
    <col min="4318" max="4318" width="18.5703125" style="46" customWidth="1"/>
    <col min="4319" max="4319" width="62.28515625" style="46" customWidth="1"/>
    <col min="4320" max="4320" width="21.7109375" style="46" customWidth="1"/>
    <col min="4321" max="4321" width="18.42578125" style="46" customWidth="1"/>
    <col min="4322" max="4322" width="63" style="46" customWidth="1"/>
    <col min="4323" max="4323" width="22.28515625" style="46" customWidth="1"/>
    <col min="4324" max="4324" width="21" style="46" customWidth="1"/>
    <col min="4325" max="4328" width="15.85546875" style="46" customWidth="1"/>
    <col min="4329" max="4329" width="26.140625" style="46" customWidth="1"/>
    <col min="4330" max="4341" width="10.7109375" style="46" customWidth="1"/>
    <col min="4342" max="4349" width="0" style="46" hidden="1" customWidth="1"/>
    <col min="4350" max="4351" width="15.42578125" style="46" customWidth="1"/>
    <col min="4352" max="4352" width="18.7109375" style="46" customWidth="1"/>
    <col min="4353" max="4353" width="18.42578125" style="46" customWidth="1"/>
    <col min="4354" max="4355" width="15.42578125" style="46" customWidth="1"/>
    <col min="4356" max="4356" width="18.140625" style="46" customWidth="1"/>
    <col min="4357" max="4357" width="20.42578125" style="46" customWidth="1"/>
    <col min="4358" max="4358" width="18.140625" style="46" customWidth="1"/>
    <col min="4359" max="4359" width="15.42578125" style="46" customWidth="1"/>
    <col min="4360" max="4360" width="20" style="46" customWidth="1"/>
    <col min="4361" max="4361" width="18.140625" style="46" customWidth="1"/>
    <col min="4362" max="4362" width="15.42578125" style="46" customWidth="1"/>
    <col min="4363" max="4363" width="18.7109375" style="46" customWidth="1"/>
    <col min="4364" max="4364" width="15.42578125" style="46" customWidth="1"/>
    <col min="4365" max="4365" width="17.140625" style="46" customWidth="1"/>
    <col min="4366" max="4366" width="19.28515625" style="46" customWidth="1"/>
    <col min="4367" max="4367" width="17.5703125" style="46" customWidth="1"/>
    <col min="4368" max="4368" width="20.7109375" style="46" customWidth="1"/>
    <col min="4369" max="4369" width="21.42578125" style="46" customWidth="1"/>
    <col min="4370" max="4370" width="21" style="46" customWidth="1"/>
    <col min="4371" max="4371" width="16" style="46" customWidth="1"/>
    <col min="4372" max="4372" width="14.5703125" style="46" customWidth="1"/>
    <col min="4373" max="4373" width="74.5703125" style="46" customWidth="1"/>
    <col min="4374" max="4374" width="101.42578125" style="46" customWidth="1"/>
    <col min="4375" max="4569" width="11.42578125" style="46"/>
    <col min="4570" max="4571" width="21.28515625" style="46" customWidth="1"/>
    <col min="4572" max="4572" width="37.140625" style="46" customWidth="1"/>
    <col min="4573" max="4573" width="49.28515625" style="46" customWidth="1"/>
    <col min="4574" max="4574" width="18.5703125" style="46" customWidth="1"/>
    <col min="4575" max="4575" width="62.28515625" style="46" customWidth="1"/>
    <col min="4576" max="4576" width="21.7109375" style="46" customWidth="1"/>
    <col min="4577" max="4577" width="18.42578125" style="46" customWidth="1"/>
    <col min="4578" max="4578" width="63" style="46" customWidth="1"/>
    <col min="4579" max="4579" width="22.28515625" style="46" customWidth="1"/>
    <col min="4580" max="4580" width="21" style="46" customWidth="1"/>
    <col min="4581" max="4584" width="15.85546875" style="46" customWidth="1"/>
    <col min="4585" max="4585" width="26.140625" style="46" customWidth="1"/>
    <col min="4586" max="4597" width="10.7109375" style="46" customWidth="1"/>
    <col min="4598" max="4605" width="0" style="46" hidden="1" customWidth="1"/>
    <col min="4606" max="4607" width="15.42578125" style="46" customWidth="1"/>
    <col min="4608" max="4608" width="18.7109375" style="46" customWidth="1"/>
    <col min="4609" max="4609" width="18.42578125" style="46" customWidth="1"/>
    <col min="4610" max="4611" width="15.42578125" style="46" customWidth="1"/>
    <col min="4612" max="4612" width="18.140625" style="46" customWidth="1"/>
    <col min="4613" max="4613" width="20.42578125" style="46" customWidth="1"/>
    <col min="4614" max="4614" width="18.140625" style="46" customWidth="1"/>
    <col min="4615" max="4615" width="15.42578125" style="46" customWidth="1"/>
    <col min="4616" max="4616" width="20" style="46" customWidth="1"/>
    <col min="4617" max="4617" width="18.140625" style="46" customWidth="1"/>
    <col min="4618" max="4618" width="15.42578125" style="46" customWidth="1"/>
    <col min="4619" max="4619" width="18.7109375" style="46" customWidth="1"/>
    <col min="4620" max="4620" width="15.42578125" style="46" customWidth="1"/>
    <col min="4621" max="4621" width="17.140625" style="46" customWidth="1"/>
    <col min="4622" max="4622" width="19.28515625" style="46" customWidth="1"/>
    <col min="4623" max="4623" width="17.5703125" style="46" customWidth="1"/>
    <col min="4624" max="4624" width="20.7109375" style="46" customWidth="1"/>
    <col min="4625" max="4625" width="21.42578125" style="46" customWidth="1"/>
    <col min="4626" max="4626" width="21" style="46" customWidth="1"/>
    <col min="4627" max="4627" width="16" style="46" customWidth="1"/>
    <col min="4628" max="4628" width="14.5703125" style="46" customWidth="1"/>
    <col min="4629" max="4629" width="74.5703125" style="46" customWidth="1"/>
    <col min="4630" max="4630" width="101.42578125" style="46" customWidth="1"/>
    <col min="4631" max="4825" width="11.42578125" style="46"/>
    <col min="4826" max="4827" width="21.28515625" style="46" customWidth="1"/>
    <col min="4828" max="4828" width="37.140625" style="46" customWidth="1"/>
    <col min="4829" max="4829" width="49.28515625" style="46" customWidth="1"/>
    <col min="4830" max="4830" width="18.5703125" style="46" customWidth="1"/>
    <col min="4831" max="4831" width="62.28515625" style="46" customWidth="1"/>
    <col min="4832" max="4832" width="21.7109375" style="46" customWidth="1"/>
    <col min="4833" max="4833" width="18.42578125" style="46" customWidth="1"/>
    <col min="4834" max="4834" width="63" style="46" customWidth="1"/>
    <col min="4835" max="4835" width="22.28515625" style="46" customWidth="1"/>
    <col min="4836" max="4836" width="21" style="46" customWidth="1"/>
    <col min="4837" max="4840" width="15.85546875" style="46" customWidth="1"/>
    <col min="4841" max="4841" width="26.140625" style="46" customWidth="1"/>
    <col min="4842" max="4853" width="10.7109375" style="46" customWidth="1"/>
    <col min="4854" max="4861" width="0" style="46" hidden="1" customWidth="1"/>
    <col min="4862" max="4863" width="15.42578125" style="46" customWidth="1"/>
    <col min="4864" max="4864" width="18.7109375" style="46" customWidth="1"/>
    <col min="4865" max="4865" width="18.42578125" style="46" customWidth="1"/>
    <col min="4866" max="4867" width="15.42578125" style="46" customWidth="1"/>
    <col min="4868" max="4868" width="18.140625" style="46" customWidth="1"/>
    <col min="4869" max="4869" width="20.42578125" style="46" customWidth="1"/>
    <col min="4870" max="4870" width="18.140625" style="46" customWidth="1"/>
    <col min="4871" max="4871" width="15.42578125" style="46" customWidth="1"/>
    <col min="4872" max="4872" width="20" style="46" customWidth="1"/>
    <col min="4873" max="4873" width="18.140625" style="46" customWidth="1"/>
    <col min="4874" max="4874" width="15.42578125" style="46" customWidth="1"/>
    <col min="4875" max="4875" width="18.7109375" style="46" customWidth="1"/>
    <col min="4876" max="4876" width="15.42578125" style="46" customWidth="1"/>
    <col min="4877" max="4877" width="17.140625" style="46" customWidth="1"/>
    <col min="4878" max="4878" width="19.28515625" style="46" customWidth="1"/>
    <col min="4879" max="4879" width="17.5703125" style="46" customWidth="1"/>
    <col min="4880" max="4880" width="20.7109375" style="46" customWidth="1"/>
    <col min="4881" max="4881" width="21.42578125" style="46" customWidth="1"/>
    <col min="4882" max="4882" width="21" style="46" customWidth="1"/>
    <col min="4883" max="4883" width="16" style="46" customWidth="1"/>
    <col min="4884" max="4884" width="14.5703125" style="46" customWidth="1"/>
    <col min="4885" max="4885" width="74.5703125" style="46" customWidth="1"/>
    <col min="4886" max="4886" width="101.42578125" style="46" customWidth="1"/>
    <col min="4887" max="5081" width="11.42578125" style="46"/>
    <col min="5082" max="5083" width="21.28515625" style="46" customWidth="1"/>
    <col min="5084" max="5084" width="37.140625" style="46" customWidth="1"/>
    <col min="5085" max="5085" width="49.28515625" style="46" customWidth="1"/>
    <col min="5086" max="5086" width="18.5703125" style="46" customWidth="1"/>
    <col min="5087" max="5087" width="62.28515625" style="46" customWidth="1"/>
    <col min="5088" max="5088" width="21.7109375" style="46" customWidth="1"/>
    <col min="5089" max="5089" width="18.42578125" style="46" customWidth="1"/>
    <col min="5090" max="5090" width="63" style="46" customWidth="1"/>
    <col min="5091" max="5091" width="22.28515625" style="46" customWidth="1"/>
    <col min="5092" max="5092" width="21" style="46" customWidth="1"/>
    <col min="5093" max="5096" width="15.85546875" style="46" customWidth="1"/>
    <col min="5097" max="5097" width="26.140625" style="46" customWidth="1"/>
    <col min="5098" max="5109" width="10.7109375" style="46" customWidth="1"/>
    <col min="5110" max="5117" width="0" style="46" hidden="1" customWidth="1"/>
    <col min="5118" max="5119" width="15.42578125" style="46" customWidth="1"/>
    <col min="5120" max="5120" width="18.7109375" style="46" customWidth="1"/>
    <col min="5121" max="5121" width="18.42578125" style="46" customWidth="1"/>
    <col min="5122" max="5123" width="15.42578125" style="46" customWidth="1"/>
    <col min="5124" max="5124" width="18.140625" style="46" customWidth="1"/>
    <col min="5125" max="5125" width="20.42578125" style="46" customWidth="1"/>
    <col min="5126" max="5126" width="18.140625" style="46" customWidth="1"/>
    <col min="5127" max="5127" width="15.42578125" style="46" customWidth="1"/>
    <col min="5128" max="5128" width="20" style="46" customWidth="1"/>
    <col min="5129" max="5129" width="18.140625" style="46" customWidth="1"/>
    <col min="5130" max="5130" width="15.42578125" style="46" customWidth="1"/>
    <col min="5131" max="5131" width="18.7109375" style="46" customWidth="1"/>
    <col min="5132" max="5132" width="15.42578125" style="46" customWidth="1"/>
    <col min="5133" max="5133" width="17.140625" style="46" customWidth="1"/>
    <col min="5134" max="5134" width="19.28515625" style="46" customWidth="1"/>
    <col min="5135" max="5135" width="17.5703125" style="46" customWidth="1"/>
    <col min="5136" max="5136" width="20.7109375" style="46" customWidth="1"/>
    <col min="5137" max="5137" width="21.42578125" style="46" customWidth="1"/>
    <col min="5138" max="5138" width="21" style="46" customWidth="1"/>
    <col min="5139" max="5139" width="16" style="46" customWidth="1"/>
    <col min="5140" max="5140" width="14.5703125" style="46" customWidth="1"/>
    <col min="5141" max="5141" width="74.5703125" style="46" customWidth="1"/>
    <col min="5142" max="5142" width="101.42578125" style="46" customWidth="1"/>
    <col min="5143" max="5337" width="11.42578125" style="46"/>
    <col min="5338" max="5339" width="21.28515625" style="46" customWidth="1"/>
    <col min="5340" max="5340" width="37.140625" style="46" customWidth="1"/>
    <col min="5341" max="5341" width="49.28515625" style="46" customWidth="1"/>
    <col min="5342" max="5342" width="18.5703125" style="46" customWidth="1"/>
    <col min="5343" max="5343" width="62.28515625" style="46" customWidth="1"/>
    <col min="5344" max="5344" width="21.7109375" style="46" customWidth="1"/>
    <col min="5345" max="5345" width="18.42578125" style="46" customWidth="1"/>
    <col min="5346" max="5346" width="63" style="46" customWidth="1"/>
    <col min="5347" max="5347" width="22.28515625" style="46" customWidth="1"/>
    <col min="5348" max="5348" width="21" style="46" customWidth="1"/>
    <col min="5349" max="5352" width="15.85546875" style="46" customWidth="1"/>
    <col min="5353" max="5353" width="26.140625" style="46" customWidth="1"/>
    <col min="5354" max="5365" width="10.7109375" style="46" customWidth="1"/>
    <col min="5366" max="5373" width="0" style="46" hidden="1" customWidth="1"/>
    <col min="5374" max="5375" width="15.42578125" style="46" customWidth="1"/>
    <col min="5376" max="5376" width="18.7109375" style="46" customWidth="1"/>
    <col min="5377" max="5377" width="18.42578125" style="46" customWidth="1"/>
    <col min="5378" max="5379" width="15.42578125" style="46" customWidth="1"/>
    <col min="5380" max="5380" width="18.140625" style="46" customWidth="1"/>
    <col min="5381" max="5381" width="20.42578125" style="46" customWidth="1"/>
    <col min="5382" max="5382" width="18.140625" style="46" customWidth="1"/>
    <col min="5383" max="5383" width="15.42578125" style="46" customWidth="1"/>
    <col min="5384" max="5384" width="20" style="46" customWidth="1"/>
    <col min="5385" max="5385" width="18.140625" style="46" customWidth="1"/>
    <col min="5386" max="5386" width="15.42578125" style="46" customWidth="1"/>
    <col min="5387" max="5387" width="18.7109375" style="46" customWidth="1"/>
    <col min="5388" max="5388" width="15.42578125" style="46" customWidth="1"/>
    <col min="5389" max="5389" width="17.140625" style="46" customWidth="1"/>
    <col min="5390" max="5390" width="19.28515625" style="46" customWidth="1"/>
    <col min="5391" max="5391" width="17.5703125" style="46" customWidth="1"/>
    <col min="5392" max="5392" width="20.7109375" style="46" customWidth="1"/>
    <col min="5393" max="5393" width="21.42578125" style="46" customWidth="1"/>
    <col min="5394" max="5394" width="21" style="46" customWidth="1"/>
    <col min="5395" max="5395" width="16" style="46" customWidth="1"/>
    <col min="5396" max="5396" width="14.5703125" style="46" customWidth="1"/>
    <col min="5397" max="5397" width="74.5703125" style="46" customWidth="1"/>
    <col min="5398" max="5398" width="101.42578125" style="46" customWidth="1"/>
    <col min="5399" max="5593" width="11.42578125" style="46"/>
    <col min="5594" max="5595" width="21.28515625" style="46" customWidth="1"/>
    <col min="5596" max="5596" width="37.140625" style="46" customWidth="1"/>
    <col min="5597" max="5597" width="49.28515625" style="46" customWidth="1"/>
    <col min="5598" max="5598" width="18.5703125" style="46" customWidth="1"/>
    <col min="5599" max="5599" width="62.28515625" style="46" customWidth="1"/>
    <col min="5600" max="5600" width="21.7109375" style="46" customWidth="1"/>
    <col min="5601" max="5601" width="18.42578125" style="46" customWidth="1"/>
    <col min="5602" max="5602" width="63" style="46" customWidth="1"/>
    <col min="5603" max="5603" width="22.28515625" style="46" customWidth="1"/>
    <col min="5604" max="5604" width="21" style="46" customWidth="1"/>
    <col min="5605" max="5608" width="15.85546875" style="46" customWidth="1"/>
    <col min="5609" max="5609" width="26.140625" style="46" customWidth="1"/>
    <col min="5610" max="5621" width="10.7109375" style="46" customWidth="1"/>
    <col min="5622" max="5629" width="0" style="46" hidden="1" customWidth="1"/>
    <col min="5630" max="5631" width="15.42578125" style="46" customWidth="1"/>
    <col min="5632" max="5632" width="18.7109375" style="46" customWidth="1"/>
    <col min="5633" max="5633" width="18.42578125" style="46" customWidth="1"/>
    <col min="5634" max="5635" width="15.42578125" style="46" customWidth="1"/>
    <col min="5636" max="5636" width="18.140625" style="46" customWidth="1"/>
    <col min="5637" max="5637" width="20.42578125" style="46" customWidth="1"/>
    <col min="5638" max="5638" width="18.140625" style="46" customWidth="1"/>
    <col min="5639" max="5639" width="15.42578125" style="46" customWidth="1"/>
    <col min="5640" max="5640" width="20" style="46" customWidth="1"/>
    <col min="5641" max="5641" width="18.140625" style="46" customWidth="1"/>
    <col min="5642" max="5642" width="15.42578125" style="46" customWidth="1"/>
    <col min="5643" max="5643" width="18.7109375" style="46" customWidth="1"/>
    <col min="5644" max="5644" width="15.42578125" style="46" customWidth="1"/>
    <col min="5645" max="5645" width="17.140625" style="46" customWidth="1"/>
    <col min="5646" max="5646" width="19.28515625" style="46" customWidth="1"/>
    <col min="5647" max="5647" width="17.5703125" style="46" customWidth="1"/>
    <col min="5648" max="5648" width="20.7109375" style="46" customWidth="1"/>
    <col min="5649" max="5649" width="21.42578125" style="46" customWidth="1"/>
    <col min="5650" max="5650" width="21" style="46" customWidth="1"/>
    <col min="5651" max="5651" width="16" style="46" customWidth="1"/>
    <col min="5652" max="5652" width="14.5703125" style="46" customWidth="1"/>
    <col min="5653" max="5653" width="74.5703125" style="46" customWidth="1"/>
    <col min="5654" max="5654" width="101.42578125" style="46" customWidth="1"/>
    <col min="5655" max="5849" width="11.42578125" style="46"/>
    <col min="5850" max="5851" width="21.28515625" style="46" customWidth="1"/>
    <col min="5852" max="5852" width="37.140625" style="46" customWidth="1"/>
    <col min="5853" max="5853" width="49.28515625" style="46" customWidth="1"/>
    <col min="5854" max="5854" width="18.5703125" style="46" customWidth="1"/>
    <col min="5855" max="5855" width="62.28515625" style="46" customWidth="1"/>
    <col min="5856" max="5856" width="21.7109375" style="46" customWidth="1"/>
    <col min="5857" max="5857" width="18.42578125" style="46" customWidth="1"/>
    <col min="5858" max="5858" width="63" style="46" customWidth="1"/>
    <col min="5859" max="5859" width="22.28515625" style="46" customWidth="1"/>
    <col min="5860" max="5860" width="21" style="46" customWidth="1"/>
    <col min="5861" max="5864" width="15.85546875" style="46" customWidth="1"/>
    <col min="5865" max="5865" width="26.140625" style="46" customWidth="1"/>
    <col min="5866" max="5877" width="10.7109375" style="46" customWidth="1"/>
    <col min="5878" max="5885" width="0" style="46" hidden="1" customWidth="1"/>
    <col min="5886" max="5887" width="15.42578125" style="46" customWidth="1"/>
    <col min="5888" max="5888" width="18.7109375" style="46" customWidth="1"/>
    <col min="5889" max="5889" width="18.42578125" style="46" customWidth="1"/>
    <col min="5890" max="5891" width="15.42578125" style="46" customWidth="1"/>
    <col min="5892" max="5892" width="18.140625" style="46" customWidth="1"/>
    <col min="5893" max="5893" width="20.42578125" style="46" customWidth="1"/>
    <col min="5894" max="5894" width="18.140625" style="46" customWidth="1"/>
    <col min="5895" max="5895" width="15.42578125" style="46" customWidth="1"/>
    <col min="5896" max="5896" width="20" style="46" customWidth="1"/>
    <col min="5897" max="5897" width="18.140625" style="46" customWidth="1"/>
    <col min="5898" max="5898" width="15.42578125" style="46" customWidth="1"/>
    <col min="5899" max="5899" width="18.7109375" style="46" customWidth="1"/>
    <col min="5900" max="5900" width="15.42578125" style="46" customWidth="1"/>
    <col min="5901" max="5901" width="17.140625" style="46" customWidth="1"/>
    <col min="5902" max="5902" width="19.28515625" style="46" customWidth="1"/>
    <col min="5903" max="5903" width="17.5703125" style="46" customWidth="1"/>
    <col min="5904" max="5904" width="20.7109375" style="46" customWidth="1"/>
    <col min="5905" max="5905" width="21.42578125" style="46" customWidth="1"/>
    <col min="5906" max="5906" width="21" style="46" customWidth="1"/>
    <col min="5907" max="5907" width="16" style="46" customWidth="1"/>
    <col min="5908" max="5908" width="14.5703125" style="46" customWidth="1"/>
    <col min="5909" max="5909" width="74.5703125" style="46" customWidth="1"/>
    <col min="5910" max="5910" width="101.42578125" style="46" customWidth="1"/>
    <col min="5911" max="6105" width="11.42578125" style="46"/>
    <col min="6106" max="6107" width="21.28515625" style="46" customWidth="1"/>
    <col min="6108" max="6108" width="37.140625" style="46" customWidth="1"/>
    <col min="6109" max="6109" width="49.28515625" style="46" customWidth="1"/>
    <col min="6110" max="6110" width="18.5703125" style="46" customWidth="1"/>
    <col min="6111" max="6111" width="62.28515625" style="46" customWidth="1"/>
    <col min="6112" max="6112" width="21.7109375" style="46" customWidth="1"/>
    <col min="6113" max="6113" width="18.42578125" style="46" customWidth="1"/>
    <col min="6114" max="6114" width="63" style="46" customWidth="1"/>
    <col min="6115" max="6115" width="22.28515625" style="46" customWidth="1"/>
    <col min="6116" max="6116" width="21" style="46" customWidth="1"/>
    <col min="6117" max="6120" width="15.85546875" style="46" customWidth="1"/>
    <col min="6121" max="6121" width="26.140625" style="46" customWidth="1"/>
    <col min="6122" max="6133" width="10.7109375" style="46" customWidth="1"/>
    <col min="6134" max="6141" width="0" style="46" hidden="1" customWidth="1"/>
    <col min="6142" max="6143" width="15.42578125" style="46" customWidth="1"/>
    <col min="6144" max="6144" width="18.7109375" style="46" customWidth="1"/>
    <col min="6145" max="6145" width="18.42578125" style="46" customWidth="1"/>
    <col min="6146" max="6147" width="15.42578125" style="46" customWidth="1"/>
    <col min="6148" max="6148" width="18.140625" style="46" customWidth="1"/>
    <col min="6149" max="6149" width="20.42578125" style="46" customWidth="1"/>
    <col min="6150" max="6150" width="18.140625" style="46" customWidth="1"/>
    <col min="6151" max="6151" width="15.42578125" style="46" customWidth="1"/>
    <col min="6152" max="6152" width="20" style="46" customWidth="1"/>
    <col min="6153" max="6153" width="18.140625" style="46" customWidth="1"/>
    <col min="6154" max="6154" width="15.42578125" style="46" customWidth="1"/>
    <col min="6155" max="6155" width="18.7109375" style="46" customWidth="1"/>
    <col min="6156" max="6156" width="15.42578125" style="46" customWidth="1"/>
    <col min="6157" max="6157" width="17.140625" style="46" customWidth="1"/>
    <col min="6158" max="6158" width="19.28515625" style="46" customWidth="1"/>
    <col min="6159" max="6159" width="17.5703125" style="46" customWidth="1"/>
    <col min="6160" max="6160" width="20.7109375" style="46" customWidth="1"/>
    <col min="6161" max="6161" width="21.42578125" style="46" customWidth="1"/>
    <col min="6162" max="6162" width="21" style="46" customWidth="1"/>
    <col min="6163" max="6163" width="16" style="46" customWidth="1"/>
    <col min="6164" max="6164" width="14.5703125" style="46" customWidth="1"/>
    <col min="6165" max="6165" width="74.5703125" style="46" customWidth="1"/>
    <col min="6166" max="6166" width="101.42578125" style="46" customWidth="1"/>
    <col min="6167" max="6361" width="11.42578125" style="46"/>
    <col min="6362" max="6363" width="21.28515625" style="46" customWidth="1"/>
    <col min="6364" max="6364" width="37.140625" style="46" customWidth="1"/>
    <col min="6365" max="6365" width="49.28515625" style="46" customWidth="1"/>
    <col min="6366" max="6366" width="18.5703125" style="46" customWidth="1"/>
    <col min="6367" max="6367" width="62.28515625" style="46" customWidth="1"/>
    <col min="6368" max="6368" width="21.7109375" style="46" customWidth="1"/>
    <col min="6369" max="6369" width="18.42578125" style="46" customWidth="1"/>
    <col min="6370" max="6370" width="63" style="46" customWidth="1"/>
    <col min="6371" max="6371" width="22.28515625" style="46" customWidth="1"/>
    <col min="6372" max="6372" width="21" style="46" customWidth="1"/>
    <col min="6373" max="6376" width="15.85546875" style="46" customWidth="1"/>
    <col min="6377" max="6377" width="26.140625" style="46" customWidth="1"/>
    <col min="6378" max="6389" width="10.7109375" style="46" customWidth="1"/>
    <col min="6390" max="6397" width="0" style="46" hidden="1" customWidth="1"/>
    <col min="6398" max="6399" width="15.42578125" style="46" customWidth="1"/>
    <col min="6400" max="6400" width="18.7109375" style="46" customWidth="1"/>
    <col min="6401" max="6401" width="18.42578125" style="46" customWidth="1"/>
    <col min="6402" max="6403" width="15.42578125" style="46" customWidth="1"/>
    <col min="6404" max="6404" width="18.140625" style="46" customWidth="1"/>
    <col min="6405" max="6405" width="20.42578125" style="46" customWidth="1"/>
    <col min="6406" max="6406" width="18.140625" style="46" customWidth="1"/>
    <col min="6407" max="6407" width="15.42578125" style="46" customWidth="1"/>
    <col min="6408" max="6408" width="20" style="46" customWidth="1"/>
    <col min="6409" max="6409" width="18.140625" style="46" customWidth="1"/>
    <col min="6410" max="6410" width="15.42578125" style="46" customWidth="1"/>
    <col min="6411" max="6411" width="18.7109375" style="46" customWidth="1"/>
    <col min="6412" max="6412" width="15.42578125" style="46" customWidth="1"/>
    <col min="6413" max="6413" width="17.140625" style="46" customWidth="1"/>
    <col min="6414" max="6414" width="19.28515625" style="46" customWidth="1"/>
    <col min="6415" max="6415" width="17.5703125" style="46" customWidth="1"/>
    <col min="6416" max="6416" width="20.7109375" style="46" customWidth="1"/>
    <col min="6417" max="6417" width="21.42578125" style="46" customWidth="1"/>
    <col min="6418" max="6418" width="21" style="46" customWidth="1"/>
    <col min="6419" max="6419" width="16" style="46" customWidth="1"/>
    <col min="6420" max="6420" width="14.5703125" style="46" customWidth="1"/>
    <col min="6421" max="6421" width="74.5703125" style="46" customWidth="1"/>
    <col min="6422" max="6422" width="101.42578125" style="46" customWidth="1"/>
    <col min="6423" max="6617" width="11.42578125" style="46"/>
    <col min="6618" max="6619" width="21.28515625" style="46" customWidth="1"/>
    <col min="6620" max="6620" width="37.140625" style="46" customWidth="1"/>
    <col min="6621" max="6621" width="49.28515625" style="46" customWidth="1"/>
    <col min="6622" max="6622" width="18.5703125" style="46" customWidth="1"/>
    <col min="6623" max="6623" width="62.28515625" style="46" customWidth="1"/>
    <col min="6624" max="6624" width="21.7109375" style="46" customWidth="1"/>
    <col min="6625" max="6625" width="18.42578125" style="46" customWidth="1"/>
    <col min="6626" max="6626" width="63" style="46" customWidth="1"/>
    <col min="6627" max="6627" width="22.28515625" style="46" customWidth="1"/>
    <col min="6628" max="6628" width="21" style="46" customWidth="1"/>
    <col min="6629" max="6632" width="15.85546875" style="46" customWidth="1"/>
    <col min="6633" max="6633" width="26.140625" style="46" customWidth="1"/>
    <col min="6634" max="6645" width="10.7109375" style="46" customWidth="1"/>
    <col min="6646" max="6653" width="0" style="46" hidden="1" customWidth="1"/>
    <col min="6654" max="6655" width="15.42578125" style="46" customWidth="1"/>
    <col min="6656" max="6656" width="18.7109375" style="46" customWidth="1"/>
    <col min="6657" max="6657" width="18.42578125" style="46" customWidth="1"/>
    <col min="6658" max="6659" width="15.42578125" style="46" customWidth="1"/>
    <col min="6660" max="6660" width="18.140625" style="46" customWidth="1"/>
    <col min="6661" max="6661" width="20.42578125" style="46" customWidth="1"/>
    <col min="6662" max="6662" width="18.140625" style="46" customWidth="1"/>
    <col min="6663" max="6663" width="15.42578125" style="46" customWidth="1"/>
    <col min="6664" max="6664" width="20" style="46" customWidth="1"/>
    <col min="6665" max="6665" width="18.140625" style="46" customWidth="1"/>
    <col min="6666" max="6666" width="15.42578125" style="46" customWidth="1"/>
    <col min="6667" max="6667" width="18.7109375" style="46" customWidth="1"/>
    <col min="6668" max="6668" width="15.42578125" style="46" customWidth="1"/>
    <col min="6669" max="6669" width="17.140625" style="46" customWidth="1"/>
    <col min="6670" max="6670" width="19.28515625" style="46" customWidth="1"/>
    <col min="6671" max="6671" width="17.5703125" style="46" customWidth="1"/>
    <col min="6672" max="6672" width="20.7109375" style="46" customWidth="1"/>
    <col min="6673" max="6673" width="21.42578125" style="46" customWidth="1"/>
    <col min="6674" max="6674" width="21" style="46" customWidth="1"/>
    <col min="6675" max="6675" width="16" style="46" customWidth="1"/>
    <col min="6676" max="6676" width="14.5703125" style="46" customWidth="1"/>
    <col min="6677" max="6677" width="74.5703125" style="46" customWidth="1"/>
    <col min="6678" max="6678" width="101.42578125" style="46" customWidth="1"/>
    <col min="6679" max="6873" width="11.42578125" style="46"/>
    <col min="6874" max="6875" width="21.28515625" style="46" customWidth="1"/>
    <col min="6876" max="6876" width="37.140625" style="46" customWidth="1"/>
    <col min="6877" max="6877" width="49.28515625" style="46" customWidth="1"/>
    <col min="6878" max="6878" width="18.5703125" style="46" customWidth="1"/>
    <col min="6879" max="6879" width="62.28515625" style="46" customWidth="1"/>
    <col min="6880" max="6880" width="21.7109375" style="46" customWidth="1"/>
    <col min="6881" max="6881" width="18.42578125" style="46" customWidth="1"/>
    <col min="6882" max="6882" width="63" style="46" customWidth="1"/>
    <col min="6883" max="6883" width="22.28515625" style="46" customWidth="1"/>
    <col min="6884" max="6884" width="21" style="46" customWidth="1"/>
    <col min="6885" max="6888" width="15.85546875" style="46" customWidth="1"/>
    <col min="6889" max="6889" width="26.140625" style="46" customWidth="1"/>
    <col min="6890" max="6901" width="10.7109375" style="46" customWidth="1"/>
    <col min="6902" max="6909" width="0" style="46" hidden="1" customWidth="1"/>
    <col min="6910" max="6911" width="15.42578125" style="46" customWidth="1"/>
    <col min="6912" max="6912" width="18.7109375" style="46" customWidth="1"/>
    <col min="6913" max="6913" width="18.42578125" style="46" customWidth="1"/>
    <col min="6914" max="6915" width="15.42578125" style="46" customWidth="1"/>
    <col min="6916" max="6916" width="18.140625" style="46" customWidth="1"/>
    <col min="6917" max="6917" width="20.42578125" style="46" customWidth="1"/>
    <col min="6918" max="6918" width="18.140625" style="46" customWidth="1"/>
    <col min="6919" max="6919" width="15.42578125" style="46" customWidth="1"/>
    <col min="6920" max="6920" width="20" style="46" customWidth="1"/>
    <col min="6921" max="6921" width="18.140625" style="46" customWidth="1"/>
    <col min="6922" max="6922" width="15.42578125" style="46" customWidth="1"/>
    <col min="6923" max="6923" width="18.7109375" style="46" customWidth="1"/>
    <col min="6924" max="6924" width="15.42578125" style="46" customWidth="1"/>
    <col min="6925" max="6925" width="17.140625" style="46" customWidth="1"/>
    <col min="6926" max="6926" width="19.28515625" style="46" customWidth="1"/>
    <col min="6927" max="6927" width="17.5703125" style="46" customWidth="1"/>
    <col min="6928" max="6928" width="20.7109375" style="46" customWidth="1"/>
    <col min="6929" max="6929" width="21.42578125" style="46" customWidth="1"/>
    <col min="6930" max="6930" width="21" style="46" customWidth="1"/>
    <col min="6931" max="6931" width="16" style="46" customWidth="1"/>
    <col min="6932" max="6932" width="14.5703125" style="46" customWidth="1"/>
    <col min="6933" max="6933" width="74.5703125" style="46" customWidth="1"/>
    <col min="6934" max="6934" width="101.42578125" style="46" customWidth="1"/>
    <col min="6935" max="7129" width="11.42578125" style="46"/>
    <col min="7130" max="7131" width="21.28515625" style="46" customWidth="1"/>
    <col min="7132" max="7132" width="37.140625" style="46" customWidth="1"/>
    <col min="7133" max="7133" width="49.28515625" style="46" customWidth="1"/>
    <col min="7134" max="7134" width="18.5703125" style="46" customWidth="1"/>
    <col min="7135" max="7135" width="62.28515625" style="46" customWidth="1"/>
    <col min="7136" max="7136" width="21.7109375" style="46" customWidth="1"/>
    <col min="7137" max="7137" width="18.42578125" style="46" customWidth="1"/>
    <col min="7138" max="7138" width="63" style="46" customWidth="1"/>
    <col min="7139" max="7139" width="22.28515625" style="46" customWidth="1"/>
    <col min="7140" max="7140" width="21" style="46" customWidth="1"/>
    <col min="7141" max="7144" width="15.85546875" style="46" customWidth="1"/>
    <col min="7145" max="7145" width="26.140625" style="46" customWidth="1"/>
    <col min="7146" max="7157" width="10.7109375" style="46" customWidth="1"/>
    <col min="7158" max="7165" width="0" style="46" hidden="1" customWidth="1"/>
    <col min="7166" max="7167" width="15.42578125" style="46" customWidth="1"/>
    <col min="7168" max="7168" width="18.7109375" style="46" customWidth="1"/>
    <col min="7169" max="7169" width="18.42578125" style="46" customWidth="1"/>
    <col min="7170" max="7171" width="15.42578125" style="46" customWidth="1"/>
    <col min="7172" max="7172" width="18.140625" style="46" customWidth="1"/>
    <col min="7173" max="7173" width="20.42578125" style="46" customWidth="1"/>
    <col min="7174" max="7174" width="18.140625" style="46" customWidth="1"/>
    <col min="7175" max="7175" width="15.42578125" style="46" customWidth="1"/>
    <col min="7176" max="7176" width="20" style="46" customWidth="1"/>
    <col min="7177" max="7177" width="18.140625" style="46" customWidth="1"/>
    <col min="7178" max="7178" width="15.42578125" style="46" customWidth="1"/>
    <col min="7179" max="7179" width="18.7109375" style="46" customWidth="1"/>
    <col min="7180" max="7180" width="15.42578125" style="46" customWidth="1"/>
    <col min="7181" max="7181" width="17.140625" style="46" customWidth="1"/>
    <col min="7182" max="7182" width="19.28515625" style="46" customWidth="1"/>
    <col min="7183" max="7183" width="17.5703125" style="46" customWidth="1"/>
    <col min="7184" max="7184" width="20.7109375" style="46" customWidth="1"/>
    <col min="7185" max="7185" width="21.42578125" style="46" customWidth="1"/>
    <col min="7186" max="7186" width="21" style="46" customWidth="1"/>
    <col min="7187" max="7187" width="16" style="46" customWidth="1"/>
    <col min="7188" max="7188" width="14.5703125" style="46" customWidth="1"/>
    <col min="7189" max="7189" width="74.5703125" style="46" customWidth="1"/>
    <col min="7190" max="7190" width="101.42578125" style="46" customWidth="1"/>
    <col min="7191" max="7385" width="11.42578125" style="46"/>
    <col min="7386" max="7387" width="21.28515625" style="46" customWidth="1"/>
    <col min="7388" max="7388" width="37.140625" style="46" customWidth="1"/>
    <col min="7389" max="7389" width="49.28515625" style="46" customWidth="1"/>
    <col min="7390" max="7390" width="18.5703125" style="46" customWidth="1"/>
    <col min="7391" max="7391" width="62.28515625" style="46" customWidth="1"/>
    <col min="7392" max="7392" width="21.7109375" style="46" customWidth="1"/>
    <col min="7393" max="7393" width="18.42578125" style="46" customWidth="1"/>
    <col min="7394" max="7394" width="63" style="46" customWidth="1"/>
    <col min="7395" max="7395" width="22.28515625" style="46" customWidth="1"/>
    <col min="7396" max="7396" width="21" style="46" customWidth="1"/>
    <col min="7397" max="7400" width="15.85546875" style="46" customWidth="1"/>
    <col min="7401" max="7401" width="26.140625" style="46" customWidth="1"/>
    <col min="7402" max="7413" width="10.7109375" style="46" customWidth="1"/>
    <col min="7414" max="7421" width="0" style="46" hidden="1" customWidth="1"/>
    <col min="7422" max="7423" width="15.42578125" style="46" customWidth="1"/>
    <col min="7424" max="7424" width="18.7109375" style="46" customWidth="1"/>
    <col min="7425" max="7425" width="18.42578125" style="46" customWidth="1"/>
    <col min="7426" max="7427" width="15.42578125" style="46" customWidth="1"/>
    <col min="7428" max="7428" width="18.140625" style="46" customWidth="1"/>
    <col min="7429" max="7429" width="20.42578125" style="46" customWidth="1"/>
    <col min="7430" max="7430" width="18.140625" style="46" customWidth="1"/>
    <col min="7431" max="7431" width="15.42578125" style="46" customWidth="1"/>
    <col min="7432" max="7432" width="20" style="46" customWidth="1"/>
    <col min="7433" max="7433" width="18.140625" style="46" customWidth="1"/>
    <col min="7434" max="7434" width="15.42578125" style="46" customWidth="1"/>
    <col min="7435" max="7435" width="18.7109375" style="46" customWidth="1"/>
    <col min="7436" max="7436" width="15.42578125" style="46" customWidth="1"/>
    <col min="7437" max="7437" width="17.140625" style="46" customWidth="1"/>
    <col min="7438" max="7438" width="19.28515625" style="46" customWidth="1"/>
    <col min="7439" max="7439" width="17.5703125" style="46" customWidth="1"/>
    <col min="7440" max="7440" width="20.7109375" style="46" customWidth="1"/>
    <col min="7441" max="7441" width="21.42578125" style="46" customWidth="1"/>
    <col min="7442" max="7442" width="21" style="46" customWidth="1"/>
    <col min="7443" max="7443" width="16" style="46" customWidth="1"/>
    <col min="7444" max="7444" width="14.5703125" style="46" customWidth="1"/>
    <col min="7445" max="7445" width="74.5703125" style="46" customWidth="1"/>
    <col min="7446" max="7446" width="101.42578125" style="46" customWidth="1"/>
    <col min="7447" max="7641" width="11.42578125" style="46"/>
    <col min="7642" max="7643" width="21.28515625" style="46" customWidth="1"/>
    <col min="7644" max="7644" width="37.140625" style="46" customWidth="1"/>
    <col min="7645" max="7645" width="49.28515625" style="46" customWidth="1"/>
    <col min="7646" max="7646" width="18.5703125" style="46" customWidth="1"/>
    <col min="7647" max="7647" width="62.28515625" style="46" customWidth="1"/>
    <col min="7648" max="7648" width="21.7109375" style="46" customWidth="1"/>
    <col min="7649" max="7649" width="18.42578125" style="46" customWidth="1"/>
    <col min="7650" max="7650" width="63" style="46" customWidth="1"/>
    <col min="7651" max="7651" width="22.28515625" style="46" customWidth="1"/>
    <col min="7652" max="7652" width="21" style="46" customWidth="1"/>
    <col min="7653" max="7656" width="15.85546875" style="46" customWidth="1"/>
    <col min="7657" max="7657" width="26.140625" style="46" customWidth="1"/>
    <col min="7658" max="7669" width="10.7109375" style="46" customWidth="1"/>
    <col min="7670" max="7677" width="0" style="46" hidden="1" customWidth="1"/>
    <col min="7678" max="7679" width="15.42578125" style="46" customWidth="1"/>
    <col min="7680" max="7680" width="18.7109375" style="46" customWidth="1"/>
    <col min="7681" max="7681" width="18.42578125" style="46" customWidth="1"/>
    <col min="7682" max="7683" width="15.42578125" style="46" customWidth="1"/>
    <col min="7684" max="7684" width="18.140625" style="46" customWidth="1"/>
    <col min="7685" max="7685" width="20.42578125" style="46" customWidth="1"/>
    <col min="7686" max="7686" width="18.140625" style="46" customWidth="1"/>
    <col min="7687" max="7687" width="15.42578125" style="46" customWidth="1"/>
    <col min="7688" max="7688" width="20" style="46" customWidth="1"/>
    <col min="7689" max="7689" width="18.140625" style="46" customWidth="1"/>
    <col min="7690" max="7690" width="15.42578125" style="46" customWidth="1"/>
    <col min="7691" max="7691" width="18.7109375" style="46" customWidth="1"/>
    <col min="7692" max="7692" width="15.42578125" style="46" customWidth="1"/>
    <col min="7693" max="7693" width="17.140625" style="46" customWidth="1"/>
    <col min="7694" max="7694" width="19.28515625" style="46" customWidth="1"/>
    <col min="7695" max="7695" width="17.5703125" style="46" customWidth="1"/>
    <col min="7696" max="7696" width="20.7109375" style="46" customWidth="1"/>
    <col min="7697" max="7697" width="21.42578125" style="46" customWidth="1"/>
    <col min="7698" max="7698" width="21" style="46" customWidth="1"/>
    <col min="7699" max="7699" width="16" style="46" customWidth="1"/>
    <col min="7700" max="7700" width="14.5703125" style="46" customWidth="1"/>
    <col min="7701" max="7701" width="74.5703125" style="46" customWidth="1"/>
    <col min="7702" max="7702" width="101.42578125" style="46" customWidth="1"/>
    <col min="7703" max="7897" width="11.42578125" style="46"/>
    <col min="7898" max="7899" width="21.28515625" style="46" customWidth="1"/>
    <col min="7900" max="7900" width="37.140625" style="46" customWidth="1"/>
    <col min="7901" max="7901" width="49.28515625" style="46" customWidth="1"/>
    <col min="7902" max="7902" width="18.5703125" style="46" customWidth="1"/>
    <col min="7903" max="7903" width="62.28515625" style="46" customWidth="1"/>
    <col min="7904" max="7904" width="21.7109375" style="46" customWidth="1"/>
    <col min="7905" max="7905" width="18.42578125" style="46" customWidth="1"/>
    <col min="7906" max="7906" width="63" style="46" customWidth="1"/>
    <col min="7907" max="7907" width="22.28515625" style="46" customWidth="1"/>
    <col min="7908" max="7908" width="21" style="46" customWidth="1"/>
    <col min="7909" max="7912" width="15.85546875" style="46" customWidth="1"/>
    <col min="7913" max="7913" width="26.140625" style="46" customWidth="1"/>
    <col min="7914" max="7925" width="10.7109375" style="46" customWidth="1"/>
    <col min="7926" max="7933" width="0" style="46" hidden="1" customWidth="1"/>
    <col min="7934" max="7935" width="15.42578125" style="46" customWidth="1"/>
    <col min="7936" max="7936" width="18.7109375" style="46" customWidth="1"/>
    <col min="7937" max="7937" width="18.42578125" style="46" customWidth="1"/>
    <col min="7938" max="7939" width="15.42578125" style="46" customWidth="1"/>
    <col min="7940" max="7940" width="18.140625" style="46" customWidth="1"/>
    <col min="7941" max="7941" width="20.42578125" style="46" customWidth="1"/>
    <col min="7942" max="7942" width="18.140625" style="46" customWidth="1"/>
    <col min="7943" max="7943" width="15.42578125" style="46" customWidth="1"/>
    <col min="7944" max="7944" width="20" style="46" customWidth="1"/>
    <col min="7945" max="7945" width="18.140625" style="46" customWidth="1"/>
    <col min="7946" max="7946" width="15.42578125" style="46" customWidth="1"/>
    <col min="7947" max="7947" width="18.7109375" style="46" customWidth="1"/>
    <col min="7948" max="7948" width="15.42578125" style="46" customWidth="1"/>
    <col min="7949" max="7949" width="17.140625" style="46" customWidth="1"/>
    <col min="7950" max="7950" width="19.28515625" style="46" customWidth="1"/>
    <col min="7951" max="7951" width="17.5703125" style="46" customWidth="1"/>
    <col min="7952" max="7952" width="20.7109375" style="46" customWidth="1"/>
    <col min="7953" max="7953" width="21.42578125" style="46" customWidth="1"/>
    <col min="7954" max="7954" width="21" style="46" customWidth="1"/>
    <col min="7955" max="7955" width="16" style="46" customWidth="1"/>
    <col min="7956" max="7956" width="14.5703125" style="46" customWidth="1"/>
    <col min="7957" max="7957" width="74.5703125" style="46" customWidth="1"/>
    <col min="7958" max="7958" width="101.42578125" style="46" customWidth="1"/>
    <col min="7959" max="8153" width="11.42578125" style="46"/>
    <col min="8154" max="8155" width="21.28515625" style="46" customWidth="1"/>
    <col min="8156" max="8156" width="37.140625" style="46" customWidth="1"/>
    <col min="8157" max="8157" width="49.28515625" style="46" customWidth="1"/>
    <col min="8158" max="8158" width="18.5703125" style="46" customWidth="1"/>
    <col min="8159" max="8159" width="62.28515625" style="46" customWidth="1"/>
    <col min="8160" max="8160" width="21.7109375" style="46" customWidth="1"/>
    <col min="8161" max="8161" width="18.42578125" style="46" customWidth="1"/>
    <col min="8162" max="8162" width="63" style="46" customWidth="1"/>
    <col min="8163" max="8163" width="22.28515625" style="46" customWidth="1"/>
    <col min="8164" max="8164" width="21" style="46" customWidth="1"/>
    <col min="8165" max="8168" width="15.85546875" style="46" customWidth="1"/>
    <col min="8169" max="8169" width="26.140625" style="46" customWidth="1"/>
    <col min="8170" max="8181" width="10.7109375" style="46" customWidth="1"/>
    <col min="8182" max="8189" width="0" style="46" hidden="1" customWidth="1"/>
    <col min="8190" max="8191" width="15.42578125" style="46" customWidth="1"/>
    <col min="8192" max="8192" width="18.7109375" style="46" customWidth="1"/>
    <col min="8193" max="8193" width="18.42578125" style="46" customWidth="1"/>
    <col min="8194" max="8195" width="15.42578125" style="46" customWidth="1"/>
    <col min="8196" max="8196" width="18.140625" style="46" customWidth="1"/>
    <col min="8197" max="8197" width="20.42578125" style="46" customWidth="1"/>
    <col min="8198" max="8198" width="18.140625" style="46" customWidth="1"/>
    <col min="8199" max="8199" width="15.42578125" style="46" customWidth="1"/>
    <col min="8200" max="8200" width="20" style="46" customWidth="1"/>
    <col min="8201" max="8201" width="18.140625" style="46" customWidth="1"/>
    <col min="8202" max="8202" width="15.42578125" style="46" customWidth="1"/>
    <col min="8203" max="8203" width="18.7109375" style="46" customWidth="1"/>
    <col min="8204" max="8204" width="15.42578125" style="46" customWidth="1"/>
    <col min="8205" max="8205" width="17.140625" style="46" customWidth="1"/>
    <col min="8206" max="8206" width="19.28515625" style="46" customWidth="1"/>
    <col min="8207" max="8207" width="17.5703125" style="46" customWidth="1"/>
    <col min="8208" max="8208" width="20.7109375" style="46" customWidth="1"/>
    <col min="8209" max="8209" width="21.42578125" style="46" customWidth="1"/>
    <col min="8210" max="8210" width="21" style="46" customWidth="1"/>
    <col min="8211" max="8211" width="16" style="46" customWidth="1"/>
    <col min="8212" max="8212" width="14.5703125" style="46" customWidth="1"/>
    <col min="8213" max="8213" width="74.5703125" style="46" customWidth="1"/>
    <col min="8214" max="8214" width="101.42578125" style="46" customWidth="1"/>
    <col min="8215" max="8409" width="11.42578125" style="46"/>
    <col min="8410" max="8411" width="21.28515625" style="46" customWidth="1"/>
    <col min="8412" max="8412" width="37.140625" style="46" customWidth="1"/>
    <col min="8413" max="8413" width="49.28515625" style="46" customWidth="1"/>
    <col min="8414" max="8414" width="18.5703125" style="46" customWidth="1"/>
    <col min="8415" max="8415" width="62.28515625" style="46" customWidth="1"/>
    <col min="8416" max="8416" width="21.7109375" style="46" customWidth="1"/>
    <col min="8417" max="8417" width="18.42578125" style="46" customWidth="1"/>
    <col min="8418" max="8418" width="63" style="46" customWidth="1"/>
    <col min="8419" max="8419" width="22.28515625" style="46" customWidth="1"/>
    <col min="8420" max="8420" width="21" style="46" customWidth="1"/>
    <col min="8421" max="8424" width="15.85546875" style="46" customWidth="1"/>
    <col min="8425" max="8425" width="26.140625" style="46" customWidth="1"/>
    <col min="8426" max="8437" width="10.7109375" style="46" customWidth="1"/>
    <col min="8438" max="8445" width="0" style="46" hidden="1" customWidth="1"/>
    <col min="8446" max="8447" width="15.42578125" style="46" customWidth="1"/>
    <col min="8448" max="8448" width="18.7109375" style="46" customWidth="1"/>
    <col min="8449" max="8449" width="18.42578125" style="46" customWidth="1"/>
    <col min="8450" max="8451" width="15.42578125" style="46" customWidth="1"/>
    <col min="8452" max="8452" width="18.140625" style="46" customWidth="1"/>
    <col min="8453" max="8453" width="20.42578125" style="46" customWidth="1"/>
    <col min="8454" max="8454" width="18.140625" style="46" customWidth="1"/>
    <col min="8455" max="8455" width="15.42578125" style="46" customWidth="1"/>
    <col min="8456" max="8456" width="20" style="46" customWidth="1"/>
    <col min="8457" max="8457" width="18.140625" style="46" customWidth="1"/>
    <col min="8458" max="8458" width="15.42578125" style="46" customWidth="1"/>
    <col min="8459" max="8459" width="18.7109375" style="46" customWidth="1"/>
    <col min="8460" max="8460" width="15.42578125" style="46" customWidth="1"/>
    <col min="8461" max="8461" width="17.140625" style="46" customWidth="1"/>
    <col min="8462" max="8462" width="19.28515625" style="46" customWidth="1"/>
    <col min="8463" max="8463" width="17.5703125" style="46" customWidth="1"/>
    <col min="8464" max="8464" width="20.7109375" style="46" customWidth="1"/>
    <col min="8465" max="8465" width="21.42578125" style="46" customWidth="1"/>
    <col min="8466" max="8466" width="21" style="46" customWidth="1"/>
    <col min="8467" max="8467" width="16" style="46" customWidth="1"/>
    <col min="8468" max="8468" width="14.5703125" style="46" customWidth="1"/>
    <col min="8469" max="8469" width="74.5703125" style="46" customWidth="1"/>
    <col min="8470" max="8470" width="101.42578125" style="46" customWidth="1"/>
    <col min="8471" max="8665" width="11.42578125" style="46"/>
    <col min="8666" max="8667" width="21.28515625" style="46" customWidth="1"/>
    <col min="8668" max="8668" width="37.140625" style="46" customWidth="1"/>
    <col min="8669" max="8669" width="49.28515625" style="46" customWidth="1"/>
    <col min="8670" max="8670" width="18.5703125" style="46" customWidth="1"/>
    <col min="8671" max="8671" width="62.28515625" style="46" customWidth="1"/>
    <col min="8672" max="8672" width="21.7109375" style="46" customWidth="1"/>
    <col min="8673" max="8673" width="18.42578125" style="46" customWidth="1"/>
    <col min="8674" max="8674" width="63" style="46" customWidth="1"/>
    <col min="8675" max="8675" width="22.28515625" style="46" customWidth="1"/>
    <col min="8676" max="8676" width="21" style="46" customWidth="1"/>
    <col min="8677" max="8680" width="15.85546875" style="46" customWidth="1"/>
    <col min="8681" max="8681" width="26.140625" style="46" customWidth="1"/>
    <col min="8682" max="8693" width="10.7109375" style="46" customWidth="1"/>
    <col min="8694" max="8701" width="0" style="46" hidden="1" customWidth="1"/>
    <col min="8702" max="8703" width="15.42578125" style="46" customWidth="1"/>
    <col min="8704" max="8704" width="18.7109375" style="46" customWidth="1"/>
    <col min="8705" max="8705" width="18.42578125" style="46" customWidth="1"/>
    <col min="8706" max="8707" width="15.42578125" style="46" customWidth="1"/>
    <col min="8708" max="8708" width="18.140625" style="46" customWidth="1"/>
    <col min="8709" max="8709" width="20.42578125" style="46" customWidth="1"/>
    <col min="8710" max="8710" width="18.140625" style="46" customWidth="1"/>
    <col min="8711" max="8711" width="15.42578125" style="46" customWidth="1"/>
    <col min="8712" max="8712" width="20" style="46" customWidth="1"/>
    <col min="8713" max="8713" width="18.140625" style="46" customWidth="1"/>
    <col min="8714" max="8714" width="15.42578125" style="46" customWidth="1"/>
    <col min="8715" max="8715" width="18.7109375" style="46" customWidth="1"/>
    <col min="8716" max="8716" width="15.42578125" style="46" customWidth="1"/>
    <col min="8717" max="8717" width="17.140625" style="46" customWidth="1"/>
    <col min="8718" max="8718" width="19.28515625" style="46" customWidth="1"/>
    <col min="8719" max="8719" width="17.5703125" style="46" customWidth="1"/>
    <col min="8720" max="8720" width="20.7109375" style="46" customWidth="1"/>
    <col min="8721" max="8721" width="21.42578125" style="46" customWidth="1"/>
    <col min="8722" max="8722" width="21" style="46" customWidth="1"/>
    <col min="8723" max="8723" width="16" style="46" customWidth="1"/>
    <col min="8724" max="8724" width="14.5703125" style="46" customWidth="1"/>
    <col min="8725" max="8725" width="74.5703125" style="46" customWidth="1"/>
    <col min="8726" max="8726" width="101.42578125" style="46" customWidth="1"/>
    <col min="8727" max="8921" width="11.42578125" style="46"/>
    <col min="8922" max="8923" width="21.28515625" style="46" customWidth="1"/>
    <col min="8924" max="8924" width="37.140625" style="46" customWidth="1"/>
    <col min="8925" max="8925" width="49.28515625" style="46" customWidth="1"/>
    <col min="8926" max="8926" width="18.5703125" style="46" customWidth="1"/>
    <col min="8927" max="8927" width="62.28515625" style="46" customWidth="1"/>
    <col min="8928" max="8928" width="21.7109375" style="46" customWidth="1"/>
    <col min="8929" max="8929" width="18.42578125" style="46" customWidth="1"/>
    <col min="8930" max="8930" width="63" style="46" customWidth="1"/>
    <col min="8931" max="8931" width="22.28515625" style="46" customWidth="1"/>
    <col min="8932" max="8932" width="21" style="46" customWidth="1"/>
    <col min="8933" max="8936" width="15.85546875" style="46" customWidth="1"/>
    <col min="8937" max="8937" width="26.140625" style="46" customWidth="1"/>
    <col min="8938" max="8949" width="10.7109375" style="46" customWidth="1"/>
    <col min="8950" max="8957" width="0" style="46" hidden="1" customWidth="1"/>
    <col min="8958" max="8959" width="15.42578125" style="46" customWidth="1"/>
    <col min="8960" max="8960" width="18.7109375" style="46" customWidth="1"/>
    <col min="8961" max="8961" width="18.42578125" style="46" customWidth="1"/>
    <col min="8962" max="8963" width="15.42578125" style="46" customWidth="1"/>
    <col min="8964" max="8964" width="18.140625" style="46" customWidth="1"/>
    <col min="8965" max="8965" width="20.42578125" style="46" customWidth="1"/>
    <col min="8966" max="8966" width="18.140625" style="46" customWidth="1"/>
    <col min="8967" max="8967" width="15.42578125" style="46" customWidth="1"/>
    <col min="8968" max="8968" width="20" style="46" customWidth="1"/>
    <col min="8969" max="8969" width="18.140625" style="46" customWidth="1"/>
    <col min="8970" max="8970" width="15.42578125" style="46" customWidth="1"/>
    <col min="8971" max="8971" width="18.7109375" style="46" customWidth="1"/>
    <col min="8972" max="8972" width="15.42578125" style="46" customWidth="1"/>
    <col min="8973" max="8973" width="17.140625" style="46" customWidth="1"/>
    <col min="8974" max="8974" width="19.28515625" style="46" customWidth="1"/>
    <col min="8975" max="8975" width="17.5703125" style="46" customWidth="1"/>
    <col min="8976" max="8976" width="20.7109375" style="46" customWidth="1"/>
    <col min="8977" max="8977" width="21.42578125" style="46" customWidth="1"/>
    <col min="8978" max="8978" width="21" style="46" customWidth="1"/>
    <col min="8979" max="8979" width="16" style="46" customWidth="1"/>
    <col min="8980" max="8980" width="14.5703125" style="46" customWidth="1"/>
    <col min="8981" max="8981" width="74.5703125" style="46" customWidth="1"/>
    <col min="8982" max="8982" width="101.42578125" style="46" customWidth="1"/>
    <col min="8983" max="9177" width="11.42578125" style="46"/>
    <col min="9178" max="9179" width="21.28515625" style="46" customWidth="1"/>
    <col min="9180" max="9180" width="37.140625" style="46" customWidth="1"/>
    <col min="9181" max="9181" width="49.28515625" style="46" customWidth="1"/>
    <col min="9182" max="9182" width="18.5703125" style="46" customWidth="1"/>
    <col min="9183" max="9183" width="62.28515625" style="46" customWidth="1"/>
    <col min="9184" max="9184" width="21.7109375" style="46" customWidth="1"/>
    <col min="9185" max="9185" width="18.42578125" style="46" customWidth="1"/>
    <col min="9186" max="9186" width="63" style="46" customWidth="1"/>
    <col min="9187" max="9187" width="22.28515625" style="46" customWidth="1"/>
    <col min="9188" max="9188" width="21" style="46" customWidth="1"/>
    <col min="9189" max="9192" width="15.85546875" style="46" customWidth="1"/>
    <col min="9193" max="9193" width="26.140625" style="46" customWidth="1"/>
    <col min="9194" max="9205" width="10.7109375" style="46" customWidth="1"/>
    <col min="9206" max="9213" width="0" style="46" hidden="1" customWidth="1"/>
    <col min="9214" max="9215" width="15.42578125" style="46" customWidth="1"/>
    <col min="9216" max="9216" width="18.7109375" style="46" customWidth="1"/>
    <col min="9217" max="9217" width="18.42578125" style="46" customWidth="1"/>
    <col min="9218" max="9219" width="15.42578125" style="46" customWidth="1"/>
    <col min="9220" max="9220" width="18.140625" style="46" customWidth="1"/>
    <col min="9221" max="9221" width="20.42578125" style="46" customWidth="1"/>
    <col min="9222" max="9222" width="18.140625" style="46" customWidth="1"/>
    <col min="9223" max="9223" width="15.42578125" style="46" customWidth="1"/>
    <col min="9224" max="9224" width="20" style="46" customWidth="1"/>
    <col min="9225" max="9225" width="18.140625" style="46" customWidth="1"/>
    <col min="9226" max="9226" width="15.42578125" style="46" customWidth="1"/>
    <col min="9227" max="9227" width="18.7109375" style="46" customWidth="1"/>
    <col min="9228" max="9228" width="15.42578125" style="46" customWidth="1"/>
    <col min="9229" max="9229" width="17.140625" style="46" customWidth="1"/>
    <col min="9230" max="9230" width="19.28515625" style="46" customWidth="1"/>
    <col min="9231" max="9231" width="17.5703125" style="46" customWidth="1"/>
    <col min="9232" max="9232" width="20.7109375" style="46" customWidth="1"/>
    <col min="9233" max="9233" width="21.42578125" style="46" customWidth="1"/>
    <col min="9234" max="9234" width="21" style="46" customWidth="1"/>
    <col min="9235" max="9235" width="16" style="46" customWidth="1"/>
    <col min="9236" max="9236" width="14.5703125" style="46" customWidth="1"/>
    <col min="9237" max="9237" width="74.5703125" style="46" customWidth="1"/>
    <col min="9238" max="9238" width="101.42578125" style="46" customWidth="1"/>
    <col min="9239" max="9433" width="11.42578125" style="46"/>
    <col min="9434" max="9435" width="21.28515625" style="46" customWidth="1"/>
    <col min="9436" max="9436" width="37.140625" style="46" customWidth="1"/>
    <col min="9437" max="9437" width="49.28515625" style="46" customWidth="1"/>
    <col min="9438" max="9438" width="18.5703125" style="46" customWidth="1"/>
    <col min="9439" max="9439" width="62.28515625" style="46" customWidth="1"/>
    <col min="9440" max="9440" width="21.7109375" style="46" customWidth="1"/>
    <col min="9441" max="9441" width="18.42578125" style="46" customWidth="1"/>
    <col min="9442" max="9442" width="63" style="46" customWidth="1"/>
    <col min="9443" max="9443" width="22.28515625" style="46" customWidth="1"/>
    <col min="9444" max="9444" width="21" style="46" customWidth="1"/>
    <col min="9445" max="9448" width="15.85546875" style="46" customWidth="1"/>
    <col min="9449" max="9449" width="26.140625" style="46" customWidth="1"/>
    <col min="9450" max="9461" width="10.7109375" style="46" customWidth="1"/>
    <col min="9462" max="9469" width="0" style="46" hidden="1" customWidth="1"/>
    <col min="9470" max="9471" width="15.42578125" style="46" customWidth="1"/>
    <col min="9472" max="9472" width="18.7109375" style="46" customWidth="1"/>
    <col min="9473" max="9473" width="18.42578125" style="46" customWidth="1"/>
    <col min="9474" max="9475" width="15.42578125" style="46" customWidth="1"/>
    <col min="9476" max="9476" width="18.140625" style="46" customWidth="1"/>
    <col min="9477" max="9477" width="20.42578125" style="46" customWidth="1"/>
    <col min="9478" max="9478" width="18.140625" style="46" customWidth="1"/>
    <col min="9479" max="9479" width="15.42578125" style="46" customWidth="1"/>
    <col min="9480" max="9480" width="20" style="46" customWidth="1"/>
    <col min="9481" max="9481" width="18.140625" style="46" customWidth="1"/>
    <col min="9482" max="9482" width="15.42578125" style="46" customWidth="1"/>
    <col min="9483" max="9483" width="18.7109375" style="46" customWidth="1"/>
    <col min="9484" max="9484" width="15.42578125" style="46" customWidth="1"/>
    <col min="9485" max="9485" width="17.140625" style="46" customWidth="1"/>
    <col min="9486" max="9486" width="19.28515625" style="46" customWidth="1"/>
    <col min="9487" max="9487" width="17.5703125" style="46" customWidth="1"/>
    <col min="9488" max="9488" width="20.7109375" style="46" customWidth="1"/>
    <col min="9489" max="9489" width="21.42578125" style="46" customWidth="1"/>
    <col min="9490" max="9490" width="21" style="46" customWidth="1"/>
    <col min="9491" max="9491" width="16" style="46" customWidth="1"/>
    <col min="9492" max="9492" width="14.5703125" style="46" customWidth="1"/>
    <col min="9493" max="9493" width="74.5703125" style="46" customWidth="1"/>
    <col min="9494" max="9494" width="101.42578125" style="46" customWidth="1"/>
    <col min="9495" max="9689" width="11.42578125" style="46"/>
    <col min="9690" max="9691" width="21.28515625" style="46" customWidth="1"/>
    <col min="9692" max="9692" width="37.140625" style="46" customWidth="1"/>
    <col min="9693" max="9693" width="49.28515625" style="46" customWidth="1"/>
    <col min="9694" max="9694" width="18.5703125" style="46" customWidth="1"/>
    <col min="9695" max="9695" width="62.28515625" style="46" customWidth="1"/>
    <col min="9696" max="9696" width="21.7109375" style="46" customWidth="1"/>
    <col min="9697" max="9697" width="18.42578125" style="46" customWidth="1"/>
    <col min="9698" max="9698" width="63" style="46" customWidth="1"/>
    <col min="9699" max="9699" width="22.28515625" style="46" customWidth="1"/>
    <col min="9700" max="9700" width="21" style="46" customWidth="1"/>
    <col min="9701" max="9704" width="15.85546875" style="46" customWidth="1"/>
    <col min="9705" max="9705" width="26.140625" style="46" customWidth="1"/>
    <col min="9706" max="9717" width="10.7109375" style="46" customWidth="1"/>
    <col min="9718" max="9725" width="0" style="46" hidden="1" customWidth="1"/>
    <col min="9726" max="9727" width="15.42578125" style="46" customWidth="1"/>
    <col min="9728" max="9728" width="18.7109375" style="46" customWidth="1"/>
    <col min="9729" max="9729" width="18.42578125" style="46" customWidth="1"/>
    <col min="9730" max="9731" width="15.42578125" style="46" customWidth="1"/>
    <col min="9732" max="9732" width="18.140625" style="46" customWidth="1"/>
    <col min="9733" max="9733" width="20.42578125" style="46" customWidth="1"/>
    <col min="9734" max="9734" width="18.140625" style="46" customWidth="1"/>
    <col min="9735" max="9735" width="15.42578125" style="46" customWidth="1"/>
    <col min="9736" max="9736" width="20" style="46" customWidth="1"/>
    <col min="9737" max="9737" width="18.140625" style="46" customWidth="1"/>
    <col min="9738" max="9738" width="15.42578125" style="46" customWidth="1"/>
    <col min="9739" max="9739" width="18.7109375" style="46" customWidth="1"/>
    <col min="9740" max="9740" width="15.42578125" style="46" customWidth="1"/>
    <col min="9741" max="9741" width="17.140625" style="46" customWidth="1"/>
    <col min="9742" max="9742" width="19.28515625" style="46" customWidth="1"/>
    <col min="9743" max="9743" width="17.5703125" style="46" customWidth="1"/>
    <col min="9744" max="9744" width="20.7109375" style="46" customWidth="1"/>
    <col min="9745" max="9745" width="21.42578125" style="46" customWidth="1"/>
    <col min="9746" max="9746" width="21" style="46" customWidth="1"/>
    <col min="9747" max="9747" width="16" style="46" customWidth="1"/>
    <col min="9748" max="9748" width="14.5703125" style="46" customWidth="1"/>
    <col min="9749" max="9749" width="74.5703125" style="46" customWidth="1"/>
    <col min="9750" max="9750" width="101.42578125" style="46" customWidth="1"/>
    <col min="9751" max="9945" width="11.42578125" style="46"/>
    <col min="9946" max="9947" width="21.28515625" style="46" customWidth="1"/>
    <col min="9948" max="9948" width="37.140625" style="46" customWidth="1"/>
    <col min="9949" max="9949" width="49.28515625" style="46" customWidth="1"/>
    <col min="9950" max="9950" width="18.5703125" style="46" customWidth="1"/>
    <col min="9951" max="9951" width="62.28515625" style="46" customWidth="1"/>
    <col min="9952" max="9952" width="21.7109375" style="46" customWidth="1"/>
    <col min="9953" max="9953" width="18.42578125" style="46" customWidth="1"/>
    <col min="9954" max="9954" width="63" style="46" customWidth="1"/>
    <col min="9955" max="9955" width="22.28515625" style="46" customWidth="1"/>
    <col min="9956" max="9956" width="21" style="46" customWidth="1"/>
    <col min="9957" max="9960" width="15.85546875" style="46" customWidth="1"/>
    <col min="9961" max="9961" width="26.140625" style="46" customWidth="1"/>
    <col min="9962" max="9973" width="10.7109375" style="46" customWidth="1"/>
    <col min="9974" max="9981" width="0" style="46" hidden="1" customWidth="1"/>
    <col min="9982" max="9983" width="15.42578125" style="46" customWidth="1"/>
    <col min="9984" max="9984" width="18.7109375" style="46" customWidth="1"/>
    <col min="9985" max="9985" width="18.42578125" style="46" customWidth="1"/>
    <col min="9986" max="9987" width="15.42578125" style="46" customWidth="1"/>
    <col min="9988" max="9988" width="18.140625" style="46" customWidth="1"/>
    <col min="9989" max="9989" width="20.42578125" style="46" customWidth="1"/>
    <col min="9990" max="9990" width="18.140625" style="46" customWidth="1"/>
    <col min="9991" max="9991" width="15.42578125" style="46" customWidth="1"/>
    <col min="9992" max="9992" width="20" style="46" customWidth="1"/>
    <col min="9993" max="9993" width="18.140625" style="46" customWidth="1"/>
    <col min="9994" max="9994" width="15.42578125" style="46" customWidth="1"/>
    <col min="9995" max="9995" width="18.7109375" style="46" customWidth="1"/>
    <col min="9996" max="9996" width="15.42578125" style="46" customWidth="1"/>
    <col min="9997" max="9997" width="17.140625" style="46" customWidth="1"/>
    <col min="9998" max="9998" width="19.28515625" style="46" customWidth="1"/>
    <col min="9999" max="9999" width="17.5703125" style="46" customWidth="1"/>
    <col min="10000" max="10000" width="20.7109375" style="46" customWidth="1"/>
    <col min="10001" max="10001" width="21.42578125" style="46" customWidth="1"/>
    <col min="10002" max="10002" width="21" style="46" customWidth="1"/>
    <col min="10003" max="10003" width="16" style="46" customWidth="1"/>
    <col min="10004" max="10004" width="14.5703125" style="46" customWidth="1"/>
    <col min="10005" max="10005" width="74.5703125" style="46" customWidth="1"/>
    <col min="10006" max="10006" width="101.42578125" style="46" customWidth="1"/>
    <col min="10007" max="10201" width="11.42578125" style="46"/>
    <col min="10202" max="10203" width="21.28515625" style="46" customWidth="1"/>
    <col min="10204" max="10204" width="37.140625" style="46" customWidth="1"/>
    <col min="10205" max="10205" width="49.28515625" style="46" customWidth="1"/>
    <col min="10206" max="10206" width="18.5703125" style="46" customWidth="1"/>
    <col min="10207" max="10207" width="62.28515625" style="46" customWidth="1"/>
    <col min="10208" max="10208" width="21.7109375" style="46" customWidth="1"/>
    <col min="10209" max="10209" width="18.42578125" style="46" customWidth="1"/>
    <col min="10210" max="10210" width="63" style="46" customWidth="1"/>
    <col min="10211" max="10211" width="22.28515625" style="46" customWidth="1"/>
    <col min="10212" max="10212" width="21" style="46" customWidth="1"/>
    <col min="10213" max="10216" width="15.85546875" style="46" customWidth="1"/>
    <col min="10217" max="10217" width="26.140625" style="46" customWidth="1"/>
    <col min="10218" max="10229" width="10.7109375" style="46" customWidth="1"/>
    <col min="10230" max="10237" width="0" style="46" hidden="1" customWidth="1"/>
    <col min="10238" max="10239" width="15.42578125" style="46" customWidth="1"/>
    <col min="10240" max="10240" width="18.7109375" style="46" customWidth="1"/>
    <col min="10241" max="10241" width="18.42578125" style="46" customWidth="1"/>
    <col min="10242" max="10243" width="15.42578125" style="46" customWidth="1"/>
    <col min="10244" max="10244" width="18.140625" style="46" customWidth="1"/>
    <col min="10245" max="10245" width="20.42578125" style="46" customWidth="1"/>
    <col min="10246" max="10246" width="18.140625" style="46" customWidth="1"/>
    <col min="10247" max="10247" width="15.42578125" style="46" customWidth="1"/>
    <col min="10248" max="10248" width="20" style="46" customWidth="1"/>
    <col min="10249" max="10249" width="18.140625" style="46" customWidth="1"/>
    <col min="10250" max="10250" width="15.42578125" style="46" customWidth="1"/>
    <col min="10251" max="10251" width="18.7109375" style="46" customWidth="1"/>
    <col min="10252" max="10252" width="15.42578125" style="46" customWidth="1"/>
    <col min="10253" max="10253" width="17.140625" style="46" customWidth="1"/>
    <col min="10254" max="10254" width="19.28515625" style="46" customWidth="1"/>
    <col min="10255" max="10255" width="17.5703125" style="46" customWidth="1"/>
    <col min="10256" max="10256" width="20.7109375" style="46" customWidth="1"/>
    <col min="10257" max="10257" width="21.42578125" style="46" customWidth="1"/>
    <col min="10258" max="10258" width="21" style="46" customWidth="1"/>
    <col min="10259" max="10259" width="16" style="46" customWidth="1"/>
    <col min="10260" max="10260" width="14.5703125" style="46" customWidth="1"/>
    <col min="10261" max="10261" width="74.5703125" style="46" customWidth="1"/>
    <col min="10262" max="10262" width="101.42578125" style="46" customWidth="1"/>
    <col min="10263" max="10457" width="11.42578125" style="46"/>
    <col min="10458" max="10459" width="21.28515625" style="46" customWidth="1"/>
    <col min="10460" max="10460" width="37.140625" style="46" customWidth="1"/>
    <col min="10461" max="10461" width="49.28515625" style="46" customWidth="1"/>
    <col min="10462" max="10462" width="18.5703125" style="46" customWidth="1"/>
    <col min="10463" max="10463" width="62.28515625" style="46" customWidth="1"/>
    <col min="10464" max="10464" width="21.7109375" style="46" customWidth="1"/>
    <col min="10465" max="10465" width="18.42578125" style="46" customWidth="1"/>
    <col min="10466" max="10466" width="63" style="46" customWidth="1"/>
    <col min="10467" max="10467" width="22.28515625" style="46" customWidth="1"/>
    <col min="10468" max="10468" width="21" style="46" customWidth="1"/>
    <col min="10469" max="10472" width="15.85546875" style="46" customWidth="1"/>
    <col min="10473" max="10473" width="26.140625" style="46" customWidth="1"/>
    <col min="10474" max="10485" width="10.7109375" style="46" customWidth="1"/>
    <col min="10486" max="10493" width="0" style="46" hidden="1" customWidth="1"/>
    <col min="10494" max="10495" width="15.42578125" style="46" customWidth="1"/>
    <col min="10496" max="10496" width="18.7109375" style="46" customWidth="1"/>
    <col min="10497" max="10497" width="18.42578125" style="46" customWidth="1"/>
    <col min="10498" max="10499" width="15.42578125" style="46" customWidth="1"/>
    <col min="10500" max="10500" width="18.140625" style="46" customWidth="1"/>
    <col min="10501" max="10501" width="20.42578125" style="46" customWidth="1"/>
    <col min="10502" max="10502" width="18.140625" style="46" customWidth="1"/>
    <col min="10503" max="10503" width="15.42578125" style="46" customWidth="1"/>
    <col min="10504" max="10504" width="20" style="46" customWidth="1"/>
    <col min="10505" max="10505" width="18.140625" style="46" customWidth="1"/>
    <col min="10506" max="10506" width="15.42578125" style="46" customWidth="1"/>
    <col min="10507" max="10507" width="18.7109375" style="46" customWidth="1"/>
    <col min="10508" max="10508" width="15.42578125" style="46" customWidth="1"/>
    <col min="10509" max="10509" width="17.140625" style="46" customWidth="1"/>
    <col min="10510" max="10510" width="19.28515625" style="46" customWidth="1"/>
    <col min="10511" max="10511" width="17.5703125" style="46" customWidth="1"/>
    <col min="10512" max="10512" width="20.7109375" style="46" customWidth="1"/>
    <col min="10513" max="10513" width="21.42578125" style="46" customWidth="1"/>
    <col min="10514" max="10514" width="21" style="46" customWidth="1"/>
    <col min="10515" max="10515" width="16" style="46" customWidth="1"/>
    <col min="10516" max="10516" width="14.5703125" style="46" customWidth="1"/>
    <col min="10517" max="10517" width="74.5703125" style="46" customWidth="1"/>
    <col min="10518" max="10518" width="101.42578125" style="46" customWidth="1"/>
    <col min="10519" max="10713" width="11.42578125" style="46"/>
    <col min="10714" max="10715" width="21.28515625" style="46" customWidth="1"/>
    <col min="10716" max="10716" width="37.140625" style="46" customWidth="1"/>
    <col min="10717" max="10717" width="49.28515625" style="46" customWidth="1"/>
    <col min="10718" max="10718" width="18.5703125" style="46" customWidth="1"/>
    <col min="10719" max="10719" width="62.28515625" style="46" customWidth="1"/>
    <col min="10720" max="10720" width="21.7109375" style="46" customWidth="1"/>
    <col min="10721" max="10721" width="18.42578125" style="46" customWidth="1"/>
    <col min="10722" max="10722" width="63" style="46" customWidth="1"/>
    <col min="10723" max="10723" width="22.28515625" style="46" customWidth="1"/>
    <col min="10724" max="10724" width="21" style="46" customWidth="1"/>
    <col min="10725" max="10728" width="15.85546875" style="46" customWidth="1"/>
    <col min="10729" max="10729" width="26.140625" style="46" customWidth="1"/>
    <col min="10730" max="10741" width="10.7109375" style="46" customWidth="1"/>
    <col min="10742" max="10749" width="0" style="46" hidden="1" customWidth="1"/>
    <col min="10750" max="10751" width="15.42578125" style="46" customWidth="1"/>
    <col min="10752" max="10752" width="18.7109375" style="46" customWidth="1"/>
    <col min="10753" max="10753" width="18.42578125" style="46" customWidth="1"/>
    <col min="10754" max="10755" width="15.42578125" style="46" customWidth="1"/>
    <col min="10756" max="10756" width="18.140625" style="46" customWidth="1"/>
    <col min="10757" max="10757" width="20.42578125" style="46" customWidth="1"/>
    <col min="10758" max="10758" width="18.140625" style="46" customWidth="1"/>
    <col min="10759" max="10759" width="15.42578125" style="46" customWidth="1"/>
    <col min="10760" max="10760" width="20" style="46" customWidth="1"/>
    <col min="10761" max="10761" width="18.140625" style="46" customWidth="1"/>
    <col min="10762" max="10762" width="15.42578125" style="46" customWidth="1"/>
    <col min="10763" max="10763" width="18.7109375" style="46" customWidth="1"/>
    <col min="10764" max="10764" width="15.42578125" style="46" customWidth="1"/>
    <col min="10765" max="10765" width="17.140625" style="46" customWidth="1"/>
    <col min="10766" max="10766" width="19.28515625" style="46" customWidth="1"/>
    <col min="10767" max="10767" width="17.5703125" style="46" customWidth="1"/>
    <col min="10768" max="10768" width="20.7109375" style="46" customWidth="1"/>
    <col min="10769" max="10769" width="21.42578125" style="46" customWidth="1"/>
    <col min="10770" max="10770" width="21" style="46" customWidth="1"/>
    <col min="10771" max="10771" width="16" style="46" customWidth="1"/>
    <col min="10772" max="10772" width="14.5703125" style="46" customWidth="1"/>
    <col min="10773" max="10773" width="74.5703125" style="46" customWidth="1"/>
    <col min="10774" max="10774" width="101.42578125" style="46" customWidth="1"/>
    <col min="10775" max="10969" width="11.42578125" style="46"/>
    <col min="10970" max="10971" width="21.28515625" style="46" customWidth="1"/>
    <col min="10972" max="10972" width="37.140625" style="46" customWidth="1"/>
    <col min="10973" max="10973" width="49.28515625" style="46" customWidth="1"/>
    <col min="10974" max="10974" width="18.5703125" style="46" customWidth="1"/>
    <col min="10975" max="10975" width="62.28515625" style="46" customWidth="1"/>
    <col min="10976" max="10976" width="21.7109375" style="46" customWidth="1"/>
    <col min="10977" max="10977" width="18.42578125" style="46" customWidth="1"/>
    <col min="10978" max="10978" width="63" style="46" customWidth="1"/>
    <col min="10979" max="10979" width="22.28515625" style="46" customWidth="1"/>
    <col min="10980" max="10980" width="21" style="46" customWidth="1"/>
    <col min="10981" max="10984" width="15.85546875" style="46" customWidth="1"/>
    <col min="10985" max="10985" width="26.140625" style="46" customWidth="1"/>
    <col min="10986" max="10997" width="10.7109375" style="46" customWidth="1"/>
    <col min="10998" max="11005" width="0" style="46" hidden="1" customWidth="1"/>
    <col min="11006" max="11007" width="15.42578125" style="46" customWidth="1"/>
    <col min="11008" max="11008" width="18.7109375" style="46" customWidth="1"/>
    <col min="11009" max="11009" width="18.42578125" style="46" customWidth="1"/>
    <col min="11010" max="11011" width="15.42578125" style="46" customWidth="1"/>
    <col min="11012" max="11012" width="18.140625" style="46" customWidth="1"/>
    <col min="11013" max="11013" width="20.42578125" style="46" customWidth="1"/>
    <col min="11014" max="11014" width="18.140625" style="46" customWidth="1"/>
    <col min="11015" max="11015" width="15.42578125" style="46" customWidth="1"/>
    <col min="11016" max="11016" width="20" style="46" customWidth="1"/>
    <col min="11017" max="11017" width="18.140625" style="46" customWidth="1"/>
    <col min="11018" max="11018" width="15.42578125" style="46" customWidth="1"/>
    <col min="11019" max="11019" width="18.7109375" style="46" customWidth="1"/>
    <col min="11020" max="11020" width="15.42578125" style="46" customWidth="1"/>
    <col min="11021" max="11021" width="17.140625" style="46" customWidth="1"/>
    <col min="11022" max="11022" width="19.28515625" style="46" customWidth="1"/>
    <col min="11023" max="11023" width="17.5703125" style="46" customWidth="1"/>
    <col min="11024" max="11024" width="20.7109375" style="46" customWidth="1"/>
    <col min="11025" max="11025" width="21.42578125" style="46" customWidth="1"/>
    <col min="11026" max="11026" width="21" style="46" customWidth="1"/>
    <col min="11027" max="11027" width="16" style="46" customWidth="1"/>
    <col min="11028" max="11028" width="14.5703125" style="46" customWidth="1"/>
    <col min="11029" max="11029" width="74.5703125" style="46" customWidth="1"/>
    <col min="11030" max="11030" width="101.42578125" style="46" customWidth="1"/>
    <col min="11031" max="11225" width="11.42578125" style="46"/>
    <col min="11226" max="11227" width="21.28515625" style="46" customWidth="1"/>
    <col min="11228" max="11228" width="37.140625" style="46" customWidth="1"/>
    <col min="11229" max="11229" width="49.28515625" style="46" customWidth="1"/>
    <col min="11230" max="11230" width="18.5703125" style="46" customWidth="1"/>
    <col min="11231" max="11231" width="62.28515625" style="46" customWidth="1"/>
    <col min="11232" max="11232" width="21.7109375" style="46" customWidth="1"/>
    <col min="11233" max="11233" width="18.42578125" style="46" customWidth="1"/>
    <col min="11234" max="11234" width="63" style="46" customWidth="1"/>
    <col min="11235" max="11235" width="22.28515625" style="46" customWidth="1"/>
    <col min="11236" max="11236" width="21" style="46" customWidth="1"/>
    <col min="11237" max="11240" width="15.85546875" style="46" customWidth="1"/>
    <col min="11241" max="11241" width="26.140625" style="46" customWidth="1"/>
    <col min="11242" max="11253" width="10.7109375" style="46" customWidth="1"/>
    <col min="11254" max="11261" width="0" style="46" hidden="1" customWidth="1"/>
    <col min="11262" max="11263" width="15.42578125" style="46" customWidth="1"/>
    <col min="11264" max="11264" width="18.7109375" style="46" customWidth="1"/>
    <col min="11265" max="11265" width="18.42578125" style="46" customWidth="1"/>
    <col min="11266" max="11267" width="15.42578125" style="46" customWidth="1"/>
    <col min="11268" max="11268" width="18.140625" style="46" customWidth="1"/>
    <col min="11269" max="11269" width="20.42578125" style="46" customWidth="1"/>
    <col min="11270" max="11270" width="18.140625" style="46" customWidth="1"/>
    <col min="11271" max="11271" width="15.42578125" style="46" customWidth="1"/>
    <col min="11272" max="11272" width="20" style="46" customWidth="1"/>
    <col min="11273" max="11273" width="18.140625" style="46" customWidth="1"/>
    <col min="11274" max="11274" width="15.42578125" style="46" customWidth="1"/>
    <col min="11275" max="11275" width="18.7109375" style="46" customWidth="1"/>
    <col min="11276" max="11276" width="15.42578125" style="46" customWidth="1"/>
    <col min="11277" max="11277" width="17.140625" style="46" customWidth="1"/>
    <col min="11278" max="11278" width="19.28515625" style="46" customWidth="1"/>
    <col min="11279" max="11279" width="17.5703125" style="46" customWidth="1"/>
    <col min="11280" max="11280" width="20.7109375" style="46" customWidth="1"/>
    <col min="11281" max="11281" width="21.42578125" style="46" customWidth="1"/>
    <col min="11282" max="11282" width="21" style="46" customWidth="1"/>
    <col min="11283" max="11283" width="16" style="46" customWidth="1"/>
    <col min="11284" max="11284" width="14.5703125" style="46" customWidth="1"/>
    <col min="11285" max="11285" width="74.5703125" style="46" customWidth="1"/>
    <col min="11286" max="11286" width="101.42578125" style="46" customWidth="1"/>
    <col min="11287" max="11481" width="11.42578125" style="46"/>
    <col min="11482" max="11483" width="21.28515625" style="46" customWidth="1"/>
    <col min="11484" max="11484" width="37.140625" style="46" customWidth="1"/>
    <col min="11485" max="11485" width="49.28515625" style="46" customWidth="1"/>
    <col min="11486" max="11486" width="18.5703125" style="46" customWidth="1"/>
    <col min="11487" max="11487" width="62.28515625" style="46" customWidth="1"/>
    <col min="11488" max="11488" width="21.7109375" style="46" customWidth="1"/>
    <col min="11489" max="11489" width="18.42578125" style="46" customWidth="1"/>
    <col min="11490" max="11490" width="63" style="46" customWidth="1"/>
    <col min="11491" max="11491" width="22.28515625" style="46" customWidth="1"/>
    <col min="11492" max="11492" width="21" style="46" customWidth="1"/>
    <col min="11493" max="11496" width="15.85546875" style="46" customWidth="1"/>
    <col min="11497" max="11497" width="26.140625" style="46" customWidth="1"/>
    <col min="11498" max="11509" width="10.7109375" style="46" customWidth="1"/>
    <col min="11510" max="11517" width="0" style="46" hidden="1" customWidth="1"/>
    <col min="11518" max="11519" width="15.42578125" style="46" customWidth="1"/>
    <col min="11520" max="11520" width="18.7109375" style="46" customWidth="1"/>
    <col min="11521" max="11521" width="18.42578125" style="46" customWidth="1"/>
    <col min="11522" max="11523" width="15.42578125" style="46" customWidth="1"/>
    <col min="11524" max="11524" width="18.140625" style="46" customWidth="1"/>
    <col min="11525" max="11525" width="20.42578125" style="46" customWidth="1"/>
    <col min="11526" max="11526" width="18.140625" style="46" customWidth="1"/>
    <col min="11527" max="11527" width="15.42578125" style="46" customWidth="1"/>
    <col min="11528" max="11528" width="20" style="46" customWidth="1"/>
    <col min="11529" max="11529" width="18.140625" style="46" customWidth="1"/>
    <col min="11530" max="11530" width="15.42578125" style="46" customWidth="1"/>
    <col min="11531" max="11531" width="18.7109375" style="46" customWidth="1"/>
    <col min="11532" max="11532" width="15.42578125" style="46" customWidth="1"/>
    <col min="11533" max="11533" width="17.140625" style="46" customWidth="1"/>
    <col min="11534" max="11534" width="19.28515625" style="46" customWidth="1"/>
    <col min="11535" max="11535" width="17.5703125" style="46" customWidth="1"/>
    <col min="11536" max="11536" width="20.7109375" style="46" customWidth="1"/>
    <col min="11537" max="11537" width="21.42578125" style="46" customWidth="1"/>
    <col min="11538" max="11538" width="21" style="46" customWidth="1"/>
    <col min="11539" max="11539" width="16" style="46" customWidth="1"/>
    <col min="11540" max="11540" width="14.5703125" style="46" customWidth="1"/>
    <col min="11541" max="11541" width="74.5703125" style="46" customWidth="1"/>
    <col min="11542" max="11542" width="101.42578125" style="46" customWidth="1"/>
    <col min="11543" max="11737" width="11.42578125" style="46"/>
    <col min="11738" max="11739" width="21.28515625" style="46" customWidth="1"/>
    <col min="11740" max="11740" width="37.140625" style="46" customWidth="1"/>
    <col min="11741" max="11741" width="49.28515625" style="46" customWidth="1"/>
    <col min="11742" max="11742" width="18.5703125" style="46" customWidth="1"/>
    <col min="11743" max="11743" width="62.28515625" style="46" customWidth="1"/>
    <col min="11744" max="11744" width="21.7109375" style="46" customWidth="1"/>
    <col min="11745" max="11745" width="18.42578125" style="46" customWidth="1"/>
    <col min="11746" max="11746" width="63" style="46" customWidth="1"/>
    <col min="11747" max="11747" width="22.28515625" style="46" customWidth="1"/>
    <col min="11748" max="11748" width="21" style="46" customWidth="1"/>
    <col min="11749" max="11752" width="15.85546875" style="46" customWidth="1"/>
    <col min="11753" max="11753" width="26.140625" style="46" customWidth="1"/>
    <col min="11754" max="11765" width="10.7109375" style="46" customWidth="1"/>
    <col min="11766" max="11773" width="0" style="46" hidden="1" customWidth="1"/>
    <col min="11774" max="11775" width="15.42578125" style="46" customWidth="1"/>
    <col min="11776" max="11776" width="18.7109375" style="46" customWidth="1"/>
    <col min="11777" max="11777" width="18.42578125" style="46" customWidth="1"/>
    <col min="11778" max="11779" width="15.42578125" style="46" customWidth="1"/>
    <col min="11780" max="11780" width="18.140625" style="46" customWidth="1"/>
    <col min="11781" max="11781" width="20.42578125" style="46" customWidth="1"/>
    <col min="11782" max="11782" width="18.140625" style="46" customWidth="1"/>
    <col min="11783" max="11783" width="15.42578125" style="46" customWidth="1"/>
    <col min="11784" max="11784" width="20" style="46" customWidth="1"/>
    <col min="11785" max="11785" width="18.140625" style="46" customWidth="1"/>
    <col min="11786" max="11786" width="15.42578125" style="46" customWidth="1"/>
    <col min="11787" max="11787" width="18.7109375" style="46" customWidth="1"/>
    <col min="11788" max="11788" width="15.42578125" style="46" customWidth="1"/>
    <col min="11789" max="11789" width="17.140625" style="46" customWidth="1"/>
    <col min="11790" max="11790" width="19.28515625" style="46" customWidth="1"/>
    <col min="11791" max="11791" width="17.5703125" style="46" customWidth="1"/>
    <col min="11792" max="11792" width="20.7109375" style="46" customWidth="1"/>
    <col min="11793" max="11793" width="21.42578125" style="46" customWidth="1"/>
    <col min="11794" max="11794" width="21" style="46" customWidth="1"/>
    <col min="11795" max="11795" width="16" style="46" customWidth="1"/>
    <col min="11796" max="11796" width="14.5703125" style="46" customWidth="1"/>
    <col min="11797" max="11797" width="74.5703125" style="46" customWidth="1"/>
    <col min="11798" max="11798" width="101.42578125" style="46" customWidth="1"/>
    <col min="11799" max="11993" width="11.42578125" style="46"/>
    <col min="11994" max="11995" width="21.28515625" style="46" customWidth="1"/>
    <col min="11996" max="11996" width="37.140625" style="46" customWidth="1"/>
    <col min="11997" max="11997" width="49.28515625" style="46" customWidth="1"/>
    <col min="11998" max="11998" width="18.5703125" style="46" customWidth="1"/>
    <col min="11999" max="11999" width="62.28515625" style="46" customWidth="1"/>
    <col min="12000" max="12000" width="21.7109375" style="46" customWidth="1"/>
    <col min="12001" max="12001" width="18.42578125" style="46" customWidth="1"/>
    <col min="12002" max="12002" width="63" style="46" customWidth="1"/>
    <col min="12003" max="12003" width="22.28515625" style="46" customWidth="1"/>
    <col min="12004" max="12004" width="21" style="46" customWidth="1"/>
    <col min="12005" max="12008" width="15.85546875" style="46" customWidth="1"/>
    <col min="12009" max="12009" width="26.140625" style="46" customWidth="1"/>
    <col min="12010" max="12021" width="10.7109375" style="46" customWidth="1"/>
    <col min="12022" max="12029" width="0" style="46" hidden="1" customWidth="1"/>
    <col min="12030" max="12031" width="15.42578125" style="46" customWidth="1"/>
    <col min="12032" max="12032" width="18.7109375" style="46" customWidth="1"/>
    <col min="12033" max="12033" width="18.42578125" style="46" customWidth="1"/>
    <col min="12034" max="12035" width="15.42578125" style="46" customWidth="1"/>
    <col min="12036" max="12036" width="18.140625" style="46" customWidth="1"/>
    <col min="12037" max="12037" width="20.42578125" style="46" customWidth="1"/>
    <col min="12038" max="12038" width="18.140625" style="46" customWidth="1"/>
    <col min="12039" max="12039" width="15.42578125" style="46" customWidth="1"/>
    <col min="12040" max="12040" width="20" style="46" customWidth="1"/>
    <col min="12041" max="12041" width="18.140625" style="46" customWidth="1"/>
    <col min="12042" max="12042" width="15.42578125" style="46" customWidth="1"/>
    <col min="12043" max="12043" width="18.7109375" style="46" customWidth="1"/>
    <col min="12044" max="12044" width="15.42578125" style="46" customWidth="1"/>
    <col min="12045" max="12045" width="17.140625" style="46" customWidth="1"/>
    <col min="12046" max="12046" width="19.28515625" style="46" customWidth="1"/>
    <col min="12047" max="12047" width="17.5703125" style="46" customWidth="1"/>
    <col min="12048" max="12048" width="20.7109375" style="46" customWidth="1"/>
    <col min="12049" max="12049" width="21.42578125" style="46" customWidth="1"/>
    <col min="12050" max="12050" width="21" style="46" customWidth="1"/>
    <col min="12051" max="12051" width="16" style="46" customWidth="1"/>
    <col min="12052" max="12052" width="14.5703125" style="46" customWidth="1"/>
    <col min="12053" max="12053" width="74.5703125" style="46" customWidth="1"/>
    <col min="12054" max="12054" width="101.42578125" style="46" customWidth="1"/>
    <col min="12055" max="12249" width="11.42578125" style="46"/>
    <col min="12250" max="12251" width="21.28515625" style="46" customWidth="1"/>
    <col min="12252" max="12252" width="37.140625" style="46" customWidth="1"/>
    <col min="12253" max="12253" width="49.28515625" style="46" customWidth="1"/>
    <col min="12254" max="12254" width="18.5703125" style="46" customWidth="1"/>
    <col min="12255" max="12255" width="62.28515625" style="46" customWidth="1"/>
    <col min="12256" max="12256" width="21.7109375" style="46" customWidth="1"/>
    <col min="12257" max="12257" width="18.42578125" style="46" customWidth="1"/>
    <col min="12258" max="12258" width="63" style="46" customWidth="1"/>
    <col min="12259" max="12259" width="22.28515625" style="46" customWidth="1"/>
    <col min="12260" max="12260" width="21" style="46" customWidth="1"/>
    <col min="12261" max="12264" width="15.85546875" style="46" customWidth="1"/>
    <col min="12265" max="12265" width="26.140625" style="46" customWidth="1"/>
    <col min="12266" max="12277" width="10.7109375" style="46" customWidth="1"/>
    <col min="12278" max="12285" width="0" style="46" hidden="1" customWidth="1"/>
    <col min="12286" max="12287" width="15.42578125" style="46" customWidth="1"/>
    <col min="12288" max="12288" width="18.7109375" style="46" customWidth="1"/>
    <col min="12289" max="12289" width="18.42578125" style="46" customWidth="1"/>
    <col min="12290" max="12291" width="15.42578125" style="46" customWidth="1"/>
    <col min="12292" max="12292" width="18.140625" style="46" customWidth="1"/>
    <col min="12293" max="12293" width="20.42578125" style="46" customWidth="1"/>
    <col min="12294" max="12294" width="18.140625" style="46" customWidth="1"/>
    <col min="12295" max="12295" width="15.42578125" style="46" customWidth="1"/>
    <col min="12296" max="12296" width="20" style="46" customWidth="1"/>
    <col min="12297" max="12297" width="18.140625" style="46" customWidth="1"/>
    <col min="12298" max="12298" width="15.42578125" style="46" customWidth="1"/>
    <col min="12299" max="12299" width="18.7109375" style="46" customWidth="1"/>
    <col min="12300" max="12300" width="15.42578125" style="46" customWidth="1"/>
    <col min="12301" max="12301" width="17.140625" style="46" customWidth="1"/>
    <col min="12302" max="12302" width="19.28515625" style="46" customWidth="1"/>
    <col min="12303" max="12303" width="17.5703125" style="46" customWidth="1"/>
    <col min="12304" max="12304" width="20.7109375" style="46" customWidth="1"/>
    <col min="12305" max="12305" width="21.42578125" style="46" customWidth="1"/>
    <col min="12306" max="12306" width="21" style="46" customWidth="1"/>
    <col min="12307" max="12307" width="16" style="46" customWidth="1"/>
    <col min="12308" max="12308" width="14.5703125" style="46" customWidth="1"/>
    <col min="12309" max="12309" width="74.5703125" style="46" customWidth="1"/>
    <col min="12310" max="12310" width="101.42578125" style="46" customWidth="1"/>
    <col min="12311" max="12505" width="11.42578125" style="46"/>
    <col min="12506" max="12507" width="21.28515625" style="46" customWidth="1"/>
    <col min="12508" max="12508" width="37.140625" style="46" customWidth="1"/>
    <col min="12509" max="12509" width="49.28515625" style="46" customWidth="1"/>
    <col min="12510" max="12510" width="18.5703125" style="46" customWidth="1"/>
    <col min="12511" max="12511" width="62.28515625" style="46" customWidth="1"/>
    <col min="12512" max="12512" width="21.7109375" style="46" customWidth="1"/>
    <col min="12513" max="12513" width="18.42578125" style="46" customWidth="1"/>
    <col min="12514" max="12514" width="63" style="46" customWidth="1"/>
    <col min="12515" max="12515" width="22.28515625" style="46" customWidth="1"/>
    <col min="12516" max="12516" width="21" style="46" customWidth="1"/>
    <col min="12517" max="12520" width="15.85546875" style="46" customWidth="1"/>
    <col min="12521" max="12521" width="26.140625" style="46" customWidth="1"/>
    <col min="12522" max="12533" width="10.7109375" style="46" customWidth="1"/>
    <col min="12534" max="12541" width="0" style="46" hidden="1" customWidth="1"/>
    <col min="12542" max="12543" width="15.42578125" style="46" customWidth="1"/>
    <col min="12544" max="12544" width="18.7109375" style="46" customWidth="1"/>
    <col min="12545" max="12545" width="18.42578125" style="46" customWidth="1"/>
    <col min="12546" max="12547" width="15.42578125" style="46" customWidth="1"/>
    <col min="12548" max="12548" width="18.140625" style="46" customWidth="1"/>
    <col min="12549" max="12549" width="20.42578125" style="46" customWidth="1"/>
    <col min="12550" max="12550" width="18.140625" style="46" customWidth="1"/>
    <col min="12551" max="12551" width="15.42578125" style="46" customWidth="1"/>
    <col min="12552" max="12552" width="20" style="46" customWidth="1"/>
    <col min="12553" max="12553" width="18.140625" style="46" customWidth="1"/>
    <col min="12554" max="12554" width="15.42578125" style="46" customWidth="1"/>
    <col min="12555" max="12555" width="18.7109375" style="46" customWidth="1"/>
    <col min="12556" max="12556" width="15.42578125" style="46" customWidth="1"/>
    <col min="12557" max="12557" width="17.140625" style="46" customWidth="1"/>
    <col min="12558" max="12558" width="19.28515625" style="46" customWidth="1"/>
    <col min="12559" max="12559" width="17.5703125" style="46" customWidth="1"/>
    <col min="12560" max="12560" width="20.7109375" style="46" customWidth="1"/>
    <col min="12561" max="12561" width="21.42578125" style="46" customWidth="1"/>
    <col min="12562" max="12562" width="21" style="46" customWidth="1"/>
    <col min="12563" max="12563" width="16" style="46" customWidth="1"/>
    <col min="12564" max="12564" width="14.5703125" style="46" customWidth="1"/>
    <col min="12565" max="12565" width="74.5703125" style="46" customWidth="1"/>
    <col min="12566" max="12566" width="101.42578125" style="46" customWidth="1"/>
    <col min="12567" max="12761" width="11.42578125" style="46"/>
    <col min="12762" max="12763" width="21.28515625" style="46" customWidth="1"/>
    <col min="12764" max="12764" width="37.140625" style="46" customWidth="1"/>
    <col min="12765" max="12765" width="49.28515625" style="46" customWidth="1"/>
    <col min="12766" max="12766" width="18.5703125" style="46" customWidth="1"/>
    <col min="12767" max="12767" width="62.28515625" style="46" customWidth="1"/>
    <col min="12768" max="12768" width="21.7109375" style="46" customWidth="1"/>
    <col min="12769" max="12769" width="18.42578125" style="46" customWidth="1"/>
    <col min="12770" max="12770" width="63" style="46" customWidth="1"/>
    <col min="12771" max="12771" width="22.28515625" style="46" customWidth="1"/>
    <col min="12772" max="12772" width="21" style="46" customWidth="1"/>
    <col min="12773" max="12776" width="15.85546875" style="46" customWidth="1"/>
    <col min="12777" max="12777" width="26.140625" style="46" customWidth="1"/>
    <col min="12778" max="12789" width="10.7109375" style="46" customWidth="1"/>
    <col min="12790" max="12797" width="0" style="46" hidden="1" customWidth="1"/>
    <col min="12798" max="12799" width="15.42578125" style="46" customWidth="1"/>
    <col min="12800" max="12800" width="18.7109375" style="46" customWidth="1"/>
    <col min="12801" max="12801" width="18.42578125" style="46" customWidth="1"/>
    <col min="12802" max="12803" width="15.42578125" style="46" customWidth="1"/>
    <col min="12804" max="12804" width="18.140625" style="46" customWidth="1"/>
    <col min="12805" max="12805" width="20.42578125" style="46" customWidth="1"/>
    <col min="12806" max="12806" width="18.140625" style="46" customWidth="1"/>
    <col min="12807" max="12807" width="15.42578125" style="46" customWidth="1"/>
    <col min="12808" max="12808" width="20" style="46" customWidth="1"/>
    <col min="12809" max="12809" width="18.140625" style="46" customWidth="1"/>
    <col min="12810" max="12810" width="15.42578125" style="46" customWidth="1"/>
    <col min="12811" max="12811" width="18.7109375" style="46" customWidth="1"/>
    <col min="12812" max="12812" width="15.42578125" style="46" customWidth="1"/>
    <col min="12813" max="12813" width="17.140625" style="46" customWidth="1"/>
    <col min="12814" max="12814" width="19.28515625" style="46" customWidth="1"/>
    <col min="12815" max="12815" width="17.5703125" style="46" customWidth="1"/>
    <col min="12816" max="12816" width="20.7109375" style="46" customWidth="1"/>
    <col min="12817" max="12817" width="21.42578125" style="46" customWidth="1"/>
    <col min="12818" max="12818" width="21" style="46" customWidth="1"/>
    <col min="12819" max="12819" width="16" style="46" customWidth="1"/>
    <col min="12820" max="12820" width="14.5703125" style="46" customWidth="1"/>
    <col min="12821" max="12821" width="74.5703125" style="46" customWidth="1"/>
    <col min="12822" max="12822" width="101.42578125" style="46" customWidth="1"/>
    <col min="12823" max="13017" width="11.42578125" style="46"/>
    <col min="13018" max="13019" width="21.28515625" style="46" customWidth="1"/>
    <col min="13020" max="13020" width="37.140625" style="46" customWidth="1"/>
    <col min="13021" max="13021" width="49.28515625" style="46" customWidth="1"/>
    <col min="13022" max="13022" width="18.5703125" style="46" customWidth="1"/>
    <col min="13023" max="13023" width="62.28515625" style="46" customWidth="1"/>
    <col min="13024" max="13024" width="21.7109375" style="46" customWidth="1"/>
    <col min="13025" max="13025" width="18.42578125" style="46" customWidth="1"/>
    <col min="13026" max="13026" width="63" style="46" customWidth="1"/>
    <col min="13027" max="13027" width="22.28515625" style="46" customWidth="1"/>
    <col min="13028" max="13028" width="21" style="46" customWidth="1"/>
    <col min="13029" max="13032" width="15.85546875" style="46" customWidth="1"/>
    <col min="13033" max="13033" width="26.140625" style="46" customWidth="1"/>
    <col min="13034" max="13045" width="10.7109375" style="46" customWidth="1"/>
    <col min="13046" max="13053" width="0" style="46" hidden="1" customWidth="1"/>
    <col min="13054" max="13055" width="15.42578125" style="46" customWidth="1"/>
    <col min="13056" max="13056" width="18.7109375" style="46" customWidth="1"/>
    <col min="13057" max="13057" width="18.42578125" style="46" customWidth="1"/>
    <col min="13058" max="13059" width="15.42578125" style="46" customWidth="1"/>
    <col min="13060" max="13060" width="18.140625" style="46" customWidth="1"/>
    <col min="13061" max="13061" width="20.42578125" style="46" customWidth="1"/>
    <col min="13062" max="13062" width="18.140625" style="46" customWidth="1"/>
    <col min="13063" max="13063" width="15.42578125" style="46" customWidth="1"/>
    <col min="13064" max="13064" width="20" style="46" customWidth="1"/>
    <col min="13065" max="13065" width="18.140625" style="46" customWidth="1"/>
    <col min="13066" max="13066" width="15.42578125" style="46" customWidth="1"/>
    <col min="13067" max="13067" width="18.7109375" style="46" customWidth="1"/>
    <col min="13068" max="13068" width="15.42578125" style="46" customWidth="1"/>
    <col min="13069" max="13069" width="17.140625" style="46" customWidth="1"/>
    <col min="13070" max="13070" width="19.28515625" style="46" customWidth="1"/>
    <col min="13071" max="13071" width="17.5703125" style="46" customWidth="1"/>
    <col min="13072" max="13072" width="20.7109375" style="46" customWidth="1"/>
    <col min="13073" max="13073" width="21.42578125" style="46" customWidth="1"/>
    <col min="13074" max="13074" width="21" style="46" customWidth="1"/>
    <col min="13075" max="13075" width="16" style="46" customWidth="1"/>
    <col min="13076" max="13076" width="14.5703125" style="46" customWidth="1"/>
    <col min="13077" max="13077" width="74.5703125" style="46" customWidth="1"/>
    <col min="13078" max="13078" width="101.42578125" style="46" customWidth="1"/>
    <col min="13079" max="13273" width="11.42578125" style="46"/>
    <col min="13274" max="13275" width="21.28515625" style="46" customWidth="1"/>
    <col min="13276" max="13276" width="37.140625" style="46" customWidth="1"/>
    <col min="13277" max="13277" width="49.28515625" style="46" customWidth="1"/>
    <col min="13278" max="13278" width="18.5703125" style="46" customWidth="1"/>
    <col min="13279" max="13279" width="62.28515625" style="46" customWidth="1"/>
    <col min="13280" max="13280" width="21.7109375" style="46" customWidth="1"/>
    <col min="13281" max="13281" width="18.42578125" style="46" customWidth="1"/>
    <col min="13282" max="13282" width="63" style="46" customWidth="1"/>
    <col min="13283" max="13283" width="22.28515625" style="46" customWidth="1"/>
    <col min="13284" max="13284" width="21" style="46" customWidth="1"/>
    <col min="13285" max="13288" width="15.85546875" style="46" customWidth="1"/>
    <col min="13289" max="13289" width="26.140625" style="46" customWidth="1"/>
    <col min="13290" max="13301" width="10.7109375" style="46" customWidth="1"/>
    <col min="13302" max="13309" width="0" style="46" hidden="1" customWidth="1"/>
    <col min="13310" max="13311" width="15.42578125" style="46" customWidth="1"/>
    <col min="13312" max="13312" width="18.7109375" style="46" customWidth="1"/>
    <col min="13313" max="13313" width="18.42578125" style="46" customWidth="1"/>
    <col min="13314" max="13315" width="15.42578125" style="46" customWidth="1"/>
    <col min="13316" max="13316" width="18.140625" style="46" customWidth="1"/>
    <col min="13317" max="13317" width="20.42578125" style="46" customWidth="1"/>
    <col min="13318" max="13318" width="18.140625" style="46" customWidth="1"/>
    <col min="13319" max="13319" width="15.42578125" style="46" customWidth="1"/>
    <col min="13320" max="13320" width="20" style="46" customWidth="1"/>
    <col min="13321" max="13321" width="18.140625" style="46" customWidth="1"/>
    <col min="13322" max="13322" width="15.42578125" style="46" customWidth="1"/>
    <col min="13323" max="13323" width="18.7109375" style="46" customWidth="1"/>
    <col min="13324" max="13324" width="15.42578125" style="46" customWidth="1"/>
    <col min="13325" max="13325" width="17.140625" style="46" customWidth="1"/>
    <col min="13326" max="13326" width="19.28515625" style="46" customWidth="1"/>
    <col min="13327" max="13327" width="17.5703125" style="46" customWidth="1"/>
    <col min="13328" max="13328" width="20.7109375" style="46" customWidth="1"/>
    <col min="13329" max="13329" width="21.42578125" style="46" customWidth="1"/>
    <col min="13330" max="13330" width="21" style="46" customWidth="1"/>
    <col min="13331" max="13331" width="16" style="46" customWidth="1"/>
    <col min="13332" max="13332" width="14.5703125" style="46" customWidth="1"/>
    <col min="13333" max="13333" width="74.5703125" style="46" customWidth="1"/>
    <col min="13334" max="13334" width="101.42578125" style="46" customWidth="1"/>
    <col min="13335" max="13529" width="11.42578125" style="46"/>
    <col min="13530" max="13531" width="21.28515625" style="46" customWidth="1"/>
    <col min="13532" max="13532" width="37.140625" style="46" customWidth="1"/>
    <col min="13533" max="13533" width="49.28515625" style="46" customWidth="1"/>
    <col min="13534" max="13534" width="18.5703125" style="46" customWidth="1"/>
    <col min="13535" max="13535" width="62.28515625" style="46" customWidth="1"/>
    <col min="13536" max="13536" width="21.7109375" style="46" customWidth="1"/>
    <col min="13537" max="13537" width="18.42578125" style="46" customWidth="1"/>
    <col min="13538" max="13538" width="63" style="46" customWidth="1"/>
    <col min="13539" max="13539" width="22.28515625" style="46" customWidth="1"/>
    <col min="13540" max="13540" width="21" style="46" customWidth="1"/>
    <col min="13541" max="13544" width="15.85546875" style="46" customWidth="1"/>
    <col min="13545" max="13545" width="26.140625" style="46" customWidth="1"/>
    <col min="13546" max="13557" width="10.7109375" style="46" customWidth="1"/>
    <col min="13558" max="13565" width="0" style="46" hidden="1" customWidth="1"/>
    <col min="13566" max="13567" width="15.42578125" style="46" customWidth="1"/>
    <col min="13568" max="13568" width="18.7109375" style="46" customWidth="1"/>
    <col min="13569" max="13569" width="18.42578125" style="46" customWidth="1"/>
    <col min="13570" max="13571" width="15.42578125" style="46" customWidth="1"/>
    <col min="13572" max="13572" width="18.140625" style="46" customWidth="1"/>
    <col min="13573" max="13573" width="20.42578125" style="46" customWidth="1"/>
    <col min="13574" max="13574" width="18.140625" style="46" customWidth="1"/>
    <col min="13575" max="13575" width="15.42578125" style="46" customWidth="1"/>
    <col min="13576" max="13576" width="20" style="46" customWidth="1"/>
    <col min="13577" max="13577" width="18.140625" style="46" customWidth="1"/>
    <col min="13578" max="13578" width="15.42578125" style="46" customWidth="1"/>
    <col min="13579" max="13579" width="18.7109375" style="46" customWidth="1"/>
    <col min="13580" max="13580" width="15.42578125" style="46" customWidth="1"/>
    <col min="13581" max="13581" width="17.140625" style="46" customWidth="1"/>
    <col min="13582" max="13582" width="19.28515625" style="46" customWidth="1"/>
    <col min="13583" max="13583" width="17.5703125" style="46" customWidth="1"/>
    <col min="13584" max="13584" width="20.7109375" style="46" customWidth="1"/>
    <col min="13585" max="13585" width="21.42578125" style="46" customWidth="1"/>
    <col min="13586" max="13586" width="21" style="46" customWidth="1"/>
    <col min="13587" max="13587" width="16" style="46" customWidth="1"/>
    <col min="13588" max="13588" width="14.5703125" style="46" customWidth="1"/>
    <col min="13589" max="13589" width="74.5703125" style="46" customWidth="1"/>
    <col min="13590" max="13590" width="101.42578125" style="46" customWidth="1"/>
    <col min="13591" max="13785" width="11.42578125" style="46"/>
    <col min="13786" max="13787" width="21.28515625" style="46" customWidth="1"/>
    <col min="13788" max="13788" width="37.140625" style="46" customWidth="1"/>
    <col min="13789" max="13789" width="49.28515625" style="46" customWidth="1"/>
    <col min="13790" max="13790" width="18.5703125" style="46" customWidth="1"/>
    <col min="13791" max="13791" width="62.28515625" style="46" customWidth="1"/>
    <col min="13792" max="13792" width="21.7109375" style="46" customWidth="1"/>
    <col min="13793" max="13793" width="18.42578125" style="46" customWidth="1"/>
    <col min="13794" max="13794" width="63" style="46" customWidth="1"/>
    <col min="13795" max="13795" width="22.28515625" style="46" customWidth="1"/>
    <col min="13796" max="13796" width="21" style="46" customWidth="1"/>
    <col min="13797" max="13800" width="15.85546875" style="46" customWidth="1"/>
    <col min="13801" max="13801" width="26.140625" style="46" customWidth="1"/>
    <col min="13802" max="13813" width="10.7109375" style="46" customWidth="1"/>
    <col min="13814" max="13821" width="0" style="46" hidden="1" customWidth="1"/>
    <col min="13822" max="13823" width="15.42578125" style="46" customWidth="1"/>
    <col min="13824" max="13824" width="18.7109375" style="46" customWidth="1"/>
    <col min="13825" max="13825" width="18.42578125" style="46" customWidth="1"/>
    <col min="13826" max="13827" width="15.42578125" style="46" customWidth="1"/>
    <col min="13828" max="13828" width="18.140625" style="46" customWidth="1"/>
    <col min="13829" max="13829" width="20.42578125" style="46" customWidth="1"/>
    <col min="13830" max="13830" width="18.140625" style="46" customWidth="1"/>
    <col min="13831" max="13831" width="15.42578125" style="46" customWidth="1"/>
    <col min="13832" max="13832" width="20" style="46" customWidth="1"/>
    <col min="13833" max="13833" width="18.140625" style="46" customWidth="1"/>
    <col min="13834" max="13834" width="15.42578125" style="46" customWidth="1"/>
    <col min="13835" max="13835" width="18.7109375" style="46" customWidth="1"/>
    <col min="13836" max="13836" width="15.42578125" style="46" customWidth="1"/>
    <col min="13837" max="13837" width="17.140625" style="46" customWidth="1"/>
    <col min="13838" max="13838" width="19.28515625" style="46" customWidth="1"/>
    <col min="13839" max="13839" width="17.5703125" style="46" customWidth="1"/>
    <col min="13840" max="13840" width="20.7109375" style="46" customWidth="1"/>
    <col min="13841" max="13841" width="21.42578125" style="46" customWidth="1"/>
    <col min="13842" max="13842" width="21" style="46" customWidth="1"/>
    <col min="13843" max="13843" width="16" style="46" customWidth="1"/>
    <col min="13844" max="13844" width="14.5703125" style="46" customWidth="1"/>
    <col min="13845" max="13845" width="74.5703125" style="46" customWidth="1"/>
    <col min="13846" max="13846" width="101.42578125" style="46" customWidth="1"/>
    <col min="13847" max="14041" width="11.42578125" style="46"/>
    <col min="14042" max="14043" width="21.28515625" style="46" customWidth="1"/>
    <col min="14044" max="14044" width="37.140625" style="46" customWidth="1"/>
    <col min="14045" max="14045" width="49.28515625" style="46" customWidth="1"/>
    <col min="14046" max="14046" width="18.5703125" style="46" customWidth="1"/>
    <col min="14047" max="14047" width="62.28515625" style="46" customWidth="1"/>
    <col min="14048" max="14048" width="21.7109375" style="46" customWidth="1"/>
    <col min="14049" max="14049" width="18.42578125" style="46" customWidth="1"/>
    <col min="14050" max="14050" width="63" style="46" customWidth="1"/>
    <col min="14051" max="14051" width="22.28515625" style="46" customWidth="1"/>
    <col min="14052" max="14052" width="21" style="46" customWidth="1"/>
    <col min="14053" max="14056" width="15.85546875" style="46" customWidth="1"/>
    <col min="14057" max="14057" width="26.140625" style="46" customWidth="1"/>
    <col min="14058" max="14069" width="10.7109375" style="46" customWidth="1"/>
    <col min="14070" max="14077" width="0" style="46" hidden="1" customWidth="1"/>
    <col min="14078" max="14079" width="15.42578125" style="46" customWidth="1"/>
    <col min="14080" max="14080" width="18.7109375" style="46" customWidth="1"/>
    <col min="14081" max="14081" width="18.42578125" style="46" customWidth="1"/>
    <col min="14082" max="14083" width="15.42578125" style="46" customWidth="1"/>
    <col min="14084" max="14084" width="18.140625" style="46" customWidth="1"/>
    <col min="14085" max="14085" width="20.42578125" style="46" customWidth="1"/>
    <col min="14086" max="14086" width="18.140625" style="46" customWidth="1"/>
    <col min="14087" max="14087" width="15.42578125" style="46" customWidth="1"/>
    <col min="14088" max="14088" width="20" style="46" customWidth="1"/>
    <col min="14089" max="14089" width="18.140625" style="46" customWidth="1"/>
    <col min="14090" max="14090" width="15.42578125" style="46" customWidth="1"/>
    <col min="14091" max="14091" width="18.7109375" style="46" customWidth="1"/>
    <col min="14092" max="14092" width="15.42578125" style="46" customWidth="1"/>
    <col min="14093" max="14093" width="17.140625" style="46" customWidth="1"/>
    <col min="14094" max="14094" width="19.28515625" style="46" customWidth="1"/>
    <col min="14095" max="14095" width="17.5703125" style="46" customWidth="1"/>
    <col min="14096" max="14096" width="20.7109375" style="46" customWidth="1"/>
    <col min="14097" max="14097" width="21.42578125" style="46" customWidth="1"/>
    <col min="14098" max="14098" width="21" style="46" customWidth="1"/>
    <col min="14099" max="14099" width="16" style="46" customWidth="1"/>
    <col min="14100" max="14100" width="14.5703125" style="46" customWidth="1"/>
    <col min="14101" max="14101" width="74.5703125" style="46" customWidth="1"/>
    <col min="14102" max="14102" width="101.42578125" style="46" customWidth="1"/>
    <col min="14103" max="14297" width="11.42578125" style="46"/>
    <col min="14298" max="14299" width="21.28515625" style="46" customWidth="1"/>
    <col min="14300" max="14300" width="37.140625" style="46" customWidth="1"/>
    <col min="14301" max="14301" width="49.28515625" style="46" customWidth="1"/>
    <col min="14302" max="14302" width="18.5703125" style="46" customWidth="1"/>
    <col min="14303" max="14303" width="62.28515625" style="46" customWidth="1"/>
    <col min="14304" max="14304" width="21.7109375" style="46" customWidth="1"/>
    <col min="14305" max="14305" width="18.42578125" style="46" customWidth="1"/>
    <col min="14306" max="14306" width="63" style="46" customWidth="1"/>
    <col min="14307" max="14307" width="22.28515625" style="46" customWidth="1"/>
    <col min="14308" max="14308" width="21" style="46" customWidth="1"/>
    <col min="14309" max="14312" width="15.85546875" style="46" customWidth="1"/>
    <col min="14313" max="14313" width="26.140625" style="46" customWidth="1"/>
    <col min="14314" max="14325" width="10.7109375" style="46" customWidth="1"/>
    <col min="14326" max="14333" width="0" style="46" hidden="1" customWidth="1"/>
    <col min="14334" max="14335" width="15.42578125" style="46" customWidth="1"/>
    <col min="14336" max="14336" width="18.7109375" style="46" customWidth="1"/>
    <col min="14337" max="14337" width="18.42578125" style="46" customWidth="1"/>
    <col min="14338" max="14339" width="15.42578125" style="46" customWidth="1"/>
    <col min="14340" max="14340" width="18.140625" style="46" customWidth="1"/>
    <col min="14341" max="14341" width="20.42578125" style="46" customWidth="1"/>
    <col min="14342" max="14342" width="18.140625" style="46" customWidth="1"/>
    <col min="14343" max="14343" width="15.42578125" style="46" customWidth="1"/>
    <col min="14344" max="14344" width="20" style="46" customWidth="1"/>
    <col min="14345" max="14345" width="18.140625" style="46" customWidth="1"/>
    <col min="14346" max="14346" width="15.42578125" style="46" customWidth="1"/>
    <col min="14347" max="14347" width="18.7109375" style="46" customWidth="1"/>
    <col min="14348" max="14348" width="15.42578125" style="46" customWidth="1"/>
    <col min="14349" max="14349" width="17.140625" style="46" customWidth="1"/>
    <col min="14350" max="14350" width="19.28515625" style="46" customWidth="1"/>
    <col min="14351" max="14351" width="17.5703125" style="46" customWidth="1"/>
    <col min="14352" max="14352" width="20.7109375" style="46" customWidth="1"/>
    <col min="14353" max="14353" width="21.42578125" style="46" customWidth="1"/>
    <col min="14354" max="14354" width="21" style="46" customWidth="1"/>
    <col min="14355" max="14355" width="16" style="46" customWidth="1"/>
    <col min="14356" max="14356" width="14.5703125" style="46" customWidth="1"/>
    <col min="14357" max="14357" width="74.5703125" style="46" customWidth="1"/>
    <col min="14358" max="14358" width="101.42578125" style="46" customWidth="1"/>
    <col min="14359" max="14553" width="11.42578125" style="46"/>
    <col min="14554" max="14555" width="21.28515625" style="46" customWidth="1"/>
    <col min="14556" max="14556" width="37.140625" style="46" customWidth="1"/>
    <col min="14557" max="14557" width="49.28515625" style="46" customWidth="1"/>
    <col min="14558" max="14558" width="18.5703125" style="46" customWidth="1"/>
    <col min="14559" max="14559" width="62.28515625" style="46" customWidth="1"/>
    <col min="14560" max="14560" width="21.7109375" style="46" customWidth="1"/>
    <col min="14561" max="14561" width="18.42578125" style="46" customWidth="1"/>
    <col min="14562" max="14562" width="63" style="46" customWidth="1"/>
    <col min="14563" max="14563" width="22.28515625" style="46" customWidth="1"/>
    <col min="14564" max="14564" width="21" style="46" customWidth="1"/>
    <col min="14565" max="14568" width="15.85546875" style="46" customWidth="1"/>
    <col min="14569" max="14569" width="26.140625" style="46" customWidth="1"/>
    <col min="14570" max="14581" width="10.7109375" style="46" customWidth="1"/>
    <col min="14582" max="14589" width="0" style="46" hidden="1" customWidth="1"/>
    <col min="14590" max="14591" width="15.42578125" style="46" customWidth="1"/>
    <col min="14592" max="14592" width="18.7109375" style="46" customWidth="1"/>
    <col min="14593" max="14593" width="18.42578125" style="46" customWidth="1"/>
    <col min="14594" max="14595" width="15.42578125" style="46" customWidth="1"/>
    <col min="14596" max="14596" width="18.140625" style="46" customWidth="1"/>
    <col min="14597" max="14597" width="20.42578125" style="46" customWidth="1"/>
    <col min="14598" max="14598" width="18.140625" style="46" customWidth="1"/>
    <col min="14599" max="14599" width="15.42578125" style="46" customWidth="1"/>
    <col min="14600" max="14600" width="20" style="46" customWidth="1"/>
    <col min="14601" max="14601" width="18.140625" style="46" customWidth="1"/>
    <col min="14602" max="14602" width="15.42578125" style="46" customWidth="1"/>
    <col min="14603" max="14603" width="18.7109375" style="46" customWidth="1"/>
    <col min="14604" max="14604" width="15.42578125" style="46" customWidth="1"/>
    <col min="14605" max="14605" width="17.140625" style="46" customWidth="1"/>
    <col min="14606" max="14606" width="19.28515625" style="46" customWidth="1"/>
    <col min="14607" max="14607" width="17.5703125" style="46" customWidth="1"/>
    <col min="14608" max="14608" width="20.7109375" style="46" customWidth="1"/>
    <col min="14609" max="14609" width="21.42578125" style="46" customWidth="1"/>
    <col min="14610" max="14610" width="21" style="46" customWidth="1"/>
    <col min="14611" max="14611" width="16" style="46" customWidth="1"/>
    <col min="14612" max="14612" width="14.5703125" style="46" customWidth="1"/>
    <col min="14613" max="14613" width="74.5703125" style="46" customWidth="1"/>
    <col min="14614" max="14614" width="101.42578125" style="46" customWidth="1"/>
    <col min="14615" max="14809" width="11.42578125" style="46"/>
    <col min="14810" max="14811" width="21.28515625" style="46" customWidth="1"/>
    <col min="14812" max="14812" width="37.140625" style="46" customWidth="1"/>
    <col min="14813" max="14813" width="49.28515625" style="46" customWidth="1"/>
    <col min="14814" max="14814" width="18.5703125" style="46" customWidth="1"/>
    <col min="14815" max="14815" width="62.28515625" style="46" customWidth="1"/>
    <col min="14816" max="14816" width="21.7109375" style="46" customWidth="1"/>
    <col min="14817" max="14817" width="18.42578125" style="46" customWidth="1"/>
    <col min="14818" max="14818" width="63" style="46" customWidth="1"/>
    <col min="14819" max="14819" width="22.28515625" style="46" customWidth="1"/>
    <col min="14820" max="14820" width="21" style="46" customWidth="1"/>
    <col min="14821" max="14824" width="15.85546875" style="46" customWidth="1"/>
    <col min="14825" max="14825" width="26.140625" style="46" customWidth="1"/>
    <col min="14826" max="14837" width="10.7109375" style="46" customWidth="1"/>
    <col min="14838" max="14845" width="0" style="46" hidden="1" customWidth="1"/>
    <col min="14846" max="14847" width="15.42578125" style="46" customWidth="1"/>
    <col min="14848" max="14848" width="18.7109375" style="46" customWidth="1"/>
    <col min="14849" max="14849" width="18.42578125" style="46" customWidth="1"/>
    <col min="14850" max="14851" width="15.42578125" style="46" customWidth="1"/>
    <col min="14852" max="14852" width="18.140625" style="46" customWidth="1"/>
    <col min="14853" max="14853" width="20.42578125" style="46" customWidth="1"/>
    <col min="14854" max="14854" width="18.140625" style="46" customWidth="1"/>
    <col min="14855" max="14855" width="15.42578125" style="46" customWidth="1"/>
    <col min="14856" max="14856" width="20" style="46" customWidth="1"/>
    <col min="14857" max="14857" width="18.140625" style="46" customWidth="1"/>
    <col min="14858" max="14858" width="15.42578125" style="46" customWidth="1"/>
    <col min="14859" max="14859" width="18.7109375" style="46" customWidth="1"/>
    <col min="14860" max="14860" width="15.42578125" style="46" customWidth="1"/>
    <col min="14861" max="14861" width="17.140625" style="46" customWidth="1"/>
    <col min="14862" max="14862" width="19.28515625" style="46" customWidth="1"/>
    <col min="14863" max="14863" width="17.5703125" style="46" customWidth="1"/>
    <col min="14864" max="14864" width="20.7109375" style="46" customWidth="1"/>
    <col min="14865" max="14865" width="21.42578125" style="46" customWidth="1"/>
    <col min="14866" max="14866" width="21" style="46" customWidth="1"/>
    <col min="14867" max="14867" width="16" style="46" customWidth="1"/>
    <col min="14868" max="14868" width="14.5703125" style="46" customWidth="1"/>
    <col min="14869" max="14869" width="74.5703125" style="46" customWidth="1"/>
    <col min="14870" max="14870" width="101.42578125" style="46" customWidth="1"/>
    <col min="14871" max="15065" width="11.42578125" style="46"/>
    <col min="15066" max="15067" width="21.28515625" style="46" customWidth="1"/>
    <col min="15068" max="15068" width="37.140625" style="46" customWidth="1"/>
    <col min="15069" max="15069" width="49.28515625" style="46" customWidth="1"/>
    <col min="15070" max="15070" width="18.5703125" style="46" customWidth="1"/>
    <col min="15071" max="15071" width="62.28515625" style="46" customWidth="1"/>
    <col min="15072" max="15072" width="21.7109375" style="46" customWidth="1"/>
    <col min="15073" max="15073" width="18.42578125" style="46" customWidth="1"/>
    <col min="15074" max="15074" width="63" style="46" customWidth="1"/>
    <col min="15075" max="15075" width="22.28515625" style="46" customWidth="1"/>
    <col min="15076" max="15076" width="21" style="46" customWidth="1"/>
    <col min="15077" max="15080" width="15.85546875" style="46" customWidth="1"/>
    <col min="15081" max="15081" width="26.140625" style="46" customWidth="1"/>
    <col min="15082" max="15093" width="10.7109375" style="46" customWidth="1"/>
    <col min="15094" max="15101" width="0" style="46" hidden="1" customWidth="1"/>
    <col min="15102" max="15103" width="15.42578125" style="46" customWidth="1"/>
    <col min="15104" max="15104" width="18.7109375" style="46" customWidth="1"/>
    <col min="15105" max="15105" width="18.42578125" style="46" customWidth="1"/>
    <col min="15106" max="15107" width="15.42578125" style="46" customWidth="1"/>
    <col min="15108" max="15108" width="18.140625" style="46" customWidth="1"/>
    <col min="15109" max="15109" width="20.42578125" style="46" customWidth="1"/>
    <col min="15110" max="15110" width="18.140625" style="46" customWidth="1"/>
    <col min="15111" max="15111" width="15.42578125" style="46" customWidth="1"/>
    <col min="15112" max="15112" width="20" style="46" customWidth="1"/>
    <col min="15113" max="15113" width="18.140625" style="46" customWidth="1"/>
    <col min="15114" max="15114" width="15.42578125" style="46" customWidth="1"/>
    <col min="15115" max="15115" width="18.7109375" style="46" customWidth="1"/>
    <col min="15116" max="15116" width="15.42578125" style="46" customWidth="1"/>
    <col min="15117" max="15117" width="17.140625" style="46" customWidth="1"/>
    <col min="15118" max="15118" width="19.28515625" style="46" customWidth="1"/>
    <col min="15119" max="15119" width="17.5703125" style="46" customWidth="1"/>
    <col min="15120" max="15120" width="20.7109375" style="46" customWidth="1"/>
    <col min="15121" max="15121" width="21.42578125" style="46" customWidth="1"/>
    <col min="15122" max="15122" width="21" style="46" customWidth="1"/>
    <col min="15123" max="15123" width="16" style="46" customWidth="1"/>
    <col min="15124" max="15124" width="14.5703125" style="46" customWidth="1"/>
    <col min="15125" max="15125" width="74.5703125" style="46" customWidth="1"/>
    <col min="15126" max="15126" width="101.42578125" style="46" customWidth="1"/>
    <col min="15127" max="15321" width="11.42578125" style="46"/>
    <col min="15322" max="15323" width="21.28515625" style="46" customWidth="1"/>
    <col min="15324" max="15324" width="37.140625" style="46" customWidth="1"/>
    <col min="15325" max="15325" width="49.28515625" style="46" customWidth="1"/>
    <col min="15326" max="15326" width="18.5703125" style="46" customWidth="1"/>
    <col min="15327" max="15327" width="62.28515625" style="46" customWidth="1"/>
    <col min="15328" max="15328" width="21.7109375" style="46" customWidth="1"/>
    <col min="15329" max="15329" width="18.42578125" style="46" customWidth="1"/>
    <col min="15330" max="15330" width="63" style="46" customWidth="1"/>
    <col min="15331" max="15331" width="22.28515625" style="46" customWidth="1"/>
    <col min="15332" max="15332" width="21" style="46" customWidth="1"/>
    <col min="15333" max="15336" width="15.85546875" style="46" customWidth="1"/>
    <col min="15337" max="15337" width="26.140625" style="46" customWidth="1"/>
    <col min="15338" max="15349" width="10.7109375" style="46" customWidth="1"/>
    <col min="15350" max="15357" width="0" style="46" hidden="1" customWidth="1"/>
    <col min="15358" max="15359" width="15.42578125" style="46" customWidth="1"/>
    <col min="15360" max="15360" width="18.7109375" style="46" customWidth="1"/>
    <col min="15361" max="15361" width="18.42578125" style="46" customWidth="1"/>
    <col min="15362" max="15363" width="15.42578125" style="46" customWidth="1"/>
    <col min="15364" max="15364" width="18.140625" style="46" customWidth="1"/>
    <col min="15365" max="15365" width="20.42578125" style="46" customWidth="1"/>
    <col min="15366" max="15366" width="18.140625" style="46" customWidth="1"/>
    <col min="15367" max="15367" width="15.42578125" style="46" customWidth="1"/>
    <col min="15368" max="15368" width="20" style="46" customWidth="1"/>
    <col min="15369" max="15369" width="18.140625" style="46" customWidth="1"/>
    <col min="15370" max="15370" width="15.42578125" style="46" customWidth="1"/>
    <col min="15371" max="15371" width="18.7109375" style="46" customWidth="1"/>
    <col min="15372" max="15372" width="15.42578125" style="46" customWidth="1"/>
    <col min="15373" max="15373" width="17.140625" style="46" customWidth="1"/>
    <col min="15374" max="15374" width="19.28515625" style="46" customWidth="1"/>
    <col min="15375" max="15375" width="17.5703125" style="46" customWidth="1"/>
    <col min="15376" max="15376" width="20.7109375" style="46" customWidth="1"/>
    <col min="15377" max="15377" width="21.42578125" style="46" customWidth="1"/>
    <col min="15378" max="15378" width="21" style="46" customWidth="1"/>
    <col min="15379" max="15379" width="16" style="46" customWidth="1"/>
    <col min="15380" max="15380" width="14.5703125" style="46" customWidth="1"/>
    <col min="15381" max="15381" width="74.5703125" style="46" customWidth="1"/>
    <col min="15382" max="15382" width="101.42578125" style="46" customWidth="1"/>
    <col min="15383" max="15577" width="11.42578125" style="46"/>
    <col min="15578" max="15579" width="21.28515625" style="46" customWidth="1"/>
    <col min="15580" max="15580" width="37.140625" style="46" customWidth="1"/>
    <col min="15581" max="15581" width="49.28515625" style="46" customWidth="1"/>
    <col min="15582" max="15582" width="18.5703125" style="46" customWidth="1"/>
    <col min="15583" max="15583" width="62.28515625" style="46" customWidth="1"/>
    <col min="15584" max="15584" width="21.7109375" style="46" customWidth="1"/>
    <col min="15585" max="15585" width="18.42578125" style="46" customWidth="1"/>
    <col min="15586" max="15586" width="63" style="46" customWidth="1"/>
    <col min="15587" max="15587" width="22.28515625" style="46" customWidth="1"/>
    <col min="15588" max="15588" width="21" style="46" customWidth="1"/>
    <col min="15589" max="15592" width="15.85546875" style="46" customWidth="1"/>
    <col min="15593" max="15593" width="26.140625" style="46" customWidth="1"/>
    <col min="15594" max="15605" width="10.7109375" style="46" customWidth="1"/>
    <col min="15606" max="15613" width="0" style="46" hidden="1" customWidth="1"/>
    <col min="15614" max="15615" width="15.42578125" style="46" customWidth="1"/>
    <col min="15616" max="15616" width="18.7109375" style="46" customWidth="1"/>
    <col min="15617" max="15617" width="18.42578125" style="46" customWidth="1"/>
    <col min="15618" max="15619" width="15.42578125" style="46" customWidth="1"/>
    <col min="15620" max="15620" width="18.140625" style="46" customWidth="1"/>
    <col min="15621" max="15621" width="20.42578125" style="46" customWidth="1"/>
    <col min="15622" max="15622" width="18.140625" style="46" customWidth="1"/>
    <col min="15623" max="15623" width="15.42578125" style="46" customWidth="1"/>
    <col min="15624" max="15624" width="20" style="46" customWidth="1"/>
    <col min="15625" max="15625" width="18.140625" style="46" customWidth="1"/>
    <col min="15626" max="15626" width="15.42578125" style="46" customWidth="1"/>
    <col min="15627" max="15627" width="18.7109375" style="46" customWidth="1"/>
    <col min="15628" max="15628" width="15.42578125" style="46" customWidth="1"/>
    <col min="15629" max="15629" width="17.140625" style="46" customWidth="1"/>
    <col min="15630" max="15630" width="19.28515625" style="46" customWidth="1"/>
    <col min="15631" max="15631" width="17.5703125" style="46" customWidth="1"/>
    <col min="15632" max="15632" width="20.7109375" style="46" customWidth="1"/>
    <col min="15633" max="15633" width="21.42578125" style="46" customWidth="1"/>
    <col min="15634" max="15634" width="21" style="46" customWidth="1"/>
    <col min="15635" max="15635" width="16" style="46" customWidth="1"/>
    <col min="15636" max="15636" width="14.5703125" style="46" customWidth="1"/>
    <col min="15637" max="15637" width="74.5703125" style="46" customWidth="1"/>
    <col min="15638" max="15638" width="101.42578125" style="46" customWidth="1"/>
    <col min="15639" max="15833" width="11.42578125" style="46"/>
    <col min="15834" max="15835" width="21.28515625" style="46" customWidth="1"/>
    <col min="15836" max="15836" width="37.140625" style="46" customWidth="1"/>
    <col min="15837" max="15837" width="49.28515625" style="46" customWidth="1"/>
    <col min="15838" max="15838" width="18.5703125" style="46" customWidth="1"/>
    <col min="15839" max="15839" width="62.28515625" style="46" customWidth="1"/>
    <col min="15840" max="15840" width="21.7109375" style="46" customWidth="1"/>
    <col min="15841" max="15841" width="18.42578125" style="46" customWidth="1"/>
    <col min="15842" max="15842" width="63" style="46" customWidth="1"/>
    <col min="15843" max="15843" width="22.28515625" style="46" customWidth="1"/>
    <col min="15844" max="15844" width="21" style="46" customWidth="1"/>
    <col min="15845" max="15848" width="15.85546875" style="46" customWidth="1"/>
    <col min="15849" max="15849" width="26.140625" style="46" customWidth="1"/>
    <col min="15850" max="15861" width="10.7109375" style="46" customWidth="1"/>
    <col min="15862" max="15869" width="0" style="46" hidden="1" customWidth="1"/>
    <col min="15870" max="15871" width="15.42578125" style="46" customWidth="1"/>
    <col min="15872" max="15872" width="18.7109375" style="46" customWidth="1"/>
    <col min="15873" max="15873" width="18.42578125" style="46" customWidth="1"/>
    <col min="15874" max="15875" width="15.42578125" style="46" customWidth="1"/>
    <col min="15876" max="15876" width="18.140625" style="46" customWidth="1"/>
    <col min="15877" max="15877" width="20.42578125" style="46" customWidth="1"/>
    <col min="15878" max="15878" width="18.140625" style="46" customWidth="1"/>
    <col min="15879" max="15879" width="15.42578125" style="46" customWidth="1"/>
    <col min="15880" max="15880" width="20" style="46" customWidth="1"/>
    <col min="15881" max="15881" width="18.140625" style="46" customWidth="1"/>
    <col min="15882" max="15882" width="15.42578125" style="46" customWidth="1"/>
    <col min="15883" max="15883" width="18.7109375" style="46" customWidth="1"/>
    <col min="15884" max="15884" width="15.42578125" style="46" customWidth="1"/>
    <col min="15885" max="15885" width="17.140625" style="46" customWidth="1"/>
    <col min="15886" max="15886" width="19.28515625" style="46" customWidth="1"/>
    <col min="15887" max="15887" width="17.5703125" style="46" customWidth="1"/>
    <col min="15888" max="15888" width="20.7109375" style="46" customWidth="1"/>
    <col min="15889" max="15889" width="21.42578125" style="46" customWidth="1"/>
    <col min="15890" max="15890" width="21" style="46" customWidth="1"/>
    <col min="15891" max="15891" width="16" style="46" customWidth="1"/>
    <col min="15892" max="15892" width="14.5703125" style="46" customWidth="1"/>
    <col min="15893" max="15893" width="74.5703125" style="46" customWidth="1"/>
    <col min="15894" max="15894" width="101.42578125" style="46" customWidth="1"/>
    <col min="15895" max="16089" width="11.42578125" style="46"/>
    <col min="16090" max="16091" width="21.28515625" style="46" customWidth="1"/>
    <col min="16092" max="16092" width="37.140625" style="46" customWidth="1"/>
    <col min="16093" max="16093" width="49.28515625" style="46" customWidth="1"/>
    <col min="16094" max="16094" width="18.5703125" style="46" customWidth="1"/>
    <col min="16095" max="16095" width="62.28515625" style="46" customWidth="1"/>
    <col min="16096" max="16096" width="21.7109375" style="46" customWidth="1"/>
    <col min="16097" max="16097" width="18.42578125" style="46" customWidth="1"/>
    <col min="16098" max="16098" width="63" style="46" customWidth="1"/>
    <col min="16099" max="16099" width="22.28515625" style="46" customWidth="1"/>
    <col min="16100" max="16100" width="21" style="46" customWidth="1"/>
    <col min="16101" max="16104" width="15.85546875" style="46" customWidth="1"/>
    <col min="16105" max="16105" width="26.140625" style="46" customWidth="1"/>
    <col min="16106" max="16117" width="10.7109375" style="46" customWidth="1"/>
    <col min="16118" max="16125" width="0" style="46" hidden="1" customWidth="1"/>
    <col min="16126" max="16127" width="15.42578125" style="46" customWidth="1"/>
    <col min="16128" max="16128" width="18.7109375" style="46" customWidth="1"/>
    <col min="16129" max="16129" width="18.42578125" style="46" customWidth="1"/>
    <col min="16130" max="16131" width="15.42578125" style="46" customWidth="1"/>
    <col min="16132" max="16132" width="18.140625" style="46" customWidth="1"/>
    <col min="16133" max="16133" width="20.42578125" style="46" customWidth="1"/>
    <col min="16134" max="16134" width="18.140625" style="46" customWidth="1"/>
    <col min="16135" max="16135" width="15.42578125" style="46" customWidth="1"/>
    <col min="16136" max="16136" width="20" style="46" customWidth="1"/>
    <col min="16137" max="16137" width="18.140625" style="46" customWidth="1"/>
    <col min="16138" max="16138" width="15.42578125" style="46" customWidth="1"/>
    <col min="16139" max="16139" width="18.7109375" style="46" customWidth="1"/>
    <col min="16140" max="16140" width="15.42578125" style="46" customWidth="1"/>
    <col min="16141" max="16141" width="17.140625" style="46" customWidth="1"/>
    <col min="16142" max="16142" width="19.28515625" style="46" customWidth="1"/>
    <col min="16143" max="16143" width="17.5703125" style="46" customWidth="1"/>
    <col min="16144" max="16144" width="20.7109375" style="46" customWidth="1"/>
    <col min="16145" max="16145" width="21.42578125" style="46" customWidth="1"/>
    <col min="16146" max="16146" width="21" style="46" customWidth="1"/>
    <col min="16147" max="16147" width="16" style="46" customWidth="1"/>
    <col min="16148" max="16148" width="14.5703125" style="46" customWidth="1"/>
    <col min="16149" max="16149" width="74.5703125" style="46" customWidth="1"/>
    <col min="16150" max="16150" width="101.42578125" style="46" customWidth="1"/>
    <col min="16151" max="16384" width="11.42578125" style="46"/>
  </cols>
  <sheetData>
    <row r="1" spans="1:42" ht="69.75" customHeight="1">
      <c r="B1" s="55"/>
      <c r="C1" s="55" t="s">
        <v>143</v>
      </c>
      <c r="D1" s="59"/>
      <c r="E1" s="59"/>
      <c r="F1" s="59"/>
      <c r="G1" s="59"/>
      <c r="H1" s="59"/>
      <c r="I1" s="59"/>
      <c r="J1" s="59"/>
      <c r="K1" s="59"/>
      <c r="L1" s="59"/>
      <c r="M1" s="59"/>
      <c r="N1" s="59"/>
      <c r="O1" s="59"/>
      <c r="P1" s="59"/>
      <c r="Q1" s="59"/>
      <c r="R1" s="59"/>
      <c r="S1" s="84"/>
      <c r="T1" s="59"/>
      <c r="U1" s="59"/>
    </row>
    <row r="2" spans="1:42" ht="69.75" customHeight="1">
      <c r="B2" s="55"/>
      <c r="C2" s="55" t="s">
        <v>144</v>
      </c>
      <c r="D2" s="55"/>
      <c r="E2" s="55"/>
      <c r="F2" s="55"/>
      <c r="G2" s="55"/>
      <c r="H2" s="55"/>
      <c r="I2" s="55"/>
      <c r="J2" s="55"/>
      <c r="K2" s="55"/>
      <c r="L2" s="55"/>
      <c r="M2" s="55"/>
      <c r="N2" s="55"/>
      <c r="O2" s="55"/>
      <c r="P2" s="55"/>
      <c r="Q2" s="55"/>
      <c r="R2" s="55"/>
      <c r="S2" s="84"/>
      <c r="T2" s="55"/>
      <c r="U2" s="55"/>
    </row>
    <row r="3" spans="1:42" ht="18.75" customHeight="1">
      <c r="A3" s="725"/>
      <c r="B3" s="725"/>
      <c r="C3" s="725"/>
      <c r="D3" s="725"/>
      <c r="E3" s="725"/>
      <c r="F3" s="725"/>
      <c r="G3" s="725"/>
      <c r="H3" s="725"/>
      <c r="I3" s="725"/>
      <c r="J3" s="725"/>
      <c r="K3" s="725"/>
      <c r="L3" s="725"/>
      <c r="M3" s="725"/>
      <c r="N3" s="725"/>
      <c r="O3" s="725"/>
      <c r="P3" s="725"/>
      <c r="Q3" s="725"/>
      <c r="R3" s="725"/>
      <c r="S3" s="725"/>
      <c r="T3" s="725"/>
      <c r="U3" s="725"/>
    </row>
    <row r="4" spans="1:42" ht="114.75" customHeight="1">
      <c r="B4" s="60"/>
      <c r="C4" s="60" t="s">
        <v>624</v>
      </c>
      <c r="D4" s="60"/>
      <c r="E4" s="60"/>
      <c r="F4" s="60"/>
      <c r="G4" s="60"/>
      <c r="H4" s="60"/>
      <c r="I4" s="60"/>
      <c r="J4" s="60"/>
      <c r="K4" s="60"/>
      <c r="L4" s="60"/>
      <c r="M4" s="60"/>
      <c r="N4" s="60"/>
      <c r="O4" s="60"/>
      <c r="P4" s="60"/>
      <c r="Q4" s="60"/>
      <c r="R4" s="60"/>
      <c r="S4" s="85"/>
      <c r="T4" s="60"/>
      <c r="U4" s="60"/>
    </row>
    <row r="5" spans="1:42" ht="57.75" customHeight="1">
      <c r="A5" s="726"/>
      <c r="B5" s="727"/>
      <c r="C5" s="727"/>
      <c r="D5" s="727"/>
      <c r="E5" s="727"/>
      <c r="F5" s="727"/>
      <c r="G5" s="727"/>
      <c r="H5" s="727"/>
      <c r="I5" s="727"/>
      <c r="J5" s="727"/>
      <c r="K5" s="727"/>
      <c r="L5" s="727"/>
      <c r="M5" s="727"/>
      <c r="N5" s="727"/>
      <c r="O5" s="727"/>
      <c r="P5" s="727"/>
      <c r="Q5" s="727"/>
      <c r="R5" s="727"/>
      <c r="S5" s="727"/>
      <c r="T5" s="727"/>
      <c r="U5" s="727"/>
    </row>
    <row r="6" spans="1:42" ht="135.75" customHeight="1">
      <c r="A6" s="740" t="s">
        <v>635</v>
      </c>
      <c r="B6" s="740"/>
      <c r="C6" s="742" t="s">
        <v>606</v>
      </c>
      <c r="D6" s="742"/>
      <c r="E6" s="742"/>
      <c r="F6" s="742"/>
      <c r="G6" s="742"/>
      <c r="H6" s="742"/>
      <c r="I6" s="742"/>
      <c r="J6" s="742"/>
      <c r="K6" s="742"/>
      <c r="L6" s="742"/>
      <c r="M6" s="742"/>
      <c r="N6" s="742"/>
      <c r="O6" s="742"/>
      <c r="P6" s="742"/>
      <c r="Q6" s="742"/>
      <c r="R6" s="742"/>
      <c r="S6" s="742"/>
      <c r="T6" s="742"/>
      <c r="U6" s="742"/>
    </row>
    <row r="7" spans="1:42" ht="17.25" customHeight="1">
      <c r="A7" s="66"/>
      <c r="B7" s="66"/>
      <c r="C7" s="67"/>
      <c r="D7" s="25"/>
      <c r="E7" s="193"/>
      <c r="F7" s="58"/>
      <c r="G7" s="58"/>
      <c r="H7" s="58"/>
      <c r="I7" s="1"/>
      <c r="J7" s="1"/>
      <c r="K7" s="1"/>
      <c r="L7" s="1"/>
      <c r="M7" s="1"/>
      <c r="N7" s="1"/>
      <c r="O7" s="1"/>
      <c r="P7" s="1"/>
      <c r="Q7" s="1"/>
      <c r="R7" s="1"/>
      <c r="S7" s="1"/>
      <c r="T7" s="1"/>
      <c r="U7" s="1"/>
    </row>
    <row r="8" spans="1:42" ht="408" customHeight="1">
      <c r="A8" s="193" t="s">
        <v>674</v>
      </c>
      <c r="B8" s="193"/>
      <c r="C8" s="805" t="s">
        <v>703</v>
      </c>
      <c r="D8" s="806"/>
      <c r="E8" s="806"/>
      <c r="F8" s="806"/>
      <c r="G8" s="806"/>
      <c r="H8" s="806"/>
      <c r="I8" s="806"/>
      <c r="J8" s="806"/>
      <c r="K8" s="806"/>
      <c r="L8" s="806"/>
      <c r="M8" s="806"/>
      <c r="N8" s="806"/>
      <c r="O8" s="806"/>
      <c r="P8" s="806"/>
      <c r="Q8" s="806"/>
      <c r="R8" s="806"/>
      <c r="S8" s="806"/>
      <c r="T8" s="806"/>
      <c r="U8" s="807"/>
    </row>
    <row r="9" spans="1:42" ht="384" customHeight="1">
      <c r="A9" s="189"/>
      <c r="B9" s="189"/>
      <c r="C9" s="1158" t="s">
        <v>704</v>
      </c>
      <c r="D9" s="1100"/>
      <c r="E9" s="1100"/>
      <c r="F9" s="1100"/>
      <c r="G9" s="1100"/>
      <c r="H9" s="1100"/>
      <c r="I9" s="1100"/>
      <c r="J9" s="1100"/>
      <c r="K9" s="1100"/>
      <c r="L9" s="1100"/>
      <c r="M9" s="1100"/>
      <c r="N9" s="1100"/>
      <c r="O9" s="1100"/>
      <c r="P9" s="1100"/>
      <c r="Q9" s="1100"/>
      <c r="R9" s="1100"/>
      <c r="S9" s="1100"/>
      <c r="T9" s="1100"/>
      <c r="U9" s="1159"/>
    </row>
    <row r="10" spans="1:42" ht="279.75" customHeight="1">
      <c r="A10" s="193"/>
      <c r="B10" s="193"/>
      <c r="C10" s="870" t="s">
        <v>705</v>
      </c>
      <c r="D10" s="871"/>
      <c r="E10" s="871"/>
      <c r="F10" s="871"/>
      <c r="G10" s="871"/>
      <c r="H10" s="871"/>
      <c r="I10" s="871"/>
      <c r="J10" s="871"/>
      <c r="K10" s="871"/>
      <c r="L10" s="871"/>
      <c r="M10" s="871"/>
      <c r="N10" s="871"/>
      <c r="O10" s="871"/>
      <c r="P10" s="871"/>
      <c r="Q10" s="871"/>
      <c r="R10" s="871"/>
      <c r="S10" s="871"/>
      <c r="T10" s="871"/>
      <c r="U10" s="872"/>
    </row>
    <row r="11" spans="1:42" ht="22.5" customHeight="1">
      <c r="A11" s="193"/>
      <c r="B11" s="193"/>
      <c r="C11" s="193"/>
      <c r="D11" s="48"/>
      <c r="E11" s="193"/>
      <c r="F11" s="193"/>
      <c r="G11" s="193"/>
      <c r="H11" s="193"/>
      <c r="I11" s="193"/>
      <c r="J11" s="193"/>
      <c r="K11" s="193"/>
      <c r="L11" s="193"/>
      <c r="M11" s="193"/>
      <c r="N11" s="193"/>
      <c r="O11" s="193"/>
      <c r="P11" s="193"/>
      <c r="Q11" s="193"/>
      <c r="R11" s="193"/>
      <c r="S11" s="191"/>
      <c r="T11" s="193"/>
      <c r="U11" s="193"/>
    </row>
    <row r="12" spans="1:42" ht="95.25" customHeight="1">
      <c r="A12" s="761" t="s">
        <v>636</v>
      </c>
      <c r="B12" s="761"/>
      <c r="C12" s="761"/>
      <c r="D12" s="761"/>
      <c r="E12" s="761"/>
      <c r="F12" s="761"/>
      <c r="G12" s="761"/>
      <c r="H12" s="761"/>
      <c r="I12" s="761"/>
      <c r="J12" s="761"/>
      <c r="K12" s="761"/>
      <c r="L12" s="761"/>
      <c r="M12" s="761"/>
      <c r="N12" s="761"/>
      <c r="O12" s="761"/>
      <c r="P12" s="761"/>
      <c r="Q12" s="761"/>
      <c r="R12" s="761"/>
      <c r="S12" s="761"/>
      <c r="T12" s="761"/>
      <c r="U12" s="761"/>
      <c r="V12" s="761"/>
      <c r="W12" s="761"/>
      <c r="X12" s="761"/>
      <c r="Y12" s="761"/>
      <c r="AA12" s="650" t="s">
        <v>714</v>
      </c>
      <c r="AB12" s="651"/>
      <c r="AC12" s="651"/>
      <c r="AD12" s="651"/>
      <c r="AE12" s="651"/>
      <c r="AF12" s="651"/>
      <c r="AG12" s="651"/>
      <c r="AH12" s="651"/>
      <c r="AI12" s="651"/>
      <c r="AJ12" s="651"/>
      <c r="AK12" s="651"/>
      <c r="AL12" s="651"/>
      <c r="AM12" s="651"/>
      <c r="AN12" s="651"/>
      <c r="AO12" s="651"/>
      <c r="AP12" s="652"/>
    </row>
    <row r="13" spans="1:42" ht="20.25" customHeight="1">
      <c r="A13" s="3"/>
      <c r="B13" s="3"/>
      <c r="C13" s="3"/>
      <c r="D13" s="3"/>
      <c r="E13" s="3"/>
      <c r="F13" s="3"/>
      <c r="G13" s="3"/>
      <c r="H13" s="3"/>
      <c r="I13" s="3"/>
      <c r="J13" s="3"/>
      <c r="K13" s="3"/>
      <c r="L13" s="3"/>
      <c r="M13" s="3"/>
      <c r="N13" s="3"/>
      <c r="O13" s="3"/>
      <c r="P13" s="3"/>
      <c r="Q13" s="3"/>
      <c r="R13" s="3"/>
      <c r="S13" s="3"/>
      <c r="T13" s="4"/>
      <c r="U13" s="4"/>
    </row>
    <row r="14" spans="1:42" s="63" customFormat="1" ht="99" customHeight="1">
      <c r="A14" s="765" t="s">
        <v>1</v>
      </c>
      <c r="B14" s="765"/>
      <c r="C14" s="765"/>
      <c r="D14" s="765" t="s">
        <v>2</v>
      </c>
      <c r="E14" s="765"/>
      <c r="F14" s="765" t="s">
        <v>3</v>
      </c>
      <c r="G14" s="765"/>
      <c r="H14" s="765"/>
      <c r="I14" s="765" t="s">
        <v>4</v>
      </c>
      <c r="J14" s="766" t="s">
        <v>5</v>
      </c>
      <c r="K14" s="767"/>
      <c r="L14" s="767"/>
      <c r="M14" s="767"/>
      <c r="N14" s="767"/>
      <c r="O14" s="768"/>
      <c r="P14" s="738" t="s">
        <v>6</v>
      </c>
      <c r="Q14" s="738"/>
      <c r="R14" s="738"/>
      <c r="S14" s="738"/>
      <c r="T14" s="788" t="s">
        <v>7</v>
      </c>
      <c r="U14" s="1163" t="s">
        <v>8</v>
      </c>
      <c r="V14" s="671">
        <v>2019</v>
      </c>
      <c r="W14" s="671"/>
      <c r="X14" s="671"/>
      <c r="Y14" s="671"/>
      <c r="AA14" s="634" t="s">
        <v>713</v>
      </c>
      <c r="AB14" s="634"/>
      <c r="AC14" s="634"/>
      <c r="AD14" s="634"/>
      <c r="AE14" s="634" t="s">
        <v>715</v>
      </c>
      <c r="AF14" s="634"/>
      <c r="AG14" s="634"/>
      <c r="AH14" s="634"/>
      <c r="AI14" s="634" t="s">
        <v>716</v>
      </c>
      <c r="AJ14" s="634"/>
      <c r="AK14" s="634"/>
      <c r="AL14" s="634"/>
      <c r="AM14" s="634" t="s">
        <v>717</v>
      </c>
      <c r="AN14" s="634"/>
      <c r="AO14" s="634"/>
      <c r="AP14" s="634"/>
    </row>
    <row r="15" spans="1:42" s="63" customFormat="1" ht="99" customHeight="1">
      <c r="A15" s="765"/>
      <c r="B15" s="765"/>
      <c r="C15" s="765"/>
      <c r="D15" s="765"/>
      <c r="E15" s="765"/>
      <c r="F15" s="765"/>
      <c r="G15" s="765"/>
      <c r="H15" s="765"/>
      <c r="I15" s="765"/>
      <c r="J15" s="769"/>
      <c r="K15" s="770"/>
      <c r="L15" s="770"/>
      <c r="M15" s="770"/>
      <c r="N15" s="770"/>
      <c r="O15" s="771"/>
      <c r="P15" s="738"/>
      <c r="Q15" s="738"/>
      <c r="R15" s="738"/>
      <c r="S15" s="738"/>
      <c r="T15" s="789"/>
      <c r="U15" s="1163"/>
      <c r="V15" s="172" t="s">
        <v>11</v>
      </c>
      <c r="W15" s="172" t="s">
        <v>12</v>
      </c>
      <c r="X15" s="173" t="s">
        <v>9</v>
      </c>
      <c r="Y15" s="174" t="s">
        <v>10</v>
      </c>
      <c r="AA15" s="224" t="s">
        <v>13</v>
      </c>
      <c r="AB15" s="224" t="s">
        <v>14</v>
      </c>
      <c r="AC15" s="173" t="s">
        <v>9</v>
      </c>
      <c r="AD15" s="174" t="s">
        <v>10</v>
      </c>
      <c r="AE15" s="224" t="s">
        <v>13</v>
      </c>
      <c r="AF15" s="224" t="s">
        <v>14</v>
      </c>
      <c r="AG15" s="173" t="s">
        <v>9</v>
      </c>
      <c r="AH15" s="174" t="s">
        <v>10</v>
      </c>
      <c r="AI15" s="224" t="s">
        <v>13</v>
      </c>
      <c r="AJ15" s="224" t="s">
        <v>14</v>
      </c>
      <c r="AK15" s="173" t="s">
        <v>9</v>
      </c>
      <c r="AL15" s="174" t="s">
        <v>10</v>
      </c>
      <c r="AM15" s="224" t="s">
        <v>13</v>
      </c>
      <c r="AN15" s="224" t="s">
        <v>14</v>
      </c>
      <c r="AO15" s="173" t="s">
        <v>9</v>
      </c>
      <c r="AP15" s="174" t="s">
        <v>10</v>
      </c>
    </row>
    <row r="16" spans="1:42" ht="145.5" customHeight="1">
      <c r="A16" s="786" t="s">
        <v>527</v>
      </c>
      <c r="B16" s="786"/>
      <c r="C16" s="786"/>
      <c r="D16" s="786" t="s">
        <v>526</v>
      </c>
      <c r="E16" s="786"/>
      <c r="F16" s="786" t="s">
        <v>622</v>
      </c>
      <c r="G16" s="786"/>
      <c r="H16" s="786"/>
      <c r="I16" s="283" t="s">
        <v>50</v>
      </c>
      <c r="J16" s="782" t="s">
        <v>621</v>
      </c>
      <c r="K16" s="783"/>
      <c r="L16" s="783"/>
      <c r="M16" s="783"/>
      <c r="N16" s="783"/>
      <c r="O16" s="784"/>
      <c r="P16" s="668" t="s">
        <v>620</v>
      </c>
      <c r="Q16" s="669"/>
      <c r="R16" s="669"/>
      <c r="S16" s="670"/>
      <c r="T16" s="81" t="s">
        <v>52</v>
      </c>
      <c r="U16" s="135">
        <v>3.2</v>
      </c>
      <c r="V16" s="285">
        <v>3.2</v>
      </c>
      <c r="W16" s="285">
        <v>2.8</v>
      </c>
      <c r="X16" s="411">
        <f t="shared" ref="X16:X24" si="0">W16/V16</f>
        <v>0.87499999999999989</v>
      </c>
      <c r="Y16" s="287">
        <f>X16</f>
        <v>0.87499999999999989</v>
      </c>
      <c r="AA16" s="285">
        <v>0</v>
      </c>
      <c r="AB16" s="285">
        <v>0</v>
      </c>
      <c r="AC16" s="286">
        <v>0</v>
      </c>
      <c r="AD16" s="287">
        <f t="shared" ref="AD16:AD24" si="1">AC16</f>
        <v>0</v>
      </c>
      <c r="AE16" s="285">
        <v>0</v>
      </c>
      <c r="AF16" s="285">
        <v>0</v>
      </c>
      <c r="AG16" s="286">
        <v>0</v>
      </c>
      <c r="AH16" s="287">
        <f t="shared" ref="AH16:AH24" si="2">AG16</f>
        <v>0</v>
      </c>
      <c r="AI16" s="285">
        <v>0</v>
      </c>
      <c r="AJ16" s="285">
        <v>0</v>
      </c>
      <c r="AK16" s="286">
        <v>0</v>
      </c>
      <c r="AL16" s="287">
        <f t="shared" ref="AL16:AL24" si="3">AK16</f>
        <v>0</v>
      </c>
      <c r="AM16" s="285">
        <f>+V16</f>
        <v>3.2</v>
      </c>
      <c r="AN16" s="285">
        <v>0</v>
      </c>
      <c r="AO16" s="286">
        <v>0</v>
      </c>
      <c r="AP16" s="287">
        <f t="shared" ref="AP16:AP24" si="4">AO16</f>
        <v>0</v>
      </c>
    </row>
    <row r="17" spans="1:42" ht="340.5" customHeight="1">
      <c r="A17" s="786"/>
      <c r="B17" s="786"/>
      <c r="C17" s="786"/>
      <c r="D17" s="786"/>
      <c r="E17" s="786"/>
      <c r="F17" s="786"/>
      <c r="G17" s="786"/>
      <c r="H17" s="786"/>
      <c r="I17" s="914" t="s">
        <v>13</v>
      </c>
      <c r="J17" s="1369" t="s">
        <v>619</v>
      </c>
      <c r="K17" s="1369"/>
      <c r="L17" s="1369"/>
      <c r="M17" s="1369"/>
      <c r="N17" s="1369"/>
      <c r="O17" s="1369"/>
      <c r="P17" s="668" t="s">
        <v>603</v>
      </c>
      <c r="Q17" s="669"/>
      <c r="R17" s="669"/>
      <c r="S17" s="670"/>
      <c r="T17" s="82" t="s">
        <v>114</v>
      </c>
      <c r="U17" s="442">
        <v>92300</v>
      </c>
      <c r="V17" s="435">
        <v>23000</v>
      </c>
      <c r="W17" s="285">
        <f>AF17</f>
        <v>9583</v>
      </c>
      <c r="X17" s="444">
        <f t="shared" si="0"/>
        <v>0.41665217391304349</v>
      </c>
      <c r="Y17" s="287">
        <f t="shared" ref="Y17:Y24" si="5">X17</f>
        <v>0.41665217391304349</v>
      </c>
      <c r="AA17" s="285">
        <v>2413</v>
      </c>
      <c r="AB17" s="285">
        <v>2413</v>
      </c>
      <c r="AC17" s="444">
        <f t="shared" ref="AC17:AC18" si="6">AB17/AA17</f>
        <v>1</v>
      </c>
      <c r="AD17" s="287">
        <f t="shared" si="1"/>
        <v>1</v>
      </c>
      <c r="AE17" s="285">
        <v>9583</v>
      </c>
      <c r="AF17" s="525">
        <v>9583</v>
      </c>
      <c r="AG17" s="444">
        <f t="shared" ref="AG17:AG20" si="7">AF17/AE17</f>
        <v>1</v>
      </c>
      <c r="AH17" s="287">
        <f t="shared" si="2"/>
        <v>1</v>
      </c>
      <c r="AI17" s="285">
        <v>0</v>
      </c>
      <c r="AJ17" s="285">
        <v>0</v>
      </c>
      <c r="AK17" s="286">
        <v>0</v>
      </c>
      <c r="AL17" s="287">
        <f t="shared" si="3"/>
        <v>0</v>
      </c>
      <c r="AM17" s="285">
        <f t="shared" ref="AM17:AM24" si="8">+V17</f>
        <v>23000</v>
      </c>
      <c r="AN17" s="285">
        <v>0</v>
      </c>
      <c r="AO17" s="286">
        <v>0</v>
      </c>
      <c r="AP17" s="287">
        <f t="shared" si="4"/>
        <v>0</v>
      </c>
    </row>
    <row r="18" spans="1:42" ht="283.5" customHeight="1">
      <c r="A18" s="786"/>
      <c r="B18" s="786"/>
      <c r="C18" s="786"/>
      <c r="D18" s="786"/>
      <c r="E18" s="786"/>
      <c r="F18" s="786"/>
      <c r="G18" s="786"/>
      <c r="H18" s="786"/>
      <c r="I18" s="914"/>
      <c r="J18" s="786" t="s">
        <v>618</v>
      </c>
      <c r="K18" s="786"/>
      <c r="L18" s="786"/>
      <c r="M18" s="786"/>
      <c r="N18" s="786"/>
      <c r="O18" s="786"/>
      <c r="P18" s="668" t="s">
        <v>601</v>
      </c>
      <c r="Q18" s="669"/>
      <c r="R18" s="669"/>
      <c r="S18" s="670"/>
      <c r="T18" s="82" t="s">
        <v>52</v>
      </c>
      <c r="U18" s="442">
        <v>251740</v>
      </c>
      <c r="V18" s="435">
        <v>249248</v>
      </c>
      <c r="W18" s="435">
        <f>AB18</f>
        <v>253382</v>
      </c>
      <c r="X18" s="444">
        <f t="shared" si="0"/>
        <v>1.0165858903581975</v>
      </c>
      <c r="Y18" s="287">
        <f t="shared" si="5"/>
        <v>1.0165858903581975</v>
      </c>
      <c r="AA18" s="285">
        <v>253382</v>
      </c>
      <c r="AB18" s="525">
        <v>253382</v>
      </c>
      <c r="AC18" s="444">
        <f t="shared" si="6"/>
        <v>1</v>
      </c>
      <c r="AD18" s="287">
        <f t="shared" si="1"/>
        <v>1</v>
      </c>
      <c r="AE18" s="525">
        <v>253382</v>
      </c>
      <c r="AF18" s="525">
        <v>253382</v>
      </c>
      <c r="AG18" s="444">
        <f t="shared" si="7"/>
        <v>1</v>
      </c>
      <c r="AH18" s="287">
        <f t="shared" si="2"/>
        <v>1</v>
      </c>
      <c r="AI18" s="285">
        <v>0</v>
      </c>
      <c r="AJ18" s="285">
        <v>0</v>
      </c>
      <c r="AK18" s="286">
        <v>0</v>
      </c>
      <c r="AL18" s="287">
        <f t="shared" si="3"/>
        <v>0</v>
      </c>
      <c r="AM18" s="285">
        <f t="shared" si="8"/>
        <v>249248</v>
      </c>
      <c r="AN18" s="285">
        <v>0</v>
      </c>
      <c r="AO18" s="286">
        <v>0</v>
      </c>
      <c r="AP18" s="287">
        <f t="shared" si="4"/>
        <v>0</v>
      </c>
    </row>
    <row r="19" spans="1:42" ht="183" customHeight="1">
      <c r="A19" s="786"/>
      <c r="B19" s="786"/>
      <c r="C19" s="786"/>
      <c r="D19" s="786"/>
      <c r="E19" s="786"/>
      <c r="F19" s="786"/>
      <c r="G19" s="786"/>
      <c r="H19" s="786"/>
      <c r="I19" s="914"/>
      <c r="J19" s="786" t="s">
        <v>617</v>
      </c>
      <c r="K19" s="786"/>
      <c r="L19" s="786"/>
      <c r="M19" s="786"/>
      <c r="N19" s="786"/>
      <c r="O19" s="786"/>
      <c r="P19" s="668" t="s">
        <v>589</v>
      </c>
      <c r="Q19" s="669"/>
      <c r="R19" s="669"/>
      <c r="S19" s="670"/>
      <c r="T19" s="82" t="s">
        <v>52</v>
      </c>
      <c r="U19" s="442">
        <v>95</v>
      </c>
      <c r="V19" s="285">
        <v>91</v>
      </c>
      <c r="W19" s="285">
        <f>AF19</f>
        <v>81</v>
      </c>
      <c r="X19" s="444">
        <f t="shared" si="0"/>
        <v>0.89010989010989006</v>
      </c>
      <c r="Y19" s="287">
        <f t="shared" si="5"/>
        <v>0.89010989010989006</v>
      </c>
      <c r="AA19" s="285">
        <v>0</v>
      </c>
      <c r="AB19" s="285">
        <v>0</v>
      </c>
      <c r="AC19" s="286">
        <v>0</v>
      </c>
      <c r="AD19" s="287">
        <f t="shared" si="1"/>
        <v>0</v>
      </c>
      <c r="AE19" s="285">
        <v>81</v>
      </c>
      <c r="AF19" s="285">
        <v>81</v>
      </c>
      <c r="AG19" s="444">
        <f t="shared" si="7"/>
        <v>1</v>
      </c>
      <c r="AH19" s="287">
        <f t="shared" si="2"/>
        <v>1</v>
      </c>
      <c r="AI19" s="285">
        <v>0</v>
      </c>
      <c r="AJ19" s="285">
        <v>0</v>
      </c>
      <c r="AK19" s="286">
        <v>0</v>
      </c>
      <c r="AL19" s="287">
        <f t="shared" si="3"/>
        <v>0</v>
      </c>
      <c r="AM19" s="285">
        <f t="shared" si="8"/>
        <v>91</v>
      </c>
      <c r="AN19" s="285">
        <v>0</v>
      </c>
      <c r="AO19" s="286">
        <v>0</v>
      </c>
      <c r="AP19" s="287">
        <f t="shared" si="4"/>
        <v>0</v>
      </c>
    </row>
    <row r="20" spans="1:42" ht="168.75" customHeight="1">
      <c r="A20" s="786"/>
      <c r="B20" s="786"/>
      <c r="C20" s="786"/>
      <c r="D20" s="786"/>
      <c r="E20" s="786"/>
      <c r="F20" s="786"/>
      <c r="G20" s="786"/>
      <c r="H20" s="786"/>
      <c r="I20" s="914"/>
      <c r="J20" s="786" t="s">
        <v>616</v>
      </c>
      <c r="K20" s="786"/>
      <c r="L20" s="786"/>
      <c r="M20" s="786"/>
      <c r="N20" s="786"/>
      <c r="O20" s="786"/>
      <c r="P20" s="668" t="s">
        <v>586</v>
      </c>
      <c r="Q20" s="669"/>
      <c r="R20" s="669"/>
      <c r="S20" s="670"/>
      <c r="T20" s="82" t="s">
        <v>52</v>
      </c>
      <c r="U20" s="442">
        <v>12</v>
      </c>
      <c r="V20" s="285">
        <v>12</v>
      </c>
      <c r="W20" s="285">
        <f>AF20</f>
        <v>10</v>
      </c>
      <c r="X20" s="444">
        <f t="shared" si="0"/>
        <v>0.83333333333333337</v>
      </c>
      <c r="Y20" s="287">
        <f t="shared" si="5"/>
        <v>0.83333333333333337</v>
      </c>
      <c r="AA20" s="285">
        <v>0</v>
      </c>
      <c r="AB20" s="285">
        <v>0</v>
      </c>
      <c r="AC20" s="286">
        <v>0</v>
      </c>
      <c r="AD20" s="287">
        <f t="shared" si="1"/>
        <v>0</v>
      </c>
      <c r="AE20" s="285">
        <v>10</v>
      </c>
      <c r="AF20" s="285">
        <v>10</v>
      </c>
      <c r="AG20" s="444">
        <f t="shared" si="7"/>
        <v>1</v>
      </c>
      <c r="AH20" s="287">
        <f t="shared" si="2"/>
        <v>1</v>
      </c>
      <c r="AI20" s="285">
        <v>0</v>
      </c>
      <c r="AJ20" s="285">
        <v>0</v>
      </c>
      <c r="AK20" s="286">
        <v>0</v>
      </c>
      <c r="AL20" s="287">
        <f t="shared" si="3"/>
        <v>0</v>
      </c>
      <c r="AM20" s="285">
        <f t="shared" si="8"/>
        <v>12</v>
      </c>
      <c r="AN20" s="285">
        <v>0</v>
      </c>
      <c r="AO20" s="286">
        <v>0</v>
      </c>
      <c r="AP20" s="287">
        <f t="shared" si="4"/>
        <v>0</v>
      </c>
    </row>
    <row r="21" spans="1:42" ht="223.5" customHeight="1">
      <c r="A21" s="786"/>
      <c r="B21" s="786"/>
      <c r="C21" s="786"/>
      <c r="D21" s="786"/>
      <c r="E21" s="786"/>
      <c r="F21" s="786"/>
      <c r="G21" s="786"/>
      <c r="H21" s="786"/>
      <c r="I21" s="914"/>
      <c r="J21" s="786" t="s">
        <v>615</v>
      </c>
      <c r="K21" s="786"/>
      <c r="L21" s="786"/>
      <c r="M21" s="786"/>
      <c r="N21" s="786"/>
      <c r="O21" s="786"/>
      <c r="P21" s="668" t="s">
        <v>583</v>
      </c>
      <c r="Q21" s="669"/>
      <c r="R21" s="669"/>
      <c r="S21" s="670"/>
      <c r="T21" s="82" t="s">
        <v>52</v>
      </c>
      <c r="U21" s="442">
        <v>12</v>
      </c>
      <c r="V21" s="285">
        <v>12</v>
      </c>
      <c r="W21" s="285">
        <v>12</v>
      </c>
      <c r="X21" s="444">
        <f t="shared" si="0"/>
        <v>1</v>
      </c>
      <c r="Y21" s="287">
        <f t="shared" si="5"/>
        <v>1</v>
      </c>
      <c r="AA21" s="285">
        <v>12</v>
      </c>
      <c r="AB21" s="285">
        <v>12</v>
      </c>
      <c r="AC21" s="444">
        <f t="shared" ref="AC21:AC24" si="9">AB21/AA21</f>
        <v>1</v>
      </c>
      <c r="AD21" s="287">
        <f t="shared" si="1"/>
        <v>1</v>
      </c>
      <c r="AE21" s="285">
        <v>0</v>
      </c>
      <c r="AF21" s="285">
        <v>0</v>
      </c>
      <c r="AG21" s="286">
        <v>0</v>
      </c>
      <c r="AH21" s="287">
        <f t="shared" si="2"/>
        <v>0</v>
      </c>
      <c r="AI21" s="285">
        <v>0</v>
      </c>
      <c r="AJ21" s="285">
        <v>0</v>
      </c>
      <c r="AK21" s="286">
        <v>0</v>
      </c>
      <c r="AL21" s="287">
        <f t="shared" si="3"/>
        <v>0</v>
      </c>
      <c r="AM21" s="285">
        <f t="shared" si="8"/>
        <v>12</v>
      </c>
      <c r="AN21" s="285">
        <v>0</v>
      </c>
      <c r="AO21" s="286">
        <v>0</v>
      </c>
      <c r="AP21" s="287">
        <f t="shared" si="4"/>
        <v>0</v>
      </c>
    </row>
    <row r="22" spans="1:42" ht="330.75" customHeight="1">
      <c r="A22" s="786"/>
      <c r="B22" s="786"/>
      <c r="C22" s="786"/>
      <c r="D22" s="786"/>
      <c r="E22" s="786"/>
      <c r="F22" s="786"/>
      <c r="G22" s="786"/>
      <c r="H22" s="786"/>
      <c r="I22" s="914"/>
      <c r="J22" s="786" t="s">
        <v>614</v>
      </c>
      <c r="K22" s="786"/>
      <c r="L22" s="786"/>
      <c r="M22" s="786"/>
      <c r="N22" s="786"/>
      <c r="O22" s="786"/>
      <c r="P22" s="668" t="s">
        <v>580</v>
      </c>
      <c r="Q22" s="669"/>
      <c r="R22" s="669"/>
      <c r="S22" s="670"/>
      <c r="T22" s="82" t="s">
        <v>52</v>
      </c>
      <c r="U22" s="442">
        <v>50</v>
      </c>
      <c r="V22" s="285">
        <v>47</v>
      </c>
      <c r="W22" s="285">
        <f>AF22</f>
        <v>44</v>
      </c>
      <c r="X22" s="444">
        <f t="shared" si="0"/>
        <v>0.93617021276595747</v>
      </c>
      <c r="Y22" s="287">
        <f t="shared" si="5"/>
        <v>0.93617021276595747</v>
      </c>
      <c r="AA22" s="285">
        <v>42</v>
      </c>
      <c r="AB22" s="285">
        <v>42</v>
      </c>
      <c r="AC22" s="444">
        <f t="shared" si="9"/>
        <v>1</v>
      </c>
      <c r="AD22" s="287">
        <f t="shared" si="1"/>
        <v>1</v>
      </c>
      <c r="AE22" s="285">
        <v>44</v>
      </c>
      <c r="AF22" s="285">
        <v>44</v>
      </c>
      <c r="AG22" s="444">
        <f t="shared" ref="AG22:AG24" si="10">AF22/AE22</f>
        <v>1</v>
      </c>
      <c r="AH22" s="287">
        <f t="shared" si="2"/>
        <v>1</v>
      </c>
      <c r="AI22" s="285">
        <v>0</v>
      </c>
      <c r="AJ22" s="285">
        <v>0</v>
      </c>
      <c r="AK22" s="286">
        <v>0</v>
      </c>
      <c r="AL22" s="287">
        <f t="shared" si="3"/>
        <v>0</v>
      </c>
      <c r="AM22" s="285">
        <f t="shared" si="8"/>
        <v>47</v>
      </c>
      <c r="AN22" s="285">
        <v>0</v>
      </c>
      <c r="AO22" s="286">
        <v>0</v>
      </c>
      <c r="AP22" s="287">
        <f t="shared" si="4"/>
        <v>0</v>
      </c>
    </row>
    <row r="23" spans="1:42" ht="195.75" customHeight="1">
      <c r="A23" s="786"/>
      <c r="B23" s="786"/>
      <c r="C23" s="786"/>
      <c r="D23" s="786"/>
      <c r="E23" s="786"/>
      <c r="F23" s="786"/>
      <c r="G23" s="786"/>
      <c r="H23" s="786"/>
      <c r="I23" s="914"/>
      <c r="J23" s="786" t="s">
        <v>613</v>
      </c>
      <c r="K23" s="786"/>
      <c r="L23" s="786"/>
      <c r="M23" s="786"/>
      <c r="N23" s="786"/>
      <c r="O23" s="786"/>
      <c r="P23" s="668" t="s">
        <v>577</v>
      </c>
      <c r="Q23" s="669"/>
      <c r="R23" s="669"/>
      <c r="S23" s="670"/>
      <c r="T23" s="82" t="s">
        <v>114</v>
      </c>
      <c r="U23" s="442">
        <v>50</v>
      </c>
      <c r="V23" s="285">
        <v>12</v>
      </c>
      <c r="W23" s="285">
        <f>AF23</f>
        <v>14</v>
      </c>
      <c r="X23" s="444">
        <f t="shared" si="0"/>
        <v>1.1666666666666667</v>
      </c>
      <c r="Y23" s="287">
        <f t="shared" si="5"/>
        <v>1.1666666666666667</v>
      </c>
      <c r="AA23" s="285">
        <v>0</v>
      </c>
      <c r="AB23" s="285">
        <v>0</v>
      </c>
      <c r="AC23" s="286">
        <v>0</v>
      </c>
      <c r="AD23" s="287">
        <f t="shared" si="1"/>
        <v>0</v>
      </c>
      <c r="AE23" s="285">
        <v>14</v>
      </c>
      <c r="AF23" s="285">
        <v>14</v>
      </c>
      <c r="AG23" s="444">
        <f t="shared" si="10"/>
        <v>1</v>
      </c>
      <c r="AH23" s="287">
        <f t="shared" si="2"/>
        <v>1</v>
      </c>
      <c r="AI23" s="285">
        <v>0</v>
      </c>
      <c r="AJ23" s="285">
        <v>0</v>
      </c>
      <c r="AK23" s="286">
        <v>0</v>
      </c>
      <c r="AL23" s="287">
        <f t="shared" si="3"/>
        <v>0</v>
      </c>
      <c r="AM23" s="285">
        <f t="shared" si="8"/>
        <v>12</v>
      </c>
      <c r="AN23" s="285">
        <v>0</v>
      </c>
      <c r="AO23" s="286">
        <v>0</v>
      </c>
      <c r="AP23" s="287">
        <f t="shared" si="4"/>
        <v>0</v>
      </c>
    </row>
    <row r="24" spans="1:42" ht="201" customHeight="1">
      <c r="A24" s="786"/>
      <c r="B24" s="786"/>
      <c r="C24" s="786"/>
      <c r="D24" s="786"/>
      <c r="E24" s="786"/>
      <c r="F24" s="786"/>
      <c r="G24" s="786"/>
      <c r="H24" s="786"/>
      <c r="I24" s="914"/>
      <c r="J24" s="786" t="s">
        <v>612</v>
      </c>
      <c r="K24" s="786"/>
      <c r="L24" s="786"/>
      <c r="M24" s="786"/>
      <c r="N24" s="786"/>
      <c r="O24" s="786"/>
      <c r="P24" s="668" t="s">
        <v>571</v>
      </c>
      <c r="Q24" s="669"/>
      <c r="R24" s="669"/>
      <c r="S24" s="670"/>
      <c r="T24" s="82" t="s">
        <v>52</v>
      </c>
      <c r="U24" s="135">
        <v>1</v>
      </c>
      <c r="V24" s="285">
        <v>0.9</v>
      </c>
      <c r="W24" s="285">
        <f>AF24</f>
        <v>0.85</v>
      </c>
      <c r="X24" s="444">
        <f t="shared" si="0"/>
        <v>0.94444444444444442</v>
      </c>
      <c r="Y24" s="287">
        <f t="shared" si="5"/>
        <v>0.94444444444444442</v>
      </c>
      <c r="AA24" s="285">
        <v>0.82</v>
      </c>
      <c r="AB24" s="285">
        <v>0.82</v>
      </c>
      <c r="AC24" s="444">
        <f t="shared" si="9"/>
        <v>1</v>
      </c>
      <c r="AD24" s="287">
        <f t="shared" si="1"/>
        <v>1</v>
      </c>
      <c r="AE24" s="285">
        <v>0.85</v>
      </c>
      <c r="AF24" s="285">
        <v>0.85</v>
      </c>
      <c r="AG24" s="444">
        <f t="shared" si="10"/>
        <v>1</v>
      </c>
      <c r="AH24" s="287">
        <f t="shared" si="2"/>
        <v>1</v>
      </c>
      <c r="AI24" s="285">
        <v>0</v>
      </c>
      <c r="AJ24" s="285">
        <v>0</v>
      </c>
      <c r="AK24" s="286">
        <v>0</v>
      </c>
      <c r="AL24" s="287">
        <f t="shared" si="3"/>
        <v>0</v>
      </c>
      <c r="AM24" s="285">
        <f t="shared" si="8"/>
        <v>0.9</v>
      </c>
      <c r="AN24" s="285">
        <v>0</v>
      </c>
      <c r="AO24" s="286">
        <v>0</v>
      </c>
      <c r="AP24" s="287">
        <f t="shared" si="4"/>
        <v>0</v>
      </c>
    </row>
    <row r="25" spans="1:42" ht="12.75" customHeight="1">
      <c r="A25" s="2"/>
      <c r="B25" s="2"/>
      <c r="C25" s="2"/>
      <c r="D25" s="2"/>
      <c r="E25" s="14"/>
      <c r="F25" s="14"/>
      <c r="G25" s="14"/>
      <c r="H25" s="14"/>
      <c r="I25" s="14"/>
      <c r="J25" s="14"/>
      <c r="K25" s="14"/>
      <c r="L25" s="14"/>
      <c r="M25" s="14"/>
      <c r="N25" s="14"/>
      <c r="O25" s="14"/>
      <c r="P25" s="14"/>
      <c r="Q25" s="14"/>
      <c r="R25" s="14"/>
      <c r="S25" s="86"/>
      <c r="T25" s="14"/>
      <c r="U25" s="14"/>
    </row>
    <row r="26" spans="1:42" ht="12.75" customHeight="1">
      <c r="A26" s="2"/>
      <c r="B26" s="2"/>
      <c r="C26" s="2"/>
      <c r="D26" s="2"/>
      <c r="E26" s="14"/>
      <c r="F26" s="14"/>
      <c r="G26" s="14"/>
      <c r="H26" s="14"/>
      <c r="I26" s="14"/>
      <c r="J26" s="14"/>
      <c r="K26" s="14"/>
      <c r="L26" s="14"/>
      <c r="M26" s="14"/>
      <c r="N26" s="14"/>
      <c r="O26" s="14"/>
      <c r="P26" s="14"/>
      <c r="Q26" s="14"/>
      <c r="R26" s="14"/>
      <c r="S26" s="86"/>
      <c r="T26" s="14"/>
      <c r="U26" s="14"/>
    </row>
    <row r="27" spans="1:42" ht="95.25" customHeight="1">
      <c r="A27" s="761" t="s">
        <v>638</v>
      </c>
      <c r="B27" s="761"/>
      <c r="C27" s="761"/>
      <c r="D27" s="761"/>
      <c r="E27" s="761"/>
      <c r="F27" s="761"/>
      <c r="G27" s="761"/>
      <c r="H27" s="761"/>
      <c r="I27" s="761"/>
      <c r="J27" s="761"/>
      <c r="K27" s="761"/>
      <c r="L27" s="761"/>
      <c r="M27" s="761"/>
      <c r="N27" s="761"/>
      <c r="O27" s="761"/>
      <c r="P27" s="761"/>
      <c r="Q27" s="761"/>
      <c r="R27" s="761"/>
      <c r="S27" s="761"/>
      <c r="T27" s="761"/>
      <c r="U27" s="761"/>
      <c r="V27" s="761"/>
      <c r="W27" s="761"/>
      <c r="X27" s="761"/>
      <c r="Y27" s="761"/>
      <c r="AA27" s="650" t="s">
        <v>714</v>
      </c>
      <c r="AB27" s="651"/>
      <c r="AC27" s="651"/>
      <c r="AD27" s="651"/>
      <c r="AE27" s="651"/>
      <c r="AF27" s="651"/>
      <c r="AG27" s="651"/>
      <c r="AH27" s="651"/>
      <c r="AI27" s="651"/>
      <c r="AJ27" s="651"/>
      <c r="AK27" s="651"/>
      <c r="AL27" s="651"/>
      <c r="AM27" s="651"/>
      <c r="AN27" s="651"/>
      <c r="AO27" s="651"/>
      <c r="AP27" s="652"/>
    </row>
    <row r="28" spans="1:42" ht="30" customHeight="1">
      <c r="A28" s="40"/>
      <c r="B28" s="40"/>
      <c r="C28" s="40"/>
      <c r="D28" s="40"/>
      <c r="E28" s="40"/>
      <c r="F28" s="40"/>
      <c r="G28" s="40"/>
      <c r="H28" s="40"/>
      <c r="I28" s="40"/>
      <c r="J28" s="40"/>
      <c r="K28" s="40"/>
      <c r="L28" s="40"/>
      <c r="M28" s="40"/>
      <c r="N28" s="40"/>
      <c r="O28" s="40"/>
      <c r="P28" s="40"/>
      <c r="Q28" s="40"/>
      <c r="R28" s="40"/>
      <c r="S28" s="87"/>
      <c r="T28" s="40"/>
      <c r="U28" s="40"/>
      <c r="V28" s="40"/>
      <c r="W28" s="40"/>
      <c r="X28" s="40"/>
      <c r="Y28" s="40"/>
    </row>
    <row r="29" spans="1:42" s="73" customFormat="1" ht="84" customHeight="1">
      <c r="A29" s="765" t="s">
        <v>15</v>
      </c>
      <c r="B29" s="765"/>
      <c r="C29" s="765"/>
      <c r="D29" s="765"/>
      <c r="E29" s="765"/>
      <c r="F29" s="765"/>
      <c r="G29" s="765"/>
      <c r="H29" s="765"/>
      <c r="I29" s="785" t="s">
        <v>16</v>
      </c>
      <c r="J29" s="785"/>
      <c r="K29" s="785"/>
      <c r="L29" s="785"/>
      <c r="M29" s="785"/>
      <c r="N29" s="785"/>
      <c r="O29" s="765" t="s">
        <v>17</v>
      </c>
      <c r="P29" s="710" t="s">
        <v>18</v>
      </c>
      <c r="Q29" s="711"/>
      <c r="R29" s="712"/>
      <c r="S29" s="753" t="s">
        <v>152</v>
      </c>
      <c r="T29" s="788" t="s">
        <v>7</v>
      </c>
      <c r="U29" s="1163" t="s">
        <v>640</v>
      </c>
      <c r="V29" s="671">
        <v>2019</v>
      </c>
      <c r="W29" s="671"/>
      <c r="X29" s="671"/>
      <c r="Y29" s="671"/>
      <c r="AA29" s="634" t="s">
        <v>713</v>
      </c>
      <c r="AB29" s="634"/>
      <c r="AC29" s="634"/>
      <c r="AD29" s="634"/>
      <c r="AE29" s="634" t="s">
        <v>715</v>
      </c>
      <c r="AF29" s="634"/>
      <c r="AG29" s="634"/>
      <c r="AH29" s="634"/>
      <c r="AI29" s="634" t="s">
        <v>716</v>
      </c>
      <c r="AJ29" s="634"/>
      <c r="AK29" s="634"/>
      <c r="AL29" s="634"/>
      <c r="AM29" s="634" t="s">
        <v>717</v>
      </c>
      <c r="AN29" s="634"/>
      <c r="AO29" s="634"/>
      <c r="AP29" s="634"/>
    </row>
    <row r="30" spans="1:42" s="73" customFormat="1" ht="84" customHeight="1">
      <c r="A30" s="765"/>
      <c r="B30" s="765"/>
      <c r="C30" s="765"/>
      <c r="D30" s="765"/>
      <c r="E30" s="765"/>
      <c r="F30" s="765"/>
      <c r="G30" s="765"/>
      <c r="H30" s="765"/>
      <c r="I30" s="785"/>
      <c r="J30" s="785"/>
      <c r="K30" s="785"/>
      <c r="L30" s="785"/>
      <c r="M30" s="785"/>
      <c r="N30" s="785"/>
      <c r="O30" s="765"/>
      <c r="P30" s="713"/>
      <c r="Q30" s="714"/>
      <c r="R30" s="715"/>
      <c r="S30" s="754"/>
      <c r="T30" s="789"/>
      <c r="U30" s="1163"/>
      <c r="V30" s="79" t="s">
        <v>11</v>
      </c>
      <c r="W30" s="79" t="s">
        <v>12</v>
      </c>
      <c r="X30" s="39" t="s">
        <v>9</v>
      </c>
      <c r="Y30" s="174" t="s">
        <v>10</v>
      </c>
      <c r="AA30" s="224" t="s">
        <v>13</v>
      </c>
      <c r="AB30" s="224" t="s">
        <v>14</v>
      </c>
      <c r="AC30" s="173" t="s">
        <v>9</v>
      </c>
      <c r="AD30" s="174" t="s">
        <v>10</v>
      </c>
      <c r="AE30" s="224" t="s">
        <v>13</v>
      </c>
      <c r="AF30" s="224" t="s">
        <v>14</v>
      </c>
      <c r="AG30" s="173" t="s">
        <v>9</v>
      </c>
      <c r="AH30" s="174" t="s">
        <v>10</v>
      </c>
      <c r="AI30" s="224" t="s">
        <v>13</v>
      </c>
      <c r="AJ30" s="224" t="s">
        <v>14</v>
      </c>
      <c r="AK30" s="173" t="s">
        <v>9</v>
      </c>
      <c r="AL30" s="174" t="s">
        <v>10</v>
      </c>
      <c r="AM30" s="224" t="s">
        <v>13</v>
      </c>
      <c r="AN30" s="224" t="s">
        <v>14</v>
      </c>
      <c r="AO30" s="173" t="s">
        <v>9</v>
      </c>
      <c r="AP30" s="174" t="s">
        <v>10</v>
      </c>
    </row>
    <row r="31" spans="1:42" ht="191.25" customHeight="1">
      <c r="A31" s="820" t="s">
        <v>521</v>
      </c>
      <c r="B31" s="820"/>
      <c r="C31" s="820"/>
      <c r="D31" s="820"/>
      <c r="E31" s="820"/>
      <c r="F31" s="820"/>
      <c r="G31" s="820"/>
      <c r="H31" s="820"/>
      <c r="I31" s="820" t="s">
        <v>346</v>
      </c>
      <c r="J31" s="820"/>
      <c r="K31" s="820"/>
      <c r="L31" s="820"/>
      <c r="M31" s="820"/>
      <c r="N31" s="820"/>
      <c r="O31" s="80">
        <v>115</v>
      </c>
      <c r="P31" s="668" t="s">
        <v>345</v>
      </c>
      <c r="Q31" s="669"/>
      <c r="R31" s="670"/>
      <c r="S31" s="88" t="s">
        <v>153</v>
      </c>
      <c r="T31" s="81" t="s">
        <v>114</v>
      </c>
      <c r="U31" s="110">
        <v>103</v>
      </c>
      <c r="V31" s="175">
        <f>U31</f>
        <v>103</v>
      </c>
      <c r="W31" s="176">
        <f>AF31</f>
        <v>87</v>
      </c>
      <c r="X31" s="444">
        <f>W31/V31</f>
        <v>0.84466019417475724</v>
      </c>
      <c r="Y31" s="287">
        <f>X31</f>
        <v>0.84466019417475724</v>
      </c>
      <c r="AA31" s="285">
        <f>'Dirección Fomento'!AA23</f>
        <v>103</v>
      </c>
      <c r="AB31" s="525">
        <f>'Dirección Fomento'!AB23</f>
        <v>16</v>
      </c>
      <c r="AC31" s="444">
        <f>AB31/AA31</f>
        <v>0.1553398058252427</v>
      </c>
      <c r="AD31" s="287">
        <f t="shared" ref="AD31:AD32" si="11">AC31</f>
        <v>0.1553398058252427</v>
      </c>
      <c r="AE31" s="525">
        <f>'Dirección Fomento'!AE23</f>
        <v>103</v>
      </c>
      <c r="AF31" s="525">
        <f>'Dirección Fomento'!AF23</f>
        <v>87</v>
      </c>
      <c r="AG31" s="444">
        <f>AF31/AE31</f>
        <v>0.84466019417475724</v>
      </c>
      <c r="AH31" s="287">
        <f t="shared" ref="AH31:AH32" si="12">AG31</f>
        <v>0.84466019417475724</v>
      </c>
      <c r="AI31" s="525">
        <f>AE31</f>
        <v>103</v>
      </c>
      <c r="AJ31" s="525">
        <f>'Dirección Fomento'!AJ23</f>
        <v>0</v>
      </c>
      <c r="AK31" s="286">
        <v>0</v>
      </c>
      <c r="AL31" s="287">
        <f t="shared" ref="AL31:AL32" si="13">AK31</f>
        <v>0</v>
      </c>
      <c r="AM31" s="7">
        <f>+V31</f>
        <v>103</v>
      </c>
      <c r="AN31" s="525">
        <f>'Dirección Fomento'!AN23</f>
        <v>0</v>
      </c>
      <c r="AO31" s="286">
        <v>0</v>
      </c>
      <c r="AP31" s="287">
        <f t="shared" ref="AP31:AP32" si="14">AO31</f>
        <v>0</v>
      </c>
    </row>
    <row r="32" spans="1:42" ht="273.75" customHeight="1">
      <c r="A32" s="820" t="s">
        <v>611</v>
      </c>
      <c r="B32" s="820"/>
      <c r="C32" s="820"/>
      <c r="D32" s="820"/>
      <c r="E32" s="820"/>
      <c r="F32" s="820"/>
      <c r="G32" s="820"/>
      <c r="H32" s="820"/>
      <c r="I32" s="820" t="s">
        <v>610</v>
      </c>
      <c r="J32" s="820"/>
      <c r="K32" s="820"/>
      <c r="L32" s="820"/>
      <c r="M32" s="820"/>
      <c r="N32" s="820"/>
      <c r="O32" s="80">
        <v>118</v>
      </c>
      <c r="P32" s="668" t="s">
        <v>609</v>
      </c>
      <c r="Q32" s="669"/>
      <c r="R32" s="670"/>
      <c r="S32" s="88" t="s">
        <v>153</v>
      </c>
      <c r="T32" s="81" t="s">
        <v>114</v>
      </c>
      <c r="U32" s="110">
        <v>138</v>
      </c>
      <c r="V32" s="175">
        <f>U32</f>
        <v>138</v>
      </c>
      <c r="W32" s="176">
        <f>AF32</f>
        <v>126</v>
      </c>
      <c r="X32" s="444">
        <f>W32/V32</f>
        <v>0.91304347826086951</v>
      </c>
      <c r="Y32" s="287">
        <f>X32</f>
        <v>0.91304347826086951</v>
      </c>
      <c r="AA32" s="7">
        <f>V32</f>
        <v>138</v>
      </c>
      <c r="AB32" s="285">
        <v>124</v>
      </c>
      <c r="AC32" s="286">
        <v>0</v>
      </c>
      <c r="AD32" s="287">
        <f t="shared" si="11"/>
        <v>0</v>
      </c>
      <c r="AE32" s="7">
        <f>V32</f>
        <v>138</v>
      </c>
      <c r="AF32" s="285">
        <v>126</v>
      </c>
      <c r="AG32" s="444">
        <f>AF32/AE32</f>
        <v>0.91304347826086951</v>
      </c>
      <c r="AH32" s="287">
        <f t="shared" si="12"/>
        <v>0.91304347826086951</v>
      </c>
      <c r="AI32" s="7">
        <f>V32</f>
        <v>138</v>
      </c>
      <c r="AJ32" s="285">
        <v>0</v>
      </c>
      <c r="AK32" s="286">
        <v>0</v>
      </c>
      <c r="AL32" s="287">
        <f t="shared" si="13"/>
        <v>0</v>
      </c>
      <c r="AM32" s="7">
        <f>+V32</f>
        <v>138</v>
      </c>
      <c r="AN32" s="285">
        <v>0</v>
      </c>
      <c r="AO32" s="286">
        <v>0</v>
      </c>
      <c r="AP32" s="287">
        <f t="shared" si="14"/>
        <v>0</v>
      </c>
    </row>
    <row r="33" spans="1:42" ht="12.75" customHeight="1">
      <c r="A33" s="2"/>
      <c r="B33" s="2"/>
      <c r="C33" s="2"/>
      <c r="D33" s="2"/>
      <c r="E33" s="14"/>
      <c r="F33" s="14"/>
      <c r="G33" s="14"/>
      <c r="H33" s="14"/>
      <c r="I33" s="14"/>
      <c r="J33" s="14"/>
      <c r="K33" s="14"/>
      <c r="L33" s="14"/>
      <c r="M33" s="14"/>
      <c r="N33" s="14"/>
      <c r="O33" s="14"/>
      <c r="P33" s="14"/>
      <c r="Q33" s="14"/>
      <c r="R33" s="14"/>
      <c r="S33" s="86"/>
      <c r="T33" s="14"/>
      <c r="U33" s="14"/>
    </row>
    <row r="34" spans="1:42" ht="12.75" customHeight="1">
      <c r="A34" s="2"/>
      <c r="B34" s="2"/>
      <c r="C34" s="2"/>
      <c r="D34" s="2"/>
      <c r="E34" s="14"/>
      <c r="F34" s="14"/>
      <c r="G34" s="14"/>
      <c r="H34" s="14"/>
      <c r="I34" s="14"/>
      <c r="J34" s="14"/>
      <c r="K34" s="14"/>
      <c r="L34" s="14"/>
      <c r="M34" s="14"/>
      <c r="N34" s="14"/>
      <c r="O34" s="14"/>
      <c r="P34" s="14"/>
      <c r="Q34" s="14"/>
      <c r="R34" s="14"/>
      <c r="S34" s="86"/>
      <c r="T34" s="14"/>
      <c r="U34" s="14"/>
    </row>
    <row r="35" spans="1:42" ht="96.75" customHeight="1">
      <c r="A35" s="638" t="s">
        <v>653</v>
      </c>
      <c r="B35" s="638"/>
      <c r="C35" s="638"/>
      <c r="D35" s="638"/>
      <c r="E35" s="638"/>
      <c r="F35" s="638"/>
      <c r="G35" s="638"/>
      <c r="H35" s="638"/>
      <c r="I35" s="638"/>
      <c r="J35" s="638"/>
      <c r="K35" s="638"/>
      <c r="L35" s="638"/>
      <c r="M35" s="638"/>
      <c r="N35" s="638"/>
      <c r="O35" s="638"/>
      <c r="P35" s="638"/>
      <c r="Q35" s="638"/>
      <c r="R35" s="638"/>
      <c r="S35" s="638"/>
      <c r="T35" s="638"/>
      <c r="U35" s="638"/>
      <c r="V35" s="638"/>
      <c r="W35" s="638"/>
      <c r="X35" s="638"/>
      <c r="Y35" s="638"/>
    </row>
    <row r="36" spans="1:42" s="15" customFormat="1" ht="20.25" customHeight="1">
      <c r="A36" s="5"/>
      <c r="B36" s="5"/>
      <c r="C36" s="5"/>
      <c r="D36" s="5"/>
      <c r="E36" s="5"/>
      <c r="F36" s="5"/>
      <c r="G36" s="5"/>
      <c r="H36" s="5"/>
      <c r="I36" s="5"/>
      <c r="J36" s="5"/>
      <c r="K36" s="5"/>
      <c r="L36" s="5"/>
      <c r="M36" s="5"/>
      <c r="N36" s="5"/>
      <c r="O36" s="5"/>
      <c r="P36" s="5"/>
      <c r="Q36" s="5"/>
      <c r="R36" s="5"/>
      <c r="S36" s="5"/>
      <c r="T36" s="5"/>
      <c r="U36" s="5"/>
      <c r="V36" s="45"/>
    </row>
    <row r="37" spans="1:42" s="15" customFormat="1" ht="92.25" customHeight="1">
      <c r="A37" s="792" t="s">
        <v>59</v>
      </c>
      <c r="B37" s="792"/>
      <c r="C37" s="989" t="s">
        <v>60</v>
      </c>
      <c r="D37" s="989"/>
      <c r="E37" s="989"/>
      <c r="F37" s="989"/>
      <c r="G37" s="989"/>
      <c r="H37" s="989"/>
      <c r="I37" s="989"/>
      <c r="J37" s="989"/>
      <c r="K37" s="989"/>
      <c r="L37" s="989"/>
      <c r="M37" s="989"/>
      <c r="N37" s="989"/>
      <c r="O37" s="989"/>
      <c r="P37" s="989"/>
      <c r="Q37" s="989"/>
      <c r="R37" s="989"/>
      <c r="S37" s="989"/>
      <c r="T37" s="989"/>
      <c r="U37" s="989"/>
      <c r="V37" s="989"/>
      <c r="W37" s="989"/>
      <c r="X37" s="989"/>
      <c r="Y37" s="989"/>
    </row>
    <row r="38" spans="1:42" s="15" customFormat="1" ht="94.5" customHeight="1">
      <c r="A38" s="792" t="s">
        <v>19</v>
      </c>
      <c r="B38" s="792"/>
      <c r="C38" s="989" t="s">
        <v>61</v>
      </c>
      <c r="D38" s="989"/>
      <c r="E38" s="989"/>
      <c r="F38" s="989"/>
      <c r="G38" s="989"/>
      <c r="H38" s="989"/>
      <c r="I38" s="989"/>
      <c r="J38" s="989"/>
      <c r="K38" s="989"/>
      <c r="L38" s="989"/>
      <c r="M38" s="989"/>
      <c r="N38" s="989"/>
      <c r="O38" s="989"/>
      <c r="P38" s="989"/>
      <c r="Q38" s="989"/>
      <c r="R38" s="989"/>
      <c r="S38" s="989"/>
      <c r="T38" s="989"/>
      <c r="U38" s="989"/>
      <c r="V38" s="989"/>
      <c r="W38" s="989"/>
      <c r="X38" s="989"/>
      <c r="Y38" s="989"/>
    </row>
    <row r="39" spans="1:42" s="15" customFormat="1" ht="159.75" customHeight="1">
      <c r="A39" s="792" t="s">
        <v>62</v>
      </c>
      <c r="B39" s="792"/>
      <c r="C39" s="989" t="s">
        <v>63</v>
      </c>
      <c r="D39" s="989"/>
      <c r="E39" s="989"/>
      <c r="F39" s="989"/>
      <c r="G39" s="989"/>
      <c r="H39" s="989"/>
      <c r="I39" s="989"/>
      <c r="J39" s="989"/>
      <c r="K39" s="989"/>
      <c r="L39" s="989"/>
      <c r="M39" s="989"/>
      <c r="N39" s="989"/>
      <c r="O39" s="989"/>
      <c r="P39" s="989"/>
      <c r="Q39" s="989"/>
      <c r="R39" s="989"/>
      <c r="S39" s="989"/>
      <c r="T39" s="989"/>
      <c r="U39" s="989"/>
      <c r="V39" s="989"/>
      <c r="W39" s="989"/>
      <c r="X39" s="989"/>
      <c r="Y39" s="989"/>
      <c r="AA39" s="650" t="s">
        <v>714</v>
      </c>
      <c r="AB39" s="651"/>
      <c r="AC39" s="651"/>
      <c r="AD39" s="651"/>
      <c r="AE39" s="651"/>
      <c r="AF39" s="651"/>
      <c r="AG39" s="651"/>
      <c r="AH39" s="651"/>
      <c r="AI39" s="651"/>
      <c r="AJ39" s="651"/>
      <c r="AK39" s="651"/>
      <c r="AL39" s="651"/>
      <c r="AM39" s="651"/>
      <c r="AN39" s="651"/>
      <c r="AO39" s="651"/>
      <c r="AP39" s="652"/>
    </row>
    <row r="40" spans="1:42" s="15" customFormat="1" ht="17.25" customHeight="1">
      <c r="A40" s="5"/>
      <c r="B40" s="5"/>
      <c r="C40" s="5"/>
      <c r="D40" s="5"/>
      <c r="E40" s="5"/>
      <c r="F40" s="5"/>
      <c r="G40" s="5"/>
      <c r="H40" s="5"/>
      <c r="I40" s="5"/>
      <c r="J40" s="5"/>
      <c r="K40" s="5"/>
      <c r="L40" s="5"/>
      <c r="M40" s="5"/>
      <c r="N40" s="5"/>
      <c r="O40" s="5"/>
      <c r="P40" s="5"/>
      <c r="Q40" s="5"/>
      <c r="R40" s="5"/>
      <c r="S40" s="5"/>
      <c r="T40" s="5"/>
      <c r="U40" s="5"/>
      <c r="V40" s="45"/>
      <c r="AA40" s="46"/>
      <c r="AB40" s="46"/>
      <c r="AC40" s="46"/>
      <c r="AD40" s="46"/>
      <c r="AE40" s="46"/>
      <c r="AF40" s="46"/>
      <c r="AG40" s="46"/>
      <c r="AH40" s="46"/>
      <c r="AI40" s="46"/>
      <c r="AJ40" s="46"/>
      <c r="AK40" s="46"/>
      <c r="AL40" s="46"/>
      <c r="AM40" s="46"/>
      <c r="AN40" s="46"/>
      <c r="AO40" s="46"/>
      <c r="AP40" s="46"/>
    </row>
    <row r="41" spans="1:42" ht="81" customHeight="1">
      <c r="A41" s="728" t="s">
        <v>20</v>
      </c>
      <c r="B41" s="728" t="s">
        <v>21</v>
      </c>
      <c r="C41" s="728"/>
      <c r="D41" s="1367" t="s">
        <v>22</v>
      </c>
      <c r="E41" s="877" t="s">
        <v>626</v>
      </c>
      <c r="F41" s="1322"/>
      <c r="G41" s="1322"/>
      <c r="H41" s="1322"/>
      <c r="I41" s="878"/>
      <c r="J41" s="1192" t="s">
        <v>627</v>
      </c>
      <c r="K41" s="1194"/>
      <c r="L41" s="1192" t="s">
        <v>665</v>
      </c>
      <c r="M41" s="1194"/>
      <c r="N41" s="1192" t="s">
        <v>98</v>
      </c>
      <c r="O41" s="1194"/>
      <c r="P41" s="738" t="s">
        <v>23</v>
      </c>
      <c r="Q41" s="738"/>
      <c r="R41" s="738"/>
      <c r="S41" s="738" t="s">
        <v>152</v>
      </c>
      <c r="T41" s="788" t="s">
        <v>7</v>
      </c>
      <c r="U41" s="736" t="s">
        <v>24</v>
      </c>
      <c r="V41" s="671">
        <v>2019</v>
      </c>
      <c r="W41" s="671"/>
      <c r="X41" s="671"/>
      <c r="Y41" s="671"/>
      <c r="AA41" s="634" t="s">
        <v>713</v>
      </c>
      <c r="AB41" s="634"/>
      <c r="AC41" s="634"/>
      <c r="AD41" s="634"/>
      <c r="AE41" s="634" t="s">
        <v>715</v>
      </c>
      <c r="AF41" s="634"/>
      <c r="AG41" s="634"/>
      <c r="AH41" s="634"/>
      <c r="AI41" s="634" t="s">
        <v>716</v>
      </c>
      <c r="AJ41" s="634"/>
      <c r="AK41" s="634"/>
      <c r="AL41" s="634"/>
      <c r="AM41" s="634" t="s">
        <v>717</v>
      </c>
      <c r="AN41" s="634"/>
      <c r="AO41" s="634"/>
      <c r="AP41" s="634"/>
    </row>
    <row r="42" spans="1:42" ht="153" customHeight="1">
      <c r="A42" s="728"/>
      <c r="B42" s="728"/>
      <c r="C42" s="728"/>
      <c r="D42" s="1368"/>
      <c r="E42" s="879"/>
      <c r="F42" s="1323"/>
      <c r="G42" s="1323"/>
      <c r="H42" s="1323"/>
      <c r="I42" s="880"/>
      <c r="J42" s="1195"/>
      <c r="K42" s="1197"/>
      <c r="L42" s="1195"/>
      <c r="M42" s="1197"/>
      <c r="N42" s="1195"/>
      <c r="O42" s="1197"/>
      <c r="P42" s="738"/>
      <c r="Q42" s="738"/>
      <c r="R42" s="738"/>
      <c r="S42" s="738"/>
      <c r="T42" s="789"/>
      <c r="U42" s="736"/>
      <c r="V42" s="79" t="s">
        <v>11</v>
      </c>
      <c r="W42" s="79" t="s">
        <v>12</v>
      </c>
      <c r="X42" s="39" t="s">
        <v>9</v>
      </c>
      <c r="Y42" s="174" t="s">
        <v>10</v>
      </c>
      <c r="AA42" s="224" t="s">
        <v>13</v>
      </c>
      <c r="AB42" s="224" t="s">
        <v>14</v>
      </c>
      <c r="AC42" s="173" t="s">
        <v>9</v>
      </c>
      <c r="AD42" s="174" t="s">
        <v>10</v>
      </c>
      <c r="AE42" s="224" t="s">
        <v>13</v>
      </c>
      <c r="AF42" s="224" t="s">
        <v>14</v>
      </c>
      <c r="AG42" s="173" t="s">
        <v>9</v>
      </c>
      <c r="AH42" s="174" t="s">
        <v>10</v>
      </c>
      <c r="AI42" s="224" t="s">
        <v>13</v>
      </c>
      <c r="AJ42" s="224" t="s">
        <v>14</v>
      </c>
      <c r="AK42" s="173" t="s">
        <v>9</v>
      </c>
      <c r="AL42" s="174" t="s">
        <v>10</v>
      </c>
      <c r="AM42" s="224" t="s">
        <v>13</v>
      </c>
      <c r="AN42" s="224" t="s">
        <v>14</v>
      </c>
      <c r="AO42" s="173" t="s">
        <v>9</v>
      </c>
      <c r="AP42" s="174" t="s">
        <v>10</v>
      </c>
    </row>
    <row r="43" spans="1:42" ht="409.5" customHeight="1">
      <c r="A43" s="148" t="s">
        <v>492</v>
      </c>
      <c r="B43" s="881" t="s">
        <v>325</v>
      </c>
      <c r="C43" s="881"/>
      <c r="D43" s="140" t="s">
        <v>735</v>
      </c>
      <c r="E43" s="830" t="s">
        <v>329</v>
      </c>
      <c r="F43" s="830"/>
      <c r="G43" s="830"/>
      <c r="H43" s="830"/>
      <c r="I43" s="830"/>
      <c r="J43" s="1046" t="s">
        <v>329</v>
      </c>
      <c r="K43" s="1047"/>
      <c r="L43" s="1357" t="s">
        <v>736</v>
      </c>
      <c r="M43" s="1358"/>
      <c r="N43" s="1357" t="s">
        <v>99</v>
      </c>
      <c r="O43" s="1358"/>
      <c r="P43" s="882" t="s">
        <v>738</v>
      </c>
      <c r="Q43" s="882"/>
      <c r="R43" s="882"/>
      <c r="S43" s="131"/>
      <c r="T43" s="82"/>
      <c r="U43" s="130">
        <v>1</v>
      </c>
      <c r="V43" s="175">
        <v>25</v>
      </c>
      <c r="W43" s="176">
        <v>0</v>
      </c>
      <c r="X43" s="195">
        <v>0</v>
      </c>
      <c r="Y43" s="196">
        <f>X43</f>
        <v>0</v>
      </c>
      <c r="AA43" s="221">
        <v>0</v>
      </c>
      <c r="AB43" s="221">
        <v>0</v>
      </c>
      <c r="AC43" s="222">
        <v>0</v>
      </c>
      <c r="AD43" s="223">
        <f t="shared" ref="AD43:AD46" si="15">AC43</f>
        <v>0</v>
      </c>
      <c r="AE43" s="221">
        <v>0</v>
      </c>
      <c r="AF43" s="221">
        <v>0</v>
      </c>
      <c r="AG43" s="222">
        <v>0</v>
      </c>
      <c r="AH43" s="223">
        <f t="shared" ref="AH43:AH46" si="16">AG43</f>
        <v>0</v>
      </c>
      <c r="AI43" s="221">
        <v>0</v>
      </c>
      <c r="AJ43" s="221">
        <v>0</v>
      </c>
      <c r="AK43" s="222">
        <v>0</v>
      </c>
      <c r="AL43" s="223">
        <f t="shared" ref="AL43:AL46" si="17">AK43</f>
        <v>0</v>
      </c>
      <c r="AM43" s="221">
        <v>0</v>
      </c>
      <c r="AN43" s="221">
        <v>0</v>
      </c>
      <c r="AO43" s="222">
        <v>0</v>
      </c>
      <c r="AP43" s="223">
        <f t="shared" ref="AP43:AP46" si="18">AO43</f>
        <v>0</v>
      </c>
    </row>
    <row r="44" spans="1:42" ht="409.5" customHeight="1">
      <c r="A44" s="148" t="s">
        <v>492</v>
      </c>
      <c r="B44" s="881" t="s">
        <v>325</v>
      </c>
      <c r="C44" s="881"/>
      <c r="D44" s="140" t="s">
        <v>735</v>
      </c>
      <c r="E44" s="830" t="s">
        <v>329</v>
      </c>
      <c r="F44" s="830"/>
      <c r="G44" s="830"/>
      <c r="H44" s="830"/>
      <c r="I44" s="830"/>
      <c r="J44" s="1046" t="s">
        <v>329</v>
      </c>
      <c r="K44" s="1047"/>
      <c r="L44" s="1357" t="s">
        <v>737</v>
      </c>
      <c r="M44" s="1358"/>
      <c r="N44" s="1357" t="s">
        <v>99</v>
      </c>
      <c r="O44" s="1358"/>
      <c r="P44" s="882" t="s">
        <v>329</v>
      </c>
      <c r="Q44" s="882"/>
      <c r="R44" s="882"/>
      <c r="S44" s="131"/>
      <c r="T44" s="82"/>
      <c r="U44" s="132"/>
      <c r="V44" s="175">
        <v>0</v>
      </c>
      <c r="W44" s="176">
        <v>0</v>
      </c>
      <c r="X44" s="195">
        <v>0</v>
      </c>
      <c r="Y44" s="196">
        <f>X44</f>
        <v>0</v>
      </c>
      <c r="AA44" s="221">
        <v>0</v>
      </c>
      <c r="AB44" s="221">
        <v>0</v>
      </c>
      <c r="AC44" s="222">
        <v>0</v>
      </c>
      <c r="AD44" s="223">
        <f t="shared" si="15"/>
        <v>0</v>
      </c>
      <c r="AE44" s="221">
        <v>0</v>
      </c>
      <c r="AF44" s="221">
        <v>0</v>
      </c>
      <c r="AG44" s="222">
        <v>0</v>
      </c>
      <c r="AH44" s="223">
        <f t="shared" si="16"/>
        <v>0</v>
      </c>
      <c r="AI44" s="221">
        <v>0</v>
      </c>
      <c r="AJ44" s="221">
        <v>0</v>
      </c>
      <c r="AK44" s="222">
        <v>0</v>
      </c>
      <c r="AL44" s="223">
        <f t="shared" si="17"/>
        <v>0</v>
      </c>
      <c r="AM44" s="221">
        <v>0</v>
      </c>
      <c r="AN44" s="221">
        <v>0</v>
      </c>
      <c r="AO44" s="222">
        <v>0</v>
      </c>
      <c r="AP44" s="223">
        <f t="shared" si="18"/>
        <v>0</v>
      </c>
    </row>
    <row r="45" spans="1:42" ht="297" customHeight="1">
      <c r="A45" s="148" t="s">
        <v>492</v>
      </c>
      <c r="B45" s="881" t="s">
        <v>325</v>
      </c>
      <c r="C45" s="881"/>
      <c r="D45" s="140" t="s">
        <v>735</v>
      </c>
      <c r="E45" s="884" t="s">
        <v>329</v>
      </c>
      <c r="F45" s="884"/>
      <c r="G45" s="884"/>
      <c r="H45" s="884"/>
      <c r="I45" s="884"/>
      <c r="J45" s="1046" t="s">
        <v>329</v>
      </c>
      <c r="K45" s="1047"/>
      <c r="L45" s="1357" t="s">
        <v>572</v>
      </c>
      <c r="M45" s="1358"/>
      <c r="N45" s="1357" t="s">
        <v>99</v>
      </c>
      <c r="O45" s="1358"/>
      <c r="P45" s="882" t="s">
        <v>329</v>
      </c>
      <c r="Q45" s="882"/>
      <c r="R45" s="882"/>
      <c r="S45" s="131"/>
      <c r="T45" s="82"/>
      <c r="U45" s="130"/>
      <c r="V45" s="175">
        <v>0</v>
      </c>
      <c r="W45" s="176">
        <v>0</v>
      </c>
      <c r="X45" s="195">
        <v>0</v>
      </c>
      <c r="Y45" s="196">
        <f t="shared" ref="Y45:Y46" si="19">X45</f>
        <v>0</v>
      </c>
      <c r="AA45" s="221">
        <v>0</v>
      </c>
      <c r="AB45" s="221">
        <v>0</v>
      </c>
      <c r="AC45" s="222">
        <v>0</v>
      </c>
      <c r="AD45" s="223">
        <f t="shared" si="15"/>
        <v>0</v>
      </c>
      <c r="AE45" s="221">
        <v>0</v>
      </c>
      <c r="AF45" s="221">
        <v>0</v>
      </c>
      <c r="AG45" s="222">
        <v>0</v>
      </c>
      <c r="AH45" s="223">
        <f t="shared" si="16"/>
        <v>0</v>
      </c>
      <c r="AI45" s="221">
        <v>0</v>
      </c>
      <c r="AJ45" s="221">
        <v>0</v>
      </c>
      <c r="AK45" s="222">
        <v>0</v>
      </c>
      <c r="AL45" s="223">
        <f t="shared" si="17"/>
        <v>0</v>
      </c>
      <c r="AM45" s="221">
        <v>0</v>
      </c>
      <c r="AN45" s="221">
        <v>0</v>
      </c>
      <c r="AO45" s="222">
        <v>0</v>
      </c>
      <c r="AP45" s="223">
        <f t="shared" si="18"/>
        <v>0</v>
      </c>
    </row>
    <row r="46" spans="1:42" ht="267.75" customHeight="1">
      <c r="A46" s="148" t="s">
        <v>492</v>
      </c>
      <c r="B46" s="881" t="s">
        <v>325</v>
      </c>
      <c r="C46" s="881"/>
      <c r="D46" s="140" t="s">
        <v>735</v>
      </c>
      <c r="E46" s="884" t="s">
        <v>329</v>
      </c>
      <c r="F46" s="884"/>
      <c r="G46" s="884"/>
      <c r="H46" s="884"/>
      <c r="I46" s="884"/>
      <c r="J46" s="1046" t="s">
        <v>329</v>
      </c>
      <c r="K46" s="1047"/>
      <c r="L46" s="1357" t="s">
        <v>608</v>
      </c>
      <c r="M46" s="1358"/>
      <c r="N46" s="1357" t="s">
        <v>99</v>
      </c>
      <c r="O46" s="1358"/>
      <c r="P46" s="882" t="s">
        <v>329</v>
      </c>
      <c r="Q46" s="882"/>
      <c r="R46" s="882"/>
      <c r="S46" s="131"/>
      <c r="T46" s="82"/>
      <c r="U46" s="130"/>
      <c r="V46" s="175">
        <v>0</v>
      </c>
      <c r="W46" s="176">
        <v>0</v>
      </c>
      <c r="X46" s="195">
        <v>0</v>
      </c>
      <c r="Y46" s="196">
        <f t="shared" si="19"/>
        <v>0</v>
      </c>
      <c r="AA46" s="221">
        <v>0</v>
      </c>
      <c r="AB46" s="221">
        <v>0</v>
      </c>
      <c r="AC46" s="222">
        <v>0</v>
      </c>
      <c r="AD46" s="223">
        <f t="shared" si="15"/>
        <v>0</v>
      </c>
      <c r="AE46" s="221">
        <v>0</v>
      </c>
      <c r="AF46" s="221">
        <v>0</v>
      </c>
      <c r="AG46" s="222">
        <v>0</v>
      </c>
      <c r="AH46" s="223">
        <f t="shared" si="16"/>
        <v>0</v>
      </c>
      <c r="AI46" s="221">
        <v>0</v>
      </c>
      <c r="AJ46" s="221">
        <v>0</v>
      </c>
      <c r="AK46" s="222">
        <v>0</v>
      </c>
      <c r="AL46" s="223">
        <f t="shared" si="17"/>
        <v>0</v>
      </c>
      <c r="AM46" s="221">
        <v>0</v>
      </c>
      <c r="AN46" s="221">
        <v>0</v>
      </c>
      <c r="AO46" s="222">
        <v>0</v>
      </c>
      <c r="AP46" s="223">
        <f t="shared" si="18"/>
        <v>0</v>
      </c>
    </row>
    <row r="47" spans="1:42" ht="252" hidden="1">
      <c r="A47" s="1282"/>
      <c r="B47" s="1370"/>
      <c r="C47" s="231"/>
      <c r="D47" s="8"/>
      <c r="E47" s="93"/>
      <c r="F47" s="838"/>
      <c r="G47" s="838"/>
      <c r="H47" s="838"/>
      <c r="I47" s="838"/>
      <c r="J47" s="8"/>
      <c r="K47" s="94"/>
      <c r="L47" s="838"/>
      <c r="M47" s="838"/>
      <c r="N47" s="838"/>
      <c r="O47" s="8" t="s">
        <v>99</v>
      </c>
      <c r="P47" s="882" t="s">
        <v>451</v>
      </c>
      <c r="Q47" s="882"/>
      <c r="R47" s="882"/>
      <c r="S47" s="131" t="s">
        <v>153</v>
      </c>
      <c r="T47" s="82" t="s">
        <v>114</v>
      </c>
      <c r="U47" s="130">
        <v>1</v>
      </c>
    </row>
    <row r="48" spans="1:42" ht="252" hidden="1">
      <c r="A48" s="1282"/>
      <c r="B48" s="1282"/>
      <c r="C48" s="8"/>
      <c r="D48" s="8"/>
      <c r="E48" s="93"/>
      <c r="F48" s="838"/>
      <c r="G48" s="838"/>
      <c r="H48" s="838"/>
      <c r="I48" s="838"/>
      <c r="J48" s="8"/>
      <c r="K48" s="94"/>
      <c r="L48" s="838"/>
      <c r="M48" s="838"/>
      <c r="N48" s="838"/>
      <c r="O48" s="8" t="s">
        <v>99</v>
      </c>
      <c r="P48" s="882" t="s">
        <v>445</v>
      </c>
      <c r="Q48" s="882"/>
      <c r="R48" s="882"/>
      <c r="S48" s="131" t="s">
        <v>153</v>
      </c>
      <c r="T48" s="82" t="s">
        <v>114</v>
      </c>
      <c r="U48" s="130">
        <v>1</v>
      </c>
    </row>
    <row r="49" spans="1:16150" s="45" customFormat="1" ht="204" hidden="1" customHeight="1">
      <c r="A49" s="832"/>
      <c r="B49" s="833"/>
      <c r="C49" s="834"/>
      <c r="D49" s="835"/>
      <c r="E49" s="835"/>
      <c r="F49" s="836"/>
      <c r="G49" s="834"/>
      <c r="H49" s="835"/>
      <c r="I49" s="836"/>
      <c r="J49" s="834"/>
      <c r="K49" s="835"/>
      <c r="L49" s="836"/>
      <c r="M49" s="8"/>
      <c r="N49" s="8"/>
      <c r="O49" s="8"/>
      <c r="P49" s="837"/>
      <c r="Q49" s="837"/>
      <c r="R49" s="837"/>
      <c r="S49" s="837"/>
      <c r="T49" s="120"/>
      <c r="U49" s="24"/>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D49" s="46"/>
      <c r="EE49" s="46"/>
      <c r="EF49" s="46"/>
      <c r="EG49" s="46"/>
      <c r="EH49" s="46"/>
      <c r="EI49" s="46"/>
      <c r="EJ49" s="46"/>
      <c r="EK49" s="46"/>
      <c r="EL49" s="46"/>
      <c r="EM49" s="46"/>
      <c r="EN49" s="46"/>
      <c r="EO49" s="46"/>
      <c r="EP49" s="46"/>
      <c r="EQ49" s="46"/>
      <c r="ER49" s="46"/>
      <c r="ES49" s="46"/>
      <c r="ET49" s="46"/>
      <c r="EU49" s="46"/>
      <c r="EV49" s="46"/>
      <c r="EW49" s="46"/>
      <c r="EX49" s="46"/>
      <c r="EY49" s="46"/>
      <c r="EZ49" s="46"/>
      <c r="FA49" s="46"/>
      <c r="FB49" s="46"/>
      <c r="FC49" s="46"/>
      <c r="FD49" s="46"/>
      <c r="FE49" s="46"/>
      <c r="FF49" s="46"/>
      <c r="FG49" s="46"/>
      <c r="FH49" s="46"/>
      <c r="FI49" s="46"/>
      <c r="FJ49" s="46"/>
      <c r="FK49" s="46"/>
      <c r="FL49" s="46"/>
      <c r="FM49" s="46"/>
      <c r="FN49" s="46"/>
      <c r="FO49" s="46"/>
      <c r="FP49" s="46"/>
      <c r="FQ49" s="46"/>
      <c r="FR49" s="46"/>
      <c r="FS49" s="46"/>
      <c r="FT49" s="46"/>
      <c r="FU49" s="46"/>
      <c r="FV49" s="46"/>
      <c r="FW49" s="46"/>
      <c r="FX49" s="46"/>
      <c r="FY49" s="46"/>
      <c r="FZ49" s="46"/>
      <c r="GA49" s="46"/>
      <c r="GB49" s="46"/>
      <c r="GC49" s="46"/>
      <c r="GD49" s="46"/>
      <c r="GE49" s="46"/>
      <c r="GF49" s="46"/>
      <c r="GG49" s="46"/>
      <c r="GH49" s="46"/>
      <c r="GI49" s="46"/>
      <c r="GJ49" s="46"/>
      <c r="GK49" s="46"/>
      <c r="GL49" s="46"/>
      <c r="GM49" s="46"/>
      <c r="GN49" s="46"/>
      <c r="GO49" s="46"/>
      <c r="GP49" s="46"/>
      <c r="GQ49" s="46"/>
      <c r="GR49" s="46"/>
      <c r="GS49" s="46"/>
      <c r="GT49" s="46"/>
      <c r="GU49" s="46"/>
      <c r="GV49" s="46"/>
      <c r="GW49" s="46"/>
      <c r="GX49" s="46"/>
      <c r="GY49" s="46"/>
      <c r="GZ49" s="46"/>
      <c r="HA49" s="46"/>
      <c r="HB49" s="46"/>
      <c r="HC49" s="46"/>
      <c r="HD49" s="46"/>
      <c r="HE49" s="46"/>
      <c r="HF49" s="46"/>
      <c r="HG49" s="46"/>
      <c r="HH49" s="46"/>
      <c r="HI49" s="46"/>
      <c r="HJ49" s="46"/>
      <c r="HK49" s="46"/>
      <c r="HL49" s="46"/>
      <c r="HM49" s="46"/>
      <c r="HN49" s="46"/>
      <c r="HO49" s="46"/>
      <c r="HP49" s="46"/>
      <c r="HQ49" s="46"/>
      <c r="HR49" s="46"/>
      <c r="HS49" s="46"/>
      <c r="HT49" s="46"/>
      <c r="HU49" s="46"/>
      <c r="HV49" s="46"/>
      <c r="HW49" s="46"/>
      <c r="HX49" s="46"/>
      <c r="HY49" s="46"/>
      <c r="HZ49" s="46"/>
      <c r="IA49" s="46"/>
      <c r="IB49" s="46"/>
      <c r="IC49" s="46"/>
      <c r="ID49" s="46"/>
      <c r="IE49" s="46"/>
      <c r="IF49" s="46"/>
      <c r="IG49" s="46"/>
      <c r="IH49" s="46"/>
      <c r="II49" s="46"/>
      <c r="IJ49" s="46"/>
      <c r="IK49" s="46"/>
      <c r="IL49" s="46"/>
      <c r="IM49" s="46"/>
      <c r="IN49" s="46"/>
      <c r="IO49" s="46"/>
      <c r="IP49" s="46"/>
      <c r="IQ49" s="46"/>
      <c r="IR49" s="46"/>
      <c r="IS49" s="46"/>
      <c r="IT49" s="46"/>
      <c r="IU49" s="46"/>
      <c r="IV49" s="46"/>
      <c r="IW49" s="46"/>
      <c r="IX49" s="46"/>
      <c r="IY49" s="46"/>
      <c r="IZ49" s="46"/>
      <c r="JA49" s="46"/>
      <c r="JB49" s="46"/>
      <c r="JC49" s="46"/>
      <c r="JD49" s="46"/>
      <c r="JE49" s="46"/>
      <c r="JF49" s="46"/>
      <c r="JG49" s="46"/>
      <c r="JH49" s="46"/>
      <c r="JI49" s="46"/>
      <c r="JJ49" s="46"/>
      <c r="JK49" s="46"/>
      <c r="JL49" s="46"/>
      <c r="JM49" s="46"/>
      <c r="JN49" s="46"/>
      <c r="JO49" s="46"/>
      <c r="JP49" s="46"/>
      <c r="JQ49" s="46"/>
      <c r="JR49" s="46"/>
      <c r="JS49" s="46"/>
      <c r="JT49" s="46"/>
      <c r="JU49" s="46"/>
      <c r="JV49" s="46"/>
      <c r="JW49" s="46"/>
      <c r="JX49" s="46"/>
      <c r="JY49" s="46"/>
      <c r="JZ49" s="46"/>
      <c r="KA49" s="46"/>
      <c r="KB49" s="46"/>
      <c r="KC49" s="46"/>
      <c r="KD49" s="46"/>
      <c r="KE49" s="46"/>
      <c r="KF49" s="46"/>
      <c r="KG49" s="46"/>
      <c r="KH49" s="46"/>
      <c r="KI49" s="46"/>
      <c r="KJ49" s="46"/>
      <c r="KK49" s="46"/>
      <c r="KL49" s="46"/>
      <c r="KM49" s="46"/>
      <c r="KN49" s="46"/>
      <c r="KO49" s="46"/>
      <c r="KP49" s="46"/>
      <c r="KQ49" s="46"/>
      <c r="KR49" s="46"/>
      <c r="KS49" s="46"/>
      <c r="KT49" s="46"/>
      <c r="KU49" s="46"/>
      <c r="KV49" s="46"/>
      <c r="KW49" s="46"/>
      <c r="KX49" s="46"/>
      <c r="KY49" s="46"/>
      <c r="KZ49" s="46"/>
      <c r="LA49" s="46"/>
      <c r="LB49" s="46"/>
      <c r="LC49" s="46"/>
      <c r="LD49" s="46"/>
      <c r="LE49" s="46"/>
      <c r="LF49" s="46"/>
      <c r="LG49" s="46"/>
      <c r="LH49" s="46"/>
      <c r="LI49" s="46"/>
      <c r="LJ49" s="46"/>
      <c r="LK49" s="46"/>
      <c r="LL49" s="46"/>
      <c r="LM49" s="46"/>
      <c r="LN49" s="46"/>
      <c r="LO49" s="46"/>
      <c r="LP49" s="46"/>
      <c r="LQ49" s="46"/>
      <c r="LR49" s="46"/>
      <c r="LS49" s="46"/>
      <c r="LT49" s="46"/>
      <c r="LU49" s="46"/>
      <c r="LV49" s="46"/>
      <c r="LW49" s="46"/>
      <c r="LX49" s="46"/>
      <c r="LY49" s="46"/>
      <c r="LZ49" s="46"/>
      <c r="MA49" s="46"/>
      <c r="MB49" s="46"/>
      <c r="MC49" s="46"/>
      <c r="MD49" s="46"/>
      <c r="ME49" s="46"/>
      <c r="MF49" s="46"/>
      <c r="MG49" s="46"/>
      <c r="MH49" s="46"/>
      <c r="MI49" s="46"/>
      <c r="MJ49" s="46"/>
      <c r="MK49" s="46"/>
      <c r="ML49" s="46"/>
      <c r="MM49" s="46"/>
      <c r="MN49" s="46"/>
      <c r="MO49" s="46"/>
      <c r="MP49" s="46"/>
      <c r="MQ49" s="46"/>
      <c r="MR49" s="46"/>
      <c r="MS49" s="46"/>
      <c r="MT49" s="46"/>
      <c r="MU49" s="46"/>
      <c r="MV49" s="46"/>
      <c r="MW49" s="46"/>
      <c r="MX49" s="46"/>
      <c r="MY49" s="46"/>
      <c r="MZ49" s="46"/>
      <c r="NA49" s="46"/>
      <c r="NB49" s="46"/>
      <c r="NC49" s="46"/>
      <c r="ND49" s="46"/>
      <c r="NE49" s="46"/>
      <c r="NF49" s="46"/>
      <c r="NG49" s="46"/>
      <c r="NH49" s="46"/>
      <c r="NI49" s="46"/>
      <c r="NJ49" s="46"/>
      <c r="NK49" s="46"/>
      <c r="NL49" s="46"/>
      <c r="NM49" s="46"/>
      <c r="NN49" s="46"/>
      <c r="NO49" s="46"/>
      <c r="NP49" s="46"/>
      <c r="NQ49" s="46"/>
      <c r="NR49" s="46"/>
      <c r="NS49" s="46"/>
      <c r="NT49" s="46"/>
      <c r="NU49" s="46"/>
      <c r="NV49" s="46"/>
      <c r="NW49" s="46"/>
      <c r="NX49" s="46"/>
      <c r="NY49" s="46"/>
      <c r="NZ49" s="46"/>
      <c r="OA49" s="46"/>
      <c r="OB49" s="46"/>
      <c r="OC49" s="46"/>
      <c r="OD49" s="46"/>
      <c r="OE49" s="46"/>
      <c r="OF49" s="46"/>
      <c r="OG49" s="46"/>
      <c r="OH49" s="46"/>
      <c r="OI49" s="46"/>
      <c r="OJ49" s="46"/>
      <c r="OK49" s="46"/>
      <c r="OL49" s="46"/>
      <c r="OM49" s="46"/>
      <c r="ON49" s="46"/>
      <c r="OO49" s="46"/>
      <c r="OP49" s="46"/>
      <c r="OQ49" s="46"/>
      <c r="OR49" s="46"/>
      <c r="OS49" s="46"/>
      <c r="OT49" s="46"/>
      <c r="OU49" s="46"/>
      <c r="OV49" s="46"/>
      <c r="OW49" s="46"/>
      <c r="OX49" s="46"/>
      <c r="OY49" s="46"/>
      <c r="OZ49" s="46"/>
      <c r="PA49" s="46"/>
      <c r="PB49" s="46"/>
      <c r="PC49" s="46"/>
      <c r="PD49" s="46"/>
      <c r="PE49" s="46"/>
      <c r="PF49" s="46"/>
      <c r="PG49" s="46"/>
      <c r="PH49" s="46"/>
      <c r="PI49" s="46"/>
      <c r="PJ49" s="46"/>
      <c r="PK49" s="46"/>
      <c r="PL49" s="46"/>
      <c r="PM49" s="46"/>
      <c r="PN49" s="46"/>
      <c r="PO49" s="46"/>
      <c r="PP49" s="46"/>
      <c r="PQ49" s="46"/>
      <c r="PR49" s="46"/>
      <c r="PS49" s="46"/>
      <c r="PT49" s="46"/>
      <c r="PU49" s="46"/>
      <c r="PV49" s="46"/>
      <c r="PW49" s="46"/>
      <c r="PX49" s="46"/>
      <c r="PY49" s="46"/>
      <c r="PZ49" s="46"/>
      <c r="QA49" s="46"/>
      <c r="QB49" s="46"/>
      <c r="QC49" s="46"/>
      <c r="QD49" s="46"/>
      <c r="QE49" s="46"/>
      <c r="QF49" s="46"/>
      <c r="QG49" s="46"/>
      <c r="QH49" s="46"/>
      <c r="QI49" s="46"/>
      <c r="QJ49" s="46"/>
      <c r="QK49" s="46"/>
      <c r="QL49" s="46"/>
      <c r="QM49" s="46"/>
      <c r="QN49" s="46"/>
      <c r="QO49" s="46"/>
      <c r="QP49" s="46"/>
      <c r="QQ49" s="46"/>
      <c r="QR49" s="46"/>
      <c r="QS49" s="46"/>
      <c r="QT49" s="46"/>
      <c r="QU49" s="46"/>
      <c r="QV49" s="46"/>
      <c r="QW49" s="46"/>
      <c r="QX49" s="46"/>
      <c r="QY49" s="46"/>
      <c r="QZ49" s="46"/>
      <c r="RA49" s="46"/>
      <c r="RB49" s="46"/>
      <c r="RC49" s="46"/>
      <c r="RD49" s="46"/>
      <c r="RE49" s="46"/>
      <c r="RF49" s="46"/>
      <c r="RG49" s="46"/>
      <c r="RH49" s="46"/>
      <c r="RI49" s="46"/>
      <c r="RJ49" s="46"/>
      <c r="RK49" s="46"/>
      <c r="RL49" s="46"/>
      <c r="RM49" s="46"/>
      <c r="RN49" s="46"/>
      <c r="RO49" s="46"/>
      <c r="RP49" s="46"/>
      <c r="RQ49" s="46"/>
      <c r="RR49" s="46"/>
      <c r="RS49" s="46"/>
      <c r="RT49" s="46"/>
      <c r="RU49" s="46"/>
      <c r="RV49" s="46"/>
      <c r="RW49" s="46"/>
      <c r="RX49" s="46"/>
      <c r="RY49" s="46"/>
      <c r="RZ49" s="46"/>
      <c r="SA49" s="46"/>
      <c r="SB49" s="46"/>
      <c r="SC49" s="46"/>
      <c r="SD49" s="46"/>
      <c r="SE49" s="46"/>
      <c r="SF49" s="46"/>
      <c r="SG49" s="46"/>
      <c r="SH49" s="46"/>
      <c r="SI49" s="46"/>
      <c r="SJ49" s="46"/>
      <c r="SK49" s="46"/>
      <c r="SL49" s="46"/>
      <c r="SM49" s="46"/>
      <c r="SN49" s="46"/>
      <c r="SO49" s="46"/>
      <c r="SP49" s="46"/>
      <c r="SQ49" s="46"/>
      <c r="SR49" s="46"/>
      <c r="SS49" s="46"/>
      <c r="ST49" s="46"/>
      <c r="SU49" s="46"/>
      <c r="SV49" s="46"/>
      <c r="SW49" s="46"/>
      <c r="SX49" s="46"/>
      <c r="SY49" s="46"/>
      <c r="SZ49" s="46"/>
      <c r="TA49" s="46"/>
      <c r="TB49" s="46"/>
      <c r="TC49" s="46"/>
      <c r="TD49" s="46"/>
      <c r="TE49" s="46"/>
      <c r="TF49" s="46"/>
      <c r="TG49" s="46"/>
      <c r="TH49" s="46"/>
      <c r="TI49" s="46"/>
      <c r="TJ49" s="46"/>
      <c r="TK49" s="46"/>
      <c r="TL49" s="46"/>
      <c r="TM49" s="46"/>
      <c r="TN49" s="46"/>
      <c r="TO49" s="46"/>
      <c r="TP49" s="46"/>
      <c r="TQ49" s="46"/>
      <c r="TR49" s="46"/>
      <c r="TS49" s="46"/>
      <c r="TT49" s="46"/>
      <c r="TU49" s="46"/>
      <c r="TV49" s="46"/>
      <c r="TW49" s="46"/>
      <c r="TX49" s="46"/>
      <c r="TY49" s="46"/>
      <c r="TZ49" s="46"/>
      <c r="UA49" s="46"/>
      <c r="UB49" s="46"/>
      <c r="UC49" s="46"/>
      <c r="UD49" s="46"/>
      <c r="UE49" s="46"/>
      <c r="UF49" s="46"/>
      <c r="UG49" s="46"/>
      <c r="UH49" s="46"/>
      <c r="UI49" s="46"/>
      <c r="UJ49" s="46"/>
      <c r="UK49" s="46"/>
      <c r="UL49" s="46"/>
      <c r="UM49" s="46"/>
      <c r="UN49" s="46"/>
      <c r="UO49" s="46"/>
      <c r="UP49" s="46"/>
      <c r="UQ49" s="46"/>
      <c r="UR49" s="46"/>
      <c r="US49" s="46"/>
      <c r="UT49" s="46"/>
      <c r="UU49" s="46"/>
      <c r="UV49" s="46"/>
      <c r="UW49" s="46"/>
      <c r="UX49" s="46"/>
      <c r="UY49" s="46"/>
      <c r="UZ49" s="46"/>
      <c r="VA49" s="46"/>
      <c r="VB49" s="46"/>
      <c r="VC49" s="46"/>
      <c r="VD49" s="46"/>
      <c r="VE49" s="46"/>
      <c r="VF49" s="46"/>
      <c r="VG49" s="46"/>
      <c r="VH49" s="46"/>
      <c r="VI49" s="46"/>
      <c r="VJ49" s="46"/>
      <c r="VK49" s="46"/>
      <c r="VL49" s="46"/>
      <c r="VM49" s="46"/>
      <c r="VN49" s="46"/>
      <c r="VO49" s="46"/>
      <c r="VP49" s="46"/>
      <c r="VQ49" s="46"/>
      <c r="VR49" s="46"/>
      <c r="VS49" s="46"/>
      <c r="VT49" s="46"/>
      <c r="VU49" s="46"/>
      <c r="VV49" s="46"/>
      <c r="VW49" s="46"/>
      <c r="VX49" s="46"/>
      <c r="VY49" s="46"/>
      <c r="VZ49" s="46"/>
      <c r="WA49" s="46"/>
      <c r="WB49" s="46"/>
      <c r="WC49" s="46"/>
      <c r="WD49" s="46"/>
      <c r="WE49" s="46"/>
      <c r="WF49" s="46"/>
      <c r="WG49" s="46"/>
      <c r="WH49" s="46"/>
      <c r="WI49" s="46"/>
      <c r="WJ49" s="46"/>
      <c r="WK49" s="46"/>
      <c r="WL49" s="46"/>
      <c r="WM49" s="46"/>
      <c r="WN49" s="46"/>
      <c r="WO49" s="46"/>
      <c r="WP49" s="46"/>
      <c r="WQ49" s="46"/>
      <c r="WR49" s="46"/>
      <c r="WS49" s="46"/>
      <c r="WT49" s="46"/>
      <c r="WU49" s="46"/>
      <c r="WV49" s="46"/>
      <c r="WW49" s="46"/>
      <c r="WX49" s="46"/>
      <c r="WY49" s="46"/>
      <c r="WZ49" s="46"/>
      <c r="XA49" s="46"/>
      <c r="XB49" s="46"/>
      <c r="XC49" s="46"/>
      <c r="XD49" s="46"/>
      <c r="XE49" s="46"/>
      <c r="XF49" s="46"/>
      <c r="XG49" s="46"/>
      <c r="XH49" s="46"/>
      <c r="XI49" s="46"/>
      <c r="XJ49" s="46"/>
      <c r="XK49" s="46"/>
      <c r="XL49" s="46"/>
      <c r="XM49" s="46"/>
      <c r="XN49" s="46"/>
      <c r="XO49" s="46"/>
      <c r="XP49" s="46"/>
      <c r="XQ49" s="46"/>
      <c r="XR49" s="46"/>
      <c r="XS49" s="46"/>
      <c r="XT49" s="46"/>
      <c r="XU49" s="46"/>
      <c r="XV49" s="46"/>
      <c r="XW49" s="46"/>
      <c r="XX49" s="46"/>
      <c r="XY49" s="46"/>
      <c r="XZ49" s="46"/>
      <c r="YA49" s="46"/>
      <c r="YB49" s="46"/>
      <c r="YC49" s="46"/>
      <c r="YD49" s="46"/>
      <c r="YE49" s="46"/>
      <c r="YF49" s="46"/>
      <c r="YG49" s="46"/>
      <c r="YH49" s="46"/>
      <c r="YI49" s="46"/>
      <c r="YJ49" s="46"/>
      <c r="YK49" s="46"/>
      <c r="YL49" s="46"/>
      <c r="YM49" s="46"/>
      <c r="YN49" s="46"/>
      <c r="YO49" s="46"/>
      <c r="YP49" s="46"/>
      <c r="YQ49" s="46"/>
      <c r="YR49" s="46"/>
      <c r="YS49" s="46"/>
      <c r="YT49" s="46"/>
      <c r="YU49" s="46"/>
      <c r="YV49" s="46"/>
      <c r="YW49" s="46"/>
      <c r="YX49" s="46"/>
      <c r="YY49" s="46"/>
      <c r="YZ49" s="46"/>
      <c r="ZA49" s="46"/>
      <c r="ZB49" s="46"/>
      <c r="ZC49" s="46"/>
      <c r="ZD49" s="46"/>
      <c r="ZE49" s="46"/>
      <c r="ZF49" s="46"/>
      <c r="ZG49" s="46"/>
      <c r="ZH49" s="46"/>
      <c r="ZI49" s="46"/>
      <c r="ZJ49" s="46"/>
      <c r="ZK49" s="46"/>
      <c r="ZL49" s="46"/>
      <c r="ZM49" s="46"/>
      <c r="ZN49" s="46"/>
      <c r="ZO49" s="46"/>
      <c r="ZP49" s="46"/>
      <c r="ZQ49" s="46"/>
      <c r="ZR49" s="46"/>
      <c r="ZS49" s="46"/>
      <c r="ZT49" s="46"/>
      <c r="ZU49" s="46"/>
      <c r="ZV49" s="46"/>
      <c r="ZW49" s="46"/>
      <c r="ZX49" s="46"/>
      <c r="ZY49" s="46"/>
      <c r="ZZ49" s="46"/>
      <c r="AAA49" s="46"/>
      <c r="AAB49" s="46"/>
      <c r="AAC49" s="46"/>
      <c r="AAD49" s="46"/>
      <c r="AAE49" s="46"/>
      <c r="AAF49" s="46"/>
      <c r="AAG49" s="46"/>
      <c r="AAH49" s="46"/>
      <c r="AAI49" s="46"/>
      <c r="AAJ49" s="46"/>
      <c r="AAK49" s="46"/>
      <c r="AAL49" s="46"/>
      <c r="AAM49" s="46"/>
      <c r="AAN49" s="46"/>
      <c r="AAO49" s="46"/>
      <c r="AAP49" s="46"/>
      <c r="AAQ49" s="46"/>
      <c r="AAR49" s="46"/>
      <c r="AAS49" s="46"/>
      <c r="AAT49" s="46"/>
      <c r="AAU49" s="46"/>
      <c r="AAV49" s="46"/>
      <c r="AAW49" s="46"/>
      <c r="AAX49" s="46"/>
      <c r="AAY49" s="46"/>
      <c r="AAZ49" s="46"/>
      <c r="ABA49" s="46"/>
      <c r="ABB49" s="46"/>
      <c r="ABC49" s="46"/>
      <c r="ABD49" s="46"/>
      <c r="ABE49" s="46"/>
      <c r="ABF49" s="46"/>
      <c r="ABG49" s="46"/>
      <c r="ABH49" s="46"/>
      <c r="ABI49" s="46"/>
      <c r="ABJ49" s="46"/>
      <c r="ABK49" s="46"/>
      <c r="ABL49" s="46"/>
      <c r="ABM49" s="46"/>
      <c r="ABN49" s="46"/>
      <c r="ABO49" s="46"/>
      <c r="ABP49" s="46"/>
      <c r="ABQ49" s="46"/>
      <c r="ABR49" s="46"/>
      <c r="ABS49" s="46"/>
      <c r="ABT49" s="46"/>
      <c r="ABU49" s="46"/>
      <c r="ABV49" s="46"/>
      <c r="ABW49" s="46"/>
      <c r="ABX49" s="46"/>
      <c r="ABY49" s="46"/>
      <c r="ABZ49" s="46"/>
      <c r="ACA49" s="46"/>
      <c r="ACB49" s="46"/>
      <c r="ACC49" s="46"/>
      <c r="ACD49" s="46"/>
      <c r="ACE49" s="46"/>
      <c r="ACF49" s="46"/>
      <c r="ACG49" s="46"/>
      <c r="ACH49" s="46"/>
      <c r="ACI49" s="46"/>
      <c r="ACJ49" s="46"/>
      <c r="ACK49" s="46"/>
      <c r="ACL49" s="46"/>
      <c r="ACM49" s="46"/>
      <c r="ACN49" s="46"/>
      <c r="ACO49" s="46"/>
      <c r="ACP49" s="46"/>
      <c r="ACQ49" s="46"/>
      <c r="ACR49" s="46"/>
      <c r="ACS49" s="46"/>
      <c r="ACT49" s="46"/>
      <c r="ACU49" s="46"/>
      <c r="ACV49" s="46"/>
      <c r="ACW49" s="46"/>
      <c r="ACX49" s="46"/>
      <c r="ACY49" s="46"/>
      <c r="ACZ49" s="46"/>
      <c r="ADA49" s="46"/>
      <c r="ADB49" s="46"/>
      <c r="ADC49" s="46"/>
      <c r="ADD49" s="46"/>
      <c r="ADE49" s="46"/>
      <c r="ADF49" s="46"/>
      <c r="ADG49" s="46"/>
      <c r="ADH49" s="46"/>
      <c r="ADI49" s="46"/>
      <c r="ADJ49" s="46"/>
      <c r="ADK49" s="46"/>
      <c r="ADL49" s="46"/>
      <c r="ADM49" s="46"/>
      <c r="ADN49" s="46"/>
      <c r="ADO49" s="46"/>
      <c r="ADP49" s="46"/>
      <c r="ADQ49" s="46"/>
      <c r="ADR49" s="46"/>
      <c r="ADS49" s="46"/>
      <c r="ADT49" s="46"/>
      <c r="ADU49" s="46"/>
      <c r="ADV49" s="46"/>
      <c r="ADW49" s="46"/>
      <c r="ADX49" s="46"/>
      <c r="ADY49" s="46"/>
      <c r="ADZ49" s="46"/>
      <c r="AEA49" s="46"/>
      <c r="AEB49" s="46"/>
      <c r="AEC49" s="46"/>
      <c r="AED49" s="46"/>
      <c r="AEE49" s="46"/>
      <c r="AEF49" s="46"/>
      <c r="AEG49" s="46"/>
      <c r="AEH49" s="46"/>
      <c r="AEI49" s="46"/>
      <c r="AEJ49" s="46"/>
      <c r="AEK49" s="46"/>
      <c r="AEL49" s="46"/>
      <c r="AEM49" s="46"/>
      <c r="AEN49" s="46"/>
      <c r="AEO49" s="46"/>
      <c r="AEP49" s="46"/>
      <c r="AEQ49" s="46"/>
      <c r="AER49" s="46"/>
      <c r="AES49" s="46"/>
      <c r="AET49" s="46"/>
      <c r="AEU49" s="46"/>
      <c r="AEV49" s="46"/>
      <c r="AEW49" s="46"/>
      <c r="AEX49" s="46"/>
      <c r="AEY49" s="46"/>
      <c r="AEZ49" s="46"/>
      <c r="AFA49" s="46"/>
      <c r="AFB49" s="46"/>
      <c r="AFC49" s="46"/>
      <c r="AFD49" s="46"/>
      <c r="AFE49" s="46"/>
      <c r="AFF49" s="46"/>
      <c r="AFG49" s="46"/>
      <c r="AFH49" s="46"/>
      <c r="AFI49" s="46"/>
      <c r="AFJ49" s="46"/>
      <c r="AFK49" s="46"/>
      <c r="AFL49" s="46"/>
      <c r="AFM49" s="46"/>
      <c r="AFN49" s="46"/>
      <c r="AFO49" s="46"/>
      <c r="AFP49" s="46"/>
      <c r="AFQ49" s="46"/>
      <c r="AFR49" s="46"/>
      <c r="AFS49" s="46"/>
      <c r="AFT49" s="46"/>
      <c r="AFU49" s="46"/>
      <c r="AFV49" s="46"/>
      <c r="AFW49" s="46"/>
      <c r="AFX49" s="46"/>
      <c r="AFY49" s="46"/>
      <c r="AFZ49" s="46"/>
      <c r="AGA49" s="46"/>
      <c r="AGB49" s="46"/>
      <c r="AGC49" s="46"/>
      <c r="AGD49" s="46"/>
      <c r="AGE49" s="46"/>
      <c r="AGF49" s="46"/>
      <c r="AGG49" s="46"/>
      <c r="AGH49" s="46"/>
      <c r="AGI49" s="46"/>
      <c r="AGJ49" s="46"/>
      <c r="AGK49" s="46"/>
      <c r="AGL49" s="46"/>
      <c r="AGM49" s="46"/>
      <c r="AGN49" s="46"/>
      <c r="AGO49" s="46"/>
      <c r="AGP49" s="46"/>
      <c r="AGQ49" s="46"/>
      <c r="AGR49" s="46"/>
      <c r="AGS49" s="46"/>
      <c r="AGT49" s="46"/>
      <c r="AGU49" s="46"/>
      <c r="AGV49" s="46"/>
      <c r="AGW49" s="46"/>
      <c r="AGX49" s="46"/>
      <c r="AGY49" s="46"/>
      <c r="AGZ49" s="46"/>
      <c r="AHA49" s="46"/>
      <c r="AHB49" s="46"/>
      <c r="AHC49" s="46"/>
      <c r="AHD49" s="46"/>
      <c r="AHE49" s="46"/>
      <c r="AHF49" s="46"/>
      <c r="AHG49" s="46"/>
      <c r="AHH49" s="46"/>
      <c r="AHI49" s="46"/>
      <c r="AHJ49" s="46"/>
      <c r="AHK49" s="46"/>
      <c r="AHL49" s="46"/>
      <c r="AHM49" s="46"/>
      <c r="AHN49" s="46"/>
      <c r="AHO49" s="46"/>
      <c r="AHP49" s="46"/>
      <c r="AHQ49" s="46"/>
      <c r="AHR49" s="46"/>
      <c r="AHS49" s="46"/>
      <c r="AHT49" s="46"/>
      <c r="AHU49" s="46"/>
      <c r="AHV49" s="46"/>
      <c r="AHW49" s="46"/>
      <c r="AHX49" s="46"/>
      <c r="AHY49" s="46"/>
      <c r="AHZ49" s="46"/>
      <c r="AIA49" s="46"/>
      <c r="AIB49" s="46"/>
      <c r="AIC49" s="46"/>
      <c r="AID49" s="46"/>
      <c r="AIE49" s="46"/>
      <c r="AIF49" s="46"/>
      <c r="AIG49" s="46"/>
      <c r="AIH49" s="46"/>
      <c r="AII49" s="46"/>
      <c r="AIJ49" s="46"/>
      <c r="AIK49" s="46"/>
      <c r="AIL49" s="46"/>
      <c r="AIM49" s="46"/>
      <c r="AIN49" s="46"/>
      <c r="AIO49" s="46"/>
      <c r="AIP49" s="46"/>
      <c r="AIQ49" s="46"/>
      <c r="AIR49" s="46"/>
      <c r="AIS49" s="46"/>
      <c r="AIT49" s="46"/>
      <c r="AIU49" s="46"/>
      <c r="AIV49" s="46"/>
      <c r="AIW49" s="46"/>
      <c r="AIX49" s="46"/>
      <c r="AIY49" s="46"/>
      <c r="AIZ49" s="46"/>
      <c r="AJA49" s="46"/>
      <c r="AJB49" s="46"/>
      <c r="AJC49" s="46"/>
      <c r="AJD49" s="46"/>
      <c r="AJE49" s="46"/>
      <c r="AJF49" s="46"/>
      <c r="AJG49" s="46"/>
      <c r="AJH49" s="46"/>
      <c r="AJI49" s="46"/>
      <c r="AJJ49" s="46"/>
      <c r="AJK49" s="46"/>
      <c r="AJL49" s="46"/>
      <c r="AJM49" s="46"/>
      <c r="AJN49" s="46"/>
      <c r="AJO49" s="46"/>
      <c r="AJP49" s="46"/>
      <c r="AJQ49" s="46"/>
      <c r="AJR49" s="46"/>
      <c r="AJS49" s="46"/>
      <c r="AJT49" s="46"/>
      <c r="AJU49" s="46"/>
      <c r="AJV49" s="46"/>
      <c r="AJW49" s="46"/>
      <c r="AJX49" s="46"/>
      <c r="AJY49" s="46"/>
      <c r="AJZ49" s="46"/>
      <c r="AKA49" s="46"/>
      <c r="AKB49" s="46"/>
      <c r="AKC49" s="46"/>
      <c r="AKD49" s="46"/>
      <c r="AKE49" s="46"/>
      <c r="AKF49" s="46"/>
      <c r="AKG49" s="46"/>
      <c r="AKH49" s="46"/>
      <c r="AKI49" s="46"/>
      <c r="AKJ49" s="46"/>
      <c r="AKK49" s="46"/>
      <c r="AKL49" s="46"/>
      <c r="AKM49" s="46"/>
      <c r="AKN49" s="46"/>
      <c r="AKO49" s="46"/>
      <c r="AKP49" s="46"/>
      <c r="AKQ49" s="46"/>
      <c r="AKR49" s="46"/>
      <c r="AKS49" s="46"/>
      <c r="AKT49" s="46"/>
      <c r="AKU49" s="46"/>
      <c r="AKV49" s="46"/>
      <c r="AKW49" s="46"/>
      <c r="AKX49" s="46"/>
      <c r="AKY49" s="46"/>
      <c r="AKZ49" s="46"/>
      <c r="ALA49" s="46"/>
      <c r="ALB49" s="46"/>
      <c r="ALC49" s="46"/>
      <c r="ALD49" s="46"/>
      <c r="ALE49" s="46"/>
      <c r="ALF49" s="46"/>
      <c r="ALG49" s="46"/>
      <c r="ALH49" s="46"/>
      <c r="ALI49" s="46"/>
      <c r="ALJ49" s="46"/>
      <c r="ALK49" s="46"/>
      <c r="ALL49" s="46"/>
      <c r="ALM49" s="46"/>
      <c r="ALN49" s="46"/>
      <c r="ALO49" s="46"/>
      <c r="ALP49" s="46"/>
      <c r="ALQ49" s="46"/>
      <c r="ALR49" s="46"/>
      <c r="ALS49" s="46"/>
      <c r="ALT49" s="46"/>
      <c r="ALU49" s="46"/>
      <c r="ALV49" s="46"/>
      <c r="ALW49" s="46"/>
      <c r="ALX49" s="46"/>
      <c r="ALY49" s="46"/>
      <c r="ALZ49" s="46"/>
      <c r="AMA49" s="46"/>
      <c r="AMB49" s="46"/>
      <c r="AMC49" s="46"/>
      <c r="AMD49" s="46"/>
      <c r="AME49" s="46"/>
      <c r="AMF49" s="46"/>
      <c r="AMG49" s="46"/>
      <c r="AMH49" s="46"/>
      <c r="AMI49" s="46"/>
      <c r="AMJ49" s="46"/>
      <c r="AMK49" s="46"/>
      <c r="AML49" s="46"/>
      <c r="AMM49" s="46"/>
      <c r="AMN49" s="46"/>
      <c r="AMO49" s="46"/>
      <c r="AMP49" s="46"/>
      <c r="AMQ49" s="46"/>
      <c r="AMR49" s="46"/>
      <c r="AMS49" s="46"/>
      <c r="AMT49" s="46"/>
      <c r="AMU49" s="46"/>
      <c r="AMV49" s="46"/>
      <c r="AMW49" s="46"/>
      <c r="AMX49" s="46"/>
      <c r="AMY49" s="46"/>
      <c r="AMZ49" s="46"/>
      <c r="ANA49" s="46"/>
      <c r="ANB49" s="46"/>
      <c r="ANC49" s="46"/>
      <c r="AND49" s="46"/>
      <c r="ANE49" s="46"/>
      <c r="ANF49" s="46"/>
      <c r="ANG49" s="46"/>
      <c r="ANH49" s="46"/>
      <c r="ANI49" s="46"/>
      <c r="ANJ49" s="46"/>
      <c r="ANK49" s="46"/>
      <c r="ANL49" s="46"/>
      <c r="ANM49" s="46"/>
      <c r="ANN49" s="46"/>
      <c r="ANO49" s="46"/>
      <c r="ANP49" s="46"/>
      <c r="ANQ49" s="46"/>
      <c r="ANR49" s="46"/>
      <c r="ANS49" s="46"/>
      <c r="ANT49" s="46"/>
      <c r="ANU49" s="46"/>
      <c r="ANV49" s="46"/>
      <c r="ANW49" s="46"/>
      <c r="ANX49" s="46"/>
      <c r="ANY49" s="46"/>
      <c r="ANZ49" s="46"/>
      <c r="AOA49" s="46"/>
      <c r="AOB49" s="46"/>
      <c r="AOC49" s="46"/>
      <c r="AOD49" s="46"/>
      <c r="AOE49" s="46"/>
      <c r="AOF49" s="46"/>
      <c r="AOG49" s="46"/>
      <c r="AOH49" s="46"/>
      <c r="AOI49" s="46"/>
      <c r="AOJ49" s="46"/>
      <c r="AOK49" s="46"/>
      <c r="AOL49" s="46"/>
      <c r="AOM49" s="46"/>
      <c r="AON49" s="46"/>
      <c r="AOO49" s="46"/>
      <c r="AOP49" s="46"/>
      <c r="AOQ49" s="46"/>
      <c r="AOR49" s="46"/>
      <c r="AOS49" s="46"/>
      <c r="AOT49" s="46"/>
      <c r="AOU49" s="46"/>
      <c r="AOV49" s="46"/>
      <c r="AOW49" s="46"/>
      <c r="AOX49" s="46"/>
      <c r="AOY49" s="46"/>
      <c r="AOZ49" s="46"/>
      <c r="APA49" s="46"/>
      <c r="APB49" s="46"/>
      <c r="APC49" s="46"/>
      <c r="APD49" s="46"/>
      <c r="APE49" s="46"/>
      <c r="APF49" s="46"/>
      <c r="APG49" s="46"/>
      <c r="APH49" s="46"/>
      <c r="API49" s="46"/>
      <c r="APJ49" s="46"/>
      <c r="APK49" s="46"/>
      <c r="APL49" s="46"/>
      <c r="APM49" s="46"/>
      <c r="APN49" s="46"/>
      <c r="APO49" s="46"/>
      <c r="APP49" s="46"/>
      <c r="APQ49" s="46"/>
      <c r="APR49" s="46"/>
      <c r="APS49" s="46"/>
      <c r="APT49" s="46"/>
      <c r="APU49" s="46"/>
      <c r="APV49" s="46"/>
      <c r="APW49" s="46"/>
      <c r="APX49" s="46"/>
      <c r="APY49" s="46"/>
      <c r="APZ49" s="46"/>
      <c r="AQA49" s="46"/>
      <c r="AQB49" s="46"/>
      <c r="AQC49" s="46"/>
      <c r="AQD49" s="46"/>
      <c r="AQE49" s="46"/>
      <c r="AQF49" s="46"/>
      <c r="AQG49" s="46"/>
      <c r="AQH49" s="46"/>
      <c r="AQI49" s="46"/>
      <c r="AQJ49" s="46"/>
      <c r="AQK49" s="46"/>
      <c r="AQL49" s="46"/>
      <c r="AQM49" s="46"/>
      <c r="AQN49" s="46"/>
      <c r="AQO49" s="46"/>
      <c r="AQP49" s="46"/>
      <c r="AQQ49" s="46"/>
      <c r="AQR49" s="46"/>
      <c r="AQS49" s="46"/>
      <c r="AQT49" s="46"/>
      <c r="AQU49" s="46"/>
      <c r="AQV49" s="46"/>
      <c r="AQW49" s="46"/>
      <c r="AQX49" s="46"/>
      <c r="AQY49" s="46"/>
      <c r="AQZ49" s="46"/>
      <c r="ARA49" s="46"/>
      <c r="ARB49" s="46"/>
      <c r="ARC49" s="46"/>
      <c r="ARD49" s="46"/>
      <c r="ARE49" s="46"/>
      <c r="ARF49" s="46"/>
      <c r="ARG49" s="46"/>
      <c r="ARH49" s="46"/>
      <c r="ARI49" s="46"/>
      <c r="ARJ49" s="46"/>
      <c r="ARK49" s="46"/>
      <c r="ARL49" s="46"/>
      <c r="ARM49" s="46"/>
      <c r="ARN49" s="46"/>
      <c r="ARO49" s="46"/>
      <c r="ARP49" s="46"/>
      <c r="ARQ49" s="46"/>
      <c r="ARR49" s="46"/>
      <c r="ARS49" s="46"/>
      <c r="ART49" s="46"/>
      <c r="ARU49" s="46"/>
      <c r="ARV49" s="46"/>
      <c r="ARW49" s="46"/>
      <c r="ARX49" s="46"/>
      <c r="ARY49" s="46"/>
      <c r="ARZ49" s="46"/>
      <c r="ASA49" s="46"/>
      <c r="ASB49" s="46"/>
      <c r="ASC49" s="46"/>
      <c r="ASD49" s="46"/>
      <c r="ASE49" s="46"/>
      <c r="ASF49" s="46"/>
      <c r="ASG49" s="46"/>
      <c r="ASH49" s="46"/>
      <c r="ASI49" s="46"/>
      <c r="ASJ49" s="46"/>
      <c r="ASK49" s="46"/>
      <c r="ASL49" s="46"/>
      <c r="ASM49" s="46"/>
      <c r="ASN49" s="46"/>
      <c r="ASO49" s="46"/>
      <c r="ASP49" s="46"/>
      <c r="ASQ49" s="46"/>
      <c r="ASR49" s="46"/>
      <c r="ASS49" s="46"/>
      <c r="AST49" s="46"/>
      <c r="ASU49" s="46"/>
      <c r="ASV49" s="46"/>
      <c r="ASW49" s="46"/>
      <c r="ASX49" s="46"/>
      <c r="ASY49" s="46"/>
      <c r="ASZ49" s="46"/>
      <c r="ATA49" s="46"/>
      <c r="ATB49" s="46"/>
      <c r="ATC49" s="46"/>
      <c r="ATD49" s="46"/>
      <c r="ATE49" s="46"/>
      <c r="ATF49" s="46"/>
      <c r="ATG49" s="46"/>
      <c r="ATH49" s="46"/>
      <c r="ATI49" s="46"/>
      <c r="ATJ49" s="46"/>
      <c r="ATK49" s="46"/>
      <c r="ATL49" s="46"/>
      <c r="ATM49" s="46"/>
      <c r="ATN49" s="46"/>
      <c r="ATO49" s="46"/>
      <c r="ATP49" s="46"/>
      <c r="ATQ49" s="46"/>
      <c r="ATR49" s="46"/>
      <c r="ATS49" s="46"/>
      <c r="ATT49" s="46"/>
      <c r="ATU49" s="46"/>
      <c r="ATV49" s="46"/>
      <c r="ATW49" s="46"/>
      <c r="ATX49" s="46"/>
      <c r="ATY49" s="46"/>
      <c r="ATZ49" s="46"/>
      <c r="AUA49" s="46"/>
      <c r="AUB49" s="46"/>
      <c r="AUC49" s="46"/>
      <c r="AUD49" s="46"/>
      <c r="AUE49" s="46"/>
      <c r="AUF49" s="46"/>
      <c r="AUG49" s="46"/>
      <c r="AUH49" s="46"/>
      <c r="AUI49" s="46"/>
      <c r="AUJ49" s="46"/>
      <c r="AUK49" s="46"/>
      <c r="AUL49" s="46"/>
      <c r="AUM49" s="46"/>
      <c r="AUN49" s="46"/>
      <c r="AUO49" s="46"/>
      <c r="AUP49" s="46"/>
      <c r="AUQ49" s="46"/>
      <c r="AUR49" s="46"/>
      <c r="AUS49" s="46"/>
      <c r="AUT49" s="46"/>
      <c r="AUU49" s="46"/>
      <c r="AUV49" s="46"/>
      <c r="AUW49" s="46"/>
      <c r="AUX49" s="46"/>
      <c r="AUY49" s="46"/>
      <c r="AUZ49" s="46"/>
      <c r="AVA49" s="46"/>
      <c r="AVB49" s="46"/>
      <c r="AVC49" s="46"/>
      <c r="AVD49" s="46"/>
      <c r="AVE49" s="46"/>
      <c r="AVF49" s="46"/>
      <c r="AVG49" s="46"/>
      <c r="AVH49" s="46"/>
      <c r="AVI49" s="46"/>
      <c r="AVJ49" s="46"/>
      <c r="AVK49" s="46"/>
      <c r="AVL49" s="46"/>
      <c r="AVM49" s="46"/>
      <c r="AVN49" s="46"/>
      <c r="AVO49" s="46"/>
      <c r="AVP49" s="46"/>
      <c r="AVQ49" s="46"/>
      <c r="AVR49" s="46"/>
      <c r="AVS49" s="46"/>
      <c r="AVT49" s="46"/>
      <c r="AVU49" s="46"/>
      <c r="AVV49" s="46"/>
      <c r="AVW49" s="46"/>
      <c r="AVX49" s="46"/>
      <c r="AVY49" s="46"/>
      <c r="AVZ49" s="46"/>
      <c r="AWA49" s="46"/>
      <c r="AWB49" s="46"/>
      <c r="AWC49" s="46"/>
      <c r="AWD49" s="46"/>
      <c r="AWE49" s="46"/>
      <c r="AWF49" s="46"/>
      <c r="AWG49" s="46"/>
      <c r="AWH49" s="46"/>
      <c r="AWI49" s="46"/>
      <c r="AWJ49" s="46"/>
      <c r="AWK49" s="46"/>
      <c r="AWL49" s="46"/>
      <c r="AWM49" s="46"/>
      <c r="AWN49" s="46"/>
      <c r="AWO49" s="46"/>
      <c r="AWP49" s="46"/>
      <c r="AWQ49" s="46"/>
      <c r="AWR49" s="46"/>
      <c r="AWS49" s="46"/>
      <c r="AWT49" s="46"/>
      <c r="AWU49" s="46"/>
      <c r="AWV49" s="46"/>
      <c r="AWW49" s="46"/>
      <c r="AWX49" s="46"/>
      <c r="AWY49" s="46"/>
      <c r="AWZ49" s="46"/>
      <c r="AXA49" s="46"/>
      <c r="AXB49" s="46"/>
      <c r="AXC49" s="46"/>
      <c r="AXD49" s="46"/>
      <c r="AXE49" s="46"/>
      <c r="AXF49" s="46"/>
      <c r="AXG49" s="46"/>
      <c r="AXH49" s="46"/>
      <c r="AXI49" s="46"/>
      <c r="AXJ49" s="46"/>
      <c r="AXK49" s="46"/>
      <c r="AXL49" s="46"/>
      <c r="AXM49" s="46"/>
      <c r="AXN49" s="46"/>
      <c r="AXO49" s="46"/>
      <c r="AXP49" s="46"/>
      <c r="AXQ49" s="46"/>
      <c r="AXR49" s="46"/>
      <c r="AXS49" s="46"/>
      <c r="AXT49" s="46"/>
      <c r="AXU49" s="46"/>
      <c r="AXV49" s="46"/>
      <c r="AXW49" s="46"/>
      <c r="AXX49" s="46"/>
      <c r="AXY49" s="46"/>
      <c r="AXZ49" s="46"/>
      <c r="AYA49" s="46"/>
      <c r="AYB49" s="46"/>
      <c r="AYC49" s="46"/>
      <c r="AYD49" s="46"/>
      <c r="AYE49" s="46"/>
      <c r="AYF49" s="46"/>
      <c r="AYG49" s="46"/>
      <c r="AYH49" s="46"/>
      <c r="AYI49" s="46"/>
      <c r="AYJ49" s="46"/>
      <c r="AYK49" s="46"/>
      <c r="AYL49" s="46"/>
      <c r="AYM49" s="46"/>
      <c r="AYN49" s="46"/>
      <c r="AYO49" s="46"/>
      <c r="AYP49" s="46"/>
      <c r="AYQ49" s="46"/>
      <c r="AYR49" s="46"/>
      <c r="AYS49" s="46"/>
      <c r="AYT49" s="46"/>
      <c r="AYU49" s="46"/>
      <c r="AYV49" s="46"/>
      <c r="AYW49" s="46"/>
      <c r="AYX49" s="46"/>
      <c r="AYY49" s="46"/>
      <c r="AYZ49" s="46"/>
      <c r="AZA49" s="46"/>
      <c r="AZB49" s="46"/>
      <c r="AZC49" s="46"/>
      <c r="AZD49" s="46"/>
      <c r="AZE49" s="46"/>
      <c r="AZF49" s="46"/>
      <c r="AZG49" s="46"/>
      <c r="AZH49" s="46"/>
      <c r="AZI49" s="46"/>
      <c r="AZJ49" s="46"/>
      <c r="AZK49" s="46"/>
      <c r="AZL49" s="46"/>
      <c r="AZM49" s="46"/>
      <c r="AZN49" s="46"/>
      <c r="AZO49" s="46"/>
      <c r="AZP49" s="46"/>
      <c r="AZQ49" s="46"/>
      <c r="AZR49" s="46"/>
      <c r="AZS49" s="46"/>
      <c r="AZT49" s="46"/>
      <c r="AZU49" s="46"/>
      <c r="AZV49" s="46"/>
      <c r="AZW49" s="46"/>
      <c r="AZX49" s="46"/>
      <c r="AZY49" s="46"/>
      <c r="AZZ49" s="46"/>
      <c r="BAA49" s="46"/>
      <c r="BAB49" s="46"/>
      <c r="BAC49" s="46"/>
      <c r="BAD49" s="46"/>
      <c r="BAE49" s="46"/>
      <c r="BAF49" s="46"/>
      <c r="BAG49" s="46"/>
      <c r="BAH49" s="46"/>
      <c r="BAI49" s="46"/>
      <c r="BAJ49" s="46"/>
      <c r="BAK49" s="46"/>
      <c r="BAL49" s="46"/>
      <c r="BAM49" s="46"/>
      <c r="BAN49" s="46"/>
      <c r="BAO49" s="46"/>
      <c r="BAP49" s="46"/>
      <c r="BAQ49" s="46"/>
      <c r="BAR49" s="46"/>
      <c r="BAS49" s="46"/>
      <c r="BAT49" s="46"/>
      <c r="BAU49" s="46"/>
      <c r="BAV49" s="46"/>
      <c r="BAW49" s="46"/>
      <c r="BAX49" s="46"/>
      <c r="BAY49" s="46"/>
      <c r="BAZ49" s="46"/>
      <c r="BBA49" s="46"/>
      <c r="BBB49" s="46"/>
      <c r="BBC49" s="46"/>
      <c r="BBD49" s="46"/>
      <c r="BBE49" s="46"/>
      <c r="BBF49" s="46"/>
      <c r="BBG49" s="46"/>
      <c r="BBH49" s="46"/>
      <c r="BBI49" s="46"/>
      <c r="BBJ49" s="46"/>
      <c r="BBK49" s="46"/>
      <c r="BBL49" s="46"/>
      <c r="BBM49" s="46"/>
      <c r="BBN49" s="46"/>
      <c r="BBO49" s="46"/>
      <c r="BBP49" s="46"/>
      <c r="BBQ49" s="46"/>
      <c r="BBR49" s="46"/>
      <c r="BBS49" s="46"/>
      <c r="BBT49" s="46"/>
      <c r="BBU49" s="46"/>
      <c r="BBV49" s="46"/>
      <c r="BBW49" s="46"/>
      <c r="BBX49" s="46"/>
      <c r="BBY49" s="46"/>
      <c r="BBZ49" s="46"/>
      <c r="BCA49" s="46"/>
      <c r="BCB49" s="46"/>
      <c r="BCC49" s="46"/>
      <c r="BCD49" s="46"/>
      <c r="BCE49" s="46"/>
      <c r="BCF49" s="46"/>
      <c r="BCG49" s="46"/>
      <c r="BCH49" s="46"/>
      <c r="BCI49" s="46"/>
      <c r="BCJ49" s="46"/>
      <c r="BCK49" s="46"/>
      <c r="BCL49" s="46"/>
      <c r="BCM49" s="46"/>
      <c r="BCN49" s="46"/>
      <c r="BCO49" s="46"/>
      <c r="BCP49" s="46"/>
      <c r="BCQ49" s="46"/>
      <c r="BCR49" s="46"/>
      <c r="BCS49" s="46"/>
      <c r="BCT49" s="46"/>
      <c r="BCU49" s="46"/>
      <c r="BCV49" s="46"/>
      <c r="BCW49" s="46"/>
      <c r="BCX49" s="46"/>
      <c r="BCY49" s="46"/>
      <c r="BCZ49" s="46"/>
      <c r="BDA49" s="46"/>
      <c r="BDB49" s="46"/>
      <c r="BDC49" s="46"/>
      <c r="BDD49" s="46"/>
      <c r="BDE49" s="46"/>
      <c r="BDF49" s="46"/>
      <c r="BDG49" s="46"/>
      <c r="BDH49" s="46"/>
      <c r="BDI49" s="46"/>
      <c r="BDJ49" s="46"/>
      <c r="BDK49" s="46"/>
      <c r="BDL49" s="46"/>
      <c r="BDM49" s="46"/>
      <c r="BDN49" s="46"/>
      <c r="BDO49" s="46"/>
      <c r="BDP49" s="46"/>
      <c r="BDQ49" s="46"/>
      <c r="BDR49" s="46"/>
      <c r="BDS49" s="46"/>
      <c r="BDT49" s="46"/>
      <c r="BDU49" s="46"/>
      <c r="BDV49" s="46"/>
      <c r="BDW49" s="46"/>
      <c r="BDX49" s="46"/>
      <c r="BDY49" s="46"/>
      <c r="BDZ49" s="46"/>
      <c r="BEA49" s="46"/>
      <c r="BEB49" s="46"/>
      <c r="BEC49" s="46"/>
      <c r="BED49" s="46"/>
      <c r="BEE49" s="46"/>
      <c r="BEF49" s="46"/>
      <c r="BEG49" s="46"/>
      <c r="BEH49" s="46"/>
      <c r="BEI49" s="46"/>
      <c r="BEJ49" s="46"/>
      <c r="BEK49" s="46"/>
      <c r="BEL49" s="46"/>
      <c r="BEM49" s="46"/>
      <c r="BEN49" s="46"/>
      <c r="BEO49" s="46"/>
      <c r="BEP49" s="46"/>
      <c r="BEQ49" s="46"/>
      <c r="BER49" s="46"/>
      <c r="BES49" s="46"/>
      <c r="BET49" s="46"/>
      <c r="BEU49" s="46"/>
      <c r="BEV49" s="46"/>
      <c r="BEW49" s="46"/>
      <c r="BEX49" s="46"/>
      <c r="BEY49" s="46"/>
      <c r="BEZ49" s="46"/>
      <c r="BFA49" s="46"/>
      <c r="BFB49" s="46"/>
      <c r="BFC49" s="46"/>
      <c r="BFD49" s="46"/>
      <c r="BFE49" s="46"/>
      <c r="BFF49" s="46"/>
      <c r="BFG49" s="46"/>
      <c r="BFH49" s="46"/>
      <c r="BFI49" s="46"/>
      <c r="BFJ49" s="46"/>
      <c r="BFK49" s="46"/>
      <c r="BFL49" s="46"/>
      <c r="BFM49" s="46"/>
      <c r="BFN49" s="46"/>
      <c r="BFO49" s="46"/>
      <c r="BFP49" s="46"/>
      <c r="BFQ49" s="46"/>
      <c r="BFR49" s="46"/>
      <c r="BFS49" s="46"/>
      <c r="BFT49" s="46"/>
      <c r="BFU49" s="46"/>
      <c r="BFV49" s="46"/>
      <c r="BFW49" s="46"/>
      <c r="BFX49" s="46"/>
      <c r="BFY49" s="46"/>
      <c r="BFZ49" s="46"/>
      <c r="BGA49" s="46"/>
      <c r="BGB49" s="46"/>
      <c r="BGC49" s="46"/>
      <c r="BGD49" s="46"/>
      <c r="BGE49" s="46"/>
      <c r="BGF49" s="46"/>
      <c r="BGG49" s="46"/>
      <c r="BGH49" s="46"/>
      <c r="BGI49" s="46"/>
      <c r="BGJ49" s="46"/>
      <c r="BGK49" s="46"/>
      <c r="BGL49" s="46"/>
      <c r="BGM49" s="46"/>
      <c r="BGN49" s="46"/>
      <c r="BGO49" s="46"/>
      <c r="BGP49" s="46"/>
      <c r="BGQ49" s="46"/>
      <c r="BGR49" s="46"/>
      <c r="BGS49" s="46"/>
      <c r="BGT49" s="46"/>
      <c r="BGU49" s="46"/>
      <c r="BGV49" s="46"/>
      <c r="BGW49" s="46"/>
      <c r="BGX49" s="46"/>
      <c r="BGY49" s="46"/>
      <c r="BGZ49" s="46"/>
      <c r="BHA49" s="46"/>
      <c r="BHB49" s="46"/>
      <c r="BHC49" s="46"/>
      <c r="BHD49" s="46"/>
      <c r="BHE49" s="46"/>
      <c r="BHF49" s="46"/>
      <c r="BHG49" s="46"/>
      <c r="BHH49" s="46"/>
      <c r="BHI49" s="46"/>
      <c r="BHJ49" s="46"/>
      <c r="BHK49" s="46"/>
      <c r="BHL49" s="46"/>
      <c r="BHM49" s="46"/>
      <c r="BHN49" s="46"/>
      <c r="BHO49" s="46"/>
      <c r="BHP49" s="46"/>
      <c r="BHQ49" s="46"/>
      <c r="BHR49" s="46"/>
      <c r="BHS49" s="46"/>
      <c r="BHT49" s="46"/>
      <c r="BHU49" s="46"/>
      <c r="BHV49" s="46"/>
      <c r="BHW49" s="46"/>
      <c r="BHX49" s="46"/>
      <c r="BHY49" s="46"/>
      <c r="BHZ49" s="46"/>
      <c r="BIA49" s="46"/>
      <c r="BIB49" s="46"/>
      <c r="BIC49" s="46"/>
      <c r="BID49" s="46"/>
      <c r="BIE49" s="46"/>
      <c r="BIF49" s="46"/>
      <c r="BIG49" s="46"/>
      <c r="BIH49" s="46"/>
      <c r="BII49" s="46"/>
      <c r="BIJ49" s="46"/>
      <c r="BIK49" s="46"/>
      <c r="BIL49" s="46"/>
      <c r="BIM49" s="46"/>
      <c r="BIN49" s="46"/>
      <c r="BIO49" s="46"/>
      <c r="BIP49" s="46"/>
      <c r="BIQ49" s="46"/>
      <c r="BIR49" s="46"/>
      <c r="BIS49" s="46"/>
      <c r="BIT49" s="46"/>
      <c r="BIU49" s="46"/>
      <c r="BIV49" s="46"/>
      <c r="BIW49" s="46"/>
      <c r="BIX49" s="46"/>
      <c r="BIY49" s="46"/>
      <c r="BIZ49" s="46"/>
      <c r="BJA49" s="46"/>
      <c r="BJB49" s="46"/>
      <c r="BJC49" s="46"/>
      <c r="BJD49" s="46"/>
      <c r="BJE49" s="46"/>
      <c r="BJF49" s="46"/>
      <c r="BJG49" s="46"/>
      <c r="BJH49" s="46"/>
      <c r="BJI49" s="46"/>
      <c r="BJJ49" s="46"/>
      <c r="BJK49" s="46"/>
      <c r="BJL49" s="46"/>
      <c r="BJM49" s="46"/>
      <c r="BJN49" s="46"/>
      <c r="BJO49" s="46"/>
      <c r="BJP49" s="46"/>
      <c r="BJQ49" s="46"/>
      <c r="BJR49" s="46"/>
      <c r="BJS49" s="46"/>
      <c r="BJT49" s="46"/>
      <c r="BJU49" s="46"/>
      <c r="BJV49" s="46"/>
      <c r="BJW49" s="46"/>
      <c r="BJX49" s="46"/>
      <c r="BJY49" s="46"/>
      <c r="BJZ49" s="46"/>
      <c r="BKA49" s="46"/>
      <c r="BKB49" s="46"/>
      <c r="BKC49" s="46"/>
      <c r="BKD49" s="46"/>
      <c r="BKE49" s="46"/>
      <c r="BKF49" s="46"/>
      <c r="BKG49" s="46"/>
      <c r="BKH49" s="46"/>
      <c r="BKI49" s="46"/>
      <c r="BKJ49" s="46"/>
      <c r="BKK49" s="46"/>
      <c r="BKL49" s="46"/>
      <c r="BKM49" s="46"/>
      <c r="BKN49" s="46"/>
      <c r="BKO49" s="46"/>
      <c r="BKP49" s="46"/>
      <c r="BKQ49" s="46"/>
      <c r="BKR49" s="46"/>
      <c r="BKS49" s="46"/>
      <c r="BKT49" s="46"/>
      <c r="BKU49" s="46"/>
      <c r="BKV49" s="46"/>
      <c r="BKW49" s="46"/>
      <c r="BKX49" s="46"/>
      <c r="BKY49" s="46"/>
      <c r="BKZ49" s="46"/>
      <c r="BLA49" s="46"/>
      <c r="BLB49" s="46"/>
      <c r="BLC49" s="46"/>
      <c r="BLD49" s="46"/>
      <c r="BLE49" s="46"/>
      <c r="BLF49" s="46"/>
      <c r="BLG49" s="46"/>
      <c r="BLH49" s="46"/>
      <c r="BLI49" s="46"/>
      <c r="BLJ49" s="46"/>
      <c r="BLK49" s="46"/>
      <c r="BLL49" s="46"/>
      <c r="BLM49" s="46"/>
      <c r="BLN49" s="46"/>
      <c r="BLO49" s="46"/>
      <c r="BLP49" s="46"/>
      <c r="BLQ49" s="46"/>
      <c r="BLR49" s="46"/>
      <c r="BLS49" s="46"/>
      <c r="BLT49" s="46"/>
      <c r="BLU49" s="46"/>
      <c r="BLV49" s="46"/>
      <c r="BLW49" s="46"/>
      <c r="BLX49" s="46"/>
      <c r="BLY49" s="46"/>
      <c r="BLZ49" s="46"/>
      <c r="BMA49" s="46"/>
      <c r="BMB49" s="46"/>
      <c r="BMC49" s="46"/>
      <c r="BMD49" s="46"/>
      <c r="BME49" s="46"/>
      <c r="BMF49" s="46"/>
      <c r="BMG49" s="46"/>
      <c r="BMH49" s="46"/>
      <c r="BMI49" s="46"/>
      <c r="BMJ49" s="46"/>
      <c r="BMK49" s="46"/>
      <c r="BML49" s="46"/>
      <c r="BMM49" s="46"/>
      <c r="BMN49" s="46"/>
      <c r="BMO49" s="46"/>
      <c r="BMP49" s="46"/>
      <c r="BMQ49" s="46"/>
      <c r="BMR49" s="46"/>
      <c r="BMS49" s="46"/>
      <c r="BMT49" s="46"/>
      <c r="BMU49" s="46"/>
      <c r="BMV49" s="46"/>
      <c r="BMW49" s="46"/>
      <c r="BMX49" s="46"/>
      <c r="BMY49" s="46"/>
      <c r="BMZ49" s="46"/>
      <c r="BNA49" s="46"/>
      <c r="BNB49" s="46"/>
      <c r="BNC49" s="46"/>
      <c r="BND49" s="46"/>
      <c r="BNE49" s="46"/>
      <c r="BNF49" s="46"/>
      <c r="BNG49" s="46"/>
      <c r="BNH49" s="46"/>
      <c r="BNI49" s="46"/>
      <c r="BNJ49" s="46"/>
      <c r="BNK49" s="46"/>
      <c r="BNL49" s="46"/>
      <c r="BNM49" s="46"/>
      <c r="BNN49" s="46"/>
      <c r="BNO49" s="46"/>
      <c r="BNP49" s="46"/>
      <c r="BNQ49" s="46"/>
      <c r="BNR49" s="46"/>
      <c r="BNS49" s="46"/>
      <c r="BNT49" s="46"/>
      <c r="BNU49" s="46"/>
      <c r="BNV49" s="46"/>
      <c r="BNW49" s="46"/>
      <c r="BNX49" s="46"/>
      <c r="BNY49" s="46"/>
      <c r="BNZ49" s="46"/>
      <c r="BOA49" s="46"/>
      <c r="BOB49" s="46"/>
      <c r="BOC49" s="46"/>
      <c r="BOD49" s="46"/>
      <c r="BOE49" s="46"/>
      <c r="BOF49" s="46"/>
      <c r="BOG49" s="46"/>
      <c r="BOH49" s="46"/>
      <c r="BOI49" s="46"/>
      <c r="BOJ49" s="46"/>
      <c r="BOK49" s="46"/>
      <c r="BOL49" s="46"/>
      <c r="BOM49" s="46"/>
      <c r="BON49" s="46"/>
      <c r="BOO49" s="46"/>
      <c r="BOP49" s="46"/>
      <c r="BOQ49" s="46"/>
      <c r="BOR49" s="46"/>
      <c r="BOS49" s="46"/>
      <c r="BOT49" s="46"/>
      <c r="BOU49" s="46"/>
      <c r="BOV49" s="46"/>
      <c r="BOW49" s="46"/>
      <c r="BOX49" s="46"/>
      <c r="BOY49" s="46"/>
      <c r="BOZ49" s="46"/>
      <c r="BPA49" s="46"/>
      <c r="BPB49" s="46"/>
      <c r="BPC49" s="46"/>
      <c r="BPD49" s="46"/>
      <c r="BPE49" s="46"/>
      <c r="BPF49" s="46"/>
      <c r="BPG49" s="46"/>
      <c r="BPH49" s="46"/>
      <c r="BPI49" s="46"/>
      <c r="BPJ49" s="46"/>
      <c r="BPK49" s="46"/>
      <c r="BPL49" s="46"/>
      <c r="BPM49" s="46"/>
      <c r="BPN49" s="46"/>
      <c r="BPO49" s="46"/>
      <c r="BPP49" s="46"/>
      <c r="BPQ49" s="46"/>
      <c r="BPR49" s="46"/>
      <c r="BPS49" s="46"/>
      <c r="BPT49" s="46"/>
      <c r="BPU49" s="46"/>
      <c r="BPV49" s="46"/>
      <c r="BPW49" s="46"/>
      <c r="BPX49" s="46"/>
      <c r="BPY49" s="46"/>
      <c r="BPZ49" s="46"/>
      <c r="BQA49" s="46"/>
      <c r="BQB49" s="46"/>
      <c r="BQC49" s="46"/>
      <c r="BQD49" s="46"/>
      <c r="BQE49" s="46"/>
      <c r="BQF49" s="46"/>
      <c r="BQG49" s="46"/>
      <c r="BQH49" s="46"/>
      <c r="BQI49" s="46"/>
      <c r="BQJ49" s="46"/>
      <c r="BQK49" s="46"/>
      <c r="BQL49" s="46"/>
      <c r="BQM49" s="46"/>
      <c r="BQN49" s="46"/>
      <c r="BQO49" s="46"/>
      <c r="BQP49" s="46"/>
      <c r="BQQ49" s="46"/>
      <c r="BQR49" s="46"/>
      <c r="BQS49" s="46"/>
      <c r="BQT49" s="46"/>
      <c r="BQU49" s="46"/>
      <c r="BQV49" s="46"/>
      <c r="BQW49" s="46"/>
      <c r="BQX49" s="46"/>
      <c r="BQY49" s="46"/>
      <c r="BQZ49" s="46"/>
      <c r="BRA49" s="46"/>
      <c r="BRB49" s="46"/>
      <c r="BRC49" s="46"/>
      <c r="BRD49" s="46"/>
      <c r="BRE49" s="46"/>
      <c r="BRF49" s="46"/>
      <c r="BRG49" s="46"/>
      <c r="BRH49" s="46"/>
      <c r="BRI49" s="46"/>
      <c r="BRJ49" s="46"/>
      <c r="BRK49" s="46"/>
      <c r="BRL49" s="46"/>
      <c r="BRM49" s="46"/>
      <c r="BRN49" s="46"/>
      <c r="BRO49" s="46"/>
      <c r="BRP49" s="46"/>
      <c r="BRQ49" s="46"/>
      <c r="BRR49" s="46"/>
      <c r="BRS49" s="46"/>
      <c r="BRT49" s="46"/>
      <c r="BRU49" s="46"/>
      <c r="BRV49" s="46"/>
      <c r="BRW49" s="46"/>
      <c r="BRX49" s="46"/>
      <c r="BRY49" s="46"/>
      <c r="BRZ49" s="46"/>
      <c r="BSA49" s="46"/>
      <c r="BSB49" s="46"/>
      <c r="BSC49" s="46"/>
      <c r="BSD49" s="46"/>
      <c r="BSE49" s="46"/>
      <c r="BSF49" s="46"/>
      <c r="BSG49" s="46"/>
      <c r="BSH49" s="46"/>
      <c r="BSI49" s="46"/>
      <c r="BSJ49" s="46"/>
      <c r="BSK49" s="46"/>
      <c r="BSL49" s="46"/>
      <c r="BSM49" s="46"/>
      <c r="BSN49" s="46"/>
      <c r="BSO49" s="46"/>
      <c r="BSP49" s="46"/>
      <c r="BSQ49" s="46"/>
      <c r="BSR49" s="46"/>
      <c r="BSS49" s="46"/>
      <c r="BST49" s="46"/>
      <c r="BSU49" s="46"/>
      <c r="BSV49" s="46"/>
      <c r="BSW49" s="46"/>
      <c r="BSX49" s="46"/>
      <c r="BSY49" s="46"/>
      <c r="BSZ49" s="46"/>
      <c r="BTA49" s="46"/>
      <c r="BTB49" s="46"/>
      <c r="BTC49" s="46"/>
      <c r="BTD49" s="46"/>
      <c r="BTE49" s="46"/>
      <c r="BTF49" s="46"/>
      <c r="BTG49" s="46"/>
      <c r="BTH49" s="46"/>
      <c r="BTI49" s="46"/>
      <c r="BTJ49" s="46"/>
      <c r="BTK49" s="46"/>
      <c r="BTL49" s="46"/>
      <c r="BTM49" s="46"/>
      <c r="BTN49" s="46"/>
      <c r="BTO49" s="46"/>
      <c r="BTP49" s="46"/>
      <c r="BTQ49" s="46"/>
      <c r="BTR49" s="46"/>
      <c r="BTS49" s="46"/>
      <c r="BTT49" s="46"/>
      <c r="BTU49" s="46"/>
      <c r="BTV49" s="46"/>
      <c r="BTW49" s="46"/>
      <c r="BTX49" s="46"/>
      <c r="BTY49" s="46"/>
      <c r="BTZ49" s="46"/>
      <c r="BUA49" s="46"/>
      <c r="BUB49" s="46"/>
      <c r="BUC49" s="46"/>
      <c r="BUD49" s="46"/>
      <c r="BUE49" s="46"/>
      <c r="BUF49" s="46"/>
      <c r="BUG49" s="46"/>
      <c r="BUH49" s="46"/>
      <c r="BUI49" s="46"/>
      <c r="BUJ49" s="46"/>
      <c r="BUK49" s="46"/>
      <c r="BUL49" s="46"/>
      <c r="BUM49" s="46"/>
      <c r="BUN49" s="46"/>
      <c r="BUO49" s="46"/>
      <c r="BUP49" s="46"/>
      <c r="BUQ49" s="46"/>
      <c r="BUR49" s="46"/>
      <c r="BUS49" s="46"/>
      <c r="BUT49" s="46"/>
      <c r="BUU49" s="46"/>
      <c r="BUV49" s="46"/>
      <c r="BUW49" s="46"/>
      <c r="BUX49" s="46"/>
      <c r="BUY49" s="46"/>
      <c r="BUZ49" s="46"/>
      <c r="BVA49" s="46"/>
      <c r="BVB49" s="46"/>
      <c r="BVC49" s="46"/>
      <c r="BVD49" s="46"/>
      <c r="BVE49" s="46"/>
      <c r="BVF49" s="46"/>
      <c r="BVG49" s="46"/>
      <c r="BVH49" s="46"/>
      <c r="BVI49" s="46"/>
      <c r="BVJ49" s="46"/>
      <c r="BVK49" s="46"/>
      <c r="BVL49" s="46"/>
      <c r="BVM49" s="46"/>
      <c r="BVN49" s="46"/>
      <c r="BVO49" s="46"/>
      <c r="BVP49" s="46"/>
      <c r="BVQ49" s="46"/>
      <c r="BVR49" s="46"/>
      <c r="BVS49" s="46"/>
      <c r="BVT49" s="46"/>
      <c r="BVU49" s="46"/>
      <c r="BVV49" s="46"/>
      <c r="BVW49" s="46"/>
      <c r="BVX49" s="46"/>
      <c r="BVY49" s="46"/>
      <c r="BVZ49" s="46"/>
      <c r="BWA49" s="46"/>
      <c r="BWB49" s="46"/>
      <c r="BWC49" s="46"/>
      <c r="BWD49" s="46"/>
      <c r="BWE49" s="46"/>
      <c r="BWF49" s="46"/>
      <c r="BWG49" s="46"/>
      <c r="BWH49" s="46"/>
      <c r="BWI49" s="46"/>
      <c r="BWJ49" s="46"/>
      <c r="BWK49" s="46"/>
      <c r="BWL49" s="46"/>
      <c r="BWM49" s="46"/>
      <c r="BWN49" s="46"/>
      <c r="BWO49" s="46"/>
      <c r="BWP49" s="46"/>
      <c r="BWQ49" s="46"/>
      <c r="BWR49" s="46"/>
      <c r="BWS49" s="46"/>
      <c r="BWT49" s="46"/>
      <c r="BWU49" s="46"/>
      <c r="BWV49" s="46"/>
      <c r="BWW49" s="46"/>
      <c r="BWX49" s="46"/>
      <c r="BWY49" s="46"/>
      <c r="BWZ49" s="46"/>
      <c r="BXA49" s="46"/>
      <c r="BXB49" s="46"/>
      <c r="BXC49" s="46"/>
      <c r="BXD49" s="46"/>
      <c r="BXE49" s="46"/>
      <c r="BXF49" s="46"/>
      <c r="BXG49" s="46"/>
      <c r="BXH49" s="46"/>
      <c r="BXI49" s="46"/>
      <c r="BXJ49" s="46"/>
      <c r="BXK49" s="46"/>
      <c r="BXL49" s="46"/>
      <c r="BXM49" s="46"/>
      <c r="BXN49" s="46"/>
      <c r="BXO49" s="46"/>
      <c r="BXP49" s="46"/>
      <c r="BXQ49" s="46"/>
      <c r="BXR49" s="46"/>
      <c r="BXS49" s="46"/>
      <c r="BXT49" s="46"/>
      <c r="BXU49" s="46"/>
      <c r="BXV49" s="46"/>
      <c r="BXW49" s="46"/>
      <c r="BXX49" s="46"/>
      <c r="BXY49" s="46"/>
      <c r="BXZ49" s="46"/>
      <c r="BYA49" s="46"/>
      <c r="BYB49" s="46"/>
      <c r="BYC49" s="46"/>
      <c r="BYD49" s="46"/>
      <c r="BYE49" s="46"/>
      <c r="BYF49" s="46"/>
      <c r="BYG49" s="46"/>
      <c r="BYH49" s="46"/>
      <c r="BYI49" s="46"/>
      <c r="BYJ49" s="46"/>
      <c r="BYK49" s="46"/>
      <c r="BYL49" s="46"/>
      <c r="BYM49" s="46"/>
      <c r="BYN49" s="46"/>
      <c r="BYO49" s="46"/>
      <c r="BYP49" s="46"/>
      <c r="BYQ49" s="46"/>
      <c r="BYR49" s="46"/>
      <c r="BYS49" s="46"/>
      <c r="BYT49" s="46"/>
      <c r="BYU49" s="46"/>
      <c r="BYV49" s="46"/>
      <c r="BYW49" s="46"/>
      <c r="BYX49" s="46"/>
      <c r="BYY49" s="46"/>
      <c r="BYZ49" s="46"/>
      <c r="BZA49" s="46"/>
      <c r="BZB49" s="46"/>
      <c r="BZC49" s="46"/>
      <c r="BZD49" s="46"/>
      <c r="BZE49" s="46"/>
      <c r="BZF49" s="46"/>
      <c r="BZG49" s="46"/>
      <c r="BZH49" s="46"/>
      <c r="BZI49" s="46"/>
      <c r="BZJ49" s="46"/>
      <c r="BZK49" s="46"/>
      <c r="BZL49" s="46"/>
      <c r="BZM49" s="46"/>
      <c r="BZN49" s="46"/>
      <c r="BZO49" s="46"/>
      <c r="BZP49" s="46"/>
      <c r="BZQ49" s="46"/>
      <c r="BZR49" s="46"/>
      <c r="BZS49" s="46"/>
      <c r="BZT49" s="46"/>
      <c r="BZU49" s="46"/>
      <c r="BZV49" s="46"/>
      <c r="BZW49" s="46"/>
      <c r="BZX49" s="46"/>
      <c r="BZY49" s="46"/>
      <c r="BZZ49" s="46"/>
      <c r="CAA49" s="46"/>
      <c r="CAB49" s="46"/>
      <c r="CAC49" s="46"/>
      <c r="CAD49" s="46"/>
      <c r="CAE49" s="46"/>
      <c r="CAF49" s="46"/>
      <c r="CAG49" s="46"/>
      <c r="CAH49" s="46"/>
      <c r="CAI49" s="46"/>
      <c r="CAJ49" s="46"/>
      <c r="CAK49" s="46"/>
      <c r="CAL49" s="46"/>
      <c r="CAM49" s="46"/>
      <c r="CAN49" s="46"/>
      <c r="CAO49" s="46"/>
      <c r="CAP49" s="46"/>
      <c r="CAQ49" s="46"/>
      <c r="CAR49" s="46"/>
      <c r="CAS49" s="46"/>
      <c r="CAT49" s="46"/>
      <c r="CAU49" s="46"/>
      <c r="CAV49" s="46"/>
      <c r="CAW49" s="46"/>
      <c r="CAX49" s="46"/>
      <c r="CAY49" s="46"/>
      <c r="CAZ49" s="46"/>
      <c r="CBA49" s="46"/>
      <c r="CBB49" s="46"/>
      <c r="CBC49" s="46"/>
      <c r="CBD49" s="46"/>
      <c r="CBE49" s="46"/>
      <c r="CBF49" s="46"/>
      <c r="CBG49" s="46"/>
      <c r="CBH49" s="46"/>
      <c r="CBI49" s="46"/>
      <c r="CBJ49" s="46"/>
      <c r="CBK49" s="46"/>
      <c r="CBL49" s="46"/>
      <c r="CBM49" s="46"/>
      <c r="CBN49" s="46"/>
      <c r="CBO49" s="46"/>
      <c r="CBP49" s="46"/>
      <c r="CBQ49" s="46"/>
      <c r="CBR49" s="46"/>
      <c r="CBS49" s="46"/>
      <c r="CBT49" s="46"/>
      <c r="CBU49" s="46"/>
      <c r="CBV49" s="46"/>
      <c r="CBW49" s="46"/>
      <c r="CBX49" s="46"/>
      <c r="CBY49" s="46"/>
      <c r="CBZ49" s="46"/>
      <c r="CCA49" s="46"/>
      <c r="CCB49" s="46"/>
      <c r="CCC49" s="46"/>
      <c r="CCD49" s="46"/>
      <c r="CCE49" s="46"/>
      <c r="CCF49" s="46"/>
      <c r="CCG49" s="46"/>
      <c r="CCH49" s="46"/>
      <c r="CCI49" s="46"/>
      <c r="CCJ49" s="46"/>
      <c r="CCK49" s="46"/>
      <c r="CCL49" s="46"/>
      <c r="CCM49" s="46"/>
      <c r="CCN49" s="46"/>
      <c r="CCO49" s="46"/>
      <c r="CCP49" s="46"/>
      <c r="CCQ49" s="46"/>
      <c r="CCR49" s="46"/>
      <c r="CCS49" s="46"/>
      <c r="CCT49" s="46"/>
      <c r="CCU49" s="46"/>
      <c r="CCV49" s="46"/>
      <c r="CCW49" s="46"/>
      <c r="CCX49" s="46"/>
      <c r="CCY49" s="46"/>
      <c r="CCZ49" s="46"/>
      <c r="CDA49" s="46"/>
      <c r="CDB49" s="46"/>
      <c r="CDC49" s="46"/>
      <c r="CDD49" s="46"/>
      <c r="CDE49" s="46"/>
      <c r="CDF49" s="46"/>
      <c r="CDG49" s="46"/>
      <c r="CDH49" s="46"/>
      <c r="CDI49" s="46"/>
      <c r="CDJ49" s="46"/>
      <c r="CDK49" s="46"/>
      <c r="CDL49" s="46"/>
      <c r="CDM49" s="46"/>
      <c r="CDN49" s="46"/>
      <c r="CDO49" s="46"/>
      <c r="CDP49" s="46"/>
      <c r="CDQ49" s="46"/>
      <c r="CDR49" s="46"/>
      <c r="CDS49" s="46"/>
      <c r="CDT49" s="46"/>
      <c r="CDU49" s="46"/>
      <c r="CDV49" s="46"/>
      <c r="CDW49" s="46"/>
      <c r="CDX49" s="46"/>
      <c r="CDY49" s="46"/>
      <c r="CDZ49" s="46"/>
      <c r="CEA49" s="46"/>
      <c r="CEB49" s="46"/>
      <c r="CEC49" s="46"/>
      <c r="CED49" s="46"/>
      <c r="CEE49" s="46"/>
      <c r="CEF49" s="46"/>
      <c r="CEG49" s="46"/>
      <c r="CEH49" s="46"/>
      <c r="CEI49" s="46"/>
      <c r="CEJ49" s="46"/>
      <c r="CEK49" s="46"/>
      <c r="CEL49" s="46"/>
      <c r="CEM49" s="46"/>
      <c r="CEN49" s="46"/>
      <c r="CEO49" s="46"/>
      <c r="CEP49" s="46"/>
      <c r="CEQ49" s="46"/>
      <c r="CER49" s="46"/>
      <c r="CES49" s="46"/>
      <c r="CET49" s="46"/>
      <c r="CEU49" s="46"/>
      <c r="CEV49" s="46"/>
      <c r="CEW49" s="46"/>
      <c r="CEX49" s="46"/>
      <c r="CEY49" s="46"/>
      <c r="CEZ49" s="46"/>
      <c r="CFA49" s="46"/>
      <c r="CFB49" s="46"/>
      <c r="CFC49" s="46"/>
      <c r="CFD49" s="46"/>
      <c r="CFE49" s="46"/>
      <c r="CFF49" s="46"/>
      <c r="CFG49" s="46"/>
      <c r="CFH49" s="46"/>
      <c r="CFI49" s="46"/>
      <c r="CFJ49" s="46"/>
      <c r="CFK49" s="46"/>
      <c r="CFL49" s="46"/>
      <c r="CFM49" s="46"/>
      <c r="CFN49" s="46"/>
      <c r="CFO49" s="46"/>
      <c r="CFP49" s="46"/>
      <c r="CFQ49" s="46"/>
      <c r="CFR49" s="46"/>
      <c r="CFS49" s="46"/>
      <c r="CFT49" s="46"/>
      <c r="CFU49" s="46"/>
      <c r="CFV49" s="46"/>
      <c r="CFW49" s="46"/>
      <c r="CFX49" s="46"/>
      <c r="CFY49" s="46"/>
      <c r="CFZ49" s="46"/>
      <c r="CGA49" s="46"/>
      <c r="CGB49" s="46"/>
      <c r="CGC49" s="46"/>
      <c r="CGD49" s="46"/>
      <c r="CGE49" s="46"/>
      <c r="CGF49" s="46"/>
      <c r="CGG49" s="46"/>
      <c r="CGH49" s="46"/>
      <c r="CGI49" s="46"/>
      <c r="CGJ49" s="46"/>
      <c r="CGK49" s="46"/>
      <c r="CGL49" s="46"/>
      <c r="CGM49" s="46"/>
      <c r="CGN49" s="46"/>
      <c r="CGO49" s="46"/>
      <c r="CGP49" s="46"/>
      <c r="CGQ49" s="46"/>
      <c r="CGR49" s="46"/>
      <c r="CGS49" s="46"/>
      <c r="CGT49" s="46"/>
      <c r="CGU49" s="46"/>
      <c r="CGV49" s="46"/>
      <c r="CGW49" s="46"/>
      <c r="CGX49" s="46"/>
      <c r="CGY49" s="46"/>
      <c r="CGZ49" s="46"/>
      <c r="CHA49" s="46"/>
      <c r="CHB49" s="46"/>
      <c r="CHC49" s="46"/>
      <c r="CHD49" s="46"/>
      <c r="CHE49" s="46"/>
      <c r="CHF49" s="46"/>
      <c r="CHG49" s="46"/>
      <c r="CHH49" s="46"/>
      <c r="CHI49" s="46"/>
      <c r="CHJ49" s="46"/>
      <c r="CHK49" s="46"/>
      <c r="CHL49" s="46"/>
      <c r="CHM49" s="46"/>
      <c r="CHN49" s="46"/>
      <c r="CHO49" s="46"/>
      <c r="CHP49" s="46"/>
      <c r="CHQ49" s="46"/>
      <c r="CHR49" s="46"/>
      <c r="CHS49" s="46"/>
      <c r="CHT49" s="46"/>
      <c r="CHU49" s="46"/>
      <c r="CHV49" s="46"/>
      <c r="CHW49" s="46"/>
      <c r="CHX49" s="46"/>
      <c r="CHY49" s="46"/>
      <c r="CHZ49" s="46"/>
      <c r="CIA49" s="46"/>
      <c r="CIB49" s="46"/>
      <c r="CIC49" s="46"/>
      <c r="CID49" s="46"/>
      <c r="CIE49" s="46"/>
      <c r="CIF49" s="46"/>
      <c r="CIG49" s="46"/>
      <c r="CIH49" s="46"/>
      <c r="CII49" s="46"/>
      <c r="CIJ49" s="46"/>
      <c r="CIK49" s="46"/>
      <c r="CIL49" s="46"/>
      <c r="CIM49" s="46"/>
      <c r="CIN49" s="46"/>
      <c r="CIO49" s="46"/>
      <c r="CIP49" s="46"/>
      <c r="CIQ49" s="46"/>
      <c r="CIR49" s="46"/>
      <c r="CIS49" s="46"/>
      <c r="CIT49" s="46"/>
      <c r="CIU49" s="46"/>
      <c r="CIV49" s="46"/>
      <c r="CIW49" s="46"/>
      <c r="CIX49" s="46"/>
      <c r="CIY49" s="46"/>
      <c r="CIZ49" s="46"/>
      <c r="CJA49" s="46"/>
      <c r="CJB49" s="46"/>
      <c r="CJC49" s="46"/>
      <c r="CJD49" s="46"/>
      <c r="CJE49" s="46"/>
      <c r="CJF49" s="46"/>
      <c r="CJG49" s="46"/>
      <c r="CJH49" s="46"/>
      <c r="CJI49" s="46"/>
      <c r="CJJ49" s="46"/>
      <c r="CJK49" s="46"/>
      <c r="CJL49" s="46"/>
      <c r="CJM49" s="46"/>
      <c r="CJN49" s="46"/>
      <c r="CJO49" s="46"/>
      <c r="CJP49" s="46"/>
      <c r="CJQ49" s="46"/>
      <c r="CJR49" s="46"/>
      <c r="CJS49" s="46"/>
      <c r="CJT49" s="46"/>
      <c r="CJU49" s="46"/>
      <c r="CJV49" s="46"/>
      <c r="CJW49" s="46"/>
      <c r="CJX49" s="46"/>
      <c r="CJY49" s="46"/>
      <c r="CJZ49" s="46"/>
      <c r="CKA49" s="46"/>
      <c r="CKB49" s="46"/>
      <c r="CKC49" s="46"/>
      <c r="CKD49" s="46"/>
      <c r="CKE49" s="46"/>
      <c r="CKF49" s="46"/>
      <c r="CKG49" s="46"/>
      <c r="CKH49" s="46"/>
      <c r="CKI49" s="46"/>
      <c r="CKJ49" s="46"/>
      <c r="CKK49" s="46"/>
      <c r="CKL49" s="46"/>
      <c r="CKM49" s="46"/>
      <c r="CKN49" s="46"/>
      <c r="CKO49" s="46"/>
      <c r="CKP49" s="46"/>
      <c r="CKQ49" s="46"/>
      <c r="CKR49" s="46"/>
      <c r="CKS49" s="46"/>
      <c r="CKT49" s="46"/>
      <c r="CKU49" s="46"/>
      <c r="CKV49" s="46"/>
      <c r="CKW49" s="46"/>
      <c r="CKX49" s="46"/>
      <c r="CKY49" s="46"/>
      <c r="CKZ49" s="46"/>
      <c r="CLA49" s="46"/>
      <c r="CLB49" s="46"/>
      <c r="CLC49" s="46"/>
      <c r="CLD49" s="46"/>
      <c r="CLE49" s="46"/>
      <c r="CLF49" s="46"/>
      <c r="CLG49" s="46"/>
      <c r="CLH49" s="46"/>
      <c r="CLI49" s="46"/>
      <c r="CLJ49" s="46"/>
      <c r="CLK49" s="46"/>
      <c r="CLL49" s="46"/>
      <c r="CLM49" s="46"/>
      <c r="CLN49" s="46"/>
      <c r="CLO49" s="46"/>
      <c r="CLP49" s="46"/>
      <c r="CLQ49" s="46"/>
      <c r="CLR49" s="46"/>
      <c r="CLS49" s="46"/>
      <c r="CLT49" s="46"/>
      <c r="CLU49" s="46"/>
      <c r="CLV49" s="46"/>
      <c r="CLW49" s="46"/>
      <c r="CLX49" s="46"/>
      <c r="CLY49" s="46"/>
      <c r="CLZ49" s="46"/>
      <c r="CMA49" s="46"/>
      <c r="CMB49" s="46"/>
      <c r="CMC49" s="46"/>
      <c r="CMD49" s="46"/>
      <c r="CME49" s="46"/>
      <c r="CMF49" s="46"/>
      <c r="CMG49" s="46"/>
      <c r="CMH49" s="46"/>
      <c r="CMI49" s="46"/>
      <c r="CMJ49" s="46"/>
      <c r="CMK49" s="46"/>
      <c r="CML49" s="46"/>
      <c r="CMM49" s="46"/>
      <c r="CMN49" s="46"/>
      <c r="CMO49" s="46"/>
      <c r="CMP49" s="46"/>
      <c r="CMQ49" s="46"/>
      <c r="CMR49" s="46"/>
      <c r="CMS49" s="46"/>
      <c r="CMT49" s="46"/>
      <c r="CMU49" s="46"/>
      <c r="CMV49" s="46"/>
      <c r="CMW49" s="46"/>
      <c r="CMX49" s="46"/>
      <c r="CMY49" s="46"/>
      <c r="CMZ49" s="46"/>
      <c r="CNA49" s="46"/>
      <c r="CNB49" s="46"/>
      <c r="CNC49" s="46"/>
      <c r="CND49" s="46"/>
      <c r="CNE49" s="46"/>
      <c r="CNF49" s="46"/>
      <c r="CNG49" s="46"/>
      <c r="CNH49" s="46"/>
      <c r="CNI49" s="46"/>
      <c r="CNJ49" s="46"/>
      <c r="CNK49" s="46"/>
      <c r="CNL49" s="46"/>
      <c r="CNM49" s="46"/>
      <c r="CNN49" s="46"/>
      <c r="CNO49" s="46"/>
      <c r="CNP49" s="46"/>
      <c r="CNQ49" s="46"/>
      <c r="CNR49" s="46"/>
      <c r="CNS49" s="46"/>
      <c r="CNT49" s="46"/>
      <c r="CNU49" s="46"/>
      <c r="CNV49" s="46"/>
      <c r="CNW49" s="46"/>
      <c r="CNX49" s="46"/>
      <c r="CNY49" s="46"/>
      <c r="CNZ49" s="46"/>
      <c r="COA49" s="46"/>
      <c r="COB49" s="46"/>
      <c r="COC49" s="46"/>
      <c r="COD49" s="46"/>
      <c r="COE49" s="46"/>
      <c r="COF49" s="46"/>
      <c r="COG49" s="46"/>
      <c r="COH49" s="46"/>
      <c r="COI49" s="46"/>
      <c r="COJ49" s="46"/>
      <c r="COK49" s="46"/>
      <c r="COL49" s="46"/>
      <c r="COM49" s="46"/>
      <c r="CON49" s="46"/>
      <c r="COO49" s="46"/>
      <c r="COP49" s="46"/>
      <c r="COQ49" s="46"/>
      <c r="COR49" s="46"/>
      <c r="COS49" s="46"/>
      <c r="COT49" s="46"/>
      <c r="COU49" s="46"/>
      <c r="COV49" s="46"/>
      <c r="COW49" s="46"/>
      <c r="COX49" s="46"/>
      <c r="COY49" s="46"/>
      <c r="COZ49" s="46"/>
      <c r="CPA49" s="46"/>
      <c r="CPB49" s="46"/>
      <c r="CPC49" s="46"/>
      <c r="CPD49" s="46"/>
      <c r="CPE49" s="46"/>
      <c r="CPF49" s="46"/>
      <c r="CPG49" s="46"/>
      <c r="CPH49" s="46"/>
      <c r="CPI49" s="46"/>
      <c r="CPJ49" s="46"/>
      <c r="CPK49" s="46"/>
      <c r="CPL49" s="46"/>
      <c r="CPM49" s="46"/>
      <c r="CPN49" s="46"/>
      <c r="CPO49" s="46"/>
      <c r="CPP49" s="46"/>
      <c r="CPQ49" s="46"/>
      <c r="CPR49" s="46"/>
      <c r="CPS49" s="46"/>
      <c r="CPT49" s="46"/>
      <c r="CPU49" s="46"/>
      <c r="CPV49" s="46"/>
      <c r="CPW49" s="46"/>
      <c r="CPX49" s="46"/>
      <c r="CPY49" s="46"/>
      <c r="CPZ49" s="46"/>
      <c r="CQA49" s="46"/>
      <c r="CQB49" s="46"/>
      <c r="CQC49" s="46"/>
      <c r="CQD49" s="46"/>
      <c r="CQE49" s="46"/>
      <c r="CQF49" s="46"/>
      <c r="CQG49" s="46"/>
      <c r="CQH49" s="46"/>
      <c r="CQI49" s="46"/>
      <c r="CQJ49" s="46"/>
      <c r="CQK49" s="46"/>
      <c r="CQL49" s="46"/>
      <c r="CQM49" s="46"/>
      <c r="CQN49" s="46"/>
      <c r="CQO49" s="46"/>
      <c r="CQP49" s="46"/>
      <c r="CQQ49" s="46"/>
      <c r="CQR49" s="46"/>
      <c r="CQS49" s="46"/>
      <c r="CQT49" s="46"/>
      <c r="CQU49" s="46"/>
      <c r="CQV49" s="46"/>
      <c r="CQW49" s="46"/>
      <c r="CQX49" s="46"/>
      <c r="CQY49" s="46"/>
      <c r="CQZ49" s="46"/>
      <c r="CRA49" s="46"/>
      <c r="CRB49" s="46"/>
      <c r="CRC49" s="46"/>
      <c r="CRD49" s="46"/>
      <c r="CRE49" s="46"/>
      <c r="CRF49" s="46"/>
      <c r="CRG49" s="46"/>
      <c r="CRH49" s="46"/>
      <c r="CRI49" s="46"/>
      <c r="CRJ49" s="46"/>
      <c r="CRK49" s="46"/>
      <c r="CRL49" s="46"/>
      <c r="CRM49" s="46"/>
      <c r="CRN49" s="46"/>
      <c r="CRO49" s="46"/>
      <c r="CRP49" s="46"/>
      <c r="CRQ49" s="46"/>
      <c r="CRR49" s="46"/>
      <c r="CRS49" s="46"/>
      <c r="CRT49" s="46"/>
      <c r="CRU49" s="46"/>
      <c r="CRV49" s="46"/>
      <c r="CRW49" s="46"/>
      <c r="CRX49" s="46"/>
      <c r="CRY49" s="46"/>
      <c r="CRZ49" s="46"/>
      <c r="CSA49" s="46"/>
      <c r="CSB49" s="46"/>
      <c r="CSC49" s="46"/>
      <c r="CSD49" s="46"/>
      <c r="CSE49" s="46"/>
      <c r="CSF49" s="46"/>
      <c r="CSG49" s="46"/>
      <c r="CSH49" s="46"/>
      <c r="CSI49" s="46"/>
      <c r="CSJ49" s="46"/>
      <c r="CSK49" s="46"/>
      <c r="CSL49" s="46"/>
      <c r="CSM49" s="46"/>
      <c r="CSN49" s="46"/>
      <c r="CSO49" s="46"/>
      <c r="CSP49" s="46"/>
      <c r="CSQ49" s="46"/>
      <c r="CSR49" s="46"/>
      <c r="CSS49" s="46"/>
      <c r="CST49" s="46"/>
      <c r="CSU49" s="46"/>
      <c r="CSV49" s="46"/>
      <c r="CSW49" s="46"/>
      <c r="CSX49" s="46"/>
      <c r="CSY49" s="46"/>
      <c r="CSZ49" s="46"/>
      <c r="CTA49" s="46"/>
      <c r="CTB49" s="46"/>
      <c r="CTC49" s="46"/>
      <c r="CTD49" s="46"/>
      <c r="CTE49" s="46"/>
      <c r="CTF49" s="46"/>
      <c r="CTG49" s="46"/>
      <c r="CTH49" s="46"/>
      <c r="CTI49" s="46"/>
      <c r="CTJ49" s="46"/>
      <c r="CTK49" s="46"/>
      <c r="CTL49" s="46"/>
      <c r="CTM49" s="46"/>
      <c r="CTN49" s="46"/>
      <c r="CTO49" s="46"/>
      <c r="CTP49" s="46"/>
      <c r="CTQ49" s="46"/>
      <c r="CTR49" s="46"/>
      <c r="CTS49" s="46"/>
      <c r="CTT49" s="46"/>
      <c r="CTU49" s="46"/>
      <c r="CTV49" s="46"/>
      <c r="CTW49" s="46"/>
      <c r="CTX49" s="46"/>
      <c r="CTY49" s="46"/>
      <c r="CTZ49" s="46"/>
      <c r="CUA49" s="46"/>
      <c r="CUB49" s="46"/>
      <c r="CUC49" s="46"/>
      <c r="CUD49" s="46"/>
      <c r="CUE49" s="46"/>
      <c r="CUF49" s="46"/>
      <c r="CUG49" s="46"/>
      <c r="CUH49" s="46"/>
      <c r="CUI49" s="46"/>
      <c r="CUJ49" s="46"/>
      <c r="CUK49" s="46"/>
      <c r="CUL49" s="46"/>
      <c r="CUM49" s="46"/>
      <c r="CUN49" s="46"/>
      <c r="CUO49" s="46"/>
      <c r="CUP49" s="46"/>
      <c r="CUQ49" s="46"/>
      <c r="CUR49" s="46"/>
      <c r="CUS49" s="46"/>
      <c r="CUT49" s="46"/>
      <c r="CUU49" s="46"/>
      <c r="CUV49" s="46"/>
      <c r="CUW49" s="46"/>
      <c r="CUX49" s="46"/>
      <c r="CUY49" s="46"/>
      <c r="CUZ49" s="46"/>
      <c r="CVA49" s="46"/>
      <c r="CVB49" s="46"/>
      <c r="CVC49" s="46"/>
      <c r="CVD49" s="46"/>
      <c r="CVE49" s="46"/>
      <c r="CVF49" s="46"/>
      <c r="CVG49" s="46"/>
      <c r="CVH49" s="46"/>
      <c r="CVI49" s="46"/>
      <c r="CVJ49" s="46"/>
      <c r="CVK49" s="46"/>
      <c r="CVL49" s="46"/>
      <c r="CVM49" s="46"/>
      <c r="CVN49" s="46"/>
      <c r="CVO49" s="46"/>
      <c r="CVP49" s="46"/>
      <c r="CVQ49" s="46"/>
      <c r="CVR49" s="46"/>
      <c r="CVS49" s="46"/>
      <c r="CVT49" s="46"/>
      <c r="CVU49" s="46"/>
      <c r="CVV49" s="46"/>
      <c r="CVW49" s="46"/>
      <c r="CVX49" s="46"/>
      <c r="CVY49" s="46"/>
      <c r="CVZ49" s="46"/>
      <c r="CWA49" s="46"/>
      <c r="CWB49" s="46"/>
      <c r="CWC49" s="46"/>
      <c r="CWD49" s="46"/>
      <c r="CWE49" s="46"/>
      <c r="CWF49" s="46"/>
      <c r="CWG49" s="46"/>
      <c r="CWH49" s="46"/>
      <c r="CWI49" s="46"/>
      <c r="CWJ49" s="46"/>
      <c r="CWK49" s="46"/>
      <c r="CWL49" s="46"/>
      <c r="CWM49" s="46"/>
      <c r="CWN49" s="46"/>
      <c r="CWO49" s="46"/>
      <c r="CWP49" s="46"/>
      <c r="CWQ49" s="46"/>
      <c r="CWR49" s="46"/>
      <c r="CWS49" s="46"/>
      <c r="CWT49" s="46"/>
      <c r="CWU49" s="46"/>
      <c r="CWV49" s="46"/>
      <c r="CWW49" s="46"/>
      <c r="CWX49" s="46"/>
      <c r="CWY49" s="46"/>
      <c r="CWZ49" s="46"/>
      <c r="CXA49" s="46"/>
      <c r="CXB49" s="46"/>
      <c r="CXC49" s="46"/>
      <c r="CXD49" s="46"/>
      <c r="CXE49" s="46"/>
      <c r="CXF49" s="46"/>
      <c r="CXG49" s="46"/>
      <c r="CXH49" s="46"/>
      <c r="CXI49" s="46"/>
      <c r="CXJ49" s="46"/>
      <c r="CXK49" s="46"/>
      <c r="CXL49" s="46"/>
      <c r="CXM49" s="46"/>
      <c r="CXN49" s="46"/>
      <c r="CXO49" s="46"/>
      <c r="CXP49" s="46"/>
      <c r="CXQ49" s="46"/>
      <c r="CXR49" s="46"/>
      <c r="CXS49" s="46"/>
      <c r="CXT49" s="46"/>
      <c r="CXU49" s="46"/>
      <c r="CXV49" s="46"/>
      <c r="CXW49" s="46"/>
      <c r="CXX49" s="46"/>
      <c r="CXY49" s="46"/>
      <c r="CXZ49" s="46"/>
      <c r="CYA49" s="46"/>
      <c r="CYB49" s="46"/>
      <c r="CYC49" s="46"/>
      <c r="CYD49" s="46"/>
      <c r="CYE49" s="46"/>
      <c r="CYF49" s="46"/>
      <c r="CYG49" s="46"/>
      <c r="CYH49" s="46"/>
      <c r="CYI49" s="46"/>
      <c r="CYJ49" s="46"/>
      <c r="CYK49" s="46"/>
      <c r="CYL49" s="46"/>
      <c r="CYM49" s="46"/>
      <c r="CYN49" s="46"/>
      <c r="CYO49" s="46"/>
      <c r="CYP49" s="46"/>
      <c r="CYQ49" s="46"/>
      <c r="CYR49" s="46"/>
      <c r="CYS49" s="46"/>
      <c r="CYT49" s="46"/>
      <c r="CYU49" s="46"/>
      <c r="CYV49" s="46"/>
      <c r="CYW49" s="46"/>
      <c r="CYX49" s="46"/>
      <c r="CYY49" s="46"/>
      <c r="CYZ49" s="46"/>
      <c r="CZA49" s="46"/>
      <c r="CZB49" s="46"/>
      <c r="CZC49" s="46"/>
      <c r="CZD49" s="46"/>
      <c r="CZE49" s="46"/>
      <c r="CZF49" s="46"/>
      <c r="CZG49" s="46"/>
      <c r="CZH49" s="46"/>
      <c r="CZI49" s="46"/>
      <c r="CZJ49" s="46"/>
      <c r="CZK49" s="46"/>
      <c r="CZL49" s="46"/>
      <c r="CZM49" s="46"/>
      <c r="CZN49" s="46"/>
      <c r="CZO49" s="46"/>
      <c r="CZP49" s="46"/>
      <c r="CZQ49" s="46"/>
      <c r="CZR49" s="46"/>
      <c r="CZS49" s="46"/>
      <c r="CZT49" s="46"/>
      <c r="CZU49" s="46"/>
      <c r="CZV49" s="46"/>
      <c r="CZW49" s="46"/>
      <c r="CZX49" s="46"/>
      <c r="CZY49" s="46"/>
      <c r="CZZ49" s="46"/>
      <c r="DAA49" s="46"/>
      <c r="DAB49" s="46"/>
      <c r="DAC49" s="46"/>
      <c r="DAD49" s="46"/>
      <c r="DAE49" s="46"/>
      <c r="DAF49" s="46"/>
      <c r="DAG49" s="46"/>
      <c r="DAH49" s="46"/>
      <c r="DAI49" s="46"/>
      <c r="DAJ49" s="46"/>
      <c r="DAK49" s="46"/>
      <c r="DAL49" s="46"/>
      <c r="DAM49" s="46"/>
      <c r="DAN49" s="46"/>
      <c r="DAO49" s="46"/>
      <c r="DAP49" s="46"/>
      <c r="DAQ49" s="46"/>
      <c r="DAR49" s="46"/>
      <c r="DAS49" s="46"/>
      <c r="DAT49" s="46"/>
      <c r="DAU49" s="46"/>
      <c r="DAV49" s="46"/>
      <c r="DAW49" s="46"/>
      <c r="DAX49" s="46"/>
      <c r="DAY49" s="46"/>
      <c r="DAZ49" s="46"/>
      <c r="DBA49" s="46"/>
      <c r="DBB49" s="46"/>
      <c r="DBC49" s="46"/>
      <c r="DBD49" s="46"/>
      <c r="DBE49" s="46"/>
      <c r="DBF49" s="46"/>
      <c r="DBG49" s="46"/>
      <c r="DBH49" s="46"/>
      <c r="DBI49" s="46"/>
      <c r="DBJ49" s="46"/>
      <c r="DBK49" s="46"/>
      <c r="DBL49" s="46"/>
      <c r="DBM49" s="46"/>
      <c r="DBN49" s="46"/>
      <c r="DBO49" s="46"/>
      <c r="DBP49" s="46"/>
      <c r="DBQ49" s="46"/>
      <c r="DBR49" s="46"/>
      <c r="DBS49" s="46"/>
      <c r="DBT49" s="46"/>
      <c r="DBU49" s="46"/>
      <c r="DBV49" s="46"/>
      <c r="DBW49" s="46"/>
      <c r="DBX49" s="46"/>
      <c r="DBY49" s="46"/>
      <c r="DBZ49" s="46"/>
      <c r="DCA49" s="46"/>
      <c r="DCB49" s="46"/>
      <c r="DCC49" s="46"/>
      <c r="DCD49" s="46"/>
      <c r="DCE49" s="46"/>
      <c r="DCF49" s="46"/>
      <c r="DCG49" s="46"/>
      <c r="DCH49" s="46"/>
      <c r="DCI49" s="46"/>
      <c r="DCJ49" s="46"/>
      <c r="DCK49" s="46"/>
      <c r="DCL49" s="46"/>
      <c r="DCM49" s="46"/>
      <c r="DCN49" s="46"/>
      <c r="DCO49" s="46"/>
      <c r="DCP49" s="46"/>
      <c r="DCQ49" s="46"/>
      <c r="DCR49" s="46"/>
      <c r="DCS49" s="46"/>
      <c r="DCT49" s="46"/>
      <c r="DCU49" s="46"/>
      <c r="DCV49" s="46"/>
      <c r="DCW49" s="46"/>
      <c r="DCX49" s="46"/>
      <c r="DCY49" s="46"/>
      <c r="DCZ49" s="46"/>
      <c r="DDA49" s="46"/>
      <c r="DDB49" s="46"/>
      <c r="DDC49" s="46"/>
      <c r="DDD49" s="46"/>
      <c r="DDE49" s="46"/>
      <c r="DDF49" s="46"/>
      <c r="DDG49" s="46"/>
      <c r="DDH49" s="46"/>
      <c r="DDI49" s="46"/>
      <c r="DDJ49" s="46"/>
      <c r="DDK49" s="46"/>
      <c r="DDL49" s="46"/>
      <c r="DDM49" s="46"/>
      <c r="DDN49" s="46"/>
      <c r="DDO49" s="46"/>
      <c r="DDP49" s="46"/>
      <c r="DDQ49" s="46"/>
      <c r="DDR49" s="46"/>
      <c r="DDS49" s="46"/>
      <c r="DDT49" s="46"/>
      <c r="DDU49" s="46"/>
      <c r="DDV49" s="46"/>
      <c r="DDW49" s="46"/>
      <c r="DDX49" s="46"/>
      <c r="DDY49" s="46"/>
      <c r="DDZ49" s="46"/>
      <c r="DEA49" s="46"/>
      <c r="DEB49" s="46"/>
      <c r="DEC49" s="46"/>
      <c r="DED49" s="46"/>
      <c r="DEE49" s="46"/>
      <c r="DEF49" s="46"/>
      <c r="DEG49" s="46"/>
      <c r="DEH49" s="46"/>
      <c r="DEI49" s="46"/>
      <c r="DEJ49" s="46"/>
      <c r="DEK49" s="46"/>
      <c r="DEL49" s="46"/>
      <c r="DEM49" s="46"/>
      <c r="DEN49" s="46"/>
      <c r="DEO49" s="46"/>
      <c r="DEP49" s="46"/>
      <c r="DEQ49" s="46"/>
      <c r="DER49" s="46"/>
      <c r="DES49" s="46"/>
      <c r="DET49" s="46"/>
      <c r="DEU49" s="46"/>
      <c r="DEV49" s="46"/>
      <c r="DEW49" s="46"/>
      <c r="DEX49" s="46"/>
      <c r="DEY49" s="46"/>
      <c r="DEZ49" s="46"/>
      <c r="DFA49" s="46"/>
      <c r="DFB49" s="46"/>
      <c r="DFC49" s="46"/>
      <c r="DFD49" s="46"/>
      <c r="DFE49" s="46"/>
      <c r="DFF49" s="46"/>
      <c r="DFG49" s="46"/>
      <c r="DFH49" s="46"/>
      <c r="DFI49" s="46"/>
      <c r="DFJ49" s="46"/>
      <c r="DFK49" s="46"/>
      <c r="DFL49" s="46"/>
      <c r="DFM49" s="46"/>
      <c r="DFN49" s="46"/>
      <c r="DFO49" s="46"/>
      <c r="DFP49" s="46"/>
      <c r="DFQ49" s="46"/>
      <c r="DFR49" s="46"/>
      <c r="DFS49" s="46"/>
      <c r="DFT49" s="46"/>
      <c r="DFU49" s="46"/>
      <c r="DFV49" s="46"/>
      <c r="DFW49" s="46"/>
      <c r="DFX49" s="46"/>
      <c r="DFY49" s="46"/>
      <c r="DFZ49" s="46"/>
      <c r="DGA49" s="46"/>
      <c r="DGB49" s="46"/>
      <c r="DGC49" s="46"/>
      <c r="DGD49" s="46"/>
      <c r="DGE49" s="46"/>
      <c r="DGF49" s="46"/>
      <c r="DGG49" s="46"/>
      <c r="DGH49" s="46"/>
      <c r="DGI49" s="46"/>
      <c r="DGJ49" s="46"/>
      <c r="DGK49" s="46"/>
      <c r="DGL49" s="46"/>
      <c r="DGM49" s="46"/>
      <c r="DGN49" s="46"/>
      <c r="DGO49" s="46"/>
      <c r="DGP49" s="46"/>
      <c r="DGQ49" s="46"/>
      <c r="DGR49" s="46"/>
      <c r="DGS49" s="46"/>
      <c r="DGT49" s="46"/>
      <c r="DGU49" s="46"/>
      <c r="DGV49" s="46"/>
      <c r="DGW49" s="46"/>
      <c r="DGX49" s="46"/>
      <c r="DGY49" s="46"/>
      <c r="DGZ49" s="46"/>
      <c r="DHA49" s="46"/>
      <c r="DHB49" s="46"/>
      <c r="DHC49" s="46"/>
      <c r="DHD49" s="46"/>
      <c r="DHE49" s="46"/>
      <c r="DHF49" s="46"/>
      <c r="DHG49" s="46"/>
      <c r="DHH49" s="46"/>
      <c r="DHI49" s="46"/>
      <c r="DHJ49" s="46"/>
      <c r="DHK49" s="46"/>
      <c r="DHL49" s="46"/>
      <c r="DHM49" s="46"/>
      <c r="DHN49" s="46"/>
      <c r="DHO49" s="46"/>
      <c r="DHP49" s="46"/>
      <c r="DHQ49" s="46"/>
      <c r="DHR49" s="46"/>
      <c r="DHS49" s="46"/>
      <c r="DHT49" s="46"/>
      <c r="DHU49" s="46"/>
      <c r="DHV49" s="46"/>
      <c r="DHW49" s="46"/>
      <c r="DHX49" s="46"/>
      <c r="DHY49" s="46"/>
      <c r="DHZ49" s="46"/>
      <c r="DIA49" s="46"/>
      <c r="DIB49" s="46"/>
      <c r="DIC49" s="46"/>
      <c r="DID49" s="46"/>
      <c r="DIE49" s="46"/>
      <c r="DIF49" s="46"/>
      <c r="DIG49" s="46"/>
      <c r="DIH49" s="46"/>
      <c r="DII49" s="46"/>
      <c r="DIJ49" s="46"/>
      <c r="DIK49" s="46"/>
      <c r="DIL49" s="46"/>
      <c r="DIM49" s="46"/>
      <c r="DIN49" s="46"/>
      <c r="DIO49" s="46"/>
      <c r="DIP49" s="46"/>
      <c r="DIQ49" s="46"/>
      <c r="DIR49" s="46"/>
      <c r="DIS49" s="46"/>
      <c r="DIT49" s="46"/>
      <c r="DIU49" s="46"/>
      <c r="DIV49" s="46"/>
      <c r="DIW49" s="46"/>
      <c r="DIX49" s="46"/>
      <c r="DIY49" s="46"/>
      <c r="DIZ49" s="46"/>
      <c r="DJA49" s="46"/>
      <c r="DJB49" s="46"/>
      <c r="DJC49" s="46"/>
      <c r="DJD49" s="46"/>
      <c r="DJE49" s="46"/>
      <c r="DJF49" s="46"/>
      <c r="DJG49" s="46"/>
      <c r="DJH49" s="46"/>
      <c r="DJI49" s="46"/>
      <c r="DJJ49" s="46"/>
      <c r="DJK49" s="46"/>
      <c r="DJL49" s="46"/>
      <c r="DJM49" s="46"/>
      <c r="DJN49" s="46"/>
      <c r="DJO49" s="46"/>
      <c r="DJP49" s="46"/>
      <c r="DJQ49" s="46"/>
      <c r="DJR49" s="46"/>
      <c r="DJS49" s="46"/>
      <c r="DJT49" s="46"/>
      <c r="DJU49" s="46"/>
      <c r="DJV49" s="46"/>
      <c r="DJW49" s="46"/>
      <c r="DJX49" s="46"/>
      <c r="DJY49" s="46"/>
      <c r="DJZ49" s="46"/>
      <c r="DKA49" s="46"/>
      <c r="DKB49" s="46"/>
      <c r="DKC49" s="46"/>
      <c r="DKD49" s="46"/>
      <c r="DKE49" s="46"/>
      <c r="DKF49" s="46"/>
      <c r="DKG49" s="46"/>
      <c r="DKH49" s="46"/>
      <c r="DKI49" s="46"/>
      <c r="DKJ49" s="46"/>
      <c r="DKK49" s="46"/>
      <c r="DKL49" s="46"/>
      <c r="DKM49" s="46"/>
      <c r="DKN49" s="46"/>
      <c r="DKO49" s="46"/>
      <c r="DKP49" s="46"/>
      <c r="DKQ49" s="46"/>
      <c r="DKR49" s="46"/>
      <c r="DKS49" s="46"/>
      <c r="DKT49" s="46"/>
      <c r="DKU49" s="46"/>
      <c r="DKV49" s="46"/>
      <c r="DKW49" s="46"/>
      <c r="DKX49" s="46"/>
      <c r="DKY49" s="46"/>
      <c r="DKZ49" s="46"/>
      <c r="DLA49" s="46"/>
      <c r="DLB49" s="46"/>
      <c r="DLC49" s="46"/>
      <c r="DLD49" s="46"/>
      <c r="DLE49" s="46"/>
      <c r="DLF49" s="46"/>
      <c r="DLG49" s="46"/>
      <c r="DLH49" s="46"/>
      <c r="DLI49" s="46"/>
      <c r="DLJ49" s="46"/>
      <c r="DLK49" s="46"/>
      <c r="DLL49" s="46"/>
      <c r="DLM49" s="46"/>
      <c r="DLN49" s="46"/>
      <c r="DLO49" s="46"/>
      <c r="DLP49" s="46"/>
      <c r="DLQ49" s="46"/>
      <c r="DLR49" s="46"/>
      <c r="DLS49" s="46"/>
      <c r="DLT49" s="46"/>
      <c r="DLU49" s="46"/>
      <c r="DLV49" s="46"/>
      <c r="DLW49" s="46"/>
      <c r="DLX49" s="46"/>
      <c r="DLY49" s="46"/>
      <c r="DLZ49" s="46"/>
      <c r="DMA49" s="46"/>
      <c r="DMB49" s="46"/>
      <c r="DMC49" s="46"/>
      <c r="DMD49" s="46"/>
      <c r="DME49" s="46"/>
      <c r="DMF49" s="46"/>
      <c r="DMG49" s="46"/>
      <c r="DMH49" s="46"/>
      <c r="DMI49" s="46"/>
      <c r="DMJ49" s="46"/>
      <c r="DMK49" s="46"/>
      <c r="DML49" s="46"/>
      <c r="DMM49" s="46"/>
      <c r="DMN49" s="46"/>
      <c r="DMO49" s="46"/>
      <c r="DMP49" s="46"/>
      <c r="DMQ49" s="46"/>
      <c r="DMR49" s="46"/>
      <c r="DMS49" s="46"/>
      <c r="DMT49" s="46"/>
      <c r="DMU49" s="46"/>
      <c r="DMV49" s="46"/>
      <c r="DMW49" s="46"/>
      <c r="DMX49" s="46"/>
      <c r="DMY49" s="46"/>
      <c r="DMZ49" s="46"/>
      <c r="DNA49" s="46"/>
      <c r="DNB49" s="46"/>
      <c r="DNC49" s="46"/>
      <c r="DND49" s="46"/>
      <c r="DNE49" s="46"/>
      <c r="DNF49" s="46"/>
      <c r="DNG49" s="46"/>
      <c r="DNH49" s="46"/>
      <c r="DNI49" s="46"/>
      <c r="DNJ49" s="46"/>
      <c r="DNK49" s="46"/>
      <c r="DNL49" s="46"/>
      <c r="DNM49" s="46"/>
      <c r="DNN49" s="46"/>
      <c r="DNO49" s="46"/>
      <c r="DNP49" s="46"/>
      <c r="DNQ49" s="46"/>
      <c r="DNR49" s="46"/>
      <c r="DNS49" s="46"/>
      <c r="DNT49" s="46"/>
      <c r="DNU49" s="46"/>
      <c r="DNV49" s="46"/>
      <c r="DNW49" s="46"/>
      <c r="DNX49" s="46"/>
      <c r="DNY49" s="46"/>
      <c r="DNZ49" s="46"/>
      <c r="DOA49" s="46"/>
      <c r="DOB49" s="46"/>
      <c r="DOC49" s="46"/>
      <c r="DOD49" s="46"/>
      <c r="DOE49" s="46"/>
      <c r="DOF49" s="46"/>
      <c r="DOG49" s="46"/>
      <c r="DOH49" s="46"/>
      <c r="DOI49" s="46"/>
      <c r="DOJ49" s="46"/>
      <c r="DOK49" s="46"/>
      <c r="DOL49" s="46"/>
      <c r="DOM49" s="46"/>
      <c r="DON49" s="46"/>
      <c r="DOO49" s="46"/>
      <c r="DOP49" s="46"/>
      <c r="DOQ49" s="46"/>
      <c r="DOR49" s="46"/>
      <c r="DOS49" s="46"/>
      <c r="DOT49" s="46"/>
      <c r="DOU49" s="46"/>
      <c r="DOV49" s="46"/>
      <c r="DOW49" s="46"/>
      <c r="DOX49" s="46"/>
      <c r="DOY49" s="46"/>
      <c r="DOZ49" s="46"/>
      <c r="DPA49" s="46"/>
      <c r="DPB49" s="46"/>
      <c r="DPC49" s="46"/>
      <c r="DPD49" s="46"/>
      <c r="DPE49" s="46"/>
      <c r="DPF49" s="46"/>
      <c r="DPG49" s="46"/>
      <c r="DPH49" s="46"/>
      <c r="DPI49" s="46"/>
      <c r="DPJ49" s="46"/>
      <c r="DPK49" s="46"/>
      <c r="DPL49" s="46"/>
      <c r="DPM49" s="46"/>
      <c r="DPN49" s="46"/>
      <c r="DPO49" s="46"/>
      <c r="DPP49" s="46"/>
      <c r="DPQ49" s="46"/>
      <c r="DPR49" s="46"/>
      <c r="DPS49" s="46"/>
      <c r="DPT49" s="46"/>
      <c r="DPU49" s="46"/>
      <c r="DPV49" s="46"/>
      <c r="DPW49" s="46"/>
      <c r="DPX49" s="46"/>
      <c r="DPY49" s="46"/>
      <c r="DPZ49" s="46"/>
      <c r="DQA49" s="46"/>
      <c r="DQB49" s="46"/>
      <c r="DQC49" s="46"/>
      <c r="DQD49" s="46"/>
      <c r="DQE49" s="46"/>
      <c r="DQF49" s="46"/>
      <c r="DQG49" s="46"/>
      <c r="DQH49" s="46"/>
      <c r="DQI49" s="46"/>
      <c r="DQJ49" s="46"/>
      <c r="DQK49" s="46"/>
      <c r="DQL49" s="46"/>
      <c r="DQM49" s="46"/>
      <c r="DQN49" s="46"/>
      <c r="DQO49" s="46"/>
      <c r="DQP49" s="46"/>
      <c r="DQQ49" s="46"/>
      <c r="DQR49" s="46"/>
      <c r="DQS49" s="46"/>
      <c r="DQT49" s="46"/>
      <c r="DQU49" s="46"/>
      <c r="DQV49" s="46"/>
      <c r="DQW49" s="46"/>
      <c r="DQX49" s="46"/>
      <c r="DQY49" s="46"/>
      <c r="DQZ49" s="46"/>
      <c r="DRA49" s="46"/>
      <c r="DRB49" s="46"/>
      <c r="DRC49" s="46"/>
      <c r="DRD49" s="46"/>
      <c r="DRE49" s="46"/>
      <c r="DRF49" s="46"/>
      <c r="DRG49" s="46"/>
      <c r="DRH49" s="46"/>
      <c r="DRI49" s="46"/>
      <c r="DRJ49" s="46"/>
      <c r="DRK49" s="46"/>
      <c r="DRL49" s="46"/>
      <c r="DRM49" s="46"/>
      <c r="DRN49" s="46"/>
      <c r="DRO49" s="46"/>
      <c r="DRP49" s="46"/>
      <c r="DRQ49" s="46"/>
      <c r="DRR49" s="46"/>
      <c r="DRS49" s="46"/>
      <c r="DRT49" s="46"/>
      <c r="DRU49" s="46"/>
      <c r="DRV49" s="46"/>
      <c r="DRW49" s="46"/>
      <c r="DRX49" s="46"/>
      <c r="DRY49" s="46"/>
      <c r="DRZ49" s="46"/>
      <c r="DSA49" s="46"/>
      <c r="DSB49" s="46"/>
      <c r="DSC49" s="46"/>
      <c r="DSD49" s="46"/>
      <c r="DSE49" s="46"/>
      <c r="DSF49" s="46"/>
      <c r="DSG49" s="46"/>
      <c r="DSH49" s="46"/>
      <c r="DSI49" s="46"/>
      <c r="DSJ49" s="46"/>
      <c r="DSK49" s="46"/>
      <c r="DSL49" s="46"/>
      <c r="DSM49" s="46"/>
      <c r="DSN49" s="46"/>
      <c r="DSO49" s="46"/>
      <c r="DSP49" s="46"/>
      <c r="DSQ49" s="46"/>
      <c r="DSR49" s="46"/>
      <c r="DSS49" s="46"/>
      <c r="DST49" s="46"/>
      <c r="DSU49" s="46"/>
      <c r="DSV49" s="46"/>
      <c r="DSW49" s="46"/>
      <c r="DSX49" s="46"/>
      <c r="DSY49" s="46"/>
      <c r="DSZ49" s="46"/>
      <c r="DTA49" s="46"/>
      <c r="DTB49" s="46"/>
      <c r="DTC49" s="46"/>
      <c r="DTD49" s="46"/>
      <c r="DTE49" s="46"/>
      <c r="DTF49" s="46"/>
      <c r="DTG49" s="46"/>
      <c r="DTH49" s="46"/>
      <c r="DTI49" s="46"/>
      <c r="DTJ49" s="46"/>
      <c r="DTK49" s="46"/>
      <c r="DTL49" s="46"/>
      <c r="DTM49" s="46"/>
      <c r="DTN49" s="46"/>
      <c r="DTO49" s="46"/>
      <c r="DTP49" s="46"/>
      <c r="DTQ49" s="46"/>
      <c r="DTR49" s="46"/>
      <c r="DTS49" s="46"/>
      <c r="DTT49" s="46"/>
      <c r="DTU49" s="46"/>
      <c r="DTV49" s="46"/>
      <c r="DTW49" s="46"/>
      <c r="DTX49" s="46"/>
      <c r="DTY49" s="46"/>
      <c r="DTZ49" s="46"/>
      <c r="DUA49" s="46"/>
      <c r="DUB49" s="46"/>
      <c r="DUC49" s="46"/>
      <c r="DUD49" s="46"/>
      <c r="DUE49" s="46"/>
      <c r="DUF49" s="46"/>
      <c r="DUG49" s="46"/>
      <c r="DUH49" s="46"/>
      <c r="DUI49" s="46"/>
      <c r="DUJ49" s="46"/>
      <c r="DUK49" s="46"/>
      <c r="DUL49" s="46"/>
      <c r="DUM49" s="46"/>
      <c r="DUN49" s="46"/>
      <c r="DUO49" s="46"/>
      <c r="DUP49" s="46"/>
      <c r="DUQ49" s="46"/>
      <c r="DUR49" s="46"/>
      <c r="DUS49" s="46"/>
      <c r="DUT49" s="46"/>
      <c r="DUU49" s="46"/>
      <c r="DUV49" s="46"/>
      <c r="DUW49" s="46"/>
      <c r="DUX49" s="46"/>
      <c r="DUY49" s="46"/>
      <c r="DUZ49" s="46"/>
      <c r="DVA49" s="46"/>
      <c r="DVB49" s="46"/>
      <c r="DVC49" s="46"/>
      <c r="DVD49" s="46"/>
      <c r="DVE49" s="46"/>
      <c r="DVF49" s="46"/>
      <c r="DVG49" s="46"/>
      <c r="DVH49" s="46"/>
      <c r="DVI49" s="46"/>
      <c r="DVJ49" s="46"/>
      <c r="DVK49" s="46"/>
      <c r="DVL49" s="46"/>
      <c r="DVM49" s="46"/>
      <c r="DVN49" s="46"/>
      <c r="DVO49" s="46"/>
      <c r="DVP49" s="46"/>
      <c r="DVQ49" s="46"/>
      <c r="DVR49" s="46"/>
      <c r="DVS49" s="46"/>
      <c r="DVT49" s="46"/>
      <c r="DVU49" s="46"/>
      <c r="DVV49" s="46"/>
      <c r="DVW49" s="46"/>
      <c r="DVX49" s="46"/>
      <c r="DVY49" s="46"/>
      <c r="DVZ49" s="46"/>
      <c r="DWA49" s="46"/>
      <c r="DWB49" s="46"/>
      <c r="DWC49" s="46"/>
      <c r="DWD49" s="46"/>
      <c r="DWE49" s="46"/>
      <c r="DWF49" s="46"/>
      <c r="DWG49" s="46"/>
      <c r="DWH49" s="46"/>
      <c r="DWI49" s="46"/>
      <c r="DWJ49" s="46"/>
      <c r="DWK49" s="46"/>
      <c r="DWL49" s="46"/>
      <c r="DWM49" s="46"/>
      <c r="DWN49" s="46"/>
      <c r="DWO49" s="46"/>
      <c r="DWP49" s="46"/>
      <c r="DWQ49" s="46"/>
      <c r="DWR49" s="46"/>
      <c r="DWS49" s="46"/>
      <c r="DWT49" s="46"/>
      <c r="DWU49" s="46"/>
      <c r="DWV49" s="46"/>
      <c r="DWW49" s="46"/>
      <c r="DWX49" s="46"/>
      <c r="DWY49" s="46"/>
      <c r="DWZ49" s="46"/>
      <c r="DXA49" s="46"/>
      <c r="DXB49" s="46"/>
      <c r="DXC49" s="46"/>
      <c r="DXD49" s="46"/>
      <c r="DXE49" s="46"/>
      <c r="DXF49" s="46"/>
      <c r="DXG49" s="46"/>
      <c r="DXH49" s="46"/>
      <c r="DXI49" s="46"/>
      <c r="DXJ49" s="46"/>
      <c r="DXK49" s="46"/>
      <c r="DXL49" s="46"/>
      <c r="DXM49" s="46"/>
      <c r="DXN49" s="46"/>
      <c r="DXO49" s="46"/>
      <c r="DXP49" s="46"/>
      <c r="DXQ49" s="46"/>
      <c r="DXR49" s="46"/>
      <c r="DXS49" s="46"/>
      <c r="DXT49" s="46"/>
      <c r="DXU49" s="46"/>
      <c r="DXV49" s="46"/>
      <c r="DXW49" s="46"/>
      <c r="DXX49" s="46"/>
      <c r="DXY49" s="46"/>
      <c r="DXZ49" s="46"/>
      <c r="DYA49" s="46"/>
      <c r="DYB49" s="46"/>
      <c r="DYC49" s="46"/>
      <c r="DYD49" s="46"/>
      <c r="DYE49" s="46"/>
      <c r="DYF49" s="46"/>
      <c r="DYG49" s="46"/>
      <c r="DYH49" s="46"/>
      <c r="DYI49" s="46"/>
      <c r="DYJ49" s="46"/>
      <c r="DYK49" s="46"/>
      <c r="DYL49" s="46"/>
      <c r="DYM49" s="46"/>
      <c r="DYN49" s="46"/>
      <c r="DYO49" s="46"/>
      <c r="DYP49" s="46"/>
      <c r="DYQ49" s="46"/>
      <c r="DYR49" s="46"/>
      <c r="DYS49" s="46"/>
      <c r="DYT49" s="46"/>
      <c r="DYU49" s="46"/>
      <c r="DYV49" s="46"/>
      <c r="DYW49" s="46"/>
      <c r="DYX49" s="46"/>
      <c r="DYY49" s="46"/>
      <c r="DYZ49" s="46"/>
      <c r="DZA49" s="46"/>
      <c r="DZB49" s="46"/>
      <c r="DZC49" s="46"/>
      <c r="DZD49" s="46"/>
      <c r="DZE49" s="46"/>
      <c r="DZF49" s="46"/>
      <c r="DZG49" s="46"/>
      <c r="DZH49" s="46"/>
      <c r="DZI49" s="46"/>
      <c r="DZJ49" s="46"/>
      <c r="DZK49" s="46"/>
      <c r="DZL49" s="46"/>
      <c r="DZM49" s="46"/>
      <c r="DZN49" s="46"/>
      <c r="DZO49" s="46"/>
      <c r="DZP49" s="46"/>
      <c r="DZQ49" s="46"/>
      <c r="DZR49" s="46"/>
      <c r="DZS49" s="46"/>
      <c r="DZT49" s="46"/>
      <c r="DZU49" s="46"/>
      <c r="DZV49" s="46"/>
      <c r="DZW49" s="46"/>
      <c r="DZX49" s="46"/>
      <c r="DZY49" s="46"/>
      <c r="DZZ49" s="46"/>
      <c r="EAA49" s="46"/>
      <c r="EAB49" s="46"/>
      <c r="EAC49" s="46"/>
      <c r="EAD49" s="46"/>
      <c r="EAE49" s="46"/>
      <c r="EAF49" s="46"/>
      <c r="EAG49" s="46"/>
      <c r="EAH49" s="46"/>
      <c r="EAI49" s="46"/>
      <c r="EAJ49" s="46"/>
      <c r="EAK49" s="46"/>
      <c r="EAL49" s="46"/>
      <c r="EAM49" s="46"/>
      <c r="EAN49" s="46"/>
      <c r="EAO49" s="46"/>
      <c r="EAP49" s="46"/>
      <c r="EAQ49" s="46"/>
      <c r="EAR49" s="46"/>
      <c r="EAS49" s="46"/>
      <c r="EAT49" s="46"/>
      <c r="EAU49" s="46"/>
      <c r="EAV49" s="46"/>
      <c r="EAW49" s="46"/>
      <c r="EAX49" s="46"/>
      <c r="EAY49" s="46"/>
      <c r="EAZ49" s="46"/>
      <c r="EBA49" s="46"/>
      <c r="EBB49" s="46"/>
      <c r="EBC49" s="46"/>
      <c r="EBD49" s="46"/>
      <c r="EBE49" s="46"/>
      <c r="EBF49" s="46"/>
      <c r="EBG49" s="46"/>
      <c r="EBH49" s="46"/>
      <c r="EBI49" s="46"/>
      <c r="EBJ49" s="46"/>
      <c r="EBK49" s="46"/>
      <c r="EBL49" s="46"/>
      <c r="EBM49" s="46"/>
      <c r="EBN49" s="46"/>
      <c r="EBO49" s="46"/>
      <c r="EBP49" s="46"/>
      <c r="EBQ49" s="46"/>
      <c r="EBR49" s="46"/>
      <c r="EBS49" s="46"/>
      <c r="EBT49" s="46"/>
      <c r="EBU49" s="46"/>
      <c r="EBV49" s="46"/>
      <c r="EBW49" s="46"/>
      <c r="EBX49" s="46"/>
      <c r="EBY49" s="46"/>
      <c r="EBZ49" s="46"/>
      <c r="ECA49" s="46"/>
      <c r="ECB49" s="46"/>
      <c r="ECC49" s="46"/>
      <c r="ECD49" s="46"/>
      <c r="ECE49" s="46"/>
      <c r="ECF49" s="46"/>
      <c r="ECG49" s="46"/>
      <c r="ECH49" s="46"/>
      <c r="ECI49" s="46"/>
      <c r="ECJ49" s="46"/>
      <c r="ECK49" s="46"/>
      <c r="ECL49" s="46"/>
      <c r="ECM49" s="46"/>
      <c r="ECN49" s="46"/>
      <c r="ECO49" s="46"/>
      <c r="ECP49" s="46"/>
      <c r="ECQ49" s="46"/>
      <c r="ECR49" s="46"/>
      <c r="ECS49" s="46"/>
      <c r="ECT49" s="46"/>
      <c r="ECU49" s="46"/>
      <c r="ECV49" s="46"/>
      <c r="ECW49" s="46"/>
      <c r="ECX49" s="46"/>
      <c r="ECY49" s="46"/>
      <c r="ECZ49" s="46"/>
      <c r="EDA49" s="46"/>
      <c r="EDB49" s="46"/>
      <c r="EDC49" s="46"/>
      <c r="EDD49" s="46"/>
      <c r="EDE49" s="46"/>
      <c r="EDF49" s="46"/>
      <c r="EDG49" s="46"/>
      <c r="EDH49" s="46"/>
      <c r="EDI49" s="46"/>
      <c r="EDJ49" s="46"/>
      <c r="EDK49" s="46"/>
      <c r="EDL49" s="46"/>
      <c r="EDM49" s="46"/>
      <c r="EDN49" s="46"/>
      <c r="EDO49" s="46"/>
      <c r="EDP49" s="46"/>
      <c r="EDQ49" s="46"/>
      <c r="EDR49" s="46"/>
      <c r="EDS49" s="46"/>
      <c r="EDT49" s="46"/>
      <c r="EDU49" s="46"/>
      <c r="EDV49" s="46"/>
      <c r="EDW49" s="46"/>
      <c r="EDX49" s="46"/>
      <c r="EDY49" s="46"/>
      <c r="EDZ49" s="46"/>
      <c r="EEA49" s="46"/>
      <c r="EEB49" s="46"/>
      <c r="EEC49" s="46"/>
      <c r="EED49" s="46"/>
      <c r="EEE49" s="46"/>
      <c r="EEF49" s="46"/>
      <c r="EEG49" s="46"/>
      <c r="EEH49" s="46"/>
      <c r="EEI49" s="46"/>
      <c r="EEJ49" s="46"/>
      <c r="EEK49" s="46"/>
      <c r="EEL49" s="46"/>
      <c r="EEM49" s="46"/>
      <c r="EEN49" s="46"/>
      <c r="EEO49" s="46"/>
      <c r="EEP49" s="46"/>
      <c r="EEQ49" s="46"/>
      <c r="EER49" s="46"/>
      <c r="EES49" s="46"/>
      <c r="EET49" s="46"/>
      <c r="EEU49" s="46"/>
      <c r="EEV49" s="46"/>
      <c r="EEW49" s="46"/>
      <c r="EEX49" s="46"/>
      <c r="EEY49" s="46"/>
      <c r="EEZ49" s="46"/>
      <c r="EFA49" s="46"/>
      <c r="EFB49" s="46"/>
      <c r="EFC49" s="46"/>
      <c r="EFD49" s="46"/>
      <c r="EFE49" s="46"/>
      <c r="EFF49" s="46"/>
      <c r="EFG49" s="46"/>
      <c r="EFH49" s="46"/>
      <c r="EFI49" s="46"/>
      <c r="EFJ49" s="46"/>
      <c r="EFK49" s="46"/>
      <c r="EFL49" s="46"/>
      <c r="EFM49" s="46"/>
      <c r="EFN49" s="46"/>
      <c r="EFO49" s="46"/>
      <c r="EFP49" s="46"/>
      <c r="EFQ49" s="46"/>
      <c r="EFR49" s="46"/>
      <c r="EFS49" s="46"/>
      <c r="EFT49" s="46"/>
      <c r="EFU49" s="46"/>
      <c r="EFV49" s="46"/>
      <c r="EFW49" s="46"/>
      <c r="EFX49" s="46"/>
      <c r="EFY49" s="46"/>
      <c r="EFZ49" s="46"/>
      <c r="EGA49" s="46"/>
      <c r="EGB49" s="46"/>
      <c r="EGC49" s="46"/>
      <c r="EGD49" s="46"/>
      <c r="EGE49" s="46"/>
      <c r="EGF49" s="46"/>
      <c r="EGG49" s="46"/>
      <c r="EGH49" s="46"/>
      <c r="EGI49" s="46"/>
      <c r="EGJ49" s="46"/>
      <c r="EGK49" s="46"/>
      <c r="EGL49" s="46"/>
      <c r="EGM49" s="46"/>
      <c r="EGN49" s="46"/>
      <c r="EGO49" s="46"/>
      <c r="EGP49" s="46"/>
      <c r="EGQ49" s="46"/>
      <c r="EGR49" s="46"/>
      <c r="EGS49" s="46"/>
      <c r="EGT49" s="46"/>
      <c r="EGU49" s="46"/>
      <c r="EGV49" s="46"/>
      <c r="EGW49" s="46"/>
      <c r="EGX49" s="46"/>
      <c r="EGY49" s="46"/>
      <c r="EGZ49" s="46"/>
      <c r="EHA49" s="46"/>
      <c r="EHB49" s="46"/>
      <c r="EHC49" s="46"/>
      <c r="EHD49" s="46"/>
      <c r="EHE49" s="46"/>
      <c r="EHF49" s="46"/>
      <c r="EHG49" s="46"/>
      <c r="EHH49" s="46"/>
      <c r="EHI49" s="46"/>
      <c r="EHJ49" s="46"/>
      <c r="EHK49" s="46"/>
      <c r="EHL49" s="46"/>
      <c r="EHM49" s="46"/>
      <c r="EHN49" s="46"/>
      <c r="EHO49" s="46"/>
      <c r="EHP49" s="46"/>
      <c r="EHQ49" s="46"/>
      <c r="EHR49" s="46"/>
      <c r="EHS49" s="46"/>
      <c r="EHT49" s="46"/>
      <c r="EHU49" s="46"/>
      <c r="EHV49" s="46"/>
      <c r="EHW49" s="46"/>
      <c r="EHX49" s="46"/>
      <c r="EHY49" s="46"/>
      <c r="EHZ49" s="46"/>
      <c r="EIA49" s="46"/>
      <c r="EIB49" s="46"/>
      <c r="EIC49" s="46"/>
      <c r="EID49" s="46"/>
      <c r="EIE49" s="46"/>
      <c r="EIF49" s="46"/>
      <c r="EIG49" s="46"/>
      <c r="EIH49" s="46"/>
      <c r="EII49" s="46"/>
      <c r="EIJ49" s="46"/>
      <c r="EIK49" s="46"/>
      <c r="EIL49" s="46"/>
      <c r="EIM49" s="46"/>
      <c r="EIN49" s="46"/>
      <c r="EIO49" s="46"/>
      <c r="EIP49" s="46"/>
      <c r="EIQ49" s="46"/>
      <c r="EIR49" s="46"/>
      <c r="EIS49" s="46"/>
      <c r="EIT49" s="46"/>
      <c r="EIU49" s="46"/>
      <c r="EIV49" s="46"/>
      <c r="EIW49" s="46"/>
      <c r="EIX49" s="46"/>
      <c r="EIY49" s="46"/>
      <c r="EIZ49" s="46"/>
      <c r="EJA49" s="46"/>
      <c r="EJB49" s="46"/>
      <c r="EJC49" s="46"/>
      <c r="EJD49" s="46"/>
      <c r="EJE49" s="46"/>
      <c r="EJF49" s="46"/>
      <c r="EJG49" s="46"/>
      <c r="EJH49" s="46"/>
      <c r="EJI49" s="46"/>
      <c r="EJJ49" s="46"/>
      <c r="EJK49" s="46"/>
      <c r="EJL49" s="46"/>
      <c r="EJM49" s="46"/>
      <c r="EJN49" s="46"/>
      <c r="EJO49" s="46"/>
      <c r="EJP49" s="46"/>
      <c r="EJQ49" s="46"/>
      <c r="EJR49" s="46"/>
      <c r="EJS49" s="46"/>
      <c r="EJT49" s="46"/>
      <c r="EJU49" s="46"/>
      <c r="EJV49" s="46"/>
      <c r="EJW49" s="46"/>
      <c r="EJX49" s="46"/>
      <c r="EJY49" s="46"/>
      <c r="EJZ49" s="46"/>
      <c r="EKA49" s="46"/>
      <c r="EKB49" s="46"/>
      <c r="EKC49" s="46"/>
      <c r="EKD49" s="46"/>
      <c r="EKE49" s="46"/>
      <c r="EKF49" s="46"/>
      <c r="EKG49" s="46"/>
      <c r="EKH49" s="46"/>
      <c r="EKI49" s="46"/>
      <c r="EKJ49" s="46"/>
      <c r="EKK49" s="46"/>
      <c r="EKL49" s="46"/>
      <c r="EKM49" s="46"/>
      <c r="EKN49" s="46"/>
      <c r="EKO49" s="46"/>
      <c r="EKP49" s="46"/>
      <c r="EKQ49" s="46"/>
      <c r="EKR49" s="46"/>
      <c r="EKS49" s="46"/>
      <c r="EKT49" s="46"/>
      <c r="EKU49" s="46"/>
      <c r="EKV49" s="46"/>
      <c r="EKW49" s="46"/>
      <c r="EKX49" s="46"/>
      <c r="EKY49" s="46"/>
      <c r="EKZ49" s="46"/>
      <c r="ELA49" s="46"/>
      <c r="ELB49" s="46"/>
      <c r="ELC49" s="46"/>
      <c r="ELD49" s="46"/>
      <c r="ELE49" s="46"/>
      <c r="ELF49" s="46"/>
      <c r="ELG49" s="46"/>
      <c r="ELH49" s="46"/>
      <c r="ELI49" s="46"/>
      <c r="ELJ49" s="46"/>
      <c r="ELK49" s="46"/>
      <c r="ELL49" s="46"/>
      <c r="ELM49" s="46"/>
      <c r="ELN49" s="46"/>
      <c r="ELO49" s="46"/>
      <c r="ELP49" s="46"/>
      <c r="ELQ49" s="46"/>
      <c r="ELR49" s="46"/>
      <c r="ELS49" s="46"/>
      <c r="ELT49" s="46"/>
      <c r="ELU49" s="46"/>
      <c r="ELV49" s="46"/>
      <c r="ELW49" s="46"/>
      <c r="ELX49" s="46"/>
      <c r="ELY49" s="46"/>
      <c r="ELZ49" s="46"/>
      <c r="EMA49" s="46"/>
      <c r="EMB49" s="46"/>
      <c r="EMC49" s="46"/>
      <c r="EMD49" s="46"/>
      <c r="EME49" s="46"/>
      <c r="EMF49" s="46"/>
      <c r="EMG49" s="46"/>
      <c r="EMH49" s="46"/>
      <c r="EMI49" s="46"/>
      <c r="EMJ49" s="46"/>
      <c r="EMK49" s="46"/>
      <c r="EML49" s="46"/>
      <c r="EMM49" s="46"/>
      <c r="EMN49" s="46"/>
      <c r="EMO49" s="46"/>
      <c r="EMP49" s="46"/>
      <c r="EMQ49" s="46"/>
      <c r="EMR49" s="46"/>
      <c r="EMS49" s="46"/>
      <c r="EMT49" s="46"/>
      <c r="EMU49" s="46"/>
      <c r="EMV49" s="46"/>
      <c r="EMW49" s="46"/>
      <c r="EMX49" s="46"/>
      <c r="EMY49" s="46"/>
      <c r="EMZ49" s="46"/>
      <c r="ENA49" s="46"/>
      <c r="ENB49" s="46"/>
      <c r="ENC49" s="46"/>
      <c r="END49" s="46"/>
      <c r="ENE49" s="46"/>
      <c r="ENF49" s="46"/>
      <c r="ENG49" s="46"/>
      <c r="ENH49" s="46"/>
      <c r="ENI49" s="46"/>
      <c r="ENJ49" s="46"/>
      <c r="ENK49" s="46"/>
      <c r="ENL49" s="46"/>
      <c r="ENM49" s="46"/>
      <c r="ENN49" s="46"/>
      <c r="ENO49" s="46"/>
      <c r="ENP49" s="46"/>
      <c r="ENQ49" s="46"/>
      <c r="ENR49" s="46"/>
      <c r="ENS49" s="46"/>
      <c r="ENT49" s="46"/>
      <c r="ENU49" s="46"/>
      <c r="ENV49" s="46"/>
      <c r="ENW49" s="46"/>
      <c r="ENX49" s="46"/>
      <c r="ENY49" s="46"/>
      <c r="ENZ49" s="46"/>
      <c r="EOA49" s="46"/>
      <c r="EOB49" s="46"/>
      <c r="EOC49" s="46"/>
      <c r="EOD49" s="46"/>
      <c r="EOE49" s="46"/>
      <c r="EOF49" s="46"/>
      <c r="EOG49" s="46"/>
      <c r="EOH49" s="46"/>
      <c r="EOI49" s="46"/>
      <c r="EOJ49" s="46"/>
      <c r="EOK49" s="46"/>
      <c r="EOL49" s="46"/>
      <c r="EOM49" s="46"/>
      <c r="EON49" s="46"/>
      <c r="EOO49" s="46"/>
      <c r="EOP49" s="46"/>
      <c r="EOQ49" s="46"/>
      <c r="EOR49" s="46"/>
      <c r="EOS49" s="46"/>
      <c r="EOT49" s="46"/>
      <c r="EOU49" s="46"/>
      <c r="EOV49" s="46"/>
      <c r="EOW49" s="46"/>
      <c r="EOX49" s="46"/>
      <c r="EOY49" s="46"/>
      <c r="EOZ49" s="46"/>
      <c r="EPA49" s="46"/>
      <c r="EPB49" s="46"/>
      <c r="EPC49" s="46"/>
      <c r="EPD49" s="46"/>
      <c r="EPE49" s="46"/>
      <c r="EPF49" s="46"/>
      <c r="EPG49" s="46"/>
      <c r="EPH49" s="46"/>
      <c r="EPI49" s="46"/>
      <c r="EPJ49" s="46"/>
      <c r="EPK49" s="46"/>
      <c r="EPL49" s="46"/>
      <c r="EPM49" s="46"/>
      <c r="EPN49" s="46"/>
      <c r="EPO49" s="46"/>
      <c r="EPP49" s="46"/>
      <c r="EPQ49" s="46"/>
      <c r="EPR49" s="46"/>
      <c r="EPS49" s="46"/>
      <c r="EPT49" s="46"/>
      <c r="EPU49" s="46"/>
      <c r="EPV49" s="46"/>
      <c r="EPW49" s="46"/>
      <c r="EPX49" s="46"/>
      <c r="EPY49" s="46"/>
      <c r="EPZ49" s="46"/>
      <c r="EQA49" s="46"/>
      <c r="EQB49" s="46"/>
      <c r="EQC49" s="46"/>
      <c r="EQD49" s="46"/>
      <c r="EQE49" s="46"/>
      <c r="EQF49" s="46"/>
      <c r="EQG49" s="46"/>
      <c r="EQH49" s="46"/>
      <c r="EQI49" s="46"/>
      <c r="EQJ49" s="46"/>
      <c r="EQK49" s="46"/>
      <c r="EQL49" s="46"/>
      <c r="EQM49" s="46"/>
      <c r="EQN49" s="46"/>
      <c r="EQO49" s="46"/>
      <c r="EQP49" s="46"/>
      <c r="EQQ49" s="46"/>
      <c r="EQR49" s="46"/>
      <c r="EQS49" s="46"/>
      <c r="EQT49" s="46"/>
      <c r="EQU49" s="46"/>
      <c r="EQV49" s="46"/>
      <c r="EQW49" s="46"/>
      <c r="EQX49" s="46"/>
      <c r="EQY49" s="46"/>
      <c r="EQZ49" s="46"/>
      <c r="ERA49" s="46"/>
      <c r="ERB49" s="46"/>
      <c r="ERC49" s="46"/>
      <c r="ERD49" s="46"/>
      <c r="ERE49" s="46"/>
      <c r="ERF49" s="46"/>
      <c r="ERG49" s="46"/>
      <c r="ERH49" s="46"/>
      <c r="ERI49" s="46"/>
      <c r="ERJ49" s="46"/>
      <c r="ERK49" s="46"/>
      <c r="ERL49" s="46"/>
      <c r="ERM49" s="46"/>
      <c r="ERN49" s="46"/>
      <c r="ERO49" s="46"/>
      <c r="ERP49" s="46"/>
      <c r="ERQ49" s="46"/>
      <c r="ERR49" s="46"/>
      <c r="ERS49" s="46"/>
      <c r="ERT49" s="46"/>
      <c r="ERU49" s="46"/>
      <c r="ERV49" s="46"/>
      <c r="ERW49" s="46"/>
      <c r="ERX49" s="46"/>
      <c r="ERY49" s="46"/>
      <c r="ERZ49" s="46"/>
      <c r="ESA49" s="46"/>
      <c r="ESB49" s="46"/>
      <c r="ESC49" s="46"/>
      <c r="ESD49" s="46"/>
      <c r="ESE49" s="46"/>
      <c r="ESF49" s="46"/>
      <c r="ESG49" s="46"/>
      <c r="ESH49" s="46"/>
      <c r="ESI49" s="46"/>
      <c r="ESJ49" s="46"/>
      <c r="ESK49" s="46"/>
      <c r="ESL49" s="46"/>
      <c r="ESM49" s="46"/>
      <c r="ESN49" s="46"/>
      <c r="ESO49" s="46"/>
      <c r="ESP49" s="46"/>
      <c r="ESQ49" s="46"/>
      <c r="ESR49" s="46"/>
      <c r="ESS49" s="46"/>
      <c r="EST49" s="46"/>
      <c r="ESU49" s="46"/>
      <c r="ESV49" s="46"/>
      <c r="ESW49" s="46"/>
      <c r="ESX49" s="46"/>
      <c r="ESY49" s="46"/>
      <c r="ESZ49" s="46"/>
      <c r="ETA49" s="46"/>
      <c r="ETB49" s="46"/>
      <c r="ETC49" s="46"/>
      <c r="ETD49" s="46"/>
      <c r="ETE49" s="46"/>
      <c r="ETF49" s="46"/>
      <c r="ETG49" s="46"/>
      <c r="ETH49" s="46"/>
      <c r="ETI49" s="46"/>
      <c r="ETJ49" s="46"/>
      <c r="ETK49" s="46"/>
      <c r="ETL49" s="46"/>
      <c r="ETM49" s="46"/>
      <c r="ETN49" s="46"/>
      <c r="ETO49" s="46"/>
      <c r="ETP49" s="46"/>
      <c r="ETQ49" s="46"/>
      <c r="ETR49" s="46"/>
      <c r="ETS49" s="46"/>
      <c r="ETT49" s="46"/>
      <c r="ETU49" s="46"/>
      <c r="ETV49" s="46"/>
      <c r="ETW49" s="46"/>
      <c r="ETX49" s="46"/>
      <c r="ETY49" s="46"/>
      <c r="ETZ49" s="46"/>
      <c r="EUA49" s="46"/>
      <c r="EUB49" s="46"/>
      <c r="EUC49" s="46"/>
      <c r="EUD49" s="46"/>
      <c r="EUE49" s="46"/>
      <c r="EUF49" s="46"/>
      <c r="EUG49" s="46"/>
      <c r="EUH49" s="46"/>
      <c r="EUI49" s="46"/>
      <c r="EUJ49" s="46"/>
      <c r="EUK49" s="46"/>
      <c r="EUL49" s="46"/>
      <c r="EUM49" s="46"/>
      <c r="EUN49" s="46"/>
      <c r="EUO49" s="46"/>
      <c r="EUP49" s="46"/>
      <c r="EUQ49" s="46"/>
      <c r="EUR49" s="46"/>
      <c r="EUS49" s="46"/>
      <c r="EUT49" s="46"/>
      <c r="EUU49" s="46"/>
      <c r="EUV49" s="46"/>
      <c r="EUW49" s="46"/>
      <c r="EUX49" s="46"/>
      <c r="EUY49" s="46"/>
      <c r="EUZ49" s="46"/>
      <c r="EVA49" s="46"/>
      <c r="EVB49" s="46"/>
      <c r="EVC49" s="46"/>
      <c r="EVD49" s="46"/>
      <c r="EVE49" s="46"/>
      <c r="EVF49" s="46"/>
      <c r="EVG49" s="46"/>
      <c r="EVH49" s="46"/>
      <c r="EVI49" s="46"/>
      <c r="EVJ49" s="46"/>
      <c r="EVK49" s="46"/>
      <c r="EVL49" s="46"/>
      <c r="EVM49" s="46"/>
      <c r="EVN49" s="46"/>
      <c r="EVO49" s="46"/>
      <c r="EVP49" s="46"/>
      <c r="EVQ49" s="46"/>
      <c r="EVR49" s="46"/>
      <c r="EVS49" s="46"/>
      <c r="EVT49" s="46"/>
      <c r="EVU49" s="46"/>
      <c r="EVV49" s="46"/>
      <c r="EVW49" s="46"/>
      <c r="EVX49" s="46"/>
      <c r="EVY49" s="46"/>
      <c r="EVZ49" s="46"/>
      <c r="EWA49" s="46"/>
      <c r="EWB49" s="46"/>
      <c r="EWC49" s="46"/>
      <c r="EWD49" s="46"/>
      <c r="EWE49" s="46"/>
      <c r="EWF49" s="46"/>
      <c r="EWG49" s="46"/>
      <c r="EWH49" s="46"/>
      <c r="EWI49" s="46"/>
      <c r="EWJ49" s="46"/>
      <c r="EWK49" s="46"/>
      <c r="EWL49" s="46"/>
      <c r="EWM49" s="46"/>
      <c r="EWN49" s="46"/>
      <c r="EWO49" s="46"/>
      <c r="EWP49" s="46"/>
      <c r="EWQ49" s="46"/>
      <c r="EWR49" s="46"/>
      <c r="EWS49" s="46"/>
      <c r="EWT49" s="46"/>
      <c r="EWU49" s="46"/>
      <c r="EWV49" s="46"/>
      <c r="EWW49" s="46"/>
      <c r="EWX49" s="46"/>
      <c r="EWY49" s="46"/>
      <c r="EWZ49" s="46"/>
      <c r="EXA49" s="46"/>
      <c r="EXB49" s="46"/>
      <c r="EXC49" s="46"/>
      <c r="EXD49" s="46"/>
      <c r="EXE49" s="46"/>
      <c r="EXF49" s="46"/>
      <c r="EXG49" s="46"/>
      <c r="EXH49" s="46"/>
      <c r="EXI49" s="46"/>
      <c r="EXJ49" s="46"/>
      <c r="EXK49" s="46"/>
      <c r="EXL49" s="46"/>
      <c r="EXM49" s="46"/>
      <c r="EXN49" s="46"/>
      <c r="EXO49" s="46"/>
      <c r="EXP49" s="46"/>
      <c r="EXQ49" s="46"/>
      <c r="EXR49" s="46"/>
      <c r="EXS49" s="46"/>
      <c r="EXT49" s="46"/>
      <c r="EXU49" s="46"/>
      <c r="EXV49" s="46"/>
      <c r="EXW49" s="46"/>
      <c r="EXX49" s="46"/>
      <c r="EXY49" s="46"/>
      <c r="EXZ49" s="46"/>
      <c r="EYA49" s="46"/>
      <c r="EYB49" s="46"/>
      <c r="EYC49" s="46"/>
      <c r="EYD49" s="46"/>
      <c r="EYE49" s="46"/>
      <c r="EYF49" s="46"/>
      <c r="EYG49" s="46"/>
      <c r="EYH49" s="46"/>
      <c r="EYI49" s="46"/>
      <c r="EYJ49" s="46"/>
      <c r="EYK49" s="46"/>
      <c r="EYL49" s="46"/>
      <c r="EYM49" s="46"/>
      <c r="EYN49" s="46"/>
      <c r="EYO49" s="46"/>
      <c r="EYP49" s="46"/>
      <c r="EYQ49" s="46"/>
      <c r="EYR49" s="46"/>
      <c r="EYS49" s="46"/>
      <c r="EYT49" s="46"/>
      <c r="EYU49" s="46"/>
      <c r="EYV49" s="46"/>
      <c r="EYW49" s="46"/>
      <c r="EYX49" s="46"/>
      <c r="EYY49" s="46"/>
      <c r="EYZ49" s="46"/>
      <c r="EZA49" s="46"/>
      <c r="EZB49" s="46"/>
      <c r="EZC49" s="46"/>
      <c r="EZD49" s="46"/>
      <c r="EZE49" s="46"/>
      <c r="EZF49" s="46"/>
      <c r="EZG49" s="46"/>
      <c r="EZH49" s="46"/>
      <c r="EZI49" s="46"/>
      <c r="EZJ49" s="46"/>
      <c r="EZK49" s="46"/>
      <c r="EZL49" s="46"/>
      <c r="EZM49" s="46"/>
      <c r="EZN49" s="46"/>
      <c r="EZO49" s="46"/>
      <c r="EZP49" s="46"/>
      <c r="EZQ49" s="46"/>
      <c r="EZR49" s="46"/>
      <c r="EZS49" s="46"/>
      <c r="EZT49" s="46"/>
      <c r="EZU49" s="46"/>
      <c r="EZV49" s="46"/>
      <c r="EZW49" s="46"/>
      <c r="EZX49" s="46"/>
      <c r="EZY49" s="46"/>
      <c r="EZZ49" s="46"/>
      <c r="FAA49" s="46"/>
      <c r="FAB49" s="46"/>
      <c r="FAC49" s="46"/>
      <c r="FAD49" s="46"/>
      <c r="FAE49" s="46"/>
      <c r="FAF49" s="46"/>
      <c r="FAG49" s="46"/>
      <c r="FAH49" s="46"/>
      <c r="FAI49" s="46"/>
      <c r="FAJ49" s="46"/>
      <c r="FAK49" s="46"/>
      <c r="FAL49" s="46"/>
      <c r="FAM49" s="46"/>
      <c r="FAN49" s="46"/>
      <c r="FAO49" s="46"/>
      <c r="FAP49" s="46"/>
      <c r="FAQ49" s="46"/>
      <c r="FAR49" s="46"/>
      <c r="FAS49" s="46"/>
      <c r="FAT49" s="46"/>
      <c r="FAU49" s="46"/>
      <c r="FAV49" s="46"/>
      <c r="FAW49" s="46"/>
      <c r="FAX49" s="46"/>
      <c r="FAY49" s="46"/>
      <c r="FAZ49" s="46"/>
      <c r="FBA49" s="46"/>
      <c r="FBB49" s="46"/>
      <c r="FBC49" s="46"/>
      <c r="FBD49" s="46"/>
      <c r="FBE49" s="46"/>
      <c r="FBF49" s="46"/>
      <c r="FBG49" s="46"/>
      <c r="FBH49" s="46"/>
      <c r="FBI49" s="46"/>
      <c r="FBJ49" s="46"/>
      <c r="FBK49" s="46"/>
      <c r="FBL49" s="46"/>
      <c r="FBM49" s="46"/>
      <c r="FBN49" s="46"/>
      <c r="FBO49" s="46"/>
      <c r="FBP49" s="46"/>
      <c r="FBQ49" s="46"/>
      <c r="FBR49" s="46"/>
      <c r="FBS49" s="46"/>
      <c r="FBT49" s="46"/>
      <c r="FBU49" s="46"/>
      <c r="FBV49" s="46"/>
      <c r="FBW49" s="46"/>
      <c r="FBX49" s="46"/>
      <c r="FBY49" s="46"/>
      <c r="FBZ49" s="46"/>
      <c r="FCA49" s="46"/>
      <c r="FCB49" s="46"/>
      <c r="FCC49" s="46"/>
      <c r="FCD49" s="46"/>
      <c r="FCE49" s="46"/>
      <c r="FCF49" s="46"/>
      <c r="FCG49" s="46"/>
      <c r="FCH49" s="46"/>
      <c r="FCI49" s="46"/>
      <c r="FCJ49" s="46"/>
      <c r="FCK49" s="46"/>
      <c r="FCL49" s="46"/>
      <c r="FCM49" s="46"/>
      <c r="FCN49" s="46"/>
      <c r="FCO49" s="46"/>
      <c r="FCP49" s="46"/>
      <c r="FCQ49" s="46"/>
      <c r="FCR49" s="46"/>
      <c r="FCS49" s="46"/>
      <c r="FCT49" s="46"/>
      <c r="FCU49" s="46"/>
      <c r="FCV49" s="46"/>
      <c r="FCW49" s="46"/>
      <c r="FCX49" s="46"/>
      <c r="FCY49" s="46"/>
      <c r="FCZ49" s="46"/>
      <c r="FDA49" s="46"/>
      <c r="FDB49" s="46"/>
      <c r="FDC49" s="46"/>
      <c r="FDD49" s="46"/>
      <c r="FDE49" s="46"/>
      <c r="FDF49" s="46"/>
      <c r="FDG49" s="46"/>
      <c r="FDH49" s="46"/>
      <c r="FDI49" s="46"/>
      <c r="FDJ49" s="46"/>
      <c r="FDK49" s="46"/>
      <c r="FDL49" s="46"/>
      <c r="FDM49" s="46"/>
      <c r="FDN49" s="46"/>
      <c r="FDO49" s="46"/>
      <c r="FDP49" s="46"/>
      <c r="FDQ49" s="46"/>
      <c r="FDR49" s="46"/>
      <c r="FDS49" s="46"/>
      <c r="FDT49" s="46"/>
      <c r="FDU49" s="46"/>
      <c r="FDV49" s="46"/>
      <c r="FDW49" s="46"/>
      <c r="FDX49" s="46"/>
      <c r="FDY49" s="46"/>
      <c r="FDZ49" s="46"/>
      <c r="FEA49" s="46"/>
      <c r="FEB49" s="46"/>
      <c r="FEC49" s="46"/>
      <c r="FED49" s="46"/>
      <c r="FEE49" s="46"/>
      <c r="FEF49" s="46"/>
      <c r="FEG49" s="46"/>
      <c r="FEH49" s="46"/>
      <c r="FEI49" s="46"/>
      <c r="FEJ49" s="46"/>
      <c r="FEK49" s="46"/>
      <c r="FEL49" s="46"/>
      <c r="FEM49" s="46"/>
      <c r="FEN49" s="46"/>
      <c r="FEO49" s="46"/>
      <c r="FEP49" s="46"/>
      <c r="FEQ49" s="46"/>
      <c r="FER49" s="46"/>
      <c r="FES49" s="46"/>
      <c r="FET49" s="46"/>
      <c r="FEU49" s="46"/>
      <c r="FEV49" s="46"/>
      <c r="FEW49" s="46"/>
      <c r="FEX49" s="46"/>
      <c r="FEY49" s="46"/>
      <c r="FEZ49" s="46"/>
      <c r="FFA49" s="46"/>
      <c r="FFB49" s="46"/>
      <c r="FFC49" s="46"/>
      <c r="FFD49" s="46"/>
      <c r="FFE49" s="46"/>
      <c r="FFF49" s="46"/>
      <c r="FFG49" s="46"/>
      <c r="FFH49" s="46"/>
      <c r="FFI49" s="46"/>
      <c r="FFJ49" s="46"/>
      <c r="FFK49" s="46"/>
      <c r="FFL49" s="46"/>
      <c r="FFM49" s="46"/>
      <c r="FFN49" s="46"/>
      <c r="FFO49" s="46"/>
      <c r="FFP49" s="46"/>
      <c r="FFQ49" s="46"/>
      <c r="FFR49" s="46"/>
      <c r="FFS49" s="46"/>
      <c r="FFT49" s="46"/>
      <c r="FFU49" s="46"/>
      <c r="FFV49" s="46"/>
      <c r="FFW49" s="46"/>
      <c r="FFX49" s="46"/>
      <c r="FFY49" s="46"/>
      <c r="FFZ49" s="46"/>
      <c r="FGA49" s="46"/>
      <c r="FGB49" s="46"/>
      <c r="FGC49" s="46"/>
      <c r="FGD49" s="46"/>
      <c r="FGE49" s="46"/>
      <c r="FGF49" s="46"/>
      <c r="FGG49" s="46"/>
      <c r="FGH49" s="46"/>
      <c r="FGI49" s="46"/>
      <c r="FGJ49" s="46"/>
      <c r="FGK49" s="46"/>
      <c r="FGL49" s="46"/>
      <c r="FGM49" s="46"/>
      <c r="FGN49" s="46"/>
      <c r="FGO49" s="46"/>
      <c r="FGP49" s="46"/>
      <c r="FGQ49" s="46"/>
      <c r="FGR49" s="46"/>
      <c r="FGS49" s="46"/>
      <c r="FGT49" s="46"/>
      <c r="FGU49" s="46"/>
      <c r="FGV49" s="46"/>
      <c r="FGW49" s="46"/>
      <c r="FGX49" s="46"/>
      <c r="FGY49" s="46"/>
      <c r="FGZ49" s="46"/>
      <c r="FHA49" s="46"/>
      <c r="FHB49" s="46"/>
      <c r="FHC49" s="46"/>
      <c r="FHD49" s="46"/>
      <c r="FHE49" s="46"/>
      <c r="FHF49" s="46"/>
      <c r="FHG49" s="46"/>
      <c r="FHH49" s="46"/>
      <c r="FHI49" s="46"/>
      <c r="FHJ49" s="46"/>
      <c r="FHK49" s="46"/>
      <c r="FHL49" s="46"/>
      <c r="FHM49" s="46"/>
      <c r="FHN49" s="46"/>
      <c r="FHO49" s="46"/>
      <c r="FHP49" s="46"/>
      <c r="FHQ49" s="46"/>
      <c r="FHR49" s="46"/>
      <c r="FHS49" s="46"/>
      <c r="FHT49" s="46"/>
      <c r="FHU49" s="46"/>
      <c r="FHV49" s="46"/>
      <c r="FHW49" s="46"/>
      <c r="FHX49" s="46"/>
      <c r="FHY49" s="46"/>
      <c r="FHZ49" s="46"/>
      <c r="FIA49" s="46"/>
      <c r="FIB49" s="46"/>
      <c r="FIC49" s="46"/>
      <c r="FID49" s="46"/>
      <c r="FIE49" s="46"/>
      <c r="FIF49" s="46"/>
      <c r="FIG49" s="46"/>
      <c r="FIH49" s="46"/>
      <c r="FII49" s="46"/>
      <c r="FIJ49" s="46"/>
      <c r="FIK49" s="46"/>
      <c r="FIL49" s="46"/>
      <c r="FIM49" s="46"/>
      <c r="FIN49" s="46"/>
      <c r="FIO49" s="46"/>
      <c r="FIP49" s="46"/>
      <c r="FIQ49" s="46"/>
      <c r="FIR49" s="46"/>
      <c r="FIS49" s="46"/>
      <c r="FIT49" s="46"/>
      <c r="FIU49" s="46"/>
      <c r="FIV49" s="46"/>
      <c r="FIW49" s="46"/>
      <c r="FIX49" s="46"/>
      <c r="FIY49" s="46"/>
      <c r="FIZ49" s="46"/>
      <c r="FJA49" s="46"/>
      <c r="FJB49" s="46"/>
      <c r="FJC49" s="46"/>
      <c r="FJD49" s="46"/>
      <c r="FJE49" s="46"/>
      <c r="FJF49" s="46"/>
      <c r="FJG49" s="46"/>
      <c r="FJH49" s="46"/>
      <c r="FJI49" s="46"/>
      <c r="FJJ49" s="46"/>
      <c r="FJK49" s="46"/>
      <c r="FJL49" s="46"/>
      <c r="FJM49" s="46"/>
      <c r="FJN49" s="46"/>
      <c r="FJO49" s="46"/>
      <c r="FJP49" s="46"/>
      <c r="FJQ49" s="46"/>
      <c r="FJR49" s="46"/>
      <c r="FJS49" s="46"/>
      <c r="FJT49" s="46"/>
      <c r="FJU49" s="46"/>
      <c r="FJV49" s="46"/>
      <c r="FJW49" s="46"/>
      <c r="FJX49" s="46"/>
      <c r="FJY49" s="46"/>
      <c r="FJZ49" s="46"/>
      <c r="FKA49" s="46"/>
      <c r="FKB49" s="46"/>
      <c r="FKC49" s="46"/>
      <c r="FKD49" s="46"/>
      <c r="FKE49" s="46"/>
      <c r="FKF49" s="46"/>
      <c r="FKG49" s="46"/>
      <c r="FKH49" s="46"/>
      <c r="FKI49" s="46"/>
      <c r="FKJ49" s="46"/>
      <c r="FKK49" s="46"/>
      <c r="FKL49" s="46"/>
      <c r="FKM49" s="46"/>
      <c r="FKN49" s="46"/>
      <c r="FKO49" s="46"/>
      <c r="FKP49" s="46"/>
      <c r="FKQ49" s="46"/>
      <c r="FKR49" s="46"/>
      <c r="FKS49" s="46"/>
      <c r="FKT49" s="46"/>
      <c r="FKU49" s="46"/>
      <c r="FKV49" s="46"/>
      <c r="FKW49" s="46"/>
      <c r="FKX49" s="46"/>
      <c r="FKY49" s="46"/>
      <c r="FKZ49" s="46"/>
      <c r="FLA49" s="46"/>
      <c r="FLB49" s="46"/>
      <c r="FLC49" s="46"/>
      <c r="FLD49" s="46"/>
      <c r="FLE49" s="46"/>
      <c r="FLF49" s="46"/>
      <c r="FLG49" s="46"/>
      <c r="FLH49" s="46"/>
      <c r="FLI49" s="46"/>
      <c r="FLJ49" s="46"/>
      <c r="FLK49" s="46"/>
      <c r="FLL49" s="46"/>
      <c r="FLM49" s="46"/>
      <c r="FLN49" s="46"/>
      <c r="FLO49" s="46"/>
      <c r="FLP49" s="46"/>
      <c r="FLQ49" s="46"/>
      <c r="FLR49" s="46"/>
      <c r="FLS49" s="46"/>
      <c r="FLT49" s="46"/>
      <c r="FLU49" s="46"/>
      <c r="FLV49" s="46"/>
      <c r="FLW49" s="46"/>
      <c r="FLX49" s="46"/>
      <c r="FLY49" s="46"/>
      <c r="FLZ49" s="46"/>
      <c r="FMA49" s="46"/>
      <c r="FMB49" s="46"/>
      <c r="FMC49" s="46"/>
      <c r="FMD49" s="46"/>
      <c r="FME49" s="46"/>
      <c r="FMF49" s="46"/>
      <c r="FMG49" s="46"/>
      <c r="FMH49" s="46"/>
      <c r="FMI49" s="46"/>
      <c r="FMJ49" s="46"/>
      <c r="FMK49" s="46"/>
      <c r="FML49" s="46"/>
      <c r="FMM49" s="46"/>
      <c r="FMN49" s="46"/>
      <c r="FMO49" s="46"/>
      <c r="FMP49" s="46"/>
      <c r="FMQ49" s="46"/>
      <c r="FMR49" s="46"/>
      <c r="FMS49" s="46"/>
      <c r="FMT49" s="46"/>
      <c r="FMU49" s="46"/>
      <c r="FMV49" s="46"/>
      <c r="FMW49" s="46"/>
      <c r="FMX49" s="46"/>
      <c r="FMY49" s="46"/>
      <c r="FMZ49" s="46"/>
      <c r="FNA49" s="46"/>
      <c r="FNB49" s="46"/>
      <c r="FNC49" s="46"/>
      <c r="FND49" s="46"/>
      <c r="FNE49" s="46"/>
      <c r="FNF49" s="46"/>
      <c r="FNG49" s="46"/>
      <c r="FNH49" s="46"/>
      <c r="FNI49" s="46"/>
      <c r="FNJ49" s="46"/>
      <c r="FNK49" s="46"/>
      <c r="FNL49" s="46"/>
      <c r="FNM49" s="46"/>
      <c r="FNN49" s="46"/>
      <c r="FNO49" s="46"/>
      <c r="FNP49" s="46"/>
      <c r="FNQ49" s="46"/>
      <c r="FNR49" s="46"/>
      <c r="FNS49" s="46"/>
      <c r="FNT49" s="46"/>
      <c r="FNU49" s="46"/>
      <c r="FNV49" s="46"/>
      <c r="FNW49" s="46"/>
      <c r="FNX49" s="46"/>
      <c r="FNY49" s="46"/>
      <c r="FNZ49" s="46"/>
      <c r="FOA49" s="46"/>
      <c r="FOB49" s="46"/>
      <c r="FOC49" s="46"/>
      <c r="FOD49" s="46"/>
      <c r="FOE49" s="46"/>
      <c r="FOF49" s="46"/>
      <c r="FOG49" s="46"/>
      <c r="FOH49" s="46"/>
      <c r="FOI49" s="46"/>
      <c r="FOJ49" s="46"/>
      <c r="FOK49" s="46"/>
      <c r="FOL49" s="46"/>
      <c r="FOM49" s="46"/>
      <c r="FON49" s="46"/>
      <c r="FOO49" s="46"/>
      <c r="FOP49" s="46"/>
      <c r="FOQ49" s="46"/>
      <c r="FOR49" s="46"/>
      <c r="FOS49" s="46"/>
      <c r="FOT49" s="46"/>
      <c r="FOU49" s="46"/>
      <c r="FOV49" s="46"/>
      <c r="FOW49" s="46"/>
      <c r="FOX49" s="46"/>
      <c r="FOY49" s="46"/>
      <c r="FOZ49" s="46"/>
      <c r="FPA49" s="46"/>
      <c r="FPB49" s="46"/>
      <c r="FPC49" s="46"/>
      <c r="FPD49" s="46"/>
      <c r="FPE49" s="46"/>
      <c r="FPF49" s="46"/>
      <c r="FPG49" s="46"/>
      <c r="FPH49" s="46"/>
      <c r="FPI49" s="46"/>
      <c r="FPJ49" s="46"/>
      <c r="FPK49" s="46"/>
      <c r="FPL49" s="46"/>
      <c r="FPM49" s="46"/>
      <c r="FPN49" s="46"/>
      <c r="FPO49" s="46"/>
      <c r="FPP49" s="46"/>
      <c r="FPQ49" s="46"/>
      <c r="FPR49" s="46"/>
      <c r="FPS49" s="46"/>
      <c r="FPT49" s="46"/>
      <c r="FPU49" s="46"/>
      <c r="FPV49" s="46"/>
      <c r="FPW49" s="46"/>
      <c r="FPX49" s="46"/>
      <c r="FPY49" s="46"/>
      <c r="FPZ49" s="46"/>
      <c r="FQA49" s="46"/>
      <c r="FQB49" s="46"/>
      <c r="FQC49" s="46"/>
      <c r="FQD49" s="46"/>
      <c r="FQE49" s="46"/>
      <c r="FQF49" s="46"/>
      <c r="FQG49" s="46"/>
      <c r="FQH49" s="46"/>
      <c r="FQI49" s="46"/>
      <c r="FQJ49" s="46"/>
      <c r="FQK49" s="46"/>
      <c r="FQL49" s="46"/>
      <c r="FQM49" s="46"/>
      <c r="FQN49" s="46"/>
      <c r="FQO49" s="46"/>
      <c r="FQP49" s="46"/>
      <c r="FQQ49" s="46"/>
      <c r="FQR49" s="46"/>
      <c r="FQS49" s="46"/>
      <c r="FQT49" s="46"/>
      <c r="FQU49" s="46"/>
      <c r="FQV49" s="46"/>
      <c r="FQW49" s="46"/>
      <c r="FQX49" s="46"/>
      <c r="FQY49" s="46"/>
      <c r="FQZ49" s="46"/>
      <c r="FRA49" s="46"/>
      <c r="FRB49" s="46"/>
      <c r="FRC49" s="46"/>
      <c r="FRD49" s="46"/>
      <c r="FRE49" s="46"/>
      <c r="FRF49" s="46"/>
      <c r="FRG49" s="46"/>
      <c r="FRH49" s="46"/>
      <c r="FRI49" s="46"/>
      <c r="FRJ49" s="46"/>
      <c r="FRK49" s="46"/>
      <c r="FRL49" s="46"/>
      <c r="FRM49" s="46"/>
      <c r="FRN49" s="46"/>
      <c r="FRO49" s="46"/>
      <c r="FRP49" s="46"/>
      <c r="FRQ49" s="46"/>
      <c r="FRR49" s="46"/>
      <c r="FRS49" s="46"/>
      <c r="FRT49" s="46"/>
      <c r="FRU49" s="46"/>
      <c r="FRV49" s="46"/>
      <c r="FRW49" s="46"/>
      <c r="FRX49" s="46"/>
      <c r="FRY49" s="46"/>
      <c r="FRZ49" s="46"/>
      <c r="FSA49" s="46"/>
      <c r="FSB49" s="46"/>
      <c r="FSC49" s="46"/>
      <c r="FSD49" s="46"/>
      <c r="FSE49" s="46"/>
      <c r="FSF49" s="46"/>
      <c r="FSG49" s="46"/>
      <c r="FSH49" s="46"/>
      <c r="FSI49" s="46"/>
      <c r="FSJ49" s="46"/>
      <c r="FSK49" s="46"/>
      <c r="FSL49" s="46"/>
      <c r="FSM49" s="46"/>
      <c r="FSN49" s="46"/>
      <c r="FSO49" s="46"/>
      <c r="FSP49" s="46"/>
      <c r="FSQ49" s="46"/>
      <c r="FSR49" s="46"/>
      <c r="FSS49" s="46"/>
      <c r="FST49" s="46"/>
      <c r="FSU49" s="46"/>
      <c r="FSV49" s="46"/>
      <c r="FSW49" s="46"/>
      <c r="FSX49" s="46"/>
      <c r="FSY49" s="46"/>
      <c r="FSZ49" s="46"/>
      <c r="FTA49" s="46"/>
      <c r="FTB49" s="46"/>
      <c r="FTC49" s="46"/>
      <c r="FTD49" s="46"/>
      <c r="FTE49" s="46"/>
      <c r="FTF49" s="46"/>
      <c r="FTG49" s="46"/>
      <c r="FTH49" s="46"/>
      <c r="FTI49" s="46"/>
      <c r="FTJ49" s="46"/>
      <c r="FTK49" s="46"/>
      <c r="FTL49" s="46"/>
      <c r="FTM49" s="46"/>
      <c r="FTN49" s="46"/>
      <c r="FTO49" s="46"/>
      <c r="FTP49" s="46"/>
      <c r="FTQ49" s="46"/>
      <c r="FTR49" s="46"/>
      <c r="FTS49" s="46"/>
      <c r="FTT49" s="46"/>
      <c r="FTU49" s="46"/>
      <c r="FTV49" s="46"/>
      <c r="FTW49" s="46"/>
      <c r="FTX49" s="46"/>
      <c r="FTY49" s="46"/>
      <c r="FTZ49" s="46"/>
      <c r="FUA49" s="46"/>
      <c r="FUB49" s="46"/>
      <c r="FUC49" s="46"/>
      <c r="FUD49" s="46"/>
      <c r="FUE49" s="46"/>
      <c r="FUF49" s="46"/>
      <c r="FUG49" s="46"/>
      <c r="FUH49" s="46"/>
      <c r="FUI49" s="46"/>
      <c r="FUJ49" s="46"/>
      <c r="FUK49" s="46"/>
      <c r="FUL49" s="46"/>
      <c r="FUM49" s="46"/>
      <c r="FUN49" s="46"/>
      <c r="FUO49" s="46"/>
      <c r="FUP49" s="46"/>
      <c r="FUQ49" s="46"/>
      <c r="FUR49" s="46"/>
      <c r="FUS49" s="46"/>
      <c r="FUT49" s="46"/>
      <c r="FUU49" s="46"/>
      <c r="FUV49" s="46"/>
      <c r="FUW49" s="46"/>
      <c r="FUX49" s="46"/>
      <c r="FUY49" s="46"/>
      <c r="FUZ49" s="46"/>
      <c r="FVA49" s="46"/>
      <c r="FVB49" s="46"/>
      <c r="FVC49" s="46"/>
      <c r="FVD49" s="46"/>
      <c r="FVE49" s="46"/>
      <c r="FVF49" s="46"/>
      <c r="FVG49" s="46"/>
      <c r="FVH49" s="46"/>
      <c r="FVI49" s="46"/>
      <c r="FVJ49" s="46"/>
      <c r="FVK49" s="46"/>
      <c r="FVL49" s="46"/>
      <c r="FVM49" s="46"/>
      <c r="FVN49" s="46"/>
      <c r="FVO49" s="46"/>
      <c r="FVP49" s="46"/>
      <c r="FVQ49" s="46"/>
      <c r="FVR49" s="46"/>
      <c r="FVS49" s="46"/>
      <c r="FVT49" s="46"/>
      <c r="FVU49" s="46"/>
      <c r="FVV49" s="46"/>
      <c r="FVW49" s="46"/>
      <c r="FVX49" s="46"/>
      <c r="FVY49" s="46"/>
      <c r="FVZ49" s="46"/>
      <c r="FWA49" s="46"/>
      <c r="FWB49" s="46"/>
      <c r="FWC49" s="46"/>
      <c r="FWD49" s="46"/>
      <c r="FWE49" s="46"/>
      <c r="FWF49" s="46"/>
      <c r="FWG49" s="46"/>
      <c r="FWH49" s="46"/>
      <c r="FWI49" s="46"/>
      <c r="FWJ49" s="46"/>
      <c r="FWK49" s="46"/>
      <c r="FWL49" s="46"/>
      <c r="FWM49" s="46"/>
      <c r="FWN49" s="46"/>
      <c r="FWO49" s="46"/>
      <c r="FWP49" s="46"/>
      <c r="FWQ49" s="46"/>
      <c r="FWR49" s="46"/>
      <c r="FWS49" s="46"/>
      <c r="FWT49" s="46"/>
      <c r="FWU49" s="46"/>
      <c r="FWV49" s="46"/>
      <c r="FWW49" s="46"/>
      <c r="FWX49" s="46"/>
      <c r="FWY49" s="46"/>
      <c r="FWZ49" s="46"/>
      <c r="FXA49" s="46"/>
      <c r="FXB49" s="46"/>
      <c r="FXC49" s="46"/>
      <c r="FXD49" s="46"/>
      <c r="FXE49" s="46"/>
      <c r="FXF49" s="46"/>
      <c r="FXG49" s="46"/>
      <c r="FXH49" s="46"/>
      <c r="FXI49" s="46"/>
      <c r="FXJ49" s="46"/>
      <c r="FXK49" s="46"/>
      <c r="FXL49" s="46"/>
      <c r="FXM49" s="46"/>
      <c r="FXN49" s="46"/>
      <c r="FXO49" s="46"/>
      <c r="FXP49" s="46"/>
      <c r="FXQ49" s="46"/>
      <c r="FXR49" s="46"/>
      <c r="FXS49" s="46"/>
      <c r="FXT49" s="46"/>
      <c r="FXU49" s="46"/>
      <c r="FXV49" s="46"/>
      <c r="FXW49" s="46"/>
      <c r="FXX49" s="46"/>
      <c r="FXY49" s="46"/>
      <c r="FXZ49" s="46"/>
      <c r="FYA49" s="46"/>
      <c r="FYB49" s="46"/>
      <c r="FYC49" s="46"/>
      <c r="FYD49" s="46"/>
      <c r="FYE49" s="46"/>
      <c r="FYF49" s="46"/>
      <c r="FYG49" s="46"/>
      <c r="FYH49" s="46"/>
      <c r="FYI49" s="46"/>
      <c r="FYJ49" s="46"/>
      <c r="FYK49" s="46"/>
      <c r="FYL49" s="46"/>
      <c r="FYM49" s="46"/>
      <c r="FYN49" s="46"/>
      <c r="FYO49" s="46"/>
      <c r="FYP49" s="46"/>
      <c r="FYQ49" s="46"/>
      <c r="FYR49" s="46"/>
      <c r="FYS49" s="46"/>
      <c r="FYT49" s="46"/>
      <c r="FYU49" s="46"/>
      <c r="FYV49" s="46"/>
      <c r="FYW49" s="46"/>
      <c r="FYX49" s="46"/>
      <c r="FYY49" s="46"/>
      <c r="FYZ49" s="46"/>
      <c r="FZA49" s="46"/>
      <c r="FZB49" s="46"/>
      <c r="FZC49" s="46"/>
      <c r="FZD49" s="46"/>
      <c r="FZE49" s="46"/>
      <c r="FZF49" s="46"/>
      <c r="FZG49" s="46"/>
      <c r="FZH49" s="46"/>
      <c r="FZI49" s="46"/>
      <c r="FZJ49" s="46"/>
      <c r="FZK49" s="46"/>
      <c r="FZL49" s="46"/>
      <c r="FZM49" s="46"/>
      <c r="FZN49" s="46"/>
      <c r="FZO49" s="46"/>
      <c r="FZP49" s="46"/>
      <c r="FZQ49" s="46"/>
      <c r="FZR49" s="46"/>
      <c r="FZS49" s="46"/>
      <c r="FZT49" s="46"/>
      <c r="FZU49" s="46"/>
      <c r="FZV49" s="46"/>
      <c r="FZW49" s="46"/>
      <c r="FZX49" s="46"/>
      <c r="FZY49" s="46"/>
      <c r="FZZ49" s="46"/>
      <c r="GAA49" s="46"/>
      <c r="GAB49" s="46"/>
      <c r="GAC49" s="46"/>
      <c r="GAD49" s="46"/>
      <c r="GAE49" s="46"/>
      <c r="GAF49" s="46"/>
      <c r="GAG49" s="46"/>
      <c r="GAH49" s="46"/>
      <c r="GAI49" s="46"/>
      <c r="GAJ49" s="46"/>
      <c r="GAK49" s="46"/>
      <c r="GAL49" s="46"/>
      <c r="GAM49" s="46"/>
      <c r="GAN49" s="46"/>
      <c r="GAO49" s="46"/>
      <c r="GAP49" s="46"/>
      <c r="GAQ49" s="46"/>
      <c r="GAR49" s="46"/>
      <c r="GAS49" s="46"/>
      <c r="GAT49" s="46"/>
      <c r="GAU49" s="46"/>
      <c r="GAV49" s="46"/>
      <c r="GAW49" s="46"/>
      <c r="GAX49" s="46"/>
      <c r="GAY49" s="46"/>
      <c r="GAZ49" s="46"/>
      <c r="GBA49" s="46"/>
      <c r="GBB49" s="46"/>
      <c r="GBC49" s="46"/>
      <c r="GBD49" s="46"/>
      <c r="GBE49" s="46"/>
      <c r="GBF49" s="46"/>
      <c r="GBG49" s="46"/>
      <c r="GBH49" s="46"/>
      <c r="GBI49" s="46"/>
      <c r="GBJ49" s="46"/>
      <c r="GBK49" s="46"/>
      <c r="GBL49" s="46"/>
      <c r="GBM49" s="46"/>
      <c r="GBN49" s="46"/>
      <c r="GBO49" s="46"/>
      <c r="GBP49" s="46"/>
      <c r="GBQ49" s="46"/>
      <c r="GBR49" s="46"/>
      <c r="GBS49" s="46"/>
      <c r="GBT49" s="46"/>
      <c r="GBU49" s="46"/>
      <c r="GBV49" s="46"/>
      <c r="GBW49" s="46"/>
      <c r="GBX49" s="46"/>
      <c r="GBY49" s="46"/>
      <c r="GBZ49" s="46"/>
      <c r="GCA49" s="46"/>
      <c r="GCB49" s="46"/>
      <c r="GCC49" s="46"/>
      <c r="GCD49" s="46"/>
      <c r="GCE49" s="46"/>
      <c r="GCF49" s="46"/>
      <c r="GCG49" s="46"/>
      <c r="GCH49" s="46"/>
      <c r="GCI49" s="46"/>
      <c r="GCJ49" s="46"/>
      <c r="GCK49" s="46"/>
      <c r="GCL49" s="46"/>
      <c r="GCM49" s="46"/>
      <c r="GCN49" s="46"/>
      <c r="GCO49" s="46"/>
      <c r="GCP49" s="46"/>
      <c r="GCQ49" s="46"/>
      <c r="GCR49" s="46"/>
      <c r="GCS49" s="46"/>
      <c r="GCT49" s="46"/>
      <c r="GCU49" s="46"/>
      <c r="GCV49" s="46"/>
      <c r="GCW49" s="46"/>
      <c r="GCX49" s="46"/>
      <c r="GCY49" s="46"/>
      <c r="GCZ49" s="46"/>
      <c r="GDA49" s="46"/>
      <c r="GDB49" s="46"/>
      <c r="GDC49" s="46"/>
      <c r="GDD49" s="46"/>
      <c r="GDE49" s="46"/>
      <c r="GDF49" s="46"/>
      <c r="GDG49" s="46"/>
      <c r="GDH49" s="46"/>
      <c r="GDI49" s="46"/>
      <c r="GDJ49" s="46"/>
      <c r="GDK49" s="46"/>
      <c r="GDL49" s="46"/>
      <c r="GDM49" s="46"/>
      <c r="GDN49" s="46"/>
      <c r="GDO49" s="46"/>
      <c r="GDP49" s="46"/>
      <c r="GDQ49" s="46"/>
      <c r="GDR49" s="46"/>
      <c r="GDS49" s="46"/>
      <c r="GDT49" s="46"/>
      <c r="GDU49" s="46"/>
      <c r="GDV49" s="46"/>
      <c r="GDW49" s="46"/>
      <c r="GDX49" s="46"/>
      <c r="GDY49" s="46"/>
      <c r="GDZ49" s="46"/>
      <c r="GEA49" s="46"/>
      <c r="GEB49" s="46"/>
      <c r="GEC49" s="46"/>
      <c r="GED49" s="46"/>
      <c r="GEE49" s="46"/>
      <c r="GEF49" s="46"/>
      <c r="GEG49" s="46"/>
      <c r="GEH49" s="46"/>
      <c r="GEI49" s="46"/>
      <c r="GEJ49" s="46"/>
      <c r="GEK49" s="46"/>
      <c r="GEL49" s="46"/>
      <c r="GEM49" s="46"/>
      <c r="GEN49" s="46"/>
      <c r="GEO49" s="46"/>
      <c r="GEP49" s="46"/>
      <c r="GEQ49" s="46"/>
      <c r="GER49" s="46"/>
      <c r="GES49" s="46"/>
      <c r="GET49" s="46"/>
      <c r="GEU49" s="46"/>
      <c r="GEV49" s="46"/>
      <c r="GEW49" s="46"/>
      <c r="GEX49" s="46"/>
      <c r="GEY49" s="46"/>
      <c r="GEZ49" s="46"/>
      <c r="GFA49" s="46"/>
      <c r="GFB49" s="46"/>
      <c r="GFC49" s="46"/>
      <c r="GFD49" s="46"/>
      <c r="GFE49" s="46"/>
      <c r="GFF49" s="46"/>
      <c r="GFG49" s="46"/>
      <c r="GFH49" s="46"/>
      <c r="GFI49" s="46"/>
      <c r="GFJ49" s="46"/>
      <c r="GFK49" s="46"/>
      <c r="GFL49" s="46"/>
      <c r="GFM49" s="46"/>
      <c r="GFN49" s="46"/>
      <c r="GFO49" s="46"/>
      <c r="GFP49" s="46"/>
      <c r="GFQ49" s="46"/>
      <c r="GFR49" s="46"/>
      <c r="GFS49" s="46"/>
      <c r="GFT49" s="46"/>
      <c r="GFU49" s="46"/>
      <c r="GFV49" s="46"/>
      <c r="GFW49" s="46"/>
      <c r="GFX49" s="46"/>
      <c r="GFY49" s="46"/>
      <c r="GFZ49" s="46"/>
      <c r="GGA49" s="46"/>
      <c r="GGB49" s="46"/>
      <c r="GGC49" s="46"/>
      <c r="GGD49" s="46"/>
      <c r="GGE49" s="46"/>
      <c r="GGF49" s="46"/>
      <c r="GGG49" s="46"/>
      <c r="GGH49" s="46"/>
      <c r="GGI49" s="46"/>
      <c r="GGJ49" s="46"/>
      <c r="GGK49" s="46"/>
      <c r="GGL49" s="46"/>
      <c r="GGM49" s="46"/>
      <c r="GGN49" s="46"/>
      <c r="GGO49" s="46"/>
      <c r="GGP49" s="46"/>
      <c r="GGQ49" s="46"/>
      <c r="GGR49" s="46"/>
      <c r="GGS49" s="46"/>
      <c r="GGT49" s="46"/>
      <c r="GGU49" s="46"/>
      <c r="GGV49" s="46"/>
      <c r="GGW49" s="46"/>
      <c r="GGX49" s="46"/>
      <c r="GGY49" s="46"/>
      <c r="GGZ49" s="46"/>
      <c r="GHA49" s="46"/>
      <c r="GHB49" s="46"/>
      <c r="GHC49" s="46"/>
      <c r="GHD49" s="46"/>
      <c r="GHE49" s="46"/>
      <c r="GHF49" s="46"/>
      <c r="GHG49" s="46"/>
      <c r="GHH49" s="46"/>
      <c r="GHI49" s="46"/>
      <c r="GHJ49" s="46"/>
      <c r="GHK49" s="46"/>
      <c r="GHL49" s="46"/>
      <c r="GHM49" s="46"/>
      <c r="GHN49" s="46"/>
      <c r="GHO49" s="46"/>
      <c r="GHP49" s="46"/>
      <c r="GHQ49" s="46"/>
      <c r="GHR49" s="46"/>
      <c r="GHS49" s="46"/>
      <c r="GHT49" s="46"/>
      <c r="GHU49" s="46"/>
      <c r="GHV49" s="46"/>
      <c r="GHW49" s="46"/>
      <c r="GHX49" s="46"/>
      <c r="GHY49" s="46"/>
      <c r="GHZ49" s="46"/>
      <c r="GIA49" s="46"/>
      <c r="GIB49" s="46"/>
      <c r="GIC49" s="46"/>
      <c r="GID49" s="46"/>
      <c r="GIE49" s="46"/>
      <c r="GIF49" s="46"/>
      <c r="GIG49" s="46"/>
      <c r="GIH49" s="46"/>
      <c r="GII49" s="46"/>
      <c r="GIJ49" s="46"/>
      <c r="GIK49" s="46"/>
      <c r="GIL49" s="46"/>
      <c r="GIM49" s="46"/>
      <c r="GIN49" s="46"/>
      <c r="GIO49" s="46"/>
      <c r="GIP49" s="46"/>
      <c r="GIQ49" s="46"/>
      <c r="GIR49" s="46"/>
      <c r="GIS49" s="46"/>
      <c r="GIT49" s="46"/>
      <c r="GIU49" s="46"/>
      <c r="GIV49" s="46"/>
      <c r="GIW49" s="46"/>
      <c r="GIX49" s="46"/>
      <c r="GIY49" s="46"/>
      <c r="GIZ49" s="46"/>
      <c r="GJA49" s="46"/>
      <c r="GJB49" s="46"/>
      <c r="GJC49" s="46"/>
      <c r="GJD49" s="46"/>
      <c r="GJE49" s="46"/>
      <c r="GJF49" s="46"/>
      <c r="GJG49" s="46"/>
      <c r="GJH49" s="46"/>
      <c r="GJI49" s="46"/>
      <c r="GJJ49" s="46"/>
      <c r="GJK49" s="46"/>
      <c r="GJL49" s="46"/>
      <c r="GJM49" s="46"/>
      <c r="GJN49" s="46"/>
      <c r="GJO49" s="46"/>
      <c r="GJP49" s="46"/>
      <c r="GJQ49" s="46"/>
      <c r="GJR49" s="46"/>
      <c r="GJS49" s="46"/>
      <c r="GJT49" s="46"/>
      <c r="GJU49" s="46"/>
      <c r="GJV49" s="46"/>
      <c r="GJW49" s="46"/>
      <c r="GJX49" s="46"/>
      <c r="GJY49" s="46"/>
      <c r="GJZ49" s="46"/>
      <c r="GKA49" s="46"/>
      <c r="GKB49" s="46"/>
      <c r="GKC49" s="46"/>
      <c r="GKD49" s="46"/>
      <c r="GKE49" s="46"/>
      <c r="GKF49" s="46"/>
      <c r="GKG49" s="46"/>
      <c r="GKH49" s="46"/>
      <c r="GKI49" s="46"/>
      <c r="GKJ49" s="46"/>
      <c r="GKK49" s="46"/>
      <c r="GKL49" s="46"/>
      <c r="GKM49" s="46"/>
      <c r="GKN49" s="46"/>
      <c r="GKO49" s="46"/>
      <c r="GKP49" s="46"/>
      <c r="GKQ49" s="46"/>
      <c r="GKR49" s="46"/>
      <c r="GKS49" s="46"/>
      <c r="GKT49" s="46"/>
      <c r="GKU49" s="46"/>
      <c r="GKV49" s="46"/>
      <c r="GKW49" s="46"/>
      <c r="GKX49" s="46"/>
      <c r="GKY49" s="46"/>
      <c r="GKZ49" s="46"/>
      <c r="GLA49" s="46"/>
      <c r="GLB49" s="46"/>
      <c r="GLC49" s="46"/>
      <c r="GLD49" s="46"/>
      <c r="GLE49" s="46"/>
      <c r="GLF49" s="46"/>
      <c r="GLG49" s="46"/>
      <c r="GLH49" s="46"/>
      <c r="GLI49" s="46"/>
      <c r="GLJ49" s="46"/>
      <c r="GLK49" s="46"/>
      <c r="GLL49" s="46"/>
      <c r="GLM49" s="46"/>
      <c r="GLN49" s="46"/>
      <c r="GLO49" s="46"/>
      <c r="GLP49" s="46"/>
      <c r="GLQ49" s="46"/>
      <c r="GLR49" s="46"/>
      <c r="GLS49" s="46"/>
      <c r="GLT49" s="46"/>
      <c r="GLU49" s="46"/>
      <c r="GLV49" s="46"/>
      <c r="GLW49" s="46"/>
      <c r="GLX49" s="46"/>
      <c r="GLY49" s="46"/>
      <c r="GLZ49" s="46"/>
      <c r="GMA49" s="46"/>
      <c r="GMB49" s="46"/>
      <c r="GMC49" s="46"/>
      <c r="GMD49" s="46"/>
      <c r="GME49" s="46"/>
      <c r="GMF49" s="46"/>
      <c r="GMG49" s="46"/>
      <c r="GMH49" s="46"/>
      <c r="GMI49" s="46"/>
      <c r="GMJ49" s="46"/>
      <c r="GMK49" s="46"/>
      <c r="GML49" s="46"/>
      <c r="GMM49" s="46"/>
      <c r="GMN49" s="46"/>
      <c r="GMO49" s="46"/>
      <c r="GMP49" s="46"/>
      <c r="GMQ49" s="46"/>
      <c r="GMR49" s="46"/>
      <c r="GMS49" s="46"/>
      <c r="GMT49" s="46"/>
      <c r="GMU49" s="46"/>
      <c r="GMV49" s="46"/>
      <c r="GMW49" s="46"/>
      <c r="GMX49" s="46"/>
      <c r="GMY49" s="46"/>
      <c r="GMZ49" s="46"/>
      <c r="GNA49" s="46"/>
      <c r="GNB49" s="46"/>
      <c r="GNC49" s="46"/>
      <c r="GND49" s="46"/>
      <c r="GNE49" s="46"/>
      <c r="GNF49" s="46"/>
      <c r="GNG49" s="46"/>
      <c r="GNH49" s="46"/>
      <c r="GNI49" s="46"/>
      <c r="GNJ49" s="46"/>
      <c r="GNK49" s="46"/>
      <c r="GNL49" s="46"/>
      <c r="GNM49" s="46"/>
      <c r="GNN49" s="46"/>
      <c r="GNO49" s="46"/>
      <c r="GNP49" s="46"/>
      <c r="GNQ49" s="46"/>
      <c r="GNR49" s="46"/>
      <c r="GNS49" s="46"/>
      <c r="GNT49" s="46"/>
      <c r="GNU49" s="46"/>
      <c r="GNV49" s="46"/>
      <c r="GNW49" s="46"/>
      <c r="GNX49" s="46"/>
      <c r="GNY49" s="46"/>
      <c r="GNZ49" s="46"/>
      <c r="GOA49" s="46"/>
      <c r="GOB49" s="46"/>
      <c r="GOC49" s="46"/>
      <c r="GOD49" s="46"/>
      <c r="GOE49" s="46"/>
      <c r="GOF49" s="46"/>
      <c r="GOG49" s="46"/>
      <c r="GOH49" s="46"/>
      <c r="GOI49" s="46"/>
      <c r="GOJ49" s="46"/>
      <c r="GOK49" s="46"/>
      <c r="GOL49" s="46"/>
      <c r="GOM49" s="46"/>
      <c r="GON49" s="46"/>
      <c r="GOO49" s="46"/>
      <c r="GOP49" s="46"/>
      <c r="GOQ49" s="46"/>
      <c r="GOR49" s="46"/>
      <c r="GOS49" s="46"/>
      <c r="GOT49" s="46"/>
      <c r="GOU49" s="46"/>
      <c r="GOV49" s="46"/>
      <c r="GOW49" s="46"/>
      <c r="GOX49" s="46"/>
      <c r="GOY49" s="46"/>
      <c r="GOZ49" s="46"/>
      <c r="GPA49" s="46"/>
      <c r="GPB49" s="46"/>
      <c r="GPC49" s="46"/>
      <c r="GPD49" s="46"/>
      <c r="GPE49" s="46"/>
      <c r="GPF49" s="46"/>
      <c r="GPG49" s="46"/>
      <c r="GPH49" s="46"/>
      <c r="GPI49" s="46"/>
      <c r="GPJ49" s="46"/>
      <c r="GPK49" s="46"/>
      <c r="GPL49" s="46"/>
      <c r="GPM49" s="46"/>
      <c r="GPN49" s="46"/>
      <c r="GPO49" s="46"/>
      <c r="GPP49" s="46"/>
      <c r="GPQ49" s="46"/>
      <c r="GPR49" s="46"/>
      <c r="GPS49" s="46"/>
      <c r="GPT49" s="46"/>
      <c r="GPU49" s="46"/>
      <c r="GPV49" s="46"/>
      <c r="GPW49" s="46"/>
      <c r="GPX49" s="46"/>
      <c r="GPY49" s="46"/>
      <c r="GPZ49" s="46"/>
      <c r="GQA49" s="46"/>
      <c r="GQB49" s="46"/>
      <c r="GQC49" s="46"/>
      <c r="GQD49" s="46"/>
      <c r="GQE49" s="46"/>
      <c r="GQF49" s="46"/>
      <c r="GQG49" s="46"/>
      <c r="GQH49" s="46"/>
      <c r="GQI49" s="46"/>
      <c r="GQJ49" s="46"/>
      <c r="GQK49" s="46"/>
      <c r="GQL49" s="46"/>
      <c r="GQM49" s="46"/>
      <c r="GQN49" s="46"/>
      <c r="GQO49" s="46"/>
      <c r="GQP49" s="46"/>
      <c r="GQQ49" s="46"/>
      <c r="GQR49" s="46"/>
      <c r="GQS49" s="46"/>
      <c r="GQT49" s="46"/>
      <c r="GQU49" s="46"/>
      <c r="GQV49" s="46"/>
      <c r="GQW49" s="46"/>
      <c r="GQX49" s="46"/>
      <c r="GQY49" s="46"/>
      <c r="GQZ49" s="46"/>
      <c r="GRA49" s="46"/>
      <c r="GRB49" s="46"/>
      <c r="GRC49" s="46"/>
      <c r="GRD49" s="46"/>
      <c r="GRE49" s="46"/>
      <c r="GRF49" s="46"/>
      <c r="GRG49" s="46"/>
      <c r="GRH49" s="46"/>
      <c r="GRI49" s="46"/>
      <c r="GRJ49" s="46"/>
      <c r="GRK49" s="46"/>
      <c r="GRL49" s="46"/>
      <c r="GRM49" s="46"/>
      <c r="GRN49" s="46"/>
      <c r="GRO49" s="46"/>
      <c r="GRP49" s="46"/>
      <c r="GRQ49" s="46"/>
      <c r="GRR49" s="46"/>
      <c r="GRS49" s="46"/>
      <c r="GRT49" s="46"/>
      <c r="GRU49" s="46"/>
      <c r="GRV49" s="46"/>
      <c r="GRW49" s="46"/>
      <c r="GRX49" s="46"/>
      <c r="GRY49" s="46"/>
      <c r="GRZ49" s="46"/>
      <c r="GSA49" s="46"/>
      <c r="GSB49" s="46"/>
      <c r="GSC49" s="46"/>
      <c r="GSD49" s="46"/>
      <c r="GSE49" s="46"/>
      <c r="GSF49" s="46"/>
      <c r="GSG49" s="46"/>
      <c r="GSH49" s="46"/>
      <c r="GSI49" s="46"/>
      <c r="GSJ49" s="46"/>
      <c r="GSK49" s="46"/>
      <c r="GSL49" s="46"/>
      <c r="GSM49" s="46"/>
      <c r="GSN49" s="46"/>
      <c r="GSO49" s="46"/>
      <c r="GSP49" s="46"/>
      <c r="GSQ49" s="46"/>
      <c r="GSR49" s="46"/>
      <c r="GSS49" s="46"/>
      <c r="GST49" s="46"/>
      <c r="GSU49" s="46"/>
      <c r="GSV49" s="46"/>
      <c r="GSW49" s="46"/>
      <c r="GSX49" s="46"/>
      <c r="GSY49" s="46"/>
      <c r="GSZ49" s="46"/>
      <c r="GTA49" s="46"/>
      <c r="GTB49" s="46"/>
      <c r="GTC49" s="46"/>
      <c r="GTD49" s="46"/>
      <c r="GTE49" s="46"/>
      <c r="GTF49" s="46"/>
      <c r="GTG49" s="46"/>
      <c r="GTH49" s="46"/>
      <c r="GTI49" s="46"/>
      <c r="GTJ49" s="46"/>
      <c r="GTK49" s="46"/>
      <c r="GTL49" s="46"/>
      <c r="GTM49" s="46"/>
      <c r="GTN49" s="46"/>
      <c r="GTO49" s="46"/>
      <c r="GTP49" s="46"/>
      <c r="GTQ49" s="46"/>
      <c r="GTR49" s="46"/>
      <c r="GTS49" s="46"/>
      <c r="GTT49" s="46"/>
      <c r="GTU49" s="46"/>
      <c r="GTV49" s="46"/>
      <c r="GTW49" s="46"/>
      <c r="GTX49" s="46"/>
      <c r="GTY49" s="46"/>
      <c r="GTZ49" s="46"/>
      <c r="GUA49" s="46"/>
      <c r="GUB49" s="46"/>
      <c r="GUC49" s="46"/>
      <c r="GUD49" s="46"/>
      <c r="GUE49" s="46"/>
      <c r="GUF49" s="46"/>
      <c r="GUG49" s="46"/>
      <c r="GUH49" s="46"/>
      <c r="GUI49" s="46"/>
      <c r="GUJ49" s="46"/>
      <c r="GUK49" s="46"/>
      <c r="GUL49" s="46"/>
      <c r="GUM49" s="46"/>
      <c r="GUN49" s="46"/>
      <c r="GUO49" s="46"/>
      <c r="GUP49" s="46"/>
      <c r="GUQ49" s="46"/>
      <c r="GUR49" s="46"/>
      <c r="GUS49" s="46"/>
      <c r="GUT49" s="46"/>
      <c r="GUU49" s="46"/>
      <c r="GUV49" s="46"/>
      <c r="GUW49" s="46"/>
      <c r="GUX49" s="46"/>
      <c r="GUY49" s="46"/>
      <c r="GUZ49" s="46"/>
      <c r="GVA49" s="46"/>
      <c r="GVB49" s="46"/>
      <c r="GVC49" s="46"/>
      <c r="GVD49" s="46"/>
      <c r="GVE49" s="46"/>
      <c r="GVF49" s="46"/>
      <c r="GVG49" s="46"/>
      <c r="GVH49" s="46"/>
      <c r="GVI49" s="46"/>
      <c r="GVJ49" s="46"/>
      <c r="GVK49" s="46"/>
      <c r="GVL49" s="46"/>
      <c r="GVM49" s="46"/>
      <c r="GVN49" s="46"/>
      <c r="GVO49" s="46"/>
      <c r="GVP49" s="46"/>
      <c r="GVQ49" s="46"/>
      <c r="GVR49" s="46"/>
      <c r="GVS49" s="46"/>
      <c r="GVT49" s="46"/>
      <c r="GVU49" s="46"/>
      <c r="GVV49" s="46"/>
      <c r="GVW49" s="46"/>
      <c r="GVX49" s="46"/>
      <c r="GVY49" s="46"/>
      <c r="GVZ49" s="46"/>
      <c r="GWA49" s="46"/>
      <c r="GWB49" s="46"/>
      <c r="GWC49" s="46"/>
      <c r="GWD49" s="46"/>
      <c r="GWE49" s="46"/>
      <c r="GWF49" s="46"/>
      <c r="GWG49" s="46"/>
      <c r="GWH49" s="46"/>
      <c r="GWI49" s="46"/>
      <c r="GWJ49" s="46"/>
      <c r="GWK49" s="46"/>
      <c r="GWL49" s="46"/>
      <c r="GWM49" s="46"/>
      <c r="GWN49" s="46"/>
      <c r="GWO49" s="46"/>
      <c r="GWP49" s="46"/>
      <c r="GWQ49" s="46"/>
      <c r="GWR49" s="46"/>
      <c r="GWS49" s="46"/>
      <c r="GWT49" s="46"/>
      <c r="GWU49" s="46"/>
      <c r="GWV49" s="46"/>
      <c r="GWW49" s="46"/>
      <c r="GWX49" s="46"/>
      <c r="GWY49" s="46"/>
      <c r="GWZ49" s="46"/>
      <c r="GXA49" s="46"/>
      <c r="GXB49" s="46"/>
      <c r="GXC49" s="46"/>
      <c r="GXD49" s="46"/>
      <c r="GXE49" s="46"/>
      <c r="GXF49" s="46"/>
      <c r="GXG49" s="46"/>
      <c r="GXH49" s="46"/>
      <c r="GXI49" s="46"/>
      <c r="GXJ49" s="46"/>
      <c r="GXK49" s="46"/>
      <c r="GXL49" s="46"/>
      <c r="GXM49" s="46"/>
      <c r="GXN49" s="46"/>
      <c r="GXO49" s="46"/>
      <c r="GXP49" s="46"/>
      <c r="GXQ49" s="46"/>
      <c r="GXR49" s="46"/>
      <c r="GXS49" s="46"/>
      <c r="GXT49" s="46"/>
      <c r="GXU49" s="46"/>
      <c r="GXV49" s="46"/>
      <c r="GXW49" s="46"/>
      <c r="GXX49" s="46"/>
      <c r="GXY49" s="46"/>
      <c r="GXZ49" s="46"/>
      <c r="GYA49" s="46"/>
      <c r="GYB49" s="46"/>
      <c r="GYC49" s="46"/>
      <c r="GYD49" s="46"/>
      <c r="GYE49" s="46"/>
      <c r="GYF49" s="46"/>
      <c r="GYG49" s="46"/>
      <c r="GYH49" s="46"/>
      <c r="GYI49" s="46"/>
      <c r="GYJ49" s="46"/>
      <c r="GYK49" s="46"/>
      <c r="GYL49" s="46"/>
      <c r="GYM49" s="46"/>
      <c r="GYN49" s="46"/>
      <c r="GYO49" s="46"/>
      <c r="GYP49" s="46"/>
      <c r="GYQ49" s="46"/>
      <c r="GYR49" s="46"/>
      <c r="GYS49" s="46"/>
      <c r="GYT49" s="46"/>
      <c r="GYU49" s="46"/>
      <c r="GYV49" s="46"/>
      <c r="GYW49" s="46"/>
      <c r="GYX49" s="46"/>
      <c r="GYY49" s="46"/>
      <c r="GYZ49" s="46"/>
      <c r="GZA49" s="46"/>
      <c r="GZB49" s="46"/>
      <c r="GZC49" s="46"/>
      <c r="GZD49" s="46"/>
      <c r="GZE49" s="46"/>
      <c r="GZF49" s="46"/>
      <c r="GZG49" s="46"/>
      <c r="GZH49" s="46"/>
      <c r="GZI49" s="46"/>
      <c r="GZJ49" s="46"/>
      <c r="GZK49" s="46"/>
      <c r="GZL49" s="46"/>
      <c r="GZM49" s="46"/>
      <c r="GZN49" s="46"/>
      <c r="GZO49" s="46"/>
      <c r="GZP49" s="46"/>
      <c r="GZQ49" s="46"/>
      <c r="GZR49" s="46"/>
      <c r="GZS49" s="46"/>
      <c r="GZT49" s="46"/>
      <c r="GZU49" s="46"/>
      <c r="GZV49" s="46"/>
      <c r="GZW49" s="46"/>
      <c r="GZX49" s="46"/>
      <c r="GZY49" s="46"/>
      <c r="GZZ49" s="46"/>
      <c r="HAA49" s="46"/>
      <c r="HAB49" s="46"/>
      <c r="HAC49" s="46"/>
      <c r="HAD49" s="46"/>
      <c r="HAE49" s="46"/>
      <c r="HAF49" s="46"/>
      <c r="HAG49" s="46"/>
      <c r="HAH49" s="46"/>
      <c r="HAI49" s="46"/>
      <c r="HAJ49" s="46"/>
      <c r="HAK49" s="46"/>
      <c r="HAL49" s="46"/>
      <c r="HAM49" s="46"/>
      <c r="HAN49" s="46"/>
      <c r="HAO49" s="46"/>
      <c r="HAP49" s="46"/>
      <c r="HAQ49" s="46"/>
      <c r="HAR49" s="46"/>
      <c r="HAS49" s="46"/>
      <c r="HAT49" s="46"/>
      <c r="HAU49" s="46"/>
      <c r="HAV49" s="46"/>
      <c r="HAW49" s="46"/>
      <c r="HAX49" s="46"/>
      <c r="HAY49" s="46"/>
      <c r="HAZ49" s="46"/>
      <c r="HBA49" s="46"/>
      <c r="HBB49" s="46"/>
      <c r="HBC49" s="46"/>
      <c r="HBD49" s="46"/>
      <c r="HBE49" s="46"/>
      <c r="HBF49" s="46"/>
      <c r="HBG49" s="46"/>
      <c r="HBH49" s="46"/>
      <c r="HBI49" s="46"/>
      <c r="HBJ49" s="46"/>
      <c r="HBK49" s="46"/>
      <c r="HBL49" s="46"/>
      <c r="HBM49" s="46"/>
      <c r="HBN49" s="46"/>
      <c r="HBO49" s="46"/>
      <c r="HBP49" s="46"/>
      <c r="HBQ49" s="46"/>
      <c r="HBR49" s="46"/>
      <c r="HBS49" s="46"/>
      <c r="HBT49" s="46"/>
      <c r="HBU49" s="46"/>
      <c r="HBV49" s="46"/>
      <c r="HBW49" s="46"/>
      <c r="HBX49" s="46"/>
      <c r="HBY49" s="46"/>
      <c r="HBZ49" s="46"/>
      <c r="HCA49" s="46"/>
      <c r="HCB49" s="46"/>
      <c r="HCC49" s="46"/>
      <c r="HCD49" s="46"/>
      <c r="HCE49" s="46"/>
      <c r="HCF49" s="46"/>
      <c r="HCG49" s="46"/>
      <c r="HCH49" s="46"/>
      <c r="HCI49" s="46"/>
      <c r="HCJ49" s="46"/>
      <c r="HCK49" s="46"/>
      <c r="HCL49" s="46"/>
      <c r="HCM49" s="46"/>
      <c r="HCN49" s="46"/>
      <c r="HCO49" s="46"/>
      <c r="HCP49" s="46"/>
      <c r="HCQ49" s="46"/>
      <c r="HCR49" s="46"/>
      <c r="HCS49" s="46"/>
      <c r="HCT49" s="46"/>
      <c r="HCU49" s="46"/>
      <c r="HCV49" s="46"/>
      <c r="HCW49" s="46"/>
      <c r="HCX49" s="46"/>
      <c r="HCY49" s="46"/>
      <c r="HCZ49" s="46"/>
      <c r="HDA49" s="46"/>
      <c r="HDB49" s="46"/>
      <c r="HDC49" s="46"/>
      <c r="HDD49" s="46"/>
      <c r="HDE49" s="46"/>
      <c r="HDF49" s="46"/>
      <c r="HDG49" s="46"/>
      <c r="HDH49" s="46"/>
      <c r="HDI49" s="46"/>
      <c r="HDJ49" s="46"/>
      <c r="HDK49" s="46"/>
      <c r="HDL49" s="46"/>
      <c r="HDM49" s="46"/>
      <c r="HDN49" s="46"/>
      <c r="HDO49" s="46"/>
      <c r="HDP49" s="46"/>
      <c r="HDQ49" s="46"/>
      <c r="HDR49" s="46"/>
      <c r="HDS49" s="46"/>
      <c r="HDT49" s="46"/>
      <c r="HDU49" s="46"/>
      <c r="HDV49" s="46"/>
      <c r="HDW49" s="46"/>
      <c r="HDX49" s="46"/>
      <c r="HDY49" s="46"/>
      <c r="HDZ49" s="46"/>
      <c r="HEA49" s="46"/>
      <c r="HEB49" s="46"/>
      <c r="HEC49" s="46"/>
      <c r="HED49" s="46"/>
      <c r="HEE49" s="46"/>
      <c r="HEF49" s="46"/>
      <c r="HEG49" s="46"/>
      <c r="HEH49" s="46"/>
      <c r="HEI49" s="46"/>
      <c r="HEJ49" s="46"/>
      <c r="HEK49" s="46"/>
      <c r="HEL49" s="46"/>
      <c r="HEM49" s="46"/>
      <c r="HEN49" s="46"/>
      <c r="HEO49" s="46"/>
      <c r="HEP49" s="46"/>
      <c r="HEQ49" s="46"/>
      <c r="HER49" s="46"/>
      <c r="HES49" s="46"/>
      <c r="HET49" s="46"/>
      <c r="HEU49" s="46"/>
      <c r="HEV49" s="46"/>
      <c r="HEW49" s="46"/>
      <c r="HEX49" s="46"/>
      <c r="HEY49" s="46"/>
      <c r="HEZ49" s="46"/>
      <c r="HFA49" s="46"/>
      <c r="HFB49" s="46"/>
      <c r="HFC49" s="46"/>
      <c r="HFD49" s="46"/>
      <c r="HFE49" s="46"/>
      <c r="HFF49" s="46"/>
      <c r="HFG49" s="46"/>
      <c r="HFH49" s="46"/>
      <c r="HFI49" s="46"/>
      <c r="HFJ49" s="46"/>
      <c r="HFK49" s="46"/>
      <c r="HFL49" s="46"/>
      <c r="HFM49" s="46"/>
      <c r="HFN49" s="46"/>
      <c r="HFO49" s="46"/>
      <c r="HFP49" s="46"/>
      <c r="HFQ49" s="46"/>
      <c r="HFR49" s="46"/>
      <c r="HFS49" s="46"/>
      <c r="HFT49" s="46"/>
      <c r="HFU49" s="46"/>
      <c r="HFV49" s="46"/>
      <c r="HFW49" s="46"/>
      <c r="HFX49" s="46"/>
      <c r="HFY49" s="46"/>
      <c r="HFZ49" s="46"/>
      <c r="HGA49" s="46"/>
      <c r="HGB49" s="46"/>
      <c r="HGC49" s="46"/>
      <c r="HGD49" s="46"/>
      <c r="HGE49" s="46"/>
      <c r="HGF49" s="46"/>
      <c r="HGG49" s="46"/>
      <c r="HGH49" s="46"/>
      <c r="HGI49" s="46"/>
      <c r="HGJ49" s="46"/>
      <c r="HGK49" s="46"/>
      <c r="HGL49" s="46"/>
      <c r="HGM49" s="46"/>
      <c r="HGN49" s="46"/>
      <c r="HGO49" s="46"/>
      <c r="HGP49" s="46"/>
      <c r="HGQ49" s="46"/>
      <c r="HGR49" s="46"/>
      <c r="HGS49" s="46"/>
      <c r="HGT49" s="46"/>
      <c r="HGU49" s="46"/>
      <c r="HGV49" s="46"/>
      <c r="HGW49" s="46"/>
      <c r="HGX49" s="46"/>
      <c r="HGY49" s="46"/>
      <c r="HGZ49" s="46"/>
      <c r="HHA49" s="46"/>
      <c r="HHB49" s="46"/>
      <c r="HHC49" s="46"/>
      <c r="HHD49" s="46"/>
      <c r="HHE49" s="46"/>
      <c r="HHF49" s="46"/>
      <c r="HHG49" s="46"/>
      <c r="HHH49" s="46"/>
      <c r="HHI49" s="46"/>
      <c r="HHJ49" s="46"/>
      <c r="HHK49" s="46"/>
      <c r="HHL49" s="46"/>
      <c r="HHM49" s="46"/>
      <c r="HHN49" s="46"/>
      <c r="HHO49" s="46"/>
      <c r="HHP49" s="46"/>
      <c r="HHQ49" s="46"/>
      <c r="HHR49" s="46"/>
      <c r="HHS49" s="46"/>
      <c r="HHT49" s="46"/>
      <c r="HHU49" s="46"/>
      <c r="HHV49" s="46"/>
      <c r="HHW49" s="46"/>
      <c r="HHX49" s="46"/>
      <c r="HHY49" s="46"/>
      <c r="HHZ49" s="46"/>
      <c r="HIA49" s="46"/>
      <c r="HIB49" s="46"/>
      <c r="HIC49" s="46"/>
      <c r="HID49" s="46"/>
      <c r="HIE49" s="46"/>
      <c r="HIF49" s="46"/>
      <c r="HIG49" s="46"/>
      <c r="HIH49" s="46"/>
      <c r="HII49" s="46"/>
      <c r="HIJ49" s="46"/>
      <c r="HIK49" s="46"/>
      <c r="HIL49" s="46"/>
      <c r="HIM49" s="46"/>
      <c r="HIN49" s="46"/>
      <c r="HIO49" s="46"/>
      <c r="HIP49" s="46"/>
      <c r="HIQ49" s="46"/>
      <c r="HIR49" s="46"/>
      <c r="HIS49" s="46"/>
      <c r="HIT49" s="46"/>
      <c r="HIU49" s="46"/>
      <c r="HIV49" s="46"/>
      <c r="HIW49" s="46"/>
      <c r="HIX49" s="46"/>
      <c r="HIY49" s="46"/>
      <c r="HIZ49" s="46"/>
      <c r="HJA49" s="46"/>
      <c r="HJB49" s="46"/>
      <c r="HJC49" s="46"/>
      <c r="HJD49" s="46"/>
      <c r="HJE49" s="46"/>
      <c r="HJF49" s="46"/>
      <c r="HJG49" s="46"/>
      <c r="HJH49" s="46"/>
      <c r="HJI49" s="46"/>
      <c r="HJJ49" s="46"/>
      <c r="HJK49" s="46"/>
      <c r="HJL49" s="46"/>
      <c r="HJM49" s="46"/>
      <c r="HJN49" s="46"/>
      <c r="HJO49" s="46"/>
      <c r="HJP49" s="46"/>
      <c r="HJQ49" s="46"/>
      <c r="HJR49" s="46"/>
      <c r="HJS49" s="46"/>
      <c r="HJT49" s="46"/>
      <c r="HJU49" s="46"/>
      <c r="HJV49" s="46"/>
      <c r="HJW49" s="46"/>
      <c r="HJX49" s="46"/>
      <c r="HJY49" s="46"/>
      <c r="HJZ49" s="46"/>
      <c r="HKA49" s="46"/>
      <c r="HKB49" s="46"/>
      <c r="HKC49" s="46"/>
      <c r="HKD49" s="46"/>
      <c r="HKE49" s="46"/>
      <c r="HKF49" s="46"/>
      <c r="HKG49" s="46"/>
      <c r="HKH49" s="46"/>
      <c r="HKI49" s="46"/>
      <c r="HKJ49" s="46"/>
      <c r="HKK49" s="46"/>
      <c r="HKL49" s="46"/>
      <c r="HKM49" s="46"/>
      <c r="HKN49" s="46"/>
      <c r="HKO49" s="46"/>
      <c r="HKP49" s="46"/>
      <c r="HKQ49" s="46"/>
      <c r="HKR49" s="46"/>
      <c r="HKS49" s="46"/>
      <c r="HKT49" s="46"/>
      <c r="HKU49" s="46"/>
      <c r="HKV49" s="46"/>
      <c r="HKW49" s="46"/>
      <c r="HKX49" s="46"/>
      <c r="HKY49" s="46"/>
      <c r="HKZ49" s="46"/>
      <c r="HLA49" s="46"/>
      <c r="HLB49" s="46"/>
      <c r="HLC49" s="46"/>
      <c r="HLD49" s="46"/>
      <c r="HLE49" s="46"/>
      <c r="HLF49" s="46"/>
      <c r="HLG49" s="46"/>
      <c r="HLH49" s="46"/>
      <c r="HLI49" s="46"/>
      <c r="HLJ49" s="46"/>
      <c r="HLK49" s="46"/>
      <c r="HLL49" s="46"/>
      <c r="HLM49" s="46"/>
      <c r="HLN49" s="46"/>
      <c r="HLO49" s="46"/>
      <c r="HLP49" s="46"/>
      <c r="HLQ49" s="46"/>
      <c r="HLR49" s="46"/>
      <c r="HLS49" s="46"/>
      <c r="HLT49" s="46"/>
      <c r="HLU49" s="46"/>
      <c r="HLV49" s="46"/>
      <c r="HLW49" s="46"/>
      <c r="HLX49" s="46"/>
      <c r="HLY49" s="46"/>
      <c r="HLZ49" s="46"/>
      <c r="HMA49" s="46"/>
      <c r="HMB49" s="46"/>
      <c r="HMC49" s="46"/>
      <c r="HMD49" s="46"/>
      <c r="HME49" s="46"/>
      <c r="HMF49" s="46"/>
      <c r="HMG49" s="46"/>
      <c r="HMH49" s="46"/>
      <c r="HMI49" s="46"/>
      <c r="HMJ49" s="46"/>
      <c r="HMK49" s="46"/>
      <c r="HML49" s="46"/>
      <c r="HMM49" s="46"/>
      <c r="HMN49" s="46"/>
      <c r="HMO49" s="46"/>
      <c r="HMP49" s="46"/>
      <c r="HMQ49" s="46"/>
      <c r="HMR49" s="46"/>
      <c r="HMS49" s="46"/>
      <c r="HMT49" s="46"/>
      <c r="HMU49" s="46"/>
      <c r="HMV49" s="46"/>
      <c r="HMW49" s="46"/>
      <c r="HMX49" s="46"/>
      <c r="HMY49" s="46"/>
      <c r="HMZ49" s="46"/>
      <c r="HNA49" s="46"/>
      <c r="HNB49" s="46"/>
      <c r="HNC49" s="46"/>
      <c r="HND49" s="46"/>
      <c r="HNE49" s="46"/>
      <c r="HNF49" s="46"/>
      <c r="HNG49" s="46"/>
      <c r="HNH49" s="46"/>
      <c r="HNI49" s="46"/>
      <c r="HNJ49" s="46"/>
      <c r="HNK49" s="46"/>
      <c r="HNL49" s="46"/>
      <c r="HNM49" s="46"/>
      <c r="HNN49" s="46"/>
      <c r="HNO49" s="46"/>
      <c r="HNP49" s="46"/>
      <c r="HNQ49" s="46"/>
      <c r="HNR49" s="46"/>
      <c r="HNS49" s="46"/>
      <c r="HNT49" s="46"/>
      <c r="HNU49" s="46"/>
      <c r="HNV49" s="46"/>
      <c r="HNW49" s="46"/>
      <c r="HNX49" s="46"/>
      <c r="HNY49" s="46"/>
      <c r="HNZ49" s="46"/>
      <c r="HOA49" s="46"/>
      <c r="HOB49" s="46"/>
      <c r="HOC49" s="46"/>
      <c r="HOD49" s="46"/>
      <c r="HOE49" s="46"/>
      <c r="HOF49" s="46"/>
      <c r="HOG49" s="46"/>
      <c r="HOH49" s="46"/>
      <c r="HOI49" s="46"/>
      <c r="HOJ49" s="46"/>
      <c r="HOK49" s="46"/>
      <c r="HOL49" s="46"/>
      <c r="HOM49" s="46"/>
      <c r="HON49" s="46"/>
      <c r="HOO49" s="46"/>
      <c r="HOP49" s="46"/>
      <c r="HOQ49" s="46"/>
      <c r="HOR49" s="46"/>
      <c r="HOS49" s="46"/>
      <c r="HOT49" s="46"/>
      <c r="HOU49" s="46"/>
      <c r="HOV49" s="46"/>
      <c r="HOW49" s="46"/>
      <c r="HOX49" s="46"/>
      <c r="HOY49" s="46"/>
      <c r="HOZ49" s="46"/>
      <c r="HPA49" s="46"/>
      <c r="HPB49" s="46"/>
      <c r="HPC49" s="46"/>
      <c r="HPD49" s="46"/>
      <c r="HPE49" s="46"/>
      <c r="HPF49" s="46"/>
      <c r="HPG49" s="46"/>
      <c r="HPH49" s="46"/>
      <c r="HPI49" s="46"/>
      <c r="HPJ49" s="46"/>
      <c r="HPK49" s="46"/>
      <c r="HPL49" s="46"/>
      <c r="HPM49" s="46"/>
      <c r="HPN49" s="46"/>
      <c r="HPO49" s="46"/>
      <c r="HPP49" s="46"/>
      <c r="HPQ49" s="46"/>
      <c r="HPR49" s="46"/>
      <c r="HPS49" s="46"/>
      <c r="HPT49" s="46"/>
      <c r="HPU49" s="46"/>
      <c r="HPV49" s="46"/>
      <c r="HPW49" s="46"/>
      <c r="HPX49" s="46"/>
      <c r="HPY49" s="46"/>
      <c r="HPZ49" s="46"/>
      <c r="HQA49" s="46"/>
      <c r="HQB49" s="46"/>
      <c r="HQC49" s="46"/>
      <c r="HQD49" s="46"/>
      <c r="HQE49" s="46"/>
      <c r="HQF49" s="46"/>
      <c r="HQG49" s="46"/>
      <c r="HQH49" s="46"/>
      <c r="HQI49" s="46"/>
      <c r="HQJ49" s="46"/>
      <c r="HQK49" s="46"/>
      <c r="HQL49" s="46"/>
      <c r="HQM49" s="46"/>
      <c r="HQN49" s="46"/>
      <c r="HQO49" s="46"/>
      <c r="HQP49" s="46"/>
      <c r="HQQ49" s="46"/>
      <c r="HQR49" s="46"/>
      <c r="HQS49" s="46"/>
      <c r="HQT49" s="46"/>
      <c r="HQU49" s="46"/>
      <c r="HQV49" s="46"/>
      <c r="HQW49" s="46"/>
      <c r="HQX49" s="46"/>
      <c r="HQY49" s="46"/>
      <c r="HQZ49" s="46"/>
      <c r="HRA49" s="46"/>
      <c r="HRB49" s="46"/>
      <c r="HRC49" s="46"/>
      <c r="HRD49" s="46"/>
      <c r="HRE49" s="46"/>
      <c r="HRF49" s="46"/>
      <c r="HRG49" s="46"/>
      <c r="HRH49" s="46"/>
      <c r="HRI49" s="46"/>
      <c r="HRJ49" s="46"/>
      <c r="HRK49" s="46"/>
      <c r="HRL49" s="46"/>
      <c r="HRM49" s="46"/>
      <c r="HRN49" s="46"/>
      <c r="HRO49" s="46"/>
      <c r="HRP49" s="46"/>
      <c r="HRQ49" s="46"/>
      <c r="HRR49" s="46"/>
      <c r="HRS49" s="46"/>
      <c r="HRT49" s="46"/>
      <c r="HRU49" s="46"/>
      <c r="HRV49" s="46"/>
      <c r="HRW49" s="46"/>
      <c r="HRX49" s="46"/>
      <c r="HRY49" s="46"/>
      <c r="HRZ49" s="46"/>
      <c r="HSA49" s="46"/>
      <c r="HSB49" s="46"/>
      <c r="HSC49" s="46"/>
      <c r="HSD49" s="46"/>
      <c r="HSE49" s="46"/>
      <c r="HSF49" s="46"/>
      <c r="HSG49" s="46"/>
      <c r="HSH49" s="46"/>
      <c r="HSI49" s="46"/>
      <c r="HSJ49" s="46"/>
      <c r="HSK49" s="46"/>
      <c r="HSL49" s="46"/>
      <c r="HSM49" s="46"/>
      <c r="HSN49" s="46"/>
      <c r="HSO49" s="46"/>
      <c r="HSP49" s="46"/>
      <c r="HSQ49" s="46"/>
      <c r="HSR49" s="46"/>
      <c r="HSS49" s="46"/>
      <c r="HST49" s="46"/>
      <c r="HSU49" s="46"/>
      <c r="HSV49" s="46"/>
      <c r="HSW49" s="46"/>
      <c r="HSX49" s="46"/>
      <c r="HSY49" s="46"/>
      <c r="HSZ49" s="46"/>
      <c r="HTA49" s="46"/>
      <c r="HTB49" s="46"/>
      <c r="HTC49" s="46"/>
      <c r="HTD49" s="46"/>
      <c r="HTE49" s="46"/>
      <c r="HTF49" s="46"/>
      <c r="HTG49" s="46"/>
      <c r="HTH49" s="46"/>
      <c r="HTI49" s="46"/>
      <c r="HTJ49" s="46"/>
      <c r="HTK49" s="46"/>
      <c r="HTL49" s="46"/>
      <c r="HTM49" s="46"/>
      <c r="HTN49" s="46"/>
      <c r="HTO49" s="46"/>
      <c r="HTP49" s="46"/>
      <c r="HTQ49" s="46"/>
      <c r="HTR49" s="46"/>
      <c r="HTS49" s="46"/>
      <c r="HTT49" s="46"/>
      <c r="HTU49" s="46"/>
      <c r="HTV49" s="46"/>
      <c r="HTW49" s="46"/>
      <c r="HTX49" s="46"/>
      <c r="HTY49" s="46"/>
      <c r="HTZ49" s="46"/>
      <c r="HUA49" s="46"/>
      <c r="HUB49" s="46"/>
      <c r="HUC49" s="46"/>
      <c r="HUD49" s="46"/>
      <c r="HUE49" s="46"/>
      <c r="HUF49" s="46"/>
      <c r="HUG49" s="46"/>
      <c r="HUH49" s="46"/>
      <c r="HUI49" s="46"/>
      <c r="HUJ49" s="46"/>
      <c r="HUK49" s="46"/>
      <c r="HUL49" s="46"/>
      <c r="HUM49" s="46"/>
      <c r="HUN49" s="46"/>
      <c r="HUO49" s="46"/>
      <c r="HUP49" s="46"/>
      <c r="HUQ49" s="46"/>
      <c r="HUR49" s="46"/>
      <c r="HUS49" s="46"/>
      <c r="HUT49" s="46"/>
      <c r="HUU49" s="46"/>
      <c r="HUV49" s="46"/>
      <c r="HUW49" s="46"/>
      <c r="HUX49" s="46"/>
      <c r="HUY49" s="46"/>
      <c r="HUZ49" s="46"/>
      <c r="HVA49" s="46"/>
      <c r="HVB49" s="46"/>
      <c r="HVC49" s="46"/>
      <c r="HVD49" s="46"/>
      <c r="HVE49" s="46"/>
      <c r="HVF49" s="46"/>
      <c r="HVG49" s="46"/>
      <c r="HVH49" s="46"/>
      <c r="HVI49" s="46"/>
      <c r="HVJ49" s="46"/>
      <c r="HVK49" s="46"/>
      <c r="HVL49" s="46"/>
      <c r="HVM49" s="46"/>
      <c r="HVN49" s="46"/>
      <c r="HVO49" s="46"/>
      <c r="HVP49" s="46"/>
      <c r="HVQ49" s="46"/>
      <c r="HVR49" s="46"/>
      <c r="HVS49" s="46"/>
      <c r="HVT49" s="46"/>
      <c r="HVU49" s="46"/>
      <c r="HVV49" s="46"/>
      <c r="HVW49" s="46"/>
      <c r="HVX49" s="46"/>
      <c r="HVY49" s="46"/>
      <c r="HVZ49" s="46"/>
      <c r="HWA49" s="46"/>
      <c r="HWB49" s="46"/>
      <c r="HWC49" s="46"/>
      <c r="HWD49" s="46"/>
      <c r="HWE49" s="46"/>
      <c r="HWF49" s="46"/>
      <c r="HWG49" s="46"/>
      <c r="HWH49" s="46"/>
      <c r="HWI49" s="46"/>
      <c r="HWJ49" s="46"/>
      <c r="HWK49" s="46"/>
      <c r="HWL49" s="46"/>
      <c r="HWM49" s="46"/>
      <c r="HWN49" s="46"/>
      <c r="HWO49" s="46"/>
      <c r="HWP49" s="46"/>
      <c r="HWQ49" s="46"/>
      <c r="HWR49" s="46"/>
      <c r="HWS49" s="46"/>
      <c r="HWT49" s="46"/>
      <c r="HWU49" s="46"/>
      <c r="HWV49" s="46"/>
      <c r="HWW49" s="46"/>
      <c r="HWX49" s="46"/>
      <c r="HWY49" s="46"/>
      <c r="HWZ49" s="46"/>
      <c r="HXA49" s="46"/>
      <c r="HXB49" s="46"/>
      <c r="HXC49" s="46"/>
      <c r="HXD49" s="46"/>
      <c r="HXE49" s="46"/>
      <c r="HXF49" s="46"/>
      <c r="HXG49" s="46"/>
      <c r="HXH49" s="46"/>
      <c r="HXI49" s="46"/>
      <c r="HXJ49" s="46"/>
      <c r="HXK49" s="46"/>
      <c r="HXL49" s="46"/>
      <c r="HXM49" s="46"/>
      <c r="HXN49" s="46"/>
      <c r="HXO49" s="46"/>
      <c r="HXP49" s="46"/>
      <c r="HXQ49" s="46"/>
      <c r="HXR49" s="46"/>
      <c r="HXS49" s="46"/>
      <c r="HXT49" s="46"/>
      <c r="HXU49" s="46"/>
      <c r="HXV49" s="46"/>
      <c r="HXW49" s="46"/>
      <c r="HXX49" s="46"/>
      <c r="HXY49" s="46"/>
      <c r="HXZ49" s="46"/>
      <c r="HYA49" s="46"/>
      <c r="HYB49" s="46"/>
      <c r="HYC49" s="46"/>
      <c r="HYD49" s="46"/>
      <c r="HYE49" s="46"/>
      <c r="HYF49" s="46"/>
      <c r="HYG49" s="46"/>
      <c r="HYH49" s="46"/>
      <c r="HYI49" s="46"/>
      <c r="HYJ49" s="46"/>
      <c r="HYK49" s="46"/>
      <c r="HYL49" s="46"/>
      <c r="HYM49" s="46"/>
      <c r="HYN49" s="46"/>
      <c r="HYO49" s="46"/>
      <c r="HYP49" s="46"/>
      <c r="HYQ49" s="46"/>
      <c r="HYR49" s="46"/>
      <c r="HYS49" s="46"/>
      <c r="HYT49" s="46"/>
      <c r="HYU49" s="46"/>
      <c r="HYV49" s="46"/>
      <c r="HYW49" s="46"/>
      <c r="HYX49" s="46"/>
      <c r="HYY49" s="46"/>
      <c r="HYZ49" s="46"/>
      <c r="HZA49" s="46"/>
      <c r="HZB49" s="46"/>
      <c r="HZC49" s="46"/>
      <c r="HZD49" s="46"/>
      <c r="HZE49" s="46"/>
      <c r="HZF49" s="46"/>
      <c r="HZG49" s="46"/>
      <c r="HZH49" s="46"/>
      <c r="HZI49" s="46"/>
      <c r="HZJ49" s="46"/>
      <c r="HZK49" s="46"/>
      <c r="HZL49" s="46"/>
      <c r="HZM49" s="46"/>
      <c r="HZN49" s="46"/>
      <c r="HZO49" s="46"/>
      <c r="HZP49" s="46"/>
      <c r="HZQ49" s="46"/>
      <c r="HZR49" s="46"/>
      <c r="HZS49" s="46"/>
      <c r="HZT49" s="46"/>
      <c r="HZU49" s="46"/>
      <c r="HZV49" s="46"/>
      <c r="HZW49" s="46"/>
      <c r="HZX49" s="46"/>
      <c r="HZY49" s="46"/>
      <c r="HZZ49" s="46"/>
      <c r="IAA49" s="46"/>
      <c r="IAB49" s="46"/>
      <c r="IAC49" s="46"/>
      <c r="IAD49" s="46"/>
      <c r="IAE49" s="46"/>
      <c r="IAF49" s="46"/>
      <c r="IAG49" s="46"/>
      <c r="IAH49" s="46"/>
      <c r="IAI49" s="46"/>
      <c r="IAJ49" s="46"/>
      <c r="IAK49" s="46"/>
      <c r="IAL49" s="46"/>
      <c r="IAM49" s="46"/>
      <c r="IAN49" s="46"/>
      <c r="IAO49" s="46"/>
      <c r="IAP49" s="46"/>
      <c r="IAQ49" s="46"/>
      <c r="IAR49" s="46"/>
      <c r="IAS49" s="46"/>
      <c r="IAT49" s="46"/>
      <c r="IAU49" s="46"/>
      <c r="IAV49" s="46"/>
      <c r="IAW49" s="46"/>
      <c r="IAX49" s="46"/>
      <c r="IAY49" s="46"/>
      <c r="IAZ49" s="46"/>
      <c r="IBA49" s="46"/>
      <c r="IBB49" s="46"/>
      <c r="IBC49" s="46"/>
      <c r="IBD49" s="46"/>
      <c r="IBE49" s="46"/>
      <c r="IBF49" s="46"/>
      <c r="IBG49" s="46"/>
      <c r="IBH49" s="46"/>
      <c r="IBI49" s="46"/>
      <c r="IBJ49" s="46"/>
      <c r="IBK49" s="46"/>
      <c r="IBL49" s="46"/>
      <c r="IBM49" s="46"/>
      <c r="IBN49" s="46"/>
      <c r="IBO49" s="46"/>
      <c r="IBP49" s="46"/>
      <c r="IBQ49" s="46"/>
      <c r="IBR49" s="46"/>
      <c r="IBS49" s="46"/>
      <c r="IBT49" s="46"/>
      <c r="IBU49" s="46"/>
      <c r="IBV49" s="46"/>
      <c r="IBW49" s="46"/>
      <c r="IBX49" s="46"/>
      <c r="IBY49" s="46"/>
      <c r="IBZ49" s="46"/>
      <c r="ICA49" s="46"/>
      <c r="ICB49" s="46"/>
      <c r="ICC49" s="46"/>
      <c r="ICD49" s="46"/>
      <c r="ICE49" s="46"/>
      <c r="ICF49" s="46"/>
      <c r="ICG49" s="46"/>
      <c r="ICH49" s="46"/>
      <c r="ICI49" s="46"/>
      <c r="ICJ49" s="46"/>
      <c r="ICK49" s="46"/>
      <c r="ICL49" s="46"/>
      <c r="ICM49" s="46"/>
      <c r="ICN49" s="46"/>
      <c r="ICO49" s="46"/>
      <c r="ICP49" s="46"/>
      <c r="ICQ49" s="46"/>
      <c r="ICR49" s="46"/>
      <c r="ICS49" s="46"/>
      <c r="ICT49" s="46"/>
      <c r="ICU49" s="46"/>
      <c r="ICV49" s="46"/>
      <c r="ICW49" s="46"/>
      <c r="ICX49" s="46"/>
      <c r="ICY49" s="46"/>
      <c r="ICZ49" s="46"/>
      <c r="IDA49" s="46"/>
      <c r="IDB49" s="46"/>
      <c r="IDC49" s="46"/>
      <c r="IDD49" s="46"/>
      <c r="IDE49" s="46"/>
      <c r="IDF49" s="46"/>
      <c r="IDG49" s="46"/>
      <c r="IDH49" s="46"/>
      <c r="IDI49" s="46"/>
      <c r="IDJ49" s="46"/>
      <c r="IDK49" s="46"/>
      <c r="IDL49" s="46"/>
      <c r="IDM49" s="46"/>
      <c r="IDN49" s="46"/>
      <c r="IDO49" s="46"/>
      <c r="IDP49" s="46"/>
      <c r="IDQ49" s="46"/>
      <c r="IDR49" s="46"/>
      <c r="IDS49" s="46"/>
      <c r="IDT49" s="46"/>
      <c r="IDU49" s="46"/>
      <c r="IDV49" s="46"/>
      <c r="IDW49" s="46"/>
      <c r="IDX49" s="46"/>
      <c r="IDY49" s="46"/>
      <c r="IDZ49" s="46"/>
      <c r="IEA49" s="46"/>
      <c r="IEB49" s="46"/>
      <c r="IEC49" s="46"/>
      <c r="IED49" s="46"/>
      <c r="IEE49" s="46"/>
      <c r="IEF49" s="46"/>
      <c r="IEG49" s="46"/>
      <c r="IEH49" s="46"/>
      <c r="IEI49" s="46"/>
      <c r="IEJ49" s="46"/>
      <c r="IEK49" s="46"/>
      <c r="IEL49" s="46"/>
      <c r="IEM49" s="46"/>
      <c r="IEN49" s="46"/>
      <c r="IEO49" s="46"/>
      <c r="IEP49" s="46"/>
      <c r="IEQ49" s="46"/>
      <c r="IER49" s="46"/>
      <c r="IES49" s="46"/>
      <c r="IET49" s="46"/>
      <c r="IEU49" s="46"/>
      <c r="IEV49" s="46"/>
      <c r="IEW49" s="46"/>
      <c r="IEX49" s="46"/>
      <c r="IEY49" s="46"/>
      <c r="IEZ49" s="46"/>
      <c r="IFA49" s="46"/>
      <c r="IFB49" s="46"/>
      <c r="IFC49" s="46"/>
      <c r="IFD49" s="46"/>
      <c r="IFE49" s="46"/>
      <c r="IFF49" s="46"/>
      <c r="IFG49" s="46"/>
      <c r="IFH49" s="46"/>
      <c r="IFI49" s="46"/>
      <c r="IFJ49" s="46"/>
      <c r="IFK49" s="46"/>
      <c r="IFL49" s="46"/>
      <c r="IFM49" s="46"/>
      <c r="IFN49" s="46"/>
      <c r="IFO49" s="46"/>
      <c r="IFP49" s="46"/>
      <c r="IFQ49" s="46"/>
      <c r="IFR49" s="46"/>
      <c r="IFS49" s="46"/>
      <c r="IFT49" s="46"/>
      <c r="IFU49" s="46"/>
      <c r="IFV49" s="46"/>
      <c r="IFW49" s="46"/>
      <c r="IFX49" s="46"/>
      <c r="IFY49" s="46"/>
      <c r="IFZ49" s="46"/>
      <c r="IGA49" s="46"/>
      <c r="IGB49" s="46"/>
      <c r="IGC49" s="46"/>
      <c r="IGD49" s="46"/>
      <c r="IGE49" s="46"/>
      <c r="IGF49" s="46"/>
      <c r="IGG49" s="46"/>
      <c r="IGH49" s="46"/>
      <c r="IGI49" s="46"/>
      <c r="IGJ49" s="46"/>
      <c r="IGK49" s="46"/>
      <c r="IGL49" s="46"/>
      <c r="IGM49" s="46"/>
      <c r="IGN49" s="46"/>
      <c r="IGO49" s="46"/>
      <c r="IGP49" s="46"/>
      <c r="IGQ49" s="46"/>
      <c r="IGR49" s="46"/>
      <c r="IGS49" s="46"/>
      <c r="IGT49" s="46"/>
      <c r="IGU49" s="46"/>
      <c r="IGV49" s="46"/>
      <c r="IGW49" s="46"/>
      <c r="IGX49" s="46"/>
      <c r="IGY49" s="46"/>
      <c r="IGZ49" s="46"/>
      <c r="IHA49" s="46"/>
      <c r="IHB49" s="46"/>
      <c r="IHC49" s="46"/>
      <c r="IHD49" s="46"/>
      <c r="IHE49" s="46"/>
      <c r="IHF49" s="46"/>
      <c r="IHG49" s="46"/>
      <c r="IHH49" s="46"/>
      <c r="IHI49" s="46"/>
      <c r="IHJ49" s="46"/>
      <c r="IHK49" s="46"/>
      <c r="IHL49" s="46"/>
      <c r="IHM49" s="46"/>
      <c r="IHN49" s="46"/>
      <c r="IHO49" s="46"/>
      <c r="IHP49" s="46"/>
      <c r="IHQ49" s="46"/>
      <c r="IHR49" s="46"/>
      <c r="IHS49" s="46"/>
      <c r="IHT49" s="46"/>
      <c r="IHU49" s="46"/>
      <c r="IHV49" s="46"/>
      <c r="IHW49" s="46"/>
      <c r="IHX49" s="46"/>
      <c r="IHY49" s="46"/>
      <c r="IHZ49" s="46"/>
      <c r="IIA49" s="46"/>
      <c r="IIB49" s="46"/>
      <c r="IIC49" s="46"/>
      <c r="IID49" s="46"/>
      <c r="IIE49" s="46"/>
      <c r="IIF49" s="46"/>
      <c r="IIG49" s="46"/>
      <c r="IIH49" s="46"/>
      <c r="III49" s="46"/>
      <c r="IIJ49" s="46"/>
      <c r="IIK49" s="46"/>
      <c r="IIL49" s="46"/>
      <c r="IIM49" s="46"/>
      <c r="IIN49" s="46"/>
      <c r="IIO49" s="46"/>
      <c r="IIP49" s="46"/>
      <c r="IIQ49" s="46"/>
      <c r="IIR49" s="46"/>
      <c r="IIS49" s="46"/>
      <c r="IIT49" s="46"/>
      <c r="IIU49" s="46"/>
      <c r="IIV49" s="46"/>
      <c r="IIW49" s="46"/>
      <c r="IIX49" s="46"/>
      <c r="IIY49" s="46"/>
      <c r="IIZ49" s="46"/>
      <c r="IJA49" s="46"/>
      <c r="IJB49" s="46"/>
      <c r="IJC49" s="46"/>
      <c r="IJD49" s="46"/>
      <c r="IJE49" s="46"/>
      <c r="IJF49" s="46"/>
      <c r="IJG49" s="46"/>
      <c r="IJH49" s="46"/>
      <c r="IJI49" s="46"/>
      <c r="IJJ49" s="46"/>
      <c r="IJK49" s="46"/>
      <c r="IJL49" s="46"/>
      <c r="IJM49" s="46"/>
      <c r="IJN49" s="46"/>
      <c r="IJO49" s="46"/>
      <c r="IJP49" s="46"/>
      <c r="IJQ49" s="46"/>
      <c r="IJR49" s="46"/>
      <c r="IJS49" s="46"/>
      <c r="IJT49" s="46"/>
      <c r="IJU49" s="46"/>
      <c r="IJV49" s="46"/>
      <c r="IJW49" s="46"/>
      <c r="IJX49" s="46"/>
      <c r="IJY49" s="46"/>
      <c r="IJZ49" s="46"/>
      <c r="IKA49" s="46"/>
      <c r="IKB49" s="46"/>
      <c r="IKC49" s="46"/>
      <c r="IKD49" s="46"/>
      <c r="IKE49" s="46"/>
      <c r="IKF49" s="46"/>
      <c r="IKG49" s="46"/>
      <c r="IKH49" s="46"/>
      <c r="IKI49" s="46"/>
      <c r="IKJ49" s="46"/>
      <c r="IKK49" s="46"/>
      <c r="IKL49" s="46"/>
      <c r="IKM49" s="46"/>
      <c r="IKN49" s="46"/>
      <c r="IKO49" s="46"/>
      <c r="IKP49" s="46"/>
      <c r="IKQ49" s="46"/>
      <c r="IKR49" s="46"/>
      <c r="IKS49" s="46"/>
      <c r="IKT49" s="46"/>
      <c r="IKU49" s="46"/>
      <c r="IKV49" s="46"/>
      <c r="IKW49" s="46"/>
      <c r="IKX49" s="46"/>
      <c r="IKY49" s="46"/>
      <c r="IKZ49" s="46"/>
      <c r="ILA49" s="46"/>
      <c r="ILB49" s="46"/>
      <c r="ILC49" s="46"/>
      <c r="ILD49" s="46"/>
      <c r="ILE49" s="46"/>
      <c r="ILF49" s="46"/>
      <c r="ILG49" s="46"/>
      <c r="ILH49" s="46"/>
      <c r="ILI49" s="46"/>
      <c r="ILJ49" s="46"/>
      <c r="ILK49" s="46"/>
      <c r="ILL49" s="46"/>
      <c r="ILM49" s="46"/>
      <c r="ILN49" s="46"/>
      <c r="ILO49" s="46"/>
      <c r="ILP49" s="46"/>
      <c r="ILQ49" s="46"/>
      <c r="ILR49" s="46"/>
      <c r="ILS49" s="46"/>
      <c r="ILT49" s="46"/>
      <c r="ILU49" s="46"/>
      <c r="ILV49" s="46"/>
      <c r="ILW49" s="46"/>
      <c r="ILX49" s="46"/>
      <c r="ILY49" s="46"/>
      <c r="ILZ49" s="46"/>
      <c r="IMA49" s="46"/>
      <c r="IMB49" s="46"/>
      <c r="IMC49" s="46"/>
      <c r="IMD49" s="46"/>
      <c r="IME49" s="46"/>
      <c r="IMF49" s="46"/>
      <c r="IMG49" s="46"/>
      <c r="IMH49" s="46"/>
      <c r="IMI49" s="46"/>
      <c r="IMJ49" s="46"/>
      <c r="IMK49" s="46"/>
      <c r="IML49" s="46"/>
      <c r="IMM49" s="46"/>
      <c r="IMN49" s="46"/>
      <c r="IMO49" s="46"/>
      <c r="IMP49" s="46"/>
      <c r="IMQ49" s="46"/>
      <c r="IMR49" s="46"/>
      <c r="IMS49" s="46"/>
      <c r="IMT49" s="46"/>
      <c r="IMU49" s="46"/>
      <c r="IMV49" s="46"/>
      <c r="IMW49" s="46"/>
      <c r="IMX49" s="46"/>
      <c r="IMY49" s="46"/>
      <c r="IMZ49" s="46"/>
      <c r="INA49" s="46"/>
      <c r="INB49" s="46"/>
      <c r="INC49" s="46"/>
      <c r="IND49" s="46"/>
      <c r="INE49" s="46"/>
      <c r="INF49" s="46"/>
      <c r="ING49" s="46"/>
      <c r="INH49" s="46"/>
      <c r="INI49" s="46"/>
      <c r="INJ49" s="46"/>
      <c r="INK49" s="46"/>
      <c r="INL49" s="46"/>
      <c r="INM49" s="46"/>
      <c r="INN49" s="46"/>
      <c r="INO49" s="46"/>
      <c r="INP49" s="46"/>
      <c r="INQ49" s="46"/>
      <c r="INR49" s="46"/>
      <c r="INS49" s="46"/>
      <c r="INT49" s="46"/>
      <c r="INU49" s="46"/>
      <c r="INV49" s="46"/>
      <c r="INW49" s="46"/>
      <c r="INX49" s="46"/>
      <c r="INY49" s="46"/>
      <c r="INZ49" s="46"/>
      <c r="IOA49" s="46"/>
      <c r="IOB49" s="46"/>
      <c r="IOC49" s="46"/>
      <c r="IOD49" s="46"/>
      <c r="IOE49" s="46"/>
      <c r="IOF49" s="46"/>
      <c r="IOG49" s="46"/>
      <c r="IOH49" s="46"/>
      <c r="IOI49" s="46"/>
      <c r="IOJ49" s="46"/>
      <c r="IOK49" s="46"/>
      <c r="IOL49" s="46"/>
      <c r="IOM49" s="46"/>
      <c r="ION49" s="46"/>
      <c r="IOO49" s="46"/>
      <c r="IOP49" s="46"/>
      <c r="IOQ49" s="46"/>
      <c r="IOR49" s="46"/>
      <c r="IOS49" s="46"/>
      <c r="IOT49" s="46"/>
      <c r="IOU49" s="46"/>
      <c r="IOV49" s="46"/>
      <c r="IOW49" s="46"/>
      <c r="IOX49" s="46"/>
      <c r="IOY49" s="46"/>
      <c r="IOZ49" s="46"/>
      <c r="IPA49" s="46"/>
      <c r="IPB49" s="46"/>
      <c r="IPC49" s="46"/>
      <c r="IPD49" s="46"/>
      <c r="IPE49" s="46"/>
      <c r="IPF49" s="46"/>
      <c r="IPG49" s="46"/>
      <c r="IPH49" s="46"/>
      <c r="IPI49" s="46"/>
      <c r="IPJ49" s="46"/>
      <c r="IPK49" s="46"/>
      <c r="IPL49" s="46"/>
      <c r="IPM49" s="46"/>
      <c r="IPN49" s="46"/>
      <c r="IPO49" s="46"/>
      <c r="IPP49" s="46"/>
      <c r="IPQ49" s="46"/>
      <c r="IPR49" s="46"/>
      <c r="IPS49" s="46"/>
      <c r="IPT49" s="46"/>
      <c r="IPU49" s="46"/>
      <c r="IPV49" s="46"/>
      <c r="IPW49" s="46"/>
      <c r="IPX49" s="46"/>
      <c r="IPY49" s="46"/>
      <c r="IPZ49" s="46"/>
      <c r="IQA49" s="46"/>
      <c r="IQB49" s="46"/>
      <c r="IQC49" s="46"/>
      <c r="IQD49" s="46"/>
      <c r="IQE49" s="46"/>
      <c r="IQF49" s="46"/>
      <c r="IQG49" s="46"/>
      <c r="IQH49" s="46"/>
      <c r="IQI49" s="46"/>
      <c r="IQJ49" s="46"/>
      <c r="IQK49" s="46"/>
      <c r="IQL49" s="46"/>
      <c r="IQM49" s="46"/>
      <c r="IQN49" s="46"/>
      <c r="IQO49" s="46"/>
      <c r="IQP49" s="46"/>
      <c r="IQQ49" s="46"/>
      <c r="IQR49" s="46"/>
      <c r="IQS49" s="46"/>
      <c r="IQT49" s="46"/>
      <c r="IQU49" s="46"/>
      <c r="IQV49" s="46"/>
      <c r="IQW49" s="46"/>
      <c r="IQX49" s="46"/>
      <c r="IQY49" s="46"/>
      <c r="IQZ49" s="46"/>
      <c r="IRA49" s="46"/>
      <c r="IRB49" s="46"/>
      <c r="IRC49" s="46"/>
      <c r="IRD49" s="46"/>
      <c r="IRE49" s="46"/>
      <c r="IRF49" s="46"/>
      <c r="IRG49" s="46"/>
      <c r="IRH49" s="46"/>
      <c r="IRI49" s="46"/>
      <c r="IRJ49" s="46"/>
      <c r="IRK49" s="46"/>
      <c r="IRL49" s="46"/>
      <c r="IRM49" s="46"/>
      <c r="IRN49" s="46"/>
      <c r="IRO49" s="46"/>
      <c r="IRP49" s="46"/>
      <c r="IRQ49" s="46"/>
      <c r="IRR49" s="46"/>
      <c r="IRS49" s="46"/>
      <c r="IRT49" s="46"/>
      <c r="IRU49" s="46"/>
      <c r="IRV49" s="46"/>
      <c r="IRW49" s="46"/>
      <c r="IRX49" s="46"/>
      <c r="IRY49" s="46"/>
      <c r="IRZ49" s="46"/>
      <c r="ISA49" s="46"/>
      <c r="ISB49" s="46"/>
      <c r="ISC49" s="46"/>
      <c r="ISD49" s="46"/>
      <c r="ISE49" s="46"/>
      <c r="ISF49" s="46"/>
      <c r="ISG49" s="46"/>
      <c r="ISH49" s="46"/>
      <c r="ISI49" s="46"/>
      <c r="ISJ49" s="46"/>
      <c r="ISK49" s="46"/>
      <c r="ISL49" s="46"/>
      <c r="ISM49" s="46"/>
      <c r="ISN49" s="46"/>
      <c r="ISO49" s="46"/>
      <c r="ISP49" s="46"/>
      <c r="ISQ49" s="46"/>
      <c r="ISR49" s="46"/>
      <c r="ISS49" s="46"/>
      <c r="IST49" s="46"/>
      <c r="ISU49" s="46"/>
      <c r="ISV49" s="46"/>
      <c r="ISW49" s="46"/>
      <c r="ISX49" s="46"/>
      <c r="ISY49" s="46"/>
      <c r="ISZ49" s="46"/>
      <c r="ITA49" s="46"/>
      <c r="ITB49" s="46"/>
      <c r="ITC49" s="46"/>
      <c r="ITD49" s="46"/>
      <c r="ITE49" s="46"/>
      <c r="ITF49" s="46"/>
      <c r="ITG49" s="46"/>
      <c r="ITH49" s="46"/>
      <c r="ITI49" s="46"/>
      <c r="ITJ49" s="46"/>
      <c r="ITK49" s="46"/>
      <c r="ITL49" s="46"/>
      <c r="ITM49" s="46"/>
      <c r="ITN49" s="46"/>
      <c r="ITO49" s="46"/>
      <c r="ITP49" s="46"/>
      <c r="ITQ49" s="46"/>
      <c r="ITR49" s="46"/>
      <c r="ITS49" s="46"/>
      <c r="ITT49" s="46"/>
      <c r="ITU49" s="46"/>
      <c r="ITV49" s="46"/>
      <c r="ITW49" s="46"/>
      <c r="ITX49" s="46"/>
      <c r="ITY49" s="46"/>
      <c r="ITZ49" s="46"/>
      <c r="IUA49" s="46"/>
      <c r="IUB49" s="46"/>
      <c r="IUC49" s="46"/>
      <c r="IUD49" s="46"/>
      <c r="IUE49" s="46"/>
      <c r="IUF49" s="46"/>
      <c r="IUG49" s="46"/>
      <c r="IUH49" s="46"/>
      <c r="IUI49" s="46"/>
      <c r="IUJ49" s="46"/>
      <c r="IUK49" s="46"/>
      <c r="IUL49" s="46"/>
      <c r="IUM49" s="46"/>
      <c r="IUN49" s="46"/>
      <c r="IUO49" s="46"/>
      <c r="IUP49" s="46"/>
      <c r="IUQ49" s="46"/>
      <c r="IUR49" s="46"/>
      <c r="IUS49" s="46"/>
      <c r="IUT49" s="46"/>
      <c r="IUU49" s="46"/>
      <c r="IUV49" s="46"/>
      <c r="IUW49" s="46"/>
      <c r="IUX49" s="46"/>
      <c r="IUY49" s="46"/>
      <c r="IUZ49" s="46"/>
      <c r="IVA49" s="46"/>
      <c r="IVB49" s="46"/>
      <c r="IVC49" s="46"/>
      <c r="IVD49" s="46"/>
      <c r="IVE49" s="46"/>
      <c r="IVF49" s="46"/>
      <c r="IVG49" s="46"/>
      <c r="IVH49" s="46"/>
      <c r="IVI49" s="46"/>
      <c r="IVJ49" s="46"/>
      <c r="IVK49" s="46"/>
      <c r="IVL49" s="46"/>
      <c r="IVM49" s="46"/>
      <c r="IVN49" s="46"/>
      <c r="IVO49" s="46"/>
      <c r="IVP49" s="46"/>
      <c r="IVQ49" s="46"/>
      <c r="IVR49" s="46"/>
      <c r="IVS49" s="46"/>
      <c r="IVT49" s="46"/>
      <c r="IVU49" s="46"/>
      <c r="IVV49" s="46"/>
      <c r="IVW49" s="46"/>
      <c r="IVX49" s="46"/>
      <c r="IVY49" s="46"/>
      <c r="IVZ49" s="46"/>
      <c r="IWA49" s="46"/>
      <c r="IWB49" s="46"/>
      <c r="IWC49" s="46"/>
      <c r="IWD49" s="46"/>
      <c r="IWE49" s="46"/>
      <c r="IWF49" s="46"/>
      <c r="IWG49" s="46"/>
      <c r="IWH49" s="46"/>
      <c r="IWI49" s="46"/>
      <c r="IWJ49" s="46"/>
      <c r="IWK49" s="46"/>
      <c r="IWL49" s="46"/>
      <c r="IWM49" s="46"/>
      <c r="IWN49" s="46"/>
      <c r="IWO49" s="46"/>
      <c r="IWP49" s="46"/>
      <c r="IWQ49" s="46"/>
      <c r="IWR49" s="46"/>
      <c r="IWS49" s="46"/>
      <c r="IWT49" s="46"/>
      <c r="IWU49" s="46"/>
      <c r="IWV49" s="46"/>
      <c r="IWW49" s="46"/>
      <c r="IWX49" s="46"/>
      <c r="IWY49" s="46"/>
      <c r="IWZ49" s="46"/>
      <c r="IXA49" s="46"/>
      <c r="IXB49" s="46"/>
      <c r="IXC49" s="46"/>
      <c r="IXD49" s="46"/>
      <c r="IXE49" s="46"/>
      <c r="IXF49" s="46"/>
      <c r="IXG49" s="46"/>
      <c r="IXH49" s="46"/>
      <c r="IXI49" s="46"/>
      <c r="IXJ49" s="46"/>
      <c r="IXK49" s="46"/>
      <c r="IXL49" s="46"/>
      <c r="IXM49" s="46"/>
      <c r="IXN49" s="46"/>
      <c r="IXO49" s="46"/>
      <c r="IXP49" s="46"/>
      <c r="IXQ49" s="46"/>
      <c r="IXR49" s="46"/>
      <c r="IXS49" s="46"/>
      <c r="IXT49" s="46"/>
      <c r="IXU49" s="46"/>
      <c r="IXV49" s="46"/>
      <c r="IXW49" s="46"/>
      <c r="IXX49" s="46"/>
      <c r="IXY49" s="46"/>
      <c r="IXZ49" s="46"/>
      <c r="IYA49" s="46"/>
      <c r="IYB49" s="46"/>
      <c r="IYC49" s="46"/>
      <c r="IYD49" s="46"/>
      <c r="IYE49" s="46"/>
      <c r="IYF49" s="46"/>
      <c r="IYG49" s="46"/>
      <c r="IYH49" s="46"/>
      <c r="IYI49" s="46"/>
      <c r="IYJ49" s="46"/>
      <c r="IYK49" s="46"/>
      <c r="IYL49" s="46"/>
      <c r="IYM49" s="46"/>
      <c r="IYN49" s="46"/>
      <c r="IYO49" s="46"/>
      <c r="IYP49" s="46"/>
      <c r="IYQ49" s="46"/>
      <c r="IYR49" s="46"/>
      <c r="IYS49" s="46"/>
      <c r="IYT49" s="46"/>
      <c r="IYU49" s="46"/>
      <c r="IYV49" s="46"/>
      <c r="IYW49" s="46"/>
      <c r="IYX49" s="46"/>
      <c r="IYY49" s="46"/>
      <c r="IYZ49" s="46"/>
      <c r="IZA49" s="46"/>
      <c r="IZB49" s="46"/>
      <c r="IZC49" s="46"/>
      <c r="IZD49" s="46"/>
      <c r="IZE49" s="46"/>
      <c r="IZF49" s="46"/>
      <c r="IZG49" s="46"/>
      <c r="IZH49" s="46"/>
      <c r="IZI49" s="46"/>
      <c r="IZJ49" s="46"/>
      <c r="IZK49" s="46"/>
      <c r="IZL49" s="46"/>
      <c r="IZM49" s="46"/>
      <c r="IZN49" s="46"/>
      <c r="IZO49" s="46"/>
      <c r="IZP49" s="46"/>
      <c r="IZQ49" s="46"/>
      <c r="IZR49" s="46"/>
      <c r="IZS49" s="46"/>
      <c r="IZT49" s="46"/>
      <c r="IZU49" s="46"/>
      <c r="IZV49" s="46"/>
      <c r="IZW49" s="46"/>
      <c r="IZX49" s="46"/>
      <c r="IZY49" s="46"/>
      <c r="IZZ49" s="46"/>
      <c r="JAA49" s="46"/>
      <c r="JAB49" s="46"/>
      <c r="JAC49" s="46"/>
      <c r="JAD49" s="46"/>
      <c r="JAE49" s="46"/>
      <c r="JAF49" s="46"/>
      <c r="JAG49" s="46"/>
      <c r="JAH49" s="46"/>
      <c r="JAI49" s="46"/>
      <c r="JAJ49" s="46"/>
      <c r="JAK49" s="46"/>
      <c r="JAL49" s="46"/>
      <c r="JAM49" s="46"/>
      <c r="JAN49" s="46"/>
      <c r="JAO49" s="46"/>
      <c r="JAP49" s="46"/>
      <c r="JAQ49" s="46"/>
      <c r="JAR49" s="46"/>
      <c r="JAS49" s="46"/>
      <c r="JAT49" s="46"/>
      <c r="JAU49" s="46"/>
      <c r="JAV49" s="46"/>
      <c r="JAW49" s="46"/>
      <c r="JAX49" s="46"/>
      <c r="JAY49" s="46"/>
      <c r="JAZ49" s="46"/>
      <c r="JBA49" s="46"/>
      <c r="JBB49" s="46"/>
      <c r="JBC49" s="46"/>
      <c r="JBD49" s="46"/>
      <c r="JBE49" s="46"/>
      <c r="JBF49" s="46"/>
      <c r="JBG49" s="46"/>
      <c r="JBH49" s="46"/>
      <c r="JBI49" s="46"/>
      <c r="JBJ49" s="46"/>
      <c r="JBK49" s="46"/>
      <c r="JBL49" s="46"/>
      <c r="JBM49" s="46"/>
      <c r="JBN49" s="46"/>
      <c r="JBO49" s="46"/>
      <c r="JBP49" s="46"/>
      <c r="JBQ49" s="46"/>
      <c r="JBR49" s="46"/>
      <c r="JBS49" s="46"/>
      <c r="JBT49" s="46"/>
      <c r="JBU49" s="46"/>
      <c r="JBV49" s="46"/>
      <c r="JBW49" s="46"/>
      <c r="JBX49" s="46"/>
      <c r="JBY49" s="46"/>
      <c r="JBZ49" s="46"/>
      <c r="JCA49" s="46"/>
      <c r="JCB49" s="46"/>
      <c r="JCC49" s="46"/>
      <c r="JCD49" s="46"/>
      <c r="JCE49" s="46"/>
      <c r="JCF49" s="46"/>
      <c r="JCG49" s="46"/>
      <c r="JCH49" s="46"/>
      <c r="JCI49" s="46"/>
      <c r="JCJ49" s="46"/>
      <c r="JCK49" s="46"/>
      <c r="JCL49" s="46"/>
      <c r="JCM49" s="46"/>
      <c r="JCN49" s="46"/>
      <c r="JCO49" s="46"/>
      <c r="JCP49" s="46"/>
      <c r="JCQ49" s="46"/>
      <c r="JCR49" s="46"/>
      <c r="JCS49" s="46"/>
      <c r="JCT49" s="46"/>
      <c r="JCU49" s="46"/>
      <c r="JCV49" s="46"/>
      <c r="JCW49" s="46"/>
      <c r="JCX49" s="46"/>
      <c r="JCY49" s="46"/>
      <c r="JCZ49" s="46"/>
      <c r="JDA49" s="46"/>
      <c r="JDB49" s="46"/>
      <c r="JDC49" s="46"/>
      <c r="JDD49" s="46"/>
      <c r="JDE49" s="46"/>
      <c r="JDF49" s="46"/>
      <c r="JDG49" s="46"/>
      <c r="JDH49" s="46"/>
      <c r="JDI49" s="46"/>
      <c r="JDJ49" s="46"/>
      <c r="JDK49" s="46"/>
      <c r="JDL49" s="46"/>
      <c r="JDM49" s="46"/>
      <c r="JDN49" s="46"/>
      <c r="JDO49" s="46"/>
      <c r="JDP49" s="46"/>
      <c r="JDQ49" s="46"/>
      <c r="JDR49" s="46"/>
      <c r="JDS49" s="46"/>
      <c r="JDT49" s="46"/>
      <c r="JDU49" s="46"/>
      <c r="JDV49" s="46"/>
      <c r="JDW49" s="46"/>
      <c r="JDX49" s="46"/>
      <c r="JDY49" s="46"/>
      <c r="JDZ49" s="46"/>
      <c r="JEA49" s="46"/>
      <c r="JEB49" s="46"/>
      <c r="JEC49" s="46"/>
      <c r="JED49" s="46"/>
      <c r="JEE49" s="46"/>
      <c r="JEF49" s="46"/>
      <c r="JEG49" s="46"/>
      <c r="JEH49" s="46"/>
      <c r="JEI49" s="46"/>
      <c r="JEJ49" s="46"/>
      <c r="JEK49" s="46"/>
      <c r="JEL49" s="46"/>
      <c r="JEM49" s="46"/>
      <c r="JEN49" s="46"/>
      <c r="JEO49" s="46"/>
      <c r="JEP49" s="46"/>
      <c r="JEQ49" s="46"/>
      <c r="JER49" s="46"/>
      <c r="JES49" s="46"/>
      <c r="JET49" s="46"/>
      <c r="JEU49" s="46"/>
      <c r="JEV49" s="46"/>
      <c r="JEW49" s="46"/>
      <c r="JEX49" s="46"/>
      <c r="JEY49" s="46"/>
      <c r="JEZ49" s="46"/>
      <c r="JFA49" s="46"/>
      <c r="JFB49" s="46"/>
      <c r="JFC49" s="46"/>
      <c r="JFD49" s="46"/>
      <c r="JFE49" s="46"/>
      <c r="JFF49" s="46"/>
      <c r="JFG49" s="46"/>
      <c r="JFH49" s="46"/>
      <c r="JFI49" s="46"/>
      <c r="JFJ49" s="46"/>
      <c r="JFK49" s="46"/>
      <c r="JFL49" s="46"/>
      <c r="JFM49" s="46"/>
      <c r="JFN49" s="46"/>
      <c r="JFO49" s="46"/>
      <c r="JFP49" s="46"/>
      <c r="JFQ49" s="46"/>
      <c r="JFR49" s="46"/>
      <c r="JFS49" s="46"/>
      <c r="JFT49" s="46"/>
      <c r="JFU49" s="46"/>
      <c r="JFV49" s="46"/>
      <c r="JFW49" s="46"/>
      <c r="JFX49" s="46"/>
      <c r="JFY49" s="46"/>
      <c r="JFZ49" s="46"/>
      <c r="JGA49" s="46"/>
      <c r="JGB49" s="46"/>
      <c r="JGC49" s="46"/>
      <c r="JGD49" s="46"/>
      <c r="JGE49" s="46"/>
      <c r="JGF49" s="46"/>
      <c r="JGG49" s="46"/>
      <c r="JGH49" s="46"/>
      <c r="JGI49" s="46"/>
      <c r="JGJ49" s="46"/>
      <c r="JGK49" s="46"/>
      <c r="JGL49" s="46"/>
      <c r="JGM49" s="46"/>
      <c r="JGN49" s="46"/>
      <c r="JGO49" s="46"/>
      <c r="JGP49" s="46"/>
      <c r="JGQ49" s="46"/>
      <c r="JGR49" s="46"/>
      <c r="JGS49" s="46"/>
      <c r="JGT49" s="46"/>
      <c r="JGU49" s="46"/>
      <c r="JGV49" s="46"/>
      <c r="JGW49" s="46"/>
      <c r="JGX49" s="46"/>
      <c r="JGY49" s="46"/>
      <c r="JGZ49" s="46"/>
      <c r="JHA49" s="46"/>
      <c r="JHB49" s="46"/>
      <c r="JHC49" s="46"/>
      <c r="JHD49" s="46"/>
      <c r="JHE49" s="46"/>
      <c r="JHF49" s="46"/>
      <c r="JHG49" s="46"/>
      <c r="JHH49" s="46"/>
      <c r="JHI49" s="46"/>
      <c r="JHJ49" s="46"/>
      <c r="JHK49" s="46"/>
      <c r="JHL49" s="46"/>
      <c r="JHM49" s="46"/>
      <c r="JHN49" s="46"/>
      <c r="JHO49" s="46"/>
      <c r="JHP49" s="46"/>
      <c r="JHQ49" s="46"/>
      <c r="JHR49" s="46"/>
      <c r="JHS49" s="46"/>
      <c r="JHT49" s="46"/>
      <c r="JHU49" s="46"/>
      <c r="JHV49" s="46"/>
      <c r="JHW49" s="46"/>
      <c r="JHX49" s="46"/>
      <c r="JHY49" s="46"/>
      <c r="JHZ49" s="46"/>
      <c r="JIA49" s="46"/>
      <c r="JIB49" s="46"/>
      <c r="JIC49" s="46"/>
      <c r="JID49" s="46"/>
      <c r="JIE49" s="46"/>
      <c r="JIF49" s="46"/>
      <c r="JIG49" s="46"/>
      <c r="JIH49" s="46"/>
      <c r="JII49" s="46"/>
      <c r="JIJ49" s="46"/>
      <c r="JIK49" s="46"/>
      <c r="JIL49" s="46"/>
      <c r="JIM49" s="46"/>
      <c r="JIN49" s="46"/>
      <c r="JIO49" s="46"/>
      <c r="JIP49" s="46"/>
      <c r="JIQ49" s="46"/>
      <c r="JIR49" s="46"/>
      <c r="JIS49" s="46"/>
      <c r="JIT49" s="46"/>
      <c r="JIU49" s="46"/>
      <c r="JIV49" s="46"/>
      <c r="JIW49" s="46"/>
      <c r="JIX49" s="46"/>
      <c r="JIY49" s="46"/>
      <c r="JIZ49" s="46"/>
      <c r="JJA49" s="46"/>
      <c r="JJB49" s="46"/>
      <c r="JJC49" s="46"/>
      <c r="JJD49" s="46"/>
      <c r="JJE49" s="46"/>
      <c r="JJF49" s="46"/>
      <c r="JJG49" s="46"/>
      <c r="JJH49" s="46"/>
      <c r="JJI49" s="46"/>
      <c r="JJJ49" s="46"/>
      <c r="JJK49" s="46"/>
      <c r="JJL49" s="46"/>
      <c r="JJM49" s="46"/>
      <c r="JJN49" s="46"/>
      <c r="JJO49" s="46"/>
      <c r="JJP49" s="46"/>
      <c r="JJQ49" s="46"/>
      <c r="JJR49" s="46"/>
      <c r="JJS49" s="46"/>
      <c r="JJT49" s="46"/>
      <c r="JJU49" s="46"/>
      <c r="JJV49" s="46"/>
      <c r="JJW49" s="46"/>
      <c r="JJX49" s="46"/>
      <c r="JJY49" s="46"/>
      <c r="JJZ49" s="46"/>
      <c r="JKA49" s="46"/>
      <c r="JKB49" s="46"/>
      <c r="JKC49" s="46"/>
      <c r="JKD49" s="46"/>
      <c r="JKE49" s="46"/>
      <c r="JKF49" s="46"/>
      <c r="JKG49" s="46"/>
      <c r="JKH49" s="46"/>
      <c r="JKI49" s="46"/>
      <c r="JKJ49" s="46"/>
      <c r="JKK49" s="46"/>
      <c r="JKL49" s="46"/>
      <c r="JKM49" s="46"/>
      <c r="JKN49" s="46"/>
      <c r="JKO49" s="46"/>
      <c r="JKP49" s="46"/>
      <c r="JKQ49" s="46"/>
      <c r="JKR49" s="46"/>
      <c r="JKS49" s="46"/>
      <c r="JKT49" s="46"/>
      <c r="JKU49" s="46"/>
      <c r="JKV49" s="46"/>
      <c r="JKW49" s="46"/>
      <c r="JKX49" s="46"/>
      <c r="JKY49" s="46"/>
      <c r="JKZ49" s="46"/>
      <c r="JLA49" s="46"/>
      <c r="JLB49" s="46"/>
      <c r="JLC49" s="46"/>
      <c r="JLD49" s="46"/>
      <c r="JLE49" s="46"/>
      <c r="JLF49" s="46"/>
      <c r="JLG49" s="46"/>
      <c r="JLH49" s="46"/>
      <c r="JLI49" s="46"/>
      <c r="JLJ49" s="46"/>
      <c r="JLK49" s="46"/>
      <c r="JLL49" s="46"/>
      <c r="JLM49" s="46"/>
      <c r="JLN49" s="46"/>
      <c r="JLO49" s="46"/>
      <c r="JLP49" s="46"/>
      <c r="JLQ49" s="46"/>
      <c r="JLR49" s="46"/>
      <c r="JLS49" s="46"/>
      <c r="JLT49" s="46"/>
      <c r="JLU49" s="46"/>
      <c r="JLV49" s="46"/>
      <c r="JLW49" s="46"/>
      <c r="JLX49" s="46"/>
      <c r="JLY49" s="46"/>
      <c r="JLZ49" s="46"/>
      <c r="JMA49" s="46"/>
      <c r="JMB49" s="46"/>
      <c r="JMC49" s="46"/>
      <c r="JMD49" s="46"/>
      <c r="JME49" s="46"/>
      <c r="JMF49" s="46"/>
      <c r="JMG49" s="46"/>
      <c r="JMH49" s="46"/>
      <c r="JMI49" s="46"/>
      <c r="JMJ49" s="46"/>
      <c r="JMK49" s="46"/>
      <c r="JML49" s="46"/>
      <c r="JMM49" s="46"/>
      <c r="JMN49" s="46"/>
      <c r="JMO49" s="46"/>
      <c r="JMP49" s="46"/>
      <c r="JMQ49" s="46"/>
      <c r="JMR49" s="46"/>
      <c r="JMS49" s="46"/>
      <c r="JMT49" s="46"/>
      <c r="JMU49" s="46"/>
      <c r="JMV49" s="46"/>
      <c r="JMW49" s="46"/>
      <c r="JMX49" s="46"/>
      <c r="JMY49" s="46"/>
      <c r="JMZ49" s="46"/>
      <c r="JNA49" s="46"/>
      <c r="JNB49" s="46"/>
      <c r="JNC49" s="46"/>
      <c r="JND49" s="46"/>
      <c r="JNE49" s="46"/>
      <c r="JNF49" s="46"/>
      <c r="JNG49" s="46"/>
      <c r="JNH49" s="46"/>
      <c r="JNI49" s="46"/>
      <c r="JNJ49" s="46"/>
      <c r="JNK49" s="46"/>
      <c r="JNL49" s="46"/>
      <c r="JNM49" s="46"/>
      <c r="JNN49" s="46"/>
      <c r="JNO49" s="46"/>
      <c r="JNP49" s="46"/>
      <c r="JNQ49" s="46"/>
      <c r="JNR49" s="46"/>
      <c r="JNS49" s="46"/>
      <c r="JNT49" s="46"/>
      <c r="JNU49" s="46"/>
      <c r="JNV49" s="46"/>
      <c r="JNW49" s="46"/>
      <c r="JNX49" s="46"/>
      <c r="JNY49" s="46"/>
      <c r="JNZ49" s="46"/>
      <c r="JOA49" s="46"/>
      <c r="JOB49" s="46"/>
      <c r="JOC49" s="46"/>
      <c r="JOD49" s="46"/>
      <c r="JOE49" s="46"/>
      <c r="JOF49" s="46"/>
      <c r="JOG49" s="46"/>
      <c r="JOH49" s="46"/>
      <c r="JOI49" s="46"/>
      <c r="JOJ49" s="46"/>
      <c r="JOK49" s="46"/>
      <c r="JOL49" s="46"/>
      <c r="JOM49" s="46"/>
      <c r="JON49" s="46"/>
      <c r="JOO49" s="46"/>
      <c r="JOP49" s="46"/>
      <c r="JOQ49" s="46"/>
      <c r="JOR49" s="46"/>
      <c r="JOS49" s="46"/>
      <c r="JOT49" s="46"/>
      <c r="JOU49" s="46"/>
      <c r="JOV49" s="46"/>
      <c r="JOW49" s="46"/>
      <c r="JOX49" s="46"/>
      <c r="JOY49" s="46"/>
      <c r="JOZ49" s="46"/>
      <c r="JPA49" s="46"/>
      <c r="JPB49" s="46"/>
      <c r="JPC49" s="46"/>
      <c r="JPD49" s="46"/>
      <c r="JPE49" s="46"/>
      <c r="JPF49" s="46"/>
      <c r="JPG49" s="46"/>
      <c r="JPH49" s="46"/>
      <c r="JPI49" s="46"/>
      <c r="JPJ49" s="46"/>
      <c r="JPK49" s="46"/>
      <c r="JPL49" s="46"/>
      <c r="JPM49" s="46"/>
      <c r="JPN49" s="46"/>
      <c r="JPO49" s="46"/>
      <c r="JPP49" s="46"/>
      <c r="JPQ49" s="46"/>
      <c r="JPR49" s="46"/>
      <c r="JPS49" s="46"/>
      <c r="JPT49" s="46"/>
      <c r="JPU49" s="46"/>
      <c r="JPV49" s="46"/>
      <c r="JPW49" s="46"/>
      <c r="JPX49" s="46"/>
      <c r="JPY49" s="46"/>
      <c r="JPZ49" s="46"/>
      <c r="JQA49" s="46"/>
      <c r="JQB49" s="46"/>
      <c r="JQC49" s="46"/>
      <c r="JQD49" s="46"/>
      <c r="JQE49" s="46"/>
      <c r="JQF49" s="46"/>
      <c r="JQG49" s="46"/>
      <c r="JQH49" s="46"/>
      <c r="JQI49" s="46"/>
      <c r="JQJ49" s="46"/>
      <c r="JQK49" s="46"/>
      <c r="JQL49" s="46"/>
      <c r="JQM49" s="46"/>
      <c r="JQN49" s="46"/>
      <c r="JQO49" s="46"/>
      <c r="JQP49" s="46"/>
      <c r="JQQ49" s="46"/>
      <c r="JQR49" s="46"/>
      <c r="JQS49" s="46"/>
      <c r="JQT49" s="46"/>
      <c r="JQU49" s="46"/>
      <c r="JQV49" s="46"/>
      <c r="JQW49" s="46"/>
      <c r="JQX49" s="46"/>
      <c r="JQY49" s="46"/>
      <c r="JQZ49" s="46"/>
      <c r="JRA49" s="46"/>
      <c r="JRB49" s="46"/>
      <c r="JRC49" s="46"/>
      <c r="JRD49" s="46"/>
      <c r="JRE49" s="46"/>
      <c r="JRF49" s="46"/>
      <c r="JRG49" s="46"/>
      <c r="JRH49" s="46"/>
      <c r="JRI49" s="46"/>
      <c r="JRJ49" s="46"/>
      <c r="JRK49" s="46"/>
      <c r="JRL49" s="46"/>
      <c r="JRM49" s="46"/>
      <c r="JRN49" s="46"/>
      <c r="JRO49" s="46"/>
      <c r="JRP49" s="46"/>
      <c r="JRQ49" s="46"/>
      <c r="JRR49" s="46"/>
      <c r="JRS49" s="46"/>
      <c r="JRT49" s="46"/>
      <c r="JRU49" s="46"/>
      <c r="JRV49" s="46"/>
      <c r="JRW49" s="46"/>
      <c r="JRX49" s="46"/>
      <c r="JRY49" s="46"/>
      <c r="JRZ49" s="46"/>
      <c r="JSA49" s="46"/>
      <c r="JSB49" s="46"/>
      <c r="JSC49" s="46"/>
      <c r="JSD49" s="46"/>
      <c r="JSE49" s="46"/>
      <c r="JSF49" s="46"/>
      <c r="JSG49" s="46"/>
      <c r="JSH49" s="46"/>
      <c r="JSI49" s="46"/>
      <c r="JSJ49" s="46"/>
      <c r="JSK49" s="46"/>
      <c r="JSL49" s="46"/>
      <c r="JSM49" s="46"/>
      <c r="JSN49" s="46"/>
      <c r="JSO49" s="46"/>
      <c r="JSP49" s="46"/>
      <c r="JSQ49" s="46"/>
      <c r="JSR49" s="46"/>
      <c r="JSS49" s="46"/>
      <c r="JST49" s="46"/>
      <c r="JSU49" s="46"/>
      <c r="JSV49" s="46"/>
      <c r="JSW49" s="46"/>
      <c r="JSX49" s="46"/>
      <c r="JSY49" s="46"/>
      <c r="JSZ49" s="46"/>
      <c r="JTA49" s="46"/>
      <c r="JTB49" s="46"/>
      <c r="JTC49" s="46"/>
      <c r="JTD49" s="46"/>
      <c r="JTE49" s="46"/>
      <c r="JTF49" s="46"/>
      <c r="JTG49" s="46"/>
      <c r="JTH49" s="46"/>
      <c r="JTI49" s="46"/>
      <c r="JTJ49" s="46"/>
      <c r="JTK49" s="46"/>
      <c r="JTL49" s="46"/>
      <c r="JTM49" s="46"/>
      <c r="JTN49" s="46"/>
      <c r="JTO49" s="46"/>
      <c r="JTP49" s="46"/>
      <c r="JTQ49" s="46"/>
      <c r="JTR49" s="46"/>
      <c r="JTS49" s="46"/>
      <c r="JTT49" s="46"/>
      <c r="JTU49" s="46"/>
      <c r="JTV49" s="46"/>
      <c r="JTW49" s="46"/>
      <c r="JTX49" s="46"/>
      <c r="JTY49" s="46"/>
      <c r="JTZ49" s="46"/>
      <c r="JUA49" s="46"/>
      <c r="JUB49" s="46"/>
      <c r="JUC49" s="46"/>
      <c r="JUD49" s="46"/>
      <c r="JUE49" s="46"/>
      <c r="JUF49" s="46"/>
      <c r="JUG49" s="46"/>
      <c r="JUH49" s="46"/>
      <c r="JUI49" s="46"/>
      <c r="JUJ49" s="46"/>
      <c r="JUK49" s="46"/>
      <c r="JUL49" s="46"/>
      <c r="JUM49" s="46"/>
      <c r="JUN49" s="46"/>
      <c r="JUO49" s="46"/>
      <c r="JUP49" s="46"/>
      <c r="JUQ49" s="46"/>
      <c r="JUR49" s="46"/>
      <c r="JUS49" s="46"/>
      <c r="JUT49" s="46"/>
      <c r="JUU49" s="46"/>
      <c r="JUV49" s="46"/>
      <c r="JUW49" s="46"/>
      <c r="JUX49" s="46"/>
      <c r="JUY49" s="46"/>
      <c r="JUZ49" s="46"/>
      <c r="JVA49" s="46"/>
      <c r="JVB49" s="46"/>
      <c r="JVC49" s="46"/>
      <c r="JVD49" s="46"/>
      <c r="JVE49" s="46"/>
      <c r="JVF49" s="46"/>
      <c r="JVG49" s="46"/>
      <c r="JVH49" s="46"/>
      <c r="JVI49" s="46"/>
      <c r="JVJ49" s="46"/>
      <c r="JVK49" s="46"/>
      <c r="JVL49" s="46"/>
      <c r="JVM49" s="46"/>
      <c r="JVN49" s="46"/>
      <c r="JVO49" s="46"/>
      <c r="JVP49" s="46"/>
      <c r="JVQ49" s="46"/>
      <c r="JVR49" s="46"/>
      <c r="JVS49" s="46"/>
      <c r="JVT49" s="46"/>
      <c r="JVU49" s="46"/>
      <c r="JVV49" s="46"/>
      <c r="JVW49" s="46"/>
      <c r="JVX49" s="46"/>
      <c r="JVY49" s="46"/>
      <c r="JVZ49" s="46"/>
      <c r="JWA49" s="46"/>
      <c r="JWB49" s="46"/>
      <c r="JWC49" s="46"/>
      <c r="JWD49" s="46"/>
      <c r="JWE49" s="46"/>
      <c r="JWF49" s="46"/>
      <c r="JWG49" s="46"/>
      <c r="JWH49" s="46"/>
      <c r="JWI49" s="46"/>
      <c r="JWJ49" s="46"/>
      <c r="JWK49" s="46"/>
      <c r="JWL49" s="46"/>
      <c r="JWM49" s="46"/>
      <c r="JWN49" s="46"/>
      <c r="JWO49" s="46"/>
      <c r="JWP49" s="46"/>
      <c r="JWQ49" s="46"/>
      <c r="JWR49" s="46"/>
      <c r="JWS49" s="46"/>
      <c r="JWT49" s="46"/>
      <c r="JWU49" s="46"/>
      <c r="JWV49" s="46"/>
      <c r="JWW49" s="46"/>
      <c r="JWX49" s="46"/>
      <c r="JWY49" s="46"/>
      <c r="JWZ49" s="46"/>
      <c r="JXA49" s="46"/>
      <c r="JXB49" s="46"/>
      <c r="JXC49" s="46"/>
      <c r="JXD49" s="46"/>
      <c r="JXE49" s="46"/>
      <c r="JXF49" s="46"/>
      <c r="JXG49" s="46"/>
      <c r="JXH49" s="46"/>
      <c r="JXI49" s="46"/>
      <c r="JXJ49" s="46"/>
      <c r="JXK49" s="46"/>
      <c r="JXL49" s="46"/>
      <c r="JXM49" s="46"/>
      <c r="JXN49" s="46"/>
      <c r="JXO49" s="46"/>
      <c r="JXP49" s="46"/>
      <c r="JXQ49" s="46"/>
      <c r="JXR49" s="46"/>
      <c r="JXS49" s="46"/>
      <c r="JXT49" s="46"/>
      <c r="JXU49" s="46"/>
      <c r="JXV49" s="46"/>
      <c r="JXW49" s="46"/>
      <c r="JXX49" s="46"/>
      <c r="JXY49" s="46"/>
      <c r="JXZ49" s="46"/>
      <c r="JYA49" s="46"/>
      <c r="JYB49" s="46"/>
      <c r="JYC49" s="46"/>
      <c r="JYD49" s="46"/>
      <c r="JYE49" s="46"/>
      <c r="JYF49" s="46"/>
      <c r="JYG49" s="46"/>
      <c r="JYH49" s="46"/>
      <c r="JYI49" s="46"/>
      <c r="JYJ49" s="46"/>
      <c r="JYK49" s="46"/>
      <c r="JYL49" s="46"/>
      <c r="JYM49" s="46"/>
      <c r="JYN49" s="46"/>
      <c r="JYO49" s="46"/>
      <c r="JYP49" s="46"/>
      <c r="JYQ49" s="46"/>
      <c r="JYR49" s="46"/>
      <c r="JYS49" s="46"/>
      <c r="JYT49" s="46"/>
      <c r="JYU49" s="46"/>
      <c r="JYV49" s="46"/>
      <c r="JYW49" s="46"/>
      <c r="JYX49" s="46"/>
      <c r="JYY49" s="46"/>
      <c r="JYZ49" s="46"/>
      <c r="JZA49" s="46"/>
      <c r="JZB49" s="46"/>
      <c r="JZC49" s="46"/>
      <c r="JZD49" s="46"/>
      <c r="JZE49" s="46"/>
      <c r="JZF49" s="46"/>
      <c r="JZG49" s="46"/>
      <c r="JZH49" s="46"/>
      <c r="JZI49" s="46"/>
      <c r="JZJ49" s="46"/>
      <c r="JZK49" s="46"/>
      <c r="JZL49" s="46"/>
      <c r="JZM49" s="46"/>
      <c r="JZN49" s="46"/>
      <c r="JZO49" s="46"/>
      <c r="JZP49" s="46"/>
      <c r="JZQ49" s="46"/>
      <c r="JZR49" s="46"/>
      <c r="JZS49" s="46"/>
      <c r="JZT49" s="46"/>
      <c r="JZU49" s="46"/>
      <c r="JZV49" s="46"/>
      <c r="JZW49" s="46"/>
      <c r="JZX49" s="46"/>
      <c r="JZY49" s="46"/>
      <c r="JZZ49" s="46"/>
      <c r="KAA49" s="46"/>
      <c r="KAB49" s="46"/>
      <c r="KAC49" s="46"/>
      <c r="KAD49" s="46"/>
      <c r="KAE49" s="46"/>
      <c r="KAF49" s="46"/>
      <c r="KAG49" s="46"/>
      <c r="KAH49" s="46"/>
      <c r="KAI49" s="46"/>
      <c r="KAJ49" s="46"/>
      <c r="KAK49" s="46"/>
      <c r="KAL49" s="46"/>
      <c r="KAM49" s="46"/>
      <c r="KAN49" s="46"/>
      <c r="KAO49" s="46"/>
      <c r="KAP49" s="46"/>
      <c r="KAQ49" s="46"/>
      <c r="KAR49" s="46"/>
      <c r="KAS49" s="46"/>
      <c r="KAT49" s="46"/>
      <c r="KAU49" s="46"/>
      <c r="KAV49" s="46"/>
      <c r="KAW49" s="46"/>
      <c r="KAX49" s="46"/>
      <c r="KAY49" s="46"/>
      <c r="KAZ49" s="46"/>
      <c r="KBA49" s="46"/>
      <c r="KBB49" s="46"/>
      <c r="KBC49" s="46"/>
      <c r="KBD49" s="46"/>
      <c r="KBE49" s="46"/>
      <c r="KBF49" s="46"/>
      <c r="KBG49" s="46"/>
      <c r="KBH49" s="46"/>
      <c r="KBI49" s="46"/>
      <c r="KBJ49" s="46"/>
      <c r="KBK49" s="46"/>
      <c r="KBL49" s="46"/>
      <c r="KBM49" s="46"/>
      <c r="KBN49" s="46"/>
      <c r="KBO49" s="46"/>
      <c r="KBP49" s="46"/>
      <c r="KBQ49" s="46"/>
      <c r="KBR49" s="46"/>
      <c r="KBS49" s="46"/>
      <c r="KBT49" s="46"/>
      <c r="KBU49" s="46"/>
      <c r="KBV49" s="46"/>
      <c r="KBW49" s="46"/>
      <c r="KBX49" s="46"/>
      <c r="KBY49" s="46"/>
      <c r="KBZ49" s="46"/>
      <c r="KCA49" s="46"/>
      <c r="KCB49" s="46"/>
      <c r="KCC49" s="46"/>
      <c r="KCD49" s="46"/>
      <c r="KCE49" s="46"/>
      <c r="KCF49" s="46"/>
      <c r="KCG49" s="46"/>
      <c r="KCH49" s="46"/>
      <c r="KCI49" s="46"/>
      <c r="KCJ49" s="46"/>
      <c r="KCK49" s="46"/>
      <c r="KCL49" s="46"/>
      <c r="KCM49" s="46"/>
      <c r="KCN49" s="46"/>
      <c r="KCO49" s="46"/>
      <c r="KCP49" s="46"/>
      <c r="KCQ49" s="46"/>
      <c r="KCR49" s="46"/>
      <c r="KCS49" s="46"/>
      <c r="KCT49" s="46"/>
      <c r="KCU49" s="46"/>
      <c r="KCV49" s="46"/>
      <c r="KCW49" s="46"/>
      <c r="KCX49" s="46"/>
      <c r="KCY49" s="46"/>
      <c r="KCZ49" s="46"/>
      <c r="KDA49" s="46"/>
      <c r="KDB49" s="46"/>
      <c r="KDC49" s="46"/>
      <c r="KDD49" s="46"/>
      <c r="KDE49" s="46"/>
      <c r="KDF49" s="46"/>
      <c r="KDG49" s="46"/>
      <c r="KDH49" s="46"/>
      <c r="KDI49" s="46"/>
      <c r="KDJ49" s="46"/>
      <c r="KDK49" s="46"/>
      <c r="KDL49" s="46"/>
      <c r="KDM49" s="46"/>
      <c r="KDN49" s="46"/>
      <c r="KDO49" s="46"/>
      <c r="KDP49" s="46"/>
      <c r="KDQ49" s="46"/>
      <c r="KDR49" s="46"/>
      <c r="KDS49" s="46"/>
      <c r="KDT49" s="46"/>
      <c r="KDU49" s="46"/>
      <c r="KDV49" s="46"/>
      <c r="KDW49" s="46"/>
      <c r="KDX49" s="46"/>
      <c r="KDY49" s="46"/>
      <c r="KDZ49" s="46"/>
      <c r="KEA49" s="46"/>
      <c r="KEB49" s="46"/>
      <c r="KEC49" s="46"/>
      <c r="KED49" s="46"/>
      <c r="KEE49" s="46"/>
      <c r="KEF49" s="46"/>
      <c r="KEG49" s="46"/>
      <c r="KEH49" s="46"/>
      <c r="KEI49" s="46"/>
      <c r="KEJ49" s="46"/>
      <c r="KEK49" s="46"/>
      <c r="KEL49" s="46"/>
      <c r="KEM49" s="46"/>
      <c r="KEN49" s="46"/>
      <c r="KEO49" s="46"/>
      <c r="KEP49" s="46"/>
      <c r="KEQ49" s="46"/>
      <c r="KER49" s="46"/>
      <c r="KES49" s="46"/>
      <c r="KET49" s="46"/>
      <c r="KEU49" s="46"/>
      <c r="KEV49" s="46"/>
      <c r="KEW49" s="46"/>
      <c r="KEX49" s="46"/>
      <c r="KEY49" s="46"/>
      <c r="KEZ49" s="46"/>
      <c r="KFA49" s="46"/>
      <c r="KFB49" s="46"/>
      <c r="KFC49" s="46"/>
      <c r="KFD49" s="46"/>
      <c r="KFE49" s="46"/>
      <c r="KFF49" s="46"/>
      <c r="KFG49" s="46"/>
      <c r="KFH49" s="46"/>
      <c r="KFI49" s="46"/>
      <c r="KFJ49" s="46"/>
      <c r="KFK49" s="46"/>
      <c r="KFL49" s="46"/>
      <c r="KFM49" s="46"/>
      <c r="KFN49" s="46"/>
      <c r="KFO49" s="46"/>
      <c r="KFP49" s="46"/>
      <c r="KFQ49" s="46"/>
      <c r="KFR49" s="46"/>
      <c r="KFS49" s="46"/>
      <c r="KFT49" s="46"/>
      <c r="KFU49" s="46"/>
      <c r="KFV49" s="46"/>
      <c r="KFW49" s="46"/>
      <c r="KFX49" s="46"/>
      <c r="KFY49" s="46"/>
      <c r="KFZ49" s="46"/>
      <c r="KGA49" s="46"/>
      <c r="KGB49" s="46"/>
      <c r="KGC49" s="46"/>
      <c r="KGD49" s="46"/>
      <c r="KGE49" s="46"/>
      <c r="KGF49" s="46"/>
      <c r="KGG49" s="46"/>
      <c r="KGH49" s="46"/>
      <c r="KGI49" s="46"/>
      <c r="KGJ49" s="46"/>
      <c r="KGK49" s="46"/>
      <c r="KGL49" s="46"/>
      <c r="KGM49" s="46"/>
      <c r="KGN49" s="46"/>
      <c r="KGO49" s="46"/>
      <c r="KGP49" s="46"/>
      <c r="KGQ49" s="46"/>
      <c r="KGR49" s="46"/>
      <c r="KGS49" s="46"/>
      <c r="KGT49" s="46"/>
      <c r="KGU49" s="46"/>
      <c r="KGV49" s="46"/>
      <c r="KGW49" s="46"/>
      <c r="KGX49" s="46"/>
      <c r="KGY49" s="46"/>
      <c r="KGZ49" s="46"/>
      <c r="KHA49" s="46"/>
      <c r="KHB49" s="46"/>
      <c r="KHC49" s="46"/>
      <c r="KHD49" s="46"/>
      <c r="KHE49" s="46"/>
      <c r="KHF49" s="46"/>
      <c r="KHG49" s="46"/>
      <c r="KHH49" s="46"/>
      <c r="KHI49" s="46"/>
      <c r="KHJ49" s="46"/>
      <c r="KHK49" s="46"/>
      <c r="KHL49" s="46"/>
      <c r="KHM49" s="46"/>
      <c r="KHN49" s="46"/>
      <c r="KHO49" s="46"/>
      <c r="KHP49" s="46"/>
      <c r="KHQ49" s="46"/>
      <c r="KHR49" s="46"/>
      <c r="KHS49" s="46"/>
      <c r="KHT49" s="46"/>
      <c r="KHU49" s="46"/>
      <c r="KHV49" s="46"/>
      <c r="KHW49" s="46"/>
      <c r="KHX49" s="46"/>
      <c r="KHY49" s="46"/>
      <c r="KHZ49" s="46"/>
      <c r="KIA49" s="46"/>
      <c r="KIB49" s="46"/>
      <c r="KIC49" s="46"/>
      <c r="KID49" s="46"/>
      <c r="KIE49" s="46"/>
      <c r="KIF49" s="46"/>
      <c r="KIG49" s="46"/>
      <c r="KIH49" s="46"/>
      <c r="KII49" s="46"/>
      <c r="KIJ49" s="46"/>
      <c r="KIK49" s="46"/>
      <c r="KIL49" s="46"/>
      <c r="KIM49" s="46"/>
      <c r="KIN49" s="46"/>
      <c r="KIO49" s="46"/>
      <c r="KIP49" s="46"/>
      <c r="KIQ49" s="46"/>
      <c r="KIR49" s="46"/>
      <c r="KIS49" s="46"/>
      <c r="KIT49" s="46"/>
      <c r="KIU49" s="46"/>
      <c r="KIV49" s="46"/>
      <c r="KIW49" s="46"/>
      <c r="KIX49" s="46"/>
      <c r="KIY49" s="46"/>
      <c r="KIZ49" s="46"/>
      <c r="KJA49" s="46"/>
      <c r="KJB49" s="46"/>
      <c r="KJC49" s="46"/>
      <c r="KJD49" s="46"/>
      <c r="KJE49" s="46"/>
      <c r="KJF49" s="46"/>
      <c r="KJG49" s="46"/>
      <c r="KJH49" s="46"/>
      <c r="KJI49" s="46"/>
      <c r="KJJ49" s="46"/>
      <c r="KJK49" s="46"/>
      <c r="KJL49" s="46"/>
      <c r="KJM49" s="46"/>
      <c r="KJN49" s="46"/>
      <c r="KJO49" s="46"/>
      <c r="KJP49" s="46"/>
      <c r="KJQ49" s="46"/>
      <c r="KJR49" s="46"/>
      <c r="KJS49" s="46"/>
      <c r="KJT49" s="46"/>
      <c r="KJU49" s="46"/>
      <c r="KJV49" s="46"/>
      <c r="KJW49" s="46"/>
      <c r="KJX49" s="46"/>
      <c r="KJY49" s="46"/>
      <c r="KJZ49" s="46"/>
      <c r="KKA49" s="46"/>
      <c r="KKB49" s="46"/>
      <c r="KKC49" s="46"/>
      <c r="KKD49" s="46"/>
      <c r="KKE49" s="46"/>
      <c r="KKF49" s="46"/>
      <c r="KKG49" s="46"/>
      <c r="KKH49" s="46"/>
      <c r="KKI49" s="46"/>
      <c r="KKJ49" s="46"/>
      <c r="KKK49" s="46"/>
      <c r="KKL49" s="46"/>
      <c r="KKM49" s="46"/>
      <c r="KKN49" s="46"/>
      <c r="KKO49" s="46"/>
      <c r="KKP49" s="46"/>
      <c r="KKQ49" s="46"/>
      <c r="KKR49" s="46"/>
      <c r="KKS49" s="46"/>
      <c r="KKT49" s="46"/>
      <c r="KKU49" s="46"/>
      <c r="KKV49" s="46"/>
      <c r="KKW49" s="46"/>
      <c r="KKX49" s="46"/>
      <c r="KKY49" s="46"/>
      <c r="KKZ49" s="46"/>
      <c r="KLA49" s="46"/>
      <c r="KLB49" s="46"/>
      <c r="KLC49" s="46"/>
      <c r="KLD49" s="46"/>
      <c r="KLE49" s="46"/>
      <c r="KLF49" s="46"/>
      <c r="KLG49" s="46"/>
      <c r="KLH49" s="46"/>
      <c r="KLI49" s="46"/>
      <c r="KLJ49" s="46"/>
      <c r="KLK49" s="46"/>
      <c r="KLL49" s="46"/>
      <c r="KLM49" s="46"/>
      <c r="KLN49" s="46"/>
      <c r="KLO49" s="46"/>
      <c r="KLP49" s="46"/>
      <c r="KLQ49" s="46"/>
      <c r="KLR49" s="46"/>
      <c r="KLS49" s="46"/>
      <c r="KLT49" s="46"/>
      <c r="KLU49" s="46"/>
      <c r="KLV49" s="46"/>
      <c r="KLW49" s="46"/>
      <c r="KLX49" s="46"/>
      <c r="KLY49" s="46"/>
      <c r="KLZ49" s="46"/>
      <c r="KMA49" s="46"/>
      <c r="KMB49" s="46"/>
      <c r="KMC49" s="46"/>
      <c r="KMD49" s="46"/>
      <c r="KME49" s="46"/>
      <c r="KMF49" s="46"/>
      <c r="KMG49" s="46"/>
      <c r="KMH49" s="46"/>
      <c r="KMI49" s="46"/>
      <c r="KMJ49" s="46"/>
      <c r="KMK49" s="46"/>
      <c r="KML49" s="46"/>
      <c r="KMM49" s="46"/>
      <c r="KMN49" s="46"/>
      <c r="KMO49" s="46"/>
      <c r="KMP49" s="46"/>
      <c r="KMQ49" s="46"/>
      <c r="KMR49" s="46"/>
      <c r="KMS49" s="46"/>
      <c r="KMT49" s="46"/>
      <c r="KMU49" s="46"/>
      <c r="KMV49" s="46"/>
      <c r="KMW49" s="46"/>
      <c r="KMX49" s="46"/>
      <c r="KMY49" s="46"/>
      <c r="KMZ49" s="46"/>
      <c r="KNA49" s="46"/>
      <c r="KNB49" s="46"/>
      <c r="KNC49" s="46"/>
      <c r="KND49" s="46"/>
      <c r="KNE49" s="46"/>
      <c r="KNF49" s="46"/>
      <c r="KNG49" s="46"/>
      <c r="KNH49" s="46"/>
      <c r="KNI49" s="46"/>
      <c r="KNJ49" s="46"/>
      <c r="KNK49" s="46"/>
      <c r="KNL49" s="46"/>
      <c r="KNM49" s="46"/>
      <c r="KNN49" s="46"/>
      <c r="KNO49" s="46"/>
      <c r="KNP49" s="46"/>
      <c r="KNQ49" s="46"/>
      <c r="KNR49" s="46"/>
      <c r="KNS49" s="46"/>
      <c r="KNT49" s="46"/>
      <c r="KNU49" s="46"/>
      <c r="KNV49" s="46"/>
      <c r="KNW49" s="46"/>
      <c r="KNX49" s="46"/>
      <c r="KNY49" s="46"/>
      <c r="KNZ49" s="46"/>
      <c r="KOA49" s="46"/>
      <c r="KOB49" s="46"/>
      <c r="KOC49" s="46"/>
      <c r="KOD49" s="46"/>
      <c r="KOE49" s="46"/>
      <c r="KOF49" s="46"/>
      <c r="KOG49" s="46"/>
      <c r="KOH49" s="46"/>
      <c r="KOI49" s="46"/>
      <c r="KOJ49" s="46"/>
      <c r="KOK49" s="46"/>
      <c r="KOL49" s="46"/>
      <c r="KOM49" s="46"/>
      <c r="KON49" s="46"/>
      <c r="KOO49" s="46"/>
      <c r="KOP49" s="46"/>
      <c r="KOQ49" s="46"/>
      <c r="KOR49" s="46"/>
      <c r="KOS49" s="46"/>
      <c r="KOT49" s="46"/>
      <c r="KOU49" s="46"/>
      <c r="KOV49" s="46"/>
      <c r="KOW49" s="46"/>
      <c r="KOX49" s="46"/>
      <c r="KOY49" s="46"/>
      <c r="KOZ49" s="46"/>
      <c r="KPA49" s="46"/>
      <c r="KPB49" s="46"/>
      <c r="KPC49" s="46"/>
      <c r="KPD49" s="46"/>
      <c r="KPE49" s="46"/>
      <c r="KPF49" s="46"/>
      <c r="KPG49" s="46"/>
      <c r="KPH49" s="46"/>
      <c r="KPI49" s="46"/>
      <c r="KPJ49" s="46"/>
      <c r="KPK49" s="46"/>
      <c r="KPL49" s="46"/>
      <c r="KPM49" s="46"/>
      <c r="KPN49" s="46"/>
      <c r="KPO49" s="46"/>
      <c r="KPP49" s="46"/>
      <c r="KPQ49" s="46"/>
      <c r="KPR49" s="46"/>
      <c r="KPS49" s="46"/>
      <c r="KPT49" s="46"/>
      <c r="KPU49" s="46"/>
      <c r="KPV49" s="46"/>
      <c r="KPW49" s="46"/>
      <c r="KPX49" s="46"/>
      <c r="KPY49" s="46"/>
      <c r="KPZ49" s="46"/>
      <c r="KQA49" s="46"/>
      <c r="KQB49" s="46"/>
      <c r="KQC49" s="46"/>
      <c r="KQD49" s="46"/>
      <c r="KQE49" s="46"/>
      <c r="KQF49" s="46"/>
      <c r="KQG49" s="46"/>
      <c r="KQH49" s="46"/>
      <c r="KQI49" s="46"/>
      <c r="KQJ49" s="46"/>
      <c r="KQK49" s="46"/>
      <c r="KQL49" s="46"/>
      <c r="KQM49" s="46"/>
      <c r="KQN49" s="46"/>
      <c r="KQO49" s="46"/>
      <c r="KQP49" s="46"/>
      <c r="KQQ49" s="46"/>
      <c r="KQR49" s="46"/>
      <c r="KQS49" s="46"/>
      <c r="KQT49" s="46"/>
      <c r="KQU49" s="46"/>
      <c r="KQV49" s="46"/>
      <c r="KQW49" s="46"/>
      <c r="KQX49" s="46"/>
      <c r="KQY49" s="46"/>
      <c r="KQZ49" s="46"/>
      <c r="KRA49" s="46"/>
      <c r="KRB49" s="46"/>
      <c r="KRC49" s="46"/>
      <c r="KRD49" s="46"/>
      <c r="KRE49" s="46"/>
      <c r="KRF49" s="46"/>
      <c r="KRG49" s="46"/>
      <c r="KRH49" s="46"/>
      <c r="KRI49" s="46"/>
      <c r="KRJ49" s="46"/>
      <c r="KRK49" s="46"/>
      <c r="KRL49" s="46"/>
      <c r="KRM49" s="46"/>
      <c r="KRN49" s="46"/>
      <c r="KRO49" s="46"/>
      <c r="KRP49" s="46"/>
      <c r="KRQ49" s="46"/>
      <c r="KRR49" s="46"/>
      <c r="KRS49" s="46"/>
      <c r="KRT49" s="46"/>
      <c r="KRU49" s="46"/>
      <c r="KRV49" s="46"/>
      <c r="KRW49" s="46"/>
      <c r="KRX49" s="46"/>
      <c r="KRY49" s="46"/>
      <c r="KRZ49" s="46"/>
      <c r="KSA49" s="46"/>
      <c r="KSB49" s="46"/>
      <c r="KSC49" s="46"/>
      <c r="KSD49" s="46"/>
      <c r="KSE49" s="46"/>
      <c r="KSF49" s="46"/>
      <c r="KSG49" s="46"/>
      <c r="KSH49" s="46"/>
      <c r="KSI49" s="46"/>
      <c r="KSJ49" s="46"/>
      <c r="KSK49" s="46"/>
      <c r="KSL49" s="46"/>
      <c r="KSM49" s="46"/>
      <c r="KSN49" s="46"/>
      <c r="KSO49" s="46"/>
      <c r="KSP49" s="46"/>
      <c r="KSQ49" s="46"/>
      <c r="KSR49" s="46"/>
      <c r="KSS49" s="46"/>
      <c r="KST49" s="46"/>
      <c r="KSU49" s="46"/>
      <c r="KSV49" s="46"/>
      <c r="KSW49" s="46"/>
      <c r="KSX49" s="46"/>
      <c r="KSY49" s="46"/>
      <c r="KSZ49" s="46"/>
      <c r="KTA49" s="46"/>
      <c r="KTB49" s="46"/>
      <c r="KTC49" s="46"/>
      <c r="KTD49" s="46"/>
      <c r="KTE49" s="46"/>
      <c r="KTF49" s="46"/>
      <c r="KTG49" s="46"/>
      <c r="KTH49" s="46"/>
      <c r="KTI49" s="46"/>
      <c r="KTJ49" s="46"/>
      <c r="KTK49" s="46"/>
      <c r="KTL49" s="46"/>
      <c r="KTM49" s="46"/>
      <c r="KTN49" s="46"/>
      <c r="KTO49" s="46"/>
      <c r="KTP49" s="46"/>
      <c r="KTQ49" s="46"/>
      <c r="KTR49" s="46"/>
      <c r="KTS49" s="46"/>
      <c r="KTT49" s="46"/>
      <c r="KTU49" s="46"/>
      <c r="KTV49" s="46"/>
      <c r="KTW49" s="46"/>
      <c r="KTX49" s="46"/>
      <c r="KTY49" s="46"/>
      <c r="KTZ49" s="46"/>
      <c r="KUA49" s="46"/>
      <c r="KUB49" s="46"/>
      <c r="KUC49" s="46"/>
      <c r="KUD49" s="46"/>
      <c r="KUE49" s="46"/>
      <c r="KUF49" s="46"/>
      <c r="KUG49" s="46"/>
      <c r="KUH49" s="46"/>
      <c r="KUI49" s="46"/>
      <c r="KUJ49" s="46"/>
      <c r="KUK49" s="46"/>
      <c r="KUL49" s="46"/>
      <c r="KUM49" s="46"/>
      <c r="KUN49" s="46"/>
      <c r="KUO49" s="46"/>
      <c r="KUP49" s="46"/>
      <c r="KUQ49" s="46"/>
      <c r="KUR49" s="46"/>
      <c r="KUS49" s="46"/>
      <c r="KUT49" s="46"/>
      <c r="KUU49" s="46"/>
      <c r="KUV49" s="46"/>
      <c r="KUW49" s="46"/>
      <c r="KUX49" s="46"/>
      <c r="KUY49" s="46"/>
      <c r="KUZ49" s="46"/>
      <c r="KVA49" s="46"/>
      <c r="KVB49" s="46"/>
      <c r="KVC49" s="46"/>
      <c r="KVD49" s="46"/>
      <c r="KVE49" s="46"/>
      <c r="KVF49" s="46"/>
      <c r="KVG49" s="46"/>
      <c r="KVH49" s="46"/>
      <c r="KVI49" s="46"/>
      <c r="KVJ49" s="46"/>
      <c r="KVK49" s="46"/>
      <c r="KVL49" s="46"/>
      <c r="KVM49" s="46"/>
      <c r="KVN49" s="46"/>
      <c r="KVO49" s="46"/>
      <c r="KVP49" s="46"/>
      <c r="KVQ49" s="46"/>
      <c r="KVR49" s="46"/>
      <c r="KVS49" s="46"/>
      <c r="KVT49" s="46"/>
      <c r="KVU49" s="46"/>
      <c r="KVV49" s="46"/>
      <c r="KVW49" s="46"/>
      <c r="KVX49" s="46"/>
      <c r="KVY49" s="46"/>
      <c r="KVZ49" s="46"/>
      <c r="KWA49" s="46"/>
      <c r="KWB49" s="46"/>
      <c r="KWC49" s="46"/>
      <c r="KWD49" s="46"/>
      <c r="KWE49" s="46"/>
      <c r="KWF49" s="46"/>
      <c r="KWG49" s="46"/>
      <c r="KWH49" s="46"/>
      <c r="KWI49" s="46"/>
      <c r="KWJ49" s="46"/>
      <c r="KWK49" s="46"/>
      <c r="KWL49" s="46"/>
      <c r="KWM49" s="46"/>
      <c r="KWN49" s="46"/>
      <c r="KWO49" s="46"/>
      <c r="KWP49" s="46"/>
      <c r="KWQ49" s="46"/>
      <c r="KWR49" s="46"/>
      <c r="KWS49" s="46"/>
      <c r="KWT49" s="46"/>
      <c r="KWU49" s="46"/>
      <c r="KWV49" s="46"/>
      <c r="KWW49" s="46"/>
      <c r="KWX49" s="46"/>
      <c r="KWY49" s="46"/>
      <c r="KWZ49" s="46"/>
      <c r="KXA49" s="46"/>
      <c r="KXB49" s="46"/>
      <c r="KXC49" s="46"/>
      <c r="KXD49" s="46"/>
      <c r="KXE49" s="46"/>
      <c r="KXF49" s="46"/>
      <c r="KXG49" s="46"/>
      <c r="KXH49" s="46"/>
      <c r="KXI49" s="46"/>
      <c r="KXJ49" s="46"/>
      <c r="KXK49" s="46"/>
      <c r="KXL49" s="46"/>
      <c r="KXM49" s="46"/>
      <c r="KXN49" s="46"/>
      <c r="KXO49" s="46"/>
      <c r="KXP49" s="46"/>
      <c r="KXQ49" s="46"/>
      <c r="KXR49" s="46"/>
      <c r="KXS49" s="46"/>
      <c r="KXT49" s="46"/>
      <c r="KXU49" s="46"/>
      <c r="KXV49" s="46"/>
      <c r="KXW49" s="46"/>
      <c r="KXX49" s="46"/>
      <c r="KXY49" s="46"/>
      <c r="KXZ49" s="46"/>
      <c r="KYA49" s="46"/>
      <c r="KYB49" s="46"/>
      <c r="KYC49" s="46"/>
      <c r="KYD49" s="46"/>
      <c r="KYE49" s="46"/>
      <c r="KYF49" s="46"/>
      <c r="KYG49" s="46"/>
      <c r="KYH49" s="46"/>
      <c r="KYI49" s="46"/>
      <c r="KYJ49" s="46"/>
      <c r="KYK49" s="46"/>
      <c r="KYL49" s="46"/>
      <c r="KYM49" s="46"/>
      <c r="KYN49" s="46"/>
      <c r="KYO49" s="46"/>
      <c r="KYP49" s="46"/>
      <c r="KYQ49" s="46"/>
      <c r="KYR49" s="46"/>
      <c r="KYS49" s="46"/>
      <c r="KYT49" s="46"/>
      <c r="KYU49" s="46"/>
      <c r="KYV49" s="46"/>
      <c r="KYW49" s="46"/>
      <c r="KYX49" s="46"/>
      <c r="KYY49" s="46"/>
      <c r="KYZ49" s="46"/>
      <c r="KZA49" s="46"/>
      <c r="KZB49" s="46"/>
      <c r="KZC49" s="46"/>
      <c r="KZD49" s="46"/>
      <c r="KZE49" s="46"/>
      <c r="KZF49" s="46"/>
      <c r="KZG49" s="46"/>
      <c r="KZH49" s="46"/>
      <c r="KZI49" s="46"/>
      <c r="KZJ49" s="46"/>
      <c r="KZK49" s="46"/>
      <c r="KZL49" s="46"/>
      <c r="KZM49" s="46"/>
      <c r="KZN49" s="46"/>
      <c r="KZO49" s="46"/>
      <c r="KZP49" s="46"/>
      <c r="KZQ49" s="46"/>
      <c r="KZR49" s="46"/>
      <c r="KZS49" s="46"/>
      <c r="KZT49" s="46"/>
      <c r="KZU49" s="46"/>
      <c r="KZV49" s="46"/>
      <c r="KZW49" s="46"/>
      <c r="KZX49" s="46"/>
      <c r="KZY49" s="46"/>
      <c r="KZZ49" s="46"/>
      <c r="LAA49" s="46"/>
      <c r="LAB49" s="46"/>
      <c r="LAC49" s="46"/>
      <c r="LAD49" s="46"/>
      <c r="LAE49" s="46"/>
      <c r="LAF49" s="46"/>
      <c r="LAG49" s="46"/>
      <c r="LAH49" s="46"/>
      <c r="LAI49" s="46"/>
      <c r="LAJ49" s="46"/>
      <c r="LAK49" s="46"/>
      <c r="LAL49" s="46"/>
      <c r="LAM49" s="46"/>
      <c r="LAN49" s="46"/>
      <c r="LAO49" s="46"/>
      <c r="LAP49" s="46"/>
      <c r="LAQ49" s="46"/>
      <c r="LAR49" s="46"/>
      <c r="LAS49" s="46"/>
      <c r="LAT49" s="46"/>
      <c r="LAU49" s="46"/>
      <c r="LAV49" s="46"/>
      <c r="LAW49" s="46"/>
      <c r="LAX49" s="46"/>
      <c r="LAY49" s="46"/>
      <c r="LAZ49" s="46"/>
      <c r="LBA49" s="46"/>
      <c r="LBB49" s="46"/>
      <c r="LBC49" s="46"/>
      <c r="LBD49" s="46"/>
      <c r="LBE49" s="46"/>
      <c r="LBF49" s="46"/>
      <c r="LBG49" s="46"/>
      <c r="LBH49" s="46"/>
      <c r="LBI49" s="46"/>
      <c r="LBJ49" s="46"/>
      <c r="LBK49" s="46"/>
      <c r="LBL49" s="46"/>
      <c r="LBM49" s="46"/>
      <c r="LBN49" s="46"/>
      <c r="LBO49" s="46"/>
      <c r="LBP49" s="46"/>
      <c r="LBQ49" s="46"/>
      <c r="LBR49" s="46"/>
      <c r="LBS49" s="46"/>
      <c r="LBT49" s="46"/>
      <c r="LBU49" s="46"/>
      <c r="LBV49" s="46"/>
      <c r="LBW49" s="46"/>
      <c r="LBX49" s="46"/>
      <c r="LBY49" s="46"/>
      <c r="LBZ49" s="46"/>
      <c r="LCA49" s="46"/>
      <c r="LCB49" s="46"/>
      <c r="LCC49" s="46"/>
      <c r="LCD49" s="46"/>
      <c r="LCE49" s="46"/>
      <c r="LCF49" s="46"/>
      <c r="LCG49" s="46"/>
      <c r="LCH49" s="46"/>
      <c r="LCI49" s="46"/>
      <c r="LCJ49" s="46"/>
      <c r="LCK49" s="46"/>
      <c r="LCL49" s="46"/>
      <c r="LCM49" s="46"/>
      <c r="LCN49" s="46"/>
      <c r="LCO49" s="46"/>
      <c r="LCP49" s="46"/>
      <c r="LCQ49" s="46"/>
      <c r="LCR49" s="46"/>
      <c r="LCS49" s="46"/>
      <c r="LCT49" s="46"/>
      <c r="LCU49" s="46"/>
      <c r="LCV49" s="46"/>
      <c r="LCW49" s="46"/>
      <c r="LCX49" s="46"/>
      <c r="LCY49" s="46"/>
      <c r="LCZ49" s="46"/>
      <c r="LDA49" s="46"/>
      <c r="LDB49" s="46"/>
      <c r="LDC49" s="46"/>
      <c r="LDD49" s="46"/>
      <c r="LDE49" s="46"/>
      <c r="LDF49" s="46"/>
      <c r="LDG49" s="46"/>
      <c r="LDH49" s="46"/>
      <c r="LDI49" s="46"/>
      <c r="LDJ49" s="46"/>
      <c r="LDK49" s="46"/>
      <c r="LDL49" s="46"/>
      <c r="LDM49" s="46"/>
      <c r="LDN49" s="46"/>
      <c r="LDO49" s="46"/>
      <c r="LDP49" s="46"/>
      <c r="LDQ49" s="46"/>
      <c r="LDR49" s="46"/>
      <c r="LDS49" s="46"/>
      <c r="LDT49" s="46"/>
      <c r="LDU49" s="46"/>
      <c r="LDV49" s="46"/>
      <c r="LDW49" s="46"/>
      <c r="LDX49" s="46"/>
      <c r="LDY49" s="46"/>
      <c r="LDZ49" s="46"/>
      <c r="LEA49" s="46"/>
      <c r="LEB49" s="46"/>
      <c r="LEC49" s="46"/>
      <c r="LED49" s="46"/>
      <c r="LEE49" s="46"/>
      <c r="LEF49" s="46"/>
      <c r="LEG49" s="46"/>
      <c r="LEH49" s="46"/>
      <c r="LEI49" s="46"/>
      <c r="LEJ49" s="46"/>
      <c r="LEK49" s="46"/>
      <c r="LEL49" s="46"/>
      <c r="LEM49" s="46"/>
      <c r="LEN49" s="46"/>
      <c r="LEO49" s="46"/>
      <c r="LEP49" s="46"/>
      <c r="LEQ49" s="46"/>
      <c r="LER49" s="46"/>
      <c r="LES49" s="46"/>
      <c r="LET49" s="46"/>
      <c r="LEU49" s="46"/>
      <c r="LEV49" s="46"/>
      <c r="LEW49" s="46"/>
      <c r="LEX49" s="46"/>
      <c r="LEY49" s="46"/>
      <c r="LEZ49" s="46"/>
      <c r="LFA49" s="46"/>
      <c r="LFB49" s="46"/>
      <c r="LFC49" s="46"/>
      <c r="LFD49" s="46"/>
      <c r="LFE49" s="46"/>
      <c r="LFF49" s="46"/>
      <c r="LFG49" s="46"/>
      <c r="LFH49" s="46"/>
      <c r="LFI49" s="46"/>
      <c r="LFJ49" s="46"/>
      <c r="LFK49" s="46"/>
      <c r="LFL49" s="46"/>
      <c r="LFM49" s="46"/>
      <c r="LFN49" s="46"/>
      <c r="LFO49" s="46"/>
      <c r="LFP49" s="46"/>
      <c r="LFQ49" s="46"/>
      <c r="LFR49" s="46"/>
      <c r="LFS49" s="46"/>
      <c r="LFT49" s="46"/>
      <c r="LFU49" s="46"/>
      <c r="LFV49" s="46"/>
      <c r="LFW49" s="46"/>
      <c r="LFX49" s="46"/>
      <c r="LFY49" s="46"/>
      <c r="LFZ49" s="46"/>
      <c r="LGA49" s="46"/>
      <c r="LGB49" s="46"/>
      <c r="LGC49" s="46"/>
      <c r="LGD49" s="46"/>
      <c r="LGE49" s="46"/>
      <c r="LGF49" s="46"/>
      <c r="LGG49" s="46"/>
      <c r="LGH49" s="46"/>
      <c r="LGI49" s="46"/>
      <c r="LGJ49" s="46"/>
      <c r="LGK49" s="46"/>
      <c r="LGL49" s="46"/>
      <c r="LGM49" s="46"/>
      <c r="LGN49" s="46"/>
      <c r="LGO49" s="46"/>
      <c r="LGP49" s="46"/>
      <c r="LGQ49" s="46"/>
      <c r="LGR49" s="46"/>
      <c r="LGS49" s="46"/>
      <c r="LGT49" s="46"/>
      <c r="LGU49" s="46"/>
      <c r="LGV49" s="46"/>
      <c r="LGW49" s="46"/>
      <c r="LGX49" s="46"/>
      <c r="LGY49" s="46"/>
      <c r="LGZ49" s="46"/>
      <c r="LHA49" s="46"/>
      <c r="LHB49" s="46"/>
      <c r="LHC49" s="46"/>
      <c r="LHD49" s="46"/>
      <c r="LHE49" s="46"/>
      <c r="LHF49" s="46"/>
      <c r="LHG49" s="46"/>
      <c r="LHH49" s="46"/>
      <c r="LHI49" s="46"/>
      <c r="LHJ49" s="46"/>
      <c r="LHK49" s="46"/>
      <c r="LHL49" s="46"/>
      <c r="LHM49" s="46"/>
      <c r="LHN49" s="46"/>
      <c r="LHO49" s="46"/>
      <c r="LHP49" s="46"/>
      <c r="LHQ49" s="46"/>
      <c r="LHR49" s="46"/>
      <c r="LHS49" s="46"/>
      <c r="LHT49" s="46"/>
      <c r="LHU49" s="46"/>
      <c r="LHV49" s="46"/>
      <c r="LHW49" s="46"/>
      <c r="LHX49" s="46"/>
      <c r="LHY49" s="46"/>
      <c r="LHZ49" s="46"/>
      <c r="LIA49" s="46"/>
      <c r="LIB49" s="46"/>
      <c r="LIC49" s="46"/>
      <c r="LID49" s="46"/>
      <c r="LIE49" s="46"/>
      <c r="LIF49" s="46"/>
      <c r="LIG49" s="46"/>
      <c r="LIH49" s="46"/>
      <c r="LII49" s="46"/>
      <c r="LIJ49" s="46"/>
      <c r="LIK49" s="46"/>
      <c r="LIL49" s="46"/>
      <c r="LIM49" s="46"/>
      <c r="LIN49" s="46"/>
      <c r="LIO49" s="46"/>
      <c r="LIP49" s="46"/>
      <c r="LIQ49" s="46"/>
      <c r="LIR49" s="46"/>
      <c r="LIS49" s="46"/>
      <c r="LIT49" s="46"/>
      <c r="LIU49" s="46"/>
      <c r="LIV49" s="46"/>
      <c r="LIW49" s="46"/>
      <c r="LIX49" s="46"/>
      <c r="LIY49" s="46"/>
      <c r="LIZ49" s="46"/>
      <c r="LJA49" s="46"/>
      <c r="LJB49" s="46"/>
      <c r="LJC49" s="46"/>
      <c r="LJD49" s="46"/>
      <c r="LJE49" s="46"/>
      <c r="LJF49" s="46"/>
      <c r="LJG49" s="46"/>
      <c r="LJH49" s="46"/>
      <c r="LJI49" s="46"/>
      <c r="LJJ49" s="46"/>
      <c r="LJK49" s="46"/>
      <c r="LJL49" s="46"/>
      <c r="LJM49" s="46"/>
      <c r="LJN49" s="46"/>
      <c r="LJO49" s="46"/>
      <c r="LJP49" s="46"/>
      <c r="LJQ49" s="46"/>
      <c r="LJR49" s="46"/>
      <c r="LJS49" s="46"/>
      <c r="LJT49" s="46"/>
      <c r="LJU49" s="46"/>
      <c r="LJV49" s="46"/>
      <c r="LJW49" s="46"/>
      <c r="LJX49" s="46"/>
      <c r="LJY49" s="46"/>
      <c r="LJZ49" s="46"/>
      <c r="LKA49" s="46"/>
      <c r="LKB49" s="46"/>
      <c r="LKC49" s="46"/>
      <c r="LKD49" s="46"/>
      <c r="LKE49" s="46"/>
      <c r="LKF49" s="46"/>
      <c r="LKG49" s="46"/>
      <c r="LKH49" s="46"/>
      <c r="LKI49" s="46"/>
      <c r="LKJ49" s="46"/>
      <c r="LKK49" s="46"/>
      <c r="LKL49" s="46"/>
      <c r="LKM49" s="46"/>
      <c r="LKN49" s="46"/>
      <c r="LKO49" s="46"/>
      <c r="LKP49" s="46"/>
      <c r="LKQ49" s="46"/>
      <c r="LKR49" s="46"/>
      <c r="LKS49" s="46"/>
      <c r="LKT49" s="46"/>
      <c r="LKU49" s="46"/>
      <c r="LKV49" s="46"/>
      <c r="LKW49" s="46"/>
      <c r="LKX49" s="46"/>
      <c r="LKY49" s="46"/>
      <c r="LKZ49" s="46"/>
      <c r="LLA49" s="46"/>
      <c r="LLB49" s="46"/>
      <c r="LLC49" s="46"/>
      <c r="LLD49" s="46"/>
      <c r="LLE49" s="46"/>
      <c r="LLF49" s="46"/>
      <c r="LLG49" s="46"/>
      <c r="LLH49" s="46"/>
      <c r="LLI49" s="46"/>
      <c r="LLJ49" s="46"/>
      <c r="LLK49" s="46"/>
      <c r="LLL49" s="46"/>
      <c r="LLM49" s="46"/>
      <c r="LLN49" s="46"/>
      <c r="LLO49" s="46"/>
      <c r="LLP49" s="46"/>
      <c r="LLQ49" s="46"/>
      <c r="LLR49" s="46"/>
      <c r="LLS49" s="46"/>
      <c r="LLT49" s="46"/>
      <c r="LLU49" s="46"/>
      <c r="LLV49" s="46"/>
      <c r="LLW49" s="46"/>
      <c r="LLX49" s="46"/>
      <c r="LLY49" s="46"/>
      <c r="LLZ49" s="46"/>
      <c r="LMA49" s="46"/>
      <c r="LMB49" s="46"/>
      <c r="LMC49" s="46"/>
      <c r="LMD49" s="46"/>
      <c r="LME49" s="46"/>
      <c r="LMF49" s="46"/>
      <c r="LMG49" s="46"/>
      <c r="LMH49" s="46"/>
      <c r="LMI49" s="46"/>
      <c r="LMJ49" s="46"/>
      <c r="LMK49" s="46"/>
      <c r="LML49" s="46"/>
      <c r="LMM49" s="46"/>
      <c r="LMN49" s="46"/>
      <c r="LMO49" s="46"/>
      <c r="LMP49" s="46"/>
      <c r="LMQ49" s="46"/>
      <c r="LMR49" s="46"/>
      <c r="LMS49" s="46"/>
      <c r="LMT49" s="46"/>
      <c r="LMU49" s="46"/>
      <c r="LMV49" s="46"/>
      <c r="LMW49" s="46"/>
      <c r="LMX49" s="46"/>
      <c r="LMY49" s="46"/>
      <c r="LMZ49" s="46"/>
      <c r="LNA49" s="46"/>
      <c r="LNB49" s="46"/>
      <c r="LNC49" s="46"/>
      <c r="LND49" s="46"/>
      <c r="LNE49" s="46"/>
      <c r="LNF49" s="46"/>
      <c r="LNG49" s="46"/>
      <c r="LNH49" s="46"/>
      <c r="LNI49" s="46"/>
      <c r="LNJ49" s="46"/>
      <c r="LNK49" s="46"/>
      <c r="LNL49" s="46"/>
      <c r="LNM49" s="46"/>
      <c r="LNN49" s="46"/>
      <c r="LNO49" s="46"/>
      <c r="LNP49" s="46"/>
      <c r="LNQ49" s="46"/>
      <c r="LNR49" s="46"/>
      <c r="LNS49" s="46"/>
      <c r="LNT49" s="46"/>
      <c r="LNU49" s="46"/>
      <c r="LNV49" s="46"/>
      <c r="LNW49" s="46"/>
      <c r="LNX49" s="46"/>
      <c r="LNY49" s="46"/>
      <c r="LNZ49" s="46"/>
      <c r="LOA49" s="46"/>
      <c r="LOB49" s="46"/>
      <c r="LOC49" s="46"/>
      <c r="LOD49" s="46"/>
      <c r="LOE49" s="46"/>
      <c r="LOF49" s="46"/>
      <c r="LOG49" s="46"/>
      <c r="LOH49" s="46"/>
      <c r="LOI49" s="46"/>
      <c r="LOJ49" s="46"/>
      <c r="LOK49" s="46"/>
      <c r="LOL49" s="46"/>
      <c r="LOM49" s="46"/>
      <c r="LON49" s="46"/>
      <c r="LOO49" s="46"/>
      <c r="LOP49" s="46"/>
      <c r="LOQ49" s="46"/>
      <c r="LOR49" s="46"/>
      <c r="LOS49" s="46"/>
      <c r="LOT49" s="46"/>
      <c r="LOU49" s="46"/>
      <c r="LOV49" s="46"/>
      <c r="LOW49" s="46"/>
      <c r="LOX49" s="46"/>
      <c r="LOY49" s="46"/>
      <c r="LOZ49" s="46"/>
      <c r="LPA49" s="46"/>
      <c r="LPB49" s="46"/>
      <c r="LPC49" s="46"/>
      <c r="LPD49" s="46"/>
      <c r="LPE49" s="46"/>
      <c r="LPF49" s="46"/>
      <c r="LPG49" s="46"/>
      <c r="LPH49" s="46"/>
      <c r="LPI49" s="46"/>
      <c r="LPJ49" s="46"/>
      <c r="LPK49" s="46"/>
      <c r="LPL49" s="46"/>
      <c r="LPM49" s="46"/>
      <c r="LPN49" s="46"/>
      <c r="LPO49" s="46"/>
      <c r="LPP49" s="46"/>
      <c r="LPQ49" s="46"/>
      <c r="LPR49" s="46"/>
      <c r="LPS49" s="46"/>
      <c r="LPT49" s="46"/>
      <c r="LPU49" s="46"/>
      <c r="LPV49" s="46"/>
      <c r="LPW49" s="46"/>
      <c r="LPX49" s="46"/>
      <c r="LPY49" s="46"/>
      <c r="LPZ49" s="46"/>
      <c r="LQA49" s="46"/>
      <c r="LQB49" s="46"/>
      <c r="LQC49" s="46"/>
      <c r="LQD49" s="46"/>
      <c r="LQE49" s="46"/>
      <c r="LQF49" s="46"/>
      <c r="LQG49" s="46"/>
      <c r="LQH49" s="46"/>
      <c r="LQI49" s="46"/>
      <c r="LQJ49" s="46"/>
      <c r="LQK49" s="46"/>
      <c r="LQL49" s="46"/>
      <c r="LQM49" s="46"/>
      <c r="LQN49" s="46"/>
      <c r="LQO49" s="46"/>
      <c r="LQP49" s="46"/>
      <c r="LQQ49" s="46"/>
      <c r="LQR49" s="46"/>
      <c r="LQS49" s="46"/>
      <c r="LQT49" s="46"/>
      <c r="LQU49" s="46"/>
      <c r="LQV49" s="46"/>
      <c r="LQW49" s="46"/>
      <c r="LQX49" s="46"/>
      <c r="LQY49" s="46"/>
      <c r="LQZ49" s="46"/>
      <c r="LRA49" s="46"/>
      <c r="LRB49" s="46"/>
      <c r="LRC49" s="46"/>
      <c r="LRD49" s="46"/>
      <c r="LRE49" s="46"/>
      <c r="LRF49" s="46"/>
      <c r="LRG49" s="46"/>
      <c r="LRH49" s="46"/>
      <c r="LRI49" s="46"/>
      <c r="LRJ49" s="46"/>
      <c r="LRK49" s="46"/>
      <c r="LRL49" s="46"/>
      <c r="LRM49" s="46"/>
      <c r="LRN49" s="46"/>
      <c r="LRO49" s="46"/>
      <c r="LRP49" s="46"/>
      <c r="LRQ49" s="46"/>
      <c r="LRR49" s="46"/>
      <c r="LRS49" s="46"/>
      <c r="LRT49" s="46"/>
      <c r="LRU49" s="46"/>
      <c r="LRV49" s="46"/>
      <c r="LRW49" s="46"/>
      <c r="LRX49" s="46"/>
      <c r="LRY49" s="46"/>
      <c r="LRZ49" s="46"/>
      <c r="LSA49" s="46"/>
      <c r="LSB49" s="46"/>
      <c r="LSC49" s="46"/>
      <c r="LSD49" s="46"/>
      <c r="LSE49" s="46"/>
      <c r="LSF49" s="46"/>
      <c r="LSG49" s="46"/>
      <c r="LSH49" s="46"/>
      <c r="LSI49" s="46"/>
      <c r="LSJ49" s="46"/>
      <c r="LSK49" s="46"/>
      <c r="LSL49" s="46"/>
      <c r="LSM49" s="46"/>
      <c r="LSN49" s="46"/>
      <c r="LSO49" s="46"/>
      <c r="LSP49" s="46"/>
      <c r="LSQ49" s="46"/>
      <c r="LSR49" s="46"/>
      <c r="LSS49" s="46"/>
      <c r="LST49" s="46"/>
      <c r="LSU49" s="46"/>
      <c r="LSV49" s="46"/>
      <c r="LSW49" s="46"/>
      <c r="LSX49" s="46"/>
      <c r="LSY49" s="46"/>
      <c r="LSZ49" s="46"/>
      <c r="LTA49" s="46"/>
      <c r="LTB49" s="46"/>
      <c r="LTC49" s="46"/>
      <c r="LTD49" s="46"/>
      <c r="LTE49" s="46"/>
      <c r="LTF49" s="46"/>
      <c r="LTG49" s="46"/>
      <c r="LTH49" s="46"/>
      <c r="LTI49" s="46"/>
      <c r="LTJ49" s="46"/>
      <c r="LTK49" s="46"/>
      <c r="LTL49" s="46"/>
      <c r="LTM49" s="46"/>
      <c r="LTN49" s="46"/>
      <c r="LTO49" s="46"/>
      <c r="LTP49" s="46"/>
      <c r="LTQ49" s="46"/>
      <c r="LTR49" s="46"/>
      <c r="LTS49" s="46"/>
      <c r="LTT49" s="46"/>
      <c r="LTU49" s="46"/>
      <c r="LTV49" s="46"/>
      <c r="LTW49" s="46"/>
      <c r="LTX49" s="46"/>
      <c r="LTY49" s="46"/>
      <c r="LTZ49" s="46"/>
      <c r="LUA49" s="46"/>
      <c r="LUB49" s="46"/>
      <c r="LUC49" s="46"/>
      <c r="LUD49" s="46"/>
      <c r="LUE49" s="46"/>
      <c r="LUF49" s="46"/>
      <c r="LUG49" s="46"/>
      <c r="LUH49" s="46"/>
      <c r="LUI49" s="46"/>
      <c r="LUJ49" s="46"/>
      <c r="LUK49" s="46"/>
      <c r="LUL49" s="46"/>
      <c r="LUM49" s="46"/>
      <c r="LUN49" s="46"/>
      <c r="LUO49" s="46"/>
      <c r="LUP49" s="46"/>
      <c r="LUQ49" s="46"/>
      <c r="LUR49" s="46"/>
      <c r="LUS49" s="46"/>
      <c r="LUT49" s="46"/>
      <c r="LUU49" s="46"/>
      <c r="LUV49" s="46"/>
      <c r="LUW49" s="46"/>
      <c r="LUX49" s="46"/>
      <c r="LUY49" s="46"/>
      <c r="LUZ49" s="46"/>
      <c r="LVA49" s="46"/>
      <c r="LVB49" s="46"/>
      <c r="LVC49" s="46"/>
      <c r="LVD49" s="46"/>
      <c r="LVE49" s="46"/>
      <c r="LVF49" s="46"/>
      <c r="LVG49" s="46"/>
      <c r="LVH49" s="46"/>
      <c r="LVI49" s="46"/>
      <c r="LVJ49" s="46"/>
      <c r="LVK49" s="46"/>
      <c r="LVL49" s="46"/>
      <c r="LVM49" s="46"/>
      <c r="LVN49" s="46"/>
      <c r="LVO49" s="46"/>
      <c r="LVP49" s="46"/>
      <c r="LVQ49" s="46"/>
      <c r="LVR49" s="46"/>
      <c r="LVS49" s="46"/>
      <c r="LVT49" s="46"/>
      <c r="LVU49" s="46"/>
      <c r="LVV49" s="46"/>
      <c r="LVW49" s="46"/>
      <c r="LVX49" s="46"/>
      <c r="LVY49" s="46"/>
      <c r="LVZ49" s="46"/>
      <c r="LWA49" s="46"/>
      <c r="LWB49" s="46"/>
      <c r="LWC49" s="46"/>
      <c r="LWD49" s="46"/>
      <c r="LWE49" s="46"/>
      <c r="LWF49" s="46"/>
      <c r="LWG49" s="46"/>
      <c r="LWH49" s="46"/>
      <c r="LWI49" s="46"/>
      <c r="LWJ49" s="46"/>
      <c r="LWK49" s="46"/>
      <c r="LWL49" s="46"/>
      <c r="LWM49" s="46"/>
      <c r="LWN49" s="46"/>
      <c r="LWO49" s="46"/>
      <c r="LWP49" s="46"/>
      <c r="LWQ49" s="46"/>
      <c r="LWR49" s="46"/>
      <c r="LWS49" s="46"/>
      <c r="LWT49" s="46"/>
      <c r="LWU49" s="46"/>
      <c r="LWV49" s="46"/>
      <c r="LWW49" s="46"/>
      <c r="LWX49" s="46"/>
      <c r="LWY49" s="46"/>
      <c r="LWZ49" s="46"/>
      <c r="LXA49" s="46"/>
      <c r="LXB49" s="46"/>
      <c r="LXC49" s="46"/>
      <c r="LXD49" s="46"/>
      <c r="LXE49" s="46"/>
      <c r="LXF49" s="46"/>
      <c r="LXG49" s="46"/>
      <c r="LXH49" s="46"/>
      <c r="LXI49" s="46"/>
      <c r="LXJ49" s="46"/>
      <c r="LXK49" s="46"/>
      <c r="LXL49" s="46"/>
      <c r="LXM49" s="46"/>
      <c r="LXN49" s="46"/>
      <c r="LXO49" s="46"/>
      <c r="LXP49" s="46"/>
      <c r="LXQ49" s="46"/>
      <c r="LXR49" s="46"/>
      <c r="LXS49" s="46"/>
      <c r="LXT49" s="46"/>
      <c r="LXU49" s="46"/>
      <c r="LXV49" s="46"/>
      <c r="LXW49" s="46"/>
      <c r="LXX49" s="46"/>
      <c r="LXY49" s="46"/>
      <c r="LXZ49" s="46"/>
      <c r="LYA49" s="46"/>
      <c r="LYB49" s="46"/>
      <c r="LYC49" s="46"/>
      <c r="LYD49" s="46"/>
      <c r="LYE49" s="46"/>
      <c r="LYF49" s="46"/>
      <c r="LYG49" s="46"/>
      <c r="LYH49" s="46"/>
      <c r="LYI49" s="46"/>
      <c r="LYJ49" s="46"/>
      <c r="LYK49" s="46"/>
      <c r="LYL49" s="46"/>
      <c r="LYM49" s="46"/>
      <c r="LYN49" s="46"/>
      <c r="LYO49" s="46"/>
      <c r="LYP49" s="46"/>
      <c r="LYQ49" s="46"/>
      <c r="LYR49" s="46"/>
      <c r="LYS49" s="46"/>
      <c r="LYT49" s="46"/>
      <c r="LYU49" s="46"/>
      <c r="LYV49" s="46"/>
      <c r="LYW49" s="46"/>
      <c r="LYX49" s="46"/>
      <c r="LYY49" s="46"/>
      <c r="LYZ49" s="46"/>
      <c r="LZA49" s="46"/>
      <c r="LZB49" s="46"/>
      <c r="LZC49" s="46"/>
      <c r="LZD49" s="46"/>
      <c r="LZE49" s="46"/>
      <c r="LZF49" s="46"/>
      <c r="LZG49" s="46"/>
      <c r="LZH49" s="46"/>
      <c r="LZI49" s="46"/>
      <c r="LZJ49" s="46"/>
      <c r="LZK49" s="46"/>
      <c r="LZL49" s="46"/>
      <c r="LZM49" s="46"/>
      <c r="LZN49" s="46"/>
      <c r="LZO49" s="46"/>
      <c r="LZP49" s="46"/>
      <c r="LZQ49" s="46"/>
      <c r="LZR49" s="46"/>
      <c r="LZS49" s="46"/>
      <c r="LZT49" s="46"/>
      <c r="LZU49" s="46"/>
      <c r="LZV49" s="46"/>
      <c r="LZW49" s="46"/>
      <c r="LZX49" s="46"/>
      <c r="LZY49" s="46"/>
      <c r="LZZ49" s="46"/>
      <c r="MAA49" s="46"/>
      <c r="MAB49" s="46"/>
      <c r="MAC49" s="46"/>
      <c r="MAD49" s="46"/>
      <c r="MAE49" s="46"/>
      <c r="MAF49" s="46"/>
      <c r="MAG49" s="46"/>
      <c r="MAH49" s="46"/>
      <c r="MAI49" s="46"/>
      <c r="MAJ49" s="46"/>
      <c r="MAK49" s="46"/>
      <c r="MAL49" s="46"/>
      <c r="MAM49" s="46"/>
      <c r="MAN49" s="46"/>
      <c r="MAO49" s="46"/>
      <c r="MAP49" s="46"/>
      <c r="MAQ49" s="46"/>
      <c r="MAR49" s="46"/>
      <c r="MAS49" s="46"/>
      <c r="MAT49" s="46"/>
      <c r="MAU49" s="46"/>
      <c r="MAV49" s="46"/>
      <c r="MAW49" s="46"/>
      <c r="MAX49" s="46"/>
      <c r="MAY49" s="46"/>
      <c r="MAZ49" s="46"/>
      <c r="MBA49" s="46"/>
      <c r="MBB49" s="46"/>
      <c r="MBC49" s="46"/>
      <c r="MBD49" s="46"/>
      <c r="MBE49" s="46"/>
      <c r="MBF49" s="46"/>
      <c r="MBG49" s="46"/>
      <c r="MBH49" s="46"/>
      <c r="MBI49" s="46"/>
      <c r="MBJ49" s="46"/>
      <c r="MBK49" s="46"/>
      <c r="MBL49" s="46"/>
      <c r="MBM49" s="46"/>
      <c r="MBN49" s="46"/>
      <c r="MBO49" s="46"/>
      <c r="MBP49" s="46"/>
      <c r="MBQ49" s="46"/>
      <c r="MBR49" s="46"/>
      <c r="MBS49" s="46"/>
      <c r="MBT49" s="46"/>
      <c r="MBU49" s="46"/>
      <c r="MBV49" s="46"/>
      <c r="MBW49" s="46"/>
      <c r="MBX49" s="46"/>
      <c r="MBY49" s="46"/>
      <c r="MBZ49" s="46"/>
      <c r="MCA49" s="46"/>
      <c r="MCB49" s="46"/>
      <c r="MCC49" s="46"/>
      <c r="MCD49" s="46"/>
      <c r="MCE49" s="46"/>
      <c r="MCF49" s="46"/>
      <c r="MCG49" s="46"/>
      <c r="MCH49" s="46"/>
      <c r="MCI49" s="46"/>
      <c r="MCJ49" s="46"/>
      <c r="MCK49" s="46"/>
      <c r="MCL49" s="46"/>
      <c r="MCM49" s="46"/>
      <c r="MCN49" s="46"/>
      <c r="MCO49" s="46"/>
      <c r="MCP49" s="46"/>
      <c r="MCQ49" s="46"/>
      <c r="MCR49" s="46"/>
      <c r="MCS49" s="46"/>
      <c r="MCT49" s="46"/>
      <c r="MCU49" s="46"/>
      <c r="MCV49" s="46"/>
      <c r="MCW49" s="46"/>
      <c r="MCX49" s="46"/>
      <c r="MCY49" s="46"/>
      <c r="MCZ49" s="46"/>
      <c r="MDA49" s="46"/>
      <c r="MDB49" s="46"/>
      <c r="MDC49" s="46"/>
      <c r="MDD49" s="46"/>
      <c r="MDE49" s="46"/>
      <c r="MDF49" s="46"/>
      <c r="MDG49" s="46"/>
      <c r="MDH49" s="46"/>
      <c r="MDI49" s="46"/>
      <c r="MDJ49" s="46"/>
      <c r="MDK49" s="46"/>
      <c r="MDL49" s="46"/>
      <c r="MDM49" s="46"/>
      <c r="MDN49" s="46"/>
      <c r="MDO49" s="46"/>
      <c r="MDP49" s="46"/>
      <c r="MDQ49" s="46"/>
      <c r="MDR49" s="46"/>
      <c r="MDS49" s="46"/>
      <c r="MDT49" s="46"/>
      <c r="MDU49" s="46"/>
      <c r="MDV49" s="46"/>
      <c r="MDW49" s="46"/>
      <c r="MDX49" s="46"/>
      <c r="MDY49" s="46"/>
      <c r="MDZ49" s="46"/>
      <c r="MEA49" s="46"/>
      <c r="MEB49" s="46"/>
      <c r="MEC49" s="46"/>
      <c r="MED49" s="46"/>
      <c r="MEE49" s="46"/>
      <c r="MEF49" s="46"/>
      <c r="MEG49" s="46"/>
      <c r="MEH49" s="46"/>
      <c r="MEI49" s="46"/>
      <c r="MEJ49" s="46"/>
      <c r="MEK49" s="46"/>
      <c r="MEL49" s="46"/>
      <c r="MEM49" s="46"/>
      <c r="MEN49" s="46"/>
      <c r="MEO49" s="46"/>
      <c r="MEP49" s="46"/>
      <c r="MEQ49" s="46"/>
      <c r="MER49" s="46"/>
      <c r="MES49" s="46"/>
      <c r="MET49" s="46"/>
      <c r="MEU49" s="46"/>
      <c r="MEV49" s="46"/>
      <c r="MEW49" s="46"/>
      <c r="MEX49" s="46"/>
      <c r="MEY49" s="46"/>
      <c r="MEZ49" s="46"/>
      <c r="MFA49" s="46"/>
      <c r="MFB49" s="46"/>
      <c r="MFC49" s="46"/>
      <c r="MFD49" s="46"/>
      <c r="MFE49" s="46"/>
      <c r="MFF49" s="46"/>
      <c r="MFG49" s="46"/>
      <c r="MFH49" s="46"/>
      <c r="MFI49" s="46"/>
      <c r="MFJ49" s="46"/>
      <c r="MFK49" s="46"/>
      <c r="MFL49" s="46"/>
      <c r="MFM49" s="46"/>
      <c r="MFN49" s="46"/>
      <c r="MFO49" s="46"/>
      <c r="MFP49" s="46"/>
      <c r="MFQ49" s="46"/>
      <c r="MFR49" s="46"/>
      <c r="MFS49" s="46"/>
      <c r="MFT49" s="46"/>
      <c r="MFU49" s="46"/>
      <c r="MFV49" s="46"/>
      <c r="MFW49" s="46"/>
      <c r="MFX49" s="46"/>
      <c r="MFY49" s="46"/>
      <c r="MFZ49" s="46"/>
      <c r="MGA49" s="46"/>
      <c r="MGB49" s="46"/>
      <c r="MGC49" s="46"/>
      <c r="MGD49" s="46"/>
      <c r="MGE49" s="46"/>
      <c r="MGF49" s="46"/>
      <c r="MGG49" s="46"/>
      <c r="MGH49" s="46"/>
      <c r="MGI49" s="46"/>
      <c r="MGJ49" s="46"/>
      <c r="MGK49" s="46"/>
      <c r="MGL49" s="46"/>
      <c r="MGM49" s="46"/>
      <c r="MGN49" s="46"/>
      <c r="MGO49" s="46"/>
      <c r="MGP49" s="46"/>
      <c r="MGQ49" s="46"/>
      <c r="MGR49" s="46"/>
      <c r="MGS49" s="46"/>
      <c r="MGT49" s="46"/>
      <c r="MGU49" s="46"/>
      <c r="MGV49" s="46"/>
      <c r="MGW49" s="46"/>
      <c r="MGX49" s="46"/>
      <c r="MGY49" s="46"/>
      <c r="MGZ49" s="46"/>
      <c r="MHA49" s="46"/>
      <c r="MHB49" s="46"/>
      <c r="MHC49" s="46"/>
      <c r="MHD49" s="46"/>
      <c r="MHE49" s="46"/>
      <c r="MHF49" s="46"/>
      <c r="MHG49" s="46"/>
      <c r="MHH49" s="46"/>
      <c r="MHI49" s="46"/>
      <c r="MHJ49" s="46"/>
      <c r="MHK49" s="46"/>
      <c r="MHL49" s="46"/>
      <c r="MHM49" s="46"/>
      <c r="MHN49" s="46"/>
      <c r="MHO49" s="46"/>
      <c r="MHP49" s="46"/>
      <c r="MHQ49" s="46"/>
      <c r="MHR49" s="46"/>
      <c r="MHS49" s="46"/>
      <c r="MHT49" s="46"/>
      <c r="MHU49" s="46"/>
      <c r="MHV49" s="46"/>
      <c r="MHW49" s="46"/>
      <c r="MHX49" s="46"/>
      <c r="MHY49" s="46"/>
      <c r="MHZ49" s="46"/>
      <c r="MIA49" s="46"/>
      <c r="MIB49" s="46"/>
      <c r="MIC49" s="46"/>
      <c r="MID49" s="46"/>
      <c r="MIE49" s="46"/>
      <c r="MIF49" s="46"/>
      <c r="MIG49" s="46"/>
      <c r="MIH49" s="46"/>
      <c r="MII49" s="46"/>
      <c r="MIJ49" s="46"/>
      <c r="MIK49" s="46"/>
      <c r="MIL49" s="46"/>
      <c r="MIM49" s="46"/>
      <c r="MIN49" s="46"/>
      <c r="MIO49" s="46"/>
      <c r="MIP49" s="46"/>
      <c r="MIQ49" s="46"/>
      <c r="MIR49" s="46"/>
      <c r="MIS49" s="46"/>
      <c r="MIT49" s="46"/>
      <c r="MIU49" s="46"/>
      <c r="MIV49" s="46"/>
      <c r="MIW49" s="46"/>
      <c r="MIX49" s="46"/>
      <c r="MIY49" s="46"/>
      <c r="MIZ49" s="46"/>
      <c r="MJA49" s="46"/>
      <c r="MJB49" s="46"/>
      <c r="MJC49" s="46"/>
      <c r="MJD49" s="46"/>
      <c r="MJE49" s="46"/>
      <c r="MJF49" s="46"/>
      <c r="MJG49" s="46"/>
      <c r="MJH49" s="46"/>
      <c r="MJI49" s="46"/>
      <c r="MJJ49" s="46"/>
      <c r="MJK49" s="46"/>
      <c r="MJL49" s="46"/>
      <c r="MJM49" s="46"/>
      <c r="MJN49" s="46"/>
      <c r="MJO49" s="46"/>
      <c r="MJP49" s="46"/>
      <c r="MJQ49" s="46"/>
      <c r="MJR49" s="46"/>
      <c r="MJS49" s="46"/>
      <c r="MJT49" s="46"/>
      <c r="MJU49" s="46"/>
      <c r="MJV49" s="46"/>
      <c r="MJW49" s="46"/>
      <c r="MJX49" s="46"/>
      <c r="MJY49" s="46"/>
      <c r="MJZ49" s="46"/>
      <c r="MKA49" s="46"/>
      <c r="MKB49" s="46"/>
      <c r="MKC49" s="46"/>
      <c r="MKD49" s="46"/>
      <c r="MKE49" s="46"/>
      <c r="MKF49" s="46"/>
      <c r="MKG49" s="46"/>
      <c r="MKH49" s="46"/>
      <c r="MKI49" s="46"/>
      <c r="MKJ49" s="46"/>
      <c r="MKK49" s="46"/>
      <c r="MKL49" s="46"/>
      <c r="MKM49" s="46"/>
      <c r="MKN49" s="46"/>
      <c r="MKO49" s="46"/>
      <c r="MKP49" s="46"/>
      <c r="MKQ49" s="46"/>
      <c r="MKR49" s="46"/>
      <c r="MKS49" s="46"/>
      <c r="MKT49" s="46"/>
      <c r="MKU49" s="46"/>
      <c r="MKV49" s="46"/>
      <c r="MKW49" s="46"/>
      <c r="MKX49" s="46"/>
      <c r="MKY49" s="46"/>
      <c r="MKZ49" s="46"/>
      <c r="MLA49" s="46"/>
      <c r="MLB49" s="46"/>
      <c r="MLC49" s="46"/>
      <c r="MLD49" s="46"/>
      <c r="MLE49" s="46"/>
      <c r="MLF49" s="46"/>
      <c r="MLG49" s="46"/>
      <c r="MLH49" s="46"/>
      <c r="MLI49" s="46"/>
      <c r="MLJ49" s="46"/>
      <c r="MLK49" s="46"/>
      <c r="MLL49" s="46"/>
      <c r="MLM49" s="46"/>
      <c r="MLN49" s="46"/>
      <c r="MLO49" s="46"/>
      <c r="MLP49" s="46"/>
      <c r="MLQ49" s="46"/>
      <c r="MLR49" s="46"/>
      <c r="MLS49" s="46"/>
      <c r="MLT49" s="46"/>
      <c r="MLU49" s="46"/>
      <c r="MLV49" s="46"/>
      <c r="MLW49" s="46"/>
      <c r="MLX49" s="46"/>
      <c r="MLY49" s="46"/>
      <c r="MLZ49" s="46"/>
      <c r="MMA49" s="46"/>
      <c r="MMB49" s="46"/>
      <c r="MMC49" s="46"/>
      <c r="MMD49" s="46"/>
      <c r="MME49" s="46"/>
      <c r="MMF49" s="46"/>
      <c r="MMG49" s="46"/>
      <c r="MMH49" s="46"/>
      <c r="MMI49" s="46"/>
      <c r="MMJ49" s="46"/>
      <c r="MMK49" s="46"/>
      <c r="MML49" s="46"/>
      <c r="MMM49" s="46"/>
      <c r="MMN49" s="46"/>
      <c r="MMO49" s="46"/>
      <c r="MMP49" s="46"/>
      <c r="MMQ49" s="46"/>
      <c r="MMR49" s="46"/>
      <c r="MMS49" s="46"/>
      <c r="MMT49" s="46"/>
      <c r="MMU49" s="46"/>
      <c r="MMV49" s="46"/>
      <c r="MMW49" s="46"/>
      <c r="MMX49" s="46"/>
      <c r="MMY49" s="46"/>
      <c r="MMZ49" s="46"/>
      <c r="MNA49" s="46"/>
      <c r="MNB49" s="46"/>
      <c r="MNC49" s="46"/>
      <c r="MND49" s="46"/>
      <c r="MNE49" s="46"/>
      <c r="MNF49" s="46"/>
      <c r="MNG49" s="46"/>
      <c r="MNH49" s="46"/>
      <c r="MNI49" s="46"/>
      <c r="MNJ49" s="46"/>
      <c r="MNK49" s="46"/>
      <c r="MNL49" s="46"/>
      <c r="MNM49" s="46"/>
      <c r="MNN49" s="46"/>
      <c r="MNO49" s="46"/>
      <c r="MNP49" s="46"/>
      <c r="MNQ49" s="46"/>
      <c r="MNR49" s="46"/>
      <c r="MNS49" s="46"/>
      <c r="MNT49" s="46"/>
      <c r="MNU49" s="46"/>
      <c r="MNV49" s="46"/>
      <c r="MNW49" s="46"/>
      <c r="MNX49" s="46"/>
      <c r="MNY49" s="46"/>
      <c r="MNZ49" s="46"/>
      <c r="MOA49" s="46"/>
      <c r="MOB49" s="46"/>
      <c r="MOC49" s="46"/>
      <c r="MOD49" s="46"/>
      <c r="MOE49" s="46"/>
      <c r="MOF49" s="46"/>
      <c r="MOG49" s="46"/>
      <c r="MOH49" s="46"/>
      <c r="MOI49" s="46"/>
      <c r="MOJ49" s="46"/>
      <c r="MOK49" s="46"/>
      <c r="MOL49" s="46"/>
      <c r="MOM49" s="46"/>
      <c r="MON49" s="46"/>
      <c r="MOO49" s="46"/>
      <c r="MOP49" s="46"/>
      <c r="MOQ49" s="46"/>
      <c r="MOR49" s="46"/>
      <c r="MOS49" s="46"/>
      <c r="MOT49" s="46"/>
      <c r="MOU49" s="46"/>
      <c r="MOV49" s="46"/>
      <c r="MOW49" s="46"/>
      <c r="MOX49" s="46"/>
      <c r="MOY49" s="46"/>
      <c r="MOZ49" s="46"/>
      <c r="MPA49" s="46"/>
      <c r="MPB49" s="46"/>
      <c r="MPC49" s="46"/>
      <c r="MPD49" s="46"/>
      <c r="MPE49" s="46"/>
      <c r="MPF49" s="46"/>
      <c r="MPG49" s="46"/>
      <c r="MPH49" s="46"/>
      <c r="MPI49" s="46"/>
      <c r="MPJ49" s="46"/>
      <c r="MPK49" s="46"/>
      <c r="MPL49" s="46"/>
      <c r="MPM49" s="46"/>
      <c r="MPN49" s="46"/>
      <c r="MPO49" s="46"/>
      <c r="MPP49" s="46"/>
      <c r="MPQ49" s="46"/>
      <c r="MPR49" s="46"/>
      <c r="MPS49" s="46"/>
      <c r="MPT49" s="46"/>
      <c r="MPU49" s="46"/>
      <c r="MPV49" s="46"/>
      <c r="MPW49" s="46"/>
      <c r="MPX49" s="46"/>
      <c r="MPY49" s="46"/>
      <c r="MPZ49" s="46"/>
      <c r="MQA49" s="46"/>
      <c r="MQB49" s="46"/>
      <c r="MQC49" s="46"/>
      <c r="MQD49" s="46"/>
      <c r="MQE49" s="46"/>
      <c r="MQF49" s="46"/>
      <c r="MQG49" s="46"/>
      <c r="MQH49" s="46"/>
      <c r="MQI49" s="46"/>
      <c r="MQJ49" s="46"/>
      <c r="MQK49" s="46"/>
      <c r="MQL49" s="46"/>
      <c r="MQM49" s="46"/>
      <c r="MQN49" s="46"/>
      <c r="MQO49" s="46"/>
      <c r="MQP49" s="46"/>
      <c r="MQQ49" s="46"/>
      <c r="MQR49" s="46"/>
      <c r="MQS49" s="46"/>
      <c r="MQT49" s="46"/>
      <c r="MQU49" s="46"/>
      <c r="MQV49" s="46"/>
      <c r="MQW49" s="46"/>
      <c r="MQX49" s="46"/>
      <c r="MQY49" s="46"/>
      <c r="MQZ49" s="46"/>
      <c r="MRA49" s="46"/>
      <c r="MRB49" s="46"/>
      <c r="MRC49" s="46"/>
      <c r="MRD49" s="46"/>
      <c r="MRE49" s="46"/>
      <c r="MRF49" s="46"/>
      <c r="MRG49" s="46"/>
      <c r="MRH49" s="46"/>
      <c r="MRI49" s="46"/>
      <c r="MRJ49" s="46"/>
      <c r="MRK49" s="46"/>
      <c r="MRL49" s="46"/>
      <c r="MRM49" s="46"/>
      <c r="MRN49" s="46"/>
      <c r="MRO49" s="46"/>
      <c r="MRP49" s="46"/>
      <c r="MRQ49" s="46"/>
      <c r="MRR49" s="46"/>
      <c r="MRS49" s="46"/>
      <c r="MRT49" s="46"/>
      <c r="MRU49" s="46"/>
      <c r="MRV49" s="46"/>
      <c r="MRW49" s="46"/>
      <c r="MRX49" s="46"/>
      <c r="MRY49" s="46"/>
      <c r="MRZ49" s="46"/>
      <c r="MSA49" s="46"/>
      <c r="MSB49" s="46"/>
      <c r="MSC49" s="46"/>
      <c r="MSD49" s="46"/>
      <c r="MSE49" s="46"/>
      <c r="MSF49" s="46"/>
      <c r="MSG49" s="46"/>
      <c r="MSH49" s="46"/>
      <c r="MSI49" s="46"/>
      <c r="MSJ49" s="46"/>
      <c r="MSK49" s="46"/>
      <c r="MSL49" s="46"/>
      <c r="MSM49" s="46"/>
      <c r="MSN49" s="46"/>
      <c r="MSO49" s="46"/>
      <c r="MSP49" s="46"/>
      <c r="MSQ49" s="46"/>
      <c r="MSR49" s="46"/>
      <c r="MSS49" s="46"/>
      <c r="MST49" s="46"/>
      <c r="MSU49" s="46"/>
      <c r="MSV49" s="46"/>
      <c r="MSW49" s="46"/>
      <c r="MSX49" s="46"/>
      <c r="MSY49" s="46"/>
      <c r="MSZ49" s="46"/>
      <c r="MTA49" s="46"/>
      <c r="MTB49" s="46"/>
      <c r="MTC49" s="46"/>
      <c r="MTD49" s="46"/>
      <c r="MTE49" s="46"/>
      <c r="MTF49" s="46"/>
      <c r="MTG49" s="46"/>
      <c r="MTH49" s="46"/>
      <c r="MTI49" s="46"/>
      <c r="MTJ49" s="46"/>
      <c r="MTK49" s="46"/>
      <c r="MTL49" s="46"/>
      <c r="MTM49" s="46"/>
      <c r="MTN49" s="46"/>
      <c r="MTO49" s="46"/>
      <c r="MTP49" s="46"/>
      <c r="MTQ49" s="46"/>
      <c r="MTR49" s="46"/>
      <c r="MTS49" s="46"/>
      <c r="MTT49" s="46"/>
      <c r="MTU49" s="46"/>
      <c r="MTV49" s="46"/>
      <c r="MTW49" s="46"/>
      <c r="MTX49" s="46"/>
      <c r="MTY49" s="46"/>
      <c r="MTZ49" s="46"/>
      <c r="MUA49" s="46"/>
      <c r="MUB49" s="46"/>
      <c r="MUC49" s="46"/>
      <c r="MUD49" s="46"/>
      <c r="MUE49" s="46"/>
      <c r="MUF49" s="46"/>
      <c r="MUG49" s="46"/>
      <c r="MUH49" s="46"/>
      <c r="MUI49" s="46"/>
      <c r="MUJ49" s="46"/>
      <c r="MUK49" s="46"/>
      <c r="MUL49" s="46"/>
      <c r="MUM49" s="46"/>
      <c r="MUN49" s="46"/>
      <c r="MUO49" s="46"/>
      <c r="MUP49" s="46"/>
      <c r="MUQ49" s="46"/>
      <c r="MUR49" s="46"/>
      <c r="MUS49" s="46"/>
      <c r="MUT49" s="46"/>
      <c r="MUU49" s="46"/>
      <c r="MUV49" s="46"/>
      <c r="MUW49" s="46"/>
      <c r="MUX49" s="46"/>
      <c r="MUY49" s="46"/>
      <c r="MUZ49" s="46"/>
      <c r="MVA49" s="46"/>
      <c r="MVB49" s="46"/>
      <c r="MVC49" s="46"/>
      <c r="MVD49" s="46"/>
      <c r="MVE49" s="46"/>
      <c r="MVF49" s="46"/>
      <c r="MVG49" s="46"/>
      <c r="MVH49" s="46"/>
      <c r="MVI49" s="46"/>
      <c r="MVJ49" s="46"/>
      <c r="MVK49" s="46"/>
      <c r="MVL49" s="46"/>
      <c r="MVM49" s="46"/>
      <c r="MVN49" s="46"/>
      <c r="MVO49" s="46"/>
      <c r="MVP49" s="46"/>
      <c r="MVQ49" s="46"/>
      <c r="MVR49" s="46"/>
      <c r="MVS49" s="46"/>
      <c r="MVT49" s="46"/>
      <c r="MVU49" s="46"/>
      <c r="MVV49" s="46"/>
      <c r="MVW49" s="46"/>
      <c r="MVX49" s="46"/>
      <c r="MVY49" s="46"/>
      <c r="MVZ49" s="46"/>
      <c r="MWA49" s="46"/>
      <c r="MWB49" s="46"/>
      <c r="MWC49" s="46"/>
      <c r="MWD49" s="46"/>
      <c r="MWE49" s="46"/>
      <c r="MWF49" s="46"/>
      <c r="MWG49" s="46"/>
      <c r="MWH49" s="46"/>
      <c r="MWI49" s="46"/>
      <c r="MWJ49" s="46"/>
      <c r="MWK49" s="46"/>
      <c r="MWL49" s="46"/>
      <c r="MWM49" s="46"/>
      <c r="MWN49" s="46"/>
      <c r="MWO49" s="46"/>
      <c r="MWP49" s="46"/>
      <c r="MWQ49" s="46"/>
      <c r="MWR49" s="46"/>
      <c r="MWS49" s="46"/>
      <c r="MWT49" s="46"/>
      <c r="MWU49" s="46"/>
      <c r="MWV49" s="46"/>
      <c r="MWW49" s="46"/>
      <c r="MWX49" s="46"/>
      <c r="MWY49" s="46"/>
      <c r="MWZ49" s="46"/>
      <c r="MXA49" s="46"/>
      <c r="MXB49" s="46"/>
      <c r="MXC49" s="46"/>
      <c r="MXD49" s="46"/>
      <c r="MXE49" s="46"/>
      <c r="MXF49" s="46"/>
      <c r="MXG49" s="46"/>
      <c r="MXH49" s="46"/>
      <c r="MXI49" s="46"/>
      <c r="MXJ49" s="46"/>
      <c r="MXK49" s="46"/>
      <c r="MXL49" s="46"/>
      <c r="MXM49" s="46"/>
      <c r="MXN49" s="46"/>
      <c r="MXO49" s="46"/>
      <c r="MXP49" s="46"/>
      <c r="MXQ49" s="46"/>
      <c r="MXR49" s="46"/>
      <c r="MXS49" s="46"/>
      <c r="MXT49" s="46"/>
      <c r="MXU49" s="46"/>
      <c r="MXV49" s="46"/>
      <c r="MXW49" s="46"/>
      <c r="MXX49" s="46"/>
      <c r="MXY49" s="46"/>
      <c r="MXZ49" s="46"/>
      <c r="MYA49" s="46"/>
      <c r="MYB49" s="46"/>
      <c r="MYC49" s="46"/>
      <c r="MYD49" s="46"/>
      <c r="MYE49" s="46"/>
      <c r="MYF49" s="46"/>
      <c r="MYG49" s="46"/>
      <c r="MYH49" s="46"/>
      <c r="MYI49" s="46"/>
      <c r="MYJ49" s="46"/>
      <c r="MYK49" s="46"/>
      <c r="MYL49" s="46"/>
      <c r="MYM49" s="46"/>
      <c r="MYN49" s="46"/>
      <c r="MYO49" s="46"/>
      <c r="MYP49" s="46"/>
      <c r="MYQ49" s="46"/>
      <c r="MYR49" s="46"/>
      <c r="MYS49" s="46"/>
      <c r="MYT49" s="46"/>
      <c r="MYU49" s="46"/>
      <c r="MYV49" s="46"/>
      <c r="MYW49" s="46"/>
      <c r="MYX49" s="46"/>
      <c r="MYY49" s="46"/>
      <c r="MYZ49" s="46"/>
      <c r="MZA49" s="46"/>
      <c r="MZB49" s="46"/>
      <c r="MZC49" s="46"/>
      <c r="MZD49" s="46"/>
      <c r="MZE49" s="46"/>
      <c r="MZF49" s="46"/>
      <c r="MZG49" s="46"/>
      <c r="MZH49" s="46"/>
      <c r="MZI49" s="46"/>
      <c r="MZJ49" s="46"/>
      <c r="MZK49" s="46"/>
      <c r="MZL49" s="46"/>
      <c r="MZM49" s="46"/>
      <c r="MZN49" s="46"/>
      <c r="MZO49" s="46"/>
      <c r="MZP49" s="46"/>
      <c r="MZQ49" s="46"/>
      <c r="MZR49" s="46"/>
      <c r="MZS49" s="46"/>
      <c r="MZT49" s="46"/>
      <c r="MZU49" s="46"/>
      <c r="MZV49" s="46"/>
      <c r="MZW49" s="46"/>
      <c r="MZX49" s="46"/>
      <c r="MZY49" s="46"/>
      <c r="MZZ49" s="46"/>
      <c r="NAA49" s="46"/>
      <c r="NAB49" s="46"/>
      <c r="NAC49" s="46"/>
      <c r="NAD49" s="46"/>
      <c r="NAE49" s="46"/>
      <c r="NAF49" s="46"/>
      <c r="NAG49" s="46"/>
      <c r="NAH49" s="46"/>
      <c r="NAI49" s="46"/>
      <c r="NAJ49" s="46"/>
      <c r="NAK49" s="46"/>
      <c r="NAL49" s="46"/>
      <c r="NAM49" s="46"/>
      <c r="NAN49" s="46"/>
      <c r="NAO49" s="46"/>
      <c r="NAP49" s="46"/>
      <c r="NAQ49" s="46"/>
      <c r="NAR49" s="46"/>
      <c r="NAS49" s="46"/>
      <c r="NAT49" s="46"/>
      <c r="NAU49" s="46"/>
      <c r="NAV49" s="46"/>
      <c r="NAW49" s="46"/>
      <c r="NAX49" s="46"/>
      <c r="NAY49" s="46"/>
      <c r="NAZ49" s="46"/>
      <c r="NBA49" s="46"/>
      <c r="NBB49" s="46"/>
      <c r="NBC49" s="46"/>
      <c r="NBD49" s="46"/>
      <c r="NBE49" s="46"/>
      <c r="NBF49" s="46"/>
      <c r="NBG49" s="46"/>
      <c r="NBH49" s="46"/>
      <c r="NBI49" s="46"/>
      <c r="NBJ49" s="46"/>
      <c r="NBK49" s="46"/>
      <c r="NBL49" s="46"/>
      <c r="NBM49" s="46"/>
      <c r="NBN49" s="46"/>
      <c r="NBO49" s="46"/>
      <c r="NBP49" s="46"/>
      <c r="NBQ49" s="46"/>
      <c r="NBR49" s="46"/>
      <c r="NBS49" s="46"/>
      <c r="NBT49" s="46"/>
      <c r="NBU49" s="46"/>
      <c r="NBV49" s="46"/>
      <c r="NBW49" s="46"/>
      <c r="NBX49" s="46"/>
      <c r="NBY49" s="46"/>
      <c r="NBZ49" s="46"/>
      <c r="NCA49" s="46"/>
      <c r="NCB49" s="46"/>
      <c r="NCC49" s="46"/>
      <c r="NCD49" s="46"/>
      <c r="NCE49" s="46"/>
      <c r="NCF49" s="46"/>
      <c r="NCG49" s="46"/>
      <c r="NCH49" s="46"/>
      <c r="NCI49" s="46"/>
      <c r="NCJ49" s="46"/>
      <c r="NCK49" s="46"/>
      <c r="NCL49" s="46"/>
      <c r="NCM49" s="46"/>
      <c r="NCN49" s="46"/>
      <c r="NCO49" s="46"/>
      <c r="NCP49" s="46"/>
      <c r="NCQ49" s="46"/>
      <c r="NCR49" s="46"/>
      <c r="NCS49" s="46"/>
      <c r="NCT49" s="46"/>
      <c r="NCU49" s="46"/>
      <c r="NCV49" s="46"/>
      <c r="NCW49" s="46"/>
      <c r="NCX49" s="46"/>
      <c r="NCY49" s="46"/>
      <c r="NCZ49" s="46"/>
      <c r="NDA49" s="46"/>
      <c r="NDB49" s="46"/>
      <c r="NDC49" s="46"/>
      <c r="NDD49" s="46"/>
      <c r="NDE49" s="46"/>
      <c r="NDF49" s="46"/>
      <c r="NDG49" s="46"/>
      <c r="NDH49" s="46"/>
      <c r="NDI49" s="46"/>
      <c r="NDJ49" s="46"/>
      <c r="NDK49" s="46"/>
      <c r="NDL49" s="46"/>
      <c r="NDM49" s="46"/>
      <c r="NDN49" s="46"/>
      <c r="NDO49" s="46"/>
      <c r="NDP49" s="46"/>
      <c r="NDQ49" s="46"/>
      <c r="NDR49" s="46"/>
      <c r="NDS49" s="46"/>
      <c r="NDT49" s="46"/>
      <c r="NDU49" s="46"/>
      <c r="NDV49" s="46"/>
      <c r="NDW49" s="46"/>
      <c r="NDX49" s="46"/>
      <c r="NDY49" s="46"/>
      <c r="NDZ49" s="46"/>
      <c r="NEA49" s="46"/>
      <c r="NEB49" s="46"/>
      <c r="NEC49" s="46"/>
      <c r="NED49" s="46"/>
      <c r="NEE49" s="46"/>
      <c r="NEF49" s="46"/>
      <c r="NEG49" s="46"/>
      <c r="NEH49" s="46"/>
      <c r="NEI49" s="46"/>
      <c r="NEJ49" s="46"/>
      <c r="NEK49" s="46"/>
      <c r="NEL49" s="46"/>
      <c r="NEM49" s="46"/>
      <c r="NEN49" s="46"/>
      <c r="NEO49" s="46"/>
      <c r="NEP49" s="46"/>
      <c r="NEQ49" s="46"/>
      <c r="NER49" s="46"/>
      <c r="NES49" s="46"/>
      <c r="NET49" s="46"/>
      <c r="NEU49" s="46"/>
      <c r="NEV49" s="46"/>
      <c r="NEW49" s="46"/>
      <c r="NEX49" s="46"/>
      <c r="NEY49" s="46"/>
      <c r="NEZ49" s="46"/>
      <c r="NFA49" s="46"/>
      <c r="NFB49" s="46"/>
      <c r="NFC49" s="46"/>
      <c r="NFD49" s="46"/>
      <c r="NFE49" s="46"/>
      <c r="NFF49" s="46"/>
      <c r="NFG49" s="46"/>
      <c r="NFH49" s="46"/>
      <c r="NFI49" s="46"/>
      <c r="NFJ49" s="46"/>
      <c r="NFK49" s="46"/>
      <c r="NFL49" s="46"/>
      <c r="NFM49" s="46"/>
      <c r="NFN49" s="46"/>
      <c r="NFO49" s="46"/>
      <c r="NFP49" s="46"/>
      <c r="NFQ49" s="46"/>
      <c r="NFR49" s="46"/>
      <c r="NFS49" s="46"/>
      <c r="NFT49" s="46"/>
      <c r="NFU49" s="46"/>
      <c r="NFV49" s="46"/>
      <c r="NFW49" s="46"/>
      <c r="NFX49" s="46"/>
      <c r="NFY49" s="46"/>
      <c r="NFZ49" s="46"/>
      <c r="NGA49" s="46"/>
      <c r="NGB49" s="46"/>
      <c r="NGC49" s="46"/>
      <c r="NGD49" s="46"/>
      <c r="NGE49" s="46"/>
      <c r="NGF49" s="46"/>
      <c r="NGG49" s="46"/>
      <c r="NGH49" s="46"/>
      <c r="NGI49" s="46"/>
      <c r="NGJ49" s="46"/>
      <c r="NGK49" s="46"/>
      <c r="NGL49" s="46"/>
      <c r="NGM49" s="46"/>
      <c r="NGN49" s="46"/>
      <c r="NGO49" s="46"/>
      <c r="NGP49" s="46"/>
      <c r="NGQ49" s="46"/>
      <c r="NGR49" s="46"/>
      <c r="NGS49" s="46"/>
      <c r="NGT49" s="46"/>
      <c r="NGU49" s="46"/>
      <c r="NGV49" s="46"/>
      <c r="NGW49" s="46"/>
      <c r="NGX49" s="46"/>
      <c r="NGY49" s="46"/>
      <c r="NGZ49" s="46"/>
      <c r="NHA49" s="46"/>
      <c r="NHB49" s="46"/>
      <c r="NHC49" s="46"/>
      <c r="NHD49" s="46"/>
      <c r="NHE49" s="46"/>
      <c r="NHF49" s="46"/>
      <c r="NHG49" s="46"/>
      <c r="NHH49" s="46"/>
      <c r="NHI49" s="46"/>
      <c r="NHJ49" s="46"/>
      <c r="NHK49" s="46"/>
      <c r="NHL49" s="46"/>
      <c r="NHM49" s="46"/>
      <c r="NHN49" s="46"/>
      <c r="NHO49" s="46"/>
      <c r="NHP49" s="46"/>
      <c r="NHQ49" s="46"/>
      <c r="NHR49" s="46"/>
      <c r="NHS49" s="46"/>
      <c r="NHT49" s="46"/>
      <c r="NHU49" s="46"/>
      <c r="NHV49" s="46"/>
      <c r="NHW49" s="46"/>
      <c r="NHX49" s="46"/>
      <c r="NHY49" s="46"/>
      <c r="NHZ49" s="46"/>
      <c r="NIA49" s="46"/>
      <c r="NIB49" s="46"/>
      <c r="NIC49" s="46"/>
      <c r="NID49" s="46"/>
      <c r="NIE49" s="46"/>
      <c r="NIF49" s="46"/>
      <c r="NIG49" s="46"/>
      <c r="NIH49" s="46"/>
      <c r="NII49" s="46"/>
      <c r="NIJ49" s="46"/>
      <c r="NIK49" s="46"/>
      <c r="NIL49" s="46"/>
      <c r="NIM49" s="46"/>
      <c r="NIN49" s="46"/>
      <c r="NIO49" s="46"/>
      <c r="NIP49" s="46"/>
      <c r="NIQ49" s="46"/>
      <c r="NIR49" s="46"/>
      <c r="NIS49" s="46"/>
      <c r="NIT49" s="46"/>
      <c r="NIU49" s="46"/>
      <c r="NIV49" s="46"/>
      <c r="NIW49" s="46"/>
      <c r="NIX49" s="46"/>
      <c r="NIY49" s="46"/>
      <c r="NIZ49" s="46"/>
      <c r="NJA49" s="46"/>
      <c r="NJB49" s="46"/>
      <c r="NJC49" s="46"/>
      <c r="NJD49" s="46"/>
      <c r="NJE49" s="46"/>
      <c r="NJF49" s="46"/>
      <c r="NJG49" s="46"/>
      <c r="NJH49" s="46"/>
      <c r="NJI49" s="46"/>
      <c r="NJJ49" s="46"/>
      <c r="NJK49" s="46"/>
      <c r="NJL49" s="46"/>
      <c r="NJM49" s="46"/>
      <c r="NJN49" s="46"/>
      <c r="NJO49" s="46"/>
      <c r="NJP49" s="46"/>
      <c r="NJQ49" s="46"/>
      <c r="NJR49" s="46"/>
      <c r="NJS49" s="46"/>
      <c r="NJT49" s="46"/>
      <c r="NJU49" s="46"/>
      <c r="NJV49" s="46"/>
      <c r="NJW49" s="46"/>
      <c r="NJX49" s="46"/>
      <c r="NJY49" s="46"/>
      <c r="NJZ49" s="46"/>
      <c r="NKA49" s="46"/>
      <c r="NKB49" s="46"/>
      <c r="NKC49" s="46"/>
      <c r="NKD49" s="46"/>
      <c r="NKE49" s="46"/>
      <c r="NKF49" s="46"/>
      <c r="NKG49" s="46"/>
      <c r="NKH49" s="46"/>
      <c r="NKI49" s="46"/>
      <c r="NKJ49" s="46"/>
      <c r="NKK49" s="46"/>
      <c r="NKL49" s="46"/>
      <c r="NKM49" s="46"/>
      <c r="NKN49" s="46"/>
      <c r="NKO49" s="46"/>
      <c r="NKP49" s="46"/>
      <c r="NKQ49" s="46"/>
      <c r="NKR49" s="46"/>
      <c r="NKS49" s="46"/>
      <c r="NKT49" s="46"/>
      <c r="NKU49" s="46"/>
      <c r="NKV49" s="46"/>
      <c r="NKW49" s="46"/>
      <c r="NKX49" s="46"/>
      <c r="NKY49" s="46"/>
      <c r="NKZ49" s="46"/>
      <c r="NLA49" s="46"/>
      <c r="NLB49" s="46"/>
      <c r="NLC49" s="46"/>
      <c r="NLD49" s="46"/>
      <c r="NLE49" s="46"/>
      <c r="NLF49" s="46"/>
      <c r="NLG49" s="46"/>
      <c r="NLH49" s="46"/>
      <c r="NLI49" s="46"/>
      <c r="NLJ49" s="46"/>
      <c r="NLK49" s="46"/>
      <c r="NLL49" s="46"/>
      <c r="NLM49" s="46"/>
      <c r="NLN49" s="46"/>
      <c r="NLO49" s="46"/>
      <c r="NLP49" s="46"/>
      <c r="NLQ49" s="46"/>
      <c r="NLR49" s="46"/>
      <c r="NLS49" s="46"/>
      <c r="NLT49" s="46"/>
      <c r="NLU49" s="46"/>
      <c r="NLV49" s="46"/>
      <c r="NLW49" s="46"/>
      <c r="NLX49" s="46"/>
      <c r="NLY49" s="46"/>
      <c r="NLZ49" s="46"/>
      <c r="NMA49" s="46"/>
      <c r="NMB49" s="46"/>
      <c r="NMC49" s="46"/>
      <c r="NMD49" s="46"/>
      <c r="NME49" s="46"/>
      <c r="NMF49" s="46"/>
      <c r="NMG49" s="46"/>
      <c r="NMH49" s="46"/>
      <c r="NMI49" s="46"/>
      <c r="NMJ49" s="46"/>
      <c r="NMK49" s="46"/>
      <c r="NML49" s="46"/>
      <c r="NMM49" s="46"/>
      <c r="NMN49" s="46"/>
      <c r="NMO49" s="46"/>
      <c r="NMP49" s="46"/>
      <c r="NMQ49" s="46"/>
      <c r="NMR49" s="46"/>
      <c r="NMS49" s="46"/>
      <c r="NMT49" s="46"/>
      <c r="NMU49" s="46"/>
      <c r="NMV49" s="46"/>
      <c r="NMW49" s="46"/>
      <c r="NMX49" s="46"/>
      <c r="NMY49" s="46"/>
      <c r="NMZ49" s="46"/>
      <c r="NNA49" s="46"/>
      <c r="NNB49" s="46"/>
      <c r="NNC49" s="46"/>
      <c r="NND49" s="46"/>
      <c r="NNE49" s="46"/>
      <c r="NNF49" s="46"/>
      <c r="NNG49" s="46"/>
      <c r="NNH49" s="46"/>
      <c r="NNI49" s="46"/>
      <c r="NNJ49" s="46"/>
      <c r="NNK49" s="46"/>
      <c r="NNL49" s="46"/>
      <c r="NNM49" s="46"/>
      <c r="NNN49" s="46"/>
      <c r="NNO49" s="46"/>
      <c r="NNP49" s="46"/>
      <c r="NNQ49" s="46"/>
      <c r="NNR49" s="46"/>
      <c r="NNS49" s="46"/>
      <c r="NNT49" s="46"/>
      <c r="NNU49" s="46"/>
      <c r="NNV49" s="46"/>
      <c r="NNW49" s="46"/>
      <c r="NNX49" s="46"/>
      <c r="NNY49" s="46"/>
      <c r="NNZ49" s="46"/>
      <c r="NOA49" s="46"/>
      <c r="NOB49" s="46"/>
      <c r="NOC49" s="46"/>
      <c r="NOD49" s="46"/>
      <c r="NOE49" s="46"/>
      <c r="NOF49" s="46"/>
      <c r="NOG49" s="46"/>
      <c r="NOH49" s="46"/>
      <c r="NOI49" s="46"/>
      <c r="NOJ49" s="46"/>
      <c r="NOK49" s="46"/>
      <c r="NOL49" s="46"/>
      <c r="NOM49" s="46"/>
      <c r="NON49" s="46"/>
      <c r="NOO49" s="46"/>
      <c r="NOP49" s="46"/>
      <c r="NOQ49" s="46"/>
      <c r="NOR49" s="46"/>
      <c r="NOS49" s="46"/>
      <c r="NOT49" s="46"/>
      <c r="NOU49" s="46"/>
      <c r="NOV49" s="46"/>
      <c r="NOW49" s="46"/>
      <c r="NOX49" s="46"/>
      <c r="NOY49" s="46"/>
      <c r="NOZ49" s="46"/>
      <c r="NPA49" s="46"/>
      <c r="NPB49" s="46"/>
      <c r="NPC49" s="46"/>
      <c r="NPD49" s="46"/>
      <c r="NPE49" s="46"/>
      <c r="NPF49" s="46"/>
      <c r="NPG49" s="46"/>
      <c r="NPH49" s="46"/>
      <c r="NPI49" s="46"/>
      <c r="NPJ49" s="46"/>
      <c r="NPK49" s="46"/>
      <c r="NPL49" s="46"/>
      <c r="NPM49" s="46"/>
      <c r="NPN49" s="46"/>
      <c r="NPO49" s="46"/>
      <c r="NPP49" s="46"/>
      <c r="NPQ49" s="46"/>
      <c r="NPR49" s="46"/>
      <c r="NPS49" s="46"/>
      <c r="NPT49" s="46"/>
      <c r="NPU49" s="46"/>
      <c r="NPV49" s="46"/>
      <c r="NPW49" s="46"/>
      <c r="NPX49" s="46"/>
      <c r="NPY49" s="46"/>
      <c r="NPZ49" s="46"/>
      <c r="NQA49" s="46"/>
      <c r="NQB49" s="46"/>
      <c r="NQC49" s="46"/>
      <c r="NQD49" s="46"/>
      <c r="NQE49" s="46"/>
      <c r="NQF49" s="46"/>
      <c r="NQG49" s="46"/>
      <c r="NQH49" s="46"/>
      <c r="NQI49" s="46"/>
      <c r="NQJ49" s="46"/>
      <c r="NQK49" s="46"/>
      <c r="NQL49" s="46"/>
      <c r="NQM49" s="46"/>
      <c r="NQN49" s="46"/>
      <c r="NQO49" s="46"/>
      <c r="NQP49" s="46"/>
      <c r="NQQ49" s="46"/>
      <c r="NQR49" s="46"/>
      <c r="NQS49" s="46"/>
      <c r="NQT49" s="46"/>
      <c r="NQU49" s="46"/>
      <c r="NQV49" s="46"/>
      <c r="NQW49" s="46"/>
      <c r="NQX49" s="46"/>
      <c r="NQY49" s="46"/>
      <c r="NQZ49" s="46"/>
      <c r="NRA49" s="46"/>
      <c r="NRB49" s="46"/>
      <c r="NRC49" s="46"/>
      <c r="NRD49" s="46"/>
      <c r="NRE49" s="46"/>
      <c r="NRF49" s="46"/>
      <c r="NRG49" s="46"/>
      <c r="NRH49" s="46"/>
      <c r="NRI49" s="46"/>
      <c r="NRJ49" s="46"/>
      <c r="NRK49" s="46"/>
      <c r="NRL49" s="46"/>
      <c r="NRM49" s="46"/>
      <c r="NRN49" s="46"/>
      <c r="NRO49" s="46"/>
      <c r="NRP49" s="46"/>
      <c r="NRQ49" s="46"/>
      <c r="NRR49" s="46"/>
      <c r="NRS49" s="46"/>
      <c r="NRT49" s="46"/>
      <c r="NRU49" s="46"/>
      <c r="NRV49" s="46"/>
      <c r="NRW49" s="46"/>
      <c r="NRX49" s="46"/>
      <c r="NRY49" s="46"/>
      <c r="NRZ49" s="46"/>
      <c r="NSA49" s="46"/>
      <c r="NSB49" s="46"/>
      <c r="NSC49" s="46"/>
      <c r="NSD49" s="46"/>
      <c r="NSE49" s="46"/>
      <c r="NSF49" s="46"/>
      <c r="NSG49" s="46"/>
      <c r="NSH49" s="46"/>
      <c r="NSI49" s="46"/>
      <c r="NSJ49" s="46"/>
      <c r="NSK49" s="46"/>
      <c r="NSL49" s="46"/>
      <c r="NSM49" s="46"/>
      <c r="NSN49" s="46"/>
      <c r="NSO49" s="46"/>
      <c r="NSP49" s="46"/>
      <c r="NSQ49" s="46"/>
      <c r="NSR49" s="46"/>
      <c r="NSS49" s="46"/>
      <c r="NST49" s="46"/>
      <c r="NSU49" s="46"/>
      <c r="NSV49" s="46"/>
      <c r="NSW49" s="46"/>
      <c r="NSX49" s="46"/>
      <c r="NSY49" s="46"/>
      <c r="NSZ49" s="46"/>
      <c r="NTA49" s="46"/>
      <c r="NTB49" s="46"/>
      <c r="NTC49" s="46"/>
      <c r="NTD49" s="46"/>
      <c r="NTE49" s="46"/>
      <c r="NTF49" s="46"/>
      <c r="NTG49" s="46"/>
      <c r="NTH49" s="46"/>
      <c r="NTI49" s="46"/>
      <c r="NTJ49" s="46"/>
      <c r="NTK49" s="46"/>
      <c r="NTL49" s="46"/>
      <c r="NTM49" s="46"/>
      <c r="NTN49" s="46"/>
      <c r="NTO49" s="46"/>
      <c r="NTP49" s="46"/>
      <c r="NTQ49" s="46"/>
      <c r="NTR49" s="46"/>
      <c r="NTS49" s="46"/>
      <c r="NTT49" s="46"/>
      <c r="NTU49" s="46"/>
      <c r="NTV49" s="46"/>
      <c r="NTW49" s="46"/>
      <c r="NTX49" s="46"/>
      <c r="NTY49" s="46"/>
      <c r="NTZ49" s="46"/>
      <c r="NUA49" s="46"/>
      <c r="NUB49" s="46"/>
      <c r="NUC49" s="46"/>
      <c r="NUD49" s="46"/>
      <c r="NUE49" s="46"/>
      <c r="NUF49" s="46"/>
      <c r="NUG49" s="46"/>
      <c r="NUH49" s="46"/>
      <c r="NUI49" s="46"/>
      <c r="NUJ49" s="46"/>
      <c r="NUK49" s="46"/>
      <c r="NUL49" s="46"/>
      <c r="NUM49" s="46"/>
      <c r="NUN49" s="46"/>
      <c r="NUO49" s="46"/>
      <c r="NUP49" s="46"/>
      <c r="NUQ49" s="46"/>
      <c r="NUR49" s="46"/>
      <c r="NUS49" s="46"/>
      <c r="NUT49" s="46"/>
      <c r="NUU49" s="46"/>
      <c r="NUV49" s="46"/>
      <c r="NUW49" s="46"/>
      <c r="NUX49" s="46"/>
      <c r="NUY49" s="46"/>
      <c r="NUZ49" s="46"/>
      <c r="NVA49" s="46"/>
      <c r="NVB49" s="46"/>
      <c r="NVC49" s="46"/>
      <c r="NVD49" s="46"/>
      <c r="NVE49" s="46"/>
      <c r="NVF49" s="46"/>
      <c r="NVG49" s="46"/>
      <c r="NVH49" s="46"/>
      <c r="NVI49" s="46"/>
      <c r="NVJ49" s="46"/>
      <c r="NVK49" s="46"/>
      <c r="NVL49" s="46"/>
      <c r="NVM49" s="46"/>
      <c r="NVN49" s="46"/>
      <c r="NVO49" s="46"/>
      <c r="NVP49" s="46"/>
      <c r="NVQ49" s="46"/>
      <c r="NVR49" s="46"/>
      <c r="NVS49" s="46"/>
      <c r="NVT49" s="46"/>
      <c r="NVU49" s="46"/>
      <c r="NVV49" s="46"/>
      <c r="NVW49" s="46"/>
      <c r="NVX49" s="46"/>
      <c r="NVY49" s="46"/>
      <c r="NVZ49" s="46"/>
      <c r="NWA49" s="46"/>
      <c r="NWB49" s="46"/>
      <c r="NWC49" s="46"/>
      <c r="NWD49" s="46"/>
      <c r="NWE49" s="46"/>
      <c r="NWF49" s="46"/>
      <c r="NWG49" s="46"/>
      <c r="NWH49" s="46"/>
      <c r="NWI49" s="46"/>
      <c r="NWJ49" s="46"/>
      <c r="NWK49" s="46"/>
      <c r="NWL49" s="46"/>
      <c r="NWM49" s="46"/>
      <c r="NWN49" s="46"/>
      <c r="NWO49" s="46"/>
      <c r="NWP49" s="46"/>
      <c r="NWQ49" s="46"/>
      <c r="NWR49" s="46"/>
      <c r="NWS49" s="46"/>
      <c r="NWT49" s="46"/>
      <c r="NWU49" s="46"/>
      <c r="NWV49" s="46"/>
      <c r="NWW49" s="46"/>
      <c r="NWX49" s="46"/>
      <c r="NWY49" s="46"/>
      <c r="NWZ49" s="46"/>
      <c r="NXA49" s="46"/>
      <c r="NXB49" s="46"/>
      <c r="NXC49" s="46"/>
      <c r="NXD49" s="46"/>
      <c r="NXE49" s="46"/>
      <c r="NXF49" s="46"/>
      <c r="NXG49" s="46"/>
      <c r="NXH49" s="46"/>
      <c r="NXI49" s="46"/>
      <c r="NXJ49" s="46"/>
      <c r="NXK49" s="46"/>
      <c r="NXL49" s="46"/>
      <c r="NXM49" s="46"/>
      <c r="NXN49" s="46"/>
      <c r="NXO49" s="46"/>
      <c r="NXP49" s="46"/>
      <c r="NXQ49" s="46"/>
      <c r="NXR49" s="46"/>
      <c r="NXS49" s="46"/>
      <c r="NXT49" s="46"/>
      <c r="NXU49" s="46"/>
      <c r="NXV49" s="46"/>
      <c r="NXW49" s="46"/>
      <c r="NXX49" s="46"/>
      <c r="NXY49" s="46"/>
      <c r="NXZ49" s="46"/>
      <c r="NYA49" s="46"/>
      <c r="NYB49" s="46"/>
      <c r="NYC49" s="46"/>
      <c r="NYD49" s="46"/>
      <c r="NYE49" s="46"/>
      <c r="NYF49" s="46"/>
      <c r="NYG49" s="46"/>
      <c r="NYH49" s="46"/>
      <c r="NYI49" s="46"/>
      <c r="NYJ49" s="46"/>
      <c r="NYK49" s="46"/>
      <c r="NYL49" s="46"/>
      <c r="NYM49" s="46"/>
      <c r="NYN49" s="46"/>
      <c r="NYO49" s="46"/>
      <c r="NYP49" s="46"/>
      <c r="NYQ49" s="46"/>
      <c r="NYR49" s="46"/>
      <c r="NYS49" s="46"/>
      <c r="NYT49" s="46"/>
      <c r="NYU49" s="46"/>
      <c r="NYV49" s="46"/>
      <c r="NYW49" s="46"/>
      <c r="NYX49" s="46"/>
      <c r="NYY49" s="46"/>
      <c r="NYZ49" s="46"/>
      <c r="NZA49" s="46"/>
      <c r="NZB49" s="46"/>
      <c r="NZC49" s="46"/>
      <c r="NZD49" s="46"/>
      <c r="NZE49" s="46"/>
      <c r="NZF49" s="46"/>
      <c r="NZG49" s="46"/>
      <c r="NZH49" s="46"/>
      <c r="NZI49" s="46"/>
      <c r="NZJ49" s="46"/>
      <c r="NZK49" s="46"/>
      <c r="NZL49" s="46"/>
      <c r="NZM49" s="46"/>
      <c r="NZN49" s="46"/>
      <c r="NZO49" s="46"/>
      <c r="NZP49" s="46"/>
      <c r="NZQ49" s="46"/>
      <c r="NZR49" s="46"/>
      <c r="NZS49" s="46"/>
      <c r="NZT49" s="46"/>
      <c r="NZU49" s="46"/>
      <c r="NZV49" s="46"/>
      <c r="NZW49" s="46"/>
      <c r="NZX49" s="46"/>
      <c r="NZY49" s="46"/>
      <c r="NZZ49" s="46"/>
      <c r="OAA49" s="46"/>
      <c r="OAB49" s="46"/>
      <c r="OAC49" s="46"/>
      <c r="OAD49" s="46"/>
      <c r="OAE49" s="46"/>
      <c r="OAF49" s="46"/>
      <c r="OAG49" s="46"/>
      <c r="OAH49" s="46"/>
      <c r="OAI49" s="46"/>
      <c r="OAJ49" s="46"/>
      <c r="OAK49" s="46"/>
      <c r="OAL49" s="46"/>
      <c r="OAM49" s="46"/>
      <c r="OAN49" s="46"/>
      <c r="OAO49" s="46"/>
      <c r="OAP49" s="46"/>
      <c r="OAQ49" s="46"/>
      <c r="OAR49" s="46"/>
      <c r="OAS49" s="46"/>
      <c r="OAT49" s="46"/>
      <c r="OAU49" s="46"/>
      <c r="OAV49" s="46"/>
      <c r="OAW49" s="46"/>
      <c r="OAX49" s="46"/>
      <c r="OAY49" s="46"/>
      <c r="OAZ49" s="46"/>
      <c r="OBA49" s="46"/>
      <c r="OBB49" s="46"/>
      <c r="OBC49" s="46"/>
      <c r="OBD49" s="46"/>
      <c r="OBE49" s="46"/>
      <c r="OBF49" s="46"/>
      <c r="OBG49" s="46"/>
      <c r="OBH49" s="46"/>
      <c r="OBI49" s="46"/>
      <c r="OBJ49" s="46"/>
      <c r="OBK49" s="46"/>
      <c r="OBL49" s="46"/>
      <c r="OBM49" s="46"/>
      <c r="OBN49" s="46"/>
      <c r="OBO49" s="46"/>
      <c r="OBP49" s="46"/>
      <c r="OBQ49" s="46"/>
      <c r="OBR49" s="46"/>
      <c r="OBS49" s="46"/>
      <c r="OBT49" s="46"/>
      <c r="OBU49" s="46"/>
      <c r="OBV49" s="46"/>
      <c r="OBW49" s="46"/>
      <c r="OBX49" s="46"/>
      <c r="OBY49" s="46"/>
      <c r="OBZ49" s="46"/>
      <c r="OCA49" s="46"/>
      <c r="OCB49" s="46"/>
      <c r="OCC49" s="46"/>
      <c r="OCD49" s="46"/>
      <c r="OCE49" s="46"/>
      <c r="OCF49" s="46"/>
      <c r="OCG49" s="46"/>
      <c r="OCH49" s="46"/>
      <c r="OCI49" s="46"/>
      <c r="OCJ49" s="46"/>
      <c r="OCK49" s="46"/>
      <c r="OCL49" s="46"/>
      <c r="OCM49" s="46"/>
      <c r="OCN49" s="46"/>
      <c r="OCO49" s="46"/>
      <c r="OCP49" s="46"/>
      <c r="OCQ49" s="46"/>
      <c r="OCR49" s="46"/>
      <c r="OCS49" s="46"/>
      <c r="OCT49" s="46"/>
      <c r="OCU49" s="46"/>
      <c r="OCV49" s="46"/>
      <c r="OCW49" s="46"/>
      <c r="OCX49" s="46"/>
      <c r="OCY49" s="46"/>
      <c r="OCZ49" s="46"/>
      <c r="ODA49" s="46"/>
      <c r="ODB49" s="46"/>
      <c r="ODC49" s="46"/>
      <c r="ODD49" s="46"/>
      <c r="ODE49" s="46"/>
      <c r="ODF49" s="46"/>
      <c r="ODG49" s="46"/>
      <c r="ODH49" s="46"/>
      <c r="ODI49" s="46"/>
      <c r="ODJ49" s="46"/>
      <c r="ODK49" s="46"/>
      <c r="ODL49" s="46"/>
      <c r="ODM49" s="46"/>
      <c r="ODN49" s="46"/>
      <c r="ODO49" s="46"/>
      <c r="ODP49" s="46"/>
      <c r="ODQ49" s="46"/>
      <c r="ODR49" s="46"/>
      <c r="ODS49" s="46"/>
      <c r="ODT49" s="46"/>
      <c r="ODU49" s="46"/>
      <c r="ODV49" s="46"/>
      <c r="ODW49" s="46"/>
      <c r="ODX49" s="46"/>
      <c r="ODY49" s="46"/>
      <c r="ODZ49" s="46"/>
      <c r="OEA49" s="46"/>
      <c r="OEB49" s="46"/>
      <c r="OEC49" s="46"/>
      <c r="OED49" s="46"/>
      <c r="OEE49" s="46"/>
      <c r="OEF49" s="46"/>
      <c r="OEG49" s="46"/>
      <c r="OEH49" s="46"/>
      <c r="OEI49" s="46"/>
      <c r="OEJ49" s="46"/>
      <c r="OEK49" s="46"/>
      <c r="OEL49" s="46"/>
      <c r="OEM49" s="46"/>
      <c r="OEN49" s="46"/>
      <c r="OEO49" s="46"/>
      <c r="OEP49" s="46"/>
      <c r="OEQ49" s="46"/>
      <c r="OER49" s="46"/>
      <c r="OES49" s="46"/>
      <c r="OET49" s="46"/>
      <c r="OEU49" s="46"/>
      <c r="OEV49" s="46"/>
      <c r="OEW49" s="46"/>
      <c r="OEX49" s="46"/>
      <c r="OEY49" s="46"/>
      <c r="OEZ49" s="46"/>
      <c r="OFA49" s="46"/>
      <c r="OFB49" s="46"/>
      <c r="OFC49" s="46"/>
      <c r="OFD49" s="46"/>
      <c r="OFE49" s="46"/>
      <c r="OFF49" s="46"/>
      <c r="OFG49" s="46"/>
      <c r="OFH49" s="46"/>
      <c r="OFI49" s="46"/>
      <c r="OFJ49" s="46"/>
      <c r="OFK49" s="46"/>
      <c r="OFL49" s="46"/>
      <c r="OFM49" s="46"/>
      <c r="OFN49" s="46"/>
      <c r="OFO49" s="46"/>
      <c r="OFP49" s="46"/>
      <c r="OFQ49" s="46"/>
      <c r="OFR49" s="46"/>
      <c r="OFS49" s="46"/>
      <c r="OFT49" s="46"/>
      <c r="OFU49" s="46"/>
      <c r="OFV49" s="46"/>
      <c r="OFW49" s="46"/>
      <c r="OFX49" s="46"/>
      <c r="OFY49" s="46"/>
      <c r="OFZ49" s="46"/>
      <c r="OGA49" s="46"/>
      <c r="OGB49" s="46"/>
      <c r="OGC49" s="46"/>
      <c r="OGD49" s="46"/>
      <c r="OGE49" s="46"/>
      <c r="OGF49" s="46"/>
      <c r="OGG49" s="46"/>
      <c r="OGH49" s="46"/>
      <c r="OGI49" s="46"/>
      <c r="OGJ49" s="46"/>
      <c r="OGK49" s="46"/>
      <c r="OGL49" s="46"/>
      <c r="OGM49" s="46"/>
      <c r="OGN49" s="46"/>
      <c r="OGO49" s="46"/>
      <c r="OGP49" s="46"/>
      <c r="OGQ49" s="46"/>
      <c r="OGR49" s="46"/>
      <c r="OGS49" s="46"/>
      <c r="OGT49" s="46"/>
      <c r="OGU49" s="46"/>
      <c r="OGV49" s="46"/>
      <c r="OGW49" s="46"/>
      <c r="OGX49" s="46"/>
      <c r="OGY49" s="46"/>
      <c r="OGZ49" s="46"/>
      <c r="OHA49" s="46"/>
      <c r="OHB49" s="46"/>
      <c r="OHC49" s="46"/>
      <c r="OHD49" s="46"/>
      <c r="OHE49" s="46"/>
      <c r="OHF49" s="46"/>
      <c r="OHG49" s="46"/>
      <c r="OHH49" s="46"/>
      <c r="OHI49" s="46"/>
      <c r="OHJ49" s="46"/>
      <c r="OHK49" s="46"/>
      <c r="OHL49" s="46"/>
      <c r="OHM49" s="46"/>
      <c r="OHN49" s="46"/>
      <c r="OHO49" s="46"/>
      <c r="OHP49" s="46"/>
      <c r="OHQ49" s="46"/>
      <c r="OHR49" s="46"/>
      <c r="OHS49" s="46"/>
      <c r="OHT49" s="46"/>
      <c r="OHU49" s="46"/>
      <c r="OHV49" s="46"/>
      <c r="OHW49" s="46"/>
      <c r="OHX49" s="46"/>
      <c r="OHY49" s="46"/>
      <c r="OHZ49" s="46"/>
      <c r="OIA49" s="46"/>
      <c r="OIB49" s="46"/>
      <c r="OIC49" s="46"/>
      <c r="OID49" s="46"/>
      <c r="OIE49" s="46"/>
      <c r="OIF49" s="46"/>
      <c r="OIG49" s="46"/>
      <c r="OIH49" s="46"/>
      <c r="OII49" s="46"/>
      <c r="OIJ49" s="46"/>
      <c r="OIK49" s="46"/>
      <c r="OIL49" s="46"/>
      <c r="OIM49" s="46"/>
      <c r="OIN49" s="46"/>
      <c r="OIO49" s="46"/>
      <c r="OIP49" s="46"/>
      <c r="OIQ49" s="46"/>
      <c r="OIR49" s="46"/>
      <c r="OIS49" s="46"/>
      <c r="OIT49" s="46"/>
      <c r="OIU49" s="46"/>
      <c r="OIV49" s="46"/>
      <c r="OIW49" s="46"/>
      <c r="OIX49" s="46"/>
      <c r="OIY49" s="46"/>
      <c r="OIZ49" s="46"/>
      <c r="OJA49" s="46"/>
      <c r="OJB49" s="46"/>
      <c r="OJC49" s="46"/>
      <c r="OJD49" s="46"/>
      <c r="OJE49" s="46"/>
      <c r="OJF49" s="46"/>
      <c r="OJG49" s="46"/>
      <c r="OJH49" s="46"/>
      <c r="OJI49" s="46"/>
      <c r="OJJ49" s="46"/>
      <c r="OJK49" s="46"/>
      <c r="OJL49" s="46"/>
      <c r="OJM49" s="46"/>
      <c r="OJN49" s="46"/>
      <c r="OJO49" s="46"/>
      <c r="OJP49" s="46"/>
      <c r="OJQ49" s="46"/>
      <c r="OJR49" s="46"/>
      <c r="OJS49" s="46"/>
      <c r="OJT49" s="46"/>
      <c r="OJU49" s="46"/>
      <c r="OJV49" s="46"/>
      <c r="OJW49" s="46"/>
      <c r="OJX49" s="46"/>
      <c r="OJY49" s="46"/>
      <c r="OJZ49" s="46"/>
      <c r="OKA49" s="46"/>
      <c r="OKB49" s="46"/>
      <c r="OKC49" s="46"/>
      <c r="OKD49" s="46"/>
      <c r="OKE49" s="46"/>
      <c r="OKF49" s="46"/>
      <c r="OKG49" s="46"/>
      <c r="OKH49" s="46"/>
      <c r="OKI49" s="46"/>
      <c r="OKJ49" s="46"/>
      <c r="OKK49" s="46"/>
      <c r="OKL49" s="46"/>
      <c r="OKM49" s="46"/>
      <c r="OKN49" s="46"/>
      <c r="OKO49" s="46"/>
      <c r="OKP49" s="46"/>
      <c r="OKQ49" s="46"/>
      <c r="OKR49" s="46"/>
      <c r="OKS49" s="46"/>
      <c r="OKT49" s="46"/>
      <c r="OKU49" s="46"/>
      <c r="OKV49" s="46"/>
      <c r="OKW49" s="46"/>
      <c r="OKX49" s="46"/>
      <c r="OKY49" s="46"/>
      <c r="OKZ49" s="46"/>
      <c r="OLA49" s="46"/>
      <c r="OLB49" s="46"/>
      <c r="OLC49" s="46"/>
      <c r="OLD49" s="46"/>
      <c r="OLE49" s="46"/>
      <c r="OLF49" s="46"/>
      <c r="OLG49" s="46"/>
      <c r="OLH49" s="46"/>
      <c r="OLI49" s="46"/>
      <c r="OLJ49" s="46"/>
      <c r="OLK49" s="46"/>
      <c r="OLL49" s="46"/>
      <c r="OLM49" s="46"/>
      <c r="OLN49" s="46"/>
      <c r="OLO49" s="46"/>
      <c r="OLP49" s="46"/>
      <c r="OLQ49" s="46"/>
      <c r="OLR49" s="46"/>
      <c r="OLS49" s="46"/>
      <c r="OLT49" s="46"/>
      <c r="OLU49" s="46"/>
      <c r="OLV49" s="46"/>
      <c r="OLW49" s="46"/>
      <c r="OLX49" s="46"/>
      <c r="OLY49" s="46"/>
      <c r="OLZ49" s="46"/>
      <c r="OMA49" s="46"/>
      <c r="OMB49" s="46"/>
      <c r="OMC49" s="46"/>
      <c r="OMD49" s="46"/>
      <c r="OME49" s="46"/>
      <c r="OMF49" s="46"/>
      <c r="OMG49" s="46"/>
      <c r="OMH49" s="46"/>
      <c r="OMI49" s="46"/>
      <c r="OMJ49" s="46"/>
      <c r="OMK49" s="46"/>
      <c r="OML49" s="46"/>
      <c r="OMM49" s="46"/>
      <c r="OMN49" s="46"/>
      <c r="OMO49" s="46"/>
      <c r="OMP49" s="46"/>
      <c r="OMQ49" s="46"/>
      <c r="OMR49" s="46"/>
      <c r="OMS49" s="46"/>
      <c r="OMT49" s="46"/>
      <c r="OMU49" s="46"/>
      <c r="OMV49" s="46"/>
      <c r="OMW49" s="46"/>
      <c r="OMX49" s="46"/>
      <c r="OMY49" s="46"/>
      <c r="OMZ49" s="46"/>
      <c r="ONA49" s="46"/>
      <c r="ONB49" s="46"/>
      <c r="ONC49" s="46"/>
      <c r="OND49" s="46"/>
      <c r="ONE49" s="46"/>
      <c r="ONF49" s="46"/>
      <c r="ONG49" s="46"/>
      <c r="ONH49" s="46"/>
      <c r="ONI49" s="46"/>
      <c r="ONJ49" s="46"/>
      <c r="ONK49" s="46"/>
      <c r="ONL49" s="46"/>
      <c r="ONM49" s="46"/>
      <c r="ONN49" s="46"/>
      <c r="ONO49" s="46"/>
      <c r="ONP49" s="46"/>
      <c r="ONQ49" s="46"/>
      <c r="ONR49" s="46"/>
      <c r="ONS49" s="46"/>
      <c r="ONT49" s="46"/>
      <c r="ONU49" s="46"/>
      <c r="ONV49" s="46"/>
      <c r="ONW49" s="46"/>
      <c r="ONX49" s="46"/>
      <c r="ONY49" s="46"/>
      <c r="ONZ49" s="46"/>
      <c r="OOA49" s="46"/>
      <c r="OOB49" s="46"/>
      <c r="OOC49" s="46"/>
      <c r="OOD49" s="46"/>
      <c r="OOE49" s="46"/>
      <c r="OOF49" s="46"/>
      <c r="OOG49" s="46"/>
      <c r="OOH49" s="46"/>
      <c r="OOI49" s="46"/>
      <c r="OOJ49" s="46"/>
      <c r="OOK49" s="46"/>
      <c r="OOL49" s="46"/>
      <c r="OOM49" s="46"/>
      <c r="OON49" s="46"/>
      <c r="OOO49" s="46"/>
      <c r="OOP49" s="46"/>
      <c r="OOQ49" s="46"/>
      <c r="OOR49" s="46"/>
      <c r="OOS49" s="46"/>
      <c r="OOT49" s="46"/>
      <c r="OOU49" s="46"/>
      <c r="OOV49" s="46"/>
      <c r="OOW49" s="46"/>
      <c r="OOX49" s="46"/>
      <c r="OOY49" s="46"/>
      <c r="OOZ49" s="46"/>
      <c r="OPA49" s="46"/>
      <c r="OPB49" s="46"/>
      <c r="OPC49" s="46"/>
      <c r="OPD49" s="46"/>
      <c r="OPE49" s="46"/>
      <c r="OPF49" s="46"/>
      <c r="OPG49" s="46"/>
      <c r="OPH49" s="46"/>
      <c r="OPI49" s="46"/>
      <c r="OPJ49" s="46"/>
      <c r="OPK49" s="46"/>
      <c r="OPL49" s="46"/>
      <c r="OPM49" s="46"/>
      <c r="OPN49" s="46"/>
      <c r="OPO49" s="46"/>
      <c r="OPP49" s="46"/>
      <c r="OPQ49" s="46"/>
      <c r="OPR49" s="46"/>
      <c r="OPS49" s="46"/>
      <c r="OPT49" s="46"/>
      <c r="OPU49" s="46"/>
      <c r="OPV49" s="46"/>
      <c r="OPW49" s="46"/>
      <c r="OPX49" s="46"/>
      <c r="OPY49" s="46"/>
      <c r="OPZ49" s="46"/>
      <c r="OQA49" s="46"/>
      <c r="OQB49" s="46"/>
      <c r="OQC49" s="46"/>
      <c r="OQD49" s="46"/>
      <c r="OQE49" s="46"/>
      <c r="OQF49" s="46"/>
      <c r="OQG49" s="46"/>
      <c r="OQH49" s="46"/>
      <c r="OQI49" s="46"/>
      <c r="OQJ49" s="46"/>
      <c r="OQK49" s="46"/>
      <c r="OQL49" s="46"/>
      <c r="OQM49" s="46"/>
      <c r="OQN49" s="46"/>
      <c r="OQO49" s="46"/>
      <c r="OQP49" s="46"/>
      <c r="OQQ49" s="46"/>
      <c r="OQR49" s="46"/>
      <c r="OQS49" s="46"/>
      <c r="OQT49" s="46"/>
      <c r="OQU49" s="46"/>
      <c r="OQV49" s="46"/>
      <c r="OQW49" s="46"/>
      <c r="OQX49" s="46"/>
      <c r="OQY49" s="46"/>
      <c r="OQZ49" s="46"/>
      <c r="ORA49" s="46"/>
      <c r="ORB49" s="46"/>
      <c r="ORC49" s="46"/>
      <c r="ORD49" s="46"/>
      <c r="ORE49" s="46"/>
      <c r="ORF49" s="46"/>
      <c r="ORG49" s="46"/>
      <c r="ORH49" s="46"/>
      <c r="ORI49" s="46"/>
      <c r="ORJ49" s="46"/>
      <c r="ORK49" s="46"/>
      <c r="ORL49" s="46"/>
      <c r="ORM49" s="46"/>
      <c r="ORN49" s="46"/>
      <c r="ORO49" s="46"/>
      <c r="ORP49" s="46"/>
      <c r="ORQ49" s="46"/>
      <c r="ORR49" s="46"/>
      <c r="ORS49" s="46"/>
      <c r="ORT49" s="46"/>
      <c r="ORU49" s="46"/>
      <c r="ORV49" s="46"/>
      <c r="ORW49" s="46"/>
      <c r="ORX49" s="46"/>
      <c r="ORY49" s="46"/>
      <c r="ORZ49" s="46"/>
      <c r="OSA49" s="46"/>
      <c r="OSB49" s="46"/>
      <c r="OSC49" s="46"/>
      <c r="OSD49" s="46"/>
      <c r="OSE49" s="46"/>
      <c r="OSF49" s="46"/>
      <c r="OSG49" s="46"/>
      <c r="OSH49" s="46"/>
      <c r="OSI49" s="46"/>
      <c r="OSJ49" s="46"/>
      <c r="OSK49" s="46"/>
      <c r="OSL49" s="46"/>
      <c r="OSM49" s="46"/>
      <c r="OSN49" s="46"/>
      <c r="OSO49" s="46"/>
      <c r="OSP49" s="46"/>
      <c r="OSQ49" s="46"/>
      <c r="OSR49" s="46"/>
      <c r="OSS49" s="46"/>
      <c r="OST49" s="46"/>
      <c r="OSU49" s="46"/>
      <c r="OSV49" s="46"/>
      <c r="OSW49" s="46"/>
      <c r="OSX49" s="46"/>
      <c r="OSY49" s="46"/>
      <c r="OSZ49" s="46"/>
      <c r="OTA49" s="46"/>
      <c r="OTB49" s="46"/>
      <c r="OTC49" s="46"/>
      <c r="OTD49" s="46"/>
      <c r="OTE49" s="46"/>
      <c r="OTF49" s="46"/>
      <c r="OTG49" s="46"/>
      <c r="OTH49" s="46"/>
      <c r="OTI49" s="46"/>
      <c r="OTJ49" s="46"/>
      <c r="OTK49" s="46"/>
      <c r="OTL49" s="46"/>
      <c r="OTM49" s="46"/>
      <c r="OTN49" s="46"/>
      <c r="OTO49" s="46"/>
      <c r="OTP49" s="46"/>
      <c r="OTQ49" s="46"/>
      <c r="OTR49" s="46"/>
      <c r="OTS49" s="46"/>
      <c r="OTT49" s="46"/>
      <c r="OTU49" s="46"/>
      <c r="OTV49" s="46"/>
      <c r="OTW49" s="46"/>
      <c r="OTX49" s="46"/>
      <c r="OTY49" s="46"/>
      <c r="OTZ49" s="46"/>
      <c r="OUA49" s="46"/>
      <c r="OUB49" s="46"/>
      <c r="OUC49" s="46"/>
      <c r="OUD49" s="46"/>
      <c r="OUE49" s="46"/>
      <c r="OUF49" s="46"/>
      <c r="OUG49" s="46"/>
      <c r="OUH49" s="46"/>
      <c r="OUI49" s="46"/>
      <c r="OUJ49" s="46"/>
      <c r="OUK49" s="46"/>
      <c r="OUL49" s="46"/>
      <c r="OUM49" s="46"/>
      <c r="OUN49" s="46"/>
      <c r="OUO49" s="46"/>
      <c r="OUP49" s="46"/>
      <c r="OUQ49" s="46"/>
      <c r="OUR49" s="46"/>
      <c r="OUS49" s="46"/>
      <c r="OUT49" s="46"/>
      <c r="OUU49" s="46"/>
      <c r="OUV49" s="46"/>
      <c r="OUW49" s="46"/>
      <c r="OUX49" s="46"/>
      <c r="OUY49" s="46"/>
      <c r="OUZ49" s="46"/>
      <c r="OVA49" s="46"/>
      <c r="OVB49" s="46"/>
      <c r="OVC49" s="46"/>
      <c r="OVD49" s="46"/>
      <c r="OVE49" s="46"/>
      <c r="OVF49" s="46"/>
      <c r="OVG49" s="46"/>
      <c r="OVH49" s="46"/>
      <c r="OVI49" s="46"/>
      <c r="OVJ49" s="46"/>
      <c r="OVK49" s="46"/>
      <c r="OVL49" s="46"/>
      <c r="OVM49" s="46"/>
      <c r="OVN49" s="46"/>
      <c r="OVO49" s="46"/>
      <c r="OVP49" s="46"/>
      <c r="OVQ49" s="46"/>
      <c r="OVR49" s="46"/>
      <c r="OVS49" s="46"/>
      <c r="OVT49" s="46"/>
      <c r="OVU49" s="46"/>
      <c r="OVV49" s="46"/>
      <c r="OVW49" s="46"/>
      <c r="OVX49" s="46"/>
      <c r="OVY49" s="46"/>
      <c r="OVZ49" s="46"/>
      <c r="OWA49" s="46"/>
      <c r="OWB49" s="46"/>
      <c r="OWC49" s="46"/>
      <c r="OWD49" s="46"/>
      <c r="OWE49" s="46"/>
      <c r="OWF49" s="46"/>
      <c r="OWG49" s="46"/>
      <c r="OWH49" s="46"/>
      <c r="OWI49" s="46"/>
      <c r="OWJ49" s="46"/>
      <c r="OWK49" s="46"/>
      <c r="OWL49" s="46"/>
      <c r="OWM49" s="46"/>
      <c r="OWN49" s="46"/>
      <c r="OWO49" s="46"/>
      <c r="OWP49" s="46"/>
      <c r="OWQ49" s="46"/>
      <c r="OWR49" s="46"/>
      <c r="OWS49" s="46"/>
      <c r="OWT49" s="46"/>
      <c r="OWU49" s="46"/>
      <c r="OWV49" s="46"/>
      <c r="OWW49" s="46"/>
      <c r="OWX49" s="46"/>
      <c r="OWY49" s="46"/>
      <c r="OWZ49" s="46"/>
      <c r="OXA49" s="46"/>
      <c r="OXB49" s="46"/>
      <c r="OXC49" s="46"/>
      <c r="OXD49" s="46"/>
      <c r="OXE49" s="46"/>
      <c r="OXF49" s="46"/>
      <c r="OXG49" s="46"/>
      <c r="OXH49" s="46"/>
      <c r="OXI49" s="46"/>
      <c r="OXJ49" s="46"/>
      <c r="OXK49" s="46"/>
      <c r="OXL49" s="46"/>
      <c r="OXM49" s="46"/>
      <c r="OXN49" s="46"/>
      <c r="OXO49" s="46"/>
      <c r="OXP49" s="46"/>
      <c r="OXQ49" s="46"/>
      <c r="OXR49" s="46"/>
      <c r="OXS49" s="46"/>
      <c r="OXT49" s="46"/>
      <c r="OXU49" s="46"/>
      <c r="OXV49" s="46"/>
      <c r="OXW49" s="46"/>
      <c r="OXX49" s="46"/>
      <c r="OXY49" s="46"/>
      <c r="OXZ49" s="46"/>
      <c r="OYA49" s="46"/>
      <c r="OYB49" s="46"/>
      <c r="OYC49" s="46"/>
      <c r="OYD49" s="46"/>
      <c r="OYE49" s="46"/>
      <c r="OYF49" s="46"/>
      <c r="OYG49" s="46"/>
      <c r="OYH49" s="46"/>
      <c r="OYI49" s="46"/>
      <c r="OYJ49" s="46"/>
      <c r="OYK49" s="46"/>
      <c r="OYL49" s="46"/>
      <c r="OYM49" s="46"/>
      <c r="OYN49" s="46"/>
      <c r="OYO49" s="46"/>
      <c r="OYP49" s="46"/>
      <c r="OYQ49" s="46"/>
      <c r="OYR49" s="46"/>
      <c r="OYS49" s="46"/>
      <c r="OYT49" s="46"/>
      <c r="OYU49" s="46"/>
      <c r="OYV49" s="46"/>
      <c r="OYW49" s="46"/>
      <c r="OYX49" s="46"/>
      <c r="OYY49" s="46"/>
      <c r="OYZ49" s="46"/>
      <c r="OZA49" s="46"/>
      <c r="OZB49" s="46"/>
      <c r="OZC49" s="46"/>
      <c r="OZD49" s="46"/>
      <c r="OZE49" s="46"/>
      <c r="OZF49" s="46"/>
      <c r="OZG49" s="46"/>
      <c r="OZH49" s="46"/>
      <c r="OZI49" s="46"/>
      <c r="OZJ49" s="46"/>
      <c r="OZK49" s="46"/>
      <c r="OZL49" s="46"/>
      <c r="OZM49" s="46"/>
      <c r="OZN49" s="46"/>
      <c r="OZO49" s="46"/>
      <c r="OZP49" s="46"/>
      <c r="OZQ49" s="46"/>
      <c r="OZR49" s="46"/>
      <c r="OZS49" s="46"/>
      <c r="OZT49" s="46"/>
      <c r="OZU49" s="46"/>
      <c r="OZV49" s="46"/>
      <c r="OZW49" s="46"/>
      <c r="OZX49" s="46"/>
      <c r="OZY49" s="46"/>
      <c r="OZZ49" s="46"/>
      <c r="PAA49" s="46"/>
      <c r="PAB49" s="46"/>
      <c r="PAC49" s="46"/>
      <c r="PAD49" s="46"/>
      <c r="PAE49" s="46"/>
      <c r="PAF49" s="46"/>
      <c r="PAG49" s="46"/>
      <c r="PAH49" s="46"/>
      <c r="PAI49" s="46"/>
      <c r="PAJ49" s="46"/>
      <c r="PAK49" s="46"/>
      <c r="PAL49" s="46"/>
      <c r="PAM49" s="46"/>
      <c r="PAN49" s="46"/>
      <c r="PAO49" s="46"/>
      <c r="PAP49" s="46"/>
      <c r="PAQ49" s="46"/>
      <c r="PAR49" s="46"/>
      <c r="PAS49" s="46"/>
      <c r="PAT49" s="46"/>
      <c r="PAU49" s="46"/>
      <c r="PAV49" s="46"/>
      <c r="PAW49" s="46"/>
      <c r="PAX49" s="46"/>
      <c r="PAY49" s="46"/>
      <c r="PAZ49" s="46"/>
      <c r="PBA49" s="46"/>
      <c r="PBB49" s="46"/>
      <c r="PBC49" s="46"/>
      <c r="PBD49" s="46"/>
      <c r="PBE49" s="46"/>
      <c r="PBF49" s="46"/>
      <c r="PBG49" s="46"/>
      <c r="PBH49" s="46"/>
      <c r="PBI49" s="46"/>
      <c r="PBJ49" s="46"/>
      <c r="PBK49" s="46"/>
      <c r="PBL49" s="46"/>
      <c r="PBM49" s="46"/>
      <c r="PBN49" s="46"/>
      <c r="PBO49" s="46"/>
      <c r="PBP49" s="46"/>
      <c r="PBQ49" s="46"/>
      <c r="PBR49" s="46"/>
      <c r="PBS49" s="46"/>
      <c r="PBT49" s="46"/>
      <c r="PBU49" s="46"/>
      <c r="PBV49" s="46"/>
      <c r="PBW49" s="46"/>
      <c r="PBX49" s="46"/>
      <c r="PBY49" s="46"/>
      <c r="PBZ49" s="46"/>
      <c r="PCA49" s="46"/>
      <c r="PCB49" s="46"/>
      <c r="PCC49" s="46"/>
      <c r="PCD49" s="46"/>
      <c r="PCE49" s="46"/>
      <c r="PCF49" s="46"/>
      <c r="PCG49" s="46"/>
      <c r="PCH49" s="46"/>
      <c r="PCI49" s="46"/>
      <c r="PCJ49" s="46"/>
      <c r="PCK49" s="46"/>
      <c r="PCL49" s="46"/>
      <c r="PCM49" s="46"/>
      <c r="PCN49" s="46"/>
      <c r="PCO49" s="46"/>
      <c r="PCP49" s="46"/>
      <c r="PCQ49" s="46"/>
      <c r="PCR49" s="46"/>
      <c r="PCS49" s="46"/>
      <c r="PCT49" s="46"/>
      <c r="PCU49" s="46"/>
      <c r="PCV49" s="46"/>
      <c r="PCW49" s="46"/>
      <c r="PCX49" s="46"/>
      <c r="PCY49" s="46"/>
      <c r="PCZ49" s="46"/>
      <c r="PDA49" s="46"/>
      <c r="PDB49" s="46"/>
      <c r="PDC49" s="46"/>
      <c r="PDD49" s="46"/>
      <c r="PDE49" s="46"/>
      <c r="PDF49" s="46"/>
      <c r="PDG49" s="46"/>
      <c r="PDH49" s="46"/>
      <c r="PDI49" s="46"/>
      <c r="PDJ49" s="46"/>
      <c r="PDK49" s="46"/>
      <c r="PDL49" s="46"/>
      <c r="PDM49" s="46"/>
      <c r="PDN49" s="46"/>
      <c r="PDO49" s="46"/>
      <c r="PDP49" s="46"/>
      <c r="PDQ49" s="46"/>
      <c r="PDR49" s="46"/>
      <c r="PDS49" s="46"/>
      <c r="PDT49" s="46"/>
      <c r="PDU49" s="46"/>
      <c r="PDV49" s="46"/>
      <c r="PDW49" s="46"/>
      <c r="PDX49" s="46"/>
      <c r="PDY49" s="46"/>
      <c r="PDZ49" s="46"/>
      <c r="PEA49" s="46"/>
      <c r="PEB49" s="46"/>
      <c r="PEC49" s="46"/>
      <c r="PED49" s="46"/>
      <c r="PEE49" s="46"/>
      <c r="PEF49" s="46"/>
      <c r="PEG49" s="46"/>
      <c r="PEH49" s="46"/>
      <c r="PEI49" s="46"/>
      <c r="PEJ49" s="46"/>
      <c r="PEK49" s="46"/>
      <c r="PEL49" s="46"/>
      <c r="PEM49" s="46"/>
      <c r="PEN49" s="46"/>
      <c r="PEO49" s="46"/>
      <c r="PEP49" s="46"/>
      <c r="PEQ49" s="46"/>
      <c r="PER49" s="46"/>
      <c r="PES49" s="46"/>
      <c r="PET49" s="46"/>
      <c r="PEU49" s="46"/>
      <c r="PEV49" s="46"/>
      <c r="PEW49" s="46"/>
      <c r="PEX49" s="46"/>
      <c r="PEY49" s="46"/>
      <c r="PEZ49" s="46"/>
      <c r="PFA49" s="46"/>
      <c r="PFB49" s="46"/>
      <c r="PFC49" s="46"/>
      <c r="PFD49" s="46"/>
      <c r="PFE49" s="46"/>
      <c r="PFF49" s="46"/>
      <c r="PFG49" s="46"/>
      <c r="PFH49" s="46"/>
      <c r="PFI49" s="46"/>
      <c r="PFJ49" s="46"/>
      <c r="PFK49" s="46"/>
      <c r="PFL49" s="46"/>
      <c r="PFM49" s="46"/>
      <c r="PFN49" s="46"/>
      <c r="PFO49" s="46"/>
      <c r="PFP49" s="46"/>
      <c r="PFQ49" s="46"/>
      <c r="PFR49" s="46"/>
      <c r="PFS49" s="46"/>
      <c r="PFT49" s="46"/>
      <c r="PFU49" s="46"/>
      <c r="PFV49" s="46"/>
      <c r="PFW49" s="46"/>
      <c r="PFX49" s="46"/>
      <c r="PFY49" s="46"/>
      <c r="PFZ49" s="46"/>
      <c r="PGA49" s="46"/>
      <c r="PGB49" s="46"/>
      <c r="PGC49" s="46"/>
      <c r="PGD49" s="46"/>
      <c r="PGE49" s="46"/>
      <c r="PGF49" s="46"/>
      <c r="PGG49" s="46"/>
      <c r="PGH49" s="46"/>
      <c r="PGI49" s="46"/>
      <c r="PGJ49" s="46"/>
      <c r="PGK49" s="46"/>
      <c r="PGL49" s="46"/>
      <c r="PGM49" s="46"/>
      <c r="PGN49" s="46"/>
      <c r="PGO49" s="46"/>
      <c r="PGP49" s="46"/>
      <c r="PGQ49" s="46"/>
      <c r="PGR49" s="46"/>
      <c r="PGS49" s="46"/>
      <c r="PGT49" s="46"/>
      <c r="PGU49" s="46"/>
      <c r="PGV49" s="46"/>
      <c r="PGW49" s="46"/>
      <c r="PGX49" s="46"/>
      <c r="PGY49" s="46"/>
      <c r="PGZ49" s="46"/>
      <c r="PHA49" s="46"/>
      <c r="PHB49" s="46"/>
      <c r="PHC49" s="46"/>
      <c r="PHD49" s="46"/>
      <c r="PHE49" s="46"/>
      <c r="PHF49" s="46"/>
      <c r="PHG49" s="46"/>
      <c r="PHH49" s="46"/>
      <c r="PHI49" s="46"/>
      <c r="PHJ49" s="46"/>
      <c r="PHK49" s="46"/>
      <c r="PHL49" s="46"/>
      <c r="PHM49" s="46"/>
      <c r="PHN49" s="46"/>
      <c r="PHO49" s="46"/>
      <c r="PHP49" s="46"/>
      <c r="PHQ49" s="46"/>
      <c r="PHR49" s="46"/>
      <c r="PHS49" s="46"/>
      <c r="PHT49" s="46"/>
      <c r="PHU49" s="46"/>
      <c r="PHV49" s="46"/>
      <c r="PHW49" s="46"/>
      <c r="PHX49" s="46"/>
      <c r="PHY49" s="46"/>
      <c r="PHZ49" s="46"/>
      <c r="PIA49" s="46"/>
      <c r="PIB49" s="46"/>
      <c r="PIC49" s="46"/>
      <c r="PID49" s="46"/>
      <c r="PIE49" s="46"/>
      <c r="PIF49" s="46"/>
      <c r="PIG49" s="46"/>
      <c r="PIH49" s="46"/>
      <c r="PII49" s="46"/>
      <c r="PIJ49" s="46"/>
      <c r="PIK49" s="46"/>
      <c r="PIL49" s="46"/>
      <c r="PIM49" s="46"/>
      <c r="PIN49" s="46"/>
      <c r="PIO49" s="46"/>
      <c r="PIP49" s="46"/>
      <c r="PIQ49" s="46"/>
      <c r="PIR49" s="46"/>
      <c r="PIS49" s="46"/>
      <c r="PIT49" s="46"/>
      <c r="PIU49" s="46"/>
      <c r="PIV49" s="46"/>
      <c r="PIW49" s="46"/>
      <c r="PIX49" s="46"/>
      <c r="PIY49" s="46"/>
      <c r="PIZ49" s="46"/>
      <c r="PJA49" s="46"/>
      <c r="PJB49" s="46"/>
      <c r="PJC49" s="46"/>
      <c r="PJD49" s="46"/>
      <c r="PJE49" s="46"/>
      <c r="PJF49" s="46"/>
      <c r="PJG49" s="46"/>
      <c r="PJH49" s="46"/>
      <c r="PJI49" s="46"/>
      <c r="PJJ49" s="46"/>
      <c r="PJK49" s="46"/>
      <c r="PJL49" s="46"/>
      <c r="PJM49" s="46"/>
      <c r="PJN49" s="46"/>
      <c r="PJO49" s="46"/>
      <c r="PJP49" s="46"/>
      <c r="PJQ49" s="46"/>
      <c r="PJR49" s="46"/>
      <c r="PJS49" s="46"/>
      <c r="PJT49" s="46"/>
      <c r="PJU49" s="46"/>
      <c r="PJV49" s="46"/>
      <c r="PJW49" s="46"/>
      <c r="PJX49" s="46"/>
      <c r="PJY49" s="46"/>
      <c r="PJZ49" s="46"/>
      <c r="PKA49" s="46"/>
      <c r="PKB49" s="46"/>
      <c r="PKC49" s="46"/>
      <c r="PKD49" s="46"/>
      <c r="PKE49" s="46"/>
      <c r="PKF49" s="46"/>
      <c r="PKG49" s="46"/>
      <c r="PKH49" s="46"/>
      <c r="PKI49" s="46"/>
      <c r="PKJ49" s="46"/>
      <c r="PKK49" s="46"/>
      <c r="PKL49" s="46"/>
      <c r="PKM49" s="46"/>
      <c r="PKN49" s="46"/>
      <c r="PKO49" s="46"/>
      <c r="PKP49" s="46"/>
      <c r="PKQ49" s="46"/>
      <c r="PKR49" s="46"/>
      <c r="PKS49" s="46"/>
      <c r="PKT49" s="46"/>
      <c r="PKU49" s="46"/>
      <c r="PKV49" s="46"/>
      <c r="PKW49" s="46"/>
      <c r="PKX49" s="46"/>
      <c r="PKY49" s="46"/>
      <c r="PKZ49" s="46"/>
      <c r="PLA49" s="46"/>
      <c r="PLB49" s="46"/>
      <c r="PLC49" s="46"/>
      <c r="PLD49" s="46"/>
      <c r="PLE49" s="46"/>
      <c r="PLF49" s="46"/>
      <c r="PLG49" s="46"/>
      <c r="PLH49" s="46"/>
      <c r="PLI49" s="46"/>
      <c r="PLJ49" s="46"/>
      <c r="PLK49" s="46"/>
      <c r="PLL49" s="46"/>
      <c r="PLM49" s="46"/>
      <c r="PLN49" s="46"/>
      <c r="PLO49" s="46"/>
      <c r="PLP49" s="46"/>
      <c r="PLQ49" s="46"/>
      <c r="PLR49" s="46"/>
      <c r="PLS49" s="46"/>
      <c r="PLT49" s="46"/>
      <c r="PLU49" s="46"/>
      <c r="PLV49" s="46"/>
      <c r="PLW49" s="46"/>
      <c r="PLX49" s="46"/>
      <c r="PLY49" s="46"/>
      <c r="PLZ49" s="46"/>
      <c r="PMA49" s="46"/>
      <c r="PMB49" s="46"/>
      <c r="PMC49" s="46"/>
      <c r="PMD49" s="46"/>
      <c r="PME49" s="46"/>
      <c r="PMF49" s="46"/>
      <c r="PMG49" s="46"/>
      <c r="PMH49" s="46"/>
      <c r="PMI49" s="46"/>
      <c r="PMJ49" s="46"/>
      <c r="PMK49" s="46"/>
      <c r="PML49" s="46"/>
      <c r="PMM49" s="46"/>
      <c r="PMN49" s="46"/>
      <c r="PMO49" s="46"/>
      <c r="PMP49" s="46"/>
      <c r="PMQ49" s="46"/>
      <c r="PMR49" s="46"/>
      <c r="PMS49" s="46"/>
      <c r="PMT49" s="46"/>
      <c r="PMU49" s="46"/>
      <c r="PMV49" s="46"/>
      <c r="PMW49" s="46"/>
      <c r="PMX49" s="46"/>
      <c r="PMY49" s="46"/>
      <c r="PMZ49" s="46"/>
      <c r="PNA49" s="46"/>
      <c r="PNB49" s="46"/>
      <c r="PNC49" s="46"/>
      <c r="PND49" s="46"/>
      <c r="PNE49" s="46"/>
      <c r="PNF49" s="46"/>
      <c r="PNG49" s="46"/>
      <c r="PNH49" s="46"/>
      <c r="PNI49" s="46"/>
      <c r="PNJ49" s="46"/>
      <c r="PNK49" s="46"/>
      <c r="PNL49" s="46"/>
      <c r="PNM49" s="46"/>
      <c r="PNN49" s="46"/>
      <c r="PNO49" s="46"/>
      <c r="PNP49" s="46"/>
      <c r="PNQ49" s="46"/>
      <c r="PNR49" s="46"/>
      <c r="PNS49" s="46"/>
      <c r="PNT49" s="46"/>
      <c r="PNU49" s="46"/>
      <c r="PNV49" s="46"/>
      <c r="PNW49" s="46"/>
      <c r="PNX49" s="46"/>
      <c r="PNY49" s="46"/>
      <c r="PNZ49" s="46"/>
      <c r="POA49" s="46"/>
      <c r="POB49" s="46"/>
      <c r="POC49" s="46"/>
      <c r="POD49" s="46"/>
      <c r="POE49" s="46"/>
      <c r="POF49" s="46"/>
      <c r="POG49" s="46"/>
      <c r="POH49" s="46"/>
      <c r="POI49" s="46"/>
      <c r="POJ49" s="46"/>
      <c r="POK49" s="46"/>
      <c r="POL49" s="46"/>
      <c r="POM49" s="46"/>
      <c r="PON49" s="46"/>
      <c r="POO49" s="46"/>
      <c r="POP49" s="46"/>
      <c r="POQ49" s="46"/>
      <c r="POR49" s="46"/>
      <c r="POS49" s="46"/>
      <c r="POT49" s="46"/>
      <c r="POU49" s="46"/>
      <c r="POV49" s="46"/>
      <c r="POW49" s="46"/>
      <c r="POX49" s="46"/>
      <c r="POY49" s="46"/>
      <c r="POZ49" s="46"/>
      <c r="PPA49" s="46"/>
      <c r="PPB49" s="46"/>
      <c r="PPC49" s="46"/>
      <c r="PPD49" s="46"/>
      <c r="PPE49" s="46"/>
      <c r="PPF49" s="46"/>
      <c r="PPG49" s="46"/>
      <c r="PPH49" s="46"/>
      <c r="PPI49" s="46"/>
      <c r="PPJ49" s="46"/>
      <c r="PPK49" s="46"/>
      <c r="PPL49" s="46"/>
      <c r="PPM49" s="46"/>
      <c r="PPN49" s="46"/>
      <c r="PPO49" s="46"/>
      <c r="PPP49" s="46"/>
      <c r="PPQ49" s="46"/>
      <c r="PPR49" s="46"/>
      <c r="PPS49" s="46"/>
      <c r="PPT49" s="46"/>
      <c r="PPU49" s="46"/>
      <c r="PPV49" s="46"/>
      <c r="PPW49" s="46"/>
      <c r="PPX49" s="46"/>
      <c r="PPY49" s="46"/>
      <c r="PPZ49" s="46"/>
      <c r="PQA49" s="46"/>
      <c r="PQB49" s="46"/>
      <c r="PQC49" s="46"/>
      <c r="PQD49" s="46"/>
      <c r="PQE49" s="46"/>
      <c r="PQF49" s="46"/>
      <c r="PQG49" s="46"/>
      <c r="PQH49" s="46"/>
      <c r="PQI49" s="46"/>
      <c r="PQJ49" s="46"/>
      <c r="PQK49" s="46"/>
      <c r="PQL49" s="46"/>
      <c r="PQM49" s="46"/>
      <c r="PQN49" s="46"/>
      <c r="PQO49" s="46"/>
      <c r="PQP49" s="46"/>
      <c r="PQQ49" s="46"/>
      <c r="PQR49" s="46"/>
      <c r="PQS49" s="46"/>
      <c r="PQT49" s="46"/>
      <c r="PQU49" s="46"/>
      <c r="PQV49" s="46"/>
      <c r="PQW49" s="46"/>
      <c r="PQX49" s="46"/>
      <c r="PQY49" s="46"/>
      <c r="PQZ49" s="46"/>
      <c r="PRA49" s="46"/>
      <c r="PRB49" s="46"/>
      <c r="PRC49" s="46"/>
      <c r="PRD49" s="46"/>
      <c r="PRE49" s="46"/>
      <c r="PRF49" s="46"/>
      <c r="PRG49" s="46"/>
      <c r="PRH49" s="46"/>
      <c r="PRI49" s="46"/>
      <c r="PRJ49" s="46"/>
      <c r="PRK49" s="46"/>
      <c r="PRL49" s="46"/>
      <c r="PRM49" s="46"/>
      <c r="PRN49" s="46"/>
      <c r="PRO49" s="46"/>
      <c r="PRP49" s="46"/>
      <c r="PRQ49" s="46"/>
      <c r="PRR49" s="46"/>
      <c r="PRS49" s="46"/>
      <c r="PRT49" s="46"/>
      <c r="PRU49" s="46"/>
      <c r="PRV49" s="46"/>
      <c r="PRW49" s="46"/>
      <c r="PRX49" s="46"/>
      <c r="PRY49" s="46"/>
      <c r="PRZ49" s="46"/>
      <c r="PSA49" s="46"/>
      <c r="PSB49" s="46"/>
      <c r="PSC49" s="46"/>
      <c r="PSD49" s="46"/>
      <c r="PSE49" s="46"/>
      <c r="PSF49" s="46"/>
      <c r="PSG49" s="46"/>
      <c r="PSH49" s="46"/>
      <c r="PSI49" s="46"/>
      <c r="PSJ49" s="46"/>
      <c r="PSK49" s="46"/>
      <c r="PSL49" s="46"/>
      <c r="PSM49" s="46"/>
      <c r="PSN49" s="46"/>
      <c r="PSO49" s="46"/>
      <c r="PSP49" s="46"/>
      <c r="PSQ49" s="46"/>
      <c r="PSR49" s="46"/>
      <c r="PSS49" s="46"/>
      <c r="PST49" s="46"/>
      <c r="PSU49" s="46"/>
      <c r="PSV49" s="46"/>
      <c r="PSW49" s="46"/>
      <c r="PSX49" s="46"/>
      <c r="PSY49" s="46"/>
      <c r="PSZ49" s="46"/>
      <c r="PTA49" s="46"/>
      <c r="PTB49" s="46"/>
      <c r="PTC49" s="46"/>
      <c r="PTD49" s="46"/>
      <c r="PTE49" s="46"/>
      <c r="PTF49" s="46"/>
      <c r="PTG49" s="46"/>
      <c r="PTH49" s="46"/>
      <c r="PTI49" s="46"/>
      <c r="PTJ49" s="46"/>
      <c r="PTK49" s="46"/>
      <c r="PTL49" s="46"/>
      <c r="PTM49" s="46"/>
      <c r="PTN49" s="46"/>
      <c r="PTO49" s="46"/>
      <c r="PTP49" s="46"/>
      <c r="PTQ49" s="46"/>
      <c r="PTR49" s="46"/>
      <c r="PTS49" s="46"/>
      <c r="PTT49" s="46"/>
      <c r="PTU49" s="46"/>
      <c r="PTV49" s="46"/>
      <c r="PTW49" s="46"/>
      <c r="PTX49" s="46"/>
      <c r="PTY49" s="46"/>
      <c r="PTZ49" s="46"/>
      <c r="PUA49" s="46"/>
      <c r="PUB49" s="46"/>
      <c r="PUC49" s="46"/>
      <c r="PUD49" s="46"/>
      <c r="PUE49" s="46"/>
      <c r="PUF49" s="46"/>
      <c r="PUG49" s="46"/>
      <c r="PUH49" s="46"/>
      <c r="PUI49" s="46"/>
      <c r="PUJ49" s="46"/>
      <c r="PUK49" s="46"/>
      <c r="PUL49" s="46"/>
      <c r="PUM49" s="46"/>
      <c r="PUN49" s="46"/>
      <c r="PUO49" s="46"/>
      <c r="PUP49" s="46"/>
      <c r="PUQ49" s="46"/>
      <c r="PUR49" s="46"/>
      <c r="PUS49" s="46"/>
      <c r="PUT49" s="46"/>
      <c r="PUU49" s="46"/>
      <c r="PUV49" s="46"/>
      <c r="PUW49" s="46"/>
      <c r="PUX49" s="46"/>
      <c r="PUY49" s="46"/>
      <c r="PUZ49" s="46"/>
      <c r="PVA49" s="46"/>
      <c r="PVB49" s="46"/>
      <c r="PVC49" s="46"/>
      <c r="PVD49" s="46"/>
      <c r="PVE49" s="46"/>
      <c r="PVF49" s="46"/>
      <c r="PVG49" s="46"/>
      <c r="PVH49" s="46"/>
      <c r="PVI49" s="46"/>
      <c r="PVJ49" s="46"/>
      <c r="PVK49" s="46"/>
      <c r="PVL49" s="46"/>
      <c r="PVM49" s="46"/>
      <c r="PVN49" s="46"/>
      <c r="PVO49" s="46"/>
      <c r="PVP49" s="46"/>
      <c r="PVQ49" s="46"/>
      <c r="PVR49" s="46"/>
      <c r="PVS49" s="46"/>
      <c r="PVT49" s="46"/>
      <c r="PVU49" s="46"/>
      <c r="PVV49" s="46"/>
      <c r="PVW49" s="46"/>
      <c r="PVX49" s="46"/>
      <c r="PVY49" s="46"/>
      <c r="PVZ49" s="46"/>
      <c r="PWA49" s="46"/>
      <c r="PWB49" s="46"/>
      <c r="PWC49" s="46"/>
      <c r="PWD49" s="46"/>
      <c r="PWE49" s="46"/>
      <c r="PWF49" s="46"/>
      <c r="PWG49" s="46"/>
      <c r="PWH49" s="46"/>
      <c r="PWI49" s="46"/>
      <c r="PWJ49" s="46"/>
      <c r="PWK49" s="46"/>
      <c r="PWL49" s="46"/>
      <c r="PWM49" s="46"/>
      <c r="PWN49" s="46"/>
      <c r="PWO49" s="46"/>
      <c r="PWP49" s="46"/>
      <c r="PWQ49" s="46"/>
      <c r="PWR49" s="46"/>
      <c r="PWS49" s="46"/>
      <c r="PWT49" s="46"/>
      <c r="PWU49" s="46"/>
      <c r="PWV49" s="46"/>
      <c r="PWW49" s="46"/>
      <c r="PWX49" s="46"/>
      <c r="PWY49" s="46"/>
      <c r="PWZ49" s="46"/>
      <c r="PXA49" s="46"/>
      <c r="PXB49" s="46"/>
      <c r="PXC49" s="46"/>
      <c r="PXD49" s="46"/>
      <c r="PXE49" s="46"/>
      <c r="PXF49" s="46"/>
      <c r="PXG49" s="46"/>
      <c r="PXH49" s="46"/>
      <c r="PXI49" s="46"/>
      <c r="PXJ49" s="46"/>
      <c r="PXK49" s="46"/>
      <c r="PXL49" s="46"/>
      <c r="PXM49" s="46"/>
      <c r="PXN49" s="46"/>
      <c r="PXO49" s="46"/>
      <c r="PXP49" s="46"/>
      <c r="PXQ49" s="46"/>
      <c r="PXR49" s="46"/>
      <c r="PXS49" s="46"/>
      <c r="PXT49" s="46"/>
      <c r="PXU49" s="46"/>
      <c r="PXV49" s="46"/>
      <c r="PXW49" s="46"/>
      <c r="PXX49" s="46"/>
      <c r="PXY49" s="46"/>
      <c r="PXZ49" s="46"/>
      <c r="PYA49" s="46"/>
      <c r="PYB49" s="46"/>
      <c r="PYC49" s="46"/>
      <c r="PYD49" s="46"/>
      <c r="PYE49" s="46"/>
      <c r="PYF49" s="46"/>
      <c r="PYG49" s="46"/>
      <c r="PYH49" s="46"/>
      <c r="PYI49" s="46"/>
      <c r="PYJ49" s="46"/>
      <c r="PYK49" s="46"/>
      <c r="PYL49" s="46"/>
      <c r="PYM49" s="46"/>
      <c r="PYN49" s="46"/>
      <c r="PYO49" s="46"/>
      <c r="PYP49" s="46"/>
      <c r="PYQ49" s="46"/>
      <c r="PYR49" s="46"/>
      <c r="PYS49" s="46"/>
      <c r="PYT49" s="46"/>
      <c r="PYU49" s="46"/>
      <c r="PYV49" s="46"/>
      <c r="PYW49" s="46"/>
      <c r="PYX49" s="46"/>
      <c r="PYY49" s="46"/>
      <c r="PYZ49" s="46"/>
      <c r="PZA49" s="46"/>
      <c r="PZB49" s="46"/>
      <c r="PZC49" s="46"/>
      <c r="PZD49" s="46"/>
      <c r="PZE49" s="46"/>
      <c r="PZF49" s="46"/>
      <c r="PZG49" s="46"/>
      <c r="PZH49" s="46"/>
      <c r="PZI49" s="46"/>
      <c r="PZJ49" s="46"/>
      <c r="PZK49" s="46"/>
      <c r="PZL49" s="46"/>
      <c r="PZM49" s="46"/>
      <c r="PZN49" s="46"/>
      <c r="PZO49" s="46"/>
      <c r="PZP49" s="46"/>
      <c r="PZQ49" s="46"/>
      <c r="PZR49" s="46"/>
      <c r="PZS49" s="46"/>
      <c r="PZT49" s="46"/>
      <c r="PZU49" s="46"/>
      <c r="PZV49" s="46"/>
      <c r="PZW49" s="46"/>
      <c r="PZX49" s="46"/>
      <c r="PZY49" s="46"/>
      <c r="PZZ49" s="46"/>
      <c r="QAA49" s="46"/>
      <c r="QAB49" s="46"/>
      <c r="QAC49" s="46"/>
      <c r="QAD49" s="46"/>
      <c r="QAE49" s="46"/>
      <c r="QAF49" s="46"/>
      <c r="QAG49" s="46"/>
      <c r="QAH49" s="46"/>
      <c r="QAI49" s="46"/>
      <c r="QAJ49" s="46"/>
      <c r="QAK49" s="46"/>
      <c r="QAL49" s="46"/>
      <c r="QAM49" s="46"/>
      <c r="QAN49" s="46"/>
      <c r="QAO49" s="46"/>
      <c r="QAP49" s="46"/>
      <c r="QAQ49" s="46"/>
      <c r="QAR49" s="46"/>
      <c r="QAS49" s="46"/>
      <c r="QAT49" s="46"/>
      <c r="QAU49" s="46"/>
      <c r="QAV49" s="46"/>
      <c r="QAW49" s="46"/>
      <c r="QAX49" s="46"/>
      <c r="QAY49" s="46"/>
      <c r="QAZ49" s="46"/>
      <c r="QBA49" s="46"/>
      <c r="QBB49" s="46"/>
      <c r="QBC49" s="46"/>
      <c r="QBD49" s="46"/>
      <c r="QBE49" s="46"/>
      <c r="QBF49" s="46"/>
      <c r="QBG49" s="46"/>
      <c r="QBH49" s="46"/>
      <c r="QBI49" s="46"/>
      <c r="QBJ49" s="46"/>
      <c r="QBK49" s="46"/>
      <c r="QBL49" s="46"/>
      <c r="QBM49" s="46"/>
      <c r="QBN49" s="46"/>
      <c r="QBO49" s="46"/>
      <c r="QBP49" s="46"/>
      <c r="QBQ49" s="46"/>
      <c r="QBR49" s="46"/>
      <c r="QBS49" s="46"/>
      <c r="QBT49" s="46"/>
      <c r="QBU49" s="46"/>
      <c r="QBV49" s="46"/>
      <c r="QBW49" s="46"/>
      <c r="QBX49" s="46"/>
      <c r="QBY49" s="46"/>
      <c r="QBZ49" s="46"/>
      <c r="QCA49" s="46"/>
      <c r="QCB49" s="46"/>
      <c r="QCC49" s="46"/>
      <c r="QCD49" s="46"/>
      <c r="QCE49" s="46"/>
      <c r="QCF49" s="46"/>
      <c r="QCG49" s="46"/>
      <c r="QCH49" s="46"/>
      <c r="QCI49" s="46"/>
      <c r="QCJ49" s="46"/>
      <c r="QCK49" s="46"/>
      <c r="QCL49" s="46"/>
      <c r="QCM49" s="46"/>
      <c r="QCN49" s="46"/>
      <c r="QCO49" s="46"/>
      <c r="QCP49" s="46"/>
      <c r="QCQ49" s="46"/>
      <c r="QCR49" s="46"/>
      <c r="QCS49" s="46"/>
      <c r="QCT49" s="46"/>
      <c r="QCU49" s="46"/>
      <c r="QCV49" s="46"/>
      <c r="QCW49" s="46"/>
      <c r="QCX49" s="46"/>
      <c r="QCY49" s="46"/>
      <c r="QCZ49" s="46"/>
      <c r="QDA49" s="46"/>
      <c r="QDB49" s="46"/>
      <c r="QDC49" s="46"/>
      <c r="QDD49" s="46"/>
      <c r="QDE49" s="46"/>
      <c r="QDF49" s="46"/>
      <c r="QDG49" s="46"/>
      <c r="QDH49" s="46"/>
      <c r="QDI49" s="46"/>
      <c r="QDJ49" s="46"/>
      <c r="QDK49" s="46"/>
      <c r="QDL49" s="46"/>
      <c r="QDM49" s="46"/>
      <c r="QDN49" s="46"/>
      <c r="QDO49" s="46"/>
      <c r="QDP49" s="46"/>
      <c r="QDQ49" s="46"/>
      <c r="QDR49" s="46"/>
      <c r="QDS49" s="46"/>
      <c r="QDT49" s="46"/>
      <c r="QDU49" s="46"/>
      <c r="QDV49" s="46"/>
      <c r="QDW49" s="46"/>
      <c r="QDX49" s="46"/>
      <c r="QDY49" s="46"/>
      <c r="QDZ49" s="46"/>
      <c r="QEA49" s="46"/>
      <c r="QEB49" s="46"/>
      <c r="QEC49" s="46"/>
      <c r="QED49" s="46"/>
      <c r="QEE49" s="46"/>
      <c r="QEF49" s="46"/>
      <c r="QEG49" s="46"/>
      <c r="QEH49" s="46"/>
      <c r="QEI49" s="46"/>
      <c r="QEJ49" s="46"/>
      <c r="QEK49" s="46"/>
      <c r="QEL49" s="46"/>
      <c r="QEM49" s="46"/>
      <c r="QEN49" s="46"/>
      <c r="QEO49" s="46"/>
      <c r="QEP49" s="46"/>
      <c r="QEQ49" s="46"/>
      <c r="QER49" s="46"/>
      <c r="QES49" s="46"/>
      <c r="QET49" s="46"/>
      <c r="QEU49" s="46"/>
      <c r="QEV49" s="46"/>
      <c r="QEW49" s="46"/>
      <c r="QEX49" s="46"/>
      <c r="QEY49" s="46"/>
      <c r="QEZ49" s="46"/>
      <c r="QFA49" s="46"/>
      <c r="QFB49" s="46"/>
      <c r="QFC49" s="46"/>
      <c r="QFD49" s="46"/>
      <c r="QFE49" s="46"/>
      <c r="QFF49" s="46"/>
      <c r="QFG49" s="46"/>
      <c r="QFH49" s="46"/>
      <c r="QFI49" s="46"/>
      <c r="QFJ49" s="46"/>
      <c r="QFK49" s="46"/>
      <c r="QFL49" s="46"/>
      <c r="QFM49" s="46"/>
      <c r="QFN49" s="46"/>
      <c r="QFO49" s="46"/>
      <c r="QFP49" s="46"/>
      <c r="QFQ49" s="46"/>
      <c r="QFR49" s="46"/>
      <c r="QFS49" s="46"/>
      <c r="QFT49" s="46"/>
      <c r="QFU49" s="46"/>
      <c r="QFV49" s="46"/>
      <c r="QFW49" s="46"/>
      <c r="QFX49" s="46"/>
      <c r="QFY49" s="46"/>
      <c r="QFZ49" s="46"/>
      <c r="QGA49" s="46"/>
      <c r="QGB49" s="46"/>
      <c r="QGC49" s="46"/>
      <c r="QGD49" s="46"/>
      <c r="QGE49" s="46"/>
      <c r="QGF49" s="46"/>
      <c r="QGG49" s="46"/>
      <c r="QGH49" s="46"/>
      <c r="QGI49" s="46"/>
      <c r="QGJ49" s="46"/>
      <c r="QGK49" s="46"/>
      <c r="QGL49" s="46"/>
      <c r="QGM49" s="46"/>
      <c r="QGN49" s="46"/>
      <c r="QGO49" s="46"/>
      <c r="QGP49" s="46"/>
      <c r="QGQ49" s="46"/>
      <c r="QGR49" s="46"/>
      <c r="QGS49" s="46"/>
      <c r="QGT49" s="46"/>
      <c r="QGU49" s="46"/>
      <c r="QGV49" s="46"/>
      <c r="QGW49" s="46"/>
      <c r="QGX49" s="46"/>
      <c r="QGY49" s="46"/>
      <c r="QGZ49" s="46"/>
      <c r="QHA49" s="46"/>
      <c r="QHB49" s="46"/>
      <c r="QHC49" s="46"/>
      <c r="QHD49" s="46"/>
      <c r="QHE49" s="46"/>
      <c r="QHF49" s="46"/>
      <c r="QHG49" s="46"/>
      <c r="QHH49" s="46"/>
      <c r="QHI49" s="46"/>
      <c r="QHJ49" s="46"/>
      <c r="QHK49" s="46"/>
      <c r="QHL49" s="46"/>
      <c r="QHM49" s="46"/>
      <c r="QHN49" s="46"/>
      <c r="QHO49" s="46"/>
      <c r="QHP49" s="46"/>
      <c r="QHQ49" s="46"/>
      <c r="QHR49" s="46"/>
      <c r="QHS49" s="46"/>
      <c r="QHT49" s="46"/>
      <c r="QHU49" s="46"/>
      <c r="QHV49" s="46"/>
      <c r="QHW49" s="46"/>
      <c r="QHX49" s="46"/>
      <c r="QHY49" s="46"/>
      <c r="QHZ49" s="46"/>
      <c r="QIA49" s="46"/>
      <c r="QIB49" s="46"/>
      <c r="QIC49" s="46"/>
      <c r="QID49" s="46"/>
      <c r="QIE49" s="46"/>
      <c r="QIF49" s="46"/>
      <c r="QIG49" s="46"/>
      <c r="QIH49" s="46"/>
      <c r="QII49" s="46"/>
      <c r="QIJ49" s="46"/>
      <c r="QIK49" s="46"/>
      <c r="QIL49" s="46"/>
      <c r="QIM49" s="46"/>
      <c r="QIN49" s="46"/>
      <c r="QIO49" s="46"/>
      <c r="QIP49" s="46"/>
      <c r="QIQ49" s="46"/>
      <c r="QIR49" s="46"/>
      <c r="QIS49" s="46"/>
      <c r="QIT49" s="46"/>
      <c r="QIU49" s="46"/>
      <c r="QIV49" s="46"/>
      <c r="QIW49" s="46"/>
      <c r="QIX49" s="46"/>
      <c r="QIY49" s="46"/>
      <c r="QIZ49" s="46"/>
      <c r="QJA49" s="46"/>
      <c r="QJB49" s="46"/>
      <c r="QJC49" s="46"/>
      <c r="QJD49" s="46"/>
      <c r="QJE49" s="46"/>
      <c r="QJF49" s="46"/>
      <c r="QJG49" s="46"/>
      <c r="QJH49" s="46"/>
      <c r="QJI49" s="46"/>
      <c r="QJJ49" s="46"/>
      <c r="QJK49" s="46"/>
      <c r="QJL49" s="46"/>
      <c r="QJM49" s="46"/>
      <c r="QJN49" s="46"/>
      <c r="QJO49" s="46"/>
      <c r="QJP49" s="46"/>
      <c r="QJQ49" s="46"/>
      <c r="QJR49" s="46"/>
      <c r="QJS49" s="46"/>
      <c r="QJT49" s="46"/>
      <c r="QJU49" s="46"/>
      <c r="QJV49" s="46"/>
      <c r="QJW49" s="46"/>
      <c r="QJX49" s="46"/>
      <c r="QJY49" s="46"/>
      <c r="QJZ49" s="46"/>
      <c r="QKA49" s="46"/>
      <c r="QKB49" s="46"/>
      <c r="QKC49" s="46"/>
      <c r="QKD49" s="46"/>
      <c r="QKE49" s="46"/>
      <c r="QKF49" s="46"/>
      <c r="QKG49" s="46"/>
      <c r="QKH49" s="46"/>
      <c r="QKI49" s="46"/>
      <c r="QKJ49" s="46"/>
      <c r="QKK49" s="46"/>
      <c r="QKL49" s="46"/>
      <c r="QKM49" s="46"/>
      <c r="QKN49" s="46"/>
      <c r="QKO49" s="46"/>
      <c r="QKP49" s="46"/>
      <c r="QKQ49" s="46"/>
      <c r="QKR49" s="46"/>
      <c r="QKS49" s="46"/>
      <c r="QKT49" s="46"/>
      <c r="QKU49" s="46"/>
      <c r="QKV49" s="46"/>
      <c r="QKW49" s="46"/>
      <c r="QKX49" s="46"/>
      <c r="QKY49" s="46"/>
      <c r="QKZ49" s="46"/>
      <c r="QLA49" s="46"/>
      <c r="QLB49" s="46"/>
      <c r="QLC49" s="46"/>
      <c r="QLD49" s="46"/>
      <c r="QLE49" s="46"/>
      <c r="QLF49" s="46"/>
      <c r="QLG49" s="46"/>
      <c r="QLH49" s="46"/>
      <c r="QLI49" s="46"/>
      <c r="QLJ49" s="46"/>
      <c r="QLK49" s="46"/>
      <c r="QLL49" s="46"/>
      <c r="QLM49" s="46"/>
      <c r="QLN49" s="46"/>
      <c r="QLO49" s="46"/>
      <c r="QLP49" s="46"/>
      <c r="QLQ49" s="46"/>
      <c r="QLR49" s="46"/>
      <c r="QLS49" s="46"/>
      <c r="QLT49" s="46"/>
      <c r="QLU49" s="46"/>
      <c r="QLV49" s="46"/>
      <c r="QLW49" s="46"/>
      <c r="QLX49" s="46"/>
      <c r="QLY49" s="46"/>
      <c r="QLZ49" s="46"/>
      <c r="QMA49" s="46"/>
      <c r="QMB49" s="46"/>
      <c r="QMC49" s="46"/>
      <c r="QMD49" s="46"/>
      <c r="QME49" s="46"/>
      <c r="QMF49" s="46"/>
      <c r="QMG49" s="46"/>
      <c r="QMH49" s="46"/>
      <c r="QMI49" s="46"/>
      <c r="QMJ49" s="46"/>
      <c r="QMK49" s="46"/>
      <c r="QML49" s="46"/>
      <c r="QMM49" s="46"/>
      <c r="QMN49" s="46"/>
      <c r="QMO49" s="46"/>
      <c r="QMP49" s="46"/>
      <c r="QMQ49" s="46"/>
      <c r="QMR49" s="46"/>
      <c r="QMS49" s="46"/>
      <c r="QMT49" s="46"/>
      <c r="QMU49" s="46"/>
      <c r="QMV49" s="46"/>
      <c r="QMW49" s="46"/>
      <c r="QMX49" s="46"/>
      <c r="QMY49" s="46"/>
      <c r="QMZ49" s="46"/>
      <c r="QNA49" s="46"/>
      <c r="QNB49" s="46"/>
      <c r="QNC49" s="46"/>
      <c r="QND49" s="46"/>
      <c r="QNE49" s="46"/>
      <c r="QNF49" s="46"/>
      <c r="QNG49" s="46"/>
      <c r="QNH49" s="46"/>
      <c r="QNI49" s="46"/>
      <c r="QNJ49" s="46"/>
      <c r="QNK49" s="46"/>
      <c r="QNL49" s="46"/>
      <c r="QNM49" s="46"/>
      <c r="QNN49" s="46"/>
      <c r="QNO49" s="46"/>
      <c r="QNP49" s="46"/>
      <c r="QNQ49" s="46"/>
      <c r="QNR49" s="46"/>
      <c r="QNS49" s="46"/>
      <c r="QNT49" s="46"/>
      <c r="QNU49" s="46"/>
      <c r="QNV49" s="46"/>
      <c r="QNW49" s="46"/>
      <c r="QNX49" s="46"/>
      <c r="QNY49" s="46"/>
      <c r="QNZ49" s="46"/>
      <c r="QOA49" s="46"/>
      <c r="QOB49" s="46"/>
      <c r="QOC49" s="46"/>
      <c r="QOD49" s="46"/>
      <c r="QOE49" s="46"/>
      <c r="QOF49" s="46"/>
      <c r="QOG49" s="46"/>
      <c r="QOH49" s="46"/>
      <c r="QOI49" s="46"/>
      <c r="QOJ49" s="46"/>
      <c r="QOK49" s="46"/>
      <c r="QOL49" s="46"/>
      <c r="QOM49" s="46"/>
      <c r="QON49" s="46"/>
      <c r="QOO49" s="46"/>
      <c r="QOP49" s="46"/>
      <c r="QOQ49" s="46"/>
      <c r="QOR49" s="46"/>
      <c r="QOS49" s="46"/>
      <c r="QOT49" s="46"/>
      <c r="QOU49" s="46"/>
      <c r="QOV49" s="46"/>
      <c r="QOW49" s="46"/>
      <c r="QOX49" s="46"/>
      <c r="QOY49" s="46"/>
      <c r="QOZ49" s="46"/>
      <c r="QPA49" s="46"/>
      <c r="QPB49" s="46"/>
      <c r="QPC49" s="46"/>
      <c r="QPD49" s="46"/>
      <c r="QPE49" s="46"/>
      <c r="QPF49" s="46"/>
      <c r="QPG49" s="46"/>
      <c r="QPH49" s="46"/>
      <c r="QPI49" s="46"/>
      <c r="QPJ49" s="46"/>
      <c r="QPK49" s="46"/>
      <c r="QPL49" s="46"/>
      <c r="QPM49" s="46"/>
      <c r="QPN49" s="46"/>
      <c r="QPO49" s="46"/>
      <c r="QPP49" s="46"/>
      <c r="QPQ49" s="46"/>
      <c r="QPR49" s="46"/>
      <c r="QPS49" s="46"/>
      <c r="QPT49" s="46"/>
      <c r="QPU49" s="46"/>
      <c r="QPV49" s="46"/>
      <c r="QPW49" s="46"/>
      <c r="QPX49" s="46"/>
      <c r="QPY49" s="46"/>
      <c r="QPZ49" s="46"/>
      <c r="QQA49" s="46"/>
      <c r="QQB49" s="46"/>
      <c r="QQC49" s="46"/>
      <c r="QQD49" s="46"/>
      <c r="QQE49" s="46"/>
      <c r="QQF49" s="46"/>
      <c r="QQG49" s="46"/>
      <c r="QQH49" s="46"/>
      <c r="QQI49" s="46"/>
      <c r="QQJ49" s="46"/>
      <c r="QQK49" s="46"/>
      <c r="QQL49" s="46"/>
      <c r="QQM49" s="46"/>
      <c r="QQN49" s="46"/>
      <c r="QQO49" s="46"/>
      <c r="QQP49" s="46"/>
      <c r="QQQ49" s="46"/>
      <c r="QQR49" s="46"/>
      <c r="QQS49" s="46"/>
      <c r="QQT49" s="46"/>
      <c r="QQU49" s="46"/>
      <c r="QQV49" s="46"/>
      <c r="QQW49" s="46"/>
      <c r="QQX49" s="46"/>
      <c r="QQY49" s="46"/>
      <c r="QQZ49" s="46"/>
      <c r="QRA49" s="46"/>
      <c r="QRB49" s="46"/>
      <c r="QRC49" s="46"/>
      <c r="QRD49" s="46"/>
      <c r="QRE49" s="46"/>
      <c r="QRF49" s="46"/>
      <c r="QRG49" s="46"/>
      <c r="QRH49" s="46"/>
      <c r="QRI49" s="46"/>
      <c r="QRJ49" s="46"/>
      <c r="QRK49" s="46"/>
      <c r="QRL49" s="46"/>
      <c r="QRM49" s="46"/>
      <c r="QRN49" s="46"/>
      <c r="QRO49" s="46"/>
      <c r="QRP49" s="46"/>
      <c r="QRQ49" s="46"/>
      <c r="QRR49" s="46"/>
      <c r="QRS49" s="46"/>
      <c r="QRT49" s="46"/>
      <c r="QRU49" s="46"/>
      <c r="QRV49" s="46"/>
      <c r="QRW49" s="46"/>
      <c r="QRX49" s="46"/>
      <c r="QRY49" s="46"/>
      <c r="QRZ49" s="46"/>
      <c r="QSA49" s="46"/>
      <c r="QSB49" s="46"/>
      <c r="QSC49" s="46"/>
      <c r="QSD49" s="46"/>
      <c r="QSE49" s="46"/>
      <c r="QSF49" s="46"/>
      <c r="QSG49" s="46"/>
      <c r="QSH49" s="46"/>
      <c r="QSI49" s="46"/>
      <c r="QSJ49" s="46"/>
      <c r="QSK49" s="46"/>
      <c r="QSL49" s="46"/>
      <c r="QSM49" s="46"/>
      <c r="QSN49" s="46"/>
      <c r="QSO49" s="46"/>
      <c r="QSP49" s="46"/>
      <c r="QSQ49" s="46"/>
      <c r="QSR49" s="46"/>
      <c r="QSS49" s="46"/>
      <c r="QST49" s="46"/>
      <c r="QSU49" s="46"/>
      <c r="QSV49" s="46"/>
      <c r="QSW49" s="46"/>
      <c r="QSX49" s="46"/>
      <c r="QSY49" s="46"/>
      <c r="QSZ49" s="46"/>
      <c r="QTA49" s="46"/>
      <c r="QTB49" s="46"/>
      <c r="QTC49" s="46"/>
      <c r="QTD49" s="46"/>
      <c r="QTE49" s="46"/>
      <c r="QTF49" s="46"/>
      <c r="QTG49" s="46"/>
      <c r="QTH49" s="46"/>
      <c r="QTI49" s="46"/>
      <c r="QTJ49" s="46"/>
      <c r="QTK49" s="46"/>
      <c r="QTL49" s="46"/>
      <c r="QTM49" s="46"/>
      <c r="QTN49" s="46"/>
      <c r="QTO49" s="46"/>
      <c r="QTP49" s="46"/>
      <c r="QTQ49" s="46"/>
      <c r="QTR49" s="46"/>
      <c r="QTS49" s="46"/>
      <c r="QTT49" s="46"/>
      <c r="QTU49" s="46"/>
      <c r="QTV49" s="46"/>
      <c r="QTW49" s="46"/>
      <c r="QTX49" s="46"/>
      <c r="QTY49" s="46"/>
      <c r="QTZ49" s="46"/>
      <c r="QUA49" s="46"/>
      <c r="QUB49" s="46"/>
      <c r="QUC49" s="46"/>
      <c r="QUD49" s="46"/>
      <c r="QUE49" s="46"/>
      <c r="QUF49" s="46"/>
      <c r="QUG49" s="46"/>
      <c r="QUH49" s="46"/>
      <c r="QUI49" s="46"/>
      <c r="QUJ49" s="46"/>
      <c r="QUK49" s="46"/>
      <c r="QUL49" s="46"/>
      <c r="QUM49" s="46"/>
      <c r="QUN49" s="46"/>
      <c r="QUO49" s="46"/>
      <c r="QUP49" s="46"/>
      <c r="QUQ49" s="46"/>
      <c r="QUR49" s="46"/>
      <c r="QUS49" s="46"/>
      <c r="QUT49" s="46"/>
      <c r="QUU49" s="46"/>
      <c r="QUV49" s="46"/>
      <c r="QUW49" s="46"/>
      <c r="QUX49" s="46"/>
      <c r="QUY49" s="46"/>
      <c r="QUZ49" s="46"/>
      <c r="QVA49" s="46"/>
      <c r="QVB49" s="46"/>
      <c r="QVC49" s="46"/>
      <c r="QVD49" s="46"/>
      <c r="QVE49" s="46"/>
      <c r="QVF49" s="46"/>
      <c r="QVG49" s="46"/>
      <c r="QVH49" s="46"/>
      <c r="QVI49" s="46"/>
      <c r="QVJ49" s="46"/>
      <c r="QVK49" s="46"/>
      <c r="QVL49" s="46"/>
      <c r="QVM49" s="46"/>
      <c r="QVN49" s="46"/>
      <c r="QVO49" s="46"/>
      <c r="QVP49" s="46"/>
      <c r="QVQ49" s="46"/>
      <c r="QVR49" s="46"/>
      <c r="QVS49" s="46"/>
      <c r="QVT49" s="46"/>
      <c r="QVU49" s="46"/>
      <c r="QVV49" s="46"/>
      <c r="QVW49" s="46"/>
      <c r="QVX49" s="46"/>
      <c r="QVY49" s="46"/>
      <c r="QVZ49" s="46"/>
      <c r="QWA49" s="46"/>
      <c r="QWB49" s="46"/>
      <c r="QWC49" s="46"/>
      <c r="QWD49" s="46"/>
      <c r="QWE49" s="46"/>
      <c r="QWF49" s="46"/>
      <c r="QWG49" s="46"/>
      <c r="QWH49" s="46"/>
      <c r="QWI49" s="46"/>
      <c r="QWJ49" s="46"/>
      <c r="QWK49" s="46"/>
      <c r="QWL49" s="46"/>
      <c r="QWM49" s="46"/>
      <c r="QWN49" s="46"/>
      <c r="QWO49" s="46"/>
      <c r="QWP49" s="46"/>
      <c r="QWQ49" s="46"/>
      <c r="QWR49" s="46"/>
      <c r="QWS49" s="46"/>
      <c r="QWT49" s="46"/>
      <c r="QWU49" s="46"/>
      <c r="QWV49" s="46"/>
      <c r="QWW49" s="46"/>
      <c r="QWX49" s="46"/>
      <c r="QWY49" s="46"/>
      <c r="QWZ49" s="46"/>
      <c r="QXA49" s="46"/>
      <c r="QXB49" s="46"/>
      <c r="QXC49" s="46"/>
      <c r="QXD49" s="46"/>
      <c r="QXE49" s="46"/>
      <c r="QXF49" s="46"/>
      <c r="QXG49" s="46"/>
      <c r="QXH49" s="46"/>
      <c r="QXI49" s="46"/>
      <c r="QXJ49" s="46"/>
      <c r="QXK49" s="46"/>
      <c r="QXL49" s="46"/>
      <c r="QXM49" s="46"/>
      <c r="QXN49" s="46"/>
      <c r="QXO49" s="46"/>
      <c r="QXP49" s="46"/>
      <c r="QXQ49" s="46"/>
      <c r="QXR49" s="46"/>
      <c r="QXS49" s="46"/>
      <c r="QXT49" s="46"/>
      <c r="QXU49" s="46"/>
      <c r="QXV49" s="46"/>
      <c r="QXW49" s="46"/>
      <c r="QXX49" s="46"/>
      <c r="QXY49" s="46"/>
      <c r="QXZ49" s="46"/>
      <c r="QYA49" s="46"/>
      <c r="QYB49" s="46"/>
      <c r="QYC49" s="46"/>
      <c r="QYD49" s="46"/>
      <c r="QYE49" s="46"/>
      <c r="QYF49" s="46"/>
      <c r="QYG49" s="46"/>
      <c r="QYH49" s="46"/>
      <c r="QYI49" s="46"/>
      <c r="QYJ49" s="46"/>
      <c r="QYK49" s="46"/>
      <c r="QYL49" s="46"/>
      <c r="QYM49" s="46"/>
      <c r="QYN49" s="46"/>
      <c r="QYO49" s="46"/>
      <c r="QYP49" s="46"/>
      <c r="QYQ49" s="46"/>
      <c r="QYR49" s="46"/>
      <c r="QYS49" s="46"/>
      <c r="QYT49" s="46"/>
      <c r="QYU49" s="46"/>
      <c r="QYV49" s="46"/>
      <c r="QYW49" s="46"/>
      <c r="QYX49" s="46"/>
      <c r="QYY49" s="46"/>
      <c r="QYZ49" s="46"/>
      <c r="QZA49" s="46"/>
      <c r="QZB49" s="46"/>
      <c r="QZC49" s="46"/>
      <c r="QZD49" s="46"/>
      <c r="QZE49" s="46"/>
      <c r="QZF49" s="46"/>
      <c r="QZG49" s="46"/>
      <c r="QZH49" s="46"/>
      <c r="QZI49" s="46"/>
      <c r="QZJ49" s="46"/>
      <c r="QZK49" s="46"/>
      <c r="QZL49" s="46"/>
      <c r="QZM49" s="46"/>
      <c r="QZN49" s="46"/>
      <c r="QZO49" s="46"/>
      <c r="QZP49" s="46"/>
      <c r="QZQ49" s="46"/>
      <c r="QZR49" s="46"/>
      <c r="QZS49" s="46"/>
      <c r="QZT49" s="46"/>
      <c r="QZU49" s="46"/>
      <c r="QZV49" s="46"/>
      <c r="QZW49" s="46"/>
      <c r="QZX49" s="46"/>
      <c r="QZY49" s="46"/>
      <c r="QZZ49" s="46"/>
      <c r="RAA49" s="46"/>
      <c r="RAB49" s="46"/>
      <c r="RAC49" s="46"/>
      <c r="RAD49" s="46"/>
      <c r="RAE49" s="46"/>
      <c r="RAF49" s="46"/>
      <c r="RAG49" s="46"/>
      <c r="RAH49" s="46"/>
      <c r="RAI49" s="46"/>
      <c r="RAJ49" s="46"/>
      <c r="RAK49" s="46"/>
      <c r="RAL49" s="46"/>
      <c r="RAM49" s="46"/>
      <c r="RAN49" s="46"/>
      <c r="RAO49" s="46"/>
      <c r="RAP49" s="46"/>
      <c r="RAQ49" s="46"/>
      <c r="RAR49" s="46"/>
      <c r="RAS49" s="46"/>
      <c r="RAT49" s="46"/>
      <c r="RAU49" s="46"/>
      <c r="RAV49" s="46"/>
      <c r="RAW49" s="46"/>
      <c r="RAX49" s="46"/>
      <c r="RAY49" s="46"/>
      <c r="RAZ49" s="46"/>
      <c r="RBA49" s="46"/>
      <c r="RBB49" s="46"/>
      <c r="RBC49" s="46"/>
      <c r="RBD49" s="46"/>
      <c r="RBE49" s="46"/>
      <c r="RBF49" s="46"/>
      <c r="RBG49" s="46"/>
      <c r="RBH49" s="46"/>
      <c r="RBI49" s="46"/>
      <c r="RBJ49" s="46"/>
      <c r="RBK49" s="46"/>
      <c r="RBL49" s="46"/>
      <c r="RBM49" s="46"/>
      <c r="RBN49" s="46"/>
      <c r="RBO49" s="46"/>
      <c r="RBP49" s="46"/>
      <c r="RBQ49" s="46"/>
      <c r="RBR49" s="46"/>
      <c r="RBS49" s="46"/>
      <c r="RBT49" s="46"/>
      <c r="RBU49" s="46"/>
      <c r="RBV49" s="46"/>
      <c r="RBW49" s="46"/>
      <c r="RBX49" s="46"/>
      <c r="RBY49" s="46"/>
      <c r="RBZ49" s="46"/>
      <c r="RCA49" s="46"/>
      <c r="RCB49" s="46"/>
      <c r="RCC49" s="46"/>
      <c r="RCD49" s="46"/>
      <c r="RCE49" s="46"/>
      <c r="RCF49" s="46"/>
      <c r="RCG49" s="46"/>
      <c r="RCH49" s="46"/>
      <c r="RCI49" s="46"/>
      <c r="RCJ49" s="46"/>
      <c r="RCK49" s="46"/>
      <c r="RCL49" s="46"/>
      <c r="RCM49" s="46"/>
      <c r="RCN49" s="46"/>
      <c r="RCO49" s="46"/>
      <c r="RCP49" s="46"/>
      <c r="RCQ49" s="46"/>
      <c r="RCR49" s="46"/>
      <c r="RCS49" s="46"/>
      <c r="RCT49" s="46"/>
      <c r="RCU49" s="46"/>
      <c r="RCV49" s="46"/>
      <c r="RCW49" s="46"/>
      <c r="RCX49" s="46"/>
      <c r="RCY49" s="46"/>
      <c r="RCZ49" s="46"/>
      <c r="RDA49" s="46"/>
      <c r="RDB49" s="46"/>
      <c r="RDC49" s="46"/>
      <c r="RDD49" s="46"/>
      <c r="RDE49" s="46"/>
      <c r="RDF49" s="46"/>
      <c r="RDG49" s="46"/>
      <c r="RDH49" s="46"/>
      <c r="RDI49" s="46"/>
      <c r="RDJ49" s="46"/>
      <c r="RDK49" s="46"/>
      <c r="RDL49" s="46"/>
      <c r="RDM49" s="46"/>
      <c r="RDN49" s="46"/>
      <c r="RDO49" s="46"/>
      <c r="RDP49" s="46"/>
      <c r="RDQ49" s="46"/>
      <c r="RDR49" s="46"/>
      <c r="RDS49" s="46"/>
      <c r="RDT49" s="46"/>
      <c r="RDU49" s="46"/>
      <c r="RDV49" s="46"/>
      <c r="RDW49" s="46"/>
      <c r="RDX49" s="46"/>
      <c r="RDY49" s="46"/>
      <c r="RDZ49" s="46"/>
      <c r="REA49" s="46"/>
      <c r="REB49" s="46"/>
      <c r="REC49" s="46"/>
      <c r="RED49" s="46"/>
      <c r="REE49" s="46"/>
      <c r="REF49" s="46"/>
      <c r="REG49" s="46"/>
      <c r="REH49" s="46"/>
      <c r="REI49" s="46"/>
      <c r="REJ49" s="46"/>
      <c r="REK49" s="46"/>
      <c r="REL49" s="46"/>
      <c r="REM49" s="46"/>
      <c r="REN49" s="46"/>
      <c r="REO49" s="46"/>
      <c r="REP49" s="46"/>
      <c r="REQ49" s="46"/>
      <c r="RER49" s="46"/>
      <c r="RES49" s="46"/>
      <c r="RET49" s="46"/>
      <c r="REU49" s="46"/>
      <c r="REV49" s="46"/>
      <c r="REW49" s="46"/>
      <c r="REX49" s="46"/>
      <c r="REY49" s="46"/>
      <c r="REZ49" s="46"/>
      <c r="RFA49" s="46"/>
      <c r="RFB49" s="46"/>
      <c r="RFC49" s="46"/>
      <c r="RFD49" s="46"/>
      <c r="RFE49" s="46"/>
      <c r="RFF49" s="46"/>
      <c r="RFG49" s="46"/>
      <c r="RFH49" s="46"/>
      <c r="RFI49" s="46"/>
      <c r="RFJ49" s="46"/>
      <c r="RFK49" s="46"/>
      <c r="RFL49" s="46"/>
      <c r="RFM49" s="46"/>
      <c r="RFN49" s="46"/>
      <c r="RFO49" s="46"/>
      <c r="RFP49" s="46"/>
      <c r="RFQ49" s="46"/>
      <c r="RFR49" s="46"/>
      <c r="RFS49" s="46"/>
      <c r="RFT49" s="46"/>
      <c r="RFU49" s="46"/>
      <c r="RFV49" s="46"/>
      <c r="RFW49" s="46"/>
      <c r="RFX49" s="46"/>
      <c r="RFY49" s="46"/>
      <c r="RFZ49" s="46"/>
      <c r="RGA49" s="46"/>
      <c r="RGB49" s="46"/>
      <c r="RGC49" s="46"/>
      <c r="RGD49" s="46"/>
      <c r="RGE49" s="46"/>
      <c r="RGF49" s="46"/>
      <c r="RGG49" s="46"/>
      <c r="RGH49" s="46"/>
      <c r="RGI49" s="46"/>
      <c r="RGJ49" s="46"/>
      <c r="RGK49" s="46"/>
      <c r="RGL49" s="46"/>
      <c r="RGM49" s="46"/>
      <c r="RGN49" s="46"/>
      <c r="RGO49" s="46"/>
      <c r="RGP49" s="46"/>
      <c r="RGQ49" s="46"/>
      <c r="RGR49" s="46"/>
      <c r="RGS49" s="46"/>
      <c r="RGT49" s="46"/>
      <c r="RGU49" s="46"/>
      <c r="RGV49" s="46"/>
      <c r="RGW49" s="46"/>
      <c r="RGX49" s="46"/>
      <c r="RGY49" s="46"/>
      <c r="RGZ49" s="46"/>
      <c r="RHA49" s="46"/>
      <c r="RHB49" s="46"/>
      <c r="RHC49" s="46"/>
      <c r="RHD49" s="46"/>
      <c r="RHE49" s="46"/>
      <c r="RHF49" s="46"/>
      <c r="RHG49" s="46"/>
      <c r="RHH49" s="46"/>
      <c r="RHI49" s="46"/>
      <c r="RHJ49" s="46"/>
      <c r="RHK49" s="46"/>
      <c r="RHL49" s="46"/>
      <c r="RHM49" s="46"/>
      <c r="RHN49" s="46"/>
      <c r="RHO49" s="46"/>
      <c r="RHP49" s="46"/>
      <c r="RHQ49" s="46"/>
      <c r="RHR49" s="46"/>
      <c r="RHS49" s="46"/>
      <c r="RHT49" s="46"/>
      <c r="RHU49" s="46"/>
      <c r="RHV49" s="46"/>
      <c r="RHW49" s="46"/>
      <c r="RHX49" s="46"/>
      <c r="RHY49" s="46"/>
      <c r="RHZ49" s="46"/>
      <c r="RIA49" s="46"/>
      <c r="RIB49" s="46"/>
      <c r="RIC49" s="46"/>
      <c r="RID49" s="46"/>
      <c r="RIE49" s="46"/>
      <c r="RIF49" s="46"/>
      <c r="RIG49" s="46"/>
      <c r="RIH49" s="46"/>
      <c r="RII49" s="46"/>
      <c r="RIJ49" s="46"/>
      <c r="RIK49" s="46"/>
      <c r="RIL49" s="46"/>
      <c r="RIM49" s="46"/>
      <c r="RIN49" s="46"/>
      <c r="RIO49" s="46"/>
      <c r="RIP49" s="46"/>
      <c r="RIQ49" s="46"/>
      <c r="RIR49" s="46"/>
      <c r="RIS49" s="46"/>
      <c r="RIT49" s="46"/>
      <c r="RIU49" s="46"/>
      <c r="RIV49" s="46"/>
      <c r="RIW49" s="46"/>
      <c r="RIX49" s="46"/>
      <c r="RIY49" s="46"/>
      <c r="RIZ49" s="46"/>
      <c r="RJA49" s="46"/>
      <c r="RJB49" s="46"/>
      <c r="RJC49" s="46"/>
      <c r="RJD49" s="46"/>
      <c r="RJE49" s="46"/>
      <c r="RJF49" s="46"/>
      <c r="RJG49" s="46"/>
      <c r="RJH49" s="46"/>
      <c r="RJI49" s="46"/>
      <c r="RJJ49" s="46"/>
      <c r="RJK49" s="46"/>
      <c r="RJL49" s="46"/>
      <c r="RJM49" s="46"/>
      <c r="RJN49" s="46"/>
      <c r="RJO49" s="46"/>
      <c r="RJP49" s="46"/>
      <c r="RJQ49" s="46"/>
      <c r="RJR49" s="46"/>
      <c r="RJS49" s="46"/>
      <c r="RJT49" s="46"/>
      <c r="RJU49" s="46"/>
      <c r="RJV49" s="46"/>
      <c r="RJW49" s="46"/>
      <c r="RJX49" s="46"/>
      <c r="RJY49" s="46"/>
      <c r="RJZ49" s="46"/>
      <c r="RKA49" s="46"/>
      <c r="RKB49" s="46"/>
      <c r="RKC49" s="46"/>
      <c r="RKD49" s="46"/>
      <c r="RKE49" s="46"/>
      <c r="RKF49" s="46"/>
      <c r="RKG49" s="46"/>
      <c r="RKH49" s="46"/>
      <c r="RKI49" s="46"/>
      <c r="RKJ49" s="46"/>
      <c r="RKK49" s="46"/>
      <c r="RKL49" s="46"/>
      <c r="RKM49" s="46"/>
      <c r="RKN49" s="46"/>
      <c r="RKO49" s="46"/>
      <c r="RKP49" s="46"/>
      <c r="RKQ49" s="46"/>
      <c r="RKR49" s="46"/>
      <c r="RKS49" s="46"/>
      <c r="RKT49" s="46"/>
      <c r="RKU49" s="46"/>
      <c r="RKV49" s="46"/>
      <c r="RKW49" s="46"/>
      <c r="RKX49" s="46"/>
      <c r="RKY49" s="46"/>
      <c r="RKZ49" s="46"/>
      <c r="RLA49" s="46"/>
      <c r="RLB49" s="46"/>
      <c r="RLC49" s="46"/>
      <c r="RLD49" s="46"/>
      <c r="RLE49" s="46"/>
      <c r="RLF49" s="46"/>
      <c r="RLG49" s="46"/>
      <c r="RLH49" s="46"/>
      <c r="RLI49" s="46"/>
      <c r="RLJ49" s="46"/>
      <c r="RLK49" s="46"/>
      <c r="RLL49" s="46"/>
      <c r="RLM49" s="46"/>
      <c r="RLN49" s="46"/>
      <c r="RLO49" s="46"/>
      <c r="RLP49" s="46"/>
      <c r="RLQ49" s="46"/>
      <c r="RLR49" s="46"/>
      <c r="RLS49" s="46"/>
      <c r="RLT49" s="46"/>
      <c r="RLU49" s="46"/>
      <c r="RLV49" s="46"/>
      <c r="RLW49" s="46"/>
      <c r="RLX49" s="46"/>
      <c r="RLY49" s="46"/>
      <c r="RLZ49" s="46"/>
      <c r="RMA49" s="46"/>
      <c r="RMB49" s="46"/>
      <c r="RMC49" s="46"/>
      <c r="RMD49" s="46"/>
      <c r="RME49" s="46"/>
      <c r="RMF49" s="46"/>
      <c r="RMG49" s="46"/>
      <c r="RMH49" s="46"/>
      <c r="RMI49" s="46"/>
      <c r="RMJ49" s="46"/>
      <c r="RMK49" s="46"/>
      <c r="RML49" s="46"/>
      <c r="RMM49" s="46"/>
      <c r="RMN49" s="46"/>
      <c r="RMO49" s="46"/>
      <c r="RMP49" s="46"/>
      <c r="RMQ49" s="46"/>
      <c r="RMR49" s="46"/>
      <c r="RMS49" s="46"/>
      <c r="RMT49" s="46"/>
      <c r="RMU49" s="46"/>
      <c r="RMV49" s="46"/>
      <c r="RMW49" s="46"/>
      <c r="RMX49" s="46"/>
      <c r="RMY49" s="46"/>
      <c r="RMZ49" s="46"/>
      <c r="RNA49" s="46"/>
      <c r="RNB49" s="46"/>
      <c r="RNC49" s="46"/>
      <c r="RND49" s="46"/>
      <c r="RNE49" s="46"/>
      <c r="RNF49" s="46"/>
      <c r="RNG49" s="46"/>
      <c r="RNH49" s="46"/>
      <c r="RNI49" s="46"/>
      <c r="RNJ49" s="46"/>
      <c r="RNK49" s="46"/>
      <c r="RNL49" s="46"/>
      <c r="RNM49" s="46"/>
      <c r="RNN49" s="46"/>
      <c r="RNO49" s="46"/>
      <c r="RNP49" s="46"/>
      <c r="RNQ49" s="46"/>
      <c r="RNR49" s="46"/>
      <c r="RNS49" s="46"/>
      <c r="RNT49" s="46"/>
      <c r="RNU49" s="46"/>
      <c r="RNV49" s="46"/>
      <c r="RNW49" s="46"/>
      <c r="RNX49" s="46"/>
      <c r="RNY49" s="46"/>
      <c r="RNZ49" s="46"/>
      <c r="ROA49" s="46"/>
      <c r="ROB49" s="46"/>
      <c r="ROC49" s="46"/>
      <c r="ROD49" s="46"/>
      <c r="ROE49" s="46"/>
      <c r="ROF49" s="46"/>
      <c r="ROG49" s="46"/>
      <c r="ROH49" s="46"/>
      <c r="ROI49" s="46"/>
      <c r="ROJ49" s="46"/>
      <c r="ROK49" s="46"/>
      <c r="ROL49" s="46"/>
      <c r="ROM49" s="46"/>
      <c r="RON49" s="46"/>
      <c r="ROO49" s="46"/>
      <c r="ROP49" s="46"/>
      <c r="ROQ49" s="46"/>
      <c r="ROR49" s="46"/>
      <c r="ROS49" s="46"/>
      <c r="ROT49" s="46"/>
      <c r="ROU49" s="46"/>
      <c r="ROV49" s="46"/>
      <c r="ROW49" s="46"/>
      <c r="ROX49" s="46"/>
      <c r="ROY49" s="46"/>
      <c r="ROZ49" s="46"/>
      <c r="RPA49" s="46"/>
      <c r="RPB49" s="46"/>
      <c r="RPC49" s="46"/>
      <c r="RPD49" s="46"/>
      <c r="RPE49" s="46"/>
      <c r="RPF49" s="46"/>
      <c r="RPG49" s="46"/>
      <c r="RPH49" s="46"/>
      <c r="RPI49" s="46"/>
      <c r="RPJ49" s="46"/>
      <c r="RPK49" s="46"/>
      <c r="RPL49" s="46"/>
      <c r="RPM49" s="46"/>
      <c r="RPN49" s="46"/>
      <c r="RPO49" s="46"/>
      <c r="RPP49" s="46"/>
      <c r="RPQ49" s="46"/>
      <c r="RPR49" s="46"/>
      <c r="RPS49" s="46"/>
      <c r="RPT49" s="46"/>
      <c r="RPU49" s="46"/>
      <c r="RPV49" s="46"/>
      <c r="RPW49" s="46"/>
      <c r="RPX49" s="46"/>
      <c r="RPY49" s="46"/>
      <c r="RPZ49" s="46"/>
      <c r="RQA49" s="46"/>
      <c r="RQB49" s="46"/>
      <c r="RQC49" s="46"/>
      <c r="RQD49" s="46"/>
      <c r="RQE49" s="46"/>
      <c r="RQF49" s="46"/>
      <c r="RQG49" s="46"/>
      <c r="RQH49" s="46"/>
      <c r="RQI49" s="46"/>
      <c r="RQJ49" s="46"/>
      <c r="RQK49" s="46"/>
      <c r="RQL49" s="46"/>
      <c r="RQM49" s="46"/>
      <c r="RQN49" s="46"/>
      <c r="RQO49" s="46"/>
      <c r="RQP49" s="46"/>
      <c r="RQQ49" s="46"/>
      <c r="RQR49" s="46"/>
      <c r="RQS49" s="46"/>
      <c r="RQT49" s="46"/>
      <c r="RQU49" s="46"/>
      <c r="RQV49" s="46"/>
      <c r="RQW49" s="46"/>
      <c r="RQX49" s="46"/>
      <c r="RQY49" s="46"/>
      <c r="RQZ49" s="46"/>
      <c r="RRA49" s="46"/>
      <c r="RRB49" s="46"/>
      <c r="RRC49" s="46"/>
      <c r="RRD49" s="46"/>
      <c r="RRE49" s="46"/>
      <c r="RRF49" s="46"/>
      <c r="RRG49" s="46"/>
      <c r="RRH49" s="46"/>
      <c r="RRI49" s="46"/>
      <c r="RRJ49" s="46"/>
      <c r="RRK49" s="46"/>
      <c r="RRL49" s="46"/>
      <c r="RRM49" s="46"/>
      <c r="RRN49" s="46"/>
      <c r="RRO49" s="46"/>
      <c r="RRP49" s="46"/>
      <c r="RRQ49" s="46"/>
      <c r="RRR49" s="46"/>
      <c r="RRS49" s="46"/>
      <c r="RRT49" s="46"/>
      <c r="RRU49" s="46"/>
      <c r="RRV49" s="46"/>
      <c r="RRW49" s="46"/>
      <c r="RRX49" s="46"/>
      <c r="RRY49" s="46"/>
      <c r="RRZ49" s="46"/>
      <c r="RSA49" s="46"/>
      <c r="RSB49" s="46"/>
      <c r="RSC49" s="46"/>
      <c r="RSD49" s="46"/>
      <c r="RSE49" s="46"/>
      <c r="RSF49" s="46"/>
      <c r="RSG49" s="46"/>
      <c r="RSH49" s="46"/>
      <c r="RSI49" s="46"/>
      <c r="RSJ49" s="46"/>
      <c r="RSK49" s="46"/>
      <c r="RSL49" s="46"/>
      <c r="RSM49" s="46"/>
      <c r="RSN49" s="46"/>
      <c r="RSO49" s="46"/>
      <c r="RSP49" s="46"/>
      <c r="RSQ49" s="46"/>
      <c r="RSR49" s="46"/>
      <c r="RSS49" s="46"/>
      <c r="RST49" s="46"/>
      <c r="RSU49" s="46"/>
      <c r="RSV49" s="46"/>
      <c r="RSW49" s="46"/>
      <c r="RSX49" s="46"/>
      <c r="RSY49" s="46"/>
      <c r="RSZ49" s="46"/>
      <c r="RTA49" s="46"/>
      <c r="RTB49" s="46"/>
      <c r="RTC49" s="46"/>
      <c r="RTD49" s="46"/>
      <c r="RTE49" s="46"/>
      <c r="RTF49" s="46"/>
      <c r="RTG49" s="46"/>
      <c r="RTH49" s="46"/>
      <c r="RTI49" s="46"/>
      <c r="RTJ49" s="46"/>
      <c r="RTK49" s="46"/>
      <c r="RTL49" s="46"/>
      <c r="RTM49" s="46"/>
      <c r="RTN49" s="46"/>
      <c r="RTO49" s="46"/>
      <c r="RTP49" s="46"/>
      <c r="RTQ49" s="46"/>
      <c r="RTR49" s="46"/>
      <c r="RTS49" s="46"/>
      <c r="RTT49" s="46"/>
      <c r="RTU49" s="46"/>
      <c r="RTV49" s="46"/>
      <c r="RTW49" s="46"/>
      <c r="RTX49" s="46"/>
      <c r="RTY49" s="46"/>
      <c r="RTZ49" s="46"/>
      <c r="RUA49" s="46"/>
      <c r="RUB49" s="46"/>
      <c r="RUC49" s="46"/>
      <c r="RUD49" s="46"/>
      <c r="RUE49" s="46"/>
      <c r="RUF49" s="46"/>
      <c r="RUG49" s="46"/>
      <c r="RUH49" s="46"/>
      <c r="RUI49" s="46"/>
      <c r="RUJ49" s="46"/>
      <c r="RUK49" s="46"/>
      <c r="RUL49" s="46"/>
      <c r="RUM49" s="46"/>
      <c r="RUN49" s="46"/>
      <c r="RUO49" s="46"/>
      <c r="RUP49" s="46"/>
      <c r="RUQ49" s="46"/>
      <c r="RUR49" s="46"/>
      <c r="RUS49" s="46"/>
      <c r="RUT49" s="46"/>
      <c r="RUU49" s="46"/>
      <c r="RUV49" s="46"/>
      <c r="RUW49" s="46"/>
      <c r="RUX49" s="46"/>
      <c r="RUY49" s="46"/>
      <c r="RUZ49" s="46"/>
      <c r="RVA49" s="46"/>
      <c r="RVB49" s="46"/>
      <c r="RVC49" s="46"/>
      <c r="RVD49" s="46"/>
      <c r="RVE49" s="46"/>
      <c r="RVF49" s="46"/>
      <c r="RVG49" s="46"/>
      <c r="RVH49" s="46"/>
      <c r="RVI49" s="46"/>
      <c r="RVJ49" s="46"/>
      <c r="RVK49" s="46"/>
      <c r="RVL49" s="46"/>
      <c r="RVM49" s="46"/>
      <c r="RVN49" s="46"/>
      <c r="RVO49" s="46"/>
      <c r="RVP49" s="46"/>
      <c r="RVQ49" s="46"/>
      <c r="RVR49" s="46"/>
      <c r="RVS49" s="46"/>
      <c r="RVT49" s="46"/>
      <c r="RVU49" s="46"/>
      <c r="RVV49" s="46"/>
      <c r="RVW49" s="46"/>
      <c r="RVX49" s="46"/>
      <c r="RVY49" s="46"/>
      <c r="RVZ49" s="46"/>
      <c r="RWA49" s="46"/>
      <c r="RWB49" s="46"/>
      <c r="RWC49" s="46"/>
      <c r="RWD49" s="46"/>
      <c r="RWE49" s="46"/>
      <c r="RWF49" s="46"/>
      <c r="RWG49" s="46"/>
      <c r="RWH49" s="46"/>
      <c r="RWI49" s="46"/>
      <c r="RWJ49" s="46"/>
      <c r="RWK49" s="46"/>
      <c r="RWL49" s="46"/>
      <c r="RWM49" s="46"/>
      <c r="RWN49" s="46"/>
      <c r="RWO49" s="46"/>
      <c r="RWP49" s="46"/>
      <c r="RWQ49" s="46"/>
      <c r="RWR49" s="46"/>
      <c r="RWS49" s="46"/>
      <c r="RWT49" s="46"/>
      <c r="RWU49" s="46"/>
      <c r="RWV49" s="46"/>
      <c r="RWW49" s="46"/>
      <c r="RWX49" s="46"/>
      <c r="RWY49" s="46"/>
      <c r="RWZ49" s="46"/>
      <c r="RXA49" s="46"/>
      <c r="RXB49" s="46"/>
      <c r="RXC49" s="46"/>
      <c r="RXD49" s="46"/>
      <c r="RXE49" s="46"/>
      <c r="RXF49" s="46"/>
      <c r="RXG49" s="46"/>
      <c r="RXH49" s="46"/>
      <c r="RXI49" s="46"/>
      <c r="RXJ49" s="46"/>
      <c r="RXK49" s="46"/>
      <c r="RXL49" s="46"/>
      <c r="RXM49" s="46"/>
      <c r="RXN49" s="46"/>
      <c r="RXO49" s="46"/>
      <c r="RXP49" s="46"/>
      <c r="RXQ49" s="46"/>
      <c r="RXR49" s="46"/>
      <c r="RXS49" s="46"/>
      <c r="RXT49" s="46"/>
      <c r="RXU49" s="46"/>
      <c r="RXV49" s="46"/>
      <c r="RXW49" s="46"/>
      <c r="RXX49" s="46"/>
      <c r="RXY49" s="46"/>
      <c r="RXZ49" s="46"/>
      <c r="RYA49" s="46"/>
      <c r="RYB49" s="46"/>
      <c r="RYC49" s="46"/>
      <c r="RYD49" s="46"/>
      <c r="RYE49" s="46"/>
      <c r="RYF49" s="46"/>
      <c r="RYG49" s="46"/>
      <c r="RYH49" s="46"/>
      <c r="RYI49" s="46"/>
      <c r="RYJ49" s="46"/>
      <c r="RYK49" s="46"/>
      <c r="RYL49" s="46"/>
      <c r="RYM49" s="46"/>
      <c r="RYN49" s="46"/>
      <c r="RYO49" s="46"/>
      <c r="RYP49" s="46"/>
      <c r="RYQ49" s="46"/>
      <c r="RYR49" s="46"/>
      <c r="RYS49" s="46"/>
      <c r="RYT49" s="46"/>
      <c r="RYU49" s="46"/>
      <c r="RYV49" s="46"/>
      <c r="RYW49" s="46"/>
      <c r="RYX49" s="46"/>
      <c r="RYY49" s="46"/>
      <c r="RYZ49" s="46"/>
      <c r="RZA49" s="46"/>
      <c r="RZB49" s="46"/>
      <c r="RZC49" s="46"/>
      <c r="RZD49" s="46"/>
      <c r="RZE49" s="46"/>
      <c r="RZF49" s="46"/>
      <c r="RZG49" s="46"/>
      <c r="RZH49" s="46"/>
      <c r="RZI49" s="46"/>
      <c r="RZJ49" s="46"/>
      <c r="RZK49" s="46"/>
      <c r="RZL49" s="46"/>
      <c r="RZM49" s="46"/>
      <c r="RZN49" s="46"/>
      <c r="RZO49" s="46"/>
      <c r="RZP49" s="46"/>
      <c r="RZQ49" s="46"/>
      <c r="RZR49" s="46"/>
      <c r="RZS49" s="46"/>
      <c r="RZT49" s="46"/>
      <c r="RZU49" s="46"/>
      <c r="RZV49" s="46"/>
      <c r="RZW49" s="46"/>
      <c r="RZX49" s="46"/>
      <c r="RZY49" s="46"/>
      <c r="RZZ49" s="46"/>
      <c r="SAA49" s="46"/>
      <c r="SAB49" s="46"/>
      <c r="SAC49" s="46"/>
      <c r="SAD49" s="46"/>
      <c r="SAE49" s="46"/>
      <c r="SAF49" s="46"/>
      <c r="SAG49" s="46"/>
      <c r="SAH49" s="46"/>
      <c r="SAI49" s="46"/>
      <c r="SAJ49" s="46"/>
      <c r="SAK49" s="46"/>
      <c r="SAL49" s="46"/>
      <c r="SAM49" s="46"/>
      <c r="SAN49" s="46"/>
      <c r="SAO49" s="46"/>
      <c r="SAP49" s="46"/>
      <c r="SAQ49" s="46"/>
      <c r="SAR49" s="46"/>
      <c r="SAS49" s="46"/>
      <c r="SAT49" s="46"/>
      <c r="SAU49" s="46"/>
      <c r="SAV49" s="46"/>
      <c r="SAW49" s="46"/>
      <c r="SAX49" s="46"/>
      <c r="SAY49" s="46"/>
      <c r="SAZ49" s="46"/>
      <c r="SBA49" s="46"/>
      <c r="SBB49" s="46"/>
      <c r="SBC49" s="46"/>
      <c r="SBD49" s="46"/>
      <c r="SBE49" s="46"/>
      <c r="SBF49" s="46"/>
      <c r="SBG49" s="46"/>
      <c r="SBH49" s="46"/>
      <c r="SBI49" s="46"/>
      <c r="SBJ49" s="46"/>
      <c r="SBK49" s="46"/>
      <c r="SBL49" s="46"/>
      <c r="SBM49" s="46"/>
      <c r="SBN49" s="46"/>
      <c r="SBO49" s="46"/>
      <c r="SBP49" s="46"/>
      <c r="SBQ49" s="46"/>
      <c r="SBR49" s="46"/>
      <c r="SBS49" s="46"/>
      <c r="SBT49" s="46"/>
      <c r="SBU49" s="46"/>
      <c r="SBV49" s="46"/>
      <c r="SBW49" s="46"/>
      <c r="SBX49" s="46"/>
      <c r="SBY49" s="46"/>
      <c r="SBZ49" s="46"/>
      <c r="SCA49" s="46"/>
      <c r="SCB49" s="46"/>
      <c r="SCC49" s="46"/>
      <c r="SCD49" s="46"/>
      <c r="SCE49" s="46"/>
      <c r="SCF49" s="46"/>
      <c r="SCG49" s="46"/>
      <c r="SCH49" s="46"/>
      <c r="SCI49" s="46"/>
      <c r="SCJ49" s="46"/>
      <c r="SCK49" s="46"/>
      <c r="SCL49" s="46"/>
      <c r="SCM49" s="46"/>
      <c r="SCN49" s="46"/>
      <c r="SCO49" s="46"/>
      <c r="SCP49" s="46"/>
      <c r="SCQ49" s="46"/>
      <c r="SCR49" s="46"/>
      <c r="SCS49" s="46"/>
      <c r="SCT49" s="46"/>
      <c r="SCU49" s="46"/>
      <c r="SCV49" s="46"/>
      <c r="SCW49" s="46"/>
      <c r="SCX49" s="46"/>
      <c r="SCY49" s="46"/>
      <c r="SCZ49" s="46"/>
      <c r="SDA49" s="46"/>
      <c r="SDB49" s="46"/>
      <c r="SDC49" s="46"/>
      <c r="SDD49" s="46"/>
      <c r="SDE49" s="46"/>
      <c r="SDF49" s="46"/>
      <c r="SDG49" s="46"/>
      <c r="SDH49" s="46"/>
      <c r="SDI49" s="46"/>
      <c r="SDJ49" s="46"/>
      <c r="SDK49" s="46"/>
      <c r="SDL49" s="46"/>
      <c r="SDM49" s="46"/>
      <c r="SDN49" s="46"/>
      <c r="SDO49" s="46"/>
      <c r="SDP49" s="46"/>
      <c r="SDQ49" s="46"/>
      <c r="SDR49" s="46"/>
      <c r="SDS49" s="46"/>
      <c r="SDT49" s="46"/>
      <c r="SDU49" s="46"/>
      <c r="SDV49" s="46"/>
      <c r="SDW49" s="46"/>
      <c r="SDX49" s="46"/>
      <c r="SDY49" s="46"/>
      <c r="SDZ49" s="46"/>
      <c r="SEA49" s="46"/>
      <c r="SEB49" s="46"/>
      <c r="SEC49" s="46"/>
      <c r="SED49" s="46"/>
      <c r="SEE49" s="46"/>
      <c r="SEF49" s="46"/>
      <c r="SEG49" s="46"/>
      <c r="SEH49" s="46"/>
      <c r="SEI49" s="46"/>
      <c r="SEJ49" s="46"/>
      <c r="SEK49" s="46"/>
      <c r="SEL49" s="46"/>
      <c r="SEM49" s="46"/>
      <c r="SEN49" s="46"/>
      <c r="SEO49" s="46"/>
      <c r="SEP49" s="46"/>
      <c r="SEQ49" s="46"/>
      <c r="SER49" s="46"/>
      <c r="SES49" s="46"/>
      <c r="SET49" s="46"/>
      <c r="SEU49" s="46"/>
      <c r="SEV49" s="46"/>
      <c r="SEW49" s="46"/>
      <c r="SEX49" s="46"/>
      <c r="SEY49" s="46"/>
      <c r="SEZ49" s="46"/>
      <c r="SFA49" s="46"/>
      <c r="SFB49" s="46"/>
      <c r="SFC49" s="46"/>
      <c r="SFD49" s="46"/>
      <c r="SFE49" s="46"/>
      <c r="SFF49" s="46"/>
      <c r="SFG49" s="46"/>
      <c r="SFH49" s="46"/>
      <c r="SFI49" s="46"/>
      <c r="SFJ49" s="46"/>
      <c r="SFK49" s="46"/>
      <c r="SFL49" s="46"/>
      <c r="SFM49" s="46"/>
      <c r="SFN49" s="46"/>
      <c r="SFO49" s="46"/>
      <c r="SFP49" s="46"/>
      <c r="SFQ49" s="46"/>
      <c r="SFR49" s="46"/>
      <c r="SFS49" s="46"/>
      <c r="SFT49" s="46"/>
      <c r="SFU49" s="46"/>
      <c r="SFV49" s="46"/>
      <c r="SFW49" s="46"/>
      <c r="SFX49" s="46"/>
      <c r="SFY49" s="46"/>
      <c r="SFZ49" s="46"/>
      <c r="SGA49" s="46"/>
      <c r="SGB49" s="46"/>
      <c r="SGC49" s="46"/>
      <c r="SGD49" s="46"/>
      <c r="SGE49" s="46"/>
      <c r="SGF49" s="46"/>
      <c r="SGG49" s="46"/>
      <c r="SGH49" s="46"/>
      <c r="SGI49" s="46"/>
      <c r="SGJ49" s="46"/>
      <c r="SGK49" s="46"/>
      <c r="SGL49" s="46"/>
      <c r="SGM49" s="46"/>
      <c r="SGN49" s="46"/>
      <c r="SGO49" s="46"/>
      <c r="SGP49" s="46"/>
      <c r="SGQ49" s="46"/>
      <c r="SGR49" s="46"/>
      <c r="SGS49" s="46"/>
      <c r="SGT49" s="46"/>
      <c r="SGU49" s="46"/>
      <c r="SGV49" s="46"/>
      <c r="SGW49" s="46"/>
      <c r="SGX49" s="46"/>
      <c r="SGY49" s="46"/>
      <c r="SGZ49" s="46"/>
      <c r="SHA49" s="46"/>
      <c r="SHB49" s="46"/>
      <c r="SHC49" s="46"/>
      <c r="SHD49" s="46"/>
      <c r="SHE49" s="46"/>
      <c r="SHF49" s="46"/>
      <c r="SHG49" s="46"/>
      <c r="SHH49" s="46"/>
      <c r="SHI49" s="46"/>
      <c r="SHJ49" s="46"/>
      <c r="SHK49" s="46"/>
      <c r="SHL49" s="46"/>
      <c r="SHM49" s="46"/>
      <c r="SHN49" s="46"/>
      <c r="SHO49" s="46"/>
      <c r="SHP49" s="46"/>
      <c r="SHQ49" s="46"/>
      <c r="SHR49" s="46"/>
      <c r="SHS49" s="46"/>
      <c r="SHT49" s="46"/>
      <c r="SHU49" s="46"/>
      <c r="SHV49" s="46"/>
      <c r="SHW49" s="46"/>
      <c r="SHX49" s="46"/>
      <c r="SHY49" s="46"/>
      <c r="SHZ49" s="46"/>
      <c r="SIA49" s="46"/>
      <c r="SIB49" s="46"/>
      <c r="SIC49" s="46"/>
      <c r="SID49" s="46"/>
      <c r="SIE49" s="46"/>
      <c r="SIF49" s="46"/>
      <c r="SIG49" s="46"/>
      <c r="SIH49" s="46"/>
      <c r="SII49" s="46"/>
      <c r="SIJ49" s="46"/>
      <c r="SIK49" s="46"/>
      <c r="SIL49" s="46"/>
      <c r="SIM49" s="46"/>
      <c r="SIN49" s="46"/>
      <c r="SIO49" s="46"/>
      <c r="SIP49" s="46"/>
      <c r="SIQ49" s="46"/>
      <c r="SIR49" s="46"/>
      <c r="SIS49" s="46"/>
      <c r="SIT49" s="46"/>
      <c r="SIU49" s="46"/>
      <c r="SIV49" s="46"/>
      <c r="SIW49" s="46"/>
      <c r="SIX49" s="46"/>
      <c r="SIY49" s="46"/>
      <c r="SIZ49" s="46"/>
      <c r="SJA49" s="46"/>
      <c r="SJB49" s="46"/>
      <c r="SJC49" s="46"/>
      <c r="SJD49" s="46"/>
      <c r="SJE49" s="46"/>
      <c r="SJF49" s="46"/>
      <c r="SJG49" s="46"/>
      <c r="SJH49" s="46"/>
      <c r="SJI49" s="46"/>
      <c r="SJJ49" s="46"/>
      <c r="SJK49" s="46"/>
      <c r="SJL49" s="46"/>
      <c r="SJM49" s="46"/>
      <c r="SJN49" s="46"/>
      <c r="SJO49" s="46"/>
      <c r="SJP49" s="46"/>
      <c r="SJQ49" s="46"/>
      <c r="SJR49" s="46"/>
      <c r="SJS49" s="46"/>
      <c r="SJT49" s="46"/>
      <c r="SJU49" s="46"/>
      <c r="SJV49" s="46"/>
      <c r="SJW49" s="46"/>
      <c r="SJX49" s="46"/>
      <c r="SJY49" s="46"/>
      <c r="SJZ49" s="46"/>
      <c r="SKA49" s="46"/>
      <c r="SKB49" s="46"/>
      <c r="SKC49" s="46"/>
      <c r="SKD49" s="46"/>
      <c r="SKE49" s="46"/>
      <c r="SKF49" s="46"/>
      <c r="SKG49" s="46"/>
      <c r="SKH49" s="46"/>
      <c r="SKI49" s="46"/>
      <c r="SKJ49" s="46"/>
      <c r="SKK49" s="46"/>
      <c r="SKL49" s="46"/>
      <c r="SKM49" s="46"/>
      <c r="SKN49" s="46"/>
      <c r="SKO49" s="46"/>
      <c r="SKP49" s="46"/>
      <c r="SKQ49" s="46"/>
      <c r="SKR49" s="46"/>
      <c r="SKS49" s="46"/>
      <c r="SKT49" s="46"/>
      <c r="SKU49" s="46"/>
      <c r="SKV49" s="46"/>
      <c r="SKW49" s="46"/>
      <c r="SKX49" s="46"/>
      <c r="SKY49" s="46"/>
      <c r="SKZ49" s="46"/>
      <c r="SLA49" s="46"/>
      <c r="SLB49" s="46"/>
      <c r="SLC49" s="46"/>
      <c r="SLD49" s="46"/>
      <c r="SLE49" s="46"/>
      <c r="SLF49" s="46"/>
      <c r="SLG49" s="46"/>
      <c r="SLH49" s="46"/>
      <c r="SLI49" s="46"/>
      <c r="SLJ49" s="46"/>
      <c r="SLK49" s="46"/>
      <c r="SLL49" s="46"/>
      <c r="SLM49" s="46"/>
      <c r="SLN49" s="46"/>
      <c r="SLO49" s="46"/>
      <c r="SLP49" s="46"/>
      <c r="SLQ49" s="46"/>
      <c r="SLR49" s="46"/>
      <c r="SLS49" s="46"/>
      <c r="SLT49" s="46"/>
      <c r="SLU49" s="46"/>
      <c r="SLV49" s="46"/>
      <c r="SLW49" s="46"/>
      <c r="SLX49" s="46"/>
      <c r="SLY49" s="46"/>
      <c r="SLZ49" s="46"/>
      <c r="SMA49" s="46"/>
      <c r="SMB49" s="46"/>
      <c r="SMC49" s="46"/>
      <c r="SMD49" s="46"/>
      <c r="SME49" s="46"/>
      <c r="SMF49" s="46"/>
      <c r="SMG49" s="46"/>
      <c r="SMH49" s="46"/>
      <c r="SMI49" s="46"/>
      <c r="SMJ49" s="46"/>
      <c r="SMK49" s="46"/>
      <c r="SML49" s="46"/>
      <c r="SMM49" s="46"/>
      <c r="SMN49" s="46"/>
      <c r="SMO49" s="46"/>
      <c r="SMP49" s="46"/>
      <c r="SMQ49" s="46"/>
      <c r="SMR49" s="46"/>
      <c r="SMS49" s="46"/>
      <c r="SMT49" s="46"/>
      <c r="SMU49" s="46"/>
      <c r="SMV49" s="46"/>
      <c r="SMW49" s="46"/>
      <c r="SMX49" s="46"/>
      <c r="SMY49" s="46"/>
      <c r="SMZ49" s="46"/>
      <c r="SNA49" s="46"/>
      <c r="SNB49" s="46"/>
      <c r="SNC49" s="46"/>
      <c r="SND49" s="46"/>
      <c r="SNE49" s="46"/>
      <c r="SNF49" s="46"/>
      <c r="SNG49" s="46"/>
      <c r="SNH49" s="46"/>
      <c r="SNI49" s="46"/>
      <c r="SNJ49" s="46"/>
      <c r="SNK49" s="46"/>
      <c r="SNL49" s="46"/>
      <c r="SNM49" s="46"/>
      <c r="SNN49" s="46"/>
      <c r="SNO49" s="46"/>
      <c r="SNP49" s="46"/>
      <c r="SNQ49" s="46"/>
      <c r="SNR49" s="46"/>
      <c r="SNS49" s="46"/>
      <c r="SNT49" s="46"/>
      <c r="SNU49" s="46"/>
      <c r="SNV49" s="46"/>
      <c r="SNW49" s="46"/>
      <c r="SNX49" s="46"/>
      <c r="SNY49" s="46"/>
      <c r="SNZ49" s="46"/>
      <c r="SOA49" s="46"/>
      <c r="SOB49" s="46"/>
      <c r="SOC49" s="46"/>
      <c r="SOD49" s="46"/>
      <c r="SOE49" s="46"/>
      <c r="SOF49" s="46"/>
      <c r="SOG49" s="46"/>
      <c r="SOH49" s="46"/>
      <c r="SOI49" s="46"/>
      <c r="SOJ49" s="46"/>
      <c r="SOK49" s="46"/>
      <c r="SOL49" s="46"/>
      <c r="SOM49" s="46"/>
      <c r="SON49" s="46"/>
      <c r="SOO49" s="46"/>
      <c r="SOP49" s="46"/>
      <c r="SOQ49" s="46"/>
      <c r="SOR49" s="46"/>
      <c r="SOS49" s="46"/>
      <c r="SOT49" s="46"/>
      <c r="SOU49" s="46"/>
      <c r="SOV49" s="46"/>
      <c r="SOW49" s="46"/>
      <c r="SOX49" s="46"/>
      <c r="SOY49" s="46"/>
      <c r="SOZ49" s="46"/>
      <c r="SPA49" s="46"/>
      <c r="SPB49" s="46"/>
      <c r="SPC49" s="46"/>
      <c r="SPD49" s="46"/>
      <c r="SPE49" s="46"/>
      <c r="SPF49" s="46"/>
      <c r="SPG49" s="46"/>
      <c r="SPH49" s="46"/>
      <c r="SPI49" s="46"/>
      <c r="SPJ49" s="46"/>
      <c r="SPK49" s="46"/>
      <c r="SPL49" s="46"/>
      <c r="SPM49" s="46"/>
      <c r="SPN49" s="46"/>
      <c r="SPO49" s="46"/>
      <c r="SPP49" s="46"/>
      <c r="SPQ49" s="46"/>
      <c r="SPR49" s="46"/>
      <c r="SPS49" s="46"/>
      <c r="SPT49" s="46"/>
      <c r="SPU49" s="46"/>
      <c r="SPV49" s="46"/>
      <c r="SPW49" s="46"/>
      <c r="SPX49" s="46"/>
      <c r="SPY49" s="46"/>
      <c r="SPZ49" s="46"/>
      <c r="SQA49" s="46"/>
      <c r="SQB49" s="46"/>
      <c r="SQC49" s="46"/>
      <c r="SQD49" s="46"/>
      <c r="SQE49" s="46"/>
      <c r="SQF49" s="46"/>
      <c r="SQG49" s="46"/>
      <c r="SQH49" s="46"/>
      <c r="SQI49" s="46"/>
      <c r="SQJ49" s="46"/>
      <c r="SQK49" s="46"/>
      <c r="SQL49" s="46"/>
      <c r="SQM49" s="46"/>
      <c r="SQN49" s="46"/>
      <c r="SQO49" s="46"/>
      <c r="SQP49" s="46"/>
      <c r="SQQ49" s="46"/>
      <c r="SQR49" s="46"/>
      <c r="SQS49" s="46"/>
      <c r="SQT49" s="46"/>
      <c r="SQU49" s="46"/>
      <c r="SQV49" s="46"/>
      <c r="SQW49" s="46"/>
      <c r="SQX49" s="46"/>
      <c r="SQY49" s="46"/>
      <c r="SQZ49" s="46"/>
      <c r="SRA49" s="46"/>
      <c r="SRB49" s="46"/>
      <c r="SRC49" s="46"/>
      <c r="SRD49" s="46"/>
      <c r="SRE49" s="46"/>
      <c r="SRF49" s="46"/>
      <c r="SRG49" s="46"/>
      <c r="SRH49" s="46"/>
      <c r="SRI49" s="46"/>
      <c r="SRJ49" s="46"/>
      <c r="SRK49" s="46"/>
      <c r="SRL49" s="46"/>
      <c r="SRM49" s="46"/>
      <c r="SRN49" s="46"/>
      <c r="SRO49" s="46"/>
      <c r="SRP49" s="46"/>
      <c r="SRQ49" s="46"/>
      <c r="SRR49" s="46"/>
      <c r="SRS49" s="46"/>
      <c r="SRT49" s="46"/>
      <c r="SRU49" s="46"/>
      <c r="SRV49" s="46"/>
      <c r="SRW49" s="46"/>
      <c r="SRX49" s="46"/>
      <c r="SRY49" s="46"/>
      <c r="SRZ49" s="46"/>
      <c r="SSA49" s="46"/>
      <c r="SSB49" s="46"/>
      <c r="SSC49" s="46"/>
      <c r="SSD49" s="46"/>
      <c r="SSE49" s="46"/>
      <c r="SSF49" s="46"/>
      <c r="SSG49" s="46"/>
      <c r="SSH49" s="46"/>
      <c r="SSI49" s="46"/>
      <c r="SSJ49" s="46"/>
      <c r="SSK49" s="46"/>
      <c r="SSL49" s="46"/>
      <c r="SSM49" s="46"/>
      <c r="SSN49" s="46"/>
      <c r="SSO49" s="46"/>
      <c r="SSP49" s="46"/>
      <c r="SSQ49" s="46"/>
      <c r="SSR49" s="46"/>
      <c r="SSS49" s="46"/>
      <c r="SST49" s="46"/>
      <c r="SSU49" s="46"/>
      <c r="SSV49" s="46"/>
      <c r="SSW49" s="46"/>
      <c r="SSX49" s="46"/>
      <c r="SSY49" s="46"/>
      <c r="SSZ49" s="46"/>
      <c r="STA49" s="46"/>
      <c r="STB49" s="46"/>
      <c r="STC49" s="46"/>
      <c r="STD49" s="46"/>
      <c r="STE49" s="46"/>
      <c r="STF49" s="46"/>
      <c r="STG49" s="46"/>
      <c r="STH49" s="46"/>
      <c r="STI49" s="46"/>
      <c r="STJ49" s="46"/>
      <c r="STK49" s="46"/>
      <c r="STL49" s="46"/>
      <c r="STM49" s="46"/>
      <c r="STN49" s="46"/>
      <c r="STO49" s="46"/>
      <c r="STP49" s="46"/>
      <c r="STQ49" s="46"/>
      <c r="STR49" s="46"/>
      <c r="STS49" s="46"/>
      <c r="STT49" s="46"/>
      <c r="STU49" s="46"/>
      <c r="STV49" s="46"/>
      <c r="STW49" s="46"/>
      <c r="STX49" s="46"/>
      <c r="STY49" s="46"/>
      <c r="STZ49" s="46"/>
      <c r="SUA49" s="46"/>
      <c r="SUB49" s="46"/>
      <c r="SUC49" s="46"/>
      <c r="SUD49" s="46"/>
      <c r="SUE49" s="46"/>
      <c r="SUF49" s="46"/>
      <c r="SUG49" s="46"/>
      <c r="SUH49" s="46"/>
      <c r="SUI49" s="46"/>
      <c r="SUJ49" s="46"/>
      <c r="SUK49" s="46"/>
      <c r="SUL49" s="46"/>
      <c r="SUM49" s="46"/>
      <c r="SUN49" s="46"/>
      <c r="SUO49" s="46"/>
      <c r="SUP49" s="46"/>
      <c r="SUQ49" s="46"/>
      <c r="SUR49" s="46"/>
      <c r="SUS49" s="46"/>
      <c r="SUT49" s="46"/>
      <c r="SUU49" s="46"/>
      <c r="SUV49" s="46"/>
      <c r="SUW49" s="46"/>
      <c r="SUX49" s="46"/>
      <c r="SUY49" s="46"/>
      <c r="SUZ49" s="46"/>
      <c r="SVA49" s="46"/>
      <c r="SVB49" s="46"/>
      <c r="SVC49" s="46"/>
      <c r="SVD49" s="46"/>
      <c r="SVE49" s="46"/>
      <c r="SVF49" s="46"/>
      <c r="SVG49" s="46"/>
      <c r="SVH49" s="46"/>
      <c r="SVI49" s="46"/>
      <c r="SVJ49" s="46"/>
      <c r="SVK49" s="46"/>
      <c r="SVL49" s="46"/>
      <c r="SVM49" s="46"/>
      <c r="SVN49" s="46"/>
      <c r="SVO49" s="46"/>
      <c r="SVP49" s="46"/>
      <c r="SVQ49" s="46"/>
      <c r="SVR49" s="46"/>
      <c r="SVS49" s="46"/>
      <c r="SVT49" s="46"/>
      <c r="SVU49" s="46"/>
      <c r="SVV49" s="46"/>
      <c r="SVW49" s="46"/>
      <c r="SVX49" s="46"/>
      <c r="SVY49" s="46"/>
      <c r="SVZ49" s="46"/>
      <c r="SWA49" s="46"/>
      <c r="SWB49" s="46"/>
      <c r="SWC49" s="46"/>
      <c r="SWD49" s="46"/>
      <c r="SWE49" s="46"/>
      <c r="SWF49" s="46"/>
      <c r="SWG49" s="46"/>
      <c r="SWH49" s="46"/>
      <c r="SWI49" s="46"/>
      <c r="SWJ49" s="46"/>
      <c r="SWK49" s="46"/>
      <c r="SWL49" s="46"/>
      <c r="SWM49" s="46"/>
      <c r="SWN49" s="46"/>
      <c r="SWO49" s="46"/>
      <c r="SWP49" s="46"/>
      <c r="SWQ49" s="46"/>
      <c r="SWR49" s="46"/>
      <c r="SWS49" s="46"/>
      <c r="SWT49" s="46"/>
      <c r="SWU49" s="46"/>
      <c r="SWV49" s="46"/>
      <c r="SWW49" s="46"/>
      <c r="SWX49" s="46"/>
      <c r="SWY49" s="46"/>
      <c r="SWZ49" s="46"/>
      <c r="SXA49" s="46"/>
      <c r="SXB49" s="46"/>
      <c r="SXC49" s="46"/>
      <c r="SXD49" s="46"/>
      <c r="SXE49" s="46"/>
      <c r="SXF49" s="46"/>
      <c r="SXG49" s="46"/>
      <c r="SXH49" s="46"/>
      <c r="SXI49" s="46"/>
      <c r="SXJ49" s="46"/>
      <c r="SXK49" s="46"/>
      <c r="SXL49" s="46"/>
      <c r="SXM49" s="46"/>
      <c r="SXN49" s="46"/>
      <c r="SXO49" s="46"/>
      <c r="SXP49" s="46"/>
      <c r="SXQ49" s="46"/>
      <c r="SXR49" s="46"/>
      <c r="SXS49" s="46"/>
      <c r="SXT49" s="46"/>
      <c r="SXU49" s="46"/>
      <c r="SXV49" s="46"/>
      <c r="SXW49" s="46"/>
      <c r="SXX49" s="46"/>
      <c r="SXY49" s="46"/>
      <c r="SXZ49" s="46"/>
      <c r="SYA49" s="46"/>
      <c r="SYB49" s="46"/>
      <c r="SYC49" s="46"/>
      <c r="SYD49" s="46"/>
      <c r="SYE49" s="46"/>
      <c r="SYF49" s="46"/>
      <c r="SYG49" s="46"/>
      <c r="SYH49" s="46"/>
      <c r="SYI49" s="46"/>
      <c r="SYJ49" s="46"/>
      <c r="SYK49" s="46"/>
      <c r="SYL49" s="46"/>
      <c r="SYM49" s="46"/>
      <c r="SYN49" s="46"/>
      <c r="SYO49" s="46"/>
      <c r="SYP49" s="46"/>
      <c r="SYQ49" s="46"/>
      <c r="SYR49" s="46"/>
      <c r="SYS49" s="46"/>
      <c r="SYT49" s="46"/>
      <c r="SYU49" s="46"/>
      <c r="SYV49" s="46"/>
      <c r="SYW49" s="46"/>
      <c r="SYX49" s="46"/>
      <c r="SYY49" s="46"/>
      <c r="SYZ49" s="46"/>
      <c r="SZA49" s="46"/>
      <c r="SZB49" s="46"/>
      <c r="SZC49" s="46"/>
      <c r="SZD49" s="46"/>
      <c r="SZE49" s="46"/>
      <c r="SZF49" s="46"/>
      <c r="SZG49" s="46"/>
      <c r="SZH49" s="46"/>
      <c r="SZI49" s="46"/>
      <c r="SZJ49" s="46"/>
      <c r="SZK49" s="46"/>
      <c r="SZL49" s="46"/>
      <c r="SZM49" s="46"/>
      <c r="SZN49" s="46"/>
      <c r="SZO49" s="46"/>
      <c r="SZP49" s="46"/>
      <c r="SZQ49" s="46"/>
      <c r="SZR49" s="46"/>
      <c r="SZS49" s="46"/>
      <c r="SZT49" s="46"/>
      <c r="SZU49" s="46"/>
      <c r="SZV49" s="46"/>
      <c r="SZW49" s="46"/>
      <c r="SZX49" s="46"/>
      <c r="SZY49" s="46"/>
      <c r="SZZ49" s="46"/>
      <c r="TAA49" s="46"/>
      <c r="TAB49" s="46"/>
      <c r="TAC49" s="46"/>
      <c r="TAD49" s="46"/>
      <c r="TAE49" s="46"/>
      <c r="TAF49" s="46"/>
      <c r="TAG49" s="46"/>
      <c r="TAH49" s="46"/>
      <c r="TAI49" s="46"/>
      <c r="TAJ49" s="46"/>
      <c r="TAK49" s="46"/>
      <c r="TAL49" s="46"/>
      <c r="TAM49" s="46"/>
      <c r="TAN49" s="46"/>
      <c r="TAO49" s="46"/>
      <c r="TAP49" s="46"/>
      <c r="TAQ49" s="46"/>
      <c r="TAR49" s="46"/>
      <c r="TAS49" s="46"/>
      <c r="TAT49" s="46"/>
      <c r="TAU49" s="46"/>
      <c r="TAV49" s="46"/>
      <c r="TAW49" s="46"/>
      <c r="TAX49" s="46"/>
      <c r="TAY49" s="46"/>
      <c r="TAZ49" s="46"/>
      <c r="TBA49" s="46"/>
      <c r="TBB49" s="46"/>
      <c r="TBC49" s="46"/>
      <c r="TBD49" s="46"/>
      <c r="TBE49" s="46"/>
      <c r="TBF49" s="46"/>
      <c r="TBG49" s="46"/>
      <c r="TBH49" s="46"/>
      <c r="TBI49" s="46"/>
      <c r="TBJ49" s="46"/>
      <c r="TBK49" s="46"/>
      <c r="TBL49" s="46"/>
      <c r="TBM49" s="46"/>
      <c r="TBN49" s="46"/>
      <c r="TBO49" s="46"/>
      <c r="TBP49" s="46"/>
      <c r="TBQ49" s="46"/>
      <c r="TBR49" s="46"/>
      <c r="TBS49" s="46"/>
      <c r="TBT49" s="46"/>
      <c r="TBU49" s="46"/>
      <c r="TBV49" s="46"/>
      <c r="TBW49" s="46"/>
      <c r="TBX49" s="46"/>
      <c r="TBY49" s="46"/>
      <c r="TBZ49" s="46"/>
      <c r="TCA49" s="46"/>
      <c r="TCB49" s="46"/>
      <c r="TCC49" s="46"/>
      <c r="TCD49" s="46"/>
      <c r="TCE49" s="46"/>
      <c r="TCF49" s="46"/>
      <c r="TCG49" s="46"/>
      <c r="TCH49" s="46"/>
      <c r="TCI49" s="46"/>
      <c r="TCJ49" s="46"/>
      <c r="TCK49" s="46"/>
      <c r="TCL49" s="46"/>
      <c r="TCM49" s="46"/>
      <c r="TCN49" s="46"/>
      <c r="TCO49" s="46"/>
      <c r="TCP49" s="46"/>
      <c r="TCQ49" s="46"/>
      <c r="TCR49" s="46"/>
      <c r="TCS49" s="46"/>
      <c r="TCT49" s="46"/>
      <c r="TCU49" s="46"/>
      <c r="TCV49" s="46"/>
      <c r="TCW49" s="46"/>
      <c r="TCX49" s="46"/>
      <c r="TCY49" s="46"/>
      <c r="TCZ49" s="46"/>
      <c r="TDA49" s="46"/>
      <c r="TDB49" s="46"/>
      <c r="TDC49" s="46"/>
      <c r="TDD49" s="46"/>
      <c r="TDE49" s="46"/>
      <c r="TDF49" s="46"/>
      <c r="TDG49" s="46"/>
      <c r="TDH49" s="46"/>
      <c r="TDI49" s="46"/>
      <c r="TDJ49" s="46"/>
      <c r="TDK49" s="46"/>
      <c r="TDL49" s="46"/>
      <c r="TDM49" s="46"/>
      <c r="TDN49" s="46"/>
      <c r="TDO49" s="46"/>
      <c r="TDP49" s="46"/>
      <c r="TDQ49" s="46"/>
      <c r="TDR49" s="46"/>
      <c r="TDS49" s="46"/>
      <c r="TDT49" s="46"/>
      <c r="TDU49" s="46"/>
      <c r="TDV49" s="46"/>
      <c r="TDW49" s="46"/>
      <c r="TDX49" s="46"/>
      <c r="TDY49" s="46"/>
      <c r="TDZ49" s="46"/>
      <c r="TEA49" s="46"/>
      <c r="TEB49" s="46"/>
      <c r="TEC49" s="46"/>
      <c r="TED49" s="46"/>
      <c r="TEE49" s="46"/>
      <c r="TEF49" s="46"/>
      <c r="TEG49" s="46"/>
      <c r="TEH49" s="46"/>
      <c r="TEI49" s="46"/>
      <c r="TEJ49" s="46"/>
      <c r="TEK49" s="46"/>
      <c r="TEL49" s="46"/>
      <c r="TEM49" s="46"/>
      <c r="TEN49" s="46"/>
      <c r="TEO49" s="46"/>
      <c r="TEP49" s="46"/>
      <c r="TEQ49" s="46"/>
      <c r="TER49" s="46"/>
      <c r="TES49" s="46"/>
      <c r="TET49" s="46"/>
      <c r="TEU49" s="46"/>
      <c r="TEV49" s="46"/>
      <c r="TEW49" s="46"/>
      <c r="TEX49" s="46"/>
      <c r="TEY49" s="46"/>
      <c r="TEZ49" s="46"/>
      <c r="TFA49" s="46"/>
      <c r="TFB49" s="46"/>
      <c r="TFC49" s="46"/>
      <c r="TFD49" s="46"/>
      <c r="TFE49" s="46"/>
      <c r="TFF49" s="46"/>
      <c r="TFG49" s="46"/>
      <c r="TFH49" s="46"/>
      <c r="TFI49" s="46"/>
      <c r="TFJ49" s="46"/>
      <c r="TFK49" s="46"/>
      <c r="TFL49" s="46"/>
      <c r="TFM49" s="46"/>
      <c r="TFN49" s="46"/>
      <c r="TFO49" s="46"/>
      <c r="TFP49" s="46"/>
      <c r="TFQ49" s="46"/>
      <c r="TFR49" s="46"/>
      <c r="TFS49" s="46"/>
      <c r="TFT49" s="46"/>
      <c r="TFU49" s="46"/>
      <c r="TFV49" s="46"/>
      <c r="TFW49" s="46"/>
      <c r="TFX49" s="46"/>
      <c r="TFY49" s="46"/>
      <c r="TFZ49" s="46"/>
      <c r="TGA49" s="46"/>
      <c r="TGB49" s="46"/>
      <c r="TGC49" s="46"/>
      <c r="TGD49" s="46"/>
      <c r="TGE49" s="46"/>
      <c r="TGF49" s="46"/>
      <c r="TGG49" s="46"/>
      <c r="TGH49" s="46"/>
      <c r="TGI49" s="46"/>
      <c r="TGJ49" s="46"/>
      <c r="TGK49" s="46"/>
      <c r="TGL49" s="46"/>
      <c r="TGM49" s="46"/>
      <c r="TGN49" s="46"/>
      <c r="TGO49" s="46"/>
      <c r="TGP49" s="46"/>
      <c r="TGQ49" s="46"/>
      <c r="TGR49" s="46"/>
      <c r="TGS49" s="46"/>
      <c r="TGT49" s="46"/>
      <c r="TGU49" s="46"/>
      <c r="TGV49" s="46"/>
      <c r="TGW49" s="46"/>
      <c r="TGX49" s="46"/>
      <c r="TGY49" s="46"/>
      <c r="TGZ49" s="46"/>
      <c r="THA49" s="46"/>
      <c r="THB49" s="46"/>
      <c r="THC49" s="46"/>
      <c r="THD49" s="46"/>
      <c r="THE49" s="46"/>
      <c r="THF49" s="46"/>
      <c r="THG49" s="46"/>
      <c r="THH49" s="46"/>
      <c r="THI49" s="46"/>
      <c r="THJ49" s="46"/>
      <c r="THK49" s="46"/>
      <c r="THL49" s="46"/>
      <c r="THM49" s="46"/>
      <c r="THN49" s="46"/>
      <c r="THO49" s="46"/>
      <c r="THP49" s="46"/>
      <c r="THQ49" s="46"/>
      <c r="THR49" s="46"/>
      <c r="THS49" s="46"/>
      <c r="THT49" s="46"/>
      <c r="THU49" s="46"/>
      <c r="THV49" s="46"/>
      <c r="THW49" s="46"/>
      <c r="THX49" s="46"/>
      <c r="THY49" s="46"/>
      <c r="THZ49" s="46"/>
      <c r="TIA49" s="46"/>
      <c r="TIB49" s="46"/>
      <c r="TIC49" s="46"/>
      <c r="TID49" s="46"/>
      <c r="TIE49" s="46"/>
      <c r="TIF49" s="46"/>
      <c r="TIG49" s="46"/>
      <c r="TIH49" s="46"/>
      <c r="TII49" s="46"/>
      <c r="TIJ49" s="46"/>
      <c r="TIK49" s="46"/>
      <c r="TIL49" s="46"/>
      <c r="TIM49" s="46"/>
      <c r="TIN49" s="46"/>
      <c r="TIO49" s="46"/>
      <c r="TIP49" s="46"/>
      <c r="TIQ49" s="46"/>
      <c r="TIR49" s="46"/>
      <c r="TIS49" s="46"/>
      <c r="TIT49" s="46"/>
      <c r="TIU49" s="46"/>
      <c r="TIV49" s="46"/>
      <c r="TIW49" s="46"/>
      <c r="TIX49" s="46"/>
      <c r="TIY49" s="46"/>
      <c r="TIZ49" s="46"/>
      <c r="TJA49" s="46"/>
      <c r="TJB49" s="46"/>
      <c r="TJC49" s="46"/>
      <c r="TJD49" s="46"/>
      <c r="TJE49" s="46"/>
      <c r="TJF49" s="46"/>
      <c r="TJG49" s="46"/>
      <c r="TJH49" s="46"/>
      <c r="TJI49" s="46"/>
      <c r="TJJ49" s="46"/>
      <c r="TJK49" s="46"/>
      <c r="TJL49" s="46"/>
      <c r="TJM49" s="46"/>
      <c r="TJN49" s="46"/>
      <c r="TJO49" s="46"/>
      <c r="TJP49" s="46"/>
      <c r="TJQ49" s="46"/>
      <c r="TJR49" s="46"/>
      <c r="TJS49" s="46"/>
      <c r="TJT49" s="46"/>
      <c r="TJU49" s="46"/>
      <c r="TJV49" s="46"/>
      <c r="TJW49" s="46"/>
      <c r="TJX49" s="46"/>
      <c r="TJY49" s="46"/>
      <c r="TJZ49" s="46"/>
      <c r="TKA49" s="46"/>
      <c r="TKB49" s="46"/>
      <c r="TKC49" s="46"/>
      <c r="TKD49" s="46"/>
      <c r="TKE49" s="46"/>
      <c r="TKF49" s="46"/>
      <c r="TKG49" s="46"/>
      <c r="TKH49" s="46"/>
      <c r="TKI49" s="46"/>
      <c r="TKJ49" s="46"/>
      <c r="TKK49" s="46"/>
      <c r="TKL49" s="46"/>
      <c r="TKM49" s="46"/>
      <c r="TKN49" s="46"/>
      <c r="TKO49" s="46"/>
      <c r="TKP49" s="46"/>
      <c r="TKQ49" s="46"/>
      <c r="TKR49" s="46"/>
      <c r="TKS49" s="46"/>
      <c r="TKT49" s="46"/>
      <c r="TKU49" s="46"/>
      <c r="TKV49" s="46"/>
      <c r="TKW49" s="46"/>
      <c r="TKX49" s="46"/>
      <c r="TKY49" s="46"/>
      <c r="TKZ49" s="46"/>
      <c r="TLA49" s="46"/>
      <c r="TLB49" s="46"/>
      <c r="TLC49" s="46"/>
      <c r="TLD49" s="46"/>
      <c r="TLE49" s="46"/>
      <c r="TLF49" s="46"/>
      <c r="TLG49" s="46"/>
      <c r="TLH49" s="46"/>
      <c r="TLI49" s="46"/>
      <c r="TLJ49" s="46"/>
      <c r="TLK49" s="46"/>
      <c r="TLL49" s="46"/>
      <c r="TLM49" s="46"/>
      <c r="TLN49" s="46"/>
      <c r="TLO49" s="46"/>
      <c r="TLP49" s="46"/>
      <c r="TLQ49" s="46"/>
      <c r="TLR49" s="46"/>
      <c r="TLS49" s="46"/>
      <c r="TLT49" s="46"/>
      <c r="TLU49" s="46"/>
      <c r="TLV49" s="46"/>
      <c r="TLW49" s="46"/>
      <c r="TLX49" s="46"/>
      <c r="TLY49" s="46"/>
      <c r="TLZ49" s="46"/>
      <c r="TMA49" s="46"/>
      <c r="TMB49" s="46"/>
      <c r="TMC49" s="46"/>
      <c r="TMD49" s="46"/>
      <c r="TME49" s="46"/>
      <c r="TMF49" s="46"/>
      <c r="TMG49" s="46"/>
      <c r="TMH49" s="46"/>
      <c r="TMI49" s="46"/>
      <c r="TMJ49" s="46"/>
      <c r="TMK49" s="46"/>
      <c r="TML49" s="46"/>
      <c r="TMM49" s="46"/>
      <c r="TMN49" s="46"/>
      <c r="TMO49" s="46"/>
      <c r="TMP49" s="46"/>
      <c r="TMQ49" s="46"/>
      <c r="TMR49" s="46"/>
      <c r="TMS49" s="46"/>
      <c r="TMT49" s="46"/>
      <c r="TMU49" s="46"/>
      <c r="TMV49" s="46"/>
      <c r="TMW49" s="46"/>
      <c r="TMX49" s="46"/>
      <c r="TMY49" s="46"/>
      <c r="TMZ49" s="46"/>
      <c r="TNA49" s="46"/>
      <c r="TNB49" s="46"/>
      <c r="TNC49" s="46"/>
      <c r="TND49" s="46"/>
      <c r="TNE49" s="46"/>
      <c r="TNF49" s="46"/>
      <c r="TNG49" s="46"/>
      <c r="TNH49" s="46"/>
      <c r="TNI49" s="46"/>
      <c r="TNJ49" s="46"/>
      <c r="TNK49" s="46"/>
      <c r="TNL49" s="46"/>
      <c r="TNM49" s="46"/>
      <c r="TNN49" s="46"/>
      <c r="TNO49" s="46"/>
      <c r="TNP49" s="46"/>
      <c r="TNQ49" s="46"/>
      <c r="TNR49" s="46"/>
      <c r="TNS49" s="46"/>
      <c r="TNT49" s="46"/>
      <c r="TNU49" s="46"/>
      <c r="TNV49" s="46"/>
      <c r="TNW49" s="46"/>
      <c r="TNX49" s="46"/>
      <c r="TNY49" s="46"/>
      <c r="TNZ49" s="46"/>
      <c r="TOA49" s="46"/>
      <c r="TOB49" s="46"/>
      <c r="TOC49" s="46"/>
      <c r="TOD49" s="46"/>
      <c r="TOE49" s="46"/>
      <c r="TOF49" s="46"/>
      <c r="TOG49" s="46"/>
      <c r="TOH49" s="46"/>
      <c r="TOI49" s="46"/>
      <c r="TOJ49" s="46"/>
      <c r="TOK49" s="46"/>
      <c r="TOL49" s="46"/>
      <c r="TOM49" s="46"/>
      <c r="TON49" s="46"/>
      <c r="TOO49" s="46"/>
      <c r="TOP49" s="46"/>
      <c r="TOQ49" s="46"/>
      <c r="TOR49" s="46"/>
      <c r="TOS49" s="46"/>
      <c r="TOT49" s="46"/>
      <c r="TOU49" s="46"/>
      <c r="TOV49" s="46"/>
      <c r="TOW49" s="46"/>
      <c r="TOX49" s="46"/>
      <c r="TOY49" s="46"/>
      <c r="TOZ49" s="46"/>
      <c r="TPA49" s="46"/>
      <c r="TPB49" s="46"/>
      <c r="TPC49" s="46"/>
      <c r="TPD49" s="46"/>
      <c r="TPE49" s="46"/>
      <c r="TPF49" s="46"/>
      <c r="TPG49" s="46"/>
      <c r="TPH49" s="46"/>
      <c r="TPI49" s="46"/>
      <c r="TPJ49" s="46"/>
      <c r="TPK49" s="46"/>
      <c r="TPL49" s="46"/>
      <c r="TPM49" s="46"/>
      <c r="TPN49" s="46"/>
      <c r="TPO49" s="46"/>
      <c r="TPP49" s="46"/>
      <c r="TPQ49" s="46"/>
      <c r="TPR49" s="46"/>
      <c r="TPS49" s="46"/>
      <c r="TPT49" s="46"/>
      <c r="TPU49" s="46"/>
      <c r="TPV49" s="46"/>
      <c r="TPW49" s="46"/>
      <c r="TPX49" s="46"/>
      <c r="TPY49" s="46"/>
      <c r="TPZ49" s="46"/>
      <c r="TQA49" s="46"/>
      <c r="TQB49" s="46"/>
      <c r="TQC49" s="46"/>
      <c r="TQD49" s="46"/>
      <c r="TQE49" s="46"/>
      <c r="TQF49" s="46"/>
      <c r="TQG49" s="46"/>
      <c r="TQH49" s="46"/>
      <c r="TQI49" s="46"/>
      <c r="TQJ49" s="46"/>
      <c r="TQK49" s="46"/>
      <c r="TQL49" s="46"/>
      <c r="TQM49" s="46"/>
      <c r="TQN49" s="46"/>
      <c r="TQO49" s="46"/>
      <c r="TQP49" s="46"/>
      <c r="TQQ49" s="46"/>
      <c r="TQR49" s="46"/>
      <c r="TQS49" s="46"/>
      <c r="TQT49" s="46"/>
      <c r="TQU49" s="46"/>
      <c r="TQV49" s="46"/>
      <c r="TQW49" s="46"/>
      <c r="TQX49" s="46"/>
      <c r="TQY49" s="46"/>
      <c r="TQZ49" s="46"/>
      <c r="TRA49" s="46"/>
      <c r="TRB49" s="46"/>
      <c r="TRC49" s="46"/>
      <c r="TRD49" s="46"/>
      <c r="TRE49" s="46"/>
      <c r="TRF49" s="46"/>
      <c r="TRG49" s="46"/>
      <c r="TRH49" s="46"/>
      <c r="TRI49" s="46"/>
      <c r="TRJ49" s="46"/>
      <c r="TRK49" s="46"/>
      <c r="TRL49" s="46"/>
      <c r="TRM49" s="46"/>
      <c r="TRN49" s="46"/>
      <c r="TRO49" s="46"/>
      <c r="TRP49" s="46"/>
      <c r="TRQ49" s="46"/>
      <c r="TRR49" s="46"/>
      <c r="TRS49" s="46"/>
      <c r="TRT49" s="46"/>
      <c r="TRU49" s="46"/>
      <c r="TRV49" s="46"/>
      <c r="TRW49" s="46"/>
      <c r="TRX49" s="46"/>
      <c r="TRY49" s="46"/>
      <c r="TRZ49" s="46"/>
      <c r="TSA49" s="46"/>
      <c r="TSB49" s="46"/>
      <c r="TSC49" s="46"/>
      <c r="TSD49" s="46"/>
      <c r="TSE49" s="46"/>
      <c r="TSF49" s="46"/>
      <c r="TSG49" s="46"/>
      <c r="TSH49" s="46"/>
      <c r="TSI49" s="46"/>
      <c r="TSJ49" s="46"/>
      <c r="TSK49" s="46"/>
      <c r="TSL49" s="46"/>
      <c r="TSM49" s="46"/>
      <c r="TSN49" s="46"/>
      <c r="TSO49" s="46"/>
      <c r="TSP49" s="46"/>
      <c r="TSQ49" s="46"/>
      <c r="TSR49" s="46"/>
      <c r="TSS49" s="46"/>
      <c r="TST49" s="46"/>
      <c r="TSU49" s="46"/>
      <c r="TSV49" s="46"/>
      <c r="TSW49" s="46"/>
      <c r="TSX49" s="46"/>
      <c r="TSY49" s="46"/>
      <c r="TSZ49" s="46"/>
      <c r="TTA49" s="46"/>
      <c r="TTB49" s="46"/>
      <c r="TTC49" s="46"/>
      <c r="TTD49" s="46"/>
      <c r="TTE49" s="46"/>
      <c r="TTF49" s="46"/>
      <c r="TTG49" s="46"/>
      <c r="TTH49" s="46"/>
      <c r="TTI49" s="46"/>
      <c r="TTJ49" s="46"/>
      <c r="TTK49" s="46"/>
      <c r="TTL49" s="46"/>
      <c r="TTM49" s="46"/>
      <c r="TTN49" s="46"/>
      <c r="TTO49" s="46"/>
      <c r="TTP49" s="46"/>
      <c r="TTQ49" s="46"/>
      <c r="TTR49" s="46"/>
      <c r="TTS49" s="46"/>
      <c r="TTT49" s="46"/>
      <c r="TTU49" s="46"/>
      <c r="TTV49" s="46"/>
      <c r="TTW49" s="46"/>
      <c r="TTX49" s="46"/>
      <c r="TTY49" s="46"/>
      <c r="TTZ49" s="46"/>
      <c r="TUA49" s="46"/>
      <c r="TUB49" s="46"/>
      <c r="TUC49" s="46"/>
      <c r="TUD49" s="46"/>
      <c r="TUE49" s="46"/>
      <c r="TUF49" s="46"/>
      <c r="TUG49" s="46"/>
      <c r="TUH49" s="46"/>
      <c r="TUI49" s="46"/>
      <c r="TUJ49" s="46"/>
      <c r="TUK49" s="46"/>
      <c r="TUL49" s="46"/>
      <c r="TUM49" s="46"/>
      <c r="TUN49" s="46"/>
      <c r="TUO49" s="46"/>
      <c r="TUP49" s="46"/>
      <c r="TUQ49" s="46"/>
      <c r="TUR49" s="46"/>
      <c r="TUS49" s="46"/>
      <c r="TUT49" s="46"/>
      <c r="TUU49" s="46"/>
      <c r="TUV49" s="46"/>
      <c r="TUW49" s="46"/>
      <c r="TUX49" s="46"/>
      <c r="TUY49" s="46"/>
      <c r="TUZ49" s="46"/>
      <c r="TVA49" s="46"/>
      <c r="TVB49" s="46"/>
      <c r="TVC49" s="46"/>
      <c r="TVD49" s="46"/>
      <c r="TVE49" s="46"/>
      <c r="TVF49" s="46"/>
      <c r="TVG49" s="46"/>
      <c r="TVH49" s="46"/>
      <c r="TVI49" s="46"/>
      <c r="TVJ49" s="46"/>
      <c r="TVK49" s="46"/>
      <c r="TVL49" s="46"/>
      <c r="TVM49" s="46"/>
      <c r="TVN49" s="46"/>
      <c r="TVO49" s="46"/>
      <c r="TVP49" s="46"/>
      <c r="TVQ49" s="46"/>
      <c r="TVR49" s="46"/>
      <c r="TVS49" s="46"/>
      <c r="TVT49" s="46"/>
      <c r="TVU49" s="46"/>
      <c r="TVV49" s="46"/>
      <c r="TVW49" s="46"/>
      <c r="TVX49" s="46"/>
      <c r="TVY49" s="46"/>
      <c r="TVZ49" s="46"/>
      <c r="TWA49" s="46"/>
      <c r="TWB49" s="46"/>
      <c r="TWC49" s="46"/>
      <c r="TWD49" s="46"/>
      <c r="TWE49" s="46"/>
      <c r="TWF49" s="46"/>
      <c r="TWG49" s="46"/>
      <c r="TWH49" s="46"/>
      <c r="TWI49" s="46"/>
      <c r="TWJ49" s="46"/>
      <c r="TWK49" s="46"/>
      <c r="TWL49" s="46"/>
      <c r="TWM49" s="46"/>
      <c r="TWN49" s="46"/>
      <c r="TWO49" s="46"/>
      <c r="TWP49" s="46"/>
      <c r="TWQ49" s="46"/>
      <c r="TWR49" s="46"/>
      <c r="TWS49" s="46"/>
      <c r="TWT49" s="46"/>
      <c r="TWU49" s="46"/>
      <c r="TWV49" s="46"/>
      <c r="TWW49" s="46"/>
      <c r="TWX49" s="46"/>
      <c r="TWY49" s="46"/>
      <c r="TWZ49" s="46"/>
      <c r="TXA49" s="46"/>
      <c r="TXB49" s="46"/>
      <c r="TXC49" s="46"/>
      <c r="TXD49" s="46"/>
      <c r="TXE49" s="46"/>
      <c r="TXF49" s="46"/>
      <c r="TXG49" s="46"/>
      <c r="TXH49" s="46"/>
      <c r="TXI49" s="46"/>
      <c r="TXJ49" s="46"/>
      <c r="TXK49" s="46"/>
      <c r="TXL49" s="46"/>
      <c r="TXM49" s="46"/>
      <c r="TXN49" s="46"/>
      <c r="TXO49" s="46"/>
      <c r="TXP49" s="46"/>
      <c r="TXQ49" s="46"/>
      <c r="TXR49" s="46"/>
      <c r="TXS49" s="46"/>
      <c r="TXT49" s="46"/>
      <c r="TXU49" s="46"/>
      <c r="TXV49" s="46"/>
      <c r="TXW49" s="46"/>
      <c r="TXX49" s="46"/>
      <c r="TXY49" s="46"/>
      <c r="TXZ49" s="46"/>
      <c r="TYA49" s="46"/>
      <c r="TYB49" s="46"/>
      <c r="TYC49" s="46"/>
      <c r="TYD49" s="46"/>
      <c r="TYE49" s="46"/>
      <c r="TYF49" s="46"/>
      <c r="TYG49" s="46"/>
      <c r="TYH49" s="46"/>
      <c r="TYI49" s="46"/>
      <c r="TYJ49" s="46"/>
      <c r="TYK49" s="46"/>
      <c r="TYL49" s="46"/>
      <c r="TYM49" s="46"/>
      <c r="TYN49" s="46"/>
      <c r="TYO49" s="46"/>
      <c r="TYP49" s="46"/>
      <c r="TYQ49" s="46"/>
      <c r="TYR49" s="46"/>
      <c r="TYS49" s="46"/>
      <c r="TYT49" s="46"/>
      <c r="TYU49" s="46"/>
      <c r="TYV49" s="46"/>
      <c r="TYW49" s="46"/>
      <c r="TYX49" s="46"/>
      <c r="TYY49" s="46"/>
      <c r="TYZ49" s="46"/>
      <c r="TZA49" s="46"/>
      <c r="TZB49" s="46"/>
      <c r="TZC49" s="46"/>
      <c r="TZD49" s="46"/>
      <c r="TZE49" s="46"/>
      <c r="TZF49" s="46"/>
      <c r="TZG49" s="46"/>
      <c r="TZH49" s="46"/>
      <c r="TZI49" s="46"/>
      <c r="TZJ49" s="46"/>
      <c r="TZK49" s="46"/>
      <c r="TZL49" s="46"/>
      <c r="TZM49" s="46"/>
      <c r="TZN49" s="46"/>
      <c r="TZO49" s="46"/>
      <c r="TZP49" s="46"/>
      <c r="TZQ49" s="46"/>
      <c r="TZR49" s="46"/>
      <c r="TZS49" s="46"/>
      <c r="TZT49" s="46"/>
      <c r="TZU49" s="46"/>
      <c r="TZV49" s="46"/>
      <c r="TZW49" s="46"/>
      <c r="TZX49" s="46"/>
      <c r="TZY49" s="46"/>
      <c r="TZZ49" s="46"/>
      <c r="UAA49" s="46"/>
      <c r="UAB49" s="46"/>
      <c r="UAC49" s="46"/>
      <c r="UAD49" s="46"/>
      <c r="UAE49" s="46"/>
      <c r="UAF49" s="46"/>
      <c r="UAG49" s="46"/>
      <c r="UAH49" s="46"/>
      <c r="UAI49" s="46"/>
      <c r="UAJ49" s="46"/>
      <c r="UAK49" s="46"/>
      <c r="UAL49" s="46"/>
      <c r="UAM49" s="46"/>
      <c r="UAN49" s="46"/>
      <c r="UAO49" s="46"/>
      <c r="UAP49" s="46"/>
      <c r="UAQ49" s="46"/>
      <c r="UAR49" s="46"/>
      <c r="UAS49" s="46"/>
      <c r="UAT49" s="46"/>
      <c r="UAU49" s="46"/>
      <c r="UAV49" s="46"/>
      <c r="UAW49" s="46"/>
      <c r="UAX49" s="46"/>
      <c r="UAY49" s="46"/>
      <c r="UAZ49" s="46"/>
      <c r="UBA49" s="46"/>
      <c r="UBB49" s="46"/>
      <c r="UBC49" s="46"/>
      <c r="UBD49" s="46"/>
      <c r="UBE49" s="46"/>
      <c r="UBF49" s="46"/>
      <c r="UBG49" s="46"/>
      <c r="UBH49" s="46"/>
      <c r="UBI49" s="46"/>
      <c r="UBJ49" s="46"/>
      <c r="UBK49" s="46"/>
      <c r="UBL49" s="46"/>
      <c r="UBM49" s="46"/>
      <c r="UBN49" s="46"/>
      <c r="UBO49" s="46"/>
      <c r="UBP49" s="46"/>
      <c r="UBQ49" s="46"/>
      <c r="UBR49" s="46"/>
      <c r="UBS49" s="46"/>
      <c r="UBT49" s="46"/>
      <c r="UBU49" s="46"/>
      <c r="UBV49" s="46"/>
      <c r="UBW49" s="46"/>
      <c r="UBX49" s="46"/>
      <c r="UBY49" s="46"/>
      <c r="UBZ49" s="46"/>
      <c r="UCA49" s="46"/>
      <c r="UCB49" s="46"/>
      <c r="UCC49" s="46"/>
      <c r="UCD49" s="46"/>
      <c r="UCE49" s="46"/>
      <c r="UCF49" s="46"/>
      <c r="UCG49" s="46"/>
      <c r="UCH49" s="46"/>
      <c r="UCI49" s="46"/>
      <c r="UCJ49" s="46"/>
      <c r="UCK49" s="46"/>
      <c r="UCL49" s="46"/>
      <c r="UCM49" s="46"/>
      <c r="UCN49" s="46"/>
      <c r="UCO49" s="46"/>
      <c r="UCP49" s="46"/>
      <c r="UCQ49" s="46"/>
      <c r="UCR49" s="46"/>
      <c r="UCS49" s="46"/>
      <c r="UCT49" s="46"/>
      <c r="UCU49" s="46"/>
      <c r="UCV49" s="46"/>
      <c r="UCW49" s="46"/>
      <c r="UCX49" s="46"/>
      <c r="UCY49" s="46"/>
      <c r="UCZ49" s="46"/>
      <c r="UDA49" s="46"/>
      <c r="UDB49" s="46"/>
      <c r="UDC49" s="46"/>
      <c r="UDD49" s="46"/>
      <c r="UDE49" s="46"/>
      <c r="UDF49" s="46"/>
      <c r="UDG49" s="46"/>
      <c r="UDH49" s="46"/>
      <c r="UDI49" s="46"/>
      <c r="UDJ49" s="46"/>
      <c r="UDK49" s="46"/>
      <c r="UDL49" s="46"/>
      <c r="UDM49" s="46"/>
      <c r="UDN49" s="46"/>
      <c r="UDO49" s="46"/>
      <c r="UDP49" s="46"/>
      <c r="UDQ49" s="46"/>
      <c r="UDR49" s="46"/>
      <c r="UDS49" s="46"/>
      <c r="UDT49" s="46"/>
      <c r="UDU49" s="46"/>
      <c r="UDV49" s="46"/>
      <c r="UDW49" s="46"/>
      <c r="UDX49" s="46"/>
      <c r="UDY49" s="46"/>
      <c r="UDZ49" s="46"/>
      <c r="UEA49" s="46"/>
      <c r="UEB49" s="46"/>
      <c r="UEC49" s="46"/>
      <c r="UED49" s="46"/>
      <c r="UEE49" s="46"/>
      <c r="UEF49" s="46"/>
      <c r="UEG49" s="46"/>
      <c r="UEH49" s="46"/>
      <c r="UEI49" s="46"/>
      <c r="UEJ49" s="46"/>
      <c r="UEK49" s="46"/>
      <c r="UEL49" s="46"/>
      <c r="UEM49" s="46"/>
      <c r="UEN49" s="46"/>
      <c r="UEO49" s="46"/>
      <c r="UEP49" s="46"/>
      <c r="UEQ49" s="46"/>
      <c r="UER49" s="46"/>
      <c r="UES49" s="46"/>
      <c r="UET49" s="46"/>
      <c r="UEU49" s="46"/>
      <c r="UEV49" s="46"/>
      <c r="UEW49" s="46"/>
      <c r="UEX49" s="46"/>
      <c r="UEY49" s="46"/>
      <c r="UEZ49" s="46"/>
      <c r="UFA49" s="46"/>
      <c r="UFB49" s="46"/>
      <c r="UFC49" s="46"/>
      <c r="UFD49" s="46"/>
      <c r="UFE49" s="46"/>
      <c r="UFF49" s="46"/>
      <c r="UFG49" s="46"/>
      <c r="UFH49" s="46"/>
      <c r="UFI49" s="46"/>
      <c r="UFJ49" s="46"/>
      <c r="UFK49" s="46"/>
      <c r="UFL49" s="46"/>
      <c r="UFM49" s="46"/>
      <c r="UFN49" s="46"/>
      <c r="UFO49" s="46"/>
      <c r="UFP49" s="46"/>
      <c r="UFQ49" s="46"/>
      <c r="UFR49" s="46"/>
      <c r="UFS49" s="46"/>
      <c r="UFT49" s="46"/>
      <c r="UFU49" s="46"/>
      <c r="UFV49" s="46"/>
      <c r="UFW49" s="46"/>
      <c r="UFX49" s="46"/>
      <c r="UFY49" s="46"/>
      <c r="UFZ49" s="46"/>
      <c r="UGA49" s="46"/>
      <c r="UGB49" s="46"/>
      <c r="UGC49" s="46"/>
      <c r="UGD49" s="46"/>
      <c r="UGE49" s="46"/>
      <c r="UGF49" s="46"/>
      <c r="UGG49" s="46"/>
      <c r="UGH49" s="46"/>
      <c r="UGI49" s="46"/>
      <c r="UGJ49" s="46"/>
      <c r="UGK49" s="46"/>
      <c r="UGL49" s="46"/>
      <c r="UGM49" s="46"/>
      <c r="UGN49" s="46"/>
      <c r="UGO49" s="46"/>
      <c r="UGP49" s="46"/>
      <c r="UGQ49" s="46"/>
      <c r="UGR49" s="46"/>
      <c r="UGS49" s="46"/>
      <c r="UGT49" s="46"/>
      <c r="UGU49" s="46"/>
      <c r="UGV49" s="46"/>
      <c r="UGW49" s="46"/>
      <c r="UGX49" s="46"/>
      <c r="UGY49" s="46"/>
      <c r="UGZ49" s="46"/>
      <c r="UHA49" s="46"/>
      <c r="UHB49" s="46"/>
      <c r="UHC49" s="46"/>
      <c r="UHD49" s="46"/>
      <c r="UHE49" s="46"/>
      <c r="UHF49" s="46"/>
      <c r="UHG49" s="46"/>
      <c r="UHH49" s="46"/>
      <c r="UHI49" s="46"/>
      <c r="UHJ49" s="46"/>
      <c r="UHK49" s="46"/>
      <c r="UHL49" s="46"/>
      <c r="UHM49" s="46"/>
      <c r="UHN49" s="46"/>
      <c r="UHO49" s="46"/>
      <c r="UHP49" s="46"/>
      <c r="UHQ49" s="46"/>
      <c r="UHR49" s="46"/>
      <c r="UHS49" s="46"/>
      <c r="UHT49" s="46"/>
      <c r="UHU49" s="46"/>
      <c r="UHV49" s="46"/>
      <c r="UHW49" s="46"/>
      <c r="UHX49" s="46"/>
      <c r="UHY49" s="46"/>
      <c r="UHZ49" s="46"/>
      <c r="UIA49" s="46"/>
      <c r="UIB49" s="46"/>
      <c r="UIC49" s="46"/>
      <c r="UID49" s="46"/>
      <c r="UIE49" s="46"/>
      <c r="UIF49" s="46"/>
      <c r="UIG49" s="46"/>
      <c r="UIH49" s="46"/>
      <c r="UII49" s="46"/>
      <c r="UIJ49" s="46"/>
      <c r="UIK49" s="46"/>
      <c r="UIL49" s="46"/>
      <c r="UIM49" s="46"/>
      <c r="UIN49" s="46"/>
      <c r="UIO49" s="46"/>
      <c r="UIP49" s="46"/>
      <c r="UIQ49" s="46"/>
      <c r="UIR49" s="46"/>
      <c r="UIS49" s="46"/>
      <c r="UIT49" s="46"/>
      <c r="UIU49" s="46"/>
      <c r="UIV49" s="46"/>
      <c r="UIW49" s="46"/>
      <c r="UIX49" s="46"/>
      <c r="UIY49" s="46"/>
      <c r="UIZ49" s="46"/>
      <c r="UJA49" s="46"/>
      <c r="UJB49" s="46"/>
      <c r="UJC49" s="46"/>
      <c r="UJD49" s="46"/>
      <c r="UJE49" s="46"/>
      <c r="UJF49" s="46"/>
      <c r="UJG49" s="46"/>
      <c r="UJH49" s="46"/>
      <c r="UJI49" s="46"/>
      <c r="UJJ49" s="46"/>
      <c r="UJK49" s="46"/>
      <c r="UJL49" s="46"/>
      <c r="UJM49" s="46"/>
      <c r="UJN49" s="46"/>
      <c r="UJO49" s="46"/>
      <c r="UJP49" s="46"/>
      <c r="UJQ49" s="46"/>
      <c r="UJR49" s="46"/>
      <c r="UJS49" s="46"/>
      <c r="UJT49" s="46"/>
      <c r="UJU49" s="46"/>
      <c r="UJV49" s="46"/>
      <c r="UJW49" s="46"/>
      <c r="UJX49" s="46"/>
      <c r="UJY49" s="46"/>
      <c r="UJZ49" s="46"/>
      <c r="UKA49" s="46"/>
      <c r="UKB49" s="46"/>
      <c r="UKC49" s="46"/>
      <c r="UKD49" s="46"/>
      <c r="UKE49" s="46"/>
      <c r="UKF49" s="46"/>
      <c r="UKG49" s="46"/>
      <c r="UKH49" s="46"/>
      <c r="UKI49" s="46"/>
      <c r="UKJ49" s="46"/>
      <c r="UKK49" s="46"/>
      <c r="UKL49" s="46"/>
      <c r="UKM49" s="46"/>
      <c r="UKN49" s="46"/>
      <c r="UKO49" s="46"/>
      <c r="UKP49" s="46"/>
      <c r="UKQ49" s="46"/>
      <c r="UKR49" s="46"/>
      <c r="UKS49" s="46"/>
      <c r="UKT49" s="46"/>
      <c r="UKU49" s="46"/>
      <c r="UKV49" s="46"/>
      <c r="UKW49" s="46"/>
      <c r="UKX49" s="46"/>
      <c r="UKY49" s="46"/>
      <c r="UKZ49" s="46"/>
      <c r="ULA49" s="46"/>
      <c r="ULB49" s="46"/>
      <c r="ULC49" s="46"/>
      <c r="ULD49" s="46"/>
      <c r="ULE49" s="46"/>
      <c r="ULF49" s="46"/>
      <c r="ULG49" s="46"/>
      <c r="ULH49" s="46"/>
      <c r="ULI49" s="46"/>
      <c r="ULJ49" s="46"/>
      <c r="ULK49" s="46"/>
      <c r="ULL49" s="46"/>
      <c r="ULM49" s="46"/>
      <c r="ULN49" s="46"/>
      <c r="ULO49" s="46"/>
      <c r="ULP49" s="46"/>
      <c r="ULQ49" s="46"/>
      <c r="ULR49" s="46"/>
      <c r="ULS49" s="46"/>
      <c r="ULT49" s="46"/>
      <c r="ULU49" s="46"/>
      <c r="ULV49" s="46"/>
      <c r="ULW49" s="46"/>
      <c r="ULX49" s="46"/>
      <c r="ULY49" s="46"/>
      <c r="ULZ49" s="46"/>
      <c r="UMA49" s="46"/>
      <c r="UMB49" s="46"/>
      <c r="UMC49" s="46"/>
      <c r="UMD49" s="46"/>
      <c r="UME49" s="46"/>
      <c r="UMF49" s="46"/>
      <c r="UMG49" s="46"/>
      <c r="UMH49" s="46"/>
      <c r="UMI49" s="46"/>
      <c r="UMJ49" s="46"/>
      <c r="UMK49" s="46"/>
      <c r="UML49" s="46"/>
      <c r="UMM49" s="46"/>
      <c r="UMN49" s="46"/>
      <c r="UMO49" s="46"/>
      <c r="UMP49" s="46"/>
      <c r="UMQ49" s="46"/>
      <c r="UMR49" s="46"/>
      <c r="UMS49" s="46"/>
      <c r="UMT49" s="46"/>
      <c r="UMU49" s="46"/>
      <c r="UMV49" s="46"/>
      <c r="UMW49" s="46"/>
      <c r="UMX49" s="46"/>
      <c r="UMY49" s="46"/>
      <c r="UMZ49" s="46"/>
      <c r="UNA49" s="46"/>
      <c r="UNB49" s="46"/>
      <c r="UNC49" s="46"/>
      <c r="UND49" s="46"/>
      <c r="UNE49" s="46"/>
      <c r="UNF49" s="46"/>
      <c r="UNG49" s="46"/>
      <c r="UNH49" s="46"/>
      <c r="UNI49" s="46"/>
      <c r="UNJ49" s="46"/>
      <c r="UNK49" s="46"/>
      <c r="UNL49" s="46"/>
      <c r="UNM49" s="46"/>
      <c r="UNN49" s="46"/>
      <c r="UNO49" s="46"/>
      <c r="UNP49" s="46"/>
      <c r="UNQ49" s="46"/>
      <c r="UNR49" s="46"/>
      <c r="UNS49" s="46"/>
      <c r="UNT49" s="46"/>
      <c r="UNU49" s="46"/>
      <c r="UNV49" s="46"/>
      <c r="UNW49" s="46"/>
      <c r="UNX49" s="46"/>
      <c r="UNY49" s="46"/>
      <c r="UNZ49" s="46"/>
      <c r="UOA49" s="46"/>
      <c r="UOB49" s="46"/>
      <c r="UOC49" s="46"/>
      <c r="UOD49" s="46"/>
      <c r="UOE49" s="46"/>
      <c r="UOF49" s="46"/>
      <c r="UOG49" s="46"/>
      <c r="UOH49" s="46"/>
      <c r="UOI49" s="46"/>
      <c r="UOJ49" s="46"/>
      <c r="UOK49" s="46"/>
      <c r="UOL49" s="46"/>
      <c r="UOM49" s="46"/>
      <c r="UON49" s="46"/>
      <c r="UOO49" s="46"/>
      <c r="UOP49" s="46"/>
      <c r="UOQ49" s="46"/>
      <c r="UOR49" s="46"/>
      <c r="UOS49" s="46"/>
      <c r="UOT49" s="46"/>
      <c r="UOU49" s="46"/>
      <c r="UOV49" s="46"/>
      <c r="UOW49" s="46"/>
      <c r="UOX49" s="46"/>
      <c r="UOY49" s="46"/>
      <c r="UOZ49" s="46"/>
      <c r="UPA49" s="46"/>
      <c r="UPB49" s="46"/>
      <c r="UPC49" s="46"/>
      <c r="UPD49" s="46"/>
      <c r="UPE49" s="46"/>
      <c r="UPF49" s="46"/>
      <c r="UPG49" s="46"/>
      <c r="UPH49" s="46"/>
      <c r="UPI49" s="46"/>
      <c r="UPJ49" s="46"/>
      <c r="UPK49" s="46"/>
      <c r="UPL49" s="46"/>
      <c r="UPM49" s="46"/>
      <c r="UPN49" s="46"/>
      <c r="UPO49" s="46"/>
      <c r="UPP49" s="46"/>
      <c r="UPQ49" s="46"/>
      <c r="UPR49" s="46"/>
      <c r="UPS49" s="46"/>
      <c r="UPT49" s="46"/>
      <c r="UPU49" s="46"/>
      <c r="UPV49" s="46"/>
      <c r="UPW49" s="46"/>
      <c r="UPX49" s="46"/>
      <c r="UPY49" s="46"/>
      <c r="UPZ49" s="46"/>
      <c r="UQA49" s="46"/>
      <c r="UQB49" s="46"/>
      <c r="UQC49" s="46"/>
      <c r="UQD49" s="46"/>
      <c r="UQE49" s="46"/>
      <c r="UQF49" s="46"/>
      <c r="UQG49" s="46"/>
      <c r="UQH49" s="46"/>
      <c r="UQI49" s="46"/>
      <c r="UQJ49" s="46"/>
      <c r="UQK49" s="46"/>
      <c r="UQL49" s="46"/>
      <c r="UQM49" s="46"/>
      <c r="UQN49" s="46"/>
      <c r="UQO49" s="46"/>
      <c r="UQP49" s="46"/>
      <c r="UQQ49" s="46"/>
      <c r="UQR49" s="46"/>
      <c r="UQS49" s="46"/>
      <c r="UQT49" s="46"/>
      <c r="UQU49" s="46"/>
      <c r="UQV49" s="46"/>
      <c r="UQW49" s="46"/>
      <c r="UQX49" s="46"/>
      <c r="UQY49" s="46"/>
      <c r="UQZ49" s="46"/>
      <c r="URA49" s="46"/>
      <c r="URB49" s="46"/>
      <c r="URC49" s="46"/>
      <c r="URD49" s="46"/>
      <c r="URE49" s="46"/>
      <c r="URF49" s="46"/>
      <c r="URG49" s="46"/>
      <c r="URH49" s="46"/>
      <c r="URI49" s="46"/>
      <c r="URJ49" s="46"/>
      <c r="URK49" s="46"/>
      <c r="URL49" s="46"/>
      <c r="URM49" s="46"/>
      <c r="URN49" s="46"/>
      <c r="URO49" s="46"/>
      <c r="URP49" s="46"/>
      <c r="URQ49" s="46"/>
      <c r="URR49" s="46"/>
      <c r="URS49" s="46"/>
      <c r="URT49" s="46"/>
      <c r="URU49" s="46"/>
      <c r="URV49" s="46"/>
      <c r="URW49" s="46"/>
      <c r="URX49" s="46"/>
      <c r="URY49" s="46"/>
      <c r="URZ49" s="46"/>
      <c r="USA49" s="46"/>
      <c r="USB49" s="46"/>
      <c r="USC49" s="46"/>
      <c r="USD49" s="46"/>
      <c r="USE49" s="46"/>
      <c r="USF49" s="46"/>
      <c r="USG49" s="46"/>
      <c r="USH49" s="46"/>
      <c r="USI49" s="46"/>
      <c r="USJ49" s="46"/>
      <c r="USK49" s="46"/>
      <c r="USL49" s="46"/>
      <c r="USM49" s="46"/>
      <c r="USN49" s="46"/>
      <c r="USO49" s="46"/>
      <c r="USP49" s="46"/>
      <c r="USQ49" s="46"/>
      <c r="USR49" s="46"/>
      <c r="USS49" s="46"/>
      <c r="UST49" s="46"/>
      <c r="USU49" s="46"/>
      <c r="USV49" s="46"/>
      <c r="USW49" s="46"/>
      <c r="USX49" s="46"/>
      <c r="USY49" s="46"/>
      <c r="USZ49" s="46"/>
      <c r="UTA49" s="46"/>
      <c r="UTB49" s="46"/>
      <c r="UTC49" s="46"/>
      <c r="UTD49" s="46"/>
      <c r="UTE49" s="46"/>
      <c r="UTF49" s="46"/>
      <c r="UTG49" s="46"/>
      <c r="UTH49" s="46"/>
      <c r="UTI49" s="46"/>
      <c r="UTJ49" s="46"/>
      <c r="UTK49" s="46"/>
      <c r="UTL49" s="46"/>
      <c r="UTM49" s="46"/>
      <c r="UTN49" s="46"/>
      <c r="UTO49" s="46"/>
      <c r="UTP49" s="46"/>
      <c r="UTQ49" s="46"/>
      <c r="UTR49" s="46"/>
      <c r="UTS49" s="46"/>
      <c r="UTT49" s="46"/>
      <c r="UTU49" s="46"/>
      <c r="UTV49" s="46"/>
      <c r="UTW49" s="46"/>
      <c r="UTX49" s="46"/>
      <c r="UTY49" s="46"/>
      <c r="UTZ49" s="46"/>
      <c r="UUA49" s="46"/>
      <c r="UUB49" s="46"/>
      <c r="UUC49" s="46"/>
      <c r="UUD49" s="46"/>
      <c r="UUE49" s="46"/>
      <c r="UUF49" s="46"/>
      <c r="UUG49" s="46"/>
      <c r="UUH49" s="46"/>
      <c r="UUI49" s="46"/>
      <c r="UUJ49" s="46"/>
      <c r="UUK49" s="46"/>
      <c r="UUL49" s="46"/>
      <c r="UUM49" s="46"/>
      <c r="UUN49" s="46"/>
      <c r="UUO49" s="46"/>
      <c r="UUP49" s="46"/>
      <c r="UUQ49" s="46"/>
      <c r="UUR49" s="46"/>
      <c r="UUS49" s="46"/>
      <c r="UUT49" s="46"/>
      <c r="UUU49" s="46"/>
      <c r="UUV49" s="46"/>
      <c r="UUW49" s="46"/>
      <c r="UUX49" s="46"/>
      <c r="UUY49" s="46"/>
      <c r="UUZ49" s="46"/>
      <c r="UVA49" s="46"/>
      <c r="UVB49" s="46"/>
      <c r="UVC49" s="46"/>
      <c r="UVD49" s="46"/>
      <c r="UVE49" s="46"/>
      <c r="UVF49" s="46"/>
      <c r="UVG49" s="46"/>
      <c r="UVH49" s="46"/>
      <c r="UVI49" s="46"/>
      <c r="UVJ49" s="46"/>
      <c r="UVK49" s="46"/>
      <c r="UVL49" s="46"/>
      <c r="UVM49" s="46"/>
      <c r="UVN49" s="46"/>
      <c r="UVO49" s="46"/>
      <c r="UVP49" s="46"/>
      <c r="UVQ49" s="46"/>
      <c r="UVR49" s="46"/>
      <c r="UVS49" s="46"/>
      <c r="UVT49" s="46"/>
      <c r="UVU49" s="46"/>
      <c r="UVV49" s="46"/>
      <c r="UVW49" s="46"/>
      <c r="UVX49" s="46"/>
      <c r="UVY49" s="46"/>
      <c r="UVZ49" s="46"/>
      <c r="UWA49" s="46"/>
      <c r="UWB49" s="46"/>
      <c r="UWC49" s="46"/>
      <c r="UWD49" s="46"/>
      <c r="UWE49" s="46"/>
      <c r="UWF49" s="46"/>
      <c r="UWG49" s="46"/>
      <c r="UWH49" s="46"/>
      <c r="UWI49" s="46"/>
      <c r="UWJ49" s="46"/>
      <c r="UWK49" s="46"/>
      <c r="UWL49" s="46"/>
      <c r="UWM49" s="46"/>
      <c r="UWN49" s="46"/>
      <c r="UWO49" s="46"/>
      <c r="UWP49" s="46"/>
      <c r="UWQ49" s="46"/>
      <c r="UWR49" s="46"/>
      <c r="UWS49" s="46"/>
      <c r="UWT49" s="46"/>
      <c r="UWU49" s="46"/>
      <c r="UWV49" s="46"/>
      <c r="UWW49" s="46"/>
      <c r="UWX49" s="46"/>
      <c r="UWY49" s="46"/>
      <c r="UWZ49" s="46"/>
      <c r="UXA49" s="46"/>
      <c r="UXB49" s="46"/>
      <c r="UXC49" s="46"/>
      <c r="UXD49" s="46"/>
      <c r="UXE49" s="46"/>
      <c r="UXF49" s="46"/>
      <c r="UXG49" s="46"/>
      <c r="UXH49" s="46"/>
      <c r="UXI49" s="46"/>
      <c r="UXJ49" s="46"/>
      <c r="UXK49" s="46"/>
      <c r="UXL49" s="46"/>
      <c r="UXM49" s="46"/>
      <c r="UXN49" s="46"/>
      <c r="UXO49" s="46"/>
      <c r="UXP49" s="46"/>
      <c r="UXQ49" s="46"/>
      <c r="UXR49" s="46"/>
      <c r="UXS49" s="46"/>
      <c r="UXT49" s="46"/>
      <c r="UXU49" s="46"/>
      <c r="UXV49" s="46"/>
      <c r="UXW49" s="46"/>
      <c r="UXX49" s="46"/>
      <c r="UXY49" s="46"/>
      <c r="UXZ49" s="46"/>
      <c r="UYA49" s="46"/>
      <c r="UYB49" s="46"/>
      <c r="UYC49" s="46"/>
      <c r="UYD49" s="46"/>
      <c r="UYE49" s="46"/>
      <c r="UYF49" s="46"/>
      <c r="UYG49" s="46"/>
      <c r="UYH49" s="46"/>
      <c r="UYI49" s="46"/>
      <c r="UYJ49" s="46"/>
      <c r="UYK49" s="46"/>
      <c r="UYL49" s="46"/>
      <c r="UYM49" s="46"/>
      <c r="UYN49" s="46"/>
      <c r="UYO49" s="46"/>
      <c r="UYP49" s="46"/>
      <c r="UYQ49" s="46"/>
      <c r="UYR49" s="46"/>
      <c r="UYS49" s="46"/>
      <c r="UYT49" s="46"/>
      <c r="UYU49" s="46"/>
      <c r="UYV49" s="46"/>
      <c r="UYW49" s="46"/>
      <c r="UYX49" s="46"/>
      <c r="UYY49" s="46"/>
      <c r="UYZ49" s="46"/>
      <c r="UZA49" s="46"/>
      <c r="UZB49" s="46"/>
      <c r="UZC49" s="46"/>
      <c r="UZD49" s="46"/>
      <c r="UZE49" s="46"/>
      <c r="UZF49" s="46"/>
      <c r="UZG49" s="46"/>
      <c r="UZH49" s="46"/>
      <c r="UZI49" s="46"/>
      <c r="UZJ49" s="46"/>
      <c r="UZK49" s="46"/>
      <c r="UZL49" s="46"/>
      <c r="UZM49" s="46"/>
      <c r="UZN49" s="46"/>
      <c r="UZO49" s="46"/>
      <c r="UZP49" s="46"/>
      <c r="UZQ49" s="46"/>
      <c r="UZR49" s="46"/>
      <c r="UZS49" s="46"/>
      <c r="UZT49" s="46"/>
      <c r="UZU49" s="46"/>
      <c r="UZV49" s="46"/>
      <c r="UZW49" s="46"/>
      <c r="UZX49" s="46"/>
      <c r="UZY49" s="46"/>
      <c r="UZZ49" s="46"/>
      <c r="VAA49" s="46"/>
      <c r="VAB49" s="46"/>
      <c r="VAC49" s="46"/>
      <c r="VAD49" s="46"/>
      <c r="VAE49" s="46"/>
      <c r="VAF49" s="46"/>
      <c r="VAG49" s="46"/>
      <c r="VAH49" s="46"/>
      <c r="VAI49" s="46"/>
      <c r="VAJ49" s="46"/>
      <c r="VAK49" s="46"/>
      <c r="VAL49" s="46"/>
      <c r="VAM49" s="46"/>
      <c r="VAN49" s="46"/>
      <c r="VAO49" s="46"/>
      <c r="VAP49" s="46"/>
      <c r="VAQ49" s="46"/>
      <c r="VAR49" s="46"/>
      <c r="VAS49" s="46"/>
      <c r="VAT49" s="46"/>
      <c r="VAU49" s="46"/>
      <c r="VAV49" s="46"/>
      <c r="VAW49" s="46"/>
      <c r="VAX49" s="46"/>
      <c r="VAY49" s="46"/>
      <c r="VAZ49" s="46"/>
      <c r="VBA49" s="46"/>
      <c r="VBB49" s="46"/>
      <c r="VBC49" s="46"/>
      <c r="VBD49" s="46"/>
      <c r="VBE49" s="46"/>
      <c r="VBF49" s="46"/>
      <c r="VBG49" s="46"/>
      <c r="VBH49" s="46"/>
      <c r="VBI49" s="46"/>
      <c r="VBJ49" s="46"/>
      <c r="VBK49" s="46"/>
      <c r="VBL49" s="46"/>
      <c r="VBM49" s="46"/>
      <c r="VBN49" s="46"/>
      <c r="VBO49" s="46"/>
      <c r="VBP49" s="46"/>
      <c r="VBQ49" s="46"/>
      <c r="VBR49" s="46"/>
      <c r="VBS49" s="46"/>
      <c r="VBT49" s="46"/>
      <c r="VBU49" s="46"/>
      <c r="VBV49" s="46"/>
      <c r="VBW49" s="46"/>
      <c r="VBX49" s="46"/>
      <c r="VBY49" s="46"/>
      <c r="VBZ49" s="46"/>
      <c r="VCA49" s="46"/>
      <c r="VCB49" s="46"/>
      <c r="VCC49" s="46"/>
      <c r="VCD49" s="46"/>
      <c r="VCE49" s="46"/>
      <c r="VCF49" s="46"/>
      <c r="VCG49" s="46"/>
      <c r="VCH49" s="46"/>
      <c r="VCI49" s="46"/>
      <c r="VCJ49" s="46"/>
      <c r="VCK49" s="46"/>
      <c r="VCL49" s="46"/>
      <c r="VCM49" s="46"/>
      <c r="VCN49" s="46"/>
      <c r="VCO49" s="46"/>
      <c r="VCP49" s="46"/>
      <c r="VCQ49" s="46"/>
      <c r="VCR49" s="46"/>
      <c r="VCS49" s="46"/>
      <c r="VCT49" s="46"/>
      <c r="VCU49" s="46"/>
      <c r="VCV49" s="46"/>
      <c r="VCW49" s="46"/>
      <c r="VCX49" s="46"/>
      <c r="VCY49" s="46"/>
      <c r="VCZ49" s="46"/>
      <c r="VDA49" s="46"/>
      <c r="VDB49" s="46"/>
      <c r="VDC49" s="46"/>
      <c r="VDD49" s="46"/>
      <c r="VDE49" s="46"/>
      <c r="VDF49" s="46"/>
      <c r="VDG49" s="46"/>
      <c r="VDH49" s="46"/>
      <c r="VDI49" s="46"/>
      <c r="VDJ49" s="46"/>
      <c r="VDK49" s="46"/>
      <c r="VDL49" s="46"/>
      <c r="VDM49" s="46"/>
      <c r="VDN49" s="46"/>
      <c r="VDO49" s="46"/>
      <c r="VDP49" s="46"/>
      <c r="VDQ49" s="46"/>
      <c r="VDR49" s="46"/>
      <c r="VDS49" s="46"/>
      <c r="VDT49" s="46"/>
      <c r="VDU49" s="46"/>
      <c r="VDV49" s="46"/>
      <c r="VDW49" s="46"/>
      <c r="VDX49" s="46"/>
      <c r="VDY49" s="46"/>
      <c r="VDZ49" s="46"/>
      <c r="VEA49" s="46"/>
      <c r="VEB49" s="46"/>
      <c r="VEC49" s="46"/>
      <c r="VED49" s="46"/>
      <c r="VEE49" s="46"/>
      <c r="VEF49" s="46"/>
      <c r="VEG49" s="46"/>
      <c r="VEH49" s="46"/>
      <c r="VEI49" s="46"/>
      <c r="VEJ49" s="46"/>
      <c r="VEK49" s="46"/>
      <c r="VEL49" s="46"/>
      <c r="VEM49" s="46"/>
      <c r="VEN49" s="46"/>
      <c r="VEO49" s="46"/>
      <c r="VEP49" s="46"/>
      <c r="VEQ49" s="46"/>
      <c r="VER49" s="46"/>
      <c r="VES49" s="46"/>
      <c r="VET49" s="46"/>
      <c r="VEU49" s="46"/>
      <c r="VEV49" s="46"/>
      <c r="VEW49" s="46"/>
      <c r="VEX49" s="46"/>
      <c r="VEY49" s="46"/>
      <c r="VEZ49" s="46"/>
      <c r="VFA49" s="46"/>
      <c r="VFB49" s="46"/>
      <c r="VFC49" s="46"/>
      <c r="VFD49" s="46"/>
      <c r="VFE49" s="46"/>
      <c r="VFF49" s="46"/>
      <c r="VFG49" s="46"/>
      <c r="VFH49" s="46"/>
      <c r="VFI49" s="46"/>
      <c r="VFJ49" s="46"/>
      <c r="VFK49" s="46"/>
      <c r="VFL49" s="46"/>
      <c r="VFM49" s="46"/>
      <c r="VFN49" s="46"/>
      <c r="VFO49" s="46"/>
      <c r="VFP49" s="46"/>
      <c r="VFQ49" s="46"/>
      <c r="VFR49" s="46"/>
      <c r="VFS49" s="46"/>
      <c r="VFT49" s="46"/>
      <c r="VFU49" s="46"/>
      <c r="VFV49" s="46"/>
      <c r="VFW49" s="46"/>
      <c r="VFX49" s="46"/>
      <c r="VFY49" s="46"/>
      <c r="VFZ49" s="46"/>
      <c r="VGA49" s="46"/>
      <c r="VGB49" s="46"/>
      <c r="VGC49" s="46"/>
      <c r="VGD49" s="46"/>
      <c r="VGE49" s="46"/>
      <c r="VGF49" s="46"/>
      <c r="VGG49" s="46"/>
      <c r="VGH49" s="46"/>
      <c r="VGI49" s="46"/>
      <c r="VGJ49" s="46"/>
      <c r="VGK49" s="46"/>
      <c r="VGL49" s="46"/>
      <c r="VGM49" s="46"/>
      <c r="VGN49" s="46"/>
      <c r="VGO49" s="46"/>
      <c r="VGP49" s="46"/>
      <c r="VGQ49" s="46"/>
      <c r="VGR49" s="46"/>
      <c r="VGS49" s="46"/>
      <c r="VGT49" s="46"/>
      <c r="VGU49" s="46"/>
      <c r="VGV49" s="46"/>
      <c r="VGW49" s="46"/>
      <c r="VGX49" s="46"/>
      <c r="VGY49" s="46"/>
      <c r="VGZ49" s="46"/>
      <c r="VHA49" s="46"/>
      <c r="VHB49" s="46"/>
      <c r="VHC49" s="46"/>
      <c r="VHD49" s="46"/>
      <c r="VHE49" s="46"/>
      <c r="VHF49" s="46"/>
      <c r="VHG49" s="46"/>
      <c r="VHH49" s="46"/>
      <c r="VHI49" s="46"/>
      <c r="VHJ49" s="46"/>
      <c r="VHK49" s="46"/>
      <c r="VHL49" s="46"/>
      <c r="VHM49" s="46"/>
      <c r="VHN49" s="46"/>
      <c r="VHO49" s="46"/>
      <c r="VHP49" s="46"/>
      <c r="VHQ49" s="46"/>
      <c r="VHR49" s="46"/>
      <c r="VHS49" s="46"/>
      <c r="VHT49" s="46"/>
      <c r="VHU49" s="46"/>
      <c r="VHV49" s="46"/>
      <c r="VHW49" s="46"/>
      <c r="VHX49" s="46"/>
      <c r="VHY49" s="46"/>
      <c r="VHZ49" s="46"/>
      <c r="VIA49" s="46"/>
      <c r="VIB49" s="46"/>
      <c r="VIC49" s="46"/>
      <c r="VID49" s="46"/>
      <c r="VIE49" s="46"/>
      <c r="VIF49" s="46"/>
      <c r="VIG49" s="46"/>
      <c r="VIH49" s="46"/>
      <c r="VII49" s="46"/>
      <c r="VIJ49" s="46"/>
      <c r="VIK49" s="46"/>
      <c r="VIL49" s="46"/>
      <c r="VIM49" s="46"/>
      <c r="VIN49" s="46"/>
      <c r="VIO49" s="46"/>
      <c r="VIP49" s="46"/>
      <c r="VIQ49" s="46"/>
      <c r="VIR49" s="46"/>
      <c r="VIS49" s="46"/>
      <c r="VIT49" s="46"/>
      <c r="VIU49" s="46"/>
      <c r="VIV49" s="46"/>
      <c r="VIW49" s="46"/>
      <c r="VIX49" s="46"/>
      <c r="VIY49" s="46"/>
      <c r="VIZ49" s="46"/>
      <c r="VJA49" s="46"/>
      <c r="VJB49" s="46"/>
      <c r="VJC49" s="46"/>
      <c r="VJD49" s="46"/>
      <c r="VJE49" s="46"/>
      <c r="VJF49" s="46"/>
      <c r="VJG49" s="46"/>
      <c r="VJH49" s="46"/>
      <c r="VJI49" s="46"/>
      <c r="VJJ49" s="46"/>
      <c r="VJK49" s="46"/>
      <c r="VJL49" s="46"/>
      <c r="VJM49" s="46"/>
      <c r="VJN49" s="46"/>
      <c r="VJO49" s="46"/>
      <c r="VJP49" s="46"/>
      <c r="VJQ49" s="46"/>
      <c r="VJR49" s="46"/>
      <c r="VJS49" s="46"/>
      <c r="VJT49" s="46"/>
      <c r="VJU49" s="46"/>
      <c r="VJV49" s="46"/>
      <c r="VJW49" s="46"/>
      <c r="VJX49" s="46"/>
      <c r="VJY49" s="46"/>
      <c r="VJZ49" s="46"/>
      <c r="VKA49" s="46"/>
      <c r="VKB49" s="46"/>
      <c r="VKC49" s="46"/>
      <c r="VKD49" s="46"/>
      <c r="VKE49" s="46"/>
      <c r="VKF49" s="46"/>
      <c r="VKG49" s="46"/>
      <c r="VKH49" s="46"/>
      <c r="VKI49" s="46"/>
      <c r="VKJ49" s="46"/>
      <c r="VKK49" s="46"/>
      <c r="VKL49" s="46"/>
      <c r="VKM49" s="46"/>
      <c r="VKN49" s="46"/>
      <c r="VKO49" s="46"/>
      <c r="VKP49" s="46"/>
      <c r="VKQ49" s="46"/>
      <c r="VKR49" s="46"/>
      <c r="VKS49" s="46"/>
      <c r="VKT49" s="46"/>
      <c r="VKU49" s="46"/>
      <c r="VKV49" s="46"/>
      <c r="VKW49" s="46"/>
      <c r="VKX49" s="46"/>
      <c r="VKY49" s="46"/>
      <c r="VKZ49" s="46"/>
      <c r="VLA49" s="46"/>
      <c r="VLB49" s="46"/>
      <c r="VLC49" s="46"/>
      <c r="VLD49" s="46"/>
      <c r="VLE49" s="46"/>
      <c r="VLF49" s="46"/>
      <c r="VLG49" s="46"/>
      <c r="VLH49" s="46"/>
      <c r="VLI49" s="46"/>
      <c r="VLJ49" s="46"/>
      <c r="VLK49" s="46"/>
      <c r="VLL49" s="46"/>
      <c r="VLM49" s="46"/>
      <c r="VLN49" s="46"/>
      <c r="VLO49" s="46"/>
      <c r="VLP49" s="46"/>
      <c r="VLQ49" s="46"/>
      <c r="VLR49" s="46"/>
      <c r="VLS49" s="46"/>
      <c r="VLT49" s="46"/>
      <c r="VLU49" s="46"/>
      <c r="VLV49" s="46"/>
      <c r="VLW49" s="46"/>
      <c r="VLX49" s="46"/>
      <c r="VLY49" s="46"/>
      <c r="VLZ49" s="46"/>
      <c r="VMA49" s="46"/>
      <c r="VMB49" s="46"/>
      <c r="VMC49" s="46"/>
      <c r="VMD49" s="46"/>
      <c r="VME49" s="46"/>
      <c r="VMF49" s="46"/>
      <c r="VMG49" s="46"/>
      <c r="VMH49" s="46"/>
      <c r="VMI49" s="46"/>
      <c r="VMJ49" s="46"/>
      <c r="VMK49" s="46"/>
      <c r="VML49" s="46"/>
      <c r="VMM49" s="46"/>
      <c r="VMN49" s="46"/>
      <c r="VMO49" s="46"/>
      <c r="VMP49" s="46"/>
      <c r="VMQ49" s="46"/>
      <c r="VMR49" s="46"/>
      <c r="VMS49" s="46"/>
      <c r="VMT49" s="46"/>
      <c r="VMU49" s="46"/>
      <c r="VMV49" s="46"/>
      <c r="VMW49" s="46"/>
      <c r="VMX49" s="46"/>
      <c r="VMY49" s="46"/>
      <c r="VMZ49" s="46"/>
      <c r="VNA49" s="46"/>
      <c r="VNB49" s="46"/>
      <c r="VNC49" s="46"/>
      <c r="VND49" s="46"/>
      <c r="VNE49" s="46"/>
      <c r="VNF49" s="46"/>
      <c r="VNG49" s="46"/>
      <c r="VNH49" s="46"/>
      <c r="VNI49" s="46"/>
      <c r="VNJ49" s="46"/>
      <c r="VNK49" s="46"/>
      <c r="VNL49" s="46"/>
      <c r="VNM49" s="46"/>
      <c r="VNN49" s="46"/>
      <c r="VNO49" s="46"/>
      <c r="VNP49" s="46"/>
      <c r="VNQ49" s="46"/>
      <c r="VNR49" s="46"/>
      <c r="VNS49" s="46"/>
      <c r="VNT49" s="46"/>
      <c r="VNU49" s="46"/>
      <c r="VNV49" s="46"/>
      <c r="VNW49" s="46"/>
      <c r="VNX49" s="46"/>
      <c r="VNY49" s="46"/>
      <c r="VNZ49" s="46"/>
      <c r="VOA49" s="46"/>
      <c r="VOB49" s="46"/>
      <c r="VOC49" s="46"/>
      <c r="VOD49" s="46"/>
      <c r="VOE49" s="46"/>
      <c r="VOF49" s="46"/>
      <c r="VOG49" s="46"/>
      <c r="VOH49" s="46"/>
      <c r="VOI49" s="46"/>
      <c r="VOJ49" s="46"/>
      <c r="VOK49" s="46"/>
      <c r="VOL49" s="46"/>
      <c r="VOM49" s="46"/>
      <c r="VON49" s="46"/>
      <c r="VOO49" s="46"/>
      <c r="VOP49" s="46"/>
      <c r="VOQ49" s="46"/>
      <c r="VOR49" s="46"/>
      <c r="VOS49" s="46"/>
      <c r="VOT49" s="46"/>
      <c r="VOU49" s="46"/>
      <c r="VOV49" s="46"/>
      <c r="VOW49" s="46"/>
      <c r="VOX49" s="46"/>
      <c r="VOY49" s="46"/>
      <c r="VOZ49" s="46"/>
      <c r="VPA49" s="46"/>
      <c r="VPB49" s="46"/>
      <c r="VPC49" s="46"/>
      <c r="VPD49" s="46"/>
      <c r="VPE49" s="46"/>
      <c r="VPF49" s="46"/>
      <c r="VPG49" s="46"/>
      <c r="VPH49" s="46"/>
      <c r="VPI49" s="46"/>
      <c r="VPJ49" s="46"/>
      <c r="VPK49" s="46"/>
      <c r="VPL49" s="46"/>
      <c r="VPM49" s="46"/>
      <c r="VPN49" s="46"/>
      <c r="VPO49" s="46"/>
      <c r="VPP49" s="46"/>
      <c r="VPQ49" s="46"/>
      <c r="VPR49" s="46"/>
      <c r="VPS49" s="46"/>
      <c r="VPT49" s="46"/>
      <c r="VPU49" s="46"/>
      <c r="VPV49" s="46"/>
      <c r="VPW49" s="46"/>
      <c r="VPX49" s="46"/>
      <c r="VPY49" s="46"/>
      <c r="VPZ49" s="46"/>
      <c r="VQA49" s="46"/>
      <c r="VQB49" s="46"/>
      <c r="VQC49" s="46"/>
      <c r="VQD49" s="46"/>
      <c r="VQE49" s="46"/>
      <c r="VQF49" s="46"/>
      <c r="VQG49" s="46"/>
      <c r="VQH49" s="46"/>
      <c r="VQI49" s="46"/>
      <c r="VQJ49" s="46"/>
      <c r="VQK49" s="46"/>
      <c r="VQL49" s="46"/>
      <c r="VQM49" s="46"/>
      <c r="VQN49" s="46"/>
      <c r="VQO49" s="46"/>
      <c r="VQP49" s="46"/>
      <c r="VQQ49" s="46"/>
      <c r="VQR49" s="46"/>
      <c r="VQS49" s="46"/>
      <c r="VQT49" s="46"/>
      <c r="VQU49" s="46"/>
      <c r="VQV49" s="46"/>
      <c r="VQW49" s="46"/>
      <c r="VQX49" s="46"/>
      <c r="VQY49" s="46"/>
      <c r="VQZ49" s="46"/>
      <c r="VRA49" s="46"/>
      <c r="VRB49" s="46"/>
      <c r="VRC49" s="46"/>
      <c r="VRD49" s="46"/>
      <c r="VRE49" s="46"/>
      <c r="VRF49" s="46"/>
      <c r="VRG49" s="46"/>
      <c r="VRH49" s="46"/>
      <c r="VRI49" s="46"/>
      <c r="VRJ49" s="46"/>
      <c r="VRK49" s="46"/>
      <c r="VRL49" s="46"/>
      <c r="VRM49" s="46"/>
      <c r="VRN49" s="46"/>
      <c r="VRO49" s="46"/>
      <c r="VRP49" s="46"/>
      <c r="VRQ49" s="46"/>
      <c r="VRR49" s="46"/>
      <c r="VRS49" s="46"/>
      <c r="VRT49" s="46"/>
      <c r="VRU49" s="46"/>
      <c r="VRV49" s="46"/>
      <c r="VRW49" s="46"/>
      <c r="VRX49" s="46"/>
      <c r="VRY49" s="46"/>
      <c r="VRZ49" s="46"/>
      <c r="VSA49" s="46"/>
      <c r="VSB49" s="46"/>
      <c r="VSC49" s="46"/>
      <c r="VSD49" s="46"/>
      <c r="VSE49" s="46"/>
      <c r="VSF49" s="46"/>
      <c r="VSG49" s="46"/>
      <c r="VSH49" s="46"/>
      <c r="VSI49" s="46"/>
      <c r="VSJ49" s="46"/>
      <c r="VSK49" s="46"/>
      <c r="VSL49" s="46"/>
      <c r="VSM49" s="46"/>
      <c r="VSN49" s="46"/>
      <c r="VSO49" s="46"/>
      <c r="VSP49" s="46"/>
      <c r="VSQ49" s="46"/>
      <c r="VSR49" s="46"/>
      <c r="VSS49" s="46"/>
      <c r="VST49" s="46"/>
      <c r="VSU49" s="46"/>
      <c r="VSV49" s="46"/>
      <c r="VSW49" s="46"/>
      <c r="VSX49" s="46"/>
      <c r="VSY49" s="46"/>
      <c r="VSZ49" s="46"/>
      <c r="VTA49" s="46"/>
      <c r="VTB49" s="46"/>
      <c r="VTC49" s="46"/>
      <c r="VTD49" s="46"/>
      <c r="VTE49" s="46"/>
      <c r="VTF49" s="46"/>
      <c r="VTG49" s="46"/>
      <c r="VTH49" s="46"/>
      <c r="VTI49" s="46"/>
      <c r="VTJ49" s="46"/>
      <c r="VTK49" s="46"/>
      <c r="VTL49" s="46"/>
      <c r="VTM49" s="46"/>
      <c r="VTN49" s="46"/>
      <c r="VTO49" s="46"/>
      <c r="VTP49" s="46"/>
      <c r="VTQ49" s="46"/>
      <c r="VTR49" s="46"/>
      <c r="VTS49" s="46"/>
      <c r="VTT49" s="46"/>
      <c r="VTU49" s="46"/>
      <c r="VTV49" s="46"/>
      <c r="VTW49" s="46"/>
      <c r="VTX49" s="46"/>
      <c r="VTY49" s="46"/>
      <c r="VTZ49" s="46"/>
      <c r="VUA49" s="46"/>
      <c r="VUB49" s="46"/>
      <c r="VUC49" s="46"/>
      <c r="VUD49" s="46"/>
      <c r="VUE49" s="46"/>
      <c r="VUF49" s="46"/>
      <c r="VUG49" s="46"/>
      <c r="VUH49" s="46"/>
      <c r="VUI49" s="46"/>
      <c r="VUJ49" s="46"/>
      <c r="VUK49" s="46"/>
      <c r="VUL49" s="46"/>
      <c r="VUM49" s="46"/>
      <c r="VUN49" s="46"/>
      <c r="VUO49" s="46"/>
      <c r="VUP49" s="46"/>
      <c r="VUQ49" s="46"/>
      <c r="VUR49" s="46"/>
      <c r="VUS49" s="46"/>
      <c r="VUT49" s="46"/>
      <c r="VUU49" s="46"/>
      <c r="VUV49" s="46"/>
      <c r="VUW49" s="46"/>
      <c r="VUX49" s="46"/>
      <c r="VUY49" s="46"/>
      <c r="VUZ49" s="46"/>
      <c r="VVA49" s="46"/>
      <c r="VVB49" s="46"/>
      <c r="VVC49" s="46"/>
      <c r="VVD49" s="46"/>
      <c r="VVE49" s="46"/>
      <c r="VVF49" s="46"/>
      <c r="VVG49" s="46"/>
      <c r="VVH49" s="46"/>
      <c r="VVI49" s="46"/>
      <c r="VVJ49" s="46"/>
      <c r="VVK49" s="46"/>
      <c r="VVL49" s="46"/>
      <c r="VVM49" s="46"/>
      <c r="VVN49" s="46"/>
      <c r="VVO49" s="46"/>
      <c r="VVP49" s="46"/>
      <c r="VVQ49" s="46"/>
      <c r="VVR49" s="46"/>
      <c r="VVS49" s="46"/>
      <c r="VVT49" s="46"/>
      <c r="VVU49" s="46"/>
      <c r="VVV49" s="46"/>
      <c r="VVW49" s="46"/>
      <c r="VVX49" s="46"/>
      <c r="VVY49" s="46"/>
      <c r="VVZ49" s="46"/>
      <c r="VWA49" s="46"/>
      <c r="VWB49" s="46"/>
      <c r="VWC49" s="46"/>
      <c r="VWD49" s="46"/>
      <c r="VWE49" s="46"/>
      <c r="VWF49" s="46"/>
      <c r="VWG49" s="46"/>
      <c r="VWH49" s="46"/>
      <c r="VWI49" s="46"/>
      <c r="VWJ49" s="46"/>
      <c r="VWK49" s="46"/>
      <c r="VWL49" s="46"/>
      <c r="VWM49" s="46"/>
      <c r="VWN49" s="46"/>
      <c r="VWO49" s="46"/>
      <c r="VWP49" s="46"/>
      <c r="VWQ49" s="46"/>
      <c r="VWR49" s="46"/>
      <c r="VWS49" s="46"/>
      <c r="VWT49" s="46"/>
      <c r="VWU49" s="46"/>
      <c r="VWV49" s="46"/>
      <c r="VWW49" s="46"/>
      <c r="VWX49" s="46"/>
      <c r="VWY49" s="46"/>
      <c r="VWZ49" s="46"/>
      <c r="VXA49" s="46"/>
      <c r="VXB49" s="46"/>
      <c r="VXC49" s="46"/>
      <c r="VXD49" s="46"/>
      <c r="VXE49" s="46"/>
      <c r="VXF49" s="46"/>
      <c r="VXG49" s="46"/>
      <c r="VXH49" s="46"/>
      <c r="VXI49" s="46"/>
      <c r="VXJ49" s="46"/>
      <c r="VXK49" s="46"/>
      <c r="VXL49" s="46"/>
      <c r="VXM49" s="46"/>
      <c r="VXN49" s="46"/>
      <c r="VXO49" s="46"/>
      <c r="VXP49" s="46"/>
      <c r="VXQ49" s="46"/>
      <c r="VXR49" s="46"/>
      <c r="VXS49" s="46"/>
      <c r="VXT49" s="46"/>
      <c r="VXU49" s="46"/>
      <c r="VXV49" s="46"/>
      <c r="VXW49" s="46"/>
      <c r="VXX49" s="46"/>
      <c r="VXY49" s="46"/>
      <c r="VXZ49" s="46"/>
      <c r="VYA49" s="46"/>
      <c r="VYB49" s="46"/>
      <c r="VYC49" s="46"/>
      <c r="VYD49" s="46"/>
      <c r="VYE49" s="46"/>
      <c r="VYF49" s="46"/>
      <c r="VYG49" s="46"/>
      <c r="VYH49" s="46"/>
      <c r="VYI49" s="46"/>
      <c r="VYJ49" s="46"/>
      <c r="VYK49" s="46"/>
      <c r="VYL49" s="46"/>
      <c r="VYM49" s="46"/>
      <c r="VYN49" s="46"/>
      <c r="VYO49" s="46"/>
      <c r="VYP49" s="46"/>
      <c r="VYQ49" s="46"/>
      <c r="VYR49" s="46"/>
      <c r="VYS49" s="46"/>
      <c r="VYT49" s="46"/>
      <c r="VYU49" s="46"/>
      <c r="VYV49" s="46"/>
      <c r="VYW49" s="46"/>
      <c r="VYX49" s="46"/>
      <c r="VYY49" s="46"/>
      <c r="VYZ49" s="46"/>
      <c r="VZA49" s="46"/>
      <c r="VZB49" s="46"/>
      <c r="VZC49" s="46"/>
      <c r="VZD49" s="46"/>
      <c r="VZE49" s="46"/>
      <c r="VZF49" s="46"/>
      <c r="VZG49" s="46"/>
      <c r="VZH49" s="46"/>
      <c r="VZI49" s="46"/>
      <c r="VZJ49" s="46"/>
      <c r="VZK49" s="46"/>
      <c r="VZL49" s="46"/>
      <c r="VZM49" s="46"/>
      <c r="VZN49" s="46"/>
      <c r="VZO49" s="46"/>
      <c r="VZP49" s="46"/>
      <c r="VZQ49" s="46"/>
      <c r="VZR49" s="46"/>
      <c r="VZS49" s="46"/>
      <c r="VZT49" s="46"/>
      <c r="VZU49" s="46"/>
      <c r="VZV49" s="46"/>
      <c r="VZW49" s="46"/>
      <c r="VZX49" s="46"/>
      <c r="VZY49" s="46"/>
      <c r="VZZ49" s="46"/>
      <c r="WAA49" s="46"/>
      <c r="WAB49" s="46"/>
      <c r="WAC49" s="46"/>
      <c r="WAD49" s="46"/>
      <c r="WAE49" s="46"/>
      <c r="WAF49" s="46"/>
      <c r="WAG49" s="46"/>
      <c r="WAH49" s="46"/>
      <c r="WAI49" s="46"/>
      <c r="WAJ49" s="46"/>
      <c r="WAK49" s="46"/>
      <c r="WAL49" s="46"/>
      <c r="WAM49" s="46"/>
      <c r="WAN49" s="46"/>
      <c r="WAO49" s="46"/>
      <c r="WAP49" s="46"/>
      <c r="WAQ49" s="46"/>
      <c r="WAR49" s="46"/>
      <c r="WAS49" s="46"/>
      <c r="WAT49" s="46"/>
      <c r="WAU49" s="46"/>
      <c r="WAV49" s="46"/>
      <c r="WAW49" s="46"/>
      <c r="WAX49" s="46"/>
      <c r="WAY49" s="46"/>
      <c r="WAZ49" s="46"/>
      <c r="WBA49" s="46"/>
      <c r="WBB49" s="46"/>
      <c r="WBC49" s="46"/>
      <c r="WBD49" s="46"/>
      <c r="WBE49" s="46"/>
      <c r="WBF49" s="46"/>
      <c r="WBG49" s="46"/>
      <c r="WBH49" s="46"/>
      <c r="WBI49" s="46"/>
      <c r="WBJ49" s="46"/>
      <c r="WBK49" s="46"/>
      <c r="WBL49" s="46"/>
      <c r="WBM49" s="46"/>
      <c r="WBN49" s="46"/>
      <c r="WBO49" s="46"/>
      <c r="WBP49" s="46"/>
      <c r="WBQ49" s="46"/>
      <c r="WBR49" s="46"/>
      <c r="WBS49" s="46"/>
      <c r="WBT49" s="46"/>
      <c r="WBU49" s="46"/>
      <c r="WBV49" s="46"/>
      <c r="WBW49" s="46"/>
      <c r="WBX49" s="46"/>
      <c r="WBY49" s="46"/>
      <c r="WBZ49" s="46"/>
      <c r="WCA49" s="46"/>
      <c r="WCB49" s="46"/>
      <c r="WCC49" s="46"/>
      <c r="WCD49" s="46"/>
      <c r="WCE49" s="46"/>
      <c r="WCF49" s="46"/>
      <c r="WCG49" s="46"/>
      <c r="WCH49" s="46"/>
      <c r="WCI49" s="46"/>
      <c r="WCJ49" s="46"/>
      <c r="WCK49" s="46"/>
      <c r="WCL49" s="46"/>
      <c r="WCM49" s="46"/>
      <c r="WCN49" s="46"/>
      <c r="WCO49" s="46"/>
      <c r="WCP49" s="46"/>
      <c r="WCQ49" s="46"/>
      <c r="WCR49" s="46"/>
      <c r="WCS49" s="46"/>
      <c r="WCT49" s="46"/>
      <c r="WCU49" s="46"/>
      <c r="WCV49" s="46"/>
      <c r="WCW49" s="46"/>
      <c r="WCX49" s="46"/>
      <c r="WCY49" s="46"/>
      <c r="WCZ49" s="46"/>
      <c r="WDA49" s="46"/>
      <c r="WDB49" s="46"/>
      <c r="WDC49" s="46"/>
      <c r="WDD49" s="46"/>
      <c r="WDE49" s="46"/>
      <c r="WDF49" s="46"/>
      <c r="WDG49" s="46"/>
      <c r="WDH49" s="46"/>
      <c r="WDI49" s="46"/>
      <c r="WDJ49" s="46"/>
      <c r="WDK49" s="46"/>
      <c r="WDL49" s="46"/>
      <c r="WDM49" s="46"/>
      <c r="WDN49" s="46"/>
      <c r="WDO49" s="46"/>
      <c r="WDP49" s="46"/>
      <c r="WDQ49" s="46"/>
      <c r="WDR49" s="46"/>
      <c r="WDS49" s="46"/>
      <c r="WDT49" s="46"/>
      <c r="WDU49" s="46"/>
      <c r="WDV49" s="46"/>
      <c r="WDW49" s="46"/>
      <c r="WDX49" s="46"/>
      <c r="WDY49" s="46"/>
      <c r="WDZ49" s="46"/>
      <c r="WEA49" s="46"/>
      <c r="WEB49" s="46"/>
      <c r="WEC49" s="46"/>
      <c r="WED49" s="46"/>
      <c r="WEE49" s="46"/>
      <c r="WEF49" s="46"/>
      <c r="WEG49" s="46"/>
      <c r="WEH49" s="46"/>
      <c r="WEI49" s="46"/>
      <c r="WEJ49" s="46"/>
      <c r="WEK49" s="46"/>
      <c r="WEL49" s="46"/>
      <c r="WEM49" s="46"/>
      <c r="WEN49" s="46"/>
      <c r="WEO49" s="46"/>
      <c r="WEP49" s="46"/>
      <c r="WEQ49" s="46"/>
      <c r="WER49" s="46"/>
      <c r="WES49" s="46"/>
      <c r="WET49" s="46"/>
      <c r="WEU49" s="46"/>
      <c r="WEV49" s="46"/>
      <c r="WEW49" s="46"/>
      <c r="WEX49" s="46"/>
      <c r="WEY49" s="46"/>
      <c r="WEZ49" s="46"/>
      <c r="WFA49" s="46"/>
      <c r="WFB49" s="46"/>
      <c r="WFC49" s="46"/>
      <c r="WFD49" s="46"/>
      <c r="WFE49" s="46"/>
      <c r="WFF49" s="46"/>
      <c r="WFG49" s="46"/>
      <c r="WFH49" s="46"/>
      <c r="WFI49" s="46"/>
      <c r="WFJ49" s="46"/>
      <c r="WFK49" s="46"/>
      <c r="WFL49" s="46"/>
      <c r="WFM49" s="46"/>
      <c r="WFN49" s="46"/>
      <c r="WFO49" s="46"/>
      <c r="WFP49" s="46"/>
      <c r="WFQ49" s="46"/>
      <c r="WFR49" s="46"/>
      <c r="WFS49" s="46"/>
      <c r="WFT49" s="46"/>
      <c r="WFU49" s="46"/>
      <c r="WFV49" s="46"/>
      <c r="WFW49" s="46"/>
      <c r="WFX49" s="46"/>
      <c r="WFY49" s="46"/>
      <c r="WFZ49" s="46"/>
      <c r="WGA49" s="46"/>
      <c r="WGB49" s="46"/>
      <c r="WGC49" s="46"/>
      <c r="WGD49" s="46"/>
      <c r="WGE49" s="46"/>
      <c r="WGF49" s="46"/>
      <c r="WGG49" s="46"/>
      <c r="WGH49" s="46"/>
      <c r="WGI49" s="46"/>
      <c r="WGJ49" s="46"/>
      <c r="WGK49" s="46"/>
      <c r="WGL49" s="46"/>
      <c r="WGM49" s="46"/>
      <c r="WGN49" s="46"/>
      <c r="WGO49" s="46"/>
      <c r="WGP49" s="46"/>
      <c r="WGQ49" s="46"/>
      <c r="WGR49" s="46"/>
      <c r="WGS49" s="46"/>
      <c r="WGT49" s="46"/>
      <c r="WGU49" s="46"/>
      <c r="WGV49" s="46"/>
      <c r="WGW49" s="46"/>
      <c r="WGX49" s="46"/>
      <c r="WGY49" s="46"/>
      <c r="WGZ49" s="46"/>
      <c r="WHA49" s="46"/>
      <c r="WHB49" s="46"/>
      <c r="WHC49" s="46"/>
      <c r="WHD49" s="46"/>
      <c r="WHE49" s="46"/>
      <c r="WHF49" s="46"/>
      <c r="WHG49" s="46"/>
      <c r="WHH49" s="46"/>
      <c r="WHI49" s="46"/>
      <c r="WHJ49" s="46"/>
      <c r="WHK49" s="46"/>
      <c r="WHL49" s="46"/>
      <c r="WHM49" s="46"/>
      <c r="WHN49" s="46"/>
      <c r="WHO49" s="46"/>
      <c r="WHP49" s="46"/>
      <c r="WHQ49" s="46"/>
      <c r="WHR49" s="46"/>
      <c r="WHS49" s="46"/>
      <c r="WHT49" s="46"/>
      <c r="WHU49" s="46"/>
      <c r="WHV49" s="46"/>
      <c r="WHW49" s="46"/>
      <c r="WHX49" s="46"/>
      <c r="WHY49" s="46"/>
      <c r="WHZ49" s="46"/>
      <c r="WIA49" s="46"/>
      <c r="WIB49" s="46"/>
      <c r="WIC49" s="46"/>
      <c r="WID49" s="46"/>
      <c r="WIE49" s="46"/>
      <c r="WIF49" s="46"/>
      <c r="WIG49" s="46"/>
      <c r="WIH49" s="46"/>
      <c r="WII49" s="46"/>
      <c r="WIJ49" s="46"/>
      <c r="WIK49" s="46"/>
      <c r="WIL49" s="46"/>
      <c r="WIM49" s="46"/>
      <c r="WIN49" s="46"/>
      <c r="WIO49" s="46"/>
      <c r="WIP49" s="46"/>
      <c r="WIQ49" s="46"/>
      <c r="WIR49" s="46"/>
      <c r="WIS49" s="46"/>
      <c r="WIT49" s="46"/>
      <c r="WIU49" s="46"/>
      <c r="WIV49" s="46"/>
      <c r="WIW49" s="46"/>
      <c r="WIX49" s="46"/>
      <c r="WIY49" s="46"/>
      <c r="WIZ49" s="46"/>
      <c r="WJA49" s="46"/>
      <c r="WJB49" s="46"/>
      <c r="WJC49" s="46"/>
      <c r="WJD49" s="46"/>
      <c r="WJE49" s="46"/>
      <c r="WJF49" s="46"/>
      <c r="WJG49" s="46"/>
      <c r="WJH49" s="46"/>
      <c r="WJI49" s="46"/>
      <c r="WJJ49" s="46"/>
      <c r="WJK49" s="46"/>
      <c r="WJL49" s="46"/>
      <c r="WJM49" s="46"/>
      <c r="WJN49" s="46"/>
      <c r="WJO49" s="46"/>
      <c r="WJP49" s="46"/>
      <c r="WJQ49" s="46"/>
      <c r="WJR49" s="46"/>
      <c r="WJS49" s="46"/>
      <c r="WJT49" s="46"/>
      <c r="WJU49" s="46"/>
      <c r="WJV49" s="46"/>
      <c r="WJW49" s="46"/>
      <c r="WJX49" s="46"/>
      <c r="WJY49" s="46"/>
      <c r="WJZ49" s="46"/>
      <c r="WKA49" s="46"/>
      <c r="WKB49" s="46"/>
      <c r="WKC49" s="46"/>
      <c r="WKD49" s="46"/>
      <c r="WKE49" s="46"/>
      <c r="WKF49" s="46"/>
      <c r="WKG49" s="46"/>
      <c r="WKH49" s="46"/>
      <c r="WKI49" s="46"/>
      <c r="WKJ49" s="46"/>
      <c r="WKK49" s="46"/>
      <c r="WKL49" s="46"/>
      <c r="WKM49" s="46"/>
      <c r="WKN49" s="46"/>
      <c r="WKO49" s="46"/>
      <c r="WKP49" s="46"/>
      <c r="WKQ49" s="46"/>
      <c r="WKR49" s="46"/>
      <c r="WKS49" s="46"/>
      <c r="WKT49" s="46"/>
      <c r="WKU49" s="46"/>
      <c r="WKV49" s="46"/>
      <c r="WKW49" s="46"/>
      <c r="WKX49" s="46"/>
      <c r="WKY49" s="46"/>
      <c r="WKZ49" s="46"/>
      <c r="WLA49" s="46"/>
      <c r="WLB49" s="46"/>
      <c r="WLC49" s="46"/>
      <c r="WLD49" s="46"/>
      <c r="WLE49" s="46"/>
      <c r="WLF49" s="46"/>
      <c r="WLG49" s="46"/>
      <c r="WLH49" s="46"/>
      <c r="WLI49" s="46"/>
      <c r="WLJ49" s="46"/>
      <c r="WLK49" s="46"/>
      <c r="WLL49" s="46"/>
      <c r="WLM49" s="46"/>
      <c r="WLN49" s="46"/>
      <c r="WLO49" s="46"/>
      <c r="WLP49" s="46"/>
      <c r="WLQ49" s="46"/>
      <c r="WLR49" s="46"/>
      <c r="WLS49" s="46"/>
      <c r="WLT49" s="46"/>
      <c r="WLU49" s="46"/>
      <c r="WLV49" s="46"/>
      <c r="WLW49" s="46"/>
      <c r="WLX49" s="46"/>
      <c r="WLY49" s="46"/>
      <c r="WLZ49" s="46"/>
      <c r="WMA49" s="46"/>
      <c r="WMB49" s="46"/>
      <c r="WMC49" s="46"/>
      <c r="WMD49" s="46"/>
      <c r="WME49" s="46"/>
      <c r="WMF49" s="46"/>
      <c r="WMG49" s="46"/>
      <c r="WMH49" s="46"/>
      <c r="WMI49" s="46"/>
      <c r="WMJ49" s="46"/>
      <c r="WMK49" s="46"/>
      <c r="WML49" s="46"/>
      <c r="WMM49" s="46"/>
      <c r="WMN49" s="46"/>
      <c r="WMO49" s="46"/>
      <c r="WMP49" s="46"/>
      <c r="WMQ49" s="46"/>
      <c r="WMR49" s="46"/>
      <c r="WMS49" s="46"/>
      <c r="WMT49" s="46"/>
      <c r="WMU49" s="46"/>
      <c r="WMV49" s="46"/>
      <c r="WMW49" s="46"/>
      <c r="WMX49" s="46"/>
      <c r="WMY49" s="46"/>
      <c r="WMZ49" s="46"/>
      <c r="WNA49" s="46"/>
      <c r="WNB49" s="46"/>
      <c r="WNC49" s="46"/>
      <c r="WND49" s="46"/>
      <c r="WNE49" s="46"/>
      <c r="WNF49" s="46"/>
      <c r="WNG49" s="46"/>
      <c r="WNH49" s="46"/>
      <c r="WNI49" s="46"/>
      <c r="WNJ49" s="46"/>
      <c r="WNK49" s="46"/>
      <c r="WNL49" s="46"/>
      <c r="WNM49" s="46"/>
      <c r="WNN49" s="46"/>
      <c r="WNO49" s="46"/>
      <c r="WNP49" s="46"/>
      <c r="WNQ49" s="46"/>
      <c r="WNR49" s="46"/>
      <c r="WNS49" s="46"/>
      <c r="WNT49" s="46"/>
      <c r="WNU49" s="46"/>
      <c r="WNV49" s="46"/>
      <c r="WNW49" s="46"/>
      <c r="WNX49" s="46"/>
      <c r="WNY49" s="46"/>
      <c r="WNZ49" s="46"/>
      <c r="WOA49" s="46"/>
      <c r="WOB49" s="46"/>
      <c r="WOC49" s="46"/>
      <c r="WOD49" s="46"/>
      <c r="WOE49" s="46"/>
      <c r="WOF49" s="46"/>
      <c r="WOG49" s="46"/>
      <c r="WOH49" s="46"/>
      <c r="WOI49" s="46"/>
      <c r="WOJ49" s="46"/>
      <c r="WOK49" s="46"/>
      <c r="WOL49" s="46"/>
      <c r="WOM49" s="46"/>
      <c r="WON49" s="46"/>
      <c r="WOO49" s="46"/>
      <c r="WOP49" s="46"/>
      <c r="WOQ49" s="46"/>
      <c r="WOR49" s="46"/>
      <c r="WOS49" s="46"/>
      <c r="WOT49" s="46"/>
      <c r="WOU49" s="46"/>
      <c r="WOV49" s="46"/>
      <c r="WOW49" s="46"/>
      <c r="WOX49" s="46"/>
      <c r="WOY49" s="46"/>
      <c r="WOZ49" s="46"/>
      <c r="WPA49" s="46"/>
      <c r="WPB49" s="46"/>
      <c r="WPC49" s="46"/>
      <c r="WPD49" s="46"/>
      <c r="WPE49" s="46"/>
      <c r="WPF49" s="46"/>
      <c r="WPG49" s="46"/>
      <c r="WPH49" s="46"/>
      <c r="WPI49" s="46"/>
      <c r="WPJ49" s="46"/>
      <c r="WPK49" s="46"/>
      <c r="WPL49" s="46"/>
      <c r="WPM49" s="46"/>
      <c r="WPN49" s="46"/>
      <c r="WPO49" s="46"/>
      <c r="WPP49" s="46"/>
      <c r="WPQ49" s="46"/>
      <c r="WPR49" s="46"/>
      <c r="WPS49" s="46"/>
      <c r="WPT49" s="46"/>
      <c r="WPU49" s="46"/>
      <c r="WPV49" s="46"/>
      <c r="WPW49" s="46"/>
      <c r="WPX49" s="46"/>
      <c r="WPY49" s="46"/>
      <c r="WPZ49" s="46"/>
      <c r="WQA49" s="46"/>
      <c r="WQB49" s="46"/>
      <c r="WQC49" s="46"/>
      <c r="WQD49" s="46"/>
      <c r="WQE49" s="46"/>
      <c r="WQF49" s="46"/>
      <c r="WQG49" s="46"/>
      <c r="WQH49" s="46"/>
      <c r="WQI49" s="46"/>
      <c r="WQJ49" s="46"/>
      <c r="WQK49" s="46"/>
      <c r="WQL49" s="46"/>
      <c r="WQM49" s="46"/>
      <c r="WQN49" s="46"/>
      <c r="WQO49" s="46"/>
      <c r="WQP49" s="46"/>
      <c r="WQQ49" s="46"/>
      <c r="WQR49" s="46"/>
      <c r="WQS49" s="46"/>
      <c r="WQT49" s="46"/>
      <c r="WQU49" s="46"/>
      <c r="WQV49" s="46"/>
      <c r="WQW49" s="46"/>
      <c r="WQX49" s="46"/>
      <c r="WQY49" s="46"/>
      <c r="WQZ49" s="46"/>
      <c r="WRA49" s="46"/>
      <c r="WRB49" s="46"/>
      <c r="WRC49" s="46"/>
      <c r="WRD49" s="46"/>
      <c r="WRE49" s="46"/>
      <c r="WRF49" s="46"/>
      <c r="WRG49" s="46"/>
      <c r="WRH49" s="46"/>
      <c r="WRI49" s="46"/>
      <c r="WRJ49" s="46"/>
      <c r="WRK49" s="46"/>
      <c r="WRL49" s="46"/>
      <c r="WRM49" s="46"/>
      <c r="WRN49" s="46"/>
      <c r="WRO49" s="46"/>
      <c r="WRP49" s="46"/>
      <c r="WRQ49" s="46"/>
      <c r="WRR49" s="46"/>
      <c r="WRS49" s="46"/>
      <c r="WRT49" s="46"/>
      <c r="WRU49" s="46"/>
      <c r="WRV49" s="46"/>
      <c r="WRW49" s="46"/>
      <c r="WRX49" s="46"/>
      <c r="WRY49" s="46"/>
      <c r="WRZ49" s="46"/>
      <c r="WSA49" s="46"/>
      <c r="WSB49" s="46"/>
      <c r="WSC49" s="46"/>
      <c r="WSD49" s="46"/>
      <c r="WSE49" s="46"/>
      <c r="WSF49" s="46"/>
      <c r="WSG49" s="46"/>
      <c r="WSH49" s="46"/>
      <c r="WSI49" s="46"/>
      <c r="WSJ49" s="46"/>
      <c r="WSK49" s="46"/>
      <c r="WSL49" s="46"/>
      <c r="WSM49" s="46"/>
      <c r="WSN49" s="46"/>
      <c r="WSO49" s="46"/>
      <c r="WSP49" s="46"/>
      <c r="WSQ49" s="46"/>
      <c r="WSR49" s="46"/>
      <c r="WSS49" s="46"/>
      <c r="WST49" s="46"/>
      <c r="WSU49" s="46"/>
      <c r="WSV49" s="46"/>
      <c r="WSW49" s="46"/>
      <c r="WSX49" s="46"/>
      <c r="WSY49" s="46"/>
      <c r="WSZ49" s="46"/>
      <c r="WTA49" s="46"/>
      <c r="WTB49" s="46"/>
      <c r="WTC49" s="46"/>
      <c r="WTD49" s="46"/>
      <c r="WTE49" s="46"/>
      <c r="WTF49" s="46"/>
      <c r="WTG49" s="46"/>
      <c r="WTH49" s="46"/>
      <c r="WTI49" s="46"/>
      <c r="WTJ49" s="46"/>
      <c r="WTK49" s="46"/>
      <c r="WTL49" s="46"/>
      <c r="WTM49" s="46"/>
      <c r="WTN49" s="46"/>
      <c r="WTO49" s="46"/>
      <c r="WTP49" s="46"/>
      <c r="WTQ49" s="46"/>
      <c r="WTR49" s="46"/>
      <c r="WTS49" s="46"/>
      <c r="WTT49" s="46"/>
      <c r="WTU49" s="46"/>
      <c r="WTV49" s="46"/>
      <c r="WTW49" s="46"/>
      <c r="WTX49" s="46"/>
      <c r="WTY49" s="46"/>
      <c r="WTZ49" s="46"/>
      <c r="WUA49" s="46"/>
      <c r="WUB49" s="46"/>
      <c r="WUC49" s="46"/>
      <c r="WUD49" s="46"/>
      <c r="WUE49" s="46"/>
      <c r="WUF49" s="46"/>
      <c r="WUG49" s="46"/>
      <c r="WUH49" s="46"/>
      <c r="WUI49" s="46"/>
      <c r="WUJ49" s="46"/>
      <c r="WUK49" s="46"/>
      <c r="WUL49" s="46"/>
      <c r="WUM49" s="46"/>
      <c r="WUN49" s="46"/>
      <c r="WUO49" s="46"/>
      <c r="WUP49" s="46"/>
      <c r="WUQ49" s="46"/>
      <c r="WUR49" s="46"/>
      <c r="WUS49" s="46"/>
      <c r="WUT49" s="46"/>
      <c r="WUU49" s="46"/>
      <c r="WUV49" s="46"/>
      <c r="WUW49" s="46"/>
      <c r="WUX49" s="46"/>
      <c r="WUY49" s="46"/>
      <c r="WUZ49" s="46"/>
      <c r="WVA49" s="46"/>
      <c r="WVB49" s="46"/>
      <c r="WVC49" s="46"/>
      <c r="WVD49" s="46"/>
      <c r="WVE49" s="46"/>
      <c r="WVF49" s="46"/>
      <c r="WVG49" s="46"/>
      <c r="WVH49" s="46"/>
      <c r="WVI49" s="46"/>
      <c r="WVJ49" s="46"/>
      <c r="WVK49" s="46"/>
      <c r="WVL49" s="46"/>
      <c r="WVM49" s="46"/>
      <c r="WVN49" s="46"/>
      <c r="WVO49" s="46"/>
      <c r="WVP49" s="46"/>
      <c r="WVQ49" s="46"/>
      <c r="WVR49" s="46"/>
      <c r="WVS49" s="46"/>
      <c r="WVT49" s="46"/>
      <c r="WVU49" s="46"/>
      <c r="WVV49" s="46"/>
      <c r="WVW49" s="46"/>
      <c r="WVX49" s="46"/>
      <c r="WVY49" s="46"/>
      <c r="WVZ49" s="46"/>
      <c r="WWA49" s="46"/>
      <c r="WWB49" s="46"/>
      <c r="WWC49" s="46"/>
      <c r="WWD49" s="46"/>
    </row>
    <row r="50" spans="1:16150" s="45" customFormat="1">
      <c r="A50" s="40"/>
      <c r="B50" s="40"/>
      <c r="C50" s="40"/>
      <c r="D50" s="40"/>
      <c r="E50" s="40"/>
      <c r="F50" s="40"/>
      <c r="G50" s="40"/>
      <c r="H50" s="40"/>
      <c r="I50" s="40"/>
      <c r="J50" s="40"/>
      <c r="K50" s="40"/>
      <c r="L50" s="40"/>
      <c r="M50" s="40"/>
      <c r="N50" s="40"/>
      <c r="O50" s="40"/>
      <c r="P50" s="40"/>
      <c r="Q50" s="40"/>
      <c r="R50" s="40"/>
      <c r="S50" s="87"/>
      <c r="T50" s="40"/>
      <c r="U50" s="40"/>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s="46"/>
      <c r="DR50" s="46"/>
      <c r="DS50" s="46"/>
      <c r="DT50" s="46"/>
      <c r="DU50" s="46"/>
      <c r="DV50" s="46"/>
      <c r="DW50" s="46"/>
      <c r="DX50" s="46"/>
      <c r="DY50" s="46"/>
      <c r="DZ50" s="46"/>
      <c r="EA50" s="46"/>
      <c r="EB50" s="46"/>
      <c r="EC50" s="46"/>
      <c r="ED50" s="46"/>
      <c r="EE50" s="46"/>
      <c r="EF50" s="46"/>
      <c r="EG50" s="46"/>
      <c r="EH50" s="46"/>
      <c r="EI50" s="46"/>
      <c r="EJ50" s="46"/>
      <c r="EK50" s="46"/>
      <c r="EL50" s="46"/>
      <c r="EM50" s="46"/>
      <c r="EN50" s="46"/>
      <c r="EO50" s="46"/>
      <c r="EP50" s="46"/>
      <c r="EQ50" s="46"/>
      <c r="ER50" s="46"/>
      <c r="ES50" s="46"/>
      <c r="ET50" s="46"/>
      <c r="EU50" s="46"/>
      <c r="EV50" s="46"/>
      <c r="EW50" s="46"/>
      <c r="EX50" s="46"/>
      <c r="EY50" s="46"/>
      <c r="EZ50" s="46"/>
      <c r="FA50" s="46"/>
      <c r="FB50" s="46"/>
      <c r="FC50" s="46"/>
      <c r="FD50" s="46"/>
      <c r="FE50" s="46"/>
      <c r="FF50" s="46"/>
      <c r="FG50" s="46"/>
      <c r="FH50" s="46"/>
      <c r="FI50" s="46"/>
      <c r="FJ50" s="46"/>
      <c r="FK50" s="46"/>
      <c r="FL50" s="46"/>
      <c r="FM50" s="46"/>
      <c r="FN50" s="46"/>
      <c r="FO50" s="46"/>
      <c r="FP50" s="46"/>
      <c r="FQ50" s="46"/>
      <c r="FR50" s="46"/>
      <c r="FS50" s="46"/>
      <c r="FT50" s="46"/>
      <c r="FU50" s="46"/>
      <c r="FV50" s="46"/>
      <c r="FW50" s="46"/>
      <c r="FX50" s="46"/>
      <c r="FY50" s="46"/>
      <c r="FZ50" s="46"/>
      <c r="GA50" s="46"/>
      <c r="GB50" s="46"/>
      <c r="GC50" s="46"/>
      <c r="GD50" s="46"/>
      <c r="GE50" s="46"/>
      <c r="GF50" s="46"/>
      <c r="GG50" s="46"/>
      <c r="GH50" s="46"/>
      <c r="GI50" s="46"/>
      <c r="GJ50" s="46"/>
      <c r="GK50" s="46"/>
      <c r="GL50" s="46"/>
      <c r="GM50" s="46"/>
      <c r="GN50" s="46"/>
      <c r="GO50" s="46"/>
      <c r="GP50" s="46"/>
      <c r="GQ50" s="46"/>
      <c r="GR50" s="46"/>
      <c r="GS50" s="46"/>
      <c r="GT50" s="46"/>
      <c r="GU50" s="46"/>
      <c r="GV50" s="46"/>
      <c r="GW50" s="46"/>
      <c r="GX50" s="46"/>
      <c r="GY50" s="46"/>
      <c r="GZ50" s="46"/>
      <c r="HA50" s="46"/>
      <c r="HB50" s="46"/>
      <c r="HC50" s="46"/>
      <c r="HD50" s="46"/>
      <c r="HE50" s="46"/>
      <c r="HF50" s="46"/>
      <c r="HG50" s="46"/>
      <c r="HH50" s="46"/>
      <c r="HI50" s="46"/>
      <c r="HJ50" s="46"/>
      <c r="HK50" s="46"/>
      <c r="HL50" s="46"/>
      <c r="HM50" s="46"/>
      <c r="HN50" s="46"/>
      <c r="HO50" s="46"/>
      <c r="HP50" s="46"/>
      <c r="HQ50" s="46"/>
      <c r="HR50" s="46"/>
      <c r="HS50" s="46"/>
      <c r="HT50" s="46"/>
      <c r="HU50" s="46"/>
      <c r="HV50" s="46"/>
      <c r="HW50" s="46"/>
      <c r="HX50" s="46"/>
      <c r="HY50" s="46"/>
      <c r="HZ50" s="46"/>
      <c r="IA50" s="46"/>
      <c r="IB50" s="46"/>
      <c r="IC50" s="46"/>
      <c r="ID50" s="46"/>
      <c r="IE50" s="46"/>
      <c r="IF50" s="46"/>
      <c r="IG50" s="46"/>
      <c r="IH50" s="46"/>
      <c r="II50" s="46"/>
      <c r="IJ50" s="46"/>
      <c r="IK50" s="46"/>
      <c r="IL50" s="46"/>
      <c r="IM50" s="46"/>
      <c r="IN50" s="46"/>
      <c r="IO50" s="46"/>
      <c r="IP50" s="46"/>
      <c r="IQ50" s="46"/>
      <c r="IR50" s="46"/>
      <c r="IS50" s="46"/>
      <c r="IT50" s="46"/>
      <c r="IU50" s="46"/>
      <c r="IV50" s="46"/>
      <c r="IW50" s="46"/>
      <c r="IX50" s="46"/>
      <c r="IY50" s="46"/>
      <c r="IZ50" s="46"/>
      <c r="JA50" s="46"/>
      <c r="JB50" s="46"/>
      <c r="JC50" s="46"/>
      <c r="JD50" s="46"/>
      <c r="JE50" s="46"/>
      <c r="JF50" s="46"/>
      <c r="JG50" s="46"/>
      <c r="JH50" s="46"/>
      <c r="JI50" s="46"/>
      <c r="JJ50" s="46"/>
      <c r="JK50" s="46"/>
      <c r="JL50" s="46"/>
      <c r="JM50" s="46"/>
      <c r="JN50" s="46"/>
      <c r="JO50" s="46"/>
      <c r="JP50" s="46"/>
      <c r="JQ50" s="46"/>
      <c r="JR50" s="46"/>
      <c r="JS50" s="46"/>
      <c r="JT50" s="46"/>
      <c r="JU50" s="46"/>
      <c r="JV50" s="46"/>
      <c r="JW50" s="46"/>
      <c r="JX50" s="46"/>
      <c r="JY50" s="46"/>
      <c r="JZ50" s="46"/>
      <c r="KA50" s="46"/>
      <c r="KB50" s="46"/>
      <c r="KC50" s="46"/>
      <c r="KD50" s="46"/>
      <c r="KE50" s="46"/>
      <c r="KF50" s="46"/>
      <c r="KG50" s="46"/>
      <c r="KH50" s="46"/>
      <c r="KI50" s="46"/>
      <c r="KJ50" s="46"/>
      <c r="KK50" s="46"/>
      <c r="KL50" s="46"/>
      <c r="KM50" s="46"/>
      <c r="KN50" s="46"/>
      <c r="KO50" s="46"/>
      <c r="KP50" s="46"/>
      <c r="KQ50" s="46"/>
      <c r="KR50" s="46"/>
      <c r="KS50" s="46"/>
      <c r="KT50" s="46"/>
      <c r="KU50" s="46"/>
      <c r="KV50" s="46"/>
      <c r="KW50" s="46"/>
      <c r="KX50" s="46"/>
      <c r="KY50" s="46"/>
      <c r="KZ50" s="46"/>
      <c r="LA50" s="46"/>
      <c r="LB50" s="46"/>
      <c r="LC50" s="46"/>
      <c r="LD50" s="46"/>
      <c r="LE50" s="46"/>
      <c r="LF50" s="46"/>
      <c r="LG50" s="46"/>
      <c r="LH50" s="46"/>
      <c r="LI50" s="46"/>
      <c r="LJ50" s="46"/>
      <c r="LK50" s="46"/>
      <c r="LL50" s="46"/>
      <c r="LM50" s="46"/>
      <c r="LN50" s="46"/>
      <c r="LO50" s="46"/>
      <c r="LP50" s="46"/>
      <c r="LQ50" s="46"/>
      <c r="LR50" s="46"/>
      <c r="LS50" s="46"/>
      <c r="LT50" s="46"/>
      <c r="LU50" s="46"/>
      <c r="LV50" s="46"/>
      <c r="LW50" s="46"/>
      <c r="LX50" s="46"/>
      <c r="LY50" s="46"/>
      <c r="LZ50" s="46"/>
      <c r="MA50" s="46"/>
      <c r="MB50" s="46"/>
      <c r="MC50" s="46"/>
      <c r="MD50" s="46"/>
      <c r="ME50" s="46"/>
      <c r="MF50" s="46"/>
      <c r="MG50" s="46"/>
      <c r="MH50" s="46"/>
      <c r="MI50" s="46"/>
      <c r="MJ50" s="46"/>
      <c r="MK50" s="46"/>
      <c r="ML50" s="46"/>
      <c r="MM50" s="46"/>
      <c r="MN50" s="46"/>
      <c r="MO50" s="46"/>
      <c r="MP50" s="46"/>
      <c r="MQ50" s="46"/>
      <c r="MR50" s="46"/>
      <c r="MS50" s="46"/>
      <c r="MT50" s="46"/>
      <c r="MU50" s="46"/>
      <c r="MV50" s="46"/>
      <c r="MW50" s="46"/>
      <c r="MX50" s="46"/>
      <c r="MY50" s="46"/>
      <c r="MZ50" s="46"/>
      <c r="NA50" s="46"/>
      <c r="NB50" s="46"/>
      <c r="NC50" s="46"/>
      <c r="ND50" s="46"/>
      <c r="NE50" s="46"/>
      <c r="NF50" s="46"/>
      <c r="NG50" s="46"/>
      <c r="NH50" s="46"/>
      <c r="NI50" s="46"/>
      <c r="NJ50" s="46"/>
      <c r="NK50" s="46"/>
      <c r="NL50" s="46"/>
      <c r="NM50" s="46"/>
      <c r="NN50" s="46"/>
      <c r="NO50" s="46"/>
      <c r="NP50" s="46"/>
      <c r="NQ50" s="46"/>
      <c r="NR50" s="46"/>
      <c r="NS50" s="46"/>
      <c r="NT50" s="46"/>
      <c r="NU50" s="46"/>
      <c r="NV50" s="46"/>
      <c r="NW50" s="46"/>
      <c r="NX50" s="46"/>
      <c r="NY50" s="46"/>
      <c r="NZ50" s="46"/>
      <c r="OA50" s="46"/>
      <c r="OB50" s="46"/>
      <c r="OC50" s="46"/>
      <c r="OD50" s="46"/>
      <c r="OE50" s="46"/>
      <c r="OF50" s="46"/>
      <c r="OG50" s="46"/>
      <c r="OH50" s="46"/>
      <c r="OI50" s="46"/>
      <c r="OJ50" s="46"/>
      <c r="OK50" s="46"/>
      <c r="OL50" s="46"/>
      <c r="OM50" s="46"/>
      <c r="ON50" s="46"/>
      <c r="OO50" s="46"/>
      <c r="OP50" s="46"/>
      <c r="OQ50" s="46"/>
      <c r="OR50" s="46"/>
      <c r="OS50" s="46"/>
      <c r="OT50" s="46"/>
      <c r="OU50" s="46"/>
      <c r="OV50" s="46"/>
      <c r="OW50" s="46"/>
      <c r="OX50" s="46"/>
      <c r="OY50" s="46"/>
      <c r="OZ50" s="46"/>
      <c r="PA50" s="46"/>
      <c r="PB50" s="46"/>
      <c r="PC50" s="46"/>
      <c r="PD50" s="46"/>
      <c r="PE50" s="46"/>
      <c r="PF50" s="46"/>
      <c r="PG50" s="46"/>
      <c r="PH50" s="46"/>
      <c r="PI50" s="46"/>
      <c r="PJ50" s="46"/>
      <c r="PK50" s="46"/>
      <c r="PL50" s="46"/>
      <c r="PM50" s="46"/>
      <c r="PN50" s="46"/>
      <c r="PO50" s="46"/>
      <c r="PP50" s="46"/>
      <c r="PQ50" s="46"/>
      <c r="PR50" s="46"/>
      <c r="PS50" s="46"/>
      <c r="PT50" s="46"/>
      <c r="PU50" s="46"/>
      <c r="PV50" s="46"/>
      <c r="PW50" s="46"/>
      <c r="PX50" s="46"/>
      <c r="PY50" s="46"/>
      <c r="PZ50" s="46"/>
      <c r="QA50" s="46"/>
      <c r="QB50" s="46"/>
      <c r="QC50" s="46"/>
      <c r="QD50" s="46"/>
      <c r="QE50" s="46"/>
      <c r="QF50" s="46"/>
      <c r="QG50" s="46"/>
      <c r="QH50" s="46"/>
      <c r="QI50" s="46"/>
      <c r="QJ50" s="46"/>
      <c r="QK50" s="46"/>
      <c r="QL50" s="46"/>
      <c r="QM50" s="46"/>
      <c r="QN50" s="46"/>
      <c r="QO50" s="46"/>
      <c r="QP50" s="46"/>
      <c r="QQ50" s="46"/>
      <c r="QR50" s="46"/>
      <c r="QS50" s="46"/>
      <c r="QT50" s="46"/>
      <c r="QU50" s="46"/>
      <c r="QV50" s="46"/>
      <c r="QW50" s="46"/>
      <c r="QX50" s="46"/>
      <c r="QY50" s="46"/>
      <c r="QZ50" s="46"/>
      <c r="RA50" s="46"/>
      <c r="RB50" s="46"/>
      <c r="RC50" s="46"/>
      <c r="RD50" s="46"/>
      <c r="RE50" s="46"/>
      <c r="RF50" s="46"/>
      <c r="RG50" s="46"/>
      <c r="RH50" s="46"/>
      <c r="RI50" s="46"/>
      <c r="RJ50" s="46"/>
      <c r="RK50" s="46"/>
      <c r="RL50" s="46"/>
      <c r="RM50" s="46"/>
      <c r="RN50" s="46"/>
      <c r="RO50" s="46"/>
      <c r="RP50" s="46"/>
      <c r="RQ50" s="46"/>
      <c r="RR50" s="46"/>
      <c r="RS50" s="46"/>
      <c r="RT50" s="46"/>
      <c r="RU50" s="46"/>
      <c r="RV50" s="46"/>
      <c r="RW50" s="46"/>
      <c r="RX50" s="46"/>
      <c r="RY50" s="46"/>
      <c r="RZ50" s="46"/>
      <c r="SA50" s="46"/>
      <c r="SB50" s="46"/>
      <c r="SC50" s="46"/>
      <c r="SD50" s="46"/>
      <c r="SE50" s="46"/>
      <c r="SF50" s="46"/>
      <c r="SG50" s="46"/>
      <c r="SH50" s="46"/>
      <c r="SI50" s="46"/>
      <c r="SJ50" s="46"/>
      <c r="SK50" s="46"/>
      <c r="SL50" s="46"/>
      <c r="SM50" s="46"/>
      <c r="SN50" s="46"/>
      <c r="SO50" s="46"/>
      <c r="SP50" s="46"/>
      <c r="SQ50" s="46"/>
      <c r="SR50" s="46"/>
      <c r="SS50" s="46"/>
      <c r="ST50" s="46"/>
      <c r="SU50" s="46"/>
      <c r="SV50" s="46"/>
      <c r="SW50" s="46"/>
      <c r="SX50" s="46"/>
      <c r="SY50" s="46"/>
      <c r="SZ50" s="46"/>
      <c r="TA50" s="46"/>
      <c r="TB50" s="46"/>
      <c r="TC50" s="46"/>
      <c r="TD50" s="46"/>
      <c r="TE50" s="46"/>
      <c r="TF50" s="46"/>
      <c r="TG50" s="46"/>
      <c r="TH50" s="46"/>
      <c r="TI50" s="46"/>
      <c r="TJ50" s="46"/>
      <c r="TK50" s="46"/>
      <c r="TL50" s="46"/>
      <c r="TM50" s="46"/>
      <c r="TN50" s="46"/>
      <c r="TO50" s="46"/>
      <c r="TP50" s="46"/>
      <c r="TQ50" s="46"/>
      <c r="TR50" s="46"/>
      <c r="TS50" s="46"/>
      <c r="TT50" s="46"/>
      <c r="TU50" s="46"/>
      <c r="TV50" s="46"/>
      <c r="TW50" s="46"/>
      <c r="TX50" s="46"/>
      <c r="TY50" s="46"/>
      <c r="TZ50" s="46"/>
      <c r="UA50" s="46"/>
      <c r="UB50" s="46"/>
      <c r="UC50" s="46"/>
      <c r="UD50" s="46"/>
      <c r="UE50" s="46"/>
      <c r="UF50" s="46"/>
      <c r="UG50" s="46"/>
      <c r="UH50" s="46"/>
      <c r="UI50" s="46"/>
      <c r="UJ50" s="46"/>
      <c r="UK50" s="46"/>
      <c r="UL50" s="46"/>
      <c r="UM50" s="46"/>
      <c r="UN50" s="46"/>
      <c r="UO50" s="46"/>
      <c r="UP50" s="46"/>
      <c r="UQ50" s="46"/>
      <c r="UR50" s="46"/>
      <c r="US50" s="46"/>
      <c r="UT50" s="46"/>
      <c r="UU50" s="46"/>
      <c r="UV50" s="46"/>
      <c r="UW50" s="46"/>
      <c r="UX50" s="46"/>
      <c r="UY50" s="46"/>
      <c r="UZ50" s="46"/>
      <c r="VA50" s="46"/>
      <c r="VB50" s="46"/>
      <c r="VC50" s="46"/>
      <c r="VD50" s="46"/>
      <c r="VE50" s="46"/>
      <c r="VF50" s="46"/>
      <c r="VG50" s="46"/>
      <c r="VH50" s="46"/>
      <c r="VI50" s="46"/>
      <c r="VJ50" s="46"/>
      <c r="VK50" s="46"/>
      <c r="VL50" s="46"/>
      <c r="VM50" s="46"/>
      <c r="VN50" s="46"/>
      <c r="VO50" s="46"/>
      <c r="VP50" s="46"/>
      <c r="VQ50" s="46"/>
      <c r="VR50" s="46"/>
      <c r="VS50" s="46"/>
      <c r="VT50" s="46"/>
      <c r="VU50" s="46"/>
      <c r="VV50" s="46"/>
      <c r="VW50" s="46"/>
      <c r="VX50" s="46"/>
      <c r="VY50" s="46"/>
      <c r="VZ50" s="46"/>
      <c r="WA50" s="46"/>
      <c r="WB50" s="46"/>
      <c r="WC50" s="46"/>
      <c r="WD50" s="46"/>
      <c r="WE50" s="46"/>
      <c r="WF50" s="46"/>
      <c r="WG50" s="46"/>
      <c r="WH50" s="46"/>
      <c r="WI50" s="46"/>
      <c r="WJ50" s="46"/>
      <c r="WK50" s="46"/>
      <c r="WL50" s="46"/>
      <c r="WM50" s="46"/>
      <c r="WN50" s="46"/>
      <c r="WO50" s="46"/>
      <c r="WP50" s="46"/>
      <c r="WQ50" s="46"/>
      <c r="WR50" s="46"/>
      <c r="WS50" s="46"/>
      <c r="WT50" s="46"/>
      <c r="WU50" s="46"/>
      <c r="WV50" s="46"/>
      <c r="WW50" s="46"/>
      <c r="WX50" s="46"/>
      <c r="WY50" s="46"/>
      <c r="WZ50" s="46"/>
      <c r="XA50" s="46"/>
      <c r="XB50" s="46"/>
      <c r="XC50" s="46"/>
      <c r="XD50" s="46"/>
      <c r="XE50" s="46"/>
      <c r="XF50" s="46"/>
      <c r="XG50" s="46"/>
      <c r="XH50" s="46"/>
      <c r="XI50" s="46"/>
      <c r="XJ50" s="46"/>
      <c r="XK50" s="46"/>
      <c r="XL50" s="46"/>
      <c r="XM50" s="46"/>
      <c r="XN50" s="46"/>
      <c r="XO50" s="46"/>
      <c r="XP50" s="46"/>
      <c r="XQ50" s="46"/>
      <c r="XR50" s="46"/>
      <c r="XS50" s="46"/>
      <c r="XT50" s="46"/>
      <c r="XU50" s="46"/>
      <c r="XV50" s="46"/>
      <c r="XW50" s="46"/>
      <c r="XX50" s="46"/>
      <c r="XY50" s="46"/>
      <c r="XZ50" s="46"/>
      <c r="YA50" s="46"/>
      <c r="YB50" s="46"/>
      <c r="YC50" s="46"/>
      <c r="YD50" s="46"/>
      <c r="YE50" s="46"/>
      <c r="YF50" s="46"/>
      <c r="YG50" s="46"/>
      <c r="YH50" s="46"/>
      <c r="YI50" s="46"/>
      <c r="YJ50" s="46"/>
      <c r="YK50" s="46"/>
      <c r="YL50" s="46"/>
      <c r="YM50" s="46"/>
      <c r="YN50" s="46"/>
      <c r="YO50" s="46"/>
      <c r="YP50" s="46"/>
      <c r="YQ50" s="46"/>
      <c r="YR50" s="46"/>
      <c r="YS50" s="46"/>
      <c r="YT50" s="46"/>
      <c r="YU50" s="46"/>
      <c r="YV50" s="46"/>
      <c r="YW50" s="46"/>
      <c r="YX50" s="46"/>
      <c r="YY50" s="46"/>
      <c r="YZ50" s="46"/>
      <c r="ZA50" s="46"/>
      <c r="ZB50" s="46"/>
      <c r="ZC50" s="46"/>
      <c r="ZD50" s="46"/>
      <c r="ZE50" s="46"/>
      <c r="ZF50" s="46"/>
      <c r="ZG50" s="46"/>
      <c r="ZH50" s="46"/>
      <c r="ZI50" s="46"/>
      <c r="ZJ50" s="46"/>
      <c r="ZK50" s="46"/>
      <c r="ZL50" s="46"/>
      <c r="ZM50" s="46"/>
      <c r="ZN50" s="46"/>
      <c r="ZO50" s="46"/>
      <c r="ZP50" s="46"/>
      <c r="ZQ50" s="46"/>
      <c r="ZR50" s="46"/>
      <c r="ZS50" s="46"/>
      <c r="ZT50" s="46"/>
      <c r="ZU50" s="46"/>
      <c r="ZV50" s="46"/>
      <c r="ZW50" s="46"/>
      <c r="ZX50" s="46"/>
      <c r="ZY50" s="46"/>
      <c r="ZZ50" s="46"/>
      <c r="AAA50" s="46"/>
      <c r="AAB50" s="46"/>
      <c r="AAC50" s="46"/>
      <c r="AAD50" s="46"/>
      <c r="AAE50" s="46"/>
      <c r="AAF50" s="46"/>
      <c r="AAG50" s="46"/>
      <c r="AAH50" s="46"/>
      <c r="AAI50" s="46"/>
      <c r="AAJ50" s="46"/>
      <c r="AAK50" s="46"/>
      <c r="AAL50" s="46"/>
      <c r="AAM50" s="46"/>
      <c r="AAN50" s="46"/>
      <c r="AAO50" s="46"/>
      <c r="AAP50" s="46"/>
      <c r="AAQ50" s="46"/>
      <c r="AAR50" s="46"/>
      <c r="AAS50" s="46"/>
      <c r="AAT50" s="46"/>
      <c r="AAU50" s="46"/>
      <c r="AAV50" s="46"/>
      <c r="AAW50" s="46"/>
      <c r="AAX50" s="46"/>
      <c r="AAY50" s="46"/>
      <c r="AAZ50" s="46"/>
      <c r="ABA50" s="46"/>
      <c r="ABB50" s="46"/>
      <c r="ABC50" s="46"/>
      <c r="ABD50" s="46"/>
      <c r="ABE50" s="46"/>
      <c r="ABF50" s="46"/>
      <c r="ABG50" s="46"/>
      <c r="ABH50" s="46"/>
      <c r="ABI50" s="46"/>
      <c r="ABJ50" s="46"/>
      <c r="ABK50" s="46"/>
      <c r="ABL50" s="46"/>
      <c r="ABM50" s="46"/>
      <c r="ABN50" s="46"/>
      <c r="ABO50" s="46"/>
      <c r="ABP50" s="46"/>
      <c r="ABQ50" s="46"/>
      <c r="ABR50" s="46"/>
      <c r="ABS50" s="46"/>
      <c r="ABT50" s="46"/>
      <c r="ABU50" s="46"/>
      <c r="ABV50" s="46"/>
      <c r="ABW50" s="46"/>
      <c r="ABX50" s="46"/>
      <c r="ABY50" s="46"/>
      <c r="ABZ50" s="46"/>
      <c r="ACA50" s="46"/>
      <c r="ACB50" s="46"/>
      <c r="ACC50" s="46"/>
      <c r="ACD50" s="46"/>
      <c r="ACE50" s="46"/>
      <c r="ACF50" s="46"/>
      <c r="ACG50" s="46"/>
      <c r="ACH50" s="46"/>
      <c r="ACI50" s="46"/>
      <c r="ACJ50" s="46"/>
      <c r="ACK50" s="46"/>
      <c r="ACL50" s="46"/>
      <c r="ACM50" s="46"/>
      <c r="ACN50" s="46"/>
      <c r="ACO50" s="46"/>
      <c r="ACP50" s="46"/>
      <c r="ACQ50" s="46"/>
      <c r="ACR50" s="46"/>
      <c r="ACS50" s="46"/>
      <c r="ACT50" s="46"/>
      <c r="ACU50" s="46"/>
      <c r="ACV50" s="46"/>
      <c r="ACW50" s="46"/>
      <c r="ACX50" s="46"/>
      <c r="ACY50" s="46"/>
      <c r="ACZ50" s="46"/>
      <c r="ADA50" s="46"/>
      <c r="ADB50" s="46"/>
      <c r="ADC50" s="46"/>
      <c r="ADD50" s="46"/>
      <c r="ADE50" s="46"/>
      <c r="ADF50" s="46"/>
      <c r="ADG50" s="46"/>
      <c r="ADH50" s="46"/>
      <c r="ADI50" s="46"/>
      <c r="ADJ50" s="46"/>
      <c r="ADK50" s="46"/>
      <c r="ADL50" s="46"/>
      <c r="ADM50" s="46"/>
      <c r="ADN50" s="46"/>
      <c r="ADO50" s="46"/>
      <c r="ADP50" s="46"/>
      <c r="ADQ50" s="46"/>
      <c r="ADR50" s="46"/>
      <c r="ADS50" s="46"/>
      <c r="ADT50" s="46"/>
      <c r="ADU50" s="46"/>
      <c r="ADV50" s="46"/>
      <c r="ADW50" s="46"/>
      <c r="ADX50" s="46"/>
      <c r="ADY50" s="46"/>
      <c r="ADZ50" s="46"/>
      <c r="AEA50" s="46"/>
      <c r="AEB50" s="46"/>
      <c r="AEC50" s="46"/>
      <c r="AED50" s="46"/>
      <c r="AEE50" s="46"/>
      <c r="AEF50" s="46"/>
      <c r="AEG50" s="46"/>
      <c r="AEH50" s="46"/>
      <c r="AEI50" s="46"/>
      <c r="AEJ50" s="46"/>
      <c r="AEK50" s="46"/>
      <c r="AEL50" s="46"/>
      <c r="AEM50" s="46"/>
      <c r="AEN50" s="46"/>
      <c r="AEO50" s="46"/>
      <c r="AEP50" s="46"/>
      <c r="AEQ50" s="46"/>
      <c r="AER50" s="46"/>
      <c r="AES50" s="46"/>
      <c r="AET50" s="46"/>
      <c r="AEU50" s="46"/>
      <c r="AEV50" s="46"/>
      <c r="AEW50" s="46"/>
      <c r="AEX50" s="46"/>
      <c r="AEY50" s="46"/>
      <c r="AEZ50" s="46"/>
      <c r="AFA50" s="46"/>
      <c r="AFB50" s="46"/>
      <c r="AFC50" s="46"/>
      <c r="AFD50" s="46"/>
      <c r="AFE50" s="46"/>
      <c r="AFF50" s="46"/>
      <c r="AFG50" s="46"/>
      <c r="AFH50" s="46"/>
      <c r="AFI50" s="46"/>
      <c r="AFJ50" s="46"/>
      <c r="AFK50" s="46"/>
      <c r="AFL50" s="46"/>
      <c r="AFM50" s="46"/>
      <c r="AFN50" s="46"/>
      <c r="AFO50" s="46"/>
      <c r="AFP50" s="46"/>
      <c r="AFQ50" s="46"/>
      <c r="AFR50" s="46"/>
      <c r="AFS50" s="46"/>
      <c r="AFT50" s="46"/>
      <c r="AFU50" s="46"/>
      <c r="AFV50" s="46"/>
      <c r="AFW50" s="46"/>
      <c r="AFX50" s="46"/>
      <c r="AFY50" s="46"/>
      <c r="AFZ50" s="46"/>
      <c r="AGA50" s="46"/>
      <c r="AGB50" s="46"/>
      <c r="AGC50" s="46"/>
      <c r="AGD50" s="46"/>
      <c r="AGE50" s="46"/>
      <c r="AGF50" s="46"/>
      <c r="AGG50" s="46"/>
      <c r="AGH50" s="46"/>
      <c r="AGI50" s="46"/>
      <c r="AGJ50" s="46"/>
      <c r="AGK50" s="46"/>
      <c r="AGL50" s="46"/>
      <c r="AGM50" s="46"/>
      <c r="AGN50" s="46"/>
      <c r="AGO50" s="46"/>
      <c r="AGP50" s="46"/>
      <c r="AGQ50" s="46"/>
      <c r="AGR50" s="46"/>
      <c r="AGS50" s="46"/>
      <c r="AGT50" s="46"/>
      <c r="AGU50" s="46"/>
      <c r="AGV50" s="46"/>
      <c r="AGW50" s="46"/>
      <c r="AGX50" s="46"/>
      <c r="AGY50" s="46"/>
      <c r="AGZ50" s="46"/>
      <c r="AHA50" s="46"/>
      <c r="AHB50" s="46"/>
      <c r="AHC50" s="46"/>
      <c r="AHD50" s="46"/>
      <c r="AHE50" s="46"/>
      <c r="AHF50" s="46"/>
      <c r="AHG50" s="46"/>
      <c r="AHH50" s="46"/>
      <c r="AHI50" s="46"/>
      <c r="AHJ50" s="46"/>
      <c r="AHK50" s="46"/>
      <c r="AHL50" s="46"/>
      <c r="AHM50" s="46"/>
      <c r="AHN50" s="46"/>
      <c r="AHO50" s="46"/>
      <c r="AHP50" s="46"/>
      <c r="AHQ50" s="46"/>
      <c r="AHR50" s="46"/>
      <c r="AHS50" s="46"/>
      <c r="AHT50" s="46"/>
      <c r="AHU50" s="46"/>
      <c r="AHV50" s="46"/>
      <c r="AHW50" s="46"/>
      <c r="AHX50" s="46"/>
      <c r="AHY50" s="46"/>
      <c r="AHZ50" s="46"/>
      <c r="AIA50" s="46"/>
      <c r="AIB50" s="46"/>
      <c r="AIC50" s="46"/>
      <c r="AID50" s="46"/>
      <c r="AIE50" s="46"/>
      <c r="AIF50" s="46"/>
      <c r="AIG50" s="46"/>
      <c r="AIH50" s="46"/>
      <c r="AII50" s="46"/>
      <c r="AIJ50" s="46"/>
      <c r="AIK50" s="46"/>
      <c r="AIL50" s="46"/>
      <c r="AIM50" s="46"/>
      <c r="AIN50" s="46"/>
      <c r="AIO50" s="46"/>
      <c r="AIP50" s="46"/>
      <c r="AIQ50" s="46"/>
      <c r="AIR50" s="46"/>
      <c r="AIS50" s="46"/>
      <c r="AIT50" s="46"/>
      <c r="AIU50" s="46"/>
      <c r="AIV50" s="46"/>
      <c r="AIW50" s="46"/>
      <c r="AIX50" s="46"/>
      <c r="AIY50" s="46"/>
      <c r="AIZ50" s="46"/>
      <c r="AJA50" s="46"/>
      <c r="AJB50" s="46"/>
      <c r="AJC50" s="46"/>
      <c r="AJD50" s="46"/>
      <c r="AJE50" s="46"/>
      <c r="AJF50" s="46"/>
      <c r="AJG50" s="46"/>
      <c r="AJH50" s="46"/>
      <c r="AJI50" s="46"/>
      <c r="AJJ50" s="46"/>
      <c r="AJK50" s="46"/>
      <c r="AJL50" s="46"/>
      <c r="AJM50" s="46"/>
      <c r="AJN50" s="46"/>
      <c r="AJO50" s="46"/>
      <c r="AJP50" s="46"/>
      <c r="AJQ50" s="46"/>
      <c r="AJR50" s="46"/>
      <c r="AJS50" s="46"/>
      <c r="AJT50" s="46"/>
      <c r="AJU50" s="46"/>
      <c r="AJV50" s="46"/>
      <c r="AJW50" s="46"/>
      <c r="AJX50" s="46"/>
      <c r="AJY50" s="46"/>
      <c r="AJZ50" s="46"/>
      <c r="AKA50" s="46"/>
      <c r="AKB50" s="46"/>
      <c r="AKC50" s="46"/>
      <c r="AKD50" s="46"/>
      <c r="AKE50" s="46"/>
      <c r="AKF50" s="46"/>
      <c r="AKG50" s="46"/>
      <c r="AKH50" s="46"/>
      <c r="AKI50" s="46"/>
      <c r="AKJ50" s="46"/>
      <c r="AKK50" s="46"/>
      <c r="AKL50" s="46"/>
      <c r="AKM50" s="46"/>
      <c r="AKN50" s="46"/>
      <c r="AKO50" s="46"/>
      <c r="AKP50" s="46"/>
      <c r="AKQ50" s="46"/>
      <c r="AKR50" s="46"/>
      <c r="AKS50" s="46"/>
      <c r="AKT50" s="46"/>
      <c r="AKU50" s="46"/>
      <c r="AKV50" s="46"/>
      <c r="AKW50" s="46"/>
      <c r="AKX50" s="46"/>
      <c r="AKY50" s="46"/>
      <c r="AKZ50" s="46"/>
      <c r="ALA50" s="46"/>
      <c r="ALB50" s="46"/>
      <c r="ALC50" s="46"/>
      <c r="ALD50" s="46"/>
      <c r="ALE50" s="46"/>
      <c r="ALF50" s="46"/>
      <c r="ALG50" s="46"/>
      <c r="ALH50" s="46"/>
      <c r="ALI50" s="46"/>
      <c r="ALJ50" s="46"/>
      <c r="ALK50" s="46"/>
      <c r="ALL50" s="46"/>
      <c r="ALM50" s="46"/>
      <c r="ALN50" s="46"/>
      <c r="ALO50" s="46"/>
      <c r="ALP50" s="46"/>
      <c r="ALQ50" s="46"/>
      <c r="ALR50" s="46"/>
      <c r="ALS50" s="46"/>
      <c r="ALT50" s="46"/>
      <c r="ALU50" s="46"/>
      <c r="ALV50" s="46"/>
      <c r="ALW50" s="46"/>
      <c r="ALX50" s="46"/>
      <c r="ALY50" s="46"/>
      <c r="ALZ50" s="46"/>
      <c r="AMA50" s="46"/>
      <c r="AMB50" s="46"/>
      <c r="AMC50" s="46"/>
      <c r="AMD50" s="46"/>
      <c r="AME50" s="46"/>
      <c r="AMF50" s="46"/>
      <c r="AMG50" s="46"/>
      <c r="AMH50" s="46"/>
      <c r="AMI50" s="46"/>
      <c r="AMJ50" s="46"/>
      <c r="AMK50" s="46"/>
      <c r="AML50" s="46"/>
      <c r="AMM50" s="46"/>
      <c r="AMN50" s="46"/>
      <c r="AMO50" s="46"/>
      <c r="AMP50" s="46"/>
      <c r="AMQ50" s="46"/>
      <c r="AMR50" s="46"/>
      <c r="AMS50" s="46"/>
      <c r="AMT50" s="46"/>
      <c r="AMU50" s="46"/>
      <c r="AMV50" s="46"/>
      <c r="AMW50" s="46"/>
      <c r="AMX50" s="46"/>
      <c r="AMY50" s="46"/>
      <c r="AMZ50" s="46"/>
      <c r="ANA50" s="46"/>
      <c r="ANB50" s="46"/>
      <c r="ANC50" s="46"/>
      <c r="AND50" s="46"/>
      <c r="ANE50" s="46"/>
      <c r="ANF50" s="46"/>
      <c r="ANG50" s="46"/>
      <c r="ANH50" s="46"/>
      <c r="ANI50" s="46"/>
      <c r="ANJ50" s="46"/>
      <c r="ANK50" s="46"/>
      <c r="ANL50" s="46"/>
      <c r="ANM50" s="46"/>
      <c r="ANN50" s="46"/>
      <c r="ANO50" s="46"/>
      <c r="ANP50" s="46"/>
      <c r="ANQ50" s="46"/>
      <c r="ANR50" s="46"/>
      <c r="ANS50" s="46"/>
      <c r="ANT50" s="46"/>
      <c r="ANU50" s="46"/>
      <c r="ANV50" s="46"/>
      <c r="ANW50" s="46"/>
      <c r="ANX50" s="46"/>
      <c r="ANY50" s="46"/>
      <c r="ANZ50" s="46"/>
      <c r="AOA50" s="46"/>
      <c r="AOB50" s="46"/>
      <c r="AOC50" s="46"/>
      <c r="AOD50" s="46"/>
      <c r="AOE50" s="46"/>
      <c r="AOF50" s="46"/>
      <c r="AOG50" s="46"/>
      <c r="AOH50" s="46"/>
      <c r="AOI50" s="46"/>
      <c r="AOJ50" s="46"/>
      <c r="AOK50" s="46"/>
      <c r="AOL50" s="46"/>
      <c r="AOM50" s="46"/>
      <c r="AON50" s="46"/>
      <c r="AOO50" s="46"/>
      <c r="AOP50" s="46"/>
      <c r="AOQ50" s="46"/>
      <c r="AOR50" s="46"/>
      <c r="AOS50" s="46"/>
      <c r="AOT50" s="46"/>
      <c r="AOU50" s="46"/>
      <c r="AOV50" s="46"/>
      <c r="AOW50" s="46"/>
      <c r="AOX50" s="46"/>
      <c r="AOY50" s="46"/>
      <c r="AOZ50" s="46"/>
      <c r="APA50" s="46"/>
      <c r="APB50" s="46"/>
      <c r="APC50" s="46"/>
      <c r="APD50" s="46"/>
      <c r="APE50" s="46"/>
      <c r="APF50" s="46"/>
      <c r="APG50" s="46"/>
      <c r="APH50" s="46"/>
      <c r="API50" s="46"/>
      <c r="APJ50" s="46"/>
      <c r="APK50" s="46"/>
      <c r="APL50" s="46"/>
      <c r="APM50" s="46"/>
      <c r="APN50" s="46"/>
      <c r="APO50" s="46"/>
      <c r="APP50" s="46"/>
      <c r="APQ50" s="46"/>
      <c r="APR50" s="46"/>
      <c r="APS50" s="46"/>
      <c r="APT50" s="46"/>
      <c r="APU50" s="46"/>
      <c r="APV50" s="46"/>
      <c r="APW50" s="46"/>
      <c r="APX50" s="46"/>
      <c r="APY50" s="46"/>
      <c r="APZ50" s="46"/>
      <c r="AQA50" s="46"/>
      <c r="AQB50" s="46"/>
      <c r="AQC50" s="46"/>
      <c r="AQD50" s="46"/>
      <c r="AQE50" s="46"/>
      <c r="AQF50" s="46"/>
      <c r="AQG50" s="46"/>
      <c r="AQH50" s="46"/>
      <c r="AQI50" s="46"/>
      <c r="AQJ50" s="46"/>
      <c r="AQK50" s="46"/>
      <c r="AQL50" s="46"/>
      <c r="AQM50" s="46"/>
      <c r="AQN50" s="46"/>
      <c r="AQO50" s="46"/>
      <c r="AQP50" s="46"/>
      <c r="AQQ50" s="46"/>
      <c r="AQR50" s="46"/>
      <c r="AQS50" s="46"/>
      <c r="AQT50" s="46"/>
      <c r="AQU50" s="46"/>
      <c r="AQV50" s="46"/>
      <c r="AQW50" s="46"/>
      <c r="AQX50" s="46"/>
      <c r="AQY50" s="46"/>
      <c r="AQZ50" s="46"/>
      <c r="ARA50" s="46"/>
      <c r="ARB50" s="46"/>
      <c r="ARC50" s="46"/>
      <c r="ARD50" s="46"/>
      <c r="ARE50" s="46"/>
      <c r="ARF50" s="46"/>
      <c r="ARG50" s="46"/>
      <c r="ARH50" s="46"/>
      <c r="ARI50" s="46"/>
      <c r="ARJ50" s="46"/>
      <c r="ARK50" s="46"/>
      <c r="ARL50" s="46"/>
      <c r="ARM50" s="46"/>
      <c r="ARN50" s="46"/>
      <c r="ARO50" s="46"/>
      <c r="ARP50" s="46"/>
      <c r="ARQ50" s="46"/>
      <c r="ARR50" s="46"/>
      <c r="ARS50" s="46"/>
      <c r="ART50" s="46"/>
      <c r="ARU50" s="46"/>
      <c r="ARV50" s="46"/>
      <c r="ARW50" s="46"/>
      <c r="ARX50" s="46"/>
      <c r="ARY50" s="46"/>
      <c r="ARZ50" s="46"/>
      <c r="ASA50" s="46"/>
      <c r="ASB50" s="46"/>
      <c r="ASC50" s="46"/>
      <c r="ASD50" s="46"/>
      <c r="ASE50" s="46"/>
      <c r="ASF50" s="46"/>
      <c r="ASG50" s="46"/>
      <c r="ASH50" s="46"/>
      <c r="ASI50" s="46"/>
      <c r="ASJ50" s="46"/>
      <c r="ASK50" s="46"/>
      <c r="ASL50" s="46"/>
      <c r="ASM50" s="46"/>
      <c r="ASN50" s="46"/>
      <c r="ASO50" s="46"/>
      <c r="ASP50" s="46"/>
      <c r="ASQ50" s="46"/>
      <c r="ASR50" s="46"/>
      <c r="ASS50" s="46"/>
      <c r="AST50" s="46"/>
      <c r="ASU50" s="46"/>
      <c r="ASV50" s="46"/>
      <c r="ASW50" s="46"/>
      <c r="ASX50" s="46"/>
      <c r="ASY50" s="46"/>
      <c r="ASZ50" s="46"/>
      <c r="ATA50" s="46"/>
      <c r="ATB50" s="46"/>
      <c r="ATC50" s="46"/>
      <c r="ATD50" s="46"/>
      <c r="ATE50" s="46"/>
      <c r="ATF50" s="46"/>
      <c r="ATG50" s="46"/>
      <c r="ATH50" s="46"/>
      <c r="ATI50" s="46"/>
      <c r="ATJ50" s="46"/>
      <c r="ATK50" s="46"/>
      <c r="ATL50" s="46"/>
      <c r="ATM50" s="46"/>
      <c r="ATN50" s="46"/>
      <c r="ATO50" s="46"/>
      <c r="ATP50" s="46"/>
      <c r="ATQ50" s="46"/>
      <c r="ATR50" s="46"/>
      <c r="ATS50" s="46"/>
      <c r="ATT50" s="46"/>
      <c r="ATU50" s="46"/>
      <c r="ATV50" s="46"/>
      <c r="ATW50" s="46"/>
      <c r="ATX50" s="46"/>
      <c r="ATY50" s="46"/>
      <c r="ATZ50" s="46"/>
      <c r="AUA50" s="46"/>
      <c r="AUB50" s="46"/>
      <c r="AUC50" s="46"/>
      <c r="AUD50" s="46"/>
      <c r="AUE50" s="46"/>
      <c r="AUF50" s="46"/>
      <c r="AUG50" s="46"/>
      <c r="AUH50" s="46"/>
      <c r="AUI50" s="46"/>
      <c r="AUJ50" s="46"/>
      <c r="AUK50" s="46"/>
      <c r="AUL50" s="46"/>
      <c r="AUM50" s="46"/>
      <c r="AUN50" s="46"/>
      <c r="AUO50" s="46"/>
      <c r="AUP50" s="46"/>
      <c r="AUQ50" s="46"/>
      <c r="AUR50" s="46"/>
      <c r="AUS50" s="46"/>
      <c r="AUT50" s="46"/>
      <c r="AUU50" s="46"/>
      <c r="AUV50" s="46"/>
      <c r="AUW50" s="46"/>
      <c r="AUX50" s="46"/>
      <c r="AUY50" s="46"/>
      <c r="AUZ50" s="46"/>
      <c r="AVA50" s="46"/>
      <c r="AVB50" s="46"/>
      <c r="AVC50" s="46"/>
      <c r="AVD50" s="46"/>
      <c r="AVE50" s="46"/>
      <c r="AVF50" s="46"/>
      <c r="AVG50" s="46"/>
      <c r="AVH50" s="46"/>
      <c r="AVI50" s="46"/>
      <c r="AVJ50" s="46"/>
      <c r="AVK50" s="46"/>
      <c r="AVL50" s="46"/>
      <c r="AVM50" s="46"/>
      <c r="AVN50" s="46"/>
      <c r="AVO50" s="46"/>
      <c r="AVP50" s="46"/>
      <c r="AVQ50" s="46"/>
      <c r="AVR50" s="46"/>
      <c r="AVS50" s="46"/>
      <c r="AVT50" s="46"/>
      <c r="AVU50" s="46"/>
      <c r="AVV50" s="46"/>
      <c r="AVW50" s="46"/>
      <c r="AVX50" s="46"/>
      <c r="AVY50" s="46"/>
      <c r="AVZ50" s="46"/>
      <c r="AWA50" s="46"/>
      <c r="AWB50" s="46"/>
      <c r="AWC50" s="46"/>
      <c r="AWD50" s="46"/>
      <c r="AWE50" s="46"/>
      <c r="AWF50" s="46"/>
      <c r="AWG50" s="46"/>
      <c r="AWH50" s="46"/>
      <c r="AWI50" s="46"/>
      <c r="AWJ50" s="46"/>
      <c r="AWK50" s="46"/>
      <c r="AWL50" s="46"/>
      <c r="AWM50" s="46"/>
      <c r="AWN50" s="46"/>
      <c r="AWO50" s="46"/>
      <c r="AWP50" s="46"/>
      <c r="AWQ50" s="46"/>
      <c r="AWR50" s="46"/>
      <c r="AWS50" s="46"/>
      <c r="AWT50" s="46"/>
      <c r="AWU50" s="46"/>
      <c r="AWV50" s="46"/>
      <c r="AWW50" s="46"/>
      <c r="AWX50" s="46"/>
      <c r="AWY50" s="46"/>
      <c r="AWZ50" s="46"/>
      <c r="AXA50" s="46"/>
      <c r="AXB50" s="46"/>
      <c r="AXC50" s="46"/>
      <c r="AXD50" s="46"/>
      <c r="AXE50" s="46"/>
      <c r="AXF50" s="46"/>
      <c r="AXG50" s="46"/>
      <c r="AXH50" s="46"/>
      <c r="AXI50" s="46"/>
      <c r="AXJ50" s="46"/>
      <c r="AXK50" s="46"/>
      <c r="AXL50" s="46"/>
      <c r="AXM50" s="46"/>
      <c r="AXN50" s="46"/>
      <c r="AXO50" s="46"/>
      <c r="AXP50" s="46"/>
      <c r="AXQ50" s="46"/>
      <c r="AXR50" s="46"/>
      <c r="AXS50" s="46"/>
      <c r="AXT50" s="46"/>
      <c r="AXU50" s="46"/>
      <c r="AXV50" s="46"/>
      <c r="AXW50" s="46"/>
      <c r="AXX50" s="46"/>
      <c r="AXY50" s="46"/>
      <c r="AXZ50" s="46"/>
      <c r="AYA50" s="46"/>
      <c r="AYB50" s="46"/>
      <c r="AYC50" s="46"/>
      <c r="AYD50" s="46"/>
      <c r="AYE50" s="46"/>
      <c r="AYF50" s="46"/>
      <c r="AYG50" s="46"/>
      <c r="AYH50" s="46"/>
      <c r="AYI50" s="46"/>
      <c r="AYJ50" s="46"/>
      <c r="AYK50" s="46"/>
      <c r="AYL50" s="46"/>
      <c r="AYM50" s="46"/>
      <c r="AYN50" s="46"/>
      <c r="AYO50" s="46"/>
      <c r="AYP50" s="46"/>
      <c r="AYQ50" s="46"/>
      <c r="AYR50" s="46"/>
      <c r="AYS50" s="46"/>
      <c r="AYT50" s="46"/>
      <c r="AYU50" s="46"/>
      <c r="AYV50" s="46"/>
      <c r="AYW50" s="46"/>
      <c r="AYX50" s="46"/>
      <c r="AYY50" s="46"/>
      <c r="AYZ50" s="46"/>
      <c r="AZA50" s="46"/>
      <c r="AZB50" s="46"/>
      <c r="AZC50" s="46"/>
      <c r="AZD50" s="46"/>
      <c r="AZE50" s="46"/>
      <c r="AZF50" s="46"/>
      <c r="AZG50" s="46"/>
      <c r="AZH50" s="46"/>
      <c r="AZI50" s="46"/>
      <c r="AZJ50" s="46"/>
      <c r="AZK50" s="46"/>
      <c r="AZL50" s="46"/>
      <c r="AZM50" s="46"/>
      <c r="AZN50" s="46"/>
      <c r="AZO50" s="46"/>
      <c r="AZP50" s="46"/>
      <c r="AZQ50" s="46"/>
      <c r="AZR50" s="46"/>
      <c r="AZS50" s="46"/>
      <c r="AZT50" s="46"/>
      <c r="AZU50" s="46"/>
      <c r="AZV50" s="46"/>
      <c r="AZW50" s="46"/>
      <c r="AZX50" s="46"/>
      <c r="AZY50" s="46"/>
      <c r="AZZ50" s="46"/>
      <c r="BAA50" s="46"/>
      <c r="BAB50" s="46"/>
      <c r="BAC50" s="46"/>
      <c r="BAD50" s="46"/>
      <c r="BAE50" s="46"/>
      <c r="BAF50" s="46"/>
      <c r="BAG50" s="46"/>
      <c r="BAH50" s="46"/>
      <c r="BAI50" s="46"/>
      <c r="BAJ50" s="46"/>
      <c r="BAK50" s="46"/>
      <c r="BAL50" s="46"/>
      <c r="BAM50" s="46"/>
      <c r="BAN50" s="46"/>
      <c r="BAO50" s="46"/>
      <c r="BAP50" s="46"/>
      <c r="BAQ50" s="46"/>
      <c r="BAR50" s="46"/>
      <c r="BAS50" s="46"/>
      <c r="BAT50" s="46"/>
      <c r="BAU50" s="46"/>
      <c r="BAV50" s="46"/>
      <c r="BAW50" s="46"/>
      <c r="BAX50" s="46"/>
      <c r="BAY50" s="46"/>
      <c r="BAZ50" s="46"/>
      <c r="BBA50" s="46"/>
      <c r="BBB50" s="46"/>
      <c r="BBC50" s="46"/>
      <c r="BBD50" s="46"/>
      <c r="BBE50" s="46"/>
      <c r="BBF50" s="46"/>
      <c r="BBG50" s="46"/>
      <c r="BBH50" s="46"/>
      <c r="BBI50" s="46"/>
      <c r="BBJ50" s="46"/>
      <c r="BBK50" s="46"/>
      <c r="BBL50" s="46"/>
      <c r="BBM50" s="46"/>
      <c r="BBN50" s="46"/>
      <c r="BBO50" s="46"/>
      <c r="BBP50" s="46"/>
      <c r="BBQ50" s="46"/>
      <c r="BBR50" s="46"/>
      <c r="BBS50" s="46"/>
      <c r="BBT50" s="46"/>
      <c r="BBU50" s="46"/>
      <c r="BBV50" s="46"/>
      <c r="BBW50" s="46"/>
      <c r="BBX50" s="46"/>
      <c r="BBY50" s="46"/>
      <c r="BBZ50" s="46"/>
      <c r="BCA50" s="46"/>
      <c r="BCB50" s="46"/>
      <c r="BCC50" s="46"/>
      <c r="BCD50" s="46"/>
      <c r="BCE50" s="46"/>
      <c r="BCF50" s="46"/>
      <c r="BCG50" s="46"/>
      <c r="BCH50" s="46"/>
      <c r="BCI50" s="46"/>
      <c r="BCJ50" s="46"/>
      <c r="BCK50" s="46"/>
      <c r="BCL50" s="46"/>
      <c r="BCM50" s="46"/>
      <c r="BCN50" s="46"/>
      <c r="BCO50" s="46"/>
      <c r="BCP50" s="46"/>
      <c r="BCQ50" s="46"/>
      <c r="BCR50" s="46"/>
      <c r="BCS50" s="46"/>
      <c r="BCT50" s="46"/>
      <c r="BCU50" s="46"/>
      <c r="BCV50" s="46"/>
      <c r="BCW50" s="46"/>
      <c r="BCX50" s="46"/>
      <c r="BCY50" s="46"/>
      <c r="BCZ50" s="46"/>
      <c r="BDA50" s="46"/>
      <c r="BDB50" s="46"/>
      <c r="BDC50" s="46"/>
      <c r="BDD50" s="46"/>
      <c r="BDE50" s="46"/>
      <c r="BDF50" s="46"/>
      <c r="BDG50" s="46"/>
      <c r="BDH50" s="46"/>
      <c r="BDI50" s="46"/>
      <c r="BDJ50" s="46"/>
      <c r="BDK50" s="46"/>
      <c r="BDL50" s="46"/>
      <c r="BDM50" s="46"/>
      <c r="BDN50" s="46"/>
      <c r="BDO50" s="46"/>
      <c r="BDP50" s="46"/>
      <c r="BDQ50" s="46"/>
      <c r="BDR50" s="46"/>
      <c r="BDS50" s="46"/>
      <c r="BDT50" s="46"/>
      <c r="BDU50" s="46"/>
      <c r="BDV50" s="46"/>
      <c r="BDW50" s="46"/>
      <c r="BDX50" s="46"/>
      <c r="BDY50" s="46"/>
      <c r="BDZ50" s="46"/>
      <c r="BEA50" s="46"/>
      <c r="BEB50" s="46"/>
      <c r="BEC50" s="46"/>
      <c r="BED50" s="46"/>
      <c r="BEE50" s="46"/>
      <c r="BEF50" s="46"/>
      <c r="BEG50" s="46"/>
      <c r="BEH50" s="46"/>
      <c r="BEI50" s="46"/>
      <c r="BEJ50" s="46"/>
      <c r="BEK50" s="46"/>
      <c r="BEL50" s="46"/>
      <c r="BEM50" s="46"/>
      <c r="BEN50" s="46"/>
      <c r="BEO50" s="46"/>
      <c r="BEP50" s="46"/>
      <c r="BEQ50" s="46"/>
      <c r="BER50" s="46"/>
      <c r="BES50" s="46"/>
      <c r="BET50" s="46"/>
      <c r="BEU50" s="46"/>
      <c r="BEV50" s="46"/>
      <c r="BEW50" s="46"/>
      <c r="BEX50" s="46"/>
      <c r="BEY50" s="46"/>
      <c r="BEZ50" s="46"/>
      <c r="BFA50" s="46"/>
      <c r="BFB50" s="46"/>
      <c r="BFC50" s="46"/>
      <c r="BFD50" s="46"/>
      <c r="BFE50" s="46"/>
      <c r="BFF50" s="46"/>
      <c r="BFG50" s="46"/>
      <c r="BFH50" s="46"/>
      <c r="BFI50" s="46"/>
      <c r="BFJ50" s="46"/>
      <c r="BFK50" s="46"/>
      <c r="BFL50" s="46"/>
      <c r="BFM50" s="46"/>
      <c r="BFN50" s="46"/>
      <c r="BFO50" s="46"/>
      <c r="BFP50" s="46"/>
      <c r="BFQ50" s="46"/>
      <c r="BFR50" s="46"/>
      <c r="BFS50" s="46"/>
      <c r="BFT50" s="46"/>
      <c r="BFU50" s="46"/>
      <c r="BFV50" s="46"/>
      <c r="BFW50" s="46"/>
      <c r="BFX50" s="46"/>
      <c r="BFY50" s="46"/>
      <c r="BFZ50" s="46"/>
      <c r="BGA50" s="46"/>
      <c r="BGB50" s="46"/>
      <c r="BGC50" s="46"/>
      <c r="BGD50" s="46"/>
      <c r="BGE50" s="46"/>
      <c r="BGF50" s="46"/>
      <c r="BGG50" s="46"/>
      <c r="BGH50" s="46"/>
      <c r="BGI50" s="46"/>
      <c r="BGJ50" s="46"/>
      <c r="BGK50" s="46"/>
      <c r="BGL50" s="46"/>
      <c r="BGM50" s="46"/>
      <c r="BGN50" s="46"/>
      <c r="BGO50" s="46"/>
      <c r="BGP50" s="46"/>
      <c r="BGQ50" s="46"/>
      <c r="BGR50" s="46"/>
      <c r="BGS50" s="46"/>
      <c r="BGT50" s="46"/>
      <c r="BGU50" s="46"/>
      <c r="BGV50" s="46"/>
      <c r="BGW50" s="46"/>
      <c r="BGX50" s="46"/>
      <c r="BGY50" s="46"/>
      <c r="BGZ50" s="46"/>
      <c r="BHA50" s="46"/>
      <c r="BHB50" s="46"/>
      <c r="BHC50" s="46"/>
      <c r="BHD50" s="46"/>
      <c r="BHE50" s="46"/>
      <c r="BHF50" s="46"/>
      <c r="BHG50" s="46"/>
      <c r="BHH50" s="46"/>
      <c r="BHI50" s="46"/>
      <c r="BHJ50" s="46"/>
      <c r="BHK50" s="46"/>
      <c r="BHL50" s="46"/>
      <c r="BHM50" s="46"/>
      <c r="BHN50" s="46"/>
      <c r="BHO50" s="46"/>
      <c r="BHP50" s="46"/>
      <c r="BHQ50" s="46"/>
      <c r="BHR50" s="46"/>
      <c r="BHS50" s="46"/>
      <c r="BHT50" s="46"/>
      <c r="BHU50" s="46"/>
      <c r="BHV50" s="46"/>
      <c r="BHW50" s="46"/>
      <c r="BHX50" s="46"/>
      <c r="BHY50" s="46"/>
      <c r="BHZ50" s="46"/>
      <c r="BIA50" s="46"/>
      <c r="BIB50" s="46"/>
      <c r="BIC50" s="46"/>
      <c r="BID50" s="46"/>
      <c r="BIE50" s="46"/>
      <c r="BIF50" s="46"/>
      <c r="BIG50" s="46"/>
      <c r="BIH50" s="46"/>
      <c r="BII50" s="46"/>
      <c r="BIJ50" s="46"/>
      <c r="BIK50" s="46"/>
      <c r="BIL50" s="46"/>
      <c r="BIM50" s="46"/>
      <c r="BIN50" s="46"/>
      <c r="BIO50" s="46"/>
      <c r="BIP50" s="46"/>
      <c r="BIQ50" s="46"/>
      <c r="BIR50" s="46"/>
      <c r="BIS50" s="46"/>
      <c r="BIT50" s="46"/>
      <c r="BIU50" s="46"/>
      <c r="BIV50" s="46"/>
      <c r="BIW50" s="46"/>
      <c r="BIX50" s="46"/>
      <c r="BIY50" s="46"/>
      <c r="BIZ50" s="46"/>
      <c r="BJA50" s="46"/>
      <c r="BJB50" s="46"/>
      <c r="BJC50" s="46"/>
      <c r="BJD50" s="46"/>
      <c r="BJE50" s="46"/>
      <c r="BJF50" s="46"/>
      <c r="BJG50" s="46"/>
      <c r="BJH50" s="46"/>
      <c r="BJI50" s="46"/>
      <c r="BJJ50" s="46"/>
      <c r="BJK50" s="46"/>
      <c r="BJL50" s="46"/>
      <c r="BJM50" s="46"/>
      <c r="BJN50" s="46"/>
      <c r="BJO50" s="46"/>
      <c r="BJP50" s="46"/>
      <c r="BJQ50" s="46"/>
      <c r="BJR50" s="46"/>
      <c r="BJS50" s="46"/>
      <c r="BJT50" s="46"/>
      <c r="BJU50" s="46"/>
      <c r="BJV50" s="46"/>
      <c r="BJW50" s="46"/>
      <c r="BJX50" s="46"/>
      <c r="BJY50" s="46"/>
      <c r="BJZ50" s="46"/>
      <c r="BKA50" s="46"/>
      <c r="BKB50" s="46"/>
      <c r="BKC50" s="46"/>
      <c r="BKD50" s="46"/>
      <c r="BKE50" s="46"/>
      <c r="BKF50" s="46"/>
      <c r="BKG50" s="46"/>
      <c r="BKH50" s="46"/>
      <c r="BKI50" s="46"/>
      <c r="BKJ50" s="46"/>
      <c r="BKK50" s="46"/>
      <c r="BKL50" s="46"/>
      <c r="BKM50" s="46"/>
      <c r="BKN50" s="46"/>
      <c r="BKO50" s="46"/>
      <c r="BKP50" s="46"/>
      <c r="BKQ50" s="46"/>
      <c r="BKR50" s="46"/>
      <c r="BKS50" s="46"/>
      <c r="BKT50" s="46"/>
      <c r="BKU50" s="46"/>
      <c r="BKV50" s="46"/>
      <c r="BKW50" s="46"/>
      <c r="BKX50" s="46"/>
      <c r="BKY50" s="46"/>
      <c r="BKZ50" s="46"/>
      <c r="BLA50" s="46"/>
      <c r="BLB50" s="46"/>
      <c r="BLC50" s="46"/>
      <c r="BLD50" s="46"/>
      <c r="BLE50" s="46"/>
      <c r="BLF50" s="46"/>
      <c r="BLG50" s="46"/>
      <c r="BLH50" s="46"/>
      <c r="BLI50" s="46"/>
      <c r="BLJ50" s="46"/>
      <c r="BLK50" s="46"/>
      <c r="BLL50" s="46"/>
      <c r="BLM50" s="46"/>
      <c r="BLN50" s="46"/>
      <c r="BLO50" s="46"/>
      <c r="BLP50" s="46"/>
      <c r="BLQ50" s="46"/>
      <c r="BLR50" s="46"/>
      <c r="BLS50" s="46"/>
      <c r="BLT50" s="46"/>
      <c r="BLU50" s="46"/>
      <c r="BLV50" s="46"/>
      <c r="BLW50" s="46"/>
      <c r="BLX50" s="46"/>
      <c r="BLY50" s="46"/>
      <c r="BLZ50" s="46"/>
      <c r="BMA50" s="46"/>
      <c r="BMB50" s="46"/>
      <c r="BMC50" s="46"/>
      <c r="BMD50" s="46"/>
      <c r="BME50" s="46"/>
      <c r="BMF50" s="46"/>
      <c r="BMG50" s="46"/>
      <c r="BMH50" s="46"/>
      <c r="BMI50" s="46"/>
      <c r="BMJ50" s="46"/>
      <c r="BMK50" s="46"/>
      <c r="BML50" s="46"/>
      <c r="BMM50" s="46"/>
      <c r="BMN50" s="46"/>
      <c r="BMO50" s="46"/>
      <c r="BMP50" s="46"/>
      <c r="BMQ50" s="46"/>
      <c r="BMR50" s="46"/>
      <c r="BMS50" s="46"/>
      <c r="BMT50" s="46"/>
      <c r="BMU50" s="46"/>
      <c r="BMV50" s="46"/>
      <c r="BMW50" s="46"/>
      <c r="BMX50" s="46"/>
      <c r="BMY50" s="46"/>
      <c r="BMZ50" s="46"/>
      <c r="BNA50" s="46"/>
      <c r="BNB50" s="46"/>
      <c r="BNC50" s="46"/>
      <c r="BND50" s="46"/>
      <c r="BNE50" s="46"/>
      <c r="BNF50" s="46"/>
      <c r="BNG50" s="46"/>
      <c r="BNH50" s="46"/>
      <c r="BNI50" s="46"/>
      <c r="BNJ50" s="46"/>
      <c r="BNK50" s="46"/>
      <c r="BNL50" s="46"/>
      <c r="BNM50" s="46"/>
      <c r="BNN50" s="46"/>
      <c r="BNO50" s="46"/>
      <c r="BNP50" s="46"/>
      <c r="BNQ50" s="46"/>
      <c r="BNR50" s="46"/>
      <c r="BNS50" s="46"/>
      <c r="BNT50" s="46"/>
      <c r="BNU50" s="46"/>
      <c r="BNV50" s="46"/>
      <c r="BNW50" s="46"/>
      <c r="BNX50" s="46"/>
      <c r="BNY50" s="46"/>
      <c r="BNZ50" s="46"/>
      <c r="BOA50" s="46"/>
      <c r="BOB50" s="46"/>
      <c r="BOC50" s="46"/>
      <c r="BOD50" s="46"/>
      <c r="BOE50" s="46"/>
      <c r="BOF50" s="46"/>
      <c r="BOG50" s="46"/>
      <c r="BOH50" s="46"/>
      <c r="BOI50" s="46"/>
      <c r="BOJ50" s="46"/>
      <c r="BOK50" s="46"/>
      <c r="BOL50" s="46"/>
      <c r="BOM50" s="46"/>
      <c r="BON50" s="46"/>
      <c r="BOO50" s="46"/>
      <c r="BOP50" s="46"/>
      <c r="BOQ50" s="46"/>
      <c r="BOR50" s="46"/>
      <c r="BOS50" s="46"/>
      <c r="BOT50" s="46"/>
      <c r="BOU50" s="46"/>
      <c r="BOV50" s="46"/>
      <c r="BOW50" s="46"/>
      <c r="BOX50" s="46"/>
      <c r="BOY50" s="46"/>
      <c r="BOZ50" s="46"/>
      <c r="BPA50" s="46"/>
      <c r="BPB50" s="46"/>
      <c r="BPC50" s="46"/>
      <c r="BPD50" s="46"/>
      <c r="BPE50" s="46"/>
      <c r="BPF50" s="46"/>
      <c r="BPG50" s="46"/>
      <c r="BPH50" s="46"/>
      <c r="BPI50" s="46"/>
      <c r="BPJ50" s="46"/>
      <c r="BPK50" s="46"/>
      <c r="BPL50" s="46"/>
      <c r="BPM50" s="46"/>
      <c r="BPN50" s="46"/>
      <c r="BPO50" s="46"/>
      <c r="BPP50" s="46"/>
      <c r="BPQ50" s="46"/>
      <c r="BPR50" s="46"/>
      <c r="BPS50" s="46"/>
      <c r="BPT50" s="46"/>
      <c r="BPU50" s="46"/>
      <c r="BPV50" s="46"/>
      <c r="BPW50" s="46"/>
      <c r="BPX50" s="46"/>
      <c r="BPY50" s="46"/>
      <c r="BPZ50" s="46"/>
      <c r="BQA50" s="46"/>
      <c r="BQB50" s="46"/>
      <c r="BQC50" s="46"/>
      <c r="BQD50" s="46"/>
      <c r="BQE50" s="46"/>
      <c r="BQF50" s="46"/>
      <c r="BQG50" s="46"/>
      <c r="BQH50" s="46"/>
      <c r="BQI50" s="46"/>
      <c r="BQJ50" s="46"/>
      <c r="BQK50" s="46"/>
      <c r="BQL50" s="46"/>
      <c r="BQM50" s="46"/>
      <c r="BQN50" s="46"/>
      <c r="BQO50" s="46"/>
      <c r="BQP50" s="46"/>
      <c r="BQQ50" s="46"/>
      <c r="BQR50" s="46"/>
      <c r="BQS50" s="46"/>
      <c r="BQT50" s="46"/>
      <c r="BQU50" s="46"/>
      <c r="BQV50" s="46"/>
      <c r="BQW50" s="46"/>
      <c r="BQX50" s="46"/>
      <c r="BQY50" s="46"/>
      <c r="BQZ50" s="46"/>
      <c r="BRA50" s="46"/>
      <c r="BRB50" s="46"/>
      <c r="BRC50" s="46"/>
      <c r="BRD50" s="46"/>
      <c r="BRE50" s="46"/>
      <c r="BRF50" s="46"/>
      <c r="BRG50" s="46"/>
      <c r="BRH50" s="46"/>
      <c r="BRI50" s="46"/>
      <c r="BRJ50" s="46"/>
      <c r="BRK50" s="46"/>
      <c r="BRL50" s="46"/>
      <c r="BRM50" s="46"/>
      <c r="BRN50" s="46"/>
      <c r="BRO50" s="46"/>
      <c r="BRP50" s="46"/>
      <c r="BRQ50" s="46"/>
      <c r="BRR50" s="46"/>
      <c r="BRS50" s="46"/>
      <c r="BRT50" s="46"/>
      <c r="BRU50" s="46"/>
      <c r="BRV50" s="46"/>
      <c r="BRW50" s="46"/>
      <c r="BRX50" s="46"/>
      <c r="BRY50" s="46"/>
      <c r="BRZ50" s="46"/>
      <c r="BSA50" s="46"/>
      <c r="BSB50" s="46"/>
      <c r="BSC50" s="46"/>
      <c r="BSD50" s="46"/>
      <c r="BSE50" s="46"/>
      <c r="BSF50" s="46"/>
      <c r="BSG50" s="46"/>
      <c r="BSH50" s="46"/>
      <c r="BSI50" s="46"/>
      <c r="BSJ50" s="46"/>
      <c r="BSK50" s="46"/>
      <c r="BSL50" s="46"/>
      <c r="BSM50" s="46"/>
      <c r="BSN50" s="46"/>
      <c r="BSO50" s="46"/>
      <c r="BSP50" s="46"/>
      <c r="BSQ50" s="46"/>
      <c r="BSR50" s="46"/>
      <c r="BSS50" s="46"/>
      <c r="BST50" s="46"/>
      <c r="BSU50" s="46"/>
      <c r="BSV50" s="46"/>
      <c r="BSW50" s="46"/>
      <c r="BSX50" s="46"/>
      <c r="BSY50" s="46"/>
      <c r="BSZ50" s="46"/>
      <c r="BTA50" s="46"/>
      <c r="BTB50" s="46"/>
      <c r="BTC50" s="46"/>
      <c r="BTD50" s="46"/>
      <c r="BTE50" s="46"/>
      <c r="BTF50" s="46"/>
      <c r="BTG50" s="46"/>
      <c r="BTH50" s="46"/>
      <c r="BTI50" s="46"/>
      <c r="BTJ50" s="46"/>
      <c r="BTK50" s="46"/>
      <c r="BTL50" s="46"/>
      <c r="BTM50" s="46"/>
      <c r="BTN50" s="46"/>
      <c r="BTO50" s="46"/>
      <c r="BTP50" s="46"/>
      <c r="BTQ50" s="46"/>
      <c r="BTR50" s="46"/>
      <c r="BTS50" s="46"/>
      <c r="BTT50" s="46"/>
      <c r="BTU50" s="46"/>
      <c r="BTV50" s="46"/>
      <c r="BTW50" s="46"/>
      <c r="BTX50" s="46"/>
      <c r="BTY50" s="46"/>
      <c r="BTZ50" s="46"/>
      <c r="BUA50" s="46"/>
      <c r="BUB50" s="46"/>
      <c r="BUC50" s="46"/>
      <c r="BUD50" s="46"/>
      <c r="BUE50" s="46"/>
      <c r="BUF50" s="46"/>
      <c r="BUG50" s="46"/>
      <c r="BUH50" s="46"/>
      <c r="BUI50" s="46"/>
      <c r="BUJ50" s="46"/>
      <c r="BUK50" s="46"/>
      <c r="BUL50" s="46"/>
      <c r="BUM50" s="46"/>
      <c r="BUN50" s="46"/>
      <c r="BUO50" s="46"/>
      <c r="BUP50" s="46"/>
      <c r="BUQ50" s="46"/>
      <c r="BUR50" s="46"/>
      <c r="BUS50" s="46"/>
      <c r="BUT50" s="46"/>
      <c r="BUU50" s="46"/>
      <c r="BUV50" s="46"/>
      <c r="BUW50" s="46"/>
      <c r="BUX50" s="46"/>
      <c r="BUY50" s="46"/>
      <c r="BUZ50" s="46"/>
      <c r="BVA50" s="46"/>
      <c r="BVB50" s="46"/>
      <c r="BVC50" s="46"/>
      <c r="BVD50" s="46"/>
      <c r="BVE50" s="46"/>
      <c r="BVF50" s="46"/>
      <c r="BVG50" s="46"/>
      <c r="BVH50" s="46"/>
      <c r="BVI50" s="46"/>
      <c r="BVJ50" s="46"/>
      <c r="BVK50" s="46"/>
      <c r="BVL50" s="46"/>
      <c r="BVM50" s="46"/>
      <c r="BVN50" s="46"/>
      <c r="BVO50" s="46"/>
      <c r="BVP50" s="46"/>
      <c r="BVQ50" s="46"/>
      <c r="BVR50" s="46"/>
      <c r="BVS50" s="46"/>
      <c r="BVT50" s="46"/>
      <c r="BVU50" s="46"/>
      <c r="BVV50" s="46"/>
      <c r="BVW50" s="46"/>
      <c r="BVX50" s="46"/>
      <c r="BVY50" s="46"/>
      <c r="BVZ50" s="46"/>
      <c r="BWA50" s="46"/>
      <c r="BWB50" s="46"/>
      <c r="BWC50" s="46"/>
      <c r="BWD50" s="46"/>
      <c r="BWE50" s="46"/>
      <c r="BWF50" s="46"/>
      <c r="BWG50" s="46"/>
      <c r="BWH50" s="46"/>
      <c r="BWI50" s="46"/>
      <c r="BWJ50" s="46"/>
      <c r="BWK50" s="46"/>
      <c r="BWL50" s="46"/>
      <c r="BWM50" s="46"/>
      <c r="BWN50" s="46"/>
      <c r="BWO50" s="46"/>
      <c r="BWP50" s="46"/>
      <c r="BWQ50" s="46"/>
      <c r="BWR50" s="46"/>
      <c r="BWS50" s="46"/>
      <c r="BWT50" s="46"/>
      <c r="BWU50" s="46"/>
      <c r="BWV50" s="46"/>
      <c r="BWW50" s="46"/>
      <c r="BWX50" s="46"/>
      <c r="BWY50" s="46"/>
      <c r="BWZ50" s="46"/>
      <c r="BXA50" s="46"/>
      <c r="BXB50" s="46"/>
      <c r="BXC50" s="46"/>
      <c r="BXD50" s="46"/>
      <c r="BXE50" s="46"/>
      <c r="BXF50" s="46"/>
      <c r="BXG50" s="46"/>
      <c r="BXH50" s="46"/>
      <c r="BXI50" s="46"/>
      <c r="BXJ50" s="46"/>
      <c r="BXK50" s="46"/>
      <c r="BXL50" s="46"/>
      <c r="BXM50" s="46"/>
      <c r="BXN50" s="46"/>
      <c r="BXO50" s="46"/>
      <c r="BXP50" s="46"/>
      <c r="BXQ50" s="46"/>
      <c r="BXR50" s="46"/>
      <c r="BXS50" s="46"/>
      <c r="BXT50" s="46"/>
      <c r="BXU50" s="46"/>
      <c r="BXV50" s="46"/>
      <c r="BXW50" s="46"/>
      <c r="BXX50" s="46"/>
      <c r="BXY50" s="46"/>
      <c r="BXZ50" s="46"/>
      <c r="BYA50" s="46"/>
      <c r="BYB50" s="46"/>
      <c r="BYC50" s="46"/>
      <c r="BYD50" s="46"/>
      <c r="BYE50" s="46"/>
      <c r="BYF50" s="46"/>
      <c r="BYG50" s="46"/>
      <c r="BYH50" s="46"/>
      <c r="BYI50" s="46"/>
      <c r="BYJ50" s="46"/>
      <c r="BYK50" s="46"/>
      <c r="BYL50" s="46"/>
      <c r="BYM50" s="46"/>
      <c r="BYN50" s="46"/>
      <c r="BYO50" s="46"/>
      <c r="BYP50" s="46"/>
      <c r="BYQ50" s="46"/>
      <c r="BYR50" s="46"/>
      <c r="BYS50" s="46"/>
      <c r="BYT50" s="46"/>
      <c r="BYU50" s="46"/>
      <c r="BYV50" s="46"/>
      <c r="BYW50" s="46"/>
      <c r="BYX50" s="46"/>
      <c r="BYY50" s="46"/>
      <c r="BYZ50" s="46"/>
      <c r="BZA50" s="46"/>
      <c r="BZB50" s="46"/>
      <c r="BZC50" s="46"/>
      <c r="BZD50" s="46"/>
      <c r="BZE50" s="46"/>
      <c r="BZF50" s="46"/>
      <c r="BZG50" s="46"/>
      <c r="BZH50" s="46"/>
      <c r="BZI50" s="46"/>
      <c r="BZJ50" s="46"/>
      <c r="BZK50" s="46"/>
      <c r="BZL50" s="46"/>
      <c r="BZM50" s="46"/>
      <c r="BZN50" s="46"/>
      <c r="BZO50" s="46"/>
      <c r="BZP50" s="46"/>
      <c r="BZQ50" s="46"/>
      <c r="BZR50" s="46"/>
      <c r="BZS50" s="46"/>
      <c r="BZT50" s="46"/>
      <c r="BZU50" s="46"/>
      <c r="BZV50" s="46"/>
      <c r="BZW50" s="46"/>
      <c r="BZX50" s="46"/>
      <c r="BZY50" s="46"/>
      <c r="BZZ50" s="46"/>
      <c r="CAA50" s="46"/>
      <c r="CAB50" s="46"/>
      <c r="CAC50" s="46"/>
      <c r="CAD50" s="46"/>
      <c r="CAE50" s="46"/>
      <c r="CAF50" s="46"/>
      <c r="CAG50" s="46"/>
      <c r="CAH50" s="46"/>
      <c r="CAI50" s="46"/>
      <c r="CAJ50" s="46"/>
      <c r="CAK50" s="46"/>
      <c r="CAL50" s="46"/>
      <c r="CAM50" s="46"/>
      <c r="CAN50" s="46"/>
      <c r="CAO50" s="46"/>
      <c r="CAP50" s="46"/>
      <c r="CAQ50" s="46"/>
      <c r="CAR50" s="46"/>
      <c r="CAS50" s="46"/>
      <c r="CAT50" s="46"/>
      <c r="CAU50" s="46"/>
      <c r="CAV50" s="46"/>
      <c r="CAW50" s="46"/>
      <c r="CAX50" s="46"/>
      <c r="CAY50" s="46"/>
      <c r="CAZ50" s="46"/>
      <c r="CBA50" s="46"/>
      <c r="CBB50" s="46"/>
      <c r="CBC50" s="46"/>
      <c r="CBD50" s="46"/>
      <c r="CBE50" s="46"/>
      <c r="CBF50" s="46"/>
      <c r="CBG50" s="46"/>
      <c r="CBH50" s="46"/>
      <c r="CBI50" s="46"/>
      <c r="CBJ50" s="46"/>
      <c r="CBK50" s="46"/>
      <c r="CBL50" s="46"/>
      <c r="CBM50" s="46"/>
      <c r="CBN50" s="46"/>
      <c r="CBO50" s="46"/>
      <c r="CBP50" s="46"/>
      <c r="CBQ50" s="46"/>
      <c r="CBR50" s="46"/>
      <c r="CBS50" s="46"/>
      <c r="CBT50" s="46"/>
      <c r="CBU50" s="46"/>
      <c r="CBV50" s="46"/>
      <c r="CBW50" s="46"/>
      <c r="CBX50" s="46"/>
      <c r="CBY50" s="46"/>
      <c r="CBZ50" s="46"/>
      <c r="CCA50" s="46"/>
      <c r="CCB50" s="46"/>
      <c r="CCC50" s="46"/>
      <c r="CCD50" s="46"/>
      <c r="CCE50" s="46"/>
      <c r="CCF50" s="46"/>
      <c r="CCG50" s="46"/>
      <c r="CCH50" s="46"/>
      <c r="CCI50" s="46"/>
      <c r="CCJ50" s="46"/>
      <c r="CCK50" s="46"/>
      <c r="CCL50" s="46"/>
      <c r="CCM50" s="46"/>
      <c r="CCN50" s="46"/>
      <c r="CCO50" s="46"/>
      <c r="CCP50" s="46"/>
      <c r="CCQ50" s="46"/>
      <c r="CCR50" s="46"/>
      <c r="CCS50" s="46"/>
      <c r="CCT50" s="46"/>
      <c r="CCU50" s="46"/>
      <c r="CCV50" s="46"/>
      <c r="CCW50" s="46"/>
      <c r="CCX50" s="46"/>
      <c r="CCY50" s="46"/>
      <c r="CCZ50" s="46"/>
      <c r="CDA50" s="46"/>
      <c r="CDB50" s="46"/>
      <c r="CDC50" s="46"/>
      <c r="CDD50" s="46"/>
      <c r="CDE50" s="46"/>
      <c r="CDF50" s="46"/>
      <c r="CDG50" s="46"/>
      <c r="CDH50" s="46"/>
      <c r="CDI50" s="46"/>
      <c r="CDJ50" s="46"/>
      <c r="CDK50" s="46"/>
      <c r="CDL50" s="46"/>
      <c r="CDM50" s="46"/>
      <c r="CDN50" s="46"/>
      <c r="CDO50" s="46"/>
      <c r="CDP50" s="46"/>
      <c r="CDQ50" s="46"/>
      <c r="CDR50" s="46"/>
      <c r="CDS50" s="46"/>
      <c r="CDT50" s="46"/>
      <c r="CDU50" s="46"/>
      <c r="CDV50" s="46"/>
      <c r="CDW50" s="46"/>
      <c r="CDX50" s="46"/>
      <c r="CDY50" s="46"/>
      <c r="CDZ50" s="46"/>
      <c r="CEA50" s="46"/>
      <c r="CEB50" s="46"/>
      <c r="CEC50" s="46"/>
      <c r="CED50" s="46"/>
      <c r="CEE50" s="46"/>
      <c r="CEF50" s="46"/>
      <c r="CEG50" s="46"/>
      <c r="CEH50" s="46"/>
      <c r="CEI50" s="46"/>
      <c r="CEJ50" s="46"/>
      <c r="CEK50" s="46"/>
      <c r="CEL50" s="46"/>
      <c r="CEM50" s="46"/>
      <c r="CEN50" s="46"/>
      <c r="CEO50" s="46"/>
      <c r="CEP50" s="46"/>
      <c r="CEQ50" s="46"/>
      <c r="CER50" s="46"/>
      <c r="CES50" s="46"/>
      <c r="CET50" s="46"/>
      <c r="CEU50" s="46"/>
      <c r="CEV50" s="46"/>
      <c r="CEW50" s="46"/>
      <c r="CEX50" s="46"/>
      <c r="CEY50" s="46"/>
      <c r="CEZ50" s="46"/>
      <c r="CFA50" s="46"/>
      <c r="CFB50" s="46"/>
      <c r="CFC50" s="46"/>
      <c r="CFD50" s="46"/>
      <c r="CFE50" s="46"/>
      <c r="CFF50" s="46"/>
      <c r="CFG50" s="46"/>
      <c r="CFH50" s="46"/>
      <c r="CFI50" s="46"/>
      <c r="CFJ50" s="46"/>
      <c r="CFK50" s="46"/>
      <c r="CFL50" s="46"/>
      <c r="CFM50" s="46"/>
      <c r="CFN50" s="46"/>
      <c r="CFO50" s="46"/>
      <c r="CFP50" s="46"/>
      <c r="CFQ50" s="46"/>
      <c r="CFR50" s="46"/>
      <c r="CFS50" s="46"/>
      <c r="CFT50" s="46"/>
      <c r="CFU50" s="46"/>
      <c r="CFV50" s="46"/>
      <c r="CFW50" s="46"/>
      <c r="CFX50" s="46"/>
      <c r="CFY50" s="46"/>
      <c r="CFZ50" s="46"/>
      <c r="CGA50" s="46"/>
      <c r="CGB50" s="46"/>
      <c r="CGC50" s="46"/>
      <c r="CGD50" s="46"/>
      <c r="CGE50" s="46"/>
      <c r="CGF50" s="46"/>
      <c r="CGG50" s="46"/>
      <c r="CGH50" s="46"/>
      <c r="CGI50" s="46"/>
      <c r="CGJ50" s="46"/>
      <c r="CGK50" s="46"/>
      <c r="CGL50" s="46"/>
      <c r="CGM50" s="46"/>
      <c r="CGN50" s="46"/>
      <c r="CGO50" s="46"/>
      <c r="CGP50" s="46"/>
      <c r="CGQ50" s="46"/>
      <c r="CGR50" s="46"/>
      <c r="CGS50" s="46"/>
      <c r="CGT50" s="46"/>
      <c r="CGU50" s="46"/>
      <c r="CGV50" s="46"/>
      <c r="CGW50" s="46"/>
      <c r="CGX50" s="46"/>
      <c r="CGY50" s="46"/>
      <c r="CGZ50" s="46"/>
      <c r="CHA50" s="46"/>
      <c r="CHB50" s="46"/>
      <c r="CHC50" s="46"/>
      <c r="CHD50" s="46"/>
      <c r="CHE50" s="46"/>
      <c r="CHF50" s="46"/>
      <c r="CHG50" s="46"/>
      <c r="CHH50" s="46"/>
      <c r="CHI50" s="46"/>
      <c r="CHJ50" s="46"/>
      <c r="CHK50" s="46"/>
      <c r="CHL50" s="46"/>
      <c r="CHM50" s="46"/>
      <c r="CHN50" s="46"/>
      <c r="CHO50" s="46"/>
      <c r="CHP50" s="46"/>
      <c r="CHQ50" s="46"/>
      <c r="CHR50" s="46"/>
      <c r="CHS50" s="46"/>
      <c r="CHT50" s="46"/>
      <c r="CHU50" s="46"/>
      <c r="CHV50" s="46"/>
      <c r="CHW50" s="46"/>
      <c r="CHX50" s="46"/>
      <c r="CHY50" s="46"/>
      <c r="CHZ50" s="46"/>
      <c r="CIA50" s="46"/>
      <c r="CIB50" s="46"/>
      <c r="CIC50" s="46"/>
      <c r="CID50" s="46"/>
      <c r="CIE50" s="46"/>
      <c r="CIF50" s="46"/>
      <c r="CIG50" s="46"/>
      <c r="CIH50" s="46"/>
      <c r="CII50" s="46"/>
      <c r="CIJ50" s="46"/>
      <c r="CIK50" s="46"/>
      <c r="CIL50" s="46"/>
      <c r="CIM50" s="46"/>
      <c r="CIN50" s="46"/>
      <c r="CIO50" s="46"/>
      <c r="CIP50" s="46"/>
      <c r="CIQ50" s="46"/>
      <c r="CIR50" s="46"/>
      <c r="CIS50" s="46"/>
      <c r="CIT50" s="46"/>
      <c r="CIU50" s="46"/>
      <c r="CIV50" s="46"/>
      <c r="CIW50" s="46"/>
      <c r="CIX50" s="46"/>
      <c r="CIY50" s="46"/>
      <c r="CIZ50" s="46"/>
      <c r="CJA50" s="46"/>
      <c r="CJB50" s="46"/>
      <c r="CJC50" s="46"/>
      <c r="CJD50" s="46"/>
      <c r="CJE50" s="46"/>
      <c r="CJF50" s="46"/>
      <c r="CJG50" s="46"/>
      <c r="CJH50" s="46"/>
      <c r="CJI50" s="46"/>
      <c r="CJJ50" s="46"/>
      <c r="CJK50" s="46"/>
      <c r="CJL50" s="46"/>
      <c r="CJM50" s="46"/>
      <c r="CJN50" s="46"/>
      <c r="CJO50" s="46"/>
      <c r="CJP50" s="46"/>
      <c r="CJQ50" s="46"/>
      <c r="CJR50" s="46"/>
      <c r="CJS50" s="46"/>
      <c r="CJT50" s="46"/>
      <c r="CJU50" s="46"/>
      <c r="CJV50" s="46"/>
      <c r="CJW50" s="46"/>
      <c r="CJX50" s="46"/>
      <c r="CJY50" s="46"/>
      <c r="CJZ50" s="46"/>
      <c r="CKA50" s="46"/>
      <c r="CKB50" s="46"/>
      <c r="CKC50" s="46"/>
      <c r="CKD50" s="46"/>
      <c r="CKE50" s="46"/>
      <c r="CKF50" s="46"/>
      <c r="CKG50" s="46"/>
      <c r="CKH50" s="46"/>
      <c r="CKI50" s="46"/>
      <c r="CKJ50" s="46"/>
      <c r="CKK50" s="46"/>
      <c r="CKL50" s="46"/>
      <c r="CKM50" s="46"/>
      <c r="CKN50" s="46"/>
      <c r="CKO50" s="46"/>
      <c r="CKP50" s="46"/>
      <c r="CKQ50" s="46"/>
      <c r="CKR50" s="46"/>
      <c r="CKS50" s="46"/>
      <c r="CKT50" s="46"/>
      <c r="CKU50" s="46"/>
      <c r="CKV50" s="46"/>
      <c r="CKW50" s="46"/>
      <c r="CKX50" s="46"/>
      <c r="CKY50" s="46"/>
      <c r="CKZ50" s="46"/>
      <c r="CLA50" s="46"/>
      <c r="CLB50" s="46"/>
      <c r="CLC50" s="46"/>
      <c r="CLD50" s="46"/>
      <c r="CLE50" s="46"/>
      <c r="CLF50" s="46"/>
      <c r="CLG50" s="46"/>
      <c r="CLH50" s="46"/>
      <c r="CLI50" s="46"/>
      <c r="CLJ50" s="46"/>
      <c r="CLK50" s="46"/>
      <c r="CLL50" s="46"/>
      <c r="CLM50" s="46"/>
      <c r="CLN50" s="46"/>
      <c r="CLO50" s="46"/>
      <c r="CLP50" s="46"/>
      <c r="CLQ50" s="46"/>
      <c r="CLR50" s="46"/>
      <c r="CLS50" s="46"/>
      <c r="CLT50" s="46"/>
      <c r="CLU50" s="46"/>
      <c r="CLV50" s="46"/>
      <c r="CLW50" s="46"/>
      <c r="CLX50" s="46"/>
      <c r="CLY50" s="46"/>
      <c r="CLZ50" s="46"/>
      <c r="CMA50" s="46"/>
      <c r="CMB50" s="46"/>
      <c r="CMC50" s="46"/>
      <c r="CMD50" s="46"/>
      <c r="CME50" s="46"/>
      <c r="CMF50" s="46"/>
      <c r="CMG50" s="46"/>
      <c r="CMH50" s="46"/>
      <c r="CMI50" s="46"/>
      <c r="CMJ50" s="46"/>
      <c r="CMK50" s="46"/>
      <c r="CML50" s="46"/>
      <c r="CMM50" s="46"/>
      <c r="CMN50" s="46"/>
      <c r="CMO50" s="46"/>
      <c r="CMP50" s="46"/>
      <c r="CMQ50" s="46"/>
      <c r="CMR50" s="46"/>
      <c r="CMS50" s="46"/>
      <c r="CMT50" s="46"/>
      <c r="CMU50" s="46"/>
      <c r="CMV50" s="46"/>
      <c r="CMW50" s="46"/>
      <c r="CMX50" s="46"/>
      <c r="CMY50" s="46"/>
      <c r="CMZ50" s="46"/>
      <c r="CNA50" s="46"/>
      <c r="CNB50" s="46"/>
      <c r="CNC50" s="46"/>
      <c r="CND50" s="46"/>
      <c r="CNE50" s="46"/>
      <c r="CNF50" s="46"/>
      <c r="CNG50" s="46"/>
      <c r="CNH50" s="46"/>
      <c r="CNI50" s="46"/>
      <c r="CNJ50" s="46"/>
      <c r="CNK50" s="46"/>
      <c r="CNL50" s="46"/>
      <c r="CNM50" s="46"/>
      <c r="CNN50" s="46"/>
      <c r="CNO50" s="46"/>
      <c r="CNP50" s="46"/>
      <c r="CNQ50" s="46"/>
      <c r="CNR50" s="46"/>
      <c r="CNS50" s="46"/>
      <c r="CNT50" s="46"/>
      <c r="CNU50" s="46"/>
      <c r="CNV50" s="46"/>
      <c r="CNW50" s="46"/>
      <c r="CNX50" s="46"/>
      <c r="CNY50" s="46"/>
      <c r="CNZ50" s="46"/>
      <c r="COA50" s="46"/>
      <c r="COB50" s="46"/>
      <c r="COC50" s="46"/>
      <c r="COD50" s="46"/>
      <c r="COE50" s="46"/>
      <c r="COF50" s="46"/>
      <c r="COG50" s="46"/>
      <c r="COH50" s="46"/>
      <c r="COI50" s="46"/>
      <c r="COJ50" s="46"/>
      <c r="COK50" s="46"/>
      <c r="COL50" s="46"/>
      <c r="COM50" s="46"/>
      <c r="CON50" s="46"/>
      <c r="COO50" s="46"/>
      <c r="COP50" s="46"/>
      <c r="COQ50" s="46"/>
      <c r="COR50" s="46"/>
      <c r="COS50" s="46"/>
      <c r="COT50" s="46"/>
      <c r="COU50" s="46"/>
      <c r="COV50" s="46"/>
      <c r="COW50" s="46"/>
      <c r="COX50" s="46"/>
      <c r="COY50" s="46"/>
      <c r="COZ50" s="46"/>
      <c r="CPA50" s="46"/>
      <c r="CPB50" s="46"/>
      <c r="CPC50" s="46"/>
      <c r="CPD50" s="46"/>
      <c r="CPE50" s="46"/>
      <c r="CPF50" s="46"/>
      <c r="CPG50" s="46"/>
      <c r="CPH50" s="46"/>
      <c r="CPI50" s="46"/>
      <c r="CPJ50" s="46"/>
      <c r="CPK50" s="46"/>
      <c r="CPL50" s="46"/>
      <c r="CPM50" s="46"/>
      <c r="CPN50" s="46"/>
      <c r="CPO50" s="46"/>
      <c r="CPP50" s="46"/>
      <c r="CPQ50" s="46"/>
      <c r="CPR50" s="46"/>
      <c r="CPS50" s="46"/>
      <c r="CPT50" s="46"/>
      <c r="CPU50" s="46"/>
      <c r="CPV50" s="46"/>
      <c r="CPW50" s="46"/>
      <c r="CPX50" s="46"/>
      <c r="CPY50" s="46"/>
      <c r="CPZ50" s="46"/>
      <c r="CQA50" s="46"/>
      <c r="CQB50" s="46"/>
      <c r="CQC50" s="46"/>
      <c r="CQD50" s="46"/>
      <c r="CQE50" s="46"/>
      <c r="CQF50" s="46"/>
      <c r="CQG50" s="46"/>
      <c r="CQH50" s="46"/>
      <c r="CQI50" s="46"/>
      <c r="CQJ50" s="46"/>
      <c r="CQK50" s="46"/>
      <c r="CQL50" s="46"/>
      <c r="CQM50" s="46"/>
      <c r="CQN50" s="46"/>
      <c r="CQO50" s="46"/>
      <c r="CQP50" s="46"/>
      <c r="CQQ50" s="46"/>
      <c r="CQR50" s="46"/>
      <c r="CQS50" s="46"/>
      <c r="CQT50" s="46"/>
      <c r="CQU50" s="46"/>
      <c r="CQV50" s="46"/>
      <c r="CQW50" s="46"/>
      <c r="CQX50" s="46"/>
      <c r="CQY50" s="46"/>
      <c r="CQZ50" s="46"/>
      <c r="CRA50" s="46"/>
      <c r="CRB50" s="46"/>
      <c r="CRC50" s="46"/>
      <c r="CRD50" s="46"/>
      <c r="CRE50" s="46"/>
      <c r="CRF50" s="46"/>
      <c r="CRG50" s="46"/>
      <c r="CRH50" s="46"/>
      <c r="CRI50" s="46"/>
      <c r="CRJ50" s="46"/>
      <c r="CRK50" s="46"/>
      <c r="CRL50" s="46"/>
      <c r="CRM50" s="46"/>
      <c r="CRN50" s="46"/>
      <c r="CRO50" s="46"/>
      <c r="CRP50" s="46"/>
      <c r="CRQ50" s="46"/>
      <c r="CRR50" s="46"/>
      <c r="CRS50" s="46"/>
      <c r="CRT50" s="46"/>
      <c r="CRU50" s="46"/>
      <c r="CRV50" s="46"/>
      <c r="CRW50" s="46"/>
      <c r="CRX50" s="46"/>
      <c r="CRY50" s="46"/>
      <c r="CRZ50" s="46"/>
      <c r="CSA50" s="46"/>
      <c r="CSB50" s="46"/>
      <c r="CSC50" s="46"/>
      <c r="CSD50" s="46"/>
      <c r="CSE50" s="46"/>
      <c r="CSF50" s="46"/>
      <c r="CSG50" s="46"/>
      <c r="CSH50" s="46"/>
      <c r="CSI50" s="46"/>
      <c r="CSJ50" s="46"/>
      <c r="CSK50" s="46"/>
      <c r="CSL50" s="46"/>
      <c r="CSM50" s="46"/>
      <c r="CSN50" s="46"/>
      <c r="CSO50" s="46"/>
      <c r="CSP50" s="46"/>
      <c r="CSQ50" s="46"/>
      <c r="CSR50" s="46"/>
      <c r="CSS50" s="46"/>
      <c r="CST50" s="46"/>
      <c r="CSU50" s="46"/>
      <c r="CSV50" s="46"/>
      <c r="CSW50" s="46"/>
      <c r="CSX50" s="46"/>
      <c r="CSY50" s="46"/>
      <c r="CSZ50" s="46"/>
      <c r="CTA50" s="46"/>
      <c r="CTB50" s="46"/>
      <c r="CTC50" s="46"/>
      <c r="CTD50" s="46"/>
      <c r="CTE50" s="46"/>
      <c r="CTF50" s="46"/>
      <c r="CTG50" s="46"/>
      <c r="CTH50" s="46"/>
      <c r="CTI50" s="46"/>
      <c r="CTJ50" s="46"/>
      <c r="CTK50" s="46"/>
      <c r="CTL50" s="46"/>
      <c r="CTM50" s="46"/>
      <c r="CTN50" s="46"/>
      <c r="CTO50" s="46"/>
      <c r="CTP50" s="46"/>
      <c r="CTQ50" s="46"/>
      <c r="CTR50" s="46"/>
      <c r="CTS50" s="46"/>
      <c r="CTT50" s="46"/>
      <c r="CTU50" s="46"/>
      <c r="CTV50" s="46"/>
      <c r="CTW50" s="46"/>
      <c r="CTX50" s="46"/>
      <c r="CTY50" s="46"/>
      <c r="CTZ50" s="46"/>
      <c r="CUA50" s="46"/>
      <c r="CUB50" s="46"/>
      <c r="CUC50" s="46"/>
      <c r="CUD50" s="46"/>
      <c r="CUE50" s="46"/>
      <c r="CUF50" s="46"/>
      <c r="CUG50" s="46"/>
      <c r="CUH50" s="46"/>
      <c r="CUI50" s="46"/>
      <c r="CUJ50" s="46"/>
      <c r="CUK50" s="46"/>
      <c r="CUL50" s="46"/>
      <c r="CUM50" s="46"/>
      <c r="CUN50" s="46"/>
      <c r="CUO50" s="46"/>
      <c r="CUP50" s="46"/>
      <c r="CUQ50" s="46"/>
      <c r="CUR50" s="46"/>
      <c r="CUS50" s="46"/>
      <c r="CUT50" s="46"/>
      <c r="CUU50" s="46"/>
      <c r="CUV50" s="46"/>
      <c r="CUW50" s="46"/>
      <c r="CUX50" s="46"/>
      <c r="CUY50" s="46"/>
      <c r="CUZ50" s="46"/>
      <c r="CVA50" s="46"/>
      <c r="CVB50" s="46"/>
      <c r="CVC50" s="46"/>
      <c r="CVD50" s="46"/>
      <c r="CVE50" s="46"/>
      <c r="CVF50" s="46"/>
      <c r="CVG50" s="46"/>
      <c r="CVH50" s="46"/>
      <c r="CVI50" s="46"/>
      <c r="CVJ50" s="46"/>
      <c r="CVK50" s="46"/>
      <c r="CVL50" s="46"/>
      <c r="CVM50" s="46"/>
      <c r="CVN50" s="46"/>
      <c r="CVO50" s="46"/>
      <c r="CVP50" s="46"/>
      <c r="CVQ50" s="46"/>
      <c r="CVR50" s="46"/>
      <c r="CVS50" s="46"/>
      <c r="CVT50" s="46"/>
      <c r="CVU50" s="46"/>
      <c r="CVV50" s="46"/>
      <c r="CVW50" s="46"/>
      <c r="CVX50" s="46"/>
      <c r="CVY50" s="46"/>
      <c r="CVZ50" s="46"/>
      <c r="CWA50" s="46"/>
      <c r="CWB50" s="46"/>
      <c r="CWC50" s="46"/>
      <c r="CWD50" s="46"/>
      <c r="CWE50" s="46"/>
      <c r="CWF50" s="46"/>
      <c r="CWG50" s="46"/>
      <c r="CWH50" s="46"/>
      <c r="CWI50" s="46"/>
      <c r="CWJ50" s="46"/>
      <c r="CWK50" s="46"/>
      <c r="CWL50" s="46"/>
      <c r="CWM50" s="46"/>
      <c r="CWN50" s="46"/>
      <c r="CWO50" s="46"/>
      <c r="CWP50" s="46"/>
      <c r="CWQ50" s="46"/>
      <c r="CWR50" s="46"/>
      <c r="CWS50" s="46"/>
      <c r="CWT50" s="46"/>
      <c r="CWU50" s="46"/>
      <c r="CWV50" s="46"/>
      <c r="CWW50" s="46"/>
      <c r="CWX50" s="46"/>
      <c r="CWY50" s="46"/>
      <c r="CWZ50" s="46"/>
      <c r="CXA50" s="46"/>
      <c r="CXB50" s="46"/>
      <c r="CXC50" s="46"/>
      <c r="CXD50" s="46"/>
      <c r="CXE50" s="46"/>
      <c r="CXF50" s="46"/>
      <c r="CXG50" s="46"/>
      <c r="CXH50" s="46"/>
      <c r="CXI50" s="46"/>
      <c r="CXJ50" s="46"/>
      <c r="CXK50" s="46"/>
      <c r="CXL50" s="46"/>
      <c r="CXM50" s="46"/>
      <c r="CXN50" s="46"/>
      <c r="CXO50" s="46"/>
      <c r="CXP50" s="46"/>
      <c r="CXQ50" s="46"/>
      <c r="CXR50" s="46"/>
      <c r="CXS50" s="46"/>
      <c r="CXT50" s="46"/>
      <c r="CXU50" s="46"/>
      <c r="CXV50" s="46"/>
      <c r="CXW50" s="46"/>
      <c r="CXX50" s="46"/>
      <c r="CXY50" s="46"/>
      <c r="CXZ50" s="46"/>
      <c r="CYA50" s="46"/>
      <c r="CYB50" s="46"/>
      <c r="CYC50" s="46"/>
      <c r="CYD50" s="46"/>
      <c r="CYE50" s="46"/>
      <c r="CYF50" s="46"/>
      <c r="CYG50" s="46"/>
      <c r="CYH50" s="46"/>
      <c r="CYI50" s="46"/>
      <c r="CYJ50" s="46"/>
      <c r="CYK50" s="46"/>
      <c r="CYL50" s="46"/>
      <c r="CYM50" s="46"/>
      <c r="CYN50" s="46"/>
      <c r="CYO50" s="46"/>
      <c r="CYP50" s="46"/>
      <c r="CYQ50" s="46"/>
      <c r="CYR50" s="46"/>
      <c r="CYS50" s="46"/>
      <c r="CYT50" s="46"/>
      <c r="CYU50" s="46"/>
      <c r="CYV50" s="46"/>
      <c r="CYW50" s="46"/>
      <c r="CYX50" s="46"/>
      <c r="CYY50" s="46"/>
      <c r="CYZ50" s="46"/>
      <c r="CZA50" s="46"/>
      <c r="CZB50" s="46"/>
      <c r="CZC50" s="46"/>
      <c r="CZD50" s="46"/>
      <c r="CZE50" s="46"/>
      <c r="CZF50" s="46"/>
      <c r="CZG50" s="46"/>
      <c r="CZH50" s="46"/>
      <c r="CZI50" s="46"/>
      <c r="CZJ50" s="46"/>
      <c r="CZK50" s="46"/>
      <c r="CZL50" s="46"/>
      <c r="CZM50" s="46"/>
      <c r="CZN50" s="46"/>
      <c r="CZO50" s="46"/>
      <c r="CZP50" s="46"/>
      <c r="CZQ50" s="46"/>
      <c r="CZR50" s="46"/>
      <c r="CZS50" s="46"/>
      <c r="CZT50" s="46"/>
      <c r="CZU50" s="46"/>
      <c r="CZV50" s="46"/>
      <c r="CZW50" s="46"/>
      <c r="CZX50" s="46"/>
      <c r="CZY50" s="46"/>
      <c r="CZZ50" s="46"/>
      <c r="DAA50" s="46"/>
      <c r="DAB50" s="46"/>
      <c r="DAC50" s="46"/>
      <c r="DAD50" s="46"/>
      <c r="DAE50" s="46"/>
      <c r="DAF50" s="46"/>
      <c r="DAG50" s="46"/>
      <c r="DAH50" s="46"/>
      <c r="DAI50" s="46"/>
      <c r="DAJ50" s="46"/>
      <c r="DAK50" s="46"/>
      <c r="DAL50" s="46"/>
      <c r="DAM50" s="46"/>
      <c r="DAN50" s="46"/>
      <c r="DAO50" s="46"/>
      <c r="DAP50" s="46"/>
      <c r="DAQ50" s="46"/>
      <c r="DAR50" s="46"/>
      <c r="DAS50" s="46"/>
      <c r="DAT50" s="46"/>
      <c r="DAU50" s="46"/>
      <c r="DAV50" s="46"/>
      <c r="DAW50" s="46"/>
      <c r="DAX50" s="46"/>
      <c r="DAY50" s="46"/>
      <c r="DAZ50" s="46"/>
      <c r="DBA50" s="46"/>
      <c r="DBB50" s="46"/>
      <c r="DBC50" s="46"/>
      <c r="DBD50" s="46"/>
      <c r="DBE50" s="46"/>
      <c r="DBF50" s="46"/>
      <c r="DBG50" s="46"/>
      <c r="DBH50" s="46"/>
      <c r="DBI50" s="46"/>
      <c r="DBJ50" s="46"/>
      <c r="DBK50" s="46"/>
      <c r="DBL50" s="46"/>
      <c r="DBM50" s="46"/>
      <c r="DBN50" s="46"/>
      <c r="DBO50" s="46"/>
      <c r="DBP50" s="46"/>
      <c r="DBQ50" s="46"/>
      <c r="DBR50" s="46"/>
      <c r="DBS50" s="46"/>
      <c r="DBT50" s="46"/>
      <c r="DBU50" s="46"/>
      <c r="DBV50" s="46"/>
      <c r="DBW50" s="46"/>
      <c r="DBX50" s="46"/>
      <c r="DBY50" s="46"/>
      <c r="DBZ50" s="46"/>
      <c r="DCA50" s="46"/>
      <c r="DCB50" s="46"/>
      <c r="DCC50" s="46"/>
      <c r="DCD50" s="46"/>
      <c r="DCE50" s="46"/>
      <c r="DCF50" s="46"/>
      <c r="DCG50" s="46"/>
      <c r="DCH50" s="46"/>
      <c r="DCI50" s="46"/>
      <c r="DCJ50" s="46"/>
      <c r="DCK50" s="46"/>
      <c r="DCL50" s="46"/>
      <c r="DCM50" s="46"/>
      <c r="DCN50" s="46"/>
      <c r="DCO50" s="46"/>
      <c r="DCP50" s="46"/>
      <c r="DCQ50" s="46"/>
      <c r="DCR50" s="46"/>
      <c r="DCS50" s="46"/>
      <c r="DCT50" s="46"/>
      <c r="DCU50" s="46"/>
      <c r="DCV50" s="46"/>
      <c r="DCW50" s="46"/>
      <c r="DCX50" s="46"/>
      <c r="DCY50" s="46"/>
      <c r="DCZ50" s="46"/>
      <c r="DDA50" s="46"/>
      <c r="DDB50" s="46"/>
      <c r="DDC50" s="46"/>
      <c r="DDD50" s="46"/>
      <c r="DDE50" s="46"/>
      <c r="DDF50" s="46"/>
      <c r="DDG50" s="46"/>
      <c r="DDH50" s="46"/>
      <c r="DDI50" s="46"/>
      <c r="DDJ50" s="46"/>
      <c r="DDK50" s="46"/>
      <c r="DDL50" s="46"/>
      <c r="DDM50" s="46"/>
      <c r="DDN50" s="46"/>
      <c r="DDO50" s="46"/>
      <c r="DDP50" s="46"/>
      <c r="DDQ50" s="46"/>
      <c r="DDR50" s="46"/>
      <c r="DDS50" s="46"/>
      <c r="DDT50" s="46"/>
      <c r="DDU50" s="46"/>
      <c r="DDV50" s="46"/>
      <c r="DDW50" s="46"/>
      <c r="DDX50" s="46"/>
      <c r="DDY50" s="46"/>
      <c r="DDZ50" s="46"/>
      <c r="DEA50" s="46"/>
      <c r="DEB50" s="46"/>
      <c r="DEC50" s="46"/>
      <c r="DED50" s="46"/>
      <c r="DEE50" s="46"/>
      <c r="DEF50" s="46"/>
      <c r="DEG50" s="46"/>
      <c r="DEH50" s="46"/>
      <c r="DEI50" s="46"/>
      <c r="DEJ50" s="46"/>
      <c r="DEK50" s="46"/>
      <c r="DEL50" s="46"/>
      <c r="DEM50" s="46"/>
      <c r="DEN50" s="46"/>
      <c r="DEO50" s="46"/>
      <c r="DEP50" s="46"/>
      <c r="DEQ50" s="46"/>
      <c r="DER50" s="46"/>
      <c r="DES50" s="46"/>
      <c r="DET50" s="46"/>
      <c r="DEU50" s="46"/>
      <c r="DEV50" s="46"/>
      <c r="DEW50" s="46"/>
      <c r="DEX50" s="46"/>
      <c r="DEY50" s="46"/>
      <c r="DEZ50" s="46"/>
      <c r="DFA50" s="46"/>
      <c r="DFB50" s="46"/>
      <c r="DFC50" s="46"/>
      <c r="DFD50" s="46"/>
      <c r="DFE50" s="46"/>
      <c r="DFF50" s="46"/>
      <c r="DFG50" s="46"/>
      <c r="DFH50" s="46"/>
      <c r="DFI50" s="46"/>
      <c r="DFJ50" s="46"/>
      <c r="DFK50" s="46"/>
      <c r="DFL50" s="46"/>
      <c r="DFM50" s="46"/>
      <c r="DFN50" s="46"/>
      <c r="DFO50" s="46"/>
      <c r="DFP50" s="46"/>
      <c r="DFQ50" s="46"/>
      <c r="DFR50" s="46"/>
      <c r="DFS50" s="46"/>
      <c r="DFT50" s="46"/>
      <c r="DFU50" s="46"/>
      <c r="DFV50" s="46"/>
      <c r="DFW50" s="46"/>
      <c r="DFX50" s="46"/>
      <c r="DFY50" s="46"/>
      <c r="DFZ50" s="46"/>
      <c r="DGA50" s="46"/>
      <c r="DGB50" s="46"/>
      <c r="DGC50" s="46"/>
      <c r="DGD50" s="46"/>
      <c r="DGE50" s="46"/>
      <c r="DGF50" s="46"/>
      <c r="DGG50" s="46"/>
      <c r="DGH50" s="46"/>
      <c r="DGI50" s="46"/>
      <c r="DGJ50" s="46"/>
      <c r="DGK50" s="46"/>
      <c r="DGL50" s="46"/>
      <c r="DGM50" s="46"/>
      <c r="DGN50" s="46"/>
      <c r="DGO50" s="46"/>
      <c r="DGP50" s="46"/>
      <c r="DGQ50" s="46"/>
      <c r="DGR50" s="46"/>
      <c r="DGS50" s="46"/>
      <c r="DGT50" s="46"/>
      <c r="DGU50" s="46"/>
      <c r="DGV50" s="46"/>
      <c r="DGW50" s="46"/>
      <c r="DGX50" s="46"/>
      <c r="DGY50" s="46"/>
      <c r="DGZ50" s="46"/>
      <c r="DHA50" s="46"/>
      <c r="DHB50" s="46"/>
      <c r="DHC50" s="46"/>
      <c r="DHD50" s="46"/>
      <c r="DHE50" s="46"/>
      <c r="DHF50" s="46"/>
      <c r="DHG50" s="46"/>
      <c r="DHH50" s="46"/>
      <c r="DHI50" s="46"/>
      <c r="DHJ50" s="46"/>
      <c r="DHK50" s="46"/>
      <c r="DHL50" s="46"/>
      <c r="DHM50" s="46"/>
      <c r="DHN50" s="46"/>
      <c r="DHO50" s="46"/>
      <c r="DHP50" s="46"/>
      <c r="DHQ50" s="46"/>
      <c r="DHR50" s="46"/>
      <c r="DHS50" s="46"/>
      <c r="DHT50" s="46"/>
      <c r="DHU50" s="46"/>
      <c r="DHV50" s="46"/>
      <c r="DHW50" s="46"/>
      <c r="DHX50" s="46"/>
      <c r="DHY50" s="46"/>
      <c r="DHZ50" s="46"/>
      <c r="DIA50" s="46"/>
      <c r="DIB50" s="46"/>
      <c r="DIC50" s="46"/>
      <c r="DID50" s="46"/>
      <c r="DIE50" s="46"/>
      <c r="DIF50" s="46"/>
      <c r="DIG50" s="46"/>
      <c r="DIH50" s="46"/>
      <c r="DII50" s="46"/>
      <c r="DIJ50" s="46"/>
      <c r="DIK50" s="46"/>
      <c r="DIL50" s="46"/>
      <c r="DIM50" s="46"/>
      <c r="DIN50" s="46"/>
      <c r="DIO50" s="46"/>
      <c r="DIP50" s="46"/>
      <c r="DIQ50" s="46"/>
      <c r="DIR50" s="46"/>
      <c r="DIS50" s="46"/>
      <c r="DIT50" s="46"/>
      <c r="DIU50" s="46"/>
      <c r="DIV50" s="46"/>
      <c r="DIW50" s="46"/>
      <c r="DIX50" s="46"/>
      <c r="DIY50" s="46"/>
      <c r="DIZ50" s="46"/>
      <c r="DJA50" s="46"/>
      <c r="DJB50" s="46"/>
      <c r="DJC50" s="46"/>
      <c r="DJD50" s="46"/>
      <c r="DJE50" s="46"/>
      <c r="DJF50" s="46"/>
      <c r="DJG50" s="46"/>
      <c r="DJH50" s="46"/>
      <c r="DJI50" s="46"/>
      <c r="DJJ50" s="46"/>
      <c r="DJK50" s="46"/>
      <c r="DJL50" s="46"/>
      <c r="DJM50" s="46"/>
      <c r="DJN50" s="46"/>
      <c r="DJO50" s="46"/>
      <c r="DJP50" s="46"/>
      <c r="DJQ50" s="46"/>
      <c r="DJR50" s="46"/>
      <c r="DJS50" s="46"/>
      <c r="DJT50" s="46"/>
      <c r="DJU50" s="46"/>
      <c r="DJV50" s="46"/>
      <c r="DJW50" s="46"/>
      <c r="DJX50" s="46"/>
      <c r="DJY50" s="46"/>
      <c r="DJZ50" s="46"/>
      <c r="DKA50" s="46"/>
      <c r="DKB50" s="46"/>
      <c r="DKC50" s="46"/>
      <c r="DKD50" s="46"/>
      <c r="DKE50" s="46"/>
      <c r="DKF50" s="46"/>
      <c r="DKG50" s="46"/>
      <c r="DKH50" s="46"/>
      <c r="DKI50" s="46"/>
      <c r="DKJ50" s="46"/>
      <c r="DKK50" s="46"/>
      <c r="DKL50" s="46"/>
      <c r="DKM50" s="46"/>
      <c r="DKN50" s="46"/>
      <c r="DKO50" s="46"/>
      <c r="DKP50" s="46"/>
      <c r="DKQ50" s="46"/>
      <c r="DKR50" s="46"/>
      <c r="DKS50" s="46"/>
      <c r="DKT50" s="46"/>
      <c r="DKU50" s="46"/>
      <c r="DKV50" s="46"/>
      <c r="DKW50" s="46"/>
      <c r="DKX50" s="46"/>
      <c r="DKY50" s="46"/>
      <c r="DKZ50" s="46"/>
      <c r="DLA50" s="46"/>
      <c r="DLB50" s="46"/>
      <c r="DLC50" s="46"/>
      <c r="DLD50" s="46"/>
      <c r="DLE50" s="46"/>
      <c r="DLF50" s="46"/>
      <c r="DLG50" s="46"/>
      <c r="DLH50" s="46"/>
      <c r="DLI50" s="46"/>
      <c r="DLJ50" s="46"/>
      <c r="DLK50" s="46"/>
      <c r="DLL50" s="46"/>
      <c r="DLM50" s="46"/>
      <c r="DLN50" s="46"/>
      <c r="DLO50" s="46"/>
      <c r="DLP50" s="46"/>
      <c r="DLQ50" s="46"/>
      <c r="DLR50" s="46"/>
      <c r="DLS50" s="46"/>
      <c r="DLT50" s="46"/>
      <c r="DLU50" s="46"/>
      <c r="DLV50" s="46"/>
      <c r="DLW50" s="46"/>
      <c r="DLX50" s="46"/>
      <c r="DLY50" s="46"/>
      <c r="DLZ50" s="46"/>
      <c r="DMA50" s="46"/>
      <c r="DMB50" s="46"/>
      <c r="DMC50" s="46"/>
      <c r="DMD50" s="46"/>
      <c r="DME50" s="46"/>
      <c r="DMF50" s="46"/>
      <c r="DMG50" s="46"/>
      <c r="DMH50" s="46"/>
      <c r="DMI50" s="46"/>
      <c r="DMJ50" s="46"/>
      <c r="DMK50" s="46"/>
      <c r="DML50" s="46"/>
      <c r="DMM50" s="46"/>
      <c r="DMN50" s="46"/>
      <c r="DMO50" s="46"/>
      <c r="DMP50" s="46"/>
      <c r="DMQ50" s="46"/>
      <c r="DMR50" s="46"/>
      <c r="DMS50" s="46"/>
      <c r="DMT50" s="46"/>
      <c r="DMU50" s="46"/>
      <c r="DMV50" s="46"/>
      <c r="DMW50" s="46"/>
      <c r="DMX50" s="46"/>
      <c r="DMY50" s="46"/>
      <c r="DMZ50" s="46"/>
      <c r="DNA50" s="46"/>
      <c r="DNB50" s="46"/>
      <c r="DNC50" s="46"/>
      <c r="DND50" s="46"/>
      <c r="DNE50" s="46"/>
      <c r="DNF50" s="46"/>
      <c r="DNG50" s="46"/>
      <c r="DNH50" s="46"/>
      <c r="DNI50" s="46"/>
      <c r="DNJ50" s="46"/>
      <c r="DNK50" s="46"/>
      <c r="DNL50" s="46"/>
      <c r="DNM50" s="46"/>
      <c r="DNN50" s="46"/>
      <c r="DNO50" s="46"/>
      <c r="DNP50" s="46"/>
      <c r="DNQ50" s="46"/>
      <c r="DNR50" s="46"/>
      <c r="DNS50" s="46"/>
      <c r="DNT50" s="46"/>
      <c r="DNU50" s="46"/>
      <c r="DNV50" s="46"/>
      <c r="DNW50" s="46"/>
      <c r="DNX50" s="46"/>
      <c r="DNY50" s="46"/>
      <c r="DNZ50" s="46"/>
      <c r="DOA50" s="46"/>
      <c r="DOB50" s="46"/>
      <c r="DOC50" s="46"/>
      <c r="DOD50" s="46"/>
      <c r="DOE50" s="46"/>
      <c r="DOF50" s="46"/>
      <c r="DOG50" s="46"/>
      <c r="DOH50" s="46"/>
      <c r="DOI50" s="46"/>
      <c r="DOJ50" s="46"/>
      <c r="DOK50" s="46"/>
      <c r="DOL50" s="46"/>
      <c r="DOM50" s="46"/>
      <c r="DON50" s="46"/>
      <c r="DOO50" s="46"/>
      <c r="DOP50" s="46"/>
      <c r="DOQ50" s="46"/>
      <c r="DOR50" s="46"/>
      <c r="DOS50" s="46"/>
      <c r="DOT50" s="46"/>
      <c r="DOU50" s="46"/>
      <c r="DOV50" s="46"/>
      <c r="DOW50" s="46"/>
      <c r="DOX50" s="46"/>
      <c r="DOY50" s="46"/>
      <c r="DOZ50" s="46"/>
      <c r="DPA50" s="46"/>
      <c r="DPB50" s="46"/>
      <c r="DPC50" s="46"/>
      <c r="DPD50" s="46"/>
      <c r="DPE50" s="46"/>
      <c r="DPF50" s="46"/>
      <c r="DPG50" s="46"/>
      <c r="DPH50" s="46"/>
      <c r="DPI50" s="46"/>
      <c r="DPJ50" s="46"/>
      <c r="DPK50" s="46"/>
      <c r="DPL50" s="46"/>
      <c r="DPM50" s="46"/>
      <c r="DPN50" s="46"/>
      <c r="DPO50" s="46"/>
      <c r="DPP50" s="46"/>
      <c r="DPQ50" s="46"/>
      <c r="DPR50" s="46"/>
      <c r="DPS50" s="46"/>
      <c r="DPT50" s="46"/>
      <c r="DPU50" s="46"/>
      <c r="DPV50" s="46"/>
      <c r="DPW50" s="46"/>
      <c r="DPX50" s="46"/>
      <c r="DPY50" s="46"/>
      <c r="DPZ50" s="46"/>
      <c r="DQA50" s="46"/>
      <c r="DQB50" s="46"/>
      <c r="DQC50" s="46"/>
      <c r="DQD50" s="46"/>
      <c r="DQE50" s="46"/>
      <c r="DQF50" s="46"/>
      <c r="DQG50" s="46"/>
      <c r="DQH50" s="46"/>
      <c r="DQI50" s="46"/>
      <c r="DQJ50" s="46"/>
      <c r="DQK50" s="46"/>
      <c r="DQL50" s="46"/>
      <c r="DQM50" s="46"/>
      <c r="DQN50" s="46"/>
      <c r="DQO50" s="46"/>
      <c r="DQP50" s="46"/>
      <c r="DQQ50" s="46"/>
      <c r="DQR50" s="46"/>
      <c r="DQS50" s="46"/>
      <c r="DQT50" s="46"/>
      <c r="DQU50" s="46"/>
      <c r="DQV50" s="46"/>
      <c r="DQW50" s="46"/>
      <c r="DQX50" s="46"/>
      <c r="DQY50" s="46"/>
      <c r="DQZ50" s="46"/>
      <c r="DRA50" s="46"/>
      <c r="DRB50" s="46"/>
      <c r="DRC50" s="46"/>
      <c r="DRD50" s="46"/>
      <c r="DRE50" s="46"/>
      <c r="DRF50" s="46"/>
      <c r="DRG50" s="46"/>
      <c r="DRH50" s="46"/>
      <c r="DRI50" s="46"/>
      <c r="DRJ50" s="46"/>
      <c r="DRK50" s="46"/>
      <c r="DRL50" s="46"/>
      <c r="DRM50" s="46"/>
      <c r="DRN50" s="46"/>
      <c r="DRO50" s="46"/>
      <c r="DRP50" s="46"/>
      <c r="DRQ50" s="46"/>
      <c r="DRR50" s="46"/>
      <c r="DRS50" s="46"/>
      <c r="DRT50" s="46"/>
      <c r="DRU50" s="46"/>
      <c r="DRV50" s="46"/>
      <c r="DRW50" s="46"/>
      <c r="DRX50" s="46"/>
      <c r="DRY50" s="46"/>
      <c r="DRZ50" s="46"/>
      <c r="DSA50" s="46"/>
      <c r="DSB50" s="46"/>
      <c r="DSC50" s="46"/>
      <c r="DSD50" s="46"/>
      <c r="DSE50" s="46"/>
      <c r="DSF50" s="46"/>
      <c r="DSG50" s="46"/>
      <c r="DSH50" s="46"/>
      <c r="DSI50" s="46"/>
      <c r="DSJ50" s="46"/>
      <c r="DSK50" s="46"/>
      <c r="DSL50" s="46"/>
      <c r="DSM50" s="46"/>
      <c r="DSN50" s="46"/>
      <c r="DSO50" s="46"/>
      <c r="DSP50" s="46"/>
      <c r="DSQ50" s="46"/>
      <c r="DSR50" s="46"/>
      <c r="DSS50" s="46"/>
      <c r="DST50" s="46"/>
      <c r="DSU50" s="46"/>
      <c r="DSV50" s="46"/>
      <c r="DSW50" s="46"/>
      <c r="DSX50" s="46"/>
      <c r="DSY50" s="46"/>
      <c r="DSZ50" s="46"/>
      <c r="DTA50" s="46"/>
      <c r="DTB50" s="46"/>
      <c r="DTC50" s="46"/>
      <c r="DTD50" s="46"/>
      <c r="DTE50" s="46"/>
      <c r="DTF50" s="46"/>
      <c r="DTG50" s="46"/>
      <c r="DTH50" s="46"/>
      <c r="DTI50" s="46"/>
      <c r="DTJ50" s="46"/>
      <c r="DTK50" s="46"/>
      <c r="DTL50" s="46"/>
      <c r="DTM50" s="46"/>
      <c r="DTN50" s="46"/>
      <c r="DTO50" s="46"/>
      <c r="DTP50" s="46"/>
      <c r="DTQ50" s="46"/>
      <c r="DTR50" s="46"/>
      <c r="DTS50" s="46"/>
      <c r="DTT50" s="46"/>
      <c r="DTU50" s="46"/>
      <c r="DTV50" s="46"/>
      <c r="DTW50" s="46"/>
      <c r="DTX50" s="46"/>
      <c r="DTY50" s="46"/>
      <c r="DTZ50" s="46"/>
      <c r="DUA50" s="46"/>
      <c r="DUB50" s="46"/>
      <c r="DUC50" s="46"/>
      <c r="DUD50" s="46"/>
      <c r="DUE50" s="46"/>
      <c r="DUF50" s="46"/>
      <c r="DUG50" s="46"/>
      <c r="DUH50" s="46"/>
      <c r="DUI50" s="46"/>
      <c r="DUJ50" s="46"/>
      <c r="DUK50" s="46"/>
      <c r="DUL50" s="46"/>
      <c r="DUM50" s="46"/>
      <c r="DUN50" s="46"/>
      <c r="DUO50" s="46"/>
      <c r="DUP50" s="46"/>
      <c r="DUQ50" s="46"/>
      <c r="DUR50" s="46"/>
      <c r="DUS50" s="46"/>
      <c r="DUT50" s="46"/>
      <c r="DUU50" s="46"/>
      <c r="DUV50" s="46"/>
      <c r="DUW50" s="46"/>
      <c r="DUX50" s="46"/>
      <c r="DUY50" s="46"/>
      <c r="DUZ50" s="46"/>
      <c r="DVA50" s="46"/>
      <c r="DVB50" s="46"/>
      <c r="DVC50" s="46"/>
      <c r="DVD50" s="46"/>
      <c r="DVE50" s="46"/>
      <c r="DVF50" s="46"/>
      <c r="DVG50" s="46"/>
      <c r="DVH50" s="46"/>
      <c r="DVI50" s="46"/>
      <c r="DVJ50" s="46"/>
      <c r="DVK50" s="46"/>
      <c r="DVL50" s="46"/>
      <c r="DVM50" s="46"/>
      <c r="DVN50" s="46"/>
      <c r="DVO50" s="46"/>
      <c r="DVP50" s="46"/>
      <c r="DVQ50" s="46"/>
      <c r="DVR50" s="46"/>
      <c r="DVS50" s="46"/>
      <c r="DVT50" s="46"/>
      <c r="DVU50" s="46"/>
      <c r="DVV50" s="46"/>
      <c r="DVW50" s="46"/>
      <c r="DVX50" s="46"/>
      <c r="DVY50" s="46"/>
      <c r="DVZ50" s="46"/>
      <c r="DWA50" s="46"/>
      <c r="DWB50" s="46"/>
      <c r="DWC50" s="46"/>
      <c r="DWD50" s="46"/>
      <c r="DWE50" s="46"/>
      <c r="DWF50" s="46"/>
      <c r="DWG50" s="46"/>
      <c r="DWH50" s="46"/>
      <c r="DWI50" s="46"/>
      <c r="DWJ50" s="46"/>
      <c r="DWK50" s="46"/>
      <c r="DWL50" s="46"/>
      <c r="DWM50" s="46"/>
      <c r="DWN50" s="46"/>
      <c r="DWO50" s="46"/>
      <c r="DWP50" s="46"/>
      <c r="DWQ50" s="46"/>
      <c r="DWR50" s="46"/>
      <c r="DWS50" s="46"/>
      <c r="DWT50" s="46"/>
      <c r="DWU50" s="46"/>
      <c r="DWV50" s="46"/>
      <c r="DWW50" s="46"/>
      <c r="DWX50" s="46"/>
      <c r="DWY50" s="46"/>
      <c r="DWZ50" s="46"/>
      <c r="DXA50" s="46"/>
      <c r="DXB50" s="46"/>
      <c r="DXC50" s="46"/>
      <c r="DXD50" s="46"/>
      <c r="DXE50" s="46"/>
      <c r="DXF50" s="46"/>
      <c r="DXG50" s="46"/>
      <c r="DXH50" s="46"/>
      <c r="DXI50" s="46"/>
      <c r="DXJ50" s="46"/>
      <c r="DXK50" s="46"/>
      <c r="DXL50" s="46"/>
      <c r="DXM50" s="46"/>
      <c r="DXN50" s="46"/>
      <c r="DXO50" s="46"/>
      <c r="DXP50" s="46"/>
      <c r="DXQ50" s="46"/>
      <c r="DXR50" s="46"/>
      <c r="DXS50" s="46"/>
      <c r="DXT50" s="46"/>
      <c r="DXU50" s="46"/>
      <c r="DXV50" s="46"/>
      <c r="DXW50" s="46"/>
      <c r="DXX50" s="46"/>
      <c r="DXY50" s="46"/>
      <c r="DXZ50" s="46"/>
      <c r="DYA50" s="46"/>
      <c r="DYB50" s="46"/>
      <c r="DYC50" s="46"/>
      <c r="DYD50" s="46"/>
      <c r="DYE50" s="46"/>
      <c r="DYF50" s="46"/>
      <c r="DYG50" s="46"/>
      <c r="DYH50" s="46"/>
      <c r="DYI50" s="46"/>
      <c r="DYJ50" s="46"/>
      <c r="DYK50" s="46"/>
      <c r="DYL50" s="46"/>
      <c r="DYM50" s="46"/>
      <c r="DYN50" s="46"/>
      <c r="DYO50" s="46"/>
      <c r="DYP50" s="46"/>
      <c r="DYQ50" s="46"/>
      <c r="DYR50" s="46"/>
      <c r="DYS50" s="46"/>
      <c r="DYT50" s="46"/>
      <c r="DYU50" s="46"/>
      <c r="DYV50" s="46"/>
      <c r="DYW50" s="46"/>
      <c r="DYX50" s="46"/>
      <c r="DYY50" s="46"/>
      <c r="DYZ50" s="46"/>
      <c r="DZA50" s="46"/>
      <c r="DZB50" s="46"/>
      <c r="DZC50" s="46"/>
      <c r="DZD50" s="46"/>
      <c r="DZE50" s="46"/>
      <c r="DZF50" s="46"/>
      <c r="DZG50" s="46"/>
      <c r="DZH50" s="46"/>
      <c r="DZI50" s="46"/>
      <c r="DZJ50" s="46"/>
      <c r="DZK50" s="46"/>
      <c r="DZL50" s="46"/>
      <c r="DZM50" s="46"/>
      <c r="DZN50" s="46"/>
      <c r="DZO50" s="46"/>
      <c r="DZP50" s="46"/>
      <c r="DZQ50" s="46"/>
      <c r="DZR50" s="46"/>
      <c r="DZS50" s="46"/>
      <c r="DZT50" s="46"/>
      <c r="DZU50" s="46"/>
      <c r="DZV50" s="46"/>
      <c r="DZW50" s="46"/>
      <c r="DZX50" s="46"/>
      <c r="DZY50" s="46"/>
      <c r="DZZ50" s="46"/>
      <c r="EAA50" s="46"/>
      <c r="EAB50" s="46"/>
      <c r="EAC50" s="46"/>
      <c r="EAD50" s="46"/>
      <c r="EAE50" s="46"/>
      <c r="EAF50" s="46"/>
      <c r="EAG50" s="46"/>
      <c r="EAH50" s="46"/>
      <c r="EAI50" s="46"/>
      <c r="EAJ50" s="46"/>
      <c r="EAK50" s="46"/>
      <c r="EAL50" s="46"/>
      <c r="EAM50" s="46"/>
      <c r="EAN50" s="46"/>
      <c r="EAO50" s="46"/>
      <c r="EAP50" s="46"/>
      <c r="EAQ50" s="46"/>
      <c r="EAR50" s="46"/>
      <c r="EAS50" s="46"/>
      <c r="EAT50" s="46"/>
      <c r="EAU50" s="46"/>
      <c r="EAV50" s="46"/>
      <c r="EAW50" s="46"/>
      <c r="EAX50" s="46"/>
      <c r="EAY50" s="46"/>
      <c r="EAZ50" s="46"/>
      <c r="EBA50" s="46"/>
      <c r="EBB50" s="46"/>
      <c r="EBC50" s="46"/>
      <c r="EBD50" s="46"/>
      <c r="EBE50" s="46"/>
      <c r="EBF50" s="46"/>
      <c r="EBG50" s="46"/>
      <c r="EBH50" s="46"/>
      <c r="EBI50" s="46"/>
      <c r="EBJ50" s="46"/>
      <c r="EBK50" s="46"/>
      <c r="EBL50" s="46"/>
      <c r="EBM50" s="46"/>
      <c r="EBN50" s="46"/>
      <c r="EBO50" s="46"/>
      <c r="EBP50" s="46"/>
      <c r="EBQ50" s="46"/>
      <c r="EBR50" s="46"/>
      <c r="EBS50" s="46"/>
      <c r="EBT50" s="46"/>
      <c r="EBU50" s="46"/>
      <c r="EBV50" s="46"/>
      <c r="EBW50" s="46"/>
      <c r="EBX50" s="46"/>
      <c r="EBY50" s="46"/>
      <c r="EBZ50" s="46"/>
      <c r="ECA50" s="46"/>
      <c r="ECB50" s="46"/>
      <c r="ECC50" s="46"/>
      <c r="ECD50" s="46"/>
      <c r="ECE50" s="46"/>
      <c r="ECF50" s="46"/>
      <c r="ECG50" s="46"/>
      <c r="ECH50" s="46"/>
      <c r="ECI50" s="46"/>
      <c r="ECJ50" s="46"/>
      <c r="ECK50" s="46"/>
      <c r="ECL50" s="46"/>
      <c r="ECM50" s="46"/>
      <c r="ECN50" s="46"/>
      <c r="ECO50" s="46"/>
      <c r="ECP50" s="46"/>
      <c r="ECQ50" s="46"/>
      <c r="ECR50" s="46"/>
      <c r="ECS50" s="46"/>
      <c r="ECT50" s="46"/>
      <c r="ECU50" s="46"/>
      <c r="ECV50" s="46"/>
      <c r="ECW50" s="46"/>
      <c r="ECX50" s="46"/>
      <c r="ECY50" s="46"/>
      <c r="ECZ50" s="46"/>
      <c r="EDA50" s="46"/>
      <c r="EDB50" s="46"/>
      <c r="EDC50" s="46"/>
      <c r="EDD50" s="46"/>
      <c r="EDE50" s="46"/>
      <c r="EDF50" s="46"/>
      <c r="EDG50" s="46"/>
      <c r="EDH50" s="46"/>
      <c r="EDI50" s="46"/>
      <c r="EDJ50" s="46"/>
      <c r="EDK50" s="46"/>
      <c r="EDL50" s="46"/>
      <c r="EDM50" s="46"/>
      <c r="EDN50" s="46"/>
      <c r="EDO50" s="46"/>
      <c r="EDP50" s="46"/>
      <c r="EDQ50" s="46"/>
      <c r="EDR50" s="46"/>
      <c r="EDS50" s="46"/>
      <c r="EDT50" s="46"/>
      <c r="EDU50" s="46"/>
      <c r="EDV50" s="46"/>
      <c r="EDW50" s="46"/>
      <c r="EDX50" s="46"/>
      <c r="EDY50" s="46"/>
      <c r="EDZ50" s="46"/>
      <c r="EEA50" s="46"/>
      <c r="EEB50" s="46"/>
      <c r="EEC50" s="46"/>
      <c r="EED50" s="46"/>
      <c r="EEE50" s="46"/>
      <c r="EEF50" s="46"/>
      <c r="EEG50" s="46"/>
      <c r="EEH50" s="46"/>
      <c r="EEI50" s="46"/>
      <c r="EEJ50" s="46"/>
      <c r="EEK50" s="46"/>
      <c r="EEL50" s="46"/>
      <c r="EEM50" s="46"/>
      <c r="EEN50" s="46"/>
      <c r="EEO50" s="46"/>
      <c r="EEP50" s="46"/>
      <c r="EEQ50" s="46"/>
      <c r="EER50" s="46"/>
      <c r="EES50" s="46"/>
      <c r="EET50" s="46"/>
      <c r="EEU50" s="46"/>
      <c r="EEV50" s="46"/>
      <c r="EEW50" s="46"/>
      <c r="EEX50" s="46"/>
      <c r="EEY50" s="46"/>
      <c r="EEZ50" s="46"/>
      <c r="EFA50" s="46"/>
      <c r="EFB50" s="46"/>
      <c r="EFC50" s="46"/>
      <c r="EFD50" s="46"/>
      <c r="EFE50" s="46"/>
      <c r="EFF50" s="46"/>
      <c r="EFG50" s="46"/>
      <c r="EFH50" s="46"/>
      <c r="EFI50" s="46"/>
      <c r="EFJ50" s="46"/>
      <c r="EFK50" s="46"/>
      <c r="EFL50" s="46"/>
      <c r="EFM50" s="46"/>
      <c r="EFN50" s="46"/>
      <c r="EFO50" s="46"/>
      <c r="EFP50" s="46"/>
      <c r="EFQ50" s="46"/>
      <c r="EFR50" s="46"/>
      <c r="EFS50" s="46"/>
      <c r="EFT50" s="46"/>
      <c r="EFU50" s="46"/>
      <c r="EFV50" s="46"/>
      <c r="EFW50" s="46"/>
      <c r="EFX50" s="46"/>
      <c r="EFY50" s="46"/>
      <c r="EFZ50" s="46"/>
      <c r="EGA50" s="46"/>
      <c r="EGB50" s="46"/>
      <c r="EGC50" s="46"/>
      <c r="EGD50" s="46"/>
      <c r="EGE50" s="46"/>
      <c r="EGF50" s="46"/>
      <c r="EGG50" s="46"/>
      <c r="EGH50" s="46"/>
      <c r="EGI50" s="46"/>
      <c r="EGJ50" s="46"/>
      <c r="EGK50" s="46"/>
      <c r="EGL50" s="46"/>
      <c r="EGM50" s="46"/>
      <c r="EGN50" s="46"/>
      <c r="EGO50" s="46"/>
      <c r="EGP50" s="46"/>
      <c r="EGQ50" s="46"/>
      <c r="EGR50" s="46"/>
      <c r="EGS50" s="46"/>
      <c r="EGT50" s="46"/>
      <c r="EGU50" s="46"/>
      <c r="EGV50" s="46"/>
      <c r="EGW50" s="46"/>
      <c r="EGX50" s="46"/>
      <c r="EGY50" s="46"/>
      <c r="EGZ50" s="46"/>
      <c r="EHA50" s="46"/>
      <c r="EHB50" s="46"/>
      <c r="EHC50" s="46"/>
      <c r="EHD50" s="46"/>
      <c r="EHE50" s="46"/>
      <c r="EHF50" s="46"/>
      <c r="EHG50" s="46"/>
      <c r="EHH50" s="46"/>
      <c r="EHI50" s="46"/>
      <c r="EHJ50" s="46"/>
      <c r="EHK50" s="46"/>
      <c r="EHL50" s="46"/>
      <c r="EHM50" s="46"/>
      <c r="EHN50" s="46"/>
      <c r="EHO50" s="46"/>
      <c r="EHP50" s="46"/>
      <c r="EHQ50" s="46"/>
      <c r="EHR50" s="46"/>
      <c r="EHS50" s="46"/>
      <c r="EHT50" s="46"/>
      <c r="EHU50" s="46"/>
      <c r="EHV50" s="46"/>
      <c r="EHW50" s="46"/>
      <c r="EHX50" s="46"/>
      <c r="EHY50" s="46"/>
      <c r="EHZ50" s="46"/>
      <c r="EIA50" s="46"/>
      <c r="EIB50" s="46"/>
      <c r="EIC50" s="46"/>
      <c r="EID50" s="46"/>
      <c r="EIE50" s="46"/>
      <c r="EIF50" s="46"/>
      <c r="EIG50" s="46"/>
      <c r="EIH50" s="46"/>
      <c r="EII50" s="46"/>
      <c r="EIJ50" s="46"/>
      <c r="EIK50" s="46"/>
      <c r="EIL50" s="46"/>
      <c r="EIM50" s="46"/>
      <c r="EIN50" s="46"/>
      <c r="EIO50" s="46"/>
      <c r="EIP50" s="46"/>
      <c r="EIQ50" s="46"/>
      <c r="EIR50" s="46"/>
      <c r="EIS50" s="46"/>
      <c r="EIT50" s="46"/>
      <c r="EIU50" s="46"/>
      <c r="EIV50" s="46"/>
      <c r="EIW50" s="46"/>
      <c r="EIX50" s="46"/>
      <c r="EIY50" s="46"/>
      <c r="EIZ50" s="46"/>
      <c r="EJA50" s="46"/>
      <c r="EJB50" s="46"/>
      <c r="EJC50" s="46"/>
      <c r="EJD50" s="46"/>
      <c r="EJE50" s="46"/>
      <c r="EJF50" s="46"/>
      <c r="EJG50" s="46"/>
      <c r="EJH50" s="46"/>
      <c r="EJI50" s="46"/>
      <c r="EJJ50" s="46"/>
      <c r="EJK50" s="46"/>
      <c r="EJL50" s="46"/>
      <c r="EJM50" s="46"/>
      <c r="EJN50" s="46"/>
      <c r="EJO50" s="46"/>
      <c r="EJP50" s="46"/>
      <c r="EJQ50" s="46"/>
      <c r="EJR50" s="46"/>
      <c r="EJS50" s="46"/>
      <c r="EJT50" s="46"/>
      <c r="EJU50" s="46"/>
      <c r="EJV50" s="46"/>
      <c r="EJW50" s="46"/>
      <c r="EJX50" s="46"/>
      <c r="EJY50" s="46"/>
      <c r="EJZ50" s="46"/>
      <c r="EKA50" s="46"/>
      <c r="EKB50" s="46"/>
      <c r="EKC50" s="46"/>
      <c r="EKD50" s="46"/>
      <c r="EKE50" s="46"/>
      <c r="EKF50" s="46"/>
      <c r="EKG50" s="46"/>
      <c r="EKH50" s="46"/>
      <c r="EKI50" s="46"/>
      <c r="EKJ50" s="46"/>
      <c r="EKK50" s="46"/>
      <c r="EKL50" s="46"/>
      <c r="EKM50" s="46"/>
      <c r="EKN50" s="46"/>
      <c r="EKO50" s="46"/>
      <c r="EKP50" s="46"/>
      <c r="EKQ50" s="46"/>
      <c r="EKR50" s="46"/>
      <c r="EKS50" s="46"/>
      <c r="EKT50" s="46"/>
      <c r="EKU50" s="46"/>
      <c r="EKV50" s="46"/>
      <c r="EKW50" s="46"/>
      <c r="EKX50" s="46"/>
      <c r="EKY50" s="46"/>
      <c r="EKZ50" s="46"/>
      <c r="ELA50" s="46"/>
      <c r="ELB50" s="46"/>
      <c r="ELC50" s="46"/>
      <c r="ELD50" s="46"/>
      <c r="ELE50" s="46"/>
      <c r="ELF50" s="46"/>
      <c r="ELG50" s="46"/>
      <c r="ELH50" s="46"/>
      <c r="ELI50" s="46"/>
      <c r="ELJ50" s="46"/>
      <c r="ELK50" s="46"/>
      <c r="ELL50" s="46"/>
      <c r="ELM50" s="46"/>
      <c r="ELN50" s="46"/>
      <c r="ELO50" s="46"/>
      <c r="ELP50" s="46"/>
      <c r="ELQ50" s="46"/>
      <c r="ELR50" s="46"/>
      <c r="ELS50" s="46"/>
      <c r="ELT50" s="46"/>
      <c r="ELU50" s="46"/>
      <c r="ELV50" s="46"/>
      <c r="ELW50" s="46"/>
      <c r="ELX50" s="46"/>
      <c r="ELY50" s="46"/>
      <c r="ELZ50" s="46"/>
      <c r="EMA50" s="46"/>
      <c r="EMB50" s="46"/>
      <c r="EMC50" s="46"/>
      <c r="EMD50" s="46"/>
      <c r="EME50" s="46"/>
      <c r="EMF50" s="46"/>
      <c r="EMG50" s="46"/>
      <c r="EMH50" s="46"/>
      <c r="EMI50" s="46"/>
      <c r="EMJ50" s="46"/>
      <c r="EMK50" s="46"/>
      <c r="EML50" s="46"/>
      <c r="EMM50" s="46"/>
      <c r="EMN50" s="46"/>
      <c r="EMO50" s="46"/>
      <c r="EMP50" s="46"/>
      <c r="EMQ50" s="46"/>
      <c r="EMR50" s="46"/>
      <c r="EMS50" s="46"/>
      <c r="EMT50" s="46"/>
      <c r="EMU50" s="46"/>
      <c r="EMV50" s="46"/>
      <c r="EMW50" s="46"/>
      <c r="EMX50" s="46"/>
      <c r="EMY50" s="46"/>
      <c r="EMZ50" s="46"/>
      <c r="ENA50" s="46"/>
      <c r="ENB50" s="46"/>
      <c r="ENC50" s="46"/>
      <c r="END50" s="46"/>
      <c r="ENE50" s="46"/>
      <c r="ENF50" s="46"/>
      <c r="ENG50" s="46"/>
      <c r="ENH50" s="46"/>
      <c r="ENI50" s="46"/>
      <c r="ENJ50" s="46"/>
      <c r="ENK50" s="46"/>
      <c r="ENL50" s="46"/>
      <c r="ENM50" s="46"/>
      <c r="ENN50" s="46"/>
      <c r="ENO50" s="46"/>
      <c r="ENP50" s="46"/>
      <c r="ENQ50" s="46"/>
      <c r="ENR50" s="46"/>
      <c r="ENS50" s="46"/>
      <c r="ENT50" s="46"/>
      <c r="ENU50" s="46"/>
      <c r="ENV50" s="46"/>
      <c r="ENW50" s="46"/>
      <c r="ENX50" s="46"/>
      <c r="ENY50" s="46"/>
      <c r="ENZ50" s="46"/>
      <c r="EOA50" s="46"/>
      <c r="EOB50" s="46"/>
      <c r="EOC50" s="46"/>
      <c r="EOD50" s="46"/>
      <c r="EOE50" s="46"/>
      <c r="EOF50" s="46"/>
      <c r="EOG50" s="46"/>
      <c r="EOH50" s="46"/>
      <c r="EOI50" s="46"/>
      <c r="EOJ50" s="46"/>
      <c r="EOK50" s="46"/>
      <c r="EOL50" s="46"/>
      <c r="EOM50" s="46"/>
      <c r="EON50" s="46"/>
      <c r="EOO50" s="46"/>
      <c r="EOP50" s="46"/>
      <c r="EOQ50" s="46"/>
      <c r="EOR50" s="46"/>
      <c r="EOS50" s="46"/>
      <c r="EOT50" s="46"/>
      <c r="EOU50" s="46"/>
      <c r="EOV50" s="46"/>
      <c r="EOW50" s="46"/>
      <c r="EOX50" s="46"/>
      <c r="EOY50" s="46"/>
      <c r="EOZ50" s="46"/>
      <c r="EPA50" s="46"/>
      <c r="EPB50" s="46"/>
      <c r="EPC50" s="46"/>
      <c r="EPD50" s="46"/>
      <c r="EPE50" s="46"/>
      <c r="EPF50" s="46"/>
      <c r="EPG50" s="46"/>
      <c r="EPH50" s="46"/>
      <c r="EPI50" s="46"/>
      <c r="EPJ50" s="46"/>
      <c r="EPK50" s="46"/>
      <c r="EPL50" s="46"/>
      <c r="EPM50" s="46"/>
      <c r="EPN50" s="46"/>
      <c r="EPO50" s="46"/>
      <c r="EPP50" s="46"/>
      <c r="EPQ50" s="46"/>
      <c r="EPR50" s="46"/>
      <c r="EPS50" s="46"/>
      <c r="EPT50" s="46"/>
      <c r="EPU50" s="46"/>
      <c r="EPV50" s="46"/>
      <c r="EPW50" s="46"/>
      <c r="EPX50" s="46"/>
      <c r="EPY50" s="46"/>
      <c r="EPZ50" s="46"/>
      <c r="EQA50" s="46"/>
      <c r="EQB50" s="46"/>
      <c r="EQC50" s="46"/>
      <c r="EQD50" s="46"/>
      <c r="EQE50" s="46"/>
      <c r="EQF50" s="46"/>
      <c r="EQG50" s="46"/>
      <c r="EQH50" s="46"/>
      <c r="EQI50" s="46"/>
      <c r="EQJ50" s="46"/>
      <c r="EQK50" s="46"/>
      <c r="EQL50" s="46"/>
      <c r="EQM50" s="46"/>
      <c r="EQN50" s="46"/>
      <c r="EQO50" s="46"/>
      <c r="EQP50" s="46"/>
      <c r="EQQ50" s="46"/>
      <c r="EQR50" s="46"/>
      <c r="EQS50" s="46"/>
      <c r="EQT50" s="46"/>
      <c r="EQU50" s="46"/>
      <c r="EQV50" s="46"/>
      <c r="EQW50" s="46"/>
      <c r="EQX50" s="46"/>
      <c r="EQY50" s="46"/>
      <c r="EQZ50" s="46"/>
      <c r="ERA50" s="46"/>
      <c r="ERB50" s="46"/>
      <c r="ERC50" s="46"/>
      <c r="ERD50" s="46"/>
      <c r="ERE50" s="46"/>
      <c r="ERF50" s="46"/>
      <c r="ERG50" s="46"/>
      <c r="ERH50" s="46"/>
      <c r="ERI50" s="46"/>
      <c r="ERJ50" s="46"/>
      <c r="ERK50" s="46"/>
      <c r="ERL50" s="46"/>
      <c r="ERM50" s="46"/>
      <c r="ERN50" s="46"/>
      <c r="ERO50" s="46"/>
      <c r="ERP50" s="46"/>
      <c r="ERQ50" s="46"/>
      <c r="ERR50" s="46"/>
      <c r="ERS50" s="46"/>
      <c r="ERT50" s="46"/>
      <c r="ERU50" s="46"/>
      <c r="ERV50" s="46"/>
      <c r="ERW50" s="46"/>
      <c r="ERX50" s="46"/>
      <c r="ERY50" s="46"/>
      <c r="ERZ50" s="46"/>
      <c r="ESA50" s="46"/>
      <c r="ESB50" s="46"/>
      <c r="ESC50" s="46"/>
      <c r="ESD50" s="46"/>
      <c r="ESE50" s="46"/>
      <c r="ESF50" s="46"/>
      <c r="ESG50" s="46"/>
      <c r="ESH50" s="46"/>
      <c r="ESI50" s="46"/>
      <c r="ESJ50" s="46"/>
      <c r="ESK50" s="46"/>
      <c r="ESL50" s="46"/>
      <c r="ESM50" s="46"/>
      <c r="ESN50" s="46"/>
      <c r="ESO50" s="46"/>
      <c r="ESP50" s="46"/>
      <c r="ESQ50" s="46"/>
      <c r="ESR50" s="46"/>
      <c r="ESS50" s="46"/>
      <c r="EST50" s="46"/>
      <c r="ESU50" s="46"/>
      <c r="ESV50" s="46"/>
      <c r="ESW50" s="46"/>
      <c r="ESX50" s="46"/>
      <c r="ESY50" s="46"/>
      <c r="ESZ50" s="46"/>
      <c r="ETA50" s="46"/>
      <c r="ETB50" s="46"/>
      <c r="ETC50" s="46"/>
      <c r="ETD50" s="46"/>
      <c r="ETE50" s="46"/>
      <c r="ETF50" s="46"/>
      <c r="ETG50" s="46"/>
      <c r="ETH50" s="46"/>
      <c r="ETI50" s="46"/>
      <c r="ETJ50" s="46"/>
      <c r="ETK50" s="46"/>
      <c r="ETL50" s="46"/>
      <c r="ETM50" s="46"/>
      <c r="ETN50" s="46"/>
      <c r="ETO50" s="46"/>
      <c r="ETP50" s="46"/>
      <c r="ETQ50" s="46"/>
      <c r="ETR50" s="46"/>
      <c r="ETS50" s="46"/>
      <c r="ETT50" s="46"/>
      <c r="ETU50" s="46"/>
      <c r="ETV50" s="46"/>
      <c r="ETW50" s="46"/>
      <c r="ETX50" s="46"/>
      <c r="ETY50" s="46"/>
      <c r="ETZ50" s="46"/>
      <c r="EUA50" s="46"/>
      <c r="EUB50" s="46"/>
      <c r="EUC50" s="46"/>
      <c r="EUD50" s="46"/>
      <c r="EUE50" s="46"/>
      <c r="EUF50" s="46"/>
      <c r="EUG50" s="46"/>
      <c r="EUH50" s="46"/>
      <c r="EUI50" s="46"/>
      <c r="EUJ50" s="46"/>
      <c r="EUK50" s="46"/>
      <c r="EUL50" s="46"/>
      <c r="EUM50" s="46"/>
      <c r="EUN50" s="46"/>
      <c r="EUO50" s="46"/>
      <c r="EUP50" s="46"/>
      <c r="EUQ50" s="46"/>
      <c r="EUR50" s="46"/>
      <c r="EUS50" s="46"/>
      <c r="EUT50" s="46"/>
      <c r="EUU50" s="46"/>
      <c r="EUV50" s="46"/>
      <c r="EUW50" s="46"/>
      <c r="EUX50" s="46"/>
      <c r="EUY50" s="46"/>
      <c r="EUZ50" s="46"/>
      <c r="EVA50" s="46"/>
      <c r="EVB50" s="46"/>
      <c r="EVC50" s="46"/>
      <c r="EVD50" s="46"/>
      <c r="EVE50" s="46"/>
      <c r="EVF50" s="46"/>
      <c r="EVG50" s="46"/>
      <c r="EVH50" s="46"/>
      <c r="EVI50" s="46"/>
      <c r="EVJ50" s="46"/>
      <c r="EVK50" s="46"/>
      <c r="EVL50" s="46"/>
      <c r="EVM50" s="46"/>
      <c r="EVN50" s="46"/>
      <c r="EVO50" s="46"/>
      <c r="EVP50" s="46"/>
      <c r="EVQ50" s="46"/>
      <c r="EVR50" s="46"/>
      <c r="EVS50" s="46"/>
      <c r="EVT50" s="46"/>
      <c r="EVU50" s="46"/>
      <c r="EVV50" s="46"/>
      <c r="EVW50" s="46"/>
      <c r="EVX50" s="46"/>
      <c r="EVY50" s="46"/>
      <c r="EVZ50" s="46"/>
      <c r="EWA50" s="46"/>
      <c r="EWB50" s="46"/>
      <c r="EWC50" s="46"/>
      <c r="EWD50" s="46"/>
      <c r="EWE50" s="46"/>
      <c r="EWF50" s="46"/>
      <c r="EWG50" s="46"/>
      <c r="EWH50" s="46"/>
      <c r="EWI50" s="46"/>
      <c r="EWJ50" s="46"/>
      <c r="EWK50" s="46"/>
      <c r="EWL50" s="46"/>
      <c r="EWM50" s="46"/>
      <c r="EWN50" s="46"/>
      <c r="EWO50" s="46"/>
      <c r="EWP50" s="46"/>
      <c r="EWQ50" s="46"/>
      <c r="EWR50" s="46"/>
      <c r="EWS50" s="46"/>
      <c r="EWT50" s="46"/>
      <c r="EWU50" s="46"/>
      <c r="EWV50" s="46"/>
      <c r="EWW50" s="46"/>
      <c r="EWX50" s="46"/>
      <c r="EWY50" s="46"/>
      <c r="EWZ50" s="46"/>
      <c r="EXA50" s="46"/>
      <c r="EXB50" s="46"/>
      <c r="EXC50" s="46"/>
      <c r="EXD50" s="46"/>
      <c r="EXE50" s="46"/>
      <c r="EXF50" s="46"/>
      <c r="EXG50" s="46"/>
      <c r="EXH50" s="46"/>
      <c r="EXI50" s="46"/>
      <c r="EXJ50" s="46"/>
      <c r="EXK50" s="46"/>
      <c r="EXL50" s="46"/>
      <c r="EXM50" s="46"/>
      <c r="EXN50" s="46"/>
      <c r="EXO50" s="46"/>
      <c r="EXP50" s="46"/>
      <c r="EXQ50" s="46"/>
      <c r="EXR50" s="46"/>
      <c r="EXS50" s="46"/>
      <c r="EXT50" s="46"/>
      <c r="EXU50" s="46"/>
      <c r="EXV50" s="46"/>
      <c r="EXW50" s="46"/>
      <c r="EXX50" s="46"/>
      <c r="EXY50" s="46"/>
      <c r="EXZ50" s="46"/>
      <c r="EYA50" s="46"/>
      <c r="EYB50" s="46"/>
      <c r="EYC50" s="46"/>
      <c r="EYD50" s="46"/>
      <c r="EYE50" s="46"/>
      <c r="EYF50" s="46"/>
      <c r="EYG50" s="46"/>
      <c r="EYH50" s="46"/>
      <c r="EYI50" s="46"/>
      <c r="EYJ50" s="46"/>
      <c r="EYK50" s="46"/>
      <c r="EYL50" s="46"/>
      <c r="EYM50" s="46"/>
      <c r="EYN50" s="46"/>
      <c r="EYO50" s="46"/>
      <c r="EYP50" s="46"/>
      <c r="EYQ50" s="46"/>
      <c r="EYR50" s="46"/>
      <c r="EYS50" s="46"/>
      <c r="EYT50" s="46"/>
      <c r="EYU50" s="46"/>
      <c r="EYV50" s="46"/>
      <c r="EYW50" s="46"/>
      <c r="EYX50" s="46"/>
      <c r="EYY50" s="46"/>
      <c r="EYZ50" s="46"/>
      <c r="EZA50" s="46"/>
      <c r="EZB50" s="46"/>
      <c r="EZC50" s="46"/>
      <c r="EZD50" s="46"/>
      <c r="EZE50" s="46"/>
      <c r="EZF50" s="46"/>
      <c r="EZG50" s="46"/>
      <c r="EZH50" s="46"/>
      <c r="EZI50" s="46"/>
      <c r="EZJ50" s="46"/>
      <c r="EZK50" s="46"/>
      <c r="EZL50" s="46"/>
      <c r="EZM50" s="46"/>
      <c r="EZN50" s="46"/>
      <c r="EZO50" s="46"/>
      <c r="EZP50" s="46"/>
      <c r="EZQ50" s="46"/>
      <c r="EZR50" s="46"/>
      <c r="EZS50" s="46"/>
      <c r="EZT50" s="46"/>
      <c r="EZU50" s="46"/>
      <c r="EZV50" s="46"/>
      <c r="EZW50" s="46"/>
      <c r="EZX50" s="46"/>
      <c r="EZY50" s="46"/>
      <c r="EZZ50" s="46"/>
      <c r="FAA50" s="46"/>
      <c r="FAB50" s="46"/>
      <c r="FAC50" s="46"/>
      <c r="FAD50" s="46"/>
      <c r="FAE50" s="46"/>
      <c r="FAF50" s="46"/>
      <c r="FAG50" s="46"/>
      <c r="FAH50" s="46"/>
      <c r="FAI50" s="46"/>
      <c r="FAJ50" s="46"/>
      <c r="FAK50" s="46"/>
      <c r="FAL50" s="46"/>
      <c r="FAM50" s="46"/>
      <c r="FAN50" s="46"/>
      <c r="FAO50" s="46"/>
      <c r="FAP50" s="46"/>
      <c r="FAQ50" s="46"/>
      <c r="FAR50" s="46"/>
      <c r="FAS50" s="46"/>
      <c r="FAT50" s="46"/>
      <c r="FAU50" s="46"/>
      <c r="FAV50" s="46"/>
      <c r="FAW50" s="46"/>
      <c r="FAX50" s="46"/>
      <c r="FAY50" s="46"/>
      <c r="FAZ50" s="46"/>
      <c r="FBA50" s="46"/>
      <c r="FBB50" s="46"/>
      <c r="FBC50" s="46"/>
      <c r="FBD50" s="46"/>
      <c r="FBE50" s="46"/>
      <c r="FBF50" s="46"/>
      <c r="FBG50" s="46"/>
      <c r="FBH50" s="46"/>
      <c r="FBI50" s="46"/>
      <c r="FBJ50" s="46"/>
      <c r="FBK50" s="46"/>
      <c r="FBL50" s="46"/>
      <c r="FBM50" s="46"/>
      <c r="FBN50" s="46"/>
      <c r="FBO50" s="46"/>
      <c r="FBP50" s="46"/>
      <c r="FBQ50" s="46"/>
      <c r="FBR50" s="46"/>
      <c r="FBS50" s="46"/>
      <c r="FBT50" s="46"/>
      <c r="FBU50" s="46"/>
      <c r="FBV50" s="46"/>
      <c r="FBW50" s="46"/>
      <c r="FBX50" s="46"/>
      <c r="FBY50" s="46"/>
      <c r="FBZ50" s="46"/>
      <c r="FCA50" s="46"/>
      <c r="FCB50" s="46"/>
      <c r="FCC50" s="46"/>
      <c r="FCD50" s="46"/>
      <c r="FCE50" s="46"/>
      <c r="FCF50" s="46"/>
      <c r="FCG50" s="46"/>
      <c r="FCH50" s="46"/>
      <c r="FCI50" s="46"/>
      <c r="FCJ50" s="46"/>
      <c r="FCK50" s="46"/>
      <c r="FCL50" s="46"/>
      <c r="FCM50" s="46"/>
      <c r="FCN50" s="46"/>
      <c r="FCO50" s="46"/>
      <c r="FCP50" s="46"/>
      <c r="FCQ50" s="46"/>
      <c r="FCR50" s="46"/>
      <c r="FCS50" s="46"/>
      <c r="FCT50" s="46"/>
      <c r="FCU50" s="46"/>
      <c r="FCV50" s="46"/>
      <c r="FCW50" s="46"/>
      <c r="FCX50" s="46"/>
      <c r="FCY50" s="46"/>
      <c r="FCZ50" s="46"/>
      <c r="FDA50" s="46"/>
      <c r="FDB50" s="46"/>
      <c r="FDC50" s="46"/>
      <c r="FDD50" s="46"/>
      <c r="FDE50" s="46"/>
      <c r="FDF50" s="46"/>
      <c r="FDG50" s="46"/>
      <c r="FDH50" s="46"/>
      <c r="FDI50" s="46"/>
      <c r="FDJ50" s="46"/>
      <c r="FDK50" s="46"/>
      <c r="FDL50" s="46"/>
      <c r="FDM50" s="46"/>
      <c r="FDN50" s="46"/>
      <c r="FDO50" s="46"/>
      <c r="FDP50" s="46"/>
      <c r="FDQ50" s="46"/>
      <c r="FDR50" s="46"/>
      <c r="FDS50" s="46"/>
      <c r="FDT50" s="46"/>
      <c r="FDU50" s="46"/>
      <c r="FDV50" s="46"/>
      <c r="FDW50" s="46"/>
      <c r="FDX50" s="46"/>
      <c r="FDY50" s="46"/>
      <c r="FDZ50" s="46"/>
      <c r="FEA50" s="46"/>
      <c r="FEB50" s="46"/>
      <c r="FEC50" s="46"/>
      <c r="FED50" s="46"/>
      <c r="FEE50" s="46"/>
      <c r="FEF50" s="46"/>
      <c r="FEG50" s="46"/>
      <c r="FEH50" s="46"/>
      <c r="FEI50" s="46"/>
      <c r="FEJ50" s="46"/>
      <c r="FEK50" s="46"/>
      <c r="FEL50" s="46"/>
      <c r="FEM50" s="46"/>
      <c r="FEN50" s="46"/>
      <c r="FEO50" s="46"/>
      <c r="FEP50" s="46"/>
      <c r="FEQ50" s="46"/>
      <c r="FER50" s="46"/>
      <c r="FES50" s="46"/>
      <c r="FET50" s="46"/>
      <c r="FEU50" s="46"/>
      <c r="FEV50" s="46"/>
      <c r="FEW50" s="46"/>
      <c r="FEX50" s="46"/>
      <c r="FEY50" s="46"/>
      <c r="FEZ50" s="46"/>
      <c r="FFA50" s="46"/>
      <c r="FFB50" s="46"/>
      <c r="FFC50" s="46"/>
      <c r="FFD50" s="46"/>
      <c r="FFE50" s="46"/>
      <c r="FFF50" s="46"/>
      <c r="FFG50" s="46"/>
      <c r="FFH50" s="46"/>
      <c r="FFI50" s="46"/>
      <c r="FFJ50" s="46"/>
      <c r="FFK50" s="46"/>
      <c r="FFL50" s="46"/>
      <c r="FFM50" s="46"/>
      <c r="FFN50" s="46"/>
      <c r="FFO50" s="46"/>
      <c r="FFP50" s="46"/>
      <c r="FFQ50" s="46"/>
      <c r="FFR50" s="46"/>
      <c r="FFS50" s="46"/>
      <c r="FFT50" s="46"/>
      <c r="FFU50" s="46"/>
      <c r="FFV50" s="46"/>
      <c r="FFW50" s="46"/>
      <c r="FFX50" s="46"/>
      <c r="FFY50" s="46"/>
      <c r="FFZ50" s="46"/>
      <c r="FGA50" s="46"/>
      <c r="FGB50" s="46"/>
      <c r="FGC50" s="46"/>
      <c r="FGD50" s="46"/>
      <c r="FGE50" s="46"/>
      <c r="FGF50" s="46"/>
      <c r="FGG50" s="46"/>
      <c r="FGH50" s="46"/>
      <c r="FGI50" s="46"/>
      <c r="FGJ50" s="46"/>
      <c r="FGK50" s="46"/>
      <c r="FGL50" s="46"/>
      <c r="FGM50" s="46"/>
      <c r="FGN50" s="46"/>
      <c r="FGO50" s="46"/>
      <c r="FGP50" s="46"/>
      <c r="FGQ50" s="46"/>
      <c r="FGR50" s="46"/>
      <c r="FGS50" s="46"/>
      <c r="FGT50" s="46"/>
      <c r="FGU50" s="46"/>
      <c r="FGV50" s="46"/>
      <c r="FGW50" s="46"/>
      <c r="FGX50" s="46"/>
      <c r="FGY50" s="46"/>
      <c r="FGZ50" s="46"/>
      <c r="FHA50" s="46"/>
      <c r="FHB50" s="46"/>
      <c r="FHC50" s="46"/>
      <c r="FHD50" s="46"/>
      <c r="FHE50" s="46"/>
      <c r="FHF50" s="46"/>
      <c r="FHG50" s="46"/>
      <c r="FHH50" s="46"/>
      <c r="FHI50" s="46"/>
      <c r="FHJ50" s="46"/>
      <c r="FHK50" s="46"/>
      <c r="FHL50" s="46"/>
      <c r="FHM50" s="46"/>
      <c r="FHN50" s="46"/>
      <c r="FHO50" s="46"/>
      <c r="FHP50" s="46"/>
      <c r="FHQ50" s="46"/>
      <c r="FHR50" s="46"/>
      <c r="FHS50" s="46"/>
      <c r="FHT50" s="46"/>
      <c r="FHU50" s="46"/>
      <c r="FHV50" s="46"/>
      <c r="FHW50" s="46"/>
      <c r="FHX50" s="46"/>
      <c r="FHY50" s="46"/>
      <c r="FHZ50" s="46"/>
      <c r="FIA50" s="46"/>
      <c r="FIB50" s="46"/>
      <c r="FIC50" s="46"/>
      <c r="FID50" s="46"/>
      <c r="FIE50" s="46"/>
      <c r="FIF50" s="46"/>
      <c r="FIG50" s="46"/>
      <c r="FIH50" s="46"/>
      <c r="FII50" s="46"/>
      <c r="FIJ50" s="46"/>
      <c r="FIK50" s="46"/>
      <c r="FIL50" s="46"/>
      <c r="FIM50" s="46"/>
      <c r="FIN50" s="46"/>
      <c r="FIO50" s="46"/>
      <c r="FIP50" s="46"/>
      <c r="FIQ50" s="46"/>
      <c r="FIR50" s="46"/>
      <c r="FIS50" s="46"/>
      <c r="FIT50" s="46"/>
      <c r="FIU50" s="46"/>
      <c r="FIV50" s="46"/>
      <c r="FIW50" s="46"/>
      <c r="FIX50" s="46"/>
      <c r="FIY50" s="46"/>
      <c r="FIZ50" s="46"/>
      <c r="FJA50" s="46"/>
      <c r="FJB50" s="46"/>
      <c r="FJC50" s="46"/>
      <c r="FJD50" s="46"/>
      <c r="FJE50" s="46"/>
      <c r="FJF50" s="46"/>
      <c r="FJG50" s="46"/>
      <c r="FJH50" s="46"/>
      <c r="FJI50" s="46"/>
      <c r="FJJ50" s="46"/>
      <c r="FJK50" s="46"/>
      <c r="FJL50" s="46"/>
      <c r="FJM50" s="46"/>
      <c r="FJN50" s="46"/>
      <c r="FJO50" s="46"/>
      <c r="FJP50" s="46"/>
      <c r="FJQ50" s="46"/>
      <c r="FJR50" s="46"/>
      <c r="FJS50" s="46"/>
      <c r="FJT50" s="46"/>
      <c r="FJU50" s="46"/>
      <c r="FJV50" s="46"/>
      <c r="FJW50" s="46"/>
      <c r="FJX50" s="46"/>
      <c r="FJY50" s="46"/>
      <c r="FJZ50" s="46"/>
      <c r="FKA50" s="46"/>
      <c r="FKB50" s="46"/>
      <c r="FKC50" s="46"/>
      <c r="FKD50" s="46"/>
      <c r="FKE50" s="46"/>
      <c r="FKF50" s="46"/>
      <c r="FKG50" s="46"/>
      <c r="FKH50" s="46"/>
      <c r="FKI50" s="46"/>
      <c r="FKJ50" s="46"/>
      <c r="FKK50" s="46"/>
      <c r="FKL50" s="46"/>
      <c r="FKM50" s="46"/>
      <c r="FKN50" s="46"/>
      <c r="FKO50" s="46"/>
      <c r="FKP50" s="46"/>
      <c r="FKQ50" s="46"/>
      <c r="FKR50" s="46"/>
      <c r="FKS50" s="46"/>
      <c r="FKT50" s="46"/>
      <c r="FKU50" s="46"/>
      <c r="FKV50" s="46"/>
      <c r="FKW50" s="46"/>
      <c r="FKX50" s="46"/>
      <c r="FKY50" s="46"/>
      <c r="FKZ50" s="46"/>
      <c r="FLA50" s="46"/>
      <c r="FLB50" s="46"/>
      <c r="FLC50" s="46"/>
      <c r="FLD50" s="46"/>
      <c r="FLE50" s="46"/>
      <c r="FLF50" s="46"/>
      <c r="FLG50" s="46"/>
      <c r="FLH50" s="46"/>
      <c r="FLI50" s="46"/>
      <c r="FLJ50" s="46"/>
      <c r="FLK50" s="46"/>
      <c r="FLL50" s="46"/>
      <c r="FLM50" s="46"/>
      <c r="FLN50" s="46"/>
      <c r="FLO50" s="46"/>
      <c r="FLP50" s="46"/>
      <c r="FLQ50" s="46"/>
      <c r="FLR50" s="46"/>
      <c r="FLS50" s="46"/>
      <c r="FLT50" s="46"/>
      <c r="FLU50" s="46"/>
      <c r="FLV50" s="46"/>
      <c r="FLW50" s="46"/>
      <c r="FLX50" s="46"/>
      <c r="FLY50" s="46"/>
      <c r="FLZ50" s="46"/>
      <c r="FMA50" s="46"/>
      <c r="FMB50" s="46"/>
      <c r="FMC50" s="46"/>
      <c r="FMD50" s="46"/>
      <c r="FME50" s="46"/>
      <c r="FMF50" s="46"/>
      <c r="FMG50" s="46"/>
      <c r="FMH50" s="46"/>
      <c r="FMI50" s="46"/>
      <c r="FMJ50" s="46"/>
      <c r="FMK50" s="46"/>
      <c r="FML50" s="46"/>
      <c r="FMM50" s="46"/>
      <c r="FMN50" s="46"/>
      <c r="FMO50" s="46"/>
      <c r="FMP50" s="46"/>
      <c r="FMQ50" s="46"/>
      <c r="FMR50" s="46"/>
      <c r="FMS50" s="46"/>
      <c r="FMT50" s="46"/>
      <c r="FMU50" s="46"/>
      <c r="FMV50" s="46"/>
      <c r="FMW50" s="46"/>
      <c r="FMX50" s="46"/>
      <c r="FMY50" s="46"/>
      <c r="FMZ50" s="46"/>
      <c r="FNA50" s="46"/>
      <c r="FNB50" s="46"/>
      <c r="FNC50" s="46"/>
      <c r="FND50" s="46"/>
      <c r="FNE50" s="46"/>
      <c r="FNF50" s="46"/>
      <c r="FNG50" s="46"/>
      <c r="FNH50" s="46"/>
      <c r="FNI50" s="46"/>
      <c r="FNJ50" s="46"/>
      <c r="FNK50" s="46"/>
      <c r="FNL50" s="46"/>
      <c r="FNM50" s="46"/>
      <c r="FNN50" s="46"/>
      <c r="FNO50" s="46"/>
      <c r="FNP50" s="46"/>
      <c r="FNQ50" s="46"/>
      <c r="FNR50" s="46"/>
      <c r="FNS50" s="46"/>
      <c r="FNT50" s="46"/>
      <c r="FNU50" s="46"/>
      <c r="FNV50" s="46"/>
      <c r="FNW50" s="46"/>
      <c r="FNX50" s="46"/>
      <c r="FNY50" s="46"/>
      <c r="FNZ50" s="46"/>
      <c r="FOA50" s="46"/>
      <c r="FOB50" s="46"/>
      <c r="FOC50" s="46"/>
      <c r="FOD50" s="46"/>
      <c r="FOE50" s="46"/>
      <c r="FOF50" s="46"/>
      <c r="FOG50" s="46"/>
      <c r="FOH50" s="46"/>
      <c r="FOI50" s="46"/>
      <c r="FOJ50" s="46"/>
      <c r="FOK50" s="46"/>
      <c r="FOL50" s="46"/>
      <c r="FOM50" s="46"/>
      <c r="FON50" s="46"/>
      <c r="FOO50" s="46"/>
      <c r="FOP50" s="46"/>
      <c r="FOQ50" s="46"/>
      <c r="FOR50" s="46"/>
      <c r="FOS50" s="46"/>
      <c r="FOT50" s="46"/>
      <c r="FOU50" s="46"/>
      <c r="FOV50" s="46"/>
      <c r="FOW50" s="46"/>
      <c r="FOX50" s="46"/>
      <c r="FOY50" s="46"/>
      <c r="FOZ50" s="46"/>
      <c r="FPA50" s="46"/>
      <c r="FPB50" s="46"/>
      <c r="FPC50" s="46"/>
      <c r="FPD50" s="46"/>
      <c r="FPE50" s="46"/>
      <c r="FPF50" s="46"/>
      <c r="FPG50" s="46"/>
      <c r="FPH50" s="46"/>
      <c r="FPI50" s="46"/>
      <c r="FPJ50" s="46"/>
      <c r="FPK50" s="46"/>
      <c r="FPL50" s="46"/>
      <c r="FPM50" s="46"/>
      <c r="FPN50" s="46"/>
      <c r="FPO50" s="46"/>
      <c r="FPP50" s="46"/>
      <c r="FPQ50" s="46"/>
      <c r="FPR50" s="46"/>
      <c r="FPS50" s="46"/>
      <c r="FPT50" s="46"/>
      <c r="FPU50" s="46"/>
      <c r="FPV50" s="46"/>
      <c r="FPW50" s="46"/>
      <c r="FPX50" s="46"/>
      <c r="FPY50" s="46"/>
      <c r="FPZ50" s="46"/>
      <c r="FQA50" s="46"/>
      <c r="FQB50" s="46"/>
      <c r="FQC50" s="46"/>
      <c r="FQD50" s="46"/>
      <c r="FQE50" s="46"/>
      <c r="FQF50" s="46"/>
      <c r="FQG50" s="46"/>
      <c r="FQH50" s="46"/>
      <c r="FQI50" s="46"/>
      <c r="FQJ50" s="46"/>
      <c r="FQK50" s="46"/>
      <c r="FQL50" s="46"/>
      <c r="FQM50" s="46"/>
      <c r="FQN50" s="46"/>
      <c r="FQO50" s="46"/>
      <c r="FQP50" s="46"/>
      <c r="FQQ50" s="46"/>
      <c r="FQR50" s="46"/>
      <c r="FQS50" s="46"/>
      <c r="FQT50" s="46"/>
      <c r="FQU50" s="46"/>
      <c r="FQV50" s="46"/>
      <c r="FQW50" s="46"/>
      <c r="FQX50" s="46"/>
      <c r="FQY50" s="46"/>
      <c r="FQZ50" s="46"/>
      <c r="FRA50" s="46"/>
      <c r="FRB50" s="46"/>
      <c r="FRC50" s="46"/>
      <c r="FRD50" s="46"/>
      <c r="FRE50" s="46"/>
      <c r="FRF50" s="46"/>
      <c r="FRG50" s="46"/>
      <c r="FRH50" s="46"/>
      <c r="FRI50" s="46"/>
      <c r="FRJ50" s="46"/>
      <c r="FRK50" s="46"/>
      <c r="FRL50" s="46"/>
      <c r="FRM50" s="46"/>
      <c r="FRN50" s="46"/>
      <c r="FRO50" s="46"/>
      <c r="FRP50" s="46"/>
      <c r="FRQ50" s="46"/>
      <c r="FRR50" s="46"/>
      <c r="FRS50" s="46"/>
      <c r="FRT50" s="46"/>
      <c r="FRU50" s="46"/>
      <c r="FRV50" s="46"/>
      <c r="FRW50" s="46"/>
      <c r="FRX50" s="46"/>
      <c r="FRY50" s="46"/>
      <c r="FRZ50" s="46"/>
      <c r="FSA50" s="46"/>
      <c r="FSB50" s="46"/>
      <c r="FSC50" s="46"/>
      <c r="FSD50" s="46"/>
      <c r="FSE50" s="46"/>
      <c r="FSF50" s="46"/>
      <c r="FSG50" s="46"/>
      <c r="FSH50" s="46"/>
      <c r="FSI50" s="46"/>
      <c r="FSJ50" s="46"/>
      <c r="FSK50" s="46"/>
      <c r="FSL50" s="46"/>
      <c r="FSM50" s="46"/>
      <c r="FSN50" s="46"/>
      <c r="FSO50" s="46"/>
      <c r="FSP50" s="46"/>
      <c r="FSQ50" s="46"/>
      <c r="FSR50" s="46"/>
      <c r="FSS50" s="46"/>
      <c r="FST50" s="46"/>
      <c r="FSU50" s="46"/>
      <c r="FSV50" s="46"/>
      <c r="FSW50" s="46"/>
      <c r="FSX50" s="46"/>
      <c r="FSY50" s="46"/>
      <c r="FSZ50" s="46"/>
      <c r="FTA50" s="46"/>
      <c r="FTB50" s="46"/>
      <c r="FTC50" s="46"/>
      <c r="FTD50" s="46"/>
      <c r="FTE50" s="46"/>
      <c r="FTF50" s="46"/>
      <c r="FTG50" s="46"/>
      <c r="FTH50" s="46"/>
      <c r="FTI50" s="46"/>
      <c r="FTJ50" s="46"/>
      <c r="FTK50" s="46"/>
      <c r="FTL50" s="46"/>
      <c r="FTM50" s="46"/>
      <c r="FTN50" s="46"/>
      <c r="FTO50" s="46"/>
      <c r="FTP50" s="46"/>
      <c r="FTQ50" s="46"/>
      <c r="FTR50" s="46"/>
      <c r="FTS50" s="46"/>
      <c r="FTT50" s="46"/>
      <c r="FTU50" s="46"/>
      <c r="FTV50" s="46"/>
      <c r="FTW50" s="46"/>
      <c r="FTX50" s="46"/>
      <c r="FTY50" s="46"/>
      <c r="FTZ50" s="46"/>
      <c r="FUA50" s="46"/>
      <c r="FUB50" s="46"/>
      <c r="FUC50" s="46"/>
      <c r="FUD50" s="46"/>
      <c r="FUE50" s="46"/>
      <c r="FUF50" s="46"/>
      <c r="FUG50" s="46"/>
      <c r="FUH50" s="46"/>
      <c r="FUI50" s="46"/>
      <c r="FUJ50" s="46"/>
      <c r="FUK50" s="46"/>
      <c r="FUL50" s="46"/>
      <c r="FUM50" s="46"/>
      <c r="FUN50" s="46"/>
      <c r="FUO50" s="46"/>
      <c r="FUP50" s="46"/>
      <c r="FUQ50" s="46"/>
      <c r="FUR50" s="46"/>
      <c r="FUS50" s="46"/>
      <c r="FUT50" s="46"/>
      <c r="FUU50" s="46"/>
      <c r="FUV50" s="46"/>
      <c r="FUW50" s="46"/>
      <c r="FUX50" s="46"/>
      <c r="FUY50" s="46"/>
      <c r="FUZ50" s="46"/>
      <c r="FVA50" s="46"/>
      <c r="FVB50" s="46"/>
      <c r="FVC50" s="46"/>
      <c r="FVD50" s="46"/>
      <c r="FVE50" s="46"/>
      <c r="FVF50" s="46"/>
      <c r="FVG50" s="46"/>
      <c r="FVH50" s="46"/>
      <c r="FVI50" s="46"/>
      <c r="FVJ50" s="46"/>
      <c r="FVK50" s="46"/>
      <c r="FVL50" s="46"/>
      <c r="FVM50" s="46"/>
      <c r="FVN50" s="46"/>
      <c r="FVO50" s="46"/>
      <c r="FVP50" s="46"/>
      <c r="FVQ50" s="46"/>
      <c r="FVR50" s="46"/>
      <c r="FVS50" s="46"/>
      <c r="FVT50" s="46"/>
      <c r="FVU50" s="46"/>
      <c r="FVV50" s="46"/>
      <c r="FVW50" s="46"/>
      <c r="FVX50" s="46"/>
      <c r="FVY50" s="46"/>
      <c r="FVZ50" s="46"/>
      <c r="FWA50" s="46"/>
      <c r="FWB50" s="46"/>
      <c r="FWC50" s="46"/>
      <c r="FWD50" s="46"/>
      <c r="FWE50" s="46"/>
      <c r="FWF50" s="46"/>
      <c r="FWG50" s="46"/>
      <c r="FWH50" s="46"/>
      <c r="FWI50" s="46"/>
      <c r="FWJ50" s="46"/>
      <c r="FWK50" s="46"/>
      <c r="FWL50" s="46"/>
      <c r="FWM50" s="46"/>
      <c r="FWN50" s="46"/>
      <c r="FWO50" s="46"/>
      <c r="FWP50" s="46"/>
      <c r="FWQ50" s="46"/>
      <c r="FWR50" s="46"/>
      <c r="FWS50" s="46"/>
      <c r="FWT50" s="46"/>
      <c r="FWU50" s="46"/>
      <c r="FWV50" s="46"/>
      <c r="FWW50" s="46"/>
      <c r="FWX50" s="46"/>
      <c r="FWY50" s="46"/>
      <c r="FWZ50" s="46"/>
      <c r="FXA50" s="46"/>
      <c r="FXB50" s="46"/>
      <c r="FXC50" s="46"/>
      <c r="FXD50" s="46"/>
      <c r="FXE50" s="46"/>
      <c r="FXF50" s="46"/>
      <c r="FXG50" s="46"/>
      <c r="FXH50" s="46"/>
      <c r="FXI50" s="46"/>
      <c r="FXJ50" s="46"/>
      <c r="FXK50" s="46"/>
      <c r="FXL50" s="46"/>
      <c r="FXM50" s="46"/>
      <c r="FXN50" s="46"/>
      <c r="FXO50" s="46"/>
      <c r="FXP50" s="46"/>
      <c r="FXQ50" s="46"/>
      <c r="FXR50" s="46"/>
      <c r="FXS50" s="46"/>
      <c r="FXT50" s="46"/>
      <c r="FXU50" s="46"/>
      <c r="FXV50" s="46"/>
      <c r="FXW50" s="46"/>
      <c r="FXX50" s="46"/>
      <c r="FXY50" s="46"/>
      <c r="FXZ50" s="46"/>
      <c r="FYA50" s="46"/>
      <c r="FYB50" s="46"/>
      <c r="FYC50" s="46"/>
      <c r="FYD50" s="46"/>
      <c r="FYE50" s="46"/>
      <c r="FYF50" s="46"/>
      <c r="FYG50" s="46"/>
      <c r="FYH50" s="46"/>
      <c r="FYI50" s="46"/>
      <c r="FYJ50" s="46"/>
      <c r="FYK50" s="46"/>
      <c r="FYL50" s="46"/>
      <c r="FYM50" s="46"/>
      <c r="FYN50" s="46"/>
      <c r="FYO50" s="46"/>
      <c r="FYP50" s="46"/>
      <c r="FYQ50" s="46"/>
      <c r="FYR50" s="46"/>
      <c r="FYS50" s="46"/>
      <c r="FYT50" s="46"/>
      <c r="FYU50" s="46"/>
      <c r="FYV50" s="46"/>
      <c r="FYW50" s="46"/>
      <c r="FYX50" s="46"/>
      <c r="FYY50" s="46"/>
      <c r="FYZ50" s="46"/>
      <c r="FZA50" s="46"/>
      <c r="FZB50" s="46"/>
      <c r="FZC50" s="46"/>
      <c r="FZD50" s="46"/>
      <c r="FZE50" s="46"/>
      <c r="FZF50" s="46"/>
      <c r="FZG50" s="46"/>
      <c r="FZH50" s="46"/>
      <c r="FZI50" s="46"/>
      <c r="FZJ50" s="46"/>
      <c r="FZK50" s="46"/>
      <c r="FZL50" s="46"/>
      <c r="FZM50" s="46"/>
      <c r="FZN50" s="46"/>
      <c r="FZO50" s="46"/>
      <c r="FZP50" s="46"/>
      <c r="FZQ50" s="46"/>
      <c r="FZR50" s="46"/>
      <c r="FZS50" s="46"/>
      <c r="FZT50" s="46"/>
      <c r="FZU50" s="46"/>
      <c r="FZV50" s="46"/>
      <c r="FZW50" s="46"/>
      <c r="FZX50" s="46"/>
      <c r="FZY50" s="46"/>
      <c r="FZZ50" s="46"/>
      <c r="GAA50" s="46"/>
      <c r="GAB50" s="46"/>
      <c r="GAC50" s="46"/>
      <c r="GAD50" s="46"/>
      <c r="GAE50" s="46"/>
      <c r="GAF50" s="46"/>
      <c r="GAG50" s="46"/>
      <c r="GAH50" s="46"/>
      <c r="GAI50" s="46"/>
      <c r="GAJ50" s="46"/>
      <c r="GAK50" s="46"/>
      <c r="GAL50" s="46"/>
      <c r="GAM50" s="46"/>
      <c r="GAN50" s="46"/>
      <c r="GAO50" s="46"/>
      <c r="GAP50" s="46"/>
      <c r="GAQ50" s="46"/>
      <c r="GAR50" s="46"/>
      <c r="GAS50" s="46"/>
      <c r="GAT50" s="46"/>
      <c r="GAU50" s="46"/>
      <c r="GAV50" s="46"/>
      <c r="GAW50" s="46"/>
      <c r="GAX50" s="46"/>
      <c r="GAY50" s="46"/>
      <c r="GAZ50" s="46"/>
      <c r="GBA50" s="46"/>
      <c r="GBB50" s="46"/>
      <c r="GBC50" s="46"/>
      <c r="GBD50" s="46"/>
      <c r="GBE50" s="46"/>
      <c r="GBF50" s="46"/>
      <c r="GBG50" s="46"/>
      <c r="GBH50" s="46"/>
      <c r="GBI50" s="46"/>
      <c r="GBJ50" s="46"/>
      <c r="GBK50" s="46"/>
      <c r="GBL50" s="46"/>
      <c r="GBM50" s="46"/>
      <c r="GBN50" s="46"/>
      <c r="GBO50" s="46"/>
      <c r="GBP50" s="46"/>
      <c r="GBQ50" s="46"/>
      <c r="GBR50" s="46"/>
      <c r="GBS50" s="46"/>
      <c r="GBT50" s="46"/>
      <c r="GBU50" s="46"/>
      <c r="GBV50" s="46"/>
      <c r="GBW50" s="46"/>
      <c r="GBX50" s="46"/>
      <c r="GBY50" s="46"/>
      <c r="GBZ50" s="46"/>
      <c r="GCA50" s="46"/>
      <c r="GCB50" s="46"/>
      <c r="GCC50" s="46"/>
      <c r="GCD50" s="46"/>
      <c r="GCE50" s="46"/>
      <c r="GCF50" s="46"/>
      <c r="GCG50" s="46"/>
      <c r="GCH50" s="46"/>
      <c r="GCI50" s="46"/>
      <c r="GCJ50" s="46"/>
      <c r="GCK50" s="46"/>
      <c r="GCL50" s="46"/>
      <c r="GCM50" s="46"/>
      <c r="GCN50" s="46"/>
      <c r="GCO50" s="46"/>
      <c r="GCP50" s="46"/>
      <c r="GCQ50" s="46"/>
      <c r="GCR50" s="46"/>
      <c r="GCS50" s="46"/>
      <c r="GCT50" s="46"/>
      <c r="GCU50" s="46"/>
      <c r="GCV50" s="46"/>
      <c r="GCW50" s="46"/>
      <c r="GCX50" s="46"/>
      <c r="GCY50" s="46"/>
      <c r="GCZ50" s="46"/>
      <c r="GDA50" s="46"/>
      <c r="GDB50" s="46"/>
      <c r="GDC50" s="46"/>
      <c r="GDD50" s="46"/>
      <c r="GDE50" s="46"/>
      <c r="GDF50" s="46"/>
      <c r="GDG50" s="46"/>
      <c r="GDH50" s="46"/>
      <c r="GDI50" s="46"/>
      <c r="GDJ50" s="46"/>
      <c r="GDK50" s="46"/>
      <c r="GDL50" s="46"/>
      <c r="GDM50" s="46"/>
      <c r="GDN50" s="46"/>
      <c r="GDO50" s="46"/>
      <c r="GDP50" s="46"/>
      <c r="GDQ50" s="46"/>
      <c r="GDR50" s="46"/>
      <c r="GDS50" s="46"/>
      <c r="GDT50" s="46"/>
      <c r="GDU50" s="46"/>
      <c r="GDV50" s="46"/>
      <c r="GDW50" s="46"/>
      <c r="GDX50" s="46"/>
      <c r="GDY50" s="46"/>
      <c r="GDZ50" s="46"/>
      <c r="GEA50" s="46"/>
      <c r="GEB50" s="46"/>
      <c r="GEC50" s="46"/>
      <c r="GED50" s="46"/>
      <c r="GEE50" s="46"/>
      <c r="GEF50" s="46"/>
      <c r="GEG50" s="46"/>
      <c r="GEH50" s="46"/>
      <c r="GEI50" s="46"/>
      <c r="GEJ50" s="46"/>
      <c r="GEK50" s="46"/>
      <c r="GEL50" s="46"/>
      <c r="GEM50" s="46"/>
      <c r="GEN50" s="46"/>
      <c r="GEO50" s="46"/>
      <c r="GEP50" s="46"/>
      <c r="GEQ50" s="46"/>
      <c r="GER50" s="46"/>
      <c r="GES50" s="46"/>
      <c r="GET50" s="46"/>
      <c r="GEU50" s="46"/>
      <c r="GEV50" s="46"/>
      <c r="GEW50" s="46"/>
      <c r="GEX50" s="46"/>
      <c r="GEY50" s="46"/>
      <c r="GEZ50" s="46"/>
      <c r="GFA50" s="46"/>
      <c r="GFB50" s="46"/>
      <c r="GFC50" s="46"/>
      <c r="GFD50" s="46"/>
      <c r="GFE50" s="46"/>
      <c r="GFF50" s="46"/>
      <c r="GFG50" s="46"/>
      <c r="GFH50" s="46"/>
      <c r="GFI50" s="46"/>
      <c r="GFJ50" s="46"/>
      <c r="GFK50" s="46"/>
      <c r="GFL50" s="46"/>
      <c r="GFM50" s="46"/>
      <c r="GFN50" s="46"/>
      <c r="GFO50" s="46"/>
      <c r="GFP50" s="46"/>
      <c r="GFQ50" s="46"/>
      <c r="GFR50" s="46"/>
      <c r="GFS50" s="46"/>
      <c r="GFT50" s="46"/>
      <c r="GFU50" s="46"/>
      <c r="GFV50" s="46"/>
      <c r="GFW50" s="46"/>
      <c r="GFX50" s="46"/>
      <c r="GFY50" s="46"/>
      <c r="GFZ50" s="46"/>
      <c r="GGA50" s="46"/>
      <c r="GGB50" s="46"/>
      <c r="GGC50" s="46"/>
      <c r="GGD50" s="46"/>
      <c r="GGE50" s="46"/>
      <c r="GGF50" s="46"/>
      <c r="GGG50" s="46"/>
      <c r="GGH50" s="46"/>
      <c r="GGI50" s="46"/>
      <c r="GGJ50" s="46"/>
      <c r="GGK50" s="46"/>
      <c r="GGL50" s="46"/>
      <c r="GGM50" s="46"/>
      <c r="GGN50" s="46"/>
      <c r="GGO50" s="46"/>
      <c r="GGP50" s="46"/>
      <c r="GGQ50" s="46"/>
      <c r="GGR50" s="46"/>
      <c r="GGS50" s="46"/>
      <c r="GGT50" s="46"/>
      <c r="GGU50" s="46"/>
      <c r="GGV50" s="46"/>
      <c r="GGW50" s="46"/>
      <c r="GGX50" s="46"/>
      <c r="GGY50" s="46"/>
      <c r="GGZ50" s="46"/>
      <c r="GHA50" s="46"/>
      <c r="GHB50" s="46"/>
      <c r="GHC50" s="46"/>
      <c r="GHD50" s="46"/>
      <c r="GHE50" s="46"/>
      <c r="GHF50" s="46"/>
      <c r="GHG50" s="46"/>
      <c r="GHH50" s="46"/>
      <c r="GHI50" s="46"/>
      <c r="GHJ50" s="46"/>
      <c r="GHK50" s="46"/>
      <c r="GHL50" s="46"/>
      <c r="GHM50" s="46"/>
      <c r="GHN50" s="46"/>
      <c r="GHO50" s="46"/>
      <c r="GHP50" s="46"/>
      <c r="GHQ50" s="46"/>
      <c r="GHR50" s="46"/>
      <c r="GHS50" s="46"/>
      <c r="GHT50" s="46"/>
      <c r="GHU50" s="46"/>
      <c r="GHV50" s="46"/>
      <c r="GHW50" s="46"/>
      <c r="GHX50" s="46"/>
      <c r="GHY50" s="46"/>
      <c r="GHZ50" s="46"/>
      <c r="GIA50" s="46"/>
      <c r="GIB50" s="46"/>
      <c r="GIC50" s="46"/>
      <c r="GID50" s="46"/>
      <c r="GIE50" s="46"/>
      <c r="GIF50" s="46"/>
      <c r="GIG50" s="46"/>
      <c r="GIH50" s="46"/>
      <c r="GII50" s="46"/>
      <c r="GIJ50" s="46"/>
      <c r="GIK50" s="46"/>
      <c r="GIL50" s="46"/>
      <c r="GIM50" s="46"/>
      <c r="GIN50" s="46"/>
      <c r="GIO50" s="46"/>
      <c r="GIP50" s="46"/>
      <c r="GIQ50" s="46"/>
      <c r="GIR50" s="46"/>
      <c r="GIS50" s="46"/>
      <c r="GIT50" s="46"/>
      <c r="GIU50" s="46"/>
      <c r="GIV50" s="46"/>
      <c r="GIW50" s="46"/>
      <c r="GIX50" s="46"/>
      <c r="GIY50" s="46"/>
      <c r="GIZ50" s="46"/>
      <c r="GJA50" s="46"/>
      <c r="GJB50" s="46"/>
      <c r="GJC50" s="46"/>
      <c r="GJD50" s="46"/>
      <c r="GJE50" s="46"/>
      <c r="GJF50" s="46"/>
      <c r="GJG50" s="46"/>
      <c r="GJH50" s="46"/>
      <c r="GJI50" s="46"/>
      <c r="GJJ50" s="46"/>
      <c r="GJK50" s="46"/>
      <c r="GJL50" s="46"/>
      <c r="GJM50" s="46"/>
      <c r="GJN50" s="46"/>
      <c r="GJO50" s="46"/>
      <c r="GJP50" s="46"/>
      <c r="GJQ50" s="46"/>
      <c r="GJR50" s="46"/>
      <c r="GJS50" s="46"/>
      <c r="GJT50" s="46"/>
      <c r="GJU50" s="46"/>
      <c r="GJV50" s="46"/>
      <c r="GJW50" s="46"/>
      <c r="GJX50" s="46"/>
      <c r="GJY50" s="46"/>
      <c r="GJZ50" s="46"/>
      <c r="GKA50" s="46"/>
      <c r="GKB50" s="46"/>
      <c r="GKC50" s="46"/>
      <c r="GKD50" s="46"/>
      <c r="GKE50" s="46"/>
      <c r="GKF50" s="46"/>
      <c r="GKG50" s="46"/>
      <c r="GKH50" s="46"/>
      <c r="GKI50" s="46"/>
      <c r="GKJ50" s="46"/>
      <c r="GKK50" s="46"/>
      <c r="GKL50" s="46"/>
      <c r="GKM50" s="46"/>
      <c r="GKN50" s="46"/>
      <c r="GKO50" s="46"/>
      <c r="GKP50" s="46"/>
      <c r="GKQ50" s="46"/>
      <c r="GKR50" s="46"/>
      <c r="GKS50" s="46"/>
      <c r="GKT50" s="46"/>
      <c r="GKU50" s="46"/>
      <c r="GKV50" s="46"/>
      <c r="GKW50" s="46"/>
      <c r="GKX50" s="46"/>
      <c r="GKY50" s="46"/>
      <c r="GKZ50" s="46"/>
      <c r="GLA50" s="46"/>
      <c r="GLB50" s="46"/>
      <c r="GLC50" s="46"/>
      <c r="GLD50" s="46"/>
      <c r="GLE50" s="46"/>
      <c r="GLF50" s="46"/>
      <c r="GLG50" s="46"/>
      <c r="GLH50" s="46"/>
      <c r="GLI50" s="46"/>
      <c r="GLJ50" s="46"/>
      <c r="GLK50" s="46"/>
      <c r="GLL50" s="46"/>
      <c r="GLM50" s="46"/>
      <c r="GLN50" s="46"/>
      <c r="GLO50" s="46"/>
      <c r="GLP50" s="46"/>
      <c r="GLQ50" s="46"/>
      <c r="GLR50" s="46"/>
      <c r="GLS50" s="46"/>
      <c r="GLT50" s="46"/>
      <c r="GLU50" s="46"/>
      <c r="GLV50" s="46"/>
      <c r="GLW50" s="46"/>
      <c r="GLX50" s="46"/>
      <c r="GLY50" s="46"/>
      <c r="GLZ50" s="46"/>
      <c r="GMA50" s="46"/>
      <c r="GMB50" s="46"/>
      <c r="GMC50" s="46"/>
      <c r="GMD50" s="46"/>
      <c r="GME50" s="46"/>
      <c r="GMF50" s="46"/>
      <c r="GMG50" s="46"/>
      <c r="GMH50" s="46"/>
      <c r="GMI50" s="46"/>
      <c r="GMJ50" s="46"/>
      <c r="GMK50" s="46"/>
      <c r="GML50" s="46"/>
      <c r="GMM50" s="46"/>
      <c r="GMN50" s="46"/>
      <c r="GMO50" s="46"/>
      <c r="GMP50" s="46"/>
      <c r="GMQ50" s="46"/>
      <c r="GMR50" s="46"/>
      <c r="GMS50" s="46"/>
      <c r="GMT50" s="46"/>
      <c r="GMU50" s="46"/>
      <c r="GMV50" s="46"/>
      <c r="GMW50" s="46"/>
      <c r="GMX50" s="46"/>
      <c r="GMY50" s="46"/>
      <c r="GMZ50" s="46"/>
      <c r="GNA50" s="46"/>
      <c r="GNB50" s="46"/>
      <c r="GNC50" s="46"/>
      <c r="GND50" s="46"/>
      <c r="GNE50" s="46"/>
      <c r="GNF50" s="46"/>
      <c r="GNG50" s="46"/>
      <c r="GNH50" s="46"/>
      <c r="GNI50" s="46"/>
      <c r="GNJ50" s="46"/>
      <c r="GNK50" s="46"/>
      <c r="GNL50" s="46"/>
      <c r="GNM50" s="46"/>
      <c r="GNN50" s="46"/>
      <c r="GNO50" s="46"/>
      <c r="GNP50" s="46"/>
      <c r="GNQ50" s="46"/>
      <c r="GNR50" s="46"/>
      <c r="GNS50" s="46"/>
      <c r="GNT50" s="46"/>
      <c r="GNU50" s="46"/>
      <c r="GNV50" s="46"/>
      <c r="GNW50" s="46"/>
      <c r="GNX50" s="46"/>
      <c r="GNY50" s="46"/>
      <c r="GNZ50" s="46"/>
      <c r="GOA50" s="46"/>
      <c r="GOB50" s="46"/>
      <c r="GOC50" s="46"/>
      <c r="GOD50" s="46"/>
      <c r="GOE50" s="46"/>
      <c r="GOF50" s="46"/>
      <c r="GOG50" s="46"/>
      <c r="GOH50" s="46"/>
      <c r="GOI50" s="46"/>
      <c r="GOJ50" s="46"/>
      <c r="GOK50" s="46"/>
      <c r="GOL50" s="46"/>
      <c r="GOM50" s="46"/>
      <c r="GON50" s="46"/>
      <c r="GOO50" s="46"/>
      <c r="GOP50" s="46"/>
      <c r="GOQ50" s="46"/>
      <c r="GOR50" s="46"/>
      <c r="GOS50" s="46"/>
      <c r="GOT50" s="46"/>
      <c r="GOU50" s="46"/>
      <c r="GOV50" s="46"/>
      <c r="GOW50" s="46"/>
      <c r="GOX50" s="46"/>
      <c r="GOY50" s="46"/>
      <c r="GOZ50" s="46"/>
      <c r="GPA50" s="46"/>
      <c r="GPB50" s="46"/>
      <c r="GPC50" s="46"/>
      <c r="GPD50" s="46"/>
      <c r="GPE50" s="46"/>
      <c r="GPF50" s="46"/>
      <c r="GPG50" s="46"/>
      <c r="GPH50" s="46"/>
      <c r="GPI50" s="46"/>
      <c r="GPJ50" s="46"/>
      <c r="GPK50" s="46"/>
      <c r="GPL50" s="46"/>
      <c r="GPM50" s="46"/>
      <c r="GPN50" s="46"/>
      <c r="GPO50" s="46"/>
      <c r="GPP50" s="46"/>
      <c r="GPQ50" s="46"/>
      <c r="GPR50" s="46"/>
      <c r="GPS50" s="46"/>
      <c r="GPT50" s="46"/>
      <c r="GPU50" s="46"/>
      <c r="GPV50" s="46"/>
      <c r="GPW50" s="46"/>
      <c r="GPX50" s="46"/>
      <c r="GPY50" s="46"/>
      <c r="GPZ50" s="46"/>
      <c r="GQA50" s="46"/>
      <c r="GQB50" s="46"/>
      <c r="GQC50" s="46"/>
      <c r="GQD50" s="46"/>
      <c r="GQE50" s="46"/>
      <c r="GQF50" s="46"/>
      <c r="GQG50" s="46"/>
      <c r="GQH50" s="46"/>
      <c r="GQI50" s="46"/>
      <c r="GQJ50" s="46"/>
      <c r="GQK50" s="46"/>
      <c r="GQL50" s="46"/>
      <c r="GQM50" s="46"/>
      <c r="GQN50" s="46"/>
      <c r="GQO50" s="46"/>
      <c r="GQP50" s="46"/>
      <c r="GQQ50" s="46"/>
      <c r="GQR50" s="46"/>
      <c r="GQS50" s="46"/>
      <c r="GQT50" s="46"/>
      <c r="GQU50" s="46"/>
      <c r="GQV50" s="46"/>
      <c r="GQW50" s="46"/>
      <c r="GQX50" s="46"/>
      <c r="GQY50" s="46"/>
      <c r="GQZ50" s="46"/>
      <c r="GRA50" s="46"/>
      <c r="GRB50" s="46"/>
      <c r="GRC50" s="46"/>
      <c r="GRD50" s="46"/>
      <c r="GRE50" s="46"/>
      <c r="GRF50" s="46"/>
      <c r="GRG50" s="46"/>
      <c r="GRH50" s="46"/>
      <c r="GRI50" s="46"/>
      <c r="GRJ50" s="46"/>
      <c r="GRK50" s="46"/>
      <c r="GRL50" s="46"/>
      <c r="GRM50" s="46"/>
      <c r="GRN50" s="46"/>
      <c r="GRO50" s="46"/>
      <c r="GRP50" s="46"/>
      <c r="GRQ50" s="46"/>
      <c r="GRR50" s="46"/>
      <c r="GRS50" s="46"/>
      <c r="GRT50" s="46"/>
      <c r="GRU50" s="46"/>
      <c r="GRV50" s="46"/>
      <c r="GRW50" s="46"/>
      <c r="GRX50" s="46"/>
      <c r="GRY50" s="46"/>
      <c r="GRZ50" s="46"/>
      <c r="GSA50" s="46"/>
      <c r="GSB50" s="46"/>
      <c r="GSC50" s="46"/>
      <c r="GSD50" s="46"/>
      <c r="GSE50" s="46"/>
      <c r="GSF50" s="46"/>
      <c r="GSG50" s="46"/>
      <c r="GSH50" s="46"/>
      <c r="GSI50" s="46"/>
      <c r="GSJ50" s="46"/>
      <c r="GSK50" s="46"/>
      <c r="GSL50" s="46"/>
      <c r="GSM50" s="46"/>
      <c r="GSN50" s="46"/>
      <c r="GSO50" s="46"/>
      <c r="GSP50" s="46"/>
      <c r="GSQ50" s="46"/>
      <c r="GSR50" s="46"/>
      <c r="GSS50" s="46"/>
      <c r="GST50" s="46"/>
      <c r="GSU50" s="46"/>
      <c r="GSV50" s="46"/>
      <c r="GSW50" s="46"/>
      <c r="GSX50" s="46"/>
      <c r="GSY50" s="46"/>
      <c r="GSZ50" s="46"/>
      <c r="GTA50" s="46"/>
      <c r="GTB50" s="46"/>
      <c r="GTC50" s="46"/>
      <c r="GTD50" s="46"/>
      <c r="GTE50" s="46"/>
      <c r="GTF50" s="46"/>
      <c r="GTG50" s="46"/>
      <c r="GTH50" s="46"/>
      <c r="GTI50" s="46"/>
      <c r="GTJ50" s="46"/>
      <c r="GTK50" s="46"/>
      <c r="GTL50" s="46"/>
      <c r="GTM50" s="46"/>
      <c r="GTN50" s="46"/>
      <c r="GTO50" s="46"/>
      <c r="GTP50" s="46"/>
      <c r="GTQ50" s="46"/>
      <c r="GTR50" s="46"/>
      <c r="GTS50" s="46"/>
      <c r="GTT50" s="46"/>
      <c r="GTU50" s="46"/>
      <c r="GTV50" s="46"/>
      <c r="GTW50" s="46"/>
      <c r="GTX50" s="46"/>
      <c r="GTY50" s="46"/>
      <c r="GTZ50" s="46"/>
      <c r="GUA50" s="46"/>
      <c r="GUB50" s="46"/>
      <c r="GUC50" s="46"/>
      <c r="GUD50" s="46"/>
      <c r="GUE50" s="46"/>
      <c r="GUF50" s="46"/>
      <c r="GUG50" s="46"/>
      <c r="GUH50" s="46"/>
      <c r="GUI50" s="46"/>
      <c r="GUJ50" s="46"/>
      <c r="GUK50" s="46"/>
      <c r="GUL50" s="46"/>
      <c r="GUM50" s="46"/>
      <c r="GUN50" s="46"/>
      <c r="GUO50" s="46"/>
      <c r="GUP50" s="46"/>
      <c r="GUQ50" s="46"/>
      <c r="GUR50" s="46"/>
      <c r="GUS50" s="46"/>
      <c r="GUT50" s="46"/>
      <c r="GUU50" s="46"/>
      <c r="GUV50" s="46"/>
      <c r="GUW50" s="46"/>
      <c r="GUX50" s="46"/>
      <c r="GUY50" s="46"/>
      <c r="GUZ50" s="46"/>
      <c r="GVA50" s="46"/>
      <c r="GVB50" s="46"/>
      <c r="GVC50" s="46"/>
      <c r="GVD50" s="46"/>
      <c r="GVE50" s="46"/>
      <c r="GVF50" s="46"/>
      <c r="GVG50" s="46"/>
      <c r="GVH50" s="46"/>
      <c r="GVI50" s="46"/>
      <c r="GVJ50" s="46"/>
      <c r="GVK50" s="46"/>
      <c r="GVL50" s="46"/>
      <c r="GVM50" s="46"/>
      <c r="GVN50" s="46"/>
      <c r="GVO50" s="46"/>
      <c r="GVP50" s="46"/>
      <c r="GVQ50" s="46"/>
      <c r="GVR50" s="46"/>
      <c r="GVS50" s="46"/>
      <c r="GVT50" s="46"/>
      <c r="GVU50" s="46"/>
      <c r="GVV50" s="46"/>
      <c r="GVW50" s="46"/>
      <c r="GVX50" s="46"/>
      <c r="GVY50" s="46"/>
      <c r="GVZ50" s="46"/>
      <c r="GWA50" s="46"/>
      <c r="GWB50" s="46"/>
      <c r="GWC50" s="46"/>
      <c r="GWD50" s="46"/>
      <c r="GWE50" s="46"/>
      <c r="GWF50" s="46"/>
      <c r="GWG50" s="46"/>
      <c r="GWH50" s="46"/>
      <c r="GWI50" s="46"/>
      <c r="GWJ50" s="46"/>
      <c r="GWK50" s="46"/>
      <c r="GWL50" s="46"/>
      <c r="GWM50" s="46"/>
      <c r="GWN50" s="46"/>
      <c r="GWO50" s="46"/>
      <c r="GWP50" s="46"/>
      <c r="GWQ50" s="46"/>
      <c r="GWR50" s="46"/>
      <c r="GWS50" s="46"/>
      <c r="GWT50" s="46"/>
      <c r="GWU50" s="46"/>
      <c r="GWV50" s="46"/>
      <c r="GWW50" s="46"/>
      <c r="GWX50" s="46"/>
      <c r="GWY50" s="46"/>
      <c r="GWZ50" s="46"/>
      <c r="GXA50" s="46"/>
      <c r="GXB50" s="46"/>
      <c r="GXC50" s="46"/>
      <c r="GXD50" s="46"/>
      <c r="GXE50" s="46"/>
      <c r="GXF50" s="46"/>
      <c r="GXG50" s="46"/>
      <c r="GXH50" s="46"/>
      <c r="GXI50" s="46"/>
      <c r="GXJ50" s="46"/>
      <c r="GXK50" s="46"/>
      <c r="GXL50" s="46"/>
      <c r="GXM50" s="46"/>
      <c r="GXN50" s="46"/>
      <c r="GXO50" s="46"/>
      <c r="GXP50" s="46"/>
      <c r="GXQ50" s="46"/>
      <c r="GXR50" s="46"/>
      <c r="GXS50" s="46"/>
      <c r="GXT50" s="46"/>
      <c r="GXU50" s="46"/>
      <c r="GXV50" s="46"/>
      <c r="GXW50" s="46"/>
      <c r="GXX50" s="46"/>
      <c r="GXY50" s="46"/>
      <c r="GXZ50" s="46"/>
      <c r="GYA50" s="46"/>
      <c r="GYB50" s="46"/>
      <c r="GYC50" s="46"/>
      <c r="GYD50" s="46"/>
      <c r="GYE50" s="46"/>
      <c r="GYF50" s="46"/>
      <c r="GYG50" s="46"/>
      <c r="GYH50" s="46"/>
      <c r="GYI50" s="46"/>
      <c r="GYJ50" s="46"/>
      <c r="GYK50" s="46"/>
      <c r="GYL50" s="46"/>
      <c r="GYM50" s="46"/>
      <c r="GYN50" s="46"/>
      <c r="GYO50" s="46"/>
      <c r="GYP50" s="46"/>
      <c r="GYQ50" s="46"/>
      <c r="GYR50" s="46"/>
      <c r="GYS50" s="46"/>
      <c r="GYT50" s="46"/>
      <c r="GYU50" s="46"/>
      <c r="GYV50" s="46"/>
      <c r="GYW50" s="46"/>
      <c r="GYX50" s="46"/>
      <c r="GYY50" s="46"/>
      <c r="GYZ50" s="46"/>
      <c r="GZA50" s="46"/>
      <c r="GZB50" s="46"/>
      <c r="GZC50" s="46"/>
      <c r="GZD50" s="46"/>
      <c r="GZE50" s="46"/>
      <c r="GZF50" s="46"/>
      <c r="GZG50" s="46"/>
      <c r="GZH50" s="46"/>
      <c r="GZI50" s="46"/>
      <c r="GZJ50" s="46"/>
      <c r="GZK50" s="46"/>
      <c r="GZL50" s="46"/>
      <c r="GZM50" s="46"/>
      <c r="GZN50" s="46"/>
      <c r="GZO50" s="46"/>
      <c r="GZP50" s="46"/>
      <c r="GZQ50" s="46"/>
      <c r="GZR50" s="46"/>
      <c r="GZS50" s="46"/>
      <c r="GZT50" s="46"/>
      <c r="GZU50" s="46"/>
      <c r="GZV50" s="46"/>
      <c r="GZW50" s="46"/>
      <c r="GZX50" s="46"/>
      <c r="GZY50" s="46"/>
      <c r="GZZ50" s="46"/>
      <c r="HAA50" s="46"/>
      <c r="HAB50" s="46"/>
      <c r="HAC50" s="46"/>
      <c r="HAD50" s="46"/>
      <c r="HAE50" s="46"/>
      <c r="HAF50" s="46"/>
      <c r="HAG50" s="46"/>
      <c r="HAH50" s="46"/>
      <c r="HAI50" s="46"/>
      <c r="HAJ50" s="46"/>
      <c r="HAK50" s="46"/>
      <c r="HAL50" s="46"/>
      <c r="HAM50" s="46"/>
      <c r="HAN50" s="46"/>
      <c r="HAO50" s="46"/>
      <c r="HAP50" s="46"/>
      <c r="HAQ50" s="46"/>
      <c r="HAR50" s="46"/>
      <c r="HAS50" s="46"/>
      <c r="HAT50" s="46"/>
      <c r="HAU50" s="46"/>
      <c r="HAV50" s="46"/>
      <c r="HAW50" s="46"/>
      <c r="HAX50" s="46"/>
      <c r="HAY50" s="46"/>
      <c r="HAZ50" s="46"/>
      <c r="HBA50" s="46"/>
      <c r="HBB50" s="46"/>
      <c r="HBC50" s="46"/>
      <c r="HBD50" s="46"/>
      <c r="HBE50" s="46"/>
      <c r="HBF50" s="46"/>
      <c r="HBG50" s="46"/>
      <c r="HBH50" s="46"/>
      <c r="HBI50" s="46"/>
      <c r="HBJ50" s="46"/>
      <c r="HBK50" s="46"/>
      <c r="HBL50" s="46"/>
      <c r="HBM50" s="46"/>
      <c r="HBN50" s="46"/>
      <c r="HBO50" s="46"/>
      <c r="HBP50" s="46"/>
      <c r="HBQ50" s="46"/>
      <c r="HBR50" s="46"/>
      <c r="HBS50" s="46"/>
      <c r="HBT50" s="46"/>
      <c r="HBU50" s="46"/>
      <c r="HBV50" s="46"/>
      <c r="HBW50" s="46"/>
      <c r="HBX50" s="46"/>
      <c r="HBY50" s="46"/>
      <c r="HBZ50" s="46"/>
      <c r="HCA50" s="46"/>
      <c r="HCB50" s="46"/>
      <c r="HCC50" s="46"/>
      <c r="HCD50" s="46"/>
      <c r="HCE50" s="46"/>
      <c r="HCF50" s="46"/>
      <c r="HCG50" s="46"/>
      <c r="HCH50" s="46"/>
      <c r="HCI50" s="46"/>
      <c r="HCJ50" s="46"/>
      <c r="HCK50" s="46"/>
      <c r="HCL50" s="46"/>
      <c r="HCM50" s="46"/>
      <c r="HCN50" s="46"/>
      <c r="HCO50" s="46"/>
      <c r="HCP50" s="46"/>
      <c r="HCQ50" s="46"/>
      <c r="HCR50" s="46"/>
      <c r="HCS50" s="46"/>
      <c r="HCT50" s="46"/>
      <c r="HCU50" s="46"/>
      <c r="HCV50" s="46"/>
      <c r="HCW50" s="46"/>
      <c r="HCX50" s="46"/>
      <c r="HCY50" s="46"/>
      <c r="HCZ50" s="46"/>
      <c r="HDA50" s="46"/>
      <c r="HDB50" s="46"/>
      <c r="HDC50" s="46"/>
      <c r="HDD50" s="46"/>
      <c r="HDE50" s="46"/>
      <c r="HDF50" s="46"/>
      <c r="HDG50" s="46"/>
      <c r="HDH50" s="46"/>
      <c r="HDI50" s="46"/>
      <c r="HDJ50" s="46"/>
      <c r="HDK50" s="46"/>
      <c r="HDL50" s="46"/>
      <c r="HDM50" s="46"/>
      <c r="HDN50" s="46"/>
      <c r="HDO50" s="46"/>
      <c r="HDP50" s="46"/>
      <c r="HDQ50" s="46"/>
      <c r="HDR50" s="46"/>
      <c r="HDS50" s="46"/>
      <c r="HDT50" s="46"/>
      <c r="HDU50" s="46"/>
      <c r="HDV50" s="46"/>
      <c r="HDW50" s="46"/>
      <c r="HDX50" s="46"/>
      <c r="HDY50" s="46"/>
      <c r="HDZ50" s="46"/>
      <c r="HEA50" s="46"/>
      <c r="HEB50" s="46"/>
      <c r="HEC50" s="46"/>
      <c r="HED50" s="46"/>
      <c r="HEE50" s="46"/>
      <c r="HEF50" s="46"/>
      <c r="HEG50" s="46"/>
      <c r="HEH50" s="46"/>
      <c r="HEI50" s="46"/>
      <c r="HEJ50" s="46"/>
      <c r="HEK50" s="46"/>
      <c r="HEL50" s="46"/>
      <c r="HEM50" s="46"/>
      <c r="HEN50" s="46"/>
      <c r="HEO50" s="46"/>
      <c r="HEP50" s="46"/>
      <c r="HEQ50" s="46"/>
      <c r="HER50" s="46"/>
      <c r="HES50" s="46"/>
      <c r="HET50" s="46"/>
      <c r="HEU50" s="46"/>
      <c r="HEV50" s="46"/>
      <c r="HEW50" s="46"/>
      <c r="HEX50" s="46"/>
      <c r="HEY50" s="46"/>
      <c r="HEZ50" s="46"/>
      <c r="HFA50" s="46"/>
      <c r="HFB50" s="46"/>
      <c r="HFC50" s="46"/>
      <c r="HFD50" s="46"/>
      <c r="HFE50" s="46"/>
      <c r="HFF50" s="46"/>
      <c r="HFG50" s="46"/>
      <c r="HFH50" s="46"/>
      <c r="HFI50" s="46"/>
      <c r="HFJ50" s="46"/>
      <c r="HFK50" s="46"/>
      <c r="HFL50" s="46"/>
      <c r="HFM50" s="46"/>
      <c r="HFN50" s="46"/>
      <c r="HFO50" s="46"/>
      <c r="HFP50" s="46"/>
      <c r="HFQ50" s="46"/>
      <c r="HFR50" s="46"/>
      <c r="HFS50" s="46"/>
      <c r="HFT50" s="46"/>
      <c r="HFU50" s="46"/>
      <c r="HFV50" s="46"/>
      <c r="HFW50" s="46"/>
      <c r="HFX50" s="46"/>
      <c r="HFY50" s="46"/>
      <c r="HFZ50" s="46"/>
      <c r="HGA50" s="46"/>
      <c r="HGB50" s="46"/>
      <c r="HGC50" s="46"/>
      <c r="HGD50" s="46"/>
      <c r="HGE50" s="46"/>
      <c r="HGF50" s="46"/>
      <c r="HGG50" s="46"/>
      <c r="HGH50" s="46"/>
      <c r="HGI50" s="46"/>
      <c r="HGJ50" s="46"/>
      <c r="HGK50" s="46"/>
      <c r="HGL50" s="46"/>
      <c r="HGM50" s="46"/>
      <c r="HGN50" s="46"/>
      <c r="HGO50" s="46"/>
      <c r="HGP50" s="46"/>
      <c r="HGQ50" s="46"/>
      <c r="HGR50" s="46"/>
      <c r="HGS50" s="46"/>
      <c r="HGT50" s="46"/>
      <c r="HGU50" s="46"/>
      <c r="HGV50" s="46"/>
      <c r="HGW50" s="46"/>
      <c r="HGX50" s="46"/>
      <c r="HGY50" s="46"/>
      <c r="HGZ50" s="46"/>
      <c r="HHA50" s="46"/>
      <c r="HHB50" s="46"/>
      <c r="HHC50" s="46"/>
      <c r="HHD50" s="46"/>
      <c r="HHE50" s="46"/>
      <c r="HHF50" s="46"/>
      <c r="HHG50" s="46"/>
      <c r="HHH50" s="46"/>
      <c r="HHI50" s="46"/>
      <c r="HHJ50" s="46"/>
      <c r="HHK50" s="46"/>
      <c r="HHL50" s="46"/>
      <c r="HHM50" s="46"/>
      <c r="HHN50" s="46"/>
      <c r="HHO50" s="46"/>
      <c r="HHP50" s="46"/>
      <c r="HHQ50" s="46"/>
      <c r="HHR50" s="46"/>
      <c r="HHS50" s="46"/>
      <c r="HHT50" s="46"/>
      <c r="HHU50" s="46"/>
      <c r="HHV50" s="46"/>
      <c r="HHW50" s="46"/>
      <c r="HHX50" s="46"/>
      <c r="HHY50" s="46"/>
      <c r="HHZ50" s="46"/>
      <c r="HIA50" s="46"/>
      <c r="HIB50" s="46"/>
      <c r="HIC50" s="46"/>
      <c r="HID50" s="46"/>
      <c r="HIE50" s="46"/>
      <c r="HIF50" s="46"/>
      <c r="HIG50" s="46"/>
      <c r="HIH50" s="46"/>
      <c r="HII50" s="46"/>
      <c r="HIJ50" s="46"/>
      <c r="HIK50" s="46"/>
      <c r="HIL50" s="46"/>
      <c r="HIM50" s="46"/>
      <c r="HIN50" s="46"/>
      <c r="HIO50" s="46"/>
      <c r="HIP50" s="46"/>
      <c r="HIQ50" s="46"/>
      <c r="HIR50" s="46"/>
      <c r="HIS50" s="46"/>
      <c r="HIT50" s="46"/>
      <c r="HIU50" s="46"/>
      <c r="HIV50" s="46"/>
      <c r="HIW50" s="46"/>
      <c r="HIX50" s="46"/>
      <c r="HIY50" s="46"/>
      <c r="HIZ50" s="46"/>
      <c r="HJA50" s="46"/>
      <c r="HJB50" s="46"/>
      <c r="HJC50" s="46"/>
      <c r="HJD50" s="46"/>
      <c r="HJE50" s="46"/>
      <c r="HJF50" s="46"/>
      <c r="HJG50" s="46"/>
      <c r="HJH50" s="46"/>
      <c r="HJI50" s="46"/>
      <c r="HJJ50" s="46"/>
      <c r="HJK50" s="46"/>
      <c r="HJL50" s="46"/>
      <c r="HJM50" s="46"/>
      <c r="HJN50" s="46"/>
      <c r="HJO50" s="46"/>
      <c r="HJP50" s="46"/>
      <c r="HJQ50" s="46"/>
      <c r="HJR50" s="46"/>
      <c r="HJS50" s="46"/>
      <c r="HJT50" s="46"/>
      <c r="HJU50" s="46"/>
      <c r="HJV50" s="46"/>
      <c r="HJW50" s="46"/>
      <c r="HJX50" s="46"/>
      <c r="HJY50" s="46"/>
      <c r="HJZ50" s="46"/>
      <c r="HKA50" s="46"/>
      <c r="HKB50" s="46"/>
      <c r="HKC50" s="46"/>
      <c r="HKD50" s="46"/>
      <c r="HKE50" s="46"/>
      <c r="HKF50" s="46"/>
      <c r="HKG50" s="46"/>
      <c r="HKH50" s="46"/>
      <c r="HKI50" s="46"/>
      <c r="HKJ50" s="46"/>
      <c r="HKK50" s="46"/>
      <c r="HKL50" s="46"/>
      <c r="HKM50" s="46"/>
      <c r="HKN50" s="46"/>
      <c r="HKO50" s="46"/>
      <c r="HKP50" s="46"/>
      <c r="HKQ50" s="46"/>
      <c r="HKR50" s="46"/>
      <c r="HKS50" s="46"/>
      <c r="HKT50" s="46"/>
      <c r="HKU50" s="46"/>
      <c r="HKV50" s="46"/>
      <c r="HKW50" s="46"/>
      <c r="HKX50" s="46"/>
      <c r="HKY50" s="46"/>
      <c r="HKZ50" s="46"/>
      <c r="HLA50" s="46"/>
      <c r="HLB50" s="46"/>
      <c r="HLC50" s="46"/>
      <c r="HLD50" s="46"/>
      <c r="HLE50" s="46"/>
      <c r="HLF50" s="46"/>
      <c r="HLG50" s="46"/>
      <c r="HLH50" s="46"/>
      <c r="HLI50" s="46"/>
      <c r="HLJ50" s="46"/>
      <c r="HLK50" s="46"/>
      <c r="HLL50" s="46"/>
      <c r="HLM50" s="46"/>
      <c r="HLN50" s="46"/>
      <c r="HLO50" s="46"/>
      <c r="HLP50" s="46"/>
      <c r="HLQ50" s="46"/>
      <c r="HLR50" s="46"/>
      <c r="HLS50" s="46"/>
      <c r="HLT50" s="46"/>
      <c r="HLU50" s="46"/>
      <c r="HLV50" s="46"/>
      <c r="HLW50" s="46"/>
      <c r="HLX50" s="46"/>
      <c r="HLY50" s="46"/>
      <c r="HLZ50" s="46"/>
      <c r="HMA50" s="46"/>
      <c r="HMB50" s="46"/>
      <c r="HMC50" s="46"/>
      <c r="HMD50" s="46"/>
      <c r="HME50" s="46"/>
      <c r="HMF50" s="46"/>
      <c r="HMG50" s="46"/>
      <c r="HMH50" s="46"/>
      <c r="HMI50" s="46"/>
      <c r="HMJ50" s="46"/>
      <c r="HMK50" s="46"/>
      <c r="HML50" s="46"/>
      <c r="HMM50" s="46"/>
      <c r="HMN50" s="46"/>
      <c r="HMO50" s="46"/>
      <c r="HMP50" s="46"/>
      <c r="HMQ50" s="46"/>
      <c r="HMR50" s="46"/>
      <c r="HMS50" s="46"/>
      <c r="HMT50" s="46"/>
      <c r="HMU50" s="46"/>
      <c r="HMV50" s="46"/>
      <c r="HMW50" s="46"/>
      <c r="HMX50" s="46"/>
      <c r="HMY50" s="46"/>
      <c r="HMZ50" s="46"/>
      <c r="HNA50" s="46"/>
      <c r="HNB50" s="46"/>
      <c r="HNC50" s="46"/>
      <c r="HND50" s="46"/>
      <c r="HNE50" s="46"/>
      <c r="HNF50" s="46"/>
      <c r="HNG50" s="46"/>
      <c r="HNH50" s="46"/>
      <c r="HNI50" s="46"/>
      <c r="HNJ50" s="46"/>
      <c r="HNK50" s="46"/>
      <c r="HNL50" s="46"/>
      <c r="HNM50" s="46"/>
      <c r="HNN50" s="46"/>
      <c r="HNO50" s="46"/>
      <c r="HNP50" s="46"/>
      <c r="HNQ50" s="46"/>
      <c r="HNR50" s="46"/>
      <c r="HNS50" s="46"/>
      <c r="HNT50" s="46"/>
      <c r="HNU50" s="46"/>
      <c r="HNV50" s="46"/>
      <c r="HNW50" s="46"/>
      <c r="HNX50" s="46"/>
      <c r="HNY50" s="46"/>
      <c r="HNZ50" s="46"/>
      <c r="HOA50" s="46"/>
      <c r="HOB50" s="46"/>
      <c r="HOC50" s="46"/>
      <c r="HOD50" s="46"/>
      <c r="HOE50" s="46"/>
      <c r="HOF50" s="46"/>
      <c r="HOG50" s="46"/>
      <c r="HOH50" s="46"/>
      <c r="HOI50" s="46"/>
      <c r="HOJ50" s="46"/>
      <c r="HOK50" s="46"/>
      <c r="HOL50" s="46"/>
      <c r="HOM50" s="46"/>
      <c r="HON50" s="46"/>
      <c r="HOO50" s="46"/>
      <c r="HOP50" s="46"/>
      <c r="HOQ50" s="46"/>
      <c r="HOR50" s="46"/>
      <c r="HOS50" s="46"/>
      <c r="HOT50" s="46"/>
      <c r="HOU50" s="46"/>
      <c r="HOV50" s="46"/>
      <c r="HOW50" s="46"/>
      <c r="HOX50" s="46"/>
      <c r="HOY50" s="46"/>
      <c r="HOZ50" s="46"/>
      <c r="HPA50" s="46"/>
      <c r="HPB50" s="46"/>
      <c r="HPC50" s="46"/>
      <c r="HPD50" s="46"/>
      <c r="HPE50" s="46"/>
      <c r="HPF50" s="46"/>
      <c r="HPG50" s="46"/>
      <c r="HPH50" s="46"/>
      <c r="HPI50" s="46"/>
      <c r="HPJ50" s="46"/>
      <c r="HPK50" s="46"/>
      <c r="HPL50" s="46"/>
      <c r="HPM50" s="46"/>
      <c r="HPN50" s="46"/>
      <c r="HPO50" s="46"/>
      <c r="HPP50" s="46"/>
      <c r="HPQ50" s="46"/>
      <c r="HPR50" s="46"/>
      <c r="HPS50" s="46"/>
      <c r="HPT50" s="46"/>
      <c r="HPU50" s="46"/>
      <c r="HPV50" s="46"/>
      <c r="HPW50" s="46"/>
      <c r="HPX50" s="46"/>
      <c r="HPY50" s="46"/>
      <c r="HPZ50" s="46"/>
      <c r="HQA50" s="46"/>
      <c r="HQB50" s="46"/>
      <c r="HQC50" s="46"/>
      <c r="HQD50" s="46"/>
      <c r="HQE50" s="46"/>
      <c r="HQF50" s="46"/>
      <c r="HQG50" s="46"/>
      <c r="HQH50" s="46"/>
      <c r="HQI50" s="46"/>
      <c r="HQJ50" s="46"/>
      <c r="HQK50" s="46"/>
      <c r="HQL50" s="46"/>
      <c r="HQM50" s="46"/>
      <c r="HQN50" s="46"/>
      <c r="HQO50" s="46"/>
      <c r="HQP50" s="46"/>
      <c r="HQQ50" s="46"/>
      <c r="HQR50" s="46"/>
      <c r="HQS50" s="46"/>
      <c r="HQT50" s="46"/>
      <c r="HQU50" s="46"/>
      <c r="HQV50" s="46"/>
      <c r="HQW50" s="46"/>
      <c r="HQX50" s="46"/>
      <c r="HQY50" s="46"/>
      <c r="HQZ50" s="46"/>
      <c r="HRA50" s="46"/>
      <c r="HRB50" s="46"/>
      <c r="HRC50" s="46"/>
      <c r="HRD50" s="46"/>
      <c r="HRE50" s="46"/>
      <c r="HRF50" s="46"/>
      <c r="HRG50" s="46"/>
      <c r="HRH50" s="46"/>
      <c r="HRI50" s="46"/>
      <c r="HRJ50" s="46"/>
      <c r="HRK50" s="46"/>
      <c r="HRL50" s="46"/>
      <c r="HRM50" s="46"/>
      <c r="HRN50" s="46"/>
      <c r="HRO50" s="46"/>
      <c r="HRP50" s="46"/>
      <c r="HRQ50" s="46"/>
      <c r="HRR50" s="46"/>
      <c r="HRS50" s="46"/>
      <c r="HRT50" s="46"/>
      <c r="HRU50" s="46"/>
      <c r="HRV50" s="46"/>
      <c r="HRW50" s="46"/>
      <c r="HRX50" s="46"/>
      <c r="HRY50" s="46"/>
      <c r="HRZ50" s="46"/>
      <c r="HSA50" s="46"/>
      <c r="HSB50" s="46"/>
      <c r="HSC50" s="46"/>
      <c r="HSD50" s="46"/>
      <c r="HSE50" s="46"/>
      <c r="HSF50" s="46"/>
      <c r="HSG50" s="46"/>
      <c r="HSH50" s="46"/>
      <c r="HSI50" s="46"/>
      <c r="HSJ50" s="46"/>
      <c r="HSK50" s="46"/>
      <c r="HSL50" s="46"/>
      <c r="HSM50" s="46"/>
      <c r="HSN50" s="46"/>
      <c r="HSO50" s="46"/>
      <c r="HSP50" s="46"/>
      <c r="HSQ50" s="46"/>
      <c r="HSR50" s="46"/>
      <c r="HSS50" s="46"/>
      <c r="HST50" s="46"/>
      <c r="HSU50" s="46"/>
      <c r="HSV50" s="46"/>
      <c r="HSW50" s="46"/>
      <c r="HSX50" s="46"/>
      <c r="HSY50" s="46"/>
      <c r="HSZ50" s="46"/>
      <c r="HTA50" s="46"/>
      <c r="HTB50" s="46"/>
      <c r="HTC50" s="46"/>
      <c r="HTD50" s="46"/>
      <c r="HTE50" s="46"/>
      <c r="HTF50" s="46"/>
      <c r="HTG50" s="46"/>
      <c r="HTH50" s="46"/>
      <c r="HTI50" s="46"/>
      <c r="HTJ50" s="46"/>
      <c r="HTK50" s="46"/>
      <c r="HTL50" s="46"/>
      <c r="HTM50" s="46"/>
      <c r="HTN50" s="46"/>
      <c r="HTO50" s="46"/>
      <c r="HTP50" s="46"/>
      <c r="HTQ50" s="46"/>
      <c r="HTR50" s="46"/>
      <c r="HTS50" s="46"/>
      <c r="HTT50" s="46"/>
      <c r="HTU50" s="46"/>
      <c r="HTV50" s="46"/>
      <c r="HTW50" s="46"/>
      <c r="HTX50" s="46"/>
      <c r="HTY50" s="46"/>
      <c r="HTZ50" s="46"/>
      <c r="HUA50" s="46"/>
      <c r="HUB50" s="46"/>
      <c r="HUC50" s="46"/>
      <c r="HUD50" s="46"/>
      <c r="HUE50" s="46"/>
      <c r="HUF50" s="46"/>
      <c r="HUG50" s="46"/>
      <c r="HUH50" s="46"/>
      <c r="HUI50" s="46"/>
      <c r="HUJ50" s="46"/>
      <c r="HUK50" s="46"/>
      <c r="HUL50" s="46"/>
      <c r="HUM50" s="46"/>
      <c r="HUN50" s="46"/>
      <c r="HUO50" s="46"/>
      <c r="HUP50" s="46"/>
      <c r="HUQ50" s="46"/>
      <c r="HUR50" s="46"/>
      <c r="HUS50" s="46"/>
      <c r="HUT50" s="46"/>
      <c r="HUU50" s="46"/>
      <c r="HUV50" s="46"/>
      <c r="HUW50" s="46"/>
      <c r="HUX50" s="46"/>
      <c r="HUY50" s="46"/>
      <c r="HUZ50" s="46"/>
      <c r="HVA50" s="46"/>
      <c r="HVB50" s="46"/>
      <c r="HVC50" s="46"/>
      <c r="HVD50" s="46"/>
      <c r="HVE50" s="46"/>
      <c r="HVF50" s="46"/>
      <c r="HVG50" s="46"/>
      <c r="HVH50" s="46"/>
      <c r="HVI50" s="46"/>
      <c r="HVJ50" s="46"/>
      <c r="HVK50" s="46"/>
      <c r="HVL50" s="46"/>
      <c r="HVM50" s="46"/>
      <c r="HVN50" s="46"/>
      <c r="HVO50" s="46"/>
      <c r="HVP50" s="46"/>
      <c r="HVQ50" s="46"/>
      <c r="HVR50" s="46"/>
      <c r="HVS50" s="46"/>
      <c r="HVT50" s="46"/>
      <c r="HVU50" s="46"/>
      <c r="HVV50" s="46"/>
      <c r="HVW50" s="46"/>
      <c r="HVX50" s="46"/>
      <c r="HVY50" s="46"/>
      <c r="HVZ50" s="46"/>
      <c r="HWA50" s="46"/>
      <c r="HWB50" s="46"/>
      <c r="HWC50" s="46"/>
      <c r="HWD50" s="46"/>
      <c r="HWE50" s="46"/>
      <c r="HWF50" s="46"/>
      <c r="HWG50" s="46"/>
      <c r="HWH50" s="46"/>
      <c r="HWI50" s="46"/>
      <c r="HWJ50" s="46"/>
      <c r="HWK50" s="46"/>
      <c r="HWL50" s="46"/>
      <c r="HWM50" s="46"/>
      <c r="HWN50" s="46"/>
      <c r="HWO50" s="46"/>
      <c r="HWP50" s="46"/>
      <c r="HWQ50" s="46"/>
      <c r="HWR50" s="46"/>
      <c r="HWS50" s="46"/>
      <c r="HWT50" s="46"/>
      <c r="HWU50" s="46"/>
      <c r="HWV50" s="46"/>
      <c r="HWW50" s="46"/>
      <c r="HWX50" s="46"/>
      <c r="HWY50" s="46"/>
      <c r="HWZ50" s="46"/>
      <c r="HXA50" s="46"/>
      <c r="HXB50" s="46"/>
      <c r="HXC50" s="46"/>
      <c r="HXD50" s="46"/>
      <c r="HXE50" s="46"/>
      <c r="HXF50" s="46"/>
      <c r="HXG50" s="46"/>
      <c r="HXH50" s="46"/>
      <c r="HXI50" s="46"/>
      <c r="HXJ50" s="46"/>
      <c r="HXK50" s="46"/>
      <c r="HXL50" s="46"/>
      <c r="HXM50" s="46"/>
      <c r="HXN50" s="46"/>
      <c r="HXO50" s="46"/>
      <c r="HXP50" s="46"/>
      <c r="HXQ50" s="46"/>
      <c r="HXR50" s="46"/>
      <c r="HXS50" s="46"/>
      <c r="HXT50" s="46"/>
      <c r="HXU50" s="46"/>
      <c r="HXV50" s="46"/>
      <c r="HXW50" s="46"/>
      <c r="HXX50" s="46"/>
      <c r="HXY50" s="46"/>
      <c r="HXZ50" s="46"/>
      <c r="HYA50" s="46"/>
      <c r="HYB50" s="46"/>
      <c r="HYC50" s="46"/>
      <c r="HYD50" s="46"/>
      <c r="HYE50" s="46"/>
      <c r="HYF50" s="46"/>
      <c r="HYG50" s="46"/>
      <c r="HYH50" s="46"/>
      <c r="HYI50" s="46"/>
      <c r="HYJ50" s="46"/>
      <c r="HYK50" s="46"/>
      <c r="HYL50" s="46"/>
      <c r="HYM50" s="46"/>
      <c r="HYN50" s="46"/>
      <c r="HYO50" s="46"/>
      <c r="HYP50" s="46"/>
      <c r="HYQ50" s="46"/>
      <c r="HYR50" s="46"/>
      <c r="HYS50" s="46"/>
      <c r="HYT50" s="46"/>
      <c r="HYU50" s="46"/>
      <c r="HYV50" s="46"/>
      <c r="HYW50" s="46"/>
      <c r="HYX50" s="46"/>
      <c r="HYY50" s="46"/>
      <c r="HYZ50" s="46"/>
      <c r="HZA50" s="46"/>
      <c r="HZB50" s="46"/>
      <c r="HZC50" s="46"/>
      <c r="HZD50" s="46"/>
      <c r="HZE50" s="46"/>
      <c r="HZF50" s="46"/>
      <c r="HZG50" s="46"/>
      <c r="HZH50" s="46"/>
      <c r="HZI50" s="46"/>
      <c r="HZJ50" s="46"/>
      <c r="HZK50" s="46"/>
      <c r="HZL50" s="46"/>
      <c r="HZM50" s="46"/>
      <c r="HZN50" s="46"/>
      <c r="HZO50" s="46"/>
      <c r="HZP50" s="46"/>
      <c r="HZQ50" s="46"/>
      <c r="HZR50" s="46"/>
      <c r="HZS50" s="46"/>
      <c r="HZT50" s="46"/>
      <c r="HZU50" s="46"/>
      <c r="HZV50" s="46"/>
      <c r="HZW50" s="46"/>
      <c r="HZX50" s="46"/>
      <c r="HZY50" s="46"/>
      <c r="HZZ50" s="46"/>
      <c r="IAA50" s="46"/>
      <c r="IAB50" s="46"/>
      <c r="IAC50" s="46"/>
      <c r="IAD50" s="46"/>
      <c r="IAE50" s="46"/>
      <c r="IAF50" s="46"/>
      <c r="IAG50" s="46"/>
      <c r="IAH50" s="46"/>
      <c r="IAI50" s="46"/>
      <c r="IAJ50" s="46"/>
      <c r="IAK50" s="46"/>
      <c r="IAL50" s="46"/>
      <c r="IAM50" s="46"/>
      <c r="IAN50" s="46"/>
      <c r="IAO50" s="46"/>
      <c r="IAP50" s="46"/>
      <c r="IAQ50" s="46"/>
      <c r="IAR50" s="46"/>
      <c r="IAS50" s="46"/>
      <c r="IAT50" s="46"/>
      <c r="IAU50" s="46"/>
      <c r="IAV50" s="46"/>
      <c r="IAW50" s="46"/>
      <c r="IAX50" s="46"/>
      <c r="IAY50" s="46"/>
      <c r="IAZ50" s="46"/>
      <c r="IBA50" s="46"/>
      <c r="IBB50" s="46"/>
      <c r="IBC50" s="46"/>
      <c r="IBD50" s="46"/>
      <c r="IBE50" s="46"/>
      <c r="IBF50" s="46"/>
      <c r="IBG50" s="46"/>
      <c r="IBH50" s="46"/>
      <c r="IBI50" s="46"/>
      <c r="IBJ50" s="46"/>
      <c r="IBK50" s="46"/>
      <c r="IBL50" s="46"/>
      <c r="IBM50" s="46"/>
      <c r="IBN50" s="46"/>
      <c r="IBO50" s="46"/>
      <c r="IBP50" s="46"/>
      <c r="IBQ50" s="46"/>
      <c r="IBR50" s="46"/>
      <c r="IBS50" s="46"/>
      <c r="IBT50" s="46"/>
      <c r="IBU50" s="46"/>
      <c r="IBV50" s="46"/>
      <c r="IBW50" s="46"/>
      <c r="IBX50" s="46"/>
      <c r="IBY50" s="46"/>
      <c r="IBZ50" s="46"/>
      <c r="ICA50" s="46"/>
      <c r="ICB50" s="46"/>
      <c r="ICC50" s="46"/>
      <c r="ICD50" s="46"/>
      <c r="ICE50" s="46"/>
      <c r="ICF50" s="46"/>
      <c r="ICG50" s="46"/>
      <c r="ICH50" s="46"/>
      <c r="ICI50" s="46"/>
      <c r="ICJ50" s="46"/>
      <c r="ICK50" s="46"/>
      <c r="ICL50" s="46"/>
      <c r="ICM50" s="46"/>
      <c r="ICN50" s="46"/>
      <c r="ICO50" s="46"/>
      <c r="ICP50" s="46"/>
      <c r="ICQ50" s="46"/>
      <c r="ICR50" s="46"/>
      <c r="ICS50" s="46"/>
      <c r="ICT50" s="46"/>
      <c r="ICU50" s="46"/>
      <c r="ICV50" s="46"/>
      <c r="ICW50" s="46"/>
      <c r="ICX50" s="46"/>
      <c r="ICY50" s="46"/>
      <c r="ICZ50" s="46"/>
      <c r="IDA50" s="46"/>
      <c r="IDB50" s="46"/>
      <c r="IDC50" s="46"/>
      <c r="IDD50" s="46"/>
      <c r="IDE50" s="46"/>
      <c r="IDF50" s="46"/>
      <c r="IDG50" s="46"/>
      <c r="IDH50" s="46"/>
      <c r="IDI50" s="46"/>
      <c r="IDJ50" s="46"/>
      <c r="IDK50" s="46"/>
      <c r="IDL50" s="46"/>
      <c r="IDM50" s="46"/>
      <c r="IDN50" s="46"/>
      <c r="IDO50" s="46"/>
      <c r="IDP50" s="46"/>
      <c r="IDQ50" s="46"/>
      <c r="IDR50" s="46"/>
      <c r="IDS50" s="46"/>
      <c r="IDT50" s="46"/>
      <c r="IDU50" s="46"/>
      <c r="IDV50" s="46"/>
      <c r="IDW50" s="46"/>
      <c r="IDX50" s="46"/>
      <c r="IDY50" s="46"/>
      <c r="IDZ50" s="46"/>
      <c r="IEA50" s="46"/>
      <c r="IEB50" s="46"/>
      <c r="IEC50" s="46"/>
      <c r="IED50" s="46"/>
      <c r="IEE50" s="46"/>
      <c r="IEF50" s="46"/>
      <c r="IEG50" s="46"/>
      <c r="IEH50" s="46"/>
      <c r="IEI50" s="46"/>
      <c r="IEJ50" s="46"/>
      <c r="IEK50" s="46"/>
      <c r="IEL50" s="46"/>
      <c r="IEM50" s="46"/>
      <c r="IEN50" s="46"/>
      <c r="IEO50" s="46"/>
      <c r="IEP50" s="46"/>
      <c r="IEQ50" s="46"/>
      <c r="IER50" s="46"/>
      <c r="IES50" s="46"/>
      <c r="IET50" s="46"/>
      <c r="IEU50" s="46"/>
      <c r="IEV50" s="46"/>
      <c r="IEW50" s="46"/>
      <c r="IEX50" s="46"/>
      <c r="IEY50" s="46"/>
      <c r="IEZ50" s="46"/>
      <c r="IFA50" s="46"/>
      <c r="IFB50" s="46"/>
      <c r="IFC50" s="46"/>
      <c r="IFD50" s="46"/>
      <c r="IFE50" s="46"/>
      <c r="IFF50" s="46"/>
      <c r="IFG50" s="46"/>
      <c r="IFH50" s="46"/>
      <c r="IFI50" s="46"/>
      <c r="IFJ50" s="46"/>
      <c r="IFK50" s="46"/>
      <c r="IFL50" s="46"/>
      <c r="IFM50" s="46"/>
      <c r="IFN50" s="46"/>
      <c r="IFO50" s="46"/>
      <c r="IFP50" s="46"/>
      <c r="IFQ50" s="46"/>
      <c r="IFR50" s="46"/>
      <c r="IFS50" s="46"/>
      <c r="IFT50" s="46"/>
      <c r="IFU50" s="46"/>
      <c r="IFV50" s="46"/>
      <c r="IFW50" s="46"/>
      <c r="IFX50" s="46"/>
      <c r="IFY50" s="46"/>
      <c r="IFZ50" s="46"/>
      <c r="IGA50" s="46"/>
      <c r="IGB50" s="46"/>
      <c r="IGC50" s="46"/>
      <c r="IGD50" s="46"/>
      <c r="IGE50" s="46"/>
      <c r="IGF50" s="46"/>
      <c r="IGG50" s="46"/>
      <c r="IGH50" s="46"/>
      <c r="IGI50" s="46"/>
      <c r="IGJ50" s="46"/>
      <c r="IGK50" s="46"/>
      <c r="IGL50" s="46"/>
      <c r="IGM50" s="46"/>
      <c r="IGN50" s="46"/>
      <c r="IGO50" s="46"/>
      <c r="IGP50" s="46"/>
      <c r="IGQ50" s="46"/>
      <c r="IGR50" s="46"/>
      <c r="IGS50" s="46"/>
      <c r="IGT50" s="46"/>
      <c r="IGU50" s="46"/>
      <c r="IGV50" s="46"/>
      <c r="IGW50" s="46"/>
      <c r="IGX50" s="46"/>
      <c r="IGY50" s="46"/>
      <c r="IGZ50" s="46"/>
      <c r="IHA50" s="46"/>
      <c r="IHB50" s="46"/>
      <c r="IHC50" s="46"/>
      <c r="IHD50" s="46"/>
      <c r="IHE50" s="46"/>
      <c r="IHF50" s="46"/>
      <c r="IHG50" s="46"/>
      <c r="IHH50" s="46"/>
      <c r="IHI50" s="46"/>
      <c r="IHJ50" s="46"/>
      <c r="IHK50" s="46"/>
      <c r="IHL50" s="46"/>
      <c r="IHM50" s="46"/>
      <c r="IHN50" s="46"/>
      <c r="IHO50" s="46"/>
      <c r="IHP50" s="46"/>
      <c r="IHQ50" s="46"/>
      <c r="IHR50" s="46"/>
      <c r="IHS50" s="46"/>
      <c r="IHT50" s="46"/>
      <c r="IHU50" s="46"/>
      <c r="IHV50" s="46"/>
      <c r="IHW50" s="46"/>
      <c r="IHX50" s="46"/>
      <c r="IHY50" s="46"/>
      <c r="IHZ50" s="46"/>
      <c r="IIA50" s="46"/>
      <c r="IIB50" s="46"/>
      <c r="IIC50" s="46"/>
      <c r="IID50" s="46"/>
      <c r="IIE50" s="46"/>
      <c r="IIF50" s="46"/>
      <c r="IIG50" s="46"/>
      <c r="IIH50" s="46"/>
      <c r="III50" s="46"/>
      <c r="IIJ50" s="46"/>
      <c r="IIK50" s="46"/>
      <c r="IIL50" s="46"/>
      <c r="IIM50" s="46"/>
      <c r="IIN50" s="46"/>
      <c r="IIO50" s="46"/>
      <c r="IIP50" s="46"/>
      <c r="IIQ50" s="46"/>
      <c r="IIR50" s="46"/>
      <c r="IIS50" s="46"/>
      <c r="IIT50" s="46"/>
      <c r="IIU50" s="46"/>
      <c r="IIV50" s="46"/>
      <c r="IIW50" s="46"/>
      <c r="IIX50" s="46"/>
      <c r="IIY50" s="46"/>
      <c r="IIZ50" s="46"/>
      <c r="IJA50" s="46"/>
      <c r="IJB50" s="46"/>
      <c r="IJC50" s="46"/>
      <c r="IJD50" s="46"/>
      <c r="IJE50" s="46"/>
      <c r="IJF50" s="46"/>
      <c r="IJG50" s="46"/>
      <c r="IJH50" s="46"/>
      <c r="IJI50" s="46"/>
      <c r="IJJ50" s="46"/>
      <c r="IJK50" s="46"/>
      <c r="IJL50" s="46"/>
      <c r="IJM50" s="46"/>
      <c r="IJN50" s="46"/>
      <c r="IJO50" s="46"/>
      <c r="IJP50" s="46"/>
      <c r="IJQ50" s="46"/>
      <c r="IJR50" s="46"/>
      <c r="IJS50" s="46"/>
      <c r="IJT50" s="46"/>
      <c r="IJU50" s="46"/>
      <c r="IJV50" s="46"/>
      <c r="IJW50" s="46"/>
      <c r="IJX50" s="46"/>
      <c r="IJY50" s="46"/>
      <c r="IJZ50" s="46"/>
      <c r="IKA50" s="46"/>
      <c r="IKB50" s="46"/>
      <c r="IKC50" s="46"/>
      <c r="IKD50" s="46"/>
      <c r="IKE50" s="46"/>
      <c r="IKF50" s="46"/>
      <c r="IKG50" s="46"/>
      <c r="IKH50" s="46"/>
      <c r="IKI50" s="46"/>
      <c r="IKJ50" s="46"/>
      <c r="IKK50" s="46"/>
      <c r="IKL50" s="46"/>
      <c r="IKM50" s="46"/>
      <c r="IKN50" s="46"/>
      <c r="IKO50" s="46"/>
      <c r="IKP50" s="46"/>
      <c r="IKQ50" s="46"/>
      <c r="IKR50" s="46"/>
      <c r="IKS50" s="46"/>
      <c r="IKT50" s="46"/>
      <c r="IKU50" s="46"/>
      <c r="IKV50" s="46"/>
      <c r="IKW50" s="46"/>
      <c r="IKX50" s="46"/>
      <c r="IKY50" s="46"/>
      <c r="IKZ50" s="46"/>
      <c r="ILA50" s="46"/>
      <c r="ILB50" s="46"/>
      <c r="ILC50" s="46"/>
      <c r="ILD50" s="46"/>
      <c r="ILE50" s="46"/>
      <c r="ILF50" s="46"/>
      <c r="ILG50" s="46"/>
      <c r="ILH50" s="46"/>
      <c r="ILI50" s="46"/>
      <c r="ILJ50" s="46"/>
      <c r="ILK50" s="46"/>
      <c r="ILL50" s="46"/>
      <c r="ILM50" s="46"/>
      <c r="ILN50" s="46"/>
      <c r="ILO50" s="46"/>
      <c r="ILP50" s="46"/>
      <c r="ILQ50" s="46"/>
      <c r="ILR50" s="46"/>
      <c r="ILS50" s="46"/>
      <c r="ILT50" s="46"/>
      <c r="ILU50" s="46"/>
      <c r="ILV50" s="46"/>
      <c r="ILW50" s="46"/>
      <c r="ILX50" s="46"/>
      <c r="ILY50" s="46"/>
      <c r="ILZ50" s="46"/>
      <c r="IMA50" s="46"/>
      <c r="IMB50" s="46"/>
      <c r="IMC50" s="46"/>
      <c r="IMD50" s="46"/>
      <c r="IME50" s="46"/>
      <c r="IMF50" s="46"/>
      <c r="IMG50" s="46"/>
      <c r="IMH50" s="46"/>
      <c r="IMI50" s="46"/>
      <c r="IMJ50" s="46"/>
      <c r="IMK50" s="46"/>
      <c r="IML50" s="46"/>
      <c r="IMM50" s="46"/>
      <c r="IMN50" s="46"/>
      <c r="IMO50" s="46"/>
      <c r="IMP50" s="46"/>
      <c r="IMQ50" s="46"/>
      <c r="IMR50" s="46"/>
      <c r="IMS50" s="46"/>
      <c r="IMT50" s="46"/>
      <c r="IMU50" s="46"/>
      <c r="IMV50" s="46"/>
      <c r="IMW50" s="46"/>
      <c r="IMX50" s="46"/>
      <c r="IMY50" s="46"/>
      <c r="IMZ50" s="46"/>
      <c r="INA50" s="46"/>
      <c r="INB50" s="46"/>
      <c r="INC50" s="46"/>
      <c r="IND50" s="46"/>
      <c r="INE50" s="46"/>
      <c r="INF50" s="46"/>
      <c r="ING50" s="46"/>
      <c r="INH50" s="46"/>
      <c r="INI50" s="46"/>
      <c r="INJ50" s="46"/>
      <c r="INK50" s="46"/>
      <c r="INL50" s="46"/>
      <c r="INM50" s="46"/>
      <c r="INN50" s="46"/>
      <c r="INO50" s="46"/>
      <c r="INP50" s="46"/>
      <c r="INQ50" s="46"/>
      <c r="INR50" s="46"/>
      <c r="INS50" s="46"/>
      <c r="INT50" s="46"/>
      <c r="INU50" s="46"/>
      <c r="INV50" s="46"/>
      <c r="INW50" s="46"/>
      <c r="INX50" s="46"/>
      <c r="INY50" s="46"/>
      <c r="INZ50" s="46"/>
      <c r="IOA50" s="46"/>
      <c r="IOB50" s="46"/>
      <c r="IOC50" s="46"/>
      <c r="IOD50" s="46"/>
      <c r="IOE50" s="46"/>
      <c r="IOF50" s="46"/>
      <c r="IOG50" s="46"/>
      <c r="IOH50" s="46"/>
      <c r="IOI50" s="46"/>
      <c r="IOJ50" s="46"/>
      <c r="IOK50" s="46"/>
      <c r="IOL50" s="46"/>
      <c r="IOM50" s="46"/>
      <c r="ION50" s="46"/>
      <c r="IOO50" s="46"/>
      <c r="IOP50" s="46"/>
      <c r="IOQ50" s="46"/>
      <c r="IOR50" s="46"/>
      <c r="IOS50" s="46"/>
      <c r="IOT50" s="46"/>
      <c r="IOU50" s="46"/>
      <c r="IOV50" s="46"/>
      <c r="IOW50" s="46"/>
      <c r="IOX50" s="46"/>
      <c r="IOY50" s="46"/>
      <c r="IOZ50" s="46"/>
      <c r="IPA50" s="46"/>
      <c r="IPB50" s="46"/>
      <c r="IPC50" s="46"/>
      <c r="IPD50" s="46"/>
      <c r="IPE50" s="46"/>
      <c r="IPF50" s="46"/>
      <c r="IPG50" s="46"/>
      <c r="IPH50" s="46"/>
      <c r="IPI50" s="46"/>
      <c r="IPJ50" s="46"/>
      <c r="IPK50" s="46"/>
      <c r="IPL50" s="46"/>
      <c r="IPM50" s="46"/>
      <c r="IPN50" s="46"/>
      <c r="IPO50" s="46"/>
      <c r="IPP50" s="46"/>
      <c r="IPQ50" s="46"/>
      <c r="IPR50" s="46"/>
      <c r="IPS50" s="46"/>
      <c r="IPT50" s="46"/>
      <c r="IPU50" s="46"/>
      <c r="IPV50" s="46"/>
      <c r="IPW50" s="46"/>
      <c r="IPX50" s="46"/>
      <c r="IPY50" s="46"/>
      <c r="IPZ50" s="46"/>
      <c r="IQA50" s="46"/>
      <c r="IQB50" s="46"/>
      <c r="IQC50" s="46"/>
      <c r="IQD50" s="46"/>
      <c r="IQE50" s="46"/>
      <c r="IQF50" s="46"/>
      <c r="IQG50" s="46"/>
      <c r="IQH50" s="46"/>
      <c r="IQI50" s="46"/>
      <c r="IQJ50" s="46"/>
      <c r="IQK50" s="46"/>
      <c r="IQL50" s="46"/>
      <c r="IQM50" s="46"/>
      <c r="IQN50" s="46"/>
      <c r="IQO50" s="46"/>
      <c r="IQP50" s="46"/>
      <c r="IQQ50" s="46"/>
      <c r="IQR50" s="46"/>
      <c r="IQS50" s="46"/>
      <c r="IQT50" s="46"/>
      <c r="IQU50" s="46"/>
      <c r="IQV50" s="46"/>
      <c r="IQW50" s="46"/>
      <c r="IQX50" s="46"/>
      <c r="IQY50" s="46"/>
      <c r="IQZ50" s="46"/>
      <c r="IRA50" s="46"/>
      <c r="IRB50" s="46"/>
      <c r="IRC50" s="46"/>
      <c r="IRD50" s="46"/>
      <c r="IRE50" s="46"/>
      <c r="IRF50" s="46"/>
      <c r="IRG50" s="46"/>
      <c r="IRH50" s="46"/>
      <c r="IRI50" s="46"/>
      <c r="IRJ50" s="46"/>
      <c r="IRK50" s="46"/>
      <c r="IRL50" s="46"/>
      <c r="IRM50" s="46"/>
      <c r="IRN50" s="46"/>
      <c r="IRO50" s="46"/>
      <c r="IRP50" s="46"/>
      <c r="IRQ50" s="46"/>
      <c r="IRR50" s="46"/>
      <c r="IRS50" s="46"/>
      <c r="IRT50" s="46"/>
      <c r="IRU50" s="46"/>
      <c r="IRV50" s="46"/>
      <c r="IRW50" s="46"/>
      <c r="IRX50" s="46"/>
      <c r="IRY50" s="46"/>
      <c r="IRZ50" s="46"/>
      <c r="ISA50" s="46"/>
      <c r="ISB50" s="46"/>
      <c r="ISC50" s="46"/>
      <c r="ISD50" s="46"/>
      <c r="ISE50" s="46"/>
      <c r="ISF50" s="46"/>
      <c r="ISG50" s="46"/>
      <c r="ISH50" s="46"/>
      <c r="ISI50" s="46"/>
      <c r="ISJ50" s="46"/>
      <c r="ISK50" s="46"/>
      <c r="ISL50" s="46"/>
      <c r="ISM50" s="46"/>
      <c r="ISN50" s="46"/>
      <c r="ISO50" s="46"/>
      <c r="ISP50" s="46"/>
      <c r="ISQ50" s="46"/>
      <c r="ISR50" s="46"/>
      <c r="ISS50" s="46"/>
      <c r="IST50" s="46"/>
      <c r="ISU50" s="46"/>
      <c r="ISV50" s="46"/>
      <c r="ISW50" s="46"/>
      <c r="ISX50" s="46"/>
      <c r="ISY50" s="46"/>
      <c r="ISZ50" s="46"/>
      <c r="ITA50" s="46"/>
      <c r="ITB50" s="46"/>
      <c r="ITC50" s="46"/>
      <c r="ITD50" s="46"/>
      <c r="ITE50" s="46"/>
      <c r="ITF50" s="46"/>
      <c r="ITG50" s="46"/>
      <c r="ITH50" s="46"/>
      <c r="ITI50" s="46"/>
      <c r="ITJ50" s="46"/>
      <c r="ITK50" s="46"/>
      <c r="ITL50" s="46"/>
      <c r="ITM50" s="46"/>
      <c r="ITN50" s="46"/>
      <c r="ITO50" s="46"/>
      <c r="ITP50" s="46"/>
      <c r="ITQ50" s="46"/>
      <c r="ITR50" s="46"/>
      <c r="ITS50" s="46"/>
      <c r="ITT50" s="46"/>
      <c r="ITU50" s="46"/>
      <c r="ITV50" s="46"/>
      <c r="ITW50" s="46"/>
      <c r="ITX50" s="46"/>
      <c r="ITY50" s="46"/>
      <c r="ITZ50" s="46"/>
      <c r="IUA50" s="46"/>
      <c r="IUB50" s="46"/>
      <c r="IUC50" s="46"/>
      <c r="IUD50" s="46"/>
      <c r="IUE50" s="46"/>
      <c r="IUF50" s="46"/>
      <c r="IUG50" s="46"/>
      <c r="IUH50" s="46"/>
      <c r="IUI50" s="46"/>
      <c r="IUJ50" s="46"/>
      <c r="IUK50" s="46"/>
      <c r="IUL50" s="46"/>
      <c r="IUM50" s="46"/>
      <c r="IUN50" s="46"/>
      <c r="IUO50" s="46"/>
      <c r="IUP50" s="46"/>
      <c r="IUQ50" s="46"/>
      <c r="IUR50" s="46"/>
      <c r="IUS50" s="46"/>
      <c r="IUT50" s="46"/>
      <c r="IUU50" s="46"/>
      <c r="IUV50" s="46"/>
      <c r="IUW50" s="46"/>
      <c r="IUX50" s="46"/>
      <c r="IUY50" s="46"/>
      <c r="IUZ50" s="46"/>
      <c r="IVA50" s="46"/>
      <c r="IVB50" s="46"/>
      <c r="IVC50" s="46"/>
      <c r="IVD50" s="46"/>
      <c r="IVE50" s="46"/>
      <c r="IVF50" s="46"/>
      <c r="IVG50" s="46"/>
      <c r="IVH50" s="46"/>
      <c r="IVI50" s="46"/>
      <c r="IVJ50" s="46"/>
      <c r="IVK50" s="46"/>
      <c r="IVL50" s="46"/>
      <c r="IVM50" s="46"/>
      <c r="IVN50" s="46"/>
      <c r="IVO50" s="46"/>
      <c r="IVP50" s="46"/>
      <c r="IVQ50" s="46"/>
      <c r="IVR50" s="46"/>
      <c r="IVS50" s="46"/>
      <c r="IVT50" s="46"/>
      <c r="IVU50" s="46"/>
      <c r="IVV50" s="46"/>
      <c r="IVW50" s="46"/>
      <c r="IVX50" s="46"/>
      <c r="IVY50" s="46"/>
      <c r="IVZ50" s="46"/>
      <c r="IWA50" s="46"/>
      <c r="IWB50" s="46"/>
      <c r="IWC50" s="46"/>
      <c r="IWD50" s="46"/>
      <c r="IWE50" s="46"/>
      <c r="IWF50" s="46"/>
      <c r="IWG50" s="46"/>
      <c r="IWH50" s="46"/>
      <c r="IWI50" s="46"/>
      <c r="IWJ50" s="46"/>
      <c r="IWK50" s="46"/>
      <c r="IWL50" s="46"/>
      <c r="IWM50" s="46"/>
      <c r="IWN50" s="46"/>
      <c r="IWO50" s="46"/>
      <c r="IWP50" s="46"/>
      <c r="IWQ50" s="46"/>
      <c r="IWR50" s="46"/>
      <c r="IWS50" s="46"/>
      <c r="IWT50" s="46"/>
      <c r="IWU50" s="46"/>
      <c r="IWV50" s="46"/>
      <c r="IWW50" s="46"/>
      <c r="IWX50" s="46"/>
      <c r="IWY50" s="46"/>
      <c r="IWZ50" s="46"/>
      <c r="IXA50" s="46"/>
      <c r="IXB50" s="46"/>
      <c r="IXC50" s="46"/>
      <c r="IXD50" s="46"/>
      <c r="IXE50" s="46"/>
      <c r="IXF50" s="46"/>
      <c r="IXG50" s="46"/>
      <c r="IXH50" s="46"/>
      <c r="IXI50" s="46"/>
      <c r="IXJ50" s="46"/>
      <c r="IXK50" s="46"/>
      <c r="IXL50" s="46"/>
      <c r="IXM50" s="46"/>
      <c r="IXN50" s="46"/>
      <c r="IXO50" s="46"/>
      <c r="IXP50" s="46"/>
      <c r="IXQ50" s="46"/>
      <c r="IXR50" s="46"/>
      <c r="IXS50" s="46"/>
      <c r="IXT50" s="46"/>
      <c r="IXU50" s="46"/>
      <c r="IXV50" s="46"/>
      <c r="IXW50" s="46"/>
      <c r="IXX50" s="46"/>
      <c r="IXY50" s="46"/>
      <c r="IXZ50" s="46"/>
      <c r="IYA50" s="46"/>
      <c r="IYB50" s="46"/>
      <c r="IYC50" s="46"/>
      <c r="IYD50" s="46"/>
      <c r="IYE50" s="46"/>
      <c r="IYF50" s="46"/>
      <c r="IYG50" s="46"/>
      <c r="IYH50" s="46"/>
      <c r="IYI50" s="46"/>
      <c r="IYJ50" s="46"/>
      <c r="IYK50" s="46"/>
      <c r="IYL50" s="46"/>
      <c r="IYM50" s="46"/>
      <c r="IYN50" s="46"/>
      <c r="IYO50" s="46"/>
      <c r="IYP50" s="46"/>
      <c r="IYQ50" s="46"/>
      <c r="IYR50" s="46"/>
      <c r="IYS50" s="46"/>
      <c r="IYT50" s="46"/>
      <c r="IYU50" s="46"/>
      <c r="IYV50" s="46"/>
      <c r="IYW50" s="46"/>
      <c r="IYX50" s="46"/>
      <c r="IYY50" s="46"/>
      <c r="IYZ50" s="46"/>
      <c r="IZA50" s="46"/>
      <c r="IZB50" s="46"/>
      <c r="IZC50" s="46"/>
      <c r="IZD50" s="46"/>
      <c r="IZE50" s="46"/>
      <c r="IZF50" s="46"/>
      <c r="IZG50" s="46"/>
      <c r="IZH50" s="46"/>
      <c r="IZI50" s="46"/>
      <c r="IZJ50" s="46"/>
      <c r="IZK50" s="46"/>
      <c r="IZL50" s="46"/>
      <c r="IZM50" s="46"/>
      <c r="IZN50" s="46"/>
      <c r="IZO50" s="46"/>
      <c r="IZP50" s="46"/>
      <c r="IZQ50" s="46"/>
      <c r="IZR50" s="46"/>
      <c r="IZS50" s="46"/>
      <c r="IZT50" s="46"/>
      <c r="IZU50" s="46"/>
      <c r="IZV50" s="46"/>
      <c r="IZW50" s="46"/>
      <c r="IZX50" s="46"/>
      <c r="IZY50" s="46"/>
      <c r="IZZ50" s="46"/>
      <c r="JAA50" s="46"/>
      <c r="JAB50" s="46"/>
      <c r="JAC50" s="46"/>
      <c r="JAD50" s="46"/>
      <c r="JAE50" s="46"/>
      <c r="JAF50" s="46"/>
      <c r="JAG50" s="46"/>
      <c r="JAH50" s="46"/>
      <c r="JAI50" s="46"/>
      <c r="JAJ50" s="46"/>
      <c r="JAK50" s="46"/>
      <c r="JAL50" s="46"/>
      <c r="JAM50" s="46"/>
      <c r="JAN50" s="46"/>
      <c r="JAO50" s="46"/>
      <c r="JAP50" s="46"/>
      <c r="JAQ50" s="46"/>
      <c r="JAR50" s="46"/>
      <c r="JAS50" s="46"/>
      <c r="JAT50" s="46"/>
      <c r="JAU50" s="46"/>
      <c r="JAV50" s="46"/>
      <c r="JAW50" s="46"/>
      <c r="JAX50" s="46"/>
      <c r="JAY50" s="46"/>
      <c r="JAZ50" s="46"/>
      <c r="JBA50" s="46"/>
      <c r="JBB50" s="46"/>
      <c r="JBC50" s="46"/>
      <c r="JBD50" s="46"/>
      <c r="JBE50" s="46"/>
      <c r="JBF50" s="46"/>
      <c r="JBG50" s="46"/>
      <c r="JBH50" s="46"/>
      <c r="JBI50" s="46"/>
      <c r="JBJ50" s="46"/>
      <c r="JBK50" s="46"/>
      <c r="JBL50" s="46"/>
      <c r="JBM50" s="46"/>
      <c r="JBN50" s="46"/>
      <c r="JBO50" s="46"/>
      <c r="JBP50" s="46"/>
      <c r="JBQ50" s="46"/>
      <c r="JBR50" s="46"/>
      <c r="JBS50" s="46"/>
      <c r="JBT50" s="46"/>
      <c r="JBU50" s="46"/>
      <c r="JBV50" s="46"/>
      <c r="JBW50" s="46"/>
      <c r="JBX50" s="46"/>
      <c r="JBY50" s="46"/>
      <c r="JBZ50" s="46"/>
      <c r="JCA50" s="46"/>
      <c r="JCB50" s="46"/>
      <c r="JCC50" s="46"/>
      <c r="JCD50" s="46"/>
      <c r="JCE50" s="46"/>
      <c r="JCF50" s="46"/>
      <c r="JCG50" s="46"/>
      <c r="JCH50" s="46"/>
      <c r="JCI50" s="46"/>
      <c r="JCJ50" s="46"/>
      <c r="JCK50" s="46"/>
      <c r="JCL50" s="46"/>
      <c r="JCM50" s="46"/>
      <c r="JCN50" s="46"/>
      <c r="JCO50" s="46"/>
      <c r="JCP50" s="46"/>
      <c r="JCQ50" s="46"/>
      <c r="JCR50" s="46"/>
      <c r="JCS50" s="46"/>
      <c r="JCT50" s="46"/>
      <c r="JCU50" s="46"/>
      <c r="JCV50" s="46"/>
      <c r="JCW50" s="46"/>
      <c r="JCX50" s="46"/>
      <c r="JCY50" s="46"/>
      <c r="JCZ50" s="46"/>
      <c r="JDA50" s="46"/>
      <c r="JDB50" s="46"/>
      <c r="JDC50" s="46"/>
      <c r="JDD50" s="46"/>
      <c r="JDE50" s="46"/>
      <c r="JDF50" s="46"/>
      <c r="JDG50" s="46"/>
      <c r="JDH50" s="46"/>
      <c r="JDI50" s="46"/>
      <c r="JDJ50" s="46"/>
      <c r="JDK50" s="46"/>
      <c r="JDL50" s="46"/>
      <c r="JDM50" s="46"/>
      <c r="JDN50" s="46"/>
      <c r="JDO50" s="46"/>
      <c r="JDP50" s="46"/>
      <c r="JDQ50" s="46"/>
      <c r="JDR50" s="46"/>
      <c r="JDS50" s="46"/>
      <c r="JDT50" s="46"/>
      <c r="JDU50" s="46"/>
      <c r="JDV50" s="46"/>
      <c r="JDW50" s="46"/>
      <c r="JDX50" s="46"/>
      <c r="JDY50" s="46"/>
      <c r="JDZ50" s="46"/>
      <c r="JEA50" s="46"/>
      <c r="JEB50" s="46"/>
      <c r="JEC50" s="46"/>
      <c r="JED50" s="46"/>
      <c r="JEE50" s="46"/>
      <c r="JEF50" s="46"/>
      <c r="JEG50" s="46"/>
      <c r="JEH50" s="46"/>
      <c r="JEI50" s="46"/>
      <c r="JEJ50" s="46"/>
      <c r="JEK50" s="46"/>
      <c r="JEL50" s="46"/>
      <c r="JEM50" s="46"/>
      <c r="JEN50" s="46"/>
      <c r="JEO50" s="46"/>
      <c r="JEP50" s="46"/>
      <c r="JEQ50" s="46"/>
      <c r="JER50" s="46"/>
      <c r="JES50" s="46"/>
      <c r="JET50" s="46"/>
      <c r="JEU50" s="46"/>
      <c r="JEV50" s="46"/>
      <c r="JEW50" s="46"/>
      <c r="JEX50" s="46"/>
      <c r="JEY50" s="46"/>
      <c r="JEZ50" s="46"/>
      <c r="JFA50" s="46"/>
      <c r="JFB50" s="46"/>
      <c r="JFC50" s="46"/>
      <c r="JFD50" s="46"/>
      <c r="JFE50" s="46"/>
      <c r="JFF50" s="46"/>
      <c r="JFG50" s="46"/>
      <c r="JFH50" s="46"/>
      <c r="JFI50" s="46"/>
      <c r="JFJ50" s="46"/>
      <c r="JFK50" s="46"/>
      <c r="JFL50" s="46"/>
      <c r="JFM50" s="46"/>
      <c r="JFN50" s="46"/>
      <c r="JFO50" s="46"/>
      <c r="JFP50" s="46"/>
      <c r="JFQ50" s="46"/>
      <c r="JFR50" s="46"/>
      <c r="JFS50" s="46"/>
      <c r="JFT50" s="46"/>
      <c r="JFU50" s="46"/>
      <c r="JFV50" s="46"/>
      <c r="JFW50" s="46"/>
      <c r="JFX50" s="46"/>
      <c r="JFY50" s="46"/>
      <c r="JFZ50" s="46"/>
      <c r="JGA50" s="46"/>
      <c r="JGB50" s="46"/>
      <c r="JGC50" s="46"/>
      <c r="JGD50" s="46"/>
      <c r="JGE50" s="46"/>
      <c r="JGF50" s="46"/>
      <c r="JGG50" s="46"/>
      <c r="JGH50" s="46"/>
      <c r="JGI50" s="46"/>
      <c r="JGJ50" s="46"/>
      <c r="JGK50" s="46"/>
      <c r="JGL50" s="46"/>
      <c r="JGM50" s="46"/>
      <c r="JGN50" s="46"/>
      <c r="JGO50" s="46"/>
      <c r="JGP50" s="46"/>
      <c r="JGQ50" s="46"/>
      <c r="JGR50" s="46"/>
      <c r="JGS50" s="46"/>
      <c r="JGT50" s="46"/>
      <c r="JGU50" s="46"/>
      <c r="JGV50" s="46"/>
      <c r="JGW50" s="46"/>
      <c r="JGX50" s="46"/>
      <c r="JGY50" s="46"/>
      <c r="JGZ50" s="46"/>
      <c r="JHA50" s="46"/>
      <c r="JHB50" s="46"/>
      <c r="JHC50" s="46"/>
      <c r="JHD50" s="46"/>
      <c r="JHE50" s="46"/>
      <c r="JHF50" s="46"/>
      <c r="JHG50" s="46"/>
      <c r="JHH50" s="46"/>
      <c r="JHI50" s="46"/>
      <c r="JHJ50" s="46"/>
      <c r="JHK50" s="46"/>
      <c r="JHL50" s="46"/>
      <c r="JHM50" s="46"/>
      <c r="JHN50" s="46"/>
      <c r="JHO50" s="46"/>
      <c r="JHP50" s="46"/>
      <c r="JHQ50" s="46"/>
      <c r="JHR50" s="46"/>
      <c r="JHS50" s="46"/>
      <c r="JHT50" s="46"/>
      <c r="JHU50" s="46"/>
      <c r="JHV50" s="46"/>
      <c r="JHW50" s="46"/>
      <c r="JHX50" s="46"/>
      <c r="JHY50" s="46"/>
      <c r="JHZ50" s="46"/>
      <c r="JIA50" s="46"/>
      <c r="JIB50" s="46"/>
      <c r="JIC50" s="46"/>
      <c r="JID50" s="46"/>
      <c r="JIE50" s="46"/>
      <c r="JIF50" s="46"/>
      <c r="JIG50" s="46"/>
      <c r="JIH50" s="46"/>
      <c r="JII50" s="46"/>
      <c r="JIJ50" s="46"/>
      <c r="JIK50" s="46"/>
      <c r="JIL50" s="46"/>
      <c r="JIM50" s="46"/>
      <c r="JIN50" s="46"/>
      <c r="JIO50" s="46"/>
      <c r="JIP50" s="46"/>
      <c r="JIQ50" s="46"/>
      <c r="JIR50" s="46"/>
      <c r="JIS50" s="46"/>
      <c r="JIT50" s="46"/>
      <c r="JIU50" s="46"/>
      <c r="JIV50" s="46"/>
      <c r="JIW50" s="46"/>
      <c r="JIX50" s="46"/>
      <c r="JIY50" s="46"/>
      <c r="JIZ50" s="46"/>
      <c r="JJA50" s="46"/>
      <c r="JJB50" s="46"/>
      <c r="JJC50" s="46"/>
      <c r="JJD50" s="46"/>
      <c r="JJE50" s="46"/>
      <c r="JJF50" s="46"/>
      <c r="JJG50" s="46"/>
      <c r="JJH50" s="46"/>
      <c r="JJI50" s="46"/>
      <c r="JJJ50" s="46"/>
      <c r="JJK50" s="46"/>
      <c r="JJL50" s="46"/>
      <c r="JJM50" s="46"/>
      <c r="JJN50" s="46"/>
      <c r="JJO50" s="46"/>
      <c r="JJP50" s="46"/>
      <c r="JJQ50" s="46"/>
      <c r="JJR50" s="46"/>
      <c r="JJS50" s="46"/>
      <c r="JJT50" s="46"/>
      <c r="JJU50" s="46"/>
      <c r="JJV50" s="46"/>
      <c r="JJW50" s="46"/>
      <c r="JJX50" s="46"/>
      <c r="JJY50" s="46"/>
      <c r="JJZ50" s="46"/>
      <c r="JKA50" s="46"/>
      <c r="JKB50" s="46"/>
      <c r="JKC50" s="46"/>
      <c r="JKD50" s="46"/>
      <c r="JKE50" s="46"/>
      <c r="JKF50" s="46"/>
      <c r="JKG50" s="46"/>
      <c r="JKH50" s="46"/>
      <c r="JKI50" s="46"/>
      <c r="JKJ50" s="46"/>
      <c r="JKK50" s="46"/>
      <c r="JKL50" s="46"/>
      <c r="JKM50" s="46"/>
      <c r="JKN50" s="46"/>
      <c r="JKO50" s="46"/>
      <c r="JKP50" s="46"/>
      <c r="JKQ50" s="46"/>
      <c r="JKR50" s="46"/>
      <c r="JKS50" s="46"/>
      <c r="JKT50" s="46"/>
      <c r="JKU50" s="46"/>
      <c r="JKV50" s="46"/>
      <c r="JKW50" s="46"/>
      <c r="JKX50" s="46"/>
      <c r="JKY50" s="46"/>
      <c r="JKZ50" s="46"/>
      <c r="JLA50" s="46"/>
      <c r="JLB50" s="46"/>
      <c r="JLC50" s="46"/>
      <c r="JLD50" s="46"/>
      <c r="JLE50" s="46"/>
      <c r="JLF50" s="46"/>
      <c r="JLG50" s="46"/>
      <c r="JLH50" s="46"/>
      <c r="JLI50" s="46"/>
      <c r="JLJ50" s="46"/>
      <c r="JLK50" s="46"/>
      <c r="JLL50" s="46"/>
      <c r="JLM50" s="46"/>
      <c r="JLN50" s="46"/>
      <c r="JLO50" s="46"/>
      <c r="JLP50" s="46"/>
      <c r="JLQ50" s="46"/>
      <c r="JLR50" s="46"/>
      <c r="JLS50" s="46"/>
      <c r="JLT50" s="46"/>
      <c r="JLU50" s="46"/>
      <c r="JLV50" s="46"/>
      <c r="JLW50" s="46"/>
      <c r="JLX50" s="46"/>
      <c r="JLY50" s="46"/>
      <c r="JLZ50" s="46"/>
      <c r="JMA50" s="46"/>
      <c r="JMB50" s="46"/>
      <c r="JMC50" s="46"/>
      <c r="JMD50" s="46"/>
      <c r="JME50" s="46"/>
      <c r="JMF50" s="46"/>
      <c r="JMG50" s="46"/>
      <c r="JMH50" s="46"/>
      <c r="JMI50" s="46"/>
      <c r="JMJ50" s="46"/>
      <c r="JMK50" s="46"/>
      <c r="JML50" s="46"/>
      <c r="JMM50" s="46"/>
      <c r="JMN50" s="46"/>
      <c r="JMO50" s="46"/>
      <c r="JMP50" s="46"/>
      <c r="JMQ50" s="46"/>
      <c r="JMR50" s="46"/>
      <c r="JMS50" s="46"/>
      <c r="JMT50" s="46"/>
      <c r="JMU50" s="46"/>
      <c r="JMV50" s="46"/>
      <c r="JMW50" s="46"/>
      <c r="JMX50" s="46"/>
      <c r="JMY50" s="46"/>
      <c r="JMZ50" s="46"/>
      <c r="JNA50" s="46"/>
      <c r="JNB50" s="46"/>
      <c r="JNC50" s="46"/>
      <c r="JND50" s="46"/>
      <c r="JNE50" s="46"/>
      <c r="JNF50" s="46"/>
      <c r="JNG50" s="46"/>
      <c r="JNH50" s="46"/>
      <c r="JNI50" s="46"/>
      <c r="JNJ50" s="46"/>
      <c r="JNK50" s="46"/>
      <c r="JNL50" s="46"/>
      <c r="JNM50" s="46"/>
      <c r="JNN50" s="46"/>
      <c r="JNO50" s="46"/>
      <c r="JNP50" s="46"/>
      <c r="JNQ50" s="46"/>
      <c r="JNR50" s="46"/>
      <c r="JNS50" s="46"/>
      <c r="JNT50" s="46"/>
      <c r="JNU50" s="46"/>
      <c r="JNV50" s="46"/>
      <c r="JNW50" s="46"/>
      <c r="JNX50" s="46"/>
      <c r="JNY50" s="46"/>
      <c r="JNZ50" s="46"/>
      <c r="JOA50" s="46"/>
      <c r="JOB50" s="46"/>
      <c r="JOC50" s="46"/>
      <c r="JOD50" s="46"/>
      <c r="JOE50" s="46"/>
      <c r="JOF50" s="46"/>
      <c r="JOG50" s="46"/>
      <c r="JOH50" s="46"/>
      <c r="JOI50" s="46"/>
      <c r="JOJ50" s="46"/>
      <c r="JOK50" s="46"/>
      <c r="JOL50" s="46"/>
      <c r="JOM50" s="46"/>
      <c r="JON50" s="46"/>
      <c r="JOO50" s="46"/>
      <c r="JOP50" s="46"/>
      <c r="JOQ50" s="46"/>
      <c r="JOR50" s="46"/>
      <c r="JOS50" s="46"/>
      <c r="JOT50" s="46"/>
      <c r="JOU50" s="46"/>
      <c r="JOV50" s="46"/>
      <c r="JOW50" s="46"/>
      <c r="JOX50" s="46"/>
      <c r="JOY50" s="46"/>
      <c r="JOZ50" s="46"/>
      <c r="JPA50" s="46"/>
      <c r="JPB50" s="46"/>
      <c r="JPC50" s="46"/>
      <c r="JPD50" s="46"/>
      <c r="JPE50" s="46"/>
      <c r="JPF50" s="46"/>
      <c r="JPG50" s="46"/>
      <c r="JPH50" s="46"/>
      <c r="JPI50" s="46"/>
      <c r="JPJ50" s="46"/>
      <c r="JPK50" s="46"/>
      <c r="JPL50" s="46"/>
      <c r="JPM50" s="46"/>
      <c r="JPN50" s="46"/>
      <c r="JPO50" s="46"/>
      <c r="JPP50" s="46"/>
      <c r="JPQ50" s="46"/>
      <c r="JPR50" s="46"/>
      <c r="JPS50" s="46"/>
      <c r="JPT50" s="46"/>
      <c r="JPU50" s="46"/>
      <c r="JPV50" s="46"/>
      <c r="JPW50" s="46"/>
      <c r="JPX50" s="46"/>
      <c r="JPY50" s="46"/>
      <c r="JPZ50" s="46"/>
      <c r="JQA50" s="46"/>
      <c r="JQB50" s="46"/>
      <c r="JQC50" s="46"/>
      <c r="JQD50" s="46"/>
      <c r="JQE50" s="46"/>
      <c r="JQF50" s="46"/>
      <c r="JQG50" s="46"/>
      <c r="JQH50" s="46"/>
      <c r="JQI50" s="46"/>
      <c r="JQJ50" s="46"/>
      <c r="JQK50" s="46"/>
      <c r="JQL50" s="46"/>
      <c r="JQM50" s="46"/>
      <c r="JQN50" s="46"/>
      <c r="JQO50" s="46"/>
      <c r="JQP50" s="46"/>
      <c r="JQQ50" s="46"/>
      <c r="JQR50" s="46"/>
      <c r="JQS50" s="46"/>
      <c r="JQT50" s="46"/>
      <c r="JQU50" s="46"/>
      <c r="JQV50" s="46"/>
      <c r="JQW50" s="46"/>
      <c r="JQX50" s="46"/>
      <c r="JQY50" s="46"/>
      <c r="JQZ50" s="46"/>
      <c r="JRA50" s="46"/>
      <c r="JRB50" s="46"/>
      <c r="JRC50" s="46"/>
      <c r="JRD50" s="46"/>
      <c r="JRE50" s="46"/>
      <c r="JRF50" s="46"/>
      <c r="JRG50" s="46"/>
      <c r="JRH50" s="46"/>
      <c r="JRI50" s="46"/>
      <c r="JRJ50" s="46"/>
      <c r="JRK50" s="46"/>
      <c r="JRL50" s="46"/>
      <c r="JRM50" s="46"/>
      <c r="JRN50" s="46"/>
      <c r="JRO50" s="46"/>
      <c r="JRP50" s="46"/>
      <c r="JRQ50" s="46"/>
      <c r="JRR50" s="46"/>
      <c r="JRS50" s="46"/>
      <c r="JRT50" s="46"/>
      <c r="JRU50" s="46"/>
      <c r="JRV50" s="46"/>
      <c r="JRW50" s="46"/>
      <c r="JRX50" s="46"/>
      <c r="JRY50" s="46"/>
      <c r="JRZ50" s="46"/>
      <c r="JSA50" s="46"/>
      <c r="JSB50" s="46"/>
      <c r="JSC50" s="46"/>
      <c r="JSD50" s="46"/>
      <c r="JSE50" s="46"/>
      <c r="JSF50" s="46"/>
      <c r="JSG50" s="46"/>
      <c r="JSH50" s="46"/>
      <c r="JSI50" s="46"/>
      <c r="JSJ50" s="46"/>
      <c r="JSK50" s="46"/>
      <c r="JSL50" s="46"/>
      <c r="JSM50" s="46"/>
      <c r="JSN50" s="46"/>
      <c r="JSO50" s="46"/>
      <c r="JSP50" s="46"/>
      <c r="JSQ50" s="46"/>
      <c r="JSR50" s="46"/>
      <c r="JSS50" s="46"/>
      <c r="JST50" s="46"/>
      <c r="JSU50" s="46"/>
      <c r="JSV50" s="46"/>
      <c r="JSW50" s="46"/>
      <c r="JSX50" s="46"/>
      <c r="JSY50" s="46"/>
      <c r="JSZ50" s="46"/>
      <c r="JTA50" s="46"/>
      <c r="JTB50" s="46"/>
      <c r="JTC50" s="46"/>
      <c r="JTD50" s="46"/>
      <c r="JTE50" s="46"/>
      <c r="JTF50" s="46"/>
      <c r="JTG50" s="46"/>
      <c r="JTH50" s="46"/>
      <c r="JTI50" s="46"/>
      <c r="JTJ50" s="46"/>
      <c r="JTK50" s="46"/>
      <c r="JTL50" s="46"/>
      <c r="JTM50" s="46"/>
      <c r="JTN50" s="46"/>
      <c r="JTO50" s="46"/>
      <c r="JTP50" s="46"/>
      <c r="JTQ50" s="46"/>
      <c r="JTR50" s="46"/>
      <c r="JTS50" s="46"/>
      <c r="JTT50" s="46"/>
      <c r="JTU50" s="46"/>
      <c r="JTV50" s="46"/>
      <c r="JTW50" s="46"/>
      <c r="JTX50" s="46"/>
      <c r="JTY50" s="46"/>
      <c r="JTZ50" s="46"/>
      <c r="JUA50" s="46"/>
      <c r="JUB50" s="46"/>
      <c r="JUC50" s="46"/>
      <c r="JUD50" s="46"/>
      <c r="JUE50" s="46"/>
      <c r="JUF50" s="46"/>
      <c r="JUG50" s="46"/>
      <c r="JUH50" s="46"/>
      <c r="JUI50" s="46"/>
      <c r="JUJ50" s="46"/>
      <c r="JUK50" s="46"/>
      <c r="JUL50" s="46"/>
      <c r="JUM50" s="46"/>
      <c r="JUN50" s="46"/>
      <c r="JUO50" s="46"/>
      <c r="JUP50" s="46"/>
      <c r="JUQ50" s="46"/>
      <c r="JUR50" s="46"/>
      <c r="JUS50" s="46"/>
      <c r="JUT50" s="46"/>
      <c r="JUU50" s="46"/>
      <c r="JUV50" s="46"/>
      <c r="JUW50" s="46"/>
      <c r="JUX50" s="46"/>
      <c r="JUY50" s="46"/>
      <c r="JUZ50" s="46"/>
      <c r="JVA50" s="46"/>
      <c r="JVB50" s="46"/>
      <c r="JVC50" s="46"/>
      <c r="JVD50" s="46"/>
      <c r="JVE50" s="46"/>
      <c r="JVF50" s="46"/>
      <c r="JVG50" s="46"/>
      <c r="JVH50" s="46"/>
      <c r="JVI50" s="46"/>
      <c r="JVJ50" s="46"/>
      <c r="JVK50" s="46"/>
      <c r="JVL50" s="46"/>
      <c r="JVM50" s="46"/>
      <c r="JVN50" s="46"/>
      <c r="JVO50" s="46"/>
      <c r="JVP50" s="46"/>
      <c r="JVQ50" s="46"/>
      <c r="JVR50" s="46"/>
      <c r="JVS50" s="46"/>
      <c r="JVT50" s="46"/>
      <c r="JVU50" s="46"/>
      <c r="JVV50" s="46"/>
      <c r="JVW50" s="46"/>
      <c r="JVX50" s="46"/>
      <c r="JVY50" s="46"/>
      <c r="JVZ50" s="46"/>
      <c r="JWA50" s="46"/>
      <c r="JWB50" s="46"/>
      <c r="JWC50" s="46"/>
      <c r="JWD50" s="46"/>
      <c r="JWE50" s="46"/>
      <c r="JWF50" s="46"/>
      <c r="JWG50" s="46"/>
      <c r="JWH50" s="46"/>
      <c r="JWI50" s="46"/>
      <c r="JWJ50" s="46"/>
      <c r="JWK50" s="46"/>
      <c r="JWL50" s="46"/>
      <c r="JWM50" s="46"/>
      <c r="JWN50" s="46"/>
      <c r="JWO50" s="46"/>
      <c r="JWP50" s="46"/>
      <c r="JWQ50" s="46"/>
      <c r="JWR50" s="46"/>
      <c r="JWS50" s="46"/>
      <c r="JWT50" s="46"/>
      <c r="JWU50" s="46"/>
      <c r="JWV50" s="46"/>
      <c r="JWW50" s="46"/>
      <c r="JWX50" s="46"/>
      <c r="JWY50" s="46"/>
      <c r="JWZ50" s="46"/>
      <c r="JXA50" s="46"/>
      <c r="JXB50" s="46"/>
      <c r="JXC50" s="46"/>
      <c r="JXD50" s="46"/>
      <c r="JXE50" s="46"/>
      <c r="JXF50" s="46"/>
      <c r="JXG50" s="46"/>
      <c r="JXH50" s="46"/>
      <c r="JXI50" s="46"/>
      <c r="JXJ50" s="46"/>
      <c r="JXK50" s="46"/>
      <c r="JXL50" s="46"/>
      <c r="JXM50" s="46"/>
      <c r="JXN50" s="46"/>
      <c r="JXO50" s="46"/>
      <c r="JXP50" s="46"/>
      <c r="JXQ50" s="46"/>
      <c r="JXR50" s="46"/>
      <c r="JXS50" s="46"/>
      <c r="JXT50" s="46"/>
      <c r="JXU50" s="46"/>
      <c r="JXV50" s="46"/>
      <c r="JXW50" s="46"/>
      <c r="JXX50" s="46"/>
      <c r="JXY50" s="46"/>
      <c r="JXZ50" s="46"/>
      <c r="JYA50" s="46"/>
      <c r="JYB50" s="46"/>
      <c r="JYC50" s="46"/>
      <c r="JYD50" s="46"/>
      <c r="JYE50" s="46"/>
      <c r="JYF50" s="46"/>
      <c r="JYG50" s="46"/>
      <c r="JYH50" s="46"/>
      <c r="JYI50" s="46"/>
      <c r="JYJ50" s="46"/>
      <c r="JYK50" s="46"/>
      <c r="JYL50" s="46"/>
      <c r="JYM50" s="46"/>
      <c r="JYN50" s="46"/>
      <c r="JYO50" s="46"/>
      <c r="JYP50" s="46"/>
      <c r="JYQ50" s="46"/>
      <c r="JYR50" s="46"/>
      <c r="JYS50" s="46"/>
      <c r="JYT50" s="46"/>
      <c r="JYU50" s="46"/>
      <c r="JYV50" s="46"/>
      <c r="JYW50" s="46"/>
      <c r="JYX50" s="46"/>
      <c r="JYY50" s="46"/>
      <c r="JYZ50" s="46"/>
      <c r="JZA50" s="46"/>
      <c r="JZB50" s="46"/>
      <c r="JZC50" s="46"/>
      <c r="JZD50" s="46"/>
      <c r="JZE50" s="46"/>
      <c r="JZF50" s="46"/>
      <c r="JZG50" s="46"/>
      <c r="JZH50" s="46"/>
      <c r="JZI50" s="46"/>
      <c r="JZJ50" s="46"/>
      <c r="JZK50" s="46"/>
      <c r="JZL50" s="46"/>
      <c r="JZM50" s="46"/>
      <c r="JZN50" s="46"/>
      <c r="JZO50" s="46"/>
      <c r="JZP50" s="46"/>
      <c r="JZQ50" s="46"/>
      <c r="JZR50" s="46"/>
      <c r="JZS50" s="46"/>
      <c r="JZT50" s="46"/>
      <c r="JZU50" s="46"/>
      <c r="JZV50" s="46"/>
      <c r="JZW50" s="46"/>
      <c r="JZX50" s="46"/>
      <c r="JZY50" s="46"/>
      <c r="JZZ50" s="46"/>
      <c r="KAA50" s="46"/>
      <c r="KAB50" s="46"/>
      <c r="KAC50" s="46"/>
      <c r="KAD50" s="46"/>
      <c r="KAE50" s="46"/>
      <c r="KAF50" s="46"/>
      <c r="KAG50" s="46"/>
      <c r="KAH50" s="46"/>
      <c r="KAI50" s="46"/>
      <c r="KAJ50" s="46"/>
      <c r="KAK50" s="46"/>
      <c r="KAL50" s="46"/>
      <c r="KAM50" s="46"/>
      <c r="KAN50" s="46"/>
      <c r="KAO50" s="46"/>
      <c r="KAP50" s="46"/>
      <c r="KAQ50" s="46"/>
      <c r="KAR50" s="46"/>
      <c r="KAS50" s="46"/>
      <c r="KAT50" s="46"/>
      <c r="KAU50" s="46"/>
      <c r="KAV50" s="46"/>
      <c r="KAW50" s="46"/>
      <c r="KAX50" s="46"/>
      <c r="KAY50" s="46"/>
      <c r="KAZ50" s="46"/>
      <c r="KBA50" s="46"/>
      <c r="KBB50" s="46"/>
      <c r="KBC50" s="46"/>
      <c r="KBD50" s="46"/>
      <c r="KBE50" s="46"/>
      <c r="KBF50" s="46"/>
      <c r="KBG50" s="46"/>
      <c r="KBH50" s="46"/>
      <c r="KBI50" s="46"/>
      <c r="KBJ50" s="46"/>
      <c r="KBK50" s="46"/>
      <c r="KBL50" s="46"/>
      <c r="KBM50" s="46"/>
      <c r="KBN50" s="46"/>
      <c r="KBO50" s="46"/>
      <c r="KBP50" s="46"/>
      <c r="KBQ50" s="46"/>
      <c r="KBR50" s="46"/>
      <c r="KBS50" s="46"/>
      <c r="KBT50" s="46"/>
      <c r="KBU50" s="46"/>
      <c r="KBV50" s="46"/>
      <c r="KBW50" s="46"/>
      <c r="KBX50" s="46"/>
      <c r="KBY50" s="46"/>
      <c r="KBZ50" s="46"/>
      <c r="KCA50" s="46"/>
      <c r="KCB50" s="46"/>
      <c r="KCC50" s="46"/>
      <c r="KCD50" s="46"/>
      <c r="KCE50" s="46"/>
      <c r="KCF50" s="46"/>
      <c r="KCG50" s="46"/>
      <c r="KCH50" s="46"/>
      <c r="KCI50" s="46"/>
      <c r="KCJ50" s="46"/>
      <c r="KCK50" s="46"/>
      <c r="KCL50" s="46"/>
      <c r="KCM50" s="46"/>
      <c r="KCN50" s="46"/>
      <c r="KCO50" s="46"/>
      <c r="KCP50" s="46"/>
      <c r="KCQ50" s="46"/>
      <c r="KCR50" s="46"/>
      <c r="KCS50" s="46"/>
      <c r="KCT50" s="46"/>
      <c r="KCU50" s="46"/>
      <c r="KCV50" s="46"/>
      <c r="KCW50" s="46"/>
      <c r="KCX50" s="46"/>
      <c r="KCY50" s="46"/>
      <c r="KCZ50" s="46"/>
      <c r="KDA50" s="46"/>
      <c r="KDB50" s="46"/>
      <c r="KDC50" s="46"/>
      <c r="KDD50" s="46"/>
      <c r="KDE50" s="46"/>
      <c r="KDF50" s="46"/>
      <c r="KDG50" s="46"/>
      <c r="KDH50" s="46"/>
      <c r="KDI50" s="46"/>
      <c r="KDJ50" s="46"/>
      <c r="KDK50" s="46"/>
      <c r="KDL50" s="46"/>
      <c r="KDM50" s="46"/>
      <c r="KDN50" s="46"/>
      <c r="KDO50" s="46"/>
      <c r="KDP50" s="46"/>
      <c r="KDQ50" s="46"/>
      <c r="KDR50" s="46"/>
      <c r="KDS50" s="46"/>
      <c r="KDT50" s="46"/>
      <c r="KDU50" s="46"/>
      <c r="KDV50" s="46"/>
      <c r="KDW50" s="46"/>
      <c r="KDX50" s="46"/>
      <c r="KDY50" s="46"/>
      <c r="KDZ50" s="46"/>
      <c r="KEA50" s="46"/>
      <c r="KEB50" s="46"/>
      <c r="KEC50" s="46"/>
      <c r="KED50" s="46"/>
      <c r="KEE50" s="46"/>
      <c r="KEF50" s="46"/>
      <c r="KEG50" s="46"/>
      <c r="KEH50" s="46"/>
      <c r="KEI50" s="46"/>
      <c r="KEJ50" s="46"/>
      <c r="KEK50" s="46"/>
      <c r="KEL50" s="46"/>
      <c r="KEM50" s="46"/>
      <c r="KEN50" s="46"/>
      <c r="KEO50" s="46"/>
      <c r="KEP50" s="46"/>
      <c r="KEQ50" s="46"/>
      <c r="KER50" s="46"/>
      <c r="KES50" s="46"/>
      <c r="KET50" s="46"/>
      <c r="KEU50" s="46"/>
      <c r="KEV50" s="46"/>
      <c r="KEW50" s="46"/>
      <c r="KEX50" s="46"/>
      <c r="KEY50" s="46"/>
      <c r="KEZ50" s="46"/>
      <c r="KFA50" s="46"/>
      <c r="KFB50" s="46"/>
      <c r="KFC50" s="46"/>
      <c r="KFD50" s="46"/>
      <c r="KFE50" s="46"/>
      <c r="KFF50" s="46"/>
      <c r="KFG50" s="46"/>
      <c r="KFH50" s="46"/>
      <c r="KFI50" s="46"/>
      <c r="KFJ50" s="46"/>
      <c r="KFK50" s="46"/>
      <c r="KFL50" s="46"/>
      <c r="KFM50" s="46"/>
      <c r="KFN50" s="46"/>
      <c r="KFO50" s="46"/>
      <c r="KFP50" s="46"/>
      <c r="KFQ50" s="46"/>
      <c r="KFR50" s="46"/>
      <c r="KFS50" s="46"/>
      <c r="KFT50" s="46"/>
      <c r="KFU50" s="46"/>
      <c r="KFV50" s="46"/>
      <c r="KFW50" s="46"/>
      <c r="KFX50" s="46"/>
      <c r="KFY50" s="46"/>
      <c r="KFZ50" s="46"/>
      <c r="KGA50" s="46"/>
      <c r="KGB50" s="46"/>
      <c r="KGC50" s="46"/>
      <c r="KGD50" s="46"/>
      <c r="KGE50" s="46"/>
      <c r="KGF50" s="46"/>
      <c r="KGG50" s="46"/>
      <c r="KGH50" s="46"/>
      <c r="KGI50" s="46"/>
      <c r="KGJ50" s="46"/>
      <c r="KGK50" s="46"/>
      <c r="KGL50" s="46"/>
      <c r="KGM50" s="46"/>
      <c r="KGN50" s="46"/>
      <c r="KGO50" s="46"/>
      <c r="KGP50" s="46"/>
      <c r="KGQ50" s="46"/>
      <c r="KGR50" s="46"/>
      <c r="KGS50" s="46"/>
      <c r="KGT50" s="46"/>
      <c r="KGU50" s="46"/>
      <c r="KGV50" s="46"/>
      <c r="KGW50" s="46"/>
      <c r="KGX50" s="46"/>
      <c r="KGY50" s="46"/>
      <c r="KGZ50" s="46"/>
      <c r="KHA50" s="46"/>
      <c r="KHB50" s="46"/>
      <c r="KHC50" s="46"/>
      <c r="KHD50" s="46"/>
      <c r="KHE50" s="46"/>
      <c r="KHF50" s="46"/>
      <c r="KHG50" s="46"/>
      <c r="KHH50" s="46"/>
      <c r="KHI50" s="46"/>
      <c r="KHJ50" s="46"/>
      <c r="KHK50" s="46"/>
      <c r="KHL50" s="46"/>
      <c r="KHM50" s="46"/>
      <c r="KHN50" s="46"/>
      <c r="KHO50" s="46"/>
      <c r="KHP50" s="46"/>
      <c r="KHQ50" s="46"/>
      <c r="KHR50" s="46"/>
      <c r="KHS50" s="46"/>
      <c r="KHT50" s="46"/>
      <c r="KHU50" s="46"/>
      <c r="KHV50" s="46"/>
      <c r="KHW50" s="46"/>
      <c r="KHX50" s="46"/>
      <c r="KHY50" s="46"/>
      <c r="KHZ50" s="46"/>
      <c r="KIA50" s="46"/>
      <c r="KIB50" s="46"/>
      <c r="KIC50" s="46"/>
      <c r="KID50" s="46"/>
      <c r="KIE50" s="46"/>
      <c r="KIF50" s="46"/>
      <c r="KIG50" s="46"/>
      <c r="KIH50" s="46"/>
      <c r="KII50" s="46"/>
      <c r="KIJ50" s="46"/>
      <c r="KIK50" s="46"/>
      <c r="KIL50" s="46"/>
      <c r="KIM50" s="46"/>
      <c r="KIN50" s="46"/>
      <c r="KIO50" s="46"/>
      <c r="KIP50" s="46"/>
      <c r="KIQ50" s="46"/>
      <c r="KIR50" s="46"/>
      <c r="KIS50" s="46"/>
      <c r="KIT50" s="46"/>
      <c r="KIU50" s="46"/>
      <c r="KIV50" s="46"/>
      <c r="KIW50" s="46"/>
      <c r="KIX50" s="46"/>
      <c r="KIY50" s="46"/>
      <c r="KIZ50" s="46"/>
      <c r="KJA50" s="46"/>
      <c r="KJB50" s="46"/>
      <c r="KJC50" s="46"/>
      <c r="KJD50" s="46"/>
      <c r="KJE50" s="46"/>
      <c r="KJF50" s="46"/>
      <c r="KJG50" s="46"/>
      <c r="KJH50" s="46"/>
      <c r="KJI50" s="46"/>
      <c r="KJJ50" s="46"/>
      <c r="KJK50" s="46"/>
      <c r="KJL50" s="46"/>
      <c r="KJM50" s="46"/>
      <c r="KJN50" s="46"/>
      <c r="KJO50" s="46"/>
      <c r="KJP50" s="46"/>
      <c r="KJQ50" s="46"/>
      <c r="KJR50" s="46"/>
      <c r="KJS50" s="46"/>
      <c r="KJT50" s="46"/>
      <c r="KJU50" s="46"/>
      <c r="KJV50" s="46"/>
      <c r="KJW50" s="46"/>
      <c r="KJX50" s="46"/>
      <c r="KJY50" s="46"/>
      <c r="KJZ50" s="46"/>
      <c r="KKA50" s="46"/>
      <c r="KKB50" s="46"/>
      <c r="KKC50" s="46"/>
      <c r="KKD50" s="46"/>
      <c r="KKE50" s="46"/>
      <c r="KKF50" s="46"/>
      <c r="KKG50" s="46"/>
      <c r="KKH50" s="46"/>
      <c r="KKI50" s="46"/>
      <c r="KKJ50" s="46"/>
      <c r="KKK50" s="46"/>
      <c r="KKL50" s="46"/>
      <c r="KKM50" s="46"/>
      <c r="KKN50" s="46"/>
      <c r="KKO50" s="46"/>
      <c r="KKP50" s="46"/>
      <c r="KKQ50" s="46"/>
      <c r="KKR50" s="46"/>
      <c r="KKS50" s="46"/>
      <c r="KKT50" s="46"/>
      <c r="KKU50" s="46"/>
      <c r="KKV50" s="46"/>
      <c r="KKW50" s="46"/>
      <c r="KKX50" s="46"/>
      <c r="KKY50" s="46"/>
      <c r="KKZ50" s="46"/>
      <c r="KLA50" s="46"/>
      <c r="KLB50" s="46"/>
      <c r="KLC50" s="46"/>
      <c r="KLD50" s="46"/>
      <c r="KLE50" s="46"/>
      <c r="KLF50" s="46"/>
      <c r="KLG50" s="46"/>
      <c r="KLH50" s="46"/>
      <c r="KLI50" s="46"/>
      <c r="KLJ50" s="46"/>
      <c r="KLK50" s="46"/>
      <c r="KLL50" s="46"/>
      <c r="KLM50" s="46"/>
      <c r="KLN50" s="46"/>
      <c r="KLO50" s="46"/>
      <c r="KLP50" s="46"/>
      <c r="KLQ50" s="46"/>
      <c r="KLR50" s="46"/>
      <c r="KLS50" s="46"/>
      <c r="KLT50" s="46"/>
      <c r="KLU50" s="46"/>
      <c r="KLV50" s="46"/>
      <c r="KLW50" s="46"/>
      <c r="KLX50" s="46"/>
      <c r="KLY50" s="46"/>
      <c r="KLZ50" s="46"/>
      <c r="KMA50" s="46"/>
      <c r="KMB50" s="46"/>
      <c r="KMC50" s="46"/>
      <c r="KMD50" s="46"/>
      <c r="KME50" s="46"/>
      <c r="KMF50" s="46"/>
      <c r="KMG50" s="46"/>
      <c r="KMH50" s="46"/>
      <c r="KMI50" s="46"/>
      <c r="KMJ50" s="46"/>
      <c r="KMK50" s="46"/>
      <c r="KML50" s="46"/>
      <c r="KMM50" s="46"/>
      <c r="KMN50" s="46"/>
      <c r="KMO50" s="46"/>
      <c r="KMP50" s="46"/>
      <c r="KMQ50" s="46"/>
      <c r="KMR50" s="46"/>
      <c r="KMS50" s="46"/>
      <c r="KMT50" s="46"/>
      <c r="KMU50" s="46"/>
      <c r="KMV50" s="46"/>
      <c r="KMW50" s="46"/>
      <c r="KMX50" s="46"/>
      <c r="KMY50" s="46"/>
      <c r="KMZ50" s="46"/>
      <c r="KNA50" s="46"/>
      <c r="KNB50" s="46"/>
      <c r="KNC50" s="46"/>
      <c r="KND50" s="46"/>
      <c r="KNE50" s="46"/>
      <c r="KNF50" s="46"/>
      <c r="KNG50" s="46"/>
      <c r="KNH50" s="46"/>
      <c r="KNI50" s="46"/>
      <c r="KNJ50" s="46"/>
      <c r="KNK50" s="46"/>
      <c r="KNL50" s="46"/>
      <c r="KNM50" s="46"/>
      <c r="KNN50" s="46"/>
      <c r="KNO50" s="46"/>
      <c r="KNP50" s="46"/>
      <c r="KNQ50" s="46"/>
      <c r="KNR50" s="46"/>
      <c r="KNS50" s="46"/>
      <c r="KNT50" s="46"/>
      <c r="KNU50" s="46"/>
      <c r="KNV50" s="46"/>
      <c r="KNW50" s="46"/>
      <c r="KNX50" s="46"/>
      <c r="KNY50" s="46"/>
      <c r="KNZ50" s="46"/>
      <c r="KOA50" s="46"/>
      <c r="KOB50" s="46"/>
      <c r="KOC50" s="46"/>
      <c r="KOD50" s="46"/>
      <c r="KOE50" s="46"/>
      <c r="KOF50" s="46"/>
      <c r="KOG50" s="46"/>
      <c r="KOH50" s="46"/>
      <c r="KOI50" s="46"/>
      <c r="KOJ50" s="46"/>
      <c r="KOK50" s="46"/>
      <c r="KOL50" s="46"/>
      <c r="KOM50" s="46"/>
      <c r="KON50" s="46"/>
      <c r="KOO50" s="46"/>
      <c r="KOP50" s="46"/>
      <c r="KOQ50" s="46"/>
      <c r="KOR50" s="46"/>
      <c r="KOS50" s="46"/>
      <c r="KOT50" s="46"/>
      <c r="KOU50" s="46"/>
      <c r="KOV50" s="46"/>
      <c r="KOW50" s="46"/>
      <c r="KOX50" s="46"/>
      <c r="KOY50" s="46"/>
      <c r="KOZ50" s="46"/>
      <c r="KPA50" s="46"/>
      <c r="KPB50" s="46"/>
      <c r="KPC50" s="46"/>
      <c r="KPD50" s="46"/>
      <c r="KPE50" s="46"/>
      <c r="KPF50" s="46"/>
      <c r="KPG50" s="46"/>
      <c r="KPH50" s="46"/>
      <c r="KPI50" s="46"/>
      <c r="KPJ50" s="46"/>
      <c r="KPK50" s="46"/>
      <c r="KPL50" s="46"/>
      <c r="KPM50" s="46"/>
      <c r="KPN50" s="46"/>
      <c r="KPO50" s="46"/>
      <c r="KPP50" s="46"/>
      <c r="KPQ50" s="46"/>
      <c r="KPR50" s="46"/>
      <c r="KPS50" s="46"/>
      <c r="KPT50" s="46"/>
      <c r="KPU50" s="46"/>
      <c r="KPV50" s="46"/>
      <c r="KPW50" s="46"/>
      <c r="KPX50" s="46"/>
      <c r="KPY50" s="46"/>
      <c r="KPZ50" s="46"/>
      <c r="KQA50" s="46"/>
      <c r="KQB50" s="46"/>
      <c r="KQC50" s="46"/>
      <c r="KQD50" s="46"/>
      <c r="KQE50" s="46"/>
      <c r="KQF50" s="46"/>
      <c r="KQG50" s="46"/>
      <c r="KQH50" s="46"/>
      <c r="KQI50" s="46"/>
      <c r="KQJ50" s="46"/>
      <c r="KQK50" s="46"/>
      <c r="KQL50" s="46"/>
      <c r="KQM50" s="46"/>
      <c r="KQN50" s="46"/>
      <c r="KQO50" s="46"/>
      <c r="KQP50" s="46"/>
      <c r="KQQ50" s="46"/>
      <c r="KQR50" s="46"/>
      <c r="KQS50" s="46"/>
      <c r="KQT50" s="46"/>
      <c r="KQU50" s="46"/>
      <c r="KQV50" s="46"/>
      <c r="KQW50" s="46"/>
      <c r="KQX50" s="46"/>
      <c r="KQY50" s="46"/>
      <c r="KQZ50" s="46"/>
      <c r="KRA50" s="46"/>
      <c r="KRB50" s="46"/>
      <c r="KRC50" s="46"/>
      <c r="KRD50" s="46"/>
      <c r="KRE50" s="46"/>
      <c r="KRF50" s="46"/>
      <c r="KRG50" s="46"/>
      <c r="KRH50" s="46"/>
      <c r="KRI50" s="46"/>
      <c r="KRJ50" s="46"/>
      <c r="KRK50" s="46"/>
      <c r="KRL50" s="46"/>
      <c r="KRM50" s="46"/>
      <c r="KRN50" s="46"/>
      <c r="KRO50" s="46"/>
      <c r="KRP50" s="46"/>
      <c r="KRQ50" s="46"/>
      <c r="KRR50" s="46"/>
      <c r="KRS50" s="46"/>
      <c r="KRT50" s="46"/>
      <c r="KRU50" s="46"/>
      <c r="KRV50" s="46"/>
      <c r="KRW50" s="46"/>
      <c r="KRX50" s="46"/>
      <c r="KRY50" s="46"/>
      <c r="KRZ50" s="46"/>
      <c r="KSA50" s="46"/>
      <c r="KSB50" s="46"/>
      <c r="KSC50" s="46"/>
      <c r="KSD50" s="46"/>
      <c r="KSE50" s="46"/>
      <c r="KSF50" s="46"/>
      <c r="KSG50" s="46"/>
      <c r="KSH50" s="46"/>
      <c r="KSI50" s="46"/>
      <c r="KSJ50" s="46"/>
      <c r="KSK50" s="46"/>
      <c r="KSL50" s="46"/>
      <c r="KSM50" s="46"/>
      <c r="KSN50" s="46"/>
      <c r="KSO50" s="46"/>
      <c r="KSP50" s="46"/>
      <c r="KSQ50" s="46"/>
      <c r="KSR50" s="46"/>
      <c r="KSS50" s="46"/>
      <c r="KST50" s="46"/>
      <c r="KSU50" s="46"/>
      <c r="KSV50" s="46"/>
      <c r="KSW50" s="46"/>
      <c r="KSX50" s="46"/>
      <c r="KSY50" s="46"/>
      <c r="KSZ50" s="46"/>
      <c r="KTA50" s="46"/>
      <c r="KTB50" s="46"/>
      <c r="KTC50" s="46"/>
      <c r="KTD50" s="46"/>
      <c r="KTE50" s="46"/>
      <c r="KTF50" s="46"/>
      <c r="KTG50" s="46"/>
      <c r="KTH50" s="46"/>
      <c r="KTI50" s="46"/>
      <c r="KTJ50" s="46"/>
      <c r="KTK50" s="46"/>
      <c r="KTL50" s="46"/>
      <c r="KTM50" s="46"/>
      <c r="KTN50" s="46"/>
      <c r="KTO50" s="46"/>
      <c r="KTP50" s="46"/>
      <c r="KTQ50" s="46"/>
      <c r="KTR50" s="46"/>
      <c r="KTS50" s="46"/>
      <c r="KTT50" s="46"/>
      <c r="KTU50" s="46"/>
      <c r="KTV50" s="46"/>
      <c r="KTW50" s="46"/>
      <c r="KTX50" s="46"/>
      <c r="KTY50" s="46"/>
      <c r="KTZ50" s="46"/>
      <c r="KUA50" s="46"/>
      <c r="KUB50" s="46"/>
      <c r="KUC50" s="46"/>
      <c r="KUD50" s="46"/>
      <c r="KUE50" s="46"/>
      <c r="KUF50" s="46"/>
      <c r="KUG50" s="46"/>
      <c r="KUH50" s="46"/>
      <c r="KUI50" s="46"/>
      <c r="KUJ50" s="46"/>
      <c r="KUK50" s="46"/>
      <c r="KUL50" s="46"/>
      <c r="KUM50" s="46"/>
      <c r="KUN50" s="46"/>
      <c r="KUO50" s="46"/>
      <c r="KUP50" s="46"/>
      <c r="KUQ50" s="46"/>
      <c r="KUR50" s="46"/>
      <c r="KUS50" s="46"/>
      <c r="KUT50" s="46"/>
      <c r="KUU50" s="46"/>
      <c r="KUV50" s="46"/>
      <c r="KUW50" s="46"/>
      <c r="KUX50" s="46"/>
      <c r="KUY50" s="46"/>
      <c r="KUZ50" s="46"/>
      <c r="KVA50" s="46"/>
      <c r="KVB50" s="46"/>
      <c r="KVC50" s="46"/>
      <c r="KVD50" s="46"/>
      <c r="KVE50" s="46"/>
      <c r="KVF50" s="46"/>
      <c r="KVG50" s="46"/>
      <c r="KVH50" s="46"/>
      <c r="KVI50" s="46"/>
      <c r="KVJ50" s="46"/>
      <c r="KVK50" s="46"/>
      <c r="KVL50" s="46"/>
      <c r="KVM50" s="46"/>
      <c r="KVN50" s="46"/>
      <c r="KVO50" s="46"/>
      <c r="KVP50" s="46"/>
      <c r="KVQ50" s="46"/>
      <c r="KVR50" s="46"/>
      <c r="KVS50" s="46"/>
      <c r="KVT50" s="46"/>
      <c r="KVU50" s="46"/>
      <c r="KVV50" s="46"/>
      <c r="KVW50" s="46"/>
      <c r="KVX50" s="46"/>
      <c r="KVY50" s="46"/>
      <c r="KVZ50" s="46"/>
      <c r="KWA50" s="46"/>
      <c r="KWB50" s="46"/>
      <c r="KWC50" s="46"/>
      <c r="KWD50" s="46"/>
      <c r="KWE50" s="46"/>
      <c r="KWF50" s="46"/>
      <c r="KWG50" s="46"/>
      <c r="KWH50" s="46"/>
      <c r="KWI50" s="46"/>
      <c r="KWJ50" s="46"/>
      <c r="KWK50" s="46"/>
      <c r="KWL50" s="46"/>
      <c r="KWM50" s="46"/>
      <c r="KWN50" s="46"/>
      <c r="KWO50" s="46"/>
      <c r="KWP50" s="46"/>
      <c r="KWQ50" s="46"/>
      <c r="KWR50" s="46"/>
      <c r="KWS50" s="46"/>
      <c r="KWT50" s="46"/>
      <c r="KWU50" s="46"/>
      <c r="KWV50" s="46"/>
      <c r="KWW50" s="46"/>
      <c r="KWX50" s="46"/>
      <c r="KWY50" s="46"/>
      <c r="KWZ50" s="46"/>
      <c r="KXA50" s="46"/>
      <c r="KXB50" s="46"/>
      <c r="KXC50" s="46"/>
      <c r="KXD50" s="46"/>
      <c r="KXE50" s="46"/>
      <c r="KXF50" s="46"/>
      <c r="KXG50" s="46"/>
      <c r="KXH50" s="46"/>
      <c r="KXI50" s="46"/>
      <c r="KXJ50" s="46"/>
      <c r="KXK50" s="46"/>
      <c r="KXL50" s="46"/>
      <c r="KXM50" s="46"/>
      <c r="KXN50" s="46"/>
      <c r="KXO50" s="46"/>
      <c r="KXP50" s="46"/>
      <c r="KXQ50" s="46"/>
      <c r="KXR50" s="46"/>
      <c r="KXS50" s="46"/>
      <c r="KXT50" s="46"/>
      <c r="KXU50" s="46"/>
      <c r="KXV50" s="46"/>
      <c r="KXW50" s="46"/>
      <c r="KXX50" s="46"/>
      <c r="KXY50" s="46"/>
      <c r="KXZ50" s="46"/>
      <c r="KYA50" s="46"/>
      <c r="KYB50" s="46"/>
      <c r="KYC50" s="46"/>
      <c r="KYD50" s="46"/>
      <c r="KYE50" s="46"/>
      <c r="KYF50" s="46"/>
      <c r="KYG50" s="46"/>
      <c r="KYH50" s="46"/>
      <c r="KYI50" s="46"/>
      <c r="KYJ50" s="46"/>
      <c r="KYK50" s="46"/>
      <c r="KYL50" s="46"/>
      <c r="KYM50" s="46"/>
      <c r="KYN50" s="46"/>
      <c r="KYO50" s="46"/>
      <c r="KYP50" s="46"/>
      <c r="KYQ50" s="46"/>
      <c r="KYR50" s="46"/>
      <c r="KYS50" s="46"/>
      <c r="KYT50" s="46"/>
      <c r="KYU50" s="46"/>
      <c r="KYV50" s="46"/>
      <c r="KYW50" s="46"/>
      <c r="KYX50" s="46"/>
      <c r="KYY50" s="46"/>
      <c r="KYZ50" s="46"/>
      <c r="KZA50" s="46"/>
      <c r="KZB50" s="46"/>
      <c r="KZC50" s="46"/>
      <c r="KZD50" s="46"/>
      <c r="KZE50" s="46"/>
      <c r="KZF50" s="46"/>
      <c r="KZG50" s="46"/>
      <c r="KZH50" s="46"/>
      <c r="KZI50" s="46"/>
      <c r="KZJ50" s="46"/>
      <c r="KZK50" s="46"/>
      <c r="KZL50" s="46"/>
      <c r="KZM50" s="46"/>
      <c r="KZN50" s="46"/>
      <c r="KZO50" s="46"/>
      <c r="KZP50" s="46"/>
      <c r="KZQ50" s="46"/>
      <c r="KZR50" s="46"/>
      <c r="KZS50" s="46"/>
      <c r="KZT50" s="46"/>
      <c r="KZU50" s="46"/>
      <c r="KZV50" s="46"/>
      <c r="KZW50" s="46"/>
      <c r="KZX50" s="46"/>
      <c r="KZY50" s="46"/>
      <c r="KZZ50" s="46"/>
      <c r="LAA50" s="46"/>
      <c r="LAB50" s="46"/>
      <c r="LAC50" s="46"/>
      <c r="LAD50" s="46"/>
      <c r="LAE50" s="46"/>
      <c r="LAF50" s="46"/>
      <c r="LAG50" s="46"/>
      <c r="LAH50" s="46"/>
      <c r="LAI50" s="46"/>
      <c r="LAJ50" s="46"/>
      <c r="LAK50" s="46"/>
      <c r="LAL50" s="46"/>
      <c r="LAM50" s="46"/>
      <c r="LAN50" s="46"/>
      <c r="LAO50" s="46"/>
      <c r="LAP50" s="46"/>
      <c r="LAQ50" s="46"/>
      <c r="LAR50" s="46"/>
      <c r="LAS50" s="46"/>
      <c r="LAT50" s="46"/>
      <c r="LAU50" s="46"/>
      <c r="LAV50" s="46"/>
      <c r="LAW50" s="46"/>
      <c r="LAX50" s="46"/>
      <c r="LAY50" s="46"/>
      <c r="LAZ50" s="46"/>
      <c r="LBA50" s="46"/>
      <c r="LBB50" s="46"/>
      <c r="LBC50" s="46"/>
      <c r="LBD50" s="46"/>
      <c r="LBE50" s="46"/>
      <c r="LBF50" s="46"/>
      <c r="LBG50" s="46"/>
      <c r="LBH50" s="46"/>
      <c r="LBI50" s="46"/>
      <c r="LBJ50" s="46"/>
      <c r="LBK50" s="46"/>
      <c r="LBL50" s="46"/>
      <c r="LBM50" s="46"/>
      <c r="LBN50" s="46"/>
      <c r="LBO50" s="46"/>
      <c r="LBP50" s="46"/>
      <c r="LBQ50" s="46"/>
      <c r="LBR50" s="46"/>
      <c r="LBS50" s="46"/>
      <c r="LBT50" s="46"/>
      <c r="LBU50" s="46"/>
      <c r="LBV50" s="46"/>
      <c r="LBW50" s="46"/>
      <c r="LBX50" s="46"/>
      <c r="LBY50" s="46"/>
      <c r="LBZ50" s="46"/>
      <c r="LCA50" s="46"/>
      <c r="LCB50" s="46"/>
      <c r="LCC50" s="46"/>
      <c r="LCD50" s="46"/>
      <c r="LCE50" s="46"/>
      <c r="LCF50" s="46"/>
      <c r="LCG50" s="46"/>
      <c r="LCH50" s="46"/>
      <c r="LCI50" s="46"/>
      <c r="LCJ50" s="46"/>
      <c r="LCK50" s="46"/>
      <c r="LCL50" s="46"/>
      <c r="LCM50" s="46"/>
      <c r="LCN50" s="46"/>
      <c r="LCO50" s="46"/>
      <c r="LCP50" s="46"/>
      <c r="LCQ50" s="46"/>
      <c r="LCR50" s="46"/>
      <c r="LCS50" s="46"/>
      <c r="LCT50" s="46"/>
      <c r="LCU50" s="46"/>
      <c r="LCV50" s="46"/>
      <c r="LCW50" s="46"/>
      <c r="LCX50" s="46"/>
      <c r="LCY50" s="46"/>
      <c r="LCZ50" s="46"/>
      <c r="LDA50" s="46"/>
      <c r="LDB50" s="46"/>
      <c r="LDC50" s="46"/>
      <c r="LDD50" s="46"/>
      <c r="LDE50" s="46"/>
      <c r="LDF50" s="46"/>
      <c r="LDG50" s="46"/>
      <c r="LDH50" s="46"/>
      <c r="LDI50" s="46"/>
      <c r="LDJ50" s="46"/>
      <c r="LDK50" s="46"/>
      <c r="LDL50" s="46"/>
      <c r="LDM50" s="46"/>
      <c r="LDN50" s="46"/>
      <c r="LDO50" s="46"/>
      <c r="LDP50" s="46"/>
      <c r="LDQ50" s="46"/>
      <c r="LDR50" s="46"/>
      <c r="LDS50" s="46"/>
      <c r="LDT50" s="46"/>
      <c r="LDU50" s="46"/>
      <c r="LDV50" s="46"/>
      <c r="LDW50" s="46"/>
      <c r="LDX50" s="46"/>
      <c r="LDY50" s="46"/>
      <c r="LDZ50" s="46"/>
      <c r="LEA50" s="46"/>
      <c r="LEB50" s="46"/>
      <c r="LEC50" s="46"/>
      <c r="LED50" s="46"/>
      <c r="LEE50" s="46"/>
      <c r="LEF50" s="46"/>
      <c r="LEG50" s="46"/>
      <c r="LEH50" s="46"/>
      <c r="LEI50" s="46"/>
      <c r="LEJ50" s="46"/>
      <c r="LEK50" s="46"/>
      <c r="LEL50" s="46"/>
      <c r="LEM50" s="46"/>
      <c r="LEN50" s="46"/>
      <c r="LEO50" s="46"/>
      <c r="LEP50" s="46"/>
      <c r="LEQ50" s="46"/>
      <c r="LER50" s="46"/>
      <c r="LES50" s="46"/>
      <c r="LET50" s="46"/>
      <c r="LEU50" s="46"/>
      <c r="LEV50" s="46"/>
      <c r="LEW50" s="46"/>
      <c r="LEX50" s="46"/>
      <c r="LEY50" s="46"/>
      <c r="LEZ50" s="46"/>
      <c r="LFA50" s="46"/>
      <c r="LFB50" s="46"/>
      <c r="LFC50" s="46"/>
      <c r="LFD50" s="46"/>
      <c r="LFE50" s="46"/>
      <c r="LFF50" s="46"/>
      <c r="LFG50" s="46"/>
      <c r="LFH50" s="46"/>
      <c r="LFI50" s="46"/>
      <c r="LFJ50" s="46"/>
      <c r="LFK50" s="46"/>
      <c r="LFL50" s="46"/>
      <c r="LFM50" s="46"/>
      <c r="LFN50" s="46"/>
      <c r="LFO50" s="46"/>
      <c r="LFP50" s="46"/>
      <c r="LFQ50" s="46"/>
      <c r="LFR50" s="46"/>
      <c r="LFS50" s="46"/>
      <c r="LFT50" s="46"/>
      <c r="LFU50" s="46"/>
      <c r="LFV50" s="46"/>
      <c r="LFW50" s="46"/>
      <c r="LFX50" s="46"/>
      <c r="LFY50" s="46"/>
      <c r="LFZ50" s="46"/>
      <c r="LGA50" s="46"/>
      <c r="LGB50" s="46"/>
      <c r="LGC50" s="46"/>
      <c r="LGD50" s="46"/>
      <c r="LGE50" s="46"/>
      <c r="LGF50" s="46"/>
      <c r="LGG50" s="46"/>
      <c r="LGH50" s="46"/>
      <c r="LGI50" s="46"/>
      <c r="LGJ50" s="46"/>
      <c r="LGK50" s="46"/>
      <c r="LGL50" s="46"/>
      <c r="LGM50" s="46"/>
      <c r="LGN50" s="46"/>
      <c r="LGO50" s="46"/>
      <c r="LGP50" s="46"/>
      <c r="LGQ50" s="46"/>
      <c r="LGR50" s="46"/>
      <c r="LGS50" s="46"/>
      <c r="LGT50" s="46"/>
      <c r="LGU50" s="46"/>
      <c r="LGV50" s="46"/>
      <c r="LGW50" s="46"/>
      <c r="LGX50" s="46"/>
      <c r="LGY50" s="46"/>
      <c r="LGZ50" s="46"/>
      <c r="LHA50" s="46"/>
      <c r="LHB50" s="46"/>
      <c r="LHC50" s="46"/>
      <c r="LHD50" s="46"/>
      <c r="LHE50" s="46"/>
      <c r="LHF50" s="46"/>
      <c r="LHG50" s="46"/>
      <c r="LHH50" s="46"/>
      <c r="LHI50" s="46"/>
      <c r="LHJ50" s="46"/>
      <c r="LHK50" s="46"/>
      <c r="LHL50" s="46"/>
      <c r="LHM50" s="46"/>
      <c r="LHN50" s="46"/>
      <c r="LHO50" s="46"/>
      <c r="LHP50" s="46"/>
      <c r="LHQ50" s="46"/>
      <c r="LHR50" s="46"/>
      <c r="LHS50" s="46"/>
      <c r="LHT50" s="46"/>
      <c r="LHU50" s="46"/>
      <c r="LHV50" s="46"/>
      <c r="LHW50" s="46"/>
      <c r="LHX50" s="46"/>
      <c r="LHY50" s="46"/>
      <c r="LHZ50" s="46"/>
      <c r="LIA50" s="46"/>
      <c r="LIB50" s="46"/>
      <c r="LIC50" s="46"/>
      <c r="LID50" s="46"/>
      <c r="LIE50" s="46"/>
      <c r="LIF50" s="46"/>
      <c r="LIG50" s="46"/>
      <c r="LIH50" s="46"/>
      <c r="LII50" s="46"/>
      <c r="LIJ50" s="46"/>
      <c r="LIK50" s="46"/>
      <c r="LIL50" s="46"/>
      <c r="LIM50" s="46"/>
      <c r="LIN50" s="46"/>
      <c r="LIO50" s="46"/>
      <c r="LIP50" s="46"/>
      <c r="LIQ50" s="46"/>
      <c r="LIR50" s="46"/>
      <c r="LIS50" s="46"/>
      <c r="LIT50" s="46"/>
      <c r="LIU50" s="46"/>
      <c r="LIV50" s="46"/>
      <c r="LIW50" s="46"/>
      <c r="LIX50" s="46"/>
      <c r="LIY50" s="46"/>
      <c r="LIZ50" s="46"/>
      <c r="LJA50" s="46"/>
      <c r="LJB50" s="46"/>
      <c r="LJC50" s="46"/>
      <c r="LJD50" s="46"/>
      <c r="LJE50" s="46"/>
      <c r="LJF50" s="46"/>
      <c r="LJG50" s="46"/>
      <c r="LJH50" s="46"/>
      <c r="LJI50" s="46"/>
      <c r="LJJ50" s="46"/>
      <c r="LJK50" s="46"/>
      <c r="LJL50" s="46"/>
      <c r="LJM50" s="46"/>
      <c r="LJN50" s="46"/>
      <c r="LJO50" s="46"/>
      <c r="LJP50" s="46"/>
      <c r="LJQ50" s="46"/>
      <c r="LJR50" s="46"/>
      <c r="LJS50" s="46"/>
      <c r="LJT50" s="46"/>
      <c r="LJU50" s="46"/>
      <c r="LJV50" s="46"/>
      <c r="LJW50" s="46"/>
      <c r="LJX50" s="46"/>
      <c r="LJY50" s="46"/>
      <c r="LJZ50" s="46"/>
      <c r="LKA50" s="46"/>
      <c r="LKB50" s="46"/>
      <c r="LKC50" s="46"/>
      <c r="LKD50" s="46"/>
      <c r="LKE50" s="46"/>
      <c r="LKF50" s="46"/>
      <c r="LKG50" s="46"/>
      <c r="LKH50" s="46"/>
      <c r="LKI50" s="46"/>
      <c r="LKJ50" s="46"/>
      <c r="LKK50" s="46"/>
      <c r="LKL50" s="46"/>
      <c r="LKM50" s="46"/>
      <c r="LKN50" s="46"/>
      <c r="LKO50" s="46"/>
      <c r="LKP50" s="46"/>
      <c r="LKQ50" s="46"/>
      <c r="LKR50" s="46"/>
      <c r="LKS50" s="46"/>
      <c r="LKT50" s="46"/>
      <c r="LKU50" s="46"/>
      <c r="LKV50" s="46"/>
      <c r="LKW50" s="46"/>
      <c r="LKX50" s="46"/>
      <c r="LKY50" s="46"/>
      <c r="LKZ50" s="46"/>
      <c r="LLA50" s="46"/>
      <c r="LLB50" s="46"/>
      <c r="LLC50" s="46"/>
      <c r="LLD50" s="46"/>
      <c r="LLE50" s="46"/>
      <c r="LLF50" s="46"/>
      <c r="LLG50" s="46"/>
      <c r="LLH50" s="46"/>
      <c r="LLI50" s="46"/>
      <c r="LLJ50" s="46"/>
      <c r="LLK50" s="46"/>
      <c r="LLL50" s="46"/>
      <c r="LLM50" s="46"/>
      <c r="LLN50" s="46"/>
      <c r="LLO50" s="46"/>
      <c r="LLP50" s="46"/>
      <c r="LLQ50" s="46"/>
      <c r="LLR50" s="46"/>
      <c r="LLS50" s="46"/>
      <c r="LLT50" s="46"/>
      <c r="LLU50" s="46"/>
      <c r="LLV50" s="46"/>
      <c r="LLW50" s="46"/>
      <c r="LLX50" s="46"/>
      <c r="LLY50" s="46"/>
      <c r="LLZ50" s="46"/>
      <c r="LMA50" s="46"/>
      <c r="LMB50" s="46"/>
      <c r="LMC50" s="46"/>
      <c r="LMD50" s="46"/>
      <c r="LME50" s="46"/>
      <c r="LMF50" s="46"/>
      <c r="LMG50" s="46"/>
      <c r="LMH50" s="46"/>
      <c r="LMI50" s="46"/>
      <c r="LMJ50" s="46"/>
      <c r="LMK50" s="46"/>
      <c r="LML50" s="46"/>
      <c r="LMM50" s="46"/>
      <c r="LMN50" s="46"/>
      <c r="LMO50" s="46"/>
      <c r="LMP50" s="46"/>
      <c r="LMQ50" s="46"/>
      <c r="LMR50" s="46"/>
      <c r="LMS50" s="46"/>
      <c r="LMT50" s="46"/>
      <c r="LMU50" s="46"/>
      <c r="LMV50" s="46"/>
      <c r="LMW50" s="46"/>
      <c r="LMX50" s="46"/>
      <c r="LMY50" s="46"/>
      <c r="LMZ50" s="46"/>
      <c r="LNA50" s="46"/>
      <c r="LNB50" s="46"/>
      <c r="LNC50" s="46"/>
      <c r="LND50" s="46"/>
      <c r="LNE50" s="46"/>
      <c r="LNF50" s="46"/>
      <c r="LNG50" s="46"/>
      <c r="LNH50" s="46"/>
      <c r="LNI50" s="46"/>
      <c r="LNJ50" s="46"/>
      <c r="LNK50" s="46"/>
      <c r="LNL50" s="46"/>
      <c r="LNM50" s="46"/>
      <c r="LNN50" s="46"/>
      <c r="LNO50" s="46"/>
      <c r="LNP50" s="46"/>
      <c r="LNQ50" s="46"/>
      <c r="LNR50" s="46"/>
      <c r="LNS50" s="46"/>
      <c r="LNT50" s="46"/>
      <c r="LNU50" s="46"/>
      <c r="LNV50" s="46"/>
      <c r="LNW50" s="46"/>
      <c r="LNX50" s="46"/>
      <c r="LNY50" s="46"/>
      <c r="LNZ50" s="46"/>
      <c r="LOA50" s="46"/>
      <c r="LOB50" s="46"/>
      <c r="LOC50" s="46"/>
      <c r="LOD50" s="46"/>
      <c r="LOE50" s="46"/>
      <c r="LOF50" s="46"/>
      <c r="LOG50" s="46"/>
      <c r="LOH50" s="46"/>
      <c r="LOI50" s="46"/>
      <c r="LOJ50" s="46"/>
      <c r="LOK50" s="46"/>
      <c r="LOL50" s="46"/>
      <c r="LOM50" s="46"/>
      <c r="LON50" s="46"/>
      <c r="LOO50" s="46"/>
      <c r="LOP50" s="46"/>
      <c r="LOQ50" s="46"/>
      <c r="LOR50" s="46"/>
      <c r="LOS50" s="46"/>
      <c r="LOT50" s="46"/>
      <c r="LOU50" s="46"/>
      <c r="LOV50" s="46"/>
      <c r="LOW50" s="46"/>
      <c r="LOX50" s="46"/>
      <c r="LOY50" s="46"/>
      <c r="LOZ50" s="46"/>
      <c r="LPA50" s="46"/>
      <c r="LPB50" s="46"/>
      <c r="LPC50" s="46"/>
      <c r="LPD50" s="46"/>
      <c r="LPE50" s="46"/>
      <c r="LPF50" s="46"/>
      <c r="LPG50" s="46"/>
      <c r="LPH50" s="46"/>
      <c r="LPI50" s="46"/>
      <c r="LPJ50" s="46"/>
      <c r="LPK50" s="46"/>
      <c r="LPL50" s="46"/>
      <c r="LPM50" s="46"/>
      <c r="LPN50" s="46"/>
      <c r="LPO50" s="46"/>
      <c r="LPP50" s="46"/>
      <c r="LPQ50" s="46"/>
      <c r="LPR50" s="46"/>
      <c r="LPS50" s="46"/>
      <c r="LPT50" s="46"/>
      <c r="LPU50" s="46"/>
      <c r="LPV50" s="46"/>
      <c r="LPW50" s="46"/>
      <c r="LPX50" s="46"/>
      <c r="LPY50" s="46"/>
      <c r="LPZ50" s="46"/>
      <c r="LQA50" s="46"/>
      <c r="LQB50" s="46"/>
      <c r="LQC50" s="46"/>
      <c r="LQD50" s="46"/>
      <c r="LQE50" s="46"/>
      <c r="LQF50" s="46"/>
      <c r="LQG50" s="46"/>
      <c r="LQH50" s="46"/>
      <c r="LQI50" s="46"/>
      <c r="LQJ50" s="46"/>
      <c r="LQK50" s="46"/>
      <c r="LQL50" s="46"/>
      <c r="LQM50" s="46"/>
      <c r="LQN50" s="46"/>
      <c r="LQO50" s="46"/>
      <c r="LQP50" s="46"/>
      <c r="LQQ50" s="46"/>
      <c r="LQR50" s="46"/>
      <c r="LQS50" s="46"/>
      <c r="LQT50" s="46"/>
      <c r="LQU50" s="46"/>
      <c r="LQV50" s="46"/>
      <c r="LQW50" s="46"/>
      <c r="LQX50" s="46"/>
      <c r="LQY50" s="46"/>
      <c r="LQZ50" s="46"/>
      <c r="LRA50" s="46"/>
      <c r="LRB50" s="46"/>
      <c r="LRC50" s="46"/>
      <c r="LRD50" s="46"/>
      <c r="LRE50" s="46"/>
      <c r="LRF50" s="46"/>
      <c r="LRG50" s="46"/>
      <c r="LRH50" s="46"/>
      <c r="LRI50" s="46"/>
      <c r="LRJ50" s="46"/>
      <c r="LRK50" s="46"/>
      <c r="LRL50" s="46"/>
      <c r="LRM50" s="46"/>
      <c r="LRN50" s="46"/>
      <c r="LRO50" s="46"/>
      <c r="LRP50" s="46"/>
      <c r="LRQ50" s="46"/>
      <c r="LRR50" s="46"/>
      <c r="LRS50" s="46"/>
      <c r="LRT50" s="46"/>
      <c r="LRU50" s="46"/>
      <c r="LRV50" s="46"/>
      <c r="LRW50" s="46"/>
      <c r="LRX50" s="46"/>
      <c r="LRY50" s="46"/>
      <c r="LRZ50" s="46"/>
      <c r="LSA50" s="46"/>
      <c r="LSB50" s="46"/>
      <c r="LSC50" s="46"/>
      <c r="LSD50" s="46"/>
      <c r="LSE50" s="46"/>
      <c r="LSF50" s="46"/>
      <c r="LSG50" s="46"/>
      <c r="LSH50" s="46"/>
      <c r="LSI50" s="46"/>
      <c r="LSJ50" s="46"/>
      <c r="LSK50" s="46"/>
      <c r="LSL50" s="46"/>
      <c r="LSM50" s="46"/>
      <c r="LSN50" s="46"/>
      <c r="LSO50" s="46"/>
      <c r="LSP50" s="46"/>
      <c r="LSQ50" s="46"/>
      <c r="LSR50" s="46"/>
      <c r="LSS50" s="46"/>
      <c r="LST50" s="46"/>
      <c r="LSU50" s="46"/>
      <c r="LSV50" s="46"/>
      <c r="LSW50" s="46"/>
      <c r="LSX50" s="46"/>
      <c r="LSY50" s="46"/>
      <c r="LSZ50" s="46"/>
      <c r="LTA50" s="46"/>
      <c r="LTB50" s="46"/>
      <c r="LTC50" s="46"/>
      <c r="LTD50" s="46"/>
      <c r="LTE50" s="46"/>
      <c r="LTF50" s="46"/>
      <c r="LTG50" s="46"/>
      <c r="LTH50" s="46"/>
      <c r="LTI50" s="46"/>
      <c r="LTJ50" s="46"/>
      <c r="LTK50" s="46"/>
      <c r="LTL50" s="46"/>
      <c r="LTM50" s="46"/>
      <c r="LTN50" s="46"/>
      <c r="LTO50" s="46"/>
      <c r="LTP50" s="46"/>
      <c r="LTQ50" s="46"/>
      <c r="LTR50" s="46"/>
      <c r="LTS50" s="46"/>
      <c r="LTT50" s="46"/>
      <c r="LTU50" s="46"/>
      <c r="LTV50" s="46"/>
      <c r="LTW50" s="46"/>
      <c r="LTX50" s="46"/>
      <c r="LTY50" s="46"/>
      <c r="LTZ50" s="46"/>
      <c r="LUA50" s="46"/>
      <c r="LUB50" s="46"/>
      <c r="LUC50" s="46"/>
      <c r="LUD50" s="46"/>
      <c r="LUE50" s="46"/>
      <c r="LUF50" s="46"/>
      <c r="LUG50" s="46"/>
      <c r="LUH50" s="46"/>
      <c r="LUI50" s="46"/>
      <c r="LUJ50" s="46"/>
      <c r="LUK50" s="46"/>
      <c r="LUL50" s="46"/>
      <c r="LUM50" s="46"/>
      <c r="LUN50" s="46"/>
      <c r="LUO50" s="46"/>
      <c r="LUP50" s="46"/>
      <c r="LUQ50" s="46"/>
      <c r="LUR50" s="46"/>
      <c r="LUS50" s="46"/>
      <c r="LUT50" s="46"/>
      <c r="LUU50" s="46"/>
      <c r="LUV50" s="46"/>
      <c r="LUW50" s="46"/>
      <c r="LUX50" s="46"/>
      <c r="LUY50" s="46"/>
      <c r="LUZ50" s="46"/>
      <c r="LVA50" s="46"/>
      <c r="LVB50" s="46"/>
      <c r="LVC50" s="46"/>
      <c r="LVD50" s="46"/>
      <c r="LVE50" s="46"/>
      <c r="LVF50" s="46"/>
      <c r="LVG50" s="46"/>
      <c r="LVH50" s="46"/>
      <c r="LVI50" s="46"/>
      <c r="LVJ50" s="46"/>
      <c r="LVK50" s="46"/>
      <c r="LVL50" s="46"/>
      <c r="LVM50" s="46"/>
      <c r="LVN50" s="46"/>
      <c r="LVO50" s="46"/>
      <c r="LVP50" s="46"/>
      <c r="LVQ50" s="46"/>
      <c r="LVR50" s="46"/>
      <c r="LVS50" s="46"/>
      <c r="LVT50" s="46"/>
      <c r="LVU50" s="46"/>
      <c r="LVV50" s="46"/>
      <c r="LVW50" s="46"/>
      <c r="LVX50" s="46"/>
      <c r="LVY50" s="46"/>
      <c r="LVZ50" s="46"/>
      <c r="LWA50" s="46"/>
      <c r="LWB50" s="46"/>
      <c r="LWC50" s="46"/>
      <c r="LWD50" s="46"/>
      <c r="LWE50" s="46"/>
      <c r="LWF50" s="46"/>
      <c r="LWG50" s="46"/>
      <c r="LWH50" s="46"/>
      <c r="LWI50" s="46"/>
      <c r="LWJ50" s="46"/>
      <c r="LWK50" s="46"/>
      <c r="LWL50" s="46"/>
      <c r="LWM50" s="46"/>
      <c r="LWN50" s="46"/>
      <c r="LWO50" s="46"/>
      <c r="LWP50" s="46"/>
      <c r="LWQ50" s="46"/>
      <c r="LWR50" s="46"/>
      <c r="LWS50" s="46"/>
      <c r="LWT50" s="46"/>
      <c r="LWU50" s="46"/>
      <c r="LWV50" s="46"/>
      <c r="LWW50" s="46"/>
      <c r="LWX50" s="46"/>
      <c r="LWY50" s="46"/>
      <c r="LWZ50" s="46"/>
      <c r="LXA50" s="46"/>
      <c r="LXB50" s="46"/>
      <c r="LXC50" s="46"/>
      <c r="LXD50" s="46"/>
      <c r="LXE50" s="46"/>
      <c r="LXF50" s="46"/>
      <c r="LXG50" s="46"/>
      <c r="LXH50" s="46"/>
      <c r="LXI50" s="46"/>
      <c r="LXJ50" s="46"/>
      <c r="LXK50" s="46"/>
      <c r="LXL50" s="46"/>
      <c r="LXM50" s="46"/>
      <c r="LXN50" s="46"/>
      <c r="LXO50" s="46"/>
      <c r="LXP50" s="46"/>
      <c r="LXQ50" s="46"/>
      <c r="LXR50" s="46"/>
      <c r="LXS50" s="46"/>
      <c r="LXT50" s="46"/>
      <c r="LXU50" s="46"/>
      <c r="LXV50" s="46"/>
      <c r="LXW50" s="46"/>
      <c r="LXX50" s="46"/>
      <c r="LXY50" s="46"/>
      <c r="LXZ50" s="46"/>
      <c r="LYA50" s="46"/>
      <c r="LYB50" s="46"/>
      <c r="LYC50" s="46"/>
      <c r="LYD50" s="46"/>
      <c r="LYE50" s="46"/>
      <c r="LYF50" s="46"/>
      <c r="LYG50" s="46"/>
      <c r="LYH50" s="46"/>
      <c r="LYI50" s="46"/>
      <c r="LYJ50" s="46"/>
      <c r="LYK50" s="46"/>
      <c r="LYL50" s="46"/>
      <c r="LYM50" s="46"/>
      <c r="LYN50" s="46"/>
      <c r="LYO50" s="46"/>
      <c r="LYP50" s="46"/>
      <c r="LYQ50" s="46"/>
      <c r="LYR50" s="46"/>
      <c r="LYS50" s="46"/>
      <c r="LYT50" s="46"/>
      <c r="LYU50" s="46"/>
      <c r="LYV50" s="46"/>
      <c r="LYW50" s="46"/>
      <c r="LYX50" s="46"/>
      <c r="LYY50" s="46"/>
      <c r="LYZ50" s="46"/>
      <c r="LZA50" s="46"/>
      <c r="LZB50" s="46"/>
      <c r="LZC50" s="46"/>
      <c r="LZD50" s="46"/>
      <c r="LZE50" s="46"/>
      <c r="LZF50" s="46"/>
      <c r="LZG50" s="46"/>
      <c r="LZH50" s="46"/>
      <c r="LZI50" s="46"/>
      <c r="LZJ50" s="46"/>
      <c r="LZK50" s="46"/>
      <c r="LZL50" s="46"/>
      <c r="LZM50" s="46"/>
      <c r="LZN50" s="46"/>
      <c r="LZO50" s="46"/>
      <c r="LZP50" s="46"/>
      <c r="LZQ50" s="46"/>
      <c r="LZR50" s="46"/>
      <c r="LZS50" s="46"/>
      <c r="LZT50" s="46"/>
      <c r="LZU50" s="46"/>
      <c r="LZV50" s="46"/>
      <c r="LZW50" s="46"/>
      <c r="LZX50" s="46"/>
      <c r="LZY50" s="46"/>
      <c r="LZZ50" s="46"/>
      <c r="MAA50" s="46"/>
      <c r="MAB50" s="46"/>
      <c r="MAC50" s="46"/>
      <c r="MAD50" s="46"/>
      <c r="MAE50" s="46"/>
      <c r="MAF50" s="46"/>
      <c r="MAG50" s="46"/>
      <c r="MAH50" s="46"/>
      <c r="MAI50" s="46"/>
      <c r="MAJ50" s="46"/>
      <c r="MAK50" s="46"/>
      <c r="MAL50" s="46"/>
      <c r="MAM50" s="46"/>
      <c r="MAN50" s="46"/>
      <c r="MAO50" s="46"/>
      <c r="MAP50" s="46"/>
      <c r="MAQ50" s="46"/>
      <c r="MAR50" s="46"/>
      <c r="MAS50" s="46"/>
      <c r="MAT50" s="46"/>
      <c r="MAU50" s="46"/>
      <c r="MAV50" s="46"/>
      <c r="MAW50" s="46"/>
      <c r="MAX50" s="46"/>
      <c r="MAY50" s="46"/>
      <c r="MAZ50" s="46"/>
      <c r="MBA50" s="46"/>
      <c r="MBB50" s="46"/>
      <c r="MBC50" s="46"/>
      <c r="MBD50" s="46"/>
      <c r="MBE50" s="46"/>
      <c r="MBF50" s="46"/>
      <c r="MBG50" s="46"/>
      <c r="MBH50" s="46"/>
      <c r="MBI50" s="46"/>
      <c r="MBJ50" s="46"/>
      <c r="MBK50" s="46"/>
      <c r="MBL50" s="46"/>
      <c r="MBM50" s="46"/>
      <c r="MBN50" s="46"/>
      <c r="MBO50" s="46"/>
      <c r="MBP50" s="46"/>
      <c r="MBQ50" s="46"/>
      <c r="MBR50" s="46"/>
      <c r="MBS50" s="46"/>
      <c r="MBT50" s="46"/>
      <c r="MBU50" s="46"/>
      <c r="MBV50" s="46"/>
      <c r="MBW50" s="46"/>
      <c r="MBX50" s="46"/>
      <c r="MBY50" s="46"/>
      <c r="MBZ50" s="46"/>
      <c r="MCA50" s="46"/>
      <c r="MCB50" s="46"/>
      <c r="MCC50" s="46"/>
      <c r="MCD50" s="46"/>
      <c r="MCE50" s="46"/>
      <c r="MCF50" s="46"/>
      <c r="MCG50" s="46"/>
      <c r="MCH50" s="46"/>
      <c r="MCI50" s="46"/>
      <c r="MCJ50" s="46"/>
      <c r="MCK50" s="46"/>
      <c r="MCL50" s="46"/>
      <c r="MCM50" s="46"/>
      <c r="MCN50" s="46"/>
      <c r="MCO50" s="46"/>
      <c r="MCP50" s="46"/>
      <c r="MCQ50" s="46"/>
      <c r="MCR50" s="46"/>
      <c r="MCS50" s="46"/>
      <c r="MCT50" s="46"/>
      <c r="MCU50" s="46"/>
      <c r="MCV50" s="46"/>
      <c r="MCW50" s="46"/>
      <c r="MCX50" s="46"/>
      <c r="MCY50" s="46"/>
      <c r="MCZ50" s="46"/>
      <c r="MDA50" s="46"/>
      <c r="MDB50" s="46"/>
      <c r="MDC50" s="46"/>
      <c r="MDD50" s="46"/>
      <c r="MDE50" s="46"/>
      <c r="MDF50" s="46"/>
      <c r="MDG50" s="46"/>
      <c r="MDH50" s="46"/>
      <c r="MDI50" s="46"/>
      <c r="MDJ50" s="46"/>
      <c r="MDK50" s="46"/>
      <c r="MDL50" s="46"/>
      <c r="MDM50" s="46"/>
      <c r="MDN50" s="46"/>
      <c r="MDO50" s="46"/>
      <c r="MDP50" s="46"/>
      <c r="MDQ50" s="46"/>
      <c r="MDR50" s="46"/>
      <c r="MDS50" s="46"/>
      <c r="MDT50" s="46"/>
      <c r="MDU50" s="46"/>
      <c r="MDV50" s="46"/>
      <c r="MDW50" s="46"/>
      <c r="MDX50" s="46"/>
      <c r="MDY50" s="46"/>
      <c r="MDZ50" s="46"/>
      <c r="MEA50" s="46"/>
      <c r="MEB50" s="46"/>
      <c r="MEC50" s="46"/>
      <c r="MED50" s="46"/>
      <c r="MEE50" s="46"/>
      <c r="MEF50" s="46"/>
      <c r="MEG50" s="46"/>
      <c r="MEH50" s="46"/>
      <c r="MEI50" s="46"/>
      <c r="MEJ50" s="46"/>
      <c r="MEK50" s="46"/>
      <c r="MEL50" s="46"/>
      <c r="MEM50" s="46"/>
      <c r="MEN50" s="46"/>
      <c r="MEO50" s="46"/>
      <c r="MEP50" s="46"/>
      <c r="MEQ50" s="46"/>
      <c r="MER50" s="46"/>
      <c r="MES50" s="46"/>
      <c r="MET50" s="46"/>
      <c r="MEU50" s="46"/>
      <c r="MEV50" s="46"/>
      <c r="MEW50" s="46"/>
      <c r="MEX50" s="46"/>
      <c r="MEY50" s="46"/>
      <c r="MEZ50" s="46"/>
      <c r="MFA50" s="46"/>
      <c r="MFB50" s="46"/>
      <c r="MFC50" s="46"/>
      <c r="MFD50" s="46"/>
      <c r="MFE50" s="46"/>
      <c r="MFF50" s="46"/>
      <c r="MFG50" s="46"/>
      <c r="MFH50" s="46"/>
      <c r="MFI50" s="46"/>
      <c r="MFJ50" s="46"/>
      <c r="MFK50" s="46"/>
      <c r="MFL50" s="46"/>
      <c r="MFM50" s="46"/>
      <c r="MFN50" s="46"/>
      <c r="MFO50" s="46"/>
      <c r="MFP50" s="46"/>
      <c r="MFQ50" s="46"/>
      <c r="MFR50" s="46"/>
      <c r="MFS50" s="46"/>
      <c r="MFT50" s="46"/>
      <c r="MFU50" s="46"/>
      <c r="MFV50" s="46"/>
      <c r="MFW50" s="46"/>
      <c r="MFX50" s="46"/>
      <c r="MFY50" s="46"/>
      <c r="MFZ50" s="46"/>
      <c r="MGA50" s="46"/>
      <c r="MGB50" s="46"/>
      <c r="MGC50" s="46"/>
      <c r="MGD50" s="46"/>
      <c r="MGE50" s="46"/>
      <c r="MGF50" s="46"/>
      <c r="MGG50" s="46"/>
      <c r="MGH50" s="46"/>
      <c r="MGI50" s="46"/>
      <c r="MGJ50" s="46"/>
      <c r="MGK50" s="46"/>
      <c r="MGL50" s="46"/>
      <c r="MGM50" s="46"/>
      <c r="MGN50" s="46"/>
      <c r="MGO50" s="46"/>
      <c r="MGP50" s="46"/>
      <c r="MGQ50" s="46"/>
      <c r="MGR50" s="46"/>
      <c r="MGS50" s="46"/>
      <c r="MGT50" s="46"/>
      <c r="MGU50" s="46"/>
      <c r="MGV50" s="46"/>
      <c r="MGW50" s="46"/>
      <c r="MGX50" s="46"/>
      <c r="MGY50" s="46"/>
      <c r="MGZ50" s="46"/>
      <c r="MHA50" s="46"/>
      <c r="MHB50" s="46"/>
      <c r="MHC50" s="46"/>
      <c r="MHD50" s="46"/>
      <c r="MHE50" s="46"/>
      <c r="MHF50" s="46"/>
      <c r="MHG50" s="46"/>
      <c r="MHH50" s="46"/>
      <c r="MHI50" s="46"/>
      <c r="MHJ50" s="46"/>
      <c r="MHK50" s="46"/>
      <c r="MHL50" s="46"/>
      <c r="MHM50" s="46"/>
      <c r="MHN50" s="46"/>
      <c r="MHO50" s="46"/>
      <c r="MHP50" s="46"/>
      <c r="MHQ50" s="46"/>
      <c r="MHR50" s="46"/>
      <c r="MHS50" s="46"/>
      <c r="MHT50" s="46"/>
      <c r="MHU50" s="46"/>
      <c r="MHV50" s="46"/>
      <c r="MHW50" s="46"/>
      <c r="MHX50" s="46"/>
      <c r="MHY50" s="46"/>
      <c r="MHZ50" s="46"/>
      <c r="MIA50" s="46"/>
      <c r="MIB50" s="46"/>
      <c r="MIC50" s="46"/>
      <c r="MID50" s="46"/>
      <c r="MIE50" s="46"/>
      <c r="MIF50" s="46"/>
      <c r="MIG50" s="46"/>
      <c r="MIH50" s="46"/>
      <c r="MII50" s="46"/>
      <c r="MIJ50" s="46"/>
      <c r="MIK50" s="46"/>
      <c r="MIL50" s="46"/>
      <c r="MIM50" s="46"/>
      <c r="MIN50" s="46"/>
      <c r="MIO50" s="46"/>
      <c r="MIP50" s="46"/>
      <c r="MIQ50" s="46"/>
      <c r="MIR50" s="46"/>
      <c r="MIS50" s="46"/>
      <c r="MIT50" s="46"/>
      <c r="MIU50" s="46"/>
      <c r="MIV50" s="46"/>
      <c r="MIW50" s="46"/>
      <c r="MIX50" s="46"/>
      <c r="MIY50" s="46"/>
      <c r="MIZ50" s="46"/>
      <c r="MJA50" s="46"/>
      <c r="MJB50" s="46"/>
      <c r="MJC50" s="46"/>
      <c r="MJD50" s="46"/>
      <c r="MJE50" s="46"/>
      <c r="MJF50" s="46"/>
      <c r="MJG50" s="46"/>
      <c r="MJH50" s="46"/>
      <c r="MJI50" s="46"/>
      <c r="MJJ50" s="46"/>
      <c r="MJK50" s="46"/>
      <c r="MJL50" s="46"/>
      <c r="MJM50" s="46"/>
      <c r="MJN50" s="46"/>
      <c r="MJO50" s="46"/>
      <c r="MJP50" s="46"/>
      <c r="MJQ50" s="46"/>
      <c r="MJR50" s="46"/>
      <c r="MJS50" s="46"/>
      <c r="MJT50" s="46"/>
      <c r="MJU50" s="46"/>
      <c r="MJV50" s="46"/>
      <c r="MJW50" s="46"/>
      <c r="MJX50" s="46"/>
      <c r="MJY50" s="46"/>
      <c r="MJZ50" s="46"/>
      <c r="MKA50" s="46"/>
      <c r="MKB50" s="46"/>
      <c r="MKC50" s="46"/>
      <c r="MKD50" s="46"/>
      <c r="MKE50" s="46"/>
      <c r="MKF50" s="46"/>
      <c r="MKG50" s="46"/>
      <c r="MKH50" s="46"/>
      <c r="MKI50" s="46"/>
      <c r="MKJ50" s="46"/>
      <c r="MKK50" s="46"/>
      <c r="MKL50" s="46"/>
      <c r="MKM50" s="46"/>
      <c r="MKN50" s="46"/>
      <c r="MKO50" s="46"/>
      <c r="MKP50" s="46"/>
      <c r="MKQ50" s="46"/>
      <c r="MKR50" s="46"/>
      <c r="MKS50" s="46"/>
      <c r="MKT50" s="46"/>
      <c r="MKU50" s="46"/>
      <c r="MKV50" s="46"/>
      <c r="MKW50" s="46"/>
      <c r="MKX50" s="46"/>
      <c r="MKY50" s="46"/>
      <c r="MKZ50" s="46"/>
      <c r="MLA50" s="46"/>
      <c r="MLB50" s="46"/>
      <c r="MLC50" s="46"/>
      <c r="MLD50" s="46"/>
      <c r="MLE50" s="46"/>
      <c r="MLF50" s="46"/>
      <c r="MLG50" s="46"/>
      <c r="MLH50" s="46"/>
      <c r="MLI50" s="46"/>
      <c r="MLJ50" s="46"/>
      <c r="MLK50" s="46"/>
      <c r="MLL50" s="46"/>
      <c r="MLM50" s="46"/>
      <c r="MLN50" s="46"/>
      <c r="MLO50" s="46"/>
      <c r="MLP50" s="46"/>
      <c r="MLQ50" s="46"/>
      <c r="MLR50" s="46"/>
      <c r="MLS50" s="46"/>
      <c r="MLT50" s="46"/>
      <c r="MLU50" s="46"/>
      <c r="MLV50" s="46"/>
      <c r="MLW50" s="46"/>
      <c r="MLX50" s="46"/>
      <c r="MLY50" s="46"/>
      <c r="MLZ50" s="46"/>
      <c r="MMA50" s="46"/>
      <c r="MMB50" s="46"/>
      <c r="MMC50" s="46"/>
      <c r="MMD50" s="46"/>
      <c r="MME50" s="46"/>
      <c r="MMF50" s="46"/>
      <c r="MMG50" s="46"/>
      <c r="MMH50" s="46"/>
      <c r="MMI50" s="46"/>
      <c r="MMJ50" s="46"/>
      <c r="MMK50" s="46"/>
      <c r="MML50" s="46"/>
      <c r="MMM50" s="46"/>
      <c r="MMN50" s="46"/>
      <c r="MMO50" s="46"/>
      <c r="MMP50" s="46"/>
      <c r="MMQ50" s="46"/>
      <c r="MMR50" s="46"/>
      <c r="MMS50" s="46"/>
      <c r="MMT50" s="46"/>
      <c r="MMU50" s="46"/>
      <c r="MMV50" s="46"/>
      <c r="MMW50" s="46"/>
      <c r="MMX50" s="46"/>
      <c r="MMY50" s="46"/>
      <c r="MMZ50" s="46"/>
      <c r="MNA50" s="46"/>
      <c r="MNB50" s="46"/>
      <c r="MNC50" s="46"/>
      <c r="MND50" s="46"/>
      <c r="MNE50" s="46"/>
      <c r="MNF50" s="46"/>
      <c r="MNG50" s="46"/>
      <c r="MNH50" s="46"/>
      <c r="MNI50" s="46"/>
      <c r="MNJ50" s="46"/>
      <c r="MNK50" s="46"/>
      <c r="MNL50" s="46"/>
      <c r="MNM50" s="46"/>
      <c r="MNN50" s="46"/>
      <c r="MNO50" s="46"/>
      <c r="MNP50" s="46"/>
      <c r="MNQ50" s="46"/>
      <c r="MNR50" s="46"/>
      <c r="MNS50" s="46"/>
      <c r="MNT50" s="46"/>
      <c r="MNU50" s="46"/>
      <c r="MNV50" s="46"/>
      <c r="MNW50" s="46"/>
      <c r="MNX50" s="46"/>
      <c r="MNY50" s="46"/>
      <c r="MNZ50" s="46"/>
      <c r="MOA50" s="46"/>
      <c r="MOB50" s="46"/>
      <c r="MOC50" s="46"/>
      <c r="MOD50" s="46"/>
      <c r="MOE50" s="46"/>
      <c r="MOF50" s="46"/>
      <c r="MOG50" s="46"/>
      <c r="MOH50" s="46"/>
      <c r="MOI50" s="46"/>
      <c r="MOJ50" s="46"/>
      <c r="MOK50" s="46"/>
      <c r="MOL50" s="46"/>
      <c r="MOM50" s="46"/>
      <c r="MON50" s="46"/>
      <c r="MOO50" s="46"/>
      <c r="MOP50" s="46"/>
      <c r="MOQ50" s="46"/>
      <c r="MOR50" s="46"/>
      <c r="MOS50" s="46"/>
      <c r="MOT50" s="46"/>
      <c r="MOU50" s="46"/>
      <c r="MOV50" s="46"/>
      <c r="MOW50" s="46"/>
      <c r="MOX50" s="46"/>
      <c r="MOY50" s="46"/>
      <c r="MOZ50" s="46"/>
      <c r="MPA50" s="46"/>
      <c r="MPB50" s="46"/>
      <c r="MPC50" s="46"/>
      <c r="MPD50" s="46"/>
      <c r="MPE50" s="46"/>
      <c r="MPF50" s="46"/>
      <c r="MPG50" s="46"/>
      <c r="MPH50" s="46"/>
      <c r="MPI50" s="46"/>
      <c r="MPJ50" s="46"/>
      <c r="MPK50" s="46"/>
      <c r="MPL50" s="46"/>
      <c r="MPM50" s="46"/>
      <c r="MPN50" s="46"/>
      <c r="MPO50" s="46"/>
      <c r="MPP50" s="46"/>
      <c r="MPQ50" s="46"/>
      <c r="MPR50" s="46"/>
      <c r="MPS50" s="46"/>
      <c r="MPT50" s="46"/>
      <c r="MPU50" s="46"/>
      <c r="MPV50" s="46"/>
      <c r="MPW50" s="46"/>
      <c r="MPX50" s="46"/>
      <c r="MPY50" s="46"/>
      <c r="MPZ50" s="46"/>
      <c r="MQA50" s="46"/>
      <c r="MQB50" s="46"/>
      <c r="MQC50" s="46"/>
      <c r="MQD50" s="46"/>
      <c r="MQE50" s="46"/>
      <c r="MQF50" s="46"/>
      <c r="MQG50" s="46"/>
      <c r="MQH50" s="46"/>
      <c r="MQI50" s="46"/>
      <c r="MQJ50" s="46"/>
      <c r="MQK50" s="46"/>
      <c r="MQL50" s="46"/>
      <c r="MQM50" s="46"/>
      <c r="MQN50" s="46"/>
      <c r="MQO50" s="46"/>
      <c r="MQP50" s="46"/>
      <c r="MQQ50" s="46"/>
      <c r="MQR50" s="46"/>
      <c r="MQS50" s="46"/>
      <c r="MQT50" s="46"/>
      <c r="MQU50" s="46"/>
      <c r="MQV50" s="46"/>
      <c r="MQW50" s="46"/>
      <c r="MQX50" s="46"/>
      <c r="MQY50" s="46"/>
      <c r="MQZ50" s="46"/>
      <c r="MRA50" s="46"/>
      <c r="MRB50" s="46"/>
      <c r="MRC50" s="46"/>
      <c r="MRD50" s="46"/>
      <c r="MRE50" s="46"/>
      <c r="MRF50" s="46"/>
      <c r="MRG50" s="46"/>
      <c r="MRH50" s="46"/>
      <c r="MRI50" s="46"/>
      <c r="MRJ50" s="46"/>
      <c r="MRK50" s="46"/>
      <c r="MRL50" s="46"/>
      <c r="MRM50" s="46"/>
      <c r="MRN50" s="46"/>
      <c r="MRO50" s="46"/>
      <c r="MRP50" s="46"/>
      <c r="MRQ50" s="46"/>
      <c r="MRR50" s="46"/>
      <c r="MRS50" s="46"/>
      <c r="MRT50" s="46"/>
      <c r="MRU50" s="46"/>
      <c r="MRV50" s="46"/>
      <c r="MRW50" s="46"/>
      <c r="MRX50" s="46"/>
      <c r="MRY50" s="46"/>
      <c r="MRZ50" s="46"/>
      <c r="MSA50" s="46"/>
      <c r="MSB50" s="46"/>
      <c r="MSC50" s="46"/>
      <c r="MSD50" s="46"/>
      <c r="MSE50" s="46"/>
      <c r="MSF50" s="46"/>
      <c r="MSG50" s="46"/>
      <c r="MSH50" s="46"/>
      <c r="MSI50" s="46"/>
      <c r="MSJ50" s="46"/>
      <c r="MSK50" s="46"/>
      <c r="MSL50" s="46"/>
      <c r="MSM50" s="46"/>
      <c r="MSN50" s="46"/>
      <c r="MSO50" s="46"/>
      <c r="MSP50" s="46"/>
      <c r="MSQ50" s="46"/>
      <c r="MSR50" s="46"/>
      <c r="MSS50" s="46"/>
      <c r="MST50" s="46"/>
      <c r="MSU50" s="46"/>
      <c r="MSV50" s="46"/>
      <c r="MSW50" s="46"/>
      <c r="MSX50" s="46"/>
      <c r="MSY50" s="46"/>
      <c r="MSZ50" s="46"/>
      <c r="MTA50" s="46"/>
      <c r="MTB50" s="46"/>
      <c r="MTC50" s="46"/>
      <c r="MTD50" s="46"/>
      <c r="MTE50" s="46"/>
      <c r="MTF50" s="46"/>
      <c r="MTG50" s="46"/>
      <c r="MTH50" s="46"/>
      <c r="MTI50" s="46"/>
      <c r="MTJ50" s="46"/>
      <c r="MTK50" s="46"/>
      <c r="MTL50" s="46"/>
      <c r="MTM50" s="46"/>
      <c r="MTN50" s="46"/>
      <c r="MTO50" s="46"/>
      <c r="MTP50" s="46"/>
      <c r="MTQ50" s="46"/>
      <c r="MTR50" s="46"/>
      <c r="MTS50" s="46"/>
      <c r="MTT50" s="46"/>
      <c r="MTU50" s="46"/>
      <c r="MTV50" s="46"/>
      <c r="MTW50" s="46"/>
      <c r="MTX50" s="46"/>
      <c r="MTY50" s="46"/>
      <c r="MTZ50" s="46"/>
      <c r="MUA50" s="46"/>
      <c r="MUB50" s="46"/>
      <c r="MUC50" s="46"/>
      <c r="MUD50" s="46"/>
      <c r="MUE50" s="46"/>
      <c r="MUF50" s="46"/>
      <c r="MUG50" s="46"/>
      <c r="MUH50" s="46"/>
      <c r="MUI50" s="46"/>
      <c r="MUJ50" s="46"/>
      <c r="MUK50" s="46"/>
      <c r="MUL50" s="46"/>
      <c r="MUM50" s="46"/>
      <c r="MUN50" s="46"/>
      <c r="MUO50" s="46"/>
      <c r="MUP50" s="46"/>
      <c r="MUQ50" s="46"/>
      <c r="MUR50" s="46"/>
      <c r="MUS50" s="46"/>
      <c r="MUT50" s="46"/>
      <c r="MUU50" s="46"/>
      <c r="MUV50" s="46"/>
      <c r="MUW50" s="46"/>
      <c r="MUX50" s="46"/>
      <c r="MUY50" s="46"/>
      <c r="MUZ50" s="46"/>
      <c r="MVA50" s="46"/>
      <c r="MVB50" s="46"/>
      <c r="MVC50" s="46"/>
      <c r="MVD50" s="46"/>
      <c r="MVE50" s="46"/>
      <c r="MVF50" s="46"/>
      <c r="MVG50" s="46"/>
      <c r="MVH50" s="46"/>
      <c r="MVI50" s="46"/>
      <c r="MVJ50" s="46"/>
      <c r="MVK50" s="46"/>
      <c r="MVL50" s="46"/>
      <c r="MVM50" s="46"/>
      <c r="MVN50" s="46"/>
      <c r="MVO50" s="46"/>
      <c r="MVP50" s="46"/>
      <c r="MVQ50" s="46"/>
      <c r="MVR50" s="46"/>
      <c r="MVS50" s="46"/>
      <c r="MVT50" s="46"/>
      <c r="MVU50" s="46"/>
      <c r="MVV50" s="46"/>
      <c r="MVW50" s="46"/>
      <c r="MVX50" s="46"/>
      <c r="MVY50" s="46"/>
      <c r="MVZ50" s="46"/>
      <c r="MWA50" s="46"/>
      <c r="MWB50" s="46"/>
      <c r="MWC50" s="46"/>
      <c r="MWD50" s="46"/>
      <c r="MWE50" s="46"/>
      <c r="MWF50" s="46"/>
      <c r="MWG50" s="46"/>
      <c r="MWH50" s="46"/>
      <c r="MWI50" s="46"/>
      <c r="MWJ50" s="46"/>
      <c r="MWK50" s="46"/>
      <c r="MWL50" s="46"/>
      <c r="MWM50" s="46"/>
      <c r="MWN50" s="46"/>
      <c r="MWO50" s="46"/>
      <c r="MWP50" s="46"/>
      <c r="MWQ50" s="46"/>
      <c r="MWR50" s="46"/>
      <c r="MWS50" s="46"/>
      <c r="MWT50" s="46"/>
      <c r="MWU50" s="46"/>
      <c r="MWV50" s="46"/>
      <c r="MWW50" s="46"/>
      <c r="MWX50" s="46"/>
      <c r="MWY50" s="46"/>
      <c r="MWZ50" s="46"/>
      <c r="MXA50" s="46"/>
      <c r="MXB50" s="46"/>
      <c r="MXC50" s="46"/>
      <c r="MXD50" s="46"/>
      <c r="MXE50" s="46"/>
      <c r="MXF50" s="46"/>
      <c r="MXG50" s="46"/>
      <c r="MXH50" s="46"/>
      <c r="MXI50" s="46"/>
      <c r="MXJ50" s="46"/>
      <c r="MXK50" s="46"/>
      <c r="MXL50" s="46"/>
      <c r="MXM50" s="46"/>
      <c r="MXN50" s="46"/>
      <c r="MXO50" s="46"/>
      <c r="MXP50" s="46"/>
      <c r="MXQ50" s="46"/>
      <c r="MXR50" s="46"/>
      <c r="MXS50" s="46"/>
      <c r="MXT50" s="46"/>
      <c r="MXU50" s="46"/>
      <c r="MXV50" s="46"/>
      <c r="MXW50" s="46"/>
      <c r="MXX50" s="46"/>
      <c r="MXY50" s="46"/>
      <c r="MXZ50" s="46"/>
      <c r="MYA50" s="46"/>
      <c r="MYB50" s="46"/>
      <c r="MYC50" s="46"/>
      <c r="MYD50" s="46"/>
      <c r="MYE50" s="46"/>
      <c r="MYF50" s="46"/>
      <c r="MYG50" s="46"/>
      <c r="MYH50" s="46"/>
      <c r="MYI50" s="46"/>
      <c r="MYJ50" s="46"/>
      <c r="MYK50" s="46"/>
      <c r="MYL50" s="46"/>
      <c r="MYM50" s="46"/>
      <c r="MYN50" s="46"/>
      <c r="MYO50" s="46"/>
      <c r="MYP50" s="46"/>
      <c r="MYQ50" s="46"/>
      <c r="MYR50" s="46"/>
      <c r="MYS50" s="46"/>
      <c r="MYT50" s="46"/>
      <c r="MYU50" s="46"/>
      <c r="MYV50" s="46"/>
      <c r="MYW50" s="46"/>
      <c r="MYX50" s="46"/>
      <c r="MYY50" s="46"/>
      <c r="MYZ50" s="46"/>
      <c r="MZA50" s="46"/>
      <c r="MZB50" s="46"/>
      <c r="MZC50" s="46"/>
      <c r="MZD50" s="46"/>
      <c r="MZE50" s="46"/>
      <c r="MZF50" s="46"/>
      <c r="MZG50" s="46"/>
      <c r="MZH50" s="46"/>
      <c r="MZI50" s="46"/>
      <c r="MZJ50" s="46"/>
      <c r="MZK50" s="46"/>
      <c r="MZL50" s="46"/>
      <c r="MZM50" s="46"/>
      <c r="MZN50" s="46"/>
      <c r="MZO50" s="46"/>
      <c r="MZP50" s="46"/>
      <c r="MZQ50" s="46"/>
      <c r="MZR50" s="46"/>
      <c r="MZS50" s="46"/>
      <c r="MZT50" s="46"/>
      <c r="MZU50" s="46"/>
      <c r="MZV50" s="46"/>
      <c r="MZW50" s="46"/>
      <c r="MZX50" s="46"/>
      <c r="MZY50" s="46"/>
      <c r="MZZ50" s="46"/>
      <c r="NAA50" s="46"/>
      <c r="NAB50" s="46"/>
      <c r="NAC50" s="46"/>
      <c r="NAD50" s="46"/>
      <c r="NAE50" s="46"/>
      <c r="NAF50" s="46"/>
      <c r="NAG50" s="46"/>
      <c r="NAH50" s="46"/>
      <c r="NAI50" s="46"/>
      <c r="NAJ50" s="46"/>
      <c r="NAK50" s="46"/>
      <c r="NAL50" s="46"/>
      <c r="NAM50" s="46"/>
      <c r="NAN50" s="46"/>
      <c r="NAO50" s="46"/>
      <c r="NAP50" s="46"/>
      <c r="NAQ50" s="46"/>
      <c r="NAR50" s="46"/>
      <c r="NAS50" s="46"/>
      <c r="NAT50" s="46"/>
      <c r="NAU50" s="46"/>
      <c r="NAV50" s="46"/>
      <c r="NAW50" s="46"/>
      <c r="NAX50" s="46"/>
      <c r="NAY50" s="46"/>
      <c r="NAZ50" s="46"/>
      <c r="NBA50" s="46"/>
      <c r="NBB50" s="46"/>
      <c r="NBC50" s="46"/>
      <c r="NBD50" s="46"/>
      <c r="NBE50" s="46"/>
      <c r="NBF50" s="46"/>
      <c r="NBG50" s="46"/>
      <c r="NBH50" s="46"/>
      <c r="NBI50" s="46"/>
      <c r="NBJ50" s="46"/>
      <c r="NBK50" s="46"/>
      <c r="NBL50" s="46"/>
      <c r="NBM50" s="46"/>
      <c r="NBN50" s="46"/>
      <c r="NBO50" s="46"/>
      <c r="NBP50" s="46"/>
      <c r="NBQ50" s="46"/>
      <c r="NBR50" s="46"/>
      <c r="NBS50" s="46"/>
      <c r="NBT50" s="46"/>
      <c r="NBU50" s="46"/>
      <c r="NBV50" s="46"/>
      <c r="NBW50" s="46"/>
      <c r="NBX50" s="46"/>
      <c r="NBY50" s="46"/>
      <c r="NBZ50" s="46"/>
      <c r="NCA50" s="46"/>
      <c r="NCB50" s="46"/>
      <c r="NCC50" s="46"/>
      <c r="NCD50" s="46"/>
      <c r="NCE50" s="46"/>
      <c r="NCF50" s="46"/>
      <c r="NCG50" s="46"/>
      <c r="NCH50" s="46"/>
      <c r="NCI50" s="46"/>
      <c r="NCJ50" s="46"/>
      <c r="NCK50" s="46"/>
      <c r="NCL50" s="46"/>
      <c r="NCM50" s="46"/>
      <c r="NCN50" s="46"/>
      <c r="NCO50" s="46"/>
      <c r="NCP50" s="46"/>
      <c r="NCQ50" s="46"/>
      <c r="NCR50" s="46"/>
      <c r="NCS50" s="46"/>
      <c r="NCT50" s="46"/>
      <c r="NCU50" s="46"/>
      <c r="NCV50" s="46"/>
      <c r="NCW50" s="46"/>
      <c r="NCX50" s="46"/>
      <c r="NCY50" s="46"/>
      <c r="NCZ50" s="46"/>
      <c r="NDA50" s="46"/>
      <c r="NDB50" s="46"/>
      <c r="NDC50" s="46"/>
      <c r="NDD50" s="46"/>
      <c r="NDE50" s="46"/>
      <c r="NDF50" s="46"/>
      <c r="NDG50" s="46"/>
      <c r="NDH50" s="46"/>
      <c r="NDI50" s="46"/>
      <c r="NDJ50" s="46"/>
      <c r="NDK50" s="46"/>
      <c r="NDL50" s="46"/>
      <c r="NDM50" s="46"/>
      <c r="NDN50" s="46"/>
      <c r="NDO50" s="46"/>
      <c r="NDP50" s="46"/>
      <c r="NDQ50" s="46"/>
      <c r="NDR50" s="46"/>
      <c r="NDS50" s="46"/>
      <c r="NDT50" s="46"/>
      <c r="NDU50" s="46"/>
      <c r="NDV50" s="46"/>
      <c r="NDW50" s="46"/>
      <c r="NDX50" s="46"/>
      <c r="NDY50" s="46"/>
      <c r="NDZ50" s="46"/>
      <c r="NEA50" s="46"/>
      <c r="NEB50" s="46"/>
      <c r="NEC50" s="46"/>
      <c r="NED50" s="46"/>
      <c r="NEE50" s="46"/>
      <c r="NEF50" s="46"/>
      <c r="NEG50" s="46"/>
      <c r="NEH50" s="46"/>
      <c r="NEI50" s="46"/>
      <c r="NEJ50" s="46"/>
      <c r="NEK50" s="46"/>
      <c r="NEL50" s="46"/>
      <c r="NEM50" s="46"/>
      <c r="NEN50" s="46"/>
      <c r="NEO50" s="46"/>
      <c r="NEP50" s="46"/>
      <c r="NEQ50" s="46"/>
      <c r="NER50" s="46"/>
      <c r="NES50" s="46"/>
      <c r="NET50" s="46"/>
      <c r="NEU50" s="46"/>
      <c r="NEV50" s="46"/>
      <c r="NEW50" s="46"/>
      <c r="NEX50" s="46"/>
      <c r="NEY50" s="46"/>
      <c r="NEZ50" s="46"/>
      <c r="NFA50" s="46"/>
      <c r="NFB50" s="46"/>
      <c r="NFC50" s="46"/>
      <c r="NFD50" s="46"/>
      <c r="NFE50" s="46"/>
      <c r="NFF50" s="46"/>
      <c r="NFG50" s="46"/>
      <c r="NFH50" s="46"/>
      <c r="NFI50" s="46"/>
      <c r="NFJ50" s="46"/>
      <c r="NFK50" s="46"/>
      <c r="NFL50" s="46"/>
      <c r="NFM50" s="46"/>
      <c r="NFN50" s="46"/>
      <c r="NFO50" s="46"/>
      <c r="NFP50" s="46"/>
      <c r="NFQ50" s="46"/>
      <c r="NFR50" s="46"/>
      <c r="NFS50" s="46"/>
      <c r="NFT50" s="46"/>
      <c r="NFU50" s="46"/>
      <c r="NFV50" s="46"/>
      <c r="NFW50" s="46"/>
      <c r="NFX50" s="46"/>
      <c r="NFY50" s="46"/>
      <c r="NFZ50" s="46"/>
      <c r="NGA50" s="46"/>
      <c r="NGB50" s="46"/>
      <c r="NGC50" s="46"/>
      <c r="NGD50" s="46"/>
      <c r="NGE50" s="46"/>
      <c r="NGF50" s="46"/>
      <c r="NGG50" s="46"/>
      <c r="NGH50" s="46"/>
      <c r="NGI50" s="46"/>
      <c r="NGJ50" s="46"/>
      <c r="NGK50" s="46"/>
      <c r="NGL50" s="46"/>
      <c r="NGM50" s="46"/>
      <c r="NGN50" s="46"/>
      <c r="NGO50" s="46"/>
      <c r="NGP50" s="46"/>
      <c r="NGQ50" s="46"/>
      <c r="NGR50" s="46"/>
      <c r="NGS50" s="46"/>
      <c r="NGT50" s="46"/>
      <c r="NGU50" s="46"/>
      <c r="NGV50" s="46"/>
      <c r="NGW50" s="46"/>
      <c r="NGX50" s="46"/>
      <c r="NGY50" s="46"/>
      <c r="NGZ50" s="46"/>
      <c r="NHA50" s="46"/>
      <c r="NHB50" s="46"/>
      <c r="NHC50" s="46"/>
      <c r="NHD50" s="46"/>
      <c r="NHE50" s="46"/>
      <c r="NHF50" s="46"/>
      <c r="NHG50" s="46"/>
      <c r="NHH50" s="46"/>
      <c r="NHI50" s="46"/>
      <c r="NHJ50" s="46"/>
      <c r="NHK50" s="46"/>
      <c r="NHL50" s="46"/>
      <c r="NHM50" s="46"/>
      <c r="NHN50" s="46"/>
      <c r="NHO50" s="46"/>
      <c r="NHP50" s="46"/>
      <c r="NHQ50" s="46"/>
      <c r="NHR50" s="46"/>
      <c r="NHS50" s="46"/>
      <c r="NHT50" s="46"/>
      <c r="NHU50" s="46"/>
      <c r="NHV50" s="46"/>
      <c r="NHW50" s="46"/>
      <c r="NHX50" s="46"/>
      <c r="NHY50" s="46"/>
      <c r="NHZ50" s="46"/>
      <c r="NIA50" s="46"/>
      <c r="NIB50" s="46"/>
      <c r="NIC50" s="46"/>
      <c r="NID50" s="46"/>
      <c r="NIE50" s="46"/>
      <c r="NIF50" s="46"/>
      <c r="NIG50" s="46"/>
      <c r="NIH50" s="46"/>
      <c r="NII50" s="46"/>
      <c r="NIJ50" s="46"/>
      <c r="NIK50" s="46"/>
      <c r="NIL50" s="46"/>
      <c r="NIM50" s="46"/>
      <c r="NIN50" s="46"/>
      <c r="NIO50" s="46"/>
      <c r="NIP50" s="46"/>
      <c r="NIQ50" s="46"/>
      <c r="NIR50" s="46"/>
      <c r="NIS50" s="46"/>
      <c r="NIT50" s="46"/>
      <c r="NIU50" s="46"/>
      <c r="NIV50" s="46"/>
      <c r="NIW50" s="46"/>
      <c r="NIX50" s="46"/>
      <c r="NIY50" s="46"/>
      <c r="NIZ50" s="46"/>
      <c r="NJA50" s="46"/>
      <c r="NJB50" s="46"/>
      <c r="NJC50" s="46"/>
      <c r="NJD50" s="46"/>
      <c r="NJE50" s="46"/>
      <c r="NJF50" s="46"/>
      <c r="NJG50" s="46"/>
      <c r="NJH50" s="46"/>
      <c r="NJI50" s="46"/>
      <c r="NJJ50" s="46"/>
      <c r="NJK50" s="46"/>
      <c r="NJL50" s="46"/>
      <c r="NJM50" s="46"/>
      <c r="NJN50" s="46"/>
      <c r="NJO50" s="46"/>
      <c r="NJP50" s="46"/>
      <c r="NJQ50" s="46"/>
      <c r="NJR50" s="46"/>
      <c r="NJS50" s="46"/>
      <c r="NJT50" s="46"/>
      <c r="NJU50" s="46"/>
      <c r="NJV50" s="46"/>
      <c r="NJW50" s="46"/>
      <c r="NJX50" s="46"/>
      <c r="NJY50" s="46"/>
      <c r="NJZ50" s="46"/>
      <c r="NKA50" s="46"/>
      <c r="NKB50" s="46"/>
      <c r="NKC50" s="46"/>
      <c r="NKD50" s="46"/>
      <c r="NKE50" s="46"/>
      <c r="NKF50" s="46"/>
      <c r="NKG50" s="46"/>
      <c r="NKH50" s="46"/>
      <c r="NKI50" s="46"/>
      <c r="NKJ50" s="46"/>
      <c r="NKK50" s="46"/>
      <c r="NKL50" s="46"/>
      <c r="NKM50" s="46"/>
      <c r="NKN50" s="46"/>
      <c r="NKO50" s="46"/>
      <c r="NKP50" s="46"/>
      <c r="NKQ50" s="46"/>
      <c r="NKR50" s="46"/>
      <c r="NKS50" s="46"/>
      <c r="NKT50" s="46"/>
      <c r="NKU50" s="46"/>
      <c r="NKV50" s="46"/>
      <c r="NKW50" s="46"/>
      <c r="NKX50" s="46"/>
      <c r="NKY50" s="46"/>
      <c r="NKZ50" s="46"/>
      <c r="NLA50" s="46"/>
      <c r="NLB50" s="46"/>
      <c r="NLC50" s="46"/>
      <c r="NLD50" s="46"/>
      <c r="NLE50" s="46"/>
      <c r="NLF50" s="46"/>
      <c r="NLG50" s="46"/>
      <c r="NLH50" s="46"/>
      <c r="NLI50" s="46"/>
      <c r="NLJ50" s="46"/>
      <c r="NLK50" s="46"/>
      <c r="NLL50" s="46"/>
      <c r="NLM50" s="46"/>
      <c r="NLN50" s="46"/>
      <c r="NLO50" s="46"/>
      <c r="NLP50" s="46"/>
      <c r="NLQ50" s="46"/>
      <c r="NLR50" s="46"/>
      <c r="NLS50" s="46"/>
      <c r="NLT50" s="46"/>
      <c r="NLU50" s="46"/>
      <c r="NLV50" s="46"/>
      <c r="NLW50" s="46"/>
      <c r="NLX50" s="46"/>
      <c r="NLY50" s="46"/>
      <c r="NLZ50" s="46"/>
      <c r="NMA50" s="46"/>
      <c r="NMB50" s="46"/>
      <c r="NMC50" s="46"/>
      <c r="NMD50" s="46"/>
      <c r="NME50" s="46"/>
      <c r="NMF50" s="46"/>
      <c r="NMG50" s="46"/>
      <c r="NMH50" s="46"/>
      <c r="NMI50" s="46"/>
      <c r="NMJ50" s="46"/>
      <c r="NMK50" s="46"/>
      <c r="NML50" s="46"/>
      <c r="NMM50" s="46"/>
      <c r="NMN50" s="46"/>
      <c r="NMO50" s="46"/>
      <c r="NMP50" s="46"/>
      <c r="NMQ50" s="46"/>
      <c r="NMR50" s="46"/>
      <c r="NMS50" s="46"/>
      <c r="NMT50" s="46"/>
      <c r="NMU50" s="46"/>
      <c r="NMV50" s="46"/>
      <c r="NMW50" s="46"/>
      <c r="NMX50" s="46"/>
      <c r="NMY50" s="46"/>
      <c r="NMZ50" s="46"/>
      <c r="NNA50" s="46"/>
      <c r="NNB50" s="46"/>
      <c r="NNC50" s="46"/>
      <c r="NND50" s="46"/>
      <c r="NNE50" s="46"/>
      <c r="NNF50" s="46"/>
      <c r="NNG50" s="46"/>
      <c r="NNH50" s="46"/>
      <c r="NNI50" s="46"/>
      <c r="NNJ50" s="46"/>
      <c r="NNK50" s="46"/>
      <c r="NNL50" s="46"/>
      <c r="NNM50" s="46"/>
      <c r="NNN50" s="46"/>
      <c r="NNO50" s="46"/>
      <c r="NNP50" s="46"/>
      <c r="NNQ50" s="46"/>
      <c r="NNR50" s="46"/>
      <c r="NNS50" s="46"/>
      <c r="NNT50" s="46"/>
      <c r="NNU50" s="46"/>
      <c r="NNV50" s="46"/>
      <c r="NNW50" s="46"/>
      <c r="NNX50" s="46"/>
      <c r="NNY50" s="46"/>
      <c r="NNZ50" s="46"/>
      <c r="NOA50" s="46"/>
      <c r="NOB50" s="46"/>
      <c r="NOC50" s="46"/>
      <c r="NOD50" s="46"/>
      <c r="NOE50" s="46"/>
      <c r="NOF50" s="46"/>
      <c r="NOG50" s="46"/>
      <c r="NOH50" s="46"/>
      <c r="NOI50" s="46"/>
      <c r="NOJ50" s="46"/>
      <c r="NOK50" s="46"/>
      <c r="NOL50" s="46"/>
      <c r="NOM50" s="46"/>
      <c r="NON50" s="46"/>
      <c r="NOO50" s="46"/>
      <c r="NOP50" s="46"/>
      <c r="NOQ50" s="46"/>
      <c r="NOR50" s="46"/>
      <c r="NOS50" s="46"/>
      <c r="NOT50" s="46"/>
      <c r="NOU50" s="46"/>
      <c r="NOV50" s="46"/>
      <c r="NOW50" s="46"/>
      <c r="NOX50" s="46"/>
      <c r="NOY50" s="46"/>
      <c r="NOZ50" s="46"/>
      <c r="NPA50" s="46"/>
      <c r="NPB50" s="46"/>
      <c r="NPC50" s="46"/>
      <c r="NPD50" s="46"/>
      <c r="NPE50" s="46"/>
      <c r="NPF50" s="46"/>
      <c r="NPG50" s="46"/>
      <c r="NPH50" s="46"/>
      <c r="NPI50" s="46"/>
      <c r="NPJ50" s="46"/>
      <c r="NPK50" s="46"/>
      <c r="NPL50" s="46"/>
      <c r="NPM50" s="46"/>
      <c r="NPN50" s="46"/>
      <c r="NPO50" s="46"/>
      <c r="NPP50" s="46"/>
      <c r="NPQ50" s="46"/>
      <c r="NPR50" s="46"/>
      <c r="NPS50" s="46"/>
      <c r="NPT50" s="46"/>
      <c r="NPU50" s="46"/>
      <c r="NPV50" s="46"/>
      <c r="NPW50" s="46"/>
      <c r="NPX50" s="46"/>
      <c r="NPY50" s="46"/>
      <c r="NPZ50" s="46"/>
      <c r="NQA50" s="46"/>
      <c r="NQB50" s="46"/>
      <c r="NQC50" s="46"/>
      <c r="NQD50" s="46"/>
      <c r="NQE50" s="46"/>
      <c r="NQF50" s="46"/>
      <c r="NQG50" s="46"/>
      <c r="NQH50" s="46"/>
      <c r="NQI50" s="46"/>
      <c r="NQJ50" s="46"/>
      <c r="NQK50" s="46"/>
      <c r="NQL50" s="46"/>
      <c r="NQM50" s="46"/>
      <c r="NQN50" s="46"/>
      <c r="NQO50" s="46"/>
      <c r="NQP50" s="46"/>
      <c r="NQQ50" s="46"/>
      <c r="NQR50" s="46"/>
      <c r="NQS50" s="46"/>
      <c r="NQT50" s="46"/>
      <c r="NQU50" s="46"/>
      <c r="NQV50" s="46"/>
      <c r="NQW50" s="46"/>
      <c r="NQX50" s="46"/>
      <c r="NQY50" s="46"/>
      <c r="NQZ50" s="46"/>
      <c r="NRA50" s="46"/>
      <c r="NRB50" s="46"/>
      <c r="NRC50" s="46"/>
      <c r="NRD50" s="46"/>
      <c r="NRE50" s="46"/>
      <c r="NRF50" s="46"/>
      <c r="NRG50" s="46"/>
      <c r="NRH50" s="46"/>
      <c r="NRI50" s="46"/>
      <c r="NRJ50" s="46"/>
      <c r="NRK50" s="46"/>
      <c r="NRL50" s="46"/>
      <c r="NRM50" s="46"/>
      <c r="NRN50" s="46"/>
      <c r="NRO50" s="46"/>
      <c r="NRP50" s="46"/>
      <c r="NRQ50" s="46"/>
      <c r="NRR50" s="46"/>
      <c r="NRS50" s="46"/>
      <c r="NRT50" s="46"/>
      <c r="NRU50" s="46"/>
      <c r="NRV50" s="46"/>
      <c r="NRW50" s="46"/>
      <c r="NRX50" s="46"/>
      <c r="NRY50" s="46"/>
      <c r="NRZ50" s="46"/>
      <c r="NSA50" s="46"/>
      <c r="NSB50" s="46"/>
      <c r="NSC50" s="46"/>
      <c r="NSD50" s="46"/>
      <c r="NSE50" s="46"/>
      <c r="NSF50" s="46"/>
      <c r="NSG50" s="46"/>
      <c r="NSH50" s="46"/>
      <c r="NSI50" s="46"/>
      <c r="NSJ50" s="46"/>
      <c r="NSK50" s="46"/>
      <c r="NSL50" s="46"/>
      <c r="NSM50" s="46"/>
      <c r="NSN50" s="46"/>
      <c r="NSO50" s="46"/>
      <c r="NSP50" s="46"/>
      <c r="NSQ50" s="46"/>
      <c r="NSR50" s="46"/>
      <c r="NSS50" s="46"/>
      <c r="NST50" s="46"/>
      <c r="NSU50" s="46"/>
      <c r="NSV50" s="46"/>
      <c r="NSW50" s="46"/>
      <c r="NSX50" s="46"/>
      <c r="NSY50" s="46"/>
      <c r="NSZ50" s="46"/>
      <c r="NTA50" s="46"/>
      <c r="NTB50" s="46"/>
      <c r="NTC50" s="46"/>
      <c r="NTD50" s="46"/>
      <c r="NTE50" s="46"/>
      <c r="NTF50" s="46"/>
      <c r="NTG50" s="46"/>
      <c r="NTH50" s="46"/>
      <c r="NTI50" s="46"/>
      <c r="NTJ50" s="46"/>
      <c r="NTK50" s="46"/>
      <c r="NTL50" s="46"/>
      <c r="NTM50" s="46"/>
      <c r="NTN50" s="46"/>
      <c r="NTO50" s="46"/>
      <c r="NTP50" s="46"/>
      <c r="NTQ50" s="46"/>
      <c r="NTR50" s="46"/>
      <c r="NTS50" s="46"/>
      <c r="NTT50" s="46"/>
      <c r="NTU50" s="46"/>
      <c r="NTV50" s="46"/>
      <c r="NTW50" s="46"/>
      <c r="NTX50" s="46"/>
      <c r="NTY50" s="46"/>
      <c r="NTZ50" s="46"/>
      <c r="NUA50" s="46"/>
      <c r="NUB50" s="46"/>
      <c r="NUC50" s="46"/>
      <c r="NUD50" s="46"/>
      <c r="NUE50" s="46"/>
      <c r="NUF50" s="46"/>
      <c r="NUG50" s="46"/>
      <c r="NUH50" s="46"/>
      <c r="NUI50" s="46"/>
      <c r="NUJ50" s="46"/>
      <c r="NUK50" s="46"/>
      <c r="NUL50" s="46"/>
      <c r="NUM50" s="46"/>
      <c r="NUN50" s="46"/>
      <c r="NUO50" s="46"/>
      <c r="NUP50" s="46"/>
      <c r="NUQ50" s="46"/>
      <c r="NUR50" s="46"/>
      <c r="NUS50" s="46"/>
      <c r="NUT50" s="46"/>
      <c r="NUU50" s="46"/>
      <c r="NUV50" s="46"/>
      <c r="NUW50" s="46"/>
      <c r="NUX50" s="46"/>
      <c r="NUY50" s="46"/>
      <c r="NUZ50" s="46"/>
      <c r="NVA50" s="46"/>
      <c r="NVB50" s="46"/>
      <c r="NVC50" s="46"/>
      <c r="NVD50" s="46"/>
      <c r="NVE50" s="46"/>
      <c r="NVF50" s="46"/>
      <c r="NVG50" s="46"/>
      <c r="NVH50" s="46"/>
      <c r="NVI50" s="46"/>
      <c r="NVJ50" s="46"/>
      <c r="NVK50" s="46"/>
      <c r="NVL50" s="46"/>
      <c r="NVM50" s="46"/>
      <c r="NVN50" s="46"/>
      <c r="NVO50" s="46"/>
      <c r="NVP50" s="46"/>
      <c r="NVQ50" s="46"/>
      <c r="NVR50" s="46"/>
      <c r="NVS50" s="46"/>
      <c r="NVT50" s="46"/>
      <c r="NVU50" s="46"/>
      <c r="NVV50" s="46"/>
      <c r="NVW50" s="46"/>
      <c r="NVX50" s="46"/>
      <c r="NVY50" s="46"/>
      <c r="NVZ50" s="46"/>
      <c r="NWA50" s="46"/>
      <c r="NWB50" s="46"/>
      <c r="NWC50" s="46"/>
      <c r="NWD50" s="46"/>
      <c r="NWE50" s="46"/>
      <c r="NWF50" s="46"/>
      <c r="NWG50" s="46"/>
      <c r="NWH50" s="46"/>
      <c r="NWI50" s="46"/>
      <c r="NWJ50" s="46"/>
      <c r="NWK50" s="46"/>
      <c r="NWL50" s="46"/>
      <c r="NWM50" s="46"/>
      <c r="NWN50" s="46"/>
      <c r="NWO50" s="46"/>
      <c r="NWP50" s="46"/>
      <c r="NWQ50" s="46"/>
      <c r="NWR50" s="46"/>
      <c r="NWS50" s="46"/>
      <c r="NWT50" s="46"/>
      <c r="NWU50" s="46"/>
      <c r="NWV50" s="46"/>
      <c r="NWW50" s="46"/>
      <c r="NWX50" s="46"/>
      <c r="NWY50" s="46"/>
      <c r="NWZ50" s="46"/>
      <c r="NXA50" s="46"/>
      <c r="NXB50" s="46"/>
      <c r="NXC50" s="46"/>
      <c r="NXD50" s="46"/>
      <c r="NXE50" s="46"/>
      <c r="NXF50" s="46"/>
      <c r="NXG50" s="46"/>
      <c r="NXH50" s="46"/>
      <c r="NXI50" s="46"/>
      <c r="NXJ50" s="46"/>
      <c r="NXK50" s="46"/>
      <c r="NXL50" s="46"/>
      <c r="NXM50" s="46"/>
      <c r="NXN50" s="46"/>
      <c r="NXO50" s="46"/>
      <c r="NXP50" s="46"/>
      <c r="NXQ50" s="46"/>
      <c r="NXR50" s="46"/>
      <c r="NXS50" s="46"/>
      <c r="NXT50" s="46"/>
      <c r="NXU50" s="46"/>
      <c r="NXV50" s="46"/>
      <c r="NXW50" s="46"/>
      <c r="NXX50" s="46"/>
      <c r="NXY50" s="46"/>
      <c r="NXZ50" s="46"/>
      <c r="NYA50" s="46"/>
      <c r="NYB50" s="46"/>
      <c r="NYC50" s="46"/>
      <c r="NYD50" s="46"/>
      <c r="NYE50" s="46"/>
      <c r="NYF50" s="46"/>
      <c r="NYG50" s="46"/>
      <c r="NYH50" s="46"/>
      <c r="NYI50" s="46"/>
      <c r="NYJ50" s="46"/>
      <c r="NYK50" s="46"/>
      <c r="NYL50" s="46"/>
      <c r="NYM50" s="46"/>
      <c r="NYN50" s="46"/>
      <c r="NYO50" s="46"/>
      <c r="NYP50" s="46"/>
      <c r="NYQ50" s="46"/>
      <c r="NYR50" s="46"/>
      <c r="NYS50" s="46"/>
      <c r="NYT50" s="46"/>
      <c r="NYU50" s="46"/>
      <c r="NYV50" s="46"/>
      <c r="NYW50" s="46"/>
      <c r="NYX50" s="46"/>
      <c r="NYY50" s="46"/>
      <c r="NYZ50" s="46"/>
      <c r="NZA50" s="46"/>
      <c r="NZB50" s="46"/>
      <c r="NZC50" s="46"/>
      <c r="NZD50" s="46"/>
      <c r="NZE50" s="46"/>
      <c r="NZF50" s="46"/>
      <c r="NZG50" s="46"/>
      <c r="NZH50" s="46"/>
      <c r="NZI50" s="46"/>
      <c r="NZJ50" s="46"/>
      <c r="NZK50" s="46"/>
      <c r="NZL50" s="46"/>
      <c r="NZM50" s="46"/>
      <c r="NZN50" s="46"/>
      <c r="NZO50" s="46"/>
      <c r="NZP50" s="46"/>
      <c r="NZQ50" s="46"/>
      <c r="NZR50" s="46"/>
      <c r="NZS50" s="46"/>
      <c r="NZT50" s="46"/>
      <c r="NZU50" s="46"/>
      <c r="NZV50" s="46"/>
      <c r="NZW50" s="46"/>
      <c r="NZX50" s="46"/>
      <c r="NZY50" s="46"/>
      <c r="NZZ50" s="46"/>
      <c r="OAA50" s="46"/>
      <c r="OAB50" s="46"/>
      <c r="OAC50" s="46"/>
      <c r="OAD50" s="46"/>
      <c r="OAE50" s="46"/>
      <c r="OAF50" s="46"/>
      <c r="OAG50" s="46"/>
      <c r="OAH50" s="46"/>
      <c r="OAI50" s="46"/>
      <c r="OAJ50" s="46"/>
      <c r="OAK50" s="46"/>
      <c r="OAL50" s="46"/>
      <c r="OAM50" s="46"/>
      <c r="OAN50" s="46"/>
      <c r="OAO50" s="46"/>
      <c r="OAP50" s="46"/>
      <c r="OAQ50" s="46"/>
      <c r="OAR50" s="46"/>
      <c r="OAS50" s="46"/>
      <c r="OAT50" s="46"/>
      <c r="OAU50" s="46"/>
      <c r="OAV50" s="46"/>
      <c r="OAW50" s="46"/>
      <c r="OAX50" s="46"/>
      <c r="OAY50" s="46"/>
      <c r="OAZ50" s="46"/>
      <c r="OBA50" s="46"/>
      <c r="OBB50" s="46"/>
      <c r="OBC50" s="46"/>
      <c r="OBD50" s="46"/>
      <c r="OBE50" s="46"/>
      <c r="OBF50" s="46"/>
      <c r="OBG50" s="46"/>
      <c r="OBH50" s="46"/>
      <c r="OBI50" s="46"/>
      <c r="OBJ50" s="46"/>
      <c r="OBK50" s="46"/>
      <c r="OBL50" s="46"/>
      <c r="OBM50" s="46"/>
      <c r="OBN50" s="46"/>
      <c r="OBO50" s="46"/>
      <c r="OBP50" s="46"/>
      <c r="OBQ50" s="46"/>
      <c r="OBR50" s="46"/>
      <c r="OBS50" s="46"/>
      <c r="OBT50" s="46"/>
      <c r="OBU50" s="46"/>
      <c r="OBV50" s="46"/>
      <c r="OBW50" s="46"/>
      <c r="OBX50" s="46"/>
      <c r="OBY50" s="46"/>
      <c r="OBZ50" s="46"/>
      <c r="OCA50" s="46"/>
      <c r="OCB50" s="46"/>
      <c r="OCC50" s="46"/>
      <c r="OCD50" s="46"/>
      <c r="OCE50" s="46"/>
      <c r="OCF50" s="46"/>
      <c r="OCG50" s="46"/>
      <c r="OCH50" s="46"/>
      <c r="OCI50" s="46"/>
      <c r="OCJ50" s="46"/>
      <c r="OCK50" s="46"/>
      <c r="OCL50" s="46"/>
      <c r="OCM50" s="46"/>
      <c r="OCN50" s="46"/>
      <c r="OCO50" s="46"/>
      <c r="OCP50" s="46"/>
      <c r="OCQ50" s="46"/>
      <c r="OCR50" s="46"/>
      <c r="OCS50" s="46"/>
      <c r="OCT50" s="46"/>
      <c r="OCU50" s="46"/>
      <c r="OCV50" s="46"/>
      <c r="OCW50" s="46"/>
      <c r="OCX50" s="46"/>
      <c r="OCY50" s="46"/>
      <c r="OCZ50" s="46"/>
      <c r="ODA50" s="46"/>
      <c r="ODB50" s="46"/>
      <c r="ODC50" s="46"/>
      <c r="ODD50" s="46"/>
      <c r="ODE50" s="46"/>
      <c r="ODF50" s="46"/>
      <c r="ODG50" s="46"/>
      <c r="ODH50" s="46"/>
      <c r="ODI50" s="46"/>
      <c r="ODJ50" s="46"/>
      <c r="ODK50" s="46"/>
      <c r="ODL50" s="46"/>
      <c r="ODM50" s="46"/>
      <c r="ODN50" s="46"/>
      <c r="ODO50" s="46"/>
      <c r="ODP50" s="46"/>
      <c r="ODQ50" s="46"/>
      <c r="ODR50" s="46"/>
      <c r="ODS50" s="46"/>
      <c r="ODT50" s="46"/>
      <c r="ODU50" s="46"/>
      <c r="ODV50" s="46"/>
      <c r="ODW50" s="46"/>
      <c r="ODX50" s="46"/>
      <c r="ODY50" s="46"/>
      <c r="ODZ50" s="46"/>
      <c r="OEA50" s="46"/>
      <c r="OEB50" s="46"/>
      <c r="OEC50" s="46"/>
      <c r="OED50" s="46"/>
      <c r="OEE50" s="46"/>
      <c r="OEF50" s="46"/>
      <c r="OEG50" s="46"/>
      <c r="OEH50" s="46"/>
      <c r="OEI50" s="46"/>
      <c r="OEJ50" s="46"/>
      <c r="OEK50" s="46"/>
      <c r="OEL50" s="46"/>
      <c r="OEM50" s="46"/>
      <c r="OEN50" s="46"/>
      <c r="OEO50" s="46"/>
      <c r="OEP50" s="46"/>
      <c r="OEQ50" s="46"/>
      <c r="OER50" s="46"/>
      <c r="OES50" s="46"/>
      <c r="OET50" s="46"/>
      <c r="OEU50" s="46"/>
      <c r="OEV50" s="46"/>
      <c r="OEW50" s="46"/>
      <c r="OEX50" s="46"/>
      <c r="OEY50" s="46"/>
      <c r="OEZ50" s="46"/>
      <c r="OFA50" s="46"/>
      <c r="OFB50" s="46"/>
      <c r="OFC50" s="46"/>
      <c r="OFD50" s="46"/>
      <c r="OFE50" s="46"/>
      <c r="OFF50" s="46"/>
      <c r="OFG50" s="46"/>
      <c r="OFH50" s="46"/>
      <c r="OFI50" s="46"/>
      <c r="OFJ50" s="46"/>
      <c r="OFK50" s="46"/>
      <c r="OFL50" s="46"/>
      <c r="OFM50" s="46"/>
      <c r="OFN50" s="46"/>
      <c r="OFO50" s="46"/>
      <c r="OFP50" s="46"/>
      <c r="OFQ50" s="46"/>
      <c r="OFR50" s="46"/>
      <c r="OFS50" s="46"/>
      <c r="OFT50" s="46"/>
      <c r="OFU50" s="46"/>
      <c r="OFV50" s="46"/>
      <c r="OFW50" s="46"/>
      <c r="OFX50" s="46"/>
      <c r="OFY50" s="46"/>
      <c r="OFZ50" s="46"/>
      <c r="OGA50" s="46"/>
      <c r="OGB50" s="46"/>
      <c r="OGC50" s="46"/>
      <c r="OGD50" s="46"/>
      <c r="OGE50" s="46"/>
      <c r="OGF50" s="46"/>
      <c r="OGG50" s="46"/>
      <c r="OGH50" s="46"/>
      <c r="OGI50" s="46"/>
      <c r="OGJ50" s="46"/>
      <c r="OGK50" s="46"/>
      <c r="OGL50" s="46"/>
      <c r="OGM50" s="46"/>
      <c r="OGN50" s="46"/>
      <c r="OGO50" s="46"/>
      <c r="OGP50" s="46"/>
      <c r="OGQ50" s="46"/>
      <c r="OGR50" s="46"/>
      <c r="OGS50" s="46"/>
      <c r="OGT50" s="46"/>
      <c r="OGU50" s="46"/>
      <c r="OGV50" s="46"/>
      <c r="OGW50" s="46"/>
      <c r="OGX50" s="46"/>
      <c r="OGY50" s="46"/>
      <c r="OGZ50" s="46"/>
      <c r="OHA50" s="46"/>
      <c r="OHB50" s="46"/>
      <c r="OHC50" s="46"/>
      <c r="OHD50" s="46"/>
      <c r="OHE50" s="46"/>
      <c r="OHF50" s="46"/>
      <c r="OHG50" s="46"/>
      <c r="OHH50" s="46"/>
      <c r="OHI50" s="46"/>
      <c r="OHJ50" s="46"/>
      <c r="OHK50" s="46"/>
      <c r="OHL50" s="46"/>
      <c r="OHM50" s="46"/>
      <c r="OHN50" s="46"/>
      <c r="OHO50" s="46"/>
      <c r="OHP50" s="46"/>
      <c r="OHQ50" s="46"/>
      <c r="OHR50" s="46"/>
      <c r="OHS50" s="46"/>
      <c r="OHT50" s="46"/>
      <c r="OHU50" s="46"/>
      <c r="OHV50" s="46"/>
      <c r="OHW50" s="46"/>
      <c r="OHX50" s="46"/>
      <c r="OHY50" s="46"/>
      <c r="OHZ50" s="46"/>
      <c r="OIA50" s="46"/>
      <c r="OIB50" s="46"/>
      <c r="OIC50" s="46"/>
      <c r="OID50" s="46"/>
      <c r="OIE50" s="46"/>
      <c r="OIF50" s="46"/>
      <c r="OIG50" s="46"/>
      <c r="OIH50" s="46"/>
      <c r="OII50" s="46"/>
      <c r="OIJ50" s="46"/>
      <c r="OIK50" s="46"/>
      <c r="OIL50" s="46"/>
      <c r="OIM50" s="46"/>
      <c r="OIN50" s="46"/>
      <c r="OIO50" s="46"/>
      <c r="OIP50" s="46"/>
      <c r="OIQ50" s="46"/>
      <c r="OIR50" s="46"/>
      <c r="OIS50" s="46"/>
      <c r="OIT50" s="46"/>
      <c r="OIU50" s="46"/>
      <c r="OIV50" s="46"/>
      <c r="OIW50" s="46"/>
      <c r="OIX50" s="46"/>
      <c r="OIY50" s="46"/>
      <c r="OIZ50" s="46"/>
      <c r="OJA50" s="46"/>
      <c r="OJB50" s="46"/>
      <c r="OJC50" s="46"/>
      <c r="OJD50" s="46"/>
      <c r="OJE50" s="46"/>
      <c r="OJF50" s="46"/>
      <c r="OJG50" s="46"/>
      <c r="OJH50" s="46"/>
      <c r="OJI50" s="46"/>
      <c r="OJJ50" s="46"/>
      <c r="OJK50" s="46"/>
      <c r="OJL50" s="46"/>
      <c r="OJM50" s="46"/>
      <c r="OJN50" s="46"/>
      <c r="OJO50" s="46"/>
      <c r="OJP50" s="46"/>
      <c r="OJQ50" s="46"/>
      <c r="OJR50" s="46"/>
      <c r="OJS50" s="46"/>
      <c r="OJT50" s="46"/>
      <c r="OJU50" s="46"/>
      <c r="OJV50" s="46"/>
      <c r="OJW50" s="46"/>
      <c r="OJX50" s="46"/>
      <c r="OJY50" s="46"/>
      <c r="OJZ50" s="46"/>
      <c r="OKA50" s="46"/>
      <c r="OKB50" s="46"/>
      <c r="OKC50" s="46"/>
      <c r="OKD50" s="46"/>
      <c r="OKE50" s="46"/>
      <c r="OKF50" s="46"/>
      <c r="OKG50" s="46"/>
      <c r="OKH50" s="46"/>
      <c r="OKI50" s="46"/>
      <c r="OKJ50" s="46"/>
      <c r="OKK50" s="46"/>
      <c r="OKL50" s="46"/>
      <c r="OKM50" s="46"/>
      <c r="OKN50" s="46"/>
      <c r="OKO50" s="46"/>
      <c r="OKP50" s="46"/>
      <c r="OKQ50" s="46"/>
      <c r="OKR50" s="46"/>
      <c r="OKS50" s="46"/>
      <c r="OKT50" s="46"/>
      <c r="OKU50" s="46"/>
      <c r="OKV50" s="46"/>
      <c r="OKW50" s="46"/>
      <c r="OKX50" s="46"/>
      <c r="OKY50" s="46"/>
      <c r="OKZ50" s="46"/>
      <c r="OLA50" s="46"/>
      <c r="OLB50" s="46"/>
      <c r="OLC50" s="46"/>
      <c r="OLD50" s="46"/>
      <c r="OLE50" s="46"/>
      <c r="OLF50" s="46"/>
      <c r="OLG50" s="46"/>
      <c r="OLH50" s="46"/>
      <c r="OLI50" s="46"/>
      <c r="OLJ50" s="46"/>
      <c r="OLK50" s="46"/>
      <c r="OLL50" s="46"/>
      <c r="OLM50" s="46"/>
      <c r="OLN50" s="46"/>
      <c r="OLO50" s="46"/>
      <c r="OLP50" s="46"/>
      <c r="OLQ50" s="46"/>
      <c r="OLR50" s="46"/>
      <c r="OLS50" s="46"/>
      <c r="OLT50" s="46"/>
      <c r="OLU50" s="46"/>
      <c r="OLV50" s="46"/>
      <c r="OLW50" s="46"/>
      <c r="OLX50" s="46"/>
      <c r="OLY50" s="46"/>
      <c r="OLZ50" s="46"/>
      <c r="OMA50" s="46"/>
      <c r="OMB50" s="46"/>
      <c r="OMC50" s="46"/>
      <c r="OMD50" s="46"/>
      <c r="OME50" s="46"/>
      <c r="OMF50" s="46"/>
      <c r="OMG50" s="46"/>
      <c r="OMH50" s="46"/>
      <c r="OMI50" s="46"/>
      <c r="OMJ50" s="46"/>
      <c r="OMK50" s="46"/>
      <c r="OML50" s="46"/>
      <c r="OMM50" s="46"/>
      <c r="OMN50" s="46"/>
      <c r="OMO50" s="46"/>
      <c r="OMP50" s="46"/>
      <c r="OMQ50" s="46"/>
      <c r="OMR50" s="46"/>
      <c r="OMS50" s="46"/>
      <c r="OMT50" s="46"/>
      <c r="OMU50" s="46"/>
      <c r="OMV50" s="46"/>
      <c r="OMW50" s="46"/>
      <c r="OMX50" s="46"/>
      <c r="OMY50" s="46"/>
      <c r="OMZ50" s="46"/>
      <c r="ONA50" s="46"/>
      <c r="ONB50" s="46"/>
      <c r="ONC50" s="46"/>
      <c r="OND50" s="46"/>
      <c r="ONE50" s="46"/>
      <c r="ONF50" s="46"/>
      <c r="ONG50" s="46"/>
      <c r="ONH50" s="46"/>
      <c r="ONI50" s="46"/>
      <c r="ONJ50" s="46"/>
      <c r="ONK50" s="46"/>
      <c r="ONL50" s="46"/>
      <c r="ONM50" s="46"/>
      <c r="ONN50" s="46"/>
      <c r="ONO50" s="46"/>
      <c r="ONP50" s="46"/>
      <c r="ONQ50" s="46"/>
      <c r="ONR50" s="46"/>
      <c r="ONS50" s="46"/>
      <c r="ONT50" s="46"/>
      <c r="ONU50" s="46"/>
      <c r="ONV50" s="46"/>
      <c r="ONW50" s="46"/>
      <c r="ONX50" s="46"/>
      <c r="ONY50" s="46"/>
      <c r="ONZ50" s="46"/>
      <c r="OOA50" s="46"/>
      <c r="OOB50" s="46"/>
      <c r="OOC50" s="46"/>
      <c r="OOD50" s="46"/>
      <c r="OOE50" s="46"/>
      <c r="OOF50" s="46"/>
      <c r="OOG50" s="46"/>
      <c r="OOH50" s="46"/>
      <c r="OOI50" s="46"/>
      <c r="OOJ50" s="46"/>
      <c r="OOK50" s="46"/>
      <c r="OOL50" s="46"/>
      <c r="OOM50" s="46"/>
      <c r="OON50" s="46"/>
      <c r="OOO50" s="46"/>
      <c r="OOP50" s="46"/>
      <c r="OOQ50" s="46"/>
      <c r="OOR50" s="46"/>
      <c r="OOS50" s="46"/>
      <c r="OOT50" s="46"/>
      <c r="OOU50" s="46"/>
      <c r="OOV50" s="46"/>
      <c r="OOW50" s="46"/>
      <c r="OOX50" s="46"/>
      <c r="OOY50" s="46"/>
      <c r="OOZ50" s="46"/>
      <c r="OPA50" s="46"/>
      <c r="OPB50" s="46"/>
      <c r="OPC50" s="46"/>
      <c r="OPD50" s="46"/>
      <c r="OPE50" s="46"/>
      <c r="OPF50" s="46"/>
      <c r="OPG50" s="46"/>
      <c r="OPH50" s="46"/>
      <c r="OPI50" s="46"/>
      <c r="OPJ50" s="46"/>
      <c r="OPK50" s="46"/>
      <c r="OPL50" s="46"/>
      <c r="OPM50" s="46"/>
      <c r="OPN50" s="46"/>
      <c r="OPO50" s="46"/>
      <c r="OPP50" s="46"/>
      <c r="OPQ50" s="46"/>
      <c r="OPR50" s="46"/>
      <c r="OPS50" s="46"/>
      <c r="OPT50" s="46"/>
      <c r="OPU50" s="46"/>
      <c r="OPV50" s="46"/>
      <c r="OPW50" s="46"/>
      <c r="OPX50" s="46"/>
      <c r="OPY50" s="46"/>
      <c r="OPZ50" s="46"/>
      <c r="OQA50" s="46"/>
      <c r="OQB50" s="46"/>
      <c r="OQC50" s="46"/>
      <c r="OQD50" s="46"/>
      <c r="OQE50" s="46"/>
      <c r="OQF50" s="46"/>
      <c r="OQG50" s="46"/>
      <c r="OQH50" s="46"/>
      <c r="OQI50" s="46"/>
      <c r="OQJ50" s="46"/>
      <c r="OQK50" s="46"/>
      <c r="OQL50" s="46"/>
      <c r="OQM50" s="46"/>
      <c r="OQN50" s="46"/>
      <c r="OQO50" s="46"/>
      <c r="OQP50" s="46"/>
      <c r="OQQ50" s="46"/>
      <c r="OQR50" s="46"/>
      <c r="OQS50" s="46"/>
      <c r="OQT50" s="46"/>
      <c r="OQU50" s="46"/>
      <c r="OQV50" s="46"/>
      <c r="OQW50" s="46"/>
      <c r="OQX50" s="46"/>
      <c r="OQY50" s="46"/>
      <c r="OQZ50" s="46"/>
      <c r="ORA50" s="46"/>
      <c r="ORB50" s="46"/>
      <c r="ORC50" s="46"/>
      <c r="ORD50" s="46"/>
      <c r="ORE50" s="46"/>
      <c r="ORF50" s="46"/>
      <c r="ORG50" s="46"/>
      <c r="ORH50" s="46"/>
      <c r="ORI50" s="46"/>
      <c r="ORJ50" s="46"/>
      <c r="ORK50" s="46"/>
      <c r="ORL50" s="46"/>
      <c r="ORM50" s="46"/>
      <c r="ORN50" s="46"/>
      <c r="ORO50" s="46"/>
      <c r="ORP50" s="46"/>
      <c r="ORQ50" s="46"/>
      <c r="ORR50" s="46"/>
      <c r="ORS50" s="46"/>
      <c r="ORT50" s="46"/>
      <c r="ORU50" s="46"/>
      <c r="ORV50" s="46"/>
      <c r="ORW50" s="46"/>
      <c r="ORX50" s="46"/>
      <c r="ORY50" s="46"/>
      <c r="ORZ50" s="46"/>
      <c r="OSA50" s="46"/>
      <c r="OSB50" s="46"/>
      <c r="OSC50" s="46"/>
      <c r="OSD50" s="46"/>
      <c r="OSE50" s="46"/>
      <c r="OSF50" s="46"/>
      <c r="OSG50" s="46"/>
      <c r="OSH50" s="46"/>
      <c r="OSI50" s="46"/>
      <c r="OSJ50" s="46"/>
      <c r="OSK50" s="46"/>
      <c r="OSL50" s="46"/>
      <c r="OSM50" s="46"/>
      <c r="OSN50" s="46"/>
      <c r="OSO50" s="46"/>
      <c r="OSP50" s="46"/>
      <c r="OSQ50" s="46"/>
      <c r="OSR50" s="46"/>
      <c r="OSS50" s="46"/>
      <c r="OST50" s="46"/>
      <c r="OSU50" s="46"/>
      <c r="OSV50" s="46"/>
      <c r="OSW50" s="46"/>
      <c r="OSX50" s="46"/>
      <c r="OSY50" s="46"/>
      <c r="OSZ50" s="46"/>
      <c r="OTA50" s="46"/>
      <c r="OTB50" s="46"/>
      <c r="OTC50" s="46"/>
      <c r="OTD50" s="46"/>
      <c r="OTE50" s="46"/>
      <c r="OTF50" s="46"/>
      <c r="OTG50" s="46"/>
      <c r="OTH50" s="46"/>
      <c r="OTI50" s="46"/>
      <c r="OTJ50" s="46"/>
      <c r="OTK50" s="46"/>
      <c r="OTL50" s="46"/>
      <c r="OTM50" s="46"/>
      <c r="OTN50" s="46"/>
      <c r="OTO50" s="46"/>
      <c r="OTP50" s="46"/>
      <c r="OTQ50" s="46"/>
      <c r="OTR50" s="46"/>
      <c r="OTS50" s="46"/>
      <c r="OTT50" s="46"/>
      <c r="OTU50" s="46"/>
      <c r="OTV50" s="46"/>
      <c r="OTW50" s="46"/>
      <c r="OTX50" s="46"/>
      <c r="OTY50" s="46"/>
      <c r="OTZ50" s="46"/>
      <c r="OUA50" s="46"/>
      <c r="OUB50" s="46"/>
      <c r="OUC50" s="46"/>
      <c r="OUD50" s="46"/>
      <c r="OUE50" s="46"/>
      <c r="OUF50" s="46"/>
      <c r="OUG50" s="46"/>
      <c r="OUH50" s="46"/>
      <c r="OUI50" s="46"/>
      <c r="OUJ50" s="46"/>
      <c r="OUK50" s="46"/>
      <c r="OUL50" s="46"/>
      <c r="OUM50" s="46"/>
      <c r="OUN50" s="46"/>
      <c r="OUO50" s="46"/>
      <c r="OUP50" s="46"/>
      <c r="OUQ50" s="46"/>
      <c r="OUR50" s="46"/>
      <c r="OUS50" s="46"/>
      <c r="OUT50" s="46"/>
      <c r="OUU50" s="46"/>
      <c r="OUV50" s="46"/>
      <c r="OUW50" s="46"/>
      <c r="OUX50" s="46"/>
      <c r="OUY50" s="46"/>
      <c r="OUZ50" s="46"/>
      <c r="OVA50" s="46"/>
      <c r="OVB50" s="46"/>
      <c r="OVC50" s="46"/>
      <c r="OVD50" s="46"/>
      <c r="OVE50" s="46"/>
      <c r="OVF50" s="46"/>
      <c r="OVG50" s="46"/>
      <c r="OVH50" s="46"/>
      <c r="OVI50" s="46"/>
      <c r="OVJ50" s="46"/>
      <c r="OVK50" s="46"/>
      <c r="OVL50" s="46"/>
      <c r="OVM50" s="46"/>
      <c r="OVN50" s="46"/>
      <c r="OVO50" s="46"/>
      <c r="OVP50" s="46"/>
      <c r="OVQ50" s="46"/>
      <c r="OVR50" s="46"/>
      <c r="OVS50" s="46"/>
      <c r="OVT50" s="46"/>
      <c r="OVU50" s="46"/>
      <c r="OVV50" s="46"/>
      <c r="OVW50" s="46"/>
      <c r="OVX50" s="46"/>
      <c r="OVY50" s="46"/>
      <c r="OVZ50" s="46"/>
      <c r="OWA50" s="46"/>
      <c r="OWB50" s="46"/>
      <c r="OWC50" s="46"/>
      <c r="OWD50" s="46"/>
      <c r="OWE50" s="46"/>
      <c r="OWF50" s="46"/>
      <c r="OWG50" s="46"/>
      <c r="OWH50" s="46"/>
      <c r="OWI50" s="46"/>
      <c r="OWJ50" s="46"/>
      <c r="OWK50" s="46"/>
      <c r="OWL50" s="46"/>
      <c r="OWM50" s="46"/>
      <c r="OWN50" s="46"/>
      <c r="OWO50" s="46"/>
      <c r="OWP50" s="46"/>
      <c r="OWQ50" s="46"/>
      <c r="OWR50" s="46"/>
      <c r="OWS50" s="46"/>
      <c r="OWT50" s="46"/>
      <c r="OWU50" s="46"/>
      <c r="OWV50" s="46"/>
      <c r="OWW50" s="46"/>
      <c r="OWX50" s="46"/>
      <c r="OWY50" s="46"/>
      <c r="OWZ50" s="46"/>
      <c r="OXA50" s="46"/>
      <c r="OXB50" s="46"/>
      <c r="OXC50" s="46"/>
      <c r="OXD50" s="46"/>
      <c r="OXE50" s="46"/>
      <c r="OXF50" s="46"/>
      <c r="OXG50" s="46"/>
      <c r="OXH50" s="46"/>
      <c r="OXI50" s="46"/>
      <c r="OXJ50" s="46"/>
      <c r="OXK50" s="46"/>
      <c r="OXL50" s="46"/>
      <c r="OXM50" s="46"/>
      <c r="OXN50" s="46"/>
      <c r="OXO50" s="46"/>
      <c r="OXP50" s="46"/>
      <c r="OXQ50" s="46"/>
      <c r="OXR50" s="46"/>
      <c r="OXS50" s="46"/>
      <c r="OXT50" s="46"/>
      <c r="OXU50" s="46"/>
      <c r="OXV50" s="46"/>
      <c r="OXW50" s="46"/>
      <c r="OXX50" s="46"/>
      <c r="OXY50" s="46"/>
      <c r="OXZ50" s="46"/>
      <c r="OYA50" s="46"/>
      <c r="OYB50" s="46"/>
      <c r="OYC50" s="46"/>
      <c r="OYD50" s="46"/>
      <c r="OYE50" s="46"/>
      <c r="OYF50" s="46"/>
      <c r="OYG50" s="46"/>
      <c r="OYH50" s="46"/>
      <c r="OYI50" s="46"/>
      <c r="OYJ50" s="46"/>
      <c r="OYK50" s="46"/>
      <c r="OYL50" s="46"/>
      <c r="OYM50" s="46"/>
      <c r="OYN50" s="46"/>
      <c r="OYO50" s="46"/>
      <c r="OYP50" s="46"/>
      <c r="OYQ50" s="46"/>
      <c r="OYR50" s="46"/>
      <c r="OYS50" s="46"/>
      <c r="OYT50" s="46"/>
      <c r="OYU50" s="46"/>
      <c r="OYV50" s="46"/>
      <c r="OYW50" s="46"/>
      <c r="OYX50" s="46"/>
      <c r="OYY50" s="46"/>
      <c r="OYZ50" s="46"/>
      <c r="OZA50" s="46"/>
      <c r="OZB50" s="46"/>
      <c r="OZC50" s="46"/>
      <c r="OZD50" s="46"/>
      <c r="OZE50" s="46"/>
      <c r="OZF50" s="46"/>
      <c r="OZG50" s="46"/>
      <c r="OZH50" s="46"/>
      <c r="OZI50" s="46"/>
      <c r="OZJ50" s="46"/>
      <c r="OZK50" s="46"/>
      <c r="OZL50" s="46"/>
      <c r="OZM50" s="46"/>
      <c r="OZN50" s="46"/>
      <c r="OZO50" s="46"/>
      <c r="OZP50" s="46"/>
      <c r="OZQ50" s="46"/>
      <c r="OZR50" s="46"/>
      <c r="OZS50" s="46"/>
      <c r="OZT50" s="46"/>
      <c r="OZU50" s="46"/>
      <c r="OZV50" s="46"/>
      <c r="OZW50" s="46"/>
      <c r="OZX50" s="46"/>
      <c r="OZY50" s="46"/>
      <c r="OZZ50" s="46"/>
      <c r="PAA50" s="46"/>
      <c r="PAB50" s="46"/>
      <c r="PAC50" s="46"/>
      <c r="PAD50" s="46"/>
      <c r="PAE50" s="46"/>
      <c r="PAF50" s="46"/>
      <c r="PAG50" s="46"/>
      <c r="PAH50" s="46"/>
      <c r="PAI50" s="46"/>
      <c r="PAJ50" s="46"/>
      <c r="PAK50" s="46"/>
      <c r="PAL50" s="46"/>
      <c r="PAM50" s="46"/>
      <c r="PAN50" s="46"/>
      <c r="PAO50" s="46"/>
      <c r="PAP50" s="46"/>
      <c r="PAQ50" s="46"/>
      <c r="PAR50" s="46"/>
      <c r="PAS50" s="46"/>
      <c r="PAT50" s="46"/>
      <c r="PAU50" s="46"/>
      <c r="PAV50" s="46"/>
      <c r="PAW50" s="46"/>
      <c r="PAX50" s="46"/>
      <c r="PAY50" s="46"/>
      <c r="PAZ50" s="46"/>
      <c r="PBA50" s="46"/>
      <c r="PBB50" s="46"/>
      <c r="PBC50" s="46"/>
      <c r="PBD50" s="46"/>
      <c r="PBE50" s="46"/>
      <c r="PBF50" s="46"/>
      <c r="PBG50" s="46"/>
      <c r="PBH50" s="46"/>
      <c r="PBI50" s="46"/>
      <c r="PBJ50" s="46"/>
      <c r="PBK50" s="46"/>
      <c r="PBL50" s="46"/>
      <c r="PBM50" s="46"/>
      <c r="PBN50" s="46"/>
      <c r="PBO50" s="46"/>
      <c r="PBP50" s="46"/>
      <c r="PBQ50" s="46"/>
      <c r="PBR50" s="46"/>
      <c r="PBS50" s="46"/>
      <c r="PBT50" s="46"/>
      <c r="PBU50" s="46"/>
      <c r="PBV50" s="46"/>
      <c r="PBW50" s="46"/>
      <c r="PBX50" s="46"/>
      <c r="PBY50" s="46"/>
      <c r="PBZ50" s="46"/>
      <c r="PCA50" s="46"/>
      <c r="PCB50" s="46"/>
      <c r="PCC50" s="46"/>
      <c r="PCD50" s="46"/>
      <c r="PCE50" s="46"/>
      <c r="PCF50" s="46"/>
      <c r="PCG50" s="46"/>
      <c r="PCH50" s="46"/>
      <c r="PCI50" s="46"/>
      <c r="PCJ50" s="46"/>
      <c r="PCK50" s="46"/>
      <c r="PCL50" s="46"/>
      <c r="PCM50" s="46"/>
      <c r="PCN50" s="46"/>
      <c r="PCO50" s="46"/>
      <c r="PCP50" s="46"/>
      <c r="PCQ50" s="46"/>
      <c r="PCR50" s="46"/>
      <c r="PCS50" s="46"/>
      <c r="PCT50" s="46"/>
      <c r="PCU50" s="46"/>
      <c r="PCV50" s="46"/>
      <c r="PCW50" s="46"/>
      <c r="PCX50" s="46"/>
      <c r="PCY50" s="46"/>
      <c r="PCZ50" s="46"/>
      <c r="PDA50" s="46"/>
      <c r="PDB50" s="46"/>
      <c r="PDC50" s="46"/>
      <c r="PDD50" s="46"/>
      <c r="PDE50" s="46"/>
      <c r="PDF50" s="46"/>
      <c r="PDG50" s="46"/>
      <c r="PDH50" s="46"/>
      <c r="PDI50" s="46"/>
      <c r="PDJ50" s="46"/>
      <c r="PDK50" s="46"/>
      <c r="PDL50" s="46"/>
      <c r="PDM50" s="46"/>
      <c r="PDN50" s="46"/>
      <c r="PDO50" s="46"/>
      <c r="PDP50" s="46"/>
      <c r="PDQ50" s="46"/>
      <c r="PDR50" s="46"/>
      <c r="PDS50" s="46"/>
      <c r="PDT50" s="46"/>
      <c r="PDU50" s="46"/>
      <c r="PDV50" s="46"/>
      <c r="PDW50" s="46"/>
      <c r="PDX50" s="46"/>
      <c r="PDY50" s="46"/>
      <c r="PDZ50" s="46"/>
      <c r="PEA50" s="46"/>
      <c r="PEB50" s="46"/>
      <c r="PEC50" s="46"/>
      <c r="PED50" s="46"/>
      <c r="PEE50" s="46"/>
      <c r="PEF50" s="46"/>
      <c r="PEG50" s="46"/>
      <c r="PEH50" s="46"/>
      <c r="PEI50" s="46"/>
      <c r="PEJ50" s="46"/>
      <c r="PEK50" s="46"/>
      <c r="PEL50" s="46"/>
      <c r="PEM50" s="46"/>
      <c r="PEN50" s="46"/>
      <c r="PEO50" s="46"/>
      <c r="PEP50" s="46"/>
      <c r="PEQ50" s="46"/>
      <c r="PER50" s="46"/>
      <c r="PES50" s="46"/>
      <c r="PET50" s="46"/>
      <c r="PEU50" s="46"/>
      <c r="PEV50" s="46"/>
      <c r="PEW50" s="46"/>
      <c r="PEX50" s="46"/>
      <c r="PEY50" s="46"/>
      <c r="PEZ50" s="46"/>
      <c r="PFA50" s="46"/>
      <c r="PFB50" s="46"/>
      <c r="PFC50" s="46"/>
      <c r="PFD50" s="46"/>
      <c r="PFE50" s="46"/>
      <c r="PFF50" s="46"/>
      <c r="PFG50" s="46"/>
      <c r="PFH50" s="46"/>
      <c r="PFI50" s="46"/>
      <c r="PFJ50" s="46"/>
      <c r="PFK50" s="46"/>
      <c r="PFL50" s="46"/>
      <c r="PFM50" s="46"/>
      <c r="PFN50" s="46"/>
      <c r="PFO50" s="46"/>
      <c r="PFP50" s="46"/>
      <c r="PFQ50" s="46"/>
      <c r="PFR50" s="46"/>
      <c r="PFS50" s="46"/>
      <c r="PFT50" s="46"/>
      <c r="PFU50" s="46"/>
      <c r="PFV50" s="46"/>
      <c r="PFW50" s="46"/>
      <c r="PFX50" s="46"/>
      <c r="PFY50" s="46"/>
      <c r="PFZ50" s="46"/>
      <c r="PGA50" s="46"/>
      <c r="PGB50" s="46"/>
      <c r="PGC50" s="46"/>
      <c r="PGD50" s="46"/>
      <c r="PGE50" s="46"/>
      <c r="PGF50" s="46"/>
      <c r="PGG50" s="46"/>
      <c r="PGH50" s="46"/>
      <c r="PGI50" s="46"/>
      <c r="PGJ50" s="46"/>
      <c r="PGK50" s="46"/>
      <c r="PGL50" s="46"/>
      <c r="PGM50" s="46"/>
      <c r="PGN50" s="46"/>
      <c r="PGO50" s="46"/>
      <c r="PGP50" s="46"/>
      <c r="PGQ50" s="46"/>
      <c r="PGR50" s="46"/>
      <c r="PGS50" s="46"/>
      <c r="PGT50" s="46"/>
      <c r="PGU50" s="46"/>
      <c r="PGV50" s="46"/>
      <c r="PGW50" s="46"/>
      <c r="PGX50" s="46"/>
      <c r="PGY50" s="46"/>
      <c r="PGZ50" s="46"/>
      <c r="PHA50" s="46"/>
      <c r="PHB50" s="46"/>
      <c r="PHC50" s="46"/>
      <c r="PHD50" s="46"/>
      <c r="PHE50" s="46"/>
      <c r="PHF50" s="46"/>
      <c r="PHG50" s="46"/>
      <c r="PHH50" s="46"/>
      <c r="PHI50" s="46"/>
      <c r="PHJ50" s="46"/>
      <c r="PHK50" s="46"/>
      <c r="PHL50" s="46"/>
      <c r="PHM50" s="46"/>
      <c r="PHN50" s="46"/>
      <c r="PHO50" s="46"/>
      <c r="PHP50" s="46"/>
      <c r="PHQ50" s="46"/>
      <c r="PHR50" s="46"/>
      <c r="PHS50" s="46"/>
      <c r="PHT50" s="46"/>
      <c r="PHU50" s="46"/>
      <c r="PHV50" s="46"/>
      <c r="PHW50" s="46"/>
      <c r="PHX50" s="46"/>
      <c r="PHY50" s="46"/>
      <c r="PHZ50" s="46"/>
      <c r="PIA50" s="46"/>
      <c r="PIB50" s="46"/>
      <c r="PIC50" s="46"/>
      <c r="PID50" s="46"/>
      <c r="PIE50" s="46"/>
      <c r="PIF50" s="46"/>
      <c r="PIG50" s="46"/>
      <c r="PIH50" s="46"/>
      <c r="PII50" s="46"/>
      <c r="PIJ50" s="46"/>
      <c r="PIK50" s="46"/>
      <c r="PIL50" s="46"/>
      <c r="PIM50" s="46"/>
      <c r="PIN50" s="46"/>
      <c r="PIO50" s="46"/>
      <c r="PIP50" s="46"/>
      <c r="PIQ50" s="46"/>
      <c r="PIR50" s="46"/>
      <c r="PIS50" s="46"/>
      <c r="PIT50" s="46"/>
      <c r="PIU50" s="46"/>
      <c r="PIV50" s="46"/>
      <c r="PIW50" s="46"/>
      <c r="PIX50" s="46"/>
      <c r="PIY50" s="46"/>
      <c r="PIZ50" s="46"/>
      <c r="PJA50" s="46"/>
      <c r="PJB50" s="46"/>
      <c r="PJC50" s="46"/>
      <c r="PJD50" s="46"/>
      <c r="PJE50" s="46"/>
      <c r="PJF50" s="46"/>
      <c r="PJG50" s="46"/>
      <c r="PJH50" s="46"/>
      <c r="PJI50" s="46"/>
      <c r="PJJ50" s="46"/>
      <c r="PJK50" s="46"/>
      <c r="PJL50" s="46"/>
      <c r="PJM50" s="46"/>
      <c r="PJN50" s="46"/>
      <c r="PJO50" s="46"/>
      <c r="PJP50" s="46"/>
      <c r="PJQ50" s="46"/>
      <c r="PJR50" s="46"/>
      <c r="PJS50" s="46"/>
      <c r="PJT50" s="46"/>
      <c r="PJU50" s="46"/>
      <c r="PJV50" s="46"/>
      <c r="PJW50" s="46"/>
      <c r="PJX50" s="46"/>
      <c r="PJY50" s="46"/>
      <c r="PJZ50" s="46"/>
      <c r="PKA50" s="46"/>
      <c r="PKB50" s="46"/>
      <c r="PKC50" s="46"/>
      <c r="PKD50" s="46"/>
      <c r="PKE50" s="46"/>
      <c r="PKF50" s="46"/>
      <c r="PKG50" s="46"/>
      <c r="PKH50" s="46"/>
      <c r="PKI50" s="46"/>
      <c r="PKJ50" s="46"/>
      <c r="PKK50" s="46"/>
      <c r="PKL50" s="46"/>
      <c r="PKM50" s="46"/>
      <c r="PKN50" s="46"/>
      <c r="PKO50" s="46"/>
      <c r="PKP50" s="46"/>
      <c r="PKQ50" s="46"/>
      <c r="PKR50" s="46"/>
      <c r="PKS50" s="46"/>
      <c r="PKT50" s="46"/>
      <c r="PKU50" s="46"/>
      <c r="PKV50" s="46"/>
      <c r="PKW50" s="46"/>
      <c r="PKX50" s="46"/>
      <c r="PKY50" s="46"/>
      <c r="PKZ50" s="46"/>
      <c r="PLA50" s="46"/>
      <c r="PLB50" s="46"/>
      <c r="PLC50" s="46"/>
      <c r="PLD50" s="46"/>
      <c r="PLE50" s="46"/>
      <c r="PLF50" s="46"/>
      <c r="PLG50" s="46"/>
      <c r="PLH50" s="46"/>
      <c r="PLI50" s="46"/>
      <c r="PLJ50" s="46"/>
      <c r="PLK50" s="46"/>
      <c r="PLL50" s="46"/>
      <c r="PLM50" s="46"/>
      <c r="PLN50" s="46"/>
      <c r="PLO50" s="46"/>
      <c r="PLP50" s="46"/>
      <c r="PLQ50" s="46"/>
      <c r="PLR50" s="46"/>
      <c r="PLS50" s="46"/>
      <c r="PLT50" s="46"/>
      <c r="PLU50" s="46"/>
      <c r="PLV50" s="46"/>
      <c r="PLW50" s="46"/>
      <c r="PLX50" s="46"/>
      <c r="PLY50" s="46"/>
      <c r="PLZ50" s="46"/>
      <c r="PMA50" s="46"/>
      <c r="PMB50" s="46"/>
      <c r="PMC50" s="46"/>
      <c r="PMD50" s="46"/>
      <c r="PME50" s="46"/>
      <c r="PMF50" s="46"/>
      <c r="PMG50" s="46"/>
      <c r="PMH50" s="46"/>
      <c r="PMI50" s="46"/>
      <c r="PMJ50" s="46"/>
      <c r="PMK50" s="46"/>
      <c r="PML50" s="46"/>
      <c r="PMM50" s="46"/>
      <c r="PMN50" s="46"/>
      <c r="PMO50" s="46"/>
      <c r="PMP50" s="46"/>
      <c r="PMQ50" s="46"/>
      <c r="PMR50" s="46"/>
      <c r="PMS50" s="46"/>
      <c r="PMT50" s="46"/>
      <c r="PMU50" s="46"/>
      <c r="PMV50" s="46"/>
      <c r="PMW50" s="46"/>
      <c r="PMX50" s="46"/>
      <c r="PMY50" s="46"/>
      <c r="PMZ50" s="46"/>
      <c r="PNA50" s="46"/>
      <c r="PNB50" s="46"/>
      <c r="PNC50" s="46"/>
      <c r="PND50" s="46"/>
      <c r="PNE50" s="46"/>
      <c r="PNF50" s="46"/>
      <c r="PNG50" s="46"/>
      <c r="PNH50" s="46"/>
      <c r="PNI50" s="46"/>
      <c r="PNJ50" s="46"/>
      <c r="PNK50" s="46"/>
      <c r="PNL50" s="46"/>
      <c r="PNM50" s="46"/>
      <c r="PNN50" s="46"/>
      <c r="PNO50" s="46"/>
      <c r="PNP50" s="46"/>
      <c r="PNQ50" s="46"/>
      <c r="PNR50" s="46"/>
      <c r="PNS50" s="46"/>
      <c r="PNT50" s="46"/>
      <c r="PNU50" s="46"/>
      <c r="PNV50" s="46"/>
      <c r="PNW50" s="46"/>
      <c r="PNX50" s="46"/>
      <c r="PNY50" s="46"/>
      <c r="PNZ50" s="46"/>
      <c r="POA50" s="46"/>
      <c r="POB50" s="46"/>
      <c r="POC50" s="46"/>
      <c r="POD50" s="46"/>
      <c r="POE50" s="46"/>
      <c r="POF50" s="46"/>
      <c r="POG50" s="46"/>
      <c r="POH50" s="46"/>
      <c r="POI50" s="46"/>
      <c r="POJ50" s="46"/>
      <c r="POK50" s="46"/>
      <c r="POL50" s="46"/>
      <c r="POM50" s="46"/>
      <c r="PON50" s="46"/>
      <c r="POO50" s="46"/>
      <c r="POP50" s="46"/>
      <c r="POQ50" s="46"/>
      <c r="POR50" s="46"/>
      <c r="POS50" s="46"/>
      <c r="POT50" s="46"/>
      <c r="POU50" s="46"/>
      <c r="POV50" s="46"/>
      <c r="POW50" s="46"/>
      <c r="POX50" s="46"/>
      <c r="POY50" s="46"/>
      <c r="POZ50" s="46"/>
      <c r="PPA50" s="46"/>
      <c r="PPB50" s="46"/>
      <c r="PPC50" s="46"/>
      <c r="PPD50" s="46"/>
      <c r="PPE50" s="46"/>
      <c r="PPF50" s="46"/>
      <c r="PPG50" s="46"/>
      <c r="PPH50" s="46"/>
      <c r="PPI50" s="46"/>
      <c r="PPJ50" s="46"/>
      <c r="PPK50" s="46"/>
      <c r="PPL50" s="46"/>
      <c r="PPM50" s="46"/>
      <c r="PPN50" s="46"/>
      <c r="PPO50" s="46"/>
      <c r="PPP50" s="46"/>
      <c r="PPQ50" s="46"/>
      <c r="PPR50" s="46"/>
      <c r="PPS50" s="46"/>
      <c r="PPT50" s="46"/>
      <c r="PPU50" s="46"/>
      <c r="PPV50" s="46"/>
      <c r="PPW50" s="46"/>
      <c r="PPX50" s="46"/>
      <c r="PPY50" s="46"/>
      <c r="PPZ50" s="46"/>
      <c r="PQA50" s="46"/>
      <c r="PQB50" s="46"/>
      <c r="PQC50" s="46"/>
      <c r="PQD50" s="46"/>
      <c r="PQE50" s="46"/>
      <c r="PQF50" s="46"/>
      <c r="PQG50" s="46"/>
      <c r="PQH50" s="46"/>
      <c r="PQI50" s="46"/>
      <c r="PQJ50" s="46"/>
      <c r="PQK50" s="46"/>
      <c r="PQL50" s="46"/>
      <c r="PQM50" s="46"/>
      <c r="PQN50" s="46"/>
      <c r="PQO50" s="46"/>
      <c r="PQP50" s="46"/>
      <c r="PQQ50" s="46"/>
      <c r="PQR50" s="46"/>
      <c r="PQS50" s="46"/>
      <c r="PQT50" s="46"/>
      <c r="PQU50" s="46"/>
      <c r="PQV50" s="46"/>
      <c r="PQW50" s="46"/>
      <c r="PQX50" s="46"/>
      <c r="PQY50" s="46"/>
      <c r="PQZ50" s="46"/>
      <c r="PRA50" s="46"/>
      <c r="PRB50" s="46"/>
      <c r="PRC50" s="46"/>
      <c r="PRD50" s="46"/>
      <c r="PRE50" s="46"/>
      <c r="PRF50" s="46"/>
      <c r="PRG50" s="46"/>
      <c r="PRH50" s="46"/>
      <c r="PRI50" s="46"/>
      <c r="PRJ50" s="46"/>
      <c r="PRK50" s="46"/>
      <c r="PRL50" s="46"/>
      <c r="PRM50" s="46"/>
      <c r="PRN50" s="46"/>
      <c r="PRO50" s="46"/>
      <c r="PRP50" s="46"/>
      <c r="PRQ50" s="46"/>
      <c r="PRR50" s="46"/>
      <c r="PRS50" s="46"/>
      <c r="PRT50" s="46"/>
      <c r="PRU50" s="46"/>
      <c r="PRV50" s="46"/>
      <c r="PRW50" s="46"/>
      <c r="PRX50" s="46"/>
      <c r="PRY50" s="46"/>
      <c r="PRZ50" s="46"/>
      <c r="PSA50" s="46"/>
      <c r="PSB50" s="46"/>
      <c r="PSC50" s="46"/>
      <c r="PSD50" s="46"/>
      <c r="PSE50" s="46"/>
      <c r="PSF50" s="46"/>
      <c r="PSG50" s="46"/>
      <c r="PSH50" s="46"/>
      <c r="PSI50" s="46"/>
      <c r="PSJ50" s="46"/>
      <c r="PSK50" s="46"/>
      <c r="PSL50" s="46"/>
      <c r="PSM50" s="46"/>
      <c r="PSN50" s="46"/>
      <c r="PSO50" s="46"/>
      <c r="PSP50" s="46"/>
      <c r="PSQ50" s="46"/>
      <c r="PSR50" s="46"/>
      <c r="PSS50" s="46"/>
      <c r="PST50" s="46"/>
      <c r="PSU50" s="46"/>
      <c r="PSV50" s="46"/>
      <c r="PSW50" s="46"/>
      <c r="PSX50" s="46"/>
      <c r="PSY50" s="46"/>
      <c r="PSZ50" s="46"/>
      <c r="PTA50" s="46"/>
      <c r="PTB50" s="46"/>
      <c r="PTC50" s="46"/>
      <c r="PTD50" s="46"/>
      <c r="PTE50" s="46"/>
      <c r="PTF50" s="46"/>
      <c r="PTG50" s="46"/>
      <c r="PTH50" s="46"/>
      <c r="PTI50" s="46"/>
      <c r="PTJ50" s="46"/>
      <c r="PTK50" s="46"/>
      <c r="PTL50" s="46"/>
      <c r="PTM50" s="46"/>
      <c r="PTN50" s="46"/>
      <c r="PTO50" s="46"/>
      <c r="PTP50" s="46"/>
      <c r="PTQ50" s="46"/>
      <c r="PTR50" s="46"/>
      <c r="PTS50" s="46"/>
      <c r="PTT50" s="46"/>
      <c r="PTU50" s="46"/>
      <c r="PTV50" s="46"/>
      <c r="PTW50" s="46"/>
      <c r="PTX50" s="46"/>
      <c r="PTY50" s="46"/>
      <c r="PTZ50" s="46"/>
      <c r="PUA50" s="46"/>
      <c r="PUB50" s="46"/>
      <c r="PUC50" s="46"/>
      <c r="PUD50" s="46"/>
      <c r="PUE50" s="46"/>
      <c r="PUF50" s="46"/>
      <c r="PUG50" s="46"/>
      <c r="PUH50" s="46"/>
      <c r="PUI50" s="46"/>
      <c r="PUJ50" s="46"/>
      <c r="PUK50" s="46"/>
      <c r="PUL50" s="46"/>
      <c r="PUM50" s="46"/>
      <c r="PUN50" s="46"/>
      <c r="PUO50" s="46"/>
      <c r="PUP50" s="46"/>
      <c r="PUQ50" s="46"/>
      <c r="PUR50" s="46"/>
      <c r="PUS50" s="46"/>
      <c r="PUT50" s="46"/>
      <c r="PUU50" s="46"/>
      <c r="PUV50" s="46"/>
      <c r="PUW50" s="46"/>
      <c r="PUX50" s="46"/>
      <c r="PUY50" s="46"/>
      <c r="PUZ50" s="46"/>
      <c r="PVA50" s="46"/>
      <c r="PVB50" s="46"/>
      <c r="PVC50" s="46"/>
      <c r="PVD50" s="46"/>
      <c r="PVE50" s="46"/>
      <c r="PVF50" s="46"/>
      <c r="PVG50" s="46"/>
      <c r="PVH50" s="46"/>
      <c r="PVI50" s="46"/>
      <c r="PVJ50" s="46"/>
      <c r="PVK50" s="46"/>
      <c r="PVL50" s="46"/>
      <c r="PVM50" s="46"/>
      <c r="PVN50" s="46"/>
      <c r="PVO50" s="46"/>
      <c r="PVP50" s="46"/>
      <c r="PVQ50" s="46"/>
      <c r="PVR50" s="46"/>
      <c r="PVS50" s="46"/>
      <c r="PVT50" s="46"/>
      <c r="PVU50" s="46"/>
      <c r="PVV50" s="46"/>
      <c r="PVW50" s="46"/>
      <c r="PVX50" s="46"/>
      <c r="PVY50" s="46"/>
      <c r="PVZ50" s="46"/>
      <c r="PWA50" s="46"/>
      <c r="PWB50" s="46"/>
      <c r="PWC50" s="46"/>
      <c r="PWD50" s="46"/>
      <c r="PWE50" s="46"/>
      <c r="PWF50" s="46"/>
      <c r="PWG50" s="46"/>
      <c r="PWH50" s="46"/>
      <c r="PWI50" s="46"/>
      <c r="PWJ50" s="46"/>
      <c r="PWK50" s="46"/>
      <c r="PWL50" s="46"/>
      <c r="PWM50" s="46"/>
      <c r="PWN50" s="46"/>
      <c r="PWO50" s="46"/>
      <c r="PWP50" s="46"/>
      <c r="PWQ50" s="46"/>
      <c r="PWR50" s="46"/>
      <c r="PWS50" s="46"/>
      <c r="PWT50" s="46"/>
      <c r="PWU50" s="46"/>
      <c r="PWV50" s="46"/>
      <c r="PWW50" s="46"/>
      <c r="PWX50" s="46"/>
      <c r="PWY50" s="46"/>
      <c r="PWZ50" s="46"/>
      <c r="PXA50" s="46"/>
      <c r="PXB50" s="46"/>
      <c r="PXC50" s="46"/>
      <c r="PXD50" s="46"/>
      <c r="PXE50" s="46"/>
      <c r="PXF50" s="46"/>
      <c r="PXG50" s="46"/>
      <c r="PXH50" s="46"/>
      <c r="PXI50" s="46"/>
      <c r="PXJ50" s="46"/>
      <c r="PXK50" s="46"/>
      <c r="PXL50" s="46"/>
      <c r="PXM50" s="46"/>
      <c r="PXN50" s="46"/>
      <c r="PXO50" s="46"/>
      <c r="PXP50" s="46"/>
      <c r="PXQ50" s="46"/>
      <c r="PXR50" s="46"/>
      <c r="PXS50" s="46"/>
      <c r="PXT50" s="46"/>
      <c r="PXU50" s="46"/>
      <c r="PXV50" s="46"/>
      <c r="PXW50" s="46"/>
      <c r="PXX50" s="46"/>
      <c r="PXY50" s="46"/>
      <c r="PXZ50" s="46"/>
      <c r="PYA50" s="46"/>
      <c r="PYB50" s="46"/>
      <c r="PYC50" s="46"/>
      <c r="PYD50" s="46"/>
      <c r="PYE50" s="46"/>
      <c r="PYF50" s="46"/>
      <c r="PYG50" s="46"/>
      <c r="PYH50" s="46"/>
      <c r="PYI50" s="46"/>
      <c r="PYJ50" s="46"/>
      <c r="PYK50" s="46"/>
      <c r="PYL50" s="46"/>
      <c r="PYM50" s="46"/>
      <c r="PYN50" s="46"/>
      <c r="PYO50" s="46"/>
      <c r="PYP50" s="46"/>
      <c r="PYQ50" s="46"/>
      <c r="PYR50" s="46"/>
      <c r="PYS50" s="46"/>
      <c r="PYT50" s="46"/>
      <c r="PYU50" s="46"/>
      <c r="PYV50" s="46"/>
      <c r="PYW50" s="46"/>
      <c r="PYX50" s="46"/>
      <c r="PYY50" s="46"/>
      <c r="PYZ50" s="46"/>
      <c r="PZA50" s="46"/>
      <c r="PZB50" s="46"/>
      <c r="PZC50" s="46"/>
      <c r="PZD50" s="46"/>
      <c r="PZE50" s="46"/>
      <c r="PZF50" s="46"/>
      <c r="PZG50" s="46"/>
      <c r="PZH50" s="46"/>
      <c r="PZI50" s="46"/>
      <c r="PZJ50" s="46"/>
      <c r="PZK50" s="46"/>
      <c r="PZL50" s="46"/>
      <c r="PZM50" s="46"/>
      <c r="PZN50" s="46"/>
      <c r="PZO50" s="46"/>
      <c r="PZP50" s="46"/>
      <c r="PZQ50" s="46"/>
      <c r="PZR50" s="46"/>
      <c r="PZS50" s="46"/>
      <c r="PZT50" s="46"/>
      <c r="PZU50" s="46"/>
      <c r="PZV50" s="46"/>
      <c r="PZW50" s="46"/>
      <c r="PZX50" s="46"/>
      <c r="PZY50" s="46"/>
      <c r="PZZ50" s="46"/>
      <c r="QAA50" s="46"/>
      <c r="QAB50" s="46"/>
      <c r="QAC50" s="46"/>
      <c r="QAD50" s="46"/>
      <c r="QAE50" s="46"/>
      <c r="QAF50" s="46"/>
      <c r="QAG50" s="46"/>
      <c r="QAH50" s="46"/>
      <c r="QAI50" s="46"/>
      <c r="QAJ50" s="46"/>
      <c r="QAK50" s="46"/>
      <c r="QAL50" s="46"/>
      <c r="QAM50" s="46"/>
      <c r="QAN50" s="46"/>
      <c r="QAO50" s="46"/>
      <c r="QAP50" s="46"/>
      <c r="QAQ50" s="46"/>
      <c r="QAR50" s="46"/>
      <c r="QAS50" s="46"/>
      <c r="QAT50" s="46"/>
      <c r="QAU50" s="46"/>
      <c r="QAV50" s="46"/>
      <c r="QAW50" s="46"/>
      <c r="QAX50" s="46"/>
      <c r="QAY50" s="46"/>
      <c r="QAZ50" s="46"/>
      <c r="QBA50" s="46"/>
      <c r="QBB50" s="46"/>
      <c r="QBC50" s="46"/>
      <c r="QBD50" s="46"/>
      <c r="QBE50" s="46"/>
      <c r="QBF50" s="46"/>
      <c r="QBG50" s="46"/>
      <c r="QBH50" s="46"/>
      <c r="QBI50" s="46"/>
      <c r="QBJ50" s="46"/>
      <c r="QBK50" s="46"/>
      <c r="QBL50" s="46"/>
      <c r="QBM50" s="46"/>
      <c r="QBN50" s="46"/>
      <c r="QBO50" s="46"/>
      <c r="QBP50" s="46"/>
      <c r="QBQ50" s="46"/>
      <c r="QBR50" s="46"/>
      <c r="QBS50" s="46"/>
      <c r="QBT50" s="46"/>
      <c r="QBU50" s="46"/>
      <c r="QBV50" s="46"/>
      <c r="QBW50" s="46"/>
      <c r="QBX50" s="46"/>
      <c r="QBY50" s="46"/>
      <c r="QBZ50" s="46"/>
      <c r="QCA50" s="46"/>
      <c r="QCB50" s="46"/>
      <c r="QCC50" s="46"/>
      <c r="QCD50" s="46"/>
      <c r="QCE50" s="46"/>
      <c r="QCF50" s="46"/>
      <c r="QCG50" s="46"/>
      <c r="QCH50" s="46"/>
      <c r="QCI50" s="46"/>
      <c r="QCJ50" s="46"/>
      <c r="QCK50" s="46"/>
      <c r="QCL50" s="46"/>
      <c r="QCM50" s="46"/>
      <c r="QCN50" s="46"/>
      <c r="QCO50" s="46"/>
      <c r="QCP50" s="46"/>
      <c r="QCQ50" s="46"/>
      <c r="QCR50" s="46"/>
      <c r="QCS50" s="46"/>
      <c r="QCT50" s="46"/>
      <c r="QCU50" s="46"/>
      <c r="QCV50" s="46"/>
      <c r="QCW50" s="46"/>
      <c r="QCX50" s="46"/>
      <c r="QCY50" s="46"/>
      <c r="QCZ50" s="46"/>
      <c r="QDA50" s="46"/>
      <c r="QDB50" s="46"/>
      <c r="QDC50" s="46"/>
      <c r="QDD50" s="46"/>
      <c r="QDE50" s="46"/>
      <c r="QDF50" s="46"/>
      <c r="QDG50" s="46"/>
      <c r="QDH50" s="46"/>
      <c r="QDI50" s="46"/>
      <c r="QDJ50" s="46"/>
      <c r="QDK50" s="46"/>
      <c r="QDL50" s="46"/>
      <c r="QDM50" s="46"/>
      <c r="QDN50" s="46"/>
      <c r="QDO50" s="46"/>
      <c r="QDP50" s="46"/>
      <c r="QDQ50" s="46"/>
      <c r="QDR50" s="46"/>
      <c r="QDS50" s="46"/>
      <c r="QDT50" s="46"/>
      <c r="QDU50" s="46"/>
      <c r="QDV50" s="46"/>
      <c r="QDW50" s="46"/>
      <c r="QDX50" s="46"/>
      <c r="QDY50" s="46"/>
      <c r="QDZ50" s="46"/>
      <c r="QEA50" s="46"/>
      <c r="QEB50" s="46"/>
      <c r="QEC50" s="46"/>
      <c r="QED50" s="46"/>
      <c r="QEE50" s="46"/>
      <c r="QEF50" s="46"/>
      <c r="QEG50" s="46"/>
      <c r="QEH50" s="46"/>
      <c r="QEI50" s="46"/>
      <c r="QEJ50" s="46"/>
      <c r="QEK50" s="46"/>
      <c r="QEL50" s="46"/>
      <c r="QEM50" s="46"/>
      <c r="QEN50" s="46"/>
      <c r="QEO50" s="46"/>
      <c r="QEP50" s="46"/>
      <c r="QEQ50" s="46"/>
      <c r="QER50" s="46"/>
      <c r="QES50" s="46"/>
      <c r="QET50" s="46"/>
      <c r="QEU50" s="46"/>
      <c r="QEV50" s="46"/>
      <c r="QEW50" s="46"/>
      <c r="QEX50" s="46"/>
      <c r="QEY50" s="46"/>
      <c r="QEZ50" s="46"/>
      <c r="QFA50" s="46"/>
      <c r="QFB50" s="46"/>
      <c r="QFC50" s="46"/>
      <c r="QFD50" s="46"/>
      <c r="QFE50" s="46"/>
      <c r="QFF50" s="46"/>
      <c r="QFG50" s="46"/>
      <c r="QFH50" s="46"/>
      <c r="QFI50" s="46"/>
      <c r="QFJ50" s="46"/>
      <c r="QFK50" s="46"/>
      <c r="QFL50" s="46"/>
      <c r="QFM50" s="46"/>
      <c r="QFN50" s="46"/>
      <c r="QFO50" s="46"/>
      <c r="QFP50" s="46"/>
      <c r="QFQ50" s="46"/>
      <c r="QFR50" s="46"/>
      <c r="QFS50" s="46"/>
      <c r="QFT50" s="46"/>
      <c r="QFU50" s="46"/>
      <c r="QFV50" s="46"/>
      <c r="QFW50" s="46"/>
      <c r="QFX50" s="46"/>
      <c r="QFY50" s="46"/>
      <c r="QFZ50" s="46"/>
      <c r="QGA50" s="46"/>
      <c r="QGB50" s="46"/>
      <c r="QGC50" s="46"/>
      <c r="QGD50" s="46"/>
      <c r="QGE50" s="46"/>
      <c r="QGF50" s="46"/>
      <c r="QGG50" s="46"/>
      <c r="QGH50" s="46"/>
      <c r="QGI50" s="46"/>
      <c r="QGJ50" s="46"/>
      <c r="QGK50" s="46"/>
      <c r="QGL50" s="46"/>
      <c r="QGM50" s="46"/>
      <c r="QGN50" s="46"/>
      <c r="QGO50" s="46"/>
      <c r="QGP50" s="46"/>
      <c r="QGQ50" s="46"/>
      <c r="QGR50" s="46"/>
      <c r="QGS50" s="46"/>
      <c r="QGT50" s="46"/>
      <c r="QGU50" s="46"/>
      <c r="QGV50" s="46"/>
      <c r="QGW50" s="46"/>
      <c r="QGX50" s="46"/>
      <c r="QGY50" s="46"/>
      <c r="QGZ50" s="46"/>
      <c r="QHA50" s="46"/>
      <c r="QHB50" s="46"/>
      <c r="QHC50" s="46"/>
      <c r="QHD50" s="46"/>
      <c r="QHE50" s="46"/>
      <c r="QHF50" s="46"/>
      <c r="QHG50" s="46"/>
      <c r="QHH50" s="46"/>
      <c r="QHI50" s="46"/>
      <c r="QHJ50" s="46"/>
      <c r="QHK50" s="46"/>
      <c r="QHL50" s="46"/>
      <c r="QHM50" s="46"/>
      <c r="QHN50" s="46"/>
      <c r="QHO50" s="46"/>
      <c r="QHP50" s="46"/>
      <c r="QHQ50" s="46"/>
      <c r="QHR50" s="46"/>
      <c r="QHS50" s="46"/>
      <c r="QHT50" s="46"/>
      <c r="QHU50" s="46"/>
      <c r="QHV50" s="46"/>
      <c r="QHW50" s="46"/>
      <c r="QHX50" s="46"/>
      <c r="QHY50" s="46"/>
      <c r="QHZ50" s="46"/>
      <c r="QIA50" s="46"/>
      <c r="QIB50" s="46"/>
      <c r="QIC50" s="46"/>
      <c r="QID50" s="46"/>
      <c r="QIE50" s="46"/>
      <c r="QIF50" s="46"/>
      <c r="QIG50" s="46"/>
      <c r="QIH50" s="46"/>
      <c r="QII50" s="46"/>
      <c r="QIJ50" s="46"/>
      <c r="QIK50" s="46"/>
      <c r="QIL50" s="46"/>
      <c r="QIM50" s="46"/>
      <c r="QIN50" s="46"/>
      <c r="QIO50" s="46"/>
      <c r="QIP50" s="46"/>
      <c r="QIQ50" s="46"/>
      <c r="QIR50" s="46"/>
      <c r="QIS50" s="46"/>
      <c r="QIT50" s="46"/>
      <c r="QIU50" s="46"/>
      <c r="QIV50" s="46"/>
      <c r="QIW50" s="46"/>
      <c r="QIX50" s="46"/>
      <c r="QIY50" s="46"/>
      <c r="QIZ50" s="46"/>
      <c r="QJA50" s="46"/>
      <c r="QJB50" s="46"/>
      <c r="QJC50" s="46"/>
      <c r="QJD50" s="46"/>
      <c r="QJE50" s="46"/>
      <c r="QJF50" s="46"/>
      <c r="QJG50" s="46"/>
      <c r="QJH50" s="46"/>
      <c r="QJI50" s="46"/>
      <c r="QJJ50" s="46"/>
      <c r="QJK50" s="46"/>
      <c r="QJL50" s="46"/>
      <c r="QJM50" s="46"/>
      <c r="QJN50" s="46"/>
      <c r="QJO50" s="46"/>
      <c r="QJP50" s="46"/>
      <c r="QJQ50" s="46"/>
      <c r="QJR50" s="46"/>
      <c r="QJS50" s="46"/>
      <c r="QJT50" s="46"/>
      <c r="QJU50" s="46"/>
      <c r="QJV50" s="46"/>
      <c r="QJW50" s="46"/>
      <c r="QJX50" s="46"/>
      <c r="QJY50" s="46"/>
      <c r="QJZ50" s="46"/>
      <c r="QKA50" s="46"/>
      <c r="QKB50" s="46"/>
      <c r="QKC50" s="46"/>
      <c r="QKD50" s="46"/>
      <c r="QKE50" s="46"/>
      <c r="QKF50" s="46"/>
      <c r="QKG50" s="46"/>
      <c r="QKH50" s="46"/>
      <c r="QKI50" s="46"/>
      <c r="QKJ50" s="46"/>
      <c r="QKK50" s="46"/>
      <c r="QKL50" s="46"/>
      <c r="QKM50" s="46"/>
      <c r="QKN50" s="46"/>
      <c r="QKO50" s="46"/>
      <c r="QKP50" s="46"/>
      <c r="QKQ50" s="46"/>
      <c r="QKR50" s="46"/>
      <c r="QKS50" s="46"/>
      <c r="QKT50" s="46"/>
      <c r="QKU50" s="46"/>
      <c r="QKV50" s="46"/>
      <c r="QKW50" s="46"/>
      <c r="QKX50" s="46"/>
      <c r="QKY50" s="46"/>
      <c r="QKZ50" s="46"/>
      <c r="QLA50" s="46"/>
      <c r="QLB50" s="46"/>
      <c r="QLC50" s="46"/>
      <c r="QLD50" s="46"/>
      <c r="QLE50" s="46"/>
      <c r="QLF50" s="46"/>
      <c r="QLG50" s="46"/>
      <c r="QLH50" s="46"/>
      <c r="QLI50" s="46"/>
      <c r="QLJ50" s="46"/>
      <c r="QLK50" s="46"/>
      <c r="QLL50" s="46"/>
      <c r="QLM50" s="46"/>
      <c r="QLN50" s="46"/>
      <c r="QLO50" s="46"/>
      <c r="QLP50" s="46"/>
      <c r="QLQ50" s="46"/>
      <c r="QLR50" s="46"/>
      <c r="QLS50" s="46"/>
      <c r="QLT50" s="46"/>
      <c r="QLU50" s="46"/>
      <c r="QLV50" s="46"/>
      <c r="QLW50" s="46"/>
      <c r="QLX50" s="46"/>
      <c r="QLY50" s="46"/>
      <c r="QLZ50" s="46"/>
      <c r="QMA50" s="46"/>
      <c r="QMB50" s="46"/>
      <c r="QMC50" s="46"/>
      <c r="QMD50" s="46"/>
      <c r="QME50" s="46"/>
      <c r="QMF50" s="46"/>
      <c r="QMG50" s="46"/>
      <c r="QMH50" s="46"/>
      <c r="QMI50" s="46"/>
      <c r="QMJ50" s="46"/>
      <c r="QMK50" s="46"/>
      <c r="QML50" s="46"/>
      <c r="QMM50" s="46"/>
      <c r="QMN50" s="46"/>
      <c r="QMO50" s="46"/>
      <c r="QMP50" s="46"/>
      <c r="QMQ50" s="46"/>
      <c r="QMR50" s="46"/>
      <c r="QMS50" s="46"/>
      <c r="QMT50" s="46"/>
      <c r="QMU50" s="46"/>
      <c r="QMV50" s="46"/>
      <c r="QMW50" s="46"/>
      <c r="QMX50" s="46"/>
      <c r="QMY50" s="46"/>
      <c r="QMZ50" s="46"/>
      <c r="QNA50" s="46"/>
      <c r="QNB50" s="46"/>
      <c r="QNC50" s="46"/>
      <c r="QND50" s="46"/>
      <c r="QNE50" s="46"/>
      <c r="QNF50" s="46"/>
      <c r="QNG50" s="46"/>
      <c r="QNH50" s="46"/>
      <c r="QNI50" s="46"/>
      <c r="QNJ50" s="46"/>
      <c r="QNK50" s="46"/>
      <c r="QNL50" s="46"/>
      <c r="QNM50" s="46"/>
      <c r="QNN50" s="46"/>
      <c r="QNO50" s="46"/>
      <c r="QNP50" s="46"/>
      <c r="QNQ50" s="46"/>
      <c r="QNR50" s="46"/>
      <c r="QNS50" s="46"/>
      <c r="QNT50" s="46"/>
      <c r="QNU50" s="46"/>
      <c r="QNV50" s="46"/>
      <c r="QNW50" s="46"/>
      <c r="QNX50" s="46"/>
      <c r="QNY50" s="46"/>
      <c r="QNZ50" s="46"/>
      <c r="QOA50" s="46"/>
      <c r="QOB50" s="46"/>
      <c r="QOC50" s="46"/>
      <c r="QOD50" s="46"/>
      <c r="QOE50" s="46"/>
      <c r="QOF50" s="46"/>
      <c r="QOG50" s="46"/>
      <c r="QOH50" s="46"/>
      <c r="QOI50" s="46"/>
      <c r="QOJ50" s="46"/>
      <c r="QOK50" s="46"/>
      <c r="QOL50" s="46"/>
      <c r="QOM50" s="46"/>
      <c r="QON50" s="46"/>
      <c r="QOO50" s="46"/>
      <c r="QOP50" s="46"/>
      <c r="QOQ50" s="46"/>
      <c r="QOR50" s="46"/>
      <c r="QOS50" s="46"/>
      <c r="QOT50" s="46"/>
      <c r="QOU50" s="46"/>
      <c r="QOV50" s="46"/>
      <c r="QOW50" s="46"/>
      <c r="QOX50" s="46"/>
      <c r="QOY50" s="46"/>
      <c r="QOZ50" s="46"/>
      <c r="QPA50" s="46"/>
      <c r="QPB50" s="46"/>
      <c r="QPC50" s="46"/>
      <c r="QPD50" s="46"/>
      <c r="QPE50" s="46"/>
      <c r="QPF50" s="46"/>
      <c r="QPG50" s="46"/>
      <c r="QPH50" s="46"/>
      <c r="QPI50" s="46"/>
      <c r="QPJ50" s="46"/>
      <c r="QPK50" s="46"/>
      <c r="QPL50" s="46"/>
      <c r="QPM50" s="46"/>
      <c r="QPN50" s="46"/>
      <c r="QPO50" s="46"/>
      <c r="QPP50" s="46"/>
      <c r="QPQ50" s="46"/>
      <c r="QPR50" s="46"/>
      <c r="QPS50" s="46"/>
      <c r="QPT50" s="46"/>
      <c r="QPU50" s="46"/>
      <c r="QPV50" s="46"/>
      <c r="QPW50" s="46"/>
      <c r="QPX50" s="46"/>
      <c r="QPY50" s="46"/>
      <c r="QPZ50" s="46"/>
      <c r="QQA50" s="46"/>
      <c r="QQB50" s="46"/>
      <c r="QQC50" s="46"/>
      <c r="QQD50" s="46"/>
      <c r="QQE50" s="46"/>
      <c r="QQF50" s="46"/>
      <c r="QQG50" s="46"/>
      <c r="QQH50" s="46"/>
      <c r="QQI50" s="46"/>
      <c r="QQJ50" s="46"/>
      <c r="QQK50" s="46"/>
      <c r="QQL50" s="46"/>
      <c r="QQM50" s="46"/>
      <c r="QQN50" s="46"/>
      <c r="QQO50" s="46"/>
      <c r="QQP50" s="46"/>
      <c r="QQQ50" s="46"/>
      <c r="QQR50" s="46"/>
      <c r="QQS50" s="46"/>
      <c r="QQT50" s="46"/>
      <c r="QQU50" s="46"/>
      <c r="QQV50" s="46"/>
      <c r="QQW50" s="46"/>
      <c r="QQX50" s="46"/>
      <c r="QQY50" s="46"/>
      <c r="QQZ50" s="46"/>
      <c r="QRA50" s="46"/>
      <c r="QRB50" s="46"/>
      <c r="QRC50" s="46"/>
      <c r="QRD50" s="46"/>
      <c r="QRE50" s="46"/>
      <c r="QRF50" s="46"/>
      <c r="QRG50" s="46"/>
      <c r="QRH50" s="46"/>
      <c r="QRI50" s="46"/>
      <c r="QRJ50" s="46"/>
      <c r="QRK50" s="46"/>
      <c r="QRL50" s="46"/>
      <c r="QRM50" s="46"/>
      <c r="QRN50" s="46"/>
      <c r="QRO50" s="46"/>
      <c r="QRP50" s="46"/>
      <c r="QRQ50" s="46"/>
      <c r="QRR50" s="46"/>
      <c r="QRS50" s="46"/>
      <c r="QRT50" s="46"/>
      <c r="QRU50" s="46"/>
      <c r="QRV50" s="46"/>
      <c r="QRW50" s="46"/>
      <c r="QRX50" s="46"/>
      <c r="QRY50" s="46"/>
      <c r="QRZ50" s="46"/>
      <c r="QSA50" s="46"/>
      <c r="QSB50" s="46"/>
      <c r="QSC50" s="46"/>
      <c r="QSD50" s="46"/>
      <c r="QSE50" s="46"/>
      <c r="QSF50" s="46"/>
      <c r="QSG50" s="46"/>
      <c r="QSH50" s="46"/>
      <c r="QSI50" s="46"/>
      <c r="QSJ50" s="46"/>
      <c r="QSK50" s="46"/>
      <c r="QSL50" s="46"/>
      <c r="QSM50" s="46"/>
      <c r="QSN50" s="46"/>
      <c r="QSO50" s="46"/>
      <c r="QSP50" s="46"/>
      <c r="QSQ50" s="46"/>
      <c r="QSR50" s="46"/>
      <c r="QSS50" s="46"/>
      <c r="QST50" s="46"/>
      <c r="QSU50" s="46"/>
      <c r="QSV50" s="46"/>
      <c r="QSW50" s="46"/>
      <c r="QSX50" s="46"/>
      <c r="QSY50" s="46"/>
      <c r="QSZ50" s="46"/>
      <c r="QTA50" s="46"/>
      <c r="QTB50" s="46"/>
      <c r="QTC50" s="46"/>
      <c r="QTD50" s="46"/>
      <c r="QTE50" s="46"/>
      <c r="QTF50" s="46"/>
      <c r="QTG50" s="46"/>
      <c r="QTH50" s="46"/>
      <c r="QTI50" s="46"/>
      <c r="QTJ50" s="46"/>
      <c r="QTK50" s="46"/>
      <c r="QTL50" s="46"/>
      <c r="QTM50" s="46"/>
      <c r="QTN50" s="46"/>
      <c r="QTO50" s="46"/>
      <c r="QTP50" s="46"/>
      <c r="QTQ50" s="46"/>
      <c r="QTR50" s="46"/>
      <c r="QTS50" s="46"/>
      <c r="QTT50" s="46"/>
      <c r="QTU50" s="46"/>
      <c r="QTV50" s="46"/>
      <c r="QTW50" s="46"/>
      <c r="QTX50" s="46"/>
      <c r="QTY50" s="46"/>
      <c r="QTZ50" s="46"/>
      <c r="QUA50" s="46"/>
      <c r="QUB50" s="46"/>
      <c r="QUC50" s="46"/>
      <c r="QUD50" s="46"/>
      <c r="QUE50" s="46"/>
      <c r="QUF50" s="46"/>
      <c r="QUG50" s="46"/>
      <c r="QUH50" s="46"/>
      <c r="QUI50" s="46"/>
      <c r="QUJ50" s="46"/>
      <c r="QUK50" s="46"/>
      <c r="QUL50" s="46"/>
      <c r="QUM50" s="46"/>
      <c r="QUN50" s="46"/>
      <c r="QUO50" s="46"/>
      <c r="QUP50" s="46"/>
      <c r="QUQ50" s="46"/>
      <c r="QUR50" s="46"/>
      <c r="QUS50" s="46"/>
      <c r="QUT50" s="46"/>
      <c r="QUU50" s="46"/>
      <c r="QUV50" s="46"/>
      <c r="QUW50" s="46"/>
      <c r="QUX50" s="46"/>
      <c r="QUY50" s="46"/>
      <c r="QUZ50" s="46"/>
      <c r="QVA50" s="46"/>
      <c r="QVB50" s="46"/>
      <c r="QVC50" s="46"/>
      <c r="QVD50" s="46"/>
      <c r="QVE50" s="46"/>
      <c r="QVF50" s="46"/>
      <c r="QVG50" s="46"/>
      <c r="QVH50" s="46"/>
      <c r="QVI50" s="46"/>
      <c r="QVJ50" s="46"/>
      <c r="QVK50" s="46"/>
      <c r="QVL50" s="46"/>
      <c r="QVM50" s="46"/>
      <c r="QVN50" s="46"/>
      <c r="QVO50" s="46"/>
      <c r="QVP50" s="46"/>
      <c r="QVQ50" s="46"/>
      <c r="QVR50" s="46"/>
      <c r="QVS50" s="46"/>
      <c r="QVT50" s="46"/>
      <c r="QVU50" s="46"/>
      <c r="QVV50" s="46"/>
      <c r="QVW50" s="46"/>
      <c r="QVX50" s="46"/>
      <c r="QVY50" s="46"/>
      <c r="QVZ50" s="46"/>
      <c r="QWA50" s="46"/>
      <c r="QWB50" s="46"/>
      <c r="QWC50" s="46"/>
      <c r="QWD50" s="46"/>
      <c r="QWE50" s="46"/>
      <c r="QWF50" s="46"/>
      <c r="QWG50" s="46"/>
      <c r="QWH50" s="46"/>
      <c r="QWI50" s="46"/>
      <c r="QWJ50" s="46"/>
      <c r="QWK50" s="46"/>
      <c r="QWL50" s="46"/>
      <c r="QWM50" s="46"/>
      <c r="QWN50" s="46"/>
      <c r="QWO50" s="46"/>
      <c r="QWP50" s="46"/>
      <c r="QWQ50" s="46"/>
      <c r="QWR50" s="46"/>
      <c r="QWS50" s="46"/>
      <c r="QWT50" s="46"/>
      <c r="QWU50" s="46"/>
      <c r="QWV50" s="46"/>
      <c r="QWW50" s="46"/>
      <c r="QWX50" s="46"/>
      <c r="QWY50" s="46"/>
      <c r="QWZ50" s="46"/>
      <c r="QXA50" s="46"/>
      <c r="QXB50" s="46"/>
      <c r="QXC50" s="46"/>
      <c r="QXD50" s="46"/>
      <c r="QXE50" s="46"/>
      <c r="QXF50" s="46"/>
      <c r="QXG50" s="46"/>
      <c r="QXH50" s="46"/>
      <c r="QXI50" s="46"/>
      <c r="QXJ50" s="46"/>
      <c r="QXK50" s="46"/>
      <c r="QXL50" s="46"/>
      <c r="QXM50" s="46"/>
      <c r="QXN50" s="46"/>
      <c r="QXO50" s="46"/>
      <c r="QXP50" s="46"/>
      <c r="QXQ50" s="46"/>
      <c r="QXR50" s="46"/>
      <c r="QXS50" s="46"/>
      <c r="QXT50" s="46"/>
      <c r="QXU50" s="46"/>
      <c r="QXV50" s="46"/>
      <c r="QXW50" s="46"/>
      <c r="QXX50" s="46"/>
      <c r="QXY50" s="46"/>
      <c r="QXZ50" s="46"/>
      <c r="QYA50" s="46"/>
      <c r="QYB50" s="46"/>
      <c r="QYC50" s="46"/>
      <c r="QYD50" s="46"/>
      <c r="QYE50" s="46"/>
      <c r="QYF50" s="46"/>
      <c r="QYG50" s="46"/>
      <c r="QYH50" s="46"/>
      <c r="QYI50" s="46"/>
      <c r="QYJ50" s="46"/>
      <c r="QYK50" s="46"/>
      <c r="QYL50" s="46"/>
      <c r="QYM50" s="46"/>
      <c r="QYN50" s="46"/>
      <c r="QYO50" s="46"/>
      <c r="QYP50" s="46"/>
      <c r="QYQ50" s="46"/>
      <c r="QYR50" s="46"/>
      <c r="QYS50" s="46"/>
      <c r="QYT50" s="46"/>
      <c r="QYU50" s="46"/>
      <c r="QYV50" s="46"/>
      <c r="QYW50" s="46"/>
      <c r="QYX50" s="46"/>
      <c r="QYY50" s="46"/>
      <c r="QYZ50" s="46"/>
      <c r="QZA50" s="46"/>
      <c r="QZB50" s="46"/>
      <c r="QZC50" s="46"/>
      <c r="QZD50" s="46"/>
      <c r="QZE50" s="46"/>
      <c r="QZF50" s="46"/>
      <c r="QZG50" s="46"/>
      <c r="QZH50" s="46"/>
      <c r="QZI50" s="46"/>
      <c r="QZJ50" s="46"/>
      <c r="QZK50" s="46"/>
      <c r="QZL50" s="46"/>
      <c r="QZM50" s="46"/>
      <c r="QZN50" s="46"/>
      <c r="QZO50" s="46"/>
      <c r="QZP50" s="46"/>
      <c r="QZQ50" s="46"/>
      <c r="QZR50" s="46"/>
      <c r="QZS50" s="46"/>
      <c r="QZT50" s="46"/>
      <c r="QZU50" s="46"/>
      <c r="QZV50" s="46"/>
      <c r="QZW50" s="46"/>
      <c r="QZX50" s="46"/>
      <c r="QZY50" s="46"/>
      <c r="QZZ50" s="46"/>
      <c r="RAA50" s="46"/>
      <c r="RAB50" s="46"/>
      <c r="RAC50" s="46"/>
      <c r="RAD50" s="46"/>
      <c r="RAE50" s="46"/>
      <c r="RAF50" s="46"/>
      <c r="RAG50" s="46"/>
      <c r="RAH50" s="46"/>
      <c r="RAI50" s="46"/>
      <c r="RAJ50" s="46"/>
      <c r="RAK50" s="46"/>
      <c r="RAL50" s="46"/>
      <c r="RAM50" s="46"/>
      <c r="RAN50" s="46"/>
      <c r="RAO50" s="46"/>
      <c r="RAP50" s="46"/>
      <c r="RAQ50" s="46"/>
      <c r="RAR50" s="46"/>
      <c r="RAS50" s="46"/>
      <c r="RAT50" s="46"/>
      <c r="RAU50" s="46"/>
      <c r="RAV50" s="46"/>
      <c r="RAW50" s="46"/>
      <c r="RAX50" s="46"/>
      <c r="RAY50" s="46"/>
      <c r="RAZ50" s="46"/>
      <c r="RBA50" s="46"/>
      <c r="RBB50" s="46"/>
      <c r="RBC50" s="46"/>
      <c r="RBD50" s="46"/>
      <c r="RBE50" s="46"/>
      <c r="RBF50" s="46"/>
      <c r="RBG50" s="46"/>
      <c r="RBH50" s="46"/>
      <c r="RBI50" s="46"/>
      <c r="RBJ50" s="46"/>
      <c r="RBK50" s="46"/>
      <c r="RBL50" s="46"/>
      <c r="RBM50" s="46"/>
      <c r="RBN50" s="46"/>
      <c r="RBO50" s="46"/>
      <c r="RBP50" s="46"/>
      <c r="RBQ50" s="46"/>
      <c r="RBR50" s="46"/>
      <c r="RBS50" s="46"/>
      <c r="RBT50" s="46"/>
      <c r="RBU50" s="46"/>
      <c r="RBV50" s="46"/>
      <c r="RBW50" s="46"/>
      <c r="RBX50" s="46"/>
      <c r="RBY50" s="46"/>
      <c r="RBZ50" s="46"/>
      <c r="RCA50" s="46"/>
      <c r="RCB50" s="46"/>
      <c r="RCC50" s="46"/>
      <c r="RCD50" s="46"/>
      <c r="RCE50" s="46"/>
      <c r="RCF50" s="46"/>
      <c r="RCG50" s="46"/>
      <c r="RCH50" s="46"/>
      <c r="RCI50" s="46"/>
      <c r="RCJ50" s="46"/>
      <c r="RCK50" s="46"/>
      <c r="RCL50" s="46"/>
      <c r="RCM50" s="46"/>
      <c r="RCN50" s="46"/>
      <c r="RCO50" s="46"/>
      <c r="RCP50" s="46"/>
      <c r="RCQ50" s="46"/>
      <c r="RCR50" s="46"/>
      <c r="RCS50" s="46"/>
      <c r="RCT50" s="46"/>
      <c r="RCU50" s="46"/>
      <c r="RCV50" s="46"/>
      <c r="RCW50" s="46"/>
      <c r="RCX50" s="46"/>
      <c r="RCY50" s="46"/>
      <c r="RCZ50" s="46"/>
      <c r="RDA50" s="46"/>
      <c r="RDB50" s="46"/>
      <c r="RDC50" s="46"/>
      <c r="RDD50" s="46"/>
      <c r="RDE50" s="46"/>
      <c r="RDF50" s="46"/>
      <c r="RDG50" s="46"/>
      <c r="RDH50" s="46"/>
      <c r="RDI50" s="46"/>
      <c r="RDJ50" s="46"/>
      <c r="RDK50" s="46"/>
      <c r="RDL50" s="46"/>
      <c r="RDM50" s="46"/>
      <c r="RDN50" s="46"/>
      <c r="RDO50" s="46"/>
      <c r="RDP50" s="46"/>
      <c r="RDQ50" s="46"/>
      <c r="RDR50" s="46"/>
      <c r="RDS50" s="46"/>
      <c r="RDT50" s="46"/>
      <c r="RDU50" s="46"/>
      <c r="RDV50" s="46"/>
      <c r="RDW50" s="46"/>
      <c r="RDX50" s="46"/>
      <c r="RDY50" s="46"/>
      <c r="RDZ50" s="46"/>
      <c r="REA50" s="46"/>
      <c r="REB50" s="46"/>
      <c r="REC50" s="46"/>
      <c r="RED50" s="46"/>
      <c r="REE50" s="46"/>
      <c r="REF50" s="46"/>
      <c r="REG50" s="46"/>
      <c r="REH50" s="46"/>
      <c r="REI50" s="46"/>
      <c r="REJ50" s="46"/>
      <c r="REK50" s="46"/>
      <c r="REL50" s="46"/>
      <c r="REM50" s="46"/>
      <c r="REN50" s="46"/>
      <c r="REO50" s="46"/>
      <c r="REP50" s="46"/>
      <c r="REQ50" s="46"/>
      <c r="RER50" s="46"/>
      <c r="RES50" s="46"/>
      <c r="RET50" s="46"/>
      <c r="REU50" s="46"/>
      <c r="REV50" s="46"/>
      <c r="REW50" s="46"/>
      <c r="REX50" s="46"/>
      <c r="REY50" s="46"/>
      <c r="REZ50" s="46"/>
      <c r="RFA50" s="46"/>
      <c r="RFB50" s="46"/>
      <c r="RFC50" s="46"/>
      <c r="RFD50" s="46"/>
      <c r="RFE50" s="46"/>
      <c r="RFF50" s="46"/>
      <c r="RFG50" s="46"/>
      <c r="RFH50" s="46"/>
      <c r="RFI50" s="46"/>
      <c r="RFJ50" s="46"/>
      <c r="RFK50" s="46"/>
      <c r="RFL50" s="46"/>
      <c r="RFM50" s="46"/>
      <c r="RFN50" s="46"/>
      <c r="RFO50" s="46"/>
      <c r="RFP50" s="46"/>
      <c r="RFQ50" s="46"/>
      <c r="RFR50" s="46"/>
      <c r="RFS50" s="46"/>
      <c r="RFT50" s="46"/>
      <c r="RFU50" s="46"/>
      <c r="RFV50" s="46"/>
      <c r="RFW50" s="46"/>
      <c r="RFX50" s="46"/>
      <c r="RFY50" s="46"/>
      <c r="RFZ50" s="46"/>
      <c r="RGA50" s="46"/>
      <c r="RGB50" s="46"/>
      <c r="RGC50" s="46"/>
      <c r="RGD50" s="46"/>
      <c r="RGE50" s="46"/>
      <c r="RGF50" s="46"/>
      <c r="RGG50" s="46"/>
      <c r="RGH50" s="46"/>
      <c r="RGI50" s="46"/>
      <c r="RGJ50" s="46"/>
      <c r="RGK50" s="46"/>
      <c r="RGL50" s="46"/>
      <c r="RGM50" s="46"/>
      <c r="RGN50" s="46"/>
      <c r="RGO50" s="46"/>
      <c r="RGP50" s="46"/>
      <c r="RGQ50" s="46"/>
      <c r="RGR50" s="46"/>
      <c r="RGS50" s="46"/>
      <c r="RGT50" s="46"/>
      <c r="RGU50" s="46"/>
      <c r="RGV50" s="46"/>
      <c r="RGW50" s="46"/>
      <c r="RGX50" s="46"/>
      <c r="RGY50" s="46"/>
      <c r="RGZ50" s="46"/>
      <c r="RHA50" s="46"/>
      <c r="RHB50" s="46"/>
      <c r="RHC50" s="46"/>
      <c r="RHD50" s="46"/>
      <c r="RHE50" s="46"/>
      <c r="RHF50" s="46"/>
      <c r="RHG50" s="46"/>
      <c r="RHH50" s="46"/>
      <c r="RHI50" s="46"/>
      <c r="RHJ50" s="46"/>
      <c r="RHK50" s="46"/>
      <c r="RHL50" s="46"/>
      <c r="RHM50" s="46"/>
      <c r="RHN50" s="46"/>
      <c r="RHO50" s="46"/>
      <c r="RHP50" s="46"/>
      <c r="RHQ50" s="46"/>
      <c r="RHR50" s="46"/>
      <c r="RHS50" s="46"/>
      <c r="RHT50" s="46"/>
      <c r="RHU50" s="46"/>
      <c r="RHV50" s="46"/>
      <c r="RHW50" s="46"/>
      <c r="RHX50" s="46"/>
      <c r="RHY50" s="46"/>
      <c r="RHZ50" s="46"/>
      <c r="RIA50" s="46"/>
      <c r="RIB50" s="46"/>
      <c r="RIC50" s="46"/>
      <c r="RID50" s="46"/>
      <c r="RIE50" s="46"/>
      <c r="RIF50" s="46"/>
      <c r="RIG50" s="46"/>
      <c r="RIH50" s="46"/>
      <c r="RII50" s="46"/>
      <c r="RIJ50" s="46"/>
      <c r="RIK50" s="46"/>
      <c r="RIL50" s="46"/>
      <c r="RIM50" s="46"/>
      <c r="RIN50" s="46"/>
      <c r="RIO50" s="46"/>
      <c r="RIP50" s="46"/>
      <c r="RIQ50" s="46"/>
      <c r="RIR50" s="46"/>
      <c r="RIS50" s="46"/>
      <c r="RIT50" s="46"/>
      <c r="RIU50" s="46"/>
      <c r="RIV50" s="46"/>
      <c r="RIW50" s="46"/>
      <c r="RIX50" s="46"/>
      <c r="RIY50" s="46"/>
      <c r="RIZ50" s="46"/>
      <c r="RJA50" s="46"/>
      <c r="RJB50" s="46"/>
      <c r="RJC50" s="46"/>
      <c r="RJD50" s="46"/>
      <c r="RJE50" s="46"/>
      <c r="RJF50" s="46"/>
      <c r="RJG50" s="46"/>
      <c r="RJH50" s="46"/>
      <c r="RJI50" s="46"/>
      <c r="RJJ50" s="46"/>
      <c r="RJK50" s="46"/>
      <c r="RJL50" s="46"/>
      <c r="RJM50" s="46"/>
      <c r="RJN50" s="46"/>
      <c r="RJO50" s="46"/>
      <c r="RJP50" s="46"/>
      <c r="RJQ50" s="46"/>
      <c r="RJR50" s="46"/>
      <c r="RJS50" s="46"/>
      <c r="RJT50" s="46"/>
      <c r="RJU50" s="46"/>
      <c r="RJV50" s="46"/>
      <c r="RJW50" s="46"/>
      <c r="RJX50" s="46"/>
      <c r="RJY50" s="46"/>
      <c r="RJZ50" s="46"/>
      <c r="RKA50" s="46"/>
      <c r="RKB50" s="46"/>
      <c r="RKC50" s="46"/>
      <c r="RKD50" s="46"/>
      <c r="RKE50" s="46"/>
      <c r="RKF50" s="46"/>
      <c r="RKG50" s="46"/>
      <c r="RKH50" s="46"/>
      <c r="RKI50" s="46"/>
      <c r="RKJ50" s="46"/>
      <c r="RKK50" s="46"/>
      <c r="RKL50" s="46"/>
      <c r="RKM50" s="46"/>
      <c r="RKN50" s="46"/>
      <c r="RKO50" s="46"/>
      <c r="RKP50" s="46"/>
      <c r="RKQ50" s="46"/>
      <c r="RKR50" s="46"/>
      <c r="RKS50" s="46"/>
      <c r="RKT50" s="46"/>
      <c r="RKU50" s="46"/>
      <c r="RKV50" s="46"/>
      <c r="RKW50" s="46"/>
      <c r="RKX50" s="46"/>
      <c r="RKY50" s="46"/>
      <c r="RKZ50" s="46"/>
      <c r="RLA50" s="46"/>
      <c r="RLB50" s="46"/>
      <c r="RLC50" s="46"/>
      <c r="RLD50" s="46"/>
      <c r="RLE50" s="46"/>
      <c r="RLF50" s="46"/>
      <c r="RLG50" s="46"/>
      <c r="RLH50" s="46"/>
      <c r="RLI50" s="46"/>
      <c r="RLJ50" s="46"/>
      <c r="RLK50" s="46"/>
      <c r="RLL50" s="46"/>
      <c r="RLM50" s="46"/>
      <c r="RLN50" s="46"/>
      <c r="RLO50" s="46"/>
      <c r="RLP50" s="46"/>
      <c r="RLQ50" s="46"/>
      <c r="RLR50" s="46"/>
      <c r="RLS50" s="46"/>
      <c r="RLT50" s="46"/>
      <c r="RLU50" s="46"/>
      <c r="RLV50" s="46"/>
      <c r="RLW50" s="46"/>
      <c r="RLX50" s="46"/>
      <c r="RLY50" s="46"/>
      <c r="RLZ50" s="46"/>
      <c r="RMA50" s="46"/>
      <c r="RMB50" s="46"/>
      <c r="RMC50" s="46"/>
      <c r="RMD50" s="46"/>
      <c r="RME50" s="46"/>
      <c r="RMF50" s="46"/>
      <c r="RMG50" s="46"/>
      <c r="RMH50" s="46"/>
      <c r="RMI50" s="46"/>
      <c r="RMJ50" s="46"/>
      <c r="RMK50" s="46"/>
      <c r="RML50" s="46"/>
      <c r="RMM50" s="46"/>
      <c r="RMN50" s="46"/>
      <c r="RMO50" s="46"/>
      <c r="RMP50" s="46"/>
      <c r="RMQ50" s="46"/>
      <c r="RMR50" s="46"/>
      <c r="RMS50" s="46"/>
      <c r="RMT50" s="46"/>
      <c r="RMU50" s="46"/>
      <c r="RMV50" s="46"/>
      <c r="RMW50" s="46"/>
      <c r="RMX50" s="46"/>
      <c r="RMY50" s="46"/>
      <c r="RMZ50" s="46"/>
      <c r="RNA50" s="46"/>
      <c r="RNB50" s="46"/>
      <c r="RNC50" s="46"/>
      <c r="RND50" s="46"/>
      <c r="RNE50" s="46"/>
      <c r="RNF50" s="46"/>
      <c r="RNG50" s="46"/>
      <c r="RNH50" s="46"/>
      <c r="RNI50" s="46"/>
      <c r="RNJ50" s="46"/>
      <c r="RNK50" s="46"/>
      <c r="RNL50" s="46"/>
      <c r="RNM50" s="46"/>
      <c r="RNN50" s="46"/>
      <c r="RNO50" s="46"/>
      <c r="RNP50" s="46"/>
      <c r="RNQ50" s="46"/>
      <c r="RNR50" s="46"/>
      <c r="RNS50" s="46"/>
      <c r="RNT50" s="46"/>
      <c r="RNU50" s="46"/>
      <c r="RNV50" s="46"/>
      <c r="RNW50" s="46"/>
      <c r="RNX50" s="46"/>
      <c r="RNY50" s="46"/>
      <c r="RNZ50" s="46"/>
      <c r="ROA50" s="46"/>
      <c r="ROB50" s="46"/>
      <c r="ROC50" s="46"/>
      <c r="ROD50" s="46"/>
      <c r="ROE50" s="46"/>
      <c r="ROF50" s="46"/>
      <c r="ROG50" s="46"/>
      <c r="ROH50" s="46"/>
      <c r="ROI50" s="46"/>
      <c r="ROJ50" s="46"/>
      <c r="ROK50" s="46"/>
      <c r="ROL50" s="46"/>
      <c r="ROM50" s="46"/>
      <c r="RON50" s="46"/>
      <c r="ROO50" s="46"/>
      <c r="ROP50" s="46"/>
      <c r="ROQ50" s="46"/>
      <c r="ROR50" s="46"/>
      <c r="ROS50" s="46"/>
      <c r="ROT50" s="46"/>
      <c r="ROU50" s="46"/>
      <c r="ROV50" s="46"/>
      <c r="ROW50" s="46"/>
      <c r="ROX50" s="46"/>
      <c r="ROY50" s="46"/>
      <c r="ROZ50" s="46"/>
      <c r="RPA50" s="46"/>
      <c r="RPB50" s="46"/>
      <c r="RPC50" s="46"/>
      <c r="RPD50" s="46"/>
      <c r="RPE50" s="46"/>
      <c r="RPF50" s="46"/>
      <c r="RPG50" s="46"/>
      <c r="RPH50" s="46"/>
      <c r="RPI50" s="46"/>
      <c r="RPJ50" s="46"/>
      <c r="RPK50" s="46"/>
      <c r="RPL50" s="46"/>
      <c r="RPM50" s="46"/>
      <c r="RPN50" s="46"/>
      <c r="RPO50" s="46"/>
      <c r="RPP50" s="46"/>
      <c r="RPQ50" s="46"/>
      <c r="RPR50" s="46"/>
      <c r="RPS50" s="46"/>
      <c r="RPT50" s="46"/>
      <c r="RPU50" s="46"/>
      <c r="RPV50" s="46"/>
      <c r="RPW50" s="46"/>
      <c r="RPX50" s="46"/>
      <c r="RPY50" s="46"/>
      <c r="RPZ50" s="46"/>
      <c r="RQA50" s="46"/>
      <c r="RQB50" s="46"/>
      <c r="RQC50" s="46"/>
      <c r="RQD50" s="46"/>
      <c r="RQE50" s="46"/>
      <c r="RQF50" s="46"/>
      <c r="RQG50" s="46"/>
      <c r="RQH50" s="46"/>
      <c r="RQI50" s="46"/>
      <c r="RQJ50" s="46"/>
      <c r="RQK50" s="46"/>
      <c r="RQL50" s="46"/>
      <c r="RQM50" s="46"/>
      <c r="RQN50" s="46"/>
      <c r="RQO50" s="46"/>
      <c r="RQP50" s="46"/>
      <c r="RQQ50" s="46"/>
      <c r="RQR50" s="46"/>
      <c r="RQS50" s="46"/>
      <c r="RQT50" s="46"/>
      <c r="RQU50" s="46"/>
      <c r="RQV50" s="46"/>
      <c r="RQW50" s="46"/>
      <c r="RQX50" s="46"/>
      <c r="RQY50" s="46"/>
      <c r="RQZ50" s="46"/>
      <c r="RRA50" s="46"/>
      <c r="RRB50" s="46"/>
      <c r="RRC50" s="46"/>
      <c r="RRD50" s="46"/>
      <c r="RRE50" s="46"/>
      <c r="RRF50" s="46"/>
      <c r="RRG50" s="46"/>
      <c r="RRH50" s="46"/>
      <c r="RRI50" s="46"/>
      <c r="RRJ50" s="46"/>
      <c r="RRK50" s="46"/>
      <c r="RRL50" s="46"/>
      <c r="RRM50" s="46"/>
      <c r="RRN50" s="46"/>
      <c r="RRO50" s="46"/>
      <c r="RRP50" s="46"/>
      <c r="RRQ50" s="46"/>
      <c r="RRR50" s="46"/>
      <c r="RRS50" s="46"/>
      <c r="RRT50" s="46"/>
      <c r="RRU50" s="46"/>
      <c r="RRV50" s="46"/>
      <c r="RRW50" s="46"/>
      <c r="RRX50" s="46"/>
      <c r="RRY50" s="46"/>
      <c r="RRZ50" s="46"/>
      <c r="RSA50" s="46"/>
      <c r="RSB50" s="46"/>
      <c r="RSC50" s="46"/>
      <c r="RSD50" s="46"/>
      <c r="RSE50" s="46"/>
      <c r="RSF50" s="46"/>
      <c r="RSG50" s="46"/>
      <c r="RSH50" s="46"/>
      <c r="RSI50" s="46"/>
      <c r="RSJ50" s="46"/>
      <c r="RSK50" s="46"/>
      <c r="RSL50" s="46"/>
      <c r="RSM50" s="46"/>
      <c r="RSN50" s="46"/>
      <c r="RSO50" s="46"/>
      <c r="RSP50" s="46"/>
      <c r="RSQ50" s="46"/>
      <c r="RSR50" s="46"/>
      <c r="RSS50" s="46"/>
      <c r="RST50" s="46"/>
      <c r="RSU50" s="46"/>
      <c r="RSV50" s="46"/>
      <c r="RSW50" s="46"/>
      <c r="RSX50" s="46"/>
      <c r="RSY50" s="46"/>
      <c r="RSZ50" s="46"/>
      <c r="RTA50" s="46"/>
      <c r="RTB50" s="46"/>
      <c r="RTC50" s="46"/>
      <c r="RTD50" s="46"/>
      <c r="RTE50" s="46"/>
      <c r="RTF50" s="46"/>
      <c r="RTG50" s="46"/>
      <c r="RTH50" s="46"/>
      <c r="RTI50" s="46"/>
      <c r="RTJ50" s="46"/>
      <c r="RTK50" s="46"/>
      <c r="RTL50" s="46"/>
      <c r="RTM50" s="46"/>
      <c r="RTN50" s="46"/>
      <c r="RTO50" s="46"/>
      <c r="RTP50" s="46"/>
      <c r="RTQ50" s="46"/>
      <c r="RTR50" s="46"/>
      <c r="RTS50" s="46"/>
      <c r="RTT50" s="46"/>
      <c r="RTU50" s="46"/>
      <c r="RTV50" s="46"/>
      <c r="RTW50" s="46"/>
      <c r="RTX50" s="46"/>
      <c r="RTY50" s="46"/>
      <c r="RTZ50" s="46"/>
      <c r="RUA50" s="46"/>
      <c r="RUB50" s="46"/>
      <c r="RUC50" s="46"/>
      <c r="RUD50" s="46"/>
      <c r="RUE50" s="46"/>
      <c r="RUF50" s="46"/>
      <c r="RUG50" s="46"/>
      <c r="RUH50" s="46"/>
      <c r="RUI50" s="46"/>
      <c r="RUJ50" s="46"/>
      <c r="RUK50" s="46"/>
      <c r="RUL50" s="46"/>
      <c r="RUM50" s="46"/>
      <c r="RUN50" s="46"/>
      <c r="RUO50" s="46"/>
      <c r="RUP50" s="46"/>
      <c r="RUQ50" s="46"/>
      <c r="RUR50" s="46"/>
      <c r="RUS50" s="46"/>
      <c r="RUT50" s="46"/>
      <c r="RUU50" s="46"/>
      <c r="RUV50" s="46"/>
      <c r="RUW50" s="46"/>
      <c r="RUX50" s="46"/>
      <c r="RUY50" s="46"/>
      <c r="RUZ50" s="46"/>
      <c r="RVA50" s="46"/>
      <c r="RVB50" s="46"/>
      <c r="RVC50" s="46"/>
      <c r="RVD50" s="46"/>
      <c r="RVE50" s="46"/>
      <c r="RVF50" s="46"/>
      <c r="RVG50" s="46"/>
      <c r="RVH50" s="46"/>
      <c r="RVI50" s="46"/>
      <c r="RVJ50" s="46"/>
      <c r="RVK50" s="46"/>
      <c r="RVL50" s="46"/>
      <c r="RVM50" s="46"/>
      <c r="RVN50" s="46"/>
      <c r="RVO50" s="46"/>
      <c r="RVP50" s="46"/>
      <c r="RVQ50" s="46"/>
      <c r="RVR50" s="46"/>
      <c r="RVS50" s="46"/>
      <c r="RVT50" s="46"/>
      <c r="RVU50" s="46"/>
      <c r="RVV50" s="46"/>
      <c r="RVW50" s="46"/>
      <c r="RVX50" s="46"/>
      <c r="RVY50" s="46"/>
      <c r="RVZ50" s="46"/>
      <c r="RWA50" s="46"/>
      <c r="RWB50" s="46"/>
      <c r="RWC50" s="46"/>
      <c r="RWD50" s="46"/>
      <c r="RWE50" s="46"/>
      <c r="RWF50" s="46"/>
      <c r="RWG50" s="46"/>
      <c r="RWH50" s="46"/>
      <c r="RWI50" s="46"/>
      <c r="RWJ50" s="46"/>
      <c r="RWK50" s="46"/>
      <c r="RWL50" s="46"/>
      <c r="RWM50" s="46"/>
      <c r="RWN50" s="46"/>
      <c r="RWO50" s="46"/>
      <c r="RWP50" s="46"/>
      <c r="RWQ50" s="46"/>
      <c r="RWR50" s="46"/>
      <c r="RWS50" s="46"/>
      <c r="RWT50" s="46"/>
      <c r="RWU50" s="46"/>
      <c r="RWV50" s="46"/>
      <c r="RWW50" s="46"/>
      <c r="RWX50" s="46"/>
      <c r="RWY50" s="46"/>
      <c r="RWZ50" s="46"/>
      <c r="RXA50" s="46"/>
      <c r="RXB50" s="46"/>
      <c r="RXC50" s="46"/>
      <c r="RXD50" s="46"/>
      <c r="RXE50" s="46"/>
      <c r="RXF50" s="46"/>
      <c r="RXG50" s="46"/>
      <c r="RXH50" s="46"/>
      <c r="RXI50" s="46"/>
      <c r="RXJ50" s="46"/>
      <c r="RXK50" s="46"/>
      <c r="RXL50" s="46"/>
      <c r="RXM50" s="46"/>
      <c r="RXN50" s="46"/>
      <c r="RXO50" s="46"/>
      <c r="RXP50" s="46"/>
      <c r="RXQ50" s="46"/>
      <c r="RXR50" s="46"/>
      <c r="RXS50" s="46"/>
      <c r="RXT50" s="46"/>
      <c r="RXU50" s="46"/>
      <c r="RXV50" s="46"/>
      <c r="RXW50" s="46"/>
      <c r="RXX50" s="46"/>
      <c r="RXY50" s="46"/>
      <c r="RXZ50" s="46"/>
      <c r="RYA50" s="46"/>
      <c r="RYB50" s="46"/>
      <c r="RYC50" s="46"/>
      <c r="RYD50" s="46"/>
      <c r="RYE50" s="46"/>
      <c r="RYF50" s="46"/>
      <c r="RYG50" s="46"/>
      <c r="RYH50" s="46"/>
      <c r="RYI50" s="46"/>
      <c r="RYJ50" s="46"/>
      <c r="RYK50" s="46"/>
      <c r="RYL50" s="46"/>
      <c r="RYM50" s="46"/>
      <c r="RYN50" s="46"/>
      <c r="RYO50" s="46"/>
      <c r="RYP50" s="46"/>
      <c r="RYQ50" s="46"/>
      <c r="RYR50" s="46"/>
      <c r="RYS50" s="46"/>
      <c r="RYT50" s="46"/>
      <c r="RYU50" s="46"/>
      <c r="RYV50" s="46"/>
      <c r="RYW50" s="46"/>
      <c r="RYX50" s="46"/>
      <c r="RYY50" s="46"/>
      <c r="RYZ50" s="46"/>
      <c r="RZA50" s="46"/>
      <c r="RZB50" s="46"/>
      <c r="RZC50" s="46"/>
      <c r="RZD50" s="46"/>
      <c r="RZE50" s="46"/>
      <c r="RZF50" s="46"/>
      <c r="RZG50" s="46"/>
      <c r="RZH50" s="46"/>
      <c r="RZI50" s="46"/>
      <c r="RZJ50" s="46"/>
      <c r="RZK50" s="46"/>
      <c r="RZL50" s="46"/>
      <c r="RZM50" s="46"/>
      <c r="RZN50" s="46"/>
      <c r="RZO50" s="46"/>
      <c r="RZP50" s="46"/>
      <c r="RZQ50" s="46"/>
      <c r="RZR50" s="46"/>
      <c r="RZS50" s="46"/>
      <c r="RZT50" s="46"/>
      <c r="RZU50" s="46"/>
      <c r="RZV50" s="46"/>
      <c r="RZW50" s="46"/>
      <c r="RZX50" s="46"/>
      <c r="RZY50" s="46"/>
      <c r="RZZ50" s="46"/>
      <c r="SAA50" s="46"/>
      <c r="SAB50" s="46"/>
      <c r="SAC50" s="46"/>
      <c r="SAD50" s="46"/>
      <c r="SAE50" s="46"/>
      <c r="SAF50" s="46"/>
      <c r="SAG50" s="46"/>
      <c r="SAH50" s="46"/>
      <c r="SAI50" s="46"/>
      <c r="SAJ50" s="46"/>
      <c r="SAK50" s="46"/>
      <c r="SAL50" s="46"/>
      <c r="SAM50" s="46"/>
      <c r="SAN50" s="46"/>
      <c r="SAO50" s="46"/>
      <c r="SAP50" s="46"/>
      <c r="SAQ50" s="46"/>
      <c r="SAR50" s="46"/>
      <c r="SAS50" s="46"/>
      <c r="SAT50" s="46"/>
      <c r="SAU50" s="46"/>
      <c r="SAV50" s="46"/>
      <c r="SAW50" s="46"/>
      <c r="SAX50" s="46"/>
      <c r="SAY50" s="46"/>
      <c r="SAZ50" s="46"/>
      <c r="SBA50" s="46"/>
      <c r="SBB50" s="46"/>
      <c r="SBC50" s="46"/>
      <c r="SBD50" s="46"/>
      <c r="SBE50" s="46"/>
      <c r="SBF50" s="46"/>
      <c r="SBG50" s="46"/>
      <c r="SBH50" s="46"/>
      <c r="SBI50" s="46"/>
      <c r="SBJ50" s="46"/>
      <c r="SBK50" s="46"/>
      <c r="SBL50" s="46"/>
      <c r="SBM50" s="46"/>
      <c r="SBN50" s="46"/>
      <c r="SBO50" s="46"/>
      <c r="SBP50" s="46"/>
      <c r="SBQ50" s="46"/>
      <c r="SBR50" s="46"/>
      <c r="SBS50" s="46"/>
      <c r="SBT50" s="46"/>
      <c r="SBU50" s="46"/>
      <c r="SBV50" s="46"/>
      <c r="SBW50" s="46"/>
      <c r="SBX50" s="46"/>
      <c r="SBY50" s="46"/>
      <c r="SBZ50" s="46"/>
      <c r="SCA50" s="46"/>
      <c r="SCB50" s="46"/>
      <c r="SCC50" s="46"/>
      <c r="SCD50" s="46"/>
      <c r="SCE50" s="46"/>
      <c r="SCF50" s="46"/>
      <c r="SCG50" s="46"/>
      <c r="SCH50" s="46"/>
      <c r="SCI50" s="46"/>
      <c r="SCJ50" s="46"/>
      <c r="SCK50" s="46"/>
      <c r="SCL50" s="46"/>
      <c r="SCM50" s="46"/>
      <c r="SCN50" s="46"/>
      <c r="SCO50" s="46"/>
      <c r="SCP50" s="46"/>
      <c r="SCQ50" s="46"/>
      <c r="SCR50" s="46"/>
      <c r="SCS50" s="46"/>
      <c r="SCT50" s="46"/>
      <c r="SCU50" s="46"/>
      <c r="SCV50" s="46"/>
      <c r="SCW50" s="46"/>
      <c r="SCX50" s="46"/>
      <c r="SCY50" s="46"/>
      <c r="SCZ50" s="46"/>
      <c r="SDA50" s="46"/>
      <c r="SDB50" s="46"/>
      <c r="SDC50" s="46"/>
      <c r="SDD50" s="46"/>
      <c r="SDE50" s="46"/>
      <c r="SDF50" s="46"/>
      <c r="SDG50" s="46"/>
      <c r="SDH50" s="46"/>
      <c r="SDI50" s="46"/>
      <c r="SDJ50" s="46"/>
      <c r="SDK50" s="46"/>
      <c r="SDL50" s="46"/>
      <c r="SDM50" s="46"/>
      <c r="SDN50" s="46"/>
      <c r="SDO50" s="46"/>
      <c r="SDP50" s="46"/>
      <c r="SDQ50" s="46"/>
      <c r="SDR50" s="46"/>
      <c r="SDS50" s="46"/>
      <c r="SDT50" s="46"/>
      <c r="SDU50" s="46"/>
      <c r="SDV50" s="46"/>
      <c r="SDW50" s="46"/>
      <c r="SDX50" s="46"/>
      <c r="SDY50" s="46"/>
      <c r="SDZ50" s="46"/>
      <c r="SEA50" s="46"/>
      <c r="SEB50" s="46"/>
      <c r="SEC50" s="46"/>
      <c r="SED50" s="46"/>
      <c r="SEE50" s="46"/>
      <c r="SEF50" s="46"/>
      <c r="SEG50" s="46"/>
      <c r="SEH50" s="46"/>
      <c r="SEI50" s="46"/>
      <c r="SEJ50" s="46"/>
      <c r="SEK50" s="46"/>
      <c r="SEL50" s="46"/>
      <c r="SEM50" s="46"/>
      <c r="SEN50" s="46"/>
      <c r="SEO50" s="46"/>
      <c r="SEP50" s="46"/>
      <c r="SEQ50" s="46"/>
      <c r="SER50" s="46"/>
      <c r="SES50" s="46"/>
      <c r="SET50" s="46"/>
      <c r="SEU50" s="46"/>
      <c r="SEV50" s="46"/>
      <c r="SEW50" s="46"/>
      <c r="SEX50" s="46"/>
      <c r="SEY50" s="46"/>
      <c r="SEZ50" s="46"/>
      <c r="SFA50" s="46"/>
      <c r="SFB50" s="46"/>
      <c r="SFC50" s="46"/>
      <c r="SFD50" s="46"/>
      <c r="SFE50" s="46"/>
      <c r="SFF50" s="46"/>
      <c r="SFG50" s="46"/>
      <c r="SFH50" s="46"/>
      <c r="SFI50" s="46"/>
      <c r="SFJ50" s="46"/>
      <c r="SFK50" s="46"/>
      <c r="SFL50" s="46"/>
      <c r="SFM50" s="46"/>
      <c r="SFN50" s="46"/>
      <c r="SFO50" s="46"/>
      <c r="SFP50" s="46"/>
      <c r="SFQ50" s="46"/>
      <c r="SFR50" s="46"/>
      <c r="SFS50" s="46"/>
      <c r="SFT50" s="46"/>
      <c r="SFU50" s="46"/>
      <c r="SFV50" s="46"/>
      <c r="SFW50" s="46"/>
      <c r="SFX50" s="46"/>
      <c r="SFY50" s="46"/>
      <c r="SFZ50" s="46"/>
      <c r="SGA50" s="46"/>
      <c r="SGB50" s="46"/>
      <c r="SGC50" s="46"/>
      <c r="SGD50" s="46"/>
      <c r="SGE50" s="46"/>
      <c r="SGF50" s="46"/>
      <c r="SGG50" s="46"/>
      <c r="SGH50" s="46"/>
      <c r="SGI50" s="46"/>
      <c r="SGJ50" s="46"/>
      <c r="SGK50" s="46"/>
      <c r="SGL50" s="46"/>
      <c r="SGM50" s="46"/>
      <c r="SGN50" s="46"/>
      <c r="SGO50" s="46"/>
      <c r="SGP50" s="46"/>
      <c r="SGQ50" s="46"/>
      <c r="SGR50" s="46"/>
      <c r="SGS50" s="46"/>
      <c r="SGT50" s="46"/>
      <c r="SGU50" s="46"/>
      <c r="SGV50" s="46"/>
      <c r="SGW50" s="46"/>
      <c r="SGX50" s="46"/>
      <c r="SGY50" s="46"/>
      <c r="SGZ50" s="46"/>
      <c r="SHA50" s="46"/>
      <c r="SHB50" s="46"/>
      <c r="SHC50" s="46"/>
      <c r="SHD50" s="46"/>
      <c r="SHE50" s="46"/>
      <c r="SHF50" s="46"/>
      <c r="SHG50" s="46"/>
      <c r="SHH50" s="46"/>
      <c r="SHI50" s="46"/>
      <c r="SHJ50" s="46"/>
      <c r="SHK50" s="46"/>
      <c r="SHL50" s="46"/>
      <c r="SHM50" s="46"/>
      <c r="SHN50" s="46"/>
      <c r="SHO50" s="46"/>
      <c r="SHP50" s="46"/>
      <c r="SHQ50" s="46"/>
      <c r="SHR50" s="46"/>
      <c r="SHS50" s="46"/>
      <c r="SHT50" s="46"/>
      <c r="SHU50" s="46"/>
      <c r="SHV50" s="46"/>
      <c r="SHW50" s="46"/>
      <c r="SHX50" s="46"/>
      <c r="SHY50" s="46"/>
      <c r="SHZ50" s="46"/>
      <c r="SIA50" s="46"/>
      <c r="SIB50" s="46"/>
      <c r="SIC50" s="46"/>
      <c r="SID50" s="46"/>
      <c r="SIE50" s="46"/>
      <c r="SIF50" s="46"/>
      <c r="SIG50" s="46"/>
      <c r="SIH50" s="46"/>
      <c r="SII50" s="46"/>
      <c r="SIJ50" s="46"/>
      <c r="SIK50" s="46"/>
      <c r="SIL50" s="46"/>
      <c r="SIM50" s="46"/>
      <c r="SIN50" s="46"/>
      <c r="SIO50" s="46"/>
      <c r="SIP50" s="46"/>
      <c r="SIQ50" s="46"/>
      <c r="SIR50" s="46"/>
      <c r="SIS50" s="46"/>
      <c r="SIT50" s="46"/>
      <c r="SIU50" s="46"/>
      <c r="SIV50" s="46"/>
      <c r="SIW50" s="46"/>
      <c r="SIX50" s="46"/>
      <c r="SIY50" s="46"/>
      <c r="SIZ50" s="46"/>
      <c r="SJA50" s="46"/>
      <c r="SJB50" s="46"/>
      <c r="SJC50" s="46"/>
      <c r="SJD50" s="46"/>
      <c r="SJE50" s="46"/>
      <c r="SJF50" s="46"/>
      <c r="SJG50" s="46"/>
      <c r="SJH50" s="46"/>
      <c r="SJI50" s="46"/>
      <c r="SJJ50" s="46"/>
      <c r="SJK50" s="46"/>
      <c r="SJL50" s="46"/>
      <c r="SJM50" s="46"/>
      <c r="SJN50" s="46"/>
      <c r="SJO50" s="46"/>
      <c r="SJP50" s="46"/>
      <c r="SJQ50" s="46"/>
      <c r="SJR50" s="46"/>
      <c r="SJS50" s="46"/>
      <c r="SJT50" s="46"/>
      <c r="SJU50" s="46"/>
      <c r="SJV50" s="46"/>
      <c r="SJW50" s="46"/>
      <c r="SJX50" s="46"/>
      <c r="SJY50" s="46"/>
      <c r="SJZ50" s="46"/>
      <c r="SKA50" s="46"/>
      <c r="SKB50" s="46"/>
      <c r="SKC50" s="46"/>
      <c r="SKD50" s="46"/>
      <c r="SKE50" s="46"/>
      <c r="SKF50" s="46"/>
      <c r="SKG50" s="46"/>
      <c r="SKH50" s="46"/>
      <c r="SKI50" s="46"/>
      <c r="SKJ50" s="46"/>
      <c r="SKK50" s="46"/>
      <c r="SKL50" s="46"/>
      <c r="SKM50" s="46"/>
      <c r="SKN50" s="46"/>
      <c r="SKO50" s="46"/>
      <c r="SKP50" s="46"/>
      <c r="SKQ50" s="46"/>
      <c r="SKR50" s="46"/>
      <c r="SKS50" s="46"/>
      <c r="SKT50" s="46"/>
      <c r="SKU50" s="46"/>
      <c r="SKV50" s="46"/>
      <c r="SKW50" s="46"/>
      <c r="SKX50" s="46"/>
      <c r="SKY50" s="46"/>
      <c r="SKZ50" s="46"/>
      <c r="SLA50" s="46"/>
      <c r="SLB50" s="46"/>
      <c r="SLC50" s="46"/>
      <c r="SLD50" s="46"/>
      <c r="SLE50" s="46"/>
      <c r="SLF50" s="46"/>
      <c r="SLG50" s="46"/>
      <c r="SLH50" s="46"/>
      <c r="SLI50" s="46"/>
      <c r="SLJ50" s="46"/>
      <c r="SLK50" s="46"/>
      <c r="SLL50" s="46"/>
      <c r="SLM50" s="46"/>
      <c r="SLN50" s="46"/>
      <c r="SLO50" s="46"/>
      <c r="SLP50" s="46"/>
      <c r="SLQ50" s="46"/>
      <c r="SLR50" s="46"/>
      <c r="SLS50" s="46"/>
      <c r="SLT50" s="46"/>
      <c r="SLU50" s="46"/>
      <c r="SLV50" s="46"/>
      <c r="SLW50" s="46"/>
      <c r="SLX50" s="46"/>
      <c r="SLY50" s="46"/>
      <c r="SLZ50" s="46"/>
      <c r="SMA50" s="46"/>
      <c r="SMB50" s="46"/>
      <c r="SMC50" s="46"/>
      <c r="SMD50" s="46"/>
      <c r="SME50" s="46"/>
      <c r="SMF50" s="46"/>
      <c r="SMG50" s="46"/>
      <c r="SMH50" s="46"/>
      <c r="SMI50" s="46"/>
      <c r="SMJ50" s="46"/>
      <c r="SMK50" s="46"/>
      <c r="SML50" s="46"/>
      <c r="SMM50" s="46"/>
      <c r="SMN50" s="46"/>
      <c r="SMO50" s="46"/>
      <c r="SMP50" s="46"/>
      <c r="SMQ50" s="46"/>
      <c r="SMR50" s="46"/>
      <c r="SMS50" s="46"/>
      <c r="SMT50" s="46"/>
      <c r="SMU50" s="46"/>
      <c r="SMV50" s="46"/>
      <c r="SMW50" s="46"/>
      <c r="SMX50" s="46"/>
      <c r="SMY50" s="46"/>
      <c r="SMZ50" s="46"/>
      <c r="SNA50" s="46"/>
      <c r="SNB50" s="46"/>
      <c r="SNC50" s="46"/>
      <c r="SND50" s="46"/>
      <c r="SNE50" s="46"/>
      <c r="SNF50" s="46"/>
      <c r="SNG50" s="46"/>
      <c r="SNH50" s="46"/>
      <c r="SNI50" s="46"/>
      <c r="SNJ50" s="46"/>
      <c r="SNK50" s="46"/>
      <c r="SNL50" s="46"/>
      <c r="SNM50" s="46"/>
      <c r="SNN50" s="46"/>
      <c r="SNO50" s="46"/>
      <c r="SNP50" s="46"/>
      <c r="SNQ50" s="46"/>
      <c r="SNR50" s="46"/>
      <c r="SNS50" s="46"/>
      <c r="SNT50" s="46"/>
      <c r="SNU50" s="46"/>
      <c r="SNV50" s="46"/>
      <c r="SNW50" s="46"/>
      <c r="SNX50" s="46"/>
      <c r="SNY50" s="46"/>
      <c r="SNZ50" s="46"/>
      <c r="SOA50" s="46"/>
      <c r="SOB50" s="46"/>
      <c r="SOC50" s="46"/>
      <c r="SOD50" s="46"/>
      <c r="SOE50" s="46"/>
      <c r="SOF50" s="46"/>
      <c r="SOG50" s="46"/>
      <c r="SOH50" s="46"/>
      <c r="SOI50" s="46"/>
      <c r="SOJ50" s="46"/>
      <c r="SOK50" s="46"/>
      <c r="SOL50" s="46"/>
      <c r="SOM50" s="46"/>
      <c r="SON50" s="46"/>
      <c r="SOO50" s="46"/>
      <c r="SOP50" s="46"/>
      <c r="SOQ50" s="46"/>
      <c r="SOR50" s="46"/>
      <c r="SOS50" s="46"/>
      <c r="SOT50" s="46"/>
      <c r="SOU50" s="46"/>
      <c r="SOV50" s="46"/>
      <c r="SOW50" s="46"/>
      <c r="SOX50" s="46"/>
      <c r="SOY50" s="46"/>
      <c r="SOZ50" s="46"/>
      <c r="SPA50" s="46"/>
      <c r="SPB50" s="46"/>
      <c r="SPC50" s="46"/>
      <c r="SPD50" s="46"/>
      <c r="SPE50" s="46"/>
      <c r="SPF50" s="46"/>
      <c r="SPG50" s="46"/>
      <c r="SPH50" s="46"/>
      <c r="SPI50" s="46"/>
      <c r="SPJ50" s="46"/>
      <c r="SPK50" s="46"/>
      <c r="SPL50" s="46"/>
      <c r="SPM50" s="46"/>
      <c r="SPN50" s="46"/>
      <c r="SPO50" s="46"/>
      <c r="SPP50" s="46"/>
      <c r="SPQ50" s="46"/>
      <c r="SPR50" s="46"/>
      <c r="SPS50" s="46"/>
      <c r="SPT50" s="46"/>
      <c r="SPU50" s="46"/>
      <c r="SPV50" s="46"/>
      <c r="SPW50" s="46"/>
      <c r="SPX50" s="46"/>
      <c r="SPY50" s="46"/>
      <c r="SPZ50" s="46"/>
      <c r="SQA50" s="46"/>
      <c r="SQB50" s="46"/>
      <c r="SQC50" s="46"/>
      <c r="SQD50" s="46"/>
      <c r="SQE50" s="46"/>
      <c r="SQF50" s="46"/>
      <c r="SQG50" s="46"/>
      <c r="SQH50" s="46"/>
      <c r="SQI50" s="46"/>
      <c r="SQJ50" s="46"/>
      <c r="SQK50" s="46"/>
      <c r="SQL50" s="46"/>
      <c r="SQM50" s="46"/>
      <c r="SQN50" s="46"/>
      <c r="SQO50" s="46"/>
      <c r="SQP50" s="46"/>
      <c r="SQQ50" s="46"/>
      <c r="SQR50" s="46"/>
      <c r="SQS50" s="46"/>
      <c r="SQT50" s="46"/>
      <c r="SQU50" s="46"/>
      <c r="SQV50" s="46"/>
      <c r="SQW50" s="46"/>
      <c r="SQX50" s="46"/>
      <c r="SQY50" s="46"/>
      <c r="SQZ50" s="46"/>
      <c r="SRA50" s="46"/>
      <c r="SRB50" s="46"/>
      <c r="SRC50" s="46"/>
      <c r="SRD50" s="46"/>
      <c r="SRE50" s="46"/>
      <c r="SRF50" s="46"/>
      <c r="SRG50" s="46"/>
      <c r="SRH50" s="46"/>
      <c r="SRI50" s="46"/>
      <c r="SRJ50" s="46"/>
      <c r="SRK50" s="46"/>
      <c r="SRL50" s="46"/>
      <c r="SRM50" s="46"/>
      <c r="SRN50" s="46"/>
      <c r="SRO50" s="46"/>
      <c r="SRP50" s="46"/>
      <c r="SRQ50" s="46"/>
      <c r="SRR50" s="46"/>
      <c r="SRS50" s="46"/>
      <c r="SRT50" s="46"/>
      <c r="SRU50" s="46"/>
      <c r="SRV50" s="46"/>
      <c r="SRW50" s="46"/>
      <c r="SRX50" s="46"/>
      <c r="SRY50" s="46"/>
      <c r="SRZ50" s="46"/>
      <c r="SSA50" s="46"/>
      <c r="SSB50" s="46"/>
      <c r="SSC50" s="46"/>
      <c r="SSD50" s="46"/>
      <c r="SSE50" s="46"/>
      <c r="SSF50" s="46"/>
      <c r="SSG50" s="46"/>
      <c r="SSH50" s="46"/>
      <c r="SSI50" s="46"/>
      <c r="SSJ50" s="46"/>
      <c r="SSK50" s="46"/>
      <c r="SSL50" s="46"/>
      <c r="SSM50" s="46"/>
      <c r="SSN50" s="46"/>
      <c r="SSO50" s="46"/>
      <c r="SSP50" s="46"/>
      <c r="SSQ50" s="46"/>
      <c r="SSR50" s="46"/>
      <c r="SSS50" s="46"/>
      <c r="SST50" s="46"/>
      <c r="SSU50" s="46"/>
      <c r="SSV50" s="46"/>
      <c r="SSW50" s="46"/>
      <c r="SSX50" s="46"/>
      <c r="SSY50" s="46"/>
      <c r="SSZ50" s="46"/>
      <c r="STA50" s="46"/>
      <c r="STB50" s="46"/>
      <c r="STC50" s="46"/>
      <c r="STD50" s="46"/>
      <c r="STE50" s="46"/>
      <c r="STF50" s="46"/>
      <c r="STG50" s="46"/>
      <c r="STH50" s="46"/>
      <c r="STI50" s="46"/>
      <c r="STJ50" s="46"/>
      <c r="STK50" s="46"/>
      <c r="STL50" s="46"/>
      <c r="STM50" s="46"/>
      <c r="STN50" s="46"/>
      <c r="STO50" s="46"/>
      <c r="STP50" s="46"/>
      <c r="STQ50" s="46"/>
      <c r="STR50" s="46"/>
      <c r="STS50" s="46"/>
      <c r="STT50" s="46"/>
      <c r="STU50" s="46"/>
      <c r="STV50" s="46"/>
      <c r="STW50" s="46"/>
      <c r="STX50" s="46"/>
      <c r="STY50" s="46"/>
      <c r="STZ50" s="46"/>
      <c r="SUA50" s="46"/>
      <c r="SUB50" s="46"/>
      <c r="SUC50" s="46"/>
      <c r="SUD50" s="46"/>
      <c r="SUE50" s="46"/>
      <c r="SUF50" s="46"/>
      <c r="SUG50" s="46"/>
      <c r="SUH50" s="46"/>
      <c r="SUI50" s="46"/>
      <c r="SUJ50" s="46"/>
      <c r="SUK50" s="46"/>
      <c r="SUL50" s="46"/>
      <c r="SUM50" s="46"/>
      <c r="SUN50" s="46"/>
      <c r="SUO50" s="46"/>
      <c r="SUP50" s="46"/>
      <c r="SUQ50" s="46"/>
      <c r="SUR50" s="46"/>
      <c r="SUS50" s="46"/>
      <c r="SUT50" s="46"/>
      <c r="SUU50" s="46"/>
      <c r="SUV50" s="46"/>
      <c r="SUW50" s="46"/>
      <c r="SUX50" s="46"/>
      <c r="SUY50" s="46"/>
      <c r="SUZ50" s="46"/>
      <c r="SVA50" s="46"/>
      <c r="SVB50" s="46"/>
      <c r="SVC50" s="46"/>
      <c r="SVD50" s="46"/>
      <c r="SVE50" s="46"/>
      <c r="SVF50" s="46"/>
      <c r="SVG50" s="46"/>
      <c r="SVH50" s="46"/>
      <c r="SVI50" s="46"/>
      <c r="SVJ50" s="46"/>
      <c r="SVK50" s="46"/>
      <c r="SVL50" s="46"/>
      <c r="SVM50" s="46"/>
      <c r="SVN50" s="46"/>
      <c r="SVO50" s="46"/>
      <c r="SVP50" s="46"/>
      <c r="SVQ50" s="46"/>
      <c r="SVR50" s="46"/>
      <c r="SVS50" s="46"/>
      <c r="SVT50" s="46"/>
      <c r="SVU50" s="46"/>
      <c r="SVV50" s="46"/>
      <c r="SVW50" s="46"/>
      <c r="SVX50" s="46"/>
      <c r="SVY50" s="46"/>
      <c r="SVZ50" s="46"/>
      <c r="SWA50" s="46"/>
      <c r="SWB50" s="46"/>
      <c r="SWC50" s="46"/>
      <c r="SWD50" s="46"/>
      <c r="SWE50" s="46"/>
      <c r="SWF50" s="46"/>
      <c r="SWG50" s="46"/>
      <c r="SWH50" s="46"/>
      <c r="SWI50" s="46"/>
      <c r="SWJ50" s="46"/>
      <c r="SWK50" s="46"/>
      <c r="SWL50" s="46"/>
      <c r="SWM50" s="46"/>
      <c r="SWN50" s="46"/>
      <c r="SWO50" s="46"/>
      <c r="SWP50" s="46"/>
      <c r="SWQ50" s="46"/>
      <c r="SWR50" s="46"/>
      <c r="SWS50" s="46"/>
      <c r="SWT50" s="46"/>
      <c r="SWU50" s="46"/>
      <c r="SWV50" s="46"/>
      <c r="SWW50" s="46"/>
      <c r="SWX50" s="46"/>
      <c r="SWY50" s="46"/>
      <c r="SWZ50" s="46"/>
      <c r="SXA50" s="46"/>
      <c r="SXB50" s="46"/>
      <c r="SXC50" s="46"/>
      <c r="SXD50" s="46"/>
      <c r="SXE50" s="46"/>
      <c r="SXF50" s="46"/>
      <c r="SXG50" s="46"/>
      <c r="SXH50" s="46"/>
      <c r="SXI50" s="46"/>
      <c r="SXJ50" s="46"/>
      <c r="SXK50" s="46"/>
      <c r="SXL50" s="46"/>
      <c r="SXM50" s="46"/>
      <c r="SXN50" s="46"/>
      <c r="SXO50" s="46"/>
      <c r="SXP50" s="46"/>
      <c r="SXQ50" s="46"/>
      <c r="SXR50" s="46"/>
      <c r="SXS50" s="46"/>
      <c r="SXT50" s="46"/>
      <c r="SXU50" s="46"/>
      <c r="SXV50" s="46"/>
      <c r="SXW50" s="46"/>
      <c r="SXX50" s="46"/>
      <c r="SXY50" s="46"/>
      <c r="SXZ50" s="46"/>
      <c r="SYA50" s="46"/>
      <c r="SYB50" s="46"/>
      <c r="SYC50" s="46"/>
      <c r="SYD50" s="46"/>
      <c r="SYE50" s="46"/>
      <c r="SYF50" s="46"/>
      <c r="SYG50" s="46"/>
      <c r="SYH50" s="46"/>
      <c r="SYI50" s="46"/>
      <c r="SYJ50" s="46"/>
      <c r="SYK50" s="46"/>
      <c r="SYL50" s="46"/>
      <c r="SYM50" s="46"/>
      <c r="SYN50" s="46"/>
      <c r="SYO50" s="46"/>
      <c r="SYP50" s="46"/>
      <c r="SYQ50" s="46"/>
      <c r="SYR50" s="46"/>
      <c r="SYS50" s="46"/>
      <c r="SYT50" s="46"/>
      <c r="SYU50" s="46"/>
      <c r="SYV50" s="46"/>
      <c r="SYW50" s="46"/>
      <c r="SYX50" s="46"/>
      <c r="SYY50" s="46"/>
      <c r="SYZ50" s="46"/>
      <c r="SZA50" s="46"/>
      <c r="SZB50" s="46"/>
      <c r="SZC50" s="46"/>
      <c r="SZD50" s="46"/>
      <c r="SZE50" s="46"/>
      <c r="SZF50" s="46"/>
      <c r="SZG50" s="46"/>
      <c r="SZH50" s="46"/>
      <c r="SZI50" s="46"/>
      <c r="SZJ50" s="46"/>
      <c r="SZK50" s="46"/>
      <c r="SZL50" s="46"/>
      <c r="SZM50" s="46"/>
      <c r="SZN50" s="46"/>
      <c r="SZO50" s="46"/>
      <c r="SZP50" s="46"/>
      <c r="SZQ50" s="46"/>
      <c r="SZR50" s="46"/>
      <c r="SZS50" s="46"/>
      <c r="SZT50" s="46"/>
      <c r="SZU50" s="46"/>
      <c r="SZV50" s="46"/>
      <c r="SZW50" s="46"/>
      <c r="SZX50" s="46"/>
      <c r="SZY50" s="46"/>
      <c r="SZZ50" s="46"/>
      <c r="TAA50" s="46"/>
      <c r="TAB50" s="46"/>
      <c r="TAC50" s="46"/>
      <c r="TAD50" s="46"/>
      <c r="TAE50" s="46"/>
      <c r="TAF50" s="46"/>
      <c r="TAG50" s="46"/>
      <c r="TAH50" s="46"/>
      <c r="TAI50" s="46"/>
      <c r="TAJ50" s="46"/>
      <c r="TAK50" s="46"/>
      <c r="TAL50" s="46"/>
      <c r="TAM50" s="46"/>
      <c r="TAN50" s="46"/>
      <c r="TAO50" s="46"/>
      <c r="TAP50" s="46"/>
      <c r="TAQ50" s="46"/>
      <c r="TAR50" s="46"/>
      <c r="TAS50" s="46"/>
      <c r="TAT50" s="46"/>
      <c r="TAU50" s="46"/>
      <c r="TAV50" s="46"/>
      <c r="TAW50" s="46"/>
      <c r="TAX50" s="46"/>
      <c r="TAY50" s="46"/>
      <c r="TAZ50" s="46"/>
      <c r="TBA50" s="46"/>
      <c r="TBB50" s="46"/>
      <c r="TBC50" s="46"/>
      <c r="TBD50" s="46"/>
      <c r="TBE50" s="46"/>
      <c r="TBF50" s="46"/>
      <c r="TBG50" s="46"/>
      <c r="TBH50" s="46"/>
      <c r="TBI50" s="46"/>
      <c r="TBJ50" s="46"/>
      <c r="TBK50" s="46"/>
      <c r="TBL50" s="46"/>
      <c r="TBM50" s="46"/>
      <c r="TBN50" s="46"/>
      <c r="TBO50" s="46"/>
      <c r="TBP50" s="46"/>
      <c r="TBQ50" s="46"/>
      <c r="TBR50" s="46"/>
      <c r="TBS50" s="46"/>
      <c r="TBT50" s="46"/>
      <c r="TBU50" s="46"/>
      <c r="TBV50" s="46"/>
      <c r="TBW50" s="46"/>
      <c r="TBX50" s="46"/>
      <c r="TBY50" s="46"/>
      <c r="TBZ50" s="46"/>
      <c r="TCA50" s="46"/>
      <c r="TCB50" s="46"/>
      <c r="TCC50" s="46"/>
      <c r="TCD50" s="46"/>
      <c r="TCE50" s="46"/>
      <c r="TCF50" s="46"/>
      <c r="TCG50" s="46"/>
      <c r="TCH50" s="46"/>
      <c r="TCI50" s="46"/>
      <c r="TCJ50" s="46"/>
      <c r="TCK50" s="46"/>
      <c r="TCL50" s="46"/>
      <c r="TCM50" s="46"/>
      <c r="TCN50" s="46"/>
      <c r="TCO50" s="46"/>
      <c r="TCP50" s="46"/>
      <c r="TCQ50" s="46"/>
      <c r="TCR50" s="46"/>
      <c r="TCS50" s="46"/>
      <c r="TCT50" s="46"/>
      <c r="TCU50" s="46"/>
      <c r="TCV50" s="46"/>
      <c r="TCW50" s="46"/>
      <c r="TCX50" s="46"/>
      <c r="TCY50" s="46"/>
      <c r="TCZ50" s="46"/>
      <c r="TDA50" s="46"/>
      <c r="TDB50" s="46"/>
      <c r="TDC50" s="46"/>
      <c r="TDD50" s="46"/>
      <c r="TDE50" s="46"/>
      <c r="TDF50" s="46"/>
      <c r="TDG50" s="46"/>
      <c r="TDH50" s="46"/>
      <c r="TDI50" s="46"/>
      <c r="TDJ50" s="46"/>
      <c r="TDK50" s="46"/>
      <c r="TDL50" s="46"/>
      <c r="TDM50" s="46"/>
      <c r="TDN50" s="46"/>
      <c r="TDO50" s="46"/>
      <c r="TDP50" s="46"/>
      <c r="TDQ50" s="46"/>
      <c r="TDR50" s="46"/>
      <c r="TDS50" s="46"/>
      <c r="TDT50" s="46"/>
      <c r="TDU50" s="46"/>
      <c r="TDV50" s="46"/>
      <c r="TDW50" s="46"/>
      <c r="TDX50" s="46"/>
      <c r="TDY50" s="46"/>
      <c r="TDZ50" s="46"/>
      <c r="TEA50" s="46"/>
      <c r="TEB50" s="46"/>
      <c r="TEC50" s="46"/>
      <c r="TED50" s="46"/>
      <c r="TEE50" s="46"/>
      <c r="TEF50" s="46"/>
      <c r="TEG50" s="46"/>
      <c r="TEH50" s="46"/>
      <c r="TEI50" s="46"/>
      <c r="TEJ50" s="46"/>
      <c r="TEK50" s="46"/>
      <c r="TEL50" s="46"/>
      <c r="TEM50" s="46"/>
      <c r="TEN50" s="46"/>
      <c r="TEO50" s="46"/>
      <c r="TEP50" s="46"/>
      <c r="TEQ50" s="46"/>
      <c r="TER50" s="46"/>
      <c r="TES50" s="46"/>
      <c r="TET50" s="46"/>
      <c r="TEU50" s="46"/>
      <c r="TEV50" s="46"/>
      <c r="TEW50" s="46"/>
      <c r="TEX50" s="46"/>
      <c r="TEY50" s="46"/>
      <c r="TEZ50" s="46"/>
      <c r="TFA50" s="46"/>
      <c r="TFB50" s="46"/>
      <c r="TFC50" s="46"/>
      <c r="TFD50" s="46"/>
      <c r="TFE50" s="46"/>
      <c r="TFF50" s="46"/>
      <c r="TFG50" s="46"/>
      <c r="TFH50" s="46"/>
      <c r="TFI50" s="46"/>
      <c r="TFJ50" s="46"/>
      <c r="TFK50" s="46"/>
      <c r="TFL50" s="46"/>
      <c r="TFM50" s="46"/>
      <c r="TFN50" s="46"/>
      <c r="TFO50" s="46"/>
      <c r="TFP50" s="46"/>
      <c r="TFQ50" s="46"/>
      <c r="TFR50" s="46"/>
      <c r="TFS50" s="46"/>
      <c r="TFT50" s="46"/>
      <c r="TFU50" s="46"/>
      <c r="TFV50" s="46"/>
      <c r="TFW50" s="46"/>
      <c r="TFX50" s="46"/>
      <c r="TFY50" s="46"/>
      <c r="TFZ50" s="46"/>
      <c r="TGA50" s="46"/>
      <c r="TGB50" s="46"/>
      <c r="TGC50" s="46"/>
      <c r="TGD50" s="46"/>
      <c r="TGE50" s="46"/>
      <c r="TGF50" s="46"/>
      <c r="TGG50" s="46"/>
      <c r="TGH50" s="46"/>
      <c r="TGI50" s="46"/>
      <c r="TGJ50" s="46"/>
      <c r="TGK50" s="46"/>
      <c r="TGL50" s="46"/>
      <c r="TGM50" s="46"/>
      <c r="TGN50" s="46"/>
      <c r="TGO50" s="46"/>
      <c r="TGP50" s="46"/>
      <c r="TGQ50" s="46"/>
      <c r="TGR50" s="46"/>
      <c r="TGS50" s="46"/>
      <c r="TGT50" s="46"/>
      <c r="TGU50" s="46"/>
      <c r="TGV50" s="46"/>
      <c r="TGW50" s="46"/>
      <c r="TGX50" s="46"/>
      <c r="TGY50" s="46"/>
      <c r="TGZ50" s="46"/>
      <c r="THA50" s="46"/>
      <c r="THB50" s="46"/>
      <c r="THC50" s="46"/>
      <c r="THD50" s="46"/>
      <c r="THE50" s="46"/>
      <c r="THF50" s="46"/>
      <c r="THG50" s="46"/>
      <c r="THH50" s="46"/>
      <c r="THI50" s="46"/>
      <c r="THJ50" s="46"/>
      <c r="THK50" s="46"/>
      <c r="THL50" s="46"/>
      <c r="THM50" s="46"/>
      <c r="THN50" s="46"/>
      <c r="THO50" s="46"/>
      <c r="THP50" s="46"/>
      <c r="THQ50" s="46"/>
      <c r="THR50" s="46"/>
      <c r="THS50" s="46"/>
      <c r="THT50" s="46"/>
      <c r="THU50" s="46"/>
      <c r="THV50" s="46"/>
      <c r="THW50" s="46"/>
      <c r="THX50" s="46"/>
      <c r="THY50" s="46"/>
      <c r="THZ50" s="46"/>
      <c r="TIA50" s="46"/>
      <c r="TIB50" s="46"/>
      <c r="TIC50" s="46"/>
      <c r="TID50" s="46"/>
      <c r="TIE50" s="46"/>
      <c r="TIF50" s="46"/>
      <c r="TIG50" s="46"/>
      <c r="TIH50" s="46"/>
      <c r="TII50" s="46"/>
      <c r="TIJ50" s="46"/>
      <c r="TIK50" s="46"/>
      <c r="TIL50" s="46"/>
      <c r="TIM50" s="46"/>
      <c r="TIN50" s="46"/>
      <c r="TIO50" s="46"/>
      <c r="TIP50" s="46"/>
      <c r="TIQ50" s="46"/>
      <c r="TIR50" s="46"/>
      <c r="TIS50" s="46"/>
      <c r="TIT50" s="46"/>
      <c r="TIU50" s="46"/>
      <c r="TIV50" s="46"/>
      <c r="TIW50" s="46"/>
      <c r="TIX50" s="46"/>
      <c r="TIY50" s="46"/>
      <c r="TIZ50" s="46"/>
      <c r="TJA50" s="46"/>
      <c r="TJB50" s="46"/>
      <c r="TJC50" s="46"/>
      <c r="TJD50" s="46"/>
      <c r="TJE50" s="46"/>
      <c r="TJF50" s="46"/>
      <c r="TJG50" s="46"/>
      <c r="TJH50" s="46"/>
      <c r="TJI50" s="46"/>
      <c r="TJJ50" s="46"/>
      <c r="TJK50" s="46"/>
      <c r="TJL50" s="46"/>
      <c r="TJM50" s="46"/>
      <c r="TJN50" s="46"/>
      <c r="TJO50" s="46"/>
      <c r="TJP50" s="46"/>
      <c r="TJQ50" s="46"/>
      <c r="TJR50" s="46"/>
      <c r="TJS50" s="46"/>
      <c r="TJT50" s="46"/>
      <c r="TJU50" s="46"/>
      <c r="TJV50" s="46"/>
      <c r="TJW50" s="46"/>
      <c r="TJX50" s="46"/>
      <c r="TJY50" s="46"/>
      <c r="TJZ50" s="46"/>
      <c r="TKA50" s="46"/>
      <c r="TKB50" s="46"/>
      <c r="TKC50" s="46"/>
      <c r="TKD50" s="46"/>
      <c r="TKE50" s="46"/>
      <c r="TKF50" s="46"/>
      <c r="TKG50" s="46"/>
      <c r="TKH50" s="46"/>
      <c r="TKI50" s="46"/>
      <c r="TKJ50" s="46"/>
      <c r="TKK50" s="46"/>
      <c r="TKL50" s="46"/>
      <c r="TKM50" s="46"/>
      <c r="TKN50" s="46"/>
      <c r="TKO50" s="46"/>
      <c r="TKP50" s="46"/>
      <c r="TKQ50" s="46"/>
      <c r="TKR50" s="46"/>
      <c r="TKS50" s="46"/>
      <c r="TKT50" s="46"/>
      <c r="TKU50" s="46"/>
      <c r="TKV50" s="46"/>
      <c r="TKW50" s="46"/>
      <c r="TKX50" s="46"/>
      <c r="TKY50" s="46"/>
      <c r="TKZ50" s="46"/>
      <c r="TLA50" s="46"/>
      <c r="TLB50" s="46"/>
      <c r="TLC50" s="46"/>
      <c r="TLD50" s="46"/>
      <c r="TLE50" s="46"/>
      <c r="TLF50" s="46"/>
      <c r="TLG50" s="46"/>
      <c r="TLH50" s="46"/>
      <c r="TLI50" s="46"/>
      <c r="TLJ50" s="46"/>
      <c r="TLK50" s="46"/>
      <c r="TLL50" s="46"/>
      <c r="TLM50" s="46"/>
      <c r="TLN50" s="46"/>
      <c r="TLO50" s="46"/>
      <c r="TLP50" s="46"/>
      <c r="TLQ50" s="46"/>
      <c r="TLR50" s="46"/>
      <c r="TLS50" s="46"/>
      <c r="TLT50" s="46"/>
      <c r="TLU50" s="46"/>
      <c r="TLV50" s="46"/>
      <c r="TLW50" s="46"/>
      <c r="TLX50" s="46"/>
      <c r="TLY50" s="46"/>
      <c r="TLZ50" s="46"/>
      <c r="TMA50" s="46"/>
      <c r="TMB50" s="46"/>
      <c r="TMC50" s="46"/>
      <c r="TMD50" s="46"/>
      <c r="TME50" s="46"/>
      <c r="TMF50" s="46"/>
      <c r="TMG50" s="46"/>
      <c r="TMH50" s="46"/>
      <c r="TMI50" s="46"/>
      <c r="TMJ50" s="46"/>
      <c r="TMK50" s="46"/>
      <c r="TML50" s="46"/>
      <c r="TMM50" s="46"/>
      <c r="TMN50" s="46"/>
      <c r="TMO50" s="46"/>
      <c r="TMP50" s="46"/>
      <c r="TMQ50" s="46"/>
      <c r="TMR50" s="46"/>
      <c r="TMS50" s="46"/>
      <c r="TMT50" s="46"/>
      <c r="TMU50" s="46"/>
      <c r="TMV50" s="46"/>
      <c r="TMW50" s="46"/>
      <c r="TMX50" s="46"/>
      <c r="TMY50" s="46"/>
      <c r="TMZ50" s="46"/>
      <c r="TNA50" s="46"/>
      <c r="TNB50" s="46"/>
      <c r="TNC50" s="46"/>
      <c r="TND50" s="46"/>
      <c r="TNE50" s="46"/>
      <c r="TNF50" s="46"/>
      <c r="TNG50" s="46"/>
      <c r="TNH50" s="46"/>
      <c r="TNI50" s="46"/>
      <c r="TNJ50" s="46"/>
      <c r="TNK50" s="46"/>
      <c r="TNL50" s="46"/>
      <c r="TNM50" s="46"/>
      <c r="TNN50" s="46"/>
      <c r="TNO50" s="46"/>
      <c r="TNP50" s="46"/>
      <c r="TNQ50" s="46"/>
      <c r="TNR50" s="46"/>
      <c r="TNS50" s="46"/>
      <c r="TNT50" s="46"/>
      <c r="TNU50" s="46"/>
      <c r="TNV50" s="46"/>
      <c r="TNW50" s="46"/>
      <c r="TNX50" s="46"/>
      <c r="TNY50" s="46"/>
      <c r="TNZ50" s="46"/>
      <c r="TOA50" s="46"/>
      <c r="TOB50" s="46"/>
      <c r="TOC50" s="46"/>
      <c r="TOD50" s="46"/>
      <c r="TOE50" s="46"/>
      <c r="TOF50" s="46"/>
      <c r="TOG50" s="46"/>
      <c r="TOH50" s="46"/>
      <c r="TOI50" s="46"/>
      <c r="TOJ50" s="46"/>
      <c r="TOK50" s="46"/>
      <c r="TOL50" s="46"/>
      <c r="TOM50" s="46"/>
      <c r="TON50" s="46"/>
      <c r="TOO50" s="46"/>
      <c r="TOP50" s="46"/>
      <c r="TOQ50" s="46"/>
      <c r="TOR50" s="46"/>
      <c r="TOS50" s="46"/>
      <c r="TOT50" s="46"/>
      <c r="TOU50" s="46"/>
      <c r="TOV50" s="46"/>
      <c r="TOW50" s="46"/>
      <c r="TOX50" s="46"/>
      <c r="TOY50" s="46"/>
      <c r="TOZ50" s="46"/>
      <c r="TPA50" s="46"/>
      <c r="TPB50" s="46"/>
      <c r="TPC50" s="46"/>
      <c r="TPD50" s="46"/>
      <c r="TPE50" s="46"/>
      <c r="TPF50" s="46"/>
      <c r="TPG50" s="46"/>
      <c r="TPH50" s="46"/>
      <c r="TPI50" s="46"/>
      <c r="TPJ50" s="46"/>
      <c r="TPK50" s="46"/>
      <c r="TPL50" s="46"/>
      <c r="TPM50" s="46"/>
      <c r="TPN50" s="46"/>
      <c r="TPO50" s="46"/>
      <c r="TPP50" s="46"/>
      <c r="TPQ50" s="46"/>
      <c r="TPR50" s="46"/>
      <c r="TPS50" s="46"/>
      <c r="TPT50" s="46"/>
      <c r="TPU50" s="46"/>
      <c r="TPV50" s="46"/>
      <c r="TPW50" s="46"/>
      <c r="TPX50" s="46"/>
      <c r="TPY50" s="46"/>
      <c r="TPZ50" s="46"/>
      <c r="TQA50" s="46"/>
      <c r="TQB50" s="46"/>
      <c r="TQC50" s="46"/>
      <c r="TQD50" s="46"/>
      <c r="TQE50" s="46"/>
      <c r="TQF50" s="46"/>
      <c r="TQG50" s="46"/>
      <c r="TQH50" s="46"/>
      <c r="TQI50" s="46"/>
      <c r="TQJ50" s="46"/>
      <c r="TQK50" s="46"/>
      <c r="TQL50" s="46"/>
      <c r="TQM50" s="46"/>
      <c r="TQN50" s="46"/>
      <c r="TQO50" s="46"/>
      <c r="TQP50" s="46"/>
      <c r="TQQ50" s="46"/>
      <c r="TQR50" s="46"/>
      <c r="TQS50" s="46"/>
      <c r="TQT50" s="46"/>
      <c r="TQU50" s="46"/>
      <c r="TQV50" s="46"/>
      <c r="TQW50" s="46"/>
      <c r="TQX50" s="46"/>
      <c r="TQY50" s="46"/>
      <c r="TQZ50" s="46"/>
      <c r="TRA50" s="46"/>
      <c r="TRB50" s="46"/>
      <c r="TRC50" s="46"/>
      <c r="TRD50" s="46"/>
      <c r="TRE50" s="46"/>
      <c r="TRF50" s="46"/>
      <c r="TRG50" s="46"/>
      <c r="TRH50" s="46"/>
      <c r="TRI50" s="46"/>
      <c r="TRJ50" s="46"/>
      <c r="TRK50" s="46"/>
      <c r="TRL50" s="46"/>
      <c r="TRM50" s="46"/>
      <c r="TRN50" s="46"/>
      <c r="TRO50" s="46"/>
      <c r="TRP50" s="46"/>
      <c r="TRQ50" s="46"/>
      <c r="TRR50" s="46"/>
      <c r="TRS50" s="46"/>
      <c r="TRT50" s="46"/>
      <c r="TRU50" s="46"/>
      <c r="TRV50" s="46"/>
      <c r="TRW50" s="46"/>
      <c r="TRX50" s="46"/>
      <c r="TRY50" s="46"/>
      <c r="TRZ50" s="46"/>
      <c r="TSA50" s="46"/>
      <c r="TSB50" s="46"/>
      <c r="TSC50" s="46"/>
      <c r="TSD50" s="46"/>
      <c r="TSE50" s="46"/>
      <c r="TSF50" s="46"/>
      <c r="TSG50" s="46"/>
      <c r="TSH50" s="46"/>
      <c r="TSI50" s="46"/>
      <c r="TSJ50" s="46"/>
      <c r="TSK50" s="46"/>
      <c r="TSL50" s="46"/>
      <c r="TSM50" s="46"/>
      <c r="TSN50" s="46"/>
      <c r="TSO50" s="46"/>
      <c r="TSP50" s="46"/>
      <c r="TSQ50" s="46"/>
      <c r="TSR50" s="46"/>
      <c r="TSS50" s="46"/>
      <c r="TST50" s="46"/>
      <c r="TSU50" s="46"/>
      <c r="TSV50" s="46"/>
      <c r="TSW50" s="46"/>
      <c r="TSX50" s="46"/>
      <c r="TSY50" s="46"/>
      <c r="TSZ50" s="46"/>
      <c r="TTA50" s="46"/>
      <c r="TTB50" s="46"/>
      <c r="TTC50" s="46"/>
      <c r="TTD50" s="46"/>
      <c r="TTE50" s="46"/>
      <c r="TTF50" s="46"/>
      <c r="TTG50" s="46"/>
      <c r="TTH50" s="46"/>
      <c r="TTI50" s="46"/>
      <c r="TTJ50" s="46"/>
      <c r="TTK50" s="46"/>
      <c r="TTL50" s="46"/>
      <c r="TTM50" s="46"/>
      <c r="TTN50" s="46"/>
      <c r="TTO50" s="46"/>
      <c r="TTP50" s="46"/>
      <c r="TTQ50" s="46"/>
      <c r="TTR50" s="46"/>
      <c r="TTS50" s="46"/>
      <c r="TTT50" s="46"/>
      <c r="TTU50" s="46"/>
      <c r="TTV50" s="46"/>
      <c r="TTW50" s="46"/>
      <c r="TTX50" s="46"/>
      <c r="TTY50" s="46"/>
      <c r="TTZ50" s="46"/>
      <c r="TUA50" s="46"/>
      <c r="TUB50" s="46"/>
      <c r="TUC50" s="46"/>
      <c r="TUD50" s="46"/>
      <c r="TUE50" s="46"/>
      <c r="TUF50" s="46"/>
      <c r="TUG50" s="46"/>
      <c r="TUH50" s="46"/>
      <c r="TUI50" s="46"/>
      <c r="TUJ50" s="46"/>
      <c r="TUK50" s="46"/>
      <c r="TUL50" s="46"/>
      <c r="TUM50" s="46"/>
      <c r="TUN50" s="46"/>
      <c r="TUO50" s="46"/>
      <c r="TUP50" s="46"/>
      <c r="TUQ50" s="46"/>
      <c r="TUR50" s="46"/>
      <c r="TUS50" s="46"/>
      <c r="TUT50" s="46"/>
      <c r="TUU50" s="46"/>
      <c r="TUV50" s="46"/>
      <c r="TUW50" s="46"/>
      <c r="TUX50" s="46"/>
      <c r="TUY50" s="46"/>
      <c r="TUZ50" s="46"/>
      <c r="TVA50" s="46"/>
      <c r="TVB50" s="46"/>
      <c r="TVC50" s="46"/>
      <c r="TVD50" s="46"/>
      <c r="TVE50" s="46"/>
      <c r="TVF50" s="46"/>
      <c r="TVG50" s="46"/>
      <c r="TVH50" s="46"/>
      <c r="TVI50" s="46"/>
      <c r="TVJ50" s="46"/>
      <c r="TVK50" s="46"/>
      <c r="TVL50" s="46"/>
      <c r="TVM50" s="46"/>
      <c r="TVN50" s="46"/>
      <c r="TVO50" s="46"/>
      <c r="TVP50" s="46"/>
      <c r="TVQ50" s="46"/>
      <c r="TVR50" s="46"/>
      <c r="TVS50" s="46"/>
      <c r="TVT50" s="46"/>
      <c r="TVU50" s="46"/>
      <c r="TVV50" s="46"/>
      <c r="TVW50" s="46"/>
      <c r="TVX50" s="46"/>
      <c r="TVY50" s="46"/>
      <c r="TVZ50" s="46"/>
      <c r="TWA50" s="46"/>
      <c r="TWB50" s="46"/>
      <c r="TWC50" s="46"/>
      <c r="TWD50" s="46"/>
      <c r="TWE50" s="46"/>
      <c r="TWF50" s="46"/>
      <c r="TWG50" s="46"/>
      <c r="TWH50" s="46"/>
      <c r="TWI50" s="46"/>
      <c r="TWJ50" s="46"/>
      <c r="TWK50" s="46"/>
      <c r="TWL50" s="46"/>
      <c r="TWM50" s="46"/>
      <c r="TWN50" s="46"/>
      <c r="TWO50" s="46"/>
      <c r="TWP50" s="46"/>
      <c r="TWQ50" s="46"/>
      <c r="TWR50" s="46"/>
      <c r="TWS50" s="46"/>
      <c r="TWT50" s="46"/>
      <c r="TWU50" s="46"/>
      <c r="TWV50" s="46"/>
      <c r="TWW50" s="46"/>
      <c r="TWX50" s="46"/>
      <c r="TWY50" s="46"/>
      <c r="TWZ50" s="46"/>
      <c r="TXA50" s="46"/>
      <c r="TXB50" s="46"/>
      <c r="TXC50" s="46"/>
      <c r="TXD50" s="46"/>
      <c r="TXE50" s="46"/>
      <c r="TXF50" s="46"/>
      <c r="TXG50" s="46"/>
      <c r="TXH50" s="46"/>
      <c r="TXI50" s="46"/>
      <c r="TXJ50" s="46"/>
      <c r="TXK50" s="46"/>
      <c r="TXL50" s="46"/>
      <c r="TXM50" s="46"/>
      <c r="TXN50" s="46"/>
      <c r="TXO50" s="46"/>
      <c r="TXP50" s="46"/>
      <c r="TXQ50" s="46"/>
      <c r="TXR50" s="46"/>
      <c r="TXS50" s="46"/>
      <c r="TXT50" s="46"/>
      <c r="TXU50" s="46"/>
      <c r="TXV50" s="46"/>
      <c r="TXW50" s="46"/>
      <c r="TXX50" s="46"/>
      <c r="TXY50" s="46"/>
      <c r="TXZ50" s="46"/>
      <c r="TYA50" s="46"/>
      <c r="TYB50" s="46"/>
      <c r="TYC50" s="46"/>
      <c r="TYD50" s="46"/>
      <c r="TYE50" s="46"/>
      <c r="TYF50" s="46"/>
      <c r="TYG50" s="46"/>
      <c r="TYH50" s="46"/>
      <c r="TYI50" s="46"/>
      <c r="TYJ50" s="46"/>
      <c r="TYK50" s="46"/>
      <c r="TYL50" s="46"/>
      <c r="TYM50" s="46"/>
      <c r="TYN50" s="46"/>
      <c r="TYO50" s="46"/>
      <c r="TYP50" s="46"/>
      <c r="TYQ50" s="46"/>
      <c r="TYR50" s="46"/>
      <c r="TYS50" s="46"/>
      <c r="TYT50" s="46"/>
      <c r="TYU50" s="46"/>
      <c r="TYV50" s="46"/>
      <c r="TYW50" s="46"/>
      <c r="TYX50" s="46"/>
      <c r="TYY50" s="46"/>
      <c r="TYZ50" s="46"/>
      <c r="TZA50" s="46"/>
      <c r="TZB50" s="46"/>
      <c r="TZC50" s="46"/>
      <c r="TZD50" s="46"/>
      <c r="TZE50" s="46"/>
      <c r="TZF50" s="46"/>
      <c r="TZG50" s="46"/>
      <c r="TZH50" s="46"/>
      <c r="TZI50" s="46"/>
      <c r="TZJ50" s="46"/>
      <c r="TZK50" s="46"/>
      <c r="TZL50" s="46"/>
      <c r="TZM50" s="46"/>
      <c r="TZN50" s="46"/>
      <c r="TZO50" s="46"/>
      <c r="TZP50" s="46"/>
      <c r="TZQ50" s="46"/>
      <c r="TZR50" s="46"/>
      <c r="TZS50" s="46"/>
      <c r="TZT50" s="46"/>
      <c r="TZU50" s="46"/>
      <c r="TZV50" s="46"/>
      <c r="TZW50" s="46"/>
      <c r="TZX50" s="46"/>
      <c r="TZY50" s="46"/>
      <c r="TZZ50" s="46"/>
      <c r="UAA50" s="46"/>
      <c r="UAB50" s="46"/>
      <c r="UAC50" s="46"/>
      <c r="UAD50" s="46"/>
      <c r="UAE50" s="46"/>
      <c r="UAF50" s="46"/>
      <c r="UAG50" s="46"/>
      <c r="UAH50" s="46"/>
      <c r="UAI50" s="46"/>
      <c r="UAJ50" s="46"/>
      <c r="UAK50" s="46"/>
      <c r="UAL50" s="46"/>
      <c r="UAM50" s="46"/>
      <c r="UAN50" s="46"/>
      <c r="UAO50" s="46"/>
      <c r="UAP50" s="46"/>
      <c r="UAQ50" s="46"/>
      <c r="UAR50" s="46"/>
      <c r="UAS50" s="46"/>
      <c r="UAT50" s="46"/>
      <c r="UAU50" s="46"/>
      <c r="UAV50" s="46"/>
      <c r="UAW50" s="46"/>
      <c r="UAX50" s="46"/>
      <c r="UAY50" s="46"/>
      <c r="UAZ50" s="46"/>
      <c r="UBA50" s="46"/>
      <c r="UBB50" s="46"/>
      <c r="UBC50" s="46"/>
      <c r="UBD50" s="46"/>
      <c r="UBE50" s="46"/>
      <c r="UBF50" s="46"/>
      <c r="UBG50" s="46"/>
      <c r="UBH50" s="46"/>
      <c r="UBI50" s="46"/>
      <c r="UBJ50" s="46"/>
      <c r="UBK50" s="46"/>
      <c r="UBL50" s="46"/>
      <c r="UBM50" s="46"/>
      <c r="UBN50" s="46"/>
      <c r="UBO50" s="46"/>
      <c r="UBP50" s="46"/>
      <c r="UBQ50" s="46"/>
      <c r="UBR50" s="46"/>
      <c r="UBS50" s="46"/>
      <c r="UBT50" s="46"/>
      <c r="UBU50" s="46"/>
      <c r="UBV50" s="46"/>
      <c r="UBW50" s="46"/>
      <c r="UBX50" s="46"/>
      <c r="UBY50" s="46"/>
      <c r="UBZ50" s="46"/>
      <c r="UCA50" s="46"/>
      <c r="UCB50" s="46"/>
      <c r="UCC50" s="46"/>
      <c r="UCD50" s="46"/>
      <c r="UCE50" s="46"/>
      <c r="UCF50" s="46"/>
      <c r="UCG50" s="46"/>
      <c r="UCH50" s="46"/>
      <c r="UCI50" s="46"/>
      <c r="UCJ50" s="46"/>
      <c r="UCK50" s="46"/>
      <c r="UCL50" s="46"/>
      <c r="UCM50" s="46"/>
      <c r="UCN50" s="46"/>
      <c r="UCO50" s="46"/>
      <c r="UCP50" s="46"/>
      <c r="UCQ50" s="46"/>
      <c r="UCR50" s="46"/>
      <c r="UCS50" s="46"/>
      <c r="UCT50" s="46"/>
      <c r="UCU50" s="46"/>
      <c r="UCV50" s="46"/>
      <c r="UCW50" s="46"/>
      <c r="UCX50" s="46"/>
      <c r="UCY50" s="46"/>
      <c r="UCZ50" s="46"/>
      <c r="UDA50" s="46"/>
      <c r="UDB50" s="46"/>
      <c r="UDC50" s="46"/>
      <c r="UDD50" s="46"/>
      <c r="UDE50" s="46"/>
      <c r="UDF50" s="46"/>
      <c r="UDG50" s="46"/>
      <c r="UDH50" s="46"/>
      <c r="UDI50" s="46"/>
      <c r="UDJ50" s="46"/>
      <c r="UDK50" s="46"/>
      <c r="UDL50" s="46"/>
      <c r="UDM50" s="46"/>
      <c r="UDN50" s="46"/>
      <c r="UDO50" s="46"/>
      <c r="UDP50" s="46"/>
      <c r="UDQ50" s="46"/>
      <c r="UDR50" s="46"/>
      <c r="UDS50" s="46"/>
      <c r="UDT50" s="46"/>
      <c r="UDU50" s="46"/>
      <c r="UDV50" s="46"/>
      <c r="UDW50" s="46"/>
      <c r="UDX50" s="46"/>
      <c r="UDY50" s="46"/>
      <c r="UDZ50" s="46"/>
      <c r="UEA50" s="46"/>
      <c r="UEB50" s="46"/>
      <c r="UEC50" s="46"/>
      <c r="UED50" s="46"/>
      <c r="UEE50" s="46"/>
      <c r="UEF50" s="46"/>
      <c r="UEG50" s="46"/>
      <c r="UEH50" s="46"/>
      <c r="UEI50" s="46"/>
      <c r="UEJ50" s="46"/>
      <c r="UEK50" s="46"/>
      <c r="UEL50" s="46"/>
      <c r="UEM50" s="46"/>
      <c r="UEN50" s="46"/>
      <c r="UEO50" s="46"/>
      <c r="UEP50" s="46"/>
      <c r="UEQ50" s="46"/>
      <c r="UER50" s="46"/>
      <c r="UES50" s="46"/>
      <c r="UET50" s="46"/>
      <c r="UEU50" s="46"/>
      <c r="UEV50" s="46"/>
      <c r="UEW50" s="46"/>
      <c r="UEX50" s="46"/>
      <c r="UEY50" s="46"/>
      <c r="UEZ50" s="46"/>
      <c r="UFA50" s="46"/>
      <c r="UFB50" s="46"/>
      <c r="UFC50" s="46"/>
      <c r="UFD50" s="46"/>
      <c r="UFE50" s="46"/>
      <c r="UFF50" s="46"/>
      <c r="UFG50" s="46"/>
      <c r="UFH50" s="46"/>
      <c r="UFI50" s="46"/>
      <c r="UFJ50" s="46"/>
      <c r="UFK50" s="46"/>
      <c r="UFL50" s="46"/>
      <c r="UFM50" s="46"/>
      <c r="UFN50" s="46"/>
      <c r="UFO50" s="46"/>
      <c r="UFP50" s="46"/>
      <c r="UFQ50" s="46"/>
      <c r="UFR50" s="46"/>
      <c r="UFS50" s="46"/>
      <c r="UFT50" s="46"/>
      <c r="UFU50" s="46"/>
      <c r="UFV50" s="46"/>
      <c r="UFW50" s="46"/>
      <c r="UFX50" s="46"/>
      <c r="UFY50" s="46"/>
      <c r="UFZ50" s="46"/>
      <c r="UGA50" s="46"/>
      <c r="UGB50" s="46"/>
      <c r="UGC50" s="46"/>
      <c r="UGD50" s="46"/>
      <c r="UGE50" s="46"/>
      <c r="UGF50" s="46"/>
      <c r="UGG50" s="46"/>
      <c r="UGH50" s="46"/>
      <c r="UGI50" s="46"/>
      <c r="UGJ50" s="46"/>
      <c r="UGK50" s="46"/>
      <c r="UGL50" s="46"/>
      <c r="UGM50" s="46"/>
      <c r="UGN50" s="46"/>
      <c r="UGO50" s="46"/>
      <c r="UGP50" s="46"/>
      <c r="UGQ50" s="46"/>
      <c r="UGR50" s="46"/>
      <c r="UGS50" s="46"/>
      <c r="UGT50" s="46"/>
      <c r="UGU50" s="46"/>
      <c r="UGV50" s="46"/>
      <c r="UGW50" s="46"/>
      <c r="UGX50" s="46"/>
      <c r="UGY50" s="46"/>
      <c r="UGZ50" s="46"/>
      <c r="UHA50" s="46"/>
      <c r="UHB50" s="46"/>
      <c r="UHC50" s="46"/>
      <c r="UHD50" s="46"/>
      <c r="UHE50" s="46"/>
      <c r="UHF50" s="46"/>
      <c r="UHG50" s="46"/>
      <c r="UHH50" s="46"/>
      <c r="UHI50" s="46"/>
      <c r="UHJ50" s="46"/>
      <c r="UHK50" s="46"/>
      <c r="UHL50" s="46"/>
      <c r="UHM50" s="46"/>
      <c r="UHN50" s="46"/>
      <c r="UHO50" s="46"/>
      <c r="UHP50" s="46"/>
      <c r="UHQ50" s="46"/>
      <c r="UHR50" s="46"/>
      <c r="UHS50" s="46"/>
      <c r="UHT50" s="46"/>
      <c r="UHU50" s="46"/>
      <c r="UHV50" s="46"/>
      <c r="UHW50" s="46"/>
      <c r="UHX50" s="46"/>
      <c r="UHY50" s="46"/>
      <c r="UHZ50" s="46"/>
      <c r="UIA50" s="46"/>
      <c r="UIB50" s="46"/>
      <c r="UIC50" s="46"/>
      <c r="UID50" s="46"/>
      <c r="UIE50" s="46"/>
      <c r="UIF50" s="46"/>
      <c r="UIG50" s="46"/>
      <c r="UIH50" s="46"/>
      <c r="UII50" s="46"/>
      <c r="UIJ50" s="46"/>
      <c r="UIK50" s="46"/>
      <c r="UIL50" s="46"/>
      <c r="UIM50" s="46"/>
      <c r="UIN50" s="46"/>
      <c r="UIO50" s="46"/>
      <c r="UIP50" s="46"/>
      <c r="UIQ50" s="46"/>
      <c r="UIR50" s="46"/>
      <c r="UIS50" s="46"/>
      <c r="UIT50" s="46"/>
      <c r="UIU50" s="46"/>
      <c r="UIV50" s="46"/>
      <c r="UIW50" s="46"/>
      <c r="UIX50" s="46"/>
      <c r="UIY50" s="46"/>
      <c r="UIZ50" s="46"/>
      <c r="UJA50" s="46"/>
      <c r="UJB50" s="46"/>
      <c r="UJC50" s="46"/>
      <c r="UJD50" s="46"/>
      <c r="UJE50" s="46"/>
      <c r="UJF50" s="46"/>
      <c r="UJG50" s="46"/>
      <c r="UJH50" s="46"/>
      <c r="UJI50" s="46"/>
      <c r="UJJ50" s="46"/>
      <c r="UJK50" s="46"/>
      <c r="UJL50" s="46"/>
      <c r="UJM50" s="46"/>
      <c r="UJN50" s="46"/>
      <c r="UJO50" s="46"/>
      <c r="UJP50" s="46"/>
      <c r="UJQ50" s="46"/>
      <c r="UJR50" s="46"/>
      <c r="UJS50" s="46"/>
      <c r="UJT50" s="46"/>
      <c r="UJU50" s="46"/>
      <c r="UJV50" s="46"/>
      <c r="UJW50" s="46"/>
      <c r="UJX50" s="46"/>
      <c r="UJY50" s="46"/>
      <c r="UJZ50" s="46"/>
      <c r="UKA50" s="46"/>
      <c r="UKB50" s="46"/>
      <c r="UKC50" s="46"/>
      <c r="UKD50" s="46"/>
      <c r="UKE50" s="46"/>
      <c r="UKF50" s="46"/>
      <c r="UKG50" s="46"/>
      <c r="UKH50" s="46"/>
      <c r="UKI50" s="46"/>
      <c r="UKJ50" s="46"/>
      <c r="UKK50" s="46"/>
      <c r="UKL50" s="46"/>
      <c r="UKM50" s="46"/>
      <c r="UKN50" s="46"/>
      <c r="UKO50" s="46"/>
      <c r="UKP50" s="46"/>
      <c r="UKQ50" s="46"/>
      <c r="UKR50" s="46"/>
      <c r="UKS50" s="46"/>
      <c r="UKT50" s="46"/>
      <c r="UKU50" s="46"/>
      <c r="UKV50" s="46"/>
      <c r="UKW50" s="46"/>
      <c r="UKX50" s="46"/>
      <c r="UKY50" s="46"/>
      <c r="UKZ50" s="46"/>
      <c r="ULA50" s="46"/>
      <c r="ULB50" s="46"/>
      <c r="ULC50" s="46"/>
      <c r="ULD50" s="46"/>
      <c r="ULE50" s="46"/>
      <c r="ULF50" s="46"/>
      <c r="ULG50" s="46"/>
      <c r="ULH50" s="46"/>
      <c r="ULI50" s="46"/>
      <c r="ULJ50" s="46"/>
      <c r="ULK50" s="46"/>
      <c r="ULL50" s="46"/>
      <c r="ULM50" s="46"/>
      <c r="ULN50" s="46"/>
      <c r="ULO50" s="46"/>
      <c r="ULP50" s="46"/>
      <c r="ULQ50" s="46"/>
      <c r="ULR50" s="46"/>
      <c r="ULS50" s="46"/>
      <c r="ULT50" s="46"/>
      <c r="ULU50" s="46"/>
      <c r="ULV50" s="46"/>
      <c r="ULW50" s="46"/>
      <c r="ULX50" s="46"/>
      <c r="ULY50" s="46"/>
      <c r="ULZ50" s="46"/>
      <c r="UMA50" s="46"/>
      <c r="UMB50" s="46"/>
      <c r="UMC50" s="46"/>
      <c r="UMD50" s="46"/>
      <c r="UME50" s="46"/>
      <c r="UMF50" s="46"/>
      <c r="UMG50" s="46"/>
      <c r="UMH50" s="46"/>
      <c r="UMI50" s="46"/>
      <c r="UMJ50" s="46"/>
      <c r="UMK50" s="46"/>
      <c r="UML50" s="46"/>
      <c r="UMM50" s="46"/>
      <c r="UMN50" s="46"/>
      <c r="UMO50" s="46"/>
      <c r="UMP50" s="46"/>
      <c r="UMQ50" s="46"/>
      <c r="UMR50" s="46"/>
      <c r="UMS50" s="46"/>
      <c r="UMT50" s="46"/>
      <c r="UMU50" s="46"/>
      <c r="UMV50" s="46"/>
      <c r="UMW50" s="46"/>
      <c r="UMX50" s="46"/>
      <c r="UMY50" s="46"/>
      <c r="UMZ50" s="46"/>
      <c r="UNA50" s="46"/>
      <c r="UNB50" s="46"/>
      <c r="UNC50" s="46"/>
      <c r="UND50" s="46"/>
      <c r="UNE50" s="46"/>
      <c r="UNF50" s="46"/>
      <c r="UNG50" s="46"/>
      <c r="UNH50" s="46"/>
      <c r="UNI50" s="46"/>
      <c r="UNJ50" s="46"/>
      <c r="UNK50" s="46"/>
      <c r="UNL50" s="46"/>
      <c r="UNM50" s="46"/>
      <c r="UNN50" s="46"/>
      <c r="UNO50" s="46"/>
      <c r="UNP50" s="46"/>
      <c r="UNQ50" s="46"/>
      <c r="UNR50" s="46"/>
      <c r="UNS50" s="46"/>
      <c r="UNT50" s="46"/>
      <c r="UNU50" s="46"/>
      <c r="UNV50" s="46"/>
      <c r="UNW50" s="46"/>
      <c r="UNX50" s="46"/>
      <c r="UNY50" s="46"/>
      <c r="UNZ50" s="46"/>
      <c r="UOA50" s="46"/>
      <c r="UOB50" s="46"/>
      <c r="UOC50" s="46"/>
      <c r="UOD50" s="46"/>
      <c r="UOE50" s="46"/>
      <c r="UOF50" s="46"/>
      <c r="UOG50" s="46"/>
      <c r="UOH50" s="46"/>
      <c r="UOI50" s="46"/>
      <c r="UOJ50" s="46"/>
      <c r="UOK50" s="46"/>
      <c r="UOL50" s="46"/>
      <c r="UOM50" s="46"/>
      <c r="UON50" s="46"/>
      <c r="UOO50" s="46"/>
      <c r="UOP50" s="46"/>
      <c r="UOQ50" s="46"/>
      <c r="UOR50" s="46"/>
      <c r="UOS50" s="46"/>
      <c r="UOT50" s="46"/>
      <c r="UOU50" s="46"/>
      <c r="UOV50" s="46"/>
      <c r="UOW50" s="46"/>
      <c r="UOX50" s="46"/>
      <c r="UOY50" s="46"/>
      <c r="UOZ50" s="46"/>
      <c r="UPA50" s="46"/>
      <c r="UPB50" s="46"/>
      <c r="UPC50" s="46"/>
      <c r="UPD50" s="46"/>
      <c r="UPE50" s="46"/>
      <c r="UPF50" s="46"/>
      <c r="UPG50" s="46"/>
      <c r="UPH50" s="46"/>
      <c r="UPI50" s="46"/>
      <c r="UPJ50" s="46"/>
      <c r="UPK50" s="46"/>
      <c r="UPL50" s="46"/>
      <c r="UPM50" s="46"/>
      <c r="UPN50" s="46"/>
      <c r="UPO50" s="46"/>
      <c r="UPP50" s="46"/>
      <c r="UPQ50" s="46"/>
      <c r="UPR50" s="46"/>
      <c r="UPS50" s="46"/>
      <c r="UPT50" s="46"/>
      <c r="UPU50" s="46"/>
      <c r="UPV50" s="46"/>
      <c r="UPW50" s="46"/>
      <c r="UPX50" s="46"/>
      <c r="UPY50" s="46"/>
      <c r="UPZ50" s="46"/>
      <c r="UQA50" s="46"/>
      <c r="UQB50" s="46"/>
      <c r="UQC50" s="46"/>
      <c r="UQD50" s="46"/>
      <c r="UQE50" s="46"/>
      <c r="UQF50" s="46"/>
      <c r="UQG50" s="46"/>
      <c r="UQH50" s="46"/>
      <c r="UQI50" s="46"/>
      <c r="UQJ50" s="46"/>
      <c r="UQK50" s="46"/>
      <c r="UQL50" s="46"/>
      <c r="UQM50" s="46"/>
      <c r="UQN50" s="46"/>
      <c r="UQO50" s="46"/>
      <c r="UQP50" s="46"/>
      <c r="UQQ50" s="46"/>
      <c r="UQR50" s="46"/>
      <c r="UQS50" s="46"/>
      <c r="UQT50" s="46"/>
      <c r="UQU50" s="46"/>
      <c r="UQV50" s="46"/>
      <c r="UQW50" s="46"/>
      <c r="UQX50" s="46"/>
      <c r="UQY50" s="46"/>
      <c r="UQZ50" s="46"/>
      <c r="URA50" s="46"/>
      <c r="URB50" s="46"/>
      <c r="URC50" s="46"/>
      <c r="URD50" s="46"/>
      <c r="URE50" s="46"/>
      <c r="URF50" s="46"/>
      <c r="URG50" s="46"/>
      <c r="URH50" s="46"/>
      <c r="URI50" s="46"/>
      <c r="URJ50" s="46"/>
      <c r="URK50" s="46"/>
      <c r="URL50" s="46"/>
      <c r="URM50" s="46"/>
      <c r="URN50" s="46"/>
      <c r="URO50" s="46"/>
      <c r="URP50" s="46"/>
      <c r="URQ50" s="46"/>
      <c r="URR50" s="46"/>
      <c r="URS50" s="46"/>
      <c r="URT50" s="46"/>
      <c r="URU50" s="46"/>
      <c r="URV50" s="46"/>
      <c r="URW50" s="46"/>
      <c r="URX50" s="46"/>
      <c r="URY50" s="46"/>
      <c r="URZ50" s="46"/>
      <c r="USA50" s="46"/>
      <c r="USB50" s="46"/>
      <c r="USC50" s="46"/>
      <c r="USD50" s="46"/>
      <c r="USE50" s="46"/>
      <c r="USF50" s="46"/>
      <c r="USG50" s="46"/>
      <c r="USH50" s="46"/>
      <c r="USI50" s="46"/>
      <c r="USJ50" s="46"/>
      <c r="USK50" s="46"/>
      <c r="USL50" s="46"/>
      <c r="USM50" s="46"/>
      <c r="USN50" s="46"/>
      <c r="USO50" s="46"/>
      <c r="USP50" s="46"/>
      <c r="USQ50" s="46"/>
      <c r="USR50" s="46"/>
      <c r="USS50" s="46"/>
      <c r="UST50" s="46"/>
      <c r="USU50" s="46"/>
      <c r="USV50" s="46"/>
      <c r="USW50" s="46"/>
      <c r="USX50" s="46"/>
      <c r="USY50" s="46"/>
      <c r="USZ50" s="46"/>
      <c r="UTA50" s="46"/>
      <c r="UTB50" s="46"/>
      <c r="UTC50" s="46"/>
      <c r="UTD50" s="46"/>
      <c r="UTE50" s="46"/>
      <c r="UTF50" s="46"/>
      <c r="UTG50" s="46"/>
      <c r="UTH50" s="46"/>
      <c r="UTI50" s="46"/>
      <c r="UTJ50" s="46"/>
      <c r="UTK50" s="46"/>
      <c r="UTL50" s="46"/>
      <c r="UTM50" s="46"/>
      <c r="UTN50" s="46"/>
      <c r="UTO50" s="46"/>
      <c r="UTP50" s="46"/>
      <c r="UTQ50" s="46"/>
      <c r="UTR50" s="46"/>
      <c r="UTS50" s="46"/>
      <c r="UTT50" s="46"/>
      <c r="UTU50" s="46"/>
      <c r="UTV50" s="46"/>
      <c r="UTW50" s="46"/>
      <c r="UTX50" s="46"/>
      <c r="UTY50" s="46"/>
      <c r="UTZ50" s="46"/>
      <c r="UUA50" s="46"/>
      <c r="UUB50" s="46"/>
      <c r="UUC50" s="46"/>
      <c r="UUD50" s="46"/>
      <c r="UUE50" s="46"/>
      <c r="UUF50" s="46"/>
      <c r="UUG50" s="46"/>
      <c r="UUH50" s="46"/>
      <c r="UUI50" s="46"/>
      <c r="UUJ50" s="46"/>
      <c r="UUK50" s="46"/>
      <c r="UUL50" s="46"/>
      <c r="UUM50" s="46"/>
      <c r="UUN50" s="46"/>
      <c r="UUO50" s="46"/>
      <c r="UUP50" s="46"/>
      <c r="UUQ50" s="46"/>
      <c r="UUR50" s="46"/>
      <c r="UUS50" s="46"/>
      <c r="UUT50" s="46"/>
      <c r="UUU50" s="46"/>
      <c r="UUV50" s="46"/>
      <c r="UUW50" s="46"/>
      <c r="UUX50" s="46"/>
      <c r="UUY50" s="46"/>
      <c r="UUZ50" s="46"/>
      <c r="UVA50" s="46"/>
      <c r="UVB50" s="46"/>
      <c r="UVC50" s="46"/>
      <c r="UVD50" s="46"/>
      <c r="UVE50" s="46"/>
      <c r="UVF50" s="46"/>
      <c r="UVG50" s="46"/>
      <c r="UVH50" s="46"/>
      <c r="UVI50" s="46"/>
      <c r="UVJ50" s="46"/>
      <c r="UVK50" s="46"/>
      <c r="UVL50" s="46"/>
      <c r="UVM50" s="46"/>
      <c r="UVN50" s="46"/>
      <c r="UVO50" s="46"/>
      <c r="UVP50" s="46"/>
      <c r="UVQ50" s="46"/>
      <c r="UVR50" s="46"/>
      <c r="UVS50" s="46"/>
      <c r="UVT50" s="46"/>
      <c r="UVU50" s="46"/>
      <c r="UVV50" s="46"/>
      <c r="UVW50" s="46"/>
      <c r="UVX50" s="46"/>
      <c r="UVY50" s="46"/>
      <c r="UVZ50" s="46"/>
      <c r="UWA50" s="46"/>
      <c r="UWB50" s="46"/>
      <c r="UWC50" s="46"/>
      <c r="UWD50" s="46"/>
      <c r="UWE50" s="46"/>
      <c r="UWF50" s="46"/>
      <c r="UWG50" s="46"/>
      <c r="UWH50" s="46"/>
      <c r="UWI50" s="46"/>
      <c r="UWJ50" s="46"/>
      <c r="UWK50" s="46"/>
      <c r="UWL50" s="46"/>
      <c r="UWM50" s="46"/>
      <c r="UWN50" s="46"/>
      <c r="UWO50" s="46"/>
      <c r="UWP50" s="46"/>
      <c r="UWQ50" s="46"/>
      <c r="UWR50" s="46"/>
      <c r="UWS50" s="46"/>
      <c r="UWT50" s="46"/>
      <c r="UWU50" s="46"/>
      <c r="UWV50" s="46"/>
      <c r="UWW50" s="46"/>
      <c r="UWX50" s="46"/>
      <c r="UWY50" s="46"/>
      <c r="UWZ50" s="46"/>
      <c r="UXA50" s="46"/>
      <c r="UXB50" s="46"/>
      <c r="UXC50" s="46"/>
      <c r="UXD50" s="46"/>
      <c r="UXE50" s="46"/>
      <c r="UXF50" s="46"/>
      <c r="UXG50" s="46"/>
      <c r="UXH50" s="46"/>
      <c r="UXI50" s="46"/>
      <c r="UXJ50" s="46"/>
      <c r="UXK50" s="46"/>
      <c r="UXL50" s="46"/>
      <c r="UXM50" s="46"/>
      <c r="UXN50" s="46"/>
      <c r="UXO50" s="46"/>
      <c r="UXP50" s="46"/>
      <c r="UXQ50" s="46"/>
      <c r="UXR50" s="46"/>
      <c r="UXS50" s="46"/>
      <c r="UXT50" s="46"/>
      <c r="UXU50" s="46"/>
      <c r="UXV50" s="46"/>
      <c r="UXW50" s="46"/>
      <c r="UXX50" s="46"/>
      <c r="UXY50" s="46"/>
      <c r="UXZ50" s="46"/>
      <c r="UYA50" s="46"/>
      <c r="UYB50" s="46"/>
      <c r="UYC50" s="46"/>
      <c r="UYD50" s="46"/>
      <c r="UYE50" s="46"/>
      <c r="UYF50" s="46"/>
      <c r="UYG50" s="46"/>
      <c r="UYH50" s="46"/>
      <c r="UYI50" s="46"/>
      <c r="UYJ50" s="46"/>
      <c r="UYK50" s="46"/>
      <c r="UYL50" s="46"/>
      <c r="UYM50" s="46"/>
      <c r="UYN50" s="46"/>
      <c r="UYO50" s="46"/>
      <c r="UYP50" s="46"/>
      <c r="UYQ50" s="46"/>
      <c r="UYR50" s="46"/>
      <c r="UYS50" s="46"/>
      <c r="UYT50" s="46"/>
      <c r="UYU50" s="46"/>
      <c r="UYV50" s="46"/>
      <c r="UYW50" s="46"/>
      <c r="UYX50" s="46"/>
      <c r="UYY50" s="46"/>
      <c r="UYZ50" s="46"/>
      <c r="UZA50" s="46"/>
      <c r="UZB50" s="46"/>
      <c r="UZC50" s="46"/>
      <c r="UZD50" s="46"/>
      <c r="UZE50" s="46"/>
      <c r="UZF50" s="46"/>
      <c r="UZG50" s="46"/>
      <c r="UZH50" s="46"/>
      <c r="UZI50" s="46"/>
      <c r="UZJ50" s="46"/>
      <c r="UZK50" s="46"/>
      <c r="UZL50" s="46"/>
      <c r="UZM50" s="46"/>
      <c r="UZN50" s="46"/>
      <c r="UZO50" s="46"/>
      <c r="UZP50" s="46"/>
      <c r="UZQ50" s="46"/>
      <c r="UZR50" s="46"/>
      <c r="UZS50" s="46"/>
      <c r="UZT50" s="46"/>
      <c r="UZU50" s="46"/>
      <c r="UZV50" s="46"/>
      <c r="UZW50" s="46"/>
      <c r="UZX50" s="46"/>
      <c r="UZY50" s="46"/>
      <c r="UZZ50" s="46"/>
      <c r="VAA50" s="46"/>
      <c r="VAB50" s="46"/>
      <c r="VAC50" s="46"/>
      <c r="VAD50" s="46"/>
      <c r="VAE50" s="46"/>
      <c r="VAF50" s="46"/>
      <c r="VAG50" s="46"/>
      <c r="VAH50" s="46"/>
      <c r="VAI50" s="46"/>
      <c r="VAJ50" s="46"/>
      <c r="VAK50" s="46"/>
      <c r="VAL50" s="46"/>
      <c r="VAM50" s="46"/>
      <c r="VAN50" s="46"/>
      <c r="VAO50" s="46"/>
      <c r="VAP50" s="46"/>
      <c r="VAQ50" s="46"/>
      <c r="VAR50" s="46"/>
      <c r="VAS50" s="46"/>
      <c r="VAT50" s="46"/>
      <c r="VAU50" s="46"/>
      <c r="VAV50" s="46"/>
      <c r="VAW50" s="46"/>
      <c r="VAX50" s="46"/>
      <c r="VAY50" s="46"/>
      <c r="VAZ50" s="46"/>
      <c r="VBA50" s="46"/>
      <c r="VBB50" s="46"/>
      <c r="VBC50" s="46"/>
      <c r="VBD50" s="46"/>
      <c r="VBE50" s="46"/>
      <c r="VBF50" s="46"/>
      <c r="VBG50" s="46"/>
      <c r="VBH50" s="46"/>
      <c r="VBI50" s="46"/>
      <c r="VBJ50" s="46"/>
      <c r="VBK50" s="46"/>
      <c r="VBL50" s="46"/>
      <c r="VBM50" s="46"/>
      <c r="VBN50" s="46"/>
      <c r="VBO50" s="46"/>
      <c r="VBP50" s="46"/>
      <c r="VBQ50" s="46"/>
      <c r="VBR50" s="46"/>
      <c r="VBS50" s="46"/>
      <c r="VBT50" s="46"/>
      <c r="VBU50" s="46"/>
      <c r="VBV50" s="46"/>
      <c r="VBW50" s="46"/>
      <c r="VBX50" s="46"/>
      <c r="VBY50" s="46"/>
      <c r="VBZ50" s="46"/>
      <c r="VCA50" s="46"/>
      <c r="VCB50" s="46"/>
      <c r="VCC50" s="46"/>
      <c r="VCD50" s="46"/>
      <c r="VCE50" s="46"/>
      <c r="VCF50" s="46"/>
      <c r="VCG50" s="46"/>
      <c r="VCH50" s="46"/>
      <c r="VCI50" s="46"/>
      <c r="VCJ50" s="46"/>
      <c r="VCK50" s="46"/>
      <c r="VCL50" s="46"/>
      <c r="VCM50" s="46"/>
      <c r="VCN50" s="46"/>
      <c r="VCO50" s="46"/>
      <c r="VCP50" s="46"/>
      <c r="VCQ50" s="46"/>
      <c r="VCR50" s="46"/>
      <c r="VCS50" s="46"/>
      <c r="VCT50" s="46"/>
      <c r="VCU50" s="46"/>
      <c r="VCV50" s="46"/>
      <c r="VCW50" s="46"/>
      <c r="VCX50" s="46"/>
      <c r="VCY50" s="46"/>
      <c r="VCZ50" s="46"/>
      <c r="VDA50" s="46"/>
      <c r="VDB50" s="46"/>
      <c r="VDC50" s="46"/>
      <c r="VDD50" s="46"/>
      <c r="VDE50" s="46"/>
      <c r="VDF50" s="46"/>
      <c r="VDG50" s="46"/>
      <c r="VDH50" s="46"/>
      <c r="VDI50" s="46"/>
      <c r="VDJ50" s="46"/>
      <c r="VDK50" s="46"/>
      <c r="VDL50" s="46"/>
      <c r="VDM50" s="46"/>
      <c r="VDN50" s="46"/>
      <c r="VDO50" s="46"/>
      <c r="VDP50" s="46"/>
      <c r="VDQ50" s="46"/>
      <c r="VDR50" s="46"/>
      <c r="VDS50" s="46"/>
      <c r="VDT50" s="46"/>
      <c r="VDU50" s="46"/>
      <c r="VDV50" s="46"/>
      <c r="VDW50" s="46"/>
      <c r="VDX50" s="46"/>
      <c r="VDY50" s="46"/>
      <c r="VDZ50" s="46"/>
      <c r="VEA50" s="46"/>
      <c r="VEB50" s="46"/>
      <c r="VEC50" s="46"/>
      <c r="VED50" s="46"/>
      <c r="VEE50" s="46"/>
      <c r="VEF50" s="46"/>
      <c r="VEG50" s="46"/>
      <c r="VEH50" s="46"/>
      <c r="VEI50" s="46"/>
      <c r="VEJ50" s="46"/>
      <c r="VEK50" s="46"/>
      <c r="VEL50" s="46"/>
      <c r="VEM50" s="46"/>
      <c r="VEN50" s="46"/>
      <c r="VEO50" s="46"/>
      <c r="VEP50" s="46"/>
      <c r="VEQ50" s="46"/>
      <c r="VER50" s="46"/>
      <c r="VES50" s="46"/>
      <c r="VET50" s="46"/>
      <c r="VEU50" s="46"/>
      <c r="VEV50" s="46"/>
      <c r="VEW50" s="46"/>
      <c r="VEX50" s="46"/>
      <c r="VEY50" s="46"/>
      <c r="VEZ50" s="46"/>
      <c r="VFA50" s="46"/>
      <c r="VFB50" s="46"/>
      <c r="VFC50" s="46"/>
      <c r="VFD50" s="46"/>
      <c r="VFE50" s="46"/>
      <c r="VFF50" s="46"/>
      <c r="VFG50" s="46"/>
      <c r="VFH50" s="46"/>
      <c r="VFI50" s="46"/>
      <c r="VFJ50" s="46"/>
      <c r="VFK50" s="46"/>
      <c r="VFL50" s="46"/>
      <c r="VFM50" s="46"/>
      <c r="VFN50" s="46"/>
      <c r="VFO50" s="46"/>
      <c r="VFP50" s="46"/>
      <c r="VFQ50" s="46"/>
      <c r="VFR50" s="46"/>
      <c r="VFS50" s="46"/>
      <c r="VFT50" s="46"/>
      <c r="VFU50" s="46"/>
      <c r="VFV50" s="46"/>
      <c r="VFW50" s="46"/>
      <c r="VFX50" s="46"/>
      <c r="VFY50" s="46"/>
      <c r="VFZ50" s="46"/>
      <c r="VGA50" s="46"/>
      <c r="VGB50" s="46"/>
      <c r="VGC50" s="46"/>
      <c r="VGD50" s="46"/>
      <c r="VGE50" s="46"/>
      <c r="VGF50" s="46"/>
      <c r="VGG50" s="46"/>
      <c r="VGH50" s="46"/>
      <c r="VGI50" s="46"/>
      <c r="VGJ50" s="46"/>
      <c r="VGK50" s="46"/>
      <c r="VGL50" s="46"/>
      <c r="VGM50" s="46"/>
      <c r="VGN50" s="46"/>
      <c r="VGO50" s="46"/>
      <c r="VGP50" s="46"/>
      <c r="VGQ50" s="46"/>
      <c r="VGR50" s="46"/>
      <c r="VGS50" s="46"/>
      <c r="VGT50" s="46"/>
      <c r="VGU50" s="46"/>
      <c r="VGV50" s="46"/>
      <c r="VGW50" s="46"/>
      <c r="VGX50" s="46"/>
      <c r="VGY50" s="46"/>
      <c r="VGZ50" s="46"/>
      <c r="VHA50" s="46"/>
      <c r="VHB50" s="46"/>
      <c r="VHC50" s="46"/>
      <c r="VHD50" s="46"/>
      <c r="VHE50" s="46"/>
      <c r="VHF50" s="46"/>
      <c r="VHG50" s="46"/>
      <c r="VHH50" s="46"/>
      <c r="VHI50" s="46"/>
      <c r="VHJ50" s="46"/>
      <c r="VHK50" s="46"/>
      <c r="VHL50" s="46"/>
      <c r="VHM50" s="46"/>
      <c r="VHN50" s="46"/>
      <c r="VHO50" s="46"/>
      <c r="VHP50" s="46"/>
      <c r="VHQ50" s="46"/>
      <c r="VHR50" s="46"/>
      <c r="VHS50" s="46"/>
      <c r="VHT50" s="46"/>
      <c r="VHU50" s="46"/>
      <c r="VHV50" s="46"/>
      <c r="VHW50" s="46"/>
      <c r="VHX50" s="46"/>
      <c r="VHY50" s="46"/>
      <c r="VHZ50" s="46"/>
      <c r="VIA50" s="46"/>
      <c r="VIB50" s="46"/>
      <c r="VIC50" s="46"/>
      <c r="VID50" s="46"/>
      <c r="VIE50" s="46"/>
      <c r="VIF50" s="46"/>
      <c r="VIG50" s="46"/>
      <c r="VIH50" s="46"/>
      <c r="VII50" s="46"/>
      <c r="VIJ50" s="46"/>
      <c r="VIK50" s="46"/>
      <c r="VIL50" s="46"/>
      <c r="VIM50" s="46"/>
      <c r="VIN50" s="46"/>
      <c r="VIO50" s="46"/>
      <c r="VIP50" s="46"/>
      <c r="VIQ50" s="46"/>
      <c r="VIR50" s="46"/>
      <c r="VIS50" s="46"/>
      <c r="VIT50" s="46"/>
      <c r="VIU50" s="46"/>
      <c r="VIV50" s="46"/>
      <c r="VIW50" s="46"/>
      <c r="VIX50" s="46"/>
      <c r="VIY50" s="46"/>
      <c r="VIZ50" s="46"/>
      <c r="VJA50" s="46"/>
      <c r="VJB50" s="46"/>
      <c r="VJC50" s="46"/>
      <c r="VJD50" s="46"/>
      <c r="VJE50" s="46"/>
      <c r="VJF50" s="46"/>
      <c r="VJG50" s="46"/>
      <c r="VJH50" s="46"/>
      <c r="VJI50" s="46"/>
      <c r="VJJ50" s="46"/>
      <c r="VJK50" s="46"/>
      <c r="VJL50" s="46"/>
      <c r="VJM50" s="46"/>
      <c r="VJN50" s="46"/>
      <c r="VJO50" s="46"/>
      <c r="VJP50" s="46"/>
      <c r="VJQ50" s="46"/>
      <c r="VJR50" s="46"/>
      <c r="VJS50" s="46"/>
      <c r="VJT50" s="46"/>
      <c r="VJU50" s="46"/>
      <c r="VJV50" s="46"/>
      <c r="VJW50" s="46"/>
      <c r="VJX50" s="46"/>
      <c r="VJY50" s="46"/>
      <c r="VJZ50" s="46"/>
      <c r="VKA50" s="46"/>
      <c r="VKB50" s="46"/>
      <c r="VKC50" s="46"/>
      <c r="VKD50" s="46"/>
      <c r="VKE50" s="46"/>
      <c r="VKF50" s="46"/>
      <c r="VKG50" s="46"/>
      <c r="VKH50" s="46"/>
      <c r="VKI50" s="46"/>
      <c r="VKJ50" s="46"/>
      <c r="VKK50" s="46"/>
      <c r="VKL50" s="46"/>
      <c r="VKM50" s="46"/>
      <c r="VKN50" s="46"/>
      <c r="VKO50" s="46"/>
      <c r="VKP50" s="46"/>
      <c r="VKQ50" s="46"/>
      <c r="VKR50" s="46"/>
      <c r="VKS50" s="46"/>
      <c r="VKT50" s="46"/>
      <c r="VKU50" s="46"/>
      <c r="VKV50" s="46"/>
      <c r="VKW50" s="46"/>
      <c r="VKX50" s="46"/>
      <c r="VKY50" s="46"/>
      <c r="VKZ50" s="46"/>
      <c r="VLA50" s="46"/>
      <c r="VLB50" s="46"/>
      <c r="VLC50" s="46"/>
      <c r="VLD50" s="46"/>
      <c r="VLE50" s="46"/>
      <c r="VLF50" s="46"/>
      <c r="VLG50" s="46"/>
      <c r="VLH50" s="46"/>
      <c r="VLI50" s="46"/>
      <c r="VLJ50" s="46"/>
      <c r="VLK50" s="46"/>
      <c r="VLL50" s="46"/>
      <c r="VLM50" s="46"/>
      <c r="VLN50" s="46"/>
      <c r="VLO50" s="46"/>
      <c r="VLP50" s="46"/>
      <c r="VLQ50" s="46"/>
      <c r="VLR50" s="46"/>
      <c r="VLS50" s="46"/>
      <c r="VLT50" s="46"/>
      <c r="VLU50" s="46"/>
      <c r="VLV50" s="46"/>
      <c r="VLW50" s="46"/>
      <c r="VLX50" s="46"/>
      <c r="VLY50" s="46"/>
      <c r="VLZ50" s="46"/>
      <c r="VMA50" s="46"/>
      <c r="VMB50" s="46"/>
      <c r="VMC50" s="46"/>
      <c r="VMD50" s="46"/>
      <c r="VME50" s="46"/>
      <c r="VMF50" s="46"/>
      <c r="VMG50" s="46"/>
      <c r="VMH50" s="46"/>
      <c r="VMI50" s="46"/>
      <c r="VMJ50" s="46"/>
      <c r="VMK50" s="46"/>
      <c r="VML50" s="46"/>
      <c r="VMM50" s="46"/>
      <c r="VMN50" s="46"/>
      <c r="VMO50" s="46"/>
      <c r="VMP50" s="46"/>
      <c r="VMQ50" s="46"/>
      <c r="VMR50" s="46"/>
      <c r="VMS50" s="46"/>
      <c r="VMT50" s="46"/>
      <c r="VMU50" s="46"/>
      <c r="VMV50" s="46"/>
      <c r="VMW50" s="46"/>
      <c r="VMX50" s="46"/>
      <c r="VMY50" s="46"/>
      <c r="VMZ50" s="46"/>
      <c r="VNA50" s="46"/>
      <c r="VNB50" s="46"/>
      <c r="VNC50" s="46"/>
      <c r="VND50" s="46"/>
      <c r="VNE50" s="46"/>
      <c r="VNF50" s="46"/>
      <c r="VNG50" s="46"/>
      <c r="VNH50" s="46"/>
      <c r="VNI50" s="46"/>
      <c r="VNJ50" s="46"/>
      <c r="VNK50" s="46"/>
      <c r="VNL50" s="46"/>
      <c r="VNM50" s="46"/>
      <c r="VNN50" s="46"/>
      <c r="VNO50" s="46"/>
      <c r="VNP50" s="46"/>
      <c r="VNQ50" s="46"/>
      <c r="VNR50" s="46"/>
      <c r="VNS50" s="46"/>
      <c r="VNT50" s="46"/>
      <c r="VNU50" s="46"/>
      <c r="VNV50" s="46"/>
      <c r="VNW50" s="46"/>
      <c r="VNX50" s="46"/>
      <c r="VNY50" s="46"/>
      <c r="VNZ50" s="46"/>
      <c r="VOA50" s="46"/>
      <c r="VOB50" s="46"/>
      <c r="VOC50" s="46"/>
      <c r="VOD50" s="46"/>
      <c r="VOE50" s="46"/>
      <c r="VOF50" s="46"/>
      <c r="VOG50" s="46"/>
      <c r="VOH50" s="46"/>
      <c r="VOI50" s="46"/>
      <c r="VOJ50" s="46"/>
      <c r="VOK50" s="46"/>
      <c r="VOL50" s="46"/>
      <c r="VOM50" s="46"/>
      <c r="VON50" s="46"/>
      <c r="VOO50" s="46"/>
      <c r="VOP50" s="46"/>
      <c r="VOQ50" s="46"/>
      <c r="VOR50" s="46"/>
      <c r="VOS50" s="46"/>
      <c r="VOT50" s="46"/>
      <c r="VOU50" s="46"/>
      <c r="VOV50" s="46"/>
      <c r="VOW50" s="46"/>
      <c r="VOX50" s="46"/>
      <c r="VOY50" s="46"/>
      <c r="VOZ50" s="46"/>
      <c r="VPA50" s="46"/>
      <c r="VPB50" s="46"/>
      <c r="VPC50" s="46"/>
      <c r="VPD50" s="46"/>
      <c r="VPE50" s="46"/>
      <c r="VPF50" s="46"/>
      <c r="VPG50" s="46"/>
      <c r="VPH50" s="46"/>
      <c r="VPI50" s="46"/>
      <c r="VPJ50" s="46"/>
      <c r="VPK50" s="46"/>
      <c r="VPL50" s="46"/>
      <c r="VPM50" s="46"/>
      <c r="VPN50" s="46"/>
      <c r="VPO50" s="46"/>
      <c r="VPP50" s="46"/>
      <c r="VPQ50" s="46"/>
      <c r="VPR50" s="46"/>
      <c r="VPS50" s="46"/>
      <c r="VPT50" s="46"/>
      <c r="VPU50" s="46"/>
      <c r="VPV50" s="46"/>
      <c r="VPW50" s="46"/>
      <c r="VPX50" s="46"/>
      <c r="VPY50" s="46"/>
      <c r="VPZ50" s="46"/>
      <c r="VQA50" s="46"/>
      <c r="VQB50" s="46"/>
      <c r="VQC50" s="46"/>
      <c r="VQD50" s="46"/>
      <c r="VQE50" s="46"/>
      <c r="VQF50" s="46"/>
      <c r="VQG50" s="46"/>
      <c r="VQH50" s="46"/>
      <c r="VQI50" s="46"/>
      <c r="VQJ50" s="46"/>
      <c r="VQK50" s="46"/>
      <c r="VQL50" s="46"/>
      <c r="VQM50" s="46"/>
      <c r="VQN50" s="46"/>
      <c r="VQO50" s="46"/>
      <c r="VQP50" s="46"/>
      <c r="VQQ50" s="46"/>
      <c r="VQR50" s="46"/>
      <c r="VQS50" s="46"/>
      <c r="VQT50" s="46"/>
      <c r="VQU50" s="46"/>
      <c r="VQV50" s="46"/>
      <c r="VQW50" s="46"/>
      <c r="VQX50" s="46"/>
      <c r="VQY50" s="46"/>
      <c r="VQZ50" s="46"/>
      <c r="VRA50" s="46"/>
      <c r="VRB50" s="46"/>
      <c r="VRC50" s="46"/>
      <c r="VRD50" s="46"/>
      <c r="VRE50" s="46"/>
      <c r="VRF50" s="46"/>
      <c r="VRG50" s="46"/>
      <c r="VRH50" s="46"/>
      <c r="VRI50" s="46"/>
      <c r="VRJ50" s="46"/>
      <c r="VRK50" s="46"/>
      <c r="VRL50" s="46"/>
      <c r="VRM50" s="46"/>
      <c r="VRN50" s="46"/>
      <c r="VRO50" s="46"/>
      <c r="VRP50" s="46"/>
      <c r="VRQ50" s="46"/>
      <c r="VRR50" s="46"/>
      <c r="VRS50" s="46"/>
      <c r="VRT50" s="46"/>
      <c r="VRU50" s="46"/>
      <c r="VRV50" s="46"/>
      <c r="VRW50" s="46"/>
      <c r="VRX50" s="46"/>
      <c r="VRY50" s="46"/>
      <c r="VRZ50" s="46"/>
      <c r="VSA50" s="46"/>
      <c r="VSB50" s="46"/>
      <c r="VSC50" s="46"/>
      <c r="VSD50" s="46"/>
      <c r="VSE50" s="46"/>
      <c r="VSF50" s="46"/>
      <c r="VSG50" s="46"/>
      <c r="VSH50" s="46"/>
      <c r="VSI50" s="46"/>
      <c r="VSJ50" s="46"/>
      <c r="VSK50" s="46"/>
      <c r="VSL50" s="46"/>
      <c r="VSM50" s="46"/>
      <c r="VSN50" s="46"/>
      <c r="VSO50" s="46"/>
      <c r="VSP50" s="46"/>
      <c r="VSQ50" s="46"/>
      <c r="VSR50" s="46"/>
      <c r="VSS50" s="46"/>
      <c r="VST50" s="46"/>
      <c r="VSU50" s="46"/>
      <c r="VSV50" s="46"/>
      <c r="VSW50" s="46"/>
      <c r="VSX50" s="46"/>
      <c r="VSY50" s="46"/>
      <c r="VSZ50" s="46"/>
      <c r="VTA50" s="46"/>
      <c r="VTB50" s="46"/>
      <c r="VTC50" s="46"/>
      <c r="VTD50" s="46"/>
      <c r="VTE50" s="46"/>
      <c r="VTF50" s="46"/>
      <c r="VTG50" s="46"/>
      <c r="VTH50" s="46"/>
      <c r="VTI50" s="46"/>
      <c r="VTJ50" s="46"/>
      <c r="VTK50" s="46"/>
      <c r="VTL50" s="46"/>
      <c r="VTM50" s="46"/>
      <c r="VTN50" s="46"/>
      <c r="VTO50" s="46"/>
      <c r="VTP50" s="46"/>
      <c r="VTQ50" s="46"/>
      <c r="VTR50" s="46"/>
      <c r="VTS50" s="46"/>
      <c r="VTT50" s="46"/>
      <c r="VTU50" s="46"/>
      <c r="VTV50" s="46"/>
      <c r="VTW50" s="46"/>
      <c r="VTX50" s="46"/>
      <c r="VTY50" s="46"/>
      <c r="VTZ50" s="46"/>
      <c r="VUA50" s="46"/>
      <c r="VUB50" s="46"/>
      <c r="VUC50" s="46"/>
      <c r="VUD50" s="46"/>
      <c r="VUE50" s="46"/>
      <c r="VUF50" s="46"/>
      <c r="VUG50" s="46"/>
      <c r="VUH50" s="46"/>
      <c r="VUI50" s="46"/>
      <c r="VUJ50" s="46"/>
      <c r="VUK50" s="46"/>
      <c r="VUL50" s="46"/>
      <c r="VUM50" s="46"/>
      <c r="VUN50" s="46"/>
      <c r="VUO50" s="46"/>
      <c r="VUP50" s="46"/>
      <c r="VUQ50" s="46"/>
      <c r="VUR50" s="46"/>
      <c r="VUS50" s="46"/>
      <c r="VUT50" s="46"/>
      <c r="VUU50" s="46"/>
      <c r="VUV50" s="46"/>
      <c r="VUW50" s="46"/>
      <c r="VUX50" s="46"/>
      <c r="VUY50" s="46"/>
      <c r="VUZ50" s="46"/>
      <c r="VVA50" s="46"/>
      <c r="VVB50" s="46"/>
      <c r="VVC50" s="46"/>
      <c r="VVD50" s="46"/>
      <c r="VVE50" s="46"/>
      <c r="VVF50" s="46"/>
      <c r="VVG50" s="46"/>
      <c r="VVH50" s="46"/>
      <c r="VVI50" s="46"/>
      <c r="VVJ50" s="46"/>
      <c r="VVK50" s="46"/>
      <c r="VVL50" s="46"/>
      <c r="VVM50" s="46"/>
      <c r="VVN50" s="46"/>
      <c r="VVO50" s="46"/>
      <c r="VVP50" s="46"/>
      <c r="VVQ50" s="46"/>
      <c r="VVR50" s="46"/>
      <c r="VVS50" s="46"/>
      <c r="VVT50" s="46"/>
      <c r="VVU50" s="46"/>
      <c r="VVV50" s="46"/>
      <c r="VVW50" s="46"/>
      <c r="VVX50" s="46"/>
      <c r="VVY50" s="46"/>
      <c r="VVZ50" s="46"/>
      <c r="VWA50" s="46"/>
      <c r="VWB50" s="46"/>
      <c r="VWC50" s="46"/>
      <c r="VWD50" s="46"/>
      <c r="VWE50" s="46"/>
      <c r="VWF50" s="46"/>
      <c r="VWG50" s="46"/>
      <c r="VWH50" s="46"/>
      <c r="VWI50" s="46"/>
      <c r="VWJ50" s="46"/>
      <c r="VWK50" s="46"/>
      <c r="VWL50" s="46"/>
      <c r="VWM50" s="46"/>
      <c r="VWN50" s="46"/>
      <c r="VWO50" s="46"/>
      <c r="VWP50" s="46"/>
      <c r="VWQ50" s="46"/>
      <c r="VWR50" s="46"/>
      <c r="VWS50" s="46"/>
      <c r="VWT50" s="46"/>
      <c r="VWU50" s="46"/>
      <c r="VWV50" s="46"/>
      <c r="VWW50" s="46"/>
      <c r="VWX50" s="46"/>
      <c r="VWY50" s="46"/>
      <c r="VWZ50" s="46"/>
      <c r="VXA50" s="46"/>
      <c r="VXB50" s="46"/>
      <c r="VXC50" s="46"/>
      <c r="VXD50" s="46"/>
      <c r="VXE50" s="46"/>
      <c r="VXF50" s="46"/>
      <c r="VXG50" s="46"/>
      <c r="VXH50" s="46"/>
      <c r="VXI50" s="46"/>
      <c r="VXJ50" s="46"/>
      <c r="VXK50" s="46"/>
      <c r="VXL50" s="46"/>
      <c r="VXM50" s="46"/>
      <c r="VXN50" s="46"/>
      <c r="VXO50" s="46"/>
      <c r="VXP50" s="46"/>
      <c r="VXQ50" s="46"/>
      <c r="VXR50" s="46"/>
      <c r="VXS50" s="46"/>
      <c r="VXT50" s="46"/>
      <c r="VXU50" s="46"/>
      <c r="VXV50" s="46"/>
      <c r="VXW50" s="46"/>
      <c r="VXX50" s="46"/>
      <c r="VXY50" s="46"/>
      <c r="VXZ50" s="46"/>
      <c r="VYA50" s="46"/>
      <c r="VYB50" s="46"/>
      <c r="VYC50" s="46"/>
      <c r="VYD50" s="46"/>
      <c r="VYE50" s="46"/>
      <c r="VYF50" s="46"/>
      <c r="VYG50" s="46"/>
      <c r="VYH50" s="46"/>
      <c r="VYI50" s="46"/>
      <c r="VYJ50" s="46"/>
      <c r="VYK50" s="46"/>
      <c r="VYL50" s="46"/>
      <c r="VYM50" s="46"/>
      <c r="VYN50" s="46"/>
      <c r="VYO50" s="46"/>
      <c r="VYP50" s="46"/>
      <c r="VYQ50" s="46"/>
      <c r="VYR50" s="46"/>
      <c r="VYS50" s="46"/>
      <c r="VYT50" s="46"/>
      <c r="VYU50" s="46"/>
      <c r="VYV50" s="46"/>
      <c r="VYW50" s="46"/>
      <c r="VYX50" s="46"/>
      <c r="VYY50" s="46"/>
      <c r="VYZ50" s="46"/>
      <c r="VZA50" s="46"/>
      <c r="VZB50" s="46"/>
      <c r="VZC50" s="46"/>
      <c r="VZD50" s="46"/>
      <c r="VZE50" s="46"/>
      <c r="VZF50" s="46"/>
      <c r="VZG50" s="46"/>
      <c r="VZH50" s="46"/>
      <c r="VZI50" s="46"/>
      <c r="VZJ50" s="46"/>
      <c r="VZK50" s="46"/>
      <c r="VZL50" s="46"/>
      <c r="VZM50" s="46"/>
      <c r="VZN50" s="46"/>
      <c r="VZO50" s="46"/>
      <c r="VZP50" s="46"/>
      <c r="VZQ50" s="46"/>
      <c r="VZR50" s="46"/>
      <c r="VZS50" s="46"/>
      <c r="VZT50" s="46"/>
      <c r="VZU50" s="46"/>
      <c r="VZV50" s="46"/>
      <c r="VZW50" s="46"/>
      <c r="VZX50" s="46"/>
      <c r="VZY50" s="46"/>
      <c r="VZZ50" s="46"/>
      <c r="WAA50" s="46"/>
      <c r="WAB50" s="46"/>
      <c r="WAC50" s="46"/>
      <c r="WAD50" s="46"/>
      <c r="WAE50" s="46"/>
      <c r="WAF50" s="46"/>
      <c r="WAG50" s="46"/>
      <c r="WAH50" s="46"/>
      <c r="WAI50" s="46"/>
      <c r="WAJ50" s="46"/>
      <c r="WAK50" s="46"/>
      <c r="WAL50" s="46"/>
      <c r="WAM50" s="46"/>
      <c r="WAN50" s="46"/>
      <c r="WAO50" s="46"/>
      <c r="WAP50" s="46"/>
      <c r="WAQ50" s="46"/>
      <c r="WAR50" s="46"/>
      <c r="WAS50" s="46"/>
      <c r="WAT50" s="46"/>
      <c r="WAU50" s="46"/>
      <c r="WAV50" s="46"/>
      <c r="WAW50" s="46"/>
      <c r="WAX50" s="46"/>
      <c r="WAY50" s="46"/>
      <c r="WAZ50" s="46"/>
      <c r="WBA50" s="46"/>
      <c r="WBB50" s="46"/>
      <c r="WBC50" s="46"/>
      <c r="WBD50" s="46"/>
      <c r="WBE50" s="46"/>
      <c r="WBF50" s="46"/>
      <c r="WBG50" s="46"/>
      <c r="WBH50" s="46"/>
      <c r="WBI50" s="46"/>
      <c r="WBJ50" s="46"/>
      <c r="WBK50" s="46"/>
      <c r="WBL50" s="46"/>
      <c r="WBM50" s="46"/>
      <c r="WBN50" s="46"/>
      <c r="WBO50" s="46"/>
      <c r="WBP50" s="46"/>
      <c r="WBQ50" s="46"/>
      <c r="WBR50" s="46"/>
      <c r="WBS50" s="46"/>
      <c r="WBT50" s="46"/>
      <c r="WBU50" s="46"/>
      <c r="WBV50" s="46"/>
      <c r="WBW50" s="46"/>
      <c r="WBX50" s="46"/>
      <c r="WBY50" s="46"/>
      <c r="WBZ50" s="46"/>
      <c r="WCA50" s="46"/>
      <c r="WCB50" s="46"/>
      <c r="WCC50" s="46"/>
      <c r="WCD50" s="46"/>
      <c r="WCE50" s="46"/>
      <c r="WCF50" s="46"/>
      <c r="WCG50" s="46"/>
      <c r="WCH50" s="46"/>
      <c r="WCI50" s="46"/>
      <c r="WCJ50" s="46"/>
      <c r="WCK50" s="46"/>
      <c r="WCL50" s="46"/>
      <c r="WCM50" s="46"/>
      <c r="WCN50" s="46"/>
      <c r="WCO50" s="46"/>
      <c r="WCP50" s="46"/>
      <c r="WCQ50" s="46"/>
      <c r="WCR50" s="46"/>
      <c r="WCS50" s="46"/>
      <c r="WCT50" s="46"/>
      <c r="WCU50" s="46"/>
      <c r="WCV50" s="46"/>
      <c r="WCW50" s="46"/>
      <c r="WCX50" s="46"/>
      <c r="WCY50" s="46"/>
      <c r="WCZ50" s="46"/>
      <c r="WDA50" s="46"/>
      <c r="WDB50" s="46"/>
      <c r="WDC50" s="46"/>
      <c r="WDD50" s="46"/>
      <c r="WDE50" s="46"/>
      <c r="WDF50" s="46"/>
      <c r="WDG50" s="46"/>
      <c r="WDH50" s="46"/>
      <c r="WDI50" s="46"/>
      <c r="WDJ50" s="46"/>
      <c r="WDK50" s="46"/>
      <c r="WDL50" s="46"/>
      <c r="WDM50" s="46"/>
      <c r="WDN50" s="46"/>
      <c r="WDO50" s="46"/>
      <c r="WDP50" s="46"/>
      <c r="WDQ50" s="46"/>
      <c r="WDR50" s="46"/>
      <c r="WDS50" s="46"/>
      <c r="WDT50" s="46"/>
      <c r="WDU50" s="46"/>
      <c r="WDV50" s="46"/>
      <c r="WDW50" s="46"/>
      <c r="WDX50" s="46"/>
      <c r="WDY50" s="46"/>
      <c r="WDZ50" s="46"/>
      <c r="WEA50" s="46"/>
      <c r="WEB50" s="46"/>
      <c r="WEC50" s="46"/>
      <c r="WED50" s="46"/>
      <c r="WEE50" s="46"/>
      <c r="WEF50" s="46"/>
      <c r="WEG50" s="46"/>
      <c r="WEH50" s="46"/>
      <c r="WEI50" s="46"/>
      <c r="WEJ50" s="46"/>
      <c r="WEK50" s="46"/>
      <c r="WEL50" s="46"/>
      <c r="WEM50" s="46"/>
      <c r="WEN50" s="46"/>
      <c r="WEO50" s="46"/>
      <c r="WEP50" s="46"/>
      <c r="WEQ50" s="46"/>
      <c r="WER50" s="46"/>
      <c r="WES50" s="46"/>
      <c r="WET50" s="46"/>
      <c r="WEU50" s="46"/>
      <c r="WEV50" s="46"/>
      <c r="WEW50" s="46"/>
      <c r="WEX50" s="46"/>
      <c r="WEY50" s="46"/>
      <c r="WEZ50" s="46"/>
      <c r="WFA50" s="46"/>
      <c r="WFB50" s="46"/>
      <c r="WFC50" s="46"/>
      <c r="WFD50" s="46"/>
      <c r="WFE50" s="46"/>
      <c r="WFF50" s="46"/>
      <c r="WFG50" s="46"/>
      <c r="WFH50" s="46"/>
      <c r="WFI50" s="46"/>
      <c r="WFJ50" s="46"/>
      <c r="WFK50" s="46"/>
      <c r="WFL50" s="46"/>
      <c r="WFM50" s="46"/>
      <c r="WFN50" s="46"/>
      <c r="WFO50" s="46"/>
      <c r="WFP50" s="46"/>
      <c r="WFQ50" s="46"/>
      <c r="WFR50" s="46"/>
      <c r="WFS50" s="46"/>
      <c r="WFT50" s="46"/>
      <c r="WFU50" s="46"/>
      <c r="WFV50" s="46"/>
      <c r="WFW50" s="46"/>
      <c r="WFX50" s="46"/>
      <c r="WFY50" s="46"/>
      <c r="WFZ50" s="46"/>
      <c r="WGA50" s="46"/>
      <c r="WGB50" s="46"/>
      <c r="WGC50" s="46"/>
      <c r="WGD50" s="46"/>
      <c r="WGE50" s="46"/>
      <c r="WGF50" s="46"/>
      <c r="WGG50" s="46"/>
      <c r="WGH50" s="46"/>
      <c r="WGI50" s="46"/>
      <c r="WGJ50" s="46"/>
      <c r="WGK50" s="46"/>
      <c r="WGL50" s="46"/>
      <c r="WGM50" s="46"/>
      <c r="WGN50" s="46"/>
      <c r="WGO50" s="46"/>
      <c r="WGP50" s="46"/>
      <c r="WGQ50" s="46"/>
      <c r="WGR50" s="46"/>
      <c r="WGS50" s="46"/>
      <c r="WGT50" s="46"/>
      <c r="WGU50" s="46"/>
      <c r="WGV50" s="46"/>
      <c r="WGW50" s="46"/>
      <c r="WGX50" s="46"/>
      <c r="WGY50" s="46"/>
      <c r="WGZ50" s="46"/>
      <c r="WHA50" s="46"/>
      <c r="WHB50" s="46"/>
      <c r="WHC50" s="46"/>
      <c r="WHD50" s="46"/>
      <c r="WHE50" s="46"/>
      <c r="WHF50" s="46"/>
      <c r="WHG50" s="46"/>
      <c r="WHH50" s="46"/>
      <c r="WHI50" s="46"/>
      <c r="WHJ50" s="46"/>
      <c r="WHK50" s="46"/>
      <c r="WHL50" s="46"/>
      <c r="WHM50" s="46"/>
      <c r="WHN50" s="46"/>
      <c r="WHO50" s="46"/>
      <c r="WHP50" s="46"/>
      <c r="WHQ50" s="46"/>
      <c r="WHR50" s="46"/>
      <c r="WHS50" s="46"/>
      <c r="WHT50" s="46"/>
      <c r="WHU50" s="46"/>
      <c r="WHV50" s="46"/>
      <c r="WHW50" s="46"/>
      <c r="WHX50" s="46"/>
      <c r="WHY50" s="46"/>
      <c r="WHZ50" s="46"/>
      <c r="WIA50" s="46"/>
      <c r="WIB50" s="46"/>
      <c r="WIC50" s="46"/>
      <c r="WID50" s="46"/>
      <c r="WIE50" s="46"/>
      <c r="WIF50" s="46"/>
      <c r="WIG50" s="46"/>
      <c r="WIH50" s="46"/>
      <c r="WII50" s="46"/>
      <c r="WIJ50" s="46"/>
      <c r="WIK50" s="46"/>
      <c r="WIL50" s="46"/>
      <c r="WIM50" s="46"/>
      <c r="WIN50" s="46"/>
      <c r="WIO50" s="46"/>
      <c r="WIP50" s="46"/>
      <c r="WIQ50" s="46"/>
      <c r="WIR50" s="46"/>
      <c r="WIS50" s="46"/>
      <c r="WIT50" s="46"/>
      <c r="WIU50" s="46"/>
      <c r="WIV50" s="46"/>
      <c r="WIW50" s="46"/>
      <c r="WIX50" s="46"/>
      <c r="WIY50" s="46"/>
      <c r="WIZ50" s="46"/>
      <c r="WJA50" s="46"/>
      <c r="WJB50" s="46"/>
      <c r="WJC50" s="46"/>
      <c r="WJD50" s="46"/>
      <c r="WJE50" s="46"/>
      <c r="WJF50" s="46"/>
      <c r="WJG50" s="46"/>
      <c r="WJH50" s="46"/>
      <c r="WJI50" s="46"/>
      <c r="WJJ50" s="46"/>
      <c r="WJK50" s="46"/>
      <c r="WJL50" s="46"/>
      <c r="WJM50" s="46"/>
      <c r="WJN50" s="46"/>
      <c r="WJO50" s="46"/>
      <c r="WJP50" s="46"/>
      <c r="WJQ50" s="46"/>
      <c r="WJR50" s="46"/>
      <c r="WJS50" s="46"/>
      <c r="WJT50" s="46"/>
      <c r="WJU50" s="46"/>
      <c r="WJV50" s="46"/>
      <c r="WJW50" s="46"/>
      <c r="WJX50" s="46"/>
      <c r="WJY50" s="46"/>
      <c r="WJZ50" s="46"/>
      <c r="WKA50" s="46"/>
      <c r="WKB50" s="46"/>
      <c r="WKC50" s="46"/>
      <c r="WKD50" s="46"/>
      <c r="WKE50" s="46"/>
      <c r="WKF50" s="46"/>
      <c r="WKG50" s="46"/>
      <c r="WKH50" s="46"/>
      <c r="WKI50" s="46"/>
      <c r="WKJ50" s="46"/>
      <c r="WKK50" s="46"/>
      <c r="WKL50" s="46"/>
      <c r="WKM50" s="46"/>
      <c r="WKN50" s="46"/>
      <c r="WKO50" s="46"/>
      <c r="WKP50" s="46"/>
      <c r="WKQ50" s="46"/>
      <c r="WKR50" s="46"/>
      <c r="WKS50" s="46"/>
      <c r="WKT50" s="46"/>
      <c r="WKU50" s="46"/>
      <c r="WKV50" s="46"/>
      <c r="WKW50" s="46"/>
      <c r="WKX50" s="46"/>
      <c r="WKY50" s="46"/>
      <c r="WKZ50" s="46"/>
      <c r="WLA50" s="46"/>
      <c r="WLB50" s="46"/>
      <c r="WLC50" s="46"/>
      <c r="WLD50" s="46"/>
      <c r="WLE50" s="46"/>
      <c r="WLF50" s="46"/>
      <c r="WLG50" s="46"/>
      <c r="WLH50" s="46"/>
      <c r="WLI50" s="46"/>
      <c r="WLJ50" s="46"/>
      <c r="WLK50" s="46"/>
      <c r="WLL50" s="46"/>
      <c r="WLM50" s="46"/>
      <c r="WLN50" s="46"/>
      <c r="WLO50" s="46"/>
      <c r="WLP50" s="46"/>
      <c r="WLQ50" s="46"/>
      <c r="WLR50" s="46"/>
      <c r="WLS50" s="46"/>
      <c r="WLT50" s="46"/>
      <c r="WLU50" s="46"/>
      <c r="WLV50" s="46"/>
      <c r="WLW50" s="46"/>
      <c r="WLX50" s="46"/>
      <c r="WLY50" s="46"/>
      <c r="WLZ50" s="46"/>
      <c r="WMA50" s="46"/>
      <c r="WMB50" s="46"/>
      <c r="WMC50" s="46"/>
      <c r="WMD50" s="46"/>
      <c r="WME50" s="46"/>
      <c r="WMF50" s="46"/>
      <c r="WMG50" s="46"/>
      <c r="WMH50" s="46"/>
      <c r="WMI50" s="46"/>
      <c r="WMJ50" s="46"/>
      <c r="WMK50" s="46"/>
      <c r="WML50" s="46"/>
      <c r="WMM50" s="46"/>
      <c r="WMN50" s="46"/>
      <c r="WMO50" s="46"/>
      <c r="WMP50" s="46"/>
      <c r="WMQ50" s="46"/>
      <c r="WMR50" s="46"/>
      <c r="WMS50" s="46"/>
      <c r="WMT50" s="46"/>
      <c r="WMU50" s="46"/>
      <c r="WMV50" s="46"/>
      <c r="WMW50" s="46"/>
      <c r="WMX50" s="46"/>
      <c r="WMY50" s="46"/>
      <c r="WMZ50" s="46"/>
      <c r="WNA50" s="46"/>
      <c r="WNB50" s="46"/>
      <c r="WNC50" s="46"/>
      <c r="WND50" s="46"/>
      <c r="WNE50" s="46"/>
      <c r="WNF50" s="46"/>
      <c r="WNG50" s="46"/>
      <c r="WNH50" s="46"/>
      <c r="WNI50" s="46"/>
      <c r="WNJ50" s="46"/>
      <c r="WNK50" s="46"/>
      <c r="WNL50" s="46"/>
      <c r="WNM50" s="46"/>
      <c r="WNN50" s="46"/>
      <c r="WNO50" s="46"/>
      <c r="WNP50" s="46"/>
      <c r="WNQ50" s="46"/>
      <c r="WNR50" s="46"/>
      <c r="WNS50" s="46"/>
      <c r="WNT50" s="46"/>
      <c r="WNU50" s="46"/>
      <c r="WNV50" s="46"/>
      <c r="WNW50" s="46"/>
      <c r="WNX50" s="46"/>
      <c r="WNY50" s="46"/>
      <c r="WNZ50" s="46"/>
      <c r="WOA50" s="46"/>
      <c r="WOB50" s="46"/>
      <c r="WOC50" s="46"/>
      <c r="WOD50" s="46"/>
      <c r="WOE50" s="46"/>
      <c r="WOF50" s="46"/>
      <c r="WOG50" s="46"/>
      <c r="WOH50" s="46"/>
      <c r="WOI50" s="46"/>
      <c r="WOJ50" s="46"/>
      <c r="WOK50" s="46"/>
      <c r="WOL50" s="46"/>
      <c r="WOM50" s="46"/>
      <c r="WON50" s="46"/>
      <c r="WOO50" s="46"/>
      <c r="WOP50" s="46"/>
      <c r="WOQ50" s="46"/>
      <c r="WOR50" s="46"/>
      <c r="WOS50" s="46"/>
      <c r="WOT50" s="46"/>
      <c r="WOU50" s="46"/>
      <c r="WOV50" s="46"/>
      <c r="WOW50" s="46"/>
      <c r="WOX50" s="46"/>
      <c r="WOY50" s="46"/>
      <c r="WOZ50" s="46"/>
      <c r="WPA50" s="46"/>
      <c r="WPB50" s="46"/>
      <c r="WPC50" s="46"/>
      <c r="WPD50" s="46"/>
      <c r="WPE50" s="46"/>
      <c r="WPF50" s="46"/>
      <c r="WPG50" s="46"/>
      <c r="WPH50" s="46"/>
      <c r="WPI50" s="46"/>
      <c r="WPJ50" s="46"/>
      <c r="WPK50" s="46"/>
      <c r="WPL50" s="46"/>
      <c r="WPM50" s="46"/>
      <c r="WPN50" s="46"/>
      <c r="WPO50" s="46"/>
      <c r="WPP50" s="46"/>
      <c r="WPQ50" s="46"/>
      <c r="WPR50" s="46"/>
      <c r="WPS50" s="46"/>
      <c r="WPT50" s="46"/>
      <c r="WPU50" s="46"/>
      <c r="WPV50" s="46"/>
      <c r="WPW50" s="46"/>
      <c r="WPX50" s="46"/>
      <c r="WPY50" s="46"/>
      <c r="WPZ50" s="46"/>
      <c r="WQA50" s="46"/>
      <c r="WQB50" s="46"/>
      <c r="WQC50" s="46"/>
      <c r="WQD50" s="46"/>
      <c r="WQE50" s="46"/>
      <c r="WQF50" s="46"/>
      <c r="WQG50" s="46"/>
      <c r="WQH50" s="46"/>
      <c r="WQI50" s="46"/>
      <c r="WQJ50" s="46"/>
      <c r="WQK50" s="46"/>
      <c r="WQL50" s="46"/>
      <c r="WQM50" s="46"/>
      <c r="WQN50" s="46"/>
      <c r="WQO50" s="46"/>
      <c r="WQP50" s="46"/>
      <c r="WQQ50" s="46"/>
      <c r="WQR50" s="46"/>
      <c r="WQS50" s="46"/>
      <c r="WQT50" s="46"/>
      <c r="WQU50" s="46"/>
      <c r="WQV50" s="46"/>
      <c r="WQW50" s="46"/>
      <c r="WQX50" s="46"/>
      <c r="WQY50" s="46"/>
      <c r="WQZ50" s="46"/>
      <c r="WRA50" s="46"/>
      <c r="WRB50" s="46"/>
      <c r="WRC50" s="46"/>
      <c r="WRD50" s="46"/>
      <c r="WRE50" s="46"/>
      <c r="WRF50" s="46"/>
      <c r="WRG50" s="46"/>
      <c r="WRH50" s="46"/>
      <c r="WRI50" s="46"/>
      <c r="WRJ50" s="46"/>
      <c r="WRK50" s="46"/>
      <c r="WRL50" s="46"/>
      <c r="WRM50" s="46"/>
      <c r="WRN50" s="46"/>
      <c r="WRO50" s="46"/>
      <c r="WRP50" s="46"/>
      <c r="WRQ50" s="46"/>
      <c r="WRR50" s="46"/>
      <c r="WRS50" s="46"/>
      <c r="WRT50" s="46"/>
      <c r="WRU50" s="46"/>
      <c r="WRV50" s="46"/>
      <c r="WRW50" s="46"/>
      <c r="WRX50" s="46"/>
      <c r="WRY50" s="46"/>
      <c r="WRZ50" s="46"/>
      <c r="WSA50" s="46"/>
      <c r="WSB50" s="46"/>
      <c r="WSC50" s="46"/>
      <c r="WSD50" s="46"/>
      <c r="WSE50" s="46"/>
      <c r="WSF50" s="46"/>
      <c r="WSG50" s="46"/>
      <c r="WSH50" s="46"/>
      <c r="WSI50" s="46"/>
      <c r="WSJ50" s="46"/>
      <c r="WSK50" s="46"/>
      <c r="WSL50" s="46"/>
      <c r="WSM50" s="46"/>
      <c r="WSN50" s="46"/>
      <c r="WSO50" s="46"/>
      <c r="WSP50" s="46"/>
      <c r="WSQ50" s="46"/>
      <c r="WSR50" s="46"/>
      <c r="WSS50" s="46"/>
      <c r="WST50" s="46"/>
      <c r="WSU50" s="46"/>
      <c r="WSV50" s="46"/>
      <c r="WSW50" s="46"/>
      <c r="WSX50" s="46"/>
      <c r="WSY50" s="46"/>
      <c r="WSZ50" s="46"/>
      <c r="WTA50" s="46"/>
      <c r="WTB50" s="46"/>
      <c r="WTC50" s="46"/>
      <c r="WTD50" s="46"/>
      <c r="WTE50" s="46"/>
      <c r="WTF50" s="46"/>
      <c r="WTG50" s="46"/>
      <c r="WTH50" s="46"/>
      <c r="WTI50" s="46"/>
      <c r="WTJ50" s="46"/>
      <c r="WTK50" s="46"/>
      <c r="WTL50" s="46"/>
      <c r="WTM50" s="46"/>
      <c r="WTN50" s="46"/>
      <c r="WTO50" s="46"/>
      <c r="WTP50" s="46"/>
      <c r="WTQ50" s="46"/>
      <c r="WTR50" s="46"/>
      <c r="WTS50" s="46"/>
      <c r="WTT50" s="46"/>
      <c r="WTU50" s="46"/>
      <c r="WTV50" s="46"/>
      <c r="WTW50" s="46"/>
      <c r="WTX50" s="46"/>
      <c r="WTY50" s="46"/>
      <c r="WTZ50" s="46"/>
      <c r="WUA50" s="46"/>
      <c r="WUB50" s="46"/>
      <c r="WUC50" s="46"/>
      <c r="WUD50" s="46"/>
      <c r="WUE50" s="46"/>
      <c r="WUF50" s="46"/>
      <c r="WUG50" s="46"/>
      <c r="WUH50" s="46"/>
      <c r="WUI50" s="46"/>
      <c r="WUJ50" s="46"/>
      <c r="WUK50" s="46"/>
      <c r="WUL50" s="46"/>
      <c r="WUM50" s="46"/>
      <c r="WUN50" s="46"/>
      <c r="WUO50" s="46"/>
      <c r="WUP50" s="46"/>
      <c r="WUQ50" s="46"/>
      <c r="WUR50" s="46"/>
      <c r="WUS50" s="46"/>
      <c r="WUT50" s="46"/>
      <c r="WUU50" s="46"/>
      <c r="WUV50" s="46"/>
      <c r="WUW50" s="46"/>
      <c r="WUX50" s="46"/>
      <c r="WUY50" s="46"/>
      <c r="WUZ50" s="46"/>
      <c r="WVA50" s="46"/>
      <c r="WVB50" s="46"/>
      <c r="WVC50" s="46"/>
      <c r="WVD50" s="46"/>
      <c r="WVE50" s="46"/>
      <c r="WVF50" s="46"/>
      <c r="WVG50" s="46"/>
      <c r="WVH50" s="46"/>
      <c r="WVI50" s="46"/>
      <c r="WVJ50" s="46"/>
      <c r="WVK50" s="46"/>
      <c r="WVL50" s="46"/>
      <c r="WVM50" s="46"/>
      <c r="WVN50" s="46"/>
      <c r="WVO50" s="46"/>
      <c r="WVP50" s="46"/>
      <c r="WVQ50" s="46"/>
      <c r="WVR50" s="46"/>
      <c r="WVS50" s="46"/>
      <c r="WVT50" s="46"/>
      <c r="WVU50" s="46"/>
      <c r="WVV50" s="46"/>
      <c r="WVW50" s="46"/>
      <c r="WVX50" s="46"/>
      <c r="WVY50" s="46"/>
      <c r="WVZ50" s="46"/>
      <c r="WWA50" s="46"/>
      <c r="WWB50" s="46"/>
      <c r="WWC50" s="46"/>
      <c r="WWD50" s="46"/>
    </row>
    <row r="52" spans="1:16150" ht="96.75" customHeight="1">
      <c r="A52" s="638" t="s">
        <v>669</v>
      </c>
      <c r="B52" s="638"/>
      <c r="C52" s="638"/>
      <c r="D52" s="638"/>
      <c r="E52" s="638"/>
      <c r="F52" s="638"/>
      <c r="G52" s="638"/>
      <c r="H52" s="638"/>
      <c r="I52" s="638"/>
      <c r="J52" s="638"/>
      <c r="K52" s="638"/>
      <c r="L52" s="638"/>
      <c r="M52" s="638"/>
      <c r="N52" s="638"/>
      <c r="O52" s="638"/>
      <c r="P52" s="638"/>
      <c r="Q52" s="638"/>
      <c r="R52" s="638"/>
      <c r="S52" s="638"/>
      <c r="T52" s="638"/>
      <c r="U52" s="638"/>
      <c r="V52" s="638"/>
      <c r="W52" s="638"/>
      <c r="X52" s="638"/>
      <c r="Y52" s="638"/>
      <c r="AA52" s="650" t="s">
        <v>714</v>
      </c>
      <c r="AB52" s="651"/>
      <c r="AC52" s="651"/>
      <c r="AD52" s="651"/>
      <c r="AE52" s="651"/>
      <c r="AF52" s="651"/>
      <c r="AG52" s="651"/>
      <c r="AH52" s="651"/>
      <c r="AI52" s="651"/>
      <c r="AJ52" s="651"/>
      <c r="AK52" s="651"/>
      <c r="AL52" s="651"/>
      <c r="AM52" s="651"/>
      <c r="AN52" s="651"/>
      <c r="AO52" s="651"/>
      <c r="AP52" s="652"/>
    </row>
    <row r="53" spans="1:16150" s="45" customFormat="1" ht="16.5" customHeight="1">
      <c r="A53" s="9"/>
      <c r="B53" s="9"/>
      <c r="C53" s="9"/>
      <c r="D53" s="9"/>
      <c r="E53" s="9"/>
      <c r="F53" s="9"/>
      <c r="G53" s="9"/>
      <c r="H53" s="9"/>
      <c r="I53" s="9"/>
      <c r="J53" s="9"/>
      <c r="K53" s="9"/>
      <c r="L53" s="9"/>
      <c r="M53" s="9"/>
      <c r="N53" s="9"/>
      <c r="O53" s="9"/>
      <c r="P53" s="9"/>
      <c r="Q53" s="9"/>
      <c r="R53" s="9"/>
      <c r="S53" s="89"/>
      <c r="T53" s="9"/>
      <c r="U53" s="9"/>
      <c r="AA53" s="46"/>
      <c r="AB53" s="46"/>
      <c r="AC53" s="46"/>
      <c r="AD53" s="46"/>
      <c r="AE53" s="46"/>
      <c r="AF53" s="46"/>
      <c r="AG53" s="46"/>
      <c r="AH53" s="46"/>
      <c r="AI53" s="46"/>
      <c r="AJ53" s="46"/>
      <c r="AK53" s="46"/>
      <c r="AL53" s="46"/>
      <c r="AM53" s="46"/>
      <c r="AN53" s="46"/>
      <c r="AO53" s="46"/>
      <c r="AP53" s="46"/>
    </row>
    <row r="54" spans="1:16150" s="28" customFormat="1" ht="159.75" customHeight="1">
      <c r="A54" s="1376" t="s">
        <v>22</v>
      </c>
      <c r="B54" s="765" t="s">
        <v>81</v>
      </c>
      <c r="C54" s="765"/>
      <c r="D54" s="765" t="s">
        <v>112</v>
      </c>
      <c r="E54" s="765" t="s">
        <v>95</v>
      </c>
      <c r="F54" s="765" t="s">
        <v>85</v>
      </c>
      <c r="G54" s="765"/>
      <c r="H54" s="766" t="s">
        <v>26</v>
      </c>
      <c r="I54" s="767"/>
      <c r="J54" s="768"/>
      <c r="K54" s="765" t="s">
        <v>82</v>
      </c>
      <c r="L54" s="765" t="s">
        <v>83</v>
      </c>
      <c r="M54" s="765" t="s">
        <v>28</v>
      </c>
      <c r="N54" s="664" t="s">
        <v>108</v>
      </c>
      <c r="O54" s="664" t="s">
        <v>109</v>
      </c>
      <c r="P54" s="710" t="s">
        <v>110</v>
      </c>
      <c r="Q54" s="711"/>
      <c r="R54" s="712"/>
      <c r="S54" s="753" t="s">
        <v>152</v>
      </c>
      <c r="T54" s="736" t="s">
        <v>7</v>
      </c>
      <c r="U54" s="752" t="s">
        <v>623</v>
      </c>
      <c r="V54" s="671">
        <v>2019</v>
      </c>
      <c r="W54" s="671"/>
      <c r="X54" s="671"/>
      <c r="Y54" s="671"/>
      <c r="AA54" s="634" t="s">
        <v>713</v>
      </c>
      <c r="AB54" s="634"/>
      <c r="AC54" s="634"/>
      <c r="AD54" s="634"/>
      <c r="AE54" s="634" t="s">
        <v>715</v>
      </c>
      <c r="AF54" s="634"/>
      <c r="AG54" s="634"/>
      <c r="AH54" s="634"/>
      <c r="AI54" s="634" t="s">
        <v>716</v>
      </c>
      <c r="AJ54" s="634"/>
      <c r="AK54" s="634"/>
      <c r="AL54" s="634"/>
      <c r="AM54" s="634" t="s">
        <v>717</v>
      </c>
      <c r="AN54" s="634"/>
      <c r="AO54" s="634"/>
      <c r="AP54" s="634"/>
    </row>
    <row r="55" spans="1:16150" s="28" customFormat="1" ht="87.75" hidden="1" customHeight="1">
      <c r="A55" s="1377"/>
      <c r="B55" s="765"/>
      <c r="C55" s="765"/>
      <c r="D55" s="765"/>
      <c r="E55" s="765"/>
      <c r="F55" s="765"/>
      <c r="G55" s="765"/>
      <c r="H55" s="769"/>
      <c r="I55" s="770"/>
      <c r="J55" s="771"/>
      <c r="K55" s="765"/>
      <c r="L55" s="765"/>
      <c r="M55" s="765"/>
      <c r="N55" s="664"/>
      <c r="O55" s="664"/>
      <c r="P55" s="713"/>
      <c r="Q55" s="714"/>
      <c r="R55" s="715"/>
      <c r="S55" s="754"/>
      <c r="T55" s="736"/>
      <c r="U55" s="752"/>
      <c r="V55" s="79" t="s">
        <v>11</v>
      </c>
      <c r="W55" s="79" t="s">
        <v>12</v>
      </c>
      <c r="X55" s="39" t="s">
        <v>9</v>
      </c>
      <c r="Y55" s="174" t="s">
        <v>10</v>
      </c>
      <c r="AA55" s="224" t="s">
        <v>13</v>
      </c>
      <c r="AB55" s="224" t="s">
        <v>14</v>
      </c>
      <c r="AC55" s="173" t="s">
        <v>9</v>
      </c>
      <c r="AD55" s="174" t="s">
        <v>10</v>
      </c>
      <c r="AE55" s="224" t="s">
        <v>13</v>
      </c>
      <c r="AF55" s="224" t="s">
        <v>14</v>
      </c>
      <c r="AG55" s="173" t="s">
        <v>9</v>
      </c>
      <c r="AH55" s="174" t="s">
        <v>10</v>
      </c>
      <c r="AI55" s="224" t="s">
        <v>13</v>
      </c>
      <c r="AJ55" s="224" t="s">
        <v>14</v>
      </c>
      <c r="AK55" s="173" t="s">
        <v>9</v>
      </c>
      <c r="AL55" s="174" t="s">
        <v>10</v>
      </c>
      <c r="AM55" s="224" t="s">
        <v>13</v>
      </c>
      <c r="AN55" s="224" t="s">
        <v>14</v>
      </c>
      <c r="AO55" s="173" t="s">
        <v>9</v>
      </c>
      <c r="AP55" s="174" t="s">
        <v>10</v>
      </c>
    </row>
    <row r="56" spans="1:16150" s="49" customFormat="1" ht="215.25" customHeight="1">
      <c r="A56" s="140" t="s">
        <v>329</v>
      </c>
      <c r="B56" s="1066" t="s">
        <v>84</v>
      </c>
      <c r="C56" s="1068"/>
      <c r="D56" s="233" t="s">
        <v>604</v>
      </c>
      <c r="E56" s="105" t="s">
        <v>619</v>
      </c>
      <c r="F56" s="1056" t="s">
        <v>1265</v>
      </c>
      <c r="G56" s="1057"/>
      <c r="H56" s="1359" t="s">
        <v>1276</v>
      </c>
      <c r="I56" s="1360"/>
      <c r="J56" s="1361"/>
      <c r="K56" s="300" t="d">
        <v>2019-01-01</v>
      </c>
      <c r="L56" s="300" t="d">
        <v>2019-01-01</v>
      </c>
      <c r="M56" s="301" t="s">
        <v>1277</v>
      </c>
      <c r="N56" s="302">
        <v>1697088000</v>
      </c>
      <c r="O56" s="302">
        <v>1697088000</v>
      </c>
      <c r="P56" s="642" t="s">
        <v>111</v>
      </c>
      <c r="Q56" s="643"/>
      <c r="R56" s="644"/>
      <c r="S56" s="95" t="s">
        <v>155</v>
      </c>
      <c r="T56" s="82" t="s">
        <v>58</v>
      </c>
      <c r="U56" s="337">
        <v>1</v>
      </c>
      <c r="V56" s="472">
        <v>1</v>
      </c>
      <c r="W56" s="472">
        <f t="shared" ref="W56:W113" si="20">O56/N56</f>
        <v>1</v>
      </c>
      <c r="X56" s="473">
        <f t="shared" ref="X56:X113" si="21">W56/V56</f>
        <v>1</v>
      </c>
      <c r="Y56" s="387">
        <f t="shared" ref="Y56:Y113" si="22">X56</f>
        <v>1</v>
      </c>
      <c r="AA56" s="413">
        <f t="shared" ref="AA56:AA113" si="23">V56</f>
        <v>1</v>
      </c>
      <c r="AB56" s="413">
        <f t="shared" ref="AB56:AB113" si="24">W56</f>
        <v>1</v>
      </c>
      <c r="AC56" s="473">
        <f t="shared" ref="AC56:AC113" si="25">AB56/AA56</f>
        <v>1</v>
      </c>
      <c r="AD56" s="387">
        <f t="shared" ref="AD56:AD113" si="26">AC56</f>
        <v>1</v>
      </c>
      <c r="AE56" s="385">
        <v>0</v>
      </c>
      <c r="AF56" s="385">
        <v>0</v>
      </c>
      <c r="AG56" s="386">
        <v>0</v>
      </c>
      <c r="AH56" s="387">
        <f t="shared" ref="AH56:AH113" si="27">AG56</f>
        <v>0</v>
      </c>
      <c r="AI56" s="385">
        <v>0</v>
      </c>
      <c r="AJ56" s="385">
        <v>0</v>
      </c>
      <c r="AK56" s="386">
        <v>0</v>
      </c>
      <c r="AL56" s="387">
        <f t="shared" ref="AL56:AL113" si="28">AK56</f>
        <v>0</v>
      </c>
      <c r="AM56" s="385">
        <v>0</v>
      </c>
      <c r="AN56" s="385">
        <v>0</v>
      </c>
      <c r="AO56" s="386">
        <v>0</v>
      </c>
      <c r="AP56" s="387">
        <f t="shared" ref="AP56:AP113" si="29">AO56</f>
        <v>0</v>
      </c>
    </row>
    <row r="57" spans="1:16150" s="49" customFormat="1" ht="215.25" customHeight="1">
      <c r="A57" s="140" t="s">
        <v>329</v>
      </c>
      <c r="B57" s="1066" t="s">
        <v>84</v>
      </c>
      <c r="C57" s="1068"/>
      <c r="D57" s="233" t="s">
        <v>999</v>
      </c>
      <c r="E57" s="105" t="s">
        <v>618</v>
      </c>
      <c r="F57" s="1056" t="s">
        <v>1266</v>
      </c>
      <c r="G57" s="1057"/>
      <c r="H57" s="1359" t="s">
        <v>1276</v>
      </c>
      <c r="I57" s="1360"/>
      <c r="J57" s="1361"/>
      <c r="K57" s="300"/>
      <c r="L57" s="300" t="d">
        <v>2019-01-01</v>
      </c>
      <c r="M57" s="301" t="s">
        <v>1277</v>
      </c>
      <c r="N57" s="302">
        <v>997820000</v>
      </c>
      <c r="O57" s="302">
        <v>997820000</v>
      </c>
      <c r="P57" s="642" t="s">
        <v>111</v>
      </c>
      <c r="Q57" s="643"/>
      <c r="R57" s="644"/>
      <c r="S57" s="95" t="s">
        <v>155</v>
      </c>
      <c r="T57" s="82" t="s">
        <v>58</v>
      </c>
      <c r="U57" s="337">
        <v>1</v>
      </c>
      <c r="V57" s="472">
        <v>1</v>
      </c>
      <c r="W57" s="472">
        <f t="shared" si="20"/>
        <v>1</v>
      </c>
      <c r="X57" s="473">
        <f t="shared" si="21"/>
        <v>1</v>
      </c>
      <c r="Y57" s="387">
        <f t="shared" si="22"/>
        <v>1</v>
      </c>
      <c r="AA57" s="413">
        <f t="shared" si="23"/>
        <v>1</v>
      </c>
      <c r="AB57" s="413">
        <f t="shared" si="24"/>
        <v>1</v>
      </c>
      <c r="AC57" s="473">
        <f t="shared" si="25"/>
        <v>1</v>
      </c>
      <c r="AD57" s="387">
        <f t="shared" si="26"/>
        <v>1</v>
      </c>
      <c r="AE57" s="385">
        <v>0</v>
      </c>
      <c r="AF57" s="385">
        <v>0</v>
      </c>
      <c r="AG57" s="386">
        <v>0</v>
      </c>
      <c r="AH57" s="387">
        <f t="shared" si="27"/>
        <v>0</v>
      </c>
      <c r="AI57" s="385">
        <v>0</v>
      </c>
      <c r="AJ57" s="385">
        <v>0</v>
      </c>
      <c r="AK57" s="386">
        <v>0</v>
      </c>
      <c r="AL57" s="387">
        <f t="shared" si="28"/>
        <v>0</v>
      </c>
      <c r="AM57" s="385">
        <v>0</v>
      </c>
      <c r="AN57" s="385">
        <v>0</v>
      </c>
      <c r="AO57" s="386">
        <v>0</v>
      </c>
      <c r="AP57" s="387">
        <f t="shared" si="29"/>
        <v>0</v>
      </c>
    </row>
    <row r="58" spans="1:16150" s="49" customFormat="1" ht="233.25" customHeight="1">
      <c r="A58" s="140" t="s">
        <v>329</v>
      </c>
      <c r="B58" s="755" t="s">
        <v>84</v>
      </c>
      <c r="C58" s="757"/>
      <c r="D58" s="233" t="s">
        <v>599</v>
      </c>
      <c r="E58" s="105" t="s">
        <v>618</v>
      </c>
      <c r="F58" s="1056" t="s">
        <v>1267</v>
      </c>
      <c r="G58" s="1057"/>
      <c r="H58" s="1359" t="s">
        <v>739</v>
      </c>
      <c r="I58" s="1360"/>
      <c r="J58" s="1361"/>
      <c r="K58" s="300"/>
      <c r="L58" s="300" t="d">
        <v>2019-02-06</v>
      </c>
      <c r="M58" s="301" t="s">
        <v>1278</v>
      </c>
      <c r="N58" s="302">
        <v>150000000</v>
      </c>
      <c r="O58" s="302">
        <v>150000000</v>
      </c>
      <c r="P58" s="642" t="s">
        <v>111</v>
      </c>
      <c r="Q58" s="643"/>
      <c r="R58" s="644"/>
      <c r="S58" s="95" t="s">
        <v>155</v>
      </c>
      <c r="T58" s="82" t="s">
        <v>58</v>
      </c>
      <c r="U58" s="337">
        <v>1</v>
      </c>
      <c r="V58" s="472">
        <v>1</v>
      </c>
      <c r="W58" s="472">
        <f t="shared" si="20"/>
        <v>1</v>
      </c>
      <c r="X58" s="473">
        <f t="shared" si="21"/>
        <v>1</v>
      </c>
      <c r="Y58" s="387">
        <f t="shared" si="22"/>
        <v>1</v>
      </c>
      <c r="AA58" s="413">
        <f t="shared" si="23"/>
        <v>1</v>
      </c>
      <c r="AB58" s="413">
        <f t="shared" si="24"/>
        <v>1</v>
      </c>
      <c r="AC58" s="473">
        <f t="shared" si="25"/>
        <v>1</v>
      </c>
      <c r="AD58" s="387">
        <f t="shared" si="26"/>
        <v>1</v>
      </c>
      <c r="AE58" s="385">
        <v>0</v>
      </c>
      <c r="AF58" s="385">
        <v>0</v>
      </c>
      <c r="AG58" s="386">
        <v>0</v>
      </c>
      <c r="AH58" s="387">
        <f t="shared" si="27"/>
        <v>0</v>
      </c>
      <c r="AI58" s="385">
        <v>0</v>
      </c>
      <c r="AJ58" s="385">
        <v>0</v>
      </c>
      <c r="AK58" s="386">
        <v>0</v>
      </c>
      <c r="AL58" s="387">
        <f t="shared" si="28"/>
        <v>0</v>
      </c>
      <c r="AM58" s="385">
        <v>0</v>
      </c>
      <c r="AN58" s="385">
        <v>0</v>
      </c>
      <c r="AO58" s="386">
        <v>0</v>
      </c>
      <c r="AP58" s="387">
        <f t="shared" si="29"/>
        <v>0</v>
      </c>
    </row>
    <row r="59" spans="1:16150" s="49" customFormat="1" ht="215.25" customHeight="1">
      <c r="A59" s="140" t="s">
        <v>329</v>
      </c>
      <c r="B59" s="1066" t="s">
        <v>84</v>
      </c>
      <c r="C59" s="1068"/>
      <c r="D59" s="233" t="s">
        <v>599</v>
      </c>
      <c r="E59" s="105" t="s">
        <v>618</v>
      </c>
      <c r="F59" s="1056" t="s">
        <v>1267</v>
      </c>
      <c r="G59" s="1057"/>
      <c r="H59" s="1359" t="s">
        <v>740</v>
      </c>
      <c r="I59" s="1360"/>
      <c r="J59" s="1361"/>
      <c r="K59" s="300"/>
      <c r="L59" s="300" t="d">
        <v>2019-03-22</v>
      </c>
      <c r="M59" s="301" t="s">
        <v>741</v>
      </c>
      <c r="N59" s="302">
        <v>150000000</v>
      </c>
      <c r="O59" s="302">
        <v>150000000</v>
      </c>
      <c r="P59" s="642" t="s">
        <v>111</v>
      </c>
      <c r="Q59" s="643"/>
      <c r="R59" s="644"/>
      <c r="S59" s="95" t="s">
        <v>155</v>
      </c>
      <c r="T59" s="82" t="s">
        <v>58</v>
      </c>
      <c r="U59" s="337">
        <v>1</v>
      </c>
      <c r="V59" s="472">
        <v>1</v>
      </c>
      <c r="W59" s="472">
        <f t="shared" si="20"/>
        <v>1</v>
      </c>
      <c r="X59" s="473">
        <f t="shared" si="21"/>
        <v>1</v>
      </c>
      <c r="Y59" s="387">
        <f t="shared" si="22"/>
        <v>1</v>
      </c>
      <c r="AA59" s="413">
        <f t="shared" si="23"/>
        <v>1</v>
      </c>
      <c r="AB59" s="413">
        <f t="shared" si="24"/>
        <v>1</v>
      </c>
      <c r="AC59" s="473">
        <f t="shared" si="25"/>
        <v>1</v>
      </c>
      <c r="AD59" s="387">
        <f t="shared" si="26"/>
        <v>1</v>
      </c>
      <c r="AE59" s="385">
        <v>0</v>
      </c>
      <c r="AF59" s="385">
        <v>0</v>
      </c>
      <c r="AG59" s="386">
        <v>0</v>
      </c>
      <c r="AH59" s="387">
        <f t="shared" si="27"/>
        <v>0</v>
      </c>
      <c r="AI59" s="385">
        <v>0</v>
      </c>
      <c r="AJ59" s="385">
        <v>0</v>
      </c>
      <c r="AK59" s="386">
        <v>0</v>
      </c>
      <c r="AL59" s="387">
        <f t="shared" si="28"/>
        <v>0</v>
      </c>
      <c r="AM59" s="385">
        <v>0</v>
      </c>
      <c r="AN59" s="385">
        <v>0</v>
      </c>
      <c r="AO59" s="386">
        <v>0</v>
      </c>
      <c r="AP59" s="387">
        <f t="shared" si="29"/>
        <v>0</v>
      </c>
    </row>
    <row r="60" spans="1:16150" s="49" customFormat="1" ht="215.25" customHeight="1">
      <c r="A60" s="140" t="s">
        <v>329</v>
      </c>
      <c r="B60" s="1066" t="s">
        <v>84</v>
      </c>
      <c r="C60" s="1068"/>
      <c r="D60" s="233" t="s">
        <v>596</v>
      </c>
      <c r="E60" s="105" t="s">
        <v>618</v>
      </c>
      <c r="F60" s="1056" t="s">
        <v>1268</v>
      </c>
      <c r="G60" s="1057"/>
      <c r="H60" s="1359" t="s">
        <v>1631</v>
      </c>
      <c r="I60" s="1360"/>
      <c r="J60" s="1361"/>
      <c r="K60" s="300"/>
      <c r="L60" s="300"/>
      <c r="M60" s="301"/>
      <c r="N60" s="565">
        <v>16646950</v>
      </c>
      <c r="O60" s="302"/>
      <c r="P60" s="642" t="s">
        <v>111</v>
      </c>
      <c r="Q60" s="643"/>
      <c r="R60" s="644"/>
      <c r="S60" s="95" t="s">
        <v>155</v>
      </c>
      <c r="T60" s="82" t="s">
        <v>58</v>
      </c>
      <c r="U60" s="337">
        <v>1</v>
      </c>
      <c r="V60" s="472">
        <v>1</v>
      </c>
      <c r="W60" s="472">
        <f t="shared" si="20"/>
        <v>0</v>
      </c>
      <c r="X60" s="473">
        <f t="shared" si="21"/>
        <v>0</v>
      </c>
      <c r="Y60" s="387">
        <f t="shared" si="22"/>
        <v>0</v>
      </c>
      <c r="AA60" s="413">
        <f t="shared" si="23"/>
        <v>1</v>
      </c>
      <c r="AB60" s="413">
        <f t="shared" si="24"/>
        <v>0</v>
      </c>
      <c r="AC60" s="473">
        <f t="shared" si="25"/>
        <v>0</v>
      </c>
      <c r="AD60" s="387">
        <f t="shared" si="26"/>
        <v>0</v>
      </c>
      <c r="AE60" s="385">
        <v>0</v>
      </c>
      <c r="AF60" s="385">
        <v>0</v>
      </c>
      <c r="AG60" s="386">
        <v>0</v>
      </c>
      <c r="AH60" s="387">
        <f t="shared" si="27"/>
        <v>0</v>
      </c>
      <c r="AI60" s="385">
        <v>0</v>
      </c>
      <c r="AJ60" s="385">
        <v>0</v>
      </c>
      <c r="AK60" s="386">
        <v>0</v>
      </c>
      <c r="AL60" s="387">
        <f t="shared" si="28"/>
        <v>0</v>
      </c>
      <c r="AM60" s="385">
        <v>0</v>
      </c>
      <c r="AN60" s="385">
        <v>0</v>
      </c>
      <c r="AO60" s="386">
        <v>0</v>
      </c>
      <c r="AP60" s="387">
        <f t="shared" si="29"/>
        <v>0</v>
      </c>
    </row>
    <row r="61" spans="1:16150" s="49" customFormat="1" ht="215.25" customHeight="1">
      <c r="A61" s="140" t="s">
        <v>329</v>
      </c>
      <c r="B61" s="755" t="s">
        <v>84</v>
      </c>
      <c r="C61" s="757"/>
      <c r="D61" s="233" t="s">
        <v>1274</v>
      </c>
      <c r="E61" s="105" t="s">
        <v>619</v>
      </c>
      <c r="F61" s="1056" t="s">
        <v>1269</v>
      </c>
      <c r="G61" s="1057"/>
      <c r="H61" s="1359" t="s">
        <v>607</v>
      </c>
      <c r="I61" s="1360"/>
      <c r="J61" s="1361"/>
      <c r="K61" s="300"/>
      <c r="L61" s="300" t="d">
        <v>2019-01-01</v>
      </c>
      <c r="M61" s="301" t="s">
        <v>1279</v>
      </c>
      <c r="N61" s="302">
        <v>1888670270</v>
      </c>
      <c r="O61" s="302">
        <v>1888670270</v>
      </c>
      <c r="P61" s="642" t="s">
        <v>111</v>
      </c>
      <c r="Q61" s="643"/>
      <c r="R61" s="644"/>
      <c r="S61" s="95" t="s">
        <v>155</v>
      </c>
      <c r="T61" s="82" t="s">
        <v>58</v>
      </c>
      <c r="U61" s="337">
        <v>1</v>
      </c>
      <c r="V61" s="472">
        <v>1</v>
      </c>
      <c r="W61" s="472">
        <f t="shared" si="20"/>
        <v>1</v>
      </c>
      <c r="X61" s="473">
        <f t="shared" si="21"/>
        <v>1</v>
      </c>
      <c r="Y61" s="387">
        <f t="shared" si="22"/>
        <v>1</v>
      </c>
      <c r="AA61" s="413">
        <f t="shared" si="23"/>
        <v>1</v>
      </c>
      <c r="AB61" s="413">
        <f t="shared" si="24"/>
        <v>1</v>
      </c>
      <c r="AC61" s="473">
        <f t="shared" si="25"/>
        <v>1</v>
      </c>
      <c r="AD61" s="387">
        <f t="shared" si="26"/>
        <v>1</v>
      </c>
      <c r="AE61" s="385">
        <v>0</v>
      </c>
      <c r="AF61" s="385">
        <v>0</v>
      </c>
      <c r="AG61" s="386">
        <v>0</v>
      </c>
      <c r="AH61" s="387">
        <f t="shared" si="27"/>
        <v>0</v>
      </c>
      <c r="AI61" s="385">
        <v>0</v>
      </c>
      <c r="AJ61" s="385">
        <v>0</v>
      </c>
      <c r="AK61" s="386">
        <v>0</v>
      </c>
      <c r="AL61" s="387">
        <f t="shared" si="28"/>
        <v>0</v>
      </c>
      <c r="AM61" s="385">
        <v>0</v>
      </c>
      <c r="AN61" s="385">
        <v>0</v>
      </c>
      <c r="AO61" s="386">
        <v>0</v>
      </c>
      <c r="AP61" s="387">
        <f t="shared" si="29"/>
        <v>0</v>
      </c>
    </row>
    <row r="62" spans="1:16150" s="49" customFormat="1" ht="215.25" customHeight="1">
      <c r="A62" s="140" t="s">
        <v>329</v>
      </c>
      <c r="B62" s="755" t="s">
        <v>84</v>
      </c>
      <c r="C62" s="757"/>
      <c r="D62" s="233" t="s">
        <v>1274</v>
      </c>
      <c r="E62" s="105" t="s">
        <v>619</v>
      </c>
      <c r="F62" s="1056" t="s">
        <v>1269</v>
      </c>
      <c r="G62" s="1057"/>
      <c r="H62" s="1359" t="s">
        <v>742</v>
      </c>
      <c r="I62" s="1360"/>
      <c r="J62" s="1361"/>
      <c r="K62" s="300"/>
      <c r="L62" s="300" t="d">
        <v>2019-02-22</v>
      </c>
      <c r="M62" s="301" t="s">
        <v>1280</v>
      </c>
      <c r="N62" s="302">
        <v>579376000</v>
      </c>
      <c r="O62" s="302">
        <v>579376000</v>
      </c>
      <c r="P62" s="642" t="s">
        <v>111</v>
      </c>
      <c r="Q62" s="643"/>
      <c r="R62" s="644"/>
      <c r="S62" s="95" t="s">
        <v>155</v>
      </c>
      <c r="T62" s="82" t="s">
        <v>58</v>
      </c>
      <c r="U62" s="337">
        <v>1</v>
      </c>
      <c r="V62" s="472">
        <v>1</v>
      </c>
      <c r="W62" s="472">
        <f t="shared" si="20"/>
        <v>1</v>
      </c>
      <c r="X62" s="473">
        <f t="shared" si="21"/>
        <v>1</v>
      </c>
      <c r="Y62" s="387">
        <f t="shared" si="22"/>
        <v>1</v>
      </c>
      <c r="AA62" s="413">
        <f t="shared" si="23"/>
        <v>1</v>
      </c>
      <c r="AB62" s="413">
        <f t="shared" si="24"/>
        <v>1</v>
      </c>
      <c r="AC62" s="473">
        <f t="shared" si="25"/>
        <v>1</v>
      </c>
      <c r="AD62" s="387">
        <f t="shared" si="26"/>
        <v>1</v>
      </c>
      <c r="AE62" s="385">
        <v>0</v>
      </c>
      <c r="AF62" s="385">
        <v>0</v>
      </c>
      <c r="AG62" s="386">
        <v>0</v>
      </c>
      <c r="AH62" s="387">
        <f t="shared" si="27"/>
        <v>0</v>
      </c>
      <c r="AI62" s="385">
        <v>0</v>
      </c>
      <c r="AJ62" s="385">
        <v>0</v>
      </c>
      <c r="AK62" s="386">
        <v>0</v>
      </c>
      <c r="AL62" s="387">
        <f t="shared" si="28"/>
        <v>0</v>
      </c>
      <c r="AM62" s="385">
        <v>0</v>
      </c>
      <c r="AN62" s="385">
        <v>0</v>
      </c>
      <c r="AO62" s="386">
        <v>0</v>
      </c>
      <c r="AP62" s="387">
        <f t="shared" si="29"/>
        <v>0</v>
      </c>
    </row>
    <row r="63" spans="1:16150" s="49" customFormat="1" ht="215.25" customHeight="1">
      <c r="A63" s="140" t="s">
        <v>329</v>
      </c>
      <c r="B63" s="755" t="s">
        <v>84</v>
      </c>
      <c r="C63" s="757"/>
      <c r="D63" s="233" t="s">
        <v>1274</v>
      </c>
      <c r="E63" s="105" t="s">
        <v>619</v>
      </c>
      <c r="F63" s="1056" t="s">
        <v>1269</v>
      </c>
      <c r="G63" s="1057"/>
      <c r="H63" s="1359" t="s">
        <v>742</v>
      </c>
      <c r="I63" s="1360"/>
      <c r="J63" s="1361"/>
      <c r="K63" s="300"/>
      <c r="L63" s="300" t="d">
        <v>2019-02-22</v>
      </c>
      <c r="M63" s="301" t="s">
        <v>1280</v>
      </c>
      <c r="N63" s="302">
        <v>105201000</v>
      </c>
      <c r="O63" s="302">
        <v>105201000</v>
      </c>
      <c r="P63" s="642" t="s">
        <v>111</v>
      </c>
      <c r="Q63" s="643"/>
      <c r="R63" s="644"/>
      <c r="S63" s="95" t="s">
        <v>155</v>
      </c>
      <c r="T63" s="82" t="s">
        <v>58</v>
      </c>
      <c r="U63" s="337">
        <v>1</v>
      </c>
      <c r="V63" s="472">
        <v>1</v>
      </c>
      <c r="W63" s="472">
        <f t="shared" si="20"/>
        <v>1</v>
      </c>
      <c r="X63" s="473">
        <f t="shared" si="21"/>
        <v>1</v>
      </c>
      <c r="Y63" s="387">
        <f t="shared" si="22"/>
        <v>1</v>
      </c>
      <c r="AA63" s="413">
        <f t="shared" si="23"/>
        <v>1</v>
      </c>
      <c r="AB63" s="413">
        <f t="shared" si="24"/>
        <v>1</v>
      </c>
      <c r="AC63" s="473">
        <f t="shared" si="25"/>
        <v>1</v>
      </c>
      <c r="AD63" s="387">
        <f t="shared" si="26"/>
        <v>1</v>
      </c>
      <c r="AE63" s="385">
        <v>0</v>
      </c>
      <c r="AF63" s="385">
        <v>0</v>
      </c>
      <c r="AG63" s="386">
        <v>0</v>
      </c>
      <c r="AH63" s="387">
        <f t="shared" si="27"/>
        <v>0</v>
      </c>
      <c r="AI63" s="385">
        <v>0</v>
      </c>
      <c r="AJ63" s="385">
        <v>0</v>
      </c>
      <c r="AK63" s="386">
        <v>0</v>
      </c>
      <c r="AL63" s="387">
        <f t="shared" si="28"/>
        <v>0</v>
      </c>
      <c r="AM63" s="385">
        <v>0</v>
      </c>
      <c r="AN63" s="385">
        <v>0</v>
      </c>
      <c r="AO63" s="386">
        <v>0</v>
      </c>
      <c r="AP63" s="387">
        <f t="shared" si="29"/>
        <v>0</v>
      </c>
    </row>
    <row r="64" spans="1:16150" s="49" customFormat="1" ht="215.25" customHeight="1">
      <c r="A64" s="140" t="s">
        <v>329</v>
      </c>
      <c r="B64" s="755" t="s">
        <v>84</v>
      </c>
      <c r="C64" s="757"/>
      <c r="D64" s="233" t="s">
        <v>1274</v>
      </c>
      <c r="E64" s="105" t="s">
        <v>619</v>
      </c>
      <c r="F64" s="1056" t="s">
        <v>1269</v>
      </c>
      <c r="G64" s="1057"/>
      <c r="H64" s="1359" t="s">
        <v>742</v>
      </c>
      <c r="I64" s="1360"/>
      <c r="J64" s="1361"/>
      <c r="K64" s="300"/>
      <c r="L64" s="300" t="d">
        <v>2019-02-22</v>
      </c>
      <c r="M64" s="301" t="s">
        <v>1280</v>
      </c>
      <c r="N64" s="302">
        <v>15423000</v>
      </c>
      <c r="O64" s="302">
        <v>15423000</v>
      </c>
      <c r="P64" s="642" t="s">
        <v>111</v>
      </c>
      <c r="Q64" s="643"/>
      <c r="R64" s="644"/>
      <c r="S64" s="95" t="s">
        <v>155</v>
      </c>
      <c r="T64" s="82" t="s">
        <v>58</v>
      </c>
      <c r="U64" s="337">
        <v>1</v>
      </c>
      <c r="V64" s="472">
        <v>1</v>
      </c>
      <c r="W64" s="472">
        <f t="shared" si="20"/>
        <v>1</v>
      </c>
      <c r="X64" s="473">
        <f t="shared" si="21"/>
        <v>1</v>
      </c>
      <c r="Y64" s="387">
        <f t="shared" si="22"/>
        <v>1</v>
      </c>
      <c r="AA64" s="413">
        <f t="shared" si="23"/>
        <v>1</v>
      </c>
      <c r="AB64" s="413">
        <f t="shared" si="24"/>
        <v>1</v>
      </c>
      <c r="AC64" s="473">
        <f t="shared" si="25"/>
        <v>1</v>
      </c>
      <c r="AD64" s="387">
        <f t="shared" si="26"/>
        <v>1</v>
      </c>
      <c r="AE64" s="385">
        <v>0</v>
      </c>
      <c r="AF64" s="385">
        <v>0</v>
      </c>
      <c r="AG64" s="386">
        <v>0</v>
      </c>
      <c r="AH64" s="387">
        <f t="shared" si="27"/>
        <v>0</v>
      </c>
      <c r="AI64" s="385">
        <v>0</v>
      </c>
      <c r="AJ64" s="385">
        <v>0</v>
      </c>
      <c r="AK64" s="386">
        <v>0</v>
      </c>
      <c r="AL64" s="387">
        <f t="shared" si="28"/>
        <v>0</v>
      </c>
      <c r="AM64" s="385">
        <v>0</v>
      </c>
      <c r="AN64" s="385">
        <v>0</v>
      </c>
      <c r="AO64" s="386">
        <v>0</v>
      </c>
      <c r="AP64" s="387">
        <f t="shared" si="29"/>
        <v>0</v>
      </c>
    </row>
    <row r="65" spans="1:42" s="49" customFormat="1" ht="215.25" customHeight="1">
      <c r="A65" s="140" t="s">
        <v>329</v>
      </c>
      <c r="B65" s="755" t="s">
        <v>84</v>
      </c>
      <c r="C65" s="757"/>
      <c r="D65" s="233" t="s">
        <v>1274</v>
      </c>
      <c r="E65" s="105" t="s">
        <v>619</v>
      </c>
      <c r="F65" s="1056" t="s">
        <v>1269</v>
      </c>
      <c r="G65" s="1057"/>
      <c r="H65" s="1359" t="s">
        <v>1276</v>
      </c>
      <c r="I65" s="1360"/>
      <c r="J65" s="1361"/>
      <c r="K65" s="300"/>
      <c r="L65" s="300" t="d">
        <v>2019-01-01</v>
      </c>
      <c r="M65" s="301" t="s">
        <v>1277</v>
      </c>
      <c r="N65" s="302">
        <v>12191526780</v>
      </c>
      <c r="O65" s="302">
        <v>12191526780</v>
      </c>
      <c r="P65" s="642" t="s">
        <v>111</v>
      </c>
      <c r="Q65" s="643"/>
      <c r="R65" s="644"/>
      <c r="S65" s="95" t="s">
        <v>155</v>
      </c>
      <c r="T65" s="82" t="s">
        <v>58</v>
      </c>
      <c r="U65" s="337">
        <v>1</v>
      </c>
      <c r="V65" s="472">
        <v>1</v>
      </c>
      <c r="W65" s="472">
        <f t="shared" si="20"/>
        <v>1</v>
      </c>
      <c r="X65" s="473">
        <f t="shared" si="21"/>
        <v>1</v>
      </c>
      <c r="Y65" s="387">
        <f t="shared" si="22"/>
        <v>1</v>
      </c>
      <c r="AA65" s="413">
        <f t="shared" si="23"/>
        <v>1</v>
      </c>
      <c r="AB65" s="413">
        <f t="shared" si="24"/>
        <v>1</v>
      </c>
      <c r="AC65" s="473">
        <f t="shared" si="25"/>
        <v>1</v>
      </c>
      <c r="AD65" s="387">
        <f t="shared" si="26"/>
        <v>1</v>
      </c>
      <c r="AE65" s="385">
        <v>0</v>
      </c>
      <c r="AF65" s="385">
        <v>0</v>
      </c>
      <c r="AG65" s="386">
        <v>0</v>
      </c>
      <c r="AH65" s="387">
        <f t="shared" si="27"/>
        <v>0</v>
      </c>
      <c r="AI65" s="385">
        <v>0</v>
      </c>
      <c r="AJ65" s="385">
        <v>0</v>
      </c>
      <c r="AK65" s="386">
        <v>0</v>
      </c>
      <c r="AL65" s="387">
        <f t="shared" si="28"/>
        <v>0</v>
      </c>
      <c r="AM65" s="385">
        <v>0</v>
      </c>
      <c r="AN65" s="385">
        <v>0</v>
      </c>
      <c r="AO65" s="386">
        <v>0</v>
      </c>
      <c r="AP65" s="387">
        <f t="shared" si="29"/>
        <v>0</v>
      </c>
    </row>
    <row r="66" spans="1:42" s="49" customFormat="1" ht="215.25" customHeight="1">
      <c r="A66" s="140" t="s">
        <v>329</v>
      </c>
      <c r="B66" s="755" t="s">
        <v>84</v>
      </c>
      <c r="C66" s="757"/>
      <c r="D66" s="233" t="s">
        <v>1274</v>
      </c>
      <c r="E66" s="105" t="s">
        <v>619</v>
      </c>
      <c r="F66" s="1056" t="s">
        <v>1269</v>
      </c>
      <c r="G66" s="1057"/>
      <c r="H66" s="1359" t="s">
        <v>1276</v>
      </c>
      <c r="I66" s="1360"/>
      <c r="J66" s="1361"/>
      <c r="K66" s="300"/>
      <c r="L66" s="300" t="d">
        <v>2019-01-01</v>
      </c>
      <c r="M66" s="301" t="s">
        <v>1277</v>
      </c>
      <c r="N66" s="302">
        <v>12768104000</v>
      </c>
      <c r="O66" s="302">
        <v>12768104000</v>
      </c>
      <c r="P66" s="642" t="s">
        <v>111</v>
      </c>
      <c r="Q66" s="643"/>
      <c r="R66" s="644"/>
      <c r="S66" s="95" t="s">
        <v>155</v>
      </c>
      <c r="T66" s="82" t="s">
        <v>58</v>
      </c>
      <c r="U66" s="337">
        <v>1</v>
      </c>
      <c r="V66" s="472">
        <v>1</v>
      </c>
      <c r="W66" s="472">
        <f t="shared" si="20"/>
        <v>1</v>
      </c>
      <c r="X66" s="473">
        <f t="shared" si="21"/>
        <v>1</v>
      </c>
      <c r="Y66" s="387">
        <f t="shared" si="22"/>
        <v>1</v>
      </c>
      <c r="AA66" s="413">
        <f t="shared" si="23"/>
        <v>1</v>
      </c>
      <c r="AB66" s="413">
        <f t="shared" si="24"/>
        <v>1</v>
      </c>
      <c r="AC66" s="473">
        <f t="shared" si="25"/>
        <v>1</v>
      </c>
      <c r="AD66" s="387">
        <f t="shared" si="26"/>
        <v>1</v>
      </c>
      <c r="AE66" s="385">
        <v>0</v>
      </c>
      <c r="AF66" s="385">
        <v>0</v>
      </c>
      <c r="AG66" s="386">
        <v>0</v>
      </c>
      <c r="AH66" s="387">
        <f t="shared" si="27"/>
        <v>0</v>
      </c>
      <c r="AI66" s="385">
        <v>0</v>
      </c>
      <c r="AJ66" s="385">
        <v>0</v>
      </c>
      <c r="AK66" s="386">
        <v>0</v>
      </c>
      <c r="AL66" s="387">
        <f t="shared" si="28"/>
        <v>0</v>
      </c>
      <c r="AM66" s="385">
        <v>0</v>
      </c>
      <c r="AN66" s="385">
        <v>0</v>
      </c>
      <c r="AO66" s="386">
        <v>0</v>
      </c>
      <c r="AP66" s="387">
        <f t="shared" si="29"/>
        <v>0</v>
      </c>
    </row>
    <row r="67" spans="1:42" s="49" customFormat="1" ht="215.25" customHeight="1">
      <c r="A67" s="140" t="s">
        <v>329</v>
      </c>
      <c r="B67" s="755" t="s">
        <v>84</v>
      </c>
      <c r="C67" s="757"/>
      <c r="D67" s="233" t="s">
        <v>1274</v>
      </c>
      <c r="E67" s="105" t="s">
        <v>619</v>
      </c>
      <c r="F67" s="1056" t="s">
        <v>1269</v>
      </c>
      <c r="G67" s="1057"/>
      <c r="H67" s="1359" t="s">
        <v>744</v>
      </c>
      <c r="I67" s="1360"/>
      <c r="J67" s="1361"/>
      <c r="K67" s="300"/>
      <c r="L67" s="300" t="d">
        <v>2019-02-14</v>
      </c>
      <c r="M67" s="301" t="s">
        <v>1281</v>
      </c>
      <c r="N67" s="302">
        <v>91035000</v>
      </c>
      <c r="O67" s="302">
        <f>91035000-867000</f>
        <v>90168000</v>
      </c>
      <c r="P67" s="642" t="s">
        <v>111</v>
      </c>
      <c r="Q67" s="643"/>
      <c r="R67" s="644"/>
      <c r="S67" s="95" t="s">
        <v>155</v>
      </c>
      <c r="T67" s="82" t="s">
        <v>58</v>
      </c>
      <c r="U67" s="337">
        <v>1</v>
      </c>
      <c r="V67" s="472">
        <v>1</v>
      </c>
      <c r="W67" s="472">
        <f t="shared" si="20"/>
        <v>0.99047619047619051</v>
      </c>
      <c r="X67" s="473">
        <f t="shared" si="21"/>
        <v>0.99047619047619051</v>
      </c>
      <c r="Y67" s="387">
        <f t="shared" si="22"/>
        <v>0.99047619047619051</v>
      </c>
      <c r="AA67" s="413">
        <f t="shared" si="23"/>
        <v>1</v>
      </c>
      <c r="AB67" s="413">
        <f t="shared" si="24"/>
        <v>0.99047619047619051</v>
      </c>
      <c r="AC67" s="473">
        <f t="shared" si="25"/>
        <v>0.99047619047619051</v>
      </c>
      <c r="AD67" s="387">
        <f t="shared" si="26"/>
        <v>0.99047619047619051</v>
      </c>
      <c r="AE67" s="385">
        <v>0</v>
      </c>
      <c r="AF67" s="385">
        <v>0</v>
      </c>
      <c r="AG67" s="386">
        <v>0</v>
      </c>
      <c r="AH67" s="387">
        <f t="shared" si="27"/>
        <v>0</v>
      </c>
      <c r="AI67" s="385">
        <v>0</v>
      </c>
      <c r="AJ67" s="385">
        <v>0</v>
      </c>
      <c r="AK67" s="386">
        <v>0</v>
      </c>
      <c r="AL67" s="387">
        <f t="shared" si="28"/>
        <v>0</v>
      </c>
      <c r="AM67" s="385">
        <v>0</v>
      </c>
      <c r="AN67" s="385">
        <v>0</v>
      </c>
      <c r="AO67" s="386">
        <v>0</v>
      </c>
      <c r="AP67" s="387">
        <f t="shared" si="29"/>
        <v>0</v>
      </c>
    </row>
    <row r="68" spans="1:42" s="49" customFormat="1" ht="215.25" customHeight="1">
      <c r="A68" s="140" t="s">
        <v>329</v>
      </c>
      <c r="B68" s="755" t="s">
        <v>84</v>
      </c>
      <c r="C68" s="757"/>
      <c r="D68" s="233" t="s">
        <v>1274</v>
      </c>
      <c r="E68" s="105" t="s">
        <v>619</v>
      </c>
      <c r="F68" s="1056" t="s">
        <v>1269</v>
      </c>
      <c r="G68" s="1057"/>
      <c r="H68" s="1359" t="s">
        <v>743</v>
      </c>
      <c r="I68" s="1360"/>
      <c r="J68" s="1361"/>
      <c r="K68" s="300" t="d">
        <v>2019-01-28</v>
      </c>
      <c r="L68" s="300" t="d">
        <v>2019-02-04</v>
      </c>
      <c r="M68" s="301" t="s">
        <v>1282</v>
      </c>
      <c r="N68" s="302">
        <v>77185500</v>
      </c>
      <c r="O68" s="302">
        <v>77185500</v>
      </c>
      <c r="P68" s="642" t="s">
        <v>111</v>
      </c>
      <c r="Q68" s="643"/>
      <c r="R68" s="644"/>
      <c r="S68" s="95" t="s">
        <v>155</v>
      </c>
      <c r="T68" s="82" t="s">
        <v>58</v>
      </c>
      <c r="U68" s="337">
        <v>1</v>
      </c>
      <c r="V68" s="472">
        <v>1</v>
      </c>
      <c r="W68" s="472">
        <f t="shared" si="20"/>
        <v>1</v>
      </c>
      <c r="X68" s="473">
        <f t="shared" si="21"/>
        <v>1</v>
      </c>
      <c r="Y68" s="387">
        <f t="shared" si="22"/>
        <v>1</v>
      </c>
      <c r="AA68" s="413">
        <f t="shared" si="23"/>
        <v>1</v>
      </c>
      <c r="AB68" s="413">
        <f t="shared" si="24"/>
        <v>1</v>
      </c>
      <c r="AC68" s="473">
        <f t="shared" si="25"/>
        <v>1</v>
      </c>
      <c r="AD68" s="387">
        <f t="shared" si="26"/>
        <v>1</v>
      </c>
      <c r="AE68" s="385">
        <v>0</v>
      </c>
      <c r="AF68" s="385">
        <v>0</v>
      </c>
      <c r="AG68" s="386">
        <v>0</v>
      </c>
      <c r="AH68" s="387">
        <f t="shared" si="27"/>
        <v>0</v>
      </c>
      <c r="AI68" s="385">
        <v>0</v>
      </c>
      <c r="AJ68" s="385">
        <v>0</v>
      </c>
      <c r="AK68" s="386">
        <v>0</v>
      </c>
      <c r="AL68" s="387">
        <f t="shared" si="28"/>
        <v>0</v>
      </c>
      <c r="AM68" s="385">
        <v>0</v>
      </c>
      <c r="AN68" s="385">
        <v>0</v>
      </c>
      <c r="AO68" s="386">
        <v>0</v>
      </c>
      <c r="AP68" s="387">
        <f t="shared" si="29"/>
        <v>0</v>
      </c>
    </row>
    <row r="69" spans="1:42" s="49" customFormat="1" ht="215.25" customHeight="1">
      <c r="A69" s="140" t="s">
        <v>329</v>
      </c>
      <c r="B69" s="755" t="s">
        <v>84</v>
      </c>
      <c r="C69" s="757"/>
      <c r="D69" s="233" t="s">
        <v>1274</v>
      </c>
      <c r="E69" s="105" t="s">
        <v>619</v>
      </c>
      <c r="F69" s="1056" t="s">
        <v>1269</v>
      </c>
      <c r="G69" s="1057"/>
      <c r="H69" s="1359" t="s">
        <v>745</v>
      </c>
      <c r="I69" s="1360"/>
      <c r="J69" s="1361"/>
      <c r="K69" s="300"/>
      <c r="L69" s="300" t="d">
        <v>2019-02-07</v>
      </c>
      <c r="M69" s="301" t="s">
        <v>1283</v>
      </c>
      <c r="N69" s="302">
        <v>43312500</v>
      </c>
      <c r="O69" s="302">
        <v>43312500</v>
      </c>
      <c r="P69" s="642" t="s">
        <v>111</v>
      </c>
      <c r="Q69" s="643"/>
      <c r="R69" s="644"/>
      <c r="S69" s="95" t="s">
        <v>155</v>
      </c>
      <c r="T69" s="82" t="s">
        <v>58</v>
      </c>
      <c r="U69" s="337">
        <v>1</v>
      </c>
      <c r="V69" s="472">
        <v>1</v>
      </c>
      <c r="W69" s="472">
        <f t="shared" si="20"/>
        <v>1</v>
      </c>
      <c r="X69" s="473">
        <f t="shared" si="21"/>
        <v>1</v>
      </c>
      <c r="Y69" s="387">
        <f t="shared" si="22"/>
        <v>1</v>
      </c>
      <c r="AA69" s="413">
        <f t="shared" si="23"/>
        <v>1</v>
      </c>
      <c r="AB69" s="413">
        <f t="shared" si="24"/>
        <v>1</v>
      </c>
      <c r="AC69" s="473">
        <f t="shared" si="25"/>
        <v>1</v>
      </c>
      <c r="AD69" s="387">
        <f t="shared" si="26"/>
        <v>1</v>
      </c>
      <c r="AE69" s="385">
        <v>0</v>
      </c>
      <c r="AF69" s="385">
        <v>0</v>
      </c>
      <c r="AG69" s="386">
        <v>0</v>
      </c>
      <c r="AH69" s="387">
        <f t="shared" si="27"/>
        <v>0</v>
      </c>
      <c r="AI69" s="385">
        <v>0</v>
      </c>
      <c r="AJ69" s="385">
        <v>0</v>
      </c>
      <c r="AK69" s="386">
        <v>0</v>
      </c>
      <c r="AL69" s="387">
        <f t="shared" si="28"/>
        <v>0</v>
      </c>
      <c r="AM69" s="385">
        <v>0</v>
      </c>
      <c r="AN69" s="385">
        <v>0</v>
      </c>
      <c r="AO69" s="386">
        <v>0</v>
      </c>
      <c r="AP69" s="387">
        <f t="shared" si="29"/>
        <v>0</v>
      </c>
    </row>
    <row r="70" spans="1:42" s="49" customFormat="1" ht="215.25" customHeight="1">
      <c r="A70" s="140" t="s">
        <v>329</v>
      </c>
      <c r="B70" s="755" t="s">
        <v>84</v>
      </c>
      <c r="C70" s="757"/>
      <c r="D70" s="233" t="s">
        <v>1274</v>
      </c>
      <c r="E70" s="105" t="s">
        <v>619</v>
      </c>
      <c r="F70" s="1056" t="s">
        <v>1269</v>
      </c>
      <c r="G70" s="1057"/>
      <c r="H70" s="1359" t="s">
        <v>746</v>
      </c>
      <c r="I70" s="1360"/>
      <c r="J70" s="1361"/>
      <c r="K70" s="300"/>
      <c r="L70" s="300" t="d">
        <v>2019-02-11</v>
      </c>
      <c r="M70" s="301" t="s">
        <v>1284</v>
      </c>
      <c r="N70" s="302">
        <v>42577500</v>
      </c>
      <c r="O70" s="302">
        <v>42577500</v>
      </c>
      <c r="P70" s="642" t="s">
        <v>111</v>
      </c>
      <c r="Q70" s="643"/>
      <c r="R70" s="644"/>
      <c r="S70" s="95" t="s">
        <v>155</v>
      </c>
      <c r="T70" s="82" t="s">
        <v>58</v>
      </c>
      <c r="U70" s="337">
        <v>1</v>
      </c>
      <c r="V70" s="472">
        <v>1</v>
      </c>
      <c r="W70" s="472">
        <f t="shared" si="20"/>
        <v>1</v>
      </c>
      <c r="X70" s="473">
        <f t="shared" si="21"/>
        <v>1</v>
      </c>
      <c r="Y70" s="387">
        <f t="shared" si="22"/>
        <v>1</v>
      </c>
      <c r="AA70" s="413">
        <f t="shared" si="23"/>
        <v>1</v>
      </c>
      <c r="AB70" s="413">
        <f t="shared" si="24"/>
        <v>1</v>
      </c>
      <c r="AC70" s="473">
        <f t="shared" si="25"/>
        <v>1</v>
      </c>
      <c r="AD70" s="387">
        <f t="shared" si="26"/>
        <v>1</v>
      </c>
      <c r="AE70" s="385">
        <v>0</v>
      </c>
      <c r="AF70" s="385">
        <v>0</v>
      </c>
      <c r="AG70" s="386">
        <v>0</v>
      </c>
      <c r="AH70" s="387">
        <f t="shared" si="27"/>
        <v>0</v>
      </c>
      <c r="AI70" s="385">
        <v>0</v>
      </c>
      <c r="AJ70" s="385">
        <v>0</v>
      </c>
      <c r="AK70" s="386">
        <v>0</v>
      </c>
      <c r="AL70" s="387">
        <f t="shared" si="28"/>
        <v>0</v>
      </c>
      <c r="AM70" s="385">
        <v>0</v>
      </c>
      <c r="AN70" s="385">
        <v>0</v>
      </c>
      <c r="AO70" s="386">
        <v>0</v>
      </c>
      <c r="AP70" s="387">
        <f t="shared" si="29"/>
        <v>0</v>
      </c>
    </row>
    <row r="71" spans="1:42" s="49" customFormat="1" ht="215.25" customHeight="1">
      <c r="A71" s="140" t="s">
        <v>329</v>
      </c>
      <c r="B71" s="755" t="s">
        <v>84</v>
      </c>
      <c r="C71" s="757"/>
      <c r="D71" s="233" t="s">
        <v>1274</v>
      </c>
      <c r="E71" s="105" t="s">
        <v>619</v>
      </c>
      <c r="F71" s="1056" t="s">
        <v>1269</v>
      </c>
      <c r="G71" s="1057"/>
      <c r="H71" s="1359" t="s">
        <v>747</v>
      </c>
      <c r="I71" s="1360"/>
      <c r="J71" s="1361"/>
      <c r="K71" s="300" t="d">
        <v>2019-01-28</v>
      </c>
      <c r="L71" s="300" t="d">
        <v>2019-02-07</v>
      </c>
      <c r="M71" s="301" t="s">
        <v>1285</v>
      </c>
      <c r="N71" s="302">
        <v>91056000</v>
      </c>
      <c r="O71" s="302">
        <v>91056000</v>
      </c>
      <c r="P71" s="642" t="s">
        <v>111</v>
      </c>
      <c r="Q71" s="643"/>
      <c r="R71" s="644"/>
      <c r="S71" s="95" t="s">
        <v>155</v>
      </c>
      <c r="T71" s="82" t="s">
        <v>58</v>
      </c>
      <c r="U71" s="337">
        <v>1</v>
      </c>
      <c r="V71" s="472">
        <v>1</v>
      </c>
      <c r="W71" s="472">
        <f t="shared" si="20"/>
        <v>1</v>
      </c>
      <c r="X71" s="473">
        <f t="shared" si="21"/>
        <v>1</v>
      </c>
      <c r="Y71" s="387">
        <f t="shared" si="22"/>
        <v>1</v>
      </c>
      <c r="AA71" s="413">
        <f t="shared" si="23"/>
        <v>1</v>
      </c>
      <c r="AB71" s="413">
        <f t="shared" si="24"/>
        <v>1</v>
      </c>
      <c r="AC71" s="473">
        <f t="shared" si="25"/>
        <v>1</v>
      </c>
      <c r="AD71" s="387">
        <f t="shared" si="26"/>
        <v>1</v>
      </c>
      <c r="AE71" s="385">
        <v>0</v>
      </c>
      <c r="AF71" s="385">
        <v>0</v>
      </c>
      <c r="AG71" s="386">
        <v>0</v>
      </c>
      <c r="AH71" s="387">
        <f t="shared" si="27"/>
        <v>0</v>
      </c>
      <c r="AI71" s="385">
        <v>0</v>
      </c>
      <c r="AJ71" s="385">
        <v>0</v>
      </c>
      <c r="AK71" s="386">
        <v>0</v>
      </c>
      <c r="AL71" s="387">
        <f t="shared" si="28"/>
        <v>0</v>
      </c>
      <c r="AM71" s="385">
        <v>0</v>
      </c>
      <c r="AN71" s="385">
        <v>0</v>
      </c>
      <c r="AO71" s="386">
        <v>0</v>
      </c>
      <c r="AP71" s="387">
        <f t="shared" si="29"/>
        <v>0</v>
      </c>
    </row>
    <row r="72" spans="1:42" s="49" customFormat="1" ht="215.25" customHeight="1">
      <c r="A72" s="140" t="s">
        <v>329</v>
      </c>
      <c r="B72" s="755" t="s">
        <v>84</v>
      </c>
      <c r="C72" s="757"/>
      <c r="D72" s="233" t="s">
        <v>1274</v>
      </c>
      <c r="E72" s="105" t="s">
        <v>619</v>
      </c>
      <c r="F72" s="1056" t="s">
        <v>1269</v>
      </c>
      <c r="G72" s="1057"/>
      <c r="H72" s="1359" t="s">
        <v>748</v>
      </c>
      <c r="I72" s="1360"/>
      <c r="J72" s="1361"/>
      <c r="K72" s="300" t="d">
        <v>2019-01-23</v>
      </c>
      <c r="L72" s="300" t="d">
        <v>2019-02-11</v>
      </c>
      <c r="M72" s="301" t="s">
        <v>1286</v>
      </c>
      <c r="N72" s="302">
        <v>91035000</v>
      </c>
      <c r="O72" s="302">
        <v>90766933</v>
      </c>
      <c r="P72" s="642" t="s">
        <v>111</v>
      </c>
      <c r="Q72" s="643"/>
      <c r="R72" s="644"/>
      <c r="S72" s="95" t="s">
        <v>155</v>
      </c>
      <c r="T72" s="82" t="s">
        <v>58</v>
      </c>
      <c r="U72" s="337">
        <v>1</v>
      </c>
      <c r="V72" s="472">
        <v>1</v>
      </c>
      <c r="W72" s="472">
        <f t="shared" si="20"/>
        <v>0.99705534135222718</v>
      </c>
      <c r="X72" s="473">
        <f t="shared" si="21"/>
        <v>0.99705534135222718</v>
      </c>
      <c r="Y72" s="387">
        <f t="shared" si="22"/>
        <v>0.99705534135222718</v>
      </c>
      <c r="AA72" s="413">
        <f t="shared" si="23"/>
        <v>1</v>
      </c>
      <c r="AB72" s="413">
        <f t="shared" si="24"/>
        <v>0.99705534135222718</v>
      </c>
      <c r="AC72" s="473">
        <f t="shared" si="25"/>
        <v>0.99705534135222718</v>
      </c>
      <c r="AD72" s="387">
        <f t="shared" si="26"/>
        <v>0.99705534135222718</v>
      </c>
      <c r="AE72" s="385">
        <v>0</v>
      </c>
      <c r="AF72" s="385">
        <v>0</v>
      </c>
      <c r="AG72" s="386">
        <v>0</v>
      </c>
      <c r="AH72" s="387">
        <f t="shared" si="27"/>
        <v>0</v>
      </c>
      <c r="AI72" s="385">
        <v>0</v>
      </c>
      <c r="AJ72" s="385">
        <v>0</v>
      </c>
      <c r="AK72" s="386">
        <v>0</v>
      </c>
      <c r="AL72" s="387">
        <f t="shared" si="28"/>
        <v>0</v>
      </c>
      <c r="AM72" s="385">
        <v>0</v>
      </c>
      <c r="AN72" s="385">
        <v>0</v>
      </c>
      <c r="AO72" s="386">
        <v>0</v>
      </c>
      <c r="AP72" s="387">
        <f t="shared" si="29"/>
        <v>0</v>
      </c>
    </row>
    <row r="73" spans="1:42" s="49" customFormat="1" ht="215.25" customHeight="1">
      <c r="A73" s="140" t="s">
        <v>329</v>
      </c>
      <c r="B73" s="755" t="s">
        <v>84</v>
      </c>
      <c r="C73" s="757"/>
      <c r="D73" s="233" t="s">
        <v>1274</v>
      </c>
      <c r="E73" s="105" t="s">
        <v>619</v>
      </c>
      <c r="F73" s="1056" t="s">
        <v>1269</v>
      </c>
      <c r="G73" s="1057"/>
      <c r="H73" s="1359" t="s">
        <v>749</v>
      </c>
      <c r="I73" s="1360"/>
      <c r="J73" s="1361"/>
      <c r="K73" s="300" t="d">
        <v>2019-02-15</v>
      </c>
      <c r="L73" s="300" t="d">
        <v>2019-03-01</v>
      </c>
      <c r="M73" s="301" t="s">
        <v>1287</v>
      </c>
      <c r="N73" s="302">
        <f>86720000-2601600</f>
        <v>84118400</v>
      </c>
      <c r="O73" s="302">
        <f>86720000-2601600</f>
        <v>84118400</v>
      </c>
      <c r="P73" s="642" t="s">
        <v>111</v>
      </c>
      <c r="Q73" s="643"/>
      <c r="R73" s="644"/>
      <c r="S73" s="95" t="s">
        <v>155</v>
      </c>
      <c r="T73" s="82" t="s">
        <v>58</v>
      </c>
      <c r="U73" s="337">
        <v>1</v>
      </c>
      <c r="V73" s="472">
        <v>1</v>
      </c>
      <c r="W73" s="472">
        <f t="shared" si="20"/>
        <v>1</v>
      </c>
      <c r="X73" s="473">
        <f t="shared" si="21"/>
        <v>1</v>
      </c>
      <c r="Y73" s="387">
        <f t="shared" si="22"/>
        <v>1</v>
      </c>
      <c r="AA73" s="413">
        <f t="shared" si="23"/>
        <v>1</v>
      </c>
      <c r="AB73" s="413">
        <f t="shared" si="24"/>
        <v>1</v>
      </c>
      <c r="AC73" s="473">
        <f t="shared" si="25"/>
        <v>1</v>
      </c>
      <c r="AD73" s="387">
        <f t="shared" si="26"/>
        <v>1</v>
      </c>
      <c r="AE73" s="385">
        <v>0</v>
      </c>
      <c r="AF73" s="385">
        <v>0</v>
      </c>
      <c r="AG73" s="386">
        <v>0</v>
      </c>
      <c r="AH73" s="387">
        <f t="shared" si="27"/>
        <v>0</v>
      </c>
      <c r="AI73" s="385">
        <v>0</v>
      </c>
      <c r="AJ73" s="385">
        <v>0</v>
      </c>
      <c r="AK73" s="386">
        <v>0</v>
      </c>
      <c r="AL73" s="387">
        <f t="shared" si="28"/>
        <v>0</v>
      </c>
      <c r="AM73" s="385">
        <v>0</v>
      </c>
      <c r="AN73" s="385">
        <v>0</v>
      </c>
      <c r="AO73" s="386">
        <v>0</v>
      </c>
      <c r="AP73" s="387">
        <f t="shared" si="29"/>
        <v>0</v>
      </c>
    </row>
    <row r="74" spans="1:42" s="49" customFormat="1" ht="215.25" customHeight="1">
      <c r="A74" s="140" t="s">
        <v>329</v>
      </c>
      <c r="B74" s="755" t="s">
        <v>84</v>
      </c>
      <c r="C74" s="757"/>
      <c r="D74" s="233" t="s">
        <v>1274</v>
      </c>
      <c r="E74" s="105" t="s">
        <v>619</v>
      </c>
      <c r="F74" s="1056" t="s">
        <v>1269</v>
      </c>
      <c r="G74" s="1057"/>
      <c r="H74" s="1359" t="s">
        <v>750</v>
      </c>
      <c r="I74" s="1360"/>
      <c r="J74" s="1361"/>
      <c r="K74" s="300"/>
      <c r="L74" s="300" t="d">
        <v>2019-03-20</v>
      </c>
      <c r="M74" s="301" t="s">
        <v>1288</v>
      </c>
      <c r="N74" s="302">
        <f>80920000-1156000</f>
        <v>79764000</v>
      </c>
      <c r="O74" s="302">
        <f>80920000-1156000</f>
        <v>79764000</v>
      </c>
      <c r="P74" s="642" t="s">
        <v>111</v>
      </c>
      <c r="Q74" s="643"/>
      <c r="R74" s="644"/>
      <c r="S74" s="95" t="s">
        <v>155</v>
      </c>
      <c r="T74" s="82" t="s">
        <v>58</v>
      </c>
      <c r="U74" s="337">
        <v>1</v>
      </c>
      <c r="V74" s="472">
        <v>1</v>
      </c>
      <c r="W74" s="472">
        <f t="shared" si="20"/>
        <v>1</v>
      </c>
      <c r="X74" s="473">
        <f t="shared" si="21"/>
        <v>1</v>
      </c>
      <c r="Y74" s="387">
        <f t="shared" si="22"/>
        <v>1</v>
      </c>
      <c r="AA74" s="413">
        <f t="shared" si="23"/>
        <v>1</v>
      </c>
      <c r="AB74" s="413">
        <f t="shared" si="24"/>
        <v>1</v>
      </c>
      <c r="AC74" s="473">
        <f t="shared" si="25"/>
        <v>1</v>
      </c>
      <c r="AD74" s="387">
        <f t="shared" si="26"/>
        <v>1</v>
      </c>
      <c r="AE74" s="385">
        <v>0</v>
      </c>
      <c r="AF74" s="385">
        <v>0</v>
      </c>
      <c r="AG74" s="386">
        <v>0</v>
      </c>
      <c r="AH74" s="387">
        <f t="shared" si="27"/>
        <v>0</v>
      </c>
      <c r="AI74" s="385">
        <v>0</v>
      </c>
      <c r="AJ74" s="385">
        <v>0</v>
      </c>
      <c r="AK74" s="386">
        <v>0</v>
      </c>
      <c r="AL74" s="387">
        <f t="shared" si="28"/>
        <v>0</v>
      </c>
      <c r="AM74" s="385">
        <v>0</v>
      </c>
      <c r="AN74" s="385">
        <v>0</v>
      </c>
      <c r="AO74" s="386">
        <v>0</v>
      </c>
      <c r="AP74" s="387">
        <f t="shared" si="29"/>
        <v>0</v>
      </c>
    </row>
    <row r="75" spans="1:42" s="49" customFormat="1" ht="215.25" customHeight="1">
      <c r="A75" s="140" t="s">
        <v>329</v>
      </c>
      <c r="B75" s="1066" t="s">
        <v>84</v>
      </c>
      <c r="C75" s="1068"/>
      <c r="D75" s="233" t="s">
        <v>1274</v>
      </c>
      <c r="E75" s="105" t="s">
        <v>619</v>
      </c>
      <c r="F75" s="1056" t="s">
        <v>1269</v>
      </c>
      <c r="G75" s="1057"/>
      <c r="H75" s="1359" t="s">
        <v>1275</v>
      </c>
      <c r="I75" s="1360"/>
      <c r="J75" s="1361"/>
      <c r="K75" s="300"/>
      <c r="L75" s="300" t="d">
        <v>2019-05-14</v>
      </c>
      <c r="M75" s="301" t="s">
        <v>1959</v>
      </c>
      <c r="N75" s="302">
        <f>69360000-4046000-2601000</f>
        <v>62713000</v>
      </c>
      <c r="O75" s="302">
        <f>69360000-4046000-2601000</f>
        <v>62713000</v>
      </c>
      <c r="P75" s="642" t="s">
        <v>111</v>
      </c>
      <c r="Q75" s="643"/>
      <c r="R75" s="644"/>
      <c r="S75" s="95" t="s">
        <v>155</v>
      </c>
      <c r="T75" s="82" t="s">
        <v>58</v>
      </c>
      <c r="U75" s="337">
        <v>1</v>
      </c>
      <c r="V75" s="472">
        <v>1</v>
      </c>
      <c r="W75" s="472">
        <f t="shared" si="20"/>
        <v>1</v>
      </c>
      <c r="X75" s="473">
        <f t="shared" si="21"/>
        <v>1</v>
      </c>
      <c r="Y75" s="387">
        <f t="shared" si="22"/>
        <v>1</v>
      </c>
      <c r="AA75" s="413">
        <f t="shared" si="23"/>
        <v>1</v>
      </c>
      <c r="AB75" s="413">
        <f t="shared" si="24"/>
        <v>1</v>
      </c>
      <c r="AC75" s="473">
        <f t="shared" si="25"/>
        <v>1</v>
      </c>
      <c r="AD75" s="387">
        <f t="shared" si="26"/>
        <v>1</v>
      </c>
      <c r="AE75" s="385">
        <v>0</v>
      </c>
      <c r="AF75" s="385">
        <v>0</v>
      </c>
      <c r="AG75" s="386">
        <v>0</v>
      </c>
      <c r="AH75" s="387">
        <f t="shared" si="27"/>
        <v>0</v>
      </c>
      <c r="AI75" s="385">
        <v>0</v>
      </c>
      <c r="AJ75" s="385">
        <v>0</v>
      </c>
      <c r="AK75" s="386">
        <v>0</v>
      </c>
      <c r="AL75" s="387">
        <f t="shared" si="28"/>
        <v>0</v>
      </c>
      <c r="AM75" s="385">
        <v>0</v>
      </c>
      <c r="AN75" s="385">
        <v>0</v>
      </c>
      <c r="AO75" s="386">
        <v>0</v>
      </c>
      <c r="AP75" s="387">
        <f t="shared" si="29"/>
        <v>0</v>
      </c>
    </row>
    <row r="76" spans="1:42" s="49" customFormat="1" ht="255" customHeight="1">
      <c r="A76" s="140" t="s">
        <v>329</v>
      </c>
      <c r="B76" s="1066" t="s">
        <v>84</v>
      </c>
      <c r="C76" s="1068"/>
      <c r="D76" s="233" t="s">
        <v>590</v>
      </c>
      <c r="E76" s="105" t="s">
        <v>617</v>
      </c>
      <c r="F76" s="1056" t="s">
        <v>1270</v>
      </c>
      <c r="G76" s="1057"/>
      <c r="H76" s="1359" t="s">
        <v>1276</v>
      </c>
      <c r="I76" s="1360"/>
      <c r="J76" s="1361"/>
      <c r="K76" s="300"/>
      <c r="L76" s="300" t="d">
        <v>2019-01-01</v>
      </c>
      <c r="M76" s="301" t="s">
        <v>1277</v>
      </c>
      <c r="N76" s="302">
        <v>1372605000</v>
      </c>
      <c r="O76" s="302">
        <v>1372605000</v>
      </c>
      <c r="P76" s="642" t="s">
        <v>111</v>
      </c>
      <c r="Q76" s="643"/>
      <c r="R76" s="644"/>
      <c r="S76" s="95" t="s">
        <v>155</v>
      </c>
      <c r="T76" s="82" t="s">
        <v>58</v>
      </c>
      <c r="U76" s="337">
        <v>1</v>
      </c>
      <c r="V76" s="472">
        <v>1</v>
      </c>
      <c r="W76" s="472">
        <f t="shared" si="20"/>
        <v>1</v>
      </c>
      <c r="X76" s="473">
        <f t="shared" si="21"/>
        <v>1</v>
      </c>
      <c r="Y76" s="387">
        <f t="shared" si="22"/>
        <v>1</v>
      </c>
      <c r="AA76" s="413">
        <f t="shared" si="23"/>
        <v>1</v>
      </c>
      <c r="AB76" s="413">
        <f t="shared" si="24"/>
        <v>1</v>
      </c>
      <c r="AC76" s="473">
        <f t="shared" si="25"/>
        <v>1</v>
      </c>
      <c r="AD76" s="387">
        <f t="shared" si="26"/>
        <v>1</v>
      </c>
      <c r="AE76" s="385">
        <v>0</v>
      </c>
      <c r="AF76" s="385">
        <v>0</v>
      </c>
      <c r="AG76" s="386">
        <v>0</v>
      </c>
      <c r="AH76" s="387">
        <f t="shared" si="27"/>
        <v>0</v>
      </c>
      <c r="AI76" s="385">
        <v>0</v>
      </c>
      <c r="AJ76" s="385">
        <v>0</v>
      </c>
      <c r="AK76" s="386">
        <v>0</v>
      </c>
      <c r="AL76" s="387">
        <f t="shared" si="28"/>
        <v>0</v>
      </c>
      <c r="AM76" s="385">
        <v>0</v>
      </c>
      <c r="AN76" s="385">
        <v>0</v>
      </c>
      <c r="AO76" s="386">
        <v>0</v>
      </c>
      <c r="AP76" s="387">
        <f t="shared" si="29"/>
        <v>0</v>
      </c>
    </row>
    <row r="77" spans="1:42" s="49" customFormat="1" ht="215.25" customHeight="1">
      <c r="A77" s="140" t="s">
        <v>329</v>
      </c>
      <c r="B77" s="1066" t="s">
        <v>84</v>
      </c>
      <c r="C77" s="1068"/>
      <c r="D77" s="233" t="s">
        <v>587</v>
      </c>
      <c r="E77" s="105" t="s">
        <v>616</v>
      </c>
      <c r="F77" s="1056" t="s">
        <v>1271</v>
      </c>
      <c r="G77" s="1057"/>
      <c r="H77" s="1359" t="s">
        <v>1276</v>
      </c>
      <c r="I77" s="1360"/>
      <c r="J77" s="1361"/>
      <c r="K77" s="300"/>
      <c r="L77" s="300" t="d">
        <v>2019-01-01</v>
      </c>
      <c r="M77" s="301" t="s">
        <v>1277</v>
      </c>
      <c r="N77" s="302">
        <v>411477000</v>
      </c>
      <c r="O77" s="302">
        <v>411477000</v>
      </c>
      <c r="P77" s="642" t="s">
        <v>111</v>
      </c>
      <c r="Q77" s="643"/>
      <c r="R77" s="644"/>
      <c r="S77" s="95" t="s">
        <v>155</v>
      </c>
      <c r="T77" s="82" t="s">
        <v>58</v>
      </c>
      <c r="U77" s="337">
        <v>1</v>
      </c>
      <c r="V77" s="472">
        <v>1</v>
      </c>
      <c r="W77" s="472">
        <f t="shared" si="20"/>
        <v>1</v>
      </c>
      <c r="X77" s="473">
        <f t="shared" si="21"/>
        <v>1</v>
      </c>
      <c r="Y77" s="387">
        <f t="shared" si="22"/>
        <v>1</v>
      </c>
      <c r="AA77" s="413">
        <f t="shared" si="23"/>
        <v>1</v>
      </c>
      <c r="AB77" s="413">
        <f t="shared" si="24"/>
        <v>1</v>
      </c>
      <c r="AC77" s="473">
        <f t="shared" si="25"/>
        <v>1</v>
      </c>
      <c r="AD77" s="387">
        <f t="shared" si="26"/>
        <v>1</v>
      </c>
      <c r="AE77" s="385">
        <v>0</v>
      </c>
      <c r="AF77" s="385">
        <v>0</v>
      </c>
      <c r="AG77" s="386">
        <v>0</v>
      </c>
      <c r="AH77" s="387">
        <f t="shared" si="27"/>
        <v>0</v>
      </c>
      <c r="AI77" s="385">
        <v>0</v>
      </c>
      <c r="AJ77" s="385">
        <v>0</v>
      </c>
      <c r="AK77" s="386">
        <v>0</v>
      </c>
      <c r="AL77" s="387">
        <f t="shared" si="28"/>
        <v>0</v>
      </c>
      <c r="AM77" s="385">
        <v>0</v>
      </c>
      <c r="AN77" s="385">
        <v>0</v>
      </c>
      <c r="AO77" s="386">
        <v>0</v>
      </c>
      <c r="AP77" s="387">
        <f t="shared" si="29"/>
        <v>0</v>
      </c>
    </row>
    <row r="78" spans="1:42" s="49" customFormat="1" ht="215.25" customHeight="1">
      <c r="A78" s="140" t="s">
        <v>329</v>
      </c>
      <c r="B78" s="1066" t="s">
        <v>84</v>
      </c>
      <c r="C78" s="1068"/>
      <c r="D78" s="233" t="s">
        <v>584</v>
      </c>
      <c r="E78" s="105" t="s">
        <v>615</v>
      </c>
      <c r="F78" s="1056" t="s">
        <v>585</v>
      </c>
      <c r="G78" s="1057"/>
      <c r="H78" s="1359" t="s">
        <v>1276</v>
      </c>
      <c r="I78" s="1360"/>
      <c r="J78" s="1361"/>
      <c r="K78" s="300"/>
      <c r="L78" s="300" t="d">
        <v>2019-01-01</v>
      </c>
      <c r="M78" s="301" t="s">
        <v>1277</v>
      </c>
      <c r="N78" s="302">
        <v>14930000</v>
      </c>
      <c r="O78" s="302">
        <v>14930000</v>
      </c>
      <c r="P78" s="642" t="s">
        <v>111</v>
      </c>
      <c r="Q78" s="643"/>
      <c r="R78" s="644"/>
      <c r="S78" s="95" t="s">
        <v>155</v>
      </c>
      <c r="T78" s="82" t="s">
        <v>58</v>
      </c>
      <c r="U78" s="337">
        <v>1</v>
      </c>
      <c r="V78" s="472">
        <v>1</v>
      </c>
      <c r="W78" s="472">
        <f t="shared" si="20"/>
        <v>1</v>
      </c>
      <c r="X78" s="473">
        <f t="shared" si="21"/>
        <v>1</v>
      </c>
      <c r="Y78" s="387">
        <f t="shared" si="22"/>
        <v>1</v>
      </c>
      <c r="AA78" s="413">
        <f t="shared" si="23"/>
        <v>1</v>
      </c>
      <c r="AB78" s="413">
        <f t="shared" si="24"/>
        <v>1</v>
      </c>
      <c r="AC78" s="473">
        <f t="shared" si="25"/>
        <v>1</v>
      </c>
      <c r="AD78" s="387">
        <f t="shared" si="26"/>
        <v>1</v>
      </c>
      <c r="AE78" s="385">
        <v>0</v>
      </c>
      <c r="AF78" s="385">
        <v>0</v>
      </c>
      <c r="AG78" s="386">
        <v>0</v>
      </c>
      <c r="AH78" s="387">
        <f t="shared" si="27"/>
        <v>0</v>
      </c>
      <c r="AI78" s="385">
        <v>0</v>
      </c>
      <c r="AJ78" s="385">
        <v>0</v>
      </c>
      <c r="AK78" s="386">
        <v>0</v>
      </c>
      <c r="AL78" s="387">
        <f t="shared" si="28"/>
        <v>0</v>
      </c>
      <c r="AM78" s="385">
        <v>0</v>
      </c>
      <c r="AN78" s="385">
        <v>0</v>
      </c>
      <c r="AO78" s="386">
        <v>0</v>
      </c>
      <c r="AP78" s="387">
        <f t="shared" si="29"/>
        <v>0</v>
      </c>
    </row>
    <row r="79" spans="1:42" s="49" customFormat="1" ht="215.25" customHeight="1">
      <c r="A79" s="140" t="s">
        <v>329</v>
      </c>
      <c r="B79" s="1066" t="s">
        <v>84</v>
      </c>
      <c r="C79" s="1068"/>
      <c r="D79" s="233" t="s">
        <v>581</v>
      </c>
      <c r="E79" s="105" t="s">
        <v>614</v>
      </c>
      <c r="F79" s="1056" t="s">
        <v>1272</v>
      </c>
      <c r="G79" s="1057"/>
      <c r="H79" s="1359" t="s">
        <v>1276</v>
      </c>
      <c r="I79" s="1360"/>
      <c r="J79" s="1361"/>
      <c r="K79" s="300" t="d">
        <v>2019-01-01</v>
      </c>
      <c r="L79" s="300" t="d">
        <v>2019-01-01</v>
      </c>
      <c r="M79" s="301" t="s">
        <v>1277</v>
      </c>
      <c r="N79" s="302">
        <v>30786000</v>
      </c>
      <c r="O79" s="302">
        <v>30786000</v>
      </c>
      <c r="P79" s="642" t="s">
        <v>111</v>
      </c>
      <c r="Q79" s="643"/>
      <c r="R79" s="644"/>
      <c r="S79" s="95" t="s">
        <v>155</v>
      </c>
      <c r="T79" s="82" t="s">
        <v>58</v>
      </c>
      <c r="U79" s="337">
        <v>1</v>
      </c>
      <c r="V79" s="472">
        <v>1</v>
      </c>
      <c r="W79" s="472">
        <f t="shared" si="20"/>
        <v>1</v>
      </c>
      <c r="X79" s="473">
        <f t="shared" si="21"/>
        <v>1</v>
      </c>
      <c r="Y79" s="387">
        <f t="shared" si="22"/>
        <v>1</v>
      </c>
      <c r="AA79" s="413">
        <f t="shared" si="23"/>
        <v>1</v>
      </c>
      <c r="AB79" s="413">
        <f t="shared" si="24"/>
        <v>1</v>
      </c>
      <c r="AC79" s="473">
        <f t="shared" si="25"/>
        <v>1</v>
      </c>
      <c r="AD79" s="387">
        <f t="shared" si="26"/>
        <v>1</v>
      </c>
      <c r="AE79" s="385">
        <v>0</v>
      </c>
      <c r="AF79" s="385">
        <v>0</v>
      </c>
      <c r="AG79" s="386">
        <v>0</v>
      </c>
      <c r="AH79" s="387">
        <f t="shared" si="27"/>
        <v>0</v>
      </c>
      <c r="AI79" s="385">
        <v>0</v>
      </c>
      <c r="AJ79" s="385">
        <v>0</v>
      </c>
      <c r="AK79" s="386">
        <v>0</v>
      </c>
      <c r="AL79" s="387">
        <f t="shared" si="28"/>
        <v>0</v>
      </c>
      <c r="AM79" s="385">
        <v>0</v>
      </c>
      <c r="AN79" s="385">
        <v>0</v>
      </c>
      <c r="AO79" s="386">
        <v>0</v>
      </c>
      <c r="AP79" s="387">
        <f t="shared" si="29"/>
        <v>0</v>
      </c>
    </row>
    <row r="80" spans="1:42" s="49" customFormat="1" ht="215.25" customHeight="1">
      <c r="A80" s="140" t="s">
        <v>329</v>
      </c>
      <c r="B80" s="755" t="s">
        <v>84</v>
      </c>
      <c r="C80" s="757"/>
      <c r="D80" s="233" t="s">
        <v>578</v>
      </c>
      <c r="E80" s="105" t="s">
        <v>613</v>
      </c>
      <c r="F80" s="1056" t="s">
        <v>1273</v>
      </c>
      <c r="G80" s="1057"/>
      <c r="H80" s="1279" t="s">
        <v>1939</v>
      </c>
      <c r="I80" s="1280" t="s">
        <v>1939</v>
      </c>
      <c r="J80" s="1281" t="s">
        <v>1939</v>
      </c>
      <c r="K80" s="567" t="d">
        <v>2019-01-28</v>
      </c>
      <c r="L80" s="567" t="d">
        <v>2019-06-05</v>
      </c>
      <c r="M80" s="568" t="s">
        <v>1942</v>
      </c>
      <c r="N80" s="565">
        <v>11000000</v>
      </c>
      <c r="O80" s="565">
        <v>11000000</v>
      </c>
      <c r="P80" s="642" t="s">
        <v>111</v>
      </c>
      <c r="Q80" s="643"/>
      <c r="R80" s="644"/>
      <c r="S80" s="95" t="s">
        <v>155</v>
      </c>
      <c r="T80" s="82" t="s">
        <v>58</v>
      </c>
      <c r="U80" s="337">
        <v>1</v>
      </c>
      <c r="V80" s="472">
        <v>1</v>
      </c>
      <c r="W80" s="472">
        <f t="shared" si="20"/>
        <v>1</v>
      </c>
      <c r="X80" s="473">
        <f t="shared" si="21"/>
        <v>1</v>
      </c>
      <c r="Y80" s="387">
        <f t="shared" si="22"/>
        <v>1</v>
      </c>
      <c r="AA80" s="413">
        <v>0</v>
      </c>
      <c r="AB80" s="413">
        <v>0</v>
      </c>
      <c r="AC80" s="473">
        <v>0</v>
      </c>
      <c r="AD80" s="387">
        <f t="shared" si="26"/>
        <v>0</v>
      </c>
      <c r="AE80" s="413">
        <f>V80</f>
        <v>1</v>
      </c>
      <c r="AF80" s="413">
        <f>W80</f>
        <v>1</v>
      </c>
      <c r="AG80" s="473">
        <f t="shared" ref="AG80" si="30">AF80/AE80</f>
        <v>1</v>
      </c>
      <c r="AH80" s="387">
        <f t="shared" si="27"/>
        <v>1</v>
      </c>
      <c r="AI80" s="385">
        <v>0</v>
      </c>
      <c r="AJ80" s="385">
        <v>0</v>
      </c>
      <c r="AK80" s="386">
        <v>0</v>
      </c>
      <c r="AL80" s="387">
        <f t="shared" si="28"/>
        <v>0</v>
      </c>
      <c r="AM80" s="385">
        <v>0</v>
      </c>
      <c r="AN80" s="385">
        <v>0</v>
      </c>
      <c r="AO80" s="386">
        <v>0</v>
      </c>
      <c r="AP80" s="387">
        <f t="shared" si="29"/>
        <v>0</v>
      </c>
    </row>
    <row r="81" spans="1:42" s="49" customFormat="1" ht="215.25" customHeight="1">
      <c r="A81" s="140" t="s">
        <v>329</v>
      </c>
      <c r="B81" s="755" t="s">
        <v>84</v>
      </c>
      <c r="C81" s="757"/>
      <c r="D81" s="233" t="s">
        <v>578</v>
      </c>
      <c r="E81" s="105" t="s">
        <v>613</v>
      </c>
      <c r="F81" s="1056" t="s">
        <v>1273</v>
      </c>
      <c r="G81" s="1057"/>
      <c r="H81" s="1279" t="s">
        <v>1939</v>
      </c>
      <c r="I81" s="1280" t="s">
        <v>1939</v>
      </c>
      <c r="J81" s="1281" t="s">
        <v>1939</v>
      </c>
      <c r="K81" s="567" t="d">
        <v>2019-01-28</v>
      </c>
      <c r="L81" s="567" t="d">
        <v>2019-05-28</v>
      </c>
      <c r="M81" s="568" t="s">
        <v>1928</v>
      </c>
      <c r="N81" s="565">
        <v>11000000</v>
      </c>
      <c r="O81" s="565">
        <v>11000000</v>
      </c>
      <c r="P81" s="642" t="s">
        <v>111</v>
      </c>
      <c r="Q81" s="643"/>
      <c r="R81" s="644"/>
      <c r="S81" s="95" t="s">
        <v>155</v>
      </c>
      <c r="T81" s="82" t="s">
        <v>58</v>
      </c>
      <c r="U81" s="337">
        <v>1</v>
      </c>
      <c r="V81" s="472">
        <v>1</v>
      </c>
      <c r="W81" s="472">
        <f t="shared" ref="W81:W93" si="31">O81/N81</f>
        <v>1</v>
      </c>
      <c r="X81" s="473">
        <f t="shared" ref="X81:X93" si="32">W81/V81</f>
        <v>1</v>
      </c>
      <c r="Y81" s="537">
        <f t="shared" ref="Y81:Y93" si="33">X81</f>
        <v>1</v>
      </c>
      <c r="AA81" s="413">
        <v>0</v>
      </c>
      <c r="AB81" s="413">
        <v>0</v>
      </c>
      <c r="AC81" s="473">
        <v>0</v>
      </c>
      <c r="AD81" s="537">
        <f t="shared" ref="AD81:AD93" si="34">AC81</f>
        <v>0</v>
      </c>
      <c r="AE81" s="413">
        <f t="shared" ref="AE81:AE93" si="35">V81</f>
        <v>1</v>
      </c>
      <c r="AF81" s="413">
        <f t="shared" ref="AF81:AF93" si="36">W81</f>
        <v>1</v>
      </c>
      <c r="AG81" s="473">
        <f t="shared" ref="AG81:AG93" si="37">AF81/AE81</f>
        <v>1</v>
      </c>
      <c r="AH81" s="537">
        <f t="shared" ref="AH81:AH93" si="38">AG81</f>
        <v>1</v>
      </c>
      <c r="AI81" s="534">
        <v>0</v>
      </c>
      <c r="AJ81" s="534">
        <v>0</v>
      </c>
      <c r="AK81" s="460">
        <v>0</v>
      </c>
      <c r="AL81" s="537">
        <f t="shared" ref="AL81:AL93" si="39">AK81</f>
        <v>0</v>
      </c>
      <c r="AM81" s="534">
        <v>0</v>
      </c>
      <c r="AN81" s="534">
        <v>0</v>
      </c>
      <c r="AO81" s="460">
        <v>0</v>
      </c>
      <c r="AP81" s="537">
        <f t="shared" ref="AP81:AP93" si="40">AO81</f>
        <v>0</v>
      </c>
    </row>
    <row r="82" spans="1:42" s="49" customFormat="1" ht="215.25" customHeight="1">
      <c r="A82" s="140" t="s">
        <v>329</v>
      </c>
      <c r="B82" s="755" t="s">
        <v>84</v>
      </c>
      <c r="C82" s="757"/>
      <c r="D82" s="233" t="s">
        <v>578</v>
      </c>
      <c r="E82" s="105" t="s">
        <v>613</v>
      </c>
      <c r="F82" s="1056" t="s">
        <v>1273</v>
      </c>
      <c r="G82" s="1057"/>
      <c r="H82" s="1279" t="s">
        <v>1939</v>
      </c>
      <c r="I82" s="1280" t="s">
        <v>1939</v>
      </c>
      <c r="J82" s="1281" t="s">
        <v>1939</v>
      </c>
      <c r="K82" s="567" t="d">
        <v>2019-01-28</v>
      </c>
      <c r="L82" s="567" t="d">
        <v>2019-06-05</v>
      </c>
      <c r="M82" s="568" t="s">
        <v>1943</v>
      </c>
      <c r="N82" s="565">
        <v>11000000</v>
      </c>
      <c r="O82" s="565">
        <v>11000000</v>
      </c>
      <c r="P82" s="642" t="s">
        <v>111</v>
      </c>
      <c r="Q82" s="643"/>
      <c r="R82" s="644"/>
      <c r="S82" s="95" t="s">
        <v>155</v>
      </c>
      <c r="T82" s="82" t="s">
        <v>58</v>
      </c>
      <c r="U82" s="337">
        <v>1</v>
      </c>
      <c r="V82" s="472">
        <v>1</v>
      </c>
      <c r="W82" s="472">
        <f t="shared" si="31"/>
        <v>1</v>
      </c>
      <c r="X82" s="473">
        <f t="shared" si="32"/>
        <v>1</v>
      </c>
      <c r="Y82" s="537">
        <f t="shared" si="33"/>
        <v>1</v>
      </c>
      <c r="AA82" s="413">
        <v>0</v>
      </c>
      <c r="AB82" s="413">
        <v>0</v>
      </c>
      <c r="AC82" s="473">
        <v>0</v>
      </c>
      <c r="AD82" s="537">
        <f t="shared" si="34"/>
        <v>0</v>
      </c>
      <c r="AE82" s="413">
        <f t="shared" si="35"/>
        <v>1</v>
      </c>
      <c r="AF82" s="413">
        <f t="shared" si="36"/>
        <v>1</v>
      </c>
      <c r="AG82" s="473">
        <f t="shared" si="37"/>
        <v>1</v>
      </c>
      <c r="AH82" s="537">
        <f t="shared" si="38"/>
        <v>1</v>
      </c>
      <c r="AI82" s="534">
        <v>0</v>
      </c>
      <c r="AJ82" s="534">
        <v>0</v>
      </c>
      <c r="AK82" s="460">
        <v>0</v>
      </c>
      <c r="AL82" s="537">
        <f t="shared" si="39"/>
        <v>0</v>
      </c>
      <c r="AM82" s="534">
        <v>0</v>
      </c>
      <c r="AN82" s="534">
        <v>0</v>
      </c>
      <c r="AO82" s="460">
        <v>0</v>
      </c>
      <c r="AP82" s="537">
        <f t="shared" si="40"/>
        <v>0</v>
      </c>
    </row>
    <row r="83" spans="1:42" s="49" customFormat="1" ht="215.25" customHeight="1">
      <c r="A83" s="140" t="s">
        <v>329</v>
      </c>
      <c r="B83" s="755" t="s">
        <v>84</v>
      </c>
      <c r="C83" s="757"/>
      <c r="D83" s="233" t="s">
        <v>578</v>
      </c>
      <c r="E83" s="105" t="s">
        <v>613</v>
      </c>
      <c r="F83" s="1056" t="s">
        <v>1273</v>
      </c>
      <c r="G83" s="1057"/>
      <c r="H83" s="1279" t="s">
        <v>1939</v>
      </c>
      <c r="I83" s="1280" t="s">
        <v>1939</v>
      </c>
      <c r="J83" s="1281" t="s">
        <v>1939</v>
      </c>
      <c r="K83" s="567" t="d">
        <v>2019-01-28</v>
      </c>
      <c r="L83" s="567" t="d">
        <v>2019-06-05</v>
      </c>
      <c r="M83" s="568" t="s">
        <v>1944</v>
      </c>
      <c r="N83" s="565">
        <v>11000000</v>
      </c>
      <c r="O83" s="565">
        <v>11000000</v>
      </c>
      <c r="P83" s="642" t="s">
        <v>111</v>
      </c>
      <c r="Q83" s="643"/>
      <c r="R83" s="644"/>
      <c r="S83" s="95" t="s">
        <v>155</v>
      </c>
      <c r="T83" s="82" t="s">
        <v>58</v>
      </c>
      <c r="U83" s="337">
        <v>1</v>
      </c>
      <c r="V83" s="472">
        <v>1</v>
      </c>
      <c r="W83" s="472">
        <f t="shared" si="31"/>
        <v>1</v>
      </c>
      <c r="X83" s="473">
        <f t="shared" si="32"/>
        <v>1</v>
      </c>
      <c r="Y83" s="537">
        <f t="shared" si="33"/>
        <v>1</v>
      </c>
      <c r="AA83" s="413">
        <v>0</v>
      </c>
      <c r="AB83" s="413">
        <v>0</v>
      </c>
      <c r="AC83" s="473">
        <v>0</v>
      </c>
      <c r="AD83" s="537">
        <f t="shared" si="34"/>
        <v>0</v>
      </c>
      <c r="AE83" s="413">
        <f t="shared" si="35"/>
        <v>1</v>
      </c>
      <c r="AF83" s="413">
        <f t="shared" si="36"/>
        <v>1</v>
      </c>
      <c r="AG83" s="473">
        <f t="shared" si="37"/>
        <v>1</v>
      </c>
      <c r="AH83" s="537">
        <f t="shared" si="38"/>
        <v>1</v>
      </c>
      <c r="AI83" s="534">
        <v>0</v>
      </c>
      <c r="AJ83" s="534">
        <v>0</v>
      </c>
      <c r="AK83" s="460">
        <v>0</v>
      </c>
      <c r="AL83" s="537">
        <f t="shared" si="39"/>
        <v>0</v>
      </c>
      <c r="AM83" s="534">
        <v>0</v>
      </c>
      <c r="AN83" s="534">
        <v>0</v>
      </c>
      <c r="AO83" s="460">
        <v>0</v>
      </c>
      <c r="AP83" s="537">
        <f t="shared" si="40"/>
        <v>0</v>
      </c>
    </row>
    <row r="84" spans="1:42" s="49" customFormat="1" ht="215.25" customHeight="1">
      <c r="A84" s="140" t="s">
        <v>329</v>
      </c>
      <c r="B84" s="755" t="s">
        <v>84</v>
      </c>
      <c r="C84" s="757"/>
      <c r="D84" s="233" t="s">
        <v>578</v>
      </c>
      <c r="E84" s="105" t="s">
        <v>613</v>
      </c>
      <c r="F84" s="1056" t="s">
        <v>1273</v>
      </c>
      <c r="G84" s="1057"/>
      <c r="H84" s="1279" t="s">
        <v>1939</v>
      </c>
      <c r="I84" s="1280" t="s">
        <v>1939</v>
      </c>
      <c r="J84" s="1281" t="s">
        <v>1939</v>
      </c>
      <c r="K84" s="567" t="d">
        <v>2019-01-28</v>
      </c>
      <c r="L84" s="567" t="d">
        <v>2019-05-28</v>
      </c>
      <c r="M84" s="568" t="s">
        <v>1945</v>
      </c>
      <c r="N84" s="565">
        <v>11000000</v>
      </c>
      <c r="O84" s="565">
        <v>11000000</v>
      </c>
      <c r="P84" s="642" t="s">
        <v>111</v>
      </c>
      <c r="Q84" s="643"/>
      <c r="R84" s="644"/>
      <c r="S84" s="95" t="s">
        <v>155</v>
      </c>
      <c r="T84" s="82" t="s">
        <v>58</v>
      </c>
      <c r="U84" s="337">
        <v>1</v>
      </c>
      <c r="V84" s="472">
        <v>1</v>
      </c>
      <c r="W84" s="472">
        <f t="shared" si="31"/>
        <v>1</v>
      </c>
      <c r="X84" s="473">
        <f t="shared" si="32"/>
        <v>1</v>
      </c>
      <c r="Y84" s="537">
        <f t="shared" si="33"/>
        <v>1</v>
      </c>
      <c r="AA84" s="413">
        <v>0</v>
      </c>
      <c r="AB84" s="413">
        <v>0</v>
      </c>
      <c r="AC84" s="473">
        <v>0</v>
      </c>
      <c r="AD84" s="537">
        <f t="shared" si="34"/>
        <v>0</v>
      </c>
      <c r="AE84" s="413">
        <f t="shared" si="35"/>
        <v>1</v>
      </c>
      <c r="AF84" s="413">
        <f t="shared" si="36"/>
        <v>1</v>
      </c>
      <c r="AG84" s="473">
        <f t="shared" si="37"/>
        <v>1</v>
      </c>
      <c r="AH84" s="537">
        <f t="shared" si="38"/>
        <v>1</v>
      </c>
      <c r="AI84" s="534">
        <v>0</v>
      </c>
      <c r="AJ84" s="534">
        <v>0</v>
      </c>
      <c r="AK84" s="460">
        <v>0</v>
      </c>
      <c r="AL84" s="537">
        <f t="shared" si="39"/>
        <v>0</v>
      </c>
      <c r="AM84" s="534">
        <v>0</v>
      </c>
      <c r="AN84" s="534">
        <v>0</v>
      </c>
      <c r="AO84" s="460">
        <v>0</v>
      </c>
      <c r="AP84" s="537">
        <f t="shared" si="40"/>
        <v>0</v>
      </c>
    </row>
    <row r="85" spans="1:42" s="49" customFormat="1" ht="215.25" customHeight="1">
      <c r="A85" s="140" t="s">
        <v>329</v>
      </c>
      <c r="B85" s="755" t="s">
        <v>84</v>
      </c>
      <c r="C85" s="757"/>
      <c r="D85" s="233" t="s">
        <v>578</v>
      </c>
      <c r="E85" s="105" t="s">
        <v>613</v>
      </c>
      <c r="F85" s="1056" t="s">
        <v>1273</v>
      </c>
      <c r="G85" s="1057"/>
      <c r="H85" s="1279" t="s">
        <v>1939</v>
      </c>
      <c r="I85" s="1280" t="s">
        <v>1939</v>
      </c>
      <c r="J85" s="1281" t="s">
        <v>1939</v>
      </c>
      <c r="K85" s="567" t="d">
        <v>2019-01-28</v>
      </c>
      <c r="L85" s="567" t="d">
        <v>2019-05-28</v>
      </c>
      <c r="M85" s="568" t="s">
        <v>1946</v>
      </c>
      <c r="N85" s="565">
        <v>11000000</v>
      </c>
      <c r="O85" s="565">
        <v>11000000</v>
      </c>
      <c r="P85" s="642" t="s">
        <v>111</v>
      </c>
      <c r="Q85" s="643"/>
      <c r="R85" s="644"/>
      <c r="S85" s="95" t="s">
        <v>155</v>
      </c>
      <c r="T85" s="82" t="s">
        <v>58</v>
      </c>
      <c r="U85" s="337">
        <v>1</v>
      </c>
      <c r="V85" s="472">
        <v>1</v>
      </c>
      <c r="W85" s="472">
        <f t="shared" si="31"/>
        <v>1</v>
      </c>
      <c r="X85" s="473">
        <f t="shared" si="32"/>
        <v>1</v>
      </c>
      <c r="Y85" s="537">
        <f t="shared" si="33"/>
        <v>1</v>
      </c>
      <c r="AA85" s="413">
        <v>0</v>
      </c>
      <c r="AB85" s="413">
        <v>0</v>
      </c>
      <c r="AC85" s="473">
        <v>0</v>
      </c>
      <c r="AD85" s="537">
        <f t="shared" si="34"/>
        <v>0</v>
      </c>
      <c r="AE85" s="413">
        <f t="shared" si="35"/>
        <v>1</v>
      </c>
      <c r="AF85" s="413">
        <f t="shared" si="36"/>
        <v>1</v>
      </c>
      <c r="AG85" s="473">
        <f t="shared" si="37"/>
        <v>1</v>
      </c>
      <c r="AH85" s="537">
        <f t="shared" si="38"/>
        <v>1</v>
      </c>
      <c r="AI85" s="534">
        <v>0</v>
      </c>
      <c r="AJ85" s="534">
        <v>0</v>
      </c>
      <c r="AK85" s="460">
        <v>0</v>
      </c>
      <c r="AL85" s="537">
        <f t="shared" si="39"/>
        <v>0</v>
      </c>
      <c r="AM85" s="534">
        <v>0</v>
      </c>
      <c r="AN85" s="534">
        <v>0</v>
      </c>
      <c r="AO85" s="460">
        <v>0</v>
      </c>
      <c r="AP85" s="537">
        <f t="shared" si="40"/>
        <v>0</v>
      </c>
    </row>
    <row r="86" spans="1:42" s="49" customFormat="1" ht="215.25" customHeight="1">
      <c r="A86" s="140" t="s">
        <v>329</v>
      </c>
      <c r="B86" s="755" t="s">
        <v>84</v>
      </c>
      <c r="C86" s="757"/>
      <c r="D86" s="233" t="s">
        <v>578</v>
      </c>
      <c r="E86" s="105" t="s">
        <v>613</v>
      </c>
      <c r="F86" s="1056" t="s">
        <v>1273</v>
      </c>
      <c r="G86" s="1057"/>
      <c r="H86" s="1279" t="s">
        <v>1939</v>
      </c>
      <c r="I86" s="1280" t="s">
        <v>1939</v>
      </c>
      <c r="J86" s="1281" t="s">
        <v>1939</v>
      </c>
      <c r="K86" s="567" t="d">
        <v>2019-01-28</v>
      </c>
      <c r="L86" s="567" t="d">
        <v>2019-05-28</v>
      </c>
      <c r="M86" s="568" t="s">
        <v>1947</v>
      </c>
      <c r="N86" s="565">
        <v>11000000</v>
      </c>
      <c r="O86" s="565">
        <v>11000000</v>
      </c>
      <c r="P86" s="642" t="s">
        <v>111</v>
      </c>
      <c r="Q86" s="643"/>
      <c r="R86" s="644"/>
      <c r="S86" s="95" t="s">
        <v>155</v>
      </c>
      <c r="T86" s="82" t="s">
        <v>58</v>
      </c>
      <c r="U86" s="337">
        <v>1</v>
      </c>
      <c r="V86" s="472">
        <v>1</v>
      </c>
      <c r="W86" s="472">
        <f t="shared" si="31"/>
        <v>1</v>
      </c>
      <c r="X86" s="473">
        <f t="shared" si="32"/>
        <v>1</v>
      </c>
      <c r="Y86" s="537">
        <f t="shared" si="33"/>
        <v>1</v>
      </c>
      <c r="AA86" s="413">
        <v>0</v>
      </c>
      <c r="AB86" s="413">
        <v>0</v>
      </c>
      <c r="AC86" s="473">
        <v>0</v>
      </c>
      <c r="AD86" s="537">
        <f t="shared" si="34"/>
        <v>0</v>
      </c>
      <c r="AE86" s="413">
        <f t="shared" si="35"/>
        <v>1</v>
      </c>
      <c r="AF86" s="413">
        <f t="shared" si="36"/>
        <v>1</v>
      </c>
      <c r="AG86" s="473">
        <f t="shared" si="37"/>
        <v>1</v>
      </c>
      <c r="AH86" s="537">
        <f t="shared" si="38"/>
        <v>1</v>
      </c>
      <c r="AI86" s="534">
        <v>0</v>
      </c>
      <c r="AJ86" s="534">
        <v>0</v>
      </c>
      <c r="AK86" s="460">
        <v>0</v>
      </c>
      <c r="AL86" s="537">
        <f t="shared" si="39"/>
        <v>0</v>
      </c>
      <c r="AM86" s="534">
        <v>0</v>
      </c>
      <c r="AN86" s="534">
        <v>0</v>
      </c>
      <c r="AO86" s="460">
        <v>0</v>
      </c>
      <c r="AP86" s="537">
        <f t="shared" si="40"/>
        <v>0</v>
      </c>
    </row>
    <row r="87" spans="1:42" s="49" customFormat="1" ht="215.25" customHeight="1">
      <c r="A87" s="140" t="s">
        <v>329</v>
      </c>
      <c r="B87" s="755" t="s">
        <v>84</v>
      </c>
      <c r="C87" s="757"/>
      <c r="D87" s="233" t="s">
        <v>578</v>
      </c>
      <c r="E87" s="105" t="s">
        <v>613</v>
      </c>
      <c r="F87" s="1056" t="s">
        <v>1273</v>
      </c>
      <c r="G87" s="1057"/>
      <c r="H87" s="1279" t="s">
        <v>1939</v>
      </c>
      <c r="I87" s="1280" t="s">
        <v>1939</v>
      </c>
      <c r="J87" s="1281" t="s">
        <v>1939</v>
      </c>
      <c r="K87" s="567" t="d">
        <v>2019-01-28</v>
      </c>
      <c r="L87" s="567" t="d">
        <v>2019-05-28</v>
      </c>
      <c r="M87" s="568" t="s">
        <v>1948</v>
      </c>
      <c r="N87" s="565">
        <v>11000000</v>
      </c>
      <c r="O87" s="565">
        <v>11000000</v>
      </c>
      <c r="P87" s="642" t="s">
        <v>111</v>
      </c>
      <c r="Q87" s="643"/>
      <c r="R87" s="644"/>
      <c r="S87" s="95" t="s">
        <v>155</v>
      </c>
      <c r="T87" s="82" t="s">
        <v>58</v>
      </c>
      <c r="U87" s="337">
        <v>1</v>
      </c>
      <c r="V87" s="472">
        <v>1</v>
      </c>
      <c r="W87" s="472">
        <f t="shared" si="31"/>
        <v>1</v>
      </c>
      <c r="X87" s="473">
        <f t="shared" si="32"/>
        <v>1</v>
      </c>
      <c r="Y87" s="537">
        <f t="shared" si="33"/>
        <v>1</v>
      </c>
      <c r="AA87" s="413">
        <v>0</v>
      </c>
      <c r="AB87" s="413">
        <v>0</v>
      </c>
      <c r="AC87" s="473">
        <v>0</v>
      </c>
      <c r="AD87" s="537">
        <f t="shared" si="34"/>
        <v>0</v>
      </c>
      <c r="AE87" s="413">
        <f t="shared" si="35"/>
        <v>1</v>
      </c>
      <c r="AF87" s="413">
        <f t="shared" si="36"/>
        <v>1</v>
      </c>
      <c r="AG87" s="473">
        <f t="shared" si="37"/>
        <v>1</v>
      </c>
      <c r="AH87" s="537">
        <f t="shared" si="38"/>
        <v>1</v>
      </c>
      <c r="AI87" s="534">
        <v>0</v>
      </c>
      <c r="AJ87" s="534">
        <v>0</v>
      </c>
      <c r="AK87" s="460">
        <v>0</v>
      </c>
      <c r="AL87" s="537">
        <f t="shared" si="39"/>
        <v>0</v>
      </c>
      <c r="AM87" s="534">
        <v>0</v>
      </c>
      <c r="AN87" s="534">
        <v>0</v>
      </c>
      <c r="AO87" s="460">
        <v>0</v>
      </c>
      <c r="AP87" s="537">
        <f t="shared" si="40"/>
        <v>0</v>
      </c>
    </row>
    <row r="88" spans="1:42" s="49" customFormat="1" ht="215.25" customHeight="1">
      <c r="A88" s="140" t="s">
        <v>329</v>
      </c>
      <c r="B88" s="755" t="s">
        <v>84</v>
      </c>
      <c r="C88" s="757"/>
      <c r="D88" s="233" t="s">
        <v>578</v>
      </c>
      <c r="E88" s="105" t="s">
        <v>613</v>
      </c>
      <c r="F88" s="1056" t="s">
        <v>1273</v>
      </c>
      <c r="G88" s="1057"/>
      <c r="H88" s="1279" t="s">
        <v>1939</v>
      </c>
      <c r="I88" s="1280" t="s">
        <v>1939</v>
      </c>
      <c r="J88" s="1281" t="s">
        <v>1939</v>
      </c>
      <c r="K88" s="567" t="d">
        <v>2019-01-28</v>
      </c>
      <c r="L88" s="567" t="d">
        <v>2019-05-28</v>
      </c>
      <c r="M88" s="568" t="s">
        <v>1949</v>
      </c>
      <c r="N88" s="565">
        <v>11000000</v>
      </c>
      <c r="O88" s="565">
        <v>11000000</v>
      </c>
      <c r="P88" s="642" t="s">
        <v>111</v>
      </c>
      <c r="Q88" s="643"/>
      <c r="R88" s="644"/>
      <c r="S88" s="95" t="s">
        <v>155</v>
      </c>
      <c r="T88" s="82" t="s">
        <v>58</v>
      </c>
      <c r="U88" s="337">
        <v>1</v>
      </c>
      <c r="V88" s="472">
        <v>1</v>
      </c>
      <c r="W88" s="472">
        <f t="shared" si="31"/>
        <v>1</v>
      </c>
      <c r="X88" s="473">
        <f t="shared" si="32"/>
        <v>1</v>
      </c>
      <c r="Y88" s="537">
        <f t="shared" si="33"/>
        <v>1</v>
      </c>
      <c r="AA88" s="413">
        <v>0</v>
      </c>
      <c r="AB88" s="413">
        <v>0</v>
      </c>
      <c r="AC88" s="473">
        <v>0</v>
      </c>
      <c r="AD88" s="537">
        <f t="shared" si="34"/>
        <v>0</v>
      </c>
      <c r="AE88" s="413">
        <f t="shared" si="35"/>
        <v>1</v>
      </c>
      <c r="AF88" s="413">
        <f t="shared" si="36"/>
        <v>1</v>
      </c>
      <c r="AG88" s="473">
        <f t="shared" si="37"/>
        <v>1</v>
      </c>
      <c r="AH88" s="537">
        <f t="shared" si="38"/>
        <v>1</v>
      </c>
      <c r="AI88" s="534">
        <v>0</v>
      </c>
      <c r="AJ88" s="534">
        <v>0</v>
      </c>
      <c r="AK88" s="460">
        <v>0</v>
      </c>
      <c r="AL88" s="537">
        <f t="shared" si="39"/>
        <v>0</v>
      </c>
      <c r="AM88" s="534">
        <v>0</v>
      </c>
      <c r="AN88" s="534">
        <v>0</v>
      </c>
      <c r="AO88" s="460">
        <v>0</v>
      </c>
      <c r="AP88" s="537">
        <f t="shared" si="40"/>
        <v>0</v>
      </c>
    </row>
    <row r="89" spans="1:42" s="49" customFormat="1" ht="215.25" customHeight="1">
      <c r="A89" s="140" t="s">
        <v>329</v>
      </c>
      <c r="B89" s="755" t="s">
        <v>84</v>
      </c>
      <c r="C89" s="757"/>
      <c r="D89" s="233" t="s">
        <v>578</v>
      </c>
      <c r="E89" s="105" t="s">
        <v>613</v>
      </c>
      <c r="F89" s="1056" t="s">
        <v>1273</v>
      </c>
      <c r="G89" s="1057"/>
      <c r="H89" s="1279" t="s">
        <v>1939</v>
      </c>
      <c r="I89" s="1280" t="s">
        <v>1939</v>
      </c>
      <c r="J89" s="1281" t="s">
        <v>1939</v>
      </c>
      <c r="K89" s="567" t="d">
        <v>2019-01-28</v>
      </c>
      <c r="L89" s="567" t="d">
        <v>2019-05-28</v>
      </c>
      <c r="M89" s="568" t="s">
        <v>1950</v>
      </c>
      <c r="N89" s="565">
        <v>11000000</v>
      </c>
      <c r="O89" s="565">
        <v>11000000</v>
      </c>
      <c r="P89" s="642" t="s">
        <v>111</v>
      </c>
      <c r="Q89" s="643"/>
      <c r="R89" s="644"/>
      <c r="S89" s="95" t="s">
        <v>155</v>
      </c>
      <c r="T89" s="82" t="s">
        <v>58</v>
      </c>
      <c r="U89" s="337">
        <v>1</v>
      </c>
      <c r="V89" s="472">
        <v>1</v>
      </c>
      <c r="W89" s="472">
        <f t="shared" si="31"/>
        <v>1</v>
      </c>
      <c r="X89" s="473">
        <f t="shared" si="32"/>
        <v>1</v>
      </c>
      <c r="Y89" s="537">
        <f t="shared" si="33"/>
        <v>1</v>
      </c>
      <c r="AA89" s="413">
        <v>0</v>
      </c>
      <c r="AB89" s="413">
        <v>0</v>
      </c>
      <c r="AC89" s="473">
        <v>0</v>
      </c>
      <c r="AD89" s="537">
        <f t="shared" si="34"/>
        <v>0</v>
      </c>
      <c r="AE89" s="413">
        <f t="shared" si="35"/>
        <v>1</v>
      </c>
      <c r="AF89" s="413">
        <f t="shared" si="36"/>
        <v>1</v>
      </c>
      <c r="AG89" s="473">
        <f t="shared" si="37"/>
        <v>1</v>
      </c>
      <c r="AH89" s="537">
        <f t="shared" si="38"/>
        <v>1</v>
      </c>
      <c r="AI89" s="534">
        <v>0</v>
      </c>
      <c r="AJ89" s="534">
        <v>0</v>
      </c>
      <c r="AK89" s="460">
        <v>0</v>
      </c>
      <c r="AL89" s="537">
        <f t="shared" si="39"/>
        <v>0</v>
      </c>
      <c r="AM89" s="534">
        <v>0</v>
      </c>
      <c r="AN89" s="534">
        <v>0</v>
      </c>
      <c r="AO89" s="460">
        <v>0</v>
      </c>
      <c r="AP89" s="537">
        <f t="shared" si="40"/>
        <v>0</v>
      </c>
    </row>
    <row r="90" spans="1:42" s="49" customFormat="1" ht="215.25" customHeight="1">
      <c r="A90" s="140" t="s">
        <v>329</v>
      </c>
      <c r="B90" s="755" t="s">
        <v>84</v>
      </c>
      <c r="C90" s="757"/>
      <c r="D90" s="233" t="s">
        <v>578</v>
      </c>
      <c r="E90" s="105" t="s">
        <v>613</v>
      </c>
      <c r="F90" s="1056" t="s">
        <v>1273</v>
      </c>
      <c r="G90" s="1057"/>
      <c r="H90" s="1279" t="s">
        <v>1939</v>
      </c>
      <c r="I90" s="1280" t="s">
        <v>1939</v>
      </c>
      <c r="J90" s="1281" t="s">
        <v>1939</v>
      </c>
      <c r="K90" s="567" t="d">
        <v>2019-01-28</v>
      </c>
      <c r="L90" s="567" t="d">
        <v>2019-05-28</v>
      </c>
      <c r="M90" s="568" t="s">
        <v>1951</v>
      </c>
      <c r="N90" s="565">
        <v>11000000</v>
      </c>
      <c r="O90" s="565">
        <v>11000000</v>
      </c>
      <c r="P90" s="642" t="s">
        <v>111</v>
      </c>
      <c r="Q90" s="643"/>
      <c r="R90" s="644"/>
      <c r="S90" s="95" t="s">
        <v>155</v>
      </c>
      <c r="T90" s="82" t="s">
        <v>58</v>
      </c>
      <c r="U90" s="337">
        <v>1</v>
      </c>
      <c r="V90" s="472">
        <v>1</v>
      </c>
      <c r="W90" s="472">
        <f t="shared" si="31"/>
        <v>1</v>
      </c>
      <c r="X90" s="473">
        <f t="shared" si="32"/>
        <v>1</v>
      </c>
      <c r="Y90" s="537">
        <f t="shared" si="33"/>
        <v>1</v>
      </c>
      <c r="AA90" s="413">
        <v>0</v>
      </c>
      <c r="AB90" s="413">
        <v>0</v>
      </c>
      <c r="AC90" s="473">
        <v>0</v>
      </c>
      <c r="AD90" s="537">
        <f t="shared" si="34"/>
        <v>0</v>
      </c>
      <c r="AE90" s="413">
        <f t="shared" si="35"/>
        <v>1</v>
      </c>
      <c r="AF90" s="413">
        <f t="shared" si="36"/>
        <v>1</v>
      </c>
      <c r="AG90" s="473">
        <f t="shared" si="37"/>
        <v>1</v>
      </c>
      <c r="AH90" s="537">
        <f t="shared" si="38"/>
        <v>1</v>
      </c>
      <c r="AI90" s="534">
        <v>0</v>
      </c>
      <c r="AJ90" s="534">
        <v>0</v>
      </c>
      <c r="AK90" s="460">
        <v>0</v>
      </c>
      <c r="AL90" s="537">
        <f t="shared" si="39"/>
        <v>0</v>
      </c>
      <c r="AM90" s="534">
        <v>0</v>
      </c>
      <c r="AN90" s="534">
        <v>0</v>
      </c>
      <c r="AO90" s="460">
        <v>0</v>
      </c>
      <c r="AP90" s="537">
        <f t="shared" si="40"/>
        <v>0</v>
      </c>
    </row>
    <row r="91" spans="1:42" s="49" customFormat="1" ht="215.25" customHeight="1">
      <c r="A91" s="140" t="s">
        <v>329</v>
      </c>
      <c r="B91" s="755" t="s">
        <v>84</v>
      </c>
      <c r="C91" s="757"/>
      <c r="D91" s="233" t="s">
        <v>578</v>
      </c>
      <c r="E91" s="105" t="s">
        <v>613</v>
      </c>
      <c r="F91" s="1056" t="s">
        <v>1273</v>
      </c>
      <c r="G91" s="1057"/>
      <c r="H91" s="1279" t="s">
        <v>1939</v>
      </c>
      <c r="I91" s="1280" t="s">
        <v>1939</v>
      </c>
      <c r="J91" s="1281" t="s">
        <v>1939</v>
      </c>
      <c r="K91" s="567" t="d">
        <v>2019-01-28</v>
      </c>
      <c r="L91" s="567" t="d">
        <v>2019-05-28</v>
      </c>
      <c r="M91" s="568" t="s">
        <v>1952</v>
      </c>
      <c r="N91" s="565">
        <v>11000000</v>
      </c>
      <c r="O91" s="565">
        <v>11000000</v>
      </c>
      <c r="P91" s="642" t="s">
        <v>111</v>
      </c>
      <c r="Q91" s="643"/>
      <c r="R91" s="644"/>
      <c r="S91" s="95" t="s">
        <v>155</v>
      </c>
      <c r="T91" s="82" t="s">
        <v>58</v>
      </c>
      <c r="U91" s="337">
        <v>1</v>
      </c>
      <c r="V91" s="472">
        <v>1</v>
      </c>
      <c r="W91" s="472">
        <f t="shared" si="31"/>
        <v>1</v>
      </c>
      <c r="X91" s="473">
        <f t="shared" si="32"/>
        <v>1</v>
      </c>
      <c r="Y91" s="537">
        <f t="shared" si="33"/>
        <v>1</v>
      </c>
      <c r="AA91" s="413">
        <v>0</v>
      </c>
      <c r="AB91" s="413">
        <v>0</v>
      </c>
      <c r="AC91" s="473">
        <v>0</v>
      </c>
      <c r="AD91" s="537">
        <f t="shared" si="34"/>
        <v>0</v>
      </c>
      <c r="AE91" s="413">
        <f t="shared" si="35"/>
        <v>1</v>
      </c>
      <c r="AF91" s="413">
        <f t="shared" si="36"/>
        <v>1</v>
      </c>
      <c r="AG91" s="473">
        <f t="shared" si="37"/>
        <v>1</v>
      </c>
      <c r="AH91" s="537">
        <f t="shared" si="38"/>
        <v>1</v>
      </c>
      <c r="AI91" s="534">
        <v>0</v>
      </c>
      <c r="AJ91" s="534">
        <v>0</v>
      </c>
      <c r="AK91" s="460">
        <v>0</v>
      </c>
      <c r="AL91" s="537">
        <f t="shared" si="39"/>
        <v>0</v>
      </c>
      <c r="AM91" s="534">
        <v>0</v>
      </c>
      <c r="AN91" s="534">
        <v>0</v>
      </c>
      <c r="AO91" s="460">
        <v>0</v>
      </c>
      <c r="AP91" s="537">
        <f t="shared" si="40"/>
        <v>0</v>
      </c>
    </row>
    <row r="92" spans="1:42" s="49" customFormat="1" ht="215.25" customHeight="1">
      <c r="A92" s="140" t="s">
        <v>329</v>
      </c>
      <c r="B92" s="755" t="s">
        <v>84</v>
      </c>
      <c r="C92" s="757"/>
      <c r="D92" s="233" t="s">
        <v>578</v>
      </c>
      <c r="E92" s="105" t="s">
        <v>613</v>
      </c>
      <c r="F92" s="1056" t="s">
        <v>1273</v>
      </c>
      <c r="G92" s="1057"/>
      <c r="H92" s="1279" t="s">
        <v>1939</v>
      </c>
      <c r="I92" s="1280" t="s">
        <v>1939</v>
      </c>
      <c r="J92" s="1281" t="s">
        <v>1939</v>
      </c>
      <c r="K92" s="567" t="d">
        <v>2019-01-28</v>
      </c>
      <c r="L92" s="567" t="d">
        <v>2019-06-04</v>
      </c>
      <c r="M92" s="568" t="s">
        <v>1953</v>
      </c>
      <c r="N92" s="565">
        <v>11000000</v>
      </c>
      <c r="O92" s="565">
        <v>11000000</v>
      </c>
      <c r="P92" s="642" t="s">
        <v>111</v>
      </c>
      <c r="Q92" s="643"/>
      <c r="R92" s="644"/>
      <c r="S92" s="95" t="s">
        <v>155</v>
      </c>
      <c r="T92" s="82" t="s">
        <v>58</v>
      </c>
      <c r="U92" s="337">
        <v>1</v>
      </c>
      <c r="V92" s="472">
        <v>1</v>
      </c>
      <c r="W92" s="472">
        <f t="shared" si="31"/>
        <v>1</v>
      </c>
      <c r="X92" s="473">
        <f t="shared" si="32"/>
        <v>1</v>
      </c>
      <c r="Y92" s="537">
        <f t="shared" si="33"/>
        <v>1</v>
      </c>
      <c r="AA92" s="413">
        <v>0</v>
      </c>
      <c r="AB92" s="413">
        <v>0</v>
      </c>
      <c r="AC92" s="473">
        <v>0</v>
      </c>
      <c r="AD92" s="537">
        <f t="shared" si="34"/>
        <v>0</v>
      </c>
      <c r="AE92" s="413">
        <f t="shared" si="35"/>
        <v>1</v>
      </c>
      <c r="AF92" s="413">
        <f t="shared" si="36"/>
        <v>1</v>
      </c>
      <c r="AG92" s="473">
        <f t="shared" si="37"/>
        <v>1</v>
      </c>
      <c r="AH92" s="537">
        <f t="shared" si="38"/>
        <v>1</v>
      </c>
      <c r="AI92" s="534">
        <v>0</v>
      </c>
      <c r="AJ92" s="534">
        <v>0</v>
      </c>
      <c r="AK92" s="460">
        <v>0</v>
      </c>
      <c r="AL92" s="537">
        <f t="shared" si="39"/>
        <v>0</v>
      </c>
      <c r="AM92" s="534">
        <v>0</v>
      </c>
      <c r="AN92" s="534">
        <v>0</v>
      </c>
      <c r="AO92" s="460">
        <v>0</v>
      </c>
      <c r="AP92" s="537">
        <f t="shared" si="40"/>
        <v>0</v>
      </c>
    </row>
    <row r="93" spans="1:42" s="49" customFormat="1" ht="215.25" customHeight="1">
      <c r="A93" s="140" t="s">
        <v>329</v>
      </c>
      <c r="B93" s="755" t="s">
        <v>84</v>
      </c>
      <c r="C93" s="757"/>
      <c r="D93" s="233" t="s">
        <v>578</v>
      </c>
      <c r="E93" s="105" t="s">
        <v>613</v>
      </c>
      <c r="F93" s="1056" t="s">
        <v>1273</v>
      </c>
      <c r="G93" s="1057"/>
      <c r="H93" s="1279" t="s">
        <v>1939</v>
      </c>
      <c r="I93" s="1280" t="s">
        <v>1939</v>
      </c>
      <c r="J93" s="1281" t="s">
        <v>1939</v>
      </c>
      <c r="K93" s="567" t="d">
        <v>2019-01-28</v>
      </c>
      <c r="L93" s="567" t="d">
        <v>2019-06-04</v>
      </c>
      <c r="M93" s="568" t="s">
        <v>1954</v>
      </c>
      <c r="N93" s="565">
        <v>11000000</v>
      </c>
      <c r="O93" s="565">
        <v>11000000</v>
      </c>
      <c r="P93" s="642" t="s">
        <v>111</v>
      </c>
      <c r="Q93" s="643"/>
      <c r="R93" s="644"/>
      <c r="S93" s="95" t="s">
        <v>155</v>
      </c>
      <c r="T93" s="82" t="s">
        <v>58</v>
      </c>
      <c r="U93" s="337">
        <v>1</v>
      </c>
      <c r="V93" s="472">
        <v>1</v>
      </c>
      <c r="W93" s="472">
        <f t="shared" si="31"/>
        <v>1</v>
      </c>
      <c r="X93" s="473">
        <f t="shared" si="32"/>
        <v>1</v>
      </c>
      <c r="Y93" s="537">
        <f t="shared" si="33"/>
        <v>1</v>
      </c>
      <c r="AA93" s="413">
        <v>0</v>
      </c>
      <c r="AB93" s="413">
        <v>0</v>
      </c>
      <c r="AC93" s="473">
        <v>0</v>
      </c>
      <c r="AD93" s="537">
        <f t="shared" si="34"/>
        <v>0</v>
      </c>
      <c r="AE93" s="413">
        <f t="shared" si="35"/>
        <v>1</v>
      </c>
      <c r="AF93" s="413">
        <f t="shared" si="36"/>
        <v>1</v>
      </c>
      <c r="AG93" s="473">
        <f t="shared" si="37"/>
        <v>1</v>
      </c>
      <c r="AH93" s="537">
        <f t="shared" si="38"/>
        <v>1</v>
      </c>
      <c r="AI93" s="534">
        <v>0</v>
      </c>
      <c r="AJ93" s="534">
        <v>0</v>
      </c>
      <c r="AK93" s="460">
        <v>0</v>
      </c>
      <c r="AL93" s="537">
        <f t="shared" si="39"/>
        <v>0</v>
      </c>
      <c r="AM93" s="534">
        <v>0</v>
      </c>
      <c r="AN93" s="534">
        <v>0</v>
      </c>
      <c r="AO93" s="460">
        <v>0</v>
      </c>
      <c r="AP93" s="537">
        <f t="shared" si="40"/>
        <v>0</v>
      </c>
    </row>
    <row r="94" spans="1:42" s="49" customFormat="1" ht="215.25" customHeight="1">
      <c r="A94" s="140" t="s">
        <v>329</v>
      </c>
      <c r="B94" s="755" t="s">
        <v>84</v>
      </c>
      <c r="C94" s="757"/>
      <c r="D94" s="233" t="s">
        <v>578</v>
      </c>
      <c r="E94" s="105" t="s">
        <v>613</v>
      </c>
      <c r="F94" s="1056" t="s">
        <v>1273</v>
      </c>
      <c r="G94" s="1057"/>
      <c r="H94" s="1279" t="s">
        <v>1940</v>
      </c>
      <c r="I94" s="1280" t="s">
        <v>1940</v>
      </c>
      <c r="J94" s="1281" t="s">
        <v>1940</v>
      </c>
      <c r="K94" s="567" t="d">
        <v>2019-01-28</v>
      </c>
      <c r="L94" s="567" t="d">
        <v>2019-07-02</v>
      </c>
      <c r="M94" s="568" t="s">
        <v>1955</v>
      </c>
      <c r="N94" s="565">
        <v>16000000</v>
      </c>
      <c r="O94" s="565">
        <v>16000000</v>
      </c>
      <c r="P94" s="642" t="s">
        <v>111</v>
      </c>
      <c r="Q94" s="643"/>
      <c r="R94" s="644"/>
      <c r="S94" s="95" t="s">
        <v>155</v>
      </c>
      <c r="T94" s="82" t="s">
        <v>58</v>
      </c>
      <c r="U94" s="337">
        <v>1</v>
      </c>
      <c r="V94" s="472">
        <v>1</v>
      </c>
      <c r="W94" s="472">
        <f t="shared" ref="W94" si="41">O94/N94</f>
        <v>1</v>
      </c>
      <c r="X94" s="473">
        <f t="shared" ref="X94" si="42">W94/V94</f>
        <v>1</v>
      </c>
      <c r="Y94" s="537">
        <f t="shared" ref="Y94" si="43">X94</f>
        <v>1</v>
      </c>
      <c r="AA94" s="413">
        <v>0</v>
      </c>
      <c r="AB94" s="413">
        <v>0</v>
      </c>
      <c r="AC94" s="473">
        <v>0</v>
      </c>
      <c r="AD94" s="537">
        <f t="shared" ref="AD94" si="44">AC94</f>
        <v>0</v>
      </c>
      <c r="AE94" s="534">
        <v>0</v>
      </c>
      <c r="AF94" s="534">
        <v>0</v>
      </c>
      <c r="AG94" s="460">
        <v>0</v>
      </c>
      <c r="AH94" s="537">
        <f t="shared" ref="AH94" si="45">AG94</f>
        <v>0</v>
      </c>
      <c r="AI94" s="413">
        <f>V94</f>
        <v>1</v>
      </c>
      <c r="AJ94" s="413">
        <f>W94</f>
        <v>1</v>
      </c>
      <c r="AK94" s="473">
        <f t="shared" ref="AK94" si="46">AJ94/AI94</f>
        <v>1</v>
      </c>
      <c r="AL94" s="537">
        <f t="shared" ref="AL94" si="47">AK94</f>
        <v>1</v>
      </c>
      <c r="AM94" s="534">
        <v>0</v>
      </c>
      <c r="AN94" s="534">
        <v>0</v>
      </c>
      <c r="AO94" s="460">
        <v>0</v>
      </c>
      <c r="AP94" s="537">
        <f t="shared" ref="AP94" si="48">AO94</f>
        <v>0</v>
      </c>
    </row>
    <row r="95" spans="1:42" s="49" customFormat="1" ht="215.25" customHeight="1">
      <c r="A95" s="140" t="s">
        <v>329</v>
      </c>
      <c r="B95" s="755" t="s">
        <v>84</v>
      </c>
      <c r="C95" s="757"/>
      <c r="D95" s="233" t="s">
        <v>578</v>
      </c>
      <c r="E95" s="105" t="s">
        <v>613</v>
      </c>
      <c r="F95" s="1056" t="s">
        <v>1273</v>
      </c>
      <c r="G95" s="1057"/>
      <c r="H95" s="1279" t="s">
        <v>1940</v>
      </c>
      <c r="I95" s="1280" t="s">
        <v>1940</v>
      </c>
      <c r="J95" s="1281" t="s">
        <v>1940</v>
      </c>
      <c r="K95" s="567" t="d">
        <v>2019-01-28</v>
      </c>
      <c r="L95" s="567" t="d">
        <v>2019-07-02</v>
      </c>
      <c r="M95" s="568" t="s">
        <v>1950</v>
      </c>
      <c r="N95" s="565">
        <v>16000000</v>
      </c>
      <c r="O95" s="565">
        <v>16000000</v>
      </c>
      <c r="P95" s="642" t="s">
        <v>111</v>
      </c>
      <c r="Q95" s="643"/>
      <c r="R95" s="644"/>
      <c r="S95" s="95" t="s">
        <v>155</v>
      </c>
      <c r="T95" s="82" t="s">
        <v>58</v>
      </c>
      <c r="U95" s="337">
        <v>1</v>
      </c>
      <c r="V95" s="472">
        <v>1</v>
      </c>
      <c r="W95" s="472">
        <f t="shared" ref="W95:W101" si="49">O95/N95</f>
        <v>1</v>
      </c>
      <c r="X95" s="473">
        <f t="shared" ref="X95:X101" si="50">W95/V95</f>
        <v>1</v>
      </c>
      <c r="Y95" s="537">
        <f t="shared" ref="Y95:Y101" si="51">X95</f>
        <v>1</v>
      </c>
      <c r="AA95" s="413">
        <v>0</v>
      </c>
      <c r="AB95" s="413">
        <v>0</v>
      </c>
      <c r="AC95" s="473">
        <v>0</v>
      </c>
      <c r="AD95" s="537">
        <f t="shared" ref="AD95:AD101" si="52">AC95</f>
        <v>0</v>
      </c>
      <c r="AE95" s="534">
        <v>0</v>
      </c>
      <c r="AF95" s="534">
        <v>0</v>
      </c>
      <c r="AG95" s="460">
        <v>0</v>
      </c>
      <c r="AH95" s="537">
        <f t="shared" ref="AH95:AH101" si="53">AG95</f>
        <v>0</v>
      </c>
      <c r="AI95" s="413">
        <f>V95</f>
        <v>1</v>
      </c>
      <c r="AJ95" s="413">
        <f>W95</f>
        <v>1</v>
      </c>
      <c r="AK95" s="473">
        <f t="shared" ref="AK95" si="54">AJ95/AI95</f>
        <v>1</v>
      </c>
      <c r="AL95" s="537">
        <f t="shared" ref="AL95:AL101" si="55">AK95</f>
        <v>1</v>
      </c>
      <c r="AM95" s="534">
        <v>0</v>
      </c>
      <c r="AN95" s="534">
        <v>0</v>
      </c>
      <c r="AO95" s="460">
        <v>0</v>
      </c>
      <c r="AP95" s="537">
        <f t="shared" ref="AP95:AP101" si="56">AO95</f>
        <v>0</v>
      </c>
    </row>
    <row r="96" spans="1:42" s="49" customFormat="1" ht="215.25" customHeight="1">
      <c r="A96" s="140" t="s">
        <v>329</v>
      </c>
      <c r="B96" s="755" t="s">
        <v>84</v>
      </c>
      <c r="C96" s="757"/>
      <c r="D96" s="233" t="s">
        <v>578</v>
      </c>
      <c r="E96" s="105" t="s">
        <v>613</v>
      </c>
      <c r="F96" s="1056" t="s">
        <v>1273</v>
      </c>
      <c r="G96" s="1057"/>
      <c r="H96" s="1279" t="s">
        <v>1941</v>
      </c>
      <c r="I96" s="1280" t="s">
        <v>1941</v>
      </c>
      <c r="J96" s="1281" t="s">
        <v>1941</v>
      </c>
      <c r="K96" s="567" t="d">
        <v>2019-01-28</v>
      </c>
      <c r="L96" s="567" t="d">
        <v>2019-05-13</v>
      </c>
      <c r="M96" s="568" t="s">
        <v>1937</v>
      </c>
      <c r="N96" s="565">
        <v>2700000</v>
      </c>
      <c r="O96" s="565">
        <v>2700000</v>
      </c>
      <c r="P96" s="642" t="s">
        <v>111</v>
      </c>
      <c r="Q96" s="643"/>
      <c r="R96" s="644"/>
      <c r="S96" s="95" t="s">
        <v>155</v>
      </c>
      <c r="T96" s="82" t="s">
        <v>58</v>
      </c>
      <c r="U96" s="337">
        <v>1</v>
      </c>
      <c r="V96" s="472">
        <v>1</v>
      </c>
      <c r="W96" s="472">
        <f t="shared" si="49"/>
        <v>1</v>
      </c>
      <c r="X96" s="473">
        <f t="shared" si="50"/>
        <v>1</v>
      </c>
      <c r="Y96" s="537">
        <f t="shared" si="51"/>
        <v>1</v>
      </c>
      <c r="AA96" s="413">
        <v>0</v>
      </c>
      <c r="AB96" s="413">
        <v>0</v>
      </c>
      <c r="AC96" s="473">
        <v>0</v>
      </c>
      <c r="AD96" s="537">
        <f t="shared" si="52"/>
        <v>0</v>
      </c>
      <c r="AE96" s="413">
        <f t="shared" ref="AE96:AE101" si="57">V96</f>
        <v>1</v>
      </c>
      <c r="AF96" s="413">
        <f t="shared" ref="AF96:AF101" si="58">W96</f>
        <v>1</v>
      </c>
      <c r="AG96" s="473">
        <f t="shared" ref="AG96:AG101" si="59">AF96/AE96</f>
        <v>1</v>
      </c>
      <c r="AH96" s="537">
        <f t="shared" si="53"/>
        <v>1</v>
      </c>
      <c r="AI96" s="534">
        <v>0</v>
      </c>
      <c r="AJ96" s="534">
        <v>0</v>
      </c>
      <c r="AK96" s="460">
        <v>0</v>
      </c>
      <c r="AL96" s="537">
        <f t="shared" si="55"/>
        <v>0</v>
      </c>
      <c r="AM96" s="534">
        <v>0</v>
      </c>
      <c r="AN96" s="534">
        <v>0</v>
      </c>
      <c r="AO96" s="460">
        <v>0</v>
      </c>
      <c r="AP96" s="537">
        <f t="shared" si="56"/>
        <v>0</v>
      </c>
    </row>
    <row r="97" spans="1:42" s="49" customFormat="1" ht="215.25" customHeight="1">
      <c r="A97" s="140" t="s">
        <v>329</v>
      </c>
      <c r="B97" s="755" t="s">
        <v>84</v>
      </c>
      <c r="C97" s="757"/>
      <c r="D97" s="233" t="s">
        <v>578</v>
      </c>
      <c r="E97" s="105" t="s">
        <v>613</v>
      </c>
      <c r="F97" s="1056" t="s">
        <v>1273</v>
      </c>
      <c r="G97" s="1057"/>
      <c r="H97" s="1279" t="s">
        <v>1941</v>
      </c>
      <c r="I97" s="1280" t="s">
        <v>1941</v>
      </c>
      <c r="J97" s="1281" t="s">
        <v>1941</v>
      </c>
      <c r="K97" s="567" t="d">
        <v>2019-01-28</v>
      </c>
      <c r="L97" s="567" t="d">
        <v>2019-05-13</v>
      </c>
      <c r="M97" s="568" t="s">
        <v>1956</v>
      </c>
      <c r="N97" s="565">
        <v>2700000</v>
      </c>
      <c r="O97" s="565">
        <v>2700000</v>
      </c>
      <c r="P97" s="642" t="s">
        <v>111</v>
      </c>
      <c r="Q97" s="643"/>
      <c r="R97" s="644"/>
      <c r="S97" s="95" t="s">
        <v>155</v>
      </c>
      <c r="T97" s="82" t="s">
        <v>58</v>
      </c>
      <c r="U97" s="337">
        <v>1</v>
      </c>
      <c r="V97" s="472">
        <v>1</v>
      </c>
      <c r="W97" s="472">
        <f t="shared" si="49"/>
        <v>1</v>
      </c>
      <c r="X97" s="473">
        <f t="shared" si="50"/>
        <v>1</v>
      </c>
      <c r="Y97" s="537">
        <f t="shared" si="51"/>
        <v>1</v>
      </c>
      <c r="AA97" s="413">
        <v>0</v>
      </c>
      <c r="AB97" s="413">
        <v>0</v>
      </c>
      <c r="AC97" s="473">
        <v>0</v>
      </c>
      <c r="AD97" s="537">
        <f t="shared" si="52"/>
        <v>0</v>
      </c>
      <c r="AE97" s="413">
        <f t="shared" si="57"/>
        <v>1</v>
      </c>
      <c r="AF97" s="413">
        <f t="shared" si="58"/>
        <v>1</v>
      </c>
      <c r="AG97" s="473">
        <f t="shared" si="59"/>
        <v>1</v>
      </c>
      <c r="AH97" s="537">
        <f t="shared" si="53"/>
        <v>1</v>
      </c>
      <c r="AI97" s="534">
        <v>0</v>
      </c>
      <c r="AJ97" s="534">
        <v>0</v>
      </c>
      <c r="AK97" s="460">
        <v>0</v>
      </c>
      <c r="AL97" s="537">
        <f t="shared" si="55"/>
        <v>0</v>
      </c>
      <c r="AM97" s="534">
        <v>0</v>
      </c>
      <c r="AN97" s="534">
        <v>0</v>
      </c>
      <c r="AO97" s="460">
        <v>0</v>
      </c>
      <c r="AP97" s="537">
        <f t="shared" si="56"/>
        <v>0</v>
      </c>
    </row>
    <row r="98" spans="1:42" s="49" customFormat="1" ht="215.25" customHeight="1">
      <c r="A98" s="140" t="s">
        <v>329</v>
      </c>
      <c r="B98" s="755" t="s">
        <v>84</v>
      </c>
      <c r="C98" s="757"/>
      <c r="D98" s="233" t="s">
        <v>578</v>
      </c>
      <c r="E98" s="105" t="s">
        <v>613</v>
      </c>
      <c r="F98" s="1056" t="s">
        <v>1273</v>
      </c>
      <c r="G98" s="1057"/>
      <c r="H98" s="1279" t="s">
        <v>1941</v>
      </c>
      <c r="I98" s="1280" t="s">
        <v>1941</v>
      </c>
      <c r="J98" s="1281" t="s">
        <v>1941</v>
      </c>
      <c r="K98" s="567" t="d">
        <v>2019-01-28</v>
      </c>
      <c r="L98" s="567" t="d">
        <v>2019-05-13</v>
      </c>
      <c r="M98" s="568" t="s">
        <v>1957</v>
      </c>
      <c r="N98" s="565">
        <v>2700000</v>
      </c>
      <c r="O98" s="565">
        <v>2700000</v>
      </c>
      <c r="P98" s="642" t="s">
        <v>111</v>
      </c>
      <c r="Q98" s="643"/>
      <c r="R98" s="644"/>
      <c r="S98" s="95" t="s">
        <v>155</v>
      </c>
      <c r="T98" s="82" t="s">
        <v>58</v>
      </c>
      <c r="U98" s="337">
        <v>1</v>
      </c>
      <c r="V98" s="472">
        <v>1</v>
      </c>
      <c r="W98" s="472">
        <f t="shared" si="49"/>
        <v>1</v>
      </c>
      <c r="X98" s="473">
        <f t="shared" si="50"/>
        <v>1</v>
      </c>
      <c r="Y98" s="537">
        <f t="shared" si="51"/>
        <v>1</v>
      </c>
      <c r="AA98" s="413">
        <v>0</v>
      </c>
      <c r="AB98" s="413">
        <v>0</v>
      </c>
      <c r="AC98" s="473">
        <v>0</v>
      </c>
      <c r="AD98" s="537">
        <f t="shared" si="52"/>
        <v>0</v>
      </c>
      <c r="AE98" s="413">
        <f t="shared" si="57"/>
        <v>1</v>
      </c>
      <c r="AF98" s="413">
        <f t="shared" si="58"/>
        <v>1</v>
      </c>
      <c r="AG98" s="473">
        <f t="shared" si="59"/>
        <v>1</v>
      </c>
      <c r="AH98" s="537">
        <f t="shared" si="53"/>
        <v>1</v>
      </c>
      <c r="AI98" s="534">
        <v>0</v>
      </c>
      <c r="AJ98" s="534">
        <v>0</v>
      </c>
      <c r="AK98" s="460">
        <v>0</v>
      </c>
      <c r="AL98" s="537">
        <f t="shared" si="55"/>
        <v>0</v>
      </c>
      <c r="AM98" s="534">
        <v>0</v>
      </c>
      <c r="AN98" s="534">
        <v>0</v>
      </c>
      <c r="AO98" s="460">
        <v>0</v>
      </c>
      <c r="AP98" s="537">
        <f t="shared" si="56"/>
        <v>0</v>
      </c>
    </row>
    <row r="99" spans="1:42" s="49" customFormat="1" ht="215.25" customHeight="1">
      <c r="A99" s="140" t="s">
        <v>329</v>
      </c>
      <c r="B99" s="755" t="s">
        <v>84</v>
      </c>
      <c r="C99" s="757"/>
      <c r="D99" s="233" t="s">
        <v>578</v>
      </c>
      <c r="E99" s="105" t="s">
        <v>613</v>
      </c>
      <c r="F99" s="1056" t="s">
        <v>1273</v>
      </c>
      <c r="G99" s="1057"/>
      <c r="H99" s="1279" t="s">
        <v>1941</v>
      </c>
      <c r="I99" s="1280" t="s">
        <v>1941</v>
      </c>
      <c r="J99" s="1281" t="s">
        <v>1941</v>
      </c>
      <c r="K99" s="567" t="d">
        <v>2019-01-28</v>
      </c>
      <c r="L99" s="567" t="d">
        <v>2019-04-12</v>
      </c>
      <c r="M99" s="568" t="s">
        <v>1956</v>
      </c>
      <c r="N99" s="565">
        <v>3500000</v>
      </c>
      <c r="O99" s="565">
        <v>3500000</v>
      </c>
      <c r="P99" s="642" t="s">
        <v>111</v>
      </c>
      <c r="Q99" s="643"/>
      <c r="R99" s="644"/>
      <c r="S99" s="95" t="s">
        <v>155</v>
      </c>
      <c r="T99" s="82" t="s">
        <v>58</v>
      </c>
      <c r="U99" s="337">
        <v>1</v>
      </c>
      <c r="V99" s="472">
        <v>1</v>
      </c>
      <c r="W99" s="472">
        <f t="shared" si="49"/>
        <v>1</v>
      </c>
      <c r="X99" s="473">
        <f t="shared" si="50"/>
        <v>1</v>
      </c>
      <c r="Y99" s="537">
        <f t="shared" si="51"/>
        <v>1</v>
      </c>
      <c r="AA99" s="413">
        <v>0</v>
      </c>
      <c r="AB99" s="413">
        <v>0</v>
      </c>
      <c r="AC99" s="473">
        <v>0</v>
      </c>
      <c r="AD99" s="537">
        <f t="shared" si="52"/>
        <v>0</v>
      </c>
      <c r="AE99" s="413">
        <f t="shared" si="57"/>
        <v>1</v>
      </c>
      <c r="AF99" s="413">
        <f t="shared" si="58"/>
        <v>1</v>
      </c>
      <c r="AG99" s="473">
        <f t="shared" si="59"/>
        <v>1</v>
      </c>
      <c r="AH99" s="537">
        <f t="shared" si="53"/>
        <v>1</v>
      </c>
      <c r="AI99" s="534">
        <v>0</v>
      </c>
      <c r="AJ99" s="534">
        <v>0</v>
      </c>
      <c r="AK99" s="460">
        <v>0</v>
      </c>
      <c r="AL99" s="537">
        <f t="shared" si="55"/>
        <v>0</v>
      </c>
      <c r="AM99" s="534">
        <v>0</v>
      </c>
      <c r="AN99" s="534">
        <v>0</v>
      </c>
      <c r="AO99" s="460">
        <v>0</v>
      </c>
      <c r="AP99" s="537">
        <f t="shared" si="56"/>
        <v>0</v>
      </c>
    </row>
    <row r="100" spans="1:42" s="49" customFormat="1" ht="215.25" customHeight="1">
      <c r="A100" s="140" t="s">
        <v>329</v>
      </c>
      <c r="B100" s="755" t="s">
        <v>84</v>
      </c>
      <c r="C100" s="757"/>
      <c r="D100" s="233" t="s">
        <v>578</v>
      </c>
      <c r="E100" s="105" t="s">
        <v>613</v>
      </c>
      <c r="F100" s="1056" t="s">
        <v>1273</v>
      </c>
      <c r="G100" s="1057"/>
      <c r="H100" s="1279" t="s">
        <v>1941</v>
      </c>
      <c r="I100" s="1280" t="s">
        <v>1941</v>
      </c>
      <c r="J100" s="1281" t="s">
        <v>1941</v>
      </c>
      <c r="K100" s="567" t="d">
        <v>2019-01-28</v>
      </c>
      <c r="L100" s="567" t="d">
        <v>2019-04-12</v>
      </c>
      <c r="M100" s="568" t="s">
        <v>1958</v>
      </c>
      <c r="N100" s="565">
        <v>3500000</v>
      </c>
      <c r="O100" s="565">
        <v>3500000</v>
      </c>
      <c r="P100" s="642" t="s">
        <v>111</v>
      </c>
      <c r="Q100" s="643"/>
      <c r="R100" s="644"/>
      <c r="S100" s="95" t="s">
        <v>155</v>
      </c>
      <c r="T100" s="82" t="s">
        <v>58</v>
      </c>
      <c r="U100" s="337">
        <v>1</v>
      </c>
      <c r="V100" s="472">
        <v>1</v>
      </c>
      <c r="W100" s="472">
        <f t="shared" si="49"/>
        <v>1</v>
      </c>
      <c r="X100" s="473">
        <f t="shared" si="50"/>
        <v>1</v>
      </c>
      <c r="Y100" s="537">
        <f t="shared" si="51"/>
        <v>1</v>
      </c>
      <c r="AA100" s="413">
        <v>0</v>
      </c>
      <c r="AB100" s="413">
        <v>0</v>
      </c>
      <c r="AC100" s="473">
        <v>0</v>
      </c>
      <c r="AD100" s="537">
        <f t="shared" si="52"/>
        <v>0</v>
      </c>
      <c r="AE100" s="413">
        <f t="shared" si="57"/>
        <v>1</v>
      </c>
      <c r="AF100" s="413">
        <f t="shared" si="58"/>
        <v>1</v>
      </c>
      <c r="AG100" s="473">
        <f t="shared" si="59"/>
        <v>1</v>
      </c>
      <c r="AH100" s="537">
        <f t="shared" si="53"/>
        <v>1</v>
      </c>
      <c r="AI100" s="534">
        <v>0</v>
      </c>
      <c r="AJ100" s="534">
        <v>0</v>
      </c>
      <c r="AK100" s="460">
        <v>0</v>
      </c>
      <c r="AL100" s="537">
        <f t="shared" si="55"/>
        <v>0</v>
      </c>
      <c r="AM100" s="534">
        <v>0</v>
      </c>
      <c r="AN100" s="534">
        <v>0</v>
      </c>
      <c r="AO100" s="460">
        <v>0</v>
      </c>
      <c r="AP100" s="537">
        <f t="shared" si="56"/>
        <v>0</v>
      </c>
    </row>
    <row r="101" spans="1:42" s="49" customFormat="1" ht="215.25" customHeight="1">
      <c r="A101" s="140" t="s">
        <v>329</v>
      </c>
      <c r="B101" s="1066" t="s">
        <v>84</v>
      </c>
      <c r="C101" s="1068"/>
      <c r="D101" s="233" t="s">
        <v>578</v>
      </c>
      <c r="E101" s="105" t="s">
        <v>613</v>
      </c>
      <c r="F101" s="1056" t="s">
        <v>1273</v>
      </c>
      <c r="G101" s="1057"/>
      <c r="H101" s="1279" t="s">
        <v>1941</v>
      </c>
      <c r="I101" s="1280" t="s">
        <v>1941</v>
      </c>
      <c r="J101" s="1281" t="s">
        <v>1941</v>
      </c>
      <c r="K101" s="567" t="d">
        <v>2019-01-28</v>
      </c>
      <c r="L101" s="567" t="d">
        <v>2019-04-12</v>
      </c>
      <c r="M101" s="568" t="s">
        <v>1957</v>
      </c>
      <c r="N101" s="565">
        <v>3500000</v>
      </c>
      <c r="O101" s="565">
        <v>3500000</v>
      </c>
      <c r="P101" s="642" t="s">
        <v>111</v>
      </c>
      <c r="Q101" s="643"/>
      <c r="R101" s="644"/>
      <c r="S101" s="95" t="s">
        <v>155</v>
      </c>
      <c r="T101" s="82" t="s">
        <v>58</v>
      </c>
      <c r="U101" s="337">
        <v>1</v>
      </c>
      <c r="V101" s="472">
        <v>1</v>
      </c>
      <c r="W101" s="472">
        <f t="shared" si="49"/>
        <v>1</v>
      </c>
      <c r="X101" s="473">
        <f t="shared" si="50"/>
        <v>1</v>
      </c>
      <c r="Y101" s="537">
        <f t="shared" si="51"/>
        <v>1</v>
      </c>
      <c r="AA101" s="413">
        <v>0</v>
      </c>
      <c r="AB101" s="413">
        <v>0</v>
      </c>
      <c r="AC101" s="473">
        <v>0</v>
      </c>
      <c r="AD101" s="537">
        <f t="shared" si="52"/>
        <v>0</v>
      </c>
      <c r="AE101" s="413">
        <f t="shared" si="57"/>
        <v>1</v>
      </c>
      <c r="AF101" s="413">
        <f t="shared" si="58"/>
        <v>1</v>
      </c>
      <c r="AG101" s="473">
        <f t="shared" si="59"/>
        <v>1</v>
      </c>
      <c r="AH101" s="537">
        <f t="shared" si="53"/>
        <v>1</v>
      </c>
      <c r="AI101" s="534">
        <v>0</v>
      </c>
      <c r="AJ101" s="534">
        <v>0</v>
      </c>
      <c r="AK101" s="460">
        <v>0</v>
      </c>
      <c r="AL101" s="537">
        <f t="shared" si="55"/>
        <v>0</v>
      </c>
      <c r="AM101" s="534">
        <v>0</v>
      </c>
      <c r="AN101" s="534">
        <v>0</v>
      </c>
      <c r="AO101" s="460">
        <v>0</v>
      </c>
      <c r="AP101" s="537">
        <f t="shared" si="56"/>
        <v>0</v>
      </c>
    </row>
    <row r="102" spans="1:42" s="49" customFormat="1" ht="215.25" customHeight="1">
      <c r="A102" s="140" t="s">
        <v>329</v>
      </c>
      <c r="B102" s="755" t="s">
        <v>84</v>
      </c>
      <c r="C102" s="757"/>
      <c r="D102" s="233" t="s">
        <v>575</v>
      </c>
      <c r="E102" s="105" t="s">
        <v>614</v>
      </c>
      <c r="F102" s="1056" t="s">
        <v>751</v>
      </c>
      <c r="G102" s="1057"/>
      <c r="H102" s="1279" t="s">
        <v>1925</v>
      </c>
      <c r="I102" s="1280"/>
      <c r="J102" s="1281"/>
      <c r="K102" s="567" t="d">
        <v>2019-01-29</v>
      </c>
      <c r="L102" s="567" t="d">
        <v>2019-06-27</v>
      </c>
      <c r="M102" s="568" t="s">
        <v>1928</v>
      </c>
      <c r="N102" s="565">
        <v>9000000</v>
      </c>
      <c r="O102" s="565">
        <v>9000000</v>
      </c>
      <c r="P102" s="642" t="s">
        <v>111</v>
      </c>
      <c r="Q102" s="643"/>
      <c r="R102" s="644"/>
      <c r="S102" s="95" t="s">
        <v>155</v>
      </c>
      <c r="T102" s="82" t="s">
        <v>58</v>
      </c>
      <c r="U102" s="337">
        <v>1</v>
      </c>
      <c r="V102" s="472">
        <v>1</v>
      </c>
      <c r="W102" s="472">
        <f t="shared" ref="W102" si="60">O102/N102</f>
        <v>1</v>
      </c>
      <c r="X102" s="473">
        <f t="shared" ref="X102" si="61">W102/V102</f>
        <v>1</v>
      </c>
      <c r="Y102" s="537">
        <f t="shared" ref="Y102" si="62">X102</f>
        <v>1</v>
      </c>
      <c r="AA102" s="413">
        <v>0</v>
      </c>
      <c r="AB102" s="413">
        <v>0</v>
      </c>
      <c r="AC102" s="473">
        <v>0</v>
      </c>
      <c r="AD102" s="537">
        <f t="shared" ref="AD102" si="63">AC102</f>
        <v>0</v>
      </c>
      <c r="AE102" s="413">
        <f t="shared" ref="AE102:AF106" si="64">V102</f>
        <v>1</v>
      </c>
      <c r="AF102" s="413">
        <f t="shared" si="64"/>
        <v>1</v>
      </c>
      <c r="AG102" s="473">
        <f t="shared" ref="AG102" si="65">AF102/AE102</f>
        <v>1</v>
      </c>
      <c r="AH102" s="537">
        <f t="shared" ref="AH102" si="66">AG102</f>
        <v>1</v>
      </c>
      <c r="AI102" s="534">
        <v>0</v>
      </c>
      <c r="AJ102" s="534">
        <v>0</v>
      </c>
      <c r="AK102" s="460">
        <v>0</v>
      </c>
      <c r="AL102" s="537">
        <f t="shared" ref="AL102" si="67">AK102</f>
        <v>0</v>
      </c>
      <c r="AM102" s="534">
        <v>0</v>
      </c>
      <c r="AN102" s="534">
        <v>0</v>
      </c>
      <c r="AO102" s="460">
        <v>0</v>
      </c>
      <c r="AP102" s="537">
        <f t="shared" ref="AP102" si="68">AO102</f>
        <v>0</v>
      </c>
    </row>
    <row r="103" spans="1:42" s="49" customFormat="1" ht="215.25" customHeight="1">
      <c r="A103" s="140" t="s">
        <v>329</v>
      </c>
      <c r="B103" s="755" t="s">
        <v>84</v>
      </c>
      <c r="C103" s="757"/>
      <c r="D103" s="233" t="s">
        <v>575</v>
      </c>
      <c r="E103" s="105" t="s">
        <v>614</v>
      </c>
      <c r="F103" s="1056" t="s">
        <v>751</v>
      </c>
      <c r="G103" s="1057"/>
      <c r="H103" s="1279" t="s">
        <v>1926</v>
      </c>
      <c r="I103" s="1280"/>
      <c r="J103" s="1281"/>
      <c r="K103" s="567" t="d">
        <v>2019-01-29</v>
      </c>
      <c r="L103" s="567" t="d">
        <v>2019-06-27</v>
      </c>
      <c r="M103" s="568" t="s">
        <v>1929</v>
      </c>
      <c r="N103" s="565">
        <v>9000000</v>
      </c>
      <c r="O103" s="565">
        <v>9000000</v>
      </c>
      <c r="P103" s="642" t="s">
        <v>111</v>
      </c>
      <c r="Q103" s="643"/>
      <c r="R103" s="644"/>
      <c r="S103" s="95" t="s">
        <v>155</v>
      </c>
      <c r="T103" s="82" t="s">
        <v>58</v>
      </c>
      <c r="U103" s="337">
        <v>1</v>
      </c>
      <c r="V103" s="472">
        <v>1</v>
      </c>
      <c r="W103" s="472">
        <f t="shared" ref="W103:W107" si="69">O103/N103</f>
        <v>1</v>
      </c>
      <c r="X103" s="473">
        <f t="shared" ref="X103:X107" si="70">W103/V103</f>
        <v>1</v>
      </c>
      <c r="Y103" s="537">
        <f t="shared" ref="Y103:Y107" si="71">X103</f>
        <v>1</v>
      </c>
      <c r="AA103" s="413">
        <v>0</v>
      </c>
      <c r="AB103" s="413">
        <v>0</v>
      </c>
      <c r="AC103" s="473">
        <v>0</v>
      </c>
      <c r="AD103" s="537">
        <f t="shared" ref="AD103:AD107" si="72">AC103</f>
        <v>0</v>
      </c>
      <c r="AE103" s="413">
        <f t="shared" si="64"/>
        <v>1</v>
      </c>
      <c r="AF103" s="413">
        <f t="shared" si="64"/>
        <v>1</v>
      </c>
      <c r="AG103" s="473">
        <f t="shared" ref="AG103:AG106" si="73">AF103/AE103</f>
        <v>1</v>
      </c>
      <c r="AH103" s="537">
        <f t="shared" ref="AH103:AH107" si="74">AG103</f>
        <v>1</v>
      </c>
      <c r="AI103" s="534">
        <v>0</v>
      </c>
      <c r="AJ103" s="534">
        <v>0</v>
      </c>
      <c r="AK103" s="460">
        <v>0</v>
      </c>
      <c r="AL103" s="537">
        <f t="shared" ref="AL103:AL107" si="75">AK103</f>
        <v>0</v>
      </c>
      <c r="AM103" s="534">
        <v>0</v>
      </c>
      <c r="AN103" s="534">
        <v>0</v>
      </c>
      <c r="AO103" s="460">
        <v>0</v>
      </c>
      <c r="AP103" s="537">
        <f t="shared" ref="AP103:AP107" si="76">AO103</f>
        <v>0</v>
      </c>
    </row>
    <row r="104" spans="1:42" s="49" customFormat="1" ht="215.25" customHeight="1">
      <c r="A104" s="140" t="s">
        <v>329</v>
      </c>
      <c r="B104" s="755" t="s">
        <v>84</v>
      </c>
      <c r="C104" s="757"/>
      <c r="D104" s="233" t="s">
        <v>575</v>
      </c>
      <c r="E104" s="105" t="s">
        <v>614</v>
      </c>
      <c r="F104" s="1056" t="s">
        <v>751</v>
      </c>
      <c r="G104" s="1057"/>
      <c r="H104" s="1279" t="s">
        <v>1926</v>
      </c>
      <c r="I104" s="1280"/>
      <c r="J104" s="1281"/>
      <c r="K104" s="567" t="d">
        <v>2019-01-29</v>
      </c>
      <c r="L104" s="567" t="d">
        <v>2019-06-27</v>
      </c>
      <c r="M104" s="568" t="s">
        <v>1930</v>
      </c>
      <c r="N104" s="565">
        <v>9000000</v>
      </c>
      <c r="O104" s="565">
        <v>9000000</v>
      </c>
      <c r="P104" s="642" t="s">
        <v>111</v>
      </c>
      <c r="Q104" s="643"/>
      <c r="R104" s="644"/>
      <c r="S104" s="95" t="s">
        <v>155</v>
      </c>
      <c r="T104" s="82" t="s">
        <v>58</v>
      </c>
      <c r="U104" s="337">
        <v>1</v>
      </c>
      <c r="V104" s="472">
        <v>1</v>
      </c>
      <c r="W104" s="472">
        <f t="shared" si="69"/>
        <v>1</v>
      </c>
      <c r="X104" s="473">
        <f t="shared" si="70"/>
        <v>1</v>
      </c>
      <c r="Y104" s="537">
        <f t="shared" si="71"/>
        <v>1</v>
      </c>
      <c r="AA104" s="413">
        <v>0</v>
      </c>
      <c r="AB104" s="413">
        <v>0</v>
      </c>
      <c r="AC104" s="473">
        <v>0</v>
      </c>
      <c r="AD104" s="537">
        <f t="shared" si="72"/>
        <v>0</v>
      </c>
      <c r="AE104" s="413">
        <f t="shared" si="64"/>
        <v>1</v>
      </c>
      <c r="AF104" s="413">
        <f t="shared" si="64"/>
        <v>1</v>
      </c>
      <c r="AG104" s="473">
        <f t="shared" si="73"/>
        <v>1</v>
      </c>
      <c r="AH104" s="537">
        <f t="shared" si="74"/>
        <v>1</v>
      </c>
      <c r="AI104" s="534">
        <v>0</v>
      </c>
      <c r="AJ104" s="534">
        <v>0</v>
      </c>
      <c r="AK104" s="460">
        <v>0</v>
      </c>
      <c r="AL104" s="537">
        <f t="shared" si="75"/>
        <v>0</v>
      </c>
      <c r="AM104" s="534">
        <v>0</v>
      </c>
      <c r="AN104" s="534">
        <v>0</v>
      </c>
      <c r="AO104" s="460">
        <v>0</v>
      </c>
      <c r="AP104" s="537">
        <f t="shared" si="76"/>
        <v>0</v>
      </c>
    </row>
    <row r="105" spans="1:42" s="49" customFormat="1" ht="215.25" customHeight="1">
      <c r="A105" s="140" t="s">
        <v>329</v>
      </c>
      <c r="B105" s="755" t="s">
        <v>84</v>
      </c>
      <c r="C105" s="757"/>
      <c r="D105" s="233" t="s">
        <v>575</v>
      </c>
      <c r="E105" s="105" t="s">
        <v>614</v>
      </c>
      <c r="F105" s="1056" t="s">
        <v>751</v>
      </c>
      <c r="G105" s="1057"/>
      <c r="H105" s="1279" t="s">
        <v>1926</v>
      </c>
      <c r="I105" s="1280"/>
      <c r="J105" s="1281"/>
      <c r="K105" s="567" t="d">
        <v>2019-01-29</v>
      </c>
      <c r="L105" s="567" t="d">
        <v>2019-06-27</v>
      </c>
      <c r="M105" s="568" t="s">
        <v>1931</v>
      </c>
      <c r="N105" s="565">
        <v>9000000</v>
      </c>
      <c r="O105" s="565">
        <v>9000000</v>
      </c>
      <c r="P105" s="642" t="s">
        <v>111</v>
      </c>
      <c r="Q105" s="643"/>
      <c r="R105" s="644"/>
      <c r="S105" s="95" t="s">
        <v>155</v>
      </c>
      <c r="T105" s="82" t="s">
        <v>58</v>
      </c>
      <c r="U105" s="337">
        <v>1</v>
      </c>
      <c r="V105" s="472">
        <v>1</v>
      </c>
      <c r="W105" s="472">
        <f t="shared" si="69"/>
        <v>1</v>
      </c>
      <c r="X105" s="473">
        <f t="shared" si="70"/>
        <v>1</v>
      </c>
      <c r="Y105" s="537">
        <f t="shared" si="71"/>
        <v>1</v>
      </c>
      <c r="AA105" s="413">
        <v>0</v>
      </c>
      <c r="AB105" s="413">
        <v>0</v>
      </c>
      <c r="AC105" s="473">
        <v>0</v>
      </c>
      <c r="AD105" s="537">
        <f t="shared" si="72"/>
        <v>0</v>
      </c>
      <c r="AE105" s="413">
        <f t="shared" si="64"/>
        <v>1</v>
      </c>
      <c r="AF105" s="413">
        <f t="shared" si="64"/>
        <v>1</v>
      </c>
      <c r="AG105" s="473">
        <f t="shared" si="73"/>
        <v>1</v>
      </c>
      <c r="AH105" s="537">
        <f t="shared" si="74"/>
        <v>1</v>
      </c>
      <c r="AI105" s="534">
        <v>0</v>
      </c>
      <c r="AJ105" s="534">
        <v>0</v>
      </c>
      <c r="AK105" s="460">
        <v>0</v>
      </c>
      <c r="AL105" s="537">
        <f t="shared" si="75"/>
        <v>0</v>
      </c>
      <c r="AM105" s="534">
        <v>0</v>
      </c>
      <c r="AN105" s="534">
        <v>0</v>
      </c>
      <c r="AO105" s="460">
        <v>0</v>
      </c>
      <c r="AP105" s="537">
        <f t="shared" si="76"/>
        <v>0</v>
      </c>
    </row>
    <row r="106" spans="1:42" s="49" customFormat="1" ht="215.25" customHeight="1">
      <c r="A106" s="140" t="s">
        <v>329</v>
      </c>
      <c r="B106" s="755" t="s">
        <v>84</v>
      </c>
      <c r="C106" s="757"/>
      <c r="D106" s="233" t="s">
        <v>575</v>
      </c>
      <c r="E106" s="105" t="s">
        <v>614</v>
      </c>
      <c r="F106" s="1056" t="s">
        <v>751</v>
      </c>
      <c r="G106" s="1057"/>
      <c r="H106" s="1279" t="s">
        <v>1926</v>
      </c>
      <c r="I106" s="1280"/>
      <c r="J106" s="1281"/>
      <c r="K106" s="567" t="d">
        <v>2019-01-29</v>
      </c>
      <c r="L106" s="567" t="d">
        <v>2019-06-27</v>
      </c>
      <c r="M106" s="568" t="s">
        <v>1932</v>
      </c>
      <c r="N106" s="565">
        <v>9000000</v>
      </c>
      <c r="O106" s="565">
        <v>9000000</v>
      </c>
      <c r="P106" s="642" t="s">
        <v>111</v>
      </c>
      <c r="Q106" s="643"/>
      <c r="R106" s="644"/>
      <c r="S106" s="95" t="s">
        <v>155</v>
      </c>
      <c r="T106" s="82" t="s">
        <v>58</v>
      </c>
      <c r="U106" s="337">
        <v>1</v>
      </c>
      <c r="V106" s="472">
        <v>1</v>
      </c>
      <c r="W106" s="472">
        <f t="shared" si="69"/>
        <v>1</v>
      </c>
      <c r="X106" s="473">
        <f t="shared" si="70"/>
        <v>1</v>
      </c>
      <c r="Y106" s="537">
        <f t="shared" si="71"/>
        <v>1</v>
      </c>
      <c r="AA106" s="413">
        <v>0</v>
      </c>
      <c r="AB106" s="413">
        <v>0</v>
      </c>
      <c r="AC106" s="473">
        <v>0</v>
      </c>
      <c r="AD106" s="537">
        <f t="shared" si="72"/>
        <v>0</v>
      </c>
      <c r="AE106" s="413">
        <f t="shared" si="64"/>
        <v>1</v>
      </c>
      <c r="AF106" s="413">
        <f t="shared" si="64"/>
        <v>1</v>
      </c>
      <c r="AG106" s="473">
        <f t="shared" si="73"/>
        <v>1</v>
      </c>
      <c r="AH106" s="537">
        <f t="shared" si="74"/>
        <v>1</v>
      </c>
      <c r="AI106" s="534">
        <v>0</v>
      </c>
      <c r="AJ106" s="534">
        <v>0</v>
      </c>
      <c r="AK106" s="460">
        <v>0</v>
      </c>
      <c r="AL106" s="537">
        <f t="shared" si="75"/>
        <v>0</v>
      </c>
      <c r="AM106" s="534">
        <v>0</v>
      </c>
      <c r="AN106" s="534">
        <v>0</v>
      </c>
      <c r="AO106" s="460">
        <v>0</v>
      </c>
      <c r="AP106" s="537">
        <f t="shared" si="76"/>
        <v>0</v>
      </c>
    </row>
    <row r="107" spans="1:42" s="49" customFormat="1" ht="215.25" customHeight="1">
      <c r="A107" s="140" t="s">
        <v>329</v>
      </c>
      <c r="B107" s="755" t="s">
        <v>84</v>
      </c>
      <c r="C107" s="757"/>
      <c r="D107" s="233" t="s">
        <v>575</v>
      </c>
      <c r="E107" s="105" t="s">
        <v>614</v>
      </c>
      <c r="F107" s="1056" t="s">
        <v>751</v>
      </c>
      <c r="G107" s="1057"/>
      <c r="H107" s="1279" t="s">
        <v>1926</v>
      </c>
      <c r="I107" s="1280"/>
      <c r="J107" s="1281"/>
      <c r="K107" s="567" t="d">
        <v>2019-01-29</v>
      </c>
      <c r="L107" s="567" t="d">
        <v>2019-07-04</v>
      </c>
      <c r="M107" s="568" t="s">
        <v>1933</v>
      </c>
      <c r="N107" s="565">
        <v>9000000</v>
      </c>
      <c r="O107" s="565">
        <v>9000000</v>
      </c>
      <c r="P107" s="642" t="s">
        <v>111</v>
      </c>
      <c r="Q107" s="643"/>
      <c r="R107" s="644"/>
      <c r="S107" s="95" t="s">
        <v>155</v>
      </c>
      <c r="T107" s="82" t="s">
        <v>58</v>
      </c>
      <c r="U107" s="337">
        <v>1</v>
      </c>
      <c r="V107" s="472">
        <v>1</v>
      </c>
      <c r="W107" s="472">
        <f t="shared" si="69"/>
        <v>1</v>
      </c>
      <c r="X107" s="473">
        <f t="shared" si="70"/>
        <v>1</v>
      </c>
      <c r="Y107" s="537">
        <f t="shared" si="71"/>
        <v>1</v>
      </c>
      <c r="AA107" s="413">
        <v>0</v>
      </c>
      <c r="AB107" s="413">
        <v>0</v>
      </c>
      <c r="AC107" s="473">
        <v>0</v>
      </c>
      <c r="AD107" s="537">
        <f t="shared" si="72"/>
        <v>0</v>
      </c>
      <c r="AE107" s="413">
        <v>0</v>
      </c>
      <c r="AF107" s="413">
        <v>0</v>
      </c>
      <c r="AG107" s="473">
        <v>0</v>
      </c>
      <c r="AH107" s="537">
        <f t="shared" si="74"/>
        <v>0</v>
      </c>
      <c r="AI107" s="413">
        <f>V107</f>
        <v>1</v>
      </c>
      <c r="AJ107" s="413">
        <f>W107</f>
        <v>1</v>
      </c>
      <c r="AK107" s="473">
        <f t="shared" ref="AK107" si="77">AJ107/AI107</f>
        <v>1</v>
      </c>
      <c r="AL107" s="537">
        <f t="shared" si="75"/>
        <v>1</v>
      </c>
      <c r="AM107" s="534">
        <v>0</v>
      </c>
      <c r="AN107" s="534">
        <v>0</v>
      </c>
      <c r="AO107" s="460">
        <v>0</v>
      </c>
      <c r="AP107" s="537">
        <f t="shared" si="76"/>
        <v>0</v>
      </c>
    </row>
    <row r="108" spans="1:42" s="49" customFormat="1" ht="215.25" customHeight="1">
      <c r="A108" s="140" t="s">
        <v>329</v>
      </c>
      <c r="B108" s="755" t="s">
        <v>84</v>
      </c>
      <c r="C108" s="757"/>
      <c r="D108" s="233" t="s">
        <v>575</v>
      </c>
      <c r="E108" s="105" t="s">
        <v>614</v>
      </c>
      <c r="F108" s="1056" t="s">
        <v>751</v>
      </c>
      <c r="G108" s="1057"/>
      <c r="H108" s="1279" t="s">
        <v>1926</v>
      </c>
      <c r="I108" s="1280"/>
      <c r="J108" s="1281"/>
      <c r="K108" s="567" t="d">
        <v>2019-01-29</v>
      </c>
      <c r="L108" s="567" t="d">
        <v>2019-07-03</v>
      </c>
      <c r="M108" s="568" t="s">
        <v>1934</v>
      </c>
      <c r="N108" s="565">
        <v>9000000</v>
      </c>
      <c r="O108" s="565">
        <v>9000000</v>
      </c>
      <c r="P108" s="642" t="s">
        <v>111</v>
      </c>
      <c r="Q108" s="643"/>
      <c r="R108" s="644"/>
      <c r="S108" s="95" t="s">
        <v>155</v>
      </c>
      <c r="T108" s="82" t="s">
        <v>58</v>
      </c>
      <c r="U108" s="337">
        <v>1</v>
      </c>
      <c r="V108" s="472">
        <v>1</v>
      </c>
      <c r="W108" s="472">
        <f t="shared" ref="W108:W109" si="78">O108/N108</f>
        <v>1</v>
      </c>
      <c r="X108" s="473">
        <f t="shared" ref="X108:X109" si="79">W108/V108</f>
        <v>1</v>
      </c>
      <c r="Y108" s="537">
        <f t="shared" ref="Y108:Y109" si="80">X108</f>
        <v>1</v>
      </c>
      <c r="AA108" s="413">
        <v>0</v>
      </c>
      <c r="AB108" s="413">
        <v>0</v>
      </c>
      <c r="AC108" s="473">
        <v>0</v>
      </c>
      <c r="AD108" s="537">
        <f t="shared" ref="AD108:AD109" si="81">AC108</f>
        <v>0</v>
      </c>
      <c r="AE108" s="413">
        <v>0</v>
      </c>
      <c r="AF108" s="413">
        <v>0</v>
      </c>
      <c r="AG108" s="473">
        <v>0</v>
      </c>
      <c r="AH108" s="537">
        <f t="shared" ref="AH108:AH109" si="82">AG108</f>
        <v>0</v>
      </c>
      <c r="AI108" s="413">
        <f t="shared" ref="AI108:AI109" si="83">V108</f>
        <v>1</v>
      </c>
      <c r="AJ108" s="413">
        <f t="shared" ref="AJ108:AJ109" si="84">W108</f>
        <v>1</v>
      </c>
      <c r="AK108" s="473">
        <f t="shared" ref="AK108:AK109" si="85">AJ108/AI108</f>
        <v>1</v>
      </c>
      <c r="AL108" s="537">
        <f t="shared" ref="AL108:AL109" si="86">AK108</f>
        <v>1</v>
      </c>
      <c r="AM108" s="534">
        <v>0</v>
      </c>
      <c r="AN108" s="534">
        <v>0</v>
      </c>
      <c r="AO108" s="460">
        <v>0</v>
      </c>
      <c r="AP108" s="537">
        <f t="shared" ref="AP108:AP109" si="87">AO108</f>
        <v>0</v>
      </c>
    </row>
    <row r="109" spans="1:42" s="49" customFormat="1" ht="215.25" customHeight="1">
      <c r="A109" s="140" t="s">
        <v>329</v>
      </c>
      <c r="B109" s="755" t="s">
        <v>84</v>
      </c>
      <c r="C109" s="757"/>
      <c r="D109" s="233" t="s">
        <v>575</v>
      </c>
      <c r="E109" s="105" t="s">
        <v>614</v>
      </c>
      <c r="F109" s="1056" t="s">
        <v>751</v>
      </c>
      <c r="G109" s="1057"/>
      <c r="H109" s="1279" t="s">
        <v>1926</v>
      </c>
      <c r="I109" s="1280"/>
      <c r="J109" s="1281"/>
      <c r="K109" s="567" t="d">
        <v>2019-01-29</v>
      </c>
      <c r="L109" s="567" t="d">
        <v>2019-07-02</v>
      </c>
      <c r="M109" s="568" t="s">
        <v>1935</v>
      </c>
      <c r="N109" s="565">
        <v>9000000</v>
      </c>
      <c r="O109" s="565">
        <v>9000000</v>
      </c>
      <c r="P109" s="642" t="s">
        <v>111</v>
      </c>
      <c r="Q109" s="643"/>
      <c r="R109" s="644"/>
      <c r="S109" s="95" t="s">
        <v>155</v>
      </c>
      <c r="T109" s="82" t="s">
        <v>58</v>
      </c>
      <c r="U109" s="337">
        <v>1</v>
      </c>
      <c r="V109" s="472">
        <v>1</v>
      </c>
      <c r="W109" s="472">
        <f t="shared" si="78"/>
        <v>1</v>
      </c>
      <c r="X109" s="473">
        <f t="shared" si="79"/>
        <v>1</v>
      </c>
      <c r="Y109" s="537">
        <f t="shared" si="80"/>
        <v>1</v>
      </c>
      <c r="AA109" s="413">
        <v>0</v>
      </c>
      <c r="AB109" s="413">
        <v>0</v>
      </c>
      <c r="AC109" s="473">
        <v>0</v>
      </c>
      <c r="AD109" s="537">
        <f t="shared" si="81"/>
        <v>0</v>
      </c>
      <c r="AE109" s="413">
        <v>0</v>
      </c>
      <c r="AF109" s="413">
        <v>0</v>
      </c>
      <c r="AG109" s="473">
        <v>0</v>
      </c>
      <c r="AH109" s="537">
        <f t="shared" si="82"/>
        <v>0</v>
      </c>
      <c r="AI109" s="413">
        <f t="shared" si="83"/>
        <v>1</v>
      </c>
      <c r="AJ109" s="413">
        <f t="shared" si="84"/>
        <v>1</v>
      </c>
      <c r="AK109" s="473">
        <f t="shared" si="85"/>
        <v>1</v>
      </c>
      <c r="AL109" s="537">
        <f t="shared" si="86"/>
        <v>1</v>
      </c>
      <c r="AM109" s="534">
        <v>0</v>
      </c>
      <c r="AN109" s="534">
        <v>0</v>
      </c>
      <c r="AO109" s="460">
        <v>0</v>
      </c>
      <c r="AP109" s="537">
        <f t="shared" si="87"/>
        <v>0</v>
      </c>
    </row>
    <row r="110" spans="1:42" s="49" customFormat="1" ht="215.25" customHeight="1">
      <c r="A110" s="140" t="s">
        <v>329</v>
      </c>
      <c r="B110" s="755" t="s">
        <v>84</v>
      </c>
      <c r="C110" s="757"/>
      <c r="D110" s="233" t="s">
        <v>575</v>
      </c>
      <c r="E110" s="105" t="s">
        <v>614</v>
      </c>
      <c r="F110" s="1056" t="s">
        <v>751</v>
      </c>
      <c r="G110" s="1057"/>
      <c r="H110" s="1279" t="s">
        <v>1927</v>
      </c>
      <c r="I110" s="1280"/>
      <c r="J110" s="1281"/>
      <c r="K110" s="567" t="d">
        <v>2019-01-28</v>
      </c>
      <c r="L110" s="567" t="d">
        <v>2019-05-16</v>
      </c>
      <c r="M110" s="568" t="s">
        <v>1936</v>
      </c>
      <c r="N110" s="565">
        <v>2500000</v>
      </c>
      <c r="O110" s="565">
        <v>2500000</v>
      </c>
      <c r="P110" s="642" t="s">
        <v>111</v>
      </c>
      <c r="Q110" s="643"/>
      <c r="R110" s="644"/>
      <c r="S110" s="95" t="s">
        <v>155</v>
      </c>
      <c r="T110" s="82" t="s">
        <v>58</v>
      </c>
      <c r="U110" s="337">
        <v>1</v>
      </c>
      <c r="V110" s="472">
        <v>1</v>
      </c>
      <c r="W110" s="472">
        <f t="shared" ref="W110" si="88">O110/N110</f>
        <v>1</v>
      </c>
      <c r="X110" s="473">
        <f t="shared" ref="X110" si="89">W110/V110</f>
        <v>1</v>
      </c>
      <c r="Y110" s="537">
        <f t="shared" ref="Y110" si="90">X110</f>
        <v>1</v>
      </c>
      <c r="AA110" s="413">
        <v>0</v>
      </c>
      <c r="AB110" s="413">
        <v>0</v>
      </c>
      <c r="AC110" s="473">
        <v>0</v>
      </c>
      <c r="AD110" s="537">
        <f t="shared" ref="AD110" si="91">AC110</f>
        <v>0</v>
      </c>
      <c r="AE110" s="413">
        <f>V110</f>
        <v>1</v>
      </c>
      <c r="AF110" s="413">
        <f>W110</f>
        <v>1</v>
      </c>
      <c r="AG110" s="473">
        <f t="shared" ref="AG110" si="92">AF110/AE110</f>
        <v>1</v>
      </c>
      <c r="AH110" s="537">
        <f t="shared" ref="AH110" si="93">AG110</f>
        <v>1</v>
      </c>
      <c r="AI110" s="534">
        <v>0</v>
      </c>
      <c r="AJ110" s="534">
        <v>0</v>
      </c>
      <c r="AK110" s="460">
        <v>0</v>
      </c>
      <c r="AL110" s="537">
        <f t="shared" ref="AL110" si="94">AK110</f>
        <v>0</v>
      </c>
      <c r="AM110" s="534">
        <v>0</v>
      </c>
      <c r="AN110" s="534">
        <v>0</v>
      </c>
      <c r="AO110" s="460">
        <v>0</v>
      </c>
      <c r="AP110" s="537">
        <f t="shared" ref="AP110" si="95">AO110</f>
        <v>0</v>
      </c>
    </row>
    <row r="111" spans="1:42" s="49" customFormat="1" ht="215.25" customHeight="1">
      <c r="A111" s="140" t="s">
        <v>329</v>
      </c>
      <c r="B111" s="755" t="s">
        <v>84</v>
      </c>
      <c r="C111" s="757"/>
      <c r="D111" s="233" t="s">
        <v>575</v>
      </c>
      <c r="E111" s="105" t="s">
        <v>614</v>
      </c>
      <c r="F111" s="1056" t="s">
        <v>751</v>
      </c>
      <c r="G111" s="1057"/>
      <c r="H111" s="1279" t="s">
        <v>1927</v>
      </c>
      <c r="I111" s="1280"/>
      <c r="J111" s="1281"/>
      <c r="K111" s="567" t="d">
        <v>2019-01-28</v>
      </c>
      <c r="L111" s="567" t="d">
        <v>2019-05-13</v>
      </c>
      <c r="M111" s="568" t="s">
        <v>1937</v>
      </c>
      <c r="N111" s="565">
        <v>2500000</v>
      </c>
      <c r="O111" s="565">
        <v>2500000</v>
      </c>
      <c r="P111" s="642" t="s">
        <v>111</v>
      </c>
      <c r="Q111" s="643"/>
      <c r="R111" s="644"/>
      <c r="S111" s="95" t="s">
        <v>155</v>
      </c>
      <c r="T111" s="82" t="s">
        <v>58</v>
      </c>
      <c r="U111" s="337">
        <v>1</v>
      </c>
      <c r="V111" s="472">
        <v>1</v>
      </c>
      <c r="W111" s="472">
        <f t="shared" ref="W111:W112" si="96">O111/N111</f>
        <v>1</v>
      </c>
      <c r="X111" s="473">
        <f t="shared" ref="X111:X112" si="97">W111/V111</f>
        <v>1</v>
      </c>
      <c r="Y111" s="537">
        <f t="shared" ref="Y111:Y112" si="98">X111</f>
        <v>1</v>
      </c>
      <c r="AA111" s="413">
        <v>0</v>
      </c>
      <c r="AB111" s="413">
        <v>0</v>
      </c>
      <c r="AC111" s="473">
        <v>0</v>
      </c>
      <c r="AD111" s="537">
        <f t="shared" ref="AD111:AD112" si="99">AC111</f>
        <v>0</v>
      </c>
      <c r="AE111" s="413">
        <f t="shared" ref="AE111:AE112" si="100">V111</f>
        <v>1</v>
      </c>
      <c r="AF111" s="413">
        <f t="shared" ref="AF111:AF112" si="101">W111</f>
        <v>1</v>
      </c>
      <c r="AG111" s="473">
        <f t="shared" ref="AG111:AG112" si="102">AF111/AE111</f>
        <v>1</v>
      </c>
      <c r="AH111" s="537">
        <f t="shared" ref="AH111:AH112" si="103">AG111</f>
        <v>1</v>
      </c>
      <c r="AI111" s="534">
        <v>0</v>
      </c>
      <c r="AJ111" s="534">
        <v>0</v>
      </c>
      <c r="AK111" s="460">
        <v>0</v>
      </c>
      <c r="AL111" s="537">
        <f t="shared" ref="AL111:AL112" si="104">AK111</f>
        <v>0</v>
      </c>
      <c r="AM111" s="534">
        <v>0</v>
      </c>
      <c r="AN111" s="534">
        <v>0</v>
      </c>
      <c r="AO111" s="460">
        <v>0</v>
      </c>
      <c r="AP111" s="537">
        <f t="shared" ref="AP111:AP112" si="105">AO111</f>
        <v>0</v>
      </c>
    </row>
    <row r="112" spans="1:42" s="49" customFormat="1" ht="215.25" customHeight="1">
      <c r="A112" s="140" t="s">
        <v>329</v>
      </c>
      <c r="B112" s="1066" t="s">
        <v>84</v>
      </c>
      <c r="C112" s="1068"/>
      <c r="D112" s="233" t="s">
        <v>575</v>
      </c>
      <c r="E112" s="105" t="s">
        <v>614</v>
      </c>
      <c r="F112" s="1056" t="s">
        <v>751</v>
      </c>
      <c r="G112" s="1057"/>
      <c r="H112" s="1279" t="s">
        <v>1927</v>
      </c>
      <c r="I112" s="1280"/>
      <c r="J112" s="1281"/>
      <c r="K112" s="567" t="d">
        <v>2019-01-28</v>
      </c>
      <c r="L112" s="567" t="d">
        <v>2019-05-13</v>
      </c>
      <c r="M112" s="568" t="s">
        <v>1938</v>
      </c>
      <c r="N112" s="565">
        <v>2500000</v>
      </c>
      <c r="O112" s="565">
        <v>2500000</v>
      </c>
      <c r="P112" s="642" t="s">
        <v>111</v>
      </c>
      <c r="Q112" s="643"/>
      <c r="R112" s="644"/>
      <c r="S112" s="95" t="s">
        <v>155</v>
      </c>
      <c r="T112" s="82" t="s">
        <v>58</v>
      </c>
      <c r="U112" s="337">
        <v>1</v>
      </c>
      <c r="V112" s="472">
        <v>1</v>
      </c>
      <c r="W112" s="472">
        <f t="shared" si="96"/>
        <v>1</v>
      </c>
      <c r="X112" s="473">
        <f t="shared" si="97"/>
        <v>1</v>
      </c>
      <c r="Y112" s="537">
        <f t="shared" si="98"/>
        <v>1</v>
      </c>
      <c r="AA112" s="413">
        <v>0</v>
      </c>
      <c r="AB112" s="413">
        <v>0</v>
      </c>
      <c r="AC112" s="473">
        <v>0</v>
      </c>
      <c r="AD112" s="537">
        <f t="shared" si="99"/>
        <v>0</v>
      </c>
      <c r="AE112" s="413">
        <f t="shared" si="100"/>
        <v>1</v>
      </c>
      <c r="AF112" s="413">
        <f t="shared" si="101"/>
        <v>1</v>
      </c>
      <c r="AG112" s="473">
        <f t="shared" si="102"/>
        <v>1</v>
      </c>
      <c r="AH112" s="537">
        <f t="shared" si="103"/>
        <v>1</v>
      </c>
      <c r="AI112" s="534">
        <v>0</v>
      </c>
      <c r="AJ112" s="534">
        <v>0</v>
      </c>
      <c r="AK112" s="460">
        <v>0</v>
      </c>
      <c r="AL112" s="537">
        <f t="shared" si="104"/>
        <v>0</v>
      </c>
      <c r="AM112" s="534">
        <v>0</v>
      </c>
      <c r="AN112" s="534">
        <v>0</v>
      </c>
      <c r="AO112" s="460">
        <v>0</v>
      </c>
      <c r="AP112" s="537">
        <f t="shared" si="105"/>
        <v>0</v>
      </c>
    </row>
    <row r="113" spans="1:53" s="49" customFormat="1" ht="215.25" customHeight="1">
      <c r="A113" s="140" t="s">
        <v>329</v>
      </c>
      <c r="B113" s="1066" t="s">
        <v>84</v>
      </c>
      <c r="C113" s="1068"/>
      <c r="D113" s="233" t="s">
        <v>572</v>
      </c>
      <c r="E113" s="105" t="s">
        <v>612</v>
      </c>
      <c r="F113" s="1056" t="s">
        <v>752</v>
      </c>
      <c r="G113" s="1057"/>
      <c r="H113" s="1359" t="s">
        <v>1276</v>
      </c>
      <c r="I113" s="1360"/>
      <c r="J113" s="1361"/>
      <c r="K113" s="300" t="d">
        <v>2019-01-28</v>
      </c>
      <c r="L113" s="300" t="d">
        <v>2019-01-01</v>
      </c>
      <c r="M113" s="301" t="s">
        <v>1277</v>
      </c>
      <c r="N113" s="302">
        <v>160000000</v>
      </c>
      <c r="O113" s="302">
        <v>160000000</v>
      </c>
      <c r="P113" s="642" t="s">
        <v>111</v>
      </c>
      <c r="Q113" s="643"/>
      <c r="R113" s="644"/>
      <c r="S113" s="95" t="s">
        <v>155</v>
      </c>
      <c r="T113" s="82" t="s">
        <v>58</v>
      </c>
      <c r="U113" s="337">
        <v>1</v>
      </c>
      <c r="V113" s="472">
        <v>1</v>
      </c>
      <c r="W113" s="472">
        <f t="shared" si="20"/>
        <v>1</v>
      </c>
      <c r="X113" s="473">
        <f t="shared" si="21"/>
        <v>1</v>
      </c>
      <c r="Y113" s="387">
        <f t="shared" si="22"/>
        <v>1</v>
      </c>
      <c r="AA113" s="413">
        <f t="shared" si="23"/>
        <v>1</v>
      </c>
      <c r="AB113" s="413">
        <f t="shared" si="24"/>
        <v>1</v>
      </c>
      <c r="AC113" s="473">
        <f t="shared" si="25"/>
        <v>1</v>
      </c>
      <c r="AD113" s="387">
        <f t="shared" si="26"/>
        <v>1</v>
      </c>
      <c r="AE113" s="385">
        <v>0</v>
      </c>
      <c r="AF113" s="385">
        <v>0</v>
      </c>
      <c r="AG113" s="386">
        <v>0</v>
      </c>
      <c r="AH113" s="387">
        <f t="shared" si="27"/>
        <v>0</v>
      </c>
      <c r="AI113" s="385">
        <v>0</v>
      </c>
      <c r="AJ113" s="385">
        <v>0</v>
      </c>
      <c r="AK113" s="386">
        <v>0</v>
      </c>
      <c r="AL113" s="387">
        <f t="shared" si="28"/>
        <v>0</v>
      </c>
      <c r="AM113" s="385">
        <v>0</v>
      </c>
      <c r="AN113" s="385">
        <v>0</v>
      </c>
      <c r="AO113" s="386">
        <v>0</v>
      </c>
      <c r="AP113" s="387">
        <f t="shared" si="29"/>
        <v>0</v>
      </c>
    </row>
    <row r="114" spans="1:53" s="49" customFormat="1" ht="290.25" customHeight="1">
      <c r="A114" s="140" t="s">
        <v>329</v>
      </c>
      <c r="B114" s="1064" t="s">
        <v>1513</v>
      </c>
      <c r="C114" s="1065"/>
      <c r="D114" s="217"/>
      <c r="E114" s="105"/>
      <c r="F114" s="1056"/>
      <c r="G114" s="1057"/>
      <c r="H114" s="1058" t="s">
        <v>1574</v>
      </c>
      <c r="I114" s="1059"/>
      <c r="J114" s="1060"/>
      <c r="K114" s="509" t="s">
        <v>1577</v>
      </c>
      <c r="L114" s="50"/>
      <c r="M114" s="328" t="s">
        <v>1528</v>
      </c>
      <c r="N114" s="329" t="s">
        <v>1576</v>
      </c>
      <c r="O114" s="69"/>
      <c r="P114" s="642" t="s">
        <v>1575</v>
      </c>
      <c r="Q114" s="643"/>
      <c r="R114" s="644"/>
      <c r="S114" s="95" t="s">
        <v>155</v>
      </c>
      <c r="T114" s="82" t="s">
        <v>114</v>
      </c>
      <c r="U114" s="337">
        <v>1</v>
      </c>
      <c r="V114" s="472">
        <v>1</v>
      </c>
      <c r="W114" s="472">
        <v>0.33</v>
      </c>
      <c r="X114" s="473">
        <v>0.33</v>
      </c>
      <c r="Y114" s="495">
        <v>0.33</v>
      </c>
      <c r="AA114" s="413">
        <v>0.33</v>
      </c>
      <c r="AB114" s="413">
        <v>0.33</v>
      </c>
      <c r="AC114" s="473">
        <v>1</v>
      </c>
      <c r="AD114" s="495">
        <v>1</v>
      </c>
      <c r="AE114" s="494">
        <v>0</v>
      </c>
      <c r="AF114" s="494">
        <v>0</v>
      </c>
      <c r="AG114" s="460">
        <v>0</v>
      </c>
      <c r="AH114" s="495">
        <v>0</v>
      </c>
      <c r="AI114" s="494">
        <v>0</v>
      </c>
      <c r="AJ114" s="494">
        <v>0</v>
      </c>
      <c r="AK114" s="460">
        <v>0</v>
      </c>
      <c r="AL114" s="495">
        <v>0</v>
      </c>
      <c r="AM114" s="494">
        <v>0</v>
      </c>
      <c r="AN114" s="494">
        <v>0</v>
      </c>
      <c r="AO114" s="460">
        <v>0</v>
      </c>
      <c r="AP114" s="495">
        <v>0</v>
      </c>
    </row>
    <row r="115" spans="1:53" s="49" customFormat="1" ht="296.25" customHeight="1">
      <c r="A115" s="140" t="s">
        <v>329</v>
      </c>
      <c r="B115" s="1125" t="s">
        <v>1593</v>
      </c>
      <c r="C115" s="1126"/>
      <c r="D115" s="342"/>
      <c r="E115" s="343"/>
      <c r="F115" s="1061"/>
      <c r="G115" s="1062"/>
      <c r="H115" s="1061" t="s">
        <v>1594</v>
      </c>
      <c r="I115" s="1062"/>
      <c r="J115" s="1063"/>
      <c r="K115" s="478" t="s">
        <v>1451</v>
      </c>
      <c r="L115" s="50"/>
      <c r="M115" s="477" t="s">
        <v>1528</v>
      </c>
      <c r="N115" s="70"/>
      <c r="O115" s="69"/>
      <c r="P115" s="642" t="s">
        <v>1555</v>
      </c>
      <c r="Q115" s="643"/>
      <c r="R115" s="644"/>
      <c r="S115" s="344" t="s">
        <v>155</v>
      </c>
      <c r="T115" s="336" t="s">
        <v>114</v>
      </c>
      <c r="U115" s="337">
        <v>1</v>
      </c>
      <c r="V115" s="472">
        <v>1</v>
      </c>
      <c r="W115" s="472">
        <v>0</v>
      </c>
      <c r="X115" s="473">
        <v>0</v>
      </c>
      <c r="Y115" s="495">
        <v>0</v>
      </c>
      <c r="AA115" s="413">
        <v>0</v>
      </c>
      <c r="AB115" s="413">
        <v>0</v>
      </c>
      <c r="AC115" s="473">
        <v>0</v>
      </c>
      <c r="AD115" s="495">
        <v>0</v>
      </c>
      <c r="AE115" s="494">
        <v>0</v>
      </c>
      <c r="AF115" s="494">
        <v>0</v>
      </c>
      <c r="AG115" s="460">
        <v>0</v>
      </c>
      <c r="AH115" s="495">
        <v>0</v>
      </c>
      <c r="AI115" s="494">
        <v>0</v>
      </c>
      <c r="AJ115" s="494">
        <v>0</v>
      </c>
      <c r="AK115" s="460">
        <v>0</v>
      </c>
      <c r="AL115" s="495">
        <v>0</v>
      </c>
      <c r="AM115" s="494">
        <v>0</v>
      </c>
      <c r="AN115" s="494">
        <v>0</v>
      </c>
      <c r="AO115" s="460">
        <v>0</v>
      </c>
      <c r="AP115" s="495">
        <v>0</v>
      </c>
    </row>
    <row r="116" spans="1:53" s="15" customFormat="1" ht="60.75" customHeight="1">
      <c r="A116" s="21"/>
      <c r="B116" s="21"/>
      <c r="C116" s="21"/>
      <c r="D116" s="21"/>
      <c r="E116" s="21"/>
      <c r="F116" s="21"/>
      <c r="G116" s="21"/>
      <c r="H116" s="21"/>
      <c r="I116" s="21"/>
      <c r="J116" s="21"/>
      <c r="K116" s="21"/>
      <c r="L116" s="21"/>
      <c r="M116" s="21"/>
      <c r="N116" s="21"/>
      <c r="O116" s="12"/>
      <c r="P116" s="22"/>
      <c r="Q116" s="22"/>
      <c r="R116" s="22"/>
      <c r="S116" s="91"/>
      <c r="T116" s="22"/>
      <c r="U116" s="13"/>
      <c r="V116" s="45"/>
    </row>
    <row r="117" spans="1:53" ht="117.75" customHeight="1">
      <c r="A117" s="638" t="s">
        <v>670</v>
      </c>
      <c r="B117" s="638"/>
      <c r="C117" s="638"/>
      <c r="D117" s="638"/>
      <c r="E117" s="638"/>
      <c r="F117" s="638"/>
      <c r="G117" s="638"/>
      <c r="H117" s="638"/>
      <c r="I117" s="638"/>
      <c r="J117" s="638"/>
      <c r="K117" s="638"/>
      <c r="L117" s="638"/>
      <c r="M117" s="638"/>
      <c r="N117" s="638"/>
      <c r="O117" s="638"/>
      <c r="P117" s="638"/>
      <c r="Q117" s="638"/>
      <c r="R117" s="638"/>
      <c r="S117" s="638"/>
      <c r="T117" s="638"/>
      <c r="U117" s="638"/>
      <c r="V117" s="76"/>
    </row>
    <row r="118" spans="1:53" ht="30" customHeight="1" thickBot="1">
      <c r="A118" s="30"/>
      <c r="B118" s="30"/>
      <c r="C118" s="30"/>
      <c r="D118" s="30"/>
      <c r="E118" s="30"/>
      <c r="F118" s="30"/>
      <c r="G118" s="30"/>
      <c r="H118" s="30"/>
      <c r="I118" s="30"/>
      <c r="J118" s="30"/>
      <c r="K118" s="30"/>
      <c r="L118" s="30"/>
      <c r="M118" s="30"/>
      <c r="N118" s="30"/>
      <c r="O118" s="30"/>
      <c r="P118" s="30"/>
      <c r="Q118" s="30"/>
      <c r="R118" s="30"/>
      <c r="S118" s="30"/>
      <c r="T118" s="30"/>
      <c r="U118" s="30"/>
      <c r="V118" s="76"/>
    </row>
    <row r="119" spans="1:53" ht="66" customHeight="1" thickTop="1">
      <c r="A119" s="891" t="s">
        <v>1002</v>
      </c>
      <c r="B119" s="891"/>
      <c r="C119" s="891"/>
      <c r="D119" s="891"/>
      <c r="E119" s="1257" t="s">
        <v>1624</v>
      </c>
      <c r="F119" s="1258"/>
      <c r="G119" s="1258"/>
      <c r="H119" s="1258"/>
      <c r="I119" s="1258"/>
      <c r="J119" s="1259"/>
      <c r="K119" s="1122"/>
      <c r="L119" s="692"/>
      <c r="M119" s="692"/>
      <c r="N119" s="692"/>
      <c r="O119" s="692"/>
      <c r="P119" s="692"/>
      <c r="Q119" s="274"/>
      <c r="R119" s="274"/>
      <c r="S119" s="274"/>
      <c r="T119" s="274"/>
      <c r="U119" s="274"/>
      <c r="V119" s="46"/>
    </row>
    <row r="120" spans="1:53" ht="62.25" customHeight="1" thickBot="1">
      <c r="A120" s="891"/>
      <c r="B120" s="891"/>
      <c r="C120" s="891"/>
      <c r="D120" s="892"/>
      <c r="E120" s="1362" t="s">
        <v>29</v>
      </c>
      <c r="F120" s="1363"/>
      <c r="G120" s="1364" t="s">
        <v>30</v>
      </c>
      <c r="H120" s="1363"/>
      <c r="I120" s="240" t="s">
        <v>9</v>
      </c>
      <c r="J120" s="241" t="s">
        <v>10</v>
      </c>
      <c r="K120" s="1365"/>
      <c r="L120" s="694"/>
      <c r="M120" s="694"/>
      <c r="N120" s="694"/>
      <c r="O120" s="694"/>
      <c r="P120" s="694"/>
      <c r="Q120" s="31"/>
      <c r="R120" s="31"/>
      <c r="S120" s="31"/>
      <c r="T120" s="31"/>
      <c r="U120" s="31"/>
      <c r="V120" s="46"/>
    </row>
    <row r="121" spans="1:53" ht="369.75" customHeight="1" thickTop="1">
      <c r="A121" s="1344" t="s">
        <v>706</v>
      </c>
      <c r="B121" s="1344"/>
      <c r="C121" s="1344"/>
      <c r="D121" s="1345"/>
      <c r="E121" s="1239">
        <f>+E137</f>
        <v>33495415833</v>
      </c>
      <c r="F121" s="1001"/>
      <c r="G121" s="1239">
        <f>+G137</f>
        <v>33419768883</v>
      </c>
      <c r="H121" s="1001"/>
      <c r="I121" s="1260">
        <f>+G121/E121</f>
        <v>0.99774157304458744</v>
      </c>
      <c r="J121" s="1096">
        <f>I121</f>
        <v>0.99774157304458744</v>
      </c>
      <c r="K121" s="1365"/>
      <c r="L121" s="694"/>
      <c r="M121" s="694"/>
      <c r="N121" s="694"/>
      <c r="O121" s="694"/>
      <c r="P121" s="694"/>
      <c r="Q121" s="31"/>
      <c r="R121" s="31"/>
      <c r="S121" s="31"/>
      <c r="T121" s="31"/>
      <c r="U121" s="31"/>
      <c r="V121" s="46"/>
    </row>
    <row r="122" spans="1:53" ht="103.5" customHeight="1">
      <c r="A122" s="1346"/>
      <c r="B122" s="1346"/>
      <c r="C122" s="1346"/>
      <c r="D122" s="1347"/>
      <c r="E122" s="1084"/>
      <c r="F122" s="1003"/>
      <c r="G122" s="1084"/>
      <c r="H122" s="1003"/>
      <c r="I122" s="1261"/>
      <c r="J122" s="1097"/>
      <c r="K122" s="1365"/>
      <c r="L122" s="694"/>
      <c r="M122" s="694"/>
      <c r="N122" s="694"/>
      <c r="O122" s="694"/>
      <c r="P122" s="694"/>
      <c r="Q122" s="641">
        <v>2016</v>
      </c>
      <c r="R122" s="641"/>
      <c r="S122" s="641"/>
      <c r="T122" s="641"/>
      <c r="U122" s="641">
        <v>2017</v>
      </c>
      <c r="V122" s="641"/>
      <c r="W122" s="641"/>
      <c r="X122" s="641"/>
      <c r="Y122" s="641">
        <v>2018</v>
      </c>
      <c r="Z122" s="641"/>
      <c r="AA122" s="641"/>
      <c r="AB122" s="641"/>
      <c r="AC122" s="641">
        <v>2019</v>
      </c>
      <c r="AD122" s="641"/>
      <c r="AE122" s="641"/>
      <c r="AF122" s="641"/>
      <c r="AG122" s="641">
        <v>2020</v>
      </c>
      <c r="AH122" s="641"/>
      <c r="AI122" s="641"/>
      <c r="AJ122" s="641"/>
      <c r="AL122" s="650" t="s">
        <v>714</v>
      </c>
      <c r="AM122" s="651"/>
      <c r="AN122" s="651"/>
      <c r="AO122" s="651"/>
      <c r="AP122" s="651"/>
      <c r="AQ122" s="651"/>
      <c r="AR122" s="651"/>
      <c r="AS122" s="651"/>
      <c r="AT122" s="651"/>
      <c r="AU122" s="651"/>
      <c r="AV122" s="651"/>
      <c r="AW122" s="651"/>
      <c r="AX122" s="651"/>
      <c r="AY122" s="651"/>
      <c r="AZ122" s="651"/>
      <c r="BA122" s="652"/>
    </row>
    <row r="123" spans="1:53" ht="90.75" customHeight="1" thickBot="1">
      <c r="A123" s="1348"/>
      <c r="B123" s="1348"/>
      <c r="C123" s="1348"/>
      <c r="D123" s="1349"/>
      <c r="E123" s="1086"/>
      <c r="F123" s="1240"/>
      <c r="G123" s="1086"/>
      <c r="H123" s="1240"/>
      <c r="I123" s="1262"/>
      <c r="J123" s="1098"/>
      <c r="K123" s="1366"/>
      <c r="L123" s="695"/>
      <c r="M123" s="695"/>
      <c r="N123" s="695"/>
      <c r="O123" s="695"/>
      <c r="P123" s="695"/>
      <c r="Q123" s="641"/>
      <c r="R123" s="641"/>
      <c r="S123" s="641"/>
      <c r="T123" s="641"/>
      <c r="U123" s="641"/>
      <c r="V123" s="641"/>
      <c r="W123" s="641"/>
      <c r="X123" s="641"/>
      <c r="Y123" s="641"/>
      <c r="Z123" s="641"/>
      <c r="AA123" s="641"/>
      <c r="AB123" s="641"/>
      <c r="AC123" s="641"/>
      <c r="AD123" s="641"/>
      <c r="AE123" s="641"/>
      <c r="AF123" s="641"/>
      <c r="AG123" s="641"/>
      <c r="AH123" s="641"/>
      <c r="AI123" s="641"/>
      <c r="AJ123" s="641"/>
      <c r="AL123" s="634" t="s">
        <v>713</v>
      </c>
      <c r="AM123" s="634"/>
      <c r="AN123" s="634"/>
      <c r="AO123" s="634"/>
      <c r="AP123" s="634" t="s">
        <v>715</v>
      </c>
      <c r="AQ123" s="634"/>
      <c r="AR123" s="634"/>
      <c r="AS123" s="634"/>
      <c r="AT123" s="634" t="s">
        <v>716</v>
      </c>
      <c r="AU123" s="634"/>
      <c r="AV123" s="634"/>
      <c r="AW123" s="634"/>
      <c r="AX123" s="634" t="s">
        <v>717</v>
      </c>
      <c r="AY123" s="634"/>
      <c r="AZ123" s="634"/>
      <c r="BA123" s="634"/>
    </row>
    <row r="124" spans="1:53" ht="110.25" customHeight="1" thickTop="1" thickBot="1">
      <c r="A124" s="664" t="s">
        <v>27</v>
      </c>
      <c r="B124" s="664"/>
      <c r="C124" s="664"/>
      <c r="D124" s="272" t="s">
        <v>151</v>
      </c>
      <c r="E124" s="34" t="s">
        <v>29</v>
      </c>
      <c r="F124" s="34" t="s">
        <v>9</v>
      </c>
      <c r="G124" s="1172" t="s">
        <v>30</v>
      </c>
      <c r="H124" s="1173"/>
      <c r="I124" s="34" t="s">
        <v>31</v>
      </c>
      <c r="J124" s="43" t="s">
        <v>10</v>
      </c>
      <c r="K124" s="664" t="s">
        <v>32</v>
      </c>
      <c r="L124" s="664"/>
      <c r="M124" s="664"/>
      <c r="N124" s="664"/>
      <c r="O124" s="293" t="s">
        <v>7</v>
      </c>
      <c r="P124" s="315" t="s">
        <v>1003</v>
      </c>
      <c r="Q124" s="303" t="s">
        <v>11</v>
      </c>
      <c r="R124" s="303" t="s">
        <v>12</v>
      </c>
      <c r="S124" s="39" t="s">
        <v>9</v>
      </c>
      <c r="T124" s="409" t="s">
        <v>10</v>
      </c>
      <c r="U124" s="303" t="s">
        <v>11</v>
      </c>
      <c r="V124" s="303" t="s">
        <v>12</v>
      </c>
      <c r="W124" s="168" t="s">
        <v>9</v>
      </c>
      <c r="X124" s="409" t="s">
        <v>10</v>
      </c>
      <c r="Y124" s="303" t="s">
        <v>11</v>
      </c>
      <c r="Z124" s="303" t="s">
        <v>12</v>
      </c>
      <c r="AA124" s="39" t="s">
        <v>9</v>
      </c>
      <c r="AB124" s="409" t="s">
        <v>10</v>
      </c>
      <c r="AC124" s="303" t="s">
        <v>11</v>
      </c>
      <c r="AD124" s="303" t="s">
        <v>12</v>
      </c>
      <c r="AE124" s="168" t="s">
        <v>9</v>
      </c>
      <c r="AF124" s="409" t="s">
        <v>10</v>
      </c>
      <c r="AG124" s="303" t="s">
        <v>11</v>
      </c>
      <c r="AH124" s="303" t="s">
        <v>12</v>
      </c>
      <c r="AI124" s="168" t="s">
        <v>9</v>
      </c>
      <c r="AJ124" s="409" t="s">
        <v>10</v>
      </c>
      <c r="AL124" s="408" t="s">
        <v>13</v>
      </c>
      <c r="AM124" s="408" t="s">
        <v>14</v>
      </c>
      <c r="AN124" s="173" t="s">
        <v>9</v>
      </c>
      <c r="AO124" s="409" t="s">
        <v>10</v>
      </c>
      <c r="AP124" s="408" t="s">
        <v>13</v>
      </c>
      <c r="AQ124" s="408" t="s">
        <v>14</v>
      </c>
      <c r="AR124" s="173" t="s">
        <v>9</v>
      </c>
      <c r="AS124" s="409" t="s">
        <v>10</v>
      </c>
      <c r="AT124" s="408" t="s">
        <v>13</v>
      </c>
      <c r="AU124" s="408" t="s">
        <v>14</v>
      </c>
      <c r="AV124" s="173" t="s">
        <v>9</v>
      </c>
      <c r="AW124" s="409" t="s">
        <v>10</v>
      </c>
      <c r="AX124" s="408" t="s">
        <v>13</v>
      </c>
      <c r="AY124" s="408" t="s">
        <v>14</v>
      </c>
      <c r="AZ124" s="173" t="s">
        <v>9</v>
      </c>
      <c r="BA124" s="409" t="s">
        <v>10</v>
      </c>
    </row>
    <row r="125" spans="1:53" ht="226.5" customHeight="1" thickTop="1" thickBot="1">
      <c r="A125" s="666" t="s">
        <v>33</v>
      </c>
      <c r="B125" s="1374" t="s">
        <v>605</v>
      </c>
      <c r="C125" s="1375"/>
      <c r="D125" s="143" t="s">
        <v>604</v>
      </c>
      <c r="E125" s="37">
        <v>1697088000</v>
      </c>
      <c r="F125" s="35">
        <f t="shared" ref="F125:F136" si="106">E125/$E$137</f>
        <v>5.0666276497693542E-2</v>
      </c>
      <c r="G125" s="857">
        <v>1697088000</v>
      </c>
      <c r="H125" s="858"/>
      <c r="I125" s="36">
        <f t="shared" ref="I125:I137" si="107">+G125/E125</f>
        <v>1</v>
      </c>
      <c r="J125" s="54">
        <f t="shared" ref="J125:J137" si="108">I125</f>
        <v>1</v>
      </c>
      <c r="K125" s="1371" t="s">
        <v>603</v>
      </c>
      <c r="L125" s="1372"/>
      <c r="M125" s="1372"/>
      <c r="N125" s="1373"/>
      <c r="O125" s="83" t="s">
        <v>114</v>
      </c>
      <c r="P125" s="110">
        <v>92300</v>
      </c>
      <c r="Q125" s="325">
        <v>20778</v>
      </c>
      <c r="R125" s="325">
        <v>20778</v>
      </c>
      <c r="S125" s="411">
        <f>+R125/Q125</f>
        <v>1</v>
      </c>
      <c r="T125" s="53">
        <f>+S125</f>
        <v>1</v>
      </c>
      <c r="U125" s="325">
        <v>23000</v>
      </c>
      <c r="V125" s="325">
        <v>23000</v>
      </c>
      <c r="W125" s="411">
        <f t="shared" ref="W125:W136" si="109">+V125/U125</f>
        <v>1</v>
      </c>
      <c r="X125" s="53">
        <f>+W125</f>
        <v>1</v>
      </c>
      <c r="Y125" s="325">
        <v>23116</v>
      </c>
      <c r="Z125" s="325">
        <v>23116</v>
      </c>
      <c r="AA125" s="411">
        <f t="shared" ref="AA125:AA136" si="110">+Z125/Y125</f>
        <v>1</v>
      </c>
      <c r="AB125" s="53">
        <f>+AA125</f>
        <v>1</v>
      </c>
      <c r="AC125" s="325">
        <v>23000</v>
      </c>
      <c r="AD125" s="325">
        <f t="shared" ref="AD125:AD134" si="111">AQ125</f>
        <v>9583</v>
      </c>
      <c r="AE125" s="411">
        <f>+AD125/AC125</f>
        <v>0.41665217391304349</v>
      </c>
      <c r="AF125" s="53">
        <f>+AE125</f>
        <v>0.41665217391304349</v>
      </c>
      <c r="AG125" s="325">
        <v>2406</v>
      </c>
      <c r="AH125" s="325">
        <v>0</v>
      </c>
      <c r="AI125" s="411">
        <f>+AH125/AG125</f>
        <v>0</v>
      </c>
      <c r="AJ125" s="53">
        <f>+AI125</f>
        <v>0</v>
      </c>
      <c r="AL125" s="7">
        <v>2500</v>
      </c>
      <c r="AM125" s="7">
        <v>2413</v>
      </c>
      <c r="AN125" s="411">
        <f>+AM125/AL125</f>
        <v>0.96519999999999995</v>
      </c>
      <c r="AO125" s="287">
        <f t="shared" ref="AO125:AO136" si="112">AN125</f>
        <v>0.96519999999999995</v>
      </c>
      <c r="AP125" s="7">
        <v>3000</v>
      </c>
      <c r="AQ125" s="7">
        <v>9583</v>
      </c>
      <c r="AR125" s="411">
        <f t="shared" ref="AR125:AR136" si="113">+AQ125/AP125</f>
        <v>3.1943333333333332</v>
      </c>
      <c r="AS125" s="287">
        <f t="shared" ref="AS125:AS136" si="114">AR125</f>
        <v>3.1943333333333332</v>
      </c>
      <c r="AT125" s="7">
        <v>23000</v>
      </c>
      <c r="AU125" s="285">
        <v>0</v>
      </c>
      <c r="AV125" s="411">
        <f t="shared" ref="AV125:AV136" si="115">+AU125/AT125</f>
        <v>0</v>
      </c>
      <c r="AW125" s="287">
        <f t="shared" ref="AW125:AW136" si="116">AV125</f>
        <v>0</v>
      </c>
      <c r="AX125" s="7">
        <v>23000</v>
      </c>
      <c r="AY125" s="285">
        <v>0</v>
      </c>
      <c r="AZ125" s="411">
        <f t="shared" ref="AZ125:AZ136" si="117">+AY125/AX125</f>
        <v>0</v>
      </c>
      <c r="BA125" s="287">
        <f t="shared" ref="BA125:BA136" si="118">AZ125</f>
        <v>0</v>
      </c>
    </row>
    <row r="126" spans="1:53" ht="226.5" customHeight="1" thickTop="1" thickBot="1">
      <c r="A126" s="666"/>
      <c r="B126" s="1374" t="s">
        <v>602</v>
      </c>
      <c r="C126" s="1375"/>
      <c r="D126" s="143" t="s">
        <v>999</v>
      </c>
      <c r="E126" s="37">
        <v>997820000</v>
      </c>
      <c r="F126" s="35">
        <f t="shared" si="106"/>
        <v>2.9789748094930003E-2</v>
      </c>
      <c r="G126" s="857">
        <v>997820000</v>
      </c>
      <c r="H126" s="858"/>
      <c r="I126" s="36">
        <f t="shared" si="107"/>
        <v>1</v>
      </c>
      <c r="J126" s="54">
        <f t="shared" si="108"/>
        <v>1</v>
      </c>
      <c r="K126" s="1371" t="s">
        <v>601</v>
      </c>
      <c r="L126" s="1372"/>
      <c r="M126" s="1372"/>
      <c r="N126" s="1373"/>
      <c r="O126" s="83" t="s">
        <v>52</v>
      </c>
      <c r="P126" s="110">
        <v>251740</v>
      </c>
      <c r="Q126" s="325">
        <v>812</v>
      </c>
      <c r="R126" s="325">
        <v>812</v>
      </c>
      <c r="S126" s="411">
        <f>+R126/Q126</f>
        <v>1</v>
      </c>
      <c r="T126" s="53">
        <f t="shared" ref="T126:T136" si="119">+S126</f>
        <v>1</v>
      </c>
      <c r="U126" s="325">
        <v>182668</v>
      </c>
      <c r="V126" s="325">
        <v>182668</v>
      </c>
      <c r="W126" s="411">
        <f t="shared" si="109"/>
        <v>1</v>
      </c>
      <c r="X126" s="53">
        <f t="shared" ref="X126:X136" si="120">+W126</f>
        <v>1</v>
      </c>
      <c r="Y126" s="325">
        <v>253382</v>
      </c>
      <c r="Z126" s="325">
        <v>253382</v>
      </c>
      <c r="AA126" s="411">
        <f t="shared" si="110"/>
        <v>1</v>
      </c>
      <c r="AB126" s="53">
        <f t="shared" ref="AB126:AB136" si="121">+AA126</f>
        <v>1</v>
      </c>
      <c r="AC126" s="325">
        <v>249248</v>
      </c>
      <c r="AD126" s="325">
        <f t="shared" si="111"/>
        <v>137211</v>
      </c>
      <c r="AE126" s="411">
        <f>+AD126/AC126</f>
        <v>0.55049990371036073</v>
      </c>
      <c r="AF126" s="53">
        <f t="shared" ref="AF126:AF136" si="122">+AE126</f>
        <v>0.55049990371036073</v>
      </c>
      <c r="AG126" s="325">
        <v>251740</v>
      </c>
      <c r="AH126" s="325">
        <v>0</v>
      </c>
      <c r="AI126" s="411">
        <f>+AH126/AG126</f>
        <v>0</v>
      </c>
      <c r="AJ126" s="53">
        <f t="shared" ref="AJ126:AJ136" si="123">+AI126</f>
        <v>0</v>
      </c>
      <c r="AL126" s="7">
        <v>60400</v>
      </c>
      <c r="AM126" s="7">
        <v>33219</v>
      </c>
      <c r="AN126" s="411">
        <f>+AM126/AL126</f>
        <v>0.5499834437086093</v>
      </c>
      <c r="AO126" s="287">
        <f t="shared" si="112"/>
        <v>0.5499834437086093</v>
      </c>
      <c r="AP126" s="7">
        <v>123800</v>
      </c>
      <c r="AQ126" s="7">
        <v>137211</v>
      </c>
      <c r="AR126" s="411">
        <f t="shared" si="113"/>
        <v>1.1083279483037156</v>
      </c>
      <c r="AS126" s="287">
        <f t="shared" si="114"/>
        <v>1.1083279483037156</v>
      </c>
      <c r="AT126" s="7">
        <v>190200</v>
      </c>
      <c r="AU126" s="285">
        <v>0</v>
      </c>
      <c r="AV126" s="411">
        <f t="shared" si="115"/>
        <v>0</v>
      </c>
      <c r="AW126" s="287">
        <f t="shared" si="116"/>
        <v>0</v>
      </c>
      <c r="AX126" s="7">
        <v>249248</v>
      </c>
      <c r="AY126" s="285">
        <v>0</v>
      </c>
      <c r="AZ126" s="411">
        <f t="shared" si="117"/>
        <v>0</v>
      </c>
      <c r="BA126" s="287">
        <f t="shared" si="118"/>
        <v>0</v>
      </c>
    </row>
    <row r="127" spans="1:53" ht="226.5" customHeight="1" thickTop="1" thickBot="1">
      <c r="A127" s="666"/>
      <c r="B127" s="1374" t="s">
        <v>600</v>
      </c>
      <c r="C127" s="1375"/>
      <c r="D127" s="143" t="s">
        <v>599</v>
      </c>
      <c r="E127" s="37">
        <v>300000000</v>
      </c>
      <c r="F127" s="35">
        <f t="shared" si="106"/>
        <v>8.9564494883636343E-3</v>
      </c>
      <c r="G127" s="857">
        <v>300000000</v>
      </c>
      <c r="H127" s="858"/>
      <c r="I127" s="36">
        <f t="shared" si="107"/>
        <v>1</v>
      </c>
      <c r="J127" s="54">
        <f t="shared" si="108"/>
        <v>1</v>
      </c>
      <c r="K127" s="1371" t="s">
        <v>598</v>
      </c>
      <c r="L127" s="1372"/>
      <c r="M127" s="1372"/>
      <c r="N127" s="1373"/>
      <c r="O127" s="83" t="s">
        <v>114</v>
      </c>
      <c r="P127" s="110">
        <v>9</v>
      </c>
      <c r="Q127" s="325">
        <v>2</v>
      </c>
      <c r="R127" s="325">
        <v>2</v>
      </c>
      <c r="S127" s="411">
        <f>+R127/Q127</f>
        <v>1</v>
      </c>
      <c r="T127" s="53">
        <f t="shared" si="119"/>
        <v>1</v>
      </c>
      <c r="U127" s="325">
        <v>1</v>
      </c>
      <c r="V127" s="325">
        <v>1</v>
      </c>
      <c r="W127" s="411">
        <f t="shared" si="109"/>
        <v>1</v>
      </c>
      <c r="X127" s="53">
        <f t="shared" si="120"/>
        <v>1</v>
      </c>
      <c r="Y127" s="325">
        <v>3</v>
      </c>
      <c r="Z127" s="325">
        <v>3</v>
      </c>
      <c r="AA127" s="411">
        <f t="shared" si="110"/>
        <v>1</v>
      </c>
      <c r="AB127" s="53">
        <f t="shared" si="121"/>
        <v>1</v>
      </c>
      <c r="AC127" s="325">
        <v>2</v>
      </c>
      <c r="AD127" s="325">
        <f t="shared" si="111"/>
        <v>2</v>
      </c>
      <c r="AE127" s="411">
        <f>+AD127/AC127</f>
        <v>1</v>
      </c>
      <c r="AF127" s="53">
        <f t="shared" si="122"/>
        <v>1</v>
      </c>
      <c r="AG127" s="325">
        <v>1</v>
      </c>
      <c r="AH127" s="325">
        <v>0</v>
      </c>
      <c r="AI127" s="411">
        <f>+AH127/AG127</f>
        <v>0</v>
      </c>
      <c r="AJ127" s="53">
        <f t="shared" si="123"/>
        <v>0</v>
      </c>
      <c r="AL127" s="285">
        <v>1</v>
      </c>
      <c r="AM127" s="285">
        <v>1</v>
      </c>
      <c r="AN127" s="411">
        <f>+AM127/AL127</f>
        <v>1</v>
      </c>
      <c r="AO127" s="287">
        <f t="shared" si="112"/>
        <v>1</v>
      </c>
      <c r="AP127" s="285">
        <v>2</v>
      </c>
      <c r="AQ127" s="285">
        <v>2</v>
      </c>
      <c r="AR127" s="411">
        <f t="shared" si="113"/>
        <v>1</v>
      </c>
      <c r="AS127" s="287">
        <f t="shared" si="114"/>
        <v>1</v>
      </c>
      <c r="AT127" s="285">
        <v>2</v>
      </c>
      <c r="AU127" s="285">
        <v>0</v>
      </c>
      <c r="AV127" s="411">
        <f t="shared" si="115"/>
        <v>0</v>
      </c>
      <c r="AW127" s="287">
        <f t="shared" si="116"/>
        <v>0</v>
      </c>
      <c r="AX127" s="285">
        <v>2</v>
      </c>
      <c r="AY127" s="285">
        <v>0</v>
      </c>
      <c r="AZ127" s="411">
        <f t="shared" si="117"/>
        <v>0</v>
      </c>
      <c r="BA127" s="287">
        <f t="shared" si="118"/>
        <v>0</v>
      </c>
    </row>
    <row r="128" spans="1:53" ht="226.5" customHeight="1" thickTop="1" thickBot="1">
      <c r="A128" s="666"/>
      <c r="B128" s="1374" t="s">
        <v>597</v>
      </c>
      <c r="C128" s="1375"/>
      <c r="D128" s="143" t="s">
        <v>596</v>
      </c>
      <c r="E128" s="37">
        <v>14045950</v>
      </c>
      <c r="F128" s="379">
        <f t="shared" si="106"/>
        <v>4.1933947230360391E-4</v>
      </c>
      <c r="G128" s="857">
        <v>0</v>
      </c>
      <c r="H128" s="858"/>
      <c r="I128" s="36">
        <f t="shared" si="107"/>
        <v>0</v>
      </c>
      <c r="J128" s="54">
        <f t="shared" si="108"/>
        <v>0</v>
      </c>
      <c r="K128" s="1371" t="s">
        <v>595</v>
      </c>
      <c r="L128" s="1372"/>
      <c r="M128" s="1372"/>
      <c r="N128" s="1373"/>
      <c r="O128" s="83" t="s">
        <v>114</v>
      </c>
      <c r="P128" s="110">
        <v>1</v>
      </c>
      <c r="Q128" s="325">
        <v>0</v>
      </c>
      <c r="R128" s="325">
        <v>0</v>
      </c>
      <c r="S128" s="411">
        <v>0</v>
      </c>
      <c r="T128" s="53">
        <f t="shared" si="119"/>
        <v>0</v>
      </c>
      <c r="U128" s="324">
        <v>0.3</v>
      </c>
      <c r="V128" s="324">
        <v>0.3</v>
      </c>
      <c r="W128" s="411">
        <f t="shared" si="109"/>
        <v>1</v>
      </c>
      <c r="X128" s="53">
        <f t="shared" si="120"/>
        <v>1</v>
      </c>
      <c r="Y128" s="324">
        <v>0.6</v>
      </c>
      <c r="Z128" s="324">
        <v>0.6</v>
      </c>
      <c r="AA128" s="411">
        <f t="shared" si="110"/>
        <v>1</v>
      </c>
      <c r="AB128" s="53">
        <f t="shared" si="121"/>
        <v>1</v>
      </c>
      <c r="AC128" s="324">
        <v>0.1</v>
      </c>
      <c r="AD128" s="324">
        <f t="shared" si="111"/>
        <v>0.04</v>
      </c>
      <c r="AE128" s="523">
        <f>+AD128/AC128</f>
        <v>0.39999999999999997</v>
      </c>
      <c r="AF128" s="53">
        <f t="shared" si="122"/>
        <v>0.39999999999999997</v>
      </c>
      <c r="AG128" s="324">
        <v>0</v>
      </c>
      <c r="AH128" s="325">
        <v>0</v>
      </c>
      <c r="AI128" s="411">
        <v>0</v>
      </c>
      <c r="AJ128" s="53">
        <f t="shared" si="123"/>
        <v>0</v>
      </c>
      <c r="AL128" s="285">
        <v>0</v>
      </c>
      <c r="AM128" s="285">
        <v>0</v>
      </c>
      <c r="AN128" s="411">
        <v>0</v>
      </c>
      <c r="AO128" s="287">
        <f t="shared" si="112"/>
        <v>0</v>
      </c>
      <c r="AP128" s="320">
        <v>0.1</v>
      </c>
      <c r="AQ128" s="320">
        <v>0.04</v>
      </c>
      <c r="AR128" s="411">
        <f t="shared" si="113"/>
        <v>0.39999999999999997</v>
      </c>
      <c r="AS128" s="287">
        <f t="shared" si="114"/>
        <v>0.39999999999999997</v>
      </c>
      <c r="AT128" s="320">
        <v>0.1</v>
      </c>
      <c r="AU128" s="320">
        <v>0</v>
      </c>
      <c r="AV128" s="411">
        <f t="shared" si="115"/>
        <v>0</v>
      </c>
      <c r="AW128" s="287">
        <f t="shared" si="116"/>
        <v>0</v>
      </c>
      <c r="AX128" s="320">
        <v>0.1</v>
      </c>
      <c r="AY128" s="320">
        <v>0</v>
      </c>
      <c r="AZ128" s="411">
        <f t="shared" si="117"/>
        <v>0</v>
      </c>
      <c r="BA128" s="287">
        <f t="shared" si="118"/>
        <v>0</v>
      </c>
    </row>
    <row r="129" spans="1:53" ht="226.5" customHeight="1" thickTop="1" thickBot="1">
      <c r="A129" s="666"/>
      <c r="B129" s="1374" t="s">
        <v>594</v>
      </c>
      <c r="C129" s="1375"/>
      <c r="D129" s="143" t="s">
        <v>593</v>
      </c>
      <c r="E129" s="37">
        <v>28212563883</v>
      </c>
      <c r="F129" s="35">
        <f t="shared" si="106"/>
        <v>0.84228134451773895</v>
      </c>
      <c r="G129" s="857">
        <v>28209962883</v>
      </c>
      <c r="H129" s="858"/>
      <c r="I129" s="36">
        <f t="shared" si="107"/>
        <v>0.99990780703197391</v>
      </c>
      <c r="J129" s="54">
        <f t="shared" si="108"/>
        <v>0.99990780703197391</v>
      </c>
      <c r="K129" s="1371" t="s">
        <v>592</v>
      </c>
      <c r="L129" s="1372"/>
      <c r="M129" s="1372"/>
      <c r="N129" s="1373"/>
      <c r="O129" s="83" t="s">
        <v>58</v>
      </c>
      <c r="P129" s="110">
        <v>23</v>
      </c>
      <c r="Q129" s="325">
        <v>19</v>
      </c>
      <c r="R129" s="325">
        <v>19</v>
      </c>
      <c r="S129" s="411">
        <f>+R129/Q129</f>
        <v>1</v>
      </c>
      <c r="T129" s="53">
        <f t="shared" si="119"/>
        <v>1</v>
      </c>
      <c r="U129" s="325">
        <v>22</v>
      </c>
      <c r="V129" s="325">
        <v>22</v>
      </c>
      <c r="W129" s="411">
        <f t="shared" si="109"/>
        <v>1</v>
      </c>
      <c r="X129" s="53">
        <f t="shared" si="120"/>
        <v>1</v>
      </c>
      <c r="Y129" s="325">
        <v>23</v>
      </c>
      <c r="Z129" s="325">
        <v>23</v>
      </c>
      <c r="AA129" s="411">
        <f t="shared" si="110"/>
        <v>1</v>
      </c>
      <c r="AB129" s="53">
        <f t="shared" si="121"/>
        <v>1</v>
      </c>
      <c r="AC129" s="325">
        <v>23</v>
      </c>
      <c r="AD129" s="325">
        <f t="shared" si="111"/>
        <v>23</v>
      </c>
      <c r="AE129" s="411">
        <f t="shared" ref="AE129" si="124">+AD129/AC129</f>
        <v>1</v>
      </c>
      <c r="AF129" s="53">
        <f t="shared" si="122"/>
        <v>1</v>
      </c>
      <c r="AG129" s="325">
        <v>23</v>
      </c>
      <c r="AH129" s="325">
        <v>0</v>
      </c>
      <c r="AI129" s="411">
        <f t="shared" ref="AI129:AI136" si="125">+AH129/AG129</f>
        <v>0</v>
      </c>
      <c r="AJ129" s="53">
        <f t="shared" si="123"/>
        <v>0</v>
      </c>
      <c r="AL129" s="325">
        <v>23</v>
      </c>
      <c r="AM129" s="285">
        <v>23</v>
      </c>
      <c r="AN129" s="411">
        <f>+AM129/AL129</f>
        <v>1</v>
      </c>
      <c r="AO129" s="287">
        <f t="shared" si="112"/>
        <v>1</v>
      </c>
      <c r="AP129" s="325">
        <v>23</v>
      </c>
      <c r="AQ129" s="285">
        <v>23</v>
      </c>
      <c r="AR129" s="411">
        <f t="shared" si="113"/>
        <v>1</v>
      </c>
      <c r="AS129" s="287">
        <f t="shared" si="114"/>
        <v>1</v>
      </c>
      <c r="AT129" s="325">
        <v>23</v>
      </c>
      <c r="AU129" s="285">
        <v>0</v>
      </c>
      <c r="AV129" s="411">
        <f t="shared" si="115"/>
        <v>0</v>
      </c>
      <c r="AW129" s="287">
        <f t="shared" si="116"/>
        <v>0</v>
      </c>
      <c r="AX129" s="325">
        <v>23</v>
      </c>
      <c r="AY129" s="285">
        <v>0</v>
      </c>
      <c r="AZ129" s="411">
        <f t="shared" si="117"/>
        <v>0</v>
      </c>
      <c r="BA129" s="287">
        <f t="shared" si="118"/>
        <v>0</v>
      </c>
    </row>
    <row r="130" spans="1:53" ht="226.5" customHeight="1" thickTop="1" thickBot="1">
      <c r="A130" s="666"/>
      <c r="B130" s="1374" t="s">
        <v>591</v>
      </c>
      <c r="C130" s="1375"/>
      <c r="D130" s="143" t="s">
        <v>590</v>
      </c>
      <c r="E130" s="37">
        <v>1372605000</v>
      </c>
      <c r="F130" s="35">
        <f t="shared" si="106"/>
        <v>4.0978891166584548E-2</v>
      </c>
      <c r="G130" s="857">
        <v>1372605000</v>
      </c>
      <c r="H130" s="858"/>
      <c r="I130" s="36">
        <f t="shared" si="107"/>
        <v>1</v>
      </c>
      <c r="J130" s="54">
        <f t="shared" si="108"/>
        <v>1</v>
      </c>
      <c r="K130" s="1371" t="s">
        <v>589</v>
      </c>
      <c r="L130" s="1372"/>
      <c r="M130" s="1372"/>
      <c r="N130" s="1373"/>
      <c r="O130" s="83" t="s">
        <v>52</v>
      </c>
      <c r="P130" s="110">
        <v>95</v>
      </c>
      <c r="Q130" s="325">
        <v>61</v>
      </c>
      <c r="R130" s="325">
        <v>61</v>
      </c>
      <c r="S130" s="411">
        <f>+R130/Q130</f>
        <v>1</v>
      </c>
      <c r="T130" s="53">
        <f t="shared" si="119"/>
        <v>1</v>
      </c>
      <c r="U130" s="325">
        <v>71</v>
      </c>
      <c r="V130" s="325">
        <v>71</v>
      </c>
      <c r="W130" s="411">
        <f t="shared" si="109"/>
        <v>1</v>
      </c>
      <c r="X130" s="53">
        <f t="shared" si="120"/>
        <v>1</v>
      </c>
      <c r="Y130" s="325">
        <v>81</v>
      </c>
      <c r="Z130" s="325">
        <v>81</v>
      </c>
      <c r="AA130" s="411">
        <f t="shared" si="110"/>
        <v>1</v>
      </c>
      <c r="AB130" s="53">
        <f t="shared" si="121"/>
        <v>1</v>
      </c>
      <c r="AC130" s="325">
        <v>91</v>
      </c>
      <c r="AD130" s="325">
        <f t="shared" si="111"/>
        <v>81</v>
      </c>
      <c r="AE130" s="411">
        <f t="shared" ref="AE130:AE136" si="126">+AD130/AC130</f>
        <v>0.89010989010989006</v>
      </c>
      <c r="AF130" s="53">
        <f t="shared" si="122"/>
        <v>0.89010989010989006</v>
      </c>
      <c r="AG130" s="325">
        <v>95</v>
      </c>
      <c r="AH130" s="325">
        <v>0</v>
      </c>
      <c r="AI130" s="411">
        <f t="shared" si="125"/>
        <v>0</v>
      </c>
      <c r="AJ130" s="53">
        <f t="shared" si="123"/>
        <v>0</v>
      </c>
      <c r="AL130" s="285">
        <v>81</v>
      </c>
      <c r="AM130" s="285">
        <v>79</v>
      </c>
      <c r="AN130" s="411">
        <f>+AM130/AL130</f>
        <v>0.97530864197530864</v>
      </c>
      <c r="AO130" s="287">
        <f t="shared" si="112"/>
        <v>0.97530864197530864</v>
      </c>
      <c r="AP130" s="285">
        <v>81</v>
      </c>
      <c r="AQ130" s="285">
        <v>81</v>
      </c>
      <c r="AR130" s="411">
        <f t="shared" si="113"/>
        <v>1</v>
      </c>
      <c r="AS130" s="287">
        <f t="shared" si="114"/>
        <v>1</v>
      </c>
      <c r="AT130" s="285">
        <v>90</v>
      </c>
      <c r="AU130" s="285">
        <v>0</v>
      </c>
      <c r="AV130" s="411">
        <f t="shared" si="115"/>
        <v>0</v>
      </c>
      <c r="AW130" s="287">
        <f t="shared" si="116"/>
        <v>0</v>
      </c>
      <c r="AX130" s="285">
        <v>91</v>
      </c>
      <c r="AY130" s="285">
        <v>0</v>
      </c>
      <c r="AZ130" s="411">
        <f t="shared" si="117"/>
        <v>0</v>
      </c>
      <c r="BA130" s="287">
        <f t="shared" si="118"/>
        <v>0</v>
      </c>
    </row>
    <row r="131" spans="1:53" ht="226.5" customHeight="1" thickTop="1" thickBot="1">
      <c r="A131" s="666"/>
      <c r="B131" s="1374" t="s">
        <v>588</v>
      </c>
      <c r="C131" s="1375"/>
      <c r="D131" s="143" t="s">
        <v>587</v>
      </c>
      <c r="E131" s="37">
        <v>411477000</v>
      </c>
      <c r="F131" s="35">
        <f t="shared" si="106"/>
        <v>1.2284576553744675E-2</v>
      </c>
      <c r="G131" s="857">
        <v>411477000</v>
      </c>
      <c r="H131" s="858"/>
      <c r="I131" s="36">
        <f t="shared" si="107"/>
        <v>1</v>
      </c>
      <c r="J131" s="54">
        <f t="shared" si="108"/>
        <v>1</v>
      </c>
      <c r="K131" s="1371" t="s">
        <v>586</v>
      </c>
      <c r="L131" s="1372"/>
      <c r="M131" s="1372"/>
      <c r="N131" s="1373"/>
      <c r="O131" s="83" t="s">
        <v>52</v>
      </c>
      <c r="P131" s="110">
        <v>12</v>
      </c>
      <c r="Q131" s="325">
        <v>6</v>
      </c>
      <c r="R131" s="325">
        <v>6</v>
      </c>
      <c r="S131" s="411">
        <f>+R131/Q131</f>
        <v>1</v>
      </c>
      <c r="T131" s="53">
        <f t="shared" si="119"/>
        <v>1</v>
      </c>
      <c r="U131" s="325">
        <v>8</v>
      </c>
      <c r="V131" s="325">
        <v>8</v>
      </c>
      <c r="W131" s="411">
        <f t="shared" si="109"/>
        <v>1</v>
      </c>
      <c r="X131" s="53">
        <f t="shared" si="120"/>
        <v>1</v>
      </c>
      <c r="Y131" s="325">
        <v>10</v>
      </c>
      <c r="Z131" s="325">
        <v>10</v>
      </c>
      <c r="AA131" s="411">
        <f t="shared" si="110"/>
        <v>1</v>
      </c>
      <c r="AB131" s="53">
        <f t="shared" si="121"/>
        <v>1</v>
      </c>
      <c r="AC131" s="325">
        <v>12</v>
      </c>
      <c r="AD131" s="325">
        <f t="shared" si="111"/>
        <v>10</v>
      </c>
      <c r="AE131" s="411">
        <f t="shared" si="126"/>
        <v>0.83333333333333337</v>
      </c>
      <c r="AF131" s="53">
        <f t="shared" si="122"/>
        <v>0.83333333333333337</v>
      </c>
      <c r="AG131" s="325">
        <v>12</v>
      </c>
      <c r="AH131" s="325">
        <v>0</v>
      </c>
      <c r="AI131" s="411">
        <f t="shared" si="125"/>
        <v>0</v>
      </c>
      <c r="AJ131" s="53">
        <f t="shared" si="123"/>
        <v>0</v>
      </c>
      <c r="AL131" s="285">
        <v>10</v>
      </c>
      <c r="AM131" s="285">
        <v>10</v>
      </c>
      <c r="AN131" s="411">
        <f>+AM131/AL131</f>
        <v>1</v>
      </c>
      <c r="AO131" s="287">
        <f t="shared" si="112"/>
        <v>1</v>
      </c>
      <c r="AP131" s="285">
        <v>10</v>
      </c>
      <c r="AQ131" s="285">
        <v>10</v>
      </c>
      <c r="AR131" s="411">
        <f t="shared" si="113"/>
        <v>1</v>
      </c>
      <c r="AS131" s="287">
        <f t="shared" si="114"/>
        <v>1</v>
      </c>
      <c r="AT131" s="285">
        <v>12</v>
      </c>
      <c r="AU131" s="285">
        <v>0</v>
      </c>
      <c r="AV131" s="411">
        <f t="shared" si="115"/>
        <v>0</v>
      </c>
      <c r="AW131" s="287">
        <f t="shared" si="116"/>
        <v>0</v>
      </c>
      <c r="AX131" s="285">
        <v>12</v>
      </c>
      <c r="AY131" s="285">
        <v>0</v>
      </c>
      <c r="AZ131" s="411">
        <f t="shared" si="117"/>
        <v>0</v>
      </c>
      <c r="BA131" s="287">
        <f t="shared" si="118"/>
        <v>0</v>
      </c>
    </row>
    <row r="132" spans="1:53" ht="226.5" customHeight="1" thickTop="1" thickBot="1">
      <c r="A132" s="666"/>
      <c r="B132" s="1374" t="s">
        <v>585</v>
      </c>
      <c r="C132" s="1375"/>
      <c r="D132" s="143" t="s">
        <v>584</v>
      </c>
      <c r="E132" s="37">
        <v>14930000</v>
      </c>
      <c r="F132" s="379">
        <f t="shared" si="106"/>
        <v>4.4573263620423015E-4</v>
      </c>
      <c r="G132" s="857">
        <v>14930000</v>
      </c>
      <c r="H132" s="858"/>
      <c r="I132" s="36">
        <f t="shared" si="107"/>
        <v>1</v>
      </c>
      <c r="J132" s="54">
        <f t="shared" si="108"/>
        <v>1</v>
      </c>
      <c r="K132" s="1371" t="s">
        <v>583</v>
      </c>
      <c r="L132" s="1372"/>
      <c r="M132" s="1372"/>
      <c r="N132" s="1373"/>
      <c r="O132" s="83" t="s">
        <v>52</v>
      </c>
      <c r="P132" s="110">
        <v>12</v>
      </c>
      <c r="Q132" s="325">
        <v>0</v>
      </c>
      <c r="R132" s="325">
        <v>0</v>
      </c>
      <c r="S132" s="411">
        <v>0</v>
      </c>
      <c r="T132" s="53">
        <f t="shared" si="119"/>
        <v>0</v>
      </c>
      <c r="U132" s="325">
        <v>4</v>
      </c>
      <c r="V132" s="325">
        <v>4</v>
      </c>
      <c r="W132" s="411">
        <f t="shared" si="109"/>
        <v>1</v>
      </c>
      <c r="X132" s="53">
        <f t="shared" si="120"/>
        <v>1</v>
      </c>
      <c r="Y132" s="325">
        <v>12</v>
      </c>
      <c r="Z132" s="325">
        <v>12</v>
      </c>
      <c r="AA132" s="411">
        <f t="shared" si="110"/>
        <v>1</v>
      </c>
      <c r="AB132" s="53">
        <f t="shared" si="121"/>
        <v>1</v>
      </c>
      <c r="AC132" s="325">
        <v>12</v>
      </c>
      <c r="AD132" s="325">
        <f t="shared" si="111"/>
        <v>12</v>
      </c>
      <c r="AE132" s="411">
        <f t="shared" si="126"/>
        <v>1</v>
      </c>
      <c r="AF132" s="53">
        <f t="shared" si="122"/>
        <v>1</v>
      </c>
      <c r="AG132" s="325">
        <v>12</v>
      </c>
      <c r="AH132" s="325">
        <v>0</v>
      </c>
      <c r="AI132" s="411">
        <f t="shared" si="125"/>
        <v>0</v>
      </c>
      <c r="AJ132" s="53">
        <f t="shared" si="123"/>
        <v>0</v>
      </c>
      <c r="AL132" s="285">
        <v>12</v>
      </c>
      <c r="AM132" s="285">
        <v>12</v>
      </c>
      <c r="AN132" s="411">
        <f>+AM132/AL132</f>
        <v>1</v>
      </c>
      <c r="AO132" s="287">
        <f t="shared" si="112"/>
        <v>1</v>
      </c>
      <c r="AP132" s="285">
        <v>12</v>
      </c>
      <c r="AQ132" s="285">
        <v>12</v>
      </c>
      <c r="AR132" s="411">
        <f t="shared" si="113"/>
        <v>1</v>
      </c>
      <c r="AS132" s="287">
        <f t="shared" si="114"/>
        <v>1</v>
      </c>
      <c r="AT132" s="285">
        <v>12</v>
      </c>
      <c r="AU132" s="285">
        <v>0</v>
      </c>
      <c r="AV132" s="411">
        <f t="shared" si="115"/>
        <v>0</v>
      </c>
      <c r="AW132" s="287">
        <f t="shared" si="116"/>
        <v>0</v>
      </c>
      <c r="AX132" s="285">
        <v>12</v>
      </c>
      <c r="AY132" s="285">
        <v>0</v>
      </c>
      <c r="AZ132" s="411">
        <f t="shared" si="117"/>
        <v>0</v>
      </c>
      <c r="BA132" s="287">
        <f t="shared" si="118"/>
        <v>0</v>
      </c>
    </row>
    <row r="133" spans="1:53" ht="226.5" customHeight="1" thickTop="1" thickBot="1">
      <c r="A133" s="666"/>
      <c r="B133" s="1374" t="s">
        <v>582</v>
      </c>
      <c r="C133" s="1375"/>
      <c r="D133" s="143" t="s">
        <v>581</v>
      </c>
      <c r="E133" s="37">
        <v>30786000</v>
      </c>
      <c r="F133" s="379">
        <f t="shared" si="106"/>
        <v>9.1911084649587611E-4</v>
      </c>
      <c r="G133" s="857">
        <v>30786000</v>
      </c>
      <c r="H133" s="858"/>
      <c r="I133" s="36">
        <f t="shared" si="107"/>
        <v>1</v>
      </c>
      <c r="J133" s="54">
        <f t="shared" si="108"/>
        <v>1</v>
      </c>
      <c r="K133" s="1371" t="s">
        <v>580</v>
      </c>
      <c r="L133" s="1372"/>
      <c r="M133" s="1372"/>
      <c r="N133" s="1373"/>
      <c r="O133" s="83" t="s">
        <v>52</v>
      </c>
      <c r="P133" s="110">
        <v>50</v>
      </c>
      <c r="Q133" s="325">
        <v>0</v>
      </c>
      <c r="R133" s="325">
        <v>0</v>
      </c>
      <c r="S133" s="411">
        <v>0</v>
      </c>
      <c r="T133" s="53">
        <f t="shared" si="119"/>
        <v>0</v>
      </c>
      <c r="U133" s="325">
        <v>40</v>
      </c>
      <c r="V133" s="325">
        <v>40</v>
      </c>
      <c r="W133" s="411">
        <f t="shared" si="109"/>
        <v>1</v>
      </c>
      <c r="X133" s="53">
        <f t="shared" si="120"/>
        <v>1</v>
      </c>
      <c r="Y133" s="325">
        <v>42</v>
      </c>
      <c r="Z133" s="325">
        <v>42</v>
      </c>
      <c r="AA133" s="411">
        <f t="shared" si="110"/>
        <v>1</v>
      </c>
      <c r="AB133" s="53">
        <f t="shared" si="121"/>
        <v>1</v>
      </c>
      <c r="AC133" s="325">
        <v>47</v>
      </c>
      <c r="AD133" s="325">
        <f t="shared" si="111"/>
        <v>44</v>
      </c>
      <c r="AE133" s="411">
        <f t="shared" si="126"/>
        <v>0.93617021276595747</v>
      </c>
      <c r="AF133" s="53">
        <f t="shared" si="122"/>
        <v>0.93617021276595747</v>
      </c>
      <c r="AG133" s="325">
        <v>50</v>
      </c>
      <c r="AH133" s="325">
        <v>0</v>
      </c>
      <c r="AI133" s="411">
        <f t="shared" si="125"/>
        <v>0</v>
      </c>
      <c r="AJ133" s="53">
        <f t="shared" si="123"/>
        <v>0</v>
      </c>
      <c r="AL133" s="285">
        <v>42</v>
      </c>
      <c r="AM133" s="285">
        <v>42</v>
      </c>
      <c r="AN133" s="411">
        <f>+AM133/AL133</f>
        <v>1</v>
      </c>
      <c r="AO133" s="287">
        <f t="shared" si="112"/>
        <v>1</v>
      </c>
      <c r="AP133" s="285">
        <v>45</v>
      </c>
      <c r="AQ133" s="285">
        <v>44</v>
      </c>
      <c r="AR133" s="411">
        <f t="shared" si="113"/>
        <v>0.97777777777777775</v>
      </c>
      <c r="AS133" s="287">
        <f t="shared" si="114"/>
        <v>0.97777777777777775</v>
      </c>
      <c r="AT133" s="285">
        <v>46</v>
      </c>
      <c r="AU133" s="285">
        <v>0</v>
      </c>
      <c r="AV133" s="411">
        <f t="shared" si="115"/>
        <v>0</v>
      </c>
      <c r="AW133" s="287">
        <f t="shared" si="116"/>
        <v>0</v>
      </c>
      <c r="AX133" s="285">
        <v>47</v>
      </c>
      <c r="AY133" s="285">
        <v>0</v>
      </c>
      <c r="AZ133" s="411">
        <f t="shared" si="117"/>
        <v>0</v>
      </c>
      <c r="BA133" s="287">
        <f t="shared" si="118"/>
        <v>0</v>
      </c>
    </row>
    <row r="134" spans="1:53" ht="151.5" customHeight="1" thickTop="1" thickBot="1">
      <c r="A134" s="666"/>
      <c r="B134" s="1374" t="s">
        <v>579</v>
      </c>
      <c r="C134" s="1375"/>
      <c r="D134" s="143" t="s">
        <v>578</v>
      </c>
      <c r="E134" s="37">
        <v>204600000</v>
      </c>
      <c r="F134" s="379">
        <f t="shared" si="106"/>
        <v>6.1082985510639981E-3</v>
      </c>
      <c r="G134" s="857">
        <v>172600000</v>
      </c>
      <c r="H134" s="858"/>
      <c r="I134" s="36">
        <f t="shared" si="107"/>
        <v>0.84359726295210169</v>
      </c>
      <c r="J134" s="54">
        <f t="shared" si="108"/>
        <v>0.84359726295210169</v>
      </c>
      <c r="K134" s="1371" t="s">
        <v>577</v>
      </c>
      <c r="L134" s="1372"/>
      <c r="M134" s="1372"/>
      <c r="N134" s="1373"/>
      <c r="O134" s="83" t="s">
        <v>114</v>
      </c>
      <c r="P134" s="110">
        <v>50</v>
      </c>
      <c r="Q134" s="325">
        <v>0</v>
      </c>
      <c r="R134" s="325">
        <v>0</v>
      </c>
      <c r="S134" s="411">
        <v>0</v>
      </c>
      <c r="T134" s="53">
        <f t="shared" si="119"/>
        <v>0</v>
      </c>
      <c r="U134" s="325">
        <v>15</v>
      </c>
      <c r="V134" s="325">
        <v>15</v>
      </c>
      <c r="W134" s="411">
        <f t="shared" si="109"/>
        <v>1</v>
      </c>
      <c r="X134" s="53">
        <f t="shared" si="120"/>
        <v>1</v>
      </c>
      <c r="Y134" s="325">
        <v>21</v>
      </c>
      <c r="Z134" s="325">
        <v>21</v>
      </c>
      <c r="AA134" s="411">
        <f t="shared" si="110"/>
        <v>1</v>
      </c>
      <c r="AB134" s="53">
        <f t="shared" si="121"/>
        <v>1</v>
      </c>
      <c r="AC134" s="325">
        <v>12</v>
      </c>
      <c r="AD134" s="325">
        <f t="shared" si="111"/>
        <v>14</v>
      </c>
      <c r="AE134" s="411">
        <f t="shared" si="126"/>
        <v>1.1666666666666667</v>
      </c>
      <c r="AF134" s="53">
        <f t="shared" si="122"/>
        <v>1.1666666666666667</v>
      </c>
      <c r="AG134" s="325">
        <v>2</v>
      </c>
      <c r="AH134" s="325">
        <v>0</v>
      </c>
      <c r="AI134" s="411">
        <f t="shared" si="125"/>
        <v>0</v>
      </c>
      <c r="AJ134" s="53">
        <f t="shared" si="123"/>
        <v>0</v>
      </c>
      <c r="AL134" s="285">
        <v>0</v>
      </c>
      <c r="AM134" s="285">
        <v>0</v>
      </c>
      <c r="AN134" s="411">
        <v>0</v>
      </c>
      <c r="AO134" s="287">
        <f t="shared" si="112"/>
        <v>0</v>
      </c>
      <c r="AP134" s="285">
        <v>12</v>
      </c>
      <c r="AQ134" s="285">
        <v>14</v>
      </c>
      <c r="AR134" s="411">
        <f t="shared" si="113"/>
        <v>1.1666666666666667</v>
      </c>
      <c r="AS134" s="287">
        <f t="shared" si="114"/>
        <v>1.1666666666666667</v>
      </c>
      <c r="AT134" s="285">
        <v>12</v>
      </c>
      <c r="AU134" s="285">
        <v>0</v>
      </c>
      <c r="AV134" s="411">
        <f t="shared" si="115"/>
        <v>0</v>
      </c>
      <c r="AW134" s="287">
        <f t="shared" si="116"/>
        <v>0</v>
      </c>
      <c r="AX134" s="285">
        <v>12</v>
      </c>
      <c r="AY134" s="285">
        <v>0</v>
      </c>
      <c r="AZ134" s="411">
        <f t="shared" si="117"/>
        <v>0</v>
      </c>
      <c r="BA134" s="287">
        <f t="shared" si="118"/>
        <v>0</v>
      </c>
    </row>
    <row r="135" spans="1:53" ht="201.75" customHeight="1" thickTop="1" thickBot="1">
      <c r="A135" s="666"/>
      <c r="B135" s="1374" t="s">
        <v>576</v>
      </c>
      <c r="C135" s="1375"/>
      <c r="D135" s="143" t="s">
        <v>575</v>
      </c>
      <c r="E135" s="37">
        <v>79500000</v>
      </c>
      <c r="F135" s="379">
        <f t="shared" si="106"/>
        <v>2.3734591144163627E-3</v>
      </c>
      <c r="G135" s="857">
        <v>52500000</v>
      </c>
      <c r="H135" s="858"/>
      <c r="I135" s="36">
        <f t="shared" si="107"/>
        <v>0.660377358490566</v>
      </c>
      <c r="J135" s="54">
        <f t="shared" si="108"/>
        <v>0.660377358490566</v>
      </c>
      <c r="K135" s="1371" t="s">
        <v>574</v>
      </c>
      <c r="L135" s="1372"/>
      <c r="M135" s="1372"/>
      <c r="N135" s="1373"/>
      <c r="O135" s="83" t="s">
        <v>114</v>
      </c>
      <c r="P135" s="110">
        <v>30</v>
      </c>
      <c r="Q135" s="325">
        <v>2</v>
      </c>
      <c r="R135" s="325">
        <v>2</v>
      </c>
      <c r="S135" s="411">
        <f>+R135/Q135</f>
        <v>1</v>
      </c>
      <c r="T135" s="53">
        <f t="shared" si="119"/>
        <v>1</v>
      </c>
      <c r="U135" s="325">
        <v>8</v>
      </c>
      <c r="V135" s="325">
        <v>8</v>
      </c>
      <c r="W135" s="411">
        <f t="shared" si="109"/>
        <v>1</v>
      </c>
      <c r="X135" s="53">
        <f t="shared" si="120"/>
        <v>1</v>
      </c>
      <c r="Y135" s="325">
        <v>8</v>
      </c>
      <c r="Z135" s="325">
        <v>8</v>
      </c>
      <c r="AA135" s="411">
        <f t="shared" si="110"/>
        <v>1</v>
      </c>
      <c r="AB135" s="53">
        <f t="shared" si="121"/>
        <v>1</v>
      </c>
      <c r="AC135" s="325">
        <v>8</v>
      </c>
      <c r="AD135" s="325">
        <f t="shared" ref="AD135" si="127">AM135</f>
        <v>0</v>
      </c>
      <c r="AE135" s="411">
        <f t="shared" si="126"/>
        <v>0</v>
      </c>
      <c r="AF135" s="53">
        <f t="shared" si="122"/>
        <v>0</v>
      </c>
      <c r="AG135" s="325">
        <v>4</v>
      </c>
      <c r="AH135" s="325">
        <v>0</v>
      </c>
      <c r="AI135" s="411">
        <f t="shared" si="125"/>
        <v>0</v>
      </c>
      <c r="AJ135" s="53">
        <f t="shared" si="123"/>
        <v>0</v>
      </c>
      <c r="AL135" s="285">
        <v>0</v>
      </c>
      <c r="AM135" s="285">
        <v>0</v>
      </c>
      <c r="AN135" s="411">
        <v>0</v>
      </c>
      <c r="AO135" s="287">
        <f t="shared" si="112"/>
        <v>0</v>
      </c>
      <c r="AP135" s="285">
        <v>8</v>
      </c>
      <c r="AQ135" s="285">
        <v>0</v>
      </c>
      <c r="AR135" s="411">
        <f t="shared" si="113"/>
        <v>0</v>
      </c>
      <c r="AS135" s="287">
        <f t="shared" si="114"/>
        <v>0</v>
      </c>
      <c r="AT135" s="285">
        <v>8</v>
      </c>
      <c r="AU135" s="285">
        <v>0</v>
      </c>
      <c r="AV135" s="411">
        <f t="shared" si="115"/>
        <v>0</v>
      </c>
      <c r="AW135" s="287">
        <f t="shared" si="116"/>
        <v>0</v>
      </c>
      <c r="AX135" s="285">
        <v>8</v>
      </c>
      <c r="AY135" s="285">
        <v>0</v>
      </c>
      <c r="AZ135" s="411">
        <f t="shared" si="117"/>
        <v>0</v>
      </c>
      <c r="BA135" s="287">
        <f t="shared" si="118"/>
        <v>0</v>
      </c>
    </row>
    <row r="136" spans="1:53" ht="257.25" customHeight="1" thickTop="1" thickBot="1">
      <c r="A136" s="666"/>
      <c r="B136" s="1374" t="s">
        <v>573</v>
      </c>
      <c r="C136" s="1375"/>
      <c r="D136" s="143" t="s">
        <v>572</v>
      </c>
      <c r="E136" s="37">
        <v>160000000</v>
      </c>
      <c r="F136" s="379">
        <f t="shared" si="106"/>
        <v>4.7767730604606042E-3</v>
      </c>
      <c r="G136" s="857">
        <v>160000000</v>
      </c>
      <c r="H136" s="858"/>
      <c r="I136" s="36">
        <f t="shared" si="107"/>
        <v>1</v>
      </c>
      <c r="J136" s="54">
        <f t="shared" si="108"/>
        <v>1</v>
      </c>
      <c r="K136" s="1371" t="s">
        <v>571</v>
      </c>
      <c r="L136" s="1372"/>
      <c r="M136" s="1372"/>
      <c r="N136" s="1373"/>
      <c r="O136" s="83" t="s">
        <v>52</v>
      </c>
      <c r="P136" s="110">
        <v>1</v>
      </c>
      <c r="Q136" s="382">
        <v>0.1</v>
      </c>
      <c r="R136" s="382">
        <v>0.1</v>
      </c>
      <c r="S136" s="411">
        <f>+R136/Q136</f>
        <v>1</v>
      </c>
      <c r="T136" s="53">
        <f t="shared" si="119"/>
        <v>1</v>
      </c>
      <c r="U136" s="382">
        <v>0.4</v>
      </c>
      <c r="V136" s="382">
        <v>0.4</v>
      </c>
      <c r="W136" s="411">
        <f t="shared" si="109"/>
        <v>1</v>
      </c>
      <c r="X136" s="53">
        <f t="shared" si="120"/>
        <v>1</v>
      </c>
      <c r="Y136" s="382">
        <v>0.8</v>
      </c>
      <c r="Z136" s="382">
        <v>0.8</v>
      </c>
      <c r="AA136" s="411">
        <f t="shared" si="110"/>
        <v>1</v>
      </c>
      <c r="AB136" s="53">
        <f t="shared" si="121"/>
        <v>1</v>
      </c>
      <c r="AC136" s="382">
        <v>0.9</v>
      </c>
      <c r="AD136" s="324">
        <f>AQ136</f>
        <v>0.85</v>
      </c>
      <c r="AE136" s="411">
        <f t="shared" si="126"/>
        <v>0.94444444444444442</v>
      </c>
      <c r="AF136" s="53">
        <f t="shared" si="122"/>
        <v>0.94444444444444442</v>
      </c>
      <c r="AG136" s="382">
        <v>1</v>
      </c>
      <c r="AH136" s="382">
        <v>0</v>
      </c>
      <c r="AI136" s="411">
        <f t="shared" si="125"/>
        <v>0</v>
      </c>
      <c r="AJ136" s="53">
        <f t="shared" si="123"/>
        <v>0</v>
      </c>
      <c r="AL136" s="285">
        <v>0.82</v>
      </c>
      <c r="AM136" s="304">
        <v>0.82</v>
      </c>
      <c r="AN136" s="411">
        <v>0</v>
      </c>
      <c r="AO136" s="287">
        <f t="shared" si="112"/>
        <v>0</v>
      </c>
      <c r="AP136" s="285">
        <v>0.85</v>
      </c>
      <c r="AQ136" s="285">
        <v>0.85</v>
      </c>
      <c r="AR136" s="411">
        <f t="shared" si="113"/>
        <v>1</v>
      </c>
      <c r="AS136" s="287">
        <f t="shared" si="114"/>
        <v>1</v>
      </c>
      <c r="AT136" s="285">
        <v>0.9</v>
      </c>
      <c r="AU136" s="285">
        <v>0</v>
      </c>
      <c r="AV136" s="411">
        <f t="shared" si="115"/>
        <v>0</v>
      </c>
      <c r="AW136" s="287">
        <f t="shared" si="116"/>
        <v>0</v>
      </c>
      <c r="AX136" s="285">
        <v>0.9</v>
      </c>
      <c r="AY136" s="285">
        <v>0</v>
      </c>
      <c r="AZ136" s="411">
        <f t="shared" si="117"/>
        <v>0</v>
      </c>
      <c r="BA136" s="287">
        <f t="shared" si="118"/>
        <v>0</v>
      </c>
    </row>
    <row r="137" spans="1:53" ht="159" customHeight="1" thickTop="1" thickBot="1">
      <c r="A137" s="850" t="s">
        <v>34</v>
      </c>
      <c r="B137" s="851"/>
      <c r="C137" s="852"/>
      <c r="D137" s="290"/>
      <c r="E137" s="38">
        <f>SUM(E125:E136)</f>
        <v>33495415833</v>
      </c>
      <c r="F137" s="394">
        <f>SUM(F125:F136)</f>
        <v>1</v>
      </c>
      <c r="G137" s="885">
        <f>SUM(G125:H136)</f>
        <v>33419768883</v>
      </c>
      <c r="H137" s="886">
        <v>0</v>
      </c>
      <c r="I137" s="392">
        <f t="shared" si="107"/>
        <v>0.99774157304458744</v>
      </c>
      <c r="J137" s="54">
        <f t="shared" si="108"/>
        <v>0.99774157304458744</v>
      </c>
      <c r="K137" s="663"/>
      <c r="L137" s="663"/>
      <c r="M137" s="663"/>
      <c r="N137" s="663"/>
      <c r="O137" s="271"/>
      <c r="P137" s="76"/>
      <c r="Q137" s="76"/>
      <c r="R137" s="76"/>
      <c r="S137" s="92"/>
      <c r="T137" s="76"/>
      <c r="U137" s="76"/>
      <c r="V137" s="46"/>
    </row>
    <row r="138" spans="1:53" s="45" customFormat="1" ht="15.75" customHeight="1" thickTop="1">
      <c r="A138" s="40"/>
      <c r="B138" s="40"/>
      <c r="C138" s="40"/>
      <c r="D138" s="40"/>
      <c r="E138" s="40"/>
      <c r="F138" s="40"/>
      <c r="G138" s="40"/>
      <c r="H138" s="40"/>
      <c r="I138" s="40"/>
      <c r="J138" s="40"/>
      <c r="K138" s="40"/>
      <c r="L138" s="40"/>
      <c r="M138" s="40"/>
      <c r="N138" s="40"/>
      <c r="O138" s="40"/>
      <c r="P138" s="40"/>
      <c r="Q138" s="40"/>
      <c r="R138" s="40"/>
      <c r="S138" s="87"/>
      <c r="T138" s="40"/>
      <c r="U138" s="40"/>
      <c r="V138" s="46"/>
    </row>
    <row r="142" spans="1:53" ht="13.5" thickBot="1"/>
    <row r="143" spans="1:53" ht="113.25" customHeight="1" thickTop="1" thickBot="1">
      <c r="A143" s="1117" t="s">
        <v>35</v>
      </c>
      <c r="B143" s="1118"/>
      <c r="C143" s="654" t="d">
        <v>2019-03-31</v>
      </c>
      <c r="D143" s="654"/>
      <c r="E143" s="165" t="s">
        <v>36</v>
      </c>
      <c r="F143" s="52"/>
      <c r="G143" s="655" t="s">
        <v>37</v>
      </c>
      <c r="H143" s="656"/>
      <c r="I143" s="44"/>
      <c r="J143" s="198" t="s">
        <v>38</v>
      </c>
      <c r="K143" s="44"/>
      <c r="L143" s="657" t="s">
        <v>39</v>
      </c>
      <c r="M143" s="658"/>
      <c r="N143" s="166"/>
      <c r="O143" s="199" t="s">
        <v>40</v>
      </c>
      <c r="S143" s="190"/>
      <c r="V143" s="76"/>
    </row>
    <row r="144" spans="1:53" ht="13.5" thickTop="1"/>
  </sheetData>
  <autoFilter ref="A54:AP115" xr:uid="{B18F822C-160D-4411-B098-4093A70C271E}">
    <filterColumn colId="1" showButton="0">
      <customFilters>
        <customFilter operator="notEqual" val=" "/>
      </customFilters>
    </filterColumn>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456">
    <mergeCell ref="B87:C87"/>
    <mergeCell ref="F87:G87"/>
    <mergeCell ref="P91:R91"/>
    <mergeCell ref="P92:R92"/>
    <mergeCell ref="P93:R93"/>
    <mergeCell ref="P96:R96"/>
    <mergeCell ref="P97:R97"/>
    <mergeCell ref="P81:R81"/>
    <mergeCell ref="P94:R94"/>
    <mergeCell ref="P95:R95"/>
    <mergeCell ref="P82:R82"/>
    <mergeCell ref="P83:R83"/>
    <mergeCell ref="P84:R84"/>
    <mergeCell ref="P85:R85"/>
    <mergeCell ref="P86:R86"/>
    <mergeCell ref="P87:R87"/>
    <mergeCell ref="P88:R88"/>
    <mergeCell ref="P89:R89"/>
    <mergeCell ref="P90:R90"/>
    <mergeCell ref="H81:J81"/>
    <mergeCell ref="H82:J82"/>
    <mergeCell ref="H83:J83"/>
    <mergeCell ref="H84:J84"/>
    <mergeCell ref="H85:J85"/>
    <mergeCell ref="H86:J86"/>
    <mergeCell ref="H87:J87"/>
    <mergeCell ref="H88:J88"/>
    <mergeCell ref="H89:J89"/>
    <mergeCell ref="B88:C88"/>
    <mergeCell ref="F88:G88"/>
    <mergeCell ref="B89:C89"/>
    <mergeCell ref="F89:G89"/>
    <mergeCell ref="B90:C90"/>
    <mergeCell ref="F90:G90"/>
    <mergeCell ref="B96:C96"/>
    <mergeCell ref="F96:G96"/>
    <mergeCell ref="P106:R106"/>
    <mergeCell ref="P99:R99"/>
    <mergeCell ref="B97:C97"/>
    <mergeCell ref="F97:G97"/>
    <mergeCell ref="H90:J90"/>
    <mergeCell ref="H91:J91"/>
    <mergeCell ref="H92:J92"/>
    <mergeCell ref="H93:J93"/>
    <mergeCell ref="H94:J94"/>
    <mergeCell ref="H95:J95"/>
    <mergeCell ref="H96:J96"/>
    <mergeCell ref="H97:J97"/>
    <mergeCell ref="B91:C91"/>
    <mergeCell ref="F91:G91"/>
    <mergeCell ref="B92:C92"/>
    <mergeCell ref="P110:R110"/>
    <mergeCell ref="P107:R107"/>
    <mergeCell ref="P108:R108"/>
    <mergeCell ref="P109:R109"/>
    <mergeCell ref="B81:C81"/>
    <mergeCell ref="F81:G81"/>
    <mergeCell ref="B82:C82"/>
    <mergeCell ref="F82:G82"/>
    <mergeCell ref="B83:C83"/>
    <mergeCell ref="F83:G83"/>
    <mergeCell ref="B84:C84"/>
    <mergeCell ref="F84:G84"/>
    <mergeCell ref="B85:C85"/>
    <mergeCell ref="F85:G85"/>
    <mergeCell ref="F92:G92"/>
    <mergeCell ref="B93:C93"/>
    <mergeCell ref="F93:G93"/>
    <mergeCell ref="B94:C94"/>
    <mergeCell ref="F94:G94"/>
    <mergeCell ref="B95:C95"/>
    <mergeCell ref="F95:G95"/>
    <mergeCell ref="B86:C86"/>
    <mergeCell ref="F86:G86"/>
    <mergeCell ref="P98:R98"/>
    <mergeCell ref="F109:G109"/>
    <mergeCell ref="B110:C110"/>
    <mergeCell ref="F110:G110"/>
    <mergeCell ref="B102:C102"/>
    <mergeCell ref="F102:G102"/>
    <mergeCell ref="B103:C103"/>
    <mergeCell ref="F103:G103"/>
    <mergeCell ref="H102:J102"/>
    <mergeCell ref="H103:J103"/>
    <mergeCell ref="H104:J104"/>
    <mergeCell ref="H105:J105"/>
    <mergeCell ref="H106:J106"/>
    <mergeCell ref="H107:J107"/>
    <mergeCell ref="H108:J108"/>
    <mergeCell ref="H110:J110"/>
    <mergeCell ref="B104:C104"/>
    <mergeCell ref="F104:G104"/>
    <mergeCell ref="B105:C105"/>
    <mergeCell ref="F105:G105"/>
    <mergeCell ref="B106:C106"/>
    <mergeCell ref="F106:G106"/>
    <mergeCell ref="B107:C107"/>
    <mergeCell ref="F107:G107"/>
    <mergeCell ref="Q122:T123"/>
    <mergeCell ref="U122:X123"/>
    <mergeCell ref="A119:D120"/>
    <mergeCell ref="A121:D123"/>
    <mergeCell ref="F80:G80"/>
    <mergeCell ref="P80:R80"/>
    <mergeCell ref="F113:G113"/>
    <mergeCell ref="P113:R113"/>
    <mergeCell ref="B80:C80"/>
    <mergeCell ref="B114:C114"/>
    <mergeCell ref="F114:G114"/>
    <mergeCell ref="H114:J114"/>
    <mergeCell ref="P114:R114"/>
    <mergeCell ref="B115:C115"/>
    <mergeCell ref="F115:G115"/>
    <mergeCell ref="H115:J115"/>
    <mergeCell ref="P115:R115"/>
    <mergeCell ref="B108:C108"/>
    <mergeCell ref="H111:J111"/>
    <mergeCell ref="H112:J112"/>
    <mergeCell ref="P102:R102"/>
    <mergeCell ref="P103:R103"/>
    <mergeCell ref="P104:R104"/>
    <mergeCell ref="P105:R105"/>
    <mergeCell ref="E121:F123"/>
    <mergeCell ref="G121:H123"/>
    <mergeCell ref="I121:I123"/>
    <mergeCell ref="J121:J123"/>
    <mergeCell ref="A124:C124"/>
    <mergeCell ref="G124:H124"/>
    <mergeCell ref="K124:N124"/>
    <mergeCell ref="K132:N132"/>
    <mergeCell ref="G127:H127"/>
    <mergeCell ref="B130:C130"/>
    <mergeCell ref="G130:H130"/>
    <mergeCell ref="K130:N130"/>
    <mergeCell ref="B125:C125"/>
    <mergeCell ref="G125:H125"/>
    <mergeCell ref="K125:N125"/>
    <mergeCell ref="A143:B143"/>
    <mergeCell ref="C143:D143"/>
    <mergeCell ref="G143:H143"/>
    <mergeCell ref="L143:M143"/>
    <mergeCell ref="B57:C57"/>
    <mergeCell ref="B58:C58"/>
    <mergeCell ref="B59:C59"/>
    <mergeCell ref="B60:C60"/>
    <mergeCell ref="B61:C61"/>
    <mergeCell ref="B62:C62"/>
    <mergeCell ref="B63:C63"/>
    <mergeCell ref="B64:C64"/>
    <mergeCell ref="B65:C65"/>
    <mergeCell ref="B66:C66"/>
    <mergeCell ref="B67:C67"/>
    <mergeCell ref="B68:C68"/>
    <mergeCell ref="A137:C137"/>
    <mergeCell ref="G137:H137"/>
    <mergeCell ref="K137:N137"/>
    <mergeCell ref="B136:C136"/>
    <mergeCell ref="G136:H136"/>
    <mergeCell ref="K136:N136"/>
    <mergeCell ref="B132:C132"/>
    <mergeCell ref="G132:H132"/>
    <mergeCell ref="A6:B6"/>
    <mergeCell ref="C6:U6"/>
    <mergeCell ref="C8:U8"/>
    <mergeCell ref="C9:U9"/>
    <mergeCell ref="C10:U10"/>
    <mergeCell ref="E43:I43"/>
    <mergeCell ref="E44:I44"/>
    <mergeCell ref="E45:I45"/>
    <mergeCell ref="E46:I46"/>
    <mergeCell ref="J46:K46"/>
    <mergeCell ref="J45:K45"/>
    <mergeCell ref="J44:K44"/>
    <mergeCell ref="J43:K43"/>
    <mergeCell ref="N46:O46"/>
    <mergeCell ref="N45:O45"/>
    <mergeCell ref="N44:O44"/>
    <mergeCell ref="N43:O43"/>
    <mergeCell ref="L46:M46"/>
    <mergeCell ref="P44:R44"/>
    <mergeCell ref="U41:U42"/>
    <mergeCell ref="A16:C24"/>
    <mergeCell ref="D16:E24"/>
    <mergeCell ref="F16:H24"/>
    <mergeCell ref="I17:I24"/>
    <mergeCell ref="G135:H135"/>
    <mergeCell ref="K127:N127"/>
    <mergeCell ref="A125:A136"/>
    <mergeCell ref="K135:N135"/>
    <mergeCell ref="B131:C131"/>
    <mergeCell ref="G131:H131"/>
    <mergeCell ref="K131:N131"/>
    <mergeCell ref="B128:C128"/>
    <mergeCell ref="G128:H128"/>
    <mergeCell ref="K128:N128"/>
    <mergeCell ref="B129:C129"/>
    <mergeCell ref="G129:H129"/>
    <mergeCell ref="K129:N129"/>
    <mergeCell ref="B133:C133"/>
    <mergeCell ref="G133:H133"/>
    <mergeCell ref="K133:N133"/>
    <mergeCell ref="B126:C126"/>
    <mergeCell ref="G126:H126"/>
    <mergeCell ref="K126:N126"/>
    <mergeCell ref="B127:C127"/>
    <mergeCell ref="B134:C134"/>
    <mergeCell ref="G134:H134"/>
    <mergeCell ref="K134:N134"/>
    <mergeCell ref="B135:C135"/>
    <mergeCell ref="B113:C113"/>
    <mergeCell ref="H80:J80"/>
    <mergeCell ref="H113:J113"/>
    <mergeCell ref="F98:G98"/>
    <mergeCell ref="F99:G99"/>
    <mergeCell ref="F100:G100"/>
    <mergeCell ref="F101:G101"/>
    <mergeCell ref="F111:G111"/>
    <mergeCell ref="P100:R100"/>
    <mergeCell ref="P101:R101"/>
    <mergeCell ref="P111:R111"/>
    <mergeCell ref="P112:R112"/>
    <mergeCell ref="F112:G112"/>
    <mergeCell ref="B98:C98"/>
    <mergeCell ref="B99:C99"/>
    <mergeCell ref="B100:C100"/>
    <mergeCell ref="B101:C101"/>
    <mergeCell ref="B111:C111"/>
    <mergeCell ref="B112:C112"/>
    <mergeCell ref="H98:J98"/>
    <mergeCell ref="H99:J99"/>
    <mergeCell ref="H100:J100"/>
    <mergeCell ref="H101:J101"/>
    <mergeCell ref="H109:J109"/>
    <mergeCell ref="F77:G77"/>
    <mergeCell ref="P77:R77"/>
    <mergeCell ref="F78:G78"/>
    <mergeCell ref="P78:R78"/>
    <mergeCell ref="F79:G79"/>
    <mergeCell ref="P79:R79"/>
    <mergeCell ref="B77:C77"/>
    <mergeCell ref="B78:C78"/>
    <mergeCell ref="B79:C79"/>
    <mergeCell ref="H77:J77"/>
    <mergeCell ref="H78:J78"/>
    <mergeCell ref="H79:J79"/>
    <mergeCell ref="F75:G75"/>
    <mergeCell ref="P75:R75"/>
    <mergeCell ref="F76:G76"/>
    <mergeCell ref="P76:R76"/>
    <mergeCell ref="B75:C75"/>
    <mergeCell ref="B76:C76"/>
    <mergeCell ref="H75:J75"/>
    <mergeCell ref="H76:J76"/>
    <mergeCell ref="F70:G70"/>
    <mergeCell ref="P70:R70"/>
    <mergeCell ref="F72:G72"/>
    <mergeCell ref="P72:R72"/>
    <mergeCell ref="F73:G73"/>
    <mergeCell ref="P73:R73"/>
    <mergeCell ref="F74:G74"/>
    <mergeCell ref="P74:R74"/>
    <mergeCell ref="B72:C72"/>
    <mergeCell ref="B73:C73"/>
    <mergeCell ref="B74:C74"/>
    <mergeCell ref="H72:J72"/>
    <mergeCell ref="H73:J73"/>
    <mergeCell ref="H74:J74"/>
    <mergeCell ref="F65:G65"/>
    <mergeCell ref="P65:R65"/>
    <mergeCell ref="F71:G71"/>
    <mergeCell ref="P71:R71"/>
    <mergeCell ref="B71:C71"/>
    <mergeCell ref="H69:J69"/>
    <mergeCell ref="H70:J70"/>
    <mergeCell ref="H71:J71"/>
    <mergeCell ref="F66:G66"/>
    <mergeCell ref="P66:R66"/>
    <mergeCell ref="F67:G67"/>
    <mergeCell ref="P67:R67"/>
    <mergeCell ref="F68:G68"/>
    <mergeCell ref="P68:R68"/>
    <mergeCell ref="H66:J66"/>
    <mergeCell ref="H67:J67"/>
    <mergeCell ref="H68:J68"/>
    <mergeCell ref="B69:C69"/>
    <mergeCell ref="B70:C70"/>
    <mergeCell ref="F69:G69"/>
    <mergeCell ref="F62:G62"/>
    <mergeCell ref="P62:R62"/>
    <mergeCell ref="H60:J60"/>
    <mergeCell ref="H61:J61"/>
    <mergeCell ref="H62:J62"/>
    <mergeCell ref="F63:G63"/>
    <mergeCell ref="P63:R63"/>
    <mergeCell ref="F64:G64"/>
    <mergeCell ref="P64:R64"/>
    <mergeCell ref="B43:C43"/>
    <mergeCell ref="D54:D55"/>
    <mergeCell ref="F60:G60"/>
    <mergeCell ref="P60:R60"/>
    <mergeCell ref="F61:G61"/>
    <mergeCell ref="P61:R61"/>
    <mergeCell ref="E54:E55"/>
    <mergeCell ref="F56:G56"/>
    <mergeCell ref="A47:B47"/>
    <mergeCell ref="F47:I47"/>
    <mergeCell ref="L47:N47"/>
    <mergeCell ref="P47:R47"/>
    <mergeCell ref="A48:B48"/>
    <mergeCell ref="P43:R43"/>
    <mergeCell ref="L45:M45"/>
    <mergeCell ref="F48:I48"/>
    <mergeCell ref="L48:N48"/>
    <mergeCell ref="P48:R48"/>
    <mergeCell ref="A49:B49"/>
    <mergeCell ref="C49:F49"/>
    <mergeCell ref="G49:I49"/>
    <mergeCell ref="J49:L49"/>
    <mergeCell ref="P49:S49"/>
    <mergeCell ref="A54:A55"/>
    <mergeCell ref="O54:O55"/>
    <mergeCell ref="S54:S55"/>
    <mergeCell ref="T54:T55"/>
    <mergeCell ref="B56:C56"/>
    <mergeCell ref="H54:J55"/>
    <mergeCell ref="H56:J56"/>
    <mergeCell ref="B46:C46"/>
    <mergeCell ref="B45:C45"/>
    <mergeCell ref="B44:C44"/>
    <mergeCell ref="A52:Y52"/>
    <mergeCell ref="B54:C55"/>
    <mergeCell ref="A3:U3"/>
    <mergeCell ref="A5:U5"/>
    <mergeCell ref="A31:H31"/>
    <mergeCell ref="I31:N31"/>
    <mergeCell ref="P31:R31"/>
    <mergeCell ref="P45:R45"/>
    <mergeCell ref="P46:R46"/>
    <mergeCell ref="D41:D42"/>
    <mergeCell ref="A38:B38"/>
    <mergeCell ref="A39:B39"/>
    <mergeCell ref="P41:R42"/>
    <mergeCell ref="A37:B37"/>
    <mergeCell ref="A32:H32"/>
    <mergeCell ref="I32:N32"/>
    <mergeCell ref="P32:R32"/>
    <mergeCell ref="A29:H30"/>
    <mergeCell ref="U14:U15"/>
    <mergeCell ref="P16:S16"/>
    <mergeCell ref="J17:O17"/>
    <mergeCell ref="P17:S17"/>
    <mergeCell ref="J18:O18"/>
    <mergeCell ref="P18:S18"/>
    <mergeCell ref="J19:O19"/>
    <mergeCell ref="P19:S19"/>
    <mergeCell ref="V14:Y14"/>
    <mergeCell ref="AA12:AP12"/>
    <mergeCell ref="AA14:AD14"/>
    <mergeCell ref="AE14:AH14"/>
    <mergeCell ref="AI14:AL14"/>
    <mergeCell ref="AM14:AP14"/>
    <mergeCell ref="AA27:AP27"/>
    <mergeCell ref="AA29:AD29"/>
    <mergeCell ref="AE29:AH29"/>
    <mergeCell ref="AI29:AL29"/>
    <mergeCell ref="AM29:AP29"/>
    <mergeCell ref="A12:Y12"/>
    <mergeCell ref="A27:Y27"/>
    <mergeCell ref="T14:T15"/>
    <mergeCell ref="A14:C15"/>
    <mergeCell ref="D14:E15"/>
    <mergeCell ref="F14:H15"/>
    <mergeCell ref="I14:I15"/>
    <mergeCell ref="J14:O15"/>
    <mergeCell ref="P14:S15"/>
    <mergeCell ref="O29:O30"/>
    <mergeCell ref="P29:R30"/>
    <mergeCell ref="S29:S30"/>
    <mergeCell ref="J16:O16"/>
    <mergeCell ref="T29:T30"/>
    <mergeCell ref="U29:U30"/>
    <mergeCell ref="I29:N30"/>
    <mergeCell ref="C39:Y39"/>
    <mergeCell ref="C38:Y38"/>
    <mergeCell ref="C37:Y37"/>
    <mergeCell ref="A35:Y35"/>
    <mergeCell ref="J41:K42"/>
    <mergeCell ref="N41:O42"/>
    <mergeCell ref="V29:Y29"/>
    <mergeCell ref="B41:C42"/>
    <mergeCell ref="L41:M42"/>
    <mergeCell ref="E41:I42"/>
    <mergeCell ref="A41:A42"/>
    <mergeCell ref="S41:S42"/>
    <mergeCell ref="T41:T42"/>
    <mergeCell ref="A117:U117"/>
    <mergeCell ref="E119:J119"/>
    <mergeCell ref="K119:P119"/>
    <mergeCell ref="E120:F120"/>
    <mergeCell ref="G120:H120"/>
    <mergeCell ref="K120:P123"/>
    <mergeCell ref="F108:G108"/>
    <mergeCell ref="B109:C109"/>
    <mergeCell ref="AA39:AP39"/>
    <mergeCell ref="P58:R58"/>
    <mergeCell ref="F59:G59"/>
    <mergeCell ref="P59:R59"/>
    <mergeCell ref="H57:J57"/>
    <mergeCell ref="H58:J58"/>
    <mergeCell ref="H59:J59"/>
    <mergeCell ref="V54:Y54"/>
    <mergeCell ref="P56:R56"/>
    <mergeCell ref="K54:K55"/>
    <mergeCell ref="L54:L55"/>
    <mergeCell ref="M54:M55"/>
    <mergeCell ref="N54:N55"/>
    <mergeCell ref="U54:U55"/>
    <mergeCell ref="P54:R55"/>
    <mergeCell ref="F54:G55"/>
    <mergeCell ref="AA52:AP52"/>
    <mergeCell ref="AA54:AD54"/>
    <mergeCell ref="AE54:AH54"/>
    <mergeCell ref="AI54:AL54"/>
    <mergeCell ref="AM54:AP54"/>
    <mergeCell ref="AL122:BA122"/>
    <mergeCell ref="AA41:AD41"/>
    <mergeCell ref="AE41:AH41"/>
    <mergeCell ref="AI41:AL41"/>
    <mergeCell ref="AM41:AP41"/>
    <mergeCell ref="AC122:AF123"/>
    <mergeCell ref="AG122:AJ123"/>
    <mergeCell ref="Y122:AB123"/>
    <mergeCell ref="F57:G57"/>
    <mergeCell ref="P57:R57"/>
    <mergeCell ref="F58:G58"/>
    <mergeCell ref="AL123:AO123"/>
    <mergeCell ref="AP123:AS123"/>
    <mergeCell ref="AT123:AW123"/>
    <mergeCell ref="AX123:BA123"/>
    <mergeCell ref="J20:O20"/>
    <mergeCell ref="P20:S20"/>
    <mergeCell ref="J21:O21"/>
    <mergeCell ref="P21:S21"/>
    <mergeCell ref="J22:O22"/>
    <mergeCell ref="P22:S22"/>
    <mergeCell ref="J23:O23"/>
    <mergeCell ref="P23:S23"/>
    <mergeCell ref="J24:O24"/>
    <mergeCell ref="P24:S24"/>
    <mergeCell ref="L44:M44"/>
    <mergeCell ref="L43:M43"/>
    <mergeCell ref="H63:J63"/>
    <mergeCell ref="H64:J64"/>
    <mergeCell ref="H65:J65"/>
    <mergeCell ref="P69:R69"/>
    <mergeCell ref="V41:Y41"/>
  </mergeCells>
  <conditionalFormatting sqref="Y43">
    <cfRule type="iconSet" priority="651">
      <iconSet iconSet="4Arrows" showValue="0">
        <cfvo type="percent" val="0"/>
        <cfvo type="num" val="0.6"/>
        <cfvo type="num" val="0.8"/>
        <cfvo type="num" val="0.9"/>
      </iconSet>
    </cfRule>
    <cfRule type="cellIs" dxfId="775" priority="652" operator="lessThan">
      <formula>0.6</formula>
    </cfRule>
    <cfRule type="cellIs" dxfId="774" priority="653" operator="between">
      <formula>0.8</formula>
      <formula>0.899999999999999</formula>
    </cfRule>
    <cfRule type="cellIs" dxfId="773" priority="654" operator="between">
      <formula>0.6</formula>
      <formula>0.8</formula>
    </cfRule>
    <cfRule type="cellIs" dxfId="772" priority="655" operator="greaterThanOrEqual">
      <formula>0.9</formula>
    </cfRule>
  </conditionalFormatting>
  <conditionalFormatting sqref="Y44">
    <cfRule type="iconSet" priority="646">
      <iconSet iconSet="4Arrows" showValue="0">
        <cfvo type="percent" val="0"/>
        <cfvo type="num" val="0.6"/>
        <cfvo type="num" val="0.8"/>
        <cfvo type="num" val="0.9"/>
      </iconSet>
    </cfRule>
    <cfRule type="cellIs" dxfId="771" priority="647" operator="lessThan">
      <formula>0.6</formula>
    </cfRule>
    <cfRule type="cellIs" dxfId="770" priority="648" operator="between">
      <formula>0.8</formula>
      <formula>0.899999999999999</formula>
    </cfRule>
    <cfRule type="cellIs" dxfId="769" priority="649" operator="between">
      <formula>0.6</formula>
      <formula>0.8</formula>
    </cfRule>
    <cfRule type="cellIs" dxfId="768" priority="650" operator="greaterThanOrEqual">
      <formula>0.9</formula>
    </cfRule>
  </conditionalFormatting>
  <conditionalFormatting sqref="Y45:Y46">
    <cfRule type="iconSet" priority="641">
      <iconSet iconSet="4Arrows" showValue="0">
        <cfvo type="percent" val="0"/>
        <cfvo type="num" val="0.6"/>
        <cfvo type="num" val="0.8"/>
        <cfvo type="num" val="0.9"/>
      </iconSet>
    </cfRule>
    <cfRule type="cellIs" dxfId="767" priority="642" operator="lessThan">
      <formula>0.6</formula>
    </cfRule>
    <cfRule type="cellIs" dxfId="766" priority="643" operator="between">
      <formula>0.8</formula>
      <formula>0.899999999999999</formula>
    </cfRule>
    <cfRule type="cellIs" dxfId="765" priority="644" operator="between">
      <formula>0.6</formula>
      <formula>0.8</formula>
    </cfRule>
    <cfRule type="cellIs" dxfId="764" priority="645" operator="greaterThanOrEqual">
      <formula>0.9</formula>
    </cfRule>
  </conditionalFormatting>
  <conditionalFormatting sqref="AD43:AD46">
    <cfRule type="iconSet" priority="586">
      <iconSet iconSet="4Arrows" showValue="0">
        <cfvo type="percent" val="0"/>
        <cfvo type="num" val="0.6"/>
        <cfvo type="num" val="0.8"/>
        <cfvo type="num" val="0.9"/>
      </iconSet>
    </cfRule>
    <cfRule type="cellIs" dxfId="763" priority="587" operator="lessThan">
      <formula>0.6</formula>
    </cfRule>
    <cfRule type="cellIs" dxfId="762" priority="588" operator="between">
      <formula>0.8</formula>
      <formula>0.899999999999999</formula>
    </cfRule>
    <cfRule type="cellIs" dxfId="761" priority="589" operator="between">
      <formula>0.6</formula>
      <formula>0.8</formula>
    </cfRule>
    <cfRule type="cellIs" dxfId="760" priority="590" operator="greaterThanOrEqual">
      <formula>0.9</formula>
    </cfRule>
  </conditionalFormatting>
  <conditionalFormatting sqref="AH43:AH46">
    <cfRule type="iconSet" priority="581">
      <iconSet iconSet="4Arrows" showValue="0">
        <cfvo type="percent" val="0"/>
        <cfvo type="num" val="0.6"/>
        <cfvo type="num" val="0.8"/>
        <cfvo type="num" val="0.9"/>
      </iconSet>
    </cfRule>
    <cfRule type="cellIs" dxfId="759" priority="582" operator="lessThan">
      <formula>0.6</formula>
    </cfRule>
    <cfRule type="cellIs" dxfId="758" priority="583" operator="between">
      <formula>0.8</formula>
      <formula>0.899999999999999</formula>
    </cfRule>
    <cfRule type="cellIs" dxfId="757" priority="584" operator="between">
      <formula>0.6</formula>
      <formula>0.8</formula>
    </cfRule>
    <cfRule type="cellIs" dxfId="756" priority="585" operator="greaterThanOrEqual">
      <formula>0.9</formula>
    </cfRule>
  </conditionalFormatting>
  <conditionalFormatting sqref="AL43:AL46">
    <cfRule type="iconSet" priority="576">
      <iconSet iconSet="4Arrows" showValue="0">
        <cfvo type="percent" val="0"/>
        <cfvo type="num" val="0.6"/>
        <cfvo type="num" val="0.8"/>
        <cfvo type="num" val="0.9"/>
      </iconSet>
    </cfRule>
    <cfRule type="cellIs" dxfId="755" priority="577" operator="lessThan">
      <formula>0.6</formula>
    </cfRule>
    <cfRule type="cellIs" dxfId="754" priority="578" operator="between">
      <formula>0.8</formula>
      <formula>0.899999999999999</formula>
    </cfRule>
    <cfRule type="cellIs" dxfId="753" priority="579" operator="between">
      <formula>0.6</formula>
      <formula>0.8</formula>
    </cfRule>
    <cfRule type="cellIs" dxfId="752" priority="580" operator="greaterThanOrEqual">
      <formula>0.9</formula>
    </cfRule>
  </conditionalFormatting>
  <conditionalFormatting sqref="AP43:AP46">
    <cfRule type="iconSet" priority="571">
      <iconSet iconSet="4Arrows" showValue="0">
        <cfvo type="percent" val="0"/>
        <cfvo type="num" val="0.6"/>
        <cfvo type="num" val="0.8"/>
        <cfvo type="num" val="0.9"/>
      </iconSet>
    </cfRule>
    <cfRule type="cellIs" dxfId="751" priority="572" operator="lessThan">
      <formula>0.6</formula>
    </cfRule>
    <cfRule type="cellIs" dxfId="750" priority="573" operator="between">
      <formula>0.8</formula>
      <formula>0.899999999999999</formula>
    </cfRule>
    <cfRule type="cellIs" dxfId="749" priority="574" operator="between">
      <formula>0.6</formula>
      <formula>0.8</formula>
    </cfRule>
    <cfRule type="cellIs" dxfId="748" priority="575" operator="greaterThanOrEqual">
      <formula>0.9</formula>
    </cfRule>
  </conditionalFormatting>
  <conditionalFormatting sqref="Y16:Y24">
    <cfRule type="iconSet" priority="506">
      <iconSet iconSet="4Arrows" showValue="0">
        <cfvo type="percent" val="0"/>
        <cfvo type="num" val="0.6"/>
        <cfvo type="num" val="0.8"/>
        <cfvo type="num" val="0.9"/>
      </iconSet>
    </cfRule>
    <cfRule type="cellIs" dxfId="747" priority="507" operator="lessThan">
      <formula>0.6</formula>
    </cfRule>
    <cfRule type="cellIs" dxfId="746" priority="508" operator="between">
      <formula>0.8</formula>
      <formula>0.899999999999999</formula>
    </cfRule>
    <cfRule type="cellIs" dxfId="745" priority="509" operator="between">
      <formula>0.6</formula>
      <formula>0.8</formula>
    </cfRule>
    <cfRule type="cellIs" dxfId="744" priority="510" operator="greaterThanOrEqual">
      <formula>0.9</formula>
    </cfRule>
  </conditionalFormatting>
  <conditionalFormatting sqref="AD16:AD24">
    <cfRule type="iconSet" priority="501">
      <iconSet iconSet="4Arrows" showValue="0">
        <cfvo type="percent" val="0"/>
        <cfvo type="num" val="0.6"/>
        <cfvo type="num" val="0.8"/>
        <cfvo type="num" val="0.9"/>
      </iconSet>
    </cfRule>
    <cfRule type="cellIs" dxfId="743" priority="502" operator="lessThan">
      <formula>0.6</formula>
    </cfRule>
    <cfRule type="cellIs" dxfId="742" priority="503" operator="between">
      <formula>0.8</formula>
      <formula>0.899999999999999</formula>
    </cfRule>
    <cfRule type="cellIs" dxfId="741" priority="504" operator="between">
      <formula>0.6</formula>
      <formula>0.8</formula>
    </cfRule>
    <cfRule type="cellIs" dxfId="740" priority="505" operator="greaterThanOrEqual">
      <formula>0.9</formula>
    </cfRule>
  </conditionalFormatting>
  <conditionalFormatting sqref="AH16:AH24">
    <cfRule type="iconSet" priority="496">
      <iconSet iconSet="4Arrows" showValue="0">
        <cfvo type="percent" val="0"/>
        <cfvo type="num" val="0.6"/>
        <cfvo type="num" val="0.8"/>
        <cfvo type="num" val="0.9"/>
      </iconSet>
    </cfRule>
    <cfRule type="cellIs" dxfId="739" priority="497" operator="lessThan">
      <formula>0.6</formula>
    </cfRule>
    <cfRule type="cellIs" dxfId="738" priority="498" operator="between">
      <formula>0.8</formula>
      <formula>0.899999999999999</formula>
    </cfRule>
    <cfRule type="cellIs" dxfId="737" priority="499" operator="between">
      <formula>0.6</formula>
      <formula>0.8</formula>
    </cfRule>
    <cfRule type="cellIs" dxfId="736" priority="500" operator="greaterThanOrEqual">
      <formula>0.9</formula>
    </cfRule>
  </conditionalFormatting>
  <conditionalFormatting sqref="AL16:AL24">
    <cfRule type="iconSet" priority="491">
      <iconSet iconSet="4Arrows" showValue="0">
        <cfvo type="percent" val="0"/>
        <cfvo type="num" val="0.6"/>
        <cfvo type="num" val="0.8"/>
        <cfvo type="num" val="0.9"/>
      </iconSet>
    </cfRule>
    <cfRule type="cellIs" dxfId="735" priority="492" operator="lessThan">
      <formula>0.6</formula>
    </cfRule>
    <cfRule type="cellIs" dxfId="734" priority="493" operator="between">
      <formula>0.8</formula>
      <formula>0.899999999999999</formula>
    </cfRule>
    <cfRule type="cellIs" dxfId="733" priority="494" operator="between">
      <formula>0.6</formula>
      <formula>0.8</formula>
    </cfRule>
    <cfRule type="cellIs" dxfId="732" priority="495" operator="greaterThanOrEqual">
      <formula>0.9</formula>
    </cfRule>
  </conditionalFormatting>
  <conditionalFormatting sqref="AP16:AP24">
    <cfRule type="iconSet" priority="486">
      <iconSet iconSet="4Arrows" showValue="0">
        <cfvo type="percent" val="0"/>
        <cfvo type="num" val="0.6"/>
        <cfvo type="num" val="0.8"/>
        <cfvo type="num" val="0.9"/>
      </iconSet>
    </cfRule>
    <cfRule type="cellIs" dxfId="731" priority="487" operator="lessThan">
      <formula>0.6</formula>
    </cfRule>
    <cfRule type="cellIs" dxfId="730" priority="488" operator="between">
      <formula>0.8</formula>
      <formula>0.899999999999999</formula>
    </cfRule>
    <cfRule type="cellIs" dxfId="729" priority="489" operator="between">
      <formula>0.6</formula>
      <formula>0.8</formula>
    </cfRule>
    <cfRule type="cellIs" dxfId="728" priority="490" operator="greaterThanOrEqual">
      <formula>0.9</formula>
    </cfRule>
  </conditionalFormatting>
  <conditionalFormatting sqref="Y31">
    <cfRule type="iconSet" priority="481">
      <iconSet iconSet="4Arrows" showValue="0">
        <cfvo type="percent" val="0"/>
        <cfvo type="num" val="0.6"/>
        <cfvo type="num" val="0.8"/>
        <cfvo type="num" val="0.9"/>
      </iconSet>
    </cfRule>
    <cfRule type="cellIs" dxfId="727" priority="482" operator="lessThan">
      <formula>0.6</formula>
    </cfRule>
    <cfRule type="cellIs" dxfId="726" priority="483" operator="between">
      <formula>0.8</formula>
      <formula>0.899999999999999</formula>
    </cfRule>
    <cfRule type="cellIs" dxfId="725" priority="484" operator="between">
      <formula>0.6</formula>
      <formula>0.8</formula>
    </cfRule>
    <cfRule type="cellIs" dxfId="724" priority="485" operator="greaterThanOrEqual">
      <formula>0.9</formula>
    </cfRule>
  </conditionalFormatting>
  <conditionalFormatting sqref="Y32">
    <cfRule type="iconSet" priority="476">
      <iconSet iconSet="4Arrows" showValue="0">
        <cfvo type="percent" val="0"/>
        <cfvo type="num" val="0.6"/>
        <cfvo type="num" val="0.8"/>
        <cfvo type="num" val="0.9"/>
      </iconSet>
    </cfRule>
    <cfRule type="cellIs" dxfId="723" priority="477" operator="lessThan">
      <formula>0.6</formula>
    </cfRule>
    <cfRule type="cellIs" dxfId="722" priority="478" operator="between">
      <formula>0.8</formula>
      <formula>0.899999999999999</formula>
    </cfRule>
    <cfRule type="cellIs" dxfId="721" priority="479" operator="between">
      <formula>0.6</formula>
      <formula>0.8</formula>
    </cfRule>
    <cfRule type="cellIs" dxfId="720" priority="480" operator="greaterThanOrEqual">
      <formula>0.9</formula>
    </cfRule>
  </conditionalFormatting>
  <conditionalFormatting sqref="AD31:AD32">
    <cfRule type="iconSet" priority="471">
      <iconSet iconSet="4Arrows" showValue="0">
        <cfvo type="percent" val="0"/>
        <cfvo type="num" val="0.6"/>
        <cfvo type="num" val="0.8"/>
        <cfvo type="num" val="0.9"/>
      </iconSet>
    </cfRule>
    <cfRule type="cellIs" dxfId="719" priority="472" operator="lessThan">
      <formula>0.6</formula>
    </cfRule>
    <cfRule type="cellIs" dxfId="718" priority="473" operator="between">
      <formula>0.8</formula>
      <formula>0.899999999999999</formula>
    </cfRule>
    <cfRule type="cellIs" dxfId="717" priority="474" operator="between">
      <formula>0.6</formula>
      <formula>0.8</formula>
    </cfRule>
    <cfRule type="cellIs" dxfId="716" priority="475" operator="greaterThanOrEqual">
      <formula>0.9</formula>
    </cfRule>
  </conditionalFormatting>
  <conditionalFormatting sqref="AH31:AH32">
    <cfRule type="iconSet" priority="466">
      <iconSet iconSet="4Arrows" showValue="0">
        <cfvo type="percent" val="0"/>
        <cfvo type="num" val="0.6"/>
        <cfvo type="num" val="0.8"/>
        <cfvo type="num" val="0.9"/>
      </iconSet>
    </cfRule>
    <cfRule type="cellIs" dxfId="715" priority="467" operator="lessThan">
      <formula>0.6</formula>
    </cfRule>
    <cfRule type="cellIs" dxfId="714" priority="468" operator="between">
      <formula>0.8</formula>
      <formula>0.899999999999999</formula>
    </cfRule>
    <cfRule type="cellIs" dxfId="713" priority="469" operator="between">
      <formula>0.6</formula>
      <formula>0.8</formula>
    </cfRule>
    <cfRule type="cellIs" dxfId="712" priority="470" operator="greaterThanOrEqual">
      <formula>0.9</formula>
    </cfRule>
  </conditionalFormatting>
  <conditionalFormatting sqref="AL31:AL32">
    <cfRule type="iconSet" priority="461">
      <iconSet iconSet="4Arrows" showValue="0">
        <cfvo type="percent" val="0"/>
        <cfvo type="num" val="0.6"/>
        <cfvo type="num" val="0.8"/>
        <cfvo type="num" val="0.9"/>
      </iconSet>
    </cfRule>
    <cfRule type="cellIs" dxfId="711" priority="462" operator="lessThan">
      <formula>0.6</formula>
    </cfRule>
    <cfRule type="cellIs" dxfId="710" priority="463" operator="between">
      <formula>0.8</formula>
      <formula>0.899999999999999</formula>
    </cfRule>
    <cfRule type="cellIs" dxfId="709" priority="464" operator="between">
      <formula>0.6</formula>
      <formula>0.8</formula>
    </cfRule>
    <cfRule type="cellIs" dxfId="708" priority="465" operator="greaterThanOrEqual">
      <formula>0.9</formula>
    </cfRule>
  </conditionalFormatting>
  <conditionalFormatting sqref="AP31:AP32">
    <cfRule type="iconSet" priority="456">
      <iconSet iconSet="4Arrows" showValue="0">
        <cfvo type="percent" val="0"/>
        <cfvo type="num" val="0.6"/>
        <cfvo type="num" val="0.8"/>
        <cfvo type="num" val="0.9"/>
      </iconSet>
    </cfRule>
    <cfRule type="cellIs" dxfId="707" priority="457" operator="lessThan">
      <formula>0.6</formula>
    </cfRule>
    <cfRule type="cellIs" dxfId="706" priority="458" operator="between">
      <formula>0.8</formula>
      <formula>0.899999999999999</formula>
    </cfRule>
    <cfRule type="cellIs" dxfId="705" priority="459" operator="between">
      <formula>0.6</formula>
      <formula>0.8</formula>
    </cfRule>
    <cfRule type="cellIs" dxfId="704" priority="460" operator="greaterThanOrEqual">
      <formula>0.9</formula>
    </cfRule>
  </conditionalFormatting>
  <conditionalFormatting sqref="J121:K121">
    <cfRule type="iconSet" priority="451">
      <iconSet iconSet="4Arrows" showValue="0">
        <cfvo type="percent" val="0"/>
        <cfvo type="num" val="0.6"/>
        <cfvo type="num" val="0.8"/>
        <cfvo type="num" val="0.9"/>
      </iconSet>
    </cfRule>
    <cfRule type="cellIs" dxfId="703" priority="452" operator="lessThan">
      <formula>0.6</formula>
    </cfRule>
    <cfRule type="cellIs" dxfId="702" priority="453" operator="between">
      <formula>0.8</formula>
      <formula>0.899999999999999</formula>
    </cfRule>
    <cfRule type="cellIs" dxfId="701" priority="454" operator="between">
      <formula>0.6</formula>
      <formula>0.8</formula>
    </cfRule>
    <cfRule type="cellIs" dxfId="700" priority="455" operator="greaterThanOrEqual">
      <formula>0.9</formula>
    </cfRule>
  </conditionalFormatting>
  <conditionalFormatting sqref="O121">
    <cfRule type="iconSet" priority="446">
      <iconSet iconSet="4Arrows" showValue="0">
        <cfvo type="percent" val="0"/>
        <cfvo type="num" val="0.6"/>
        <cfvo type="num" val="0.8"/>
        <cfvo type="num" val="0.9"/>
      </iconSet>
    </cfRule>
    <cfRule type="cellIs" dxfId="699" priority="447" operator="lessThan">
      <formula>0.6</formula>
    </cfRule>
    <cfRule type="cellIs" dxfId="698" priority="448" operator="between">
      <formula>0.8</formula>
      <formula>0.899999999999999</formula>
    </cfRule>
    <cfRule type="cellIs" dxfId="697" priority="449" operator="between">
      <formula>0.6</formula>
      <formula>0.8</formula>
    </cfRule>
    <cfRule type="cellIs" dxfId="696" priority="450" operator="greaterThanOrEqual">
      <formula>0.9</formula>
    </cfRule>
  </conditionalFormatting>
  <conditionalFormatting sqref="J125:J137">
    <cfRule type="iconSet" priority="441">
      <iconSet iconSet="4Arrows" showValue="0">
        <cfvo type="percent" val="0"/>
        <cfvo type="num" val="0.6"/>
        <cfvo type="num" val="0.8"/>
        <cfvo type="num" val="0.9"/>
      </iconSet>
    </cfRule>
    <cfRule type="cellIs" dxfId="695" priority="442" operator="lessThan">
      <formula>0.6</formula>
    </cfRule>
    <cfRule type="cellIs" dxfId="694" priority="443" operator="between">
      <formula>0.8</formula>
      <formula>0.899999999999999</formula>
    </cfRule>
    <cfRule type="cellIs" dxfId="693" priority="444" operator="between">
      <formula>0.6</formula>
      <formula>0.8</formula>
    </cfRule>
    <cfRule type="cellIs" dxfId="692" priority="445" operator="greaterThanOrEqual">
      <formula>0.9</formula>
    </cfRule>
  </conditionalFormatting>
  <conditionalFormatting sqref="AO126:AO136">
    <cfRule type="iconSet" priority="436">
      <iconSet iconSet="4Arrows" showValue="0">
        <cfvo type="percent" val="0"/>
        <cfvo type="num" val="0.6"/>
        <cfvo type="num" val="0.8"/>
        <cfvo type="num" val="0.9"/>
      </iconSet>
    </cfRule>
    <cfRule type="cellIs" dxfId="691" priority="437" operator="lessThan">
      <formula>0.6</formula>
    </cfRule>
    <cfRule type="cellIs" dxfId="690" priority="438" operator="between">
      <formula>0.8</formula>
      <formula>0.899999999999999</formula>
    </cfRule>
    <cfRule type="cellIs" dxfId="689" priority="439" operator="between">
      <formula>0.6</formula>
      <formula>0.8</formula>
    </cfRule>
    <cfRule type="cellIs" dxfId="688" priority="440" operator="greaterThanOrEqual">
      <formula>0.9</formula>
    </cfRule>
  </conditionalFormatting>
  <conditionalFormatting sqref="AS126:AS136">
    <cfRule type="iconSet" priority="431">
      <iconSet iconSet="4Arrows" showValue="0">
        <cfvo type="percent" val="0"/>
        <cfvo type="num" val="0.6"/>
        <cfvo type="num" val="0.8"/>
        <cfvo type="num" val="0.9"/>
      </iconSet>
    </cfRule>
    <cfRule type="cellIs" dxfId="687" priority="432" operator="lessThan">
      <formula>0.6</formula>
    </cfRule>
    <cfRule type="cellIs" dxfId="686" priority="433" operator="between">
      <formula>0.8</formula>
      <formula>0.899999999999999</formula>
    </cfRule>
    <cfRule type="cellIs" dxfId="685" priority="434" operator="between">
      <formula>0.6</formula>
      <formula>0.8</formula>
    </cfRule>
    <cfRule type="cellIs" dxfId="684" priority="435" operator="greaterThanOrEqual">
      <formula>0.9</formula>
    </cfRule>
  </conditionalFormatting>
  <conditionalFormatting sqref="AW126:AW136">
    <cfRule type="iconSet" priority="426">
      <iconSet iconSet="4Arrows" showValue="0">
        <cfvo type="percent" val="0"/>
        <cfvo type="num" val="0.6"/>
        <cfvo type="num" val="0.8"/>
        <cfvo type="num" val="0.9"/>
      </iconSet>
    </cfRule>
    <cfRule type="cellIs" dxfId="683" priority="427" operator="lessThan">
      <formula>0.6</formula>
    </cfRule>
    <cfRule type="cellIs" dxfId="682" priority="428" operator="between">
      <formula>0.8</formula>
      <formula>0.899999999999999</formula>
    </cfRule>
    <cfRule type="cellIs" dxfId="681" priority="429" operator="between">
      <formula>0.6</formula>
      <formula>0.8</formula>
    </cfRule>
    <cfRule type="cellIs" dxfId="680" priority="430" operator="greaterThanOrEqual">
      <formula>0.9</formula>
    </cfRule>
  </conditionalFormatting>
  <conditionalFormatting sqref="BA126:BA136">
    <cfRule type="iconSet" priority="421">
      <iconSet iconSet="4Arrows" showValue="0">
        <cfvo type="percent" val="0"/>
        <cfvo type="num" val="0.6"/>
        <cfvo type="num" val="0.8"/>
        <cfvo type="num" val="0.9"/>
      </iconSet>
    </cfRule>
    <cfRule type="cellIs" dxfId="679" priority="422" operator="lessThan">
      <formula>0.6</formula>
    </cfRule>
    <cfRule type="cellIs" dxfId="678" priority="423" operator="between">
      <formula>0.8</formula>
      <formula>0.899999999999999</formula>
    </cfRule>
    <cfRule type="cellIs" dxfId="677" priority="424" operator="between">
      <formula>0.6</formula>
      <formula>0.8</formula>
    </cfRule>
    <cfRule type="cellIs" dxfId="676" priority="425" operator="greaterThanOrEqual">
      <formula>0.9</formula>
    </cfRule>
  </conditionalFormatting>
  <conditionalFormatting sqref="X125">
    <cfRule type="iconSet" priority="416">
      <iconSet iconSet="4Arrows" showValue="0">
        <cfvo type="percent" val="0"/>
        <cfvo type="num" val="0.6"/>
        <cfvo type="num" val="0.8"/>
        <cfvo type="num" val="0.9"/>
      </iconSet>
    </cfRule>
    <cfRule type="cellIs" dxfId="675" priority="417" operator="lessThan">
      <formula>0.6</formula>
    </cfRule>
    <cfRule type="cellIs" dxfId="674" priority="418" operator="between">
      <formula>0.8</formula>
      <formula>0.899999999999999</formula>
    </cfRule>
    <cfRule type="cellIs" dxfId="673" priority="419" operator="between">
      <formula>0.6</formula>
      <formula>0.8</formula>
    </cfRule>
    <cfRule type="cellIs" dxfId="672" priority="420" operator="greaterThanOrEqual">
      <formula>0.9</formula>
    </cfRule>
  </conditionalFormatting>
  <conditionalFormatting sqref="T125">
    <cfRule type="iconSet" priority="411">
      <iconSet iconSet="4Arrows" showValue="0">
        <cfvo type="percent" val="0"/>
        <cfvo type="num" val="0.6"/>
        <cfvo type="num" val="0.8"/>
        <cfvo type="num" val="0.9"/>
      </iconSet>
    </cfRule>
    <cfRule type="cellIs" dxfId="671" priority="412" operator="lessThan">
      <formula>0.6</formula>
    </cfRule>
    <cfRule type="cellIs" dxfId="670" priority="413" operator="between">
      <formula>0.8</formula>
      <formula>0.899999999999999</formula>
    </cfRule>
    <cfRule type="cellIs" dxfId="669" priority="414" operator="between">
      <formula>0.6</formula>
      <formula>0.8</formula>
    </cfRule>
    <cfRule type="cellIs" dxfId="668" priority="415" operator="greaterThanOrEqual">
      <formula>0.9</formula>
    </cfRule>
  </conditionalFormatting>
  <conditionalFormatting sqref="X126:X136">
    <cfRule type="iconSet" priority="406">
      <iconSet iconSet="4Arrows" showValue="0">
        <cfvo type="percent" val="0"/>
        <cfvo type="num" val="0.6"/>
        <cfvo type="num" val="0.8"/>
        <cfvo type="num" val="0.9"/>
      </iconSet>
    </cfRule>
    <cfRule type="cellIs" dxfId="667" priority="407" operator="lessThan">
      <formula>0.6</formula>
    </cfRule>
    <cfRule type="cellIs" dxfId="666" priority="408" operator="between">
      <formula>0.8</formula>
      <formula>0.899999999999999</formula>
    </cfRule>
    <cfRule type="cellIs" dxfId="665" priority="409" operator="between">
      <formula>0.6</formula>
      <formula>0.8</formula>
    </cfRule>
    <cfRule type="cellIs" dxfId="664" priority="410" operator="greaterThanOrEqual">
      <formula>0.9</formula>
    </cfRule>
  </conditionalFormatting>
  <conditionalFormatting sqref="T126:T136">
    <cfRule type="iconSet" priority="401">
      <iconSet iconSet="4Arrows" showValue="0">
        <cfvo type="percent" val="0"/>
        <cfvo type="num" val="0.6"/>
        <cfvo type="num" val="0.8"/>
        <cfvo type="num" val="0.9"/>
      </iconSet>
    </cfRule>
    <cfRule type="cellIs" dxfId="663" priority="402" operator="lessThan">
      <formula>0.6</formula>
    </cfRule>
    <cfRule type="cellIs" dxfId="662" priority="403" operator="between">
      <formula>0.8</formula>
      <formula>0.899999999999999</formula>
    </cfRule>
    <cfRule type="cellIs" dxfId="661" priority="404" operator="between">
      <formula>0.6</formula>
      <formula>0.8</formula>
    </cfRule>
    <cfRule type="cellIs" dxfId="660" priority="405" operator="greaterThanOrEqual">
      <formula>0.9</formula>
    </cfRule>
  </conditionalFormatting>
  <conditionalFormatting sqref="AO125">
    <cfRule type="iconSet" priority="396">
      <iconSet iconSet="4Arrows" showValue="0">
        <cfvo type="percent" val="0"/>
        <cfvo type="num" val="0.6"/>
        <cfvo type="num" val="0.8"/>
        <cfvo type="num" val="0.9"/>
      </iconSet>
    </cfRule>
    <cfRule type="cellIs" dxfId="659" priority="397" operator="lessThan">
      <formula>0.6</formula>
    </cfRule>
    <cfRule type="cellIs" dxfId="658" priority="398" operator="between">
      <formula>0.8</formula>
      <formula>0.899999999999999</formula>
    </cfRule>
    <cfRule type="cellIs" dxfId="657" priority="399" operator="between">
      <formula>0.6</formula>
      <formula>0.8</formula>
    </cfRule>
    <cfRule type="cellIs" dxfId="656" priority="400" operator="greaterThanOrEqual">
      <formula>0.9</formula>
    </cfRule>
  </conditionalFormatting>
  <conditionalFormatting sqref="AS125">
    <cfRule type="iconSet" priority="391">
      <iconSet iconSet="4Arrows" showValue="0">
        <cfvo type="percent" val="0"/>
        <cfvo type="num" val="0.6"/>
        <cfvo type="num" val="0.8"/>
        <cfvo type="num" val="0.9"/>
      </iconSet>
    </cfRule>
    <cfRule type="cellIs" dxfId="655" priority="392" operator="lessThan">
      <formula>0.6</formula>
    </cfRule>
    <cfRule type="cellIs" dxfId="654" priority="393" operator="between">
      <formula>0.8</formula>
      <formula>0.899999999999999</formula>
    </cfRule>
    <cfRule type="cellIs" dxfId="653" priority="394" operator="between">
      <formula>0.6</formula>
      <formula>0.8</formula>
    </cfRule>
    <cfRule type="cellIs" dxfId="652" priority="395" operator="greaterThanOrEqual">
      <formula>0.9</formula>
    </cfRule>
  </conditionalFormatting>
  <conditionalFormatting sqref="AW125">
    <cfRule type="iconSet" priority="386">
      <iconSet iconSet="4Arrows" showValue="0">
        <cfvo type="percent" val="0"/>
        <cfvo type="num" val="0.6"/>
        <cfvo type="num" val="0.8"/>
        <cfvo type="num" val="0.9"/>
      </iconSet>
    </cfRule>
    <cfRule type="cellIs" dxfId="651" priority="387" operator="lessThan">
      <formula>0.6</formula>
    </cfRule>
    <cfRule type="cellIs" dxfId="650" priority="388" operator="between">
      <formula>0.8</formula>
      <formula>0.899999999999999</formula>
    </cfRule>
    <cfRule type="cellIs" dxfId="649" priority="389" operator="between">
      <formula>0.6</formula>
      <formula>0.8</formula>
    </cfRule>
    <cfRule type="cellIs" dxfId="648" priority="390" operator="greaterThanOrEqual">
      <formula>0.9</formula>
    </cfRule>
  </conditionalFormatting>
  <conditionalFormatting sqref="BA125">
    <cfRule type="iconSet" priority="381">
      <iconSet iconSet="4Arrows" showValue="0">
        <cfvo type="percent" val="0"/>
        <cfvo type="num" val="0.6"/>
        <cfvo type="num" val="0.8"/>
        <cfvo type="num" val="0.9"/>
      </iconSet>
    </cfRule>
    <cfRule type="cellIs" dxfId="647" priority="382" operator="lessThan">
      <formula>0.6</formula>
    </cfRule>
    <cfRule type="cellIs" dxfId="646" priority="383" operator="between">
      <formula>0.8</formula>
      <formula>0.899999999999999</formula>
    </cfRule>
    <cfRule type="cellIs" dxfId="645" priority="384" operator="between">
      <formula>0.6</formula>
      <formula>0.8</formula>
    </cfRule>
    <cfRule type="cellIs" dxfId="644" priority="385" operator="greaterThanOrEqual">
      <formula>0.9</formula>
    </cfRule>
  </conditionalFormatting>
  <conditionalFormatting sqref="AF125">
    <cfRule type="iconSet" priority="376">
      <iconSet iconSet="4Arrows" showValue="0">
        <cfvo type="percent" val="0"/>
        <cfvo type="num" val="0.6"/>
        <cfvo type="num" val="0.8"/>
        <cfvo type="num" val="0.9"/>
      </iconSet>
    </cfRule>
    <cfRule type="cellIs" dxfId="643" priority="377" operator="lessThan">
      <formula>0.6</formula>
    </cfRule>
    <cfRule type="cellIs" dxfId="642" priority="378" operator="between">
      <formula>0.8</formula>
      <formula>0.899999999999999</formula>
    </cfRule>
    <cfRule type="cellIs" dxfId="641" priority="379" operator="between">
      <formula>0.6</formula>
      <formula>0.8</formula>
    </cfRule>
    <cfRule type="cellIs" dxfId="640" priority="380" operator="greaterThanOrEqual">
      <formula>0.9</formula>
    </cfRule>
  </conditionalFormatting>
  <conditionalFormatting sqref="AB125">
    <cfRule type="iconSet" priority="371">
      <iconSet iconSet="4Arrows" showValue="0">
        <cfvo type="percent" val="0"/>
        <cfvo type="num" val="0.6"/>
        <cfvo type="num" val="0.8"/>
        <cfvo type="num" val="0.9"/>
      </iconSet>
    </cfRule>
    <cfRule type="cellIs" dxfId="639" priority="372" operator="lessThan">
      <formula>0.6</formula>
    </cfRule>
    <cfRule type="cellIs" dxfId="638" priority="373" operator="between">
      <formula>0.8</formula>
      <formula>0.899999999999999</formula>
    </cfRule>
    <cfRule type="cellIs" dxfId="637" priority="374" operator="between">
      <formula>0.6</formula>
      <formula>0.8</formula>
    </cfRule>
    <cfRule type="cellIs" dxfId="636" priority="375" operator="greaterThanOrEqual">
      <formula>0.9</formula>
    </cfRule>
  </conditionalFormatting>
  <conditionalFormatting sqref="AF126:AF136">
    <cfRule type="iconSet" priority="366">
      <iconSet iconSet="4Arrows" showValue="0">
        <cfvo type="percent" val="0"/>
        <cfvo type="num" val="0.6"/>
        <cfvo type="num" val="0.8"/>
        <cfvo type="num" val="0.9"/>
      </iconSet>
    </cfRule>
    <cfRule type="cellIs" dxfId="635" priority="367" operator="lessThan">
      <formula>0.6</formula>
    </cfRule>
    <cfRule type="cellIs" dxfId="634" priority="368" operator="between">
      <formula>0.8</formula>
      <formula>0.899999999999999</formula>
    </cfRule>
    <cfRule type="cellIs" dxfId="633" priority="369" operator="between">
      <formula>0.6</formula>
      <formula>0.8</formula>
    </cfRule>
    <cfRule type="cellIs" dxfId="632" priority="370" operator="greaterThanOrEqual">
      <formula>0.9</formula>
    </cfRule>
  </conditionalFormatting>
  <conditionalFormatting sqref="AB126:AB136">
    <cfRule type="iconSet" priority="361">
      <iconSet iconSet="4Arrows" showValue="0">
        <cfvo type="percent" val="0"/>
        <cfvo type="num" val="0.6"/>
        <cfvo type="num" val="0.8"/>
        <cfvo type="num" val="0.9"/>
      </iconSet>
    </cfRule>
    <cfRule type="cellIs" dxfId="631" priority="362" operator="lessThan">
      <formula>0.6</formula>
    </cfRule>
    <cfRule type="cellIs" dxfId="630" priority="363" operator="between">
      <formula>0.8</formula>
      <formula>0.899999999999999</formula>
    </cfRule>
    <cfRule type="cellIs" dxfId="629" priority="364" operator="between">
      <formula>0.6</formula>
      <formula>0.8</formula>
    </cfRule>
    <cfRule type="cellIs" dxfId="628" priority="365" operator="greaterThanOrEqual">
      <formula>0.9</formula>
    </cfRule>
  </conditionalFormatting>
  <conditionalFormatting sqref="AJ125">
    <cfRule type="iconSet" priority="356">
      <iconSet iconSet="4Arrows" showValue="0">
        <cfvo type="percent" val="0"/>
        <cfvo type="num" val="0.6"/>
        <cfvo type="num" val="0.8"/>
        <cfvo type="num" val="0.9"/>
      </iconSet>
    </cfRule>
    <cfRule type="cellIs" dxfId="627" priority="357" operator="lessThan">
      <formula>0.6</formula>
    </cfRule>
    <cfRule type="cellIs" dxfId="626" priority="358" operator="between">
      <formula>0.8</formula>
      <formula>0.899999999999999</formula>
    </cfRule>
    <cfRule type="cellIs" dxfId="625" priority="359" operator="between">
      <formula>0.6</formula>
      <formula>0.8</formula>
    </cfRule>
    <cfRule type="cellIs" dxfId="624" priority="360" operator="greaterThanOrEqual">
      <formula>0.9</formula>
    </cfRule>
  </conditionalFormatting>
  <conditionalFormatting sqref="AJ126:AJ136">
    <cfRule type="iconSet" priority="351">
      <iconSet iconSet="4Arrows" showValue="0">
        <cfvo type="percent" val="0"/>
        <cfvo type="num" val="0.6"/>
        <cfvo type="num" val="0.8"/>
        <cfvo type="num" val="0.9"/>
      </iconSet>
    </cfRule>
    <cfRule type="cellIs" dxfId="623" priority="352" operator="lessThan">
      <formula>0.6</formula>
    </cfRule>
    <cfRule type="cellIs" dxfId="622" priority="353" operator="between">
      <formula>0.8</formula>
      <formula>0.899999999999999</formula>
    </cfRule>
    <cfRule type="cellIs" dxfId="621" priority="354" operator="between">
      <formula>0.6</formula>
      <formula>0.8</formula>
    </cfRule>
    <cfRule type="cellIs" dxfId="620" priority="355" operator="greaterThanOrEqual">
      <formula>0.9</formula>
    </cfRule>
  </conditionalFormatting>
  <conditionalFormatting sqref="AH114">
    <cfRule type="iconSet" priority="306">
      <iconSet iconSet="4Arrows" showValue="0">
        <cfvo type="percent" val="0"/>
        <cfvo type="num" val="0.6"/>
        <cfvo type="num" val="0.8"/>
        <cfvo type="num" val="0.9"/>
      </iconSet>
    </cfRule>
    <cfRule type="cellIs" dxfId="619" priority="307" operator="lessThan">
      <formula>0.6</formula>
    </cfRule>
    <cfRule type="cellIs" dxfId="618" priority="308" operator="between">
      <formula>0.8</formula>
      <formula>0.899999999999999</formula>
    </cfRule>
    <cfRule type="cellIs" dxfId="617" priority="309" operator="between">
      <formula>0.6</formula>
      <formula>0.8</formula>
    </cfRule>
    <cfRule type="cellIs" dxfId="616" priority="310" operator="greaterThanOrEqual">
      <formula>0.9</formula>
    </cfRule>
  </conditionalFormatting>
  <conditionalFormatting sqref="AL114">
    <cfRule type="iconSet" priority="311">
      <iconSet iconSet="4Arrows" showValue="0">
        <cfvo type="percent" val="0"/>
        <cfvo type="num" val="0.6"/>
        <cfvo type="num" val="0.8"/>
        <cfvo type="num" val="0.9"/>
      </iconSet>
    </cfRule>
    <cfRule type="cellIs" dxfId="615" priority="312" operator="lessThan">
      <formula>0.6</formula>
    </cfRule>
    <cfRule type="cellIs" dxfId="614" priority="313" operator="between">
      <formula>0.8</formula>
      <formula>0.899999999999999</formula>
    </cfRule>
    <cfRule type="cellIs" dxfId="613" priority="314" operator="between">
      <formula>0.6</formula>
      <formula>0.8</formula>
    </cfRule>
    <cfRule type="cellIs" dxfId="612" priority="315" operator="greaterThanOrEqual">
      <formula>0.9</formula>
    </cfRule>
  </conditionalFormatting>
  <conditionalFormatting sqref="AP114">
    <cfRule type="iconSet" priority="316">
      <iconSet iconSet="4Arrows" showValue="0">
        <cfvo type="percent" val="0"/>
        <cfvo type="num" val="0.6"/>
        <cfvo type="num" val="0.8"/>
        <cfvo type="num" val="0.9"/>
      </iconSet>
    </cfRule>
    <cfRule type="cellIs" dxfId="611" priority="317" operator="lessThan">
      <formula>0.6</formula>
    </cfRule>
    <cfRule type="cellIs" dxfId="610" priority="318" operator="between">
      <formula>0.8</formula>
      <formula>0.899999999999999</formula>
    </cfRule>
    <cfRule type="cellIs" dxfId="609" priority="319" operator="between">
      <formula>0.6</formula>
      <formula>0.8</formula>
    </cfRule>
    <cfRule type="cellIs" dxfId="608" priority="320" operator="greaterThanOrEqual">
      <formula>0.9</formula>
    </cfRule>
  </conditionalFormatting>
  <conditionalFormatting sqref="Y114">
    <cfRule type="iconSet" priority="321">
      <iconSet iconSet="4Arrows" showValue="0">
        <cfvo type="percent" val="0"/>
        <cfvo type="num" val="0.6"/>
        <cfvo type="num" val="0.8"/>
        <cfvo type="num" val="0.9"/>
      </iconSet>
    </cfRule>
    <cfRule type="cellIs" dxfId="607" priority="322" operator="lessThan">
      <formula>0.6</formula>
    </cfRule>
    <cfRule type="cellIs" dxfId="606" priority="323" operator="between">
      <formula>0.8</formula>
      <formula>0.899999999999999</formula>
    </cfRule>
    <cfRule type="cellIs" dxfId="605" priority="324" operator="between">
      <formula>0.6</formula>
      <formula>0.8</formula>
    </cfRule>
    <cfRule type="cellIs" dxfId="604" priority="325" operator="greaterThanOrEqual">
      <formula>0.9</formula>
    </cfRule>
  </conditionalFormatting>
  <conditionalFormatting sqref="AD114">
    <cfRule type="iconSet" priority="301">
      <iconSet iconSet="4Arrows" showValue="0">
        <cfvo type="percent" val="0"/>
        <cfvo type="num" val="0.6"/>
        <cfvo type="num" val="0.8"/>
        <cfvo type="num" val="0.9"/>
      </iconSet>
    </cfRule>
    <cfRule type="cellIs" dxfId="603" priority="302" operator="lessThan">
      <formula>0.6</formula>
    </cfRule>
    <cfRule type="cellIs" dxfId="602" priority="303" operator="between">
      <formula>0.8</formula>
      <formula>0.899999999999999</formula>
    </cfRule>
    <cfRule type="cellIs" dxfId="601" priority="304" operator="between">
      <formula>0.6</formula>
      <formula>0.8</formula>
    </cfRule>
    <cfRule type="cellIs" dxfId="600" priority="305" operator="greaterThanOrEqual">
      <formula>0.9</formula>
    </cfRule>
  </conditionalFormatting>
  <conditionalFormatting sqref="AD115">
    <cfRule type="iconSet" priority="281">
      <iconSet iconSet="4Arrows" showValue="0">
        <cfvo type="percent" val="0"/>
        <cfvo type="num" val="0.6"/>
        <cfvo type="num" val="0.8"/>
        <cfvo type="num" val="0.9"/>
      </iconSet>
    </cfRule>
    <cfRule type="cellIs" dxfId="599" priority="282" operator="lessThan">
      <formula>0.6</formula>
    </cfRule>
    <cfRule type="cellIs" dxfId="598" priority="283" operator="between">
      <formula>0.8</formula>
      <formula>0.899999999999999</formula>
    </cfRule>
    <cfRule type="cellIs" dxfId="597" priority="284" operator="between">
      <formula>0.6</formula>
      <formula>0.8</formula>
    </cfRule>
    <cfRule type="cellIs" dxfId="596" priority="285" operator="greaterThanOrEqual">
      <formula>0.9</formula>
    </cfRule>
  </conditionalFormatting>
  <conditionalFormatting sqref="Y115">
    <cfRule type="iconSet" priority="276">
      <iconSet iconSet="4Arrows" showValue="0">
        <cfvo type="percent" val="0"/>
        <cfvo type="num" val="0.6"/>
        <cfvo type="num" val="0.8"/>
        <cfvo type="num" val="0.9"/>
      </iconSet>
    </cfRule>
    <cfRule type="cellIs" dxfId="595" priority="277" operator="lessThan">
      <formula>0.6</formula>
    </cfRule>
    <cfRule type="cellIs" dxfId="594" priority="278" operator="between">
      <formula>0.8</formula>
      <formula>0.899999999999999</formula>
    </cfRule>
    <cfRule type="cellIs" dxfId="593" priority="279" operator="between">
      <formula>0.6</formula>
      <formula>0.8</formula>
    </cfRule>
    <cfRule type="cellIs" dxfId="592" priority="280" operator="greaterThanOrEqual">
      <formula>0.9</formula>
    </cfRule>
  </conditionalFormatting>
  <conditionalFormatting sqref="AH115">
    <cfRule type="iconSet" priority="286">
      <iconSet iconSet="4Arrows" showValue="0">
        <cfvo type="percent" val="0"/>
        <cfvo type="num" val="0.6"/>
        <cfvo type="num" val="0.8"/>
        <cfvo type="num" val="0.9"/>
      </iconSet>
    </cfRule>
    <cfRule type="cellIs" dxfId="591" priority="287" operator="lessThan">
      <formula>0.6</formula>
    </cfRule>
    <cfRule type="cellIs" dxfId="590" priority="288" operator="between">
      <formula>0.8</formula>
      <formula>0.899999999999999</formula>
    </cfRule>
    <cfRule type="cellIs" dxfId="589" priority="289" operator="between">
      <formula>0.6</formula>
      <formula>0.8</formula>
    </cfRule>
    <cfRule type="cellIs" dxfId="588" priority="290" operator="greaterThanOrEqual">
      <formula>0.9</formula>
    </cfRule>
  </conditionalFormatting>
  <conditionalFormatting sqref="AL115">
    <cfRule type="iconSet" priority="291">
      <iconSet iconSet="4Arrows" showValue="0">
        <cfvo type="percent" val="0"/>
        <cfvo type="num" val="0.6"/>
        <cfvo type="num" val="0.8"/>
        <cfvo type="num" val="0.9"/>
      </iconSet>
    </cfRule>
    <cfRule type="cellIs" dxfId="587" priority="292" operator="lessThan">
      <formula>0.6</formula>
    </cfRule>
    <cfRule type="cellIs" dxfId="586" priority="293" operator="between">
      <formula>0.8</formula>
      <formula>0.899999999999999</formula>
    </cfRule>
    <cfRule type="cellIs" dxfId="585" priority="294" operator="between">
      <formula>0.6</formula>
      <formula>0.8</formula>
    </cfRule>
    <cfRule type="cellIs" dxfId="584" priority="295" operator="greaterThanOrEqual">
      <formula>0.9</formula>
    </cfRule>
  </conditionalFormatting>
  <conditionalFormatting sqref="AP115">
    <cfRule type="iconSet" priority="296">
      <iconSet iconSet="4Arrows" showValue="0">
        <cfvo type="percent" val="0"/>
        <cfvo type="num" val="0.6"/>
        <cfvo type="num" val="0.8"/>
        <cfvo type="num" val="0.9"/>
      </iconSet>
    </cfRule>
    <cfRule type="cellIs" dxfId="583" priority="297" operator="lessThan">
      <formula>0.6</formula>
    </cfRule>
    <cfRule type="cellIs" dxfId="582" priority="298" operator="between">
      <formula>0.8</formula>
      <formula>0.899999999999999</formula>
    </cfRule>
    <cfRule type="cellIs" dxfId="581" priority="299" operator="between">
      <formula>0.6</formula>
      <formula>0.8</formula>
    </cfRule>
    <cfRule type="cellIs" dxfId="580" priority="300" operator="greaterThanOrEqual">
      <formula>0.9</formula>
    </cfRule>
  </conditionalFormatting>
  <conditionalFormatting sqref="AD102">
    <cfRule type="iconSet" priority="251">
      <iconSet iconSet="4Arrows" showValue="0">
        <cfvo type="percent" val="0"/>
        <cfvo type="num" val="0.6"/>
        <cfvo type="num" val="0.8"/>
        <cfvo type="num" val="0.9"/>
      </iconSet>
    </cfRule>
    <cfRule type="cellIs" dxfId="579" priority="252" operator="lessThan">
      <formula>0.6</formula>
    </cfRule>
    <cfRule type="cellIs" dxfId="578" priority="253" operator="between">
      <formula>0.8</formula>
      <formula>0.899999999999999</formula>
    </cfRule>
    <cfRule type="cellIs" dxfId="577" priority="254" operator="between">
      <formula>0.6</formula>
      <formula>0.8</formula>
    </cfRule>
    <cfRule type="cellIs" dxfId="576" priority="255" operator="greaterThanOrEqual">
      <formula>0.9</formula>
    </cfRule>
  </conditionalFormatting>
  <conditionalFormatting sqref="Y102">
    <cfRule type="iconSet" priority="256">
      <iconSet iconSet="4Arrows" showValue="0">
        <cfvo type="percent" val="0"/>
        <cfvo type="num" val="0.6"/>
        <cfvo type="num" val="0.8"/>
        <cfvo type="num" val="0.9"/>
      </iconSet>
    </cfRule>
    <cfRule type="cellIs" dxfId="575" priority="257" operator="lessThan">
      <formula>0.6</formula>
    </cfRule>
    <cfRule type="cellIs" dxfId="574" priority="258" operator="between">
      <formula>0.8</formula>
      <formula>0.899999999999999</formula>
    </cfRule>
    <cfRule type="cellIs" dxfId="573" priority="259" operator="between">
      <formula>0.6</formula>
      <formula>0.8</formula>
    </cfRule>
    <cfRule type="cellIs" dxfId="572" priority="260" operator="greaterThanOrEqual">
      <formula>0.9</formula>
    </cfRule>
  </conditionalFormatting>
  <conditionalFormatting sqref="AH102">
    <cfRule type="iconSet" priority="261">
      <iconSet iconSet="4Arrows" showValue="0">
        <cfvo type="percent" val="0"/>
        <cfvo type="num" val="0.6"/>
        <cfvo type="num" val="0.8"/>
        <cfvo type="num" val="0.9"/>
      </iconSet>
    </cfRule>
    <cfRule type="cellIs" dxfId="571" priority="262" operator="lessThan">
      <formula>0.6</formula>
    </cfRule>
    <cfRule type="cellIs" dxfId="570" priority="263" operator="between">
      <formula>0.8</formula>
      <formula>0.899999999999999</formula>
    </cfRule>
    <cfRule type="cellIs" dxfId="569" priority="264" operator="between">
      <formula>0.6</formula>
      <formula>0.8</formula>
    </cfRule>
    <cfRule type="cellIs" dxfId="568" priority="265" operator="greaterThanOrEqual">
      <formula>0.9</formula>
    </cfRule>
  </conditionalFormatting>
  <conditionalFormatting sqref="AL102">
    <cfRule type="iconSet" priority="266">
      <iconSet iconSet="4Arrows" showValue="0">
        <cfvo type="percent" val="0"/>
        <cfvo type="num" val="0.6"/>
        <cfvo type="num" val="0.8"/>
        <cfvo type="num" val="0.9"/>
      </iconSet>
    </cfRule>
    <cfRule type="cellIs" dxfId="567" priority="267" operator="lessThan">
      <formula>0.6</formula>
    </cfRule>
    <cfRule type="cellIs" dxfId="566" priority="268" operator="between">
      <formula>0.8</formula>
      <formula>0.899999999999999</formula>
    </cfRule>
    <cfRule type="cellIs" dxfId="565" priority="269" operator="between">
      <formula>0.6</formula>
      <formula>0.8</formula>
    </cfRule>
    <cfRule type="cellIs" dxfId="564" priority="270" operator="greaterThanOrEqual">
      <formula>0.9</formula>
    </cfRule>
  </conditionalFormatting>
  <conditionalFormatting sqref="AP102">
    <cfRule type="iconSet" priority="271">
      <iconSet iconSet="4Arrows" showValue="0">
        <cfvo type="percent" val="0"/>
        <cfvo type="num" val="0.6"/>
        <cfvo type="num" val="0.8"/>
        <cfvo type="num" val="0.9"/>
      </iconSet>
    </cfRule>
    <cfRule type="cellIs" dxfId="563" priority="272" operator="lessThan">
      <formula>0.6</formula>
    </cfRule>
    <cfRule type="cellIs" dxfId="562" priority="273" operator="between">
      <formula>0.8</formula>
      <formula>0.899999999999999</formula>
    </cfRule>
    <cfRule type="cellIs" dxfId="561" priority="274" operator="between">
      <formula>0.6</formula>
      <formula>0.8</formula>
    </cfRule>
    <cfRule type="cellIs" dxfId="560" priority="275" operator="greaterThanOrEqual">
      <formula>0.9</formula>
    </cfRule>
  </conditionalFormatting>
  <conditionalFormatting sqref="AD110 AD103:AD106">
    <cfRule type="iconSet" priority="226">
      <iconSet iconSet="4Arrows" showValue="0">
        <cfvo type="percent" val="0"/>
        <cfvo type="num" val="0.6"/>
        <cfvo type="num" val="0.8"/>
        <cfvo type="num" val="0.9"/>
      </iconSet>
    </cfRule>
    <cfRule type="cellIs" dxfId="559" priority="227" operator="lessThan">
      <formula>0.6</formula>
    </cfRule>
    <cfRule type="cellIs" dxfId="558" priority="228" operator="between">
      <formula>0.8</formula>
      <formula>0.899999999999999</formula>
    </cfRule>
    <cfRule type="cellIs" dxfId="557" priority="229" operator="between">
      <formula>0.6</formula>
      <formula>0.8</formula>
    </cfRule>
    <cfRule type="cellIs" dxfId="556" priority="230" operator="greaterThanOrEqual">
      <formula>0.9</formula>
    </cfRule>
  </conditionalFormatting>
  <conditionalFormatting sqref="Y110 Y103:Y106">
    <cfRule type="iconSet" priority="231">
      <iconSet iconSet="4Arrows" showValue="0">
        <cfvo type="percent" val="0"/>
        <cfvo type="num" val="0.6"/>
        <cfvo type="num" val="0.8"/>
        <cfvo type="num" val="0.9"/>
      </iconSet>
    </cfRule>
    <cfRule type="cellIs" dxfId="555" priority="232" operator="lessThan">
      <formula>0.6</formula>
    </cfRule>
    <cfRule type="cellIs" dxfId="554" priority="233" operator="between">
      <formula>0.8</formula>
      <formula>0.899999999999999</formula>
    </cfRule>
    <cfRule type="cellIs" dxfId="553" priority="234" operator="between">
      <formula>0.6</formula>
      <formula>0.8</formula>
    </cfRule>
    <cfRule type="cellIs" dxfId="552" priority="235" operator="greaterThanOrEqual">
      <formula>0.9</formula>
    </cfRule>
  </conditionalFormatting>
  <conditionalFormatting sqref="AH110 AH103:AH106">
    <cfRule type="iconSet" priority="236">
      <iconSet iconSet="4Arrows" showValue="0">
        <cfvo type="percent" val="0"/>
        <cfvo type="num" val="0.6"/>
        <cfvo type="num" val="0.8"/>
        <cfvo type="num" val="0.9"/>
      </iconSet>
    </cfRule>
    <cfRule type="cellIs" dxfId="551" priority="237" operator="lessThan">
      <formula>0.6</formula>
    </cfRule>
    <cfRule type="cellIs" dxfId="550" priority="238" operator="between">
      <formula>0.8</formula>
      <formula>0.899999999999999</formula>
    </cfRule>
    <cfRule type="cellIs" dxfId="549" priority="239" operator="between">
      <formula>0.6</formula>
      <formula>0.8</formula>
    </cfRule>
    <cfRule type="cellIs" dxfId="548" priority="240" operator="greaterThanOrEqual">
      <formula>0.9</formula>
    </cfRule>
  </conditionalFormatting>
  <conditionalFormatting sqref="AL110 AL103:AL106">
    <cfRule type="iconSet" priority="241">
      <iconSet iconSet="4Arrows" showValue="0">
        <cfvo type="percent" val="0"/>
        <cfvo type="num" val="0.6"/>
        <cfvo type="num" val="0.8"/>
        <cfvo type="num" val="0.9"/>
      </iconSet>
    </cfRule>
    <cfRule type="cellIs" dxfId="547" priority="242" operator="lessThan">
      <formula>0.6</formula>
    </cfRule>
    <cfRule type="cellIs" dxfId="546" priority="243" operator="between">
      <formula>0.8</formula>
      <formula>0.899999999999999</formula>
    </cfRule>
    <cfRule type="cellIs" dxfId="545" priority="244" operator="between">
      <formula>0.6</formula>
      <formula>0.8</formula>
    </cfRule>
    <cfRule type="cellIs" dxfId="544" priority="245" operator="greaterThanOrEqual">
      <formula>0.9</formula>
    </cfRule>
  </conditionalFormatting>
  <conditionalFormatting sqref="AP110 AP103:AP106">
    <cfRule type="iconSet" priority="246">
      <iconSet iconSet="4Arrows" showValue="0">
        <cfvo type="percent" val="0"/>
        <cfvo type="num" val="0.6"/>
        <cfvo type="num" val="0.8"/>
        <cfvo type="num" val="0.9"/>
      </iconSet>
    </cfRule>
    <cfRule type="cellIs" dxfId="543" priority="247" operator="lessThan">
      <formula>0.6</formula>
    </cfRule>
    <cfRule type="cellIs" dxfId="542" priority="248" operator="between">
      <formula>0.8</formula>
      <formula>0.899999999999999</formula>
    </cfRule>
    <cfRule type="cellIs" dxfId="541" priority="249" operator="between">
      <formula>0.6</formula>
      <formula>0.8</formula>
    </cfRule>
    <cfRule type="cellIs" dxfId="540" priority="250" operator="greaterThanOrEqual">
      <formula>0.9</formula>
    </cfRule>
  </conditionalFormatting>
  <conditionalFormatting sqref="AD111:AD112">
    <cfRule type="iconSet" priority="201">
      <iconSet iconSet="4Arrows" showValue="0">
        <cfvo type="percent" val="0"/>
        <cfvo type="num" val="0.6"/>
        <cfvo type="num" val="0.8"/>
        <cfvo type="num" val="0.9"/>
      </iconSet>
    </cfRule>
    <cfRule type="cellIs" dxfId="539" priority="202" operator="lessThan">
      <formula>0.6</formula>
    </cfRule>
    <cfRule type="cellIs" dxfId="538" priority="203" operator="between">
      <formula>0.8</formula>
      <formula>0.899999999999999</formula>
    </cfRule>
    <cfRule type="cellIs" dxfId="537" priority="204" operator="between">
      <formula>0.6</formula>
      <formula>0.8</formula>
    </cfRule>
    <cfRule type="cellIs" dxfId="536" priority="205" operator="greaterThanOrEqual">
      <formula>0.9</formula>
    </cfRule>
  </conditionalFormatting>
  <conditionalFormatting sqref="Y111:Y112">
    <cfRule type="iconSet" priority="206">
      <iconSet iconSet="4Arrows" showValue="0">
        <cfvo type="percent" val="0"/>
        <cfvo type="num" val="0.6"/>
        <cfvo type="num" val="0.8"/>
        <cfvo type="num" val="0.9"/>
      </iconSet>
    </cfRule>
    <cfRule type="cellIs" dxfId="535" priority="207" operator="lessThan">
      <formula>0.6</formula>
    </cfRule>
    <cfRule type="cellIs" dxfId="534" priority="208" operator="between">
      <formula>0.8</formula>
      <formula>0.899999999999999</formula>
    </cfRule>
    <cfRule type="cellIs" dxfId="533" priority="209" operator="between">
      <formula>0.6</formula>
      <formula>0.8</formula>
    </cfRule>
    <cfRule type="cellIs" dxfId="532" priority="210" operator="greaterThanOrEqual">
      <formula>0.9</formula>
    </cfRule>
  </conditionalFormatting>
  <conditionalFormatting sqref="AH111:AH112">
    <cfRule type="iconSet" priority="211">
      <iconSet iconSet="4Arrows" showValue="0">
        <cfvo type="percent" val="0"/>
        <cfvo type="num" val="0.6"/>
        <cfvo type="num" val="0.8"/>
        <cfvo type="num" val="0.9"/>
      </iconSet>
    </cfRule>
    <cfRule type="cellIs" dxfId="531" priority="212" operator="lessThan">
      <formula>0.6</formula>
    </cfRule>
    <cfRule type="cellIs" dxfId="530" priority="213" operator="between">
      <formula>0.8</formula>
      <formula>0.899999999999999</formula>
    </cfRule>
    <cfRule type="cellIs" dxfId="529" priority="214" operator="between">
      <formula>0.6</formula>
      <formula>0.8</formula>
    </cfRule>
    <cfRule type="cellIs" dxfId="528" priority="215" operator="greaterThanOrEqual">
      <formula>0.9</formula>
    </cfRule>
  </conditionalFormatting>
  <conditionalFormatting sqref="AL111:AL112">
    <cfRule type="iconSet" priority="216">
      <iconSet iconSet="4Arrows" showValue="0">
        <cfvo type="percent" val="0"/>
        <cfvo type="num" val="0.6"/>
        <cfvo type="num" val="0.8"/>
        <cfvo type="num" val="0.9"/>
      </iconSet>
    </cfRule>
    <cfRule type="cellIs" dxfId="527" priority="217" operator="lessThan">
      <formula>0.6</formula>
    </cfRule>
    <cfRule type="cellIs" dxfId="526" priority="218" operator="between">
      <formula>0.8</formula>
      <formula>0.899999999999999</formula>
    </cfRule>
    <cfRule type="cellIs" dxfId="525" priority="219" operator="between">
      <formula>0.6</formula>
      <formula>0.8</formula>
    </cfRule>
    <cfRule type="cellIs" dxfId="524" priority="220" operator="greaterThanOrEqual">
      <formula>0.9</formula>
    </cfRule>
  </conditionalFormatting>
  <conditionalFormatting sqref="AP111:AP112">
    <cfRule type="iconSet" priority="221">
      <iconSet iconSet="4Arrows" showValue="0">
        <cfvo type="percent" val="0"/>
        <cfvo type="num" val="0.6"/>
        <cfvo type="num" val="0.8"/>
        <cfvo type="num" val="0.9"/>
      </iconSet>
    </cfRule>
    <cfRule type="cellIs" dxfId="523" priority="222" operator="lessThan">
      <formula>0.6</formula>
    </cfRule>
    <cfRule type="cellIs" dxfId="522" priority="223" operator="between">
      <formula>0.8</formula>
      <formula>0.899999999999999</formula>
    </cfRule>
    <cfRule type="cellIs" dxfId="521" priority="224" operator="between">
      <formula>0.6</formula>
      <formula>0.8</formula>
    </cfRule>
    <cfRule type="cellIs" dxfId="520" priority="225" operator="greaterThanOrEqual">
      <formula>0.9</formula>
    </cfRule>
  </conditionalFormatting>
  <conditionalFormatting sqref="AD107">
    <cfRule type="iconSet" priority="176">
      <iconSet iconSet="4Arrows" showValue="0">
        <cfvo type="percent" val="0"/>
        <cfvo type="num" val="0.6"/>
        <cfvo type="num" val="0.8"/>
        <cfvo type="num" val="0.9"/>
      </iconSet>
    </cfRule>
    <cfRule type="cellIs" dxfId="519" priority="177" operator="lessThan">
      <formula>0.6</formula>
    </cfRule>
    <cfRule type="cellIs" dxfId="518" priority="178" operator="between">
      <formula>0.8</formula>
      <formula>0.899999999999999</formula>
    </cfRule>
    <cfRule type="cellIs" dxfId="517" priority="179" operator="between">
      <formula>0.6</formula>
      <formula>0.8</formula>
    </cfRule>
    <cfRule type="cellIs" dxfId="516" priority="180" operator="greaterThanOrEqual">
      <formula>0.9</formula>
    </cfRule>
  </conditionalFormatting>
  <conditionalFormatting sqref="Y107">
    <cfRule type="iconSet" priority="181">
      <iconSet iconSet="4Arrows" showValue="0">
        <cfvo type="percent" val="0"/>
        <cfvo type="num" val="0.6"/>
        <cfvo type="num" val="0.8"/>
        <cfvo type="num" val="0.9"/>
      </iconSet>
    </cfRule>
    <cfRule type="cellIs" dxfId="515" priority="182" operator="lessThan">
      <formula>0.6</formula>
    </cfRule>
    <cfRule type="cellIs" dxfId="514" priority="183" operator="between">
      <formula>0.8</formula>
      <formula>0.899999999999999</formula>
    </cfRule>
    <cfRule type="cellIs" dxfId="513" priority="184" operator="between">
      <formula>0.6</formula>
      <formula>0.8</formula>
    </cfRule>
    <cfRule type="cellIs" dxfId="512" priority="185" operator="greaterThanOrEqual">
      <formula>0.9</formula>
    </cfRule>
  </conditionalFormatting>
  <conditionalFormatting sqref="AH107">
    <cfRule type="iconSet" priority="186">
      <iconSet iconSet="4Arrows" showValue="0">
        <cfvo type="percent" val="0"/>
        <cfvo type="num" val="0.6"/>
        <cfvo type="num" val="0.8"/>
        <cfvo type="num" val="0.9"/>
      </iconSet>
    </cfRule>
    <cfRule type="cellIs" dxfId="511" priority="187" operator="lessThan">
      <formula>0.6</formula>
    </cfRule>
    <cfRule type="cellIs" dxfId="510" priority="188" operator="between">
      <formula>0.8</formula>
      <formula>0.899999999999999</formula>
    </cfRule>
    <cfRule type="cellIs" dxfId="509" priority="189" operator="between">
      <formula>0.6</formula>
      <formula>0.8</formula>
    </cfRule>
    <cfRule type="cellIs" dxfId="508" priority="190" operator="greaterThanOrEqual">
      <formula>0.9</formula>
    </cfRule>
  </conditionalFormatting>
  <conditionalFormatting sqref="AL107">
    <cfRule type="iconSet" priority="191">
      <iconSet iconSet="4Arrows" showValue="0">
        <cfvo type="percent" val="0"/>
        <cfvo type="num" val="0.6"/>
        <cfvo type="num" val="0.8"/>
        <cfvo type="num" val="0.9"/>
      </iconSet>
    </cfRule>
    <cfRule type="cellIs" dxfId="507" priority="192" operator="lessThan">
      <formula>0.6</formula>
    </cfRule>
    <cfRule type="cellIs" dxfId="506" priority="193" operator="between">
      <formula>0.8</formula>
      <formula>0.899999999999999</formula>
    </cfRule>
    <cfRule type="cellIs" dxfId="505" priority="194" operator="between">
      <formula>0.6</formula>
      <formula>0.8</formula>
    </cfRule>
    <cfRule type="cellIs" dxfId="504" priority="195" operator="greaterThanOrEqual">
      <formula>0.9</formula>
    </cfRule>
  </conditionalFormatting>
  <conditionalFormatting sqref="AP107">
    <cfRule type="iconSet" priority="196">
      <iconSet iconSet="4Arrows" showValue="0">
        <cfvo type="percent" val="0"/>
        <cfvo type="num" val="0.6"/>
        <cfvo type="num" val="0.8"/>
        <cfvo type="num" val="0.9"/>
      </iconSet>
    </cfRule>
    <cfRule type="cellIs" dxfId="503" priority="197" operator="lessThan">
      <formula>0.6</formula>
    </cfRule>
    <cfRule type="cellIs" dxfId="502" priority="198" operator="between">
      <formula>0.8</formula>
      <formula>0.899999999999999</formula>
    </cfRule>
    <cfRule type="cellIs" dxfId="501" priority="199" operator="between">
      <formula>0.6</formula>
      <formula>0.8</formula>
    </cfRule>
    <cfRule type="cellIs" dxfId="500" priority="200" operator="greaterThanOrEqual">
      <formula>0.9</formula>
    </cfRule>
  </conditionalFormatting>
  <conditionalFormatting sqref="AD108:AD109">
    <cfRule type="iconSet" priority="151">
      <iconSet iconSet="4Arrows" showValue="0">
        <cfvo type="percent" val="0"/>
        <cfvo type="num" val="0.6"/>
        <cfvo type="num" val="0.8"/>
        <cfvo type="num" val="0.9"/>
      </iconSet>
    </cfRule>
    <cfRule type="cellIs" dxfId="499" priority="152" operator="lessThan">
      <formula>0.6</formula>
    </cfRule>
    <cfRule type="cellIs" dxfId="498" priority="153" operator="between">
      <formula>0.8</formula>
      <formula>0.899999999999999</formula>
    </cfRule>
    <cfRule type="cellIs" dxfId="497" priority="154" operator="between">
      <formula>0.6</formula>
      <formula>0.8</formula>
    </cfRule>
    <cfRule type="cellIs" dxfId="496" priority="155" operator="greaterThanOrEqual">
      <formula>0.9</formula>
    </cfRule>
  </conditionalFormatting>
  <conditionalFormatting sqref="Y108:Y109">
    <cfRule type="iconSet" priority="156">
      <iconSet iconSet="4Arrows" showValue="0">
        <cfvo type="percent" val="0"/>
        <cfvo type="num" val="0.6"/>
        <cfvo type="num" val="0.8"/>
        <cfvo type="num" val="0.9"/>
      </iconSet>
    </cfRule>
    <cfRule type="cellIs" dxfId="495" priority="157" operator="lessThan">
      <formula>0.6</formula>
    </cfRule>
    <cfRule type="cellIs" dxfId="494" priority="158" operator="between">
      <formula>0.8</formula>
      <formula>0.899999999999999</formula>
    </cfRule>
    <cfRule type="cellIs" dxfId="493" priority="159" operator="between">
      <formula>0.6</formula>
      <formula>0.8</formula>
    </cfRule>
    <cfRule type="cellIs" dxfId="492" priority="160" operator="greaterThanOrEqual">
      <formula>0.9</formula>
    </cfRule>
  </conditionalFormatting>
  <conditionalFormatting sqref="AH108:AH109">
    <cfRule type="iconSet" priority="161">
      <iconSet iconSet="4Arrows" showValue="0">
        <cfvo type="percent" val="0"/>
        <cfvo type="num" val="0.6"/>
        <cfvo type="num" val="0.8"/>
        <cfvo type="num" val="0.9"/>
      </iconSet>
    </cfRule>
    <cfRule type="cellIs" dxfId="491" priority="162" operator="lessThan">
      <formula>0.6</formula>
    </cfRule>
    <cfRule type="cellIs" dxfId="490" priority="163" operator="between">
      <formula>0.8</formula>
      <formula>0.899999999999999</formula>
    </cfRule>
    <cfRule type="cellIs" dxfId="489" priority="164" operator="between">
      <formula>0.6</formula>
      <formula>0.8</formula>
    </cfRule>
    <cfRule type="cellIs" dxfId="488" priority="165" operator="greaterThanOrEqual">
      <formula>0.9</formula>
    </cfRule>
  </conditionalFormatting>
  <conditionalFormatting sqref="AL108:AL109">
    <cfRule type="iconSet" priority="166">
      <iconSet iconSet="4Arrows" showValue="0">
        <cfvo type="percent" val="0"/>
        <cfvo type="num" val="0.6"/>
        <cfvo type="num" val="0.8"/>
        <cfvo type="num" val="0.9"/>
      </iconSet>
    </cfRule>
    <cfRule type="cellIs" dxfId="487" priority="167" operator="lessThan">
      <formula>0.6</formula>
    </cfRule>
    <cfRule type="cellIs" dxfId="486" priority="168" operator="between">
      <formula>0.8</formula>
      <formula>0.899999999999999</formula>
    </cfRule>
    <cfRule type="cellIs" dxfId="485" priority="169" operator="between">
      <formula>0.6</formula>
      <formula>0.8</formula>
    </cfRule>
    <cfRule type="cellIs" dxfId="484" priority="170" operator="greaterThanOrEqual">
      <formula>0.9</formula>
    </cfRule>
  </conditionalFormatting>
  <conditionalFormatting sqref="AP108:AP109">
    <cfRule type="iconSet" priority="171">
      <iconSet iconSet="4Arrows" showValue="0">
        <cfvo type="percent" val="0"/>
        <cfvo type="num" val="0.6"/>
        <cfvo type="num" val="0.8"/>
        <cfvo type="num" val="0.9"/>
      </iconSet>
    </cfRule>
    <cfRule type="cellIs" dxfId="483" priority="172" operator="lessThan">
      <formula>0.6</formula>
    </cfRule>
    <cfRule type="cellIs" dxfId="482" priority="173" operator="between">
      <formula>0.8</formula>
      <formula>0.899999999999999</formula>
    </cfRule>
    <cfRule type="cellIs" dxfId="481" priority="174" operator="between">
      <formula>0.6</formula>
      <formula>0.8</formula>
    </cfRule>
    <cfRule type="cellIs" dxfId="480" priority="175" operator="greaterThanOrEqual">
      <formula>0.9</formula>
    </cfRule>
  </conditionalFormatting>
  <conditionalFormatting sqref="AD94">
    <cfRule type="iconSet" priority="76">
      <iconSet iconSet="4Arrows" showValue="0">
        <cfvo type="percent" val="0"/>
        <cfvo type="num" val="0.6"/>
        <cfvo type="num" val="0.8"/>
        <cfvo type="num" val="0.9"/>
      </iconSet>
    </cfRule>
    <cfRule type="cellIs" dxfId="479" priority="77" operator="lessThan">
      <formula>0.6</formula>
    </cfRule>
    <cfRule type="cellIs" dxfId="478" priority="78" operator="between">
      <formula>0.8</formula>
      <formula>0.899999999999999</formula>
    </cfRule>
    <cfRule type="cellIs" dxfId="477" priority="79" operator="between">
      <formula>0.6</formula>
      <formula>0.8</formula>
    </cfRule>
    <cfRule type="cellIs" dxfId="476" priority="80" operator="greaterThanOrEqual">
      <formula>0.9</formula>
    </cfRule>
  </conditionalFormatting>
  <conditionalFormatting sqref="Y94">
    <cfRule type="iconSet" priority="81">
      <iconSet iconSet="4Arrows" showValue="0">
        <cfvo type="percent" val="0"/>
        <cfvo type="num" val="0.6"/>
        <cfvo type="num" val="0.8"/>
        <cfvo type="num" val="0.9"/>
      </iconSet>
    </cfRule>
    <cfRule type="cellIs" dxfId="475" priority="82" operator="lessThan">
      <formula>0.6</formula>
    </cfRule>
    <cfRule type="cellIs" dxfId="474" priority="83" operator="between">
      <formula>0.8</formula>
      <formula>0.899999999999999</formula>
    </cfRule>
    <cfRule type="cellIs" dxfId="473" priority="84" operator="between">
      <formula>0.6</formula>
      <formula>0.8</formula>
    </cfRule>
    <cfRule type="cellIs" dxfId="472" priority="85" operator="greaterThanOrEqual">
      <formula>0.9</formula>
    </cfRule>
  </conditionalFormatting>
  <conditionalFormatting sqref="AH94">
    <cfRule type="iconSet" priority="86">
      <iconSet iconSet="4Arrows" showValue="0">
        <cfvo type="percent" val="0"/>
        <cfvo type="num" val="0.6"/>
        <cfvo type="num" val="0.8"/>
        <cfvo type="num" val="0.9"/>
      </iconSet>
    </cfRule>
    <cfRule type="cellIs" dxfId="471" priority="87" operator="lessThan">
      <formula>0.6</formula>
    </cfRule>
    <cfRule type="cellIs" dxfId="470" priority="88" operator="between">
      <formula>0.8</formula>
      <formula>0.899999999999999</formula>
    </cfRule>
    <cfRule type="cellIs" dxfId="469" priority="89" operator="between">
      <formula>0.6</formula>
      <formula>0.8</formula>
    </cfRule>
    <cfRule type="cellIs" dxfId="468" priority="90" operator="greaterThanOrEqual">
      <formula>0.9</formula>
    </cfRule>
  </conditionalFormatting>
  <conditionalFormatting sqref="AL94">
    <cfRule type="iconSet" priority="91">
      <iconSet iconSet="4Arrows" showValue="0">
        <cfvo type="percent" val="0"/>
        <cfvo type="num" val="0.6"/>
        <cfvo type="num" val="0.8"/>
        <cfvo type="num" val="0.9"/>
      </iconSet>
    </cfRule>
    <cfRule type="cellIs" dxfId="467" priority="92" operator="lessThan">
      <formula>0.6</formula>
    </cfRule>
    <cfRule type="cellIs" dxfId="466" priority="93" operator="between">
      <formula>0.8</formula>
      <formula>0.899999999999999</formula>
    </cfRule>
    <cfRule type="cellIs" dxfId="465" priority="94" operator="between">
      <formula>0.6</formula>
      <formula>0.8</formula>
    </cfRule>
    <cfRule type="cellIs" dxfId="464" priority="95" operator="greaterThanOrEqual">
      <formula>0.9</formula>
    </cfRule>
  </conditionalFormatting>
  <conditionalFormatting sqref="AP94">
    <cfRule type="iconSet" priority="96">
      <iconSet iconSet="4Arrows" showValue="0">
        <cfvo type="percent" val="0"/>
        <cfvo type="num" val="0.6"/>
        <cfvo type="num" val="0.8"/>
        <cfvo type="num" val="0.9"/>
      </iconSet>
    </cfRule>
    <cfRule type="cellIs" dxfId="463" priority="97" operator="lessThan">
      <formula>0.6</formula>
    </cfRule>
    <cfRule type="cellIs" dxfId="462" priority="98" operator="between">
      <formula>0.8</formula>
      <formula>0.899999999999999</formula>
    </cfRule>
    <cfRule type="cellIs" dxfId="461" priority="99" operator="between">
      <formula>0.6</formula>
      <formula>0.8</formula>
    </cfRule>
    <cfRule type="cellIs" dxfId="460" priority="100" operator="greaterThanOrEqual">
      <formula>0.9</formula>
    </cfRule>
  </conditionalFormatting>
  <conditionalFormatting sqref="AD95">
    <cfRule type="iconSet" priority="51">
      <iconSet iconSet="4Arrows" showValue="0">
        <cfvo type="percent" val="0"/>
        <cfvo type="num" val="0.6"/>
        <cfvo type="num" val="0.8"/>
        <cfvo type="num" val="0.9"/>
      </iconSet>
    </cfRule>
    <cfRule type="cellIs" dxfId="459" priority="52" operator="lessThan">
      <formula>0.6</formula>
    </cfRule>
    <cfRule type="cellIs" dxfId="458" priority="53" operator="between">
      <formula>0.8</formula>
      <formula>0.899999999999999</formula>
    </cfRule>
    <cfRule type="cellIs" dxfId="457" priority="54" operator="between">
      <formula>0.6</formula>
      <formula>0.8</formula>
    </cfRule>
    <cfRule type="cellIs" dxfId="456" priority="55" operator="greaterThanOrEqual">
      <formula>0.9</formula>
    </cfRule>
  </conditionalFormatting>
  <conditionalFormatting sqref="Y95">
    <cfRule type="iconSet" priority="56">
      <iconSet iconSet="4Arrows" showValue="0">
        <cfvo type="percent" val="0"/>
        <cfvo type="num" val="0.6"/>
        <cfvo type="num" val="0.8"/>
        <cfvo type="num" val="0.9"/>
      </iconSet>
    </cfRule>
    <cfRule type="cellIs" dxfId="455" priority="57" operator="lessThan">
      <formula>0.6</formula>
    </cfRule>
    <cfRule type="cellIs" dxfId="454" priority="58" operator="between">
      <formula>0.8</formula>
      <formula>0.899999999999999</formula>
    </cfRule>
    <cfRule type="cellIs" dxfId="453" priority="59" operator="between">
      <formula>0.6</formula>
      <formula>0.8</formula>
    </cfRule>
    <cfRule type="cellIs" dxfId="452" priority="60" operator="greaterThanOrEqual">
      <formula>0.9</formula>
    </cfRule>
  </conditionalFormatting>
  <conditionalFormatting sqref="AH95">
    <cfRule type="iconSet" priority="61">
      <iconSet iconSet="4Arrows" showValue="0">
        <cfvo type="percent" val="0"/>
        <cfvo type="num" val="0.6"/>
        <cfvo type="num" val="0.8"/>
        <cfvo type="num" val="0.9"/>
      </iconSet>
    </cfRule>
    <cfRule type="cellIs" dxfId="451" priority="62" operator="lessThan">
      <formula>0.6</formula>
    </cfRule>
    <cfRule type="cellIs" dxfId="450" priority="63" operator="between">
      <formula>0.8</formula>
      <formula>0.899999999999999</formula>
    </cfRule>
    <cfRule type="cellIs" dxfId="449" priority="64" operator="between">
      <formula>0.6</formula>
      <formula>0.8</formula>
    </cfRule>
    <cfRule type="cellIs" dxfId="448" priority="65" operator="greaterThanOrEqual">
      <formula>0.9</formula>
    </cfRule>
  </conditionalFormatting>
  <conditionalFormatting sqref="AL95">
    <cfRule type="iconSet" priority="66">
      <iconSet iconSet="4Arrows" showValue="0">
        <cfvo type="percent" val="0"/>
        <cfvo type="num" val="0.6"/>
        <cfvo type="num" val="0.8"/>
        <cfvo type="num" val="0.9"/>
      </iconSet>
    </cfRule>
    <cfRule type="cellIs" dxfId="447" priority="67" operator="lessThan">
      <formula>0.6</formula>
    </cfRule>
    <cfRule type="cellIs" dxfId="446" priority="68" operator="between">
      <formula>0.8</formula>
      <formula>0.899999999999999</formula>
    </cfRule>
    <cfRule type="cellIs" dxfId="445" priority="69" operator="between">
      <formula>0.6</formula>
      <formula>0.8</formula>
    </cfRule>
    <cfRule type="cellIs" dxfId="444" priority="70" operator="greaterThanOrEqual">
      <formula>0.9</formula>
    </cfRule>
  </conditionalFormatting>
  <conditionalFormatting sqref="AP95">
    <cfRule type="iconSet" priority="71">
      <iconSet iconSet="4Arrows" showValue="0">
        <cfvo type="percent" val="0"/>
        <cfvo type="num" val="0.6"/>
        <cfvo type="num" val="0.8"/>
        <cfvo type="num" val="0.9"/>
      </iconSet>
    </cfRule>
    <cfRule type="cellIs" dxfId="443" priority="72" operator="lessThan">
      <formula>0.6</formula>
    </cfRule>
    <cfRule type="cellIs" dxfId="442" priority="73" operator="between">
      <formula>0.8</formula>
      <formula>0.899999999999999</formula>
    </cfRule>
    <cfRule type="cellIs" dxfId="441" priority="74" operator="between">
      <formula>0.6</formula>
      <formula>0.8</formula>
    </cfRule>
    <cfRule type="cellIs" dxfId="440" priority="75" operator="greaterThanOrEqual">
      <formula>0.9</formula>
    </cfRule>
  </conditionalFormatting>
  <conditionalFormatting sqref="AD81:AD93">
    <cfRule type="iconSet" priority="26">
      <iconSet iconSet="4Arrows" showValue="0">
        <cfvo type="percent" val="0"/>
        <cfvo type="num" val="0.6"/>
        <cfvo type="num" val="0.8"/>
        <cfvo type="num" val="0.9"/>
      </iconSet>
    </cfRule>
    <cfRule type="cellIs" dxfId="439" priority="27" operator="lessThan">
      <formula>0.6</formula>
    </cfRule>
    <cfRule type="cellIs" dxfId="438" priority="28" operator="between">
      <formula>0.8</formula>
      <formula>0.899999999999999</formula>
    </cfRule>
    <cfRule type="cellIs" dxfId="437" priority="29" operator="between">
      <formula>0.6</formula>
      <formula>0.8</formula>
    </cfRule>
    <cfRule type="cellIs" dxfId="436" priority="30" operator="greaterThanOrEqual">
      <formula>0.9</formula>
    </cfRule>
  </conditionalFormatting>
  <conditionalFormatting sqref="Y81:Y93">
    <cfRule type="iconSet" priority="31">
      <iconSet iconSet="4Arrows" showValue="0">
        <cfvo type="percent" val="0"/>
        <cfvo type="num" val="0.6"/>
        <cfvo type="num" val="0.8"/>
        <cfvo type="num" val="0.9"/>
      </iconSet>
    </cfRule>
    <cfRule type="cellIs" dxfId="435" priority="32" operator="lessThan">
      <formula>0.6</formula>
    </cfRule>
    <cfRule type="cellIs" dxfId="434" priority="33" operator="between">
      <formula>0.8</formula>
      <formula>0.899999999999999</formula>
    </cfRule>
    <cfRule type="cellIs" dxfId="433" priority="34" operator="between">
      <formula>0.6</formula>
      <formula>0.8</formula>
    </cfRule>
    <cfRule type="cellIs" dxfId="432" priority="35" operator="greaterThanOrEqual">
      <formula>0.9</formula>
    </cfRule>
  </conditionalFormatting>
  <conditionalFormatting sqref="AH81:AH93">
    <cfRule type="iconSet" priority="36">
      <iconSet iconSet="4Arrows" showValue="0">
        <cfvo type="percent" val="0"/>
        <cfvo type="num" val="0.6"/>
        <cfvo type="num" val="0.8"/>
        <cfvo type="num" val="0.9"/>
      </iconSet>
    </cfRule>
    <cfRule type="cellIs" dxfId="431" priority="37" operator="lessThan">
      <formula>0.6</formula>
    </cfRule>
    <cfRule type="cellIs" dxfId="430" priority="38" operator="between">
      <formula>0.8</formula>
      <formula>0.899999999999999</formula>
    </cfRule>
    <cfRule type="cellIs" dxfId="429" priority="39" operator="between">
      <formula>0.6</formula>
      <formula>0.8</formula>
    </cfRule>
    <cfRule type="cellIs" dxfId="428" priority="40" operator="greaterThanOrEqual">
      <formula>0.9</formula>
    </cfRule>
  </conditionalFormatting>
  <conditionalFormatting sqref="AL81:AL93">
    <cfRule type="iconSet" priority="41">
      <iconSet iconSet="4Arrows" showValue="0">
        <cfvo type="percent" val="0"/>
        <cfvo type="num" val="0.6"/>
        <cfvo type="num" val="0.8"/>
        <cfvo type="num" val="0.9"/>
      </iconSet>
    </cfRule>
    <cfRule type="cellIs" dxfId="427" priority="42" operator="lessThan">
      <formula>0.6</formula>
    </cfRule>
    <cfRule type="cellIs" dxfId="426" priority="43" operator="between">
      <formula>0.8</formula>
      <formula>0.899999999999999</formula>
    </cfRule>
    <cfRule type="cellIs" dxfId="425" priority="44" operator="between">
      <formula>0.6</formula>
      <formula>0.8</formula>
    </cfRule>
    <cfRule type="cellIs" dxfId="424" priority="45" operator="greaterThanOrEqual">
      <formula>0.9</formula>
    </cfRule>
  </conditionalFormatting>
  <conditionalFormatting sqref="AP81:AP93">
    <cfRule type="iconSet" priority="46">
      <iconSet iconSet="4Arrows" showValue="0">
        <cfvo type="percent" val="0"/>
        <cfvo type="num" val="0.6"/>
        <cfvo type="num" val="0.8"/>
        <cfvo type="num" val="0.9"/>
      </iconSet>
    </cfRule>
    <cfRule type="cellIs" dxfId="423" priority="47" operator="lessThan">
      <formula>0.6</formula>
    </cfRule>
    <cfRule type="cellIs" dxfId="422" priority="48" operator="between">
      <formula>0.8</formula>
      <formula>0.899999999999999</formula>
    </cfRule>
    <cfRule type="cellIs" dxfId="421" priority="49" operator="between">
      <formula>0.6</formula>
      <formula>0.8</formula>
    </cfRule>
    <cfRule type="cellIs" dxfId="420" priority="50" operator="greaterThanOrEqual">
      <formula>0.9</formula>
    </cfRule>
  </conditionalFormatting>
  <conditionalFormatting sqref="AD96:AD101">
    <cfRule type="iconSet" priority="1">
      <iconSet iconSet="4Arrows" showValue="0">
        <cfvo type="percent" val="0"/>
        <cfvo type="num" val="0.6"/>
        <cfvo type="num" val="0.8"/>
        <cfvo type="num" val="0.9"/>
      </iconSet>
    </cfRule>
    <cfRule type="cellIs" dxfId="419" priority="2" operator="lessThan">
      <formula>0.6</formula>
    </cfRule>
    <cfRule type="cellIs" dxfId="418" priority="3" operator="between">
      <formula>0.8</formula>
      <formula>0.899999999999999</formula>
    </cfRule>
    <cfRule type="cellIs" dxfId="417" priority="4" operator="between">
      <formula>0.6</formula>
      <formula>0.8</formula>
    </cfRule>
    <cfRule type="cellIs" dxfId="416" priority="5" operator="greaterThanOrEqual">
      <formula>0.9</formula>
    </cfRule>
  </conditionalFormatting>
  <conditionalFormatting sqref="Y96:Y101">
    <cfRule type="iconSet" priority="6">
      <iconSet iconSet="4Arrows" showValue="0">
        <cfvo type="percent" val="0"/>
        <cfvo type="num" val="0.6"/>
        <cfvo type="num" val="0.8"/>
        <cfvo type="num" val="0.9"/>
      </iconSet>
    </cfRule>
    <cfRule type="cellIs" dxfId="415" priority="7" operator="lessThan">
      <formula>0.6</formula>
    </cfRule>
    <cfRule type="cellIs" dxfId="414" priority="8" operator="between">
      <formula>0.8</formula>
      <formula>0.899999999999999</formula>
    </cfRule>
    <cfRule type="cellIs" dxfId="413" priority="9" operator="between">
      <formula>0.6</formula>
      <formula>0.8</formula>
    </cfRule>
    <cfRule type="cellIs" dxfId="412" priority="10" operator="greaterThanOrEqual">
      <formula>0.9</formula>
    </cfRule>
  </conditionalFormatting>
  <conditionalFormatting sqref="AH96:AH101">
    <cfRule type="iconSet" priority="11">
      <iconSet iconSet="4Arrows" showValue="0">
        <cfvo type="percent" val="0"/>
        <cfvo type="num" val="0.6"/>
        <cfvo type="num" val="0.8"/>
        <cfvo type="num" val="0.9"/>
      </iconSet>
    </cfRule>
    <cfRule type="cellIs" dxfId="411" priority="12" operator="lessThan">
      <formula>0.6</formula>
    </cfRule>
    <cfRule type="cellIs" dxfId="410" priority="13" operator="between">
      <formula>0.8</formula>
      <formula>0.899999999999999</formula>
    </cfRule>
    <cfRule type="cellIs" dxfId="409" priority="14" operator="between">
      <formula>0.6</formula>
      <formula>0.8</formula>
    </cfRule>
    <cfRule type="cellIs" dxfId="408" priority="15" operator="greaterThanOrEqual">
      <formula>0.9</formula>
    </cfRule>
  </conditionalFormatting>
  <conditionalFormatting sqref="AL96:AL101">
    <cfRule type="iconSet" priority="16">
      <iconSet iconSet="4Arrows" showValue="0">
        <cfvo type="percent" val="0"/>
        <cfvo type="num" val="0.6"/>
        <cfvo type="num" val="0.8"/>
        <cfvo type="num" val="0.9"/>
      </iconSet>
    </cfRule>
    <cfRule type="cellIs" dxfId="407" priority="17" operator="lessThan">
      <formula>0.6</formula>
    </cfRule>
    <cfRule type="cellIs" dxfId="406" priority="18" operator="between">
      <formula>0.8</formula>
      <formula>0.899999999999999</formula>
    </cfRule>
    <cfRule type="cellIs" dxfId="405" priority="19" operator="between">
      <formula>0.6</formula>
      <formula>0.8</formula>
    </cfRule>
    <cfRule type="cellIs" dxfId="404" priority="20" operator="greaterThanOrEqual">
      <formula>0.9</formula>
    </cfRule>
  </conditionalFormatting>
  <conditionalFormatting sqref="AP96:AP101">
    <cfRule type="iconSet" priority="21">
      <iconSet iconSet="4Arrows" showValue="0">
        <cfvo type="percent" val="0"/>
        <cfvo type="num" val="0.6"/>
        <cfvo type="num" val="0.8"/>
        <cfvo type="num" val="0.9"/>
      </iconSet>
    </cfRule>
    <cfRule type="cellIs" dxfId="403" priority="22" operator="lessThan">
      <formula>0.6</formula>
    </cfRule>
    <cfRule type="cellIs" dxfId="402" priority="23" operator="between">
      <formula>0.8</formula>
      <formula>0.899999999999999</formula>
    </cfRule>
    <cfRule type="cellIs" dxfId="401" priority="24" operator="between">
      <formula>0.6</formula>
      <formula>0.8</formula>
    </cfRule>
    <cfRule type="cellIs" dxfId="400" priority="25" operator="greaterThanOrEqual">
      <formula>0.9</formula>
    </cfRule>
  </conditionalFormatting>
  <conditionalFormatting sqref="AD113 AD56:AD80">
    <cfRule type="iconSet" priority="16104">
      <iconSet iconSet="4Arrows" showValue="0">
        <cfvo type="percent" val="0"/>
        <cfvo type="num" val="0.6"/>
        <cfvo type="num" val="0.8"/>
        <cfvo type="num" val="0.9"/>
      </iconSet>
    </cfRule>
    <cfRule type="cellIs" dxfId="399" priority="16105" operator="lessThan">
      <formula>0.6</formula>
    </cfRule>
    <cfRule type="cellIs" dxfId="398" priority="16106" operator="between">
      <formula>0.8</formula>
      <formula>0.899999999999999</formula>
    </cfRule>
    <cfRule type="cellIs" dxfId="397" priority="16107" operator="between">
      <formula>0.6</formula>
      <formula>0.8</formula>
    </cfRule>
    <cfRule type="cellIs" dxfId="396" priority="16108" operator="greaterThanOrEqual">
      <formula>0.9</formula>
    </cfRule>
  </conditionalFormatting>
  <conditionalFormatting sqref="Y113 Y56:Y80">
    <cfRule type="iconSet" priority="16114">
      <iconSet iconSet="4Arrows" showValue="0">
        <cfvo type="percent" val="0"/>
        <cfvo type="num" val="0.6"/>
        <cfvo type="num" val="0.8"/>
        <cfvo type="num" val="0.9"/>
      </iconSet>
    </cfRule>
    <cfRule type="cellIs" dxfId="395" priority="16115" operator="lessThan">
      <formula>0.6</formula>
    </cfRule>
    <cfRule type="cellIs" dxfId="394" priority="16116" operator="between">
      <formula>0.8</formula>
      <formula>0.899999999999999</formula>
    </cfRule>
    <cfRule type="cellIs" dxfId="393" priority="16117" operator="between">
      <formula>0.6</formula>
      <formula>0.8</formula>
    </cfRule>
    <cfRule type="cellIs" dxfId="392" priority="16118" operator="greaterThanOrEqual">
      <formula>0.9</formula>
    </cfRule>
  </conditionalFormatting>
  <conditionalFormatting sqref="AH113 AH56:AH80">
    <cfRule type="iconSet" priority="16124">
      <iconSet iconSet="4Arrows" showValue="0">
        <cfvo type="percent" val="0"/>
        <cfvo type="num" val="0.6"/>
        <cfvo type="num" val="0.8"/>
        <cfvo type="num" val="0.9"/>
      </iconSet>
    </cfRule>
    <cfRule type="cellIs" dxfId="391" priority="16125" operator="lessThan">
      <formula>0.6</formula>
    </cfRule>
    <cfRule type="cellIs" dxfId="390" priority="16126" operator="between">
      <formula>0.8</formula>
      <formula>0.899999999999999</formula>
    </cfRule>
    <cfRule type="cellIs" dxfId="389" priority="16127" operator="between">
      <formula>0.6</formula>
      <formula>0.8</formula>
    </cfRule>
    <cfRule type="cellIs" dxfId="388" priority="16128" operator="greaterThanOrEqual">
      <formula>0.9</formula>
    </cfRule>
  </conditionalFormatting>
  <conditionalFormatting sqref="AL113 AL56:AL80">
    <cfRule type="iconSet" priority="16134">
      <iconSet iconSet="4Arrows" showValue="0">
        <cfvo type="percent" val="0"/>
        <cfvo type="num" val="0.6"/>
        <cfvo type="num" val="0.8"/>
        <cfvo type="num" val="0.9"/>
      </iconSet>
    </cfRule>
    <cfRule type="cellIs" dxfId="387" priority="16135" operator="lessThan">
      <formula>0.6</formula>
    </cfRule>
    <cfRule type="cellIs" dxfId="386" priority="16136" operator="between">
      <formula>0.8</formula>
      <formula>0.899999999999999</formula>
    </cfRule>
    <cfRule type="cellIs" dxfId="385" priority="16137" operator="between">
      <formula>0.6</formula>
      <formula>0.8</formula>
    </cfRule>
    <cfRule type="cellIs" dxfId="384" priority="16138" operator="greaterThanOrEqual">
      <formula>0.9</formula>
    </cfRule>
  </conditionalFormatting>
  <conditionalFormatting sqref="AP113 AP56:AP80">
    <cfRule type="iconSet" priority="16144">
      <iconSet iconSet="4Arrows" showValue="0">
        <cfvo type="percent" val="0"/>
        <cfvo type="num" val="0.6"/>
        <cfvo type="num" val="0.8"/>
        <cfvo type="num" val="0.9"/>
      </iconSet>
    </cfRule>
    <cfRule type="cellIs" dxfId="383" priority="16145" operator="lessThan">
      <formula>0.6</formula>
    </cfRule>
    <cfRule type="cellIs" dxfId="382" priority="16146" operator="between">
      <formula>0.8</formula>
      <formula>0.899999999999999</formula>
    </cfRule>
    <cfRule type="cellIs" dxfId="381" priority="16147" operator="between">
      <formula>0.6</formula>
      <formula>0.8</formula>
    </cfRule>
    <cfRule type="cellIs" dxfId="380" priority="16148" operator="greaterThanOrEqual">
      <formula>0.9</formula>
    </cfRule>
  </conditionalFormatting>
  <pageMargins left="0.7" right="0.7" top="0.75" bottom="0.75" header="0.3" footer="0.3"/>
  <pageSetup paperSize="9" orientation="portrait" r:id="rId1"/>
  <drawing r:id="rId2"/>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25690-60ED-4C54-B94F-8A5A84AF980F}">
  <sheetPr>
    <tabColor rgb="FF00FF00"/>
  </sheetPr>
  <dimension ref="A1:WWC63"/>
  <sheetViews>
    <sheetView zoomScale="18" zoomScaleNormal="18" workbookViewId="0">
      <selection activeCell="B1" sqref="B1"/>
    </sheetView>
  </sheetViews>
  <sheetFormatPr baseColWidth="10" defaultRowHeight="12.75"/>
  <cols>
    <col min="1" max="1" width="67.85546875" style="46" customWidth="1"/>
    <col min="2" max="2" width="48.85546875" style="46" customWidth="1"/>
    <col min="3" max="3" width="69.7109375" style="46" customWidth="1"/>
    <col min="4" max="4" width="66.7109375" style="46" customWidth="1"/>
    <col min="5" max="5" width="71.28515625" style="46" customWidth="1"/>
    <col min="6" max="8" width="63.28515625" style="46" customWidth="1"/>
    <col min="9" max="9" width="93.7109375" style="46" customWidth="1"/>
    <col min="10" max="10" width="82.28515625" style="46" customWidth="1"/>
    <col min="11" max="11" width="59.7109375" style="46" customWidth="1"/>
    <col min="12" max="12" width="48.85546875" style="46" customWidth="1"/>
    <col min="13" max="13" width="59.85546875" style="46" customWidth="1"/>
    <col min="14" max="14" width="71.85546875" style="46" customWidth="1"/>
    <col min="15" max="15" width="74.5703125" style="46" customWidth="1"/>
    <col min="16" max="18" width="37.85546875" style="46" customWidth="1"/>
    <col min="19" max="19" width="26.42578125" style="106" customWidth="1"/>
    <col min="20" max="20" width="30.85546875" style="46" customWidth="1"/>
    <col min="21" max="21" width="35.5703125" style="46" customWidth="1"/>
    <col min="22" max="25" width="35.28515625" style="46" customWidth="1"/>
    <col min="26" max="26" width="11.42578125" style="46"/>
    <col min="27" max="42" width="35.28515625" style="46" customWidth="1"/>
    <col min="43" max="216" width="11.42578125" style="46"/>
    <col min="217" max="218" width="21.28515625" style="46" customWidth="1"/>
    <col min="219" max="219" width="37.140625" style="46" customWidth="1"/>
    <col min="220" max="220" width="49.28515625" style="46" customWidth="1"/>
    <col min="221" max="221" width="18.5703125" style="46" customWidth="1"/>
    <col min="222" max="222" width="62.28515625" style="46" customWidth="1"/>
    <col min="223" max="223" width="21.7109375" style="46" customWidth="1"/>
    <col min="224" max="224" width="18.42578125" style="46" customWidth="1"/>
    <col min="225" max="225" width="63" style="46" customWidth="1"/>
    <col min="226" max="226" width="22.28515625" style="46" customWidth="1"/>
    <col min="227" max="227" width="21" style="46" customWidth="1"/>
    <col min="228" max="231" width="15.85546875" style="46" customWidth="1"/>
    <col min="232" max="232" width="26.140625" style="46" customWidth="1"/>
    <col min="233" max="244" width="10.7109375" style="46" customWidth="1"/>
    <col min="245" max="252" width="0" style="46" hidden="1" customWidth="1"/>
    <col min="253" max="254" width="15.42578125" style="46" customWidth="1"/>
    <col min="255" max="255" width="18.7109375" style="46" customWidth="1"/>
    <col min="256" max="256" width="18.42578125" style="46" customWidth="1"/>
    <col min="257" max="258" width="15.42578125" style="46" customWidth="1"/>
    <col min="259" max="259" width="18.140625" style="46" customWidth="1"/>
    <col min="260" max="260" width="20.42578125" style="46" customWidth="1"/>
    <col min="261" max="261" width="18.140625" style="46" customWidth="1"/>
    <col min="262" max="262" width="15.42578125" style="46" customWidth="1"/>
    <col min="263" max="263" width="20" style="46" customWidth="1"/>
    <col min="264" max="264" width="18.140625" style="46" customWidth="1"/>
    <col min="265" max="265" width="15.42578125" style="46" customWidth="1"/>
    <col min="266" max="266" width="18.7109375" style="46" customWidth="1"/>
    <col min="267" max="267" width="15.42578125" style="46" customWidth="1"/>
    <col min="268" max="268" width="17.140625" style="46" customWidth="1"/>
    <col min="269" max="269" width="19.28515625" style="46" customWidth="1"/>
    <col min="270" max="270" width="17.5703125" style="46" customWidth="1"/>
    <col min="271" max="271" width="20.7109375" style="46" customWidth="1"/>
    <col min="272" max="272" width="21.42578125" style="46" customWidth="1"/>
    <col min="273" max="273" width="21" style="46" customWidth="1"/>
    <col min="274" max="274" width="16" style="46" customWidth="1"/>
    <col min="275" max="275" width="14.5703125" style="46" customWidth="1"/>
    <col min="276" max="276" width="74.5703125" style="46" customWidth="1"/>
    <col min="277" max="277" width="101.42578125" style="46" customWidth="1"/>
    <col min="278" max="472" width="11.42578125" style="46"/>
    <col min="473" max="474" width="21.28515625" style="46" customWidth="1"/>
    <col min="475" max="475" width="37.140625" style="46" customWidth="1"/>
    <col min="476" max="476" width="49.28515625" style="46" customWidth="1"/>
    <col min="477" max="477" width="18.5703125" style="46" customWidth="1"/>
    <col min="478" max="478" width="62.28515625" style="46" customWidth="1"/>
    <col min="479" max="479" width="21.7109375" style="46" customWidth="1"/>
    <col min="480" max="480" width="18.42578125" style="46" customWidth="1"/>
    <col min="481" max="481" width="63" style="46" customWidth="1"/>
    <col min="482" max="482" width="22.28515625" style="46" customWidth="1"/>
    <col min="483" max="483" width="21" style="46" customWidth="1"/>
    <col min="484" max="487" width="15.85546875" style="46" customWidth="1"/>
    <col min="488" max="488" width="26.140625" style="46" customWidth="1"/>
    <col min="489" max="500" width="10.7109375" style="46" customWidth="1"/>
    <col min="501" max="508" width="0" style="46" hidden="1" customWidth="1"/>
    <col min="509" max="510" width="15.42578125" style="46" customWidth="1"/>
    <col min="511" max="511" width="18.7109375" style="46" customWidth="1"/>
    <col min="512" max="512" width="18.42578125" style="46" customWidth="1"/>
    <col min="513" max="514" width="15.42578125" style="46" customWidth="1"/>
    <col min="515" max="515" width="18.140625" style="46" customWidth="1"/>
    <col min="516" max="516" width="20.42578125" style="46" customWidth="1"/>
    <col min="517" max="517" width="18.140625" style="46" customWidth="1"/>
    <col min="518" max="518" width="15.42578125" style="46" customWidth="1"/>
    <col min="519" max="519" width="20" style="46" customWidth="1"/>
    <col min="520" max="520" width="18.140625" style="46" customWidth="1"/>
    <col min="521" max="521" width="15.42578125" style="46" customWidth="1"/>
    <col min="522" max="522" width="18.7109375" style="46" customWidth="1"/>
    <col min="523" max="523" width="15.42578125" style="46" customWidth="1"/>
    <col min="524" max="524" width="17.140625" style="46" customWidth="1"/>
    <col min="525" max="525" width="19.28515625" style="46" customWidth="1"/>
    <col min="526" max="526" width="17.5703125" style="46" customWidth="1"/>
    <col min="527" max="527" width="20.7109375" style="46" customWidth="1"/>
    <col min="528" max="528" width="21.42578125" style="46" customWidth="1"/>
    <col min="529" max="529" width="21" style="46" customWidth="1"/>
    <col min="530" max="530" width="16" style="46" customWidth="1"/>
    <col min="531" max="531" width="14.5703125" style="46" customWidth="1"/>
    <col min="532" max="532" width="74.5703125" style="46" customWidth="1"/>
    <col min="533" max="533" width="101.42578125" style="46" customWidth="1"/>
    <col min="534" max="728" width="11.42578125" style="46"/>
    <col min="729" max="730" width="21.28515625" style="46" customWidth="1"/>
    <col min="731" max="731" width="37.140625" style="46" customWidth="1"/>
    <col min="732" max="732" width="49.28515625" style="46" customWidth="1"/>
    <col min="733" max="733" width="18.5703125" style="46" customWidth="1"/>
    <col min="734" max="734" width="62.28515625" style="46" customWidth="1"/>
    <col min="735" max="735" width="21.7109375" style="46" customWidth="1"/>
    <col min="736" max="736" width="18.42578125" style="46" customWidth="1"/>
    <col min="737" max="737" width="63" style="46" customWidth="1"/>
    <col min="738" max="738" width="22.28515625" style="46" customWidth="1"/>
    <col min="739" max="739" width="21" style="46" customWidth="1"/>
    <col min="740" max="743" width="15.85546875" style="46" customWidth="1"/>
    <col min="744" max="744" width="26.140625" style="46" customWidth="1"/>
    <col min="745" max="756" width="10.7109375" style="46" customWidth="1"/>
    <col min="757" max="764" width="0" style="46" hidden="1" customWidth="1"/>
    <col min="765" max="766" width="15.42578125" style="46" customWidth="1"/>
    <col min="767" max="767" width="18.7109375" style="46" customWidth="1"/>
    <col min="768" max="768" width="18.42578125" style="46" customWidth="1"/>
    <col min="769" max="770" width="15.42578125" style="46" customWidth="1"/>
    <col min="771" max="771" width="18.140625" style="46" customWidth="1"/>
    <col min="772" max="772" width="20.42578125" style="46" customWidth="1"/>
    <col min="773" max="773" width="18.140625" style="46" customWidth="1"/>
    <col min="774" max="774" width="15.42578125" style="46" customWidth="1"/>
    <col min="775" max="775" width="20" style="46" customWidth="1"/>
    <col min="776" max="776" width="18.140625" style="46" customWidth="1"/>
    <col min="777" max="777" width="15.42578125" style="46" customWidth="1"/>
    <col min="778" max="778" width="18.7109375" style="46" customWidth="1"/>
    <col min="779" max="779" width="15.42578125" style="46" customWidth="1"/>
    <col min="780" max="780" width="17.140625" style="46" customWidth="1"/>
    <col min="781" max="781" width="19.28515625" style="46" customWidth="1"/>
    <col min="782" max="782" width="17.5703125" style="46" customWidth="1"/>
    <col min="783" max="783" width="20.7109375" style="46" customWidth="1"/>
    <col min="784" max="784" width="21.42578125" style="46" customWidth="1"/>
    <col min="785" max="785" width="21" style="46" customWidth="1"/>
    <col min="786" max="786" width="16" style="46" customWidth="1"/>
    <col min="787" max="787" width="14.5703125" style="46" customWidth="1"/>
    <col min="788" max="788" width="74.5703125" style="46" customWidth="1"/>
    <col min="789" max="789" width="101.42578125" style="46" customWidth="1"/>
    <col min="790" max="984" width="11.42578125" style="46"/>
    <col min="985" max="986" width="21.28515625" style="46" customWidth="1"/>
    <col min="987" max="987" width="37.140625" style="46" customWidth="1"/>
    <col min="988" max="988" width="49.28515625" style="46" customWidth="1"/>
    <col min="989" max="989" width="18.5703125" style="46" customWidth="1"/>
    <col min="990" max="990" width="62.28515625" style="46" customWidth="1"/>
    <col min="991" max="991" width="21.7109375" style="46" customWidth="1"/>
    <col min="992" max="992" width="18.42578125" style="46" customWidth="1"/>
    <col min="993" max="993" width="63" style="46" customWidth="1"/>
    <col min="994" max="994" width="22.28515625" style="46" customWidth="1"/>
    <col min="995" max="995" width="21" style="46" customWidth="1"/>
    <col min="996" max="999" width="15.85546875" style="46" customWidth="1"/>
    <col min="1000" max="1000" width="26.140625" style="46" customWidth="1"/>
    <col min="1001" max="1012" width="10.7109375" style="46" customWidth="1"/>
    <col min="1013" max="1020" width="0" style="46" hidden="1" customWidth="1"/>
    <col min="1021" max="1022" width="15.42578125" style="46" customWidth="1"/>
    <col min="1023" max="1023" width="18.7109375" style="46" customWidth="1"/>
    <col min="1024" max="1024" width="18.42578125" style="46" customWidth="1"/>
    <col min="1025" max="1026" width="15.42578125" style="46" customWidth="1"/>
    <col min="1027" max="1027" width="18.140625" style="46" customWidth="1"/>
    <col min="1028" max="1028" width="20.42578125" style="46" customWidth="1"/>
    <col min="1029" max="1029" width="18.140625" style="46" customWidth="1"/>
    <col min="1030" max="1030" width="15.42578125" style="46" customWidth="1"/>
    <col min="1031" max="1031" width="20" style="46" customWidth="1"/>
    <col min="1032" max="1032" width="18.140625" style="46" customWidth="1"/>
    <col min="1033" max="1033" width="15.42578125" style="46" customWidth="1"/>
    <col min="1034" max="1034" width="18.7109375" style="46" customWidth="1"/>
    <col min="1035" max="1035" width="15.42578125" style="46" customWidth="1"/>
    <col min="1036" max="1036" width="17.140625" style="46" customWidth="1"/>
    <col min="1037" max="1037" width="19.28515625" style="46" customWidth="1"/>
    <col min="1038" max="1038" width="17.5703125" style="46" customWidth="1"/>
    <col min="1039" max="1039" width="20.7109375" style="46" customWidth="1"/>
    <col min="1040" max="1040" width="21.42578125" style="46" customWidth="1"/>
    <col min="1041" max="1041" width="21" style="46" customWidth="1"/>
    <col min="1042" max="1042" width="16" style="46" customWidth="1"/>
    <col min="1043" max="1043" width="14.5703125" style="46" customWidth="1"/>
    <col min="1044" max="1044" width="74.5703125" style="46" customWidth="1"/>
    <col min="1045" max="1045" width="101.42578125" style="46" customWidth="1"/>
    <col min="1046" max="1240" width="11.42578125" style="46"/>
    <col min="1241" max="1242" width="21.28515625" style="46" customWidth="1"/>
    <col min="1243" max="1243" width="37.140625" style="46" customWidth="1"/>
    <col min="1244" max="1244" width="49.28515625" style="46" customWidth="1"/>
    <col min="1245" max="1245" width="18.5703125" style="46" customWidth="1"/>
    <col min="1246" max="1246" width="62.28515625" style="46" customWidth="1"/>
    <col min="1247" max="1247" width="21.7109375" style="46" customWidth="1"/>
    <col min="1248" max="1248" width="18.42578125" style="46" customWidth="1"/>
    <col min="1249" max="1249" width="63" style="46" customWidth="1"/>
    <col min="1250" max="1250" width="22.28515625" style="46" customWidth="1"/>
    <col min="1251" max="1251" width="21" style="46" customWidth="1"/>
    <col min="1252" max="1255" width="15.85546875" style="46" customWidth="1"/>
    <col min="1256" max="1256" width="26.140625" style="46" customWidth="1"/>
    <col min="1257" max="1268" width="10.7109375" style="46" customWidth="1"/>
    <col min="1269" max="1276" width="0" style="46" hidden="1" customWidth="1"/>
    <col min="1277" max="1278" width="15.42578125" style="46" customWidth="1"/>
    <col min="1279" max="1279" width="18.7109375" style="46" customWidth="1"/>
    <col min="1280" max="1280" width="18.42578125" style="46" customWidth="1"/>
    <col min="1281" max="1282" width="15.42578125" style="46" customWidth="1"/>
    <col min="1283" max="1283" width="18.140625" style="46" customWidth="1"/>
    <col min="1284" max="1284" width="20.42578125" style="46" customWidth="1"/>
    <col min="1285" max="1285" width="18.140625" style="46" customWidth="1"/>
    <col min="1286" max="1286" width="15.42578125" style="46" customWidth="1"/>
    <col min="1287" max="1287" width="20" style="46" customWidth="1"/>
    <col min="1288" max="1288" width="18.140625" style="46" customWidth="1"/>
    <col min="1289" max="1289" width="15.42578125" style="46" customWidth="1"/>
    <col min="1290" max="1290" width="18.7109375" style="46" customWidth="1"/>
    <col min="1291" max="1291" width="15.42578125" style="46" customWidth="1"/>
    <col min="1292" max="1292" width="17.140625" style="46" customWidth="1"/>
    <col min="1293" max="1293" width="19.28515625" style="46" customWidth="1"/>
    <col min="1294" max="1294" width="17.5703125" style="46" customWidth="1"/>
    <col min="1295" max="1295" width="20.7109375" style="46" customWidth="1"/>
    <col min="1296" max="1296" width="21.42578125" style="46" customWidth="1"/>
    <col min="1297" max="1297" width="21" style="46" customWidth="1"/>
    <col min="1298" max="1298" width="16" style="46" customWidth="1"/>
    <col min="1299" max="1299" width="14.5703125" style="46" customWidth="1"/>
    <col min="1300" max="1300" width="74.5703125" style="46" customWidth="1"/>
    <col min="1301" max="1301" width="101.42578125" style="46" customWidth="1"/>
    <col min="1302" max="1496" width="11.42578125" style="46"/>
    <col min="1497" max="1498" width="21.28515625" style="46" customWidth="1"/>
    <col min="1499" max="1499" width="37.140625" style="46" customWidth="1"/>
    <col min="1500" max="1500" width="49.28515625" style="46" customWidth="1"/>
    <col min="1501" max="1501" width="18.5703125" style="46" customWidth="1"/>
    <col min="1502" max="1502" width="62.28515625" style="46" customWidth="1"/>
    <col min="1503" max="1503" width="21.7109375" style="46" customWidth="1"/>
    <col min="1504" max="1504" width="18.42578125" style="46" customWidth="1"/>
    <col min="1505" max="1505" width="63" style="46" customWidth="1"/>
    <col min="1506" max="1506" width="22.28515625" style="46" customWidth="1"/>
    <col min="1507" max="1507" width="21" style="46" customWidth="1"/>
    <col min="1508" max="1511" width="15.85546875" style="46" customWidth="1"/>
    <col min="1512" max="1512" width="26.140625" style="46" customWidth="1"/>
    <col min="1513" max="1524" width="10.7109375" style="46" customWidth="1"/>
    <col min="1525" max="1532" width="0" style="46" hidden="1" customWidth="1"/>
    <col min="1533" max="1534" width="15.42578125" style="46" customWidth="1"/>
    <col min="1535" max="1535" width="18.7109375" style="46" customWidth="1"/>
    <col min="1536" max="1536" width="18.42578125" style="46" customWidth="1"/>
    <col min="1537" max="1538" width="15.42578125" style="46" customWidth="1"/>
    <col min="1539" max="1539" width="18.140625" style="46" customWidth="1"/>
    <col min="1540" max="1540" width="20.42578125" style="46" customWidth="1"/>
    <col min="1541" max="1541" width="18.140625" style="46" customWidth="1"/>
    <col min="1542" max="1542" width="15.42578125" style="46" customWidth="1"/>
    <col min="1543" max="1543" width="20" style="46" customWidth="1"/>
    <col min="1544" max="1544" width="18.140625" style="46" customWidth="1"/>
    <col min="1545" max="1545" width="15.42578125" style="46" customWidth="1"/>
    <col min="1546" max="1546" width="18.7109375" style="46" customWidth="1"/>
    <col min="1547" max="1547" width="15.42578125" style="46" customWidth="1"/>
    <col min="1548" max="1548" width="17.140625" style="46" customWidth="1"/>
    <col min="1549" max="1549" width="19.28515625" style="46" customWidth="1"/>
    <col min="1550" max="1550" width="17.5703125" style="46" customWidth="1"/>
    <col min="1551" max="1551" width="20.7109375" style="46" customWidth="1"/>
    <col min="1552" max="1552" width="21.42578125" style="46" customWidth="1"/>
    <col min="1553" max="1553" width="21" style="46" customWidth="1"/>
    <col min="1554" max="1554" width="16" style="46" customWidth="1"/>
    <col min="1555" max="1555" width="14.5703125" style="46" customWidth="1"/>
    <col min="1556" max="1556" width="74.5703125" style="46" customWidth="1"/>
    <col min="1557" max="1557" width="101.42578125" style="46" customWidth="1"/>
    <col min="1558" max="1752" width="11.42578125" style="46"/>
    <col min="1753" max="1754" width="21.28515625" style="46" customWidth="1"/>
    <col min="1755" max="1755" width="37.140625" style="46" customWidth="1"/>
    <col min="1756" max="1756" width="49.28515625" style="46" customWidth="1"/>
    <col min="1757" max="1757" width="18.5703125" style="46" customWidth="1"/>
    <col min="1758" max="1758" width="62.28515625" style="46" customWidth="1"/>
    <col min="1759" max="1759" width="21.7109375" style="46" customWidth="1"/>
    <col min="1760" max="1760" width="18.42578125" style="46" customWidth="1"/>
    <col min="1761" max="1761" width="63" style="46" customWidth="1"/>
    <col min="1762" max="1762" width="22.28515625" style="46" customWidth="1"/>
    <col min="1763" max="1763" width="21" style="46" customWidth="1"/>
    <col min="1764" max="1767" width="15.85546875" style="46" customWidth="1"/>
    <col min="1768" max="1768" width="26.140625" style="46" customWidth="1"/>
    <col min="1769" max="1780" width="10.7109375" style="46" customWidth="1"/>
    <col min="1781" max="1788" width="0" style="46" hidden="1" customWidth="1"/>
    <col min="1789" max="1790" width="15.42578125" style="46" customWidth="1"/>
    <col min="1791" max="1791" width="18.7109375" style="46" customWidth="1"/>
    <col min="1792" max="1792" width="18.42578125" style="46" customWidth="1"/>
    <col min="1793" max="1794" width="15.42578125" style="46" customWidth="1"/>
    <col min="1795" max="1795" width="18.140625" style="46" customWidth="1"/>
    <col min="1796" max="1796" width="20.42578125" style="46" customWidth="1"/>
    <col min="1797" max="1797" width="18.140625" style="46" customWidth="1"/>
    <col min="1798" max="1798" width="15.42578125" style="46" customWidth="1"/>
    <col min="1799" max="1799" width="20" style="46" customWidth="1"/>
    <col min="1800" max="1800" width="18.140625" style="46" customWidth="1"/>
    <col min="1801" max="1801" width="15.42578125" style="46" customWidth="1"/>
    <col min="1802" max="1802" width="18.7109375" style="46" customWidth="1"/>
    <col min="1803" max="1803" width="15.42578125" style="46" customWidth="1"/>
    <col min="1804" max="1804" width="17.140625" style="46" customWidth="1"/>
    <col min="1805" max="1805" width="19.28515625" style="46" customWidth="1"/>
    <col min="1806" max="1806" width="17.5703125" style="46" customWidth="1"/>
    <col min="1807" max="1807" width="20.7109375" style="46" customWidth="1"/>
    <col min="1808" max="1808" width="21.42578125" style="46" customWidth="1"/>
    <col min="1809" max="1809" width="21" style="46" customWidth="1"/>
    <col min="1810" max="1810" width="16" style="46" customWidth="1"/>
    <col min="1811" max="1811" width="14.5703125" style="46" customWidth="1"/>
    <col min="1812" max="1812" width="74.5703125" style="46" customWidth="1"/>
    <col min="1813" max="1813" width="101.42578125" style="46" customWidth="1"/>
    <col min="1814" max="2008" width="11.42578125" style="46"/>
    <col min="2009" max="2010" width="21.28515625" style="46" customWidth="1"/>
    <col min="2011" max="2011" width="37.140625" style="46" customWidth="1"/>
    <col min="2012" max="2012" width="49.28515625" style="46" customWidth="1"/>
    <col min="2013" max="2013" width="18.5703125" style="46" customWidth="1"/>
    <col min="2014" max="2014" width="62.28515625" style="46" customWidth="1"/>
    <col min="2015" max="2015" width="21.7109375" style="46" customWidth="1"/>
    <col min="2016" max="2016" width="18.42578125" style="46" customWidth="1"/>
    <col min="2017" max="2017" width="63" style="46" customWidth="1"/>
    <col min="2018" max="2018" width="22.28515625" style="46" customWidth="1"/>
    <col min="2019" max="2019" width="21" style="46" customWidth="1"/>
    <col min="2020" max="2023" width="15.85546875" style="46" customWidth="1"/>
    <col min="2024" max="2024" width="26.140625" style="46" customWidth="1"/>
    <col min="2025" max="2036" width="10.7109375" style="46" customWidth="1"/>
    <col min="2037" max="2044" width="0" style="46" hidden="1" customWidth="1"/>
    <col min="2045" max="2046" width="15.42578125" style="46" customWidth="1"/>
    <col min="2047" max="2047" width="18.7109375" style="46" customWidth="1"/>
    <col min="2048" max="2048" width="18.42578125" style="46" customWidth="1"/>
    <col min="2049" max="2050" width="15.42578125" style="46" customWidth="1"/>
    <col min="2051" max="2051" width="18.140625" style="46" customWidth="1"/>
    <col min="2052" max="2052" width="20.42578125" style="46" customWidth="1"/>
    <col min="2053" max="2053" width="18.140625" style="46" customWidth="1"/>
    <col min="2054" max="2054" width="15.42578125" style="46" customWidth="1"/>
    <col min="2055" max="2055" width="20" style="46" customWidth="1"/>
    <col min="2056" max="2056" width="18.140625" style="46" customWidth="1"/>
    <col min="2057" max="2057" width="15.42578125" style="46" customWidth="1"/>
    <col min="2058" max="2058" width="18.7109375" style="46" customWidth="1"/>
    <col min="2059" max="2059" width="15.42578125" style="46" customWidth="1"/>
    <col min="2060" max="2060" width="17.140625" style="46" customWidth="1"/>
    <col min="2061" max="2061" width="19.28515625" style="46" customWidth="1"/>
    <col min="2062" max="2062" width="17.5703125" style="46" customWidth="1"/>
    <col min="2063" max="2063" width="20.7109375" style="46" customWidth="1"/>
    <col min="2064" max="2064" width="21.42578125" style="46" customWidth="1"/>
    <col min="2065" max="2065" width="21" style="46" customWidth="1"/>
    <col min="2066" max="2066" width="16" style="46" customWidth="1"/>
    <col min="2067" max="2067" width="14.5703125" style="46" customWidth="1"/>
    <col min="2068" max="2068" width="74.5703125" style="46" customWidth="1"/>
    <col min="2069" max="2069" width="101.42578125" style="46" customWidth="1"/>
    <col min="2070" max="2264" width="11.42578125" style="46"/>
    <col min="2265" max="2266" width="21.28515625" style="46" customWidth="1"/>
    <col min="2267" max="2267" width="37.140625" style="46" customWidth="1"/>
    <col min="2268" max="2268" width="49.28515625" style="46" customWidth="1"/>
    <col min="2269" max="2269" width="18.5703125" style="46" customWidth="1"/>
    <col min="2270" max="2270" width="62.28515625" style="46" customWidth="1"/>
    <col min="2271" max="2271" width="21.7109375" style="46" customWidth="1"/>
    <col min="2272" max="2272" width="18.42578125" style="46" customWidth="1"/>
    <col min="2273" max="2273" width="63" style="46" customWidth="1"/>
    <col min="2274" max="2274" width="22.28515625" style="46" customWidth="1"/>
    <col min="2275" max="2275" width="21" style="46" customWidth="1"/>
    <col min="2276" max="2279" width="15.85546875" style="46" customWidth="1"/>
    <col min="2280" max="2280" width="26.140625" style="46" customWidth="1"/>
    <col min="2281" max="2292" width="10.7109375" style="46" customWidth="1"/>
    <col min="2293" max="2300" width="0" style="46" hidden="1" customWidth="1"/>
    <col min="2301" max="2302" width="15.42578125" style="46" customWidth="1"/>
    <col min="2303" max="2303" width="18.7109375" style="46" customWidth="1"/>
    <col min="2304" max="2304" width="18.42578125" style="46" customWidth="1"/>
    <col min="2305" max="2306" width="15.42578125" style="46" customWidth="1"/>
    <col min="2307" max="2307" width="18.140625" style="46" customWidth="1"/>
    <col min="2308" max="2308" width="20.42578125" style="46" customWidth="1"/>
    <col min="2309" max="2309" width="18.140625" style="46" customWidth="1"/>
    <col min="2310" max="2310" width="15.42578125" style="46" customWidth="1"/>
    <col min="2311" max="2311" width="20" style="46" customWidth="1"/>
    <col min="2312" max="2312" width="18.140625" style="46" customWidth="1"/>
    <col min="2313" max="2313" width="15.42578125" style="46" customWidth="1"/>
    <col min="2314" max="2314" width="18.7109375" style="46" customWidth="1"/>
    <col min="2315" max="2315" width="15.42578125" style="46" customWidth="1"/>
    <col min="2316" max="2316" width="17.140625" style="46" customWidth="1"/>
    <col min="2317" max="2317" width="19.28515625" style="46" customWidth="1"/>
    <col min="2318" max="2318" width="17.5703125" style="46" customWidth="1"/>
    <col min="2319" max="2319" width="20.7109375" style="46" customWidth="1"/>
    <col min="2320" max="2320" width="21.42578125" style="46" customWidth="1"/>
    <col min="2321" max="2321" width="21" style="46" customWidth="1"/>
    <col min="2322" max="2322" width="16" style="46" customWidth="1"/>
    <col min="2323" max="2323" width="14.5703125" style="46" customWidth="1"/>
    <col min="2324" max="2324" width="74.5703125" style="46" customWidth="1"/>
    <col min="2325" max="2325" width="101.42578125" style="46" customWidth="1"/>
    <col min="2326" max="2520" width="11.42578125" style="46"/>
    <col min="2521" max="2522" width="21.28515625" style="46" customWidth="1"/>
    <col min="2523" max="2523" width="37.140625" style="46" customWidth="1"/>
    <col min="2524" max="2524" width="49.28515625" style="46" customWidth="1"/>
    <col min="2525" max="2525" width="18.5703125" style="46" customWidth="1"/>
    <col min="2526" max="2526" width="62.28515625" style="46" customWidth="1"/>
    <col min="2527" max="2527" width="21.7109375" style="46" customWidth="1"/>
    <col min="2528" max="2528" width="18.42578125" style="46" customWidth="1"/>
    <col min="2529" max="2529" width="63" style="46" customWidth="1"/>
    <col min="2530" max="2530" width="22.28515625" style="46" customWidth="1"/>
    <col min="2531" max="2531" width="21" style="46" customWidth="1"/>
    <col min="2532" max="2535" width="15.85546875" style="46" customWidth="1"/>
    <col min="2536" max="2536" width="26.140625" style="46" customWidth="1"/>
    <col min="2537" max="2548" width="10.7109375" style="46" customWidth="1"/>
    <col min="2549" max="2556" width="0" style="46" hidden="1" customWidth="1"/>
    <col min="2557" max="2558" width="15.42578125" style="46" customWidth="1"/>
    <col min="2559" max="2559" width="18.7109375" style="46" customWidth="1"/>
    <col min="2560" max="2560" width="18.42578125" style="46" customWidth="1"/>
    <col min="2561" max="2562" width="15.42578125" style="46" customWidth="1"/>
    <col min="2563" max="2563" width="18.140625" style="46" customWidth="1"/>
    <col min="2564" max="2564" width="20.42578125" style="46" customWidth="1"/>
    <col min="2565" max="2565" width="18.140625" style="46" customWidth="1"/>
    <col min="2566" max="2566" width="15.42578125" style="46" customWidth="1"/>
    <col min="2567" max="2567" width="20" style="46" customWidth="1"/>
    <col min="2568" max="2568" width="18.140625" style="46" customWidth="1"/>
    <col min="2569" max="2569" width="15.42578125" style="46" customWidth="1"/>
    <col min="2570" max="2570" width="18.7109375" style="46" customWidth="1"/>
    <col min="2571" max="2571" width="15.42578125" style="46" customWidth="1"/>
    <col min="2572" max="2572" width="17.140625" style="46" customWidth="1"/>
    <col min="2573" max="2573" width="19.28515625" style="46" customWidth="1"/>
    <col min="2574" max="2574" width="17.5703125" style="46" customWidth="1"/>
    <col min="2575" max="2575" width="20.7109375" style="46" customWidth="1"/>
    <col min="2576" max="2576" width="21.42578125" style="46" customWidth="1"/>
    <col min="2577" max="2577" width="21" style="46" customWidth="1"/>
    <col min="2578" max="2578" width="16" style="46" customWidth="1"/>
    <col min="2579" max="2579" width="14.5703125" style="46" customWidth="1"/>
    <col min="2580" max="2580" width="74.5703125" style="46" customWidth="1"/>
    <col min="2581" max="2581" width="101.42578125" style="46" customWidth="1"/>
    <col min="2582" max="2776" width="11.42578125" style="46"/>
    <col min="2777" max="2778" width="21.28515625" style="46" customWidth="1"/>
    <col min="2779" max="2779" width="37.140625" style="46" customWidth="1"/>
    <col min="2780" max="2780" width="49.28515625" style="46" customWidth="1"/>
    <col min="2781" max="2781" width="18.5703125" style="46" customWidth="1"/>
    <col min="2782" max="2782" width="62.28515625" style="46" customWidth="1"/>
    <col min="2783" max="2783" width="21.7109375" style="46" customWidth="1"/>
    <col min="2784" max="2784" width="18.42578125" style="46" customWidth="1"/>
    <col min="2785" max="2785" width="63" style="46" customWidth="1"/>
    <col min="2786" max="2786" width="22.28515625" style="46" customWidth="1"/>
    <col min="2787" max="2787" width="21" style="46" customWidth="1"/>
    <col min="2788" max="2791" width="15.85546875" style="46" customWidth="1"/>
    <col min="2792" max="2792" width="26.140625" style="46" customWidth="1"/>
    <col min="2793" max="2804" width="10.7109375" style="46" customWidth="1"/>
    <col min="2805" max="2812" width="0" style="46" hidden="1" customWidth="1"/>
    <col min="2813" max="2814" width="15.42578125" style="46" customWidth="1"/>
    <col min="2815" max="2815" width="18.7109375" style="46" customWidth="1"/>
    <col min="2816" max="2816" width="18.42578125" style="46" customWidth="1"/>
    <col min="2817" max="2818" width="15.42578125" style="46" customWidth="1"/>
    <col min="2819" max="2819" width="18.140625" style="46" customWidth="1"/>
    <col min="2820" max="2820" width="20.42578125" style="46" customWidth="1"/>
    <col min="2821" max="2821" width="18.140625" style="46" customWidth="1"/>
    <col min="2822" max="2822" width="15.42578125" style="46" customWidth="1"/>
    <col min="2823" max="2823" width="20" style="46" customWidth="1"/>
    <col min="2824" max="2824" width="18.140625" style="46" customWidth="1"/>
    <col min="2825" max="2825" width="15.42578125" style="46" customWidth="1"/>
    <col min="2826" max="2826" width="18.7109375" style="46" customWidth="1"/>
    <col min="2827" max="2827" width="15.42578125" style="46" customWidth="1"/>
    <col min="2828" max="2828" width="17.140625" style="46" customWidth="1"/>
    <col min="2829" max="2829" width="19.28515625" style="46" customWidth="1"/>
    <col min="2830" max="2830" width="17.5703125" style="46" customWidth="1"/>
    <col min="2831" max="2831" width="20.7109375" style="46" customWidth="1"/>
    <col min="2832" max="2832" width="21.42578125" style="46" customWidth="1"/>
    <col min="2833" max="2833" width="21" style="46" customWidth="1"/>
    <col min="2834" max="2834" width="16" style="46" customWidth="1"/>
    <col min="2835" max="2835" width="14.5703125" style="46" customWidth="1"/>
    <col min="2836" max="2836" width="74.5703125" style="46" customWidth="1"/>
    <col min="2837" max="2837" width="101.42578125" style="46" customWidth="1"/>
    <col min="2838" max="3032" width="11.42578125" style="46"/>
    <col min="3033" max="3034" width="21.28515625" style="46" customWidth="1"/>
    <col min="3035" max="3035" width="37.140625" style="46" customWidth="1"/>
    <col min="3036" max="3036" width="49.28515625" style="46" customWidth="1"/>
    <col min="3037" max="3037" width="18.5703125" style="46" customWidth="1"/>
    <col min="3038" max="3038" width="62.28515625" style="46" customWidth="1"/>
    <col min="3039" max="3039" width="21.7109375" style="46" customWidth="1"/>
    <col min="3040" max="3040" width="18.42578125" style="46" customWidth="1"/>
    <col min="3041" max="3041" width="63" style="46" customWidth="1"/>
    <col min="3042" max="3042" width="22.28515625" style="46" customWidth="1"/>
    <col min="3043" max="3043" width="21" style="46" customWidth="1"/>
    <col min="3044" max="3047" width="15.85546875" style="46" customWidth="1"/>
    <col min="3048" max="3048" width="26.140625" style="46" customWidth="1"/>
    <col min="3049" max="3060" width="10.7109375" style="46" customWidth="1"/>
    <col min="3061" max="3068" width="0" style="46" hidden="1" customWidth="1"/>
    <col min="3069" max="3070" width="15.42578125" style="46" customWidth="1"/>
    <col min="3071" max="3071" width="18.7109375" style="46" customWidth="1"/>
    <col min="3072" max="3072" width="18.42578125" style="46" customWidth="1"/>
    <col min="3073" max="3074" width="15.42578125" style="46" customWidth="1"/>
    <col min="3075" max="3075" width="18.140625" style="46" customWidth="1"/>
    <col min="3076" max="3076" width="20.42578125" style="46" customWidth="1"/>
    <col min="3077" max="3077" width="18.140625" style="46" customWidth="1"/>
    <col min="3078" max="3078" width="15.42578125" style="46" customWidth="1"/>
    <col min="3079" max="3079" width="20" style="46" customWidth="1"/>
    <col min="3080" max="3080" width="18.140625" style="46" customWidth="1"/>
    <col min="3081" max="3081" width="15.42578125" style="46" customWidth="1"/>
    <col min="3082" max="3082" width="18.7109375" style="46" customWidth="1"/>
    <col min="3083" max="3083" width="15.42578125" style="46" customWidth="1"/>
    <col min="3084" max="3084" width="17.140625" style="46" customWidth="1"/>
    <col min="3085" max="3085" width="19.28515625" style="46" customWidth="1"/>
    <col min="3086" max="3086" width="17.5703125" style="46" customWidth="1"/>
    <col min="3087" max="3087" width="20.7109375" style="46" customWidth="1"/>
    <col min="3088" max="3088" width="21.42578125" style="46" customWidth="1"/>
    <col min="3089" max="3089" width="21" style="46" customWidth="1"/>
    <col min="3090" max="3090" width="16" style="46" customWidth="1"/>
    <col min="3091" max="3091" width="14.5703125" style="46" customWidth="1"/>
    <col min="3092" max="3092" width="74.5703125" style="46" customWidth="1"/>
    <col min="3093" max="3093" width="101.42578125" style="46" customWidth="1"/>
    <col min="3094" max="3288" width="11.42578125" style="46"/>
    <col min="3289" max="3290" width="21.28515625" style="46" customWidth="1"/>
    <col min="3291" max="3291" width="37.140625" style="46" customWidth="1"/>
    <col min="3292" max="3292" width="49.28515625" style="46" customWidth="1"/>
    <col min="3293" max="3293" width="18.5703125" style="46" customWidth="1"/>
    <col min="3294" max="3294" width="62.28515625" style="46" customWidth="1"/>
    <col min="3295" max="3295" width="21.7109375" style="46" customWidth="1"/>
    <col min="3296" max="3296" width="18.42578125" style="46" customWidth="1"/>
    <col min="3297" max="3297" width="63" style="46" customWidth="1"/>
    <col min="3298" max="3298" width="22.28515625" style="46" customWidth="1"/>
    <col min="3299" max="3299" width="21" style="46" customWidth="1"/>
    <col min="3300" max="3303" width="15.85546875" style="46" customWidth="1"/>
    <col min="3304" max="3304" width="26.140625" style="46" customWidth="1"/>
    <col min="3305" max="3316" width="10.7109375" style="46" customWidth="1"/>
    <col min="3317" max="3324" width="0" style="46" hidden="1" customWidth="1"/>
    <col min="3325" max="3326" width="15.42578125" style="46" customWidth="1"/>
    <col min="3327" max="3327" width="18.7109375" style="46" customWidth="1"/>
    <col min="3328" max="3328" width="18.42578125" style="46" customWidth="1"/>
    <col min="3329" max="3330" width="15.42578125" style="46" customWidth="1"/>
    <col min="3331" max="3331" width="18.140625" style="46" customWidth="1"/>
    <col min="3332" max="3332" width="20.42578125" style="46" customWidth="1"/>
    <col min="3333" max="3333" width="18.140625" style="46" customWidth="1"/>
    <col min="3334" max="3334" width="15.42578125" style="46" customWidth="1"/>
    <col min="3335" max="3335" width="20" style="46" customWidth="1"/>
    <col min="3336" max="3336" width="18.140625" style="46" customWidth="1"/>
    <col min="3337" max="3337" width="15.42578125" style="46" customWidth="1"/>
    <col min="3338" max="3338" width="18.7109375" style="46" customWidth="1"/>
    <col min="3339" max="3339" width="15.42578125" style="46" customWidth="1"/>
    <col min="3340" max="3340" width="17.140625" style="46" customWidth="1"/>
    <col min="3341" max="3341" width="19.28515625" style="46" customWidth="1"/>
    <col min="3342" max="3342" width="17.5703125" style="46" customWidth="1"/>
    <col min="3343" max="3343" width="20.7109375" style="46" customWidth="1"/>
    <col min="3344" max="3344" width="21.42578125" style="46" customWidth="1"/>
    <col min="3345" max="3345" width="21" style="46" customWidth="1"/>
    <col min="3346" max="3346" width="16" style="46" customWidth="1"/>
    <col min="3347" max="3347" width="14.5703125" style="46" customWidth="1"/>
    <col min="3348" max="3348" width="74.5703125" style="46" customWidth="1"/>
    <col min="3349" max="3349" width="101.42578125" style="46" customWidth="1"/>
    <col min="3350" max="3544" width="11.42578125" style="46"/>
    <col min="3545" max="3546" width="21.28515625" style="46" customWidth="1"/>
    <col min="3547" max="3547" width="37.140625" style="46" customWidth="1"/>
    <col min="3548" max="3548" width="49.28515625" style="46" customWidth="1"/>
    <col min="3549" max="3549" width="18.5703125" style="46" customWidth="1"/>
    <col min="3550" max="3550" width="62.28515625" style="46" customWidth="1"/>
    <col min="3551" max="3551" width="21.7109375" style="46" customWidth="1"/>
    <col min="3552" max="3552" width="18.42578125" style="46" customWidth="1"/>
    <col min="3553" max="3553" width="63" style="46" customWidth="1"/>
    <col min="3554" max="3554" width="22.28515625" style="46" customWidth="1"/>
    <col min="3555" max="3555" width="21" style="46" customWidth="1"/>
    <col min="3556" max="3559" width="15.85546875" style="46" customWidth="1"/>
    <col min="3560" max="3560" width="26.140625" style="46" customWidth="1"/>
    <col min="3561" max="3572" width="10.7109375" style="46" customWidth="1"/>
    <col min="3573" max="3580" width="0" style="46" hidden="1" customWidth="1"/>
    <col min="3581" max="3582" width="15.42578125" style="46" customWidth="1"/>
    <col min="3583" max="3583" width="18.7109375" style="46" customWidth="1"/>
    <col min="3584" max="3584" width="18.42578125" style="46" customWidth="1"/>
    <col min="3585" max="3586" width="15.42578125" style="46" customWidth="1"/>
    <col min="3587" max="3587" width="18.140625" style="46" customWidth="1"/>
    <col min="3588" max="3588" width="20.42578125" style="46" customWidth="1"/>
    <col min="3589" max="3589" width="18.140625" style="46" customWidth="1"/>
    <col min="3590" max="3590" width="15.42578125" style="46" customWidth="1"/>
    <col min="3591" max="3591" width="20" style="46" customWidth="1"/>
    <col min="3592" max="3592" width="18.140625" style="46" customWidth="1"/>
    <col min="3593" max="3593" width="15.42578125" style="46" customWidth="1"/>
    <col min="3594" max="3594" width="18.7109375" style="46" customWidth="1"/>
    <col min="3595" max="3595" width="15.42578125" style="46" customWidth="1"/>
    <col min="3596" max="3596" width="17.140625" style="46" customWidth="1"/>
    <col min="3597" max="3597" width="19.28515625" style="46" customWidth="1"/>
    <col min="3598" max="3598" width="17.5703125" style="46" customWidth="1"/>
    <col min="3599" max="3599" width="20.7109375" style="46" customWidth="1"/>
    <col min="3600" max="3600" width="21.42578125" style="46" customWidth="1"/>
    <col min="3601" max="3601" width="21" style="46" customWidth="1"/>
    <col min="3602" max="3602" width="16" style="46" customWidth="1"/>
    <col min="3603" max="3603" width="14.5703125" style="46" customWidth="1"/>
    <col min="3604" max="3604" width="74.5703125" style="46" customWidth="1"/>
    <col min="3605" max="3605" width="101.42578125" style="46" customWidth="1"/>
    <col min="3606" max="3800" width="11.42578125" style="46"/>
    <col min="3801" max="3802" width="21.28515625" style="46" customWidth="1"/>
    <col min="3803" max="3803" width="37.140625" style="46" customWidth="1"/>
    <col min="3804" max="3804" width="49.28515625" style="46" customWidth="1"/>
    <col min="3805" max="3805" width="18.5703125" style="46" customWidth="1"/>
    <col min="3806" max="3806" width="62.28515625" style="46" customWidth="1"/>
    <col min="3807" max="3807" width="21.7109375" style="46" customWidth="1"/>
    <col min="3808" max="3808" width="18.42578125" style="46" customWidth="1"/>
    <col min="3809" max="3809" width="63" style="46" customWidth="1"/>
    <col min="3810" max="3810" width="22.28515625" style="46" customWidth="1"/>
    <col min="3811" max="3811" width="21" style="46" customWidth="1"/>
    <col min="3812" max="3815" width="15.85546875" style="46" customWidth="1"/>
    <col min="3816" max="3816" width="26.140625" style="46" customWidth="1"/>
    <col min="3817" max="3828" width="10.7109375" style="46" customWidth="1"/>
    <col min="3829" max="3836" width="0" style="46" hidden="1" customWidth="1"/>
    <col min="3837" max="3838" width="15.42578125" style="46" customWidth="1"/>
    <col min="3839" max="3839" width="18.7109375" style="46" customWidth="1"/>
    <col min="3840" max="3840" width="18.42578125" style="46" customWidth="1"/>
    <col min="3841" max="3842" width="15.42578125" style="46" customWidth="1"/>
    <col min="3843" max="3843" width="18.140625" style="46" customWidth="1"/>
    <col min="3844" max="3844" width="20.42578125" style="46" customWidth="1"/>
    <col min="3845" max="3845" width="18.140625" style="46" customWidth="1"/>
    <col min="3846" max="3846" width="15.42578125" style="46" customWidth="1"/>
    <col min="3847" max="3847" width="20" style="46" customWidth="1"/>
    <col min="3848" max="3848" width="18.140625" style="46" customWidth="1"/>
    <col min="3849" max="3849" width="15.42578125" style="46" customWidth="1"/>
    <col min="3850" max="3850" width="18.7109375" style="46" customWidth="1"/>
    <col min="3851" max="3851" width="15.42578125" style="46" customWidth="1"/>
    <col min="3852" max="3852" width="17.140625" style="46" customWidth="1"/>
    <col min="3853" max="3853" width="19.28515625" style="46" customWidth="1"/>
    <col min="3854" max="3854" width="17.5703125" style="46" customWidth="1"/>
    <col min="3855" max="3855" width="20.7109375" style="46" customWidth="1"/>
    <col min="3856" max="3856" width="21.42578125" style="46" customWidth="1"/>
    <col min="3857" max="3857" width="21" style="46" customWidth="1"/>
    <col min="3858" max="3858" width="16" style="46" customWidth="1"/>
    <col min="3859" max="3859" width="14.5703125" style="46" customWidth="1"/>
    <col min="3860" max="3860" width="74.5703125" style="46" customWidth="1"/>
    <col min="3861" max="3861" width="101.42578125" style="46" customWidth="1"/>
    <col min="3862" max="4056" width="11.42578125" style="46"/>
    <col min="4057" max="4058" width="21.28515625" style="46" customWidth="1"/>
    <col min="4059" max="4059" width="37.140625" style="46" customWidth="1"/>
    <col min="4060" max="4060" width="49.28515625" style="46" customWidth="1"/>
    <col min="4061" max="4061" width="18.5703125" style="46" customWidth="1"/>
    <col min="4062" max="4062" width="62.28515625" style="46" customWidth="1"/>
    <col min="4063" max="4063" width="21.7109375" style="46" customWidth="1"/>
    <col min="4064" max="4064" width="18.42578125" style="46" customWidth="1"/>
    <col min="4065" max="4065" width="63" style="46" customWidth="1"/>
    <col min="4066" max="4066" width="22.28515625" style="46" customWidth="1"/>
    <col min="4067" max="4067" width="21" style="46" customWidth="1"/>
    <col min="4068" max="4071" width="15.85546875" style="46" customWidth="1"/>
    <col min="4072" max="4072" width="26.140625" style="46" customWidth="1"/>
    <col min="4073" max="4084" width="10.7109375" style="46" customWidth="1"/>
    <col min="4085" max="4092" width="0" style="46" hidden="1" customWidth="1"/>
    <col min="4093" max="4094" width="15.42578125" style="46" customWidth="1"/>
    <col min="4095" max="4095" width="18.7109375" style="46" customWidth="1"/>
    <col min="4096" max="4096" width="18.42578125" style="46" customWidth="1"/>
    <col min="4097" max="4098" width="15.42578125" style="46" customWidth="1"/>
    <col min="4099" max="4099" width="18.140625" style="46" customWidth="1"/>
    <col min="4100" max="4100" width="20.42578125" style="46" customWidth="1"/>
    <col min="4101" max="4101" width="18.140625" style="46" customWidth="1"/>
    <col min="4102" max="4102" width="15.42578125" style="46" customWidth="1"/>
    <col min="4103" max="4103" width="20" style="46" customWidth="1"/>
    <col min="4104" max="4104" width="18.140625" style="46" customWidth="1"/>
    <col min="4105" max="4105" width="15.42578125" style="46" customWidth="1"/>
    <col min="4106" max="4106" width="18.7109375" style="46" customWidth="1"/>
    <col min="4107" max="4107" width="15.42578125" style="46" customWidth="1"/>
    <col min="4108" max="4108" width="17.140625" style="46" customWidth="1"/>
    <col min="4109" max="4109" width="19.28515625" style="46" customWidth="1"/>
    <col min="4110" max="4110" width="17.5703125" style="46" customWidth="1"/>
    <col min="4111" max="4111" width="20.7109375" style="46" customWidth="1"/>
    <col min="4112" max="4112" width="21.42578125" style="46" customWidth="1"/>
    <col min="4113" max="4113" width="21" style="46" customWidth="1"/>
    <col min="4114" max="4114" width="16" style="46" customWidth="1"/>
    <col min="4115" max="4115" width="14.5703125" style="46" customWidth="1"/>
    <col min="4116" max="4116" width="74.5703125" style="46" customWidth="1"/>
    <col min="4117" max="4117" width="101.42578125" style="46" customWidth="1"/>
    <col min="4118" max="4312" width="11.42578125" style="46"/>
    <col min="4313" max="4314" width="21.28515625" style="46" customWidth="1"/>
    <col min="4315" max="4315" width="37.140625" style="46" customWidth="1"/>
    <col min="4316" max="4316" width="49.28515625" style="46" customWidth="1"/>
    <col min="4317" max="4317" width="18.5703125" style="46" customWidth="1"/>
    <col min="4318" max="4318" width="62.28515625" style="46" customWidth="1"/>
    <col min="4319" max="4319" width="21.7109375" style="46" customWidth="1"/>
    <col min="4320" max="4320" width="18.42578125" style="46" customWidth="1"/>
    <col min="4321" max="4321" width="63" style="46" customWidth="1"/>
    <col min="4322" max="4322" width="22.28515625" style="46" customWidth="1"/>
    <col min="4323" max="4323" width="21" style="46" customWidth="1"/>
    <col min="4324" max="4327" width="15.85546875" style="46" customWidth="1"/>
    <col min="4328" max="4328" width="26.140625" style="46" customWidth="1"/>
    <col min="4329" max="4340" width="10.7109375" style="46" customWidth="1"/>
    <col min="4341" max="4348" width="0" style="46" hidden="1" customWidth="1"/>
    <col min="4349" max="4350" width="15.42578125" style="46" customWidth="1"/>
    <col min="4351" max="4351" width="18.7109375" style="46" customWidth="1"/>
    <col min="4352" max="4352" width="18.42578125" style="46" customWidth="1"/>
    <col min="4353" max="4354" width="15.42578125" style="46" customWidth="1"/>
    <col min="4355" max="4355" width="18.140625" style="46" customWidth="1"/>
    <col min="4356" max="4356" width="20.42578125" style="46" customWidth="1"/>
    <col min="4357" max="4357" width="18.140625" style="46" customWidth="1"/>
    <col min="4358" max="4358" width="15.42578125" style="46" customWidth="1"/>
    <col min="4359" max="4359" width="20" style="46" customWidth="1"/>
    <col min="4360" max="4360" width="18.140625" style="46" customWidth="1"/>
    <col min="4361" max="4361" width="15.42578125" style="46" customWidth="1"/>
    <col min="4362" max="4362" width="18.7109375" style="46" customWidth="1"/>
    <col min="4363" max="4363" width="15.42578125" style="46" customWidth="1"/>
    <col min="4364" max="4364" width="17.140625" style="46" customWidth="1"/>
    <col min="4365" max="4365" width="19.28515625" style="46" customWidth="1"/>
    <col min="4366" max="4366" width="17.5703125" style="46" customWidth="1"/>
    <col min="4367" max="4367" width="20.7109375" style="46" customWidth="1"/>
    <col min="4368" max="4368" width="21.42578125" style="46" customWidth="1"/>
    <col min="4369" max="4369" width="21" style="46" customWidth="1"/>
    <col min="4370" max="4370" width="16" style="46" customWidth="1"/>
    <col min="4371" max="4371" width="14.5703125" style="46" customWidth="1"/>
    <col min="4372" max="4372" width="74.5703125" style="46" customWidth="1"/>
    <col min="4373" max="4373" width="101.42578125" style="46" customWidth="1"/>
    <col min="4374" max="4568" width="11.42578125" style="46"/>
    <col min="4569" max="4570" width="21.28515625" style="46" customWidth="1"/>
    <col min="4571" max="4571" width="37.140625" style="46" customWidth="1"/>
    <col min="4572" max="4572" width="49.28515625" style="46" customWidth="1"/>
    <col min="4573" max="4573" width="18.5703125" style="46" customWidth="1"/>
    <col min="4574" max="4574" width="62.28515625" style="46" customWidth="1"/>
    <col min="4575" max="4575" width="21.7109375" style="46" customWidth="1"/>
    <col min="4576" max="4576" width="18.42578125" style="46" customWidth="1"/>
    <col min="4577" max="4577" width="63" style="46" customWidth="1"/>
    <col min="4578" max="4578" width="22.28515625" style="46" customWidth="1"/>
    <col min="4579" max="4579" width="21" style="46" customWidth="1"/>
    <col min="4580" max="4583" width="15.85546875" style="46" customWidth="1"/>
    <col min="4584" max="4584" width="26.140625" style="46" customWidth="1"/>
    <col min="4585" max="4596" width="10.7109375" style="46" customWidth="1"/>
    <col min="4597" max="4604" width="0" style="46" hidden="1" customWidth="1"/>
    <col min="4605" max="4606" width="15.42578125" style="46" customWidth="1"/>
    <col min="4607" max="4607" width="18.7109375" style="46" customWidth="1"/>
    <col min="4608" max="4608" width="18.42578125" style="46" customWidth="1"/>
    <col min="4609" max="4610" width="15.42578125" style="46" customWidth="1"/>
    <col min="4611" max="4611" width="18.140625" style="46" customWidth="1"/>
    <col min="4612" max="4612" width="20.42578125" style="46" customWidth="1"/>
    <col min="4613" max="4613" width="18.140625" style="46" customWidth="1"/>
    <col min="4614" max="4614" width="15.42578125" style="46" customWidth="1"/>
    <col min="4615" max="4615" width="20" style="46" customWidth="1"/>
    <col min="4616" max="4616" width="18.140625" style="46" customWidth="1"/>
    <col min="4617" max="4617" width="15.42578125" style="46" customWidth="1"/>
    <col min="4618" max="4618" width="18.7109375" style="46" customWidth="1"/>
    <col min="4619" max="4619" width="15.42578125" style="46" customWidth="1"/>
    <col min="4620" max="4620" width="17.140625" style="46" customWidth="1"/>
    <col min="4621" max="4621" width="19.28515625" style="46" customWidth="1"/>
    <col min="4622" max="4622" width="17.5703125" style="46" customWidth="1"/>
    <col min="4623" max="4623" width="20.7109375" style="46" customWidth="1"/>
    <col min="4624" max="4624" width="21.42578125" style="46" customWidth="1"/>
    <col min="4625" max="4625" width="21" style="46" customWidth="1"/>
    <col min="4626" max="4626" width="16" style="46" customWidth="1"/>
    <col min="4627" max="4627" width="14.5703125" style="46" customWidth="1"/>
    <col min="4628" max="4628" width="74.5703125" style="46" customWidth="1"/>
    <col min="4629" max="4629" width="101.42578125" style="46" customWidth="1"/>
    <col min="4630" max="4824" width="11.42578125" style="46"/>
    <col min="4825" max="4826" width="21.28515625" style="46" customWidth="1"/>
    <col min="4827" max="4827" width="37.140625" style="46" customWidth="1"/>
    <col min="4828" max="4828" width="49.28515625" style="46" customWidth="1"/>
    <col min="4829" max="4829" width="18.5703125" style="46" customWidth="1"/>
    <col min="4830" max="4830" width="62.28515625" style="46" customWidth="1"/>
    <col min="4831" max="4831" width="21.7109375" style="46" customWidth="1"/>
    <col min="4832" max="4832" width="18.42578125" style="46" customWidth="1"/>
    <col min="4833" max="4833" width="63" style="46" customWidth="1"/>
    <col min="4834" max="4834" width="22.28515625" style="46" customWidth="1"/>
    <col min="4835" max="4835" width="21" style="46" customWidth="1"/>
    <col min="4836" max="4839" width="15.85546875" style="46" customWidth="1"/>
    <col min="4840" max="4840" width="26.140625" style="46" customWidth="1"/>
    <col min="4841" max="4852" width="10.7109375" style="46" customWidth="1"/>
    <col min="4853" max="4860" width="0" style="46" hidden="1" customWidth="1"/>
    <col min="4861" max="4862" width="15.42578125" style="46" customWidth="1"/>
    <col min="4863" max="4863" width="18.7109375" style="46" customWidth="1"/>
    <col min="4864" max="4864" width="18.42578125" style="46" customWidth="1"/>
    <col min="4865" max="4866" width="15.42578125" style="46" customWidth="1"/>
    <col min="4867" max="4867" width="18.140625" style="46" customWidth="1"/>
    <col min="4868" max="4868" width="20.42578125" style="46" customWidth="1"/>
    <col min="4869" max="4869" width="18.140625" style="46" customWidth="1"/>
    <col min="4870" max="4870" width="15.42578125" style="46" customWidth="1"/>
    <col min="4871" max="4871" width="20" style="46" customWidth="1"/>
    <col min="4872" max="4872" width="18.140625" style="46" customWidth="1"/>
    <col min="4873" max="4873" width="15.42578125" style="46" customWidth="1"/>
    <col min="4874" max="4874" width="18.7109375" style="46" customWidth="1"/>
    <col min="4875" max="4875" width="15.42578125" style="46" customWidth="1"/>
    <col min="4876" max="4876" width="17.140625" style="46" customWidth="1"/>
    <col min="4877" max="4877" width="19.28515625" style="46" customWidth="1"/>
    <col min="4878" max="4878" width="17.5703125" style="46" customWidth="1"/>
    <col min="4879" max="4879" width="20.7109375" style="46" customWidth="1"/>
    <col min="4880" max="4880" width="21.42578125" style="46" customWidth="1"/>
    <col min="4881" max="4881" width="21" style="46" customWidth="1"/>
    <col min="4882" max="4882" width="16" style="46" customWidth="1"/>
    <col min="4883" max="4883" width="14.5703125" style="46" customWidth="1"/>
    <col min="4884" max="4884" width="74.5703125" style="46" customWidth="1"/>
    <col min="4885" max="4885" width="101.42578125" style="46" customWidth="1"/>
    <col min="4886" max="5080" width="11.42578125" style="46"/>
    <col min="5081" max="5082" width="21.28515625" style="46" customWidth="1"/>
    <col min="5083" max="5083" width="37.140625" style="46" customWidth="1"/>
    <col min="5084" max="5084" width="49.28515625" style="46" customWidth="1"/>
    <col min="5085" max="5085" width="18.5703125" style="46" customWidth="1"/>
    <col min="5086" max="5086" width="62.28515625" style="46" customWidth="1"/>
    <col min="5087" max="5087" width="21.7109375" style="46" customWidth="1"/>
    <col min="5088" max="5088" width="18.42578125" style="46" customWidth="1"/>
    <col min="5089" max="5089" width="63" style="46" customWidth="1"/>
    <col min="5090" max="5090" width="22.28515625" style="46" customWidth="1"/>
    <col min="5091" max="5091" width="21" style="46" customWidth="1"/>
    <col min="5092" max="5095" width="15.85546875" style="46" customWidth="1"/>
    <col min="5096" max="5096" width="26.140625" style="46" customWidth="1"/>
    <col min="5097" max="5108" width="10.7109375" style="46" customWidth="1"/>
    <col min="5109" max="5116" width="0" style="46" hidden="1" customWidth="1"/>
    <col min="5117" max="5118" width="15.42578125" style="46" customWidth="1"/>
    <col min="5119" max="5119" width="18.7109375" style="46" customWidth="1"/>
    <col min="5120" max="5120" width="18.42578125" style="46" customWidth="1"/>
    <col min="5121" max="5122" width="15.42578125" style="46" customWidth="1"/>
    <col min="5123" max="5123" width="18.140625" style="46" customWidth="1"/>
    <col min="5124" max="5124" width="20.42578125" style="46" customWidth="1"/>
    <col min="5125" max="5125" width="18.140625" style="46" customWidth="1"/>
    <col min="5126" max="5126" width="15.42578125" style="46" customWidth="1"/>
    <col min="5127" max="5127" width="20" style="46" customWidth="1"/>
    <col min="5128" max="5128" width="18.140625" style="46" customWidth="1"/>
    <col min="5129" max="5129" width="15.42578125" style="46" customWidth="1"/>
    <col min="5130" max="5130" width="18.7109375" style="46" customWidth="1"/>
    <col min="5131" max="5131" width="15.42578125" style="46" customWidth="1"/>
    <col min="5132" max="5132" width="17.140625" style="46" customWidth="1"/>
    <col min="5133" max="5133" width="19.28515625" style="46" customWidth="1"/>
    <col min="5134" max="5134" width="17.5703125" style="46" customWidth="1"/>
    <col min="5135" max="5135" width="20.7109375" style="46" customWidth="1"/>
    <col min="5136" max="5136" width="21.42578125" style="46" customWidth="1"/>
    <col min="5137" max="5137" width="21" style="46" customWidth="1"/>
    <col min="5138" max="5138" width="16" style="46" customWidth="1"/>
    <col min="5139" max="5139" width="14.5703125" style="46" customWidth="1"/>
    <col min="5140" max="5140" width="74.5703125" style="46" customWidth="1"/>
    <col min="5141" max="5141" width="101.42578125" style="46" customWidth="1"/>
    <col min="5142" max="5336" width="11.42578125" style="46"/>
    <col min="5337" max="5338" width="21.28515625" style="46" customWidth="1"/>
    <col min="5339" max="5339" width="37.140625" style="46" customWidth="1"/>
    <col min="5340" max="5340" width="49.28515625" style="46" customWidth="1"/>
    <col min="5341" max="5341" width="18.5703125" style="46" customWidth="1"/>
    <col min="5342" max="5342" width="62.28515625" style="46" customWidth="1"/>
    <col min="5343" max="5343" width="21.7109375" style="46" customWidth="1"/>
    <col min="5344" max="5344" width="18.42578125" style="46" customWidth="1"/>
    <col min="5345" max="5345" width="63" style="46" customWidth="1"/>
    <col min="5346" max="5346" width="22.28515625" style="46" customWidth="1"/>
    <col min="5347" max="5347" width="21" style="46" customWidth="1"/>
    <col min="5348" max="5351" width="15.85546875" style="46" customWidth="1"/>
    <col min="5352" max="5352" width="26.140625" style="46" customWidth="1"/>
    <col min="5353" max="5364" width="10.7109375" style="46" customWidth="1"/>
    <col min="5365" max="5372" width="0" style="46" hidden="1" customWidth="1"/>
    <col min="5373" max="5374" width="15.42578125" style="46" customWidth="1"/>
    <col min="5375" max="5375" width="18.7109375" style="46" customWidth="1"/>
    <col min="5376" max="5376" width="18.42578125" style="46" customWidth="1"/>
    <col min="5377" max="5378" width="15.42578125" style="46" customWidth="1"/>
    <col min="5379" max="5379" width="18.140625" style="46" customWidth="1"/>
    <col min="5380" max="5380" width="20.42578125" style="46" customWidth="1"/>
    <col min="5381" max="5381" width="18.140625" style="46" customWidth="1"/>
    <col min="5382" max="5382" width="15.42578125" style="46" customWidth="1"/>
    <col min="5383" max="5383" width="20" style="46" customWidth="1"/>
    <col min="5384" max="5384" width="18.140625" style="46" customWidth="1"/>
    <col min="5385" max="5385" width="15.42578125" style="46" customWidth="1"/>
    <col min="5386" max="5386" width="18.7109375" style="46" customWidth="1"/>
    <col min="5387" max="5387" width="15.42578125" style="46" customWidth="1"/>
    <col min="5388" max="5388" width="17.140625" style="46" customWidth="1"/>
    <col min="5389" max="5389" width="19.28515625" style="46" customWidth="1"/>
    <col min="5390" max="5390" width="17.5703125" style="46" customWidth="1"/>
    <col min="5391" max="5391" width="20.7109375" style="46" customWidth="1"/>
    <col min="5392" max="5392" width="21.42578125" style="46" customWidth="1"/>
    <col min="5393" max="5393" width="21" style="46" customWidth="1"/>
    <col min="5394" max="5394" width="16" style="46" customWidth="1"/>
    <col min="5395" max="5395" width="14.5703125" style="46" customWidth="1"/>
    <col min="5396" max="5396" width="74.5703125" style="46" customWidth="1"/>
    <col min="5397" max="5397" width="101.42578125" style="46" customWidth="1"/>
    <col min="5398" max="5592" width="11.42578125" style="46"/>
    <col min="5593" max="5594" width="21.28515625" style="46" customWidth="1"/>
    <col min="5595" max="5595" width="37.140625" style="46" customWidth="1"/>
    <col min="5596" max="5596" width="49.28515625" style="46" customWidth="1"/>
    <col min="5597" max="5597" width="18.5703125" style="46" customWidth="1"/>
    <col min="5598" max="5598" width="62.28515625" style="46" customWidth="1"/>
    <col min="5599" max="5599" width="21.7109375" style="46" customWidth="1"/>
    <col min="5600" max="5600" width="18.42578125" style="46" customWidth="1"/>
    <col min="5601" max="5601" width="63" style="46" customWidth="1"/>
    <col min="5602" max="5602" width="22.28515625" style="46" customWidth="1"/>
    <col min="5603" max="5603" width="21" style="46" customWidth="1"/>
    <col min="5604" max="5607" width="15.85546875" style="46" customWidth="1"/>
    <col min="5608" max="5608" width="26.140625" style="46" customWidth="1"/>
    <col min="5609" max="5620" width="10.7109375" style="46" customWidth="1"/>
    <col min="5621" max="5628" width="0" style="46" hidden="1" customWidth="1"/>
    <col min="5629" max="5630" width="15.42578125" style="46" customWidth="1"/>
    <col min="5631" max="5631" width="18.7109375" style="46" customWidth="1"/>
    <col min="5632" max="5632" width="18.42578125" style="46" customWidth="1"/>
    <col min="5633" max="5634" width="15.42578125" style="46" customWidth="1"/>
    <col min="5635" max="5635" width="18.140625" style="46" customWidth="1"/>
    <col min="5636" max="5636" width="20.42578125" style="46" customWidth="1"/>
    <col min="5637" max="5637" width="18.140625" style="46" customWidth="1"/>
    <col min="5638" max="5638" width="15.42578125" style="46" customWidth="1"/>
    <col min="5639" max="5639" width="20" style="46" customWidth="1"/>
    <col min="5640" max="5640" width="18.140625" style="46" customWidth="1"/>
    <col min="5641" max="5641" width="15.42578125" style="46" customWidth="1"/>
    <col min="5642" max="5642" width="18.7109375" style="46" customWidth="1"/>
    <col min="5643" max="5643" width="15.42578125" style="46" customWidth="1"/>
    <col min="5644" max="5644" width="17.140625" style="46" customWidth="1"/>
    <col min="5645" max="5645" width="19.28515625" style="46" customWidth="1"/>
    <col min="5646" max="5646" width="17.5703125" style="46" customWidth="1"/>
    <col min="5647" max="5647" width="20.7109375" style="46" customWidth="1"/>
    <col min="5648" max="5648" width="21.42578125" style="46" customWidth="1"/>
    <col min="5649" max="5649" width="21" style="46" customWidth="1"/>
    <col min="5650" max="5650" width="16" style="46" customWidth="1"/>
    <col min="5651" max="5651" width="14.5703125" style="46" customWidth="1"/>
    <col min="5652" max="5652" width="74.5703125" style="46" customWidth="1"/>
    <col min="5653" max="5653" width="101.42578125" style="46" customWidth="1"/>
    <col min="5654" max="5848" width="11.42578125" style="46"/>
    <col min="5849" max="5850" width="21.28515625" style="46" customWidth="1"/>
    <col min="5851" max="5851" width="37.140625" style="46" customWidth="1"/>
    <col min="5852" max="5852" width="49.28515625" style="46" customWidth="1"/>
    <col min="5853" max="5853" width="18.5703125" style="46" customWidth="1"/>
    <col min="5854" max="5854" width="62.28515625" style="46" customWidth="1"/>
    <col min="5855" max="5855" width="21.7109375" style="46" customWidth="1"/>
    <col min="5856" max="5856" width="18.42578125" style="46" customWidth="1"/>
    <col min="5857" max="5857" width="63" style="46" customWidth="1"/>
    <col min="5858" max="5858" width="22.28515625" style="46" customWidth="1"/>
    <col min="5859" max="5859" width="21" style="46" customWidth="1"/>
    <col min="5860" max="5863" width="15.85546875" style="46" customWidth="1"/>
    <col min="5864" max="5864" width="26.140625" style="46" customWidth="1"/>
    <col min="5865" max="5876" width="10.7109375" style="46" customWidth="1"/>
    <col min="5877" max="5884" width="0" style="46" hidden="1" customWidth="1"/>
    <col min="5885" max="5886" width="15.42578125" style="46" customWidth="1"/>
    <col min="5887" max="5887" width="18.7109375" style="46" customWidth="1"/>
    <col min="5888" max="5888" width="18.42578125" style="46" customWidth="1"/>
    <col min="5889" max="5890" width="15.42578125" style="46" customWidth="1"/>
    <col min="5891" max="5891" width="18.140625" style="46" customWidth="1"/>
    <col min="5892" max="5892" width="20.42578125" style="46" customWidth="1"/>
    <col min="5893" max="5893" width="18.140625" style="46" customWidth="1"/>
    <col min="5894" max="5894" width="15.42578125" style="46" customWidth="1"/>
    <col min="5895" max="5895" width="20" style="46" customWidth="1"/>
    <col min="5896" max="5896" width="18.140625" style="46" customWidth="1"/>
    <col min="5897" max="5897" width="15.42578125" style="46" customWidth="1"/>
    <col min="5898" max="5898" width="18.7109375" style="46" customWidth="1"/>
    <col min="5899" max="5899" width="15.42578125" style="46" customWidth="1"/>
    <col min="5900" max="5900" width="17.140625" style="46" customWidth="1"/>
    <col min="5901" max="5901" width="19.28515625" style="46" customWidth="1"/>
    <col min="5902" max="5902" width="17.5703125" style="46" customWidth="1"/>
    <col min="5903" max="5903" width="20.7109375" style="46" customWidth="1"/>
    <col min="5904" max="5904" width="21.42578125" style="46" customWidth="1"/>
    <col min="5905" max="5905" width="21" style="46" customWidth="1"/>
    <col min="5906" max="5906" width="16" style="46" customWidth="1"/>
    <col min="5907" max="5907" width="14.5703125" style="46" customWidth="1"/>
    <col min="5908" max="5908" width="74.5703125" style="46" customWidth="1"/>
    <col min="5909" max="5909" width="101.42578125" style="46" customWidth="1"/>
    <col min="5910" max="6104" width="11.42578125" style="46"/>
    <col min="6105" max="6106" width="21.28515625" style="46" customWidth="1"/>
    <col min="6107" max="6107" width="37.140625" style="46" customWidth="1"/>
    <col min="6108" max="6108" width="49.28515625" style="46" customWidth="1"/>
    <col min="6109" max="6109" width="18.5703125" style="46" customWidth="1"/>
    <col min="6110" max="6110" width="62.28515625" style="46" customWidth="1"/>
    <col min="6111" max="6111" width="21.7109375" style="46" customWidth="1"/>
    <col min="6112" max="6112" width="18.42578125" style="46" customWidth="1"/>
    <col min="6113" max="6113" width="63" style="46" customWidth="1"/>
    <col min="6114" max="6114" width="22.28515625" style="46" customWidth="1"/>
    <col min="6115" max="6115" width="21" style="46" customWidth="1"/>
    <col min="6116" max="6119" width="15.85546875" style="46" customWidth="1"/>
    <col min="6120" max="6120" width="26.140625" style="46" customWidth="1"/>
    <col min="6121" max="6132" width="10.7109375" style="46" customWidth="1"/>
    <col min="6133" max="6140" width="0" style="46" hidden="1" customWidth="1"/>
    <col min="6141" max="6142" width="15.42578125" style="46" customWidth="1"/>
    <col min="6143" max="6143" width="18.7109375" style="46" customWidth="1"/>
    <col min="6144" max="6144" width="18.42578125" style="46" customWidth="1"/>
    <col min="6145" max="6146" width="15.42578125" style="46" customWidth="1"/>
    <col min="6147" max="6147" width="18.140625" style="46" customWidth="1"/>
    <col min="6148" max="6148" width="20.42578125" style="46" customWidth="1"/>
    <col min="6149" max="6149" width="18.140625" style="46" customWidth="1"/>
    <col min="6150" max="6150" width="15.42578125" style="46" customWidth="1"/>
    <col min="6151" max="6151" width="20" style="46" customWidth="1"/>
    <col min="6152" max="6152" width="18.140625" style="46" customWidth="1"/>
    <col min="6153" max="6153" width="15.42578125" style="46" customWidth="1"/>
    <col min="6154" max="6154" width="18.7109375" style="46" customWidth="1"/>
    <col min="6155" max="6155" width="15.42578125" style="46" customWidth="1"/>
    <col min="6156" max="6156" width="17.140625" style="46" customWidth="1"/>
    <col min="6157" max="6157" width="19.28515625" style="46" customWidth="1"/>
    <col min="6158" max="6158" width="17.5703125" style="46" customWidth="1"/>
    <col min="6159" max="6159" width="20.7109375" style="46" customWidth="1"/>
    <col min="6160" max="6160" width="21.42578125" style="46" customWidth="1"/>
    <col min="6161" max="6161" width="21" style="46" customWidth="1"/>
    <col min="6162" max="6162" width="16" style="46" customWidth="1"/>
    <col min="6163" max="6163" width="14.5703125" style="46" customWidth="1"/>
    <col min="6164" max="6164" width="74.5703125" style="46" customWidth="1"/>
    <col min="6165" max="6165" width="101.42578125" style="46" customWidth="1"/>
    <col min="6166" max="6360" width="11.42578125" style="46"/>
    <col min="6361" max="6362" width="21.28515625" style="46" customWidth="1"/>
    <col min="6363" max="6363" width="37.140625" style="46" customWidth="1"/>
    <col min="6364" max="6364" width="49.28515625" style="46" customWidth="1"/>
    <col min="6365" max="6365" width="18.5703125" style="46" customWidth="1"/>
    <col min="6366" max="6366" width="62.28515625" style="46" customWidth="1"/>
    <col min="6367" max="6367" width="21.7109375" style="46" customWidth="1"/>
    <col min="6368" max="6368" width="18.42578125" style="46" customWidth="1"/>
    <col min="6369" max="6369" width="63" style="46" customWidth="1"/>
    <col min="6370" max="6370" width="22.28515625" style="46" customWidth="1"/>
    <col min="6371" max="6371" width="21" style="46" customWidth="1"/>
    <col min="6372" max="6375" width="15.85546875" style="46" customWidth="1"/>
    <col min="6376" max="6376" width="26.140625" style="46" customWidth="1"/>
    <col min="6377" max="6388" width="10.7109375" style="46" customWidth="1"/>
    <col min="6389" max="6396" width="0" style="46" hidden="1" customWidth="1"/>
    <col min="6397" max="6398" width="15.42578125" style="46" customWidth="1"/>
    <col min="6399" max="6399" width="18.7109375" style="46" customWidth="1"/>
    <col min="6400" max="6400" width="18.42578125" style="46" customWidth="1"/>
    <col min="6401" max="6402" width="15.42578125" style="46" customWidth="1"/>
    <col min="6403" max="6403" width="18.140625" style="46" customWidth="1"/>
    <col min="6404" max="6404" width="20.42578125" style="46" customWidth="1"/>
    <col min="6405" max="6405" width="18.140625" style="46" customWidth="1"/>
    <col min="6406" max="6406" width="15.42578125" style="46" customWidth="1"/>
    <col min="6407" max="6407" width="20" style="46" customWidth="1"/>
    <col min="6408" max="6408" width="18.140625" style="46" customWidth="1"/>
    <col min="6409" max="6409" width="15.42578125" style="46" customWidth="1"/>
    <col min="6410" max="6410" width="18.7109375" style="46" customWidth="1"/>
    <col min="6411" max="6411" width="15.42578125" style="46" customWidth="1"/>
    <col min="6412" max="6412" width="17.140625" style="46" customWidth="1"/>
    <col min="6413" max="6413" width="19.28515625" style="46" customWidth="1"/>
    <col min="6414" max="6414" width="17.5703125" style="46" customWidth="1"/>
    <col min="6415" max="6415" width="20.7109375" style="46" customWidth="1"/>
    <col min="6416" max="6416" width="21.42578125" style="46" customWidth="1"/>
    <col min="6417" max="6417" width="21" style="46" customWidth="1"/>
    <col min="6418" max="6418" width="16" style="46" customWidth="1"/>
    <col min="6419" max="6419" width="14.5703125" style="46" customWidth="1"/>
    <col min="6420" max="6420" width="74.5703125" style="46" customWidth="1"/>
    <col min="6421" max="6421" width="101.42578125" style="46" customWidth="1"/>
    <col min="6422" max="6616" width="11.42578125" style="46"/>
    <col min="6617" max="6618" width="21.28515625" style="46" customWidth="1"/>
    <col min="6619" max="6619" width="37.140625" style="46" customWidth="1"/>
    <col min="6620" max="6620" width="49.28515625" style="46" customWidth="1"/>
    <col min="6621" max="6621" width="18.5703125" style="46" customWidth="1"/>
    <col min="6622" max="6622" width="62.28515625" style="46" customWidth="1"/>
    <col min="6623" max="6623" width="21.7109375" style="46" customWidth="1"/>
    <col min="6624" max="6624" width="18.42578125" style="46" customWidth="1"/>
    <col min="6625" max="6625" width="63" style="46" customWidth="1"/>
    <col min="6626" max="6626" width="22.28515625" style="46" customWidth="1"/>
    <col min="6627" max="6627" width="21" style="46" customWidth="1"/>
    <col min="6628" max="6631" width="15.85546875" style="46" customWidth="1"/>
    <col min="6632" max="6632" width="26.140625" style="46" customWidth="1"/>
    <col min="6633" max="6644" width="10.7109375" style="46" customWidth="1"/>
    <col min="6645" max="6652" width="0" style="46" hidden="1" customWidth="1"/>
    <col min="6653" max="6654" width="15.42578125" style="46" customWidth="1"/>
    <col min="6655" max="6655" width="18.7109375" style="46" customWidth="1"/>
    <col min="6656" max="6656" width="18.42578125" style="46" customWidth="1"/>
    <col min="6657" max="6658" width="15.42578125" style="46" customWidth="1"/>
    <col min="6659" max="6659" width="18.140625" style="46" customWidth="1"/>
    <col min="6660" max="6660" width="20.42578125" style="46" customWidth="1"/>
    <col min="6661" max="6661" width="18.140625" style="46" customWidth="1"/>
    <col min="6662" max="6662" width="15.42578125" style="46" customWidth="1"/>
    <col min="6663" max="6663" width="20" style="46" customWidth="1"/>
    <col min="6664" max="6664" width="18.140625" style="46" customWidth="1"/>
    <col min="6665" max="6665" width="15.42578125" style="46" customWidth="1"/>
    <col min="6666" max="6666" width="18.7109375" style="46" customWidth="1"/>
    <col min="6667" max="6667" width="15.42578125" style="46" customWidth="1"/>
    <col min="6668" max="6668" width="17.140625" style="46" customWidth="1"/>
    <col min="6669" max="6669" width="19.28515625" style="46" customWidth="1"/>
    <col min="6670" max="6670" width="17.5703125" style="46" customWidth="1"/>
    <col min="6671" max="6671" width="20.7109375" style="46" customWidth="1"/>
    <col min="6672" max="6672" width="21.42578125" style="46" customWidth="1"/>
    <col min="6673" max="6673" width="21" style="46" customWidth="1"/>
    <col min="6674" max="6674" width="16" style="46" customWidth="1"/>
    <col min="6675" max="6675" width="14.5703125" style="46" customWidth="1"/>
    <col min="6676" max="6676" width="74.5703125" style="46" customWidth="1"/>
    <col min="6677" max="6677" width="101.42578125" style="46" customWidth="1"/>
    <col min="6678" max="6872" width="11.42578125" style="46"/>
    <col min="6873" max="6874" width="21.28515625" style="46" customWidth="1"/>
    <col min="6875" max="6875" width="37.140625" style="46" customWidth="1"/>
    <col min="6876" max="6876" width="49.28515625" style="46" customWidth="1"/>
    <col min="6877" max="6877" width="18.5703125" style="46" customWidth="1"/>
    <col min="6878" max="6878" width="62.28515625" style="46" customWidth="1"/>
    <col min="6879" max="6879" width="21.7109375" style="46" customWidth="1"/>
    <col min="6880" max="6880" width="18.42578125" style="46" customWidth="1"/>
    <col min="6881" max="6881" width="63" style="46" customWidth="1"/>
    <col min="6882" max="6882" width="22.28515625" style="46" customWidth="1"/>
    <col min="6883" max="6883" width="21" style="46" customWidth="1"/>
    <col min="6884" max="6887" width="15.85546875" style="46" customWidth="1"/>
    <col min="6888" max="6888" width="26.140625" style="46" customWidth="1"/>
    <col min="6889" max="6900" width="10.7109375" style="46" customWidth="1"/>
    <col min="6901" max="6908" width="0" style="46" hidden="1" customWidth="1"/>
    <col min="6909" max="6910" width="15.42578125" style="46" customWidth="1"/>
    <col min="6911" max="6911" width="18.7109375" style="46" customWidth="1"/>
    <col min="6912" max="6912" width="18.42578125" style="46" customWidth="1"/>
    <col min="6913" max="6914" width="15.42578125" style="46" customWidth="1"/>
    <col min="6915" max="6915" width="18.140625" style="46" customWidth="1"/>
    <col min="6916" max="6916" width="20.42578125" style="46" customWidth="1"/>
    <col min="6917" max="6917" width="18.140625" style="46" customWidth="1"/>
    <col min="6918" max="6918" width="15.42578125" style="46" customWidth="1"/>
    <col min="6919" max="6919" width="20" style="46" customWidth="1"/>
    <col min="6920" max="6920" width="18.140625" style="46" customWidth="1"/>
    <col min="6921" max="6921" width="15.42578125" style="46" customWidth="1"/>
    <col min="6922" max="6922" width="18.7109375" style="46" customWidth="1"/>
    <col min="6923" max="6923" width="15.42578125" style="46" customWidth="1"/>
    <col min="6924" max="6924" width="17.140625" style="46" customWidth="1"/>
    <col min="6925" max="6925" width="19.28515625" style="46" customWidth="1"/>
    <col min="6926" max="6926" width="17.5703125" style="46" customWidth="1"/>
    <col min="6927" max="6927" width="20.7109375" style="46" customWidth="1"/>
    <col min="6928" max="6928" width="21.42578125" style="46" customWidth="1"/>
    <col min="6929" max="6929" width="21" style="46" customWidth="1"/>
    <col min="6930" max="6930" width="16" style="46" customWidth="1"/>
    <col min="6931" max="6931" width="14.5703125" style="46" customWidth="1"/>
    <col min="6932" max="6932" width="74.5703125" style="46" customWidth="1"/>
    <col min="6933" max="6933" width="101.42578125" style="46" customWidth="1"/>
    <col min="6934" max="7128" width="11.42578125" style="46"/>
    <col min="7129" max="7130" width="21.28515625" style="46" customWidth="1"/>
    <col min="7131" max="7131" width="37.140625" style="46" customWidth="1"/>
    <col min="7132" max="7132" width="49.28515625" style="46" customWidth="1"/>
    <col min="7133" max="7133" width="18.5703125" style="46" customWidth="1"/>
    <col min="7134" max="7134" width="62.28515625" style="46" customWidth="1"/>
    <col min="7135" max="7135" width="21.7109375" style="46" customWidth="1"/>
    <col min="7136" max="7136" width="18.42578125" style="46" customWidth="1"/>
    <col min="7137" max="7137" width="63" style="46" customWidth="1"/>
    <col min="7138" max="7138" width="22.28515625" style="46" customWidth="1"/>
    <col min="7139" max="7139" width="21" style="46" customWidth="1"/>
    <col min="7140" max="7143" width="15.85546875" style="46" customWidth="1"/>
    <col min="7144" max="7144" width="26.140625" style="46" customWidth="1"/>
    <col min="7145" max="7156" width="10.7109375" style="46" customWidth="1"/>
    <col min="7157" max="7164" width="0" style="46" hidden="1" customWidth="1"/>
    <col min="7165" max="7166" width="15.42578125" style="46" customWidth="1"/>
    <col min="7167" max="7167" width="18.7109375" style="46" customWidth="1"/>
    <col min="7168" max="7168" width="18.42578125" style="46" customWidth="1"/>
    <col min="7169" max="7170" width="15.42578125" style="46" customWidth="1"/>
    <col min="7171" max="7171" width="18.140625" style="46" customWidth="1"/>
    <col min="7172" max="7172" width="20.42578125" style="46" customWidth="1"/>
    <col min="7173" max="7173" width="18.140625" style="46" customWidth="1"/>
    <col min="7174" max="7174" width="15.42578125" style="46" customWidth="1"/>
    <col min="7175" max="7175" width="20" style="46" customWidth="1"/>
    <col min="7176" max="7176" width="18.140625" style="46" customWidth="1"/>
    <col min="7177" max="7177" width="15.42578125" style="46" customWidth="1"/>
    <col min="7178" max="7178" width="18.7109375" style="46" customWidth="1"/>
    <col min="7179" max="7179" width="15.42578125" style="46" customWidth="1"/>
    <col min="7180" max="7180" width="17.140625" style="46" customWidth="1"/>
    <col min="7181" max="7181" width="19.28515625" style="46" customWidth="1"/>
    <col min="7182" max="7182" width="17.5703125" style="46" customWidth="1"/>
    <col min="7183" max="7183" width="20.7109375" style="46" customWidth="1"/>
    <col min="7184" max="7184" width="21.42578125" style="46" customWidth="1"/>
    <col min="7185" max="7185" width="21" style="46" customWidth="1"/>
    <col min="7186" max="7186" width="16" style="46" customWidth="1"/>
    <col min="7187" max="7187" width="14.5703125" style="46" customWidth="1"/>
    <col min="7188" max="7188" width="74.5703125" style="46" customWidth="1"/>
    <col min="7189" max="7189" width="101.42578125" style="46" customWidth="1"/>
    <col min="7190" max="7384" width="11.42578125" style="46"/>
    <col min="7385" max="7386" width="21.28515625" style="46" customWidth="1"/>
    <col min="7387" max="7387" width="37.140625" style="46" customWidth="1"/>
    <col min="7388" max="7388" width="49.28515625" style="46" customWidth="1"/>
    <col min="7389" max="7389" width="18.5703125" style="46" customWidth="1"/>
    <col min="7390" max="7390" width="62.28515625" style="46" customWidth="1"/>
    <col min="7391" max="7391" width="21.7109375" style="46" customWidth="1"/>
    <col min="7392" max="7392" width="18.42578125" style="46" customWidth="1"/>
    <col min="7393" max="7393" width="63" style="46" customWidth="1"/>
    <col min="7394" max="7394" width="22.28515625" style="46" customWidth="1"/>
    <col min="7395" max="7395" width="21" style="46" customWidth="1"/>
    <col min="7396" max="7399" width="15.85546875" style="46" customWidth="1"/>
    <col min="7400" max="7400" width="26.140625" style="46" customWidth="1"/>
    <col min="7401" max="7412" width="10.7109375" style="46" customWidth="1"/>
    <col min="7413" max="7420" width="0" style="46" hidden="1" customWidth="1"/>
    <col min="7421" max="7422" width="15.42578125" style="46" customWidth="1"/>
    <col min="7423" max="7423" width="18.7109375" style="46" customWidth="1"/>
    <col min="7424" max="7424" width="18.42578125" style="46" customWidth="1"/>
    <col min="7425" max="7426" width="15.42578125" style="46" customWidth="1"/>
    <col min="7427" max="7427" width="18.140625" style="46" customWidth="1"/>
    <col min="7428" max="7428" width="20.42578125" style="46" customWidth="1"/>
    <col min="7429" max="7429" width="18.140625" style="46" customWidth="1"/>
    <col min="7430" max="7430" width="15.42578125" style="46" customWidth="1"/>
    <col min="7431" max="7431" width="20" style="46" customWidth="1"/>
    <col min="7432" max="7432" width="18.140625" style="46" customWidth="1"/>
    <col min="7433" max="7433" width="15.42578125" style="46" customWidth="1"/>
    <col min="7434" max="7434" width="18.7109375" style="46" customWidth="1"/>
    <col min="7435" max="7435" width="15.42578125" style="46" customWidth="1"/>
    <col min="7436" max="7436" width="17.140625" style="46" customWidth="1"/>
    <col min="7437" max="7437" width="19.28515625" style="46" customWidth="1"/>
    <col min="7438" max="7438" width="17.5703125" style="46" customWidth="1"/>
    <col min="7439" max="7439" width="20.7109375" style="46" customWidth="1"/>
    <col min="7440" max="7440" width="21.42578125" style="46" customWidth="1"/>
    <col min="7441" max="7441" width="21" style="46" customWidth="1"/>
    <col min="7442" max="7442" width="16" style="46" customWidth="1"/>
    <col min="7443" max="7443" width="14.5703125" style="46" customWidth="1"/>
    <col min="7444" max="7444" width="74.5703125" style="46" customWidth="1"/>
    <col min="7445" max="7445" width="101.42578125" style="46" customWidth="1"/>
    <col min="7446" max="7640" width="11.42578125" style="46"/>
    <col min="7641" max="7642" width="21.28515625" style="46" customWidth="1"/>
    <col min="7643" max="7643" width="37.140625" style="46" customWidth="1"/>
    <col min="7644" max="7644" width="49.28515625" style="46" customWidth="1"/>
    <col min="7645" max="7645" width="18.5703125" style="46" customWidth="1"/>
    <col min="7646" max="7646" width="62.28515625" style="46" customWidth="1"/>
    <col min="7647" max="7647" width="21.7109375" style="46" customWidth="1"/>
    <col min="7648" max="7648" width="18.42578125" style="46" customWidth="1"/>
    <col min="7649" max="7649" width="63" style="46" customWidth="1"/>
    <col min="7650" max="7650" width="22.28515625" style="46" customWidth="1"/>
    <col min="7651" max="7651" width="21" style="46" customWidth="1"/>
    <col min="7652" max="7655" width="15.85546875" style="46" customWidth="1"/>
    <col min="7656" max="7656" width="26.140625" style="46" customWidth="1"/>
    <col min="7657" max="7668" width="10.7109375" style="46" customWidth="1"/>
    <col min="7669" max="7676" width="0" style="46" hidden="1" customWidth="1"/>
    <col min="7677" max="7678" width="15.42578125" style="46" customWidth="1"/>
    <col min="7679" max="7679" width="18.7109375" style="46" customWidth="1"/>
    <col min="7680" max="7680" width="18.42578125" style="46" customWidth="1"/>
    <col min="7681" max="7682" width="15.42578125" style="46" customWidth="1"/>
    <col min="7683" max="7683" width="18.140625" style="46" customWidth="1"/>
    <col min="7684" max="7684" width="20.42578125" style="46" customWidth="1"/>
    <col min="7685" max="7685" width="18.140625" style="46" customWidth="1"/>
    <col min="7686" max="7686" width="15.42578125" style="46" customWidth="1"/>
    <col min="7687" max="7687" width="20" style="46" customWidth="1"/>
    <col min="7688" max="7688" width="18.140625" style="46" customWidth="1"/>
    <col min="7689" max="7689" width="15.42578125" style="46" customWidth="1"/>
    <col min="7690" max="7690" width="18.7109375" style="46" customWidth="1"/>
    <col min="7691" max="7691" width="15.42578125" style="46" customWidth="1"/>
    <col min="7692" max="7692" width="17.140625" style="46" customWidth="1"/>
    <col min="7693" max="7693" width="19.28515625" style="46" customWidth="1"/>
    <col min="7694" max="7694" width="17.5703125" style="46" customWidth="1"/>
    <col min="7695" max="7695" width="20.7109375" style="46" customWidth="1"/>
    <col min="7696" max="7696" width="21.42578125" style="46" customWidth="1"/>
    <col min="7697" max="7697" width="21" style="46" customWidth="1"/>
    <col min="7698" max="7698" width="16" style="46" customWidth="1"/>
    <col min="7699" max="7699" width="14.5703125" style="46" customWidth="1"/>
    <col min="7700" max="7700" width="74.5703125" style="46" customWidth="1"/>
    <col min="7701" max="7701" width="101.42578125" style="46" customWidth="1"/>
    <col min="7702" max="7896" width="11.42578125" style="46"/>
    <col min="7897" max="7898" width="21.28515625" style="46" customWidth="1"/>
    <col min="7899" max="7899" width="37.140625" style="46" customWidth="1"/>
    <col min="7900" max="7900" width="49.28515625" style="46" customWidth="1"/>
    <col min="7901" max="7901" width="18.5703125" style="46" customWidth="1"/>
    <col min="7902" max="7902" width="62.28515625" style="46" customWidth="1"/>
    <col min="7903" max="7903" width="21.7109375" style="46" customWidth="1"/>
    <col min="7904" max="7904" width="18.42578125" style="46" customWidth="1"/>
    <col min="7905" max="7905" width="63" style="46" customWidth="1"/>
    <col min="7906" max="7906" width="22.28515625" style="46" customWidth="1"/>
    <col min="7907" max="7907" width="21" style="46" customWidth="1"/>
    <col min="7908" max="7911" width="15.85546875" style="46" customWidth="1"/>
    <col min="7912" max="7912" width="26.140625" style="46" customWidth="1"/>
    <col min="7913" max="7924" width="10.7109375" style="46" customWidth="1"/>
    <col min="7925" max="7932" width="0" style="46" hidden="1" customWidth="1"/>
    <col min="7933" max="7934" width="15.42578125" style="46" customWidth="1"/>
    <col min="7935" max="7935" width="18.7109375" style="46" customWidth="1"/>
    <col min="7936" max="7936" width="18.42578125" style="46" customWidth="1"/>
    <col min="7937" max="7938" width="15.42578125" style="46" customWidth="1"/>
    <col min="7939" max="7939" width="18.140625" style="46" customWidth="1"/>
    <col min="7940" max="7940" width="20.42578125" style="46" customWidth="1"/>
    <col min="7941" max="7941" width="18.140625" style="46" customWidth="1"/>
    <col min="7942" max="7942" width="15.42578125" style="46" customWidth="1"/>
    <col min="7943" max="7943" width="20" style="46" customWidth="1"/>
    <col min="7944" max="7944" width="18.140625" style="46" customWidth="1"/>
    <col min="7945" max="7945" width="15.42578125" style="46" customWidth="1"/>
    <col min="7946" max="7946" width="18.7109375" style="46" customWidth="1"/>
    <col min="7947" max="7947" width="15.42578125" style="46" customWidth="1"/>
    <col min="7948" max="7948" width="17.140625" style="46" customWidth="1"/>
    <col min="7949" max="7949" width="19.28515625" style="46" customWidth="1"/>
    <col min="7950" max="7950" width="17.5703125" style="46" customWidth="1"/>
    <col min="7951" max="7951" width="20.7109375" style="46" customWidth="1"/>
    <col min="7952" max="7952" width="21.42578125" style="46" customWidth="1"/>
    <col min="7953" max="7953" width="21" style="46" customWidth="1"/>
    <col min="7954" max="7954" width="16" style="46" customWidth="1"/>
    <col min="7955" max="7955" width="14.5703125" style="46" customWidth="1"/>
    <col min="7956" max="7956" width="74.5703125" style="46" customWidth="1"/>
    <col min="7957" max="7957" width="101.42578125" style="46" customWidth="1"/>
    <col min="7958" max="8152" width="11.42578125" style="46"/>
    <col min="8153" max="8154" width="21.28515625" style="46" customWidth="1"/>
    <col min="8155" max="8155" width="37.140625" style="46" customWidth="1"/>
    <col min="8156" max="8156" width="49.28515625" style="46" customWidth="1"/>
    <col min="8157" max="8157" width="18.5703125" style="46" customWidth="1"/>
    <col min="8158" max="8158" width="62.28515625" style="46" customWidth="1"/>
    <col min="8159" max="8159" width="21.7109375" style="46" customWidth="1"/>
    <col min="8160" max="8160" width="18.42578125" style="46" customWidth="1"/>
    <col min="8161" max="8161" width="63" style="46" customWidth="1"/>
    <col min="8162" max="8162" width="22.28515625" style="46" customWidth="1"/>
    <col min="8163" max="8163" width="21" style="46" customWidth="1"/>
    <col min="8164" max="8167" width="15.85546875" style="46" customWidth="1"/>
    <col min="8168" max="8168" width="26.140625" style="46" customWidth="1"/>
    <col min="8169" max="8180" width="10.7109375" style="46" customWidth="1"/>
    <col min="8181" max="8188" width="0" style="46" hidden="1" customWidth="1"/>
    <col min="8189" max="8190" width="15.42578125" style="46" customWidth="1"/>
    <col min="8191" max="8191" width="18.7109375" style="46" customWidth="1"/>
    <col min="8192" max="8192" width="18.42578125" style="46" customWidth="1"/>
    <col min="8193" max="8194" width="15.42578125" style="46" customWidth="1"/>
    <col min="8195" max="8195" width="18.140625" style="46" customWidth="1"/>
    <col min="8196" max="8196" width="20.42578125" style="46" customWidth="1"/>
    <col min="8197" max="8197" width="18.140625" style="46" customWidth="1"/>
    <col min="8198" max="8198" width="15.42578125" style="46" customWidth="1"/>
    <col min="8199" max="8199" width="20" style="46" customWidth="1"/>
    <col min="8200" max="8200" width="18.140625" style="46" customWidth="1"/>
    <col min="8201" max="8201" width="15.42578125" style="46" customWidth="1"/>
    <col min="8202" max="8202" width="18.7109375" style="46" customWidth="1"/>
    <col min="8203" max="8203" width="15.42578125" style="46" customWidth="1"/>
    <col min="8204" max="8204" width="17.140625" style="46" customWidth="1"/>
    <col min="8205" max="8205" width="19.28515625" style="46" customWidth="1"/>
    <col min="8206" max="8206" width="17.5703125" style="46" customWidth="1"/>
    <col min="8207" max="8207" width="20.7109375" style="46" customWidth="1"/>
    <col min="8208" max="8208" width="21.42578125" style="46" customWidth="1"/>
    <col min="8209" max="8209" width="21" style="46" customWidth="1"/>
    <col min="8210" max="8210" width="16" style="46" customWidth="1"/>
    <col min="8211" max="8211" width="14.5703125" style="46" customWidth="1"/>
    <col min="8212" max="8212" width="74.5703125" style="46" customWidth="1"/>
    <col min="8213" max="8213" width="101.42578125" style="46" customWidth="1"/>
    <col min="8214" max="8408" width="11.42578125" style="46"/>
    <col min="8409" max="8410" width="21.28515625" style="46" customWidth="1"/>
    <col min="8411" max="8411" width="37.140625" style="46" customWidth="1"/>
    <col min="8412" max="8412" width="49.28515625" style="46" customWidth="1"/>
    <col min="8413" max="8413" width="18.5703125" style="46" customWidth="1"/>
    <col min="8414" max="8414" width="62.28515625" style="46" customWidth="1"/>
    <col min="8415" max="8415" width="21.7109375" style="46" customWidth="1"/>
    <col min="8416" max="8416" width="18.42578125" style="46" customWidth="1"/>
    <col min="8417" max="8417" width="63" style="46" customWidth="1"/>
    <col min="8418" max="8418" width="22.28515625" style="46" customWidth="1"/>
    <col min="8419" max="8419" width="21" style="46" customWidth="1"/>
    <col min="8420" max="8423" width="15.85546875" style="46" customWidth="1"/>
    <col min="8424" max="8424" width="26.140625" style="46" customWidth="1"/>
    <col min="8425" max="8436" width="10.7109375" style="46" customWidth="1"/>
    <col min="8437" max="8444" width="0" style="46" hidden="1" customWidth="1"/>
    <col min="8445" max="8446" width="15.42578125" style="46" customWidth="1"/>
    <col min="8447" max="8447" width="18.7109375" style="46" customWidth="1"/>
    <col min="8448" max="8448" width="18.42578125" style="46" customWidth="1"/>
    <col min="8449" max="8450" width="15.42578125" style="46" customWidth="1"/>
    <col min="8451" max="8451" width="18.140625" style="46" customWidth="1"/>
    <col min="8452" max="8452" width="20.42578125" style="46" customWidth="1"/>
    <col min="8453" max="8453" width="18.140625" style="46" customWidth="1"/>
    <col min="8454" max="8454" width="15.42578125" style="46" customWidth="1"/>
    <col min="8455" max="8455" width="20" style="46" customWidth="1"/>
    <col min="8456" max="8456" width="18.140625" style="46" customWidth="1"/>
    <col min="8457" max="8457" width="15.42578125" style="46" customWidth="1"/>
    <col min="8458" max="8458" width="18.7109375" style="46" customWidth="1"/>
    <col min="8459" max="8459" width="15.42578125" style="46" customWidth="1"/>
    <col min="8460" max="8460" width="17.140625" style="46" customWidth="1"/>
    <col min="8461" max="8461" width="19.28515625" style="46" customWidth="1"/>
    <col min="8462" max="8462" width="17.5703125" style="46" customWidth="1"/>
    <col min="8463" max="8463" width="20.7109375" style="46" customWidth="1"/>
    <col min="8464" max="8464" width="21.42578125" style="46" customWidth="1"/>
    <col min="8465" max="8465" width="21" style="46" customWidth="1"/>
    <col min="8466" max="8466" width="16" style="46" customWidth="1"/>
    <col min="8467" max="8467" width="14.5703125" style="46" customWidth="1"/>
    <col min="8468" max="8468" width="74.5703125" style="46" customWidth="1"/>
    <col min="8469" max="8469" width="101.42578125" style="46" customWidth="1"/>
    <col min="8470" max="8664" width="11.42578125" style="46"/>
    <col min="8665" max="8666" width="21.28515625" style="46" customWidth="1"/>
    <col min="8667" max="8667" width="37.140625" style="46" customWidth="1"/>
    <col min="8668" max="8668" width="49.28515625" style="46" customWidth="1"/>
    <col min="8669" max="8669" width="18.5703125" style="46" customWidth="1"/>
    <col min="8670" max="8670" width="62.28515625" style="46" customWidth="1"/>
    <col min="8671" max="8671" width="21.7109375" style="46" customWidth="1"/>
    <col min="8672" max="8672" width="18.42578125" style="46" customWidth="1"/>
    <col min="8673" max="8673" width="63" style="46" customWidth="1"/>
    <col min="8674" max="8674" width="22.28515625" style="46" customWidth="1"/>
    <col min="8675" max="8675" width="21" style="46" customWidth="1"/>
    <col min="8676" max="8679" width="15.85546875" style="46" customWidth="1"/>
    <col min="8680" max="8680" width="26.140625" style="46" customWidth="1"/>
    <col min="8681" max="8692" width="10.7109375" style="46" customWidth="1"/>
    <col min="8693" max="8700" width="0" style="46" hidden="1" customWidth="1"/>
    <col min="8701" max="8702" width="15.42578125" style="46" customWidth="1"/>
    <col min="8703" max="8703" width="18.7109375" style="46" customWidth="1"/>
    <col min="8704" max="8704" width="18.42578125" style="46" customWidth="1"/>
    <col min="8705" max="8706" width="15.42578125" style="46" customWidth="1"/>
    <col min="8707" max="8707" width="18.140625" style="46" customWidth="1"/>
    <col min="8708" max="8708" width="20.42578125" style="46" customWidth="1"/>
    <col min="8709" max="8709" width="18.140625" style="46" customWidth="1"/>
    <col min="8710" max="8710" width="15.42578125" style="46" customWidth="1"/>
    <col min="8711" max="8711" width="20" style="46" customWidth="1"/>
    <col min="8712" max="8712" width="18.140625" style="46" customWidth="1"/>
    <col min="8713" max="8713" width="15.42578125" style="46" customWidth="1"/>
    <col min="8714" max="8714" width="18.7109375" style="46" customWidth="1"/>
    <col min="8715" max="8715" width="15.42578125" style="46" customWidth="1"/>
    <col min="8716" max="8716" width="17.140625" style="46" customWidth="1"/>
    <col min="8717" max="8717" width="19.28515625" style="46" customWidth="1"/>
    <col min="8718" max="8718" width="17.5703125" style="46" customWidth="1"/>
    <col min="8719" max="8719" width="20.7109375" style="46" customWidth="1"/>
    <col min="8720" max="8720" width="21.42578125" style="46" customWidth="1"/>
    <col min="8721" max="8721" width="21" style="46" customWidth="1"/>
    <col min="8722" max="8722" width="16" style="46" customWidth="1"/>
    <col min="8723" max="8723" width="14.5703125" style="46" customWidth="1"/>
    <col min="8724" max="8724" width="74.5703125" style="46" customWidth="1"/>
    <col min="8725" max="8725" width="101.42578125" style="46" customWidth="1"/>
    <col min="8726" max="8920" width="11.42578125" style="46"/>
    <col min="8921" max="8922" width="21.28515625" style="46" customWidth="1"/>
    <col min="8923" max="8923" width="37.140625" style="46" customWidth="1"/>
    <col min="8924" max="8924" width="49.28515625" style="46" customWidth="1"/>
    <col min="8925" max="8925" width="18.5703125" style="46" customWidth="1"/>
    <col min="8926" max="8926" width="62.28515625" style="46" customWidth="1"/>
    <col min="8927" max="8927" width="21.7109375" style="46" customWidth="1"/>
    <col min="8928" max="8928" width="18.42578125" style="46" customWidth="1"/>
    <col min="8929" max="8929" width="63" style="46" customWidth="1"/>
    <col min="8930" max="8930" width="22.28515625" style="46" customWidth="1"/>
    <col min="8931" max="8931" width="21" style="46" customWidth="1"/>
    <col min="8932" max="8935" width="15.85546875" style="46" customWidth="1"/>
    <col min="8936" max="8936" width="26.140625" style="46" customWidth="1"/>
    <col min="8937" max="8948" width="10.7109375" style="46" customWidth="1"/>
    <col min="8949" max="8956" width="0" style="46" hidden="1" customWidth="1"/>
    <col min="8957" max="8958" width="15.42578125" style="46" customWidth="1"/>
    <col min="8959" max="8959" width="18.7109375" style="46" customWidth="1"/>
    <col min="8960" max="8960" width="18.42578125" style="46" customWidth="1"/>
    <col min="8961" max="8962" width="15.42578125" style="46" customWidth="1"/>
    <col min="8963" max="8963" width="18.140625" style="46" customWidth="1"/>
    <col min="8964" max="8964" width="20.42578125" style="46" customWidth="1"/>
    <col min="8965" max="8965" width="18.140625" style="46" customWidth="1"/>
    <col min="8966" max="8966" width="15.42578125" style="46" customWidth="1"/>
    <col min="8967" max="8967" width="20" style="46" customWidth="1"/>
    <col min="8968" max="8968" width="18.140625" style="46" customWidth="1"/>
    <col min="8969" max="8969" width="15.42578125" style="46" customWidth="1"/>
    <col min="8970" max="8970" width="18.7109375" style="46" customWidth="1"/>
    <col min="8971" max="8971" width="15.42578125" style="46" customWidth="1"/>
    <col min="8972" max="8972" width="17.140625" style="46" customWidth="1"/>
    <col min="8973" max="8973" width="19.28515625" style="46" customWidth="1"/>
    <col min="8974" max="8974" width="17.5703125" style="46" customWidth="1"/>
    <col min="8975" max="8975" width="20.7109375" style="46" customWidth="1"/>
    <col min="8976" max="8976" width="21.42578125" style="46" customWidth="1"/>
    <col min="8977" max="8977" width="21" style="46" customWidth="1"/>
    <col min="8978" max="8978" width="16" style="46" customWidth="1"/>
    <col min="8979" max="8979" width="14.5703125" style="46" customWidth="1"/>
    <col min="8980" max="8980" width="74.5703125" style="46" customWidth="1"/>
    <col min="8981" max="8981" width="101.42578125" style="46" customWidth="1"/>
    <col min="8982" max="9176" width="11.42578125" style="46"/>
    <col min="9177" max="9178" width="21.28515625" style="46" customWidth="1"/>
    <col min="9179" max="9179" width="37.140625" style="46" customWidth="1"/>
    <col min="9180" max="9180" width="49.28515625" style="46" customWidth="1"/>
    <col min="9181" max="9181" width="18.5703125" style="46" customWidth="1"/>
    <col min="9182" max="9182" width="62.28515625" style="46" customWidth="1"/>
    <col min="9183" max="9183" width="21.7109375" style="46" customWidth="1"/>
    <col min="9184" max="9184" width="18.42578125" style="46" customWidth="1"/>
    <col min="9185" max="9185" width="63" style="46" customWidth="1"/>
    <col min="9186" max="9186" width="22.28515625" style="46" customWidth="1"/>
    <col min="9187" max="9187" width="21" style="46" customWidth="1"/>
    <col min="9188" max="9191" width="15.85546875" style="46" customWidth="1"/>
    <col min="9192" max="9192" width="26.140625" style="46" customWidth="1"/>
    <col min="9193" max="9204" width="10.7109375" style="46" customWidth="1"/>
    <col min="9205" max="9212" width="0" style="46" hidden="1" customWidth="1"/>
    <col min="9213" max="9214" width="15.42578125" style="46" customWidth="1"/>
    <col min="9215" max="9215" width="18.7109375" style="46" customWidth="1"/>
    <col min="9216" max="9216" width="18.42578125" style="46" customWidth="1"/>
    <col min="9217" max="9218" width="15.42578125" style="46" customWidth="1"/>
    <col min="9219" max="9219" width="18.140625" style="46" customWidth="1"/>
    <col min="9220" max="9220" width="20.42578125" style="46" customWidth="1"/>
    <col min="9221" max="9221" width="18.140625" style="46" customWidth="1"/>
    <col min="9222" max="9222" width="15.42578125" style="46" customWidth="1"/>
    <col min="9223" max="9223" width="20" style="46" customWidth="1"/>
    <col min="9224" max="9224" width="18.140625" style="46" customWidth="1"/>
    <col min="9225" max="9225" width="15.42578125" style="46" customWidth="1"/>
    <col min="9226" max="9226" width="18.7109375" style="46" customWidth="1"/>
    <col min="9227" max="9227" width="15.42578125" style="46" customWidth="1"/>
    <col min="9228" max="9228" width="17.140625" style="46" customWidth="1"/>
    <col min="9229" max="9229" width="19.28515625" style="46" customWidth="1"/>
    <col min="9230" max="9230" width="17.5703125" style="46" customWidth="1"/>
    <col min="9231" max="9231" width="20.7109375" style="46" customWidth="1"/>
    <col min="9232" max="9232" width="21.42578125" style="46" customWidth="1"/>
    <col min="9233" max="9233" width="21" style="46" customWidth="1"/>
    <col min="9234" max="9234" width="16" style="46" customWidth="1"/>
    <col min="9235" max="9235" width="14.5703125" style="46" customWidth="1"/>
    <col min="9236" max="9236" width="74.5703125" style="46" customWidth="1"/>
    <col min="9237" max="9237" width="101.42578125" style="46" customWidth="1"/>
    <col min="9238" max="9432" width="11.42578125" style="46"/>
    <col min="9433" max="9434" width="21.28515625" style="46" customWidth="1"/>
    <col min="9435" max="9435" width="37.140625" style="46" customWidth="1"/>
    <col min="9436" max="9436" width="49.28515625" style="46" customWidth="1"/>
    <col min="9437" max="9437" width="18.5703125" style="46" customWidth="1"/>
    <col min="9438" max="9438" width="62.28515625" style="46" customWidth="1"/>
    <col min="9439" max="9439" width="21.7109375" style="46" customWidth="1"/>
    <col min="9440" max="9440" width="18.42578125" style="46" customWidth="1"/>
    <col min="9441" max="9441" width="63" style="46" customWidth="1"/>
    <col min="9442" max="9442" width="22.28515625" style="46" customWidth="1"/>
    <col min="9443" max="9443" width="21" style="46" customWidth="1"/>
    <col min="9444" max="9447" width="15.85546875" style="46" customWidth="1"/>
    <col min="9448" max="9448" width="26.140625" style="46" customWidth="1"/>
    <col min="9449" max="9460" width="10.7109375" style="46" customWidth="1"/>
    <col min="9461" max="9468" width="0" style="46" hidden="1" customWidth="1"/>
    <col min="9469" max="9470" width="15.42578125" style="46" customWidth="1"/>
    <col min="9471" max="9471" width="18.7109375" style="46" customWidth="1"/>
    <col min="9472" max="9472" width="18.42578125" style="46" customWidth="1"/>
    <col min="9473" max="9474" width="15.42578125" style="46" customWidth="1"/>
    <col min="9475" max="9475" width="18.140625" style="46" customWidth="1"/>
    <col min="9476" max="9476" width="20.42578125" style="46" customWidth="1"/>
    <col min="9477" max="9477" width="18.140625" style="46" customWidth="1"/>
    <col min="9478" max="9478" width="15.42578125" style="46" customWidth="1"/>
    <col min="9479" max="9479" width="20" style="46" customWidth="1"/>
    <col min="9480" max="9480" width="18.140625" style="46" customWidth="1"/>
    <col min="9481" max="9481" width="15.42578125" style="46" customWidth="1"/>
    <col min="9482" max="9482" width="18.7109375" style="46" customWidth="1"/>
    <col min="9483" max="9483" width="15.42578125" style="46" customWidth="1"/>
    <col min="9484" max="9484" width="17.140625" style="46" customWidth="1"/>
    <col min="9485" max="9485" width="19.28515625" style="46" customWidth="1"/>
    <col min="9486" max="9486" width="17.5703125" style="46" customWidth="1"/>
    <col min="9487" max="9487" width="20.7109375" style="46" customWidth="1"/>
    <col min="9488" max="9488" width="21.42578125" style="46" customWidth="1"/>
    <col min="9489" max="9489" width="21" style="46" customWidth="1"/>
    <col min="9490" max="9490" width="16" style="46" customWidth="1"/>
    <col min="9491" max="9491" width="14.5703125" style="46" customWidth="1"/>
    <col min="9492" max="9492" width="74.5703125" style="46" customWidth="1"/>
    <col min="9493" max="9493" width="101.42578125" style="46" customWidth="1"/>
    <col min="9494" max="9688" width="11.42578125" style="46"/>
    <col min="9689" max="9690" width="21.28515625" style="46" customWidth="1"/>
    <col min="9691" max="9691" width="37.140625" style="46" customWidth="1"/>
    <col min="9692" max="9692" width="49.28515625" style="46" customWidth="1"/>
    <col min="9693" max="9693" width="18.5703125" style="46" customWidth="1"/>
    <col min="9694" max="9694" width="62.28515625" style="46" customWidth="1"/>
    <col min="9695" max="9695" width="21.7109375" style="46" customWidth="1"/>
    <col min="9696" max="9696" width="18.42578125" style="46" customWidth="1"/>
    <col min="9697" max="9697" width="63" style="46" customWidth="1"/>
    <col min="9698" max="9698" width="22.28515625" style="46" customWidth="1"/>
    <col min="9699" max="9699" width="21" style="46" customWidth="1"/>
    <col min="9700" max="9703" width="15.85546875" style="46" customWidth="1"/>
    <col min="9704" max="9704" width="26.140625" style="46" customWidth="1"/>
    <col min="9705" max="9716" width="10.7109375" style="46" customWidth="1"/>
    <col min="9717" max="9724" width="0" style="46" hidden="1" customWidth="1"/>
    <col min="9725" max="9726" width="15.42578125" style="46" customWidth="1"/>
    <col min="9727" max="9727" width="18.7109375" style="46" customWidth="1"/>
    <col min="9728" max="9728" width="18.42578125" style="46" customWidth="1"/>
    <col min="9729" max="9730" width="15.42578125" style="46" customWidth="1"/>
    <col min="9731" max="9731" width="18.140625" style="46" customWidth="1"/>
    <col min="9732" max="9732" width="20.42578125" style="46" customWidth="1"/>
    <col min="9733" max="9733" width="18.140625" style="46" customWidth="1"/>
    <col min="9734" max="9734" width="15.42578125" style="46" customWidth="1"/>
    <col min="9735" max="9735" width="20" style="46" customWidth="1"/>
    <col min="9736" max="9736" width="18.140625" style="46" customWidth="1"/>
    <col min="9737" max="9737" width="15.42578125" style="46" customWidth="1"/>
    <col min="9738" max="9738" width="18.7109375" style="46" customWidth="1"/>
    <col min="9739" max="9739" width="15.42578125" style="46" customWidth="1"/>
    <col min="9740" max="9740" width="17.140625" style="46" customWidth="1"/>
    <col min="9741" max="9741" width="19.28515625" style="46" customWidth="1"/>
    <col min="9742" max="9742" width="17.5703125" style="46" customWidth="1"/>
    <col min="9743" max="9743" width="20.7109375" style="46" customWidth="1"/>
    <col min="9744" max="9744" width="21.42578125" style="46" customWidth="1"/>
    <col min="9745" max="9745" width="21" style="46" customWidth="1"/>
    <col min="9746" max="9746" width="16" style="46" customWidth="1"/>
    <col min="9747" max="9747" width="14.5703125" style="46" customWidth="1"/>
    <col min="9748" max="9748" width="74.5703125" style="46" customWidth="1"/>
    <col min="9749" max="9749" width="101.42578125" style="46" customWidth="1"/>
    <col min="9750" max="9944" width="11.42578125" style="46"/>
    <col min="9945" max="9946" width="21.28515625" style="46" customWidth="1"/>
    <col min="9947" max="9947" width="37.140625" style="46" customWidth="1"/>
    <col min="9948" max="9948" width="49.28515625" style="46" customWidth="1"/>
    <col min="9949" max="9949" width="18.5703125" style="46" customWidth="1"/>
    <col min="9950" max="9950" width="62.28515625" style="46" customWidth="1"/>
    <col min="9951" max="9951" width="21.7109375" style="46" customWidth="1"/>
    <col min="9952" max="9952" width="18.42578125" style="46" customWidth="1"/>
    <col min="9953" max="9953" width="63" style="46" customWidth="1"/>
    <col min="9954" max="9954" width="22.28515625" style="46" customWidth="1"/>
    <col min="9955" max="9955" width="21" style="46" customWidth="1"/>
    <col min="9956" max="9959" width="15.85546875" style="46" customWidth="1"/>
    <col min="9960" max="9960" width="26.140625" style="46" customWidth="1"/>
    <col min="9961" max="9972" width="10.7109375" style="46" customWidth="1"/>
    <col min="9973" max="9980" width="0" style="46" hidden="1" customWidth="1"/>
    <col min="9981" max="9982" width="15.42578125" style="46" customWidth="1"/>
    <col min="9983" max="9983" width="18.7109375" style="46" customWidth="1"/>
    <col min="9984" max="9984" width="18.42578125" style="46" customWidth="1"/>
    <col min="9985" max="9986" width="15.42578125" style="46" customWidth="1"/>
    <col min="9987" max="9987" width="18.140625" style="46" customWidth="1"/>
    <col min="9988" max="9988" width="20.42578125" style="46" customWidth="1"/>
    <col min="9989" max="9989" width="18.140625" style="46" customWidth="1"/>
    <col min="9990" max="9990" width="15.42578125" style="46" customWidth="1"/>
    <col min="9991" max="9991" width="20" style="46" customWidth="1"/>
    <col min="9992" max="9992" width="18.140625" style="46" customWidth="1"/>
    <col min="9993" max="9993" width="15.42578125" style="46" customWidth="1"/>
    <col min="9994" max="9994" width="18.7109375" style="46" customWidth="1"/>
    <col min="9995" max="9995" width="15.42578125" style="46" customWidth="1"/>
    <col min="9996" max="9996" width="17.140625" style="46" customWidth="1"/>
    <col min="9997" max="9997" width="19.28515625" style="46" customWidth="1"/>
    <col min="9998" max="9998" width="17.5703125" style="46" customWidth="1"/>
    <col min="9999" max="9999" width="20.7109375" style="46" customWidth="1"/>
    <col min="10000" max="10000" width="21.42578125" style="46" customWidth="1"/>
    <col min="10001" max="10001" width="21" style="46" customWidth="1"/>
    <col min="10002" max="10002" width="16" style="46" customWidth="1"/>
    <col min="10003" max="10003" width="14.5703125" style="46" customWidth="1"/>
    <col min="10004" max="10004" width="74.5703125" style="46" customWidth="1"/>
    <col min="10005" max="10005" width="101.42578125" style="46" customWidth="1"/>
    <col min="10006" max="10200" width="11.42578125" style="46"/>
    <col min="10201" max="10202" width="21.28515625" style="46" customWidth="1"/>
    <col min="10203" max="10203" width="37.140625" style="46" customWidth="1"/>
    <col min="10204" max="10204" width="49.28515625" style="46" customWidth="1"/>
    <col min="10205" max="10205" width="18.5703125" style="46" customWidth="1"/>
    <col min="10206" max="10206" width="62.28515625" style="46" customWidth="1"/>
    <col min="10207" max="10207" width="21.7109375" style="46" customWidth="1"/>
    <col min="10208" max="10208" width="18.42578125" style="46" customWidth="1"/>
    <col min="10209" max="10209" width="63" style="46" customWidth="1"/>
    <col min="10210" max="10210" width="22.28515625" style="46" customWidth="1"/>
    <col min="10211" max="10211" width="21" style="46" customWidth="1"/>
    <col min="10212" max="10215" width="15.85546875" style="46" customWidth="1"/>
    <col min="10216" max="10216" width="26.140625" style="46" customWidth="1"/>
    <col min="10217" max="10228" width="10.7109375" style="46" customWidth="1"/>
    <col min="10229" max="10236" width="0" style="46" hidden="1" customWidth="1"/>
    <col min="10237" max="10238" width="15.42578125" style="46" customWidth="1"/>
    <col min="10239" max="10239" width="18.7109375" style="46" customWidth="1"/>
    <col min="10240" max="10240" width="18.42578125" style="46" customWidth="1"/>
    <col min="10241" max="10242" width="15.42578125" style="46" customWidth="1"/>
    <col min="10243" max="10243" width="18.140625" style="46" customWidth="1"/>
    <col min="10244" max="10244" width="20.42578125" style="46" customWidth="1"/>
    <col min="10245" max="10245" width="18.140625" style="46" customWidth="1"/>
    <col min="10246" max="10246" width="15.42578125" style="46" customWidth="1"/>
    <col min="10247" max="10247" width="20" style="46" customWidth="1"/>
    <col min="10248" max="10248" width="18.140625" style="46" customWidth="1"/>
    <col min="10249" max="10249" width="15.42578125" style="46" customWidth="1"/>
    <col min="10250" max="10250" width="18.7109375" style="46" customWidth="1"/>
    <col min="10251" max="10251" width="15.42578125" style="46" customWidth="1"/>
    <col min="10252" max="10252" width="17.140625" style="46" customWidth="1"/>
    <col min="10253" max="10253" width="19.28515625" style="46" customWidth="1"/>
    <col min="10254" max="10254" width="17.5703125" style="46" customWidth="1"/>
    <col min="10255" max="10255" width="20.7109375" style="46" customWidth="1"/>
    <col min="10256" max="10256" width="21.42578125" style="46" customWidth="1"/>
    <col min="10257" max="10257" width="21" style="46" customWidth="1"/>
    <col min="10258" max="10258" width="16" style="46" customWidth="1"/>
    <col min="10259" max="10259" width="14.5703125" style="46" customWidth="1"/>
    <col min="10260" max="10260" width="74.5703125" style="46" customWidth="1"/>
    <col min="10261" max="10261" width="101.42578125" style="46" customWidth="1"/>
    <col min="10262" max="10456" width="11.42578125" style="46"/>
    <col min="10457" max="10458" width="21.28515625" style="46" customWidth="1"/>
    <col min="10459" max="10459" width="37.140625" style="46" customWidth="1"/>
    <col min="10460" max="10460" width="49.28515625" style="46" customWidth="1"/>
    <col min="10461" max="10461" width="18.5703125" style="46" customWidth="1"/>
    <col min="10462" max="10462" width="62.28515625" style="46" customWidth="1"/>
    <col min="10463" max="10463" width="21.7109375" style="46" customWidth="1"/>
    <col min="10464" max="10464" width="18.42578125" style="46" customWidth="1"/>
    <col min="10465" max="10465" width="63" style="46" customWidth="1"/>
    <col min="10466" max="10466" width="22.28515625" style="46" customWidth="1"/>
    <col min="10467" max="10467" width="21" style="46" customWidth="1"/>
    <col min="10468" max="10471" width="15.85546875" style="46" customWidth="1"/>
    <col min="10472" max="10472" width="26.140625" style="46" customWidth="1"/>
    <col min="10473" max="10484" width="10.7109375" style="46" customWidth="1"/>
    <col min="10485" max="10492" width="0" style="46" hidden="1" customWidth="1"/>
    <col min="10493" max="10494" width="15.42578125" style="46" customWidth="1"/>
    <col min="10495" max="10495" width="18.7109375" style="46" customWidth="1"/>
    <col min="10496" max="10496" width="18.42578125" style="46" customWidth="1"/>
    <col min="10497" max="10498" width="15.42578125" style="46" customWidth="1"/>
    <col min="10499" max="10499" width="18.140625" style="46" customWidth="1"/>
    <col min="10500" max="10500" width="20.42578125" style="46" customWidth="1"/>
    <col min="10501" max="10501" width="18.140625" style="46" customWidth="1"/>
    <col min="10502" max="10502" width="15.42578125" style="46" customWidth="1"/>
    <col min="10503" max="10503" width="20" style="46" customWidth="1"/>
    <col min="10504" max="10504" width="18.140625" style="46" customWidth="1"/>
    <col min="10505" max="10505" width="15.42578125" style="46" customWidth="1"/>
    <col min="10506" max="10506" width="18.7109375" style="46" customWidth="1"/>
    <col min="10507" max="10507" width="15.42578125" style="46" customWidth="1"/>
    <col min="10508" max="10508" width="17.140625" style="46" customWidth="1"/>
    <col min="10509" max="10509" width="19.28515625" style="46" customWidth="1"/>
    <col min="10510" max="10510" width="17.5703125" style="46" customWidth="1"/>
    <col min="10511" max="10511" width="20.7109375" style="46" customWidth="1"/>
    <col min="10512" max="10512" width="21.42578125" style="46" customWidth="1"/>
    <col min="10513" max="10513" width="21" style="46" customWidth="1"/>
    <col min="10514" max="10514" width="16" style="46" customWidth="1"/>
    <col min="10515" max="10515" width="14.5703125" style="46" customWidth="1"/>
    <col min="10516" max="10516" width="74.5703125" style="46" customWidth="1"/>
    <col min="10517" max="10517" width="101.42578125" style="46" customWidth="1"/>
    <col min="10518" max="10712" width="11.42578125" style="46"/>
    <col min="10713" max="10714" width="21.28515625" style="46" customWidth="1"/>
    <col min="10715" max="10715" width="37.140625" style="46" customWidth="1"/>
    <col min="10716" max="10716" width="49.28515625" style="46" customWidth="1"/>
    <col min="10717" max="10717" width="18.5703125" style="46" customWidth="1"/>
    <col min="10718" max="10718" width="62.28515625" style="46" customWidth="1"/>
    <col min="10719" max="10719" width="21.7109375" style="46" customWidth="1"/>
    <col min="10720" max="10720" width="18.42578125" style="46" customWidth="1"/>
    <col min="10721" max="10721" width="63" style="46" customWidth="1"/>
    <col min="10722" max="10722" width="22.28515625" style="46" customWidth="1"/>
    <col min="10723" max="10723" width="21" style="46" customWidth="1"/>
    <col min="10724" max="10727" width="15.85546875" style="46" customWidth="1"/>
    <col min="10728" max="10728" width="26.140625" style="46" customWidth="1"/>
    <col min="10729" max="10740" width="10.7109375" style="46" customWidth="1"/>
    <col min="10741" max="10748" width="0" style="46" hidden="1" customWidth="1"/>
    <col min="10749" max="10750" width="15.42578125" style="46" customWidth="1"/>
    <col min="10751" max="10751" width="18.7109375" style="46" customWidth="1"/>
    <col min="10752" max="10752" width="18.42578125" style="46" customWidth="1"/>
    <col min="10753" max="10754" width="15.42578125" style="46" customWidth="1"/>
    <col min="10755" max="10755" width="18.140625" style="46" customWidth="1"/>
    <col min="10756" max="10756" width="20.42578125" style="46" customWidth="1"/>
    <col min="10757" max="10757" width="18.140625" style="46" customWidth="1"/>
    <col min="10758" max="10758" width="15.42578125" style="46" customWidth="1"/>
    <col min="10759" max="10759" width="20" style="46" customWidth="1"/>
    <col min="10760" max="10760" width="18.140625" style="46" customWidth="1"/>
    <col min="10761" max="10761" width="15.42578125" style="46" customWidth="1"/>
    <col min="10762" max="10762" width="18.7109375" style="46" customWidth="1"/>
    <col min="10763" max="10763" width="15.42578125" style="46" customWidth="1"/>
    <col min="10764" max="10764" width="17.140625" style="46" customWidth="1"/>
    <col min="10765" max="10765" width="19.28515625" style="46" customWidth="1"/>
    <col min="10766" max="10766" width="17.5703125" style="46" customWidth="1"/>
    <col min="10767" max="10767" width="20.7109375" style="46" customWidth="1"/>
    <col min="10768" max="10768" width="21.42578125" style="46" customWidth="1"/>
    <col min="10769" max="10769" width="21" style="46" customWidth="1"/>
    <col min="10770" max="10770" width="16" style="46" customWidth="1"/>
    <col min="10771" max="10771" width="14.5703125" style="46" customWidth="1"/>
    <col min="10772" max="10772" width="74.5703125" style="46" customWidth="1"/>
    <col min="10773" max="10773" width="101.42578125" style="46" customWidth="1"/>
    <col min="10774" max="10968" width="11.42578125" style="46"/>
    <col min="10969" max="10970" width="21.28515625" style="46" customWidth="1"/>
    <col min="10971" max="10971" width="37.140625" style="46" customWidth="1"/>
    <col min="10972" max="10972" width="49.28515625" style="46" customWidth="1"/>
    <col min="10973" max="10973" width="18.5703125" style="46" customWidth="1"/>
    <col min="10974" max="10974" width="62.28515625" style="46" customWidth="1"/>
    <col min="10975" max="10975" width="21.7109375" style="46" customWidth="1"/>
    <col min="10976" max="10976" width="18.42578125" style="46" customWidth="1"/>
    <col min="10977" max="10977" width="63" style="46" customWidth="1"/>
    <col min="10978" max="10978" width="22.28515625" style="46" customWidth="1"/>
    <col min="10979" max="10979" width="21" style="46" customWidth="1"/>
    <col min="10980" max="10983" width="15.85546875" style="46" customWidth="1"/>
    <col min="10984" max="10984" width="26.140625" style="46" customWidth="1"/>
    <col min="10985" max="10996" width="10.7109375" style="46" customWidth="1"/>
    <col min="10997" max="11004" width="0" style="46" hidden="1" customWidth="1"/>
    <col min="11005" max="11006" width="15.42578125" style="46" customWidth="1"/>
    <col min="11007" max="11007" width="18.7109375" style="46" customWidth="1"/>
    <col min="11008" max="11008" width="18.42578125" style="46" customWidth="1"/>
    <col min="11009" max="11010" width="15.42578125" style="46" customWidth="1"/>
    <col min="11011" max="11011" width="18.140625" style="46" customWidth="1"/>
    <col min="11012" max="11012" width="20.42578125" style="46" customWidth="1"/>
    <col min="11013" max="11013" width="18.140625" style="46" customWidth="1"/>
    <col min="11014" max="11014" width="15.42578125" style="46" customWidth="1"/>
    <col min="11015" max="11015" width="20" style="46" customWidth="1"/>
    <col min="11016" max="11016" width="18.140625" style="46" customWidth="1"/>
    <col min="11017" max="11017" width="15.42578125" style="46" customWidth="1"/>
    <col min="11018" max="11018" width="18.7109375" style="46" customWidth="1"/>
    <col min="11019" max="11019" width="15.42578125" style="46" customWidth="1"/>
    <col min="11020" max="11020" width="17.140625" style="46" customWidth="1"/>
    <col min="11021" max="11021" width="19.28515625" style="46" customWidth="1"/>
    <col min="11022" max="11022" width="17.5703125" style="46" customWidth="1"/>
    <col min="11023" max="11023" width="20.7109375" style="46" customWidth="1"/>
    <col min="11024" max="11024" width="21.42578125" style="46" customWidth="1"/>
    <col min="11025" max="11025" width="21" style="46" customWidth="1"/>
    <col min="11026" max="11026" width="16" style="46" customWidth="1"/>
    <col min="11027" max="11027" width="14.5703125" style="46" customWidth="1"/>
    <col min="11028" max="11028" width="74.5703125" style="46" customWidth="1"/>
    <col min="11029" max="11029" width="101.42578125" style="46" customWidth="1"/>
    <col min="11030" max="11224" width="11.42578125" style="46"/>
    <col min="11225" max="11226" width="21.28515625" style="46" customWidth="1"/>
    <col min="11227" max="11227" width="37.140625" style="46" customWidth="1"/>
    <col min="11228" max="11228" width="49.28515625" style="46" customWidth="1"/>
    <col min="11229" max="11229" width="18.5703125" style="46" customWidth="1"/>
    <col min="11230" max="11230" width="62.28515625" style="46" customWidth="1"/>
    <col min="11231" max="11231" width="21.7109375" style="46" customWidth="1"/>
    <col min="11232" max="11232" width="18.42578125" style="46" customWidth="1"/>
    <col min="11233" max="11233" width="63" style="46" customWidth="1"/>
    <col min="11234" max="11234" width="22.28515625" style="46" customWidth="1"/>
    <col min="11235" max="11235" width="21" style="46" customWidth="1"/>
    <col min="11236" max="11239" width="15.85546875" style="46" customWidth="1"/>
    <col min="11240" max="11240" width="26.140625" style="46" customWidth="1"/>
    <col min="11241" max="11252" width="10.7109375" style="46" customWidth="1"/>
    <col min="11253" max="11260" width="0" style="46" hidden="1" customWidth="1"/>
    <col min="11261" max="11262" width="15.42578125" style="46" customWidth="1"/>
    <col min="11263" max="11263" width="18.7109375" style="46" customWidth="1"/>
    <col min="11264" max="11264" width="18.42578125" style="46" customWidth="1"/>
    <col min="11265" max="11266" width="15.42578125" style="46" customWidth="1"/>
    <col min="11267" max="11267" width="18.140625" style="46" customWidth="1"/>
    <col min="11268" max="11268" width="20.42578125" style="46" customWidth="1"/>
    <col min="11269" max="11269" width="18.140625" style="46" customWidth="1"/>
    <col min="11270" max="11270" width="15.42578125" style="46" customWidth="1"/>
    <col min="11271" max="11271" width="20" style="46" customWidth="1"/>
    <col min="11272" max="11272" width="18.140625" style="46" customWidth="1"/>
    <col min="11273" max="11273" width="15.42578125" style="46" customWidth="1"/>
    <col min="11274" max="11274" width="18.7109375" style="46" customWidth="1"/>
    <col min="11275" max="11275" width="15.42578125" style="46" customWidth="1"/>
    <col min="11276" max="11276" width="17.140625" style="46" customWidth="1"/>
    <col min="11277" max="11277" width="19.28515625" style="46" customWidth="1"/>
    <col min="11278" max="11278" width="17.5703125" style="46" customWidth="1"/>
    <col min="11279" max="11279" width="20.7109375" style="46" customWidth="1"/>
    <col min="11280" max="11280" width="21.42578125" style="46" customWidth="1"/>
    <col min="11281" max="11281" width="21" style="46" customWidth="1"/>
    <col min="11282" max="11282" width="16" style="46" customWidth="1"/>
    <col min="11283" max="11283" width="14.5703125" style="46" customWidth="1"/>
    <col min="11284" max="11284" width="74.5703125" style="46" customWidth="1"/>
    <col min="11285" max="11285" width="101.42578125" style="46" customWidth="1"/>
    <col min="11286" max="11480" width="11.42578125" style="46"/>
    <col min="11481" max="11482" width="21.28515625" style="46" customWidth="1"/>
    <col min="11483" max="11483" width="37.140625" style="46" customWidth="1"/>
    <col min="11484" max="11484" width="49.28515625" style="46" customWidth="1"/>
    <col min="11485" max="11485" width="18.5703125" style="46" customWidth="1"/>
    <col min="11486" max="11486" width="62.28515625" style="46" customWidth="1"/>
    <col min="11487" max="11487" width="21.7109375" style="46" customWidth="1"/>
    <col min="11488" max="11488" width="18.42578125" style="46" customWidth="1"/>
    <col min="11489" max="11489" width="63" style="46" customWidth="1"/>
    <col min="11490" max="11490" width="22.28515625" style="46" customWidth="1"/>
    <col min="11491" max="11491" width="21" style="46" customWidth="1"/>
    <col min="11492" max="11495" width="15.85546875" style="46" customWidth="1"/>
    <col min="11496" max="11496" width="26.140625" style="46" customWidth="1"/>
    <col min="11497" max="11508" width="10.7109375" style="46" customWidth="1"/>
    <col min="11509" max="11516" width="0" style="46" hidden="1" customWidth="1"/>
    <col min="11517" max="11518" width="15.42578125" style="46" customWidth="1"/>
    <col min="11519" max="11519" width="18.7109375" style="46" customWidth="1"/>
    <col min="11520" max="11520" width="18.42578125" style="46" customWidth="1"/>
    <col min="11521" max="11522" width="15.42578125" style="46" customWidth="1"/>
    <col min="11523" max="11523" width="18.140625" style="46" customWidth="1"/>
    <col min="11524" max="11524" width="20.42578125" style="46" customWidth="1"/>
    <col min="11525" max="11525" width="18.140625" style="46" customWidth="1"/>
    <col min="11526" max="11526" width="15.42578125" style="46" customWidth="1"/>
    <col min="11527" max="11527" width="20" style="46" customWidth="1"/>
    <col min="11528" max="11528" width="18.140625" style="46" customWidth="1"/>
    <col min="11529" max="11529" width="15.42578125" style="46" customWidth="1"/>
    <col min="11530" max="11530" width="18.7109375" style="46" customWidth="1"/>
    <col min="11531" max="11531" width="15.42578125" style="46" customWidth="1"/>
    <col min="11532" max="11532" width="17.140625" style="46" customWidth="1"/>
    <col min="11533" max="11533" width="19.28515625" style="46" customWidth="1"/>
    <col min="11534" max="11534" width="17.5703125" style="46" customWidth="1"/>
    <col min="11535" max="11535" width="20.7109375" style="46" customWidth="1"/>
    <col min="11536" max="11536" width="21.42578125" style="46" customWidth="1"/>
    <col min="11537" max="11537" width="21" style="46" customWidth="1"/>
    <col min="11538" max="11538" width="16" style="46" customWidth="1"/>
    <col min="11539" max="11539" width="14.5703125" style="46" customWidth="1"/>
    <col min="11540" max="11540" width="74.5703125" style="46" customWidth="1"/>
    <col min="11541" max="11541" width="101.42578125" style="46" customWidth="1"/>
    <col min="11542" max="11736" width="11.42578125" style="46"/>
    <col min="11737" max="11738" width="21.28515625" style="46" customWidth="1"/>
    <col min="11739" max="11739" width="37.140625" style="46" customWidth="1"/>
    <col min="11740" max="11740" width="49.28515625" style="46" customWidth="1"/>
    <col min="11741" max="11741" width="18.5703125" style="46" customWidth="1"/>
    <col min="11742" max="11742" width="62.28515625" style="46" customWidth="1"/>
    <col min="11743" max="11743" width="21.7109375" style="46" customWidth="1"/>
    <col min="11744" max="11744" width="18.42578125" style="46" customWidth="1"/>
    <col min="11745" max="11745" width="63" style="46" customWidth="1"/>
    <col min="11746" max="11746" width="22.28515625" style="46" customWidth="1"/>
    <col min="11747" max="11747" width="21" style="46" customWidth="1"/>
    <col min="11748" max="11751" width="15.85546875" style="46" customWidth="1"/>
    <col min="11752" max="11752" width="26.140625" style="46" customWidth="1"/>
    <col min="11753" max="11764" width="10.7109375" style="46" customWidth="1"/>
    <col min="11765" max="11772" width="0" style="46" hidden="1" customWidth="1"/>
    <col min="11773" max="11774" width="15.42578125" style="46" customWidth="1"/>
    <col min="11775" max="11775" width="18.7109375" style="46" customWidth="1"/>
    <col min="11776" max="11776" width="18.42578125" style="46" customWidth="1"/>
    <col min="11777" max="11778" width="15.42578125" style="46" customWidth="1"/>
    <col min="11779" max="11779" width="18.140625" style="46" customWidth="1"/>
    <col min="11780" max="11780" width="20.42578125" style="46" customWidth="1"/>
    <col min="11781" max="11781" width="18.140625" style="46" customWidth="1"/>
    <col min="11782" max="11782" width="15.42578125" style="46" customWidth="1"/>
    <col min="11783" max="11783" width="20" style="46" customWidth="1"/>
    <col min="11784" max="11784" width="18.140625" style="46" customWidth="1"/>
    <col min="11785" max="11785" width="15.42578125" style="46" customWidth="1"/>
    <col min="11786" max="11786" width="18.7109375" style="46" customWidth="1"/>
    <col min="11787" max="11787" width="15.42578125" style="46" customWidth="1"/>
    <col min="11788" max="11788" width="17.140625" style="46" customWidth="1"/>
    <col min="11789" max="11789" width="19.28515625" style="46" customWidth="1"/>
    <col min="11790" max="11790" width="17.5703125" style="46" customWidth="1"/>
    <col min="11791" max="11791" width="20.7109375" style="46" customWidth="1"/>
    <col min="11792" max="11792" width="21.42578125" style="46" customWidth="1"/>
    <col min="11793" max="11793" width="21" style="46" customWidth="1"/>
    <col min="11794" max="11794" width="16" style="46" customWidth="1"/>
    <col min="11795" max="11795" width="14.5703125" style="46" customWidth="1"/>
    <col min="11796" max="11796" width="74.5703125" style="46" customWidth="1"/>
    <col min="11797" max="11797" width="101.42578125" style="46" customWidth="1"/>
    <col min="11798" max="11992" width="11.42578125" style="46"/>
    <col min="11993" max="11994" width="21.28515625" style="46" customWidth="1"/>
    <col min="11995" max="11995" width="37.140625" style="46" customWidth="1"/>
    <col min="11996" max="11996" width="49.28515625" style="46" customWidth="1"/>
    <col min="11997" max="11997" width="18.5703125" style="46" customWidth="1"/>
    <col min="11998" max="11998" width="62.28515625" style="46" customWidth="1"/>
    <col min="11999" max="11999" width="21.7109375" style="46" customWidth="1"/>
    <col min="12000" max="12000" width="18.42578125" style="46" customWidth="1"/>
    <col min="12001" max="12001" width="63" style="46" customWidth="1"/>
    <col min="12002" max="12002" width="22.28515625" style="46" customWidth="1"/>
    <col min="12003" max="12003" width="21" style="46" customWidth="1"/>
    <col min="12004" max="12007" width="15.85546875" style="46" customWidth="1"/>
    <col min="12008" max="12008" width="26.140625" style="46" customWidth="1"/>
    <col min="12009" max="12020" width="10.7109375" style="46" customWidth="1"/>
    <col min="12021" max="12028" width="0" style="46" hidden="1" customWidth="1"/>
    <col min="12029" max="12030" width="15.42578125" style="46" customWidth="1"/>
    <col min="12031" max="12031" width="18.7109375" style="46" customWidth="1"/>
    <col min="12032" max="12032" width="18.42578125" style="46" customWidth="1"/>
    <col min="12033" max="12034" width="15.42578125" style="46" customWidth="1"/>
    <col min="12035" max="12035" width="18.140625" style="46" customWidth="1"/>
    <col min="12036" max="12036" width="20.42578125" style="46" customWidth="1"/>
    <col min="12037" max="12037" width="18.140625" style="46" customWidth="1"/>
    <col min="12038" max="12038" width="15.42578125" style="46" customWidth="1"/>
    <col min="12039" max="12039" width="20" style="46" customWidth="1"/>
    <col min="12040" max="12040" width="18.140625" style="46" customWidth="1"/>
    <col min="12041" max="12041" width="15.42578125" style="46" customWidth="1"/>
    <col min="12042" max="12042" width="18.7109375" style="46" customWidth="1"/>
    <col min="12043" max="12043" width="15.42578125" style="46" customWidth="1"/>
    <col min="12044" max="12044" width="17.140625" style="46" customWidth="1"/>
    <col min="12045" max="12045" width="19.28515625" style="46" customWidth="1"/>
    <col min="12046" max="12046" width="17.5703125" style="46" customWidth="1"/>
    <col min="12047" max="12047" width="20.7109375" style="46" customWidth="1"/>
    <col min="12048" max="12048" width="21.42578125" style="46" customWidth="1"/>
    <col min="12049" max="12049" width="21" style="46" customWidth="1"/>
    <col min="12050" max="12050" width="16" style="46" customWidth="1"/>
    <col min="12051" max="12051" width="14.5703125" style="46" customWidth="1"/>
    <col min="12052" max="12052" width="74.5703125" style="46" customWidth="1"/>
    <col min="12053" max="12053" width="101.42578125" style="46" customWidth="1"/>
    <col min="12054" max="12248" width="11.42578125" style="46"/>
    <col min="12249" max="12250" width="21.28515625" style="46" customWidth="1"/>
    <col min="12251" max="12251" width="37.140625" style="46" customWidth="1"/>
    <col min="12252" max="12252" width="49.28515625" style="46" customWidth="1"/>
    <col min="12253" max="12253" width="18.5703125" style="46" customWidth="1"/>
    <col min="12254" max="12254" width="62.28515625" style="46" customWidth="1"/>
    <col min="12255" max="12255" width="21.7109375" style="46" customWidth="1"/>
    <col min="12256" max="12256" width="18.42578125" style="46" customWidth="1"/>
    <col min="12257" max="12257" width="63" style="46" customWidth="1"/>
    <col min="12258" max="12258" width="22.28515625" style="46" customWidth="1"/>
    <col min="12259" max="12259" width="21" style="46" customWidth="1"/>
    <col min="12260" max="12263" width="15.85546875" style="46" customWidth="1"/>
    <col min="12264" max="12264" width="26.140625" style="46" customWidth="1"/>
    <col min="12265" max="12276" width="10.7109375" style="46" customWidth="1"/>
    <col min="12277" max="12284" width="0" style="46" hidden="1" customWidth="1"/>
    <col min="12285" max="12286" width="15.42578125" style="46" customWidth="1"/>
    <col min="12287" max="12287" width="18.7109375" style="46" customWidth="1"/>
    <col min="12288" max="12288" width="18.42578125" style="46" customWidth="1"/>
    <col min="12289" max="12290" width="15.42578125" style="46" customWidth="1"/>
    <col min="12291" max="12291" width="18.140625" style="46" customWidth="1"/>
    <col min="12292" max="12292" width="20.42578125" style="46" customWidth="1"/>
    <col min="12293" max="12293" width="18.140625" style="46" customWidth="1"/>
    <col min="12294" max="12294" width="15.42578125" style="46" customWidth="1"/>
    <col min="12295" max="12295" width="20" style="46" customWidth="1"/>
    <col min="12296" max="12296" width="18.140625" style="46" customWidth="1"/>
    <col min="12297" max="12297" width="15.42578125" style="46" customWidth="1"/>
    <col min="12298" max="12298" width="18.7109375" style="46" customWidth="1"/>
    <col min="12299" max="12299" width="15.42578125" style="46" customWidth="1"/>
    <col min="12300" max="12300" width="17.140625" style="46" customWidth="1"/>
    <col min="12301" max="12301" width="19.28515625" style="46" customWidth="1"/>
    <col min="12302" max="12302" width="17.5703125" style="46" customWidth="1"/>
    <col min="12303" max="12303" width="20.7109375" style="46" customWidth="1"/>
    <col min="12304" max="12304" width="21.42578125" style="46" customWidth="1"/>
    <col min="12305" max="12305" width="21" style="46" customWidth="1"/>
    <col min="12306" max="12306" width="16" style="46" customWidth="1"/>
    <col min="12307" max="12307" width="14.5703125" style="46" customWidth="1"/>
    <col min="12308" max="12308" width="74.5703125" style="46" customWidth="1"/>
    <col min="12309" max="12309" width="101.42578125" style="46" customWidth="1"/>
    <col min="12310" max="12504" width="11.42578125" style="46"/>
    <col min="12505" max="12506" width="21.28515625" style="46" customWidth="1"/>
    <col min="12507" max="12507" width="37.140625" style="46" customWidth="1"/>
    <col min="12508" max="12508" width="49.28515625" style="46" customWidth="1"/>
    <col min="12509" max="12509" width="18.5703125" style="46" customWidth="1"/>
    <col min="12510" max="12510" width="62.28515625" style="46" customWidth="1"/>
    <col min="12511" max="12511" width="21.7109375" style="46" customWidth="1"/>
    <col min="12512" max="12512" width="18.42578125" style="46" customWidth="1"/>
    <col min="12513" max="12513" width="63" style="46" customWidth="1"/>
    <col min="12514" max="12514" width="22.28515625" style="46" customWidth="1"/>
    <col min="12515" max="12515" width="21" style="46" customWidth="1"/>
    <col min="12516" max="12519" width="15.85546875" style="46" customWidth="1"/>
    <col min="12520" max="12520" width="26.140625" style="46" customWidth="1"/>
    <col min="12521" max="12532" width="10.7109375" style="46" customWidth="1"/>
    <col min="12533" max="12540" width="0" style="46" hidden="1" customWidth="1"/>
    <col min="12541" max="12542" width="15.42578125" style="46" customWidth="1"/>
    <col min="12543" max="12543" width="18.7109375" style="46" customWidth="1"/>
    <col min="12544" max="12544" width="18.42578125" style="46" customWidth="1"/>
    <col min="12545" max="12546" width="15.42578125" style="46" customWidth="1"/>
    <col min="12547" max="12547" width="18.140625" style="46" customWidth="1"/>
    <col min="12548" max="12548" width="20.42578125" style="46" customWidth="1"/>
    <col min="12549" max="12549" width="18.140625" style="46" customWidth="1"/>
    <col min="12550" max="12550" width="15.42578125" style="46" customWidth="1"/>
    <col min="12551" max="12551" width="20" style="46" customWidth="1"/>
    <col min="12552" max="12552" width="18.140625" style="46" customWidth="1"/>
    <col min="12553" max="12553" width="15.42578125" style="46" customWidth="1"/>
    <col min="12554" max="12554" width="18.7109375" style="46" customWidth="1"/>
    <col min="12555" max="12555" width="15.42578125" style="46" customWidth="1"/>
    <col min="12556" max="12556" width="17.140625" style="46" customWidth="1"/>
    <col min="12557" max="12557" width="19.28515625" style="46" customWidth="1"/>
    <col min="12558" max="12558" width="17.5703125" style="46" customWidth="1"/>
    <col min="12559" max="12559" width="20.7109375" style="46" customWidth="1"/>
    <col min="12560" max="12560" width="21.42578125" style="46" customWidth="1"/>
    <col min="12561" max="12561" width="21" style="46" customWidth="1"/>
    <col min="12562" max="12562" width="16" style="46" customWidth="1"/>
    <col min="12563" max="12563" width="14.5703125" style="46" customWidth="1"/>
    <col min="12564" max="12564" width="74.5703125" style="46" customWidth="1"/>
    <col min="12565" max="12565" width="101.42578125" style="46" customWidth="1"/>
    <col min="12566" max="12760" width="11.42578125" style="46"/>
    <col min="12761" max="12762" width="21.28515625" style="46" customWidth="1"/>
    <col min="12763" max="12763" width="37.140625" style="46" customWidth="1"/>
    <col min="12764" max="12764" width="49.28515625" style="46" customWidth="1"/>
    <col min="12765" max="12765" width="18.5703125" style="46" customWidth="1"/>
    <col min="12766" max="12766" width="62.28515625" style="46" customWidth="1"/>
    <col min="12767" max="12767" width="21.7109375" style="46" customWidth="1"/>
    <col min="12768" max="12768" width="18.42578125" style="46" customWidth="1"/>
    <col min="12769" max="12769" width="63" style="46" customWidth="1"/>
    <col min="12770" max="12770" width="22.28515625" style="46" customWidth="1"/>
    <col min="12771" max="12771" width="21" style="46" customWidth="1"/>
    <col min="12772" max="12775" width="15.85546875" style="46" customWidth="1"/>
    <col min="12776" max="12776" width="26.140625" style="46" customWidth="1"/>
    <col min="12777" max="12788" width="10.7109375" style="46" customWidth="1"/>
    <col min="12789" max="12796" width="0" style="46" hidden="1" customWidth="1"/>
    <col min="12797" max="12798" width="15.42578125" style="46" customWidth="1"/>
    <col min="12799" max="12799" width="18.7109375" style="46" customWidth="1"/>
    <col min="12800" max="12800" width="18.42578125" style="46" customWidth="1"/>
    <col min="12801" max="12802" width="15.42578125" style="46" customWidth="1"/>
    <col min="12803" max="12803" width="18.140625" style="46" customWidth="1"/>
    <col min="12804" max="12804" width="20.42578125" style="46" customWidth="1"/>
    <col min="12805" max="12805" width="18.140625" style="46" customWidth="1"/>
    <col min="12806" max="12806" width="15.42578125" style="46" customWidth="1"/>
    <col min="12807" max="12807" width="20" style="46" customWidth="1"/>
    <col min="12808" max="12808" width="18.140625" style="46" customWidth="1"/>
    <col min="12809" max="12809" width="15.42578125" style="46" customWidth="1"/>
    <col min="12810" max="12810" width="18.7109375" style="46" customWidth="1"/>
    <col min="12811" max="12811" width="15.42578125" style="46" customWidth="1"/>
    <col min="12812" max="12812" width="17.140625" style="46" customWidth="1"/>
    <col min="12813" max="12813" width="19.28515625" style="46" customWidth="1"/>
    <col min="12814" max="12814" width="17.5703125" style="46" customWidth="1"/>
    <col min="12815" max="12815" width="20.7109375" style="46" customWidth="1"/>
    <col min="12816" max="12816" width="21.42578125" style="46" customWidth="1"/>
    <col min="12817" max="12817" width="21" style="46" customWidth="1"/>
    <col min="12818" max="12818" width="16" style="46" customWidth="1"/>
    <col min="12819" max="12819" width="14.5703125" style="46" customWidth="1"/>
    <col min="12820" max="12820" width="74.5703125" style="46" customWidth="1"/>
    <col min="12821" max="12821" width="101.42578125" style="46" customWidth="1"/>
    <col min="12822" max="13016" width="11.42578125" style="46"/>
    <col min="13017" max="13018" width="21.28515625" style="46" customWidth="1"/>
    <col min="13019" max="13019" width="37.140625" style="46" customWidth="1"/>
    <col min="13020" max="13020" width="49.28515625" style="46" customWidth="1"/>
    <col min="13021" max="13021" width="18.5703125" style="46" customWidth="1"/>
    <col min="13022" max="13022" width="62.28515625" style="46" customWidth="1"/>
    <col min="13023" max="13023" width="21.7109375" style="46" customWidth="1"/>
    <col min="13024" max="13024" width="18.42578125" style="46" customWidth="1"/>
    <col min="13025" max="13025" width="63" style="46" customWidth="1"/>
    <col min="13026" max="13026" width="22.28515625" style="46" customWidth="1"/>
    <col min="13027" max="13027" width="21" style="46" customWidth="1"/>
    <col min="13028" max="13031" width="15.85546875" style="46" customWidth="1"/>
    <col min="13032" max="13032" width="26.140625" style="46" customWidth="1"/>
    <col min="13033" max="13044" width="10.7109375" style="46" customWidth="1"/>
    <col min="13045" max="13052" width="0" style="46" hidden="1" customWidth="1"/>
    <col min="13053" max="13054" width="15.42578125" style="46" customWidth="1"/>
    <col min="13055" max="13055" width="18.7109375" style="46" customWidth="1"/>
    <col min="13056" max="13056" width="18.42578125" style="46" customWidth="1"/>
    <col min="13057" max="13058" width="15.42578125" style="46" customWidth="1"/>
    <col min="13059" max="13059" width="18.140625" style="46" customWidth="1"/>
    <col min="13060" max="13060" width="20.42578125" style="46" customWidth="1"/>
    <col min="13061" max="13061" width="18.140625" style="46" customWidth="1"/>
    <col min="13062" max="13062" width="15.42578125" style="46" customWidth="1"/>
    <col min="13063" max="13063" width="20" style="46" customWidth="1"/>
    <col min="13064" max="13064" width="18.140625" style="46" customWidth="1"/>
    <col min="13065" max="13065" width="15.42578125" style="46" customWidth="1"/>
    <col min="13066" max="13066" width="18.7109375" style="46" customWidth="1"/>
    <col min="13067" max="13067" width="15.42578125" style="46" customWidth="1"/>
    <col min="13068" max="13068" width="17.140625" style="46" customWidth="1"/>
    <col min="13069" max="13069" width="19.28515625" style="46" customWidth="1"/>
    <col min="13070" max="13070" width="17.5703125" style="46" customWidth="1"/>
    <col min="13071" max="13071" width="20.7109375" style="46" customWidth="1"/>
    <col min="13072" max="13072" width="21.42578125" style="46" customWidth="1"/>
    <col min="13073" max="13073" width="21" style="46" customWidth="1"/>
    <col min="13074" max="13074" width="16" style="46" customWidth="1"/>
    <col min="13075" max="13075" width="14.5703125" style="46" customWidth="1"/>
    <col min="13076" max="13076" width="74.5703125" style="46" customWidth="1"/>
    <col min="13077" max="13077" width="101.42578125" style="46" customWidth="1"/>
    <col min="13078" max="13272" width="11.42578125" style="46"/>
    <col min="13273" max="13274" width="21.28515625" style="46" customWidth="1"/>
    <col min="13275" max="13275" width="37.140625" style="46" customWidth="1"/>
    <col min="13276" max="13276" width="49.28515625" style="46" customWidth="1"/>
    <col min="13277" max="13277" width="18.5703125" style="46" customWidth="1"/>
    <col min="13278" max="13278" width="62.28515625" style="46" customWidth="1"/>
    <col min="13279" max="13279" width="21.7109375" style="46" customWidth="1"/>
    <col min="13280" max="13280" width="18.42578125" style="46" customWidth="1"/>
    <col min="13281" max="13281" width="63" style="46" customWidth="1"/>
    <col min="13282" max="13282" width="22.28515625" style="46" customWidth="1"/>
    <col min="13283" max="13283" width="21" style="46" customWidth="1"/>
    <col min="13284" max="13287" width="15.85546875" style="46" customWidth="1"/>
    <col min="13288" max="13288" width="26.140625" style="46" customWidth="1"/>
    <col min="13289" max="13300" width="10.7109375" style="46" customWidth="1"/>
    <col min="13301" max="13308" width="0" style="46" hidden="1" customWidth="1"/>
    <col min="13309" max="13310" width="15.42578125" style="46" customWidth="1"/>
    <col min="13311" max="13311" width="18.7109375" style="46" customWidth="1"/>
    <col min="13312" max="13312" width="18.42578125" style="46" customWidth="1"/>
    <col min="13313" max="13314" width="15.42578125" style="46" customWidth="1"/>
    <col min="13315" max="13315" width="18.140625" style="46" customWidth="1"/>
    <col min="13316" max="13316" width="20.42578125" style="46" customWidth="1"/>
    <col min="13317" max="13317" width="18.140625" style="46" customWidth="1"/>
    <col min="13318" max="13318" width="15.42578125" style="46" customWidth="1"/>
    <col min="13319" max="13319" width="20" style="46" customWidth="1"/>
    <col min="13320" max="13320" width="18.140625" style="46" customWidth="1"/>
    <col min="13321" max="13321" width="15.42578125" style="46" customWidth="1"/>
    <col min="13322" max="13322" width="18.7109375" style="46" customWidth="1"/>
    <col min="13323" max="13323" width="15.42578125" style="46" customWidth="1"/>
    <col min="13324" max="13324" width="17.140625" style="46" customWidth="1"/>
    <col min="13325" max="13325" width="19.28515625" style="46" customWidth="1"/>
    <col min="13326" max="13326" width="17.5703125" style="46" customWidth="1"/>
    <col min="13327" max="13327" width="20.7109375" style="46" customWidth="1"/>
    <col min="13328" max="13328" width="21.42578125" style="46" customWidth="1"/>
    <col min="13329" max="13329" width="21" style="46" customWidth="1"/>
    <col min="13330" max="13330" width="16" style="46" customWidth="1"/>
    <col min="13331" max="13331" width="14.5703125" style="46" customWidth="1"/>
    <col min="13332" max="13332" width="74.5703125" style="46" customWidth="1"/>
    <col min="13333" max="13333" width="101.42578125" style="46" customWidth="1"/>
    <col min="13334" max="13528" width="11.42578125" style="46"/>
    <col min="13529" max="13530" width="21.28515625" style="46" customWidth="1"/>
    <col min="13531" max="13531" width="37.140625" style="46" customWidth="1"/>
    <col min="13532" max="13532" width="49.28515625" style="46" customWidth="1"/>
    <col min="13533" max="13533" width="18.5703125" style="46" customWidth="1"/>
    <col min="13534" max="13534" width="62.28515625" style="46" customWidth="1"/>
    <col min="13535" max="13535" width="21.7109375" style="46" customWidth="1"/>
    <col min="13536" max="13536" width="18.42578125" style="46" customWidth="1"/>
    <col min="13537" max="13537" width="63" style="46" customWidth="1"/>
    <col min="13538" max="13538" width="22.28515625" style="46" customWidth="1"/>
    <col min="13539" max="13539" width="21" style="46" customWidth="1"/>
    <col min="13540" max="13543" width="15.85546875" style="46" customWidth="1"/>
    <col min="13544" max="13544" width="26.140625" style="46" customWidth="1"/>
    <col min="13545" max="13556" width="10.7109375" style="46" customWidth="1"/>
    <col min="13557" max="13564" width="0" style="46" hidden="1" customWidth="1"/>
    <col min="13565" max="13566" width="15.42578125" style="46" customWidth="1"/>
    <col min="13567" max="13567" width="18.7109375" style="46" customWidth="1"/>
    <col min="13568" max="13568" width="18.42578125" style="46" customWidth="1"/>
    <col min="13569" max="13570" width="15.42578125" style="46" customWidth="1"/>
    <col min="13571" max="13571" width="18.140625" style="46" customWidth="1"/>
    <col min="13572" max="13572" width="20.42578125" style="46" customWidth="1"/>
    <col min="13573" max="13573" width="18.140625" style="46" customWidth="1"/>
    <col min="13574" max="13574" width="15.42578125" style="46" customWidth="1"/>
    <col min="13575" max="13575" width="20" style="46" customWidth="1"/>
    <col min="13576" max="13576" width="18.140625" style="46" customWidth="1"/>
    <col min="13577" max="13577" width="15.42578125" style="46" customWidth="1"/>
    <col min="13578" max="13578" width="18.7109375" style="46" customWidth="1"/>
    <col min="13579" max="13579" width="15.42578125" style="46" customWidth="1"/>
    <col min="13580" max="13580" width="17.140625" style="46" customWidth="1"/>
    <col min="13581" max="13581" width="19.28515625" style="46" customWidth="1"/>
    <col min="13582" max="13582" width="17.5703125" style="46" customWidth="1"/>
    <col min="13583" max="13583" width="20.7109375" style="46" customWidth="1"/>
    <col min="13584" max="13584" width="21.42578125" style="46" customWidth="1"/>
    <col min="13585" max="13585" width="21" style="46" customWidth="1"/>
    <col min="13586" max="13586" width="16" style="46" customWidth="1"/>
    <col min="13587" max="13587" width="14.5703125" style="46" customWidth="1"/>
    <col min="13588" max="13588" width="74.5703125" style="46" customWidth="1"/>
    <col min="13589" max="13589" width="101.42578125" style="46" customWidth="1"/>
    <col min="13590" max="13784" width="11.42578125" style="46"/>
    <col min="13785" max="13786" width="21.28515625" style="46" customWidth="1"/>
    <col min="13787" max="13787" width="37.140625" style="46" customWidth="1"/>
    <col min="13788" max="13788" width="49.28515625" style="46" customWidth="1"/>
    <col min="13789" max="13789" width="18.5703125" style="46" customWidth="1"/>
    <col min="13790" max="13790" width="62.28515625" style="46" customWidth="1"/>
    <col min="13791" max="13791" width="21.7109375" style="46" customWidth="1"/>
    <col min="13792" max="13792" width="18.42578125" style="46" customWidth="1"/>
    <col min="13793" max="13793" width="63" style="46" customWidth="1"/>
    <col min="13794" max="13794" width="22.28515625" style="46" customWidth="1"/>
    <col min="13795" max="13795" width="21" style="46" customWidth="1"/>
    <col min="13796" max="13799" width="15.85546875" style="46" customWidth="1"/>
    <col min="13800" max="13800" width="26.140625" style="46" customWidth="1"/>
    <col min="13801" max="13812" width="10.7109375" style="46" customWidth="1"/>
    <col min="13813" max="13820" width="0" style="46" hidden="1" customWidth="1"/>
    <col min="13821" max="13822" width="15.42578125" style="46" customWidth="1"/>
    <col min="13823" max="13823" width="18.7109375" style="46" customWidth="1"/>
    <col min="13824" max="13824" width="18.42578125" style="46" customWidth="1"/>
    <col min="13825" max="13826" width="15.42578125" style="46" customWidth="1"/>
    <col min="13827" max="13827" width="18.140625" style="46" customWidth="1"/>
    <col min="13828" max="13828" width="20.42578125" style="46" customWidth="1"/>
    <col min="13829" max="13829" width="18.140625" style="46" customWidth="1"/>
    <col min="13830" max="13830" width="15.42578125" style="46" customWidth="1"/>
    <col min="13831" max="13831" width="20" style="46" customWidth="1"/>
    <col min="13832" max="13832" width="18.140625" style="46" customWidth="1"/>
    <col min="13833" max="13833" width="15.42578125" style="46" customWidth="1"/>
    <col min="13834" max="13834" width="18.7109375" style="46" customWidth="1"/>
    <col min="13835" max="13835" width="15.42578125" style="46" customWidth="1"/>
    <col min="13836" max="13836" width="17.140625" style="46" customWidth="1"/>
    <col min="13837" max="13837" width="19.28515625" style="46" customWidth="1"/>
    <col min="13838" max="13838" width="17.5703125" style="46" customWidth="1"/>
    <col min="13839" max="13839" width="20.7109375" style="46" customWidth="1"/>
    <col min="13840" max="13840" width="21.42578125" style="46" customWidth="1"/>
    <col min="13841" max="13841" width="21" style="46" customWidth="1"/>
    <col min="13842" max="13842" width="16" style="46" customWidth="1"/>
    <col min="13843" max="13843" width="14.5703125" style="46" customWidth="1"/>
    <col min="13844" max="13844" width="74.5703125" style="46" customWidth="1"/>
    <col min="13845" max="13845" width="101.42578125" style="46" customWidth="1"/>
    <col min="13846" max="14040" width="11.42578125" style="46"/>
    <col min="14041" max="14042" width="21.28515625" style="46" customWidth="1"/>
    <col min="14043" max="14043" width="37.140625" style="46" customWidth="1"/>
    <col min="14044" max="14044" width="49.28515625" style="46" customWidth="1"/>
    <col min="14045" max="14045" width="18.5703125" style="46" customWidth="1"/>
    <col min="14046" max="14046" width="62.28515625" style="46" customWidth="1"/>
    <col min="14047" max="14047" width="21.7109375" style="46" customWidth="1"/>
    <col min="14048" max="14048" width="18.42578125" style="46" customWidth="1"/>
    <col min="14049" max="14049" width="63" style="46" customWidth="1"/>
    <col min="14050" max="14050" width="22.28515625" style="46" customWidth="1"/>
    <col min="14051" max="14051" width="21" style="46" customWidth="1"/>
    <col min="14052" max="14055" width="15.85546875" style="46" customWidth="1"/>
    <col min="14056" max="14056" width="26.140625" style="46" customWidth="1"/>
    <col min="14057" max="14068" width="10.7109375" style="46" customWidth="1"/>
    <col min="14069" max="14076" width="0" style="46" hidden="1" customWidth="1"/>
    <col min="14077" max="14078" width="15.42578125" style="46" customWidth="1"/>
    <col min="14079" max="14079" width="18.7109375" style="46" customWidth="1"/>
    <col min="14080" max="14080" width="18.42578125" style="46" customWidth="1"/>
    <col min="14081" max="14082" width="15.42578125" style="46" customWidth="1"/>
    <col min="14083" max="14083" width="18.140625" style="46" customWidth="1"/>
    <col min="14084" max="14084" width="20.42578125" style="46" customWidth="1"/>
    <col min="14085" max="14085" width="18.140625" style="46" customWidth="1"/>
    <col min="14086" max="14086" width="15.42578125" style="46" customWidth="1"/>
    <col min="14087" max="14087" width="20" style="46" customWidth="1"/>
    <col min="14088" max="14088" width="18.140625" style="46" customWidth="1"/>
    <col min="14089" max="14089" width="15.42578125" style="46" customWidth="1"/>
    <col min="14090" max="14090" width="18.7109375" style="46" customWidth="1"/>
    <col min="14091" max="14091" width="15.42578125" style="46" customWidth="1"/>
    <col min="14092" max="14092" width="17.140625" style="46" customWidth="1"/>
    <col min="14093" max="14093" width="19.28515625" style="46" customWidth="1"/>
    <col min="14094" max="14094" width="17.5703125" style="46" customWidth="1"/>
    <col min="14095" max="14095" width="20.7109375" style="46" customWidth="1"/>
    <col min="14096" max="14096" width="21.42578125" style="46" customWidth="1"/>
    <col min="14097" max="14097" width="21" style="46" customWidth="1"/>
    <col min="14098" max="14098" width="16" style="46" customWidth="1"/>
    <col min="14099" max="14099" width="14.5703125" style="46" customWidth="1"/>
    <col min="14100" max="14100" width="74.5703125" style="46" customWidth="1"/>
    <col min="14101" max="14101" width="101.42578125" style="46" customWidth="1"/>
    <col min="14102" max="14296" width="11.42578125" style="46"/>
    <col min="14297" max="14298" width="21.28515625" style="46" customWidth="1"/>
    <col min="14299" max="14299" width="37.140625" style="46" customWidth="1"/>
    <col min="14300" max="14300" width="49.28515625" style="46" customWidth="1"/>
    <col min="14301" max="14301" width="18.5703125" style="46" customWidth="1"/>
    <col min="14302" max="14302" width="62.28515625" style="46" customWidth="1"/>
    <col min="14303" max="14303" width="21.7109375" style="46" customWidth="1"/>
    <col min="14304" max="14304" width="18.42578125" style="46" customWidth="1"/>
    <col min="14305" max="14305" width="63" style="46" customWidth="1"/>
    <col min="14306" max="14306" width="22.28515625" style="46" customWidth="1"/>
    <col min="14307" max="14307" width="21" style="46" customWidth="1"/>
    <col min="14308" max="14311" width="15.85546875" style="46" customWidth="1"/>
    <col min="14312" max="14312" width="26.140625" style="46" customWidth="1"/>
    <col min="14313" max="14324" width="10.7109375" style="46" customWidth="1"/>
    <col min="14325" max="14332" width="0" style="46" hidden="1" customWidth="1"/>
    <col min="14333" max="14334" width="15.42578125" style="46" customWidth="1"/>
    <col min="14335" max="14335" width="18.7109375" style="46" customWidth="1"/>
    <col min="14336" max="14336" width="18.42578125" style="46" customWidth="1"/>
    <col min="14337" max="14338" width="15.42578125" style="46" customWidth="1"/>
    <col min="14339" max="14339" width="18.140625" style="46" customWidth="1"/>
    <col min="14340" max="14340" width="20.42578125" style="46" customWidth="1"/>
    <col min="14341" max="14341" width="18.140625" style="46" customWidth="1"/>
    <col min="14342" max="14342" width="15.42578125" style="46" customWidth="1"/>
    <col min="14343" max="14343" width="20" style="46" customWidth="1"/>
    <col min="14344" max="14344" width="18.140625" style="46" customWidth="1"/>
    <col min="14345" max="14345" width="15.42578125" style="46" customWidth="1"/>
    <col min="14346" max="14346" width="18.7109375" style="46" customWidth="1"/>
    <col min="14347" max="14347" width="15.42578125" style="46" customWidth="1"/>
    <col min="14348" max="14348" width="17.140625" style="46" customWidth="1"/>
    <col min="14349" max="14349" width="19.28515625" style="46" customWidth="1"/>
    <col min="14350" max="14350" width="17.5703125" style="46" customWidth="1"/>
    <col min="14351" max="14351" width="20.7109375" style="46" customWidth="1"/>
    <col min="14352" max="14352" width="21.42578125" style="46" customWidth="1"/>
    <col min="14353" max="14353" width="21" style="46" customWidth="1"/>
    <col min="14354" max="14354" width="16" style="46" customWidth="1"/>
    <col min="14355" max="14355" width="14.5703125" style="46" customWidth="1"/>
    <col min="14356" max="14356" width="74.5703125" style="46" customWidth="1"/>
    <col min="14357" max="14357" width="101.42578125" style="46" customWidth="1"/>
    <col min="14358" max="14552" width="11.42578125" style="46"/>
    <col min="14553" max="14554" width="21.28515625" style="46" customWidth="1"/>
    <col min="14555" max="14555" width="37.140625" style="46" customWidth="1"/>
    <col min="14556" max="14556" width="49.28515625" style="46" customWidth="1"/>
    <col min="14557" max="14557" width="18.5703125" style="46" customWidth="1"/>
    <col min="14558" max="14558" width="62.28515625" style="46" customWidth="1"/>
    <col min="14559" max="14559" width="21.7109375" style="46" customWidth="1"/>
    <col min="14560" max="14560" width="18.42578125" style="46" customWidth="1"/>
    <col min="14561" max="14561" width="63" style="46" customWidth="1"/>
    <col min="14562" max="14562" width="22.28515625" style="46" customWidth="1"/>
    <col min="14563" max="14563" width="21" style="46" customWidth="1"/>
    <col min="14564" max="14567" width="15.85546875" style="46" customWidth="1"/>
    <col min="14568" max="14568" width="26.140625" style="46" customWidth="1"/>
    <col min="14569" max="14580" width="10.7109375" style="46" customWidth="1"/>
    <col min="14581" max="14588" width="0" style="46" hidden="1" customWidth="1"/>
    <col min="14589" max="14590" width="15.42578125" style="46" customWidth="1"/>
    <col min="14591" max="14591" width="18.7109375" style="46" customWidth="1"/>
    <col min="14592" max="14592" width="18.42578125" style="46" customWidth="1"/>
    <col min="14593" max="14594" width="15.42578125" style="46" customWidth="1"/>
    <col min="14595" max="14595" width="18.140625" style="46" customWidth="1"/>
    <col min="14596" max="14596" width="20.42578125" style="46" customWidth="1"/>
    <col min="14597" max="14597" width="18.140625" style="46" customWidth="1"/>
    <col min="14598" max="14598" width="15.42578125" style="46" customWidth="1"/>
    <col min="14599" max="14599" width="20" style="46" customWidth="1"/>
    <col min="14600" max="14600" width="18.140625" style="46" customWidth="1"/>
    <col min="14601" max="14601" width="15.42578125" style="46" customWidth="1"/>
    <col min="14602" max="14602" width="18.7109375" style="46" customWidth="1"/>
    <col min="14603" max="14603" width="15.42578125" style="46" customWidth="1"/>
    <col min="14604" max="14604" width="17.140625" style="46" customWidth="1"/>
    <col min="14605" max="14605" width="19.28515625" style="46" customWidth="1"/>
    <col min="14606" max="14606" width="17.5703125" style="46" customWidth="1"/>
    <col min="14607" max="14607" width="20.7109375" style="46" customWidth="1"/>
    <col min="14608" max="14608" width="21.42578125" style="46" customWidth="1"/>
    <col min="14609" max="14609" width="21" style="46" customWidth="1"/>
    <col min="14610" max="14610" width="16" style="46" customWidth="1"/>
    <col min="14611" max="14611" width="14.5703125" style="46" customWidth="1"/>
    <col min="14612" max="14612" width="74.5703125" style="46" customWidth="1"/>
    <col min="14613" max="14613" width="101.42578125" style="46" customWidth="1"/>
    <col min="14614" max="14808" width="11.42578125" style="46"/>
    <col min="14809" max="14810" width="21.28515625" style="46" customWidth="1"/>
    <col min="14811" max="14811" width="37.140625" style="46" customWidth="1"/>
    <col min="14812" max="14812" width="49.28515625" style="46" customWidth="1"/>
    <col min="14813" max="14813" width="18.5703125" style="46" customWidth="1"/>
    <col min="14814" max="14814" width="62.28515625" style="46" customWidth="1"/>
    <col min="14815" max="14815" width="21.7109375" style="46" customWidth="1"/>
    <col min="14816" max="14816" width="18.42578125" style="46" customWidth="1"/>
    <col min="14817" max="14817" width="63" style="46" customWidth="1"/>
    <col min="14818" max="14818" width="22.28515625" style="46" customWidth="1"/>
    <col min="14819" max="14819" width="21" style="46" customWidth="1"/>
    <col min="14820" max="14823" width="15.85546875" style="46" customWidth="1"/>
    <col min="14824" max="14824" width="26.140625" style="46" customWidth="1"/>
    <col min="14825" max="14836" width="10.7109375" style="46" customWidth="1"/>
    <col min="14837" max="14844" width="0" style="46" hidden="1" customWidth="1"/>
    <col min="14845" max="14846" width="15.42578125" style="46" customWidth="1"/>
    <col min="14847" max="14847" width="18.7109375" style="46" customWidth="1"/>
    <col min="14848" max="14848" width="18.42578125" style="46" customWidth="1"/>
    <col min="14849" max="14850" width="15.42578125" style="46" customWidth="1"/>
    <col min="14851" max="14851" width="18.140625" style="46" customWidth="1"/>
    <col min="14852" max="14852" width="20.42578125" style="46" customWidth="1"/>
    <col min="14853" max="14853" width="18.140625" style="46" customWidth="1"/>
    <col min="14854" max="14854" width="15.42578125" style="46" customWidth="1"/>
    <col min="14855" max="14855" width="20" style="46" customWidth="1"/>
    <col min="14856" max="14856" width="18.140625" style="46" customWidth="1"/>
    <col min="14857" max="14857" width="15.42578125" style="46" customWidth="1"/>
    <col min="14858" max="14858" width="18.7109375" style="46" customWidth="1"/>
    <col min="14859" max="14859" width="15.42578125" style="46" customWidth="1"/>
    <col min="14860" max="14860" width="17.140625" style="46" customWidth="1"/>
    <col min="14861" max="14861" width="19.28515625" style="46" customWidth="1"/>
    <col min="14862" max="14862" width="17.5703125" style="46" customWidth="1"/>
    <col min="14863" max="14863" width="20.7109375" style="46" customWidth="1"/>
    <col min="14864" max="14864" width="21.42578125" style="46" customWidth="1"/>
    <col min="14865" max="14865" width="21" style="46" customWidth="1"/>
    <col min="14866" max="14866" width="16" style="46" customWidth="1"/>
    <col min="14867" max="14867" width="14.5703125" style="46" customWidth="1"/>
    <col min="14868" max="14868" width="74.5703125" style="46" customWidth="1"/>
    <col min="14869" max="14869" width="101.42578125" style="46" customWidth="1"/>
    <col min="14870" max="15064" width="11.42578125" style="46"/>
    <col min="15065" max="15066" width="21.28515625" style="46" customWidth="1"/>
    <col min="15067" max="15067" width="37.140625" style="46" customWidth="1"/>
    <col min="15068" max="15068" width="49.28515625" style="46" customWidth="1"/>
    <col min="15069" max="15069" width="18.5703125" style="46" customWidth="1"/>
    <col min="15070" max="15070" width="62.28515625" style="46" customWidth="1"/>
    <col min="15071" max="15071" width="21.7109375" style="46" customWidth="1"/>
    <col min="15072" max="15072" width="18.42578125" style="46" customWidth="1"/>
    <col min="15073" max="15073" width="63" style="46" customWidth="1"/>
    <col min="15074" max="15074" width="22.28515625" style="46" customWidth="1"/>
    <col min="15075" max="15075" width="21" style="46" customWidth="1"/>
    <col min="15076" max="15079" width="15.85546875" style="46" customWidth="1"/>
    <col min="15080" max="15080" width="26.140625" style="46" customWidth="1"/>
    <col min="15081" max="15092" width="10.7109375" style="46" customWidth="1"/>
    <col min="15093" max="15100" width="0" style="46" hidden="1" customWidth="1"/>
    <col min="15101" max="15102" width="15.42578125" style="46" customWidth="1"/>
    <col min="15103" max="15103" width="18.7109375" style="46" customWidth="1"/>
    <col min="15104" max="15104" width="18.42578125" style="46" customWidth="1"/>
    <col min="15105" max="15106" width="15.42578125" style="46" customWidth="1"/>
    <col min="15107" max="15107" width="18.140625" style="46" customWidth="1"/>
    <col min="15108" max="15108" width="20.42578125" style="46" customWidth="1"/>
    <col min="15109" max="15109" width="18.140625" style="46" customWidth="1"/>
    <col min="15110" max="15110" width="15.42578125" style="46" customWidth="1"/>
    <col min="15111" max="15111" width="20" style="46" customWidth="1"/>
    <col min="15112" max="15112" width="18.140625" style="46" customWidth="1"/>
    <col min="15113" max="15113" width="15.42578125" style="46" customWidth="1"/>
    <col min="15114" max="15114" width="18.7109375" style="46" customWidth="1"/>
    <col min="15115" max="15115" width="15.42578125" style="46" customWidth="1"/>
    <col min="15116" max="15116" width="17.140625" style="46" customWidth="1"/>
    <col min="15117" max="15117" width="19.28515625" style="46" customWidth="1"/>
    <col min="15118" max="15118" width="17.5703125" style="46" customWidth="1"/>
    <col min="15119" max="15119" width="20.7109375" style="46" customWidth="1"/>
    <col min="15120" max="15120" width="21.42578125" style="46" customWidth="1"/>
    <col min="15121" max="15121" width="21" style="46" customWidth="1"/>
    <col min="15122" max="15122" width="16" style="46" customWidth="1"/>
    <col min="15123" max="15123" width="14.5703125" style="46" customWidth="1"/>
    <col min="15124" max="15124" width="74.5703125" style="46" customWidth="1"/>
    <col min="15125" max="15125" width="101.42578125" style="46" customWidth="1"/>
    <col min="15126" max="15320" width="11.42578125" style="46"/>
    <col min="15321" max="15322" width="21.28515625" style="46" customWidth="1"/>
    <col min="15323" max="15323" width="37.140625" style="46" customWidth="1"/>
    <col min="15324" max="15324" width="49.28515625" style="46" customWidth="1"/>
    <col min="15325" max="15325" width="18.5703125" style="46" customWidth="1"/>
    <col min="15326" max="15326" width="62.28515625" style="46" customWidth="1"/>
    <col min="15327" max="15327" width="21.7109375" style="46" customWidth="1"/>
    <col min="15328" max="15328" width="18.42578125" style="46" customWidth="1"/>
    <col min="15329" max="15329" width="63" style="46" customWidth="1"/>
    <col min="15330" max="15330" width="22.28515625" style="46" customWidth="1"/>
    <col min="15331" max="15331" width="21" style="46" customWidth="1"/>
    <col min="15332" max="15335" width="15.85546875" style="46" customWidth="1"/>
    <col min="15336" max="15336" width="26.140625" style="46" customWidth="1"/>
    <col min="15337" max="15348" width="10.7109375" style="46" customWidth="1"/>
    <col min="15349" max="15356" width="0" style="46" hidden="1" customWidth="1"/>
    <col min="15357" max="15358" width="15.42578125" style="46" customWidth="1"/>
    <col min="15359" max="15359" width="18.7109375" style="46" customWidth="1"/>
    <col min="15360" max="15360" width="18.42578125" style="46" customWidth="1"/>
    <col min="15361" max="15362" width="15.42578125" style="46" customWidth="1"/>
    <col min="15363" max="15363" width="18.140625" style="46" customWidth="1"/>
    <col min="15364" max="15364" width="20.42578125" style="46" customWidth="1"/>
    <col min="15365" max="15365" width="18.140625" style="46" customWidth="1"/>
    <col min="15366" max="15366" width="15.42578125" style="46" customWidth="1"/>
    <col min="15367" max="15367" width="20" style="46" customWidth="1"/>
    <col min="15368" max="15368" width="18.140625" style="46" customWidth="1"/>
    <col min="15369" max="15369" width="15.42578125" style="46" customWidth="1"/>
    <col min="15370" max="15370" width="18.7109375" style="46" customWidth="1"/>
    <col min="15371" max="15371" width="15.42578125" style="46" customWidth="1"/>
    <col min="15372" max="15372" width="17.140625" style="46" customWidth="1"/>
    <col min="15373" max="15373" width="19.28515625" style="46" customWidth="1"/>
    <col min="15374" max="15374" width="17.5703125" style="46" customWidth="1"/>
    <col min="15375" max="15375" width="20.7109375" style="46" customWidth="1"/>
    <col min="15376" max="15376" width="21.42578125" style="46" customWidth="1"/>
    <col min="15377" max="15377" width="21" style="46" customWidth="1"/>
    <col min="15378" max="15378" width="16" style="46" customWidth="1"/>
    <col min="15379" max="15379" width="14.5703125" style="46" customWidth="1"/>
    <col min="15380" max="15380" width="74.5703125" style="46" customWidth="1"/>
    <col min="15381" max="15381" width="101.42578125" style="46" customWidth="1"/>
    <col min="15382" max="15576" width="11.42578125" style="46"/>
    <col min="15577" max="15578" width="21.28515625" style="46" customWidth="1"/>
    <col min="15579" max="15579" width="37.140625" style="46" customWidth="1"/>
    <col min="15580" max="15580" width="49.28515625" style="46" customWidth="1"/>
    <col min="15581" max="15581" width="18.5703125" style="46" customWidth="1"/>
    <col min="15582" max="15582" width="62.28515625" style="46" customWidth="1"/>
    <col min="15583" max="15583" width="21.7109375" style="46" customWidth="1"/>
    <col min="15584" max="15584" width="18.42578125" style="46" customWidth="1"/>
    <col min="15585" max="15585" width="63" style="46" customWidth="1"/>
    <col min="15586" max="15586" width="22.28515625" style="46" customWidth="1"/>
    <col min="15587" max="15587" width="21" style="46" customWidth="1"/>
    <col min="15588" max="15591" width="15.85546875" style="46" customWidth="1"/>
    <col min="15592" max="15592" width="26.140625" style="46" customWidth="1"/>
    <col min="15593" max="15604" width="10.7109375" style="46" customWidth="1"/>
    <col min="15605" max="15612" width="0" style="46" hidden="1" customWidth="1"/>
    <col min="15613" max="15614" width="15.42578125" style="46" customWidth="1"/>
    <col min="15615" max="15615" width="18.7109375" style="46" customWidth="1"/>
    <col min="15616" max="15616" width="18.42578125" style="46" customWidth="1"/>
    <col min="15617" max="15618" width="15.42578125" style="46" customWidth="1"/>
    <col min="15619" max="15619" width="18.140625" style="46" customWidth="1"/>
    <col min="15620" max="15620" width="20.42578125" style="46" customWidth="1"/>
    <col min="15621" max="15621" width="18.140625" style="46" customWidth="1"/>
    <col min="15622" max="15622" width="15.42578125" style="46" customWidth="1"/>
    <col min="15623" max="15623" width="20" style="46" customWidth="1"/>
    <col min="15624" max="15624" width="18.140625" style="46" customWidth="1"/>
    <col min="15625" max="15625" width="15.42578125" style="46" customWidth="1"/>
    <col min="15626" max="15626" width="18.7109375" style="46" customWidth="1"/>
    <col min="15627" max="15627" width="15.42578125" style="46" customWidth="1"/>
    <col min="15628" max="15628" width="17.140625" style="46" customWidth="1"/>
    <col min="15629" max="15629" width="19.28515625" style="46" customWidth="1"/>
    <col min="15630" max="15630" width="17.5703125" style="46" customWidth="1"/>
    <col min="15631" max="15631" width="20.7109375" style="46" customWidth="1"/>
    <col min="15632" max="15632" width="21.42578125" style="46" customWidth="1"/>
    <col min="15633" max="15633" width="21" style="46" customWidth="1"/>
    <col min="15634" max="15634" width="16" style="46" customWidth="1"/>
    <col min="15635" max="15635" width="14.5703125" style="46" customWidth="1"/>
    <col min="15636" max="15636" width="74.5703125" style="46" customWidth="1"/>
    <col min="15637" max="15637" width="101.42578125" style="46" customWidth="1"/>
    <col min="15638" max="15832" width="11.42578125" style="46"/>
    <col min="15833" max="15834" width="21.28515625" style="46" customWidth="1"/>
    <col min="15835" max="15835" width="37.140625" style="46" customWidth="1"/>
    <col min="15836" max="15836" width="49.28515625" style="46" customWidth="1"/>
    <col min="15837" max="15837" width="18.5703125" style="46" customWidth="1"/>
    <col min="15838" max="15838" width="62.28515625" style="46" customWidth="1"/>
    <col min="15839" max="15839" width="21.7109375" style="46" customWidth="1"/>
    <col min="15840" max="15840" width="18.42578125" style="46" customWidth="1"/>
    <col min="15841" max="15841" width="63" style="46" customWidth="1"/>
    <col min="15842" max="15842" width="22.28515625" style="46" customWidth="1"/>
    <col min="15843" max="15843" width="21" style="46" customWidth="1"/>
    <col min="15844" max="15847" width="15.85546875" style="46" customWidth="1"/>
    <col min="15848" max="15848" width="26.140625" style="46" customWidth="1"/>
    <col min="15849" max="15860" width="10.7109375" style="46" customWidth="1"/>
    <col min="15861" max="15868" width="0" style="46" hidden="1" customWidth="1"/>
    <col min="15869" max="15870" width="15.42578125" style="46" customWidth="1"/>
    <col min="15871" max="15871" width="18.7109375" style="46" customWidth="1"/>
    <col min="15872" max="15872" width="18.42578125" style="46" customWidth="1"/>
    <col min="15873" max="15874" width="15.42578125" style="46" customWidth="1"/>
    <col min="15875" max="15875" width="18.140625" style="46" customWidth="1"/>
    <col min="15876" max="15876" width="20.42578125" style="46" customWidth="1"/>
    <col min="15877" max="15877" width="18.140625" style="46" customWidth="1"/>
    <col min="15878" max="15878" width="15.42578125" style="46" customWidth="1"/>
    <col min="15879" max="15879" width="20" style="46" customWidth="1"/>
    <col min="15880" max="15880" width="18.140625" style="46" customWidth="1"/>
    <col min="15881" max="15881" width="15.42578125" style="46" customWidth="1"/>
    <col min="15882" max="15882" width="18.7109375" style="46" customWidth="1"/>
    <col min="15883" max="15883" width="15.42578125" style="46" customWidth="1"/>
    <col min="15884" max="15884" width="17.140625" style="46" customWidth="1"/>
    <col min="15885" max="15885" width="19.28515625" style="46" customWidth="1"/>
    <col min="15886" max="15886" width="17.5703125" style="46" customWidth="1"/>
    <col min="15887" max="15887" width="20.7109375" style="46" customWidth="1"/>
    <col min="15888" max="15888" width="21.42578125" style="46" customWidth="1"/>
    <col min="15889" max="15889" width="21" style="46" customWidth="1"/>
    <col min="15890" max="15890" width="16" style="46" customWidth="1"/>
    <col min="15891" max="15891" width="14.5703125" style="46" customWidth="1"/>
    <col min="15892" max="15892" width="74.5703125" style="46" customWidth="1"/>
    <col min="15893" max="15893" width="101.42578125" style="46" customWidth="1"/>
    <col min="15894" max="16088" width="11.42578125" style="46"/>
    <col min="16089" max="16090" width="21.28515625" style="46" customWidth="1"/>
    <col min="16091" max="16091" width="37.140625" style="46" customWidth="1"/>
    <col min="16092" max="16092" width="49.28515625" style="46" customWidth="1"/>
    <col min="16093" max="16093" width="18.5703125" style="46" customWidth="1"/>
    <col min="16094" max="16094" width="62.28515625" style="46" customWidth="1"/>
    <col min="16095" max="16095" width="21.7109375" style="46" customWidth="1"/>
    <col min="16096" max="16096" width="18.42578125" style="46" customWidth="1"/>
    <col min="16097" max="16097" width="63" style="46" customWidth="1"/>
    <col min="16098" max="16098" width="22.28515625" style="46" customWidth="1"/>
    <col min="16099" max="16099" width="21" style="46" customWidth="1"/>
    <col min="16100" max="16103" width="15.85546875" style="46" customWidth="1"/>
    <col min="16104" max="16104" width="26.140625" style="46" customWidth="1"/>
    <col min="16105" max="16116" width="10.7109375" style="46" customWidth="1"/>
    <col min="16117" max="16124" width="0" style="46" hidden="1" customWidth="1"/>
    <col min="16125" max="16126" width="15.42578125" style="46" customWidth="1"/>
    <col min="16127" max="16127" width="18.7109375" style="46" customWidth="1"/>
    <col min="16128" max="16128" width="18.42578125" style="46" customWidth="1"/>
    <col min="16129" max="16130" width="15.42578125" style="46" customWidth="1"/>
    <col min="16131" max="16131" width="18.140625" style="46" customWidth="1"/>
    <col min="16132" max="16132" width="20.42578125" style="46" customWidth="1"/>
    <col min="16133" max="16133" width="18.140625" style="46" customWidth="1"/>
    <col min="16134" max="16134" width="15.42578125" style="46" customWidth="1"/>
    <col min="16135" max="16135" width="20" style="46" customWidth="1"/>
    <col min="16136" max="16136" width="18.140625" style="46" customWidth="1"/>
    <col min="16137" max="16137" width="15.42578125" style="46" customWidth="1"/>
    <col min="16138" max="16138" width="18.7109375" style="46" customWidth="1"/>
    <col min="16139" max="16139" width="15.42578125" style="46" customWidth="1"/>
    <col min="16140" max="16140" width="17.140625" style="46" customWidth="1"/>
    <col min="16141" max="16141" width="19.28515625" style="46" customWidth="1"/>
    <col min="16142" max="16142" width="17.5703125" style="46" customWidth="1"/>
    <col min="16143" max="16143" width="20.7109375" style="46" customWidth="1"/>
    <col min="16144" max="16144" width="21.42578125" style="46" customWidth="1"/>
    <col min="16145" max="16145" width="21" style="46" customWidth="1"/>
    <col min="16146" max="16146" width="16" style="46" customWidth="1"/>
    <col min="16147" max="16147" width="14.5703125" style="46" customWidth="1"/>
    <col min="16148" max="16148" width="74.5703125" style="46" customWidth="1"/>
    <col min="16149" max="16149" width="101.42578125" style="46" customWidth="1"/>
    <col min="16150" max="16384" width="11.42578125" style="46"/>
  </cols>
  <sheetData>
    <row r="1" spans="1:16149" ht="69.75" customHeight="1">
      <c r="B1" s="55"/>
      <c r="C1" s="55" t="s">
        <v>143</v>
      </c>
      <c r="D1" s="59"/>
      <c r="E1" s="59"/>
      <c r="F1" s="59"/>
      <c r="G1" s="59"/>
      <c r="H1" s="59"/>
      <c r="I1" s="59"/>
      <c r="J1" s="59"/>
      <c r="K1" s="59"/>
      <c r="L1" s="59"/>
      <c r="M1" s="59"/>
      <c r="N1" s="59"/>
      <c r="O1" s="59"/>
      <c r="P1" s="59"/>
      <c r="Q1" s="59"/>
      <c r="R1" s="59"/>
      <c r="S1" s="84"/>
      <c r="T1" s="59"/>
      <c r="U1" s="59"/>
    </row>
    <row r="2" spans="1:16149" ht="69.75" customHeight="1">
      <c r="B2" s="55"/>
      <c r="C2" s="55" t="s">
        <v>144</v>
      </c>
      <c r="D2" s="55"/>
      <c r="E2" s="55"/>
      <c r="F2" s="55"/>
      <c r="G2" s="55"/>
      <c r="H2" s="55"/>
      <c r="I2" s="55"/>
      <c r="J2" s="55"/>
      <c r="K2" s="55"/>
      <c r="L2" s="55"/>
      <c r="M2" s="55"/>
      <c r="N2" s="55"/>
      <c r="O2" s="55"/>
      <c r="P2" s="55"/>
      <c r="Q2" s="55"/>
      <c r="R2" s="55"/>
      <c r="S2" s="84"/>
      <c r="T2" s="55"/>
      <c r="U2" s="55"/>
    </row>
    <row r="3" spans="1:16149" ht="18.75" customHeight="1">
      <c r="A3" s="725"/>
      <c r="B3" s="725"/>
      <c r="C3" s="725"/>
      <c r="D3" s="725"/>
      <c r="E3" s="725"/>
      <c r="F3" s="725"/>
      <c r="G3" s="725"/>
      <c r="H3" s="725"/>
      <c r="I3" s="725"/>
      <c r="J3" s="725"/>
      <c r="K3" s="725"/>
      <c r="L3" s="725"/>
      <c r="M3" s="725"/>
      <c r="N3" s="725"/>
      <c r="O3" s="725"/>
      <c r="P3" s="725"/>
      <c r="Q3" s="725"/>
      <c r="R3" s="725"/>
      <c r="S3" s="725"/>
      <c r="T3" s="725"/>
      <c r="U3" s="725"/>
    </row>
    <row r="4" spans="1:16149" ht="114.75" customHeight="1">
      <c r="B4" s="60"/>
      <c r="C4" s="60" t="s">
        <v>624</v>
      </c>
      <c r="D4" s="60"/>
      <c r="E4" s="60"/>
      <c r="F4" s="60"/>
      <c r="G4" s="60"/>
      <c r="H4" s="60"/>
      <c r="I4" s="60"/>
      <c r="J4" s="60"/>
      <c r="K4" s="60"/>
      <c r="L4" s="60"/>
      <c r="M4" s="60"/>
      <c r="N4" s="60"/>
      <c r="O4" s="60"/>
      <c r="P4" s="60"/>
      <c r="Q4" s="60"/>
      <c r="R4" s="60"/>
      <c r="S4" s="85"/>
      <c r="T4" s="60"/>
      <c r="U4" s="60"/>
    </row>
    <row r="5" spans="1:16149" ht="57.75" customHeight="1">
      <c r="A5" s="726"/>
      <c r="B5" s="727"/>
      <c r="C5" s="727"/>
      <c r="D5" s="727"/>
      <c r="E5" s="727"/>
      <c r="F5" s="727"/>
      <c r="G5" s="727"/>
      <c r="H5" s="727"/>
      <c r="I5" s="727"/>
      <c r="J5" s="727"/>
      <c r="K5" s="727"/>
      <c r="L5" s="727"/>
      <c r="M5" s="727"/>
      <c r="N5" s="727"/>
      <c r="O5" s="727"/>
      <c r="P5" s="727"/>
      <c r="Q5" s="727"/>
      <c r="R5" s="727"/>
      <c r="S5" s="727"/>
      <c r="T5" s="727"/>
      <c r="U5" s="727"/>
    </row>
    <row r="6" spans="1:16149" ht="135.75" customHeight="1">
      <c r="A6" s="866" t="s">
        <v>41</v>
      </c>
      <c r="B6" s="866"/>
      <c r="C6" s="803" t="s">
        <v>378</v>
      </c>
      <c r="D6" s="803"/>
      <c r="E6" s="803"/>
      <c r="F6" s="803"/>
      <c r="G6" s="803"/>
      <c r="H6" s="803"/>
      <c r="I6" s="803"/>
      <c r="J6" s="803"/>
      <c r="K6" s="803"/>
      <c r="L6" s="803"/>
      <c r="M6" s="803"/>
      <c r="N6" s="803"/>
      <c r="O6" s="803"/>
      <c r="P6" s="803"/>
      <c r="Q6" s="803"/>
      <c r="R6" s="803"/>
      <c r="S6" s="803"/>
      <c r="T6" s="803"/>
      <c r="U6" s="803"/>
    </row>
    <row r="7" spans="1:16149" ht="34.5" customHeight="1">
      <c r="A7" s="66"/>
      <c r="B7" s="66"/>
      <c r="C7" s="67"/>
      <c r="D7" s="25"/>
      <c r="E7" s="25"/>
      <c r="F7" s="58"/>
      <c r="G7" s="58"/>
      <c r="H7" s="58"/>
      <c r="I7" s="1"/>
      <c r="J7" s="1"/>
      <c r="K7" s="1"/>
      <c r="L7" s="1"/>
      <c r="M7" s="1"/>
      <c r="N7" s="1"/>
      <c r="O7" s="1"/>
      <c r="P7" s="1"/>
      <c r="Q7" s="1"/>
      <c r="R7" s="1"/>
      <c r="S7" s="1"/>
      <c r="T7" s="1"/>
      <c r="U7" s="1"/>
    </row>
    <row r="8" spans="1:16149" ht="387.75" customHeight="1">
      <c r="A8" s="866" t="s">
        <v>674</v>
      </c>
      <c r="B8" s="866"/>
      <c r="C8" s="805" t="s">
        <v>708</v>
      </c>
      <c r="D8" s="806"/>
      <c r="E8" s="806"/>
      <c r="F8" s="806"/>
      <c r="G8" s="806"/>
      <c r="H8" s="806"/>
      <c r="I8" s="806"/>
      <c r="J8" s="806"/>
      <c r="K8" s="806"/>
      <c r="L8" s="806"/>
      <c r="M8" s="806"/>
      <c r="N8" s="806"/>
      <c r="O8" s="806"/>
      <c r="P8" s="806"/>
      <c r="Q8" s="806"/>
      <c r="R8" s="806"/>
      <c r="S8" s="806"/>
      <c r="T8" s="806"/>
      <c r="U8" s="807"/>
    </row>
    <row r="9" spans="1:16149" s="45" customFormat="1" ht="374.25" customHeight="1">
      <c r="A9" s="192"/>
      <c r="B9" s="193"/>
      <c r="C9" s="808" t="s">
        <v>709</v>
      </c>
      <c r="D9" s="809"/>
      <c r="E9" s="809"/>
      <c r="F9" s="809"/>
      <c r="G9" s="809"/>
      <c r="H9" s="809"/>
      <c r="I9" s="809"/>
      <c r="J9" s="809"/>
      <c r="K9" s="809"/>
      <c r="L9" s="809"/>
      <c r="M9" s="809"/>
      <c r="N9" s="809"/>
      <c r="O9" s="809"/>
      <c r="P9" s="809"/>
      <c r="Q9" s="809"/>
      <c r="R9" s="809"/>
      <c r="S9" s="809"/>
      <c r="T9" s="809"/>
      <c r="U9" s="810"/>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c r="DA9" s="46"/>
      <c r="DB9" s="46"/>
      <c r="DC9" s="46"/>
      <c r="DD9" s="46"/>
      <c r="DE9" s="46"/>
      <c r="DF9" s="46"/>
      <c r="DG9" s="46"/>
      <c r="DH9" s="46"/>
      <c r="DI9" s="46"/>
      <c r="DJ9" s="46"/>
      <c r="DK9" s="46"/>
      <c r="DL9" s="46"/>
      <c r="DM9" s="46"/>
      <c r="DN9" s="46"/>
      <c r="DO9" s="46"/>
      <c r="DP9" s="46"/>
      <c r="DQ9" s="46"/>
      <c r="DR9" s="46"/>
      <c r="DS9" s="46"/>
      <c r="DT9" s="46"/>
      <c r="DU9" s="46"/>
      <c r="DV9" s="46"/>
      <c r="DW9" s="46"/>
      <c r="DX9" s="46"/>
      <c r="DY9" s="46"/>
      <c r="DZ9" s="46"/>
      <c r="EA9" s="46"/>
      <c r="EB9" s="46"/>
      <c r="EC9" s="46"/>
      <c r="ED9" s="46"/>
      <c r="EE9" s="46"/>
      <c r="EF9" s="46"/>
      <c r="EG9" s="46"/>
      <c r="EH9" s="46"/>
      <c r="EI9" s="46"/>
      <c r="EJ9" s="46"/>
      <c r="EK9" s="46"/>
      <c r="EL9" s="46"/>
      <c r="EM9" s="46"/>
      <c r="EN9" s="46"/>
      <c r="EO9" s="46"/>
      <c r="EP9" s="46"/>
      <c r="EQ9" s="46"/>
      <c r="ER9" s="46"/>
      <c r="ES9" s="46"/>
      <c r="ET9" s="46"/>
      <c r="EU9" s="46"/>
      <c r="EV9" s="46"/>
      <c r="EW9" s="46"/>
      <c r="EX9" s="46"/>
      <c r="EY9" s="46"/>
      <c r="EZ9" s="46"/>
      <c r="FA9" s="46"/>
      <c r="FB9" s="46"/>
      <c r="FC9" s="46"/>
      <c r="FD9" s="46"/>
      <c r="FE9" s="46"/>
      <c r="FF9" s="46"/>
      <c r="FG9" s="46"/>
      <c r="FH9" s="46"/>
      <c r="FI9" s="46"/>
      <c r="FJ9" s="46"/>
      <c r="FK9" s="46"/>
      <c r="FL9" s="46"/>
      <c r="FM9" s="46"/>
      <c r="FN9" s="46"/>
      <c r="FO9" s="46"/>
      <c r="FP9" s="46"/>
      <c r="FQ9" s="46"/>
      <c r="FR9" s="46"/>
      <c r="FS9" s="46"/>
      <c r="FT9" s="46"/>
      <c r="FU9" s="46"/>
      <c r="FV9" s="46"/>
      <c r="FW9" s="46"/>
      <c r="FX9" s="46"/>
      <c r="FY9" s="46"/>
      <c r="FZ9" s="46"/>
      <c r="GA9" s="46"/>
      <c r="GB9" s="46"/>
      <c r="GC9" s="46"/>
      <c r="GD9" s="46"/>
      <c r="GE9" s="46"/>
      <c r="GF9" s="46"/>
      <c r="GG9" s="46"/>
      <c r="GH9" s="46"/>
      <c r="GI9" s="46"/>
      <c r="GJ9" s="46"/>
      <c r="GK9" s="46"/>
      <c r="GL9" s="46"/>
      <c r="GM9" s="46"/>
      <c r="GN9" s="46"/>
      <c r="GO9" s="46"/>
      <c r="GP9" s="46"/>
      <c r="GQ9" s="46"/>
      <c r="GR9" s="46"/>
      <c r="GS9" s="46"/>
      <c r="GT9" s="46"/>
      <c r="GU9" s="46"/>
      <c r="GV9" s="46"/>
      <c r="GW9" s="46"/>
      <c r="GX9" s="46"/>
      <c r="GY9" s="46"/>
      <c r="GZ9" s="46"/>
      <c r="HA9" s="46"/>
      <c r="HB9" s="46"/>
      <c r="HC9" s="46"/>
      <c r="HD9" s="46"/>
      <c r="HE9" s="46"/>
      <c r="HF9" s="46"/>
      <c r="HG9" s="46"/>
      <c r="HH9" s="46"/>
      <c r="HI9" s="46"/>
      <c r="HJ9" s="46"/>
      <c r="HK9" s="46"/>
      <c r="HL9" s="46"/>
      <c r="HM9" s="46"/>
      <c r="HN9" s="46"/>
      <c r="HO9" s="46"/>
      <c r="HP9" s="46"/>
      <c r="HQ9" s="46"/>
      <c r="HR9" s="46"/>
      <c r="HS9" s="46"/>
      <c r="HT9" s="46"/>
      <c r="HU9" s="46"/>
      <c r="HV9" s="46"/>
      <c r="HW9" s="46"/>
      <c r="HX9" s="46"/>
      <c r="HY9" s="46"/>
      <c r="HZ9" s="46"/>
      <c r="IA9" s="46"/>
      <c r="IB9" s="46"/>
      <c r="IC9" s="46"/>
      <c r="ID9" s="46"/>
      <c r="IE9" s="46"/>
      <c r="IF9" s="46"/>
      <c r="IG9" s="46"/>
      <c r="IH9" s="46"/>
      <c r="II9" s="46"/>
      <c r="IJ9" s="46"/>
      <c r="IK9" s="46"/>
      <c r="IL9" s="46"/>
      <c r="IM9" s="46"/>
      <c r="IN9" s="46"/>
      <c r="IO9" s="46"/>
      <c r="IP9" s="46"/>
      <c r="IQ9" s="46"/>
      <c r="IR9" s="46"/>
      <c r="IS9" s="46"/>
      <c r="IT9" s="46"/>
      <c r="IU9" s="46"/>
      <c r="IV9" s="46"/>
      <c r="IW9" s="46"/>
      <c r="IX9" s="46"/>
      <c r="IY9" s="46"/>
      <c r="IZ9" s="46"/>
      <c r="JA9" s="46"/>
      <c r="JB9" s="46"/>
      <c r="JC9" s="46"/>
      <c r="JD9" s="46"/>
      <c r="JE9" s="46"/>
      <c r="JF9" s="46"/>
      <c r="JG9" s="46"/>
      <c r="JH9" s="46"/>
      <c r="JI9" s="46"/>
      <c r="JJ9" s="46"/>
      <c r="JK9" s="46"/>
      <c r="JL9" s="46"/>
      <c r="JM9" s="46"/>
      <c r="JN9" s="46"/>
      <c r="JO9" s="46"/>
      <c r="JP9" s="46"/>
      <c r="JQ9" s="46"/>
      <c r="JR9" s="46"/>
      <c r="JS9" s="46"/>
      <c r="JT9" s="46"/>
      <c r="JU9" s="46"/>
      <c r="JV9" s="46"/>
      <c r="JW9" s="46"/>
      <c r="JX9" s="46"/>
      <c r="JY9" s="46"/>
      <c r="JZ9" s="46"/>
      <c r="KA9" s="46"/>
      <c r="KB9" s="46"/>
      <c r="KC9" s="46"/>
      <c r="KD9" s="46"/>
      <c r="KE9" s="46"/>
      <c r="KF9" s="46"/>
      <c r="KG9" s="46"/>
      <c r="KH9" s="46"/>
      <c r="KI9" s="46"/>
      <c r="KJ9" s="46"/>
      <c r="KK9" s="46"/>
      <c r="KL9" s="46"/>
      <c r="KM9" s="46"/>
      <c r="KN9" s="46"/>
      <c r="KO9" s="46"/>
      <c r="KP9" s="46"/>
      <c r="KQ9" s="46"/>
      <c r="KR9" s="46"/>
      <c r="KS9" s="46"/>
      <c r="KT9" s="46"/>
      <c r="KU9" s="46"/>
      <c r="KV9" s="46"/>
      <c r="KW9" s="46"/>
      <c r="KX9" s="46"/>
      <c r="KY9" s="46"/>
      <c r="KZ9" s="46"/>
      <c r="LA9" s="46"/>
      <c r="LB9" s="46"/>
      <c r="LC9" s="46"/>
      <c r="LD9" s="46"/>
      <c r="LE9" s="46"/>
      <c r="LF9" s="46"/>
      <c r="LG9" s="46"/>
      <c r="LH9" s="46"/>
      <c r="LI9" s="46"/>
      <c r="LJ9" s="46"/>
      <c r="LK9" s="46"/>
      <c r="LL9" s="46"/>
      <c r="LM9" s="46"/>
      <c r="LN9" s="46"/>
      <c r="LO9" s="46"/>
      <c r="LP9" s="46"/>
      <c r="LQ9" s="46"/>
      <c r="LR9" s="46"/>
      <c r="LS9" s="46"/>
      <c r="LT9" s="46"/>
      <c r="LU9" s="46"/>
      <c r="LV9" s="46"/>
      <c r="LW9" s="46"/>
      <c r="LX9" s="46"/>
      <c r="LY9" s="46"/>
      <c r="LZ9" s="46"/>
      <c r="MA9" s="46"/>
      <c r="MB9" s="46"/>
      <c r="MC9" s="46"/>
      <c r="MD9" s="46"/>
      <c r="ME9" s="46"/>
      <c r="MF9" s="46"/>
      <c r="MG9" s="46"/>
      <c r="MH9" s="46"/>
      <c r="MI9" s="46"/>
      <c r="MJ9" s="46"/>
      <c r="MK9" s="46"/>
      <c r="ML9" s="46"/>
      <c r="MM9" s="46"/>
      <c r="MN9" s="46"/>
      <c r="MO9" s="46"/>
      <c r="MP9" s="46"/>
      <c r="MQ9" s="46"/>
      <c r="MR9" s="46"/>
      <c r="MS9" s="46"/>
      <c r="MT9" s="46"/>
      <c r="MU9" s="46"/>
      <c r="MV9" s="46"/>
      <c r="MW9" s="46"/>
      <c r="MX9" s="46"/>
      <c r="MY9" s="46"/>
      <c r="MZ9" s="46"/>
      <c r="NA9" s="46"/>
      <c r="NB9" s="46"/>
      <c r="NC9" s="46"/>
      <c r="ND9" s="46"/>
      <c r="NE9" s="46"/>
      <c r="NF9" s="46"/>
      <c r="NG9" s="46"/>
      <c r="NH9" s="46"/>
      <c r="NI9" s="46"/>
      <c r="NJ9" s="46"/>
      <c r="NK9" s="46"/>
      <c r="NL9" s="46"/>
      <c r="NM9" s="46"/>
      <c r="NN9" s="46"/>
      <c r="NO9" s="46"/>
      <c r="NP9" s="46"/>
      <c r="NQ9" s="46"/>
      <c r="NR9" s="46"/>
      <c r="NS9" s="46"/>
      <c r="NT9" s="46"/>
      <c r="NU9" s="46"/>
      <c r="NV9" s="46"/>
      <c r="NW9" s="46"/>
      <c r="NX9" s="46"/>
      <c r="NY9" s="46"/>
      <c r="NZ9" s="46"/>
      <c r="OA9" s="46"/>
      <c r="OB9" s="46"/>
      <c r="OC9" s="46"/>
      <c r="OD9" s="46"/>
      <c r="OE9" s="46"/>
      <c r="OF9" s="46"/>
      <c r="OG9" s="46"/>
      <c r="OH9" s="46"/>
      <c r="OI9" s="46"/>
      <c r="OJ9" s="46"/>
      <c r="OK9" s="46"/>
      <c r="OL9" s="46"/>
      <c r="OM9" s="46"/>
      <c r="ON9" s="46"/>
      <c r="OO9" s="46"/>
      <c r="OP9" s="46"/>
      <c r="OQ9" s="46"/>
      <c r="OR9" s="46"/>
      <c r="OS9" s="46"/>
      <c r="OT9" s="46"/>
      <c r="OU9" s="46"/>
      <c r="OV9" s="46"/>
      <c r="OW9" s="46"/>
      <c r="OX9" s="46"/>
      <c r="OY9" s="46"/>
      <c r="OZ9" s="46"/>
      <c r="PA9" s="46"/>
      <c r="PB9" s="46"/>
      <c r="PC9" s="46"/>
      <c r="PD9" s="46"/>
      <c r="PE9" s="46"/>
      <c r="PF9" s="46"/>
      <c r="PG9" s="46"/>
      <c r="PH9" s="46"/>
      <c r="PI9" s="46"/>
      <c r="PJ9" s="46"/>
      <c r="PK9" s="46"/>
      <c r="PL9" s="46"/>
      <c r="PM9" s="46"/>
      <c r="PN9" s="46"/>
      <c r="PO9" s="46"/>
      <c r="PP9" s="46"/>
      <c r="PQ9" s="46"/>
      <c r="PR9" s="46"/>
      <c r="PS9" s="46"/>
      <c r="PT9" s="46"/>
      <c r="PU9" s="46"/>
      <c r="PV9" s="46"/>
      <c r="PW9" s="46"/>
      <c r="PX9" s="46"/>
      <c r="PY9" s="46"/>
      <c r="PZ9" s="46"/>
      <c r="QA9" s="46"/>
      <c r="QB9" s="46"/>
      <c r="QC9" s="46"/>
      <c r="QD9" s="46"/>
      <c r="QE9" s="46"/>
      <c r="QF9" s="46"/>
      <c r="QG9" s="46"/>
      <c r="QH9" s="46"/>
      <c r="QI9" s="46"/>
      <c r="QJ9" s="46"/>
      <c r="QK9" s="46"/>
      <c r="QL9" s="46"/>
      <c r="QM9" s="46"/>
      <c r="QN9" s="46"/>
      <c r="QO9" s="46"/>
      <c r="QP9" s="46"/>
      <c r="QQ9" s="46"/>
      <c r="QR9" s="46"/>
      <c r="QS9" s="46"/>
      <c r="QT9" s="46"/>
      <c r="QU9" s="46"/>
      <c r="QV9" s="46"/>
      <c r="QW9" s="46"/>
      <c r="QX9" s="46"/>
      <c r="QY9" s="46"/>
      <c r="QZ9" s="46"/>
      <c r="RA9" s="46"/>
      <c r="RB9" s="46"/>
      <c r="RC9" s="46"/>
      <c r="RD9" s="46"/>
      <c r="RE9" s="46"/>
      <c r="RF9" s="46"/>
      <c r="RG9" s="46"/>
      <c r="RH9" s="46"/>
      <c r="RI9" s="46"/>
      <c r="RJ9" s="46"/>
      <c r="RK9" s="46"/>
      <c r="RL9" s="46"/>
      <c r="RM9" s="46"/>
      <c r="RN9" s="46"/>
      <c r="RO9" s="46"/>
      <c r="RP9" s="46"/>
      <c r="RQ9" s="46"/>
      <c r="RR9" s="46"/>
      <c r="RS9" s="46"/>
      <c r="RT9" s="46"/>
      <c r="RU9" s="46"/>
      <c r="RV9" s="46"/>
      <c r="RW9" s="46"/>
      <c r="RX9" s="46"/>
      <c r="RY9" s="46"/>
      <c r="RZ9" s="46"/>
      <c r="SA9" s="46"/>
      <c r="SB9" s="46"/>
      <c r="SC9" s="46"/>
      <c r="SD9" s="46"/>
      <c r="SE9" s="46"/>
      <c r="SF9" s="46"/>
      <c r="SG9" s="46"/>
      <c r="SH9" s="46"/>
      <c r="SI9" s="46"/>
      <c r="SJ9" s="46"/>
      <c r="SK9" s="46"/>
      <c r="SL9" s="46"/>
      <c r="SM9" s="46"/>
      <c r="SN9" s="46"/>
      <c r="SO9" s="46"/>
      <c r="SP9" s="46"/>
      <c r="SQ9" s="46"/>
      <c r="SR9" s="46"/>
      <c r="SS9" s="46"/>
      <c r="ST9" s="46"/>
      <c r="SU9" s="46"/>
      <c r="SV9" s="46"/>
      <c r="SW9" s="46"/>
      <c r="SX9" s="46"/>
      <c r="SY9" s="46"/>
      <c r="SZ9" s="46"/>
      <c r="TA9" s="46"/>
      <c r="TB9" s="46"/>
      <c r="TC9" s="46"/>
      <c r="TD9" s="46"/>
      <c r="TE9" s="46"/>
      <c r="TF9" s="46"/>
      <c r="TG9" s="46"/>
      <c r="TH9" s="46"/>
      <c r="TI9" s="46"/>
      <c r="TJ9" s="46"/>
      <c r="TK9" s="46"/>
      <c r="TL9" s="46"/>
      <c r="TM9" s="46"/>
      <c r="TN9" s="46"/>
      <c r="TO9" s="46"/>
      <c r="TP9" s="46"/>
      <c r="TQ9" s="46"/>
      <c r="TR9" s="46"/>
      <c r="TS9" s="46"/>
      <c r="TT9" s="46"/>
      <c r="TU9" s="46"/>
      <c r="TV9" s="46"/>
      <c r="TW9" s="46"/>
      <c r="TX9" s="46"/>
      <c r="TY9" s="46"/>
      <c r="TZ9" s="46"/>
      <c r="UA9" s="46"/>
      <c r="UB9" s="46"/>
      <c r="UC9" s="46"/>
      <c r="UD9" s="46"/>
      <c r="UE9" s="46"/>
      <c r="UF9" s="46"/>
      <c r="UG9" s="46"/>
      <c r="UH9" s="46"/>
      <c r="UI9" s="46"/>
      <c r="UJ9" s="46"/>
      <c r="UK9" s="46"/>
      <c r="UL9" s="46"/>
      <c r="UM9" s="46"/>
      <c r="UN9" s="46"/>
      <c r="UO9" s="46"/>
      <c r="UP9" s="46"/>
      <c r="UQ9" s="46"/>
      <c r="UR9" s="46"/>
      <c r="US9" s="46"/>
      <c r="UT9" s="46"/>
      <c r="UU9" s="46"/>
      <c r="UV9" s="46"/>
      <c r="UW9" s="46"/>
      <c r="UX9" s="46"/>
      <c r="UY9" s="46"/>
      <c r="UZ9" s="46"/>
      <c r="VA9" s="46"/>
      <c r="VB9" s="46"/>
      <c r="VC9" s="46"/>
      <c r="VD9" s="46"/>
      <c r="VE9" s="46"/>
      <c r="VF9" s="46"/>
      <c r="VG9" s="46"/>
      <c r="VH9" s="46"/>
      <c r="VI9" s="46"/>
      <c r="VJ9" s="46"/>
      <c r="VK9" s="46"/>
      <c r="VL9" s="46"/>
      <c r="VM9" s="46"/>
      <c r="VN9" s="46"/>
      <c r="VO9" s="46"/>
      <c r="VP9" s="46"/>
      <c r="VQ9" s="46"/>
      <c r="VR9" s="46"/>
      <c r="VS9" s="46"/>
      <c r="VT9" s="46"/>
      <c r="VU9" s="46"/>
      <c r="VV9" s="46"/>
      <c r="VW9" s="46"/>
      <c r="VX9" s="46"/>
      <c r="VY9" s="46"/>
      <c r="VZ9" s="46"/>
      <c r="WA9" s="46"/>
      <c r="WB9" s="46"/>
      <c r="WC9" s="46"/>
      <c r="WD9" s="46"/>
      <c r="WE9" s="46"/>
      <c r="WF9" s="46"/>
      <c r="WG9" s="46"/>
      <c r="WH9" s="46"/>
      <c r="WI9" s="46"/>
      <c r="WJ9" s="46"/>
      <c r="WK9" s="46"/>
      <c r="WL9" s="46"/>
      <c r="WM9" s="46"/>
      <c r="WN9" s="46"/>
      <c r="WO9" s="46"/>
      <c r="WP9" s="46"/>
      <c r="WQ9" s="46"/>
      <c r="WR9" s="46"/>
      <c r="WS9" s="46"/>
      <c r="WT9" s="46"/>
      <c r="WU9" s="46"/>
      <c r="WV9" s="46"/>
      <c r="WW9" s="46"/>
      <c r="WX9" s="46"/>
      <c r="WY9" s="46"/>
      <c r="WZ9" s="46"/>
      <c r="XA9" s="46"/>
      <c r="XB9" s="46"/>
      <c r="XC9" s="46"/>
      <c r="XD9" s="46"/>
      <c r="XE9" s="46"/>
      <c r="XF9" s="46"/>
      <c r="XG9" s="46"/>
      <c r="XH9" s="46"/>
      <c r="XI9" s="46"/>
      <c r="XJ9" s="46"/>
      <c r="XK9" s="46"/>
      <c r="XL9" s="46"/>
      <c r="XM9" s="46"/>
      <c r="XN9" s="46"/>
      <c r="XO9" s="46"/>
      <c r="XP9" s="46"/>
      <c r="XQ9" s="46"/>
      <c r="XR9" s="46"/>
      <c r="XS9" s="46"/>
      <c r="XT9" s="46"/>
      <c r="XU9" s="46"/>
      <c r="XV9" s="46"/>
      <c r="XW9" s="46"/>
      <c r="XX9" s="46"/>
      <c r="XY9" s="46"/>
      <c r="XZ9" s="46"/>
      <c r="YA9" s="46"/>
      <c r="YB9" s="46"/>
      <c r="YC9" s="46"/>
      <c r="YD9" s="46"/>
      <c r="YE9" s="46"/>
      <c r="YF9" s="46"/>
      <c r="YG9" s="46"/>
      <c r="YH9" s="46"/>
      <c r="YI9" s="46"/>
      <c r="YJ9" s="46"/>
      <c r="YK9" s="46"/>
      <c r="YL9" s="46"/>
      <c r="YM9" s="46"/>
      <c r="YN9" s="46"/>
      <c r="YO9" s="46"/>
      <c r="YP9" s="46"/>
      <c r="YQ9" s="46"/>
      <c r="YR9" s="46"/>
      <c r="YS9" s="46"/>
      <c r="YT9" s="46"/>
      <c r="YU9" s="46"/>
      <c r="YV9" s="46"/>
      <c r="YW9" s="46"/>
      <c r="YX9" s="46"/>
      <c r="YY9" s="46"/>
      <c r="YZ9" s="46"/>
      <c r="ZA9" s="46"/>
      <c r="ZB9" s="46"/>
      <c r="ZC9" s="46"/>
      <c r="ZD9" s="46"/>
      <c r="ZE9" s="46"/>
      <c r="ZF9" s="46"/>
      <c r="ZG9" s="46"/>
      <c r="ZH9" s="46"/>
      <c r="ZI9" s="46"/>
      <c r="ZJ9" s="46"/>
      <c r="ZK9" s="46"/>
      <c r="ZL9" s="46"/>
      <c r="ZM9" s="46"/>
      <c r="ZN9" s="46"/>
      <c r="ZO9" s="46"/>
      <c r="ZP9" s="46"/>
      <c r="ZQ9" s="46"/>
      <c r="ZR9" s="46"/>
      <c r="ZS9" s="46"/>
      <c r="ZT9" s="46"/>
      <c r="ZU9" s="46"/>
      <c r="ZV9" s="46"/>
      <c r="ZW9" s="46"/>
      <c r="ZX9" s="46"/>
      <c r="ZY9" s="46"/>
      <c r="ZZ9" s="46"/>
      <c r="AAA9" s="46"/>
      <c r="AAB9" s="46"/>
      <c r="AAC9" s="46"/>
      <c r="AAD9" s="46"/>
      <c r="AAE9" s="46"/>
      <c r="AAF9" s="46"/>
      <c r="AAG9" s="46"/>
      <c r="AAH9" s="46"/>
      <c r="AAI9" s="46"/>
      <c r="AAJ9" s="46"/>
      <c r="AAK9" s="46"/>
      <c r="AAL9" s="46"/>
      <c r="AAM9" s="46"/>
      <c r="AAN9" s="46"/>
      <c r="AAO9" s="46"/>
      <c r="AAP9" s="46"/>
      <c r="AAQ9" s="46"/>
      <c r="AAR9" s="46"/>
      <c r="AAS9" s="46"/>
      <c r="AAT9" s="46"/>
      <c r="AAU9" s="46"/>
      <c r="AAV9" s="46"/>
      <c r="AAW9" s="46"/>
      <c r="AAX9" s="46"/>
      <c r="AAY9" s="46"/>
      <c r="AAZ9" s="46"/>
      <c r="ABA9" s="46"/>
      <c r="ABB9" s="46"/>
      <c r="ABC9" s="46"/>
      <c r="ABD9" s="46"/>
      <c r="ABE9" s="46"/>
      <c r="ABF9" s="46"/>
      <c r="ABG9" s="46"/>
      <c r="ABH9" s="46"/>
      <c r="ABI9" s="46"/>
      <c r="ABJ9" s="46"/>
      <c r="ABK9" s="46"/>
      <c r="ABL9" s="46"/>
      <c r="ABM9" s="46"/>
      <c r="ABN9" s="46"/>
      <c r="ABO9" s="46"/>
      <c r="ABP9" s="46"/>
      <c r="ABQ9" s="46"/>
      <c r="ABR9" s="46"/>
      <c r="ABS9" s="46"/>
      <c r="ABT9" s="46"/>
      <c r="ABU9" s="46"/>
      <c r="ABV9" s="46"/>
      <c r="ABW9" s="46"/>
      <c r="ABX9" s="46"/>
      <c r="ABY9" s="46"/>
      <c r="ABZ9" s="46"/>
      <c r="ACA9" s="46"/>
      <c r="ACB9" s="46"/>
      <c r="ACC9" s="46"/>
      <c r="ACD9" s="46"/>
      <c r="ACE9" s="46"/>
      <c r="ACF9" s="46"/>
      <c r="ACG9" s="46"/>
      <c r="ACH9" s="46"/>
      <c r="ACI9" s="46"/>
      <c r="ACJ9" s="46"/>
      <c r="ACK9" s="46"/>
      <c r="ACL9" s="46"/>
      <c r="ACM9" s="46"/>
      <c r="ACN9" s="46"/>
      <c r="ACO9" s="46"/>
      <c r="ACP9" s="46"/>
      <c r="ACQ9" s="46"/>
      <c r="ACR9" s="46"/>
      <c r="ACS9" s="46"/>
      <c r="ACT9" s="46"/>
      <c r="ACU9" s="46"/>
      <c r="ACV9" s="46"/>
      <c r="ACW9" s="46"/>
      <c r="ACX9" s="46"/>
      <c r="ACY9" s="46"/>
      <c r="ACZ9" s="46"/>
      <c r="ADA9" s="46"/>
      <c r="ADB9" s="46"/>
      <c r="ADC9" s="46"/>
      <c r="ADD9" s="46"/>
      <c r="ADE9" s="46"/>
      <c r="ADF9" s="46"/>
      <c r="ADG9" s="46"/>
      <c r="ADH9" s="46"/>
      <c r="ADI9" s="46"/>
      <c r="ADJ9" s="46"/>
      <c r="ADK9" s="46"/>
      <c r="ADL9" s="46"/>
      <c r="ADM9" s="46"/>
      <c r="ADN9" s="46"/>
      <c r="ADO9" s="46"/>
      <c r="ADP9" s="46"/>
      <c r="ADQ9" s="46"/>
      <c r="ADR9" s="46"/>
      <c r="ADS9" s="46"/>
      <c r="ADT9" s="46"/>
      <c r="ADU9" s="46"/>
      <c r="ADV9" s="46"/>
      <c r="ADW9" s="46"/>
      <c r="ADX9" s="46"/>
      <c r="ADY9" s="46"/>
      <c r="ADZ9" s="46"/>
      <c r="AEA9" s="46"/>
      <c r="AEB9" s="46"/>
      <c r="AEC9" s="46"/>
      <c r="AED9" s="46"/>
      <c r="AEE9" s="46"/>
      <c r="AEF9" s="46"/>
      <c r="AEG9" s="46"/>
      <c r="AEH9" s="46"/>
      <c r="AEI9" s="46"/>
      <c r="AEJ9" s="46"/>
      <c r="AEK9" s="46"/>
      <c r="AEL9" s="46"/>
      <c r="AEM9" s="46"/>
      <c r="AEN9" s="46"/>
      <c r="AEO9" s="46"/>
      <c r="AEP9" s="46"/>
      <c r="AEQ9" s="46"/>
      <c r="AER9" s="46"/>
      <c r="AES9" s="46"/>
      <c r="AET9" s="46"/>
      <c r="AEU9" s="46"/>
      <c r="AEV9" s="46"/>
      <c r="AEW9" s="46"/>
      <c r="AEX9" s="46"/>
      <c r="AEY9" s="46"/>
      <c r="AEZ9" s="46"/>
      <c r="AFA9" s="46"/>
      <c r="AFB9" s="46"/>
      <c r="AFC9" s="46"/>
      <c r="AFD9" s="46"/>
      <c r="AFE9" s="46"/>
      <c r="AFF9" s="46"/>
      <c r="AFG9" s="46"/>
      <c r="AFH9" s="46"/>
      <c r="AFI9" s="46"/>
      <c r="AFJ9" s="46"/>
      <c r="AFK9" s="46"/>
      <c r="AFL9" s="46"/>
      <c r="AFM9" s="46"/>
      <c r="AFN9" s="46"/>
      <c r="AFO9" s="46"/>
      <c r="AFP9" s="46"/>
      <c r="AFQ9" s="46"/>
      <c r="AFR9" s="46"/>
      <c r="AFS9" s="46"/>
      <c r="AFT9" s="46"/>
      <c r="AFU9" s="46"/>
      <c r="AFV9" s="46"/>
      <c r="AFW9" s="46"/>
      <c r="AFX9" s="46"/>
      <c r="AFY9" s="46"/>
      <c r="AFZ9" s="46"/>
      <c r="AGA9" s="46"/>
      <c r="AGB9" s="46"/>
      <c r="AGC9" s="46"/>
      <c r="AGD9" s="46"/>
      <c r="AGE9" s="46"/>
      <c r="AGF9" s="46"/>
      <c r="AGG9" s="46"/>
      <c r="AGH9" s="46"/>
      <c r="AGI9" s="46"/>
      <c r="AGJ9" s="46"/>
      <c r="AGK9" s="46"/>
      <c r="AGL9" s="46"/>
      <c r="AGM9" s="46"/>
      <c r="AGN9" s="46"/>
      <c r="AGO9" s="46"/>
      <c r="AGP9" s="46"/>
      <c r="AGQ9" s="46"/>
      <c r="AGR9" s="46"/>
      <c r="AGS9" s="46"/>
      <c r="AGT9" s="46"/>
      <c r="AGU9" s="46"/>
      <c r="AGV9" s="46"/>
      <c r="AGW9" s="46"/>
      <c r="AGX9" s="46"/>
      <c r="AGY9" s="46"/>
      <c r="AGZ9" s="46"/>
      <c r="AHA9" s="46"/>
      <c r="AHB9" s="46"/>
      <c r="AHC9" s="46"/>
      <c r="AHD9" s="46"/>
      <c r="AHE9" s="46"/>
      <c r="AHF9" s="46"/>
      <c r="AHG9" s="46"/>
      <c r="AHH9" s="46"/>
      <c r="AHI9" s="46"/>
      <c r="AHJ9" s="46"/>
      <c r="AHK9" s="46"/>
      <c r="AHL9" s="46"/>
      <c r="AHM9" s="46"/>
      <c r="AHN9" s="46"/>
      <c r="AHO9" s="46"/>
      <c r="AHP9" s="46"/>
      <c r="AHQ9" s="46"/>
      <c r="AHR9" s="46"/>
      <c r="AHS9" s="46"/>
      <c r="AHT9" s="46"/>
      <c r="AHU9" s="46"/>
      <c r="AHV9" s="46"/>
      <c r="AHW9" s="46"/>
      <c r="AHX9" s="46"/>
      <c r="AHY9" s="46"/>
      <c r="AHZ9" s="46"/>
      <c r="AIA9" s="46"/>
      <c r="AIB9" s="46"/>
      <c r="AIC9" s="46"/>
      <c r="AID9" s="46"/>
      <c r="AIE9" s="46"/>
      <c r="AIF9" s="46"/>
      <c r="AIG9" s="46"/>
      <c r="AIH9" s="46"/>
      <c r="AII9" s="46"/>
      <c r="AIJ9" s="46"/>
      <c r="AIK9" s="46"/>
      <c r="AIL9" s="46"/>
      <c r="AIM9" s="46"/>
      <c r="AIN9" s="46"/>
      <c r="AIO9" s="46"/>
      <c r="AIP9" s="46"/>
      <c r="AIQ9" s="46"/>
      <c r="AIR9" s="46"/>
      <c r="AIS9" s="46"/>
      <c r="AIT9" s="46"/>
      <c r="AIU9" s="46"/>
      <c r="AIV9" s="46"/>
      <c r="AIW9" s="46"/>
      <c r="AIX9" s="46"/>
      <c r="AIY9" s="46"/>
      <c r="AIZ9" s="46"/>
      <c r="AJA9" s="46"/>
      <c r="AJB9" s="46"/>
      <c r="AJC9" s="46"/>
      <c r="AJD9" s="46"/>
      <c r="AJE9" s="46"/>
      <c r="AJF9" s="46"/>
      <c r="AJG9" s="46"/>
      <c r="AJH9" s="46"/>
      <c r="AJI9" s="46"/>
      <c r="AJJ9" s="46"/>
      <c r="AJK9" s="46"/>
      <c r="AJL9" s="46"/>
      <c r="AJM9" s="46"/>
      <c r="AJN9" s="46"/>
      <c r="AJO9" s="46"/>
      <c r="AJP9" s="46"/>
      <c r="AJQ9" s="46"/>
      <c r="AJR9" s="46"/>
      <c r="AJS9" s="46"/>
      <c r="AJT9" s="46"/>
      <c r="AJU9" s="46"/>
      <c r="AJV9" s="46"/>
      <c r="AJW9" s="46"/>
      <c r="AJX9" s="46"/>
      <c r="AJY9" s="46"/>
      <c r="AJZ9" s="46"/>
      <c r="AKA9" s="46"/>
      <c r="AKB9" s="46"/>
      <c r="AKC9" s="46"/>
      <c r="AKD9" s="46"/>
      <c r="AKE9" s="46"/>
      <c r="AKF9" s="46"/>
      <c r="AKG9" s="46"/>
      <c r="AKH9" s="46"/>
      <c r="AKI9" s="46"/>
      <c r="AKJ9" s="46"/>
      <c r="AKK9" s="46"/>
      <c r="AKL9" s="46"/>
      <c r="AKM9" s="46"/>
      <c r="AKN9" s="46"/>
      <c r="AKO9" s="46"/>
      <c r="AKP9" s="46"/>
      <c r="AKQ9" s="46"/>
      <c r="AKR9" s="46"/>
      <c r="AKS9" s="46"/>
      <c r="AKT9" s="46"/>
      <c r="AKU9" s="46"/>
      <c r="AKV9" s="46"/>
      <c r="AKW9" s="46"/>
      <c r="AKX9" s="46"/>
      <c r="AKY9" s="46"/>
      <c r="AKZ9" s="46"/>
      <c r="ALA9" s="46"/>
      <c r="ALB9" s="46"/>
      <c r="ALC9" s="46"/>
      <c r="ALD9" s="46"/>
      <c r="ALE9" s="46"/>
      <c r="ALF9" s="46"/>
      <c r="ALG9" s="46"/>
      <c r="ALH9" s="46"/>
      <c r="ALI9" s="46"/>
      <c r="ALJ9" s="46"/>
      <c r="ALK9" s="46"/>
      <c r="ALL9" s="46"/>
      <c r="ALM9" s="46"/>
      <c r="ALN9" s="46"/>
      <c r="ALO9" s="46"/>
      <c r="ALP9" s="46"/>
      <c r="ALQ9" s="46"/>
      <c r="ALR9" s="46"/>
      <c r="ALS9" s="46"/>
      <c r="ALT9" s="46"/>
      <c r="ALU9" s="46"/>
      <c r="ALV9" s="46"/>
      <c r="ALW9" s="46"/>
      <c r="ALX9" s="46"/>
      <c r="ALY9" s="46"/>
      <c r="ALZ9" s="46"/>
      <c r="AMA9" s="46"/>
      <c r="AMB9" s="46"/>
      <c r="AMC9" s="46"/>
      <c r="AMD9" s="46"/>
      <c r="AME9" s="46"/>
      <c r="AMF9" s="46"/>
      <c r="AMG9" s="46"/>
      <c r="AMH9" s="46"/>
      <c r="AMI9" s="46"/>
      <c r="AMJ9" s="46"/>
      <c r="AMK9" s="46"/>
      <c r="AML9" s="46"/>
      <c r="AMM9" s="46"/>
      <c r="AMN9" s="46"/>
      <c r="AMO9" s="46"/>
      <c r="AMP9" s="46"/>
      <c r="AMQ9" s="46"/>
      <c r="AMR9" s="46"/>
      <c r="AMS9" s="46"/>
      <c r="AMT9" s="46"/>
      <c r="AMU9" s="46"/>
      <c r="AMV9" s="46"/>
      <c r="AMW9" s="46"/>
      <c r="AMX9" s="46"/>
      <c r="AMY9" s="46"/>
      <c r="AMZ9" s="46"/>
      <c r="ANA9" s="46"/>
      <c r="ANB9" s="46"/>
      <c r="ANC9" s="46"/>
      <c r="AND9" s="46"/>
      <c r="ANE9" s="46"/>
      <c r="ANF9" s="46"/>
      <c r="ANG9" s="46"/>
      <c r="ANH9" s="46"/>
      <c r="ANI9" s="46"/>
      <c r="ANJ9" s="46"/>
      <c r="ANK9" s="46"/>
      <c r="ANL9" s="46"/>
      <c r="ANM9" s="46"/>
      <c r="ANN9" s="46"/>
      <c r="ANO9" s="46"/>
      <c r="ANP9" s="46"/>
      <c r="ANQ9" s="46"/>
      <c r="ANR9" s="46"/>
      <c r="ANS9" s="46"/>
      <c r="ANT9" s="46"/>
      <c r="ANU9" s="46"/>
      <c r="ANV9" s="46"/>
      <c r="ANW9" s="46"/>
      <c r="ANX9" s="46"/>
      <c r="ANY9" s="46"/>
      <c r="ANZ9" s="46"/>
      <c r="AOA9" s="46"/>
      <c r="AOB9" s="46"/>
      <c r="AOC9" s="46"/>
      <c r="AOD9" s="46"/>
      <c r="AOE9" s="46"/>
      <c r="AOF9" s="46"/>
      <c r="AOG9" s="46"/>
      <c r="AOH9" s="46"/>
      <c r="AOI9" s="46"/>
      <c r="AOJ9" s="46"/>
      <c r="AOK9" s="46"/>
      <c r="AOL9" s="46"/>
      <c r="AOM9" s="46"/>
      <c r="AON9" s="46"/>
      <c r="AOO9" s="46"/>
      <c r="AOP9" s="46"/>
      <c r="AOQ9" s="46"/>
      <c r="AOR9" s="46"/>
      <c r="AOS9" s="46"/>
      <c r="AOT9" s="46"/>
      <c r="AOU9" s="46"/>
      <c r="AOV9" s="46"/>
      <c r="AOW9" s="46"/>
      <c r="AOX9" s="46"/>
      <c r="AOY9" s="46"/>
      <c r="AOZ9" s="46"/>
      <c r="APA9" s="46"/>
      <c r="APB9" s="46"/>
      <c r="APC9" s="46"/>
      <c r="APD9" s="46"/>
      <c r="APE9" s="46"/>
      <c r="APF9" s="46"/>
      <c r="APG9" s="46"/>
      <c r="APH9" s="46"/>
      <c r="API9" s="46"/>
      <c r="APJ9" s="46"/>
      <c r="APK9" s="46"/>
      <c r="APL9" s="46"/>
      <c r="APM9" s="46"/>
      <c r="APN9" s="46"/>
      <c r="APO9" s="46"/>
      <c r="APP9" s="46"/>
      <c r="APQ9" s="46"/>
      <c r="APR9" s="46"/>
      <c r="APS9" s="46"/>
      <c r="APT9" s="46"/>
      <c r="APU9" s="46"/>
      <c r="APV9" s="46"/>
      <c r="APW9" s="46"/>
      <c r="APX9" s="46"/>
      <c r="APY9" s="46"/>
      <c r="APZ9" s="46"/>
      <c r="AQA9" s="46"/>
      <c r="AQB9" s="46"/>
      <c r="AQC9" s="46"/>
      <c r="AQD9" s="46"/>
      <c r="AQE9" s="46"/>
      <c r="AQF9" s="46"/>
      <c r="AQG9" s="46"/>
      <c r="AQH9" s="46"/>
      <c r="AQI9" s="46"/>
      <c r="AQJ9" s="46"/>
      <c r="AQK9" s="46"/>
      <c r="AQL9" s="46"/>
      <c r="AQM9" s="46"/>
      <c r="AQN9" s="46"/>
      <c r="AQO9" s="46"/>
      <c r="AQP9" s="46"/>
      <c r="AQQ9" s="46"/>
      <c r="AQR9" s="46"/>
      <c r="AQS9" s="46"/>
      <c r="AQT9" s="46"/>
      <c r="AQU9" s="46"/>
      <c r="AQV9" s="46"/>
      <c r="AQW9" s="46"/>
      <c r="AQX9" s="46"/>
      <c r="AQY9" s="46"/>
      <c r="AQZ9" s="46"/>
      <c r="ARA9" s="46"/>
      <c r="ARB9" s="46"/>
      <c r="ARC9" s="46"/>
      <c r="ARD9" s="46"/>
      <c r="ARE9" s="46"/>
      <c r="ARF9" s="46"/>
      <c r="ARG9" s="46"/>
      <c r="ARH9" s="46"/>
      <c r="ARI9" s="46"/>
      <c r="ARJ9" s="46"/>
      <c r="ARK9" s="46"/>
      <c r="ARL9" s="46"/>
      <c r="ARM9" s="46"/>
      <c r="ARN9" s="46"/>
      <c r="ARO9" s="46"/>
      <c r="ARP9" s="46"/>
      <c r="ARQ9" s="46"/>
      <c r="ARR9" s="46"/>
      <c r="ARS9" s="46"/>
      <c r="ART9" s="46"/>
      <c r="ARU9" s="46"/>
      <c r="ARV9" s="46"/>
      <c r="ARW9" s="46"/>
      <c r="ARX9" s="46"/>
      <c r="ARY9" s="46"/>
      <c r="ARZ9" s="46"/>
      <c r="ASA9" s="46"/>
      <c r="ASB9" s="46"/>
      <c r="ASC9" s="46"/>
      <c r="ASD9" s="46"/>
      <c r="ASE9" s="46"/>
      <c r="ASF9" s="46"/>
      <c r="ASG9" s="46"/>
      <c r="ASH9" s="46"/>
      <c r="ASI9" s="46"/>
      <c r="ASJ9" s="46"/>
      <c r="ASK9" s="46"/>
      <c r="ASL9" s="46"/>
      <c r="ASM9" s="46"/>
      <c r="ASN9" s="46"/>
      <c r="ASO9" s="46"/>
      <c r="ASP9" s="46"/>
      <c r="ASQ9" s="46"/>
      <c r="ASR9" s="46"/>
      <c r="ASS9" s="46"/>
      <c r="AST9" s="46"/>
      <c r="ASU9" s="46"/>
      <c r="ASV9" s="46"/>
      <c r="ASW9" s="46"/>
      <c r="ASX9" s="46"/>
      <c r="ASY9" s="46"/>
      <c r="ASZ9" s="46"/>
      <c r="ATA9" s="46"/>
      <c r="ATB9" s="46"/>
      <c r="ATC9" s="46"/>
      <c r="ATD9" s="46"/>
      <c r="ATE9" s="46"/>
      <c r="ATF9" s="46"/>
      <c r="ATG9" s="46"/>
      <c r="ATH9" s="46"/>
      <c r="ATI9" s="46"/>
      <c r="ATJ9" s="46"/>
      <c r="ATK9" s="46"/>
      <c r="ATL9" s="46"/>
      <c r="ATM9" s="46"/>
      <c r="ATN9" s="46"/>
      <c r="ATO9" s="46"/>
      <c r="ATP9" s="46"/>
      <c r="ATQ9" s="46"/>
      <c r="ATR9" s="46"/>
      <c r="ATS9" s="46"/>
      <c r="ATT9" s="46"/>
      <c r="ATU9" s="46"/>
      <c r="ATV9" s="46"/>
      <c r="ATW9" s="46"/>
      <c r="ATX9" s="46"/>
      <c r="ATY9" s="46"/>
      <c r="ATZ9" s="46"/>
      <c r="AUA9" s="46"/>
      <c r="AUB9" s="46"/>
      <c r="AUC9" s="46"/>
      <c r="AUD9" s="46"/>
      <c r="AUE9" s="46"/>
      <c r="AUF9" s="46"/>
      <c r="AUG9" s="46"/>
      <c r="AUH9" s="46"/>
      <c r="AUI9" s="46"/>
      <c r="AUJ9" s="46"/>
      <c r="AUK9" s="46"/>
      <c r="AUL9" s="46"/>
      <c r="AUM9" s="46"/>
      <c r="AUN9" s="46"/>
      <c r="AUO9" s="46"/>
      <c r="AUP9" s="46"/>
      <c r="AUQ9" s="46"/>
      <c r="AUR9" s="46"/>
      <c r="AUS9" s="46"/>
      <c r="AUT9" s="46"/>
      <c r="AUU9" s="46"/>
      <c r="AUV9" s="46"/>
      <c r="AUW9" s="46"/>
      <c r="AUX9" s="46"/>
      <c r="AUY9" s="46"/>
      <c r="AUZ9" s="46"/>
      <c r="AVA9" s="46"/>
      <c r="AVB9" s="46"/>
      <c r="AVC9" s="46"/>
      <c r="AVD9" s="46"/>
      <c r="AVE9" s="46"/>
      <c r="AVF9" s="46"/>
      <c r="AVG9" s="46"/>
      <c r="AVH9" s="46"/>
      <c r="AVI9" s="46"/>
      <c r="AVJ9" s="46"/>
      <c r="AVK9" s="46"/>
      <c r="AVL9" s="46"/>
      <c r="AVM9" s="46"/>
      <c r="AVN9" s="46"/>
      <c r="AVO9" s="46"/>
      <c r="AVP9" s="46"/>
      <c r="AVQ9" s="46"/>
      <c r="AVR9" s="46"/>
      <c r="AVS9" s="46"/>
      <c r="AVT9" s="46"/>
      <c r="AVU9" s="46"/>
      <c r="AVV9" s="46"/>
      <c r="AVW9" s="46"/>
      <c r="AVX9" s="46"/>
      <c r="AVY9" s="46"/>
      <c r="AVZ9" s="46"/>
      <c r="AWA9" s="46"/>
      <c r="AWB9" s="46"/>
      <c r="AWC9" s="46"/>
      <c r="AWD9" s="46"/>
      <c r="AWE9" s="46"/>
      <c r="AWF9" s="46"/>
      <c r="AWG9" s="46"/>
      <c r="AWH9" s="46"/>
      <c r="AWI9" s="46"/>
      <c r="AWJ9" s="46"/>
      <c r="AWK9" s="46"/>
      <c r="AWL9" s="46"/>
      <c r="AWM9" s="46"/>
      <c r="AWN9" s="46"/>
      <c r="AWO9" s="46"/>
      <c r="AWP9" s="46"/>
      <c r="AWQ9" s="46"/>
      <c r="AWR9" s="46"/>
      <c r="AWS9" s="46"/>
      <c r="AWT9" s="46"/>
      <c r="AWU9" s="46"/>
      <c r="AWV9" s="46"/>
      <c r="AWW9" s="46"/>
      <c r="AWX9" s="46"/>
      <c r="AWY9" s="46"/>
      <c r="AWZ9" s="46"/>
      <c r="AXA9" s="46"/>
      <c r="AXB9" s="46"/>
      <c r="AXC9" s="46"/>
      <c r="AXD9" s="46"/>
      <c r="AXE9" s="46"/>
      <c r="AXF9" s="46"/>
      <c r="AXG9" s="46"/>
      <c r="AXH9" s="46"/>
      <c r="AXI9" s="46"/>
      <c r="AXJ9" s="46"/>
      <c r="AXK9" s="46"/>
      <c r="AXL9" s="46"/>
      <c r="AXM9" s="46"/>
      <c r="AXN9" s="46"/>
      <c r="AXO9" s="46"/>
      <c r="AXP9" s="46"/>
      <c r="AXQ9" s="46"/>
      <c r="AXR9" s="46"/>
      <c r="AXS9" s="46"/>
      <c r="AXT9" s="46"/>
      <c r="AXU9" s="46"/>
      <c r="AXV9" s="46"/>
      <c r="AXW9" s="46"/>
      <c r="AXX9" s="46"/>
      <c r="AXY9" s="46"/>
      <c r="AXZ9" s="46"/>
      <c r="AYA9" s="46"/>
      <c r="AYB9" s="46"/>
      <c r="AYC9" s="46"/>
      <c r="AYD9" s="46"/>
      <c r="AYE9" s="46"/>
      <c r="AYF9" s="46"/>
      <c r="AYG9" s="46"/>
      <c r="AYH9" s="46"/>
      <c r="AYI9" s="46"/>
      <c r="AYJ9" s="46"/>
      <c r="AYK9" s="46"/>
      <c r="AYL9" s="46"/>
      <c r="AYM9" s="46"/>
      <c r="AYN9" s="46"/>
      <c r="AYO9" s="46"/>
      <c r="AYP9" s="46"/>
      <c r="AYQ9" s="46"/>
      <c r="AYR9" s="46"/>
      <c r="AYS9" s="46"/>
      <c r="AYT9" s="46"/>
      <c r="AYU9" s="46"/>
      <c r="AYV9" s="46"/>
      <c r="AYW9" s="46"/>
      <c r="AYX9" s="46"/>
      <c r="AYY9" s="46"/>
      <c r="AYZ9" s="46"/>
      <c r="AZA9" s="46"/>
      <c r="AZB9" s="46"/>
      <c r="AZC9" s="46"/>
      <c r="AZD9" s="46"/>
      <c r="AZE9" s="46"/>
      <c r="AZF9" s="46"/>
      <c r="AZG9" s="46"/>
      <c r="AZH9" s="46"/>
      <c r="AZI9" s="46"/>
      <c r="AZJ9" s="46"/>
      <c r="AZK9" s="46"/>
      <c r="AZL9" s="46"/>
      <c r="AZM9" s="46"/>
      <c r="AZN9" s="46"/>
      <c r="AZO9" s="46"/>
      <c r="AZP9" s="46"/>
      <c r="AZQ9" s="46"/>
      <c r="AZR9" s="46"/>
      <c r="AZS9" s="46"/>
      <c r="AZT9" s="46"/>
      <c r="AZU9" s="46"/>
      <c r="AZV9" s="46"/>
      <c r="AZW9" s="46"/>
      <c r="AZX9" s="46"/>
      <c r="AZY9" s="46"/>
      <c r="AZZ9" s="46"/>
      <c r="BAA9" s="46"/>
      <c r="BAB9" s="46"/>
      <c r="BAC9" s="46"/>
      <c r="BAD9" s="46"/>
      <c r="BAE9" s="46"/>
      <c r="BAF9" s="46"/>
      <c r="BAG9" s="46"/>
      <c r="BAH9" s="46"/>
      <c r="BAI9" s="46"/>
      <c r="BAJ9" s="46"/>
      <c r="BAK9" s="46"/>
      <c r="BAL9" s="46"/>
      <c r="BAM9" s="46"/>
      <c r="BAN9" s="46"/>
      <c r="BAO9" s="46"/>
      <c r="BAP9" s="46"/>
      <c r="BAQ9" s="46"/>
      <c r="BAR9" s="46"/>
      <c r="BAS9" s="46"/>
      <c r="BAT9" s="46"/>
      <c r="BAU9" s="46"/>
      <c r="BAV9" s="46"/>
      <c r="BAW9" s="46"/>
      <c r="BAX9" s="46"/>
      <c r="BAY9" s="46"/>
      <c r="BAZ9" s="46"/>
      <c r="BBA9" s="46"/>
      <c r="BBB9" s="46"/>
      <c r="BBC9" s="46"/>
      <c r="BBD9" s="46"/>
      <c r="BBE9" s="46"/>
      <c r="BBF9" s="46"/>
      <c r="BBG9" s="46"/>
      <c r="BBH9" s="46"/>
      <c r="BBI9" s="46"/>
      <c r="BBJ9" s="46"/>
      <c r="BBK9" s="46"/>
      <c r="BBL9" s="46"/>
      <c r="BBM9" s="46"/>
      <c r="BBN9" s="46"/>
      <c r="BBO9" s="46"/>
      <c r="BBP9" s="46"/>
      <c r="BBQ9" s="46"/>
      <c r="BBR9" s="46"/>
      <c r="BBS9" s="46"/>
      <c r="BBT9" s="46"/>
      <c r="BBU9" s="46"/>
      <c r="BBV9" s="46"/>
      <c r="BBW9" s="46"/>
      <c r="BBX9" s="46"/>
      <c r="BBY9" s="46"/>
      <c r="BBZ9" s="46"/>
      <c r="BCA9" s="46"/>
      <c r="BCB9" s="46"/>
      <c r="BCC9" s="46"/>
      <c r="BCD9" s="46"/>
      <c r="BCE9" s="46"/>
      <c r="BCF9" s="46"/>
      <c r="BCG9" s="46"/>
      <c r="BCH9" s="46"/>
      <c r="BCI9" s="46"/>
      <c r="BCJ9" s="46"/>
      <c r="BCK9" s="46"/>
      <c r="BCL9" s="46"/>
      <c r="BCM9" s="46"/>
      <c r="BCN9" s="46"/>
      <c r="BCO9" s="46"/>
      <c r="BCP9" s="46"/>
      <c r="BCQ9" s="46"/>
      <c r="BCR9" s="46"/>
      <c r="BCS9" s="46"/>
      <c r="BCT9" s="46"/>
      <c r="BCU9" s="46"/>
      <c r="BCV9" s="46"/>
      <c r="BCW9" s="46"/>
      <c r="BCX9" s="46"/>
      <c r="BCY9" s="46"/>
      <c r="BCZ9" s="46"/>
      <c r="BDA9" s="46"/>
      <c r="BDB9" s="46"/>
      <c r="BDC9" s="46"/>
      <c r="BDD9" s="46"/>
      <c r="BDE9" s="46"/>
      <c r="BDF9" s="46"/>
      <c r="BDG9" s="46"/>
      <c r="BDH9" s="46"/>
      <c r="BDI9" s="46"/>
      <c r="BDJ9" s="46"/>
      <c r="BDK9" s="46"/>
      <c r="BDL9" s="46"/>
      <c r="BDM9" s="46"/>
      <c r="BDN9" s="46"/>
      <c r="BDO9" s="46"/>
      <c r="BDP9" s="46"/>
      <c r="BDQ9" s="46"/>
      <c r="BDR9" s="46"/>
      <c r="BDS9" s="46"/>
      <c r="BDT9" s="46"/>
      <c r="BDU9" s="46"/>
      <c r="BDV9" s="46"/>
      <c r="BDW9" s="46"/>
      <c r="BDX9" s="46"/>
      <c r="BDY9" s="46"/>
      <c r="BDZ9" s="46"/>
      <c r="BEA9" s="46"/>
      <c r="BEB9" s="46"/>
      <c r="BEC9" s="46"/>
      <c r="BED9" s="46"/>
      <c r="BEE9" s="46"/>
      <c r="BEF9" s="46"/>
      <c r="BEG9" s="46"/>
      <c r="BEH9" s="46"/>
      <c r="BEI9" s="46"/>
      <c r="BEJ9" s="46"/>
      <c r="BEK9" s="46"/>
      <c r="BEL9" s="46"/>
      <c r="BEM9" s="46"/>
      <c r="BEN9" s="46"/>
      <c r="BEO9" s="46"/>
      <c r="BEP9" s="46"/>
      <c r="BEQ9" s="46"/>
      <c r="BER9" s="46"/>
      <c r="BES9" s="46"/>
      <c r="BET9" s="46"/>
      <c r="BEU9" s="46"/>
      <c r="BEV9" s="46"/>
      <c r="BEW9" s="46"/>
      <c r="BEX9" s="46"/>
      <c r="BEY9" s="46"/>
      <c r="BEZ9" s="46"/>
      <c r="BFA9" s="46"/>
      <c r="BFB9" s="46"/>
      <c r="BFC9" s="46"/>
      <c r="BFD9" s="46"/>
      <c r="BFE9" s="46"/>
      <c r="BFF9" s="46"/>
      <c r="BFG9" s="46"/>
      <c r="BFH9" s="46"/>
      <c r="BFI9" s="46"/>
      <c r="BFJ9" s="46"/>
      <c r="BFK9" s="46"/>
      <c r="BFL9" s="46"/>
      <c r="BFM9" s="46"/>
      <c r="BFN9" s="46"/>
      <c r="BFO9" s="46"/>
      <c r="BFP9" s="46"/>
      <c r="BFQ9" s="46"/>
      <c r="BFR9" s="46"/>
      <c r="BFS9" s="46"/>
      <c r="BFT9" s="46"/>
      <c r="BFU9" s="46"/>
      <c r="BFV9" s="46"/>
      <c r="BFW9" s="46"/>
      <c r="BFX9" s="46"/>
      <c r="BFY9" s="46"/>
      <c r="BFZ9" s="46"/>
      <c r="BGA9" s="46"/>
      <c r="BGB9" s="46"/>
      <c r="BGC9" s="46"/>
      <c r="BGD9" s="46"/>
      <c r="BGE9" s="46"/>
      <c r="BGF9" s="46"/>
      <c r="BGG9" s="46"/>
      <c r="BGH9" s="46"/>
      <c r="BGI9" s="46"/>
      <c r="BGJ9" s="46"/>
      <c r="BGK9" s="46"/>
      <c r="BGL9" s="46"/>
      <c r="BGM9" s="46"/>
      <c r="BGN9" s="46"/>
      <c r="BGO9" s="46"/>
      <c r="BGP9" s="46"/>
      <c r="BGQ9" s="46"/>
      <c r="BGR9" s="46"/>
      <c r="BGS9" s="46"/>
      <c r="BGT9" s="46"/>
      <c r="BGU9" s="46"/>
      <c r="BGV9" s="46"/>
      <c r="BGW9" s="46"/>
      <c r="BGX9" s="46"/>
      <c r="BGY9" s="46"/>
      <c r="BGZ9" s="46"/>
      <c r="BHA9" s="46"/>
      <c r="BHB9" s="46"/>
      <c r="BHC9" s="46"/>
      <c r="BHD9" s="46"/>
      <c r="BHE9" s="46"/>
      <c r="BHF9" s="46"/>
      <c r="BHG9" s="46"/>
      <c r="BHH9" s="46"/>
      <c r="BHI9" s="46"/>
      <c r="BHJ9" s="46"/>
      <c r="BHK9" s="46"/>
      <c r="BHL9" s="46"/>
      <c r="BHM9" s="46"/>
      <c r="BHN9" s="46"/>
      <c r="BHO9" s="46"/>
      <c r="BHP9" s="46"/>
      <c r="BHQ9" s="46"/>
      <c r="BHR9" s="46"/>
      <c r="BHS9" s="46"/>
      <c r="BHT9" s="46"/>
      <c r="BHU9" s="46"/>
      <c r="BHV9" s="46"/>
      <c r="BHW9" s="46"/>
      <c r="BHX9" s="46"/>
      <c r="BHY9" s="46"/>
      <c r="BHZ9" s="46"/>
      <c r="BIA9" s="46"/>
      <c r="BIB9" s="46"/>
      <c r="BIC9" s="46"/>
      <c r="BID9" s="46"/>
      <c r="BIE9" s="46"/>
      <c r="BIF9" s="46"/>
      <c r="BIG9" s="46"/>
      <c r="BIH9" s="46"/>
      <c r="BII9" s="46"/>
      <c r="BIJ9" s="46"/>
      <c r="BIK9" s="46"/>
      <c r="BIL9" s="46"/>
      <c r="BIM9" s="46"/>
      <c r="BIN9" s="46"/>
      <c r="BIO9" s="46"/>
      <c r="BIP9" s="46"/>
      <c r="BIQ9" s="46"/>
      <c r="BIR9" s="46"/>
      <c r="BIS9" s="46"/>
      <c r="BIT9" s="46"/>
      <c r="BIU9" s="46"/>
      <c r="BIV9" s="46"/>
      <c r="BIW9" s="46"/>
      <c r="BIX9" s="46"/>
      <c r="BIY9" s="46"/>
      <c r="BIZ9" s="46"/>
      <c r="BJA9" s="46"/>
      <c r="BJB9" s="46"/>
      <c r="BJC9" s="46"/>
      <c r="BJD9" s="46"/>
      <c r="BJE9" s="46"/>
      <c r="BJF9" s="46"/>
      <c r="BJG9" s="46"/>
      <c r="BJH9" s="46"/>
      <c r="BJI9" s="46"/>
      <c r="BJJ9" s="46"/>
      <c r="BJK9" s="46"/>
      <c r="BJL9" s="46"/>
      <c r="BJM9" s="46"/>
      <c r="BJN9" s="46"/>
      <c r="BJO9" s="46"/>
      <c r="BJP9" s="46"/>
      <c r="BJQ9" s="46"/>
      <c r="BJR9" s="46"/>
      <c r="BJS9" s="46"/>
      <c r="BJT9" s="46"/>
      <c r="BJU9" s="46"/>
      <c r="BJV9" s="46"/>
      <c r="BJW9" s="46"/>
      <c r="BJX9" s="46"/>
      <c r="BJY9" s="46"/>
      <c r="BJZ9" s="46"/>
      <c r="BKA9" s="46"/>
      <c r="BKB9" s="46"/>
      <c r="BKC9" s="46"/>
      <c r="BKD9" s="46"/>
      <c r="BKE9" s="46"/>
      <c r="BKF9" s="46"/>
      <c r="BKG9" s="46"/>
      <c r="BKH9" s="46"/>
      <c r="BKI9" s="46"/>
      <c r="BKJ9" s="46"/>
      <c r="BKK9" s="46"/>
      <c r="BKL9" s="46"/>
      <c r="BKM9" s="46"/>
      <c r="BKN9" s="46"/>
      <c r="BKO9" s="46"/>
      <c r="BKP9" s="46"/>
      <c r="BKQ9" s="46"/>
      <c r="BKR9" s="46"/>
      <c r="BKS9" s="46"/>
      <c r="BKT9" s="46"/>
      <c r="BKU9" s="46"/>
      <c r="BKV9" s="46"/>
      <c r="BKW9" s="46"/>
      <c r="BKX9" s="46"/>
      <c r="BKY9" s="46"/>
      <c r="BKZ9" s="46"/>
      <c r="BLA9" s="46"/>
      <c r="BLB9" s="46"/>
      <c r="BLC9" s="46"/>
      <c r="BLD9" s="46"/>
      <c r="BLE9" s="46"/>
      <c r="BLF9" s="46"/>
      <c r="BLG9" s="46"/>
      <c r="BLH9" s="46"/>
      <c r="BLI9" s="46"/>
      <c r="BLJ9" s="46"/>
      <c r="BLK9" s="46"/>
      <c r="BLL9" s="46"/>
      <c r="BLM9" s="46"/>
      <c r="BLN9" s="46"/>
      <c r="BLO9" s="46"/>
      <c r="BLP9" s="46"/>
      <c r="BLQ9" s="46"/>
      <c r="BLR9" s="46"/>
      <c r="BLS9" s="46"/>
      <c r="BLT9" s="46"/>
      <c r="BLU9" s="46"/>
      <c r="BLV9" s="46"/>
      <c r="BLW9" s="46"/>
      <c r="BLX9" s="46"/>
      <c r="BLY9" s="46"/>
      <c r="BLZ9" s="46"/>
      <c r="BMA9" s="46"/>
      <c r="BMB9" s="46"/>
      <c r="BMC9" s="46"/>
      <c r="BMD9" s="46"/>
      <c r="BME9" s="46"/>
      <c r="BMF9" s="46"/>
      <c r="BMG9" s="46"/>
      <c r="BMH9" s="46"/>
      <c r="BMI9" s="46"/>
      <c r="BMJ9" s="46"/>
      <c r="BMK9" s="46"/>
      <c r="BML9" s="46"/>
      <c r="BMM9" s="46"/>
      <c r="BMN9" s="46"/>
      <c r="BMO9" s="46"/>
      <c r="BMP9" s="46"/>
      <c r="BMQ9" s="46"/>
      <c r="BMR9" s="46"/>
      <c r="BMS9" s="46"/>
      <c r="BMT9" s="46"/>
      <c r="BMU9" s="46"/>
      <c r="BMV9" s="46"/>
      <c r="BMW9" s="46"/>
      <c r="BMX9" s="46"/>
      <c r="BMY9" s="46"/>
      <c r="BMZ9" s="46"/>
      <c r="BNA9" s="46"/>
      <c r="BNB9" s="46"/>
      <c r="BNC9" s="46"/>
      <c r="BND9" s="46"/>
      <c r="BNE9" s="46"/>
      <c r="BNF9" s="46"/>
      <c r="BNG9" s="46"/>
      <c r="BNH9" s="46"/>
      <c r="BNI9" s="46"/>
      <c r="BNJ9" s="46"/>
      <c r="BNK9" s="46"/>
      <c r="BNL9" s="46"/>
      <c r="BNM9" s="46"/>
      <c r="BNN9" s="46"/>
      <c r="BNO9" s="46"/>
      <c r="BNP9" s="46"/>
      <c r="BNQ9" s="46"/>
      <c r="BNR9" s="46"/>
      <c r="BNS9" s="46"/>
      <c r="BNT9" s="46"/>
      <c r="BNU9" s="46"/>
      <c r="BNV9" s="46"/>
      <c r="BNW9" s="46"/>
      <c r="BNX9" s="46"/>
      <c r="BNY9" s="46"/>
      <c r="BNZ9" s="46"/>
      <c r="BOA9" s="46"/>
      <c r="BOB9" s="46"/>
      <c r="BOC9" s="46"/>
      <c r="BOD9" s="46"/>
      <c r="BOE9" s="46"/>
      <c r="BOF9" s="46"/>
      <c r="BOG9" s="46"/>
      <c r="BOH9" s="46"/>
      <c r="BOI9" s="46"/>
      <c r="BOJ9" s="46"/>
      <c r="BOK9" s="46"/>
      <c r="BOL9" s="46"/>
      <c r="BOM9" s="46"/>
      <c r="BON9" s="46"/>
      <c r="BOO9" s="46"/>
      <c r="BOP9" s="46"/>
      <c r="BOQ9" s="46"/>
      <c r="BOR9" s="46"/>
      <c r="BOS9" s="46"/>
      <c r="BOT9" s="46"/>
      <c r="BOU9" s="46"/>
      <c r="BOV9" s="46"/>
      <c r="BOW9" s="46"/>
      <c r="BOX9" s="46"/>
      <c r="BOY9" s="46"/>
      <c r="BOZ9" s="46"/>
      <c r="BPA9" s="46"/>
      <c r="BPB9" s="46"/>
      <c r="BPC9" s="46"/>
      <c r="BPD9" s="46"/>
      <c r="BPE9" s="46"/>
      <c r="BPF9" s="46"/>
      <c r="BPG9" s="46"/>
      <c r="BPH9" s="46"/>
      <c r="BPI9" s="46"/>
      <c r="BPJ9" s="46"/>
      <c r="BPK9" s="46"/>
      <c r="BPL9" s="46"/>
      <c r="BPM9" s="46"/>
      <c r="BPN9" s="46"/>
      <c r="BPO9" s="46"/>
      <c r="BPP9" s="46"/>
      <c r="BPQ9" s="46"/>
      <c r="BPR9" s="46"/>
      <c r="BPS9" s="46"/>
      <c r="BPT9" s="46"/>
      <c r="BPU9" s="46"/>
      <c r="BPV9" s="46"/>
      <c r="BPW9" s="46"/>
      <c r="BPX9" s="46"/>
      <c r="BPY9" s="46"/>
      <c r="BPZ9" s="46"/>
      <c r="BQA9" s="46"/>
      <c r="BQB9" s="46"/>
      <c r="BQC9" s="46"/>
      <c r="BQD9" s="46"/>
      <c r="BQE9" s="46"/>
      <c r="BQF9" s="46"/>
      <c r="BQG9" s="46"/>
      <c r="BQH9" s="46"/>
      <c r="BQI9" s="46"/>
      <c r="BQJ9" s="46"/>
      <c r="BQK9" s="46"/>
      <c r="BQL9" s="46"/>
      <c r="BQM9" s="46"/>
      <c r="BQN9" s="46"/>
      <c r="BQO9" s="46"/>
      <c r="BQP9" s="46"/>
      <c r="BQQ9" s="46"/>
      <c r="BQR9" s="46"/>
      <c r="BQS9" s="46"/>
      <c r="BQT9" s="46"/>
      <c r="BQU9" s="46"/>
      <c r="BQV9" s="46"/>
      <c r="BQW9" s="46"/>
      <c r="BQX9" s="46"/>
      <c r="BQY9" s="46"/>
      <c r="BQZ9" s="46"/>
      <c r="BRA9" s="46"/>
      <c r="BRB9" s="46"/>
      <c r="BRC9" s="46"/>
      <c r="BRD9" s="46"/>
      <c r="BRE9" s="46"/>
      <c r="BRF9" s="46"/>
      <c r="BRG9" s="46"/>
      <c r="BRH9" s="46"/>
      <c r="BRI9" s="46"/>
      <c r="BRJ9" s="46"/>
      <c r="BRK9" s="46"/>
      <c r="BRL9" s="46"/>
      <c r="BRM9" s="46"/>
      <c r="BRN9" s="46"/>
      <c r="BRO9" s="46"/>
      <c r="BRP9" s="46"/>
      <c r="BRQ9" s="46"/>
      <c r="BRR9" s="46"/>
      <c r="BRS9" s="46"/>
      <c r="BRT9" s="46"/>
      <c r="BRU9" s="46"/>
      <c r="BRV9" s="46"/>
      <c r="BRW9" s="46"/>
      <c r="BRX9" s="46"/>
      <c r="BRY9" s="46"/>
      <c r="BRZ9" s="46"/>
      <c r="BSA9" s="46"/>
      <c r="BSB9" s="46"/>
      <c r="BSC9" s="46"/>
      <c r="BSD9" s="46"/>
      <c r="BSE9" s="46"/>
      <c r="BSF9" s="46"/>
      <c r="BSG9" s="46"/>
      <c r="BSH9" s="46"/>
      <c r="BSI9" s="46"/>
      <c r="BSJ9" s="46"/>
      <c r="BSK9" s="46"/>
      <c r="BSL9" s="46"/>
      <c r="BSM9" s="46"/>
      <c r="BSN9" s="46"/>
      <c r="BSO9" s="46"/>
      <c r="BSP9" s="46"/>
      <c r="BSQ9" s="46"/>
      <c r="BSR9" s="46"/>
      <c r="BSS9" s="46"/>
      <c r="BST9" s="46"/>
      <c r="BSU9" s="46"/>
      <c r="BSV9" s="46"/>
      <c r="BSW9" s="46"/>
      <c r="BSX9" s="46"/>
      <c r="BSY9" s="46"/>
      <c r="BSZ9" s="46"/>
      <c r="BTA9" s="46"/>
      <c r="BTB9" s="46"/>
      <c r="BTC9" s="46"/>
      <c r="BTD9" s="46"/>
      <c r="BTE9" s="46"/>
      <c r="BTF9" s="46"/>
      <c r="BTG9" s="46"/>
      <c r="BTH9" s="46"/>
      <c r="BTI9" s="46"/>
      <c r="BTJ9" s="46"/>
      <c r="BTK9" s="46"/>
      <c r="BTL9" s="46"/>
      <c r="BTM9" s="46"/>
      <c r="BTN9" s="46"/>
      <c r="BTO9" s="46"/>
      <c r="BTP9" s="46"/>
      <c r="BTQ9" s="46"/>
      <c r="BTR9" s="46"/>
      <c r="BTS9" s="46"/>
      <c r="BTT9" s="46"/>
      <c r="BTU9" s="46"/>
      <c r="BTV9" s="46"/>
      <c r="BTW9" s="46"/>
      <c r="BTX9" s="46"/>
      <c r="BTY9" s="46"/>
      <c r="BTZ9" s="46"/>
      <c r="BUA9" s="46"/>
      <c r="BUB9" s="46"/>
      <c r="BUC9" s="46"/>
      <c r="BUD9" s="46"/>
      <c r="BUE9" s="46"/>
      <c r="BUF9" s="46"/>
      <c r="BUG9" s="46"/>
      <c r="BUH9" s="46"/>
      <c r="BUI9" s="46"/>
      <c r="BUJ9" s="46"/>
      <c r="BUK9" s="46"/>
      <c r="BUL9" s="46"/>
      <c r="BUM9" s="46"/>
      <c r="BUN9" s="46"/>
      <c r="BUO9" s="46"/>
      <c r="BUP9" s="46"/>
      <c r="BUQ9" s="46"/>
      <c r="BUR9" s="46"/>
      <c r="BUS9" s="46"/>
      <c r="BUT9" s="46"/>
      <c r="BUU9" s="46"/>
      <c r="BUV9" s="46"/>
      <c r="BUW9" s="46"/>
      <c r="BUX9" s="46"/>
      <c r="BUY9" s="46"/>
      <c r="BUZ9" s="46"/>
      <c r="BVA9" s="46"/>
      <c r="BVB9" s="46"/>
      <c r="BVC9" s="46"/>
      <c r="BVD9" s="46"/>
      <c r="BVE9" s="46"/>
      <c r="BVF9" s="46"/>
      <c r="BVG9" s="46"/>
      <c r="BVH9" s="46"/>
      <c r="BVI9" s="46"/>
      <c r="BVJ9" s="46"/>
      <c r="BVK9" s="46"/>
      <c r="BVL9" s="46"/>
      <c r="BVM9" s="46"/>
      <c r="BVN9" s="46"/>
      <c r="BVO9" s="46"/>
      <c r="BVP9" s="46"/>
      <c r="BVQ9" s="46"/>
      <c r="BVR9" s="46"/>
      <c r="BVS9" s="46"/>
      <c r="BVT9" s="46"/>
      <c r="BVU9" s="46"/>
      <c r="BVV9" s="46"/>
      <c r="BVW9" s="46"/>
      <c r="BVX9" s="46"/>
      <c r="BVY9" s="46"/>
      <c r="BVZ9" s="46"/>
      <c r="BWA9" s="46"/>
      <c r="BWB9" s="46"/>
      <c r="BWC9" s="46"/>
      <c r="BWD9" s="46"/>
      <c r="BWE9" s="46"/>
      <c r="BWF9" s="46"/>
      <c r="BWG9" s="46"/>
      <c r="BWH9" s="46"/>
      <c r="BWI9" s="46"/>
      <c r="BWJ9" s="46"/>
      <c r="BWK9" s="46"/>
      <c r="BWL9" s="46"/>
      <c r="BWM9" s="46"/>
      <c r="BWN9" s="46"/>
      <c r="BWO9" s="46"/>
      <c r="BWP9" s="46"/>
      <c r="BWQ9" s="46"/>
      <c r="BWR9" s="46"/>
      <c r="BWS9" s="46"/>
      <c r="BWT9" s="46"/>
      <c r="BWU9" s="46"/>
      <c r="BWV9" s="46"/>
      <c r="BWW9" s="46"/>
      <c r="BWX9" s="46"/>
      <c r="BWY9" s="46"/>
      <c r="BWZ9" s="46"/>
      <c r="BXA9" s="46"/>
      <c r="BXB9" s="46"/>
      <c r="BXC9" s="46"/>
      <c r="BXD9" s="46"/>
      <c r="BXE9" s="46"/>
      <c r="BXF9" s="46"/>
      <c r="BXG9" s="46"/>
      <c r="BXH9" s="46"/>
      <c r="BXI9" s="46"/>
      <c r="BXJ9" s="46"/>
      <c r="BXK9" s="46"/>
      <c r="BXL9" s="46"/>
      <c r="BXM9" s="46"/>
      <c r="BXN9" s="46"/>
      <c r="BXO9" s="46"/>
      <c r="BXP9" s="46"/>
      <c r="BXQ9" s="46"/>
      <c r="BXR9" s="46"/>
      <c r="BXS9" s="46"/>
      <c r="BXT9" s="46"/>
      <c r="BXU9" s="46"/>
      <c r="BXV9" s="46"/>
      <c r="BXW9" s="46"/>
      <c r="BXX9" s="46"/>
      <c r="BXY9" s="46"/>
      <c r="BXZ9" s="46"/>
      <c r="BYA9" s="46"/>
      <c r="BYB9" s="46"/>
      <c r="BYC9" s="46"/>
      <c r="BYD9" s="46"/>
      <c r="BYE9" s="46"/>
      <c r="BYF9" s="46"/>
      <c r="BYG9" s="46"/>
      <c r="BYH9" s="46"/>
      <c r="BYI9" s="46"/>
      <c r="BYJ9" s="46"/>
      <c r="BYK9" s="46"/>
      <c r="BYL9" s="46"/>
      <c r="BYM9" s="46"/>
      <c r="BYN9" s="46"/>
      <c r="BYO9" s="46"/>
      <c r="BYP9" s="46"/>
      <c r="BYQ9" s="46"/>
      <c r="BYR9" s="46"/>
      <c r="BYS9" s="46"/>
      <c r="BYT9" s="46"/>
      <c r="BYU9" s="46"/>
      <c r="BYV9" s="46"/>
      <c r="BYW9" s="46"/>
      <c r="BYX9" s="46"/>
      <c r="BYY9" s="46"/>
      <c r="BYZ9" s="46"/>
      <c r="BZA9" s="46"/>
      <c r="BZB9" s="46"/>
      <c r="BZC9" s="46"/>
      <c r="BZD9" s="46"/>
      <c r="BZE9" s="46"/>
      <c r="BZF9" s="46"/>
      <c r="BZG9" s="46"/>
      <c r="BZH9" s="46"/>
      <c r="BZI9" s="46"/>
      <c r="BZJ9" s="46"/>
      <c r="BZK9" s="46"/>
      <c r="BZL9" s="46"/>
      <c r="BZM9" s="46"/>
      <c r="BZN9" s="46"/>
      <c r="BZO9" s="46"/>
      <c r="BZP9" s="46"/>
      <c r="BZQ9" s="46"/>
      <c r="BZR9" s="46"/>
      <c r="BZS9" s="46"/>
      <c r="BZT9" s="46"/>
      <c r="BZU9" s="46"/>
      <c r="BZV9" s="46"/>
      <c r="BZW9" s="46"/>
      <c r="BZX9" s="46"/>
      <c r="BZY9" s="46"/>
      <c r="BZZ9" s="46"/>
      <c r="CAA9" s="46"/>
      <c r="CAB9" s="46"/>
      <c r="CAC9" s="46"/>
      <c r="CAD9" s="46"/>
      <c r="CAE9" s="46"/>
      <c r="CAF9" s="46"/>
      <c r="CAG9" s="46"/>
      <c r="CAH9" s="46"/>
      <c r="CAI9" s="46"/>
      <c r="CAJ9" s="46"/>
      <c r="CAK9" s="46"/>
      <c r="CAL9" s="46"/>
      <c r="CAM9" s="46"/>
      <c r="CAN9" s="46"/>
      <c r="CAO9" s="46"/>
      <c r="CAP9" s="46"/>
      <c r="CAQ9" s="46"/>
      <c r="CAR9" s="46"/>
      <c r="CAS9" s="46"/>
      <c r="CAT9" s="46"/>
      <c r="CAU9" s="46"/>
      <c r="CAV9" s="46"/>
      <c r="CAW9" s="46"/>
      <c r="CAX9" s="46"/>
      <c r="CAY9" s="46"/>
      <c r="CAZ9" s="46"/>
      <c r="CBA9" s="46"/>
      <c r="CBB9" s="46"/>
      <c r="CBC9" s="46"/>
      <c r="CBD9" s="46"/>
      <c r="CBE9" s="46"/>
      <c r="CBF9" s="46"/>
      <c r="CBG9" s="46"/>
      <c r="CBH9" s="46"/>
      <c r="CBI9" s="46"/>
      <c r="CBJ9" s="46"/>
      <c r="CBK9" s="46"/>
      <c r="CBL9" s="46"/>
      <c r="CBM9" s="46"/>
      <c r="CBN9" s="46"/>
      <c r="CBO9" s="46"/>
      <c r="CBP9" s="46"/>
      <c r="CBQ9" s="46"/>
      <c r="CBR9" s="46"/>
      <c r="CBS9" s="46"/>
      <c r="CBT9" s="46"/>
      <c r="CBU9" s="46"/>
      <c r="CBV9" s="46"/>
      <c r="CBW9" s="46"/>
      <c r="CBX9" s="46"/>
      <c r="CBY9" s="46"/>
      <c r="CBZ9" s="46"/>
      <c r="CCA9" s="46"/>
      <c r="CCB9" s="46"/>
      <c r="CCC9" s="46"/>
      <c r="CCD9" s="46"/>
      <c r="CCE9" s="46"/>
      <c r="CCF9" s="46"/>
      <c r="CCG9" s="46"/>
      <c r="CCH9" s="46"/>
      <c r="CCI9" s="46"/>
      <c r="CCJ9" s="46"/>
      <c r="CCK9" s="46"/>
      <c r="CCL9" s="46"/>
      <c r="CCM9" s="46"/>
      <c r="CCN9" s="46"/>
      <c r="CCO9" s="46"/>
      <c r="CCP9" s="46"/>
      <c r="CCQ9" s="46"/>
      <c r="CCR9" s="46"/>
      <c r="CCS9" s="46"/>
      <c r="CCT9" s="46"/>
      <c r="CCU9" s="46"/>
      <c r="CCV9" s="46"/>
      <c r="CCW9" s="46"/>
      <c r="CCX9" s="46"/>
      <c r="CCY9" s="46"/>
      <c r="CCZ9" s="46"/>
      <c r="CDA9" s="46"/>
      <c r="CDB9" s="46"/>
      <c r="CDC9" s="46"/>
      <c r="CDD9" s="46"/>
      <c r="CDE9" s="46"/>
      <c r="CDF9" s="46"/>
      <c r="CDG9" s="46"/>
      <c r="CDH9" s="46"/>
      <c r="CDI9" s="46"/>
      <c r="CDJ9" s="46"/>
      <c r="CDK9" s="46"/>
      <c r="CDL9" s="46"/>
      <c r="CDM9" s="46"/>
      <c r="CDN9" s="46"/>
      <c r="CDO9" s="46"/>
      <c r="CDP9" s="46"/>
      <c r="CDQ9" s="46"/>
      <c r="CDR9" s="46"/>
      <c r="CDS9" s="46"/>
      <c r="CDT9" s="46"/>
      <c r="CDU9" s="46"/>
      <c r="CDV9" s="46"/>
      <c r="CDW9" s="46"/>
      <c r="CDX9" s="46"/>
      <c r="CDY9" s="46"/>
      <c r="CDZ9" s="46"/>
      <c r="CEA9" s="46"/>
      <c r="CEB9" s="46"/>
      <c r="CEC9" s="46"/>
      <c r="CED9" s="46"/>
      <c r="CEE9" s="46"/>
      <c r="CEF9" s="46"/>
      <c r="CEG9" s="46"/>
      <c r="CEH9" s="46"/>
      <c r="CEI9" s="46"/>
      <c r="CEJ9" s="46"/>
      <c r="CEK9" s="46"/>
      <c r="CEL9" s="46"/>
      <c r="CEM9" s="46"/>
      <c r="CEN9" s="46"/>
      <c r="CEO9" s="46"/>
      <c r="CEP9" s="46"/>
      <c r="CEQ9" s="46"/>
      <c r="CER9" s="46"/>
      <c r="CES9" s="46"/>
      <c r="CET9" s="46"/>
      <c r="CEU9" s="46"/>
      <c r="CEV9" s="46"/>
      <c r="CEW9" s="46"/>
      <c r="CEX9" s="46"/>
      <c r="CEY9" s="46"/>
      <c r="CEZ9" s="46"/>
      <c r="CFA9" s="46"/>
      <c r="CFB9" s="46"/>
      <c r="CFC9" s="46"/>
      <c r="CFD9" s="46"/>
      <c r="CFE9" s="46"/>
      <c r="CFF9" s="46"/>
      <c r="CFG9" s="46"/>
      <c r="CFH9" s="46"/>
      <c r="CFI9" s="46"/>
      <c r="CFJ9" s="46"/>
      <c r="CFK9" s="46"/>
      <c r="CFL9" s="46"/>
      <c r="CFM9" s="46"/>
      <c r="CFN9" s="46"/>
      <c r="CFO9" s="46"/>
      <c r="CFP9" s="46"/>
      <c r="CFQ9" s="46"/>
      <c r="CFR9" s="46"/>
      <c r="CFS9" s="46"/>
      <c r="CFT9" s="46"/>
      <c r="CFU9" s="46"/>
      <c r="CFV9" s="46"/>
      <c r="CFW9" s="46"/>
      <c r="CFX9" s="46"/>
      <c r="CFY9" s="46"/>
      <c r="CFZ9" s="46"/>
      <c r="CGA9" s="46"/>
      <c r="CGB9" s="46"/>
      <c r="CGC9" s="46"/>
      <c r="CGD9" s="46"/>
      <c r="CGE9" s="46"/>
      <c r="CGF9" s="46"/>
      <c r="CGG9" s="46"/>
      <c r="CGH9" s="46"/>
      <c r="CGI9" s="46"/>
      <c r="CGJ9" s="46"/>
      <c r="CGK9" s="46"/>
      <c r="CGL9" s="46"/>
      <c r="CGM9" s="46"/>
      <c r="CGN9" s="46"/>
      <c r="CGO9" s="46"/>
      <c r="CGP9" s="46"/>
      <c r="CGQ9" s="46"/>
      <c r="CGR9" s="46"/>
      <c r="CGS9" s="46"/>
      <c r="CGT9" s="46"/>
      <c r="CGU9" s="46"/>
      <c r="CGV9" s="46"/>
      <c r="CGW9" s="46"/>
      <c r="CGX9" s="46"/>
      <c r="CGY9" s="46"/>
      <c r="CGZ9" s="46"/>
      <c r="CHA9" s="46"/>
      <c r="CHB9" s="46"/>
      <c r="CHC9" s="46"/>
      <c r="CHD9" s="46"/>
      <c r="CHE9" s="46"/>
      <c r="CHF9" s="46"/>
      <c r="CHG9" s="46"/>
      <c r="CHH9" s="46"/>
      <c r="CHI9" s="46"/>
      <c r="CHJ9" s="46"/>
      <c r="CHK9" s="46"/>
      <c r="CHL9" s="46"/>
      <c r="CHM9" s="46"/>
      <c r="CHN9" s="46"/>
      <c r="CHO9" s="46"/>
      <c r="CHP9" s="46"/>
      <c r="CHQ9" s="46"/>
      <c r="CHR9" s="46"/>
      <c r="CHS9" s="46"/>
      <c r="CHT9" s="46"/>
      <c r="CHU9" s="46"/>
      <c r="CHV9" s="46"/>
      <c r="CHW9" s="46"/>
      <c r="CHX9" s="46"/>
      <c r="CHY9" s="46"/>
      <c r="CHZ9" s="46"/>
      <c r="CIA9" s="46"/>
      <c r="CIB9" s="46"/>
      <c r="CIC9" s="46"/>
      <c r="CID9" s="46"/>
      <c r="CIE9" s="46"/>
      <c r="CIF9" s="46"/>
      <c r="CIG9" s="46"/>
      <c r="CIH9" s="46"/>
      <c r="CII9" s="46"/>
      <c r="CIJ9" s="46"/>
      <c r="CIK9" s="46"/>
      <c r="CIL9" s="46"/>
      <c r="CIM9" s="46"/>
      <c r="CIN9" s="46"/>
      <c r="CIO9" s="46"/>
      <c r="CIP9" s="46"/>
      <c r="CIQ9" s="46"/>
      <c r="CIR9" s="46"/>
      <c r="CIS9" s="46"/>
      <c r="CIT9" s="46"/>
      <c r="CIU9" s="46"/>
      <c r="CIV9" s="46"/>
      <c r="CIW9" s="46"/>
      <c r="CIX9" s="46"/>
      <c r="CIY9" s="46"/>
      <c r="CIZ9" s="46"/>
      <c r="CJA9" s="46"/>
      <c r="CJB9" s="46"/>
      <c r="CJC9" s="46"/>
      <c r="CJD9" s="46"/>
      <c r="CJE9" s="46"/>
      <c r="CJF9" s="46"/>
      <c r="CJG9" s="46"/>
      <c r="CJH9" s="46"/>
      <c r="CJI9" s="46"/>
      <c r="CJJ9" s="46"/>
      <c r="CJK9" s="46"/>
      <c r="CJL9" s="46"/>
      <c r="CJM9" s="46"/>
      <c r="CJN9" s="46"/>
      <c r="CJO9" s="46"/>
      <c r="CJP9" s="46"/>
      <c r="CJQ9" s="46"/>
      <c r="CJR9" s="46"/>
      <c r="CJS9" s="46"/>
      <c r="CJT9" s="46"/>
      <c r="CJU9" s="46"/>
      <c r="CJV9" s="46"/>
      <c r="CJW9" s="46"/>
      <c r="CJX9" s="46"/>
      <c r="CJY9" s="46"/>
      <c r="CJZ9" s="46"/>
      <c r="CKA9" s="46"/>
      <c r="CKB9" s="46"/>
      <c r="CKC9" s="46"/>
      <c r="CKD9" s="46"/>
      <c r="CKE9" s="46"/>
      <c r="CKF9" s="46"/>
      <c r="CKG9" s="46"/>
      <c r="CKH9" s="46"/>
      <c r="CKI9" s="46"/>
      <c r="CKJ9" s="46"/>
      <c r="CKK9" s="46"/>
      <c r="CKL9" s="46"/>
      <c r="CKM9" s="46"/>
      <c r="CKN9" s="46"/>
      <c r="CKO9" s="46"/>
      <c r="CKP9" s="46"/>
      <c r="CKQ9" s="46"/>
      <c r="CKR9" s="46"/>
      <c r="CKS9" s="46"/>
      <c r="CKT9" s="46"/>
      <c r="CKU9" s="46"/>
      <c r="CKV9" s="46"/>
      <c r="CKW9" s="46"/>
      <c r="CKX9" s="46"/>
      <c r="CKY9" s="46"/>
      <c r="CKZ9" s="46"/>
      <c r="CLA9" s="46"/>
      <c r="CLB9" s="46"/>
      <c r="CLC9" s="46"/>
      <c r="CLD9" s="46"/>
      <c r="CLE9" s="46"/>
      <c r="CLF9" s="46"/>
      <c r="CLG9" s="46"/>
      <c r="CLH9" s="46"/>
      <c r="CLI9" s="46"/>
      <c r="CLJ9" s="46"/>
      <c r="CLK9" s="46"/>
      <c r="CLL9" s="46"/>
      <c r="CLM9" s="46"/>
      <c r="CLN9" s="46"/>
      <c r="CLO9" s="46"/>
      <c r="CLP9" s="46"/>
      <c r="CLQ9" s="46"/>
      <c r="CLR9" s="46"/>
      <c r="CLS9" s="46"/>
      <c r="CLT9" s="46"/>
      <c r="CLU9" s="46"/>
      <c r="CLV9" s="46"/>
      <c r="CLW9" s="46"/>
      <c r="CLX9" s="46"/>
      <c r="CLY9" s="46"/>
      <c r="CLZ9" s="46"/>
      <c r="CMA9" s="46"/>
      <c r="CMB9" s="46"/>
      <c r="CMC9" s="46"/>
      <c r="CMD9" s="46"/>
      <c r="CME9" s="46"/>
      <c r="CMF9" s="46"/>
      <c r="CMG9" s="46"/>
      <c r="CMH9" s="46"/>
      <c r="CMI9" s="46"/>
      <c r="CMJ9" s="46"/>
      <c r="CMK9" s="46"/>
      <c r="CML9" s="46"/>
      <c r="CMM9" s="46"/>
      <c r="CMN9" s="46"/>
      <c r="CMO9" s="46"/>
      <c r="CMP9" s="46"/>
      <c r="CMQ9" s="46"/>
      <c r="CMR9" s="46"/>
      <c r="CMS9" s="46"/>
      <c r="CMT9" s="46"/>
      <c r="CMU9" s="46"/>
      <c r="CMV9" s="46"/>
      <c r="CMW9" s="46"/>
      <c r="CMX9" s="46"/>
      <c r="CMY9" s="46"/>
      <c r="CMZ9" s="46"/>
      <c r="CNA9" s="46"/>
      <c r="CNB9" s="46"/>
      <c r="CNC9" s="46"/>
      <c r="CND9" s="46"/>
      <c r="CNE9" s="46"/>
      <c r="CNF9" s="46"/>
      <c r="CNG9" s="46"/>
      <c r="CNH9" s="46"/>
      <c r="CNI9" s="46"/>
      <c r="CNJ9" s="46"/>
      <c r="CNK9" s="46"/>
      <c r="CNL9" s="46"/>
      <c r="CNM9" s="46"/>
      <c r="CNN9" s="46"/>
      <c r="CNO9" s="46"/>
      <c r="CNP9" s="46"/>
      <c r="CNQ9" s="46"/>
      <c r="CNR9" s="46"/>
      <c r="CNS9" s="46"/>
      <c r="CNT9" s="46"/>
      <c r="CNU9" s="46"/>
      <c r="CNV9" s="46"/>
      <c r="CNW9" s="46"/>
      <c r="CNX9" s="46"/>
      <c r="CNY9" s="46"/>
      <c r="CNZ9" s="46"/>
      <c r="COA9" s="46"/>
      <c r="COB9" s="46"/>
      <c r="COC9" s="46"/>
      <c r="COD9" s="46"/>
      <c r="COE9" s="46"/>
      <c r="COF9" s="46"/>
      <c r="COG9" s="46"/>
      <c r="COH9" s="46"/>
      <c r="COI9" s="46"/>
      <c r="COJ9" s="46"/>
      <c r="COK9" s="46"/>
      <c r="COL9" s="46"/>
      <c r="COM9" s="46"/>
      <c r="CON9" s="46"/>
      <c r="COO9" s="46"/>
      <c r="COP9" s="46"/>
      <c r="COQ9" s="46"/>
      <c r="COR9" s="46"/>
      <c r="COS9" s="46"/>
      <c r="COT9" s="46"/>
      <c r="COU9" s="46"/>
      <c r="COV9" s="46"/>
      <c r="COW9" s="46"/>
      <c r="COX9" s="46"/>
      <c r="COY9" s="46"/>
      <c r="COZ9" s="46"/>
      <c r="CPA9" s="46"/>
      <c r="CPB9" s="46"/>
      <c r="CPC9" s="46"/>
      <c r="CPD9" s="46"/>
      <c r="CPE9" s="46"/>
      <c r="CPF9" s="46"/>
      <c r="CPG9" s="46"/>
      <c r="CPH9" s="46"/>
      <c r="CPI9" s="46"/>
      <c r="CPJ9" s="46"/>
      <c r="CPK9" s="46"/>
      <c r="CPL9" s="46"/>
      <c r="CPM9" s="46"/>
      <c r="CPN9" s="46"/>
      <c r="CPO9" s="46"/>
      <c r="CPP9" s="46"/>
      <c r="CPQ9" s="46"/>
      <c r="CPR9" s="46"/>
      <c r="CPS9" s="46"/>
      <c r="CPT9" s="46"/>
      <c r="CPU9" s="46"/>
      <c r="CPV9" s="46"/>
      <c r="CPW9" s="46"/>
      <c r="CPX9" s="46"/>
      <c r="CPY9" s="46"/>
      <c r="CPZ9" s="46"/>
      <c r="CQA9" s="46"/>
      <c r="CQB9" s="46"/>
      <c r="CQC9" s="46"/>
      <c r="CQD9" s="46"/>
      <c r="CQE9" s="46"/>
      <c r="CQF9" s="46"/>
      <c r="CQG9" s="46"/>
      <c r="CQH9" s="46"/>
      <c r="CQI9" s="46"/>
      <c r="CQJ9" s="46"/>
      <c r="CQK9" s="46"/>
      <c r="CQL9" s="46"/>
      <c r="CQM9" s="46"/>
      <c r="CQN9" s="46"/>
      <c r="CQO9" s="46"/>
      <c r="CQP9" s="46"/>
      <c r="CQQ9" s="46"/>
      <c r="CQR9" s="46"/>
      <c r="CQS9" s="46"/>
      <c r="CQT9" s="46"/>
      <c r="CQU9" s="46"/>
      <c r="CQV9" s="46"/>
      <c r="CQW9" s="46"/>
      <c r="CQX9" s="46"/>
      <c r="CQY9" s="46"/>
      <c r="CQZ9" s="46"/>
      <c r="CRA9" s="46"/>
      <c r="CRB9" s="46"/>
      <c r="CRC9" s="46"/>
      <c r="CRD9" s="46"/>
      <c r="CRE9" s="46"/>
      <c r="CRF9" s="46"/>
      <c r="CRG9" s="46"/>
      <c r="CRH9" s="46"/>
      <c r="CRI9" s="46"/>
      <c r="CRJ9" s="46"/>
      <c r="CRK9" s="46"/>
      <c r="CRL9" s="46"/>
      <c r="CRM9" s="46"/>
      <c r="CRN9" s="46"/>
      <c r="CRO9" s="46"/>
      <c r="CRP9" s="46"/>
      <c r="CRQ9" s="46"/>
      <c r="CRR9" s="46"/>
      <c r="CRS9" s="46"/>
      <c r="CRT9" s="46"/>
      <c r="CRU9" s="46"/>
      <c r="CRV9" s="46"/>
      <c r="CRW9" s="46"/>
      <c r="CRX9" s="46"/>
      <c r="CRY9" s="46"/>
      <c r="CRZ9" s="46"/>
      <c r="CSA9" s="46"/>
      <c r="CSB9" s="46"/>
      <c r="CSC9" s="46"/>
      <c r="CSD9" s="46"/>
      <c r="CSE9" s="46"/>
      <c r="CSF9" s="46"/>
      <c r="CSG9" s="46"/>
      <c r="CSH9" s="46"/>
      <c r="CSI9" s="46"/>
      <c r="CSJ9" s="46"/>
      <c r="CSK9" s="46"/>
      <c r="CSL9" s="46"/>
      <c r="CSM9" s="46"/>
      <c r="CSN9" s="46"/>
      <c r="CSO9" s="46"/>
      <c r="CSP9" s="46"/>
      <c r="CSQ9" s="46"/>
      <c r="CSR9" s="46"/>
      <c r="CSS9" s="46"/>
      <c r="CST9" s="46"/>
      <c r="CSU9" s="46"/>
      <c r="CSV9" s="46"/>
      <c r="CSW9" s="46"/>
      <c r="CSX9" s="46"/>
      <c r="CSY9" s="46"/>
      <c r="CSZ9" s="46"/>
      <c r="CTA9" s="46"/>
      <c r="CTB9" s="46"/>
      <c r="CTC9" s="46"/>
      <c r="CTD9" s="46"/>
      <c r="CTE9" s="46"/>
      <c r="CTF9" s="46"/>
      <c r="CTG9" s="46"/>
      <c r="CTH9" s="46"/>
      <c r="CTI9" s="46"/>
      <c r="CTJ9" s="46"/>
      <c r="CTK9" s="46"/>
      <c r="CTL9" s="46"/>
      <c r="CTM9" s="46"/>
      <c r="CTN9" s="46"/>
      <c r="CTO9" s="46"/>
      <c r="CTP9" s="46"/>
      <c r="CTQ9" s="46"/>
      <c r="CTR9" s="46"/>
      <c r="CTS9" s="46"/>
      <c r="CTT9" s="46"/>
      <c r="CTU9" s="46"/>
      <c r="CTV9" s="46"/>
      <c r="CTW9" s="46"/>
      <c r="CTX9" s="46"/>
      <c r="CTY9" s="46"/>
      <c r="CTZ9" s="46"/>
      <c r="CUA9" s="46"/>
      <c r="CUB9" s="46"/>
      <c r="CUC9" s="46"/>
      <c r="CUD9" s="46"/>
      <c r="CUE9" s="46"/>
      <c r="CUF9" s="46"/>
      <c r="CUG9" s="46"/>
      <c r="CUH9" s="46"/>
      <c r="CUI9" s="46"/>
      <c r="CUJ9" s="46"/>
      <c r="CUK9" s="46"/>
      <c r="CUL9" s="46"/>
      <c r="CUM9" s="46"/>
      <c r="CUN9" s="46"/>
      <c r="CUO9" s="46"/>
      <c r="CUP9" s="46"/>
      <c r="CUQ9" s="46"/>
      <c r="CUR9" s="46"/>
      <c r="CUS9" s="46"/>
      <c r="CUT9" s="46"/>
      <c r="CUU9" s="46"/>
      <c r="CUV9" s="46"/>
      <c r="CUW9" s="46"/>
      <c r="CUX9" s="46"/>
      <c r="CUY9" s="46"/>
      <c r="CUZ9" s="46"/>
      <c r="CVA9" s="46"/>
      <c r="CVB9" s="46"/>
      <c r="CVC9" s="46"/>
      <c r="CVD9" s="46"/>
      <c r="CVE9" s="46"/>
      <c r="CVF9" s="46"/>
      <c r="CVG9" s="46"/>
      <c r="CVH9" s="46"/>
      <c r="CVI9" s="46"/>
      <c r="CVJ9" s="46"/>
      <c r="CVK9" s="46"/>
      <c r="CVL9" s="46"/>
      <c r="CVM9" s="46"/>
      <c r="CVN9" s="46"/>
      <c r="CVO9" s="46"/>
      <c r="CVP9" s="46"/>
      <c r="CVQ9" s="46"/>
      <c r="CVR9" s="46"/>
      <c r="CVS9" s="46"/>
      <c r="CVT9" s="46"/>
      <c r="CVU9" s="46"/>
      <c r="CVV9" s="46"/>
      <c r="CVW9" s="46"/>
      <c r="CVX9" s="46"/>
      <c r="CVY9" s="46"/>
      <c r="CVZ9" s="46"/>
      <c r="CWA9" s="46"/>
      <c r="CWB9" s="46"/>
      <c r="CWC9" s="46"/>
      <c r="CWD9" s="46"/>
      <c r="CWE9" s="46"/>
      <c r="CWF9" s="46"/>
      <c r="CWG9" s="46"/>
      <c r="CWH9" s="46"/>
      <c r="CWI9" s="46"/>
      <c r="CWJ9" s="46"/>
      <c r="CWK9" s="46"/>
      <c r="CWL9" s="46"/>
      <c r="CWM9" s="46"/>
      <c r="CWN9" s="46"/>
      <c r="CWO9" s="46"/>
      <c r="CWP9" s="46"/>
      <c r="CWQ9" s="46"/>
      <c r="CWR9" s="46"/>
      <c r="CWS9" s="46"/>
      <c r="CWT9" s="46"/>
      <c r="CWU9" s="46"/>
      <c r="CWV9" s="46"/>
      <c r="CWW9" s="46"/>
      <c r="CWX9" s="46"/>
      <c r="CWY9" s="46"/>
      <c r="CWZ9" s="46"/>
      <c r="CXA9" s="46"/>
      <c r="CXB9" s="46"/>
      <c r="CXC9" s="46"/>
      <c r="CXD9" s="46"/>
      <c r="CXE9" s="46"/>
      <c r="CXF9" s="46"/>
      <c r="CXG9" s="46"/>
      <c r="CXH9" s="46"/>
      <c r="CXI9" s="46"/>
      <c r="CXJ9" s="46"/>
      <c r="CXK9" s="46"/>
      <c r="CXL9" s="46"/>
      <c r="CXM9" s="46"/>
      <c r="CXN9" s="46"/>
      <c r="CXO9" s="46"/>
      <c r="CXP9" s="46"/>
      <c r="CXQ9" s="46"/>
      <c r="CXR9" s="46"/>
      <c r="CXS9" s="46"/>
      <c r="CXT9" s="46"/>
      <c r="CXU9" s="46"/>
      <c r="CXV9" s="46"/>
      <c r="CXW9" s="46"/>
      <c r="CXX9" s="46"/>
      <c r="CXY9" s="46"/>
      <c r="CXZ9" s="46"/>
      <c r="CYA9" s="46"/>
      <c r="CYB9" s="46"/>
      <c r="CYC9" s="46"/>
      <c r="CYD9" s="46"/>
      <c r="CYE9" s="46"/>
      <c r="CYF9" s="46"/>
      <c r="CYG9" s="46"/>
      <c r="CYH9" s="46"/>
      <c r="CYI9" s="46"/>
      <c r="CYJ9" s="46"/>
      <c r="CYK9" s="46"/>
      <c r="CYL9" s="46"/>
      <c r="CYM9" s="46"/>
      <c r="CYN9" s="46"/>
      <c r="CYO9" s="46"/>
      <c r="CYP9" s="46"/>
      <c r="CYQ9" s="46"/>
      <c r="CYR9" s="46"/>
      <c r="CYS9" s="46"/>
      <c r="CYT9" s="46"/>
      <c r="CYU9" s="46"/>
      <c r="CYV9" s="46"/>
      <c r="CYW9" s="46"/>
      <c r="CYX9" s="46"/>
      <c r="CYY9" s="46"/>
      <c r="CYZ9" s="46"/>
      <c r="CZA9" s="46"/>
      <c r="CZB9" s="46"/>
      <c r="CZC9" s="46"/>
      <c r="CZD9" s="46"/>
      <c r="CZE9" s="46"/>
      <c r="CZF9" s="46"/>
      <c r="CZG9" s="46"/>
      <c r="CZH9" s="46"/>
      <c r="CZI9" s="46"/>
      <c r="CZJ9" s="46"/>
      <c r="CZK9" s="46"/>
      <c r="CZL9" s="46"/>
      <c r="CZM9" s="46"/>
      <c r="CZN9" s="46"/>
      <c r="CZO9" s="46"/>
      <c r="CZP9" s="46"/>
      <c r="CZQ9" s="46"/>
      <c r="CZR9" s="46"/>
      <c r="CZS9" s="46"/>
      <c r="CZT9" s="46"/>
      <c r="CZU9" s="46"/>
      <c r="CZV9" s="46"/>
      <c r="CZW9" s="46"/>
      <c r="CZX9" s="46"/>
      <c r="CZY9" s="46"/>
      <c r="CZZ9" s="46"/>
      <c r="DAA9" s="46"/>
      <c r="DAB9" s="46"/>
      <c r="DAC9" s="46"/>
      <c r="DAD9" s="46"/>
      <c r="DAE9" s="46"/>
      <c r="DAF9" s="46"/>
      <c r="DAG9" s="46"/>
      <c r="DAH9" s="46"/>
      <c r="DAI9" s="46"/>
      <c r="DAJ9" s="46"/>
      <c r="DAK9" s="46"/>
      <c r="DAL9" s="46"/>
      <c r="DAM9" s="46"/>
      <c r="DAN9" s="46"/>
      <c r="DAO9" s="46"/>
      <c r="DAP9" s="46"/>
      <c r="DAQ9" s="46"/>
      <c r="DAR9" s="46"/>
      <c r="DAS9" s="46"/>
      <c r="DAT9" s="46"/>
      <c r="DAU9" s="46"/>
      <c r="DAV9" s="46"/>
      <c r="DAW9" s="46"/>
      <c r="DAX9" s="46"/>
      <c r="DAY9" s="46"/>
      <c r="DAZ9" s="46"/>
      <c r="DBA9" s="46"/>
      <c r="DBB9" s="46"/>
      <c r="DBC9" s="46"/>
      <c r="DBD9" s="46"/>
      <c r="DBE9" s="46"/>
      <c r="DBF9" s="46"/>
      <c r="DBG9" s="46"/>
      <c r="DBH9" s="46"/>
      <c r="DBI9" s="46"/>
      <c r="DBJ9" s="46"/>
      <c r="DBK9" s="46"/>
      <c r="DBL9" s="46"/>
      <c r="DBM9" s="46"/>
      <c r="DBN9" s="46"/>
      <c r="DBO9" s="46"/>
      <c r="DBP9" s="46"/>
      <c r="DBQ9" s="46"/>
      <c r="DBR9" s="46"/>
      <c r="DBS9" s="46"/>
      <c r="DBT9" s="46"/>
      <c r="DBU9" s="46"/>
      <c r="DBV9" s="46"/>
      <c r="DBW9" s="46"/>
      <c r="DBX9" s="46"/>
      <c r="DBY9" s="46"/>
      <c r="DBZ9" s="46"/>
      <c r="DCA9" s="46"/>
      <c r="DCB9" s="46"/>
      <c r="DCC9" s="46"/>
      <c r="DCD9" s="46"/>
      <c r="DCE9" s="46"/>
      <c r="DCF9" s="46"/>
      <c r="DCG9" s="46"/>
      <c r="DCH9" s="46"/>
      <c r="DCI9" s="46"/>
      <c r="DCJ9" s="46"/>
      <c r="DCK9" s="46"/>
      <c r="DCL9" s="46"/>
      <c r="DCM9" s="46"/>
      <c r="DCN9" s="46"/>
      <c r="DCO9" s="46"/>
      <c r="DCP9" s="46"/>
      <c r="DCQ9" s="46"/>
      <c r="DCR9" s="46"/>
      <c r="DCS9" s="46"/>
      <c r="DCT9" s="46"/>
      <c r="DCU9" s="46"/>
      <c r="DCV9" s="46"/>
      <c r="DCW9" s="46"/>
      <c r="DCX9" s="46"/>
      <c r="DCY9" s="46"/>
      <c r="DCZ9" s="46"/>
      <c r="DDA9" s="46"/>
      <c r="DDB9" s="46"/>
      <c r="DDC9" s="46"/>
      <c r="DDD9" s="46"/>
      <c r="DDE9" s="46"/>
      <c r="DDF9" s="46"/>
      <c r="DDG9" s="46"/>
      <c r="DDH9" s="46"/>
      <c r="DDI9" s="46"/>
      <c r="DDJ9" s="46"/>
      <c r="DDK9" s="46"/>
      <c r="DDL9" s="46"/>
      <c r="DDM9" s="46"/>
      <c r="DDN9" s="46"/>
      <c r="DDO9" s="46"/>
      <c r="DDP9" s="46"/>
      <c r="DDQ9" s="46"/>
      <c r="DDR9" s="46"/>
      <c r="DDS9" s="46"/>
      <c r="DDT9" s="46"/>
      <c r="DDU9" s="46"/>
      <c r="DDV9" s="46"/>
      <c r="DDW9" s="46"/>
      <c r="DDX9" s="46"/>
      <c r="DDY9" s="46"/>
      <c r="DDZ9" s="46"/>
      <c r="DEA9" s="46"/>
      <c r="DEB9" s="46"/>
      <c r="DEC9" s="46"/>
      <c r="DED9" s="46"/>
      <c r="DEE9" s="46"/>
      <c r="DEF9" s="46"/>
      <c r="DEG9" s="46"/>
      <c r="DEH9" s="46"/>
      <c r="DEI9" s="46"/>
      <c r="DEJ9" s="46"/>
      <c r="DEK9" s="46"/>
      <c r="DEL9" s="46"/>
      <c r="DEM9" s="46"/>
      <c r="DEN9" s="46"/>
      <c r="DEO9" s="46"/>
      <c r="DEP9" s="46"/>
      <c r="DEQ9" s="46"/>
      <c r="DER9" s="46"/>
      <c r="DES9" s="46"/>
      <c r="DET9" s="46"/>
      <c r="DEU9" s="46"/>
      <c r="DEV9" s="46"/>
      <c r="DEW9" s="46"/>
      <c r="DEX9" s="46"/>
      <c r="DEY9" s="46"/>
      <c r="DEZ9" s="46"/>
      <c r="DFA9" s="46"/>
      <c r="DFB9" s="46"/>
      <c r="DFC9" s="46"/>
      <c r="DFD9" s="46"/>
      <c r="DFE9" s="46"/>
      <c r="DFF9" s="46"/>
      <c r="DFG9" s="46"/>
      <c r="DFH9" s="46"/>
      <c r="DFI9" s="46"/>
      <c r="DFJ9" s="46"/>
      <c r="DFK9" s="46"/>
      <c r="DFL9" s="46"/>
      <c r="DFM9" s="46"/>
      <c r="DFN9" s="46"/>
      <c r="DFO9" s="46"/>
      <c r="DFP9" s="46"/>
      <c r="DFQ9" s="46"/>
      <c r="DFR9" s="46"/>
      <c r="DFS9" s="46"/>
      <c r="DFT9" s="46"/>
      <c r="DFU9" s="46"/>
      <c r="DFV9" s="46"/>
      <c r="DFW9" s="46"/>
      <c r="DFX9" s="46"/>
      <c r="DFY9" s="46"/>
      <c r="DFZ9" s="46"/>
      <c r="DGA9" s="46"/>
      <c r="DGB9" s="46"/>
      <c r="DGC9" s="46"/>
      <c r="DGD9" s="46"/>
      <c r="DGE9" s="46"/>
      <c r="DGF9" s="46"/>
      <c r="DGG9" s="46"/>
      <c r="DGH9" s="46"/>
      <c r="DGI9" s="46"/>
      <c r="DGJ9" s="46"/>
      <c r="DGK9" s="46"/>
      <c r="DGL9" s="46"/>
      <c r="DGM9" s="46"/>
      <c r="DGN9" s="46"/>
      <c r="DGO9" s="46"/>
      <c r="DGP9" s="46"/>
      <c r="DGQ9" s="46"/>
      <c r="DGR9" s="46"/>
      <c r="DGS9" s="46"/>
      <c r="DGT9" s="46"/>
      <c r="DGU9" s="46"/>
      <c r="DGV9" s="46"/>
      <c r="DGW9" s="46"/>
      <c r="DGX9" s="46"/>
      <c r="DGY9" s="46"/>
      <c r="DGZ9" s="46"/>
      <c r="DHA9" s="46"/>
      <c r="DHB9" s="46"/>
      <c r="DHC9" s="46"/>
      <c r="DHD9" s="46"/>
      <c r="DHE9" s="46"/>
      <c r="DHF9" s="46"/>
      <c r="DHG9" s="46"/>
      <c r="DHH9" s="46"/>
      <c r="DHI9" s="46"/>
      <c r="DHJ9" s="46"/>
      <c r="DHK9" s="46"/>
      <c r="DHL9" s="46"/>
      <c r="DHM9" s="46"/>
      <c r="DHN9" s="46"/>
      <c r="DHO9" s="46"/>
      <c r="DHP9" s="46"/>
      <c r="DHQ9" s="46"/>
      <c r="DHR9" s="46"/>
      <c r="DHS9" s="46"/>
      <c r="DHT9" s="46"/>
      <c r="DHU9" s="46"/>
      <c r="DHV9" s="46"/>
      <c r="DHW9" s="46"/>
      <c r="DHX9" s="46"/>
      <c r="DHY9" s="46"/>
      <c r="DHZ9" s="46"/>
      <c r="DIA9" s="46"/>
      <c r="DIB9" s="46"/>
      <c r="DIC9" s="46"/>
      <c r="DID9" s="46"/>
      <c r="DIE9" s="46"/>
      <c r="DIF9" s="46"/>
      <c r="DIG9" s="46"/>
      <c r="DIH9" s="46"/>
      <c r="DII9" s="46"/>
      <c r="DIJ9" s="46"/>
      <c r="DIK9" s="46"/>
      <c r="DIL9" s="46"/>
      <c r="DIM9" s="46"/>
      <c r="DIN9" s="46"/>
      <c r="DIO9" s="46"/>
      <c r="DIP9" s="46"/>
      <c r="DIQ9" s="46"/>
      <c r="DIR9" s="46"/>
      <c r="DIS9" s="46"/>
      <c r="DIT9" s="46"/>
      <c r="DIU9" s="46"/>
      <c r="DIV9" s="46"/>
      <c r="DIW9" s="46"/>
      <c r="DIX9" s="46"/>
      <c r="DIY9" s="46"/>
      <c r="DIZ9" s="46"/>
      <c r="DJA9" s="46"/>
      <c r="DJB9" s="46"/>
      <c r="DJC9" s="46"/>
      <c r="DJD9" s="46"/>
      <c r="DJE9" s="46"/>
      <c r="DJF9" s="46"/>
      <c r="DJG9" s="46"/>
      <c r="DJH9" s="46"/>
      <c r="DJI9" s="46"/>
      <c r="DJJ9" s="46"/>
      <c r="DJK9" s="46"/>
      <c r="DJL9" s="46"/>
      <c r="DJM9" s="46"/>
      <c r="DJN9" s="46"/>
      <c r="DJO9" s="46"/>
      <c r="DJP9" s="46"/>
      <c r="DJQ9" s="46"/>
      <c r="DJR9" s="46"/>
      <c r="DJS9" s="46"/>
      <c r="DJT9" s="46"/>
      <c r="DJU9" s="46"/>
      <c r="DJV9" s="46"/>
      <c r="DJW9" s="46"/>
      <c r="DJX9" s="46"/>
      <c r="DJY9" s="46"/>
      <c r="DJZ9" s="46"/>
      <c r="DKA9" s="46"/>
      <c r="DKB9" s="46"/>
      <c r="DKC9" s="46"/>
      <c r="DKD9" s="46"/>
      <c r="DKE9" s="46"/>
      <c r="DKF9" s="46"/>
      <c r="DKG9" s="46"/>
      <c r="DKH9" s="46"/>
      <c r="DKI9" s="46"/>
      <c r="DKJ9" s="46"/>
      <c r="DKK9" s="46"/>
      <c r="DKL9" s="46"/>
      <c r="DKM9" s="46"/>
      <c r="DKN9" s="46"/>
      <c r="DKO9" s="46"/>
      <c r="DKP9" s="46"/>
      <c r="DKQ9" s="46"/>
      <c r="DKR9" s="46"/>
      <c r="DKS9" s="46"/>
      <c r="DKT9" s="46"/>
      <c r="DKU9" s="46"/>
      <c r="DKV9" s="46"/>
      <c r="DKW9" s="46"/>
      <c r="DKX9" s="46"/>
      <c r="DKY9" s="46"/>
      <c r="DKZ9" s="46"/>
      <c r="DLA9" s="46"/>
      <c r="DLB9" s="46"/>
      <c r="DLC9" s="46"/>
      <c r="DLD9" s="46"/>
      <c r="DLE9" s="46"/>
      <c r="DLF9" s="46"/>
      <c r="DLG9" s="46"/>
      <c r="DLH9" s="46"/>
      <c r="DLI9" s="46"/>
      <c r="DLJ9" s="46"/>
      <c r="DLK9" s="46"/>
      <c r="DLL9" s="46"/>
      <c r="DLM9" s="46"/>
      <c r="DLN9" s="46"/>
      <c r="DLO9" s="46"/>
      <c r="DLP9" s="46"/>
      <c r="DLQ9" s="46"/>
      <c r="DLR9" s="46"/>
      <c r="DLS9" s="46"/>
      <c r="DLT9" s="46"/>
      <c r="DLU9" s="46"/>
      <c r="DLV9" s="46"/>
      <c r="DLW9" s="46"/>
      <c r="DLX9" s="46"/>
      <c r="DLY9" s="46"/>
      <c r="DLZ9" s="46"/>
      <c r="DMA9" s="46"/>
      <c r="DMB9" s="46"/>
      <c r="DMC9" s="46"/>
      <c r="DMD9" s="46"/>
      <c r="DME9" s="46"/>
      <c r="DMF9" s="46"/>
      <c r="DMG9" s="46"/>
      <c r="DMH9" s="46"/>
      <c r="DMI9" s="46"/>
      <c r="DMJ9" s="46"/>
      <c r="DMK9" s="46"/>
      <c r="DML9" s="46"/>
      <c r="DMM9" s="46"/>
      <c r="DMN9" s="46"/>
      <c r="DMO9" s="46"/>
      <c r="DMP9" s="46"/>
      <c r="DMQ9" s="46"/>
      <c r="DMR9" s="46"/>
      <c r="DMS9" s="46"/>
      <c r="DMT9" s="46"/>
      <c r="DMU9" s="46"/>
      <c r="DMV9" s="46"/>
      <c r="DMW9" s="46"/>
      <c r="DMX9" s="46"/>
      <c r="DMY9" s="46"/>
      <c r="DMZ9" s="46"/>
      <c r="DNA9" s="46"/>
      <c r="DNB9" s="46"/>
      <c r="DNC9" s="46"/>
      <c r="DND9" s="46"/>
      <c r="DNE9" s="46"/>
      <c r="DNF9" s="46"/>
      <c r="DNG9" s="46"/>
      <c r="DNH9" s="46"/>
      <c r="DNI9" s="46"/>
      <c r="DNJ9" s="46"/>
      <c r="DNK9" s="46"/>
      <c r="DNL9" s="46"/>
      <c r="DNM9" s="46"/>
      <c r="DNN9" s="46"/>
      <c r="DNO9" s="46"/>
      <c r="DNP9" s="46"/>
      <c r="DNQ9" s="46"/>
      <c r="DNR9" s="46"/>
      <c r="DNS9" s="46"/>
      <c r="DNT9" s="46"/>
      <c r="DNU9" s="46"/>
      <c r="DNV9" s="46"/>
      <c r="DNW9" s="46"/>
      <c r="DNX9" s="46"/>
      <c r="DNY9" s="46"/>
      <c r="DNZ9" s="46"/>
      <c r="DOA9" s="46"/>
      <c r="DOB9" s="46"/>
      <c r="DOC9" s="46"/>
      <c r="DOD9" s="46"/>
      <c r="DOE9" s="46"/>
      <c r="DOF9" s="46"/>
      <c r="DOG9" s="46"/>
      <c r="DOH9" s="46"/>
      <c r="DOI9" s="46"/>
      <c r="DOJ9" s="46"/>
      <c r="DOK9" s="46"/>
      <c r="DOL9" s="46"/>
      <c r="DOM9" s="46"/>
      <c r="DON9" s="46"/>
      <c r="DOO9" s="46"/>
      <c r="DOP9" s="46"/>
      <c r="DOQ9" s="46"/>
      <c r="DOR9" s="46"/>
      <c r="DOS9" s="46"/>
      <c r="DOT9" s="46"/>
      <c r="DOU9" s="46"/>
      <c r="DOV9" s="46"/>
      <c r="DOW9" s="46"/>
      <c r="DOX9" s="46"/>
      <c r="DOY9" s="46"/>
      <c r="DOZ9" s="46"/>
      <c r="DPA9" s="46"/>
      <c r="DPB9" s="46"/>
      <c r="DPC9" s="46"/>
      <c r="DPD9" s="46"/>
      <c r="DPE9" s="46"/>
      <c r="DPF9" s="46"/>
      <c r="DPG9" s="46"/>
      <c r="DPH9" s="46"/>
      <c r="DPI9" s="46"/>
      <c r="DPJ9" s="46"/>
      <c r="DPK9" s="46"/>
      <c r="DPL9" s="46"/>
      <c r="DPM9" s="46"/>
      <c r="DPN9" s="46"/>
      <c r="DPO9" s="46"/>
      <c r="DPP9" s="46"/>
      <c r="DPQ9" s="46"/>
      <c r="DPR9" s="46"/>
      <c r="DPS9" s="46"/>
      <c r="DPT9" s="46"/>
      <c r="DPU9" s="46"/>
      <c r="DPV9" s="46"/>
      <c r="DPW9" s="46"/>
      <c r="DPX9" s="46"/>
      <c r="DPY9" s="46"/>
      <c r="DPZ9" s="46"/>
      <c r="DQA9" s="46"/>
      <c r="DQB9" s="46"/>
      <c r="DQC9" s="46"/>
      <c r="DQD9" s="46"/>
      <c r="DQE9" s="46"/>
      <c r="DQF9" s="46"/>
      <c r="DQG9" s="46"/>
      <c r="DQH9" s="46"/>
      <c r="DQI9" s="46"/>
      <c r="DQJ9" s="46"/>
      <c r="DQK9" s="46"/>
      <c r="DQL9" s="46"/>
      <c r="DQM9" s="46"/>
      <c r="DQN9" s="46"/>
      <c r="DQO9" s="46"/>
      <c r="DQP9" s="46"/>
      <c r="DQQ9" s="46"/>
      <c r="DQR9" s="46"/>
      <c r="DQS9" s="46"/>
      <c r="DQT9" s="46"/>
      <c r="DQU9" s="46"/>
      <c r="DQV9" s="46"/>
      <c r="DQW9" s="46"/>
      <c r="DQX9" s="46"/>
      <c r="DQY9" s="46"/>
      <c r="DQZ9" s="46"/>
      <c r="DRA9" s="46"/>
      <c r="DRB9" s="46"/>
      <c r="DRC9" s="46"/>
      <c r="DRD9" s="46"/>
      <c r="DRE9" s="46"/>
      <c r="DRF9" s="46"/>
      <c r="DRG9" s="46"/>
      <c r="DRH9" s="46"/>
      <c r="DRI9" s="46"/>
      <c r="DRJ9" s="46"/>
      <c r="DRK9" s="46"/>
      <c r="DRL9" s="46"/>
      <c r="DRM9" s="46"/>
      <c r="DRN9" s="46"/>
      <c r="DRO9" s="46"/>
      <c r="DRP9" s="46"/>
      <c r="DRQ9" s="46"/>
      <c r="DRR9" s="46"/>
      <c r="DRS9" s="46"/>
      <c r="DRT9" s="46"/>
      <c r="DRU9" s="46"/>
      <c r="DRV9" s="46"/>
      <c r="DRW9" s="46"/>
      <c r="DRX9" s="46"/>
      <c r="DRY9" s="46"/>
      <c r="DRZ9" s="46"/>
      <c r="DSA9" s="46"/>
      <c r="DSB9" s="46"/>
      <c r="DSC9" s="46"/>
      <c r="DSD9" s="46"/>
      <c r="DSE9" s="46"/>
      <c r="DSF9" s="46"/>
      <c r="DSG9" s="46"/>
      <c r="DSH9" s="46"/>
      <c r="DSI9" s="46"/>
      <c r="DSJ9" s="46"/>
      <c r="DSK9" s="46"/>
      <c r="DSL9" s="46"/>
      <c r="DSM9" s="46"/>
      <c r="DSN9" s="46"/>
      <c r="DSO9" s="46"/>
      <c r="DSP9" s="46"/>
      <c r="DSQ9" s="46"/>
      <c r="DSR9" s="46"/>
      <c r="DSS9" s="46"/>
      <c r="DST9" s="46"/>
      <c r="DSU9" s="46"/>
      <c r="DSV9" s="46"/>
      <c r="DSW9" s="46"/>
      <c r="DSX9" s="46"/>
      <c r="DSY9" s="46"/>
      <c r="DSZ9" s="46"/>
      <c r="DTA9" s="46"/>
      <c r="DTB9" s="46"/>
      <c r="DTC9" s="46"/>
      <c r="DTD9" s="46"/>
      <c r="DTE9" s="46"/>
      <c r="DTF9" s="46"/>
      <c r="DTG9" s="46"/>
      <c r="DTH9" s="46"/>
      <c r="DTI9" s="46"/>
      <c r="DTJ9" s="46"/>
      <c r="DTK9" s="46"/>
      <c r="DTL9" s="46"/>
      <c r="DTM9" s="46"/>
      <c r="DTN9" s="46"/>
      <c r="DTO9" s="46"/>
      <c r="DTP9" s="46"/>
      <c r="DTQ9" s="46"/>
      <c r="DTR9" s="46"/>
      <c r="DTS9" s="46"/>
      <c r="DTT9" s="46"/>
      <c r="DTU9" s="46"/>
      <c r="DTV9" s="46"/>
      <c r="DTW9" s="46"/>
      <c r="DTX9" s="46"/>
      <c r="DTY9" s="46"/>
      <c r="DTZ9" s="46"/>
      <c r="DUA9" s="46"/>
      <c r="DUB9" s="46"/>
      <c r="DUC9" s="46"/>
      <c r="DUD9" s="46"/>
      <c r="DUE9" s="46"/>
      <c r="DUF9" s="46"/>
      <c r="DUG9" s="46"/>
      <c r="DUH9" s="46"/>
      <c r="DUI9" s="46"/>
      <c r="DUJ9" s="46"/>
      <c r="DUK9" s="46"/>
      <c r="DUL9" s="46"/>
      <c r="DUM9" s="46"/>
      <c r="DUN9" s="46"/>
      <c r="DUO9" s="46"/>
      <c r="DUP9" s="46"/>
      <c r="DUQ9" s="46"/>
      <c r="DUR9" s="46"/>
      <c r="DUS9" s="46"/>
      <c r="DUT9" s="46"/>
      <c r="DUU9" s="46"/>
      <c r="DUV9" s="46"/>
      <c r="DUW9" s="46"/>
      <c r="DUX9" s="46"/>
      <c r="DUY9" s="46"/>
      <c r="DUZ9" s="46"/>
      <c r="DVA9" s="46"/>
      <c r="DVB9" s="46"/>
      <c r="DVC9" s="46"/>
      <c r="DVD9" s="46"/>
      <c r="DVE9" s="46"/>
      <c r="DVF9" s="46"/>
      <c r="DVG9" s="46"/>
      <c r="DVH9" s="46"/>
      <c r="DVI9" s="46"/>
      <c r="DVJ9" s="46"/>
      <c r="DVK9" s="46"/>
      <c r="DVL9" s="46"/>
      <c r="DVM9" s="46"/>
      <c r="DVN9" s="46"/>
      <c r="DVO9" s="46"/>
      <c r="DVP9" s="46"/>
      <c r="DVQ9" s="46"/>
      <c r="DVR9" s="46"/>
      <c r="DVS9" s="46"/>
      <c r="DVT9" s="46"/>
      <c r="DVU9" s="46"/>
      <c r="DVV9" s="46"/>
      <c r="DVW9" s="46"/>
      <c r="DVX9" s="46"/>
      <c r="DVY9" s="46"/>
      <c r="DVZ9" s="46"/>
      <c r="DWA9" s="46"/>
      <c r="DWB9" s="46"/>
      <c r="DWC9" s="46"/>
      <c r="DWD9" s="46"/>
      <c r="DWE9" s="46"/>
      <c r="DWF9" s="46"/>
      <c r="DWG9" s="46"/>
      <c r="DWH9" s="46"/>
      <c r="DWI9" s="46"/>
      <c r="DWJ9" s="46"/>
      <c r="DWK9" s="46"/>
      <c r="DWL9" s="46"/>
      <c r="DWM9" s="46"/>
      <c r="DWN9" s="46"/>
      <c r="DWO9" s="46"/>
      <c r="DWP9" s="46"/>
      <c r="DWQ9" s="46"/>
      <c r="DWR9" s="46"/>
      <c r="DWS9" s="46"/>
      <c r="DWT9" s="46"/>
      <c r="DWU9" s="46"/>
      <c r="DWV9" s="46"/>
      <c r="DWW9" s="46"/>
      <c r="DWX9" s="46"/>
      <c r="DWY9" s="46"/>
      <c r="DWZ9" s="46"/>
      <c r="DXA9" s="46"/>
      <c r="DXB9" s="46"/>
      <c r="DXC9" s="46"/>
      <c r="DXD9" s="46"/>
      <c r="DXE9" s="46"/>
      <c r="DXF9" s="46"/>
      <c r="DXG9" s="46"/>
      <c r="DXH9" s="46"/>
      <c r="DXI9" s="46"/>
      <c r="DXJ9" s="46"/>
      <c r="DXK9" s="46"/>
      <c r="DXL9" s="46"/>
      <c r="DXM9" s="46"/>
      <c r="DXN9" s="46"/>
      <c r="DXO9" s="46"/>
      <c r="DXP9" s="46"/>
      <c r="DXQ9" s="46"/>
      <c r="DXR9" s="46"/>
      <c r="DXS9" s="46"/>
      <c r="DXT9" s="46"/>
      <c r="DXU9" s="46"/>
      <c r="DXV9" s="46"/>
      <c r="DXW9" s="46"/>
      <c r="DXX9" s="46"/>
      <c r="DXY9" s="46"/>
      <c r="DXZ9" s="46"/>
      <c r="DYA9" s="46"/>
      <c r="DYB9" s="46"/>
      <c r="DYC9" s="46"/>
      <c r="DYD9" s="46"/>
      <c r="DYE9" s="46"/>
      <c r="DYF9" s="46"/>
      <c r="DYG9" s="46"/>
      <c r="DYH9" s="46"/>
      <c r="DYI9" s="46"/>
      <c r="DYJ9" s="46"/>
      <c r="DYK9" s="46"/>
      <c r="DYL9" s="46"/>
      <c r="DYM9" s="46"/>
      <c r="DYN9" s="46"/>
      <c r="DYO9" s="46"/>
      <c r="DYP9" s="46"/>
      <c r="DYQ9" s="46"/>
      <c r="DYR9" s="46"/>
      <c r="DYS9" s="46"/>
      <c r="DYT9" s="46"/>
      <c r="DYU9" s="46"/>
      <c r="DYV9" s="46"/>
      <c r="DYW9" s="46"/>
      <c r="DYX9" s="46"/>
      <c r="DYY9" s="46"/>
      <c r="DYZ9" s="46"/>
      <c r="DZA9" s="46"/>
      <c r="DZB9" s="46"/>
      <c r="DZC9" s="46"/>
      <c r="DZD9" s="46"/>
      <c r="DZE9" s="46"/>
      <c r="DZF9" s="46"/>
      <c r="DZG9" s="46"/>
      <c r="DZH9" s="46"/>
      <c r="DZI9" s="46"/>
      <c r="DZJ9" s="46"/>
      <c r="DZK9" s="46"/>
      <c r="DZL9" s="46"/>
      <c r="DZM9" s="46"/>
      <c r="DZN9" s="46"/>
      <c r="DZO9" s="46"/>
      <c r="DZP9" s="46"/>
      <c r="DZQ9" s="46"/>
      <c r="DZR9" s="46"/>
      <c r="DZS9" s="46"/>
      <c r="DZT9" s="46"/>
      <c r="DZU9" s="46"/>
      <c r="DZV9" s="46"/>
      <c r="DZW9" s="46"/>
      <c r="DZX9" s="46"/>
      <c r="DZY9" s="46"/>
      <c r="DZZ9" s="46"/>
      <c r="EAA9" s="46"/>
      <c r="EAB9" s="46"/>
      <c r="EAC9" s="46"/>
      <c r="EAD9" s="46"/>
      <c r="EAE9" s="46"/>
      <c r="EAF9" s="46"/>
      <c r="EAG9" s="46"/>
      <c r="EAH9" s="46"/>
      <c r="EAI9" s="46"/>
      <c r="EAJ9" s="46"/>
      <c r="EAK9" s="46"/>
      <c r="EAL9" s="46"/>
      <c r="EAM9" s="46"/>
      <c r="EAN9" s="46"/>
      <c r="EAO9" s="46"/>
      <c r="EAP9" s="46"/>
      <c r="EAQ9" s="46"/>
      <c r="EAR9" s="46"/>
      <c r="EAS9" s="46"/>
      <c r="EAT9" s="46"/>
      <c r="EAU9" s="46"/>
      <c r="EAV9" s="46"/>
      <c r="EAW9" s="46"/>
      <c r="EAX9" s="46"/>
      <c r="EAY9" s="46"/>
      <c r="EAZ9" s="46"/>
      <c r="EBA9" s="46"/>
      <c r="EBB9" s="46"/>
      <c r="EBC9" s="46"/>
      <c r="EBD9" s="46"/>
      <c r="EBE9" s="46"/>
      <c r="EBF9" s="46"/>
      <c r="EBG9" s="46"/>
      <c r="EBH9" s="46"/>
      <c r="EBI9" s="46"/>
      <c r="EBJ9" s="46"/>
      <c r="EBK9" s="46"/>
      <c r="EBL9" s="46"/>
      <c r="EBM9" s="46"/>
      <c r="EBN9" s="46"/>
      <c r="EBO9" s="46"/>
      <c r="EBP9" s="46"/>
      <c r="EBQ9" s="46"/>
      <c r="EBR9" s="46"/>
      <c r="EBS9" s="46"/>
      <c r="EBT9" s="46"/>
      <c r="EBU9" s="46"/>
      <c r="EBV9" s="46"/>
      <c r="EBW9" s="46"/>
      <c r="EBX9" s="46"/>
      <c r="EBY9" s="46"/>
      <c r="EBZ9" s="46"/>
      <c r="ECA9" s="46"/>
      <c r="ECB9" s="46"/>
      <c r="ECC9" s="46"/>
      <c r="ECD9" s="46"/>
      <c r="ECE9" s="46"/>
      <c r="ECF9" s="46"/>
      <c r="ECG9" s="46"/>
      <c r="ECH9" s="46"/>
      <c r="ECI9" s="46"/>
      <c r="ECJ9" s="46"/>
      <c r="ECK9" s="46"/>
      <c r="ECL9" s="46"/>
      <c r="ECM9" s="46"/>
      <c r="ECN9" s="46"/>
      <c r="ECO9" s="46"/>
      <c r="ECP9" s="46"/>
      <c r="ECQ9" s="46"/>
      <c r="ECR9" s="46"/>
      <c r="ECS9" s="46"/>
      <c r="ECT9" s="46"/>
      <c r="ECU9" s="46"/>
      <c r="ECV9" s="46"/>
      <c r="ECW9" s="46"/>
      <c r="ECX9" s="46"/>
      <c r="ECY9" s="46"/>
      <c r="ECZ9" s="46"/>
      <c r="EDA9" s="46"/>
      <c r="EDB9" s="46"/>
      <c r="EDC9" s="46"/>
      <c r="EDD9" s="46"/>
      <c r="EDE9" s="46"/>
      <c r="EDF9" s="46"/>
      <c r="EDG9" s="46"/>
      <c r="EDH9" s="46"/>
      <c r="EDI9" s="46"/>
      <c r="EDJ9" s="46"/>
      <c r="EDK9" s="46"/>
      <c r="EDL9" s="46"/>
      <c r="EDM9" s="46"/>
      <c r="EDN9" s="46"/>
      <c r="EDO9" s="46"/>
      <c r="EDP9" s="46"/>
      <c r="EDQ9" s="46"/>
      <c r="EDR9" s="46"/>
      <c r="EDS9" s="46"/>
      <c r="EDT9" s="46"/>
      <c r="EDU9" s="46"/>
      <c r="EDV9" s="46"/>
      <c r="EDW9" s="46"/>
      <c r="EDX9" s="46"/>
      <c r="EDY9" s="46"/>
      <c r="EDZ9" s="46"/>
      <c r="EEA9" s="46"/>
      <c r="EEB9" s="46"/>
      <c r="EEC9" s="46"/>
      <c r="EED9" s="46"/>
      <c r="EEE9" s="46"/>
      <c r="EEF9" s="46"/>
      <c r="EEG9" s="46"/>
      <c r="EEH9" s="46"/>
      <c r="EEI9" s="46"/>
      <c r="EEJ9" s="46"/>
      <c r="EEK9" s="46"/>
      <c r="EEL9" s="46"/>
      <c r="EEM9" s="46"/>
      <c r="EEN9" s="46"/>
      <c r="EEO9" s="46"/>
      <c r="EEP9" s="46"/>
      <c r="EEQ9" s="46"/>
      <c r="EER9" s="46"/>
      <c r="EES9" s="46"/>
      <c r="EET9" s="46"/>
      <c r="EEU9" s="46"/>
      <c r="EEV9" s="46"/>
      <c r="EEW9" s="46"/>
      <c r="EEX9" s="46"/>
      <c r="EEY9" s="46"/>
      <c r="EEZ9" s="46"/>
      <c r="EFA9" s="46"/>
      <c r="EFB9" s="46"/>
      <c r="EFC9" s="46"/>
      <c r="EFD9" s="46"/>
      <c r="EFE9" s="46"/>
      <c r="EFF9" s="46"/>
      <c r="EFG9" s="46"/>
      <c r="EFH9" s="46"/>
      <c r="EFI9" s="46"/>
      <c r="EFJ9" s="46"/>
      <c r="EFK9" s="46"/>
      <c r="EFL9" s="46"/>
      <c r="EFM9" s="46"/>
      <c r="EFN9" s="46"/>
      <c r="EFO9" s="46"/>
      <c r="EFP9" s="46"/>
      <c r="EFQ9" s="46"/>
      <c r="EFR9" s="46"/>
      <c r="EFS9" s="46"/>
      <c r="EFT9" s="46"/>
      <c r="EFU9" s="46"/>
      <c r="EFV9" s="46"/>
      <c r="EFW9" s="46"/>
      <c r="EFX9" s="46"/>
      <c r="EFY9" s="46"/>
      <c r="EFZ9" s="46"/>
      <c r="EGA9" s="46"/>
      <c r="EGB9" s="46"/>
      <c r="EGC9" s="46"/>
      <c r="EGD9" s="46"/>
      <c r="EGE9" s="46"/>
      <c r="EGF9" s="46"/>
      <c r="EGG9" s="46"/>
      <c r="EGH9" s="46"/>
      <c r="EGI9" s="46"/>
      <c r="EGJ9" s="46"/>
      <c r="EGK9" s="46"/>
      <c r="EGL9" s="46"/>
      <c r="EGM9" s="46"/>
      <c r="EGN9" s="46"/>
      <c r="EGO9" s="46"/>
      <c r="EGP9" s="46"/>
      <c r="EGQ9" s="46"/>
      <c r="EGR9" s="46"/>
      <c r="EGS9" s="46"/>
      <c r="EGT9" s="46"/>
      <c r="EGU9" s="46"/>
      <c r="EGV9" s="46"/>
      <c r="EGW9" s="46"/>
      <c r="EGX9" s="46"/>
      <c r="EGY9" s="46"/>
      <c r="EGZ9" s="46"/>
      <c r="EHA9" s="46"/>
      <c r="EHB9" s="46"/>
      <c r="EHC9" s="46"/>
      <c r="EHD9" s="46"/>
      <c r="EHE9" s="46"/>
      <c r="EHF9" s="46"/>
      <c r="EHG9" s="46"/>
      <c r="EHH9" s="46"/>
      <c r="EHI9" s="46"/>
      <c r="EHJ9" s="46"/>
      <c r="EHK9" s="46"/>
      <c r="EHL9" s="46"/>
      <c r="EHM9" s="46"/>
      <c r="EHN9" s="46"/>
      <c r="EHO9" s="46"/>
      <c r="EHP9" s="46"/>
      <c r="EHQ9" s="46"/>
      <c r="EHR9" s="46"/>
      <c r="EHS9" s="46"/>
      <c r="EHT9" s="46"/>
      <c r="EHU9" s="46"/>
      <c r="EHV9" s="46"/>
      <c r="EHW9" s="46"/>
      <c r="EHX9" s="46"/>
      <c r="EHY9" s="46"/>
      <c r="EHZ9" s="46"/>
      <c r="EIA9" s="46"/>
      <c r="EIB9" s="46"/>
      <c r="EIC9" s="46"/>
      <c r="EID9" s="46"/>
      <c r="EIE9" s="46"/>
      <c r="EIF9" s="46"/>
      <c r="EIG9" s="46"/>
      <c r="EIH9" s="46"/>
      <c r="EII9" s="46"/>
      <c r="EIJ9" s="46"/>
      <c r="EIK9" s="46"/>
      <c r="EIL9" s="46"/>
      <c r="EIM9" s="46"/>
      <c r="EIN9" s="46"/>
      <c r="EIO9" s="46"/>
      <c r="EIP9" s="46"/>
      <c r="EIQ9" s="46"/>
      <c r="EIR9" s="46"/>
      <c r="EIS9" s="46"/>
      <c r="EIT9" s="46"/>
      <c r="EIU9" s="46"/>
      <c r="EIV9" s="46"/>
      <c r="EIW9" s="46"/>
      <c r="EIX9" s="46"/>
      <c r="EIY9" s="46"/>
      <c r="EIZ9" s="46"/>
      <c r="EJA9" s="46"/>
      <c r="EJB9" s="46"/>
      <c r="EJC9" s="46"/>
      <c r="EJD9" s="46"/>
      <c r="EJE9" s="46"/>
      <c r="EJF9" s="46"/>
      <c r="EJG9" s="46"/>
      <c r="EJH9" s="46"/>
      <c r="EJI9" s="46"/>
      <c r="EJJ9" s="46"/>
      <c r="EJK9" s="46"/>
      <c r="EJL9" s="46"/>
      <c r="EJM9" s="46"/>
      <c r="EJN9" s="46"/>
      <c r="EJO9" s="46"/>
      <c r="EJP9" s="46"/>
      <c r="EJQ9" s="46"/>
      <c r="EJR9" s="46"/>
      <c r="EJS9" s="46"/>
      <c r="EJT9" s="46"/>
      <c r="EJU9" s="46"/>
      <c r="EJV9" s="46"/>
      <c r="EJW9" s="46"/>
      <c r="EJX9" s="46"/>
      <c r="EJY9" s="46"/>
      <c r="EJZ9" s="46"/>
      <c r="EKA9" s="46"/>
      <c r="EKB9" s="46"/>
      <c r="EKC9" s="46"/>
      <c r="EKD9" s="46"/>
      <c r="EKE9" s="46"/>
      <c r="EKF9" s="46"/>
      <c r="EKG9" s="46"/>
      <c r="EKH9" s="46"/>
      <c r="EKI9" s="46"/>
      <c r="EKJ9" s="46"/>
      <c r="EKK9" s="46"/>
      <c r="EKL9" s="46"/>
      <c r="EKM9" s="46"/>
      <c r="EKN9" s="46"/>
      <c r="EKO9" s="46"/>
      <c r="EKP9" s="46"/>
      <c r="EKQ9" s="46"/>
      <c r="EKR9" s="46"/>
      <c r="EKS9" s="46"/>
      <c r="EKT9" s="46"/>
      <c r="EKU9" s="46"/>
      <c r="EKV9" s="46"/>
      <c r="EKW9" s="46"/>
      <c r="EKX9" s="46"/>
      <c r="EKY9" s="46"/>
      <c r="EKZ9" s="46"/>
      <c r="ELA9" s="46"/>
      <c r="ELB9" s="46"/>
      <c r="ELC9" s="46"/>
      <c r="ELD9" s="46"/>
      <c r="ELE9" s="46"/>
      <c r="ELF9" s="46"/>
      <c r="ELG9" s="46"/>
      <c r="ELH9" s="46"/>
      <c r="ELI9" s="46"/>
      <c r="ELJ9" s="46"/>
      <c r="ELK9" s="46"/>
      <c r="ELL9" s="46"/>
      <c r="ELM9" s="46"/>
      <c r="ELN9" s="46"/>
      <c r="ELO9" s="46"/>
      <c r="ELP9" s="46"/>
      <c r="ELQ9" s="46"/>
      <c r="ELR9" s="46"/>
      <c r="ELS9" s="46"/>
      <c r="ELT9" s="46"/>
      <c r="ELU9" s="46"/>
      <c r="ELV9" s="46"/>
      <c r="ELW9" s="46"/>
      <c r="ELX9" s="46"/>
      <c r="ELY9" s="46"/>
      <c r="ELZ9" s="46"/>
      <c r="EMA9" s="46"/>
      <c r="EMB9" s="46"/>
      <c r="EMC9" s="46"/>
      <c r="EMD9" s="46"/>
      <c r="EME9" s="46"/>
      <c r="EMF9" s="46"/>
      <c r="EMG9" s="46"/>
      <c r="EMH9" s="46"/>
      <c r="EMI9" s="46"/>
      <c r="EMJ9" s="46"/>
      <c r="EMK9" s="46"/>
      <c r="EML9" s="46"/>
      <c r="EMM9" s="46"/>
      <c r="EMN9" s="46"/>
      <c r="EMO9" s="46"/>
      <c r="EMP9" s="46"/>
      <c r="EMQ9" s="46"/>
      <c r="EMR9" s="46"/>
      <c r="EMS9" s="46"/>
      <c r="EMT9" s="46"/>
      <c r="EMU9" s="46"/>
      <c r="EMV9" s="46"/>
      <c r="EMW9" s="46"/>
      <c r="EMX9" s="46"/>
      <c r="EMY9" s="46"/>
      <c r="EMZ9" s="46"/>
      <c r="ENA9" s="46"/>
      <c r="ENB9" s="46"/>
      <c r="ENC9" s="46"/>
      <c r="END9" s="46"/>
      <c r="ENE9" s="46"/>
      <c r="ENF9" s="46"/>
      <c r="ENG9" s="46"/>
      <c r="ENH9" s="46"/>
      <c r="ENI9" s="46"/>
      <c r="ENJ9" s="46"/>
      <c r="ENK9" s="46"/>
      <c r="ENL9" s="46"/>
      <c r="ENM9" s="46"/>
      <c r="ENN9" s="46"/>
      <c r="ENO9" s="46"/>
      <c r="ENP9" s="46"/>
      <c r="ENQ9" s="46"/>
      <c r="ENR9" s="46"/>
      <c r="ENS9" s="46"/>
      <c r="ENT9" s="46"/>
      <c r="ENU9" s="46"/>
      <c r="ENV9" s="46"/>
      <c r="ENW9" s="46"/>
      <c r="ENX9" s="46"/>
      <c r="ENY9" s="46"/>
      <c r="ENZ9" s="46"/>
      <c r="EOA9" s="46"/>
      <c r="EOB9" s="46"/>
      <c r="EOC9" s="46"/>
      <c r="EOD9" s="46"/>
      <c r="EOE9" s="46"/>
      <c r="EOF9" s="46"/>
      <c r="EOG9" s="46"/>
      <c r="EOH9" s="46"/>
      <c r="EOI9" s="46"/>
      <c r="EOJ9" s="46"/>
      <c r="EOK9" s="46"/>
      <c r="EOL9" s="46"/>
      <c r="EOM9" s="46"/>
      <c r="EON9" s="46"/>
      <c r="EOO9" s="46"/>
      <c r="EOP9" s="46"/>
      <c r="EOQ9" s="46"/>
      <c r="EOR9" s="46"/>
      <c r="EOS9" s="46"/>
      <c r="EOT9" s="46"/>
      <c r="EOU9" s="46"/>
      <c r="EOV9" s="46"/>
      <c r="EOW9" s="46"/>
      <c r="EOX9" s="46"/>
      <c r="EOY9" s="46"/>
      <c r="EOZ9" s="46"/>
      <c r="EPA9" s="46"/>
      <c r="EPB9" s="46"/>
      <c r="EPC9" s="46"/>
      <c r="EPD9" s="46"/>
      <c r="EPE9" s="46"/>
      <c r="EPF9" s="46"/>
      <c r="EPG9" s="46"/>
      <c r="EPH9" s="46"/>
      <c r="EPI9" s="46"/>
      <c r="EPJ9" s="46"/>
      <c r="EPK9" s="46"/>
      <c r="EPL9" s="46"/>
      <c r="EPM9" s="46"/>
      <c r="EPN9" s="46"/>
      <c r="EPO9" s="46"/>
      <c r="EPP9" s="46"/>
      <c r="EPQ9" s="46"/>
      <c r="EPR9" s="46"/>
      <c r="EPS9" s="46"/>
      <c r="EPT9" s="46"/>
      <c r="EPU9" s="46"/>
      <c r="EPV9" s="46"/>
      <c r="EPW9" s="46"/>
      <c r="EPX9" s="46"/>
      <c r="EPY9" s="46"/>
      <c r="EPZ9" s="46"/>
      <c r="EQA9" s="46"/>
      <c r="EQB9" s="46"/>
      <c r="EQC9" s="46"/>
      <c r="EQD9" s="46"/>
      <c r="EQE9" s="46"/>
      <c r="EQF9" s="46"/>
      <c r="EQG9" s="46"/>
      <c r="EQH9" s="46"/>
      <c r="EQI9" s="46"/>
      <c r="EQJ9" s="46"/>
      <c r="EQK9" s="46"/>
      <c r="EQL9" s="46"/>
      <c r="EQM9" s="46"/>
      <c r="EQN9" s="46"/>
      <c r="EQO9" s="46"/>
      <c r="EQP9" s="46"/>
      <c r="EQQ9" s="46"/>
      <c r="EQR9" s="46"/>
      <c r="EQS9" s="46"/>
      <c r="EQT9" s="46"/>
      <c r="EQU9" s="46"/>
      <c r="EQV9" s="46"/>
      <c r="EQW9" s="46"/>
      <c r="EQX9" s="46"/>
      <c r="EQY9" s="46"/>
      <c r="EQZ9" s="46"/>
      <c r="ERA9" s="46"/>
      <c r="ERB9" s="46"/>
      <c r="ERC9" s="46"/>
      <c r="ERD9" s="46"/>
      <c r="ERE9" s="46"/>
      <c r="ERF9" s="46"/>
      <c r="ERG9" s="46"/>
      <c r="ERH9" s="46"/>
      <c r="ERI9" s="46"/>
      <c r="ERJ9" s="46"/>
      <c r="ERK9" s="46"/>
      <c r="ERL9" s="46"/>
      <c r="ERM9" s="46"/>
      <c r="ERN9" s="46"/>
      <c r="ERO9" s="46"/>
      <c r="ERP9" s="46"/>
      <c r="ERQ9" s="46"/>
      <c r="ERR9" s="46"/>
      <c r="ERS9" s="46"/>
      <c r="ERT9" s="46"/>
      <c r="ERU9" s="46"/>
      <c r="ERV9" s="46"/>
      <c r="ERW9" s="46"/>
      <c r="ERX9" s="46"/>
      <c r="ERY9" s="46"/>
      <c r="ERZ9" s="46"/>
      <c r="ESA9" s="46"/>
      <c r="ESB9" s="46"/>
      <c r="ESC9" s="46"/>
      <c r="ESD9" s="46"/>
      <c r="ESE9" s="46"/>
      <c r="ESF9" s="46"/>
      <c r="ESG9" s="46"/>
      <c r="ESH9" s="46"/>
      <c r="ESI9" s="46"/>
      <c r="ESJ9" s="46"/>
      <c r="ESK9" s="46"/>
      <c r="ESL9" s="46"/>
      <c r="ESM9" s="46"/>
      <c r="ESN9" s="46"/>
      <c r="ESO9" s="46"/>
      <c r="ESP9" s="46"/>
      <c r="ESQ9" s="46"/>
      <c r="ESR9" s="46"/>
      <c r="ESS9" s="46"/>
      <c r="EST9" s="46"/>
      <c r="ESU9" s="46"/>
      <c r="ESV9" s="46"/>
      <c r="ESW9" s="46"/>
      <c r="ESX9" s="46"/>
      <c r="ESY9" s="46"/>
      <c r="ESZ9" s="46"/>
      <c r="ETA9" s="46"/>
      <c r="ETB9" s="46"/>
      <c r="ETC9" s="46"/>
      <c r="ETD9" s="46"/>
      <c r="ETE9" s="46"/>
      <c r="ETF9" s="46"/>
      <c r="ETG9" s="46"/>
      <c r="ETH9" s="46"/>
      <c r="ETI9" s="46"/>
      <c r="ETJ9" s="46"/>
      <c r="ETK9" s="46"/>
      <c r="ETL9" s="46"/>
      <c r="ETM9" s="46"/>
      <c r="ETN9" s="46"/>
      <c r="ETO9" s="46"/>
      <c r="ETP9" s="46"/>
      <c r="ETQ9" s="46"/>
      <c r="ETR9" s="46"/>
      <c r="ETS9" s="46"/>
      <c r="ETT9" s="46"/>
      <c r="ETU9" s="46"/>
      <c r="ETV9" s="46"/>
      <c r="ETW9" s="46"/>
      <c r="ETX9" s="46"/>
      <c r="ETY9" s="46"/>
      <c r="ETZ9" s="46"/>
      <c r="EUA9" s="46"/>
      <c r="EUB9" s="46"/>
      <c r="EUC9" s="46"/>
      <c r="EUD9" s="46"/>
      <c r="EUE9" s="46"/>
      <c r="EUF9" s="46"/>
      <c r="EUG9" s="46"/>
      <c r="EUH9" s="46"/>
      <c r="EUI9" s="46"/>
      <c r="EUJ9" s="46"/>
      <c r="EUK9" s="46"/>
      <c r="EUL9" s="46"/>
      <c r="EUM9" s="46"/>
      <c r="EUN9" s="46"/>
      <c r="EUO9" s="46"/>
      <c r="EUP9" s="46"/>
      <c r="EUQ9" s="46"/>
      <c r="EUR9" s="46"/>
      <c r="EUS9" s="46"/>
      <c r="EUT9" s="46"/>
      <c r="EUU9" s="46"/>
      <c r="EUV9" s="46"/>
      <c r="EUW9" s="46"/>
      <c r="EUX9" s="46"/>
      <c r="EUY9" s="46"/>
      <c r="EUZ9" s="46"/>
      <c r="EVA9" s="46"/>
      <c r="EVB9" s="46"/>
      <c r="EVC9" s="46"/>
      <c r="EVD9" s="46"/>
      <c r="EVE9" s="46"/>
      <c r="EVF9" s="46"/>
      <c r="EVG9" s="46"/>
      <c r="EVH9" s="46"/>
      <c r="EVI9" s="46"/>
      <c r="EVJ9" s="46"/>
      <c r="EVK9" s="46"/>
      <c r="EVL9" s="46"/>
      <c r="EVM9" s="46"/>
      <c r="EVN9" s="46"/>
      <c r="EVO9" s="46"/>
      <c r="EVP9" s="46"/>
      <c r="EVQ9" s="46"/>
      <c r="EVR9" s="46"/>
      <c r="EVS9" s="46"/>
      <c r="EVT9" s="46"/>
      <c r="EVU9" s="46"/>
      <c r="EVV9" s="46"/>
      <c r="EVW9" s="46"/>
      <c r="EVX9" s="46"/>
      <c r="EVY9" s="46"/>
      <c r="EVZ9" s="46"/>
      <c r="EWA9" s="46"/>
      <c r="EWB9" s="46"/>
      <c r="EWC9" s="46"/>
      <c r="EWD9" s="46"/>
      <c r="EWE9" s="46"/>
      <c r="EWF9" s="46"/>
      <c r="EWG9" s="46"/>
      <c r="EWH9" s="46"/>
      <c r="EWI9" s="46"/>
      <c r="EWJ9" s="46"/>
      <c r="EWK9" s="46"/>
      <c r="EWL9" s="46"/>
      <c r="EWM9" s="46"/>
      <c r="EWN9" s="46"/>
      <c r="EWO9" s="46"/>
      <c r="EWP9" s="46"/>
      <c r="EWQ9" s="46"/>
      <c r="EWR9" s="46"/>
      <c r="EWS9" s="46"/>
      <c r="EWT9" s="46"/>
      <c r="EWU9" s="46"/>
      <c r="EWV9" s="46"/>
      <c r="EWW9" s="46"/>
      <c r="EWX9" s="46"/>
      <c r="EWY9" s="46"/>
      <c r="EWZ9" s="46"/>
      <c r="EXA9" s="46"/>
      <c r="EXB9" s="46"/>
      <c r="EXC9" s="46"/>
      <c r="EXD9" s="46"/>
      <c r="EXE9" s="46"/>
      <c r="EXF9" s="46"/>
      <c r="EXG9" s="46"/>
      <c r="EXH9" s="46"/>
      <c r="EXI9" s="46"/>
      <c r="EXJ9" s="46"/>
      <c r="EXK9" s="46"/>
      <c r="EXL9" s="46"/>
      <c r="EXM9" s="46"/>
      <c r="EXN9" s="46"/>
      <c r="EXO9" s="46"/>
      <c r="EXP9" s="46"/>
      <c r="EXQ9" s="46"/>
      <c r="EXR9" s="46"/>
      <c r="EXS9" s="46"/>
      <c r="EXT9" s="46"/>
      <c r="EXU9" s="46"/>
      <c r="EXV9" s="46"/>
      <c r="EXW9" s="46"/>
      <c r="EXX9" s="46"/>
      <c r="EXY9" s="46"/>
      <c r="EXZ9" s="46"/>
      <c r="EYA9" s="46"/>
      <c r="EYB9" s="46"/>
      <c r="EYC9" s="46"/>
      <c r="EYD9" s="46"/>
      <c r="EYE9" s="46"/>
      <c r="EYF9" s="46"/>
      <c r="EYG9" s="46"/>
      <c r="EYH9" s="46"/>
      <c r="EYI9" s="46"/>
      <c r="EYJ9" s="46"/>
      <c r="EYK9" s="46"/>
      <c r="EYL9" s="46"/>
      <c r="EYM9" s="46"/>
      <c r="EYN9" s="46"/>
      <c r="EYO9" s="46"/>
      <c r="EYP9" s="46"/>
      <c r="EYQ9" s="46"/>
      <c r="EYR9" s="46"/>
      <c r="EYS9" s="46"/>
      <c r="EYT9" s="46"/>
      <c r="EYU9" s="46"/>
      <c r="EYV9" s="46"/>
      <c r="EYW9" s="46"/>
      <c r="EYX9" s="46"/>
      <c r="EYY9" s="46"/>
      <c r="EYZ9" s="46"/>
      <c r="EZA9" s="46"/>
      <c r="EZB9" s="46"/>
      <c r="EZC9" s="46"/>
      <c r="EZD9" s="46"/>
      <c r="EZE9" s="46"/>
      <c r="EZF9" s="46"/>
      <c r="EZG9" s="46"/>
      <c r="EZH9" s="46"/>
      <c r="EZI9" s="46"/>
      <c r="EZJ9" s="46"/>
      <c r="EZK9" s="46"/>
      <c r="EZL9" s="46"/>
      <c r="EZM9" s="46"/>
      <c r="EZN9" s="46"/>
      <c r="EZO9" s="46"/>
      <c r="EZP9" s="46"/>
      <c r="EZQ9" s="46"/>
      <c r="EZR9" s="46"/>
      <c r="EZS9" s="46"/>
      <c r="EZT9" s="46"/>
      <c r="EZU9" s="46"/>
      <c r="EZV9" s="46"/>
      <c r="EZW9" s="46"/>
      <c r="EZX9" s="46"/>
      <c r="EZY9" s="46"/>
      <c r="EZZ9" s="46"/>
      <c r="FAA9" s="46"/>
      <c r="FAB9" s="46"/>
      <c r="FAC9" s="46"/>
      <c r="FAD9" s="46"/>
      <c r="FAE9" s="46"/>
      <c r="FAF9" s="46"/>
      <c r="FAG9" s="46"/>
      <c r="FAH9" s="46"/>
      <c r="FAI9" s="46"/>
      <c r="FAJ9" s="46"/>
      <c r="FAK9" s="46"/>
      <c r="FAL9" s="46"/>
      <c r="FAM9" s="46"/>
      <c r="FAN9" s="46"/>
      <c r="FAO9" s="46"/>
      <c r="FAP9" s="46"/>
      <c r="FAQ9" s="46"/>
      <c r="FAR9" s="46"/>
      <c r="FAS9" s="46"/>
      <c r="FAT9" s="46"/>
      <c r="FAU9" s="46"/>
      <c r="FAV9" s="46"/>
      <c r="FAW9" s="46"/>
      <c r="FAX9" s="46"/>
      <c r="FAY9" s="46"/>
      <c r="FAZ9" s="46"/>
      <c r="FBA9" s="46"/>
      <c r="FBB9" s="46"/>
      <c r="FBC9" s="46"/>
      <c r="FBD9" s="46"/>
      <c r="FBE9" s="46"/>
      <c r="FBF9" s="46"/>
      <c r="FBG9" s="46"/>
      <c r="FBH9" s="46"/>
      <c r="FBI9" s="46"/>
      <c r="FBJ9" s="46"/>
      <c r="FBK9" s="46"/>
      <c r="FBL9" s="46"/>
      <c r="FBM9" s="46"/>
      <c r="FBN9" s="46"/>
      <c r="FBO9" s="46"/>
      <c r="FBP9" s="46"/>
      <c r="FBQ9" s="46"/>
      <c r="FBR9" s="46"/>
      <c r="FBS9" s="46"/>
      <c r="FBT9" s="46"/>
      <c r="FBU9" s="46"/>
      <c r="FBV9" s="46"/>
      <c r="FBW9" s="46"/>
      <c r="FBX9" s="46"/>
      <c r="FBY9" s="46"/>
      <c r="FBZ9" s="46"/>
      <c r="FCA9" s="46"/>
      <c r="FCB9" s="46"/>
      <c r="FCC9" s="46"/>
      <c r="FCD9" s="46"/>
      <c r="FCE9" s="46"/>
      <c r="FCF9" s="46"/>
      <c r="FCG9" s="46"/>
      <c r="FCH9" s="46"/>
      <c r="FCI9" s="46"/>
      <c r="FCJ9" s="46"/>
      <c r="FCK9" s="46"/>
      <c r="FCL9" s="46"/>
      <c r="FCM9" s="46"/>
      <c r="FCN9" s="46"/>
      <c r="FCO9" s="46"/>
      <c r="FCP9" s="46"/>
      <c r="FCQ9" s="46"/>
      <c r="FCR9" s="46"/>
      <c r="FCS9" s="46"/>
      <c r="FCT9" s="46"/>
      <c r="FCU9" s="46"/>
      <c r="FCV9" s="46"/>
      <c r="FCW9" s="46"/>
      <c r="FCX9" s="46"/>
      <c r="FCY9" s="46"/>
      <c r="FCZ9" s="46"/>
      <c r="FDA9" s="46"/>
      <c r="FDB9" s="46"/>
      <c r="FDC9" s="46"/>
      <c r="FDD9" s="46"/>
      <c r="FDE9" s="46"/>
      <c r="FDF9" s="46"/>
      <c r="FDG9" s="46"/>
      <c r="FDH9" s="46"/>
      <c r="FDI9" s="46"/>
      <c r="FDJ9" s="46"/>
      <c r="FDK9" s="46"/>
      <c r="FDL9" s="46"/>
      <c r="FDM9" s="46"/>
      <c r="FDN9" s="46"/>
      <c r="FDO9" s="46"/>
      <c r="FDP9" s="46"/>
      <c r="FDQ9" s="46"/>
      <c r="FDR9" s="46"/>
      <c r="FDS9" s="46"/>
      <c r="FDT9" s="46"/>
      <c r="FDU9" s="46"/>
      <c r="FDV9" s="46"/>
      <c r="FDW9" s="46"/>
      <c r="FDX9" s="46"/>
      <c r="FDY9" s="46"/>
      <c r="FDZ9" s="46"/>
      <c r="FEA9" s="46"/>
      <c r="FEB9" s="46"/>
      <c r="FEC9" s="46"/>
      <c r="FED9" s="46"/>
      <c r="FEE9" s="46"/>
      <c r="FEF9" s="46"/>
      <c r="FEG9" s="46"/>
      <c r="FEH9" s="46"/>
      <c r="FEI9" s="46"/>
      <c r="FEJ9" s="46"/>
      <c r="FEK9" s="46"/>
      <c r="FEL9" s="46"/>
      <c r="FEM9" s="46"/>
      <c r="FEN9" s="46"/>
      <c r="FEO9" s="46"/>
      <c r="FEP9" s="46"/>
      <c r="FEQ9" s="46"/>
      <c r="FER9" s="46"/>
      <c r="FES9" s="46"/>
      <c r="FET9" s="46"/>
      <c r="FEU9" s="46"/>
      <c r="FEV9" s="46"/>
      <c r="FEW9" s="46"/>
      <c r="FEX9" s="46"/>
      <c r="FEY9" s="46"/>
      <c r="FEZ9" s="46"/>
      <c r="FFA9" s="46"/>
      <c r="FFB9" s="46"/>
      <c r="FFC9" s="46"/>
      <c r="FFD9" s="46"/>
      <c r="FFE9" s="46"/>
      <c r="FFF9" s="46"/>
      <c r="FFG9" s="46"/>
      <c r="FFH9" s="46"/>
      <c r="FFI9" s="46"/>
      <c r="FFJ9" s="46"/>
      <c r="FFK9" s="46"/>
      <c r="FFL9" s="46"/>
      <c r="FFM9" s="46"/>
      <c r="FFN9" s="46"/>
      <c r="FFO9" s="46"/>
      <c r="FFP9" s="46"/>
      <c r="FFQ9" s="46"/>
      <c r="FFR9" s="46"/>
      <c r="FFS9" s="46"/>
      <c r="FFT9" s="46"/>
      <c r="FFU9" s="46"/>
      <c r="FFV9" s="46"/>
      <c r="FFW9" s="46"/>
      <c r="FFX9" s="46"/>
      <c r="FFY9" s="46"/>
      <c r="FFZ9" s="46"/>
      <c r="FGA9" s="46"/>
      <c r="FGB9" s="46"/>
      <c r="FGC9" s="46"/>
      <c r="FGD9" s="46"/>
      <c r="FGE9" s="46"/>
      <c r="FGF9" s="46"/>
      <c r="FGG9" s="46"/>
      <c r="FGH9" s="46"/>
      <c r="FGI9" s="46"/>
      <c r="FGJ9" s="46"/>
      <c r="FGK9" s="46"/>
      <c r="FGL9" s="46"/>
      <c r="FGM9" s="46"/>
      <c r="FGN9" s="46"/>
      <c r="FGO9" s="46"/>
      <c r="FGP9" s="46"/>
      <c r="FGQ9" s="46"/>
      <c r="FGR9" s="46"/>
      <c r="FGS9" s="46"/>
      <c r="FGT9" s="46"/>
      <c r="FGU9" s="46"/>
      <c r="FGV9" s="46"/>
      <c r="FGW9" s="46"/>
      <c r="FGX9" s="46"/>
      <c r="FGY9" s="46"/>
      <c r="FGZ9" s="46"/>
      <c r="FHA9" s="46"/>
      <c r="FHB9" s="46"/>
      <c r="FHC9" s="46"/>
      <c r="FHD9" s="46"/>
      <c r="FHE9" s="46"/>
      <c r="FHF9" s="46"/>
      <c r="FHG9" s="46"/>
      <c r="FHH9" s="46"/>
      <c r="FHI9" s="46"/>
      <c r="FHJ9" s="46"/>
      <c r="FHK9" s="46"/>
      <c r="FHL9" s="46"/>
      <c r="FHM9" s="46"/>
      <c r="FHN9" s="46"/>
      <c r="FHO9" s="46"/>
      <c r="FHP9" s="46"/>
      <c r="FHQ9" s="46"/>
      <c r="FHR9" s="46"/>
      <c r="FHS9" s="46"/>
      <c r="FHT9" s="46"/>
      <c r="FHU9" s="46"/>
      <c r="FHV9" s="46"/>
      <c r="FHW9" s="46"/>
      <c r="FHX9" s="46"/>
      <c r="FHY9" s="46"/>
      <c r="FHZ9" s="46"/>
      <c r="FIA9" s="46"/>
      <c r="FIB9" s="46"/>
      <c r="FIC9" s="46"/>
      <c r="FID9" s="46"/>
      <c r="FIE9" s="46"/>
      <c r="FIF9" s="46"/>
      <c r="FIG9" s="46"/>
      <c r="FIH9" s="46"/>
      <c r="FII9" s="46"/>
      <c r="FIJ9" s="46"/>
      <c r="FIK9" s="46"/>
      <c r="FIL9" s="46"/>
      <c r="FIM9" s="46"/>
      <c r="FIN9" s="46"/>
      <c r="FIO9" s="46"/>
      <c r="FIP9" s="46"/>
      <c r="FIQ9" s="46"/>
      <c r="FIR9" s="46"/>
      <c r="FIS9" s="46"/>
      <c r="FIT9" s="46"/>
      <c r="FIU9" s="46"/>
      <c r="FIV9" s="46"/>
      <c r="FIW9" s="46"/>
      <c r="FIX9" s="46"/>
      <c r="FIY9" s="46"/>
      <c r="FIZ9" s="46"/>
      <c r="FJA9" s="46"/>
      <c r="FJB9" s="46"/>
      <c r="FJC9" s="46"/>
      <c r="FJD9" s="46"/>
      <c r="FJE9" s="46"/>
      <c r="FJF9" s="46"/>
      <c r="FJG9" s="46"/>
      <c r="FJH9" s="46"/>
      <c r="FJI9" s="46"/>
      <c r="FJJ9" s="46"/>
      <c r="FJK9" s="46"/>
      <c r="FJL9" s="46"/>
      <c r="FJM9" s="46"/>
      <c r="FJN9" s="46"/>
      <c r="FJO9" s="46"/>
      <c r="FJP9" s="46"/>
      <c r="FJQ9" s="46"/>
      <c r="FJR9" s="46"/>
      <c r="FJS9" s="46"/>
      <c r="FJT9" s="46"/>
      <c r="FJU9" s="46"/>
      <c r="FJV9" s="46"/>
      <c r="FJW9" s="46"/>
      <c r="FJX9" s="46"/>
      <c r="FJY9" s="46"/>
      <c r="FJZ9" s="46"/>
      <c r="FKA9" s="46"/>
      <c r="FKB9" s="46"/>
      <c r="FKC9" s="46"/>
      <c r="FKD9" s="46"/>
      <c r="FKE9" s="46"/>
      <c r="FKF9" s="46"/>
      <c r="FKG9" s="46"/>
      <c r="FKH9" s="46"/>
      <c r="FKI9" s="46"/>
      <c r="FKJ9" s="46"/>
      <c r="FKK9" s="46"/>
      <c r="FKL9" s="46"/>
      <c r="FKM9" s="46"/>
      <c r="FKN9" s="46"/>
      <c r="FKO9" s="46"/>
      <c r="FKP9" s="46"/>
      <c r="FKQ9" s="46"/>
      <c r="FKR9" s="46"/>
      <c r="FKS9" s="46"/>
      <c r="FKT9" s="46"/>
      <c r="FKU9" s="46"/>
      <c r="FKV9" s="46"/>
      <c r="FKW9" s="46"/>
      <c r="FKX9" s="46"/>
      <c r="FKY9" s="46"/>
      <c r="FKZ9" s="46"/>
      <c r="FLA9" s="46"/>
      <c r="FLB9" s="46"/>
      <c r="FLC9" s="46"/>
      <c r="FLD9" s="46"/>
      <c r="FLE9" s="46"/>
      <c r="FLF9" s="46"/>
      <c r="FLG9" s="46"/>
      <c r="FLH9" s="46"/>
      <c r="FLI9" s="46"/>
      <c r="FLJ9" s="46"/>
      <c r="FLK9" s="46"/>
      <c r="FLL9" s="46"/>
      <c r="FLM9" s="46"/>
      <c r="FLN9" s="46"/>
      <c r="FLO9" s="46"/>
      <c r="FLP9" s="46"/>
      <c r="FLQ9" s="46"/>
      <c r="FLR9" s="46"/>
      <c r="FLS9" s="46"/>
      <c r="FLT9" s="46"/>
      <c r="FLU9" s="46"/>
      <c r="FLV9" s="46"/>
      <c r="FLW9" s="46"/>
      <c r="FLX9" s="46"/>
      <c r="FLY9" s="46"/>
      <c r="FLZ9" s="46"/>
      <c r="FMA9" s="46"/>
      <c r="FMB9" s="46"/>
      <c r="FMC9" s="46"/>
      <c r="FMD9" s="46"/>
      <c r="FME9" s="46"/>
      <c r="FMF9" s="46"/>
      <c r="FMG9" s="46"/>
      <c r="FMH9" s="46"/>
      <c r="FMI9" s="46"/>
      <c r="FMJ9" s="46"/>
      <c r="FMK9" s="46"/>
      <c r="FML9" s="46"/>
      <c r="FMM9" s="46"/>
      <c r="FMN9" s="46"/>
      <c r="FMO9" s="46"/>
      <c r="FMP9" s="46"/>
      <c r="FMQ9" s="46"/>
      <c r="FMR9" s="46"/>
      <c r="FMS9" s="46"/>
      <c r="FMT9" s="46"/>
      <c r="FMU9" s="46"/>
      <c r="FMV9" s="46"/>
      <c r="FMW9" s="46"/>
      <c r="FMX9" s="46"/>
      <c r="FMY9" s="46"/>
      <c r="FMZ9" s="46"/>
      <c r="FNA9" s="46"/>
      <c r="FNB9" s="46"/>
      <c r="FNC9" s="46"/>
      <c r="FND9" s="46"/>
      <c r="FNE9" s="46"/>
      <c r="FNF9" s="46"/>
      <c r="FNG9" s="46"/>
      <c r="FNH9" s="46"/>
      <c r="FNI9" s="46"/>
      <c r="FNJ9" s="46"/>
      <c r="FNK9" s="46"/>
      <c r="FNL9" s="46"/>
      <c r="FNM9" s="46"/>
      <c r="FNN9" s="46"/>
      <c r="FNO9" s="46"/>
      <c r="FNP9" s="46"/>
      <c r="FNQ9" s="46"/>
      <c r="FNR9" s="46"/>
      <c r="FNS9" s="46"/>
      <c r="FNT9" s="46"/>
      <c r="FNU9" s="46"/>
      <c r="FNV9" s="46"/>
      <c r="FNW9" s="46"/>
      <c r="FNX9" s="46"/>
      <c r="FNY9" s="46"/>
      <c r="FNZ9" s="46"/>
      <c r="FOA9" s="46"/>
      <c r="FOB9" s="46"/>
      <c r="FOC9" s="46"/>
      <c r="FOD9" s="46"/>
      <c r="FOE9" s="46"/>
      <c r="FOF9" s="46"/>
      <c r="FOG9" s="46"/>
      <c r="FOH9" s="46"/>
      <c r="FOI9" s="46"/>
      <c r="FOJ9" s="46"/>
      <c r="FOK9" s="46"/>
      <c r="FOL9" s="46"/>
      <c r="FOM9" s="46"/>
      <c r="FON9" s="46"/>
      <c r="FOO9" s="46"/>
      <c r="FOP9" s="46"/>
      <c r="FOQ9" s="46"/>
      <c r="FOR9" s="46"/>
      <c r="FOS9" s="46"/>
      <c r="FOT9" s="46"/>
      <c r="FOU9" s="46"/>
      <c r="FOV9" s="46"/>
      <c r="FOW9" s="46"/>
      <c r="FOX9" s="46"/>
      <c r="FOY9" s="46"/>
      <c r="FOZ9" s="46"/>
      <c r="FPA9" s="46"/>
      <c r="FPB9" s="46"/>
      <c r="FPC9" s="46"/>
      <c r="FPD9" s="46"/>
      <c r="FPE9" s="46"/>
      <c r="FPF9" s="46"/>
      <c r="FPG9" s="46"/>
      <c r="FPH9" s="46"/>
      <c r="FPI9" s="46"/>
      <c r="FPJ9" s="46"/>
      <c r="FPK9" s="46"/>
      <c r="FPL9" s="46"/>
      <c r="FPM9" s="46"/>
      <c r="FPN9" s="46"/>
      <c r="FPO9" s="46"/>
      <c r="FPP9" s="46"/>
      <c r="FPQ9" s="46"/>
      <c r="FPR9" s="46"/>
      <c r="FPS9" s="46"/>
      <c r="FPT9" s="46"/>
      <c r="FPU9" s="46"/>
      <c r="FPV9" s="46"/>
      <c r="FPW9" s="46"/>
      <c r="FPX9" s="46"/>
      <c r="FPY9" s="46"/>
      <c r="FPZ9" s="46"/>
      <c r="FQA9" s="46"/>
      <c r="FQB9" s="46"/>
      <c r="FQC9" s="46"/>
      <c r="FQD9" s="46"/>
      <c r="FQE9" s="46"/>
      <c r="FQF9" s="46"/>
      <c r="FQG9" s="46"/>
      <c r="FQH9" s="46"/>
      <c r="FQI9" s="46"/>
      <c r="FQJ9" s="46"/>
      <c r="FQK9" s="46"/>
      <c r="FQL9" s="46"/>
      <c r="FQM9" s="46"/>
      <c r="FQN9" s="46"/>
      <c r="FQO9" s="46"/>
      <c r="FQP9" s="46"/>
      <c r="FQQ9" s="46"/>
      <c r="FQR9" s="46"/>
      <c r="FQS9" s="46"/>
      <c r="FQT9" s="46"/>
      <c r="FQU9" s="46"/>
      <c r="FQV9" s="46"/>
      <c r="FQW9" s="46"/>
      <c r="FQX9" s="46"/>
      <c r="FQY9" s="46"/>
      <c r="FQZ9" s="46"/>
      <c r="FRA9" s="46"/>
      <c r="FRB9" s="46"/>
      <c r="FRC9" s="46"/>
      <c r="FRD9" s="46"/>
      <c r="FRE9" s="46"/>
      <c r="FRF9" s="46"/>
      <c r="FRG9" s="46"/>
      <c r="FRH9" s="46"/>
      <c r="FRI9" s="46"/>
      <c r="FRJ9" s="46"/>
      <c r="FRK9" s="46"/>
      <c r="FRL9" s="46"/>
      <c r="FRM9" s="46"/>
      <c r="FRN9" s="46"/>
      <c r="FRO9" s="46"/>
      <c r="FRP9" s="46"/>
      <c r="FRQ9" s="46"/>
      <c r="FRR9" s="46"/>
      <c r="FRS9" s="46"/>
      <c r="FRT9" s="46"/>
      <c r="FRU9" s="46"/>
      <c r="FRV9" s="46"/>
      <c r="FRW9" s="46"/>
      <c r="FRX9" s="46"/>
      <c r="FRY9" s="46"/>
      <c r="FRZ9" s="46"/>
      <c r="FSA9" s="46"/>
      <c r="FSB9" s="46"/>
      <c r="FSC9" s="46"/>
      <c r="FSD9" s="46"/>
      <c r="FSE9" s="46"/>
      <c r="FSF9" s="46"/>
      <c r="FSG9" s="46"/>
      <c r="FSH9" s="46"/>
      <c r="FSI9" s="46"/>
      <c r="FSJ9" s="46"/>
      <c r="FSK9" s="46"/>
      <c r="FSL9" s="46"/>
      <c r="FSM9" s="46"/>
      <c r="FSN9" s="46"/>
      <c r="FSO9" s="46"/>
      <c r="FSP9" s="46"/>
      <c r="FSQ9" s="46"/>
      <c r="FSR9" s="46"/>
      <c r="FSS9" s="46"/>
      <c r="FST9" s="46"/>
      <c r="FSU9" s="46"/>
      <c r="FSV9" s="46"/>
      <c r="FSW9" s="46"/>
      <c r="FSX9" s="46"/>
      <c r="FSY9" s="46"/>
      <c r="FSZ9" s="46"/>
      <c r="FTA9" s="46"/>
      <c r="FTB9" s="46"/>
      <c r="FTC9" s="46"/>
      <c r="FTD9" s="46"/>
      <c r="FTE9" s="46"/>
      <c r="FTF9" s="46"/>
      <c r="FTG9" s="46"/>
      <c r="FTH9" s="46"/>
      <c r="FTI9" s="46"/>
      <c r="FTJ9" s="46"/>
      <c r="FTK9" s="46"/>
      <c r="FTL9" s="46"/>
      <c r="FTM9" s="46"/>
      <c r="FTN9" s="46"/>
      <c r="FTO9" s="46"/>
      <c r="FTP9" s="46"/>
      <c r="FTQ9" s="46"/>
      <c r="FTR9" s="46"/>
      <c r="FTS9" s="46"/>
      <c r="FTT9" s="46"/>
      <c r="FTU9" s="46"/>
      <c r="FTV9" s="46"/>
      <c r="FTW9" s="46"/>
      <c r="FTX9" s="46"/>
      <c r="FTY9" s="46"/>
      <c r="FTZ9" s="46"/>
      <c r="FUA9" s="46"/>
      <c r="FUB9" s="46"/>
      <c r="FUC9" s="46"/>
      <c r="FUD9" s="46"/>
      <c r="FUE9" s="46"/>
      <c r="FUF9" s="46"/>
      <c r="FUG9" s="46"/>
      <c r="FUH9" s="46"/>
      <c r="FUI9" s="46"/>
      <c r="FUJ9" s="46"/>
      <c r="FUK9" s="46"/>
      <c r="FUL9" s="46"/>
      <c r="FUM9" s="46"/>
      <c r="FUN9" s="46"/>
      <c r="FUO9" s="46"/>
      <c r="FUP9" s="46"/>
      <c r="FUQ9" s="46"/>
      <c r="FUR9" s="46"/>
      <c r="FUS9" s="46"/>
      <c r="FUT9" s="46"/>
      <c r="FUU9" s="46"/>
      <c r="FUV9" s="46"/>
      <c r="FUW9" s="46"/>
      <c r="FUX9" s="46"/>
      <c r="FUY9" s="46"/>
      <c r="FUZ9" s="46"/>
      <c r="FVA9" s="46"/>
      <c r="FVB9" s="46"/>
      <c r="FVC9" s="46"/>
      <c r="FVD9" s="46"/>
      <c r="FVE9" s="46"/>
      <c r="FVF9" s="46"/>
      <c r="FVG9" s="46"/>
      <c r="FVH9" s="46"/>
      <c r="FVI9" s="46"/>
      <c r="FVJ9" s="46"/>
      <c r="FVK9" s="46"/>
      <c r="FVL9" s="46"/>
      <c r="FVM9" s="46"/>
      <c r="FVN9" s="46"/>
      <c r="FVO9" s="46"/>
      <c r="FVP9" s="46"/>
      <c r="FVQ9" s="46"/>
      <c r="FVR9" s="46"/>
      <c r="FVS9" s="46"/>
      <c r="FVT9" s="46"/>
      <c r="FVU9" s="46"/>
      <c r="FVV9" s="46"/>
      <c r="FVW9" s="46"/>
      <c r="FVX9" s="46"/>
      <c r="FVY9" s="46"/>
      <c r="FVZ9" s="46"/>
      <c r="FWA9" s="46"/>
      <c r="FWB9" s="46"/>
      <c r="FWC9" s="46"/>
      <c r="FWD9" s="46"/>
      <c r="FWE9" s="46"/>
      <c r="FWF9" s="46"/>
      <c r="FWG9" s="46"/>
      <c r="FWH9" s="46"/>
      <c r="FWI9" s="46"/>
      <c r="FWJ9" s="46"/>
      <c r="FWK9" s="46"/>
      <c r="FWL9" s="46"/>
      <c r="FWM9" s="46"/>
      <c r="FWN9" s="46"/>
      <c r="FWO9" s="46"/>
      <c r="FWP9" s="46"/>
      <c r="FWQ9" s="46"/>
      <c r="FWR9" s="46"/>
      <c r="FWS9" s="46"/>
      <c r="FWT9" s="46"/>
      <c r="FWU9" s="46"/>
      <c r="FWV9" s="46"/>
      <c r="FWW9" s="46"/>
      <c r="FWX9" s="46"/>
      <c r="FWY9" s="46"/>
      <c r="FWZ9" s="46"/>
      <c r="FXA9" s="46"/>
      <c r="FXB9" s="46"/>
      <c r="FXC9" s="46"/>
      <c r="FXD9" s="46"/>
      <c r="FXE9" s="46"/>
      <c r="FXF9" s="46"/>
      <c r="FXG9" s="46"/>
      <c r="FXH9" s="46"/>
      <c r="FXI9" s="46"/>
      <c r="FXJ9" s="46"/>
      <c r="FXK9" s="46"/>
      <c r="FXL9" s="46"/>
      <c r="FXM9" s="46"/>
      <c r="FXN9" s="46"/>
      <c r="FXO9" s="46"/>
      <c r="FXP9" s="46"/>
      <c r="FXQ9" s="46"/>
      <c r="FXR9" s="46"/>
      <c r="FXS9" s="46"/>
      <c r="FXT9" s="46"/>
      <c r="FXU9" s="46"/>
      <c r="FXV9" s="46"/>
      <c r="FXW9" s="46"/>
      <c r="FXX9" s="46"/>
      <c r="FXY9" s="46"/>
      <c r="FXZ9" s="46"/>
      <c r="FYA9" s="46"/>
      <c r="FYB9" s="46"/>
      <c r="FYC9" s="46"/>
      <c r="FYD9" s="46"/>
      <c r="FYE9" s="46"/>
      <c r="FYF9" s="46"/>
      <c r="FYG9" s="46"/>
      <c r="FYH9" s="46"/>
      <c r="FYI9" s="46"/>
      <c r="FYJ9" s="46"/>
      <c r="FYK9" s="46"/>
      <c r="FYL9" s="46"/>
      <c r="FYM9" s="46"/>
      <c r="FYN9" s="46"/>
      <c r="FYO9" s="46"/>
      <c r="FYP9" s="46"/>
      <c r="FYQ9" s="46"/>
      <c r="FYR9" s="46"/>
      <c r="FYS9" s="46"/>
      <c r="FYT9" s="46"/>
      <c r="FYU9" s="46"/>
      <c r="FYV9" s="46"/>
      <c r="FYW9" s="46"/>
      <c r="FYX9" s="46"/>
      <c r="FYY9" s="46"/>
      <c r="FYZ9" s="46"/>
      <c r="FZA9" s="46"/>
      <c r="FZB9" s="46"/>
      <c r="FZC9" s="46"/>
      <c r="FZD9" s="46"/>
      <c r="FZE9" s="46"/>
      <c r="FZF9" s="46"/>
      <c r="FZG9" s="46"/>
      <c r="FZH9" s="46"/>
      <c r="FZI9" s="46"/>
      <c r="FZJ9" s="46"/>
      <c r="FZK9" s="46"/>
      <c r="FZL9" s="46"/>
      <c r="FZM9" s="46"/>
      <c r="FZN9" s="46"/>
      <c r="FZO9" s="46"/>
      <c r="FZP9" s="46"/>
      <c r="FZQ9" s="46"/>
      <c r="FZR9" s="46"/>
      <c r="FZS9" s="46"/>
      <c r="FZT9" s="46"/>
      <c r="FZU9" s="46"/>
      <c r="FZV9" s="46"/>
      <c r="FZW9" s="46"/>
      <c r="FZX9" s="46"/>
      <c r="FZY9" s="46"/>
      <c r="FZZ9" s="46"/>
      <c r="GAA9" s="46"/>
      <c r="GAB9" s="46"/>
      <c r="GAC9" s="46"/>
      <c r="GAD9" s="46"/>
      <c r="GAE9" s="46"/>
      <c r="GAF9" s="46"/>
      <c r="GAG9" s="46"/>
      <c r="GAH9" s="46"/>
      <c r="GAI9" s="46"/>
      <c r="GAJ9" s="46"/>
      <c r="GAK9" s="46"/>
      <c r="GAL9" s="46"/>
      <c r="GAM9" s="46"/>
      <c r="GAN9" s="46"/>
      <c r="GAO9" s="46"/>
      <c r="GAP9" s="46"/>
      <c r="GAQ9" s="46"/>
      <c r="GAR9" s="46"/>
      <c r="GAS9" s="46"/>
      <c r="GAT9" s="46"/>
      <c r="GAU9" s="46"/>
      <c r="GAV9" s="46"/>
      <c r="GAW9" s="46"/>
      <c r="GAX9" s="46"/>
      <c r="GAY9" s="46"/>
      <c r="GAZ9" s="46"/>
      <c r="GBA9" s="46"/>
      <c r="GBB9" s="46"/>
      <c r="GBC9" s="46"/>
      <c r="GBD9" s="46"/>
      <c r="GBE9" s="46"/>
      <c r="GBF9" s="46"/>
      <c r="GBG9" s="46"/>
      <c r="GBH9" s="46"/>
      <c r="GBI9" s="46"/>
      <c r="GBJ9" s="46"/>
      <c r="GBK9" s="46"/>
      <c r="GBL9" s="46"/>
      <c r="GBM9" s="46"/>
      <c r="GBN9" s="46"/>
      <c r="GBO9" s="46"/>
      <c r="GBP9" s="46"/>
      <c r="GBQ9" s="46"/>
      <c r="GBR9" s="46"/>
      <c r="GBS9" s="46"/>
      <c r="GBT9" s="46"/>
      <c r="GBU9" s="46"/>
      <c r="GBV9" s="46"/>
      <c r="GBW9" s="46"/>
      <c r="GBX9" s="46"/>
      <c r="GBY9" s="46"/>
      <c r="GBZ9" s="46"/>
      <c r="GCA9" s="46"/>
      <c r="GCB9" s="46"/>
      <c r="GCC9" s="46"/>
      <c r="GCD9" s="46"/>
      <c r="GCE9" s="46"/>
      <c r="GCF9" s="46"/>
      <c r="GCG9" s="46"/>
      <c r="GCH9" s="46"/>
      <c r="GCI9" s="46"/>
      <c r="GCJ9" s="46"/>
      <c r="GCK9" s="46"/>
      <c r="GCL9" s="46"/>
      <c r="GCM9" s="46"/>
      <c r="GCN9" s="46"/>
      <c r="GCO9" s="46"/>
      <c r="GCP9" s="46"/>
      <c r="GCQ9" s="46"/>
      <c r="GCR9" s="46"/>
      <c r="GCS9" s="46"/>
      <c r="GCT9" s="46"/>
      <c r="GCU9" s="46"/>
      <c r="GCV9" s="46"/>
      <c r="GCW9" s="46"/>
      <c r="GCX9" s="46"/>
      <c r="GCY9" s="46"/>
      <c r="GCZ9" s="46"/>
      <c r="GDA9" s="46"/>
      <c r="GDB9" s="46"/>
      <c r="GDC9" s="46"/>
      <c r="GDD9" s="46"/>
      <c r="GDE9" s="46"/>
      <c r="GDF9" s="46"/>
      <c r="GDG9" s="46"/>
      <c r="GDH9" s="46"/>
      <c r="GDI9" s="46"/>
      <c r="GDJ9" s="46"/>
      <c r="GDK9" s="46"/>
      <c r="GDL9" s="46"/>
      <c r="GDM9" s="46"/>
      <c r="GDN9" s="46"/>
      <c r="GDO9" s="46"/>
      <c r="GDP9" s="46"/>
      <c r="GDQ9" s="46"/>
      <c r="GDR9" s="46"/>
      <c r="GDS9" s="46"/>
      <c r="GDT9" s="46"/>
      <c r="GDU9" s="46"/>
      <c r="GDV9" s="46"/>
      <c r="GDW9" s="46"/>
      <c r="GDX9" s="46"/>
      <c r="GDY9" s="46"/>
      <c r="GDZ9" s="46"/>
      <c r="GEA9" s="46"/>
      <c r="GEB9" s="46"/>
      <c r="GEC9" s="46"/>
      <c r="GED9" s="46"/>
      <c r="GEE9" s="46"/>
      <c r="GEF9" s="46"/>
      <c r="GEG9" s="46"/>
      <c r="GEH9" s="46"/>
      <c r="GEI9" s="46"/>
      <c r="GEJ9" s="46"/>
      <c r="GEK9" s="46"/>
      <c r="GEL9" s="46"/>
      <c r="GEM9" s="46"/>
      <c r="GEN9" s="46"/>
      <c r="GEO9" s="46"/>
      <c r="GEP9" s="46"/>
      <c r="GEQ9" s="46"/>
      <c r="GER9" s="46"/>
      <c r="GES9" s="46"/>
      <c r="GET9" s="46"/>
      <c r="GEU9" s="46"/>
      <c r="GEV9" s="46"/>
      <c r="GEW9" s="46"/>
      <c r="GEX9" s="46"/>
      <c r="GEY9" s="46"/>
      <c r="GEZ9" s="46"/>
      <c r="GFA9" s="46"/>
      <c r="GFB9" s="46"/>
      <c r="GFC9" s="46"/>
      <c r="GFD9" s="46"/>
      <c r="GFE9" s="46"/>
      <c r="GFF9" s="46"/>
      <c r="GFG9" s="46"/>
      <c r="GFH9" s="46"/>
      <c r="GFI9" s="46"/>
      <c r="GFJ9" s="46"/>
      <c r="GFK9" s="46"/>
      <c r="GFL9" s="46"/>
      <c r="GFM9" s="46"/>
      <c r="GFN9" s="46"/>
      <c r="GFO9" s="46"/>
      <c r="GFP9" s="46"/>
      <c r="GFQ9" s="46"/>
      <c r="GFR9" s="46"/>
      <c r="GFS9" s="46"/>
      <c r="GFT9" s="46"/>
      <c r="GFU9" s="46"/>
      <c r="GFV9" s="46"/>
      <c r="GFW9" s="46"/>
      <c r="GFX9" s="46"/>
      <c r="GFY9" s="46"/>
      <c r="GFZ9" s="46"/>
      <c r="GGA9" s="46"/>
      <c r="GGB9" s="46"/>
      <c r="GGC9" s="46"/>
      <c r="GGD9" s="46"/>
      <c r="GGE9" s="46"/>
      <c r="GGF9" s="46"/>
      <c r="GGG9" s="46"/>
      <c r="GGH9" s="46"/>
      <c r="GGI9" s="46"/>
      <c r="GGJ9" s="46"/>
      <c r="GGK9" s="46"/>
      <c r="GGL9" s="46"/>
      <c r="GGM9" s="46"/>
      <c r="GGN9" s="46"/>
      <c r="GGO9" s="46"/>
      <c r="GGP9" s="46"/>
      <c r="GGQ9" s="46"/>
      <c r="GGR9" s="46"/>
      <c r="GGS9" s="46"/>
      <c r="GGT9" s="46"/>
      <c r="GGU9" s="46"/>
      <c r="GGV9" s="46"/>
      <c r="GGW9" s="46"/>
      <c r="GGX9" s="46"/>
      <c r="GGY9" s="46"/>
      <c r="GGZ9" s="46"/>
      <c r="GHA9" s="46"/>
      <c r="GHB9" s="46"/>
      <c r="GHC9" s="46"/>
      <c r="GHD9" s="46"/>
      <c r="GHE9" s="46"/>
      <c r="GHF9" s="46"/>
      <c r="GHG9" s="46"/>
      <c r="GHH9" s="46"/>
      <c r="GHI9" s="46"/>
      <c r="GHJ9" s="46"/>
      <c r="GHK9" s="46"/>
      <c r="GHL9" s="46"/>
      <c r="GHM9" s="46"/>
      <c r="GHN9" s="46"/>
      <c r="GHO9" s="46"/>
      <c r="GHP9" s="46"/>
      <c r="GHQ9" s="46"/>
      <c r="GHR9" s="46"/>
      <c r="GHS9" s="46"/>
      <c r="GHT9" s="46"/>
      <c r="GHU9" s="46"/>
      <c r="GHV9" s="46"/>
      <c r="GHW9" s="46"/>
      <c r="GHX9" s="46"/>
      <c r="GHY9" s="46"/>
      <c r="GHZ9" s="46"/>
      <c r="GIA9" s="46"/>
      <c r="GIB9" s="46"/>
      <c r="GIC9" s="46"/>
      <c r="GID9" s="46"/>
      <c r="GIE9" s="46"/>
      <c r="GIF9" s="46"/>
      <c r="GIG9" s="46"/>
      <c r="GIH9" s="46"/>
      <c r="GII9" s="46"/>
      <c r="GIJ9" s="46"/>
      <c r="GIK9" s="46"/>
      <c r="GIL9" s="46"/>
      <c r="GIM9" s="46"/>
      <c r="GIN9" s="46"/>
      <c r="GIO9" s="46"/>
      <c r="GIP9" s="46"/>
      <c r="GIQ9" s="46"/>
      <c r="GIR9" s="46"/>
      <c r="GIS9" s="46"/>
      <c r="GIT9" s="46"/>
      <c r="GIU9" s="46"/>
      <c r="GIV9" s="46"/>
      <c r="GIW9" s="46"/>
      <c r="GIX9" s="46"/>
      <c r="GIY9" s="46"/>
      <c r="GIZ9" s="46"/>
      <c r="GJA9" s="46"/>
      <c r="GJB9" s="46"/>
      <c r="GJC9" s="46"/>
      <c r="GJD9" s="46"/>
      <c r="GJE9" s="46"/>
      <c r="GJF9" s="46"/>
      <c r="GJG9" s="46"/>
      <c r="GJH9" s="46"/>
      <c r="GJI9" s="46"/>
      <c r="GJJ9" s="46"/>
      <c r="GJK9" s="46"/>
      <c r="GJL9" s="46"/>
      <c r="GJM9" s="46"/>
      <c r="GJN9" s="46"/>
      <c r="GJO9" s="46"/>
      <c r="GJP9" s="46"/>
      <c r="GJQ9" s="46"/>
      <c r="GJR9" s="46"/>
      <c r="GJS9" s="46"/>
      <c r="GJT9" s="46"/>
      <c r="GJU9" s="46"/>
      <c r="GJV9" s="46"/>
      <c r="GJW9" s="46"/>
      <c r="GJX9" s="46"/>
      <c r="GJY9" s="46"/>
      <c r="GJZ9" s="46"/>
      <c r="GKA9" s="46"/>
      <c r="GKB9" s="46"/>
      <c r="GKC9" s="46"/>
      <c r="GKD9" s="46"/>
      <c r="GKE9" s="46"/>
      <c r="GKF9" s="46"/>
      <c r="GKG9" s="46"/>
      <c r="GKH9" s="46"/>
      <c r="GKI9" s="46"/>
      <c r="GKJ9" s="46"/>
      <c r="GKK9" s="46"/>
      <c r="GKL9" s="46"/>
      <c r="GKM9" s="46"/>
      <c r="GKN9" s="46"/>
      <c r="GKO9" s="46"/>
      <c r="GKP9" s="46"/>
      <c r="GKQ9" s="46"/>
      <c r="GKR9" s="46"/>
      <c r="GKS9" s="46"/>
      <c r="GKT9" s="46"/>
      <c r="GKU9" s="46"/>
      <c r="GKV9" s="46"/>
      <c r="GKW9" s="46"/>
      <c r="GKX9" s="46"/>
      <c r="GKY9" s="46"/>
      <c r="GKZ9" s="46"/>
      <c r="GLA9" s="46"/>
      <c r="GLB9" s="46"/>
      <c r="GLC9" s="46"/>
      <c r="GLD9" s="46"/>
      <c r="GLE9" s="46"/>
      <c r="GLF9" s="46"/>
      <c r="GLG9" s="46"/>
      <c r="GLH9" s="46"/>
      <c r="GLI9" s="46"/>
      <c r="GLJ9" s="46"/>
      <c r="GLK9" s="46"/>
      <c r="GLL9" s="46"/>
      <c r="GLM9" s="46"/>
      <c r="GLN9" s="46"/>
      <c r="GLO9" s="46"/>
      <c r="GLP9" s="46"/>
      <c r="GLQ9" s="46"/>
      <c r="GLR9" s="46"/>
      <c r="GLS9" s="46"/>
      <c r="GLT9" s="46"/>
      <c r="GLU9" s="46"/>
      <c r="GLV9" s="46"/>
      <c r="GLW9" s="46"/>
      <c r="GLX9" s="46"/>
      <c r="GLY9" s="46"/>
      <c r="GLZ9" s="46"/>
      <c r="GMA9" s="46"/>
      <c r="GMB9" s="46"/>
      <c r="GMC9" s="46"/>
      <c r="GMD9" s="46"/>
      <c r="GME9" s="46"/>
      <c r="GMF9" s="46"/>
      <c r="GMG9" s="46"/>
      <c r="GMH9" s="46"/>
      <c r="GMI9" s="46"/>
      <c r="GMJ9" s="46"/>
      <c r="GMK9" s="46"/>
      <c r="GML9" s="46"/>
      <c r="GMM9" s="46"/>
      <c r="GMN9" s="46"/>
      <c r="GMO9" s="46"/>
      <c r="GMP9" s="46"/>
      <c r="GMQ9" s="46"/>
      <c r="GMR9" s="46"/>
      <c r="GMS9" s="46"/>
      <c r="GMT9" s="46"/>
      <c r="GMU9" s="46"/>
      <c r="GMV9" s="46"/>
      <c r="GMW9" s="46"/>
      <c r="GMX9" s="46"/>
      <c r="GMY9" s="46"/>
      <c r="GMZ9" s="46"/>
      <c r="GNA9" s="46"/>
      <c r="GNB9" s="46"/>
      <c r="GNC9" s="46"/>
      <c r="GND9" s="46"/>
      <c r="GNE9" s="46"/>
      <c r="GNF9" s="46"/>
      <c r="GNG9" s="46"/>
      <c r="GNH9" s="46"/>
      <c r="GNI9" s="46"/>
      <c r="GNJ9" s="46"/>
      <c r="GNK9" s="46"/>
      <c r="GNL9" s="46"/>
      <c r="GNM9" s="46"/>
      <c r="GNN9" s="46"/>
      <c r="GNO9" s="46"/>
      <c r="GNP9" s="46"/>
      <c r="GNQ9" s="46"/>
      <c r="GNR9" s="46"/>
      <c r="GNS9" s="46"/>
      <c r="GNT9" s="46"/>
      <c r="GNU9" s="46"/>
      <c r="GNV9" s="46"/>
      <c r="GNW9" s="46"/>
      <c r="GNX9" s="46"/>
      <c r="GNY9" s="46"/>
      <c r="GNZ9" s="46"/>
      <c r="GOA9" s="46"/>
      <c r="GOB9" s="46"/>
      <c r="GOC9" s="46"/>
      <c r="GOD9" s="46"/>
      <c r="GOE9" s="46"/>
      <c r="GOF9" s="46"/>
      <c r="GOG9" s="46"/>
      <c r="GOH9" s="46"/>
      <c r="GOI9" s="46"/>
      <c r="GOJ9" s="46"/>
      <c r="GOK9" s="46"/>
      <c r="GOL9" s="46"/>
      <c r="GOM9" s="46"/>
      <c r="GON9" s="46"/>
      <c r="GOO9" s="46"/>
      <c r="GOP9" s="46"/>
      <c r="GOQ9" s="46"/>
      <c r="GOR9" s="46"/>
      <c r="GOS9" s="46"/>
      <c r="GOT9" s="46"/>
      <c r="GOU9" s="46"/>
      <c r="GOV9" s="46"/>
      <c r="GOW9" s="46"/>
      <c r="GOX9" s="46"/>
      <c r="GOY9" s="46"/>
      <c r="GOZ9" s="46"/>
      <c r="GPA9" s="46"/>
      <c r="GPB9" s="46"/>
      <c r="GPC9" s="46"/>
      <c r="GPD9" s="46"/>
      <c r="GPE9" s="46"/>
      <c r="GPF9" s="46"/>
      <c r="GPG9" s="46"/>
      <c r="GPH9" s="46"/>
      <c r="GPI9" s="46"/>
      <c r="GPJ9" s="46"/>
      <c r="GPK9" s="46"/>
      <c r="GPL9" s="46"/>
      <c r="GPM9" s="46"/>
      <c r="GPN9" s="46"/>
      <c r="GPO9" s="46"/>
      <c r="GPP9" s="46"/>
      <c r="GPQ9" s="46"/>
      <c r="GPR9" s="46"/>
      <c r="GPS9" s="46"/>
      <c r="GPT9" s="46"/>
      <c r="GPU9" s="46"/>
      <c r="GPV9" s="46"/>
      <c r="GPW9" s="46"/>
      <c r="GPX9" s="46"/>
      <c r="GPY9" s="46"/>
      <c r="GPZ9" s="46"/>
      <c r="GQA9" s="46"/>
      <c r="GQB9" s="46"/>
      <c r="GQC9" s="46"/>
      <c r="GQD9" s="46"/>
      <c r="GQE9" s="46"/>
      <c r="GQF9" s="46"/>
      <c r="GQG9" s="46"/>
      <c r="GQH9" s="46"/>
      <c r="GQI9" s="46"/>
      <c r="GQJ9" s="46"/>
      <c r="GQK9" s="46"/>
      <c r="GQL9" s="46"/>
      <c r="GQM9" s="46"/>
      <c r="GQN9" s="46"/>
      <c r="GQO9" s="46"/>
      <c r="GQP9" s="46"/>
      <c r="GQQ9" s="46"/>
      <c r="GQR9" s="46"/>
      <c r="GQS9" s="46"/>
      <c r="GQT9" s="46"/>
      <c r="GQU9" s="46"/>
      <c r="GQV9" s="46"/>
      <c r="GQW9" s="46"/>
      <c r="GQX9" s="46"/>
      <c r="GQY9" s="46"/>
      <c r="GQZ9" s="46"/>
      <c r="GRA9" s="46"/>
      <c r="GRB9" s="46"/>
      <c r="GRC9" s="46"/>
      <c r="GRD9" s="46"/>
      <c r="GRE9" s="46"/>
      <c r="GRF9" s="46"/>
      <c r="GRG9" s="46"/>
      <c r="GRH9" s="46"/>
      <c r="GRI9" s="46"/>
      <c r="GRJ9" s="46"/>
      <c r="GRK9" s="46"/>
      <c r="GRL9" s="46"/>
      <c r="GRM9" s="46"/>
      <c r="GRN9" s="46"/>
      <c r="GRO9" s="46"/>
      <c r="GRP9" s="46"/>
      <c r="GRQ9" s="46"/>
      <c r="GRR9" s="46"/>
      <c r="GRS9" s="46"/>
      <c r="GRT9" s="46"/>
      <c r="GRU9" s="46"/>
      <c r="GRV9" s="46"/>
      <c r="GRW9" s="46"/>
      <c r="GRX9" s="46"/>
      <c r="GRY9" s="46"/>
      <c r="GRZ9" s="46"/>
      <c r="GSA9" s="46"/>
      <c r="GSB9" s="46"/>
      <c r="GSC9" s="46"/>
      <c r="GSD9" s="46"/>
      <c r="GSE9" s="46"/>
      <c r="GSF9" s="46"/>
      <c r="GSG9" s="46"/>
      <c r="GSH9" s="46"/>
      <c r="GSI9" s="46"/>
      <c r="GSJ9" s="46"/>
      <c r="GSK9" s="46"/>
      <c r="GSL9" s="46"/>
      <c r="GSM9" s="46"/>
      <c r="GSN9" s="46"/>
      <c r="GSO9" s="46"/>
      <c r="GSP9" s="46"/>
      <c r="GSQ9" s="46"/>
      <c r="GSR9" s="46"/>
      <c r="GSS9" s="46"/>
      <c r="GST9" s="46"/>
      <c r="GSU9" s="46"/>
      <c r="GSV9" s="46"/>
      <c r="GSW9" s="46"/>
      <c r="GSX9" s="46"/>
      <c r="GSY9" s="46"/>
      <c r="GSZ9" s="46"/>
      <c r="GTA9" s="46"/>
      <c r="GTB9" s="46"/>
      <c r="GTC9" s="46"/>
      <c r="GTD9" s="46"/>
      <c r="GTE9" s="46"/>
      <c r="GTF9" s="46"/>
      <c r="GTG9" s="46"/>
      <c r="GTH9" s="46"/>
      <c r="GTI9" s="46"/>
      <c r="GTJ9" s="46"/>
      <c r="GTK9" s="46"/>
      <c r="GTL9" s="46"/>
      <c r="GTM9" s="46"/>
      <c r="GTN9" s="46"/>
      <c r="GTO9" s="46"/>
      <c r="GTP9" s="46"/>
      <c r="GTQ9" s="46"/>
      <c r="GTR9" s="46"/>
      <c r="GTS9" s="46"/>
      <c r="GTT9" s="46"/>
      <c r="GTU9" s="46"/>
      <c r="GTV9" s="46"/>
      <c r="GTW9" s="46"/>
      <c r="GTX9" s="46"/>
      <c r="GTY9" s="46"/>
      <c r="GTZ9" s="46"/>
      <c r="GUA9" s="46"/>
      <c r="GUB9" s="46"/>
      <c r="GUC9" s="46"/>
      <c r="GUD9" s="46"/>
      <c r="GUE9" s="46"/>
      <c r="GUF9" s="46"/>
      <c r="GUG9" s="46"/>
      <c r="GUH9" s="46"/>
      <c r="GUI9" s="46"/>
      <c r="GUJ9" s="46"/>
      <c r="GUK9" s="46"/>
      <c r="GUL9" s="46"/>
      <c r="GUM9" s="46"/>
      <c r="GUN9" s="46"/>
      <c r="GUO9" s="46"/>
      <c r="GUP9" s="46"/>
      <c r="GUQ9" s="46"/>
      <c r="GUR9" s="46"/>
      <c r="GUS9" s="46"/>
      <c r="GUT9" s="46"/>
      <c r="GUU9" s="46"/>
      <c r="GUV9" s="46"/>
      <c r="GUW9" s="46"/>
      <c r="GUX9" s="46"/>
      <c r="GUY9" s="46"/>
      <c r="GUZ9" s="46"/>
      <c r="GVA9" s="46"/>
      <c r="GVB9" s="46"/>
      <c r="GVC9" s="46"/>
      <c r="GVD9" s="46"/>
      <c r="GVE9" s="46"/>
      <c r="GVF9" s="46"/>
      <c r="GVG9" s="46"/>
      <c r="GVH9" s="46"/>
      <c r="GVI9" s="46"/>
      <c r="GVJ9" s="46"/>
      <c r="GVK9" s="46"/>
      <c r="GVL9" s="46"/>
      <c r="GVM9" s="46"/>
      <c r="GVN9" s="46"/>
      <c r="GVO9" s="46"/>
      <c r="GVP9" s="46"/>
      <c r="GVQ9" s="46"/>
      <c r="GVR9" s="46"/>
      <c r="GVS9" s="46"/>
      <c r="GVT9" s="46"/>
      <c r="GVU9" s="46"/>
      <c r="GVV9" s="46"/>
      <c r="GVW9" s="46"/>
      <c r="GVX9" s="46"/>
      <c r="GVY9" s="46"/>
      <c r="GVZ9" s="46"/>
      <c r="GWA9" s="46"/>
      <c r="GWB9" s="46"/>
      <c r="GWC9" s="46"/>
      <c r="GWD9" s="46"/>
      <c r="GWE9" s="46"/>
      <c r="GWF9" s="46"/>
      <c r="GWG9" s="46"/>
      <c r="GWH9" s="46"/>
      <c r="GWI9" s="46"/>
      <c r="GWJ9" s="46"/>
      <c r="GWK9" s="46"/>
      <c r="GWL9" s="46"/>
      <c r="GWM9" s="46"/>
      <c r="GWN9" s="46"/>
      <c r="GWO9" s="46"/>
      <c r="GWP9" s="46"/>
      <c r="GWQ9" s="46"/>
      <c r="GWR9" s="46"/>
      <c r="GWS9" s="46"/>
      <c r="GWT9" s="46"/>
      <c r="GWU9" s="46"/>
      <c r="GWV9" s="46"/>
      <c r="GWW9" s="46"/>
      <c r="GWX9" s="46"/>
      <c r="GWY9" s="46"/>
      <c r="GWZ9" s="46"/>
      <c r="GXA9" s="46"/>
      <c r="GXB9" s="46"/>
      <c r="GXC9" s="46"/>
      <c r="GXD9" s="46"/>
      <c r="GXE9" s="46"/>
      <c r="GXF9" s="46"/>
      <c r="GXG9" s="46"/>
      <c r="GXH9" s="46"/>
      <c r="GXI9" s="46"/>
      <c r="GXJ9" s="46"/>
      <c r="GXK9" s="46"/>
      <c r="GXL9" s="46"/>
      <c r="GXM9" s="46"/>
      <c r="GXN9" s="46"/>
      <c r="GXO9" s="46"/>
      <c r="GXP9" s="46"/>
      <c r="GXQ9" s="46"/>
      <c r="GXR9" s="46"/>
      <c r="GXS9" s="46"/>
      <c r="GXT9" s="46"/>
      <c r="GXU9" s="46"/>
      <c r="GXV9" s="46"/>
      <c r="GXW9" s="46"/>
      <c r="GXX9" s="46"/>
      <c r="GXY9" s="46"/>
      <c r="GXZ9" s="46"/>
      <c r="GYA9" s="46"/>
      <c r="GYB9" s="46"/>
      <c r="GYC9" s="46"/>
      <c r="GYD9" s="46"/>
      <c r="GYE9" s="46"/>
      <c r="GYF9" s="46"/>
      <c r="GYG9" s="46"/>
      <c r="GYH9" s="46"/>
      <c r="GYI9" s="46"/>
      <c r="GYJ9" s="46"/>
      <c r="GYK9" s="46"/>
      <c r="GYL9" s="46"/>
      <c r="GYM9" s="46"/>
      <c r="GYN9" s="46"/>
      <c r="GYO9" s="46"/>
      <c r="GYP9" s="46"/>
      <c r="GYQ9" s="46"/>
      <c r="GYR9" s="46"/>
      <c r="GYS9" s="46"/>
      <c r="GYT9" s="46"/>
      <c r="GYU9" s="46"/>
      <c r="GYV9" s="46"/>
      <c r="GYW9" s="46"/>
      <c r="GYX9" s="46"/>
      <c r="GYY9" s="46"/>
      <c r="GYZ9" s="46"/>
      <c r="GZA9" s="46"/>
      <c r="GZB9" s="46"/>
      <c r="GZC9" s="46"/>
      <c r="GZD9" s="46"/>
      <c r="GZE9" s="46"/>
      <c r="GZF9" s="46"/>
      <c r="GZG9" s="46"/>
      <c r="GZH9" s="46"/>
      <c r="GZI9" s="46"/>
      <c r="GZJ9" s="46"/>
      <c r="GZK9" s="46"/>
      <c r="GZL9" s="46"/>
      <c r="GZM9" s="46"/>
      <c r="GZN9" s="46"/>
      <c r="GZO9" s="46"/>
      <c r="GZP9" s="46"/>
      <c r="GZQ9" s="46"/>
      <c r="GZR9" s="46"/>
      <c r="GZS9" s="46"/>
      <c r="GZT9" s="46"/>
      <c r="GZU9" s="46"/>
      <c r="GZV9" s="46"/>
      <c r="GZW9" s="46"/>
      <c r="GZX9" s="46"/>
      <c r="GZY9" s="46"/>
      <c r="GZZ9" s="46"/>
      <c r="HAA9" s="46"/>
      <c r="HAB9" s="46"/>
      <c r="HAC9" s="46"/>
      <c r="HAD9" s="46"/>
      <c r="HAE9" s="46"/>
      <c r="HAF9" s="46"/>
      <c r="HAG9" s="46"/>
      <c r="HAH9" s="46"/>
      <c r="HAI9" s="46"/>
      <c r="HAJ9" s="46"/>
      <c r="HAK9" s="46"/>
      <c r="HAL9" s="46"/>
      <c r="HAM9" s="46"/>
      <c r="HAN9" s="46"/>
      <c r="HAO9" s="46"/>
      <c r="HAP9" s="46"/>
      <c r="HAQ9" s="46"/>
      <c r="HAR9" s="46"/>
      <c r="HAS9" s="46"/>
      <c r="HAT9" s="46"/>
      <c r="HAU9" s="46"/>
      <c r="HAV9" s="46"/>
      <c r="HAW9" s="46"/>
      <c r="HAX9" s="46"/>
      <c r="HAY9" s="46"/>
      <c r="HAZ9" s="46"/>
      <c r="HBA9" s="46"/>
      <c r="HBB9" s="46"/>
      <c r="HBC9" s="46"/>
      <c r="HBD9" s="46"/>
      <c r="HBE9" s="46"/>
      <c r="HBF9" s="46"/>
      <c r="HBG9" s="46"/>
      <c r="HBH9" s="46"/>
      <c r="HBI9" s="46"/>
      <c r="HBJ9" s="46"/>
      <c r="HBK9" s="46"/>
      <c r="HBL9" s="46"/>
      <c r="HBM9" s="46"/>
      <c r="HBN9" s="46"/>
      <c r="HBO9" s="46"/>
      <c r="HBP9" s="46"/>
      <c r="HBQ9" s="46"/>
      <c r="HBR9" s="46"/>
      <c r="HBS9" s="46"/>
      <c r="HBT9" s="46"/>
      <c r="HBU9" s="46"/>
      <c r="HBV9" s="46"/>
      <c r="HBW9" s="46"/>
      <c r="HBX9" s="46"/>
      <c r="HBY9" s="46"/>
      <c r="HBZ9" s="46"/>
      <c r="HCA9" s="46"/>
      <c r="HCB9" s="46"/>
      <c r="HCC9" s="46"/>
      <c r="HCD9" s="46"/>
      <c r="HCE9" s="46"/>
      <c r="HCF9" s="46"/>
      <c r="HCG9" s="46"/>
      <c r="HCH9" s="46"/>
      <c r="HCI9" s="46"/>
      <c r="HCJ9" s="46"/>
      <c r="HCK9" s="46"/>
      <c r="HCL9" s="46"/>
      <c r="HCM9" s="46"/>
      <c r="HCN9" s="46"/>
      <c r="HCO9" s="46"/>
      <c r="HCP9" s="46"/>
      <c r="HCQ9" s="46"/>
      <c r="HCR9" s="46"/>
      <c r="HCS9" s="46"/>
      <c r="HCT9" s="46"/>
      <c r="HCU9" s="46"/>
      <c r="HCV9" s="46"/>
      <c r="HCW9" s="46"/>
      <c r="HCX9" s="46"/>
      <c r="HCY9" s="46"/>
      <c r="HCZ9" s="46"/>
      <c r="HDA9" s="46"/>
      <c r="HDB9" s="46"/>
      <c r="HDC9" s="46"/>
      <c r="HDD9" s="46"/>
      <c r="HDE9" s="46"/>
      <c r="HDF9" s="46"/>
      <c r="HDG9" s="46"/>
      <c r="HDH9" s="46"/>
      <c r="HDI9" s="46"/>
      <c r="HDJ9" s="46"/>
      <c r="HDK9" s="46"/>
      <c r="HDL9" s="46"/>
      <c r="HDM9" s="46"/>
      <c r="HDN9" s="46"/>
      <c r="HDO9" s="46"/>
      <c r="HDP9" s="46"/>
      <c r="HDQ9" s="46"/>
      <c r="HDR9" s="46"/>
      <c r="HDS9" s="46"/>
      <c r="HDT9" s="46"/>
      <c r="HDU9" s="46"/>
      <c r="HDV9" s="46"/>
      <c r="HDW9" s="46"/>
      <c r="HDX9" s="46"/>
      <c r="HDY9" s="46"/>
      <c r="HDZ9" s="46"/>
      <c r="HEA9" s="46"/>
      <c r="HEB9" s="46"/>
      <c r="HEC9" s="46"/>
      <c r="HED9" s="46"/>
      <c r="HEE9" s="46"/>
      <c r="HEF9" s="46"/>
      <c r="HEG9" s="46"/>
      <c r="HEH9" s="46"/>
      <c r="HEI9" s="46"/>
      <c r="HEJ9" s="46"/>
      <c r="HEK9" s="46"/>
      <c r="HEL9" s="46"/>
      <c r="HEM9" s="46"/>
      <c r="HEN9" s="46"/>
      <c r="HEO9" s="46"/>
      <c r="HEP9" s="46"/>
      <c r="HEQ9" s="46"/>
      <c r="HER9" s="46"/>
      <c r="HES9" s="46"/>
      <c r="HET9" s="46"/>
      <c r="HEU9" s="46"/>
      <c r="HEV9" s="46"/>
      <c r="HEW9" s="46"/>
      <c r="HEX9" s="46"/>
      <c r="HEY9" s="46"/>
      <c r="HEZ9" s="46"/>
      <c r="HFA9" s="46"/>
      <c r="HFB9" s="46"/>
      <c r="HFC9" s="46"/>
      <c r="HFD9" s="46"/>
      <c r="HFE9" s="46"/>
      <c r="HFF9" s="46"/>
      <c r="HFG9" s="46"/>
      <c r="HFH9" s="46"/>
      <c r="HFI9" s="46"/>
      <c r="HFJ9" s="46"/>
      <c r="HFK9" s="46"/>
      <c r="HFL9" s="46"/>
      <c r="HFM9" s="46"/>
      <c r="HFN9" s="46"/>
      <c r="HFO9" s="46"/>
      <c r="HFP9" s="46"/>
      <c r="HFQ9" s="46"/>
      <c r="HFR9" s="46"/>
      <c r="HFS9" s="46"/>
      <c r="HFT9" s="46"/>
      <c r="HFU9" s="46"/>
      <c r="HFV9" s="46"/>
      <c r="HFW9" s="46"/>
      <c r="HFX9" s="46"/>
      <c r="HFY9" s="46"/>
      <c r="HFZ9" s="46"/>
      <c r="HGA9" s="46"/>
      <c r="HGB9" s="46"/>
      <c r="HGC9" s="46"/>
      <c r="HGD9" s="46"/>
      <c r="HGE9" s="46"/>
      <c r="HGF9" s="46"/>
      <c r="HGG9" s="46"/>
      <c r="HGH9" s="46"/>
      <c r="HGI9" s="46"/>
      <c r="HGJ9" s="46"/>
      <c r="HGK9" s="46"/>
      <c r="HGL9" s="46"/>
      <c r="HGM9" s="46"/>
      <c r="HGN9" s="46"/>
      <c r="HGO9" s="46"/>
      <c r="HGP9" s="46"/>
      <c r="HGQ9" s="46"/>
      <c r="HGR9" s="46"/>
      <c r="HGS9" s="46"/>
      <c r="HGT9" s="46"/>
      <c r="HGU9" s="46"/>
      <c r="HGV9" s="46"/>
      <c r="HGW9" s="46"/>
      <c r="HGX9" s="46"/>
      <c r="HGY9" s="46"/>
      <c r="HGZ9" s="46"/>
      <c r="HHA9" s="46"/>
      <c r="HHB9" s="46"/>
      <c r="HHC9" s="46"/>
      <c r="HHD9" s="46"/>
      <c r="HHE9" s="46"/>
      <c r="HHF9" s="46"/>
      <c r="HHG9" s="46"/>
      <c r="HHH9" s="46"/>
      <c r="HHI9" s="46"/>
      <c r="HHJ9" s="46"/>
      <c r="HHK9" s="46"/>
      <c r="HHL9" s="46"/>
      <c r="HHM9" s="46"/>
      <c r="HHN9" s="46"/>
      <c r="HHO9" s="46"/>
      <c r="HHP9" s="46"/>
      <c r="HHQ9" s="46"/>
      <c r="HHR9" s="46"/>
      <c r="HHS9" s="46"/>
      <c r="HHT9" s="46"/>
      <c r="HHU9" s="46"/>
      <c r="HHV9" s="46"/>
      <c r="HHW9" s="46"/>
      <c r="HHX9" s="46"/>
      <c r="HHY9" s="46"/>
      <c r="HHZ9" s="46"/>
      <c r="HIA9" s="46"/>
      <c r="HIB9" s="46"/>
      <c r="HIC9" s="46"/>
      <c r="HID9" s="46"/>
      <c r="HIE9" s="46"/>
      <c r="HIF9" s="46"/>
      <c r="HIG9" s="46"/>
      <c r="HIH9" s="46"/>
      <c r="HII9" s="46"/>
      <c r="HIJ9" s="46"/>
      <c r="HIK9" s="46"/>
      <c r="HIL9" s="46"/>
      <c r="HIM9" s="46"/>
      <c r="HIN9" s="46"/>
      <c r="HIO9" s="46"/>
      <c r="HIP9" s="46"/>
      <c r="HIQ9" s="46"/>
      <c r="HIR9" s="46"/>
      <c r="HIS9" s="46"/>
      <c r="HIT9" s="46"/>
      <c r="HIU9" s="46"/>
      <c r="HIV9" s="46"/>
      <c r="HIW9" s="46"/>
      <c r="HIX9" s="46"/>
      <c r="HIY9" s="46"/>
      <c r="HIZ9" s="46"/>
      <c r="HJA9" s="46"/>
      <c r="HJB9" s="46"/>
      <c r="HJC9" s="46"/>
      <c r="HJD9" s="46"/>
      <c r="HJE9" s="46"/>
      <c r="HJF9" s="46"/>
      <c r="HJG9" s="46"/>
      <c r="HJH9" s="46"/>
      <c r="HJI9" s="46"/>
      <c r="HJJ9" s="46"/>
      <c r="HJK9" s="46"/>
      <c r="HJL9" s="46"/>
      <c r="HJM9" s="46"/>
      <c r="HJN9" s="46"/>
      <c r="HJO9" s="46"/>
      <c r="HJP9" s="46"/>
      <c r="HJQ9" s="46"/>
      <c r="HJR9" s="46"/>
      <c r="HJS9" s="46"/>
      <c r="HJT9" s="46"/>
      <c r="HJU9" s="46"/>
      <c r="HJV9" s="46"/>
      <c r="HJW9" s="46"/>
      <c r="HJX9" s="46"/>
      <c r="HJY9" s="46"/>
      <c r="HJZ9" s="46"/>
      <c r="HKA9" s="46"/>
      <c r="HKB9" s="46"/>
      <c r="HKC9" s="46"/>
      <c r="HKD9" s="46"/>
      <c r="HKE9" s="46"/>
      <c r="HKF9" s="46"/>
      <c r="HKG9" s="46"/>
      <c r="HKH9" s="46"/>
      <c r="HKI9" s="46"/>
      <c r="HKJ9" s="46"/>
      <c r="HKK9" s="46"/>
      <c r="HKL9" s="46"/>
      <c r="HKM9" s="46"/>
      <c r="HKN9" s="46"/>
      <c r="HKO9" s="46"/>
      <c r="HKP9" s="46"/>
      <c r="HKQ9" s="46"/>
      <c r="HKR9" s="46"/>
      <c r="HKS9" s="46"/>
      <c r="HKT9" s="46"/>
      <c r="HKU9" s="46"/>
      <c r="HKV9" s="46"/>
      <c r="HKW9" s="46"/>
      <c r="HKX9" s="46"/>
      <c r="HKY9" s="46"/>
      <c r="HKZ9" s="46"/>
      <c r="HLA9" s="46"/>
      <c r="HLB9" s="46"/>
      <c r="HLC9" s="46"/>
      <c r="HLD9" s="46"/>
      <c r="HLE9" s="46"/>
      <c r="HLF9" s="46"/>
      <c r="HLG9" s="46"/>
      <c r="HLH9" s="46"/>
      <c r="HLI9" s="46"/>
      <c r="HLJ9" s="46"/>
      <c r="HLK9" s="46"/>
      <c r="HLL9" s="46"/>
      <c r="HLM9" s="46"/>
      <c r="HLN9" s="46"/>
      <c r="HLO9" s="46"/>
      <c r="HLP9" s="46"/>
      <c r="HLQ9" s="46"/>
      <c r="HLR9" s="46"/>
      <c r="HLS9" s="46"/>
      <c r="HLT9" s="46"/>
      <c r="HLU9" s="46"/>
      <c r="HLV9" s="46"/>
      <c r="HLW9" s="46"/>
      <c r="HLX9" s="46"/>
      <c r="HLY9" s="46"/>
      <c r="HLZ9" s="46"/>
      <c r="HMA9" s="46"/>
      <c r="HMB9" s="46"/>
      <c r="HMC9" s="46"/>
      <c r="HMD9" s="46"/>
      <c r="HME9" s="46"/>
      <c r="HMF9" s="46"/>
      <c r="HMG9" s="46"/>
      <c r="HMH9" s="46"/>
      <c r="HMI9" s="46"/>
      <c r="HMJ9" s="46"/>
      <c r="HMK9" s="46"/>
      <c r="HML9" s="46"/>
      <c r="HMM9" s="46"/>
      <c r="HMN9" s="46"/>
      <c r="HMO9" s="46"/>
      <c r="HMP9" s="46"/>
      <c r="HMQ9" s="46"/>
      <c r="HMR9" s="46"/>
      <c r="HMS9" s="46"/>
      <c r="HMT9" s="46"/>
      <c r="HMU9" s="46"/>
      <c r="HMV9" s="46"/>
      <c r="HMW9" s="46"/>
      <c r="HMX9" s="46"/>
      <c r="HMY9" s="46"/>
      <c r="HMZ9" s="46"/>
      <c r="HNA9" s="46"/>
      <c r="HNB9" s="46"/>
      <c r="HNC9" s="46"/>
      <c r="HND9" s="46"/>
      <c r="HNE9" s="46"/>
      <c r="HNF9" s="46"/>
      <c r="HNG9" s="46"/>
      <c r="HNH9" s="46"/>
      <c r="HNI9" s="46"/>
      <c r="HNJ9" s="46"/>
      <c r="HNK9" s="46"/>
      <c r="HNL9" s="46"/>
      <c r="HNM9" s="46"/>
      <c r="HNN9" s="46"/>
      <c r="HNO9" s="46"/>
      <c r="HNP9" s="46"/>
      <c r="HNQ9" s="46"/>
      <c r="HNR9" s="46"/>
      <c r="HNS9" s="46"/>
      <c r="HNT9" s="46"/>
      <c r="HNU9" s="46"/>
      <c r="HNV9" s="46"/>
      <c r="HNW9" s="46"/>
      <c r="HNX9" s="46"/>
      <c r="HNY9" s="46"/>
      <c r="HNZ9" s="46"/>
      <c r="HOA9" s="46"/>
      <c r="HOB9" s="46"/>
      <c r="HOC9" s="46"/>
      <c r="HOD9" s="46"/>
      <c r="HOE9" s="46"/>
      <c r="HOF9" s="46"/>
      <c r="HOG9" s="46"/>
      <c r="HOH9" s="46"/>
      <c r="HOI9" s="46"/>
      <c r="HOJ9" s="46"/>
      <c r="HOK9" s="46"/>
      <c r="HOL9" s="46"/>
      <c r="HOM9" s="46"/>
      <c r="HON9" s="46"/>
      <c r="HOO9" s="46"/>
      <c r="HOP9" s="46"/>
      <c r="HOQ9" s="46"/>
      <c r="HOR9" s="46"/>
      <c r="HOS9" s="46"/>
      <c r="HOT9" s="46"/>
      <c r="HOU9" s="46"/>
      <c r="HOV9" s="46"/>
      <c r="HOW9" s="46"/>
      <c r="HOX9" s="46"/>
      <c r="HOY9" s="46"/>
      <c r="HOZ9" s="46"/>
      <c r="HPA9" s="46"/>
      <c r="HPB9" s="46"/>
      <c r="HPC9" s="46"/>
      <c r="HPD9" s="46"/>
      <c r="HPE9" s="46"/>
      <c r="HPF9" s="46"/>
      <c r="HPG9" s="46"/>
      <c r="HPH9" s="46"/>
      <c r="HPI9" s="46"/>
      <c r="HPJ9" s="46"/>
      <c r="HPK9" s="46"/>
      <c r="HPL9" s="46"/>
      <c r="HPM9" s="46"/>
      <c r="HPN9" s="46"/>
      <c r="HPO9" s="46"/>
      <c r="HPP9" s="46"/>
      <c r="HPQ9" s="46"/>
      <c r="HPR9" s="46"/>
      <c r="HPS9" s="46"/>
      <c r="HPT9" s="46"/>
      <c r="HPU9" s="46"/>
      <c r="HPV9" s="46"/>
      <c r="HPW9" s="46"/>
      <c r="HPX9" s="46"/>
      <c r="HPY9" s="46"/>
      <c r="HPZ9" s="46"/>
      <c r="HQA9" s="46"/>
      <c r="HQB9" s="46"/>
      <c r="HQC9" s="46"/>
      <c r="HQD9" s="46"/>
      <c r="HQE9" s="46"/>
      <c r="HQF9" s="46"/>
      <c r="HQG9" s="46"/>
      <c r="HQH9" s="46"/>
      <c r="HQI9" s="46"/>
      <c r="HQJ9" s="46"/>
      <c r="HQK9" s="46"/>
      <c r="HQL9" s="46"/>
      <c r="HQM9" s="46"/>
      <c r="HQN9" s="46"/>
      <c r="HQO9" s="46"/>
      <c r="HQP9" s="46"/>
      <c r="HQQ9" s="46"/>
      <c r="HQR9" s="46"/>
      <c r="HQS9" s="46"/>
      <c r="HQT9" s="46"/>
      <c r="HQU9" s="46"/>
      <c r="HQV9" s="46"/>
      <c r="HQW9" s="46"/>
      <c r="HQX9" s="46"/>
      <c r="HQY9" s="46"/>
      <c r="HQZ9" s="46"/>
      <c r="HRA9" s="46"/>
      <c r="HRB9" s="46"/>
      <c r="HRC9" s="46"/>
      <c r="HRD9" s="46"/>
      <c r="HRE9" s="46"/>
      <c r="HRF9" s="46"/>
      <c r="HRG9" s="46"/>
      <c r="HRH9" s="46"/>
      <c r="HRI9" s="46"/>
      <c r="HRJ9" s="46"/>
      <c r="HRK9" s="46"/>
      <c r="HRL9" s="46"/>
      <c r="HRM9" s="46"/>
      <c r="HRN9" s="46"/>
      <c r="HRO9" s="46"/>
      <c r="HRP9" s="46"/>
      <c r="HRQ9" s="46"/>
      <c r="HRR9" s="46"/>
      <c r="HRS9" s="46"/>
      <c r="HRT9" s="46"/>
      <c r="HRU9" s="46"/>
      <c r="HRV9" s="46"/>
      <c r="HRW9" s="46"/>
      <c r="HRX9" s="46"/>
      <c r="HRY9" s="46"/>
      <c r="HRZ9" s="46"/>
      <c r="HSA9" s="46"/>
      <c r="HSB9" s="46"/>
      <c r="HSC9" s="46"/>
      <c r="HSD9" s="46"/>
      <c r="HSE9" s="46"/>
      <c r="HSF9" s="46"/>
      <c r="HSG9" s="46"/>
      <c r="HSH9" s="46"/>
      <c r="HSI9" s="46"/>
      <c r="HSJ9" s="46"/>
      <c r="HSK9" s="46"/>
      <c r="HSL9" s="46"/>
      <c r="HSM9" s="46"/>
      <c r="HSN9" s="46"/>
      <c r="HSO9" s="46"/>
      <c r="HSP9" s="46"/>
      <c r="HSQ9" s="46"/>
      <c r="HSR9" s="46"/>
      <c r="HSS9" s="46"/>
      <c r="HST9" s="46"/>
      <c r="HSU9" s="46"/>
      <c r="HSV9" s="46"/>
      <c r="HSW9" s="46"/>
      <c r="HSX9" s="46"/>
      <c r="HSY9" s="46"/>
      <c r="HSZ9" s="46"/>
      <c r="HTA9" s="46"/>
      <c r="HTB9" s="46"/>
      <c r="HTC9" s="46"/>
      <c r="HTD9" s="46"/>
      <c r="HTE9" s="46"/>
      <c r="HTF9" s="46"/>
      <c r="HTG9" s="46"/>
      <c r="HTH9" s="46"/>
      <c r="HTI9" s="46"/>
      <c r="HTJ9" s="46"/>
      <c r="HTK9" s="46"/>
      <c r="HTL9" s="46"/>
      <c r="HTM9" s="46"/>
      <c r="HTN9" s="46"/>
      <c r="HTO9" s="46"/>
      <c r="HTP9" s="46"/>
      <c r="HTQ9" s="46"/>
      <c r="HTR9" s="46"/>
      <c r="HTS9" s="46"/>
      <c r="HTT9" s="46"/>
      <c r="HTU9" s="46"/>
      <c r="HTV9" s="46"/>
      <c r="HTW9" s="46"/>
      <c r="HTX9" s="46"/>
      <c r="HTY9" s="46"/>
      <c r="HTZ9" s="46"/>
      <c r="HUA9" s="46"/>
      <c r="HUB9" s="46"/>
      <c r="HUC9" s="46"/>
      <c r="HUD9" s="46"/>
      <c r="HUE9" s="46"/>
      <c r="HUF9" s="46"/>
      <c r="HUG9" s="46"/>
      <c r="HUH9" s="46"/>
      <c r="HUI9" s="46"/>
      <c r="HUJ9" s="46"/>
      <c r="HUK9" s="46"/>
      <c r="HUL9" s="46"/>
      <c r="HUM9" s="46"/>
      <c r="HUN9" s="46"/>
      <c r="HUO9" s="46"/>
      <c r="HUP9" s="46"/>
      <c r="HUQ9" s="46"/>
      <c r="HUR9" s="46"/>
      <c r="HUS9" s="46"/>
      <c r="HUT9" s="46"/>
      <c r="HUU9" s="46"/>
      <c r="HUV9" s="46"/>
      <c r="HUW9" s="46"/>
      <c r="HUX9" s="46"/>
      <c r="HUY9" s="46"/>
      <c r="HUZ9" s="46"/>
      <c r="HVA9" s="46"/>
      <c r="HVB9" s="46"/>
      <c r="HVC9" s="46"/>
      <c r="HVD9" s="46"/>
      <c r="HVE9" s="46"/>
      <c r="HVF9" s="46"/>
      <c r="HVG9" s="46"/>
      <c r="HVH9" s="46"/>
      <c r="HVI9" s="46"/>
      <c r="HVJ9" s="46"/>
      <c r="HVK9" s="46"/>
      <c r="HVL9" s="46"/>
      <c r="HVM9" s="46"/>
      <c r="HVN9" s="46"/>
      <c r="HVO9" s="46"/>
      <c r="HVP9" s="46"/>
      <c r="HVQ9" s="46"/>
      <c r="HVR9" s="46"/>
      <c r="HVS9" s="46"/>
      <c r="HVT9" s="46"/>
      <c r="HVU9" s="46"/>
      <c r="HVV9" s="46"/>
      <c r="HVW9" s="46"/>
      <c r="HVX9" s="46"/>
      <c r="HVY9" s="46"/>
      <c r="HVZ9" s="46"/>
      <c r="HWA9" s="46"/>
      <c r="HWB9" s="46"/>
      <c r="HWC9" s="46"/>
      <c r="HWD9" s="46"/>
      <c r="HWE9" s="46"/>
      <c r="HWF9" s="46"/>
      <c r="HWG9" s="46"/>
      <c r="HWH9" s="46"/>
      <c r="HWI9" s="46"/>
      <c r="HWJ9" s="46"/>
      <c r="HWK9" s="46"/>
      <c r="HWL9" s="46"/>
      <c r="HWM9" s="46"/>
      <c r="HWN9" s="46"/>
      <c r="HWO9" s="46"/>
      <c r="HWP9" s="46"/>
      <c r="HWQ9" s="46"/>
      <c r="HWR9" s="46"/>
      <c r="HWS9" s="46"/>
      <c r="HWT9" s="46"/>
      <c r="HWU9" s="46"/>
      <c r="HWV9" s="46"/>
      <c r="HWW9" s="46"/>
      <c r="HWX9" s="46"/>
      <c r="HWY9" s="46"/>
      <c r="HWZ9" s="46"/>
      <c r="HXA9" s="46"/>
      <c r="HXB9" s="46"/>
      <c r="HXC9" s="46"/>
      <c r="HXD9" s="46"/>
      <c r="HXE9" s="46"/>
      <c r="HXF9" s="46"/>
      <c r="HXG9" s="46"/>
      <c r="HXH9" s="46"/>
      <c r="HXI9" s="46"/>
      <c r="HXJ9" s="46"/>
      <c r="HXK9" s="46"/>
      <c r="HXL9" s="46"/>
      <c r="HXM9" s="46"/>
      <c r="HXN9" s="46"/>
      <c r="HXO9" s="46"/>
      <c r="HXP9" s="46"/>
      <c r="HXQ9" s="46"/>
      <c r="HXR9" s="46"/>
      <c r="HXS9" s="46"/>
      <c r="HXT9" s="46"/>
      <c r="HXU9" s="46"/>
      <c r="HXV9" s="46"/>
      <c r="HXW9" s="46"/>
      <c r="HXX9" s="46"/>
      <c r="HXY9" s="46"/>
      <c r="HXZ9" s="46"/>
      <c r="HYA9" s="46"/>
      <c r="HYB9" s="46"/>
      <c r="HYC9" s="46"/>
      <c r="HYD9" s="46"/>
      <c r="HYE9" s="46"/>
      <c r="HYF9" s="46"/>
      <c r="HYG9" s="46"/>
      <c r="HYH9" s="46"/>
      <c r="HYI9" s="46"/>
      <c r="HYJ9" s="46"/>
      <c r="HYK9" s="46"/>
      <c r="HYL9" s="46"/>
      <c r="HYM9" s="46"/>
      <c r="HYN9" s="46"/>
      <c r="HYO9" s="46"/>
      <c r="HYP9" s="46"/>
      <c r="HYQ9" s="46"/>
      <c r="HYR9" s="46"/>
      <c r="HYS9" s="46"/>
      <c r="HYT9" s="46"/>
      <c r="HYU9" s="46"/>
      <c r="HYV9" s="46"/>
      <c r="HYW9" s="46"/>
      <c r="HYX9" s="46"/>
      <c r="HYY9" s="46"/>
      <c r="HYZ9" s="46"/>
      <c r="HZA9" s="46"/>
      <c r="HZB9" s="46"/>
      <c r="HZC9" s="46"/>
      <c r="HZD9" s="46"/>
      <c r="HZE9" s="46"/>
      <c r="HZF9" s="46"/>
      <c r="HZG9" s="46"/>
      <c r="HZH9" s="46"/>
      <c r="HZI9" s="46"/>
      <c r="HZJ9" s="46"/>
      <c r="HZK9" s="46"/>
      <c r="HZL9" s="46"/>
      <c r="HZM9" s="46"/>
      <c r="HZN9" s="46"/>
      <c r="HZO9" s="46"/>
      <c r="HZP9" s="46"/>
      <c r="HZQ9" s="46"/>
      <c r="HZR9" s="46"/>
      <c r="HZS9" s="46"/>
      <c r="HZT9" s="46"/>
      <c r="HZU9" s="46"/>
      <c r="HZV9" s="46"/>
      <c r="HZW9" s="46"/>
      <c r="HZX9" s="46"/>
      <c r="HZY9" s="46"/>
      <c r="HZZ9" s="46"/>
      <c r="IAA9" s="46"/>
      <c r="IAB9" s="46"/>
      <c r="IAC9" s="46"/>
      <c r="IAD9" s="46"/>
      <c r="IAE9" s="46"/>
      <c r="IAF9" s="46"/>
      <c r="IAG9" s="46"/>
      <c r="IAH9" s="46"/>
      <c r="IAI9" s="46"/>
      <c r="IAJ9" s="46"/>
      <c r="IAK9" s="46"/>
      <c r="IAL9" s="46"/>
      <c r="IAM9" s="46"/>
      <c r="IAN9" s="46"/>
      <c r="IAO9" s="46"/>
      <c r="IAP9" s="46"/>
      <c r="IAQ9" s="46"/>
      <c r="IAR9" s="46"/>
      <c r="IAS9" s="46"/>
      <c r="IAT9" s="46"/>
      <c r="IAU9" s="46"/>
      <c r="IAV9" s="46"/>
      <c r="IAW9" s="46"/>
      <c r="IAX9" s="46"/>
      <c r="IAY9" s="46"/>
      <c r="IAZ9" s="46"/>
      <c r="IBA9" s="46"/>
      <c r="IBB9" s="46"/>
      <c r="IBC9" s="46"/>
      <c r="IBD9" s="46"/>
      <c r="IBE9" s="46"/>
      <c r="IBF9" s="46"/>
      <c r="IBG9" s="46"/>
      <c r="IBH9" s="46"/>
      <c r="IBI9" s="46"/>
      <c r="IBJ9" s="46"/>
      <c r="IBK9" s="46"/>
      <c r="IBL9" s="46"/>
      <c r="IBM9" s="46"/>
      <c r="IBN9" s="46"/>
      <c r="IBO9" s="46"/>
      <c r="IBP9" s="46"/>
      <c r="IBQ9" s="46"/>
      <c r="IBR9" s="46"/>
      <c r="IBS9" s="46"/>
      <c r="IBT9" s="46"/>
      <c r="IBU9" s="46"/>
      <c r="IBV9" s="46"/>
      <c r="IBW9" s="46"/>
      <c r="IBX9" s="46"/>
      <c r="IBY9" s="46"/>
      <c r="IBZ9" s="46"/>
      <c r="ICA9" s="46"/>
      <c r="ICB9" s="46"/>
      <c r="ICC9" s="46"/>
      <c r="ICD9" s="46"/>
      <c r="ICE9" s="46"/>
      <c r="ICF9" s="46"/>
      <c r="ICG9" s="46"/>
      <c r="ICH9" s="46"/>
      <c r="ICI9" s="46"/>
      <c r="ICJ9" s="46"/>
      <c r="ICK9" s="46"/>
      <c r="ICL9" s="46"/>
      <c r="ICM9" s="46"/>
      <c r="ICN9" s="46"/>
      <c r="ICO9" s="46"/>
      <c r="ICP9" s="46"/>
      <c r="ICQ9" s="46"/>
      <c r="ICR9" s="46"/>
      <c r="ICS9" s="46"/>
      <c r="ICT9" s="46"/>
      <c r="ICU9" s="46"/>
      <c r="ICV9" s="46"/>
      <c r="ICW9" s="46"/>
      <c r="ICX9" s="46"/>
      <c r="ICY9" s="46"/>
      <c r="ICZ9" s="46"/>
      <c r="IDA9" s="46"/>
      <c r="IDB9" s="46"/>
      <c r="IDC9" s="46"/>
      <c r="IDD9" s="46"/>
      <c r="IDE9" s="46"/>
      <c r="IDF9" s="46"/>
      <c r="IDG9" s="46"/>
      <c r="IDH9" s="46"/>
      <c r="IDI9" s="46"/>
      <c r="IDJ9" s="46"/>
      <c r="IDK9" s="46"/>
      <c r="IDL9" s="46"/>
      <c r="IDM9" s="46"/>
      <c r="IDN9" s="46"/>
      <c r="IDO9" s="46"/>
      <c r="IDP9" s="46"/>
      <c r="IDQ9" s="46"/>
      <c r="IDR9" s="46"/>
      <c r="IDS9" s="46"/>
      <c r="IDT9" s="46"/>
      <c r="IDU9" s="46"/>
      <c r="IDV9" s="46"/>
      <c r="IDW9" s="46"/>
      <c r="IDX9" s="46"/>
      <c r="IDY9" s="46"/>
      <c r="IDZ9" s="46"/>
      <c r="IEA9" s="46"/>
      <c r="IEB9" s="46"/>
      <c r="IEC9" s="46"/>
      <c r="IED9" s="46"/>
      <c r="IEE9" s="46"/>
      <c r="IEF9" s="46"/>
      <c r="IEG9" s="46"/>
      <c r="IEH9" s="46"/>
      <c r="IEI9" s="46"/>
      <c r="IEJ9" s="46"/>
      <c r="IEK9" s="46"/>
      <c r="IEL9" s="46"/>
      <c r="IEM9" s="46"/>
      <c r="IEN9" s="46"/>
      <c r="IEO9" s="46"/>
      <c r="IEP9" s="46"/>
      <c r="IEQ9" s="46"/>
      <c r="IER9" s="46"/>
      <c r="IES9" s="46"/>
      <c r="IET9" s="46"/>
      <c r="IEU9" s="46"/>
      <c r="IEV9" s="46"/>
      <c r="IEW9" s="46"/>
      <c r="IEX9" s="46"/>
      <c r="IEY9" s="46"/>
      <c r="IEZ9" s="46"/>
      <c r="IFA9" s="46"/>
      <c r="IFB9" s="46"/>
      <c r="IFC9" s="46"/>
      <c r="IFD9" s="46"/>
      <c r="IFE9" s="46"/>
      <c r="IFF9" s="46"/>
      <c r="IFG9" s="46"/>
      <c r="IFH9" s="46"/>
      <c r="IFI9" s="46"/>
      <c r="IFJ9" s="46"/>
      <c r="IFK9" s="46"/>
      <c r="IFL9" s="46"/>
      <c r="IFM9" s="46"/>
      <c r="IFN9" s="46"/>
      <c r="IFO9" s="46"/>
      <c r="IFP9" s="46"/>
      <c r="IFQ9" s="46"/>
      <c r="IFR9" s="46"/>
      <c r="IFS9" s="46"/>
      <c r="IFT9" s="46"/>
      <c r="IFU9" s="46"/>
      <c r="IFV9" s="46"/>
      <c r="IFW9" s="46"/>
      <c r="IFX9" s="46"/>
      <c r="IFY9" s="46"/>
      <c r="IFZ9" s="46"/>
      <c r="IGA9" s="46"/>
      <c r="IGB9" s="46"/>
      <c r="IGC9" s="46"/>
      <c r="IGD9" s="46"/>
      <c r="IGE9" s="46"/>
      <c r="IGF9" s="46"/>
      <c r="IGG9" s="46"/>
      <c r="IGH9" s="46"/>
      <c r="IGI9" s="46"/>
      <c r="IGJ9" s="46"/>
      <c r="IGK9" s="46"/>
      <c r="IGL9" s="46"/>
      <c r="IGM9" s="46"/>
      <c r="IGN9" s="46"/>
      <c r="IGO9" s="46"/>
      <c r="IGP9" s="46"/>
      <c r="IGQ9" s="46"/>
      <c r="IGR9" s="46"/>
      <c r="IGS9" s="46"/>
      <c r="IGT9" s="46"/>
      <c r="IGU9" s="46"/>
      <c r="IGV9" s="46"/>
      <c r="IGW9" s="46"/>
      <c r="IGX9" s="46"/>
      <c r="IGY9" s="46"/>
      <c r="IGZ9" s="46"/>
      <c r="IHA9" s="46"/>
      <c r="IHB9" s="46"/>
      <c r="IHC9" s="46"/>
      <c r="IHD9" s="46"/>
      <c r="IHE9" s="46"/>
      <c r="IHF9" s="46"/>
      <c r="IHG9" s="46"/>
      <c r="IHH9" s="46"/>
      <c r="IHI9" s="46"/>
      <c r="IHJ9" s="46"/>
      <c r="IHK9" s="46"/>
      <c r="IHL9" s="46"/>
      <c r="IHM9" s="46"/>
      <c r="IHN9" s="46"/>
      <c r="IHO9" s="46"/>
      <c r="IHP9" s="46"/>
      <c r="IHQ9" s="46"/>
      <c r="IHR9" s="46"/>
      <c r="IHS9" s="46"/>
      <c r="IHT9" s="46"/>
      <c r="IHU9" s="46"/>
      <c r="IHV9" s="46"/>
      <c r="IHW9" s="46"/>
      <c r="IHX9" s="46"/>
      <c r="IHY9" s="46"/>
      <c r="IHZ9" s="46"/>
      <c r="IIA9" s="46"/>
      <c r="IIB9" s="46"/>
      <c r="IIC9" s="46"/>
      <c r="IID9" s="46"/>
      <c r="IIE9" s="46"/>
      <c r="IIF9" s="46"/>
      <c r="IIG9" s="46"/>
      <c r="IIH9" s="46"/>
      <c r="III9" s="46"/>
      <c r="IIJ9" s="46"/>
      <c r="IIK9" s="46"/>
      <c r="IIL9" s="46"/>
      <c r="IIM9" s="46"/>
      <c r="IIN9" s="46"/>
      <c r="IIO9" s="46"/>
      <c r="IIP9" s="46"/>
      <c r="IIQ9" s="46"/>
      <c r="IIR9" s="46"/>
      <c r="IIS9" s="46"/>
      <c r="IIT9" s="46"/>
      <c r="IIU9" s="46"/>
      <c r="IIV9" s="46"/>
      <c r="IIW9" s="46"/>
      <c r="IIX9" s="46"/>
      <c r="IIY9" s="46"/>
      <c r="IIZ9" s="46"/>
      <c r="IJA9" s="46"/>
      <c r="IJB9" s="46"/>
      <c r="IJC9" s="46"/>
      <c r="IJD9" s="46"/>
      <c r="IJE9" s="46"/>
      <c r="IJF9" s="46"/>
      <c r="IJG9" s="46"/>
      <c r="IJH9" s="46"/>
      <c r="IJI9" s="46"/>
      <c r="IJJ9" s="46"/>
      <c r="IJK9" s="46"/>
      <c r="IJL9" s="46"/>
      <c r="IJM9" s="46"/>
      <c r="IJN9" s="46"/>
      <c r="IJO9" s="46"/>
      <c r="IJP9" s="46"/>
      <c r="IJQ9" s="46"/>
      <c r="IJR9" s="46"/>
      <c r="IJS9" s="46"/>
      <c r="IJT9" s="46"/>
      <c r="IJU9" s="46"/>
      <c r="IJV9" s="46"/>
      <c r="IJW9" s="46"/>
      <c r="IJX9" s="46"/>
      <c r="IJY9" s="46"/>
      <c r="IJZ9" s="46"/>
      <c r="IKA9" s="46"/>
      <c r="IKB9" s="46"/>
      <c r="IKC9" s="46"/>
      <c r="IKD9" s="46"/>
      <c r="IKE9" s="46"/>
      <c r="IKF9" s="46"/>
      <c r="IKG9" s="46"/>
      <c r="IKH9" s="46"/>
      <c r="IKI9" s="46"/>
      <c r="IKJ9" s="46"/>
      <c r="IKK9" s="46"/>
      <c r="IKL9" s="46"/>
      <c r="IKM9" s="46"/>
      <c r="IKN9" s="46"/>
      <c r="IKO9" s="46"/>
      <c r="IKP9" s="46"/>
      <c r="IKQ9" s="46"/>
      <c r="IKR9" s="46"/>
      <c r="IKS9" s="46"/>
      <c r="IKT9" s="46"/>
      <c r="IKU9" s="46"/>
      <c r="IKV9" s="46"/>
      <c r="IKW9" s="46"/>
      <c r="IKX9" s="46"/>
      <c r="IKY9" s="46"/>
      <c r="IKZ9" s="46"/>
      <c r="ILA9" s="46"/>
      <c r="ILB9" s="46"/>
      <c r="ILC9" s="46"/>
      <c r="ILD9" s="46"/>
      <c r="ILE9" s="46"/>
      <c r="ILF9" s="46"/>
      <c r="ILG9" s="46"/>
      <c r="ILH9" s="46"/>
      <c r="ILI9" s="46"/>
      <c r="ILJ9" s="46"/>
      <c r="ILK9" s="46"/>
      <c r="ILL9" s="46"/>
      <c r="ILM9" s="46"/>
      <c r="ILN9" s="46"/>
      <c r="ILO9" s="46"/>
      <c r="ILP9" s="46"/>
      <c r="ILQ9" s="46"/>
      <c r="ILR9" s="46"/>
      <c r="ILS9" s="46"/>
      <c r="ILT9" s="46"/>
      <c r="ILU9" s="46"/>
      <c r="ILV9" s="46"/>
      <c r="ILW9" s="46"/>
      <c r="ILX9" s="46"/>
      <c r="ILY9" s="46"/>
      <c r="ILZ9" s="46"/>
      <c r="IMA9" s="46"/>
      <c r="IMB9" s="46"/>
      <c r="IMC9" s="46"/>
      <c r="IMD9" s="46"/>
      <c r="IME9" s="46"/>
      <c r="IMF9" s="46"/>
      <c r="IMG9" s="46"/>
      <c r="IMH9" s="46"/>
      <c r="IMI9" s="46"/>
      <c r="IMJ9" s="46"/>
      <c r="IMK9" s="46"/>
      <c r="IML9" s="46"/>
      <c r="IMM9" s="46"/>
      <c r="IMN9" s="46"/>
      <c r="IMO9" s="46"/>
      <c r="IMP9" s="46"/>
      <c r="IMQ9" s="46"/>
      <c r="IMR9" s="46"/>
      <c r="IMS9" s="46"/>
      <c r="IMT9" s="46"/>
      <c r="IMU9" s="46"/>
      <c r="IMV9" s="46"/>
      <c r="IMW9" s="46"/>
      <c r="IMX9" s="46"/>
      <c r="IMY9" s="46"/>
      <c r="IMZ9" s="46"/>
      <c r="INA9" s="46"/>
      <c r="INB9" s="46"/>
      <c r="INC9" s="46"/>
      <c r="IND9" s="46"/>
      <c r="INE9" s="46"/>
      <c r="INF9" s="46"/>
      <c r="ING9" s="46"/>
      <c r="INH9" s="46"/>
      <c r="INI9" s="46"/>
      <c r="INJ9" s="46"/>
      <c r="INK9" s="46"/>
      <c r="INL9" s="46"/>
      <c r="INM9" s="46"/>
      <c r="INN9" s="46"/>
      <c r="INO9" s="46"/>
      <c r="INP9" s="46"/>
      <c r="INQ9" s="46"/>
      <c r="INR9" s="46"/>
      <c r="INS9" s="46"/>
      <c r="INT9" s="46"/>
      <c r="INU9" s="46"/>
      <c r="INV9" s="46"/>
      <c r="INW9" s="46"/>
      <c r="INX9" s="46"/>
      <c r="INY9" s="46"/>
      <c r="INZ9" s="46"/>
      <c r="IOA9" s="46"/>
      <c r="IOB9" s="46"/>
      <c r="IOC9" s="46"/>
      <c r="IOD9" s="46"/>
      <c r="IOE9" s="46"/>
      <c r="IOF9" s="46"/>
      <c r="IOG9" s="46"/>
      <c r="IOH9" s="46"/>
      <c r="IOI9" s="46"/>
      <c r="IOJ9" s="46"/>
      <c r="IOK9" s="46"/>
      <c r="IOL9" s="46"/>
      <c r="IOM9" s="46"/>
      <c r="ION9" s="46"/>
      <c r="IOO9" s="46"/>
      <c r="IOP9" s="46"/>
      <c r="IOQ9" s="46"/>
      <c r="IOR9" s="46"/>
      <c r="IOS9" s="46"/>
      <c r="IOT9" s="46"/>
      <c r="IOU9" s="46"/>
      <c r="IOV9" s="46"/>
      <c r="IOW9" s="46"/>
      <c r="IOX9" s="46"/>
      <c r="IOY9" s="46"/>
      <c r="IOZ9" s="46"/>
      <c r="IPA9" s="46"/>
      <c r="IPB9" s="46"/>
      <c r="IPC9" s="46"/>
      <c r="IPD9" s="46"/>
      <c r="IPE9" s="46"/>
      <c r="IPF9" s="46"/>
      <c r="IPG9" s="46"/>
      <c r="IPH9" s="46"/>
      <c r="IPI9" s="46"/>
      <c r="IPJ9" s="46"/>
      <c r="IPK9" s="46"/>
      <c r="IPL9" s="46"/>
      <c r="IPM9" s="46"/>
      <c r="IPN9" s="46"/>
      <c r="IPO9" s="46"/>
      <c r="IPP9" s="46"/>
      <c r="IPQ9" s="46"/>
      <c r="IPR9" s="46"/>
      <c r="IPS9" s="46"/>
      <c r="IPT9" s="46"/>
      <c r="IPU9" s="46"/>
      <c r="IPV9" s="46"/>
      <c r="IPW9" s="46"/>
      <c r="IPX9" s="46"/>
      <c r="IPY9" s="46"/>
      <c r="IPZ9" s="46"/>
      <c r="IQA9" s="46"/>
      <c r="IQB9" s="46"/>
      <c r="IQC9" s="46"/>
      <c r="IQD9" s="46"/>
      <c r="IQE9" s="46"/>
      <c r="IQF9" s="46"/>
      <c r="IQG9" s="46"/>
      <c r="IQH9" s="46"/>
      <c r="IQI9" s="46"/>
      <c r="IQJ9" s="46"/>
      <c r="IQK9" s="46"/>
      <c r="IQL9" s="46"/>
      <c r="IQM9" s="46"/>
      <c r="IQN9" s="46"/>
      <c r="IQO9" s="46"/>
      <c r="IQP9" s="46"/>
      <c r="IQQ9" s="46"/>
      <c r="IQR9" s="46"/>
      <c r="IQS9" s="46"/>
      <c r="IQT9" s="46"/>
      <c r="IQU9" s="46"/>
      <c r="IQV9" s="46"/>
      <c r="IQW9" s="46"/>
      <c r="IQX9" s="46"/>
      <c r="IQY9" s="46"/>
      <c r="IQZ9" s="46"/>
      <c r="IRA9" s="46"/>
      <c r="IRB9" s="46"/>
      <c r="IRC9" s="46"/>
      <c r="IRD9" s="46"/>
      <c r="IRE9" s="46"/>
      <c r="IRF9" s="46"/>
      <c r="IRG9" s="46"/>
      <c r="IRH9" s="46"/>
      <c r="IRI9" s="46"/>
      <c r="IRJ9" s="46"/>
      <c r="IRK9" s="46"/>
      <c r="IRL9" s="46"/>
      <c r="IRM9" s="46"/>
      <c r="IRN9" s="46"/>
      <c r="IRO9" s="46"/>
      <c r="IRP9" s="46"/>
      <c r="IRQ9" s="46"/>
      <c r="IRR9" s="46"/>
      <c r="IRS9" s="46"/>
      <c r="IRT9" s="46"/>
      <c r="IRU9" s="46"/>
      <c r="IRV9" s="46"/>
      <c r="IRW9" s="46"/>
      <c r="IRX9" s="46"/>
      <c r="IRY9" s="46"/>
      <c r="IRZ9" s="46"/>
      <c r="ISA9" s="46"/>
      <c r="ISB9" s="46"/>
      <c r="ISC9" s="46"/>
      <c r="ISD9" s="46"/>
      <c r="ISE9" s="46"/>
      <c r="ISF9" s="46"/>
      <c r="ISG9" s="46"/>
      <c r="ISH9" s="46"/>
      <c r="ISI9" s="46"/>
      <c r="ISJ9" s="46"/>
      <c r="ISK9" s="46"/>
      <c r="ISL9" s="46"/>
      <c r="ISM9" s="46"/>
      <c r="ISN9" s="46"/>
      <c r="ISO9" s="46"/>
      <c r="ISP9" s="46"/>
      <c r="ISQ9" s="46"/>
      <c r="ISR9" s="46"/>
      <c r="ISS9" s="46"/>
      <c r="IST9" s="46"/>
      <c r="ISU9" s="46"/>
      <c r="ISV9" s="46"/>
      <c r="ISW9" s="46"/>
      <c r="ISX9" s="46"/>
      <c r="ISY9" s="46"/>
      <c r="ISZ9" s="46"/>
      <c r="ITA9" s="46"/>
      <c r="ITB9" s="46"/>
      <c r="ITC9" s="46"/>
      <c r="ITD9" s="46"/>
      <c r="ITE9" s="46"/>
      <c r="ITF9" s="46"/>
      <c r="ITG9" s="46"/>
      <c r="ITH9" s="46"/>
      <c r="ITI9" s="46"/>
      <c r="ITJ9" s="46"/>
      <c r="ITK9" s="46"/>
      <c r="ITL9" s="46"/>
      <c r="ITM9" s="46"/>
      <c r="ITN9" s="46"/>
      <c r="ITO9" s="46"/>
      <c r="ITP9" s="46"/>
      <c r="ITQ9" s="46"/>
      <c r="ITR9" s="46"/>
      <c r="ITS9" s="46"/>
      <c r="ITT9" s="46"/>
      <c r="ITU9" s="46"/>
      <c r="ITV9" s="46"/>
      <c r="ITW9" s="46"/>
      <c r="ITX9" s="46"/>
      <c r="ITY9" s="46"/>
      <c r="ITZ9" s="46"/>
      <c r="IUA9" s="46"/>
      <c r="IUB9" s="46"/>
      <c r="IUC9" s="46"/>
      <c r="IUD9" s="46"/>
      <c r="IUE9" s="46"/>
      <c r="IUF9" s="46"/>
      <c r="IUG9" s="46"/>
      <c r="IUH9" s="46"/>
      <c r="IUI9" s="46"/>
      <c r="IUJ9" s="46"/>
      <c r="IUK9" s="46"/>
      <c r="IUL9" s="46"/>
      <c r="IUM9" s="46"/>
      <c r="IUN9" s="46"/>
      <c r="IUO9" s="46"/>
      <c r="IUP9" s="46"/>
      <c r="IUQ9" s="46"/>
      <c r="IUR9" s="46"/>
      <c r="IUS9" s="46"/>
      <c r="IUT9" s="46"/>
      <c r="IUU9" s="46"/>
      <c r="IUV9" s="46"/>
      <c r="IUW9" s="46"/>
      <c r="IUX9" s="46"/>
      <c r="IUY9" s="46"/>
      <c r="IUZ9" s="46"/>
      <c r="IVA9" s="46"/>
      <c r="IVB9" s="46"/>
      <c r="IVC9" s="46"/>
      <c r="IVD9" s="46"/>
      <c r="IVE9" s="46"/>
      <c r="IVF9" s="46"/>
      <c r="IVG9" s="46"/>
      <c r="IVH9" s="46"/>
      <c r="IVI9" s="46"/>
      <c r="IVJ9" s="46"/>
      <c r="IVK9" s="46"/>
      <c r="IVL9" s="46"/>
      <c r="IVM9" s="46"/>
      <c r="IVN9" s="46"/>
      <c r="IVO9" s="46"/>
      <c r="IVP9" s="46"/>
      <c r="IVQ9" s="46"/>
      <c r="IVR9" s="46"/>
      <c r="IVS9" s="46"/>
      <c r="IVT9" s="46"/>
      <c r="IVU9" s="46"/>
      <c r="IVV9" s="46"/>
      <c r="IVW9" s="46"/>
      <c r="IVX9" s="46"/>
      <c r="IVY9" s="46"/>
      <c r="IVZ9" s="46"/>
      <c r="IWA9" s="46"/>
      <c r="IWB9" s="46"/>
      <c r="IWC9" s="46"/>
      <c r="IWD9" s="46"/>
      <c r="IWE9" s="46"/>
      <c r="IWF9" s="46"/>
      <c r="IWG9" s="46"/>
      <c r="IWH9" s="46"/>
      <c r="IWI9" s="46"/>
      <c r="IWJ9" s="46"/>
      <c r="IWK9" s="46"/>
      <c r="IWL9" s="46"/>
      <c r="IWM9" s="46"/>
      <c r="IWN9" s="46"/>
      <c r="IWO9" s="46"/>
      <c r="IWP9" s="46"/>
      <c r="IWQ9" s="46"/>
      <c r="IWR9" s="46"/>
      <c r="IWS9" s="46"/>
      <c r="IWT9" s="46"/>
      <c r="IWU9" s="46"/>
      <c r="IWV9" s="46"/>
      <c r="IWW9" s="46"/>
      <c r="IWX9" s="46"/>
      <c r="IWY9" s="46"/>
      <c r="IWZ9" s="46"/>
      <c r="IXA9" s="46"/>
      <c r="IXB9" s="46"/>
      <c r="IXC9" s="46"/>
      <c r="IXD9" s="46"/>
      <c r="IXE9" s="46"/>
      <c r="IXF9" s="46"/>
      <c r="IXG9" s="46"/>
      <c r="IXH9" s="46"/>
      <c r="IXI9" s="46"/>
      <c r="IXJ9" s="46"/>
      <c r="IXK9" s="46"/>
      <c r="IXL9" s="46"/>
      <c r="IXM9" s="46"/>
      <c r="IXN9" s="46"/>
      <c r="IXO9" s="46"/>
      <c r="IXP9" s="46"/>
      <c r="IXQ9" s="46"/>
      <c r="IXR9" s="46"/>
      <c r="IXS9" s="46"/>
      <c r="IXT9" s="46"/>
      <c r="IXU9" s="46"/>
      <c r="IXV9" s="46"/>
      <c r="IXW9" s="46"/>
      <c r="IXX9" s="46"/>
      <c r="IXY9" s="46"/>
      <c r="IXZ9" s="46"/>
      <c r="IYA9" s="46"/>
      <c r="IYB9" s="46"/>
      <c r="IYC9" s="46"/>
      <c r="IYD9" s="46"/>
      <c r="IYE9" s="46"/>
      <c r="IYF9" s="46"/>
      <c r="IYG9" s="46"/>
      <c r="IYH9" s="46"/>
      <c r="IYI9" s="46"/>
      <c r="IYJ9" s="46"/>
      <c r="IYK9" s="46"/>
      <c r="IYL9" s="46"/>
      <c r="IYM9" s="46"/>
      <c r="IYN9" s="46"/>
      <c r="IYO9" s="46"/>
      <c r="IYP9" s="46"/>
      <c r="IYQ9" s="46"/>
      <c r="IYR9" s="46"/>
      <c r="IYS9" s="46"/>
      <c r="IYT9" s="46"/>
      <c r="IYU9" s="46"/>
      <c r="IYV9" s="46"/>
      <c r="IYW9" s="46"/>
      <c r="IYX9" s="46"/>
      <c r="IYY9" s="46"/>
      <c r="IYZ9" s="46"/>
      <c r="IZA9" s="46"/>
      <c r="IZB9" s="46"/>
      <c r="IZC9" s="46"/>
      <c r="IZD9" s="46"/>
      <c r="IZE9" s="46"/>
      <c r="IZF9" s="46"/>
      <c r="IZG9" s="46"/>
      <c r="IZH9" s="46"/>
      <c r="IZI9" s="46"/>
      <c r="IZJ9" s="46"/>
      <c r="IZK9" s="46"/>
      <c r="IZL9" s="46"/>
      <c r="IZM9" s="46"/>
      <c r="IZN9" s="46"/>
      <c r="IZO9" s="46"/>
      <c r="IZP9" s="46"/>
      <c r="IZQ9" s="46"/>
      <c r="IZR9" s="46"/>
      <c r="IZS9" s="46"/>
      <c r="IZT9" s="46"/>
      <c r="IZU9" s="46"/>
      <c r="IZV9" s="46"/>
      <c r="IZW9" s="46"/>
      <c r="IZX9" s="46"/>
      <c r="IZY9" s="46"/>
      <c r="IZZ9" s="46"/>
      <c r="JAA9" s="46"/>
      <c r="JAB9" s="46"/>
      <c r="JAC9" s="46"/>
      <c r="JAD9" s="46"/>
      <c r="JAE9" s="46"/>
      <c r="JAF9" s="46"/>
      <c r="JAG9" s="46"/>
      <c r="JAH9" s="46"/>
      <c r="JAI9" s="46"/>
      <c r="JAJ9" s="46"/>
      <c r="JAK9" s="46"/>
      <c r="JAL9" s="46"/>
      <c r="JAM9" s="46"/>
      <c r="JAN9" s="46"/>
      <c r="JAO9" s="46"/>
      <c r="JAP9" s="46"/>
      <c r="JAQ9" s="46"/>
      <c r="JAR9" s="46"/>
      <c r="JAS9" s="46"/>
      <c r="JAT9" s="46"/>
      <c r="JAU9" s="46"/>
      <c r="JAV9" s="46"/>
      <c r="JAW9" s="46"/>
      <c r="JAX9" s="46"/>
      <c r="JAY9" s="46"/>
      <c r="JAZ9" s="46"/>
      <c r="JBA9" s="46"/>
      <c r="JBB9" s="46"/>
      <c r="JBC9" s="46"/>
      <c r="JBD9" s="46"/>
      <c r="JBE9" s="46"/>
      <c r="JBF9" s="46"/>
      <c r="JBG9" s="46"/>
      <c r="JBH9" s="46"/>
      <c r="JBI9" s="46"/>
      <c r="JBJ9" s="46"/>
      <c r="JBK9" s="46"/>
      <c r="JBL9" s="46"/>
      <c r="JBM9" s="46"/>
      <c r="JBN9" s="46"/>
      <c r="JBO9" s="46"/>
      <c r="JBP9" s="46"/>
      <c r="JBQ9" s="46"/>
      <c r="JBR9" s="46"/>
      <c r="JBS9" s="46"/>
      <c r="JBT9" s="46"/>
      <c r="JBU9" s="46"/>
      <c r="JBV9" s="46"/>
      <c r="JBW9" s="46"/>
      <c r="JBX9" s="46"/>
      <c r="JBY9" s="46"/>
      <c r="JBZ9" s="46"/>
      <c r="JCA9" s="46"/>
      <c r="JCB9" s="46"/>
      <c r="JCC9" s="46"/>
      <c r="JCD9" s="46"/>
      <c r="JCE9" s="46"/>
      <c r="JCF9" s="46"/>
      <c r="JCG9" s="46"/>
      <c r="JCH9" s="46"/>
      <c r="JCI9" s="46"/>
      <c r="JCJ9" s="46"/>
      <c r="JCK9" s="46"/>
      <c r="JCL9" s="46"/>
      <c r="JCM9" s="46"/>
      <c r="JCN9" s="46"/>
      <c r="JCO9" s="46"/>
      <c r="JCP9" s="46"/>
      <c r="JCQ9" s="46"/>
      <c r="JCR9" s="46"/>
      <c r="JCS9" s="46"/>
      <c r="JCT9" s="46"/>
      <c r="JCU9" s="46"/>
      <c r="JCV9" s="46"/>
      <c r="JCW9" s="46"/>
      <c r="JCX9" s="46"/>
      <c r="JCY9" s="46"/>
      <c r="JCZ9" s="46"/>
      <c r="JDA9" s="46"/>
      <c r="JDB9" s="46"/>
      <c r="JDC9" s="46"/>
      <c r="JDD9" s="46"/>
      <c r="JDE9" s="46"/>
      <c r="JDF9" s="46"/>
      <c r="JDG9" s="46"/>
      <c r="JDH9" s="46"/>
      <c r="JDI9" s="46"/>
      <c r="JDJ9" s="46"/>
      <c r="JDK9" s="46"/>
      <c r="JDL9" s="46"/>
      <c r="JDM9" s="46"/>
      <c r="JDN9" s="46"/>
      <c r="JDO9" s="46"/>
      <c r="JDP9" s="46"/>
      <c r="JDQ9" s="46"/>
      <c r="JDR9" s="46"/>
      <c r="JDS9" s="46"/>
      <c r="JDT9" s="46"/>
      <c r="JDU9" s="46"/>
      <c r="JDV9" s="46"/>
      <c r="JDW9" s="46"/>
      <c r="JDX9" s="46"/>
      <c r="JDY9" s="46"/>
      <c r="JDZ9" s="46"/>
      <c r="JEA9" s="46"/>
      <c r="JEB9" s="46"/>
      <c r="JEC9" s="46"/>
      <c r="JED9" s="46"/>
      <c r="JEE9" s="46"/>
      <c r="JEF9" s="46"/>
      <c r="JEG9" s="46"/>
      <c r="JEH9" s="46"/>
      <c r="JEI9" s="46"/>
      <c r="JEJ9" s="46"/>
      <c r="JEK9" s="46"/>
      <c r="JEL9" s="46"/>
      <c r="JEM9" s="46"/>
      <c r="JEN9" s="46"/>
      <c r="JEO9" s="46"/>
      <c r="JEP9" s="46"/>
      <c r="JEQ9" s="46"/>
      <c r="JER9" s="46"/>
      <c r="JES9" s="46"/>
      <c r="JET9" s="46"/>
      <c r="JEU9" s="46"/>
      <c r="JEV9" s="46"/>
      <c r="JEW9" s="46"/>
      <c r="JEX9" s="46"/>
      <c r="JEY9" s="46"/>
      <c r="JEZ9" s="46"/>
      <c r="JFA9" s="46"/>
      <c r="JFB9" s="46"/>
      <c r="JFC9" s="46"/>
      <c r="JFD9" s="46"/>
      <c r="JFE9" s="46"/>
      <c r="JFF9" s="46"/>
      <c r="JFG9" s="46"/>
      <c r="JFH9" s="46"/>
      <c r="JFI9" s="46"/>
      <c r="JFJ9" s="46"/>
      <c r="JFK9" s="46"/>
      <c r="JFL9" s="46"/>
      <c r="JFM9" s="46"/>
      <c r="JFN9" s="46"/>
      <c r="JFO9" s="46"/>
      <c r="JFP9" s="46"/>
      <c r="JFQ9" s="46"/>
      <c r="JFR9" s="46"/>
      <c r="JFS9" s="46"/>
      <c r="JFT9" s="46"/>
      <c r="JFU9" s="46"/>
      <c r="JFV9" s="46"/>
      <c r="JFW9" s="46"/>
      <c r="JFX9" s="46"/>
      <c r="JFY9" s="46"/>
      <c r="JFZ9" s="46"/>
      <c r="JGA9" s="46"/>
      <c r="JGB9" s="46"/>
      <c r="JGC9" s="46"/>
      <c r="JGD9" s="46"/>
      <c r="JGE9" s="46"/>
      <c r="JGF9" s="46"/>
      <c r="JGG9" s="46"/>
      <c r="JGH9" s="46"/>
      <c r="JGI9" s="46"/>
      <c r="JGJ9" s="46"/>
      <c r="JGK9" s="46"/>
      <c r="JGL9" s="46"/>
      <c r="JGM9" s="46"/>
      <c r="JGN9" s="46"/>
      <c r="JGO9" s="46"/>
      <c r="JGP9" s="46"/>
      <c r="JGQ9" s="46"/>
      <c r="JGR9" s="46"/>
      <c r="JGS9" s="46"/>
      <c r="JGT9" s="46"/>
      <c r="JGU9" s="46"/>
      <c r="JGV9" s="46"/>
      <c r="JGW9" s="46"/>
      <c r="JGX9" s="46"/>
      <c r="JGY9" s="46"/>
      <c r="JGZ9" s="46"/>
      <c r="JHA9" s="46"/>
      <c r="JHB9" s="46"/>
      <c r="JHC9" s="46"/>
      <c r="JHD9" s="46"/>
      <c r="JHE9" s="46"/>
      <c r="JHF9" s="46"/>
      <c r="JHG9" s="46"/>
      <c r="JHH9" s="46"/>
      <c r="JHI9" s="46"/>
      <c r="JHJ9" s="46"/>
      <c r="JHK9" s="46"/>
      <c r="JHL9" s="46"/>
      <c r="JHM9" s="46"/>
      <c r="JHN9" s="46"/>
      <c r="JHO9" s="46"/>
      <c r="JHP9" s="46"/>
      <c r="JHQ9" s="46"/>
      <c r="JHR9" s="46"/>
      <c r="JHS9" s="46"/>
      <c r="JHT9" s="46"/>
      <c r="JHU9" s="46"/>
      <c r="JHV9" s="46"/>
      <c r="JHW9" s="46"/>
      <c r="JHX9" s="46"/>
      <c r="JHY9" s="46"/>
      <c r="JHZ9" s="46"/>
      <c r="JIA9" s="46"/>
      <c r="JIB9" s="46"/>
      <c r="JIC9" s="46"/>
      <c r="JID9" s="46"/>
      <c r="JIE9" s="46"/>
      <c r="JIF9" s="46"/>
      <c r="JIG9" s="46"/>
      <c r="JIH9" s="46"/>
      <c r="JII9" s="46"/>
      <c r="JIJ9" s="46"/>
      <c r="JIK9" s="46"/>
      <c r="JIL9" s="46"/>
      <c r="JIM9" s="46"/>
      <c r="JIN9" s="46"/>
      <c r="JIO9" s="46"/>
      <c r="JIP9" s="46"/>
      <c r="JIQ9" s="46"/>
      <c r="JIR9" s="46"/>
      <c r="JIS9" s="46"/>
      <c r="JIT9" s="46"/>
      <c r="JIU9" s="46"/>
      <c r="JIV9" s="46"/>
      <c r="JIW9" s="46"/>
      <c r="JIX9" s="46"/>
      <c r="JIY9" s="46"/>
      <c r="JIZ9" s="46"/>
      <c r="JJA9" s="46"/>
      <c r="JJB9" s="46"/>
      <c r="JJC9" s="46"/>
      <c r="JJD9" s="46"/>
      <c r="JJE9" s="46"/>
      <c r="JJF9" s="46"/>
      <c r="JJG9" s="46"/>
      <c r="JJH9" s="46"/>
      <c r="JJI9" s="46"/>
      <c r="JJJ9" s="46"/>
      <c r="JJK9" s="46"/>
      <c r="JJL9" s="46"/>
      <c r="JJM9" s="46"/>
      <c r="JJN9" s="46"/>
      <c r="JJO9" s="46"/>
      <c r="JJP9" s="46"/>
      <c r="JJQ9" s="46"/>
      <c r="JJR9" s="46"/>
      <c r="JJS9" s="46"/>
      <c r="JJT9" s="46"/>
      <c r="JJU9" s="46"/>
      <c r="JJV9" s="46"/>
      <c r="JJW9" s="46"/>
      <c r="JJX9" s="46"/>
      <c r="JJY9" s="46"/>
      <c r="JJZ9" s="46"/>
      <c r="JKA9" s="46"/>
      <c r="JKB9" s="46"/>
      <c r="JKC9" s="46"/>
      <c r="JKD9" s="46"/>
      <c r="JKE9" s="46"/>
      <c r="JKF9" s="46"/>
      <c r="JKG9" s="46"/>
      <c r="JKH9" s="46"/>
      <c r="JKI9" s="46"/>
      <c r="JKJ9" s="46"/>
      <c r="JKK9" s="46"/>
      <c r="JKL9" s="46"/>
      <c r="JKM9" s="46"/>
      <c r="JKN9" s="46"/>
      <c r="JKO9" s="46"/>
      <c r="JKP9" s="46"/>
      <c r="JKQ9" s="46"/>
      <c r="JKR9" s="46"/>
      <c r="JKS9" s="46"/>
      <c r="JKT9" s="46"/>
      <c r="JKU9" s="46"/>
      <c r="JKV9" s="46"/>
      <c r="JKW9" s="46"/>
      <c r="JKX9" s="46"/>
      <c r="JKY9" s="46"/>
      <c r="JKZ9" s="46"/>
      <c r="JLA9" s="46"/>
      <c r="JLB9" s="46"/>
      <c r="JLC9" s="46"/>
      <c r="JLD9" s="46"/>
      <c r="JLE9" s="46"/>
      <c r="JLF9" s="46"/>
      <c r="JLG9" s="46"/>
      <c r="JLH9" s="46"/>
      <c r="JLI9" s="46"/>
      <c r="JLJ9" s="46"/>
      <c r="JLK9" s="46"/>
      <c r="JLL9" s="46"/>
      <c r="JLM9" s="46"/>
      <c r="JLN9" s="46"/>
      <c r="JLO9" s="46"/>
      <c r="JLP9" s="46"/>
      <c r="JLQ9" s="46"/>
      <c r="JLR9" s="46"/>
      <c r="JLS9" s="46"/>
      <c r="JLT9" s="46"/>
      <c r="JLU9" s="46"/>
      <c r="JLV9" s="46"/>
      <c r="JLW9" s="46"/>
      <c r="JLX9" s="46"/>
      <c r="JLY9" s="46"/>
      <c r="JLZ9" s="46"/>
      <c r="JMA9" s="46"/>
      <c r="JMB9" s="46"/>
      <c r="JMC9" s="46"/>
      <c r="JMD9" s="46"/>
      <c r="JME9" s="46"/>
      <c r="JMF9" s="46"/>
      <c r="JMG9" s="46"/>
      <c r="JMH9" s="46"/>
      <c r="JMI9" s="46"/>
      <c r="JMJ9" s="46"/>
      <c r="JMK9" s="46"/>
      <c r="JML9" s="46"/>
      <c r="JMM9" s="46"/>
      <c r="JMN9" s="46"/>
      <c r="JMO9" s="46"/>
      <c r="JMP9" s="46"/>
      <c r="JMQ9" s="46"/>
      <c r="JMR9" s="46"/>
      <c r="JMS9" s="46"/>
      <c r="JMT9" s="46"/>
      <c r="JMU9" s="46"/>
      <c r="JMV9" s="46"/>
      <c r="JMW9" s="46"/>
      <c r="JMX9" s="46"/>
      <c r="JMY9" s="46"/>
      <c r="JMZ9" s="46"/>
      <c r="JNA9" s="46"/>
      <c r="JNB9" s="46"/>
      <c r="JNC9" s="46"/>
      <c r="JND9" s="46"/>
      <c r="JNE9" s="46"/>
      <c r="JNF9" s="46"/>
      <c r="JNG9" s="46"/>
      <c r="JNH9" s="46"/>
      <c r="JNI9" s="46"/>
      <c r="JNJ9" s="46"/>
      <c r="JNK9" s="46"/>
      <c r="JNL9" s="46"/>
      <c r="JNM9" s="46"/>
      <c r="JNN9" s="46"/>
      <c r="JNO9" s="46"/>
      <c r="JNP9" s="46"/>
      <c r="JNQ9" s="46"/>
      <c r="JNR9" s="46"/>
      <c r="JNS9" s="46"/>
      <c r="JNT9" s="46"/>
      <c r="JNU9" s="46"/>
      <c r="JNV9" s="46"/>
      <c r="JNW9" s="46"/>
      <c r="JNX9" s="46"/>
      <c r="JNY9" s="46"/>
      <c r="JNZ9" s="46"/>
      <c r="JOA9" s="46"/>
      <c r="JOB9" s="46"/>
      <c r="JOC9" s="46"/>
      <c r="JOD9" s="46"/>
      <c r="JOE9" s="46"/>
      <c r="JOF9" s="46"/>
      <c r="JOG9" s="46"/>
      <c r="JOH9" s="46"/>
      <c r="JOI9" s="46"/>
      <c r="JOJ9" s="46"/>
      <c r="JOK9" s="46"/>
      <c r="JOL9" s="46"/>
      <c r="JOM9" s="46"/>
      <c r="JON9" s="46"/>
      <c r="JOO9" s="46"/>
      <c r="JOP9" s="46"/>
      <c r="JOQ9" s="46"/>
      <c r="JOR9" s="46"/>
      <c r="JOS9" s="46"/>
      <c r="JOT9" s="46"/>
      <c r="JOU9" s="46"/>
      <c r="JOV9" s="46"/>
      <c r="JOW9" s="46"/>
      <c r="JOX9" s="46"/>
      <c r="JOY9" s="46"/>
      <c r="JOZ9" s="46"/>
      <c r="JPA9" s="46"/>
      <c r="JPB9" s="46"/>
      <c r="JPC9" s="46"/>
      <c r="JPD9" s="46"/>
      <c r="JPE9" s="46"/>
      <c r="JPF9" s="46"/>
      <c r="JPG9" s="46"/>
      <c r="JPH9" s="46"/>
      <c r="JPI9" s="46"/>
      <c r="JPJ9" s="46"/>
      <c r="JPK9" s="46"/>
      <c r="JPL9" s="46"/>
      <c r="JPM9" s="46"/>
      <c r="JPN9" s="46"/>
      <c r="JPO9" s="46"/>
      <c r="JPP9" s="46"/>
      <c r="JPQ9" s="46"/>
      <c r="JPR9" s="46"/>
      <c r="JPS9" s="46"/>
      <c r="JPT9" s="46"/>
      <c r="JPU9" s="46"/>
      <c r="JPV9" s="46"/>
      <c r="JPW9" s="46"/>
      <c r="JPX9" s="46"/>
      <c r="JPY9" s="46"/>
      <c r="JPZ9" s="46"/>
      <c r="JQA9" s="46"/>
      <c r="JQB9" s="46"/>
      <c r="JQC9" s="46"/>
      <c r="JQD9" s="46"/>
      <c r="JQE9" s="46"/>
      <c r="JQF9" s="46"/>
      <c r="JQG9" s="46"/>
      <c r="JQH9" s="46"/>
      <c r="JQI9" s="46"/>
      <c r="JQJ9" s="46"/>
      <c r="JQK9" s="46"/>
      <c r="JQL9" s="46"/>
      <c r="JQM9" s="46"/>
      <c r="JQN9" s="46"/>
      <c r="JQO9" s="46"/>
      <c r="JQP9" s="46"/>
      <c r="JQQ9" s="46"/>
      <c r="JQR9" s="46"/>
      <c r="JQS9" s="46"/>
      <c r="JQT9" s="46"/>
      <c r="JQU9" s="46"/>
      <c r="JQV9" s="46"/>
      <c r="JQW9" s="46"/>
      <c r="JQX9" s="46"/>
      <c r="JQY9" s="46"/>
      <c r="JQZ9" s="46"/>
      <c r="JRA9" s="46"/>
      <c r="JRB9" s="46"/>
      <c r="JRC9" s="46"/>
      <c r="JRD9" s="46"/>
      <c r="JRE9" s="46"/>
      <c r="JRF9" s="46"/>
      <c r="JRG9" s="46"/>
      <c r="JRH9" s="46"/>
      <c r="JRI9" s="46"/>
      <c r="JRJ9" s="46"/>
      <c r="JRK9" s="46"/>
      <c r="JRL9" s="46"/>
      <c r="JRM9" s="46"/>
      <c r="JRN9" s="46"/>
      <c r="JRO9" s="46"/>
      <c r="JRP9" s="46"/>
      <c r="JRQ9" s="46"/>
      <c r="JRR9" s="46"/>
      <c r="JRS9" s="46"/>
      <c r="JRT9" s="46"/>
      <c r="JRU9" s="46"/>
      <c r="JRV9" s="46"/>
      <c r="JRW9" s="46"/>
      <c r="JRX9" s="46"/>
      <c r="JRY9" s="46"/>
      <c r="JRZ9" s="46"/>
      <c r="JSA9" s="46"/>
      <c r="JSB9" s="46"/>
      <c r="JSC9" s="46"/>
      <c r="JSD9" s="46"/>
      <c r="JSE9" s="46"/>
      <c r="JSF9" s="46"/>
      <c r="JSG9" s="46"/>
      <c r="JSH9" s="46"/>
      <c r="JSI9" s="46"/>
      <c r="JSJ9" s="46"/>
      <c r="JSK9" s="46"/>
      <c r="JSL9" s="46"/>
      <c r="JSM9" s="46"/>
      <c r="JSN9" s="46"/>
      <c r="JSO9" s="46"/>
      <c r="JSP9" s="46"/>
      <c r="JSQ9" s="46"/>
      <c r="JSR9" s="46"/>
      <c r="JSS9" s="46"/>
      <c r="JST9" s="46"/>
      <c r="JSU9" s="46"/>
      <c r="JSV9" s="46"/>
      <c r="JSW9" s="46"/>
      <c r="JSX9" s="46"/>
      <c r="JSY9" s="46"/>
      <c r="JSZ9" s="46"/>
      <c r="JTA9" s="46"/>
      <c r="JTB9" s="46"/>
      <c r="JTC9" s="46"/>
      <c r="JTD9" s="46"/>
      <c r="JTE9" s="46"/>
      <c r="JTF9" s="46"/>
      <c r="JTG9" s="46"/>
      <c r="JTH9" s="46"/>
      <c r="JTI9" s="46"/>
      <c r="JTJ9" s="46"/>
      <c r="JTK9" s="46"/>
      <c r="JTL9" s="46"/>
      <c r="JTM9" s="46"/>
      <c r="JTN9" s="46"/>
      <c r="JTO9" s="46"/>
      <c r="JTP9" s="46"/>
      <c r="JTQ9" s="46"/>
      <c r="JTR9" s="46"/>
      <c r="JTS9" s="46"/>
      <c r="JTT9" s="46"/>
      <c r="JTU9" s="46"/>
      <c r="JTV9" s="46"/>
      <c r="JTW9" s="46"/>
      <c r="JTX9" s="46"/>
      <c r="JTY9" s="46"/>
      <c r="JTZ9" s="46"/>
      <c r="JUA9" s="46"/>
      <c r="JUB9" s="46"/>
      <c r="JUC9" s="46"/>
      <c r="JUD9" s="46"/>
      <c r="JUE9" s="46"/>
      <c r="JUF9" s="46"/>
      <c r="JUG9" s="46"/>
      <c r="JUH9" s="46"/>
      <c r="JUI9" s="46"/>
      <c r="JUJ9" s="46"/>
      <c r="JUK9" s="46"/>
      <c r="JUL9" s="46"/>
      <c r="JUM9" s="46"/>
      <c r="JUN9" s="46"/>
      <c r="JUO9" s="46"/>
      <c r="JUP9" s="46"/>
      <c r="JUQ9" s="46"/>
      <c r="JUR9" s="46"/>
      <c r="JUS9" s="46"/>
      <c r="JUT9" s="46"/>
      <c r="JUU9" s="46"/>
      <c r="JUV9" s="46"/>
      <c r="JUW9" s="46"/>
      <c r="JUX9" s="46"/>
      <c r="JUY9" s="46"/>
      <c r="JUZ9" s="46"/>
      <c r="JVA9" s="46"/>
      <c r="JVB9" s="46"/>
      <c r="JVC9" s="46"/>
      <c r="JVD9" s="46"/>
      <c r="JVE9" s="46"/>
      <c r="JVF9" s="46"/>
      <c r="JVG9" s="46"/>
      <c r="JVH9" s="46"/>
      <c r="JVI9" s="46"/>
      <c r="JVJ9" s="46"/>
      <c r="JVK9" s="46"/>
      <c r="JVL9" s="46"/>
      <c r="JVM9" s="46"/>
      <c r="JVN9" s="46"/>
      <c r="JVO9" s="46"/>
      <c r="JVP9" s="46"/>
      <c r="JVQ9" s="46"/>
      <c r="JVR9" s="46"/>
      <c r="JVS9" s="46"/>
      <c r="JVT9" s="46"/>
      <c r="JVU9" s="46"/>
      <c r="JVV9" s="46"/>
      <c r="JVW9" s="46"/>
      <c r="JVX9" s="46"/>
      <c r="JVY9" s="46"/>
      <c r="JVZ9" s="46"/>
      <c r="JWA9" s="46"/>
      <c r="JWB9" s="46"/>
      <c r="JWC9" s="46"/>
      <c r="JWD9" s="46"/>
      <c r="JWE9" s="46"/>
      <c r="JWF9" s="46"/>
      <c r="JWG9" s="46"/>
      <c r="JWH9" s="46"/>
      <c r="JWI9" s="46"/>
      <c r="JWJ9" s="46"/>
      <c r="JWK9" s="46"/>
      <c r="JWL9" s="46"/>
      <c r="JWM9" s="46"/>
      <c r="JWN9" s="46"/>
      <c r="JWO9" s="46"/>
      <c r="JWP9" s="46"/>
      <c r="JWQ9" s="46"/>
      <c r="JWR9" s="46"/>
      <c r="JWS9" s="46"/>
      <c r="JWT9" s="46"/>
      <c r="JWU9" s="46"/>
      <c r="JWV9" s="46"/>
      <c r="JWW9" s="46"/>
      <c r="JWX9" s="46"/>
      <c r="JWY9" s="46"/>
      <c r="JWZ9" s="46"/>
      <c r="JXA9" s="46"/>
      <c r="JXB9" s="46"/>
      <c r="JXC9" s="46"/>
      <c r="JXD9" s="46"/>
      <c r="JXE9" s="46"/>
      <c r="JXF9" s="46"/>
      <c r="JXG9" s="46"/>
      <c r="JXH9" s="46"/>
      <c r="JXI9" s="46"/>
      <c r="JXJ9" s="46"/>
      <c r="JXK9" s="46"/>
      <c r="JXL9" s="46"/>
      <c r="JXM9" s="46"/>
      <c r="JXN9" s="46"/>
      <c r="JXO9" s="46"/>
      <c r="JXP9" s="46"/>
      <c r="JXQ9" s="46"/>
      <c r="JXR9" s="46"/>
      <c r="JXS9" s="46"/>
      <c r="JXT9" s="46"/>
      <c r="JXU9" s="46"/>
      <c r="JXV9" s="46"/>
      <c r="JXW9" s="46"/>
      <c r="JXX9" s="46"/>
      <c r="JXY9" s="46"/>
      <c r="JXZ9" s="46"/>
      <c r="JYA9" s="46"/>
      <c r="JYB9" s="46"/>
      <c r="JYC9" s="46"/>
      <c r="JYD9" s="46"/>
      <c r="JYE9" s="46"/>
      <c r="JYF9" s="46"/>
      <c r="JYG9" s="46"/>
      <c r="JYH9" s="46"/>
      <c r="JYI9" s="46"/>
      <c r="JYJ9" s="46"/>
      <c r="JYK9" s="46"/>
      <c r="JYL9" s="46"/>
      <c r="JYM9" s="46"/>
      <c r="JYN9" s="46"/>
      <c r="JYO9" s="46"/>
      <c r="JYP9" s="46"/>
      <c r="JYQ9" s="46"/>
      <c r="JYR9" s="46"/>
      <c r="JYS9" s="46"/>
      <c r="JYT9" s="46"/>
      <c r="JYU9" s="46"/>
      <c r="JYV9" s="46"/>
      <c r="JYW9" s="46"/>
      <c r="JYX9" s="46"/>
      <c r="JYY9" s="46"/>
      <c r="JYZ9" s="46"/>
      <c r="JZA9" s="46"/>
      <c r="JZB9" s="46"/>
      <c r="JZC9" s="46"/>
      <c r="JZD9" s="46"/>
      <c r="JZE9" s="46"/>
      <c r="JZF9" s="46"/>
      <c r="JZG9" s="46"/>
      <c r="JZH9" s="46"/>
      <c r="JZI9" s="46"/>
      <c r="JZJ9" s="46"/>
      <c r="JZK9" s="46"/>
      <c r="JZL9" s="46"/>
      <c r="JZM9" s="46"/>
      <c r="JZN9" s="46"/>
      <c r="JZO9" s="46"/>
      <c r="JZP9" s="46"/>
      <c r="JZQ9" s="46"/>
      <c r="JZR9" s="46"/>
      <c r="JZS9" s="46"/>
      <c r="JZT9" s="46"/>
      <c r="JZU9" s="46"/>
      <c r="JZV9" s="46"/>
      <c r="JZW9" s="46"/>
      <c r="JZX9" s="46"/>
      <c r="JZY9" s="46"/>
      <c r="JZZ9" s="46"/>
      <c r="KAA9" s="46"/>
      <c r="KAB9" s="46"/>
      <c r="KAC9" s="46"/>
      <c r="KAD9" s="46"/>
      <c r="KAE9" s="46"/>
      <c r="KAF9" s="46"/>
      <c r="KAG9" s="46"/>
      <c r="KAH9" s="46"/>
      <c r="KAI9" s="46"/>
      <c r="KAJ9" s="46"/>
      <c r="KAK9" s="46"/>
      <c r="KAL9" s="46"/>
      <c r="KAM9" s="46"/>
      <c r="KAN9" s="46"/>
      <c r="KAO9" s="46"/>
      <c r="KAP9" s="46"/>
      <c r="KAQ9" s="46"/>
      <c r="KAR9" s="46"/>
      <c r="KAS9" s="46"/>
      <c r="KAT9" s="46"/>
      <c r="KAU9" s="46"/>
      <c r="KAV9" s="46"/>
      <c r="KAW9" s="46"/>
      <c r="KAX9" s="46"/>
      <c r="KAY9" s="46"/>
      <c r="KAZ9" s="46"/>
      <c r="KBA9" s="46"/>
      <c r="KBB9" s="46"/>
      <c r="KBC9" s="46"/>
      <c r="KBD9" s="46"/>
      <c r="KBE9" s="46"/>
      <c r="KBF9" s="46"/>
      <c r="KBG9" s="46"/>
      <c r="KBH9" s="46"/>
      <c r="KBI9" s="46"/>
      <c r="KBJ9" s="46"/>
      <c r="KBK9" s="46"/>
      <c r="KBL9" s="46"/>
      <c r="KBM9" s="46"/>
      <c r="KBN9" s="46"/>
      <c r="KBO9" s="46"/>
      <c r="KBP9" s="46"/>
      <c r="KBQ9" s="46"/>
      <c r="KBR9" s="46"/>
      <c r="KBS9" s="46"/>
      <c r="KBT9" s="46"/>
      <c r="KBU9" s="46"/>
      <c r="KBV9" s="46"/>
      <c r="KBW9" s="46"/>
      <c r="KBX9" s="46"/>
      <c r="KBY9" s="46"/>
      <c r="KBZ9" s="46"/>
      <c r="KCA9" s="46"/>
      <c r="KCB9" s="46"/>
      <c r="KCC9" s="46"/>
      <c r="KCD9" s="46"/>
      <c r="KCE9" s="46"/>
      <c r="KCF9" s="46"/>
      <c r="KCG9" s="46"/>
      <c r="KCH9" s="46"/>
      <c r="KCI9" s="46"/>
      <c r="KCJ9" s="46"/>
      <c r="KCK9" s="46"/>
      <c r="KCL9" s="46"/>
      <c r="KCM9" s="46"/>
      <c r="KCN9" s="46"/>
      <c r="KCO9" s="46"/>
      <c r="KCP9" s="46"/>
      <c r="KCQ9" s="46"/>
      <c r="KCR9" s="46"/>
      <c r="KCS9" s="46"/>
      <c r="KCT9" s="46"/>
      <c r="KCU9" s="46"/>
      <c r="KCV9" s="46"/>
      <c r="KCW9" s="46"/>
      <c r="KCX9" s="46"/>
      <c r="KCY9" s="46"/>
      <c r="KCZ9" s="46"/>
      <c r="KDA9" s="46"/>
      <c r="KDB9" s="46"/>
      <c r="KDC9" s="46"/>
      <c r="KDD9" s="46"/>
      <c r="KDE9" s="46"/>
      <c r="KDF9" s="46"/>
      <c r="KDG9" s="46"/>
      <c r="KDH9" s="46"/>
      <c r="KDI9" s="46"/>
      <c r="KDJ9" s="46"/>
      <c r="KDK9" s="46"/>
      <c r="KDL9" s="46"/>
      <c r="KDM9" s="46"/>
      <c r="KDN9" s="46"/>
      <c r="KDO9" s="46"/>
      <c r="KDP9" s="46"/>
      <c r="KDQ9" s="46"/>
      <c r="KDR9" s="46"/>
      <c r="KDS9" s="46"/>
      <c r="KDT9" s="46"/>
      <c r="KDU9" s="46"/>
      <c r="KDV9" s="46"/>
      <c r="KDW9" s="46"/>
      <c r="KDX9" s="46"/>
      <c r="KDY9" s="46"/>
      <c r="KDZ9" s="46"/>
      <c r="KEA9" s="46"/>
      <c r="KEB9" s="46"/>
      <c r="KEC9" s="46"/>
      <c r="KED9" s="46"/>
      <c r="KEE9" s="46"/>
      <c r="KEF9" s="46"/>
      <c r="KEG9" s="46"/>
      <c r="KEH9" s="46"/>
      <c r="KEI9" s="46"/>
      <c r="KEJ9" s="46"/>
      <c r="KEK9" s="46"/>
      <c r="KEL9" s="46"/>
      <c r="KEM9" s="46"/>
      <c r="KEN9" s="46"/>
      <c r="KEO9" s="46"/>
      <c r="KEP9" s="46"/>
      <c r="KEQ9" s="46"/>
      <c r="KER9" s="46"/>
      <c r="KES9" s="46"/>
      <c r="KET9" s="46"/>
      <c r="KEU9" s="46"/>
      <c r="KEV9" s="46"/>
      <c r="KEW9" s="46"/>
      <c r="KEX9" s="46"/>
      <c r="KEY9" s="46"/>
      <c r="KEZ9" s="46"/>
      <c r="KFA9" s="46"/>
      <c r="KFB9" s="46"/>
      <c r="KFC9" s="46"/>
      <c r="KFD9" s="46"/>
      <c r="KFE9" s="46"/>
      <c r="KFF9" s="46"/>
      <c r="KFG9" s="46"/>
      <c r="KFH9" s="46"/>
      <c r="KFI9" s="46"/>
      <c r="KFJ9" s="46"/>
      <c r="KFK9" s="46"/>
      <c r="KFL9" s="46"/>
      <c r="KFM9" s="46"/>
      <c r="KFN9" s="46"/>
      <c r="KFO9" s="46"/>
      <c r="KFP9" s="46"/>
      <c r="KFQ9" s="46"/>
      <c r="KFR9" s="46"/>
      <c r="KFS9" s="46"/>
      <c r="KFT9" s="46"/>
      <c r="KFU9" s="46"/>
      <c r="KFV9" s="46"/>
      <c r="KFW9" s="46"/>
      <c r="KFX9" s="46"/>
      <c r="KFY9" s="46"/>
      <c r="KFZ9" s="46"/>
      <c r="KGA9" s="46"/>
      <c r="KGB9" s="46"/>
      <c r="KGC9" s="46"/>
      <c r="KGD9" s="46"/>
      <c r="KGE9" s="46"/>
      <c r="KGF9" s="46"/>
      <c r="KGG9" s="46"/>
      <c r="KGH9" s="46"/>
      <c r="KGI9" s="46"/>
      <c r="KGJ9" s="46"/>
      <c r="KGK9" s="46"/>
      <c r="KGL9" s="46"/>
      <c r="KGM9" s="46"/>
      <c r="KGN9" s="46"/>
      <c r="KGO9" s="46"/>
      <c r="KGP9" s="46"/>
      <c r="KGQ9" s="46"/>
      <c r="KGR9" s="46"/>
      <c r="KGS9" s="46"/>
      <c r="KGT9" s="46"/>
      <c r="KGU9" s="46"/>
      <c r="KGV9" s="46"/>
      <c r="KGW9" s="46"/>
      <c r="KGX9" s="46"/>
      <c r="KGY9" s="46"/>
      <c r="KGZ9" s="46"/>
      <c r="KHA9" s="46"/>
      <c r="KHB9" s="46"/>
      <c r="KHC9" s="46"/>
      <c r="KHD9" s="46"/>
      <c r="KHE9" s="46"/>
      <c r="KHF9" s="46"/>
      <c r="KHG9" s="46"/>
      <c r="KHH9" s="46"/>
      <c r="KHI9" s="46"/>
      <c r="KHJ9" s="46"/>
      <c r="KHK9" s="46"/>
      <c r="KHL9" s="46"/>
      <c r="KHM9" s="46"/>
      <c r="KHN9" s="46"/>
      <c r="KHO9" s="46"/>
      <c r="KHP9" s="46"/>
      <c r="KHQ9" s="46"/>
      <c r="KHR9" s="46"/>
      <c r="KHS9" s="46"/>
      <c r="KHT9" s="46"/>
      <c r="KHU9" s="46"/>
      <c r="KHV9" s="46"/>
      <c r="KHW9" s="46"/>
      <c r="KHX9" s="46"/>
      <c r="KHY9" s="46"/>
      <c r="KHZ9" s="46"/>
      <c r="KIA9" s="46"/>
      <c r="KIB9" s="46"/>
      <c r="KIC9" s="46"/>
      <c r="KID9" s="46"/>
      <c r="KIE9" s="46"/>
      <c r="KIF9" s="46"/>
      <c r="KIG9" s="46"/>
      <c r="KIH9" s="46"/>
      <c r="KII9" s="46"/>
      <c r="KIJ9" s="46"/>
      <c r="KIK9" s="46"/>
      <c r="KIL9" s="46"/>
      <c r="KIM9" s="46"/>
      <c r="KIN9" s="46"/>
      <c r="KIO9" s="46"/>
      <c r="KIP9" s="46"/>
      <c r="KIQ9" s="46"/>
      <c r="KIR9" s="46"/>
      <c r="KIS9" s="46"/>
      <c r="KIT9" s="46"/>
      <c r="KIU9" s="46"/>
      <c r="KIV9" s="46"/>
      <c r="KIW9" s="46"/>
      <c r="KIX9" s="46"/>
      <c r="KIY9" s="46"/>
      <c r="KIZ9" s="46"/>
      <c r="KJA9" s="46"/>
      <c r="KJB9" s="46"/>
      <c r="KJC9" s="46"/>
      <c r="KJD9" s="46"/>
      <c r="KJE9" s="46"/>
      <c r="KJF9" s="46"/>
      <c r="KJG9" s="46"/>
      <c r="KJH9" s="46"/>
      <c r="KJI9" s="46"/>
      <c r="KJJ9" s="46"/>
      <c r="KJK9" s="46"/>
      <c r="KJL9" s="46"/>
      <c r="KJM9" s="46"/>
      <c r="KJN9" s="46"/>
      <c r="KJO9" s="46"/>
      <c r="KJP9" s="46"/>
      <c r="KJQ9" s="46"/>
      <c r="KJR9" s="46"/>
      <c r="KJS9" s="46"/>
      <c r="KJT9" s="46"/>
      <c r="KJU9" s="46"/>
      <c r="KJV9" s="46"/>
      <c r="KJW9" s="46"/>
      <c r="KJX9" s="46"/>
      <c r="KJY9" s="46"/>
      <c r="KJZ9" s="46"/>
      <c r="KKA9" s="46"/>
      <c r="KKB9" s="46"/>
      <c r="KKC9" s="46"/>
      <c r="KKD9" s="46"/>
      <c r="KKE9" s="46"/>
      <c r="KKF9" s="46"/>
      <c r="KKG9" s="46"/>
      <c r="KKH9" s="46"/>
      <c r="KKI9" s="46"/>
      <c r="KKJ9" s="46"/>
      <c r="KKK9" s="46"/>
      <c r="KKL9" s="46"/>
      <c r="KKM9" s="46"/>
      <c r="KKN9" s="46"/>
      <c r="KKO9" s="46"/>
      <c r="KKP9" s="46"/>
      <c r="KKQ9" s="46"/>
      <c r="KKR9" s="46"/>
      <c r="KKS9" s="46"/>
      <c r="KKT9" s="46"/>
      <c r="KKU9" s="46"/>
      <c r="KKV9" s="46"/>
      <c r="KKW9" s="46"/>
      <c r="KKX9" s="46"/>
      <c r="KKY9" s="46"/>
      <c r="KKZ9" s="46"/>
      <c r="KLA9" s="46"/>
      <c r="KLB9" s="46"/>
      <c r="KLC9" s="46"/>
      <c r="KLD9" s="46"/>
      <c r="KLE9" s="46"/>
      <c r="KLF9" s="46"/>
      <c r="KLG9" s="46"/>
      <c r="KLH9" s="46"/>
      <c r="KLI9" s="46"/>
      <c r="KLJ9" s="46"/>
      <c r="KLK9" s="46"/>
      <c r="KLL9" s="46"/>
      <c r="KLM9" s="46"/>
      <c r="KLN9" s="46"/>
      <c r="KLO9" s="46"/>
      <c r="KLP9" s="46"/>
      <c r="KLQ9" s="46"/>
      <c r="KLR9" s="46"/>
      <c r="KLS9" s="46"/>
      <c r="KLT9" s="46"/>
      <c r="KLU9" s="46"/>
      <c r="KLV9" s="46"/>
      <c r="KLW9" s="46"/>
      <c r="KLX9" s="46"/>
      <c r="KLY9" s="46"/>
      <c r="KLZ9" s="46"/>
      <c r="KMA9" s="46"/>
      <c r="KMB9" s="46"/>
      <c r="KMC9" s="46"/>
      <c r="KMD9" s="46"/>
      <c r="KME9" s="46"/>
      <c r="KMF9" s="46"/>
      <c r="KMG9" s="46"/>
      <c r="KMH9" s="46"/>
      <c r="KMI9" s="46"/>
      <c r="KMJ9" s="46"/>
      <c r="KMK9" s="46"/>
      <c r="KML9" s="46"/>
      <c r="KMM9" s="46"/>
      <c r="KMN9" s="46"/>
      <c r="KMO9" s="46"/>
      <c r="KMP9" s="46"/>
      <c r="KMQ9" s="46"/>
      <c r="KMR9" s="46"/>
      <c r="KMS9" s="46"/>
      <c r="KMT9" s="46"/>
      <c r="KMU9" s="46"/>
      <c r="KMV9" s="46"/>
      <c r="KMW9" s="46"/>
      <c r="KMX9" s="46"/>
      <c r="KMY9" s="46"/>
      <c r="KMZ9" s="46"/>
      <c r="KNA9" s="46"/>
      <c r="KNB9" s="46"/>
      <c r="KNC9" s="46"/>
      <c r="KND9" s="46"/>
      <c r="KNE9" s="46"/>
      <c r="KNF9" s="46"/>
      <c r="KNG9" s="46"/>
      <c r="KNH9" s="46"/>
      <c r="KNI9" s="46"/>
      <c r="KNJ9" s="46"/>
      <c r="KNK9" s="46"/>
      <c r="KNL9" s="46"/>
      <c r="KNM9" s="46"/>
      <c r="KNN9" s="46"/>
      <c r="KNO9" s="46"/>
      <c r="KNP9" s="46"/>
      <c r="KNQ9" s="46"/>
      <c r="KNR9" s="46"/>
      <c r="KNS9" s="46"/>
      <c r="KNT9" s="46"/>
      <c r="KNU9" s="46"/>
      <c r="KNV9" s="46"/>
      <c r="KNW9" s="46"/>
      <c r="KNX9" s="46"/>
      <c r="KNY9" s="46"/>
      <c r="KNZ9" s="46"/>
      <c r="KOA9" s="46"/>
      <c r="KOB9" s="46"/>
      <c r="KOC9" s="46"/>
      <c r="KOD9" s="46"/>
      <c r="KOE9" s="46"/>
      <c r="KOF9" s="46"/>
      <c r="KOG9" s="46"/>
      <c r="KOH9" s="46"/>
      <c r="KOI9" s="46"/>
      <c r="KOJ9" s="46"/>
      <c r="KOK9" s="46"/>
      <c r="KOL9" s="46"/>
      <c r="KOM9" s="46"/>
      <c r="KON9" s="46"/>
      <c r="KOO9" s="46"/>
      <c r="KOP9" s="46"/>
      <c r="KOQ9" s="46"/>
      <c r="KOR9" s="46"/>
      <c r="KOS9" s="46"/>
      <c r="KOT9" s="46"/>
      <c r="KOU9" s="46"/>
      <c r="KOV9" s="46"/>
      <c r="KOW9" s="46"/>
      <c r="KOX9" s="46"/>
      <c r="KOY9" s="46"/>
      <c r="KOZ9" s="46"/>
      <c r="KPA9" s="46"/>
      <c r="KPB9" s="46"/>
      <c r="KPC9" s="46"/>
      <c r="KPD9" s="46"/>
      <c r="KPE9" s="46"/>
      <c r="KPF9" s="46"/>
      <c r="KPG9" s="46"/>
      <c r="KPH9" s="46"/>
      <c r="KPI9" s="46"/>
      <c r="KPJ9" s="46"/>
      <c r="KPK9" s="46"/>
      <c r="KPL9" s="46"/>
      <c r="KPM9" s="46"/>
      <c r="KPN9" s="46"/>
      <c r="KPO9" s="46"/>
      <c r="KPP9" s="46"/>
      <c r="KPQ9" s="46"/>
      <c r="KPR9" s="46"/>
      <c r="KPS9" s="46"/>
      <c r="KPT9" s="46"/>
      <c r="KPU9" s="46"/>
      <c r="KPV9" s="46"/>
      <c r="KPW9" s="46"/>
      <c r="KPX9" s="46"/>
      <c r="KPY9" s="46"/>
      <c r="KPZ9" s="46"/>
      <c r="KQA9" s="46"/>
      <c r="KQB9" s="46"/>
      <c r="KQC9" s="46"/>
      <c r="KQD9" s="46"/>
      <c r="KQE9" s="46"/>
      <c r="KQF9" s="46"/>
      <c r="KQG9" s="46"/>
      <c r="KQH9" s="46"/>
      <c r="KQI9" s="46"/>
      <c r="KQJ9" s="46"/>
      <c r="KQK9" s="46"/>
      <c r="KQL9" s="46"/>
      <c r="KQM9" s="46"/>
      <c r="KQN9" s="46"/>
      <c r="KQO9" s="46"/>
      <c r="KQP9" s="46"/>
      <c r="KQQ9" s="46"/>
      <c r="KQR9" s="46"/>
      <c r="KQS9" s="46"/>
      <c r="KQT9" s="46"/>
      <c r="KQU9" s="46"/>
      <c r="KQV9" s="46"/>
      <c r="KQW9" s="46"/>
      <c r="KQX9" s="46"/>
      <c r="KQY9" s="46"/>
      <c r="KQZ9" s="46"/>
      <c r="KRA9" s="46"/>
      <c r="KRB9" s="46"/>
      <c r="KRC9" s="46"/>
      <c r="KRD9" s="46"/>
      <c r="KRE9" s="46"/>
      <c r="KRF9" s="46"/>
      <c r="KRG9" s="46"/>
      <c r="KRH9" s="46"/>
      <c r="KRI9" s="46"/>
      <c r="KRJ9" s="46"/>
      <c r="KRK9" s="46"/>
      <c r="KRL9" s="46"/>
      <c r="KRM9" s="46"/>
      <c r="KRN9" s="46"/>
      <c r="KRO9" s="46"/>
      <c r="KRP9" s="46"/>
      <c r="KRQ9" s="46"/>
      <c r="KRR9" s="46"/>
      <c r="KRS9" s="46"/>
      <c r="KRT9" s="46"/>
      <c r="KRU9" s="46"/>
      <c r="KRV9" s="46"/>
      <c r="KRW9" s="46"/>
      <c r="KRX9" s="46"/>
      <c r="KRY9" s="46"/>
      <c r="KRZ9" s="46"/>
      <c r="KSA9" s="46"/>
      <c r="KSB9" s="46"/>
      <c r="KSC9" s="46"/>
      <c r="KSD9" s="46"/>
      <c r="KSE9" s="46"/>
      <c r="KSF9" s="46"/>
      <c r="KSG9" s="46"/>
      <c r="KSH9" s="46"/>
      <c r="KSI9" s="46"/>
      <c r="KSJ9" s="46"/>
      <c r="KSK9" s="46"/>
      <c r="KSL9" s="46"/>
      <c r="KSM9" s="46"/>
      <c r="KSN9" s="46"/>
      <c r="KSO9" s="46"/>
      <c r="KSP9" s="46"/>
      <c r="KSQ9" s="46"/>
      <c r="KSR9" s="46"/>
      <c r="KSS9" s="46"/>
      <c r="KST9" s="46"/>
      <c r="KSU9" s="46"/>
      <c r="KSV9" s="46"/>
      <c r="KSW9" s="46"/>
      <c r="KSX9" s="46"/>
      <c r="KSY9" s="46"/>
      <c r="KSZ9" s="46"/>
      <c r="KTA9" s="46"/>
      <c r="KTB9" s="46"/>
      <c r="KTC9" s="46"/>
      <c r="KTD9" s="46"/>
      <c r="KTE9" s="46"/>
      <c r="KTF9" s="46"/>
      <c r="KTG9" s="46"/>
      <c r="KTH9" s="46"/>
      <c r="KTI9" s="46"/>
      <c r="KTJ9" s="46"/>
      <c r="KTK9" s="46"/>
      <c r="KTL9" s="46"/>
      <c r="KTM9" s="46"/>
      <c r="KTN9" s="46"/>
      <c r="KTO9" s="46"/>
      <c r="KTP9" s="46"/>
      <c r="KTQ9" s="46"/>
      <c r="KTR9" s="46"/>
      <c r="KTS9" s="46"/>
      <c r="KTT9" s="46"/>
      <c r="KTU9" s="46"/>
      <c r="KTV9" s="46"/>
      <c r="KTW9" s="46"/>
      <c r="KTX9" s="46"/>
      <c r="KTY9" s="46"/>
      <c r="KTZ9" s="46"/>
      <c r="KUA9" s="46"/>
      <c r="KUB9" s="46"/>
      <c r="KUC9" s="46"/>
      <c r="KUD9" s="46"/>
      <c r="KUE9" s="46"/>
      <c r="KUF9" s="46"/>
      <c r="KUG9" s="46"/>
      <c r="KUH9" s="46"/>
      <c r="KUI9" s="46"/>
      <c r="KUJ9" s="46"/>
      <c r="KUK9" s="46"/>
      <c r="KUL9" s="46"/>
      <c r="KUM9" s="46"/>
      <c r="KUN9" s="46"/>
      <c r="KUO9" s="46"/>
      <c r="KUP9" s="46"/>
      <c r="KUQ9" s="46"/>
      <c r="KUR9" s="46"/>
      <c r="KUS9" s="46"/>
      <c r="KUT9" s="46"/>
      <c r="KUU9" s="46"/>
      <c r="KUV9" s="46"/>
      <c r="KUW9" s="46"/>
      <c r="KUX9" s="46"/>
      <c r="KUY9" s="46"/>
      <c r="KUZ9" s="46"/>
      <c r="KVA9" s="46"/>
      <c r="KVB9" s="46"/>
      <c r="KVC9" s="46"/>
      <c r="KVD9" s="46"/>
      <c r="KVE9" s="46"/>
      <c r="KVF9" s="46"/>
      <c r="KVG9" s="46"/>
      <c r="KVH9" s="46"/>
      <c r="KVI9" s="46"/>
      <c r="KVJ9" s="46"/>
      <c r="KVK9" s="46"/>
      <c r="KVL9" s="46"/>
      <c r="KVM9" s="46"/>
      <c r="KVN9" s="46"/>
      <c r="KVO9" s="46"/>
      <c r="KVP9" s="46"/>
      <c r="KVQ9" s="46"/>
      <c r="KVR9" s="46"/>
      <c r="KVS9" s="46"/>
      <c r="KVT9" s="46"/>
      <c r="KVU9" s="46"/>
      <c r="KVV9" s="46"/>
      <c r="KVW9" s="46"/>
      <c r="KVX9" s="46"/>
      <c r="KVY9" s="46"/>
      <c r="KVZ9" s="46"/>
      <c r="KWA9" s="46"/>
      <c r="KWB9" s="46"/>
      <c r="KWC9" s="46"/>
      <c r="KWD9" s="46"/>
      <c r="KWE9" s="46"/>
      <c r="KWF9" s="46"/>
      <c r="KWG9" s="46"/>
      <c r="KWH9" s="46"/>
      <c r="KWI9" s="46"/>
      <c r="KWJ9" s="46"/>
      <c r="KWK9" s="46"/>
      <c r="KWL9" s="46"/>
      <c r="KWM9" s="46"/>
      <c r="KWN9" s="46"/>
      <c r="KWO9" s="46"/>
      <c r="KWP9" s="46"/>
      <c r="KWQ9" s="46"/>
      <c r="KWR9" s="46"/>
      <c r="KWS9" s="46"/>
      <c r="KWT9" s="46"/>
      <c r="KWU9" s="46"/>
      <c r="KWV9" s="46"/>
      <c r="KWW9" s="46"/>
      <c r="KWX9" s="46"/>
      <c r="KWY9" s="46"/>
      <c r="KWZ9" s="46"/>
      <c r="KXA9" s="46"/>
      <c r="KXB9" s="46"/>
      <c r="KXC9" s="46"/>
      <c r="KXD9" s="46"/>
      <c r="KXE9" s="46"/>
      <c r="KXF9" s="46"/>
      <c r="KXG9" s="46"/>
      <c r="KXH9" s="46"/>
      <c r="KXI9" s="46"/>
      <c r="KXJ9" s="46"/>
      <c r="KXK9" s="46"/>
      <c r="KXL9" s="46"/>
      <c r="KXM9" s="46"/>
      <c r="KXN9" s="46"/>
      <c r="KXO9" s="46"/>
      <c r="KXP9" s="46"/>
      <c r="KXQ9" s="46"/>
      <c r="KXR9" s="46"/>
      <c r="KXS9" s="46"/>
      <c r="KXT9" s="46"/>
      <c r="KXU9" s="46"/>
      <c r="KXV9" s="46"/>
      <c r="KXW9" s="46"/>
      <c r="KXX9" s="46"/>
      <c r="KXY9" s="46"/>
      <c r="KXZ9" s="46"/>
      <c r="KYA9" s="46"/>
      <c r="KYB9" s="46"/>
      <c r="KYC9" s="46"/>
      <c r="KYD9" s="46"/>
      <c r="KYE9" s="46"/>
      <c r="KYF9" s="46"/>
      <c r="KYG9" s="46"/>
      <c r="KYH9" s="46"/>
      <c r="KYI9" s="46"/>
      <c r="KYJ9" s="46"/>
      <c r="KYK9" s="46"/>
      <c r="KYL9" s="46"/>
      <c r="KYM9" s="46"/>
      <c r="KYN9" s="46"/>
      <c r="KYO9" s="46"/>
      <c r="KYP9" s="46"/>
      <c r="KYQ9" s="46"/>
      <c r="KYR9" s="46"/>
      <c r="KYS9" s="46"/>
      <c r="KYT9" s="46"/>
      <c r="KYU9" s="46"/>
      <c r="KYV9" s="46"/>
      <c r="KYW9" s="46"/>
      <c r="KYX9" s="46"/>
      <c r="KYY9" s="46"/>
      <c r="KYZ9" s="46"/>
      <c r="KZA9" s="46"/>
      <c r="KZB9" s="46"/>
      <c r="KZC9" s="46"/>
      <c r="KZD9" s="46"/>
      <c r="KZE9" s="46"/>
      <c r="KZF9" s="46"/>
      <c r="KZG9" s="46"/>
      <c r="KZH9" s="46"/>
      <c r="KZI9" s="46"/>
      <c r="KZJ9" s="46"/>
      <c r="KZK9" s="46"/>
      <c r="KZL9" s="46"/>
      <c r="KZM9" s="46"/>
      <c r="KZN9" s="46"/>
      <c r="KZO9" s="46"/>
      <c r="KZP9" s="46"/>
      <c r="KZQ9" s="46"/>
      <c r="KZR9" s="46"/>
      <c r="KZS9" s="46"/>
      <c r="KZT9" s="46"/>
      <c r="KZU9" s="46"/>
      <c r="KZV9" s="46"/>
      <c r="KZW9" s="46"/>
      <c r="KZX9" s="46"/>
      <c r="KZY9" s="46"/>
      <c r="KZZ9" s="46"/>
      <c r="LAA9" s="46"/>
      <c r="LAB9" s="46"/>
      <c r="LAC9" s="46"/>
      <c r="LAD9" s="46"/>
      <c r="LAE9" s="46"/>
      <c r="LAF9" s="46"/>
      <c r="LAG9" s="46"/>
      <c r="LAH9" s="46"/>
      <c r="LAI9" s="46"/>
      <c r="LAJ9" s="46"/>
      <c r="LAK9" s="46"/>
      <c r="LAL9" s="46"/>
      <c r="LAM9" s="46"/>
      <c r="LAN9" s="46"/>
      <c r="LAO9" s="46"/>
      <c r="LAP9" s="46"/>
      <c r="LAQ9" s="46"/>
      <c r="LAR9" s="46"/>
      <c r="LAS9" s="46"/>
      <c r="LAT9" s="46"/>
      <c r="LAU9" s="46"/>
      <c r="LAV9" s="46"/>
      <c r="LAW9" s="46"/>
      <c r="LAX9" s="46"/>
      <c r="LAY9" s="46"/>
      <c r="LAZ9" s="46"/>
      <c r="LBA9" s="46"/>
      <c r="LBB9" s="46"/>
      <c r="LBC9" s="46"/>
      <c r="LBD9" s="46"/>
      <c r="LBE9" s="46"/>
      <c r="LBF9" s="46"/>
      <c r="LBG9" s="46"/>
      <c r="LBH9" s="46"/>
      <c r="LBI9" s="46"/>
      <c r="LBJ9" s="46"/>
      <c r="LBK9" s="46"/>
      <c r="LBL9" s="46"/>
      <c r="LBM9" s="46"/>
      <c r="LBN9" s="46"/>
      <c r="LBO9" s="46"/>
      <c r="LBP9" s="46"/>
      <c r="LBQ9" s="46"/>
      <c r="LBR9" s="46"/>
      <c r="LBS9" s="46"/>
      <c r="LBT9" s="46"/>
      <c r="LBU9" s="46"/>
      <c r="LBV9" s="46"/>
      <c r="LBW9" s="46"/>
      <c r="LBX9" s="46"/>
      <c r="LBY9" s="46"/>
      <c r="LBZ9" s="46"/>
      <c r="LCA9" s="46"/>
      <c r="LCB9" s="46"/>
      <c r="LCC9" s="46"/>
      <c r="LCD9" s="46"/>
      <c r="LCE9" s="46"/>
      <c r="LCF9" s="46"/>
      <c r="LCG9" s="46"/>
      <c r="LCH9" s="46"/>
      <c r="LCI9" s="46"/>
      <c r="LCJ9" s="46"/>
      <c r="LCK9" s="46"/>
      <c r="LCL9" s="46"/>
      <c r="LCM9" s="46"/>
      <c r="LCN9" s="46"/>
      <c r="LCO9" s="46"/>
      <c r="LCP9" s="46"/>
      <c r="LCQ9" s="46"/>
      <c r="LCR9" s="46"/>
      <c r="LCS9" s="46"/>
      <c r="LCT9" s="46"/>
      <c r="LCU9" s="46"/>
      <c r="LCV9" s="46"/>
      <c r="LCW9" s="46"/>
      <c r="LCX9" s="46"/>
      <c r="LCY9" s="46"/>
      <c r="LCZ9" s="46"/>
      <c r="LDA9" s="46"/>
      <c r="LDB9" s="46"/>
      <c r="LDC9" s="46"/>
      <c r="LDD9" s="46"/>
      <c r="LDE9" s="46"/>
      <c r="LDF9" s="46"/>
      <c r="LDG9" s="46"/>
      <c r="LDH9" s="46"/>
      <c r="LDI9" s="46"/>
      <c r="LDJ9" s="46"/>
      <c r="LDK9" s="46"/>
      <c r="LDL9" s="46"/>
      <c r="LDM9" s="46"/>
      <c r="LDN9" s="46"/>
      <c r="LDO9" s="46"/>
      <c r="LDP9" s="46"/>
      <c r="LDQ9" s="46"/>
      <c r="LDR9" s="46"/>
      <c r="LDS9" s="46"/>
      <c r="LDT9" s="46"/>
      <c r="LDU9" s="46"/>
      <c r="LDV9" s="46"/>
      <c r="LDW9" s="46"/>
      <c r="LDX9" s="46"/>
      <c r="LDY9" s="46"/>
      <c r="LDZ9" s="46"/>
      <c r="LEA9" s="46"/>
      <c r="LEB9" s="46"/>
      <c r="LEC9" s="46"/>
      <c r="LED9" s="46"/>
      <c r="LEE9" s="46"/>
      <c r="LEF9" s="46"/>
      <c r="LEG9" s="46"/>
      <c r="LEH9" s="46"/>
      <c r="LEI9" s="46"/>
      <c r="LEJ9" s="46"/>
      <c r="LEK9" s="46"/>
      <c r="LEL9" s="46"/>
      <c r="LEM9" s="46"/>
      <c r="LEN9" s="46"/>
      <c r="LEO9" s="46"/>
      <c r="LEP9" s="46"/>
      <c r="LEQ9" s="46"/>
      <c r="LER9" s="46"/>
      <c r="LES9" s="46"/>
      <c r="LET9" s="46"/>
      <c r="LEU9" s="46"/>
      <c r="LEV9" s="46"/>
      <c r="LEW9" s="46"/>
      <c r="LEX9" s="46"/>
      <c r="LEY9" s="46"/>
      <c r="LEZ9" s="46"/>
      <c r="LFA9" s="46"/>
      <c r="LFB9" s="46"/>
      <c r="LFC9" s="46"/>
      <c r="LFD9" s="46"/>
      <c r="LFE9" s="46"/>
      <c r="LFF9" s="46"/>
      <c r="LFG9" s="46"/>
      <c r="LFH9" s="46"/>
      <c r="LFI9" s="46"/>
      <c r="LFJ9" s="46"/>
      <c r="LFK9" s="46"/>
      <c r="LFL9" s="46"/>
      <c r="LFM9" s="46"/>
      <c r="LFN9" s="46"/>
      <c r="LFO9" s="46"/>
      <c r="LFP9" s="46"/>
      <c r="LFQ9" s="46"/>
      <c r="LFR9" s="46"/>
      <c r="LFS9" s="46"/>
      <c r="LFT9" s="46"/>
      <c r="LFU9" s="46"/>
      <c r="LFV9" s="46"/>
      <c r="LFW9" s="46"/>
      <c r="LFX9" s="46"/>
      <c r="LFY9" s="46"/>
      <c r="LFZ9" s="46"/>
      <c r="LGA9" s="46"/>
      <c r="LGB9" s="46"/>
      <c r="LGC9" s="46"/>
      <c r="LGD9" s="46"/>
      <c r="LGE9" s="46"/>
      <c r="LGF9" s="46"/>
      <c r="LGG9" s="46"/>
      <c r="LGH9" s="46"/>
      <c r="LGI9" s="46"/>
      <c r="LGJ9" s="46"/>
      <c r="LGK9" s="46"/>
      <c r="LGL9" s="46"/>
      <c r="LGM9" s="46"/>
      <c r="LGN9" s="46"/>
      <c r="LGO9" s="46"/>
      <c r="LGP9" s="46"/>
      <c r="LGQ9" s="46"/>
      <c r="LGR9" s="46"/>
      <c r="LGS9" s="46"/>
      <c r="LGT9" s="46"/>
      <c r="LGU9" s="46"/>
      <c r="LGV9" s="46"/>
      <c r="LGW9" s="46"/>
      <c r="LGX9" s="46"/>
      <c r="LGY9" s="46"/>
      <c r="LGZ9" s="46"/>
      <c r="LHA9" s="46"/>
      <c r="LHB9" s="46"/>
      <c r="LHC9" s="46"/>
      <c r="LHD9" s="46"/>
      <c r="LHE9" s="46"/>
      <c r="LHF9" s="46"/>
      <c r="LHG9" s="46"/>
      <c r="LHH9" s="46"/>
      <c r="LHI9" s="46"/>
      <c r="LHJ9" s="46"/>
      <c r="LHK9" s="46"/>
      <c r="LHL9" s="46"/>
      <c r="LHM9" s="46"/>
      <c r="LHN9" s="46"/>
      <c r="LHO9" s="46"/>
      <c r="LHP9" s="46"/>
      <c r="LHQ9" s="46"/>
      <c r="LHR9" s="46"/>
      <c r="LHS9" s="46"/>
      <c r="LHT9" s="46"/>
      <c r="LHU9" s="46"/>
      <c r="LHV9" s="46"/>
      <c r="LHW9" s="46"/>
      <c r="LHX9" s="46"/>
      <c r="LHY9" s="46"/>
      <c r="LHZ9" s="46"/>
      <c r="LIA9" s="46"/>
      <c r="LIB9" s="46"/>
      <c r="LIC9" s="46"/>
      <c r="LID9" s="46"/>
      <c r="LIE9" s="46"/>
      <c r="LIF9" s="46"/>
      <c r="LIG9" s="46"/>
      <c r="LIH9" s="46"/>
      <c r="LII9" s="46"/>
      <c r="LIJ9" s="46"/>
      <c r="LIK9" s="46"/>
      <c r="LIL9" s="46"/>
      <c r="LIM9" s="46"/>
      <c r="LIN9" s="46"/>
      <c r="LIO9" s="46"/>
      <c r="LIP9" s="46"/>
      <c r="LIQ9" s="46"/>
      <c r="LIR9" s="46"/>
      <c r="LIS9" s="46"/>
      <c r="LIT9" s="46"/>
      <c r="LIU9" s="46"/>
      <c r="LIV9" s="46"/>
      <c r="LIW9" s="46"/>
      <c r="LIX9" s="46"/>
      <c r="LIY9" s="46"/>
      <c r="LIZ9" s="46"/>
      <c r="LJA9" s="46"/>
      <c r="LJB9" s="46"/>
      <c r="LJC9" s="46"/>
      <c r="LJD9" s="46"/>
      <c r="LJE9" s="46"/>
      <c r="LJF9" s="46"/>
      <c r="LJG9" s="46"/>
      <c r="LJH9" s="46"/>
      <c r="LJI9" s="46"/>
      <c r="LJJ9" s="46"/>
      <c r="LJK9" s="46"/>
      <c r="LJL9" s="46"/>
      <c r="LJM9" s="46"/>
      <c r="LJN9" s="46"/>
      <c r="LJO9" s="46"/>
      <c r="LJP9" s="46"/>
      <c r="LJQ9" s="46"/>
      <c r="LJR9" s="46"/>
      <c r="LJS9" s="46"/>
      <c r="LJT9" s="46"/>
      <c r="LJU9" s="46"/>
      <c r="LJV9" s="46"/>
      <c r="LJW9" s="46"/>
      <c r="LJX9" s="46"/>
      <c r="LJY9" s="46"/>
      <c r="LJZ9" s="46"/>
      <c r="LKA9" s="46"/>
      <c r="LKB9" s="46"/>
      <c r="LKC9" s="46"/>
      <c r="LKD9" s="46"/>
      <c r="LKE9" s="46"/>
      <c r="LKF9" s="46"/>
      <c r="LKG9" s="46"/>
      <c r="LKH9" s="46"/>
      <c r="LKI9" s="46"/>
      <c r="LKJ9" s="46"/>
      <c r="LKK9" s="46"/>
      <c r="LKL9" s="46"/>
      <c r="LKM9" s="46"/>
      <c r="LKN9" s="46"/>
      <c r="LKO9" s="46"/>
      <c r="LKP9" s="46"/>
      <c r="LKQ9" s="46"/>
      <c r="LKR9" s="46"/>
      <c r="LKS9" s="46"/>
      <c r="LKT9" s="46"/>
      <c r="LKU9" s="46"/>
      <c r="LKV9" s="46"/>
      <c r="LKW9" s="46"/>
      <c r="LKX9" s="46"/>
      <c r="LKY9" s="46"/>
      <c r="LKZ9" s="46"/>
      <c r="LLA9" s="46"/>
      <c r="LLB9" s="46"/>
      <c r="LLC9" s="46"/>
      <c r="LLD9" s="46"/>
      <c r="LLE9" s="46"/>
      <c r="LLF9" s="46"/>
      <c r="LLG9" s="46"/>
      <c r="LLH9" s="46"/>
      <c r="LLI9" s="46"/>
      <c r="LLJ9" s="46"/>
      <c r="LLK9" s="46"/>
      <c r="LLL9" s="46"/>
      <c r="LLM9" s="46"/>
      <c r="LLN9" s="46"/>
      <c r="LLO9" s="46"/>
      <c r="LLP9" s="46"/>
      <c r="LLQ9" s="46"/>
      <c r="LLR9" s="46"/>
      <c r="LLS9" s="46"/>
      <c r="LLT9" s="46"/>
      <c r="LLU9" s="46"/>
      <c r="LLV9" s="46"/>
      <c r="LLW9" s="46"/>
      <c r="LLX9" s="46"/>
      <c r="LLY9" s="46"/>
      <c r="LLZ9" s="46"/>
      <c r="LMA9" s="46"/>
      <c r="LMB9" s="46"/>
      <c r="LMC9" s="46"/>
      <c r="LMD9" s="46"/>
      <c r="LME9" s="46"/>
      <c r="LMF9" s="46"/>
      <c r="LMG9" s="46"/>
      <c r="LMH9" s="46"/>
      <c r="LMI9" s="46"/>
      <c r="LMJ9" s="46"/>
      <c r="LMK9" s="46"/>
      <c r="LML9" s="46"/>
      <c r="LMM9" s="46"/>
      <c r="LMN9" s="46"/>
      <c r="LMO9" s="46"/>
      <c r="LMP9" s="46"/>
      <c r="LMQ9" s="46"/>
      <c r="LMR9" s="46"/>
      <c r="LMS9" s="46"/>
      <c r="LMT9" s="46"/>
      <c r="LMU9" s="46"/>
      <c r="LMV9" s="46"/>
      <c r="LMW9" s="46"/>
      <c r="LMX9" s="46"/>
      <c r="LMY9" s="46"/>
      <c r="LMZ9" s="46"/>
      <c r="LNA9" s="46"/>
      <c r="LNB9" s="46"/>
      <c r="LNC9" s="46"/>
      <c r="LND9" s="46"/>
      <c r="LNE9" s="46"/>
      <c r="LNF9" s="46"/>
      <c r="LNG9" s="46"/>
      <c r="LNH9" s="46"/>
      <c r="LNI9" s="46"/>
      <c r="LNJ9" s="46"/>
      <c r="LNK9" s="46"/>
      <c r="LNL9" s="46"/>
      <c r="LNM9" s="46"/>
      <c r="LNN9" s="46"/>
      <c r="LNO9" s="46"/>
      <c r="LNP9" s="46"/>
      <c r="LNQ9" s="46"/>
      <c r="LNR9" s="46"/>
      <c r="LNS9" s="46"/>
      <c r="LNT9" s="46"/>
      <c r="LNU9" s="46"/>
      <c r="LNV9" s="46"/>
      <c r="LNW9" s="46"/>
      <c r="LNX9" s="46"/>
      <c r="LNY9" s="46"/>
      <c r="LNZ9" s="46"/>
      <c r="LOA9" s="46"/>
      <c r="LOB9" s="46"/>
      <c r="LOC9" s="46"/>
      <c r="LOD9" s="46"/>
      <c r="LOE9" s="46"/>
      <c r="LOF9" s="46"/>
      <c r="LOG9" s="46"/>
      <c r="LOH9" s="46"/>
      <c r="LOI9" s="46"/>
      <c r="LOJ9" s="46"/>
      <c r="LOK9" s="46"/>
      <c r="LOL9" s="46"/>
      <c r="LOM9" s="46"/>
      <c r="LON9" s="46"/>
      <c r="LOO9" s="46"/>
      <c r="LOP9" s="46"/>
      <c r="LOQ9" s="46"/>
      <c r="LOR9" s="46"/>
      <c r="LOS9" s="46"/>
      <c r="LOT9" s="46"/>
      <c r="LOU9" s="46"/>
      <c r="LOV9" s="46"/>
      <c r="LOW9" s="46"/>
      <c r="LOX9" s="46"/>
      <c r="LOY9" s="46"/>
      <c r="LOZ9" s="46"/>
      <c r="LPA9" s="46"/>
      <c r="LPB9" s="46"/>
      <c r="LPC9" s="46"/>
      <c r="LPD9" s="46"/>
      <c r="LPE9" s="46"/>
      <c r="LPF9" s="46"/>
      <c r="LPG9" s="46"/>
      <c r="LPH9" s="46"/>
      <c r="LPI9" s="46"/>
      <c r="LPJ9" s="46"/>
      <c r="LPK9" s="46"/>
      <c r="LPL9" s="46"/>
      <c r="LPM9" s="46"/>
      <c r="LPN9" s="46"/>
      <c r="LPO9" s="46"/>
      <c r="LPP9" s="46"/>
      <c r="LPQ9" s="46"/>
      <c r="LPR9" s="46"/>
      <c r="LPS9" s="46"/>
      <c r="LPT9" s="46"/>
      <c r="LPU9" s="46"/>
      <c r="LPV9" s="46"/>
      <c r="LPW9" s="46"/>
      <c r="LPX9" s="46"/>
      <c r="LPY9" s="46"/>
      <c r="LPZ9" s="46"/>
      <c r="LQA9" s="46"/>
      <c r="LQB9" s="46"/>
      <c r="LQC9" s="46"/>
      <c r="LQD9" s="46"/>
      <c r="LQE9" s="46"/>
      <c r="LQF9" s="46"/>
      <c r="LQG9" s="46"/>
      <c r="LQH9" s="46"/>
      <c r="LQI9" s="46"/>
      <c r="LQJ9" s="46"/>
      <c r="LQK9" s="46"/>
      <c r="LQL9" s="46"/>
      <c r="LQM9" s="46"/>
      <c r="LQN9" s="46"/>
      <c r="LQO9" s="46"/>
      <c r="LQP9" s="46"/>
      <c r="LQQ9" s="46"/>
      <c r="LQR9" s="46"/>
      <c r="LQS9" s="46"/>
      <c r="LQT9" s="46"/>
      <c r="LQU9" s="46"/>
      <c r="LQV9" s="46"/>
      <c r="LQW9" s="46"/>
      <c r="LQX9" s="46"/>
      <c r="LQY9" s="46"/>
      <c r="LQZ9" s="46"/>
      <c r="LRA9" s="46"/>
      <c r="LRB9" s="46"/>
      <c r="LRC9" s="46"/>
      <c r="LRD9" s="46"/>
      <c r="LRE9" s="46"/>
      <c r="LRF9" s="46"/>
      <c r="LRG9" s="46"/>
      <c r="LRH9" s="46"/>
      <c r="LRI9" s="46"/>
      <c r="LRJ9" s="46"/>
      <c r="LRK9" s="46"/>
      <c r="LRL9" s="46"/>
      <c r="LRM9" s="46"/>
      <c r="LRN9" s="46"/>
      <c r="LRO9" s="46"/>
      <c r="LRP9" s="46"/>
      <c r="LRQ9" s="46"/>
      <c r="LRR9" s="46"/>
      <c r="LRS9" s="46"/>
      <c r="LRT9" s="46"/>
      <c r="LRU9" s="46"/>
      <c r="LRV9" s="46"/>
      <c r="LRW9" s="46"/>
      <c r="LRX9" s="46"/>
      <c r="LRY9" s="46"/>
      <c r="LRZ9" s="46"/>
      <c r="LSA9" s="46"/>
      <c r="LSB9" s="46"/>
      <c r="LSC9" s="46"/>
      <c r="LSD9" s="46"/>
      <c r="LSE9" s="46"/>
      <c r="LSF9" s="46"/>
      <c r="LSG9" s="46"/>
      <c r="LSH9" s="46"/>
      <c r="LSI9" s="46"/>
      <c r="LSJ9" s="46"/>
      <c r="LSK9" s="46"/>
      <c r="LSL9" s="46"/>
      <c r="LSM9" s="46"/>
      <c r="LSN9" s="46"/>
      <c r="LSO9" s="46"/>
      <c r="LSP9" s="46"/>
      <c r="LSQ9" s="46"/>
      <c r="LSR9" s="46"/>
      <c r="LSS9" s="46"/>
      <c r="LST9" s="46"/>
      <c r="LSU9" s="46"/>
      <c r="LSV9" s="46"/>
      <c r="LSW9" s="46"/>
      <c r="LSX9" s="46"/>
      <c r="LSY9" s="46"/>
      <c r="LSZ9" s="46"/>
      <c r="LTA9" s="46"/>
      <c r="LTB9" s="46"/>
      <c r="LTC9" s="46"/>
      <c r="LTD9" s="46"/>
      <c r="LTE9" s="46"/>
      <c r="LTF9" s="46"/>
      <c r="LTG9" s="46"/>
      <c r="LTH9" s="46"/>
      <c r="LTI9" s="46"/>
      <c r="LTJ9" s="46"/>
      <c r="LTK9" s="46"/>
      <c r="LTL9" s="46"/>
      <c r="LTM9" s="46"/>
      <c r="LTN9" s="46"/>
      <c r="LTO9" s="46"/>
      <c r="LTP9" s="46"/>
      <c r="LTQ9" s="46"/>
      <c r="LTR9" s="46"/>
      <c r="LTS9" s="46"/>
      <c r="LTT9" s="46"/>
      <c r="LTU9" s="46"/>
      <c r="LTV9" s="46"/>
      <c r="LTW9" s="46"/>
      <c r="LTX9" s="46"/>
      <c r="LTY9" s="46"/>
      <c r="LTZ9" s="46"/>
      <c r="LUA9" s="46"/>
      <c r="LUB9" s="46"/>
      <c r="LUC9" s="46"/>
      <c r="LUD9" s="46"/>
      <c r="LUE9" s="46"/>
      <c r="LUF9" s="46"/>
      <c r="LUG9" s="46"/>
      <c r="LUH9" s="46"/>
      <c r="LUI9" s="46"/>
      <c r="LUJ9" s="46"/>
      <c r="LUK9" s="46"/>
      <c r="LUL9" s="46"/>
      <c r="LUM9" s="46"/>
      <c r="LUN9" s="46"/>
      <c r="LUO9" s="46"/>
      <c r="LUP9" s="46"/>
      <c r="LUQ9" s="46"/>
      <c r="LUR9" s="46"/>
      <c r="LUS9" s="46"/>
      <c r="LUT9" s="46"/>
      <c r="LUU9" s="46"/>
      <c r="LUV9" s="46"/>
      <c r="LUW9" s="46"/>
      <c r="LUX9" s="46"/>
      <c r="LUY9" s="46"/>
      <c r="LUZ9" s="46"/>
      <c r="LVA9" s="46"/>
      <c r="LVB9" s="46"/>
      <c r="LVC9" s="46"/>
      <c r="LVD9" s="46"/>
      <c r="LVE9" s="46"/>
      <c r="LVF9" s="46"/>
      <c r="LVG9" s="46"/>
      <c r="LVH9" s="46"/>
      <c r="LVI9" s="46"/>
      <c r="LVJ9" s="46"/>
      <c r="LVK9" s="46"/>
      <c r="LVL9" s="46"/>
      <c r="LVM9" s="46"/>
      <c r="LVN9" s="46"/>
      <c r="LVO9" s="46"/>
      <c r="LVP9" s="46"/>
      <c r="LVQ9" s="46"/>
      <c r="LVR9" s="46"/>
      <c r="LVS9" s="46"/>
      <c r="LVT9" s="46"/>
      <c r="LVU9" s="46"/>
      <c r="LVV9" s="46"/>
      <c r="LVW9" s="46"/>
      <c r="LVX9" s="46"/>
      <c r="LVY9" s="46"/>
      <c r="LVZ9" s="46"/>
      <c r="LWA9" s="46"/>
      <c r="LWB9" s="46"/>
      <c r="LWC9" s="46"/>
      <c r="LWD9" s="46"/>
      <c r="LWE9" s="46"/>
      <c r="LWF9" s="46"/>
      <c r="LWG9" s="46"/>
      <c r="LWH9" s="46"/>
      <c r="LWI9" s="46"/>
      <c r="LWJ9" s="46"/>
      <c r="LWK9" s="46"/>
      <c r="LWL9" s="46"/>
      <c r="LWM9" s="46"/>
      <c r="LWN9" s="46"/>
      <c r="LWO9" s="46"/>
      <c r="LWP9" s="46"/>
      <c r="LWQ9" s="46"/>
      <c r="LWR9" s="46"/>
      <c r="LWS9" s="46"/>
      <c r="LWT9" s="46"/>
      <c r="LWU9" s="46"/>
      <c r="LWV9" s="46"/>
      <c r="LWW9" s="46"/>
      <c r="LWX9" s="46"/>
      <c r="LWY9" s="46"/>
      <c r="LWZ9" s="46"/>
      <c r="LXA9" s="46"/>
      <c r="LXB9" s="46"/>
      <c r="LXC9" s="46"/>
      <c r="LXD9" s="46"/>
      <c r="LXE9" s="46"/>
      <c r="LXF9" s="46"/>
      <c r="LXG9" s="46"/>
      <c r="LXH9" s="46"/>
      <c r="LXI9" s="46"/>
      <c r="LXJ9" s="46"/>
      <c r="LXK9" s="46"/>
      <c r="LXL9" s="46"/>
      <c r="LXM9" s="46"/>
      <c r="LXN9" s="46"/>
      <c r="LXO9" s="46"/>
      <c r="LXP9" s="46"/>
      <c r="LXQ9" s="46"/>
      <c r="LXR9" s="46"/>
      <c r="LXS9" s="46"/>
      <c r="LXT9" s="46"/>
      <c r="LXU9" s="46"/>
      <c r="LXV9" s="46"/>
      <c r="LXW9" s="46"/>
      <c r="LXX9" s="46"/>
      <c r="LXY9" s="46"/>
      <c r="LXZ9" s="46"/>
      <c r="LYA9" s="46"/>
      <c r="LYB9" s="46"/>
      <c r="LYC9" s="46"/>
      <c r="LYD9" s="46"/>
      <c r="LYE9" s="46"/>
      <c r="LYF9" s="46"/>
      <c r="LYG9" s="46"/>
      <c r="LYH9" s="46"/>
      <c r="LYI9" s="46"/>
      <c r="LYJ9" s="46"/>
      <c r="LYK9" s="46"/>
      <c r="LYL9" s="46"/>
      <c r="LYM9" s="46"/>
      <c r="LYN9" s="46"/>
      <c r="LYO9" s="46"/>
      <c r="LYP9" s="46"/>
      <c r="LYQ9" s="46"/>
      <c r="LYR9" s="46"/>
      <c r="LYS9" s="46"/>
      <c r="LYT9" s="46"/>
      <c r="LYU9" s="46"/>
      <c r="LYV9" s="46"/>
      <c r="LYW9" s="46"/>
      <c r="LYX9" s="46"/>
      <c r="LYY9" s="46"/>
      <c r="LYZ9" s="46"/>
      <c r="LZA9" s="46"/>
      <c r="LZB9" s="46"/>
      <c r="LZC9" s="46"/>
      <c r="LZD9" s="46"/>
      <c r="LZE9" s="46"/>
      <c r="LZF9" s="46"/>
      <c r="LZG9" s="46"/>
      <c r="LZH9" s="46"/>
      <c r="LZI9" s="46"/>
      <c r="LZJ9" s="46"/>
      <c r="LZK9" s="46"/>
      <c r="LZL9" s="46"/>
      <c r="LZM9" s="46"/>
      <c r="LZN9" s="46"/>
      <c r="LZO9" s="46"/>
      <c r="LZP9" s="46"/>
      <c r="LZQ9" s="46"/>
      <c r="LZR9" s="46"/>
      <c r="LZS9" s="46"/>
      <c r="LZT9" s="46"/>
      <c r="LZU9" s="46"/>
      <c r="LZV9" s="46"/>
      <c r="LZW9" s="46"/>
      <c r="LZX9" s="46"/>
      <c r="LZY9" s="46"/>
      <c r="LZZ9" s="46"/>
      <c r="MAA9" s="46"/>
      <c r="MAB9" s="46"/>
      <c r="MAC9" s="46"/>
      <c r="MAD9" s="46"/>
      <c r="MAE9" s="46"/>
      <c r="MAF9" s="46"/>
      <c r="MAG9" s="46"/>
      <c r="MAH9" s="46"/>
      <c r="MAI9" s="46"/>
      <c r="MAJ9" s="46"/>
      <c r="MAK9" s="46"/>
      <c r="MAL9" s="46"/>
      <c r="MAM9" s="46"/>
      <c r="MAN9" s="46"/>
      <c r="MAO9" s="46"/>
      <c r="MAP9" s="46"/>
      <c r="MAQ9" s="46"/>
      <c r="MAR9" s="46"/>
      <c r="MAS9" s="46"/>
      <c r="MAT9" s="46"/>
      <c r="MAU9" s="46"/>
      <c r="MAV9" s="46"/>
      <c r="MAW9" s="46"/>
      <c r="MAX9" s="46"/>
      <c r="MAY9" s="46"/>
      <c r="MAZ9" s="46"/>
      <c r="MBA9" s="46"/>
      <c r="MBB9" s="46"/>
      <c r="MBC9" s="46"/>
      <c r="MBD9" s="46"/>
      <c r="MBE9" s="46"/>
      <c r="MBF9" s="46"/>
      <c r="MBG9" s="46"/>
      <c r="MBH9" s="46"/>
      <c r="MBI9" s="46"/>
      <c r="MBJ9" s="46"/>
      <c r="MBK9" s="46"/>
      <c r="MBL9" s="46"/>
      <c r="MBM9" s="46"/>
      <c r="MBN9" s="46"/>
      <c r="MBO9" s="46"/>
      <c r="MBP9" s="46"/>
      <c r="MBQ9" s="46"/>
      <c r="MBR9" s="46"/>
      <c r="MBS9" s="46"/>
      <c r="MBT9" s="46"/>
      <c r="MBU9" s="46"/>
      <c r="MBV9" s="46"/>
      <c r="MBW9" s="46"/>
      <c r="MBX9" s="46"/>
      <c r="MBY9" s="46"/>
      <c r="MBZ9" s="46"/>
      <c r="MCA9" s="46"/>
      <c r="MCB9" s="46"/>
      <c r="MCC9" s="46"/>
      <c r="MCD9" s="46"/>
      <c r="MCE9" s="46"/>
      <c r="MCF9" s="46"/>
      <c r="MCG9" s="46"/>
      <c r="MCH9" s="46"/>
      <c r="MCI9" s="46"/>
      <c r="MCJ9" s="46"/>
      <c r="MCK9" s="46"/>
      <c r="MCL9" s="46"/>
      <c r="MCM9" s="46"/>
      <c r="MCN9" s="46"/>
      <c r="MCO9" s="46"/>
      <c r="MCP9" s="46"/>
      <c r="MCQ9" s="46"/>
      <c r="MCR9" s="46"/>
      <c r="MCS9" s="46"/>
      <c r="MCT9" s="46"/>
      <c r="MCU9" s="46"/>
      <c r="MCV9" s="46"/>
      <c r="MCW9" s="46"/>
      <c r="MCX9" s="46"/>
      <c r="MCY9" s="46"/>
      <c r="MCZ9" s="46"/>
      <c r="MDA9" s="46"/>
      <c r="MDB9" s="46"/>
      <c r="MDC9" s="46"/>
      <c r="MDD9" s="46"/>
      <c r="MDE9" s="46"/>
      <c r="MDF9" s="46"/>
      <c r="MDG9" s="46"/>
      <c r="MDH9" s="46"/>
      <c r="MDI9" s="46"/>
      <c r="MDJ9" s="46"/>
      <c r="MDK9" s="46"/>
      <c r="MDL9" s="46"/>
      <c r="MDM9" s="46"/>
      <c r="MDN9" s="46"/>
      <c r="MDO9" s="46"/>
      <c r="MDP9" s="46"/>
      <c r="MDQ9" s="46"/>
      <c r="MDR9" s="46"/>
      <c r="MDS9" s="46"/>
      <c r="MDT9" s="46"/>
      <c r="MDU9" s="46"/>
      <c r="MDV9" s="46"/>
      <c r="MDW9" s="46"/>
      <c r="MDX9" s="46"/>
      <c r="MDY9" s="46"/>
      <c r="MDZ9" s="46"/>
      <c r="MEA9" s="46"/>
      <c r="MEB9" s="46"/>
      <c r="MEC9" s="46"/>
      <c r="MED9" s="46"/>
      <c r="MEE9" s="46"/>
      <c r="MEF9" s="46"/>
      <c r="MEG9" s="46"/>
      <c r="MEH9" s="46"/>
      <c r="MEI9" s="46"/>
      <c r="MEJ9" s="46"/>
      <c r="MEK9" s="46"/>
      <c r="MEL9" s="46"/>
      <c r="MEM9" s="46"/>
      <c r="MEN9" s="46"/>
      <c r="MEO9" s="46"/>
      <c r="MEP9" s="46"/>
      <c r="MEQ9" s="46"/>
      <c r="MER9" s="46"/>
      <c r="MES9" s="46"/>
      <c r="MET9" s="46"/>
      <c r="MEU9" s="46"/>
      <c r="MEV9" s="46"/>
      <c r="MEW9" s="46"/>
      <c r="MEX9" s="46"/>
      <c r="MEY9" s="46"/>
      <c r="MEZ9" s="46"/>
      <c r="MFA9" s="46"/>
      <c r="MFB9" s="46"/>
      <c r="MFC9" s="46"/>
      <c r="MFD9" s="46"/>
      <c r="MFE9" s="46"/>
      <c r="MFF9" s="46"/>
      <c r="MFG9" s="46"/>
      <c r="MFH9" s="46"/>
      <c r="MFI9" s="46"/>
      <c r="MFJ9" s="46"/>
      <c r="MFK9" s="46"/>
      <c r="MFL9" s="46"/>
      <c r="MFM9" s="46"/>
      <c r="MFN9" s="46"/>
      <c r="MFO9" s="46"/>
      <c r="MFP9" s="46"/>
      <c r="MFQ9" s="46"/>
      <c r="MFR9" s="46"/>
      <c r="MFS9" s="46"/>
      <c r="MFT9" s="46"/>
      <c r="MFU9" s="46"/>
      <c r="MFV9" s="46"/>
      <c r="MFW9" s="46"/>
      <c r="MFX9" s="46"/>
      <c r="MFY9" s="46"/>
      <c r="MFZ9" s="46"/>
      <c r="MGA9" s="46"/>
      <c r="MGB9" s="46"/>
      <c r="MGC9" s="46"/>
      <c r="MGD9" s="46"/>
      <c r="MGE9" s="46"/>
      <c r="MGF9" s="46"/>
      <c r="MGG9" s="46"/>
      <c r="MGH9" s="46"/>
      <c r="MGI9" s="46"/>
      <c r="MGJ9" s="46"/>
      <c r="MGK9" s="46"/>
      <c r="MGL9" s="46"/>
      <c r="MGM9" s="46"/>
      <c r="MGN9" s="46"/>
      <c r="MGO9" s="46"/>
      <c r="MGP9" s="46"/>
      <c r="MGQ9" s="46"/>
      <c r="MGR9" s="46"/>
      <c r="MGS9" s="46"/>
      <c r="MGT9" s="46"/>
      <c r="MGU9" s="46"/>
      <c r="MGV9" s="46"/>
      <c r="MGW9" s="46"/>
      <c r="MGX9" s="46"/>
      <c r="MGY9" s="46"/>
      <c r="MGZ9" s="46"/>
      <c r="MHA9" s="46"/>
      <c r="MHB9" s="46"/>
      <c r="MHC9" s="46"/>
      <c r="MHD9" s="46"/>
      <c r="MHE9" s="46"/>
      <c r="MHF9" s="46"/>
      <c r="MHG9" s="46"/>
      <c r="MHH9" s="46"/>
      <c r="MHI9" s="46"/>
      <c r="MHJ9" s="46"/>
      <c r="MHK9" s="46"/>
      <c r="MHL9" s="46"/>
      <c r="MHM9" s="46"/>
      <c r="MHN9" s="46"/>
      <c r="MHO9" s="46"/>
      <c r="MHP9" s="46"/>
      <c r="MHQ9" s="46"/>
      <c r="MHR9" s="46"/>
      <c r="MHS9" s="46"/>
      <c r="MHT9" s="46"/>
      <c r="MHU9" s="46"/>
      <c r="MHV9" s="46"/>
      <c r="MHW9" s="46"/>
      <c r="MHX9" s="46"/>
      <c r="MHY9" s="46"/>
      <c r="MHZ9" s="46"/>
      <c r="MIA9" s="46"/>
      <c r="MIB9" s="46"/>
      <c r="MIC9" s="46"/>
      <c r="MID9" s="46"/>
      <c r="MIE9" s="46"/>
      <c r="MIF9" s="46"/>
      <c r="MIG9" s="46"/>
      <c r="MIH9" s="46"/>
      <c r="MII9" s="46"/>
      <c r="MIJ9" s="46"/>
      <c r="MIK9" s="46"/>
      <c r="MIL9" s="46"/>
      <c r="MIM9" s="46"/>
      <c r="MIN9" s="46"/>
      <c r="MIO9" s="46"/>
      <c r="MIP9" s="46"/>
      <c r="MIQ9" s="46"/>
      <c r="MIR9" s="46"/>
      <c r="MIS9" s="46"/>
      <c r="MIT9" s="46"/>
      <c r="MIU9" s="46"/>
      <c r="MIV9" s="46"/>
      <c r="MIW9" s="46"/>
      <c r="MIX9" s="46"/>
      <c r="MIY9" s="46"/>
      <c r="MIZ9" s="46"/>
      <c r="MJA9" s="46"/>
      <c r="MJB9" s="46"/>
      <c r="MJC9" s="46"/>
      <c r="MJD9" s="46"/>
      <c r="MJE9" s="46"/>
      <c r="MJF9" s="46"/>
      <c r="MJG9" s="46"/>
      <c r="MJH9" s="46"/>
      <c r="MJI9" s="46"/>
      <c r="MJJ9" s="46"/>
      <c r="MJK9" s="46"/>
      <c r="MJL9" s="46"/>
      <c r="MJM9" s="46"/>
      <c r="MJN9" s="46"/>
      <c r="MJO9" s="46"/>
      <c r="MJP9" s="46"/>
      <c r="MJQ9" s="46"/>
      <c r="MJR9" s="46"/>
      <c r="MJS9" s="46"/>
      <c r="MJT9" s="46"/>
      <c r="MJU9" s="46"/>
      <c r="MJV9" s="46"/>
      <c r="MJW9" s="46"/>
      <c r="MJX9" s="46"/>
      <c r="MJY9" s="46"/>
      <c r="MJZ9" s="46"/>
      <c r="MKA9" s="46"/>
      <c r="MKB9" s="46"/>
      <c r="MKC9" s="46"/>
      <c r="MKD9" s="46"/>
      <c r="MKE9" s="46"/>
      <c r="MKF9" s="46"/>
      <c r="MKG9" s="46"/>
      <c r="MKH9" s="46"/>
      <c r="MKI9" s="46"/>
      <c r="MKJ9" s="46"/>
      <c r="MKK9" s="46"/>
      <c r="MKL9" s="46"/>
      <c r="MKM9" s="46"/>
      <c r="MKN9" s="46"/>
      <c r="MKO9" s="46"/>
      <c r="MKP9" s="46"/>
      <c r="MKQ9" s="46"/>
      <c r="MKR9" s="46"/>
      <c r="MKS9" s="46"/>
      <c r="MKT9" s="46"/>
      <c r="MKU9" s="46"/>
      <c r="MKV9" s="46"/>
      <c r="MKW9" s="46"/>
      <c r="MKX9" s="46"/>
      <c r="MKY9" s="46"/>
      <c r="MKZ9" s="46"/>
      <c r="MLA9" s="46"/>
      <c r="MLB9" s="46"/>
      <c r="MLC9" s="46"/>
      <c r="MLD9" s="46"/>
      <c r="MLE9" s="46"/>
      <c r="MLF9" s="46"/>
      <c r="MLG9" s="46"/>
      <c r="MLH9" s="46"/>
      <c r="MLI9" s="46"/>
      <c r="MLJ9" s="46"/>
      <c r="MLK9" s="46"/>
      <c r="MLL9" s="46"/>
      <c r="MLM9" s="46"/>
      <c r="MLN9" s="46"/>
      <c r="MLO9" s="46"/>
      <c r="MLP9" s="46"/>
      <c r="MLQ9" s="46"/>
      <c r="MLR9" s="46"/>
      <c r="MLS9" s="46"/>
      <c r="MLT9" s="46"/>
      <c r="MLU9" s="46"/>
      <c r="MLV9" s="46"/>
      <c r="MLW9" s="46"/>
      <c r="MLX9" s="46"/>
      <c r="MLY9" s="46"/>
      <c r="MLZ9" s="46"/>
      <c r="MMA9" s="46"/>
      <c r="MMB9" s="46"/>
      <c r="MMC9" s="46"/>
      <c r="MMD9" s="46"/>
      <c r="MME9" s="46"/>
      <c r="MMF9" s="46"/>
      <c r="MMG9" s="46"/>
      <c r="MMH9" s="46"/>
      <c r="MMI9" s="46"/>
      <c r="MMJ9" s="46"/>
      <c r="MMK9" s="46"/>
      <c r="MML9" s="46"/>
      <c r="MMM9" s="46"/>
      <c r="MMN9" s="46"/>
      <c r="MMO9" s="46"/>
      <c r="MMP9" s="46"/>
      <c r="MMQ9" s="46"/>
      <c r="MMR9" s="46"/>
      <c r="MMS9" s="46"/>
      <c r="MMT9" s="46"/>
      <c r="MMU9" s="46"/>
      <c r="MMV9" s="46"/>
      <c r="MMW9" s="46"/>
      <c r="MMX9" s="46"/>
      <c r="MMY9" s="46"/>
      <c r="MMZ9" s="46"/>
      <c r="MNA9" s="46"/>
      <c r="MNB9" s="46"/>
      <c r="MNC9" s="46"/>
      <c r="MND9" s="46"/>
      <c r="MNE9" s="46"/>
      <c r="MNF9" s="46"/>
      <c r="MNG9" s="46"/>
      <c r="MNH9" s="46"/>
      <c r="MNI9" s="46"/>
      <c r="MNJ9" s="46"/>
      <c r="MNK9" s="46"/>
      <c r="MNL9" s="46"/>
      <c r="MNM9" s="46"/>
      <c r="MNN9" s="46"/>
      <c r="MNO9" s="46"/>
      <c r="MNP9" s="46"/>
      <c r="MNQ9" s="46"/>
      <c r="MNR9" s="46"/>
      <c r="MNS9" s="46"/>
      <c r="MNT9" s="46"/>
      <c r="MNU9" s="46"/>
      <c r="MNV9" s="46"/>
      <c r="MNW9" s="46"/>
      <c r="MNX9" s="46"/>
      <c r="MNY9" s="46"/>
      <c r="MNZ9" s="46"/>
      <c r="MOA9" s="46"/>
      <c r="MOB9" s="46"/>
      <c r="MOC9" s="46"/>
      <c r="MOD9" s="46"/>
      <c r="MOE9" s="46"/>
      <c r="MOF9" s="46"/>
      <c r="MOG9" s="46"/>
      <c r="MOH9" s="46"/>
      <c r="MOI9" s="46"/>
      <c r="MOJ9" s="46"/>
      <c r="MOK9" s="46"/>
      <c r="MOL9" s="46"/>
      <c r="MOM9" s="46"/>
      <c r="MON9" s="46"/>
      <c r="MOO9" s="46"/>
      <c r="MOP9" s="46"/>
      <c r="MOQ9" s="46"/>
      <c r="MOR9" s="46"/>
      <c r="MOS9" s="46"/>
      <c r="MOT9" s="46"/>
      <c r="MOU9" s="46"/>
      <c r="MOV9" s="46"/>
      <c r="MOW9" s="46"/>
      <c r="MOX9" s="46"/>
      <c r="MOY9" s="46"/>
      <c r="MOZ9" s="46"/>
      <c r="MPA9" s="46"/>
      <c r="MPB9" s="46"/>
      <c r="MPC9" s="46"/>
      <c r="MPD9" s="46"/>
      <c r="MPE9" s="46"/>
      <c r="MPF9" s="46"/>
      <c r="MPG9" s="46"/>
      <c r="MPH9" s="46"/>
      <c r="MPI9" s="46"/>
      <c r="MPJ9" s="46"/>
      <c r="MPK9" s="46"/>
      <c r="MPL9" s="46"/>
      <c r="MPM9" s="46"/>
      <c r="MPN9" s="46"/>
      <c r="MPO9" s="46"/>
      <c r="MPP9" s="46"/>
      <c r="MPQ9" s="46"/>
      <c r="MPR9" s="46"/>
      <c r="MPS9" s="46"/>
      <c r="MPT9" s="46"/>
      <c r="MPU9" s="46"/>
      <c r="MPV9" s="46"/>
      <c r="MPW9" s="46"/>
      <c r="MPX9" s="46"/>
      <c r="MPY9" s="46"/>
      <c r="MPZ9" s="46"/>
      <c r="MQA9" s="46"/>
      <c r="MQB9" s="46"/>
      <c r="MQC9" s="46"/>
      <c r="MQD9" s="46"/>
      <c r="MQE9" s="46"/>
      <c r="MQF9" s="46"/>
      <c r="MQG9" s="46"/>
      <c r="MQH9" s="46"/>
      <c r="MQI9" s="46"/>
      <c r="MQJ9" s="46"/>
      <c r="MQK9" s="46"/>
      <c r="MQL9" s="46"/>
      <c r="MQM9" s="46"/>
      <c r="MQN9" s="46"/>
      <c r="MQO9" s="46"/>
      <c r="MQP9" s="46"/>
      <c r="MQQ9" s="46"/>
      <c r="MQR9" s="46"/>
      <c r="MQS9" s="46"/>
      <c r="MQT9" s="46"/>
      <c r="MQU9" s="46"/>
      <c r="MQV9" s="46"/>
      <c r="MQW9" s="46"/>
      <c r="MQX9" s="46"/>
      <c r="MQY9" s="46"/>
      <c r="MQZ9" s="46"/>
      <c r="MRA9" s="46"/>
      <c r="MRB9" s="46"/>
      <c r="MRC9" s="46"/>
      <c r="MRD9" s="46"/>
      <c r="MRE9" s="46"/>
      <c r="MRF9" s="46"/>
      <c r="MRG9" s="46"/>
      <c r="MRH9" s="46"/>
      <c r="MRI9" s="46"/>
      <c r="MRJ9" s="46"/>
      <c r="MRK9" s="46"/>
      <c r="MRL9" s="46"/>
      <c r="MRM9" s="46"/>
      <c r="MRN9" s="46"/>
      <c r="MRO9" s="46"/>
      <c r="MRP9" s="46"/>
      <c r="MRQ9" s="46"/>
      <c r="MRR9" s="46"/>
      <c r="MRS9" s="46"/>
      <c r="MRT9" s="46"/>
      <c r="MRU9" s="46"/>
      <c r="MRV9" s="46"/>
      <c r="MRW9" s="46"/>
      <c r="MRX9" s="46"/>
      <c r="MRY9" s="46"/>
      <c r="MRZ9" s="46"/>
      <c r="MSA9" s="46"/>
      <c r="MSB9" s="46"/>
      <c r="MSC9" s="46"/>
      <c r="MSD9" s="46"/>
      <c r="MSE9" s="46"/>
      <c r="MSF9" s="46"/>
      <c r="MSG9" s="46"/>
      <c r="MSH9" s="46"/>
      <c r="MSI9" s="46"/>
      <c r="MSJ9" s="46"/>
      <c r="MSK9" s="46"/>
      <c r="MSL9" s="46"/>
      <c r="MSM9" s="46"/>
      <c r="MSN9" s="46"/>
      <c r="MSO9" s="46"/>
      <c r="MSP9" s="46"/>
      <c r="MSQ9" s="46"/>
      <c r="MSR9" s="46"/>
      <c r="MSS9" s="46"/>
      <c r="MST9" s="46"/>
      <c r="MSU9" s="46"/>
      <c r="MSV9" s="46"/>
      <c r="MSW9" s="46"/>
      <c r="MSX9" s="46"/>
      <c r="MSY9" s="46"/>
      <c r="MSZ9" s="46"/>
      <c r="MTA9" s="46"/>
      <c r="MTB9" s="46"/>
      <c r="MTC9" s="46"/>
      <c r="MTD9" s="46"/>
      <c r="MTE9" s="46"/>
      <c r="MTF9" s="46"/>
      <c r="MTG9" s="46"/>
      <c r="MTH9" s="46"/>
      <c r="MTI9" s="46"/>
      <c r="MTJ9" s="46"/>
      <c r="MTK9" s="46"/>
      <c r="MTL9" s="46"/>
      <c r="MTM9" s="46"/>
      <c r="MTN9" s="46"/>
      <c r="MTO9" s="46"/>
      <c r="MTP9" s="46"/>
      <c r="MTQ9" s="46"/>
      <c r="MTR9" s="46"/>
      <c r="MTS9" s="46"/>
      <c r="MTT9" s="46"/>
      <c r="MTU9" s="46"/>
      <c r="MTV9" s="46"/>
      <c r="MTW9" s="46"/>
      <c r="MTX9" s="46"/>
      <c r="MTY9" s="46"/>
      <c r="MTZ9" s="46"/>
      <c r="MUA9" s="46"/>
      <c r="MUB9" s="46"/>
      <c r="MUC9" s="46"/>
      <c r="MUD9" s="46"/>
      <c r="MUE9" s="46"/>
      <c r="MUF9" s="46"/>
      <c r="MUG9" s="46"/>
      <c r="MUH9" s="46"/>
      <c r="MUI9" s="46"/>
      <c r="MUJ9" s="46"/>
      <c r="MUK9" s="46"/>
      <c r="MUL9" s="46"/>
      <c r="MUM9" s="46"/>
      <c r="MUN9" s="46"/>
      <c r="MUO9" s="46"/>
      <c r="MUP9" s="46"/>
      <c r="MUQ9" s="46"/>
      <c r="MUR9" s="46"/>
      <c r="MUS9" s="46"/>
      <c r="MUT9" s="46"/>
      <c r="MUU9" s="46"/>
      <c r="MUV9" s="46"/>
      <c r="MUW9" s="46"/>
      <c r="MUX9" s="46"/>
      <c r="MUY9" s="46"/>
      <c r="MUZ9" s="46"/>
      <c r="MVA9" s="46"/>
      <c r="MVB9" s="46"/>
      <c r="MVC9" s="46"/>
      <c r="MVD9" s="46"/>
      <c r="MVE9" s="46"/>
      <c r="MVF9" s="46"/>
      <c r="MVG9" s="46"/>
      <c r="MVH9" s="46"/>
      <c r="MVI9" s="46"/>
      <c r="MVJ9" s="46"/>
      <c r="MVK9" s="46"/>
      <c r="MVL9" s="46"/>
      <c r="MVM9" s="46"/>
      <c r="MVN9" s="46"/>
      <c r="MVO9" s="46"/>
      <c r="MVP9" s="46"/>
      <c r="MVQ9" s="46"/>
      <c r="MVR9" s="46"/>
      <c r="MVS9" s="46"/>
      <c r="MVT9" s="46"/>
      <c r="MVU9" s="46"/>
      <c r="MVV9" s="46"/>
      <c r="MVW9" s="46"/>
      <c r="MVX9" s="46"/>
      <c r="MVY9" s="46"/>
      <c r="MVZ9" s="46"/>
      <c r="MWA9" s="46"/>
      <c r="MWB9" s="46"/>
      <c r="MWC9" s="46"/>
      <c r="MWD9" s="46"/>
      <c r="MWE9" s="46"/>
      <c r="MWF9" s="46"/>
      <c r="MWG9" s="46"/>
      <c r="MWH9" s="46"/>
      <c r="MWI9" s="46"/>
      <c r="MWJ9" s="46"/>
      <c r="MWK9" s="46"/>
      <c r="MWL9" s="46"/>
      <c r="MWM9" s="46"/>
      <c r="MWN9" s="46"/>
      <c r="MWO9" s="46"/>
      <c r="MWP9" s="46"/>
      <c r="MWQ9" s="46"/>
      <c r="MWR9" s="46"/>
      <c r="MWS9" s="46"/>
      <c r="MWT9" s="46"/>
      <c r="MWU9" s="46"/>
      <c r="MWV9" s="46"/>
      <c r="MWW9" s="46"/>
      <c r="MWX9" s="46"/>
      <c r="MWY9" s="46"/>
      <c r="MWZ9" s="46"/>
      <c r="MXA9" s="46"/>
      <c r="MXB9" s="46"/>
      <c r="MXC9" s="46"/>
      <c r="MXD9" s="46"/>
      <c r="MXE9" s="46"/>
      <c r="MXF9" s="46"/>
      <c r="MXG9" s="46"/>
      <c r="MXH9" s="46"/>
      <c r="MXI9" s="46"/>
      <c r="MXJ9" s="46"/>
      <c r="MXK9" s="46"/>
      <c r="MXL9" s="46"/>
      <c r="MXM9" s="46"/>
      <c r="MXN9" s="46"/>
      <c r="MXO9" s="46"/>
      <c r="MXP9" s="46"/>
      <c r="MXQ9" s="46"/>
      <c r="MXR9" s="46"/>
      <c r="MXS9" s="46"/>
      <c r="MXT9" s="46"/>
      <c r="MXU9" s="46"/>
      <c r="MXV9" s="46"/>
      <c r="MXW9" s="46"/>
      <c r="MXX9" s="46"/>
      <c r="MXY9" s="46"/>
      <c r="MXZ9" s="46"/>
      <c r="MYA9" s="46"/>
      <c r="MYB9" s="46"/>
      <c r="MYC9" s="46"/>
      <c r="MYD9" s="46"/>
      <c r="MYE9" s="46"/>
      <c r="MYF9" s="46"/>
      <c r="MYG9" s="46"/>
      <c r="MYH9" s="46"/>
      <c r="MYI9" s="46"/>
      <c r="MYJ9" s="46"/>
      <c r="MYK9" s="46"/>
      <c r="MYL9" s="46"/>
      <c r="MYM9" s="46"/>
      <c r="MYN9" s="46"/>
      <c r="MYO9" s="46"/>
      <c r="MYP9" s="46"/>
      <c r="MYQ9" s="46"/>
      <c r="MYR9" s="46"/>
      <c r="MYS9" s="46"/>
      <c r="MYT9" s="46"/>
      <c r="MYU9" s="46"/>
      <c r="MYV9" s="46"/>
      <c r="MYW9" s="46"/>
      <c r="MYX9" s="46"/>
      <c r="MYY9" s="46"/>
      <c r="MYZ9" s="46"/>
      <c r="MZA9" s="46"/>
      <c r="MZB9" s="46"/>
      <c r="MZC9" s="46"/>
      <c r="MZD9" s="46"/>
      <c r="MZE9" s="46"/>
      <c r="MZF9" s="46"/>
      <c r="MZG9" s="46"/>
      <c r="MZH9" s="46"/>
      <c r="MZI9" s="46"/>
      <c r="MZJ9" s="46"/>
      <c r="MZK9" s="46"/>
      <c r="MZL9" s="46"/>
      <c r="MZM9" s="46"/>
      <c r="MZN9" s="46"/>
      <c r="MZO9" s="46"/>
      <c r="MZP9" s="46"/>
      <c r="MZQ9" s="46"/>
      <c r="MZR9" s="46"/>
      <c r="MZS9" s="46"/>
      <c r="MZT9" s="46"/>
      <c r="MZU9" s="46"/>
      <c r="MZV9" s="46"/>
      <c r="MZW9" s="46"/>
      <c r="MZX9" s="46"/>
      <c r="MZY9" s="46"/>
      <c r="MZZ9" s="46"/>
      <c r="NAA9" s="46"/>
      <c r="NAB9" s="46"/>
      <c r="NAC9" s="46"/>
      <c r="NAD9" s="46"/>
      <c r="NAE9" s="46"/>
      <c r="NAF9" s="46"/>
      <c r="NAG9" s="46"/>
      <c r="NAH9" s="46"/>
      <c r="NAI9" s="46"/>
      <c r="NAJ9" s="46"/>
      <c r="NAK9" s="46"/>
      <c r="NAL9" s="46"/>
      <c r="NAM9" s="46"/>
      <c r="NAN9" s="46"/>
      <c r="NAO9" s="46"/>
      <c r="NAP9" s="46"/>
      <c r="NAQ9" s="46"/>
      <c r="NAR9" s="46"/>
      <c r="NAS9" s="46"/>
      <c r="NAT9" s="46"/>
      <c r="NAU9" s="46"/>
      <c r="NAV9" s="46"/>
      <c r="NAW9" s="46"/>
      <c r="NAX9" s="46"/>
      <c r="NAY9" s="46"/>
      <c r="NAZ9" s="46"/>
      <c r="NBA9" s="46"/>
      <c r="NBB9" s="46"/>
      <c r="NBC9" s="46"/>
      <c r="NBD9" s="46"/>
      <c r="NBE9" s="46"/>
      <c r="NBF9" s="46"/>
      <c r="NBG9" s="46"/>
      <c r="NBH9" s="46"/>
      <c r="NBI9" s="46"/>
      <c r="NBJ9" s="46"/>
      <c r="NBK9" s="46"/>
      <c r="NBL9" s="46"/>
      <c r="NBM9" s="46"/>
      <c r="NBN9" s="46"/>
      <c r="NBO9" s="46"/>
      <c r="NBP9" s="46"/>
      <c r="NBQ9" s="46"/>
      <c r="NBR9" s="46"/>
      <c r="NBS9" s="46"/>
      <c r="NBT9" s="46"/>
      <c r="NBU9" s="46"/>
      <c r="NBV9" s="46"/>
      <c r="NBW9" s="46"/>
      <c r="NBX9" s="46"/>
      <c r="NBY9" s="46"/>
      <c r="NBZ9" s="46"/>
      <c r="NCA9" s="46"/>
      <c r="NCB9" s="46"/>
      <c r="NCC9" s="46"/>
      <c r="NCD9" s="46"/>
      <c r="NCE9" s="46"/>
      <c r="NCF9" s="46"/>
      <c r="NCG9" s="46"/>
      <c r="NCH9" s="46"/>
      <c r="NCI9" s="46"/>
      <c r="NCJ9" s="46"/>
      <c r="NCK9" s="46"/>
      <c r="NCL9" s="46"/>
      <c r="NCM9" s="46"/>
      <c r="NCN9" s="46"/>
      <c r="NCO9" s="46"/>
      <c r="NCP9" s="46"/>
      <c r="NCQ9" s="46"/>
      <c r="NCR9" s="46"/>
      <c r="NCS9" s="46"/>
      <c r="NCT9" s="46"/>
      <c r="NCU9" s="46"/>
      <c r="NCV9" s="46"/>
      <c r="NCW9" s="46"/>
      <c r="NCX9" s="46"/>
      <c r="NCY9" s="46"/>
      <c r="NCZ9" s="46"/>
      <c r="NDA9" s="46"/>
      <c r="NDB9" s="46"/>
      <c r="NDC9" s="46"/>
      <c r="NDD9" s="46"/>
      <c r="NDE9" s="46"/>
      <c r="NDF9" s="46"/>
      <c r="NDG9" s="46"/>
      <c r="NDH9" s="46"/>
      <c r="NDI9" s="46"/>
      <c r="NDJ9" s="46"/>
      <c r="NDK9" s="46"/>
      <c r="NDL9" s="46"/>
      <c r="NDM9" s="46"/>
      <c r="NDN9" s="46"/>
      <c r="NDO9" s="46"/>
      <c r="NDP9" s="46"/>
      <c r="NDQ9" s="46"/>
      <c r="NDR9" s="46"/>
      <c r="NDS9" s="46"/>
      <c r="NDT9" s="46"/>
      <c r="NDU9" s="46"/>
      <c r="NDV9" s="46"/>
      <c r="NDW9" s="46"/>
      <c r="NDX9" s="46"/>
      <c r="NDY9" s="46"/>
      <c r="NDZ9" s="46"/>
      <c r="NEA9" s="46"/>
      <c r="NEB9" s="46"/>
      <c r="NEC9" s="46"/>
      <c r="NED9" s="46"/>
      <c r="NEE9" s="46"/>
      <c r="NEF9" s="46"/>
      <c r="NEG9" s="46"/>
      <c r="NEH9" s="46"/>
      <c r="NEI9" s="46"/>
      <c r="NEJ9" s="46"/>
      <c r="NEK9" s="46"/>
      <c r="NEL9" s="46"/>
      <c r="NEM9" s="46"/>
      <c r="NEN9" s="46"/>
      <c r="NEO9" s="46"/>
      <c r="NEP9" s="46"/>
      <c r="NEQ9" s="46"/>
      <c r="NER9" s="46"/>
      <c r="NES9" s="46"/>
      <c r="NET9" s="46"/>
      <c r="NEU9" s="46"/>
      <c r="NEV9" s="46"/>
      <c r="NEW9" s="46"/>
      <c r="NEX9" s="46"/>
      <c r="NEY9" s="46"/>
      <c r="NEZ9" s="46"/>
      <c r="NFA9" s="46"/>
      <c r="NFB9" s="46"/>
      <c r="NFC9" s="46"/>
      <c r="NFD9" s="46"/>
      <c r="NFE9" s="46"/>
      <c r="NFF9" s="46"/>
      <c r="NFG9" s="46"/>
      <c r="NFH9" s="46"/>
      <c r="NFI9" s="46"/>
      <c r="NFJ9" s="46"/>
      <c r="NFK9" s="46"/>
      <c r="NFL9" s="46"/>
      <c r="NFM9" s="46"/>
      <c r="NFN9" s="46"/>
      <c r="NFO9" s="46"/>
      <c r="NFP9" s="46"/>
      <c r="NFQ9" s="46"/>
      <c r="NFR9" s="46"/>
      <c r="NFS9" s="46"/>
      <c r="NFT9" s="46"/>
      <c r="NFU9" s="46"/>
      <c r="NFV9" s="46"/>
      <c r="NFW9" s="46"/>
      <c r="NFX9" s="46"/>
      <c r="NFY9" s="46"/>
      <c r="NFZ9" s="46"/>
      <c r="NGA9" s="46"/>
      <c r="NGB9" s="46"/>
      <c r="NGC9" s="46"/>
      <c r="NGD9" s="46"/>
      <c r="NGE9" s="46"/>
      <c r="NGF9" s="46"/>
      <c r="NGG9" s="46"/>
      <c r="NGH9" s="46"/>
      <c r="NGI9" s="46"/>
      <c r="NGJ9" s="46"/>
      <c r="NGK9" s="46"/>
      <c r="NGL9" s="46"/>
      <c r="NGM9" s="46"/>
      <c r="NGN9" s="46"/>
      <c r="NGO9" s="46"/>
      <c r="NGP9" s="46"/>
      <c r="NGQ9" s="46"/>
      <c r="NGR9" s="46"/>
      <c r="NGS9" s="46"/>
      <c r="NGT9" s="46"/>
      <c r="NGU9" s="46"/>
      <c r="NGV9" s="46"/>
      <c r="NGW9" s="46"/>
      <c r="NGX9" s="46"/>
      <c r="NGY9" s="46"/>
      <c r="NGZ9" s="46"/>
      <c r="NHA9" s="46"/>
      <c r="NHB9" s="46"/>
      <c r="NHC9" s="46"/>
      <c r="NHD9" s="46"/>
      <c r="NHE9" s="46"/>
      <c r="NHF9" s="46"/>
      <c r="NHG9" s="46"/>
      <c r="NHH9" s="46"/>
      <c r="NHI9" s="46"/>
      <c r="NHJ9" s="46"/>
      <c r="NHK9" s="46"/>
      <c r="NHL9" s="46"/>
      <c r="NHM9" s="46"/>
      <c r="NHN9" s="46"/>
      <c r="NHO9" s="46"/>
      <c r="NHP9" s="46"/>
      <c r="NHQ9" s="46"/>
      <c r="NHR9" s="46"/>
      <c r="NHS9" s="46"/>
      <c r="NHT9" s="46"/>
      <c r="NHU9" s="46"/>
      <c r="NHV9" s="46"/>
      <c r="NHW9" s="46"/>
      <c r="NHX9" s="46"/>
      <c r="NHY9" s="46"/>
      <c r="NHZ9" s="46"/>
      <c r="NIA9" s="46"/>
      <c r="NIB9" s="46"/>
      <c r="NIC9" s="46"/>
      <c r="NID9" s="46"/>
      <c r="NIE9" s="46"/>
      <c r="NIF9" s="46"/>
      <c r="NIG9" s="46"/>
      <c r="NIH9" s="46"/>
      <c r="NII9" s="46"/>
      <c r="NIJ9" s="46"/>
      <c r="NIK9" s="46"/>
      <c r="NIL9" s="46"/>
      <c r="NIM9" s="46"/>
      <c r="NIN9" s="46"/>
      <c r="NIO9" s="46"/>
      <c r="NIP9" s="46"/>
      <c r="NIQ9" s="46"/>
      <c r="NIR9" s="46"/>
      <c r="NIS9" s="46"/>
      <c r="NIT9" s="46"/>
      <c r="NIU9" s="46"/>
      <c r="NIV9" s="46"/>
      <c r="NIW9" s="46"/>
      <c r="NIX9" s="46"/>
      <c r="NIY9" s="46"/>
      <c r="NIZ9" s="46"/>
      <c r="NJA9" s="46"/>
      <c r="NJB9" s="46"/>
      <c r="NJC9" s="46"/>
      <c r="NJD9" s="46"/>
      <c r="NJE9" s="46"/>
      <c r="NJF9" s="46"/>
      <c r="NJG9" s="46"/>
      <c r="NJH9" s="46"/>
      <c r="NJI9" s="46"/>
      <c r="NJJ9" s="46"/>
      <c r="NJK9" s="46"/>
      <c r="NJL9" s="46"/>
      <c r="NJM9" s="46"/>
      <c r="NJN9" s="46"/>
      <c r="NJO9" s="46"/>
      <c r="NJP9" s="46"/>
      <c r="NJQ9" s="46"/>
      <c r="NJR9" s="46"/>
      <c r="NJS9" s="46"/>
      <c r="NJT9" s="46"/>
      <c r="NJU9" s="46"/>
      <c r="NJV9" s="46"/>
      <c r="NJW9" s="46"/>
      <c r="NJX9" s="46"/>
      <c r="NJY9" s="46"/>
      <c r="NJZ9" s="46"/>
      <c r="NKA9" s="46"/>
      <c r="NKB9" s="46"/>
      <c r="NKC9" s="46"/>
      <c r="NKD9" s="46"/>
      <c r="NKE9" s="46"/>
      <c r="NKF9" s="46"/>
      <c r="NKG9" s="46"/>
      <c r="NKH9" s="46"/>
      <c r="NKI9" s="46"/>
      <c r="NKJ9" s="46"/>
      <c r="NKK9" s="46"/>
      <c r="NKL9" s="46"/>
      <c r="NKM9" s="46"/>
      <c r="NKN9" s="46"/>
      <c r="NKO9" s="46"/>
      <c r="NKP9" s="46"/>
      <c r="NKQ9" s="46"/>
      <c r="NKR9" s="46"/>
      <c r="NKS9" s="46"/>
      <c r="NKT9" s="46"/>
      <c r="NKU9" s="46"/>
      <c r="NKV9" s="46"/>
      <c r="NKW9" s="46"/>
      <c r="NKX9" s="46"/>
      <c r="NKY9" s="46"/>
      <c r="NKZ9" s="46"/>
      <c r="NLA9" s="46"/>
      <c r="NLB9" s="46"/>
      <c r="NLC9" s="46"/>
      <c r="NLD9" s="46"/>
      <c r="NLE9" s="46"/>
      <c r="NLF9" s="46"/>
      <c r="NLG9" s="46"/>
      <c r="NLH9" s="46"/>
      <c r="NLI9" s="46"/>
      <c r="NLJ9" s="46"/>
      <c r="NLK9" s="46"/>
      <c r="NLL9" s="46"/>
      <c r="NLM9" s="46"/>
      <c r="NLN9" s="46"/>
      <c r="NLO9" s="46"/>
      <c r="NLP9" s="46"/>
      <c r="NLQ9" s="46"/>
      <c r="NLR9" s="46"/>
      <c r="NLS9" s="46"/>
      <c r="NLT9" s="46"/>
      <c r="NLU9" s="46"/>
      <c r="NLV9" s="46"/>
      <c r="NLW9" s="46"/>
      <c r="NLX9" s="46"/>
      <c r="NLY9" s="46"/>
      <c r="NLZ9" s="46"/>
      <c r="NMA9" s="46"/>
      <c r="NMB9" s="46"/>
      <c r="NMC9" s="46"/>
      <c r="NMD9" s="46"/>
      <c r="NME9" s="46"/>
      <c r="NMF9" s="46"/>
      <c r="NMG9" s="46"/>
      <c r="NMH9" s="46"/>
      <c r="NMI9" s="46"/>
      <c r="NMJ9" s="46"/>
      <c r="NMK9" s="46"/>
      <c r="NML9" s="46"/>
      <c r="NMM9" s="46"/>
      <c r="NMN9" s="46"/>
      <c r="NMO9" s="46"/>
      <c r="NMP9" s="46"/>
      <c r="NMQ9" s="46"/>
      <c r="NMR9" s="46"/>
      <c r="NMS9" s="46"/>
      <c r="NMT9" s="46"/>
      <c r="NMU9" s="46"/>
      <c r="NMV9" s="46"/>
      <c r="NMW9" s="46"/>
      <c r="NMX9" s="46"/>
      <c r="NMY9" s="46"/>
      <c r="NMZ9" s="46"/>
      <c r="NNA9" s="46"/>
      <c r="NNB9" s="46"/>
      <c r="NNC9" s="46"/>
      <c r="NND9" s="46"/>
      <c r="NNE9" s="46"/>
      <c r="NNF9" s="46"/>
      <c r="NNG9" s="46"/>
      <c r="NNH9" s="46"/>
      <c r="NNI9" s="46"/>
      <c r="NNJ9" s="46"/>
      <c r="NNK9" s="46"/>
      <c r="NNL9" s="46"/>
      <c r="NNM9" s="46"/>
      <c r="NNN9" s="46"/>
      <c r="NNO9" s="46"/>
      <c r="NNP9" s="46"/>
      <c r="NNQ9" s="46"/>
      <c r="NNR9" s="46"/>
      <c r="NNS9" s="46"/>
      <c r="NNT9" s="46"/>
      <c r="NNU9" s="46"/>
      <c r="NNV9" s="46"/>
      <c r="NNW9" s="46"/>
      <c r="NNX9" s="46"/>
      <c r="NNY9" s="46"/>
      <c r="NNZ9" s="46"/>
      <c r="NOA9" s="46"/>
      <c r="NOB9" s="46"/>
      <c r="NOC9" s="46"/>
      <c r="NOD9" s="46"/>
      <c r="NOE9" s="46"/>
      <c r="NOF9" s="46"/>
      <c r="NOG9" s="46"/>
      <c r="NOH9" s="46"/>
      <c r="NOI9" s="46"/>
      <c r="NOJ9" s="46"/>
      <c r="NOK9" s="46"/>
      <c r="NOL9" s="46"/>
      <c r="NOM9" s="46"/>
      <c r="NON9" s="46"/>
      <c r="NOO9" s="46"/>
      <c r="NOP9" s="46"/>
      <c r="NOQ9" s="46"/>
      <c r="NOR9" s="46"/>
      <c r="NOS9" s="46"/>
      <c r="NOT9" s="46"/>
      <c r="NOU9" s="46"/>
      <c r="NOV9" s="46"/>
      <c r="NOW9" s="46"/>
      <c r="NOX9" s="46"/>
      <c r="NOY9" s="46"/>
      <c r="NOZ9" s="46"/>
      <c r="NPA9" s="46"/>
      <c r="NPB9" s="46"/>
      <c r="NPC9" s="46"/>
      <c r="NPD9" s="46"/>
      <c r="NPE9" s="46"/>
      <c r="NPF9" s="46"/>
      <c r="NPG9" s="46"/>
      <c r="NPH9" s="46"/>
      <c r="NPI9" s="46"/>
      <c r="NPJ9" s="46"/>
      <c r="NPK9" s="46"/>
      <c r="NPL9" s="46"/>
      <c r="NPM9" s="46"/>
      <c r="NPN9" s="46"/>
      <c r="NPO9" s="46"/>
      <c r="NPP9" s="46"/>
      <c r="NPQ9" s="46"/>
      <c r="NPR9" s="46"/>
      <c r="NPS9" s="46"/>
      <c r="NPT9" s="46"/>
      <c r="NPU9" s="46"/>
      <c r="NPV9" s="46"/>
      <c r="NPW9" s="46"/>
      <c r="NPX9" s="46"/>
      <c r="NPY9" s="46"/>
      <c r="NPZ9" s="46"/>
      <c r="NQA9" s="46"/>
      <c r="NQB9" s="46"/>
      <c r="NQC9" s="46"/>
      <c r="NQD9" s="46"/>
      <c r="NQE9" s="46"/>
      <c r="NQF9" s="46"/>
      <c r="NQG9" s="46"/>
      <c r="NQH9" s="46"/>
      <c r="NQI9" s="46"/>
      <c r="NQJ9" s="46"/>
      <c r="NQK9" s="46"/>
      <c r="NQL9" s="46"/>
      <c r="NQM9" s="46"/>
      <c r="NQN9" s="46"/>
      <c r="NQO9" s="46"/>
      <c r="NQP9" s="46"/>
      <c r="NQQ9" s="46"/>
      <c r="NQR9" s="46"/>
      <c r="NQS9" s="46"/>
      <c r="NQT9" s="46"/>
      <c r="NQU9" s="46"/>
      <c r="NQV9" s="46"/>
      <c r="NQW9" s="46"/>
      <c r="NQX9" s="46"/>
      <c r="NQY9" s="46"/>
      <c r="NQZ9" s="46"/>
      <c r="NRA9" s="46"/>
      <c r="NRB9" s="46"/>
      <c r="NRC9" s="46"/>
      <c r="NRD9" s="46"/>
      <c r="NRE9" s="46"/>
      <c r="NRF9" s="46"/>
      <c r="NRG9" s="46"/>
      <c r="NRH9" s="46"/>
      <c r="NRI9" s="46"/>
      <c r="NRJ9" s="46"/>
      <c r="NRK9" s="46"/>
      <c r="NRL9" s="46"/>
      <c r="NRM9" s="46"/>
      <c r="NRN9" s="46"/>
      <c r="NRO9" s="46"/>
      <c r="NRP9" s="46"/>
      <c r="NRQ9" s="46"/>
      <c r="NRR9" s="46"/>
      <c r="NRS9" s="46"/>
      <c r="NRT9" s="46"/>
      <c r="NRU9" s="46"/>
      <c r="NRV9" s="46"/>
      <c r="NRW9" s="46"/>
      <c r="NRX9" s="46"/>
      <c r="NRY9" s="46"/>
      <c r="NRZ9" s="46"/>
      <c r="NSA9" s="46"/>
      <c r="NSB9" s="46"/>
      <c r="NSC9" s="46"/>
      <c r="NSD9" s="46"/>
      <c r="NSE9" s="46"/>
      <c r="NSF9" s="46"/>
      <c r="NSG9" s="46"/>
      <c r="NSH9" s="46"/>
      <c r="NSI9" s="46"/>
      <c r="NSJ9" s="46"/>
      <c r="NSK9" s="46"/>
      <c r="NSL9" s="46"/>
      <c r="NSM9" s="46"/>
      <c r="NSN9" s="46"/>
      <c r="NSO9" s="46"/>
      <c r="NSP9" s="46"/>
      <c r="NSQ9" s="46"/>
      <c r="NSR9" s="46"/>
      <c r="NSS9" s="46"/>
      <c r="NST9" s="46"/>
      <c r="NSU9" s="46"/>
      <c r="NSV9" s="46"/>
      <c r="NSW9" s="46"/>
      <c r="NSX9" s="46"/>
      <c r="NSY9" s="46"/>
      <c r="NSZ9" s="46"/>
      <c r="NTA9" s="46"/>
      <c r="NTB9" s="46"/>
      <c r="NTC9" s="46"/>
      <c r="NTD9" s="46"/>
      <c r="NTE9" s="46"/>
      <c r="NTF9" s="46"/>
      <c r="NTG9" s="46"/>
      <c r="NTH9" s="46"/>
      <c r="NTI9" s="46"/>
      <c r="NTJ9" s="46"/>
      <c r="NTK9" s="46"/>
      <c r="NTL9" s="46"/>
      <c r="NTM9" s="46"/>
      <c r="NTN9" s="46"/>
      <c r="NTO9" s="46"/>
      <c r="NTP9" s="46"/>
      <c r="NTQ9" s="46"/>
      <c r="NTR9" s="46"/>
      <c r="NTS9" s="46"/>
      <c r="NTT9" s="46"/>
      <c r="NTU9" s="46"/>
      <c r="NTV9" s="46"/>
      <c r="NTW9" s="46"/>
      <c r="NTX9" s="46"/>
      <c r="NTY9" s="46"/>
      <c r="NTZ9" s="46"/>
      <c r="NUA9" s="46"/>
      <c r="NUB9" s="46"/>
      <c r="NUC9" s="46"/>
      <c r="NUD9" s="46"/>
      <c r="NUE9" s="46"/>
      <c r="NUF9" s="46"/>
      <c r="NUG9" s="46"/>
      <c r="NUH9" s="46"/>
      <c r="NUI9" s="46"/>
      <c r="NUJ9" s="46"/>
      <c r="NUK9" s="46"/>
      <c r="NUL9" s="46"/>
      <c r="NUM9" s="46"/>
      <c r="NUN9" s="46"/>
      <c r="NUO9" s="46"/>
      <c r="NUP9" s="46"/>
      <c r="NUQ9" s="46"/>
      <c r="NUR9" s="46"/>
      <c r="NUS9" s="46"/>
      <c r="NUT9" s="46"/>
      <c r="NUU9" s="46"/>
      <c r="NUV9" s="46"/>
      <c r="NUW9" s="46"/>
      <c r="NUX9" s="46"/>
      <c r="NUY9" s="46"/>
      <c r="NUZ9" s="46"/>
      <c r="NVA9" s="46"/>
      <c r="NVB9" s="46"/>
      <c r="NVC9" s="46"/>
      <c r="NVD9" s="46"/>
      <c r="NVE9" s="46"/>
      <c r="NVF9" s="46"/>
      <c r="NVG9" s="46"/>
      <c r="NVH9" s="46"/>
      <c r="NVI9" s="46"/>
      <c r="NVJ9" s="46"/>
      <c r="NVK9" s="46"/>
      <c r="NVL9" s="46"/>
      <c r="NVM9" s="46"/>
      <c r="NVN9" s="46"/>
      <c r="NVO9" s="46"/>
      <c r="NVP9" s="46"/>
      <c r="NVQ9" s="46"/>
      <c r="NVR9" s="46"/>
      <c r="NVS9" s="46"/>
      <c r="NVT9" s="46"/>
      <c r="NVU9" s="46"/>
      <c r="NVV9" s="46"/>
      <c r="NVW9" s="46"/>
      <c r="NVX9" s="46"/>
      <c r="NVY9" s="46"/>
      <c r="NVZ9" s="46"/>
      <c r="NWA9" s="46"/>
      <c r="NWB9" s="46"/>
      <c r="NWC9" s="46"/>
      <c r="NWD9" s="46"/>
      <c r="NWE9" s="46"/>
      <c r="NWF9" s="46"/>
      <c r="NWG9" s="46"/>
      <c r="NWH9" s="46"/>
      <c r="NWI9" s="46"/>
      <c r="NWJ9" s="46"/>
      <c r="NWK9" s="46"/>
      <c r="NWL9" s="46"/>
      <c r="NWM9" s="46"/>
      <c r="NWN9" s="46"/>
      <c r="NWO9" s="46"/>
      <c r="NWP9" s="46"/>
      <c r="NWQ9" s="46"/>
      <c r="NWR9" s="46"/>
      <c r="NWS9" s="46"/>
      <c r="NWT9" s="46"/>
      <c r="NWU9" s="46"/>
      <c r="NWV9" s="46"/>
      <c r="NWW9" s="46"/>
      <c r="NWX9" s="46"/>
      <c r="NWY9" s="46"/>
      <c r="NWZ9" s="46"/>
      <c r="NXA9" s="46"/>
      <c r="NXB9" s="46"/>
      <c r="NXC9" s="46"/>
      <c r="NXD9" s="46"/>
      <c r="NXE9" s="46"/>
      <c r="NXF9" s="46"/>
      <c r="NXG9" s="46"/>
      <c r="NXH9" s="46"/>
      <c r="NXI9" s="46"/>
      <c r="NXJ9" s="46"/>
      <c r="NXK9" s="46"/>
      <c r="NXL9" s="46"/>
      <c r="NXM9" s="46"/>
      <c r="NXN9" s="46"/>
      <c r="NXO9" s="46"/>
      <c r="NXP9" s="46"/>
      <c r="NXQ9" s="46"/>
      <c r="NXR9" s="46"/>
      <c r="NXS9" s="46"/>
      <c r="NXT9" s="46"/>
      <c r="NXU9" s="46"/>
      <c r="NXV9" s="46"/>
      <c r="NXW9" s="46"/>
      <c r="NXX9" s="46"/>
      <c r="NXY9" s="46"/>
      <c r="NXZ9" s="46"/>
      <c r="NYA9" s="46"/>
      <c r="NYB9" s="46"/>
      <c r="NYC9" s="46"/>
      <c r="NYD9" s="46"/>
      <c r="NYE9" s="46"/>
      <c r="NYF9" s="46"/>
      <c r="NYG9" s="46"/>
      <c r="NYH9" s="46"/>
      <c r="NYI9" s="46"/>
      <c r="NYJ9" s="46"/>
      <c r="NYK9" s="46"/>
      <c r="NYL9" s="46"/>
      <c r="NYM9" s="46"/>
      <c r="NYN9" s="46"/>
      <c r="NYO9" s="46"/>
      <c r="NYP9" s="46"/>
      <c r="NYQ9" s="46"/>
      <c r="NYR9" s="46"/>
      <c r="NYS9" s="46"/>
      <c r="NYT9" s="46"/>
      <c r="NYU9" s="46"/>
      <c r="NYV9" s="46"/>
      <c r="NYW9" s="46"/>
      <c r="NYX9" s="46"/>
      <c r="NYY9" s="46"/>
      <c r="NYZ9" s="46"/>
      <c r="NZA9" s="46"/>
      <c r="NZB9" s="46"/>
      <c r="NZC9" s="46"/>
      <c r="NZD9" s="46"/>
      <c r="NZE9" s="46"/>
      <c r="NZF9" s="46"/>
      <c r="NZG9" s="46"/>
      <c r="NZH9" s="46"/>
      <c r="NZI9" s="46"/>
      <c r="NZJ9" s="46"/>
      <c r="NZK9" s="46"/>
      <c r="NZL9" s="46"/>
      <c r="NZM9" s="46"/>
      <c r="NZN9" s="46"/>
      <c r="NZO9" s="46"/>
      <c r="NZP9" s="46"/>
      <c r="NZQ9" s="46"/>
      <c r="NZR9" s="46"/>
      <c r="NZS9" s="46"/>
      <c r="NZT9" s="46"/>
      <c r="NZU9" s="46"/>
      <c r="NZV9" s="46"/>
      <c r="NZW9" s="46"/>
      <c r="NZX9" s="46"/>
      <c r="NZY9" s="46"/>
      <c r="NZZ9" s="46"/>
      <c r="OAA9" s="46"/>
      <c r="OAB9" s="46"/>
      <c r="OAC9" s="46"/>
      <c r="OAD9" s="46"/>
      <c r="OAE9" s="46"/>
      <c r="OAF9" s="46"/>
      <c r="OAG9" s="46"/>
      <c r="OAH9" s="46"/>
      <c r="OAI9" s="46"/>
      <c r="OAJ9" s="46"/>
      <c r="OAK9" s="46"/>
      <c r="OAL9" s="46"/>
      <c r="OAM9" s="46"/>
      <c r="OAN9" s="46"/>
      <c r="OAO9" s="46"/>
      <c r="OAP9" s="46"/>
      <c r="OAQ9" s="46"/>
      <c r="OAR9" s="46"/>
      <c r="OAS9" s="46"/>
      <c r="OAT9" s="46"/>
      <c r="OAU9" s="46"/>
      <c r="OAV9" s="46"/>
      <c r="OAW9" s="46"/>
      <c r="OAX9" s="46"/>
      <c r="OAY9" s="46"/>
      <c r="OAZ9" s="46"/>
      <c r="OBA9" s="46"/>
      <c r="OBB9" s="46"/>
      <c r="OBC9" s="46"/>
      <c r="OBD9" s="46"/>
      <c r="OBE9" s="46"/>
      <c r="OBF9" s="46"/>
      <c r="OBG9" s="46"/>
      <c r="OBH9" s="46"/>
      <c r="OBI9" s="46"/>
      <c r="OBJ9" s="46"/>
      <c r="OBK9" s="46"/>
      <c r="OBL9" s="46"/>
      <c r="OBM9" s="46"/>
      <c r="OBN9" s="46"/>
      <c r="OBO9" s="46"/>
      <c r="OBP9" s="46"/>
      <c r="OBQ9" s="46"/>
      <c r="OBR9" s="46"/>
      <c r="OBS9" s="46"/>
      <c r="OBT9" s="46"/>
      <c r="OBU9" s="46"/>
      <c r="OBV9" s="46"/>
      <c r="OBW9" s="46"/>
      <c r="OBX9" s="46"/>
      <c r="OBY9" s="46"/>
      <c r="OBZ9" s="46"/>
      <c r="OCA9" s="46"/>
      <c r="OCB9" s="46"/>
      <c r="OCC9" s="46"/>
      <c r="OCD9" s="46"/>
      <c r="OCE9" s="46"/>
      <c r="OCF9" s="46"/>
      <c r="OCG9" s="46"/>
      <c r="OCH9" s="46"/>
      <c r="OCI9" s="46"/>
      <c r="OCJ9" s="46"/>
      <c r="OCK9" s="46"/>
      <c r="OCL9" s="46"/>
      <c r="OCM9" s="46"/>
      <c r="OCN9" s="46"/>
      <c r="OCO9" s="46"/>
      <c r="OCP9" s="46"/>
      <c r="OCQ9" s="46"/>
      <c r="OCR9" s="46"/>
      <c r="OCS9" s="46"/>
      <c r="OCT9" s="46"/>
      <c r="OCU9" s="46"/>
      <c r="OCV9" s="46"/>
      <c r="OCW9" s="46"/>
      <c r="OCX9" s="46"/>
      <c r="OCY9" s="46"/>
      <c r="OCZ9" s="46"/>
      <c r="ODA9" s="46"/>
      <c r="ODB9" s="46"/>
      <c r="ODC9" s="46"/>
      <c r="ODD9" s="46"/>
      <c r="ODE9" s="46"/>
      <c r="ODF9" s="46"/>
      <c r="ODG9" s="46"/>
      <c r="ODH9" s="46"/>
      <c r="ODI9" s="46"/>
      <c r="ODJ9" s="46"/>
      <c r="ODK9" s="46"/>
      <c r="ODL9" s="46"/>
      <c r="ODM9" s="46"/>
      <c r="ODN9" s="46"/>
      <c r="ODO9" s="46"/>
      <c r="ODP9" s="46"/>
      <c r="ODQ9" s="46"/>
      <c r="ODR9" s="46"/>
      <c r="ODS9" s="46"/>
      <c r="ODT9" s="46"/>
      <c r="ODU9" s="46"/>
      <c r="ODV9" s="46"/>
      <c r="ODW9" s="46"/>
      <c r="ODX9" s="46"/>
      <c r="ODY9" s="46"/>
      <c r="ODZ9" s="46"/>
      <c r="OEA9" s="46"/>
      <c r="OEB9" s="46"/>
      <c r="OEC9" s="46"/>
      <c r="OED9" s="46"/>
      <c r="OEE9" s="46"/>
      <c r="OEF9" s="46"/>
      <c r="OEG9" s="46"/>
      <c r="OEH9" s="46"/>
      <c r="OEI9" s="46"/>
      <c r="OEJ9" s="46"/>
      <c r="OEK9" s="46"/>
      <c r="OEL9" s="46"/>
      <c r="OEM9" s="46"/>
      <c r="OEN9" s="46"/>
      <c r="OEO9" s="46"/>
      <c r="OEP9" s="46"/>
      <c r="OEQ9" s="46"/>
      <c r="OER9" s="46"/>
      <c r="OES9" s="46"/>
      <c r="OET9" s="46"/>
      <c r="OEU9" s="46"/>
      <c r="OEV9" s="46"/>
      <c r="OEW9" s="46"/>
      <c r="OEX9" s="46"/>
      <c r="OEY9" s="46"/>
      <c r="OEZ9" s="46"/>
      <c r="OFA9" s="46"/>
      <c r="OFB9" s="46"/>
      <c r="OFC9" s="46"/>
      <c r="OFD9" s="46"/>
      <c r="OFE9" s="46"/>
      <c r="OFF9" s="46"/>
      <c r="OFG9" s="46"/>
      <c r="OFH9" s="46"/>
      <c r="OFI9" s="46"/>
      <c r="OFJ9" s="46"/>
      <c r="OFK9" s="46"/>
      <c r="OFL9" s="46"/>
      <c r="OFM9" s="46"/>
      <c r="OFN9" s="46"/>
      <c r="OFO9" s="46"/>
      <c r="OFP9" s="46"/>
      <c r="OFQ9" s="46"/>
      <c r="OFR9" s="46"/>
      <c r="OFS9" s="46"/>
      <c r="OFT9" s="46"/>
      <c r="OFU9" s="46"/>
      <c r="OFV9" s="46"/>
      <c r="OFW9" s="46"/>
      <c r="OFX9" s="46"/>
      <c r="OFY9" s="46"/>
      <c r="OFZ9" s="46"/>
      <c r="OGA9" s="46"/>
      <c r="OGB9" s="46"/>
      <c r="OGC9" s="46"/>
      <c r="OGD9" s="46"/>
      <c r="OGE9" s="46"/>
      <c r="OGF9" s="46"/>
      <c r="OGG9" s="46"/>
      <c r="OGH9" s="46"/>
      <c r="OGI9" s="46"/>
      <c r="OGJ9" s="46"/>
      <c r="OGK9" s="46"/>
      <c r="OGL9" s="46"/>
      <c r="OGM9" s="46"/>
      <c r="OGN9" s="46"/>
      <c r="OGO9" s="46"/>
      <c r="OGP9" s="46"/>
      <c r="OGQ9" s="46"/>
      <c r="OGR9" s="46"/>
      <c r="OGS9" s="46"/>
      <c r="OGT9" s="46"/>
      <c r="OGU9" s="46"/>
      <c r="OGV9" s="46"/>
      <c r="OGW9" s="46"/>
      <c r="OGX9" s="46"/>
      <c r="OGY9" s="46"/>
      <c r="OGZ9" s="46"/>
      <c r="OHA9" s="46"/>
      <c r="OHB9" s="46"/>
      <c r="OHC9" s="46"/>
      <c r="OHD9" s="46"/>
      <c r="OHE9" s="46"/>
      <c r="OHF9" s="46"/>
      <c r="OHG9" s="46"/>
      <c r="OHH9" s="46"/>
      <c r="OHI9" s="46"/>
      <c r="OHJ9" s="46"/>
      <c r="OHK9" s="46"/>
      <c r="OHL9" s="46"/>
      <c r="OHM9" s="46"/>
      <c r="OHN9" s="46"/>
      <c r="OHO9" s="46"/>
      <c r="OHP9" s="46"/>
      <c r="OHQ9" s="46"/>
      <c r="OHR9" s="46"/>
      <c r="OHS9" s="46"/>
      <c r="OHT9" s="46"/>
      <c r="OHU9" s="46"/>
      <c r="OHV9" s="46"/>
      <c r="OHW9" s="46"/>
      <c r="OHX9" s="46"/>
      <c r="OHY9" s="46"/>
      <c r="OHZ9" s="46"/>
      <c r="OIA9" s="46"/>
      <c r="OIB9" s="46"/>
      <c r="OIC9" s="46"/>
      <c r="OID9" s="46"/>
      <c r="OIE9" s="46"/>
      <c r="OIF9" s="46"/>
      <c r="OIG9" s="46"/>
      <c r="OIH9" s="46"/>
      <c r="OII9" s="46"/>
      <c r="OIJ9" s="46"/>
      <c r="OIK9" s="46"/>
      <c r="OIL9" s="46"/>
      <c r="OIM9" s="46"/>
      <c r="OIN9" s="46"/>
      <c r="OIO9" s="46"/>
      <c r="OIP9" s="46"/>
      <c r="OIQ9" s="46"/>
      <c r="OIR9" s="46"/>
      <c r="OIS9" s="46"/>
      <c r="OIT9" s="46"/>
      <c r="OIU9" s="46"/>
      <c r="OIV9" s="46"/>
      <c r="OIW9" s="46"/>
      <c r="OIX9" s="46"/>
      <c r="OIY9" s="46"/>
      <c r="OIZ9" s="46"/>
      <c r="OJA9" s="46"/>
      <c r="OJB9" s="46"/>
      <c r="OJC9" s="46"/>
      <c r="OJD9" s="46"/>
      <c r="OJE9" s="46"/>
      <c r="OJF9" s="46"/>
      <c r="OJG9" s="46"/>
      <c r="OJH9" s="46"/>
      <c r="OJI9" s="46"/>
      <c r="OJJ9" s="46"/>
      <c r="OJK9" s="46"/>
      <c r="OJL9" s="46"/>
      <c r="OJM9" s="46"/>
      <c r="OJN9" s="46"/>
      <c r="OJO9" s="46"/>
      <c r="OJP9" s="46"/>
      <c r="OJQ9" s="46"/>
      <c r="OJR9" s="46"/>
      <c r="OJS9" s="46"/>
      <c r="OJT9" s="46"/>
      <c r="OJU9" s="46"/>
      <c r="OJV9" s="46"/>
      <c r="OJW9" s="46"/>
      <c r="OJX9" s="46"/>
      <c r="OJY9" s="46"/>
      <c r="OJZ9" s="46"/>
      <c r="OKA9" s="46"/>
      <c r="OKB9" s="46"/>
      <c r="OKC9" s="46"/>
      <c r="OKD9" s="46"/>
      <c r="OKE9" s="46"/>
      <c r="OKF9" s="46"/>
      <c r="OKG9" s="46"/>
      <c r="OKH9" s="46"/>
      <c r="OKI9" s="46"/>
      <c r="OKJ9" s="46"/>
      <c r="OKK9" s="46"/>
      <c r="OKL9" s="46"/>
      <c r="OKM9" s="46"/>
      <c r="OKN9" s="46"/>
      <c r="OKO9" s="46"/>
      <c r="OKP9" s="46"/>
      <c r="OKQ9" s="46"/>
      <c r="OKR9" s="46"/>
      <c r="OKS9" s="46"/>
      <c r="OKT9" s="46"/>
      <c r="OKU9" s="46"/>
      <c r="OKV9" s="46"/>
      <c r="OKW9" s="46"/>
      <c r="OKX9" s="46"/>
      <c r="OKY9" s="46"/>
      <c r="OKZ9" s="46"/>
      <c r="OLA9" s="46"/>
      <c r="OLB9" s="46"/>
      <c r="OLC9" s="46"/>
      <c r="OLD9" s="46"/>
      <c r="OLE9" s="46"/>
      <c r="OLF9" s="46"/>
      <c r="OLG9" s="46"/>
      <c r="OLH9" s="46"/>
      <c r="OLI9" s="46"/>
      <c r="OLJ9" s="46"/>
      <c r="OLK9" s="46"/>
      <c r="OLL9" s="46"/>
      <c r="OLM9" s="46"/>
      <c r="OLN9" s="46"/>
      <c r="OLO9" s="46"/>
      <c r="OLP9" s="46"/>
      <c r="OLQ9" s="46"/>
      <c r="OLR9" s="46"/>
      <c r="OLS9" s="46"/>
      <c r="OLT9" s="46"/>
      <c r="OLU9" s="46"/>
      <c r="OLV9" s="46"/>
      <c r="OLW9" s="46"/>
      <c r="OLX9" s="46"/>
      <c r="OLY9" s="46"/>
      <c r="OLZ9" s="46"/>
      <c r="OMA9" s="46"/>
      <c r="OMB9" s="46"/>
      <c r="OMC9" s="46"/>
      <c r="OMD9" s="46"/>
      <c r="OME9" s="46"/>
      <c r="OMF9" s="46"/>
      <c r="OMG9" s="46"/>
      <c r="OMH9" s="46"/>
      <c r="OMI9" s="46"/>
      <c r="OMJ9" s="46"/>
      <c r="OMK9" s="46"/>
      <c r="OML9" s="46"/>
      <c r="OMM9" s="46"/>
      <c r="OMN9" s="46"/>
      <c r="OMO9" s="46"/>
      <c r="OMP9" s="46"/>
      <c r="OMQ9" s="46"/>
      <c r="OMR9" s="46"/>
      <c r="OMS9" s="46"/>
      <c r="OMT9" s="46"/>
      <c r="OMU9" s="46"/>
      <c r="OMV9" s="46"/>
      <c r="OMW9" s="46"/>
      <c r="OMX9" s="46"/>
      <c r="OMY9" s="46"/>
      <c r="OMZ9" s="46"/>
      <c r="ONA9" s="46"/>
      <c r="ONB9" s="46"/>
      <c r="ONC9" s="46"/>
      <c r="OND9" s="46"/>
      <c r="ONE9" s="46"/>
      <c r="ONF9" s="46"/>
      <c r="ONG9" s="46"/>
      <c r="ONH9" s="46"/>
      <c r="ONI9" s="46"/>
      <c r="ONJ9" s="46"/>
      <c r="ONK9" s="46"/>
      <c r="ONL9" s="46"/>
      <c r="ONM9" s="46"/>
      <c r="ONN9" s="46"/>
      <c r="ONO9" s="46"/>
      <c r="ONP9" s="46"/>
      <c r="ONQ9" s="46"/>
      <c r="ONR9" s="46"/>
      <c r="ONS9" s="46"/>
      <c r="ONT9" s="46"/>
      <c r="ONU9" s="46"/>
      <c r="ONV9" s="46"/>
      <c r="ONW9" s="46"/>
      <c r="ONX9" s="46"/>
      <c r="ONY9" s="46"/>
      <c r="ONZ9" s="46"/>
      <c r="OOA9" s="46"/>
      <c r="OOB9" s="46"/>
      <c r="OOC9" s="46"/>
      <c r="OOD9" s="46"/>
      <c r="OOE9" s="46"/>
      <c r="OOF9" s="46"/>
      <c r="OOG9" s="46"/>
      <c r="OOH9" s="46"/>
      <c r="OOI9" s="46"/>
      <c r="OOJ9" s="46"/>
      <c r="OOK9" s="46"/>
      <c r="OOL9" s="46"/>
      <c r="OOM9" s="46"/>
      <c r="OON9" s="46"/>
      <c r="OOO9" s="46"/>
      <c r="OOP9" s="46"/>
      <c r="OOQ9" s="46"/>
      <c r="OOR9" s="46"/>
      <c r="OOS9" s="46"/>
      <c r="OOT9" s="46"/>
      <c r="OOU9" s="46"/>
      <c r="OOV9" s="46"/>
      <c r="OOW9" s="46"/>
      <c r="OOX9" s="46"/>
      <c r="OOY9" s="46"/>
      <c r="OOZ9" s="46"/>
      <c r="OPA9" s="46"/>
      <c r="OPB9" s="46"/>
      <c r="OPC9" s="46"/>
      <c r="OPD9" s="46"/>
      <c r="OPE9" s="46"/>
      <c r="OPF9" s="46"/>
      <c r="OPG9" s="46"/>
      <c r="OPH9" s="46"/>
      <c r="OPI9" s="46"/>
      <c r="OPJ9" s="46"/>
      <c r="OPK9" s="46"/>
      <c r="OPL9" s="46"/>
      <c r="OPM9" s="46"/>
      <c r="OPN9" s="46"/>
      <c r="OPO9" s="46"/>
      <c r="OPP9" s="46"/>
      <c r="OPQ9" s="46"/>
      <c r="OPR9" s="46"/>
      <c r="OPS9" s="46"/>
      <c r="OPT9" s="46"/>
      <c r="OPU9" s="46"/>
      <c r="OPV9" s="46"/>
      <c r="OPW9" s="46"/>
      <c r="OPX9" s="46"/>
      <c r="OPY9" s="46"/>
      <c r="OPZ9" s="46"/>
      <c r="OQA9" s="46"/>
      <c r="OQB9" s="46"/>
      <c r="OQC9" s="46"/>
      <c r="OQD9" s="46"/>
      <c r="OQE9" s="46"/>
      <c r="OQF9" s="46"/>
      <c r="OQG9" s="46"/>
      <c r="OQH9" s="46"/>
      <c r="OQI9" s="46"/>
      <c r="OQJ9" s="46"/>
      <c r="OQK9" s="46"/>
      <c r="OQL9" s="46"/>
      <c r="OQM9" s="46"/>
      <c r="OQN9" s="46"/>
      <c r="OQO9" s="46"/>
      <c r="OQP9" s="46"/>
      <c r="OQQ9" s="46"/>
      <c r="OQR9" s="46"/>
      <c r="OQS9" s="46"/>
      <c r="OQT9" s="46"/>
      <c r="OQU9" s="46"/>
      <c r="OQV9" s="46"/>
      <c r="OQW9" s="46"/>
      <c r="OQX9" s="46"/>
      <c r="OQY9" s="46"/>
      <c r="OQZ9" s="46"/>
      <c r="ORA9" s="46"/>
      <c r="ORB9" s="46"/>
      <c r="ORC9" s="46"/>
      <c r="ORD9" s="46"/>
      <c r="ORE9" s="46"/>
      <c r="ORF9" s="46"/>
      <c r="ORG9" s="46"/>
      <c r="ORH9" s="46"/>
      <c r="ORI9" s="46"/>
      <c r="ORJ9" s="46"/>
      <c r="ORK9" s="46"/>
      <c r="ORL9" s="46"/>
      <c r="ORM9" s="46"/>
      <c r="ORN9" s="46"/>
      <c r="ORO9" s="46"/>
      <c r="ORP9" s="46"/>
      <c r="ORQ9" s="46"/>
      <c r="ORR9" s="46"/>
      <c r="ORS9" s="46"/>
      <c r="ORT9" s="46"/>
      <c r="ORU9" s="46"/>
      <c r="ORV9" s="46"/>
      <c r="ORW9" s="46"/>
      <c r="ORX9" s="46"/>
      <c r="ORY9" s="46"/>
      <c r="ORZ9" s="46"/>
      <c r="OSA9" s="46"/>
      <c r="OSB9" s="46"/>
      <c r="OSC9" s="46"/>
      <c r="OSD9" s="46"/>
      <c r="OSE9" s="46"/>
      <c r="OSF9" s="46"/>
      <c r="OSG9" s="46"/>
      <c r="OSH9" s="46"/>
      <c r="OSI9" s="46"/>
      <c r="OSJ9" s="46"/>
      <c r="OSK9" s="46"/>
      <c r="OSL9" s="46"/>
      <c r="OSM9" s="46"/>
      <c r="OSN9" s="46"/>
      <c r="OSO9" s="46"/>
      <c r="OSP9" s="46"/>
      <c r="OSQ9" s="46"/>
      <c r="OSR9" s="46"/>
      <c r="OSS9" s="46"/>
      <c r="OST9" s="46"/>
      <c r="OSU9" s="46"/>
      <c r="OSV9" s="46"/>
      <c r="OSW9" s="46"/>
      <c r="OSX9" s="46"/>
      <c r="OSY9" s="46"/>
      <c r="OSZ9" s="46"/>
      <c r="OTA9" s="46"/>
      <c r="OTB9" s="46"/>
      <c r="OTC9" s="46"/>
      <c r="OTD9" s="46"/>
      <c r="OTE9" s="46"/>
      <c r="OTF9" s="46"/>
      <c r="OTG9" s="46"/>
      <c r="OTH9" s="46"/>
      <c r="OTI9" s="46"/>
      <c r="OTJ9" s="46"/>
      <c r="OTK9" s="46"/>
      <c r="OTL9" s="46"/>
      <c r="OTM9" s="46"/>
      <c r="OTN9" s="46"/>
      <c r="OTO9" s="46"/>
      <c r="OTP9" s="46"/>
      <c r="OTQ9" s="46"/>
      <c r="OTR9" s="46"/>
      <c r="OTS9" s="46"/>
      <c r="OTT9" s="46"/>
      <c r="OTU9" s="46"/>
      <c r="OTV9" s="46"/>
      <c r="OTW9" s="46"/>
      <c r="OTX9" s="46"/>
      <c r="OTY9" s="46"/>
      <c r="OTZ9" s="46"/>
      <c r="OUA9" s="46"/>
      <c r="OUB9" s="46"/>
      <c r="OUC9" s="46"/>
      <c r="OUD9" s="46"/>
      <c r="OUE9" s="46"/>
      <c r="OUF9" s="46"/>
      <c r="OUG9" s="46"/>
      <c r="OUH9" s="46"/>
      <c r="OUI9" s="46"/>
      <c r="OUJ9" s="46"/>
      <c r="OUK9" s="46"/>
      <c r="OUL9" s="46"/>
      <c r="OUM9" s="46"/>
      <c r="OUN9" s="46"/>
      <c r="OUO9" s="46"/>
      <c r="OUP9" s="46"/>
      <c r="OUQ9" s="46"/>
      <c r="OUR9" s="46"/>
      <c r="OUS9" s="46"/>
      <c r="OUT9" s="46"/>
      <c r="OUU9" s="46"/>
      <c r="OUV9" s="46"/>
      <c r="OUW9" s="46"/>
      <c r="OUX9" s="46"/>
      <c r="OUY9" s="46"/>
      <c r="OUZ9" s="46"/>
      <c r="OVA9" s="46"/>
      <c r="OVB9" s="46"/>
      <c r="OVC9" s="46"/>
      <c r="OVD9" s="46"/>
      <c r="OVE9" s="46"/>
      <c r="OVF9" s="46"/>
      <c r="OVG9" s="46"/>
      <c r="OVH9" s="46"/>
      <c r="OVI9" s="46"/>
      <c r="OVJ9" s="46"/>
      <c r="OVK9" s="46"/>
      <c r="OVL9" s="46"/>
      <c r="OVM9" s="46"/>
      <c r="OVN9" s="46"/>
      <c r="OVO9" s="46"/>
      <c r="OVP9" s="46"/>
      <c r="OVQ9" s="46"/>
      <c r="OVR9" s="46"/>
      <c r="OVS9" s="46"/>
      <c r="OVT9" s="46"/>
      <c r="OVU9" s="46"/>
      <c r="OVV9" s="46"/>
      <c r="OVW9" s="46"/>
      <c r="OVX9" s="46"/>
      <c r="OVY9" s="46"/>
      <c r="OVZ9" s="46"/>
      <c r="OWA9" s="46"/>
      <c r="OWB9" s="46"/>
      <c r="OWC9" s="46"/>
      <c r="OWD9" s="46"/>
      <c r="OWE9" s="46"/>
      <c r="OWF9" s="46"/>
      <c r="OWG9" s="46"/>
      <c r="OWH9" s="46"/>
      <c r="OWI9" s="46"/>
      <c r="OWJ9" s="46"/>
      <c r="OWK9" s="46"/>
      <c r="OWL9" s="46"/>
      <c r="OWM9" s="46"/>
      <c r="OWN9" s="46"/>
      <c r="OWO9" s="46"/>
      <c r="OWP9" s="46"/>
      <c r="OWQ9" s="46"/>
      <c r="OWR9" s="46"/>
      <c r="OWS9" s="46"/>
      <c r="OWT9" s="46"/>
      <c r="OWU9" s="46"/>
      <c r="OWV9" s="46"/>
      <c r="OWW9" s="46"/>
      <c r="OWX9" s="46"/>
      <c r="OWY9" s="46"/>
      <c r="OWZ9" s="46"/>
      <c r="OXA9" s="46"/>
      <c r="OXB9" s="46"/>
      <c r="OXC9" s="46"/>
      <c r="OXD9" s="46"/>
      <c r="OXE9" s="46"/>
      <c r="OXF9" s="46"/>
      <c r="OXG9" s="46"/>
      <c r="OXH9" s="46"/>
      <c r="OXI9" s="46"/>
      <c r="OXJ9" s="46"/>
      <c r="OXK9" s="46"/>
      <c r="OXL9" s="46"/>
      <c r="OXM9" s="46"/>
      <c r="OXN9" s="46"/>
      <c r="OXO9" s="46"/>
      <c r="OXP9" s="46"/>
      <c r="OXQ9" s="46"/>
      <c r="OXR9" s="46"/>
      <c r="OXS9" s="46"/>
      <c r="OXT9" s="46"/>
      <c r="OXU9" s="46"/>
      <c r="OXV9" s="46"/>
      <c r="OXW9" s="46"/>
      <c r="OXX9" s="46"/>
      <c r="OXY9" s="46"/>
      <c r="OXZ9" s="46"/>
      <c r="OYA9" s="46"/>
      <c r="OYB9" s="46"/>
      <c r="OYC9" s="46"/>
      <c r="OYD9" s="46"/>
      <c r="OYE9" s="46"/>
      <c r="OYF9" s="46"/>
      <c r="OYG9" s="46"/>
      <c r="OYH9" s="46"/>
      <c r="OYI9" s="46"/>
      <c r="OYJ9" s="46"/>
      <c r="OYK9" s="46"/>
      <c r="OYL9" s="46"/>
      <c r="OYM9" s="46"/>
      <c r="OYN9" s="46"/>
      <c r="OYO9" s="46"/>
      <c r="OYP9" s="46"/>
      <c r="OYQ9" s="46"/>
      <c r="OYR9" s="46"/>
      <c r="OYS9" s="46"/>
      <c r="OYT9" s="46"/>
      <c r="OYU9" s="46"/>
      <c r="OYV9" s="46"/>
      <c r="OYW9" s="46"/>
      <c r="OYX9" s="46"/>
      <c r="OYY9" s="46"/>
      <c r="OYZ9" s="46"/>
      <c r="OZA9" s="46"/>
      <c r="OZB9" s="46"/>
      <c r="OZC9" s="46"/>
      <c r="OZD9" s="46"/>
      <c r="OZE9" s="46"/>
      <c r="OZF9" s="46"/>
      <c r="OZG9" s="46"/>
      <c r="OZH9" s="46"/>
      <c r="OZI9" s="46"/>
      <c r="OZJ9" s="46"/>
      <c r="OZK9" s="46"/>
      <c r="OZL9" s="46"/>
      <c r="OZM9" s="46"/>
      <c r="OZN9" s="46"/>
      <c r="OZO9" s="46"/>
      <c r="OZP9" s="46"/>
      <c r="OZQ9" s="46"/>
      <c r="OZR9" s="46"/>
      <c r="OZS9" s="46"/>
      <c r="OZT9" s="46"/>
      <c r="OZU9" s="46"/>
      <c r="OZV9" s="46"/>
      <c r="OZW9" s="46"/>
      <c r="OZX9" s="46"/>
      <c r="OZY9" s="46"/>
      <c r="OZZ9" s="46"/>
      <c r="PAA9" s="46"/>
      <c r="PAB9" s="46"/>
      <c r="PAC9" s="46"/>
      <c r="PAD9" s="46"/>
      <c r="PAE9" s="46"/>
      <c r="PAF9" s="46"/>
      <c r="PAG9" s="46"/>
      <c r="PAH9" s="46"/>
      <c r="PAI9" s="46"/>
      <c r="PAJ9" s="46"/>
      <c r="PAK9" s="46"/>
      <c r="PAL9" s="46"/>
      <c r="PAM9" s="46"/>
      <c r="PAN9" s="46"/>
      <c r="PAO9" s="46"/>
      <c r="PAP9" s="46"/>
      <c r="PAQ9" s="46"/>
      <c r="PAR9" s="46"/>
      <c r="PAS9" s="46"/>
      <c r="PAT9" s="46"/>
      <c r="PAU9" s="46"/>
      <c r="PAV9" s="46"/>
      <c r="PAW9" s="46"/>
      <c r="PAX9" s="46"/>
      <c r="PAY9" s="46"/>
      <c r="PAZ9" s="46"/>
      <c r="PBA9" s="46"/>
      <c r="PBB9" s="46"/>
      <c r="PBC9" s="46"/>
      <c r="PBD9" s="46"/>
      <c r="PBE9" s="46"/>
      <c r="PBF9" s="46"/>
      <c r="PBG9" s="46"/>
      <c r="PBH9" s="46"/>
      <c r="PBI9" s="46"/>
      <c r="PBJ9" s="46"/>
      <c r="PBK9" s="46"/>
      <c r="PBL9" s="46"/>
      <c r="PBM9" s="46"/>
      <c r="PBN9" s="46"/>
      <c r="PBO9" s="46"/>
      <c r="PBP9" s="46"/>
      <c r="PBQ9" s="46"/>
      <c r="PBR9" s="46"/>
      <c r="PBS9" s="46"/>
      <c r="PBT9" s="46"/>
      <c r="PBU9" s="46"/>
      <c r="PBV9" s="46"/>
      <c r="PBW9" s="46"/>
      <c r="PBX9" s="46"/>
      <c r="PBY9" s="46"/>
      <c r="PBZ9" s="46"/>
      <c r="PCA9" s="46"/>
      <c r="PCB9" s="46"/>
      <c r="PCC9" s="46"/>
      <c r="PCD9" s="46"/>
      <c r="PCE9" s="46"/>
      <c r="PCF9" s="46"/>
      <c r="PCG9" s="46"/>
      <c r="PCH9" s="46"/>
      <c r="PCI9" s="46"/>
      <c r="PCJ9" s="46"/>
      <c r="PCK9" s="46"/>
      <c r="PCL9" s="46"/>
      <c r="PCM9" s="46"/>
      <c r="PCN9" s="46"/>
      <c r="PCO9" s="46"/>
      <c r="PCP9" s="46"/>
      <c r="PCQ9" s="46"/>
      <c r="PCR9" s="46"/>
      <c r="PCS9" s="46"/>
      <c r="PCT9" s="46"/>
      <c r="PCU9" s="46"/>
      <c r="PCV9" s="46"/>
      <c r="PCW9" s="46"/>
      <c r="PCX9" s="46"/>
      <c r="PCY9" s="46"/>
      <c r="PCZ9" s="46"/>
      <c r="PDA9" s="46"/>
      <c r="PDB9" s="46"/>
      <c r="PDC9" s="46"/>
      <c r="PDD9" s="46"/>
      <c r="PDE9" s="46"/>
      <c r="PDF9" s="46"/>
      <c r="PDG9" s="46"/>
      <c r="PDH9" s="46"/>
      <c r="PDI9" s="46"/>
      <c r="PDJ9" s="46"/>
      <c r="PDK9" s="46"/>
      <c r="PDL9" s="46"/>
      <c r="PDM9" s="46"/>
      <c r="PDN9" s="46"/>
      <c r="PDO9" s="46"/>
      <c r="PDP9" s="46"/>
      <c r="PDQ9" s="46"/>
      <c r="PDR9" s="46"/>
      <c r="PDS9" s="46"/>
      <c r="PDT9" s="46"/>
      <c r="PDU9" s="46"/>
      <c r="PDV9" s="46"/>
      <c r="PDW9" s="46"/>
      <c r="PDX9" s="46"/>
      <c r="PDY9" s="46"/>
      <c r="PDZ9" s="46"/>
      <c r="PEA9" s="46"/>
      <c r="PEB9" s="46"/>
      <c r="PEC9" s="46"/>
      <c r="PED9" s="46"/>
      <c r="PEE9" s="46"/>
      <c r="PEF9" s="46"/>
      <c r="PEG9" s="46"/>
      <c r="PEH9" s="46"/>
      <c r="PEI9" s="46"/>
      <c r="PEJ9" s="46"/>
      <c r="PEK9" s="46"/>
      <c r="PEL9" s="46"/>
      <c r="PEM9" s="46"/>
      <c r="PEN9" s="46"/>
      <c r="PEO9" s="46"/>
      <c r="PEP9" s="46"/>
      <c r="PEQ9" s="46"/>
      <c r="PER9" s="46"/>
      <c r="PES9" s="46"/>
      <c r="PET9" s="46"/>
      <c r="PEU9" s="46"/>
      <c r="PEV9" s="46"/>
      <c r="PEW9" s="46"/>
      <c r="PEX9" s="46"/>
      <c r="PEY9" s="46"/>
      <c r="PEZ9" s="46"/>
      <c r="PFA9" s="46"/>
      <c r="PFB9" s="46"/>
      <c r="PFC9" s="46"/>
      <c r="PFD9" s="46"/>
      <c r="PFE9" s="46"/>
      <c r="PFF9" s="46"/>
      <c r="PFG9" s="46"/>
      <c r="PFH9" s="46"/>
      <c r="PFI9" s="46"/>
      <c r="PFJ9" s="46"/>
      <c r="PFK9" s="46"/>
      <c r="PFL9" s="46"/>
      <c r="PFM9" s="46"/>
      <c r="PFN9" s="46"/>
      <c r="PFO9" s="46"/>
      <c r="PFP9" s="46"/>
      <c r="PFQ9" s="46"/>
      <c r="PFR9" s="46"/>
      <c r="PFS9" s="46"/>
      <c r="PFT9" s="46"/>
      <c r="PFU9" s="46"/>
      <c r="PFV9" s="46"/>
      <c r="PFW9" s="46"/>
      <c r="PFX9" s="46"/>
      <c r="PFY9" s="46"/>
      <c r="PFZ9" s="46"/>
      <c r="PGA9" s="46"/>
      <c r="PGB9" s="46"/>
      <c r="PGC9" s="46"/>
      <c r="PGD9" s="46"/>
      <c r="PGE9" s="46"/>
      <c r="PGF9" s="46"/>
      <c r="PGG9" s="46"/>
      <c r="PGH9" s="46"/>
      <c r="PGI9" s="46"/>
      <c r="PGJ9" s="46"/>
      <c r="PGK9" s="46"/>
      <c r="PGL9" s="46"/>
      <c r="PGM9" s="46"/>
      <c r="PGN9" s="46"/>
      <c r="PGO9" s="46"/>
      <c r="PGP9" s="46"/>
      <c r="PGQ9" s="46"/>
      <c r="PGR9" s="46"/>
      <c r="PGS9" s="46"/>
      <c r="PGT9" s="46"/>
      <c r="PGU9" s="46"/>
      <c r="PGV9" s="46"/>
      <c r="PGW9" s="46"/>
      <c r="PGX9" s="46"/>
      <c r="PGY9" s="46"/>
      <c r="PGZ9" s="46"/>
      <c r="PHA9" s="46"/>
      <c r="PHB9" s="46"/>
      <c r="PHC9" s="46"/>
      <c r="PHD9" s="46"/>
      <c r="PHE9" s="46"/>
      <c r="PHF9" s="46"/>
      <c r="PHG9" s="46"/>
      <c r="PHH9" s="46"/>
      <c r="PHI9" s="46"/>
      <c r="PHJ9" s="46"/>
      <c r="PHK9" s="46"/>
      <c r="PHL9" s="46"/>
      <c r="PHM9" s="46"/>
      <c r="PHN9" s="46"/>
      <c r="PHO9" s="46"/>
      <c r="PHP9" s="46"/>
      <c r="PHQ9" s="46"/>
      <c r="PHR9" s="46"/>
      <c r="PHS9" s="46"/>
      <c r="PHT9" s="46"/>
      <c r="PHU9" s="46"/>
      <c r="PHV9" s="46"/>
      <c r="PHW9" s="46"/>
      <c r="PHX9" s="46"/>
      <c r="PHY9" s="46"/>
      <c r="PHZ9" s="46"/>
      <c r="PIA9" s="46"/>
      <c r="PIB9" s="46"/>
      <c r="PIC9" s="46"/>
      <c r="PID9" s="46"/>
      <c r="PIE9" s="46"/>
      <c r="PIF9" s="46"/>
      <c r="PIG9" s="46"/>
      <c r="PIH9" s="46"/>
      <c r="PII9" s="46"/>
      <c r="PIJ9" s="46"/>
      <c r="PIK9" s="46"/>
      <c r="PIL9" s="46"/>
      <c r="PIM9" s="46"/>
      <c r="PIN9" s="46"/>
      <c r="PIO9" s="46"/>
      <c r="PIP9" s="46"/>
      <c r="PIQ9" s="46"/>
      <c r="PIR9" s="46"/>
      <c r="PIS9" s="46"/>
      <c r="PIT9" s="46"/>
      <c r="PIU9" s="46"/>
      <c r="PIV9" s="46"/>
      <c r="PIW9" s="46"/>
      <c r="PIX9" s="46"/>
      <c r="PIY9" s="46"/>
      <c r="PIZ9" s="46"/>
      <c r="PJA9" s="46"/>
      <c r="PJB9" s="46"/>
      <c r="PJC9" s="46"/>
      <c r="PJD9" s="46"/>
      <c r="PJE9" s="46"/>
      <c r="PJF9" s="46"/>
      <c r="PJG9" s="46"/>
      <c r="PJH9" s="46"/>
      <c r="PJI9" s="46"/>
      <c r="PJJ9" s="46"/>
      <c r="PJK9" s="46"/>
      <c r="PJL9" s="46"/>
      <c r="PJM9" s="46"/>
      <c r="PJN9" s="46"/>
      <c r="PJO9" s="46"/>
      <c r="PJP9" s="46"/>
      <c r="PJQ9" s="46"/>
      <c r="PJR9" s="46"/>
      <c r="PJS9" s="46"/>
      <c r="PJT9" s="46"/>
      <c r="PJU9" s="46"/>
      <c r="PJV9" s="46"/>
      <c r="PJW9" s="46"/>
      <c r="PJX9" s="46"/>
      <c r="PJY9" s="46"/>
      <c r="PJZ9" s="46"/>
      <c r="PKA9" s="46"/>
      <c r="PKB9" s="46"/>
      <c r="PKC9" s="46"/>
      <c r="PKD9" s="46"/>
      <c r="PKE9" s="46"/>
      <c r="PKF9" s="46"/>
      <c r="PKG9" s="46"/>
      <c r="PKH9" s="46"/>
      <c r="PKI9" s="46"/>
      <c r="PKJ9" s="46"/>
      <c r="PKK9" s="46"/>
      <c r="PKL9" s="46"/>
      <c r="PKM9" s="46"/>
      <c r="PKN9" s="46"/>
      <c r="PKO9" s="46"/>
      <c r="PKP9" s="46"/>
      <c r="PKQ9" s="46"/>
      <c r="PKR9" s="46"/>
      <c r="PKS9" s="46"/>
      <c r="PKT9" s="46"/>
      <c r="PKU9" s="46"/>
      <c r="PKV9" s="46"/>
      <c r="PKW9" s="46"/>
      <c r="PKX9" s="46"/>
      <c r="PKY9" s="46"/>
      <c r="PKZ9" s="46"/>
      <c r="PLA9" s="46"/>
      <c r="PLB9" s="46"/>
      <c r="PLC9" s="46"/>
      <c r="PLD9" s="46"/>
      <c r="PLE9" s="46"/>
      <c r="PLF9" s="46"/>
      <c r="PLG9" s="46"/>
      <c r="PLH9" s="46"/>
      <c r="PLI9" s="46"/>
      <c r="PLJ9" s="46"/>
      <c r="PLK9" s="46"/>
      <c r="PLL9" s="46"/>
      <c r="PLM9" s="46"/>
      <c r="PLN9" s="46"/>
      <c r="PLO9" s="46"/>
      <c r="PLP9" s="46"/>
      <c r="PLQ9" s="46"/>
      <c r="PLR9" s="46"/>
      <c r="PLS9" s="46"/>
      <c r="PLT9" s="46"/>
      <c r="PLU9" s="46"/>
      <c r="PLV9" s="46"/>
      <c r="PLW9" s="46"/>
      <c r="PLX9" s="46"/>
      <c r="PLY9" s="46"/>
      <c r="PLZ9" s="46"/>
      <c r="PMA9" s="46"/>
      <c r="PMB9" s="46"/>
      <c r="PMC9" s="46"/>
      <c r="PMD9" s="46"/>
      <c r="PME9" s="46"/>
      <c r="PMF9" s="46"/>
      <c r="PMG9" s="46"/>
      <c r="PMH9" s="46"/>
      <c r="PMI9" s="46"/>
      <c r="PMJ9" s="46"/>
      <c r="PMK9" s="46"/>
      <c r="PML9" s="46"/>
      <c r="PMM9" s="46"/>
      <c r="PMN9" s="46"/>
      <c r="PMO9" s="46"/>
      <c r="PMP9" s="46"/>
      <c r="PMQ9" s="46"/>
      <c r="PMR9" s="46"/>
      <c r="PMS9" s="46"/>
      <c r="PMT9" s="46"/>
      <c r="PMU9" s="46"/>
      <c r="PMV9" s="46"/>
      <c r="PMW9" s="46"/>
      <c r="PMX9" s="46"/>
      <c r="PMY9" s="46"/>
      <c r="PMZ9" s="46"/>
      <c r="PNA9" s="46"/>
      <c r="PNB9" s="46"/>
      <c r="PNC9" s="46"/>
      <c r="PND9" s="46"/>
      <c r="PNE9" s="46"/>
      <c r="PNF9" s="46"/>
      <c r="PNG9" s="46"/>
      <c r="PNH9" s="46"/>
      <c r="PNI9" s="46"/>
      <c r="PNJ9" s="46"/>
      <c r="PNK9" s="46"/>
      <c r="PNL9" s="46"/>
      <c r="PNM9" s="46"/>
      <c r="PNN9" s="46"/>
      <c r="PNO9" s="46"/>
      <c r="PNP9" s="46"/>
      <c r="PNQ9" s="46"/>
      <c r="PNR9" s="46"/>
      <c r="PNS9" s="46"/>
      <c r="PNT9" s="46"/>
      <c r="PNU9" s="46"/>
      <c r="PNV9" s="46"/>
      <c r="PNW9" s="46"/>
      <c r="PNX9" s="46"/>
      <c r="PNY9" s="46"/>
      <c r="PNZ9" s="46"/>
      <c r="POA9" s="46"/>
      <c r="POB9" s="46"/>
      <c r="POC9" s="46"/>
      <c r="POD9" s="46"/>
      <c r="POE9" s="46"/>
      <c r="POF9" s="46"/>
      <c r="POG9" s="46"/>
      <c r="POH9" s="46"/>
      <c r="POI9" s="46"/>
      <c r="POJ9" s="46"/>
      <c r="POK9" s="46"/>
      <c r="POL9" s="46"/>
      <c r="POM9" s="46"/>
      <c r="PON9" s="46"/>
      <c r="POO9" s="46"/>
      <c r="POP9" s="46"/>
      <c r="POQ9" s="46"/>
      <c r="POR9" s="46"/>
      <c r="POS9" s="46"/>
      <c r="POT9" s="46"/>
      <c r="POU9" s="46"/>
      <c r="POV9" s="46"/>
      <c r="POW9" s="46"/>
      <c r="POX9" s="46"/>
      <c r="POY9" s="46"/>
      <c r="POZ9" s="46"/>
      <c r="PPA9" s="46"/>
      <c r="PPB9" s="46"/>
      <c r="PPC9" s="46"/>
      <c r="PPD9" s="46"/>
      <c r="PPE9" s="46"/>
      <c r="PPF9" s="46"/>
      <c r="PPG9" s="46"/>
      <c r="PPH9" s="46"/>
      <c r="PPI9" s="46"/>
      <c r="PPJ9" s="46"/>
      <c r="PPK9" s="46"/>
      <c r="PPL9" s="46"/>
      <c r="PPM9" s="46"/>
      <c r="PPN9" s="46"/>
      <c r="PPO9" s="46"/>
      <c r="PPP9" s="46"/>
      <c r="PPQ9" s="46"/>
      <c r="PPR9" s="46"/>
      <c r="PPS9" s="46"/>
      <c r="PPT9" s="46"/>
      <c r="PPU9" s="46"/>
      <c r="PPV9" s="46"/>
      <c r="PPW9" s="46"/>
      <c r="PPX9" s="46"/>
      <c r="PPY9" s="46"/>
      <c r="PPZ9" s="46"/>
      <c r="PQA9" s="46"/>
      <c r="PQB9" s="46"/>
      <c r="PQC9" s="46"/>
      <c r="PQD9" s="46"/>
      <c r="PQE9" s="46"/>
      <c r="PQF9" s="46"/>
      <c r="PQG9" s="46"/>
      <c r="PQH9" s="46"/>
      <c r="PQI9" s="46"/>
      <c r="PQJ9" s="46"/>
      <c r="PQK9" s="46"/>
      <c r="PQL9" s="46"/>
      <c r="PQM9" s="46"/>
      <c r="PQN9" s="46"/>
      <c r="PQO9" s="46"/>
      <c r="PQP9" s="46"/>
      <c r="PQQ9" s="46"/>
      <c r="PQR9" s="46"/>
      <c r="PQS9" s="46"/>
      <c r="PQT9" s="46"/>
      <c r="PQU9" s="46"/>
      <c r="PQV9" s="46"/>
      <c r="PQW9" s="46"/>
      <c r="PQX9" s="46"/>
      <c r="PQY9" s="46"/>
      <c r="PQZ9" s="46"/>
      <c r="PRA9" s="46"/>
      <c r="PRB9" s="46"/>
      <c r="PRC9" s="46"/>
      <c r="PRD9" s="46"/>
      <c r="PRE9" s="46"/>
      <c r="PRF9" s="46"/>
      <c r="PRG9" s="46"/>
      <c r="PRH9" s="46"/>
      <c r="PRI9" s="46"/>
      <c r="PRJ9" s="46"/>
      <c r="PRK9" s="46"/>
      <c r="PRL9" s="46"/>
      <c r="PRM9" s="46"/>
      <c r="PRN9" s="46"/>
      <c r="PRO9" s="46"/>
      <c r="PRP9" s="46"/>
      <c r="PRQ9" s="46"/>
      <c r="PRR9" s="46"/>
      <c r="PRS9" s="46"/>
      <c r="PRT9" s="46"/>
      <c r="PRU9" s="46"/>
      <c r="PRV9" s="46"/>
      <c r="PRW9" s="46"/>
      <c r="PRX9" s="46"/>
      <c r="PRY9" s="46"/>
      <c r="PRZ9" s="46"/>
      <c r="PSA9" s="46"/>
      <c r="PSB9" s="46"/>
      <c r="PSC9" s="46"/>
      <c r="PSD9" s="46"/>
      <c r="PSE9" s="46"/>
      <c r="PSF9" s="46"/>
      <c r="PSG9" s="46"/>
      <c r="PSH9" s="46"/>
      <c r="PSI9" s="46"/>
      <c r="PSJ9" s="46"/>
      <c r="PSK9" s="46"/>
      <c r="PSL9" s="46"/>
      <c r="PSM9" s="46"/>
      <c r="PSN9" s="46"/>
      <c r="PSO9" s="46"/>
      <c r="PSP9" s="46"/>
      <c r="PSQ9" s="46"/>
      <c r="PSR9" s="46"/>
      <c r="PSS9" s="46"/>
      <c r="PST9" s="46"/>
      <c r="PSU9" s="46"/>
      <c r="PSV9" s="46"/>
      <c r="PSW9" s="46"/>
      <c r="PSX9" s="46"/>
      <c r="PSY9" s="46"/>
      <c r="PSZ9" s="46"/>
      <c r="PTA9" s="46"/>
      <c r="PTB9" s="46"/>
      <c r="PTC9" s="46"/>
      <c r="PTD9" s="46"/>
      <c r="PTE9" s="46"/>
      <c r="PTF9" s="46"/>
      <c r="PTG9" s="46"/>
      <c r="PTH9" s="46"/>
      <c r="PTI9" s="46"/>
      <c r="PTJ9" s="46"/>
      <c r="PTK9" s="46"/>
      <c r="PTL9" s="46"/>
      <c r="PTM9" s="46"/>
      <c r="PTN9" s="46"/>
      <c r="PTO9" s="46"/>
      <c r="PTP9" s="46"/>
      <c r="PTQ9" s="46"/>
      <c r="PTR9" s="46"/>
      <c r="PTS9" s="46"/>
      <c r="PTT9" s="46"/>
      <c r="PTU9" s="46"/>
      <c r="PTV9" s="46"/>
      <c r="PTW9" s="46"/>
      <c r="PTX9" s="46"/>
      <c r="PTY9" s="46"/>
      <c r="PTZ9" s="46"/>
      <c r="PUA9" s="46"/>
      <c r="PUB9" s="46"/>
      <c r="PUC9" s="46"/>
      <c r="PUD9" s="46"/>
      <c r="PUE9" s="46"/>
      <c r="PUF9" s="46"/>
      <c r="PUG9" s="46"/>
      <c r="PUH9" s="46"/>
      <c r="PUI9" s="46"/>
      <c r="PUJ9" s="46"/>
      <c r="PUK9" s="46"/>
      <c r="PUL9" s="46"/>
      <c r="PUM9" s="46"/>
      <c r="PUN9" s="46"/>
      <c r="PUO9" s="46"/>
      <c r="PUP9" s="46"/>
      <c r="PUQ9" s="46"/>
      <c r="PUR9" s="46"/>
      <c r="PUS9" s="46"/>
      <c r="PUT9" s="46"/>
      <c r="PUU9" s="46"/>
      <c r="PUV9" s="46"/>
      <c r="PUW9" s="46"/>
      <c r="PUX9" s="46"/>
      <c r="PUY9" s="46"/>
      <c r="PUZ9" s="46"/>
      <c r="PVA9" s="46"/>
      <c r="PVB9" s="46"/>
      <c r="PVC9" s="46"/>
      <c r="PVD9" s="46"/>
      <c r="PVE9" s="46"/>
      <c r="PVF9" s="46"/>
      <c r="PVG9" s="46"/>
      <c r="PVH9" s="46"/>
      <c r="PVI9" s="46"/>
      <c r="PVJ9" s="46"/>
      <c r="PVK9" s="46"/>
      <c r="PVL9" s="46"/>
      <c r="PVM9" s="46"/>
      <c r="PVN9" s="46"/>
      <c r="PVO9" s="46"/>
      <c r="PVP9" s="46"/>
      <c r="PVQ9" s="46"/>
      <c r="PVR9" s="46"/>
      <c r="PVS9" s="46"/>
      <c r="PVT9" s="46"/>
      <c r="PVU9" s="46"/>
      <c r="PVV9" s="46"/>
      <c r="PVW9" s="46"/>
      <c r="PVX9" s="46"/>
      <c r="PVY9" s="46"/>
      <c r="PVZ9" s="46"/>
      <c r="PWA9" s="46"/>
      <c r="PWB9" s="46"/>
      <c r="PWC9" s="46"/>
      <c r="PWD9" s="46"/>
      <c r="PWE9" s="46"/>
      <c r="PWF9" s="46"/>
      <c r="PWG9" s="46"/>
      <c r="PWH9" s="46"/>
      <c r="PWI9" s="46"/>
      <c r="PWJ9" s="46"/>
      <c r="PWK9" s="46"/>
      <c r="PWL9" s="46"/>
      <c r="PWM9" s="46"/>
      <c r="PWN9" s="46"/>
      <c r="PWO9" s="46"/>
      <c r="PWP9" s="46"/>
      <c r="PWQ9" s="46"/>
      <c r="PWR9" s="46"/>
      <c r="PWS9" s="46"/>
      <c r="PWT9" s="46"/>
      <c r="PWU9" s="46"/>
      <c r="PWV9" s="46"/>
      <c r="PWW9" s="46"/>
      <c r="PWX9" s="46"/>
      <c r="PWY9" s="46"/>
      <c r="PWZ9" s="46"/>
      <c r="PXA9" s="46"/>
      <c r="PXB9" s="46"/>
      <c r="PXC9" s="46"/>
      <c r="PXD9" s="46"/>
      <c r="PXE9" s="46"/>
      <c r="PXF9" s="46"/>
      <c r="PXG9" s="46"/>
      <c r="PXH9" s="46"/>
      <c r="PXI9" s="46"/>
      <c r="PXJ9" s="46"/>
      <c r="PXK9" s="46"/>
      <c r="PXL9" s="46"/>
      <c r="PXM9" s="46"/>
      <c r="PXN9" s="46"/>
      <c r="PXO9" s="46"/>
      <c r="PXP9" s="46"/>
      <c r="PXQ9" s="46"/>
      <c r="PXR9" s="46"/>
      <c r="PXS9" s="46"/>
      <c r="PXT9" s="46"/>
      <c r="PXU9" s="46"/>
      <c r="PXV9" s="46"/>
      <c r="PXW9" s="46"/>
      <c r="PXX9" s="46"/>
      <c r="PXY9" s="46"/>
      <c r="PXZ9" s="46"/>
      <c r="PYA9" s="46"/>
      <c r="PYB9" s="46"/>
      <c r="PYC9" s="46"/>
      <c r="PYD9" s="46"/>
      <c r="PYE9" s="46"/>
      <c r="PYF9" s="46"/>
      <c r="PYG9" s="46"/>
      <c r="PYH9" s="46"/>
      <c r="PYI9" s="46"/>
      <c r="PYJ9" s="46"/>
      <c r="PYK9" s="46"/>
      <c r="PYL9" s="46"/>
      <c r="PYM9" s="46"/>
      <c r="PYN9" s="46"/>
      <c r="PYO9" s="46"/>
      <c r="PYP9" s="46"/>
      <c r="PYQ9" s="46"/>
      <c r="PYR9" s="46"/>
      <c r="PYS9" s="46"/>
      <c r="PYT9" s="46"/>
      <c r="PYU9" s="46"/>
      <c r="PYV9" s="46"/>
      <c r="PYW9" s="46"/>
      <c r="PYX9" s="46"/>
      <c r="PYY9" s="46"/>
      <c r="PYZ9" s="46"/>
      <c r="PZA9" s="46"/>
      <c r="PZB9" s="46"/>
      <c r="PZC9" s="46"/>
      <c r="PZD9" s="46"/>
      <c r="PZE9" s="46"/>
      <c r="PZF9" s="46"/>
      <c r="PZG9" s="46"/>
      <c r="PZH9" s="46"/>
      <c r="PZI9" s="46"/>
      <c r="PZJ9" s="46"/>
      <c r="PZK9" s="46"/>
      <c r="PZL9" s="46"/>
      <c r="PZM9" s="46"/>
      <c r="PZN9" s="46"/>
      <c r="PZO9" s="46"/>
      <c r="PZP9" s="46"/>
      <c r="PZQ9" s="46"/>
      <c r="PZR9" s="46"/>
      <c r="PZS9" s="46"/>
      <c r="PZT9" s="46"/>
      <c r="PZU9" s="46"/>
      <c r="PZV9" s="46"/>
      <c r="PZW9" s="46"/>
      <c r="PZX9" s="46"/>
      <c r="PZY9" s="46"/>
      <c r="PZZ9" s="46"/>
      <c r="QAA9" s="46"/>
      <c r="QAB9" s="46"/>
      <c r="QAC9" s="46"/>
      <c r="QAD9" s="46"/>
      <c r="QAE9" s="46"/>
      <c r="QAF9" s="46"/>
      <c r="QAG9" s="46"/>
      <c r="QAH9" s="46"/>
      <c r="QAI9" s="46"/>
      <c r="QAJ9" s="46"/>
      <c r="QAK9" s="46"/>
      <c r="QAL9" s="46"/>
      <c r="QAM9" s="46"/>
      <c r="QAN9" s="46"/>
      <c r="QAO9" s="46"/>
      <c r="QAP9" s="46"/>
      <c r="QAQ9" s="46"/>
      <c r="QAR9" s="46"/>
      <c r="QAS9" s="46"/>
      <c r="QAT9" s="46"/>
      <c r="QAU9" s="46"/>
      <c r="QAV9" s="46"/>
      <c r="QAW9" s="46"/>
      <c r="QAX9" s="46"/>
      <c r="QAY9" s="46"/>
      <c r="QAZ9" s="46"/>
      <c r="QBA9" s="46"/>
      <c r="QBB9" s="46"/>
      <c r="QBC9" s="46"/>
      <c r="QBD9" s="46"/>
      <c r="QBE9" s="46"/>
      <c r="QBF9" s="46"/>
      <c r="QBG9" s="46"/>
      <c r="QBH9" s="46"/>
      <c r="QBI9" s="46"/>
      <c r="QBJ9" s="46"/>
      <c r="QBK9" s="46"/>
      <c r="QBL9" s="46"/>
      <c r="QBM9" s="46"/>
      <c r="QBN9" s="46"/>
      <c r="QBO9" s="46"/>
      <c r="QBP9" s="46"/>
      <c r="QBQ9" s="46"/>
      <c r="QBR9" s="46"/>
      <c r="QBS9" s="46"/>
      <c r="QBT9" s="46"/>
      <c r="QBU9" s="46"/>
      <c r="QBV9" s="46"/>
      <c r="QBW9" s="46"/>
      <c r="QBX9" s="46"/>
      <c r="QBY9" s="46"/>
      <c r="QBZ9" s="46"/>
      <c r="QCA9" s="46"/>
      <c r="QCB9" s="46"/>
      <c r="QCC9" s="46"/>
      <c r="QCD9" s="46"/>
      <c r="QCE9" s="46"/>
      <c r="QCF9" s="46"/>
      <c r="QCG9" s="46"/>
      <c r="QCH9" s="46"/>
      <c r="QCI9" s="46"/>
      <c r="QCJ9" s="46"/>
      <c r="QCK9" s="46"/>
      <c r="QCL9" s="46"/>
      <c r="QCM9" s="46"/>
      <c r="QCN9" s="46"/>
      <c r="QCO9" s="46"/>
      <c r="QCP9" s="46"/>
      <c r="QCQ9" s="46"/>
      <c r="QCR9" s="46"/>
      <c r="QCS9" s="46"/>
      <c r="QCT9" s="46"/>
      <c r="QCU9" s="46"/>
      <c r="QCV9" s="46"/>
      <c r="QCW9" s="46"/>
      <c r="QCX9" s="46"/>
      <c r="QCY9" s="46"/>
      <c r="QCZ9" s="46"/>
      <c r="QDA9" s="46"/>
      <c r="QDB9" s="46"/>
      <c r="QDC9" s="46"/>
      <c r="QDD9" s="46"/>
      <c r="QDE9" s="46"/>
      <c r="QDF9" s="46"/>
      <c r="QDG9" s="46"/>
      <c r="QDH9" s="46"/>
      <c r="QDI9" s="46"/>
      <c r="QDJ9" s="46"/>
      <c r="QDK9" s="46"/>
      <c r="QDL9" s="46"/>
      <c r="QDM9" s="46"/>
      <c r="QDN9" s="46"/>
      <c r="QDO9" s="46"/>
      <c r="QDP9" s="46"/>
      <c r="QDQ9" s="46"/>
      <c r="QDR9" s="46"/>
      <c r="QDS9" s="46"/>
      <c r="QDT9" s="46"/>
      <c r="QDU9" s="46"/>
      <c r="QDV9" s="46"/>
      <c r="QDW9" s="46"/>
      <c r="QDX9" s="46"/>
      <c r="QDY9" s="46"/>
      <c r="QDZ9" s="46"/>
      <c r="QEA9" s="46"/>
      <c r="QEB9" s="46"/>
      <c r="QEC9" s="46"/>
      <c r="QED9" s="46"/>
      <c r="QEE9" s="46"/>
      <c r="QEF9" s="46"/>
      <c r="QEG9" s="46"/>
      <c r="QEH9" s="46"/>
      <c r="QEI9" s="46"/>
      <c r="QEJ9" s="46"/>
      <c r="QEK9" s="46"/>
      <c r="QEL9" s="46"/>
      <c r="QEM9" s="46"/>
      <c r="QEN9" s="46"/>
      <c r="QEO9" s="46"/>
      <c r="QEP9" s="46"/>
      <c r="QEQ9" s="46"/>
      <c r="QER9" s="46"/>
      <c r="QES9" s="46"/>
      <c r="QET9" s="46"/>
      <c r="QEU9" s="46"/>
      <c r="QEV9" s="46"/>
      <c r="QEW9" s="46"/>
      <c r="QEX9" s="46"/>
      <c r="QEY9" s="46"/>
      <c r="QEZ9" s="46"/>
      <c r="QFA9" s="46"/>
      <c r="QFB9" s="46"/>
      <c r="QFC9" s="46"/>
      <c r="QFD9" s="46"/>
      <c r="QFE9" s="46"/>
      <c r="QFF9" s="46"/>
      <c r="QFG9" s="46"/>
      <c r="QFH9" s="46"/>
      <c r="QFI9" s="46"/>
      <c r="QFJ9" s="46"/>
      <c r="QFK9" s="46"/>
      <c r="QFL9" s="46"/>
      <c r="QFM9" s="46"/>
      <c r="QFN9" s="46"/>
      <c r="QFO9" s="46"/>
      <c r="QFP9" s="46"/>
      <c r="QFQ9" s="46"/>
      <c r="QFR9" s="46"/>
      <c r="QFS9" s="46"/>
      <c r="QFT9" s="46"/>
      <c r="QFU9" s="46"/>
      <c r="QFV9" s="46"/>
      <c r="QFW9" s="46"/>
      <c r="QFX9" s="46"/>
      <c r="QFY9" s="46"/>
      <c r="QFZ9" s="46"/>
      <c r="QGA9" s="46"/>
      <c r="QGB9" s="46"/>
      <c r="QGC9" s="46"/>
      <c r="QGD9" s="46"/>
      <c r="QGE9" s="46"/>
      <c r="QGF9" s="46"/>
      <c r="QGG9" s="46"/>
      <c r="QGH9" s="46"/>
      <c r="QGI9" s="46"/>
      <c r="QGJ9" s="46"/>
      <c r="QGK9" s="46"/>
      <c r="QGL9" s="46"/>
      <c r="QGM9" s="46"/>
      <c r="QGN9" s="46"/>
      <c r="QGO9" s="46"/>
      <c r="QGP9" s="46"/>
      <c r="QGQ9" s="46"/>
      <c r="QGR9" s="46"/>
      <c r="QGS9" s="46"/>
      <c r="QGT9" s="46"/>
      <c r="QGU9" s="46"/>
      <c r="QGV9" s="46"/>
      <c r="QGW9" s="46"/>
      <c r="QGX9" s="46"/>
      <c r="QGY9" s="46"/>
      <c r="QGZ9" s="46"/>
      <c r="QHA9" s="46"/>
      <c r="QHB9" s="46"/>
      <c r="QHC9" s="46"/>
      <c r="QHD9" s="46"/>
      <c r="QHE9" s="46"/>
      <c r="QHF9" s="46"/>
      <c r="QHG9" s="46"/>
      <c r="QHH9" s="46"/>
      <c r="QHI9" s="46"/>
      <c r="QHJ9" s="46"/>
      <c r="QHK9" s="46"/>
      <c r="QHL9" s="46"/>
      <c r="QHM9" s="46"/>
      <c r="QHN9" s="46"/>
      <c r="QHO9" s="46"/>
      <c r="QHP9" s="46"/>
      <c r="QHQ9" s="46"/>
      <c r="QHR9" s="46"/>
      <c r="QHS9" s="46"/>
      <c r="QHT9" s="46"/>
      <c r="QHU9" s="46"/>
      <c r="QHV9" s="46"/>
      <c r="QHW9" s="46"/>
      <c r="QHX9" s="46"/>
      <c r="QHY9" s="46"/>
      <c r="QHZ9" s="46"/>
      <c r="QIA9" s="46"/>
      <c r="QIB9" s="46"/>
      <c r="QIC9" s="46"/>
      <c r="QID9" s="46"/>
      <c r="QIE9" s="46"/>
      <c r="QIF9" s="46"/>
      <c r="QIG9" s="46"/>
      <c r="QIH9" s="46"/>
      <c r="QII9" s="46"/>
      <c r="QIJ9" s="46"/>
      <c r="QIK9" s="46"/>
      <c r="QIL9" s="46"/>
      <c r="QIM9" s="46"/>
      <c r="QIN9" s="46"/>
      <c r="QIO9" s="46"/>
      <c r="QIP9" s="46"/>
      <c r="QIQ9" s="46"/>
      <c r="QIR9" s="46"/>
      <c r="QIS9" s="46"/>
      <c r="QIT9" s="46"/>
      <c r="QIU9" s="46"/>
      <c r="QIV9" s="46"/>
      <c r="QIW9" s="46"/>
      <c r="QIX9" s="46"/>
      <c r="QIY9" s="46"/>
      <c r="QIZ9" s="46"/>
      <c r="QJA9" s="46"/>
      <c r="QJB9" s="46"/>
      <c r="QJC9" s="46"/>
      <c r="QJD9" s="46"/>
      <c r="QJE9" s="46"/>
      <c r="QJF9" s="46"/>
      <c r="QJG9" s="46"/>
      <c r="QJH9" s="46"/>
      <c r="QJI9" s="46"/>
      <c r="QJJ9" s="46"/>
      <c r="QJK9" s="46"/>
      <c r="QJL9" s="46"/>
      <c r="QJM9" s="46"/>
      <c r="QJN9" s="46"/>
      <c r="QJO9" s="46"/>
      <c r="QJP9" s="46"/>
      <c r="QJQ9" s="46"/>
      <c r="QJR9" s="46"/>
      <c r="QJS9" s="46"/>
      <c r="QJT9" s="46"/>
      <c r="QJU9" s="46"/>
      <c r="QJV9" s="46"/>
      <c r="QJW9" s="46"/>
      <c r="QJX9" s="46"/>
      <c r="QJY9" s="46"/>
      <c r="QJZ9" s="46"/>
      <c r="QKA9" s="46"/>
      <c r="QKB9" s="46"/>
      <c r="QKC9" s="46"/>
      <c r="QKD9" s="46"/>
      <c r="QKE9" s="46"/>
      <c r="QKF9" s="46"/>
      <c r="QKG9" s="46"/>
      <c r="QKH9" s="46"/>
      <c r="QKI9" s="46"/>
      <c r="QKJ9" s="46"/>
      <c r="QKK9" s="46"/>
      <c r="QKL9" s="46"/>
      <c r="QKM9" s="46"/>
      <c r="QKN9" s="46"/>
      <c r="QKO9" s="46"/>
      <c r="QKP9" s="46"/>
      <c r="QKQ9" s="46"/>
      <c r="QKR9" s="46"/>
      <c r="QKS9" s="46"/>
      <c r="QKT9" s="46"/>
      <c r="QKU9" s="46"/>
      <c r="QKV9" s="46"/>
      <c r="QKW9" s="46"/>
      <c r="QKX9" s="46"/>
      <c r="QKY9" s="46"/>
      <c r="QKZ9" s="46"/>
      <c r="QLA9" s="46"/>
      <c r="QLB9" s="46"/>
      <c r="QLC9" s="46"/>
      <c r="QLD9" s="46"/>
      <c r="QLE9" s="46"/>
      <c r="QLF9" s="46"/>
      <c r="QLG9" s="46"/>
      <c r="QLH9" s="46"/>
      <c r="QLI9" s="46"/>
      <c r="QLJ9" s="46"/>
      <c r="QLK9" s="46"/>
      <c r="QLL9" s="46"/>
      <c r="QLM9" s="46"/>
      <c r="QLN9" s="46"/>
      <c r="QLO9" s="46"/>
      <c r="QLP9" s="46"/>
      <c r="QLQ9" s="46"/>
      <c r="QLR9" s="46"/>
      <c r="QLS9" s="46"/>
      <c r="QLT9" s="46"/>
      <c r="QLU9" s="46"/>
      <c r="QLV9" s="46"/>
      <c r="QLW9" s="46"/>
      <c r="QLX9" s="46"/>
      <c r="QLY9" s="46"/>
      <c r="QLZ9" s="46"/>
      <c r="QMA9" s="46"/>
      <c r="QMB9" s="46"/>
      <c r="QMC9" s="46"/>
      <c r="QMD9" s="46"/>
      <c r="QME9" s="46"/>
      <c r="QMF9" s="46"/>
      <c r="QMG9" s="46"/>
      <c r="QMH9" s="46"/>
      <c r="QMI9" s="46"/>
      <c r="QMJ9" s="46"/>
      <c r="QMK9" s="46"/>
      <c r="QML9" s="46"/>
      <c r="QMM9" s="46"/>
      <c r="QMN9" s="46"/>
      <c r="QMO9" s="46"/>
      <c r="QMP9" s="46"/>
      <c r="QMQ9" s="46"/>
      <c r="QMR9" s="46"/>
      <c r="QMS9" s="46"/>
      <c r="QMT9" s="46"/>
      <c r="QMU9" s="46"/>
      <c r="QMV9" s="46"/>
      <c r="QMW9" s="46"/>
      <c r="QMX9" s="46"/>
      <c r="QMY9" s="46"/>
      <c r="QMZ9" s="46"/>
      <c r="QNA9" s="46"/>
      <c r="QNB9" s="46"/>
      <c r="QNC9" s="46"/>
      <c r="QND9" s="46"/>
      <c r="QNE9" s="46"/>
      <c r="QNF9" s="46"/>
      <c r="QNG9" s="46"/>
      <c r="QNH9" s="46"/>
      <c r="QNI9" s="46"/>
      <c r="QNJ9" s="46"/>
      <c r="QNK9" s="46"/>
      <c r="QNL9" s="46"/>
      <c r="QNM9" s="46"/>
      <c r="QNN9" s="46"/>
      <c r="QNO9" s="46"/>
      <c r="QNP9" s="46"/>
      <c r="QNQ9" s="46"/>
      <c r="QNR9" s="46"/>
      <c r="QNS9" s="46"/>
      <c r="QNT9" s="46"/>
      <c r="QNU9" s="46"/>
      <c r="QNV9" s="46"/>
      <c r="QNW9" s="46"/>
      <c r="QNX9" s="46"/>
      <c r="QNY9" s="46"/>
      <c r="QNZ9" s="46"/>
      <c r="QOA9" s="46"/>
      <c r="QOB9" s="46"/>
      <c r="QOC9" s="46"/>
      <c r="QOD9" s="46"/>
      <c r="QOE9" s="46"/>
      <c r="QOF9" s="46"/>
      <c r="QOG9" s="46"/>
      <c r="QOH9" s="46"/>
      <c r="QOI9" s="46"/>
      <c r="QOJ9" s="46"/>
      <c r="QOK9" s="46"/>
      <c r="QOL9" s="46"/>
      <c r="QOM9" s="46"/>
      <c r="QON9" s="46"/>
      <c r="QOO9" s="46"/>
      <c r="QOP9" s="46"/>
      <c r="QOQ9" s="46"/>
      <c r="QOR9" s="46"/>
      <c r="QOS9" s="46"/>
      <c r="QOT9" s="46"/>
      <c r="QOU9" s="46"/>
      <c r="QOV9" s="46"/>
      <c r="QOW9" s="46"/>
      <c r="QOX9" s="46"/>
      <c r="QOY9" s="46"/>
      <c r="QOZ9" s="46"/>
      <c r="QPA9" s="46"/>
      <c r="QPB9" s="46"/>
      <c r="QPC9" s="46"/>
      <c r="QPD9" s="46"/>
      <c r="QPE9" s="46"/>
      <c r="QPF9" s="46"/>
      <c r="QPG9" s="46"/>
      <c r="QPH9" s="46"/>
      <c r="QPI9" s="46"/>
      <c r="QPJ9" s="46"/>
      <c r="QPK9" s="46"/>
      <c r="QPL9" s="46"/>
      <c r="QPM9" s="46"/>
      <c r="QPN9" s="46"/>
      <c r="QPO9" s="46"/>
      <c r="QPP9" s="46"/>
      <c r="QPQ9" s="46"/>
      <c r="QPR9" s="46"/>
      <c r="QPS9" s="46"/>
      <c r="QPT9" s="46"/>
      <c r="QPU9" s="46"/>
      <c r="QPV9" s="46"/>
      <c r="QPW9" s="46"/>
      <c r="QPX9" s="46"/>
      <c r="QPY9" s="46"/>
      <c r="QPZ9" s="46"/>
      <c r="QQA9" s="46"/>
      <c r="QQB9" s="46"/>
      <c r="QQC9" s="46"/>
      <c r="QQD9" s="46"/>
      <c r="QQE9" s="46"/>
      <c r="QQF9" s="46"/>
      <c r="QQG9" s="46"/>
      <c r="QQH9" s="46"/>
      <c r="QQI9" s="46"/>
      <c r="QQJ9" s="46"/>
      <c r="QQK9" s="46"/>
      <c r="QQL9" s="46"/>
      <c r="QQM9" s="46"/>
      <c r="QQN9" s="46"/>
      <c r="QQO9" s="46"/>
      <c r="QQP9" s="46"/>
      <c r="QQQ9" s="46"/>
      <c r="QQR9" s="46"/>
      <c r="QQS9" s="46"/>
      <c r="QQT9" s="46"/>
      <c r="QQU9" s="46"/>
      <c r="QQV9" s="46"/>
      <c r="QQW9" s="46"/>
      <c r="QQX9" s="46"/>
      <c r="QQY9" s="46"/>
      <c r="QQZ9" s="46"/>
      <c r="QRA9" s="46"/>
      <c r="QRB9" s="46"/>
      <c r="QRC9" s="46"/>
      <c r="QRD9" s="46"/>
      <c r="QRE9" s="46"/>
      <c r="QRF9" s="46"/>
      <c r="QRG9" s="46"/>
      <c r="QRH9" s="46"/>
      <c r="QRI9" s="46"/>
      <c r="QRJ9" s="46"/>
      <c r="QRK9" s="46"/>
      <c r="QRL9" s="46"/>
      <c r="QRM9" s="46"/>
      <c r="QRN9" s="46"/>
      <c r="QRO9" s="46"/>
      <c r="QRP9" s="46"/>
      <c r="QRQ9" s="46"/>
      <c r="QRR9" s="46"/>
      <c r="QRS9" s="46"/>
      <c r="QRT9" s="46"/>
      <c r="QRU9" s="46"/>
      <c r="QRV9" s="46"/>
      <c r="QRW9" s="46"/>
      <c r="QRX9" s="46"/>
      <c r="QRY9" s="46"/>
      <c r="QRZ9" s="46"/>
      <c r="QSA9" s="46"/>
      <c r="QSB9" s="46"/>
      <c r="QSC9" s="46"/>
      <c r="QSD9" s="46"/>
      <c r="QSE9" s="46"/>
      <c r="QSF9" s="46"/>
      <c r="QSG9" s="46"/>
      <c r="QSH9" s="46"/>
      <c r="QSI9" s="46"/>
      <c r="QSJ9" s="46"/>
      <c r="QSK9" s="46"/>
      <c r="QSL9" s="46"/>
      <c r="QSM9" s="46"/>
      <c r="QSN9" s="46"/>
      <c r="QSO9" s="46"/>
      <c r="QSP9" s="46"/>
      <c r="QSQ9" s="46"/>
      <c r="QSR9" s="46"/>
      <c r="QSS9" s="46"/>
      <c r="QST9" s="46"/>
      <c r="QSU9" s="46"/>
      <c r="QSV9" s="46"/>
      <c r="QSW9" s="46"/>
      <c r="QSX9" s="46"/>
      <c r="QSY9" s="46"/>
      <c r="QSZ9" s="46"/>
      <c r="QTA9" s="46"/>
      <c r="QTB9" s="46"/>
      <c r="QTC9" s="46"/>
      <c r="QTD9" s="46"/>
      <c r="QTE9" s="46"/>
      <c r="QTF9" s="46"/>
      <c r="QTG9" s="46"/>
      <c r="QTH9" s="46"/>
      <c r="QTI9" s="46"/>
      <c r="QTJ9" s="46"/>
      <c r="QTK9" s="46"/>
      <c r="QTL9" s="46"/>
      <c r="QTM9" s="46"/>
      <c r="QTN9" s="46"/>
      <c r="QTO9" s="46"/>
      <c r="QTP9" s="46"/>
      <c r="QTQ9" s="46"/>
      <c r="QTR9" s="46"/>
      <c r="QTS9" s="46"/>
      <c r="QTT9" s="46"/>
      <c r="QTU9" s="46"/>
      <c r="QTV9" s="46"/>
      <c r="QTW9" s="46"/>
      <c r="QTX9" s="46"/>
      <c r="QTY9" s="46"/>
      <c r="QTZ9" s="46"/>
      <c r="QUA9" s="46"/>
      <c r="QUB9" s="46"/>
      <c r="QUC9" s="46"/>
      <c r="QUD9" s="46"/>
      <c r="QUE9" s="46"/>
      <c r="QUF9" s="46"/>
      <c r="QUG9" s="46"/>
      <c r="QUH9" s="46"/>
      <c r="QUI9" s="46"/>
      <c r="QUJ9" s="46"/>
      <c r="QUK9" s="46"/>
      <c r="QUL9" s="46"/>
      <c r="QUM9" s="46"/>
      <c r="QUN9" s="46"/>
      <c r="QUO9" s="46"/>
      <c r="QUP9" s="46"/>
      <c r="QUQ9" s="46"/>
      <c r="QUR9" s="46"/>
      <c r="QUS9" s="46"/>
      <c r="QUT9" s="46"/>
      <c r="QUU9" s="46"/>
      <c r="QUV9" s="46"/>
      <c r="QUW9" s="46"/>
      <c r="QUX9" s="46"/>
      <c r="QUY9" s="46"/>
      <c r="QUZ9" s="46"/>
      <c r="QVA9" s="46"/>
      <c r="QVB9" s="46"/>
      <c r="QVC9" s="46"/>
      <c r="QVD9" s="46"/>
      <c r="QVE9" s="46"/>
      <c r="QVF9" s="46"/>
      <c r="QVG9" s="46"/>
      <c r="QVH9" s="46"/>
      <c r="QVI9" s="46"/>
      <c r="QVJ9" s="46"/>
      <c r="QVK9" s="46"/>
      <c r="QVL9" s="46"/>
      <c r="QVM9" s="46"/>
      <c r="QVN9" s="46"/>
      <c r="QVO9" s="46"/>
      <c r="QVP9" s="46"/>
      <c r="QVQ9" s="46"/>
      <c r="QVR9" s="46"/>
      <c r="QVS9" s="46"/>
      <c r="QVT9" s="46"/>
      <c r="QVU9" s="46"/>
      <c r="QVV9" s="46"/>
      <c r="QVW9" s="46"/>
      <c r="QVX9" s="46"/>
      <c r="QVY9" s="46"/>
      <c r="QVZ9" s="46"/>
      <c r="QWA9" s="46"/>
      <c r="QWB9" s="46"/>
      <c r="QWC9" s="46"/>
      <c r="QWD9" s="46"/>
      <c r="QWE9" s="46"/>
      <c r="QWF9" s="46"/>
      <c r="QWG9" s="46"/>
      <c r="QWH9" s="46"/>
      <c r="QWI9" s="46"/>
      <c r="QWJ9" s="46"/>
      <c r="QWK9" s="46"/>
      <c r="QWL9" s="46"/>
      <c r="QWM9" s="46"/>
      <c r="QWN9" s="46"/>
      <c r="QWO9" s="46"/>
      <c r="QWP9" s="46"/>
      <c r="QWQ9" s="46"/>
      <c r="QWR9" s="46"/>
      <c r="QWS9" s="46"/>
      <c r="QWT9" s="46"/>
      <c r="QWU9" s="46"/>
      <c r="QWV9" s="46"/>
      <c r="QWW9" s="46"/>
      <c r="QWX9" s="46"/>
      <c r="QWY9" s="46"/>
      <c r="QWZ9" s="46"/>
      <c r="QXA9" s="46"/>
      <c r="QXB9" s="46"/>
      <c r="QXC9" s="46"/>
      <c r="QXD9" s="46"/>
      <c r="QXE9" s="46"/>
      <c r="QXF9" s="46"/>
      <c r="QXG9" s="46"/>
      <c r="QXH9" s="46"/>
      <c r="QXI9" s="46"/>
      <c r="QXJ9" s="46"/>
      <c r="QXK9" s="46"/>
      <c r="QXL9" s="46"/>
      <c r="QXM9" s="46"/>
      <c r="QXN9" s="46"/>
      <c r="QXO9" s="46"/>
      <c r="QXP9" s="46"/>
      <c r="QXQ9" s="46"/>
      <c r="QXR9" s="46"/>
      <c r="QXS9" s="46"/>
      <c r="QXT9" s="46"/>
      <c r="QXU9" s="46"/>
      <c r="QXV9" s="46"/>
      <c r="QXW9" s="46"/>
      <c r="QXX9" s="46"/>
      <c r="QXY9" s="46"/>
      <c r="QXZ9" s="46"/>
      <c r="QYA9" s="46"/>
      <c r="QYB9" s="46"/>
      <c r="QYC9" s="46"/>
      <c r="QYD9" s="46"/>
      <c r="QYE9" s="46"/>
      <c r="QYF9" s="46"/>
      <c r="QYG9" s="46"/>
      <c r="QYH9" s="46"/>
      <c r="QYI9" s="46"/>
      <c r="QYJ9" s="46"/>
      <c r="QYK9" s="46"/>
      <c r="QYL9" s="46"/>
      <c r="QYM9" s="46"/>
      <c r="QYN9" s="46"/>
      <c r="QYO9" s="46"/>
      <c r="QYP9" s="46"/>
      <c r="QYQ9" s="46"/>
      <c r="QYR9" s="46"/>
      <c r="QYS9" s="46"/>
      <c r="QYT9" s="46"/>
      <c r="QYU9" s="46"/>
      <c r="QYV9" s="46"/>
      <c r="QYW9" s="46"/>
      <c r="QYX9" s="46"/>
      <c r="QYY9" s="46"/>
      <c r="QYZ9" s="46"/>
      <c r="QZA9" s="46"/>
      <c r="QZB9" s="46"/>
      <c r="QZC9" s="46"/>
      <c r="QZD9" s="46"/>
      <c r="QZE9" s="46"/>
      <c r="QZF9" s="46"/>
      <c r="QZG9" s="46"/>
      <c r="QZH9" s="46"/>
      <c r="QZI9" s="46"/>
      <c r="QZJ9" s="46"/>
      <c r="QZK9" s="46"/>
      <c r="QZL9" s="46"/>
      <c r="QZM9" s="46"/>
      <c r="QZN9" s="46"/>
      <c r="QZO9" s="46"/>
      <c r="QZP9" s="46"/>
      <c r="QZQ9" s="46"/>
      <c r="QZR9" s="46"/>
      <c r="QZS9" s="46"/>
      <c r="QZT9" s="46"/>
      <c r="QZU9" s="46"/>
      <c r="QZV9" s="46"/>
      <c r="QZW9" s="46"/>
      <c r="QZX9" s="46"/>
      <c r="QZY9" s="46"/>
      <c r="QZZ9" s="46"/>
      <c r="RAA9" s="46"/>
      <c r="RAB9" s="46"/>
      <c r="RAC9" s="46"/>
      <c r="RAD9" s="46"/>
      <c r="RAE9" s="46"/>
      <c r="RAF9" s="46"/>
      <c r="RAG9" s="46"/>
      <c r="RAH9" s="46"/>
      <c r="RAI9" s="46"/>
      <c r="RAJ9" s="46"/>
      <c r="RAK9" s="46"/>
      <c r="RAL9" s="46"/>
      <c r="RAM9" s="46"/>
      <c r="RAN9" s="46"/>
      <c r="RAO9" s="46"/>
      <c r="RAP9" s="46"/>
      <c r="RAQ9" s="46"/>
      <c r="RAR9" s="46"/>
      <c r="RAS9" s="46"/>
      <c r="RAT9" s="46"/>
      <c r="RAU9" s="46"/>
      <c r="RAV9" s="46"/>
      <c r="RAW9" s="46"/>
      <c r="RAX9" s="46"/>
      <c r="RAY9" s="46"/>
      <c r="RAZ9" s="46"/>
      <c r="RBA9" s="46"/>
      <c r="RBB9" s="46"/>
      <c r="RBC9" s="46"/>
      <c r="RBD9" s="46"/>
      <c r="RBE9" s="46"/>
      <c r="RBF9" s="46"/>
      <c r="RBG9" s="46"/>
      <c r="RBH9" s="46"/>
      <c r="RBI9" s="46"/>
      <c r="RBJ9" s="46"/>
      <c r="RBK9" s="46"/>
      <c r="RBL9" s="46"/>
      <c r="RBM9" s="46"/>
      <c r="RBN9" s="46"/>
      <c r="RBO9" s="46"/>
      <c r="RBP9" s="46"/>
      <c r="RBQ9" s="46"/>
      <c r="RBR9" s="46"/>
      <c r="RBS9" s="46"/>
      <c r="RBT9" s="46"/>
      <c r="RBU9" s="46"/>
      <c r="RBV9" s="46"/>
      <c r="RBW9" s="46"/>
      <c r="RBX9" s="46"/>
      <c r="RBY9" s="46"/>
      <c r="RBZ9" s="46"/>
      <c r="RCA9" s="46"/>
      <c r="RCB9" s="46"/>
      <c r="RCC9" s="46"/>
      <c r="RCD9" s="46"/>
      <c r="RCE9" s="46"/>
      <c r="RCF9" s="46"/>
      <c r="RCG9" s="46"/>
      <c r="RCH9" s="46"/>
      <c r="RCI9" s="46"/>
      <c r="RCJ9" s="46"/>
      <c r="RCK9" s="46"/>
      <c r="RCL9" s="46"/>
      <c r="RCM9" s="46"/>
      <c r="RCN9" s="46"/>
      <c r="RCO9" s="46"/>
      <c r="RCP9" s="46"/>
      <c r="RCQ9" s="46"/>
      <c r="RCR9" s="46"/>
      <c r="RCS9" s="46"/>
      <c r="RCT9" s="46"/>
      <c r="RCU9" s="46"/>
      <c r="RCV9" s="46"/>
      <c r="RCW9" s="46"/>
      <c r="RCX9" s="46"/>
      <c r="RCY9" s="46"/>
      <c r="RCZ9" s="46"/>
      <c r="RDA9" s="46"/>
      <c r="RDB9" s="46"/>
      <c r="RDC9" s="46"/>
      <c r="RDD9" s="46"/>
      <c r="RDE9" s="46"/>
      <c r="RDF9" s="46"/>
      <c r="RDG9" s="46"/>
      <c r="RDH9" s="46"/>
      <c r="RDI9" s="46"/>
      <c r="RDJ9" s="46"/>
      <c r="RDK9" s="46"/>
      <c r="RDL9" s="46"/>
      <c r="RDM9" s="46"/>
      <c r="RDN9" s="46"/>
      <c r="RDO9" s="46"/>
      <c r="RDP9" s="46"/>
      <c r="RDQ9" s="46"/>
      <c r="RDR9" s="46"/>
      <c r="RDS9" s="46"/>
      <c r="RDT9" s="46"/>
      <c r="RDU9" s="46"/>
      <c r="RDV9" s="46"/>
      <c r="RDW9" s="46"/>
      <c r="RDX9" s="46"/>
      <c r="RDY9" s="46"/>
      <c r="RDZ9" s="46"/>
      <c r="REA9" s="46"/>
      <c r="REB9" s="46"/>
      <c r="REC9" s="46"/>
      <c r="RED9" s="46"/>
      <c r="REE9" s="46"/>
      <c r="REF9" s="46"/>
      <c r="REG9" s="46"/>
      <c r="REH9" s="46"/>
      <c r="REI9" s="46"/>
      <c r="REJ9" s="46"/>
      <c r="REK9" s="46"/>
      <c r="REL9" s="46"/>
      <c r="REM9" s="46"/>
      <c r="REN9" s="46"/>
      <c r="REO9" s="46"/>
      <c r="REP9" s="46"/>
      <c r="REQ9" s="46"/>
      <c r="RER9" s="46"/>
      <c r="RES9" s="46"/>
      <c r="RET9" s="46"/>
      <c r="REU9" s="46"/>
      <c r="REV9" s="46"/>
      <c r="REW9" s="46"/>
      <c r="REX9" s="46"/>
      <c r="REY9" s="46"/>
      <c r="REZ9" s="46"/>
      <c r="RFA9" s="46"/>
      <c r="RFB9" s="46"/>
      <c r="RFC9" s="46"/>
      <c r="RFD9" s="46"/>
      <c r="RFE9" s="46"/>
      <c r="RFF9" s="46"/>
      <c r="RFG9" s="46"/>
      <c r="RFH9" s="46"/>
      <c r="RFI9" s="46"/>
      <c r="RFJ9" s="46"/>
      <c r="RFK9" s="46"/>
      <c r="RFL9" s="46"/>
      <c r="RFM9" s="46"/>
      <c r="RFN9" s="46"/>
      <c r="RFO9" s="46"/>
      <c r="RFP9" s="46"/>
      <c r="RFQ9" s="46"/>
      <c r="RFR9" s="46"/>
      <c r="RFS9" s="46"/>
      <c r="RFT9" s="46"/>
      <c r="RFU9" s="46"/>
      <c r="RFV9" s="46"/>
      <c r="RFW9" s="46"/>
      <c r="RFX9" s="46"/>
      <c r="RFY9" s="46"/>
      <c r="RFZ9" s="46"/>
      <c r="RGA9" s="46"/>
      <c r="RGB9" s="46"/>
      <c r="RGC9" s="46"/>
      <c r="RGD9" s="46"/>
      <c r="RGE9" s="46"/>
      <c r="RGF9" s="46"/>
      <c r="RGG9" s="46"/>
      <c r="RGH9" s="46"/>
      <c r="RGI9" s="46"/>
      <c r="RGJ9" s="46"/>
      <c r="RGK9" s="46"/>
      <c r="RGL9" s="46"/>
      <c r="RGM9" s="46"/>
      <c r="RGN9" s="46"/>
      <c r="RGO9" s="46"/>
      <c r="RGP9" s="46"/>
      <c r="RGQ9" s="46"/>
      <c r="RGR9" s="46"/>
      <c r="RGS9" s="46"/>
      <c r="RGT9" s="46"/>
      <c r="RGU9" s="46"/>
      <c r="RGV9" s="46"/>
      <c r="RGW9" s="46"/>
      <c r="RGX9" s="46"/>
      <c r="RGY9" s="46"/>
      <c r="RGZ9" s="46"/>
      <c r="RHA9" s="46"/>
      <c r="RHB9" s="46"/>
      <c r="RHC9" s="46"/>
      <c r="RHD9" s="46"/>
      <c r="RHE9" s="46"/>
      <c r="RHF9" s="46"/>
      <c r="RHG9" s="46"/>
      <c r="RHH9" s="46"/>
      <c r="RHI9" s="46"/>
      <c r="RHJ9" s="46"/>
      <c r="RHK9" s="46"/>
      <c r="RHL9" s="46"/>
      <c r="RHM9" s="46"/>
      <c r="RHN9" s="46"/>
      <c r="RHO9" s="46"/>
      <c r="RHP9" s="46"/>
      <c r="RHQ9" s="46"/>
      <c r="RHR9" s="46"/>
      <c r="RHS9" s="46"/>
      <c r="RHT9" s="46"/>
      <c r="RHU9" s="46"/>
      <c r="RHV9" s="46"/>
      <c r="RHW9" s="46"/>
      <c r="RHX9" s="46"/>
      <c r="RHY9" s="46"/>
      <c r="RHZ9" s="46"/>
      <c r="RIA9" s="46"/>
      <c r="RIB9" s="46"/>
      <c r="RIC9" s="46"/>
      <c r="RID9" s="46"/>
      <c r="RIE9" s="46"/>
      <c r="RIF9" s="46"/>
      <c r="RIG9" s="46"/>
      <c r="RIH9" s="46"/>
      <c r="RII9" s="46"/>
      <c r="RIJ9" s="46"/>
      <c r="RIK9" s="46"/>
      <c r="RIL9" s="46"/>
      <c r="RIM9" s="46"/>
      <c r="RIN9" s="46"/>
      <c r="RIO9" s="46"/>
      <c r="RIP9" s="46"/>
      <c r="RIQ9" s="46"/>
      <c r="RIR9" s="46"/>
      <c r="RIS9" s="46"/>
      <c r="RIT9" s="46"/>
      <c r="RIU9" s="46"/>
      <c r="RIV9" s="46"/>
      <c r="RIW9" s="46"/>
      <c r="RIX9" s="46"/>
      <c r="RIY9" s="46"/>
      <c r="RIZ9" s="46"/>
      <c r="RJA9" s="46"/>
      <c r="RJB9" s="46"/>
      <c r="RJC9" s="46"/>
      <c r="RJD9" s="46"/>
      <c r="RJE9" s="46"/>
      <c r="RJF9" s="46"/>
      <c r="RJG9" s="46"/>
      <c r="RJH9" s="46"/>
      <c r="RJI9" s="46"/>
      <c r="RJJ9" s="46"/>
      <c r="RJK9" s="46"/>
      <c r="RJL9" s="46"/>
      <c r="RJM9" s="46"/>
      <c r="RJN9" s="46"/>
      <c r="RJO9" s="46"/>
      <c r="RJP9" s="46"/>
      <c r="RJQ9" s="46"/>
      <c r="RJR9" s="46"/>
      <c r="RJS9" s="46"/>
      <c r="RJT9" s="46"/>
      <c r="RJU9" s="46"/>
      <c r="RJV9" s="46"/>
      <c r="RJW9" s="46"/>
      <c r="RJX9" s="46"/>
      <c r="RJY9" s="46"/>
      <c r="RJZ9" s="46"/>
      <c r="RKA9" s="46"/>
      <c r="RKB9" s="46"/>
      <c r="RKC9" s="46"/>
      <c r="RKD9" s="46"/>
      <c r="RKE9" s="46"/>
      <c r="RKF9" s="46"/>
      <c r="RKG9" s="46"/>
      <c r="RKH9" s="46"/>
      <c r="RKI9" s="46"/>
      <c r="RKJ9" s="46"/>
      <c r="RKK9" s="46"/>
      <c r="RKL9" s="46"/>
      <c r="RKM9" s="46"/>
      <c r="RKN9" s="46"/>
      <c r="RKO9" s="46"/>
      <c r="RKP9" s="46"/>
      <c r="RKQ9" s="46"/>
      <c r="RKR9" s="46"/>
      <c r="RKS9" s="46"/>
      <c r="RKT9" s="46"/>
      <c r="RKU9" s="46"/>
      <c r="RKV9" s="46"/>
      <c r="RKW9" s="46"/>
      <c r="RKX9" s="46"/>
      <c r="RKY9" s="46"/>
      <c r="RKZ9" s="46"/>
      <c r="RLA9" s="46"/>
      <c r="RLB9" s="46"/>
      <c r="RLC9" s="46"/>
      <c r="RLD9" s="46"/>
      <c r="RLE9" s="46"/>
      <c r="RLF9" s="46"/>
      <c r="RLG9" s="46"/>
      <c r="RLH9" s="46"/>
      <c r="RLI9" s="46"/>
      <c r="RLJ9" s="46"/>
      <c r="RLK9" s="46"/>
      <c r="RLL9" s="46"/>
      <c r="RLM9" s="46"/>
      <c r="RLN9" s="46"/>
      <c r="RLO9" s="46"/>
      <c r="RLP9" s="46"/>
      <c r="RLQ9" s="46"/>
      <c r="RLR9" s="46"/>
      <c r="RLS9" s="46"/>
      <c r="RLT9" s="46"/>
      <c r="RLU9" s="46"/>
      <c r="RLV9" s="46"/>
      <c r="RLW9" s="46"/>
      <c r="RLX9" s="46"/>
      <c r="RLY9" s="46"/>
      <c r="RLZ9" s="46"/>
      <c r="RMA9" s="46"/>
      <c r="RMB9" s="46"/>
      <c r="RMC9" s="46"/>
      <c r="RMD9" s="46"/>
      <c r="RME9" s="46"/>
      <c r="RMF9" s="46"/>
      <c r="RMG9" s="46"/>
      <c r="RMH9" s="46"/>
      <c r="RMI9" s="46"/>
      <c r="RMJ9" s="46"/>
      <c r="RMK9" s="46"/>
      <c r="RML9" s="46"/>
      <c r="RMM9" s="46"/>
      <c r="RMN9" s="46"/>
      <c r="RMO9" s="46"/>
      <c r="RMP9" s="46"/>
      <c r="RMQ9" s="46"/>
      <c r="RMR9" s="46"/>
      <c r="RMS9" s="46"/>
      <c r="RMT9" s="46"/>
      <c r="RMU9" s="46"/>
      <c r="RMV9" s="46"/>
      <c r="RMW9" s="46"/>
      <c r="RMX9" s="46"/>
      <c r="RMY9" s="46"/>
      <c r="RMZ9" s="46"/>
      <c r="RNA9" s="46"/>
      <c r="RNB9" s="46"/>
      <c r="RNC9" s="46"/>
      <c r="RND9" s="46"/>
      <c r="RNE9" s="46"/>
      <c r="RNF9" s="46"/>
      <c r="RNG9" s="46"/>
      <c r="RNH9" s="46"/>
      <c r="RNI9" s="46"/>
      <c r="RNJ9" s="46"/>
      <c r="RNK9" s="46"/>
      <c r="RNL9" s="46"/>
      <c r="RNM9" s="46"/>
      <c r="RNN9" s="46"/>
      <c r="RNO9" s="46"/>
      <c r="RNP9" s="46"/>
      <c r="RNQ9" s="46"/>
      <c r="RNR9" s="46"/>
      <c r="RNS9" s="46"/>
      <c r="RNT9" s="46"/>
      <c r="RNU9" s="46"/>
      <c r="RNV9" s="46"/>
      <c r="RNW9" s="46"/>
      <c r="RNX9" s="46"/>
      <c r="RNY9" s="46"/>
      <c r="RNZ9" s="46"/>
      <c r="ROA9" s="46"/>
      <c r="ROB9" s="46"/>
      <c r="ROC9" s="46"/>
      <c r="ROD9" s="46"/>
      <c r="ROE9" s="46"/>
      <c r="ROF9" s="46"/>
      <c r="ROG9" s="46"/>
      <c r="ROH9" s="46"/>
      <c r="ROI9" s="46"/>
      <c r="ROJ9" s="46"/>
      <c r="ROK9" s="46"/>
      <c r="ROL9" s="46"/>
      <c r="ROM9" s="46"/>
      <c r="RON9" s="46"/>
      <c r="ROO9" s="46"/>
      <c r="ROP9" s="46"/>
      <c r="ROQ9" s="46"/>
      <c r="ROR9" s="46"/>
      <c r="ROS9" s="46"/>
      <c r="ROT9" s="46"/>
      <c r="ROU9" s="46"/>
      <c r="ROV9" s="46"/>
      <c r="ROW9" s="46"/>
      <c r="ROX9" s="46"/>
      <c r="ROY9" s="46"/>
      <c r="ROZ9" s="46"/>
      <c r="RPA9" s="46"/>
      <c r="RPB9" s="46"/>
      <c r="RPC9" s="46"/>
      <c r="RPD9" s="46"/>
      <c r="RPE9" s="46"/>
      <c r="RPF9" s="46"/>
      <c r="RPG9" s="46"/>
      <c r="RPH9" s="46"/>
      <c r="RPI9" s="46"/>
      <c r="RPJ9" s="46"/>
      <c r="RPK9" s="46"/>
      <c r="RPL9" s="46"/>
      <c r="RPM9" s="46"/>
      <c r="RPN9" s="46"/>
      <c r="RPO9" s="46"/>
      <c r="RPP9" s="46"/>
      <c r="RPQ9" s="46"/>
      <c r="RPR9" s="46"/>
      <c r="RPS9" s="46"/>
      <c r="RPT9" s="46"/>
      <c r="RPU9" s="46"/>
      <c r="RPV9" s="46"/>
      <c r="RPW9" s="46"/>
      <c r="RPX9" s="46"/>
      <c r="RPY9" s="46"/>
      <c r="RPZ9" s="46"/>
      <c r="RQA9" s="46"/>
      <c r="RQB9" s="46"/>
      <c r="RQC9" s="46"/>
      <c r="RQD9" s="46"/>
      <c r="RQE9" s="46"/>
      <c r="RQF9" s="46"/>
      <c r="RQG9" s="46"/>
      <c r="RQH9" s="46"/>
      <c r="RQI9" s="46"/>
      <c r="RQJ9" s="46"/>
      <c r="RQK9" s="46"/>
      <c r="RQL9" s="46"/>
      <c r="RQM9" s="46"/>
      <c r="RQN9" s="46"/>
      <c r="RQO9" s="46"/>
      <c r="RQP9" s="46"/>
      <c r="RQQ9" s="46"/>
      <c r="RQR9" s="46"/>
      <c r="RQS9" s="46"/>
      <c r="RQT9" s="46"/>
      <c r="RQU9" s="46"/>
      <c r="RQV9" s="46"/>
      <c r="RQW9" s="46"/>
      <c r="RQX9" s="46"/>
      <c r="RQY9" s="46"/>
      <c r="RQZ9" s="46"/>
      <c r="RRA9" s="46"/>
      <c r="RRB9" s="46"/>
      <c r="RRC9" s="46"/>
      <c r="RRD9" s="46"/>
      <c r="RRE9" s="46"/>
      <c r="RRF9" s="46"/>
      <c r="RRG9" s="46"/>
      <c r="RRH9" s="46"/>
      <c r="RRI9" s="46"/>
      <c r="RRJ9" s="46"/>
      <c r="RRK9" s="46"/>
      <c r="RRL9" s="46"/>
      <c r="RRM9" s="46"/>
      <c r="RRN9" s="46"/>
      <c r="RRO9" s="46"/>
      <c r="RRP9" s="46"/>
      <c r="RRQ9" s="46"/>
      <c r="RRR9" s="46"/>
      <c r="RRS9" s="46"/>
      <c r="RRT9" s="46"/>
      <c r="RRU9" s="46"/>
      <c r="RRV9" s="46"/>
      <c r="RRW9" s="46"/>
      <c r="RRX9" s="46"/>
      <c r="RRY9" s="46"/>
      <c r="RRZ9" s="46"/>
      <c r="RSA9" s="46"/>
      <c r="RSB9" s="46"/>
      <c r="RSC9" s="46"/>
      <c r="RSD9" s="46"/>
      <c r="RSE9" s="46"/>
      <c r="RSF9" s="46"/>
      <c r="RSG9" s="46"/>
      <c r="RSH9" s="46"/>
      <c r="RSI9" s="46"/>
      <c r="RSJ9" s="46"/>
      <c r="RSK9" s="46"/>
      <c r="RSL9" s="46"/>
      <c r="RSM9" s="46"/>
      <c r="RSN9" s="46"/>
      <c r="RSO9" s="46"/>
      <c r="RSP9" s="46"/>
      <c r="RSQ9" s="46"/>
      <c r="RSR9" s="46"/>
      <c r="RSS9" s="46"/>
      <c r="RST9" s="46"/>
      <c r="RSU9" s="46"/>
      <c r="RSV9" s="46"/>
      <c r="RSW9" s="46"/>
      <c r="RSX9" s="46"/>
      <c r="RSY9" s="46"/>
      <c r="RSZ9" s="46"/>
      <c r="RTA9" s="46"/>
      <c r="RTB9" s="46"/>
      <c r="RTC9" s="46"/>
      <c r="RTD9" s="46"/>
      <c r="RTE9" s="46"/>
      <c r="RTF9" s="46"/>
      <c r="RTG9" s="46"/>
      <c r="RTH9" s="46"/>
      <c r="RTI9" s="46"/>
      <c r="RTJ9" s="46"/>
      <c r="RTK9" s="46"/>
      <c r="RTL9" s="46"/>
      <c r="RTM9" s="46"/>
      <c r="RTN9" s="46"/>
      <c r="RTO9" s="46"/>
      <c r="RTP9" s="46"/>
      <c r="RTQ9" s="46"/>
      <c r="RTR9" s="46"/>
      <c r="RTS9" s="46"/>
      <c r="RTT9" s="46"/>
      <c r="RTU9" s="46"/>
      <c r="RTV9" s="46"/>
      <c r="RTW9" s="46"/>
      <c r="RTX9" s="46"/>
      <c r="RTY9" s="46"/>
      <c r="RTZ9" s="46"/>
      <c r="RUA9" s="46"/>
      <c r="RUB9" s="46"/>
      <c r="RUC9" s="46"/>
      <c r="RUD9" s="46"/>
      <c r="RUE9" s="46"/>
      <c r="RUF9" s="46"/>
      <c r="RUG9" s="46"/>
      <c r="RUH9" s="46"/>
      <c r="RUI9" s="46"/>
      <c r="RUJ9" s="46"/>
      <c r="RUK9" s="46"/>
      <c r="RUL9" s="46"/>
      <c r="RUM9" s="46"/>
      <c r="RUN9" s="46"/>
      <c r="RUO9" s="46"/>
      <c r="RUP9" s="46"/>
      <c r="RUQ9" s="46"/>
      <c r="RUR9" s="46"/>
      <c r="RUS9" s="46"/>
      <c r="RUT9" s="46"/>
      <c r="RUU9" s="46"/>
      <c r="RUV9" s="46"/>
      <c r="RUW9" s="46"/>
      <c r="RUX9" s="46"/>
      <c r="RUY9" s="46"/>
      <c r="RUZ9" s="46"/>
      <c r="RVA9" s="46"/>
      <c r="RVB9" s="46"/>
      <c r="RVC9" s="46"/>
      <c r="RVD9" s="46"/>
      <c r="RVE9" s="46"/>
      <c r="RVF9" s="46"/>
      <c r="RVG9" s="46"/>
      <c r="RVH9" s="46"/>
      <c r="RVI9" s="46"/>
      <c r="RVJ9" s="46"/>
      <c r="RVK9" s="46"/>
      <c r="RVL9" s="46"/>
      <c r="RVM9" s="46"/>
      <c r="RVN9" s="46"/>
      <c r="RVO9" s="46"/>
      <c r="RVP9" s="46"/>
      <c r="RVQ9" s="46"/>
      <c r="RVR9" s="46"/>
      <c r="RVS9" s="46"/>
      <c r="RVT9" s="46"/>
      <c r="RVU9" s="46"/>
      <c r="RVV9" s="46"/>
      <c r="RVW9" s="46"/>
      <c r="RVX9" s="46"/>
      <c r="RVY9" s="46"/>
      <c r="RVZ9" s="46"/>
      <c r="RWA9" s="46"/>
      <c r="RWB9" s="46"/>
      <c r="RWC9" s="46"/>
      <c r="RWD9" s="46"/>
      <c r="RWE9" s="46"/>
      <c r="RWF9" s="46"/>
      <c r="RWG9" s="46"/>
      <c r="RWH9" s="46"/>
      <c r="RWI9" s="46"/>
      <c r="RWJ9" s="46"/>
      <c r="RWK9" s="46"/>
      <c r="RWL9" s="46"/>
      <c r="RWM9" s="46"/>
      <c r="RWN9" s="46"/>
      <c r="RWO9" s="46"/>
      <c r="RWP9" s="46"/>
      <c r="RWQ9" s="46"/>
      <c r="RWR9" s="46"/>
      <c r="RWS9" s="46"/>
      <c r="RWT9" s="46"/>
      <c r="RWU9" s="46"/>
      <c r="RWV9" s="46"/>
      <c r="RWW9" s="46"/>
      <c r="RWX9" s="46"/>
      <c r="RWY9" s="46"/>
      <c r="RWZ9" s="46"/>
      <c r="RXA9" s="46"/>
      <c r="RXB9" s="46"/>
      <c r="RXC9" s="46"/>
      <c r="RXD9" s="46"/>
      <c r="RXE9" s="46"/>
      <c r="RXF9" s="46"/>
      <c r="RXG9" s="46"/>
      <c r="RXH9" s="46"/>
      <c r="RXI9" s="46"/>
      <c r="RXJ9" s="46"/>
      <c r="RXK9" s="46"/>
      <c r="RXL9" s="46"/>
      <c r="RXM9" s="46"/>
      <c r="RXN9" s="46"/>
      <c r="RXO9" s="46"/>
      <c r="RXP9" s="46"/>
      <c r="RXQ9" s="46"/>
      <c r="RXR9" s="46"/>
      <c r="RXS9" s="46"/>
      <c r="RXT9" s="46"/>
      <c r="RXU9" s="46"/>
      <c r="RXV9" s="46"/>
      <c r="RXW9" s="46"/>
      <c r="RXX9" s="46"/>
      <c r="RXY9" s="46"/>
      <c r="RXZ9" s="46"/>
      <c r="RYA9" s="46"/>
      <c r="RYB9" s="46"/>
      <c r="RYC9" s="46"/>
      <c r="RYD9" s="46"/>
      <c r="RYE9" s="46"/>
      <c r="RYF9" s="46"/>
      <c r="RYG9" s="46"/>
      <c r="RYH9" s="46"/>
      <c r="RYI9" s="46"/>
      <c r="RYJ9" s="46"/>
      <c r="RYK9" s="46"/>
      <c r="RYL9" s="46"/>
      <c r="RYM9" s="46"/>
      <c r="RYN9" s="46"/>
      <c r="RYO9" s="46"/>
      <c r="RYP9" s="46"/>
      <c r="RYQ9" s="46"/>
      <c r="RYR9" s="46"/>
      <c r="RYS9" s="46"/>
      <c r="RYT9" s="46"/>
      <c r="RYU9" s="46"/>
      <c r="RYV9" s="46"/>
      <c r="RYW9" s="46"/>
      <c r="RYX9" s="46"/>
      <c r="RYY9" s="46"/>
      <c r="RYZ9" s="46"/>
      <c r="RZA9" s="46"/>
      <c r="RZB9" s="46"/>
      <c r="RZC9" s="46"/>
      <c r="RZD9" s="46"/>
      <c r="RZE9" s="46"/>
      <c r="RZF9" s="46"/>
      <c r="RZG9" s="46"/>
      <c r="RZH9" s="46"/>
      <c r="RZI9" s="46"/>
      <c r="RZJ9" s="46"/>
      <c r="RZK9" s="46"/>
      <c r="RZL9" s="46"/>
      <c r="RZM9" s="46"/>
      <c r="RZN9" s="46"/>
      <c r="RZO9" s="46"/>
      <c r="RZP9" s="46"/>
      <c r="RZQ9" s="46"/>
      <c r="RZR9" s="46"/>
      <c r="RZS9" s="46"/>
      <c r="RZT9" s="46"/>
      <c r="RZU9" s="46"/>
      <c r="RZV9" s="46"/>
      <c r="RZW9" s="46"/>
      <c r="RZX9" s="46"/>
      <c r="RZY9" s="46"/>
      <c r="RZZ9" s="46"/>
      <c r="SAA9" s="46"/>
      <c r="SAB9" s="46"/>
      <c r="SAC9" s="46"/>
      <c r="SAD9" s="46"/>
      <c r="SAE9" s="46"/>
      <c r="SAF9" s="46"/>
      <c r="SAG9" s="46"/>
      <c r="SAH9" s="46"/>
      <c r="SAI9" s="46"/>
      <c r="SAJ9" s="46"/>
      <c r="SAK9" s="46"/>
      <c r="SAL9" s="46"/>
      <c r="SAM9" s="46"/>
      <c r="SAN9" s="46"/>
      <c r="SAO9" s="46"/>
      <c r="SAP9" s="46"/>
      <c r="SAQ9" s="46"/>
      <c r="SAR9" s="46"/>
      <c r="SAS9" s="46"/>
      <c r="SAT9" s="46"/>
      <c r="SAU9" s="46"/>
      <c r="SAV9" s="46"/>
      <c r="SAW9" s="46"/>
      <c r="SAX9" s="46"/>
      <c r="SAY9" s="46"/>
      <c r="SAZ9" s="46"/>
      <c r="SBA9" s="46"/>
      <c r="SBB9" s="46"/>
      <c r="SBC9" s="46"/>
      <c r="SBD9" s="46"/>
      <c r="SBE9" s="46"/>
      <c r="SBF9" s="46"/>
      <c r="SBG9" s="46"/>
      <c r="SBH9" s="46"/>
      <c r="SBI9" s="46"/>
      <c r="SBJ9" s="46"/>
      <c r="SBK9" s="46"/>
      <c r="SBL9" s="46"/>
      <c r="SBM9" s="46"/>
      <c r="SBN9" s="46"/>
      <c r="SBO9" s="46"/>
      <c r="SBP9" s="46"/>
      <c r="SBQ9" s="46"/>
      <c r="SBR9" s="46"/>
      <c r="SBS9" s="46"/>
      <c r="SBT9" s="46"/>
      <c r="SBU9" s="46"/>
      <c r="SBV9" s="46"/>
      <c r="SBW9" s="46"/>
      <c r="SBX9" s="46"/>
      <c r="SBY9" s="46"/>
      <c r="SBZ9" s="46"/>
      <c r="SCA9" s="46"/>
      <c r="SCB9" s="46"/>
      <c r="SCC9" s="46"/>
      <c r="SCD9" s="46"/>
      <c r="SCE9" s="46"/>
      <c r="SCF9" s="46"/>
      <c r="SCG9" s="46"/>
      <c r="SCH9" s="46"/>
      <c r="SCI9" s="46"/>
      <c r="SCJ9" s="46"/>
      <c r="SCK9" s="46"/>
      <c r="SCL9" s="46"/>
      <c r="SCM9" s="46"/>
      <c r="SCN9" s="46"/>
      <c r="SCO9" s="46"/>
      <c r="SCP9" s="46"/>
      <c r="SCQ9" s="46"/>
      <c r="SCR9" s="46"/>
      <c r="SCS9" s="46"/>
      <c r="SCT9" s="46"/>
      <c r="SCU9" s="46"/>
      <c r="SCV9" s="46"/>
      <c r="SCW9" s="46"/>
      <c r="SCX9" s="46"/>
      <c r="SCY9" s="46"/>
      <c r="SCZ9" s="46"/>
      <c r="SDA9" s="46"/>
      <c r="SDB9" s="46"/>
      <c r="SDC9" s="46"/>
      <c r="SDD9" s="46"/>
      <c r="SDE9" s="46"/>
      <c r="SDF9" s="46"/>
      <c r="SDG9" s="46"/>
      <c r="SDH9" s="46"/>
      <c r="SDI9" s="46"/>
      <c r="SDJ9" s="46"/>
      <c r="SDK9" s="46"/>
      <c r="SDL9" s="46"/>
      <c r="SDM9" s="46"/>
      <c r="SDN9" s="46"/>
      <c r="SDO9" s="46"/>
      <c r="SDP9" s="46"/>
      <c r="SDQ9" s="46"/>
      <c r="SDR9" s="46"/>
      <c r="SDS9" s="46"/>
      <c r="SDT9" s="46"/>
      <c r="SDU9" s="46"/>
      <c r="SDV9" s="46"/>
      <c r="SDW9" s="46"/>
      <c r="SDX9" s="46"/>
      <c r="SDY9" s="46"/>
      <c r="SDZ9" s="46"/>
      <c r="SEA9" s="46"/>
      <c r="SEB9" s="46"/>
      <c r="SEC9" s="46"/>
      <c r="SED9" s="46"/>
      <c r="SEE9" s="46"/>
      <c r="SEF9" s="46"/>
      <c r="SEG9" s="46"/>
      <c r="SEH9" s="46"/>
      <c r="SEI9" s="46"/>
      <c r="SEJ9" s="46"/>
      <c r="SEK9" s="46"/>
      <c r="SEL9" s="46"/>
      <c r="SEM9" s="46"/>
      <c r="SEN9" s="46"/>
      <c r="SEO9" s="46"/>
      <c r="SEP9" s="46"/>
      <c r="SEQ9" s="46"/>
      <c r="SER9" s="46"/>
      <c r="SES9" s="46"/>
      <c r="SET9" s="46"/>
      <c r="SEU9" s="46"/>
      <c r="SEV9" s="46"/>
      <c r="SEW9" s="46"/>
      <c r="SEX9" s="46"/>
      <c r="SEY9" s="46"/>
      <c r="SEZ9" s="46"/>
      <c r="SFA9" s="46"/>
      <c r="SFB9" s="46"/>
      <c r="SFC9" s="46"/>
      <c r="SFD9" s="46"/>
      <c r="SFE9" s="46"/>
      <c r="SFF9" s="46"/>
      <c r="SFG9" s="46"/>
      <c r="SFH9" s="46"/>
      <c r="SFI9" s="46"/>
      <c r="SFJ9" s="46"/>
      <c r="SFK9" s="46"/>
      <c r="SFL9" s="46"/>
      <c r="SFM9" s="46"/>
      <c r="SFN9" s="46"/>
      <c r="SFO9" s="46"/>
      <c r="SFP9" s="46"/>
      <c r="SFQ9" s="46"/>
      <c r="SFR9" s="46"/>
      <c r="SFS9" s="46"/>
      <c r="SFT9" s="46"/>
      <c r="SFU9" s="46"/>
      <c r="SFV9" s="46"/>
      <c r="SFW9" s="46"/>
      <c r="SFX9" s="46"/>
      <c r="SFY9" s="46"/>
      <c r="SFZ9" s="46"/>
      <c r="SGA9" s="46"/>
      <c r="SGB9" s="46"/>
      <c r="SGC9" s="46"/>
      <c r="SGD9" s="46"/>
      <c r="SGE9" s="46"/>
      <c r="SGF9" s="46"/>
      <c r="SGG9" s="46"/>
      <c r="SGH9" s="46"/>
      <c r="SGI9" s="46"/>
      <c r="SGJ9" s="46"/>
      <c r="SGK9" s="46"/>
      <c r="SGL9" s="46"/>
      <c r="SGM9" s="46"/>
      <c r="SGN9" s="46"/>
      <c r="SGO9" s="46"/>
      <c r="SGP9" s="46"/>
      <c r="SGQ9" s="46"/>
      <c r="SGR9" s="46"/>
      <c r="SGS9" s="46"/>
      <c r="SGT9" s="46"/>
      <c r="SGU9" s="46"/>
      <c r="SGV9" s="46"/>
      <c r="SGW9" s="46"/>
      <c r="SGX9" s="46"/>
      <c r="SGY9" s="46"/>
      <c r="SGZ9" s="46"/>
      <c r="SHA9" s="46"/>
      <c r="SHB9" s="46"/>
      <c r="SHC9" s="46"/>
      <c r="SHD9" s="46"/>
      <c r="SHE9" s="46"/>
      <c r="SHF9" s="46"/>
      <c r="SHG9" s="46"/>
      <c r="SHH9" s="46"/>
      <c r="SHI9" s="46"/>
      <c r="SHJ9" s="46"/>
      <c r="SHK9" s="46"/>
      <c r="SHL9" s="46"/>
      <c r="SHM9" s="46"/>
      <c r="SHN9" s="46"/>
      <c r="SHO9" s="46"/>
      <c r="SHP9" s="46"/>
      <c r="SHQ9" s="46"/>
      <c r="SHR9" s="46"/>
      <c r="SHS9" s="46"/>
      <c r="SHT9" s="46"/>
      <c r="SHU9" s="46"/>
      <c r="SHV9" s="46"/>
      <c r="SHW9" s="46"/>
      <c r="SHX9" s="46"/>
      <c r="SHY9" s="46"/>
      <c r="SHZ9" s="46"/>
      <c r="SIA9" s="46"/>
      <c r="SIB9" s="46"/>
      <c r="SIC9" s="46"/>
      <c r="SID9" s="46"/>
      <c r="SIE9" s="46"/>
      <c r="SIF9" s="46"/>
      <c r="SIG9" s="46"/>
      <c r="SIH9" s="46"/>
      <c r="SII9" s="46"/>
      <c r="SIJ9" s="46"/>
      <c r="SIK9" s="46"/>
      <c r="SIL9" s="46"/>
      <c r="SIM9" s="46"/>
      <c r="SIN9" s="46"/>
      <c r="SIO9" s="46"/>
      <c r="SIP9" s="46"/>
      <c r="SIQ9" s="46"/>
      <c r="SIR9" s="46"/>
      <c r="SIS9" s="46"/>
      <c r="SIT9" s="46"/>
      <c r="SIU9" s="46"/>
      <c r="SIV9" s="46"/>
      <c r="SIW9" s="46"/>
      <c r="SIX9" s="46"/>
      <c r="SIY9" s="46"/>
      <c r="SIZ9" s="46"/>
      <c r="SJA9" s="46"/>
      <c r="SJB9" s="46"/>
      <c r="SJC9" s="46"/>
      <c r="SJD9" s="46"/>
      <c r="SJE9" s="46"/>
      <c r="SJF9" s="46"/>
      <c r="SJG9" s="46"/>
      <c r="SJH9" s="46"/>
      <c r="SJI9" s="46"/>
      <c r="SJJ9" s="46"/>
      <c r="SJK9" s="46"/>
      <c r="SJL9" s="46"/>
      <c r="SJM9" s="46"/>
      <c r="SJN9" s="46"/>
      <c r="SJO9" s="46"/>
      <c r="SJP9" s="46"/>
      <c r="SJQ9" s="46"/>
      <c r="SJR9" s="46"/>
      <c r="SJS9" s="46"/>
      <c r="SJT9" s="46"/>
      <c r="SJU9" s="46"/>
      <c r="SJV9" s="46"/>
      <c r="SJW9" s="46"/>
      <c r="SJX9" s="46"/>
      <c r="SJY9" s="46"/>
      <c r="SJZ9" s="46"/>
      <c r="SKA9" s="46"/>
      <c r="SKB9" s="46"/>
      <c r="SKC9" s="46"/>
      <c r="SKD9" s="46"/>
      <c r="SKE9" s="46"/>
      <c r="SKF9" s="46"/>
      <c r="SKG9" s="46"/>
      <c r="SKH9" s="46"/>
      <c r="SKI9" s="46"/>
      <c r="SKJ9" s="46"/>
      <c r="SKK9" s="46"/>
      <c r="SKL9" s="46"/>
      <c r="SKM9" s="46"/>
      <c r="SKN9" s="46"/>
      <c r="SKO9" s="46"/>
      <c r="SKP9" s="46"/>
      <c r="SKQ9" s="46"/>
      <c r="SKR9" s="46"/>
      <c r="SKS9" s="46"/>
      <c r="SKT9" s="46"/>
      <c r="SKU9" s="46"/>
      <c r="SKV9" s="46"/>
      <c r="SKW9" s="46"/>
      <c r="SKX9" s="46"/>
      <c r="SKY9" s="46"/>
      <c r="SKZ9" s="46"/>
      <c r="SLA9" s="46"/>
      <c r="SLB9" s="46"/>
      <c r="SLC9" s="46"/>
      <c r="SLD9" s="46"/>
      <c r="SLE9" s="46"/>
      <c r="SLF9" s="46"/>
      <c r="SLG9" s="46"/>
      <c r="SLH9" s="46"/>
      <c r="SLI9" s="46"/>
      <c r="SLJ9" s="46"/>
      <c r="SLK9" s="46"/>
      <c r="SLL9" s="46"/>
      <c r="SLM9" s="46"/>
      <c r="SLN9" s="46"/>
      <c r="SLO9" s="46"/>
      <c r="SLP9" s="46"/>
      <c r="SLQ9" s="46"/>
      <c r="SLR9" s="46"/>
      <c r="SLS9" s="46"/>
      <c r="SLT9" s="46"/>
      <c r="SLU9" s="46"/>
      <c r="SLV9" s="46"/>
      <c r="SLW9" s="46"/>
      <c r="SLX9" s="46"/>
      <c r="SLY9" s="46"/>
      <c r="SLZ9" s="46"/>
      <c r="SMA9" s="46"/>
      <c r="SMB9" s="46"/>
      <c r="SMC9" s="46"/>
      <c r="SMD9" s="46"/>
      <c r="SME9" s="46"/>
      <c r="SMF9" s="46"/>
      <c r="SMG9" s="46"/>
      <c r="SMH9" s="46"/>
      <c r="SMI9" s="46"/>
      <c r="SMJ9" s="46"/>
      <c r="SMK9" s="46"/>
      <c r="SML9" s="46"/>
      <c r="SMM9" s="46"/>
      <c r="SMN9" s="46"/>
      <c r="SMO9" s="46"/>
      <c r="SMP9" s="46"/>
      <c r="SMQ9" s="46"/>
      <c r="SMR9" s="46"/>
      <c r="SMS9" s="46"/>
      <c r="SMT9" s="46"/>
      <c r="SMU9" s="46"/>
      <c r="SMV9" s="46"/>
      <c r="SMW9" s="46"/>
      <c r="SMX9" s="46"/>
      <c r="SMY9" s="46"/>
      <c r="SMZ9" s="46"/>
      <c r="SNA9" s="46"/>
      <c r="SNB9" s="46"/>
      <c r="SNC9" s="46"/>
      <c r="SND9" s="46"/>
      <c r="SNE9" s="46"/>
      <c r="SNF9" s="46"/>
      <c r="SNG9" s="46"/>
      <c r="SNH9" s="46"/>
      <c r="SNI9" s="46"/>
      <c r="SNJ9" s="46"/>
      <c r="SNK9" s="46"/>
      <c r="SNL9" s="46"/>
      <c r="SNM9" s="46"/>
      <c r="SNN9" s="46"/>
      <c r="SNO9" s="46"/>
      <c r="SNP9" s="46"/>
      <c r="SNQ9" s="46"/>
      <c r="SNR9" s="46"/>
      <c r="SNS9" s="46"/>
      <c r="SNT9" s="46"/>
      <c r="SNU9" s="46"/>
      <c r="SNV9" s="46"/>
      <c r="SNW9" s="46"/>
      <c r="SNX9" s="46"/>
      <c r="SNY9" s="46"/>
      <c r="SNZ9" s="46"/>
      <c r="SOA9" s="46"/>
      <c r="SOB9" s="46"/>
      <c r="SOC9" s="46"/>
      <c r="SOD9" s="46"/>
      <c r="SOE9" s="46"/>
      <c r="SOF9" s="46"/>
      <c r="SOG9" s="46"/>
      <c r="SOH9" s="46"/>
      <c r="SOI9" s="46"/>
      <c r="SOJ9" s="46"/>
      <c r="SOK9" s="46"/>
      <c r="SOL9" s="46"/>
      <c r="SOM9" s="46"/>
      <c r="SON9" s="46"/>
      <c r="SOO9" s="46"/>
      <c r="SOP9" s="46"/>
      <c r="SOQ9" s="46"/>
      <c r="SOR9" s="46"/>
      <c r="SOS9" s="46"/>
      <c r="SOT9" s="46"/>
      <c r="SOU9" s="46"/>
      <c r="SOV9" s="46"/>
      <c r="SOW9" s="46"/>
      <c r="SOX9" s="46"/>
      <c r="SOY9" s="46"/>
      <c r="SOZ9" s="46"/>
      <c r="SPA9" s="46"/>
      <c r="SPB9" s="46"/>
      <c r="SPC9" s="46"/>
      <c r="SPD9" s="46"/>
      <c r="SPE9" s="46"/>
      <c r="SPF9" s="46"/>
      <c r="SPG9" s="46"/>
      <c r="SPH9" s="46"/>
      <c r="SPI9" s="46"/>
      <c r="SPJ9" s="46"/>
      <c r="SPK9" s="46"/>
      <c r="SPL9" s="46"/>
      <c r="SPM9" s="46"/>
      <c r="SPN9" s="46"/>
      <c r="SPO9" s="46"/>
      <c r="SPP9" s="46"/>
      <c r="SPQ9" s="46"/>
      <c r="SPR9" s="46"/>
      <c r="SPS9" s="46"/>
      <c r="SPT9" s="46"/>
      <c r="SPU9" s="46"/>
      <c r="SPV9" s="46"/>
      <c r="SPW9" s="46"/>
      <c r="SPX9" s="46"/>
      <c r="SPY9" s="46"/>
      <c r="SPZ9" s="46"/>
      <c r="SQA9" s="46"/>
      <c r="SQB9" s="46"/>
      <c r="SQC9" s="46"/>
      <c r="SQD9" s="46"/>
      <c r="SQE9" s="46"/>
      <c r="SQF9" s="46"/>
      <c r="SQG9" s="46"/>
      <c r="SQH9" s="46"/>
      <c r="SQI9" s="46"/>
      <c r="SQJ9" s="46"/>
      <c r="SQK9" s="46"/>
      <c r="SQL9" s="46"/>
      <c r="SQM9" s="46"/>
      <c r="SQN9" s="46"/>
      <c r="SQO9" s="46"/>
      <c r="SQP9" s="46"/>
      <c r="SQQ9" s="46"/>
      <c r="SQR9" s="46"/>
      <c r="SQS9" s="46"/>
      <c r="SQT9" s="46"/>
      <c r="SQU9" s="46"/>
      <c r="SQV9" s="46"/>
      <c r="SQW9" s="46"/>
      <c r="SQX9" s="46"/>
      <c r="SQY9" s="46"/>
      <c r="SQZ9" s="46"/>
      <c r="SRA9" s="46"/>
      <c r="SRB9" s="46"/>
      <c r="SRC9" s="46"/>
      <c r="SRD9" s="46"/>
      <c r="SRE9" s="46"/>
      <c r="SRF9" s="46"/>
      <c r="SRG9" s="46"/>
      <c r="SRH9" s="46"/>
      <c r="SRI9" s="46"/>
      <c r="SRJ9" s="46"/>
      <c r="SRK9" s="46"/>
      <c r="SRL9" s="46"/>
      <c r="SRM9" s="46"/>
      <c r="SRN9" s="46"/>
      <c r="SRO9" s="46"/>
      <c r="SRP9" s="46"/>
      <c r="SRQ9" s="46"/>
      <c r="SRR9" s="46"/>
      <c r="SRS9" s="46"/>
      <c r="SRT9" s="46"/>
      <c r="SRU9" s="46"/>
      <c r="SRV9" s="46"/>
      <c r="SRW9" s="46"/>
      <c r="SRX9" s="46"/>
      <c r="SRY9" s="46"/>
      <c r="SRZ9" s="46"/>
      <c r="SSA9" s="46"/>
      <c r="SSB9" s="46"/>
      <c r="SSC9" s="46"/>
      <c r="SSD9" s="46"/>
      <c r="SSE9" s="46"/>
      <c r="SSF9" s="46"/>
      <c r="SSG9" s="46"/>
      <c r="SSH9" s="46"/>
      <c r="SSI9" s="46"/>
      <c r="SSJ9" s="46"/>
      <c r="SSK9" s="46"/>
      <c r="SSL9" s="46"/>
      <c r="SSM9" s="46"/>
      <c r="SSN9" s="46"/>
      <c r="SSO9" s="46"/>
      <c r="SSP9" s="46"/>
      <c r="SSQ9" s="46"/>
      <c r="SSR9" s="46"/>
      <c r="SSS9" s="46"/>
      <c r="SST9" s="46"/>
      <c r="SSU9" s="46"/>
      <c r="SSV9" s="46"/>
      <c r="SSW9" s="46"/>
      <c r="SSX9" s="46"/>
      <c r="SSY9" s="46"/>
      <c r="SSZ9" s="46"/>
      <c r="STA9" s="46"/>
      <c r="STB9" s="46"/>
      <c r="STC9" s="46"/>
      <c r="STD9" s="46"/>
      <c r="STE9" s="46"/>
      <c r="STF9" s="46"/>
      <c r="STG9" s="46"/>
      <c r="STH9" s="46"/>
      <c r="STI9" s="46"/>
      <c r="STJ9" s="46"/>
      <c r="STK9" s="46"/>
      <c r="STL9" s="46"/>
      <c r="STM9" s="46"/>
      <c r="STN9" s="46"/>
      <c r="STO9" s="46"/>
      <c r="STP9" s="46"/>
      <c r="STQ9" s="46"/>
      <c r="STR9" s="46"/>
      <c r="STS9" s="46"/>
      <c r="STT9" s="46"/>
      <c r="STU9" s="46"/>
      <c r="STV9" s="46"/>
      <c r="STW9" s="46"/>
      <c r="STX9" s="46"/>
      <c r="STY9" s="46"/>
      <c r="STZ9" s="46"/>
      <c r="SUA9" s="46"/>
      <c r="SUB9" s="46"/>
      <c r="SUC9" s="46"/>
      <c r="SUD9" s="46"/>
      <c r="SUE9" s="46"/>
      <c r="SUF9" s="46"/>
      <c r="SUG9" s="46"/>
      <c r="SUH9" s="46"/>
      <c r="SUI9" s="46"/>
      <c r="SUJ9" s="46"/>
      <c r="SUK9" s="46"/>
      <c r="SUL9" s="46"/>
      <c r="SUM9" s="46"/>
      <c r="SUN9" s="46"/>
      <c r="SUO9" s="46"/>
      <c r="SUP9" s="46"/>
      <c r="SUQ9" s="46"/>
      <c r="SUR9" s="46"/>
      <c r="SUS9" s="46"/>
      <c r="SUT9" s="46"/>
      <c r="SUU9" s="46"/>
      <c r="SUV9" s="46"/>
      <c r="SUW9" s="46"/>
      <c r="SUX9" s="46"/>
      <c r="SUY9" s="46"/>
      <c r="SUZ9" s="46"/>
      <c r="SVA9" s="46"/>
      <c r="SVB9" s="46"/>
      <c r="SVC9" s="46"/>
      <c r="SVD9" s="46"/>
      <c r="SVE9" s="46"/>
      <c r="SVF9" s="46"/>
      <c r="SVG9" s="46"/>
      <c r="SVH9" s="46"/>
      <c r="SVI9" s="46"/>
      <c r="SVJ9" s="46"/>
      <c r="SVK9" s="46"/>
      <c r="SVL9" s="46"/>
      <c r="SVM9" s="46"/>
      <c r="SVN9" s="46"/>
      <c r="SVO9" s="46"/>
      <c r="SVP9" s="46"/>
      <c r="SVQ9" s="46"/>
      <c r="SVR9" s="46"/>
      <c r="SVS9" s="46"/>
      <c r="SVT9" s="46"/>
      <c r="SVU9" s="46"/>
      <c r="SVV9" s="46"/>
      <c r="SVW9" s="46"/>
      <c r="SVX9" s="46"/>
      <c r="SVY9" s="46"/>
      <c r="SVZ9" s="46"/>
      <c r="SWA9" s="46"/>
      <c r="SWB9" s="46"/>
      <c r="SWC9" s="46"/>
      <c r="SWD9" s="46"/>
      <c r="SWE9" s="46"/>
      <c r="SWF9" s="46"/>
      <c r="SWG9" s="46"/>
      <c r="SWH9" s="46"/>
      <c r="SWI9" s="46"/>
      <c r="SWJ9" s="46"/>
      <c r="SWK9" s="46"/>
      <c r="SWL9" s="46"/>
      <c r="SWM9" s="46"/>
      <c r="SWN9" s="46"/>
      <c r="SWO9" s="46"/>
      <c r="SWP9" s="46"/>
      <c r="SWQ9" s="46"/>
      <c r="SWR9" s="46"/>
      <c r="SWS9" s="46"/>
      <c r="SWT9" s="46"/>
      <c r="SWU9" s="46"/>
      <c r="SWV9" s="46"/>
      <c r="SWW9" s="46"/>
      <c r="SWX9" s="46"/>
      <c r="SWY9" s="46"/>
      <c r="SWZ9" s="46"/>
      <c r="SXA9" s="46"/>
      <c r="SXB9" s="46"/>
      <c r="SXC9" s="46"/>
      <c r="SXD9" s="46"/>
      <c r="SXE9" s="46"/>
      <c r="SXF9" s="46"/>
      <c r="SXG9" s="46"/>
      <c r="SXH9" s="46"/>
      <c r="SXI9" s="46"/>
      <c r="SXJ9" s="46"/>
      <c r="SXK9" s="46"/>
      <c r="SXL9" s="46"/>
      <c r="SXM9" s="46"/>
      <c r="SXN9" s="46"/>
      <c r="SXO9" s="46"/>
      <c r="SXP9" s="46"/>
      <c r="SXQ9" s="46"/>
      <c r="SXR9" s="46"/>
      <c r="SXS9" s="46"/>
      <c r="SXT9" s="46"/>
      <c r="SXU9" s="46"/>
      <c r="SXV9" s="46"/>
      <c r="SXW9" s="46"/>
      <c r="SXX9" s="46"/>
      <c r="SXY9" s="46"/>
      <c r="SXZ9" s="46"/>
      <c r="SYA9" s="46"/>
      <c r="SYB9" s="46"/>
      <c r="SYC9" s="46"/>
      <c r="SYD9" s="46"/>
      <c r="SYE9" s="46"/>
      <c r="SYF9" s="46"/>
      <c r="SYG9" s="46"/>
      <c r="SYH9" s="46"/>
      <c r="SYI9" s="46"/>
      <c r="SYJ9" s="46"/>
      <c r="SYK9" s="46"/>
      <c r="SYL9" s="46"/>
      <c r="SYM9" s="46"/>
      <c r="SYN9" s="46"/>
      <c r="SYO9" s="46"/>
      <c r="SYP9" s="46"/>
      <c r="SYQ9" s="46"/>
      <c r="SYR9" s="46"/>
      <c r="SYS9" s="46"/>
      <c r="SYT9" s="46"/>
      <c r="SYU9" s="46"/>
      <c r="SYV9" s="46"/>
      <c r="SYW9" s="46"/>
      <c r="SYX9" s="46"/>
      <c r="SYY9" s="46"/>
      <c r="SYZ9" s="46"/>
      <c r="SZA9" s="46"/>
      <c r="SZB9" s="46"/>
      <c r="SZC9" s="46"/>
      <c r="SZD9" s="46"/>
      <c r="SZE9" s="46"/>
      <c r="SZF9" s="46"/>
      <c r="SZG9" s="46"/>
      <c r="SZH9" s="46"/>
      <c r="SZI9" s="46"/>
      <c r="SZJ9" s="46"/>
      <c r="SZK9" s="46"/>
      <c r="SZL9" s="46"/>
      <c r="SZM9" s="46"/>
      <c r="SZN9" s="46"/>
      <c r="SZO9" s="46"/>
      <c r="SZP9" s="46"/>
      <c r="SZQ9" s="46"/>
      <c r="SZR9" s="46"/>
      <c r="SZS9" s="46"/>
      <c r="SZT9" s="46"/>
      <c r="SZU9" s="46"/>
      <c r="SZV9" s="46"/>
      <c r="SZW9" s="46"/>
      <c r="SZX9" s="46"/>
      <c r="SZY9" s="46"/>
      <c r="SZZ9" s="46"/>
      <c r="TAA9" s="46"/>
      <c r="TAB9" s="46"/>
      <c r="TAC9" s="46"/>
      <c r="TAD9" s="46"/>
      <c r="TAE9" s="46"/>
      <c r="TAF9" s="46"/>
      <c r="TAG9" s="46"/>
      <c r="TAH9" s="46"/>
      <c r="TAI9" s="46"/>
      <c r="TAJ9" s="46"/>
      <c r="TAK9" s="46"/>
      <c r="TAL9" s="46"/>
      <c r="TAM9" s="46"/>
      <c r="TAN9" s="46"/>
      <c r="TAO9" s="46"/>
      <c r="TAP9" s="46"/>
      <c r="TAQ9" s="46"/>
      <c r="TAR9" s="46"/>
      <c r="TAS9" s="46"/>
      <c r="TAT9" s="46"/>
      <c r="TAU9" s="46"/>
      <c r="TAV9" s="46"/>
      <c r="TAW9" s="46"/>
      <c r="TAX9" s="46"/>
      <c r="TAY9" s="46"/>
      <c r="TAZ9" s="46"/>
      <c r="TBA9" s="46"/>
      <c r="TBB9" s="46"/>
      <c r="TBC9" s="46"/>
      <c r="TBD9" s="46"/>
      <c r="TBE9" s="46"/>
      <c r="TBF9" s="46"/>
      <c r="TBG9" s="46"/>
      <c r="TBH9" s="46"/>
      <c r="TBI9" s="46"/>
      <c r="TBJ9" s="46"/>
      <c r="TBK9" s="46"/>
      <c r="TBL9" s="46"/>
      <c r="TBM9" s="46"/>
      <c r="TBN9" s="46"/>
      <c r="TBO9" s="46"/>
      <c r="TBP9" s="46"/>
      <c r="TBQ9" s="46"/>
      <c r="TBR9" s="46"/>
      <c r="TBS9" s="46"/>
      <c r="TBT9" s="46"/>
      <c r="TBU9" s="46"/>
      <c r="TBV9" s="46"/>
      <c r="TBW9" s="46"/>
      <c r="TBX9" s="46"/>
      <c r="TBY9" s="46"/>
      <c r="TBZ9" s="46"/>
      <c r="TCA9" s="46"/>
      <c r="TCB9" s="46"/>
      <c r="TCC9" s="46"/>
      <c r="TCD9" s="46"/>
      <c r="TCE9" s="46"/>
      <c r="TCF9" s="46"/>
      <c r="TCG9" s="46"/>
      <c r="TCH9" s="46"/>
      <c r="TCI9" s="46"/>
      <c r="TCJ9" s="46"/>
      <c r="TCK9" s="46"/>
      <c r="TCL9" s="46"/>
      <c r="TCM9" s="46"/>
      <c r="TCN9" s="46"/>
      <c r="TCO9" s="46"/>
      <c r="TCP9" s="46"/>
      <c r="TCQ9" s="46"/>
      <c r="TCR9" s="46"/>
      <c r="TCS9" s="46"/>
      <c r="TCT9" s="46"/>
      <c r="TCU9" s="46"/>
      <c r="TCV9" s="46"/>
      <c r="TCW9" s="46"/>
      <c r="TCX9" s="46"/>
      <c r="TCY9" s="46"/>
      <c r="TCZ9" s="46"/>
      <c r="TDA9" s="46"/>
      <c r="TDB9" s="46"/>
      <c r="TDC9" s="46"/>
      <c r="TDD9" s="46"/>
      <c r="TDE9" s="46"/>
      <c r="TDF9" s="46"/>
      <c r="TDG9" s="46"/>
      <c r="TDH9" s="46"/>
      <c r="TDI9" s="46"/>
      <c r="TDJ9" s="46"/>
      <c r="TDK9" s="46"/>
      <c r="TDL9" s="46"/>
      <c r="TDM9" s="46"/>
      <c r="TDN9" s="46"/>
      <c r="TDO9" s="46"/>
      <c r="TDP9" s="46"/>
      <c r="TDQ9" s="46"/>
      <c r="TDR9" s="46"/>
      <c r="TDS9" s="46"/>
      <c r="TDT9" s="46"/>
      <c r="TDU9" s="46"/>
      <c r="TDV9" s="46"/>
      <c r="TDW9" s="46"/>
      <c r="TDX9" s="46"/>
      <c r="TDY9" s="46"/>
      <c r="TDZ9" s="46"/>
      <c r="TEA9" s="46"/>
      <c r="TEB9" s="46"/>
      <c r="TEC9" s="46"/>
      <c r="TED9" s="46"/>
      <c r="TEE9" s="46"/>
      <c r="TEF9" s="46"/>
      <c r="TEG9" s="46"/>
      <c r="TEH9" s="46"/>
      <c r="TEI9" s="46"/>
      <c r="TEJ9" s="46"/>
      <c r="TEK9" s="46"/>
      <c r="TEL9" s="46"/>
      <c r="TEM9" s="46"/>
      <c r="TEN9" s="46"/>
      <c r="TEO9" s="46"/>
      <c r="TEP9" s="46"/>
      <c r="TEQ9" s="46"/>
      <c r="TER9" s="46"/>
      <c r="TES9" s="46"/>
      <c r="TET9" s="46"/>
      <c r="TEU9" s="46"/>
      <c r="TEV9" s="46"/>
      <c r="TEW9" s="46"/>
      <c r="TEX9" s="46"/>
      <c r="TEY9" s="46"/>
      <c r="TEZ9" s="46"/>
      <c r="TFA9" s="46"/>
      <c r="TFB9" s="46"/>
      <c r="TFC9" s="46"/>
      <c r="TFD9" s="46"/>
      <c r="TFE9" s="46"/>
      <c r="TFF9" s="46"/>
      <c r="TFG9" s="46"/>
      <c r="TFH9" s="46"/>
      <c r="TFI9" s="46"/>
      <c r="TFJ9" s="46"/>
      <c r="TFK9" s="46"/>
      <c r="TFL9" s="46"/>
      <c r="TFM9" s="46"/>
      <c r="TFN9" s="46"/>
      <c r="TFO9" s="46"/>
      <c r="TFP9" s="46"/>
      <c r="TFQ9" s="46"/>
      <c r="TFR9" s="46"/>
      <c r="TFS9" s="46"/>
      <c r="TFT9" s="46"/>
      <c r="TFU9" s="46"/>
      <c r="TFV9" s="46"/>
      <c r="TFW9" s="46"/>
      <c r="TFX9" s="46"/>
      <c r="TFY9" s="46"/>
      <c r="TFZ9" s="46"/>
      <c r="TGA9" s="46"/>
      <c r="TGB9" s="46"/>
      <c r="TGC9" s="46"/>
      <c r="TGD9" s="46"/>
      <c r="TGE9" s="46"/>
      <c r="TGF9" s="46"/>
      <c r="TGG9" s="46"/>
      <c r="TGH9" s="46"/>
      <c r="TGI9" s="46"/>
      <c r="TGJ9" s="46"/>
      <c r="TGK9" s="46"/>
      <c r="TGL9" s="46"/>
      <c r="TGM9" s="46"/>
      <c r="TGN9" s="46"/>
      <c r="TGO9" s="46"/>
      <c r="TGP9" s="46"/>
      <c r="TGQ9" s="46"/>
      <c r="TGR9" s="46"/>
      <c r="TGS9" s="46"/>
      <c r="TGT9" s="46"/>
      <c r="TGU9" s="46"/>
      <c r="TGV9" s="46"/>
      <c r="TGW9" s="46"/>
      <c r="TGX9" s="46"/>
      <c r="TGY9" s="46"/>
      <c r="TGZ9" s="46"/>
      <c r="THA9" s="46"/>
      <c r="THB9" s="46"/>
      <c r="THC9" s="46"/>
      <c r="THD9" s="46"/>
      <c r="THE9" s="46"/>
      <c r="THF9" s="46"/>
      <c r="THG9" s="46"/>
      <c r="THH9" s="46"/>
      <c r="THI9" s="46"/>
      <c r="THJ9" s="46"/>
      <c r="THK9" s="46"/>
      <c r="THL9" s="46"/>
      <c r="THM9" s="46"/>
      <c r="THN9" s="46"/>
      <c r="THO9" s="46"/>
      <c r="THP9" s="46"/>
      <c r="THQ9" s="46"/>
      <c r="THR9" s="46"/>
      <c r="THS9" s="46"/>
      <c r="THT9" s="46"/>
      <c r="THU9" s="46"/>
      <c r="THV9" s="46"/>
      <c r="THW9" s="46"/>
      <c r="THX9" s="46"/>
      <c r="THY9" s="46"/>
      <c r="THZ9" s="46"/>
      <c r="TIA9" s="46"/>
      <c r="TIB9" s="46"/>
      <c r="TIC9" s="46"/>
      <c r="TID9" s="46"/>
      <c r="TIE9" s="46"/>
      <c r="TIF9" s="46"/>
      <c r="TIG9" s="46"/>
      <c r="TIH9" s="46"/>
      <c r="TII9" s="46"/>
      <c r="TIJ9" s="46"/>
      <c r="TIK9" s="46"/>
      <c r="TIL9" s="46"/>
      <c r="TIM9" s="46"/>
      <c r="TIN9" s="46"/>
      <c r="TIO9" s="46"/>
      <c r="TIP9" s="46"/>
      <c r="TIQ9" s="46"/>
      <c r="TIR9" s="46"/>
      <c r="TIS9" s="46"/>
      <c r="TIT9" s="46"/>
      <c r="TIU9" s="46"/>
      <c r="TIV9" s="46"/>
      <c r="TIW9" s="46"/>
      <c r="TIX9" s="46"/>
      <c r="TIY9" s="46"/>
      <c r="TIZ9" s="46"/>
      <c r="TJA9" s="46"/>
      <c r="TJB9" s="46"/>
      <c r="TJC9" s="46"/>
      <c r="TJD9" s="46"/>
      <c r="TJE9" s="46"/>
      <c r="TJF9" s="46"/>
      <c r="TJG9" s="46"/>
      <c r="TJH9" s="46"/>
      <c r="TJI9" s="46"/>
      <c r="TJJ9" s="46"/>
      <c r="TJK9" s="46"/>
      <c r="TJL9" s="46"/>
      <c r="TJM9" s="46"/>
      <c r="TJN9" s="46"/>
      <c r="TJO9" s="46"/>
      <c r="TJP9" s="46"/>
      <c r="TJQ9" s="46"/>
      <c r="TJR9" s="46"/>
      <c r="TJS9" s="46"/>
      <c r="TJT9" s="46"/>
      <c r="TJU9" s="46"/>
      <c r="TJV9" s="46"/>
      <c r="TJW9" s="46"/>
      <c r="TJX9" s="46"/>
      <c r="TJY9" s="46"/>
      <c r="TJZ9" s="46"/>
      <c r="TKA9" s="46"/>
      <c r="TKB9" s="46"/>
      <c r="TKC9" s="46"/>
      <c r="TKD9" s="46"/>
      <c r="TKE9" s="46"/>
      <c r="TKF9" s="46"/>
      <c r="TKG9" s="46"/>
      <c r="TKH9" s="46"/>
      <c r="TKI9" s="46"/>
      <c r="TKJ9" s="46"/>
      <c r="TKK9" s="46"/>
      <c r="TKL9" s="46"/>
      <c r="TKM9" s="46"/>
      <c r="TKN9" s="46"/>
      <c r="TKO9" s="46"/>
      <c r="TKP9" s="46"/>
      <c r="TKQ9" s="46"/>
      <c r="TKR9" s="46"/>
      <c r="TKS9" s="46"/>
      <c r="TKT9" s="46"/>
      <c r="TKU9" s="46"/>
      <c r="TKV9" s="46"/>
      <c r="TKW9" s="46"/>
      <c r="TKX9" s="46"/>
      <c r="TKY9" s="46"/>
      <c r="TKZ9" s="46"/>
      <c r="TLA9" s="46"/>
      <c r="TLB9" s="46"/>
      <c r="TLC9" s="46"/>
      <c r="TLD9" s="46"/>
      <c r="TLE9" s="46"/>
      <c r="TLF9" s="46"/>
      <c r="TLG9" s="46"/>
      <c r="TLH9" s="46"/>
      <c r="TLI9" s="46"/>
      <c r="TLJ9" s="46"/>
      <c r="TLK9" s="46"/>
      <c r="TLL9" s="46"/>
      <c r="TLM9" s="46"/>
      <c r="TLN9" s="46"/>
      <c r="TLO9" s="46"/>
      <c r="TLP9" s="46"/>
      <c r="TLQ9" s="46"/>
      <c r="TLR9" s="46"/>
      <c r="TLS9" s="46"/>
      <c r="TLT9" s="46"/>
      <c r="TLU9" s="46"/>
      <c r="TLV9" s="46"/>
      <c r="TLW9" s="46"/>
      <c r="TLX9" s="46"/>
      <c r="TLY9" s="46"/>
      <c r="TLZ9" s="46"/>
      <c r="TMA9" s="46"/>
      <c r="TMB9" s="46"/>
      <c r="TMC9" s="46"/>
      <c r="TMD9" s="46"/>
      <c r="TME9" s="46"/>
      <c r="TMF9" s="46"/>
      <c r="TMG9" s="46"/>
      <c r="TMH9" s="46"/>
      <c r="TMI9" s="46"/>
      <c r="TMJ9" s="46"/>
      <c r="TMK9" s="46"/>
      <c r="TML9" s="46"/>
      <c r="TMM9" s="46"/>
      <c r="TMN9" s="46"/>
      <c r="TMO9" s="46"/>
      <c r="TMP9" s="46"/>
      <c r="TMQ9" s="46"/>
      <c r="TMR9" s="46"/>
      <c r="TMS9" s="46"/>
      <c r="TMT9" s="46"/>
      <c r="TMU9" s="46"/>
      <c r="TMV9" s="46"/>
      <c r="TMW9" s="46"/>
      <c r="TMX9" s="46"/>
      <c r="TMY9" s="46"/>
      <c r="TMZ9" s="46"/>
      <c r="TNA9" s="46"/>
      <c r="TNB9" s="46"/>
      <c r="TNC9" s="46"/>
      <c r="TND9" s="46"/>
      <c r="TNE9" s="46"/>
      <c r="TNF9" s="46"/>
      <c r="TNG9" s="46"/>
      <c r="TNH9" s="46"/>
      <c r="TNI9" s="46"/>
      <c r="TNJ9" s="46"/>
      <c r="TNK9" s="46"/>
      <c r="TNL9" s="46"/>
      <c r="TNM9" s="46"/>
      <c r="TNN9" s="46"/>
      <c r="TNO9" s="46"/>
      <c r="TNP9" s="46"/>
      <c r="TNQ9" s="46"/>
      <c r="TNR9" s="46"/>
      <c r="TNS9" s="46"/>
      <c r="TNT9" s="46"/>
      <c r="TNU9" s="46"/>
      <c r="TNV9" s="46"/>
      <c r="TNW9" s="46"/>
      <c r="TNX9" s="46"/>
      <c r="TNY9" s="46"/>
      <c r="TNZ9" s="46"/>
      <c r="TOA9" s="46"/>
      <c r="TOB9" s="46"/>
      <c r="TOC9" s="46"/>
      <c r="TOD9" s="46"/>
      <c r="TOE9" s="46"/>
      <c r="TOF9" s="46"/>
      <c r="TOG9" s="46"/>
      <c r="TOH9" s="46"/>
      <c r="TOI9" s="46"/>
      <c r="TOJ9" s="46"/>
      <c r="TOK9" s="46"/>
      <c r="TOL9" s="46"/>
      <c r="TOM9" s="46"/>
      <c r="TON9" s="46"/>
      <c r="TOO9" s="46"/>
      <c r="TOP9" s="46"/>
      <c r="TOQ9" s="46"/>
      <c r="TOR9" s="46"/>
      <c r="TOS9" s="46"/>
      <c r="TOT9" s="46"/>
      <c r="TOU9" s="46"/>
      <c r="TOV9" s="46"/>
      <c r="TOW9" s="46"/>
      <c r="TOX9" s="46"/>
      <c r="TOY9" s="46"/>
      <c r="TOZ9" s="46"/>
      <c r="TPA9" s="46"/>
      <c r="TPB9" s="46"/>
      <c r="TPC9" s="46"/>
      <c r="TPD9" s="46"/>
      <c r="TPE9" s="46"/>
      <c r="TPF9" s="46"/>
      <c r="TPG9" s="46"/>
      <c r="TPH9" s="46"/>
      <c r="TPI9" s="46"/>
      <c r="TPJ9" s="46"/>
      <c r="TPK9" s="46"/>
      <c r="TPL9" s="46"/>
      <c r="TPM9" s="46"/>
      <c r="TPN9" s="46"/>
      <c r="TPO9" s="46"/>
      <c r="TPP9" s="46"/>
      <c r="TPQ9" s="46"/>
      <c r="TPR9" s="46"/>
      <c r="TPS9" s="46"/>
      <c r="TPT9" s="46"/>
      <c r="TPU9" s="46"/>
      <c r="TPV9" s="46"/>
      <c r="TPW9" s="46"/>
      <c r="TPX9" s="46"/>
      <c r="TPY9" s="46"/>
      <c r="TPZ9" s="46"/>
      <c r="TQA9" s="46"/>
      <c r="TQB9" s="46"/>
      <c r="TQC9" s="46"/>
      <c r="TQD9" s="46"/>
      <c r="TQE9" s="46"/>
      <c r="TQF9" s="46"/>
      <c r="TQG9" s="46"/>
      <c r="TQH9" s="46"/>
      <c r="TQI9" s="46"/>
      <c r="TQJ9" s="46"/>
      <c r="TQK9" s="46"/>
      <c r="TQL9" s="46"/>
      <c r="TQM9" s="46"/>
      <c r="TQN9" s="46"/>
      <c r="TQO9" s="46"/>
      <c r="TQP9" s="46"/>
      <c r="TQQ9" s="46"/>
      <c r="TQR9" s="46"/>
      <c r="TQS9" s="46"/>
      <c r="TQT9" s="46"/>
      <c r="TQU9" s="46"/>
      <c r="TQV9" s="46"/>
      <c r="TQW9" s="46"/>
      <c r="TQX9" s="46"/>
      <c r="TQY9" s="46"/>
      <c r="TQZ9" s="46"/>
      <c r="TRA9" s="46"/>
      <c r="TRB9" s="46"/>
      <c r="TRC9" s="46"/>
      <c r="TRD9" s="46"/>
      <c r="TRE9" s="46"/>
      <c r="TRF9" s="46"/>
      <c r="TRG9" s="46"/>
      <c r="TRH9" s="46"/>
      <c r="TRI9" s="46"/>
      <c r="TRJ9" s="46"/>
      <c r="TRK9" s="46"/>
      <c r="TRL9" s="46"/>
      <c r="TRM9" s="46"/>
      <c r="TRN9" s="46"/>
      <c r="TRO9" s="46"/>
      <c r="TRP9" s="46"/>
      <c r="TRQ9" s="46"/>
      <c r="TRR9" s="46"/>
      <c r="TRS9" s="46"/>
      <c r="TRT9" s="46"/>
      <c r="TRU9" s="46"/>
      <c r="TRV9" s="46"/>
      <c r="TRW9" s="46"/>
      <c r="TRX9" s="46"/>
      <c r="TRY9" s="46"/>
      <c r="TRZ9" s="46"/>
      <c r="TSA9" s="46"/>
      <c r="TSB9" s="46"/>
      <c r="TSC9" s="46"/>
      <c r="TSD9" s="46"/>
      <c r="TSE9" s="46"/>
      <c r="TSF9" s="46"/>
      <c r="TSG9" s="46"/>
      <c r="TSH9" s="46"/>
      <c r="TSI9" s="46"/>
      <c r="TSJ9" s="46"/>
      <c r="TSK9" s="46"/>
      <c r="TSL9" s="46"/>
      <c r="TSM9" s="46"/>
      <c r="TSN9" s="46"/>
      <c r="TSO9" s="46"/>
      <c r="TSP9" s="46"/>
      <c r="TSQ9" s="46"/>
      <c r="TSR9" s="46"/>
      <c r="TSS9" s="46"/>
      <c r="TST9" s="46"/>
      <c r="TSU9" s="46"/>
      <c r="TSV9" s="46"/>
      <c r="TSW9" s="46"/>
      <c r="TSX9" s="46"/>
      <c r="TSY9" s="46"/>
      <c r="TSZ9" s="46"/>
      <c r="TTA9" s="46"/>
      <c r="TTB9" s="46"/>
      <c r="TTC9" s="46"/>
      <c r="TTD9" s="46"/>
      <c r="TTE9" s="46"/>
      <c r="TTF9" s="46"/>
      <c r="TTG9" s="46"/>
      <c r="TTH9" s="46"/>
      <c r="TTI9" s="46"/>
      <c r="TTJ9" s="46"/>
      <c r="TTK9" s="46"/>
      <c r="TTL9" s="46"/>
      <c r="TTM9" s="46"/>
      <c r="TTN9" s="46"/>
      <c r="TTO9" s="46"/>
      <c r="TTP9" s="46"/>
      <c r="TTQ9" s="46"/>
      <c r="TTR9" s="46"/>
      <c r="TTS9" s="46"/>
      <c r="TTT9" s="46"/>
      <c r="TTU9" s="46"/>
      <c r="TTV9" s="46"/>
      <c r="TTW9" s="46"/>
      <c r="TTX9" s="46"/>
      <c r="TTY9" s="46"/>
      <c r="TTZ9" s="46"/>
      <c r="TUA9" s="46"/>
      <c r="TUB9" s="46"/>
      <c r="TUC9" s="46"/>
      <c r="TUD9" s="46"/>
      <c r="TUE9" s="46"/>
      <c r="TUF9" s="46"/>
      <c r="TUG9" s="46"/>
      <c r="TUH9" s="46"/>
      <c r="TUI9" s="46"/>
      <c r="TUJ9" s="46"/>
      <c r="TUK9" s="46"/>
      <c r="TUL9" s="46"/>
      <c r="TUM9" s="46"/>
      <c r="TUN9" s="46"/>
      <c r="TUO9" s="46"/>
      <c r="TUP9" s="46"/>
      <c r="TUQ9" s="46"/>
      <c r="TUR9" s="46"/>
      <c r="TUS9" s="46"/>
      <c r="TUT9" s="46"/>
      <c r="TUU9" s="46"/>
      <c r="TUV9" s="46"/>
      <c r="TUW9" s="46"/>
      <c r="TUX9" s="46"/>
      <c r="TUY9" s="46"/>
      <c r="TUZ9" s="46"/>
      <c r="TVA9" s="46"/>
      <c r="TVB9" s="46"/>
      <c r="TVC9" s="46"/>
      <c r="TVD9" s="46"/>
      <c r="TVE9" s="46"/>
      <c r="TVF9" s="46"/>
      <c r="TVG9" s="46"/>
      <c r="TVH9" s="46"/>
      <c r="TVI9" s="46"/>
      <c r="TVJ9" s="46"/>
      <c r="TVK9" s="46"/>
      <c r="TVL9" s="46"/>
      <c r="TVM9" s="46"/>
      <c r="TVN9" s="46"/>
      <c r="TVO9" s="46"/>
      <c r="TVP9" s="46"/>
      <c r="TVQ9" s="46"/>
      <c r="TVR9" s="46"/>
      <c r="TVS9" s="46"/>
      <c r="TVT9" s="46"/>
      <c r="TVU9" s="46"/>
      <c r="TVV9" s="46"/>
      <c r="TVW9" s="46"/>
      <c r="TVX9" s="46"/>
      <c r="TVY9" s="46"/>
      <c r="TVZ9" s="46"/>
      <c r="TWA9" s="46"/>
      <c r="TWB9" s="46"/>
      <c r="TWC9" s="46"/>
      <c r="TWD9" s="46"/>
      <c r="TWE9" s="46"/>
      <c r="TWF9" s="46"/>
      <c r="TWG9" s="46"/>
      <c r="TWH9" s="46"/>
      <c r="TWI9" s="46"/>
      <c r="TWJ9" s="46"/>
      <c r="TWK9" s="46"/>
      <c r="TWL9" s="46"/>
      <c r="TWM9" s="46"/>
      <c r="TWN9" s="46"/>
      <c r="TWO9" s="46"/>
      <c r="TWP9" s="46"/>
      <c r="TWQ9" s="46"/>
      <c r="TWR9" s="46"/>
      <c r="TWS9" s="46"/>
      <c r="TWT9" s="46"/>
      <c r="TWU9" s="46"/>
      <c r="TWV9" s="46"/>
      <c r="TWW9" s="46"/>
      <c r="TWX9" s="46"/>
      <c r="TWY9" s="46"/>
      <c r="TWZ9" s="46"/>
      <c r="TXA9" s="46"/>
      <c r="TXB9" s="46"/>
      <c r="TXC9" s="46"/>
      <c r="TXD9" s="46"/>
      <c r="TXE9" s="46"/>
      <c r="TXF9" s="46"/>
      <c r="TXG9" s="46"/>
      <c r="TXH9" s="46"/>
      <c r="TXI9" s="46"/>
      <c r="TXJ9" s="46"/>
      <c r="TXK9" s="46"/>
      <c r="TXL9" s="46"/>
      <c r="TXM9" s="46"/>
      <c r="TXN9" s="46"/>
      <c r="TXO9" s="46"/>
      <c r="TXP9" s="46"/>
      <c r="TXQ9" s="46"/>
      <c r="TXR9" s="46"/>
      <c r="TXS9" s="46"/>
      <c r="TXT9" s="46"/>
      <c r="TXU9" s="46"/>
      <c r="TXV9" s="46"/>
      <c r="TXW9" s="46"/>
      <c r="TXX9" s="46"/>
      <c r="TXY9" s="46"/>
      <c r="TXZ9" s="46"/>
      <c r="TYA9" s="46"/>
      <c r="TYB9" s="46"/>
      <c r="TYC9" s="46"/>
      <c r="TYD9" s="46"/>
      <c r="TYE9" s="46"/>
      <c r="TYF9" s="46"/>
      <c r="TYG9" s="46"/>
      <c r="TYH9" s="46"/>
      <c r="TYI9" s="46"/>
      <c r="TYJ9" s="46"/>
      <c r="TYK9" s="46"/>
      <c r="TYL9" s="46"/>
      <c r="TYM9" s="46"/>
      <c r="TYN9" s="46"/>
      <c r="TYO9" s="46"/>
      <c r="TYP9" s="46"/>
      <c r="TYQ9" s="46"/>
      <c r="TYR9" s="46"/>
      <c r="TYS9" s="46"/>
      <c r="TYT9" s="46"/>
      <c r="TYU9" s="46"/>
      <c r="TYV9" s="46"/>
      <c r="TYW9" s="46"/>
      <c r="TYX9" s="46"/>
      <c r="TYY9" s="46"/>
      <c r="TYZ9" s="46"/>
      <c r="TZA9" s="46"/>
      <c r="TZB9" s="46"/>
      <c r="TZC9" s="46"/>
      <c r="TZD9" s="46"/>
      <c r="TZE9" s="46"/>
      <c r="TZF9" s="46"/>
      <c r="TZG9" s="46"/>
      <c r="TZH9" s="46"/>
      <c r="TZI9" s="46"/>
      <c r="TZJ9" s="46"/>
      <c r="TZK9" s="46"/>
      <c r="TZL9" s="46"/>
      <c r="TZM9" s="46"/>
      <c r="TZN9" s="46"/>
      <c r="TZO9" s="46"/>
      <c r="TZP9" s="46"/>
      <c r="TZQ9" s="46"/>
      <c r="TZR9" s="46"/>
      <c r="TZS9" s="46"/>
      <c r="TZT9" s="46"/>
      <c r="TZU9" s="46"/>
      <c r="TZV9" s="46"/>
      <c r="TZW9" s="46"/>
      <c r="TZX9" s="46"/>
      <c r="TZY9" s="46"/>
      <c r="TZZ9" s="46"/>
      <c r="UAA9" s="46"/>
      <c r="UAB9" s="46"/>
      <c r="UAC9" s="46"/>
      <c r="UAD9" s="46"/>
      <c r="UAE9" s="46"/>
      <c r="UAF9" s="46"/>
      <c r="UAG9" s="46"/>
      <c r="UAH9" s="46"/>
      <c r="UAI9" s="46"/>
      <c r="UAJ9" s="46"/>
      <c r="UAK9" s="46"/>
      <c r="UAL9" s="46"/>
      <c r="UAM9" s="46"/>
      <c r="UAN9" s="46"/>
      <c r="UAO9" s="46"/>
      <c r="UAP9" s="46"/>
      <c r="UAQ9" s="46"/>
      <c r="UAR9" s="46"/>
      <c r="UAS9" s="46"/>
      <c r="UAT9" s="46"/>
      <c r="UAU9" s="46"/>
      <c r="UAV9" s="46"/>
      <c r="UAW9" s="46"/>
      <c r="UAX9" s="46"/>
      <c r="UAY9" s="46"/>
      <c r="UAZ9" s="46"/>
      <c r="UBA9" s="46"/>
      <c r="UBB9" s="46"/>
      <c r="UBC9" s="46"/>
      <c r="UBD9" s="46"/>
      <c r="UBE9" s="46"/>
      <c r="UBF9" s="46"/>
      <c r="UBG9" s="46"/>
      <c r="UBH9" s="46"/>
      <c r="UBI9" s="46"/>
      <c r="UBJ9" s="46"/>
      <c r="UBK9" s="46"/>
      <c r="UBL9" s="46"/>
      <c r="UBM9" s="46"/>
      <c r="UBN9" s="46"/>
      <c r="UBO9" s="46"/>
      <c r="UBP9" s="46"/>
      <c r="UBQ9" s="46"/>
      <c r="UBR9" s="46"/>
      <c r="UBS9" s="46"/>
      <c r="UBT9" s="46"/>
      <c r="UBU9" s="46"/>
      <c r="UBV9" s="46"/>
      <c r="UBW9" s="46"/>
      <c r="UBX9" s="46"/>
      <c r="UBY9" s="46"/>
      <c r="UBZ9" s="46"/>
      <c r="UCA9" s="46"/>
      <c r="UCB9" s="46"/>
      <c r="UCC9" s="46"/>
      <c r="UCD9" s="46"/>
      <c r="UCE9" s="46"/>
      <c r="UCF9" s="46"/>
      <c r="UCG9" s="46"/>
      <c r="UCH9" s="46"/>
      <c r="UCI9" s="46"/>
      <c r="UCJ9" s="46"/>
      <c r="UCK9" s="46"/>
      <c r="UCL9" s="46"/>
      <c r="UCM9" s="46"/>
      <c r="UCN9" s="46"/>
      <c r="UCO9" s="46"/>
      <c r="UCP9" s="46"/>
      <c r="UCQ9" s="46"/>
      <c r="UCR9" s="46"/>
      <c r="UCS9" s="46"/>
      <c r="UCT9" s="46"/>
      <c r="UCU9" s="46"/>
      <c r="UCV9" s="46"/>
      <c r="UCW9" s="46"/>
      <c r="UCX9" s="46"/>
      <c r="UCY9" s="46"/>
      <c r="UCZ9" s="46"/>
      <c r="UDA9" s="46"/>
      <c r="UDB9" s="46"/>
      <c r="UDC9" s="46"/>
      <c r="UDD9" s="46"/>
      <c r="UDE9" s="46"/>
      <c r="UDF9" s="46"/>
      <c r="UDG9" s="46"/>
      <c r="UDH9" s="46"/>
      <c r="UDI9" s="46"/>
      <c r="UDJ9" s="46"/>
      <c r="UDK9" s="46"/>
      <c r="UDL9" s="46"/>
      <c r="UDM9" s="46"/>
      <c r="UDN9" s="46"/>
      <c r="UDO9" s="46"/>
      <c r="UDP9" s="46"/>
      <c r="UDQ9" s="46"/>
      <c r="UDR9" s="46"/>
      <c r="UDS9" s="46"/>
      <c r="UDT9" s="46"/>
      <c r="UDU9" s="46"/>
      <c r="UDV9" s="46"/>
      <c r="UDW9" s="46"/>
      <c r="UDX9" s="46"/>
      <c r="UDY9" s="46"/>
      <c r="UDZ9" s="46"/>
      <c r="UEA9" s="46"/>
      <c r="UEB9" s="46"/>
      <c r="UEC9" s="46"/>
      <c r="UED9" s="46"/>
      <c r="UEE9" s="46"/>
      <c r="UEF9" s="46"/>
      <c r="UEG9" s="46"/>
      <c r="UEH9" s="46"/>
      <c r="UEI9" s="46"/>
      <c r="UEJ9" s="46"/>
      <c r="UEK9" s="46"/>
      <c r="UEL9" s="46"/>
      <c r="UEM9" s="46"/>
      <c r="UEN9" s="46"/>
      <c r="UEO9" s="46"/>
      <c r="UEP9" s="46"/>
      <c r="UEQ9" s="46"/>
      <c r="UER9" s="46"/>
      <c r="UES9" s="46"/>
      <c r="UET9" s="46"/>
      <c r="UEU9" s="46"/>
      <c r="UEV9" s="46"/>
      <c r="UEW9" s="46"/>
      <c r="UEX9" s="46"/>
      <c r="UEY9" s="46"/>
      <c r="UEZ9" s="46"/>
      <c r="UFA9" s="46"/>
      <c r="UFB9" s="46"/>
      <c r="UFC9" s="46"/>
      <c r="UFD9" s="46"/>
      <c r="UFE9" s="46"/>
      <c r="UFF9" s="46"/>
      <c r="UFG9" s="46"/>
      <c r="UFH9" s="46"/>
      <c r="UFI9" s="46"/>
      <c r="UFJ9" s="46"/>
      <c r="UFK9" s="46"/>
      <c r="UFL9" s="46"/>
      <c r="UFM9" s="46"/>
      <c r="UFN9" s="46"/>
      <c r="UFO9" s="46"/>
      <c r="UFP9" s="46"/>
      <c r="UFQ9" s="46"/>
      <c r="UFR9" s="46"/>
      <c r="UFS9" s="46"/>
      <c r="UFT9" s="46"/>
      <c r="UFU9" s="46"/>
      <c r="UFV9" s="46"/>
      <c r="UFW9" s="46"/>
      <c r="UFX9" s="46"/>
      <c r="UFY9" s="46"/>
      <c r="UFZ9" s="46"/>
      <c r="UGA9" s="46"/>
      <c r="UGB9" s="46"/>
      <c r="UGC9" s="46"/>
      <c r="UGD9" s="46"/>
      <c r="UGE9" s="46"/>
      <c r="UGF9" s="46"/>
      <c r="UGG9" s="46"/>
      <c r="UGH9" s="46"/>
      <c r="UGI9" s="46"/>
      <c r="UGJ9" s="46"/>
      <c r="UGK9" s="46"/>
      <c r="UGL9" s="46"/>
      <c r="UGM9" s="46"/>
      <c r="UGN9" s="46"/>
      <c r="UGO9" s="46"/>
      <c r="UGP9" s="46"/>
      <c r="UGQ9" s="46"/>
      <c r="UGR9" s="46"/>
      <c r="UGS9" s="46"/>
      <c r="UGT9" s="46"/>
      <c r="UGU9" s="46"/>
      <c r="UGV9" s="46"/>
      <c r="UGW9" s="46"/>
      <c r="UGX9" s="46"/>
      <c r="UGY9" s="46"/>
      <c r="UGZ9" s="46"/>
      <c r="UHA9" s="46"/>
      <c r="UHB9" s="46"/>
      <c r="UHC9" s="46"/>
      <c r="UHD9" s="46"/>
      <c r="UHE9" s="46"/>
      <c r="UHF9" s="46"/>
      <c r="UHG9" s="46"/>
      <c r="UHH9" s="46"/>
      <c r="UHI9" s="46"/>
      <c r="UHJ9" s="46"/>
      <c r="UHK9" s="46"/>
      <c r="UHL9" s="46"/>
      <c r="UHM9" s="46"/>
      <c r="UHN9" s="46"/>
      <c r="UHO9" s="46"/>
      <c r="UHP9" s="46"/>
      <c r="UHQ9" s="46"/>
      <c r="UHR9" s="46"/>
      <c r="UHS9" s="46"/>
      <c r="UHT9" s="46"/>
      <c r="UHU9" s="46"/>
      <c r="UHV9" s="46"/>
      <c r="UHW9" s="46"/>
      <c r="UHX9" s="46"/>
      <c r="UHY9" s="46"/>
      <c r="UHZ9" s="46"/>
      <c r="UIA9" s="46"/>
      <c r="UIB9" s="46"/>
      <c r="UIC9" s="46"/>
      <c r="UID9" s="46"/>
      <c r="UIE9" s="46"/>
      <c r="UIF9" s="46"/>
      <c r="UIG9" s="46"/>
      <c r="UIH9" s="46"/>
      <c r="UII9" s="46"/>
      <c r="UIJ9" s="46"/>
      <c r="UIK9" s="46"/>
      <c r="UIL9" s="46"/>
      <c r="UIM9" s="46"/>
      <c r="UIN9" s="46"/>
      <c r="UIO9" s="46"/>
      <c r="UIP9" s="46"/>
      <c r="UIQ9" s="46"/>
      <c r="UIR9" s="46"/>
      <c r="UIS9" s="46"/>
      <c r="UIT9" s="46"/>
      <c r="UIU9" s="46"/>
      <c r="UIV9" s="46"/>
      <c r="UIW9" s="46"/>
      <c r="UIX9" s="46"/>
      <c r="UIY9" s="46"/>
      <c r="UIZ9" s="46"/>
      <c r="UJA9" s="46"/>
      <c r="UJB9" s="46"/>
      <c r="UJC9" s="46"/>
      <c r="UJD9" s="46"/>
      <c r="UJE9" s="46"/>
      <c r="UJF9" s="46"/>
      <c r="UJG9" s="46"/>
      <c r="UJH9" s="46"/>
      <c r="UJI9" s="46"/>
      <c r="UJJ9" s="46"/>
      <c r="UJK9" s="46"/>
      <c r="UJL9" s="46"/>
      <c r="UJM9" s="46"/>
      <c r="UJN9" s="46"/>
      <c r="UJO9" s="46"/>
      <c r="UJP9" s="46"/>
      <c r="UJQ9" s="46"/>
      <c r="UJR9" s="46"/>
      <c r="UJS9" s="46"/>
      <c r="UJT9" s="46"/>
      <c r="UJU9" s="46"/>
      <c r="UJV9" s="46"/>
      <c r="UJW9" s="46"/>
      <c r="UJX9" s="46"/>
      <c r="UJY9" s="46"/>
      <c r="UJZ9" s="46"/>
      <c r="UKA9" s="46"/>
      <c r="UKB9" s="46"/>
      <c r="UKC9" s="46"/>
      <c r="UKD9" s="46"/>
      <c r="UKE9" s="46"/>
      <c r="UKF9" s="46"/>
      <c r="UKG9" s="46"/>
      <c r="UKH9" s="46"/>
      <c r="UKI9" s="46"/>
      <c r="UKJ9" s="46"/>
      <c r="UKK9" s="46"/>
      <c r="UKL9" s="46"/>
      <c r="UKM9" s="46"/>
      <c r="UKN9" s="46"/>
      <c r="UKO9" s="46"/>
      <c r="UKP9" s="46"/>
      <c r="UKQ9" s="46"/>
      <c r="UKR9" s="46"/>
      <c r="UKS9" s="46"/>
      <c r="UKT9" s="46"/>
      <c r="UKU9" s="46"/>
      <c r="UKV9" s="46"/>
      <c r="UKW9" s="46"/>
      <c r="UKX9" s="46"/>
      <c r="UKY9" s="46"/>
      <c r="UKZ9" s="46"/>
      <c r="ULA9" s="46"/>
      <c r="ULB9" s="46"/>
      <c r="ULC9" s="46"/>
      <c r="ULD9" s="46"/>
      <c r="ULE9" s="46"/>
      <c r="ULF9" s="46"/>
      <c r="ULG9" s="46"/>
      <c r="ULH9" s="46"/>
      <c r="ULI9" s="46"/>
      <c r="ULJ9" s="46"/>
      <c r="ULK9" s="46"/>
      <c r="ULL9" s="46"/>
      <c r="ULM9" s="46"/>
      <c r="ULN9" s="46"/>
      <c r="ULO9" s="46"/>
      <c r="ULP9" s="46"/>
      <c r="ULQ9" s="46"/>
      <c r="ULR9" s="46"/>
      <c r="ULS9" s="46"/>
      <c r="ULT9" s="46"/>
      <c r="ULU9" s="46"/>
      <c r="ULV9" s="46"/>
      <c r="ULW9" s="46"/>
      <c r="ULX9" s="46"/>
      <c r="ULY9" s="46"/>
      <c r="ULZ9" s="46"/>
      <c r="UMA9" s="46"/>
      <c r="UMB9" s="46"/>
      <c r="UMC9" s="46"/>
      <c r="UMD9" s="46"/>
      <c r="UME9" s="46"/>
      <c r="UMF9" s="46"/>
      <c r="UMG9" s="46"/>
      <c r="UMH9" s="46"/>
      <c r="UMI9" s="46"/>
      <c r="UMJ9" s="46"/>
      <c r="UMK9" s="46"/>
      <c r="UML9" s="46"/>
      <c r="UMM9" s="46"/>
      <c r="UMN9" s="46"/>
      <c r="UMO9" s="46"/>
      <c r="UMP9" s="46"/>
      <c r="UMQ9" s="46"/>
      <c r="UMR9" s="46"/>
      <c r="UMS9" s="46"/>
      <c r="UMT9" s="46"/>
      <c r="UMU9" s="46"/>
      <c r="UMV9" s="46"/>
      <c r="UMW9" s="46"/>
      <c r="UMX9" s="46"/>
      <c r="UMY9" s="46"/>
      <c r="UMZ9" s="46"/>
      <c r="UNA9" s="46"/>
      <c r="UNB9" s="46"/>
      <c r="UNC9" s="46"/>
      <c r="UND9" s="46"/>
      <c r="UNE9" s="46"/>
      <c r="UNF9" s="46"/>
      <c r="UNG9" s="46"/>
      <c r="UNH9" s="46"/>
      <c r="UNI9" s="46"/>
      <c r="UNJ9" s="46"/>
      <c r="UNK9" s="46"/>
      <c r="UNL9" s="46"/>
      <c r="UNM9" s="46"/>
      <c r="UNN9" s="46"/>
      <c r="UNO9" s="46"/>
      <c r="UNP9" s="46"/>
      <c r="UNQ9" s="46"/>
      <c r="UNR9" s="46"/>
      <c r="UNS9" s="46"/>
      <c r="UNT9" s="46"/>
      <c r="UNU9" s="46"/>
      <c r="UNV9" s="46"/>
      <c r="UNW9" s="46"/>
      <c r="UNX9" s="46"/>
      <c r="UNY9" s="46"/>
      <c r="UNZ9" s="46"/>
      <c r="UOA9" s="46"/>
      <c r="UOB9" s="46"/>
      <c r="UOC9" s="46"/>
      <c r="UOD9" s="46"/>
      <c r="UOE9" s="46"/>
      <c r="UOF9" s="46"/>
      <c r="UOG9" s="46"/>
      <c r="UOH9" s="46"/>
      <c r="UOI9" s="46"/>
      <c r="UOJ9" s="46"/>
      <c r="UOK9" s="46"/>
      <c r="UOL9" s="46"/>
      <c r="UOM9" s="46"/>
      <c r="UON9" s="46"/>
      <c r="UOO9" s="46"/>
      <c r="UOP9" s="46"/>
      <c r="UOQ9" s="46"/>
      <c r="UOR9" s="46"/>
      <c r="UOS9" s="46"/>
      <c r="UOT9" s="46"/>
      <c r="UOU9" s="46"/>
      <c r="UOV9" s="46"/>
      <c r="UOW9" s="46"/>
      <c r="UOX9" s="46"/>
      <c r="UOY9" s="46"/>
      <c r="UOZ9" s="46"/>
      <c r="UPA9" s="46"/>
      <c r="UPB9" s="46"/>
      <c r="UPC9" s="46"/>
      <c r="UPD9" s="46"/>
      <c r="UPE9" s="46"/>
      <c r="UPF9" s="46"/>
      <c r="UPG9" s="46"/>
      <c r="UPH9" s="46"/>
      <c r="UPI9" s="46"/>
      <c r="UPJ9" s="46"/>
      <c r="UPK9" s="46"/>
      <c r="UPL9" s="46"/>
      <c r="UPM9" s="46"/>
      <c r="UPN9" s="46"/>
      <c r="UPO9" s="46"/>
      <c r="UPP9" s="46"/>
      <c r="UPQ9" s="46"/>
      <c r="UPR9" s="46"/>
      <c r="UPS9" s="46"/>
      <c r="UPT9" s="46"/>
      <c r="UPU9" s="46"/>
      <c r="UPV9" s="46"/>
      <c r="UPW9" s="46"/>
      <c r="UPX9" s="46"/>
      <c r="UPY9" s="46"/>
      <c r="UPZ9" s="46"/>
      <c r="UQA9" s="46"/>
      <c r="UQB9" s="46"/>
      <c r="UQC9" s="46"/>
      <c r="UQD9" s="46"/>
      <c r="UQE9" s="46"/>
      <c r="UQF9" s="46"/>
      <c r="UQG9" s="46"/>
      <c r="UQH9" s="46"/>
      <c r="UQI9" s="46"/>
      <c r="UQJ9" s="46"/>
      <c r="UQK9" s="46"/>
      <c r="UQL9" s="46"/>
      <c r="UQM9" s="46"/>
      <c r="UQN9" s="46"/>
      <c r="UQO9" s="46"/>
      <c r="UQP9" s="46"/>
      <c r="UQQ9" s="46"/>
      <c r="UQR9" s="46"/>
      <c r="UQS9" s="46"/>
      <c r="UQT9" s="46"/>
      <c r="UQU9" s="46"/>
      <c r="UQV9" s="46"/>
      <c r="UQW9" s="46"/>
      <c r="UQX9" s="46"/>
      <c r="UQY9" s="46"/>
      <c r="UQZ9" s="46"/>
      <c r="URA9" s="46"/>
      <c r="URB9" s="46"/>
      <c r="URC9" s="46"/>
      <c r="URD9" s="46"/>
      <c r="URE9" s="46"/>
      <c r="URF9" s="46"/>
      <c r="URG9" s="46"/>
      <c r="URH9" s="46"/>
      <c r="URI9" s="46"/>
      <c r="URJ9" s="46"/>
      <c r="URK9" s="46"/>
      <c r="URL9" s="46"/>
      <c r="URM9" s="46"/>
      <c r="URN9" s="46"/>
      <c r="URO9" s="46"/>
      <c r="URP9" s="46"/>
      <c r="URQ9" s="46"/>
      <c r="URR9" s="46"/>
      <c r="URS9" s="46"/>
      <c r="URT9" s="46"/>
      <c r="URU9" s="46"/>
      <c r="URV9" s="46"/>
      <c r="URW9" s="46"/>
      <c r="URX9" s="46"/>
      <c r="URY9" s="46"/>
      <c r="URZ9" s="46"/>
      <c r="USA9" s="46"/>
      <c r="USB9" s="46"/>
      <c r="USC9" s="46"/>
      <c r="USD9" s="46"/>
      <c r="USE9" s="46"/>
      <c r="USF9" s="46"/>
      <c r="USG9" s="46"/>
      <c r="USH9" s="46"/>
      <c r="USI9" s="46"/>
      <c r="USJ9" s="46"/>
      <c r="USK9" s="46"/>
      <c r="USL9" s="46"/>
      <c r="USM9" s="46"/>
      <c r="USN9" s="46"/>
      <c r="USO9" s="46"/>
      <c r="USP9" s="46"/>
      <c r="USQ9" s="46"/>
      <c r="USR9" s="46"/>
      <c r="USS9" s="46"/>
      <c r="UST9" s="46"/>
      <c r="USU9" s="46"/>
      <c r="USV9" s="46"/>
      <c r="USW9" s="46"/>
      <c r="USX9" s="46"/>
      <c r="USY9" s="46"/>
      <c r="USZ9" s="46"/>
      <c r="UTA9" s="46"/>
      <c r="UTB9" s="46"/>
      <c r="UTC9" s="46"/>
      <c r="UTD9" s="46"/>
      <c r="UTE9" s="46"/>
      <c r="UTF9" s="46"/>
      <c r="UTG9" s="46"/>
      <c r="UTH9" s="46"/>
      <c r="UTI9" s="46"/>
      <c r="UTJ9" s="46"/>
      <c r="UTK9" s="46"/>
      <c r="UTL9" s="46"/>
      <c r="UTM9" s="46"/>
      <c r="UTN9" s="46"/>
      <c r="UTO9" s="46"/>
      <c r="UTP9" s="46"/>
      <c r="UTQ9" s="46"/>
      <c r="UTR9" s="46"/>
      <c r="UTS9" s="46"/>
      <c r="UTT9" s="46"/>
      <c r="UTU9" s="46"/>
      <c r="UTV9" s="46"/>
      <c r="UTW9" s="46"/>
      <c r="UTX9" s="46"/>
      <c r="UTY9" s="46"/>
      <c r="UTZ9" s="46"/>
      <c r="UUA9" s="46"/>
      <c r="UUB9" s="46"/>
      <c r="UUC9" s="46"/>
      <c r="UUD9" s="46"/>
      <c r="UUE9" s="46"/>
      <c r="UUF9" s="46"/>
      <c r="UUG9" s="46"/>
      <c r="UUH9" s="46"/>
      <c r="UUI9" s="46"/>
      <c r="UUJ9" s="46"/>
      <c r="UUK9" s="46"/>
      <c r="UUL9" s="46"/>
      <c r="UUM9" s="46"/>
      <c r="UUN9" s="46"/>
      <c r="UUO9" s="46"/>
      <c r="UUP9" s="46"/>
      <c r="UUQ9" s="46"/>
      <c r="UUR9" s="46"/>
      <c r="UUS9" s="46"/>
      <c r="UUT9" s="46"/>
      <c r="UUU9" s="46"/>
      <c r="UUV9" s="46"/>
      <c r="UUW9" s="46"/>
      <c r="UUX9" s="46"/>
      <c r="UUY9" s="46"/>
      <c r="UUZ9" s="46"/>
      <c r="UVA9" s="46"/>
      <c r="UVB9" s="46"/>
      <c r="UVC9" s="46"/>
      <c r="UVD9" s="46"/>
      <c r="UVE9" s="46"/>
      <c r="UVF9" s="46"/>
      <c r="UVG9" s="46"/>
      <c r="UVH9" s="46"/>
      <c r="UVI9" s="46"/>
      <c r="UVJ9" s="46"/>
      <c r="UVK9" s="46"/>
      <c r="UVL9" s="46"/>
      <c r="UVM9" s="46"/>
      <c r="UVN9" s="46"/>
      <c r="UVO9" s="46"/>
      <c r="UVP9" s="46"/>
      <c r="UVQ9" s="46"/>
      <c r="UVR9" s="46"/>
      <c r="UVS9" s="46"/>
      <c r="UVT9" s="46"/>
      <c r="UVU9" s="46"/>
      <c r="UVV9" s="46"/>
      <c r="UVW9" s="46"/>
      <c r="UVX9" s="46"/>
      <c r="UVY9" s="46"/>
      <c r="UVZ9" s="46"/>
      <c r="UWA9" s="46"/>
      <c r="UWB9" s="46"/>
      <c r="UWC9" s="46"/>
      <c r="UWD9" s="46"/>
      <c r="UWE9" s="46"/>
      <c r="UWF9" s="46"/>
      <c r="UWG9" s="46"/>
      <c r="UWH9" s="46"/>
      <c r="UWI9" s="46"/>
      <c r="UWJ9" s="46"/>
      <c r="UWK9" s="46"/>
      <c r="UWL9" s="46"/>
      <c r="UWM9" s="46"/>
      <c r="UWN9" s="46"/>
      <c r="UWO9" s="46"/>
      <c r="UWP9" s="46"/>
      <c r="UWQ9" s="46"/>
      <c r="UWR9" s="46"/>
      <c r="UWS9" s="46"/>
      <c r="UWT9" s="46"/>
      <c r="UWU9" s="46"/>
      <c r="UWV9" s="46"/>
      <c r="UWW9" s="46"/>
      <c r="UWX9" s="46"/>
      <c r="UWY9" s="46"/>
      <c r="UWZ9" s="46"/>
      <c r="UXA9" s="46"/>
      <c r="UXB9" s="46"/>
      <c r="UXC9" s="46"/>
      <c r="UXD9" s="46"/>
      <c r="UXE9" s="46"/>
      <c r="UXF9" s="46"/>
      <c r="UXG9" s="46"/>
      <c r="UXH9" s="46"/>
      <c r="UXI9" s="46"/>
      <c r="UXJ9" s="46"/>
      <c r="UXK9" s="46"/>
      <c r="UXL9" s="46"/>
      <c r="UXM9" s="46"/>
      <c r="UXN9" s="46"/>
      <c r="UXO9" s="46"/>
      <c r="UXP9" s="46"/>
      <c r="UXQ9" s="46"/>
      <c r="UXR9" s="46"/>
      <c r="UXS9" s="46"/>
      <c r="UXT9" s="46"/>
      <c r="UXU9" s="46"/>
      <c r="UXV9" s="46"/>
      <c r="UXW9" s="46"/>
      <c r="UXX9" s="46"/>
      <c r="UXY9" s="46"/>
      <c r="UXZ9" s="46"/>
      <c r="UYA9" s="46"/>
      <c r="UYB9" s="46"/>
      <c r="UYC9" s="46"/>
      <c r="UYD9" s="46"/>
      <c r="UYE9" s="46"/>
      <c r="UYF9" s="46"/>
      <c r="UYG9" s="46"/>
      <c r="UYH9" s="46"/>
      <c r="UYI9" s="46"/>
      <c r="UYJ9" s="46"/>
      <c r="UYK9" s="46"/>
      <c r="UYL9" s="46"/>
      <c r="UYM9" s="46"/>
      <c r="UYN9" s="46"/>
      <c r="UYO9" s="46"/>
      <c r="UYP9" s="46"/>
      <c r="UYQ9" s="46"/>
      <c r="UYR9" s="46"/>
      <c r="UYS9" s="46"/>
      <c r="UYT9" s="46"/>
      <c r="UYU9" s="46"/>
      <c r="UYV9" s="46"/>
      <c r="UYW9" s="46"/>
      <c r="UYX9" s="46"/>
      <c r="UYY9" s="46"/>
      <c r="UYZ9" s="46"/>
      <c r="UZA9" s="46"/>
      <c r="UZB9" s="46"/>
      <c r="UZC9" s="46"/>
      <c r="UZD9" s="46"/>
      <c r="UZE9" s="46"/>
      <c r="UZF9" s="46"/>
      <c r="UZG9" s="46"/>
      <c r="UZH9" s="46"/>
      <c r="UZI9" s="46"/>
      <c r="UZJ9" s="46"/>
      <c r="UZK9" s="46"/>
      <c r="UZL9" s="46"/>
      <c r="UZM9" s="46"/>
      <c r="UZN9" s="46"/>
      <c r="UZO9" s="46"/>
      <c r="UZP9" s="46"/>
      <c r="UZQ9" s="46"/>
      <c r="UZR9" s="46"/>
      <c r="UZS9" s="46"/>
      <c r="UZT9" s="46"/>
      <c r="UZU9" s="46"/>
      <c r="UZV9" s="46"/>
      <c r="UZW9" s="46"/>
      <c r="UZX9" s="46"/>
      <c r="UZY9" s="46"/>
      <c r="UZZ9" s="46"/>
      <c r="VAA9" s="46"/>
      <c r="VAB9" s="46"/>
      <c r="VAC9" s="46"/>
      <c r="VAD9" s="46"/>
      <c r="VAE9" s="46"/>
      <c r="VAF9" s="46"/>
      <c r="VAG9" s="46"/>
      <c r="VAH9" s="46"/>
      <c r="VAI9" s="46"/>
      <c r="VAJ9" s="46"/>
      <c r="VAK9" s="46"/>
      <c r="VAL9" s="46"/>
      <c r="VAM9" s="46"/>
      <c r="VAN9" s="46"/>
      <c r="VAO9" s="46"/>
      <c r="VAP9" s="46"/>
      <c r="VAQ9" s="46"/>
      <c r="VAR9" s="46"/>
      <c r="VAS9" s="46"/>
      <c r="VAT9" s="46"/>
      <c r="VAU9" s="46"/>
      <c r="VAV9" s="46"/>
      <c r="VAW9" s="46"/>
      <c r="VAX9" s="46"/>
      <c r="VAY9" s="46"/>
      <c r="VAZ9" s="46"/>
      <c r="VBA9" s="46"/>
      <c r="VBB9" s="46"/>
      <c r="VBC9" s="46"/>
      <c r="VBD9" s="46"/>
      <c r="VBE9" s="46"/>
      <c r="VBF9" s="46"/>
      <c r="VBG9" s="46"/>
      <c r="VBH9" s="46"/>
      <c r="VBI9" s="46"/>
      <c r="VBJ9" s="46"/>
      <c r="VBK9" s="46"/>
      <c r="VBL9" s="46"/>
      <c r="VBM9" s="46"/>
      <c r="VBN9" s="46"/>
      <c r="VBO9" s="46"/>
      <c r="VBP9" s="46"/>
      <c r="VBQ9" s="46"/>
      <c r="VBR9" s="46"/>
      <c r="VBS9" s="46"/>
      <c r="VBT9" s="46"/>
      <c r="VBU9" s="46"/>
      <c r="VBV9" s="46"/>
      <c r="VBW9" s="46"/>
      <c r="VBX9" s="46"/>
      <c r="VBY9" s="46"/>
      <c r="VBZ9" s="46"/>
      <c r="VCA9" s="46"/>
      <c r="VCB9" s="46"/>
      <c r="VCC9" s="46"/>
      <c r="VCD9" s="46"/>
      <c r="VCE9" s="46"/>
      <c r="VCF9" s="46"/>
      <c r="VCG9" s="46"/>
      <c r="VCH9" s="46"/>
      <c r="VCI9" s="46"/>
      <c r="VCJ9" s="46"/>
      <c r="VCK9" s="46"/>
      <c r="VCL9" s="46"/>
      <c r="VCM9" s="46"/>
      <c r="VCN9" s="46"/>
      <c r="VCO9" s="46"/>
      <c r="VCP9" s="46"/>
      <c r="VCQ9" s="46"/>
      <c r="VCR9" s="46"/>
      <c r="VCS9" s="46"/>
      <c r="VCT9" s="46"/>
      <c r="VCU9" s="46"/>
      <c r="VCV9" s="46"/>
      <c r="VCW9" s="46"/>
      <c r="VCX9" s="46"/>
      <c r="VCY9" s="46"/>
      <c r="VCZ9" s="46"/>
      <c r="VDA9" s="46"/>
      <c r="VDB9" s="46"/>
      <c r="VDC9" s="46"/>
      <c r="VDD9" s="46"/>
      <c r="VDE9" s="46"/>
      <c r="VDF9" s="46"/>
      <c r="VDG9" s="46"/>
      <c r="VDH9" s="46"/>
      <c r="VDI9" s="46"/>
      <c r="VDJ9" s="46"/>
      <c r="VDK9" s="46"/>
      <c r="VDL9" s="46"/>
      <c r="VDM9" s="46"/>
      <c r="VDN9" s="46"/>
      <c r="VDO9" s="46"/>
      <c r="VDP9" s="46"/>
      <c r="VDQ9" s="46"/>
      <c r="VDR9" s="46"/>
      <c r="VDS9" s="46"/>
      <c r="VDT9" s="46"/>
      <c r="VDU9" s="46"/>
      <c r="VDV9" s="46"/>
      <c r="VDW9" s="46"/>
      <c r="VDX9" s="46"/>
      <c r="VDY9" s="46"/>
      <c r="VDZ9" s="46"/>
      <c r="VEA9" s="46"/>
      <c r="VEB9" s="46"/>
      <c r="VEC9" s="46"/>
      <c r="VED9" s="46"/>
      <c r="VEE9" s="46"/>
      <c r="VEF9" s="46"/>
      <c r="VEG9" s="46"/>
      <c r="VEH9" s="46"/>
      <c r="VEI9" s="46"/>
      <c r="VEJ9" s="46"/>
      <c r="VEK9" s="46"/>
      <c r="VEL9" s="46"/>
      <c r="VEM9" s="46"/>
      <c r="VEN9" s="46"/>
      <c r="VEO9" s="46"/>
      <c r="VEP9" s="46"/>
      <c r="VEQ9" s="46"/>
      <c r="VER9" s="46"/>
      <c r="VES9" s="46"/>
      <c r="VET9" s="46"/>
      <c r="VEU9" s="46"/>
      <c r="VEV9" s="46"/>
      <c r="VEW9" s="46"/>
      <c r="VEX9" s="46"/>
      <c r="VEY9" s="46"/>
      <c r="VEZ9" s="46"/>
      <c r="VFA9" s="46"/>
      <c r="VFB9" s="46"/>
      <c r="VFC9" s="46"/>
      <c r="VFD9" s="46"/>
      <c r="VFE9" s="46"/>
      <c r="VFF9" s="46"/>
      <c r="VFG9" s="46"/>
      <c r="VFH9" s="46"/>
      <c r="VFI9" s="46"/>
      <c r="VFJ9" s="46"/>
      <c r="VFK9" s="46"/>
      <c r="VFL9" s="46"/>
      <c r="VFM9" s="46"/>
      <c r="VFN9" s="46"/>
      <c r="VFO9" s="46"/>
      <c r="VFP9" s="46"/>
      <c r="VFQ9" s="46"/>
      <c r="VFR9" s="46"/>
      <c r="VFS9" s="46"/>
      <c r="VFT9" s="46"/>
      <c r="VFU9" s="46"/>
      <c r="VFV9" s="46"/>
      <c r="VFW9" s="46"/>
      <c r="VFX9" s="46"/>
      <c r="VFY9" s="46"/>
      <c r="VFZ9" s="46"/>
      <c r="VGA9" s="46"/>
      <c r="VGB9" s="46"/>
      <c r="VGC9" s="46"/>
      <c r="VGD9" s="46"/>
      <c r="VGE9" s="46"/>
      <c r="VGF9" s="46"/>
      <c r="VGG9" s="46"/>
      <c r="VGH9" s="46"/>
      <c r="VGI9" s="46"/>
      <c r="VGJ9" s="46"/>
      <c r="VGK9" s="46"/>
      <c r="VGL9" s="46"/>
      <c r="VGM9" s="46"/>
      <c r="VGN9" s="46"/>
      <c r="VGO9" s="46"/>
      <c r="VGP9" s="46"/>
      <c r="VGQ9" s="46"/>
      <c r="VGR9" s="46"/>
      <c r="VGS9" s="46"/>
      <c r="VGT9" s="46"/>
      <c r="VGU9" s="46"/>
      <c r="VGV9" s="46"/>
      <c r="VGW9" s="46"/>
      <c r="VGX9" s="46"/>
      <c r="VGY9" s="46"/>
      <c r="VGZ9" s="46"/>
      <c r="VHA9" s="46"/>
      <c r="VHB9" s="46"/>
      <c r="VHC9" s="46"/>
      <c r="VHD9" s="46"/>
      <c r="VHE9" s="46"/>
      <c r="VHF9" s="46"/>
      <c r="VHG9" s="46"/>
      <c r="VHH9" s="46"/>
      <c r="VHI9" s="46"/>
      <c r="VHJ9" s="46"/>
      <c r="VHK9" s="46"/>
      <c r="VHL9" s="46"/>
      <c r="VHM9" s="46"/>
      <c r="VHN9" s="46"/>
      <c r="VHO9" s="46"/>
      <c r="VHP9" s="46"/>
      <c r="VHQ9" s="46"/>
      <c r="VHR9" s="46"/>
      <c r="VHS9" s="46"/>
      <c r="VHT9" s="46"/>
      <c r="VHU9" s="46"/>
      <c r="VHV9" s="46"/>
      <c r="VHW9" s="46"/>
      <c r="VHX9" s="46"/>
      <c r="VHY9" s="46"/>
      <c r="VHZ9" s="46"/>
      <c r="VIA9" s="46"/>
      <c r="VIB9" s="46"/>
      <c r="VIC9" s="46"/>
      <c r="VID9" s="46"/>
      <c r="VIE9" s="46"/>
      <c r="VIF9" s="46"/>
      <c r="VIG9" s="46"/>
      <c r="VIH9" s="46"/>
      <c r="VII9" s="46"/>
      <c r="VIJ9" s="46"/>
      <c r="VIK9" s="46"/>
      <c r="VIL9" s="46"/>
      <c r="VIM9" s="46"/>
      <c r="VIN9" s="46"/>
      <c r="VIO9" s="46"/>
      <c r="VIP9" s="46"/>
      <c r="VIQ9" s="46"/>
      <c r="VIR9" s="46"/>
      <c r="VIS9" s="46"/>
      <c r="VIT9" s="46"/>
      <c r="VIU9" s="46"/>
      <c r="VIV9" s="46"/>
      <c r="VIW9" s="46"/>
      <c r="VIX9" s="46"/>
      <c r="VIY9" s="46"/>
      <c r="VIZ9" s="46"/>
      <c r="VJA9" s="46"/>
      <c r="VJB9" s="46"/>
      <c r="VJC9" s="46"/>
      <c r="VJD9" s="46"/>
      <c r="VJE9" s="46"/>
      <c r="VJF9" s="46"/>
      <c r="VJG9" s="46"/>
      <c r="VJH9" s="46"/>
      <c r="VJI9" s="46"/>
      <c r="VJJ9" s="46"/>
      <c r="VJK9" s="46"/>
      <c r="VJL9" s="46"/>
      <c r="VJM9" s="46"/>
      <c r="VJN9" s="46"/>
      <c r="VJO9" s="46"/>
      <c r="VJP9" s="46"/>
      <c r="VJQ9" s="46"/>
      <c r="VJR9" s="46"/>
      <c r="VJS9" s="46"/>
      <c r="VJT9" s="46"/>
      <c r="VJU9" s="46"/>
      <c r="VJV9" s="46"/>
      <c r="VJW9" s="46"/>
      <c r="VJX9" s="46"/>
      <c r="VJY9" s="46"/>
      <c r="VJZ9" s="46"/>
      <c r="VKA9" s="46"/>
      <c r="VKB9" s="46"/>
      <c r="VKC9" s="46"/>
      <c r="VKD9" s="46"/>
      <c r="VKE9" s="46"/>
      <c r="VKF9" s="46"/>
      <c r="VKG9" s="46"/>
      <c r="VKH9" s="46"/>
      <c r="VKI9" s="46"/>
      <c r="VKJ9" s="46"/>
      <c r="VKK9" s="46"/>
      <c r="VKL9" s="46"/>
      <c r="VKM9" s="46"/>
      <c r="VKN9" s="46"/>
      <c r="VKO9" s="46"/>
      <c r="VKP9" s="46"/>
      <c r="VKQ9" s="46"/>
      <c r="VKR9" s="46"/>
      <c r="VKS9" s="46"/>
      <c r="VKT9" s="46"/>
      <c r="VKU9" s="46"/>
      <c r="VKV9" s="46"/>
      <c r="VKW9" s="46"/>
      <c r="VKX9" s="46"/>
      <c r="VKY9" s="46"/>
      <c r="VKZ9" s="46"/>
      <c r="VLA9" s="46"/>
      <c r="VLB9" s="46"/>
      <c r="VLC9" s="46"/>
      <c r="VLD9" s="46"/>
      <c r="VLE9" s="46"/>
      <c r="VLF9" s="46"/>
      <c r="VLG9" s="46"/>
      <c r="VLH9" s="46"/>
      <c r="VLI9" s="46"/>
      <c r="VLJ9" s="46"/>
      <c r="VLK9" s="46"/>
      <c r="VLL9" s="46"/>
      <c r="VLM9" s="46"/>
      <c r="VLN9" s="46"/>
      <c r="VLO9" s="46"/>
      <c r="VLP9" s="46"/>
      <c r="VLQ9" s="46"/>
      <c r="VLR9" s="46"/>
      <c r="VLS9" s="46"/>
      <c r="VLT9" s="46"/>
      <c r="VLU9" s="46"/>
      <c r="VLV9" s="46"/>
      <c r="VLW9" s="46"/>
      <c r="VLX9" s="46"/>
      <c r="VLY9" s="46"/>
      <c r="VLZ9" s="46"/>
      <c r="VMA9" s="46"/>
      <c r="VMB9" s="46"/>
      <c r="VMC9" s="46"/>
      <c r="VMD9" s="46"/>
      <c r="VME9" s="46"/>
      <c r="VMF9" s="46"/>
      <c r="VMG9" s="46"/>
      <c r="VMH9" s="46"/>
      <c r="VMI9" s="46"/>
      <c r="VMJ9" s="46"/>
      <c r="VMK9" s="46"/>
      <c r="VML9" s="46"/>
      <c r="VMM9" s="46"/>
      <c r="VMN9" s="46"/>
      <c r="VMO9" s="46"/>
      <c r="VMP9" s="46"/>
      <c r="VMQ9" s="46"/>
      <c r="VMR9" s="46"/>
      <c r="VMS9" s="46"/>
      <c r="VMT9" s="46"/>
      <c r="VMU9" s="46"/>
      <c r="VMV9" s="46"/>
      <c r="VMW9" s="46"/>
      <c r="VMX9" s="46"/>
      <c r="VMY9" s="46"/>
      <c r="VMZ9" s="46"/>
      <c r="VNA9" s="46"/>
      <c r="VNB9" s="46"/>
      <c r="VNC9" s="46"/>
      <c r="VND9" s="46"/>
      <c r="VNE9" s="46"/>
      <c r="VNF9" s="46"/>
      <c r="VNG9" s="46"/>
      <c r="VNH9" s="46"/>
      <c r="VNI9" s="46"/>
      <c r="VNJ9" s="46"/>
      <c r="VNK9" s="46"/>
      <c r="VNL9" s="46"/>
      <c r="VNM9" s="46"/>
      <c r="VNN9" s="46"/>
      <c r="VNO9" s="46"/>
      <c r="VNP9" s="46"/>
      <c r="VNQ9" s="46"/>
      <c r="VNR9" s="46"/>
      <c r="VNS9" s="46"/>
      <c r="VNT9" s="46"/>
      <c r="VNU9" s="46"/>
      <c r="VNV9" s="46"/>
      <c r="VNW9" s="46"/>
      <c r="VNX9" s="46"/>
      <c r="VNY9" s="46"/>
      <c r="VNZ9" s="46"/>
      <c r="VOA9" s="46"/>
      <c r="VOB9" s="46"/>
      <c r="VOC9" s="46"/>
      <c r="VOD9" s="46"/>
      <c r="VOE9" s="46"/>
      <c r="VOF9" s="46"/>
      <c r="VOG9" s="46"/>
      <c r="VOH9" s="46"/>
      <c r="VOI9" s="46"/>
      <c r="VOJ9" s="46"/>
      <c r="VOK9" s="46"/>
      <c r="VOL9" s="46"/>
      <c r="VOM9" s="46"/>
      <c r="VON9" s="46"/>
      <c r="VOO9" s="46"/>
      <c r="VOP9" s="46"/>
      <c r="VOQ9" s="46"/>
      <c r="VOR9" s="46"/>
      <c r="VOS9" s="46"/>
      <c r="VOT9" s="46"/>
      <c r="VOU9" s="46"/>
      <c r="VOV9" s="46"/>
      <c r="VOW9" s="46"/>
      <c r="VOX9" s="46"/>
      <c r="VOY9" s="46"/>
      <c r="VOZ9" s="46"/>
      <c r="VPA9" s="46"/>
      <c r="VPB9" s="46"/>
      <c r="VPC9" s="46"/>
      <c r="VPD9" s="46"/>
      <c r="VPE9" s="46"/>
      <c r="VPF9" s="46"/>
      <c r="VPG9" s="46"/>
      <c r="VPH9" s="46"/>
      <c r="VPI9" s="46"/>
      <c r="VPJ9" s="46"/>
      <c r="VPK9" s="46"/>
      <c r="VPL9" s="46"/>
      <c r="VPM9" s="46"/>
      <c r="VPN9" s="46"/>
      <c r="VPO9" s="46"/>
      <c r="VPP9" s="46"/>
      <c r="VPQ9" s="46"/>
      <c r="VPR9" s="46"/>
      <c r="VPS9" s="46"/>
      <c r="VPT9" s="46"/>
      <c r="VPU9" s="46"/>
      <c r="VPV9" s="46"/>
      <c r="VPW9" s="46"/>
      <c r="VPX9" s="46"/>
      <c r="VPY9" s="46"/>
      <c r="VPZ9" s="46"/>
      <c r="VQA9" s="46"/>
      <c r="VQB9" s="46"/>
      <c r="VQC9" s="46"/>
      <c r="VQD9" s="46"/>
      <c r="VQE9" s="46"/>
      <c r="VQF9" s="46"/>
      <c r="VQG9" s="46"/>
      <c r="VQH9" s="46"/>
      <c r="VQI9" s="46"/>
      <c r="VQJ9" s="46"/>
      <c r="VQK9" s="46"/>
      <c r="VQL9" s="46"/>
      <c r="VQM9" s="46"/>
      <c r="VQN9" s="46"/>
      <c r="VQO9" s="46"/>
      <c r="VQP9" s="46"/>
      <c r="VQQ9" s="46"/>
      <c r="VQR9" s="46"/>
      <c r="VQS9" s="46"/>
      <c r="VQT9" s="46"/>
      <c r="VQU9" s="46"/>
      <c r="VQV9" s="46"/>
      <c r="VQW9" s="46"/>
      <c r="VQX9" s="46"/>
      <c r="VQY9" s="46"/>
      <c r="VQZ9" s="46"/>
      <c r="VRA9" s="46"/>
      <c r="VRB9" s="46"/>
      <c r="VRC9" s="46"/>
      <c r="VRD9" s="46"/>
      <c r="VRE9" s="46"/>
      <c r="VRF9" s="46"/>
      <c r="VRG9" s="46"/>
      <c r="VRH9" s="46"/>
      <c r="VRI9" s="46"/>
      <c r="VRJ9" s="46"/>
      <c r="VRK9" s="46"/>
      <c r="VRL9" s="46"/>
      <c r="VRM9" s="46"/>
      <c r="VRN9" s="46"/>
      <c r="VRO9" s="46"/>
      <c r="VRP9" s="46"/>
      <c r="VRQ9" s="46"/>
      <c r="VRR9" s="46"/>
      <c r="VRS9" s="46"/>
      <c r="VRT9" s="46"/>
      <c r="VRU9" s="46"/>
      <c r="VRV9" s="46"/>
      <c r="VRW9" s="46"/>
      <c r="VRX9" s="46"/>
      <c r="VRY9" s="46"/>
      <c r="VRZ9" s="46"/>
      <c r="VSA9" s="46"/>
      <c r="VSB9" s="46"/>
      <c r="VSC9" s="46"/>
      <c r="VSD9" s="46"/>
      <c r="VSE9" s="46"/>
      <c r="VSF9" s="46"/>
      <c r="VSG9" s="46"/>
      <c r="VSH9" s="46"/>
      <c r="VSI9" s="46"/>
      <c r="VSJ9" s="46"/>
      <c r="VSK9" s="46"/>
      <c r="VSL9" s="46"/>
      <c r="VSM9" s="46"/>
      <c r="VSN9" s="46"/>
      <c r="VSO9" s="46"/>
      <c r="VSP9" s="46"/>
      <c r="VSQ9" s="46"/>
      <c r="VSR9" s="46"/>
      <c r="VSS9" s="46"/>
      <c r="VST9" s="46"/>
      <c r="VSU9" s="46"/>
      <c r="VSV9" s="46"/>
      <c r="VSW9" s="46"/>
      <c r="VSX9" s="46"/>
      <c r="VSY9" s="46"/>
      <c r="VSZ9" s="46"/>
      <c r="VTA9" s="46"/>
      <c r="VTB9" s="46"/>
      <c r="VTC9" s="46"/>
      <c r="VTD9" s="46"/>
      <c r="VTE9" s="46"/>
      <c r="VTF9" s="46"/>
      <c r="VTG9" s="46"/>
      <c r="VTH9" s="46"/>
      <c r="VTI9" s="46"/>
      <c r="VTJ9" s="46"/>
      <c r="VTK9" s="46"/>
      <c r="VTL9" s="46"/>
      <c r="VTM9" s="46"/>
      <c r="VTN9" s="46"/>
      <c r="VTO9" s="46"/>
      <c r="VTP9" s="46"/>
      <c r="VTQ9" s="46"/>
      <c r="VTR9" s="46"/>
      <c r="VTS9" s="46"/>
      <c r="VTT9" s="46"/>
      <c r="VTU9" s="46"/>
      <c r="VTV9" s="46"/>
      <c r="VTW9" s="46"/>
      <c r="VTX9" s="46"/>
      <c r="VTY9" s="46"/>
      <c r="VTZ9" s="46"/>
      <c r="VUA9" s="46"/>
      <c r="VUB9" s="46"/>
      <c r="VUC9" s="46"/>
      <c r="VUD9" s="46"/>
      <c r="VUE9" s="46"/>
      <c r="VUF9" s="46"/>
      <c r="VUG9" s="46"/>
      <c r="VUH9" s="46"/>
      <c r="VUI9" s="46"/>
      <c r="VUJ9" s="46"/>
      <c r="VUK9" s="46"/>
      <c r="VUL9" s="46"/>
      <c r="VUM9" s="46"/>
      <c r="VUN9" s="46"/>
      <c r="VUO9" s="46"/>
      <c r="VUP9" s="46"/>
      <c r="VUQ9" s="46"/>
      <c r="VUR9" s="46"/>
      <c r="VUS9" s="46"/>
      <c r="VUT9" s="46"/>
      <c r="VUU9" s="46"/>
      <c r="VUV9" s="46"/>
      <c r="VUW9" s="46"/>
      <c r="VUX9" s="46"/>
      <c r="VUY9" s="46"/>
      <c r="VUZ9" s="46"/>
      <c r="VVA9" s="46"/>
      <c r="VVB9" s="46"/>
      <c r="VVC9" s="46"/>
      <c r="VVD9" s="46"/>
      <c r="VVE9" s="46"/>
      <c r="VVF9" s="46"/>
      <c r="VVG9" s="46"/>
      <c r="VVH9" s="46"/>
      <c r="VVI9" s="46"/>
      <c r="VVJ9" s="46"/>
      <c r="VVK9" s="46"/>
      <c r="VVL9" s="46"/>
      <c r="VVM9" s="46"/>
      <c r="VVN9" s="46"/>
      <c r="VVO9" s="46"/>
      <c r="VVP9" s="46"/>
      <c r="VVQ9" s="46"/>
      <c r="VVR9" s="46"/>
      <c r="VVS9" s="46"/>
      <c r="VVT9" s="46"/>
      <c r="VVU9" s="46"/>
      <c r="VVV9" s="46"/>
      <c r="VVW9" s="46"/>
      <c r="VVX9" s="46"/>
      <c r="VVY9" s="46"/>
      <c r="VVZ9" s="46"/>
      <c r="VWA9" s="46"/>
      <c r="VWB9" s="46"/>
      <c r="VWC9" s="46"/>
      <c r="VWD9" s="46"/>
      <c r="VWE9" s="46"/>
      <c r="VWF9" s="46"/>
      <c r="VWG9" s="46"/>
      <c r="VWH9" s="46"/>
      <c r="VWI9" s="46"/>
      <c r="VWJ9" s="46"/>
      <c r="VWK9" s="46"/>
      <c r="VWL9" s="46"/>
      <c r="VWM9" s="46"/>
      <c r="VWN9" s="46"/>
      <c r="VWO9" s="46"/>
      <c r="VWP9" s="46"/>
      <c r="VWQ9" s="46"/>
      <c r="VWR9" s="46"/>
      <c r="VWS9" s="46"/>
      <c r="VWT9" s="46"/>
      <c r="VWU9" s="46"/>
      <c r="VWV9" s="46"/>
      <c r="VWW9" s="46"/>
      <c r="VWX9" s="46"/>
      <c r="VWY9" s="46"/>
      <c r="VWZ9" s="46"/>
      <c r="VXA9" s="46"/>
      <c r="VXB9" s="46"/>
      <c r="VXC9" s="46"/>
      <c r="VXD9" s="46"/>
      <c r="VXE9" s="46"/>
      <c r="VXF9" s="46"/>
      <c r="VXG9" s="46"/>
      <c r="VXH9" s="46"/>
      <c r="VXI9" s="46"/>
      <c r="VXJ9" s="46"/>
      <c r="VXK9" s="46"/>
      <c r="VXL9" s="46"/>
      <c r="VXM9" s="46"/>
      <c r="VXN9" s="46"/>
      <c r="VXO9" s="46"/>
      <c r="VXP9" s="46"/>
      <c r="VXQ9" s="46"/>
      <c r="VXR9" s="46"/>
      <c r="VXS9" s="46"/>
      <c r="VXT9" s="46"/>
      <c r="VXU9" s="46"/>
      <c r="VXV9" s="46"/>
      <c r="VXW9" s="46"/>
      <c r="VXX9" s="46"/>
      <c r="VXY9" s="46"/>
      <c r="VXZ9" s="46"/>
      <c r="VYA9" s="46"/>
      <c r="VYB9" s="46"/>
      <c r="VYC9" s="46"/>
      <c r="VYD9" s="46"/>
      <c r="VYE9" s="46"/>
      <c r="VYF9" s="46"/>
      <c r="VYG9" s="46"/>
      <c r="VYH9" s="46"/>
      <c r="VYI9" s="46"/>
      <c r="VYJ9" s="46"/>
      <c r="VYK9" s="46"/>
      <c r="VYL9" s="46"/>
      <c r="VYM9" s="46"/>
      <c r="VYN9" s="46"/>
      <c r="VYO9" s="46"/>
      <c r="VYP9" s="46"/>
      <c r="VYQ9" s="46"/>
      <c r="VYR9" s="46"/>
      <c r="VYS9" s="46"/>
      <c r="VYT9" s="46"/>
      <c r="VYU9" s="46"/>
      <c r="VYV9" s="46"/>
      <c r="VYW9" s="46"/>
      <c r="VYX9" s="46"/>
      <c r="VYY9" s="46"/>
      <c r="VYZ9" s="46"/>
      <c r="VZA9" s="46"/>
      <c r="VZB9" s="46"/>
      <c r="VZC9" s="46"/>
      <c r="VZD9" s="46"/>
      <c r="VZE9" s="46"/>
      <c r="VZF9" s="46"/>
      <c r="VZG9" s="46"/>
      <c r="VZH9" s="46"/>
      <c r="VZI9" s="46"/>
      <c r="VZJ9" s="46"/>
      <c r="VZK9" s="46"/>
      <c r="VZL9" s="46"/>
      <c r="VZM9" s="46"/>
      <c r="VZN9" s="46"/>
      <c r="VZO9" s="46"/>
      <c r="VZP9" s="46"/>
      <c r="VZQ9" s="46"/>
      <c r="VZR9" s="46"/>
      <c r="VZS9" s="46"/>
      <c r="VZT9" s="46"/>
      <c r="VZU9" s="46"/>
      <c r="VZV9" s="46"/>
      <c r="VZW9" s="46"/>
      <c r="VZX9" s="46"/>
      <c r="VZY9" s="46"/>
      <c r="VZZ9" s="46"/>
      <c r="WAA9" s="46"/>
      <c r="WAB9" s="46"/>
      <c r="WAC9" s="46"/>
      <c r="WAD9" s="46"/>
      <c r="WAE9" s="46"/>
      <c r="WAF9" s="46"/>
      <c r="WAG9" s="46"/>
      <c r="WAH9" s="46"/>
      <c r="WAI9" s="46"/>
      <c r="WAJ9" s="46"/>
      <c r="WAK9" s="46"/>
      <c r="WAL9" s="46"/>
      <c r="WAM9" s="46"/>
      <c r="WAN9" s="46"/>
      <c r="WAO9" s="46"/>
      <c r="WAP9" s="46"/>
      <c r="WAQ9" s="46"/>
      <c r="WAR9" s="46"/>
      <c r="WAS9" s="46"/>
      <c r="WAT9" s="46"/>
      <c r="WAU9" s="46"/>
      <c r="WAV9" s="46"/>
      <c r="WAW9" s="46"/>
      <c r="WAX9" s="46"/>
      <c r="WAY9" s="46"/>
      <c r="WAZ9" s="46"/>
      <c r="WBA9" s="46"/>
      <c r="WBB9" s="46"/>
      <c r="WBC9" s="46"/>
      <c r="WBD9" s="46"/>
      <c r="WBE9" s="46"/>
      <c r="WBF9" s="46"/>
      <c r="WBG9" s="46"/>
      <c r="WBH9" s="46"/>
      <c r="WBI9" s="46"/>
      <c r="WBJ9" s="46"/>
      <c r="WBK9" s="46"/>
      <c r="WBL9" s="46"/>
      <c r="WBM9" s="46"/>
      <c r="WBN9" s="46"/>
      <c r="WBO9" s="46"/>
      <c r="WBP9" s="46"/>
      <c r="WBQ9" s="46"/>
      <c r="WBR9" s="46"/>
      <c r="WBS9" s="46"/>
      <c r="WBT9" s="46"/>
      <c r="WBU9" s="46"/>
      <c r="WBV9" s="46"/>
      <c r="WBW9" s="46"/>
      <c r="WBX9" s="46"/>
      <c r="WBY9" s="46"/>
      <c r="WBZ9" s="46"/>
      <c r="WCA9" s="46"/>
      <c r="WCB9" s="46"/>
      <c r="WCC9" s="46"/>
      <c r="WCD9" s="46"/>
      <c r="WCE9" s="46"/>
      <c r="WCF9" s="46"/>
      <c r="WCG9" s="46"/>
      <c r="WCH9" s="46"/>
      <c r="WCI9" s="46"/>
      <c r="WCJ9" s="46"/>
      <c r="WCK9" s="46"/>
      <c r="WCL9" s="46"/>
      <c r="WCM9" s="46"/>
      <c r="WCN9" s="46"/>
      <c r="WCO9" s="46"/>
      <c r="WCP9" s="46"/>
      <c r="WCQ9" s="46"/>
      <c r="WCR9" s="46"/>
      <c r="WCS9" s="46"/>
      <c r="WCT9" s="46"/>
      <c r="WCU9" s="46"/>
      <c r="WCV9" s="46"/>
      <c r="WCW9" s="46"/>
      <c r="WCX9" s="46"/>
      <c r="WCY9" s="46"/>
      <c r="WCZ9" s="46"/>
      <c r="WDA9" s="46"/>
      <c r="WDB9" s="46"/>
      <c r="WDC9" s="46"/>
      <c r="WDD9" s="46"/>
      <c r="WDE9" s="46"/>
      <c r="WDF9" s="46"/>
      <c r="WDG9" s="46"/>
      <c r="WDH9" s="46"/>
      <c r="WDI9" s="46"/>
      <c r="WDJ9" s="46"/>
      <c r="WDK9" s="46"/>
      <c r="WDL9" s="46"/>
      <c r="WDM9" s="46"/>
      <c r="WDN9" s="46"/>
      <c r="WDO9" s="46"/>
      <c r="WDP9" s="46"/>
      <c r="WDQ9" s="46"/>
      <c r="WDR9" s="46"/>
      <c r="WDS9" s="46"/>
      <c r="WDT9" s="46"/>
      <c r="WDU9" s="46"/>
      <c r="WDV9" s="46"/>
      <c r="WDW9" s="46"/>
      <c r="WDX9" s="46"/>
      <c r="WDY9" s="46"/>
      <c r="WDZ9" s="46"/>
      <c r="WEA9" s="46"/>
      <c r="WEB9" s="46"/>
      <c r="WEC9" s="46"/>
      <c r="WED9" s="46"/>
      <c r="WEE9" s="46"/>
      <c r="WEF9" s="46"/>
      <c r="WEG9" s="46"/>
      <c r="WEH9" s="46"/>
      <c r="WEI9" s="46"/>
      <c r="WEJ9" s="46"/>
      <c r="WEK9" s="46"/>
      <c r="WEL9" s="46"/>
      <c r="WEM9" s="46"/>
      <c r="WEN9" s="46"/>
      <c r="WEO9" s="46"/>
      <c r="WEP9" s="46"/>
      <c r="WEQ9" s="46"/>
      <c r="WER9" s="46"/>
      <c r="WES9" s="46"/>
      <c r="WET9" s="46"/>
      <c r="WEU9" s="46"/>
      <c r="WEV9" s="46"/>
      <c r="WEW9" s="46"/>
      <c r="WEX9" s="46"/>
      <c r="WEY9" s="46"/>
      <c r="WEZ9" s="46"/>
      <c r="WFA9" s="46"/>
      <c r="WFB9" s="46"/>
      <c r="WFC9" s="46"/>
      <c r="WFD9" s="46"/>
      <c r="WFE9" s="46"/>
      <c r="WFF9" s="46"/>
      <c r="WFG9" s="46"/>
      <c r="WFH9" s="46"/>
      <c r="WFI9" s="46"/>
      <c r="WFJ9" s="46"/>
      <c r="WFK9" s="46"/>
      <c r="WFL9" s="46"/>
      <c r="WFM9" s="46"/>
      <c r="WFN9" s="46"/>
      <c r="WFO9" s="46"/>
      <c r="WFP9" s="46"/>
      <c r="WFQ9" s="46"/>
      <c r="WFR9" s="46"/>
      <c r="WFS9" s="46"/>
      <c r="WFT9" s="46"/>
      <c r="WFU9" s="46"/>
      <c r="WFV9" s="46"/>
      <c r="WFW9" s="46"/>
      <c r="WFX9" s="46"/>
      <c r="WFY9" s="46"/>
      <c r="WFZ9" s="46"/>
      <c r="WGA9" s="46"/>
      <c r="WGB9" s="46"/>
      <c r="WGC9" s="46"/>
      <c r="WGD9" s="46"/>
      <c r="WGE9" s="46"/>
      <c r="WGF9" s="46"/>
      <c r="WGG9" s="46"/>
      <c r="WGH9" s="46"/>
      <c r="WGI9" s="46"/>
      <c r="WGJ9" s="46"/>
      <c r="WGK9" s="46"/>
      <c r="WGL9" s="46"/>
      <c r="WGM9" s="46"/>
      <c r="WGN9" s="46"/>
      <c r="WGO9" s="46"/>
      <c r="WGP9" s="46"/>
      <c r="WGQ9" s="46"/>
      <c r="WGR9" s="46"/>
      <c r="WGS9" s="46"/>
      <c r="WGT9" s="46"/>
      <c r="WGU9" s="46"/>
      <c r="WGV9" s="46"/>
      <c r="WGW9" s="46"/>
      <c r="WGX9" s="46"/>
      <c r="WGY9" s="46"/>
      <c r="WGZ9" s="46"/>
      <c r="WHA9" s="46"/>
      <c r="WHB9" s="46"/>
      <c r="WHC9" s="46"/>
      <c r="WHD9" s="46"/>
      <c r="WHE9" s="46"/>
      <c r="WHF9" s="46"/>
      <c r="WHG9" s="46"/>
      <c r="WHH9" s="46"/>
      <c r="WHI9" s="46"/>
      <c r="WHJ9" s="46"/>
      <c r="WHK9" s="46"/>
      <c r="WHL9" s="46"/>
      <c r="WHM9" s="46"/>
      <c r="WHN9" s="46"/>
      <c r="WHO9" s="46"/>
      <c r="WHP9" s="46"/>
      <c r="WHQ9" s="46"/>
      <c r="WHR9" s="46"/>
      <c r="WHS9" s="46"/>
      <c r="WHT9" s="46"/>
      <c r="WHU9" s="46"/>
      <c r="WHV9" s="46"/>
      <c r="WHW9" s="46"/>
      <c r="WHX9" s="46"/>
      <c r="WHY9" s="46"/>
      <c r="WHZ9" s="46"/>
      <c r="WIA9" s="46"/>
      <c r="WIB9" s="46"/>
      <c r="WIC9" s="46"/>
      <c r="WID9" s="46"/>
      <c r="WIE9" s="46"/>
      <c r="WIF9" s="46"/>
      <c r="WIG9" s="46"/>
      <c r="WIH9" s="46"/>
      <c r="WII9" s="46"/>
      <c r="WIJ9" s="46"/>
      <c r="WIK9" s="46"/>
      <c r="WIL9" s="46"/>
      <c r="WIM9" s="46"/>
      <c r="WIN9" s="46"/>
      <c r="WIO9" s="46"/>
      <c r="WIP9" s="46"/>
      <c r="WIQ9" s="46"/>
      <c r="WIR9" s="46"/>
      <c r="WIS9" s="46"/>
      <c r="WIT9" s="46"/>
      <c r="WIU9" s="46"/>
      <c r="WIV9" s="46"/>
      <c r="WIW9" s="46"/>
      <c r="WIX9" s="46"/>
      <c r="WIY9" s="46"/>
      <c r="WIZ9" s="46"/>
      <c r="WJA9" s="46"/>
      <c r="WJB9" s="46"/>
      <c r="WJC9" s="46"/>
      <c r="WJD9" s="46"/>
      <c r="WJE9" s="46"/>
      <c r="WJF9" s="46"/>
      <c r="WJG9" s="46"/>
      <c r="WJH9" s="46"/>
      <c r="WJI9" s="46"/>
      <c r="WJJ9" s="46"/>
      <c r="WJK9" s="46"/>
      <c r="WJL9" s="46"/>
      <c r="WJM9" s="46"/>
      <c r="WJN9" s="46"/>
      <c r="WJO9" s="46"/>
      <c r="WJP9" s="46"/>
      <c r="WJQ9" s="46"/>
      <c r="WJR9" s="46"/>
      <c r="WJS9" s="46"/>
      <c r="WJT9" s="46"/>
      <c r="WJU9" s="46"/>
      <c r="WJV9" s="46"/>
      <c r="WJW9" s="46"/>
      <c r="WJX9" s="46"/>
      <c r="WJY9" s="46"/>
      <c r="WJZ9" s="46"/>
      <c r="WKA9" s="46"/>
      <c r="WKB9" s="46"/>
      <c r="WKC9" s="46"/>
      <c r="WKD9" s="46"/>
      <c r="WKE9" s="46"/>
      <c r="WKF9" s="46"/>
      <c r="WKG9" s="46"/>
      <c r="WKH9" s="46"/>
      <c r="WKI9" s="46"/>
      <c r="WKJ9" s="46"/>
      <c r="WKK9" s="46"/>
      <c r="WKL9" s="46"/>
      <c r="WKM9" s="46"/>
      <c r="WKN9" s="46"/>
      <c r="WKO9" s="46"/>
      <c r="WKP9" s="46"/>
      <c r="WKQ9" s="46"/>
      <c r="WKR9" s="46"/>
      <c r="WKS9" s="46"/>
      <c r="WKT9" s="46"/>
      <c r="WKU9" s="46"/>
      <c r="WKV9" s="46"/>
      <c r="WKW9" s="46"/>
      <c r="WKX9" s="46"/>
      <c r="WKY9" s="46"/>
      <c r="WKZ9" s="46"/>
      <c r="WLA9" s="46"/>
      <c r="WLB9" s="46"/>
      <c r="WLC9" s="46"/>
      <c r="WLD9" s="46"/>
      <c r="WLE9" s="46"/>
      <c r="WLF9" s="46"/>
      <c r="WLG9" s="46"/>
      <c r="WLH9" s="46"/>
      <c r="WLI9" s="46"/>
      <c r="WLJ9" s="46"/>
      <c r="WLK9" s="46"/>
      <c r="WLL9" s="46"/>
      <c r="WLM9" s="46"/>
      <c r="WLN9" s="46"/>
      <c r="WLO9" s="46"/>
      <c r="WLP9" s="46"/>
      <c r="WLQ9" s="46"/>
      <c r="WLR9" s="46"/>
      <c r="WLS9" s="46"/>
      <c r="WLT9" s="46"/>
      <c r="WLU9" s="46"/>
      <c r="WLV9" s="46"/>
      <c r="WLW9" s="46"/>
      <c r="WLX9" s="46"/>
      <c r="WLY9" s="46"/>
      <c r="WLZ9" s="46"/>
      <c r="WMA9" s="46"/>
      <c r="WMB9" s="46"/>
      <c r="WMC9" s="46"/>
      <c r="WMD9" s="46"/>
      <c r="WME9" s="46"/>
      <c r="WMF9" s="46"/>
      <c r="WMG9" s="46"/>
      <c r="WMH9" s="46"/>
      <c r="WMI9" s="46"/>
      <c r="WMJ9" s="46"/>
      <c r="WMK9" s="46"/>
      <c r="WML9" s="46"/>
      <c r="WMM9" s="46"/>
      <c r="WMN9" s="46"/>
      <c r="WMO9" s="46"/>
      <c r="WMP9" s="46"/>
      <c r="WMQ9" s="46"/>
      <c r="WMR9" s="46"/>
      <c r="WMS9" s="46"/>
      <c r="WMT9" s="46"/>
      <c r="WMU9" s="46"/>
      <c r="WMV9" s="46"/>
      <c r="WMW9" s="46"/>
      <c r="WMX9" s="46"/>
      <c r="WMY9" s="46"/>
      <c r="WMZ9" s="46"/>
      <c r="WNA9" s="46"/>
      <c r="WNB9" s="46"/>
      <c r="WNC9" s="46"/>
      <c r="WND9" s="46"/>
      <c r="WNE9" s="46"/>
      <c r="WNF9" s="46"/>
      <c r="WNG9" s="46"/>
      <c r="WNH9" s="46"/>
      <c r="WNI9" s="46"/>
      <c r="WNJ9" s="46"/>
      <c r="WNK9" s="46"/>
      <c r="WNL9" s="46"/>
      <c r="WNM9" s="46"/>
      <c r="WNN9" s="46"/>
      <c r="WNO9" s="46"/>
      <c r="WNP9" s="46"/>
      <c r="WNQ9" s="46"/>
      <c r="WNR9" s="46"/>
      <c r="WNS9" s="46"/>
      <c r="WNT9" s="46"/>
      <c r="WNU9" s="46"/>
      <c r="WNV9" s="46"/>
      <c r="WNW9" s="46"/>
      <c r="WNX9" s="46"/>
      <c r="WNY9" s="46"/>
      <c r="WNZ9" s="46"/>
      <c r="WOA9" s="46"/>
      <c r="WOB9" s="46"/>
      <c r="WOC9" s="46"/>
      <c r="WOD9" s="46"/>
      <c r="WOE9" s="46"/>
      <c r="WOF9" s="46"/>
      <c r="WOG9" s="46"/>
      <c r="WOH9" s="46"/>
      <c r="WOI9" s="46"/>
      <c r="WOJ9" s="46"/>
      <c r="WOK9" s="46"/>
      <c r="WOL9" s="46"/>
      <c r="WOM9" s="46"/>
      <c r="WON9" s="46"/>
      <c r="WOO9" s="46"/>
      <c r="WOP9" s="46"/>
      <c r="WOQ9" s="46"/>
      <c r="WOR9" s="46"/>
      <c r="WOS9" s="46"/>
      <c r="WOT9" s="46"/>
      <c r="WOU9" s="46"/>
      <c r="WOV9" s="46"/>
      <c r="WOW9" s="46"/>
      <c r="WOX9" s="46"/>
      <c r="WOY9" s="46"/>
      <c r="WOZ9" s="46"/>
      <c r="WPA9" s="46"/>
      <c r="WPB9" s="46"/>
      <c r="WPC9" s="46"/>
      <c r="WPD9" s="46"/>
      <c r="WPE9" s="46"/>
      <c r="WPF9" s="46"/>
      <c r="WPG9" s="46"/>
      <c r="WPH9" s="46"/>
      <c r="WPI9" s="46"/>
      <c r="WPJ9" s="46"/>
      <c r="WPK9" s="46"/>
      <c r="WPL9" s="46"/>
      <c r="WPM9" s="46"/>
      <c r="WPN9" s="46"/>
      <c r="WPO9" s="46"/>
      <c r="WPP9" s="46"/>
      <c r="WPQ9" s="46"/>
      <c r="WPR9" s="46"/>
      <c r="WPS9" s="46"/>
      <c r="WPT9" s="46"/>
      <c r="WPU9" s="46"/>
      <c r="WPV9" s="46"/>
      <c r="WPW9" s="46"/>
      <c r="WPX9" s="46"/>
      <c r="WPY9" s="46"/>
      <c r="WPZ9" s="46"/>
      <c r="WQA9" s="46"/>
      <c r="WQB9" s="46"/>
      <c r="WQC9" s="46"/>
      <c r="WQD9" s="46"/>
      <c r="WQE9" s="46"/>
      <c r="WQF9" s="46"/>
      <c r="WQG9" s="46"/>
      <c r="WQH9" s="46"/>
      <c r="WQI9" s="46"/>
      <c r="WQJ9" s="46"/>
      <c r="WQK9" s="46"/>
      <c r="WQL9" s="46"/>
      <c r="WQM9" s="46"/>
      <c r="WQN9" s="46"/>
      <c r="WQO9" s="46"/>
      <c r="WQP9" s="46"/>
      <c r="WQQ9" s="46"/>
      <c r="WQR9" s="46"/>
      <c r="WQS9" s="46"/>
      <c r="WQT9" s="46"/>
      <c r="WQU9" s="46"/>
      <c r="WQV9" s="46"/>
      <c r="WQW9" s="46"/>
      <c r="WQX9" s="46"/>
      <c r="WQY9" s="46"/>
      <c r="WQZ9" s="46"/>
      <c r="WRA9" s="46"/>
      <c r="WRB9" s="46"/>
      <c r="WRC9" s="46"/>
      <c r="WRD9" s="46"/>
      <c r="WRE9" s="46"/>
      <c r="WRF9" s="46"/>
      <c r="WRG9" s="46"/>
      <c r="WRH9" s="46"/>
      <c r="WRI9" s="46"/>
      <c r="WRJ9" s="46"/>
      <c r="WRK9" s="46"/>
      <c r="WRL9" s="46"/>
      <c r="WRM9" s="46"/>
      <c r="WRN9" s="46"/>
      <c r="WRO9" s="46"/>
      <c r="WRP9" s="46"/>
      <c r="WRQ9" s="46"/>
      <c r="WRR9" s="46"/>
      <c r="WRS9" s="46"/>
      <c r="WRT9" s="46"/>
      <c r="WRU9" s="46"/>
      <c r="WRV9" s="46"/>
      <c r="WRW9" s="46"/>
      <c r="WRX9" s="46"/>
      <c r="WRY9" s="46"/>
      <c r="WRZ9" s="46"/>
      <c r="WSA9" s="46"/>
      <c r="WSB9" s="46"/>
      <c r="WSC9" s="46"/>
      <c r="WSD9" s="46"/>
      <c r="WSE9" s="46"/>
      <c r="WSF9" s="46"/>
      <c r="WSG9" s="46"/>
      <c r="WSH9" s="46"/>
      <c r="WSI9" s="46"/>
      <c r="WSJ9" s="46"/>
      <c r="WSK9" s="46"/>
      <c r="WSL9" s="46"/>
      <c r="WSM9" s="46"/>
      <c r="WSN9" s="46"/>
      <c r="WSO9" s="46"/>
      <c r="WSP9" s="46"/>
      <c r="WSQ9" s="46"/>
      <c r="WSR9" s="46"/>
      <c r="WSS9" s="46"/>
      <c r="WST9" s="46"/>
      <c r="WSU9" s="46"/>
      <c r="WSV9" s="46"/>
      <c r="WSW9" s="46"/>
      <c r="WSX9" s="46"/>
      <c r="WSY9" s="46"/>
      <c r="WSZ9" s="46"/>
      <c r="WTA9" s="46"/>
      <c r="WTB9" s="46"/>
      <c r="WTC9" s="46"/>
      <c r="WTD9" s="46"/>
      <c r="WTE9" s="46"/>
      <c r="WTF9" s="46"/>
      <c r="WTG9" s="46"/>
      <c r="WTH9" s="46"/>
      <c r="WTI9" s="46"/>
      <c r="WTJ9" s="46"/>
      <c r="WTK9" s="46"/>
      <c r="WTL9" s="46"/>
      <c r="WTM9" s="46"/>
      <c r="WTN9" s="46"/>
      <c r="WTO9" s="46"/>
      <c r="WTP9" s="46"/>
      <c r="WTQ9" s="46"/>
      <c r="WTR9" s="46"/>
      <c r="WTS9" s="46"/>
      <c r="WTT9" s="46"/>
      <c r="WTU9" s="46"/>
      <c r="WTV9" s="46"/>
      <c r="WTW9" s="46"/>
      <c r="WTX9" s="46"/>
      <c r="WTY9" s="46"/>
      <c r="WTZ9" s="46"/>
      <c r="WUA9" s="46"/>
      <c r="WUB9" s="46"/>
      <c r="WUC9" s="46"/>
      <c r="WUD9" s="46"/>
      <c r="WUE9" s="46"/>
      <c r="WUF9" s="46"/>
      <c r="WUG9" s="46"/>
      <c r="WUH9" s="46"/>
      <c r="WUI9" s="46"/>
      <c r="WUJ9" s="46"/>
      <c r="WUK9" s="46"/>
      <c r="WUL9" s="46"/>
      <c r="WUM9" s="46"/>
      <c r="WUN9" s="46"/>
      <c r="WUO9" s="46"/>
      <c r="WUP9" s="46"/>
      <c r="WUQ9" s="46"/>
      <c r="WUR9" s="46"/>
      <c r="WUS9" s="46"/>
      <c r="WUT9" s="46"/>
      <c r="WUU9" s="46"/>
      <c r="WUV9" s="46"/>
      <c r="WUW9" s="46"/>
      <c r="WUX9" s="46"/>
      <c r="WUY9" s="46"/>
      <c r="WUZ9" s="46"/>
      <c r="WVA9" s="46"/>
      <c r="WVB9" s="46"/>
      <c r="WVC9" s="46"/>
      <c r="WVD9" s="46"/>
      <c r="WVE9" s="46"/>
      <c r="WVF9" s="46"/>
      <c r="WVG9" s="46"/>
      <c r="WVH9" s="46"/>
      <c r="WVI9" s="46"/>
      <c r="WVJ9" s="46"/>
      <c r="WVK9" s="46"/>
      <c r="WVL9" s="46"/>
      <c r="WVM9" s="46"/>
      <c r="WVN9" s="46"/>
      <c r="WVO9" s="46"/>
      <c r="WVP9" s="46"/>
      <c r="WVQ9" s="46"/>
      <c r="WVR9" s="46"/>
      <c r="WVS9" s="46"/>
      <c r="WVT9" s="46"/>
      <c r="WVU9" s="46"/>
      <c r="WVV9" s="46"/>
      <c r="WVW9" s="46"/>
      <c r="WVX9" s="46"/>
      <c r="WVY9" s="46"/>
      <c r="WVZ9" s="46"/>
      <c r="WWA9" s="46"/>
      <c r="WWB9" s="46"/>
      <c r="WWC9" s="46"/>
    </row>
    <row r="10" spans="1:16149" s="45" customFormat="1" ht="158.25" customHeight="1">
      <c r="A10" s="192"/>
      <c r="B10" s="193"/>
      <c r="C10" s="811" t="s">
        <v>710</v>
      </c>
      <c r="D10" s="812"/>
      <c r="E10" s="812"/>
      <c r="F10" s="812"/>
      <c r="G10" s="812"/>
      <c r="H10" s="812"/>
      <c r="I10" s="812"/>
      <c r="J10" s="812"/>
      <c r="K10" s="812"/>
      <c r="L10" s="812"/>
      <c r="M10" s="812"/>
      <c r="N10" s="812"/>
      <c r="O10" s="812"/>
      <c r="P10" s="812"/>
      <c r="Q10" s="812"/>
      <c r="R10" s="812"/>
      <c r="S10" s="812"/>
      <c r="T10" s="812"/>
      <c r="U10" s="813"/>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46"/>
      <c r="FS10" s="46"/>
      <c r="FT10" s="46"/>
      <c r="FU10" s="46"/>
      <c r="FV10" s="46"/>
      <c r="FW10" s="46"/>
      <c r="FX10" s="46"/>
      <c r="FY10" s="46"/>
      <c r="FZ10" s="46"/>
      <c r="GA10" s="46"/>
      <c r="GB10" s="46"/>
      <c r="GC10" s="46"/>
      <c r="GD10" s="46"/>
      <c r="GE10" s="46"/>
      <c r="GF10" s="46"/>
      <c r="GG10" s="46"/>
      <c r="GH10" s="46"/>
      <c r="GI10" s="46"/>
      <c r="GJ10" s="46"/>
      <c r="GK10" s="46"/>
      <c r="GL10" s="46"/>
      <c r="GM10" s="46"/>
      <c r="GN10" s="46"/>
      <c r="GO10" s="46"/>
      <c r="GP10" s="46"/>
      <c r="GQ10" s="46"/>
      <c r="GR10" s="46"/>
      <c r="GS10" s="46"/>
      <c r="GT10" s="46"/>
      <c r="GU10" s="46"/>
      <c r="GV10" s="46"/>
      <c r="GW10" s="46"/>
      <c r="GX10" s="46"/>
      <c r="GY10" s="46"/>
      <c r="GZ10" s="46"/>
      <c r="HA10" s="46"/>
      <c r="HB10" s="46"/>
      <c r="HC10" s="46"/>
      <c r="HD10" s="46"/>
      <c r="HE10" s="46"/>
      <c r="HF10" s="46"/>
      <c r="HG10" s="46"/>
      <c r="HH10" s="46"/>
      <c r="HI10" s="46"/>
      <c r="HJ10" s="46"/>
      <c r="HK10" s="46"/>
      <c r="HL10" s="46"/>
      <c r="HM10" s="46"/>
      <c r="HN10" s="46"/>
      <c r="HO10" s="46"/>
      <c r="HP10" s="46"/>
      <c r="HQ10" s="46"/>
      <c r="HR10" s="46"/>
      <c r="HS10" s="46"/>
      <c r="HT10" s="46"/>
      <c r="HU10" s="46"/>
      <c r="HV10" s="46"/>
      <c r="HW10" s="46"/>
      <c r="HX10" s="46"/>
      <c r="HY10" s="46"/>
      <c r="HZ10" s="46"/>
      <c r="IA10" s="46"/>
      <c r="IB10" s="46"/>
      <c r="IC10" s="46"/>
      <c r="ID10" s="46"/>
      <c r="IE10" s="46"/>
      <c r="IF10" s="46"/>
      <c r="IG10" s="46"/>
      <c r="IH10" s="46"/>
      <c r="II10" s="46"/>
      <c r="IJ10" s="46"/>
      <c r="IK10" s="46"/>
      <c r="IL10" s="46"/>
      <c r="IM10" s="46"/>
      <c r="IN10" s="46"/>
      <c r="IO10" s="46"/>
      <c r="IP10" s="46"/>
      <c r="IQ10" s="46"/>
      <c r="IR10" s="46"/>
      <c r="IS10" s="46"/>
      <c r="IT10" s="46"/>
      <c r="IU10" s="46"/>
      <c r="IV10" s="46"/>
      <c r="IW10" s="46"/>
      <c r="IX10" s="46"/>
      <c r="IY10" s="46"/>
      <c r="IZ10" s="46"/>
      <c r="JA10" s="46"/>
      <c r="JB10" s="46"/>
      <c r="JC10" s="46"/>
      <c r="JD10" s="46"/>
      <c r="JE10" s="46"/>
      <c r="JF10" s="46"/>
      <c r="JG10" s="46"/>
      <c r="JH10" s="46"/>
      <c r="JI10" s="46"/>
      <c r="JJ10" s="46"/>
      <c r="JK10" s="46"/>
      <c r="JL10" s="46"/>
      <c r="JM10" s="46"/>
      <c r="JN10" s="46"/>
      <c r="JO10" s="46"/>
      <c r="JP10" s="46"/>
      <c r="JQ10" s="46"/>
      <c r="JR10" s="46"/>
      <c r="JS10" s="46"/>
      <c r="JT10" s="46"/>
      <c r="JU10" s="46"/>
      <c r="JV10" s="46"/>
      <c r="JW10" s="46"/>
      <c r="JX10" s="46"/>
      <c r="JY10" s="46"/>
      <c r="JZ10" s="46"/>
      <c r="KA10" s="46"/>
      <c r="KB10" s="46"/>
      <c r="KC10" s="46"/>
      <c r="KD10" s="46"/>
      <c r="KE10" s="46"/>
      <c r="KF10" s="46"/>
      <c r="KG10" s="46"/>
      <c r="KH10" s="46"/>
      <c r="KI10" s="46"/>
      <c r="KJ10" s="46"/>
      <c r="KK10" s="46"/>
      <c r="KL10" s="46"/>
      <c r="KM10" s="46"/>
      <c r="KN10" s="46"/>
      <c r="KO10" s="46"/>
      <c r="KP10" s="46"/>
      <c r="KQ10" s="46"/>
      <c r="KR10" s="46"/>
      <c r="KS10" s="46"/>
      <c r="KT10" s="46"/>
      <c r="KU10" s="46"/>
      <c r="KV10" s="46"/>
      <c r="KW10" s="46"/>
      <c r="KX10" s="46"/>
      <c r="KY10" s="46"/>
      <c r="KZ10" s="46"/>
      <c r="LA10" s="46"/>
      <c r="LB10" s="46"/>
      <c r="LC10" s="46"/>
      <c r="LD10" s="46"/>
      <c r="LE10" s="46"/>
      <c r="LF10" s="46"/>
      <c r="LG10" s="46"/>
      <c r="LH10" s="46"/>
      <c r="LI10" s="46"/>
      <c r="LJ10" s="46"/>
      <c r="LK10" s="46"/>
      <c r="LL10" s="46"/>
      <c r="LM10" s="46"/>
      <c r="LN10" s="46"/>
      <c r="LO10" s="46"/>
      <c r="LP10" s="46"/>
      <c r="LQ10" s="46"/>
      <c r="LR10" s="46"/>
      <c r="LS10" s="46"/>
      <c r="LT10" s="46"/>
      <c r="LU10" s="46"/>
      <c r="LV10" s="46"/>
      <c r="LW10" s="46"/>
      <c r="LX10" s="46"/>
      <c r="LY10" s="46"/>
      <c r="LZ10" s="46"/>
      <c r="MA10" s="46"/>
      <c r="MB10" s="46"/>
      <c r="MC10" s="46"/>
      <c r="MD10" s="46"/>
      <c r="ME10" s="46"/>
      <c r="MF10" s="46"/>
      <c r="MG10" s="46"/>
      <c r="MH10" s="46"/>
      <c r="MI10" s="46"/>
      <c r="MJ10" s="46"/>
      <c r="MK10" s="46"/>
      <c r="ML10" s="46"/>
      <c r="MM10" s="46"/>
      <c r="MN10" s="46"/>
      <c r="MO10" s="46"/>
      <c r="MP10" s="46"/>
      <c r="MQ10" s="46"/>
      <c r="MR10" s="46"/>
      <c r="MS10" s="46"/>
      <c r="MT10" s="46"/>
      <c r="MU10" s="46"/>
      <c r="MV10" s="46"/>
      <c r="MW10" s="46"/>
      <c r="MX10" s="46"/>
      <c r="MY10" s="46"/>
      <c r="MZ10" s="46"/>
      <c r="NA10" s="46"/>
      <c r="NB10" s="46"/>
      <c r="NC10" s="46"/>
      <c r="ND10" s="46"/>
      <c r="NE10" s="46"/>
      <c r="NF10" s="46"/>
      <c r="NG10" s="46"/>
      <c r="NH10" s="46"/>
      <c r="NI10" s="46"/>
      <c r="NJ10" s="46"/>
      <c r="NK10" s="46"/>
      <c r="NL10" s="46"/>
      <c r="NM10" s="46"/>
      <c r="NN10" s="46"/>
      <c r="NO10" s="46"/>
      <c r="NP10" s="46"/>
      <c r="NQ10" s="46"/>
      <c r="NR10" s="46"/>
      <c r="NS10" s="46"/>
      <c r="NT10" s="46"/>
      <c r="NU10" s="46"/>
      <c r="NV10" s="46"/>
      <c r="NW10" s="46"/>
      <c r="NX10" s="46"/>
      <c r="NY10" s="46"/>
      <c r="NZ10" s="46"/>
      <c r="OA10" s="46"/>
      <c r="OB10" s="46"/>
      <c r="OC10" s="46"/>
      <c r="OD10" s="46"/>
      <c r="OE10" s="46"/>
      <c r="OF10" s="46"/>
      <c r="OG10" s="46"/>
      <c r="OH10" s="46"/>
      <c r="OI10" s="46"/>
      <c r="OJ10" s="46"/>
      <c r="OK10" s="46"/>
      <c r="OL10" s="46"/>
      <c r="OM10" s="46"/>
      <c r="ON10" s="46"/>
      <c r="OO10" s="46"/>
      <c r="OP10" s="46"/>
      <c r="OQ10" s="46"/>
      <c r="OR10" s="46"/>
      <c r="OS10" s="46"/>
      <c r="OT10" s="46"/>
      <c r="OU10" s="46"/>
      <c r="OV10" s="46"/>
      <c r="OW10" s="46"/>
      <c r="OX10" s="46"/>
      <c r="OY10" s="46"/>
      <c r="OZ10" s="46"/>
      <c r="PA10" s="46"/>
      <c r="PB10" s="46"/>
      <c r="PC10" s="46"/>
      <c r="PD10" s="46"/>
      <c r="PE10" s="46"/>
      <c r="PF10" s="46"/>
      <c r="PG10" s="46"/>
      <c r="PH10" s="46"/>
      <c r="PI10" s="46"/>
      <c r="PJ10" s="46"/>
      <c r="PK10" s="46"/>
      <c r="PL10" s="46"/>
      <c r="PM10" s="46"/>
      <c r="PN10" s="46"/>
      <c r="PO10" s="46"/>
      <c r="PP10" s="46"/>
      <c r="PQ10" s="46"/>
      <c r="PR10" s="46"/>
      <c r="PS10" s="46"/>
      <c r="PT10" s="46"/>
      <c r="PU10" s="46"/>
      <c r="PV10" s="46"/>
      <c r="PW10" s="46"/>
      <c r="PX10" s="46"/>
      <c r="PY10" s="46"/>
      <c r="PZ10" s="46"/>
      <c r="QA10" s="46"/>
      <c r="QB10" s="46"/>
      <c r="QC10" s="46"/>
      <c r="QD10" s="46"/>
      <c r="QE10" s="46"/>
      <c r="QF10" s="46"/>
      <c r="QG10" s="46"/>
      <c r="QH10" s="46"/>
      <c r="QI10" s="46"/>
      <c r="QJ10" s="46"/>
      <c r="QK10" s="46"/>
      <c r="QL10" s="46"/>
      <c r="QM10" s="46"/>
      <c r="QN10" s="46"/>
      <c r="QO10" s="46"/>
      <c r="QP10" s="46"/>
      <c r="QQ10" s="46"/>
      <c r="QR10" s="46"/>
      <c r="QS10" s="46"/>
      <c r="QT10" s="46"/>
      <c r="QU10" s="46"/>
      <c r="QV10" s="46"/>
      <c r="QW10" s="46"/>
      <c r="QX10" s="46"/>
      <c r="QY10" s="46"/>
      <c r="QZ10" s="46"/>
      <c r="RA10" s="46"/>
      <c r="RB10" s="46"/>
      <c r="RC10" s="46"/>
      <c r="RD10" s="46"/>
      <c r="RE10" s="46"/>
      <c r="RF10" s="46"/>
      <c r="RG10" s="46"/>
      <c r="RH10" s="46"/>
      <c r="RI10" s="46"/>
      <c r="RJ10" s="46"/>
      <c r="RK10" s="46"/>
      <c r="RL10" s="46"/>
      <c r="RM10" s="46"/>
      <c r="RN10" s="46"/>
      <c r="RO10" s="46"/>
      <c r="RP10" s="46"/>
      <c r="RQ10" s="46"/>
      <c r="RR10" s="46"/>
      <c r="RS10" s="46"/>
      <c r="RT10" s="46"/>
      <c r="RU10" s="46"/>
      <c r="RV10" s="46"/>
      <c r="RW10" s="46"/>
      <c r="RX10" s="46"/>
      <c r="RY10" s="46"/>
      <c r="RZ10" s="46"/>
      <c r="SA10" s="46"/>
      <c r="SB10" s="46"/>
      <c r="SC10" s="46"/>
      <c r="SD10" s="46"/>
      <c r="SE10" s="46"/>
      <c r="SF10" s="46"/>
      <c r="SG10" s="46"/>
      <c r="SH10" s="46"/>
      <c r="SI10" s="46"/>
      <c r="SJ10" s="46"/>
      <c r="SK10" s="46"/>
      <c r="SL10" s="46"/>
      <c r="SM10" s="46"/>
      <c r="SN10" s="46"/>
      <c r="SO10" s="46"/>
      <c r="SP10" s="46"/>
      <c r="SQ10" s="46"/>
      <c r="SR10" s="46"/>
      <c r="SS10" s="46"/>
      <c r="ST10" s="46"/>
      <c r="SU10" s="46"/>
      <c r="SV10" s="46"/>
      <c r="SW10" s="46"/>
      <c r="SX10" s="46"/>
      <c r="SY10" s="46"/>
      <c r="SZ10" s="46"/>
      <c r="TA10" s="46"/>
      <c r="TB10" s="46"/>
      <c r="TC10" s="46"/>
      <c r="TD10" s="46"/>
      <c r="TE10" s="46"/>
      <c r="TF10" s="46"/>
      <c r="TG10" s="46"/>
      <c r="TH10" s="46"/>
      <c r="TI10" s="46"/>
      <c r="TJ10" s="46"/>
      <c r="TK10" s="46"/>
      <c r="TL10" s="46"/>
      <c r="TM10" s="46"/>
      <c r="TN10" s="46"/>
      <c r="TO10" s="46"/>
      <c r="TP10" s="46"/>
      <c r="TQ10" s="46"/>
      <c r="TR10" s="46"/>
      <c r="TS10" s="46"/>
      <c r="TT10" s="46"/>
      <c r="TU10" s="46"/>
      <c r="TV10" s="46"/>
      <c r="TW10" s="46"/>
      <c r="TX10" s="46"/>
      <c r="TY10" s="46"/>
      <c r="TZ10" s="46"/>
      <c r="UA10" s="46"/>
      <c r="UB10" s="46"/>
      <c r="UC10" s="46"/>
      <c r="UD10" s="46"/>
      <c r="UE10" s="46"/>
      <c r="UF10" s="46"/>
      <c r="UG10" s="46"/>
      <c r="UH10" s="46"/>
      <c r="UI10" s="46"/>
      <c r="UJ10" s="46"/>
      <c r="UK10" s="46"/>
      <c r="UL10" s="46"/>
      <c r="UM10" s="46"/>
      <c r="UN10" s="46"/>
      <c r="UO10" s="46"/>
      <c r="UP10" s="46"/>
      <c r="UQ10" s="46"/>
      <c r="UR10" s="46"/>
      <c r="US10" s="46"/>
      <c r="UT10" s="46"/>
      <c r="UU10" s="46"/>
      <c r="UV10" s="46"/>
      <c r="UW10" s="46"/>
      <c r="UX10" s="46"/>
      <c r="UY10" s="46"/>
      <c r="UZ10" s="46"/>
      <c r="VA10" s="46"/>
      <c r="VB10" s="46"/>
      <c r="VC10" s="46"/>
      <c r="VD10" s="46"/>
      <c r="VE10" s="46"/>
      <c r="VF10" s="46"/>
      <c r="VG10" s="46"/>
      <c r="VH10" s="46"/>
      <c r="VI10" s="46"/>
      <c r="VJ10" s="46"/>
      <c r="VK10" s="46"/>
      <c r="VL10" s="46"/>
      <c r="VM10" s="46"/>
      <c r="VN10" s="46"/>
      <c r="VO10" s="46"/>
      <c r="VP10" s="46"/>
      <c r="VQ10" s="46"/>
      <c r="VR10" s="46"/>
      <c r="VS10" s="46"/>
      <c r="VT10" s="46"/>
      <c r="VU10" s="46"/>
      <c r="VV10" s="46"/>
      <c r="VW10" s="46"/>
      <c r="VX10" s="46"/>
      <c r="VY10" s="46"/>
      <c r="VZ10" s="46"/>
      <c r="WA10" s="46"/>
      <c r="WB10" s="46"/>
      <c r="WC10" s="46"/>
      <c r="WD10" s="46"/>
      <c r="WE10" s="46"/>
      <c r="WF10" s="46"/>
      <c r="WG10" s="46"/>
      <c r="WH10" s="46"/>
      <c r="WI10" s="46"/>
      <c r="WJ10" s="46"/>
      <c r="WK10" s="46"/>
      <c r="WL10" s="46"/>
      <c r="WM10" s="46"/>
      <c r="WN10" s="46"/>
      <c r="WO10" s="46"/>
      <c r="WP10" s="46"/>
      <c r="WQ10" s="46"/>
      <c r="WR10" s="46"/>
      <c r="WS10" s="46"/>
      <c r="WT10" s="46"/>
      <c r="WU10" s="46"/>
      <c r="WV10" s="46"/>
      <c r="WW10" s="46"/>
      <c r="WX10" s="46"/>
      <c r="WY10" s="46"/>
      <c r="WZ10" s="46"/>
      <c r="XA10" s="46"/>
      <c r="XB10" s="46"/>
      <c r="XC10" s="46"/>
      <c r="XD10" s="46"/>
      <c r="XE10" s="46"/>
      <c r="XF10" s="46"/>
      <c r="XG10" s="46"/>
      <c r="XH10" s="46"/>
      <c r="XI10" s="46"/>
      <c r="XJ10" s="46"/>
      <c r="XK10" s="46"/>
      <c r="XL10" s="46"/>
      <c r="XM10" s="46"/>
      <c r="XN10" s="46"/>
      <c r="XO10" s="46"/>
      <c r="XP10" s="46"/>
      <c r="XQ10" s="46"/>
      <c r="XR10" s="46"/>
      <c r="XS10" s="46"/>
      <c r="XT10" s="46"/>
      <c r="XU10" s="46"/>
      <c r="XV10" s="46"/>
      <c r="XW10" s="46"/>
      <c r="XX10" s="46"/>
      <c r="XY10" s="46"/>
      <c r="XZ10" s="46"/>
      <c r="YA10" s="46"/>
      <c r="YB10" s="46"/>
      <c r="YC10" s="46"/>
      <c r="YD10" s="46"/>
      <c r="YE10" s="46"/>
      <c r="YF10" s="46"/>
      <c r="YG10" s="46"/>
      <c r="YH10" s="46"/>
      <c r="YI10" s="46"/>
      <c r="YJ10" s="46"/>
      <c r="YK10" s="46"/>
      <c r="YL10" s="46"/>
      <c r="YM10" s="46"/>
      <c r="YN10" s="46"/>
      <c r="YO10" s="46"/>
      <c r="YP10" s="46"/>
      <c r="YQ10" s="46"/>
      <c r="YR10" s="46"/>
      <c r="YS10" s="46"/>
      <c r="YT10" s="46"/>
      <c r="YU10" s="46"/>
      <c r="YV10" s="46"/>
      <c r="YW10" s="46"/>
      <c r="YX10" s="46"/>
      <c r="YY10" s="46"/>
      <c r="YZ10" s="46"/>
      <c r="ZA10" s="46"/>
      <c r="ZB10" s="46"/>
      <c r="ZC10" s="46"/>
      <c r="ZD10" s="46"/>
      <c r="ZE10" s="46"/>
      <c r="ZF10" s="46"/>
      <c r="ZG10" s="46"/>
      <c r="ZH10" s="46"/>
      <c r="ZI10" s="46"/>
      <c r="ZJ10" s="46"/>
      <c r="ZK10" s="46"/>
      <c r="ZL10" s="46"/>
      <c r="ZM10" s="46"/>
      <c r="ZN10" s="46"/>
      <c r="ZO10" s="46"/>
      <c r="ZP10" s="46"/>
      <c r="ZQ10" s="46"/>
      <c r="ZR10" s="46"/>
      <c r="ZS10" s="46"/>
      <c r="ZT10" s="46"/>
      <c r="ZU10" s="46"/>
      <c r="ZV10" s="46"/>
      <c r="ZW10" s="46"/>
      <c r="ZX10" s="46"/>
      <c r="ZY10" s="46"/>
      <c r="ZZ10" s="46"/>
      <c r="AAA10" s="46"/>
      <c r="AAB10" s="46"/>
      <c r="AAC10" s="46"/>
      <c r="AAD10" s="46"/>
      <c r="AAE10" s="46"/>
      <c r="AAF10" s="46"/>
      <c r="AAG10" s="46"/>
      <c r="AAH10" s="46"/>
      <c r="AAI10" s="46"/>
      <c r="AAJ10" s="46"/>
      <c r="AAK10" s="46"/>
      <c r="AAL10" s="46"/>
      <c r="AAM10" s="46"/>
      <c r="AAN10" s="46"/>
      <c r="AAO10" s="46"/>
      <c r="AAP10" s="46"/>
      <c r="AAQ10" s="46"/>
      <c r="AAR10" s="46"/>
      <c r="AAS10" s="46"/>
      <c r="AAT10" s="46"/>
      <c r="AAU10" s="46"/>
      <c r="AAV10" s="46"/>
      <c r="AAW10" s="46"/>
      <c r="AAX10" s="46"/>
      <c r="AAY10" s="46"/>
      <c r="AAZ10" s="46"/>
      <c r="ABA10" s="46"/>
      <c r="ABB10" s="46"/>
      <c r="ABC10" s="46"/>
      <c r="ABD10" s="46"/>
      <c r="ABE10" s="46"/>
      <c r="ABF10" s="46"/>
      <c r="ABG10" s="46"/>
      <c r="ABH10" s="46"/>
      <c r="ABI10" s="46"/>
      <c r="ABJ10" s="46"/>
      <c r="ABK10" s="46"/>
      <c r="ABL10" s="46"/>
      <c r="ABM10" s="46"/>
      <c r="ABN10" s="46"/>
      <c r="ABO10" s="46"/>
      <c r="ABP10" s="46"/>
      <c r="ABQ10" s="46"/>
      <c r="ABR10" s="46"/>
      <c r="ABS10" s="46"/>
      <c r="ABT10" s="46"/>
      <c r="ABU10" s="46"/>
      <c r="ABV10" s="46"/>
      <c r="ABW10" s="46"/>
      <c r="ABX10" s="46"/>
      <c r="ABY10" s="46"/>
      <c r="ABZ10" s="46"/>
      <c r="ACA10" s="46"/>
      <c r="ACB10" s="46"/>
      <c r="ACC10" s="46"/>
      <c r="ACD10" s="46"/>
      <c r="ACE10" s="46"/>
      <c r="ACF10" s="46"/>
      <c r="ACG10" s="46"/>
      <c r="ACH10" s="46"/>
      <c r="ACI10" s="46"/>
      <c r="ACJ10" s="46"/>
      <c r="ACK10" s="46"/>
      <c r="ACL10" s="46"/>
      <c r="ACM10" s="46"/>
      <c r="ACN10" s="46"/>
      <c r="ACO10" s="46"/>
      <c r="ACP10" s="46"/>
      <c r="ACQ10" s="46"/>
      <c r="ACR10" s="46"/>
      <c r="ACS10" s="46"/>
      <c r="ACT10" s="46"/>
      <c r="ACU10" s="46"/>
      <c r="ACV10" s="46"/>
      <c r="ACW10" s="46"/>
      <c r="ACX10" s="46"/>
      <c r="ACY10" s="46"/>
      <c r="ACZ10" s="46"/>
      <c r="ADA10" s="46"/>
      <c r="ADB10" s="46"/>
      <c r="ADC10" s="46"/>
      <c r="ADD10" s="46"/>
      <c r="ADE10" s="46"/>
      <c r="ADF10" s="46"/>
      <c r="ADG10" s="46"/>
      <c r="ADH10" s="46"/>
      <c r="ADI10" s="46"/>
      <c r="ADJ10" s="46"/>
      <c r="ADK10" s="46"/>
      <c r="ADL10" s="46"/>
      <c r="ADM10" s="46"/>
      <c r="ADN10" s="46"/>
      <c r="ADO10" s="46"/>
      <c r="ADP10" s="46"/>
      <c r="ADQ10" s="46"/>
      <c r="ADR10" s="46"/>
      <c r="ADS10" s="46"/>
      <c r="ADT10" s="46"/>
      <c r="ADU10" s="46"/>
      <c r="ADV10" s="46"/>
      <c r="ADW10" s="46"/>
      <c r="ADX10" s="46"/>
      <c r="ADY10" s="46"/>
      <c r="ADZ10" s="46"/>
      <c r="AEA10" s="46"/>
      <c r="AEB10" s="46"/>
      <c r="AEC10" s="46"/>
      <c r="AED10" s="46"/>
      <c r="AEE10" s="46"/>
      <c r="AEF10" s="46"/>
      <c r="AEG10" s="46"/>
      <c r="AEH10" s="46"/>
      <c r="AEI10" s="46"/>
      <c r="AEJ10" s="46"/>
      <c r="AEK10" s="46"/>
      <c r="AEL10" s="46"/>
      <c r="AEM10" s="46"/>
      <c r="AEN10" s="46"/>
      <c r="AEO10" s="46"/>
      <c r="AEP10" s="46"/>
      <c r="AEQ10" s="46"/>
      <c r="AER10" s="46"/>
      <c r="AES10" s="46"/>
      <c r="AET10" s="46"/>
      <c r="AEU10" s="46"/>
      <c r="AEV10" s="46"/>
      <c r="AEW10" s="46"/>
      <c r="AEX10" s="46"/>
      <c r="AEY10" s="46"/>
      <c r="AEZ10" s="46"/>
      <c r="AFA10" s="46"/>
      <c r="AFB10" s="46"/>
      <c r="AFC10" s="46"/>
      <c r="AFD10" s="46"/>
      <c r="AFE10" s="46"/>
      <c r="AFF10" s="46"/>
      <c r="AFG10" s="46"/>
      <c r="AFH10" s="46"/>
      <c r="AFI10" s="46"/>
      <c r="AFJ10" s="46"/>
      <c r="AFK10" s="46"/>
      <c r="AFL10" s="46"/>
      <c r="AFM10" s="46"/>
      <c r="AFN10" s="46"/>
      <c r="AFO10" s="46"/>
      <c r="AFP10" s="46"/>
      <c r="AFQ10" s="46"/>
      <c r="AFR10" s="46"/>
      <c r="AFS10" s="46"/>
      <c r="AFT10" s="46"/>
      <c r="AFU10" s="46"/>
      <c r="AFV10" s="46"/>
      <c r="AFW10" s="46"/>
      <c r="AFX10" s="46"/>
      <c r="AFY10" s="46"/>
      <c r="AFZ10" s="46"/>
      <c r="AGA10" s="46"/>
      <c r="AGB10" s="46"/>
      <c r="AGC10" s="46"/>
      <c r="AGD10" s="46"/>
      <c r="AGE10" s="46"/>
      <c r="AGF10" s="46"/>
      <c r="AGG10" s="46"/>
      <c r="AGH10" s="46"/>
      <c r="AGI10" s="46"/>
      <c r="AGJ10" s="46"/>
      <c r="AGK10" s="46"/>
      <c r="AGL10" s="46"/>
      <c r="AGM10" s="46"/>
      <c r="AGN10" s="46"/>
      <c r="AGO10" s="46"/>
      <c r="AGP10" s="46"/>
      <c r="AGQ10" s="46"/>
      <c r="AGR10" s="46"/>
      <c r="AGS10" s="46"/>
      <c r="AGT10" s="46"/>
      <c r="AGU10" s="46"/>
      <c r="AGV10" s="46"/>
      <c r="AGW10" s="46"/>
      <c r="AGX10" s="46"/>
      <c r="AGY10" s="46"/>
      <c r="AGZ10" s="46"/>
      <c r="AHA10" s="46"/>
      <c r="AHB10" s="46"/>
      <c r="AHC10" s="46"/>
      <c r="AHD10" s="46"/>
      <c r="AHE10" s="46"/>
      <c r="AHF10" s="46"/>
      <c r="AHG10" s="46"/>
      <c r="AHH10" s="46"/>
      <c r="AHI10" s="46"/>
      <c r="AHJ10" s="46"/>
      <c r="AHK10" s="46"/>
      <c r="AHL10" s="46"/>
      <c r="AHM10" s="46"/>
      <c r="AHN10" s="46"/>
      <c r="AHO10" s="46"/>
      <c r="AHP10" s="46"/>
      <c r="AHQ10" s="46"/>
      <c r="AHR10" s="46"/>
      <c r="AHS10" s="46"/>
      <c r="AHT10" s="46"/>
      <c r="AHU10" s="46"/>
      <c r="AHV10" s="46"/>
      <c r="AHW10" s="46"/>
      <c r="AHX10" s="46"/>
      <c r="AHY10" s="46"/>
      <c r="AHZ10" s="46"/>
      <c r="AIA10" s="46"/>
      <c r="AIB10" s="46"/>
      <c r="AIC10" s="46"/>
      <c r="AID10" s="46"/>
      <c r="AIE10" s="46"/>
      <c r="AIF10" s="46"/>
      <c r="AIG10" s="46"/>
      <c r="AIH10" s="46"/>
      <c r="AII10" s="46"/>
      <c r="AIJ10" s="46"/>
      <c r="AIK10" s="46"/>
      <c r="AIL10" s="46"/>
      <c r="AIM10" s="46"/>
      <c r="AIN10" s="46"/>
      <c r="AIO10" s="46"/>
      <c r="AIP10" s="46"/>
      <c r="AIQ10" s="46"/>
      <c r="AIR10" s="46"/>
      <c r="AIS10" s="46"/>
      <c r="AIT10" s="46"/>
      <c r="AIU10" s="46"/>
      <c r="AIV10" s="46"/>
      <c r="AIW10" s="46"/>
      <c r="AIX10" s="46"/>
      <c r="AIY10" s="46"/>
      <c r="AIZ10" s="46"/>
      <c r="AJA10" s="46"/>
      <c r="AJB10" s="46"/>
      <c r="AJC10" s="46"/>
      <c r="AJD10" s="46"/>
      <c r="AJE10" s="46"/>
      <c r="AJF10" s="46"/>
      <c r="AJG10" s="46"/>
      <c r="AJH10" s="46"/>
      <c r="AJI10" s="46"/>
      <c r="AJJ10" s="46"/>
      <c r="AJK10" s="46"/>
      <c r="AJL10" s="46"/>
      <c r="AJM10" s="46"/>
      <c r="AJN10" s="46"/>
      <c r="AJO10" s="46"/>
      <c r="AJP10" s="46"/>
      <c r="AJQ10" s="46"/>
      <c r="AJR10" s="46"/>
      <c r="AJS10" s="46"/>
      <c r="AJT10" s="46"/>
      <c r="AJU10" s="46"/>
      <c r="AJV10" s="46"/>
      <c r="AJW10" s="46"/>
      <c r="AJX10" s="46"/>
      <c r="AJY10" s="46"/>
      <c r="AJZ10" s="46"/>
      <c r="AKA10" s="46"/>
      <c r="AKB10" s="46"/>
      <c r="AKC10" s="46"/>
      <c r="AKD10" s="46"/>
      <c r="AKE10" s="46"/>
      <c r="AKF10" s="46"/>
      <c r="AKG10" s="46"/>
      <c r="AKH10" s="46"/>
      <c r="AKI10" s="46"/>
      <c r="AKJ10" s="46"/>
      <c r="AKK10" s="46"/>
      <c r="AKL10" s="46"/>
      <c r="AKM10" s="46"/>
      <c r="AKN10" s="46"/>
      <c r="AKO10" s="46"/>
      <c r="AKP10" s="46"/>
      <c r="AKQ10" s="46"/>
      <c r="AKR10" s="46"/>
      <c r="AKS10" s="46"/>
      <c r="AKT10" s="46"/>
      <c r="AKU10" s="46"/>
      <c r="AKV10" s="46"/>
      <c r="AKW10" s="46"/>
      <c r="AKX10" s="46"/>
      <c r="AKY10" s="46"/>
      <c r="AKZ10" s="46"/>
      <c r="ALA10" s="46"/>
      <c r="ALB10" s="46"/>
      <c r="ALC10" s="46"/>
      <c r="ALD10" s="46"/>
      <c r="ALE10" s="46"/>
      <c r="ALF10" s="46"/>
      <c r="ALG10" s="46"/>
      <c r="ALH10" s="46"/>
      <c r="ALI10" s="46"/>
      <c r="ALJ10" s="46"/>
      <c r="ALK10" s="46"/>
      <c r="ALL10" s="46"/>
      <c r="ALM10" s="46"/>
      <c r="ALN10" s="46"/>
      <c r="ALO10" s="46"/>
      <c r="ALP10" s="46"/>
      <c r="ALQ10" s="46"/>
      <c r="ALR10" s="46"/>
      <c r="ALS10" s="46"/>
      <c r="ALT10" s="46"/>
      <c r="ALU10" s="46"/>
      <c r="ALV10" s="46"/>
      <c r="ALW10" s="46"/>
      <c r="ALX10" s="46"/>
      <c r="ALY10" s="46"/>
      <c r="ALZ10" s="46"/>
      <c r="AMA10" s="46"/>
      <c r="AMB10" s="46"/>
      <c r="AMC10" s="46"/>
      <c r="AMD10" s="46"/>
      <c r="AME10" s="46"/>
      <c r="AMF10" s="46"/>
      <c r="AMG10" s="46"/>
      <c r="AMH10" s="46"/>
      <c r="AMI10" s="46"/>
      <c r="AMJ10" s="46"/>
      <c r="AMK10" s="46"/>
      <c r="AML10" s="46"/>
      <c r="AMM10" s="46"/>
      <c r="AMN10" s="46"/>
      <c r="AMO10" s="46"/>
      <c r="AMP10" s="46"/>
      <c r="AMQ10" s="46"/>
      <c r="AMR10" s="46"/>
      <c r="AMS10" s="46"/>
      <c r="AMT10" s="46"/>
      <c r="AMU10" s="46"/>
      <c r="AMV10" s="46"/>
      <c r="AMW10" s="46"/>
      <c r="AMX10" s="46"/>
      <c r="AMY10" s="46"/>
      <c r="AMZ10" s="46"/>
      <c r="ANA10" s="46"/>
      <c r="ANB10" s="46"/>
      <c r="ANC10" s="46"/>
      <c r="AND10" s="46"/>
      <c r="ANE10" s="46"/>
      <c r="ANF10" s="46"/>
      <c r="ANG10" s="46"/>
      <c r="ANH10" s="46"/>
      <c r="ANI10" s="46"/>
      <c r="ANJ10" s="46"/>
      <c r="ANK10" s="46"/>
      <c r="ANL10" s="46"/>
      <c r="ANM10" s="46"/>
      <c r="ANN10" s="46"/>
      <c r="ANO10" s="46"/>
      <c r="ANP10" s="46"/>
      <c r="ANQ10" s="46"/>
      <c r="ANR10" s="46"/>
      <c r="ANS10" s="46"/>
      <c r="ANT10" s="46"/>
      <c r="ANU10" s="46"/>
      <c r="ANV10" s="46"/>
      <c r="ANW10" s="46"/>
      <c r="ANX10" s="46"/>
      <c r="ANY10" s="46"/>
      <c r="ANZ10" s="46"/>
      <c r="AOA10" s="46"/>
      <c r="AOB10" s="46"/>
      <c r="AOC10" s="46"/>
      <c r="AOD10" s="46"/>
      <c r="AOE10" s="46"/>
      <c r="AOF10" s="46"/>
      <c r="AOG10" s="46"/>
      <c r="AOH10" s="46"/>
      <c r="AOI10" s="46"/>
      <c r="AOJ10" s="46"/>
      <c r="AOK10" s="46"/>
      <c r="AOL10" s="46"/>
      <c r="AOM10" s="46"/>
      <c r="AON10" s="46"/>
      <c r="AOO10" s="46"/>
      <c r="AOP10" s="46"/>
      <c r="AOQ10" s="46"/>
      <c r="AOR10" s="46"/>
      <c r="AOS10" s="46"/>
      <c r="AOT10" s="46"/>
      <c r="AOU10" s="46"/>
      <c r="AOV10" s="46"/>
      <c r="AOW10" s="46"/>
      <c r="AOX10" s="46"/>
      <c r="AOY10" s="46"/>
      <c r="AOZ10" s="46"/>
      <c r="APA10" s="46"/>
      <c r="APB10" s="46"/>
      <c r="APC10" s="46"/>
      <c r="APD10" s="46"/>
      <c r="APE10" s="46"/>
      <c r="APF10" s="46"/>
      <c r="APG10" s="46"/>
      <c r="APH10" s="46"/>
      <c r="API10" s="46"/>
      <c r="APJ10" s="46"/>
      <c r="APK10" s="46"/>
      <c r="APL10" s="46"/>
      <c r="APM10" s="46"/>
      <c r="APN10" s="46"/>
      <c r="APO10" s="46"/>
      <c r="APP10" s="46"/>
      <c r="APQ10" s="46"/>
      <c r="APR10" s="46"/>
      <c r="APS10" s="46"/>
      <c r="APT10" s="46"/>
      <c r="APU10" s="46"/>
      <c r="APV10" s="46"/>
      <c r="APW10" s="46"/>
      <c r="APX10" s="46"/>
      <c r="APY10" s="46"/>
      <c r="APZ10" s="46"/>
      <c r="AQA10" s="46"/>
      <c r="AQB10" s="46"/>
      <c r="AQC10" s="46"/>
      <c r="AQD10" s="46"/>
      <c r="AQE10" s="46"/>
      <c r="AQF10" s="46"/>
      <c r="AQG10" s="46"/>
      <c r="AQH10" s="46"/>
      <c r="AQI10" s="46"/>
      <c r="AQJ10" s="46"/>
      <c r="AQK10" s="46"/>
      <c r="AQL10" s="46"/>
      <c r="AQM10" s="46"/>
      <c r="AQN10" s="46"/>
      <c r="AQO10" s="46"/>
      <c r="AQP10" s="46"/>
      <c r="AQQ10" s="46"/>
      <c r="AQR10" s="46"/>
      <c r="AQS10" s="46"/>
      <c r="AQT10" s="46"/>
      <c r="AQU10" s="46"/>
      <c r="AQV10" s="46"/>
      <c r="AQW10" s="46"/>
      <c r="AQX10" s="46"/>
      <c r="AQY10" s="46"/>
      <c r="AQZ10" s="46"/>
      <c r="ARA10" s="46"/>
      <c r="ARB10" s="46"/>
      <c r="ARC10" s="46"/>
      <c r="ARD10" s="46"/>
      <c r="ARE10" s="46"/>
      <c r="ARF10" s="46"/>
      <c r="ARG10" s="46"/>
      <c r="ARH10" s="46"/>
      <c r="ARI10" s="46"/>
      <c r="ARJ10" s="46"/>
      <c r="ARK10" s="46"/>
      <c r="ARL10" s="46"/>
      <c r="ARM10" s="46"/>
      <c r="ARN10" s="46"/>
      <c r="ARO10" s="46"/>
      <c r="ARP10" s="46"/>
      <c r="ARQ10" s="46"/>
      <c r="ARR10" s="46"/>
      <c r="ARS10" s="46"/>
      <c r="ART10" s="46"/>
      <c r="ARU10" s="46"/>
      <c r="ARV10" s="46"/>
      <c r="ARW10" s="46"/>
      <c r="ARX10" s="46"/>
      <c r="ARY10" s="46"/>
      <c r="ARZ10" s="46"/>
      <c r="ASA10" s="46"/>
      <c r="ASB10" s="46"/>
      <c r="ASC10" s="46"/>
      <c r="ASD10" s="46"/>
      <c r="ASE10" s="46"/>
      <c r="ASF10" s="46"/>
      <c r="ASG10" s="46"/>
      <c r="ASH10" s="46"/>
      <c r="ASI10" s="46"/>
      <c r="ASJ10" s="46"/>
      <c r="ASK10" s="46"/>
      <c r="ASL10" s="46"/>
      <c r="ASM10" s="46"/>
      <c r="ASN10" s="46"/>
      <c r="ASO10" s="46"/>
      <c r="ASP10" s="46"/>
      <c r="ASQ10" s="46"/>
      <c r="ASR10" s="46"/>
      <c r="ASS10" s="46"/>
      <c r="AST10" s="46"/>
      <c r="ASU10" s="46"/>
      <c r="ASV10" s="46"/>
      <c r="ASW10" s="46"/>
      <c r="ASX10" s="46"/>
      <c r="ASY10" s="46"/>
      <c r="ASZ10" s="46"/>
      <c r="ATA10" s="46"/>
      <c r="ATB10" s="46"/>
      <c r="ATC10" s="46"/>
      <c r="ATD10" s="46"/>
      <c r="ATE10" s="46"/>
      <c r="ATF10" s="46"/>
      <c r="ATG10" s="46"/>
      <c r="ATH10" s="46"/>
      <c r="ATI10" s="46"/>
      <c r="ATJ10" s="46"/>
      <c r="ATK10" s="46"/>
      <c r="ATL10" s="46"/>
      <c r="ATM10" s="46"/>
      <c r="ATN10" s="46"/>
      <c r="ATO10" s="46"/>
      <c r="ATP10" s="46"/>
      <c r="ATQ10" s="46"/>
      <c r="ATR10" s="46"/>
      <c r="ATS10" s="46"/>
      <c r="ATT10" s="46"/>
      <c r="ATU10" s="46"/>
      <c r="ATV10" s="46"/>
      <c r="ATW10" s="46"/>
      <c r="ATX10" s="46"/>
      <c r="ATY10" s="46"/>
      <c r="ATZ10" s="46"/>
      <c r="AUA10" s="46"/>
      <c r="AUB10" s="46"/>
      <c r="AUC10" s="46"/>
      <c r="AUD10" s="46"/>
      <c r="AUE10" s="46"/>
      <c r="AUF10" s="46"/>
      <c r="AUG10" s="46"/>
      <c r="AUH10" s="46"/>
      <c r="AUI10" s="46"/>
      <c r="AUJ10" s="46"/>
      <c r="AUK10" s="46"/>
      <c r="AUL10" s="46"/>
      <c r="AUM10" s="46"/>
      <c r="AUN10" s="46"/>
      <c r="AUO10" s="46"/>
      <c r="AUP10" s="46"/>
      <c r="AUQ10" s="46"/>
      <c r="AUR10" s="46"/>
      <c r="AUS10" s="46"/>
      <c r="AUT10" s="46"/>
      <c r="AUU10" s="46"/>
      <c r="AUV10" s="46"/>
      <c r="AUW10" s="46"/>
      <c r="AUX10" s="46"/>
      <c r="AUY10" s="46"/>
      <c r="AUZ10" s="46"/>
      <c r="AVA10" s="46"/>
      <c r="AVB10" s="46"/>
      <c r="AVC10" s="46"/>
      <c r="AVD10" s="46"/>
      <c r="AVE10" s="46"/>
      <c r="AVF10" s="46"/>
      <c r="AVG10" s="46"/>
      <c r="AVH10" s="46"/>
      <c r="AVI10" s="46"/>
      <c r="AVJ10" s="46"/>
      <c r="AVK10" s="46"/>
      <c r="AVL10" s="46"/>
      <c r="AVM10" s="46"/>
      <c r="AVN10" s="46"/>
      <c r="AVO10" s="46"/>
      <c r="AVP10" s="46"/>
      <c r="AVQ10" s="46"/>
      <c r="AVR10" s="46"/>
      <c r="AVS10" s="46"/>
      <c r="AVT10" s="46"/>
      <c r="AVU10" s="46"/>
      <c r="AVV10" s="46"/>
      <c r="AVW10" s="46"/>
      <c r="AVX10" s="46"/>
      <c r="AVY10" s="46"/>
      <c r="AVZ10" s="46"/>
      <c r="AWA10" s="46"/>
      <c r="AWB10" s="46"/>
      <c r="AWC10" s="46"/>
      <c r="AWD10" s="46"/>
      <c r="AWE10" s="46"/>
      <c r="AWF10" s="46"/>
      <c r="AWG10" s="46"/>
      <c r="AWH10" s="46"/>
      <c r="AWI10" s="46"/>
      <c r="AWJ10" s="46"/>
      <c r="AWK10" s="46"/>
      <c r="AWL10" s="46"/>
      <c r="AWM10" s="46"/>
      <c r="AWN10" s="46"/>
      <c r="AWO10" s="46"/>
      <c r="AWP10" s="46"/>
      <c r="AWQ10" s="46"/>
      <c r="AWR10" s="46"/>
      <c r="AWS10" s="46"/>
      <c r="AWT10" s="46"/>
      <c r="AWU10" s="46"/>
      <c r="AWV10" s="46"/>
      <c r="AWW10" s="46"/>
      <c r="AWX10" s="46"/>
      <c r="AWY10" s="46"/>
      <c r="AWZ10" s="46"/>
      <c r="AXA10" s="46"/>
      <c r="AXB10" s="46"/>
      <c r="AXC10" s="46"/>
      <c r="AXD10" s="46"/>
      <c r="AXE10" s="46"/>
      <c r="AXF10" s="46"/>
      <c r="AXG10" s="46"/>
      <c r="AXH10" s="46"/>
      <c r="AXI10" s="46"/>
      <c r="AXJ10" s="46"/>
      <c r="AXK10" s="46"/>
      <c r="AXL10" s="46"/>
      <c r="AXM10" s="46"/>
      <c r="AXN10" s="46"/>
      <c r="AXO10" s="46"/>
      <c r="AXP10" s="46"/>
      <c r="AXQ10" s="46"/>
      <c r="AXR10" s="46"/>
      <c r="AXS10" s="46"/>
      <c r="AXT10" s="46"/>
      <c r="AXU10" s="46"/>
      <c r="AXV10" s="46"/>
      <c r="AXW10" s="46"/>
      <c r="AXX10" s="46"/>
      <c r="AXY10" s="46"/>
      <c r="AXZ10" s="46"/>
      <c r="AYA10" s="46"/>
      <c r="AYB10" s="46"/>
      <c r="AYC10" s="46"/>
      <c r="AYD10" s="46"/>
      <c r="AYE10" s="46"/>
      <c r="AYF10" s="46"/>
      <c r="AYG10" s="46"/>
      <c r="AYH10" s="46"/>
      <c r="AYI10" s="46"/>
      <c r="AYJ10" s="46"/>
      <c r="AYK10" s="46"/>
      <c r="AYL10" s="46"/>
      <c r="AYM10" s="46"/>
      <c r="AYN10" s="46"/>
      <c r="AYO10" s="46"/>
      <c r="AYP10" s="46"/>
      <c r="AYQ10" s="46"/>
      <c r="AYR10" s="46"/>
      <c r="AYS10" s="46"/>
      <c r="AYT10" s="46"/>
      <c r="AYU10" s="46"/>
      <c r="AYV10" s="46"/>
      <c r="AYW10" s="46"/>
      <c r="AYX10" s="46"/>
      <c r="AYY10" s="46"/>
      <c r="AYZ10" s="46"/>
      <c r="AZA10" s="46"/>
      <c r="AZB10" s="46"/>
      <c r="AZC10" s="46"/>
      <c r="AZD10" s="46"/>
      <c r="AZE10" s="46"/>
      <c r="AZF10" s="46"/>
      <c r="AZG10" s="46"/>
      <c r="AZH10" s="46"/>
      <c r="AZI10" s="46"/>
      <c r="AZJ10" s="46"/>
      <c r="AZK10" s="46"/>
      <c r="AZL10" s="46"/>
      <c r="AZM10" s="46"/>
      <c r="AZN10" s="46"/>
      <c r="AZO10" s="46"/>
      <c r="AZP10" s="46"/>
      <c r="AZQ10" s="46"/>
      <c r="AZR10" s="46"/>
      <c r="AZS10" s="46"/>
      <c r="AZT10" s="46"/>
      <c r="AZU10" s="46"/>
      <c r="AZV10" s="46"/>
      <c r="AZW10" s="46"/>
      <c r="AZX10" s="46"/>
      <c r="AZY10" s="46"/>
      <c r="AZZ10" s="46"/>
      <c r="BAA10" s="46"/>
      <c r="BAB10" s="46"/>
      <c r="BAC10" s="46"/>
      <c r="BAD10" s="46"/>
      <c r="BAE10" s="46"/>
      <c r="BAF10" s="46"/>
      <c r="BAG10" s="46"/>
      <c r="BAH10" s="46"/>
      <c r="BAI10" s="46"/>
      <c r="BAJ10" s="46"/>
      <c r="BAK10" s="46"/>
      <c r="BAL10" s="46"/>
      <c r="BAM10" s="46"/>
      <c r="BAN10" s="46"/>
      <c r="BAO10" s="46"/>
      <c r="BAP10" s="46"/>
      <c r="BAQ10" s="46"/>
      <c r="BAR10" s="46"/>
      <c r="BAS10" s="46"/>
      <c r="BAT10" s="46"/>
      <c r="BAU10" s="46"/>
      <c r="BAV10" s="46"/>
      <c r="BAW10" s="46"/>
      <c r="BAX10" s="46"/>
      <c r="BAY10" s="46"/>
      <c r="BAZ10" s="46"/>
      <c r="BBA10" s="46"/>
      <c r="BBB10" s="46"/>
      <c r="BBC10" s="46"/>
      <c r="BBD10" s="46"/>
      <c r="BBE10" s="46"/>
      <c r="BBF10" s="46"/>
      <c r="BBG10" s="46"/>
      <c r="BBH10" s="46"/>
      <c r="BBI10" s="46"/>
      <c r="BBJ10" s="46"/>
      <c r="BBK10" s="46"/>
      <c r="BBL10" s="46"/>
      <c r="BBM10" s="46"/>
      <c r="BBN10" s="46"/>
      <c r="BBO10" s="46"/>
      <c r="BBP10" s="46"/>
      <c r="BBQ10" s="46"/>
      <c r="BBR10" s="46"/>
      <c r="BBS10" s="46"/>
      <c r="BBT10" s="46"/>
      <c r="BBU10" s="46"/>
      <c r="BBV10" s="46"/>
      <c r="BBW10" s="46"/>
      <c r="BBX10" s="46"/>
      <c r="BBY10" s="46"/>
      <c r="BBZ10" s="46"/>
      <c r="BCA10" s="46"/>
      <c r="BCB10" s="46"/>
      <c r="BCC10" s="46"/>
      <c r="BCD10" s="46"/>
      <c r="BCE10" s="46"/>
      <c r="BCF10" s="46"/>
      <c r="BCG10" s="46"/>
      <c r="BCH10" s="46"/>
      <c r="BCI10" s="46"/>
      <c r="BCJ10" s="46"/>
      <c r="BCK10" s="46"/>
      <c r="BCL10" s="46"/>
      <c r="BCM10" s="46"/>
      <c r="BCN10" s="46"/>
      <c r="BCO10" s="46"/>
      <c r="BCP10" s="46"/>
      <c r="BCQ10" s="46"/>
      <c r="BCR10" s="46"/>
      <c r="BCS10" s="46"/>
      <c r="BCT10" s="46"/>
      <c r="BCU10" s="46"/>
      <c r="BCV10" s="46"/>
      <c r="BCW10" s="46"/>
      <c r="BCX10" s="46"/>
      <c r="BCY10" s="46"/>
      <c r="BCZ10" s="46"/>
      <c r="BDA10" s="46"/>
      <c r="BDB10" s="46"/>
      <c r="BDC10" s="46"/>
      <c r="BDD10" s="46"/>
      <c r="BDE10" s="46"/>
      <c r="BDF10" s="46"/>
      <c r="BDG10" s="46"/>
      <c r="BDH10" s="46"/>
      <c r="BDI10" s="46"/>
      <c r="BDJ10" s="46"/>
      <c r="BDK10" s="46"/>
      <c r="BDL10" s="46"/>
      <c r="BDM10" s="46"/>
      <c r="BDN10" s="46"/>
      <c r="BDO10" s="46"/>
      <c r="BDP10" s="46"/>
      <c r="BDQ10" s="46"/>
      <c r="BDR10" s="46"/>
      <c r="BDS10" s="46"/>
      <c r="BDT10" s="46"/>
      <c r="BDU10" s="46"/>
      <c r="BDV10" s="46"/>
      <c r="BDW10" s="46"/>
      <c r="BDX10" s="46"/>
      <c r="BDY10" s="46"/>
      <c r="BDZ10" s="46"/>
      <c r="BEA10" s="46"/>
      <c r="BEB10" s="46"/>
      <c r="BEC10" s="46"/>
      <c r="BED10" s="46"/>
      <c r="BEE10" s="46"/>
      <c r="BEF10" s="46"/>
      <c r="BEG10" s="46"/>
      <c r="BEH10" s="46"/>
      <c r="BEI10" s="46"/>
      <c r="BEJ10" s="46"/>
      <c r="BEK10" s="46"/>
      <c r="BEL10" s="46"/>
      <c r="BEM10" s="46"/>
      <c r="BEN10" s="46"/>
      <c r="BEO10" s="46"/>
      <c r="BEP10" s="46"/>
      <c r="BEQ10" s="46"/>
      <c r="BER10" s="46"/>
      <c r="BES10" s="46"/>
      <c r="BET10" s="46"/>
      <c r="BEU10" s="46"/>
      <c r="BEV10" s="46"/>
      <c r="BEW10" s="46"/>
      <c r="BEX10" s="46"/>
      <c r="BEY10" s="46"/>
      <c r="BEZ10" s="46"/>
      <c r="BFA10" s="46"/>
      <c r="BFB10" s="46"/>
      <c r="BFC10" s="46"/>
      <c r="BFD10" s="46"/>
      <c r="BFE10" s="46"/>
      <c r="BFF10" s="46"/>
      <c r="BFG10" s="46"/>
      <c r="BFH10" s="46"/>
      <c r="BFI10" s="46"/>
      <c r="BFJ10" s="46"/>
      <c r="BFK10" s="46"/>
      <c r="BFL10" s="46"/>
      <c r="BFM10" s="46"/>
      <c r="BFN10" s="46"/>
      <c r="BFO10" s="46"/>
      <c r="BFP10" s="46"/>
      <c r="BFQ10" s="46"/>
      <c r="BFR10" s="46"/>
      <c r="BFS10" s="46"/>
      <c r="BFT10" s="46"/>
      <c r="BFU10" s="46"/>
      <c r="BFV10" s="46"/>
      <c r="BFW10" s="46"/>
      <c r="BFX10" s="46"/>
      <c r="BFY10" s="46"/>
      <c r="BFZ10" s="46"/>
      <c r="BGA10" s="46"/>
      <c r="BGB10" s="46"/>
      <c r="BGC10" s="46"/>
      <c r="BGD10" s="46"/>
      <c r="BGE10" s="46"/>
      <c r="BGF10" s="46"/>
      <c r="BGG10" s="46"/>
      <c r="BGH10" s="46"/>
      <c r="BGI10" s="46"/>
      <c r="BGJ10" s="46"/>
      <c r="BGK10" s="46"/>
      <c r="BGL10" s="46"/>
      <c r="BGM10" s="46"/>
      <c r="BGN10" s="46"/>
      <c r="BGO10" s="46"/>
      <c r="BGP10" s="46"/>
      <c r="BGQ10" s="46"/>
      <c r="BGR10" s="46"/>
      <c r="BGS10" s="46"/>
      <c r="BGT10" s="46"/>
      <c r="BGU10" s="46"/>
      <c r="BGV10" s="46"/>
      <c r="BGW10" s="46"/>
      <c r="BGX10" s="46"/>
      <c r="BGY10" s="46"/>
      <c r="BGZ10" s="46"/>
      <c r="BHA10" s="46"/>
      <c r="BHB10" s="46"/>
      <c r="BHC10" s="46"/>
      <c r="BHD10" s="46"/>
      <c r="BHE10" s="46"/>
      <c r="BHF10" s="46"/>
      <c r="BHG10" s="46"/>
      <c r="BHH10" s="46"/>
      <c r="BHI10" s="46"/>
      <c r="BHJ10" s="46"/>
      <c r="BHK10" s="46"/>
      <c r="BHL10" s="46"/>
      <c r="BHM10" s="46"/>
      <c r="BHN10" s="46"/>
      <c r="BHO10" s="46"/>
      <c r="BHP10" s="46"/>
      <c r="BHQ10" s="46"/>
      <c r="BHR10" s="46"/>
      <c r="BHS10" s="46"/>
      <c r="BHT10" s="46"/>
      <c r="BHU10" s="46"/>
      <c r="BHV10" s="46"/>
      <c r="BHW10" s="46"/>
      <c r="BHX10" s="46"/>
      <c r="BHY10" s="46"/>
      <c r="BHZ10" s="46"/>
      <c r="BIA10" s="46"/>
      <c r="BIB10" s="46"/>
      <c r="BIC10" s="46"/>
      <c r="BID10" s="46"/>
      <c r="BIE10" s="46"/>
      <c r="BIF10" s="46"/>
      <c r="BIG10" s="46"/>
      <c r="BIH10" s="46"/>
      <c r="BII10" s="46"/>
      <c r="BIJ10" s="46"/>
      <c r="BIK10" s="46"/>
      <c r="BIL10" s="46"/>
      <c r="BIM10" s="46"/>
      <c r="BIN10" s="46"/>
      <c r="BIO10" s="46"/>
      <c r="BIP10" s="46"/>
      <c r="BIQ10" s="46"/>
      <c r="BIR10" s="46"/>
      <c r="BIS10" s="46"/>
      <c r="BIT10" s="46"/>
      <c r="BIU10" s="46"/>
      <c r="BIV10" s="46"/>
      <c r="BIW10" s="46"/>
      <c r="BIX10" s="46"/>
      <c r="BIY10" s="46"/>
      <c r="BIZ10" s="46"/>
      <c r="BJA10" s="46"/>
      <c r="BJB10" s="46"/>
      <c r="BJC10" s="46"/>
      <c r="BJD10" s="46"/>
      <c r="BJE10" s="46"/>
      <c r="BJF10" s="46"/>
      <c r="BJG10" s="46"/>
      <c r="BJH10" s="46"/>
      <c r="BJI10" s="46"/>
      <c r="BJJ10" s="46"/>
      <c r="BJK10" s="46"/>
      <c r="BJL10" s="46"/>
      <c r="BJM10" s="46"/>
      <c r="BJN10" s="46"/>
      <c r="BJO10" s="46"/>
      <c r="BJP10" s="46"/>
      <c r="BJQ10" s="46"/>
      <c r="BJR10" s="46"/>
      <c r="BJS10" s="46"/>
      <c r="BJT10" s="46"/>
      <c r="BJU10" s="46"/>
      <c r="BJV10" s="46"/>
      <c r="BJW10" s="46"/>
      <c r="BJX10" s="46"/>
      <c r="BJY10" s="46"/>
      <c r="BJZ10" s="46"/>
      <c r="BKA10" s="46"/>
      <c r="BKB10" s="46"/>
      <c r="BKC10" s="46"/>
      <c r="BKD10" s="46"/>
      <c r="BKE10" s="46"/>
      <c r="BKF10" s="46"/>
      <c r="BKG10" s="46"/>
      <c r="BKH10" s="46"/>
      <c r="BKI10" s="46"/>
      <c r="BKJ10" s="46"/>
      <c r="BKK10" s="46"/>
      <c r="BKL10" s="46"/>
      <c r="BKM10" s="46"/>
      <c r="BKN10" s="46"/>
      <c r="BKO10" s="46"/>
      <c r="BKP10" s="46"/>
      <c r="BKQ10" s="46"/>
      <c r="BKR10" s="46"/>
      <c r="BKS10" s="46"/>
      <c r="BKT10" s="46"/>
      <c r="BKU10" s="46"/>
      <c r="BKV10" s="46"/>
      <c r="BKW10" s="46"/>
      <c r="BKX10" s="46"/>
      <c r="BKY10" s="46"/>
      <c r="BKZ10" s="46"/>
      <c r="BLA10" s="46"/>
      <c r="BLB10" s="46"/>
      <c r="BLC10" s="46"/>
      <c r="BLD10" s="46"/>
      <c r="BLE10" s="46"/>
      <c r="BLF10" s="46"/>
      <c r="BLG10" s="46"/>
      <c r="BLH10" s="46"/>
      <c r="BLI10" s="46"/>
      <c r="BLJ10" s="46"/>
      <c r="BLK10" s="46"/>
      <c r="BLL10" s="46"/>
      <c r="BLM10" s="46"/>
      <c r="BLN10" s="46"/>
      <c r="BLO10" s="46"/>
      <c r="BLP10" s="46"/>
      <c r="BLQ10" s="46"/>
      <c r="BLR10" s="46"/>
      <c r="BLS10" s="46"/>
      <c r="BLT10" s="46"/>
      <c r="BLU10" s="46"/>
      <c r="BLV10" s="46"/>
      <c r="BLW10" s="46"/>
      <c r="BLX10" s="46"/>
      <c r="BLY10" s="46"/>
      <c r="BLZ10" s="46"/>
      <c r="BMA10" s="46"/>
      <c r="BMB10" s="46"/>
      <c r="BMC10" s="46"/>
      <c r="BMD10" s="46"/>
      <c r="BME10" s="46"/>
      <c r="BMF10" s="46"/>
      <c r="BMG10" s="46"/>
      <c r="BMH10" s="46"/>
      <c r="BMI10" s="46"/>
      <c r="BMJ10" s="46"/>
      <c r="BMK10" s="46"/>
      <c r="BML10" s="46"/>
      <c r="BMM10" s="46"/>
      <c r="BMN10" s="46"/>
      <c r="BMO10" s="46"/>
      <c r="BMP10" s="46"/>
      <c r="BMQ10" s="46"/>
      <c r="BMR10" s="46"/>
      <c r="BMS10" s="46"/>
      <c r="BMT10" s="46"/>
      <c r="BMU10" s="46"/>
      <c r="BMV10" s="46"/>
      <c r="BMW10" s="46"/>
      <c r="BMX10" s="46"/>
      <c r="BMY10" s="46"/>
      <c r="BMZ10" s="46"/>
      <c r="BNA10" s="46"/>
      <c r="BNB10" s="46"/>
      <c r="BNC10" s="46"/>
      <c r="BND10" s="46"/>
      <c r="BNE10" s="46"/>
      <c r="BNF10" s="46"/>
      <c r="BNG10" s="46"/>
      <c r="BNH10" s="46"/>
      <c r="BNI10" s="46"/>
      <c r="BNJ10" s="46"/>
      <c r="BNK10" s="46"/>
      <c r="BNL10" s="46"/>
      <c r="BNM10" s="46"/>
      <c r="BNN10" s="46"/>
      <c r="BNO10" s="46"/>
      <c r="BNP10" s="46"/>
      <c r="BNQ10" s="46"/>
      <c r="BNR10" s="46"/>
      <c r="BNS10" s="46"/>
      <c r="BNT10" s="46"/>
      <c r="BNU10" s="46"/>
      <c r="BNV10" s="46"/>
      <c r="BNW10" s="46"/>
      <c r="BNX10" s="46"/>
      <c r="BNY10" s="46"/>
      <c r="BNZ10" s="46"/>
      <c r="BOA10" s="46"/>
      <c r="BOB10" s="46"/>
      <c r="BOC10" s="46"/>
      <c r="BOD10" s="46"/>
      <c r="BOE10" s="46"/>
      <c r="BOF10" s="46"/>
      <c r="BOG10" s="46"/>
      <c r="BOH10" s="46"/>
      <c r="BOI10" s="46"/>
      <c r="BOJ10" s="46"/>
      <c r="BOK10" s="46"/>
      <c r="BOL10" s="46"/>
      <c r="BOM10" s="46"/>
      <c r="BON10" s="46"/>
      <c r="BOO10" s="46"/>
      <c r="BOP10" s="46"/>
      <c r="BOQ10" s="46"/>
      <c r="BOR10" s="46"/>
      <c r="BOS10" s="46"/>
      <c r="BOT10" s="46"/>
      <c r="BOU10" s="46"/>
      <c r="BOV10" s="46"/>
      <c r="BOW10" s="46"/>
      <c r="BOX10" s="46"/>
      <c r="BOY10" s="46"/>
      <c r="BOZ10" s="46"/>
      <c r="BPA10" s="46"/>
      <c r="BPB10" s="46"/>
      <c r="BPC10" s="46"/>
      <c r="BPD10" s="46"/>
      <c r="BPE10" s="46"/>
      <c r="BPF10" s="46"/>
      <c r="BPG10" s="46"/>
      <c r="BPH10" s="46"/>
      <c r="BPI10" s="46"/>
      <c r="BPJ10" s="46"/>
      <c r="BPK10" s="46"/>
      <c r="BPL10" s="46"/>
      <c r="BPM10" s="46"/>
      <c r="BPN10" s="46"/>
      <c r="BPO10" s="46"/>
      <c r="BPP10" s="46"/>
      <c r="BPQ10" s="46"/>
      <c r="BPR10" s="46"/>
      <c r="BPS10" s="46"/>
      <c r="BPT10" s="46"/>
      <c r="BPU10" s="46"/>
      <c r="BPV10" s="46"/>
      <c r="BPW10" s="46"/>
      <c r="BPX10" s="46"/>
      <c r="BPY10" s="46"/>
      <c r="BPZ10" s="46"/>
      <c r="BQA10" s="46"/>
      <c r="BQB10" s="46"/>
      <c r="BQC10" s="46"/>
      <c r="BQD10" s="46"/>
      <c r="BQE10" s="46"/>
      <c r="BQF10" s="46"/>
      <c r="BQG10" s="46"/>
      <c r="BQH10" s="46"/>
      <c r="BQI10" s="46"/>
      <c r="BQJ10" s="46"/>
      <c r="BQK10" s="46"/>
      <c r="BQL10" s="46"/>
      <c r="BQM10" s="46"/>
      <c r="BQN10" s="46"/>
      <c r="BQO10" s="46"/>
      <c r="BQP10" s="46"/>
      <c r="BQQ10" s="46"/>
      <c r="BQR10" s="46"/>
      <c r="BQS10" s="46"/>
      <c r="BQT10" s="46"/>
      <c r="BQU10" s="46"/>
      <c r="BQV10" s="46"/>
      <c r="BQW10" s="46"/>
      <c r="BQX10" s="46"/>
      <c r="BQY10" s="46"/>
      <c r="BQZ10" s="46"/>
      <c r="BRA10" s="46"/>
      <c r="BRB10" s="46"/>
      <c r="BRC10" s="46"/>
      <c r="BRD10" s="46"/>
      <c r="BRE10" s="46"/>
      <c r="BRF10" s="46"/>
      <c r="BRG10" s="46"/>
      <c r="BRH10" s="46"/>
      <c r="BRI10" s="46"/>
      <c r="BRJ10" s="46"/>
      <c r="BRK10" s="46"/>
      <c r="BRL10" s="46"/>
      <c r="BRM10" s="46"/>
      <c r="BRN10" s="46"/>
      <c r="BRO10" s="46"/>
      <c r="BRP10" s="46"/>
      <c r="BRQ10" s="46"/>
      <c r="BRR10" s="46"/>
      <c r="BRS10" s="46"/>
      <c r="BRT10" s="46"/>
      <c r="BRU10" s="46"/>
      <c r="BRV10" s="46"/>
      <c r="BRW10" s="46"/>
      <c r="BRX10" s="46"/>
      <c r="BRY10" s="46"/>
      <c r="BRZ10" s="46"/>
      <c r="BSA10" s="46"/>
      <c r="BSB10" s="46"/>
      <c r="BSC10" s="46"/>
      <c r="BSD10" s="46"/>
      <c r="BSE10" s="46"/>
      <c r="BSF10" s="46"/>
      <c r="BSG10" s="46"/>
      <c r="BSH10" s="46"/>
      <c r="BSI10" s="46"/>
      <c r="BSJ10" s="46"/>
      <c r="BSK10" s="46"/>
      <c r="BSL10" s="46"/>
      <c r="BSM10" s="46"/>
      <c r="BSN10" s="46"/>
      <c r="BSO10" s="46"/>
      <c r="BSP10" s="46"/>
      <c r="BSQ10" s="46"/>
      <c r="BSR10" s="46"/>
      <c r="BSS10" s="46"/>
      <c r="BST10" s="46"/>
      <c r="BSU10" s="46"/>
      <c r="BSV10" s="46"/>
      <c r="BSW10" s="46"/>
      <c r="BSX10" s="46"/>
      <c r="BSY10" s="46"/>
      <c r="BSZ10" s="46"/>
      <c r="BTA10" s="46"/>
      <c r="BTB10" s="46"/>
      <c r="BTC10" s="46"/>
      <c r="BTD10" s="46"/>
      <c r="BTE10" s="46"/>
      <c r="BTF10" s="46"/>
      <c r="BTG10" s="46"/>
      <c r="BTH10" s="46"/>
      <c r="BTI10" s="46"/>
      <c r="BTJ10" s="46"/>
      <c r="BTK10" s="46"/>
      <c r="BTL10" s="46"/>
      <c r="BTM10" s="46"/>
      <c r="BTN10" s="46"/>
      <c r="BTO10" s="46"/>
      <c r="BTP10" s="46"/>
      <c r="BTQ10" s="46"/>
      <c r="BTR10" s="46"/>
      <c r="BTS10" s="46"/>
      <c r="BTT10" s="46"/>
      <c r="BTU10" s="46"/>
      <c r="BTV10" s="46"/>
      <c r="BTW10" s="46"/>
      <c r="BTX10" s="46"/>
      <c r="BTY10" s="46"/>
      <c r="BTZ10" s="46"/>
      <c r="BUA10" s="46"/>
      <c r="BUB10" s="46"/>
      <c r="BUC10" s="46"/>
      <c r="BUD10" s="46"/>
      <c r="BUE10" s="46"/>
      <c r="BUF10" s="46"/>
      <c r="BUG10" s="46"/>
      <c r="BUH10" s="46"/>
      <c r="BUI10" s="46"/>
      <c r="BUJ10" s="46"/>
      <c r="BUK10" s="46"/>
      <c r="BUL10" s="46"/>
      <c r="BUM10" s="46"/>
      <c r="BUN10" s="46"/>
      <c r="BUO10" s="46"/>
      <c r="BUP10" s="46"/>
      <c r="BUQ10" s="46"/>
      <c r="BUR10" s="46"/>
      <c r="BUS10" s="46"/>
      <c r="BUT10" s="46"/>
      <c r="BUU10" s="46"/>
      <c r="BUV10" s="46"/>
      <c r="BUW10" s="46"/>
      <c r="BUX10" s="46"/>
      <c r="BUY10" s="46"/>
      <c r="BUZ10" s="46"/>
      <c r="BVA10" s="46"/>
      <c r="BVB10" s="46"/>
      <c r="BVC10" s="46"/>
      <c r="BVD10" s="46"/>
      <c r="BVE10" s="46"/>
      <c r="BVF10" s="46"/>
      <c r="BVG10" s="46"/>
      <c r="BVH10" s="46"/>
      <c r="BVI10" s="46"/>
      <c r="BVJ10" s="46"/>
      <c r="BVK10" s="46"/>
      <c r="BVL10" s="46"/>
      <c r="BVM10" s="46"/>
      <c r="BVN10" s="46"/>
      <c r="BVO10" s="46"/>
      <c r="BVP10" s="46"/>
      <c r="BVQ10" s="46"/>
      <c r="BVR10" s="46"/>
      <c r="BVS10" s="46"/>
      <c r="BVT10" s="46"/>
      <c r="BVU10" s="46"/>
      <c r="BVV10" s="46"/>
      <c r="BVW10" s="46"/>
      <c r="BVX10" s="46"/>
      <c r="BVY10" s="46"/>
      <c r="BVZ10" s="46"/>
      <c r="BWA10" s="46"/>
      <c r="BWB10" s="46"/>
      <c r="BWC10" s="46"/>
      <c r="BWD10" s="46"/>
      <c r="BWE10" s="46"/>
      <c r="BWF10" s="46"/>
      <c r="BWG10" s="46"/>
      <c r="BWH10" s="46"/>
      <c r="BWI10" s="46"/>
      <c r="BWJ10" s="46"/>
      <c r="BWK10" s="46"/>
      <c r="BWL10" s="46"/>
      <c r="BWM10" s="46"/>
      <c r="BWN10" s="46"/>
      <c r="BWO10" s="46"/>
      <c r="BWP10" s="46"/>
      <c r="BWQ10" s="46"/>
      <c r="BWR10" s="46"/>
      <c r="BWS10" s="46"/>
      <c r="BWT10" s="46"/>
      <c r="BWU10" s="46"/>
      <c r="BWV10" s="46"/>
      <c r="BWW10" s="46"/>
      <c r="BWX10" s="46"/>
      <c r="BWY10" s="46"/>
      <c r="BWZ10" s="46"/>
      <c r="BXA10" s="46"/>
      <c r="BXB10" s="46"/>
      <c r="BXC10" s="46"/>
      <c r="BXD10" s="46"/>
      <c r="BXE10" s="46"/>
      <c r="BXF10" s="46"/>
      <c r="BXG10" s="46"/>
      <c r="BXH10" s="46"/>
      <c r="BXI10" s="46"/>
      <c r="BXJ10" s="46"/>
      <c r="BXK10" s="46"/>
      <c r="BXL10" s="46"/>
      <c r="BXM10" s="46"/>
      <c r="BXN10" s="46"/>
      <c r="BXO10" s="46"/>
      <c r="BXP10" s="46"/>
      <c r="BXQ10" s="46"/>
      <c r="BXR10" s="46"/>
      <c r="BXS10" s="46"/>
      <c r="BXT10" s="46"/>
      <c r="BXU10" s="46"/>
      <c r="BXV10" s="46"/>
      <c r="BXW10" s="46"/>
      <c r="BXX10" s="46"/>
      <c r="BXY10" s="46"/>
      <c r="BXZ10" s="46"/>
      <c r="BYA10" s="46"/>
      <c r="BYB10" s="46"/>
      <c r="BYC10" s="46"/>
      <c r="BYD10" s="46"/>
      <c r="BYE10" s="46"/>
      <c r="BYF10" s="46"/>
      <c r="BYG10" s="46"/>
      <c r="BYH10" s="46"/>
      <c r="BYI10" s="46"/>
      <c r="BYJ10" s="46"/>
      <c r="BYK10" s="46"/>
      <c r="BYL10" s="46"/>
      <c r="BYM10" s="46"/>
      <c r="BYN10" s="46"/>
      <c r="BYO10" s="46"/>
      <c r="BYP10" s="46"/>
      <c r="BYQ10" s="46"/>
      <c r="BYR10" s="46"/>
      <c r="BYS10" s="46"/>
      <c r="BYT10" s="46"/>
      <c r="BYU10" s="46"/>
      <c r="BYV10" s="46"/>
      <c r="BYW10" s="46"/>
      <c r="BYX10" s="46"/>
      <c r="BYY10" s="46"/>
      <c r="BYZ10" s="46"/>
      <c r="BZA10" s="46"/>
      <c r="BZB10" s="46"/>
      <c r="BZC10" s="46"/>
      <c r="BZD10" s="46"/>
      <c r="BZE10" s="46"/>
      <c r="BZF10" s="46"/>
      <c r="BZG10" s="46"/>
      <c r="BZH10" s="46"/>
      <c r="BZI10" s="46"/>
      <c r="BZJ10" s="46"/>
      <c r="BZK10" s="46"/>
      <c r="BZL10" s="46"/>
      <c r="BZM10" s="46"/>
      <c r="BZN10" s="46"/>
      <c r="BZO10" s="46"/>
      <c r="BZP10" s="46"/>
      <c r="BZQ10" s="46"/>
      <c r="BZR10" s="46"/>
      <c r="BZS10" s="46"/>
      <c r="BZT10" s="46"/>
      <c r="BZU10" s="46"/>
      <c r="BZV10" s="46"/>
      <c r="BZW10" s="46"/>
      <c r="BZX10" s="46"/>
      <c r="BZY10" s="46"/>
      <c r="BZZ10" s="46"/>
      <c r="CAA10" s="46"/>
      <c r="CAB10" s="46"/>
      <c r="CAC10" s="46"/>
      <c r="CAD10" s="46"/>
      <c r="CAE10" s="46"/>
      <c r="CAF10" s="46"/>
      <c r="CAG10" s="46"/>
      <c r="CAH10" s="46"/>
      <c r="CAI10" s="46"/>
      <c r="CAJ10" s="46"/>
      <c r="CAK10" s="46"/>
      <c r="CAL10" s="46"/>
      <c r="CAM10" s="46"/>
      <c r="CAN10" s="46"/>
      <c r="CAO10" s="46"/>
      <c r="CAP10" s="46"/>
      <c r="CAQ10" s="46"/>
      <c r="CAR10" s="46"/>
      <c r="CAS10" s="46"/>
      <c r="CAT10" s="46"/>
      <c r="CAU10" s="46"/>
      <c r="CAV10" s="46"/>
      <c r="CAW10" s="46"/>
      <c r="CAX10" s="46"/>
      <c r="CAY10" s="46"/>
      <c r="CAZ10" s="46"/>
      <c r="CBA10" s="46"/>
      <c r="CBB10" s="46"/>
      <c r="CBC10" s="46"/>
      <c r="CBD10" s="46"/>
      <c r="CBE10" s="46"/>
      <c r="CBF10" s="46"/>
      <c r="CBG10" s="46"/>
      <c r="CBH10" s="46"/>
      <c r="CBI10" s="46"/>
      <c r="CBJ10" s="46"/>
      <c r="CBK10" s="46"/>
      <c r="CBL10" s="46"/>
      <c r="CBM10" s="46"/>
      <c r="CBN10" s="46"/>
      <c r="CBO10" s="46"/>
      <c r="CBP10" s="46"/>
      <c r="CBQ10" s="46"/>
      <c r="CBR10" s="46"/>
      <c r="CBS10" s="46"/>
      <c r="CBT10" s="46"/>
      <c r="CBU10" s="46"/>
      <c r="CBV10" s="46"/>
      <c r="CBW10" s="46"/>
      <c r="CBX10" s="46"/>
      <c r="CBY10" s="46"/>
      <c r="CBZ10" s="46"/>
      <c r="CCA10" s="46"/>
      <c r="CCB10" s="46"/>
      <c r="CCC10" s="46"/>
      <c r="CCD10" s="46"/>
      <c r="CCE10" s="46"/>
      <c r="CCF10" s="46"/>
      <c r="CCG10" s="46"/>
      <c r="CCH10" s="46"/>
      <c r="CCI10" s="46"/>
      <c r="CCJ10" s="46"/>
      <c r="CCK10" s="46"/>
      <c r="CCL10" s="46"/>
      <c r="CCM10" s="46"/>
      <c r="CCN10" s="46"/>
      <c r="CCO10" s="46"/>
      <c r="CCP10" s="46"/>
      <c r="CCQ10" s="46"/>
      <c r="CCR10" s="46"/>
      <c r="CCS10" s="46"/>
      <c r="CCT10" s="46"/>
      <c r="CCU10" s="46"/>
      <c r="CCV10" s="46"/>
      <c r="CCW10" s="46"/>
      <c r="CCX10" s="46"/>
      <c r="CCY10" s="46"/>
      <c r="CCZ10" s="46"/>
      <c r="CDA10" s="46"/>
      <c r="CDB10" s="46"/>
      <c r="CDC10" s="46"/>
      <c r="CDD10" s="46"/>
      <c r="CDE10" s="46"/>
      <c r="CDF10" s="46"/>
      <c r="CDG10" s="46"/>
      <c r="CDH10" s="46"/>
      <c r="CDI10" s="46"/>
      <c r="CDJ10" s="46"/>
      <c r="CDK10" s="46"/>
      <c r="CDL10" s="46"/>
      <c r="CDM10" s="46"/>
      <c r="CDN10" s="46"/>
      <c r="CDO10" s="46"/>
      <c r="CDP10" s="46"/>
      <c r="CDQ10" s="46"/>
      <c r="CDR10" s="46"/>
      <c r="CDS10" s="46"/>
      <c r="CDT10" s="46"/>
      <c r="CDU10" s="46"/>
      <c r="CDV10" s="46"/>
      <c r="CDW10" s="46"/>
      <c r="CDX10" s="46"/>
      <c r="CDY10" s="46"/>
      <c r="CDZ10" s="46"/>
      <c r="CEA10" s="46"/>
      <c r="CEB10" s="46"/>
      <c r="CEC10" s="46"/>
      <c r="CED10" s="46"/>
      <c r="CEE10" s="46"/>
      <c r="CEF10" s="46"/>
      <c r="CEG10" s="46"/>
      <c r="CEH10" s="46"/>
      <c r="CEI10" s="46"/>
      <c r="CEJ10" s="46"/>
      <c r="CEK10" s="46"/>
      <c r="CEL10" s="46"/>
      <c r="CEM10" s="46"/>
      <c r="CEN10" s="46"/>
      <c r="CEO10" s="46"/>
      <c r="CEP10" s="46"/>
      <c r="CEQ10" s="46"/>
      <c r="CER10" s="46"/>
      <c r="CES10" s="46"/>
      <c r="CET10" s="46"/>
      <c r="CEU10" s="46"/>
      <c r="CEV10" s="46"/>
      <c r="CEW10" s="46"/>
      <c r="CEX10" s="46"/>
      <c r="CEY10" s="46"/>
      <c r="CEZ10" s="46"/>
      <c r="CFA10" s="46"/>
      <c r="CFB10" s="46"/>
      <c r="CFC10" s="46"/>
      <c r="CFD10" s="46"/>
      <c r="CFE10" s="46"/>
      <c r="CFF10" s="46"/>
      <c r="CFG10" s="46"/>
      <c r="CFH10" s="46"/>
      <c r="CFI10" s="46"/>
      <c r="CFJ10" s="46"/>
      <c r="CFK10" s="46"/>
      <c r="CFL10" s="46"/>
      <c r="CFM10" s="46"/>
      <c r="CFN10" s="46"/>
      <c r="CFO10" s="46"/>
      <c r="CFP10" s="46"/>
      <c r="CFQ10" s="46"/>
      <c r="CFR10" s="46"/>
      <c r="CFS10" s="46"/>
      <c r="CFT10" s="46"/>
      <c r="CFU10" s="46"/>
      <c r="CFV10" s="46"/>
      <c r="CFW10" s="46"/>
      <c r="CFX10" s="46"/>
      <c r="CFY10" s="46"/>
      <c r="CFZ10" s="46"/>
      <c r="CGA10" s="46"/>
      <c r="CGB10" s="46"/>
      <c r="CGC10" s="46"/>
      <c r="CGD10" s="46"/>
      <c r="CGE10" s="46"/>
      <c r="CGF10" s="46"/>
      <c r="CGG10" s="46"/>
      <c r="CGH10" s="46"/>
      <c r="CGI10" s="46"/>
      <c r="CGJ10" s="46"/>
      <c r="CGK10" s="46"/>
      <c r="CGL10" s="46"/>
      <c r="CGM10" s="46"/>
      <c r="CGN10" s="46"/>
      <c r="CGO10" s="46"/>
      <c r="CGP10" s="46"/>
      <c r="CGQ10" s="46"/>
      <c r="CGR10" s="46"/>
      <c r="CGS10" s="46"/>
      <c r="CGT10" s="46"/>
      <c r="CGU10" s="46"/>
      <c r="CGV10" s="46"/>
      <c r="CGW10" s="46"/>
      <c r="CGX10" s="46"/>
      <c r="CGY10" s="46"/>
      <c r="CGZ10" s="46"/>
      <c r="CHA10" s="46"/>
      <c r="CHB10" s="46"/>
      <c r="CHC10" s="46"/>
      <c r="CHD10" s="46"/>
      <c r="CHE10" s="46"/>
      <c r="CHF10" s="46"/>
      <c r="CHG10" s="46"/>
      <c r="CHH10" s="46"/>
      <c r="CHI10" s="46"/>
      <c r="CHJ10" s="46"/>
      <c r="CHK10" s="46"/>
      <c r="CHL10" s="46"/>
      <c r="CHM10" s="46"/>
      <c r="CHN10" s="46"/>
      <c r="CHO10" s="46"/>
      <c r="CHP10" s="46"/>
      <c r="CHQ10" s="46"/>
      <c r="CHR10" s="46"/>
      <c r="CHS10" s="46"/>
      <c r="CHT10" s="46"/>
      <c r="CHU10" s="46"/>
      <c r="CHV10" s="46"/>
      <c r="CHW10" s="46"/>
      <c r="CHX10" s="46"/>
      <c r="CHY10" s="46"/>
      <c r="CHZ10" s="46"/>
      <c r="CIA10" s="46"/>
      <c r="CIB10" s="46"/>
      <c r="CIC10" s="46"/>
      <c r="CID10" s="46"/>
      <c r="CIE10" s="46"/>
      <c r="CIF10" s="46"/>
      <c r="CIG10" s="46"/>
      <c r="CIH10" s="46"/>
      <c r="CII10" s="46"/>
      <c r="CIJ10" s="46"/>
      <c r="CIK10" s="46"/>
      <c r="CIL10" s="46"/>
      <c r="CIM10" s="46"/>
      <c r="CIN10" s="46"/>
      <c r="CIO10" s="46"/>
      <c r="CIP10" s="46"/>
      <c r="CIQ10" s="46"/>
      <c r="CIR10" s="46"/>
      <c r="CIS10" s="46"/>
      <c r="CIT10" s="46"/>
      <c r="CIU10" s="46"/>
      <c r="CIV10" s="46"/>
      <c r="CIW10" s="46"/>
      <c r="CIX10" s="46"/>
      <c r="CIY10" s="46"/>
      <c r="CIZ10" s="46"/>
      <c r="CJA10" s="46"/>
      <c r="CJB10" s="46"/>
      <c r="CJC10" s="46"/>
      <c r="CJD10" s="46"/>
      <c r="CJE10" s="46"/>
      <c r="CJF10" s="46"/>
      <c r="CJG10" s="46"/>
      <c r="CJH10" s="46"/>
      <c r="CJI10" s="46"/>
      <c r="CJJ10" s="46"/>
      <c r="CJK10" s="46"/>
      <c r="CJL10" s="46"/>
      <c r="CJM10" s="46"/>
      <c r="CJN10" s="46"/>
      <c r="CJO10" s="46"/>
      <c r="CJP10" s="46"/>
      <c r="CJQ10" s="46"/>
      <c r="CJR10" s="46"/>
      <c r="CJS10" s="46"/>
      <c r="CJT10" s="46"/>
      <c r="CJU10" s="46"/>
      <c r="CJV10" s="46"/>
      <c r="CJW10" s="46"/>
      <c r="CJX10" s="46"/>
      <c r="CJY10" s="46"/>
      <c r="CJZ10" s="46"/>
      <c r="CKA10" s="46"/>
      <c r="CKB10" s="46"/>
      <c r="CKC10" s="46"/>
      <c r="CKD10" s="46"/>
      <c r="CKE10" s="46"/>
      <c r="CKF10" s="46"/>
      <c r="CKG10" s="46"/>
      <c r="CKH10" s="46"/>
      <c r="CKI10" s="46"/>
      <c r="CKJ10" s="46"/>
      <c r="CKK10" s="46"/>
      <c r="CKL10" s="46"/>
      <c r="CKM10" s="46"/>
      <c r="CKN10" s="46"/>
      <c r="CKO10" s="46"/>
      <c r="CKP10" s="46"/>
      <c r="CKQ10" s="46"/>
      <c r="CKR10" s="46"/>
      <c r="CKS10" s="46"/>
      <c r="CKT10" s="46"/>
      <c r="CKU10" s="46"/>
      <c r="CKV10" s="46"/>
      <c r="CKW10" s="46"/>
      <c r="CKX10" s="46"/>
      <c r="CKY10" s="46"/>
      <c r="CKZ10" s="46"/>
      <c r="CLA10" s="46"/>
      <c r="CLB10" s="46"/>
      <c r="CLC10" s="46"/>
      <c r="CLD10" s="46"/>
      <c r="CLE10" s="46"/>
      <c r="CLF10" s="46"/>
      <c r="CLG10" s="46"/>
      <c r="CLH10" s="46"/>
      <c r="CLI10" s="46"/>
      <c r="CLJ10" s="46"/>
      <c r="CLK10" s="46"/>
      <c r="CLL10" s="46"/>
      <c r="CLM10" s="46"/>
      <c r="CLN10" s="46"/>
      <c r="CLO10" s="46"/>
      <c r="CLP10" s="46"/>
      <c r="CLQ10" s="46"/>
      <c r="CLR10" s="46"/>
      <c r="CLS10" s="46"/>
      <c r="CLT10" s="46"/>
      <c r="CLU10" s="46"/>
      <c r="CLV10" s="46"/>
      <c r="CLW10" s="46"/>
      <c r="CLX10" s="46"/>
      <c r="CLY10" s="46"/>
      <c r="CLZ10" s="46"/>
      <c r="CMA10" s="46"/>
      <c r="CMB10" s="46"/>
      <c r="CMC10" s="46"/>
      <c r="CMD10" s="46"/>
      <c r="CME10" s="46"/>
      <c r="CMF10" s="46"/>
      <c r="CMG10" s="46"/>
      <c r="CMH10" s="46"/>
      <c r="CMI10" s="46"/>
      <c r="CMJ10" s="46"/>
      <c r="CMK10" s="46"/>
      <c r="CML10" s="46"/>
      <c r="CMM10" s="46"/>
      <c r="CMN10" s="46"/>
      <c r="CMO10" s="46"/>
      <c r="CMP10" s="46"/>
      <c r="CMQ10" s="46"/>
      <c r="CMR10" s="46"/>
      <c r="CMS10" s="46"/>
      <c r="CMT10" s="46"/>
      <c r="CMU10" s="46"/>
      <c r="CMV10" s="46"/>
      <c r="CMW10" s="46"/>
      <c r="CMX10" s="46"/>
      <c r="CMY10" s="46"/>
      <c r="CMZ10" s="46"/>
      <c r="CNA10" s="46"/>
      <c r="CNB10" s="46"/>
      <c r="CNC10" s="46"/>
      <c r="CND10" s="46"/>
      <c r="CNE10" s="46"/>
      <c r="CNF10" s="46"/>
      <c r="CNG10" s="46"/>
      <c r="CNH10" s="46"/>
      <c r="CNI10" s="46"/>
      <c r="CNJ10" s="46"/>
      <c r="CNK10" s="46"/>
      <c r="CNL10" s="46"/>
      <c r="CNM10" s="46"/>
      <c r="CNN10" s="46"/>
      <c r="CNO10" s="46"/>
      <c r="CNP10" s="46"/>
      <c r="CNQ10" s="46"/>
      <c r="CNR10" s="46"/>
      <c r="CNS10" s="46"/>
      <c r="CNT10" s="46"/>
      <c r="CNU10" s="46"/>
      <c r="CNV10" s="46"/>
      <c r="CNW10" s="46"/>
      <c r="CNX10" s="46"/>
      <c r="CNY10" s="46"/>
      <c r="CNZ10" s="46"/>
      <c r="COA10" s="46"/>
      <c r="COB10" s="46"/>
      <c r="COC10" s="46"/>
      <c r="COD10" s="46"/>
      <c r="COE10" s="46"/>
      <c r="COF10" s="46"/>
      <c r="COG10" s="46"/>
      <c r="COH10" s="46"/>
      <c r="COI10" s="46"/>
      <c r="COJ10" s="46"/>
      <c r="COK10" s="46"/>
      <c r="COL10" s="46"/>
      <c r="COM10" s="46"/>
      <c r="CON10" s="46"/>
      <c r="COO10" s="46"/>
      <c r="COP10" s="46"/>
      <c r="COQ10" s="46"/>
      <c r="COR10" s="46"/>
      <c r="COS10" s="46"/>
      <c r="COT10" s="46"/>
      <c r="COU10" s="46"/>
      <c r="COV10" s="46"/>
      <c r="COW10" s="46"/>
      <c r="COX10" s="46"/>
      <c r="COY10" s="46"/>
      <c r="COZ10" s="46"/>
      <c r="CPA10" s="46"/>
      <c r="CPB10" s="46"/>
      <c r="CPC10" s="46"/>
      <c r="CPD10" s="46"/>
      <c r="CPE10" s="46"/>
      <c r="CPF10" s="46"/>
      <c r="CPG10" s="46"/>
      <c r="CPH10" s="46"/>
      <c r="CPI10" s="46"/>
      <c r="CPJ10" s="46"/>
      <c r="CPK10" s="46"/>
      <c r="CPL10" s="46"/>
      <c r="CPM10" s="46"/>
      <c r="CPN10" s="46"/>
      <c r="CPO10" s="46"/>
      <c r="CPP10" s="46"/>
      <c r="CPQ10" s="46"/>
      <c r="CPR10" s="46"/>
      <c r="CPS10" s="46"/>
      <c r="CPT10" s="46"/>
      <c r="CPU10" s="46"/>
      <c r="CPV10" s="46"/>
      <c r="CPW10" s="46"/>
      <c r="CPX10" s="46"/>
      <c r="CPY10" s="46"/>
      <c r="CPZ10" s="46"/>
      <c r="CQA10" s="46"/>
      <c r="CQB10" s="46"/>
      <c r="CQC10" s="46"/>
      <c r="CQD10" s="46"/>
      <c r="CQE10" s="46"/>
      <c r="CQF10" s="46"/>
      <c r="CQG10" s="46"/>
      <c r="CQH10" s="46"/>
      <c r="CQI10" s="46"/>
      <c r="CQJ10" s="46"/>
      <c r="CQK10" s="46"/>
      <c r="CQL10" s="46"/>
      <c r="CQM10" s="46"/>
      <c r="CQN10" s="46"/>
      <c r="CQO10" s="46"/>
      <c r="CQP10" s="46"/>
      <c r="CQQ10" s="46"/>
      <c r="CQR10" s="46"/>
      <c r="CQS10" s="46"/>
      <c r="CQT10" s="46"/>
      <c r="CQU10" s="46"/>
      <c r="CQV10" s="46"/>
      <c r="CQW10" s="46"/>
      <c r="CQX10" s="46"/>
      <c r="CQY10" s="46"/>
      <c r="CQZ10" s="46"/>
      <c r="CRA10" s="46"/>
      <c r="CRB10" s="46"/>
      <c r="CRC10" s="46"/>
      <c r="CRD10" s="46"/>
      <c r="CRE10" s="46"/>
      <c r="CRF10" s="46"/>
      <c r="CRG10" s="46"/>
      <c r="CRH10" s="46"/>
      <c r="CRI10" s="46"/>
      <c r="CRJ10" s="46"/>
      <c r="CRK10" s="46"/>
      <c r="CRL10" s="46"/>
      <c r="CRM10" s="46"/>
      <c r="CRN10" s="46"/>
      <c r="CRO10" s="46"/>
      <c r="CRP10" s="46"/>
      <c r="CRQ10" s="46"/>
      <c r="CRR10" s="46"/>
      <c r="CRS10" s="46"/>
      <c r="CRT10" s="46"/>
      <c r="CRU10" s="46"/>
      <c r="CRV10" s="46"/>
      <c r="CRW10" s="46"/>
      <c r="CRX10" s="46"/>
      <c r="CRY10" s="46"/>
      <c r="CRZ10" s="46"/>
      <c r="CSA10" s="46"/>
      <c r="CSB10" s="46"/>
      <c r="CSC10" s="46"/>
      <c r="CSD10" s="46"/>
      <c r="CSE10" s="46"/>
      <c r="CSF10" s="46"/>
      <c r="CSG10" s="46"/>
      <c r="CSH10" s="46"/>
      <c r="CSI10" s="46"/>
      <c r="CSJ10" s="46"/>
      <c r="CSK10" s="46"/>
      <c r="CSL10" s="46"/>
      <c r="CSM10" s="46"/>
      <c r="CSN10" s="46"/>
      <c r="CSO10" s="46"/>
      <c r="CSP10" s="46"/>
      <c r="CSQ10" s="46"/>
      <c r="CSR10" s="46"/>
      <c r="CSS10" s="46"/>
      <c r="CST10" s="46"/>
      <c r="CSU10" s="46"/>
      <c r="CSV10" s="46"/>
      <c r="CSW10" s="46"/>
      <c r="CSX10" s="46"/>
      <c r="CSY10" s="46"/>
      <c r="CSZ10" s="46"/>
      <c r="CTA10" s="46"/>
      <c r="CTB10" s="46"/>
      <c r="CTC10" s="46"/>
      <c r="CTD10" s="46"/>
      <c r="CTE10" s="46"/>
      <c r="CTF10" s="46"/>
      <c r="CTG10" s="46"/>
      <c r="CTH10" s="46"/>
      <c r="CTI10" s="46"/>
      <c r="CTJ10" s="46"/>
      <c r="CTK10" s="46"/>
      <c r="CTL10" s="46"/>
      <c r="CTM10" s="46"/>
      <c r="CTN10" s="46"/>
      <c r="CTO10" s="46"/>
      <c r="CTP10" s="46"/>
      <c r="CTQ10" s="46"/>
      <c r="CTR10" s="46"/>
      <c r="CTS10" s="46"/>
      <c r="CTT10" s="46"/>
      <c r="CTU10" s="46"/>
      <c r="CTV10" s="46"/>
      <c r="CTW10" s="46"/>
      <c r="CTX10" s="46"/>
      <c r="CTY10" s="46"/>
      <c r="CTZ10" s="46"/>
      <c r="CUA10" s="46"/>
      <c r="CUB10" s="46"/>
      <c r="CUC10" s="46"/>
      <c r="CUD10" s="46"/>
      <c r="CUE10" s="46"/>
      <c r="CUF10" s="46"/>
      <c r="CUG10" s="46"/>
      <c r="CUH10" s="46"/>
      <c r="CUI10" s="46"/>
      <c r="CUJ10" s="46"/>
      <c r="CUK10" s="46"/>
      <c r="CUL10" s="46"/>
      <c r="CUM10" s="46"/>
      <c r="CUN10" s="46"/>
      <c r="CUO10" s="46"/>
      <c r="CUP10" s="46"/>
      <c r="CUQ10" s="46"/>
      <c r="CUR10" s="46"/>
      <c r="CUS10" s="46"/>
      <c r="CUT10" s="46"/>
      <c r="CUU10" s="46"/>
      <c r="CUV10" s="46"/>
      <c r="CUW10" s="46"/>
      <c r="CUX10" s="46"/>
      <c r="CUY10" s="46"/>
      <c r="CUZ10" s="46"/>
      <c r="CVA10" s="46"/>
      <c r="CVB10" s="46"/>
      <c r="CVC10" s="46"/>
      <c r="CVD10" s="46"/>
      <c r="CVE10" s="46"/>
      <c r="CVF10" s="46"/>
      <c r="CVG10" s="46"/>
      <c r="CVH10" s="46"/>
      <c r="CVI10" s="46"/>
      <c r="CVJ10" s="46"/>
      <c r="CVK10" s="46"/>
      <c r="CVL10" s="46"/>
      <c r="CVM10" s="46"/>
      <c r="CVN10" s="46"/>
      <c r="CVO10" s="46"/>
      <c r="CVP10" s="46"/>
      <c r="CVQ10" s="46"/>
      <c r="CVR10" s="46"/>
      <c r="CVS10" s="46"/>
      <c r="CVT10" s="46"/>
      <c r="CVU10" s="46"/>
      <c r="CVV10" s="46"/>
      <c r="CVW10" s="46"/>
      <c r="CVX10" s="46"/>
      <c r="CVY10" s="46"/>
      <c r="CVZ10" s="46"/>
      <c r="CWA10" s="46"/>
      <c r="CWB10" s="46"/>
      <c r="CWC10" s="46"/>
      <c r="CWD10" s="46"/>
      <c r="CWE10" s="46"/>
      <c r="CWF10" s="46"/>
      <c r="CWG10" s="46"/>
      <c r="CWH10" s="46"/>
      <c r="CWI10" s="46"/>
      <c r="CWJ10" s="46"/>
      <c r="CWK10" s="46"/>
      <c r="CWL10" s="46"/>
      <c r="CWM10" s="46"/>
      <c r="CWN10" s="46"/>
      <c r="CWO10" s="46"/>
      <c r="CWP10" s="46"/>
      <c r="CWQ10" s="46"/>
      <c r="CWR10" s="46"/>
      <c r="CWS10" s="46"/>
      <c r="CWT10" s="46"/>
      <c r="CWU10" s="46"/>
      <c r="CWV10" s="46"/>
      <c r="CWW10" s="46"/>
      <c r="CWX10" s="46"/>
      <c r="CWY10" s="46"/>
      <c r="CWZ10" s="46"/>
      <c r="CXA10" s="46"/>
      <c r="CXB10" s="46"/>
      <c r="CXC10" s="46"/>
      <c r="CXD10" s="46"/>
      <c r="CXE10" s="46"/>
      <c r="CXF10" s="46"/>
      <c r="CXG10" s="46"/>
      <c r="CXH10" s="46"/>
      <c r="CXI10" s="46"/>
      <c r="CXJ10" s="46"/>
      <c r="CXK10" s="46"/>
      <c r="CXL10" s="46"/>
      <c r="CXM10" s="46"/>
      <c r="CXN10" s="46"/>
      <c r="CXO10" s="46"/>
      <c r="CXP10" s="46"/>
      <c r="CXQ10" s="46"/>
      <c r="CXR10" s="46"/>
      <c r="CXS10" s="46"/>
      <c r="CXT10" s="46"/>
      <c r="CXU10" s="46"/>
      <c r="CXV10" s="46"/>
      <c r="CXW10" s="46"/>
      <c r="CXX10" s="46"/>
      <c r="CXY10" s="46"/>
      <c r="CXZ10" s="46"/>
      <c r="CYA10" s="46"/>
      <c r="CYB10" s="46"/>
      <c r="CYC10" s="46"/>
      <c r="CYD10" s="46"/>
      <c r="CYE10" s="46"/>
      <c r="CYF10" s="46"/>
      <c r="CYG10" s="46"/>
      <c r="CYH10" s="46"/>
      <c r="CYI10" s="46"/>
      <c r="CYJ10" s="46"/>
      <c r="CYK10" s="46"/>
      <c r="CYL10" s="46"/>
      <c r="CYM10" s="46"/>
      <c r="CYN10" s="46"/>
      <c r="CYO10" s="46"/>
      <c r="CYP10" s="46"/>
      <c r="CYQ10" s="46"/>
      <c r="CYR10" s="46"/>
      <c r="CYS10" s="46"/>
      <c r="CYT10" s="46"/>
      <c r="CYU10" s="46"/>
      <c r="CYV10" s="46"/>
      <c r="CYW10" s="46"/>
      <c r="CYX10" s="46"/>
      <c r="CYY10" s="46"/>
      <c r="CYZ10" s="46"/>
      <c r="CZA10" s="46"/>
      <c r="CZB10" s="46"/>
      <c r="CZC10" s="46"/>
      <c r="CZD10" s="46"/>
      <c r="CZE10" s="46"/>
      <c r="CZF10" s="46"/>
      <c r="CZG10" s="46"/>
      <c r="CZH10" s="46"/>
      <c r="CZI10" s="46"/>
      <c r="CZJ10" s="46"/>
      <c r="CZK10" s="46"/>
      <c r="CZL10" s="46"/>
      <c r="CZM10" s="46"/>
      <c r="CZN10" s="46"/>
      <c r="CZO10" s="46"/>
      <c r="CZP10" s="46"/>
      <c r="CZQ10" s="46"/>
      <c r="CZR10" s="46"/>
      <c r="CZS10" s="46"/>
      <c r="CZT10" s="46"/>
      <c r="CZU10" s="46"/>
      <c r="CZV10" s="46"/>
      <c r="CZW10" s="46"/>
      <c r="CZX10" s="46"/>
      <c r="CZY10" s="46"/>
      <c r="CZZ10" s="46"/>
      <c r="DAA10" s="46"/>
      <c r="DAB10" s="46"/>
      <c r="DAC10" s="46"/>
      <c r="DAD10" s="46"/>
      <c r="DAE10" s="46"/>
      <c r="DAF10" s="46"/>
      <c r="DAG10" s="46"/>
      <c r="DAH10" s="46"/>
      <c r="DAI10" s="46"/>
      <c r="DAJ10" s="46"/>
      <c r="DAK10" s="46"/>
      <c r="DAL10" s="46"/>
      <c r="DAM10" s="46"/>
      <c r="DAN10" s="46"/>
      <c r="DAO10" s="46"/>
      <c r="DAP10" s="46"/>
      <c r="DAQ10" s="46"/>
      <c r="DAR10" s="46"/>
      <c r="DAS10" s="46"/>
      <c r="DAT10" s="46"/>
      <c r="DAU10" s="46"/>
      <c r="DAV10" s="46"/>
      <c r="DAW10" s="46"/>
      <c r="DAX10" s="46"/>
      <c r="DAY10" s="46"/>
      <c r="DAZ10" s="46"/>
      <c r="DBA10" s="46"/>
      <c r="DBB10" s="46"/>
      <c r="DBC10" s="46"/>
      <c r="DBD10" s="46"/>
      <c r="DBE10" s="46"/>
      <c r="DBF10" s="46"/>
      <c r="DBG10" s="46"/>
      <c r="DBH10" s="46"/>
      <c r="DBI10" s="46"/>
      <c r="DBJ10" s="46"/>
      <c r="DBK10" s="46"/>
      <c r="DBL10" s="46"/>
      <c r="DBM10" s="46"/>
      <c r="DBN10" s="46"/>
      <c r="DBO10" s="46"/>
      <c r="DBP10" s="46"/>
      <c r="DBQ10" s="46"/>
      <c r="DBR10" s="46"/>
      <c r="DBS10" s="46"/>
      <c r="DBT10" s="46"/>
      <c r="DBU10" s="46"/>
      <c r="DBV10" s="46"/>
      <c r="DBW10" s="46"/>
      <c r="DBX10" s="46"/>
      <c r="DBY10" s="46"/>
      <c r="DBZ10" s="46"/>
      <c r="DCA10" s="46"/>
      <c r="DCB10" s="46"/>
      <c r="DCC10" s="46"/>
      <c r="DCD10" s="46"/>
      <c r="DCE10" s="46"/>
      <c r="DCF10" s="46"/>
      <c r="DCG10" s="46"/>
      <c r="DCH10" s="46"/>
      <c r="DCI10" s="46"/>
      <c r="DCJ10" s="46"/>
      <c r="DCK10" s="46"/>
      <c r="DCL10" s="46"/>
      <c r="DCM10" s="46"/>
      <c r="DCN10" s="46"/>
      <c r="DCO10" s="46"/>
      <c r="DCP10" s="46"/>
      <c r="DCQ10" s="46"/>
      <c r="DCR10" s="46"/>
      <c r="DCS10" s="46"/>
      <c r="DCT10" s="46"/>
      <c r="DCU10" s="46"/>
      <c r="DCV10" s="46"/>
      <c r="DCW10" s="46"/>
      <c r="DCX10" s="46"/>
      <c r="DCY10" s="46"/>
      <c r="DCZ10" s="46"/>
      <c r="DDA10" s="46"/>
      <c r="DDB10" s="46"/>
      <c r="DDC10" s="46"/>
      <c r="DDD10" s="46"/>
      <c r="DDE10" s="46"/>
      <c r="DDF10" s="46"/>
      <c r="DDG10" s="46"/>
      <c r="DDH10" s="46"/>
      <c r="DDI10" s="46"/>
      <c r="DDJ10" s="46"/>
      <c r="DDK10" s="46"/>
      <c r="DDL10" s="46"/>
      <c r="DDM10" s="46"/>
      <c r="DDN10" s="46"/>
      <c r="DDO10" s="46"/>
      <c r="DDP10" s="46"/>
      <c r="DDQ10" s="46"/>
      <c r="DDR10" s="46"/>
      <c r="DDS10" s="46"/>
      <c r="DDT10" s="46"/>
      <c r="DDU10" s="46"/>
      <c r="DDV10" s="46"/>
      <c r="DDW10" s="46"/>
      <c r="DDX10" s="46"/>
      <c r="DDY10" s="46"/>
      <c r="DDZ10" s="46"/>
      <c r="DEA10" s="46"/>
      <c r="DEB10" s="46"/>
      <c r="DEC10" s="46"/>
      <c r="DED10" s="46"/>
      <c r="DEE10" s="46"/>
      <c r="DEF10" s="46"/>
      <c r="DEG10" s="46"/>
      <c r="DEH10" s="46"/>
      <c r="DEI10" s="46"/>
      <c r="DEJ10" s="46"/>
      <c r="DEK10" s="46"/>
      <c r="DEL10" s="46"/>
      <c r="DEM10" s="46"/>
      <c r="DEN10" s="46"/>
      <c r="DEO10" s="46"/>
      <c r="DEP10" s="46"/>
      <c r="DEQ10" s="46"/>
      <c r="DER10" s="46"/>
      <c r="DES10" s="46"/>
      <c r="DET10" s="46"/>
      <c r="DEU10" s="46"/>
      <c r="DEV10" s="46"/>
      <c r="DEW10" s="46"/>
      <c r="DEX10" s="46"/>
      <c r="DEY10" s="46"/>
      <c r="DEZ10" s="46"/>
      <c r="DFA10" s="46"/>
      <c r="DFB10" s="46"/>
      <c r="DFC10" s="46"/>
      <c r="DFD10" s="46"/>
      <c r="DFE10" s="46"/>
      <c r="DFF10" s="46"/>
      <c r="DFG10" s="46"/>
      <c r="DFH10" s="46"/>
      <c r="DFI10" s="46"/>
      <c r="DFJ10" s="46"/>
      <c r="DFK10" s="46"/>
      <c r="DFL10" s="46"/>
      <c r="DFM10" s="46"/>
      <c r="DFN10" s="46"/>
      <c r="DFO10" s="46"/>
      <c r="DFP10" s="46"/>
      <c r="DFQ10" s="46"/>
      <c r="DFR10" s="46"/>
      <c r="DFS10" s="46"/>
      <c r="DFT10" s="46"/>
      <c r="DFU10" s="46"/>
      <c r="DFV10" s="46"/>
      <c r="DFW10" s="46"/>
      <c r="DFX10" s="46"/>
      <c r="DFY10" s="46"/>
      <c r="DFZ10" s="46"/>
      <c r="DGA10" s="46"/>
      <c r="DGB10" s="46"/>
      <c r="DGC10" s="46"/>
      <c r="DGD10" s="46"/>
      <c r="DGE10" s="46"/>
      <c r="DGF10" s="46"/>
      <c r="DGG10" s="46"/>
      <c r="DGH10" s="46"/>
      <c r="DGI10" s="46"/>
      <c r="DGJ10" s="46"/>
      <c r="DGK10" s="46"/>
      <c r="DGL10" s="46"/>
      <c r="DGM10" s="46"/>
      <c r="DGN10" s="46"/>
      <c r="DGO10" s="46"/>
      <c r="DGP10" s="46"/>
      <c r="DGQ10" s="46"/>
      <c r="DGR10" s="46"/>
      <c r="DGS10" s="46"/>
      <c r="DGT10" s="46"/>
      <c r="DGU10" s="46"/>
      <c r="DGV10" s="46"/>
      <c r="DGW10" s="46"/>
      <c r="DGX10" s="46"/>
      <c r="DGY10" s="46"/>
      <c r="DGZ10" s="46"/>
      <c r="DHA10" s="46"/>
      <c r="DHB10" s="46"/>
      <c r="DHC10" s="46"/>
      <c r="DHD10" s="46"/>
      <c r="DHE10" s="46"/>
      <c r="DHF10" s="46"/>
      <c r="DHG10" s="46"/>
      <c r="DHH10" s="46"/>
      <c r="DHI10" s="46"/>
      <c r="DHJ10" s="46"/>
      <c r="DHK10" s="46"/>
      <c r="DHL10" s="46"/>
      <c r="DHM10" s="46"/>
      <c r="DHN10" s="46"/>
      <c r="DHO10" s="46"/>
      <c r="DHP10" s="46"/>
      <c r="DHQ10" s="46"/>
      <c r="DHR10" s="46"/>
      <c r="DHS10" s="46"/>
      <c r="DHT10" s="46"/>
      <c r="DHU10" s="46"/>
      <c r="DHV10" s="46"/>
      <c r="DHW10" s="46"/>
      <c r="DHX10" s="46"/>
      <c r="DHY10" s="46"/>
      <c r="DHZ10" s="46"/>
      <c r="DIA10" s="46"/>
      <c r="DIB10" s="46"/>
      <c r="DIC10" s="46"/>
      <c r="DID10" s="46"/>
      <c r="DIE10" s="46"/>
      <c r="DIF10" s="46"/>
      <c r="DIG10" s="46"/>
      <c r="DIH10" s="46"/>
      <c r="DII10" s="46"/>
      <c r="DIJ10" s="46"/>
      <c r="DIK10" s="46"/>
      <c r="DIL10" s="46"/>
      <c r="DIM10" s="46"/>
      <c r="DIN10" s="46"/>
      <c r="DIO10" s="46"/>
      <c r="DIP10" s="46"/>
      <c r="DIQ10" s="46"/>
      <c r="DIR10" s="46"/>
      <c r="DIS10" s="46"/>
      <c r="DIT10" s="46"/>
      <c r="DIU10" s="46"/>
      <c r="DIV10" s="46"/>
      <c r="DIW10" s="46"/>
      <c r="DIX10" s="46"/>
      <c r="DIY10" s="46"/>
      <c r="DIZ10" s="46"/>
      <c r="DJA10" s="46"/>
      <c r="DJB10" s="46"/>
      <c r="DJC10" s="46"/>
      <c r="DJD10" s="46"/>
      <c r="DJE10" s="46"/>
      <c r="DJF10" s="46"/>
      <c r="DJG10" s="46"/>
      <c r="DJH10" s="46"/>
      <c r="DJI10" s="46"/>
      <c r="DJJ10" s="46"/>
      <c r="DJK10" s="46"/>
      <c r="DJL10" s="46"/>
      <c r="DJM10" s="46"/>
      <c r="DJN10" s="46"/>
      <c r="DJO10" s="46"/>
      <c r="DJP10" s="46"/>
      <c r="DJQ10" s="46"/>
      <c r="DJR10" s="46"/>
      <c r="DJS10" s="46"/>
      <c r="DJT10" s="46"/>
      <c r="DJU10" s="46"/>
      <c r="DJV10" s="46"/>
      <c r="DJW10" s="46"/>
      <c r="DJX10" s="46"/>
      <c r="DJY10" s="46"/>
      <c r="DJZ10" s="46"/>
      <c r="DKA10" s="46"/>
      <c r="DKB10" s="46"/>
      <c r="DKC10" s="46"/>
      <c r="DKD10" s="46"/>
      <c r="DKE10" s="46"/>
      <c r="DKF10" s="46"/>
      <c r="DKG10" s="46"/>
      <c r="DKH10" s="46"/>
      <c r="DKI10" s="46"/>
      <c r="DKJ10" s="46"/>
      <c r="DKK10" s="46"/>
      <c r="DKL10" s="46"/>
      <c r="DKM10" s="46"/>
      <c r="DKN10" s="46"/>
      <c r="DKO10" s="46"/>
      <c r="DKP10" s="46"/>
      <c r="DKQ10" s="46"/>
      <c r="DKR10" s="46"/>
      <c r="DKS10" s="46"/>
      <c r="DKT10" s="46"/>
      <c r="DKU10" s="46"/>
      <c r="DKV10" s="46"/>
      <c r="DKW10" s="46"/>
      <c r="DKX10" s="46"/>
      <c r="DKY10" s="46"/>
      <c r="DKZ10" s="46"/>
      <c r="DLA10" s="46"/>
      <c r="DLB10" s="46"/>
      <c r="DLC10" s="46"/>
      <c r="DLD10" s="46"/>
      <c r="DLE10" s="46"/>
      <c r="DLF10" s="46"/>
      <c r="DLG10" s="46"/>
      <c r="DLH10" s="46"/>
      <c r="DLI10" s="46"/>
      <c r="DLJ10" s="46"/>
      <c r="DLK10" s="46"/>
      <c r="DLL10" s="46"/>
      <c r="DLM10" s="46"/>
      <c r="DLN10" s="46"/>
      <c r="DLO10" s="46"/>
      <c r="DLP10" s="46"/>
      <c r="DLQ10" s="46"/>
      <c r="DLR10" s="46"/>
      <c r="DLS10" s="46"/>
      <c r="DLT10" s="46"/>
      <c r="DLU10" s="46"/>
      <c r="DLV10" s="46"/>
      <c r="DLW10" s="46"/>
      <c r="DLX10" s="46"/>
      <c r="DLY10" s="46"/>
      <c r="DLZ10" s="46"/>
      <c r="DMA10" s="46"/>
      <c r="DMB10" s="46"/>
      <c r="DMC10" s="46"/>
      <c r="DMD10" s="46"/>
      <c r="DME10" s="46"/>
      <c r="DMF10" s="46"/>
      <c r="DMG10" s="46"/>
      <c r="DMH10" s="46"/>
      <c r="DMI10" s="46"/>
      <c r="DMJ10" s="46"/>
      <c r="DMK10" s="46"/>
      <c r="DML10" s="46"/>
      <c r="DMM10" s="46"/>
      <c r="DMN10" s="46"/>
      <c r="DMO10" s="46"/>
      <c r="DMP10" s="46"/>
      <c r="DMQ10" s="46"/>
      <c r="DMR10" s="46"/>
      <c r="DMS10" s="46"/>
      <c r="DMT10" s="46"/>
      <c r="DMU10" s="46"/>
      <c r="DMV10" s="46"/>
      <c r="DMW10" s="46"/>
      <c r="DMX10" s="46"/>
      <c r="DMY10" s="46"/>
      <c r="DMZ10" s="46"/>
      <c r="DNA10" s="46"/>
      <c r="DNB10" s="46"/>
      <c r="DNC10" s="46"/>
      <c r="DND10" s="46"/>
      <c r="DNE10" s="46"/>
      <c r="DNF10" s="46"/>
      <c r="DNG10" s="46"/>
      <c r="DNH10" s="46"/>
      <c r="DNI10" s="46"/>
      <c r="DNJ10" s="46"/>
      <c r="DNK10" s="46"/>
      <c r="DNL10" s="46"/>
      <c r="DNM10" s="46"/>
      <c r="DNN10" s="46"/>
      <c r="DNO10" s="46"/>
      <c r="DNP10" s="46"/>
      <c r="DNQ10" s="46"/>
      <c r="DNR10" s="46"/>
      <c r="DNS10" s="46"/>
      <c r="DNT10" s="46"/>
      <c r="DNU10" s="46"/>
      <c r="DNV10" s="46"/>
      <c r="DNW10" s="46"/>
      <c r="DNX10" s="46"/>
      <c r="DNY10" s="46"/>
      <c r="DNZ10" s="46"/>
      <c r="DOA10" s="46"/>
      <c r="DOB10" s="46"/>
      <c r="DOC10" s="46"/>
      <c r="DOD10" s="46"/>
      <c r="DOE10" s="46"/>
      <c r="DOF10" s="46"/>
      <c r="DOG10" s="46"/>
      <c r="DOH10" s="46"/>
      <c r="DOI10" s="46"/>
      <c r="DOJ10" s="46"/>
      <c r="DOK10" s="46"/>
      <c r="DOL10" s="46"/>
      <c r="DOM10" s="46"/>
      <c r="DON10" s="46"/>
      <c r="DOO10" s="46"/>
      <c r="DOP10" s="46"/>
      <c r="DOQ10" s="46"/>
      <c r="DOR10" s="46"/>
      <c r="DOS10" s="46"/>
      <c r="DOT10" s="46"/>
      <c r="DOU10" s="46"/>
      <c r="DOV10" s="46"/>
      <c r="DOW10" s="46"/>
      <c r="DOX10" s="46"/>
      <c r="DOY10" s="46"/>
      <c r="DOZ10" s="46"/>
      <c r="DPA10" s="46"/>
      <c r="DPB10" s="46"/>
      <c r="DPC10" s="46"/>
      <c r="DPD10" s="46"/>
      <c r="DPE10" s="46"/>
      <c r="DPF10" s="46"/>
      <c r="DPG10" s="46"/>
      <c r="DPH10" s="46"/>
      <c r="DPI10" s="46"/>
      <c r="DPJ10" s="46"/>
      <c r="DPK10" s="46"/>
      <c r="DPL10" s="46"/>
      <c r="DPM10" s="46"/>
      <c r="DPN10" s="46"/>
      <c r="DPO10" s="46"/>
      <c r="DPP10" s="46"/>
      <c r="DPQ10" s="46"/>
      <c r="DPR10" s="46"/>
      <c r="DPS10" s="46"/>
      <c r="DPT10" s="46"/>
      <c r="DPU10" s="46"/>
      <c r="DPV10" s="46"/>
      <c r="DPW10" s="46"/>
      <c r="DPX10" s="46"/>
      <c r="DPY10" s="46"/>
      <c r="DPZ10" s="46"/>
      <c r="DQA10" s="46"/>
      <c r="DQB10" s="46"/>
      <c r="DQC10" s="46"/>
      <c r="DQD10" s="46"/>
      <c r="DQE10" s="46"/>
      <c r="DQF10" s="46"/>
      <c r="DQG10" s="46"/>
      <c r="DQH10" s="46"/>
      <c r="DQI10" s="46"/>
      <c r="DQJ10" s="46"/>
      <c r="DQK10" s="46"/>
      <c r="DQL10" s="46"/>
      <c r="DQM10" s="46"/>
      <c r="DQN10" s="46"/>
      <c r="DQO10" s="46"/>
      <c r="DQP10" s="46"/>
      <c r="DQQ10" s="46"/>
      <c r="DQR10" s="46"/>
      <c r="DQS10" s="46"/>
      <c r="DQT10" s="46"/>
      <c r="DQU10" s="46"/>
      <c r="DQV10" s="46"/>
      <c r="DQW10" s="46"/>
      <c r="DQX10" s="46"/>
      <c r="DQY10" s="46"/>
      <c r="DQZ10" s="46"/>
      <c r="DRA10" s="46"/>
      <c r="DRB10" s="46"/>
      <c r="DRC10" s="46"/>
      <c r="DRD10" s="46"/>
      <c r="DRE10" s="46"/>
      <c r="DRF10" s="46"/>
      <c r="DRG10" s="46"/>
      <c r="DRH10" s="46"/>
      <c r="DRI10" s="46"/>
      <c r="DRJ10" s="46"/>
      <c r="DRK10" s="46"/>
      <c r="DRL10" s="46"/>
      <c r="DRM10" s="46"/>
      <c r="DRN10" s="46"/>
      <c r="DRO10" s="46"/>
      <c r="DRP10" s="46"/>
      <c r="DRQ10" s="46"/>
      <c r="DRR10" s="46"/>
      <c r="DRS10" s="46"/>
      <c r="DRT10" s="46"/>
      <c r="DRU10" s="46"/>
      <c r="DRV10" s="46"/>
      <c r="DRW10" s="46"/>
      <c r="DRX10" s="46"/>
      <c r="DRY10" s="46"/>
      <c r="DRZ10" s="46"/>
      <c r="DSA10" s="46"/>
      <c r="DSB10" s="46"/>
      <c r="DSC10" s="46"/>
      <c r="DSD10" s="46"/>
      <c r="DSE10" s="46"/>
      <c r="DSF10" s="46"/>
      <c r="DSG10" s="46"/>
      <c r="DSH10" s="46"/>
      <c r="DSI10" s="46"/>
      <c r="DSJ10" s="46"/>
      <c r="DSK10" s="46"/>
      <c r="DSL10" s="46"/>
      <c r="DSM10" s="46"/>
      <c r="DSN10" s="46"/>
      <c r="DSO10" s="46"/>
      <c r="DSP10" s="46"/>
      <c r="DSQ10" s="46"/>
      <c r="DSR10" s="46"/>
      <c r="DSS10" s="46"/>
      <c r="DST10" s="46"/>
      <c r="DSU10" s="46"/>
      <c r="DSV10" s="46"/>
      <c r="DSW10" s="46"/>
      <c r="DSX10" s="46"/>
      <c r="DSY10" s="46"/>
      <c r="DSZ10" s="46"/>
      <c r="DTA10" s="46"/>
      <c r="DTB10" s="46"/>
      <c r="DTC10" s="46"/>
      <c r="DTD10" s="46"/>
      <c r="DTE10" s="46"/>
      <c r="DTF10" s="46"/>
      <c r="DTG10" s="46"/>
      <c r="DTH10" s="46"/>
      <c r="DTI10" s="46"/>
      <c r="DTJ10" s="46"/>
      <c r="DTK10" s="46"/>
      <c r="DTL10" s="46"/>
      <c r="DTM10" s="46"/>
      <c r="DTN10" s="46"/>
      <c r="DTO10" s="46"/>
      <c r="DTP10" s="46"/>
      <c r="DTQ10" s="46"/>
      <c r="DTR10" s="46"/>
      <c r="DTS10" s="46"/>
      <c r="DTT10" s="46"/>
      <c r="DTU10" s="46"/>
      <c r="DTV10" s="46"/>
      <c r="DTW10" s="46"/>
      <c r="DTX10" s="46"/>
      <c r="DTY10" s="46"/>
      <c r="DTZ10" s="46"/>
      <c r="DUA10" s="46"/>
      <c r="DUB10" s="46"/>
      <c r="DUC10" s="46"/>
      <c r="DUD10" s="46"/>
      <c r="DUE10" s="46"/>
      <c r="DUF10" s="46"/>
      <c r="DUG10" s="46"/>
      <c r="DUH10" s="46"/>
      <c r="DUI10" s="46"/>
      <c r="DUJ10" s="46"/>
      <c r="DUK10" s="46"/>
      <c r="DUL10" s="46"/>
      <c r="DUM10" s="46"/>
      <c r="DUN10" s="46"/>
      <c r="DUO10" s="46"/>
      <c r="DUP10" s="46"/>
      <c r="DUQ10" s="46"/>
      <c r="DUR10" s="46"/>
      <c r="DUS10" s="46"/>
      <c r="DUT10" s="46"/>
      <c r="DUU10" s="46"/>
      <c r="DUV10" s="46"/>
      <c r="DUW10" s="46"/>
      <c r="DUX10" s="46"/>
      <c r="DUY10" s="46"/>
      <c r="DUZ10" s="46"/>
      <c r="DVA10" s="46"/>
      <c r="DVB10" s="46"/>
      <c r="DVC10" s="46"/>
      <c r="DVD10" s="46"/>
      <c r="DVE10" s="46"/>
      <c r="DVF10" s="46"/>
      <c r="DVG10" s="46"/>
      <c r="DVH10" s="46"/>
      <c r="DVI10" s="46"/>
      <c r="DVJ10" s="46"/>
      <c r="DVK10" s="46"/>
      <c r="DVL10" s="46"/>
      <c r="DVM10" s="46"/>
      <c r="DVN10" s="46"/>
      <c r="DVO10" s="46"/>
      <c r="DVP10" s="46"/>
      <c r="DVQ10" s="46"/>
      <c r="DVR10" s="46"/>
      <c r="DVS10" s="46"/>
      <c r="DVT10" s="46"/>
      <c r="DVU10" s="46"/>
      <c r="DVV10" s="46"/>
      <c r="DVW10" s="46"/>
      <c r="DVX10" s="46"/>
      <c r="DVY10" s="46"/>
      <c r="DVZ10" s="46"/>
      <c r="DWA10" s="46"/>
      <c r="DWB10" s="46"/>
      <c r="DWC10" s="46"/>
      <c r="DWD10" s="46"/>
      <c r="DWE10" s="46"/>
      <c r="DWF10" s="46"/>
      <c r="DWG10" s="46"/>
      <c r="DWH10" s="46"/>
      <c r="DWI10" s="46"/>
      <c r="DWJ10" s="46"/>
      <c r="DWK10" s="46"/>
      <c r="DWL10" s="46"/>
      <c r="DWM10" s="46"/>
      <c r="DWN10" s="46"/>
      <c r="DWO10" s="46"/>
      <c r="DWP10" s="46"/>
      <c r="DWQ10" s="46"/>
      <c r="DWR10" s="46"/>
      <c r="DWS10" s="46"/>
      <c r="DWT10" s="46"/>
      <c r="DWU10" s="46"/>
      <c r="DWV10" s="46"/>
      <c r="DWW10" s="46"/>
      <c r="DWX10" s="46"/>
      <c r="DWY10" s="46"/>
      <c r="DWZ10" s="46"/>
      <c r="DXA10" s="46"/>
      <c r="DXB10" s="46"/>
      <c r="DXC10" s="46"/>
      <c r="DXD10" s="46"/>
      <c r="DXE10" s="46"/>
      <c r="DXF10" s="46"/>
      <c r="DXG10" s="46"/>
      <c r="DXH10" s="46"/>
      <c r="DXI10" s="46"/>
      <c r="DXJ10" s="46"/>
      <c r="DXK10" s="46"/>
      <c r="DXL10" s="46"/>
      <c r="DXM10" s="46"/>
      <c r="DXN10" s="46"/>
      <c r="DXO10" s="46"/>
      <c r="DXP10" s="46"/>
      <c r="DXQ10" s="46"/>
      <c r="DXR10" s="46"/>
      <c r="DXS10" s="46"/>
      <c r="DXT10" s="46"/>
      <c r="DXU10" s="46"/>
      <c r="DXV10" s="46"/>
      <c r="DXW10" s="46"/>
      <c r="DXX10" s="46"/>
      <c r="DXY10" s="46"/>
      <c r="DXZ10" s="46"/>
      <c r="DYA10" s="46"/>
      <c r="DYB10" s="46"/>
      <c r="DYC10" s="46"/>
      <c r="DYD10" s="46"/>
      <c r="DYE10" s="46"/>
      <c r="DYF10" s="46"/>
      <c r="DYG10" s="46"/>
      <c r="DYH10" s="46"/>
      <c r="DYI10" s="46"/>
      <c r="DYJ10" s="46"/>
      <c r="DYK10" s="46"/>
      <c r="DYL10" s="46"/>
      <c r="DYM10" s="46"/>
      <c r="DYN10" s="46"/>
      <c r="DYO10" s="46"/>
      <c r="DYP10" s="46"/>
      <c r="DYQ10" s="46"/>
      <c r="DYR10" s="46"/>
      <c r="DYS10" s="46"/>
      <c r="DYT10" s="46"/>
      <c r="DYU10" s="46"/>
      <c r="DYV10" s="46"/>
      <c r="DYW10" s="46"/>
      <c r="DYX10" s="46"/>
      <c r="DYY10" s="46"/>
      <c r="DYZ10" s="46"/>
      <c r="DZA10" s="46"/>
      <c r="DZB10" s="46"/>
      <c r="DZC10" s="46"/>
      <c r="DZD10" s="46"/>
      <c r="DZE10" s="46"/>
      <c r="DZF10" s="46"/>
      <c r="DZG10" s="46"/>
      <c r="DZH10" s="46"/>
      <c r="DZI10" s="46"/>
      <c r="DZJ10" s="46"/>
      <c r="DZK10" s="46"/>
      <c r="DZL10" s="46"/>
      <c r="DZM10" s="46"/>
      <c r="DZN10" s="46"/>
      <c r="DZO10" s="46"/>
      <c r="DZP10" s="46"/>
      <c r="DZQ10" s="46"/>
      <c r="DZR10" s="46"/>
      <c r="DZS10" s="46"/>
      <c r="DZT10" s="46"/>
      <c r="DZU10" s="46"/>
      <c r="DZV10" s="46"/>
      <c r="DZW10" s="46"/>
      <c r="DZX10" s="46"/>
      <c r="DZY10" s="46"/>
      <c r="DZZ10" s="46"/>
      <c r="EAA10" s="46"/>
      <c r="EAB10" s="46"/>
      <c r="EAC10" s="46"/>
      <c r="EAD10" s="46"/>
      <c r="EAE10" s="46"/>
      <c r="EAF10" s="46"/>
      <c r="EAG10" s="46"/>
      <c r="EAH10" s="46"/>
      <c r="EAI10" s="46"/>
      <c r="EAJ10" s="46"/>
      <c r="EAK10" s="46"/>
      <c r="EAL10" s="46"/>
      <c r="EAM10" s="46"/>
      <c r="EAN10" s="46"/>
      <c r="EAO10" s="46"/>
      <c r="EAP10" s="46"/>
      <c r="EAQ10" s="46"/>
      <c r="EAR10" s="46"/>
      <c r="EAS10" s="46"/>
      <c r="EAT10" s="46"/>
      <c r="EAU10" s="46"/>
      <c r="EAV10" s="46"/>
      <c r="EAW10" s="46"/>
      <c r="EAX10" s="46"/>
      <c r="EAY10" s="46"/>
      <c r="EAZ10" s="46"/>
      <c r="EBA10" s="46"/>
      <c r="EBB10" s="46"/>
      <c r="EBC10" s="46"/>
      <c r="EBD10" s="46"/>
      <c r="EBE10" s="46"/>
      <c r="EBF10" s="46"/>
      <c r="EBG10" s="46"/>
      <c r="EBH10" s="46"/>
      <c r="EBI10" s="46"/>
      <c r="EBJ10" s="46"/>
      <c r="EBK10" s="46"/>
      <c r="EBL10" s="46"/>
      <c r="EBM10" s="46"/>
      <c r="EBN10" s="46"/>
      <c r="EBO10" s="46"/>
      <c r="EBP10" s="46"/>
      <c r="EBQ10" s="46"/>
      <c r="EBR10" s="46"/>
      <c r="EBS10" s="46"/>
      <c r="EBT10" s="46"/>
      <c r="EBU10" s="46"/>
      <c r="EBV10" s="46"/>
      <c r="EBW10" s="46"/>
      <c r="EBX10" s="46"/>
      <c r="EBY10" s="46"/>
      <c r="EBZ10" s="46"/>
      <c r="ECA10" s="46"/>
      <c r="ECB10" s="46"/>
      <c r="ECC10" s="46"/>
      <c r="ECD10" s="46"/>
      <c r="ECE10" s="46"/>
      <c r="ECF10" s="46"/>
      <c r="ECG10" s="46"/>
      <c r="ECH10" s="46"/>
      <c r="ECI10" s="46"/>
      <c r="ECJ10" s="46"/>
      <c r="ECK10" s="46"/>
      <c r="ECL10" s="46"/>
      <c r="ECM10" s="46"/>
      <c r="ECN10" s="46"/>
      <c r="ECO10" s="46"/>
      <c r="ECP10" s="46"/>
      <c r="ECQ10" s="46"/>
      <c r="ECR10" s="46"/>
      <c r="ECS10" s="46"/>
      <c r="ECT10" s="46"/>
      <c r="ECU10" s="46"/>
      <c r="ECV10" s="46"/>
      <c r="ECW10" s="46"/>
      <c r="ECX10" s="46"/>
      <c r="ECY10" s="46"/>
      <c r="ECZ10" s="46"/>
      <c r="EDA10" s="46"/>
      <c r="EDB10" s="46"/>
      <c r="EDC10" s="46"/>
      <c r="EDD10" s="46"/>
      <c r="EDE10" s="46"/>
      <c r="EDF10" s="46"/>
      <c r="EDG10" s="46"/>
      <c r="EDH10" s="46"/>
      <c r="EDI10" s="46"/>
      <c r="EDJ10" s="46"/>
      <c r="EDK10" s="46"/>
      <c r="EDL10" s="46"/>
      <c r="EDM10" s="46"/>
      <c r="EDN10" s="46"/>
      <c r="EDO10" s="46"/>
      <c r="EDP10" s="46"/>
      <c r="EDQ10" s="46"/>
      <c r="EDR10" s="46"/>
      <c r="EDS10" s="46"/>
      <c r="EDT10" s="46"/>
      <c r="EDU10" s="46"/>
      <c r="EDV10" s="46"/>
      <c r="EDW10" s="46"/>
      <c r="EDX10" s="46"/>
      <c r="EDY10" s="46"/>
      <c r="EDZ10" s="46"/>
      <c r="EEA10" s="46"/>
      <c r="EEB10" s="46"/>
      <c r="EEC10" s="46"/>
      <c r="EED10" s="46"/>
      <c r="EEE10" s="46"/>
      <c r="EEF10" s="46"/>
      <c r="EEG10" s="46"/>
      <c r="EEH10" s="46"/>
      <c r="EEI10" s="46"/>
      <c r="EEJ10" s="46"/>
      <c r="EEK10" s="46"/>
      <c r="EEL10" s="46"/>
      <c r="EEM10" s="46"/>
      <c r="EEN10" s="46"/>
      <c r="EEO10" s="46"/>
      <c r="EEP10" s="46"/>
      <c r="EEQ10" s="46"/>
      <c r="EER10" s="46"/>
      <c r="EES10" s="46"/>
      <c r="EET10" s="46"/>
      <c r="EEU10" s="46"/>
      <c r="EEV10" s="46"/>
      <c r="EEW10" s="46"/>
      <c r="EEX10" s="46"/>
      <c r="EEY10" s="46"/>
      <c r="EEZ10" s="46"/>
      <c r="EFA10" s="46"/>
      <c r="EFB10" s="46"/>
      <c r="EFC10" s="46"/>
      <c r="EFD10" s="46"/>
      <c r="EFE10" s="46"/>
      <c r="EFF10" s="46"/>
      <c r="EFG10" s="46"/>
      <c r="EFH10" s="46"/>
      <c r="EFI10" s="46"/>
      <c r="EFJ10" s="46"/>
      <c r="EFK10" s="46"/>
      <c r="EFL10" s="46"/>
      <c r="EFM10" s="46"/>
      <c r="EFN10" s="46"/>
      <c r="EFO10" s="46"/>
      <c r="EFP10" s="46"/>
      <c r="EFQ10" s="46"/>
      <c r="EFR10" s="46"/>
      <c r="EFS10" s="46"/>
      <c r="EFT10" s="46"/>
      <c r="EFU10" s="46"/>
      <c r="EFV10" s="46"/>
      <c r="EFW10" s="46"/>
      <c r="EFX10" s="46"/>
      <c r="EFY10" s="46"/>
      <c r="EFZ10" s="46"/>
      <c r="EGA10" s="46"/>
      <c r="EGB10" s="46"/>
      <c r="EGC10" s="46"/>
      <c r="EGD10" s="46"/>
      <c r="EGE10" s="46"/>
      <c r="EGF10" s="46"/>
      <c r="EGG10" s="46"/>
      <c r="EGH10" s="46"/>
      <c r="EGI10" s="46"/>
      <c r="EGJ10" s="46"/>
      <c r="EGK10" s="46"/>
      <c r="EGL10" s="46"/>
      <c r="EGM10" s="46"/>
      <c r="EGN10" s="46"/>
      <c r="EGO10" s="46"/>
      <c r="EGP10" s="46"/>
      <c r="EGQ10" s="46"/>
      <c r="EGR10" s="46"/>
      <c r="EGS10" s="46"/>
      <c r="EGT10" s="46"/>
      <c r="EGU10" s="46"/>
      <c r="EGV10" s="46"/>
      <c r="EGW10" s="46"/>
      <c r="EGX10" s="46"/>
      <c r="EGY10" s="46"/>
      <c r="EGZ10" s="46"/>
      <c r="EHA10" s="46"/>
      <c r="EHB10" s="46"/>
      <c r="EHC10" s="46"/>
      <c r="EHD10" s="46"/>
      <c r="EHE10" s="46"/>
      <c r="EHF10" s="46"/>
      <c r="EHG10" s="46"/>
      <c r="EHH10" s="46"/>
      <c r="EHI10" s="46"/>
      <c r="EHJ10" s="46"/>
      <c r="EHK10" s="46"/>
      <c r="EHL10" s="46"/>
      <c r="EHM10" s="46"/>
      <c r="EHN10" s="46"/>
      <c r="EHO10" s="46"/>
      <c r="EHP10" s="46"/>
      <c r="EHQ10" s="46"/>
      <c r="EHR10" s="46"/>
      <c r="EHS10" s="46"/>
      <c r="EHT10" s="46"/>
      <c r="EHU10" s="46"/>
      <c r="EHV10" s="46"/>
      <c r="EHW10" s="46"/>
      <c r="EHX10" s="46"/>
      <c r="EHY10" s="46"/>
      <c r="EHZ10" s="46"/>
      <c r="EIA10" s="46"/>
      <c r="EIB10" s="46"/>
      <c r="EIC10" s="46"/>
      <c r="EID10" s="46"/>
      <c r="EIE10" s="46"/>
      <c r="EIF10" s="46"/>
      <c r="EIG10" s="46"/>
      <c r="EIH10" s="46"/>
      <c r="EII10" s="46"/>
      <c r="EIJ10" s="46"/>
      <c r="EIK10" s="46"/>
      <c r="EIL10" s="46"/>
      <c r="EIM10" s="46"/>
      <c r="EIN10" s="46"/>
      <c r="EIO10" s="46"/>
      <c r="EIP10" s="46"/>
      <c r="EIQ10" s="46"/>
      <c r="EIR10" s="46"/>
      <c r="EIS10" s="46"/>
      <c r="EIT10" s="46"/>
      <c r="EIU10" s="46"/>
      <c r="EIV10" s="46"/>
      <c r="EIW10" s="46"/>
      <c r="EIX10" s="46"/>
      <c r="EIY10" s="46"/>
      <c r="EIZ10" s="46"/>
      <c r="EJA10" s="46"/>
      <c r="EJB10" s="46"/>
      <c r="EJC10" s="46"/>
      <c r="EJD10" s="46"/>
      <c r="EJE10" s="46"/>
      <c r="EJF10" s="46"/>
      <c r="EJG10" s="46"/>
      <c r="EJH10" s="46"/>
      <c r="EJI10" s="46"/>
      <c r="EJJ10" s="46"/>
      <c r="EJK10" s="46"/>
      <c r="EJL10" s="46"/>
      <c r="EJM10" s="46"/>
      <c r="EJN10" s="46"/>
      <c r="EJO10" s="46"/>
      <c r="EJP10" s="46"/>
      <c r="EJQ10" s="46"/>
      <c r="EJR10" s="46"/>
      <c r="EJS10" s="46"/>
      <c r="EJT10" s="46"/>
      <c r="EJU10" s="46"/>
      <c r="EJV10" s="46"/>
      <c r="EJW10" s="46"/>
      <c r="EJX10" s="46"/>
      <c r="EJY10" s="46"/>
      <c r="EJZ10" s="46"/>
      <c r="EKA10" s="46"/>
      <c r="EKB10" s="46"/>
      <c r="EKC10" s="46"/>
      <c r="EKD10" s="46"/>
      <c r="EKE10" s="46"/>
      <c r="EKF10" s="46"/>
      <c r="EKG10" s="46"/>
      <c r="EKH10" s="46"/>
      <c r="EKI10" s="46"/>
      <c r="EKJ10" s="46"/>
      <c r="EKK10" s="46"/>
      <c r="EKL10" s="46"/>
      <c r="EKM10" s="46"/>
      <c r="EKN10" s="46"/>
      <c r="EKO10" s="46"/>
      <c r="EKP10" s="46"/>
      <c r="EKQ10" s="46"/>
      <c r="EKR10" s="46"/>
      <c r="EKS10" s="46"/>
      <c r="EKT10" s="46"/>
      <c r="EKU10" s="46"/>
      <c r="EKV10" s="46"/>
      <c r="EKW10" s="46"/>
      <c r="EKX10" s="46"/>
      <c r="EKY10" s="46"/>
      <c r="EKZ10" s="46"/>
      <c r="ELA10" s="46"/>
      <c r="ELB10" s="46"/>
      <c r="ELC10" s="46"/>
      <c r="ELD10" s="46"/>
      <c r="ELE10" s="46"/>
      <c r="ELF10" s="46"/>
      <c r="ELG10" s="46"/>
      <c r="ELH10" s="46"/>
      <c r="ELI10" s="46"/>
      <c r="ELJ10" s="46"/>
      <c r="ELK10" s="46"/>
      <c r="ELL10" s="46"/>
      <c r="ELM10" s="46"/>
      <c r="ELN10" s="46"/>
      <c r="ELO10" s="46"/>
      <c r="ELP10" s="46"/>
      <c r="ELQ10" s="46"/>
      <c r="ELR10" s="46"/>
      <c r="ELS10" s="46"/>
      <c r="ELT10" s="46"/>
      <c r="ELU10" s="46"/>
      <c r="ELV10" s="46"/>
      <c r="ELW10" s="46"/>
      <c r="ELX10" s="46"/>
      <c r="ELY10" s="46"/>
      <c r="ELZ10" s="46"/>
      <c r="EMA10" s="46"/>
      <c r="EMB10" s="46"/>
      <c r="EMC10" s="46"/>
      <c r="EMD10" s="46"/>
      <c r="EME10" s="46"/>
      <c r="EMF10" s="46"/>
      <c r="EMG10" s="46"/>
      <c r="EMH10" s="46"/>
      <c r="EMI10" s="46"/>
      <c r="EMJ10" s="46"/>
      <c r="EMK10" s="46"/>
      <c r="EML10" s="46"/>
      <c r="EMM10" s="46"/>
      <c r="EMN10" s="46"/>
      <c r="EMO10" s="46"/>
      <c r="EMP10" s="46"/>
      <c r="EMQ10" s="46"/>
      <c r="EMR10" s="46"/>
      <c r="EMS10" s="46"/>
      <c r="EMT10" s="46"/>
      <c r="EMU10" s="46"/>
      <c r="EMV10" s="46"/>
      <c r="EMW10" s="46"/>
      <c r="EMX10" s="46"/>
      <c r="EMY10" s="46"/>
      <c r="EMZ10" s="46"/>
      <c r="ENA10" s="46"/>
      <c r="ENB10" s="46"/>
      <c r="ENC10" s="46"/>
      <c r="END10" s="46"/>
      <c r="ENE10" s="46"/>
      <c r="ENF10" s="46"/>
      <c r="ENG10" s="46"/>
      <c r="ENH10" s="46"/>
      <c r="ENI10" s="46"/>
      <c r="ENJ10" s="46"/>
      <c r="ENK10" s="46"/>
      <c r="ENL10" s="46"/>
      <c r="ENM10" s="46"/>
      <c r="ENN10" s="46"/>
      <c r="ENO10" s="46"/>
      <c r="ENP10" s="46"/>
      <c r="ENQ10" s="46"/>
      <c r="ENR10" s="46"/>
      <c r="ENS10" s="46"/>
      <c r="ENT10" s="46"/>
      <c r="ENU10" s="46"/>
      <c r="ENV10" s="46"/>
      <c r="ENW10" s="46"/>
      <c r="ENX10" s="46"/>
      <c r="ENY10" s="46"/>
      <c r="ENZ10" s="46"/>
      <c r="EOA10" s="46"/>
      <c r="EOB10" s="46"/>
      <c r="EOC10" s="46"/>
      <c r="EOD10" s="46"/>
      <c r="EOE10" s="46"/>
      <c r="EOF10" s="46"/>
      <c r="EOG10" s="46"/>
      <c r="EOH10" s="46"/>
      <c r="EOI10" s="46"/>
      <c r="EOJ10" s="46"/>
      <c r="EOK10" s="46"/>
      <c r="EOL10" s="46"/>
      <c r="EOM10" s="46"/>
      <c r="EON10" s="46"/>
      <c r="EOO10" s="46"/>
      <c r="EOP10" s="46"/>
      <c r="EOQ10" s="46"/>
      <c r="EOR10" s="46"/>
      <c r="EOS10" s="46"/>
      <c r="EOT10" s="46"/>
      <c r="EOU10" s="46"/>
      <c r="EOV10" s="46"/>
      <c r="EOW10" s="46"/>
      <c r="EOX10" s="46"/>
      <c r="EOY10" s="46"/>
      <c r="EOZ10" s="46"/>
      <c r="EPA10" s="46"/>
      <c r="EPB10" s="46"/>
      <c r="EPC10" s="46"/>
      <c r="EPD10" s="46"/>
      <c r="EPE10" s="46"/>
      <c r="EPF10" s="46"/>
      <c r="EPG10" s="46"/>
      <c r="EPH10" s="46"/>
      <c r="EPI10" s="46"/>
      <c r="EPJ10" s="46"/>
      <c r="EPK10" s="46"/>
      <c r="EPL10" s="46"/>
      <c r="EPM10" s="46"/>
      <c r="EPN10" s="46"/>
      <c r="EPO10" s="46"/>
      <c r="EPP10" s="46"/>
      <c r="EPQ10" s="46"/>
      <c r="EPR10" s="46"/>
      <c r="EPS10" s="46"/>
      <c r="EPT10" s="46"/>
      <c r="EPU10" s="46"/>
      <c r="EPV10" s="46"/>
      <c r="EPW10" s="46"/>
      <c r="EPX10" s="46"/>
      <c r="EPY10" s="46"/>
      <c r="EPZ10" s="46"/>
      <c r="EQA10" s="46"/>
      <c r="EQB10" s="46"/>
      <c r="EQC10" s="46"/>
      <c r="EQD10" s="46"/>
      <c r="EQE10" s="46"/>
      <c r="EQF10" s="46"/>
      <c r="EQG10" s="46"/>
      <c r="EQH10" s="46"/>
      <c r="EQI10" s="46"/>
      <c r="EQJ10" s="46"/>
      <c r="EQK10" s="46"/>
      <c r="EQL10" s="46"/>
      <c r="EQM10" s="46"/>
      <c r="EQN10" s="46"/>
      <c r="EQO10" s="46"/>
      <c r="EQP10" s="46"/>
      <c r="EQQ10" s="46"/>
      <c r="EQR10" s="46"/>
      <c r="EQS10" s="46"/>
      <c r="EQT10" s="46"/>
      <c r="EQU10" s="46"/>
      <c r="EQV10" s="46"/>
      <c r="EQW10" s="46"/>
      <c r="EQX10" s="46"/>
      <c r="EQY10" s="46"/>
      <c r="EQZ10" s="46"/>
      <c r="ERA10" s="46"/>
      <c r="ERB10" s="46"/>
      <c r="ERC10" s="46"/>
      <c r="ERD10" s="46"/>
      <c r="ERE10" s="46"/>
      <c r="ERF10" s="46"/>
      <c r="ERG10" s="46"/>
      <c r="ERH10" s="46"/>
      <c r="ERI10" s="46"/>
      <c r="ERJ10" s="46"/>
      <c r="ERK10" s="46"/>
      <c r="ERL10" s="46"/>
      <c r="ERM10" s="46"/>
      <c r="ERN10" s="46"/>
      <c r="ERO10" s="46"/>
      <c r="ERP10" s="46"/>
      <c r="ERQ10" s="46"/>
      <c r="ERR10" s="46"/>
      <c r="ERS10" s="46"/>
      <c r="ERT10" s="46"/>
      <c r="ERU10" s="46"/>
      <c r="ERV10" s="46"/>
      <c r="ERW10" s="46"/>
      <c r="ERX10" s="46"/>
      <c r="ERY10" s="46"/>
      <c r="ERZ10" s="46"/>
      <c r="ESA10" s="46"/>
      <c r="ESB10" s="46"/>
      <c r="ESC10" s="46"/>
      <c r="ESD10" s="46"/>
      <c r="ESE10" s="46"/>
      <c r="ESF10" s="46"/>
      <c r="ESG10" s="46"/>
      <c r="ESH10" s="46"/>
      <c r="ESI10" s="46"/>
      <c r="ESJ10" s="46"/>
      <c r="ESK10" s="46"/>
      <c r="ESL10" s="46"/>
      <c r="ESM10" s="46"/>
      <c r="ESN10" s="46"/>
      <c r="ESO10" s="46"/>
      <c r="ESP10" s="46"/>
      <c r="ESQ10" s="46"/>
      <c r="ESR10" s="46"/>
      <c r="ESS10" s="46"/>
      <c r="EST10" s="46"/>
      <c r="ESU10" s="46"/>
      <c r="ESV10" s="46"/>
      <c r="ESW10" s="46"/>
      <c r="ESX10" s="46"/>
      <c r="ESY10" s="46"/>
      <c r="ESZ10" s="46"/>
      <c r="ETA10" s="46"/>
      <c r="ETB10" s="46"/>
      <c r="ETC10" s="46"/>
      <c r="ETD10" s="46"/>
      <c r="ETE10" s="46"/>
      <c r="ETF10" s="46"/>
      <c r="ETG10" s="46"/>
      <c r="ETH10" s="46"/>
      <c r="ETI10" s="46"/>
      <c r="ETJ10" s="46"/>
      <c r="ETK10" s="46"/>
      <c r="ETL10" s="46"/>
      <c r="ETM10" s="46"/>
      <c r="ETN10" s="46"/>
      <c r="ETO10" s="46"/>
      <c r="ETP10" s="46"/>
      <c r="ETQ10" s="46"/>
      <c r="ETR10" s="46"/>
      <c r="ETS10" s="46"/>
      <c r="ETT10" s="46"/>
      <c r="ETU10" s="46"/>
      <c r="ETV10" s="46"/>
      <c r="ETW10" s="46"/>
      <c r="ETX10" s="46"/>
      <c r="ETY10" s="46"/>
      <c r="ETZ10" s="46"/>
      <c r="EUA10" s="46"/>
      <c r="EUB10" s="46"/>
      <c r="EUC10" s="46"/>
      <c r="EUD10" s="46"/>
      <c r="EUE10" s="46"/>
      <c r="EUF10" s="46"/>
      <c r="EUG10" s="46"/>
      <c r="EUH10" s="46"/>
      <c r="EUI10" s="46"/>
      <c r="EUJ10" s="46"/>
      <c r="EUK10" s="46"/>
      <c r="EUL10" s="46"/>
      <c r="EUM10" s="46"/>
      <c r="EUN10" s="46"/>
      <c r="EUO10" s="46"/>
      <c r="EUP10" s="46"/>
      <c r="EUQ10" s="46"/>
      <c r="EUR10" s="46"/>
      <c r="EUS10" s="46"/>
      <c r="EUT10" s="46"/>
      <c r="EUU10" s="46"/>
      <c r="EUV10" s="46"/>
      <c r="EUW10" s="46"/>
      <c r="EUX10" s="46"/>
      <c r="EUY10" s="46"/>
      <c r="EUZ10" s="46"/>
      <c r="EVA10" s="46"/>
      <c r="EVB10" s="46"/>
      <c r="EVC10" s="46"/>
      <c r="EVD10" s="46"/>
      <c r="EVE10" s="46"/>
      <c r="EVF10" s="46"/>
      <c r="EVG10" s="46"/>
      <c r="EVH10" s="46"/>
      <c r="EVI10" s="46"/>
      <c r="EVJ10" s="46"/>
      <c r="EVK10" s="46"/>
      <c r="EVL10" s="46"/>
      <c r="EVM10" s="46"/>
      <c r="EVN10" s="46"/>
      <c r="EVO10" s="46"/>
      <c r="EVP10" s="46"/>
      <c r="EVQ10" s="46"/>
      <c r="EVR10" s="46"/>
      <c r="EVS10" s="46"/>
      <c r="EVT10" s="46"/>
      <c r="EVU10" s="46"/>
      <c r="EVV10" s="46"/>
      <c r="EVW10" s="46"/>
      <c r="EVX10" s="46"/>
      <c r="EVY10" s="46"/>
      <c r="EVZ10" s="46"/>
      <c r="EWA10" s="46"/>
      <c r="EWB10" s="46"/>
      <c r="EWC10" s="46"/>
      <c r="EWD10" s="46"/>
      <c r="EWE10" s="46"/>
      <c r="EWF10" s="46"/>
      <c r="EWG10" s="46"/>
      <c r="EWH10" s="46"/>
      <c r="EWI10" s="46"/>
      <c r="EWJ10" s="46"/>
      <c r="EWK10" s="46"/>
      <c r="EWL10" s="46"/>
      <c r="EWM10" s="46"/>
      <c r="EWN10" s="46"/>
      <c r="EWO10" s="46"/>
      <c r="EWP10" s="46"/>
      <c r="EWQ10" s="46"/>
      <c r="EWR10" s="46"/>
      <c r="EWS10" s="46"/>
      <c r="EWT10" s="46"/>
      <c r="EWU10" s="46"/>
      <c r="EWV10" s="46"/>
      <c r="EWW10" s="46"/>
      <c r="EWX10" s="46"/>
      <c r="EWY10" s="46"/>
      <c r="EWZ10" s="46"/>
      <c r="EXA10" s="46"/>
      <c r="EXB10" s="46"/>
      <c r="EXC10" s="46"/>
      <c r="EXD10" s="46"/>
      <c r="EXE10" s="46"/>
      <c r="EXF10" s="46"/>
      <c r="EXG10" s="46"/>
      <c r="EXH10" s="46"/>
      <c r="EXI10" s="46"/>
      <c r="EXJ10" s="46"/>
      <c r="EXK10" s="46"/>
      <c r="EXL10" s="46"/>
      <c r="EXM10" s="46"/>
      <c r="EXN10" s="46"/>
      <c r="EXO10" s="46"/>
      <c r="EXP10" s="46"/>
      <c r="EXQ10" s="46"/>
      <c r="EXR10" s="46"/>
      <c r="EXS10" s="46"/>
      <c r="EXT10" s="46"/>
      <c r="EXU10" s="46"/>
      <c r="EXV10" s="46"/>
      <c r="EXW10" s="46"/>
      <c r="EXX10" s="46"/>
      <c r="EXY10" s="46"/>
      <c r="EXZ10" s="46"/>
      <c r="EYA10" s="46"/>
      <c r="EYB10" s="46"/>
      <c r="EYC10" s="46"/>
      <c r="EYD10" s="46"/>
      <c r="EYE10" s="46"/>
      <c r="EYF10" s="46"/>
      <c r="EYG10" s="46"/>
      <c r="EYH10" s="46"/>
      <c r="EYI10" s="46"/>
      <c r="EYJ10" s="46"/>
      <c r="EYK10" s="46"/>
      <c r="EYL10" s="46"/>
      <c r="EYM10" s="46"/>
      <c r="EYN10" s="46"/>
      <c r="EYO10" s="46"/>
      <c r="EYP10" s="46"/>
      <c r="EYQ10" s="46"/>
      <c r="EYR10" s="46"/>
      <c r="EYS10" s="46"/>
      <c r="EYT10" s="46"/>
      <c r="EYU10" s="46"/>
      <c r="EYV10" s="46"/>
      <c r="EYW10" s="46"/>
      <c r="EYX10" s="46"/>
      <c r="EYY10" s="46"/>
      <c r="EYZ10" s="46"/>
      <c r="EZA10" s="46"/>
      <c r="EZB10" s="46"/>
      <c r="EZC10" s="46"/>
      <c r="EZD10" s="46"/>
      <c r="EZE10" s="46"/>
      <c r="EZF10" s="46"/>
      <c r="EZG10" s="46"/>
      <c r="EZH10" s="46"/>
      <c r="EZI10" s="46"/>
      <c r="EZJ10" s="46"/>
      <c r="EZK10" s="46"/>
      <c r="EZL10" s="46"/>
      <c r="EZM10" s="46"/>
      <c r="EZN10" s="46"/>
      <c r="EZO10" s="46"/>
      <c r="EZP10" s="46"/>
      <c r="EZQ10" s="46"/>
      <c r="EZR10" s="46"/>
      <c r="EZS10" s="46"/>
      <c r="EZT10" s="46"/>
      <c r="EZU10" s="46"/>
      <c r="EZV10" s="46"/>
      <c r="EZW10" s="46"/>
      <c r="EZX10" s="46"/>
      <c r="EZY10" s="46"/>
      <c r="EZZ10" s="46"/>
      <c r="FAA10" s="46"/>
      <c r="FAB10" s="46"/>
      <c r="FAC10" s="46"/>
      <c r="FAD10" s="46"/>
      <c r="FAE10" s="46"/>
      <c r="FAF10" s="46"/>
      <c r="FAG10" s="46"/>
      <c r="FAH10" s="46"/>
      <c r="FAI10" s="46"/>
      <c r="FAJ10" s="46"/>
      <c r="FAK10" s="46"/>
      <c r="FAL10" s="46"/>
      <c r="FAM10" s="46"/>
      <c r="FAN10" s="46"/>
      <c r="FAO10" s="46"/>
      <c r="FAP10" s="46"/>
      <c r="FAQ10" s="46"/>
      <c r="FAR10" s="46"/>
      <c r="FAS10" s="46"/>
      <c r="FAT10" s="46"/>
      <c r="FAU10" s="46"/>
      <c r="FAV10" s="46"/>
      <c r="FAW10" s="46"/>
      <c r="FAX10" s="46"/>
      <c r="FAY10" s="46"/>
      <c r="FAZ10" s="46"/>
      <c r="FBA10" s="46"/>
      <c r="FBB10" s="46"/>
      <c r="FBC10" s="46"/>
      <c r="FBD10" s="46"/>
      <c r="FBE10" s="46"/>
      <c r="FBF10" s="46"/>
      <c r="FBG10" s="46"/>
      <c r="FBH10" s="46"/>
      <c r="FBI10" s="46"/>
      <c r="FBJ10" s="46"/>
      <c r="FBK10" s="46"/>
      <c r="FBL10" s="46"/>
      <c r="FBM10" s="46"/>
      <c r="FBN10" s="46"/>
      <c r="FBO10" s="46"/>
      <c r="FBP10" s="46"/>
      <c r="FBQ10" s="46"/>
      <c r="FBR10" s="46"/>
      <c r="FBS10" s="46"/>
      <c r="FBT10" s="46"/>
      <c r="FBU10" s="46"/>
      <c r="FBV10" s="46"/>
      <c r="FBW10" s="46"/>
      <c r="FBX10" s="46"/>
      <c r="FBY10" s="46"/>
      <c r="FBZ10" s="46"/>
      <c r="FCA10" s="46"/>
      <c r="FCB10" s="46"/>
      <c r="FCC10" s="46"/>
      <c r="FCD10" s="46"/>
      <c r="FCE10" s="46"/>
      <c r="FCF10" s="46"/>
      <c r="FCG10" s="46"/>
      <c r="FCH10" s="46"/>
      <c r="FCI10" s="46"/>
      <c r="FCJ10" s="46"/>
      <c r="FCK10" s="46"/>
      <c r="FCL10" s="46"/>
      <c r="FCM10" s="46"/>
      <c r="FCN10" s="46"/>
      <c r="FCO10" s="46"/>
      <c r="FCP10" s="46"/>
      <c r="FCQ10" s="46"/>
      <c r="FCR10" s="46"/>
      <c r="FCS10" s="46"/>
      <c r="FCT10" s="46"/>
      <c r="FCU10" s="46"/>
      <c r="FCV10" s="46"/>
      <c r="FCW10" s="46"/>
      <c r="FCX10" s="46"/>
      <c r="FCY10" s="46"/>
      <c r="FCZ10" s="46"/>
      <c r="FDA10" s="46"/>
      <c r="FDB10" s="46"/>
      <c r="FDC10" s="46"/>
      <c r="FDD10" s="46"/>
      <c r="FDE10" s="46"/>
      <c r="FDF10" s="46"/>
      <c r="FDG10" s="46"/>
      <c r="FDH10" s="46"/>
      <c r="FDI10" s="46"/>
      <c r="FDJ10" s="46"/>
      <c r="FDK10" s="46"/>
      <c r="FDL10" s="46"/>
      <c r="FDM10" s="46"/>
      <c r="FDN10" s="46"/>
      <c r="FDO10" s="46"/>
      <c r="FDP10" s="46"/>
      <c r="FDQ10" s="46"/>
      <c r="FDR10" s="46"/>
      <c r="FDS10" s="46"/>
      <c r="FDT10" s="46"/>
      <c r="FDU10" s="46"/>
      <c r="FDV10" s="46"/>
      <c r="FDW10" s="46"/>
      <c r="FDX10" s="46"/>
      <c r="FDY10" s="46"/>
      <c r="FDZ10" s="46"/>
      <c r="FEA10" s="46"/>
      <c r="FEB10" s="46"/>
      <c r="FEC10" s="46"/>
      <c r="FED10" s="46"/>
      <c r="FEE10" s="46"/>
      <c r="FEF10" s="46"/>
      <c r="FEG10" s="46"/>
      <c r="FEH10" s="46"/>
      <c r="FEI10" s="46"/>
      <c r="FEJ10" s="46"/>
      <c r="FEK10" s="46"/>
      <c r="FEL10" s="46"/>
      <c r="FEM10" s="46"/>
      <c r="FEN10" s="46"/>
      <c r="FEO10" s="46"/>
      <c r="FEP10" s="46"/>
      <c r="FEQ10" s="46"/>
      <c r="FER10" s="46"/>
      <c r="FES10" s="46"/>
      <c r="FET10" s="46"/>
      <c r="FEU10" s="46"/>
      <c r="FEV10" s="46"/>
      <c r="FEW10" s="46"/>
      <c r="FEX10" s="46"/>
      <c r="FEY10" s="46"/>
      <c r="FEZ10" s="46"/>
      <c r="FFA10" s="46"/>
      <c r="FFB10" s="46"/>
      <c r="FFC10" s="46"/>
      <c r="FFD10" s="46"/>
      <c r="FFE10" s="46"/>
      <c r="FFF10" s="46"/>
      <c r="FFG10" s="46"/>
      <c r="FFH10" s="46"/>
      <c r="FFI10" s="46"/>
      <c r="FFJ10" s="46"/>
      <c r="FFK10" s="46"/>
      <c r="FFL10" s="46"/>
      <c r="FFM10" s="46"/>
      <c r="FFN10" s="46"/>
      <c r="FFO10" s="46"/>
      <c r="FFP10" s="46"/>
      <c r="FFQ10" s="46"/>
      <c r="FFR10" s="46"/>
      <c r="FFS10" s="46"/>
      <c r="FFT10" s="46"/>
      <c r="FFU10" s="46"/>
      <c r="FFV10" s="46"/>
      <c r="FFW10" s="46"/>
      <c r="FFX10" s="46"/>
      <c r="FFY10" s="46"/>
      <c r="FFZ10" s="46"/>
      <c r="FGA10" s="46"/>
      <c r="FGB10" s="46"/>
      <c r="FGC10" s="46"/>
      <c r="FGD10" s="46"/>
      <c r="FGE10" s="46"/>
      <c r="FGF10" s="46"/>
      <c r="FGG10" s="46"/>
      <c r="FGH10" s="46"/>
      <c r="FGI10" s="46"/>
      <c r="FGJ10" s="46"/>
      <c r="FGK10" s="46"/>
      <c r="FGL10" s="46"/>
      <c r="FGM10" s="46"/>
      <c r="FGN10" s="46"/>
      <c r="FGO10" s="46"/>
      <c r="FGP10" s="46"/>
      <c r="FGQ10" s="46"/>
      <c r="FGR10" s="46"/>
      <c r="FGS10" s="46"/>
      <c r="FGT10" s="46"/>
      <c r="FGU10" s="46"/>
      <c r="FGV10" s="46"/>
      <c r="FGW10" s="46"/>
      <c r="FGX10" s="46"/>
      <c r="FGY10" s="46"/>
      <c r="FGZ10" s="46"/>
      <c r="FHA10" s="46"/>
      <c r="FHB10" s="46"/>
      <c r="FHC10" s="46"/>
      <c r="FHD10" s="46"/>
      <c r="FHE10" s="46"/>
      <c r="FHF10" s="46"/>
      <c r="FHG10" s="46"/>
      <c r="FHH10" s="46"/>
      <c r="FHI10" s="46"/>
      <c r="FHJ10" s="46"/>
      <c r="FHK10" s="46"/>
      <c r="FHL10" s="46"/>
      <c r="FHM10" s="46"/>
      <c r="FHN10" s="46"/>
      <c r="FHO10" s="46"/>
      <c r="FHP10" s="46"/>
      <c r="FHQ10" s="46"/>
      <c r="FHR10" s="46"/>
      <c r="FHS10" s="46"/>
      <c r="FHT10" s="46"/>
      <c r="FHU10" s="46"/>
      <c r="FHV10" s="46"/>
      <c r="FHW10" s="46"/>
      <c r="FHX10" s="46"/>
      <c r="FHY10" s="46"/>
      <c r="FHZ10" s="46"/>
      <c r="FIA10" s="46"/>
      <c r="FIB10" s="46"/>
      <c r="FIC10" s="46"/>
      <c r="FID10" s="46"/>
      <c r="FIE10" s="46"/>
      <c r="FIF10" s="46"/>
      <c r="FIG10" s="46"/>
      <c r="FIH10" s="46"/>
      <c r="FII10" s="46"/>
      <c r="FIJ10" s="46"/>
      <c r="FIK10" s="46"/>
      <c r="FIL10" s="46"/>
      <c r="FIM10" s="46"/>
      <c r="FIN10" s="46"/>
      <c r="FIO10" s="46"/>
      <c r="FIP10" s="46"/>
      <c r="FIQ10" s="46"/>
      <c r="FIR10" s="46"/>
      <c r="FIS10" s="46"/>
      <c r="FIT10" s="46"/>
      <c r="FIU10" s="46"/>
      <c r="FIV10" s="46"/>
      <c r="FIW10" s="46"/>
      <c r="FIX10" s="46"/>
      <c r="FIY10" s="46"/>
      <c r="FIZ10" s="46"/>
      <c r="FJA10" s="46"/>
      <c r="FJB10" s="46"/>
      <c r="FJC10" s="46"/>
      <c r="FJD10" s="46"/>
      <c r="FJE10" s="46"/>
      <c r="FJF10" s="46"/>
      <c r="FJG10" s="46"/>
      <c r="FJH10" s="46"/>
      <c r="FJI10" s="46"/>
      <c r="FJJ10" s="46"/>
      <c r="FJK10" s="46"/>
      <c r="FJL10" s="46"/>
      <c r="FJM10" s="46"/>
      <c r="FJN10" s="46"/>
      <c r="FJO10" s="46"/>
      <c r="FJP10" s="46"/>
      <c r="FJQ10" s="46"/>
      <c r="FJR10" s="46"/>
      <c r="FJS10" s="46"/>
      <c r="FJT10" s="46"/>
      <c r="FJU10" s="46"/>
      <c r="FJV10" s="46"/>
      <c r="FJW10" s="46"/>
      <c r="FJX10" s="46"/>
      <c r="FJY10" s="46"/>
      <c r="FJZ10" s="46"/>
      <c r="FKA10" s="46"/>
      <c r="FKB10" s="46"/>
      <c r="FKC10" s="46"/>
      <c r="FKD10" s="46"/>
      <c r="FKE10" s="46"/>
      <c r="FKF10" s="46"/>
      <c r="FKG10" s="46"/>
      <c r="FKH10" s="46"/>
      <c r="FKI10" s="46"/>
      <c r="FKJ10" s="46"/>
      <c r="FKK10" s="46"/>
      <c r="FKL10" s="46"/>
      <c r="FKM10" s="46"/>
      <c r="FKN10" s="46"/>
      <c r="FKO10" s="46"/>
      <c r="FKP10" s="46"/>
      <c r="FKQ10" s="46"/>
      <c r="FKR10" s="46"/>
      <c r="FKS10" s="46"/>
      <c r="FKT10" s="46"/>
      <c r="FKU10" s="46"/>
      <c r="FKV10" s="46"/>
      <c r="FKW10" s="46"/>
      <c r="FKX10" s="46"/>
      <c r="FKY10" s="46"/>
      <c r="FKZ10" s="46"/>
      <c r="FLA10" s="46"/>
      <c r="FLB10" s="46"/>
      <c r="FLC10" s="46"/>
      <c r="FLD10" s="46"/>
      <c r="FLE10" s="46"/>
      <c r="FLF10" s="46"/>
      <c r="FLG10" s="46"/>
      <c r="FLH10" s="46"/>
      <c r="FLI10" s="46"/>
      <c r="FLJ10" s="46"/>
      <c r="FLK10" s="46"/>
      <c r="FLL10" s="46"/>
      <c r="FLM10" s="46"/>
      <c r="FLN10" s="46"/>
      <c r="FLO10" s="46"/>
      <c r="FLP10" s="46"/>
      <c r="FLQ10" s="46"/>
      <c r="FLR10" s="46"/>
      <c r="FLS10" s="46"/>
      <c r="FLT10" s="46"/>
      <c r="FLU10" s="46"/>
      <c r="FLV10" s="46"/>
      <c r="FLW10" s="46"/>
      <c r="FLX10" s="46"/>
      <c r="FLY10" s="46"/>
      <c r="FLZ10" s="46"/>
      <c r="FMA10" s="46"/>
      <c r="FMB10" s="46"/>
      <c r="FMC10" s="46"/>
      <c r="FMD10" s="46"/>
      <c r="FME10" s="46"/>
      <c r="FMF10" s="46"/>
      <c r="FMG10" s="46"/>
      <c r="FMH10" s="46"/>
      <c r="FMI10" s="46"/>
      <c r="FMJ10" s="46"/>
      <c r="FMK10" s="46"/>
      <c r="FML10" s="46"/>
      <c r="FMM10" s="46"/>
      <c r="FMN10" s="46"/>
      <c r="FMO10" s="46"/>
      <c r="FMP10" s="46"/>
      <c r="FMQ10" s="46"/>
      <c r="FMR10" s="46"/>
      <c r="FMS10" s="46"/>
      <c r="FMT10" s="46"/>
      <c r="FMU10" s="46"/>
      <c r="FMV10" s="46"/>
      <c r="FMW10" s="46"/>
      <c r="FMX10" s="46"/>
      <c r="FMY10" s="46"/>
      <c r="FMZ10" s="46"/>
      <c r="FNA10" s="46"/>
      <c r="FNB10" s="46"/>
      <c r="FNC10" s="46"/>
      <c r="FND10" s="46"/>
      <c r="FNE10" s="46"/>
      <c r="FNF10" s="46"/>
      <c r="FNG10" s="46"/>
      <c r="FNH10" s="46"/>
      <c r="FNI10" s="46"/>
      <c r="FNJ10" s="46"/>
      <c r="FNK10" s="46"/>
      <c r="FNL10" s="46"/>
      <c r="FNM10" s="46"/>
      <c r="FNN10" s="46"/>
      <c r="FNO10" s="46"/>
      <c r="FNP10" s="46"/>
      <c r="FNQ10" s="46"/>
      <c r="FNR10" s="46"/>
      <c r="FNS10" s="46"/>
      <c r="FNT10" s="46"/>
      <c r="FNU10" s="46"/>
      <c r="FNV10" s="46"/>
      <c r="FNW10" s="46"/>
      <c r="FNX10" s="46"/>
      <c r="FNY10" s="46"/>
      <c r="FNZ10" s="46"/>
      <c r="FOA10" s="46"/>
      <c r="FOB10" s="46"/>
      <c r="FOC10" s="46"/>
      <c r="FOD10" s="46"/>
      <c r="FOE10" s="46"/>
      <c r="FOF10" s="46"/>
      <c r="FOG10" s="46"/>
      <c r="FOH10" s="46"/>
      <c r="FOI10" s="46"/>
      <c r="FOJ10" s="46"/>
      <c r="FOK10" s="46"/>
      <c r="FOL10" s="46"/>
      <c r="FOM10" s="46"/>
      <c r="FON10" s="46"/>
      <c r="FOO10" s="46"/>
      <c r="FOP10" s="46"/>
      <c r="FOQ10" s="46"/>
      <c r="FOR10" s="46"/>
      <c r="FOS10" s="46"/>
      <c r="FOT10" s="46"/>
      <c r="FOU10" s="46"/>
      <c r="FOV10" s="46"/>
      <c r="FOW10" s="46"/>
      <c r="FOX10" s="46"/>
      <c r="FOY10" s="46"/>
      <c r="FOZ10" s="46"/>
      <c r="FPA10" s="46"/>
      <c r="FPB10" s="46"/>
      <c r="FPC10" s="46"/>
      <c r="FPD10" s="46"/>
      <c r="FPE10" s="46"/>
      <c r="FPF10" s="46"/>
      <c r="FPG10" s="46"/>
      <c r="FPH10" s="46"/>
      <c r="FPI10" s="46"/>
      <c r="FPJ10" s="46"/>
      <c r="FPK10" s="46"/>
      <c r="FPL10" s="46"/>
      <c r="FPM10" s="46"/>
      <c r="FPN10" s="46"/>
      <c r="FPO10" s="46"/>
      <c r="FPP10" s="46"/>
      <c r="FPQ10" s="46"/>
      <c r="FPR10" s="46"/>
      <c r="FPS10" s="46"/>
      <c r="FPT10" s="46"/>
      <c r="FPU10" s="46"/>
      <c r="FPV10" s="46"/>
      <c r="FPW10" s="46"/>
      <c r="FPX10" s="46"/>
      <c r="FPY10" s="46"/>
      <c r="FPZ10" s="46"/>
      <c r="FQA10" s="46"/>
      <c r="FQB10" s="46"/>
      <c r="FQC10" s="46"/>
      <c r="FQD10" s="46"/>
      <c r="FQE10" s="46"/>
      <c r="FQF10" s="46"/>
      <c r="FQG10" s="46"/>
      <c r="FQH10" s="46"/>
      <c r="FQI10" s="46"/>
      <c r="FQJ10" s="46"/>
      <c r="FQK10" s="46"/>
      <c r="FQL10" s="46"/>
      <c r="FQM10" s="46"/>
      <c r="FQN10" s="46"/>
      <c r="FQO10" s="46"/>
      <c r="FQP10" s="46"/>
      <c r="FQQ10" s="46"/>
      <c r="FQR10" s="46"/>
      <c r="FQS10" s="46"/>
      <c r="FQT10" s="46"/>
      <c r="FQU10" s="46"/>
      <c r="FQV10" s="46"/>
      <c r="FQW10" s="46"/>
      <c r="FQX10" s="46"/>
      <c r="FQY10" s="46"/>
      <c r="FQZ10" s="46"/>
      <c r="FRA10" s="46"/>
      <c r="FRB10" s="46"/>
      <c r="FRC10" s="46"/>
      <c r="FRD10" s="46"/>
      <c r="FRE10" s="46"/>
      <c r="FRF10" s="46"/>
      <c r="FRG10" s="46"/>
      <c r="FRH10" s="46"/>
      <c r="FRI10" s="46"/>
      <c r="FRJ10" s="46"/>
      <c r="FRK10" s="46"/>
      <c r="FRL10" s="46"/>
      <c r="FRM10" s="46"/>
      <c r="FRN10" s="46"/>
      <c r="FRO10" s="46"/>
      <c r="FRP10" s="46"/>
      <c r="FRQ10" s="46"/>
      <c r="FRR10" s="46"/>
      <c r="FRS10" s="46"/>
      <c r="FRT10" s="46"/>
      <c r="FRU10" s="46"/>
      <c r="FRV10" s="46"/>
      <c r="FRW10" s="46"/>
      <c r="FRX10" s="46"/>
      <c r="FRY10" s="46"/>
      <c r="FRZ10" s="46"/>
      <c r="FSA10" s="46"/>
      <c r="FSB10" s="46"/>
      <c r="FSC10" s="46"/>
      <c r="FSD10" s="46"/>
      <c r="FSE10" s="46"/>
      <c r="FSF10" s="46"/>
      <c r="FSG10" s="46"/>
      <c r="FSH10" s="46"/>
      <c r="FSI10" s="46"/>
      <c r="FSJ10" s="46"/>
      <c r="FSK10" s="46"/>
      <c r="FSL10" s="46"/>
      <c r="FSM10" s="46"/>
      <c r="FSN10" s="46"/>
      <c r="FSO10" s="46"/>
      <c r="FSP10" s="46"/>
      <c r="FSQ10" s="46"/>
      <c r="FSR10" s="46"/>
      <c r="FSS10" s="46"/>
      <c r="FST10" s="46"/>
      <c r="FSU10" s="46"/>
      <c r="FSV10" s="46"/>
      <c r="FSW10" s="46"/>
      <c r="FSX10" s="46"/>
      <c r="FSY10" s="46"/>
      <c r="FSZ10" s="46"/>
      <c r="FTA10" s="46"/>
      <c r="FTB10" s="46"/>
      <c r="FTC10" s="46"/>
      <c r="FTD10" s="46"/>
      <c r="FTE10" s="46"/>
      <c r="FTF10" s="46"/>
      <c r="FTG10" s="46"/>
      <c r="FTH10" s="46"/>
      <c r="FTI10" s="46"/>
      <c r="FTJ10" s="46"/>
      <c r="FTK10" s="46"/>
      <c r="FTL10" s="46"/>
      <c r="FTM10" s="46"/>
      <c r="FTN10" s="46"/>
      <c r="FTO10" s="46"/>
      <c r="FTP10" s="46"/>
      <c r="FTQ10" s="46"/>
      <c r="FTR10" s="46"/>
      <c r="FTS10" s="46"/>
      <c r="FTT10" s="46"/>
      <c r="FTU10" s="46"/>
      <c r="FTV10" s="46"/>
      <c r="FTW10" s="46"/>
      <c r="FTX10" s="46"/>
      <c r="FTY10" s="46"/>
      <c r="FTZ10" s="46"/>
      <c r="FUA10" s="46"/>
      <c r="FUB10" s="46"/>
      <c r="FUC10" s="46"/>
      <c r="FUD10" s="46"/>
      <c r="FUE10" s="46"/>
      <c r="FUF10" s="46"/>
      <c r="FUG10" s="46"/>
      <c r="FUH10" s="46"/>
      <c r="FUI10" s="46"/>
      <c r="FUJ10" s="46"/>
      <c r="FUK10" s="46"/>
      <c r="FUL10" s="46"/>
      <c r="FUM10" s="46"/>
      <c r="FUN10" s="46"/>
      <c r="FUO10" s="46"/>
      <c r="FUP10" s="46"/>
      <c r="FUQ10" s="46"/>
      <c r="FUR10" s="46"/>
      <c r="FUS10" s="46"/>
      <c r="FUT10" s="46"/>
      <c r="FUU10" s="46"/>
      <c r="FUV10" s="46"/>
      <c r="FUW10" s="46"/>
      <c r="FUX10" s="46"/>
      <c r="FUY10" s="46"/>
      <c r="FUZ10" s="46"/>
      <c r="FVA10" s="46"/>
      <c r="FVB10" s="46"/>
      <c r="FVC10" s="46"/>
      <c r="FVD10" s="46"/>
      <c r="FVE10" s="46"/>
      <c r="FVF10" s="46"/>
      <c r="FVG10" s="46"/>
      <c r="FVH10" s="46"/>
      <c r="FVI10" s="46"/>
      <c r="FVJ10" s="46"/>
      <c r="FVK10" s="46"/>
      <c r="FVL10" s="46"/>
      <c r="FVM10" s="46"/>
      <c r="FVN10" s="46"/>
      <c r="FVO10" s="46"/>
      <c r="FVP10" s="46"/>
      <c r="FVQ10" s="46"/>
      <c r="FVR10" s="46"/>
      <c r="FVS10" s="46"/>
      <c r="FVT10" s="46"/>
      <c r="FVU10" s="46"/>
      <c r="FVV10" s="46"/>
      <c r="FVW10" s="46"/>
      <c r="FVX10" s="46"/>
      <c r="FVY10" s="46"/>
      <c r="FVZ10" s="46"/>
      <c r="FWA10" s="46"/>
      <c r="FWB10" s="46"/>
      <c r="FWC10" s="46"/>
      <c r="FWD10" s="46"/>
      <c r="FWE10" s="46"/>
      <c r="FWF10" s="46"/>
      <c r="FWG10" s="46"/>
      <c r="FWH10" s="46"/>
      <c r="FWI10" s="46"/>
      <c r="FWJ10" s="46"/>
      <c r="FWK10" s="46"/>
      <c r="FWL10" s="46"/>
      <c r="FWM10" s="46"/>
      <c r="FWN10" s="46"/>
      <c r="FWO10" s="46"/>
      <c r="FWP10" s="46"/>
      <c r="FWQ10" s="46"/>
      <c r="FWR10" s="46"/>
      <c r="FWS10" s="46"/>
      <c r="FWT10" s="46"/>
      <c r="FWU10" s="46"/>
      <c r="FWV10" s="46"/>
      <c r="FWW10" s="46"/>
      <c r="FWX10" s="46"/>
      <c r="FWY10" s="46"/>
      <c r="FWZ10" s="46"/>
      <c r="FXA10" s="46"/>
      <c r="FXB10" s="46"/>
      <c r="FXC10" s="46"/>
      <c r="FXD10" s="46"/>
      <c r="FXE10" s="46"/>
      <c r="FXF10" s="46"/>
      <c r="FXG10" s="46"/>
      <c r="FXH10" s="46"/>
      <c r="FXI10" s="46"/>
      <c r="FXJ10" s="46"/>
      <c r="FXK10" s="46"/>
      <c r="FXL10" s="46"/>
      <c r="FXM10" s="46"/>
      <c r="FXN10" s="46"/>
      <c r="FXO10" s="46"/>
      <c r="FXP10" s="46"/>
      <c r="FXQ10" s="46"/>
      <c r="FXR10" s="46"/>
      <c r="FXS10" s="46"/>
      <c r="FXT10" s="46"/>
      <c r="FXU10" s="46"/>
      <c r="FXV10" s="46"/>
      <c r="FXW10" s="46"/>
      <c r="FXX10" s="46"/>
      <c r="FXY10" s="46"/>
      <c r="FXZ10" s="46"/>
      <c r="FYA10" s="46"/>
      <c r="FYB10" s="46"/>
      <c r="FYC10" s="46"/>
      <c r="FYD10" s="46"/>
      <c r="FYE10" s="46"/>
      <c r="FYF10" s="46"/>
      <c r="FYG10" s="46"/>
      <c r="FYH10" s="46"/>
      <c r="FYI10" s="46"/>
      <c r="FYJ10" s="46"/>
      <c r="FYK10" s="46"/>
      <c r="FYL10" s="46"/>
      <c r="FYM10" s="46"/>
      <c r="FYN10" s="46"/>
      <c r="FYO10" s="46"/>
      <c r="FYP10" s="46"/>
      <c r="FYQ10" s="46"/>
      <c r="FYR10" s="46"/>
      <c r="FYS10" s="46"/>
      <c r="FYT10" s="46"/>
      <c r="FYU10" s="46"/>
      <c r="FYV10" s="46"/>
      <c r="FYW10" s="46"/>
      <c r="FYX10" s="46"/>
      <c r="FYY10" s="46"/>
      <c r="FYZ10" s="46"/>
      <c r="FZA10" s="46"/>
      <c r="FZB10" s="46"/>
      <c r="FZC10" s="46"/>
      <c r="FZD10" s="46"/>
      <c r="FZE10" s="46"/>
      <c r="FZF10" s="46"/>
      <c r="FZG10" s="46"/>
      <c r="FZH10" s="46"/>
      <c r="FZI10" s="46"/>
      <c r="FZJ10" s="46"/>
      <c r="FZK10" s="46"/>
      <c r="FZL10" s="46"/>
      <c r="FZM10" s="46"/>
      <c r="FZN10" s="46"/>
      <c r="FZO10" s="46"/>
      <c r="FZP10" s="46"/>
      <c r="FZQ10" s="46"/>
      <c r="FZR10" s="46"/>
      <c r="FZS10" s="46"/>
      <c r="FZT10" s="46"/>
      <c r="FZU10" s="46"/>
      <c r="FZV10" s="46"/>
      <c r="FZW10" s="46"/>
      <c r="FZX10" s="46"/>
      <c r="FZY10" s="46"/>
      <c r="FZZ10" s="46"/>
      <c r="GAA10" s="46"/>
      <c r="GAB10" s="46"/>
      <c r="GAC10" s="46"/>
      <c r="GAD10" s="46"/>
      <c r="GAE10" s="46"/>
      <c r="GAF10" s="46"/>
      <c r="GAG10" s="46"/>
      <c r="GAH10" s="46"/>
      <c r="GAI10" s="46"/>
      <c r="GAJ10" s="46"/>
      <c r="GAK10" s="46"/>
      <c r="GAL10" s="46"/>
      <c r="GAM10" s="46"/>
      <c r="GAN10" s="46"/>
      <c r="GAO10" s="46"/>
      <c r="GAP10" s="46"/>
      <c r="GAQ10" s="46"/>
      <c r="GAR10" s="46"/>
      <c r="GAS10" s="46"/>
      <c r="GAT10" s="46"/>
      <c r="GAU10" s="46"/>
      <c r="GAV10" s="46"/>
      <c r="GAW10" s="46"/>
      <c r="GAX10" s="46"/>
      <c r="GAY10" s="46"/>
      <c r="GAZ10" s="46"/>
      <c r="GBA10" s="46"/>
      <c r="GBB10" s="46"/>
      <c r="GBC10" s="46"/>
      <c r="GBD10" s="46"/>
      <c r="GBE10" s="46"/>
      <c r="GBF10" s="46"/>
      <c r="GBG10" s="46"/>
      <c r="GBH10" s="46"/>
      <c r="GBI10" s="46"/>
      <c r="GBJ10" s="46"/>
      <c r="GBK10" s="46"/>
      <c r="GBL10" s="46"/>
      <c r="GBM10" s="46"/>
      <c r="GBN10" s="46"/>
      <c r="GBO10" s="46"/>
      <c r="GBP10" s="46"/>
      <c r="GBQ10" s="46"/>
      <c r="GBR10" s="46"/>
      <c r="GBS10" s="46"/>
      <c r="GBT10" s="46"/>
      <c r="GBU10" s="46"/>
      <c r="GBV10" s="46"/>
      <c r="GBW10" s="46"/>
      <c r="GBX10" s="46"/>
      <c r="GBY10" s="46"/>
      <c r="GBZ10" s="46"/>
      <c r="GCA10" s="46"/>
      <c r="GCB10" s="46"/>
      <c r="GCC10" s="46"/>
      <c r="GCD10" s="46"/>
      <c r="GCE10" s="46"/>
      <c r="GCF10" s="46"/>
      <c r="GCG10" s="46"/>
      <c r="GCH10" s="46"/>
      <c r="GCI10" s="46"/>
      <c r="GCJ10" s="46"/>
      <c r="GCK10" s="46"/>
      <c r="GCL10" s="46"/>
      <c r="GCM10" s="46"/>
      <c r="GCN10" s="46"/>
      <c r="GCO10" s="46"/>
      <c r="GCP10" s="46"/>
      <c r="GCQ10" s="46"/>
      <c r="GCR10" s="46"/>
      <c r="GCS10" s="46"/>
      <c r="GCT10" s="46"/>
      <c r="GCU10" s="46"/>
      <c r="GCV10" s="46"/>
      <c r="GCW10" s="46"/>
      <c r="GCX10" s="46"/>
      <c r="GCY10" s="46"/>
      <c r="GCZ10" s="46"/>
      <c r="GDA10" s="46"/>
      <c r="GDB10" s="46"/>
      <c r="GDC10" s="46"/>
      <c r="GDD10" s="46"/>
      <c r="GDE10" s="46"/>
      <c r="GDF10" s="46"/>
      <c r="GDG10" s="46"/>
      <c r="GDH10" s="46"/>
      <c r="GDI10" s="46"/>
      <c r="GDJ10" s="46"/>
      <c r="GDK10" s="46"/>
      <c r="GDL10" s="46"/>
      <c r="GDM10" s="46"/>
      <c r="GDN10" s="46"/>
      <c r="GDO10" s="46"/>
      <c r="GDP10" s="46"/>
      <c r="GDQ10" s="46"/>
      <c r="GDR10" s="46"/>
      <c r="GDS10" s="46"/>
      <c r="GDT10" s="46"/>
      <c r="GDU10" s="46"/>
      <c r="GDV10" s="46"/>
      <c r="GDW10" s="46"/>
      <c r="GDX10" s="46"/>
      <c r="GDY10" s="46"/>
      <c r="GDZ10" s="46"/>
      <c r="GEA10" s="46"/>
      <c r="GEB10" s="46"/>
      <c r="GEC10" s="46"/>
      <c r="GED10" s="46"/>
      <c r="GEE10" s="46"/>
      <c r="GEF10" s="46"/>
      <c r="GEG10" s="46"/>
      <c r="GEH10" s="46"/>
      <c r="GEI10" s="46"/>
      <c r="GEJ10" s="46"/>
      <c r="GEK10" s="46"/>
      <c r="GEL10" s="46"/>
      <c r="GEM10" s="46"/>
      <c r="GEN10" s="46"/>
      <c r="GEO10" s="46"/>
      <c r="GEP10" s="46"/>
      <c r="GEQ10" s="46"/>
      <c r="GER10" s="46"/>
      <c r="GES10" s="46"/>
      <c r="GET10" s="46"/>
      <c r="GEU10" s="46"/>
      <c r="GEV10" s="46"/>
      <c r="GEW10" s="46"/>
      <c r="GEX10" s="46"/>
      <c r="GEY10" s="46"/>
      <c r="GEZ10" s="46"/>
      <c r="GFA10" s="46"/>
      <c r="GFB10" s="46"/>
      <c r="GFC10" s="46"/>
      <c r="GFD10" s="46"/>
      <c r="GFE10" s="46"/>
      <c r="GFF10" s="46"/>
      <c r="GFG10" s="46"/>
      <c r="GFH10" s="46"/>
      <c r="GFI10" s="46"/>
      <c r="GFJ10" s="46"/>
      <c r="GFK10" s="46"/>
      <c r="GFL10" s="46"/>
      <c r="GFM10" s="46"/>
      <c r="GFN10" s="46"/>
      <c r="GFO10" s="46"/>
      <c r="GFP10" s="46"/>
      <c r="GFQ10" s="46"/>
      <c r="GFR10" s="46"/>
      <c r="GFS10" s="46"/>
      <c r="GFT10" s="46"/>
      <c r="GFU10" s="46"/>
      <c r="GFV10" s="46"/>
      <c r="GFW10" s="46"/>
      <c r="GFX10" s="46"/>
      <c r="GFY10" s="46"/>
      <c r="GFZ10" s="46"/>
      <c r="GGA10" s="46"/>
      <c r="GGB10" s="46"/>
      <c r="GGC10" s="46"/>
      <c r="GGD10" s="46"/>
      <c r="GGE10" s="46"/>
      <c r="GGF10" s="46"/>
      <c r="GGG10" s="46"/>
      <c r="GGH10" s="46"/>
      <c r="GGI10" s="46"/>
      <c r="GGJ10" s="46"/>
      <c r="GGK10" s="46"/>
      <c r="GGL10" s="46"/>
      <c r="GGM10" s="46"/>
      <c r="GGN10" s="46"/>
      <c r="GGO10" s="46"/>
      <c r="GGP10" s="46"/>
      <c r="GGQ10" s="46"/>
      <c r="GGR10" s="46"/>
      <c r="GGS10" s="46"/>
      <c r="GGT10" s="46"/>
      <c r="GGU10" s="46"/>
      <c r="GGV10" s="46"/>
      <c r="GGW10" s="46"/>
      <c r="GGX10" s="46"/>
      <c r="GGY10" s="46"/>
      <c r="GGZ10" s="46"/>
      <c r="GHA10" s="46"/>
      <c r="GHB10" s="46"/>
      <c r="GHC10" s="46"/>
      <c r="GHD10" s="46"/>
      <c r="GHE10" s="46"/>
      <c r="GHF10" s="46"/>
      <c r="GHG10" s="46"/>
      <c r="GHH10" s="46"/>
      <c r="GHI10" s="46"/>
      <c r="GHJ10" s="46"/>
      <c r="GHK10" s="46"/>
      <c r="GHL10" s="46"/>
      <c r="GHM10" s="46"/>
      <c r="GHN10" s="46"/>
      <c r="GHO10" s="46"/>
      <c r="GHP10" s="46"/>
      <c r="GHQ10" s="46"/>
      <c r="GHR10" s="46"/>
      <c r="GHS10" s="46"/>
      <c r="GHT10" s="46"/>
      <c r="GHU10" s="46"/>
      <c r="GHV10" s="46"/>
      <c r="GHW10" s="46"/>
      <c r="GHX10" s="46"/>
      <c r="GHY10" s="46"/>
      <c r="GHZ10" s="46"/>
      <c r="GIA10" s="46"/>
      <c r="GIB10" s="46"/>
      <c r="GIC10" s="46"/>
      <c r="GID10" s="46"/>
      <c r="GIE10" s="46"/>
      <c r="GIF10" s="46"/>
      <c r="GIG10" s="46"/>
      <c r="GIH10" s="46"/>
      <c r="GII10" s="46"/>
      <c r="GIJ10" s="46"/>
      <c r="GIK10" s="46"/>
      <c r="GIL10" s="46"/>
      <c r="GIM10" s="46"/>
      <c r="GIN10" s="46"/>
      <c r="GIO10" s="46"/>
      <c r="GIP10" s="46"/>
      <c r="GIQ10" s="46"/>
      <c r="GIR10" s="46"/>
      <c r="GIS10" s="46"/>
      <c r="GIT10" s="46"/>
      <c r="GIU10" s="46"/>
      <c r="GIV10" s="46"/>
      <c r="GIW10" s="46"/>
      <c r="GIX10" s="46"/>
      <c r="GIY10" s="46"/>
      <c r="GIZ10" s="46"/>
      <c r="GJA10" s="46"/>
      <c r="GJB10" s="46"/>
      <c r="GJC10" s="46"/>
      <c r="GJD10" s="46"/>
      <c r="GJE10" s="46"/>
      <c r="GJF10" s="46"/>
      <c r="GJG10" s="46"/>
      <c r="GJH10" s="46"/>
      <c r="GJI10" s="46"/>
      <c r="GJJ10" s="46"/>
      <c r="GJK10" s="46"/>
      <c r="GJL10" s="46"/>
      <c r="GJM10" s="46"/>
      <c r="GJN10" s="46"/>
      <c r="GJO10" s="46"/>
      <c r="GJP10" s="46"/>
      <c r="GJQ10" s="46"/>
      <c r="GJR10" s="46"/>
      <c r="GJS10" s="46"/>
      <c r="GJT10" s="46"/>
      <c r="GJU10" s="46"/>
      <c r="GJV10" s="46"/>
      <c r="GJW10" s="46"/>
      <c r="GJX10" s="46"/>
      <c r="GJY10" s="46"/>
      <c r="GJZ10" s="46"/>
      <c r="GKA10" s="46"/>
      <c r="GKB10" s="46"/>
      <c r="GKC10" s="46"/>
      <c r="GKD10" s="46"/>
      <c r="GKE10" s="46"/>
      <c r="GKF10" s="46"/>
      <c r="GKG10" s="46"/>
      <c r="GKH10" s="46"/>
      <c r="GKI10" s="46"/>
      <c r="GKJ10" s="46"/>
      <c r="GKK10" s="46"/>
      <c r="GKL10" s="46"/>
      <c r="GKM10" s="46"/>
      <c r="GKN10" s="46"/>
      <c r="GKO10" s="46"/>
      <c r="GKP10" s="46"/>
      <c r="GKQ10" s="46"/>
      <c r="GKR10" s="46"/>
      <c r="GKS10" s="46"/>
      <c r="GKT10" s="46"/>
      <c r="GKU10" s="46"/>
      <c r="GKV10" s="46"/>
      <c r="GKW10" s="46"/>
      <c r="GKX10" s="46"/>
      <c r="GKY10" s="46"/>
      <c r="GKZ10" s="46"/>
      <c r="GLA10" s="46"/>
      <c r="GLB10" s="46"/>
      <c r="GLC10" s="46"/>
      <c r="GLD10" s="46"/>
      <c r="GLE10" s="46"/>
      <c r="GLF10" s="46"/>
      <c r="GLG10" s="46"/>
      <c r="GLH10" s="46"/>
      <c r="GLI10" s="46"/>
      <c r="GLJ10" s="46"/>
      <c r="GLK10" s="46"/>
      <c r="GLL10" s="46"/>
      <c r="GLM10" s="46"/>
      <c r="GLN10" s="46"/>
      <c r="GLO10" s="46"/>
      <c r="GLP10" s="46"/>
      <c r="GLQ10" s="46"/>
      <c r="GLR10" s="46"/>
      <c r="GLS10" s="46"/>
      <c r="GLT10" s="46"/>
      <c r="GLU10" s="46"/>
      <c r="GLV10" s="46"/>
      <c r="GLW10" s="46"/>
      <c r="GLX10" s="46"/>
      <c r="GLY10" s="46"/>
      <c r="GLZ10" s="46"/>
      <c r="GMA10" s="46"/>
      <c r="GMB10" s="46"/>
      <c r="GMC10" s="46"/>
      <c r="GMD10" s="46"/>
      <c r="GME10" s="46"/>
      <c r="GMF10" s="46"/>
      <c r="GMG10" s="46"/>
      <c r="GMH10" s="46"/>
      <c r="GMI10" s="46"/>
      <c r="GMJ10" s="46"/>
      <c r="GMK10" s="46"/>
      <c r="GML10" s="46"/>
      <c r="GMM10" s="46"/>
      <c r="GMN10" s="46"/>
      <c r="GMO10" s="46"/>
      <c r="GMP10" s="46"/>
      <c r="GMQ10" s="46"/>
      <c r="GMR10" s="46"/>
      <c r="GMS10" s="46"/>
      <c r="GMT10" s="46"/>
      <c r="GMU10" s="46"/>
      <c r="GMV10" s="46"/>
      <c r="GMW10" s="46"/>
      <c r="GMX10" s="46"/>
      <c r="GMY10" s="46"/>
      <c r="GMZ10" s="46"/>
      <c r="GNA10" s="46"/>
      <c r="GNB10" s="46"/>
      <c r="GNC10" s="46"/>
      <c r="GND10" s="46"/>
      <c r="GNE10" s="46"/>
      <c r="GNF10" s="46"/>
      <c r="GNG10" s="46"/>
      <c r="GNH10" s="46"/>
      <c r="GNI10" s="46"/>
      <c r="GNJ10" s="46"/>
      <c r="GNK10" s="46"/>
      <c r="GNL10" s="46"/>
      <c r="GNM10" s="46"/>
      <c r="GNN10" s="46"/>
      <c r="GNO10" s="46"/>
      <c r="GNP10" s="46"/>
      <c r="GNQ10" s="46"/>
      <c r="GNR10" s="46"/>
      <c r="GNS10" s="46"/>
      <c r="GNT10" s="46"/>
      <c r="GNU10" s="46"/>
      <c r="GNV10" s="46"/>
      <c r="GNW10" s="46"/>
      <c r="GNX10" s="46"/>
      <c r="GNY10" s="46"/>
      <c r="GNZ10" s="46"/>
      <c r="GOA10" s="46"/>
      <c r="GOB10" s="46"/>
      <c r="GOC10" s="46"/>
      <c r="GOD10" s="46"/>
      <c r="GOE10" s="46"/>
      <c r="GOF10" s="46"/>
      <c r="GOG10" s="46"/>
      <c r="GOH10" s="46"/>
      <c r="GOI10" s="46"/>
      <c r="GOJ10" s="46"/>
      <c r="GOK10" s="46"/>
      <c r="GOL10" s="46"/>
      <c r="GOM10" s="46"/>
      <c r="GON10" s="46"/>
      <c r="GOO10" s="46"/>
      <c r="GOP10" s="46"/>
      <c r="GOQ10" s="46"/>
      <c r="GOR10" s="46"/>
      <c r="GOS10" s="46"/>
      <c r="GOT10" s="46"/>
      <c r="GOU10" s="46"/>
      <c r="GOV10" s="46"/>
      <c r="GOW10" s="46"/>
      <c r="GOX10" s="46"/>
      <c r="GOY10" s="46"/>
      <c r="GOZ10" s="46"/>
      <c r="GPA10" s="46"/>
      <c r="GPB10" s="46"/>
      <c r="GPC10" s="46"/>
      <c r="GPD10" s="46"/>
      <c r="GPE10" s="46"/>
      <c r="GPF10" s="46"/>
      <c r="GPG10" s="46"/>
      <c r="GPH10" s="46"/>
      <c r="GPI10" s="46"/>
      <c r="GPJ10" s="46"/>
      <c r="GPK10" s="46"/>
      <c r="GPL10" s="46"/>
      <c r="GPM10" s="46"/>
      <c r="GPN10" s="46"/>
      <c r="GPO10" s="46"/>
      <c r="GPP10" s="46"/>
      <c r="GPQ10" s="46"/>
      <c r="GPR10" s="46"/>
      <c r="GPS10" s="46"/>
      <c r="GPT10" s="46"/>
      <c r="GPU10" s="46"/>
      <c r="GPV10" s="46"/>
      <c r="GPW10" s="46"/>
      <c r="GPX10" s="46"/>
      <c r="GPY10" s="46"/>
      <c r="GPZ10" s="46"/>
      <c r="GQA10" s="46"/>
      <c r="GQB10" s="46"/>
      <c r="GQC10" s="46"/>
      <c r="GQD10" s="46"/>
      <c r="GQE10" s="46"/>
      <c r="GQF10" s="46"/>
      <c r="GQG10" s="46"/>
      <c r="GQH10" s="46"/>
      <c r="GQI10" s="46"/>
      <c r="GQJ10" s="46"/>
      <c r="GQK10" s="46"/>
      <c r="GQL10" s="46"/>
      <c r="GQM10" s="46"/>
      <c r="GQN10" s="46"/>
      <c r="GQO10" s="46"/>
      <c r="GQP10" s="46"/>
      <c r="GQQ10" s="46"/>
      <c r="GQR10" s="46"/>
      <c r="GQS10" s="46"/>
      <c r="GQT10" s="46"/>
      <c r="GQU10" s="46"/>
      <c r="GQV10" s="46"/>
      <c r="GQW10" s="46"/>
      <c r="GQX10" s="46"/>
      <c r="GQY10" s="46"/>
      <c r="GQZ10" s="46"/>
      <c r="GRA10" s="46"/>
      <c r="GRB10" s="46"/>
      <c r="GRC10" s="46"/>
      <c r="GRD10" s="46"/>
      <c r="GRE10" s="46"/>
      <c r="GRF10" s="46"/>
      <c r="GRG10" s="46"/>
      <c r="GRH10" s="46"/>
      <c r="GRI10" s="46"/>
      <c r="GRJ10" s="46"/>
      <c r="GRK10" s="46"/>
      <c r="GRL10" s="46"/>
      <c r="GRM10" s="46"/>
      <c r="GRN10" s="46"/>
      <c r="GRO10" s="46"/>
      <c r="GRP10" s="46"/>
      <c r="GRQ10" s="46"/>
      <c r="GRR10" s="46"/>
      <c r="GRS10" s="46"/>
      <c r="GRT10" s="46"/>
      <c r="GRU10" s="46"/>
      <c r="GRV10" s="46"/>
      <c r="GRW10" s="46"/>
      <c r="GRX10" s="46"/>
      <c r="GRY10" s="46"/>
      <c r="GRZ10" s="46"/>
      <c r="GSA10" s="46"/>
      <c r="GSB10" s="46"/>
      <c r="GSC10" s="46"/>
      <c r="GSD10" s="46"/>
      <c r="GSE10" s="46"/>
      <c r="GSF10" s="46"/>
      <c r="GSG10" s="46"/>
      <c r="GSH10" s="46"/>
      <c r="GSI10" s="46"/>
      <c r="GSJ10" s="46"/>
      <c r="GSK10" s="46"/>
      <c r="GSL10" s="46"/>
      <c r="GSM10" s="46"/>
      <c r="GSN10" s="46"/>
      <c r="GSO10" s="46"/>
      <c r="GSP10" s="46"/>
      <c r="GSQ10" s="46"/>
      <c r="GSR10" s="46"/>
      <c r="GSS10" s="46"/>
      <c r="GST10" s="46"/>
      <c r="GSU10" s="46"/>
      <c r="GSV10" s="46"/>
      <c r="GSW10" s="46"/>
      <c r="GSX10" s="46"/>
      <c r="GSY10" s="46"/>
      <c r="GSZ10" s="46"/>
      <c r="GTA10" s="46"/>
      <c r="GTB10" s="46"/>
      <c r="GTC10" s="46"/>
      <c r="GTD10" s="46"/>
      <c r="GTE10" s="46"/>
      <c r="GTF10" s="46"/>
      <c r="GTG10" s="46"/>
      <c r="GTH10" s="46"/>
      <c r="GTI10" s="46"/>
      <c r="GTJ10" s="46"/>
      <c r="GTK10" s="46"/>
      <c r="GTL10" s="46"/>
      <c r="GTM10" s="46"/>
      <c r="GTN10" s="46"/>
      <c r="GTO10" s="46"/>
      <c r="GTP10" s="46"/>
      <c r="GTQ10" s="46"/>
      <c r="GTR10" s="46"/>
      <c r="GTS10" s="46"/>
      <c r="GTT10" s="46"/>
      <c r="GTU10" s="46"/>
      <c r="GTV10" s="46"/>
      <c r="GTW10" s="46"/>
      <c r="GTX10" s="46"/>
      <c r="GTY10" s="46"/>
      <c r="GTZ10" s="46"/>
      <c r="GUA10" s="46"/>
      <c r="GUB10" s="46"/>
      <c r="GUC10" s="46"/>
      <c r="GUD10" s="46"/>
      <c r="GUE10" s="46"/>
      <c r="GUF10" s="46"/>
      <c r="GUG10" s="46"/>
      <c r="GUH10" s="46"/>
      <c r="GUI10" s="46"/>
      <c r="GUJ10" s="46"/>
      <c r="GUK10" s="46"/>
      <c r="GUL10" s="46"/>
      <c r="GUM10" s="46"/>
      <c r="GUN10" s="46"/>
      <c r="GUO10" s="46"/>
      <c r="GUP10" s="46"/>
      <c r="GUQ10" s="46"/>
      <c r="GUR10" s="46"/>
      <c r="GUS10" s="46"/>
      <c r="GUT10" s="46"/>
      <c r="GUU10" s="46"/>
      <c r="GUV10" s="46"/>
      <c r="GUW10" s="46"/>
      <c r="GUX10" s="46"/>
      <c r="GUY10" s="46"/>
      <c r="GUZ10" s="46"/>
      <c r="GVA10" s="46"/>
      <c r="GVB10" s="46"/>
      <c r="GVC10" s="46"/>
      <c r="GVD10" s="46"/>
      <c r="GVE10" s="46"/>
      <c r="GVF10" s="46"/>
      <c r="GVG10" s="46"/>
      <c r="GVH10" s="46"/>
      <c r="GVI10" s="46"/>
      <c r="GVJ10" s="46"/>
      <c r="GVK10" s="46"/>
      <c r="GVL10" s="46"/>
      <c r="GVM10" s="46"/>
      <c r="GVN10" s="46"/>
      <c r="GVO10" s="46"/>
      <c r="GVP10" s="46"/>
      <c r="GVQ10" s="46"/>
      <c r="GVR10" s="46"/>
      <c r="GVS10" s="46"/>
      <c r="GVT10" s="46"/>
      <c r="GVU10" s="46"/>
      <c r="GVV10" s="46"/>
      <c r="GVW10" s="46"/>
      <c r="GVX10" s="46"/>
      <c r="GVY10" s="46"/>
      <c r="GVZ10" s="46"/>
      <c r="GWA10" s="46"/>
      <c r="GWB10" s="46"/>
      <c r="GWC10" s="46"/>
      <c r="GWD10" s="46"/>
      <c r="GWE10" s="46"/>
      <c r="GWF10" s="46"/>
      <c r="GWG10" s="46"/>
      <c r="GWH10" s="46"/>
      <c r="GWI10" s="46"/>
      <c r="GWJ10" s="46"/>
      <c r="GWK10" s="46"/>
      <c r="GWL10" s="46"/>
      <c r="GWM10" s="46"/>
      <c r="GWN10" s="46"/>
      <c r="GWO10" s="46"/>
      <c r="GWP10" s="46"/>
      <c r="GWQ10" s="46"/>
      <c r="GWR10" s="46"/>
      <c r="GWS10" s="46"/>
      <c r="GWT10" s="46"/>
      <c r="GWU10" s="46"/>
      <c r="GWV10" s="46"/>
      <c r="GWW10" s="46"/>
      <c r="GWX10" s="46"/>
      <c r="GWY10" s="46"/>
      <c r="GWZ10" s="46"/>
      <c r="GXA10" s="46"/>
      <c r="GXB10" s="46"/>
      <c r="GXC10" s="46"/>
      <c r="GXD10" s="46"/>
      <c r="GXE10" s="46"/>
      <c r="GXF10" s="46"/>
      <c r="GXG10" s="46"/>
      <c r="GXH10" s="46"/>
      <c r="GXI10" s="46"/>
      <c r="GXJ10" s="46"/>
      <c r="GXK10" s="46"/>
      <c r="GXL10" s="46"/>
      <c r="GXM10" s="46"/>
      <c r="GXN10" s="46"/>
      <c r="GXO10" s="46"/>
      <c r="GXP10" s="46"/>
      <c r="GXQ10" s="46"/>
      <c r="GXR10" s="46"/>
      <c r="GXS10" s="46"/>
      <c r="GXT10" s="46"/>
      <c r="GXU10" s="46"/>
      <c r="GXV10" s="46"/>
      <c r="GXW10" s="46"/>
      <c r="GXX10" s="46"/>
      <c r="GXY10" s="46"/>
      <c r="GXZ10" s="46"/>
      <c r="GYA10" s="46"/>
      <c r="GYB10" s="46"/>
      <c r="GYC10" s="46"/>
      <c r="GYD10" s="46"/>
      <c r="GYE10" s="46"/>
      <c r="GYF10" s="46"/>
      <c r="GYG10" s="46"/>
      <c r="GYH10" s="46"/>
      <c r="GYI10" s="46"/>
      <c r="GYJ10" s="46"/>
      <c r="GYK10" s="46"/>
      <c r="GYL10" s="46"/>
      <c r="GYM10" s="46"/>
      <c r="GYN10" s="46"/>
      <c r="GYO10" s="46"/>
      <c r="GYP10" s="46"/>
      <c r="GYQ10" s="46"/>
      <c r="GYR10" s="46"/>
      <c r="GYS10" s="46"/>
      <c r="GYT10" s="46"/>
      <c r="GYU10" s="46"/>
      <c r="GYV10" s="46"/>
      <c r="GYW10" s="46"/>
      <c r="GYX10" s="46"/>
      <c r="GYY10" s="46"/>
      <c r="GYZ10" s="46"/>
      <c r="GZA10" s="46"/>
      <c r="GZB10" s="46"/>
      <c r="GZC10" s="46"/>
      <c r="GZD10" s="46"/>
      <c r="GZE10" s="46"/>
      <c r="GZF10" s="46"/>
      <c r="GZG10" s="46"/>
      <c r="GZH10" s="46"/>
      <c r="GZI10" s="46"/>
      <c r="GZJ10" s="46"/>
      <c r="GZK10" s="46"/>
      <c r="GZL10" s="46"/>
      <c r="GZM10" s="46"/>
      <c r="GZN10" s="46"/>
      <c r="GZO10" s="46"/>
      <c r="GZP10" s="46"/>
      <c r="GZQ10" s="46"/>
      <c r="GZR10" s="46"/>
      <c r="GZS10" s="46"/>
      <c r="GZT10" s="46"/>
      <c r="GZU10" s="46"/>
      <c r="GZV10" s="46"/>
      <c r="GZW10" s="46"/>
      <c r="GZX10" s="46"/>
      <c r="GZY10" s="46"/>
      <c r="GZZ10" s="46"/>
      <c r="HAA10" s="46"/>
      <c r="HAB10" s="46"/>
      <c r="HAC10" s="46"/>
      <c r="HAD10" s="46"/>
      <c r="HAE10" s="46"/>
      <c r="HAF10" s="46"/>
      <c r="HAG10" s="46"/>
      <c r="HAH10" s="46"/>
      <c r="HAI10" s="46"/>
      <c r="HAJ10" s="46"/>
      <c r="HAK10" s="46"/>
      <c r="HAL10" s="46"/>
      <c r="HAM10" s="46"/>
      <c r="HAN10" s="46"/>
      <c r="HAO10" s="46"/>
      <c r="HAP10" s="46"/>
      <c r="HAQ10" s="46"/>
      <c r="HAR10" s="46"/>
      <c r="HAS10" s="46"/>
      <c r="HAT10" s="46"/>
      <c r="HAU10" s="46"/>
      <c r="HAV10" s="46"/>
      <c r="HAW10" s="46"/>
      <c r="HAX10" s="46"/>
      <c r="HAY10" s="46"/>
      <c r="HAZ10" s="46"/>
      <c r="HBA10" s="46"/>
      <c r="HBB10" s="46"/>
      <c r="HBC10" s="46"/>
      <c r="HBD10" s="46"/>
      <c r="HBE10" s="46"/>
      <c r="HBF10" s="46"/>
      <c r="HBG10" s="46"/>
      <c r="HBH10" s="46"/>
      <c r="HBI10" s="46"/>
      <c r="HBJ10" s="46"/>
      <c r="HBK10" s="46"/>
      <c r="HBL10" s="46"/>
      <c r="HBM10" s="46"/>
      <c r="HBN10" s="46"/>
      <c r="HBO10" s="46"/>
      <c r="HBP10" s="46"/>
      <c r="HBQ10" s="46"/>
      <c r="HBR10" s="46"/>
      <c r="HBS10" s="46"/>
      <c r="HBT10" s="46"/>
      <c r="HBU10" s="46"/>
      <c r="HBV10" s="46"/>
      <c r="HBW10" s="46"/>
      <c r="HBX10" s="46"/>
      <c r="HBY10" s="46"/>
      <c r="HBZ10" s="46"/>
      <c r="HCA10" s="46"/>
      <c r="HCB10" s="46"/>
      <c r="HCC10" s="46"/>
      <c r="HCD10" s="46"/>
      <c r="HCE10" s="46"/>
      <c r="HCF10" s="46"/>
      <c r="HCG10" s="46"/>
      <c r="HCH10" s="46"/>
      <c r="HCI10" s="46"/>
      <c r="HCJ10" s="46"/>
      <c r="HCK10" s="46"/>
      <c r="HCL10" s="46"/>
      <c r="HCM10" s="46"/>
      <c r="HCN10" s="46"/>
      <c r="HCO10" s="46"/>
      <c r="HCP10" s="46"/>
      <c r="HCQ10" s="46"/>
      <c r="HCR10" s="46"/>
      <c r="HCS10" s="46"/>
      <c r="HCT10" s="46"/>
      <c r="HCU10" s="46"/>
      <c r="HCV10" s="46"/>
      <c r="HCW10" s="46"/>
      <c r="HCX10" s="46"/>
      <c r="HCY10" s="46"/>
      <c r="HCZ10" s="46"/>
      <c r="HDA10" s="46"/>
      <c r="HDB10" s="46"/>
      <c r="HDC10" s="46"/>
      <c r="HDD10" s="46"/>
      <c r="HDE10" s="46"/>
      <c r="HDF10" s="46"/>
      <c r="HDG10" s="46"/>
      <c r="HDH10" s="46"/>
      <c r="HDI10" s="46"/>
      <c r="HDJ10" s="46"/>
      <c r="HDK10" s="46"/>
      <c r="HDL10" s="46"/>
      <c r="HDM10" s="46"/>
      <c r="HDN10" s="46"/>
      <c r="HDO10" s="46"/>
      <c r="HDP10" s="46"/>
      <c r="HDQ10" s="46"/>
      <c r="HDR10" s="46"/>
      <c r="HDS10" s="46"/>
      <c r="HDT10" s="46"/>
      <c r="HDU10" s="46"/>
      <c r="HDV10" s="46"/>
      <c r="HDW10" s="46"/>
      <c r="HDX10" s="46"/>
      <c r="HDY10" s="46"/>
      <c r="HDZ10" s="46"/>
      <c r="HEA10" s="46"/>
      <c r="HEB10" s="46"/>
      <c r="HEC10" s="46"/>
      <c r="HED10" s="46"/>
      <c r="HEE10" s="46"/>
      <c r="HEF10" s="46"/>
      <c r="HEG10" s="46"/>
      <c r="HEH10" s="46"/>
      <c r="HEI10" s="46"/>
      <c r="HEJ10" s="46"/>
      <c r="HEK10" s="46"/>
      <c r="HEL10" s="46"/>
      <c r="HEM10" s="46"/>
      <c r="HEN10" s="46"/>
      <c r="HEO10" s="46"/>
      <c r="HEP10" s="46"/>
      <c r="HEQ10" s="46"/>
      <c r="HER10" s="46"/>
      <c r="HES10" s="46"/>
      <c r="HET10" s="46"/>
      <c r="HEU10" s="46"/>
      <c r="HEV10" s="46"/>
      <c r="HEW10" s="46"/>
      <c r="HEX10" s="46"/>
      <c r="HEY10" s="46"/>
      <c r="HEZ10" s="46"/>
      <c r="HFA10" s="46"/>
      <c r="HFB10" s="46"/>
      <c r="HFC10" s="46"/>
      <c r="HFD10" s="46"/>
      <c r="HFE10" s="46"/>
      <c r="HFF10" s="46"/>
      <c r="HFG10" s="46"/>
      <c r="HFH10" s="46"/>
      <c r="HFI10" s="46"/>
      <c r="HFJ10" s="46"/>
      <c r="HFK10" s="46"/>
      <c r="HFL10" s="46"/>
      <c r="HFM10" s="46"/>
      <c r="HFN10" s="46"/>
      <c r="HFO10" s="46"/>
      <c r="HFP10" s="46"/>
      <c r="HFQ10" s="46"/>
      <c r="HFR10" s="46"/>
      <c r="HFS10" s="46"/>
      <c r="HFT10" s="46"/>
      <c r="HFU10" s="46"/>
      <c r="HFV10" s="46"/>
      <c r="HFW10" s="46"/>
      <c r="HFX10" s="46"/>
      <c r="HFY10" s="46"/>
      <c r="HFZ10" s="46"/>
      <c r="HGA10" s="46"/>
      <c r="HGB10" s="46"/>
      <c r="HGC10" s="46"/>
      <c r="HGD10" s="46"/>
      <c r="HGE10" s="46"/>
      <c r="HGF10" s="46"/>
      <c r="HGG10" s="46"/>
      <c r="HGH10" s="46"/>
      <c r="HGI10" s="46"/>
      <c r="HGJ10" s="46"/>
      <c r="HGK10" s="46"/>
      <c r="HGL10" s="46"/>
      <c r="HGM10" s="46"/>
      <c r="HGN10" s="46"/>
      <c r="HGO10" s="46"/>
      <c r="HGP10" s="46"/>
      <c r="HGQ10" s="46"/>
      <c r="HGR10" s="46"/>
      <c r="HGS10" s="46"/>
      <c r="HGT10" s="46"/>
      <c r="HGU10" s="46"/>
      <c r="HGV10" s="46"/>
      <c r="HGW10" s="46"/>
      <c r="HGX10" s="46"/>
      <c r="HGY10" s="46"/>
      <c r="HGZ10" s="46"/>
      <c r="HHA10" s="46"/>
      <c r="HHB10" s="46"/>
      <c r="HHC10" s="46"/>
      <c r="HHD10" s="46"/>
      <c r="HHE10" s="46"/>
      <c r="HHF10" s="46"/>
      <c r="HHG10" s="46"/>
      <c r="HHH10" s="46"/>
      <c r="HHI10" s="46"/>
      <c r="HHJ10" s="46"/>
      <c r="HHK10" s="46"/>
      <c r="HHL10" s="46"/>
      <c r="HHM10" s="46"/>
      <c r="HHN10" s="46"/>
      <c r="HHO10" s="46"/>
      <c r="HHP10" s="46"/>
      <c r="HHQ10" s="46"/>
      <c r="HHR10" s="46"/>
      <c r="HHS10" s="46"/>
      <c r="HHT10" s="46"/>
      <c r="HHU10" s="46"/>
      <c r="HHV10" s="46"/>
      <c r="HHW10" s="46"/>
      <c r="HHX10" s="46"/>
      <c r="HHY10" s="46"/>
      <c r="HHZ10" s="46"/>
      <c r="HIA10" s="46"/>
      <c r="HIB10" s="46"/>
      <c r="HIC10" s="46"/>
      <c r="HID10" s="46"/>
      <c r="HIE10" s="46"/>
      <c r="HIF10" s="46"/>
      <c r="HIG10" s="46"/>
      <c r="HIH10" s="46"/>
      <c r="HII10" s="46"/>
      <c r="HIJ10" s="46"/>
      <c r="HIK10" s="46"/>
      <c r="HIL10" s="46"/>
      <c r="HIM10" s="46"/>
      <c r="HIN10" s="46"/>
      <c r="HIO10" s="46"/>
      <c r="HIP10" s="46"/>
      <c r="HIQ10" s="46"/>
      <c r="HIR10" s="46"/>
      <c r="HIS10" s="46"/>
      <c r="HIT10" s="46"/>
      <c r="HIU10" s="46"/>
      <c r="HIV10" s="46"/>
      <c r="HIW10" s="46"/>
      <c r="HIX10" s="46"/>
      <c r="HIY10" s="46"/>
      <c r="HIZ10" s="46"/>
      <c r="HJA10" s="46"/>
      <c r="HJB10" s="46"/>
      <c r="HJC10" s="46"/>
      <c r="HJD10" s="46"/>
      <c r="HJE10" s="46"/>
      <c r="HJF10" s="46"/>
      <c r="HJG10" s="46"/>
      <c r="HJH10" s="46"/>
      <c r="HJI10" s="46"/>
      <c r="HJJ10" s="46"/>
      <c r="HJK10" s="46"/>
      <c r="HJL10" s="46"/>
      <c r="HJM10" s="46"/>
      <c r="HJN10" s="46"/>
      <c r="HJO10" s="46"/>
      <c r="HJP10" s="46"/>
      <c r="HJQ10" s="46"/>
      <c r="HJR10" s="46"/>
      <c r="HJS10" s="46"/>
      <c r="HJT10" s="46"/>
      <c r="HJU10" s="46"/>
      <c r="HJV10" s="46"/>
      <c r="HJW10" s="46"/>
      <c r="HJX10" s="46"/>
      <c r="HJY10" s="46"/>
      <c r="HJZ10" s="46"/>
      <c r="HKA10" s="46"/>
      <c r="HKB10" s="46"/>
      <c r="HKC10" s="46"/>
      <c r="HKD10" s="46"/>
      <c r="HKE10" s="46"/>
      <c r="HKF10" s="46"/>
      <c r="HKG10" s="46"/>
      <c r="HKH10" s="46"/>
      <c r="HKI10" s="46"/>
      <c r="HKJ10" s="46"/>
      <c r="HKK10" s="46"/>
      <c r="HKL10" s="46"/>
      <c r="HKM10" s="46"/>
      <c r="HKN10" s="46"/>
      <c r="HKO10" s="46"/>
      <c r="HKP10" s="46"/>
      <c r="HKQ10" s="46"/>
      <c r="HKR10" s="46"/>
      <c r="HKS10" s="46"/>
      <c r="HKT10" s="46"/>
      <c r="HKU10" s="46"/>
      <c r="HKV10" s="46"/>
      <c r="HKW10" s="46"/>
      <c r="HKX10" s="46"/>
      <c r="HKY10" s="46"/>
      <c r="HKZ10" s="46"/>
      <c r="HLA10" s="46"/>
      <c r="HLB10" s="46"/>
      <c r="HLC10" s="46"/>
      <c r="HLD10" s="46"/>
      <c r="HLE10" s="46"/>
      <c r="HLF10" s="46"/>
      <c r="HLG10" s="46"/>
      <c r="HLH10" s="46"/>
      <c r="HLI10" s="46"/>
      <c r="HLJ10" s="46"/>
      <c r="HLK10" s="46"/>
      <c r="HLL10" s="46"/>
      <c r="HLM10" s="46"/>
      <c r="HLN10" s="46"/>
      <c r="HLO10" s="46"/>
      <c r="HLP10" s="46"/>
      <c r="HLQ10" s="46"/>
      <c r="HLR10" s="46"/>
      <c r="HLS10" s="46"/>
      <c r="HLT10" s="46"/>
      <c r="HLU10" s="46"/>
      <c r="HLV10" s="46"/>
      <c r="HLW10" s="46"/>
      <c r="HLX10" s="46"/>
      <c r="HLY10" s="46"/>
      <c r="HLZ10" s="46"/>
      <c r="HMA10" s="46"/>
      <c r="HMB10" s="46"/>
      <c r="HMC10" s="46"/>
      <c r="HMD10" s="46"/>
      <c r="HME10" s="46"/>
      <c r="HMF10" s="46"/>
      <c r="HMG10" s="46"/>
      <c r="HMH10" s="46"/>
      <c r="HMI10" s="46"/>
      <c r="HMJ10" s="46"/>
      <c r="HMK10" s="46"/>
      <c r="HML10" s="46"/>
      <c r="HMM10" s="46"/>
      <c r="HMN10" s="46"/>
      <c r="HMO10" s="46"/>
      <c r="HMP10" s="46"/>
      <c r="HMQ10" s="46"/>
      <c r="HMR10" s="46"/>
      <c r="HMS10" s="46"/>
      <c r="HMT10" s="46"/>
      <c r="HMU10" s="46"/>
      <c r="HMV10" s="46"/>
      <c r="HMW10" s="46"/>
      <c r="HMX10" s="46"/>
      <c r="HMY10" s="46"/>
      <c r="HMZ10" s="46"/>
      <c r="HNA10" s="46"/>
      <c r="HNB10" s="46"/>
      <c r="HNC10" s="46"/>
      <c r="HND10" s="46"/>
      <c r="HNE10" s="46"/>
      <c r="HNF10" s="46"/>
      <c r="HNG10" s="46"/>
      <c r="HNH10" s="46"/>
      <c r="HNI10" s="46"/>
      <c r="HNJ10" s="46"/>
      <c r="HNK10" s="46"/>
      <c r="HNL10" s="46"/>
      <c r="HNM10" s="46"/>
      <c r="HNN10" s="46"/>
      <c r="HNO10" s="46"/>
      <c r="HNP10" s="46"/>
      <c r="HNQ10" s="46"/>
      <c r="HNR10" s="46"/>
      <c r="HNS10" s="46"/>
      <c r="HNT10" s="46"/>
      <c r="HNU10" s="46"/>
      <c r="HNV10" s="46"/>
      <c r="HNW10" s="46"/>
      <c r="HNX10" s="46"/>
      <c r="HNY10" s="46"/>
      <c r="HNZ10" s="46"/>
      <c r="HOA10" s="46"/>
      <c r="HOB10" s="46"/>
      <c r="HOC10" s="46"/>
      <c r="HOD10" s="46"/>
      <c r="HOE10" s="46"/>
      <c r="HOF10" s="46"/>
      <c r="HOG10" s="46"/>
      <c r="HOH10" s="46"/>
      <c r="HOI10" s="46"/>
      <c r="HOJ10" s="46"/>
      <c r="HOK10" s="46"/>
      <c r="HOL10" s="46"/>
      <c r="HOM10" s="46"/>
      <c r="HON10" s="46"/>
      <c r="HOO10" s="46"/>
      <c r="HOP10" s="46"/>
      <c r="HOQ10" s="46"/>
      <c r="HOR10" s="46"/>
      <c r="HOS10" s="46"/>
      <c r="HOT10" s="46"/>
      <c r="HOU10" s="46"/>
      <c r="HOV10" s="46"/>
      <c r="HOW10" s="46"/>
      <c r="HOX10" s="46"/>
      <c r="HOY10" s="46"/>
      <c r="HOZ10" s="46"/>
      <c r="HPA10" s="46"/>
      <c r="HPB10" s="46"/>
      <c r="HPC10" s="46"/>
      <c r="HPD10" s="46"/>
      <c r="HPE10" s="46"/>
      <c r="HPF10" s="46"/>
      <c r="HPG10" s="46"/>
      <c r="HPH10" s="46"/>
      <c r="HPI10" s="46"/>
      <c r="HPJ10" s="46"/>
      <c r="HPK10" s="46"/>
      <c r="HPL10" s="46"/>
      <c r="HPM10" s="46"/>
      <c r="HPN10" s="46"/>
      <c r="HPO10" s="46"/>
      <c r="HPP10" s="46"/>
      <c r="HPQ10" s="46"/>
      <c r="HPR10" s="46"/>
      <c r="HPS10" s="46"/>
      <c r="HPT10" s="46"/>
      <c r="HPU10" s="46"/>
      <c r="HPV10" s="46"/>
      <c r="HPW10" s="46"/>
      <c r="HPX10" s="46"/>
      <c r="HPY10" s="46"/>
      <c r="HPZ10" s="46"/>
      <c r="HQA10" s="46"/>
      <c r="HQB10" s="46"/>
      <c r="HQC10" s="46"/>
      <c r="HQD10" s="46"/>
      <c r="HQE10" s="46"/>
      <c r="HQF10" s="46"/>
      <c r="HQG10" s="46"/>
      <c r="HQH10" s="46"/>
      <c r="HQI10" s="46"/>
      <c r="HQJ10" s="46"/>
      <c r="HQK10" s="46"/>
      <c r="HQL10" s="46"/>
      <c r="HQM10" s="46"/>
      <c r="HQN10" s="46"/>
      <c r="HQO10" s="46"/>
      <c r="HQP10" s="46"/>
      <c r="HQQ10" s="46"/>
      <c r="HQR10" s="46"/>
      <c r="HQS10" s="46"/>
      <c r="HQT10" s="46"/>
      <c r="HQU10" s="46"/>
      <c r="HQV10" s="46"/>
      <c r="HQW10" s="46"/>
      <c r="HQX10" s="46"/>
      <c r="HQY10" s="46"/>
      <c r="HQZ10" s="46"/>
      <c r="HRA10" s="46"/>
      <c r="HRB10" s="46"/>
      <c r="HRC10" s="46"/>
      <c r="HRD10" s="46"/>
      <c r="HRE10" s="46"/>
      <c r="HRF10" s="46"/>
      <c r="HRG10" s="46"/>
      <c r="HRH10" s="46"/>
      <c r="HRI10" s="46"/>
      <c r="HRJ10" s="46"/>
      <c r="HRK10" s="46"/>
      <c r="HRL10" s="46"/>
      <c r="HRM10" s="46"/>
      <c r="HRN10" s="46"/>
      <c r="HRO10" s="46"/>
      <c r="HRP10" s="46"/>
      <c r="HRQ10" s="46"/>
      <c r="HRR10" s="46"/>
      <c r="HRS10" s="46"/>
      <c r="HRT10" s="46"/>
      <c r="HRU10" s="46"/>
      <c r="HRV10" s="46"/>
      <c r="HRW10" s="46"/>
      <c r="HRX10" s="46"/>
      <c r="HRY10" s="46"/>
      <c r="HRZ10" s="46"/>
      <c r="HSA10" s="46"/>
      <c r="HSB10" s="46"/>
      <c r="HSC10" s="46"/>
      <c r="HSD10" s="46"/>
      <c r="HSE10" s="46"/>
      <c r="HSF10" s="46"/>
      <c r="HSG10" s="46"/>
      <c r="HSH10" s="46"/>
      <c r="HSI10" s="46"/>
      <c r="HSJ10" s="46"/>
      <c r="HSK10" s="46"/>
      <c r="HSL10" s="46"/>
      <c r="HSM10" s="46"/>
      <c r="HSN10" s="46"/>
      <c r="HSO10" s="46"/>
      <c r="HSP10" s="46"/>
      <c r="HSQ10" s="46"/>
      <c r="HSR10" s="46"/>
      <c r="HSS10" s="46"/>
      <c r="HST10" s="46"/>
      <c r="HSU10" s="46"/>
      <c r="HSV10" s="46"/>
      <c r="HSW10" s="46"/>
      <c r="HSX10" s="46"/>
      <c r="HSY10" s="46"/>
      <c r="HSZ10" s="46"/>
      <c r="HTA10" s="46"/>
      <c r="HTB10" s="46"/>
      <c r="HTC10" s="46"/>
      <c r="HTD10" s="46"/>
      <c r="HTE10" s="46"/>
      <c r="HTF10" s="46"/>
      <c r="HTG10" s="46"/>
      <c r="HTH10" s="46"/>
      <c r="HTI10" s="46"/>
      <c r="HTJ10" s="46"/>
      <c r="HTK10" s="46"/>
      <c r="HTL10" s="46"/>
      <c r="HTM10" s="46"/>
      <c r="HTN10" s="46"/>
      <c r="HTO10" s="46"/>
      <c r="HTP10" s="46"/>
      <c r="HTQ10" s="46"/>
      <c r="HTR10" s="46"/>
      <c r="HTS10" s="46"/>
      <c r="HTT10" s="46"/>
      <c r="HTU10" s="46"/>
      <c r="HTV10" s="46"/>
      <c r="HTW10" s="46"/>
      <c r="HTX10" s="46"/>
      <c r="HTY10" s="46"/>
      <c r="HTZ10" s="46"/>
      <c r="HUA10" s="46"/>
      <c r="HUB10" s="46"/>
      <c r="HUC10" s="46"/>
      <c r="HUD10" s="46"/>
      <c r="HUE10" s="46"/>
      <c r="HUF10" s="46"/>
      <c r="HUG10" s="46"/>
      <c r="HUH10" s="46"/>
      <c r="HUI10" s="46"/>
      <c r="HUJ10" s="46"/>
      <c r="HUK10" s="46"/>
      <c r="HUL10" s="46"/>
      <c r="HUM10" s="46"/>
      <c r="HUN10" s="46"/>
      <c r="HUO10" s="46"/>
      <c r="HUP10" s="46"/>
      <c r="HUQ10" s="46"/>
      <c r="HUR10" s="46"/>
      <c r="HUS10" s="46"/>
      <c r="HUT10" s="46"/>
      <c r="HUU10" s="46"/>
      <c r="HUV10" s="46"/>
      <c r="HUW10" s="46"/>
      <c r="HUX10" s="46"/>
      <c r="HUY10" s="46"/>
      <c r="HUZ10" s="46"/>
      <c r="HVA10" s="46"/>
      <c r="HVB10" s="46"/>
      <c r="HVC10" s="46"/>
      <c r="HVD10" s="46"/>
      <c r="HVE10" s="46"/>
      <c r="HVF10" s="46"/>
      <c r="HVG10" s="46"/>
      <c r="HVH10" s="46"/>
      <c r="HVI10" s="46"/>
      <c r="HVJ10" s="46"/>
      <c r="HVK10" s="46"/>
      <c r="HVL10" s="46"/>
      <c r="HVM10" s="46"/>
      <c r="HVN10" s="46"/>
      <c r="HVO10" s="46"/>
      <c r="HVP10" s="46"/>
      <c r="HVQ10" s="46"/>
      <c r="HVR10" s="46"/>
      <c r="HVS10" s="46"/>
      <c r="HVT10" s="46"/>
      <c r="HVU10" s="46"/>
      <c r="HVV10" s="46"/>
      <c r="HVW10" s="46"/>
      <c r="HVX10" s="46"/>
      <c r="HVY10" s="46"/>
      <c r="HVZ10" s="46"/>
      <c r="HWA10" s="46"/>
      <c r="HWB10" s="46"/>
      <c r="HWC10" s="46"/>
      <c r="HWD10" s="46"/>
      <c r="HWE10" s="46"/>
      <c r="HWF10" s="46"/>
      <c r="HWG10" s="46"/>
      <c r="HWH10" s="46"/>
      <c r="HWI10" s="46"/>
      <c r="HWJ10" s="46"/>
      <c r="HWK10" s="46"/>
      <c r="HWL10" s="46"/>
      <c r="HWM10" s="46"/>
      <c r="HWN10" s="46"/>
      <c r="HWO10" s="46"/>
      <c r="HWP10" s="46"/>
      <c r="HWQ10" s="46"/>
      <c r="HWR10" s="46"/>
      <c r="HWS10" s="46"/>
      <c r="HWT10" s="46"/>
      <c r="HWU10" s="46"/>
      <c r="HWV10" s="46"/>
      <c r="HWW10" s="46"/>
      <c r="HWX10" s="46"/>
      <c r="HWY10" s="46"/>
      <c r="HWZ10" s="46"/>
      <c r="HXA10" s="46"/>
      <c r="HXB10" s="46"/>
      <c r="HXC10" s="46"/>
      <c r="HXD10" s="46"/>
      <c r="HXE10" s="46"/>
      <c r="HXF10" s="46"/>
      <c r="HXG10" s="46"/>
      <c r="HXH10" s="46"/>
      <c r="HXI10" s="46"/>
      <c r="HXJ10" s="46"/>
      <c r="HXK10" s="46"/>
      <c r="HXL10" s="46"/>
      <c r="HXM10" s="46"/>
      <c r="HXN10" s="46"/>
      <c r="HXO10" s="46"/>
      <c r="HXP10" s="46"/>
      <c r="HXQ10" s="46"/>
      <c r="HXR10" s="46"/>
      <c r="HXS10" s="46"/>
      <c r="HXT10" s="46"/>
      <c r="HXU10" s="46"/>
      <c r="HXV10" s="46"/>
      <c r="HXW10" s="46"/>
      <c r="HXX10" s="46"/>
      <c r="HXY10" s="46"/>
      <c r="HXZ10" s="46"/>
      <c r="HYA10" s="46"/>
      <c r="HYB10" s="46"/>
      <c r="HYC10" s="46"/>
      <c r="HYD10" s="46"/>
      <c r="HYE10" s="46"/>
      <c r="HYF10" s="46"/>
      <c r="HYG10" s="46"/>
      <c r="HYH10" s="46"/>
      <c r="HYI10" s="46"/>
      <c r="HYJ10" s="46"/>
      <c r="HYK10" s="46"/>
      <c r="HYL10" s="46"/>
      <c r="HYM10" s="46"/>
      <c r="HYN10" s="46"/>
      <c r="HYO10" s="46"/>
      <c r="HYP10" s="46"/>
      <c r="HYQ10" s="46"/>
      <c r="HYR10" s="46"/>
      <c r="HYS10" s="46"/>
      <c r="HYT10" s="46"/>
      <c r="HYU10" s="46"/>
      <c r="HYV10" s="46"/>
      <c r="HYW10" s="46"/>
      <c r="HYX10" s="46"/>
      <c r="HYY10" s="46"/>
      <c r="HYZ10" s="46"/>
      <c r="HZA10" s="46"/>
      <c r="HZB10" s="46"/>
      <c r="HZC10" s="46"/>
      <c r="HZD10" s="46"/>
      <c r="HZE10" s="46"/>
      <c r="HZF10" s="46"/>
      <c r="HZG10" s="46"/>
      <c r="HZH10" s="46"/>
      <c r="HZI10" s="46"/>
      <c r="HZJ10" s="46"/>
      <c r="HZK10" s="46"/>
      <c r="HZL10" s="46"/>
      <c r="HZM10" s="46"/>
      <c r="HZN10" s="46"/>
      <c r="HZO10" s="46"/>
      <c r="HZP10" s="46"/>
      <c r="HZQ10" s="46"/>
      <c r="HZR10" s="46"/>
      <c r="HZS10" s="46"/>
      <c r="HZT10" s="46"/>
      <c r="HZU10" s="46"/>
      <c r="HZV10" s="46"/>
      <c r="HZW10" s="46"/>
      <c r="HZX10" s="46"/>
      <c r="HZY10" s="46"/>
      <c r="HZZ10" s="46"/>
      <c r="IAA10" s="46"/>
      <c r="IAB10" s="46"/>
      <c r="IAC10" s="46"/>
      <c r="IAD10" s="46"/>
      <c r="IAE10" s="46"/>
      <c r="IAF10" s="46"/>
      <c r="IAG10" s="46"/>
      <c r="IAH10" s="46"/>
      <c r="IAI10" s="46"/>
      <c r="IAJ10" s="46"/>
      <c r="IAK10" s="46"/>
      <c r="IAL10" s="46"/>
      <c r="IAM10" s="46"/>
      <c r="IAN10" s="46"/>
      <c r="IAO10" s="46"/>
      <c r="IAP10" s="46"/>
      <c r="IAQ10" s="46"/>
      <c r="IAR10" s="46"/>
      <c r="IAS10" s="46"/>
      <c r="IAT10" s="46"/>
      <c r="IAU10" s="46"/>
      <c r="IAV10" s="46"/>
      <c r="IAW10" s="46"/>
      <c r="IAX10" s="46"/>
      <c r="IAY10" s="46"/>
      <c r="IAZ10" s="46"/>
      <c r="IBA10" s="46"/>
      <c r="IBB10" s="46"/>
      <c r="IBC10" s="46"/>
      <c r="IBD10" s="46"/>
      <c r="IBE10" s="46"/>
      <c r="IBF10" s="46"/>
      <c r="IBG10" s="46"/>
      <c r="IBH10" s="46"/>
      <c r="IBI10" s="46"/>
      <c r="IBJ10" s="46"/>
      <c r="IBK10" s="46"/>
      <c r="IBL10" s="46"/>
      <c r="IBM10" s="46"/>
      <c r="IBN10" s="46"/>
      <c r="IBO10" s="46"/>
      <c r="IBP10" s="46"/>
      <c r="IBQ10" s="46"/>
      <c r="IBR10" s="46"/>
      <c r="IBS10" s="46"/>
      <c r="IBT10" s="46"/>
      <c r="IBU10" s="46"/>
      <c r="IBV10" s="46"/>
      <c r="IBW10" s="46"/>
      <c r="IBX10" s="46"/>
      <c r="IBY10" s="46"/>
      <c r="IBZ10" s="46"/>
      <c r="ICA10" s="46"/>
      <c r="ICB10" s="46"/>
      <c r="ICC10" s="46"/>
      <c r="ICD10" s="46"/>
      <c r="ICE10" s="46"/>
      <c r="ICF10" s="46"/>
      <c r="ICG10" s="46"/>
      <c r="ICH10" s="46"/>
      <c r="ICI10" s="46"/>
      <c r="ICJ10" s="46"/>
      <c r="ICK10" s="46"/>
      <c r="ICL10" s="46"/>
      <c r="ICM10" s="46"/>
      <c r="ICN10" s="46"/>
      <c r="ICO10" s="46"/>
      <c r="ICP10" s="46"/>
      <c r="ICQ10" s="46"/>
      <c r="ICR10" s="46"/>
      <c r="ICS10" s="46"/>
      <c r="ICT10" s="46"/>
      <c r="ICU10" s="46"/>
      <c r="ICV10" s="46"/>
      <c r="ICW10" s="46"/>
      <c r="ICX10" s="46"/>
      <c r="ICY10" s="46"/>
      <c r="ICZ10" s="46"/>
      <c r="IDA10" s="46"/>
      <c r="IDB10" s="46"/>
      <c r="IDC10" s="46"/>
      <c r="IDD10" s="46"/>
      <c r="IDE10" s="46"/>
      <c r="IDF10" s="46"/>
      <c r="IDG10" s="46"/>
      <c r="IDH10" s="46"/>
      <c r="IDI10" s="46"/>
      <c r="IDJ10" s="46"/>
      <c r="IDK10" s="46"/>
      <c r="IDL10" s="46"/>
      <c r="IDM10" s="46"/>
      <c r="IDN10" s="46"/>
      <c r="IDO10" s="46"/>
      <c r="IDP10" s="46"/>
      <c r="IDQ10" s="46"/>
      <c r="IDR10" s="46"/>
      <c r="IDS10" s="46"/>
      <c r="IDT10" s="46"/>
      <c r="IDU10" s="46"/>
      <c r="IDV10" s="46"/>
      <c r="IDW10" s="46"/>
      <c r="IDX10" s="46"/>
      <c r="IDY10" s="46"/>
      <c r="IDZ10" s="46"/>
      <c r="IEA10" s="46"/>
      <c r="IEB10" s="46"/>
      <c r="IEC10" s="46"/>
      <c r="IED10" s="46"/>
      <c r="IEE10" s="46"/>
      <c r="IEF10" s="46"/>
      <c r="IEG10" s="46"/>
      <c r="IEH10" s="46"/>
      <c r="IEI10" s="46"/>
      <c r="IEJ10" s="46"/>
      <c r="IEK10" s="46"/>
      <c r="IEL10" s="46"/>
      <c r="IEM10" s="46"/>
      <c r="IEN10" s="46"/>
      <c r="IEO10" s="46"/>
      <c r="IEP10" s="46"/>
      <c r="IEQ10" s="46"/>
      <c r="IER10" s="46"/>
      <c r="IES10" s="46"/>
      <c r="IET10" s="46"/>
      <c r="IEU10" s="46"/>
      <c r="IEV10" s="46"/>
      <c r="IEW10" s="46"/>
      <c r="IEX10" s="46"/>
      <c r="IEY10" s="46"/>
      <c r="IEZ10" s="46"/>
      <c r="IFA10" s="46"/>
      <c r="IFB10" s="46"/>
      <c r="IFC10" s="46"/>
      <c r="IFD10" s="46"/>
      <c r="IFE10" s="46"/>
      <c r="IFF10" s="46"/>
      <c r="IFG10" s="46"/>
      <c r="IFH10" s="46"/>
      <c r="IFI10" s="46"/>
      <c r="IFJ10" s="46"/>
      <c r="IFK10" s="46"/>
      <c r="IFL10" s="46"/>
      <c r="IFM10" s="46"/>
      <c r="IFN10" s="46"/>
      <c r="IFO10" s="46"/>
      <c r="IFP10" s="46"/>
      <c r="IFQ10" s="46"/>
      <c r="IFR10" s="46"/>
      <c r="IFS10" s="46"/>
      <c r="IFT10" s="46"/>
      <c r="IFU10" s="46"/>
      <c r="IFV10" s="46"/>
      <c r="IFW10" s="46"/>
      <c r="IFX10" s="46"/>
      <c r="IFY10" s="46"/>
      <c r="IFZ10" s="46"/>
      <c r="IGA10" s="46"/>
      <c r="IGB10" s="46"/>
      <c r="IGC10" s="46"/>
      <c r="IGD10" s="46"/>
      <c r="IGE10" s="46"/>
      <c r="IGF10" s="46"/>
      <c r="IGG10" s="46"/>
      <c r="IGH10" s="46"/>
      <c r="IGI10" s="46"/>
      <c r="IGJ10" s="46"/>
      <c r="IGK10" s="46"/>
      <c r="IGL10" s="46"/>
      <c r="IGM10" s="46"/>
      <c r="IGN10" s="46"/>
      <c r="IGO10" s="46"/>
      <c r="IGP10" s="46"/>
      <c r="IGQ10" s="46"/>
      <c r="IGR10" s="46"/>
      <c r="IGS10" s="46"/>
      <c r="IGT10" s="46"/>
      <c r="IGU10" s="46"/>
      <c r="IGV10" s="46"/>
      <c r="IGW10" s="46"/>
      <c r="IGX10" s="46"/>
      <c r="IGY10" s="46"/>
      <c r="IGZ10" s="46"/>
      <c r="IHA10" s="46"/>
      <c r="IHB10" s="46"/>
      <c r="IHC10" s="46"/>
      <c r="IHD10" s="46"/>
      <c r="IHE10" s="46"/>
      <c r="IHF10" s="46"/>
      <c r="IHG10" s="46"/>
      <c r="IHH10" s="46"/>
      <c r="IHI10" s="46"/>
      <c r="IHJ10" s="46"/>
      <c r="IHK10" s="46"/>
      <c r="IHL10" s="46"/>
      <c r="IHM10" s="46"/>
      <c r="IHN10" s="46"/>
      <c r="IHO10" s="46"/>
      <c r="IHP10" s="46"/>
      <c r="IHQ10" s="46"/>
      <c r="IHR10" s="46"/>
      <c r="IHS10" s="46"/>
      <c r="IHT10" s="46"/>
      <c r="IHU10" s="46"/>
      <c r="IHV10" s="46"/>
      <c r="IHW10" s="46"/>
      <c r="IHX10" s="46"/>
      <c r="IHY10" s="46"/>
      <c r="IHZ10" s="46"/>
      <c r="IIA10" s="46"/>
      <c r="IIB10" s="46"/>
      <c r="IIC10" s="46"/>
      <c r="IID10" s="46"/>
      <c r="IIE10" s="46"/>
      <c r="IIF10" s="46"/>
      <c r="IIG10" s="46"/>
      <c r="IIH10" s="46"/>
      <c r="III10" s="46"/>
      <c r="IIJ10" s="46"/>
      <c r="IIK10" s="46"/>
      <c r="IIL10" s="46"/>
      <c r="IIM10" s="46"/>
      <c r="IIN10" s="46"/>
      <c r="IIO10" s="46"/>
      <c r="IIP10" s="46"/>
      <c r="IIQ10" s="46"/>
      <c r="IIR10" s="46"/>
      <c r="IIS10" s="46"/>
      <c r="IIT10" s="46"/>
      <c r="IIU10" s="46"/>
      <c r="IIV10" s="46"/>
      <c r="IIW10" s="46"/>
      <c r="IIX10" s="46"/>
      <c r="IIY10" s="46"/>
      <c r="IIZ10" s="46"/>
      <c r="IJA10" s="46"/>
      <c r="IJB10" s="46"/>
      <c r="IJC10" s="46"/>
      <c r="IJD10" s="46"/>
      <c r="IJE10" s="46"/>
      <c r="IJF10" s="46"/>
      <c r="IJG10" s="46"/>
      <c r="IJH10" s="46"/>
      <c r="IJI10" s="46"/>
      <c r="IJJ10" s="46"/>
      <c r="IJK10" s="46"/>
      <c r="IJL10" s="46"/>
      <c r="IJM10" s="46"/>
      <c r="IJN10" s="46"/>
      <c r="IJO10" s="46"/>
      <c r="IJP10" s="46"/>
      <c r="IJQ10" s="46"/>
      <c r="IJR10" s="46"/>
      <c r="IJS10" s="46"/>
      <c r="IJT10" s="46"/>
      <c r="IJU10" s="46"/>
      <c r="IJV10" s="46"/>
      <c r="IJW10" s="46"/>
      <c r="IJX10" s="46"/>
      <c r="IJY10" s="46"/>
      <c r="IJZ10" s="46"/>
      <c r="IKA10" s="46"/>
      <c r="IKB10" s="46"/>
      <c r="IKC10" s="46"/>
      <c r="IKD10" s="46"/>
      <c r="IKE10" s="46"/>
      <c r="IKF10" s="46"/>
      <c r="IKG10" s="46"/>
      <c r="IKH10" s="46"/>
      <c r="IKI10" s="46"/>
      <c r="IKJ10" s="46"/>
      <c r="IKK10" s="46"/>
      <c r="IKL10" s="46"/>
      <c r="IKM10" s="46"/>
      <c r="IKN10" s="46"/>
      <c r="IKO10" s="46"/>
      <c r="IKP10" s="46"/>
      <c r="IKQ10" s="46"/>
      <c r="IKR10" s="46"/>
      <c r="IKS10" s="46"/>
      <c r="IKT10" s="46"/>
      <c r="IKU10" s="46"/>
      <c r="IKV10" s="46"/>
      <c r="IKW10" s="46"/>
      <c r="IKX10" s="46"/>
      <c r="IKY10" s="46"/>
      <c r="IKZ10" s="46"/>
      <c r="ILA10" s="46"/>
      <c r="ILB10" s="46"/>
      <c r="ILC10" s="46"/>
      <c r="ILD10" s="46"/>
      <c r="ILE10" s="46"/>
      <c r="ILF10" s="46"/>
      <c r="ILG10" s="46"/>
      <c r="ILH10" s="46"/>
      <c r="ILI10" s="46"/>
      <c r="ILJ10" s="46"/>
      <c r="ILK10" s="46"/>
      <c r="ILL10" s="46"/>
      <c r="ILM10" s="46"/>
      <c r="ILN10" s="46"/>
      <c r="ILO10" s="46"/>
      <c r="ILP10" s="46"/>
      <c r="ILQ10" s="46"/>
      <c r="ILR10" s="46"/>
      <c r="ILS10" s="46"/>
      <c r="ILT10" s="46"/>
      <c r="ILU10" s="46"/>
      <c r="ILV10" s="46"/>
      <c r="ILW10" s="46"/>
      <c r="ILX10" s="46"/>
      <c r="ILY10" s="46"/>
      <c r="ILZ10" s="46"/>
      <c r="IMA10" s="46"/>
      <c r="IMB10" s="46"/>
      <c r="IMC10" s="46"/>
      <c r="IMD10" s="46"/>
      <c r="IME10" s="46"/>
      <c r="IMF10" s="46"/>
      <c r="IMG10" s="46"/>
      <c r="IMH10" s="46"/>
      <c r="IMI10" s="46"/>
      <c r="IMJ10" s="46"/>
      <c r="IMK10" s="46"/>
      <c r="IML10" s="46"/>
      <c r="IMM10" s="46"/>
      <c r="IMN10" s="46"/>
      <c r="IMO10" s="46"/>
      <c r="IMP10" s="46"/>
      <c r="IMQ10" s="46"/>
      <c r="IMR10" s="46"/>
      <c r="IMS10" s="46"/>
      <c r="IMT10" s="46"/>
      <c r="IMU10" s="46"/>
      <c r="IMV10" s="46"/>
      <c r="IMW10" s="46"/>
      <c r="IMX10" s="46"/>
      <c r="IMY10" s="46"/>
      <c r="IMZ10" s="46"/>
      <c r="INA10" s="46"/>
      <c r="INB10" s="46"/>
      <c r="INC10" s="46"/>
      <c r="IND10" s="46"/>
      <c r="INE10" s="46"/>
      <c r="INF10" s="46"/>
      <c r="ING10" s="46"/>
      <c r="INH10" s="46"/>
      <c r="INI10" s="46"/>
      <c r="INJ10" s="46"/>
      <c r="INK10" s="46"/>
      <c r="INL10" s="46"/>
      <c r="INM10" s="46"/>
      <c r="INN10" s="46"/>
      <c r="INO10" s="46"/>
      <c r="INP10" s="46"/>
      <c r="INQ10" s="46"/>
      <c r="INR10" s="46"/>
      <c r="INS10" s="46"/>
      <c r="INT10" s="46"/>
      <c r="INU10" s="46"/>
      <c r="INV10" s="46"/>
      <c r="INW10" s="46"/>
      <c r="INX10" s="46"/>
      <c r="INY10" s="46"/>
      <c r="INZ10" s="46"/>
      <c r="IOA10" s="46"/>
      <c r="IOB10" s="46"/>
      <c r="IOC10" s="46"/>
      <c r="IOD10" s="46"/>
      <c r="IOE10" s="46"/>
      <c r="IOF10" s="46"/>
      <c r="IOG10" s="46"/>
      <c r="IOH10" s="46"/>
      <c r="IOI10" s="46"/>
      <c r="IOJ10" s="46"/>
      <c r="IOK10" s="46"/>
      <c r="IOL10" s="46"/>
      <c r="IOM10" s="46"/>
      <c r="ION10" s="46"/>
      <c r="IOO10" s="46"/>
      <c r="IOP10" s="46"/>
      <c r="IOQ10" s="46"/>
      <c r="IOR10" s="46"/>
      <c r="IOS10" s="46"/>
      <c r="IOT10" s="46"/>
      <c r="IOU10" s="46"/>
      <c r="IOV10" s="46"/>
      <c r="IOW10" s="46"/>
      <c r="IOX10" s="46"/>
      <c r="IOY10" s="46"/>
      <c r="IOZ10" s="46"/>
      <c r="IPA10" s="46"/>
      <c r="IPB10" s="46"/>
      <c r="IPC10" s="46"/>
      <c r="IPD10" s="46"/>
      <c r="IPE10" s="46"/>
      <c r="IPF10" s="46"/>
      <c r="IPG10" s="46"/>
      <c r="IPH10" s="46"/>
      <c r="IPI10" s="46"/>
      <c r="IPJ10" s="46"/>
      <c r="IPK10" s="46"/>
      <c r="IPL10" s="46"/>
      <c r="IPM10" s="46"/>
      <c r="IPN10" s="46"/>
      <c r="IPO10" s="46"/>
      <c r="IPP10" s="46"/>
      <c r="IPQ10" s="46"/>
      <c r="IPR10" s="46"/>
      <c r="IPS10" s="46"/>
      <c r="IPT10" s="46"/>
      <c r="IPU10" s="46"/>
      <c r="IPV10" s="46"/>
      <c r="IPW10" s="46"/>
      <c r="IPX10" s="46"/>
      <c r="IPY10" s="46"/>
      <c r="IPZ10" s="46"/>
      <c r="IQA10" s="46"/>
      <c r="IQB10" s="46"/>
      <c r="IQC10" s="46"/>
      <c r="IQD10" s="46"/>
      <c r="IQE10" s="46"/>
      <c r="IQF10" s="46"/>
      <c r="IQG10" s="46"/>
      <c r="IQH10" s="46"/>
      <c r="IQI10" s="46"/>
      <c r="IQJ10" s="46"/>
      <c r="IQK10" s="46"/>
      <c r="IQL10" s="46"/>
      <c r="IQM10" s="46"/>
      <c r="IQN10" s="46"/>
      <c r="IQO10" s="46"/>
      <c r="IQP10" s="46"/>
      <c r="IQQ10" s="46"/>
      <c r="IQR10" s="46"/>
      <c r="IQS10" s="46"/>
      <c r="IQT10" s="46"/>
      <c r="IQU10" s="46"/>
      <c r="IQV10" s="46"/>
      <c r="IQW10" s="46"/>
      <c r="IQX10" s="46"/>
      <c r="IQY10" s="46"/>
      <c r="IQZ10" s="46"/>
      <c r="IRA10" s="46"/>
      <c r="IRB10" s="46"/>
      <c r="IRC10" s="46"/>
      <c r="IRD10" s="46"/>
      <c r="IRE10" s="46"/>
      <c r="IRF10" s="46"/>
      <c r="IRG10" s="46"/>
      <c r="IRH10" s="46"/>
      <c r="IRI10" s="46"/>
      <c r="IRJ10" s="46"/>
      <c r="IRK10" s="46"/>
      <c r="IRL10" s="46"/>
      <c r="IRM10" s="46"/>
      <c r="IRN10" s="46"/>
      <c r="IRO10" s="46"/>
      <c r="IRP10" s="46"/>
      <c r="IRQ10" s="46"/>
      <c r="IRR10" s="46"/>
      <c r="IRS10" s="46"/>
      <c r="IRT10" s="46"/>
      <c r="IRU10" s="46"/>
      <c r="IRV10" s="46"/>
      <c r="IRW10" s="46"/>
      <c r="IRX10" s="46"/>
      <c r="IRY10" s="46"/>
      <c r="IRZ10" s="46"/>
      <c r="ISA10" s="46"/>
      <c r="ISB10" s="46"/>
      <c r="ISC10" s="46"/>
      <c r="ISD10" s="46"/>
      <c r="ISE10" s="46"/>
      <c r="ISF10" s="46"/>
      <c r="ISG10" s="46"/>
      <c r="ISH10" s="46"/>
      <c r="ISI10" s="46"/>
      <c r="ISJ10" s="46"/>
      <c r="ISK10" s="46"/>
      <c r="ISL10" s="46"/>
      <c r="ISM10" s="46"/>
      <c r="ISN10" s="46"/>
      <c r="ISO10" s="46"/>
      <c r="ISP10" s="46"/>
      <c r="ISQ10" s="46"/>
      <c r="ISR10" s="46"/>
      <c r="ISS10" s="46"/>
      <c r="IST10" s="46"/>
      <c r="ISU10" s="46"/>
      <c r="ISV10" s="46"/>
      <c r="ISW10" s="46"/>
      <c r="ISX10" s="46"/>
      <c r="ISY10" s="46"/>
      <c r="ISZ10" s="46"/>
      <c r="ITA10" s="46"/>
      <c r="ITB10" s="46"/>
      <c r="ITC10" s="46"/>
      <c r="ITD10" s="46"/>
      <c r="ITE10" s="46"/>
      <c r="ITF10" s="46"/>
      <c r="ITG10" s="46"/>
      <c r="ITH10" s="46"/>
      <c r="ITI10" s="46"/>
      <c r="ITJ10" s="46"/>
      <c r="ITK10" s="46"/>
      <c r="ITL10" s="46"/>
      <c r="ITM10" s="46"/>
      <c r="ITN10" s="46"/>
      <c r="ITO10" s="46"/>
      <c r="ITP10" s="46"/>
      <c r="ITQ10" s="46"/>
      <c r="ITR10" s="46"/>
      <c r="ITS10" s="46"/>
      <c r="ITT10" s="46"/>
      <c r="ITU10" s="46"/>
      <c r="ITV10" s="46"/>
      <c r="ITW10" s="46"/>
      <c r="ITX10" s="46"/>
      <c r="ITY10" s="46"/>
      <c r="ITZ10" s="46"/>
      <c r="IUA10" s="46"/>
      <c r="IUB10" s="46"/>
      <c r="IUC10" s="46"/>
      <c r="IUD10" s="46"/>
      <c r="IUE10" s="46"/>
      <c r="IUF10" s="46"/>
      <c r="IUG10" s="46"/>
      <c r="IUH10" s="46"/>
      <c r="IUI10" s="46"/>
      <c r="IUJ10" s="46"/>
      <c r="IUK10" s="46"/>
      <c r="IUL10" s="46"/>
      <c r="IUM10" s="46"/>
      <c r="IUN10" s="46"/>
      <c r="IUO10" s="46"/>
      <c r="IUP10" s="46"/>
      <c r="IUQ10" s="46"/>
      <c r="IUR10" s="46"/>
      <c r="IUS10" s="46"/>
      <c r="IUT10" s="46"/>
      <c r="IUU10" s="46"/>
      <c r="IUV10" s="46"/>
      <c r="IUW10" s="46"/>
      <c r="IUX10" s="46"/>
      <c r="IUY10" s="46"/>
      <c r="IUZ10" s="46"/>
      <c r="IVA10" s="46"/>
      <c r="IVB10" s="46"/>
      <c r="IVC10" s="46"/>
      <c r="IVD10" s="46"/>
      <c r="IVE10" s="46"/>
      <c r="IVF10" s="46"/>
      <c r="IVG10" s="46"/>
      <c r="IVH10" s="46"/>
      <c r="IVI10" s="46"/>
      <c r="IVJ10" s="46"/>
      <c r="IVK10" s="46"/>
      <c r="IVL10" s="46"/>
      <c r="IVM10" s="46"/>
      <c r="IVN10" s="46"/>
      <c r="IVO10" s="46"/>
      <c r="IVP10" s="46"/>
      <c r="IVQ10" s="46"/>
      <c r="IVR10" s="46"/>
      <c r="IVS10" s="46"/>
      <c r="IVT10" s="46"/>
      <c r="IVU10" s="46"/>
      <c r="IVV10" s="46"/>
      <c r="IVW10" s="46"/>
      <c r="IVX10" s="46"/>
      <c r="IVY10" s="46"/>
      <c r="IVZ10" s="46"/>
      <c r="IWA10" s="46"/>
      <c r="IWB10" s="46"/>
      <c r="IWC10" s="46"/>
      <c r="IWD10" s="46"/>
      <c r="IWE10" s="46"/>
      <c r="IWF10" s="46"/>
      <c r="IWG10" s="46"/>
      <c r="IWH10" s="46"/>
      <c r="IWI10" s="46"/>
      <c r="IWJ10" s="46"/>
      <c r="IWK10" s="46"/>
      <c r="IWL10" s="46"/>
      <c r="IWM10" s="46"/>
      <c r="IWN10" s="46"/>
      <c r="IWO10" s="46"/>
      <c r="IWP10" s="46"/>
      <c r="IWQ10" s="46"/>
      <c r="IWR10" s="46"/>
      <c r="IWS10" s="46"/>
      <c r="IWT10" s="46"/>
      <c r="IWU10" s="46"/>
      <c r="IWV10" s="46"/>
      <c r="IWW10" s="46"/>
      <c r="IWX10" s="46"/>
      <c r="IWY10" s="46"/>
      <c r="IWZ10" s="46"/>
      <c r="IXA10" s="46"/>
      <c r="IXB10" s="46"/>
      <c r="IXC10" s="46"/>
      <c r="IXD10" s="46"/>
      <c r="IXE10" s="46"/>
      <c r="IXF10" s="46"/>
      <c r="IXG10" s="46"/>
      <c r="IXH10" s="46"/>
      <c r="IXI10" s="46"/>
      <c r="IXJ10" s="46"/>
      <c r="IXK10" s="46"/>
      <c r="IXL10" s="46"/>
      <c r="IXM10" s="46"/>
      <c r="IXN10" s="46"/>
      <c r="IXO10" s="46"/>
      <c r="IXP10" s="46"/>
      <c r="IXQ10" s="46"/>
      <c r="IXR10" s="46"/>
      <c r="IXS10" s="46"/>
      <c r="IXT10" s="46"/>
      <c r="IXU10" s="46"/>
      <c r="IXV10" s="46"/>
      <c r="IXW10" s="46"/>
      <c r="IXX10" s="46"/>
      <c r="IXY10" s="46"/>
      <c r="IXZ10" s="46"/>
      <c r="IYA10" s="46"/>
      <c r="IYB10" s="46"/>
      <c r="IYC10" s="46"/>
      <c r="IYD10" s="46"/>
      <c r="IYE10" s="46"/>
      <c r="IYF10" s="46"/>
      <c r="IYG10" s="46"/>
      <c r="IYH10" s="46"/>
      <c r="IYI10" s="46"/>
      <c r="IYJ10" s="46"/>
      <c r="IYK10" s="46"/>
      <c r="IYL10" s="46"/>
      <c r="IYM10" s="46"/>
      <c r="IYN10" s="46"/>
      <c r="IYO10" s="46"/>
      <c r="IYP10" s="46"/>
      <c r="IYQ10" s="46"/>
      <c r="IYR10" s="46"/>
      <c r="IYS10" s="46"/>
      <c r="IYT10" s="46"/>
      <c r="IYU10" s="46"/>
      <c r="IYV10" s="46"/>
      <c r="IYW10" s="46"/>
      <c r="IYX10" s="46"/>
      <c r="IYY10" s="46"/>
      <c r="IYZ10" s="46"/>
      <c r="IZA10" s="46"/>
      <c r="IZB10" s="46"/>
      <c r="IZC10" s="46"/>
      <c r="IZD10" s="46"/>
      <c r="IZE10" s="46"/>
      <c r="IZF10" s="46"/>
      <c r="IZG10" s="46"/>
      <c r="IZH10" s="46"/>
      <c r="IZI10" s="46"/>
      <c r="IZJ10" s="46"/>
      <c r="IZK10" s="46"/>
      <c r="IZL10" s="46"/>
      <c r="IZM10" s="46"/>
      <c r="IZN10" s="46"/>
      <c r="IZO10" s="46"/>
      <c r="IZP10" s="46"/>
      <c r="IZQ10" s="46"/>
      <c r="IZR10" s="46"/>
      <c r="IZS10" s="46"/>
      <c r="IZT10" s="46"/>
      <c r="IZU10" s="46"/>
      <c r="IZV10" s="46"/>
      <c r="IZW10" s="46"/>
      <c r="IZX10" s="46"/>
      <c r="IZY10" s="46"/>
      <c r="IZZ10" s="46"/>
      <c r="JAA10" s="46"/>
      <c r="JAB10" s="46"/>
      <c r="JAC10" s="46"/>
      <c r="JAD10" s="46"/>
      <c r="JAE10" s="46"/>
      <c r="JAF10" s="46"/>
      <c r="JAG10" s="46"/>
      <c r="JAH10" s="46"/>
      <c r="JAI10" s="46"/>
      <c r="JAJ10" s="46"/>
      <c r="JAK10" s="46"/>
      <c r="JAL10" s="46"/>
      <c r="JAM10" s="46"/>
      <c r="JAN10" s="46"/>
      <c r="JAO10" s="46"/>
      <c r="JAP10" s="46"/>
      <c r="JAQ10" s="46"/>
      <c r="JAR10" s="46"/>
      <c r="JAS10" s="46"/>
      <c r="JAT10" s="46"/>
      <c r="JAU10" s="46"/>
      <c r="JAV10" s="46"/>
      <c r="JAW10" s="46"/>
      <c r="JAX10" s="46"/>
      <c r="JAY10" s="46"/>
      <c r="JAZ10" s="46"/>
      <c r="JBA10" s="46"/>
      <c r="JBB10" s="46"/>
      <c r="JBC10" s="46"/>
      <c r="JBD10" s="46"/>
      <c r="JBE10" s="46"/>
      <c r="JBF10" s="46"/>
      <c r="JBG10" s="46"/>
      <c r="JBH10" s="46"/>
      <c r="JBI10" s="46"/>
      <c r="JBJ10" s="46"/>
      <c r="JBK10" s="46"/>
      <c r="JBL10" s="46"/>
      <c r="JBM10" s="46"/>
      <c r="JBN10" s="46"/>
      <c r="JBO10" s="46"/>
      <c r="JBP10" s="46"/>
      <c r="JBQ10" s="46"/>
      <c r="JBR10" s="46"/>
      <c r="JBS10" s="46"/>
      <c r="JBT10" s="46"/>
      <c r="JBU10" s="46"/>
      <c r="JBV10" s="46"/>
      <c r="JBW10" s="46"/>
      <c r="JBX10" s="46"/>
      <c r="JBY10" s="46"/>
      <c r="JBZ10" s="46"/>
      <c r="JCA10" s="46"/>
      <c r="JCB10" s="46"/>
      <c r="JCC10" s="46"/>
      <c r="JCD10" s="46"/>
      <c r="JCE10" s="46"/>
      <c r="JCF10" s="46"/>
      <c r="JCG10" s="46"/>
      <c r="JCH10" s="46"/>
      <c r="JCI10" s="46"/>
      <c r="JCJ10" s="46"/>
      <c r="JCK10" s="46"/>
      <c r="JCL10" s="46"/>
      <c r="JCM10" s="46"/>
      <c r="JCN10" s="46"/>
      <c r="JCO10" s="46"/>
      <c r="JCP10" s="46"/>
      <c r="JCQ10" s="46"/>
      <c r="JCR10" s="46"/>
      <c r="JCS10" s="46"/>
      <c r="JCT10" s="46"/>
      <c r="JCU10" s="46"/>
      <c r="JCV10" s="46"/>
      <c r="JCW10" s="46"/>
      <c r="JCX10" s="46"/>
      <c r="JCY10" s="46"/>
      <c r="JCZ10" s="46"/>
      <c r="JDA10" s="46"/>
      <c r="JDB10" s="46"/>
      <c r="JDC10" s="46"/>
      <c r="JDD10" s="46"/>
      <c r="JDE10" s="46"/>
      <c r="JDF10" s="46"/>
      <c r="JDG10" s="46"/>
      <c r="JDH10" s="46"/>
      <c r="JDI10" s="46"/>
      <c r="JDJ10" s="46"/>
      <c r="JDK10" s="46"/>
      <c r="JDL10" s="46"/>
      <c r="JDM10" s="46"/>
      <c r="JDN10" s="46"/>
      <c r="JDO10" s="46"/>
      <c r="JDP10" s="46"/>
      <c r="JDQ10" s="46"/>
      <c r="JDR10" s="46"/>
      <c r="JDS10" s="46"/>
      <c r="JDT10" s="46"/>
      <c r="JDU10" s="46"/>
      <c r="JDV10" s="46"/>
      <c r="JDW10" s="46"/>
      <c r="JDX10" s="46"/>
      <c r="JDY10" s="46"/>
      <c r="JDZ10" s="46"/>
      <c r="JEA10" s="46"/>
      <c r="JEB10" s="46"/>
      <c r="JEC10" s="46"/>
      <c r="JED10" s="46"/>
      <c r="JEE10" s="46"/>
      <c r="JEF10" s="46"/>
      <c r="JEG10" s="46"/>
      <c r="JEH10" s="46"/>
      <c r="JEI10" s="46"/>
      <c r="JEJ10" s="46"/>
      <c r="JEK10" s="46"/>
      <c r="JEL10" s="46"/>
      <c r="JEM10" s="46"/>
      <c r="JEN10" s="46"/>
      <c r="JEO10" s="46"/>
      <c r="JEP10" s="46"/>
      <c r="JEQ10" s="46"/>
      <c r="JER10" s="46"/>
      <c r="JES10" s="46"/>
      <c r="JET10" s="46"/>
      <c r="JEU10" s="46"/>
      <c r="JEV10" s="46"/>
      <c r="JEW10" s="46"/>
      <c r="JEX10" s="46"/>
      <c r="JEY10" s="46"/>
      <c r="JEZ10" s="46"/>
      <c r="JFA10" s="46"/>
      <c r="JFB10" s="46"/>
      <c r="JFC10" s="46"/>
      <c r="JFD10" s="46"/>
      <c r="JFE10" s="46"/>
      <c r="JFF10" s="46"/>
      <c r="JFG10" s="46"/>
      <c r="JFH10" s="46"/>
      <c r="JFI10" s="46"/>
      <c r="JFJ10" s="46"/>
      <c r="JFK10" s="46"/>
      <c r="JFL10" s="46"/>
      <c r="JFM10" s="46"/>
      <c r="JFN10" s="46"/>
      <c r="JFO10" s="46"/>
      <c r="JFP10" s="46"/>
      <c r="JFQ10" s="46"/>
      <c r="JFR10" s="46"/>
      <c r="JFS10" s="46"/>
      <c r="JFT10" s="46"/>
      <c r="JFU10" s="46"/>
      <c r="JFV10" s="46"/>
      <c r="JFW10" s="46"/>
      <c r="JFX10" s="46"/>
      <c r="JFY10" s="46"/>
      <c r="JFZ10" s="46"/>
      <c r="JGA10" s="46"/>
      <c r="JGB10" s="46"/>
      <c r="JGC10" s="46"/>
      <c r="JGD10" s="46"/>
      <c r="JGE10" s="46"/>
      <c r="JGF10" s="46"/>
      <c r="JGG10" s="46"/>
      <c r="JGH10" s="46"/>
      <c r="JGI10" s="46"/>
      <c r="JGJ10" s="46"/>
      <c r="JGK10" s="46"/>
      <c r="JGL10" s="46"/>
      <c r="JGM10" s="46"/>
      <c r="JGN10" s="46"/>
      <c r="JGO10" s="46"/>
      <c r="JGP10" s="46"/>
      <c r="JGQ10" s="46"/>
      <c r="JGR10" s="46"/>
      <c r="JGS10" s="46"/>
      <c r="JGT10" s="46"/>
      <c r="JGU10" s="46"/>
      <c r="JGV10" s="46"/>
      <c r="JGW10" s="46"/>
      <c r="JGX10" s="46"/>
      <c r="JGY10" s="46"/>
      <c r="JGZ10" s="46"/>
      <c r="JHA10" s="46"/>
      <c r="JHB10" s="46"/>
      <c r="JHC10" s="46"/>
      <c r="JHD10" s="46"/>
      <c r="JHE10" s="46"/>
      <c r="JHF10" s="46"/>
      <c r="JHG10" s="46"/>
      <c r="JHH10" s="46"/>
      <c r="JHI10" s="46"/>
      <c r="JHJ10" s="46"/>
      <c r="JHK10" s="46"/>
      <c r="JHL10" s="46"/>
      <c r="JHM10" s="46"/>
      <c r="JHN10" s="46"/>
      <c r="JHO10" s="46"/>
      <c r="JHP10" s="46"/>
      <c r="JHQ10" s="46"/>
      <c r="JHR10" s="46"/>
      <c r="JHS10" s="46"/>
      <c r="JHT10" s="46"/>
      <c r="JHU10" s="46"/>
      <c r="JHV10" s="46"/>
      <c r="JHW10" s="46"/>
      <c r="JHX10" s="46"/>
      <c r="JHY10" s="46"/>
      <c r="JHZ10" s="46"/>
      <c r="JIA10" s="46"/>
      <c r="JIB10" s="46"/>
      <c r="JIC10" s="46"/>
      <c r="JID10" s="46"/>
      <c r="JIE10" s="46"/>
      <c r="JIF10" s="46"/>
      <c r="JIG10" s="46"/>
      <c r="JIH10" s="46"/>
      <c r="JII10" s="46"/>
      <c r="JIJ10" s="46"/>
      <c r="JIK10" s="46"/>
      <c r="JIL10" s="46"/>
      <c r="JIM10" s="46"/>
      <c r="JIN10" s="46"/>
      <c r="JIO10" s="46"/>
      <c r="JIP10" s="46"/>
      <c r="JIQ10" s="46"/>
      <c r="JIR10" s="46"/>
      <c r="JIS10" s="46"/>
      <c r="JIT10" s="46"/>
      <c r="JIU10" s="46"/>
      <c r="JIV10" s="46"/>
      <c r="JIW10" s="46"/>
      <c r="JIX10" s="46"/>
      <c r="JIY10" s="46"/>
      <c r="JIZ10" s="46"/>
      <c r="JJA10" s="46"/>
      <c r="JJB10" s="46"/>
      <c r="JJC10" s="46"/>
      <c r="JJD10" s="46"/>
      <c r="JJE10" s="46"/>
      <c r="JJF10" s="46"/>
      <c r="JJG10" s="46"/>
      <c r="JJH10" s="46"/>
      <c r="JJI10" s="46"/>
      <c r="JJJ10" s="46"/>
      <c r="JJK10" s="46"/>
      <c r="JJL10" s="46"/>
      <c r="JJM10" s="46"/>
      <c r="JJN10" s="46"/>
      <c r="JJO10" s="46"/>
      <c r="JJP10" s="46"/>
      <c r="JJQ10" s="46"/>
      <c r="JJR10" s="46"/>
      <c r="JJS10" s="46"/>
      <c r="JJT10" s="46"/>
      <c r="JJU10" s="46"/>
      <c r="JJV10" s="46"/>
      <c r="JJW10" s="46"/>
      <c r="JJX10" s="46"/>
      <c r="JJY10" s="46"/>
      <c r="JJZ10" s="46"/>
      <c r="JKA10" s="46"/>
      <c r="JKB10" s="46"/>
      <c r="JKC10" s="46"/>
      <c r="JKD10" s="46"/>
      <c r="JKE10" s="46"/>
      <c r="JKF10" s="46"/>
      <c r="JKG10" s="46"/>
      <c r="JKH10" s="46"/>
      <c r="JKI10" s="46"/>
      <c r="JKJ10" s="46"/>
      <c r="JKK10" s="46"/>
      <c r="JKL10" s="46"/>
      <c r="JKM10" s="46"/>
      <c r="JKN10" s="46"/>
      <c r="JKO10" s="46"/>
      <c r="JKP10" s="46"/>
      <c r="JKQ10" s="46"/>
      <c r="JKR10" s="46"/>
      <c r="JKS10" s="46"/>
      <c r="JKT10" s="46"/>
      <c r="JKU10" s="46"/>
      <c r="JKV10" s="46"/>
      <c r="JKW10" s="46"/>
      <c r="JKX10" s="46"/>
      <c r="JKY10" s="46"/>
      <c r="JKZ10" s="46"/>
      <c r="JLA10" s="46"/>
      <c r="JLB10" s="46"/>
      <c r="JLC10" s="46"/>
      <c r="JLD10" s="46"/>
      <c r="JLE10" s="46"/>
      <c r="JLF10" s="46"/>
      <c r="JLG10" s="46"/>
      <c r="JLH10" s="46"/>
      <c r="JLI10" s="46"/>
      <c r="JLJ10" s="46"/>
      <c r="JLK10" s="46"/>
      <c r="JLL10" s="46"/>
      <c r="JLM10" s="46"/>
      <c r="JLN10" s="46"/>
      <c r="JLO10" s="46"/>
      <c r="JLP10" s="46"/>
      <c r="JLQ10" s="46"/>
      <c r="JLR10" s="46"/>
      <c r="JLS10" s="46"/>
      <c r="JLT10" s="46"/>
      <c r="JLU10" s="46"/>
      <c r="JLV10" s="46"/>
      <c r="JLW10" s="46"/>
      <c r="JLX10" s="46"/>
      <c r="JLY10" s="46"/>
      <c r="JLZ10" s="46"/>
      <c r="JMA10" s="46"/>
      <c r="JMB10" s="46"/>
      <c r="JMC10" s="46"/>
      <c r="JMD10" s="46"/>
      <c r="JME10" s="46"/>
      <c r="JMF10" s="46"/>
      <c r="JMG10" s="46"/>
      <c r="JMH10" s="46"/>
      <c r="JMI10" s="46"/>
      <c r="JMJ10" s="46"/>
      <c r="JMK10" s="46"/>
      <c r="JML10" s="46"/>
      <c r="JMM10" s="46"/>
      <c r="JMN10" s="46"/>
      <c r="JMO10" s="46"/>
      <c r="JMP10" s="46"/>
      <c r="JMQ10" s="46"/>
      <c r="JMR10" s="46"/>
      <c r="JMS10" s="46"/>
      <c r="JMT10" s="46"/>
      <c r="JMU10" s="46"/>
      <c r="JMV10" s="46"/>
      <c r="JMW10" s="46"/>
      <c r="JMX10" s="46"/>
      <c r="JMY10" s="46"/>
      <c r="JMZ10" s="46"/>
      <c r="JNA10" s="46"/>
      <c r="JNB10" s="46"/>
      <c r="JNC10" s="46"/>
      <c r="JND10" s="46"/>
      <c r="JNE10" s="46"/>
      <c r="JNF10" s="46"/>
      <c r="JNG10" s="46"/>
      <c r="JNH10" s="46"/>
      <c r="JNI10" s="46"/>
      <c r="JNJ10" s="46"/>
      <c r="JNK10" s="46"/>
      <c r="JNL10" s="46"/>
      <c r="JNM10" s="46"/>
      <c r="JNN10" s="46"/>
      <c r="JNO10" s="46"/>
      <c r="JNP10" s="46"/>
      <c r="JNQ10" s="46"/>
      <c r="JNR10" s="46"/>
      <c r="JNS10" s="46"/>
      <c r="JNT10" s="46"/>
      <c r="JNU10" s="46"/>
      <c r="JNV10" s="46"/>
      <c r="JNW10" s="46"/>
      <c r="JNX10" s="46"/>
      <c r="JNY10" s="46"/>
      <c r="JNZ10" s="46"/>
      <c r="JOA10" s="46"/>
      <c r="JOB10" s="46"/>
      <c r="JOC10" s="46"/>
      <c r="JOD10" s="46"/>
      <c r="JOE10" s="46"/>
      <c r="JOF10" s="46"/>
      <c r="JOG10" s="46"/>
      <c r="JOH10" s="46"/>
      <c r="JOI10" s="46"/>
      <c r="JOJ10" s="46"/>
      <c r="JOK10" s="46"/>
      <c r="JOL10" s="46"/>
      <c r="JOM10" s="46"/>
      <c r="JON10" s="46"/>
      <c r="JOO10" s="46"/>
      <c r="JOP10" s="46"/>
      <c r="JOQ10" s="46"/>
      <c r="JOR10" s="46"/>
      <c r="JOS10" s="46"/>
      <c r="JOT10" s="46"/>
      <c r="JOU10" s="46"/>
      <c r="JOV10" s="46"/>
      <c r="JOW10" s="46"/>
      <c r="JOX10" s="46"/>
      <c r="JOY10" s="46"/>
      <c r="JOZ10" s="46"/>
      <c r="JPA10" s="46"/>
      <c r="JPB10" s="46"/>
      <c r="JPC10" s="46"/>
      <c r="JPD10" s="46"/>
      <c r="JPE10" s="46"/>
      <c r="JPF10" s="46"/>
      <c r="JPG10" s="46"/>
      <c r="JPH10" s="46"/>
      <c r="JPI10" s="46"/>
      <c r="JPJ10" s="46"/>
      <c r="JPK10" s="46"/>
      <c r="JPL10" s="46"/>
      <c r="JPM10" s="46"/>
      <c r="JPN10" s="46"/>
      <c r="JPO10" s="46"/>
      <c r="JPP10" s="46"/>
      <c r="JPQ10" s="46"/>
      <c r="JPR10" s="46"/>
      <c r="JPS10" s="46"/>
      <c r="JPT10" s="46"/>
      <c r="JPU10" s="46"/>
      <c r="JPV10" s="46"/>
      <c r="JPW10" s="46"/>
      <c r="JPX10" s="46"/>
      <c r="JPY10" s="46"/>
      <c r="JPZ10" s="46"/>
      <c r="JQA10" s="46"/>
      <c r="JQB10" s="46"/>
      <c r="JQC10" s="46"/>
      <c r="JQD10" s="46"/>
      <c r="JQE10" s="46"/>
      <c r="JQF10" s="46"/>
      <c r="JQG10" s="46"/>
      <c r="JQH10" s="46"/>
      <c r="JQI10" s="46"/>
      <c r="JQJ10" s="46"/>
      <c r="JQK10" s="46"/>
      <c r="JQL10" s="46"/>
      <c r="JQM10" s="46"/>
      <c r="JQN10" s="46"/>
      <c r="JQO10" s="46"/>
      <c r="JQP10" s="46"/>
      <c r="JQQ10" s="46"/>
      <c r="JQR10" s="46"/>
      <c r="JQS10" s="46"/>
      <c r="JQT10" s="46"/>
      <c r="JQU10" s="46"/>
      <c r="JQV10" s="46"/>
      <c r="JQW10" s="46"/>
      <c r="JQX10" s="46"/>
      <c r="JQY10" s="46"/>
      <c r="JQZ10" s="46"/>
      <c r="JRA10" s="46"/>
      <c r="JRB10" s="46"/>
      <c r="JRC10" s="46"/>
      <c r="JRD10" s="46"/>
      <c r="JRE10" s="46"/>
      <c r="JRF10" s="46"/>
      <c r="JRG10" s="46"/>
      <c r="JRH10" s="46"/>
      <c r="JRI10" s="46"/>
      <c r="JRJ10" s="46"/>
      <c r="JRK10" s="46"/>
      <c r="JRL10" s="46"/>
      <c r="JRM10" s="46"/>
      <c r="JRN10" s="46"/>
      <c r="JRO10" s="46"/>
      <c r="JRP10" s="46"/>
      <c r="JRQ10" s="46"/>
      <c r="JRR10" s="46"/>
      <c r="JRS10" s="46"/>
      <c r="JRT10" s="46"/>
      <c r="JRU10" s="46"/>
      <c r="JRV10" s="46"/>
      <c r="JRW10" s="46"/>
      <c r="JRX10" s="46"/>
      <c r="JRY10" s="46"/>
      <c r="JRZ10" s="46"/>
      <c r="JSA10" s="46"/>
      <c r="JSB10" s="46"/>
      <c r="JSC10" s="46"/>
      <c r="JSD10" s="46"/>
      <c r="JSE10" s="46"/>
      <c r="JSF10" s="46"/>
      <c r="JSG10" s="46"/>
      <c r="JSH10" s="46"/>
      <c r="JSI10" s="46"/>
      <c r="JSJ10" s="46"/>
      <c r="JSK10" s="46"/>
      <c r="JSL10" s="46"/>
      <c r="JSM10" s="46"/>
      <c r="JSN10" s="46"/>
      <c r="JSO10" s="46"/>
      <c r="JSP10" s="46"/>
      <c r="JSQ10" s="46"/>
      <c r="JSR10" s="46"/>
      <c r="JSS10" s="46"/>
      <c r="JST10" s="46"/>
      <c r="JSU10" s="46"/>
      <c r="JSV10" s="46"/>
      <c r="JSW10" s="46"/>
      <c r="JSX10" s="46"/>
      <c r="JSY10" s="46"/>
      <c r="JSZ10" s="46"/>
      <c r="JTA10" s="46"/>
      <c r="JTB10" s="46"/>
      <c r="JTC10" s="46"/>
      <c r="JTD10" s="46"/>
      <c r="JTE10" s="46"/>
      <c r="JTF10" s="46"/>
      <c r="JTG10" s="46"/>
      <c r="JTH10" s="46"/>
      <c r="JTI10" s="46"/>
      <c r="JTJ10" s="46"/>
      <c r="JTK10" s="46"/>
      <c r="JTL10" s="46"/>
      <c r="JTM10" s="46"/>
      <c r="JTN10" s="46"/>
      <c r="JTO10" s="46"/>
      <c r="JTP10" s="46"/>
      <c r="JTQ10" s="46"/>
      <c r="JTR10" s="46"/>
      <c r="JTS10" s="46"/>
      <c r="JTT10" s="46"/>
      <c r="JTU10" s="46"/>
      <c r="JTV10" s="46"/>
      <c r="JTW10" s="46"/>
      <c r="JTX10" s="46"/>
      <c r="JTY10" s="46"/>
      <c r="JTZ10" s="46"/>
      <c r="JUA10" s="46"/>
      <c r="JUB10" s="46"/>
      <c r="JUC10" s="46"/>
      <c r="JUD10" s="46"/>
      <c r="JUE10" s="46"/>
      <c r="JUF10" s="46"/>
      <c r="JUG10" s="46"/>
      <c r="JUH10" s="46"/>
      <c r="JUI10" s="46"/>
      <c r="JUJ10" s="46"/>
      <c r="JUK10" s="46"/>
      <c r="JUL10" s="46"/>
      <c r="JUM10" s="46"/>
      <c r="JUN10" s="46"/>
      <c r="JUO10" s="46"/>
      <c r="JUP10" s="46"/>
      <c r="JUQ10" s="46"/>
      <c r="JUR10" s="46"/>
      <c r="JUS10" s="46"/>
      <c r="JUT10" s="46"/>
      <c r="JUU10" s="46"/>
      <c r="JUV10" s="46"/>
      <c r="JUW10" s="46"/>
      <c r="JUX10" s="46"/>
      <c r="JUY10" s="46"/>
      <c r="JUZ10" s="46"/>
      <c r="JVA10" s="46"/>
      <c r="JVB10" s="46"/>
      <c r="JVC10" s="46"/>
      <c r="JVD10" s="46"/>
      <c r="JVE10" s="46"/>
      <c r="JVF10" s="46"/>
      <c r="JVG10" s="46"/>
      <c r="JVH10" s="46"/>
      <c r="JVI10" s="46"/>
      <c r="JVJ10" s="46"/>
      <c r="JVK10" s="46"/>
      <c r="JVL10" s="46"/>
      <c r="JVM10" s="46"/>
      <c r="JVN10" s="46"/>
      <c r="JVO10" s="46"/>
      <c r="JVP10" s="46"/>
      <c r="JVQ10" s="46"/>
      <c r="JVR10" s="46"/>
      <c r="JVS10" s="46"/>
      <c r="JVT10" s="46"/>
      <c r="JVU10" s="46"/>
      <c r="JVV10" s="46"/>
      <c r="JVW10" s="46"/>
      <c r="JVX10" s="46"/>
      <c r="JVY10" s="46"/>
      <c r="JVZ10" s="46"/>
      <c r="JWA10" s="46"/>
      <c r="JWB10" s="46"/>
      <c r="JWC10" s="46"/>
      <c r="JWD10" s="46"/>
      <c r="JWE10" s="46"/>
      <c r="JWF10" s="46"/>
      <c r="JWG10" s="46"/>
      <c r="JWH10" s="46"/>
      <c r="JWI10" s="46"/>
      <c r="JWJ10" s="46"/>
      <c r="JWK10" s="46"/>
      <c r="JWL10" s="46"/>
      <c r="JWM10" s="46"/>
      <c r="JWN10" s="46"/>
      <c r="JWO10" s="46"/>
      <c r="JWP10" s="46"/>
      <c r="JWQ10" s="46"/>
      <c r="JWR10" s="46"/>
      <c r="JWS10" s="46"/>
      <c r="JWT10" s="46"/>
      <c r="JWU10" s="46"/>
      <c r="JWV10" s="46"/>
      <c r="JWW10" s="46"/>
      <c r="JWX10" s="46"/>
      <c r="JWY10" s="46"/>
      <c r="JWZ10" s="46"/>
      <c r="JXA10" s="46"/>
      <c r="JXB10" s="46"/>
      <c r="JXC10" s="46"/>
      <c r="JXD10" s="46"/>
      <c r="JXE10" s="46"/>
      <c r="JXF10" s="46"/>
      <c r="JXG10" s="46"/>
      <c r="JXH10" s="46"/>
      <c r="JXI10" s="46"/>
      <c r="JXJ10" s="46"/>
      <c r="JXK10" s="46"/>
      <c r="JXL10" s="46"/>
      <c r="JXM10" s="46"/>
      <c r="JXN10" s="46"/>
      <c r="JXO10" s="46"/>
      <c r="JXP10" s="46"/>
      <c r="JXQ10" s="46"/>
      <c r="JXR10" s="46"/>
      <c r="JXS10" s="46"/>
      <c r="JXT10" s="46"/>
      <c r="JXU10" s="46"/>
      <c r="JXV10" s="46"/>
      <c r="JXW10" s="46"/>
      <c r="JXX10" s="46"/>
      <c r="JXY10" s="46"/>
      <c r="JXZ10" s="46"/>
      <c r="JYA10" s="46"/>
      <c r="JYB10" s="46"/>
      <c r="JYC10" s="46"/>
      <c r="JYD10" s="46"/>
      <c r="JYE10" s="46"/>
      <c r="JYF10" s="46"/>
      <c r="JYG10" s="46"/>
      <c r="JYH10" s="46"/>
      <c r="JYI10" s="46"/>
      <c r="JYJ10" s="46"/>
      <c r="JYK10" s="46"/>
      <c r="JYL10" s="46"/>
      <c r="JYM10" s="46"/>
      <c r="JYN10" s="46"/>
      <c r="JYO10" s="46"/>
      <c r="JYP10" s="46"/>
      <c r="JYQ10" s="46"/>
      <c r="JYR10" s="46"/>
      <c r="JYS10" s="46"/>
      <c r="JYT10" s="46"/>
      <c r="JYU10" s="46"/>
      <c r="JYV10" s="46"/>
      <c r="JYW10" s="46"/>
      <c r="JYX10" s="46"/>
      <c r="JYY10" s="46"/>
      <c r="JYZ10" s="46"/>
      <c r="JZA10" s="46"/>
      <c r="JZB10" s="46"/>
      <c r="JZC10" s="46"/>
      <c r="JZD10" s="46"/>
      <c r="JZE10" s="46"/>
      <c r="JZF10" s="46"/>
      <c r="JZG10" s="46"/>
      <c r="JZH10" s="46"/>
      <c r="JZI10" s="46"/>
      <c r="JZJ10" s="46"/>
      <c r="JZK10" s="46"/>
      <c r="JZL10" s="46"/>
      <c r="JZM10" s="46"/>
      <c r="JZN10" s="46"/>
      <c r="JZO10" s="46"/>
      <c r="JZP10" s="46"/>
      <c r="JZQ10" s="46"/>
      <c r="JZR10" s="46"/>
      <c r="JZS10" s="46"/>
      <c r="JZT10" s="46"/>
      <c r="JZU10" s="46"/>
      <c r="JZV10" s="46"/>
      <c r="JZW10" s="46"/>
      <c r="JZX10" s="46"/>
      <c r="JZY10" s="46"/>
      <c r="JZZ10" s="46"/>
      <c r="KAA10" s="46"/>
      <c r="KAB10" s="46"/>
      <c r="KAC10" s="46"/>
      <c r="KAD10" s="46"/>
      <c r="KAE10" s="46"/>
      <c r="KAF10" s="46"/>
      <c r="KAG10" s="46"/>
      <c r="KAH10" s="46"/>
      <c r="KAI10" s="46"/>
      <c r="KAJ10" s="46"/>
      <c r="KAK10" s="46"/>
      <c r="KAL10" s="46"/>
      <c r="KAM10" s="46"/>
      <c r="KAN10" s="46"/>
      <c r="KAO10" s="46"/>
      <c r="KAP10" s="46"/>
      <c r="KAQ10" s="46"/>
      <c r="KAR10" s="46"/>
      <c r="KAS10" s="46"/>
      <c r="KAT10" s="46"/>
      <c r="KAU10" s="46"/>
      <c r="KAV10" s="46"/>
      <c r="KAW10" s="46"/>
      <c r="KAX10" s="46"/>
      <c r="KAY10" s="46"/>
      <c r="KAZ10" s="46"/>
      <c r="KBA10" s="46"/>
      <c r="KBB10" s="46"/>
      <c r="KBC10" s="46"/>
      <c r="KBD10" s="46"/>
      <c r="KBE10" s="46"/>
      <c r="KBF10" s="46"/>
      <c r="KBG10" s="46"/>
      <c r="KBH10" s="46"/>
      <c r="KBI10" s="46"/>
      <c r="KBJ10" s="46"/>
      <c r="KBK10" s="46"/>
      <c r="KBL10" s="46"/>
      <c r="KBM10" s="46"/>
      <c r="KBN10" s="46"/>
      <c r="KBO10" s="46"/>
      <c r="KBP10" s="46"/>
      <c r="KBQ10" s="46"/>
      <c r="KBR10" s="46"/>
      <c r="KBS10" s="46"/>
      <c r="KBT10" s="46"/>
      <c r="KBU10" s="46"/>
      <c r="KBV10" s="46"/>
      <c r="KBW10" s="46"/>
      <c r="KBX10" s="46"/>
      <c r="KBY10" s="46"/>
      <c r="KBZ10" s="46"/>
      <c r="KCA10" s="46"/>
      <c r="KCB10" s="46"/>
      <c r="KCC10" s="46"/>
      <c r="KCD10" s="46"/>
      <c r="KCE10" s="46"/>
      <c r="KCF10" s="46"/>
      <c r="KCG10" s="46"/>
      <c r="KCH10" s="46"/>
      <c r="KCI10" s="46"/>
      <c r="KCJ10" s="46"/>
      <c r="KCK10" s="46"/>
      <c r="KCL10" s="46"/>
      <c r="KCM10" s="46"/>
      <c r="KCN10" s="46"/>
      <c r="KCO10" s="46"/>
      <c r="KCP10" s="46"/>
      <c r="KCQ10" s="46"/>
      <c r="KCR10" s="46"/>
      <c r="KCS10" s="46"/>
      <c r="KCT10" s="46"/>
      <c r="KCU10" s="46"/>
      <c r="KCV10" s="46"/>
      <c r="KCW10" s="46"/>
      <c r="KCX10" s="46"/>
      <c r="KCY10" s="46"/>
      <c r="KCZ10" s="46"/>
      <c r="KDA10" s="46"/>
      <c r="KDB10" s="46"/>
      <c r="KDC10" s="46"/>
      <c r="KDD10" s="46"/>
      <c r="KDE10" s="46"/>
      <c r="KDF10" s="46"/>
      <c r="KDG10" s="46"/>
      <c r="KDH10" s="46"/>
      <c r="KDI10" s="46"/>
      <c r="KDJ10" s="46"/>
      <c r="KDK10" s="46"/>
      <c r="KDL10" s="46"/>
      <c r="KDM10" s="46"/>
      <c r="KDN10" s="46"/>
      <c r="KDO10" s="46"/>
      <c r="KDP10" s="46"/>
      <c r="KDQ10" s="46"/>
      <c r="KDR10" s="46"/>
      <c r="KDS10" s="46"/>
      <c r="KDT10" s="46"/>
      <c r="KDU10" s="46"/>
      <c r="KDV10" s="46"/>
      <c r="KDW10" s="46"/>
      <c r="KDX10" s="46"/>
      <c r="KDY10" s="46"/>
      <c r="KDZ10" s="46"/>
      <c r="KEA10" s="46"/>
      <c r="KEB10" s="46"/>
      <c r="KEC10" s="46"/>
      <c r="KED10" s="46"/>
      <c r="KEE10" s="46"/>
      <c r="KEF10" s="46"/>
      <c r="KEG10" s="46"/>
      <c r="KEH10" s="46"/>
      <c r="KEI10" s="46"/>
      <c r="KEJ10" s="46"/>
      <c r="KEK10" s="46"/>
      <c r="KEL10" s="46"/>
      <c r="KEM10" s="46"/>
      <c r="KEN10" s="46"/>
      <c r="KEO10" s="46"/>
      <c r="KEP10" s="46"/>
      <c r="KEQ10" s="46"/>
      <c r="KER10" s="46"/>
      <c r="KES10" s="46"/>
      <c r="KET10" s="46"/>
      <c r="KEU10" s="46"/>
      <c r="KEV10" s="46"/>
      <c r="KEW10" s="46"/>
      <c r="KEX10" s="46"/>
      <c r="KEY10" s="46"/>
      <c r="KEZ10" s="46"/>
      <c r="KFA10" s="46"/>
      <c r="KFB10" s="46"/>
      <c r="KFC10" s="46"/>
      <c r="KFD10" s="46"/>
      <c r="KFE10" s="46"/>
      <c r="KFF10" s="46"/>
      <c r="KFG10" s="46"/>
      <c r="KFH10" s="46"/>
      <c r="KFI10" s="46"/>
      <c r="KFJ10" s="46"/>
      <c r="KFK10" s="46"/>
      <c r="KFL10" s="46"/>
      <c r="KFM10" s="46"/>
      <c r="KFN10" s="46"/>
      <c r="KFO10" s="46"/>
      <c r="KFP10" s="46"/>
      <c r="KFQ10" s="46"/>
      <c r="KFR10" s="46"/>
      <c r="KFS10" s="46"/>
      <c r="KFT10" s="46"/>
      <c r="KFU10" s="46"/>
      <c r="KFV10" s="46"/>
      <c r="KFW10" s="46"/>
      <c r="KFX10" s="46"/>
      <c r="KFY10" s="46"/>
      <c r="KFZ10" s="46"/>
      <c r="KGA10" s="46"/>
      <c r="KGB10" s="46"/>
      <c r="KGC10" s="46"/>
      <c r="KGD10" s="46"/>
      <c r="KGE10" s="46"/>
      <c r="KGF10" s="46"/>
      <c r="KGG10" s="46"/>
      <c r="KGH10" s="46"/>
      <c r="KGI10" s="46"/>
      <c r="KGJ10" s="46"/>
      <c r="KGK10" s="46"/>
      <c r="KGL10" s="46"/>
      <c r="KGM10" s="46"/>
      <c r="KGN10" s="46"/>
      <c r="KGO10" s="46"/>
      <c r="KGP10" s="46"/>
      <c r="KGQ10" s="46"/>
      <c r="KGR10" s="46"/>
      <c r="KGS10" s="46"/>
      <c r="KGT10" s="46"/>
      <c r="KGU10" s="46"/>
      <c r="KGV10" s="46"/>
      <c r="KGW10" s="46"/>
      <c r="KGX10" s="46"/>
      <c r="KGY10" s="46"/>
      <c r="KGZ10" s="46"/>
      <c r="KHA10" s="46"/>
      <c r="KHB10" s="46"/>
      <c r="KHC10" s="46"/>
      <c r="KHD10" s="46"/>
      <c r="KHE10" s="46"/>
      <c r="KHF10" s="46"/>
      <c r="KHG10" s="46"/>
      <c r="KHH10" s="46"/>
      <c r="KHI10" s="46"/>
      <c r="KHJ10" s="46"/>
      <c r="KHK10" s="46"/>
      <c r="KHL10" s="46"/>
      <c r="KHM10" s="46"/>
      <c r="KHN10" s="46"/>
      <c r="KHO10" s="46"/>
      <c r="KHP10" s="46"/>
      <c r="KHQ10" s="46"/>
      <c r="KHR10" s="46"/>
      <c r="KHS10" s="46"/>
      <c r="KHT10" s="46"/>
      <c r="KHU10" s="46"/>
      <c r="KHV10" s="46"/>
      <c r="KHW10" s="46"/>
      <c r="KHX10" s="46"/>
      <c r="KHY10" s="46"/>
      <c r="KHZ10" s="46"/>
      <c r="KIA10" s="46"/>
      <c r="KIB10" s="46"/>
      <c r="KIC10" s="46"/>
      <c r="KID10" s="46"/>
      <c r="KIE10" s="46"/>
      <c r="KIF10" s="46"/>
      <c r="KIG10" s="46"/>
      <c r="KIH10" s="46"/>
      <c r="KII10" s="46"/>
      <c r="KIJ10" s="46"/>
      <c r="KIK10" s="46"/>
      <c r="KIL10" s="46"/>
      <c r="KIM10" s="46"/>
      <c r="KIN10" s="46"/>
      <c r="KIO10" s="46"/>
      <c r="KIP10" s="46"/>
      <c r="KIQ10" s="46"/>
      <c r="KIR10" s="46"/>
      <c r="KIS10" s="46"/>
      <c r="KIT10" s="46"/>
      <c r="KIU10" s="46"/>
      <c r="KIV10" s="46"/>
      <c r="KIW10" s="46"/>
      <c r="KIX10" s="46"/>
      <c r="KIY10" s="46"/>
      <c r="KIZ10" s="46"/>
      <c r="KJA10" s="46"/>
      <c r="KJB10" s="46"/>
      <c r="KJC10" s="46"/>
      <c r="KJD10" s="46"/>
      <c r="KJE10" s="46"/>
      <c r="KJF10" s="46"/>
      <c r="KJG10" s="46"/>
      <c r="KJH10" s="46"/>
      <c r="KJI10" s="46"/>
      <c r="KJJ10" s="46"/>
      <c r="KJK10" s="46"/>
      <c r="KJL10" s="46"/>
      <c r="KJM10" s="46"/>
      <c r="KJN10" s="46"/>
      <c r="KJO10" s="46"/>
      <c r="KJP10" s="46"/>
      <c r="KJQ10" s="46"/>
      <c r="KJR10" s="46"/>
      <c r="KJS10" s="46"/>
      <c r="KJT10" s="46"/>
      <c r="KJU10" s="46"/>
      <c r="KJV10" s="46"/>
      <c r="KJW10" s="46"/>
      <c r="KJX10" s="46"/>
      <c r="KJY10" s="46"/>
      <c r="KJZ10" s="46"/>
      <c r="KKA10" s="46"/>
      <c r="KKB10" s="46"/>
      <c r="KKC10" s="46"/>
      <c r="KKD10" s="46"/>
      <c r="KKE10" s="46"/>
      <c r="KKF10" s="46"/>
      <c r="KKG10" s="46"/>
      <c r="KKH10" s="46"/>
      <c r="KKI10" s="46"/>
      <c r="KKJ10" s="46"/>
      <c r="KKK10" s="46"/>
      <c r="KKL10" s="46"/>
      <c r="KKM10" s="46"/>
      <c r="KKN10" s="46"/>
      <c r="KKO10" s="46"/>
      <c r="KKP10" s="46"/>
      <c r="KKQ10" s="46"/>
      <c r="KKR10" s="46"/>
      <c r="KKS10" s="46"/>
      <c r="KKT10" s="46"/>
      <c r="KKU10" s="46"/>
      <c r="KKV10" s="46"/>
      <c r="KKW10" s="46"/>
      <c r="KKX10" s="46"/>
      <c r="KKY10" s="46"/>
      <c r="KKZ10" s="46"/>
      <c r="KLA10" s="46"/>
      <c r="KLB10" s="46"/>
      <c r="KLC10" s="46"/>
      <c r="KLD10" s="46"/>
      <c r="KLE10" s="46"/>
      <c r="KLF10" s="46"/>
      <c r="KLG10" s="46"/>
      <c r="KLH10" s="46"/>
      <c r="KLI10" s="46"/>
      <c r="KLJ10" s="46"/>
      <c r="KLK10" s="46"/>
      <c r="KLL10" s="46"/>
      <c r="KLM10" s="46"/>
      <c r="KLN10" s="46"/>
      <c r="KLO10" s="46"/>
      <c r="KLP10" s="46"/>
      <c r="KLQ10" s="46"/>
      <c r="KLR10" s="46"/>
      <c r="KLS10" s="46"/>
      <c r="KLT10" s="46"/>
      <c r="KLU10" s="46"/>
      <c r="KLV10" s="46"/>
      <c r="KLW10" s="46"/>
      <c r="KLX10" s="46"/>
      <c r="KLY10" s="46"/>
      <c r="KLZ10" s="46"/>
      <c r="KMA10" s="46"/>
      <c r="KMB10" s="46"/>
      <c r="KMC10" s="46"/>
      <c r="KMD10" s="46"/>
      <c r="KME10" s="46"/>
      <c r="KMF10" s="46"/>
      <c r="KMG10" s="46"/>
      <c r="KMH10" s="46"/>
      <c r="KMI10" s="46"/>
      <c r="KMJ10" s="46"/>
      <c r="KMK10" s="46"/>
      <c r="KML10" s="46"/>
      <c r="KMM10" s="46"/>
      <c r="KMN10" s="46"/>
      <c r="KMO10" s="46"/>
      <c r="KMP10" s="46"/>
      <c r="KMQ10" s="46"/>
      <c r="KMR10" s="46"/>
      <c r="KMS10" s="46"/>
      <c r="KMT10" s="46"/>
      <c r="KMU10" s="46"/>
      <c r="KMV10" s="46"/>
      <c r="KMW10" s="46"/>
      <c r="KMX10" s="46"/>
      <c r="KMY10" s="46"/>
      <c r="KMZ10" s="46"/>
      <c r="KNA10" s="46"/>
      <c r="KNB10" s="46"/>
      <c r="KNC10" s="46"/>
      <c r="KND10" s="46"/>
      <c r="KNE10" s="46"/>
      <c r="KNF10" s="46"/>
      <c r="KNG10" s="46"/>
      <c r="KNH10" s="46"/>
      <c r="KNI10" s="46"/>
      <c r="KNJ10" s="46"/>
      <c r="KNK10" s="46"/>
      <c r="KNL10" s="46"/>
      <c r="KNM10" s="46"/>
      <c r="KNN10" s="46"/>
      <c r="KNO10" s="46"/>
      <c r="KNP10" s="46"/>
      <c r="KNQ10" s="46"/>
      <c r="KNR10" s="46"/>
      <c r="KNS10" s="46"/>
      <c r="KNT10" s="46"/>
      <c r="KNU10" s="46"/>
      <c r="KNV10" s="46"/>
      <c r="KNW10" s="46"/>
      <c r="KNX10" s="46"/>
      <c r="KNY10" s="46"/>
      <c r="KNZ10" s="46"/>
      <c r="KOA10" s="46"/>
      <c r="KOB10" s="46"/>
      <c r="KOC10" s="46"/>
      <c r="KOD10" s="46"/>
      <c r="KOE10" s="46"/>
      <c r="KOF10" s="46"/>
      <c r="KOG10" s="46"/>
      <c r="KOH10" s="46"/>
      <c r="KOI10" s="46"/>
      <c r="KOJ10" s="46"/>
      <c r="KOK10" s="46"/>
      <c r="KOL10" s="46"/>
      <c r="KOM10" s="46"/>
      <c r="KON10" s="46"/>
      <c r="KOO10" s="46"/>
      <c r="KOP10" s="46"/>
      <c r="KOQ10" s="46"/>
      <c r="KOR10" s="46"/>
      <c r="KOS10" s="46"/>
      <c r="KOT10" s="46"/>
      <c r="KOU10" s="46"/>
      <c r="KOV10" s="46"/>
      <c r="KOW10" s="46"/>
      <c r="KOX10" s="46"/>
      <c r="KOY10" s="46"/>
      <c r="KOZ10" s="46"/>
      <c r="KPA10" s="46"/>
      <c r="KPB10" s="46"/>
      <c r="KPC10" s="46"/>
      <c r="KPD10" s="46"/>
      <c r="KPE10" s="46"/>
      <c r="KPF10" s="46"/>
      <c r="KPG10" s="46"/>
      <c r="KPH10" s="46"/>
      <c r="KPI10" s="46"/>
      <c r="KPJ10" s="46"/>
      <c r="KPK10" s="46"/>
      <c r="KPL10" s="46"/>
      <c r="KPM10" s="46"/>
      <c r="KPN10" s="46"/>
      <c r="KPO10" s="46"/>
      <c r="KPP10" s="46"/>
      <c r="KPQ10" s="46"/>
      <c r="KPR10" s="46"/>
      <c r="KPS10" s="46"/>
      <c r="KPT10" s="46"/>
      <c r="KPU10" s="46"/>
      <c r="KPV10" s="46"/>
      <c r="KPW10" s="46"/>
      <c r="KPX10" s="46"/>
      <c r="KPY10" s="46"/>
      <c r="KPZ10" s="46"/>
      <c r="KQA10" s="46"/>
      <c r="KQB10" s="46"/>
      <c r="KQC10" s="46"/>
      <c r="KQD10" s="46"/>
      <c r="KQE10" s="46"/>
      <c r="KQF10" s="46"/>
      <c r="KQG10" s="46"/>
      <c r="KQH10" s="46"/>
      <c r="KQI10" s="46"/>
      <c r="KQJ10" s="46"/>
      <c r="KQK10" s="46"/>
      <c r="KQL10" s="46"/>
      <c r="KQM10" s="46"/>
      <c r="KQN10" s="46"/>
      <c r="KQO10" s="46"/>
      <c r="KQP10" s="46"/>
      <c r="KQQ10" s="46"/>
      <c r="KQR10" s="46"/>
      <c r="KQS10" s="46"/>
      <c r="KQT10" s="46"/>
      <c r="KQU10" s="46"/>
      <c r="KQV10" s="46"/>
      <c r="KQW10" s="46"/>
      <c r="KQX10" s="46"/>
      <c r="KQY10" s="46"/>
      <c r="KQZ10" s="46"/>
      <c r="KRA10" s="46"/>
      <c r="KRB10" s="46"/>
      <c r="KRC10" s="46"/>
      <c r="KRD10" s="46"/>
      <c r="KRE10" s="46"/>
      <c r="KRF10" s="46"/>
      <c r="KRG10" s="46"/>
      <c r="KRH10" s="46"/>
      <c r="KRI10" s="46"/>
      <c r="KRJ10" s="46"/>
      <c r="KRK10" s="46"/>
      <c r="KRL10" s="46"/>
      <c r="KRM10" s="46"/>
      <c r="KRN10" s="46"/>
      <c r="KRO10" s="46"/>
      <c r="KRP10" s="46"/>
      <c r="KRQ10" s="46"/>
      <c r="KRR10" s="46"/>
      <c r="KRS10" s="46"/>
      <c r="KRT10" s="46"/>
      <c r="KRU10" s="46"/>
      <c r="KRV10" s="46"/>
      <c r="KRW10" s="46"/>
      <c r="KRX10" s="46"/>
      <c r="KRY10" s="46"/>
      <c r="KRZ10" s="46"/>
      <c r="KSA10" s="46"/>
      <c r="KSB10" s="46"/>
      <c r="KSC10" s="46"/>
      <c r="KSD10" s="46"/>
      <c r="KSE10" s="46"/>
      <c r="KSF10" s="46"/>
      <c r="KSG10" s="46"/>
      <c r="KSH10" s="46"/>
      <c r="KSI10" s="46"/>
      <c r="KSJ10" s="46"/>
      <c r="KSK10" s="46"/>
      <c r="KSL10" s="46"/>
      <c r="KSM10" s="46"/>
      <c r="KSN10" s="46"/>
      <c r="KSO10" s="46"/>
      <c r="KSP10" s="46"/>
      <c r="KSQ10" s="46"/>
      <c r="KSR10" s="46"/>
      <c r="KSS10" s="46"/>
      <c r="KST10" s="46"/>
      <c r="KSU10" s="46"/>
      <c r="KSV10" s="46"/>
      <c r="KSW10" s="46"/>
      <c r="KSX10" s="46"/>
      <c r="KSY10" s="46"/>
      <c r="KSZ10" s="46"/>
      <c r="KTA10" s="46"/>
      <c r="KTB10" s="46"/>
      <c r="KTC10" s="46"/>
      <c r="KTD10" s="46"/>
      <c r="KTE10" s="46"/>
      <c r="KTF10" s="46"/>
      <c r="KTG10" s="46"/>
      <c r="KTH10" s="46"/>
      <c r="KTI10" s="46"/>
      <c r="KTJ10" s="46"/>
      <c r="KTK10" s="46"/>
      <c r="KTL10" s="46"/>
      <c r="KTM10" s="46"/>
      <c r="KTN10" s="46"/>
      <c r="KTO10" s="46"/>
      <c r="KTP10" s="46"/>
      <c r="KTQ10" s="46"/>
      <c r="KTR10" s="46"/>
      <c r="KTS10" s="46"/>
      <c r="KTT10" s="46"/>
      <c r="KTU10" s="46"/>
      <c r="KTV10" s="46"/>
      <c r="KTW10" s="46"/>
      <c r="KTX10" s="46"/>
      <c r="KTY10" s="46"/>
      <c r="KTZ10" s="46"/>
      <c r="KUA10" s="46"/>
      <c r="KUB10" s="46"/>
      <c r="KUC10" s="46"/>
      <c r="KUD10" s="46"/>
      <c r="KUE10" s="46"/>
      <c r="KUF10" s="46"/>
      <c r="KUG10" s="46"/>
      <c r="KUH10" s="46"/>
      <c r="KUI10" s="46"/>
      <c r="KUJ10" s="46"/>
      <c r="KUK10" s="46"/>
      <c r="KUL10" s="46"/>
      <c r="KUM10" s="46"/>
      <c r="KUN10" s="46"/>
      <c r="KUO10" s="46"/>
      <c r="KUP10" s="46"/>
      <c r="KUQ10" s="46"/>
      <c r="KUR10" s="46"/>
      <c r="KUS10" s="46"/>
      <c r="KUT10" s="46"/>
      <c r="KUU10" s="46"/>
      <c r="KUV10" s="46"/>
      <c r="KUW10" s="46"/>
      <c r="KUX10" s="46"/>
      <c r="KUY10" s="46"/>
      <c r="KUZ10" s="46"/>
      <c r="KVA10" s="46"/>
      <c r="KVB10" s="46"/>
      <c r="KVC10" s="46"/>
      <c r="KVD10" s="46"/>
      <c r="KVE10" s="46"/>
      <c r="KVF10" s="46"/>
      <c r="KVG10" s="46"/>
      <c r="KVH10" s="46"/>
      <c r="KVI10" s="46"/>
      <c r="KVJ10" s="46"/>
      <c r="KVK10" s="46"/>
      <c r="KVL10" s="46"/>
      <c r="KVM10" s="46"/>
      <c r="KVN10" s="46"/>
      <c r="KVO10" s="46"/>
      <c r="KVP10" s="46"/>
      <c r="KVQ10" s="46"/>
      <c r="KVR10" s="46"/>
      <c r="KVS10" s="46"/>
      <c r="KVT10" s="46"/>
      <c r="KVU10" s="46"/>
      <c r="KVV10" s="46"/>
      <c r="KVW10" s="46"/>
      <c r="KVX10" s="46"/>
      <c r="KVY10" s="46"/>
      <c r="KVZ10" s="46"/>
      <c r="KWA10" s="46"/>
      <c r="KWB10" s="46"/>
      <c r="KWC10" s="46"/>
      <c r="KWD10" s="46"/>
      <c r="KWE10" s="46"/>
      <c r="KWF10" s="46"/>
      <c r="KWG10" s="46"/>
      <c r="KWH10" s="46"/>
      <c r="KWI10" s="46"/>
      <c r="KWJ10" s="46"/>
      <c r="KWK10" s="46"/>
      <c r="KWL10" s="46"/>
      <c r="KWM10" s="46"/>
      <c r="KWN10" s="46"/>
      <c r="KWO10" s="46"/>
      <c r="KWP10" s="46"/>
      <c r="KWQ10" s="46"/>
      <c r="KWR10" s="46"/>
      <c r="KWS10" s="46"/>
      <c r="KWT10" s="46"/>
      <c r="KWU10" s="46"/>
      <c r="KWV10" s="46"/>
      <c r="KWW10" s="46"/>
      <c r="KWX10" s="46"/>
      <c r="KWY10" s="46"/>
      <c r="KWZ10" s="46"/>
      <c r="KXA10" s="46"/>
      <c r="KXB10" s="46"/>
      <c r="KXC10" s="46"/>
      <c r="KXD10" s="46"/>
      <c r="KXE10" s="46"/>
      <c r="KXF10" s="46"/>
      <c r="KXG10" s="46"/>
      <c r="KXH10" s="46"/>
      <c r="KXI10" s="46"/>
      <c r="KXJ10" s="46"/>
      <c r="KXK10" s="46"/>
      <c r="KXL10" s="46"/>
      <c r="KXM10" s="46"/>
      <c r="KXN10" s="46"/>
      <c r="KXO10" s="46"/>
      <c r="KXP10" s="46"/>
      <c r="KXQ10" s="46"/>
      <c r="KXR10" s="46"/>
      <c r="KXS10" s="46"/>
      <c r="KXT10" s="46"/>
      <c r="KXU10" s="46"/>
      <c r="KXV10" s="46"/>
      <c r="KXW10" s="46"/>
      <c r="KXX10" s="46"/>
      <c r="KXY10" s="46"/>
      <c r="KXZ10" s="46"/>
      <c r="KYA10" s="46"/>
      <c r="KYB10" s="46"/>
      <c r="KYC10" s="46"/>
      <c r="KYD10" s="46"/>
      <c r="KYE10" s="46"/>
      <c r="KYF10" s="46"/>
      <c r="KYG10" s="46"/>
      <c r="KYH10" s="46"/>
      <c r="KYI10" s="46"/>
      <c r="KYJ10" s="46"/>
      <c r="KYK10" s="46"/>
      <c r="KYL10" s="46"/>
      <c r="KYM10" s="46"/>
      <c r="KYN10" s="46"/>
      <c r="KYO10" s="46"/>
      <c r="KYP10" s="46"/>
      <c r="KYQ10" s="46"/>
      <c r="KYR10" s="46"/>
      <c r="KYS10" s="46"/>
      <c r="KYT10" s="46"/>
      <c r="KYU10" s="46"/>
      <c r="KYV10" s="46"/>
      <c r="KYW10" s="46"/>
      <c r="KYX10" s="46"/>
      <c r="KYY10" s="46"/>
      <c r="KYZ10" s="46"/>
      <c r="KZA10" s="46"/>
      <c r="KZB10" s="46"/>
      <c r="KZC10" s="46"/>
      <c r="KZD10" s="46"/>
      <c r="KZE10" s="46"/>
      <c r="KZF10" s="46"/>
      <c r="KZG10" s="46"/>
      <c r="KZH10" s="46"/>
      <c r="KZI10" s="46"/>
      <c r="KZJ10" s="46"/>
      <c r="KZK10" s="46"/>
      <c r="KZL10" s="46"/>
      <c r="KZM10" s="46"/>
      <c r="KZN10" s="46"/>
      <c r="KZO10" s="46"/>
      <c r="KZP10" s="46"/>
      <c r="KZQ10" s="46"/>
      <c r="KZR10" s="46"/>
      <c r="KZS10" s="46"/>
      <c r="KZT10" s="46"/>
      <c r="KZU10" s="46"/>
      <c r="KZV10" s="46"/>
      <c r="KZW10" s="46"/>
      <c r="KZX10" s="46"/>
      <c r="KZY10" s="46"/>
      <c r="KZZ10" s="46"/>
      <c r="LAA10" s="46"/>
      <c r="LAB10" s="46"/>
      <c r="LAC10" s="46"/>
      <c r="LAD10" s="46"/>
      <c r="LAE10" s="46"/>
      <c r="LAF10" s="46"/>
      <c r="LAG10" s="46"/>
      <c r="LAH10" s="46"/>
      <c r="LAI10" s="46"/>
      <c r="LAJ10" s="46"/>
      <c r="LAK10" s="46"/>
      <c r="LAL10" s="46"/>
      <c r="LAM10" s="46"/>
      <c r="LAN10" s="46"/>
      <c r="LAO10" s="46"/>
      <c r="LAP10" s="46"/>
      <c r="LAQ10" s="46"/>
      <c r="LAR10" s="46"/>
      <c r="LAS10" s="46"/>
      <c r="LAT10" s="46"/>
      <c r="LAU10" s="46"/>
      <c r="LAV10" s="46"/>
      <c r="LAW10" s="46"/>
      <c r="LAX10" s="46"/>
      <c r="LAY10" s="46"/>
      <c r="LAZ10" s="46"/>
      <c r="LBA10" s="46"/>
      <c r="LBB10" s="46"/>
      <c r="LBC10" s="46"/>
      <c r="LBD10" s="46"/>
      <c r="LBE10" s="46"/>
      <c r="LBF10" s="46"/>
      <c r="LBG10" s="46"/>
      <c r="LBH10" s="46"/>
      <c r="LBI10" s="46"/>
      <c r="LBJ10" s="46"/>
      <c r="LBK10" s="46"/>
      <c r="LBL10" s="46"/>
      <c r="LBM10" s="46"/>
      <c r="LBN10" s="46"/>
      <c r="LBO10" s="46"/>
      <c r="LBP10" s="46"/>
      <c r="LBQ10" s="46"/>
      <c r="LBR10" s="46"/>
      <c r="LBS10" s="46"/>
      <c r="LBT10" s="46"/>
      <c r="LBU10" s="46"/>
      <c r="LBV10" s="46"/>
      <c r="LBW10" s="46"/>
      <c r="LBX10" s="46"/>
      <c r="LBY10" s="46"/>
      <c r="LBZ10" s="46"/>
      <c r="LCA10" s="46"/>
      <c r="LCB10" s="46"/>
      <c r="LCC10" s="46"/>
      <c r="LCD10" s="46"/>
      <c r="LCE10" s="46"/>
      <c r="LCF10" s="46"/>
      <c r="LCG10" s="46"/>
      <c r="LCH10" s="46"/>
      <c r="LCI10" s="46"/>
      <c r="LCJ10" s="46"/>
      <c r="LCK10" s="46"/>
      <c r="LCL10" s="46"/>
      <c r="LCM10" s="46"/>
      <c r="LCN10" s="46"/>
      <c r="LCO10" s="46"/>
      <c r="LCP10" s="46"/>
      <c r="LCQ10" s="46"/>
      <c r="LCR10" s="46"/>
      <c r="LCS10" s="46"/>
      <c r="LCT10" s="46"/>
      <c r="LCU10" s="46"/>
      <c r="LCV10" s="46"/>
      <c r="LCW10" s="46"/>
      <c r="LCX10" s="46"/>
      <c r="LCY10" s="46"/>
      <c r="LCZ10" s="46"/>
      <c r="LDA10" s="46"/>
      <c r="LDB10" s="46"/>
      <c r="LDC10" s="46"/>
      <c r="LDD10" s="46"/>
      <c r="LDE10" s="46"/>
      <c r="LDF10" s="46"/>
      <c r="LDG10" s="46"/>
      <c r="LDH10" s="46"/>
      <c r="LDI10" s="46"/>
      <c r="LDJ10" s="46"/>
      <c r="LDK10" s="46"/>
      <c r="LDL10" s="46"/>
      <c r="LDM10" s="46"/>
      <c r="LDN10" s="46"/>
      <c r="LDO10" s="46"/>
      <c r="LDP10" s="46"/>
      <c r="LDQ10" s="46"/>
      <c r="LDR10" s="46"/>
      <c r="LDS10" s="46"/>
      <c r="LDT10" s="46"/>
      <c r="LDU10" s="46"/>
      <c r="LDV10" s="46"/>
      <c r="LDW10" s="46"/>
      <c r="LDX10" s="46"/>
      <c r="LDY10" s="46"/>
      <c r="LDZ10" s="46"/>
      <c r="LEA10" s="46"/>
      <c r="LEB10" s="46"/>
      <c r="LEC10" s="46"/>
      <c r="LED10" s="46"/>
      <c r="LEE10" s="46"/>
      <c r="LEF10" s="46"/>
      <c r="LEG10" s="46"/>
      <c r="LEH10" s="46"/>
      <c r="LEI10" s="46"/>
      <c r="LEJ10" s="46"/>
      <c r="LEK10" s="46"/>
      <c r="LEL10" s="46"/>
      <c r="LEM10" s="46"/>
      <c r="LEN10" s="46"/>
      <c r="LEO10" s="46"/>
      <c r="LEP10" s="46"/>
      <c r="LEQ10" s="46"/>
      <c r="LER10" s="46"/>
      <c r="LES10" s="46"/>
      <c r="LET10" s="46"/>
      <c r="LEU10" s="46"/>
      <c r="LEV10" s="46"/>
      <c r="LEW10" s="46"/>
      <c r="LEX10" s="46"/>
      <c r="LEY10" s="46"/>
      <c r="LEZ10" s="46"/>
      <c r="LFA10" s="46"/>
      <c r="LFB10" s="46"/>
      <c r="LFC10" s="46"/>
      <c r="LFD10" s="46"/>
      <c r="LFE10" s="46"/>
      <c r="LFF10" s="46"/>
      <c r="LFG10" s="46"/>
      <c r="LFH10" s="46"/>
      <c r="LFI10" s="46"/>
      <c r="LFJ10" s="46"/>
      <c r="LFK10" s="46"/>
      <c r="LFL10" s="46"/>
      <c r="LFM10" s="46"/>
      <c r="LFN10" s="46"/>
      <c r="LFO10" s="46"/>
      <c r="LFP10" s="46"/>
      <c r="LFQ10" s="46"/>
      <c r="LFR10" s="46"/>
      <c r="LFS10" s="46"/>
      <c r="LFT10" s="46"/>
      <c r="LFU10" s="46"/>
      <c r="LFV10" s="46"/>
      <c r="LFW10" s="46"/>
      <c r="LFX10" s="46"/>
      <c r="LFY10" s="46"/>
      <c r="LFZ10" s="46"/>
      <c r="LGA10" s="46"/>
      <c r="LGB10" s="46"/>
      <c r="LGC10" s="46"/>
      <c r="LGD10" s="46"/>
      <c r="LGE10" s="46"/>
      <c r="LGF10" s="46"/>
      <c r="LGG10" s="46"/>
      <c r="LGH10" s="46"/>
      <c r="LGI10" s="46"/>
      <c r="LGJ10" s="46"/>
      <c r="LGK10" s="46"/>
      <c r="LGL10" s="46"/>
      <c r="LGM10" s="46"/>
      <c r="LGN10" s="46"/>
      <c r="LGO10" s="46"/>
      <c r="LGP10" s="46"/>
      <c r="LGQ10" s="46"/>
      <c r="LGR10" s="46"/>
      <c r="LGS10" s="46"/>
      <c r="LGT10" s="46"/>
      <c r="LGU10" s="46"/>
      <c r="LGV10" s="46"/>
      <c r="LGW10" s="46"/>
      <c r="LGX10" s="46"/>
      <c r="LGY10" s="46"/>
      <c r="LGZ10" s="46"/>
      <c r="LHA10" s="46"/>
      <c r="LHB10" s="46"/>
      <c r="LHC10" s="46"/>
      <c r="LHD10" s="46"/>
      <c r="LHE10" s="46"/>
      <c r="LHF10" s="46"/>
      <c r="LHG10" s="46"/>
      <c r="LHH10" s="46"/>
      <c r="LHI10" s="46"/>
      <c r="LHJ10" s="46"/>
      <c r="LHK10" s="46"/>
      <c r="LHL10" s="46"/>
      <c r="LHM10" s="46"/>
      <c r="LHN10" s="46"/>
      <c r="LHO10" s="46"/>
      <c r="LHP10" s="46"/>
      <c r="LHQ10" s="46"/>
      <c r="LHR10" s="46"/>
      <c r="LHS10" s="46"/>
      <c r="LHT10" s="46"/>
      <c r="LHU10" s="46"/>
      <c r="LHV10" s="46"/>
      <c r="LHW10" s="46"/>
      <c r="LHX10" s="46"/>
      <c r="LHY10" s="46"/>
      <c r="LHZ10" s="46"/>
      <c r="LIA10" s="46"/>
      <c r="LIB10" s="46"/>
      <c r="LIC10" s="46"/>
      <c r="LID10" s="46"/>
      <c r="LIE10" s="46"/>
      <c r="LIF10" s="46"/>
      <c r="LIG10" s="46"/>
      <c r="LIH10" s="46"/>
      <c r="LII10" s="46"/>
      <c r="LIJ10" s="46"/>
      <c r="LIK10" s="46"/>
      <c r="LIL10" s="46"/>
      <c r="LIM10" s="46"/>
      <c r="LIN10" s="46"/>
      <c r="LIO10" s="46"/>
      <c r="LIP10" s="46"/>
      <c r="LIQ10" s="46"/>
      <c r="LIR10" s="46"/>
      <c r="LIS10" s="46"/>
      <c r="LIT10" s="46"/>
      <c r="LIU10" s="46"/>
      <c r="LIV10" s="46"/>
      <c r="LIW10" s="46"/>
      <c r="LIX10" s="46"/>
      <c r="LIY10" s="46"/>
      <c r="LIZ10" s="46"/>
      <c r="LJA10" s="46"/>
      <c r="LJB10" s="46"/>
      <c r="LJC10" s="46"/>
      <c r="LJD10" s="46"/>
      <c r="LJE10" s="46"/>
      <c r="LJF10" s="46"/>
      <c r="LJG10" s="46"/>
      <c r="LJH10" s="46"/>
      <c r="LJI10" s="46"/>
      <c r="LJJ10" s="46"/>
      <c r="LJK10" s="46"/>
      <c r="LJL10" s="46"/>
      <c r="LJM10" s="46"/>
      <c r="LJN10" s="46"/>
      <c r="LJO10" s="46"/>
      <c r="LJP10" s="46"/>
      <c r="LJQ10" s="46"/>
      <c r="LJR10" s="46"/>
      <c r="LJS10" s="46"/>
      <c r="LJT10" s="46"/>
      <c r="LJU10" s="46"/>
      <c r="LJV10" s="46"/>
      <c r="LJW10" s="46"/>
      <c r="LJX10" s="46"/>
      <c r="LJY10" s="46"/>
      <c r="LJZ10" s="46"/>
      <c r="LKA10" s="46"/>
      <c r="LKB10" s="46"/>
      <c r="LKC10" s="46"/>
      <c r="LKD10" s="46"/>
      <c r="LKE10" s="46"/>
      <c r="LKF10" s="46"/>
      <c r="LKG10" s="46"/>
      <c r="LKH10" s="46"/>
      <c r="LKI10" s="46"/>
      <c r="LKJ10" s="46"/>
      <c r="LKK10" s="46"/>
      <c r="LKL10" s="46"/>
      <c r="LKM10" s="46"/>
      <c r="LKN10" s="46"/>
      <c r="LKO10" s="46"/>
      <c r="LKP10" s="46"/>
      <c r="LKQ10" s="46"/>
      <c r="LKR10" s="46"/>
      <c r="LKS10" s="46"/>
      <c r="LKT10" s="46"/>
      <c r="LKU10" s="46"/>
      <c r="LKV10" s="46"/>
      <c r="LKW10" s="46"/>
      <c r="LKX10" s="46"/>
      <c r="LKY10" s="46"/>
      <c r="LKZ10" s="46"/>
      <c r="LLA10" s="46"/>
      <c r="LLB10" s="46"/>
      <c r="LLC10" s="46"/>
      <c r="LLD10" s="46"/>
      <c r="LLE10" s="46"/>
      <c r="LLF10" s="46"/>
      <c r="LLG10" s="46"/>
      <c r="LLH10" s="46"/>
      <c r="LLI10" s="46"/>
      <c r="LLJ10" s="46"/>
      <c r="LLK10" s="46"/>
      <c r="LLL10" s="46"/>
      <c r="LLM10" s="46"/>
      <c r="LLN10" s="46"/>
      <c r="LLO10" s="46"/>
      <c r="LLP10" s="46"/>
      <c r="LLQ10" s="46"/>
      <c r="LLR10" s="46"/>
      <c r="LLS10" s="46"/>
      <c r="LLT10" s="46"/>
      <c r="LLU10" s="46"/>
      <c r="LLV10" s="46"/>
      <c r="LLW10" s="46"/>
      <c r="LLX10" s="46"/>
      <c r="LLY10" s="46"/>
      <c r="LLZ10" s="46"/>
      <c r="LMA10" s="46"/>
      <c r="LMB10" s="46"/>
      <c r="LMC10" s="46"/>
      <c r="LMD10" s="46"/>
      <c r="LME10" s="46"/>
      <c r="LMF10" s="46"/>
      <c r="LMG10" s="46"/>
      <c r="LMH10" s="46"/>
      <c r="LMI10" s="46"/>
      <c r="LMJ10" s="46"/>
      <c r="LMK10" s="46"/>
      <c r="LML10" s="46"/>
      <c r="LMM10" s="46"/>
      <c r="LMN10" s="46"/>
      <c r="LMO10" s="46"/>
      <c r="LMP10" s="46"/>
      <c r="LMQ10" s="46"/>
      <c r="LMR10" s="46"/>
      <c r="LMS10" s="46"/>
      <c r="LMT10" s="46"/>
      <c r="LMU10" s="46"/>
      <c r="LMV10" s="46"/>
      <c r="LMW10" s="46"/>
      <c r="LMX10" s="46"/>
      <c r="LMY10" s="46"/>
      <c r="LMZ10" s="46"/>
      <c r="LNA10" s="46"/>
      <c r="LNB10" s="46"/>
      <c r="LNC10" s="46"/>
      <c r="LND10" s="46"/>
      <c r="LNE10" s="46"/>
      <c r="LNF10" s="46"/>
      <c r="LNG10" s="46"/>
      <c r="LNH10" s="46"/>
      <c r="LNI10" s="46"/>
      <c r="LNJ10" s="46"/>
      <c r="LNK10" s="46"/>
      <c r="LNL10" s="46"/>
      <c r="LNM10" s="46"/>
      <c r="LNN10" s="46"/>
      <c r="LNO10" s="46"/>
      <c r="LNP10" s="46"/>
      <c r="LNQ10" s="46"/>
      <c r="LNR10" s="46"/>
      <c r="LNS10" s="46"/>
      <c r="LNT10" s="46"/>
      <c r="LNU10" s="46"/>
      <c r="LNV10" s="46"/>
      <c r="LNW10" s="46"/>
      <c r="LNX10" s="46"/>
      <c r="LNY10" s="46"/>
      <c r="LNZ10" s="46"/>
      <c r="LOA10" s="46"/>
      <c r="LOB10" s="46"/>
      <c r="LOC10" s="46"/>
      <c r="LOD10" s="46"/>
      <c r="LOE10" s="46"/>
      <c r="LOF10" s="46"/>
      <c r="LOG10" s="46"/>
      <c r="LOH10" s="46"/>
      <c r="LOI10" s="46"/>
      <c r="LOJ10" s="46"/>
      <c r="LOK10" s="46"/>
      <c r="LOL10" s="46"/>
      <c r="LOM10" s="46"/>
      <c r="LON10" s="46"/>
      <c r="LOO10" s="46"/>
      <c r="LOP10" s="46"/>
      <c r="LOQ10" s="46"/>
      <c r="LOR10" s="46"/>
      <c r="LOS10" s="46"/>
      <c r="LOT10" s="46"/>
      <c r="LOU10" s="46"/>
      <c r="LOV10" s="46"/>
      <c r="LOW10" s="46"/>
      <c r="LOX10" s="46"/>
      <c r="LOY10" s="46"/>
      <c r="LOZ10" s="46"/>
      <c r="LPA10" s="46"/>
      <c r="LPB10" s="46"/>
      <c r="LPC10" s="46"/>
      <c r="LPD10" s="46"/>
      <c r="LPE10" s="46"/>
      <c r="LPF10" s="46"/>
      <c r="LPG10" s="46"/>
      <c r="LPH10" s="46"/>
      <c r="LPI10" s="46"/>
      <c r="LPJ10" s="46"/>
      <c r="LPK10" s="46"/>
      <c r="LPL10" s="46"/>
      <c r="LPM10" s="46"/>
      <c r="LPN10" s="46"/>
      <c r="LPO10" s="46"/>
      <c r="LPP10" s="46"/>
      <c r="LPQ10" s="46"/>
      <c r="LPR10" s="46"/>
      <c r="LPS10" s="46"/>
      <c r="LPT10" s="46"/>
      <c r="LPU10" s="46"/>
      <c r="LPV10" s="46"/>
      <c r="LPW10" s="46"/>
      <c r="LPX10" s="46"/>
      <c r="LPY10" s="46"/>
      <c r="LPZ10" s="46"/>
      <c r="LQA10" s="46"/>
      <c r="LQB10" s="46"/>
      <c r="LQC10" s="46"/>
      <c r="LQD10" s="46"/>
      <c r="LQE10" s="46"/>
      <c r="LQF10" s="46"/>
      <c r="LQG10" s="46"/>
      <c r="LQH10" s="46"/>
      <c r="LQI10" s="46"/>
      <c r="LQJ10" s="46"/>
      <c r="LQK10" s="46"/>
      <c r="LQL10" s="46"/>
      <c r="LQM10" s="46"/>
      <c r="LQN10" s="46"/>
      <c r="LQO10" s="46"/>
      <c r="LQP10" s="46"/>
      <c r="LQQ10" s="46"/>
      <c r="LQR10" s="46"/>
      <c r="LQS10" s="46"/>
      <c r="LQT10" s="46"/>
      <c r="LQU10" s="46"/>
      <c r="LQV10" s="46"/>
      <c r="LQW10" s="46"/>
      <c r="LQX10" s="46"/>
      <c r="LQY10" s="46"/>
      <c r="LQZ10" s="46"/>
      <c r="LRA10" s="46"/>
      <c r="LRB10" s="46"/>
      <c r="LRC10" s="46"/>
      <c r="LRD10" s="46"/>
      <c r="LRE10" s="46"/>
      <c r="LRF10" s="46"/>
      <c r="LRG10" s="46"/>
      <c r="LRH10" s="46"/>
      <c r="LRI10" s="46"/>
      <c r="LRJ10" s="46"/>
      <c r="LRK10" s="46"/>
      <c r="LRL10" s="46"/>
      <c r="LRM10" s="46"/>
      <c r="LRN10" s="46"/>
      <c r="LRO10" s="46"/>
      <c r="LRP10" s="46"/>
      <c r="LRQ10" s="46"/>
      <c r="LRR10" s="46"/>
      <c r="LRS10" s="46"/>
      <c r="LRT10" s="46"/>
      <c r="LRU10" s="46"/>
      <c r="LRV10" s="46"/>
      <c r="LRW10" s="46"/>
      <c r="LRX10" s="46"/>
      <c r="LRY10" s="46"/>
      <c r="LRZ10" s="46"/>
      <c r="LSA10" s="46"/>
      <c r="LSB10" s="46"/>
      <c r="LSC10" s="46"/>
      <c r="LSD10" s="46"/>
      <c r="LSE10" s="46"/>
      <c r="LSF10" s="46"/>
      <c r="LSG10" s="46"/>
      <c r="LSH10" s="46"/>
      <c r="LSI10" s="46"/>
      <c r="LSJ10" s="46"/>
      <c r="LSK10" s="46"/>
      <c r="LSL10" s="46"/>
      <c r="LSM10" s="46"/>
      <c r="LSN10" s="46"/>
      <c r="LSO10" s="46"/>
      <c r="LSP10" s="46"/>
      <c r="LSQ10" s="46"/>
      <c r="LSR10" s="46"/>
      <c r="LSS10" s="46"/>
      <c r="LST10" s="46"/>
      <c r="LSU10" s="46"/>
      <c r="LSV10" s="46"/>
      <c r="LSW10" s="46"/>
      <c r="LSX10" s="46"/>
      <c r="LSY10" s="46"/>
      <c r="LSZ10" s="46"/>
      <c r="LTA10" s="46"/>
      <c r="LTB10" s="46"/>
      <c r="LTC10" s="46"/>
      <c r="LTD10" s="46"/>
      <c r="LTE10" s="46"/>
      <c r="LTF10" s="46"/>
      <c r="LTG10" s="46"/>
      <c r="LTH10" s="46"/>
      <c r="LTI10" s="46"/>
      <c r="LTJ10" s="46"/>
      <c r="LTK10" s="46"/>
      <c r="LTL10" s="46"/>
      <c r="LTM10" s="46"/>
      <c r="LTN10" s="46"/>
      <c r="LTO10" s="46"/>
      <c r="LTP10" s="46"/>
      <c r="LTQ10" s="46"/>
      <c r="LTR10" s="46"/>
      <c r="LTS10" s="46"/>
      <c r="LTT10" s="46"/>
      <c r="LTU10" s="46"/>
      <c r="LTV10" s="46"/>
      <c r="LTW10" s="46"/>
      <c r="LTX10" s="46"/>
      <c r="LTY10" s="46"/>
      <c r="LTZ10" s="46"/>
      <c r="LUA10" s="46"/>
      <c r="LUB10" s="46"/>
      <c r="LUC10" s="46"/>
      <c r="LUD10" s="46"/>
      <c r="LUE10" s="46"/>
      <c r="LUF10" s="46"/>
      <c r="LUG10" s="46"/>
      <c r="LUH10" s="46"/>
      <c r="LUI10" s="46"/>
      <c r="LUJ10" s="46"/>
      <c r="LUK10" s="46"/>
      <c r="LUL10" s="46"/>
      <c r="LUM10" s="46"/>
      <c r="LUN10" s="46"/>
      <c r="LUO10" s="46"/>
      <c r="LUP10" s="46"/>
      <c r="LUQ10" s="46"/>
      <c r="LUR10" s="46"/>
      <c r="LUS10" s="46"/>
      <c r="LUT10" s="46"/>
      <c r="LUU10" s="46"/>
      <c r="LUV10" s="46"/>
      <c r="LUW10" s="46"/>
      <c r="LUX10" s="46"/>
      <c r="LUY10" s="46"/>
      <c r="LUZ10" s="46"/>
      <c r="LVA10" s="46"/>
      <c r="LVB10" s="46"/>
      <c r="LVC10" s="46"/>
      <c r="LVD10" s="46"/>
      <c r="LVE10" s="46"/>
      <c r="LVF10" s="46"/>
      <c r="LVG10" s="46"/>
      <c r="LVH10" s="46"/>
      <c r="LVI10" s="46"/>
      <c r="LVJ10" s="46"/>
      <c r="LVK10" s="46"/>
      <c r="LVL10" s="46"/>
      <c r="LVM10" s="46"/>
      <c r="LVN10" s="46"/>
      <c r="LVO10" s="46"/>
      <c r="LVP10" s="46"/>
      <c r="LVQ10" s="46"/>
      <c r="LVR10" s="46"/>
      <c r="LVS10" s="46"/>
      <c r="LVT10" s="46"/>
      <c r="LVU10" s="46"/>
      <c r="LVV10" s="46"/>
      <c r="LVW10" s="46"/>
      <c r="LVX10" s="46"/>
      <c r="LVY10" s="46"/>
      <c r="LVZ10" s="46"/>
      <c r="LWA10" s="46"/>
      <c r="LWB10" s="46"/>
      <c r="LWC10" s="46"/>
      <c r="LWD10" s="46"/>
      <c r="LWE10" s="46"/>
      <c r="LWF10" s="46"/>
      <c r="LWG10" s="46"/>
      <c r="LWH10" s="46"/>
      <c r="LWI10" s="46"/>
      <c r="LWJ10" s="46"/>
      <c r="LWK10" s="46"/>
      <c r="LWL10" s="46"/>
      <c r="LWM10" s="46"/>
      <c r="LWN10" s="46"/>
      <c r="LWO10" s="46"/>
      <c r="LWP10" s="46"/>
      <c r="LWQ10" s="46"/>
      <c r="LWR10" s="46"/>
      <c r="LWS10" s="46"/>
      <c r="LWT10" s="46"/>
      <c r="LWU10" s="46"/>
      <c r="LWV10" s="46"/>
      <c r="LWW10" s="46"/>
      <c r="LWX10" s="46"/>
      <c r="LWY10" s="46"/>
      <c r="LWZ10" s="46"/>
      <c r="LXA10" s="46"/>
      <c r="LXB10" s="46"/>
      <c r="LXC10" s="46"/>
      <c r="LXD10" s="46"/>
      <c r="LXE10" s="46"/>
      <c r="LXF10" s="46"/>
      <c r="LXG10" s="46"/>
      <c r="LXH10" s="46"/>
      <c r="LXI10" s="46"/>
      <c r="LXJ10" s="46"/>
      <c r="LXK10" s="46"/>
      <c r="LXL10" s="46"/>
      <c r="LXM10" s="46"/>
      <c r="LXN10" s="46"/>
      <c r="LXO10" s="46"/>
      <c r="LXP10" s="46"/>
      <c r="LXQ10" s="46"/>
      <c r="LXR10" s="46"/>
      <c r="LXS10" s="46"/>
      <c r="LXT10" s="46"/>
      <c r="LXU10" s="46"/>
      <c r="LXV10" s="46"/>
      <c r="LXW10" s="46"/>
      <c r="LXX10" s="46"/>
      <c r="LXY10" s="46"/>
      <c r="LXZ10" s="46"/>
      <c r="LYA10" s="46"/>
      <c r="LYB10" s="46"/>
      <c r="LYC10" s="46"/>
      <c r="LYD10" s="46"/>
      <c r="LYE10" s="46"/>
      <c r="LYF10" s="46"/>
      <c r="LYG10" s="46"/>
      <c r="LYH10" s="46"/>
      <c r="LYI10" s="46"/>
      <c r="LYJ10" s="46"/>
      <c r="LYK10" s="46"/>
      <c r="LYL10" s="46"/>
      <c r="LYM10" s="46"/>
      <c r="LYN10" s="46"/>
      <c r="LYO10" s="46"/>
      <c r="LYP10" s="46"/>
      <c r="LYQ10" s="46"/>
      <c r="LYR10" s="46"/>
      <c r="LYS10" s="46"/>
      <c r="LYT10" s="46"/>
      <c r="LYU10" s="46"/>
      <c r="LYV10" s="46"/>
      <c r="LYW10" s="46"/>
      <c r="LYX10" s="46"/>
      <c r="LYY10" s="46"/>
      <c r="LYZ10" s="46"/>
      <c r="LZA10" s="46"/>
      <c r="LZB10" s="46"/>
      <c r="LZC10" s="46"/>
      <c r="LZD10" s="46"/>
      <c r="LZE10" s="46"/>
      <c r="LZF10" s="46"/>
      <c r="LZG10" s="46"/>
      <c r="LZH10" s="46"/>
      <c r="LZI10" s="46"/>
      <c r="LZJ10" s="46"/>
      <c r="LZK10" s="46"/>
      <c r="LZL10" s="46"/>
      <c r="LZM10" s="46"/>
      <c r="LZN10" s="46"/>
      <c r="LZO10" s="46"/>
      <c r="LZP10" s="46"/>
      <c r="LZQ10" s="46"/>
      <c r="LZR10" s="46"/>
      <c r="LZS10" s="46"/>
      <c r="LZT10" s="46"/>
      <c r="LZU10" s="46"/>
      <c r="LZV10" s="46"/>
      <c r="LZW10" s="46"/>
      <c r="LZX10" s="46"/>
      <c r="LZY10" s="46"/>
      <c r="LZZ10" s="46"/>
      <c r="MAA10" s="46"/>
      <c r="MAB10" s="46"/>
      <c r="MAC10" s="46"/>
      <c r="MAD10" s="46"/>
      <c r="MAE10" s="46"/>
      <c r="MAF10" s="46"/>
      <c r="MAG10" s="46"/>
      <c r="MAH10" s="46"/>
      <c r="MAI10" s="46"/>
      <c r="MAJ10" s="46"/>
      <c r="MAK10" s="46"/>
      <c r="MAL10" s="46"/>
      <c r="MAM10" s="46"/>
      <c r="MAN10" s="46"/>
      <c r="MAO10" s="46"/>
      <c r="MAP10" s="46"/>
      <c r="MAQ10" s="46"/>
      <c r="MAR10" s="46"/>
      <c r="MAS10" s="46"/>
      <c r="MAT10" s="46"/>
      <c r="MAU10" s="46"/>
      <c r="MAV10" s="46"/>
      <c r="MAW10" s="46"/>
      <c r="MAX10" s="46"/>
      <c r="MAY10" s="46"/>
      <c r="MAZ10" s="46"/>
      <c r="MBA10" s="46"/>
      <c r="MBB10" s="46"/>
      <c r="MBC10" s="46"/>
      <c r="MBD10" s="46"/>
      <c r="MBE10" s="46"/>
      <c r="MBF10" s="46"/>
      <c r="MBG10" s="46"/>
      <c r="MBH10" s="46"/>
      <c r="MBI10" s="46"/>
      <c r="MBJ10" s="46"/>
      <c r="MBK10" s="46"/>
      <c r="MBL10" s="46"/>
      <c r="MBM10" s="46"/>
      <c r="MBN10" s="46"/>
      <c r="MBO10" s="46"/>
      <c r="MBP10" s="46"/>
      <c r="MBQ10" s="46"/>
      <c r="MBR10" s="46"/>
      <c r="MBS10" s="46"/>
      <c r="MBT10" s="46"/>
      <c r="MBU10" s="46"/>
      <c r="MBV10" s="46"/>
      <c r="MBW10" s="46"/>
      <c r="MBX10" s="46"/>
      <c r="MBY10" s="46"/>
      <c r="MBZ10" s="46"/>
      <c r="MCA10" s="46"/>
      <c r="MCB10" s="46"/>
      <c r="MCC10" s="46"/>
      <c r="MCD10" s="46"/>
      <c r="MCE10" s="46"/>
      <c r="MCF10" s="46"/>
      <c r="MCG10" s="46"/>
      <c r="MCH10" s="46"/>
      <c r="MCI10" s="46"/>
      <c r="MCJ10" s="46"/>
      <c r="MCK10" s="46"/>
      <c r="MCL10" s="46"/>
      <c r="MCM10" s="46"/>
      <c r="MCN10" s="46"/>
      <c r="MCO10" s="46"/>
      <c r="MCP10" s="46"/>
      <c r="MCQ10" s="46"/>
      <c r="MCR10" s="46"/>
      <c r="MCS10" s="46"/>
      <c r="MCT10" s="46"/>
      <c r="MCU10" s="46"/>
      <c r="MCV10" s="46"/>
      <c r="MCW10" s="46"/>
      <c r="MCX10" s="46"/>
      <c r="MCY10" s="46"/>
      <c r="MCZ10" s="46"/>
      <c r="MDA10" s="46"/>
      <c r="MDB10" s="46"/>
      <c r="MDC10" s="46"/>
      <c r="MDD10" s="46"/>
      <c r="MDE10" s="46"/>
      <c r="MDF10" s="46"/>
      <c r="MDG10" s="46"/>
      <c r="MDH10" s="46"/>
      <c r="MDI10" s="46"/>
      <c r="MDJ10" s="46"/>
      <c r="MDK10" s="46"/>
      <c r="MDL10" s="46"/>
      <c r="MDM10" s="46"/>
      <c r="MDN10" s="46"/>
      <c r="MDO10" s="46"/>
      <c r="MDP10" s="46"/>
      <c r="MDQ10" s="46"/>
      <c r="MDR10" s="46"/>
      <c r="MDS10" s="46"/>
      <c r="MDT10" s="46"/>
      <c r="MDU10" s="46"/>
      <c r="MDV10" s="46"/>
      <c r="MDW10" s="46"/>
      <c r="MDX10" s="46"/>
      <c r="MDY10" s="46"/>
      <c r="MDZ10" s="46"/>
      <c r="MEA10" s="46"/>
      <c r="MEB10" s="46"/>
      <c r="MEC10" s="46"/>
      <c r="MED10" s="46"/>
      <c r="MEE10" s="46"/>
      <c r="MEF10" s="46"/>
      <c r="MEG10" s="46"/>
      <c r="MEH10" s="46"/>
      <c r="MEI10" s="46"/>
      <c r="MEJ10" s="46"/>
      <c r="MEK10" s="46"/>
      <c r="MEL10" s="46"/>
      <c r="MEM10" s="46"/>
      <c r="MEN10" s="46"/>
      <c r="MEO10" s="46"/>
      <c r="MEP10" s="46"/>
      <c r="MEQ10" s="46"/>
      <c r="MER10" s="46"/>
      <c r="MES10" s="46"/>
      <c r="MET10" s="46"/>
      <c r="MEU10" s="46"/>
      <c r="MEV10" s="46"/>
      <c r="MEW10" s="46"/>
      <c r="MEX10" s="46"/>
      <c r="MEY10" s="46"/>
      <c r="MEZ10" s="46"/>
      <c r="MFA10" s="46"/>
      <c r="MFB10" s="46"/>
      <c r="MFC10" s="46"/>
      <c r="MFD10" s="46"/>
      <c r="MFE10" s="46"/>
      <c r="MFF10" s="46"/>
      <c r="MFG10" s="46"/>
      <c r="MFH10" s="46"/>
      <c r="MFI10" s="46"/>
      <c r="MFJ10" s="46"/>
      <c r="MFK10" s="46"/>
      <c r="MFL10" s="46"/>
      <c r="MFM10" s="46"/>
      <c r="MFN10" s="46"/>
      <c r="MFO10" s="46"/>
      <c r="MFP10" s="46"/>
      <c r="MFQ10" s="46"/>
      <c r="MFR10" s="46"/>
      <c r="MFS10" s="46"/>
      <c r="MFT10" s="46"/>
      <c r="MFU10" s="46"/>
      <c r="MFV10" s="46"/>
      <c r="MFW10" s="46"/>
      <c r="MFX10" s="46"/>
      <c r="MFY10" s="46"/>
      <c r="MFZ10" s="46"/>
      <c r="MGA10" s="46"/>
      <c r="MGB10" s="46"/>
      <c r="MGC10" s="46"/>
      <c r="MGD10" s="46"/>
      <c r="MGE10" s="46"/>
      <c r="MGF10" s="46"/>
      <c r="MGG10" s="46"/>
      <c r="MGH10" s="46"/>
      <c r="MGI10" s="46"/>
      <c r="MGJ10" s="46"/>
      <c r="MGK10" s="46"/>
      <c r="MGL10" s="46"/>
      <c r="MGM10" s="46"/>
      <c r="MGN10" s="46"/>
      <c r="MGO10" s="46"/>
      <c r="MGP10" s="46"/>
      <c r="MGQ10" s="46"/>
      <c r="MGR10" s="46"/>
      <c r="MGS10" s="46"/>
      <c r="MGT10" s="46"/>
      <c r="MGU10" s="46"/>
      <c r="MGV10" s="46"/>
      <c r="MGW10" s="46"/>
      <c r="MGX10" s="46"/>
      <c r="MGY10" s="46"/>
      <c r="MGZ10" s="46"/>
      <c r="MHA10" s="46"/>
      <c r="MHB10" s="46"/>
      <c r="MHC10" s="46"/>
      <c r="MHD10" s="46"/>
      <c r="MHE10" s="46"/>
      <c r="MHF10" s="46"/>
      <c r="MHG10" s="46"/>
      <c r="MHH10" s="46"/>
      <c r="MHI10" s="46"/>
      <c r="MHJ10" s="46"/>
      <c r="MHK10" s="46"/>
      <c r="MHL10" s="46"/>
      <c r="MHM10" s="46"/>
      <c r="MHN10" s="46"/>
      <c r="MHO10" s="46"/>
      <c r="MHP10" s="46"/>
      <c r="MHQ10" s="46"/>
      <c r="MHR10" s="46"/>
      <c r="MHS10" s="46"/>
      <c r="MHT10" s="46"/>
      <c r="MHU10" s="46"/>
      <c r="MHV10" s="46"/>
      <c r="MHW10" s="46"/>
      <c r="MHX10" s="46"/>
      <c r="MHY10" s="46"/>
      <c r="MHZ10" s="46"/>
      <c r="MIA10" s="46"/>
      <c r="MIB10" s="46"/>
      <c r="MIC10" s="46"/>
      <c r="MID10" s="46"/>
      <c r="MIE10" s="46"/>
      <c r="MIF10" s="46"/>
      <c r="MIG10" s="46"/>
      <c r="MIH10" s="46"/>
      <c r="MII10" s="46"/>
      <c r="MIJ10" s="46"/>
      <c r="MIK10" s="46"/>
      <c r="MIL10" s="46"/>
      <c r="MIM10" s="46"/>
      <c r="MIN10" s="46"/>
      <c r="MIO10" s="46"/>
      <c r="MIP10" s="46"/>
      <c r="MIQ10" s="46"/>
      <c r="MIR10" s="46"/>
      <c r="MIS10" s="46"/>
      <c r="MIT10" s="46"/>
      <c r="MIU10" s="46"/>
      <c r="MIV10" s="46"/>
      <c r="MIW10" s="46"/>
      <c r="MIX10" s="46"/>
      <c r="MIY10" s="46"/>
      <c r="MIZ10" s="46"/>
      <c r="MJA10" s="46"/>
      <c r="MJB10" s="46"/>
      <c r="MJC10" s="46"/>
      <c r="MJD10" s="46"/>
      <c r="MJE10" s="46"/>
      <c r="MJF10" s="46"/>
      <c r="MJG10" s="46"/>
      <c r="MJH10" s="46"/>
      <c r="MJI10" s="46"/>
      <c r="MJJ10" s="46"/>
      <c r="MJK10" s="46"/>
      <c r="MJL10" s="46"/>
      <c r="MJM10" s="46"/>
      <c r="MJN10" s="46"/>
      <c r="MJO10" s="46"/>
      <c r="MJP10" s="46"/>
      <c r="MJQ10" s="46"/>
      <c r="MJR10" s="46"/>
      <c r="MJS10" s="46"/>
      <c r="MJT10" s="46"/>
      <c r="MJU10" s="46"/>
      <c r="MJV10" s="46"/>
      <c r="MJW10" s="46"/>
      <c r="MJX10" s="46"/>
      <c r="MJY10" s="46"/>
      <c r="MJZ10" s="46"/>
      <c r="MKA10" s="46"/>
      <c r="MKB10" s="46"/>
      <c r="MKC10" s="46"/>
      <c r="MKD10" s="46"/>
      <c r="MKE10" s="46"/>
      <c r="MKF10" s="46"/>
      <c r="MKG10" s="46"/>
      <c r="MKH10" s="46"/>
      <c r="MKI10" s="46"/>
      <c r="MKJ10" s="46"/>
      <c r="MKK10" s="46"/>
      <c r="MKL10" s="46"/>
      <c r="MKM10" s="46"/>
      <c r="MKN10" s="46"/>
      <c r="MKO10" s="46"/>
      <c r="MKP10" s="46"/>
      <c r="MKQ10" s="46"/>
      <c r="MKR10" s="46"/>
      <c r="MKS10" s="46"/>
      <c r="MKT10" s="46"/>
      <c r="MKU10" s="46"/>
      <c r="MKV10" s="46"/>
      <c r="MKW10" s="46"/>
      <c r="MKX10" s="46"/>
      <c r="MKY10" s="46"/>
      <c r="MKZ10" s="46"/>
      <c r="MLA10" s="46"/>
      <c r="MLB10" s="46"/>
      <c r="MLC10" s="46"/>
      <c r="MLD10" s="46"/>
      <c r="MLE10" s="46"/>
      <c r="MLF10" s="46"/>
      <c r="MLG10" s="46"/>
      <c r="MLH10" s="46"/>
      <c r="MLI10" s="46"/>
      <c r="MLJ10" s="46"/>
      <c r="MLK10" s="46"/>
      <c r="MLL10" s="46"/>
      <c r="MLM10" s="46"/>
      <c r="MLN10" s="46"/>
      <c r="MLO10" s="46"/>
      <c r="MLP10" s="46"/>
      <c r="MLQ10" s="46"/>
      <c r="MLR10" s="46"/>
      <c r="MLS10" s="46"/>
      <c r="MLT10" s="46"/>
      <c r="MLU10" s="46"/>
      <c r="MLV10" s="46"/>
      <c r="MLW10" s="46"/>
      <c r="MLX10" s="46"/>
      <c r="MLY10" s="46"/>
      <c r="MLZ10" s="46"/>
      <c r="MMA10" s="46"/>
      <c r="MMB10" s="46"/>
      <c r="MMC10" s="46"/>
      <c r="MMD10" s="46"/>
      <c r="MME10" s="46"/>
      <c r="MMF10" s="46"/>
      <c r="MMG10" s="46"/>
      <c r="MMH10" s="46"/>
      <c r="MMI10" s="46"/>
      <c r="MMJ10" s="46"/>
      <c r="MMK10" s="46"/>
      <c r="MML10" s="46"/>
      <c r="MMM10" s="46"/>
      <c r="MMN10" s="46"/>
      <c r="MMO10" s="46"/>
      <c r="MMP10" s="46"/>
      <c r="MMQ10" s="46"/>
      <c r="MMR10" s="46"/>
      <c r="MMS10" s="46"/>
      <c r="MMT10" s="46"/>
      <c r="MMU10" s="46"/>
      <c r="MMV10" s="46"/>
      <c r="MMW10" s="46"/>
      <c r="MMX10" s="46"/>
      <c r="MMY10" s="46"/>
      <c r="MMZ10" s="46"/>
      <c r="MNA10" s="46"/>
      <c r="MNB10" s="46"/>
      <c r="MNC10" s="46"/>
      <c r="MND10" s="46"/>
      <c r="MNE10" s="46"/>
      <c r="MNF10" s="46"/>
      <c r="MNG10" s="46"/>
      <c r="MNH10" s="46"/>
      <c r="MNI10" s="46"/>
      <c r="MNJ10" s="46"/>
      <c r="MNK10" s="46"/>
      <c r="MNL10" s="46"/>
      <c r="MNM10" s="46"/>
      <c r="MNN10" s="46"/>
      <c r="MNO10" s="46"/>
      <c r="MNP10" s="46"/>
      <c r="MNQ10" s="46"/>
      <c r="MNR10" s="46"/>
      <c r="MNS10" s="46"/>
      <c r="MNT10" s="46"/>
      <c r="MNU10" s="46"/>
      <c r="MNV10" s="46"/>
      <c r="MNW10" s="46"/>
      <c r="MNX10" s="46"/>
      <c r="MNY10" s="46"/>
      <c r="MNZ10" s="46"/>
      <c r="MOA10" s="46"/>
      <c r="MOB10" s="46"/>
      <c r="MOC10" s="46"/>
      <c r="MOD10" s="46"/>
      <c r="MOE10" s="46"/>
      <c r="MOF10" s="46"/>
      <c r="MOG10" s="46"/>
      <c r="MOH10" s="46"/>
      <c r="MOI10" s="46"/>
      <c r="MOJ10" s="46"/>
      <c r="MOK10" s="46"/>
      <c r="MOL10" s="46"/>
      <c r="MOM10" s="46"/>
      <c r="MON10" s="46"/>
      <c r="MOO10" s="46"/>
      <c r="MOP10" s="46"/>
      <c r="MOQ10" s="46"/>
      <c r="MOR10" s="46"/>
      <c r="MOS10" s="46"/>
      <c r="MOT10" s="46"/>
      <c r="MOU10" s="46"/>
      <c r="MOV10" s="46"/>
      <c r="MOW10" s="46"/>
      <c r="MOX10" s="46"/>
      <c r="MOY10" s="46"/>
      <c r="MOZ10" s="46"/>
      <c r="MPA10" s="46"/>
      <c r="MPB10" s="46"/>
      <c r="MPC10" s="46"/>
      <c r="MPD10" s="46"/>
      <c r="MPE10" s="46"/>
      <c r="MPF10" s="46"/>
      <c r="MPG10" s="46"/>
      <c r="MPH10" s="46"/>
      <c r="MPI10" s="46"/>
      <c r="MPJ10" s="46"/>
      <c r="MPK10" s="46"/>
      <c r="MPL10" s="46"/>
      <c r="MPM10" s="46"/>
      <c r="MPN10" s="46"/>
      <c r="MPO10" s="46"/>
      <c r="MPP10" s="46"/>
      <c r="MPQ10" s="46"/>
      <c r="MPR10" s="46"/>
      <c r="MPS10" s="46"/>
      <c r="MPT10" s="46"/>
      <c r="MPU10" s="46"/>
      <c r="MPV10" s="46"/>
      <c r="MPW10" s="46"/>
      <c r="MPX10" s="46"/>
      <c r="MPY10" s="46"/>
      <c r="MPZ10" s="46"/>
      <c r="MQA10" s="46"/>
      <c r="MQB10" s="46"/>
      <c r="MQC10" s="46"/>
      <c r="MQD10" s="46"/>
      <c r="MQE10" s="46"/>
      <c r="MQF10" s="46"/>
      <c r="MQG10" s="46"/>
      <c r="MQH10" s="46"/>
      <c r="MQI10" s="46"/>
      <c r="MQJ10" s="46"/>
      <c r="MQK10" s="46"/>
      <c r="MQL10" s="46"/>
      <c r="MQM10" s="46"/>
      <c r="MQN10" s="46"/>
      <c r="MQO10" s="46"/>
      <c r="MQP10" s="46"/>
      <c r="MQQ10" s="46"/>
      <c r="MQR10" s="46"/>
      <c r="MQS10" s="46"/>
      <c r="MQT10" s="46"/>
      <c r="MQU10" s="46"/>
      <c r="MQV10" s="46"/>
      <c r="MQW10" s="46"/>
      <c r="MQX10" s="46"/>
      <c r="MQY10" s="46"/>
      <c r="MQZ10" s="46"/>
      <c r="MRA10" s="46"/>
      <c r="MRB10" s="46"/>
      <c r="MRC10" s="46"/>
      <c r="MRD10" s="46"/>
      <c r="MRE10" s="46"/>
      <c r="MRF10" s="46"/>
      <c r="MRG10" s="46"/>
      <c r="MRH10" s="46"/>
      <c r="MRI10" s="46"/>
      <c r="MRJ10" s="46"/>
      <c r="MRK10" s="46"/>
      <c r="MRL10" s="46"/>
      <c r="MRM10" s="46"/>
      <c r="MRN10" s="46"/>
      <c r="MRO10" s="46"/>
      <c r="MRP10" s="46"/>
      <c r="MRQ10" s="46"/>
      <c r="MRR10" s="46"/>
      <c r="MRS10" s="46"/>
      <c r="MRT10" s="46"/>
      <c r="MRU10" s="46"/>
      <c r="MRV10" s="46"/>
      <c r="MRW10" s="46"/>
      <c r="MRX10" s="46"/>
      <c r="MRY10" s="46"/>
      <c r="MRZ10" s="46"/>
      <c r="MSA10" s="46"/>
      <c r="MSB10" s="46"/>
      <c r="MSC10" s="46"/>
      <c r="MSD10" s="46"/>
      <c r="MSE10" s="46"/>
      <c r="MSF10" s="46"/>
      <c r="MSG10" s="46"/>
      <c r="MSH10" s="46"/>
      <c r="MSI10" s="46"/>
      <c r="MSJ10" s="46"/>
      <c r="MSK10" s="46"/>
      <c r="MSL10" s="46"/>
      <c r="MSM10" s="46"/>
      <c r="MSN10" s="46"/>
      <c r="MSO10" s="46"/>
      <c r="MSP10" s="46"/>
      <c r="MSQ10" s="46"/>
      <c r="MSR10" s="46"/>
      <c r="MSS10" s="46"/>
      <c r="MST10" s="46"/>
      <c r="MSU10" s="46"/>
      <c r="MSV10" s="46"/>
      <c r="MSW10" s="46"/>
      <c r="MSX10" s="46"/>
      <c r="MSY10" s="46"/>
      <c r="MSZ10" s="46"/>
      <c r="MTA10" s="46"/>
      <c r="MTB10" s="46"/>
      <c r="MTC10" s="46"/>
      <c r="MTD10" s="46"/>
      <c r="MTE10" s="46"/>
      <c r="MTF10" s="46"/>
      <c r="MTG10" s="46"/>
      <c r="MTH10" s="46"/>
      <c r="MTI10" s="46"/>
      <c r="MTJ10" s="46"/>
      <c r="MTK10" s="46"/>
      <c r="MTL10" s="46"/>
      <c r="MTM10" s="46"/>
      <c r="MTN10" s="46"/>
      <c r="MTO10" s="46"/>
      <c r="MTP10" s="46"/>
      <c r="MTQ10" s="46"/>
      <c r="MTR10" s="46"/>
      <c r="MTS10" s="46"/>
      <c r="MTT10" s="46"/>
      <c r="MTU10" s="46"/>
      <c r="MTV10" s="46"/>
      <c r="MTW10" s="46"/>
      <c r="MTX10" s="46"/>
      <c r="MTY10" s="46"/>
      <c r="MTZ10" s="46"/>
      <c r="MUA10" s="46"/>
      <c r="MUB10" s="46"/>
      <c r="MUC10" s="46"/>
      <c r="MUD10" s="46"/>
      <c r="MUE10" s="46"/>
      <c r="MUF10" s="46"/>
      <c r="MUG10" s="46"/>
      <c r="MUH10" s="46"/>
      <c r="MUI10" s="46"/>
      <c r="MUJ10" s="46"/>
      <c r="MUK10" s="46"/>
      <c r="MUL10" s="46"/>
      <c r="MUM10" s="46"/>
      <c r="MUN10" s="46"/>
      <c r="MUO10" s="46"/>
      <c r="MUP10" s="46"/>
      <c r="MUQ10" s="46"/>
      <c r="MUR10" s="46"/>
      <c r="MUS10" s="46"/>
      <c r="MUT10" s="46"/>
      <c r="MUU10" s="46"/>
      <c r="MUV10" s="46"/>
      <c r="MUW10" s="46"/>
      <c r="MUX10" s="46"/>
      <c r="MUY10" s="46"/>
      <c r="MUZ10" s="46"/>
      <c r="MVA10" s="46"/>
      <c r="MVB10" s="46"/>
      <c r="MVC10" s="46"/>
      <c r="MVD10" s="46"/>
      <c r="MVE10" s="46"/>
      <c r="MVF10" s="46"/>
      <c r="MVG10" s="46"/>
      <c r="MVH10" s="46"/>
      <c r="MVI10" s="46"/>
      <c r="MVJ10" s="46"/>
      <c r="MVK10" s="46"/>
      <c r="MVL10" s="46"/>
      <c r="MVM10" s="46"/>
      <c r="MVN10" s="46"/>
      <c r="MVO10" s="46"/>
      <c r="MVP10" s="46"/>
      <c r="MVQ10" s="46"/>
      <c r="MVR10" s="46"/>
      <c r="MVS10" s="46"/>
      <c r="MVT10" s="46"/>
      <c r="MVU10" s="46"/>
      <c r="MVV10" s="46"/>
      <c r="MVW10" s="46"/>
      <c r="MVX10" s="46"/>
      <c r="MVY10" s="46"/>
      <c r="MVZ10" s="46"/>
      <c r="MWA10" s="46"/>
      <c r="MWB10" s="46"/>
      <c r="MWC10" s="46"/>
      <c r="MWD10" s="46"/>
      <c r="MWE10" s="46"/>
      <c r="MWF10" s="46"/>
      <c r="MWG10" s="46"/>
      <c r="MWH10" s="46"/>
      <c r="MWI10" s="46"/>
      <c r="MWJ10" s="46"/>
      <c r="MWK10" s="46"/>
      <c r="MWL10" s="46"/>
      <c r="MWM10" s="46"/>
      <c r="MWN10" s="46"/>
      <c r="MWO10" s="46"/>
      <c r="MWP10" s="46"/>
      <c r="MWQ10" s="46"/>
      <c r="MWR10" s="46"/>
      <c r="MWS10" s="46"/>
      <c r="MWT10" s="46"/>
      <c r="MWU10" s="46"/>
      <c r="MWV10" s="46"/>
      <c r="MWW10" s="46"/>
      <c r="MWX10" s="46"/>
      <c r="MWY10" s="46"/>
      <c r="MWZ10" s="46"/>
      <c r="MXA10" s="46"/>
      <c r="MXB10" s="46"/>
      <c r="MXC10" s="46"/>
      <c r="MXD10" s="46"/>
      <c r="MXE10" s="46"/>
      <c r="MXF10" s="46"/>
      <c r="MXG10" s="46"/>
      <c r="MXH10" s="46"/>
      <c r="MXI10" s="46"/>
      <c r="MXJ10" s="46"/>
      <c r="MXK10" s="46"/>
      <c r="MXL10" s="46"/>
      <c r="MXM10" s="46"/>
      <c r="MXN10" s="46"/>
      <c r="MXO10" s="46"/>
      <c r="MXP10" s="46"/>
      <c r="MXQ10" s="46"/>
      <c r="MXR10" s="46"/>
      <c r="MXS10" s="46"/>
      <c r="MXT10" s="46"/>
      <c r="MXU10" s="46"/>
      <c r="MXV10" s="46"/>
      <c r="MXW10" s="46"/>
      <c r="MXX10" s="46"/>
      <c r="MXY10" s="46"/>
      <c r="MXZ10" s="46"/>
      <c r="MYA10" s="46"/>
      <c r="MYB10" s="46"/>
      <c r="MYC10" s="46"/>
      <c r="MYD10" s="46"/>
      <c r="MYE10" s="46"/>
      <c r="MYF10" s="46"/>
      <c r="MYG10" s="46"/>
      <c r="MYH10" s="46"/>
      <c r="MYI10" s="46"/>
      <c r="MYJ10" s="46"/>
      <c r="MYK10" s="46"/>
      <c r="MYL10" s="46"/>
      <c r="MYM10" s="46"/>
      <c r="MYN10" s="46"/>
      <c r="MYO10" s="46"/>
      <c r="MYP10" s="46"/>
      <c r="MYQ10" s="46"/>
      <c r="MYR10" s="46"/>
      <c r="MYS10" s="46"/>
      <c r="MYT10" s="46"/>
      <c r="MYU10" s="46"/>
      <c r="MYV10" s="46"/>
      <c r="MYW10" s="46"/>
      <c r="MYX10" s="46"/>
      <c r="MYY10" s="46"/>
      <c r="MYZ10" s="46"/>
      <c r="MZA10" s="46"/>
      <c r="MZB10" s="46"/>
      <c r="MZC10" s="46"/>
      <c r="MZD10" s="46"/>
      <c r="MZE10" s="46"/>
      <c r="MZF10" s="46"/>
      <c r="MZG10" s="46"/>
      <c r="MZH10" s="46"/>
      <c r="MZI10" s="46"/>
      <c r="MZJ10" s="46"/>
      <c r="MZK10" s="46"/>
      <c r="MZL10" s="46"/>
      <c r="MZM10" s="46"/>
      <c r="MZN10" s="46"/>
      <c r="MZO10" s="46"/>
      <c r="MZP10" s="46"/>
      <c r="MZQ10" s="46"/>
      <c r="MZR10" s="46"/>
      <c r="MZS10" s="46"/>
      <c r="MZT10" s="46"/>
      <c r="MZU10" s="46"/>
      <c r="MZV10" s="46"/>
      <c r="MZW10" s="46"/>
      <c r="MZX10" s="46"/>
      <c r="MZY10" s="46"/>
      <c r="MZZ10" s="46"/>
      <c r="NAA10" s="46"/>
      <c r="NAB10" s="46"/>
      <c r="NAC10" s="46"/>
      <c r="NAD10" s="46"/>
      <c r="NAE10" s="46"/>
      <c r="NAF10" s="46"/>
      <c r="NAG10" s="46"/>
      <c r="NAH10" s="46"/>
      <c r="NAI10" s="46"/>
      <c r="NAJ10" s="46"/>
      <c r="NAK10" s="46"/>
      <c r="NAL10" s="46"/>
      <c r="NAM10" s="46"/>
      <c r="NAN10" s="46"/>
      <c r="NAO10" s="46"/>
      <c r="NAP10" s="46"/>
      <c r="NAQ10" s="46"/>
      <c r="NAR10" s="46"/>
      <c r="NAS10" s="46"/>
      <c r="NAT10" s="46"/>
      <c r="NAU10" s="46"/>
      <c r="NAV10" s="46"/>
      <c r="NAW10" s="46"/>
      <c r="NAX10" s="46"/>
      <c r="NAY10" s="46"/>
      <c r="NAZ10" s="46"/>
      <c r="NBA10" s="46"/>
      <c r="NBB10" s="46"/>
      <c r="NBC10" s="46"/>
      <c r="NBD10" s="46"/>
      <c r="NBE10" s="46"/>
      <c r="NBF10" s="46"/>
      <c r="NBG10" s="46"/>
      <c r="NBH10" s="46"/>
      <c r="NBI10" s="46"/>
      <c r="NBJ10" s="46"/>
      <c r="NBK10" s="46"/>
      <c r="NBL10" s="46"/>
      <c r="NBM10" s="46"/>
      <c r="NBN10" s="46"/>
      <c r="NBO10" s="46"/>
      <c r="NBP10" s="46"/>
      <c r="NBQ10" s="46"/>
      <c r="NBR10" s="46"/>
      <c r="NBS10" s="46"/>
      <c r="NBT10" s="46"/>
      <c r="NBU10" s="46"/>
      <c r="NBV10" s="46"/>
      <c r="NBW10" s="46"/>
      <c r="NBX10" s="46"/>
      <c r="NBY10" s="46"/>
      <c r="NBZ10" s="46"/>
      <c r="NCA10" s="46"/>
      <c r="NCB10" s="46"/>
      <c r="NCC10" s="46"/>
      <c r="NCD10" s="46"/>
      <c r="NCE10" s="46"/>
      <c r="NCF10" s="46"/>
      <c r="NCG10" s="46"/>
      <c r="NCH10" s="46"/>
      <c r="NCI10" s="46"/>
      <c r="NCJ10" s="46"/>
      <c r="NCK10" s="46"/>
      <c r="NCL10" s="46"/>
      <c r="NCM10" s="46"/>
      <c r="NCN10" s="46"/>
      <c r="NCO10" s="46"/>
      <c r="NCP10" s="46"/>
      <c r="NCQ10" s="46"/>
      <c r="NCR10" s="46"/>
      <c r="NCS10" s="46"/>
      <c r="NCT10" s="46"/>
      <c r="NCU10" s="46"/>
      <c r="NCV10" s="46"/>
      <c r="NCW10" s="46"/>
      <c r="NCX10" s="46"/>
      <c r="NCY10" s="46"/>
      <c r="NCZ10" s="46"/>
      <c r="NDA10" s="46"/>
      <c r="NDB10" s="46"/>
      <c r="NDC10" s="46"/>
      <c r="NDD10" s="46"/>
      <c r="NDE10" s="46"/>
      <c r="NDF10" s="46"/>
      <c r="NDG10" s="46"/>
      <c r="NDH10" s="46"/>
      <c r="NDI10" s="46"/>
      <c r="NDJ10" s="46"/>
      <c r="NDK10" s="46"/>
      <c r="NDL10" s="46"/>
      <c r="NDM10" s="46"/>
      <c r="NDN10" s="46"/>
      <c r="NDO10" s="46"/>
      <c r="NDP10" s="46"/>
      <c r="NDQ10" s="46"/>
      <c r="NDR10" s="46"/>
      <c r="NDS10" s="46"/>
      <c r="NDT10" s="46"/>
      <c r="NDU10" s="46"/>
      <c r="NDV10" s="46"/>
      <c r="NDW10" s="46"/>
      <c r="NDX10" s="46"/>
      <c r="NDY10" s="46"/>
      <c r="NDZ10" s="46"/>
      <c r="NEA10" s="46"/>
      <c r="NEB10" s="46"/>
      <c r="NEC10" s="46"/>
      <c r="NED10" s="46"/>
      <c r="NEE10" s="46"/>
      <c r="NEF10" s="46"/>
      <c r="NEG10" s="46"/>
      <c r="NEH10" s="46"/>
      <c r="NEI10" s="46"/>
      <c r="NEJ10" s="46"/>
      <c r="NEK10" s="46"/>
      <c r="NEL10" s="46"/>
      <c r="NEM10" s="46"/>
      <c r="NEN10" s="46"/>
      <c r="NEO10" s="46"/>
      <c r="NEP10" s="46"/>
      <c r="NEQ10" s="46"/>
      <c r="NER10" s="46"/>
      <c r="NES10" s="46"/>
      <c r="NET10" s="46"/>
      <c r="NEU10" s="46"/>
      <c r="NEV10" s="46"/>
      <c r="NEW10" s="46"/>
      <c r="NEX10" s="46"/>
      <c r="NEY10" s="46"/>
      <c r="NEZ10" s="46"/>
      <c r="NFA10" s="46"/>
      <c r="NFB10" s="46"/>
      <c r="NFC10" s="46"/>
      <c r="NFD10" s="46"/>
      <c r="NFE10" s="46"/>
      <c r="NFF10" s="46"/>
      <c r="NFG10" s="46"/>
      <c r="NFH10" s="46"/>
      <c r="NFI10" s="46"/>
      <c r="NFJ10" s="46"/>
      <c r="NFK10" s="46"/>
      <c r="NFL10" s="46"/>
      <c r="NFM10" s="46"/>
      <c r="NFN10" s="46"/>
      <c r="NFO10" s="46"/>
      <c r="NFP10" s="46"/>
      <c r="NFQ10" s="46"/>
      <c r="NFR10" s="46"/>
      <c r="NFS10" s="46"/>
      <c r="NFT10" s="46"/>
      <c r="NFU10" s="46"/>
      <c r="NFV10" s="46"/>
      <c r="NFW10" s="46"/>
      <c r="NFX10" s="46"/>
      <c r="NFY10" s="46"/>
      <c r="NFZ10" s="46"/>
      <c r="NGA10" s="46"/>
      <c r="NGB10" s="46"/>
      <c r="NGC10" s="46"/>
      <c r="NGD10" s="46"/>
      <c r="NGE10" s="46"/>
      <c r="NGF10" s="46"/>
      <c r="NGG10" s="46"/>
      <c r="NGH10" s="46"/>
      <c r="NGI10" s="46"/>
      <c r="NGJ10" s="46"/>
      <c r="NGK10" s="46"/>
      <c r="NGL10" s="46"/>
      <c r="NGM10" s="46"/>
      <c r="NGN10" s="46"/>
      <c r="NGO10" s="46"/>
      <c r="NGP10" s="46"/>
      <c r="NGQ10" s="46"/>
      <c r="NGR10" s="46"/>
      <c r="NGS10" s="46"/>
      <c r="NGT10" s="46"/>
      <c r="NGU10" s="46"/>
      <c r="NGV10" s="46"/>
      <c r="NGW10" s="46"/>
      <c r="NGX10" s="46"/>
      <c r="NGY10" s="46"/>
      <c r="NGZ10" s="46"/>
      <c r="NHA10" s="46"/>
      <c r="NHB10" s="46"/>
      <c r="NHC10" s="46"/>
      <c r="NHD10" s="46"/>
      <c r="NHE10" s="46"/>
      <c r="NHF10" s="46"/>
      <c r="NHG10" s="46"/>
      <c r="NHH10" s="46"/>
      <c r="NHI10" s="46"/>
      <c r="NHJ10" s="46"/>
      <c r="NHK10" s="46"/>
      <c r="NHL10" s="46"/>
      <c r="NHM10" s="46"/>
      <c r="NHN10" s="46"/>
      <c r="NHO10" s="46"/>
      <c r="NHP10" s="46"/>
      <c r="NHQ10" s="46"/>
      <c r="NHR10" s="46"/>
      <c r="NHS10" s="46"/>
      <c r="NHT10" s="46"/>
      <c r="NHU10" s="46"/>
      <c r="NHV10" s="46"/>
      <c r="NHW10" s="46"/>
      <c r="NHX10" s="46"/>
      <c r="NHY10" s="46"/>
      <c r="NHZ10" s="46"/>
      <c r="NIA10" s="46"/>
      <c r="NIB10" s="46"/>
      <c r="NIC10" s="46"/>
      <c r="NID10" s="46"/>
      <c r="NIE10" s="46"/>
      <c r="NIF10" s="46"/>
      <c r="NIG10" s="46"/>
      <c r="NIH10" s="46"/>
      <c r="NII10" s="46"/>
      <c r="NIJ10" s="46"/>
      <c r="NIK10" s="46"/>
      <c r="NIL10" s="46"/>
      <c r="NIM10" s="46"/>
      <c r="NIN10" s="46"/>
      <c r="NIO10" s="46"/>
      <c r="NIP10" s="46"/>
      <c r="NIQ10" s="46"/>
      <c r="NIR10" s="46"/>
      <c r="NIS10" s="46"/>
      <c r="NIT10" s="46"/>
      <c r="NIU10" s="46"/>
      <c r="NIV10" s="46"/>
      <c r="NIW10" s="46"/>
      <c r="NIX10" s="46"/>
      <c r="NIY10" s="46"/>
      <c r="NIZ10" s="46"/>
      <c r="NJA10" s="46"/>
      <c r="NJB10" s="46"/>
      <c r="NJC10" s="46"/>
      <c r="NJD10" s="46"/>
      <c r="NJE10" s="46"/>
      <c r="NJF10" s="46"/>
      <c r="NJG10" s="46"/>
      <c r="NJH10" s="46"/>
      <c r="NJI10" s="46"/>
      <c r="NJJ10" s="46"/>
      <c r="NJK10" s="46"/>
      <c r="NJL10" s="46"/>
      <c r="NJM10" s="46"/>
      <c r="NJN10" s="46"/>
      <c r="NJO10" s="46"/>
      <c r="NJP10" s="46"/>
      <c r="NJQ10" s="46"/>
      <c r="NJR10" s="46"/>
      <c r="NJS10" s="46"/>
      <c r="NJT10" s="46"/>
      <c r="NJU10" s="46"/>
      <c r="NJV10" s="46"/>
      <c r="NJW10" s="46"/>
      <c r="NJX10" s="46"/>
      <c r="NJY10" s="46"/>
      <c r="NJZ10" s="46"/>
      <c r="NKA10" s="46"/>
      <c r="NKB10" s="46"/>
      <c r="NKC10" s="46"/>
      <c r="NKD10" s="46"/>
      <c r="NKE10" s="46"/>
      <c r="NKF10" s="46"/>
      <c r="NKG10" s="46"/>
      <c r="NKH10" s="46"/>
      <c r="NKI10" s="46"/>
      <c r="NKJ10" s="46"/>
      <c r="NKK10" s="46"/>
      <c r="NKL10" s="46"/>
      <c r="NKM10" s="46"/>
      <c r="NKN10" s="46"/>
      <c r="NKO10" s="46"/>
      <c r="NKP10" s="46"/>
      <c r="NKQ10" s="46"/>
      <c r="NKR10" s="46"/>
      <c r="NKS10" s="46"/>
      <c r="NKT10" s="46"/>
      <c r="NKU10" s="46"/>
      <c r="NKV10" s="46"/>
      <c r="NKW10" s="46"/>
      <c r="NKX10" s="46"/>
      <c r="NKY10" s="46"/>
      <c r="NKZ10" s="46"/>
      <c r="NLA10" s="46"/>
      <c r="NLB10" s="46"/>
      <c r="NLC10" s="46"/>
      <c r="NLD10" s="46"/>
      <c r="NLE10" s="46"/>
      <c r="NLF10" s="46"/>
      <c r="NLG10" s="46"/>
      <c r="NLH10" s="46"/>
      <c r="NLI10" s="46"/>
      <c r="NLJ10" s="46"/>
      <c r="NLK10" s="46"/>
      <c r="NLL10" s="46"/>
      <c r="NLM10" s="46"/>
      <c r="NLN10" s="46"/>
      <c r="NLO10" s="46"/>
      <c r="NLP10" s="46"/>
      <c r="NLQ10" s="46"/>
      <c r="NLR10" s="46"/>
      <c r="NLS10" s="46"/>
      <c r="NLT10" s="46"/>
      <c r="NLU10" s="46"/>
      <c r="NLV10" s="46"/>
      <c r="NLW10" s="46"/>
      <c r="NLX10" s="46"/>
      <c r="NLY10" s="46"/>
      <c r="NLZ10" s="46"/>
      <c r="NMA10" s="46"/>
      <c r="NMB10" s="46"/>
      <c r="NMC10" s="46"/>
      <c r="NMD10" s="46"/>
      <c r="NME10" s="46"/>
      <c r="NMF10" s="46"/>
      <c r="NMG10" s="46"/>
      <c r="NMH10" s="46"/>
      <c r="NMI10" s="46"/>
      <c r="NMJ10" s="46"/>
      <c r="NMK10" s="46"/>
      <c r="NML10" s="46"/>
      <c r="NMM10" s="46"/>
      <c r="NMN10" s="46"/>
      <c r="NMO10" s="46"/>
      <c r="NMP10" s="46"/>
      <c r="NMQ10" s="46"/>
      <c r="NMR10" s="46"/>
      <c r="NMS10" s="46"/>
      <c r="NMT10" s="46"/>
      <c r="NMU10" s="46"/>
      <c r="NMV10" s="46"/>
      <c r="NMW10" s="46"/>
      <c r="NMX10" s="46"/>
      <c r="NMY10" s="46"/>
      <c r="NMZ10" s="46"/>
      <c r="NNA10" s="46"/>
      <c r="NNB10" s="46"/>
      <c r="NNC10" s="46"/>
      <c r="NND10" s="46"/>
      <c r="NNE10" s="46"/>
      <c r="NNF10" s="46"/>
      <c r="NNG10" s="46"/>
      <c r="NNH10" s="46"/>
      <c r="NNI10" s="46"/>
      <c r="NNJ10" s="46"/>
      <c r="NNK10" s="46"/>
      <c r="NNL10" s="46"/>
      <c r="NNM10" s="46"/>
      <c r="NNN10" s="46"/>
      <c r="NNO10" s="46"/>
      <c r="NNP10" s="46"/>
      <c r="NNQ10" s="46"/>
      <c r="NNR10" s="46"/>
      <c r="NNS10" s="46"/>
      <c r="NNT10" s="46"/>
      <c r="NNU10" s="46"/>
      <c r="NNV10" s="46"/>
      <c r="NNW10" s="46"/>
      <c r="NNX10" s="46"/>
      <c r="NNY10" s="46"/>
      <c r="NNZ10" s="46"/>
      <c r="NOA10" s="46"/>
      <c r="NOB10" s="46"/>
      <c r="NOC10" s="46"/>
      <c r="NOD10" s="46"/>
      <c r="NOE10" s="46"/>
      <c r="NOF10" s="46"/>
      <c r="NOG10" s="46"/>
      <c r="NOH10" s="46"/>
      <c r="NOI10" s="46"/>
      <c r="NOJ10" s="46"/>
      <c r="NOK10" s="46"/>
      <c r="NOL10" s="46"/>
      <c r="NOM10" s="46"/>
      <c r="NON10" s="46"/>
      <c r="NOO10" s="46"/>
      <c r="NOP10" s="46"/>
      <c r="NOQ10" s="46"/>
      <c r="NOR10" s="46"/>
      <c r="NOS10" s="46"/>
      <c r="NOT10" s="46"/>
      <c r="NOU10" s="46"/>
      <c r="NOV10" s="46"/>
      <c r="NOW10" s="46"/>
      <c r="NOX10" s="46"/>
      <c r="NOY10" s="46"/>
      <c r="NOZ10" s="46"/>
      <c r="NPA10" s="46"/>
      <c r="NPB10" s="46"/>
      <c r="NPC10" s="46"/>
      <c r="NPD10" s="46"/>
      <c r="NPE10" s="46"/>
      <c r="NPF10" s="46"/>
      <c r="NPG10" s="46"/>
      <c r="NPH10" s="46"/>
      <c r="NPI10" s="46"/>
      <c r="NPJ10" s="46"/>
      <c r="NPK10" s="46"/>
      <c r="NPL10" s="46"/>
      <c r="NPM10" s="46"/>
      <c r="NPN10" s="46"/>
      <c r="NPO10" s="46"/>
      <c r="NPP10" s="46"/>
      <c r="NPQ10" s="46"/>
      <c r="NPR10" s="46"/>
      <c r="NPS10" s="46"/>
      <c r="NPT10" s="46"/>
      <c r="NPU10" s="46"/>
      <c r="NPV10" s="46"/>
      <c r="NPW10" s="46"/>
      <c r="NPX10" s="46"/>
      <c r="NPY10" s="46"/>
      <c r="NPZ10" s="46"/>
      <c r="NQA10" s="46"/>
      <c r="NQB10" s="46"/>
      <c r="NQC10" s="46"/>
      <c r="NQD10" s="46"/>
      <c r="NQE10" s="46"/>
      <c r="NQF10" s="46"/>
      <c r="NQG10" s="46"/>
      <c r="NQH10" s="46"/>
      <c r="NQI10" s="46"/>
      <c r="NQJ10" s="46"/>
      <c r="NQK10" s="46"/>
      <c r="NQL10" s="46"/>
      <c r="NQM10" s="46"/>
      <c r="NQN10" s="46"/>
      <c r="NQO10" s="46"/>
      <c r="NQP10" s="46"/>
      <c r="NQQ10" s="46"/>
      <c r="NQR10" s="46"/>
      <c r="NQS10" s="46"/>
      <c r="NQT10" s="46"/>
      <c r="NQU10" s="46"/>
      <c r="NQV10" s="46"/>
      <c r="NQW10" s="46"/>
      <c r="NQX10" s="46"/>
      <c r="NQY10" s="46"/>
      <c r="NQZ10" s="46"/>
      <c r="NRA10" s="46"/>
      <c r="NRB10" s="46"/>
      <c r="NRC10" s="46"/>
      <c r="NRD10" s="46"/>
      <c r="NRE10" s="46"/>
      <c r="NRF10" s="46"/>
      <c r="NRG10" s="46"/>
      <c r="NRH10" s="46"/>
      <c r="NRI10" s="46"/>
      <c r="NRJ10" s="46"/>
      <c r="NRK10" s="46"/>
      <c r="NRL10" s="46"/>
      <c r="NRM10" s="46"/>
      <c r="NRN10" s="46"/>
      <c r="NRO10" s="46"/>
      <c r="NRP10" s="46"/>
      <c r="NRQ10" s="46"/>
      <c r="NRR10" s="46"/>
      <c r="NRS10" s="46"/>
      <c r="NRT10" s="46"/>
      <c r="NRU10" s="46"/>
      <c r="NRV10" s="46"/>
      <c r="NRW10" s="46"/>
      <c r="NRX10" s="46"/>
      <c r="NRY10" s="46"/>
      <c r="NRZ10" s="46"/>
      <c r="NSA10" s="46"/>
      <c r="NSB10" s="46"/>
      <c r="NSC10" s="46"/>
      <c r="NSD10" s="46"/>
      <c r="NSE10" s="46"/>
      <c r="NSF10" s="46"/>
      <c r="NSG10" s="46"/>
      <c r="NSH10" s="46"/>
      <c r="NSI10" s="46"/>
      <c r="NSJ10" s="46"/>
      <c r="NSK10" s="46"/>
      <c r="NSL10" s="46"/>
      <c r="NSM10" s="46"/>
      <c r="NSN10" s="46"/>
      <c r="NSO10" s="46"/>
      <c r="NSP10" s="46"/>
      <c r="NSQ10" s="46"/>
      <c r="NSR10" s="46"/>
      <c r="NSS10" s="46"/>
      <c r="NST10" s="46"/>
      <c r="NSU10" s="46"/>
      <c r="NSV10" s="46"/>
      <c r="NSW10" s="46"/>
      <c r="NSX10" s="46"/>
      <c r="NSY10" s="46"/>
      <c r="NSZ10" s="46"/>
      <c r="NTA10" s="46"/>
      <c r="NTB10" s="46"/>
      <c r="NTC10" s="46"/>
      <c r="NTD10" s="46"/>
      <c r="NTE10" s="46"/>
      <c r="NTF10" s="46"/>
      <c r="NTG10" s="46"/>
      <c r="NTH10" s="46"/>
      <c r="NTI10" s="46"/>
      <c r="NTJ10" s="46"/>
      <c r="NTK10" s="46"/>
      <c r="NTL10" s="46"/>
      <c r="NTM10" s="46"/>
      <c r="NTN10" s="46"/>
      <c r="NTO10" s="46"/>
      <c r="NTP10" s="46"/>
      <c r="NTQ10" s="46"/>
      <c r="NTR10" s="46"/>
      <c r="NTS10" s="46"/>
      <c r="NTT10" s="46"/>
      <c r="NTU10" s="46"/>
      <c r="NTV10" s="46"/>
      <c r="NTW10" s="46"/>
      <c r="NTX10" s="46"/>
      <c r="NTY10" s="46"/>
      <c r="NTZ10" s="46"/>
      <c r="NUA10" s="46"/>
      <c r="NUB10" s="46"/>
      <c r="NUC10" s="46"/>
      <c r="NUD10" s="46"/>
      <c r="NUE10" s="46"/>
      <c r="NUF10" s="46"/>
      <c r="NUG10" s="46"/>
      <c r="NUH10" s="46"/>
      <c r="NUI10" s="46"/>
      <c r="NUJ10" s="46"/>
      <c r="NUK10" s="46"/>
      <c r="NUL10" s="46"/>
      <c r="NUM10" s="46"/>
      <c r="NUN10" s="46"/>
      <c r="NUO10" s="46"/>
      <c r="NUP10" s="46"/>
      <c r="NUQ10" s="46"/>
      <c r="NUR10" s="46"/>
      <c r="NUS10" s="46"/>
      <c r="NUT10" s="46"/>
      <c r="NUU10" s="46"/>
      <c r="NUV10" s="46"/>
      <c r="NUW10" s="46"/>
      <c r="NUX10" s="46"/>
      <c r="NUY10" s="46"/>
      <c r="NUZ10" s="46"/>
      <c r="NVA10" s="46"/>
      <c r="NVB10" s="46"/>
      <c r="NVC10" s="46"/>
      <c r="NVD10" s="46"/>
      <c r="NVE10" s="46"/>
      <c r="NVF10" s="46"/>
      <c r="NVG10" s="46"/>
      <c r="NVH10" s="46"/>
      <c r="NVI10" s="46"/>
      <c r="NVJ10" s="46"/>
      <c r="NVK10" s="46"/>
      <c r="NVL10" s="46"/>
      <c r="NVM10" s="46"/>
      <c r="NVN10" s="46"/>
      <c r="NVO10" s="46"/>
      <c r="NVP10" s="46"/>
      <c r="NVQ10" s="46"/>
      <c r="NVR10" s="46"/>
      <c r="NVS10" s="46"/>
      <c r="NVT10" s="46"/>
      <c r="NVU10" s="46"/>
      <c r="NVV10" s="46"/>
      <c r="NVW10" s="46"/>
      <c r="NVX10" s="46"/>
      <c r="NVY10" s="46"/>
      <c r="NVZ10" s="46"/>
      <c r="NWA10" s="46"/>
      <c r="NWB10" s="46"/>
      <c r="NWC10" s="46"/>
      <c r="NWD10" s="46"/>
      <c r="NWE10" s="46"/>
      <c r="NWF10" s="46"/>
      <c r="NWG10" s="46"/>
      <c r="NWH10" s="46"/>
      <c r="NWI10" s="46"/>
      <c r="NWJ10" s="46"/>
      <c r="NWK10" s="46"/>
      <c r="NWL10" s="46"/>
      <c r="NWM10" s="46"/>
      <c r="NWN10" s="46"/>
      <c r="NWO10" s="46"/>
      <c r="NWP10" s="46"/>
      <c r="NWQ10" s="46"/>
      <c r="NWR10" s="46"/>
      <c r="NWS10" s="46"/>
      <c r="NWT10" s="46"/>
      <c r="NWU10" s="46"/>
      <c r="NWV10" s="46"/>
      <c r="NWW10" s="46"/>
      <c r="NWX10" s="46"/>
      <c r="NWY10" s="46"/>
      <c r="NWZ10" s="46"/>
      <c r="NXA10" s="46"/>
      <c r="NXB10" s="46"/>
      <c r="NXC10" s="46"/>
      <c r="NXD10" s="46"/>
      <c r="NXE10" s="46"/>
      <c r="NXF10" s="46"/>
      <c r="NXG10" s="46"/>
      <c r="NXH10" s="46"/>
      <c r="NXI10" s="46"/>
      <c r="NXJ10" s="46"/>
      <c r="NXK10" s="46"/>
      <c r="NXL10" s="46"/>
      <c r="NXM10" s="46"/>
      <c r="NXN10" s="46"/>
      <c r="NXO10" s="46"/>
      <c r="NXP10" s="46"/>
      <c r="NXQ10" s="46"/>
      <c r="NXR10" s="46"/>
      <c r="NXS10" s="46"/>
      <c r="NXT10" s="46"/>
      <c r="NXU10" s="46"/>
      <c r="NXV10" s="46"/>
      <c r="NXW10" s="46"/>
      <c r="NXX10" s="46"/>
      <c r="NXY10" s="46"/>
      <c r="NXZ10" s="46"/>
      <c r="NYA10" s="46"/>
      <c r="NYB10" s="46"/>
      <c r="NYC10" s="46"/>
      <c r="NYD10" s="46"/>
      <c r="NYE10" s="46"/>
      <c r="NYF10" s="46"/>
      <c r="NYG10" s="46"/>
      <c r="NYH10" s="46"/>
      <c r="NYI10" s="46"/>
      <c r="NYJ10" s="46"/>
      <c r="NYK10" s="46"/>
      <c r="NYL10" s="46"/>
      <c r="NYM10" s="46"/>
      <c r="NYN10" s="46"/>
      <c r="NYO10" s="46"/>
      <c r="NYP10" s="46"/>
      <c r="NYQ10" s="46"/>
      <c r="NYR10" s="46"/>
      <c r="NYS10" s="46"/>
      <c r="NYT10" s="46"/>
      <c r="NYU10" s="46"/>
      <c r="NYV10" s="46"/>
      <c r="NYW10" s="46"/>
      <c r="NYX10" s="46"/>
      <c r="NYY10" s="46"/>
      <c r="NYZ10" s="46"/>
      <c r="NZA10" s="46"/>
      <c r="NZB10" s="46"/>
      <c r="NZC10" s="46"/>
      <c r="NZD10" s="46"/>
      <c r="NZE10" s="46"/>
      <c r="NZF10" s="46"/>
      <c r="NZG10" s="46"/>
      <c r="NZH10" s="46"/>
      <c r="NZI10" s="46"/>
      <c r="NZJ10" s="46"/>
      <c r="NZK10" s="46"/>
      <c r="NZL10" s="46"/>
      <c r="NZM10" s="46"/>
      <c r="NZN10" s="46"/>
      <c r="NZO10" s="46"/>
      <c r="NZP10" s="46"/>
      <c r="NZQ10" s="46"/>
      <c r="NZR10" s="46"/>
      <c r="NZS10" s="46"/>
      <c r="NZT10" s="46"/>
      <c r="NZU10" s="46"/>
      <c r="NZV10" s="46"/>
      <c r="NZW10" s="46"/>
      <c r="NZX10" s="46"/>
      <c r="NZY10" s="46"/>
      <c r="NZZ10" s="46"/>
      <c r="OAA10" s="46"/>
      <c r="OAB10" s="46"/>
      <c r="OAC10" s="46"/>
      <c r="OAD10" s="46"/>
      <c r="OAE10" s="46"/>
      <c r="OAF10" s="46"/>
      <c r="OAG10" s="46"/>
      <c r="OAH10" s="46"/>
      <c r="OAI10" s="46"/>
      <c r="OAJ10" s="46"/>
      <c r="OAK10" s="46"/>
      <c r="OAL10" s="46"/>
      <c r="OAM10" s="46"/>
      <c r="OAN10" s="46"/>
      <c r="OAO10" s="46"/>
      <c r="OAP10" s="46"/>
      <c r="OAQ10" s="46"/>
      <c r="OAR10" s="46"/>
      <c r="OAS10" s="46"/>
      <c r="OAT10" s="46"/>
      <c r="OAU10" s="46"/>
      <c r="OAV10" s="46"/>
      <c r="OAW10" s="46"/>
      <c r="OAX10" s="46"/>
      <c r="OAY10" s="46"/>
      <c r="OAZ10" s="46"/>
      <c r="OBA10" s="46"/>
      <c r="OBB10" s="46"/>
      <c r="OBC10" s="46"/>
      <c r="OBD10" s="46"/>
      <c r="OBE10" s="46"/>
      <c r="OBF10" s="46"/>
      <c r="OBG10" s="46"/>
      <c r="OBH10" s="46"/>
      <c r="OBI10" s="46"/>
      <c r="OBJ10" s="46"/>
      <c r="OBK10" s="46"/>
      <c r="OBL10" s="46"/>
      <c r="OBM10" s="46"/>
      <c r="OBN10" s="46"/>
      <c r="OBO10" s="46"/>
      <c r="OBP10" s="46"/>
      <c r="OBQ10" s="46"/>
      <c r="OBR10" s="46"/>
      <c r="OBS10" s="46"/>
      <c r="OBT10" s="46"/>
      <c r="OBU10" s="46"/>
      <c r="OBV10" s="46"/>
      <c r="OBW10" s="46"/>
      <c r="OBX10" s="46"/>
      <c r="OBY10" s="46"/>
      <c r="OBZ10" s="46"/>
      <c r="OCA10" s="46"/>
      <c r="OCB10" s="46"/>
      <c r="OCC10" s="46"/>
      <c r="OCD10" s="46"/>
      <c r="OCE10" s="46"/>
      <c r="OCF10" s="46"/>
      <c r="OCG10" s="46"/>
      <c r="OCH10" s="46"/>
      <c r="OCI10" s="46"/>
      <c r="OCJ10" s="46"/>
      <c r="OCK10" s="46"/>
      <c r="OCL10" s="46"/>
      <c r="OCM10" s="46"/>
      <c r="OCN10" s="46"/>
      <c r="OCO10" s="46"/>
      <c r="OCP10" s="46"/>
      <c r="OCQ10" s="46"/>
      <c r="OCR10" s="46"/>
      <c r="OCS10" s="46"/>
      <c r="OCT10" s="46"/>
      <c r="OCU10" s="46"/>
      <c r="OCV10" s="46"/>
      <c r="OCW10" s="46"/>
      <c r="OCX10" s="46"/>
      <c r="OCY10" s="46"/>
      <c r="OCZ10" s="46"/>
      <c r="ODA10" s="46"/>
      <c r="ODB10" s="46"/>
      <c r="ODC10" s="46"/>
      <c r="ODD10" s="46"/>
      <c r="ODE10" s="46"/>
      <c r="ODF10" s="46"/>
      <c r="ODG10" s="46"/>
      <c r="ODH10" s="46"/>
      <c r="ODI10" s="46"/>
      <c r="ODJ10" s="46"/>
      <c r="ODK10" s="46"/>
      <c r="ODL10" s="46"/>
      <c r="ODM10" s="46"/>
      <c r="ODN10" s="46"/>
      <c r="ODO10" s="46"/>
      <c r="ODP10" s="46"/>
      <c r="ODQ10" s="46"/>
      <c r="ODR10" s="46"/>
      <c r="ODS10" s="46"/>
      <c r="ODT10" s="46"/>
      <c r="ODU10" s="46"/>
      <c r="ODV10" s="46"/>
      <c r="ODW10" s="46"/>
      <c r="ODX10" s="46"/>
      <c r="ODY10" s="46"/>
      <c r="ODZ10" s="46"/>
      <c r="OEA10" s="46"/>
      <c r="OEB10" s="46"/>
      <c r="OEC10" s="46"/>
      <c r="OED10" s="46"/>
      <c r="OEE10" s="46"/>
      <c r="OEF10" s="46"/>
      <c r="OEG10" s="46"/>
      <c r="OEH10" s="46"/>
      <c r="OEI10" s="46"/>
      <c r="OEJ10" s="46"/>
      <c r="OEK10" s="46"/>
      <c r="OEL10" s="46"/>
      <c r="OEM10" s="46"/>
      <c r="OEN10" s="46"/>
      <c r="OEO10" s="46"/>
      <c r="OEP10" s="46"/>
      <c r="OEQ10" s="46"/>
      <c r="OER10" s="46"/>
      <c r="OES10" s="46"/>
      <c r="OET10" s="46"/>
      <c r="OEU10" s="46"/>
      <c r="OEV10" s="46"/>
      <c r="OEW10" s="46"/>
      <c r="OEX10" s="46"/>
      <c r="OEY10" s="46"/>
      <c r="OEZ10" s="46"/>
      <c r="OFA10" s="46"/>
      <c r="OFB10" s="46"/>
      <c r="OFC10" s="46"/>
      <c r="OFD10" s="46"/>
      <c r="OFE10" s="46"/>
      <c r="OFF10" s="46"/>
      <c r="OFG10" s="46"/>
      <c r="OFH10" s="46"/>
      <c r="OFI10" s="46"/>
      <c r="OFJ10" s="46"/>
      <c r="OFK10" s="46"/>
      <c r="OFL10" s="46"/>
      <c r="OFM10" s="46"/>
      <c r="OFN10" s="46"/>
      <c r="OFO10" s="46"/>
      <c r="OFP10" s="46"/>
      <c r="OFQ10" s="46"/>
      <c r="OFR10" s="46"/>
      <c r="OFS10" s="46"/>
      <c r="OFT10" s="46"/>
      <c r="OFU10" s="46"/>
      <c r="OFV10" s="46"/>
      <c r="OFW10" s="46"/>
      <c r="OFX10" s="46"/>
      <c r="OFY10" s="46"/>
      <c r="OFZ10" s="46"/>
      <c r="OGA10" s="46"/>
      <c r="OGB10" s="46"/>
      <c r="OGC10" s="46"/>
      <c r="OGD10" s="46"/>
      <c r="OGE10" s="46"/>
      <c r="OGF10" s="46"/>
      <c r="OGG10" s="46"/>
      <c r="OGH10" s="46"/>
      <c r="OGI10" s="46"/>
      <c r="OGJ10" s="46"/>
      <c r="OGK10" s="46"/>
      <c r="OGL10" s="46"/>
      <c r="OGM10" s="46"/>
      <c r="OGN10" s="46"/>
      <c r="OGO10" s="46"/>
      <c r="OGP10" s="46"/>
      <c r="OGQ10" s="46"/>
      <c r="OGR10" s="46"/>
      <c r="OGS10" s="46"/>
      <c r="OGT10" s="46"/>
      <c r="OGU10" s="46"/>
      <c r="OGV10" s="46"/>
      <c r="OGW10" s="46"/>
      <c r="OGX10" s="46"/>
      <c r="OGY10" s="46"/>
      <c r="OGZ10" s="46"/>
      <c r="OHA10" s="46"/>
      <c r="OHB10" s="46"/>
      <c r="OHC10" s="46"/>
      <c r="OHD10" s="46"/>
      <c r="OHE10" s="46"/>
      <c r="OHF10" s="46"/>
      <c r="OHG10" s="46"/>
      <c r="OHH10" s="46"/>
      <c r="OHI10" s="46"/>
      <c r="OHJ10" s="46"/>
      <c r="OHK10" s="46"/>
      <c r="OHL10" s="46"/>
      <c r="OHM10" s="46"/>
      <c r="OHN10" s="46"/>
      <c r="OHO10" s="46"/>
      <c r="OHP10" s="46"/>
      <c r="OHQ10" s="46"/>
      <c r="OHR10" s="46"/>
      <c r="OHS10" s="46"/>
      <c r="OHT10" s="46"/>
      <c r="OHU10" s="46"/>
      <c r="OHV10" s="46"/>
      <c r="OHW10" s="46"/>
      <c r="OHX10" s="46"/>
      <c r="OHY10" s="46"/>
      <c r="OHZ10" s="46"/>
      <c r="OIA10" s="46"/>
      <c r="OIB10" s="46"/>
      <c r="OIC10" s="46"/>
      <c r="OID10" s="46"/>
      <c r="OIE10" s="46"/>
      <c r="OIF10" s="46"/>
      <c r="OIG10" s="46"/>
      <c r="OIH10" s="46"/>
      <c r="OII10" s="46"/>
      <c r="OIJ10" s="46"/>
      <c r="OIK10" s="46"/>
      <c r="OIL10" s="46"/>
      <c r="OIM10" s="46"/>
      <c r="OIN10" s="46"/>
      <c r="OIO10" s="46"/>
      <c r="OIP10" s="46"/>
      <c r="OIQ10" s="46"/>
      <c r="OIR10" s="46"/>
      <c r="OIS10" s="46"/>
      <c r="OIT10" s="46"/>
      <c r="OIU10" s="46"/>
      <c r="OIV10" s="46"/>
      <c r="OIW10" s="46"/>
      <c r="OIX10" s="46"/>
      <c r="OIY10" s="46"/>
      <c r="OIZ10" s="46"/>
      <c r="OJA10" s="46"/>
      <c r="OJB10" s="46"/>
      <c r="OJC10" s="46"/>
      <c r="OJD10" s="46"/>
      <c r="OJE10" s="46"/>
      <c r="OJF10" s="46"/>
      <c r="OJG10" s="46"/>
      <c r="OJH10" s="46"/>
      <c r="OJI10" s="46"/>
      <c r="OJJ10" s="46"/>
      <c r="OJK10" s="46"/>
      <c r="OJL10" s="46"/>
      <c r="OJM10" s="46"/>
      <c r="OJN10" s="46"/>
      <c r="OJO10" s="46"/>
      <c r="OJP10" s="46"/>
      <c r="OJQ10" s="46"/>
      <c r="OJR10" s="46"/>
      <c r="OJS10" s="46"/>
      <c r="OJT10" s="46"/>
      <c r="OJU10" s="46"/>
      <c r="OJV10" s="46"/>
      <c r="OJW10" s="46"/>
      <c r="OJX10" s="46"/>
      <c r="OJY10" s="46"/>
      <c r="OJZ10" s="46"/>
      <c r="OKA10" s="46"/>
      <c r="OKB10" s="46"/>
      <c r="OKC10" s="46"/>
      <c r="OKD10" s="46"/>
      <c r="OKE10" s="46"/>
      <c r="OKF10" s="46"/>
      <c r="OKG10" s="46"/>
      <c r="OKH10" s="46"/>
      <c r="OKI10" s="46"/>
      <c r="OKJ10" s="46"/>
      <c r="OKK10" s="46"/>
      <c r="OKL10" s="46"/>
      <c r="OKM10" s="46"/>
      <c r="OKN10" s="46"/>
      <c r="OKO10" s="46"/>
      <c r="OKP10" s="46"/>
      <c r="OKQ10" s="46"/>
      <c r="OKR10" s="46"/>
      <c r="OKS10" s="46"/>
      <c r="OKT10" s="46"/>
      <c r="OKU10" s="46"/>
      <c r="OKV10" s="46"/>
      <c r="OKW10" s="46"/>
      <c r="OKX10" s="46"/>
      <c r="OKY10" s="46"/>
      <c r="OKZ10" s="46"/>
      <c r="OLA10" s="46"/>
      <c r="OLB10" s="46"/>
      <c r="OLC10" s="46"/>
      <c r="OLD10" s="46"/>
      <c r="OLE10" s="46"/>
      <c r="OLF10" s="46"/>
      <c r="OLG10" s="46"/>
      <c r="OLH10" s="46"/>
      <c r="OLI10" s="46"/>
      <c r="OLJ10" s="46"/>
      <c r="OLK10" s="46"/>
      <c r="OLL10" s="46"/>
      <c r="OLM10" s="46"/>
      <c r="OLN10" s="46"/>
      <c r="OLO10" s="46"/>
      <c r="OLP10" s="46"/>
      <c r="OLQ10" s="46"/>
      <c r="OLR10" s="46"/>
      <c r="OLS10" s="46"/>
      <c r="OLT10" s="46"/>
      <c r="OLU10" s="46"/>
      <c r="OLV10" s="46"/>
      <c r="OLW10" s="46"/>
      <c r="OLX10" s="46"/>
      <c r="OLY10" s="46"/>
      <c r="OLZ10" s="46"/>
      <c r="OMA10" s="46"/>
      <c r="OMB10" s="46"/>
      <c r="OMC10" s="46"/>
      <c r="OMD10" s="46"/>
      <c r="OME10" s="46"/>
      <c r="OMF10" s="46"/>
      <c r="OMG10" s="46"/>
      <c r="OMH10" s="46"/>
      <c r="OMI10" s="46"/>
      <c r="OMJ10" s="46"/>
      <c r="OMK10" s="46"/>
      <c r="OML10" s="46"/>
      <c r="OMM10" s="46"/>
      <c r="OMN10" s="46"/>
      <c r="OMO10" s="46"/>
      <c r="OMP10" s="46"/>
      <c r="OMQ10" s="46"/>
      <c r="OMR10" s="46"/>
      <c r="OMS10" s="46"/>
      <c r="OMT10" s="46"/>
      <c r="OMU10" s="46"/>
      <c r="OMV10" s="46"/>
      <c r="OMW10" s="46"/>
      <c r="OMX10" s="46"/>
      <c r="OMY10" s="46"/>
      <c r="OMZ10" s="46"/>
      <c r="ONA10" s="46"/>
      <c r="ONB10" s="46"/>
      <c r="ONC10" s="46"/>
      <c r="OND10" s="46"/>
      <c r="ONE10" s="46"/>
      <c r="ONF10" s="46"/>
      <c r="ONG10" s="46"/>
      <c r="ONH10" s="46"/>
      <c r="ONI10" s="46"/>
      <c r="ONJ10" s="46"/>
      <c r="ONK10" s="46"/>
      <c r="ONL10" s="46"/>
      <c r="ONM10" s="46"/>
      <c r="ONN10" s="46"/>
      <c r="ONO10" s="46"/>
      <c r="ONP10" s="46"/>
      <c r="ONQ10" s="46"/>
      <c r="ONR10" s="46"/>
      <c r="ONS10" s="46"/>
      <c r="ONT10" s="46"/>
      <c r="ONU10" s="46"/>
      <c r="ONV10" s="46"/>
      <c r="ONW10" s="46"/>
      <c r="ONX10" s="46"/>
      <c r="ONY10" s="46"/>
      <c r="ONZ10" s="46"/>
      <c r="OOA10" s="46"/>
      <c r="OOB10" s="46"/>
      <c r="OOC10" s="46"/>
      <c r="OOD10" s="46"/>
      <c r="OOE10" s="46"/>
      <c r="OOF10" s="46"/>
      <c r="OOG10" s="46"/>
      <c r="OOH10" s="46"/>
      <c r="OOI10" s="46"/>
      <c r="OOJ10" s="46"/>
      <c r="OOK10" s="46"/>
      <c r="OOL10" s="46"/>
      <c r="OOM10" s="46"/>
      <c r="OON10" s="46"/>
      <c r="OOO10" s="46"/>
      <c r="OOP10" s="46"/>
      <c r="OOQ10" s="46"/>
      <c r="OOR10" s="46"/>
      <c r="OOS10" s="46"/>
      <c r="OOT10" s="46"/>
      <c r="OOU10" s="46"/>
      <c r="OOV10" s="46"/>
      <c r="OOW10" s="46"/>
      <c r="OOX10" s="46"/>
      <c r="OOY10" s="46"/>
      <c r="OOZ10" s="46"/>
      <c r="OPA10" s="46"/>
      <c r="OPB10" s="46"/>
      <c r="OPC10" s="46"/>
      <c r="OPD10" s="46"/>
      <c r="OPE10" s="46"/>
      <c r="OPF10" s="46"/>
      <c r="OPG10" s="46"/>
      <c r="OPH10" s="46"/>
      <c r="OPI10" s="46"/>
      <c r="OPJ10" s="46"/>
      <c r="OPK10" s="46"/>
      <c r="OPL10" s="46"/>
      <c r="OPM10" s="46"/>
      <c r="OPN10" s="46"/>
      <c r="OPO10" s="46"/>
      <c r="OPP10" s="46"/>
      <c r="OPQ10" s="46"/>
      <c r="OPR10" s="46"/>
      <c r="OPS10" s="46"/>
      <c r="OPT10" s="46"/>
      <c r="OPU10" s="46"/>
      <c r="OPV10" s="46"/>
      <c r="OPW10" s="46"/>
      <c r="OPX10" s="46"/>
      <c r="OPY10" s="46"/>
      <c r="OPZ10" s="46"/>
      <c r="OQA10" s="46"/>
      <c r="OQB10" s="46"/>
      <c r="OQC10" s="46"/>
      <c r="OQD10" s="46"/>
      <c r="OQE10" s="46"/>
      <c r="OQF10" s="46"/>
      <c r="OQG10" s="46"/>
      <c r="OQH10" s="46"/>
      <c r="OQI10" s="46"/>
      <c r="OQJ10" s="46"/>
      <c r="OQK10" s="46"/>
      <c r="OQL10" s="46"/>
      <c r="OQM10" s="46"/>
      <c r="OQN10" s="46"/>
      <c r="OQO10" s="46"/>
      <c r="OQP10" s="46"/>
      <c r="OQQ10" s="46"/>
      <c r="OQR10" s="46"/>
      <c r="OQS10" s="46"/>
      <c r="OQT10" s="46"/>
      <c r="OQU10" s="46"/>
      <c r="OQV10" s="46"/>
      <c r="OQW10" s="46"/>
      <c r="OQX10" s="46"/>
      <c r="OQY10" s="46"/>
      <c r="OQZ10" s="46"/>
      <c r="ORA10" s="46"/>
      <c r="ORB10" s="46"/>
      <c r="ORC10" s="46"/>
      <c r="ORD10" s="46"/>
      <c r="ORE10" s="46"/>
      <c r="ORF10" s="46"/>
      <c r="ORG10" s="46"/>
      <c r="ORH10" s="46"/>
      <c r="ORI10" s="46"/>
      <c r="ORJ10" s="46"/>
      <c r="ORK10" s="46"/>
      <c r="ORL10" s="46"/>
      <c r="ORM10" s="46"/>
      <c r="ORN10" s="46"/>
      <c r="ORO10" s="46"/>
      <c r="ORP10" s="46"/>
      <c r="ORQ10" s="46"/>
      <c r="ORR10" s="46"/>
      <c r="ORS10" s="46"/>
      <c r="ORT10" s="46"/>
      <c r="ORU10" s="46"/>
      <c r="ORV10" s="46"/>
      <c r="ORW10" s="46"/>
      <c r="ORX10" s="46"/>
      <c r="ORY10" s="46"/>
      <c r="ORZ10" s="46"/>
      <c r="OSA10" s="46"/>
      <c r="OSB10" s="46"/>
      <c r="OSC10" s="46"/>
      <c r="OSD10" s="46"/>
      <c r="OSE10" s="46"/>
      <c r="OSF10" s="46"/>
      <c r="OSG10" s="46"/>
      <c r="OSH10" s="46"/>
      <c r="OSI10" s="46"/>
      <c r="OSJ10" s="46"/>
      <c r="OSK10" s="46"/>
      <c r="OSL10" s="46"/>
      <c r="OSM10" s="46"/>
      <c r="OSN10" s="46"/>
      <c r="OSO10" s="46"/>
      <c r="OSP10" s="46"/>
      <c r="OSQ10" s="46"/>
      <c r="OSR10" s="46"/>
      <c r="OSS10" s="46"/>
      <c r="OST10" s="46"/>
      <c r="OSU10" s="46"/>
      <c r="OSV10" s="46"/>
      <c r="OSW10" s="46"/>
      <c r="OSX10" s="46"/>
      <c r="OSY10" s="46"/>
      <c r="OSZ10" s="46"/>
      <c r="OTA10" s="46"/>
      <c r="OTB10" s="46"/>
      <c r="OTC10" s="46"/>
      <c r="OTD10" s="46"/>
      <c r="OTE10" s="46"/>
      <c r="OTF10" s="46"/>
      <c r="OTG10" s="46"/>
      <c r="OTH10" s="46"/>
      <c r="OTI10" s="46"/>
      <c r="OTJ10" s="46"/>
      <c r="OTK10" s="46"/>
      <c r="OTL10" s="46"/>
      <c r="OTM10" s="46"/>
      <c r="OTN10" s="46"/>
      <c r="OTO10" s="46"/>
      <c r="OTP10" s="46"/>
      <c r="OTQ10" s="46"/>
      <c r="OTR10" s="46"/>
      <c r="OTS10" s="46"/>
      <c r="OTT10" s="46"/>
      <c r="OTU10" s="46"/>
      <c r="OTV10" s="46"/>
      <c r="OTW10" s="46"/>
      <c r="OTX10" s="46"/>
      <c r="OTY10" s="46"/>
      <c r="OTZ10" s="46"/>
      <c r="OUA10" s="46"/>
      <c r="OUB10" s="46"/>
      <c r="OUC10" s="46"/>
      <c r="OUD10" s="46"/>
      <c r="OUE10" s="46"/>
      <c r="OUF10" s="46"/>
      <c r="OUG10" s="46"/>
      <c r="OUH10" s="46"/>
      <c r="OUI10" s="46"/>
      <c r="OUJ10" s="46"/>
      <c r="OUK10" s="46"/>
      <c r="OUL10" s="46"/>
      <c r="OUM10" s="46"/>
      <c r="OUN10" s="46"/>
      <c r="OUO10" s="46"/>
      <c r="OUP10" s="46"/>
      <c r="OUQ10" s="46"/>
      <c r="OUR10" s="46"/>
      <c r="OUS10" s="46"/>
      <c r="OUT10" s="46"/>
      <c r="OUU10" s="46"/>
      <c r="OUV10" s="46"/>
      <c r="OUW10" s="46"/>
      <c r="OUX10" s="46"/>
      <c r="OUY10" s="46"/>
      <c r="OUZ10" s="46"/>
      <c r="OVA10" s="46"/>
      <c r="OVB10" s="46"/>
      <c r="OVC10" s="46"/>
      <c r="OVD10" s="46"/>
      <c r="OVE10" s="46"/>
      <c r="OVF10" s="46"/>
      <c r="OVG10" s="46"/>
      <c r="OVH10" s="46"/>
      <c r="OVI10" s="46"/>
      <c r="OVJ10" s="46"/>
      <c r="OVK10" s="46"/>
      <c r="OVL10" s="46"/>
      <c r="OVM10" s="46"/>
      <c r="OVN10" s="46"/>
      <c r="OVO10" s="46"/>
      <c r="OVP10" s="46"/>
      <c r="OVQ10" s="46"/>
      <c r="OVR10" s="46"/>
      <c r="OVS10" s="46"/>
      <c r="OVT10" s="46"/>
      <c r="OVU10" s="46"/>
      <c r="OVV10" s="46"/>
      <c r="OVW10" s="46"/>
      <c r="OVX10" s="46"/>
      <c r="OVY10" s="46"/>
      <c r="OVZ10" s="46"/>
      <c r="OWA10" s="46"/>
      <c r="OWB10" s="46"/>
      <c r="OWC10" s="46"/>
      <c r="OWD10" s="46"/>
      <c r="OWE10" s="46"/>
      <c r="OWF10" s="46"/>
      <c r="OWG10" s="46"/>
      <c r="OWH10" s="46"/>
      <c r="OWI10" s="46"/>
      <c r="OWJ10" s="46"/>
      <c r="OWK10" s="46"/>
      <c r="OWL10" s="46"/>
      <c r="OWM10" s="46"/>
      <c r="OWN10" s="46"/>
      <c r="OWO10" s="46"/>
      <c r="OWP10" s="46"/>
      <c r="OWQ10" s="46"/>
      <c r="OWR10" s="46"/>
      <c r="OWS10" s="46"/>
      <c r="OWT10" s="46"/>
      <c r="OWU10" s="46"/>
      <c r="OWV10" s="46"/>
      <c r="OWW10" s="46"/>
      <c r="OWX10" s="46"/>
      <c r="OWY10" s="46"/>
      <c r="OWZ10" s="46"/>
      <c r="OXA10" s="46"/>
      <c r="OXB10" s="46"/>
      <c r="OXC10" s="46"/>
      <c r="OXD10" s="46"/>
      <c r="OXE10" s="46"/>
      <c r="OXF10" s="46"/>
      <c r="OXG10" s="46"/>
      <c r="OXH10" s="46"/>
      <c r="OXI10" s="46"/>
      <c r="OXJ10" s="46"/>
      <c r="OXK10" s="46"/>
      <c r="OXL10" s="46"/>
      <c r="OXM10" s="46"/>
      <c r="OXN10" s="46"/>
      <c r="OXO10" s="46"/>
      <c r="OXP10" s="46"/>
      <c r="OXQ10" s="46"/>
      <c r="OXR10" s="46"/>
      <c r="OXS10" s="46"/>
      <c r="OXT10" s="46"/>
      <c r="OXU10" s="46"/>
      <c r="OXV10" s="46"/>
      <c r="OXW10" s="46"/>
      <c r="OXX10" s="46"/>
      <c r="OXY10" s="46"/>
      <c r="OXZ10" s="46"/>
      <c r="OYA10" s="46"/>
      <c r="OYB10" s="46"/>
      <c r="OYC10" s="46"/>
      <c r="OYD10" s="46"/>
      <c r="OYE10" s="46"/>
      <c r="OYF10" s="46"/>
      <c r="OYG10" s="46"/>
      <c r="OYH10" s="46"/>
      <c r="OYI10" s="46"/>
      <c r="OYJ10" s="46"/>
      <c r="OYK10" s="46"/>
      <c r="OYL10" s="46"/>
      <c r="OYM10" s="46"/>
      <c r="OYN10" s="46"/>
      <c r="OYO10" s="46"/>
      <c r="OYP10" s="46"/>
      <c r="OYQ10" s="46"/>
      <c r="OYR10" s="46"/>
      <c r="OYS10" s="46"/>
      <c r="OYT10" s="46"/>
      <c r="OYU10" s="46"/>
      <c r="OYV10" s="46"/>
      <c r="OYW10" s="46"/>
      <c r="OYX10" s="46"/>
      <c r="OYY10" s="46"/>
      <c r="OYZ10" s="46"/>
      <c r="OZA10" s="46"/>
      <c r="OZB10" s="46"/>
      <c r="OZC10" s="46"/>
      <c r="OZD10" s="46"/>
      <c r="OZE10" s="46"/>
      <c r="OZF10" s="46"/>
      <c r="OZG10" s="46"/>
      <c r="OZH10" s="46"/>
      <c r="OZI10" s="46"/>
      <c r="OZJ10" s="46"/>
      <c r="OZK10" s="46"/>
      <c r="OZL10" s="46"/>
      <c r="OZM10" s="46"/>
      <c r="OZN10" s="46"/>
      <c r="OZO10" s="46"/>
      <c r="OZP10" s="46"/>
      <c r="OZQ10" s="46"/>
      <c r="OZR10" s="46"/>
      <c r="OZS10" s="46"/>
      <c r="OZT10" s="46"/>
      <c r="OZU10" s="46"/>
      <c r="OZV10" s="46"/>
      <c r="OZW10" s="46"/>
      <c r="OZX10" s="46"/>
      <c r="OZY10" s="46"/>
      <c r="OZZ10" s="46"/>
      <c r="PAA10" s="46"/>
      <c r="PAB10" s="46"/>
      <c r="PAC10" s="46"/>
      <c r="PAD10" s="46"/>
      <c r="PAE10" s="46"/>
      <c r="PAF10" s="46"/>
      <c r="PAG10" s="46"/>
      <c r="PAH10" s="46"/>
      <c r="PAI10" s="46"/>
      <c r="PAJ10" s="46"/>
      <c r="PAK10" s="46"/>
      <c r="PAL10" s="46"/>
      <c r="PAM10" s="46"/>
      <c r="PAN10" s="46"/>
      <c r="PAO10" s="46"/>
      <c r="PAP10" s="46"/>
      <c r="PAQ10" s="46"/>
      <c r="PAR10" s="46"/>
      <c r="PAS10" s="46"/>
      <c r="PAT10" s="46"/>
      <c r="PAU10" s="46"/>
      <c r="PAV10" s="46"/>
      <c r="PAW10" s="46"/>
      <c r="PAX10" s="46"/>
      <c r="PAY10" s="46"/>
      <c r="PAZ10" s="46"/>
      <c r="PBA10" s="46"/>
      <c r="PBB10" s="46"/>
      <c r="PBC10" s="46"/>
      <c r="PBD10" s="46"/>
      <c r="PBE10" s="46"/>
      <c r="PBF10" s="46"/>
      <c r="PBG10" s="46"/>
      <c r="PBH10" s="46"/>
      <c r="PBI10" s="46"/>
      <c r="PBJ10" s="46"/>
      <c r="PBK10" s="46"/>
      <c r="PBL10" s="46"/>
      <c r="PBM10" s="46"/>
      <c r="PBN10" s="46"/>
      <c r="PBO10" s="46"/>
      <c r="PBP10" s="46"/>
      <c r="PBQ10" s="46"/>
      <c r="PBR10" s="46"/>
      <c r="PBS10" s="46"/>
      <c r="PBT10" s="46"/>
      <c r="PBU10" s="46"/>
      <c r="PBV10" s="46"/>
      <c r="PBW10" s="46"/>
      <c r="PBX10" s="46"/>
      <c r="PBY10" s="46"/>
      <c r="PBZ10" s="46"/>
      <c r="PCA10" s="46"/>
      <c r="PCB10" s="46"/>
      <c r="PCC10" s="46"/>
      <c r="PCD10" s="46"/>
      <c r="PCE10" s="46"/>
      <c r="PCF10" s="46"/>
      <c r="PCG10" s="46"/>
      <c r="PCH10" s="46"/>
      <c r="PCI10" s="46"/>
      <c r="PCJ10" s="46"/>
      <c r="PCK10" s="46"/>
      <c r="PCL10" s="46"/>
      <c r="PCM10" s="46"/>
      <c r="PCN10" s="46"/>
      <c r="PCO10" s="46"/>
      <c r="PCP10" s="46"/>
      <c r="PCQ10" s="46"/>
      <c r="PCR10" s="46"/>
      <c r="PCS10" s="46"/>
      <c r="PCT10" s="46"/>
      <c r="PCU10" s="46"/>
      <c r="PCV10" s="46"/>
      <c r="PCW10" s="46"/>
      <c r="PCX10" s="46"/>
      <c r="PCY10" s="46"/>
      <c r="PCZ10" s="46"/>
      <c r="PDA10" s="46"/>
      <c r="PDB10" s="46"/>
      <c r="PDC10" s="46"/>
      <c r="PDD10" s="46"/>
      <c r="PDE10" s="46"/>
      <c r="PDF10" s="46"/>
      <c r="PDG10" s="46"/>
      <c r="PDH10" s="46"/>
      <c r="PDI10" s="46"/>
      <c r="PDJ10" s="46"/>
      <c r="PDK10" s="46"/>
      <c r="PDL10" s="46"/>
      <c r="PDM10" s="46"/>
      <c r="PDN10" s="46"/>
      <c r="PDO10" s="46"/>
      <c r="PDP10" s="46"/>
      <c r="PDQ10" s="46"/>
      <c r="PDR10" s="46"/>
      <c r="PDS10" s="46"/>
      <c r="PDT10" s="46"/>
      <c r="PDU10" s="46"/>
      <c r="PDV10" s="46"/>
      <c r="PDW10" s="46"/>
      <c r="PDX10" s="46"/>
      <c r="PDY10" s="46"/>
      <c r="PDZ10" s="46"/>
      <c r="PEA10" s="46"/>
      <c r="PEB10" s="46"/>
      <c r="PEC10" s="46"/>
      <c r="PED10" s="46"/>
      <c r="PEE10" s="46"/>
      <c r="PEF10" s="46"/>
      <c r="PEG10" s="46"/>
      <c r="PEH10" s="46"/>
      <c r="PEI10" s="46"/>
      <c r="PEJ10" s="46"/>
      <c r="PEK10" s="46"/>
      <c r="PEL10" s="46"/>
      <c r="PEM10" s="46"/>
      <c r="PEN10" s="46"/>
      <c r="PEO10" s="46"/>
      <c r="PEP10" s="46"/>
      <c r="PEQ10" s="46"/>
      <c r="PER10" s="46"/>
      <c r="PES10" s="46"/>
      <c r="PET10" s="46"/>
      <c r="PEU10" s="46"/>
      <c r="PEV10" s="46"/>
      <c r="PEW10" s="46"/>
      <c r="PEX10" s="46"/>
      <c r="PEY10" s="46"/>
      <c r="PEZ10" s="46"/>
      <c r="PFA10" s="46"/>
      <c r="PFB10" s="46"/>
      <c r="PFC10" s="46"/>
      <c r="PFD10" s="46"/>
      <c r="PFE10" s="46"/>
      <c r="PFF10" s="46"/>
      <c r="PFG10" s="46"/>
      <c r="PFH10" s="46"/>
      <c r="PFI10" s="46"/>
      <c r="PFJ10" s="46"/>
      <c r="PFK10" s="46"/>
      <c r="PFL10" s="46"/>
      <c r="PFM10" s="46"/>
      <c r="PFN10" s="46"/>
      <c r="PFO10" s="46"/>
      <c r="PFP10" s="46"/>
      <c r="PFQ10" s="46"/>
      <c r="PFR10" s="46"/>
      <c r="PFS10" s="46"/>
      <c r="PFT10" s="46"/>
      <c r="PFU10" s="46"/>
      <c r="PFV10" s="46"/>
      <c r="PFW10" s="46"/>
      <c r="PFX10" s="46"/>
      <c r="PFY10" s="46"/>
      <c r="PFZ10" s="46"/>
      <c r="PGA10" s="46"/>
      <c r="PGB10" s="46"/>
      <c r="PGC10" s="46"/>
      <c r="PGD10" s="46"/>
      <c r="PGE10" s="46"/>
      <c r="PGF10" s="46"/>
      <c r="PGG10" s="46"/>
      <c r="PGH10" s="46"/>
      <c r="PGI10" s="46"/>
      <c r="PGJ10" s="46"/>
      <c r="PGK10" s="46"/>
      <c r="PGL10" s="46"/>
      <c r="PGM10" s="46"/>
      <c r="PGN10" s="46"/>
      <c r="PGO10" s="46"/>
      <c r="PGP10" s="46"/>
      <c r="PGQ10" s="46"/>
      <c r="PGR10" s="46"/>
      <c r="PGS10" s="46"/>
      <c r="PGT10" s="46"/>
      <c r="PGU10" s="46"/>
      <c r="PGV10" s="46"/>
      <c r="PGW10" s="46"/>
      <c r="PGX10" s="46"/>
      <c r="PGY10" s="46"/>
      <c r="PGZ10" s="46"/>
      <c r="PHA10" s="46"/>
      <c r="PHB10" s="46"/>
      <c r="PHC10" s="46"/>
      <c r="PHD10" s="46"/>
      <c r="PHE10" s="46"/>
      <c r="PHF10" s="46"/>
      <c r="PHG10" s="46"/>
      <c r="PHH10" s="46"/>
      <c r="PHI10" s="46"/>
      <c r="PHJ10" s="46"/>
      <c r="PHK10" s="46"/>
      <c r="PHL10" s="46"/>
      <c r="PHM10" s="46"/>
      <c r="PHN10" s="46"/>
      <c r="PHO10" s="46"/>
      <c r="PHP10" s="46"/>
      <c r="PHQ10" s="46"/>
      <c r="PHR10" s="46"/>
      <c r="PHS10" s="46"/>
      <c r="PHT10" s="46"/>
      <c r="PHU10" s="46"/>
      <c r="PHV10" s="46"/>
      <c r="PHW10" s="46"/>
      <c r="PHX10" s="46"/>
      <c r="PHY10" s="46"/>
      <c r="PHZ10" s="46"/>
      <c r="PIA10" s="46"/>
      <c r="PIB10" s="46"/>
      <c r="PIC10" s="46"/>
      <c r="PID10" s="46"/>
      <c r="PIE10" s="46"/>
      <c r="PIF10" s="46"/>
      <c r="PIG10" s="46"/>
      <c r="PIH10" s="46"/>
      <c r="PII10" s="46"/>
      <c r="PIJ10" s="46"/>
      <c r="PIK10" s="46"/>
      <c r="PIL10" s="46"/>
      <c r="PIM10" s="46"/>
      <c r="PIN10" s="46"/>
      <c r="PIO10" s="46"/>
      <c r="PIP10" s="46"/>
      <c r="PIQ10" s="46"/>
      <c r="PIR10" s="46"/>
      <c r="PIS10" s="46"/>
      <c r="PIT10" s="46"/>
      <c r="PIU10" s="46"/>
      <c r="PIV10" s="46"/>
      <c r="PIW10" s="46"/>
      <c r="PIX10" s="46"/>
      <c r="PIY10" s="46"/>
      <c r="PIZ10" s="46"/>
      <c r="PJA10" s="46"/>
      <c r="PJB10" s="46"/>
      <c r="PJC10" s="46"/>
      <c r="PJD10" s="46"/>
      <c r="PJE10" s="46"/>
      <c r="PJF10" s="46"/>
      <c r="PJG10" s="46"/>
      <c r="PJH10" s="46"/>
      <c r="PJI10" s="46"/>
      <c r="PJJ10" s="46"/>
      <c r="PJK10" s="46"/>
      <c r="PJL10" s="46"/>
      <c r="PJM10" s="46"/>
      <c r="PJN10" s="46"/>
      <c r="PJO10" s="46"/>
      <c r="PJP10" s="46"/>
      <c r="PJQ10" s="46"/>
      <c r="PJR10" s="46"/>
      <c r="PJS10" s="46"/>
      <c r="PJT10" s="46"/>
      <c r="PJU10" s="46"/>
      <c r="PJV10" s="46"/>
      <c r="PJW10" s="46"/>
      <c r="PJX10" s="46"/>
      <c r="PJY10" s="46"/>
      <c r="PJZ10" s="46"/>
      <c r="PKA10" s="46"/>
      <c r="PKB10" s="46"/>
      <c r="PKC10" s="46"/>
      <c r="PKD10" s="46"/>
      <c r="PKE10" s="46"/>
      <c r="PKF10" s="46"/>
      <c r="PKG10" s="46"/>
      <c r="PKH10" s="46"/>
      <c r="PKI10" s="46"/>
      <c r="PKJ10" s="46"/>
      <c r="PKK10" s="46"/>
      <c r="PKL10" s="46"/>
      <c r="PKM10" s="46"/>
      <c r="PKN10" s="46"/>
      <c r="PKO10" s="46"/>
      <c r="PKP10" s="46"/>
      <c r="PKQ10" s="46"/>
      <c r="PKR10" s="46"/>
      <c r="PKS10" s="46"/>
      <c r="PKT10" s="46"/>
      <c r="PKU10" s="46"/>
      <c r="PKV10" s="46"/>
      <c r="PKW10" s="46"/>
      <c r="PKX10" s="46"/>
      <c r="PKY10" s="46"/>
      <c r="PKZ10" s="46"/>
      <c r="PLA10" s="46"/>
      <c r="PLB10" s="46"/>
      <c r="PLC10" s="46"/>
      <c r="PLD10" s="46"/>
      <c r="PLE10" s="46"/>
      <c r="PLF10" s="46"/>
      <c r="PLG10" s="46"/>
      <c r="PLH10" s="46"/>
      <c r="PLI10" s="46"/>
      <c r="PLJ10" s="46"/>
      <c r="PLK10" s="46"/>
      <c r="PLL10" s="46"/>
      <c r="PLM10" s="46"/>
      <c r="PLN10" s="46"/>
      <c r="PLO10" s="46"/>
      <c r="PLP10" s="46"/>
      <c r="PLQ10" s="46"/>
      <c r="PLR10" s="46"/>
      <c r="PLS10" s="46"/>
      <c r="PLT10" s="46"/>
      <c r="PLU10" s="46"/>
      <c r="PLV10" s="46"/>
      <c r="PLW10" s="46"/>
      <c r="PLX10" s="46"/>
      <c r="PLY10" s="46"/>
      <c r="PLZ10" s="46"/>
      <c r="PMA10" s="46"/>
      <c r="PMB10" s="46"/>
      <c r="PMC10" s="46"/>
      <c r="PMD10" s="46"/>
      <c r="PME10" s="46"/>
      <c r="PMF10" s="46"/>
      <c r="PMG10" s="46"/>
      <c r="PMH10" s="46"/>
      <c r="PMI10" s="46"/>
      <c r="PMJ10" s="46"/>
      <c r="PMK10" s="46"/>
      <c r="PML10" s="46"/>
      <c r="PMM10" s="46"/>
      <c r="PMN10" s="46"/>
      <c r="PMO10" s="46"/>
      <c r="PMP10" s="46"/>
      <c r="PMQ10" s="46"/>
      <c r="PMR10" s="46"/>
      <c r="PMS10" s="46"/>
      <c r="PMT10" s="46"/>
      <c r="PMU10" s="46"/>
      <c r="PMV10" s="46"/>
      <c r="PMW10" s="46"/>
      <c r="PMX10" s="46"/>
      <c r="PMY10" s="46"/>
      <c r="PMZ10" s="46"/>
      <c r="PNA10" s="46"/>
      <c r="PNB10" s="46"/>
      <c r="PNC10" s="46"/>
      <c r="PND10" s="46"/>
      <c r="PNE10" s="46"/>
      <c r="PNF10" s="46"/>
      <c r="PNG10" s="46"/>
      <c r="PNH10" s="46"/>
      <c r="PNI10" s="46"/>
      <c r="PNJ10" s="46"/>
      <c r="PNK10" s="46"/>
      <c r="PNL10" s="46"/>
      <c r="PNM10" s="46"/>
      <c r="PNN10" s="46"/>
      <c r="PNO10" s="46"/>
      <c r="PNP10" s="46"/>
      <c r="PNQ10" s="46"/>
      <c r="PNR10" s="46"/>
      <c r="PNS10" s="46"/>
      <c r="PNT10" s="46"/>
      <c r="PNU10" s="46"/>
      <c r="PNV10" s="46"/>
      <c r="PNW10" s="46"/>
      <c r="PNX10" s="46"/>
      <c r="PNY10" s="46"/>
      <c r="PNZ10" s="46"/>
      <c r="POA10" s="46"/>
      <c r="POB10" s="46"/>
      <c r="POC10" s="46"/>
      <c r="POD10" s="46"/>
      <c r="POE10" s="46"/>
      <c r="POF10" s="46"/>
      <c r="POG10" s="46"/>
      <c r="POH10" s="46"/>
      <c r="POI10" s="46"/>
      <c r="POJ10" s="46"/>
      <c r="POK10" s="46"/>
      <c r="POL10" s="46"/>
      <c r="POM10" s="46"/>
      <c r="PON10" s="46"/>
      <c r="POO10" s="46"/>
      <c r="POP10" s="46"/>
      <c r="POQ10" s="46"/>
      <c r="POR10" s="46"/>
      <c r="POS10" s="46"/>
      <c r="POT10" s="46"/>
      <c r="POU10" s="46"/>
      <c r="POV10" s="46"/>
      <c r="POW10" s="46"/>
      <c r="POX10" s="46"/>
      <c r="POY10" s="46"/>
      <c r="POZ10" s="46"/>
      <c r="PPA10" s="46"/>
      <c r="PPB10" s="46"/>
      <c r="PPC10" s="46"/>
      <c r="PPD10" s="46"/>
      <c r="PPE10" s="46"/>
      <c r="PPF10" s="46"/>
      <c r="PPG10" s="46"/>
      <c r="PPH10" s="46"/>
      <c r="PPI10" s="46"/>
      <c r="PPJ10" s="46"/>
      <c r="PPK10" s="46"/>
      <c r="PPL10" s="46"/>
      <c r="PPM10" s="46"/>
      <c r="PPN10" s="46"/>
      <c r="PPO10" s="46"/>
      <c r="PPP10" s="46"/>
      <c r="PPQ10" s="46"/>
      <c r="PPR10" s="46"/>
      <c r="PPS10" s="46"/>
      <c r="PPT10" s="46"/>
      <c r="PPU10" s="46"/>
      <c r="PPV10" s="46"/>
      <c r="PPW10" s="46"/>
      <c r="PPX10" s="46"/>
      <c r="PPY10" s="46"/>
      <c r="PPZ10" s="46"/>
      <c r="PQA10" s="46"/>
      <c r="PQB10" s="46"/>
      <c r="PQC10" s="46"/>
      <c r="PQD10" s="46"/>
      <c r="PQE10" s="46"/>
      <c r="PQF10" s="46"/>
      <c r="PQG10" s="46"/>
      <c r="PQH10" s="46"/>
      <c r="PQI10" s="46"/>
      <c r="PQJ10" s="46"/>
      <c r="PQK10" s="46"/>
      <c r="PQL10" s="46"/>
      <c r="PQM10" s="46"/>
      <c r="PQN10" s="46"/>
      <c r="PQO10" s="46"/>
      <c r="PQP10" s="46"/>
      <c r="PQQ10" s="46"/>
      <c r="PQR10" s="46"/>
      <c r="PQS10" s="46"/>
      <c r="PQT10" s="46"/>
      <c r="PQU10" s="46"/>
      <c r="PQV10" s="46"/>
      <c r="PQW10" s="46"/>
      <c r="PQX10" s="46"/>
      <c r="PQY10" s="46"/>
      <c r="PQZ10" s="46"/>
      <c r="PRA10" s="46"/>
      <c r="PRB10" s="46"/>
      <c r="PRC10" s="46"/>
      <c r="PRD10" s="46"/>
      <c r="PRE10" s="46"/>
      <c r="PRF10" s="46"/>
      <c r="PRG10" s="46"/>
      <c r="PRH10" s="46"/>
      <c r="PRI10" s="46"/>
      <c r="PRJ10" s="46"/>
      <c r="PRK10" s="46"/>
      <c r="PRL10" s="46"/>
      <c r="PRM10" s="46"/>
      <c r="PRN10" s="46"/>
      <c r="PRO10" s="46"/>
      <c r="PRP10" s="46"/>
      <c r="PRQ10" s="46"/>
      <c r="PRR10" s="46"/>
      <c r="PRS10" s="46"/>
      <c r="PRT10" s="46"/>
      <c r="PRU10" s="46"/>
      <c r="PRV10" s="46"/>
      <c r="PRW10" s="46"/>
      <c r="PRX10" s="46"/>
      <c r="PRY10" s="46"/>
      <c r="PRZ10" s="46"/>
      <c r="PSA10" s="46"/>
      <c r="PSB10" s="46"/>
      <c r="PSC10" s="46"/>
      <c r="PSD10" s="46"/>
      <c r="PSE10" s="46"/>
      <c r="PSF10" s="46"/>
      <c r="PSG10" s="46"/>
      <c r="PSH10" s="46"/>
      <c r="PSI10" s="46"/>
      <c r="PSJ10" s="46"/>
      <c r="PSK10" s="46"/>
      <c r="PSL10" s="46"/>
      <c r="PSM10" s="46"/>
      <c r="PSN10" s="46"/>
      <c r="PSO10" s="46"/>
      <c r="PSP10" s="46"/>
      <c r="PSQ10" s="46"/>
      <c r="PSR10" s="46"/>
      <c r="PSS10" s="46"/>
      <c r="PST10" s="46"/>
      <c r="PSU10" s="46"/>
      <c r="PSV10" s="46"/>
      <c r="PSW10" s="46"/>
      <c r="PSX10" s="46"/>
      <c r="PSY10" s="46"/>
      <c r="PSZ10" s="46"/>
      <c r="PTA10" s="46"/>
      <c r="PTB10" s="46"/>
      <c r="PTC10" s="46"/>
      <c r="PTD10" s="46"/>
      <c r="PTE10" s="46"/>
      <c r="PTF10" s="46"/>
      <c r="PTG10" s="46"/>
      <c r="PTH10" s="46"/>
      <c r="PTI10" s="46"/>
      <c r="PTJ10" s="46"/>
      <c r="PTK10" s="46"/>
      <c r="PTL10" s="46"/>
      <c r="PTM10" s="46"/>
      <c r="PTN10" s="46"/>
      <c r="PTO10" s="46"/>
      <c r="PTP10" s="46"/>
      <c r="PTQ10" s="46"/>
      <c r="PTR10" s="46"/>
      <c r="PTS10" s="46"/>
      <c r="PTT10" s="46"/>
      <c r="PTU10" s="46"/>
      <c r="PTV10" s="46"/>
      <c r="PTW10" s="46"/>
      <c r="PTX10" s="46"/>
      <c r="PTY10" s="46"/>
      <c r="PTZ10" s="46"/>
      <c r="PUA10" s="46"/>
      <c r="PUB10" s="46"/>
      <c r="PUC10" s="46"/>
      <c r="PUD10" s="46"/>
      <c r="PUE10" s="46"/>
      <c r="PUF10" s="46"/>
      <c r="PUG10" s="46"/>
      <c r="PUH10" s="46"/>
      <c r="PUI10" s="46"/>
      <c r="PUJ10" s="46"/>
      <c r="PUK10" s="46"/>
      <c r="PUL10" s="46"/>
      <c r="PUM10" s="46"/>
      <c r="PUN10" s="46"/>
      <c r="PUO10" s="46"/>
      <c r="PUP10" s="46"/>
      <c r="PUQ10" s="46"/>
      <c r="PUR10" s="46"/>
      <c r="PUS10" s="46"/>
      <c r="PUT10" s="46"/>
      <c r="PUU10" s="46"/>
      <c r="PUV10" s="46"/>
      <c r="PUW10" s="46"/>
      <c r="PUX10" s="46"/>
      <c r="PUY10" s="46"/>
      <c r="PUZ10" s="46"/>
      <c r="PVA10" s="46"/>
      <c r="PVB10" s="46"/>
      <c r="PVC10" s="46"/>
      <c r="PVD10" s="46"/>
      <c r="PVE10" s="46"/>
      <c r="PVF10" s="46"/>
      <c r="PVG10" s="46"/>
      <c r="PVH10" s="46"/>
      <c r="PVI10" s="46"/>
      <c r="PVJ10" s="46"/>
      <c r="PVK10" s="46"/>
      <c r="PVL10" s="46"/>
      <c r="PVM10" s="46"/>
      <c r="PVN10" s="46"/>
      <c r="PVO10" s="46"/>
      <c r="PVP10" s="46"/>
      <c r="PVQ10" s="46"/>
      <c r="PVR10" s="46"/>
      <c r="PVS10" s="46"/>
      <c r="PVT10" s="46"/>
      <c r="PVU10" s="46"/>
      <c r="PVV10" s="46"/>
      <c r="PVW10" s="46"/>
      <c r="PVX10" s="46"/>
      <c r="PVY10" s="46"/>
      <c r="PVZ10" s="46"/>
      <c r="PWA10" s="46"/>
      <c r="PWB10" s="46"/>
      <c r="PWC10" s="46"/>
      <c r="PWD10" s="46"/>
      <c r="PWE10" s="46"/>
      <c r="PWF10" s="46"/>
      <c r="PWG10" s="46"/>
      <c r="PWH10" s="46"/>
      <c r="PWI10" s="46"/>
      <c r="PWJ10" s="46"/>
      <c r="PWK10" s="46"/>
      <c r="PWL10" s="46"/>
      <c r="PWM10" s="46"/>
      <c r="PWN10" s="46"/>
      <c r="PWO10" s="46"/>
      <c r="PWP10" s="46"/>
      <c r="PWQ10" s="46"/>
      <c r="PWR10" s="46"/>
      <c r="PWS10" s="46"/>
      <c r="PWT10" s="46"/>
      <c r="PWU10" s="46"/>
      <c r="PWV10" s="46"/>
      <c r="PWW10" s="46"/>
      <c r="PWX10" s="46"/>
      <c r="PWY10" s="46"/>
      <c r="PWZ10" s="46"/>
      <c r="PXA10" s="46"/>
      <c r="PXB10" s="46"/>
      <c r="PXC10" s="46"/>
      <c r="PXD10" s="46"/>
      <c r="PXE10" s="46"/>
      <c r="PXF10" s="46"/>
      <c r="PXG10" s="46"/>
      <c r="PXH10" s="46"/>
      <c r="PXI10" s="46"/>
      <c r="PXJ10" s="46"/>
      <c r="PXK10" s="46"/>
      <c r="PXL10" s="46"/>
      <c r="PXM10" s="46"/>
      <c r="PXN10" s="46"/>
      <c r="PXO10" s="46"/>
      <c r="PXP10" s="46"/>
      <c r="PXQ10" s="46"/>
      <c r="PXR10" s="46"/>
      <c r="PXS10" s="46"/>
      <c r="PXT10" s="46"/>
      <c r="PXU10" s="46"/>
      <c r="PXV10" s="46"/>
      <c r="PXW10" s="46"/>
      <c r="PXX10" s="46"/>
      <c r="PXY10" s="46"/>
      <c r="PXZ10" s="46"/>
      <c r="PYA10" s="46"/>
      <c r="PYB10" s="46"/>
      <c r="PYC10" s="46"/>
      <c r="PYD10" s="46"/>
      <c r="PYE10" s="46"/>
      <c r="PYF10" s="46"/>
      <c r="PYG10" s="46"/>
      <c r="PYH10" s="46"/>
      <c r="PYI10" s="46"/>
      <c r="PYJ10" s="46"/>
      <c r="PYK10" s="46"/>
      <c r="PYL10" s="46"/>
      <c r="PYM10" s="46"/>
      <c r="PYN10" s="46"/>
      <c r="PYO10" s="46"/>
      <c r="PYP10" s="46"/>
      <c r="PYQ10" s="46"/>
      <c r="PYR10" s="46"/>
      <c r="PYS10" s="46"/>
      <c r="PYT10" s="46"/>
      <c r="PYU10" s="46"/>
      <c r="PYV10" s="46"/>
      <c r="PYW10" s="46"/>
      <c r="PYX10" s="46"/>
      <c r="PYY10" s="46"/>
      <c r="PYZ10" s="46"/>
      <c r="PZA10" s="46"/>
      <c r="PZB10" s="46"/>
      <c r="PZC10" s="46"/>
      <c r="PZD10" s="46"/>
      <c r="PZE10" s="46"/>
      <c r="PZF10" s="46"/>
      <c r="PZG10" s="46"/>
      <c r="PZH10" s="46"/>
      <c r="PZI10" s="46"/>
      <c r="PZJ10" s="46"/>
      <c r="PZK10" s="46"/>
      <c r="PZL10" s="46"/>
      <c r="PZM10" s="46"/>
      <c r="PZN10" s="46"/>
      <c r="PZO10" s="46"/>
      <c r="PZP10" s="46"/>
      <c r="PZQ10" s="46"/>
      <c r="PZR10" s="46"/>
      <c r="PZS10" s="46"/>
      <c r="PZT10" s="46"/>
      <c r="PZU10" s="46"/>
      <c r="PZV10" s="46"/>
      <c r="PZW10" s="46"/>
      <c r="PZX10" s="46"/>
      <c r="PZY10" s="46"/>
      <c r="PZZ10" s="46"/>
      <c r="QAA10" s="46"/>
      <c r="QAB10" s="46"/>
      <c r="QAC10" s="46"/>
      <c r="QAD10" s="46"/>
      <c r="QAE10" s="46"/>
      <c r="QAF10" s="46"/>
      <c r="QAG10" s="46"/>
      <c r="QAH10" s="46"/>
      <c r="QAI10" s="46"/>
      <c r="QAJ10" s="46"/>
      <c r="QAK10" s="46"/>
      <c r="QAL10" s="46"/>
      <c r="QAM10" s="46"/>
      <c r="QAN10" s="46"/>
      <c r="QAO10" s="46"/>
      <c r="QAP10" s="46"/>
      <c r="QAQ10" s="46"/>
      <c r="QAR10" s="46"/>
      <c r="QAS10" s="46"/>
      <c r="QAT10" s="46"/>
      <c r="QAU10" s="46"/>
      <c r="QAV10" s="46"/>
      <c r="QAW10" s="46"/>
      <c r="QAX10" s="46"/>
      <c r="QAY10" s="46"/>
      <c r="QAZ10" s="46"/>
      <c r="QBA10" s="46"/>
      <c r="QBB10" s="46"/>
      <c r="QBC10" s="46"/>
      <c r="QBD10" s="46"/>
      <c r="QBE10" s="46"/>
      <c r="QBF10" s="46"/>
      <c r="QBG10" s="46"/>
      <c r="QBH10" s="46"/>
      <c r="QBI10" s="46"/>
      <c r="QBJ10" s="46"/>
      <c r="QBK10" s="46"/>
      <c r="QBL10" s="46"/>
      <c r="QBM10" s="46"/>
      <c r="QBN10" s="46"/>
      <c r="QBO10" s="46"/>
      <c r="QBP10" s="46"/>
      <c r="QBQ10" s="46"/>
      <c r="QBR10" s="46"/>
      <c r="QBS10" s="46"/>
      <c r="QBT10" s="46"/>
      <c r="QBU10" s="46"/>
      <c r="QBV10" s="46"/>
      <c r="QBW10" s="46"/>
      <c r="QBX10" s="46"/>
      <c r="QBY10" s="46"/>
      <c r="QBZ10" s="46"/>
      <c r="QCA10" s="46"/>
      <c r="QCB10" s="46"/>
      <c r="QCC10" s="46"/>
      <c r="QCD10" s="46"/>
      <c r="QCE10" s="46"/>
      <c r="QCF10" s="46"/>
      <c r="QCG10" s="46"/>
      <c r="QCH10" s="46"/>
      <c r="QCI10" s="46"/>
      <c r="QCJ10" s="46"/>
      <c r="QCK10" s="46"/>
      <c r="QCL10" s="46"/>
      <c r="QCM10" s="46"/>
      <c r="QCN10" s="46"/>
      <c r="QCO10" s="46"/>
      <c r="QCP10" s="46"/>
      <c r="QCQ10" s="46"/>
      <c r="QCR10" s="46"/>
      <c r="QCS10" s="46"/>
      <c r="QCT10" s="46"/>
      <c r="QCU10" s="46"/>
      <c r="QCV10" s="46"/>
      <c r="QCW10" s="46"/>
      <c r="QCX10" s="46"/>
      <c r="QCY10" s="46"/>
      <c r="QCZ10" s="46"/>
      <c r="QDA10" s="46"/>
      <c r="QDB10" s="46"/>
      <c r="QDC10" s="46"/>
      <c r="QDD10" s="46"/>
      <c r="QDE10" s="46"/>
      <c r="QDF10" s="46"/>
      <c r="QDG10" s="46"/>
      <c r="QDH10" s="46"/>
      <c r="QDI10" s="46"/>
      <c r="QDJ10" s="46"/>
      <c r="QDK10" s="46"/>
      <c r="QDL10" s="46"/>
      <c r="QDM10" s="46"/>
      <c r="QDN10" s="46"/>
      <c r="QDO10" s="46"/>
      <c r="QDP10" s="46"/>
      <c r="QDQ10" s="46"/>
      <c r="QDR10" s="46"/>
      <c r="QDS10" s="46"/>
      <c r="QDT10" s="46"/>
      <c r="QDU10" s="46"/>
      <c r="QDV10" s="46"/>
      <c r="QDW10" s="46"/>
      <c r="QDX10" s="46"/>
      <c r="QDY10" s="46"/>
      <c r="QDZ10" s="46"/>
      <c r="QEA10" s="46"/>
      <c r="QEB10" s="46"/>
      <c r="QEC10" s="46"/>
      <c r="QED10" s="46"/>
      <c r="QEE10" s="46"/>
      <c r="QEF10" s="46"/>
      <c r="QEG10" s="46"/>
      <c r="QEH10" s="46"/>
      <c r="QEI10" s="46"/>
      <c r="QEJ10" s="46"/>
      <c r="QEK10" s="46"/>
      <c r="QEL10" s="46"/>
      <c r="QEM10" s="46"/>
      <c r="QEN10" s="46"/>
      <c r="QEO10" s="46"/>
      <c r="QEP10" s="46"/>
      <c r="QEQ10" s="46"/>
      <c r="QER10" s="46"/>
      <c r="QES10" s="46"/>
      <c r="QET10" s="46"/>
      <c r="QEU10" s="46"/>
      <c r="QEV10" s="46"/>
      <c r="QEW10" s="46"/>
      <c r="QEX10" s="46"/>
      <c r="QEY10" s="46"/>
      <c r="QEZ10" s="46"/>
      <c r="QFA10" s="46"/>
      <c r="QFB10" s="46"/>
      <c r="QFC10" s="46"/>
      <c r="QFD10" s="46"/>
      <c r="QFE10" s="46"/>
      <c r="QFF10" s="46"/>
      <c r="QFG10" s="46"/>
      <c r="QFH10" s="46"/>
      <c r="QFI10" s="46"/>
      <c r="QFJ10" s="46"/>
      <c r="QFK10" s="46"/>
      <c r="QFL10" s="46"/>
      <c r="QFM10" s="46"/>
      <c r="QFN10" s="46"/>
      <c r="QFO10" s="46"/>
      <c r="QFP10" s="46"/>
      <c r="QFQ10" s="46"/>
      <c r="QFR10" s="46"/>
      <c r="QFS10" s="46"/>
      <c r="QFT10" s="46"/>
      <c r="QFU10" s="46"/>
      <c r="QFV10" s="46"/>
      <c r="QFW10" s="46"/>
      <c r="QFX10" s="46"/>
      <c r="QFY10" s="46"/>
      <c r="QFZ10" s="46"/>
      <c r="QGA10" s="46"/>
      <c r="QGB10" s="46"/>
      <c r="QGC10" s="46"/>
      <c r="QGD10" s="46"/>
      <c r="QGE10" s="46"/>
      <c r="QGF10" s="46"/>
      <c r="QGG10" s="46"/>
      <c r="QGH10" s="46"/>
      <c r="QGI10" s="46"/>
      <c r="QGJ10" s="46"/>
      <c r="QGK10" s="46"/>
      <c r="QGL10" s="46"/>
      <c r="QGM10" s="46"/>
      <c r="QGN10" s="46"/>
      <c r="QGO10" s="46"/>
      <c r="QGP10" s="46"/>
      <c r="QGQ10" s="46"/>
      <c r="QGR10" s="46"/>
      <c r="QGS10" s="46"/>
      <c r="QGT10" s="46"/>
      <c r="QGU10" s="46"/>
      <c r="QGV10" s="46"/>
      <c r="QGW10" s="46"/>
      <c r="QGX10" s="46"/>
      <c r="QGY10" s="46"/>
      <c r="QGZ10" s="46"/>
      <c r="QHA10" s="46"/>
      <c r="QHB10" s="46"/>
      <c r="QHC10" s="46"/>
      <c r="QHD10" s="46"/>
      <c r="QHE10" s="46"/>
      <c r="QHF10" s="46"/>
      <c r="QHG10" s="46"/>
      <c r="QHH10" s="46"/>
      <c r="QHI10" s="46"/>
      <c r="QHJ10" s="46"/>
      <c r="QHK10" s="46"/>
      <c r="QHL10" s="46"/>
      <c r="QHM10" s="46"/>
      <c r="QHN10" s="46"/>
      <c r="QHO10" s="46"/>
      <c r="QHP10" s="46"/>
      <c r="QHQ10" s="46"/>
      <c r="QHR10" s="46"/>
      <c r="QHS10" s="46"/>
      <c r="QHT10" s="46"/>
      <c r="QHU10" s="46"/>
      <c r="QHV10" s="46"/>
      <c r="QHW10" s="46"/>
      <c r="QHX10" s="46"/>
      <c r="QHY10" s="46"/>
      <c r="QHZ10" s="46"/>
      <c r="QIA10" s="46"/>
      <c r="QIB10" s="46"/>
      <c r="QIC10" s="46"/>
      <c r="QID10" s="46"/>
      <c r="QIE10" s="46"/>
      <c r="QIF10" s="46"/>
      <c r="QIG10" s="46"/>
      <c r="QIH10" s="46"/>
      <c r="QII10" s="46"/>
      <c r="QIJ10" s="46"/>
      <c r="QIK10" s="46"/>
      <c r="QIL10" s="46"/>
      <c r="QIM10" s="46"/>
      <c r="QIN10" s="46"/>
      <c r="QIO10" s="46"/>
      <c r="QIP10" s="46"/>
      <c r="QIQ10" s="46"/>
      <c r="QIR10" s="46"/>
      <c r="QIS10" s="46"/>
      <c r="QIT10" s="46"/>
      <c r="QIU10" s="46"/>
      <c r="QIV10" s="46"/>
      <c r="QIW10" s="46"/>
      <c r="QIX10" s="46"/>
      <c r="QIY10" s="46"/>
      <c r="QIZ10" s="46"/>
      <c r="QJA10" s="46"/>
      <c r="QJB10" s="46"/>
      <c r="QJC10" s="46"/>
      <c r="QJD10" s="46"/>
      <c r="QJE10" s="46"/>
      <c r="QJF10" s="46"/>
      <c r="QJG10" s="46"/>
      <c r="QJH10" s="46"/>
      <c r="QJI10" s="46"/>
      <c r="QJJ10" s="46"/>
      <c r="QJK10" s="46"/>
      <c r="QJL10" s="46"/>
      <c r="QJM10" s="46"/>
      <c r="QJN10" s="46"/>
      <c r="QJO10" s="46"/>
      <c r="QJP10" s="46"/>
      <c r="QJQ10" s="46"/>
      <c r="QJR10" s="46"/>
      <c r="QJS10" s="46"/>
      <c r="QJT10" s="46"/>
      <c r="QJU10" s="46"/>
      <c r="QJV10" s="46"/>
      <c r="QJW10" s="46"/>
      <c r="QJX10" s="46"/>
      <c r="QJY10" s="46"/>
      <c r="QJZ10" s="46"/>
      <c r="QKA10" s="46"/>
      <c r="QKB10" s="46"/>
      <c r="QKC10" s="46"/>
      <c r="QKD10" s="46"/>
      <c r="QKE10" s="46"/>
      <c r="QKF10" s="46"/>
      <c r="QKG10" s="46"/>
      <c r="QKH10" s="46"/>
      <c r="QKI10" s="46"/>
      <c r="QKJ10" s="46"/>
      <c r="QKK10" s="46"/>
      <c r="QKL10" s="46"/>
      <c r="QKM10" s="46"/>
      <c r="QKN10" s="46"/>
      <c r="QKO10" s="46"/>
      <c r="QKP10" s="46"/>
      <c r="QKQ10" s="46"/>
      <c r="QKR10" s="46"/>
      <c r="QKS10" s="46"/>
      <c r="QKT10" s="46"/>
      <c r="QKU10" s="46"/>
      <c r="QKV10" s="46"/>
      <c r="QKW10" s="46"/>
      <c r="QKX10" s="46"/>
      <c r="QKY10" s="46"/>
      <c r="QKZ10" s="46"/>
      <c r="QLA10" s="46"/>
      <c r="QLB10" s="46"/>
      <c r="QLC10" s="46"/>
      <c r="QLD10" s="46"/>
      <c r="QLE10" s="46"/>
      <c r="QLF10" s="46"/>
      <c r="QLG10" s="46"/>
      <c r="QLH10" s="46"/>
      <c r="QLI10" s="46"/>
      <c r="QLJ10" s="46"/>
      <c r="QLK10" s="46"/>
      <c r="QLL10" s="46"/>
      <c r="QLM10" s="46"/>
      <c r="QLN10" s="46"/>
      <c r="QLO10" s="46"/>
      <c r="QLP10" s="46"/>
      <c r="QLQ10" s="46"/>
      <c r="QLR10" s="46"/>
      <c r="QLS10" s="46"/>
      <c r="QLT10" s="46"/>
      <c r="QLU10" s="46"/>
      <c r="QLV10" s="46"/>
      <c r="QLW10" s="46"/>
      <c r="QLX10" s="46"/>
      <c r="QLY10" s="46"/>
      <c r="QLZ10" s="46"/>
      <c r="QMA10" s="46"/>
      <c r="QMB10" s="46"/>
      <c r="QMC10" s="46"/>
      <c r="QMD10" s="46"/>
      <c r="QME10" s="46"/>
      <c r="QMF10" s="46"/>
      <c r="QMG10" s="46"/>
      <c r="QMH10" s="46"/>
      <c r="QMI10" s="46"/>
      <c r="QMJ10" s="46"/>
      <c r="QMK10" s="46"/>
      <c r="QML10" s="46"/>
      <c r="QMM10" s="46"/>
      <c r="QMN10" s="46"/>
      <c r="QMO10" s="46"/>
      <c r="QMP10" s="46"/>
      <c r="QMQ10" s="46"/>
      <c r="QMR10" s="46"/>
      <c r="QMS10" s="46"/>
      <c r="QMT10" s="46"/>
      <c r="QMU10" s="46"/>
      <c r="QMV10" s="46"/>
      <c r="QMW10" s="46"/>
      <c r="QMX10" s="46"/>
      <c r="QMY10" s="46"/>
      <c r="QMZ10" s="46"/>
      <c r="QNA10" s="46"/>
      <c r="QNB10" s="46"/>
      <c r="QNC10" s="46"/>
      <c r="QND10" s="46"/>
      <c r="QNE10" s="46"/>
      <c r="QNF10" s="46"/>
      <c r="QNG10" s="46"/>
      <c r="QNH10" s="46"/>
      <c r="QNI10" s="46"/>
      <c r="QNJ10" s="46"/>
      <c r="QNK10" s="46"/>
      <c r="QNL10" s="46"/>
      <c r="QNM10" s="46"/>
      <c r="QNN10" s="46"/>
      <c r="QNO10" s="46"/>
      <c r="QNP10" s="46"/>
      <c r="QNQ10" s="46"/>
      <c r="QNR10" s="46"/>
      <c r="QNS10" s="46"/>
      <c r="QNT10" s="46"/>
      <c r="QNU10" s="46"/>
      <c r="QNV10" s="46"/>
      <c r="QNW10" s="46"/>
      <c r="QNX10" s="46"/>
      <c r="QNY10" s="46"/>
      <c r="QNZ10" s="46"/>
      <c r="QOA10" s="46"/>
      <c r="QOB10" s="46"/>
      <c r="QOC10" s="46"/>
      <c r="QOD10" s="46"/>
      <c r="QOE10" s="46"/>
      <c r="QOF10" s="46"/>
      <c r="QOG10" s="46"/>
      <c r="QOH10" s="46"/>
      <c r="QOI10" s="46"/>
      <c r="QOJ10" s="46"/>
      <c r="QOK10" s="46"/>
      <c r="QOL10" s="46"/>
      <c r="QOM10" s="46"/>
      <c r="QON10" s="46"/>
      <c r="QOO10" s="46"/>
      <c r="QOP10" s="46"/>
      <c r="QOQ10" s="46"/>
      <c r="QOR10" s="46"/>
      <c r="QOS10" s="46"/>
      <c r="QOT10" s="46"/>
      <c r="QOU10" s="46"/>
      <c r="QOV10" s="46"/>
      <c r="QOW10" s="46"/>
      <c r="QOX10" s="46"/>
      <c r="QOY10" s="46"/>
      <c r="QOZ10" s="46"/>
      <c r="QPA10" s="46"/>
      <c r="QPB10" s="46"/>
      <c r="QPC10" s="46"/>
      <c r="QPD10" s="46"/>
      <c r="QPE10" s="46"/>
      <c r="QPF10" s="46"/>
      <c r="QPG10" s="46"/>
      <c r="QPH10" s="46"/>
      <c r="QPI10" s="46"/>
      <c r="QPJ10" s="46"/>
      <c r="QPK10" s="46"/>
      <c r="QPL10" s="46"/>
      <c r="QPM10" s="46"/>
      <c r="QPN10" s="46"/>
      <c r="QPO10" s="46"/>
      <c r="QPP10" s="46"/>
      <c r="QPQ10" s="46"/>
      <c r="QPR10" s="46"/>
      <c r="QPS10" s="46"/>
      <c r="QPT10" s="46"/>
      <c r="QPU10" s="46"/>
      <c r="QPV10" s="46"/>
      <c r="QPW10" s="46"/>
      <c r="QPX10" s="46"/>
      <c r="QPY10" s="46"/>
      <c r="QPZ10" s="46"/>
      <c r="QQA10" s="46"/>
      <c r="QQB10" s="46"/>
      <c r="QQC10" s="46"/>
      <c r="QQD10" s="46"/>
      <c r="QQE10" s="46"/>
      <c r="QQF10" s="46"/>
      <c r="QQG10" s="46"/>
      <c r="QQH10" s="46"/>
      <c r="QQI10" s="46"/>
      <c r="QQJ10" s="46"/>
      <c r="QQK10" s="46"/>
      <c r="QQL10" s="46"/>
      <c r="QQM10" s="46"/>
      <c r="QQN10" s="46"/>
      <c r="QQO10" s="46"/>
      <c r="QQP10" s="46"/>
      <c r="QQQ10" s="46"/>
      <c r="QQR10" s="46"/>
      <c r="QQS10" s="46"/>
      <c r="QQT10" s="46"/>
      <c r="QQU10" s="46"/>
      <c r="QQV10" s="46"/>
      <c r="QQW10" s="46"/>
      <c r="QQX10" s="46"/>
      <c r="QQY10" s="46"/>
      <c r="QQZ10" s="46"/>
      <c r="QRA10" s="46"/>
      <c r="QRB10" s="46"/>
      <c r="QRC10" s="46"/>
      <c r="QRD10" s="46"/>
      <c r="QRE10" s="46"/>
      <c r="QRF10" s="46"/>
      <c r="QRG10" s="46"/>
      <c r="QRH10" s="46"/>
      <c r="QRI10" s="46"/>
      <c r="QRJ10" s="46"/>
      <c r="QRK10" s="46"/>
      <c r="QRL10" s="46"/>
      <c r="QRM10" s="46"/>
      <c r="QRN10" s="46"/>
      <c r="QRO10" s="46"/>
      <c r="QRP10" s="46"/>
      <c r="QRQ10" s="46"/>
      <c r="QRR10" s="46"/>
      <c r="QRS10" s="46"/>
      <c r="QRT10" s="46"/>
      <c r="QRU10" s="46"/>
      <c r="QRV10" s="46"/>
      <c r="QRW10" s="46"/>
      <c r="QRX10" s="46"/>
      <c r="QRY10" s="46"/>
      <c r="QRZ10" s="46"/>
      <c r="QSA10" s="46"/>
      <c r="QSB10" s="46"/>
      <c r="QSC10" s="46"/>
      <c r="QSD10" s="46"/>
      <c r="QSE10" s="46"/>
      <c r="QSF10" s="46"/>
      <c r="QSG10" s="46"/>
      <c r="QSH10" s="46"/>
      <c r="QSI10" s="46"/>
      <c r="QSJ10" s="46"/>
      <c r="QSK10" s="46"/>
      <c r="QSL10" s="46"/>
      <c r="QSM10" s="46"/>
      <c r="QSN10" s="46"/>
      <c r="QSO10" s="46"/>
      <c r="QSP10" s="46"/>
      <c r="QSQ10" s="46"/>
      <c r="QSR10" s="46"/>
      <c r="QSS10" s="46"/>
      <c r="QST10" s="46"/>
      <c r="QSU10" s="46"/>
      <c r="QSV10" s="46"/>
      <c r="QSW10" s="46"/>
      <c r="QSX10" s="46"/>
      <c r="QSY10" s="46"/>
      <c r="QSZ10" s="46"/>
      <c r="QTA10" s="46"/>
      <c r="QTB10" s="46"/>
      <c r="QTC10" s="46"/>
      <c r="QTD10" s="46"/>
      <c r="QTE10" s="46"/>
      <c r="QTF10" s="46"/>
      <c r="QTG10" s="46"/>
      <c r="QTH10" s="46"/>
      <c r="QTI10" s="46"/>
      <c r="QTJ10" s="46"/>
      <c r="QTK10" s="46"/>
      <c r="QTL10" s="46"/>
      <c r="QTM10" s="46"/>
      <c r="QTN10" s="46"/>
      <c r="QTO10" s="46"/>
      <c r="QTP10" s="46"/>
      <c r="QTQ10" s="46"/>
      <c r="QTR10" s="46"/>
      <c r="QTS10" s="46"/>
      <c r="QTT10" s="46"/>
      <c r="QTU10" s="46"/>
      <c r="QTV10" s="46"/>
      <c r="QTW10" s="46"/>
      <c r="QTX10" s="46"/>
      <c r="QTY10" s="46"/>
      <c r="QTZ10" s="46"/>
      <c r="QUA10" s="46"/>
      <c r="QUB10" s="46"/>
      <c r="QUC10" s="46"/>
      <c r="QUD10" s="46"/>
      <c r="QUE10" s="46"/>
      <c r="QUF10" s="46"/>
      <c r="QUG10" s="46"/>
      <c r="QUH10" s="46"/>
      <c r="QUI10" s="46"/>
      <c r="QUJ10" s="46"/>
      <c r="QUK10" s="46"/>
      <c r="QUL10" s="46"/>
      <c r="QUM10" s="46"/>
      <c r="QUN10" s="46"/>
      <c r="QUO10" s="46"/>
      <c r="QUP10" s="46"/>
      <c r="QUQ10" s="46"/>
      <c r="QUR10" s="46"/>
      <c r="QUS10" s="46"/>
      <c r="QUT10" s="46"/>
      <c r="QUU10" s="46"/>
      <c r="QUV10" s="46"/>
      <c r="QUW10" s="46"/>
      <c r="QUX10" s="46"/>
      <c r="QUY10" s="46"/>
      <c r="QUZ10" s="46"/>
      <c r="QVA10" s="46"/>
      <c r="QVB10" s="46"/>
      <c r="QVC10" s="46"/>
      <c r="QVD10" s="46"/>
      <c r="QVE10" s="46"/>
      <c r="QVF10" s="46"/>
      <c r="QVG10" s="46"/>
      <c r="QVH10" s="46"/>
      <c r="QVI10" s="46"/>
      <c r="QVJ10" s="46"/>
      <c r="QVK10" s="46"/>
      <c r="QVL10" s="46"/>
      <c r="QVM10" s="46"/>
      <c r="QVN10" s="46"/>
      <c r="QVO10" s="46"/>
      <c r="QVP10" s="46"/>
      <c r="QVQ10" s="46"/>
      <c r="QVR10" s="46"/>
      <c r="QVS10" s="46"/>
      <c r="QVT10" s="46"/>
      <c r="QVU10" s="46"/>
      <c r="QVV10" s="46"/>
      <c r="QVW10" s="46"/>
      <c r="QVX10" s="46"/>
      <c r="QVY10" s="46"/>
      <c r="QVZ10" s="46"/>
      <c r="QWA10" s="46"/>
      <c r="QWB10" s="46"/>
      <c r="QWC10" s="46"/>
      <c r="QWD10" s="46"/>
      <c r="QWE10" s="46"/>
      <c r="QWF10" s="46"/>
      <c r="QWG10" s="46"/>
      <c r="QWH10" s="46"/>
      <c r="QWI10" s="46"/>
      <c r="QWJ10" s="46"/>
      <c r="QWK10" s="46"/>
      <c r="QWL10" s="46"/>
      <c r="QWM10" s="46"/>
      <c r="QWN10" s="46"/>
      <c r="QWO10" s="46"/>
      <c r="QWP10" s="46"/>
      <c r="QWQ10" s="46"/>
      <c r="QWR10" s="46"/>
      <c r="QWS10" s="46"/>
      <c r="QWT10" s="46"/>
      <c r="QWU10" s="46"/>
      <c r="QWV10" s="46"/>
      <c r="QWW10" s="46"/>
      <c r="QWX10" s="46"/>
      <c r="QWY10" s="46"/>
      <c r="QWZ10" s="46"/>
      <c r="QXA10" s="46"/>
      <c r="QXB10" s="46"/>
      <c r="QXC10" s="46"/>
      <c r="QXD10" s="46"/>
      <c r="QXE10" s="46"/>
      <c r="QXF10" s="46"/>
      <c r="QXG10" s="46"/>
      <c r="QXH10" s="46"/>
      <c r="QXI10" s="46"/>
      <c r="QXJ10" s="46"/>
      <c r="QXK10" s="46"/>
      <c r="QXL10" s="46"/>
      <c r="QXM10" s="46"/>
      <c r="QXN10" s="46"/>
      <c r="QXO10" s="46"/>
      <c r="QXP10" s="46"/>
      <c r="QXQ10" s="46"/>
      <c r="QXR10" s="46"/>
      <c r="QXS10" s="46"/>
      <c r="QXT10" s="46"/>
      <c r="QXU10" s="46"/>
      <c r="QXV10" s="46"/>
      <c r="QXW10" s="46"/>
      <c r="QXX10" s="46"/>
      <c r="QXY10" s="46"/>
      <c r="QXZ10" s="46"/>
      <c r="QYA10" s="46"/>
      <c r="QYB10" s="46"/>
      <c r="QYC10" s="46"/>
      <c r="QYD10" s="46"/>
      <c r="QYE10" s="46"/>
      <c r="QYF10" s="46"/>
      <c r="QYG10" s="46"/>
      <c r="QYH10" s="46"/>
      <c r="QYI10" s="46"/>
      <c r="QYJ10" s="46"/>
      <c r="QYK10" s="46"/>
      <c r="QYL10" s="46"/>
      <c r="QYM10" s="46"/>
      <c r="QYN10" s="46"/>
      <c r="QYO10" s="46"/>
      <c r="QYP10" s="46"/>
      <c r="QYQ10" s="46"/>
      <c r="QYR10" s="46"/>
      <c r="QYS10" s="46"/>
      <c r="QYT10" s="46"/>
      <c r="QYU10" s="46"/>
      <c r="QYV10" s="46"/>
      <c r="QYW10" s="46"/>
      <c r="QYX10" s="46"/>
      <c r="QYY10" s="46"/>
      <c r="QYZ10" s="46"/>
      <c r="QZA10" s="46"/>
      <c r="QZB10" s="46"/>
      <c r="QZC10" s="46"/>
      <c r="QZD10" s="46"/>
      <c r="QZE10" s="46"/>
      <c r="QZF10" s="46"/>
      <c r="QZG10" s="46"/>
      <c r="QZH10" s="46"/>
      <c r="QZI10" s="46"/>
      <c r="QZJ10" s="46"/>
      <c r="QZK10" s="46"/>
      <c r="QZL10" s="46"/>
      <c r="QZM10" s="46"/>
      <c r="QZN10" s="46"/>
      <c r="QZO10" s="46"/>
      <c r="QZP10" s="46"/>
      <c r="QZQ10" s="46"/>
      <c r="QZR10" s="46"/>
      <c r="QZS10" s="46"/>
      <c r="QZT10" s="46"/>
      <c r="QZU10" s="46"/>
      <c r="QZV10" s="46"/>
      <c r="QZW10" s="46"/>
      <c r="QZX10" s="46"/>
      <c r="QZY10" s="46"/>
      <c r="QZZ10" s="46"/>
      <c r="RAA10" s="46"/>
      <c r="RAB10" s="46"/>
      <c r="RAC10" s="46"/>
      <c r="RAD10" s="46"/>
      <c r="RAE10" s="46"/>
      <c r="RAF10" s="46"/>
      <c r="RAG10" s="46"/>
      <c r="RAH10" s="46"/>
      <c r="RAI10" s="46"/>
      <c r="RAJ10" s="46"/>
      <c r="RAK10" s="46"/>
      <c r="RAL10" s="46"/>
      <c r="RAM10" s="46"/>
      <c r="RAN10" s="46"/>
      <c r="RAO10" s="46"/>
      <c r="RAP10" s="46"/>
      <c r="RAQ10" s="46"/>
      <c r="RAR10" s="46"/>
      <c r="RAS10" s="46"/>
      <c r="RAT10" s="46"/>
      <c r="RAU10" s="46"/>
      <c r="RAV10" s="46"/>
      <c r="RAW10" s="46"/>
      <c r="RAX10" s="46"/>
      <c r="RAY10" s="46"/>
      <c r="RAZ10" s="46"/>
      <c r="RBA10" s="46"/>
      <c r="RBB10" s="46"/>
      <c r="RBC10" s="46"/>
      <c r="RBD10" s="46"/>
      <c r="RBE10" s="46"/>
      <c r="RBF10" s="46"/>
      <c r="RBG10" s="46"/>
      <c r="RBH10" s="46"/>
      <c r="RBI10" s="46"/>
      <c r="RBJ10" s="46"/>
      <c r="RBK10" s="46"/>
      <c r="RBL10" s="46"/>
      <c r="RBM10" s="46"/>
      <c r="RBN10" s="46"/>
      <c r="RBO10" s="46"/>
      <c r="RBP10" s="46"/>
      <c r="RBQ10" s="46"/>
      <c r="RBR10" s="46"/>
      <c r="RBS10" s="46"/>
      <c r="RBT10" s="46"/>
      <c r="RBU10" s="46"/>
      <c r="RBV10" s="46"/>
      <c r="RBW10" s="46"/>
      <c r="RBX10" s="46"/>
      <c r="RBY10" s="46"/>
      <c r="RBZ10" s="46"/>
      <c r="RCA10" s="46"/>
      <c r="RCB10" s="46"/>
      <c r="RCC10" s="46"/>
      <c r="RCD10" s="46"/>
      <c r="RCE10" s="46"/>
      <c r="RCF10" s="46"/>
      <c r="RCG10" s="46"/>
      <c r="RCH10" s="46"/>
      <c r="RCI10" s="46"/>
      <c r="RCJ10" s="46"/>
      <c r="RCK10" s="46"/>
      <c r="RCL10" s="46"/>
      <c r="RCM10" s="46"/>
      <c r="RCN10" s="46"/>
      <c r="RCO10" s="46"/>
      <c r="RCP10" s="46"/>
      <c r="RCQ10" s="46"/>
      <c r="RCR10" s="46"/>
      <c r="RCS10" s="46"/>
      <c r="RCT10" s="46"/>
      <c r="RCU10" s="46"/>
      <c r="RCV10" s="46"/>
      <c r="RCW10" s="46"/>
      <c r="RCX10" s="46"/>
      <c r="RCY10" s="46"/>
      <c r="RCZ10" s="46"/>
      <c r="RDA10" s="46"/>
      <c r="RDB10" s="46"/>
      <c r="RDC10" s="46"/>
      <c r="RDD10" s="46"/>
      <c r="RDE10" s="46"/>
      <c r="RDF10" s="46"/>
      <c r="RDG10" s="46"/>
      <c r="RDH10" s="46"/>
      <c r="RDI10" s="46"/>
      <c r="RDJ10" s="46"/>
      <c r="RDK10" s="46"/>
      <c r="RDL10" s="46"/>
      <c r="RDM10" s="46"/>
      <c r="RDN10" s="46"/>
      <c r="RDO10" s="46"/>
      <c r="RDP10" s="46"/>
      <c r="RDQ10" s="46"/>
      <c r="RDR10" s="46"/>
      <c r="RDS10" s="46"/>
      <c r="RDT10" s="46"/>
      <c r="RDU10" s="46"/>
      <c r="RDV10" s="46"/>
      <c r="RDW10" s="46"/>
      <c r="RDX10" s="46"/>
      <c r="RDY10" s="46"/>
      <c r="RDZ10" s="46"/>
      <c r="REA10" s="46"/>
      <c r="REB10" s="46"/>
      <c r="REC10" s="46"/>
      <c r="RED10" s="46"/>
      <c r="REE10" s="46"/>
      <c r="REF10" s="46"/>
      <c r="REG10" s="46"/>
      <c r="REH10" s="46"/>
      <c r="REI10" s="46"/>
      <c r="REJ10" s="46"/>
      <c r="REK10" s="46"/>
      <c r="REL10" s="46"/>
      <c r="REM10" s="46"/>
      <c r="REN10" s="46"/>
      <c r="REO10" s="46"/>
      <c r="REP10" s="46"/>
      <c r="REQ10" s="46"/>
      <c r="RER10" s="46"/>
      <c r="RES10" s="46"/>
      <c r="RET10" s="46"/>
      <c r="REU10" s="46"/>
      <c r="REV10" s="46"/>
      <c r="REW10" s="46"/>
      <c r="REX10" s="46"/>
      <c r="REY10" s="46"/>
      <c r="REZ10" s="46"/>
      <c r="RFA10" s="46"/>
      <c r="RFB10" s="46"/>
      <c r="RFC10" s="46"/>
      <c r="RFD10" s="46"/>
      <c r="RFE10" s="46"/>
      <c r="RFF10" s="46"/>
      <c r="RFG10" s="46"/>
      <c r="RFH10" s="46"/>
      <c r="RFI10" s="46"/>
      <c r="RFJ10" s="46"/>
      <c r="RFK10" s="46"/>
      <c r="RFL10" s="46"/>
      <c r="RFM10" s="46"/>
      <c r="RFN10" s="46"/>
      <c r="RFO10" s="46"/>
      <c r="RFP10" s="46"/>
      <c r="RFQ10" s="46"/>
      <c r="RFR10" s="46"/>
      <c r="RFS10" s="46"/>
      <c r="RFT10" s="46"/>
      <c r="RFU10" s="46"/>
      <c r="RFV10" s="46"/>
      <c r="RFW10" s="46"/>
      <c r="RFX10" s="46"/>
      <c r="RFY10" s="46"/>
      <c r="RFZ10" s="46"/>
      <c r="RGA10" s="46"/>
      <c r="RGB10" s="46"/>
      <c r="RGC10" s="46"/>
      <c r="RGD10" s="46"/>
      <c r="RGE10" s="46"/>
      <c r="RGF10" s="46"/>
      <c r="RGG10" s="46"/>
      <c r="RGH10" s="46"/>
      <c r="RGI10" s="46"/>
      <c r="RGJ10" s="46"/>
      <c r="RGK10" s="46"/>
      <c r="RGL10" s="46"/>
      <c r="RGM10" s="46"/>
      <c r="RGN10" s="46"/>
      <c r="RGO10" s="46"/>
      <c r="RGP10" s="46"/>
      <c r="RGQ10" s="46"/>
      <c r="RGR10" s="46"/>
      <c r="RGS10" s="46"/>
      <c r="RGT10" s="46"/>
      <c r="RGU10" s="46"/>
      <c r="RGV10" s="46"/>
      <c r="RGW10" s="46"/>
      <c r="RGX10" s="46"/>
      <c r="RGY10" s="46"/>
      <c r="RGZ10" s="46"/>
      <c r="RHA10" s="46"/>
      <c r="RHB10" s="46"/>
      <c r="RHC10" s="46"/>
      <c r="RHD10" s="46"/>
      <c r="RHE10" s="46"/>
      <c r="RHF10" s="46"/>
      <c r="RHG10" s="46"/>
      <c r="RHH10" s="46"/>
      <c r="RHI10" s="46"/>
      <c r="RHJ10" s="46"/>
      <c r="RHK10" s="46"/>
      <c r="RHL10" s="46"/>
      <c r="RHM10" s="46"/>
      <c r="RHN10" s="46"/>
      <c r="RHO10" s="46"/>
      <c r="RHP10" s="46"/>
      <c r="RHQ10" s="46"/>
      <c r="RHR10" s="46"/>
      <c r="RHS10" s="46"/>
      <c r="RHT10" s="46"/>
      <c r="RHU10" s="46"/>
      <c r="RHV10" s="46"/>
      <c r="RHW10" s="46"/>
      <c r="RHX10" s="46"/>
      <c r="RHY10" s="46"/>
      <c r="RHZ10" s="46"/>
      <c r="RIA10" s="46"/>
      <c r="RIB10" s="46"/>
      <c r="RIC10" s="46"/>
      <c r="RID10" s="46"/>
      <c r="RIE10" s="46"/>
      <c r="RIF10" s="46"/>
      <c r="RIG10" s="46"/>
      <c r="RIH10" s="46"/>
      <c r="RII10" s="46"/>
      <c r="RIJ10" s="46"/>
      <c r="RIK10" s="46"/>
      <c r="RIL10" s="46"/>
      <c r="RIM10" s="46"/>
      <c r="RIN10" s="46"/>
      <c r="RIO10" s="46"/>
      <c r="RIP10" s="46"/>
      <c r="RIQ10" s="46"/>
      <c r="RIR10" s="46"/>
      <c r="RIS10" s="46"/>
      <c r="RIT10" s="46"/>
      <c r="RIU10" s="46"/>
      <c r="RIV10" s="46"/>
      <c r="RIW10" s="46"/>
      <c r="RIX10" s="46"/>
      <c r="RIY10" s="46"/>
      <c r="RIZ10" s="46"/>
      <c r="RJA10" s="46"/>
      <c r="RJB10" s="46"/>
      <c r="RJC10" s="46"/>
      <c r="RJD10" s="46"/>
      <c r="RJE10" s="46"/>
      <c r="RJF10" s="46"/>
      <c r="RJG10" s="46"/>
      <c r="RJH10" s="46"/>
      <c r="RJI10" s="46"/>
      <c r="RJJ10" s="46"/>
      <c r="RJK10" s="46"/>
      <c r="RJL10" s="46"/>
      <c r="RJM10" s="46"/>
      <c r="RJN10" s="46"/>
      <c r="RJO10" s="46"/>
      <c r="RJP10" s="46"/>
      <c r="RJQ10" s="46"/>
      <c r="RJR10" s="46"/>
      <c r="RJS10" s="46"/>
      <c r="RJT10" s="46"/>
      <c r="RJU10" s="46"/>
      <c r="RJV10" s="46"/>
      <c r="RJW10" s="46"/>
      <c r="RJX10" s="46"/>
      <c r="RJY10" s="46"/>
      <c r="RJZ10" s="46"/>
      <c r="RKA10" s="46"/>
      <c r="RKB10" s="46"/>
      <c r="RKC10" s="46"/>
      <c r="RKD10" s="46"/>
      <c r="RKE10" s="46"/>
      <c r="RKF10" s="46"/>
      <c r="RKG10" s="46"/>
      <c r="RKH10" s="46"/>
      <c r="RKI10" s="46"/>
      <c r="RKJ10" s="46"/>
      <c r="RKK10" s="46"/>
      <c r="RKL10" s="46"/>
      <c r="RKM10" s="46"/>
      <c r="RKN10" s="46"/>
      <c r="RKO10" s="46"/>
      <c r="RKP10" s="46"/>
      <c r="RKQ10" s="46"/>
      <c r="RKR10" s="46"/>
      <c r="RKS10" s="46"/>
      <c r="RKT10" s="46"/>
      <c r="RKU10" s="46"/>
      <c r="RKV10" s="46"/>
      <c r="RKW10" s="46"/>
      <c r="RKX10" s="46"/>
      <c r="RKY10" s="46"/>
      <c r="RKZ10" s="46"/>
      <c r="RLA10" s="46"/>
      <c r="RLB10" s="46"/>
      <c r="RLC10" s="46"/>
      <c r="RLD10" s="46"/>
      <c r="RLE10" s="46"/>
      <c r="RLF10" s="46"/>
      <c r="RLG10" s="46"/>
      <c r="RLH10" s="46"/>
      <c r="RLI10" s="46"/>
      <c r="RLJ10" s="46"/>
      <c r="RLK10" s="46"/>
      <c r="RLL10" s="46"/>
      <c r="RLM10" s="46"/>
      <c r="RLN10" s="46"/>
      <c r="RLO10" s="46"/>
      <c r="RLP10" s="46"/>
      <c r="RLQ10" s="46"/>
      <c r="RLR10" s="46"/>
      <c r="RLS10" s="46"/>
      <c r="RLT10" s="46"/>
      <c r="RLU10" s="46"/>
      <c r="RLV10" s="46"/>
      <c r="RLW10" s="46"/>
      <c r="RLX10" s="46"/>
      <c r="RLY10" s="46"/>
      <c r="RLZ10" s="46"/>
      <c r="RMA10" s="46"/>
      <c r="RMB10" s="46"/>
      <c r="RMC10" s="46"/>
      <c r="RMD10" s="46"/>
      <c r="RME10" s="46"/>
      <c r="RMF10" s="46"/>
      <c r="RMG10" s="46"/>
      <c r="RMH10" s="46"/>
      <c r="RMI10" s="46"/>
      <c r="RMJ10" s="46"/>
      <c r="RMK10" s="46"/>
      <c r="RML10" s="46"/>
      <c r="RMM10" s="46"/>
      <c r="RMN10" s="46"/>
      <c r="RMO10" s="46"/>
      <c r="RMP10" s="46"/>
      <c r="RMQ10" s="46"/>
      <c r="RMR10" s="46"/>
      <c r="RMS10" s="46"/>
      <c r="RMT10" s="46"/>
      <c r="RMU10" s="46"/>
      <c r="RMV10" s="46"/>
      <c r="RMW10" s="46"/>
      <c r="RMX10" s="46"/>
      <c r="RMY10" s="46"/>
      <c r="RMZ10" s="46"/>
      <c r="RNA10" s="46"/>
      <c r="RNB10" s="46"/>
      <c r="RNC10" s="46"/>
      <c r="RND10" s="46"/>
      <c r="RNE10" s="46"/>
      <c r="RNF10" s="46"/>
      <c r="RNG10" s="46"/>
      <c r="RNH10" s="46"/>
      <c r="RNI10" s="46"/>
      <c r="RNJ10" s="46"/>
      <c r="RNK10" s="46"/>
      <c r="RNL10" s="46"/>
      <c r="RNM10" s="46"/>
      <c r="RNN10" s="46"/>
      <c r="RNO10" s="46"/>
      <c r="RNP10" s="46"/>
      <c r="RNQ10" s="46"/>
      <c r="RNR10" s="46"/>
      <c r="RNS10" s="46"/>
      <c r="RNT10" s="46"/>
      <c r="RNU10" s="46"/>
      <c r="RNV10" s="46"/>
      <c r="RNW10" s="46"/>
      <c r="RNX10" s="46"/>
      <c r="RNY10" s="46"/>
      <c r="RNZ10" s="46"/>
      <c r="ROA10" s="46"/>
      <c r="ROB10" s="46"/>
      <c r="ROC10" s="46"/>
      <c r="ROD10" s="46"/>
      <c r="ROE10" s="46"/>
      <c r="ROF10" s="46"/>
      <c r="ROG10" s="46"/>
      <c r="ROH10" s="46"/>
      <c r="ROI10" s="46"/>
      <c r="ROJ10" s="46"/>
      <c r="ROK10" s="46"/>
      <c r="ROL10" s="46"/>
      <c r="ROM10" s="46"/>
      <c r="RON10" s="46"/>
      <c r="ROO10" s="46"/>
      <c r="ROP10" s="46"/>
      <c r="ROQ10" s="46"/>
      <c r="ROR10" s="46"/>
      <c r="ROS10" s="46"/>
      <c r="ROT10" s="46"/>
      <c r="ROU10" s="46"/>
      <c r="ROV10" s="46"/>
      <c r="ROW10" s="46"/>
      <c r="ROX10" s="46"/>
      <c r="ROY10" s="46"/>
      <c r="ROZ10" s="46"/>
      <c r="RPA10" s="46"/>
      <c r="RPB10" s="46"/>
      <c r="RPC10" s="46"/>
      <c r="RPD10" s="46"/>
      <c r="RPE10" s="46"/>
      <c r="RPF10" s="46"/>
      <c r="RPG10" s="46"/>
      <c r="RPH10" s="46"/>
      <c r="RPI10" s="46"/>
      <c r="RPJ10" s="46"/>
      <c r="RPK10" s="46"/>
      <c r="RPL10" s="46"/>
      <c r="RPM10" s="46"/>
      <c r="RPN10" s="46"/>
      <c r="RPO10" s="46"/>
      <c r="RPP10" s="46"/>
      <c r="RPQ10" s="46"/>
      <c r="RPR10" s="46"/>
      <c r="RPS10" s="46"/>
      <c r="RPT10" s="46"/>
      <c r="RPU10" s="46"/>
      <c r="RPV10" s="46"/>
      <c r="RPW10" s="46"/>
      <c r="RPX10" s="46"/>
      <c r="RPY10" s="46"/>
      <c r="RPZ10" s="46"/>
      <c r="RQA10" s="46"/>
      <c r="RQB10" s="46"/>
      <c r="RQC10" s="46"/>
      <c r="RQD10" s="46"/>
      <c r="RQE10" s="46"/>
      <c r="RQF10" s="46"/>
      <c r="RQG10" s="46"/>
      <c r="RQH10" s="46"/>
      <c r="RQI10" s="46"/>
      <c r="RQJ10" s="46"/>
      <c r="RQK10" s="46"/>
      <c r="RQL10" s="46"/>
      <c r="RQM10" s="46"/>
      <c r="RQN10" s="46"/>
      <c r="RQO10" s="46"/>
      <c r="RQP10" s="46"/>
      <c r="RQQ10" s="46"/>
      <c r="RQR10" s="46"/>
      <c r="RQS10" s="46"/>
      <c r="RQT10" s="46"/>
      <c r="RQU10" s="46"/>
      <c r="RQV10" s="46"/>
      <c r="RQW10" s="46"/>
      <c r="RQX10" s="46"/>
      <c r="RQY10" s="46"/>
      <c r="RQZ10" s="46"/>
      <c r="RRA10" s="46"/>
      <c r="RRB10" s="46"/>
      <c r="RRC10" s="46"/>
      <c r="RRD10" s="46"/>
      <c r="RRE10" s="46"/>
      <c r="RRF10" s="46"/>
      <c r="RRG10" s="46"/>
      <c r="RRH10" s="46"/>
      <c r="RRI10" s="46"/>
      <c r="RRJ10" s="46"/>
      <c r="RRK10" s="46"/>
      <c r="RRL10" s="46"/>
      <c r="RRM10" s="46"/>
      <c r="RRN10" s="46"/>
      <c r="RRO10" s="46"/>
      <c r="RRP10" s="46"/>
      <c r="RRQ10" s="46"/>
      <c r="RRR10" s="46"/>
      <c r="RRS10" s="46"/>
      <c r="RRT10" s="46"/>
      <c r="RRU10" s="46"/>
      <c r="RRV10" s="46"/>
      <c r="RRW10" s="46"/>
      <c r="RRX10" s="46"/>
      <c r="RRY10" s="46"/>
      <c r="RRZ10" s="46"/>
      <c r="RSA10" s="46"/>
      <c r="RSB10" s="46"/>
      <c r="RSC10" s="46"/>
      <c r="RSD10" s="46"/>
      <c r="RSE10" s="46"/>
      <c r="RSF10" s="46"/>
      <c r="RSG10" s="46"/>
      <c r="RSH10" s="46"/>
      <c r="RSI10" s="46"/>
      <c r="RSJ10" s="46"/>
      <c r="RSK10" s="46"/>
      <c r="RSL10" s="46"/>
      <c r="RSM10" s="46"/>
      <c r="RSN10" s="46"/>
      <c r="RSO10" s="46"/>
      <c r="RSP10" s="46"/>
      <c r="RSQ10" s="46"/>
      <c r="RSR10" s="46"/>
      <c r="RSS10" s="46"/>
      <c r="RST10" s="46"/>
      <c r="RSU10" s="46"/>
      <c r="RSV10" s="46"/>
      <c r="RSW10" s="46"/>
      <c r="RSX10" s="46"/>
      <c r="RSY10" s="46"/>
      <c r="RSZ10" s="46"/>
      <c r="RTA10" s="46"/>
      <c r="RTB10" s="46"/>
      <c r="RTC10" s="46"/>
      <c r="RTD10" s="46"/>
      <c r="RTE10" s="46"/>
      <c r="RTF10" s="46"/>
      <c r="RTG10" s="46"/>
      <c r="RTH10" s="46"/>
      <c r="RTI10" s="46"/>
      <c r="RTJ10" s="46"/>
      <c r="RTK10" s="46"/>
      <c r="RTL10" s="46"/>
      <c r="RTM10" s="46"/>
      <c r="RTN10" s="46"/>
      <c r="RTO10" s="46"/>
      <c r="RTP10" s="46"/>
      <c r="RTQ10" s="46"/>
      <c r="RTR10" s="46"/>
      <c r="RTS10" s="46"/>
      <c r="RTT10" s="46"/>
      <c r="RTU10" s="46"/>
      <c r="RTV10" s="46"/>
      <c r="RTW10" s="46"/>
      <c r="RTX10" s="46"/>
      <c r="RTY10" s="46"/>
      <c r="RTZ10" s="46"/>
      <c r="RUA10" s="46"/>
      <c r="RUB10" s="46"/>
      <c r="RUC10" s="46"/>
      <c r="RUD10" s="46"/>
      <c r="RUE10" s="46"/>
      <c r="RUF10" s="46"/>
      <c r="RUG10" s="46"/>
      <c r="RUH10" s="46"/>
      <c r="RUI10" s="46"/>
      <c r="RUJ10" s="46"/>
      <c r="RUK10" s="46"/>
      <c r="RUL10" s="46"/>
      <c r="RUM10" s="46"/>
      <c r="RUN10" s="46"/>
      <c r="RUO10" s="46"/>
      <c r="RUP10" s="46"/>
      <c r="RUQ10" s="46"/>
      <c r="RUR10" s="46"/>
      <c r="RUS10" s="46"/>
      <c r="RUT10" s="46"/>
      <c r="RUU10" s="46"/>
      <c r="RUV10" s="46"/>
      <c r="RUW10" s="46"/>
      <c r="RUX10" s="46"/>
      <c r="RUY10" s="46"/>
      <c r="RUZ10" s="46"/>
      <c r="RVA10" s="46"/>
      <c r="RVB10" s="46"/>
      <c r="RVC10" s="46"/>
      <c r="RVD10" s="46"/>
      <c r="RVE10" s="46"/>
      <c r="RVF10" s="46"/>
      <c r="RVG10" s="46"/>
      <c r="RVH10" s="46"/>
      <c r="RVI10" s="46"/>
      <c r="RVJ10" s="46"/>
      <c r="RVK10" s="46"/>
      <c r="RVL10" s="46"/>
      <c r="RVM10" s="46"/>
      <c r="RVN10" s="46"/>
      <c r="RVO10" s="46"/>
      <c r="RVP10" s="46"/>
      <c r="RVQ10" s="46"/>
      <c r="RVR10" s="46"/>
      <c r="RVS10" s="46"/>
      <c r="RVT10" s="46"/>
      <c r="RVU10" s="46"/>
      <c r="RVV10" s="46"/>
      <c r="RVW10" s="46"/>
      <c r="RVX10" s="46"/>
      <c r="RVY10" s="46"/>
      <c r="RVZ10" s="46"/>
      <c r="RWA10" s="46"/>
      <c r="RWB10" s="46"/>
      <c r="RWC10" s="46"/>
      <c r="RWD10" s="46"/>
      <c r="RWE10" s="46"/>
      <c r="RWF10" s="46"/>
      <c r="RWG10" s="46"/>
      <c r="RWH10" s="46"/>
      <c r="RWI10" s="46"/>
      <c r="RWJ10" s="46"/>
      <c r="RWK10" s="46"/>
      <c r="RWL10" s="46"/>
      <c r="RWM10" s="46"/>
      <c r="RWN10" s="46"/>
      <c r="RWO10" s="46"/>
      <c r="RWP10" s="46"/>
      <c r="RWQ10" s="46"/>
      <c r="RWR10" s="46"/>
      <c r="RWS10" s="46"/>
      <c r="RWT10" s="46"/>
      <c r="RWU10" s="46"/>
      <c r="RWV10" s="46"/>
      <c r="RWW10" s="46"/>
      <c r="RWX10" s="46"/>
      <c r="RWY10" s="46"/>
      <c r="RWZ10" s="46"/>
      <c r="RXA10" s="46"/>
      <c r="RXB10" s="46"/>
      <c r="RXC10" s="46"/>
      <c r="RXD10" s="46"/>
      <c r="RXE10" s="46"/>
      <c r="RXF10" s="46"/>
      <c r="RXG10" s="46"/>
      <c r="RXH10" s="46"/>
      <c r="RXI10" s="46"/>
      <c r="RXJ10" s="46"/>
      <c r="RXK10" s="46"/>
      <c r="RXL10" s="46"/>
      <c r="RXM10" s="46"/>
      <c r="RXN10" s="46"/>
      <c r="RXO10" s="46"/>
      <c r="RXP10" s="46"/>
      <c r="RXQ10" s="46"/>
      <c r="RXR10" s="46"/>
      <c r="RXS10" s="46"/>
      <c r="RXT10" s="46"/>
      <c r="RXU10" s="46"/>
      <c r="RXV10" s="46"/>
      <c r="RXW10" s="46"/>
      <c r="RXX10" s="46"/>
      <c r="RXY10" s="46"/>
      <c r="RXZ10" s="46"/>
      <c r="RYA10" s="46"/>
      <c r="RYB10" s="46"/>
      <c r="RYC10" s="46"/>
      <c r="RYD10" s="46"/>
      <c r="RYE10" s="46"/>
      <c r="RYF10" s="46"/>
      <c r="RYG10" s="46"/>
      <c r="RYH10" s="46"/>
      <c r="RYI10" s="46"/>
      <c r="RYJ10" s="46"/>
      <c r="RYK10" s="46"/>
      <c r="RYL10" s="46"/>
      <c r="RYM10" s="46"/>
      <c r="RYN10" s="46"/>
      <c r="RYO10" s="46"/>
      <c r="RYP10" s="46"/>
      <c r="RYQ10" s="46"/>
      <c r="RYR10" s="46"/>
      <c r="RYS10" s="46"/>
      <c r="RYT10" s="46"/>
      <c r="RYU10" s="46"/>
      <c r="RYV10" s="46"/>
      <c r="RYW10" s="46"/>
      <c r="RYX10" s="46"/>
      <c r="RYY10" s="46"/>
      <c r="RYZ10" s="46"/>
      <c r="RZA10" s="46"/>
      <c r="RZB10" s="46"/>
      <c r="RZC10" s="46"/>
      <c r="RZD10" s="46"/>
      <c r="RZE10" s="46"/>
      <c r="RZF10" s="46"/>
      <c r="RZG10" s="46"/>
      <c r="RZH10" s="46"/>
      <c r="RZI10" s="46"/>
      <c r="RZJ10" s="46"/>
      <c r="RZK10" s="46"/>
      <c r="RZL10" s="46"/>
      <c r="RZM10" s="46"/>
      <c r="RZN10" s="46"/>
      <c r="RZO10" s="46"/>
      <c r="RZP10" s="46"/>
      <c r="RZQ10" s="46"/>
      <c r="RZR10" s="46"/>
      <c r="RZS10" s="46"/>
      <c r="RZT10" s="46"/>
      <c r="RZU10" s="46"/>
      <c r="RZV10" s="46"/>
      <c r="RZW10" s="46"/>
      <c r="RZX10" s="46"/>
      <c r="RZY10" s="46"/>
      <c r="RZZ10" s="46"/>
      <c r="SAA10" s="46"/>
      <c r="SAB10" s="46"/>
      <c r="SAC10" s="46"/>
      <c r="SAD10" s="46"/>
      <c r="SAE10" s="46"/>
      <c r="SAF10" s="46"/>
      <c r="SAG10" s="46"/>
      <c r="SAH10" s="46"/>
      <c r="SAI10" s="46"/>
      <c r="SAJ10" s="46"/>
      <c r="SAK10" s="46"/>
      <c r="SAL10" s="46"/>
      <c r="SAM10" s="46"/>
      <c r="SAN10" s="46"/>
      <c r="SAO10" s="46"/>
      <c r="SAP10" s="46"/>
      <c r="SAQ10" s="46"/>
      <c r="SAR10" s="46"/>
      <c r="SAS10" s="46"/>
      <c r="SAT10" s="46"/>
      <c r="SAU10" s="46"/>
      <c r="SAV10" s="46"/>
      <c r="SAW10" s="46"/>
      <c r="SAX10" s="46"/>
      <c r="SAY10" s="46"/>
      <c r="SAZ10" s="46"/>
      <c r="SBA10" s="46"/>
      <c r="SBB10" s="46"/>
      <c r="SBC10" s="46"/>
      <c r="SBD10" s="46"/>
      <c r="SBE10" s="46"/>
      <c r="SBF10" s="46"/>
      <c r="SBG10" s="46"/>
      <c r="SBH10" s="46"/>
      <c r="SBI10" s="46"/>
      <c r="SBJ10" s="46"/>
      <c r="SBK10" s="46"/>
      <c r="SBL10" s="46"/>
      <c r="SBM10" s="46"/>
      <c r="SBN10" s="46"/>
      <c r="SBO10" s="46"/>
      <c r="SBP10" s="46"/>
      <c r="SBQ10" s="46"/>
      <c r="SBR10" s="46"/>
      <c r="SBS10" s="46"/>
      <c r="SBT10" s="46"/>
      <c r="SBU10" s="46"/>
      <c r="SBV10" s="46"/>
      <c r="SBW10" s="46"/>
      <c r="SBX10" s="46"/>
      <c r="SBY10" s="46"/>
      <c r="SBZ10" s="46"/>
      <c r="SCA10" s="46"/>
      <c r="SCB10" s="46"/>
      <c r="SCC10" s="46"/>
      <c r="SCD10" s="46"/>
      <c r="SCE10" s="46"/>
      <c r="SCF10" s="46"/>
      <c r="SCG10" s="46"/>
      <c r="SCH10" s="46"/>
      <c r="SCI10" s="46"/>
      <c r="SCJ10" s="46"/>
      <c r="SCK10" s="46"/>
      <c r="SCL10" s="46"/>
      <c r="SCM10" s="46"/>
      <c r="SCN10" s="46"/>
      <c r="SCO10" s="46"/>
      <c r="SCP10" s="46"/>
      <c r="SCQ10" s="46"/>
      <c r="SCR10" s="46"/>
      <c r="SCS10" s="46"/>
      <c r="SCT10" s="46"/>
      <c r="SCU10" s="46"/>
      <c r="SCV10" s="46"/>
      <c r="SCW10" s="46"/>
      <c r="SCX10" s="46"/>
      <c r="SCY10" s="46"/>
      <c r="SCZ10" s="46"/>
      <c r="SDA10" s="46"/>
      <c r="SDB10" s="46"/>
      <c r="SDC10" s="46"/>
      <c r="SDD10" s="46"/>
      <c r="SDE10" s="46"/>
      <c r="SDF10" s="46"/>
      <c r="SDG10" s="46"/>
      <c r="SDH10" s="46"/>
      <c r="SDI10" s="46"/>
      <c r="SDJ10" s="46"/>
      <c r="SDK10" s="46"/>
      <c r="SDL10" s="46"/>
      <c r="SDM10" s="46"/>
      <c r="SDN10" s="46"/>
      <c r="SDO10" s="46"/>
      <c r="SDP10" s="46"/>
      <c r="SDQ10" s="46"/>
      <c r="SDR10" s="46"/>
      <c r="SDS10" s="46"/>
      <c r="SDT10" s="46"/>
      <c r="SDU10" s="46"/>
      <c r="SDV10" s="46"/>
      <c r="SDW10" s="46"/>
      <c r="SDX10" s="46"/>
      <c r="SDY10" s="46"/>
      <c r="SDZ10" s="46"/>
      <c r="SEA10" s="46"/>
      <c r="SEB10" s="46"/>
      <c r="SEC10" s="46"/>
      <c r="SED10" s="46"/>
      <c r="SEE10" s="46"/>
      <c r="SEF10" s="46"/>
      <c r="SEG10" s="46"/>
      <c r="SEH10" s="46"/>
      <c r="SEI10" s="46"/>
      <c r="SEJ10" s="46"/>
      <c r="SEK10" s="46"/>
      <c r="SEL10" s="46"/>
      <c r="SEM10" s="46"/>
      <c r="SEN10" s="46"/>
      <c r="SEO10" s="46"/>
      <c r="SEP10" s="46"/>
      <c r="SEQ10" s="46"/>
      <c r="SER10" s="46"/>
      <c r="SES10" s="46"/>
      <c r="SET10" s="46"/>
      <c r="SEU10" s="46"/>
      <c r="SEV10" s="46"/>
      <c r="SEW10" s="46"/>
      <c r="SEX10" s="46"/>
      <c r="SEY10" s="46"/>
      <c r="SEZ10" s="46"/>
      <c r="SFA10" s="46"/>
      <c r="SFB10" s="46"/>
      <c r="SFC10" s="46"/>
      <c r="SFD10" s="46"/>
      <c r="SFE10" s="46"/>
      <c r="SFF10" s="46"/>
      <c r="SFG10" s="46"/>
      <c r="SFH10" s="46"/>
      <c r="SFI10" s="46"/>
      <c r="SFJ10" s="46"/>
      <c r="SFK10" s="46"/>
      <c r="SFL10" s="46"/>
      <c r="SFM10" s="46"/>
      <c r="SFN10" s="46"/>
      <c r="SFO10" s="46"/>
      <c r="SFP10" s="46"/>
      <c r="SFQ10" s="46"/>
      <c r="SFR10" s="46"/>
      <c r="SFS10" s="46"/>
      <c r="SFT10" s="46"/>
      <c r="SFU10" s="46"/>
      <c r="SFV10" s="46"/>
      <c r="SFW10" s="46"/>
      <c r="SFX10" s="46"/>
      <c r="SFY10" s="46"/>
      <c r="SFZ10" s="46"/>
      <c r="SGA10" s="46"/>
      <c r="SGB10" s="46"/>
      <c r="SGC10" s="46"/>
      <c r="SGD10" s="46"/>
      <c r="SGE10" s="46"/>
      <c r="SGF10" s="46"/>
      <c r="SGG10" s="46"/>
      <c r="SGH10" s="46"/>
      <c r="SGI10" s="46"/>
      <c r="SGJ10" s="46"/>
      <c r="SGK10" s="46"/>
      <c r="SGL10" s="46"/>
      <c r="SGM10" s="46"/>
      <c r="SGN10" s="46"/>
      <c r="SGO10" s="46"/>
      <c r="SGP10" s="46"/>
      <c r="SGQ10" s="46"/>
      <c r="SGR10" s="46"/>
      <c r="SGS10" s="46"/>
      <c r="SGT10" s="46"/>
      <c r="SGU10" s="46"/>
      <c r="SGV10" s="46"/>
      <c r="SGW10" s="46"/>
      <c r="SGX10" s="46"/>
      <c r="SGY10" s="46"/>
      <c r="SGZ10" s="46"/>
      <c r="SHA10" s="46"/>
      <c r="SHB10" s="46"/>
      <c r="SHC10" s="46"/>
      <c r="SHD10" s="46"/>
      <c r="SHE10" s="46"/>
      <c r="SHF10" s="46"/>
      <c r="SHG10" s="46"/>
      <c r="SHH10" s="46"/>
      <c r="SHI10" s="46"/>
      <c r="SHJ10" s="46"/>
      <c r="SHK10" s="46"/>
      <c r="SHL10" s="46"/>
      <c r="SHM10" s="46"/>
      <c r="SHN10" s="46"/>
      <c r="SHO10" s="46"/>
      <c r="SHP10" s="46"/>
      <c r="SHQ10" s="46"/>
      <c r="SHR10" s="46"/>
      <c r="SHS10" s="46"/>
      <c r="SHT10" s="46"/>
      <c r="SHU10" s="46"/>
      <c r="SHV10" s="46"/>
      <c r="SHW10" s="46"/>
      <c r="SHX10" s="46"/>
      <c r="SHY10" s="46"/>
      <c r="SHZ10" s="46"/>
      <c r="SIA10" s="46"/>
      <c r="SIB10" s="46"/>
      <c r="SIC10" s="46"/>
      <c r="SID10" s="46"/>
      <c r="SIE10" s="46"/>
      <c r="SIF10" s="46"/>
      <c r="SIG10" s="46"/>
      <c r="SIH10" s="46"/>
      <c r="SII10" s="46"/>
      <c r="SIJ10" s="46"/>
      <c r="SIK10" s="46"/>
      <c r="SIL10" s="46"/>
      <c r="SIM10" s="46"/>
      <c r="SIN10" s="46"/>
      <c r="SIO10" s="46"/>
      <c r="SIP10" s="46"/>
      <c r="SIQ10" s="46"/>
      <c r="SIR10" s="46"/>
      <c r="SIS10" s="46"/>
      <c r="SIT10" s="46"/>
      <c r="SIU10" s="46"/>
      <c r="SIV10" s="46"/>
      <c r="SIW10" s="46"/>
      <c r="SIX10" s="46"/>
      <c r="SIY10" s="46"/>
      <c r="SIZ10" s="46"/>
      <c r="SJA10" s="46"/>
      <c r="SJB10" s="46"/>
      <c r="SJC10" s="46"/>
      <c r="SJD10" s="46"/>
      <c r="SJE10" s="46"/>
      <c r="SJF10" s="46"/>
      <c r="SJG10" s="46"/>
      <c r="SJH10" s="46"/>
      <c r="SJI10" s="46"/>
      <c r="SJJ10" s="46"/>
      <c r="SJK10" s="46"/>
      <c r="SJL10" s="46"/>
      <c r="SJM10" s="46"/>
      <c r="SJN10" s="46"/>
      <c r="SJO10" s="46"/>
      <c r="SJP10" s="46"/>
      <c r="SJQ10" s="46"/>
      <c r="SJR10" s="46"/>
      <c r="SJS10" s="46"/>
      <c r="SJT10" s="46"/>
      <c r="SJU10" s="46"/>
      <c r="SJV10" s="46"/>
      <c r="SJW10" s="46"/>
      <c r="SJX10" s="46"/>
      <c r="SJY10" s="46"/>
      <c r="SJZ10" s="46"/>
      <c r="SKA10" s="46"/>
      <c r="SKB10" s="46"/>
      <c r="SKC10" s="46"/>
      <c r="SKD10" s="46"/>
      <c r="SKE10" s="46"/>
      <c r="SKF10" s="46"/>
      <c r="SKG10" s="46"/>
      <c r="SKH10" s="46"/>
      <c r="SKI10" s="46"/>
      <c r="SKJ10" s="46"/>
      <c r="SKK10" s="46"/>
      <c r="SKL10" s="46"/>
      <c r="SKM10" s="46"/>
      <c r="SKN10" s="46"/>
      <c r="SKO10" s="46"/>
      <c r="SKP10" s="46"/>
      <c r="SKQ10" s="46"/>
      <c r="SKR10" s="46"/>
      <c r="SKS10" s="46"/>
      <c r="SKT10" s="46"/>
      <c r="SKU10" s="46"/>
      <c r="SKV10" s="46"/>
      <c r="SKW10" s="46"/>
      <c r="SKX10" s="46"/>
      <c r="SKY10" s="46"/>
      <c r="SKZ10" s="46"/>
      <c r="SLA10" s="46"/>
      <c r="SLB10" s="46"/>
      <c r="SLC10" s="46"/>
      <c r="SLD10" s="46"/>
      <c r="SLE10" s="46"/>
      <c r="SLF10" s="46"/>
      <c r="SLG10" s="46"/>
      <c r="SLH10" s="46"/>
      <c r="SLI10" s="46"/>
      <c r="SLJ10" s="46"/>
      <c r="SLK10" s="46"/>
      <c r="SLL10" s="46"/>
      <c r="SLM10" s="46"/>
      <c r="SLN10" s="46"/>
      <c r="SLO10" s="46"/>
      <c r="SLP10" s="46"/>
      <c r="SLQ10" s="46"/>
      <c r="SLR10" s="46"/>
      <c r="SLS10" s="46"/>
      <c r="SLT10" s="46"/>
      <c r="SLU10" s="46"/>
      <c r="SLV10" s="46"/>
      <c r="SLW10" s="46"/>
      <c r="SLX10" s="46"/>
      <c r="SLY10" s="46"/>
      <c r="SLZ10" s="46"/>
      <c r="SMA10" s="46"/>
      <c r="SMB10" s="46"/>
      <c r="SMC10" s="46"/>
      <c r="SMD10" s="46"/>
      <c r="SME10" s="46"/>
      <c r="SMF10" s="46"/>
      <c r="SMG10" s="46"/>
      <c r="SMH10" s="46"/>
      <c r="SMI10" s="46"/>
      <c r="SMJ10" s="46"/>
      <c r="SMK10" s="46"/>
      <c r="SML10" s="46"/>
      <c r="SMM10" s="46"/>
      <c r="SMN10" s="46"/>
      <c r="SMO10" s="46"/>
      <c r="SMP10" s="46"/>
      <c r="SMQ10" s="46"/>
      <c r="SMR10" s="46"/>
      <c r="SMS10" s="46"/>
      <c r="SMT10" s="46"/>
      <c r="SMU10" s="46"/>
      <c r="SMV10" s="46"/>
      <c r="SMW10" s="46"/>
      <c r="SMX10" s="46"/>
      <c r="SMY10" s="46"/>
      <c r="SMZ10" s="46"/>
      <c r="SNA10" s="46"/>
      <c r="SNB10" s="46"/>
      <c r="SNC10" s="46"/>
      <c r="SND10" s="46"/>
      <c r="SNE10" s="46"/>
      <c r="SNF10" s="46"/>
      <c r="SNG10" s="46"/>
      <c r="SNH10" s="46"/>
      <c r="SNI10" s="46"/>
      <c r="SNJ10" s="46"/>
      <c r="SNK10" s="46"/>
      <c r="SNL10" s="46"/>
      <c r="SNM10" s="46"/>
      <c r="SNN10" s="46"/>
      <c r="SNO10" s="46"/>
      <c r="SNP10" s="46"/>
      <c r="SNQ10" s="46"/>
      <c r="SNR10" s="46"/>
      <c r="SNS10" s="46"/>
      <c r="SNT10" s="46"/>
      <c r="SNU10" s="46"/>
      <c r="SNV10" s="46"/>
      <c r="SNW10" s="46"/>
      <c r="SNX10" s="46"/>
      <c r="SNY10" s="46"/>
      <c r="SNZ10" s="46"/>
      <c r="SOA10" s="46"/>
      <c r="SOB10" s="46"/>
      <c r="SOC10" s="46"/>
      <c r="SOD10" s="46"/>
      <c r="SOE10" s="46"/>
      <c r="SOF10" s="46"/>
      <c r="SOG10" s="46"/>
      <c r="SOH10" s="46"/>
      <c r="SOI10" s="46"/>
      <c r="SOJ10" s="46"/>
      <c r="SOK10" s="46"/>
      <c r="SOL10" s="46"/>
      <c r="SOM10" s="46"/>
      <c r="SON10" s="46"/>
      <c r="SOO10" s="46"/>
      <c r="SOP10" s="46"/>
      <c r="SOQ10" s="46"/>
      <c r="SOR10" s="46"/>
      <c r="SOS10" s="46"/>
      <c r="SOT10" s="46"/>
      <c r="SOU10" s="46"/>
      <c r="SOV10" s="46"/>
      <c r="SOW10" s="46"/>
      <c r="SOX10" s="46"/>
      <c r="SOY10" s="46"/>
      <c r="SOZ10" s="46"/>
      <c r="SPA10" s="46"/>
      <c r="SPB10" s="46"/>
      <c r="SPC10" s="46"/>
      <c r="SPD10" s="46"/>
      <c r="SPE10" s="46"/>
      <c r="SPF10" s="46"/>
      <c r="SPG10" s="46"/>
      <c r="SPH10" s="46"/>
      <c r="SPI10" s="46"/>
      <c r="SPJ10" s="46"/>
      <c r="SPK10" s="46"/>
      <c r="SPL10" s="46"/>
      <c r="SPM10" s="46"/>
      <c r="SPN10" s="46"/>
      <c r="SPO10" s="46"/>
      <c r="SPP10" s="46"/>
      <c r="SPQ10" s="46"/>
      <c r="SPR10" s="46"/>
      <c r="SPS10" s="46"/>
      <c r="SPT10" s="46"/>
      <c r="SPU10" s="46"/>
      <c r="SPV10" s="46"/>
      <c r="SPW10" s="46"/>
      <c r="SPX10" s="46"/>
      <c r="SPY10" s="46"/>
      <c r="SPZ10" s="46"/>
      <c r="SQA10" s="46"/>
      <c r="SQB10" s="46"/>
      <c r="SQC10" s="46"/>
      <c r="SQD10" s="46"/>
      <c r="SQE10" s="46"/>
      <c r="SQF10" s="46"/>
      <c r="SQG10" s="46"/>
      <c r="SQH10" s="46"/>
      <c r="SQI10" s="46"/>
      <c r="SQJ10" s="46"/>
      <c r="SQK10" s="46"/>
      <c r="SQL10" s="46"/>
      <c r="SQM10" s="46"/>
      <c r="SQN10" s="46"/>
      <c r="SQO10" s="46"/>
      <c r="SQP10" s="46"/>
      <c r="SQQ10" s="46"/>
      <c r="SQR10" s="46"/>
      <c r="SQS10" s="46"/>
      <c r="SQT10" s="46"/>
      <c r="SQU10" s="46"/>
      <c r="SQV10" s="46"/>
      <c r="SQW10" s="46"/>
      <c r="SQX10" s="46"/>
      <c r="SQY10" s="46"/>
      <c r="SQZ10" s="46"/>
      <c r="SRA10" s="46"/>
      <c r="SRB10" s="46"/>
      <c r="SRC10" s="46"/>
      <c r="SRD10" s="46"/>
      <c r="SRE10" s="46"/>
      <c r="SRF10" s="46"/>
      <c r="SRG10" s="46"/>
      <c r="SRH10" s="46"/>
      <c r="SRI10" s="46"/>
      <c r="SRJ10" s="46"/>
      <c r="SRK10" s="46"/>
      <c r="SRL10" s="46"/>
      <c r="SRM10" s="46"/>
      <c r="SRN10" s="46"/>
      <c r="SRO10" s="46"/>
      <c r="SRP10" s="46"/>
      <c r="SRQ10" s="46"/>
      <c r="SRR10" s="46"/>
      <c r="SRS10" s="46"/>
      <c r="SRT10" s="46"/>
      <c r="SRU10" s="46"/>
      <c r="SRV10" s="46"/>
      <c r="SRW10" s="46"/>
      <c r="SRX10" s="46"/>
      <c r="SRY10" s="46"/>
      <c r="SRZ10" s="46"/>
      <c r="SSA10" s="46"/>
      <c r="SSB10" s="46"/>
      <c r="SSC10" s="46"/>
      <c r="SSD10" s="46"/>
      <c r="SSE10" s="46"/>
      <c r="SSF10" s="46"/>
      <c r="SSG10" s="46"/>
      <c r="SSH10" s="46"/>
      <c r="SSI10" s="46"/>
      <c r="SSJ10" s="46"/>
      <c r="SSK10" s="46"/>
      <c r="SSL10" s="46"/>
      <c r="SSM10" s="46"/>
      <c r="SSN10" s="46"/>
      <c r="SSO10" s="46"/>
      <c r="SSP10" s="46"/>
      <c r="SSQ10" s="46"/>
      <c r="SSR10" s="46"/>
      <c r="SSS10" s="46"/>
      <c r="SST10" s="46"/>
      <c r="SSU10" s="46"/>
      <c r="SSV10" s="46"/>
      <c r="SSW10" s="46"/>
      <c r="SSX10" s="46"/>
      <c r="SSY10" s="46"/>
      <c r="SSZ10" s="46"/>
      <c r="STA10" s="46"/>
      <c r="STB10" s="46"/>
      <c r="STC10" s="46"/>
      <c r="STD10" s="46"/>
      <c r="STE10" s="46"/>
      <c r="STF10" s="46"/>
      <c r="STG10" s="46"/>
      <c r="STH10" s="46"/>
      <c r="STI10" s="46"/>
      <c r="STJ10" s="46"/>
      <c r="STK10" s="46"/>
      <c r="STL10" s="46"/>
      <c r="STM10" s="46"/>
      <c r="STN10" s="46"/>
      <c r="STO10" s="46"/>
      <c r="STP10" s="46"/>
      <c r="STQ10" s="46"/>
      <c r="STR10" s="46"/>
      <c r="STS10" s="46"/>
      <c r="STT10" s="46"/>
      <c r="STU10" s="46"/>
      <c r="STV10" s="46"/>
      <c r="STW10" s="46"/>
      <c r="STX10" s="46"/>
      <c r="STY10" s="46"/>
      <c r="STZ10" s="46"/>
      <c r="SUA10" s="46"/>
      <c r="SUB10" s="46"/>
      <c r="SUC10" s="46"/>
      <c r="SUD10" s="46"/>
      <c r="SUE10" s="46"/>
      <c r="SUF10" s="46"/>
      <c r="SUG10" s="46"/>
      <c r="SUH10" s="46"/>
      <c r="SUI10" s="46"/>
      <c r="SUJ10" s="46"/>
      <c r="SUK10" s="46"/>
      <c r="SUL10" s="46"/>
      <c r="SUM10" s="46"/>
      <c r="SUN10" s="46"/>
      <c r="SUO10" s="46"/>
      <c r="SUP10" s="46"/>
      <c r="SUQ10" s="46"/>
      <c r="SUR10" s="46"/>
      <c r="SUS10" s="46"/>
      <c r="SUT10" s="46"/>
      <c r="SUU10" s="46"/>
      <c r="SUV10" s="46"/>
      <c r="SUW10" s="46"/>
      <c r="SUX10" s="46"/>
      <c r="SUY10" s="46"/>
      <c r="SUZ10" s="46"/>
      <c r="SVA10" s="46"/>
      <c r="SVB10" s="46"/>
      <c r="SVC10" s="46"/>
      <c r="SVD10" s="46"/>
      <c r="SVE10" s="46"/>
      <c r="SVF10" s="46"/>
      <c r="SVG10" s="46"/>
      <c r="SVH10" s="46"/>
      <c r="SVI10" s="46"/>
      <c r="SVJ10" s="46"/>
      <c r="SVK10" s="46"/>
      <c r="SVL10" s="46"/>
      <c r="SVM10" s="46"/>
      <c r="SVN10" s="46"/>
      <c r="SVO10" s="46"/>
      <c r="SVP10" s="46"/>
      <c r="SVQ10" s="46"/>
      <c r="SVR10" s="46"/>
      <c r="SVS10" s="46"/>
      <c r="SVT10" s="46"/>
      <c r="SVU10" s="46"/>
      <c r="SVV10" s="46"/>
      <c r="SVW10" s="46"/>
      <c r="SVX10" s="46"/>
      <c r="SVY10" s="46"/>
      <c r="SVZ10" s="46"/>
      <c r="SWA10" s="46"/>
      <c r="SWB10" s="46"/>
      <c r="SWC10" s="46"/>
      <c r="SWD10" s="46"/>
      <c r="SWE10" s="46"/>
      <c r="SWF10" s="46"/>
      <c r="SWG10" s="46"/>
      <c r="SWH10" s="46"/>
      <c r="SWI10" s="46"/>
      <c r="SWJ10" s="46"/>
      <c r="SWK10" s="46"/>
      <c r="SWL10" s="46"/>
      <c r="SWM10" s="46"/>
      <c r="SWN10" s="46"/>
      <c r="SWO10" s="46"/>
      <c r="SWP10" s="46"/>
      <c r="SWQ10" s="46"/>
      <c r="SWR10" s="46"/>
      <c r="SWS10" s="46"/>
      <c r="SWT10" s="46"/>
      <c r="SWU10" s="46"/>
      <c r="SWV10" s="46"/>
      <c r="SWW10" s="46"/>
      <c r="SWX10" s="46"/>
      <c r="SWY10" s="46"/>
      <c r="SWZ10" s="46"/>
      <c r="SXA10" s="46"/>
      <c r="SXB10" s="46"/>
      <c r="SXC10" s="46"/>
      <c r="SXD10" s="46"/>
      <c r="SXE10" s="46"/>
      <c r="SXF10" s="46"/>
      <c r="SXG10" s="46"/>
      <c r="SXH10" s="46"/>
      <c r="SXI10" s="46"/>
      <c r="SXJ10" s="46"/>
      <c r="SXK10" s="46"/>
      <c r="SXL10" s="46"/>
      <c r="SXM10" s="46"/>
      <c r="SXN10" s="46"/>
      <c r="SXO10" s="46"/>
      <c r="SXP10" s="46"/>
      <c r="SXQ10" s="46"/>
      <c r="SXR10" s="46"/>
      <c r="SXS10" s="46"/>
      <c r="SXT10" s="46"/>
      <c r="SXU10" s="46"/>
      <c r="SXV10" s="46"/>
      <c r="SXW10" s="46"/>
      <c r="SXX10" s="46"/>
      <c r="SXY10" s="46"/>
      <c r="SXZ10" s="46"/>
      <c r="SYA10" s="46"/>
      <c r="SYB10" s="46"/>
      <c r="SYC10" s="46"/>
      <c r="SYD10" s="46"/>
      <c r="SYE10" s="46"/>
      <c r="SYF10" s="46"/>
      <c r="SYG10" s="46"/>
      <c r="SYH10" s="46"/>
      <c r="SYI10" s="46"/>
      <c r="SYJ10" s="46"/>
      <c r="SYK10" s="46"/>
      <c r="SYL10" s="46"/>
      <c r="SYM10" s="46"/>
      <c r="SYN10" s="46"/>
      <c r="SYO10" s="46"/>
      <c r="SYP10" s="46"/>
      <c r="SYQ10" s="46"/>
      <c r="SYR10" s="46"/>
      <c r="SYS10" s="46"/>
      <c r="SYT10" s="46"/>
      <c r="SYU10" s="46"/>
      <c r="SYV10" s="46"/>
      <c r="SYW10" s="46"/>
      <c r="SYX10" s="46"/>
      <c r="SYY10" s="46"/>
      <c r="SYZ10" s="46"/>
      <c r="SZA10" s="46"/>
      <c r="SZB10" s="46"/>
      <c r="SZC10" s="46"/>
      <c r="SZD10" s="46"/>
      <c r="SZE10" s="46"/>
      <c r="SZF10" s="46"/>
      <c r="SZG10" s="46"/>
      <c r="SZH10" s="46"/>
      <c r="SZI10" s="46"/>
      <c r="SZJ10" s="46"/>
      <c r="SZK10" s="46"/>
      <c r="SZL10" s="46"/>
      <c r="SZM10" s="46"/>
      <c r="SZN10" s="46"/>
      <c r="SZO10" s="46"/>
      <c r="SZP10" s="46"/>
      <c r="SZQ10" s="46"/>
      <c r="SZR10" s="46"/>
      <c r="SZS10" s="46"/>
      <c r="SZT10" s="46"/>
      <c r="SZU10" s="46"/>
      <c r="SZV10" s="46"/>
      <c r="SZW10" s="46"/>
      <c r="SZX10" s="46"/>
      <c r="SZY10" s="46"/>
      <c r="SZZ10" s="46"/>
      <c r="TAA10" s="46"/>
      <c r="TAB10" s="46"/>
      <c r="TAC10" s="46"/>
      <c r="TAD10" s="46"/>
      <c r="TAE10" s="46"/>
      <c r="TAF10" s="46"/>
      <c r="TAG10" s="46"/>
      <c r="TAH10" s="46"/>
      <c r="TAI10" s="46"/>
      <c r="TAJ10" s="46"/>
      <c r="TAK10" s="46"/>
      <c r="TAL10" s="46"/>
      <c r="TAM10" s="46"/>
      <c r="TAN10" s="46"/>
      <c r="TAO10" s="46"/>
      <c r="TAP10" s="46"/>
      <c r="TAQ10" s="46"/>
      <c r="TAR10" s="46"/>
      <c r="TAS10" s="46"/>
      <c r="TAT10" s="46"/>
      <c r="TAU10" s="46"/>
      <c r="TAV10" s="46"/>
      <c r="TAW10" s="46"/>
      <c r="TAX10" s="46"/>
      <c r="TAY10" s="46"/>
      <c r="TAZ10" s="46"/>
      <c r="TBA10" s="46"/>
      <c r="TBB10" s="46"/>
      <c r="TBC10" s="46"/>
      <c r="TBD10" s="46"/>
      <c r="TBE10" s="46"/>
      <c r="TBF10" s="46"/>
      <c r="TBG10" s="46"/>
      <c r="TBH10" s="46"/>
      <c r="TBI10" s="46"/>
      <c r="TBJ10" s="46"/>
      <c r="TBK10" s="46"/>
      <c r="TBL10" s="46"/>
      <c r="TBM10" s="46"/>
      <c r="TBN10" s="46"/>
      <c r="TBO10" s="46"/>
      <c r="TBP10" s="46"/>
      <c r="TBQ10" s="46"/>
      <c r="TBR10" s="46"/>
      <c r="TBS10" s="46"/>
      <c r="TBT10" s="46"/>
      <c r="TBU10" s="46"/>
      <c r="TBV10" s="46"/>
      <c r="TBW10" s="46"/>
      <c r="TBX10" s="46"/>
      <c r="TBY10" s="46"/>
      <c r="TBZ10" s="46"/>
      <c r="TCA10" s="46"/>
      <c r="TCB10" s="46"/>
      <c r="TCC10" s="46"/>
      <c r="TCD10" s="46"/>
      <c r="TCE10" s="46"/>
      <c r="TCF10" s="46"/>
      <c r="TCG10" s="46"/>
      <c r="TCH10" s="46"/>
      <c r="TCI10" s="46"/>
      <c r="TCJ10" s="46"/>
      <c r="TCK10" s="46"/>
      <c r="TCL10" s="46"/>
      <c r="TCM10" s="46"/>
      <c r="TCN10" s="46"/>
      <c r="TCO10" s="46"/>
      <c r="TCP10" s="46"/>
      <c r="TCQ10" s="46"/>
      <c r="TCR10" s="46"/>
      <c r="TCS10" s="46"/>
      <c r="TCT10" s="46"/>
      <c r="TCU10" s="46"/>
      <c r="TCV10" s="46"/>
      <c r="TCW10" s="46"/>
      <c r="TCX10" s="46"/>
      <c r="TCY10" s="46"/>
      <c r="TCZ10" s="46"/>
      <c r="TDA10" s="46"/>
      <c r="TDB10" s="46"/>
      <c r="TDC10" s="46"/>
      <c r="TDD10" s="46"/>
      <c r="TDE10" s="46"/>
      <c r="TDF10" s="46"/>
      <c r="TDG10" s="46"/>
      <c r="TDH10" s="46"/>
      <c r="TDI10" s="46"/>
      <c r="TDJ10" s="46"/>
      <c r="TDK10" s="46"/>
      <c r="TDL10" s="46"/>
      <c r="TDM10" s="46"/>
      <c r="TDN10" s="46"/>
      <c r="TDO10" s="46"/>
      <c r="TDP10" s="46"/>
      <c r="TDQ10" s="46"/>
      <c r="TDR10" s="46"/>
      <c r="TDS10" s="46"/>
      <c r="TDT10" s="46"/>
      <c r="TDU10" s="46"/>
      <c r="TDV10" s="46"/>
      <c r="TDW10" s="46"/>
      <c r="TDX10" s="46"/>
      <c r="TDY10" s="46"/>
      <c r="TDZ10" s="46"/>
      <c r="TEA10" s="46"/>
      <c r="TEB10" s="46"/>
      <c r="TEC10" s="46"/>
      <c r="TED10" s="46"/>
      <c r="TEE10" s="46"/>
      <c r="TEF10" s="46"/>
      <c r="TEG10" s="46"/>
      <c r="TEH10" s="46"/>
      <c r="TEI10" s="46"/>
      <c r="TEJ10" s="46"/>
      <c r="TEK10" s="46"/>
      <c r="TEL10" s="46"/>
      <c r="TEM10" s="46"/>
      <c r="TEN10" s="46"/>
      <c r="TEO10" s="46"/>
      <c r="TEP10" s="46"/>
      <c r="TEQ10" s="46"/>
      <c r="TER10" s="46"/>
      <c r="TES10" s="46"/>
      <c r="TET10" s="46"/>
      <c r="TEU10" s="46"/>
      <c r="TEV10" s="46"/>
      <c r="TEW10" s="46"/>
      <c r="TEX10" s="46"/>
      <c r="TEY10" s="46"/>
      <c r="TEZ10" s="46"/>
      <c r="TFA10" s="46"/>
      <c r="TFB10" s="46"/>
      <c r="TFC10" s="46"/>
      <c r="TFD10" s="46"/>
      <c r="TFE10" s="46"/>
      <c r="TFF10" s="46"/>
      <c r="TFG10" s="46"/>
      <c r="TFH10" s="46"/>
      <c r="TFI10" s="46"/>
      <c r="TFJ10" s="46"/>
      <c r="TFK10" s="46"/>
      <c r="TFL10" s="46"/>
      <c r="TFM10" s="46"/>
      <c r="TFN10" s="46"/>
      <c r="TFO10" s="46"/>
      <c r="TFP10" s="46"/>
      <c r="TFQ10" s="46"/>
      <c r="TFR10" s="46"/>
      <c r="TFS10" s="46"/>
      <c r="TFT10" s="46"/>
      <c r="TFU10" s="46"/>
      <c r="TFV10" s="46"/>
      <c r="TFW10" s="46"/>
      <c r="TFX10" s="46"/>
      <c r="TFY10" s="46"/>
      <c r="TFZ10" s="46"/>
      <c r="TGA10" s="46"/>
      <c r="TGB10" s="46"/>
      <c r="TGC10" s="46"/>
      <c r="TGD10" s="46"/>
      <c r="TGE10" s="46"/>
      <c r="TGF10" s="46"/>
      <c r="TGG10" s="46"/>
      <c r="TGH10" s="46"/>
      <c r="TGI10" s="46"/>
      <c r="TGJ10" s="46"/>
      <c r="TGK10" s="46"/>
      <c r="TGL10" s="46"/>
      <c r="TGM10" s="46"/>
      <c r="TGN10" s="46"/>
      <c r="TGO10" s="46"/>
      <c r="TGP10" s="46"/>
      <c r="TGQ10" s="46"/>
      <c r="TGR10" s="46"/>
      <c r="TGS10" s="46"/>
      <c r="TGT10" s="46"/>
      <c r="TGU10" s="46"/>
      <c r="TGV10" s="46"/>
      <c r="TGW10" s="46"/>
      <c r="TGX10" s="46"/>
      <c r="TGY10" s="46"/>
      <c r="TGZ10" s="46"/>
      <c r="THA10" s="46"/>
      <c r="THB10" s="46"/>
      <c r="THC10" s="46"/>
      <c r="THD10" s="46"/>
      <c r="THE10" s="46"/>
      <c r="THF10" s="46"/>
      <c r="THG10" s="46"/>
      <c r="THH10" s="46"/>
      <c r="THI10" s="46"/>
      <c r="THJ10" s="46"/>
      <c r="THK10" s="46"/>
      <c r="THL10" s="46"/>
      <c r="THM10" s="46"/>
      <c r="THN10" s="46"/>
      <c r="THO10" s="46"/>
      <c r="THP10" s="46"/>
      <c r="THQ10" s="46"/>
      <c r="THR10" s="46"/>
      <c r="THS10" s="46"/>
      <c r="THT10" s="46"/>
      <c r="THU10" s="46"/>
      <c r="THV10" s="46"/>
      <c r="THW10" s="46"/>
      <c r="THX10" s="46"/>
      <c r="THY10" s="46"/>
      <c r="THZ10" s="46"/>
      <c r="TIA10" s="46"/>
      <c r="TIB10" s="46"/>
      <c r="TIC10" s="46"/>
      <c r="TID10" s="46"/>
      <c r="TIE10" s="46"/>
      <c r="TIF10" s="46"/>
      <c r="TIG10" s="46"/>
      <c r="TIH10" s="46"/>
      <c r="TII10" s="46"/>
      <c r="TIJ10" s="46"/>
      <c r="TIK10" s="46"/>
      <c r="TIL10" s="46"/>
      <c r="TIM10" s="46"/>
      <c r="TIN10" s="46"/>
      <c r="TIO10" s="46"/>
      <c r="TIP10" s="46"/>
      <c r="TIQ10" s="46"/>
      <c r="TIR10" s="46"/>
      <c r="TIS10" s="46"/>
      <c r="TIT10" s="46"/>
      <c r="TIU10" s="46"/>
      <c r="TIV10" s="46"/>
      <c r="TIW10" s="46"/>
      <c r="TIX10" s="46"/>
      <c r="TIY10" s="46"/>
      <c r="TIZ10" s="46"/>
      <c r="TJA10" s="46"/>
      <c r="TJB10" s="46"/>
      <c r="TJC10" s="46"/>
      <c r="TJD10" s="46"/>
      <c r="TJE10" s="46"/>
      <c r="TJF10" s="46"/>
      <c r="TJG10" s="46"/>
      <c r="TJH10" s="46"/>
      <c r="TJI10" s="46"/>
      <c r="TJJ10" s="46"/>
      <c r="TJK10" s="46"/>
      <c r="TJL10" s="46"/>
      <c r="TJM10" s="46"/>
      <c r="TJN10" s="46"/>
      <c r="TJO10" s="46"/>
      <c r="TJP10" s="46"/>
      <c r="TJQ10" s="46"/>
      <c r="TJR10" s="46"/>
      <c r="TJS10" s="46"/>
      <c r="TJT10" s="46"/>
      <c r="TJU10" s="46"/>
      <c r="TJV10" s="46"/>
      <c r="TJW10" s="46"/>
      <c r="TJX10" s="46"/>
      <c r="TJY10" s="46"/>
      <c r="TJZ10" s="46"/>
      <c r="TKA10" s="46"/>
      <c r="TKB10" s="46"/>
      <c r="TKC10" s="46"/>
      <c r="TKD10" s="46"/>
      <c r="TKE10" s="46"/>
      <c r="TKF10" s="46"/>
      <c r="TKG10" s="46"/>
      <c r="TKH10" s="46"/>
      <c r="TKI10" s="46"/>
      <c r="TKJ10" s="46"/>
      <c r="TKK10" s="46"/>
      <c r="TKL10" s="46"/>
      <c r="TKM10" s="46"/>
      <c r="TKN10" s="46"/>
      <c r="TKO10" s="46"/>
      <c r="TKP10" s="46"/>
      <c r="TKQ10" s="46"/>
      <c r="TKR10" s="46"/>
      <c r="TKS10" s="46"/>
      <c r="TKT10" s="46"/>
      <c r="TKU10" s="46"/>
      <c r="TKV10" s="46"/>
      <c r="TKW10" s="46"/>
      <c r="TKX10" s="46"/>
      <c r="TKY10" s="46"/>
      <c r="TKZ10" s="46"/>
      <c r="TLA10" s="46"/>
      <c r="TLB10" s="46"/>
      <c r="TLC10" s="46"/>
      <c r="TLD10" s="46"/>
      <c r="TLE10" s="46"/>
      <c r="TLF10" s="46"/>
      <c r="TLG10" s="46"/>
      <c r="TLH10" s="46"/>
      <c r="TLI10" s="46"/>
      <c r="TLJ10" s="46"/>
      <c r="TLK10" s="46"/>
      <c r="TLL10" s="46"/>
      <c r="TLM10" s="46"/>
      <c r="TLN10" s="46"/>
      <c r="TLO10" s="46"/>
      <c r="TLP10" s="46"/>
      <c r="TLQ10" s="46"/>
      <c r="TLR10" s="46"/>
      <c r="TLS10" s="46"/>
      <c r="TLT10" s="46"/>
      <c r="TLU10" s="46"/>
      <c r="TLV10" s="46"/>
      <c r="TLW10" s="46"/>
      <c r="TLX10" s="46"/>
      <c r="TLY10" s="46"/>
      <c r="TLZ10" s="46"/>
      <c r="TMA10" s="46"/>
      <c r="TMB10" s="46"/>
      <c r="TMC10" s="46"/>
      <c r="TMD10" s="46"/>
      <c r="TME10" s="46"/>
      <c r="TMF10" s="46"/>
      <c r="TMG10" s="46"/>
      <c r="TMH10" s="46"/>
      <c r="TMI10" s="46"/>
      <c r="TMJ10" s="46"/>
      <c r="TMK10" s="46"/>
      <c r="TML10" s="46"/>
      <c r="TMM10" s="46"/>
      <c r="TMN10" s="46"/>
      <c r="TMO10" s="46"/>
      <c r="TMP10" s="46"/>
      <c r="TMQ10" s="46"/>
      <c r="TMR10" s="46"/>
      <c r="TMS10" s="46"/>
      <c r="TMT10" s="46"/>
      <c r="TMU10" s="46"/>
      <c r="TMV10" s="46"/>
      <c r="TMW10" s="46"/>
      <c r="TMX10" s="46"/>
      <c r="TMY10" s="46"/>
      <c r="TMZ10" s="46"/>
      <c r="TNA10" s="46"/>
      <c r="TNB10" s="46"/>
      <c r="TNC10" s="46"/>
      <c r="TND10" s="46"/>
      <c r="TNE10" s="46"/>
      <c r="TNF10" s="46"/>
      <c r="TNG10" s="46"/>
      <c r="TNH10" s="46"/>
      <c r="TNI10" s="46"/>
      <c r="TNJ10" s="46"/>
      <c r="TNK10" s="46"/>
      <c r="TNL10" s="46"/>
      <c r="TNM10" s="46"/>
      <c r="TNN10" s="46"/>
      <c r="TNO10" s="46"/>
      <c r="TNP10" s="46"/>
      <c r="TNQ10" s="46"/>
      <c r="TNR10" s="46"/>
      <c r="TNS10" s="46"/>
      <c r="TNT10" s="46"/>
      <c r="TNU10" s="46"/>
      <c r="TNV10" s="46"/>
      <c r="TNW10" s="46"/>
      <c r="TNX10" s="46"/>
      <c r="TNY10" s="46"/>
      <c r="TNZ10" s="46"/>
      <c r="TOA10" s="46"/>
      <c r="TOB10" s="46"/>
      <c r="TOC10" s="46"/>
      <c r="TOD10" s="46"/>
      <c r="TOE10" s="46"/>
      <c r="TOF10" s="46"/>
      <c r="TOG10" s="46"/>
      <c r="TOH10" s="46"/>
      <c r="TOI10" s="46"/>
      <c r="TOJ10" s="46"/>
      <c r="TOK10" s="46"/>
      <c r="TOL10" s="46"/>
      <c r="TOM10" s="46"/>
      <c r="TON10" s="46"/>
      <c r="TOO10" s="46"/>
      <c r="TOP10" s="46"/>
      <c r="TOQ10" s="46"/>
      <c r="TOR10" s="46"/>
      <c r="TOS10" s="46"/>
      <c r="TOT10" s="46"/>
      <c r="TOU10" s="46"/>
      <c r="TOV10" s="46"/>
      <c r="TOW10" s="46"/>
      <c r="TOX10" s="46"/>
      <c r="TOY10" s="46"/>
      <c r="TOZ10" s="46"/>
      <c r="TPA10" s="46"/>
      <c r="TPB10" s="46"/>
      <c r="TPC10" s="46"/>
      <c r="TPD10" s="46"/>
      <c r="TPE10" s="46"/>
      <c r="TPF10" s="46"/>
      <c r="TPG10" s="46"/>
      <c r="TPH10" s="46"/>
      <c r="TPI10" s="46"/>
      <c r="TPJ10" s="46"/>
      <c r="TPK10" s="46"/>
      <c r="TPL10" s="46"/>
      <c r="TPM10" s="46"/>
      <c r="TPN10" s="46"/>
      <c r="TPO10" s="46"/>
      <c r="TPP10" s="46"/>
      <c r="TPQ10" s="46"/>
      <c r="TPR10" s="46"/>
      <c r="TPS10" s="46"/>
      <c r="TPT10" s="46"/>
      <c r="TPU10" s="46"/>
      <c r="TPV10" s="46"/>
      <c r="TPW10" s="46"/>
      <c r="TPX10" s="46"/>
      <c r="TPY10" s="46"/>
      <c r="TPZ10" s="46"/>
      <c r="TQA10" s="46"/>
      <c r="TQB10" s="46"/>
      <c r="TQC10" s="46"/>
      <c r="TQD10" s="46"/>
      <c r="TQE10" s="46"/>
      <c r="TQF10" s="46"/>
      <c r="TQG10" s="46"/>
      <c r="TQH10" s="46"/>
      <c r="TQI10" s="46"/>
      <c r="TQJ10" s="46"/>
      <c r="TQK10" s="46"/>
      <c r="TQL10" s="46"/>
      <c r="TQM10" s="46"/>
      <c r="TQN10" s="46"/>
      <c r="TQO10" s="46"/>
      <c r="TQP10" s="46"/>
      <c r="TQQ10" s="46"/>
      <c r="TQR10" s="46"/>
      <c r="TQS10" s="46"/>
      <c r="TQT10" s="46"/>
      <c r="TQU10" s="46"/>
      <c r="TQV10" s="46"/>
      <c r="TQW10" s="46"/>
      <c r="TQX10" s="46"/>
      <c r="TQY10" s="46"/>
      <c r="TQZ10" s="46"/>
      <c r="TRA10" s="46"/>
      <c r="TRB10" s="46"/>
      <c r="TRC10" s="46"/>
      <c r="TRD10" s="46"/>
      <c r="TRE10" s="46"/>
      <c r="TRF10" s="46"/>
      <c r="TRG10" s="46"/>
      <c r="TRH10" s="46"/>
      <c r="TRI10" s="46"/>
      <c r="TRJ10" s="46"/>
      <c r="TRK10" s="46"/>
      <c r="TRL10" s="46"/>
      <c r="TRM10" s="46"/>
      <c r="TRN10" s="46"/>
      <c r="TRO10" s="46"/>
      <c r="TRP10" s="46"/>
      <c r="TRQ10" s="46"/>
      <c r="TRR10" s="46"/>
      <c r="TRS10" s="46"/>
      <c r="TRT10" s="46"/>
      <c r="TRU10" s="46"/>
      <c r="TRV10" s="46"/>
      <c r="TRW10" s="46"/>
      <c r="TRX10" s="46"/>
      <c r="TRY10" s="46"/>
      <c r="TRZ10" s="46"/>
      <c r="TSA10" s="46"/>
      <c r="TSB10" s="46"/>
      <c r="TSC10" s="46"/>
      <c r="TSD10" s="46"/>
      <c r="TSE10" s="46"/>
      <c r="TSF10" s="46"/>
      <c r="TSG10" s="46"/>
      <c r="TSH10" s="46"/>
      <c r="TSI10" s="46"/>
      <c r="TSJ10" s="46"/>
      <c r="TSK10" s="46"/>
      <c r="TSL10" s="46"/>
      <c r="TSM10" s="46"/>
      <c r="TSN10" s="46"/>
      <c r="TSO10" s="46"/>
      <c r="TSP10" s="46"/>
      <c r="TSQ10" s="46"/>
      <c r="TSR10" s="46"/>
      <c r="TSS10" s="46"/>
      <c r="TST10" s="46"/>
      <c r="TSU10" s="46"/>
      <c r="TSV10" s="46"/>
      <c r="TSW10" s="46"/>
      <c r="TSX10" s="46"/>
      <c r="TSY10" s="46"/>
      <c r="TSZ10" s="46"/>
      <c r="TTA10" s="46"/>
      <c r="TTB10" s="46"/>
      <c r="TTC10" s="46"/>
      <c r="TTD10" s="46"/>
      <c r="TTE10" s="46"/>
      <c r="TTF10" s="46"/>
      <c r="TTG10" s="46"/>
      <c r="TTH10" s="46"/>
      <c r="TTI10" s="46"/>
      <c r="TTJ10" s="46"/>
      <c r="TTK10" s="46"/>
      <c r="TTL10" s="46"/>
      <c r="TTM10" s="46"/>
      <c r="TTN10" s="46"/>
      <c r="TTO10" s="46"/>
      <c r="TTP10" s="46"/>
      <c r="TTQ10" s="46"/>
      <c r="TTR10" s="46"/>
      <c r="TTS10" s="46"/>
      <c r="TTT10" s="46"/>
      <c r="TTU10" s="46"/>
      <c r="TTV10" s="46"/>
      <c r="TTW10" s="46"/>
      <c r="TTX10" s="46"/>
      <c r="TTY10" s="46"/>
      <c r="TTZ10" s="46"/>
      <c r="TUA10" s="46"/>
      <c r="TUB10" s="46"/>
      <c r="TUC10" s="46"/>
      <c r="TUD10" s="46"/>
      <c r="TUE10" s="46"/>
      <c r="TUF10" s="46"/>
      <c r="TUG10" s="46"/>
      <c r="TUH10" s="46"/>
      <c r="TUI10" s="46"/>
      <c r="TUJ10" s="46"/>
      <c r="TUK10" s="46"/>
      <c r="TUL10" s="46"/>
      <c r="TUM10" s="46"/>
      <c r="TUN10" s="46"/>
      <c r="TUO10" s="46"/>
      <c r="TUP10" s="46"/>
      <c r="TUQ10" s="46"/>
      <c r="TUR10" s="46"/>
      <c r="TUS10" s="46"/>
      <c r="TUT10" s="46"/>
      <c r="TUU10" s="46"/>
      <c r="TUV10" s="46"/>
      <c r="TUW10" s="46"/>
      <c r="TUX10" s="46"/>
      <c r="TUY10" s="46"/>
      <c r="TUZ10" s="46"/>
      <c r="TVA10" s="46"/>
      <c r="TVB10" s="46"/>
      <c r="TVC10" s="46"/>
      <c r="TVD10" s="46"/>
      <c r="TVE10" s="46"/>
      <c r="TVF10" s="46"/>
      <c r="TVG10" s="46"/>
      <c r="TVH10" s="46"/>
      <c r="TVI10" s="46"/>
      <c r="TVJ10" s="46"/>
      <c r="TVK10" s="46"/>
      <c r="TVL10" s="46"/>
      <c r="TVM10" s="46"/>
      <c r="TVN10" s="46"/>
      <c r="TVO10" s="46"/>
      <c r="TVP10" s="46"/>
      <c r="TVQ10" s="46"/>
      <c r="TVR10" s="46"/>
      <c r="TVS10" s="46"/>
      <c r="TVT10" s="46"/>
      <c r="TVU10" s="46"/>
      <c r="TVV10" s="46"/>
      <c r="TVW10" s="46"/>
      <c r="TVX10" s="46"/>
      <c r="TVY10" s="46"/>
      <c r="TVZ10" s="46"/>
      <c r="TWA10" s="46"/>
      <c r="TWB10" s="46"/>
      <c r="TWC10" s="46"/>
      <c r="TWD10" s="46"/>
      <c r="TWE10" s="46"/>
      <c r="TWF10" s="46"/>
      <c r="TWG10" s="46"/>
      <c r="TWH10" s="46"/>
      <c r="TWI10" s="46"/>
      <c r="TWJ10" s="46"/>
      <c r="TWK10" s="46"/>
      <c r="TWL10" s="46"/>
      <c r="TWM10" s="46"/>
      <c r="TWN10" s="46"/>
      <c r="TWO10" s="46"/>
      <c r="TWP10" s="46"/>
      <c r="TWQ10" s="46"/>
      <c r="TWR10" s="46"/>
      <c r="TWS10" s="46"/>
      <c r="TWT10" s="46"/>
      <c r="TWU10" s="46"/>
      <c r="TWV10" s="46"/>
      <c r="TWW10" s="46"/>
      <c r="TWX10" s="46"/>
      <c r="TWY10" s="46"/>
      <c r="TWZ10" s="46"/>
      <c r="TXA10" s="46"/>
      <c r="TXB10" s="46"/>
      <c r="TXC10" s="46"/>
      <c r="TXD10" s="46"/>
      <c r="TXE10" s="46"/>
      <c r="TXF10" s="46"/>
      <c r="TXG10" s="46"/>
      <c r="TXH10" s="46"/>
      <c r="TXI10" s="46"/>
      <c r="TXJ10" s="46"/>
      <c r="TXK10" s="46"/>
      <c r="TXL10" s="46"/>
      <c r="TXM10" s="46"/>
      <c r="TXN10" s="46"/>
      <c r="TXO10" s="46"/>
      <c r="TXP10" s="46"/>
      <c r="TXQ10" s="46"/>
      <c r="TXR10" s="46"/>
      <c r="TXS10" s="46"/>
      <c r="TXT10" s="46"/>
      <c r="TXU10" s="46"/>
      <c r="TXV10" s="46"/>
      <c r="TXW10" s="46"/>
      <c r="TXX10" s="46"/>
      <c r="TXY10" s="46"/>
      <c r="TXZ10" s="46"/>
      <c r="TYA10" s="46"/>
      <c r="TYB10" s="46"/>
      <c r="TYC10" s="46"/>
      <c r="TYD10" s="46"/>
      <c r="TYE10" s="46"/>
      <c r="TYF10" s="46"/>
      <c r="TYG10" s="46"/>
      <c r="TYH10" s="46"/>
      <c r="TYI10" s="46"/>
      <c r="TYJ10" s="46"/>
      <c r="TYK10" s="46"/>
      <c r="TYL10" s="46"/>
      <c r="TYM10" s="46"/>
      <c r="TYN10" s="46"/>
      <c r="TYO10" s="46"/>
      <c r="TYP10" s="46"/>
      <c r="TYQ10" s="46"/>
      <c r="TYR10" s="46"/>
      <c r="TYS10" s="46"/>
      <c r="TYT10" s="46"/>
      <c r="TYU10" s="46"/>
      <c r="TYV10" s="46"/>
      <c r="TYW10" s="46"/>
      <c r="TYX10" s="46"/>
      <c r="TYY10" s="46"/>
      <c r="TYZ10" s="46"/>
      <c r="TZA10" s="46"/>
      <c r="TZB10" s="46"/>
      <c r="TZC10" s="46"/>
      <c r="TZD10" s="46"/>
      <c r="TZE10" s="46"/>
      <c r="TZF10" s="46"/>
      <c r="TZG10" s="46"/>
      <c r="TZH10" s="46"/>
      <c r="TZI10" s="46"/>
      <c r="TZJ10" s="46"/>
      <c r="TZK10" s="46"/>
      <c r="TZL10" s="46"/>
      <c r="TZM10" s="46"/>
      <c r="TZN10" s="46"/>
      <c r="TZO10" s="46"/>
      <c r="TZP10" s="46"/>
      <c r="TZQ10" s="46"/>
      <c r="TZR10" s="46"/>
      <c r="TZS10" s="46"/>
      <c r="TZT10" s="46"/>
      <c r="TZU10" s="46"/>
      <c r="TZV10" s="46"/>
      <c r="TZW10" s="46"/>
      <c r="TZX10" s="46"/>
      <c r="TZY10" s="46"/>
      <c r="TZZ10" s="46"/>
      <c r="UAA10" s="46"/>
      <c r="UAB10" s="46"/>
      <c r="UAC10" s="46"/>
      <c r="UAD10" s="46"/>
      <c r="UAE10" s="46"/>
      <c r="UAF10" s="46"/>
      <c r="UAG10" s="46"/>
      <c r="UAH10" s="46"/>
      <c r="UAI10" s="46"/>
      <c r="UAJ10" s="46"/>
      <c r="UAK10" s="46"/>
      <c r="UAL10" s="46"/>
      <c r="UAM10" s="46"/>
      <c r="UAN10" s="46"/>
      <c r="UAO10" s="46"/>
      <c r="UAP10" s="46"/>
      <c r="UAQ10" s="46"/>
      <c r="UAR10" s="46"/>
      <c r="UAS10" s="46"/>
      <c r="UAT10" s="46"/>
      <c r="UAU10" s="46"/>
      <c r="UAV10" s="46"/>
      <c r="UAW10" s="46"/>
      <c r="UAX10" s="46"/>
      <c r="UAY10" s="46"/>
      <c r="UAZ10" s="46"/>
      <c r="UBA10" s="46"/>
      <c r="UBB10" s="46"/>
      <c r="UBC10" s="46"/>
      <c r="UBD10" s="46"/>
      <c r="UBE10" s="46"/>
      <c r="UBF10" s="46"/>
      <c r="UBG10" s="46"/>
      <c r="UBH10" s="46"/>
      <c r="UBI10" s="46"/>
      <c r="UBJ10" s="46"/>
      <c r="UBK10" s="46"/>
      <c r="UBL10" s="46"/>
      <c r="UBM10" s="46"/>
      <c r="UBN10" s="46"/>
      <c r="UBO10" s="46"/>
      <c r="UBP10" s="46"/>
      <c r="UBQ10" s="46"/>
      <c r="UBR10" s="46"/>
      <c r="UBS10" s="46"/>
      <c r="UBT10" s="46"/>
      <c r="UBU10" s="46"/>
      <c r="UBV10" s="46"/>
      <c r="UBW10" s="46"/>
      <c r="UBX10" s="46"/>
      <c r="UBY10" s="46"/>
      <c r="UBZ10" s="46"/>
      <c r="UCA10" s="46"/>
      <c r="UCB10" s="46"/>
      <c r="UCC10" s="46"/>
      <c r="UCD10" s="46"/>
      <c r="UCE10" s="46"/>
      <c r="UCF10" s="46"/>
      <c r="UCG10" s="46"/>
      <c r="UCH10" s="46"/>
      <c r="UCI10" s="46"/>
      <c r="UCJ10" s="46"/>
      <c r="UCK10" s="46"/>
      <c r="UCL10" s="46"/>
      <c r="UCM10" s="46"/>
      <c r="UCN10" s="46"/>
      <c r="UCO10" s="46"/>
      <c r="UCP10" s="46"/>
      <c r="UCQ10" s="46"/>
      <c r="UCR10" s="46"/>
      <c r="UCS10" s="46"/>
      <c r="UCT10" s="46"/>
      <c r="UCU10" s="46"/>
      <c r="UCV10" s="46"/>
      <c r="UCW10" s="46"/>
      <c r="UCX10" s="46"/>
      <c r="UCY10" s="46"/>
      <c r="UCZ10" s="46"/>
      <c r="UDA10" s="46"/>
      <c r="UDB10" s="46"/>
      <c r="UDC10" s="46"/>
      <c r="UDD10" s="46"/>
      <c r="UDE10" s="46"/>
      <c r="UDF10" s="46"/>
      <c r="UDG10" s="46"/>
      <c r="UDH10" s="46"/>
      <c r="UDI10" s="46"/>
      <c r="UDJ10" s="46"/>
      <c r="UDK10" s="46"/>
      <c r="UDL10" s="46"/>
      <c r="UDM10" s="46"/>
      <c r="UDN10" s="46"/>
      <c r="UDO10" s="46"/>
      <c r="UDP10" s="46"/>
      <c r="UDQ10" s="46"/>
      <c r="UDR10" s="46"/>
      <c r="UDS10" s="46"/>
      <c r="UDT10" s="46"/>
      <c r="UDU10" s="46"/>
      <c r="UDV10" s="46"/>
      <c r="UDW10" s="46"/>
      <c r="UDX10" s="46"/>
      <c r="UDY10" s="46"/>
      <c r="UDZ10" s="46"/>
      <c r="UEA10" s="46"/>
      <c r="UEB10" s="46"/>
      <c r="UEC10" s="46"/>
      <c r="UED10" s="46"/>
      <c r="UEE10" s="46"/>
      <c r="UEF10" s="46"/>
      <c r="UEG10" s="46"/>
      <c r="UEH10" s="46"/>
      <c r="UEI10" s="46"/>
      <c r="UEJ10" s="46"/>
      <c r="UEK10" s="46"/>
      <c r="UEL10" s="46"/>
      <c r="UEM10" s="46"/>
      <c r="UEN10" s="46"/>
      <c r="UEO10" s="46"/>
      <c r="UEP10" s="46"/>
      <c r="UEQ10" s="46"/>
      <c r="UER10" s="46"/>
      <c r="UES10" s="46"/>
      <c r="UET10" s="46"/>
      <c r="UEU10" s="46"/>
      <c r="UEV10" s="46"/>
      <c r="UEW10" s="46"/>
      <c r="UEX10" s="46"/>
      <c r="UEY10" s="46"/>
      <c r="UEZ10" s="46"/>
      <c r="UFA10" s="46"/>
      <c r="UFB10" s="46"/>
      <c r="UFC10" s="46"/>
      <c r="UFD10" s="46"/>
      <c r="UFE10" s="46"/>
      <c r="UFF10" s="46"/>
      <c r="UFG10" s="46"/>
      <c r="UFH10" s="46"/>
      <c r="UFI10" s="46"/>
      <c r="UFJ10" s="46"/>
      <c r="UFK10" s="46"/>
      <c r="UFL10" s="46"/>
      <c r="UFM10" s="46"/>
      <c r="UFN10" s="46"/>
      <c r="UFO10" s="46"/>
      <c r="UFP10" s="46"/>
      <c r="UFQ10" s="46"/>
      <c r="UFR10" s="46"/>
      <c r="UFS10" s="46"/>
      <c r="UFT10" s="46"/>
      <c r="UFU10" s="46"/>
      <c r="UFV10" s="46"/>
      <c r="UFW10" s="46"/>
      <c r="UFX10" s="46"/>
      <c r="UFY10" s="46"/>
      <c r="UFZ10" s="46"/>
      <c r="UGA10" s="46"/>
      <c r="UGB10" s="46"/>
      <c r="UGC10" s="46"/>
      <c r="UGD10" s="46"/>
      <c r="UGE10" s="46"/>
      <c r="UGF10" s="46"/>
      <c r="UGG10" s="46"/>
      <c r="UGH10" s="46"/>
      <c r="UGI10" s="46"/>
      <c r="UGJ10" s="46"/>
      <c r="UGK10" s="46"/>
      <c r="UGL10" s="46"/>
      <c r="UGM10" s="46"/>
      <c r="UGN10" s="46"/>
      <c r="UGO10" s="46"/>
      <c r="UGP10" s="46"/>
      <c r="UGQ10" s="46"/>
      <c r="UGR10" s="46"/>
      <c r="UGS10" s="46"/>
      <c r="UGT10" s="46"/>
      <c r="UGU10" s="46"/>
      <c r="UGV10" s="46"/>
      <c r="UGW10" s="46"/>
      <c r="UGX10" s="46"/>
      <c r="UGY10" s="46"/>
      <c r="UGZ10" s="46"/>
      <c r="UHA10" s="46"/>
      <c r="UHB10" s="46"/>
      <c r="UHC10" s="46"/>
      <c r="UHD10" s="46"/>
      <c r="UHE10" s="46"/>
      <c r="UHF10" s="46"/>
      <c r="UHG10" s="46"/>
      <c r="UHH10" s="46"/>
      <c r="UHI10" s="46"/>
      <c r="UHJ10" s="46"/>
      <c r="UHK10" s="46"/>
      <c r="UHL10" s="46"/>
      <c r="UHM10" s="46"/>
      <c r="UHN10" s="46"/>
      <c r="UHO10" s="46"/>
      <c r="UHP10" s="46"/>
      <c r="UHQ10" s="46"/>
      <c r="UHR10" s="46"/>
      <c r="UHS10" s="46"/>
      <c r="UHT10" s="46"/>
      <c r="UHU10" s="46"/>
      <c r="UHV10" s="46"/>
      <c r="UHW10" s="46"/>
      <c r="UHX10" s="46"/>
      <c r="UHY10" s="46"/>
      <c r="UHZ10" s="46"/>
      <c r="UIA10" s="46"/>
      <c r="UIB10" s="46"/>
      <c r="UIC10" s="46"/>
      <c r="UID10" s="46"/>
      <c r="UIE10" s="46"/>
      <c r="UIF10" s="46"/>
      <c r="UIG10" s="46"/>
      <c r="UIH10" s="46"/>
      <c r="UII10" s="46"/>
      <c r="UIJ10" s="46"/>
      <c r="UIK10" s="46"/>
      <c r="UIL10" s="46"/>
      <c r="UIM10" s="46"/>
      <c r="UIN10" s="46"/>
      <c r="UIO10" s="46"/>
      <c r="UIP10" s="46"/>
      <c r="UIQ10" s="46"/>
      <c r="UIR10" s="46"/>
      <c r="UIS10" s="46"/>
      <c r="UIT10" s="46"/>
      <c r="UIU10" s="46"/>
      <c r="UIV10" s="46"/>
      <c r="UIW10" s="46"/>
      <c r="UIX10" s="46"/>
      <c r="UIY10" s="46"/>
      <c r="UIZ10" s="46"/>
      <c r="UJA10" s="46"/>
      <c r="UJB10" s="46"/>
      <c r="UJC10" s="46"/>
      <c r="UJD10" s="46"/>
      <c r="UJE10" s="46"/>
      <c r="UJF10" s="46"/>
      <c r="UJG10" s="46"/>
      <c r="UJH10" s="46"/>
      <c r="UJI10" s="46"/>
      <c r="UJJ10" s="46"/>
      <c r="UJK10" s="46"/>
      <c r="UJL10" s="46"/>
      <c r="UJM10" s="46"/>
      <c r="UJN10" s="46"/>
      <c r="UJO10" s="46"/>
      <c r="UJP10" s="46"/>
      <c r="UJQ10" s="46"/>
      <c r="UJR10" s="46"/>
      <c r="UJS10" s="46"/>
      <c r="UJT10" s="46"/>
      <c r="UJU10" s="46"/>
      <c r="UJV10" s="46"/>
      <c r="UJW10" s="46"/>
      <c r="UJX10" s="46"/>
      <c r="UJY10" s="46"/>
      <c r="UJZ10" s="46"/>
      <c r="UKA10" s="46"/>
      <c r="UKB10" s="46"/>
      <c r="UKC10" s="46"/>
      <c r="UKD10" s="46"/>
      <c r="UKE10" s="46"/>
      <c r="UKF10" s="46"/>
      <c r="UKG10" s="46"/>
      <c r="UKH10" s="46"/>
      <c r="UKI10" s="46"/>
      <c r="UKJ10" s="46"/>
      <c r="UKK10" s="46"/>
      <c r="UKL10" s="46"/>
      <c r="UKM10" s="46"/>
      <c r="UKN10" s="46"/>
      <c r="UKO10" s="46"/>
      <c r="UKP10" s="46"/>
      <c r="UKQ10" s="46"/>
      <c r="UKR10" s="46"/>
      <c r="UKS10" s="46"/>
      <c r="UKT10" s="46"/>
      <c r="UKU10" s="46"/>
      <c r="UKV10" s="46"/>
      <c r="UKW10" s="46"/>
      <c r="UKX10" s="46"/>
      <c r="UKY10" s="46"/>
      <c r="UKZ10" s="46"/>
      <c r="ULA10" s="46"/>
      <c r="ULB10" s="46"/>
      <c r="ULC10" s="46"/>
      <c r="ULD10" s="46"/>
      <c r="ULE10" s="46"/>
      <c r="ULF10" s="46"/>
      <c r="ULG10" s="46"/>
      <c r="ULH10" s="46"/>
      <c r="ULI10" s="46"/>
      <c r="ULJ10" s="46"/>
      <c r="ULK10" s="46"/>
      <c r="ULL10" s="46"/>
      <c r="ULM10" s="46"/>
      <c r="ULN10" s="46"/>
      <c r="ULO10" s="46"/>
      <c r="ULP10" s="46"/>
      <c r="ULQ10" s="46"/>
      <c r="ULR10" s="46"/>
      <c r="ULS10" s="46"/>
      <c r="ULT10" s="46"/>
      <c r="ULU10" s="46"/>
      <c r="ULV10" s="46"/>
      <c r="ULW10" s="46"/>
      <c r="ULX10" s="46"/>
      <c r="ULY10" s="46"/>
      <c r="ULZ10" s="46"/>
      <c r="UMA10" s="46"/>
      <c r="UMB10" s="46"/>
      <c r="UMC10" s="46"/>
      <c r="UMD10" s="46"/>
      <c r="UME10" s="46"/>
      <c r="UMF10" s="46"/>
      <c r="UMG10" s="46"/>
      <c r="UMH10" s="46"/>
      <c r="UMI10" s="46"/>
      <c r="UMJ10" s="46"/>
      <c r="UMK10" s="46"/>
      <c r="UML10" s="46"/>
      <c r="UMM10" s="46"/>
      <c r="UMN10" s="46"/>
      <c r="UMO10" s="46"/>
      <c r="UMP10" s="46"/>
      <c r="UMQ10" s="46"/>
      <c r="UMR10" s="46"/>
      <c r="UMS10" s="46"/>
      <c r="UMT10" s="46"/>
      <c r="UMU10" s="46"/>
      <c r="UMV10" s="46"/>
      <c r="UMW10" s="46"/>
      <c r="UMX10" s="46"/>
      <c r="UMY10" s="46"/>
      <c r="UMZ10" s="46"/>
      <c r="UNA10" s="46"/>
      <c r="UNB10" s="46"/>
      <c r="UNC10" s="46"/>
      <c r="UND10" s="46"/>
      <c r="UNE10" s="46"/>
      <c r="UNF10" s="46"/>
      <c r="UNG10" s="46"/>
      <c r="UNH10" s="46"/>
      <c r="UNI10" s="46"/>
      <c r="UNJ10" s="46"/>
      <c r="UNK10" s="46"/>
      <c r="UNL10" s="46"/>
      <c r="UNM10" s="46"/>
      <c r="UNN10" s="46"/>
      <c r="UNO10" s="46"/>
      <c r="UNP10" s="46"/>
      <c r="UNQ10" s="46"/>
      <c r="UNR10" s="46"/>
      <c r="UNS10" s="46"/>
      <c r="UNT10" s="46"/>
      <c r="UNU10" s="46"/>
      <c r="UNV10" s="46"/>
      <c r="UNW10" s="46"/>
      <c r="UNX10" s="46"/>
      <c r="UNY10" s="46"/>
      <c r="UNZ10" s="46"/>
      <c r="UOA10" s="46"/>
      <c r="UOB10" s="46"/>
      <c r="UOC10" s="46"/>
      <c r="UOD10" s="46"/>
      <c r="UOE10" s="46"/>
      <c r="UOF10" s="46"/>
      <c r="UOG10" s="46"/>
      <c r="UOH10" s="46"/>
      <c r="UOI10" s="46"/>
      <c r="UOJ10" s="46"/>
      <c r="UOK10" s="46"/>
      <c r="UOL10" s="46"/>
      <c r="UOM10" s="46"/>
      <c r="UON10" s="46"/>
      <c r="UOO10" s="46"/>
      <c r="UOP10" s="46"/>
      <c r="UOQ10" s="46"/>
      <c r="UOR10" s="46"/>
      <c r="UOS10" s="46"/>
      <c r="UOT10" s="46"/>
      <c r="UOU10" s="46"/>
      <c r="UOV10" s="46"/>
      <c r="UOW10" s="46"/>
      <c r="UOX10" s="46"/>
      <c r="UOY10" s="46"/>
      <c r="UOZ10" s="46"/>
      <c r="UPA10" s="46"/>
      <c r="UPB10" s="46"/>
      <c r="UPC10" s="46"/>
      <c r="UPD10" s="46"/>
      <c r="UPE10" s="46"/>
      <c r="UPF10" s="46"/>
      <c r="UPG10" s="46"/>
      <c r="UPH10" s="46"/>
      <c r="UPI10" s="46"/>
      <c r="UPJ10" s="46"/>
      <c r="UPK10" s="46"/>
      <c r="UPL10" s="46"/>
      <c r="UPM10" s="46"/>
      <c r="UPN10" s="46"/>
      <c r="UPO10" s="46"/>
      <c r="UPP10" s="46"/>
      <c r="UPQ10" s="46"/>
      <c r="UPR10" s="46"/>
      <c r="UPS10" s="46"/>
      <c r="UPT10" s="46"/>
      <c r="UPU10" s="46"/>
      <c r="UPV10" s="46"/>
      <c r="UPW10" s="46"/>
      <c r="UPX10" s="46"/>
      <c r="UPY10" s="46"/>
      <c r="UPZ10" s="46"/>
      <c r="UQA10" s="46"/>
      <c r="UQB10" s="46"/>
      <c r="UQC10" s="46"/>
      <c r="UQD10" s="46"/>
      <c r="UQE10" s="46"/>
      <c r="UQF10" s="46"/>
      <c r="UQG10" s="46"/>
      <c r="UQH10" s="46"/>
      <c r="UQI10" s="46"/>
      <c r="UQJ10" s="46"/>
      <c r="UQK10" s="46"/>
      <c r="UQL10" s="46"/>
      <c r="UQM10" s="46"/>
      <c r="UQN10" s="46"/>
      <c r="UQO10" s="46"/>
      <c r="UQP10" s="46"/>
      <c r="UQQ10" s="46"/>
      <c r="UQR10" s="46"/>
      <c r="UQS10" s="46"/>
      <c r="UQT10" s="46"/>
      <c r="UQU10" s="46"/>
      <c r="UQV10" s="46"/>
      <c r="UQW10" s="46"/>
      <c r="UQX10" s="46"/>
      <c r="UQY10" s="46"/>
      <c r="UQZ10" s="46"/>
      <c r="URA10" s="46"/>
      <c r="URB10" s="46"/>
      <c r="URC10" s="46"/>
      <c r="URD10" s="46"/>
      <c r="URE10" s="46"/>
      <c r="URF10" s="46"/>
      <c r="URG10" s="46"/>
      <c r="URH10" s="46"/>
      <c r="URI10" s="46"/>
      <c r="URJ10" s="46"/>
      <c r="URK10" s="46"/>
      <c r="URL10" s="46"/>
      <c r="URM10" s="46"/>
      <c r="URN10" s="46"/>
      <c r="URO10" s="46"/>
      <c r="URP10" s="46"/>
      <c r="URQ10" s="46"/>
      <c r="URR10" s="46"/>
      <c r="URS10" s="46"/>
      <c r="URT10" s="46"/>
      <c r="URU10" s="46"/>
      <c r="URV10" s="46"/>
      <c r="URW10" s="46"/>
      <c r="URX10" s="46"/>
      <c r="URY10" s="46"/>
      <c r="URZ10" s="46"/>
      <c r="USA10" s="46"/>
      <c r="USB10" s="46"/>
      <c r="USC10" s="46"/>
      <c r="USD10" s="46"/>
      <c r="USE10" s="46"/>
      <c r="USF10" s="46"/>
      <c r="USG10" s="46"/>
      <c r="USH10" s="46"/>
      <c r="USI10" s="46"/>
      <c r="USJ10" s="46"/>
      <c r="USK10" s="46"/>
      <c r="USL10" s="46"/>
      <c r="USM10" s="46"/>
      <c r="USN10" s="46"/>
      <c r="USO10" s="46"/>
      <c r="USP10" s="46"/>
      <c r="USQ10" s="46"/>
      <c r="USR10" s="46"/>
      <c r="USS10" s="46"/>
      <c r="UST10" s="46"/>
      <c r="USU10" s="46"/>
      <c r="USV10" s="46"/>
      <c r="USW10" s="46"/>
      <c r="USX10" s="46"/>
      <c r="USY10" s="46"/>
      <c r="USZ10" s="46"/>
      <c r="UTA10" s="46"/>
      <c r="UTB10" s="46"/>
      <c r="UTC10" s="46"/>
      <c r="UTD10" s="46"/>
      <c r="UTE10" s="46"/>
      <c r="UTF10" s="46"/>
      <c r="UTG10" s="46"/>
      <c r="UTH10" s="46"/>
      <c r="UTI10" s="46"/>
      <c r="UTJ10" s="46"/>
      <c r="UTK10" s="46"/>
      <c r="UTL10" s="46"/>
      <c r="UTM10" s="46"/>
      <c r="UTN10" s="46"/>
      <c r="UTO10" s="46"/>
      <c r="UTP10" s="46"/>
      <c r="UTQ10" s="46"/>
      <c r="UTR10" s="46"/>
      <c r="UTS10" s="46"/>
      <c r="UTT10" s="46"/>
      <c r="UTU10" s="46"/>
      <c r="UTV10" s="46"/>
      <c r="UTW10" s="46"/>
      <c r="UTX10" s="46"/>
      <c r="UTY10" s="46"/>
      <c r="UTZ10" s="46"/>
      <c r="UUA10" s="46"/>
      <c r="UUB10" s="46"/>
      <c r="UUC10" s="46"/>
      <c r="UUD10" s="46"/>
      <c r="UUE10" s="46"/>
      <c r="UUF10" s="46"/>
      <c r="UUG10" s="46"/>
      <c r="UUH10" s="46"/>
      <c r="UUI10" s="46"/>
      <c r="UUJ10" s="46"/>
      <c r="UUK10" s="46"/>
      <c r="UUL10" s="46"/>
      <c r="UUM10" s="46"/>
      <c r="UUN10" s="46"/>
      <c r="UUO10" s="46"/>
      <c r="UUP10" s="46"/>
      <c r="UUQ10" s="46"/>
      <c r="UUR10" s="46"/>
      <c r="UUS10" s="46"/>
      <c r="UUT10" s="46"/>
      <c r="UUU10" s="46"/>
      <c r="UUV10" s="46"/>
      <c r="UUW10" s="46"/>
      <c r="UUX10" s="46"/>
      <c r="UUY10" s="46"/>
      <c r="UUZ10" s="46"/>
      <c r="UVA10" s="46"/>
      <c r="UVB10" s="46"/>
      <c r="UVC10" s="46"/>
      <c r="UVD10" s="46"/>
      <c r="UVE10" s="46"/>
      <c r="UVF10" s="46"/>
      <c r="UVG10" s="46"/>
      <c r="UVH10" s="46"/>
      <c r="UVI10" s="46"/>
      <c r="UVJ10" s="46"/>
      <c r="UVK10" s="46"/>
      <c r="UVL10" s="46"/>
      <c r="UVM10" s="46"/>
      <c r="UVN10" s="46"/>
      <c r="UVO10" s="46"/>
      <c r="UVP10" s="46"/>
      <c r="UVQ10" s="46"/>
      <c r="UVR10" s="46"/>
      <c r="UVS10" s="46"/>
      <c r="UVT10" s="46"/>
      <c r="UVU10" s="46"/>
      <c r="UVV10" s="46"/>
      <c r="UVW10" s="46"/>
      <c r="UVX10" s="46"/>
      <c r="UVY10" s="46"/>
      <c r="UVZ10" s="46"/>
      <c r="UWA10" s="46"/>
      <c r="UWB10" s="46"/>
      <c r="UWC10" s="46"/>
      <c r="UWD10" s="46"/>
      <c r="UWE10" s="46"/>
      <c r="UWF10" s="46"/>
      <c r="UWG10" s="46"/>
      <c r="UWH10" s="46"/>
      <c r="UWI10" s="46"/>
      <c r="UWJ10" s="46"/>
      <c r="UWK10" s="46"/>
      <c r="UWL10" s="46"/>
      <c r="UWM10" s="46"/>
      <c r="UWN10" s="46"/>
      <c r="UWO10" s="46"/>
      <c r="UWP10" s="46"/>
      <c r="UWQ10" s="46"/>
      <c r="UWR10" s="46"/>
      <c r="UWS10" s="46"/>
      <c r="UWT10" s="46"/>
      <c r="UWU10" s="46"/>
      <c r="UWV10" s="46"/>
      <c r="UWW10" s="46"/>
      <c r="UWX10" s="46"/>
      <c r="UWY10" s="46"/>
      <c r="UWZ10" s="46"/>
      <c r="UXA10" s="46"/>
      <c r="UXB10" s="46"/>
      <c r="UXC10" s="46"/>
      <c r="UXD10" s="46"/>
      <c r="UXE10" s="46"/>
      <c r="UXF10" s="46"/>
      <c r="UXG10" s="46"/>
      <c r="UXH10" s="46"/>
      <c r="UXI10" s="46"/>
      <c r="UXJ10" s="46"/>
      <c r="UXK10" s="46"/>
      <c r="UXL10" s="46"/>
      <c r="UXM10" s="46"/>
      <c r="UXN10" s="46"/>
      <c r="UXO10" s="46"/>
      <c r="UXP10" s="46"/>
      <c r="UXQ10" s="46"/>
      <c r="UXR10" s="46"/>
      <c r="UXS10" s="46"/>
      <c r="UXT10" s="46"/>
      <c r="UXU10" s="46"/>
      <c r="UXV10" s="46"/>
      <c r="UXW10" s="46"/>
      <c r="UXX10" s="46"/>
      <c r="UXY10" s="46"/>
      <c r="UXZ10" s="46"/>
      <c r="UYA10" s="46"/>
      <c r="UYB10" s="46"/>
      <c r="UYC10" s="46"/>
      <c r="UYD10" s="46"/>
      <c r="UYE10" s="46"/>
      <c r="UYF10" s="46"/>
      <c r="UYG10" s="46"/>
      <c r="UYH10" s="46"/>
      <c r="UYI10" s="46"/>
      <c r="UYJ10" s="46"/>
      <c r="UYK10" s="46"/>
      <c r="UYL10" s="46"/>
      <c r="UYM10" s="46"/>
      <c r="UYN10" s="46"/>
      <c r="UYO10" s="46"/>
      <c r="UYP10" s="46"/>
      <c r="UYQ10" s="46"/>
      <c r="UYR10" s="46"/>
      <c r="UYS10" s="46"/>
      <c r="UYT10" s="46"/>
      <c r="UYU10" s="46"/>
      <c r="UYV10" s="46"/>
      <c r="UYW10" s="46"/>
      <c r="UYX10" s="46"/>
      <c r="UYY10" s="46"/>
      <c r="UYZ10" s="46"/>
      <c r="UZA10" s="46"/>
      <c r="UZB10" s="46"/>
      <c r="UZC10" s="46"/>
      <c r="UZD10" s="46"/>
      <c r="UZE10" s="46"/>
      <c r="UZF10" s="46"/>
      <c r="UZG10" s="46"/>
      <c r="UZH10" s="46"/>
      <c r="UZI10" s="46"/>
      <c r="UZJ10" s="46"/>
      <c r="UZK10" s="46"/>
      <c r="UZL10" s="46"/>
      <c r="UZM10" s="46"/>
      <c r="UZN10" s="46"/>
      <c r="UZO10" s="46"/>
      <c r="UZP10" s="46"/>
      <c r="UZQ10" s="46"/>
      <c r="UZR10" s="46"/>
      <c r="UZS10" s="46"/>
      <c r="UZT10" s="46"/>
      <c r="UZU10" s="46"/>
      <c r="UZV10" s="46"/>
      <c r="UZW10" s="46"/>
      <c r="UZX10" s="46"/>
      <c r="UZY10" s="46"/>
      <c r="UZZ10" s="46"/>
      <c r="VAA10" s="46"/>
      <c r="VAB10" s="46"/>
      <c r="VAC10" s="46"/>
      <c r="VAD10" s="46"/>
      <c r="VAE10" s="46"/>
      <c r="VAF10" s="46"/>
      <c r="VAG10" s="46"/>
      <c r="VAH10" s="46"/>
      <c r="VAI10" s="46"/>
      <c r="VAJ10" s="46"/>
      <c r="VAK10" s="46"/>
      <c r="VAL10" s="46"/>
      <c r="VAM10" s="46"/>
      <c r="VAN10" s="46"/>
      <c r="VAO10" s="46"/>
      <c r="VAP10" s="46"/>
      <c r="VAQ10" s="46"/>
      <c r="VAR10" s="46"/>
      <c r="VAS10" s="46"/>
      <c r="VAT10" s="46"/>
      <c r="VAU10" s="46"/>
      <c r="VAV10" s="46"/>
      <c r="VAW10" s="46"/>
      <c r="VAX10" s="46"/>
      <c r="VAY10" s="46"/>
      <c r="VAZ10" s="46"/>
      <c r="VBA10" s="46"/>
      <c r="VBB10" s="46"/>
      <c r="VBC10" s="46"/>
      <c r="VBD10" s="46"/>
      <c r="VBE10" s="46"/>
      <c r="VBF10" s="46"/>
      <c r="VBG10" s="46"/>
      <c r="VBH10" s="46"/>
      <c r="VBI10" s="46"/>
      <c r="VBJ10" s="46"/>
      <c r="VBK10" s="46"/>
      <c r="VBL10" s="46"/>
      <c r="VBM10" s="46"/>
      <c r="VBN10" s="46"/>
      <c r="VBO10" s="46"/>
      <c r="VBP10" s="46"/>
      <c r="VBQ10" s="46"/>
      <c r="VBR10" s="46"/>
      <c r="VBS10" s="46"/>
      <c r="VBT10" s="46"/>
      <c r="VBU10" s="46"/>
      <c r="VBV10" s="46"/>
      <c r="VBW10" s="46"/>
      <c r="VBX10" s="46"/>
      <c r="VBY10" s="46"/>
      <c r="VBZ10" s="46"/>
      <c r="VCA10" s="46"/>
      <c r="VCB10" s="46"/>
      <c r="VCC10" s="46"/>
      <c r="VCD10" s="46"/>
      <c r="VCE10" s="46"/>
      <c r="VCF10" s="46"/>
      <c r="VCG10" s="46"/>
      <c r="VCH10" s="46"/>
      <c r="VCI10" s="46"/>
      <c r="VCJ10" s="46"/>
      <c r="VCK10" s="46"/>
      <c r="VCL10" s="46"/>
      <c r="VCM10" s="46"/>
      <c r="VCN10" s="46"/>
      <c r="VCO10" s="46"/>
      <c r="VCP10" s="46"/>
      <c r="VCQ10" s="46"/>
      <c r="VCR10" s="46"/>
      <c r="VCS10" s="46"/>
      <c r="VCT10" s="46"/>
      <c r="VCU10" s="46"/>
      <c r="VCV10" s="46"/>
      <c r="VCW10" s="46"/>
      <c r="VCX10" s="46"/>
      <c r="VCY10" s="46"/>
      <c r="VCZ10" s="46"/>
      <c r="VDA10" s="46"/>
      <c r="VDB10" s="46"/>
      <c r="VDC10" s="46"/>
      <c r="VDD10" s="46"/>
      <c r="VDE10" s="46"/>
      <c r="VDF10" s="46"/>
      <c r="VDG10" s="46"/>
      <c r="VDH10" s="46"/>
      <c r="VDI10" s="46"/>
      <c r="VDJ10" s="46"/>
      <c r="VDK10" s="46"/>
      <c r="VDL10" s="46"/>
      <c r="VDM10" s="46"/>
      <c r="VDN10" s="46"/>
      <c r="VDO10" s="46"/>
      <c r="VDP10" s="46"/>
      <c r="VDQ10" s="46"/>
      <c r="VDR10" s="46"/>
      <c r="VDS10" s="46"/>
      <c r="VDT10" s="46"/>
      <c r="VDU10" s="46"/>
      <c r="VDV10" s="46"/>
      <c r="VDW10" s="46"/>
      <c r="VDX10" s="46"/>
      <c r="VDY10" s="46"/>
      <c r="VDZ10" s="46"/>
      <c r="VEA10" s="46"/>
      <c r="VEB10" s="46"/>
      <c r="VEC10" s="46"/>
      <c r="VED10" s="46"/>
      <c r="VEE10" s="46"/>
      <c r="VEF10" s="46"/>
      <c r="VEG10" s="46"/>
      <c r="VEH10" s="46"/>
      <c r="VEI10" s="46"/>
      <c r="VEJ10" s="46"/>
      <c r="VEK10" s="46"/>
      <c r="VEL10" s="46"/>
      <c r="VEM10" s="46"/>
      <c r="VEN10" s="46"/>
      <c r="VEO10" s="46"/>
      <c r="VEP10" s="46"/>
      <c r="VEQ10" s="46"/>
      <c r="VER10" s="46"/>
      <c r="VES10" s="46"/>
      <c r="VET10" s="46"/>
      <c r="VEU10" s="46"/>
      <c r="VEV10" s="46"/>
      <c r="VEW10" s="46"/>
      <c r="VEX10" s="46"/>
      <c r="VEY10" s="46"/>
      <c r="VEZ10" s="46"/>
      <c r="VFA10" s="46"/>
      <c r="VFB10" s="46"/>
      <c r="VFC10" s="46"/>
      <c r="VFD10" s="46"/>
      <c r="VFE10" s="46"/>
      <c r="VFF10" s="46"/>
      <c r="VFG10" s="46"/>
      <c r="VFH10" s="46"/>
      <c r="VFI10" s="46"/>
      <c r="VFJ10" s="46"/>
      <c r="VFK10" s="46"/>
      <c r="VFL10" s="46"/>
      <c r="VFM10" s="46"/>
      <c r="VFN10" s="46"/>
      <c r="VFO10" s="46"/>
      <c r="VFP10" s="46"/>
      <c r="VFQ10" s="46"/>
      <c r="VFR10" s="46"/>
      <c r="VFS10" s="46"/>
      <c r="VFT10" s="46"/>
      <c r="VFU10" s="46"/>
      <c r="VFV10" s="46"/>
      <c r="VFW10" s="46"/>
      <c r="VFX10" s="46"/>
      <c r="VFY10" s="46"/>
      <c r="VFZ10" s="46"/>
      <c r="VGA10" s="46"/>
      <c r="VGB10" s="46"/>
      <c r="VGC10" s="46"/>
      <c r="VGD10" s="46"/>
      <c r="VGE10" s="46"/>
      <c r="VGF10" s="46"/>
      <c r="VGG10" s="46"/>
      <c r="VGH10" s="46"/>
      <c r="VGI10" s="46"/>
      <c r="VGJ10" s="46"/>
      <c r="VGK10" s="46"/>
      <c r="VGL10" s="46"/>
      <c r="VGM10" s="46"/>
      <c r="VGN10" s="46"/>
      <c r="VGO10" s="46"/>
      <c r="VGP10" s="46"/>
      <c r="VGQ10" s="46"/>
      <c r="VGR10" s="46"/>
      <c r="VGS10" s="46"/>
      <c r="VGT10" s="46"/>
      <c r="VGU10" s="46"/>
      <c r="VGV10" s="46"/>
      <c r="VGW10" s="46"/>
      <c r="VGX10" s="46"/>
      <c r="VGY10" s="46"/>
      <c r="VGZ10" s="46"/>
      <c r="VHA10" s="46"/>
      <c r="VHB10" s="46"/>
      <c r="VHC10" s="46"/>
      <c r="VHD10" s="46"/>
      <c r="VHE10" s="46"/>
      <c r="VHF10" s="46"/>
      <c r="VHG10" s="46"/>
      <c r="VHH10" s="46"/>
      <c r="VHI10" s="46"/>
      <c r="VHJ10" s="46"/>
      <c r="VHK10" s="46"/>
      <c r="VHL10" s="46"/>
      <c r="VHM10" s="46"/>
      <c r="VHN10" s="46"/>
      <c r="VHO10" s="46"/>
      <c r="VHP10" s="46"/>
      <c r="VHQ10" s="46"/>
      <c r="VHR10" s="46"/>
      <c r="VHS10" s="46"/>
      <c r="VHT10" s="46"/>
      <c r="VHU10" s="46"/>
      <c r="VHV10" s="46"/>
      <c r="VHW10" s="46"/>
      <c r="VHX10" s="46"/>
      <c r="VHY10" s="46"/>
      <c r="VHZ10" s="46"/>
      <c r="VIA10" s="46"/>
      <c r="VIB10" s="46"/>
      <c r="VIC10" s="46"/>
      <c r="VID10" s="46"/>
      <c r="VIE10" s="46"/>
      <c r="VIF10" s="46"/>
      <c r="VIG10" s="46"/>
      <c r="VIH10" s="46"/>
      <c r="VII10" s="46"/>
      <c r="VIJ10" s="46"/>
      <c r="VIK10" s="46"/>
      <c r="VIL10" s="46"/>
      <c r="VIM10" s="46"/>
      <c r="VIN10" s="46"/>
      <c r="VIO10" s="46"/>
      <c r="VIP10" s="46"/>
      <c r="VIQ10" s="46"/>
      <c r="VIR10" s="46"/>
      <c r="VIS10" s="46"/>
      <c r="VIT10" s="46"/>
      <c r="VIU10" s="46"/>
      <c r="VIV10" s="46"/>
      <c r="VIW10" s="46"/>
      <c r="VIX10" s="46"/>
      <c r="VIY10" s="46"/>
      <c r="VIZ10" s="46"/>
      <c r="VJA10" s="46"/>
      <c r="VJB10" s="46"/>
      <c r="VJC10" s="46"/>
      <c r="VJD10" s="46"/>
      <c r="VJE10" s="46"/>
      <c r="VJF10" s="46"/>
      <c r="VJG10" s="46"/>
      <c r="VJH10" s="46"/>
      <c r="VJI10" s="46"/>
      <c r="VJJ10" s="46"/>
      <c r="VJK10" s="46"/>
      <c r="VJL10" s="46"/>
      <c r="VJM10" s="46"/>
      <c r="VJN10" s="46"/>
      <c r="VJO10" s="46"/>
      <c r="VJP10" s="46"/>
      <c r="VJQ10" s="46"/>
      <c r="VJR10" s="46"/>
      <c r="VJS10" s="46"/>
      <c r="VJT10" s="46"/>
      <c r="VJU10" s="46"/>
      <c r="VJV10" s="46"/>
      <c r="VJW10" s="46"/>
      <c r="VJX10" s="46"/>
      <c r="VJY10" s="46"/>
      <c r="VJZ10" s="46"/>
      <c r="VKA10" s="46"/>
      <c r="VKB10" s="46"/>
      <c r="VKC10" s="46"/>
      <c r="VKD10" s="46"/>
      <c r="VKE10" s="46"/>
      <c r="VKF10" s="46"/>
      <c r="VKG10" s="46"/>
      <c r="VKH10" s="46"/>
      <c r="VKI10" s="46"/>
      <c r="VKJ10" s="46"/>
      <c r="VKK10" s="46"/>
      <c r="VKL10" s="46"/>
      <c r="VKM10" s="46"/>
      <c r="VKN10" s="46"/>
      <c r="VKO10" s="46"/>
      <c r="VKP10" s="46"/>
      <c r="VKQ10" s="46"/>
      <c r="VKR10" s="46"/>
      <c r="VKS10" s="46"/>
      <c r="VKT10" s="46"/>
      <c r="VKU10" s="46"/>
      <c r="VKV10" s="46"/>
      <c r="VKW10" s="46"/>
      <c r="VKX10" s="46"/>
      <c r="VKY10" s="46"/>
      <c r="VKZ10" s="46"/>
      <c r="VLA10" s="46"/>
      <c r="VLB10" s="46"/>
      <c r="VLC10" s="46"/>
      <c r="VLD10" s="46"/>
      <c r="VLE10" s="46"/>
      <c r="VLF10" s="46"/>
      <c r="VLG10" s="46"/>
      <c r="VLH10" s="46"/>
      <c r="VLI10" s="46"/>
      <c r="VLJ10" s="46"/>
      <c r="VLK10" s="46"/>
      <c r="VLL10" s="46"/>
      <c r="VLM10" s="46"/>
      <c r="VLN10" s="46"/>
      <c r="VLO10" s="46"/>
      <c r="VLP10" s="46"/>
      <c r="VLQ10" s="46"/>
      <c r="VLR10" s="46"/>
      <c r="VLS10" s="46"/>
      <c r="VLT10" s="46"/>
      <c r="VLU10" s="46"/>
      <c r="VLV10" s="46"/>
      <c r="VLW10" s="46"/>
      <c r="VLX10" s="46"/>
      <c r="VLY10" s="46"/>
      <c r="VLZ10" s="46"/>
      <c r="VMA10" s="46"/>
      <c r="VMB10" s="46"/>
      <c r="VMC10" s="46"/>
      <c r="VMD10" s="46"/>
      <c r="VME10" s="46"/>
      <c r="VMF10" s="46"/>
      <c r="VMG10" s="46"/>
      <c r="VMH10" s="46"/>
      <c r="VMI10" s="46"/>
      <c r="VMJ10" s="46"/>
      <c r="VMK10" s="46"/>
      <c r="VML10" s="46"/>
      <c r="VMM10" s="46"/>
      <c r="VMN10" s="46"/>
      <c r="VMO10" s="46"/>
      <c r="VMP10" s="46"/>
      <c r="VMQ10" s="46"/>
      <c r="VMR10" s="46"/>
      <c r="VMS10" s="46"/>
      <c r="VMT10" s="46"/>
      <c r="VMU10" s="46"/>
      <c r="VMV10" s="46"/>
      <c r="VMW10" s="46"/>
      <c r="VMX10" s="46"/>
      <c r="VMY10" s="46"/>
      <c r="VMZ10" s="46"/>
      <c r="VNA10" s="46"/>
      <c r="VNB10" s="46"/>
      <c r="VNC10" s="46"/>
      <c r="VND10" s="46"/>
      <c r="VNE10" s="46"/>
      <c r="VNF10" s="46"/>
      <c r="VNG10" s="46"/>
      <c r="VNH10" s="46"/>
      <c r="VNI10" s="46"/>
      <c r="VNJ10" s="46"/>
      <c r="VNK10" s="46"/>
      <c r="VNL10" s="46"/>
      <c r="VNM10" s="46"/>
      <c r="VNN10" s="46"/>
      <c r="VNO10" s="46"/>
      <c r="VNP10" s="46"/>
      <c r="VNQ10" s="46"/>
      <c r="VNR10" s="46"/>
      <c r="VNS10" s="46"/>
      <c r="VNT10" s="46"/>
      <c r="VNU10" s="46"/>
      <c r="VNV10" s="46"/>
      <c r="VNW10" s="46"/>
      <c r="VNX10" s="46"/>
      <c r="VNY10" s="46"/>
      <c r="VNZ10" s="46"/>
      <c r="VOA10" s="46"/>
      <c r="VOB10" s="46"/>
      <c r="VOC10" s="46"/>
      <c r="VOD10" s="46"/>
      <c r="VOE10" s="46"/>
      <c r="VOF10" s="46"/>
      <c r="VOG10" s="46"/>
      <c r="VOH10" s="46"/>
      <c r="VOI10" s="46"/>
      <c r="VOJ10" s="46"/>
      <c r="VOK10" s="46"/>
      <c r="VOL10" s="46"/>
      <c r="VOM10" s="46"/>
      <c r="VON10" s="46"/>
      <c r="VOO10" s="46"/>
      <c r="VOP10" s="46"/>
      <c r="VOQ10" s="46"/>
      <c r="VOR10" s="46"/>
      <c r="VOS10" s="46"/>
      <c r="VOT10" s="46"/>
      <c r="VOU10" s="46"/>
      <c r="VOV10" s="46"/>
      <c r="VOW10" s="46"/>
      <c r="VOX10" s="46"/>
      <c r="VOY10" s="46"/>
      <c r="VOZ10" s="46"/>
      <c r="VPA10" s="46"/>
      <c r="VPB10" s="46"/>
      <c r="VPC10" s="46"/>
      <c r="VPD10" s="46"/>
      <c r="VPE10" s="46"/>
      <c r="VPF10" s="46"/>
      <c r="VPG10" s="46"/>
      <c r="VPH10" s="46"/>
      <c r="VPI10" s="46"/>
      <c r="VPJ10" s="46"/>
      <c r="VPK10" s="46"/>
      <c r="VPL10" s="46"/>
      <c r="VPM10" s="46"/>
      <c r="VPN10" s="46"/>
      <c r="VPO10" s="46"/>
      <c r="VPP10" s="46"/>
      <c r="VPQ10" s="46"/>
      <c r="VPR10" s="46"/>
      <c r="VPS10" s="46"/>
      <c r="VPT10" s="46"/>
      <c r="VPU10" s="46"/>
      <c r="VPV10" s="46"/>
      <c r="VPW10" s="46"/>
      <c r="VPX10" s="46"/>
      <c r="VPY10" s="46"/>
      <c r="VPZ10" s="46"/>
      <c r="VQA10" s="46"/>
      <c r="VQB10" s="46"/>
      <c r="VQC10" s="46"/>
      <c r="VQD10" s="46"/>
      <c r="VQE10" s="46"/>
      <c r="VQF10" s="46"/>
      <c r="VQG10" s="46"/>
      <c r="VQH10" s="46"/>
      <c r="VQI10" s="46"/>
      <c r="VQJ10" s="46"/>
      <c r="VQK10" s="46"/>
      <c r="VQL10" s="46"/>
      <c r="VQM10" s="46"/>
      <c r="VQN10" s="46"/>
      <c r="VQO10" s="46"/>
      <c r="VQP10" s="46"/>
      <c r="VQQ10" s="46"/>
      <c r="VQR10" s="46"/>
      <c r="VQS10" s="46"/>
      <c r="VQT10" s="46"/>
      <c r="VQU10" s="46"/>
      <c r="VQV10" s="46"/>
      <c r="VQW10" s="46"/>
      <c r="VQX10" s="46"/>
      <c r="VQY10" s="46"/>
      <c r="VQZ10" s="46"/>
      <c r="VRA10" s="46"/>
      <c r="VRB10" s="46"/>
      <c r="VRC10" s="46"/>
      <c r="VRD10" s="46"/>
      <c r="VRE10" s="46"/>
      <c r="VRF10" s="46"/>
      <c r="VRG10" s="46"/>
      <c r="VRH10" s="46"/>
      <c r="VRI10" s="46"/>
      <c r="VRJ10" s="46"/>
      <c r="VRK10" s="46"/>
      <c r="VRL10" s="46"/>
      <c r="VRM10" s="46"/>
      <c r="VRN10" s="46"/>
      <c r="VRO10" s="46"/>
      <c r="VRP10" s="46"/>
      <c r="VRQ10" s="46"/>
      <c r="VRR10" s="46"/>
      <c r="VRS10" s="46"/>
      <c r="VRT10" s="46"/>
      <c r="VRU10" s="46"/>
      <c r="VRV10" s="46"/>
      <c r="VRW10" s="46"/>
      <c r="VRX10" s="46"/>
      <c r="VRY10" s="46"/>
      <c r="VRZ10" s="46"/>
      <c r="VSA10" s="46"/>
      <c r="VSB10" s="46"/>
      <c r="VSC10" s="46"/>
      <c r="VSD10" s="46"/>
      <c r="VSE10" s="46"/>
      <c r="VSF10" s="46"/>
      <c r="VSG10" s="46"/>
      <c r="VSH10" s="46"/>
      <c r="VSI10" s="46"/>
      <c r="VSJ10" s="46"/>
      <c r="VSK10" s="46"/>
      <c r="VSL10" s="46"/>
      <c r="VSM10" s="46"/>
      <c r="VSN10" s="46"/>
      <c r="VSO10" s="46"/>
      <c r="VSP10" s="46"/>
      <c r="VSQ10" s="46"/>
      <c r="VSR10" s="46"/>
      <c r="VSS10" s="46"/>
      <c r="VST10" s="46"/>
      <c r="VSU10" s="46"/>
      <c r="VSV10" s="46"/>
      <c r="VSW10" s="46"/>
      <c r="VSX10" s="46"/>
      <c r="VSY10" s="46"/>
      <c r="VSZ10" s="46"/>
      <c r="VTA10" s="46"/>
      <c r="VTB10" s="46"/>
      <c r="VTC10" s="46"/>
      <c r="VTD10" s="46"/>
      <c r="VTE10" s="46"/>
      <c r="VTF10" s="46"/>
      <c r="VTG10" s="46"/>
      <c r="VTH10" s="46"/>
      <c r="VTI10" s="46"/>
      <c r="VTJ10" s="46"/>
      <c r="VTK10" s="46"/>
      <c r="VTL10" s="46"/>
      <c r="VTM10" s="46"/>
      <c r="VTN10" s="46"/>
      <c r="VTO10" s="46"/>
      <c r="VTP10" s="46"/>
      <c r="VTQ10" s="46"/>
      <c r="VTR10" s="46"/>
      <c r="VTS10" s="46"/>
      <c r="VTT10" s="46"/>
      <c r="VTU10" s="46"/>
      <c r="VTV10" s="46"/>
      <c r="VTW10" s="46"/>
      <c r="VTX10" s="46"/>
      <c r="VTY10" s="46"/>
      <c r="VTZ10" s="46"/>
      <c r="VUA10" s="46"/>
      <c r="VUB10" s="46"/>
      <c r="VUC10" s="46"/>
      <c r="VUD10" s="46"/>
      <c r="VUE10" s="46"/>
      <c r="VUF10" s="46"/>
      <c r="VUG10" s="46"/>
      <c r="VUH10" s="46"/>
      <c r="VUI10" s="46"/>
      <c r="VUJ10" s="46"/>
      <c r="VUK10" s="46"/>
      <c r="VUL10" s="46"/>
      <c r="VUM10" s="46"/>
      <c r="VUN10" s="46"/>
      <c r="VUO10" s="46"/>
      <c r="VUP10" s="46"/>
      <c r="VUQ10" s="46"/>
      <c r="VUR10" s="46"/>
      <c r="VUS10" s="46"/>
      <c r="VUT10" s="46"/>
      <c r="VUU10" s="46"/>
      <c r="VUV10" s="46"/>
      <c r="VUW10" s="46"/>
      <c r="VUX10" s="46"/>
      <c r="VUY10" s="46"/>
      <c r="VUZ10" s="46"/>
      <c r="VVA10" s="46"/>
      <c r="VVB10" s="46"/>
      <c r="VVC10" s="46"/>
      <c r="VVD10" s="46"/>
      <c r="VVE10" s="46"/>
      <c r="VVF10" s="46"/>
      <c r="VVG10" s="46"/>
      <c r="VVH10" s="46"/>
      <c r="VVI10" s="46"/>
      <c r="VVJ10" s="46"/>
      <c r="VVK10" s="46"/>
      <c r="VVL10" s="46"/>
      <c r="VVM10" s="46"/>
      <c r="VVN10" s="46"/>
      <c r="VVO10" s="46"/>
      <c r="VVP10" s="46"/>
      <c r="VVQ10" s="46"/>
      <c r="VVR10" s="46"/>
      <c r="VVS10" s="46"/>
      <c r="VVT10" s="46"/>
      <c r="VVU10" s="46"/>
      <c r="VVV10" s="46"/>
      <c r="VVW10" s="46"/>
      <c r="VVX10" s="46"/>
      <c r="VVY10" s="46"/>
      <c r="VVZ10" s="46"/>
      <c r="VWA10" s="46"/>
      <c r="VWB10" s="46"/>
      <c r="VWC10" s="46"/>
      <c r="VWD10" s="46"/>
      <c r="VWE10" s="46"/>
      <c r="VWF10" s="46"/>
      <c r="VWG10" s="46"/>
      <c r="VWH10" s="46"/>
      <c r="VWI10" s="46"/>
      <c r="VWJ10" s="46"/>
      <c r="VWK10" s="46"/>
      <c r="VWL10" s="46"/>
      <c r="VWM10" s="46"/>
      <c r="VWN10" s="46"/>
      <c r="VWO10" s="46"/>
      <c r="VWP10" s="46"/>
      <c r="VWQ10" s="46"/>
      <c r="VWR10" s="46"/>
      <c r="VWS10" s="46"/>
      <c r="VWT10" s="46"/>
      <c r="VWU10" s="46"/>
      <c r="VWV10" s="46"/>
      <c r="VWW10" s="46"/>
      <c r="VWX10" s="46"/>
      <c r="VWY10" s="46"/>
      <c r="VWZ10" s="46"/>
      <c r="VXA10" s="46"/>
      <c r="VXB10" s="46"/>
      <c r="VXC10" s="46"/>
      <c r="VXD10" s="46"/>
      <c r="VXE10" s="46"/>
      <c r="VXF10" s="46"/>
      <c r="VXG10" s="46"/>
      <c r="VXH10" s="46"/>
      <c r="VXI10" s="46"/>
      <c r="VXJ10" s="46"/>
      <c r="VXK10" s="46"/>
      <c r="VXL10" s="46"/>
      <c r="VXM10" s="46"/>
      <c r="VXN10" s="46"/>
      <c r="VXO10" s="46"/>
      <c r="VXP10" s="46"/>
      <c r="VXQ10" s="46"/>
      <c r="VXR10" s="46"/>
      <c r="VXS10" s="46"/>
      <c r="VXT10" s="46"/>
      <c r="VXU10" s="46"/>
      <c r="VXV10" s="46"/>
      <c r="VXW10" s="46"/>
      <c r="VXX10" s="46"/>
      <c r="VXY10" s="46"/>
      <c r="VXZ10" s="46"/>
      <c r="VYA10" s="46"/>
      <c r="VYB10" s="46"/>
      <c r="VYC10" s="46"/>
      <c r="VYD10" s="46"/>
      <c r="VYE10" s="46"/>
      <c r="VYF10" s="46"/>
      <c r="VYG10" s="46"/>
      <c r="VYH10" s="46"/>
      <c r="VYI10" s="46"/>
      <c r="VYJ10" s="46"/>
      <c r="VYK10" s="46"/>
      <c r="VYL10" s="46"/>
      <c r="VYM10" s="46"/>
      <c r="VYN10" s="46"/>
      <c r="VYO10" s="46"/>
      <c r="VYP10" s="46"/>
      <c r="VYQ10" s="46"/>
      <c r="VYR10" s="46"/>
      <c r="VYS10" s="46"/>
      <c r="VYT10" s="46"/>
      <c r="VYU10" s="46"/>
      <c r="VYV10" s="46"/>
      <c r="VYW10" s="46"/>
      <c r="VYX10" s="46"/>
      <c r="VYY10" s="46"/>
      <c r="VYZ10" s="46"/>
      <c r="VZA10" s="46"/>
      <c r="VZB10" s="46"/>
      <c r="VZC10" s="46"/>
      <c r="VZD10" s="46"/>
      <c r="VZE10" s="46"/>
      <c r="VZF10" s="46"/>
      <c r="VZG10" s="46"/>
      <c r="VZH10" s="46"/>
      <c r="VZI10" s="46"/>
      <c r="VZJ10" s="46"/>
      <c r="VZK10" s="46"/>
      <c r="VZL10" s="46"/>
      <c r="VZM10" s="46"/>
      <c r="VZN10" s="46"/>
      <c r="VZO10" s="46"/>
      <c r="VZP10" s="46"/>
      <c r="VZQ10" s="46"/>
      <c r="VZR10" s="46"/>
      <c r="VZS10" s="46"/>
      <c r="VZT10" s="46"/>
      <c r="VZU10" s="46"/>
      <c r="VZV10" s="46"/>
      <c r="VZW10" s="46"/>
      <c r="VZX10" s="46"/>
      <c r="VZY10" s="46"/>
      <c r="VZZ10" s="46"/>
      <c r="WAA10" s="46"/>
      <c r="WAB10" s="46"/>
      <c r="WAC10" s="46"/>
      <c r="WAD10" s="46"/>
      <c r="WAE10" s="46"/>
      <c r="WAF10" s="46"/>
      <c r="WAG10" s="46"/>
      <c r="WAH10" s="46"/>
      <c r="WAI10" s="46"/>
      <c r="WAJ10" s="46"/>
      <c r="WAK10" s="46"/>
      <c r="WAL10" s="46"/>
      <c r="WAM10" s="46"/>
      <c r="WAN10" s="46"/>
      <c r="WAO10" s="46"/>
      <c r="WAP10" s="46"/>
      <c r="WAQ10" s="46"/>
      <c r="WAR10" s="46"/>
      <c r="WAS10" s="46"/>
      <c r="WAT10" s="46"/>
      <c r="WAU10" s="46"/>
      <c r="WAV10" s="46"/>
      <c r="WAW10" s="46"/>
      <c r="WAX10" s="46"/>
      <c r="WAY10" s="46"/>
      <c r="WAZ10" s="46"/>
      <c r="WBA10" s="46"/>
      <c r="WBB10" s="46"/>
      <c r="WBC10" s="46"/>
      <c r="WBD10" s="46"/>
      <c r="WBE10" s="46"/>
      <c r="WBF10" s="46"/>
      <c r="WBG10" s="46"/>
      <c r="WBH10" s="46"/>
      <c r="WBI10" s="46"/>
      <c r="WBJ10" s="46"/>
      <c r="WBK10" s="46"/>
      <c r="WBL10" s="46"/>
      <c r="WBM10" s="46"/>
      <c r="WBN10" s="46"/>
      <c r="WBO10" s="46"/>
      <c r="WBP10" s="46"/>
      <c r="WBQ10" s="46"/>
      <c r="WBR10" s="46"/>
      <c r="WBS10" s="46"/>
      <c r="WBT10" s="46"/>
      <c r="WBU10" s="46"/>
      <c r="WBV10" s="46"/>
      <c r="WBW10" s="46"/>
      <c r="WBX10" s="46"/>
      <c r="WBY10" s="46"/>
      <c r="WBZ10" s="46"/>
      <c r="WCA10" s="46"/>
      <c r="WCB10" s="46"/>
      <c r="WCC10" s="46"/>
      <c r="WCD10" s="46"/>
      <c r="WCE10" s="46"/>
      <c r="WCF10" s="46"/>
      <c r="WCG10" s="46"/>
      <c r="WCH10" s="46"/>
      <c r="WCI10" s="46"/>
      <c r="WCJ10" s="46"/>
      <c r="WCK10" s="46"/>
      <c r="WCL10" s="46"/>
      <c r="WCM10" s="46"/>
      <c r="WCN10" s="46"/>
      <c r="WCO10" s="46"/>
      <c r="WCP10" s="46"/>
      <c r="WCQ10" s="46"/>
      <c r="WCR10" s="46"/>
      <c r="WCS10" s="46"/>
      <c r="WCT10" s="46"/>
      <c r="WCU10" s="46"/>
      <c r="WCV10" s="46"/>
      <c r="WCW10" s="46"/>
      <c r="WCX10" s="46"/>
      <c r="WCY10" s="46"/>
      <c r="WCZ10" s="46"/>
      <c r="WDA10" s="46"/>
      <c r="WDB10" s="46"/>
      <c r="WDC10" s="46"/>
      <c r="WDD10" s="46"/>
      <c r="WDE10" s="46"/>
      <c r="WDF10" s="46"/>
      <c r="WDG10" s="46"/>
      <c r="WDH10" s="46"/>
      <c r="WDI10" s="46"/>
      <c r="WDJ10" s="46"/>
      <c r="WDK10" s="46"/>
      <c r="WDL10" s="46"/>
      <c r="WDM10" s="46"/>
      <c r="WDN10" s="46"/>
      <c r="WDO10" s="46"/>
      <c r="WDP10" s="46"/>
      <c r="WDQ10" s="46"/>
      <c r="WDR10" s="46"/>
      <c r="WDS10" s="46"/>
      <c r="WDT10" s="46"/>
      <c r="WDU10" s="46"/>
      <c r="WDV10" s="46"/>
      <c r="WDW10" s="46"/>
      <c r="WDX10" s="46"/>
      <c r="WDY10" s="46"/>
      <c r="WDZ10" s="46"/>
      <c r="WEA10" s="46"/>
      <c r="WEB10" s="46"/>
      <c r="WEC10" s="46"/>
      <c r="WED10" s="46"/>
      <c r="WEE10" s="46"/>
      <c r="WEF10" s="46"/>
      <c r="WEG10" s="46"/>
      <c r="WEH10" s="46"/>
      <c r="WEI10" s="46"/>
      <c r="WEJ10" s="46"/>
      <c r="WEK10" s="46"/>
      <c r="WEL10" s="46"/>
      <c r="WEM10" s="46"/>
      <c r="WEN10" s="46"/>
      <c r="WEO10" s="46"/>
      <c r="WEP10" s="46"/>
      <c r="WEQ10" s="46"/>
      <c r="WER10" s="46"/>
      <c r="WES10" s="46"/>
      <c r="WET10" s="46"/>
      <c r="WEU10" s="46"/>
      <c r="WEV10" s="46"/>
      <c r="WEW10" s="46"/>
      <c r="WEX10" s="46"/>
      <c r="WEY10" s="46"/>
      <c r="WEZ10" s="46"/>
      <c r="WFA10" s="46"/>
      <c r="WFB10" s="46"/>
      <c r="WFC10" s="46"/>
      <c r="WFD10" s="46"/>
      <c r="WFE10" s="46"/>
      <c r="WFF10" s="46"/>
      <c r="WFG10" s="46"/>
      <c r="WFH10" s="46"/>
      <c r="WFI10" s="46"/>
      <c r="WFJ10" s="46"/>
      <c r="WFK10" s="46"/>
      <c r="WFL10" s="46"/>
      <c r="WFM10" s="46"/>
      <c r="WFN10" s="46"/>
      <c r="WFO10" s="46"/>
      <c r="WFP10" s="46"/>
      <c r="WFQ10" s="46"/>
      <c r="WFR10" s="46"/>
      <c r="WFS10" s="46"/>
      <c r="WFT10" s="46"/>
      <c r="WFU10" s="46"/>
      <c r="WFV10" s="46"/>
      <c r="WFW10" s="46"/>
      <c r="WFX10" s="46"/>
      <c r="WFY10" s="46"/>
      <c r="WFZ10" s="46"/>
      <c r="WGA10" s="46"/>
      <c r="WGB10" s="46"/>
      <c r="WGC10" s="46"/>
      <c r="WGD10" s="46"/>
      <c r="WGE10" s="46"/>
      <c r="WGF10" s="46"/>
      <c r="WGG10" s="46"/>
      <c r="WGH10" s="46"/>
      <c r="WGI10" s="46"/>
      <c r="WGJ10" s="46"/>
      <c r="WGK10" s="46"/>
      <c r="WGL10" s="46"/>
      <c r="WGM10" s="46"/>
      <c r="WGN10" s="46"/>
      <c r="WGO10" s="46"/>
      <c r="WGP10" s="46"/>
      <c r="WGQ10" s="46"/>
      <c r="WGR10" s="46"/>
      <c r="WGS10" s="46"/>
      <c r="WGT10" s="46"/>
      <c r="WGU10" s="46"/>
      <c r="WGV10" s="46"/>
      <c r="WGW10" s="46"/>
      <c r="WGX10" s="46"/>
      <c r="WGY10" s="46"/>
      <c r="WGZ10" s="46"/>
      <c r="WHA10" s="46"/>
      <c r="WHB10" s="46"/>
      <c r="WHC10" s="46"/>
      <c r="WHD10" s="46"/>
      <c r="WHE10" s="46"/>
      <c r="WHF10" s="46"/>
      <c r="WHG10" s="46"/>
      <c r="WHH10" s="46"/>
      <c r="WHI10" s="46"/>
      <c r="WHJ10" s="46"/>
      <c r="WHK10" s="46"/>
      <c r="WHL10" s="46"/>
      <c r="WHM10" s="46"/>
      <c r="WHN10" s="46"/>
      <c r="WHO10" s="46"/>
      <c r="WHP10" s="46"/>
      <c r="WHQ10" s="46"/>
      <c r="WHR10" s="46"/>
      <c r="WHS10" s="46"/>
      <c r="WHT10" s="46"/>
      <c r="WHU10" s="46"/>
      <c r="WHV10" s="46"/>
      <c r="WHW10" s="46"/>
      <c r="WHX10" s="46"/>
      <c r="WHY10" s="46"/>
      <c r="WHZ10" s="46"/>
      <c r="WIA10" s="46"/>
      <c r="WIB10" s="46"/>
      <c r="WIC10" s="46"/>
      <c r="WID10" s="46"/>
      <c r="WIE10" s="46"/>
      <c r="WIF10" s="46"/>
      <c r="WIG10" s="46"/>
      <c r="WIH10" s="46"/>
      <c r="WII10" s="46"/>
      <c r="WIJ10" s="46"/>
      <c r="WIK10" s="46"/>
      <c r="WIL10" s="46"/>
      <c r="WIM10" s="46"/>
      <c r="WIN10" s="46"/>
      <c r="WIO10" s="46"/>
      <c r="WIP10" s="46"/>
      <c r="WIQ10" s="46"/>
      <c r="WIR10" s="46"/>
      <c r="WIS10" s="46"/>
      <c r="WIT10" s="46"/>
      <c r="WIU10" s="46"/>
      <c r="WIV10" s="46"/>
      <c r="WIW10" s="46"/>
      <c r="WIX10" s="46"/>
      <c r="WIY10" s="46"/>
      <c r="WIZ10" s="46"/>
      <c r="WJA10" s="46"/>
      <c r="WJB10" s="46"/>
      <c r="WJC10" s="46"/>
      <c r="WJD10" s="46"/>
      <c r="WJE10" s="46"/>
      <c r="WJF10" s="46"/>
      <c r="WJG10" s="46"/>
      <c r="WJH10" s="46"/>
      <c r="WJI10" s="46"/>
      <c r="WJJ10" s="46"/>
      <c r="WJK10" s="46"/>
      <c r="WJL10" s="46"/>
      <c r="WJM10" s="46"/>
      <c r="WJN10" s="46"/>
      <c r="WJO10" s="46"/>
      <c r="WJP10" s="46"/>
      <c r="WJQ10" s="46"/>
      <c r="WJR10" s="46"/>
      <c r="WJS10" s="46"/>
      <c r="WJT10" s="46"/>
      <c r="WJU10" s="46"/>
      <c r="WJV10" s="46"/>
      <c r="WJW10" s="46"/>
      <c r="WJX10" s="46"/>
      <c r="WJY10" s="46"/>
      <c r="WJZ10" s="46"/>
      <c r="WKA10" s="46"/>
      <c r="WKB10" s="46"/>
      <c r="WKC10" s="46"/>
      <c r="WKD10" s="46"/>
      <c r="WKE10" s="46"/>
      <c r="WKF10" s="46"/>
      <c r="WKG10" s="46"/>
      <c r="WKH10" s="46"/>
      <c r="WKI10" s="46"/>
      <c r="WKJ10" s="46"/>
      <c r="WKK10" s="46"/>
      <c r="WKL10" s="46"/>
      <c r="WKM10" s="46"/>
      <c r="WKN10" s="46"/>
      <c r="WKO10" s="46"/>
      <c r="WKP10" s="46"/>
      <c r="WKQ10" s="46"/>
      <c r="WKR10" s="46"/>
      <c r="WKS10" s="46"/>
      <c r="WKT10" s="46"/>
      <c r="WKU10" s="46"/>
      <c r="WKV10" s="46"/>
      <c r="WKW10" s="46"/>
      <c r="WKX10" s="46"/>
      <c r="WKY10" s="46"/>
      <c r="WKZ10" s="46"/>
      <c r="WLA10" s="46"/>
      <c r="WLB10" s="46"/>
      <c r="WLC10" s="46"/>
      <c r="WLD10" s="46"/>
      <c r="WLE10" s="46"/>
      <c r="WLF10" s="46"/>
      <c r="WLG10" s="46"/>
      <c r="WLH10" s="46"/>
      <c r="WLI10" s="46"/>
      <c r="WLJ10" s="46"/>
      <c r="WLK10" s="46"/>
      <c r="WLL10" s="46"/>
      <c r="WLM10" s="46"/>
      <c r="WLN10" s="46"/>
      <c r="WLO10" s="46"/>
      <c r="WLP10" s="46"/>
      <c r="WLQ10" s="46"/>
      <c r="WLR10" s="46"/>
      <c r="WLS10" s="46"/>
      <c r="WLT10" s="46"/>
      <c r="WLU10" s="46"/>
      <c r="WLV10" s="46"/>
      <c r="WLW10" s="46"/>
      <c r="WLX10" s="46"/>
      <c r="WLY10" s="46"/>
      <c r="WLZ10" s="46"/>
      <c r="WMA10" s="46"/>
      <c r="WMB10" s="46"/>
      <c r="WMC10" s="46"/>
      <c r="WMD10" s="46"/>
      <c r="WME10" s="46"/>
      <c r="WMF10" s="46"/>
      <c r="WMG10" s="46"/>
      <c r="WMH10" s="46"/>
      <c r="WMI10" s="46"/>
      <c r="WMJ10" s="46"/>
      <c r="WMK10" s="46"/>
      <c r="WML10" s="46"/>
      <c r="WMM10" s="46"/>
      <c r="WMN10" s="46"/>
      <c r="WMO10" s="46"/>
      <c r="WMP10" s="46"/>
      <c r="WMQ10" s="46"/>
      <c r="WMR10" s="46"/>
      <c r="WMS10" s="46"/>
      <c r="WMT10" s="46"/>
      <c r="WMU10" s="46"/>
      <c r="WMV10" s="46"/>
      <c r="WMW10" s="46"/>
      <c r="WMX10" s="46"/>
      <c r="WMY10" s="46"/>
      <c r="WMZ10" s="46"/>
      <c r="WNA10" s="46"/>
      <c r="WNB10" s="46"/>
      <c r="WNC10" s="46"/>
      <c r="WND10" s="46"/>
      <c r="WNE10" s="46"/>
      <c r="WNF10" s="46"/>
      <c r="WNG10" s="46"/>
      <c r="WNH10" s="46"/>
      <c r="WNI10" s="46"/>
      <c r="WNJ10" s="46"/>
      <c r="WNK10" s="46"/>
      <c r="WNL10" s="46"/>
      <c r="WNM10" s="46"/>
      <c r="WNN10" s="46"/>
      <c r="WNO10" s="46"/>
      <c r="WNP10" s="46"/>
      <c r="WNQ10" s="46"/>
      <c r="WNR10" s="46"/>
      <c r="WNS10" s="46"/>
      <c r="WNT10" s="46"/>
      <c r="WNU10" s="46"/>
      <c r="WNV10" s="46"/>
      <c r="WNW10" s="46"/>
      <c r="WNX10" s="46"/>
      <c r="WNY10" s="46"/>
      <c r="WNZ10" s="46"/>
      <c r="WOA10" s="46"/>
      <c r="WOB10" s="46"/>
      <c r="WOC10" s="46"/>
      <c r="WOD10" s="46"/>
      <c r="WOE10" s="46"/>
      <c r="WOF10" s="46"/>
      <c r="WOG10" s="46"/>
      <c r="WOH10" s="46"/>
      <c r="WOI10" s="46"/>
      <c r="WOJ10" s="46"/>
      <c r="WOK10" s="46"/>
      <c r="WOL10" s="46"/>
      <c r="WOM10" s="46"/>
      <c r="WON10" s="46"/>
      <c r="WOO10" s="46"/>
      <c r="WOP10" s="46"/>
      <c r="WOQ10" s="46"/>
      <c r="WOR10" s="46"/>
      <c r="WOS10" s="46"/>
      <c r="WOT10" s="46"/>
      <c r="WOU10" s="46"/>
      <c r="WOV10" s="46"/>
      <c r="WOW10" s="46"/>
      <c r="WOX10" s="46"/>
      <c r="WOY10" s="46"/>
      <c r="WOZ10" s="46"/>
      <c r="WPA10" s="46"/>
      <c r="WPB10" s="46"/>
      <c r="WPC10" s="46"/>
      <c r="WPD10" s="46"/>
      <c r="WPE10" s="46"/>
      <c r="WPF10" s="46"/>
      <c r="WPG10" s="46"/>
      <c r="WPH10" s="46"/>
      <c r="WPI10" s="46"/>
      <c r="WPJ10" s="46"/>
      <c r="WPK10" s="46"/>
      <c r="WPL10" s="46"/>
      <c r="WPM10" s="46"/>
      <c r="WPN10" s="46"/>
      <c r="WPO10" s="46"/>
      <c r="WPP10" s="46"/>
      <c r="WPQ10" s="46"/>
      <c r="WPR10" s="46"/>
      <c r="WPS10" s="46"/>
      <c r="WPT10" s="46"/>
      <c r="WPU10" s="46"/>
      <c r="WPV10" s="46"/>
      <c r="WPW10" s="46"/>
      <c r="WPX10" s="46"/>
      <c r="WPY10" s="46"/>
      <c r="WPZ10" s="46"/>
      <c r="WQA10" s="46"/>
      <c r="WQB10" s="46"/>
      <c r="WQC10" s="46"/>
      <c r="WQD10" s="46"/>
      <c r="WQE10" s="46"/>
      <c r="WQF10" s="46"/>
      <c r="WQG10" s="46"/>
      <c r="WQH10" s="46"/>
      <c r="WQI10" s="46"/>
      <c r="WQJ10" s="46"/>
      <c r="WQK10" s="46"/>
      <c r="WQL10" s="46"/>
      <c r="WQM10" s="46"/>
      <c r="WQN10" s="46"/>
      <c r="WQO10" s="46"/>
      <c r="WQP10" s="46"/>
      <c r="WQQ10" s="46"/>
      <c r="WQR10" s="46"/>
      <c r="WQS10" s="46"/>
      <c r="WQT10" s="46"/>
      <c r="WQU10" s="46"/>
      <c r="WQV10" s="46"/>
      <c r="WQW10" s="46"/>
      <c r="WQX10" s="46"/>
      <c r="WQY10" s="46"/>
      <c r="WQZ10" s="46"/>
      <c r="WRA10" s="46"/>
      <c r="WRB10" s="46"/>
      <c r="WRC10" s="46"/>
      <c r="WRD10" s="46"/>
      <c r="WRE10" s="46"/>
      <c r="WRF10" s="46"/>
      <c r="WRG10" s="46"/>
      <c r="WRH10" s="46"/>
      <c r="WRI10" s="46"/>
      <c r="WRJ10" s="46"/>
      <c r="WRK10" s="46"/>
      <c r="WRL10" s="46"/>
      <c r="WRM10" s="46"/>
      <c r="WRN10" s="46"/>
      <c r="WRO10" s="46"/>
      <c r="WRP10" s="46"/>
      <c r="WRQ10" s="46"/>
      <c r="WRR10" s="46"/>
      <c r="WRS10" s="46"/>
      <c r="WRT10" s="46"/>
      <c r="WRU10" s="46"/>
      <c r="WRV10" s="46"/>
      <c r="WRW10" s="46"/>
      <c r="WRX10" s="46"/>
      <c r="WRY10" s="46"/>
      <c r="WRZ10" s="46"/>
      <c r="WSA10" s="46"/>
      <c r="WSB10" s="46"/>
      <c r="WSC10" s="46"/>
      <c r="WSD10" s="46"/>
      <c r="WSE10" s="46"/>
      <c r="WSF10" s="46"/>
      <c r="WSG10" s="46"/>
      <c r="WSH10" s="46"/>
      <c r="WSI10" s="46"/>
      <c r="WSJ10" s="46"/>
      <c r="WSK10" s="46"/>
      <c r="WSL10" s="46"/>
      <c r="WSM10" s="46"/>
      <c r="WSN10" s="46"/>
      <c r="WSO10" s="46"/>
      <c r="WSP10" s="46"/>
      <c r="WSQ10" s="46"/>
      <c r="WSR10" s="46"/>
      <c r="WSS10" s="46"/>
      <c r="WST10" s="46"/>
      <c r="WSU10" s="46"/>
      <c r="WSV10" s="46"/>
      <c r="WSW10" s="46"/>
      <c r="WSX10" s="46"/>
      <c r="WSY10" s="46"/>
      <c r="WSZ10" s="46"/>
      <c r="WTA10" s="46"/>
      <c r="WTB10" s="46"/>
      <c r="WTC10" s="46"/>
      <c r="WTD10" s="46"/>
      <c r="WTE10" s="46"/>
      <c r="WTF10" s="46"/>
      <c r="WTG10" s="46"/>
      <c r="WTH10" s="46"/>
      <c r="WTI10" s="46"/>
      <c r="WTJ10" s="46"/>
      <c r="WTK10" s="46"/>
      <c r="WTL10" s="46"/>
      <c r="WTM10" s="46"/>
      <c r="WTN10" s="46"/>
      <c r="WTO10" s="46"/>
      <c r="WTP10" s="46"/>
      <c r="WTQ10" s="46"/>
      <c r="WTR10" s="46"/>
      <c r="WTS10" s="46"/>
      <c r="WTT10" s="46"/>
      <c r="WTU10" s="46"/>
      <c r="WTV10" s="46"/>
      <c r="WTW10" s="46"/>
      <c r="WTX10" s="46"/>
      <c r="WTY10" s="46"/>
      <c r="WTZ10" s="46"/>
      <c r="WUA10" s="46"/>
      <c r="WUB10" s="46"/>
      <c r="WUC10" s="46"/>
      <c r="WUD10" s="46"/>
      <c r="WUE10" s="46"/>
      <c r="WUF10" s="46"/>
      <c r="WUG10" s="46"/>
      <c r="WUH10" s="46"/>
      <c r="WUI10" s="46"/>
      <c r="WUJ10" s="46"/>
      <c r="WUK10" s="46"/>
      <c r="WUL10" s="46"/>
      <c r="WUM10" s="46"/>
      <c r="WUN10" s="46"/>
      <c r="WUO10" s="46"/>
      <c r="WUP10" s="46"/>
      <c r="WUQ10" s="46"/>
      <c r="WUR10" s="46"/>
      <c r="WUS10" s="46"/>
      <c r="WUT10" s="46"/>
      <c r="WUU10" s="46"/>
      <c r="WUV10" s="46"/>
      <c r="WUW10" s="46"/>
      <c r="WUX10" s="46"/>
      <c r="WUY10" s="46"/>
      <c r="WUZ10" s="46"/>
      <c r="WVA10" s="46"/>
      <c r="WVB10" s="46"/>
      <c r="WVC10" s="46"/>
      <c r="WVD10" s="46"/>
      <c r="WVE10" s="46"/>
      <c r="WVF10" s="46"/>
      <c r="WVG10" s="46"/>
      <c r="WVH10" s="46"/>
      <c r="WVI10" s="46"/>
      <c r="WVJ10" s="46"/>
      <c r="WVK10" s="46"/>
      <c r="WVL10" s="46"/>
      <c r="WVM10" s="46"/>
      <c r="WVN10" s="46"/>
      <c r="WVO10" s="46"/>
      <c r="WVP10" s="46"/>
      <c r="WVQ10" s="46"/>
      <c r="WVR10" s="46"/>
      <c r="WVS10" s="46"/>
      <c r="WVT10" s="46"/>
      <c r="WVU10" s="46"/>
      <c r="WVV10" s="46"/>
      <c r="WVW10" s="46"/>
      <c r="WVX10" s="46"/>
      <c r="WVY10" s="46"/>
      <c r="WVZ10" s="46"/>
      <c r="WWA10" s="46"/>
      <c r="WWB10" s="46"/>
      <c r="WWC10" s="46"/>
    </row>
    <row r="11" spans="1:16149" s="45" customFormat="1" ht="29.25" customHeight="1">
      <c r="A11" s="192"/>
      <c r="B11" s="192"/>
      <c r="C11" s="192"/>
      <c r="D11" s="192"/>
      <c r="E11" s="192"/>
      <c r="F11" s="192"/>
      <c r="G11" s="192"/>
      <c r="H11" s="192"/>
      <c r="I11" s="192"/>
      <c r="J11" s="192"/>
      <c r="K11" s="192"/>
      <c r="L11" s="192"/>
      <c r="M11" s="192"/>
      <c r="N11" s="192"/>
      <c r="O11" s="192"/>
      <c r="P11" s="192"/>
      <c r="Q11" s="192"/>
      <c r="R11" s="192"/>
      <c r="S11" s="192"/>
      <c r="T11" s="192"/>
      <c r="U11" s="192"/>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c r="EB11" s="46"/>
      <c r="EC11" s="46"/>
      <c r="ED11" s="46"/>
      <c r="EE11" s="46"/>
      <c r="EF11" s="46"/>
      <c r="EG11" s="46"/>
      <c r="EH11" s="46"/>
      <c r="EI11" s="46"/>
      <c r="EJ11" s="46"/>
      <c r="EK11" s="46"/>
      <c r="EL11" s="46"/>
      <c r="EM11" s="46"/>
      <c r="EN11" s="46"/>
      <c r="EO11" s="46"/>
      <c r="EP11" s="46"/>
      <c r="EQ11" s="46"/>
      <c r="ER11" s="46"/>
      <c r="ES11" s="46"/>
      <c r="ET11" s="46"/>
      <c r="EU11" s="46"/>
      <c r="EV11" s="46"/>
      <c r="EW11" s="46"/>
      <c r="EX11" s="46"/>
      <c r="EY11" s="46"/>
      <c r="EZ11" s="46"/>
      <c r="FA11" s="46"/>
      <c r="FB11" s="46"/>
      <c r="FC11" s="46"/>
      <c r="FD11" s="46"/>
      <c r="FE11" s="46"/>
      <c r="FF11" s="46"/>
      <c r="FG11" s="46"/>
      <c r="FH11" s="46"/>
      <c r="FI11" s="46"/>
      <c r="FJ11" s="46"/>
      <c r="FK11" s="46"/>
      <c r="FL11" s="46"/>
      <c r="FM11" s="46"/>
      <c r="FN11" s="46"/>
      <c r="FO11" s="46"/>
      <c r="FP11" s="46"/>
      <c r="FQ11" s="46"/>
      <c r="FR11" s="46"/>
      <c r="FS11" s="46"/>
      <c r="FT11" s="46"/>
      <c r="FU11" s="46"/>
      <c r="FV11" s="46"/>
      <c r="FW11" s="46"/>
      <c r="FX11" s="46"/>
      <c r="FY11" s="46"/>
      <c r="FZ11" s="46"/>
      <c r="GA11" s="46"/>
      <c r="GB11" s="46"/>
      <c r="GC11" s="46"/>
      <c r="GD11" s="46"/>
      <c r="GE11" s="46"/>
      <c r="GF11" s="46"/>
      <c r="GG11" s="46"/>
      <c r="GH11" s="46"/>
      <c r="GI11" s="46"/>
      <c r="GJ11" s="46"/>
      <c r="GK11" s="46"/>
      <c r="GL11" s="46"/>
      <c r="GM11" s="46"/>
      <c r="GN11" s="46"/>
      <c r="GO11" s="46"/>
      <c r="GP11" s="46"/>
      <c r="GQ11" s="46"/>
      <c r="GR11" s="46"/>
      <c r="GS11" s="46"/>
      <c r="GT11" s="46"/>
      <c r="GU11" s="46"/>
      <c r="GV11" s="46"/>
      <c r="GW11" s="46"/>
      <c r="GX11" s="46"/>
      <c r="GY11" s="46"/>
      <c r="GZ11" s="46"/>
      <c r="HA11" s="46"/>
      <c r="HB11" s="46"/>
      <c r="HC11" s="46"/>
      <c r="HD11" s="46"/>
      <c r="HE11" s="46"/>
      <c r="HF11" s="46"/>
      <c r="HG11" s="46"/>
      <c r="HH11" s="46"/>
      <c r="HI11" s="46"/>
      <c r="HJ11" s="46"/>
      <c r="HK11" s="46"/>
      <c r="HL11" s="46"/>
      <c r="HM11" s="46"/>
      <c r="HN11" s="46"/>
      <c r="HO11" s="46"/>
      <c r="HP11" s="46"/>
      <c r="HQ11" s="46"/>
      <c r="HR11" s="46"/>
      <c r="HS11" s="46"/>
      <c r="HT11" s="46"/>
      <c r="HU11" s="46"/>
      <c r="HV11" s="46"/>
      <c r="HW11" s="46"/>
      <c r="HX11" s="46"/>
      <c r="HY11" s="46"/>
      <c r="HZ11" s="46"/>
      <c r="IA11" s="46"/>
      <c r="IB11" s="46"/>
      <c r="IC11" s="46"/>
      <c r="ID11" s="46"/>
      <c r="IE11" s="46"/>
      <c r="IF11" s="46"/>
      <c r="IG11" s="46"/>
      <c r="IH11" s="46"/>
      <c r="II11" s="46"/>
      <c r="IJ11" s="46"/>
      <c r="IK11" s="46"/>
      <c r="IL11" s="46"/>
      <c r="IM11" s="46"/>
      <c r="IN11" s="46"/>
      <c r="IO11" s="46"/>
      <c r="IP11" s="46"/>
      <c r="IQ11" s="46"/>
      <c r="IR11" s="46"/>
      <c r="IS11" s="46"/>
      <c r="IT11" s="46"/>
      <c r="IU11" s="46"/>
      <c r="IV11" s="46"/>
      <c r="IW11" s="46"/>
      <c r="IX11" s="46"/>
      <c r="IY11" s="46"/>
      <c r="IZ11" s="46"/>
      <c r="JA11" s="46"/>
      <c r="JB11" s="46"/>
      <c r="JC11" s="46"/>
      <c r="JD11" s="46"/>
      <c r="JE11" s="46"/>
      <c r="JF11" s="46"/>
      <c r="JG11" s="46"/>
      <c r="JH11" s="46"/>
      <c r="JI11" s="46"/>
      <c r="JJ11" s="46"/>
      <c r="JK11" s="46"/>
      <c r="JL11" s="46"/>
      <c r="JM11" s="46"/>
      <c r="JN11" s="46"/>
      <c r="JO11" s="46"/>
      <c r="JP11" s="46"/>
      <c r="JQ11" s="46"/>
      <c r="JR11" s="46"/>
      <c r="JS11" s="46"/>
      <c r="JT11" s="46"/>
      <c r="JU11" s="46"/>
      <c r="JV11" s="46"/>
      <c r="JW11" s="46"/>
      <c r="JX11" s="46"/>
      <c r="JY11" s="46"/>
      <c r="JZ11" s="46"/>
      <c r="KA11" s="46"/>
      <c r="KB11" s="46"/>
      <c r="KC11" s="46"/>
      <c r="KD11" s="46"/>
      <c r="KE11" s="46"/>
      <c r="KF11" s="46"/>
      <c r="KG11" s="46"/>
      <c r="KH11" s="46"/>
      <c r="KI11" s="46"/>
      <c r="KJ11" s="46"/>
      <c r="KK11" s="46"/>
      <c r="KL11" s="46"/>
      <c r="KM11" s="46"/>
      <c r="KN11" s="46"/>
      <c r="KO11" s="46"/>
      <c r="KP11" s="46"/>
      <c r="KQ11" s="46"/>
      <c r="KR11" s="46"/>
      <c r="KS11" s="46"/>
      <c r="KT11" s="46"/>
      <c r="KU11" s="46"/>
      <c r="KV11" s="46"/>
      <c r="KW11" s="46"/>
      <c r="KX11" s="46"/>
      <c r="KY11" s="46"/>
      <c r="KZ11" s="46"/>
      <c r="LA11" s="46"/>
      <c r="LB11" s="46"/>
      <c r="LC11" s="46"/>
      <c r="LD11" s="46"/>
      <c r="LE11" s="46"/>
      <c r="LF11" s="46"/>
      <c r="LG11" s="46"/>
      <c r="LH11" s="46"/>
      <c r="LI11" s="46"/>
      <c r="LJ11" s="46"/>
      <c r="LK11" s="46"/>
      <c r="LL11" s="46"/>
      <c r="LM11" s="46"/>
      <c r="LN11" s="46"/>
      <c r="LO11" s="46"/>
      <c r="LP11" s="46"/>
      <c r="LQ11" s="46"/>
      <c r="LR11" s="46"/>
      <c r="LS11" s="46"/>
      <c r="LT11" s="46"/>
      <c r="LU11" s="46"/>
      <c r="LV11" s="46"/>
      <c r="LW11" s="46"/>
      <c r="LX11" s="46"/>
      <c r="LY11" s="46"/>
      <c r="LZ11" s="46"/>
      <c r="MA11" s="46"/>
      <c r="MB11" s="46"/>
      <c r="MC11" s="46"/>
      <c r="MD11" s="46"/>
      <c r="ME11" s="46"/>
      <c r="MF11" s="46"/>
      <c r="MG11" s="46"/>
      <c r="MH11" s="46"/>
      <c r="MI11" s="46"/>
      <c r="MJ11" s="46"/>
      <c r="MK11" s="46"/>
      <c r="ML11" s="46"/>
      <c r="MM11" s="46"/>
      <c r="MN11" s="46"/>
      <c r="MO11" s="46"/>
      <c r="MP11" s="46"/>
      <c r="MQ11" s="46"/>
      <c r="MR11" s="46"/>
      <c r="MS11" s="46"/>
      <c r="MT11" s="46"/>
      <c r="MU11" s="46"/>
      <c r="MV11" s="46"/>
      <c r="MW11" s="46"/>
      <c r="MX11" s="46"/>
      <c r="MY11" s="46"/>
      <c r="MZ11" s="46"/>
      <c r="NA11" s="46"/>
      <c r="NB11" s="46"/>
      <c r="NC11" s="46"/>
      <c r="ND11" s="46"/>
      <c r="NE11" s="46"/>
      <c r="NF11" s="46"/>
      <c r="NG11" s="46"/>
      <c r="NH11" s="46"/>
      <c r="NI11" s="46"/>
      <c r="NJ11" s="46"/>
      <c r="NK11" s="46"/>
      <c r="NL11" s="46"/>
      <c r="NM11" s="46"/>
      <c r="NN11" s="46"/>
      <c r="NO11" s="46"/>
      <c r="NP11" s="46"/>
      <c r="NQ11" s="46"/>
      <c r="NR11" s="46"/>
      <c r="NS11" s="46"/>
      <c r="NT11" s="46"/>
      <c r="NU11" s="46"/>
      <c r="NV11" s="46"/>
      <c r="NW11" s="46"/>
      <c r="NX11" s="46"/>
      <c r="NY11" s="46"/>
      <c r="NZ11" s="46"/>
      <c r="OA11" s="46"/>
      <c r="OB11" s="46"/>
      <c r="OC11" s="46"/>
      <c r="OD11" s="46"/>
      <c r="OE11" s="46"/>
      <c r="OF11" s="46"/>
      <c r="OG11" s="46"/>
      <c r="OH11" s="46"/>
      <c r="OI11" s="46"/>
      <c r="OJ11" s="46"/>
      <c r="OK11" s="46"/>
      <c r="OL11" s="46"/>
      <c r="OM11" s="46"/>
      <c r="ON11" s="46"/>
      <c r="OO11" s="46"/>
      <c r="OP11" s="46"/>
      <c r="OQ11" s="46"/>
      <c r="OR11" s="46"/>
      <c r="OS11" s="46"/>
      <c r="OT11" s="46"/>
      <c r="OU11" s="46"/>
      <c r="OV11" s="46"/>
      <c r="OW11" s="46"/>
      <c r="OX11" s="46"/>
      <c r="OY11" s="46"/>
      <c r="OZ11" s="46"/>
      <c r="PA11" s="46"/>
      <c r="PB11" s="46"/>
      <c r="PC11" s="46"/>
      <c r="PD11" s="46"/>
      <c r="PE11" s="46"/>
      <c r="PF11" s="46"/>
      <c r="PG11" s="46"/>
      <c r="PH11" s="46"/>
      <c r="PI11" s="46"/>
      <c r="PJ11" s="46"/>
      <c r="PK11" s="46"/>
      <c r="PL11" s="46"/>
      <c r="PM11" s="46"/>
      <c r="PN11" s="46"/>
      <c r="PO11" s="46"/>
      <c r="PP11" s="46"/>
      <c r="PQ11" s="46"/>
      <c r="PR11" s="46"/>
      <c r="PS11" s="46"/>
      <c r="PT11" s="46"/>
      <c r="PU11" s="46"/>
      <c r="PV11" s="46"/>
      <c r="PW11" s="46"/>
      <c r="PX11" s="46"/>
      <c r="PY11" s="46"/>
      <c r="PZ11" s="46"/>
      <c r="QA11" s="46"/>
      <c r="QB11" s="46"/>
      <c r="QC11" s="46"/>
      <c r="QD11" s="46"/>
      <c r="QE11" s="46"/>
      <c r="QF11" s="46"/>
      <c r="QG11" s="46"/>
      <c r="QH11" s="46"/>
      <c r="QI11" s="46"/>
      <c r="QJ11" s="46"/>
      <c r="QK11" s="46"/>
      <c r="QL11" s="46"/>
      <c r="QM11" s="46"/>
      <c r="QN11" s="46"/>
      <c r="QO11" s="46"/>
      <c r="QP11" s="46"/>
      <c r="QQ11" s="46"/>
      <c r="QR11" s="46"/>
      <c r="QS11" s="46"/>
      <c r="QT11" s="46"/>
      <c r="QU11" s="46"/>
      <c r="QV11" s="46"/>
      <c r="QW11" s="46"/>
      <c r="QX11" s="46"/>
      <c r="QY11" s="46"/>
      <c r="QZ11" s="46"/>
      <c r="RA11" s="46"/>
      <c r="RB11" s="46"/>
      <c r="RC11" s="46"/>
      <c r="RD11" s="46"/>
      <c r="RE11" s="46"/>
      <c r="RF11" s="46"/>
      <c r="RG11" s="46"/>
      <c r="RH11" s="46"/>
      <c r="RI11" s="46"/>
      <c r="RJ11" s="46"/>
      <c r="RK11" s="46"/>
      <c r="RL11" s="46"/>
      <c r="RM11" s="46"/>
      <c r="RN11" s="46"/>
      <c r="RO11" s="46"/>
      <c r="RP11" s="46"/>
      <c r="RQ11" s="46"/>
      <c r="RR11" s="46"/>
      <c r="RS11" s="46"/>
      <c r="RT11" s="46"/>
      <c r="RU11" s="46"/>
      <c r="RV11" s="46"/>
      <c r="RW11" s="46"/>
      <c r="RX11" s="46"/>
      <c r="RY11" s="46"/>
      <c r="RZ11" s="46"/>
      <c r="SA11" s="46"/>
      <c r="SB11" s="46"/>
      <c r="SC11" s="46"/>
      <c r="SD11" s="46"/>
      <c r="SE11" s="46"/>
      <c r="SF11" s="46"/>
      <c r="SG11" s="46"/>
      <c r="SH11" s="46"/>
      <c r="SI11" s="46"/>
      <c r="SJ11" s="46"/>
      <c r="SK11" s="46"/>
      <c r="SL11" s="46"/>
      <c r="SM11" s="46"/>
      <c r="SN11" s="46"/>
      <c r="SO11" s="46"/>
      <c r="SP11" s="46"/>
      <c r="SQ11" s="46"/>
      <c r="SR11" s="46"/>
      <c r="SS11" s="46"/>
      <c r="ST11" s="46"/>
      <c r="SU11" s="46"/>
      <c r="SV11" s="46"/>
      <c r="SW11" s="46"/>
      <c r="SX11" s="46"/>
      <c r="SY11" s="46"/>
      <c r="SZ11" s="46"/>
      <c r="TA11" s="46"/>
      <c r="TB11" s="46"/>
      <c r="TC11" s="46"/>
      <c r="TD11" s="46"/>
      <c r="TE11" s="46"/>
      <c r="TF11" s="46"/>
      <c r="TG11" s="46"/>
      <c r="TH11" s="46"/>
      <c r="TI11" s="46"/>
      <c r="TJ11" s="46"/>
      <c r="TK11" s="46"/>
      <c r="TL11" s="46"/>
      <c r="TM11" s="46"/>
      <c r="TN11" s="46"/>
      <c r="TO11" s="46"/>
      <c r="TP11" s="46"/>
      <c r="TQ11" s="46"/>
      <c r="TR11" s="46"/>
      <c r="TS11" s="46"/>
      <c r="TT11" s="46"/>
      <c r="TU11" s="46"/>
      <c r="TV11" s="46"/>
      <c r="TW11" s="46"/>
      <c r="TX11" s="46"/>
      <c r="TY11" s="46"/>
      <c r="TZ11" s="46"/>
      <c r="UA11" s="46"/>
      <c r="UB11" s="46"/>
      <c r="UC11" s="46"/>
      <c r="UD11" s="46"/>
      <c r="UE11" s="46"/>
      <c r="UF11" s="46"/>
      <c r="UG11" s="46"/>
      <c r="UH11" s="46"/>
      <c r="UI11" s="46"/>
      <c r="UJ11" s="46"/>
      <c r="UK11" s="46"/>
      <c r="UL11" s="46"/>
      <c r="UM11" s="46"/>
      <c r="UN11" s="46"/>
      <c r="UO11" s="46"/>
      <c r="UP11" s="46"/>
      <c r="UQ11" s="46"/>
      <c r="UR11" s="46"/>
      <c r="US11" s="46"/>
      <c r="UT11" s="46"/>
      <c r="UU11" s="46"/>
      <c r="UV11" s="46"/>
      <c r="UW11" s="46"/>
      <c r="UX11" s="46"/>
      <c r="UY11" s="46"/>
      <c r="UZ11" s="46"/>
      <c r="VA11" s="46"/>
      <c r="VB11" s="46"/>
      <c r="VC11" s="46"/>
      <c r="VD11" s="46"/>
      <c r="VE11" s="46"/>
      <c r="VF11" s="46"/>
      <c r="VG11" s="46"/>
      <c r="VH11" s="46"/>
      <c r="VI11" s="46"/>
      <c r="VJ11" s="46"/>
      <c r="VK11" s="46"/>
      <c r="VL11" s="46"/>
      <c r="VM11" s="46"/>
      <c r="VN11" s="46"/>
      <c r="VO11" s="46"/>
      <c r="VP11" s="46"/>
      <c r="VQ11" s="46"/>
      <c r="VR11" s="46"/>
      <c r="VS11" s="46"/>
      <c r="VT11" s="46"/>
      <c r="VU11" s="46"/>
      <c r="VV11" s="46"/>
      <c r="VW11" s="46"/>
      <c r="VX11" s="46"/>
      <c r="VY11" s="46"/>
      <c r="VZ11" s="46"/>
      <c r="WA11" s="46"/>
      <c r="WB11" s="46"/>
      <c r="WC11" s="46"/>
      <c r="WD11" s="46"/>
      <c r="WE11" s="46"/>
      <c r="WF11" s="46"/>
      <c r="WG11" s="46"/>
      <c r="WH11" s="46"/>
      <c r="WI11" s="46"/>
      <c r="WJ11" s="46"/>
      <c r="WK11" s="46"/>
      <c r="WL11" s="46"/>
      <c r="WM11" s="46"/>
      <c r="WN11" s="46"/>
      <c r="WO11" s="46"/>
      <c r="WP11" s="46"/>
      <c r="WQ11" s="46"/>
      <c r="WR11" s="46"/>
      <c r="WS11" s="46"/>
      <c r="WT11" s="46"/>
      <c r="WU11" s="46"/>
      <c r="WV11" s="46"/>
      <c r="WW11" s="46"/>
      <c r="WX11" s="46"/>
      <c r="WY11" s="46"/>
      <c r="WZ11" s="46"/>
      <c r="XA11" s="46"/>
      <c r="XB11" s="46"/>
      <c r="XC11" s="46"/>
      <c r="XD11" s="46"/>
      <c r="XE11" s="46"/>
      <c r="XF11" s="46"/>
      <c r="XG11" s="46"/>
      <c r="XH11" s="46"/>
      <c r="XI11" s="46"/>
      <c r="XJ11" s="46"/>
      <c r="XK11" s="46"/>
      <c r="XL11" s="46"/>
      <c r="XM11" s="46"/>
      <c r="XN11" s="46"/>
      <c r="XO11" s="46"/>
      <c r="XP11" s="46"/>
      <c r="XQ11" s="46"/>
      <c r="XR11" s="46"/>
      <c r="XS11" s="46"/>
      <c r="XT11" s="46"/>
      <c r="XU11" s="46"/>
      <c r="XV11" s="46"/>
      <c r="XW11" s="46"/>
      <c r="XX11" s="46"/>
      <c r="XY11" s="46"/>
      <c r="XZ11" s="46"/>
      <c r="YA11" s="46"/>
      <c r="YB11" s="46"/>
      <c r="YC11" s="46"/>
      <c r="YD11" s="46"/>
      <c r="YE11" s="46"/>
      <c r="YF11" s="46"/>
      <c r="YG11" s="46"/>
      <c r="YH11" s="46"/>
      <c r="YI11" s="46"/>
      <c r="YJ11" s="46"/>
      <c r="YK11" s="46"/>
      <c r="YL11" s="46"/>
      <c r="YM11" s="46"/>
      <c r="YN11" s="46"/>
      <c r="YO11" s="46"/>
      <c r="YP11" s="46"/>
      <c r="YQ11" s="46"/>
      <c r="YR11" s="46"/>
      <c r="YS11" s="46"/>
      <c r="YT11" s="46"/>
      <c r="YU11" s="46"/>
      <c r="YV11" s="46"/>
      <c r="YW11" s="46"/>
      <c r="YX11" s="46"/>
      <c r="YY11" s="46"/>
      <c r="YZ11" s="46"/>
      <c r="ZA11" s="46"/>
      <c r="ZB11" s="46"/>
      <c r="ZC11" s="46"/>
      <c r="ZD11" s="46"/>
      <c r="ZE11" s="46"/>
      <c r="ZF11" s="46"/>
      <c r="ZG11" s="46"/>
      <c r="ZH11" s="46"/>
      <c r="ZI11" s="46"/>
      <c r="ZJ11" s="46"/>
      <c r="ZK11" s="46"/>
      <c r="ZL11" s="46"/>
      <c r="ZM11" s="46"/>
      <c r="ZN11" s="46"/>
      <c r="ZO11" s="46"/>
      <c r="ZP11" s="46"/>
      <c r="ZQ11" s="46"/>
      <c r="ZR11" s="46"/>
      <c r="ZS11" s="46"/>
      <c r="ZT11" s="46"/>
      <c r="ZU11" s="46"/>
      <c r="ZV11" s="46"/>
      <c r="ZW11" s="46"/>
      <c r="ZX11" s="46"/>
      <c r="ZY11" s="46"/>
      <c r="ZZ11" s="46"/>
      <c r="AAA11" s="46"/>
      <c r="AAB11" s="46"/>
      <c r="AAC11" s="46"/>
      <c r="AAD11" s="46"/>
      <c r="AAE11" s="46"/>
      <c r="AAF11" s="46"/>
      <c r="AAG11" s="46"/>
      <c r="AAH11" s="46"/>
      <c r="AAI11" s="46"/>
      <c r="AAJ11" s="46"/>
      <c r="AAK11" s="46"/>
      <c r="AAL11" s="46"/>
      <c r="AAM11" s="46"/>
      <c r="AAN11" s="46"/>
      <c r="AAO11" s="46"/>
      <c r="AAP11" s="46"/>
      <c r="AAQ11" s="46"/>
      <c r="AAR11" s="46"/>
      <c r="AAS11" s="46"/>
      <c r="AAT11" s="46"/>
      <c r="AAU11" s="46"/>
      <c r="AAV11" s="46"/>
      <c r="AAW11" s="46"/>
      <c r="AAX11" s="46"/>
      <c r="AAY11" s="46"/>
      <c r="AAZ11" s="46"/>
      <c r="ABA11" s="46"/>
      <c r="ABB11" s="46"/>
      <c r="ABC11" s="46"/>
      <c r="ABD11" s="46"/>
      <c r="ABE11" s="46"/>
      <c r="ABF11" s="46"/>
      <c r="ABG11" s="46"/>
      <c r="ABH11" s="46"/>
      <c r="ABI11" s="46"/>
      <c r="ABJ11" s="46"/>
      <c r="ABK11" s="46"/>
      <c r="ABL11" s="46"/>
      <c r="ABM11" s="46"/>
      <c r="ABN11" s="46"/>
      <c r="ABO11" s="46"/>
      <c r="ABP11" s="46"/>
      <c r="ABQ11" s="46"/>
      <c r="ABR11" s="46"/>
      <c r="ABS11" s="46"/>
      <c r="ABT11" s="46"/>
      <c r="ABU11" s="46"/>
      <c r="ABV11" s="46"/>
      <c r="ABW11" s="46"/>
      <c r="ABX11" s="46"/>
      <c r="ABY11" s="46"/>
      <c r="ABZ11" s="46"/>
      <c r="ACA11" s="46"/>
      <c r="ACB11" s="46"/>
      <c r="ACC11" s="46"/>
      <c r="ACD11" s="46"/>
      <c r="ACE11" s="46"/>
      <c r="ACF11" s="46"/>
      <c r="ACG11" s="46"/>
      <c r="ACH11" s="46"/>
      <c r="ACI11" s="46"/>
      <c r="ACJ11" s="46"/>
      <c r="ACK11" s="46"/>
      <c r="ACL11" s="46"/>
      <c r="ACM11" s="46"/>
      <c r="ACN11" s="46"/>
      <c r="ACO11" s="46"/>
      <c r="ACP11" s="46"/>
      <c r="ACQ11" s="46"/>
      <c r="ACR11" s="46"/>
      <c r="ACS11" s="46"/>
      <c r="ACT11" s="46"/>
      <c r="ACU11" s="46"/>
      <c r="ACV11" s="46"/>
      <c r="ACW11" s="46"/>
      <c r="ACX11" s="46"/>
      <c r="ACY11" s="46"/>
      <c r="ACZ11" s="46"/>
      <c r="ADA11" s="46"/>
      <c r="ADB11" s="46"/>
      <c r="ADC11" s="46"/>
      <c r="ADD11" s="46"/>
      <c r="ADE11" s="46"/>
      <c r="ADF11" s="46"/>
      <c r="ADG11" s="46"/>
      <c r="ADH11" s="46"/>
      <c r="ADI11" s="46"/>
      <c r="ADJ11" s="46"/>
      <c r="ADK11" s="46"/>
      <c r="ADL11" s="46"/>
      <c r="ADM11" s="46"/>
      <c r="ADN11" s="46"/>
      <c r="ADO11" s="46"/>
      <c r="ADP11" s="46"/>
      <c r="ADQ11" s="46"/>
      <c r="ADR11" s="46"/>
      <c r="ADS11" s="46"/>
      <c r="ADT11" s="46"/>
      <c r="ADU11" s="46"/>
      <c r="ADV11" s="46"/>
      <c r="ADW11" s="46"/>
      <c r="ADX11" s="46"/>
      <c r="ADY11" s="46"/>
      <c r="ADZ11" s="46"/>
      <c r="AEA11" s="46"/>
      <c r="AEB11" s="46"/>
      <c r="AEC11" s="46"/>
      <c r="AED11" s="46"/>
      <c r="AEE11" s="46"/>
      <c r="AEF11" s="46"/>
      <c r="AEG11" s="46"/>
      <c r="AEH11" s="46"/>
      <c r="AEI11" s="46"/>
      <c r="AEJ11" s="46"/>
      <c r="AEK11" s="46"/>
      <c r="AEL11" s="46"/>
      <c r="AEM11" s="46"/>
      <c r="AEN11" s="46"/>
      <c r="AEO11" s="46"/>
      <c r="AEP11" s="46"/>
      <c r="AEQ11" s="46"/>
      <c r="AER11" s="46"/>
      <c r="AES11" s="46"/>
      <c r="AET11" s="46"/>
      <c r="AEU11" s="46"/>
      <c r="AEV11" s="46"/>
      <c r="AEW11" s="46"/>
      <c r="AEX11" s="46"/>
      <c r="AEY11" s="46"/>
      <c r="AEZ11" s="46"/>
      <c r="AFA11" s="46"/>
      <c r="AFB11" s="46"/>
      <c r="AFC11" s="46"/>
      <c r="AFD11" s="46"/>
      <c r="AFE11" s="46"/>
      <c r="AFF11" s="46"/>
      <c r="AFG11" s="46"/>
      <c r="AFH11" s="46"/>
      <c r="AFI11" s="46"/>
      <c r="AFJ11" s="46"/>
      <c r="AFK11" s="46"/>
      <c r="AFL11" s="46"/>
      <c r="AFM11" s="46"/>
      <c r="AFN11" s="46"/>
      <c r="AFO11" s="46"/>
      <c r="AFP11" s="46"/>
      <c r="AFQ11" s="46"/>
      <c r="AFR11" s="46"/>
      <c r="AFS11" s="46"/>
      <c r="AFT11" s="46"/>
      <c r="AFU11" s="46"/>
      <c r="AFV11" s="46"/>
      <c r="AFW11" s="46"/>
      <c r="AFX11" s="46"/>
      <c r="AFY11" s="46"/>
      <c r="AFZ11" s="46"/>
      <c r="AGA11" s="46"/>
      <c r="AGB11" s="46"/>
      <c r="AGC11" s="46"/>
      <c r="AGD11" s="46"/>
      <c r="AGE11" s="46"/>
      <c r="AGF11" s="46"/>
      <c r="AGG11" s="46"/>
      <c r="AGH11" s="46"/>
      <c r="AGI11" s="46"/>
      <c r="AGJ11" s="46"/>
      <c r="AGK11" s="46"/>
      <c r="AGL11" s="46"/>
      <c r="AGM11" s="46"/>
      <c r="AGN11" s="46"/>
      <c r="AGO11" s="46"/>
      <c r="AGP11" s="46"/>
      <c r="AGQ11" s="46"/>
      <c r="AGR11" s="46"/>
      <c r="AGS11" s="46"/>
      <c r="AGT11" s="46"/>
      <c r="AGU11" s="46"/>
      <c r="AGV11" s="46"/>
      <c r="AGW11" s="46"/>
      <c r="AGX11" s="46"/>
      <c r="AGY11" s="46"/>
      <c r="AGZ11" s="46"/>
      <c r="AHA11" s="46"/>
      <c r="AHB11" s="46"/>
      <c r="AHC11" s="46"/>
      <c r="AHD11" s="46"/>
      <c r="AHE11" s="46"/>
      <c r="AHF11" s="46"/>
      <c r="AHG11" s="46"/>
      <c r="AHH11" s="46"/>
      <c r="AHI11" s="46"/>
      <c r="AHJ11" s="46"/>
      <c r="AHK11" s="46"/>
      <c r="AHL11" s="46"/>
      <c r="AHM11" s="46"/>
      <c r="AHN11" s="46"/>
      <c r="AHO11" s="46"/>
      <c r="AHP11" s="46"/>
      <c r="AHQ11" s="46"/>
      <c r="AHR11" s="46"/>
      <c r="AHS11" s="46"/>
      <c r="AHT11" s="46"/>
      <c r="AHU11" s="46"/>
      <c r="AHV11" s="46"/>
      <c r="AHW11" s="46"/>
      <c r="AHX11" s="46"/>
      <c r="AHY11" s="46"/>
      <c r="AHZ11" s="46"/>
      <c r="AIA11" s="46"/>
      <c r="AIB11" s="46"/>
      <c r="AIC11" s="46"/>
      <c r="AID11" s="46"/>
      <c r="AIE11" s="46"/>
      <c r="AIF11" s="46"/>
      <c r="AIG11" s="46"/>
      <c r="AIH11" s="46"/>
      <c r="AII11" s="46"/>
      <c r="AIJ11" s="46"/>
      <c r="AIK11" s="46"/>
      <c r="AIL11" s="46"/>
      <c r="AIM11" s="46"/>
      <c r="AIN11" s="46"/>
      <c r="AIO11" s="46"/>
      <c r="AIP11" s="46"/>
      <c r="AIQ11" s="46"/>
      <c r="AIR11" s="46"/>
      <c r="AIS11" s="46"/>
      <c r="AIT11" s="46"/>
      <c r="AIU11" s="46"/>
      <c r="AIV11" s="46"/>
      <c r="AIW11" s="46"/>
      <c r="AIX11" s="46"/>
      <c r="AIY11" s="46"/>
      <c r="AIZ11" s="46"/>
      <c r="AJA11" s="46"/>
      <c r="AJB11" s="46"/>
      <c r="AJC11" s="46"/>
      <c r="AJD11" s="46"/>
      <c r="AJE11" s="46"/>
      <c r="AJF11" s="46"/>
      <c r="AJG11" s="46"/>
      <c r="AJH11" s="46"/>
      <c r="AJI11" s="46"/>
      <c r="AJJ11" s="46"/>
      <c r="AJK11" s="46"/>
      <c r="AJL11" s="46"/>
      <c r="AJM11" s="46"/>
      <c r="AJN11" s="46"/>
      <c r="AJO11" s="46"/>
      <c r="AJP11" s="46"/>
      <c r="AJQ11" s="46"/>
      <c r="AJR11" s="46"/>
      <c r="AJS11" s="46"/>
      <c r="AJT11" s="46"/>
      <c r="AJU11" s="46"/>
      <c r="AJV11" s="46"/>
      <c r="AJW11" s="46"/>
      <c r="AJX11" s="46"/>
      <c r="AJY11" s="46"/>
      <c r="AJZ11" s="46"/>
      <c r="AKA11" s="46"/>
      <c r="AKB11" s="46"/>
      <c r="AKC11" s="46"/>
      <c r="AKD11" s="46"/>
      <c r="AKE11" s="46"/>
      <c r="AKF11" s="46"/>
      <c r="AKG11" s="46"/>
      <c r="AKH11" s="46"/>
      <c r="AKI11" s="46"/>
      <c r="AKJ11" s="46"/>
      <c r="AKK11" s="46"/>
      <c r="AKL11" s="46"/>
      <c r="AKM11" s="46"/>
      <c r="AKN11" s="46"/>
      <c r="AKO11" s="46"/>
      <c r="AKP11" s="46"/>
      <c r="AKQ11" s="46"/>
      <c r="AKR11" s="46"/>
      <c r="AKS11" s="46"/>
      <c r="AKT11" s="46"/>
      <c r="AKU11" s="46"/>
      <c r="AKV11" s="46"/>
      <c r="AKW11" s="46"/>
      <c r="AKX11" s="46"/>
      <c r="AKY11" s="46"/>
      <c r="AKZ11" s="46"/>
      <c r="ALA11" s="46"/>
      <c r="ALB11" s="46"/>
      <c r="ALC11" s="46"/>
      <c r="ALD11" s="46"/>
      <c r="ALE11" s="46"/>
      <c r="ALF11" s="46"/>
      <c r="ALG11" s="46"/>
      <c r="ALH11" s="46"/>
      <c r="ALI11" s="46"/>
      <c r="ALJ11" s="46"/>
      <c r="ALK11" s="46"/>
      <c r="ALL11" s="46"/>
      <c r="ALM11" s="46"/>
      <c r="ALN11" s="46"/>
      <c r="ALO11" s="46"/>
      <c r="ALP11" s="46"/>
      <c r="ALQ11" s="46"/>
      <c r="ALR11" s="46"/>
      <c r="ALS11" s="46"/>
      <c r="ALT11" s="46"/>
      <c r="ALU11" s="46"/>
      <c r="ALV11" s="46"/>
      <c r="ALW11" s="46"/>
      <c r="ALX11" s="46"/>
      <c r="ALY11" s="46"/>
      <c r="ALZ11" s="46"/>
      <c r="AMA11" s="46"/>
      <c r="AMB11" s="46"/>
      <c r="AMC11" s="46"/>
      <c r="AMD11" s="46"/>
      <c r="AME11" s="46"/>
      <c r="AMF11" s="46"/>
      <c r="AMG11" s="46"/>
      <c r="AMH11" s="46"/>
      <c r="AMI11" s="46"/>
      <c r="AMJ11" s="46"/>
      <c r="AMK11" s="46"/>
      <c r="AML11" s="46"/>
      <c r="AMM11" s="46"/>
      <c r="AMN11" s="46"/>
      <c r="AMO11" s="46"/>
      <c r="AMP11" s="46"/>
      <c r="AMQ11" s="46"/>
      <c r="AMR11" s="46"/>
      <c r="AMS11" s="46"/>
      <c r="AMT11" s="46"/>
      <c r="AMU11" s="46"/>
      <c r="AMV11" s="46"/>
      <c r="AMW11" s="46"/>
      <c r="AMX11" s="46"/>
      <c r="AMY11" s="46"/>
      <c r="AMZ11" s="46"/>
      <c r="ANA11" s="46"/>
      <c r="ANB11" s="46"/>
      <c r="ANC11" s="46"/>
      <c r="AND11" s="46"/>
      <c r="ANE11" s="46"/>
      <c r="ANF11" s="46"/>
      <c r="ANG11" s="46"/>
      <c r="ANH11" s="46"/>
      <c r="ANI11" s="46"/>
      <c r="ANJ11" s="46"/>
      <c r="ANK11" s="46"/>
      <c r="ANL11" s="46"/>
      <c r="ANM11" s="46"/>
      <c r="ANN11" s="46"/>
      <c r="ANO11" s="46"/>
      <c r="ANP11" s="46"/>
      <c r="ANQ11" s="46"/>
      <c r="ANR11" s="46"/>
      <c r="ANS11" s="46"/>
      <c r="ANT11" s="46"/>
      <c r="ANU11" s="46"/>
      <c r="ANV11" s="46"/>
      <c r="ANW11" s="46"/>
      <c r="ANX11" s="46"/>
      <c r="ANY11" s="46"/>
      <c r="ANZ11" s="46"/>
      <c r="AOA11" s="46"/>
      <c r="AOB11" s="46"/>
      <c r="AOC11" s="46"/>
      <c r="AOD11" s="46"/>
      <c r="AOE11" s="46"/>
      <c r="AOF11" s="46"/>
      <c r="AOG11" s="46"/>
      <c r="AOH11" s="46"/>
      <c r="AOI11" s="46"/>
      <c r="AOJ11" s="46"/>
      <c r="AOK11" s="46"/>
      <c r="AOL11" s="46"/>
      <c r="AOM11" s="46"/>
      <c r="AON11" s="46"/>
      <c r="AOO11" s="46"/>
      <c r="AOP11" s="46"/>
      <c r="AOQ11" s="46"/>
      <c r="AOR11" s="46"/>
      <c r="AOS11" s="46"/>
      <c r="AOT11" s="46"/>
      <c r="AOU11" s="46"/>
      <c r="AOV11" s="46"/>
      <c r="AOW11" s="46"/>
      <c r="AOX11" s="46"/>
      <c r="AOY11" s="46"/>
      <c r="AOZ11" s="46"/>
      <c r="APA11" s="46"/>
      <c r="APB11" s="46"/>
      <c r="APC11" s="46"/>
      <c r="APD11" s="46"/>
      <c r="APE11" s="46"/>
      <c r="APF11" s="46"/>
      <c r="APG11" s="46"/>
      <c r="APH11" s="46"/>
      <c r="API11" s="46"/>
      <c r="APJ11" s="46"/>
      <c r="APK11" s="46"/>
      <c r="APL11" s="46"/>
      <c r="APM11" s="46"/>
      <c r="APN11" s="46"/>
      <c r="APO11" s="46"/>
      <c r="APP11" s="46"/>
      <c r="APQ11" s="46"/>
      <c r="APR11" s="46"/>
      <c r="APS11" s="46"/>
      <c r="APT11" s="46"/>
      <c r="APU11" s="46"/>
      <c r="APV11" s="46"/>
      <c r="APW11" s="46"/>
      <c r="APX11" s="46"/>
      <c r="APY11" s="46"/>
      <c r="APZ11" s="46"/>
      <c r="AQA11" s="46"/>
      <c r="AQB11" s="46"/>
      <c r="AQC11" s="46"/>
      <c r="AQD11" s="46"/>
      <c r="AQE11" s="46"/>
      <c r="AQF11" s="46"/>
      <c r="AQG11" s="46"/>
      <c r="AQH11" s="46"/>
      <c r="AQI11" s="46"/>
      <c r="AQJ11" s="46"/>
      <c r="AQK11" s="46"/>
      <c r="AQL11" s="46"/>
      <c r="AQM11" s="46"/>
      <c r="AQN11" s="46"/>
      <c r="AQO11" s="46"/>
      <c r="AQP11" s="46"/>
      <c r="AQQ11" s="46"/>
      <c r="AQR11" s="46"/>
      <c r="AQS11" s="46"/>
      <c r="AQT11" s="46"/>
      <c r="AQU11" s="46"/>
      <c r="AQV11" s="46"/>
      <c r="AQW11" s="46"/>
      <c r="AQX11" s="46"/>
      <c r="AQY11" s="46"/>
      <c r="AQZ11" s="46"/>
      <c r="ARA11" s="46"/>
      <c r="ARB11" s="46"/>
      <c r="ARC11" s="46"/>
      <c r="ARD11" s="46"/>
      <c r="ARE11" s="46"/>
      <c r="ARF11" s="46"/>
      <c r="ARG11" s="46"/>
      <c r="ARH11" s="46"/>
      <c r="ARI11" s="46"/>
      <c r="ARJ11" s="46"/>
      <c r="ARK11" s="46"/>
      <c r="ARL11" s="46"/>
      <c r="ARM11" s="46"/>
      <c r="ARN11" s="46"/>
      <c r="ARO11" s="46"/>
      <c r="ARP11" s="46"/>
      <c r="ARQ11" s="46"/>
      <c r="ARR11" s="46"/>
      <c r="ARS11" s="46"/>
      <c r="ART11" s="46"/>
      <c r="ARU11" s="46"/>
      <c r="ARV11" s="46"/>
      <c r="ARW11" s="46"/>
      <c r="ARX11" s="46"/>
      <c r="ARY11" s="46"/>
      <c r="ARZ11" s="46"/>
      <c r="ASA11" s="46"/>
      <c r="ASB11" s="46"/>
      <c r="ASC11" s="46"/>
      <c r="ASD11" s="46"/>
      <c r="ASE11" s="46"/>
      <c r="ASF11" s="46"/>
      <c r="ASG11" s="46"/>
      <c r="ASH11" s="46"/>
      <c r="ASI11" s="46"/>
      <c r="ASJ11" s="46"/>
      <c r="ASK11" s="46"/>
      <c r="ASL11" s="46"/>
      <c r="ASM11" s="46"/>
      <c r="ASN11" s="46"/>
      <c r="ASO11" s="46"/>
      <c r="ASP11" s="46"/>
      <c r="ASQ11" s="46"/>
      <c r="ASR11" s="46"/>
      <c r="ASS11" s="46"/>
      <c r="AST11" s="46"/>
      <c r="ASU11" s="46"/>
      <c r="ASV11" s="46"/>
      <c r="ASW11" s="46"/>
      <c r="ASX11" s="46"/>
      <c r="ASY11" s="46"/>
      <c r="ASZ11" s="46"/>
      <c r="ATA11" s="46"/>
      <c r="ATB11" s="46"/>
      <c r="ATC11" s="46"/>
      <c r="ATD11" s="46"/>
      <c r="ATE11" s="46"/>
      <c r="ATF11" s="46"/>
      <c r="ATG11" s="46"/>
      <c r="ATH11" s="46"/>
      <c r="ATI11" s="46"/>
      <c r="ATJ11" s="46"/>
      <c r="ATK11" s="46"/>
      <c r="ATL11" s="46"/>
      <c r="ATM11" s="46"/>
      <c r="ATN11" s="46"/>
      <c r="ATO11" s="46"/>
      <c r="ATP11" s="46"/>
      <c r="ATQ11" s="46"/>
      <c r="ATR11" s="46"/>
      <c r="ATS11" s="46"/>
      <c r="ATT11" s="46"/>
      <c r="ATU11" s="46"/>
      <c r="ATV11" s="46"/>
      <c r="ATW11" s="46"/>
      <c r="ATX11" s="46"/>
      <c r="ATY11" s="46"/>
      <c r="ATZ11" s="46"/>
      <c r="AUA11" s="46"/>
      <c r="AUB11" s="46"/>
      <c r="AUC11" s="46"/>
      <c r="AUD11" s="46"/>
      <c r="AUE11" s="46"/>
      <c r="AUF11" s="46"/>
      <c r="AUG11" s="46"/>
      <c r="AUH11" s="46"/>
      <c r="AUI11" s="46"/>
      <c r="AUJ11" s="46"/>
      <c r="AUK11" s="46"/>
      <c r="AUL11" s="46"/>
      <c r="AUM11" s="46"/>
      <c r="AUN11" s="46"/>
      <c r="AUO11" s="46"/>
      <c r="AUP11" s="46"/>
      <c r="AUQ11" s="46"/>
      <c r="AUR11" s="46"/>
      <c r="AUS11" s="46"/>
      <c r="AUT11" s="46"/>
      <c r="AUU11" s="46"/>
      <c r="AUV11" s="46"/>
      <c r="AUW11" s="46"/>
      <c r="AUX11" s="46"/>
      <c r="AUY11" s="46"/>
      <c r="AUZ11" s="46"/>
      <c r="AVA11" s="46"/>
      <c r="AVB11" s="46"/>
      <c r="AVC11" s="46"/>
      <c r="AVD11" s="46"/>
      <c r="AVE11" s="46"/>
      <c r="AVF11" s="46"/>
      <c r="AVG11" s="46"/>
      <c r="AVH11" s="46"/>
      <c r="AVI11" s="46"/>
      <c r="AVJ11" s="46"/>
      <c r="AVK11" s="46"/>
      <c r="AVL11" s="46"/>
      <c r="AVM11" s="46"/>
      <c r="AVN11" s="46"/>
      <c r="AVO11" s="46"/>
      <c r="AVP11" s="46"/>
      <c r="AVQ11" s="46"/>
      <c r="AVR11" s="46"/>
      <c r="AVS11" s="46"/>
      <c r="AVT11" s="46"/>
      <c r="AVU11" s="46"/>
      <c r="AVV11" s="46"/>
      <c r="AVW11" s="46"/>
      <c r="AVX11" s="46"/>
      <c r="AVY11" s="46"/>
      <c r="AVZ11" s="46"/>
      <c r="AWA11" s="46"/>
      <c r="AWB11" s="46"/>
      <c r="AWC11" s="46"/>
      <c r="AWD11" s="46"/>
      <c r="AWE11" s="46"/>
      <c r="AWF11" s="46"/>
      <c r="AWG11" s="46"/>
      <c r="AWH11" s="46"/>
      <c r="AWI11" s="46"/>
      <c r="AWJ11" s="46"/>
      <c r="AWK11" s="46"/>
      <c r="AWL11" s="46"/>
      <c r="AWM11" s="46"/>
      <c r="AWN11" s="46"/>
      <c r="AWO11" s="46"/>
      <c r="AWP11" s="46"/>
      <c r="AWQ11" s="46"/>
      <c r="AWR11" s="46"/>
      <c r="AWS11" s="46"/>
      <c r="AWT11" s="46"/>
      <c r="AWU11" s="46"/>
      <c r="AWV11" s="46"/>
      <c r="AWW11" s="46"/>
      <c r="AWX11" s="46"/>
      <c r="AWY11" s="46"/>
      <c r="AWZ11" s="46"/>
      <c r="AXA11" s="46"/>
      <c r="AXB11" s="46"/>
      <c r="AXC11" s="46"/>
      <c r="AXD11" s="46"/>
      <c r="AXE11" s="46"/>
      <c r="AXF11" s="46"/>
      <c r="AXG11" s="46"/>
      <c r="AXH11" s="46"/>
      <c r="AXI11" s="46"/>
      <c r="AXJ11" s="46"/>
      <c r="AXK11" s="46"/>
      <c r="AXL11" s="46"/>
      <c r="AXM11" s="46"/>
      <c r="AXN11" s="46"/>
      <c r="AXO11" s="46"/>
      <c r="AXP11" s="46"/>
      <c r="AXQ11" s="46"/>
      <c r="AXR11" s="46"/>
      <c r="AXS11" s="46"/>
      <c r="AXT11" s="46"/>
      <c r="AXU11" s="46"/>
      <c r="AXV11" s="46"/>
      <c r="AXW11" s="46"/>
      <c r="AXX11" s="46"/>
      <c r="AXY11" s="46"/>
      <c r="AXZ11" s="46"/>
      <c r="AYA11" s="46"/>
      <c r="AYB11" s="46"/>
      <c r="AYC11" s="46"/>
      <c r="AYD11" s="46"/>
      <c r="AYE11" s="46"/>
      <c r="AYF11" s="46"/>
      <c r="AYG11" s="46"/>
      <c r="AYH11" s="46"/>
      <c r="AYI11" s="46"/>
      <c r="AYJ11" s="46"/>
      <c r="AYK11" s="46"/>
      <c r="AYL11" s="46"/>
      <c r="AYM11" s="46"/>
      <c r="AYN11" s="46"/>
      <c r="AYO11" s="46"/>
      <c r="AYP11" s="46"/>
      <c r="AYQ11" s="46"/>
      <c r="AYR11" s="46"/>
      <c r="AYS11" s="46"/>
      <c r="AYT11" s="46"/>
      <c r="AYU11" s="46"/>
      <c r="AYV11" s="46"/>
      <c r="AYW11" s="46"/>
      <c r="AYX11" s="46"/>
      <c r="AYY11" s="46"/>
      <c r="AYZ11" s="46"/>
      <c r="AZA11" s="46"/>
      <c r="AZB11" s="46"/>
      <c r="AZC11" s="46"/>
      <c r="AZD11" s="46"/>
      <c r="AZE11" s="46"/>
      <c r="AZF11" s="46"/>
      <c r="AZG11" s="46"/>
      <c r="AZH11" s="46"/>
      <c r="AZI11" s="46"/>
      <c r="AZJ11" s="46"/>
      <c r="AZK11" s="46"/>
      <c r="AZL11" s="46"/>
      <c r="AZM11" s="46"/>
      <c r="AZN11" s="46"/>
      <c r="AZO11" s="46"/>
      <c r="AZP11" s="46"/>
      <c r="AZQ11" s="46"/>
      <c r="AZR11" s="46"/>
      <c r="AZS11" s="46"/>
      <c r="AZT11" s="46"/>
      <c r="AZU11" s="46"/>
      <c r="AZV11" s="46"/>
      <c r="AZW11" s="46"/>
      <c r="AZX11" s="46"/>
      <c r="AZY11" s="46"/>
      <c r="AZZ11" s="46"/>
      <c r="BAA11" s="46"/>
      <c r="BAB11" s="46"/>
      <c r="BAC11" s="46"/>
      <c r="BAD11" s="46"/>
      <c r="BAE11" s="46"/>
      <c r="BAF11" s="46"/>
      <c r="BAG11" s="46"/>
      <c r="BAH11" s="46"/>
      <c r="BAI11" s="46"/>
      <c r="BAJ11" s="46"/>
      <c r="BAK11" s="46"/>
      <c r="BAL11" s="46"/>
      <c r="BAM11" s="46"/>
      <c r="BAN11" s="46"/>
      <c r="BAO11" s="46"/>
      <c r="BAP11" s="46"/>
      <c r="BAQ11" s="46"/>
      <c r="BAR11" s="46"/>
      <c r="BAS11" s="46"/>
      <c r="BAT11" s="46"/>
      <c r="BAU11" s="46"/>
      <c r="BAV11" s="46"/>
      <c r="BAW11" s="46"/>
      <c r="BAX11" s="46"/>
      <c r="BAY11" s="46"/>
      <c r="BAZ11" s="46"/>
      <c r="BBA11" s="46"/>
      <c r="BBB11" s="46"/>
      <c r="BBC11" s="46"/>
      <c r="BBD11" s="46"/>
      <c r="BBE11" s="46"/>
      <c r="BBF11" s="46"/>
      <c r="BBG11" s="46"/>
      <c r="BBH11" s="46"/>
      <c r="BBI11" s="46"/>
      <c r="BBJ11" s="46"/>
      <c r="BBK11" s="46"/>
      <c r="BBL11" s="46"/>
      <c r="BBM11" s="46"/>
      <c r="BBN11" s="46"/>
      <c r="BBO11" s="46"/>
      <c r="BBP11" s="46"/>
      <c r="BBQ11" s="46"/>
      <c r="BBR11" s="46"/>
      <c r="BBS11" s="46"/>
      <c r="BBT11" s="46"/>
      <c r="BBU11" s="46"/>
      <c r="BBV11" s="46"/>
      <c r="BBW11" s="46"/>
      <c r="BBX11" s="46"/>
      <c r="BBY11" s="46"/>
      <c r="BBZ11" s="46"/>
      <c r="BCA11" s="46"/>
      <c r="BCB11" s="46"/>
      <c r="BCC11" s="46"/>
      <c r="BCD11" s="46"/>
      <c r="BCE11" s="46"/>
      <c r="BCF11" s="46"/>
      <c r="BCG11" s="46"/>
      <c r="BCH11" s="46"/>
      <c r="BCI11" s="46"/>
      <c r="BCJ11" s="46"/>
      <c r="BCK11" s="46"/>
      <c r="BCL11" s="46"/>
      <c r="BCM11" s="46"/>
      <c r="BCN11" s="46"/>
      <c r="BCO11" s="46"/>
      <c r="BCP11" s="46"/>
      <c r="BCQ11" s="46"/>
      <c r="BCR11" s="46"/>
      <c r="BCS11" s="46"/>
      <c r="BCT11" s="46"/>
      <c r="BCU11" s="46"/>
      <c r="BCV11" s="46"/>
      <c r="BCW11" s="46"/>
      <c r="BCX11" s="46"/>
      <c r="BCY11" s="46"/>
      <c r="BCZ11" s="46"/>
      <c r="BDA11" s="46"/>
      <c r="BDB11" s="46"/>
      <c r="BDC11" s="46"/>
      <c r="BDD11" s="46"/>
      <c r="BDE11" s="46"/>
      <c r="BDF11" s="46"/>
      <c r="BDG11" s="46"/>
      <c r="BDH11" s="46"/>
      <c r="BDI11" s="46"/>
      <c r="BDJ11" s="46"/>
      <c r="BDK11" s="46"/>
      <c r="BDL11" s="46"/>
      <c r="BDM11" s="46"/>
      <c r="BDN11" s="46"/>
      <c r="BDO11" s="46"/>
      <c r="BDP11" s="46"/>
      <c r="BDQ11" s="46"/>
      <c r="BDR11" s="46"/>
      <c r="BDS11" s="46"/>
      <c r="BDT11" s="46"/>
      <c r="BDU11" s="46"/>
      <c r="BDV11" s="46"/>
      <c r="BDW11" s="46"/>
      <c r="BDX11" s="46"/>
      <c r="BDY11" s="46"/>
      <c r="BDZ11" s="46"/>
      <c r="BEA11" s="46"/>
      <c r="BEB11" s="46"/>
      <c r="BEC11" s="46"/>
      <c r="BED11" s="46"/>
      <c r="BEE11" s="46"/>
      <c r="BEF11" s="46"/>
      <c r="BEG11" s="46"/>
      <c r="BEH11" s="46"/>
      <c r="BEI11" s="46"/>
      <c r="BEJ11" s="46"/>
      <c r="BEK11" s="46"/>
      <c r="BEL11" s="46"/>
      <c r="BEM11" s="46"/>
      <c r="BEN11" s="46"/>
      <c r="BEO11" s="46"/>
      <c r="BEP11" s="46"/>
      <c r="BEQ11" s="46"/>
      <c r="BER11" s="46"/>
      <c r="BES11" s="46"/>
      <c r="BET11" s="46"/>
      <c r="BEU11" s="46"/>
      <c r="BEV11" s="46"/>
      <c r="BEW11" s="46"/>
      <c r="BEX11" s="46"/>
      <c r="BEY11" s="46"/>
      <c r="BEZ11" s="46"/>
      <c r="BFA11" s="46"/>
      <c r="BFB11" s="46"/>
      <c r="BFC11" s="46"/>
      <c r="BFD11" s="46"/>
      <c r="BFE11" s="46"/>
      <c r="BFF11" s="46"/>
      <c r="BFG11" s="46"/>
      <c r="BFH11" s="46"/>
      <c r="BFI11" s="46"/>
      <c r="BFJ11" s="46"/>
      <c r="BFK11" s="46"/>
      <c r="BFL11" s="46"/>
      <c r="BFM11" s="46"/>
      <c r="BFN11" s="46"/>
      <c r="BFO11" s="46"/>
      <c r="BFP11" s="46"/>
      <c r="BFQ11" s="46"/>
      <c r="BFR11" s="46"/>
      <c r="BFS11" s="46"/>
      <c r="BFT11" s="46"/>
      <c r="BFU11" s="46"/>
      <c r="BFV11" s="46"/>
      <c r="BFW11" s="46"/>
      <c r="BFX11" s="46"/>
      <c r="BFY11" s="46"/>
      <c r="BFZ11" s="46"/>
      <c r="BGA11" s="46"/>
      <c r="BGB11" s="46"/>
      <c r="BGC11" s="46"/>
      <c r="BGD11" s="46"/>
      <c r="BGE11" s="46"/>
      <c r="BGF11" s="46"/>
      <c r="BGG11" s="46"/>
      <c r="BGH11" s="46"/>
      <c r="BGI11" s="46"/>
      <c r="BGJ11" s="46"/>
      <c r="BGK11" s="46"/>
      <c r="BGL11" s="46"/>
      <c r="BGM11" s="46"/>
      <c r="BGN11" s="46"/>
      <c r="BGO11" s="46"/>
      <c r="BGP11" s="46"/>
      <c r="BGQ11" s="46"/>
      <c r="BGR11" s="46"/>
      <c r="BGS11" s="46"/>
      <c r="BGT11" s="46"/>
      <c r="BGU11" s="46"/>
      <c r="BGV11" s="46"/>
      <c r="BGW11" s="46"/>
      <c r="BGX11" s="46"/>
      <c r="BGY11" s="46"/>
      <c r="BGZ11" s="46"/>
      <c r="BHA11" s="46"/>
      <c r="BHB11" s="46"/>
      <c r="BHC11" s="46"/>
      <c r="BHD11" s="46"/>
      <c r="BHE11" s="46"/>
      <c r="BHF11" s="46"/>
      <c r="BHG11" s="46"/>
      <c r="BHH11" s="46"/>
      <c r="BHI11" s="46"/>
      <c r="BHJ11" s="46"/>
      <c r="BHK11" s="46"/>
      <c r="BHL11" s="46"/>
      <c r="BHM11" s="46"/>
      <c r="BHN11" s="46"/>
      <c r="BHO11" s="46"/>
      <c r="BHP11" s="46"/>
      <c r="BHQ11" s="46"/>
      <c r="BHR11" s="46"/>
      <c r="BHS11" s="46"/>
      <c r="BHT11" s="46"/>
      <c r="BHU11" s="46"/>
      <c r="BHV11" s="46"/>
      <c r="BHW11" s="46"/>
      <c r="BHX11" s="46"/>
      <c r="BHY11" s="46"/>
      <c r="BHZ11" s="46"/>
      <c r="BIA11" s="46"/>
      <c r="BIB11" s="46"/>
      <c r="BIC11" s="46"/>
      <c r="BID11" s="46"/>
      <c r="BIE11" s="46"/>
      <c r="BIF11" s="46"/>
      <c r="BIG11" s="46"/>
      <c r="BIH11" s="46"/>
      <c r="BII11" s="46"/>
      <c r="BIJ11" s="46"/>
      <c r="BIK11" s="46"/>
      <c r="BIL11" s="46"/>
      <c r="BIM11" s="46"/>
      <c r="BIN11" s="46"/>
      <c r="BIO11" s="46"/>
      <c r="BIP11" s="46"/>
      <c r="BIQ11" s="46"/>
      <c r="BIR11" s="46"/>
      <c r="BIS11" s="46"/>
      <c r="BIT11" s="46"/>
      <c r="BIU11" s="46"/>
      <c r="BIV11" s="46"/>
      <c r="BIW11" s="46"/>
      <c r="BIX11" s="46"/>
      <c r="BIY11" s="46"/>
      <c r="BIZ11" s="46"/>
      <c r="BJA11" s="46"/>
      <c r="BJB11" s="46"/>
      <c r="BJC11" s="46"/>
      <c r="BJD11" s="46"/>
      <c r="BJE11" s="46"/>
      <c r="BJF11" s="46"/>
      <c r="BJG11" s="46"/>
      <c r="BJH11" s="46"/>
      <c r="BJI11" s="46"/>
      <c r="BJJ11" s="46"/>
      <c r="BJK11" s="46"/>
      <c r="BJL11" s="46"/>
      <c r="BJM11" s="46"/>
      <c r="BJN11" s="46"/>
      <c r="BJO11" s="46"/>
      <c r="BJP11" s="46"/>
      <c r="BJQ11" s="46"/>
      <c r="BJR11" s="46"/>
      <c r="BJS11" s="46"/>
      <c r="BJT11" s="46"/>
      <c r="BJU11" s="46"/>
      <c r="BJV11" s="46"/>
      <c r="BJW11" s="46"/>
      <c r="BJX11" s="46"/>
      <c r="BJY11" s="46"/>
      <c r="BJZ11" s="46"/>
      <c r="BKA11" s="46"/>
      <c r="BKB11" s="46"/>
      <c r="BKC11" s="46"/>
      <c r="BKD11" s="46"/>
      <c r="BKE11" s="46"/>
      <c r="BKF11" s="46"/>
      <c r="BKG11" s="46"/>
      <c r="BKH11" s="46"/>
      <c r="BKI11" s="46"/>
      <c r="BKJ11" s="46"/>
      <c r="BKK11" s="46"/>
      <c r="BKL11" s="46"/>
      <c r="BKM11" s="46"/>
      <c r="BKN11" s="46"/>
      <c r="BKO11" s="46"/>
      <c r="BKP11" s="46"/>
      <c r="BKQ11" s="46"/>
      <c r="BKR11" s="46"/>
      <c r="BKS11" s="46"/>
      <c r="BKT11" s="46"/>
      <c r="BKU11" s="46"/>
      <c r="BKV11" s="46"/>
      <c r="BKW11" s="46"/>
      <c r="BKX11" s="46"/>
      <c r="BKY11" s="46"/>
      <c r="BKZ11" s="46"/>
      <c r="BLA11" s="46"/>
      <c r="BLB11" s="46"/>
      <c r="BLC11" s="46"/>
      <c r="BLD11" s="46"/>
      <c r="BLE11" s="46"/>
      <c r="BLF11" s="46"/>
      <c r="BLG11" s="46"/>
      <c r="BLH11" s="46"/>
      <c r="BLI11" s="46"/>
      <c r="BLJ11" s="46"/>
      <c r="BLK11" s="46"/>
      <c r="BLL11" s="46"/>
      <c r="BLM11" s="46"/>
      <c r="BLN11" s="46"/>
      <c r="BLO11" s="46"/>
      <c r="BLP11" s="46"/>
      <c r="BLQ11" s="46"/>
      <c r="BLR11" s="46"/>
      <c r="BLS11" s="46"/>
      <c r="BLT11" s="46"/>
      <c r="BLU11" s="46"/>
      <c r="BLV11" s="46"/>
      <c r="BLW11" s="46"/>
      <c r="BLX11" s="46"/>
      <c r="BLY11" s="46"/>
      <c r="BLZ11" s="46"/>
      <c r="BMA11" s="46"/>
      <c r="BMB11" s="46"/>
      <c r="BMC11" s="46"/>
      <c r="BMD11" s="46"/>
      <c r="BME11" s="46"/>
      <c r="BMF11" s="46"/>
      <c r="BMG11" s="46"/>
      <c r="BMH11" s="46"/>
      <c r="BMI11" s="46"/>
      <c r="BMJ11" s="46"/>
      <c r="BMK11" s="46"/>
      <c r="BML11" s="46"/>
      <c r="BMM11" s="46"/>
      <c r="BMN11" s="46"/>
      <c r="BMO11" s="46"/>
      <c r="BMP11" s="46"/>
      <c r="BMQ11" s="46"/>
      <c r="BMR11" s="46"/>
      <c r="BMS11" s="46"/>
      <c r="BMT11" s="46"/>
      <c r="BMU11" s="46"/>
      <c r="BMV11" s="46"/>
      <c r="BMW11" s="46"/>
      <c r="BMX11" s="46"/>
      <c r="BMY11" s="46"/>
      <c r="BMZ11" s="46"/>
      <c r="BNA11" s="46"/>
      <c r="BNB11" s="46"/>
      <c r="BNC11" s="46"/>
      <c r="BND11" s="46"/>
      <c r="BNE11" s="46"/>
      <c r="BNF11" s="46"/>
      <c r="BNG11" s="46"/>
      <c r="BNH11" s="46"/>
      <c r="BNI11" s="46"/>
      <c r="BNJ11" s="46"/>
      <c r="BNK11" s="46"/>
      <c r="BNL11" s="46"/>
      <c r="BNM11" s="46"/>
      <c r="BNN11" s="46"/>
      <c r="BNO11" s="46"/>
      <c r="BNP11" s="46"/>
      <c r="BNQ11" s="46"/>
      <c r="BNR11" s="46"/>
      <c r="BNS11" s="46"/>
      <c r="BNT11" s="46"/>
      <c r="BNU11" s="46"/>
      <c r="BNV11" s="46"/>
      <c r="BNW11" s="46"/>
      <c r="BNX11" s="46"/>
      <c r="BNY11" s="46"/>
      <c r="BNZ11" s="46"/>
      <c r="BOA11" s="46"/>
      <c r="BOB11" s="46"/>
      <c r="BOC11" s="46"/>
      <c r="BOD11" s="46"/>
      <c r="BOE11" s="46"/>
      <c r="BOF11" s="46"/>
      <c r="BOG11" s="46"/>
      <c r="BOH11" s="46"/>
      <c r="BOI11" s="46"/>
      <c r="BOJ11" s="46"/>
      <c r="BOK11" s="46"/>
      <c r="BOL11" s="46"/>
      <c r="BOM11" s="46"/>
      <c r="BON11" s="46"/>
      <c r="BOO11" s="46"/>
      <c r="BOP11" s="46"/>
      <c r="BOQ11" s="46"/>
      <c r="BOR11" s="46"/>
      <c r="BOS11" s="46"/>
      <c r="BOT11" s="46"/>
      <c r="BOU11" s="46"/>
      <c r="BOV11" s="46"/>
      <c r="BOW11" s="46"/>
      <c r="BOX11" s="46"/>
      <c r="BOY11" s="46"/>
      <c r="BOZ11" s="46"/>
      <c r="BPA11" s="46"/>
      <c r="BPB11" s="46"/>
      <c r="BPC11" s="46"/>
      <c r="BPD11" s="46"/>
      <c r="BPE11" s="46"/>
      <c r="BPF11" s="46"/>
      <c r="BPG11" s="46"/>
      <c r="BPH11" s="46"/>
      <c r="BPI11" s="46"/>
      <c r="BPJ11" s="46"/>
      <c r="BPK11" s="46"/>
      <c r="BPL11" s="46"/>
      <c r="BPM11" s="46"/>
      <c r="BPN11" s="46"/>
      <c r="BPO11" s="46"/>
      <c r="BPP11" s="46"/>
      <c r="BPQ11" s="46"/>
      <c r="BPR11" s="46"/>
      <c r="BPS11" s="46"/>
      <c r="BPT11" s="46"/>
      <c r="BPU11" s="46"/>
      <c r="BPV11" s="46"/>
      <c r="BPW11" s="46"/>
      <c r="BPX11" s="46"/>
      <c r="BPY11" s="46"/>
      <c r="BPZ11" s="46"/>
      <c r="BQA11" s="46"/>
      <c r="BQB11" s="46"/>
      <c r="BQC11" s="46"/>
      <c r="BQD11" s="46"/>
      <c r="BQE11" s="46"/>
      <c r="BQF11" s="46"/>
      <c r="BQG11" s="46"/>
      <c r="BQH11" s="46"/>
      <c r="BQI11" s="46"/>
      <c r="BQJ11" s="46"/>
      <c r="BQK11" s="46"/>
      <c r="BQL11" s="46"/>
      <c r="BQM11" s="46"/>
      <c r="BQN11" s="46"/>
      <c r="BQO11" s="46"/>
      <c r="BQP11" s="46"/>
      <c r="BQQ11" s="46"/>
      <c r="BQR11" s="46"/>
      <c r="BQS11" s="46"/>
      <c r="BQT11" s="46"/>
      <c r="BQU11" s="46"/>
      <c r="BQV11" s="46"/>
      <c r="BQW11" s="46"/>
      <c r="BQX11" s="46"/>
      <c r="BQY11" s="46"/>
      <c r="BQZ11" s="46"/>
      <c r="BRA11" s="46"/>
      <c r="BRB11" s="46"/>
      <c r="BRC11" s="46"/>
      <c r="BRD11" s="46"/>
      <c r="BRE11" s="46"/>
      <c r="BRF11" s="46"/>
      <c r="BRG11" s="46"/>
      <c r="BRH11" s="46"/>
      <c r="BRI11" s="46"/>
      <c r="BRJ11" s="46"/>
      <c r="BRK11" s="46"/>
      <c r="BRL11" s="46"/>
      <c r="BRM11" s="46"/>
      <c r="BRN11" s="46"/>
      <c r="BRO11" s="46"/>
      <c r="BRP11" s="46"/>
      <c r="BRQ11" s="46"/>
      <c r="BRR11" s="46"/>
      <c r="BRS11" s="46"/>
      <c r="BRT11" s="46"/>
      <c r="BRU11" s="46"/>
      <c r="BRV11" s="46"/>
      <c r="BRW11" s="46"/>
      <c r="BRX11" s="46"/>
      <c r="BRY11" s="46"/>
      <c r="BRZ11" s="46"/>
      <c r="BSA11" s="46"/>
      <c r="BSB11" s="46"/>
      <c r="BSC11" s="46"/>
      <c r="BSD11" s="46"/>
      <c r="BSE11" s="46"/>
      <c r="BSF11" s="46"/>
      <c r="BSG11" s="46"/>
      <c r="BSH11" s="46"/>
      <c r="BSI11" s="46"/>
      <c r="BSJ11" s="46"/>
      <c r="BSK11" s="46"/>
      <c r="BSL11" s="46"/>
      <c r="BSM11" s="46"/>
      <c r="BSN11" s="46"/>
      <c r="BSO11" s="46"/>
      <c r="BSP11" s="46"/>
      <c r="BSQ11" s="46"/>
      <c r="BSR11" s="46"/>
      <c r="BSS11" s="46"/>
      <c r="BST11" s="46"/>
      <c r="BSU11" s="46"/>
      <c r="BSV11" s="46"/>
      <c r="BSW11" s="46"/>
      <c r="BSX11" s="46"/>
      <c r="BSY11" s="46"/>
      <c r="BSZ11" s="46"/>
      <c r="BTA11" s="46"/>
      <c r="BTB11" s="46"/>
      <c r="BTC11" s="46"/>
      <c r="BTD11" s="46"/>
      <c r="BTE11" s="46"/>
      <c r="BTF11" s="46"/>
      <c r="BTG11" s="46"/>
      <c r="BTH11" s="46"/>
      <c r="BTI11" s="46"/>
      <c r="BTJ11" s="46"/>
      <c r="BTK11" s="46"/>
      <c r="BTL11" s="46"/>
      <c r="BTM11" s="46"/>
      <c r="BTN11" s="46"/>
      <c r="BTO11" s="46"/>
      <c r="BTP11" s="46"/>
      <c r="BTQ11" s="46"/>
      <c r="BTR11" s="46"/>
      <c r="BTS11" s="46"/>
      <c r="BTT11" s="46"/>
      <c r="BTU11" s="46"/>
      <c r="BTV11" s="46"/>
      <c r="BTW11" s="46"/>
      <c r="BTX11" s="46"/>
      <c r="BTY11" s="46"/>
      <c r="BTZ11" s="46"/>
      <c r="BUA11" s="46"/>
      <c r="BUB11" s="46"/>
      <c r="BUC11" s="46"/>
      <c r="BUD11" s="46"/>
      <c r="BUE11" s="46"/>
      <c r="BUF11" s="46"/>
      <c r="BUG11" s="46"/>
      <c r="BUH11" s="46"/>
      <c r="BUI11" s="46"/>
      <c r="BUJ11" s="46"/>
      <c r="BUK11" s="46"/>
      <c r="BUL11" s="46"/>
      <c r="BUM11" s="46"/>
      <c r="BUN11" s="46"/>
      <c r="BUO11" s="46"/>
      <c r="BUP11" s="46"/>
      <c r="BUQ11" s="46"/>
      <c r="BUR11" s="46"/>
      <c r="BUS11" s="46"/>
      <c r="BUT11" s="46"/>
      <c r="BUU11" s="46"/>
      <c r="BUV11" s="46"/>
      <c r="BUW11" s="46"/>
      <c r="BUX11" s="46"/>
      <c r="BUY11" s="46"/>
      <c r="BUZ11" s="46"/>
      <c r="BVA11" s="46"/>
      <c r="BVB11" s="46"/>
      <c r="BVC11" s="46"/>
      <c r="BVD11" s="46"/>
      <c r="BVE11" s="46"/>
      <c r="BVF11" s="46"/>
      <c r="BVG11" s="46"/>
      <c r="BVH11" s="46"/>
      <c r="BVI11" s="46"/>
      <c r="BVJ11" s="46"/>
      <c r="BVK11" s="46"/>
      <c r="BVL11" s="46"/>
      <c r="BVM11" s="46"/>
      <c r="BVN11" s="46"/>
      <c r="BVO11" s="46"/>
      <c r="BVP11" s="46"/>
      <c r="BVQ11" s="46"/>
      <c r="BVR11" s="46"/>
      <c r="BVS11" s="46"/>
      <c r="BVT11" s="46"/>
      <c r="BVU11" s="46"/>
      <c r="BVV11" s="46"/>
      <c r="BVW11" s="46"/>
      <c r="BVX11" s="46"/>
      <c r="BVY11" s="46"/>
      <c r="BVZ11" s="46"/>
      <c r="BWA11" s="46"/>
      <c r="BWB11" s="46"/>
      <c r="BWC11" s="46"/>
      <c r="BWD11" s="46"/>
      <c r="BWE11" s="46"/>
      <c r="BWF11" s="46"/>
      <c r="BWG11" s="46"/>
      <c r="BWH11" s="46"/>
      <c r="BWI11" s="46"/>
      <c r="BWJ11" s="46"/>
      <c r="BWK11" s="46"/>
      <c r="BWL11" s="46"/>
      <c r="BWM11" s="46"/>
      <c r="BWN11" s="46"/>
      <c r="BWO11" s="46"/>
      <c r="BWP11" s="46"/>
      <c r="BWQ11" s="46"/>
      <c r="BWR11" s="46"/>
      <c r="BWS11" s="46"/>
      <c r="BWT11" s="46"/>
      <c r="BWU11" s="46"/>
      <c r="BWV11" s="46"/>
      <c r="BWW11" s="46"/>
      <c r="BWX11" s="46"/>
      <c r="BWY11" s="46"/>
      <c r="BWZ11" s="46"/>
      <c r="BXA11" s="46"/>
      <c r="BXB11" s="46"/>
      <c r="BXC11" s="46"/>
      <c r="BXD11" s="46"/>
      <c r="BXE11" s="46"/>
      <c r="BXF11" s="46"/>
      <c r="BXG11" s="46"/>
      <c r="BXH11" s="46"/>
      <c r="BXI11" s="46"/>
      <c r="BXJ11" s="46"/>
      <c r="BXK11" s="46"/>
      <c r="BXL11" s="46"/>
      <c r="BXM11" s="46"/>
      <c r="BXN11" s="46"/>
      <c r="BXO11" s="46"/>
      <c r="BXP11" s="46"/>
      <c r="BXQ11" s="46"/>
      <c r="BXR11" s="46"/>
      <c r="BXS11" s="46"/>
      <c r="BXT11" s="46"/>
      <c r="BXU11" s="46"/>
      <c r="BXV11" s="46"/>
      <c r="BXW11" s="46"/>
      <c r="BXX11" s="46"/>
      <c r="BXY11" s="46"/>
      <c r="BXZ11" s="46"/>
      <c r="BYA11" s="46"/>
      <c r="BYB11" s="46"/>
      <c r="BYC11" s="46"/>
      <c r="BYD11" s="46"/>
      <c r="BYE11" s="46"/>
      <c r="BYF11" s="46"/>
      <c r="BYG11" s="46"/>
      <c r="BYH11" s="46"/>
      <c r="BYI11" s="46"/>
      <c r="BYJ11" s="46"/>
      <c r="BYK11" s="46"/>
      <c r="BYL11" s="46"/>
      <c r="BYM11" s="46"/>
      <c r="BYN11" s="46"/>
      <c r="BYO11" s="46"/>
      <c r="BYP11" s="46"/>
      <c r="BYQ11" s="46"/>
      <c r="BYR11" s="46"/>
      <c r="BYS11" s="46"/>
      <c r="BYT11" s="46"/>
      <c r="BYU11" s="46"/>
      <c r="BYV11" s="46"/>
      <c r="BYW11" s="46"/>
      <c r="BYX11" s="46"/>
      <c r="BYY11" s="46"/>
      <c r="BYZ11" s="46"/>
      <c r="BZA11" s="46"/>
      <c r="BZB11" s="46"/>
      <c r="BZC11" s="46"/>
      <c r="BZD11" s="46"/>
      <c r="BZE11" s="46"/>
      <c r="BZF11" s="46"/>
      <c r="BZG11" s="46"/>
      <c r="BZH11" s="46"/>
      <c r="BZI11" s="46"/>
      <c r="BZJ11" s="46"/>
      <c r="BZK11" s="46"/>
      <c r="BZL11" s="46"/>
      <c r="BZM11" s="46"/>
      <c r="BZN11" s="46"/>
      <c r="BZO11" s="46"/>
      <c r="BZP11" s="46"/>
      <c r="BZQ11" s="46"/>
      <c r="BZR11" s="46"/>
      <c r="BZS11" s="46"/>
      <c r="BZT11" s="46"/>
      <c r="BZU11" s="46"/>
      <c r="BZV11" s="46"/>
      <c r="BZW11" s="46"/>
      <c r="BZX11" s="46"/>
      <c r="BZY11" s="46"/>
      <c r="BZZ11" s="46"/>
      <c r="CAA11" s="46"/>
      <c r="CAB11" s="46"/>
      <c r="CAC11" s="46"/>
      <c r="CAD11" s="46"/>
      <c r="CAE11" s="46"/>
      <c r="CAF11" s="46"/>
      <c r="CAG11" s="46"/>
      <c r="CAH11" s="46"/>
      <c r="CAI11" s="46"/>
      <c r="CAJ11" s="46"/>
      <c r="CAK11" s="46"/>
      <c r="CAL11" s="46"/>
      <c r="CAM11" s="46"/>
      <c r="CAN11" s="46"/>
      <c r="CAO11" s="46"/>
      <c r="CAP11" s="46"/>
      <c r="CAQ11" s="46"/>
      <c r="CAR11" s="46"/>
      <c r="CAS11" s="46"/>
      <c r="CAT11" s="46"/>
      <c r="CAU11" s="46"/>
      <c r="CAV11" s="46"/>
      <c r="CAW11" s="46"/>
      <c r="CAX11" s="46"/>
      <c r="CAY11" s="46"/>
      <c r="CAZ11" s="46"/>
      <c r="CBA11" s="46"/>
      <c r="CBB11" s="46"/>
      <c r="CBC11" s="46"/>
      <c r="CBD11" s="46"/>
      <c r="CBE11" s="46"/>
      <c r="CBF11" s="46"/>
      <c r="CBG11" s="46"/>
      <c r="CBH11" s="46"/>
      <c r="CBI11" s="46"/>
      <c r="CBJ11" s="46"/>
      <c r="CBK11" s="46"/>
      <c r="CBL11" s="46"/>
      <c r="CBM11" s="46"/>
      <c r="CBN11" s="46"/>
      <c r="CBO11" s="46"/>
      <c r="CBP11" s="46"/>
      <c r="CBQ11" s="46"/>
      <c r="CBR11" s="46"/>
      <c r="CBS11" s="46"/>
      <c r="CBT11" s="46"/>
      <c r="CBU11" s="46"/>
      <c r="CBV11" s="46"/>
      <c r="CBW11" s="46"/>
      <c r="CBX11" s="46"/>
      <c r="CBY11" s="46"/>
      <c r="CBZ11" s="46"/>
      <c r="CCA11" s="46"/>
      <c r="CCB11" s="46"/>
      <c r="CCC11" s="46"/>
      <c r="CCD11" s="46"/>
      <c r="CCE11" s="46"/>
      <c r="CCF11" s="46"/>
      <c r="CCG11" s="46"/>
      <c r="CCH11" s="46"/>
      <c r="CCI11" s="46"/>
      <c r="CCJ11" s="46"/>
      <c r="CCK11" s="46"/>
      <c r="CCL11" s="46"/>
      <c r="CCM11" s="46"/>
      <c r="CCN11" s="46"/>
      <c r="CCO11" s="46"/>
      <c r="CCP11" s="46"/>
      <c r="CCQ11" s="46"/>
      <c r="CCR11" s="46"/>
      <c r="CCS11" s="46"/>
      <c r="CCT11" s="46"/>
      <c r="CCU11" s="46"/>
      <c r="CCV11" s="46"/>
      <c r="CCW11" s="46"/>
      <c r="CCX11" s="46"/>
      <c r="CCY11" s="46"/>
      <c r="CCZ11" s="46"/>
      <c r="CDA11" s="46"/>
      <c r="CDB11" s="46"/>
      <c r="CDC11" s="46"/>
      <c r="CDD11" s="46"/>
      <c r="CDE11" s="46"/>
      <c r="CDF11" s="46"/>
      <c r="CDG11" s="46"/>
      <c r="CDH11" s="46"/>
      <c r="CDI11" s="46"/>
      <c r="CDJ11" s="46"/>
      <c r="CDK11" s="46"/>
      <c r="CDL11" s="46"/>
      <c r="CDM11" s="46"/>
      <c r="CDN11" s="46"/>
      <c r="CDO11" s="46"/>
      <c r="CDP11" s="46"/>
      <c r="CDQ11" s="46"/>
      <c r="CDR11" s="46"/>
      <c r="CDS11" s="46"/>
      <c r="CDT11" s="46"/>
      <c r="CDU11" s="46"/>
      <c r="CDV11" s="46"/>
      <c r="CDW11" s="46"/>
      <c r="CDX11" s="46"/>
      <c r="CDY11" s="46"/>
      <c r="CDZ11" s="46"/>
      <c r="CEA11" s="46"/>
      <c r="CEB11" s="46"/>
      <c r="CEC11" s="46"/>
      <c r="CED11" s="46"/>
      <c r="CEE11" s="46"/>
      <c r="CEF11" s="46"/>
      <c r="CEG11" s="46"/>
      <c r="CEH11" s="46"/>
      <c r="CEI11" s="46"/>
      <c r="CEJ11" s="46"/>
      <c r="CEK11" s="46"/>
      <c r="CEL11" s="46"/>
      <c r="CEM11" s="46"/>
      <c r="CEN11" s="46"/>
      <c r="CEO11" s="46"/>
      <c r="CEP11" s="46"/>
      <c r="CEQ11" s="46"/>
      <c r="CER11" s="46"/>
      <c r="CES11" s="46"/>
      <c r="CET11" s="46"/>
      <c r="CEU11" s="46"/>
      <c r="CEV11" s="46"/>
      <c r="CEW11" s="46"/>
      <c r="CEX11" s="46"/>
      <c r="CEY11" s="46"/>
      <c r="CEZ11" s="46"/>
      <c r="CFA11" s="46"/>
      <c r="CFB11" s="46"/>
      <c r="CFC11" s="46"/>
      <c r="CFD11" s="46"/>
      <c r="CFE11" s="46"/>
      <c r="CFF11" s="46"/>
      <c r="CFG11" s="46"/>
      <c r="CFH11" s="46"/>
      <c r="CFI11" s="46"/>
      <c r="CFJ11" s="46"/>
      <c r="CFK11" s="46"/>
      <c r="CFL11" s="46"/>
      <c r="CFM11" s="46"/>
      <c r="CFN11" s="46"/>
      <c r="CFO11" s="46"/>
      <c r="CFP11" s="46"/>
      <c r="CFQ11" s="46"/>
      <c r="CFR11" s="46"/>
      <c r="CFS11" s="46"/>
      <c r="CFT11" s="46"/>
      <c r="CFU11" s="46"/>
      <c r="CFV11" s="46"/>
      <c r="CFW11" s="46"/>
      <c r="CFX11" s="46"/>
      <c r="CFY11" s="46"/>
      <c r="CFZ11" s="46"/>
      <c r="CGA11" s="46"/>
      <c r="CGB11" s="46"/>
      <c r="CGC11" s="46"/>
      <c r="CGD11" s="46"/>
      <c r="CGE11" s="46"/>
      <c r="CGF11" s="46"/>
      <c r="CGG11" s="46"/>
      <c r="CGH11" s="46"/>
      <c r="CGI11" s="46"/>
      <c r="CGJ11" s="46"/>
      <c r="CGK11" s="46"/>
      <c r="CGL11" s="46"/>
      <c r="CGM11" s="46"/>
      <c r="CGN11" s="46"/>
      <c r="CGO11" s="46"/>
      <c r="CGP11" s="46"/>
      <c r="CGQ11" s="46"/>
      <c r="CGR11" s="46"/>
      <c r="CGS11" s="46"/>
      <c r="CGT11" s="46"/>
      <c r="CGU11" s="46"/>
      <c r="CGV11" s="46"/>
      <c r="CGW11" s="46"/>
      <c r="CGX11" s="46"/>
      <c r="CGY11" s="46"/>
      <c r="CGZ11" s="46"/>
      <c r="CHA11" s="46"/>
      <c r="CHB11" s="46"/>
      <c r="CHC11" s="46"/>
      <c r="CHD11" s="46"/>
      <c r="CHE11" s="46"/>
      <c r="CHF11" s="46"/>
      <c r="CHG11" s="46"/>
      <c r="CHH11" s="46"/>
      <c r="CHI11" s="46"/>
      <c r="CHJ11" s="46"/>
      <c r="CHK11" s="46"/>
      <c r="CHL11" s="46"/>
      <c r="CHM11" s="46"/>
      <c r="CHN11" s="46"/>
      <c r="CHO11" s="46"/>
      <c r="CHP11" s="46"/>
      <c r="CHQ11" s="46"/>
      <c r="CHR11" s="46"/>
      <c r="CHS11" s="46"/>
      <c r="CHT11" s="46"/>
      <c r="CHU11" s="46"/>
      <c r="CHV11" s="46"/>
      <c r="CHW11" s="46"/>
      <c r="CHX11" s="46"/>
      <c r="CHY11" s="46"/>
      <c r="CHZ11" s="46"/>
      <c r="CIA11" s="46"/>
      <c r="CIB11" s="46"/>
      <c r="CIC11" s="46"/>
      <c r="CID11" s="46"/>
      <c r="CIE11" s="46"/>
      <c r="CIF11" s="46"/>
      <c r="CIG11" s="46"/>
      <c r="CIH11" s="46"/>
      <c r="CII11" s="46"/>
      <c r="CIJ11" s="46"/>
      <c r="CIK11" s="46"/>
      <c r="CIL11" s="46"/>
      <c r="CIM11" s="46"/>
      <c r="CIN11" s="46"/>
      <c r="CIO11" s="46"/>
      <c r="CIP11" s="46"/>
      <c r="CIQ11" s="46"/>
      <c r="CIR11" s="46"/>
      <c r="CIS11" s="46"/>
      <c r="CIT11" s="46"/>
      <c r="CIU11" s="46"/>
      <c r="CIV11" s="46"/>
      <c r="CIW11" s="46"/>
      <c r="CIX11" s="46"/>
      <c r="CIY11" s="46"/>
      <c r="CIZ11" s="46"/>
      <c r="CJA11" s="46"/>
      <c r="CJB11" s="46"/>
      <c r="CJC11" s="46"/>
      <c r="CJD11" s="46"/>
      <c r="CJE11" s="46"/>
      <c r="CJF11" s="46"/>
      <c r="CJG11" s="46"/>
      <c r="CJH11" s="46"/>
      <c r="CJI11" s="46"/>
      <c r="CJJ11" s="46"/>
      <c r="CJK11" s="46"/>
      <c r="CJL11" s="46"/>
      <c r="CJM11" s="46"/>
      <c r="CJN11" s="46"/>
      <c r="CJO11" s="46"/>
      <c r="CJP11" s="46"/>
      <c r="CJQ11" s="46"/>
      <c r="CJR11" s="46"/>
      <c r="CJS11" s="46"/>
      <c r="CJT11" s="46"/>
      <c r="CJU11" s="46"/>
      <c r="CJV11" s="46"/>
      <c r="CJW11" s="46"/>
      <c r="CJX11" s="46"/>
      <c r="CJY11" s="46"/>
      <c r="CJZ11" s="46"/>
      <c r="CKA11" s="46"/>
      <c r="CKB11" s="46"/>
      <c r="CKC11" s="46"/>
      <c r="CKD11" s="46"/>
      <c r="CKE11" s="46"/>
      <c r="CKF11" s="46"/>
      <c r="CKG11" s="46"/>
      <c r="CKH11" s="46"/>
      <c r="CKI11" s="46"/>
      <c r="CKJ11" s="46"/>
      <c r="CKK11" s="46"/>
      <c r="CKL11" s="46"/>
      <c r="CKM11" s="46"/>
      <c r="CKN11" s="46"/>
      <c r="CKO11" s="46"/>
      <c r="CKP11" s="46"/>
      <c r="CKQ11" s="46"/>
      <c r="CKR11" s="46"/>
      <c r="CKS11" s="46"/>
      <c r="CKT11" s="46"/>
      <c r="CKU11" s="46"/>
      <c r="CKV11" s="46"/>
      <c r="CKW11" s="46"/>
      <c r="CKX11" s="46"/>
      <c r="CKY11" s="46"/>
      <c r="CKZ11" s="46"/>
      <c r="CLA11" s="46"/>
      <c r="CLB11" s="46"/>
      <c r="CLC11" s="46"/>
      <c r="CLD11" s="46"/>
      <c r="CLE11" s="46"/>
      <c r="CLF11" s="46"/>
      <c r="CLG11" s="46"/>
      <c r="CLH11" s="46"/>
      <c r="CLI11" s="46"/>
      <c r="CLJ11" s="46"/>
      <c r="CLK11" s="46"/>
      <c r="CLL11" s="46"/>
      <c r="CLM11" s="46"/>
      <c r="CLN11" s="46"/>
      <c r="CLO11" s="46"/>
      <c r="CLP11" s="46"/>
      <c r="CLQ11" s="46"/>
      <c r="CLR11" s="46"/>
      <c r="CLS11" s="46"/>
      <c r="CLT11" s="46"/>
      <c r="CLU11" s="46"/>
      <c r="CLV11" s="46"/>
      <c r="CLW11" s="46"/>
      <c r="CLX11" s="46"/>
      <c r="CLY11" s="46"/>
      <c r="CLZ11" s="46"/>
      <c r="CMA11" s="46"/>
      <c r="CMB11" s="46"/>
      <c r="CMC11" s="46"/>
      <c r="CMD11" s="46"/>
      <c r="CME11" s="46"/>
      <c r="CMF11" s="46"/>
      <c r="CMG11" s="46"/>
      <c r="CMH11" s="46"/>
      <c r="CMI11" s="46"/>
      <c r="CMJ11" s="46"/>
      <c r="CMK11" s="46"/>
      <c r="CML11" s="46"/>
      <c r="CMM11" s="46"/>
      <c r="CMN11" s="46"/>
      <c r="CMO11" s="46"/>
      <c r="CMP11" s="46"/>
      <c r="CMQ11" s="46"/>
      <c r="CMR11" s="46"/>
      <c r="CMS11" s="46"/>
      <c r="CMT11" s="46"/>
      <c r="CMU11" s="46"/>
      <c r="CMV11" s="46"/>
      <c r="CMW11" s="46"/>
      <c r="CMX11" s="46"/>
      <c r="CMY11" s="46"/>
      <c r="CMZ11" s="46"/>
      <c r="CNA11" s="46"/>
      <c r="CNB11" s="46"/>
      <c r="CNC11" s="46"/>
      <c r="CND11" s="46"/>
      <c r="CNE11" s="46"/>
      <c r="CNF11" s="46"/>
      <c r="CNG11" s="46"/>
      <c r="CNH11" s="46"/>
      <c r="CNI11" s="46"/>
      <c r="CNJ11" s="46"/>
      <c r="CNK11" s="46"/>
      <c r="CNL11" s="46"/>
      <c r="CNM11" s="46"/>
      <c r="CNN11" s="46"/>
      <c r="CNO11" s="46"/>
      <c r="CNP11" s="46"/>
      <c r="CNQ11" s="46"/>
      <c r="CNR11" s="46"/>
      <c r="CNS11" s="46"/>
      <c r="CNT11" s="46"/>
      <c r="CNU11" s="46"/>
      <c r="CNV11" s="46"/>
      <c r="CNW11" s="46"/>
      <c r="CNX11" s="46"/>
      <c r="CNY11" s="46"/>
      <c r="CNZ11" s="46"/>
      <c r="COA11" s="46"/>
      <c r="COB11" s="46"/>
      <c r="COC11" s="46"/>
      <c r="COD11" s="46"/>
      <c r="COE11" s="46"/>
      <c r="COF11" s="46"/>
      <c r="COG11" s="46"/>
      <c r="COH11" s="46"/>
      <c r="COI11" s="46"/>
      <c r="COJ11" s="46"/>
      <c r="COK11" s="46"/>
      <c r="COL11" s="46"/>
      <c r="COM11" s="46"/>
      <c r="CON11" s="46"/>
      <c r="COO11" s="46"/>
      <c r="COP11" s="46"/>
      <c r="COQ11" s="46"/>
      <c r="COR11" s="46"/>
      <c r="COS11" s="46"/>
      <c r="COT11" s="46"/>
      <c r="COU11" s="46"/>
      <c r="COV11" s="46"/>
      <c r="COW11" s="46"/>
      <c r="COX11" s="46"/>
      <c r="COY11" s="46"/>
      <c r="COZ11" s="46"/>
      <c r="CPA11" s="46"/>
      <c r="CPB11" s="46"/>
      <c r="CPC11" s="46"/>
      <c r="CPD11" s="46"/>
      <c r="CPE11" s="46"/>
      <c r="CPF11" s="46"/>
      <c r="CPG11" s="46"/>
      <c r="CPH11" s="46"/>
      <c r="CPI11" s="46"/>
      <c r="CPJ11" s="46"/>
      <c r="CPK11" s="46"/>
      <c r="CPL11" s="46"/>
      <c r="CPM11" s="46"/>
      <c r="CPN11" s="46"/>
      <c r="CPO11" s="46"/>
      <c r="CPP11" s="46"/>
      <c r="CPQ11" s="46"/>
      <c r="CPR11" s="46"/>
      <c r="CPS11" s="46"/>
      <c r="CPT11" s="46"/>
      <c r="CPU11" s="46"/>
      <c r="CPV11" s="46"/>
      <c r="CPW11" s="46"/>
      <c r="CPX11" s="46"/>
      <c r="CPY11" s="46"/>
      <c r="CPZ11" s="46"/>
      <c r="CQA11" s="46"/>
      <c r="CQB11" s="46"/>
      <c r="CQC11" s="46"/>
      <c r="CQD11" s="46"/>
      <c r="CQE11" s="46"/>
      <c r="CQF11" s="46"/>
      <c r="CQG11" s="46"/>
      <c r="CQH11" s="46"/>
      <c r="CQI11" s="46"/>
      <c r="CQJ11" s="46"/>
      <c r="CQK11" s="46"/>
      <c r="CQL11" s="46"/>
      <c r="CQM11" s="46"/>
      <c r="CQN11" s="46"/>
      <c r="CQO11" s="46"/>
      <c r="CQP11" s="46"/>
      <c r="CQQ11" s="46"/>
      <c r="CQR11" s="46"/>
      <c r="CQS11" s="46"/>
      <c r="CQT11" s="46"/>
      <c r="CQU11" s="46"/>
      <c r="CQV11" s="46"/>
      <c r="CQW11" s="46"/>
      <c r="CQX11" s="46"/>
      <c r="CQY11" s="46"/>
      <c r="CQZ11" s="46"/>
      <c r="CRA11" s="46"/>
      <c r="CRB11" s="46"/>
      <c r="CRC11" s="46"/>
      <c r="CRD11" s="46"/>
      <c r="CRE11" s="46"/>
      <c r="CRF11" s="46"/>
      <c r="CRG11" s="46"/>
      <c r="CRH11" s="46"/>
      <c r="CRI11" s="46"/>
      <c r="CRJ11" s="46"/>
      <c r="CRK11" s="46"/>
      <c r="CRL11" s="46"/>
      <c r="CRM11" s="46"/>
      <c r="CRN11" s="46"/>
      <c r="CRO11" s="46"/>
      <c r="CRP11" s="46"/>
      <c r="CRQ11" s="46"/>
      <c r="CRR11" s="46"/>
      <c r="CRS11" s="46"/>
      <c r="CRT11" s="46"/>
      <c r="CRU11" s="46"/>
      <c r="CRV11" s="46"/>
      <c r="CRW11" s="46"/>
      <c r="CRX11" s="46"/>
      <c r="CRY11" s="46"/>
      <c r="CRZ11" s="46"/>
      <c r="CSA11" s="46"/>
      <c r="CSB11" s="46"/>
      <c r="CSC11" s="46"/>
      <c r="CSD11" s="46"/>
      <c r="CSE11" s="46"/>
      <c r="CSF11" s="46"/>
      <c r="CSG11" s="46"/>
      <c r="CSH11" s="46"/>
      <c r="CSI11" s="46"/>
      <c r="CSJ11" s="46"/>
      <c r="CSK11" s="46"/>
      <c r="CSL11" s="46"/>
      <c r="CSM11" s="46"/>
      <c r="CSN11" s="46"/>
      <c r="CSO11" s="46"/>
      <c r="CSP11" s="46"/>
      <c r="CSQ11" s="46"/>
      <c r="CSR11" s="46"/>
      <c r="CSS11" s="46"/>
      <c r="CST11" s="46"/>
      <c r="CSU11" s="46"/>
      <c r="CSV11" s="46"/>
      <c r="CSW11" s="46"/>
      <c r="CSX11" s="46"/>
      <c r="CSY11" s="46"/>
      <c r="CSZ11" s="46"/>
      <c r="CTA11" s="46"/>
      <c r="CTB11" s="46"/>
      <c r="CTC11" s="46"/>
      <c r="CTD11" s="46"/>
      <c r="CTE11" s="46"/>
      <c r="CTF11" s="46"/>
      <c r="CTG11" s="46"/>
      <c r="CTH11" s="46"/>
      <c r="CTI11" s="46"/>
      <c r="CTJ11" s="46"/>
      <c r="CTK11" s="46"/>
      <c r="CTL11" s="46"/>
      <c r="CTM11" s="46"/>
      <c r="CTN11" s="46"/>
      <c r="CTO11" s="46"/>
      <c r="CTP11" s="46"/>
      <c r="CTQ11" s="46"/>
      <c r="CTR11" s="46"/>
      <c r="CTS11" s="46"/>
      <c r="CTT11" s="46"/>
      <c r="CTU11" s="46"/>
      <c r="CTV11" s="46"/>
      <c r="CTW11" s="46"/>
      <c r="CTX11" s="46"/>
      <c r="CTY11" s="46"/>
      <c r="CTZ11" s="46"/>
      <c r="CUA11" s="46"/>
      <c r="CUB11" s="46"/>
      <c r="CUC11" s="46"/>
      <c r="CUD11" s="46"/>
      <c r="CUE11" s="46"/>
      <c r="CUF11" s="46"/>
      <c r="CUG11" s="46"/>
      <c r="CUH11" s="46"/>
      <c r="CUI11" s="46"/>
      <c r="CUJ11" s="46"/>
      <c r="CUK11" s="46"/>
      <c r="CUL11" s="46"/>
      <c r="CUM11" s="46"/>
      <c r="CUN11" s="46"/>
      <c r="CUO11" s="46"/>
      <c r="CUP11" s="46"/>
      <c r="CUQ11" s="46"/>
      <c r="CUR11" s="46"/>
      <c r="CUS11" s="46"/>
      <c r="CUT11" s="46"/>
      <c r="CUU11" s="46"/>
      <c r="CUV11" s="46"/>
      <c r="CUW11" s="46"/>
      <c r="CUX11" s="46"/>
      <c r="CUY11" s="46"/>
      <c r="CUZ11" s="46"/>
      <c r="CVA11" s="46"/>
      <c r="CVB11" s="46"/>
      <c r="CVC11" s="46"/>
      <c r="CVD11" s="46"/>
      <c r="CVE11" s="46"/>
      <c r="CVF11" s="46"/>
      <c r="CVG11" s="46"/>
      <c r="CVH11" s="46"/>
      <c r="CVI11" s="46"/>
      <c r="CVJ11" s="46"/>
      <c r="CVK11" s="46"/>
      <c r="CVL11" s="46"/>
      <c r="CVM11" s="46"/>
      <c r="CVN11" s="46"/>
      <c r="CVO11" s="46"/>
      <c r="CVP11" s="46"/>
      <c r="CVQ11" s="46"/>
      <c r="CVR11" s="46"/>
      <c r="CVS11" s="46"/>
      <c r="CVT11" s="46"/>
      <c r="CVU11" s="46"/>
      <c r="CVV11" s="46"/>
      <c r="CVW11" s="46"/>
      <c r="CVX11" s="46"/>
      <c r="CVY11" s="46"/>
      <c r="CVZ11" s="46"/>
      <c r="CWA11" s="46"/>
      <c r="CWB11" s="46"/>
      <c r="CWC11" s="46"/>
      <c r="CWD11" s="46"/>
      <c r="CWE11" s="46"/>
      <c r="CWF11" s="46"/>
      <c r="CWG11" s="46"/>
      <c r="CWH11" s="46"/>
      <c r="CWI11" s="46"/>
      <c r="CWJ11" s="46"/>
      <c r="CWK11" s="46"/>
      <c r="CWL11" s="46"/>
      <c r="CWM11" s="46"/>
      <c r="CWN11" s="46"/>
      <c r="CWO11" s="46"/>
      <c r="CWP11" s="46"/>
      <c r="CWQ11" s="46"/>
      <c r="CWR11" s="46"/>
      <c r="CWS11" s="46"/>
      <c r="CWT11" s="46"/>
      <c r="CWU11" s="46"/>
      <c r="CWV11" s="46"/>
      <c r="CWW11" s="46"/>
      <c r="CWX11" s="46"/>
      <c r="CWY11" s="46"/>
      <c r="CWZ11" s="46"/>
      <c r="CXA11" s="46"/>
      <c r="CXB11" s="46"/>
      <c r="CXC11" s="46"/>
      <c r="CXD11" s="46"/>
      <c r="CXE11" s="46"/>
      <c r="CXF11" s="46"/>
      <c r="CXG11" s="46"/>
      <c r="CXH11" s="46"/>
      <c r="CXI11" s="46"/>
      <c r="CXJ11" s="46"/>
      <c r="CXK11" s="46"/>
      <c r="CXL11" s="46"/>
      <c r="CXM11" s="46"/>
      <c r="CXN11" s="46"/>
      <c r="CXO11" s="46"/>
      <c r="CXP11" s="46"/>
      <c r="CXQ11" s="46"/>
      <c r="CXR11" s="46"/>
      <c r="CXS11" s="46"/>
      <c r="CXT11" s="46"/>
      <c r="CXU11" s="46"/>
      <c r="CXV11" s="46"/>
      <c r="CXW11" s="46"/>
      <c r="CXX11" s="46"/>
      <c r="CXY11" s="46"/>
      <c r="CXZ11" s="46"/>
      <c r="CYA11" s="46"/>
      <c r="CYB11" s="46"/>
      <c r="CYC11" s="46"/>
      <c r="CYD11" s="46"/>
      <c r="CYE11" s="46"/>
      <c r="CYF11" s="46"/>
      <c r="CYG11" s="46"/>
      <c r="CYH11" s="46"/>
      <c r="CYI11" s="46"/>
      <c r="CYJ11" s="46"/>
      <c r="CYK11" s="46"/>
      <c r="CYL11" s="46"/>
      <c r="CYM11" s="46"/>
      <c r="CYN11" s="46"/>
      <c r="CYO11" s="46"/>
      <c r="CYP11" s="46"/>
      <c r="CYQ11" s="46"/>
      <c r="CYR11" s="46"/>
      <c r="CYS11" s="46"/>
      <c r="CYT11" s="46"/>
      <c r="CYU11" s="46"/>
      <c r="CYV11" s="46"/>
      <c r="CYW11" s="46"/>
      <c r="CYX11" s="46"/>
      <c r="CYY11" s="46"/>
      <c r="CYZ11" s="46"/>
      <c r="CZA11" s="46"/>
      <c r="CZB11" s="46"/>
      <c r="CZC11" s="46"/>
      <c r="CZD11" s="46"/>
      <c r="CZE11" s="46"/>
      <c r="CZF11" s="46"/>
      <c r="CZG11" s="46"/>
      <c r="CZH11" s="46"/>
      <c r="CZI11" s="46"/>
      <c r="CZJ11" s="46"/>
      <c r="CZK11" s="46"/>
      <c r="CZL11" s="46"/>
      <c r="CZM11" s="46"/>
      <c r="CZN11" s="46"/>
      <c r="CZO11" s="46"/>
      <c r="CZP11" s="46"/>
      <c r="CZQ11" s="46"/>
      <c r="CZR11" s="46"/>
      <c r="CZS11" s="46"/>
      <c r="CZT11" s="46"/>
      <c r="CZU11" s="46"/>
      <c r="CZV11" s="46"/>
      <c r="CZW11" s="46"/>
      <c r="CZX11" s="46"/>
      <c r="CZY11" s="46"/>
      <c r="CZZ11" s="46"/>
      <c r="DAA11" s="46"/>
      <c r="DAB11" s="46"/>
      <c r="DAC11" s="46"/>
      <c r="DAD11" s="46"/>
      <c r="DAE11" s="46"/>
      <c r="DAF11" s="46"/>
      <c r="DAG11" s="46"/>
      <c r="DAH11" s="46"/>
      <c r="DAI11" s="46"/>
      <c r="DAJ11" s="46"/>
      <c r="DAK11" s="46"/>
      <c r="DAL11" s="46"/>
      <c r="DAM11" s="46"/>
      <c r="DAN11" s="46"/>
      <c r="DAO11" s="46"/>
      <c r="DAP11" s="46"/>
      <c r="DAQ11" s="46"/>
      <c r="DAR11" s="46"/>
      <c r="DAS11" s="46"/>
      <c r="DAT11" s="46"/>
      <c r="DAU11" s="46"/>
      <c r="DAV11" s="46"/>
      <c r="DAW11" s="46"/>
      <c r="DAX11" s="46"/>
      <c r="DAY11" s="46"/>
      <c r="DAZ11" s="46"/>
      <c r="DBA11" s="46"/>
      <c r="DBB11" s="46"/>
      <c r="DBC11" s="46"/>
      <c r="DBD11" s="46"/>
      <c r="DBE11" s="46"/>
      <c r="DBF11" s="46"/>
      <c r="DBG11" s="46"/>
      <c r="DBH11" s="46"/>
      <c r="DBI11" s="46"/>
      <c r="DBJ11" s="46"/>
      <c r="DBK11" s="46"/>
      <c r="DBL11" s="46"/>
      <c r="DBM11" s="46"/>
      <c r="DBN11" s="46"/>
      <c r="DBO11" s="46"/>
      <c r="DBP11" s="46"/>
      <c r="DBQ11" s="46"/>
      <c r="DBR11" s="46"/>
      <c r="DBS11" s="46"/>
      <c r="DBT11" s="46"/>
      <c r="DBU11" s="46"/>
      <c r="DBV11" s="46"/>
      <c r="DBW11" s="46"/>
      <c r="DBX11" s="46"/>
      <c r="DBY11" s="46"/>
      <c r="DBZ11" s="46"/>
      <c r="DCA11" s="46"/>
      <c r="DCB11" s="46"/>
      <c r="DCC11" s="46"/>
      <c r="DCD11" s="46"/>
      <c r="DCE11" s="46"/>
      <c r="DCF11" s="46"/>
      <c r="DCG11" s="46"/>
      <c r="DCH11" s="46"/>
      <c r="DCI11" s="46"/>
      <c r="DCJ11" s="46"/>
      <c r="DCK11" s="46"/>
      <c r="DCL11" s="46"/>
      <c r="DCM11" s="46"/>
      <c r="DCN11" s="46"/>
      <c r="DCO11" s="46"/>
      <c r="DCP11" s="46"/>
      <c r="DCQ11" s="46"/>
      <c r="DCR11" s="46"/>
      <c r="DCS11" s="46"/>
      <c r="DCT11" s="46"/>
      <c r="DCU11" s="46"/>
      <c r="DCV11" s="46"/>
      <c r="DCW11" s="46"/>
      <c r="DCX11" s="46"/>
      <c r="DCY11" s="46"/>
      <c r="DCZ11" s="46"/>
      <c r="DDA11" s="46"/>
      <c r="DDB11" s="46"/>
      <c r="DDC11" s="46"/>
      <c r="DDD11" s="46"/>
      <c r="DDE11" s="46"/>
      <c r="DDF11" s="46"/>
      <c r="DDG11" s="46"/>
      <c r="DDH11" s="46"/>
      <c r="DDI11" s="46"/>
      <c r="DDJ11" s="46"/>
      <c r="DDK11" s="46"/>
      <c r="DDL11" s="46"/>
      <c r="DDM11" s="46"/>
      <c r="DDN11" s="46"/>
      <c r="DDO11" s="46"/>
      <c r="DDP11" s="46"/>
      <c r="DDQ11" s="46"/>
      <c r="DDR11" s="46"/>
      <c r="DDS11" s="46"/>
      <c r="DDT11" s="46"/>
      <c r="DDU11" s="46"/>
      <c r="DDV11" s="46"/>
      <c r="DDW11" s="46"/>
      <c r="DDX11" s="46"/>
      <c r="DDY11" s="46"/>
      <c r="DDZ11" s="46"/>
      <c r="DEA11" s="46"/>
      <c r="DEB11" s="46"/>
      <c r="DEC11" s="46"/>
      <c r="DED11" s="46"/>
      <c r="DEE11" s="46"/>
      <c r="DEF11" s="46"/>
      <c r="DEG11" s="46"/>
      <c r="DEH11" s="46"/>
      <c r="DEI11" s="46"/>
      <c r="DEJ11" s="46"/>
      <c r="DEK11" s="46"/>
      <c r="DEL11" s="46"/>
      <c r="DEM11" s="46"/>
      <c r="DEN11" s="46"/>
      <c r="DEO11" s="46"/>
      <c r="DEP11" s="46"/>
      <c r="DEQ11" s="46"/>
      <c r="DER11" s="46"/>
      <c r="DES11" s="46"/>
      <c r="DET11" s="46"/>
      <c r="DEU11" s="46"/>
      <c r="DEV11" s="46"/>
      <c r="DEW11" s="46"/>
      <c r="DEX11" s="46"/>
      <c r="DEY11" s="46"/>
      <c r="DEZ11" s="46"/>
      <c r="DFA11" s="46"/>
      <c r="DFB11" s="46"/>
      <c r="DFC11" s="46"/>
      <c r="DFD11" s="46"/>
      <c r="DFE11" s="46"/>
      <c r="DFF11" s="46"/>
      <c r="DFG11" s="46"/>
      <c r="DFH11" s="46"/>
      <c r="DFI11" s="46"/>
      <c r="DFJ11" s="46"/>
      <c r="DFK11" s="46"/>
      <c r="DFL11" s="46"/>
      <c r="DFM11" s="46"/>
      <c r="DFN11" s="46"/>
      <c r="DFO11" s="46"/>
      <c r="DFP11" s="46"/>
      <c r="DFQ11" s="46"/>
      <c r="DFR11" s="46"/>
      <c r="DFS11" s="46"/>
      <c r="DFT11" s="46"/>
      <c r="DFU11" s="46"/>
      <c r="DFV11" s="46"/>
      <c r="DFW11" s="46"/>
      <c r="DFX11" s="46"/>
      <c r="DFY11" s="46"/>
      <c r="DFZ11" s="46"/>
      <c r="DGA11" s="46"/>
      <c r="DGB11" s="46"/>
      <c r="DGC11" s="46"/>
      <c r="DGD11" s="46"/>
      <c r="DGE11" s="46"/>
      <c r="DGF11" s="46"/>
      <c r="DGG11" s="46"/>
      <c r="DGH11" s="46"/>
      <c r="DGI11" s="46"/>
      <c r="DGJ11" s="46"/>
      <c r="DGK11" s="46"/>
      <c r="DGL11" s="46"/>
      <c r="DGM11" s="46"/>
      <c r="DGN11" s="46"/>
      <c r="DGO11" s="46"/>
      <c r="DGP11" s="46"/>
      <c r="DGQ11" s="46"/>
      <c r="DGR11" s="46"/>
      <c r="DGS11" s="46"/>
      <c r="DGT11" s="46"/>
      <c r="DGU11" s="46"/>
      <c r="DGV11" s="46"/>
      <c r="DGW11" s="46"/>
      <c r="DGX11" s="46"/>
      <c r="DGY11" s="46"/>
      <c r="DGZ11" s="46"/>
      <c r="DHA11" s="46"/>
      <c r="DHB11" s="46"/>
      <c r="DHC11" s="46"/>
      <c r="DHD11" s="46"/>
      <c r="DHE11" s="46"/>
      <c r="DHF11" s="46"/>
      <c r="DHG11" s="46"/>
      <c r="DHH11" s="46"/>
      <c r="DHI11" s="46"/>
      <c r="DHJ11" s="46"/>
      <c r="DHK11" s="46"/>
      <c r="DHL11" s="46"/>
      <c r="DHM11" s="46"/>
      <c r="DHN11" s="46"/>
      <c r="DHO11" s="46"/>
      <c r="DHP11" s="46"/>
      <c r="DHQ11" s="46"/>
      <c r="DHR11" s="46"/>
      <c r="DHS11" s="46"/>
      <c r="DHT11" s="46"/>
      <c r="DHU11" s="46"/>
      <c r="DHV11" s="46"/>
      <c r="DHW11" s="46"/>
      <c r="DHX11" s="46"/>
      <c r="DHY11" s="46"/>
      <c r="DHZ11" s="46"/>
      <c r="DIA11" s="46"/>
      <c r="DIB11" s="46"/>
      <c r="DIC11" s="46"/>
      <c r="DID11" s="46"/>
      <c r="DIE11" s="46"/>
      <c r="DIF11" s="46"/>
      <c r="DIG11" s="46"/>
      <c r="DIH11" s="46"/>
      <c r="DII11" s="46"/>
      <c r="DIJ11" s="46"/>
      <c r="DIK11" s="46"/>
      <c r="DIL11" s="46"/>
      <c r="DIM11" s="46"/>
      <c r="DIN11" s="46"/>
      <c r="DIO11" s="46"/>
      <c r="DIP11" s="46"/>
      <c r="DIQ11" s="46"/>
      <c r="DIR11" s="46"/>
      <c r="DIS11" s="46"/>
      <c r="DIT11" s="46"/>
      <c r="DIU11" s="46"/>
      <c r="DIV11" s="46"/>
      <c r="DIW11" s="46"/>
      <c r="DIX11" s="46"/>
      <c r="DIY11" s="46"/>
      <c r="DIZ11" s="46"/>
      <c r="DJA11" s="46"/>
      <c r="DJB11" s="46"/>
      <c r="DJC11" s="46"/>
      <c r="DJD11" s="46"/>
      <c r="DJE11" s="46"/>
      <c r="DJF11" s="46"/>
      <c r="DJG11" s="46"/>
      <c r="DJH11" s="46"/>
      <c r="DJI11" s="46"/>
      <c r="DJJ11" s="46"/>
      <c r="DJK11" s="46"/>
      <c r="DJL11" s="46"/>
      <c r="DJM11" s="46"/>
      <c r="DJN11" s="46"/>
      <c r="DJO11" s="46"/>
      <c r="DJP11" s="46"/>
      <c r="DJQ11" s="46"/>
      <c r="DJR11" s="46"/>
      <c r="DJS11" s="46"/>
      <c r="DJT11" s="46"/>
      <c r="DJU11" s="46"/>
      <c r="DJV11" s="46"/>
      <c r="DJW11" s="46"/>
      <c r="DJX11" s="46"/>
      <c r="DJY11" s="46"/>
      <c r="DJZ11" s="46"/>
      <c r="DKA11" s="46"/>
      <c r="DKB11" s="46"/>
      <c r="DKC11" s="46"/>
      <c r="DKD11" s="46"/>
      <c r="DKE11" s="46"/>
      <c r="DKF11" s="46"/>
      <c r="DKG11" s="46"/>
      <c r="DKH11" s="46"/>
      <c r="DKI11" s="46"/>
      <c r="DKJ11" s="46"/>
      <c r="DKK11" s="46"/>
      <c r="DKL11" s="46"/>
      <c r="DKM11" s="46"/>
      <c r="DKN11" s="46"/>
      <c r="DKO11" s="46"/>
      <c r="DKP11" s="46"/>
      <c r="DKQ11" s="46"/>
      <c r="DKR11" s="46"/>
      <c r="DKS11" s="46"/>
      <c r="DKT11" s="46"/>
      <c r="DKU11" s="46"/>
      <c r="DKV11" s="46"/>
      <c r="DKW11" s="46"/>
      <c r="DKX11" s="46"/>
      <c r="DKY11" s="46"/>
      <c r="DKZ11" s="46"/>
      <c r="DLA11" s="46"/>
      <c r="DLB11" s="46"/>
      <c r="DLC11" s="46"/>
      <c r="DLD11" s="46"/>
      <c r="DLE11" s="46"/>
      <c r="DLF11" s="46"/>
      <c r="DLG11" s="46"/>
      <c r="DLH11" s="46"/>
      <c r="DLI11" s="46"/>
      <c r="DLJ11" s="46"/>
      <c r="DLK11" s="46"/>
      <c r="DLL11" s="46"/>
      <c r="DLM11" s="46"/>
      <c r="DLN11" s="46"/>
      <c r="DLO11" s="46"/>
      <c r="DLP11" s="46"/>
      <c r="DLQ11" s="46"/>
      <c r="DLR11" s="46"/>
      <c r="DLS11" s="46"/>
      <c r="DLT11" s="46"/>
      <c r="DLU11" s="46"/>
      <c r="DLV11" s="46"/>
      <c r="DLW11" s="46"/>
      <c r="DLX11" s="46"/>
      <c r="DLY11" s="46"/>
      <c r="DLZ11" s="46"/>
      <c r="DMA11" s="46"/>
      <c r="DMB11" s="46"/>
      <c r="DMC11" s="46"/>
      <c r="DMD11" s="46"/>
      <c r="DME11" s="46"/>
      <c r="DMF11" s="46"/>
      <c r="DMG11" s="46"/>
      <c r="DMH11" s="46"/>
      <c r="DMI11" s="46"/>
      <c r="DMJ11" s="46"/>
      <c r="DMK11" s="46"/>
      <c r="DML11" s="46"/>
      <c r="DMM11" s="46"/>
      <c r="DMN11" s="46"/>
      <c r="DMO11" s="46"/>
      <c r="DMP11" s="46"/>
      <c r="DMQ11" s="46"/>
      <c r="DMR11" s="46"/>
      <c r="DMS11" s="46"/>
      <c r="DMT11" s="46"/>
      <c r="DMU11" s="46"/>
      <c r="DMV11" s="46"/>
      <c r="DMW11" s="46"/>
      <c r="DMX11" s="46"/>
      <c r="DMY11" s="46"/>
      <c r="DMZ11" s="46"/>
      <c r="DNA11" s="46"/>
      <c r="DNB11" s="46"/>
      <c r="DNC11" s="46"/>
      <c r="DND11" s="46"/>
      <c r="DNE11" s="46"/>
      <c r="DNF11" s="46"/>
      <c r="DNG11" s="46"/>
      <c r="DNH11" s="46"/>
      <c r="DNI11" s="46"/>
      <c r="DNJ11" s="46"/>
      <c r="DNK11" s="46"/>
      <c r="DNL11" s="46"/>
      <c r="DNM11" s="46"/>
      <c r="DNN11" s="46"/>
      <c r="DNO11" s="46"/>
      <c r="DNP11" s="46"/>
      <c r="DNQ11" s="46"/>
      <c r="DNR11" s="46"/>
      <c r="DNS11" s="46"/>
      <c r="DNT11" s="46"/>
      <c r="DNU11" s="46"/>
      <c r="DNV11" s="46"/>
      <c r="DNW11" s="46"/>
      <c r="DNX11" s="46"/>
      <c r="DNY11" s="46"/>
      <c r="DNZ11" s="46"/>
      <c r="DOA11" s="46"/>
      <c r="DOB11" s="46"/>
      <c r="DOC11" s="46"/>
      <c r="DOD11" s="46"/>
      <c r="DOE11" s="46"/>
      <c r="DOF11" s="46"/>
      <c r="DOG11" s="46"/>
      <c r="DOH11" s="46"/>
      <c r="DOI11" s="46"/>
      <c r="DOJ11" s="46"/>
      <c r="DOK11" s="46"/>
      <c r="DOL11" s="46"/>
      <c r="DOM11" s="46"/>
      <c r="DON11" s="46"/>
      <c r="DOO11" s="46"/>
      <c r="DOP11" s="46"/>
      <c r="DOQ11" s="46"/>
      <c r="DOR11" s="46"/>
      <c r="DOS11" s="46"/>
      <c r="DOT11" s="46"/>
      <c r="DOU11" s="46"/>
      <c r="DOV11" s="46"/>
      <c r="DOW11" s="46"/>
      <c r="DOX11" s="46"/>
      <c r="DOY11" s="46"/>
      <c r="DOZ11" s="46"/>
      <c r="DPA11" s="46"/>
      <c r="DPB11" s="46"/>
      <c r="DPC11" s="46"/>
      <c r="DPD11" s="46"/>
      <c r="DPE11" s="46"/>
      <c r="DPF11" s="46"/>
      <c r="DPG11" s="46"/>
      <c r="DPH11" s="46"/>
      <c r="DPI11" s="46"/>
      <c r="DPJ11" s="46"/>
      <c r="DPK11" s="46"/>
      <c r="DPL11" s="46"/>
      <c r="DPM11" s="46"/>
      <c r="DPN11" s="46"/>
      <c r="DPO11" s="46"/>
      <c r="DPP11" s="46"/>
      <c r="DPQ11" s="46"/>
      <c r="DPR11" s="46"/>
      <c r="DPS11" s="46"/>
      <c r="DPT11" s="46"/>
      <c r="DPU11" s="46"/>
      <c r="DPV11" s="46"/>
      <c r="DPW11" s="46"/>
      <c r="DPX11" s="46"/>
      <c r="DPY11" s="46"/>
      <c r="DPZ11" s="46"/>
      <c r="DQA11" s="46"/>
      <c r="DQB11" s="46"/>
      <c r="DQC11" s="46"/>
      <c r="DQD11" s="46"/>
      <c r="DQE11" s="46"/>
      <c r="DQF11" s="46"/>
      <c r="DQG11" s="46"/>
      <c r="DQH11" s="46"/>
      <c r="DQI11" s="46"/>
      <c r="DQJ11" s="46"/>
      <c r="DQK11" s="46"/>
      <c r="DQL11" s="46"/>
      <c r="DQM11" s="46"/>
      <c r="DQN11" s="46"/>
      <c r="DQO11" s="46"/>
      <c r="DQP11" s="46"/>
      <c r="DQQ11" s="46"/>
      <c r="DQR11" s="46"/>
      <c r="DQS11" s="46"/>
      <c r="DQT11" s="46"/>
      <c r="DQU11" s="46"/>
      <c r="DQV11" s="46"/>
      <c r="DQW11" s="46"/>
      <c r="DQX11" s="46"/>
      <c r="DQY11" s="46"/>
      <c r="DQZ11" s="46"/>
      <c r="DRA11" s="46"/>
      <c r="DRB11" s="46"/>
      <c r="DRC11" s="46"/>
      <c r="DRD11" s="46"/>
      <c r="DRE11" s="46"/>
      <c r="DRF11" s="46"/>
      <c r="DRG11" s="46"/>
      <c r="DRH11" s="46"/>
      <c r="DRI11" s="46"/>
      <c r="DRJ11" s="46"/>
      <c r="DRK11" s="46"/>
      <c r="DRL11" s="46"/>
      <c r="DRM11" s="46"/>
      <c r="DRN11" s="46"/>
      <c r="DRO11" s="46"/>
      <c r="DRP11" s="46"/>
      <c r="DRQ11" s="46"/>
      <c r="DRR11" s="46"/>
      <c r="DRS11" s="46"/>
      <c r="DRT11" s="46"/>
      <c r="DRU11" s="46"/>
      <c r="DRV11" s="46"/>
      <c r="DRW11" s="46"/>
      <c r="DRX11" s="46"/>
      <c r="DRY11" s="46"/>
      <c r="DRZ11" s="46"/>
      <c r="DSA11" s="46"/>
      <c r="DSB11" s="46"/>
      <c r="DSC11" s="46"/>
      <c r="DSD11" s="46"/>
      <c r="DSE11" s="46"/>
      <c r="DSF11" s="46"/>
      <c r="DSG11" s="46"/>
      <c r="DSH11" s="46"/>
      <c r="DSI11" s="46"/>
      <c r="DSJ11" s="46"/>
      <c r="DSK11" s="46"/>
      <c r="DSL11" s="46"/>
      <c r="DSM11" s="46"/>
      <c r="DSN11" s="46"/>
      <c r="DSO11" s="46"/>
      <c r="DSP11" s="46"/>
      <c r="DSQ11" s="46"/>
      <c r="DSR11" s="46"/>
      <c r="DSS11" s="46"/>
      <c r="DST11" s="46"/>
      <c r="DSU11" s="46"/>
      <c r="DSV11" s="46"/>
      <c r="DSW11" s="46"/>
      <c r="DSX11" s="46"/>
      <c r="DSY11" s="46"/>
      <c r="DSZ11" s="46"/>
      <c r="DTA11" s="46"/>
      <c r="DTB11" s="46"/>
      <c r="DTC11" s="46"/>
      <c r="DTD11" s="46"/>
      <c r="DTE11" s="46"/>
      <c r="DTF11" s="46"/>
      <c r="DTG11" s="46"/>
      <c r="DTH11" s="46"/>
      <c r="DTI11" s="46"/>
      <c r="DTJ11" s="46"/>
      <c r="DTK11" s="46"/>
      <c r="DTL11" s="46"/>
      <c r="DTM11" s="46"/>
      <c r="DTN11" s="46"/>
      <c r="DTO11" s="46"/>
      <c r="DTP11" s="46"/>
      <c r="DTQ11" s="46"/>
      <c r="DTR11" s="46"/>
      <c r="DTS11" s="46"/>
      <c r="DTT11" s="46"/>
      <c r="DTU11" s="46"/>
      <c r="DTV11" s="46"/>
      <c r="DTW11" s="46"/>
      <c r="DTX11" s="46"/>
      <c r="DTY11" s="46"/>
      <c r="DTZ11" s="46"/>
      <c r="DUA11" s="46"/>
      <c r="DUB11" s="46"/>
      <c r="DUC11" s="46"/>
      <c r="DUD11" s="46"/>
      <c r="DUE11" s="46"/>
      <c r="DUF11" s="46"/>
      <c r="DUG11" s="46"/>
      <c r="DUH11" s="46"/>
      <c r="DUI11" s="46"/>
      <c r="DUJ11" s="46"/>
      <c r="DUK11" s="46"/>
      <c r="DUL11" s="46"/>
      <c r="DUM11" s="46"/>
      <c r="DUN11" s="46"/>
      <c r="DUO11" s="46"/>
      <c r="DUP11" s="46"/>
      <c r="DUQ11" s="46"/>
      <c r="DUR11" s="46"/>
      <c r="DUS11" s="46"/>
      <c r="DUT11" s="46"/>
      <c r="DUU11" s="46"/>
      <c r="DUV11" s="46"/>
      <c r="DUW11" s="46"/>
      <c r="DUX11" s="46"/>
      <c r="DUY11" s="46"/>
      <c r="DUZ11" s="46"/>
      <c r="DVA11" s="46"/>
      <c r="DVB11" s="46"/>
      <c r="DVC11" s="46"/>
      <c r="DVD11" s="46"/>
      <c r="DVE11" s="46"/>
      <c r="DVF11" s="46"/>
      <c r="DVG11" s="46"/>
      <c r="DVH11" s="46"/>
      <c r="DVI11" s="46"/>
      <c r="DVJ11" s="46"/>
      <c r="DVK11" s="46"/>
      <c r="DVL11" s="46"/>
      <c r="DVM11" s="46"/>
      <c r="DVN11" s="46"/>
      <c r="DVO11" s="46"/>
      <c r="DVP11" s="46"/>
      <c r="DVQ11" s="46"/>
      <c r="DVR11" s="46"/>
      <c r="DVS11" s="46"/>
      <c r="DVT11" s="46"/>
      <c r="DVU11" s="46"/>
      <c r="DVV11" s="46"/>
      <c r="DVW11" s="46"/>
      <c r="DVX11" s="46"/>
      <c r="DVY11" s="46"/>
      <c r="DVZ11" s="46"/>
      <c r="DWA11" s="46"/>
      <c r="DWB11" s="46"/>
      <c r="DWC11" s="46"/>
      <c r="DWD11" s="46"/>
      <c r="DWE11" s="46"/>
      <c r="DWF11" s="46"/>
      <c r="DWG11" s="46"/>
      <c r="DWH11" s="46"/>
      <c r="DWI11" s="46"/>
      <c r="DWJ11" s="46"/>
      <c r="DWK11" s="46"/>
      <c r="DWL11" s="46"/>
      <c r="DWM11" s="46"/>
      <c r="DWN11" s="46"/>
      <c r="DWO11" s="46"/>
      <c r="DWP11" s="46"/>
      <c r="DWQ11" s="46"/>
      <c r="DWR11" s="46"/>
      <c r="DWS11" s="46"/>
      <c r="DWT11" s="46"/>
      <c r="DWU11" s="46"/>
      <c r="DWV11" s="46"/>
      <c r="DWW11" s="46"/>
      <c r="DWX11" s="46"/>
      <c r="DWY11" s="46"/>
      <c r="DWZ11" s="46"/>
      <c r="DXA11" s="46"/>
      <c r="DXB11" s="46"/>
      <c r="DXC11" s="46"/>
      <c r="DXD11" s="46"/>
      <c r="DXE11" s="46"/>
      <c r="DXF11" s="46"/>
      <c r="DXG11" s="46"/>
      <c r="DXH11" s="46"/>
      <c r="DXI11" s="46"/>
      <c r="DXJ11" s="46"/>
      <c r="DXK11" s="46"/>
      <c r="DXL11" s="46"/>
      <c r="DXM11" s="46"/>
      <c r="DXN11" s="46"/>
      <c r="DXO11" s="46"/>
      <c r="DXP11" s="46"/>
      <c r="DXQ11" s="46"/>
      <c r="DXR11" s="46"/>
      <c r="DXS11" s="46"/>
      <c r="DXT11" s="46"/>
      <c r="DXU11" s="46"/>
      <c r="DXV11" s="46"/>
      <c r="DXW11" s="46"/>
      <c r="DXX11" s="46"/>
      <c r="DXY11" s="46"/>
      <c r="DXZ11" s="46"/>
      <c r="DYA11" s="46"/>
      <c r="DYB11" s="46"/>
      <c r="DYC11" s="46"/>
      <c r="DYD11" s="46"/>
      <c r="DYE11" s="46"/>
      <c r="DYF11" s="46"/>
      <c r="DYG11" s="46"/>
      <c r="DYH11" s="46"/>
      <c r="DYI11" s="46"/>
      <c r="DYJ11" s="46"/>
      <c r="DYK11" s="46"/>
      <c r="DYL11" s="46"/>
      <c r="DYM11" s="46"/>
      <c r="DYN11" s="46"/>
      <c r="DYO11" s="46"/>
      <c r="DYP11" s="46"/>
      <c r="DYQ11" s="46"/>
      <c r="DYR11" s="46"/>
      <c r="DYS11" s="46"/>
      <c r="DYT11" s="46"/>
      <c r="DYU11" s="46"/>
      <c r="DYV11" s="46"/>
      <c r="DYW11" s="46"/>
      <c r="DYX11" s="46"/>
      <c r="DYY11" s="46"/>
      <c r="DYZ11" s="46"/>
      <c r="DZA11" s="46"/>
      <c r="DZB11" s="46"/>
      <c r="DZC11" s="46"/>
      <c r="DZD11" s="46"/>
      <c r="DZE11" s="46"/>
      <c r="DZF11" s="46"/>
      <c r="DZG11" s="46"/>
      <c r="DZH11" s="46"/>
      <c r="DZI11" s="46"/>
      <c r="DZJ11" s="46"/>
      <c r="DZK11" s="46"/>
      <c r="DZL11" s="46"/>
      <c r="DZM11" s="46"/>
      <c r="DZN11" s="46"/>
      <c r="DZO11" s="46"/>
      <c r="DZP11" s="46"/>
      <c r="DZQ11" s="46"/>
      <c r="DZR11" s="46"/>
      <c r="DZS11" s="46"/>
      <c r="DZT11" s="46"/>
      <c r="DZU11" s="46"/>
      <c r="DZV11" s="46"/>
      <c r="DZW11" s="46"/>
      <c r="DZX11" s="46"/>
      <c r="DZY11" s="46"/>
      <c r="DZZ11" s="46"/>
      <c r="EAA11" s="46"/>
      <c r="EAB11" s="46"/>
      <c r="EAC11" s="46"/>
      <c r="EAD11" s="46"/>
      <c r="EAE11" s="46"/>
      <c r="EAF11" s="46"/>
      <c r="EAG11" s="46"/>
      <c r="EAH11" s="46"/>
      <c r="EAI11" s="46"/>
      <c r="EAJ11" s="46"/>
      <c r="EAK11" s="46"/>
      <c r="EAL11" s="46"/>
      <c r="EAM11" s="46"/>
      <c r="EAN11" s="46"/>
      <c r="EAO11" s="46"/>
      <c r="EAP11" s="46"/>
      <c r="EAQ11" s="46"/>
      <c r="EAR11" s="46"/>
      <c r="EAS11" s="46"/>
      <c r="EAT11" s="46"/>
      <c r="EAU11" s="46"/>
      <c r="EAV11" s="46"/>
      <c r="EAW11" s="46"/>
      <c r="EAX11" s="46"/>
      <c r="EAY11" s="46"/>
      <c r="EAZ11" s="46"/>
      <c r="EBA11" s="46"/>
      <c r="EBB11" s="46"/>
      <c r="EBC11" s="46"/>
      <c r="EBD11" s="46"/>
      <c r="EBE11" s="46"/>
      <c r="EBF11" s="46"/>
      <c r="EBG11" s="46"/>
      <c r="EBH11" s="46"/>
      <c r="EBI11" s="46"/>
      <c r="EBJ11" s="46"/>
      <c r="EBK11" s="46"/>
      <c r="EBL11" s="46"/>
      <c r="EBM11" s="46"/>
      <c r="EBN11" s="46"/>
      <c r="EBO11" s="46"/>
      <c r="EBP11" s="46"/>
      <c r="EBQ11" s="46"/>
      <c r="EBR11" s="46"/>
      <c r="EBS11" s="46"/>
      <c r="EBT11" s="46"/>
      <c r="EBU11" s="46"/>
      <c r="EBV11" s="46"/>
      <c r="EBW11" s="46"/>
      <c r="EBX11" s="46"/>
      <c r="EBY11" s="46"/>
      <c r="EBZ11" s="46"/>
      <c r="ECA11" s="46"/>
      <c r="ECB11" s="46"/>
      <c r="ECC11" s="46"/>
      <c r="ECD11" s="46"/>
      <c r="ECE11" s="46"/>
      <c r="ECF11" s="46"/>
      <c r="ECG11" s="46"/>
      <c r="ECH11" s="46"/>
      <c r="ECI11" s="46"/>
      <c r="ECJ11" s="46"/>
      <c r="ECK11" s="46"/>
      <c r="ECL11" s="46"/>
      <c r="ECM11" s="46"/>
      <c r="ECN11" s="46"/>
      <c r="ECO11" s="46"/>
      <c r="ECP11" s="46"/>
      <c r="ECQ11" s="46"/>
      <c r="ECR11" s="46"/>
      <c r="ECS11" s="46"/>
      <c r="ECT11" s="46"/>
      <c r="ECU11" s="46"/>
      <c r="ECV11" s="46"/>
      <c r="ECW11" s="46"/>
      <c r="ECX11" s="46"/>
      <c r="ECY11" s="46"/>
      <c r="ECZ11" s="46"/>
      <c r="EDA11" s="46"/>
      <c r="EDB11" s="46"/>
      <c r="EDC11" s="46"/>
      <c r="EDD11" s="46"/>
      <c r="EDE11" s="46"/>
      <c r="EDF11" s="46"/>
      <c r="EDG11" s="46"/>
      <c r="EDH11" s="46"/>
      <c r="EDI11" s="46"/>
      <c r="EDJ11" s="46"/>
      <c r="EDK11" s="46"/>
      <c r="EDL11" s="46"/>
      <c r="EDM11" s="46"/>
      <c r="EDN11" s="46"/>
      <c r="EDO11" s="46"/>
      <c r="EDP11" s="46"/>
      <c r="EDQ11" s="46"/>
      <c r="EDR11" s="46"/>
      <c r="EDS11" s="46"/>
      <c r="EDT11" s="46"/>
      <c r="EDU11" s="46"/>
      <c r="EDV11" s="46"/>
      <c r="EDW11" s="46"/>
      <c r="EDX11" s="46"/>
      <c r="EDY11" s="46"/>
      <c r="EDZ11" s="46"/>
      <c r="EEA11" s="46"/>
      <c r="EEB11" s="46"/>
      <c r="EEC11" s="46"/>
      <c r="EED11" s="46"/>
      <c r="EEE11" s="46"/>
      <c r="EEF11" s="46"/>
      <c r="EEG11" s="46"/>
      <c r="EEH11" s="46"/>
      <c r="EEI11" s="46"/>
      <c r="EEJ11" s="46"/>
      <c r="EEK11" s="46"/>
      <c r="EEL11" s="46"/>
      <c r="EEM11" s="46"/>
      <c r="EEN11" s="46"/>
      <c r="EEO11" s="46"/>
      <c r="EEP11" s="46"/>
      <c r="EEQ11" s="46"/>
      <c r="EER11" s="46"/>
      <c r="EES11" s="46"/>
      <c r="EET11" s="46"/>
      <c r="EEU11" s="46"/>
      <c r="EEV11" s="46"/>
      <c r="EEW11" s="46"/>
      <c r="EEX11" s="46"/>
      <c r="EEY11" s="46"/>
      <c r="EEZ11" s="46"/>
      <c r="EFA11" s="46"/>
      <c r="EFB11" s="46"/>
      <c r="EFC11" s="46"/>
      <c r="EFD11" s="46"/>
      <c r="EFE11" s="46"/>
      <c r="EFF11" s="46"/>
      <c r="EFG11" s="46"/>
      <c r="EFH11" s="46"/>
      <c r="EFI11" s="46"/>
      <c r="EFJ11" s="46"/>
      <c r="EFK11" s="46"/>
      <c r="EFL11" s="46"/>
      <c r="EFM11" s="46"/>
      <c r="EFN11" s="46"/>
      <c r="EFO11" s="46"/>
      <c r="EFP11" s="46"/>
      <c r="EFQ11" s="46"/>
      <c r="EFR11" s="46"/>
      <c r="EFS11" s="46"/>
      <c r="EFT11" s="46"/>
      <c r="EFU11" s="46"/>
      <c r="EFV11" s="46"/>
      <c r="EFW11" s="46"/>
      <c r="EFX11" s="46"/>
      <c r="EFY11" s="46"/>
      <c r="EFZ11" s="46"/>
      <c r="EGA11" s="46"/>
      <c r="EGB11" s="46"/>
      <c r="EGC11" s="46"/>
      <c r="EGD11" s="46"/>
      <c r="EGE11" s="46"/>
      <c r="EGF11" s="46"/>
      <c r="EGG11" s="46"/>
      <c r="EGH11" s="46"/>
      <c r="EGI11" s="46"/>
      <c r="EGJ11" s="46"/>
      <c r="EGK11" s="46"/>
      <c r="EGL11" s="46"/>
      <c r="EGM11" s="46"/>
      <c r="EGN11" s="46"/>
      <c r="EGO11" s="46"/>
      <c r="EGP11" s="46"/>
      <c r="EGQ11" s="46"/>
      <c r="EGR11" s="46"/>
      <c r="EGS11" s="46"/>
      <c r="EGT11" s="46"/>
      <c r="EGU11" s="46"/>
      <c r="EGV11" s="46"/>
      <c r="EGW11" s="46"/>
      <c r="EGX11" s="46"/>
      <c r="EGY11" s="46"/>
      <c r="EGZ11" s="46"/>
      <c r="EHA11" s="46"/>
      <c r="EHB11" s="46"/>
      <c r="EHC11" s="46"/>
      <c r="EHD11" s="46"/>
      <c r="EHE11" s="46"/>
      <c r="EHF11" s="46"/>
      <c r="EHG11" s="46"/>
      <c r="EHH11" s="46"/>
      <c r="EHI11" s="46"/>
      <c r="EHJ11" s="46"/>
      <c r="EHK11" s="46"/>
      <c r="EHL11" s="46"/>
      <c r="EHM11" s="46"/>
      <c r="EHN11" s="46"/>
      <c r="EHO11" s="46"/>
      <c r="EHP11" s="46"/>
      <c r="EHQ11" s="46"/>
      <c r="EHR11" s="46"/>
      <c r="EHS11" s="46"/>
      <c r="EHT11" s="46"/>
      <c r="EHU11" s="46"/>
      <c r="EHV11" s="46"/>
      <c r="EHW11" s="46"/>
      <c r="EHX11" s="46"/>
      <c r="EHY11" s="46"/>
      <c r="EHZ11" s="46"/>
      <c r="EIA11" s="46"/>
      <c r="EIB11" s="46"/>
      <c r="EIC11" s="46"/>
      <c r="EID11" s="46"/>
      <c r="EIE11" s="46"/>
      <c r="EIF11" s="46"/>
      <c r="EIG11" s="46"/>
      <c r="EIH11" s="46"/>
      <c r="EII11" s="46"/>
      <c r="EIJ11" s="46"/>
      <c r="EIK11" s="46"/>
      <c r="EIL11" s="46"/>
      <c r="EIM11" s="46"/>
      <c r="EIN11" s="46"/>
      <c r="EIO11" s="46"/>
      <c r="EIP11" s="46"/>
      <c r="EIQ11" s="46"/>
      <c r="EIR11" s="46"/>
      <c r="EIS11" s="46"/>
      <c r="EIT11" s="46"/>
      <c r="EIU11" s="46"/>
      <c r="EIV11" s="46"/>
      <c r="EIW11" s="46"/>
      <c r="EIX11" s="46"/>
      <c r="EIY11" s="46"/>
      <c r="EIZ11" s="46"/>
      <c r="EJA11" s="46"/>
      <c r="EJB11" s="46"/>
      <c r="EJC11" s="46"/>
      <c r="EJD11" s="46"/>
      <c r="EJE11" s="46"/>
      <c r="EJF11" s="46"/>
      <c r="EJG11" s="46"/>
      <c r="EJH11" s="46"/>
      <c r="EJI11" s="46"/>
      <c r="EJJ11" s="46"/>
      <c r="EJK11" s="46"/>
      <c r="EJL11" s="46"/>
      <c r="EJM11" s="46"/>
      <c r="EJN11" s="46"/>
      <c r="EJO11" s="46"/>
      <c r="EJP11" s="46"/>
      <c r="EJQ11" s="46"/>
      <c r="EJR11" s="46"/>
      <c r="EJS11" s="46"/>
      <c r="EJT11" s="46"/>
      <c r="EJU11" s="46"/>
      <c r="EJV11" s="46"/>
      <c r="EJW11" s="46"/>
      <c r="EJX11" s="46"/>
      <c r="EJY11" s="46"/>
      <c r="EJZ11" s="46"/>
      <c r="EKA11" s="46"/>
      <c r="EKB11" s="46"/>
      <c r="EKC11" s="46"/>
      <c r="EKD11" s="46"/>
      <c r="EKE11" s="46"/>
      <c r="EKF11" s="46"/>
      <c r="EKG11" s="46"/>
      <c r="EKH11" s="46"/>
      <c r="EKI11" s="46"/>
      <c r="EKJ11" s="46"/>
      <c r="EKK11" s="46"/>
      <c r="EKL11" s="46"/>
      <c r="EKM11" s="46"/>
      <c r="EKN11" s="46"/>
      <c r="EKO11" s="46"/>
      <c r="EKP11" s="46"/>
      <c r="EKQ11" s="46"/>
      <c r="EKR11" s="46"/>
      <c r="EKS11" s="46"/>
      <c r="EKT11" s="46"/>
      <c r="EKU11" s="46"/>
      <c r="EKV11" s="46"/>
      <c r="EKW11" s="46"/>
      <c r="EKX11" s="46"/>
      <c r="EKY11" s="46"/>
      <c r="EKZ11" s="46"/>
      <c r="ELA11" s="46"/>
      <c r="ELB11" s="46"/>
      <c r="ELC11" s="46"/>
      <c r="ELD11" s="46"/>
      <c r="ELE11" s="46"/>
      <c r="ELF11" s="46"/>
      <c r="ELG11" s="46"/>
      <c r="ELH11" s="46"/>
      <c r="ELI11" s="46"/>
      <c r="ELJ11" s="46"/>
      <c r="ELK11" s="46"/>
      <c r="ELL11" s="46"/>
      <c r="ELM11" s="46"/>
      <c r="ELN11" s="46"/>
      <c r="ELO11" s="46"/>
      <c r="ELP11" s="46"/>
      <c r="ELQ11" s="46"/>
      <c r="ELR11" s="46"/>
      <c r="ELS11" s="46"/>
      <c r="ELT11" s="46"/>
      <c r="ELU11" s="46"/>
      <c r="ELV11" s="46"/>
      <c r="ELW11" s="46"/>
      <c r="ELX11" s="46"/>
      <c r="ELY11" s="46"/>
      <c r="ELZ11" s="46"/>
      <c r="EMA11" s="46"/>
      <c r="EMB11" s="46"/>
      <c r="EMC11" s="46"/>
      <c r="EMD11" s="46"/>
      <c r="EME11" s="46"/>
      <c r="EMF11" s="46"/>
      <c r="EMG11" s="46"/>
      <c r="EMH11" s="46"/>
      <c r="EMI11" s="46"/>
      <c r="EMJ11" s="46"/>
      <c r="EMK11" s="46"/>
      <c r="EML11" s="46"/>
      <c r="EMM11" s="46"/>
      <c r="EMN11" s="46"/>
      <c r="EMO11" s="46"/>
      <c r="EMP11" s="46"/>
      <c r="EMQ11" s="46"/>
      <c r="EMR11" s="46"/>
      <c r="EMS11" s="46"/>
      <c r="EMT11" s="46"/>
      <c r="EMU11" s="46"/>
      <c r="EMV11" s="46"/>
      <c r="EMW11" s="46"/>
      <c r="EMX11" s="46"/>
      <c r="EMY11" s="46"/>
      <c r="EMZ11" s="46"/>
      <c r="ENA11" s="46"/>
      <c r="ENB11" s="46"/>
      <c r="ENC11" s="46"/>
      <c r="END11" s="46"/>
      <c r="ENE11" s="46"/>
      <c r="ENF11" s="46"/>
      <c r="ENG11" s="46"/>
      <c r="ENH11" s="46"/>
      <c r="ENI11" s="46"/>
      <c r="ENJ11" s="46"/>
      <c r="ENK11" s="46"/>
      <c r="ENL11" s="46"/>
      <c r="ENM11" s="46"/>
      <c r="ENN11" s="46"/>
      <c r="ENO11" s="46"/>
      <c r="ENP11" s="46"/>
      <c r="ENQ11" s="46"/>
      <c r="ENR11" s="46"/>
      <c r="ENS11" s="46"/>
      <c r="ENT11" s="46"/>
      <c r="ENU11" s="46"/>
      <c r="ENV11" s="46"/>
      <c r="ENW11" s="46"/>
      <c r="ENX11" s="46"/>
      <c r="ENY11" s="46"/>
      <c r="ENZ11" s="46"/>
      <c r="EOA11" s="46"/>
      <c r="EOB11" s="46"/>
      <c r="EOC11" s="46"/>
      <c r="EOD11" s="46"/>
      <c r="EOE11" s="46"/>
      <c r="EOF11" s="46"/>
      <c r="EOG11" s="46"/>
      <c r="EOH11" s="46"/>
      <c r="EOI11" s="46"/>
      <c r="EOJ11" s="46"/>
      <c r="EOK11" s="46"/>
      <c r="EOL11" s="46"/>
      <c r="EOM11" s="46"/>
      <c r="EON11" s="46"/>
      <c r="EOO11" s="46"/>
      <c r="EOP11" s="46"/>
      <c r="EOQ11" s="46"/>
      <c r="EOR11" s="46"/>
      <c r="EOS11" s="46"/>
      <c r="EOT11" s="46"/>
      <c r="EOU11" s="46"/>
      <c r="EOV11" s="46"/>
      <c r="EOW11" s="46"/>
      <c r="EOX11" s="46"/>
      <c r="EOY11" s="46"/>
      <c r="EOZ11" s="46"/>
      <c r="EPA11" s="46"/>
      <c r="EPB11" s="46"/>
      <c r="EPC11" s="46"/>
      <c r="EPD11" s="46"/>
      <c r="EPE11" s="46"/>
      <c r="EPF11" s="46"/>
      <c r="EPG11" s="46"/>
      <c r="EPH11" s="46"/>
      <c r="EPI11" s="46"/>
      <c r="EPJ11" s="46"/>
      <c r="EPK11" s="46"/>
      <c r="EPL11" s="46"/>
      <c r="EPM11" s="46"/>
      <c r="EPN11" s="46"/>
      <c r="EPO11" s="46"/>
      <c r="EPP11" s="46"/>
      <c r="EPQ11" s="46"/>
      <c r="EPR11" s="46"/>
      <c r="EPS11" s="46"/>
      <c r="EPT11" s="46"/>
      <c r="EPU11" s="46"/>
      <c r="EPV11" s="46"/>
      <c r="EPW11" s="46"/>
      <c r="EPX11" s="46"/>
      <c r="EPY11" s="46"/>
      <c r="EPZ11" s="46"/>
      <c r="EQA11" s="46"/>
      <c r="EQB11" s="46"/>
      <c r="EQC11" s="46"/>
      <c r="EQD11" s="46"/>
      <c r="EQE11" s="46"/>
      <c r="EQF11" s="46"/>
      <c r="EQG11" s="46"/>
      <c r="EQH11" s="46"/>
      <c r="EQI11" s="46"/>
      <c r="EQJ11" s="46"/>
      <c r="EQK11" s="46"/>
      <c r="EQL11" s="46"/>
      <c r="EQM11" s="46"/>
      <c r="EQN11" s="46"/>
      <c r="EQO11" s="46"/>
      <c r="EQP11" s="46"/>
      <c r="EQQ11" s="46"/>
      <c r="EQR11" s="46"/>
      <c r="EQS11" s="46"/>
      <c r="EQT11" s="46"/>
      <c r="EQU11" s="46"/>
      <c r="EQV11" s="46"/>
      <c r="EQW11" s="46"/>
      <c r="EQX11" s="46"/>
      <c r="EQY11" s="46"/>
      <c r="EQZ11" s="46"/>
      <c r="ERA11" s="46"/>
      <c r="ERB11" s="46"/>
      <c r="ERC11" s="46"/>
      <c r="ERD11" s="46"/>
      <c r="ERE11" s="46"/>
      <c r="ERF11" s="46"/>
      <c r="ERG11" s="46"/>
      <c r="ERH11" s="46"/>
      <c r="ERI11" s="46"/>
      <c r="ERJ11" s="46"/>
      <c r="ERK11" s="46"/>
      <c r="ERL11" s="46"/>
      <c r="ERM11" s="46"/>
      <c r="ERN11" s="46"/>
      <c r="ERO11" s="46"/>
      <c r="ERP11" s="46"/>
      <c r="ERQ11" s="46"/>
      <c r="ERR11" s="46"/>
      <c r="ERS11" s="46"/>
      <c r="ERT11" s="46"/>
      <c r="ERU11" s="46"/>
      <c r="ERV11" s="46"/>
      <c r="ERW11" s="46"/>
      <c r="ERX11" s="46"/>
      <c r="ERY11" s="46"/>
      <c r="ERZ11" s="46"/>
      <c r="ESA11" s="46"/>
      <c r="ESB11" s="46"/>
      <c r="ESC11" s="46"/>
      <c r="ESD11" s="46"/>
      <c r="ESE11" s="46"/>
      <c r="ESF11" s="46"/>
      <c r="ESG11" s="46"/>
      <c r="ESH11" s="46"/>
      <c r="ESI11" s="46"/>
      <c r="ESJ11" s="46"/>
      <c r="ESK11" s="46"/>
      <c r="ESL11" s="46"/>
      <c r="ESM11" s="46"/>
      <c r="ESN11" s="46"/>
      <c r="ESO11" s="46"/>
      <c r="ESP11" s="46"/>
      <c r="ESQ11" s="46"/>
      <c r="ESR11" s="46"/>
      <c r="ESS11" s="46"/>
      <c r="EST11" s="46"/>
      <c r="ESU11" s="46"/>
      <c r="ESV11" s="46"/>
      <c r="ESW11" s="46"/>
      <c r="ESX11" s="46"/>
      <c r="ESY11" s="46"/>
      <c r="ESZ11" s="46"/>
      <c r="ETA11" s="46"/>
      <c r="ETB11" s="46"/>
      <c r="ETC11" s="46"/>
      <c r="ETD11" s="46"/>
      <c r="ETE11" s="46"/>
      <c r="ETF11" s="46"/>
      <c r="ETG11" s="46"/>
      <c r="ETH11" s="46"/>
      <c r="ETI11" s="46"/>
      <c r="ETJ11" s="46"/>
      <c r="ETK11" s="46"/>
      <c r="ETL11" s="46"/>
      <c r="ETM11" s="46"/>
      <c r="ETN11" s="46"/>
      <c r="ETO11" s="46"/>
      <c r="ETP11" s="46"/>
      <c r="ETQ11" s="46"/>
      <c r="ETR11" s="46"/>
      <c r="ETS11" s="46"/>
      <c r="ETT11" s="46"/>
      <c r="ETU11" s="46"/>
      <c r="ETV11" s="46"/>
      <c r="ETW11" s="46"/>
      <c r="ETX11" s="46"/>
      <c r="ETY11" s="46"/>
      <c r="ETZ11" s="46"/>
      <c r="EUA11" s="46"/>
      <c r="EUB11" s="46"/>
      <c r="EUC11" s="46"/>
      <c r="EUD11" s="46"/>
      <c r="EUE11" s="46"/>
      <c r="EUF11" s="46"/>
      <c r="EUG11" s="46"/>
      <c r="EUH11" s="46"/>
      <c r="EUI11" s="46"/>
      <c r="EUJ11" s="46"/>
      <c r="EUK11" s="46"/>
      <c r="EUL11" s="46"/>
      <c r="EUM11" s="46"/>
      <c r="EUN11" s="46"/>
      <c r="EUO11" s="46"/>
      <c r="EUP11" s="46"/>
      <c r="EUQ11" s="46"/>
      <c r="EUR11" s="46"/>
      <c r="EUS11" s="46"/>
      <c r="EUT11" s="46"/>
      <c r="EUU11" s="46"/>
      <c r="EUV11" s="46"/>
      <c r="EUW11" s="46"/>
      <c r="EUX11" s="46"/>
      <c r="EUY11" s="46"/>
      <c r="EUZ11" s="46"/>
      <c r="EVA11" s="46"/>
      <c r="EVB11" s="46"/>
      <c r="EVC11" s="46"/>
      <c r="EVD11" s="46"/>
      <c r="EVE11" s="46"/>
      <c r="EVF11" s="46"/>
      <c r="EVG11" s="46"/>
      <c r="EVH11" s="46"/>
      <c r="EVI11" s="46"/>
      <c r="EVJ11" s="46"/>
      <c r="EVK11" s="46"/>
      <c r="EVL11" s="46"/>
      <c r="EVM11" s="46"/>
      <c r="EVN11" s="46"/>
      <c r="EVO11" s="46"/>
      <c r="EVP11" s="46"/>
      <c r="EVQ11" s="46"/>
      <c r="EVR11" s="46"/>
      <c r="EVS11" s="46"/>
      <c r="EVT11" s="46"/>
      <c r="EVU11" s="46"/>
      <c r="EVV11" s="46"/>
      <c r="EVW11" s="46"/>
      <c r="EVX11" s="46"/>
      <c r="EVY11" s="46"/>
      <c r="EVZ11" s="46"/>
      <c r="EWA11" s="46"/>
      <c r="EWB11" s="46"/>
      <c r="EWC11" s="46"/>
      <c r="EWD11" s="46"/>
      <c r="EWE11" s="46"/>
      <c r="EWF11" s="46"/>
      <c r="EWG11" s="46"/>
      <c r="EWH11" s="46"/>
      <c r="EWI11" s="46"/>
      <c r="EWJ11" s="46"/>
      <c r="EWK11" s="46"/>
      <c r="EWL11" s="46"/>
      <c r="EWM11" s="46"/>
      <c r="EWN11" s="46"/>
      <c r="EWO11" s="46"/>
      <c r="EWP11" s="46"/>
      <c r="EWQ11" s="46"/>
      <c r="EWR11" s="46"/>
      <c r="EWS11" s="46"/>
      <c r="EWT11" s="46"/>
      <c r="EWU11" s="46"/>
      <c r="EWV11" s="46"/>
      <c r="EWW11" s="46"/>
      <c r="EWX11" s="46"/>
      <c r="EWY11" s="46"/>
      <c r="EWZ11" s="46"/>
      <c r="EXA11" s="46"/>
      <c r="EXB11" s="46"/>
      <c r="EXC11" s="46"/>
      <c r="EXD11" s="46"/>
      <c r="EXE11" s="46"/>
      <c r="EXF11" s="46"/>
      <c r="EXG11" s="46"/>
      <c r="EXH11" s="46"/>
      <c r="EXI11" s="46"/>
      <c r="EXJ11" s="46"/>
      <c r="EXK11" s="46"/>
      <c r="EXL11" s="46"/>
      <c r="EXM11" s="46"/>
      <c r="EXN11" s="46"/>
      <c r="EXO11" s="46"/>
      <c r="EXP11" s="46"/>
      <c r="EXQ11" s="46"/>
      <c r="EXR11" s="46"/>
      <c r="EXS11" s="46"/>
      <c r="EXT11" s="46"/>
      <c r="EXU11" s="46"/>
      <c r="EXV11" s="46"/>
      <c r="EXW11" s="46"/>
      <c r="EXX11" s="46"/>
      <c r="EXY11" s="46"/>
      <c r="EXZ11" s="46"/>
      <c r="EYA11" s="46"/>
      <c r="EYB11" s="46"/>
      <c r="EYC11" s="46"/>
      <c r="EYD11" s="46"/>
      <c r="EYE11" s="46"/>
      <c r="EYF11" s="46"/>
      <c r="EYG11" s="46"/>
      <c r="EYH11" s="46"/>
      <c r="EYI11" s="46"/>
      <c r="EYJ11" s="46"/>
      <c r="EYK11" s="46"/>
      <c r="EYL11" s="46"/>
      <c r="EYM11" s="46"/>
      <c r="EYN11" s="46"/>
      <c r="EYO11" s="46"/>
      <c r="EYP11" s="46"/>
      <c r="EYQ11" s="46"/>
      <c r="EYR11" s="46"/>
      <c r="EYS11" s="46"/>
      <c r="EYT11" s="46"/>
      <c r="EYU11" s="46"/>
      <c r="EYV11" s="46"/>
      <c r="EYW11" s="46"/>
      <c r="EYX11" s="46"/>
      <c r="EYY11" s="46"/>
      <c r="EYZ11" s="46"/>
      <c r="EZA11" s="46"/>
      <c r="EZB11" s="46"/>
      <c r="EZC11" s="46"/>
      <c r="EZD11" s="46"/>
      <c r="EZE11" s="46"/>
      <c r="EZF11" s="46"/>
      <c r="EZG11" s="46"/>
      <c r="EZH11" s="46"/>
      <c r="EZI11" s="46"/>
      <c r="EZJ11" s="46"/>
      <c r="EZK11" s="46"/>
      <c r="EZL11" s="46"/>
      <c r="EZM11" s="46"/>
      <c r="EZN11" s="46"/>
      <c r="EZO11" s="46"/>
      <c r="EZP11" s="46"/>
      <c r="EZQ11" s="46"/>
      <c r="EZR11" s="46"/>
      <c r="EZS11" s="46"/>
      <c r="EZT11" s="46"/>
      <c r="EZU11" s="46"/>
      <c r="EZV11" s="46"/>
      <c r="EZW11" s="46"/>
      <c r="EZX11" s="46"/>
      <c r="EZY11" s="46"/>
      <c r="EZZ11" s="46"/>
      <c r="FAA11" s="46"/>
      <c r="FAB11" s="46"/>
      <c r="FAC11" s="46"/>
      <c r="FAD11" s="46"/>
      <c r="FAE11" s="46"/>
      <c r="FAF11" s="46"/>
      <c r="FAG11" s="46"/>
      <c r="FAH11" s="46"/>
      <c r="FAI11" s="46"/>
      <c r="FAJ11" s="46"/>
      <c r="FAK11" s="46"/>
      <c r="FAL11" s="46"/>
      <c r="FAM11" s="46"/>
      <c r="FAN11" s="46"/>
      <c r="FAO11" s="46"/>
      <c r="FAP11" s="46"/>
      <c r="FAQ11" s="46"/>
      <c r="FAR11" s="46"/>
      <c r="FAS11" s="46"/>
      <c r="FAT11" s="46"/>
      <c r="FAU11" s="46"/>
      <c r="FAV11" s="46"/>
      <c r="FAW11" s="46"/>
      <c r="FAX11" s="46"/>
      <c r="FAY11" s="46"/>
      <c r="FAZ11" s="46"/>
      <c r="FBA11" s="46"/>
      <c r="FBB11" s="46"/>
      <c r="FBC11" s="46"/>
      <c r="FBD11" s="46"/>
      <c r="FBE11" s="46"/>
      <c r="FBF11" s="46"/>
      <c r="FBG11" s="46"/>
      <c r="FBH11" s="46"/>
      <c r="FBI11" s="46"/>
      <c r="FBJ11" s="46"/>
      <c r="FBK11" s="46"/>
      <c r="FBL11" s="46"/>
      <c r="FBM11" s="46"/>
      <c r="FBN11" s="46"/>
      <c r="FBO11" s="46"/>
      <c r="FBP11" s="46"/>
      <c r="FBQ11" s="46"/>
      <c r="FBR11" s="46"/>
      <c r="FBS11" s="46"/>
      <c r="FBT11" s="46"/>
      <c r="FBU11" s="46"/>
      <c r="FBV11" s="46"/>
      <c r="FBW11" s="46"/>
      <c r="FBX11" s="46"/>
      <c r="FBY11" s="46"/>
      <c r="FBZ11" s="46"/>
      <c r="FCA11" s="46"/>
      <c r="FCB11" s="46"/>
      <c r="FCC11" s="46"/>
      <c r="FCD11" s="46"/>
      <c r="FCE11" s="46"/>
      <c r="FCF11" s="46"/>
      <c r="FCG11" s="46"/>
      <c r="FCH11" s="46"/>
      <c r="FCI11" s="46"/>
      <c r="FCJ11" s="46"/>
      <c r="FCK11" s="46"/>
      <c r="FCL11" s="46"/>
      <c r="FCM11" s="46"/>
      <c r="FCN11" s="46"/>
      <c r="FCO11" s="46"/>
      <c r="FCP11" s="46"/>
      <c r="FCQ11" s="46"/>
      <c r="FCR11" s="46"/>
      <c r="FCS11" s="46"/>
      <c r="FCT11" s="46"/>
      <c r="FCU11" s="46"/>
      <c r="FCV11" s="46"/>
      <c r="FCW11" s="46"/>
      <c r="FCX11" s="46"/>
      <c r="FCY11" s="46"/>
      <c r="FCZ11" s="46"/>
      <c r="FDA11" s="46"/>
      <c r="FDB11" s="46"/>
      <c r="FDC11" s="46"/>
      <c r="FDD11" s="46"/>
      <c r="FDE11" s="46"/>
      <c r="FDF11" s="46"/>
      <c r="FDG11" s="46"/>
      <c r="FDH11" s="46"/>
      <c r="FDI11" s="46"/>
      <c r="FDJ11" s="46"/>
      <c r="FDK11" s="46"/>
      <c r="FDL11" s="46"/>
      <c r="FDM11" s="46"/>
      <c r="FDN11" s="46"/>
      <c r="FDO11" s="46"/>
      <c r="FDP11" s="46"/>
      <c r="FDQ11" s="46"/>
      <c r="FDR11" s="46"/>
      <c r="FDS11" s="46"/>
      <c r="FDT11" s="46"/>
      <c r="FDU11" s="46"/>
      <c r="FDV11" s="46"/>
      <c r="FDW11" s="46"/>
      <c r="FDX11" s="46"/>
      <c r="FDY11" s="46"/>
      <c r="FDZ11" s="46"/>
      <c r="FEA11" s="46"/>
      <c r="FEB11" s="46"/>
      <c r="FEC11" s="46"/>
      <c r="FED11" s="46"/>
      <c r="FEE11" s="46"/>
      <c r="FEF11" s="46"/>
      <c r="FEG11" s="46"/>
      <c r="FEH11" s="46"/>
      <c r="FEI11" s="46"/>
      <c r="FEJ11" s="46"/>
      <c r="FEK11" s="46"/>
      <c r="FEL11" s="46"/>
      <c r="FEM11" s="46"/>
      <c r="FEN11" s="46"/>
      <c r="FEO11" s="46"/>
      <c r="FEP11" s="46"/>
      <c r="FEQ11" s="46"/>
      <c r="FER11" s="46"/>
      <c r="FES11" s="46"/>
      <c r="FET11" s="46"/>
      <c r="FEU11" s="46"/>
      <c r="FEV11" s="46"/>
      <c r="FEW11" s="46"/>
      <c r="FEX11" s="46"/>
      <c r="FEY11" s="46"/>
      <c r="FEZ11" s="46"/>
      <c r="FFA11" s="46"/>
      <c r="FFB11" s="46"/>
      <c r="FFC11" s="46"/>
      <c r="FFD11" s="46"/>
      <c r="FFE11" s="46"/>
      <c r="FFF11" s="46"/>
      <c r="FFG11" s="46"/>
      <c r="FFH11" s="46"/>
      <c r="FFI11" s="46"/>
      <c r="FFJ11" s="46"/>
      <c r="FFK11" s="46"/>
      <c r="FFL11" s="46"/>
      <c r="FFM11" s="46"/>
      <c r="FFN11" s="46"/>
      <c r="FFO11" s="46"/>
      <c r="FFP11" s="46"/>
      <c r="FFQ11" s="46"/>
      <c r="FFR11" s="46"/>
      <c r="FFS11" s="46"/>
      <c r="FFT11" s="46"/>
      <c r="FFU11" s="46"/>
      <c r="FFV11" s="46"/>
      <c r="FFW11" s="46"/>
      <c r="FFX11" s="46"/>
      <c r="FFY11" s="46"/>
      <c r="FFZ11" s="46"/>
      <c r="FGA11" s="46"/>
      <c r="FGB11" s="46"/>
      <c r="FGC11" s="46"/>
      <c r="FGD11" s="46"/>
      <c r="FGE11" s="46"/>
      <c r="FGF11" s="46"/>
      <c r="FGG11" s="46"/>
      <c r="FGH11" s="46"/>
      <c r="FGI11" s="46"/>
      <c r="FGJ11" s="46"/>
      <c r="FGK11" s="46"/>
      <c r="FGL11" s="46"/>
      <c r="FGM11" s="46"/>
      <c r="FGN11" s="46"/>
      <c r="FGO11" s="46"/>
      <c r="FGP11" s="46"/>
      <c r="FGQ11" s="46"/>
      <c r="FGR11" s="46"/>
      <c r="FGS11" s="46"/>
      <c r="FGT11" s="46"/>
      <c r="FGU11" s="46"/>
      <c r="FGV11" s="46"/>
      <c r="FGW11" s="46"/>
      <c r="FGX11" s="46"/>
      <c r="FGY11" s="46"/>
      <c r="FGZ11" s="46"/>
      <c r="FHA11" s="46"/>
      <c r="FHB11" s="46"/>
      <c r="FHC11" s="46"/>
      <c r="FHD11" s="46"/>
      <c r="FHE11" s="46"/>
      <c r="FHF11" s="46"/>
      <c r="FHG11" s="46"/>
      <c r="FHH11" s="46"/>
      <c r="FHI11" s="46"/>
      <c r="FHJ11" s="46"/>
      <c r="FHK11" s="46"/>
      <c r="FHL11" s="46"/>
      <c r="FHM11" s="46"/>
      <c r="FHN11" s="46"/>
      <c r="FHO11" s="46"/>
      <c r="FHP11" s="46"/>
      <c r="FHQ11" s="46"/>
      <c r="FHR11" s="46"/>
      <c r="FHS11" s="46"/>
      <c r="FHT11" s="46"/>
      <c r="FHU11" s="46"/>
      <c r="FHV11" s="46"/>
      <c r="FHW11" s="46"/>
      <c r="FHX11" s="46"/>
      <c r="FHY11" s="46"/>
      <c r="FHZ11" s="46"/>
      <c r="FIA11" s="46"/>
      <c r="FIB11" s="46"/>
      <c r="FIC11" s="46"/>
      <c r="FID11" s="46"/>
      <c r="FIE11" s="46"/>
      <c r="FIF11" s="46"/>
      <c r="FIG11" s="46"/>
      <c r="FIH11" s="46"/>
      <c r="FII11" s="46"/>
      <c r="FIJ11" s="46"/>
      <c r="FIK11" s="46"/>
      <c r="FIL11" s="46"/>
      <c r="FIM11" s="46"/>
      <c r="FIN11" s="46"/>
      <c r="FIO11" s="46"/>
      <c r="FIP11" s="46"/>
      <c r="FIQ11" s="46"/>
      <c r="FIR11" s="46"/>
      <c r="FIS11" s="46"/>
      <c r="FIT11" s="46"/>
      <c r="FIU11" s="46"/>
      <c r="FIV11" s="46"/>
      <c r="FIW11" s="46"/>
      <c r="FIX11" s="46"/>
      <c r="FIY11" s="46"/>
      <c r="FIZ11" s="46"/>
      <c r="FJA11" s="46"/>
      <c r="FJB11" s="46"/>
      <c r="FJC11" s="46"/>
      <c r="FJD11" s="46"/>
      <c r="FJE11" s="46"/>
      <c r="FJF11" s="46"/>
      <c r="FJG11" s="46"/>
      <c r="FJH11" s="46"/>
      <c r="FJI11" s="46"/>
      <c r="FJJ11" s="46"/>
      <c r="FJK11" s="46"/>
      <c r="FJL11" s="46"/>
      <c r="FJM11" s="46"/>
      <c r="FJN11" s="46"/>
      <c r="FJO11" s="46"/>
      <c r="FJP11" s="46"/>
      <c r="FJQ11" s="46"/>
      <c r="FJR11" s="46"/>
      <c r="FJS11" s="46"/>
      <c r="FJT11" s="46"/>
      <c r="FJU11" s="46"/>
      <c r="FJV11" s="46"/>
      <c r="FJW11" s="46"/>
      <c r="FJX11" s="46"/>
      <c r="FJY11" s="46"/>
      <c r="FJZ11" s="46"/>
      <c r="FKA11" s="46"/>
      <c r="FKB11" s="46"/>
      <c r="FKC11" s="46"/>
      <c r="FKD11" s="46"/>
      <c r="FKE11" s="46"/>
      <c r="FKF11" s="46"/>
      <c r="FKG11" s="46"/>
      <c r="FKH11" s="46"/>
      <c r="FKI11" s="46"/>
      <c r="FKJ11" s="46"/>
      <c r="FKK11" s="46"/>
      <c r="FKL11" s="46"/>
      <c r="FKM11" s="46"/>
      <c r="FKN11" s="46"/>
      <c r="FKO11" s="46"/>
      <c r="FKP11" s="46"/>
      <c r="FKQ11" s="46"/>
      <c r="FKR11" s="46"/>
      <c r="FKS11" s="46"/>
      <c r="FKT11" s="46"/>
      <c r="FKU11" s="46"/>
      <c r="FKV11" s="46"/>
      <c r="FKW11" s="46"/>
      <c r="FKX11" s="46"/>
      <c r="FKY11" s="46"/>
      <c r="FKZ11" s="46"/>
      <c r="FLA11" s="46"/>
      <c r="FLB11" s="46"/>
      <c r="FLC11" s="46"/>
      <c r="FLD11" s="46"/>
      <c r="FLE11" s="46"/>
      <c r="FLF11" s="46"/>
      <c r="FLG11" s="46"/>
      <c r="FLH11" s="46"/>
      <c r="FLI11" s="46"/>
      <c r="FLJ11" s="46"/>
      <c r="FLK11" s="46"/>
      <c r="FLL11" s="46"/>
      <c r="FLM11" s="46"/>
      <c r="FLN11" s="46"/>
      <c r="FLO11" s="46"/>
      <c r="FLP11" s="46"/>
      <c r="FLQ11" s="46"/>
      <c r="FLR11" s="46"/>
      <c r="FLS11" s="46"/>
      <c r="FLT11" s="46"/>
      <c r="FLU11" s="46"/>
      <c r="FLV11" s="46"/>
      <c r="FLW11" s="46"/>
      <c r="FLX11" s="46"/>
      <c r="FLY11" s="46"/>
      <c r="FLZ11" s="46"/>
      <c r="FMA11" s="46"/>
      <c r="FMB11" s="46"/>
      <c r="FMC11" s="46"/>
      <c r="FMD11" s="46"/>
      <c r="FME11" s="46"/>
      <c r="FMF11" s="46"/>
      <c r="FMG11" s="46"/>
      <c r="FMH11" s="46"/>
      <c r="FMI11" s="46"/>
      <c r="FMJ11" s="46"/>
      <c r="FMK11" s="46"/>
      <c r="FML11" s="46"/>
      <c r="FMM11" s="46"/>
      <c r="FMN11" s="46"/>
      <c r="FMO11" s="46"/>
      <c r="FMP11" s="46"/>
      <c r="FMQ11" s="46"/>
      <c r="FMR11" s="46"/>
      <c r="FMS11" s="46"/>
      <c r="FMT11" s="46"/>
      <c r="FMU11" s="46"/>
      <c r="FMV11" s="46"/>
      <c r="FMW11" s="46"/>
      <c r="FMX11" s="46"/>
      <c r="FMY11" s="46"/>
      <c r="FMZ11" s="46"/>
      <c r="FNA11" s="46"/>
      <c r="FNB11" s="46"/>
      <c r="FNC11" s="46"/>
      <c r="FND11" s="46"/>
      <c r="FNE11" s="46"/>
      <c r="FNF11" s="46"/>
      <c r="FNG11" s="46"/>
      <c r="FNH11" s="46"/>
      <c r="FNI11" s="46"/>
      <c r="FNJ11" s="46"/>
      <c r="FNK11" s="46"/>
      <c r="FNL11" s="46"/>
      <c r="FNM11" s="46"/>
      <c r="FNN11" s="46"/>
      <c r="FNO11" s="46"/>
      <c r="FNP11" s="46"/>
      <c r="FNQ11" s="46"/>
      <c r="FNR11" s="46"/>
      <c r="FNS11" s="46"/>
      <c r="FNT11" s="46"/>
      <c r="FNU11" s="46"/>
      <c r="FNV11" s="46"/>
      <c r="FNW11" s="46"/>
      <c r="FNX11" s="46"/>
      <c r="FNY11" s="46"/>
      <c r="FNZ11" s="46"/>
      <c r="FOA11" s="46"/>
      <c r="FOB11" s="46"/>
      <c r="FOC11" s="46"/>
      <c r="FOD11" s="46"/>
      <c r="FOE11" s="46"/>
      <c r="FOF11" s="46"/>
      <c r="FOG11" s="46"/>
      <c r="FOH11" s="46"/>
      <c r="FOI11" s="46"/>
      <c r="FOJ11" s="46"/>
      <c r="FOK11" s="46"/>
      <c r="FOL11" s="46"/>
      <c r="FOM11" s="46"/>
      <c r="FON11" s="46"/>
      <c r="FOO11" s="46"/>
      <c r="FOP11" s="46"/>
      <c r="FOQ11" s="46"/>
      <c r="FOR11" s="46"/>
      <c r="FOS11" s="46"/>
      <c r="FOT11" s="46"/>
      <c r="FOU11" s="46"/>
      <c r="FOV11" s="46"/>
      <c r="FOW11" s="46"/>
      <c r="FOX11" s="46"/>
      <c r="FOY11" s="46"/>
      <c r="FOZ11" s="46"/>
      <c r="FPA11" s="46"/>
      <c r="FPB11" s="46"/>
      <c r="FPC11" s="46"/>
      <c r="FPD11" s="46"/>
      <c r="FPE11" s="46"/>
      <c r="FPF11" s="46"/>
      <c r="FPG11" s="46"/>
      <c r="FPH11" s="46"/>
      <c r="FPI11" s="46"/>
      <c r="FPJ11" s="46"/>
      <c r="FPK11" s="46"/>
      <c r="FPL11" s="46"/>
      <c r="FPM11" s="46"/>
      <c r="FPN11" s="46"/>
      <c r="FPO11" s="46"/>
      <c r="FPP11" s="46"/>
      <c r="FPQ11" s="46"/>
      <c r="FPR11" s="46"/>
      <c r="FPS11" s="46"/>
      <c r="FPT11" s="46"/>
      <c r="FPU11" s="46"/>
      <c r="FPV11" s="46"/>
      <c r="FPW11" s="46"/>
      <c r="FPX11" s="46"/>
      <c r="FPY11" s="46"/>
      <c r="FPZ11" s="46"/>
      <c r="FQA11" s="46"/>
      <c r="FQB11" s="46"/>
      <c r="FQC11" s="46"/>
      <c r="FQD11" s="46"/>
      <c r="FQE11" s="46"/>
      <c r="FQF11" s="46"/>
      <c r="FQG11" s="46"/>
      <c r="FQH11" s="46"/>
      <c r="FQI11" s="46"/>
      <c r="FQJ11" s="46"/>
      <c r="FQK11" s="46"/>
      <c r="FQL11" s="46"/>
      <c r="FQM11" s="46"/>
      <c r="FQN11" s="46"/>
      <c r="FQO11" s="46"/>
      <c r="FQP11" s="46"/>
      <c r="FQQ11" s="46"/>
      <c r="FQR11" s="46"/>
      <c r="FQS11" s="46"/>
      <c r="FQT11" s="46"/>
      <c r="FQU11" s="46"/>
      <c r="FQV11" s="46"/>
      <c r="FQW11" s="46"/>
      <c r="FQX11" s="46"/>
      <c r="FQY11" s="46"/>
      <c r="FQZ11" s="46"/>
      <c r="FRA11" s="46"/>
      <c r="FRB11" s="46"/>
      <c r="FRC11" s="46"/>
      <c r="FRD11" s="46"/>
      <c r="FRE11" s="46"/>
      <c r="FRF11" s="46"/>
      <c r="FRG11" s="46"/>
      <c r="FRH11" s="46"/>
      <c r="FRI11" s="46"/>
      <c r="FRJ11" s="46"/>
      <c r="FRK11" s="46"/>
      <c r="FRL11" s="46"/>
      <c r="FRM11" s="46"/>
      <c r="FRN11" s="46"/>
      <c r="FRO11" s="46"/>
      <c r="FRP11" s="46"/>
      <c r="FRQ11" s="46"/>
      <c r="FRR11" s="46"/>
      <c r="FRS11" s="46"/>
      <c r="FRT11" s="46"/>
      <c r="FRU11" s="46"/>
      <c r="FRV11" s="46"/>
      <c r="FRW11" s="46"/>
      <c r="FRX11" s="46"/>
      <c r="FRY11" s="46"/>
      <c r="FRZ11" s="46"/>
      <c r="FSA11" s="46"/>
      <c r="FSB11" s="46"/>
      <c r="FSC11" s="46"/>
      <c r="FSD11" s="46"/>
      <c r="FSE11" s="46"/>
      <c r="FSF11" s="46"/>
      <c r="FSG11" s="46"/>
      <c r="FSH11" s="46"/>
      <c r="FSI11" s="46"/>
      <c r="FSJ11" s="46"/>
      <c r="FSK11" s="46"/>
      <c r="FSL11" s="46"/>
      <c r="FSM11" s="46"/>
      <c r="FSN11" s="46"/>
      <c r="FSO11" s="46"/>
      <c r="FSP11" s="46"/>
      <c r="FSQ11" s="46"/>
      <c r="FSR11" s="46"/>
      <c r="FSS11" s="46"/>
      <c r="FST11" s="46"/>
      <c r="FSU11" s="46"/>
      <c r="FSV11" s="46"/>
      <c r="FSW11" s="46"/>
      <c r="FSX11" s="46"/>
      <c r="FSY11" s="46"/>
      <c r="FSZ11" s="46"/>
      <c r="FTA11" s="46"/>
      <c r="FTB11" s="46"/>
      <c r="FTC11" s="46"/>
      <c r="FTD11" s="46"/>
      <c r="FTE11" s="46"/>
      <c r="FTF11" s="46"/>
      <c r="FTG11" s="46"/>
      <c r="FTH11" s="46"/>
      <c r="FTI11" s="46"/>
      <c r="FTJ11" s="46"/>
      <c r="FTK11" s="46"/>
      <c r="FTL11" s="46"/>
      <c r="FTM11" s="46"/>
      <c r="FTN11" s="46"/>
      <c r="FTO11" s="46"/>
      <c r="FTP11" s="46"/>
      <c r="FTQ11" s="46"/>
      <c r="FTR11" s="46"/>
      <c r="FTS11" s="46"/>
      <c r="FTT11" s="46"/>
      <c r="FTU11" s="46"/>
      <c r="FTV11" s="46"/>
      <c r="FTW11" s="46"/>
      <c r="FTX11" s="46"/>
      <c r="FTY11" s="46"/>
      <c r="FTZ11" s="46"/>
      <c r="FUA11" s="46"/>
      <c r="FUB11" s="46"/>
      <c r="FUC11" s="46"/>
      <c r="FUD11" s="46"/>
      <c r="FUE11" s="46"/>
      <c r="FUF11" s="46"/>
      <c r="FUG11" s="46"/>
      <c r="FUH11" s="46"/>
      <c r="FUI11" s="46"/>
      <c r="FUJ11" s="46"/>
      <c r="FUK11" s="46"/>
      <c r="FUL11" s="46"/>
      <c r="FUM11" s="46"/>
      <c r="FUN11" s="46"/>
      <c r="FUO11" s="46"/>
      <c r="FUP11" s="46"/>
      <c r="FUQ11" s="46"/>
      <c r="FUR11" s="46"/>
      <c r="FUS11" s="46"/>
      <c r="FUT11" s="46"/>
      <c r="FUU11" s="46"/>
      <c r="FUV11" s="46"/>
      <c r="FUW11" s="46"/>
      <c r="FUX11" s="46"/>
      <c r="FUY11" s="46"/>
      <c r="FUZ11" s="46"/>
      <c r="FVA11" s="46"/>
      <c r="FVB11" s="46"/>
      <c r="FVC11" s="46"/>
      <c r="FVD11" s="46"/>
      <c r="FVE11" s="46"/>
      <c r="FVF11" s="46"/>
      <c r="FVG11" s="46"/>
      <c r="FVH11" s="46"/>
      <c r="FVI11" s="46"/>
      <c r="FVJ11" s="46"/>
      <c r="FVK11" s="46"/>
      <c r="FVL11" s="46"/>
      <c r="FVM11" s="46"/>
      <c r="FVN11" s="46"/>
      <c r="FVO11" s="46"/>
      <c r="FVP11" s="46"/>
      <c r="FVQ11" s="46"/>
      <c r="FVR11" s="46"/>
      <c r="FVS11" s="46"/>
      <c r="FVT11" s="46"/>
      <c r="FVU11" s="46"/>
      <c r="FVV11" s="46"/>
      <c r="FVW11" s="46"/>
      <c r="FVX11" s="46"/>
      <c r="FVY11" s="46"/>
      <c r="FVZ11" s="46"/>
      <c r="FWA11" s="46"/>
      <c r="FWB11" s="46"/>
      <c r="FWC11" s="46"/>
      <c r="FWD11" s="46"/>
      <c r="FWE11" s="46"/>
      <c r="FWF11" s="46"/>
      <c r="FWG11" s="46"/>
      <c r="FWH11" s="46"/>
      <c r="FWI11" s="46"/>
      <c r="FWJ11" s="46"/>
      <c r="FWK11" s="46"/>
      <c r="FWL11" s="46"/>
      <c r="FWM11" s="46"/>
      <c r="FWN11" s="46"/>
      <c r="FWO11" s="46"/>
      <c r="FWP11" s="46"/>
      <c r="FWQ11" s="46"/>
      <c r="FWR11" s="46"/>
      <c r="FWS11" s="46"/>
      <c r="FWT11" s="46"/>
      <c r="FWU11" s="46"/>
      <c r="FWV11" s="46"/>
      <c r="FWW11" s="46"/>
      <c r="FWX11" s="46"/>
      <c r="FWY11" s="46"/>
      <c r="FWZ11" s="46"/>
      <c r="FXA11" s="46"/>
      <c r="FXB11" s="46"/>
      <c r="FXC11" s="46"/>
      <c r="FXD11" s="46"/>
      <c r="FXE11" s="46"/>
      <c r="FXF11" s="46"/>
      <c r="FXG11" s="46"/>
      <c r="FXH11" s="46"/>
      <c r="FXI11" s="46"/>
      <c r="FXJ11" s="46"/>
      <c r="FXK11" s="46"/>
      <c r="FXL11" s="46"/>
      <c r="FXM11" s="46"/>
      <c r="FXN11" s="46"/>
      <c r="FXO11" s="46"/>
      <c r="FXP11" s="46"/>
      <c r="FXQ11" s="46"/>
      <c r="FXR11" s="46"/>
      <c r="FXS11" s="46"/>
      <c r="FXT11" s="46"/>
      <c r="FXU11" s="46"/>
      <c r="FXV11" s="46"/>
      <c r="FXW11" s="46"/>
      <c r="FXX11" s="46"/>
      <c r="FXY11" s="46"/>
      <c r="FXZ11" s="46"/>
      <c r="FYA11" s="46"/>
      <c r="FYB11" s="46"/>
      <c r="FYC11" s="46"/>
      <c r="FYD11" s="46"/>
      <c r="FYE11" s="46"/>
      <c r="FYF11" s="46"/>
      <c r="FYG11" s="46"/>
      <c r="FYH11" s="46"/>
      <c r="FYI11" s="46"/>
      <c r="FYJ11" s="46"/>
      <c r="FYK11" s="46"/>
      <c r="FYL11" s="46"/>
      <c r="FYM11" s="46"/>
      <c r="FYN11" s="46"/>
      <c r="FYO11" s="46"/>
      <c r="FYP11" s="46"/>
      <c r="FYQ11" s="46"/>
      <c r="FYR11" s="46"/>
      <c r="FYS11" s="46"/>
      <c r="FYT11" s="46"/>
      <c r="FYU11" s="46"/>
      <c r="FYV11" s="46"/>
      <c r="FYW11" s="46"/>
      <c r="FYX11" s="46"/>
      <c r="FYY11" s="46"/>
      <c r="FYZ11" s="46"/>
      <c r="FZA11" s="46"/>
      <c r="FZB11" s="46"/>
      <c r="FZC11" s="46"/>
      <c r="FZD11" s="46"/>
      <c r="FZE11" s="46"/>
      <c r="FZF11" s="46"/>
      <c r="FZG11" s="46"/>
      <c r="FZH11" s="46"/>
      <c r="FZI11" s="46"/>
      <c r="FZJ11" s="46"/>
      <c r="FZK11" s="46"/>
      <c r="FZL11" s="46"/>
      <c r="FZM11" s="46"/>
      <c r="FZN11" s="46"/>
      <c r="FZO11" s="46"/>
      <c r="FZP11" s="46"/>
      <c r="FZQ11" s="46"/>
      <c r="FZR11" s="46"/>
      <c r="FZS11" s="46"/>
      <c r="FZT11" s="46"/>
      <c r="FZU11" s="46"/>
      <c r="FZV11" s="46"/>
      <c r="FZW11" s="46"/>
      <c r="FZX11" s="46"/>
      <c r="FZY11" s="46"/>
      <c r="FZZ11" s="46"/>
      <c r="GAA11" s="46"/>
      <c r="GAB11" s="46"/>
      <c r="GAC11" s="46"/>
      <c r="GAD11" s="46"/>
      <c r="GAE11" s="46"/>
      <c r="GAF11" s="46"/>
      <c r="GAG11" s="46"/>
      <c r="GAH11" s="46"/>
      <c r="GAI11" s="46"/>
      <c r="GAJ11" s="46"/>
      <c r="GAK11" s="46"/>
      <c r="GAL11" s="46"/>
      <c r="GAM11" s="46"/>
      <c r="GAN11" s="46"/>
      <c r="GAO11" s="46"/>
      <c r="GAP11" s="46"/>
      <c r="GAQ11" s="46"/>
      <c r="GAR11" s="46"/>
      <c r="GAS11" s="46"/>
      <c r="GAT11" s="46"/>
      <c r="GAU11" s="46"/>
      <c r="GAV11" s="46"/>
      <c r="GAW11" s="46"/>
      <c r="GAX11" s="46"/>
      <c r="GAY11" s="46"/>
      <c r="GAZ11" s="46"/>
      <c r="GBA11" s="46"/>
      <c r="GBB11" s="46"/>
      <c r="GBC11" s="46"/>
      <c r="GBD11" s="46"/>
      <c r="GBE11" s="46"/>
      <c r="GBF11" s="46"/>
      <c r="GBG11" s="46"/>
      <c r="GBH11" s="46"/>
      <c r="GBI11" s="46"/>
      <c r="GBJ11" s="46"/>
      <c r="GBK11" s="46"/>
      <c r="GBL11" s="46"/>
      <c r="GBM11" s="46"/>
      <c r="GBN11" s="46"/>
      <c r="GBO11" s="46"/>
      <c r="GBP11" s="46"/>
      <c r="GBQ11" s="46"/>
      <c r="GBR11" s="46"/>
      <c r="GBS11" s="46"/>
      <c r="GBT11" s="46"/>
      <c r="GBU11" s="46"/>
      <c r="GBV11" s="46"/>
      <c r="GBW11" s="46"/>
      <c r="GBX11" s="46"/>
      <c r="GBY11" s="46"/>
      <c r="GBZ11" s="46"/>
      <c r="GCA11" s="46"/>
      <c r="GCB11" s="46"/>
      <c r="GCC11" s="46"/>
      <c r="GCD11" s="46"/>
      <c r="GCE11" s="46"/>
      <c r="GCF11" s="46"/>
      <c r="GCG11" s="46"/>
      <c r="GCH11" s="46"/>
      <c r="GCI11" s="46"/>
      <c r="GCJ11" s="46"/>
      <c r="GCK11" s="46"/>
      <c r="GCL11" s="46"/>
      <c r="GCM11" s="46"/>
      <c r="GCN11" s="46"/>
      <c r="GCO11" s="46"/>
      <c r="GCP11" s="46"/>
      <c r="GCQ11" s="46"/>
      <c r="GCR11" s="46"/>
      <c r="GCS11" s="46"/>
      <c r="GCT11" s="46"/>
      <c r="GCU11" s="46"/>
      <c r="GCV11" s="46"/>
      <c r="GCW11" s="46"/>
      <c r="GCX11" s="46"/>
      <c r="GCY11" s="46"/>
      <c r="GCZ11" s="46"/>
      <c r="GDA11" s="46"/>
      <c r="GDB11" s="46"/>
      <c r="GDC11" s="46"/>
      <c r="GDD11" s="46"/>
      <c r="GDE11" s="46"/>
      <c r="GDF11" s="46"/>
      <c r="GDG11" s="46"/>
      <c r="GDH11" s="46"/>
      <c r="GDI11" s="46"/>
      <c r="GDJ11" s="46"/>
      <c r="GDK11" s="46"/>
      <c r="GDL11" s="46"/>
      <c r="GDM11" s="46"/>
      <c r="GDN11" s="46"/>
      <c r="GDO11" s="46"/>
      <c r="GDP11" s="46"/>
      <c r="GDQ11" s="46"/>
      <c r="GDR11" s="46"/>
      <c r="GDS11" s="46"/>
      <c r="GDT11" s="46"/>
      <c r="GDU11" s="46"/>
      <c r="GDV11" s="46"/>
      <c r="GDW11" s="46"/>
      <c r="GDX11" s="46"/>
      <c r="GDY11" s="46"/>
      <c r="GDZ11" s="46"/>
      <c r="GEA11" s="46"/>
      <c r="GEB11" s="46"/>
      <c r="GEC11" s="46"/>
      <c r="GED11" s="46"/>
      <c r="GEE11" s="46"/>
      <c r="GEF11" s="46"/>
      <c r="GEG11" s="46"/>
      <c r="GEH11" s="46"/>
      <c r="GEI11" s="46"/>
      <c r="GEJ11" s="46"/>
      <c r="GEK11" s="46"/>
      <c r="GEL11" s="46"/>
      <c r="GEM11" s="46"/>
      <c r="GEN11" s="46"/>
      <c r="GEO11" s="46"/>
      <c r="GEP11" s="46"/>
      <c r="GEQ11" s="46"/>
      <c r="GER11" s="46"/>
      <c r="GES11" s="46"/>
      <c r="GET11" s="46"/>
      <c r="GEU11" s="46"/>
      <c r="GEV11" s="46"/>
      <c r="GEW11" s="46"/>
      <c r="GEX11" s="46"/>
      <c r="GEY11" s="46"/>
      <c r="GEZ11" s="46"/>
      <c r="GFA11" s="46"/>
      <c r="GFB11" s="46"/>
      <c r="GFC11" s="46"/>
      <c r="GFD11" s="46"/>
      <c r="GFE11" s="46"/>
      <c r="GFF11" s="46"/>
      <c r="GFG11" s="46"/>
      <c r="GFH11" s="46"/>
      <c r="GFI11" s="46"/>
      <c r="GFJ11" s="46"/>
      <c r="GFK11" s="46"/>
      <c r="GFL11" s="46"/>
      <c r="GFM11" s="46"/>
      <c r="GFN11" s="46"/>
      <c r="GFO11" s="46"/>
      <c r="GFP11" s="46"/>
      <c r="GFQ11" s="46"/>
      <c r="GFR11" s="46"/>
      <c r="GFS11" s="46"/>
      <c r="GFT11" s="46"/>
      <c r="GFU11" s="46"/>
      <c r="GFV11" s="46"/>
      <c r="GFW11" s="46"/>
      <c r="GFX11" s="46"/>
      <c r="GFY11" s="46"/>
      <c r="GFZ11" s="46"/>
      <c r="GGA11" s="46"/>
      <c r="GGB11" s="46"/>
      <c r="GGC11" s="46"/>
      <c r="GGD11" s="46"/>
      <c r="GGE11" s="46"/>
      <c r="GGF11" s="46"/>
      <c r="GGG11" s="46"/>
      <c r="GGH11" s="46"/>
      <c r="GGI11" s="46"/>
      <c r="GGJ11" s="46"/>
      <c r="GGK11" s="46"/>
      <c r="GGL11" s="46"/>
      <c r="GGM11" s="46"/>
      <c r="GGN11" s="46"/>
      <c r="GGO11" s="46"/>
      <c r="GGP11" s="46"/>
      <c r="GGQ11" s="46"/>
      <c r="GGR11" s="46"/>
      <c r="GGS11" s="46"/>
      <c r="GGT11" s="46"/>
      <c r="GGU11" s="46"/>
      <c r="GGV11" s="46"/>
      <c r="GGW11" s="46"/>
      <c r="GGX11" s="46"/>
      <c r="GGY11" s="46"/>
      <c r="GGZ11" s="46"/>
      <c r="GHA11" s="46"/>
      <c r="GHB11" s="46"/>
      <c r="GHC11" s="46"/>
      <c r="GHD11" s="46"/>
      <c r="GHE11" s="46"/>
      <c r="GHF11" s="46"/>
      <c r="GHG11" s="46"/>
      <c r="GHH11" s="46"/>
      <c r="GHI11" s="46"/>
      <c r="GHJ11" s="46"/>
      <c r="GHK11" s="46"/>
      <c r="GHL11" s="46"/>
      <c r="GHM11" s="46"/>
      <c r="GHN11" s="46"/>
      <c r="GHO11" s="46"/>
      <c r="GHP11" s="46"/>
      <c r="GHQ11" s="46"/>
      <c r="GHR11" s="46"/>
      <c r="GHS11" s="46"/>
      <c r="GHT11" s="46"/>
      <c r="GHU11" s="46"/>
      <c r="GHV11" s="46"/>
      <c r="GHW11" s="46"/>
      <c r="GHX11" s="46"/>
      <c r="GHY11" s="46"/>
      <c r="GHZ11" s="46"/>
      <c r="GIA11" s="46"/>
      <c r="GIB11" s="46"/>
      <c r="GIC11" s="46"/>
      <c r="GID11" s="46"/>
      <c r="GIE11" s="46"/>
      <c r="GIF11" s="46"/>
      <c r="GIG11" s="46"/>
      <c r="GIH11" s="46"/>
      <c r="GII11" s="46"/>
      <c r="GIJ11" s="46"/>
      <c r="GIK11" s="46"/>
      <c r="GIL11" s="46"/>
      <c r="GIM11" s="46"/>
      <c r="GIN11" s="46"/>
      <c r="GIO11" s="46"/>
      <c r="GIP11" s="46"/>
      <c r="GIQ11" s="46"/>
      <c r="GIR11" s="46"/>
      <c r="GIS11" s="46"/>
      <c r="GIT11" s="46"/>
      <c r="GIU11" s="46"/>
      <c r="GIV11" s="46"/>
      <c r="GIW11" s="46"/>
      <c r="GIX11" s="46"/>
      <c r="GIY11" s="46"/>
      <c r="GIZ11" s="46"/>
      <c r="GJA11" s="46"/>
      <c r="GJB11" s="46"/>
      <c r="GJC11" s="46"/>
      <c r="GJD11" s="46"/>
      <c r="GJE11" s="46"/>
      <c r="GJF11" s="46"/>
      <c r="GJG11" s="46"/>
      <c r="GJH11" s="46"/>
      <c r="GJI11" s="46"/>
      <c r="GJJ11" s="46"/>
      <c r="GJK11" s="46"/>
      <c r="GJL11" s="46"/>
      <c r="GJM11" s="46"/>
      <c r="GJN11" s="46"/>
      <c r="GJO11" s="46"/>
      <c r="GJP11" s="46"/>
      <c r="GJQ11" s="46"/>
      <c r="GJR11" s="46"/>
      <c r="GJS11" s="46"/>
      <c r="GJT11" s="46"/>
      <c r="GJU11" s="46"/>
      <c r="GJV11" s="46"/>
      <c r="GJW11" s="46"/>
      <c r="GJX11" s="46"/>
      <c r="GJY11" s="46"/>
      <c r="GJZ11" s="46"/>
      <c r="GKA11" s="46"/>
      <c r="GKB11" s="46"/>
      <c r="GKC11" s="46"/>
      <c r="GKD11" s="46"/>
      <c r="GKE11" s="46"/>
      <c r="GKF11" s="46"/>
      <c r="GKG11" s="46"/>
      <c r="GKH11" s="46"/>
      <c r="GKI11" s="46"/>
      <c r="GKJ11" s="46"/>
      <c r="GKK11" s="46"/>
      <c r="GKL11" s="46"/>
      <c r="GKM11" s="46"/>
      <c r="GKN11" s="46"/>
      <c r="GKO11" s="46"/>
      <c r="GKP11" s="46"/>
      <c r="GKQ11" s="46"/>
      <c r="GKR11" s="46"/>
      <c r="GKS11" s="46"/>
      <c r="GKT11" s="46"/>
      <c r="GKU11" s="46"/>
      <c r="GKV11" s="46"/>
      <c r="GKW11" s="46"/>
      <c r="GKX11" s="46"/>
      <c r="GKY11" s="46"/>
      <c r="GKZ11" s="46"/>
      <c r="GLA11" s="46"/>
      <c r="GLB11" s="46"/>
      <c r="GLC11" s="46"/>
      <c r="GLD11" s="46"/>
      <c r="GLE11" s="46"/>
      <c r="GLF11" s="46"/>
      <c r="GLG11" s="46"/>
      <c r="GLH11" s="46"/>
      <c r="GLI11" s="46"/>
      <c r="GLJ11" s="46"/>
      <c r="GLK11" s="46"/>
      <c r="GLL11" s="46"/>
      <c r="GLM11" s="46"/>
      <c r="GLN11" s="46"/>
      <c r="GLO11" s="46"/>
      <c r="GLP11" s="46"/>
      <c r="GLQ11" s="46"/>
      <c r="GLR11" s="46"/>
      <c r="GLS11" s="46"/>
      <c r="GLT11" s="46"/>
      <c r="GLU11" s="46"/>
      <c r="GLV11" s="46"/>
      <c r="GLW11" s="46"/>
      <c r="GLX11" s="46"/>
      <c r="GLY11" s="46"/>
      <c r="GLZ11" s="46"/>
      <c r="GMA11" s="46"/>
      <c r="GMB11" s="46"/>
      <c r="GMC11" s="46"/>
      <c r="GMD11" s="46"/>
      <c r="GME11" s="46"/>
      <c r="GMF11" s="46"/>
      <c r="GMG11" s="46"/>
      <c r="GMH11" s="46"/>
      <c r="GMI11" s="46"/>
      <c r="GMJ11" s="46"/>
      <c r="GMK11" s="46"/>
      <c r="GML11" s="46"/>
      <c r="GMM11" s="46"/>
      <c r="GMN11" s="46"/>
      <c r="GMO11" s="46"/>
      <c r="GMP11" s="46"/>
      <c r="GMQ11" s="46"/>
      <c r="GMR11" s="46"/>
      <c r="GMS11" s="46"/>
      <c r="GMT11" s="46"/>
      <c r="GMU11" s="46"/>
      <c r="GMV11" s="46"/>
      <c r="GMW11" s="46"/>
      <c r="GMX11" s="46"/>
      <c r="GMY11" s="46"/>
      <c r="GMZ11" s="46"/>
      <c r="GNA11" s="46"/>
      <c r="GNB11" s="46"/>
      <c r="GNC11" s="46"/>
      <c r="GND11" s="46"/>
      <c r="GNE11" s="46"/>
      <c r="GNF11" s="46"/>
      <c r="GNG11" s="46"/>
      <c r="GNH11" s="46"/>
      <c r="GNI11" s="46"/>
      <c r="GNJ11" s="46"/>
      <c r="GNK11" s="46"/>
      <c r="GNL11" s="46"/>
      <c r="GNM11" s="46"/>
      <c r="GNN11" s="46"/>
      <c r="GNO11" s="46"/>
      <c r="GNP11" s="46"/>
      <c r="GNQ11" s="46"/>
      <c r="GNR11" s="46"/>
      <c r="GNS11" s="46"/>
      <c r="GNT11" s="46"/>
      <c r="GNU11" s="46"/>
      <c r="GNV11" s="46"/>
      <c r="GNW11" s="46"/>
      <c r="GNX11" s="46"/>
      <c r="GNY11" s="46"/>
      <c r="GNZ11" s="46"/>
      <c r="GOA11" s="46"/>
      <c r="GOB11" s="46"/>
      <c r="GOC11" s="46"/>
      <c r="GOD11" s="46"/>
      <c r="GOE11" s="46"/>
      <c r="GOF11" s="46"/>
      <c r="GOG11" s="46"/>
      <c r="GOH11" s="46"/>
      <c r="GOI11" s="46"/>
      <c r="GOJ11" s="46"/>
      <c r="GOK11" s="46"/>
      <c r="GOL11" s="46"/>
      <c r="GOM11" s="46"/>
      <c r="GON11" s="46"/>
      <c r="GOO11" s="46"/>
      <c r="GOP11" s="46"/>
      <c r="GOQ11" s="46"/>
      <c r="GOR11" s="46"/>
      <c r="GOS11" s="46"/>
      <c r="GOT11" s="46"/>
      <c r="GOU11" s="46"/>
      <c r="GOV11" s="46"/>
      <c r="GOW11" s="46"/>
      <c r="GOX11" s="46"/>
      <c r="GOY11" s="46"/>
      <c r="GOZ11" s="46"/>
      <c r="GPA11" s="46"/>
      <c r="GPB11" s="46"/>
      <c r="GPC11" s="46"/>
      <c r="GPD11" s="46"/>
      <c r="GPE11" s="46"/>
      <c r="GPF11" s="46"/>
      <c r="GPG11" s="46"/>
      <c r="GPH11" s="46"/>
      <c r="GPI11" s="46"/>
      <c r="GPJ11" s="46"/>
      <c r="GPK11" s="46"/>
      <c r="GPL11" s="46"/>
      <c r="GPM11" s="46"/>
      <c r="GPN11" s="46"/>
      <c r="GPO11" s="46"/>
      <c r="GPP11" s="46"/>
      <c r="GPQ11" s="46"/>
      <c r="GPR11" s="46"/>
      <c r="GPS11" s="46"/>
      <c r="GPT11" s="46"/>
      <c r="GPU11" s="46"/>
      <c r="GPV11" s="46"/>
      <c r="GPW11" s="46"/>
      <c r="GPX11" s="46"/>
      <c r="GPY11" s="46"/>
      <c r="GPZ11" s="46"/>
      <c r="GQA11" s="46"/>
      <c r="GQB11" s="46"/>
      <c r="GQC11" s="46"/>
      <c r="GQD11" s="46"/>
      <c r="GQE11" s="46"/>
      <c r="GQF11" s="46"/>
      <c r="GQG11" s="46"/>
      <c r="GQH11" s="46"/>
      <c r="GQI11" s="46"/>
      <c r="GQJ11" s="46"/>
      <c r="GQK11" s="46"/>
      <c r="GQL11" s="46"/>
      <c r="GQM11" s="46"/>
      <c r="GQN11" s="46"/>
      <c r="GQO11" s="46"/>
      <c r="GQP11" s="46"/>
      <c r="GQQ11" s="46"/>
      <c r="GQR11" s="46"/>
      <c r="GQS11" s="46"/>
      <c r="GQT11" s="46"/>
      <c r="GQU11" s="46"/>
      <c r="GQV11" s="46"/>
      <c r="GQW11" s="46"/>
      <c r="GQX11" s="46"/>
      <c r="GQY11" s="46"/>
      <c r="GQZ11" s="46"/>
      <c r="GRA11" s="46"/>
      <c r="GRB11" s="46"/>
      <c r="GRC11" s="46"/>
      <c r="GRD11" s="46"/>
      <c r="GRE11" s="46"/>
      <c r="GRF11" s="46"/>
      <c r="GRG11" s="46"/>
      <c r="GRH11" s="46"/>
      <c r="GRI11" s="46"/>
      <c r="GRJ11" s="46"/>
      <c r="GRK11" s="46"/>
      <c r="GRL11" s="46"/>
      <c r="GRM11" s="46"/>
      <c r="GRN11" s="46"/>
      <c r="GRO11" s="46"/>
      <c r="GRP11" s="46"/>
      <c r="GRQ11" s="46"/>
      <c r="GRR11" s="46"/>
      <c r="GRS11" s="46"/>
      <c r="GRT11" s="46"/>
      <c r="GRU11" s="46"/>
      <c r="GRV11" s="46"/>
      <c r="GRW11" s="46"/>
      <c r="GRX11" s="46"/>
      <c r="GRY11" s="46"/>
      <c r="GRZ11" s="46"/>
      <c r="GSA11" s="46"/>
      <c r="GSB11" s="46"/>
      <c r="GSC11" s="46"/>
      <c r="GSD11" s="46"/>
      <c r="GSE11" s="46"/>
      <c r="GSF11" s="46"/>
      <c r="GSG11" s="46"/>
      <c r="GSH11" s="46"/>
      <c r="GSI11" s="46"/>
      <c r="GSJ11" s="46"/>
      <c r="GSK11" s="46"/>
      <c r="GSL11" s="46"/>
      <c r="GSM11" s="46"/>
      <c r="GSN11" s="46"/>
      <c r="GSO11" s="46"/>
      <c r="GSP11" s="46"/>
      <c r="GSQ11" s="46"/>
      <c r="GSR11" s="46"/>
      <c r="GSS11" s="46"/>
      <c r="GST11" s="46"/>
      <c r="GSU11" s="46"/>
      <c r="GSV11" s="46"/>
      <c r="GSW11" s="46"/>
      <c r="GSX11" s="46"/>
      <c r="GSY11" s="46"/>
      <c r="GSZ11" s="46"/>
      <c r="GTA11" s="46"/>
      <c r="GTB11" s="46"/>
      <c r="GTC11" s="46"/>
      <c r="GTD11" s="46"/>
      <c r="GTE11" s="46"/>
      <c r="GTF11" s="46"/>
      <c r="GTG11" s="46"/>
      <c r="GTH11" s="46"/>
      <c r="GTI11" s="46"/>
      <c r="GTJ11" s="46"/>
      <c r="GTK11" s="46"/>
      <c r="GTL11" s="46"/>
      <c r="GTM11" s="46"/>
      <c r="GTN11" s="46"/>
      <c r="GTO11" s="46"/>
      <c r="GTP11" s="46"/>
      <c r="GTQ11" s="46"/>
      <c r="GTR11" s="46"/>
      <c r="GTS11" s="46"/>
      <c r="GTT11" s="46"/>
      <c r="GTU11" s="46"/>
      <c r="GTV11" s="46"/>
      <c r="GTW11" s="46"/>
      <c r="GTX11" s="46"/>
      <c r="GTY11" s="46"/>
      <c r="GTZ11" s="46"/>
      <c r="GUA11" s="46"/>
      <c r="GUB11" s="46"/>
      <c r="GUC11" s="46"/>
      <c r="GUD11" s="46"/>
      <c r="GUE11" s="46"/>
      <c r="GUF11" s="46"/>
      <c r="GUG11" s="46"/>
      <c r="GUH11" s="46"/>
      <c r="GUI11" s="46"/>
      <c r="GUJ11" s="46"/>
      <c r="GUK11" s="46"/>
      <c r="GUL11" s="46"/>
      <c r="GUM11" s="46"/>
      <c r="GUN11" s="46"/>
      <c r="GUO11" s="46"/>
      <c r="GUP11" s="46"/>
      <c r="GUQ11" s="46"/>
      <c r="GUR11" s="46"/>
      <c r="GUS11" s="46"/>
      <c r="GUT11" s="46"/>
      <c r="GUU11" s="46"/>
      <c r="GUV11" s="46"/>
      <c r="GUW11" s="46"/>
      <c r="GUX11" s="46"/>
      <c r="GUY11" s="46"/>
      <c r="GUZ11" s="46"/>
      <c r="GVA11" s="46"/>
      <c r="GVB11" s="46"/>
      <c r="GVC11" s="46"/>
      <c r="GVD11" s="46"/>
      <c r="GVE11" s="46"/>
      <c r="GVF11" s="46"/>
      <c r="GVG11" s="46"/>
      <c r="GVH11" s="46"/>
      <c r="GVI11" s="46"/>
      <c r="GVJ11" s="46"/>
      <c r="GVK11" s="46"/>
      <c r="GVL11" s="46"/>
      <c r="GVM11" s="46"/>
      <c r="GVN11" s="46"/>
      <c r="GVO11" s="46"/>
      <c r="GVP11" s="46"/>
      <c r="GVQ11" s="46"/>
      <c r="GVR11" s="46"/>
      <c r="GVS11" s="46"/>
      <c r="GVT11" s="46"/>
      <c r="GVU11" s="46"/>
      <c r="GVV11" s="46"/>
      <c r="GVW11" s="46"/>
      <c r="GVX11" s="46"/>
      <c r="GVY11" s="46"/>
      <c r="GVZ11" s="46"/>
      <c r="GWA11" s="46"/>
      <c r="GWB11" s="46"/>
      <c r="GWC11" s="46"/>
      <c r="GWD11" s="46"/>
      <c r="GWE11" s="46"/>
      <c r="GWF11" s="46"/>
      <c r="GWG11" s="46"/>
      <c r="GWH11" s="46"/>
      <c r="GWI11" s="46"/>
      <c r="GWJ11" s="46"/>
      <c r="GWK11" s="46"/>
      <c r="GWL11" s="46"/>
      <c r="GWM11" s="46"/>
      <c r="GWN11" s="46"/>
      <c r="GWO11" s="46"/>
      <c r="GWP11" s="46"/>
      <c r="GWQ11" s="46"/>
      <c r="GWR11" s="46"/>
      <c r="GWS11" s="46"/>
      <c r="GWT11" s="46"/>
      <c r="GWU11" s="46"/>
      <c r="GWV11" s="46"/>
      <c r="GWW11" s="46"/>
      <c r="GWX11" s="46"/>
      <c r="GWY11" s="46"/>
      <c r="GWZ11" s="46"/>
      <c r="GXA11" s="46"/>
      <c r="GXB11" s="46"/>
      <c r="GXC11" s="46"/>
      <c r="GXD11" s="46"/>
      <c r="GXE11" s="46"/>
      <c r="GXF11" s="46"/>
      <c r="GXG11" s="46"/>
      <c r="GXH11" s="46"/>
      <c r="GXI11" s="46"/>
      <c r="GXJ11" s="46"/>
      <c r="GXK11" s="46"/>
      <c r="GXL11" s="46"/>
      <c r="GXM11" s="46"/>
      <c r="GXN11" s="46"/>
      <c r="GXO11" s="46"/>
      <c r="GXP11" s="46"/>
      <c r="GXQ11" s="46"/>
      <c r="GXR11" s="46"/>
      <c r="GXS11" s="46"/>
      <c r="GXT11" s="46"/>
      <c r="GXU11" s="46"/>
      <c r="GXV11" s="46"/>
      <c r="GXW11" s="46"/>
      <c r="GXX11" s="46"/>
      <c r="GXY11" s="46"/>
      <c r="GXZ11" s="46"/>
      <c r="GYA11" s="46"/>
      <c r="GYB11" s="46"/>
      <c r="GYC11" s="46"/>
      <c r="GYD11" s="46"/>
      <c r="GYE11" s="46"/>
      <c r="GYF11" s="46"/>
      <c r="GYG11" s="46"/>
      <c r="GYH11" s="46"/>
      <c r="GYI11" s="46"/>
      <c r="GYJ11" s="46"/>
      <c r="GYK11" s="46"/>
      <c r="GYL11" s="46"/>
      <c r="GYM11" s="46"/>
      <c r="GYN11" s="46"/>
      <c r="GYO11" s="46"/>
      <c r="GYP11" s="46"/>
      <c r="GYQ11" s="46"/>
      <c r="GYR11" s="46"/>
      <c r="GYS11" s="46"/>
      <c r="GYT11" s="46"/>
      <c r="GYU11" s="46"/>
      <c r="GYV11" s="46"/>
      <c r="GYW11" s="46"/>
      <c r="GYX11" s="46"/>
      <c r="GYY11" s="46"/>
      <c r="GYZ11" s="46"/>
      <c r="GZA11" s="46"/>
      <c r="GZB11" s="46"/>
      <c r="GZC11" s="46"/>
      <c r="GZD11" s="46"/>
      <c r="GZE11" s="46"/>
      <c r="GZF11" s="46"/>
      <c r="GZG11" s="46"/>
      <c r="GZH11" s="46"/>
      <c r="GZI11" s="46"/>
      <c r="GZJ11" s="46"/>
      <c r="GZK11" s="46"/>
      <c r="GZL11" s="46"/>
      <c r="GZM11" s="46"/>
      <c r="GZN11" s="46"/>
      <c r="GZO11" s="46"/>
      <c r="GZP11" s="46"/>
      <c r="GZQ11" s="46"/>
      <c r="GZR11" s="46"/>
      <c r="GZS11" s="46"/>
      <c r="GZT11" s="46"/>
      <c r="GZU11" s="46"/>
      <c r="GZV11" s="46"/>
      <c r="GZW11" s="46"/>
      <c r="GZX11" s="46"/>
      <c r="GZY11" s="46"/>
      <c r="GZZ11" s="46"/>
      <c r="HAA11" s="46"/>
      <c r="HAB11" s="46"/>
      <c r="HAC11" s="46"/>
      <c r="HAD11" s="46"/>
      <c r="HAE11" s="46"/>
      <c r="HAF11" s="46"/>
      <c r="HAG11" s="46"/>
      <c r="HAH11" s="46"/>
      <c r="HAI11" s="46"/>
      <c r="HAJ11" s="46"/>
      <c r="HAK11" s="46"/>
      <c r="HAL11" s="46"/>
      <c r="HAM11" s="46"/>
      <c r="HAN11" s="46"/>
      <c r="HAO11" s="46"/>
      <c r="HAP11" s="46"/>
      <c r="HAQ11" s="46"/>
      <c r="HAR11" s="46"/>
      <c r="HAS11" s="46"/>
      <c r="HAT11" s="46"/>
      <c r="HAU11" s="46"/>
      <c r="HAV11" s="46"/>
      <c r="HAW11" s="46"/>
      <c r="HAX11" s="46"/>
      <c r="HAY11" s="46"/>
      <c r="HAZ11" s="46"/>
      <c r="HBA11" s="46"/>
      <c r="HBB11" s="46"/>
      <c r="HBC11" s="46"/>
      <c r="HBD11" s="46"/>
      <c r="HBE11" s="46"/>
      <c r="HBF11" s="46"/>
      <c r="HBG11" s="46"/>
      <c r="HBH11" s="46"/>
      <c r="HBI11" s="46"/>
      <c r="HBJ11" s="46"/>
      <c r="HBK11" s="46"/>
      <c r="HBL11" s="46"/>
      <c r="HBM11" s="46"/>
      <c r="HBN11" s="46"/>
      <c r="HBO11" s="46"/>
      <c r="HBP11" s="46"/>
      <c r="HBQ11" s="46"/>
      <c r="HBR11" s="46"/>
      <c r="HBS11" s="46"/>
      <c r="HBT11" s="46"/>
      <c r="HBU11" s="46"/>
      <c r="HBV11" s="46"/>
      <c r="HBW11" s="46"/>
      <c r="HBX11" s="46"/>
      <c r="HBY11" s="46"/>
      <c r="HBZ11" s="46"/>
      <c r="HCA11" s="46"/>
      <c r="HCB11" s="46"/>
      <c r="HCC11" s="46"/>
      <c r="HCD11" s="46"/>
      <c r="HCE11" s="46"/>
      <c r="HCF11" s="46"/>
      <c r="HCG11" s="46"/>
      <c r="HCH11" s="46"/>
      <c r="HCI11" s="46"/>
      <c r="HCJ11" s="46"/>
      <c r="HCK11" s="46"/>
      <c r="HCL11" s="46"/>
      <c r="HCM11" s="46"/>
      <c r="HCN11" s="46"/>
      <c r="HCO11" s="46"/>
      <c r="HCP11" s="46"/>
      <c r="HCQ11" s="46"/>
      <c r="HCR11" s="46"/>
      <c r="HCS11" s="46"/>
      <c r="HCT11" s="46"/>
      <c r="HCU11" s="46"/>
      <c r="HCV11" s="46"/>
      <c r="HCW11" s="46"/>
      <c r="HCX11" s="46"/>
      <c r="HCY11" s="46"/>
      <c r="HCZ11" s="46"/>
      <c r="HDA11" s="46"/>
      <c r="HDB11" s="46"/>
      <c r="HDC11" s="46"/>
      <c r="HDD11" s="46"/>
      <c r="HDE11" s="46"/>
      <c r="HDF11" s="46"/>
      <c r="HDG11" s="46"/>
      <c r="HDH11" s="46"/>
      <c r="HDI11" s="46"/>
      <c r="HDJ11" s="46"/>
      <c r="HDK11" s="46"/>
      <c r="HDL11" s="46"/>
      <c r="HDM11" s="46"/>
      <c r="HDN11" s="46"/>
      <c r="HDO11" s="46"/>
      <c r="HDP11" s="46"/>
      <c r="HDQ11" s="46"/>
      <c r="HDR11" s="46"/>
      <c r="HDS11" s="46"/>
      <c r="HDT11" s="46"/>
      <c r="HDU11" s="46"/>
      <c r="HDV11" s="46"/>
      <c r="HDW11" s="46"/>
      <c r="HDX11" s="46"/>
      <c r="HDY11" s="46"/>
      <c r="HDZ11" s="46"/>
      <c r="HEA11" s="46"/>
      <c r="HEB11" s="46"/>
      <c r="HEC11" s="46"/>
      <c r="HED11" s="46"/>
      <c r="HEE11" s="46"/>
      <c r="HEF11" s="46"/>
      <c r="HEG11" s="46"/>
      <c r="HEH11" s="46"/>
      <c r="HEI11" s="46"/>
      <c r="HEJ11" s="46"/>
      <c r="HEK11" s="46"/>
      <c r="HEL11" s="46"/>
      <c r="HEM11" s="46"/>
      <c r="HEN11" s="46"/>
      <c r="HEO11" s="46"/>
      <c r="HEP11" s="46"/>
      <c r="HEQ11" s="46"/>
      <c r="HER11" s="46"/>
      <c r="HES11" s="46"/>
      <c r="HET11" s="46"/>
      <c r="HEU11" s="46"/>
      <c r="HEV11" s="46"/>
      <c r="HEW11" s="46"/>
      <c r="HEX11" s="46"/>
      <c r="HEY11" s="46"/>
      <c r="HEZ11" s="46"/>
      <c r="HFA11" s="46"/>
      <c r="HFB11" s="46"/>
      <c r="HFC11" s="46"/>
      <c r="HFD11" s="46"/>
      <c r="HFE11" s="46"/>
      <c r="HFF11" s="46"/>
      <c r="HFG11" s="46"/>
      <c r="HFH11" s="46"/>
      <c r="HFI11" s="46"/>
      <c r="HFJ11" s="46"/>
      <c r="HFK11" s="46"/>
      <c r="HFL11" s="46"/>
      <c r="HFM11" s="46"/>
      <c r="HFN11" s="46"/>
      <c r="HFO11" s="46"/>
      <c r="HFP11" s="46"/>
      <c r="HFQ11" s="46"/>
      <c r="HFR11" s="46"/>
      <c r="HFS11" s="46"/>
      <c r="HFT11" s="46"/>
      <c r="HFU11" s="46"/>
      <c r="HFV11" s="46"/>
      <c r="HFW11" s="46"/>
      <c r="HFX11" s="46"/>
      <c r="HFY11" s="46"/>
      <c r="HFZ11" s="46"/>
      <c r="HGA11" s="46"/>
      <c r="HGB11" s="46"/>
      <c r="HGC11" s="46"/>
      <c r="HGD11" s="46"/>
      <c r="HGE11" s="46"/>
      <c r="HGF11" s="46"/>
      <c r="HGG11" s="46"/>
      <c r="HGH11" s="46"/>
      <c r="HGI11" s="46"/>
      <c r="HGJ11" s="46"/>
      <c r="HGK11" s="46"/>
      <c r="HGL11" s="46"/>
      <c r="HGM11" s="46"/>
      <c r="HGN11" s="46"/>
      <c r="HGO11" s="46"/>
      <c r="HGP11" s="46"/>
      <c r="HGQ11" s="46"/>
      <c r="HGR11" s="46"/>
      <c r="HGS11" s="46"/>
      <c r="HGT11" s="46"/>
      <c r="HGU11" s="46"/>
      <c r="HGV11" s="46"/>
      <c r="HGW11" s="46"/>
      <c r="HGX11" s="46"/>
      <c r="HGY11" s="46"/>
      <c r="HGZ11" s="46"/>
      <c r="HHA11" s="46"/>
      <c r="HHB11" s="46"/>
      <c r="HHC11" s="46"/>
      <c r="HHD11" s="46"/>
      <c r="HHE11" s="46"/>
      <c r="HHF11" s="46"/>
      <c r="HHG11" s="46"/>
      <c r="HHH11" s="46"/>
      <c r="HHI11" s="46"/>
      <c r="HHJ11" s="46"/>
      <c r="HHK11" s="46"/>
      <c r="HHL11" s="46"/>
      <c r="HHM11" s="46"/>
      <c r="HHN11" s="46"/>
      <c r="HHO11" s="46"/>
      <c r="HHP11" s="46"/>
      <c r="HHQ11" s="46"/>
      <c r="HHR11" s="46"/>
      <c r="HHS11" s="46"/>
      <c r="HHT11" s="46"/>
      <c r="HHU11" s="46"/>
      <c r="HHV11" s="46"/>
      <c r="HHW11" s="46"/>
      <c r="HHX11" s="46"/>
      <c r="HHY11" s="46"/>
      <c r="HHZ11" s="46"/>
      <c r="HIA11" s="46"/>
      <c r="HIB11" s="46"/>
      <c r="HIC11" s="46"/>
      <c r="HID11" s="46"/>
      <c r="HIE11" s="46"/>
      <c r="HIF11" s="46"/>
      <c r="HIG11" s="46"/>
      <c r="HIH11" s="46"/>
      <c r="HII11" s="46"/>
      <c r="HIJ11" s="46"/>
      <c r="HIK11" s="46"/>
      <c r="HIL11" s="46"/>
      <c r="HIM11" s="46"/>
      <c r="HIN11" s="46"/>
      <c r="HIO11" s="46"/>
      <c r="HIP11" s="46"/>
      <c r="HIQ11" s="46"/>
      <c r="HIR11" s="46"/>
      <c r="HIS11" s="46"/>
      <c r="HIT11" s="46"/>
      <c r="HIU11" s="46"/>
      <c r="HIV11" s="46"/>
      <c r="HIW11" s="46"/>
      <c r="HIX11" s="46"/>
      <c r="HIY11" s="46"/>
      <c r="HIZ11" s="46"/>
      <c r="HJA11" s="46"/>
      <c r="HJB11" s="46"/>
      <c r="HJC11" s="46"/>
      <c r="HJD11" s="46"/>
      <c r="HJE11" s="46"/>
      <c r="HJF11" s="46"/>
      <c r="HJG11" s="46"/>
      <c r="HJH11" s="46"/>
      <c r="HJI11" s="46"/>
      <c r="HJJ11" s="46"/>
      <c r="HJK11" s="46"/>
      <c r="HJL11" s="46"/>
      <c r="HJM11" s="46"/>
      <c r="HJN11" s="46"/>
      <c r="HJO11" s="46"/>
      <c r="HJP11" s="46"/>
      <c r="HJQ11" s="46"/>
      <c r="HJR11" s="46"/>
      <c r="HJS11" s="46"/>
      <c r="HJT11" s="46"/>
      <c r="HJU11" s="46"/>
      <c r="HJV11" s="46"/>
      <c r="HJW11" s="46"/>
      <c r="HJX11" s="46"/>
      <c r="HJY11" s="46"/>
      <c r="HJZ11" s="46"/>
      <c r="HKA11" s="46"/>
      <c r="HKB11" s="46"/>
      <c r="HKC11" s="46"/>
      <c r="HKD11" s="46"/>
      <c r="HKE11" s="46"/>
      <c r="HKF11" s="46"/>
      <c r="HKG11" s="46"/>
      <c r="HKH11" s="46"/>
      <c r="HKI11" s="46"/>
      <c r="HKJ11" s="46"/>
      <c r="HKK11" s="46"/>
      <c r="HKL11" s="46"/>
      <c r="HKM11" s="46"/>
      <c r="HKN11" s="46"/>
      <c r="HKO11" s="46"/>
      <c r="HKP11" s="46"/>
      <c r="HKQ11" s="46"/>
      <c r="HKR11" s="46"/>
      <c r="HKS11" s="46"/>
      <c r="HKT11" s="46"/>
      <c r="HKU11" s="46"/>
      <c r="HKV11" s="46"/>
      <c r="HKW11" s="46"/>
      <c r="HKX11" s="46"/>
      <c r="HKY11" s="46"/>
      <c r="HKZ11" s="46"/>
      <c r="HLA11" s="46"/>
      <c r="HLB11" s="46"/>
      <c r="HLC11" s="46"/>
      <c r="HLD11" s="46"/>
      <c r="HLE11" s="46"/>
      <c r="HLF11" s="46"/>
      <c r="HLG11" s="46"/>
      <c r="HLH11" s="46"/>
      <c r="HLI11" s="46"/>
      <c r="HLJ11" s="46"/>
      <c r="HLK11" s="46"/>
      <c r="HLL11" s="46"/>
      <c r="HLM11" s="46"/>
      <c r="HLN11" s="46"/>
      <c r="HLO11" s="46"/>
      <c r="HLP11" s="46"/>
      <c r="HLQ11" s="46"/>
      <c r="HLR11" s="46"/>
      <c r="HLS11" s="46"/>
      <c r="HLT11" s="46"/>
      <c r="HLU11" s="46"/>
      <c r="HLV11" s="46"/>
      <c r="HLW11" s="46"/>
      <c r="HLX11" s="46"/>
      <c r="HLY11" s="46"/>
      <c r="HLZ11" s="46"/>
      <c r="HMA11" s="46"/>
      <c r="HMB11" s="46"/>
      <c r="HMC11" s="46"/>
      <c r="HMD11" s="46"/>
      <c r="HME11" s="46"/>
      <c r="HMF11" s="46"/>
      <c r="HMG11" s="46"/>
      <c r="HMH11" s="46"/>
      <c r="HMI11" s="46"/>
      <c r="HMJ11" s="46"/>
      <c r="HMK11" s="46"/>
      <c r="HML11" s="46"/>
      <c r="HMM11" s="46"/>
      <c r="HMN11" s="46"/>
      <c r="HMO11" s="46"/>
      <c r="HMP11" s="46"/>
      <c r="HMQ11" s="46"/>
      <c r="HMR11" s="46"/>
      <c r="HMS11" s="46"/>
      <c r="HMT11" s="46"/>
      <c r="HMU11" s="46"/>
      <c r="HMV11" s="46"/>
      <c r="HMW11" s="46"/>
      <c r="HMX11" s="46"/>
      <c r="HMY11" s="46"/>
      <c r="HMZ11" s="46"/>
      <c r="HNA11" s="46"/>
      <c r="HNB11" s="46"/>
      <c r="HNC11" s="46"/>
      <c r="HND11" s="46"/>
      <c r="HNE11" s="46"/>
      <c r="HNF11" s="46"/>
      <c r="HNG11" s="46"/>
      <c r="HNH11" s="46"/>
      <c r="HNI11" s="46"/>
      <c r="HNJ11" s="46"/>
      <c r="HNK11" s="46"/>
      <c r="HNL11" s="46"/>
      <c r="HNM11" s="46"/>
      <c r="HNN11" s="46"/>
      <c r="HNO11" s="46"/>
      <c r="HNP11" s="46"/>
      <c r="HNQ11" s="46"/>
      <c r="HNR11" s="46"/>
      <c r="HNS11" s="46"/>
      <c r="HNT11" s="46"/>
      <c r="HNU11" s="46"/>
      <c r="HNV11" s="46"/>
      <c r="HNW11" s="46"/>
      <c r="HNX11" s="46"/>
      <c r="HNY11" s="46"/>
      <c r="HNZ11" s="46"/>
      <c r="HOA11" s="46"/>
      <c r="HOB11" s="46"/>
      <c r="HOC11" s="46"/>
      <c r="HOD11" s="46"/>
      <c r="HOE11" s="46"/>
      <c r="HOF11" s="46"/>
      <c r="HOG11" s="46"/>
      <c r="HOH11" s="46"/>
      <c r="HOI11" s="46"/>
      <c r="HOJ11" s="46"/>
      <c r="HOK11" s="46"/>
      <c r="HOL11" s="46"/>
      <c r="HOM11" s="46"/>
      <c r="HON11" s="46"/>
      <c r="HOO11" s="46"/>
      <c r="HOP11" s="46"/>
      <c r="HOQ11" s="46"/>
      <c r="HOR11" s="46"/>
      <c r="HOS11" s="46"/>
      <c r="HOT11" s="46"/>
      <c r="HOU11" s="46"/>
      <c r="HOV11" s="46"/>
      <c r="HOW11" s="46"/>
      <c r="HOX11" s="46"/>
      <c r="HOY11" s="46"/>
      <c r="HOZ11" s="46"/>
      <c r="HPA11" s="46"/>
      <c r="HPB11" s="46"/>
      <c r="HPC11" s="46"/>
      <c r="HPD11" s="46"/>
      <c r="HPE11" s="46"/>
      <c r="HPF11" s="46"/>
      <c r="HPG11" s="46"/>
      <c r="HPH11" s="46"/>
      <c r="HPI11" s="46"/>
      <c r="HPJ11" s="46"/>
      <c r="HPK11" s="46"/>
      <c r="HPL11" s="46"/>
      <c r="HPM11" s="46"/>
      <c r="HPN11" s="46"/>
      <c r="HPO11" s="46"/>
      <c r="HPP11" s="46"/>
      <c r="HPQ11" s="46"/>
      <c r="HPR11" s="46"/>
      <c r="HPS11" s="46"/>
      <c r="HPT11" s="46"/>
      <c r="HPU11" s="46"/>
      <c r="HPV11" s="46"/>
      <c r="HPW11" s="46"/>
      <c r="HPX11" s="46"/>
      <c r="HPY11" s="46"/>
      <c r="HPZ11" s="46"/>
      <c r="HQA11" s="46"/>
      <c r="HQB11" s="46"/>
      <c r="HQC11" s="46"/>
      <c r="HQD11" s="46"/>
      <c r="HQE11" s="46"/>
      <c r="HQF11" s="46"/>
      <c r="HQG11" s="46"/>
      <c r="HQH11" s="46"/>
      <c r="HQI11" s="46"/>
      <c r="HQJ11" s="46"/>
      <c r="HQK11" s="46"/>
      <c r="HQL11" s="46"/>
      <c r="HQM11" s="46"/>
      <c r="HQN11" s="46"/>
      <c r="HQO11" s="46"/>
      <c r="HQP11" s="46"/>
      <c r="HQQ11" s="46"/>
      <c r="HQR11" s="46"/>
      <c r="HQS11" s="46"/>
      <c r="HQT11" s="46"/>
      <c r="HQU11" s="46"/>
      <c r="HQV11" s="46"/>
      <c r="HQW11" s="46"/>
      <c r="HQX11" s="46"/>
      <c r="HQY11" s="46"/>
      <c r="HQZ11" s="46"/>
      <c r="HRA11" s="46"/>
      <c r="HRB11" s="46"/>
      <c r="HRC11" s="46"/>
      <c r="HRD11" s="46"/>
      <c r="HRE11" s="46"/>
      <c r="HRF11" s="46"/>
      <c r="HRG11" s="46"/>
      <c r="HRH11" s="46"/>
      <c r="HRI11" s="46"/>
      <c r="HRJ11" s="46"/>
      <c r="HRK11" s="46"/>
      <c r="HRL11" s="46"/>
      <c r="HRM11" s="46"/>
      <c r="HRN11" s="46"/>
      <c r="HRO11" s="46"/>
      <c r="HRP11" s="46"/>
      <c r="HRQ11" s="46"/>
      <c r="HRR11" s="46"/>
      <c r="HRS11" s="46"/>
      <c r="HRT11" s="46"/>
      <c r="HRU11" s="46"/>
      <c r="HRV11" s="46"/>
      <c r="HRW11" s="46"/>
      <c r="HRX11" s="46"/>
      <c r="HRY11" s="46"/>
      <c r="HRZ11" s="46"/>
      <c r="HSA11" s="46"/>
      <c r="HSB11" s="46"/>
      <c r="HSC11" s="46"/>
      <c r="HSD11" s="46"/>
      <c r="HSE11" s="46"/>
      <c r="HSF11" s="46"/>
      <c r="HSG11" s="46"/>
      <c r="HSH11" s="46"/>
      <c r="HSI11" s="46"/>
      <c r="HSJ11" s="46"/>
      <c r="HSK11" s="46"/>
      <c r="HSL11" s="46"/>
      <c r="HSM11" s="46"/>
      <c r="HSN11" s="46"/>
      <c r="HSO11" s="46"/>
      <c r="HSP11" s="46"/>
      <c r="HSQ11" s="46"/>
      <c r="HSR11" s="46"/>
      <c r="HSS11" s="46"/>
      <c r="HST11" s="46"/>
      <c r="HSU11" s="46"/>
      <c r="HSV11" s="46"/>
      <c r="HSW11" s="46"/>
      <c r="HSX11" s="46"/>
      <c r="HSY11" s="46"/>
      <c r="HSZ11" s="46"/>
      <c r="HTA11" s="46"/>
      <c r="HTB11" s="46"/>
      <c r="HTC11" s="46"/>
      <c r="HTD11" s="46"/>
      <c r="HTE11" s="46"/>
      <c r="HTF11" s="46"/>
      <c r="HTG11" s="46"/>
      <c r="HTH11" s="46"/>
      <c r="HTI11" s="46"/>
      <c r="HTJ11" s="46"/>
      <c r="HTK11" s="46"/>
      <c r="HTL11" s="46"/>
      <c r="HTM11" s="46"/>
      <c r="HTN11" s="46"/>
      <c r="HTO11" s="46"/>
      <c r="HTP11" s="46"/>
      <c r="HTQ11" s="46"/>
      <c r="HTR11" s="46"/>
      <c r="HTS11" s="46"/>
      <c r="HTT11" s="46"/>
      <c r="HTU11" s="46"/>
      <c r="HTV11" s="46"/>
      <c r="HTW11" s="46"/>
      <c r="HTX11" s="46"/>
      <c r="HTY11" s="46"/>
      <c r="HTZ11" s="46"/>
      <c r="HUA11" s="46"/>
      <c r="HUB11" s="46"/>
      <c r="HUC11" s="46"/>
      <c r="HUD11" s="46"/>
      <c r="HUE11" s="46"/>
      <c r="HUF11" s="46"/>
      <c r="HUG11" s="46"/>
      <c r="HUH11" s="46"/>
      <c r="HUI11" s="46"/>
      <c r="HUJ11" s="46"/>
      <c r="HUK11" s="46"/>
      <c r="HUL11" s="46"/>
      <c r="HUM11" s="46"/>
      <c r="HUN11" s="46"/>
      <c r="HUO11" s="46"/>
      <c r="HUP11" s="46"/>
      <c r="HUQ11" s="46"/>
      <c r="HUR11" s="46"/>
      <c r="HUS11" s="46"/>
      <c r="HUT11" s="46"/>
      <c r="HUU11" s="46"/>
      <c r="HUV11" s="46"/>
      <c r="HUW11" s="46"/>
      <c r="HUX11" s="46"/>
      <c r="HUY11" s="46"/>
      <c r="HUZ11" s="46"/>
      <c r="HVA11" s="46"/>
      <c r="HVB11" s="46"/>
      <c r="HVC11" s="46"/>
      <c r="HVD11" s="46"/>
      <c r="HVE11" s="46"/>
      <c r="HVF11" s="46"/>
      <c r="HVG11" s="46"/>
      <c r="HVH11" s="46"/>
      <c r="HVI11" s="46"/>
      <c r="HVJ11" s="46"/>
      <c r="HVK11" s="46"/>
      <c r="HVL11" s="46"/>
      <c r="HVM11" s="46"/>
      <c r="HVN11" s="46"/>
      <c r="HVO11" s="46"/>
      <c r="HVP11" s="46"/>
      <c r="HVQ11" s="46"/>
      <c r="HVR11" s="46"/>
      <c r="HVS11" s="46"/>
      <c r="HVT11" s="46"/>
      <c r="HVU11" s="46"/>
      <c r="HVV11" s="46"/>
      <c r="HVW11" s="46"/>
      <c r="HVX11" s="46"/>
      <c r="HVY11" s="46"/>
      <c r="HVZ11" s="46"/>
      <c r="HWA11" s="46"/>
      <c r="HWB11" s="46"/>
      <c r="HWC11" s="46"/>
      <c r="HWD11" s="46"/>
      <c r="HWE11" s="46"/>
      <c r="HWF11" s="46"/>
      <c r="HWG11" s="46"/>
      <c r="HWH11" s="46"/>
      <c r="HWI11" s="46"/>
      <c r="HWJ11" s="46"/>
      <c r="HWK11" s="46"/>
      <c r="HWL11" s="46"/>
      <c r="HWM11" s="46"/>
      <c r="HWN11" s="46"/>
      <c r="HWO11" s="46"/>
      <c r="HWP11" s="46"/>
      <c r="HWQ11" s="46"/>
      <c r="HWR11" s="46"/>
      <c r="HWS11" s="46"/>
      <c r="HWT11" s="46"/>
      <c r="HWU11" s="46"/>
      <c r="HWV11" s="46"/>
      <c r="HWW11" s="46"/>
      <c r="HWX11" s="46"/>
      <c r="HWY11" s="46"/>
      <c r="HWZ11" s="46"/>
      <c r="HXA11" s="46"/>
      <c r="HXB11" s="46"/>
      <c r="HXC11" s="46"/>
      <c r="HXD11" s="46"/>
      <c r="HXE11" s="46"/>
      <c r="HXF11" s="46"/>
      <c r="HXG11" s="46"/>
      <c r="HXH11" s="46"/>
      <c r="HXI11" s="46"/>
      <c r="HXJ11" s="46"/>
      <c r="HXK11" s="46"/>
      <c r="HXL11" s="46"/>
      <c r="HXM11" s="46"/>
      <c r="HXN11" s="46"/>
      <c r="HXO11" s="46"/>
      <c r="HXP11" s="46"/>
      <c r="HXQ11" s="46"/>
      <c r="HXR11" s="46"/>
      <c r="HXS11" s="46"/>
      <c r="HXT11" s="46"/>
      <c r="HXU11" s="46"/>
      <c r="HXV11" s="46"/>
      <c r="HXW11" s="46"/>
      <c r="HXX11" s="46"/>
      <c r="HXY11" s="46"/>
      <c r="HXZ11" s="46"/>
      <c r="HYA11" s="46"/>
      <c r="HYB11" s="46"/>
      <c r="HYC11" s="46"/>
      <c r="HYD11" s="46"/>
      <c r="HYE11" s="46"/>
      <c r="HYF11" s="46"/>
      <c r="HYG11" s="46"/>
      <c r="HYH11" s="46"/>
      <c r="HYI11" s="46"/>
      <c r="HYJ11" s="46"/>
      <c r="HYK11" s="46"/>
      <c r="HYL11" s="46"/>
      <c r="HYM11" s="46"/>
      <c r="HYN11" s="46"/>
      <c r="HYO11" s="46"/>
      <c r="HYP11" s="46"/>
      <c r="HYQ11" s="46"/>
      <c r="HYR11" s="46"/>
      <c r="HYS11" s="46"/>
      <c r="HYT11" s="46"/>
      <c r="HYU11" s="46"/>
      <c r="HYV11" s="46"/>
      <c r="HYW11" s="46"/>
      <c r="HYX11" s="46"/>
      <c r="HYY11" s="46"/>
      <c r="HYZ11" s="46"/>
      <c r="HZA11" s="46"/>
      <c r="HZB11" s="46"/>
      <c r="HZC11" s="46"/>
      <c r="HZD11" s="46"/>
      <c r="HZE11" s="46"/>
      <c r="HZF11" s="46"/>
      <c r="HZG11" s="46"/>
      <c r="HZH11" s="46"/>
      <c r="HZI11" s="46"/>
      <c r="HZJ11" s="46"/>
      <c r="HZK11" s="46"/>
      <c r="HZL11" s="46"/>
      <c r="HZM11" s="46"/>
      <c r="HZN11" s="46"/>
      <c r="HZO11" s="46"/>
      <c r="HZP11" s="46"/>
      <c r="HZQ11" s="46"/>
      <c r="HZR11" s="46"/>
      <c r="HZS11" s="46"/>
      <c r="HZT11" s="46"/>
      <c r="HZU11" s="46"/>
      <c r="HZV11" s="46"/>
      <c r="HZW11" s="46"/>
      <c r="HZX11" s="46"/>
      <c r="HZY11" s="46"/>
      <c r="HZZ11" s="46"/>
      <c r="IAA11" s="46"/>
      <c r="IAB11" s="46"/>
      <c r="IAC11" s="46"/>
      <c r="IAD11" s="46"/>
      <c r="IAE11" s="46"/>
      <c r="IAF11" s="46"/>
      <c r="IAG11" s="46"/>
      <c r="IAH11" s="46"/>
      <c r="IAI11" s="46"/>
      <c r="IAJ11" s="46"/>
      <c r="IAK11" s="46"/>
      <c r="IAL11" s="46"/>
      <c r="IAM11" s="46"/>
      <c r="IAN11" s="46"/>
      <c r="IAO11" s="46"/>
      <c r="IAP11" s="46"/>
      <c r="IAQ11" s="46"/>
      <c r="IAR11" s="46"/>
      <c r="IAS11" s="46"/>
      <c r="IAT11" s="46"/>
      <c r="IAU11" s="46"/>
      <c r="IAV11" s="46"/>
      <c r="IAW11" s="46"/>
      <c r="IAX11" s="46"/>
      <c r="IAY11" s="46"/>
      <c r="IAZ11" s="46"/>
      <c r="IBA11" s="46"/>
      <c r="IBB11" s="46"/>
      <c r="IBC11" s="46"/>
      <c r="IBD11" s="46"/>
      <c r="IBE11" s="46"/>
      <c r="IBF11" s="46"/>
      <c r="IBG11" s="46"/>
      <c r="IBH11" s="46"/>
      <c r="IBI11" s="46"/>
      <c r="IBJ11" s="46"/>
      <c r="IBK11" s="46"/>
      <c r="IBL11" s="46"/>
      <c r="IBM11" s="46"/>
      <c r="IBN11" s="46"/>
      <c r="IBO11" s="46"/>
      <c r="IBP11" s="46"/>
      <c r="IBQ11" s="46"/>
      <c r="IBR11" s="46"/>
      <c r="IBS11" s="46"/>
      <c r="IBT11" s="46"/>
      <c r="IBU11" s="46"/>
      <c r="IBV11" s="46"/>
      <c r="IBW11" s="46"/>
      <c r="IBX11" s="46"/>
      <c r="IBY11" s="46"/>
      <c r="IBZ11" s="46"/>
      <c r="ICA11" s="46"/>
      <c r="ICB11" s="46"/>
      <c r="ICC11" s="46"/>
      <c r="ICD11" s="46"/>
      <c r="ICE11" s="46"/>
      <c r="ICF11" s="46"/>
      <c r="ICG11" s="46"/>
      <c r="ICH11" s="46"/>
      <c r="ICI11" s="46"/>
      <c r="ICJ11" s="46"/>
      <c r="ICK11" s="46"/>
      <c r="ICL11" s="46"/>
      <c r="ICM11" s="46"/>
      <c r="ICN11" s="46"/>
      <c r="ICO11" s="46"/>
      <c r="ICP11" s="46"/>
      <c r="ICQ11" s="46"/>
      <c r="ICR11" s="46"/>
      <c r="ICS11" s="46"/>
      <c r="ICT11" s="46"/>
      <c r="ICU11" s="46"/>
      <c r="ICV11" s="46"/>
      <c r="ICW11" s="46"/>
      <c r="ICX11" s="46"/>
      <c r="ICY11" s="46"/>
      <c r="ICZ11" s="46"/>
      <c r="IDA11" s="46"/>
      <c r="IDB11" s="46"/>
      <c r="IDC11" s="46"/>
      <c r="IDD11" s="46"/>
      <c r="IDE11" s="46"/>
      <c r="IDF11" s="46"/>
      <c r="IDG11" s="46"/>
      <c r="IDH11" s="46"/>
      <c r="IDI11" s="46"/>
      <c r="IDJ11" s="46"/>
      <c r="IDK11" s="46"/>
      <c r="IDL11" s="46"/>
      <c r="IDM11" s="46"/>
      <c r="IDN11" s="46"/>
      <c r="IDO11" s="46"/>
      <c r="IDP11" s="46"/>
      <c r="IDQ11" s="46"/>
      <c r="IDR11" s="46"/>
      <c r="IDS11" s="46"/>
      <c r="IDT11" s="46"/>
      <c r="IDU11" s="46"/>
      <c r="IDV11" s="46"/>
      <c r="IDW11" s="46"/>
      <c r="IDX11" s="46"/>
      <c r="IDY11" s="46"/>
      <c r="IDZ11" s="46"/>
      <c r="IEA11" s="46"/>
      <c r="IEB11" s="46"/>
      <c r="IEC11" s="46"/>
      <c r="IED11" s="46"/>
      <c r="IEE11" s="46"/>
      <c r="IEF11" s="46"/>
      <c r="IEG11" s="46"/>
      <c r="IEH11" s="46"/>
      <c r="IEI11" s="46"/>
      <c r="IEJ11" s="46"/>
      <c r="IEK11" s="46"/>
      <c r="IEL11" s="46"/>
      <c r="IEM11" s="46"/>
      <c r="IEN11" s="46"/>
      <c r="IEO11" s="46"/>
      <c r="IEP11" s="46"/>
      <c r="IEQ11" s="46"/>
      <c r="IER11" s="46"/>
      <c r="IES11" s="46"/>
      <c r="IET11" s="46"/>
      <c r="IEU11" s="46"/>
      <c r="IEV11" s="46"/>
      <c r="IEW11" s="46"/>
      <c r="IEX11" s="46"/>
      <c r="IEY11" s="46"/>
      <c r="IEZ11" s="46"/>
      <c r="IFA11" s="46"/>
      <c r="IFB11" s="46"/>
      <c r="IFC11" s="46"/>
      <c r="IFD11" s="46"/>
      <c r="IFE11" s="46"/>
      <c r="IFF11" s="46"/>
      <c r="IFG11" s="46"/>
      <c r="IFH11" s="46"/>
      <c r="IFI11" s="46"/>
      <c r="IFJ11" s="46"/>
      <c r="IFK11" s="46"/>
      <c r="IFL11" s="46"/>
      <c r="IFM11" s="46"/>
      <c r="IFN11" s="46"/>
      <c r="IFO11" s="46"/>
      <c r="IFP11" s="46"/>
      <c r="IFQ11" s="46"/>
      <c r="IFR11" s="46"/>
      <c r="IFS11" s="46"/>
      <c r="IFT11" s="46"/>
      <c r="IFU11" s="46"/>
      <c r="IFV11" s="46"/>
      <c r="IFW11" s="46"/>
      <c r="IFX11" s="46"/>
      <c r="IFY11" s="46"/>
      <c r="IFZ11" s="46"/>
      <c r="IGA11" s="46"/>
      <c r="IGB11" s="46"/>
      <c r="IGC11" s="46"/>
      <c r="IGD11" s="46"/>
      <c r="IGE11" s="46"/>
      <c r="IGF11" s="46"/>
      <c r="IGG11" s="46"/>
      <c r="IGH11" s="46"/>
      <c r="IGI11" s="46"/>
      <c r="IGJ11" s="46"/>
      <c r="IGK11" s="46"/>
      <c r="IGL11" s="46"/>
      <c r="IGM11" s="46"/>
      <c r="IGN11" s="46"/>
      <c r="IGO11" s="46"/>
      <c r="IGP11" s="46"/>
      <c r="IGQ11" s="46"/>
      <c r="IGR11" s="46"/>
      <c r="IGS11" s="46"/>
      <c r="IGT11" s="46"/>
      <c r="IGU11" s="46"/>
      <c r="IGV11" s="46"/>
      <c r="IGW11" s="46"/>
      <c r="IGX11" s="46"/>
      <c r="IGY11" s="46"/>
      <c r="IGZ11" s="46"/>
      <c r="IHA11" s="46"/>
      <c r="IHB11" s="46"/>
      <c r="IHC11" s="46"/>
      <c r="IHD11" s="46"/>
      <c r="IHE11" s="46"/>
      <c r="IHF11" s="46"/>
      <c r="IHG11" s="46"/>
      <c r="IHH11" s="46"/>
      <c r="IHI11" s="46"/>
      <c r="IHJ11" s="46"/>
      <c r="IHK11" s="46"/>
      <c r="IHL11" s="46"/>
      <c r="IHM11" s="46"/>
      <c r="IHN11" s="46"/>
      <c r="IHO11" s="46"/>
      <c r="IHP11" s="46"/>
      <c r="IHQ11" s="46"/>
      <c r="IHR11" s="46"/>
      <c r="IHS11" s="46"/>
      <c r="IHT11" s="46"/>
      <c r="IHU11" s="46"/>
      <c r="IHV11" s="46"/>
      <c r="IHW11" s="46"/>
      <c r="IHX11" s="46"/>
      <c r="IHY11" s="46"/>
      <c r="IHZ11" s="46"/>
      <c r="IIA11" s="46"/>
      <c r="IIB11" s="46"/>
      <c r="IIC11" s="46"/>
      <c r="IID11" s="46"/>
      <c r="IIE11" s="46"/>
      <c r="IIF11" s="46"/>
      <c r="IIG11" s="46"/>
      <c r="IIH11" s="46"/>
      <c r="III11" s="46"/>
      <c r="IIJ11" s="46"/>
      <c r="IIK11" s="46"/>
      <c r="IIL11" s="46"/>
      <c r="IIM11" s="46"/>
      <c r="IIN11" s="46"/>
      <c r="IIO11" s="46"/>
      <c r="IIP11" s="46"/>
      <c r="IIQ11" s="46"/>
      <c r="IIR11" s="46"/>
      <c r="IIS11" s="46"/>
      <c r="IIT11" s="46"/>
      <c r="IIU11" s="46"/>
      <c r="IIV11" s="46"/>
      <c r="IIW11" s="46"/>
      <c r="IIX11" s="46"/>
      <c r="IIY11" s="46"/>
      <c r="IIZ11" s="46"/>
      <c r="IJA11" s="46"/>
      <c r="IJB11" s="46"/>
      <c r="IJC11" s="46"/>
      <c r="IJD11" s="46"/>
      <c r="IJE11" s="46"/>
      <c r="IJF11" s="46"/>
      <c r="IJG11" s="46"/>
      <c r="IJH11" s="46"/>
      <c r="IJI11" s="46"/>
      <c r="IJJ11" s="46"/>
      <c r="IJK11" s="46"/>
      <c r="IJL11" s="46"/>
      <c r="IJM11" s="46"/>
      <c r="IJN11" s="46"/>
      <c r="IJO11" s="46"/>
      <c r="IJP11" s="46"/>
      <c r="IJQ11" s="46"/>
      <c r="IJR11" s="46"/>
      <c r="IJS11" s="46"/>
      <c r="IJT11" s="46"/>
      <c r="IJU11" s="46"/>
      <c r="IJV11" s="46"/>
      <c r="IJW11" s="46"/>
      <c r="IJX11" s="46"/>
      <c r="IJY11" s="46"/>
      <c r="IJZ11" s="46"/>
      <c r="IKA11" s="46"/>
      <c r="IKB11" s="46"/>
      <c r="IKC11" s="46"/>
      <c r="IKD11" s="46"/>
      <c r="IKE11" s="46"/>
      <c r="IKF11" s="46"/>
      <c r="IKG11" s="46"/>
      <c r="IKH11" s="46"/>
      <c r="IKI11" s="46"/>
      <c r="IKJ11" s="46"/>
      <c r="IKK11" s="46"/>
      <c r="IKL11" s="46"/>
      <c r="IKM11" s="46"/>
      <c r="IKN11" s="46"/>
      <c r="IKO11" s="46"/>
      <c r="IKP11" s="46"/>
      <c r="IKQ11" s="46"/>
      <c r="IKR11" s="46"/>
      <c r="IKS11" s="46"/>
      <c r="IKT11" s="46"/>
      <c r="IKU11" s="46"/>
      <c r="IKV11" s="46"/>
      <c r="IKW11" s="46"/>
      <c r="IKX11" s="46"/>
      <c r="IKY11" s="46"/>
      <c r="IKZ11" s="46"/>
      <c r="ILA11" s="46"/>
      <c r="ILB11" s="46"/>
      <c r="ILC11" s="46"/>
      <c r="ILD11" s="46"/>
      <c r="ILE11" s="46"/>
      <c r="ILF11" s="46"/>
      <c r="ILG11" s="46"/>
      <c r="ILH11" s="46"/>
      <c r="ILI11" s="46"/>
      <c r="ILJ11" s="46"/>
      <c r="ILK11" s="46"/>
      <c r="ILL11" s="46"/>
      <c r="ILM11" s="46"/>
      <c r="ILN11" s="46"/>
      <c r="ILO11" s="46"/>
      <c r="ILP11" s="46"/>
      <c r="ILQ11" s="46"/>
      <c r="ILR11" s="46"/>
      <c r="ILS11" s="46"/>
      <c r="ILT11" s="46"/>
      <c r="ILU11" s="46"/>
      <c r="ILV11" s="46"/>
      <c r="ILW11" s="46"/>
      <c r="ILX11" s="46"/>
      <c r="ILY11" s="46"/>
      <c r="ILZ11" s="46"/>
      <c r="IMA11" s="46"/>
      <c r="IMB11" s="46"/>
      <c r="IMC11" s="46"/>
      <c r="IMD11" s="46"/>
      <c r="IME11" s="46"/>
      <c r="IMF11" s="46"/>
      <c r="IMG11" s="46"/>
      <c r="IMH11" s="46"/>
      <c r="IMI11" s="46"/>
      <c r="IMJ11" s="46"/>
      <c r="IMK11" s="46"/>
      <c r="IML11" s="46"/>
      <c r="IMM11" s="46"/>
      <c r="IMN11" s="46"/>
      <c r="IMO11" s="46"/>
      <c r="IMP11" s="46"/>
      <c r="IMQ11" s="46"/>
      <c r="IMR11" s="46"/>
      <c r="IMS11" s="46"/>
      <c r="IMT11" s="46"/>
      <c r="IMU11" s="46"/>
      <c r="IMV11" s="46"/>
      <c r="IMW11" s="46"/>
      <c r="IMX11" s="46"/>
      <c r="IMY11" s="46"/>
      <c r="IMZ11" s="46"/>
      <c r="INA11" s="46"/>
      <c r="INB11" s="46"/>
      <c r="INC11" s="46"/>
      <c r="IND11" s="46"/>
      <c r="INE11" s="46"/>
      <c r="INF11" s="46"/>
      <c r="ING11" s="46"/>
      <c r="INH11" s="46"/>
      <c r="INI11" s="46"/>
      <c r="INJ11" s="46"/>
      <c r="INK11" s="46"/>
      <c r="INL11" s="46"/>
      <c r="INM11" s="46"/>
      <c r="INN11" s="46"/>
      <c r="INO11" s="46"/>
      <c r="INP11" s="46"/>
      <c r="INQ11" s="46"/>
      <c r="INR11" s="46"/>
      <c r="INS11" s="46"/>
      <c r="INT11" s="46"/>
      <c r="INU11" s="46"/>
      <c r="INV11" s="46"/>
      <c r="INW11" s="46"/>
      <c r="INX11" s="46"/>
      <c r="INY11" s="46"/>
      <c r="INZ11" s="46"/>
      <c r="IOA11" s="46"/>
      <c r="IOB11" s="46"/>
      <c r="IOC11" s="46"/>
      <c r="IOD11" s="46"/>
      <c r="IOE11" s="46"/>
      <c r="IOF11" s="46"/>
      <c r="IOG11" s="46"/>
      <c r="IOH11" s="46"/>
      <c r="IOI11" s="46"/>
      <c r="IOJ11" s="46"/>
      <c r="IOK11" s="46"/>
      <c r="IOL11" s="46"/>
      <c r="IOM11" s="46"/>
      <c r="ION11" s="46"/>
      <c r="IOO11" s="46"/>
      <c r="IOP11" s="46"/>
      <c r="IOQ11" s="46"/>
      <c r="IOR11" s="46"/>
      <c r="IOS11" s="46"/>
      <c r="IOT11" s="46"/>
      <c r="IOU11" s="46"/>
      <c r="IOV11" s="46"/>
      <c r="IOW11" s="46"/>
      <c r="IOX11" s="46"/>
      <c r="IOY11" s="46"/>
      <c r="IOZ11" s="46"/>
      <c r="IPA11" s="46"/>
      <c r="IPB11" s="46"/>
      <c r="IPC11" s="46"/>
      <c r="IPD11" s="46"/>
      <c r="IPE11" s="46"/>
      <c r="IPF11" s="46"/>
      <c r="IPG11" s="46"/>
      <c r="IPH11" s="46"/>
      <c r="IPI11" s="46"/>
      <c r="IPJ11" s="46"/>
      <c r="IPK11" s="46"/>
      <c r="IPL11" s="46"/>
      <c r="IPM11" s="46"/>
      <c r="IPN11" s="46"/>
      <c r="IPO11" s="46"/>
      <c r="IPP11" s="46"/>
      <c r="IPQ11" s="46"/>
      <c r="IPR11" s="46"/>
      <c r="IPS11" s="46"/>
      <c r="IPT11" s="46"/>
      <c r="IPU11" s="46"/>
      <c r="IPV11" s="46"/>
      <c r="IPW11" s="46"/>
      <c r="IPX11" s="46"/>
      <c r="IPY11" s="46"/>
      <c r="IPZ11" s="46"/>
      <c r="IQA11" s="46"/>
      <c r="IQB11" s="46"/>
      <c r="IQC11" s="46"/>
      <c r="IQD11" s="46"/>
      <c r="IQE11" s="46"/>
      <c r="IQF11" s="46"/>
      <c r="IQG11" s="46"/>
      <c r="IQH11" s="46"/>
      <c r="IQI11" s="46"/>
      <c r="IQJ11" s="46"/>
      <c r="IQK11" s="46"/>
      <c r="IQL11" s="46"/>
      <c r="IQM11" s="46"/>
      <c r="IQN11" s="46"/>
      <c r="IQO11" s="46"/>
      <c r="IQP11" s="46"/>
      <c r="IQQ11" s="46"/>
      <c r="IQR11" s="46"/>
      <c r="IQS11" s="46"/>
      <c r="IQT11" s="46"/>
      <c r="IQU11" s="46"/>
      <c r="IQV11" s="46"/>
      <c r="IQW11" s="46"/>
      <c r="IQX11" s="46"/>
      <c r="IQY11" s="46"/>
      <c r="IQZ11" s="46"/>
      <c r="IRA11" s="46"/>
      <c r="IRB11" s="46"/>
      <c r="IRC11" s="46"/>
      <c r="IRD11" s="46"/>
      <c r="IRE11" s="46"/>
      <c r="IRF11" s="46"/>
      <c r="IRG11" s="46"/>
      <c r="IRH11" s="46"/>
      <c r="IRI11" s="46"/>
      <c r="IRJ11" s="46"/>
      <c r="IRK11" s="46"/>
      <c r="IRL11" s="46"/>
      <c r="IRM11" s="46"/>
      <c r="IRN11" s="46"/>
      <c r="IRO11" s="46"/>
      <c r="IRP11" s="46"/>
      <c r="IRQ11" s="46"/>
      <c r="IRR11" s="46"/>
      <c r="IRS11" s="46"/>
      <c r="IRT11" s="46"/>
      <c r="IRU11" s="46"/>
      <c r="IRV11" s="46"/>
      <c r="IRW11" s="46"/>
      <c r="IRX11" s="46"/>
      <c r="IRY11" s="46"/>
      <c r="IRZ11" s="46"/>
      <c r="ISA11" s="46"/>
      <c r="ISB11" s="46"/>
      <c r="ISC11" s="46"/>
      <c r="ISD11" s="46"/>
      <c r="ISE11" s="46"/>
      <c r="ISF11" s="46"/>
      <c r="ISG11" s="46"/>
      <c r="ISH11" s="46"/>
      <c r="ISI11" s="46"/>
      <c r="ISJ11" s="46"/>
      <c r="ISK11" s="46"/>
      <c r="ISL11" s="46"/>
      <c r="ISM11" s="46"/>
      <c r="ISN11" s="46"/>
      <c r="ISO11" s="46"/>
      <c r="ISP11" s="46"/>
      <c r="ISQ11" s="46"/>
      <c r="ISR11" s="46"/>
      <c r="ISS11" s="46"/>
      <c r="IST11" s="46"/>
      <c r="ISU11" s="46"/>
      <c r="ISV11" s="46"/>
      <c r="ISW11" s="46"/>
      <c r="ISX11" s="46"/>
      <c r="ISY11" s="46"/>
      <c r="ISZ11" s="46"/>
      <c r="ITA11" s="46"/>
      <c r="ITB11" s="46"/>
      <c r="ITC11" s="46"/>
      <c r="ITD11" s="46"/>
      <c r="ITE11" s="46"/>
      <c r="ITF11" s="46"/>
      <c r="ITG11" s="46"/>
      <c r="ITH11" s="46"/>
      <c r="ITI11" s="46"/>
      <c r="ITJ11" s="46"/>
      <c r="ITK11" s="46"/>
      <c r="ITL11" s="46"/>
      <c r="ITM11" s="46"/>
      <c r="ITN11" s="46"/>
      <c r="ITO11" s="46"/>
      <c r="ITP11" s="46"/>
      <c r="ITQ11" s="46"/>
      <c r="ITR11" s="46"/>
      <c r="ITS11" s="46"/>
      <c r="ITT11" s="46"/>
      <c r="ITU11" s="46"/>
      <c r="ITV11" s="46"/>
      <c r="ITW11" s="46"/>
      <c r="ITX11" s="46"/>
      <c r="ITY11" s="46"/>
      <c r="ITZ11" s="46"/>
      <c r="IUA11" s="46"/>
      <c r="IUB11" s="46"/>
      <c r="IUC11" s="46"/>
      <c r="IUD11" s="46"/>
      <c r="IUE11" s="46"/>
      <c r="IUF11" s="46"/>
      <c r="IUG11" s="46"/>
      <c r="IUH11" s="46"/>
      <c r="IUI11" s="46"/>
      <c r="IUJ11" s="46"/>
      <c r="IUK11" s="46"/>
      <c r="IUL11" s="46"/>
      <c r="IUM11" s="46"/>
      <c r="IUN11" s="46"/>
      <c r="IUO11" s="46"/>
      <c r="IUP11" s="46"/>
      <c r="IUQ11" s="46"/>
      <c r="IUR11" s="46"/>
      <c r="IUS11" s="46"/>
      <c r="IUT11" s="46"/>
      <c r="IUU11" s="46"/>
      <c r="IUV11" s="46"/>
      <c r="IUW11" s="46"/>
      <c r="IUX11" s="46"/>
      <c r="IUY11" s="46"/>
      <c r="IUZ11" s="46"/>
      <c r="IVA11" s="46"/>
      <c r="IVB11" s="46"/>
      <c r="IVC11" s="46"/>
      <c r="IVD11" s="46"/>
      <c r="IVE11" s="46"/>
      <c r="IVF11" s="46"/>
      <c r="IVG11" s="46"/>
      <c r="IVH11" s="46"/>
      <c r="IVI11" s="46"/>
      <c r="IVJ11" s="46"/>
      <c r="IVK11" s="46"/>
      <c r="IVL11" s="46"/>
      <c r="IVM11" s="46"/>
      <c r="IVN11" s="46"/>
      <c r="IVO11" s="46"/>
      <c r="IVP11" s="46"/>
      <c r="IVQ11" s="46"/>
      <c r="IVR11" s="46"/>
      <c r="IVS11" s="46"/>
      <c r="IVT11" s="46"/>
      <c r="IVU11" s="46"/>
      <c r="IVV11" s="46"/>
      <c r="IVW11" s="46"/>
      <c r="IVX11" s="46"/>
      <c r="IVY11" s="46"/>
      <c r="IVZ11" s="46"/>
      <c r="IWA11" s="46"/>
      <c r="IWB11" s="46"/>
      <c r="IWC11" s="46"/>
      <c r="IWD11" s="46"/>
      <c r="IWE11" s="46"/>
      <c r="IWF11" s="46"/>
      <c r="IWG11" s="46"/>
      <c r="IWH11" s="46"/>
      <c r="IWI11" s="46"/>
      <c r="IWJ11" s="46"/>
      <c r="IWK11" s="46"/>
      <c r="IWL11" s="46"/>
      <c r="IWM11" s="46"/>
      <c r="IWN11" s="46"/>
      <c r="IWO11" s="46"/>
      <c r="IWP11" s="46"/>
      <c r="IWQ11" s="46"/>
      <c r="IWR11" s="46"/>
      <c r="IWS11" s="46"/>
      <c r="IWT11" s="46"/>
      <c r="IWU11" s="46"/>
      <c r="IWV11" s="46"/>
      <c r="IWW11" s="46"/>
      <c r="IWX11" s="46"/>
      <c r="IWY11" s="46"/>
      <c r="IWZ11" s="46"/>
      <c r="IXA11" s="46"/>
      <c r="IXB11" s="46"/>
      <c r="IXC11" s="46"/>
      <c r="IXD11" s="46"/>
      <c r="IXE11" s="46"/>
      <c r="IXF11" s="46"/>
      <c r="IXG11" s="46"/>
      <c r="IXH11" s="46"/>
      <c r="IXI11" s="46"/>
      <c r="IXJ11" s="46"/>
      <c r="IXK11" s="46"/>
      <c r="IXL11" s="46"/>
      <c r="IXM11" s="46"/>
      <c r="IXN11" s="46"/>
      <c r="IXO11" s="46"/>
      <c r="IXP11" s="46"/>
      <c r="IXQ11" s="46"/>
      <c r="IXR11" s="46"/>
      <c r="IXS11" s="46"/>
      <c r="IXT11" s="46"/>
      <c r="IXU11" s="46"/>
      <c r="IXV11" s="46"/>
      <c r="IXW11" s="46"/>
      <c r="IXX11" s="46"/>
      <c r="IXY11" s="46"/>
      <c r="IXZ11" s="46"/>
      <c r="IYA11" s="46"/>
      <c r="IYB11" s="46"/>
      <c r="IYC11" s="46"/>
      <c r="IYD11" s="46"/>
      <c r="IYE11" s="46"/>
      <c r="IYF11" s="46"/>
      <c r="IYG11" s="46"/>
      <c r="IYH11" s="46"/>
      <c r="IYI11" s="46"/>
      <c r="IYJ11" s="46"/>
      <c r="IYK11" s="46"/>
      <c r="IYL11" s="46"/>
      <c r="IYM11" s="46"/>
      <c r="IYN11" s="46"/>
      <c r="IYO11" s="46"/>
      <c r="IYP11" s="46"/>
      <c r="IYQ11" s="46"/>
      <c r="IYR11" s="46"/>
      <c r="IYS11" s="46"/>
      <c r="IYT11" s="46"/>
      <c r="IYU11" s="46"/>
      <c r="IYV11" s="46"/>
      <c r="IYW11" s="46"/>
      <c r="IYX11" s="46"/>
      <c r="IYY11" s="46"/>
      <c r="IYZ11" s="46"/>
      <c r="IZA11" s="46"/>
      <c r="IZB11" s="46"/>
      <c r="IZC11" s="46"/>
      <c r="IZD11" s="46"/>
      <c r="IZE11" s="46"/>
      <c r="IZF11" s="46"/>
      <c r="IZG11" s="46"/>
      <c r="IZH11" s="46"/>
      <c r="IZI11" s="46"/>
      <c r="IZJ11" s="46"/>
      <c r="IZK11" s="46"/>
      <c r="IZL11" s="46"/>
      <c r="IZM11" s="46"/>
      <c r="IZN11" s="46"/>
      <c r="IZO11" s="46"/>
      <c r="IZP11" s="46"/>
      <c r="IZQ11" s="46"/>
      <c r="IZR11" s="46"/>
      <c r="IZS11" s="46"/>
      <c r="IZT11" s="46"/>
      <c r="IZU11" s="46"/>
      <c r="IZV11" s="46"/>
      <c r="IZW11" s="46"/>
      <c r="IZX11" s="46"/>
      <c r="IZY11" s="46"/>
      <c r="IZZ11" s="46"/>
      <c r="JAA11" s="46"/>
      <c r="JAB11" s="46"/>
      <c r="JAC11" s="46"/>
      <c r="JAD11" s="46"/>
      <c r="JAE11" s="46"/>
      <c r="JAF11" s="46"/>
      <c r="JAG11" s="46"/>
      <c r="JAH11" s="46"/>
      <c r="JAI11" s="46"/>
      <c r="JAJ11" s="46"/>
      <c r="JAK11" s="46"/>
      <c r="JAL11" s="46"/>
      <c r="JAM11" s="46"/>
      <c r="JAN11" s="46"/>
      <c r="JAO11" s="46"/>
      <c r="JAP11" s="46"/>
      <c r="JAQ11" s="46"/>
      <c r="JAR11" s="46"/>
      <c r="JAS11" s="46"/>
      <c r="JAT11" s="46"/>
      <c r="JAU11" s="46"/>
      <c r="JAV11" s="46"/>
      <c r="JAW11" s="46"/>
      <c r="JAX11" s="46"/>
      <c r="JAY11" s="46"/>
      <c r="JAZ11" s="46"/>
      <c r="JBA11" s="46"/>
      <c r="JBB11" s="46"/>
      <c r="JBC11" s="46"/>
      <c r="JBD11" s="46"/>
      <c r="JBE11" s="46"/>
      <c r="JBF11" s="46"/>
      <c r="JBG11" s="46"/>
      <c r="JBH11" s="46"/>
      <c r="JBI11" s="46"/>
      <c r="JBJ11" s="46"/>
      <c r="JBK11" s="46"/>
      <c r="JBL11" s="46"/>
      <c r="JBM11" s="46"/>
      <c r="JBN11" s="46"/>
      <c r="JBO11" s="46"/>
      <c r="JBP11" s="46"/>
      <c r="JBQ11" s="46"/>
      <c r="JBR11" s="46"/>
      <c r="JBS11" s="46"/>
      <c r="JBT11" s="46"/>
      <c r="JBU11" s="46"/>
      <c r="JBV11" s="46"/>
      <c r="JBW11" s="46"/>
      <c r="JBX11" s="46"/>
      <c r="JBY11" s="46"/>
      <c r="JBZ11" s="46"/>
      <c r="JCA11" s="46"/>
      <c r="JCB11" s="46"/>
      <c r="JCC11" s="46"/>
      <c r="JCD11" s="46"/>
      <c r="JCE11" s="46"/>
      <c r="JCF11" s="46"/>
      <c r="JCG11" s="46"/>
      <c r="JCH11" s="46"/>
      <c r="JCI11" s="46"/>
      <c r="JCJ11" s="46"/>
      <c r="JCK11" s="46"/>
      <c r="JCL11" s="46"/>
      <c r="JCM11" s="46"/>
      <c r="JCN11" s="46"/>
      <c r="JCO11" s="46"/>
      <c r="JCP11" s="46"/>
      <c r="JCQ11" s="46"/>
      <c r="JCR11" s="46"/>
      <c r="JCS11" s="46"/>
      <c r="JCT11" s="46"/>
      <c r="JCU11" s="46"/>
      <c r="JCV11" s="46"/>
      <c r="JCW11" s="46"/>
      <c r="JCX11" s="46"/>
      <c r="JCY11" s="46"/>
      <c r="JCZ11" s="46"/>
      <c r="JDA11" s="46"/>
      <c r="JDB11" s="46"/>
      <c r="JDC11" s="46"/>
      <c r="JDD11" s="46"/>
      <c r="JDE11" s="46"/>
      <c r="JDF11" s="46"/>
      <c r="JDG11" s="46"/>
      <c r="JDH11" s="46"/>
      <c r="JDI11" s="46"/>
      <c r="JDJ11" s="46"/>
      <c r="JDK11" s="46"/>
      <c r="JDL11" s="46"/>
      <c r="JDM11" s="46"/>
      <c r="JDN11" s="46"/>
      <c r="JDO11" s="46"/>
      <c r="JDP11" s="46"/>
      <c r="JDQ11" s="46"/>
      <c r="JDR11" s="46"/>
      <c r="JDS11" s="46"/>
      <c r="JDT11" s="46"/>
      <c r="JDU11" s="46"/>
      <c r="JDV11" s="46"/>
      <c r="JDW11" s="46"/>
      <c r="JDX11" s="46"/>
      <c r="JDY11" s="46"/>
      <c r="JDZ11" s="46"/>
      <c r="JEA11" s="46"/>
      <c r="JEB11" s="46"/>
      <c r="JEC11" s="46"/>
      <c r="JED11" s="46"/>
      <c r="JEE11" s="46"/>
      <c r="JEF11" s="46"/>
      <c r="JEG11" s="46"/>
      <c r="JEH11" s="46"/>
      <c r="JEI11" s="46"/>
      <c r="JEJ11" s="46"/>
      <c r="JEK11" s="46"/>
      <c r="JEL11" s="46"/>
      <c r="JEM11" s="46"/>
      <c r="JEN11" s="46"/>
      <c r="JEO11" s="46"/>
      <c r="JEP11" s="46"/>
      <c r="JEQ11" s="46"/>
      <c r="JER11" s="46"/>
      <c r="JES11" s="46"/>
      <c r="JET11" s="46"/>
      <c r="JEU11" s="46"/>
      <c r="JEV11" s="46"/>
      <c r="JEW11" s="46"/>
      <c r="JEX11" s="46"/>
      <c r="JEY11" s="46"/>
      <c r="JEZ11" s="46"/>
      <c r="JFA11" s="46"/>
      <c r="JFB11" s="46"/>
      <c r="JFC11" s="46"/>
      <c r="JFD11" s="46"/>
      <c r="JFE11" s="46"/>
      <c r="JFF11" s="46"/>
      <c r="JFG11" s="46"/>
      <c r="JFH11" s="46"/>
      <c r="JFI11" s="46"/>
      <c r="JFJ11" s="46"/>
      <c r="JFK11" s="46"/>
      <c r="JFL11" s="46"/>
      <c r="JFM11" s="46"/>
      <c r="JFN11" s="46"/>
      <c r="JFO11" s="46"/>
      <c r="JFP11" s="46"/>
      <c r="JFQ11" s="46"/>
      <c r="JFR11" s="46"/>
      <c r="JFS11" s="46"/>
      <c r="JFT11" s="46"/>
      <c r="JFU11" s="46"/>
      <c r="JFV11" s="46"/>
      <c r="JFW11" s="46"/>
      <c r="JFX11" s="46"/>
      <c r="JFY11" s="46"/>
      <c r="JFZ11" s="46"/>
      <c r="JGA11" s="46"/>
      <c r="JGB11" s="46"/>
      <c r="JGC11" s="46"/>
      <c r="JGD11" s="46"/>
      <c r="JGE11" s="46"/>
      <c r="JGF11" s="46"/>
      <c r="JGG11" s="46"/>
      <c r="JGH11" s="46"/>
      <c r="JGI11" s="46"/>
      <c r="JGJ11" s="46"/>
      <c r="JGK11" s="46"/>
      <c r="JGL11" s="46"/>
      <c r="JGM11" s="46"/>
      <c r="JGN11" s="46"/>
      <c r="JGO11" s="46"/>
      <c r="JGP11" s="46"/>
      <c r="JGQ11" s="46"/>
      <c r="JGR11" s="46"/>
      <c r="JGS11" s="46"/>
      <c r="JGT11" s="46"/>
      <c r="JGU11" s="46"/>
      <c r="JGV11" s="46"/>
      <c r="JGW11" s="46"/>
      <c r="JGX11" s="46"/>
      <c r="JGY11" s="46"/>
      <c r="JGZ11" s="46"/>
      <c r="JHA11" s="46"/>
      <c r="JHB11" s="46"/>
      <c r="JHC11" s="46"/>
      <c r="JHD11" s="46"/>
      <c r="JHE11" s="46"/>
      <c r="JHF11" s="46"/>
      <c r="JHG11" s="46"/>
      <c r="JHH11" s="46"/>
      <c r="JHI11" s="46"/>
      <c r="JHJ11" s="46"/>
      <c r="JHK11" s="46"/>
      <c r="JHL11" s="46"/>
      <c r="JHM11" s="46"/>
      <c r="JHN11" s="46"/>
      <c r="JHO11" s="46"/>
      <c r="JHP11" s="46"/>
      <c r="JHQ11" s="46"/>
      <c r="JHR11" s="46"/>
      <c r="JHS11" s="46"/>
      <c r="JHT11" s="46"/>
      <c r="JHU11" s="46"/>
      <c r="JHV11" s="46"/>
      <c r="JHW11" s="46"/>
      <c r="JHX11" s="46"/>
      <c r="JHY11" s="46"/>
      <c r="JHZ11" s="46"/>
      <c r="JIA11" s="46"/>
      <c r="JIB11" s="46"/>
      <c r="JIC11" s="46"/>
      <c r="JID11" s="46"/>
      <c r="JIE11" s="46"/>
      <c r="JIF11" s="46"/>
      <c r="JIG11" s="46"/>
      <c r="JIH11" s="46"/>
      <c r="JII11" s="46"/>
      <c r="JIJ11" s="46"/>
      <c r="JIK11" s="46"/>
      <c r="JIL11" s="46"/>
      <c r="JIM11" s="46"/>
      <c r="JIN11" s="46"/>
      <c r="JIO11" s="46"/>
      <c r="JIP11" s="46"/>
      <c r="JIQ11" s="46"/>
      <c r="JIR11" s="46"/>
      <c r="JIS11" s="46"/>
      <c r="JIT11" s="46"/>
      <c r="JIU11" s="46"/>
      <c r="JIV11" s="46"/>
      <c r="JIW11" s="46"/>
      <c r="JIX11" s="46"/>
      <c r="JIY11" s="46"/>
      <c r="JIZ11" s="46"/>
      <c r="JJA11" s="46"/>
      <c r="JJB11" s="46"/>
      <c r="JJC11" s="46"/>
      <c r="JJD11" s="46"/>
      <c r="JJE11" s="46"/>
      <c r="JJF11" s="46"/>
      <c r="JJG11" s="46"/>
      <c r="JJH11" s="46"/>
      <c r="JJI11" s="46"/>
      <c r="JJJ11" s="46"/>
      <c r="JJK11" s="46"/>
      <c r="JJL11" s="46"/>
      <c r="JJM11" s="46"/>
      <c r="JJN11" s="46"/>
      <c r="JJO11" s="46"/>
      <c r="JJP11" s="46"/>
      <c r="JJQ11" s="46"/>
      <c r="JJR11" s="46"/>
      <c r="JJS11" s="46"/>
      <c r="JJT11" s="46"/>
      <c r="JJU11" s="46"/>
      <c r="JJV11" s="46"/>
      <c r="JJW11" s="46"/>
      <c r="JJX11" s="46"/>
      <c r="JJY11" s="46"/>
      <c r="JJZ11" s="46"/>
      <c r="JKA11" s="46"/>
      <c r="JKB11" s="46"/>
      <c r="JKC11" s="46"/>
      <c r="JKD11" s="46"/>
      <c r="JKE11" s="46"/>
      <c r="JKF11" s="46"/>
      <c r="JKG11" s="46"/>
      <c r="JKH11" s="46"/>
      <c r="JKI11" s="46"/>
      <c r="JKJ11" s="46"/>
      <c r="JKK11" s="46"/>
      <c r="JKL11" s="46"/>
      <c r="JKM11" s="46"/>
      <c r="JKN11" s="46"/>
      <c r="JKO11" s="46"/>
      <c r="JKP11" s="46"/>
      <c r="JKQ11" s="46"/>
      <c r="JKR11" s="46"/>
      <c r="JKS11" s="46"/>
      <c r="JKT11" s="46"/>
      <c r="JKU11" s="46"/>
      <c r="JKV11" s="46"/>
      <c r="JKW11" s="46"/>
      <c r="JKX11" s="46"/>
      <c r="JKY11" s="46"/>
      <c r="JKZ11" s="46"/>
      <c r="JLA11" s="46"/>
      <c r="JLB11" s="46"/>
      <c r="JLC11" s="46"/>
      <c r="JLD11" s="46"/>
      <c r="JLE11" s="46"/>
      <c r="JLF11" s="46"/>
      <c r="JLG11" s="46"/>
      <c r="JLH11" s="46"/>
      <c r="JLI11" s="46"/>
      <c r="JLJ11" s="46"/>
      <c r="JLK11" s="46"/>
      <c r="JLL11" s="46"/>
      <c r="JLM11" s="46"/>
      <c r="JLN11" s="46"/>
      <c r="JLO11" s="46"/>
      <c r="JLP11" s="46"/>
      <c r="JLQ11" s="46"/>
      <c r="JLR11" s="46"/>
      <c r="JLS11" s="46"/>
      <c r="JLT11" s="46"/>
      <c r="JLU11" s="46"/>
      <c r="JLV11" s="46"/>
      <c r="JLW11" s="46"/>
      <c r="JLX11" s="46"/>
      <c r="JLY11" s="46"/>
      <c r="JLZ11" s="46"/>
      <c r="JMA11" s="46"/>
      <c r="JMB11" s="46"/>
      <c r="JMC11" s="46"/>
      <c r="JMD11" s="46"/>
      <c r="JME11" s="46"/>
      <c r="JMF11" s="46"/>
      <c r="JMG11" s="46"/>
      <c r="JMH11" s="46"/>
      <c r="JMI11" s="46"/>
      <c r="JMJ11" s="46"/>
      <c r="JMK11" s="46"/>
      <c r="JML11" s="46"/>
      <c r="JMM11" s="46"/>
      <c r="JMN11" s="46"/>
      <c r="JMO11" s="46"/>
      <c r="JMP11" s="46"/>
      <c r="JMQ11" s="46"/>
      <c r="JMR11" s="46"/>
      <c r="JMS11" s="46"/>
      <c r="JMT11" s="46"/>
      <c r="JMU11" s="46"/>
      <c r="JMV11" s="46"/>
      <c r="JMW11" s="46"/>
      <c r="JMX11" s="46"/>
      <c r="JMY11" s="46"/>
      <c r="JMZ11" s="46"/>
      <c r="JNA11" s="46"/>
      <c r="JNB11" s="46"/>
      <c r="JNC11" s="46"/>
      <c r="JND11" s="46"/>
      <c r="JNE11" s="46"/>
      <c r="JNF11" s="46"/>
      <c r="JNG11" s="46"/>
      <c r="JNH11" s="46"/>
      <c r="JNI11" s="46"/>
      <c r="JNJ11" s="46"/>
      <c r="JNK11" s="46"/>
      <c r="JNL11" s="46"/>
      <c r="JNM11" s="46"/>
      <c r="JNN11" s="46"/>
      <c r="JNO11" s="46"/>
      <c r="JNP11" s="46"/>
      <c r="JNQ11" s="46"/>
      <c r="JNR11" s="46"/>
      <c r="JNS11" s="46"/>
      <c r="JNT11" s="46"/>
      <c r="JNU11" s="46"/>
      <c r="JNV11" s="46"/>
      <c r="JNW11" s="46"/>
      <c r="JNX11" s="46"/>
      <c r="JNY11" s="46"/>
      <c r="JNZ11" s="46"/>
      <c r="JOA11" s="46"/>
      <c r="JOB11" s="46"/>
      <c r="JOC11" s="46"/>
      <c r="JOD11" s="46"/>
      <c r="JOE11" s="46"/>
      <c r="JOF11" s="46"/>
      <c r="JOG11" s="46"/>
      <c r="JOH11" s="46"/>
      <c r="JOI11" s="46"/>
      <c r="JOJ11" s="46"/>
      <c r="JOK11" s="46"/>
      <c r="JOL11" s="46"/>
      <c r="JOM11" s="46"/>
      <c r="JON11" s="46"/>
      <c r="JOO11" s="46"/>
      <c r="JOP11" s="46"/>
      <c r="JOQ11" s="46"/>
      <c r="JOR11" s="46"/>
      <c r="JOS11" s="46"/>
      <c r="JOT11" s="46"/>
      <c r="JOU11" s="46"/>
      <c r="JOV11" s="46"/>
      <c r="JOW11" s="46"/>
      <c r="JOX11" s="46"/>
      <c r="JOY11" s="46"/>
      <c r="JOZ11" s="46"/>
      <c r="JPA11" s="46"/>
      <c r="JPB11" s="46"/>
      <c r="JPC11" s="46"/>
      <c r="JPD11" s="46"/>
      <c r="JPE11" s="46"/>
      <c r="JPF11" s="46"/>
      <c r="JPG11" s="46"/>
      <c r="JPH11" s="46"/>
      <c r="JPI11" s="46"/>
      <c r="JPJ11" s="46"/>
      <c r="JPK11" s="46"/>
      <c r="JPL11" s="46"/>
      <c r="JPM11" s="46"/>
      <c r="JPN11" s="46"/>
      <c r="JPO11" s="46"/>
      <c r="JPP11" s="46"/>
      <c r="JPQ11" s="46"/>
      <c r="JPR11" s="46"/>
      <c r="JPS11" s="46"/>
      <c r="JPT11" s="46"/>
      <c r="JPU11" s="46"/>
      <c r="JPV11" s="46"/>
      <c r="JPW11" s="46"/>
      <c r="JPX11" s="46"/>
      <c r="JPY11" s="46"/>
      <c r="JPZ11" s="46"/>
      <c r="JQA11" s="46"/>
      <c r="JQB11" s="46"/>
      <c r="JQC11" s="46"/>
      <c r="JQD11" s="46"/>
      <c r="JQE11" s="46"/>
      <c r="JQF11" s="46"/>
      <c r="JQG11" s="46"/>
      <c r="JQH11" s="46"/>
      <c r="JQI11" s="46"/>
      <c r="JQJ11" s="46"/>
      <c r="JQK11" s="46"/>
      <c r="JQL11" s="46"/>
      <c r="JQM11" s="46"/>
      <c r="JQN11" s="46"/>
      <c r="JQO11" s="46"/>
      <c r="JQP11" s="46"/>
      <c r="JQQ11" s="46"/>
      <c r="JQR11" s="46"/>
      <c r="JQS11" s="46"/>
      <c r="JQT11" s="46"/>
      <c r="JQU11" s="46"/>
      <c r="JQV11" s="46"/>
      <c r="JQW11" s="46"/>
      <c r="JQX11" s="46"/>
      <c r="JQY11" s="46"/>
      <c r="JQZ11" s="46"/>
      <c r="JRA11" s="46"/>
      <c r="JRB11" s="46"/>
      <c r="JRC11" s="46"/>
      <c r="JRD11" s="46"/>
      <c r="JRE11" s="46"/>
      <c r="JRF11" s="46"/>
      <c r="JRG11" s="46"/>
      <c r="JRH11" s="46"/>
      <c r="JRI11" s="46"/>
      <c r="JRJ11" s="46"/>
      <c r="JRK11" s="46"/>
      <c r="JRL11" s="46"/>
      <c r="JRM11" s="46"/>
      <c r="JRN11" s="46"/>
      <c r="JRO11" s="46"/>
      <c r="JRP11" s="46"/>
      <c r="JRQ11" s="46"/>
      <c r="JRR11" s="46"/>
      <c r="JRS11" s="46"/>
      <c r="JRT11" s="46"/>
      <c r="JRU11" s="46"/>
      <c r="JRV11" s="46"/>
      <c r="JRW11" s="46"/>
      <c r="JRX11" s="46"/>
      <c r="JRY11" s="46"/>
      <c r="JRZ11" s="46"/>
      <c r="JSA11" s="46"/>
      <c r="JSB11" s="46"/>
      <c r="JSC11" s="46"/>
      <c r="JSD11" s="46"/>
      <c r="JSE11" s="46"/>
      <c r="JSF11" s="46"/>
      <c r="JSG11" s="46"/>
      <c r="JSH11" s="46"/>
      <c r="JSI11" s="46"/>
      <c r="JSJ11" s="46"/>
      <c r="JSK11" s="46"/>
      <c r="JSL11" s="46"/>
      <c r="JSM11" s="46"/>
      <c r="JSN11" s="46"/>
      <c r="JSO11" s="46"/>
      <c r="JSP11" s="46"/>
      <c r="JSQ11" s="46"/>
      <c r="JSR11" s="46"/>
      <c r="JSS11" s="46"/>
      <c r="JST11" s="46"/>
      <c r="JSU11" s="46"/>
      <c r="JSV11" s="46"/>
      <c r="JSW11" s="46"/>
      <c r="JSX11" s="46"/>
      <c r="JSY11" s="46"/>
      <c r="JSZ11" s="46"/>
      <c r="JTA11" s="46"/>
      <c r="JTB11" s="46"/>
      <c r="JTC11" s="46"/>
      <c r="JTD11" s="46"/>
      <c r="JTE11" s="46"/>
      <c r="JTF11" s="46"/>
      <c r="JTG11" s="46"/>
      <c r="JTH11" s="46"/>
      <c r="JTI11" s="46"/>
      <c r="JTJ11" s="46"/>
      <c r="JTK11" s="46"/>
      <c r="JTL11" s="46"/>
      <c r="JTM11" s="46"/>
      <c r="JTN11" s="46"/>
      <c r="JTO11" s="46"/>
      <c r="JTP11" s="46"/>
      <c r="JTQ11" s="46"/>
      <c r="JTR11" s="46"/>
      <c r="JTS11" s="46"/>
      <c r="JTT11" s="46"/>
      <c r="JTU11" s="46"/>
      <c r="JTV11" s="46"/>
      <c r="JTW11" s="46"/>
      <c r="JTX11" s="46"/>
      <c r="JTY11" s="46"/>
      <c r="JTZ11" s="46"/>
      <c r="JUA11" s="46"/>
      <c r="JUB11" s="46"/>
      <c r="JUC11" s="46"/>
      <c r="JUD11" s="46"/>
      <c r="JUE11" s="46"/>
      <c r="JUF11" s="46"/>
      <c r="JUG11" s="46"/>
      <c r="JUH11" s="46"/>
      <c r="JUI11" s="46"/>
      <c r="JUJ11" s="46"/>
      <c r="JUK11" s="46"/>
      <c r="JUL11" s="46"/>
      <c r="JUM11" s="46"/>
      <c r="JUN11" s="46"/>
      <c r="JUO11" s="46"/>
      <c r="JUP11" s="46"/>
      <c r="JUQ11" s="46"/>
      <c r="JUR11" s="46"/>
      <c r="JUS11" s="46"/>
      <c r="JUT11" s="46"/>
      <c r="JUU11" s="46"/>
      <c r="JUV11" s="46"/>
      <c r="JUW11" s="46"/>
      <c r="JUX11" s="46"/>
      <c r="JUY11" s="46"/>
      <c r="JUZ11" s="46"/>
      <c r="JVA11" s="46"/>
      <c r="JVB11" s="46"/>
      <c r="JVC11" s="46"/>
      <c r="JVD11" s="46"/>
      <c r="JVE11" s="46"/>
      <c r="JVF11" s="46"/>
      <c r="JVG11" s="46"/>
      <c r="JVH11" s="46"/>
      <c r="JVI11" s="46"/>
      <c r="JVJ11" s="46"/>
      <c r="JVK11" s="46"/>
      <c r="JVL11" s="46"/>
      <c r="JVM11" s="46"/>
      <c r="JVN11" s="46"/>
      <c r="JVO11" s="46"/>
      <c r="JVP11" s="46"/>
      <c r="JVQ11" s="46"/>
      <c r="JVR11" s="46"/>
      <c r="JVS11" s="46"/>
      <c r="JVT11" s="46"/>
      <c r="JVU11" s="46"/>
      <c r="JVV11" s="46"/>
      <c r="JVW11" s="46"/>
      <c r="JVX11" s="46"/>
      <c r="JVY11" s="46"/>
      <c r="JVZ11" s="46"/>
      <c r="JWA11" s="46"/>
      <c r="JWB11" s="46"/>
      <c r="JWC11" s="46"/>
      <c r="JWD11" s="46"/>
      <c r="JWE11" s="46"/>
      <c r="JWF11" s="46"/>
      <c r="JWG11" s="46"/>
      <c r="JWH11" s="46"/>
      <c r="JWI11" s="46"/>
      <c r="JWJ11" s="46"/>
      <c r="JWK11" s="46"/>
      <c r="JWL11" s="46"/>
      <c r="JWM11" s="46"/>
      <c r="JWN11" s="46"/>
      <c r="JWO11" s="46"/>
      <c r="JWP11" s="46"/>
      <c r="JWQ11" s="46"/>
      <c r="JWR11" s="46"/>
      <c r="JWS11" s="46"/>
      <c r="JWT11" s="46"/>
      <c r="JWU11" s="46"/>
      <c r="JWV11" s="46"/>
      <c r="JWW11" s="46"/>
      <c r="JWX11" s="46"/>
      <c r="JWY11" s="46"/>
      <c r="JWZ11" s="46"/>
      <c r="JXA11" s="46"/>
      <c r="JXB11" s="46"/>
      <c r="JXC11" s="46"/>
      <c r="JXD11" s="46"/>
      <c r="JXE11" s="46"/>
      <c r="JXF11" s="46"/>
      <c r="JXG11" s="46"/>
      <c r="JXH11" s="46"/>
      <c r="JXI11" s="46"/>
      <c r="JXJ11" s="46"/>
      <c r="JXK11" s="46"/>
      <c r="JXL11" s="46"/>
      <c r="JXM11" s="46"/>
      <c r="JXN11" s="46"/>
      <c r="JXO11" s="46"/>
      <c r="JXP11" s="46"/>
      <c r="JXQ11" s="46"/>
      <c r="JXR11" s="46"/>
      <c r="JXS11" s="46"/>
      <c r="JXT11" s="46"/>
      <c r="JXU11" s="46"/>
      <c r="JXV11" s="46"/>
      <c r="JXW11" s="46"/>
      <c r="JXX11" s="46"/>
      <c r="JXY11" s="46"/>
      <c r="JXZ11" s="46"/>
      <c r="JYA11" s="46"/>
      <c r="JYB11" s="46"/>
      <c r="JYC11" s="46"/>
      <c r="JYD11" s="46"/>
      <c r="JYE11" s="46"/>
      <c r="JYF11" s="46"/>
      <c r="JYG11" s="46"/>
      <c r="JYH11" s="46"/>
      <c r="JYI11" s="46"/>
      <c r="JYJ11" s="46"/>
      <c r="JYK11" s="46"/>
      <c r="JYL11" s="46"/>
      <c r="JYM11" s="46"/>
      <c r="JYN11" s="46"/>
      <c r="JYO11" s="46"/>
      <c r="JYP11" s="46"/>
      <c r="JYQ11" s="46"/>
      <c r="JYR11" s="46"/>
      <c r="JYS11" s="46"/>
      <c r="JYT11" s="46"/>
      <c r="JYU11" s="46"/>
      <c r="JYV11" s="46"/>
      <c r="JYW11" s="46"/>
      <c r="JYX11" s="46"/>
      <c r="JYY11" s="46"/>
      <c r="JYZ11" s="46"/>
      <c r="JZA11" s="46"/>
      <c r="JZB11" s="46"/>
      <c r="JZC11" s="46"/>
      <c r="JZD11" s="46"/>
      <c r="JZE11" s="46"/>
      <c r="JZF11" s="46"/>
      <c r="JZG11" s="46"/>
      <c r="JZH11" s="46"/>
      <c r="JZI11" s="46"/>
      <c r="JZJ11" s="46"/>
      <c r="JZK11" s="46"/>
      <c r="JZL11" s="46"/>
      <c r="JZM11" s="46"/>
      <c r="JZN11" s="46"/>
      <c r="JZO11" s="46"/>
      <c r="JZP11" s="46"/>
      <c r="JZQ11" s="46"/>
      <c r="JZR11" s="46"/>
      <c r="JZS11" s="46"/>
      <c r="JZT11" s="46"/>
      <c r="JZU11" s="46"/>
      <c r="JZV11" s="46"/>
      <c r="JZW11" s="46"/>
      <c r="JZX11" s="46"/>
      <c r="JZY11" s="46"/>
      <c r="JZZ11" s="46"/>
      <c r="KAA11" s="46"/>
      <c r="KAB11" s="46"/>
      <c r="KAC11" s="46"/>
      <c r="KAD11" s="46"/>
      <c r="KAE11" s="46"/>
      <c r="KAF11" s="46"/>
      <c r="KAG11" s="46"/>
      <c r="KAH11" s="46"/>
      <c r="KAI11" s="46"/>
      <c r="KAJ11" s="46"/>
      <c r="KAK11" s="46"/>
      <c r="KAL11" s="46"/>
      <c r="KAM11" s="46"/>
      <c r="KAN11" s="46"/>
      <c r="KAO11" s="46"/>
      <c r="KAP11" s="46"/>
      <c r="KAQ11" s="46"/>
      <c r="KAR11" s="46"/>
      <c r="KAS11" s="46"/>
      <c r="KAT11" s="46"/>
      <c r="KAU11" s="46"/>
      <c r="KAV11" s="46"/>
      <c r="KAW11" s="46"/>
      <c r="KAX11" s="46"/>
      <c r="KAY11" s="46"/>
      <c r="KAZ11" s="46"/>
      <c r="KBA11" s="46"/>
      <c r="KBB11" s="46"/>
      <c r="KBC11" s="46"/>
      <c r="KBD11" s="46"/>
      <c r="KBE11" s="46"/>
      <c r="KBF11" s="46"/>
      <c r="KBG11" s="46"/>
      <c r="KBH11" s="46"/>
      <c r="KBI11" s="46"/>
      <c r="KBJ11" s="46"/>
      <c r="KBK11" s="46"/>
      <c r="KBL11" s="46"/>
      <c r="KBM11" s="46"/>
      <c r="KBN11" s="46"/>
      <c r="KBO11" s="46"/>
      <c r="KBP11" s="46"/>
      <c r="KBQ11" s="46"/>
      <c r="KBR11" s="46"/>
      <c r="KBS11" s="46"/>
      <c r="KBT11" s="46"/>
      <c r="KBU11" s="46"/>
      <c r="KBV11" s="46"/>
      <c r="KBW11" s="46"/>
      <c r="KBX11" s="46"/>
      <c r="KBY11" s="46"/>
      <c r="KBZ11" s="46"/>
      <c r="KCA11" s="46"/>
      <c r="KCB11" s="46"/>
      <c r="KCC11" s="46"/>
      <c r="KCD11" s="46"/>
      <c r="KCE11" s="46"/>
      <c r="KCF11" s="46"/>
      <c r="KCG11" s="46"/>
      <c r="KCH11" s="46"/>
      <c r="KCI11" s="46"/>
      <c r="KCJ11" s="46"/>
      <c r="KCK11" s="46"/>
      <c r="KCL11" s="46"/>
      <c r="KCM11" s="46"/>
      <c r="KCN11" s="46"/>
      <c r="KCO11" s="46"/>
      <c r="KCP11" s="46"/>
      <c r="KCQ11" s="46"/>
      <c r="KCR11" s="46"/>
      <c r="KCS11" s="46"/>
      <c r="KCT11" s="46"/>
      <c r="KCU11" s="46"/>
      <c r="KCV11" s="46"/>
      <c r="KCW11" s="46"/>
      <c r="KCX11" s="46"/>
      <c r="KCY11" s="46"/>
      <c r="KCZ11" s="46"/>
      <c r="KDA11" s="46"/>
      <c r="KDB11" s="46"/>
      <c r="KDC11" s="46"/>
      <c r="KDD11" s="46"/>
      <c r="KDE11" s="46"/>
      <c r="KDF11" s="46"/>
      <c r="KDG11" s="46"/>
      <c r="KDH11" s="46"/>
      <c r="KDI11" s="46"/>
      <c r="KDJ11" s="46"/>
      <c r="KDK11" s="46"/>
      <c r="KDL11" s="46"/>
      <c r="KDM11" s="46"/>
      <c r="KDN11" s="46"/>
      <c r="KDO11" s="46"/>
      <c r="KDP11" s="46"/>
      <c r="KDQ11" s="46"/>
      <c r="KDR11" s="46"/>
      <c r="KDS11" s="46"/>
      <c r="KDT11" s="46"/>
      <c r="KDU11" s="46"/>
      <c r="KDV11" s="46"/>
      <c r="KDW11" s="46"/>
      <c r="KDX11" s="46"/>
      <c r="KDY11" s="46"/>
      <c r="KDZ11" s="46"/>
      <c r="KEA11" s="46"/>
      <c r="KEB11" s="46"/>
      <c r="KEC11" s="46"/>
      <c r="KED11" s="46"/>
      <c r="KEE11" s="46"/>
      <c r="KEF11" s="46"/>
      <c r="KEG11" s="46"/>
      <c r="KEH11" s="46"/>
      <c r="KEI11" s="46"/>
      <c r="KEJ11" s="46"/>
      <c r="KEK11" s="46"/>
      <c r="KEL11" s="46"/>
      <c r="KEM11" s="46"/>
      <c r="KEN11" s="46"/>
      <c r="KEO11" s="46"/>
      <c r="KEP11" s="46"/>
      <c r="KEQ11" s="46"/>
      <c r="KER11" s="46"/>
      <c r="KES11" s="46"/>
      <c r="KET11" s="46"/>
      <c r="KEU11" s="46"/>
      <c r="KEV11" s="46"/>
      <c r="KEW11" s="46"/>
      <c r="KEX11" s="46"/>
      <c r="KEY11" s="46"/>
      <c r="KEZ11" s="46"/>
      <c r="KFA11" s="46"/>
      <c r="KFB11" s="46"/>
      <c r="KFC11" s="46"/>
      <c r="KFD11" s="46"/>
      <c r="KFE11" s="46"/>
      <c r="KFF11" s="46"/>
      <c r="KFG11" s="46"/>
      <c r="KFH11" s="46"/>
      <c r="KFI11" s="46"/>
      <c r="KFJ11" s="46"/>
      <c r="KFK11" s="46"/>
      <c r="KFL11" s="46"/>
      <c r="KFM11" s="46"/>
      <c r="KFN11" s="46"/>
      <c r="KFO11" s="46"/>
      <c r="KFP11" s="46"/>
      <c r="KFQ11" s="46"/>
      <c r="KFR11" s="46"/>
      <c r="KFS11" s="46"/>
      <c r="KFT11" s="46"/>
      <c r="KFU11" s="46"/>
      <c r="KFV11" s="46"/>
      <c r="KFW11" s="46"/>
      <c r="KFX11" s="46"/>
      <c r="KFY11" s="46"/>
      <c r="KFZ11" s="46"/>
      <c r="KGA11" s="46"/>
      <c r="KGB11" s="46"/>
      <c r="KGC11" s="46"/>
      <c r="KGD11" s="46"/>
      <c r="KGE11" s="46"/>
      <c r="KGF11" s="46"/>
      <c r="KGG11" s="46"/>
      <c r="KGH11" s="46"/>
      <c r="KGI11" s="46"/>
      <c r="KGJ11" s="46"/>
      <c r="KGK11" s="46"/>
      <c r="KGL11" s="46"/>
      <c r="KGM11" s="46"/>
      <c r="KGN11" s="46"/>
      <c r="KGO11" s="46"/>
      <c r="KGP11" s="46"/>
      <c r="KGQ11" s="46"/>
      <c r="KGR11" s="46"/>
      <c r="KGS11" s="46"/>
      <c r="KGT11" s="46"/>
      <c r="KGU11" s="46"/>
      <c r="KGV11" s="46"/>
      <c r="KGW11" s="46"/>
      <c r="KGX11" s="46"/>
      <c r="KGY11" s="46"/>
      <c r="KGZ11" s="46"/>
      <c r="KHA11" s="46"/>
      <c r="KHB11" s="46"/>
      <c r="KHC11" s="46"/>
      <c r="KHD11" s="46"/>
      <c r="KHE11" s="46"/>
      <c r="KHF11" s="46"/>
      <c r="KHG11" s="46"/>
      <c r="KHH11" s="46"/>
      <c r="KHI11" s="46"/>
      <c r="KHJ11" s="46"/>
      <c r="KHK11" s="46"/>
      <c r="KHL11" s="46"/>
      <c r="KHM11" s="46"/>
      <c r="KHN11" s="46"/>
      <c r="KHO11" s="46"/>
      <c r="KHP11" s="46"/>
      <c r="KHQ11" s="46"/>
      <c r="KHR11" s="46"/>
      <c r="KHS11" s="46"/>
      <c r="KHT11" s="46"/>
      <c r="KHU11" s="46"/>
      <c r="KHV11" s="46"/>
      <c r="KHW11" s="46"/>
      <c r="KHX11" s="46"/>
      <c r="KHY11" s="46"/>
      <c r="KHZ11" s="46"/>
      <c r="KIA11" s="46"/>
      <c r="KIB11" s="46"/>
      <c r="KIC11" s="46"/>
      <c r="KID11" s="46"/>
      <c r="KIE11" s="46"/>
      <c r="KIF11" s="46"/>
      <c r="KIG11" s="46"/>
      <c r="KIH11" s="46"/>
      <c r="KII11" s="46"/>
      <c r="KIJ11" s="46"/>
      <c r="KIK11" s="46"/>
      <c r="KIL11" s="46"/>
      <c r="KIM11" s="46"/>
      <c r="KIN11" s="46"/>
      <c r="KIO11" s="46"/>
      <c r="KIP11" s="46"/>
      <c r="KIQ11" s="46"/>
      <c r="KIR11" s="46"/>
      <c r="KIS11" s="46"/>
      <c r="KIT11" s="46"/>
      <c r="KIU11" s="46"/>
      <c r="KIV11" s="46"/>
      <c r="KIW11" s="46"/>
      <c r="KIX11" s="46"/>
      <c r="KIY11" s="46"/>
      <c r="KIZ11" s="46"/>
      <c r="KJA11" s="46"/>
      <c r="KJB11" s="46"/>
      <c r="KJC11" s="46"/>
      <c r="KJD11" s="46"/>
      <c r="KJE11" s="46"/>
      <c r="KJF11" s="46"/>
      <c r="KJG11" s="46"/>
      <c r="KJH11" s="46"/>
      <c r="KJI11" s="46"/>
      <c r="KJJ11" s="46"/>
      <c r="KJK11" s="46"/>
      <c r="KJL11" s="46"/>
      <c r="KJM11" s="46"/>
      <c r="KJN11" s="46"/>
      <c r="KJO11" s="46"/>
      <c r="KJP11" s="46"/>
      <c r="KJQ11" s="46"/>
      <c r="KJR11" s="46"/>
      <c r="KJS11" s="46"/>
      <c r="KJT11" s="46"/>
      <c r="KJU11" s="46"/>
      <c r="KJV11" s="46"/>
      <c r="KJW11" s="46"/>
      <c r="KJX11" s="46"/>
      <c r="KJY11" s="46"/>
      <c r="KJZ11" s="46"/>
      <c r="KKA11" s="46"/>
      <c r="KKB11" s="46"/>
      <c r="KKC11" s="46"/>
      <c r="KKD11" s="46"/>
      <c r="KKE11" s="46"/>
      <c r="KKF11" s="46"/>
      <c r="KKG11" s="46"/>
      <c r="KKH11" s="46"/>
      <c r="KKI11" s="46"/>
      <c r="KKJ11" s="46"/>
      <c r="KKK11" s="46"/>
      <c r="KKL11" s="46"/>
      <c r="KKM11" s="46"/>
      <c r="KKN11" s="46"/>
      <c r="KKO11" s="46"/>
      <c r="KKP11" s="46"/>
      <c r="KKQ11" s="46"/>
      <c r="KKR11" s="46"/>
      <c r="KKS11" s="46"/>
      <c r="KKT11" s="46"/>
      <c r="KKU11" s="46"/>
      <c r="KKV11" s="46"/>
      <c r="KKW11" s="46"/>
      <c r="KKX11" s="46"/>
      <c r="KKY11" s="46"/>
      <c r="KKZ11" s="46"/>
      <c r="KLA11" s="46"/>
      <c r="KLB11" s="46"/>
      <c r="KLC11" s="46"/>
      <c r="KLD11" s="46"/>
      <c r="KLE11" s="46"/>
      <c r="KLF11" s="46"/>
      <c r="KLG11" s="46"/>
      <c r="KLH11" s="46"/>
      <c r="KLI11" s="46"/>
      <c r="KLJ11" s="46"/>
      <c r="KLK11" s="46"/>
      <c r="KLL11" s="46"/>
      <c r="KLM11" s="46"/>
      <c r="KLN11" s="46"/>
      <c r="KLO11" s="46"/>
      <c r="KLP11" s="46"/>
      <c r="KLQ11" s="46"/>
      <c r="KLR11" s="46"/>
      <c r="KLS11" s="46"/>
      <c r="KLT11" s="46"/>
      <c r="KLU11" s="46"/>
      <c r="KLV11" s="46"/>
      <c r="KLW11" s="46"/>
      <c r="KLX11" s="46"/>
      <c r="KLY11" s="46"/>
      <c r="KLZ11" s="46"/>
      <c r="KMA11" s="46"/>
      <c r="KMB11" s="46"/>
      <c r="KMC11" s="46"/>
      <c r="KMD11" s="46"/>
      <c r="KME11" s="46"/>
      <c r="KMF11" s="46"/>
      <c r="KMG11" s="46"/>
      <c r="KMH11" s="46"/>
      <c r="KMI11" s="46"/>
      <c r="KMJ11" s="46"/>
      <c r="KMK11" s="46"/>
      <c r="KML11" s="46"/>
      <c r="KMM11" s="46"/>
      <c r="KMN11" s="46"/>
      <c r="KMO11" s="46"/>
      <c r="KMP11" s="46"/>
      <c r="KMQ11" s="46"/>
      <c r="KMR11" s="46"/>
      <c r="KMS11" s="46"/>
      <c r="KMT11" s="46"/>
      <c r="KMU11" s="46"/>
      <c r="KMV11" s="46"/>
      <c r="KMW11" s="46"/>
      <c r="KMX11" s="46"/>
      <c r="KMY11" s="46"/>
      <c r="KMZ11" s="46"/>
      <c r="KNA11" s="46"/>
      <c r="KNB11" s="46"/>
      <c r="KNC11" s="46"/>
      <c r="KND11" s="46"/>
      <c r="KNE11" s="46"/>
      <c r="KNF11" s="46"/>
      <c r="KNG11" s="46"/>
      <c r="KNH11" s="46"/>
      <c r="KNI11" s="46"/>
      <c r="KNJ11" s="46"/>
      <c r="KNK11" s="46"/>
      <c r="KNL11" s="46"/>
      <c r="KNM11" s="46"/>
      <c r="KNN11" s="46"/>
      <c r="KNO11" s="46"/>
      <c r="KNP11" s="46"/>
      <c r="KNQ11" s="46"/>
      <c r="KNR11" s="46"/>
      <c r="KNS11" s="46"/>
      <c r="KNT11" s="46"/>
      <c r="KNU11" s="46"/>
      <c r="KNV11" s="46"/>
      <c r="KNW11" s="46"/>
      <c r="KNX11" s="46"/>
      <c r="KNY11" s="46"/>
      <c r="KNZ11" s="46"/>
      <c r="KOA11" s="46"/>
      <c r="KOB11" s="46"/>
      <c r="KOC11" s="46"/>
      <c r="KOD11" s="46"/>
      <c r="KOE11" s="46"/>
      <c r="KOF11" s="46"/>
      <c r="KOG11" s="46"/>
      <c r="KOH11" s="46"/>
      <c r="KOI11" s="46"/>
      <c r="KOJ11" s="46"/>
      <c r="KOK11" s="46"/>
      <c r="KOL11" s="46"/>
      <c r="KOM11" s="46"/>
      <c r="KON11" s="46"/>
      <c r="KOO11" s="46"/>
      <c r="KOP11" s="46"/>
      <c r="KOQ11" s="46"/>
      <c r="KOR11" s="46"/>
      <c r="KOS11" s="46"/>
      <c r="KOT11" s="46"/>
      <c r="KOU11" s="46"/>
      <c r="KOV11" s="46"/>
      <c r="KOW11" s="46"/>
      <c r="KOX11" s="46"/>
      <c r="KOY11" s="46"/>
      <c r="KOZ11" s="46"/>
      <c r="KPA11" s="46"/>
      <c r="KPB11" s="46"/>
      <c r="KPC11" s="46"/>
      <c r="KPD11" s="46"/>
      <c r="KPE11" s="46"/>
      <c r="KPF11" s="46"/>
      <c r="KPG11" s="46"/>
      <c r="KPH11" s="46"/>
      <c r="KPI11" s="46"/>
      <c r="KPJ11" s="46"/>
      <c r="KPK11" s="46"/>
      <c r="KPL11" s="46"/>
      <c r="KPM11" s="46"/>
      <c r="KPN11" s="46"/>
      <c r="KPO11" s="46"/>
      <c r="KPP11" s="46"/>
      <c r="KPQ11" s="46"/>
      <c r="KPR11" s="46"/>
      <c r="KPS11" s="46"/>
      <c r="KPT11" s="46"/>
      <c r="KPU11" s="46"/>
      <c r="KPV11" s="46"/>
      <c r="KPW11" s="46"/>
      <c r="KPX11" s="46"/>
      <c r="KPY11" s="46"/>
      <c r="KPZ11" s="46"/>
      <c r="KQA11" s="46"/>
      <c r="KQB11" s="46"/>
      <c r="KQC11" s="46"/>
      <c r="KQD11" s="46"/>
      <c r="KQE11" s="46"/>
      <c r="KQF11" s="46"/>
      <c r="KQG11" s="46"/>
      <c r="KQH11" s="46"/>
      <c r="KQI11" s="46"/>
      <c r="KQJ11" s="46"/>
      <c r="KQK11" s="46"/>
      <c r="KQL11" s="46"/>
      <c r="KQM11" s="46"/>
      <c r="KQN11" s="46"/>
      <c r="KQO11" s="46"/>
      <c r="KQP11" s="46"/>
      <c r="KQQ11" s="46"/>
      <c r="KQR11" s="46"/>
      <c r="KQS11" s="46"/>
      <c r="KQT11" s="46"/>
      <c r="KQU11" s="46"/>
      <c r="KQV11" s="46"/>
      <c r="KQW11" s="46"/>
      <c r="KQX11" s="46"/>
      <c r="KQY11" s="46"/>
      <c r="KQZ11" s="46"/>
      <c r="KRA11" s="46"/>
      <c r="KRB11" s="46"/>
      <c r="KRC11" s="46"/>
      <c r="KRD11" s="46"/>
      <c r="KRE11" s="46"/>
      <c r="KRF11" s="46"/>
      <c r="KRG11" s="46"/>
      <c r="KRH11" s="46"/>
      <c r="KRI11" s="46"/>
      <c r="KRJ11" s="46"/>
      <c r="KRK11" s="46"/>
      <c r="KRL11" s="46"/>
      <c r="KRM11" s="46"/>
      <c r="KRN11" s="46"/>
      <c r="KRO11" s="46"/>
      <c r="KRP11" s="46"/>
      <c r="KRQ11" s="46"/>
      <c r="KRR11" s="46"/>
      <c r="KRS11" s="46"/>
      <c r="KRT11" s="46"/>
      <c r="KRU11" s="46"/>
      <c r="KRV11" s="46"/>
      <c r="KRW11" s="46"/>
      <c r="KRX11" s="46"/>
      <c r="KRY11" s="46"/>
      <c r="KRZ11" s="46"/>
      <c r="KSA11" s="46"/>
      <c r="KSB11" s="46"/>
      <c r="KSC11" s="46"/>
      <c r="KSD11" s="46"/>
      <c r="KSE11" s="46"/>
      <c r="KSF11" s="46"/>
      <c r="KSG11" s="46"/>
      <c r="KSH11" s="46"/>
      <c r="KSI11" s="46"/>
      <c r="KSJ11" s="46"/>
      <c r="KSK11" s="46"/>
      <c r="KSL11" s="46"/>
      <c r="KSM11" s="46"/>
      <c r="KSN11" s="46"/>
      <c r="KSO11" s="46"/>
      <c r="KSP11" s="46"/>
      <c r="KSQ11" s="46"/>
      <c r="KSR11" s="46"/>
      <c r="KSS11" s="46"/>
      <c r="KST11" s="46"/>
      <c r="KSU11" s="46"/>
      <c r="KSV11" s="46"/>
      <c r="KSW11" s="46"/>
      <c r="KSX11" s="46"/>
      <c r="KSY11" s="46"/>
      <c r="KSZ11" s="46"/>
      <c r="KTA11" s="46"/>
      <c r="KTB11" s="46"/>
      <c r="KTC11" s="46"/>
      <c r="KTD11" s="46"/>
      <c r="KTE11" s="46"/>
      <c r="KTF11" s="46"/>
      <c r="KTG11" s="46"/>
      <c r="KTH11" s="46"/>
      <c r="KTI11" s="46"/>
      <c r="KTJ11" s="46"/>
      <c r="KTK11" s="46"/>
      <c r="KTL11" s="46"/>
      <c r="KTM11" s="46"/>
      <c r="KTN11" s="46"/>
      <c r="KTO11" s="46"/>
      <c r="KTP11" s="46"/>
      <c r="KTQ11" s="46"/>
      <c r="KTR11" s="46"/>
      <c r="KTS11" s="46"/>
      <c r="KTT11" s="46"/>
      <c r="KTU11" s="46"/>
      <c r="KTV11" s="46"/>
      <c r="KTW11" s="46"/>
      <c r="KTX11" s="46"/>
      <c r="KTY11" s="46"/>
      <c r="KTZ11" s="46"/>
      <c r="KUA11" s="46"/>
      <c r="KUB11" s="46"/>
      <c r="KUC11" s="46"/>
      <c r="KUD11" s="46"/>
      <c r="KUE11" s="46"/>
      <c r="KUF11" s="46"/>
      <c r="KUG11" s="46"/>
      <c r="KUH11" s="46"/>
      <c r="KUI11" s="46"/>
      <c r="KUJ11" s="46"/>
      <c r="KUK11" s="46"/>
      <c r="KUL11" s="46"/>
      <c r="KUM11" s="46"/>
      <c r="KUN11" s="46"/>
      <c r="KUO11" s="46"/>
      <c r="KUP11" s="46"/>
      <c r="KUQ11" s="46"/>
      <c r="KUR11" s="46"/>
      <c r="KUS11" s="46"/>
      <c r="KUT11" s="46"/>
      <c r="KUU11" s="46"/>
      <c r="KUV11" s="46"/>
      <c r="KUW11" s="46"/>
      <c r="KUX11" s="46"/>
      <c r="KUY11" s="46"/>
      <c r="KUZ11" s="46"/>
      <c r="KVA11" s="46"/>
      <c r="KVB11" s="46"/>
      <c r="KVC11" s="46"/>
      <c r="KVD11" s="46"/>
      <c r="KVE11" s="46"/>
      <c r="KVF11" s="46"/>
      <c r="KVG11" s="46"/>
      <c r="KVH11" s="46"/>
      <c r="KVI11" s="46"/>
      <c r="KVJ11" s="46"/>
      <c r="KVK11" s="46"/>
      <c r="KVL11" s="46"/>
      <c r="KVM11" s="46"/>
      <c r="KVN11" s="46"/>
      <c r="KVO11" s="46"/>
      <c r="KVP11" s="46"/>
      <c r="KVQ11" s="46"/>
      <c r="KVR11" s="46"/>
      <c r="KVS11" s="46"/>
      <c r="KVT11" s="46"/>
      <c r="KVU11" s="46"/>
      <c r="KVV11" s="46"/>
      <c r="KVW11" s="46"/>
      <c r="KVX11" s="46"/>
      <c r="KVY11" s="46"/>
      <c r="KVZ11" s="46"/>
      <c r="KWA11" s="46"/>
      <c r="KWB11" s="46"/>
      <c r="KWC11" s="46"/>
      <c r="KWD11" s="46"/>
      <c r="KWE11" s="46"/>
      <c r="KWF11" s="46"/>
      <c r="KWG11" s="46"/>
      <c r="KWH11" s="46"/>
      <c r="KWI11" s="46"/>
      <c r="KWJ11" s="46"/>
      <c r="KWK11" s="46"/>
      <c r="KWL11" s="46"/>
      <c r="KWM11" s="46"/>
      <c r="KWN11" s="46"/>
      <c r="KWO11" s="46"/>
      <c r="KWP11" s="46"/>
      <c r="KWQ11" s="46"/>
      <c r="KWR11" s="46"/>
      <c r="KWS11" s="46"/>
      <c r="KWT11" s="46"/>
      <c r="KWU11" s="46"/>
      <c r="KWV11" s="46"/>
      <c r="KWW11" s="46"/>
      <c r="KWX11" s="46"/>
      <c r="KWY11" s="46"/>
      <c r="KWZ11" s="46"/>
      <c r="KXA11" s="46"/>
      <c r="KXB11" s="46"/>
      <c r="KXC11" s="46"/>
      <c r="KXD11" s="46"/>
      <c r="KXE11" s="46"/>
      <c r="KXF11" s="46"/>
      <c r="KXG11" s="46"/>
      <c r="KXH11" s="46"/>
      <c r="KXI11" s="46"/>
      <c r="KXJ11" s="46"/>
      <c r="KXK11" s="46"/>
      <c r="KXL11" s="46"/>
      <c r="KXM11" s="46"/>
      <c r="KXN11" s="46"/>
      <c r="KXO11" s="46"/>
      <c r="KXP11" s="46"/>
      <c r="KXQ11" s="46"/>
      <c r="KXR11" s="46"/>
      <c r="KXS11" s="46"/>
      <c r="KXT11" s="46"/>
      <c r="KXU11" s="46"/>
      <c r="KXV11" s="46"/>
      <c r="KXW11" s="46"/>
      <c r="KXX11" s="46"/>
      <c r="KXY11" s="46"/>
      <c r="KXZ11" s="46"/>
      <c r="KYA11" s="46"/>
      <c r="KYB11" s="46"/>
      <c r="KYC11" s="46"/>
      <c r="KYD11" s="46"/>
      <c r="KYE11" s="46"/>
      <c r="KYF11" s="46"/>
      <c r="KYG11" s="46"/>
      <c r="KYH11" s="46"/>
      <c r="KYI11" s="46"/>
      <c r="KYJ11" s="46"/>
      <c r="KYK11" s="46"/>
      <c r="KYL11" s="46"/>
      <c r="KYM11" s="46"/>
      <c r="KYN11" s="46"/>
      <c r="KYO11" s="46"/>
      <c r="KYP11" s="46"/>
      <c r="KYQ11" s="46"/>
      <c r="KYR11" s="46"/>
      <c r="KYS11" s="46"/>
      <c r="KYT11" s="46"/>
      <c r="KYU11" s="46"/>
      <c r="KYV11" s="46"/>
      <c r="KYW11" s="46"/>
      <c r="KYX11" s="46"/>
      <c r="KYY11" s="46"/>
      <c r="KYZ11" s="46"/>
      <c r="KZA11" s="46"/>
      <c r="KZB11" s="46"/>
      <c r="KZC11" s="46"/>
      <c r="KZD11" s="46"/>
      <c r="KZE11" s="46"/>
      <c r="KZF11" s="46"/>
      <c r="KZG11" s="46"/>
      <c r="KZH11" s="46"/>
      <c r="KZI11" s="46"/>
      <c r="KZJ11" s="46"/>
      <c r="KZK11" s="46"/>
      <c r="KZL11" s="46"/>
      <c r="KZM11" s="46"/>
      <c r="KZN11" s="46"/>
      <c r="KZO11" s="46"/>
      <c r="KZP11" s="46"/>
      <c r="KZQ11" s="46"/>
      <c r="KZR11" s="46"/>
      <c r="KZS11" s="46"/>
      <c r="KZT11" s="46"/>
      <c r="KZU11" s="46"/>
      <c r="KZV11" s="46"/>
      <c r="KZW11" s="46"/>
      <c r="KZX11" s="46"/>
      <c r="KZY11" s="46"/>
      <c r="KZZ11" s="46"/>
      <c r="LAA11" s="46"/>
      <c r="LAB11" s="46"/>
      <c r="LAC11" s="46"/>
      <c r="LAD11" s="46"/>
      <c r="LAE11" s="46"/>
      <c r="LAF11" s="46"/>
      <c r="LAG11" s="46"/>
      <c r="LAH11" s="46"/>
      <c r="LAI11" s="46"/>
      <c r="LAJ11" s="46"/>
      <c r="LAK11" s="46"/>
      <c r="LAL11" s="46"/>
      <c r="LAM11" s="46"/>
      <c r="LAN11" s="46"/>
      <c r="LAO11" s="46"/>
      <c r="LAP11" s="46"/>
      <c r="LAQ11" s="46"/>
      <c r="LAR11" s="46"/>
      <c r="LAS11" s="46"/>
      <c r="LAT11" s="46"/>
      <c r="LAU11" s="46"/>
      <c r="LAV11" s="46"/>
      <c r="LAW11" s="46"/>
      <c r="LAX11" s="46"/>
      <c r="LAY11" s="46"/>
      <c r="LAZ11" s="46"/>
      <c r="LBA11" s="46"/>
      <c r="LBB11" s="46"/>
      <c r="LBC11" s="46"/>
      <c r="LBD11" s="46"/>
      <c r="LBE11" s="46"/>
      <c r="LBF11" s="46"/>
      <c r="LBG11" s="46"/>
      <c r="LBH11" s="46"/>
      <c r="LBI11" s="46"/>
      <c r="LBJ11" s="46"/>
      <c r="LBK11" s="46"/>
      <c r="LBL11" s="46"/>
      <c r="LBM11" s="46"/>
      <c r="LBN11" s="46"/>
      <c r="LBO11" s="46"/>
      <c r="LBP11" s="46"/>
      <c r="LBQ11" s="46"/>
      <c r="LBR11" s="46"/>
      <c r="LBS11" s="46"/>
      <c r="LBT11" s="46"/>
      <c r="LBU11" s="46"/>
      <c r="LBV11" s="46"/>
      <c r="LBW11" s="46"/>
      <c r="LBX11" s="46"/>
      <c r="LBY11" s="46"/>
      <c r="LBZ11" s="46"/>
      <c r="LCA11" s="46"/>
      <c r="LCB11" s="46"/>
      <c r="LCC11" s="46"/>
      <c r="LCD11" s="46"/>
      <c r="LCE11" s="46"/>
      <c r="LCF11" s="46"/>
      <c r="LCG11" s="46"/>
      <c r="LCH11" s="46"/>
      <c r="LCI11" s="46"/>
      <c r="LCJ11" s="46"/>
      <c r="LCK11" s="46"/>
      <c r="LCL11" s="46"/>
      <c r="LCM11" s="46"/>
      <c r="LCN11" s="46"/>
      <c r="LCO11" s="46"/>
      <c r="LCP11" s="46"/>
      <c r="LCQ11" s="46"/>
      <c r="LCR11" s="46"/>
      <c r="LCS11" s="46"/>
      <c r="LCT11" s="46"/>
      <c r="LCU11" s="46"/>
      <c r="LCV11" s="46"/>
      <c r="LCW11" s="46"/>
      <c r="LCX11" s="46"/>
      <c r="LCY11" s="46"/>
      <c r="LCZ11" s="46"/>
      <c r="LDA11" s="46"/>
      <c r="LDB11" s="46"/>
      <c r="LDC11" s="46"/>
      <c r="LDD11" s="46"/>
      <c r="LDE11" s="46"/>
      <c r="LDF11" s="46"/>
      <c r="LDG11" s="46"/>
      <c r="LDH11" s="46"/>
      <c r="LDI11" s="46"/>
      <c r="LDJ11" s="46"/>
      <c r="LDK11" s="46"/>
      <c r="LDL11" s="46"/>
      <c r="LDM11" s="46"/>
      <c r="LDN11" s="46"/>
      <c r="LDO11" s="46"/>
      <c r="LDP11" s="46"/>
      <c r="LDQ11" s="46"/>
      <c r="LDR11" s="46"/>
      <c r="LDS11" s="46"/>
      <c r="LDT11" s="46"/>
      <c r="LDU11" s="46"/>
      <c r="LDV11" s="46"/>
      <c r="LDW11" s="46"/>
      <c r="LDX11" s="46"/>
      <c r="LDY11" s="46"/>
      <c r="LDZ11" s="46"/>
      <c r="LEA11" s="46"/>
      <c r="LEB11" s="46"/>
      <c r="LEC11" s="46"/>
      <c r="LED11" s="46"/>
      <c r="LEE11" s="46"/>
      <c r="LEF11" s="46"/>
      <c r="LEG11" s="46"/>
      <c r="LEH11" s="46"/>
      <c r="LEI11" s="46"/>
      <c r="LEJ11" s="46"/>
      <c r="LEK11" s="46"/>
      <c r="LEL11" s="46"/>
      <c r="LEM11" s="46"/>
      <c r="LEN11" s="46"/>
      <c r="LEO11" s="46"/>
      <c r="LEP11" s="46"/>
      <c r="LEQ11" s="46"/>
      <c r="LER11" s="46"/>
      <c r="LES11" s="46"/>
      <c r="LET11" s="46"/>
      <c r="LEU11" s="46"/>
      <c r="LEV11" s="46"/>
      <c r="LEW11" s="46"/>
      <c r="LEX11" s="46"/>
      <c r="LEY11" s="46"/>
      <c r="LEZ11" s="46"/>
      <c r="LFA11" s="46"/>
      <c r="LFB11" s="46"/>
      <c r="LFC11" s="46"/>
      <c r="LFD11" s="46"/>
      <c r="LFE11" s="46"/>
      <c r="LFF11" s="46"/>
      <c r="LFG11" s="46"/>
      <c r="LFH11" s="46"/>
      <c r="LFI11" s="46"/>
      <c r="LFJ11" s="46"/>
      <c r="LFK11" s="46"/>
      <c r="LFL11" s="46"/>
      <c r="LFM11" s="46"/>
      <c r="LFN11" s="46"/>
      <c r="LFO11" s="46"/>
      <c r="LFP11" s="46"/>
      <c r="LFQ11" s="46"/>
      <c r="LFR11" s="46"/>
      <c r="LFS11" s="46"/>
      <c r="LFT11" s="46"/>
      <c r="LFU11" s="46"/>
      <c r="LFV11" s="46"/>
      <c r="LFW11" s="46"/>
      <c r="LFX11" s="46"/>
      <c r="LFY11" s="46"/>
      <c r="LFZ11" s="46"/>
      <c r="LGA11" s="46"/>
      <c r="LGB11" s="46"/>
      <c r="LGC11" s="46"/>
      <c r="LGD11" s="46"/>
      <c r="LGE11" s="46"/>
      <c r="LGF11" s="46"/>
      <c r="LGG11" s="46"/>
      <c r="LGH11" s="46"/>
      <c r="LGI11" s="46"/>
      <c r="LGJ11" s="46"/>
      <c r="LGK11" s="46"/>
      <c r="LGL11" s="46"/>
      <c r="LGM11" s="46"/>
      <c r="LGN11" s="46"/>
      <c r="LGO11" s="46"/>
      <c r="LGP11" s="46"/>
      <c r="LGQ11" s="46"/>
      <c r="LGR11" s="46"/>
      <c r="LGS11" s="46"/>
      <c r="LGT11" s="46"/>
      <c r="LGU11" s="46"/>
      <c r="LGV11" s="46"/>
      <c r="LGW11" s="46"/>
      <c r="LGX11" s="46"/>
      <c r="LGY11" s="46"/>
      <c r="LGZ11" s="46"/>
      <c r="LHA11" s="46"/>
      <c r="LHB11" s="46"/>
      <c r="LHC11" s="46"/>
      <c r="LHD11" s="46"/>
      <c r="LHE11" s="46"/>
      <c r="LHF11" s="46"/>
      <c r="LHG11" s="46"/>
      <c r="LHH11" s="46"/>
      <c r="LHI11" s="46"/>
      <c r="LHJ11" s="46"/>
      <c r="LHK11" s="46"/>
      <c r="LHL11" s="46"/>
      <c r="LHM11" s="46"/>
      <c r="LHN11" s="46"/>
      <c r="LHO11" s="46"/>
      <c r="LHP11" s="46"/>
      <c r="LHQ11" s="46"/>
      <c r="LHR11" s="46"/>
      <c r="LHS11" s="46"/>
      <c r="LHT11" s="46"/>
      <c r="LHU11" s="46"/>
      <c r="LHV11" s="46"/>
      <c r="LHW11" s="46"/>
      <c r="LHX11" s="46"/>
      <c r="LHY11" s="46"/>
      <c r="LHZ11" s="46"/>
      <c r="LIA11" s="46"/>
      <c r="LIB11" s="46"/>
      <c r="LIC11" s="46"/>
      <c r="LID11" s="46"/>
      <c r="LIE11" s="46"/>
      <c r="LIF11" s="46"/>
      <c r="LIG11" s="46"/>
      <c r="LIH11" s="46"/>
      <c r="LII11" s="46"/>
      <c r="LIJ11" s="46"/>
      <c r="LIK11" s="46"/>
      <c r="LIL11" s="46"/>
      <c r="LIM11" s="46"/>
      <c r="LIN11" s="46"/>
      <c r="LIO11" s="46"/>
      <c r="LIP11" s="46"/>
      <c r="LIQ11" s="46"/>
      <c r="LIR11" s="46"/>
      <c r="LIS11" s="46"/>
      <c r="LIT11" s="46"/>
      <c r="LIU11" s="46"/>
      <c r="LIV11" s="46"/>
      <c r="LIW11" s="46"/>
      <c r="LIX11" s="46"/>
      <c r="LIY11" s="46"/>
      <c r="LIZ11" s="46"/>
      <c r="LJA11" s="46"/>
      <c r="LJB11" s="46"/>
      <c r="LJC11" s="46"/>
      <c r="LJD11" s="46"/>
      <c r="LJE11" s="46"/>
      <c r="LJF11" s="46"/>
      <c r="LJG11" s="46"/>
      <c r="LJH11" s="46"/>
      <c r="LJI11" s="46"/>
      <c r="LJJ11" s="46"/>
      <c r="LJK11" s="46"/>
      <c r="LJL11" s="46"/>
      <c r="LJM11" s="46"/>
      <c r="LJN11" s="46"/>
      <c r="LJO11" s="46"/>
      <c r="LJP11" s="46"/>
      <c r="LJQ11" s="46"/>
      <c r="LJR11" s="46"/>
      <c r="LJS11" s="46"/>
      <c r="LJT11" s="46"/>
      <c r="LJU11" s="46"/>
      <c r="LJV11" s="46"/>
      <c r="LJW11" s="46"/>
      <c r="LJX11" s="46"/>
      <c r="LJY11" s="46"/>
      <c r="LJZ11" s="46"/>
      <c r="LKA11" s="46"/>
      <c r="LKB11" s="46"/>
      <c r="LKC11" s="46"/>
      <c r="LKD11" s="46"/>
      <c r="LKE11" s="46"/>
      <c r="LKF11" s="46"/>
      <c r="LKG11" s="46"/>
      <c r="LKH11" s="46"/>
      <c r="LKI11" s="46"/>
      <c r="LKJ11" s="46"/>
      <c r="LKK11" s="46"/>
      <c r="LKL11" s="46"/>
      <c r="LKM11" s="46"/>
      <c r="LKN11" s="46"/>
      <c r="LKO11" s="46"/>
      <c r="LKP11" s="46"/>
      <c r="LKQ11" s="46"/>
      <c r="LKR11" s="46"/>
      <c r="LKS11" s="46"/>
      <c r="LKT11" s="46"/>
      <c r="LKU11" s="46"/>
      <c r="LKV11" s="46"/>
      <c r="LKW11" s="46"/>
      <c r="LKX11" s="46"/>
      <c r="LKY11" s="46"/>
      <c r="LKZ11" s="46"/>
      <c r="LLA11" s="46"/>
      <c r="LLB11" s="46"/>
      <c r="LLC11" s="46"/>
      <c r="LLD11" s="46"/>
      <c r="LLE11" s="46"/>
      <c r="LLF11" s="46"/>
      <c r="LLG11" s="46"/>
      <c r="LLH11" s="46"/>
      <c r="LLI11" s="46"/>
      <c r="LLJ11" s="46"/>
      <c r="LLK11" s="46"/>
      <c r="LLL11" s="46"/>
      <c r="LLM11" s="46"/>
      <c r="LLN11" s="46"/>
      <c r="LLO11" s="46"/>
      <c r="LLP11" s="46"/>
      <c r="LLQ11" s="46"/>
      <c r="LLR11" s="46"/>
      <c r="LLS11" s="46"/>
      <c r="LLT11" s="46"/>
      <c r="LLU11" s="46"/>
      <c r="LLV11" s="46"/>
      <c r="LLW11" s="46"/>
      <c r="LLX11" s="46"/>
      <c r="LLY11" s="46"/>
      <c r="LLZ11" s="46"/>
      <c r="LMA11" s="46"/>
      <c r="LMB11" s="46"/>
      <c r="LMC11" s="46"/>
      <c r="LMD11" s="46"/>
      <c r="LME11" s="46"/>
      <c r="LMF11" s="46"/>
      <c r="LMG11" s="46"/>
      <c r="LMH11" s="46"/>
      <c r="LMI11" s="46"/>
      <c r="LMJ11" s="46"/>
      <c r="LMK11" s="46"/>
      <c r="LML11" s="46"/>
      <c r="LMM11" s="46"/>
      <c r="LMN11" s="46"/>
      <c r="LMO11" s="46"/>
      <c r="LMP11" s="46"/>
      <c r="LMQ11" s="46"/>
      <c r="LMR11" s="46"/>
      <c r="LMS11" s="46"/>
      <c r="LMT11" s="46"/>
      <c r="LMU11" s="46"/>
      <c r="LMV11" s="46"/>
      <c r="LMW11" s="46"/>
      <c r="LMX11" s="46"/>
      <c r="LMY11" s="46"/>
      <c r="LMZ11" s="46"/>
      <c r="LNA11" s="46"/>
      <c r="LNB11" s="46"/>
      <c r="LNC11" s="46"/>
      <c r="LND11" s="46"/>
      <c r="LNE11" s="46"/>
      <c r="LNF11" s="46"/>
      <c r="LNG11" s="46"/>
      <c r="LNH11" s="46"/>
      <c r="LNI11" s="46"/>
      <c r="LNJ11" s="46"/>
      <c r="LNK11" s="46"/>
      <c r="LNL11" s="46"/>
      <c r="LNM11" s="46"/>
      <c r="LNN11" s="46"/>
      <c r="LNO11" s="46"/>
      <c r="LNP11" s="46"/>
      <c r="LNQ11" s="46"/>
      <c r="LNR11" s="46"/>
      <c r="LNS11" s="46"/>
      <c r="LNT11" s="46"/>
      <c r="LNU11" s="46"/>
      <c r="LNV11" s="46"/>
      <c r="LNW11" s="46"/>
      <c r="LNX11" s="46"/>
      <c r="LNY11" s="46"/>
      <c r="LNZ11" s="46"/>
      <c r="LOA11" s="46"/>
      <c r="LOB11" s="46"/>
      <c r="LOC11" s="46"/>
      <c r="LOD11" s="46"/>
      <c r="LOE11" s="46"/>
      <c r="LOF11" s="46"/>
      <c r="LOG11" s="46"/>
      <c r="LOH11" s="46"/>
      <c r="LOI11" s="46"/>
      <c r="LOJ11" s="46"/>
      <c r="LOK11" s="46"/>
      <c r="LOL11" s="46"/>
      <c r="LOM11" s="46"/>
      <c r="LON11" s="46"/>
      <c r="LOO11" s="46"/>
      <c r="LOP11" s="46"/>
      <c r="LOQ11" s="46"/>
      <c r="LOR11" s="46"/>
      <c r="LOS11" s="46"/>
      <c r="LOT11" s="46"/>
      <c r="LOU11" s="46"/>
      <c r="LOV11" s="46"/>
      <c r="LOW11" s="46"/>
      <c r="LOX11" s="46"/>
      <c r="LOY11" s="46"/>
      <c r="LOZ11" s="46"/>
      <c r="LPA11" s="46"/>
      <c r="LPB11" s="46"/>
      <c r="LPC11" s="46"/>
      <c r="LPD11" s="46"/>
      <c r="LPE11" s="46"/>
      <c r="LPF11" s="46"/>
      <c r="LPG11" s="46"/>
      <c r="LPH11" s="46"/>
      <c r="LPI11" s="46"/>
      <c r="LPJ11" s="46"/>
      <c r="LPK11" s="46"/>
      <c r="LPL11" s="46"/>
      <c r="LPM11" s="46"/>
      <c r="LPN11" s="46"/>
      <c r="LPO11" s="46"/>
      <c r="LPP11" s="46"/>
      <c r="LPQ11" s="46"/>
      <c r="LPR11" s="46"/>
      <c r="LPS11" s="46"/>
      <c r="LPT11" s="46"/>
      <c r="LPU11" s="46"/>
      <c r="LPV11" s="46"/>
      <c r="LPW11" s="46"/>
      <c r="LPX11" s="46"/>
      <c r="LPY11" s="46"/>
      <c r="LPZ11" s="46"/>
      <c r="LQA11" s="46"/>
      <c r="LQB11" s="46"/>
      <c r="LQC11" s="46"/>
      <c r="LQD11" s="46"/>
      <c r="LQE11" s="46"/>
      <c r="LQF11" s="46"/>
      <c r="LQG11" s="46"/>
      <c r="LQH11" s="46"/>
      <c r="LQI11" s="46"/>
      <c r="LQJ11" s="46"/>
      <c r="LQK11" s="46"/>
      <c r="LQL11" s="46"/>
      <c r="LQM11" s="46"/>
      <c r="LQN11" s="46"/>
      <c r="LQO11" s="46"/>
      <c r="LQP11" s="46"/>
      <c r="LQQ11" s="46"/>
      <c r="LQR11" s="46"/>
      <c r="LQS11" s="46"/>
      <c r="LQT11" s="46"/>
      <c r="LQU11" s="46"/>
      <c r="LQV11" s="46"/>
      <c r="LQW11" s="46"/>
      <c r="LQX11" s="46"/>
      <c r="LQY11" s="46"/>
      <c r="LQZ11" s="46"/>
      <c r="LRA11" s="46"/>
      <c r="LRB11" s="46"/>
      <c r="LRC11" s="46"/>
      <c r="LRD11" s="46"/>
      <c r="LRE11" s="46"/>
      <c r="LRF11" s="46"/>
      <c r="LRG11" s="46"/>
      <c r="LRH11" s="46"/>
      <c r="LRI11" s="46"/>
      <c r="LRJ11" s="46"/>
      <c r="LRK11" s="46"/>
      <c r="LRL11" s="46"/>
      <c r="LRM11" s="46"/>
      <c r="LRN11" s="46"/>
      <c r="LRO11" s="46"/>
      <c r="LRP11" s="46"/>
      <c r="LRQ11" s="46"/>
      <c r="LRR11" s="46"/>
      <c r="LRS11" s="46"/>
      <c r="LRT11" s="46"/>
      <c r="LRU11" s="46"/>
      <c r="LRV11" s="46"/>
      <c r="LRW11" s="46"/>
      <c r="LRX11" s="46"/>
      <c r="LRY11" s="46"/>
      <c r="LRZ11" s="46"/>
      <c r="LSA11" s="46"/>
      <c r="LSB11" s="46"/>
      <c r="LSC11" s="46"/>
      <c r="LSD11" s="46"/>
      <c r="LSE11" s="46"/>
      <c r="LSF11" s="46"/>
      <c r="LSG11" s="46"/>
      <c r="LSH11" s="46"/>
      <c r="LSI11" s="46"/>
      <c r="LSJ11" s="46"/>
      <c r="LSK11" s="46"/>
      <c r="LSL11" s="46"/>
      <c r="LSM11" s="46"/>
      <c r="LSN11" s="46"/>
      <c r="LSO11" s="46"/>
      <c r="LSP11" s="46"/>
      <c r="LSQ11" s="46"/>
      <c r="LSR11" s="46"/>
      <c r="LSS11" s="46"/>
      <c r="LST11" s="46"/>
      <c r="LSU11" s="46"/>
      <c r="LSV11" s="46"/>
      <c r="LSW11" s="46"/>
      <c r="LSX11" s="46"/>
      <c r="LSY11" s="46"/>
      <c r="LSZ11" s="46"/>
      <c r="LTA11" s="46"/>
      <c r="LTB11" s="46"/>
      <c r="LTC11" s="46"/>
      <c r="LTD11" s="46"/>
      <c r="LTE11" s="46"/>
      <c r="LTF11" s="46"/>
      <c r="LTG11" s="46"/>
      <c r="LTH11" s="46"/>
      <c r="LTI11" s="46"/>
      <c r="LTJ11" s="46"/>
      <c r="LTK11" s="46"/>
      <c r="LTL11" s="46"/>
      <c r="LTM11" s="46"/>
      <c r="LTN11" s="46"/>
      <c r="LTO11" s="46"/>
      <c r="LTP11" s="46"/>
      <c r="LTQ11" s="46"/>
      <c r="LTR11" s="46"/>
      <c r="LTS11" s="46"/>
      <c r="LTT11" s="46"/>
      <c r="LTU11" s="46"/>
      <c r="LTV11" s="46"/>
      <c r="LTW11" s="46"/>
      <c r="LTX11" s="46"/>
      <c r="LTY11" s="46"/>
      <c r="LTZ11" s="46"/>
      <c r="LUA11" s="46"/>
      <c r="LUB11" s="46"/>
      <c r="LUC11" s="46"/>
      <c r="LUD11" s="46"/>
      <c r="LUE11" s="46"/>
      <c r="LUF11" s="46"/>
      <c r="LUG11" s="46"/>
      <c r="LUH11" s="46"/>
      <c r="LUI11" s="46"/>
      <c r="LUJ11" s="46"/>
      <c r="LUK11" s="46"/>
      <c r="LUL11" s="46"/>
      <c r="LUM11" s="46"/>
      <c r="LUN11" s="46"/>
      <c r="LUO11" s="46"/>
      <c r="LUP11" s="46"/>
      <c r="LUQ11" s="46"/>
      <c r="LUR11" s="46"/>
      <c r="LUS11" s="46"/>
      <c r="LUT11" s="46"/>
      <c r="LUU11" s="46"/>
      <c r="LUV11" s="46"/>
      <c r="LUW11" s="46"/>
      <c r="LUX11" s="46"/>
      <c r="LUY11" s="46"/>
      <c r="LUZ11" s="46"/>
      <c r="LVA11" s="46"/>
      <c r="LVB11" s="46"/>
      <c r="LVC11" s="46"/>
      <c r="LVD11" s="46"/>
      <c r="LVE11" s="46"/>
      <c r="LVF11" s="46"/>
      <c r="LVG11" s="46"/>
      <c r="LVH11" s="46"/>
      <c r="LVI11" s="46"/>
      <c r="LVJ11" s="46"/>
      <c r="LVK11" s="46"/>
      <c r="LVL11" s="46"/>
      <c r="LVM11" s="46"/>
      <c r="LVN11" s="46"/>
      <c r="LVO11" s="46"/>
      <c r="LVP11" s="46"/>
      <c r="LVQ11" s="46"/>
      <c r="LVR11" s="46"/>
      <c r="LVS11" s="46"/>
      <c r="LVT11" s="46"/>
      <c r="LVU11" s="46"/>
      <c r="LVV11" s="46"/>
      <c r="LVW11" s="46"/>
      <c r="LVX11" s="46"/>
      <c r="LVY11" s="46"/>
      <c r="LVZ11" s="46"/>
      <c r="LWA11" s="46"/>
      <c r="LWB11" s="46"/>
      <c r="LWC11" s="46"/>
      <c r="LWD11" s="46"/>
      <c r="LWE11" s="46"/>
      <c r="LWF11" s="46"/>
      <c r="LWG11" s="46"/>
      <c r="LWH11" s="46"/>
      <c r="LWI11" s="46"/>
      <c r="LWJ11" s="46"/>
      <c r="LWK11" s="46"/>
      <c r="LWL11" s="46"/>
      <c r="LWM11" s="46"/>
      <c r="LWN11" s="46"/>
      <c r="LWO11" s="46"/>
      <c r="LWP11" s="46"/>
      <c r="LWQ11" s="46"/>
      <c r="LWR11" s="46"/>
      <c r="LWS11" s="46"/>
      <c r="LWT11" s="46"/>
      <c r="LWU11" s="46"/>
      <c r="LWV11" s="46"/>
      <c r="LWW11" s="46"/>
      <c r="LWX11" s="46"/>
      <c r="LWY11" s="46"/>
      <c r="LWZ11" s="46"/>
      <c r="LXA11" s="46"/>
      <c r="LXB11" s="46"/>
      <c r="LXC11" s="46"/>
      <c r="LXD11" s="46"/>
      <c r="LXE11" s="46"/>
      <c r="LXF11" s="46"/>
      <c r="LXG11" s="46"/>
      <c r="LXH11" s="46"/>
      <c r="LXI11" s="46"/>
      <c r="LXJ11" s="46"/>
      <c r="LXK11" s="46"/>
      <c r="LXL11" s="46"/>
      <c r="LXM11" s="46"/>
      <c r="LXN11" s="46"/>
      <c r="LXO11" s="46"/>
      <c r="LXP11" s="46"/>
      <c r="LXQ11" s="46"/>
      <c r="LXR11" s="46"/>
      <c r="LXS11" s="46"/>
      <c r="LXT11" s="46"/>
      <c r="LXU11" s="46"/>
      <c r="LXV11" s="46"/>
      <c r="LXW11" s="46"/>
      <c r="LXX11" s="46"/>
      <c r="LXY11" s="46"/>
      <c r="LXZ11" s="46"/>
      <c r="LYA11" s="46"/>
      <c r="LYB11" s="46"/>
      <c r="LYC11" s="46"/>
      <c r="LYD11" s="46"/>
      <c r="LYE11" s="46"/>
      <c r="LYF11" s="46"/>
      <c r="LYG11" s="46"/>
      <c r="LYH11" s="46"/>
      <c r="LYI11" s="46"/>
      <c r="LYJ11" s="46"/>
      <c r="LYK11" s="46"/>
      <c r="LYL11" s="46"/>
      <c r="LYM11" s="46"/>
      <c r="LYN11" s="46"/>
      <c r="LYO11" s="46"/>
      <c r="LYP11" s="46"/>
      <c r="LYQ11" s="46"/>
      <c r="LYR11" s="46"/>
      <c r="LYS11" s="46"/>
      <c r="LYT11" s="46"/>
      <c r="LYU11" s="46"/>
      <c r="LYV11" s="46"/>
      <c r="LYW11" s="46"/>
      <c r="LYX11" s="46"/>
      <c r="LYY11" s="46"/>
      <c r="LYZ11" s="46"/>
      <c r="LZA11" s="46"/>
      <c r="LZB11" s="46"/>
      <c r="LZC11" s="46"/>
      <c r="LZD11" s="46"/>
      <c r="LZE11" s="46"/>
      <c r="LZF11" s="46"/>
      <c r="LZG11" s="46"/>
      <c r="LZH11" s="46"/>
      <c r="LZI11" s="46"/>
      <c r="LZJ11" s="46"/>
      <c r="LZK11" s="46"/>
      <c r="LZL11" s="46"/>
      <c r="LZM11" s="46"/>
      <c r="LZN11" s="46"/>
      <c r="LZO11" s="46"/>
      <c r="LZP11" s="46"/>
      <c r="LZQ11" s="46"/>
      <c r="LZR11" s="46"/>
      <c r="LZS11" s="46"/>
      <c r="LZT11" s="46"/>
      <c r="LZU11" s="46"/>
      <c r="LZV11" s="46"/>
      <c r="LZW11" s="46"/>
      <c r="LZX11" s="46"/>
      <c r="LZY11" s="46"/>
      <c r="LZZ11" s="46"/>
      <c r="MAA11" s="46"/>
      <c r="MAB11" s="46"/>
      <c r="MAC11" s="46"/>
      <c r="MAD11" s="46"/>
      <c r="MAE11" s="46"/>
      <c r="MAF11" s="46"/>
      <c r="MAG11" s="46"/>
      <c r="MAH11" s="46"/>
      <c r="MAI11" s="46"/>
      <c r="MAJ11" s="46"/>
      <c r="MAK11" s="46"/>
      <c r="MAL11" s="46"/>
      <c r="MAM11" s="46"/>
      <c r="MAN11" s="46"/>
      <c r="MAO11" s="46"/>
      <c r="MAP11" s="46"/>
      <c r="MAQ11" s="46"/>
      <c r="MAR11" s="46"/>
      <c r="MAS11" s="46"/>
      <c r="MAT11" s="46"/>
      <c r="MAU11" s="46"/>
      <c r="MAV11" s="46"/>
      <c r="MAW11" s="46"/>
      <c r="MAX11" s="46"/>
      <c r="MAY11" s="46"/>
      <c r="MAZ11" s="46"/>
      <c r="MBA11" s="46"/>
      <c r="MBB11" s="46"/>
      <c r="MBC11" s="46"/>
      <c r="MBD11" s="46"/>
      <c r="MBE11" s="46"/>
      <c r="MBF11" s="46"/>
      <c r="MBG11" s="46"/>
      <c r="MBH11" s="46"/>
      <c r="MBI11" s="46"/>
      <c r="MBJ11" s="46"/>
      <c r="MBK11" s="46"/>
      <c r="MBL11" s="46"/>
      <c r="MBM11" s="46"/>
      <c r="MBN11" s="46"/>
      <c r="MBO11" s="46"/>
      <c r="MBP11" s="46"/>
      <c r="MBQ11" s="46"/>
      <c r="MBR11" s="46"/>
      <c r="MBS11" s="46"/>
      <c r="MBT11" s="46"/>
      <c r="MBU11" s="46"/>
      <c r="MBV11" s="46"/>
      <c r="MBW11" s="46"/>
      <c r="MBX11" s="46"/>
      <c r="MBY11" s="46"/>
      <c r="MBZ11" s="46"/>
      <c r="MCA11" s="46"/>
      <c r="MCB11" s="46"/>
      <c r="MCC11" s="46"/>
      <c r="MCD11" s="46"/>
      <c r="MCE11" s="46"/>
      <c r="MCF11" s="46"/>
      <c r="MCG11" s="46"/>
      <c r="MCH11" s="46"/>
      <c r="MCI11" s="46"/>
      <c r="MCJ11" s="46"/>
      <c r="MCK11" s="46"/>
      <c r="MCL11" s="46"/>
      <c r="MCM11" s="46"/>
      <c r="MCN11" s="46"/>
      <c r="MCO11" s="46"/>
      <c r="MCP11" s="46"/>
      <c r="MCQ11" s="46"/>
      <c r="MCR11" s="46"/>
      <c r="MCS11" s="46"/>
      <c r="MCT11" s="46"/>
      <c r="MCU11" s="46"/>
      <c r="MCV11" s="46"/>
      <c r="MCW11" s="46"/>
      <c r="MCX11" s="46"/>
      <c r="MCY11" s="46"/>
      <c r="MCZ11" s="46"/>
      <c r="MDA11" s="46"/>
      <c r="MDB11" s="46"/>
      <c r="MDC11" s="46"/>
      <c r="MDD11" s="46"/>
      <c r="MDE11" s="46"/>
      <c r="MDF11" s="46"/>
      <c r="MDG11" s="46"/>
      <c r="MDH11" s="46"/>
      <c r="MDI11" s="46"/>
      <c r="MDJ11" s="46"/>
      <c r="MDK11" s="46"/>
      <c r="MDL11" s="46"/>
      <c r="MDM11" s="46"/>
      <c r="MDN11" s="46"/>
      <c r="MDO11" s="46"/>
      <c r="MDP11" s="46"/>
      <c r="MDQ11" s="46"/>
      <c r="MDR11" s="46"/>
      <c r="MDS11" s="46"/>
      <c r="MDT11" s="46"/>
      <c r="MDU11" s="46"/>
      <c r="MDV11" s="46"/>
      <c r="MDW11" s="46"/>
      <c r="MDX11" s="46"/>
      <c r="MDY11" s="46"/>
      <c r="MDZ11" s="46"/>
      <c r="MEA11" s="46"/>
      <c r="MEB11" s="46"/>
      <c r="MEC11" s="46"/>
      <c r="MED11" s="46"/>
      <c r="MEE11" s="46"/>
      <c r="MEF11" s="46"/>
      <c r="MEG11" s="46"/>
      <c r="MEH11" s="46"/>
      <c r="MEI11" s="46"/>
      <c r="MEJ11" s="46"/>
      <c r="MEK11" s="46"/>
      <c r="MEL11" s="46"/>
      <c r="MEM11" s="46"/>
      <c r="MEN11" s="46"/>
      <c r="MEO11" s="46"/>
      <c r="MEP11" s="46"/>
      <c r="MEQ11" s="46"/>
      <c r="MER11" s="46"/>
      <c r="MES11" s="46"/>
      <c r="MET11" s="46"/>
      <c r="MEU11" s="46"/>
      <c r="MEV11" s="46"/>
      <c r="MEW11" s="46"/>
      <c r="MEX11" s="46"/>
      <c r="MEY11" s="46"/>
      <c r="MEZ11" s="46"/>
      <c r="MFA11" s="46"/>
      <c r="MFB11" s="46"/>
      <c r="MFC11" s="46"/>
      <c r="MFD11" s="46"/>
      <c r="MFE11" s="46"/>
      <c r="MFF11" s="46"/>
      <c r="MFG11" s="46"/>
      <c r="MFH11" s="46"/>
      <c r="MFI11" s="46"/>
      <c r="MFJ11" s="46"/>
      <c r="MFK11" s="46"/>
      <c r="MFL11" s="46"/>
      <c r="MFM11" s="46"/>
      <c r="MFN11" s="46"/>
      <c r="MFO11" s="46"/>
      <c r="MFP11" s="46"/>
      <c r="MFQ11" s="46"/>
      <c r="MFR11" s="46"/>
      <c r="MFS11" s="46"/>
      <c r="MFT11" s="46"/>
      <c r="MFU11" s="46"/>
      <c r="MFV11" s="46"/>
      <c r="MFW11" s="46"/>
      <c r="MFX11" s="46"/>
      <c r="MFY11" s="46"/>
      <c r="MFZ11" s="46"/>
      <c r="MGA11" s="46"/>
      <c r="MGB11" s="46"/>
      <c r="MGC11" s="46"/>
      <c r="MGD11" s="46"/>
      <c r="MGE11" s="46"/>
      <c r="MGF11" s="46"/>
      <c r="MGG11" s="46"/>
      <c r="MGH11" s="46"/>
      <c r="MGI11" s="46"/>
      <c r="MGJ11" s="46"/>
      <c r="MGK11" s="46"/>
      <c r="MGL11" s="46"/>
      <c r="MGM11" s="46"/>
      <c r="MGN11" s="46"/>
      <c r="MGO11" s="46"/>
      <c r="MGP11" s="46"/>
      <c r="MGQ11" s="46"/>
      <c r="MGR11" s="46"/>
      <c r="MGS11" s="46"/>
      <c r="MGT11" s="46"/>
      <c r="MGU11" s="46"/>
      <c r="MGV11" s="46"/>
      <c r="MGW11" s="46"/>
      <c r="MGX11" s="46"/>
      <c r="MGY11" s="46"/>
      <c r="MGZ11" s="46"/>
      <c r="MHA11" s="46"/>
      <c r="MHB11" s="46"/>
      <c r="MHC11" s="46"/>
      <c r="MHD11" s="46"/>
      <c r="MHE11" s="46"/>
      <c r="MHF11" s="46"/>
      <c r="MHG11" s="46"/>
      <c r="MHH11" s="46"/>
      <c r="MHI11" s="46"/>
      <c r="MHJ11" s="46"/>
      <c r="MHK11" s="46"/>
      <c r="MHL11" s="46"/>
      <c r="MHM11" s="46"/>
      <c r="MHN11" s="46"/>
      <c r="MHO11" s="46"/>
      <c r="MHP11" s="46"/>
      <c r="MHQ11" s="46"/>
      <c r="MHR11" s="46"/>
      <c r="MHS11" s="46"/>
      <c r="MHT11" s="46"/>
      <c r="MHU11" s="46"/>
      <c r="MHV11" s="46"/>
      <c r="MHW11" s="46"/>
      <c r="MHX11" s="46"/>
      <c r="MHY11" s="46"/>
      <c r="MHZ11" s="46"/>
      <c r="MIA11" s="46"/>
      <c r="MIB11" s="46"/>
      <c r="MIC11" s="46"/>
      <c r="MID11" s="46"/>
      <c r="MIE11" s="46"/>
      <c r="MIF11" s="46"/>
      <c r="MIG11" s="46"/>
      <c r="MIH11" s="46"/>
      <c r="MII11" s="46"/>
      <c r="MIJ11" s="46"/>
      <c r="MIK11" s="46"/>
      <c r="MIL11" s="46"/>
      <c r="MIM11" s="46"/>
      <c r="MIN11" s="46"/>
      <c r="MIO11" s="46"/>
      <c r="MIP11" s="46"/>
      <c r="MIQ11" s="46"/>
      <c r="MIR11" s="46"/>
      <c r="MIS11" s="46"/>
      <c r="MIT11" s="46"/>
      <c r="MIU11" s="46"/>
      <c r="MIV11" s="46"/>
      <c r="MIW11" s="46"/>
      <c r="MIX11" s="46"/>
      <c r="MIY11" s="46"/>
      <c r="MIZ11" s="46"/>
      <c r="MJA11" s="46"/>
      <c r="MJB11" s="46"/>
      <c r="MJC11" s="46"/>
      <c r="MJD11" s="46"/>
      <c r="MJE11" s="46"/>
      <c r="MJF11" s="46"/>
      <c r="MJG11" s="46"/>
      <c r="MJH11" s="46"/>
      <c r="MJI11" s="46"/>
      <c r="MJJ11" s="46"/>
      <c r="MJK11" s="46"/>
      <c r="MJL11" s="46"/>
      <c r="MJM11" s="46"/>
      <c r="MJN11" s="46"/>
      <c r="MJO11" s="46"/>
      <c r="MJP11" s="46"/>
      <c r="MJQ11" s="46"/>
      <c r="MJR11" s="46"/>
      <c r="MJS11" s="46"/>
      <c r="MJT11" s="46"/>
      <c r="MJU11" s="46"/>
      <c r="MJV11" s="46"/>
      <c r="MJW11" s="46"/>
      <c r="MJX11" s="46"/>
      <c r="MJY11" s="46"/>
      <c r="MJZ11" s="46"/>
      <c r="MKA11" s="46"/>
      <c r="MKB11" s="46"/>
      <c r="MKC11" s="46"/>
      <c r="MKD11" s="46"/>
      <c r="MKE11" s="46"/>
      <c r="MKF11" s="46"/>
      <c r="MKG11" s="46"/>
      <c r="MKH11" s="46"/>
      <c r="MKI11" s="46"/>
      <c r="MKJ11" s="46"/>
      <c r="MKK11" s="46"/>
      <c r="MKL11" s="46"/>
      <c r="MKM11" s="46"/>
      <c r="MKN11" s="46"/>
      <c r="MKO11" s="46"/>
      <c r="MKP11" s="46"/>
      <c r="MKQ11" s="46"/>
      <c r="MKR11" s="46"/>
      <c r="MKS11" s="46"/>
      <c r="MKT11" s="46"/>
      <c r="MKU11" s="46"/>
      <c r="MKV11" s="46"/>
      <c r="MKW11" s="46"/>
      <c r="MKX11" s="46"/>
      <c r="MKY11" s="46"/>
      <c r="MKZ11" s="46"/>
      <c r="MLA11" s="46"/>
      <c r="MLB11" s="46"/>
      <c r="MLC11" s="46"/>
      <c r="MLD11" s="46"/>
      <c r="MLE11" s="46"/>
      <c r="MLF11" s="46"/>
      <c r="MLG11" s="46"/>
      <c r="MLH11" s="46"/>
      <c r="MLI11" s="46"/>
      <c r="MLJ11" s="46"/>
      <c r="MLK11" s="46"/>
      <c r="MLL11" s="46"/>
      <c r="MLM11" s="46"/>
      <c r="MLN11" s="46"/>
      <c r="MLO11" s="46"/>
      <c r="MLP11" s="46"/>
      <c r="MLQ11" s="46"/>
      <c r="MLR11" s="46"/>
      <c r="MLS11" s="46"/>
      <c r="MLT11" s="46"/>
      <c r="MLU11" s="46"/>
      <c r="MLV11" s="46"/>
      <c r="MLW11" s="46"/>
      <c r="MLX11" s="46"/>
      <c r="MLY11" s="46"/>
      <c r="MLZ11" s="46"/>
      <c r="MMA11" s="46"/>
      <c r="MMB11" s="46"/>
      <c r="MMC11" s="46"/>
      <c r="MMD11" s="46"/>
      <c r="MME11" s="46"/>
      <c r="MMF11" s="46"/>
      <c r="MMG11" s="46"/>
      <c r="MMH11" s="46"/>
      <c r="MMI11" s="46"/>
      <c r="MMJ11" s="46"/>
      <c r="MMK11" s="46"/>
      <c r="MML11" s="46"/>
      <c r="MMM11" s="46"/>
      <c r="MMN11" s="46"/>
      <c r="MMO11" s="46"/>
      <c r="MMP11" s="46"/>
      <c r="MMQ11" s="46"/>
      <c r="MMR11" s="46"/>
      <c r="MMS11" s="46"/>
      <c r="MMT11" s="46"/>
      <c r="MMU11" s="46"/>
      <c r="MMV11" s="46"/>
      <c r="MMW11" s="46"/>
      <c r="MMX11" s="46"/>
      <c r="MMY11" s="46"/>
      <c r="MMZ11" s="46"/>
      <c r="MNA11" s="46"/>
      <c r="MNB11" s="46"/>
      <c r="MNC11" s="46"/>
      <c r="MND11" s="46"/>
      <c r="MNE11" s="46"/>
      <c r="MNF11" s="46"/>
      <c r="MNG11" s="46"/>
      <c r="MNH11" s="46"/>
      <c r="MNI11" s="46"/>
      <c r="MNJ11" s="46"/>
      <c r="MNK11" s="46"/>
      <c r="MNL11" s="46"/>
      <c r="MNM11" s="46"/>
      <c r="MNN11" s="46"/>
      <c r="MNO11" s="46"/>
      <c r="MNP11" s="46"/>
      <c r="MNQ11" s="46"/>
      <c r="MNR11" s="46"/>
      <c r="MNS11" s="46"/>
      <c r="MNT11" s="46"/>
      <c r="MNU11" s="46"/>
      <c r="MNV11" s="46"/>
      <c r="MNW11" s="46"/>
      <c r="MNX11" s="46"/>
      <c r="MNY11" s="46"/>
      <c r="MNZ11" s="46"/>
      <c r="MOA11" s="46"/>
      <c r="MOB11" s="46"/>
      <c r="MOC11" s="46"/>
      <c r="MOD11" s="46"/>
      <c r="MOE11" s="46"/>
      <c r="MOF11" s="46"/>
      <c r="MOG11" s="46"/>
      <c r="MOH11" s="46"/>
      <c r="MOI11" s="46"/>
      <c r="MOJ11" s="46"/>
      <c r="MOK11" s="46"/>
      <c r="MOL11" s="46"/>
      <c r="MOM11" s="46"/>
      <c r="MON11" s="46"/>
      <c r="MOO11" s="46"/>
      <c r="MOP11" s="46"/>
      <c r="MOQ11" s="46"/>
      <c r="MOR11" s="46"/>
      <c r="MOS11" s="46"/>
      <c r="MOT11" s="46"/>
      <c r="MOU11" s="46"/>
      <c r="MOV11" s="46"/>
      <c r="MOW11" s="46"/>
      <c r="MOX11" s="46"/>
      <c r="MOY11" s="46"/>
      <c r="MOZ11" s="46"/>
      <c r="MPA11" s="46"/>
      <c r="MPB11" s="46"/>
      <c r="MPC11" s="46"/>
      <c r="MPD11" s="46"/>
      <c r="MPE11" s="46"/>
      <c r="MPF11" s="46"/>
      <c r="MPG11" s="46"/>
      <c r="MPH11" s="46"/>
      <c r="MPI11" s="46"/>
      <c r="MPJ11" s="46"/>
      <c r="MPK11" s="46"/>
      <c r="MPL11" s="46"/>
      <c r="MPM11" s="46"/>
      <c r="MPN11" s="46"/>
      <c r="MPO11" s="46"/>
      <c r="MPP11" s="46"/>
      <c r="MPQ11" s="46"/>
      <c r="MPR11" s="46"/>
      <c r="MPS11" s="46"/>
      <c r="MPT11" s="46"/>
      <c r="MPU11" s="46"/>
      <c r="MPV11" s="46"/>
      <c r="MPW11" s="46"/>
      <c r="MPX11" s="46"/>
      <c r="MPY11" s="46"/>
      <c r="MPZ11" s="46"/>
      <c r="MQA11" s="46"/>
      <c r="MQB11" s="46"/>
      <c r="MQC11" s="46"/>
      <c r="MQD11" s="46"/>
      <c r="MQE11" s="46"/>
      <c r="MQF11" s="46"/>
      <c r="MQG11" s="46"/>
      <c r="MQH11" s="46"/>
      <c r="MQI11" s="46"/>
      <c r="MQJ11" s="46"/>
      <c r="MQK11" s="46"/>
      <c r="MQL11" s="46"/>
      <c r="MQM11" s="46"/>
      <c r="MQN11" s="46"/>
      <c r="MQO11" s="46"/>
      <c r="MQP11" s="46"/>
      <c r="MQQ11" s="46"/>
      <c r="MQR11" s="46"/>
      <c r="MQS11" s="46"/>
      <c r="MQT11" s="46"/>
      <c r="MQU11" s="46"/>
      <c r="MQV11" s="46"/>
      <c r="MQW11" s="46"/>
      <c r="MQX11" s="46"/>
      <c r="MQY11" s="46"/>
      <c r="MQZ11" s="46"/>
      <c r="MRA11" s="46"/>
      <c r="MRB11" s="46"/>
      <c r="MRC11" s="46"/>
      <c r="MRD11" s="46"/>
      <c r="MRE11" s="46"/>
      <c r="MRF11" s="46"/>
      <c r="MRG11" s="46"/>
      <c r="MRH11" s="46"/>
      <c r="MRI11" s="46"/>
      <c r="MRJ11" s="46"/>
      <c r="MRK11" s="46"/>
      <c r="MRL11" s="46"/>
      <c r="MRM11" s="46"/>
      <c r="MRN11" s="46"/>
      <c r="MRO11" s="46"/>
      <c r="MRP11" s="46"/>
      <c r="MRQ11" s="46"/>
      <c r="MRR11" s="46"/>
      <c r="MRS11" s="46"/>
      <c r="MRT11" s="46"/>
      <c r="MRU11" s="46"/>
      <c r="MRV11" s="46"/>
      <c r="MRW11" s="46"/>
      <c r="MRX11" s="46"/>
      <c r="MRY11" s="46"/>
      <c r="MRZ11" s="46"/>
      <c r="MSA11" s="46"/>
      <c r="MSB11" s="46"/>
      <c r="MSC11" s="46"/>
      <c r="MSD11" s="46"/>
      <c r="MSE11" s="46"/>
      <c r="MSF11" s="46"/>
      <c r="MSG11" s="46"/>
      <c r="MSH11" s="46"/>
      <c r="MSI11" s="46"/>
      <c r="MSJ11" s="46"/>
      <c r="MSK11" s="46"/>
      <c r="MSL11" s="46"/>
      <c r="MSM11" s="46"/>
      <c r="MSN11" s="46"/>
      <c r="MSO11" s="46"/>
      <c r="MSP11" s="46"/>
      <c r="MSQ11" s="46"/>
      <c r="MSR11" s="46"/>
      <c r="MSS11" s="46"/>
      <c r="MST11" s="46"/>
      <c r="MSU11" s="46"/>
      <c r="MSV11" s="46"/>
      <c r="MSW11" s="46"/>
      <c r="MSX11" s="46"/>
      <c r="MSY11" s="46"/>
      <c r="MSZ11" s="46"/>
      <c r="MTA11" s="46"/>
      <c r="MTB11" s="46"/>
      <c r="MTC11" s="46"/>
      <c r="MTD11" s="46"/>
      <c r="MTE11" s="46"/>
      <c r="MTF11" s="46"/>
      <c r="MTG11" s="46"/>
      <c r="MTH11" s="46"/>
      <c r="MTI11" s="46"/>
      <c r="MTJ11" s="46"/>
      <c r="MTK11" s="46"/>
      <c r="MTL11" s="46"/>
      <c r="MTM11" s="46"/>
      <c r="MTN11" s="46"/>
      <c r="MTO11" s="46"/>
      <c r="MTP11" s="46"/>
      <c r="MTQ11" s="46"/>
      <c r="MTR11" s="46"/>
      <c r="MTS11" s="46"/>
      <c r="MTT11" s="46"/>
      <c r="MTU11" s="46"/>
      <c r="MTV11" s="46"/>
      <c r="MTW11" s="46"/>
      <c r="MTX11" s="46"/>
      <c r="MTY11" s="46"/>
      <c r="MTZ11" s="46"/>
      <c r="MUA11" s="46"/>
      <c r="MUB11" s="46"/>
      <c r="MUC11" s="46"/>
      <c r="MUD11" s="46"/>
      <c r="MUE11" s="46"/>
      <c r="MUF11" s="46"/>
      <c r="MUG11" s="46"/>
      <c r="MUH11" s="46"/>
      <c r="MUI11" s="46"/>
      <c r="MUJ11" s="46"/>
      <c r="MUK11" s="46"/>
      <c r="MUL11" s="46"/>
      <c r="MUM11" s="46"/>
      <c r="MUN11" s="46"/>
      <c r="MUO11" s="46"/>
      <c r="MUP11" s="46"/>
      <c r="MUQ11" s="46"/>
      <c r="MUR11" s="46"/>
      <c r="MUS11" s="46"/>
      <c r="MUT11" s="46"/>
      <c r="MUU11" s="46"/>
      <c r="MUV11" s="46"/>
      <c r="MUW11" s="46"/>
      <c r="MUX11" s="46"/>
      <c r="MUY11" s="46"/>
      <c r="MUZ11" s="46"/>
      <c r="MVA11" s="46"/>
      <c r="MVB11" s="46"/>
      <c r="MVC11" s="46"/>
      <c r="MVD11" s="46"/>
      <c r="MVE11" s="46"/>
      <c r="MVF11" s="46"/>
      <c r="MVG11" s="46"/>
      <c r="MVH11" s="46"/>
      <c r="MVI11" s="46"/>
      <c r="MVJ11" s="46"/>
      <c r="MVK11" s="46"/>
      <c r="MVL11" s="46"/>
      <c r="MVM11" s="46"/>
      <c r="MVN11" s="46"/>
      <c r="MVO11" s="46"/>
      <c r="MVP11" s="46"/>
      <c r="MVQ11" s="46"/>
      <c r="MVR11" s="46"/>
      <c r="MVS11" s="46"/>
      <c r="MVT11" s="46"/>
      <c r="MVU11" s="46"/>
      <c r="MVV11" s="46"/>
      <c r="MVW11" s="46"/>
      <c r="MVX11" s="46"/>
      <c r="MVY11" s="46"/>
      <c r="MVZ11" s="46"/>
      <c r="MWA11" s="46"/>
      <c r="MWB11" s="46"/>
      <c r="MWC11" s="46"/>
      <c r="MWD11" s="46"/>
      <c r="MWE11" s="46"/>
      <c r="MWF11" s="46"/>
      <c r="MWG11" s="46"/>
      <c r="MWH11" s="46"/>
      <c r="MWI11" s="46"/>
      <c r="MWJ11" s="46"/>
      <c r="MWK11" s="46"/>
      <c r="MWL11" s="46"/>
      <c r="MWM11" s="46"/>
      <c r="MWN11" s="46"/>
      <c r="MWO11" s="46"/>
      <c r="MWP11" s="46"/>
      <c r="MWQ11" s="46"/>
      <c r="MWR11" s="46"/>
      <c r="MWS11" s="46"/>
      <c r="MWT11" s="46"/>
      <c r="MWU11" s="46"/>
      <c r="MWV11" s="46"/>
      <c r="MWW11" s="46"/>
      <c r="MWX11" s="46"/>
      <c r="MWY11" s="46"/>
      <c r="MWZ11" s="46"/>
      <c r="MXA11" s="46"/>
      <c r="MXB11" s="46"/>
      <c r="MXC11" s="46"/>
      <c r="MXD11" s="46"/>
      <c r="MXE11" s="46"/>
      <c r="MXF11" s="46"/>
      <c r="MXG11" s="46"/>
      <c r="MXH11" s="46"/>
      <c r="MXI11" s="46"/>
      <c r="MXJ11" s="46"/>
      <c r="MXK11" s="46"/>
      <c r="MXL11" s="46"/>
      <c r="MXM11" s="46"/>
      <c r="MXN11" s="46"/>
      <c r="MXO11" s="46"/>
      <c r="MXP11" s="46"/>
      <c r="MXQ11" s="46"/>
      <c r="MXR11" s="46"/>
      <c r="MXS11" s="46"/>
      <c r="MXT11" s="46"/>
      <c r="MXU11" s="46"/>
      <c r="MXV11" s="46"/>
      <c r="MXW11" s="46"/>
      <c r="MXX11" s="46"/>
      <c r="MXY11" s="46"/>
      <c r="MXZ11" s="46"/>
      <c r="MYA11" s="46"/>
      <c r="MYB11" s="46"/>
      <c r="MYC11" s="46"/>
      <c r="MYD11" s="46"/>
      <c r="MYE11" s="46"/>
      <c r="MYF11" s="46"/>
      <c r="MYG11" s="46"/>
      <c r="MYH11" s="46"/>
      <c r="MYI11" s="46"/>
      <c r="MYJ11" s="46"/>
      <c r="MYK11" s="46"/>
      <c r="MYL11" s="46"/>
      <c r="MYM11" s="46"/>
      <c r="MYN11" s="46"/>
      <c r="MYO11" s="46"/>
      <c r="MYP11" s="46"/>
      <c r="MYQ11" s="46"/>
      <c r="MYR11" s="46"/>
      <c r="MYS11" s="46"/>
      <c r="MYT11" s="46"/>
      <c r="MYU11" s="46"/>
      <c r="MYV11" s="46"/>
      <c r="MYW11" s="46"/>
      <c r="MYX11" s="46"/>
      <c r="MYY11" s="46"/>
      <c r="MYZ11" s="46"/>
      <c r="MZA11" s="46"/>
      <c r="MZB11" s="46"/>
      <c r="MZC11" s="46"/>
      <c r="MZD11" s="46"/>
      <c r="MZE11" s="46"/>
      <c r="MZF11" s="46"/>
      <c r="MZG11" s="46"/>
      <c r="MZH11" s="46"/>
      <c r="MZI11" s="46"/>
      <c r="MZJ11" s="46"/>
      <c r="MZK11" s="46"/>
      <c r="MZL11" s="46"/>
      <c r="MZM11" s="46"/>
      <c r="MZN11" s="46"/>
      <c r="MZO11" s="46"/>
      <c r="MZP11" s="46"/>
      <c r="MZQ11" s="46"/>
      <c r="MZR11" s="46"/>
      <c r="MZS11" s="46"/>
      <c r="MZT11" s="46"/>
      <c r="MZU11" s="46"/>
      <c r="MZV11" s="46"/>
      <c r="MZW11" s="46"/>
      <c r="MZX11" s="46"/>
      <c r="MZY11" s="46"/>
      <c r="MZZ11" s="46"/>
      <c r="NAA11" s="46"/>
      <c r="NAB11" s="46"/>
      <c r="NAC11" s="46"/>
      <c r="NAD11" s="46"/>
      <c r="NAE11" s="46"/>
      <c r="NAF11" s="46"/>
      <c r="NAG11" s="46"/>
      <c r="NAH11" s="46"/>
      <c r="NAI11" s="46"/>
      <c r="NAJ11" s="46"/>
      <c r="NAK11" s="46"/>
      <c r="NAL11" s="46"/>
      <c r="NAM11" s="46"/>
      <c r="NAN11" s="46"/>
      <c r="NAO11" s="46"/>
      <c r="NAP11" s="46"/>
      <c r="NAQ11" s="46"/>
      <c r="NAR11" s="46"/>
      <c r="NAS11" s="46"/>
      <c r="NAT11" s="46"/>
      <c r="NAU11" s="46"/>
      <c r="NAV11" s="46"/>
      <c r="NAW11" s="46"/>
      <c r="NAX11" s="46"/>
      <c r="NAY11" s="46"/>
      <c r="NAZ11" s="46"/>
      <c r="NBA11" s="46"/>
      <c r="NBB11" s="46"/>
      <c r="NBC11" s="46"/>
      <c r="NBD11" s="46"/>
      <c r="NBE11" s="46"/>
      <c r="NBF11" s="46"/>
      <c r="NBG11" s="46"/>
      <c r="NBH11" s="46"/>
      <c r="NBI11" s="46"/>
      <c r="NBJ11" s="46"/>
      <c r="NBK11" s="46"/>
      <c r="NBL11" s="46"/>
      <c r="NBM11" s="46"/>
      <c r="NBN11" s="46"/>
      <c r="NBO11" s="46"/>
      <c r="NBP11" s="46"/>
      <c r="NBQ11" s="46"/>
      <c r="NBR11" s="46"/>
      <c r="NBS11" s="46"/>
      <c r="NBT11" s="46"/>
      <c r="NBU11" s="46"/>
      <c r="NBV11" s="46"/>
      <c r="NBW11" s="46"/>
      <c r="NBX11" s="46"/>
      <c r="NBY11" s="46"/>
      <c r="NBZ11" s="46"/>
      <c r="NCA11" s="46"/>
      <c r="NCB11" s="46"/>
      <c r="NCC11" s="46"/>
      <c r="NCD11" s="46"/>
      <c r="NCE11" s="46"/>
      <c r="NCF11" s="46"/>
      <c r="NCG11" s="46"/>
      <c r="NCH11" s="46"/>
      <c r="NCI11" s="46"/>
      <c r="NCJ11" s="46"/>
      <c r="NCK11" s="46"/>
      <c r="NCL11" s="46"/>
      <c r="NCM11" s="46"/>
      <c r="NCN11" s="46"/>
      <c r="NCO11" s="46"/>
      <c r="NCP11" s="46"/>
      <c r="NCQ11" s="46"/>
      <c r="NCR11" s="46"/>
      <c r="NCS11" s="46"/>
      <c r="NCT11" s="46"/>
      <c r="NCU11" s="46"/>
      <c r="NCV11" s="46"/>
      <c r="NCW11" s="46"/>
      <c r="NCX11" s="46"/>
      <c r="NCY11" s="46"/>
      <c r="NCZ11" s="46"/>
      <c r="NDA11" s="46"/>
      <c r="NDB11" s="46"/>
      <c r="NDC11" s="46"/>
      <c r="NDD11" s="46"/>
      <c r="NDE11" s="46"/>
      <c r="NDF11" s="46"/>
      <c r="NDG11" s="46"/>
      <c r="NDH11" s="46"/>
      <c r="NDI11" s="46"/>
      <c r="NDJ11" s="46"/>
      <c r="NDK11" s="46"/>
      <c r="NDL11" s="46"/>
      <c r="NDM11" s="46"/>
      <c r="NDN11" s="46"/>
      <c r="NDO11" s="46"/>
      <c r="NDP11" s="46"/>
      <c r="NDQ11" s="46"/>
      <c r="NDR11" s="46"/>
      <c r="NDS11" s="46"/>
      <c r="NDT11" s="46"/>
      <c r="NDU11" s="46"/>
      <c r="NDV11" s="46"/>
      <c r="NDW11" s="46"/>
      <c r="NDX11" s="46"/>
      <c r="NDY11" s="46"/>
      <c r="NDZ11" s="46"/>
      <c r="NEA11" s="46"/>
      <c r="NEB11" s="46"/>
      <c r="NEC11" s="46"/>
      <c r="NED11" s="46"/>
      <c r="NEE11" s="46"/>
      <c r="NEF11" s="46"/>
      <c r="NEG11" s="46"/>
      <c r="NEH11" s="46"/>
      <c r="NEI11" s="46"/>
      <c r="NEJ11" s="46"/>
      <c r="NEK11" s="46"/>
      <c r="NEL11" s="46"/>
      <c r="NEM11" s="46"/>
      <c r="NEN11" s="46"/>
      <c r="NEO11" s="46"/>
      <c r="NEP11" s="46"/>
      <c r="NEQ11" s="46"/>
      <c r="NER11" s="46"/>
      <c r="NES11" s="46"/>
      <c r="NET11" s="46"/>
      <c r="NEU11" s="46"/>
      <c r="NEV11" s="46"/>
      <c r="NEW11" s="46"/>
      <c r="NEX11" s="46"/>
      <c r="NEY11" s="46"/>
      <c r="NEZ11" s="46"/>
      <c r="NFA11" s="46"/>
      <c r="NFB11" s="46"/>
      <c r="NFC11" s="46"/>
      <c r="NFD11" s="46"/>
      <c r="NFE11" s="46"/>
      <c r="NFF11" s="46"/>
      <c r="NFG11" s="46"/>
      <c r="NFH11" s="46"/>
      <c r="NFI11" s="46"/>
      <c r="NFJ11" s="46"/>
      <c r="NFK11" s="46"/>
      <c r="NFL11" s="46"/>
      <c r="NFM11" s="46"/>
      <c r="NFN11" s="46"/>
      <c r="NFO11" s="46"/>
      <c r="NFP11" s="46"/>
      <c r="NFQ11" s="46"/>
      <c r="NFR11" s="46"/>
      <c r="NFS11" s="46"/>
      <c r="NFT11" s="46"/>
      <c r="NFU11" s="46"/>
      <c r="NFV11" s="46"/>
      <c r="NFW11" s="46"/>
      <c r="NFX11" s="46"/>
      <c r="NFY11" s="46"/>
      <c r="NFZ11" s="46"/>
      <c r="NGA11" s="46"/>
      <c r="NGB11" s="46"/>
      <c r="NGC11" s="46"/>
      <c r="NGD11" s="46"/>
      <c r="NGE11" s="46"/>
      <c r="NGF11" s="46"/>
      <c r="NGG11" s="46"/>
      <c r="NGH11" s="46"/>
      <c r="NGI11" s="46"/>
      <c r="NGJ11" s="46"/>
      <c r="NGK11" s="46"/>
      <c r="NGL11" s="46"/>
      <c r="NGM11" s="46"/>
      <c r="NGN11" s="46"/>
      <c r="NGO11" s="46"/>
      <c r="NGP11" s="46"/>
      <c r="NGQ11" s="46"/>
      <c r="NGR11" s="46"/>
      <c r="NGS11" s="46"/>
      <c r="NGT11" s="46"/>
      <c r="NGU11" s="46"/>
      <c r="NGV11" s="46"/>
      <c r="NGW11" s="46"/>
      <c r="NGX11" s="46"/>
      <c r="NGY11" s="46"/>
      <c r="NGZ11" s="46"/>
      <c r="NHA11" s="46"/>
      <c r="NHB11" s="46"/>
      <c r="NHC11" s="46"/>
      <c r="NHD11" s="46"/>
      <c r="NHE11" s="46"/>
      <c r="NHF11" s="46"/>
      <c r="NHG11" s="46"/>
      <c r="NHH11" s="46"/>
      <c r="NHI11" s="46"/>
      <c r="NHJ11" s="46"/>
      <c r="NHK11" s="46"/>
      <c r="NHL11" s="46"/>
      <c r="NHM11" s="46"/>
      <c r="NHN11" s="46"/>
      <c r="NHO11" s="46"/>
      <c r="NHP11" s="46"/>
      <c r="NHQ11" s="46"/>
      <c r="NHR11" s="46"/>
      <c r="NHS11" s="46"/>
      <c r="NHT11" s="46"/>
      <c r="NHU11" s="46"/>
      <c r="NHV11" s="46"/>
      <c r="NHW11" s="46"/>
      <c r="NHX11" s="46"/>
      <c r="NHY11" s="46"/>
      <c r="NHZ11" s="46"/>
      <c r="NIA11" s="46"/>
      <c r="NIB11" s="46"/>
      <c r="NIC11" s="46"/>
      <c r="NID11" s="46"/>
      <c r="NIE11" s="46"/>
      <c r="NIF11" s="46"/>
      <c r="NIG11" s="46"/>
      <c r="NIH11" s="46"/>
      <c r="NII11" s="46"/>
      <c r="NIJ11" s="46"/>
      <c r="NIK11" s="46"/>
      <c r="NIL11" s="46"/>
      <c r="NIM11" s="46"/>
      <c r="NIN11" s="46"/>
      <c r="NIO11" s="46"/>
      <c r="NIP11" s="46"/>
      <c r="NIQ11" s="46"/>
      <c r="NIR11" s="46"/>
      <c r="NIS11" s="46"/>
      <c r="NIT11" s="46"/>
      <c r="NIU11" s="46"/>
      <c r="NIV11" s="46"/>
      <c r="NIW11" s="46"/>
      <c r="NIX11" s="46"/>
      <c r="NIY11" s="46"/>
      <c r="NIZ11" s="46"/>
      <c r="NJA11" s="46"/>
      <c r="NJB11" s="46"/>
      <c r="NJC11" s="46"/>
      <c r="NJD11" s="46"/>
      <c r="NJE11" s="46"/>
      <c r="NJF11" s="46"/>
      <c r="NJG11" s="46"/>
      <c r="NJH11" s="46"/>
      <c r="NJI11" s="46"/>
      <c r="NJJ11" s="46"/>
      <c r="NJK11" s="46"/>
      <c r="NJL11" s="46"/>
      <c r="NJM11" s="46"/>
      <c r="NJN11" s="46"/>
      <c r="NJO11" s="46"/>
      <c r="NJP11" s="46"/>
      <c r="NJQ11" s="46"/>
      <c r="NJR11" s="46"/>
      <c r="NJS11" s="46"/>
      <c r="NJT11" s="46"/>
      <c r="NJU11" s="46"/>
      <c r="NJV11" s="46"/>
      <c r="NJW11" s="46"/>
      <c r="NJX11" s="46"/>
      <c r="NJY11" s="46"/>
      <c r="NJZ11" s="46"/>
      <c r="NKA11" s="46"/>
      <c r="NKB11" s="46"/>
      <c r="NKC11" s="46"/>
      <c r="NKD11" s="46"/>
      <c r="NKE11" s="46"/>
      <c r="NKF11" s="46"/>
      <c r="NKG11" s="46"/>
      <c r="NKH11" s="46"/>
      <c r="NKI11" s="46"/>
      <c r="NKJ11" s="46"/>
      <c r="NKK11" s="46"/>
      <c r="NKL11" s="46"/>
      <c r="NKM11" s="46"/>
      <c r="NKN11" s="46"/>
      <c r="NKO11" s="46"/>
      <c r="NKP11" s="46"/>
      <c r="NKQ11" s="46"/>
      <c r="NKR11" s="46"/>
      <c r="NKS11" s="46"/>
      <c r="NKT11" s="46"/>
      <c r="NKU11" s="46"/>
      <c r="NKV11" s="46"/>
      <c r="NKW11" s="46"/>
      <c r="NKX11" s="46"/>
      <c r="NKY11" s="46"/>
      <c r="NKZ11" s="46"/>
      <c r="NLA11" s="46"/>
      <c r="NLB11" s="46"/>
      <c r="NLC11" s="46"/>
      <c r="NLD11" s="46"/>
      <c r="NLE11" s="46"/>
      <c r="NLF11" s="46"/>
      <c r="NLG11" s="46"/>
      <c r="NLH11" s="46"/>
      <c r="NLI11" s="46"/>
      <c r="NLJ11" s="46"/>
      <c r="NLK11" s="46"/>
      <c r="NLL11" s="46"/>
      <c r="NLM11" s="46"/>
      <c r="NLN11" s="46"/>
      <c r="NLO11" s="46"/>
      <c r="NLP11" s="46"/>
      <c r="NLQ11" s="46"/>
      <c r="NLR11" s="46"/>
      <c r="NLS11" s="46"/>
      <c r="NLT11" s="46"/>
      <c r="NLU11" s="46"/>
      <c r="NLV11" s="46"/>
      <c r="NLW11" s="46"/>
      <c r="NLX11" s="46"/>
      <c r="NLY11" s="46"/>
      <c r="NLZ11" s="46"/>
      <c r="NMA11" s="46"/>
      <c r="NMB11" s="46"/>
      <c r="NMC11" s="46"/>
      <c r="NMD11" s="46"/>
      <c r="NME11" s="46"/>
      <c r="NMF11" s="46"/>
      <c r="NMG11" s="46"/>
      <c r="NMH11" s="46"/>
      <c r="NMI11" s="46"/>
      <c r="NMJ11" s="46"/>
      <c r="NMK11" s="46"/>
      <c r="NML11" s="46"/>
      <c r="NMM11" s="46"/>
      <c r="NMN11" s="46"/>
      <c r="NMO11" s="46"/>
      <c r="NMP11" s="46"/>
      <c r="NMQ11" s="46"/>
      <c r="NMR11" s="46"/>
      <c r="NMS11" s="46"/>
      <c r="NMT11" s="46"/>
      <c r="NMU11" s="46"/>
      <c r="NMV11" s="46"/>
      <c r="NMW11" s="46"/>
      <c r="NMX11" s="46"/>
      <c r="NMY11" s="46"/>
      <c r="NMZ11" s="46"/>
      <c r="NNA11" s="46"/>
      <c r="NNB11" s="46"/>
      <c r="NNC11" s="46"/>
      <c r="NND11" s="46"/>
      <c r="NNE11" s="46"/>
      <c r="NNF11" s="46"/>
      <c r="NNG11" s="46"/>
      <c r="NNH11" s="46"/>
      <c r="NNI11" s="46"/>
      <c r="NNJ11" s="46"/>
      <c r="NNK11" s="46"/>
      <c r="NNL11" s="46"/>
      <c r="NNM11" s="46"/>
      <c r="NNN11" s="46"/>
      <c r="NNO11" s="46"/>
      <c r="NNP11" s="46"/>
      <c r="NNQ11" s="46"/>
      <c r="NNR11" s="46"/>
      <c r="NNS11" s="46"/>
      <c r="NNT11" s="46"/>
      <c r="NNU11" s="46"/>
      <c r="NNV11" s="46"/>
      <c r="NNW11" s="46"/>
      <c r="NNX11" s="46"/>
      <c r="NNY11" s="46"/>
      <c r="NNZ11" s="46"/>
      <c r="NOA11" s="46"/>
      <c r="NOB11" s="46"/>
      <c r="NOC11" s="46"/>
      <c r="NOD11" s="46"/>
      <c r="NOE11" s="46"/>
      <c r="NOF11" s="46"/>
      <c r="NOG11" s="46"/>
      <c r="NOH11" s="46"/>
      <c r="NOI11" s="46"/>
      <c r="NOJ11" s="46"/>
      <c r="NOK11" s="46"/>
      <c r="NOL11" s="46"/>
      <c r="NOM11" s="46"/>
      <c r="NON11" s="46"/>
      <c r="NOO11" s="46"/>
      <c r="NOP11" s="46"/>
      <c r="NOQ11" s="46"/>
      <c r="NOR11" s="46"/>
      <c r="NOS11" s="46"/>
      <c r="NOT11" s="46"/>
      <c r="NOU11" s="46"/>
      <c r="NOV11" s="46"/>
      <c r="NOW11" s="46"/>
      <c r="NOX11" s="46"/>
      <c r="NOY11" s="46"/>
      <c r="NOZ11" s="46"/>
      <c r="NPA11" s="46"/>
      <c r="NPB11" s="46"/>
      <c r="NPC11" s="46"/>
      <c r="NPD11" s="46"/>
      <c r="NPE11" s="46"/>
      <c r="NPF11" s="46"/>
      <c r="NPG11" s="46"/>
      <c r="NPH11" s="46"/>
      <c r="NPI11" s="46"/>
      <c r="NPJ11" s="46"/>
      <c r="NPK11" s="46"/>
      <c r="NPL11" s="46"/>
      <c r="NPM11" s="46"/>
      <c r="NPN11" s="46"/>
      <c r="NPO11" s="46"/>
      <c r="NPP11" s="46"/>
      <c r="NPQ11" s="46"/>
      <c r="NPR11" s="46"/>
      <c r="NPS11" s="46"/>
      <c r="NPT11" s="46"/>
      <c r="NPU11" s="46"/>
      <c r="NPV11" s="46"/>
      <c r="NPW11" s="46"/>
      <c r="NPX11" s="46"/>
      <c r="NPY11" s="46"/>
      <c r="NPZ11" s="46"/>
      <c r="NQA11" s="46"/>
      <c r="NQB11" s="46"/>
      <c r="NQC11" s="46"/>
      <c r="NQD11" s="46"/>
      <c r="NQE11" s="46"/>
      <c r="NQF11" s="46"/>
      <c r="NQG11" s="46"/>
      <c r="NQH11" s="46"/>
      <c r="NQI11" s="46"/>
      <c r="NQJ11" s="46"/>
      <c r="NQK11" s="46"/>
      <c r="NQL11" s="46"/>
      <c r="NQM11" s="46"/>
      <c r="NQN11" s="46"/>
      <c r="NQO11" s="46"/>
      <c r="NQP11" s="46"/>
      <c r="NQQ11" s="46"/>
      <c r="NQR11" s="46"/>
      <c r="NQS11" s="46"/>
      <c r="NQT11" s="46"/>
      <c r="NQU11" s="46"/>
      <c r="NQV11" s="46"/>
      <c r="NQW11" s="46"/>
      <c r="NQX11" s="46"/>
      <c r="NQY11" s="46"/>
      <c r="NQZ11" s="46"/>
      <c r="NRA11" s="46"/>
      <c r="NRB11" s="46"/>
      <c r="NRC11" s="46"/>
      <c r="NRD11" s="46"/>
      <c r="NRE11" s="46"/>
      <c r="NRF11" s="46"/>
      <c r="NRG11" s="46"/>
      <c r="NRH11" s="46"/>
      <c r="NRI11" s="46"/>
      <c r="NRJ11" s="46"/>
      <c r="NRK11" s="46"/>
      <c r="NRL11" s="46"/>
      <c r="NRM11" s="46"/>
      <c r="NRN11" s="46"/>
      <c r="NRO11" s="46"/>
      <c r="NRP11" s="46"/>
      <c r="NRQ11" s="46"/>
      <c r="NRR11" s="46"/>
      <c r="NRS11" s="46"/>
      <c r="NRT11" s="46"/>
      <c r="NRU11" s="46"/>
      <c r="NRV11" s="46"/>
      <c r="NRW11" s="46"/>
      <c r="NRX11" s="46"/>
      <c r="NRY11" s="46"/>
      <c r="NRZ11" s="46"/>
      <c r="NSA11" s="46"/>
      <c r="NSB11" s="46"/>
      <c r="NSC11" s="46"/>
      <c r="NSD11" s="46"/>
      <c r="NSE11" s="46"/>
      <c r="NSF11" s="46"/>
      <c r="NSG11" s="46"/>
      <c r="NSH11" s="46"/>
      <c r="NSI11" s="46"/>
      <c r="NSJ11" s="46"/>
      <c r="NSK11" s="46"/>
      <c r="NSL11" s="46"/>
      <c r="NSM11" s="46"/>
      <c r="NSN11" s="46"/>
      <c r="NSO11" s="46"/>
      <c r="NSP11" s="46"/>
      <c r="NSQ11" s="46"/>
      <c r="NSR11" s="46"/>
      <c r="NSS11" s="46"/>
      <c r="NST11" s="46"/>
      <c r="NSU11" s="46"/>
      <c r="NSV11" s="46"/>
      <c r="NSW11" s="46"/>
      <c r="NSX11" s="46"/>
      <c r="NSY11" s="46"/>
      <c r="NSZ11" s="46"/>
      <c r="NTA11" s="46"/>
      <c r="NTB11" s="46"/>
      <c r="NTC11" s="46"/>
      <c r="NTD11" s="46"/>
      <c r="NTE11" s="46"/>
      <c r="NTF11" s="46"/>
      <c r="NTG11" s="46"/>
      <c r="NTH11" s="46"/>
      <c r="NTI11" s="46"/>
      <c r="NTJ11" s="46"/>
      <c r="NTK11" s="46"/>
      <c r="NTL11" s="46"/>
      <c r="NTM11" s="46"/>
      <c r="NTN11" s="46"/>
      <c r="NTO11" s="46"/>
      <c r="NTP11" s="46"/>
      <c r="NTQ11" s="46"/>
      <c r="NTR11" s="46"/>
      <c r="NTS11" s="46"/>
      <c r="NTT11" s="46"/>
      <c r="NTU11" s="46"/>
      <c r="NTV11" s="46"/>
      <c r="NTW11" s="46"/>
      <c r="NTX11" s="46"/>
      <c r="NTY11" s="46"/>
      <c r="NTZ11" s="46"/>
      <c r="NUA11" s="46"/>
      <c r="NUB11" s="46"/>
      <c r="NUC11" s="46"/>
      <c r="NUD11" s="46"/>
      <c r="NUE11" s="46"/>
      <c r="NUF11" s="46"/>
      <c r="NUG11" s="46"/>
      <c r="NUH11" s="46"/>
      <c r="NUI11" s="46"/>
      <c r="NUJ11" s="46"/>
      <c r="NUK11" s="46"/>
      <c r="NUL11" s="46"/>
      <c r="NUM11" s="46"/>
      <c r="NUN11" s="46"/>
      <c r="NUO11" s="46"/>
      <c r="NUP11" s="46"/>
      <c r="NUQ11" s="46"/>
      <c r="NUR11" s="46"/>
      <c r="NUS11" s="46"/>
      <c r="NUT11" s="46"/>
      <c r="NUU11" s="46"/>
      <c r="NUV11" s="46"/>
      <c r="NUW11" s="46"/>
      <c r="NUX11" s="46"/>
      <c r="NUY11" s="46"/>
      <c r="NUZ11" s="46"/>
      <c r="NVA11" s="46"/>
      <c r="NVB11" s="46"/>
      <c r="NVC11" s="46"/>
      <c r="NVD11" s="46"/>
      <c r="NVE11" s="46"/>
      <c r="NVF11" s="46"/>
      <c r="NVG11" s="46"/>
      <c r="NVH11" s="46"/>
      <c r="NVI11" s="46"/>
      <c r="NVJ11" s="46"/>
      <c r="NVK11" s="46"/>
      <c r="NVL11" s="46"/>
      <c r="NVM11" s="46"/>
      <c r="NVN11" s="46"/>
      <c r="NVO11" s="46"/>
      <c r="NVP11" s="46"/>
      <c r="NVQ11" s="46"/>
      <c r="NVR11" s="46"/>
      <c r="NVS11" s="46"/>
      <c r="NVT11" s="46"/>
      <c r="NVU11" s="46"/>
      <c r="NVV11" s="46"/>
      <c r="NVW11" s="46"/>
      <c r="NVX11" s="46"/>
      <c r="NVY11" s="46"/>
      <c r="NVZ11" s="46"/>
      <c r="NWA11" s="46"/>
      <c r="NWB11" s="46"/>
      <c r="NWC11" s="46"/>
      <c r="NWD11" s="46"/>
      <c r="NWE11" s="46"/>
      <c r="NWF11" s="46"/>
      <c r="NWG11" s="46"/>
      <c r="NWH11" s="46"/>
      <c r="NWI11" s="46"/>
      <c r="NWJ11" s="46"/>
      <c r="NWK11" s="46"/>
      <c r="NWL11" s="46"/>
      <c r="NWM11" s="46"/>
      <c r="NWN11" s="46"/>
      <c r="NWO11" s="46"/>
      <c r="NWP11" s="46"/>
      <c r="NWQ11" s="46"/>
      <c r="NWR11" s="46"/>
      <c r="NWS11" s="46"/>
      <c r="NWT11" s="46"/>
      <c r="NWU11" s="46"/>
      <c r="NWV11" s="46"/>
      <c r="NWW11" s="46"/>
      <c r="NWX11" s="46"/>
      <c r="NWY11" s="46"/>
      <c r="NWZ11" s="46"/>
      <c r="NXA11" s="46"/>
      <c r="NXB11" s="46"/>
      <c r="NXC11" s="46"/>
      <c r="NXD11" s="46"/>
      <c r="NXE11" s="46"/>
      <c r="NXF11" s="46"/>
      <c r="NXG11" s="46"/>
      <c r="NXH11" s="46"/>
      <c r="NXI11" s="46"/>
      <c r="NXJ11" s="46"/>
      <c r="NXK11" s="46"/>
      <c r="NXL11" s="46"/>
      <c r="NXM11" s="46"/>
      <c r="NXN11" s="46"/>
      <c r="NXO11" s="46"/>
      <c r="NXP11" s="46"/>
      <c r="NXQ11" s="46"/>
      <c r="NXR11" s="46"/>
      <c r="NXS11" s="46"/>
      <c r="NXT11" s="46"/>
      <c r="NXU11" s="46"/>
      <c r="NXV11" s="46"/>
      <c r="NXW11" s="46"/>
      <c r="NXX11" s="46"/>
      <c r="NXY11" s="46"/>
      <c r="NXZ11" s="46"/>
      <c r="NYA11" s="46"/>
      <c r="NYB11" s="46"/>
      <c r="NYC11" s="46"/>
      <c r="NYD11" s="46"/>
      <c r="NYE11" s="46"/>
      <c r="NYF11" s="46"/>
      <c r="NYG11" s="46"/>
      <c r="NYH11" s="46"/>
      <c r="NYI11" s="46"/>
      <c r="NYJ11" s="46"/>
      <c r="NYK11" s="46"/>
      <c r="NYL11" s="46"/>
      <c r="NYM11" s="46"/>
      <c r="NYN11" s="46"/>
      <c r="NYO11" s="46"/>
      <c r="NYP11" s="46"/>
      <c r="NYQ11" s="46"/>
      <c r="NYR11" s="46"/>
      <c r="NYS11" s="46"/>
      <c r="NYT11" s="46"/>
      <c r="NYU11" s="46"/>
      <c r="NYV11" s="46"/>
      <c r="NYW11" s="46"/>
      <c r="NYX11" s="46"/>
      <c r="NYY11" s="46"/>
      <c r="NYZ11" s="46"/>
      <c r="NZA11" s="46"/>
      <c r="NZB11" s="46"/>
      <c r="NZC11" s="46"/>
      <c r="NZD11" s="46"/>
      <c r="NZE11" s="46"/>
      <c r="NZF11" s="46"/>
      <c r="NZG11" s="46"/>
      <c r="NZH11" s="46"/>
      <c r="NZI11" s="46"/>
      <c r="NZJ11" s="46"/>
      <c r="NZK11" s="46"/>
      <c r="NZL11" s="46"/>
      <c r="NZM11" s="46"/>
      <c r="NZN11" s="46"/>
      <c r="NZO11" s="46"/>
      <c r="NZP11" s="46"/>
      <c r="NZQ11" s="46"/>
      <c r="NZR11" s="46"/>
      <c r="NZS11" s="46"/>
      <c r="NZT11" s="46"/>
      <c r="NZU11" s="46"/>
      <c r="NZV11" s="46"/>
      <c r="NZW11" s="46"/>
      <c r="NZX11" s="46"/>
      <c r="NZY11" s="46"/>
      <c r="NZZ11" s="46"/>
      <c r="OAA11" s="46"/>
      <c r="OAB11" s="46"/>
      <c r="OAC11" s="46"/>
      <c r="OAD11" s="46"/>
      <c r="OAE11" s="46"/>
      <c r="OAF11" s="46"/>
      <c r="OAG11" s="46"/>
      <c r="OAH11" s="46"/>
      <c r="OAI11" s="46"/>
      <c r="OAJ11" s="46"/>
      <c r="OAK11" s="46"/>
      <c r="OAL11" s="46"/>
      <c r="OAM11" s="46"/>
      <c r="OAN11" s="46"/>
      <c r="OAO11" s="46"/>
      <c r="OAP11" s="46"/>
      <c r="OAQ11" s="46"/>
      <c r="OAR11" s="46"/>
      <c r="OAS11" s="46"/>
      <c r="OAT11" s="46"/>
      <c r="OAU11" s="46"/>
      <c r="OAV11" s="46"/>
      <c r="OAW11" s="46"/>
      <c r="OAX11" s="46"/>
      <c r="OAY11" s="46"/>
      <c r="OAZ11" s="46"/>
      <c r="OBA11" s="46"/>
      <c r="OBB11" s="46"/>
      <c r="OBC11" s="46"/>
      <c r="OBD11" s="46"/>
      <c r="OBE11" s="46"/>
      <c r="OBF11" s="46"/>
      <c r="OBG11" s="46"/>
      <c r="OBH11" s="46"/>
      <c r="OBI11" s="46"/>
      <c r="OBJ11" s="46"/>
      <c r="OBK11" s="46"/>
      <c r="OBL11" s="46"/>
      <c r="OBM11" s="46"/>
      <c r="OBN11" s="46"/>
      <c r="OBO11" s="46"/>
      <c r="OBP11" s="46"/>
      <c r="OBQ11" s="46"/>
      <c r="OBR11" s="46"/>
      <c r="OBS11" s="46"/>
      <c r="OBT11" s="46"/>
      <c r="OBU11" s="46"/>
      <c r="OBV11" s="46"/>
      <c r="OBW11" s="46"/>
      <c r="OBX11" s="46"/>
      <c r="OBY11" s="46"/>
      <c r="OBZ11" s="46"/>
      <c r="OCA11" s="46"/>
      <c r="OCB11" s="46"/>
      <c r="OCC11" s="46"/>
      <c r="OCD11" s="46"/>
      <c r="OCE11" s="46"/>
      <c r="OCF11" s="46"/>
      <c r="OCG11" s="46"/>
      <c r="OCH11" s="46"/>
      <c r="OCI11" s="46"/>
      <c r="OCJ11" s="46"/>
      <c r="OCK11" s="46"/>
      <c r="OCL11" s="46"/>
      <c r="OCM11" s="46"/>
      <c r="OCN11" s="46"/>
      <c r="OCO11" s="46"/>
      <c r="OCP11" s="46"/>
      <c r="OCQ11" s="46"/>
      <c r="OCR11" s="46"/>
      <c r="OCS11" s="46"/>
      <c r="OCT11" s="46"/>
      <c r="OCU11" s="46"/>
      <c r="OCV11" s="46"/>
      <c r="OCW11" s="46"/>
      <c r="OCX11" s="46"/>
      <c r="OCY11" s="46"/>
      <c r="OCZ11" s="46"/>
      <c r="ODA11" s="46"/>
      <c r="ODB11" s="46"/>
      <c r="ODC11" s="46"/>
      <c r="ODD11" s="46"/>
      <c r="ODE11" s="46"/>
      <c r="ODF11" s="46"/>
      <c r="ODG11" s="46"/>
      <c r="ODH11" s="46"/>
      <c r="ODI11" s="46"/>
      <c r="ODJ11" s="46"/>
      <c r="ODK11" s="46"/>
      <c r="ODL11" s="46"/>
      <c r="ODM11" s="46"/>
      <c r="ODN11" s="46"/>
      <c r="ODO11" s="46"/>
      <c r="ODP11" s="46"/>
      <c r="ODQ11" s="46"/>
      <c r="ODR11" s="46"/>
      <c r="ODS11" s="46"/>
      <c r="ODT11" s="46"/>
      <c r="ODU11" s="46"/>
      <c r="ODV11" s="46"/>
      <c r="ODW11" s="46"/>
      <c r="ODX11" s="46"/>
      <c r="ODY11" s="46"/>
      <c r="ODZ11" s="46"/>
      <c r="OEA11" s="46"/>
      <c r="OEB11" s="46"/>
      <c r="OEC11" s="46"/>
      <c r="OED11" s="46"/>
      <c r="OEE11" s="46"/>
      <c r="OEF11" s="46"/>
      <c r="OEG11" s="46"/>
      <c r="OEH11" s="46"/>
      <c r="OEI11" s="46"/>
      <c r="OEJ11" s="46"/>
      <c r="OEK11" s="46"/>
      <c r="OEL11" s="46"/>
      <c r="OEM11" s="46"/>
      <c r="OEN11" s="46"/>
      <c r="OEO11" s="46"/>
      <c r="OEP11" s="46"/>
      <c r="OEQ11" s="46"/>
      <c r="OER11" s="46"/>
      <c r="OES11" s="46"/>
      <c r="OET11" s="46"/>
      <c r="OEU11" s="46"/>
      <c r="OEV11" s="46"/>
      <c r="OEW11" s="46"/>
      <c r="OEX11" s="46"/>
      <c r="OEY11" s="46"/>
      <c r="OEZ11" s="46"/>
      <c r="OFA11" s="46"/>
      <c r="OFB11" s="46"/>
      <c r="OFC11" s="46"/>
      <c r="OFD11" s="46"/>
      <c r="OFE11" s="46"/>
      <c r="OFF11" s="46"/>
      <c r="OFG11" s="46"/>
      <c r="OFH11" s="46"/>
      <c r="OFI11" s="46"/>
      <c r="OFJ11" s="46"/>
      <c r="OFK11" s="46"/>
      <c r="OFL11" s="46"/>
      <c r="OFM11" s="46"/>
      <c r="OFN11" s="46"/>
      <c r="OFO11" s="46"/>
      <c r="OFP11" s="46"/>
      <c r="OFQ11" s="46"/>
      <c r="OFR11" s="46"/>
      <c r="OFS11" s="46"/>
      <c r="OFT11" s="46"/>
      <c r="OFU11" s="46"/>
      <c r="OFV11" s="46"/>
      <c r="OFW11" s="46"/>
      <c r="OFX11" s="46"/>
      <c r="OFY11" s="46"/>
      <c r="OFZ11" s="46"/>
      <c r="OGA11" s="46"/>
      <c r="OGB11" s="46"/>
      <c r="OGC11" s="46"/>
      <c r="OGD11" s="46"/>
      <c r="OGE11" s="46"/>
      <c r="OGF11" s="46"/>
      <c r="OGG11" s="46"/>
      <c r="OGH11" s="46"/>
      <c r="OGI11" s="46"/>
      <c r="OGJ11" s="46"/>
      <c r="OGK11" s="46"/>
      <c r="OGL11" s="46"/>
      <c r="OGM11" s="46"/>
      <c r="OGN11" s="46"/>
      <c r="OGO11" s="46"/>
      <c r="OGP11" s="46"/>
      <c r="OGQ11" s="46"/>
      <c r="OGR11" s="46"/>
      <c r="OGS11" s="46"/>
      <c r="OGT11" s="46"/>
      <c r="OGU11" s="46"/>
      <c r="OGV11" s="46"/>
      <c r="OGW11" s="46"/>
      <c r="OGX11" s="46"/>
      <c r="OGY11" s="46"/>
      <c r="OGZ11" s="46"/>
      <c r="OHA11" s="46"/>
      <c r="OHB11" s="46"/>
      <c r="OHC11" s="46"/>
      <c r="OHD11" s="46"/>
      <c r="OHE11" s="46"/>
      <c r="OHF11" s="46"/>
      <c r="OHG11" s="46"/>
      <c r="OHH11" s="46"/>
      <c r="OHI11" s="46"/>
      <c r="OHJ11" s="46"/>
      <c r="OHK11" s="46"/>
      <c r="OHL11" s="46"/>
      <c r="OHM11" s="46"/>
      <c r="OHN11" s="46"/>
      <c r="OHO11" s="46"/>
      <c r="OHP11" s="46"/>
      <c r="OHQ11" s="46"/>
      <c r="OHR11" s="46"/>
      <c r="OHS11" s="46"/>
      <c r="OHT11" s="46"/>
      <c r="OHU11" s="46"/>
      <c r="OHV11" s="46"/>
      <c r="OHW11" s="46"/>
      <c r="OHX11" s="46"/>
      <c r="OHY11" s="46"/>
      <c r="OHZ11" s="46"/>
      <c r="OIA11" s="46"/>
      <c r="OIB11" s="46"/>
      <c r="OIC11" s="46"/>
      <c r="OID11" s="46"/>
      <c r="OIE11" s="46"/>
      <c r="OIF11" s="46"/>
      <c r="OIG11" s="46"/>
      <c r="OIH11" s="46"/>
      <c r="OII11" s="46"/>
      <c r="OIJ11" s="46"/>
      <c r="OIK11" s="46"/>
      <c r="OIL11" s="46"/>
      <c r="OIM11" s="46"/>
      <c r="OIN11" s="46"/>
      <c r="OIO11" s="46"/>
      <c r="OIP11" s="46"/>
      <c r="OIQ11" s="46"/>
      <c r="OIR11" s="46"/>
      <c r="OIS11" s="46"/>
      <c r="OIT11" s="46"/>
      <c r="OIU11" s="46"/>
      <c r="OIV11" s="46"/>
      <c r="OIW11" s="46"/>
      <c r="OIX11" s="46"/>
      <c r="OIY11" s="46"/>
      <c r="OIZ11" s="46"/>
      <c r="OJA11" s="46"/>
      <c r="OJB11" s="46"/>
      <c r="OJC11" s="46"/>
      <c r="OJD11" s="46"/>
      <c r="OJE11" s="46"/>
      <c r="OJF11" s="46"/>
      <c r="OJG11" s="46"/>
      <c r="OJH11" s="46"/>
      <c r="OJI11" s="46"/>
      <c r="OJJ11" s="46"/>
      <c r="OJK11" s="46"/>
      <c r="OJL11" s="46"/>
      <c r="OJM11" s="46"/>
      <c r="OJN11" s="46"/>
      <c r="OJO11" s="46"/>
      <c r="OJP11" s="46"/>
      <c r="OJQ11" s="46"/>
      <c r="OJR11" s="46"/>
      <c r="OJS11" s="46"/>
      <c r="OJT11" s="46"/>
      <c r="OJU11" s="46"/>
      <c r="OJV11" s="46"/>
      <c r="OJW11" s="46"/>
      <c r="OJX11" s="46"/>
      <c r="OJY11" s="46"/>
      <c r="OJZ11" s="46"/>
      <c r="OKA11" s="46"/>
      <c r="OKB11" s="46"/>
      <c r="OKC11" s="46"/>
      <c r="OKD11" s="46"/>
      <c r="OKE11" s="46"/>
      <c r="OKF11" s="46"/>
      <c r="OKG11" s="46"/>
      <c r="OKH11" s="46"/>
      <c r="OKI11" s="46"/>
      <c r="OKJ11" s="46"/>
      <c r="OKK11" s="46"/>
      <c r="OKL11" s="46"/>
      <c r="OKM11" s="46"/>
      <c r="OKN11" s="46"/>
      <c r="OKO11" s="46"/>
      <c r="OKP11" s="46"/>
      <c r="OKQ11" s="46"/>
      <c r="OKR11" s="46"/>
      <c r="OKS11" s="46"/>
      <c r="OKT11" s="46"/>
      <c r="OKU11" s="46"/>
      <c r="OKV11" s="46"/>
      <c r="OKW11" s="46"/>
      <c r="OKX11" s="46"/>
      <c r="OKY11" s="46"/>
      <c r="OKZ11" s="46"/>
      <c r="OLA11" s="46"/>
      <c r="OLB11" s="46"/>
      <c r="OLC11" s="46"/>
      <c r="OLD11" s="46"/>
      <c r="OLE11" s="46"/>
      <c r="OLF11" s="46"/>
      <c r="OLG11" s="46"/>
      <c r="OLH11" s="46"/>
      <c r="OLI11" s="46"/>
      <c r="OLJ11" s="46"/>
      <c r="OLK11" s="46"/>
      <c r="OLL11" s="46"/>
      <c r="OLM11" s="46"/>
      <c r="OLN11" s="46"/>
      <c r="OLO11" s="46"/>
      <c r="OLP11" s="46"/>
      <c r="OLQ11" s="46"/>
      <c r="OLR11" s="46"/>
      <c r="OLS11" s="46"/>
      <c r="OLT11" s="46"/>
      <c r="OLU11" s="46"/>
      <c r="OLV11" s="46"/>
      <c r="OLW11" s="46"/>
      <c r="OLX11" s="46"/>
      <c r="OLY11" s="46"/>
      <c r="OLZ11" s="46"/>
      <c r="OMA11" s="46"/>
      <c r="OMB11" s="46"/>
      <c r="OMC11" s="46"/>
      <c r="OMD11" s="46"/>
      <c r="OME11" s="46"/>
      <c r="OMF11" s="46"/>
      <c r="OMG11" s="46"/>
      <c r="OMH11" s="46"/>
      <c r="OMI11" s="46"/>
      <c r="OMJ11" s="46"/>
      <c r="OMK11" s="46"/>
      <c r="OML11" s="46"/>
      <c r="OMM11" s="46"/>
      <c r="OMN11" s="46"/>
      <c r="OMO11" s="46"/>
      <c r="OMP11" s="46"/>
      <c r="OMQ11" s="46"/>
      <c r="OMR11" s="46"/>
      <c r="OMS11" s="46"/>
      <c r="OMT11" s="46"/>
      <c r="OMU11" s="46"/>
      <c r="OMV11" s="46"/>
      <c r="OMW11" s="46"/>
      <c r="OMX11" s="46"/>
      <c r="OMY11" s="46"/>
      <c r="OMZ11" s="46"/>
      <c r="ONA11" s="46"/>
      <c r="ONB11" s="46"/>
      <c r="ONC11" s="46"/>
      <c r="OND11" s="46"/>
      <c r="ONE11" s="46"/>
      <c r="ONF11" s="46"/>
      <c r="ONG11" s="46"/>
      <c r="ONH11" s="46"/>
      <c r="ONI11" s="46"/>
      <c r="ONJ11" s="46"/>
      <c r="ONK11" s="46"/>
      <c r="ONL11" s="46"/>
      <c r="ONM11" s="46"/>
      <c r="ONN11" s="46"/>
      <c r="ONO11" s="46"/>
      <c r="ONP11" s="46"/>
      <c r="ONQ11" s="46"/>
      <c r="ONR11" s="46"/>
      <c r="ONS11" s="46"/>
      <c r="ONT11" s="46"/>
      <c r="ONU11" s="46"/>
      <c r="ONV11" s="46"/>
      <c r="ONW11" s="46"/>
      <c r="ONX11" s="46"/>
      <c r="ONY11" s="46"/>
      <c r="ONZ11" s="46"/>
      <c r="OOA11" s="46"/>
      <c r="OOB11" s="46"/>
      <c r="OOC11" s="46"/>
      <c r="OOD11" s="46"/>
      <c r="OOE11" s="46"/>
      <c r="OOF11" s="46"/>
      <c r="OOG11" s="46"/>
      <c r="OOH11" s="46"/>
      <c r="OOI11" s="46"/>
      <c r="OOJ11" s="46"/>
      <c r="OOK11" s="46"/>
      <c r="OOL11" s="46"/>
      <c r="OOM11" s="46"/>
      <c r="OON11" s="46"/>
      <c r="OOO11" s="46"/>
      <c r="OOP11" s="46"/>
      <c r="OOQ11" s="46"/>
      <c r="OOR11" s="46"/>
      <c r="OOS11" s="46"/>
      <c r="OOT11" s="46"/>
      <c r="OOU11" s="46"/>
      <c r="OOV11" s="46"/>
      <c r="OOW11" s="46"/>
      <c r="OOX11" s="46"/>
      <c r="OOY11" s="46"/>
      <c r="OOZ11" s="46"/>
      <c r="OPA11" s="46"/>
      <c r="OPB11" s="46"/>
      <c r="OPC11" s="46"/>
      <c r="OPD11" s="46"/>
      <c r="OPE11" s="46"/>
      <c r="OPF11" s="46"/>
      <c r="OPG11" s="46"/>
      <c r="OPH11" s="46"/>
      <c r="OPI11" s="46"/>
      <c r="OPJ11" s="46"/>
      <c r="OPK11" s="46"/>
      <c r="OPL11" s="46"/>
      <c r="OPM11" s="46"/>
      <c r="OPN11" s="46"/>
      <c r="OPO11" s="46"/>
      <c r="OPP11" s="46"/>
      <c r="OPQ11" s="46"/>
      <c r="OPR11" s="46"/>
      <c r="OPS11" s="46"/>
      <c r="OPT11" s="46"/>
      <c r="OPU11" s="46"/>
      <c r="OPV11" s="46"/>
      <c r="OPW11" s="46"/>
      <c r="OPX11" s="46"/>
      <c r="OPY11" s="46"/>
      <c r="OPZ11" s="46"/>
      <c r="OQA11" s="46"/>
      <c r="OQB11" s="46"/>
      <c r="OQC11" s="46"/>
      <c r="OQD11" s="46"/>
      <c r="OQE11" s="46"/>
      <c r="OQF11" s="46"/>
      <c r="OQG11" s="46"/>
      <c r="OQH11" s="46"/>
      <c r="OQI11" s="46"/>
      <c r="OQJ11" s="46"/>
      <c r="OQK11" s="46"/>
      <c r="OQL11" s="46"/>
      <c r="OQM11" s="46"/>
      <c r="OQN11" s="46"/>
      <c r="OQO11" s="46"/>
      <c r="OQP11" s="46"/>
      <c r="OQQ11" s="46"/>
      <c r="OQR11" s="46"/>
      <c r="OQS11" s="46"/>
      <c r="OQT11" s="46"/>
      <c r="OQU11" s="46"/>
      <c r="OQV11" s="46"/>
      <c r="OQW11" s="46"/>
      <c r="OQX11" s="46"/>
      <c r="OQY11" s="46"/>
      <c r="OQZ11" s="46"/>
      <c r="ORA11" s="46"/>
      <c r="ORB11" s="46"/>
      <c r="ORC11" s="46"/>
      <c r="ORD11" s="46"/>
      <c r="ORE11" s="46"/>
      <c r="ORF11" s="46"/>
      <c r="ORG11" s="46"/>
      <c r="ORH11" s="46"/>
      <c r="ORI11" s="46"/>
      <c r="ORJ11" s="46"/>
      <c r="ORK11" s="46"/>
      <c r="ORL11" s="46"/>
      <c r="ORM11" s="46"/>
      <c r="ORN11" s="46"/>
      <c r="ORO11" s="46"/>
      <c r="ORP11" s="46"/>
      <c r="ORQ11" s="46"/>
      <c r="ORR11" s="46"/>
      <c r="ORS11" s="46"/>
      <c r="ORT11" s="46"/>
      <c r="ORU11" s="46"/>
      <c r="ORV11" s="46"/>
      <c r="ORW11" s="46"/>
      <c r="ORX11" s="46"/>
      <c r="ORY11" s="46"/>
      <c r="ORZ11" s="46"/>
      <c r="OSA11" s="46"/>
      <c r="OSB11" s="46"/>
      <c r="OSC11" s="46"/>
      <c r="OSD11" s="46"/>
      <c r="OSE11" s="46"/>
      <c r="OSF11" s="46"/>
      <c r="OSG11" s="46"/>
      <c r="OSH11" s="46"/>
      <c r="OSI11" s="46"/>
      <c r="OSJ11" s="46"/>
      <c r="OSK11" s="46"/>
      <c r="OSL11" s="46"/>
      <c r="OSM11" s="46"/>
      <c r="OSN11" s="46"/>
      <c r="OSO11" s="46"/>
      <c r="OSP11" s="46"/>
      <c r="OSQ11" s="46"/>
      <c r="OSR11" s="46"/>
      <c r="OSS11" s="46"/>
      <c r="OST11" s="46"/>
      <c r="OSU11" s="46"/>
      <c r="OSV11" s="46"/>
      <c r="OSW11" s="46"/>
      <c r="OSX11" s="46"/>
      <c r="OSY11" s="46"/>
      <c r="OSZ11" s="46"/>
      <c r="OTA11" s="46"/>
      <c r="OTB11" s="46"/>
      <c r="OTC11" s="46"/>
      <c r="OTD11" s="46"/>
      <c r="OTE11" s="46"/>
      <c r="OTF11" s="46"/>
      <c r="OTG11" s="46"/>
      <c r="OTH11" s="46"/>
      <c r="OTI11" s="46"/>
      <c r="OTJ11" s="46"/>
      <c r="OTK11" s="46"/>
      <c r="OTL11" s="46"/>
      <c r="OTM11" s="46"/>
      <c r="OTN11" s="46"/>
      <c r="OTO11" s="46"/>
      <c r="OTP11" s="46"/>
      <c r="OTQ11" s="46"/>
      <c r="OTR11" s="46"/>
      <c r="OTS11" s="46"/>
      <c r="OTT11" s="46"/>
      <c r="OTU11" s="46"/>
      <c r="OTV11" s="46"/>
      <c r="OTW11" s="46"/>
      <c r="OTX11" s="46"/>
      <c r="OTY11" s="46"/>
      <c r="OTZ11" s="46"/>
      <c r="OUA11" s="46"/>
      <c r="OUB11" s="46"/>
      <c r="OUC11" s="46"/>
      <c r="OUD11" s="46"/>
      <c r="OUE11" s="46"/>
      <c r="OUF11" s="46"/>
      <c r="OUG11" s="46"/>
      <c r="OUH11" s="46"/>
      <c r="OUI11" s="46"/>
      <c r="OUJ11" s="46"/>
      <c r="OUK11" s="46"/>
      <c r="OUL11" s="46"/>
      <c r="OUM11" s="46"/>
      <c r="OUN11" s="46"/>
      <c r="OUO11" s="46"/>
      <c r="OUP11" s="46"/>
      <c r="OUQ11" s="46"/>
      <c r="OUR11" s="46"/>
      <c r="OUS11" s="46"/>
      <c r="OUT11" s="46"/>
      <c r="OUU11" s="46"/>
      <c r="OUV11" s="46"/>
      <c r="OUW11" s="46"/>
      <c r="OUX11" s="46"/>
      <c r="OUY11" s="46"/>
      <c r="OUZ11" s="46"/>
      <c r="OVA11" s="46"/>
      <c r="OVB11" s="46"/>
      <c r="OVC11" s="46"/>
      <c r="OVD11" s="46"/>
      <c r="OVE11" s="46"/>
      <c r="OVF11" s="46"/>
      <c r="OVG11" s="46"/>
      <c r="OVH11" s="46"/>
      <c r="OVI11" s="46"/>
      <c r="OVJ11" s="46"/>
      <c r="OVK11" s="46"/>
      <c r="OVL11" s="46"/>
      <c r="OVM11" s="46"/>
      <c r="OVN11" s="46"/>
      <c r="OVO11" s="46"/>
      <c r="OVP11" s="46"/>
      <c r="OVQ11" s="46"/>
      <c r="OVR11" s="46"/>
      <c r="OVS11" s="46"/>
      <c r="OVT11" s="46"/>
      <c r="OVU11" s="46"/>
      <c r="OVV11" s="46"/>
      <c r="OVW11" s="46"/>
      <c r="OVX11" s="46"/>
      <c r="OVY11" s="46"/>
      <c r="OVZ11" s="46"/>
      <c r="OWA11" s="46"/>
      <c r="OWB11" s="46"/>
      <c r="OWC11" s="46"/>
      <c r="OWD11" s="46"/>
      <c r="OWE11" s="46"/>
      <c r="OWF11" s="46"/>
      <c r="OWG11" s="46"/>
      <c r="OWH11" s="46"/>
      <c r="OWI11" s="46"/>
      <c r="OWJ11" s="46"/>
      <c r="OWK11" s="46"/>
      <c r="OWL11" s="46"/>
      <c r="OWM11" s="46"/>
      <c r="OWN11" s="46"/>
      <c r="OWO11" s="46"/>
      <c r="OWP11" s="46"/>
      <c r="OWQ11" s="46"/>
      <c r="OWR11" s="46"/>
      <c r="OWS11" s="46"/>
      <c r="OWT11" s="46"/>
      <c r="OWU11" s="46"/>
      <c r="OWV11" s="46"/>
      <c r="OWW11" s="46"/>
      <c r="OWX11" s="46"/>
      <c r="OWY11" s="46"/>
      <c r="OWZ11" s="46"/>
      <c r="OXA11" s="46"/>
      <c r="OXB11" s="46"/>
      <c r="OXC11" s="46"/>
      <c r="OXD11" s="46"/>
      <c r="OXE11" s="46"/>
      <c r="OXF11" s="46"/>
      <c r="OXG11" s="46"/>
      <c r="OXH11" s="46"/>
      <c r="OXI11" s="46"/>
      <c r="OXJ11" s="46"/>
      <c r="OXK11" s="46"/>
      <c r="OXL11" s="46"/>
      <c r="OXM11" s="46"/>
      <c r="OXN11" s="46"/>
      <c r="OXO11" s="46"/>
      <c r="OXP11" s="46"/>
      <c r="OXQ11" s="46"/>
      <c r="OXR11" s="46"/>
      <c r="OXS11" s="46"/>
      <c r="OXT11" s="46"/>
      <c r="OXU11" s="46"/>
      <c r="OXV11" s="46"/>
      <c r="OXW11" s="46"/>
      <c r="OXX11" s="46"/>
      <c r="OXY11" s="46"/>
      <c r="OXZ11" s="46"/>
      <c r="OYA11" s="46"/>
      <c r="OYB11" s="46"/>
      <c r="OYC11" s="46"/>
      <c r="OYD11" s="46"/>
      <c r="OYE11" s="46"/>
      <c r="OYF11" s="46"/>
      <c r="OYG11" s="46"/>
      <c r="OYH11" s="46"/>
      <c r="OYI11" s="46"/>
      <c r="OYJ11" s="46"/>
      <c r="OYK11" s="46"/>
      <c r="OYL11" s="46"/>
      <c r="OYM11" s="46"/>
      <c r="OYN11" s="46"/>
      <c r="OYO11" s="46"/>
      <c r="OYP11" s="46"/>
      <c r="OYQ11" s="46"/>
      <c r="OYR11" s="46"/>
      <c r="OYS11" s="46"/>
      <c r="OYT11" s="46"/>
      <c r="OYU11" s="46"/>
      <c r="OYV11" s="46"/>
      <c r="OYW11" s="46"/>
      <c r="OYX11" s="46"/>
      <c r="OYY11" s="46"/>
      <c r="OYZ11" s="46"/>
      <c r="OZA11" s="46"/>
      <c r="OZB11" s="46"/>
      <c r="OZC11" s="46"/>
      <c r="OZD11" s="46"/>
      <c r="OZE11" s="46"/>
      <c r="OZF11" s="46"/>
      <c r="OZG11" s="46"/>
      <c r="OZH11" s="46"/>
      <c r="OZI11" s="46"/>
      <c r="OZJ11" s="46"/>
      <c r="OZK11" s="46"/>
      <c r="OZL11" s="46"/>
      <c r="OZM11" s="46"/>
      <c r="OZN11" s="46"/>
      <c r="OZO11" s="46"/>
      <c r="OZP11" s="46"/>
      <c r="OZQ11" s="46"/>
      <c r="OZR11" s="46"/>
      <c r="OZS11" s="46"/>
      <c r="OZT11" s="46"/>
      <c r="OZU11" s="46"/>
      <c r="OZV11" s="46"/>
      <c r="OZW11" s="46"/>
      <c r="OZX11" s="46"/>
      <c r="OZY11" s="46"/>
      <c r="OZZ11" s="46"/>
      <c r="PAA11" s="46"/>
      <c r="PAB11" s="46"/>
      <c r="PAC11" s="46"/>
      <c r="PAD11" s="46"/>
      <c r="PAE11" s="46"/>
      <c r="PAF11" s="46"/>
      <c r="PAG11" s="46"/>
      <c r="PAH11" s="46"/>
      <c r="PAI11" s="46"/>
      <c r="PAJ11" s="46"/>
      <c r="PAK11" s="46"/>
      <c r="PAL11" s="46"/>
      <c r="PAM11" s="46"/>
      <c r="PAN11" s="46"/>
      <c r="PAO11" s="46"/>
      <c r="PAP11" s="46"/>
      <c r="PAQ11" s="46"/>
      <c r="PAR11" s="46"/>
      <c r="PAS11" s="46"/>
      <c r="PAT11" s="46"/>
      <c r="PAU11" s="46"/>
      <c r="PAV11" s="46"/>
      <c r="PAW11" s="46"/>
      <c r="PAX11" s="46"/>
      <c r="PAY11" s="46"/>
      <c r="PAZ11" s="46"/>
      <c r="PBA11" s="46"/>
      <c r="PBB11" s="46"/>
      <c r="PBC11" s="46"/>
      <c r="PBD11" s="46"/>
      <c r="PBE11" s="46"/>
      <c r="PBF11" s="46"/>
      <c r="PBG11" s="46"/>
      <c r="PBH11" s="46"/>
      <c r="PBI11" s="46"/>
      <c r="PBJ11" s="46"/>
      <c r="PBK11" s="46"/>
      <c r="PBL11" s="46"/>
      <c r="PBM11" s="46"/>
      <c r="PBN11" s="46"/>
      <c r="PBO11" s="46"/>
      <c r="PBP11" s="46"/>
      <c r="PBQ11" s="46"/>
      <c r="PBR11" s="46"/>
      <c r="PBS11" s="46"/>
      <c r="PBT11" s="46"/>
      <c r="PBU11" s="46"/>
      <c r="PBV11" s="46"/>
      <c r="PBW11" s="46"/>
      <c r="PBX11" s="46"/>
      <c r="PBY11" s="46"/>
      <c r="PBZ11" s="46"/>
      <c r="PCA11" s="46"/>
      <c r="PCB11" s="46"/>
      <c r="PCC11" s="46"/>
      <c r="PCD11" s="46"/>
      <c r="PCE11" s="46"/>
      <c r="PCF11" s="46"/>
      <c r="PCG11" s="46"/>
      <c r="PCH11" s="46"/>
      <c r="PCI11" s="46"/>
      <c r="PCJ11" s="46"/>
      <c r="PCK11" s="46"/>
      <c r="PCL11" s="46"/>
      <c r="PCM11" s="46"/>
      <c r="PCN11" s="46"/>
      <c r="PCO11" s="46"/>
      <c r="PCP11" s="46"/>
      <c r="PCQ11" s="46"/>
      <c r="PCR11" s="46"/>
      <c r="PCS11" s="46"/>
      <c r="PCT11" s="46"/>
      <c r="PCU11" s="46"/>
      <c r="PCV11" s="46"/>
      <c r="PCW11" s="46"/>
      <c r="PCX11" s="46"/>
      <c r="PCY11" s="46"/>
      <c r="PCZ11" s="46"/>
      <c r="PDA11" s="46"/>
      <c r="PDB11" s="46"/>
      <c r="PDC11" s="46"/>
      <c r="PDD11" s="46"/>
      <c r="PDE11" s="46"/>
      <c r="PDF11" s="46"/>
      <c r="PDG11" s="46"/>
      <c r="PDH11" s="46"/>
      <c r="PDI11" s="46"/>
      <c r="PDJ11" s="46"/>
      <c r="PDK11" s="46"/>
      <c r="PDL11" s="46"/>
      <c r="PDM11" s="46"/>
      <c r="PDN11" s="46"/>
      <c r="PDO11" s="46"/>
      <c r="PDP11" s="46"/>
      <c r="PDQ11" s="46"/>
      <c r="PDR11" s="46"/>
      <c r="PDS11" s="46"/>
      <c r="PDT11" s="46"/>
      <c r="PDU11" s="46"/>
      <c r="PDV11" s="46"/>
      <c r="PDW11" s="46"/>
      <c r="PDX11" s="46"/>
      <c r="PDY11" s="46"/>
      <c r="PDZ11" s="46"/>
      <c r="PEA11" s="46"/>
      <c r="PEB11" s="46"/>
      <c r="PEC11" s="46"/>
      <c r="PED11" s="46"/>
      <c r="PEE11" s="46"/>
      <c r="PEF11" s="46"/>
      <c r="PEG11" s="46"/>
      <c r="PEH11" s="46"/>
      <c r="PEI11" s="46"/>
      <c r="PEJ11" s="46"/>
      <c r="PEK11" s="46"/>
      <c r="PEL11" s="46"/>
      <c r="PEM11" s="46"/>
      <c r="PEN11" s="46"/>
      <c r="PEO11" s="46"/>
      <c r="PEP11" s="46"/>
      <c r="PEQ11" s="46"/>
      <c r="PER11" s="46"/>
      <c r="PES11" s="46"/>
      <c r="PET11" s="46"/>
      <c r="PEU11" s="46"/>
      <c r="PEV11" s="46"/>
      <c r="PEW11" s="46"/>
      <c r="PEX11" s="46"/>
      <c r="PEY11" s="46"/>
      <c r="PEZ11" s="46"/>
      <c r="PFA11" s="46"/>
      <c r="PFB11" s="46"/>
      <c r="PFC11" s="46"/>
      <c r="PFD11" s="46"/>
      <c r="PFE11" s="46"/>
      <c r="PFF11" s="46"/>
      <c r="PFG11" s="46"/>
      <c r="PFH11" s="46"/>
      <c r="PFI11" s="46"/>
      <c r="PFJ11" s="46"/>
      <c r="PFK11" s="46"/>
      <c r="PFL11" s="46"/>
      <c r="PFM11" s="46"/>
      <c r="PFN11" s="46"/>
      <c r="PFO11" s="46"/>
      <c r="PFP11" s="46"/>
      <c r="PFQ11" s="46"/>
      <c r="PFR11" s="46"/>
      <c r="PFS11" s="46"/>
      <c r="PFT11" s="46"/>
      <c r="PFU11" s="46"/>
      <c r="PFV11" s="46"/>
      <c r="PFW11" s="46"/>
      <c r="PFX11" s="46"/>
      <c r="PFY11" s="46"/>
      <c r="PFZ11" s="46"/>
      <c r="PGA11" s="46"/>
      <c r="PGB11" s="46"/>
      <c r="PGC11" s="46"/>
      <c r="PGD11" s="46"/>
      <c r="PGE11" s="46"/>
      <c r="PGF11" s="46"/>
      <c r="PGG11" s="46"/>
      <c r="PGH11" s="46"/>
      <c r="PGI11" s="46"/>
      <c r="PGJ11" s="46"/>
      <c r="PGK11" s="46"/>
      <c r="PGL11" s="46"/>
      <c r="PGM11" s="46"/>
      <c r="PGN11" s="46"/>
      <c r="PGO11" s="46"/>
      <c r="PGP11" s="46"/>
      <c r="PGQ11" s="46"/>
      <c r="PGR11" s="46"/>
      <c r="PGS11" s="46"/>
      <c r="PGT11" s="46"/>
      <c r="PGU11" s="46"/>
      <c r="PGV11" s="46"/>
      <c r="PGW11" s="46"/>
      <c r="PGX11" s="46"/>
      <c r="PGY11" s="46"/>
      <c r="PGZ11" s="46"/>
      <c r="PHA11" s="46"/>
      <c r="PHB11" s="46"/>
      <c r="PHC11" s="46"/>
      <c r="PHD11" s="46"/>
      <c r="PHE11" s="46"/>
      <c r="PHF11" s="46"/>
      <c r="PHG11" s="46"/>
      <c r="PHH11" s="46"/>
      <c r="PHI11" s="46"/>
      <c r="PHJ11" s="46"/>
      <c r="PHK11" s="46"/>
      <c r="PHL11" s="46"/>
      <c r="PHM11" s="46"/>
      <c r="PHN11" s="46"/>
      <c r="PHO11" s="46"/>
      <c r="PHP11" s="46"/>
      <c r="PHQ11" s="46"/>
      <c r="PHR11" s="46"/>
      <c r="PHS11" s="46"/>
      <c r="PHT11" s="46"/>
      <c r="PHU11" s="46"/>
      <c r="PHV11" s="46"/>
      <c r="PHW11" s="46"/>
      <c r="PHX11" s="46"/>
      <c r="PHY11" s="46"/>
      <c r="PHZ11" s="46"/>
      <c r="PIA11" s="46"/>
      <c r="PIB11" s="46"/>
      <c r="PIC11" s="46"/>
      <c r="PID11" s="46"/>
      <c r="PIE11" s="46"/>
      <c r="PIF11" s="46"/>
      <c r="PIG11" s="46"/>
      <c r="PIH11" s="46"/>
      <c r="PII11" s="46"/>
      <c r="PIJ11" s="46"/>
      <c r="PIK11" s="46"/>
      <c r="PIL11" s="46"/>
      <c r="PIM11" s="46"/>
      <c r="PIN11" s="46"/>
      <c r="PIO11" s="46"/>
      <c r="PIP11" s="46"/>
      <c r="PIQ11" s="46"/>
      <c r="PIR11" s="46"/>
      <c r="PIS11" s="46"/>
      <c r="PIT11" s="46"/>
      <c r="PIU11" s="46"/>
      <c r="PIV11" s="46"/>
      <c r="PIW11" s="46"/>
      <c r="PIX11" s="46"/>
      <c r="PIY11" s="46"/>
      <c r="PIZ11" s="46"/>
      <c r="PJA11" s="46"/>
      <c r="PJB11" s="46"/>
      <c r="PJC11" s="46"/>
      <c r="PJD11" s="46"/>
      <c r="PJE11" s="46"/>
      <c r="PJF11" s="46"/>
      <c r="PJG11" s="46"/>
      <c r="PJH11" s="46"/>
      <c r="PJI11" s="46"/>
      <c r="PJJ11" s="46"/>
      <c r="PJK11" s="46"/>
      <c r="PJL11" s="46"/>
      <c r="PJM11" s="46"/>
      <c r="PJN11" s="46"/>
      <c r="PJO11" s="46"/>
      <c r="PJP11" s="46"/>
      <c r="PJQ11" s="46"/>
      <c r="PJR11" s="46"/>
      <c r="PJS11" s="46"/>
      <c r="PJT11" s="46"/>
      <c r="PJU11" s="46"/>
      <c r="PJV11" s="46"/>
      <c r="PJW11" s="46"/>
      <c r="PJX11" s="46"/>
      <c r="PJY11" s="46"/>
      <c r="PJZ11" s="46"/>
      <c r="PKA11" s="46"/>
      <c r="PKB11" s="46"/>
      <c r="PKC11" s="46"/>
      <c r="PKD11" s="46"/>
      <c r="PKE11" s="46"/>
      <c r="PKF11" s="46"/>
      <c r="PKG11" s="46"/>
      <c r="PKH11" s="46"/>
      <c r="PKI11" s="46"/>
      <c r="PKJ11" s="46"/>
      <c r="PKK11" s="46"/>
      <c r="PKL11" s="46"/>
      <c r="PKM11" s="46"/>
      <c r="PKN11" s="46"/>
      <c r="PKO11" s="46"/>
      <c r="PKP11" s="46"/>
      <c r="PKQ11" s="46"/>
      <c r="PKR11" s="46"/>
      <c r="PKS11" s="46"/>
      <c r="PKT11" s="46"/>
      <c r="PKU11" s="46"/>
      <c r="PKV11" s="46"/>
      <c r="PKW11" s="46"/>
      <c r="PKX11" s="46"/>
      <c r="PKY11" s="46"/>
      <c r="PKZ11" s="46"/>
      <c r="PLA11" s="46"/>
      <c r="PLB11" s="46"/>
      <c r="PLC11" s="46"/>
      <c r="PLD11" s="46"/>
      <c r="PLE11" s="46"/>
      <c r="PLF11" s="46"/>
      <c r="PLG11" s="46"/>
      <c r="PLH11" s="46"/>
      <c r="PLI11" s="46"/>
      <c r="PLJ11" s="46"/>
      <c r="PLK11" s="46"/>
      <c r="PLL11" s="46"/>
      <c r="PLM11" s="46"/>
      <c r="PLN11" s="46"/>
      <c r="PLO11" s="46"/>
      <c r="PLP11" s="46"/>
      <c r="PLQ11" s="46"/>
      <c r="PLR11" s="46"/>
      <c r="PLS11" s="46"/>
      <c r="PLT11" s="46"/>
      <c r="PLU11" s="46"/>
      <c r="PLV11" s="46"/>
      <c r="PLW11" s="46"/>
      <c r="PLX11" s="46"/>
      <c r="PLY11" s="46"/>
      <c r="PLZ11" s="46"/>
      <c r="PMA11" s="46"/>
      <c r="PMB11" s="46"/>
      <c r="PMC11" s="46"/>
      <c r="PMD11" s="46"/>
      <c r="PME11" s="46"/>
      <c r="PMF11" s="46"/>
      <c r="PMG11" s="46"/>
      <c r="PMH11" s="46"/>
      <c r="PMI11" s="46"/>
      <c r="PMJ11" s="46"/>
      <c r="PMK11" s="46"/>
      <c r="PML11" s="46"/>
      <c r="PMM11" s="46"/>
      <c r="PMN11" s="46"/>
      <c r="PMO11" s="46"/>
      <c r="PMP11" s="46"/>
      <c r="PMQ11" s="46"/>
      <c r="PMR11" s="46"/>
      <c r="PMS11" s="46"/>
      <c r="PMT11" s="46"/>
      <c r="PMU11" s="46"/>
      <c r="PMV11" s="46"/>
      <c r="PMW11" s="46"/>
      <c r="PMX11" s="46"/>
      <c r="PMY11" s="46"/>
      <c r="PMZ11" s="46"/>
      <c r="PNA11" s="46"/>
      <c r="PNB11" s="46"/>
      <c r="PNC11" s="46"/>
      <c r="PND11" s="46"/>
      <c r="PNE11" s="46"/>
      <c r="PNF11" s="46"/>
      <c r="PNG11" s="46"/>
      <c r="PNH11" s="46"/>
      <c r="PNI11" s="46"/>
      <c r="PNJ11" s="46"/>
      <c r="PNK11" s="46"/>
      <c r="PNL11" s="46"/>
      <c r="PNM11" s="46"/>
      <c r="PNN11" s="46"/>
      <c r="PNO11" s="46"/>
      <c r="PNP11" s="46"/>
      <c r="PNQ11" s="46"/>
      <c r="PNR11" s="46"/>
      <c r="PNS11" s="46"/>
      <c r="PNT11" s="46"/>
      <c r="PNU11" s="46"/>
      <c r="PNV11" s="46"/>
      <c r="PNW11" s="46"/>
      <c r="PNX11" s="46"/>
      <c r="PNY11" s="46"/>
      <c r="PNZ11" s="46"/>
      <c r="POA11" s="46"/>
      <c r="POB11" s="46"/>
      <c r="POC11" s="46"/>
      <c r="POD11" s="46"/>
      <c r="POE11" s="46"/>
      <c r="POF11" s="46"/>
      <c r="POG11" s="46"/>
      <c r="POH11" s="46"/>
      <c r="POI11" s="46"/>
      <c r="POJ11" s="46"/>
      <c r="POK11" s="46"/>
      <c r="POL11" s="46"/>
      <c r="POM11" s="46"/>
      <c r="PON11" s="46"/>
      <c r="POO11" s="46"/>
      <c r="POP11" s="46"/>
      <c r="POQ11" s="46"/>
      <c r="POR11" s="46"/>
      <c r="POS11" s="46"/>
      <c r="POT11" s="46"/>
      <c r="POU11" s="46"/>
      <c r="POV11" s="46"/>
      <c r="POW11" s="46"/>
      <c r="POX11" s="46"/>
      <c r="POY11" s="46"/>
      <c r="POZ11" s="46"/>
      <c r="PPA11" s="46"/>
      <c r="PPB11" s="46"/>
      <c r="PPC11" s="46"/>
      <c r="PPD11" s="46"/>
      <c r="PPE11" s="46"/>
      <c r="PPF11" s="46"/>
      <c r="PPG11" s="46"/>
      <c r="PPH11" s="46"/>
      <c r="PPI11" s="46"/>
      <c r="PPJ11" s="46"/>
      <c r="PPK11" s="46"/>
      <c r="PPL11" s="46"/>
      <c r="PPM11" s="46"/>
      <c r="PPN11" s="46"/>
      <c r="PPO11" s="46"/>
      <c r="PPP11" s="46"/>
      <c r="PPQ11" s="46"/>
      <c r="PPR11" s="46"/>
      <c r="PPS11" s="46"/>
      <c r="PPT11" s="46"/>
      <c r="PPU11" s="46"/>
      <c r="PPV11" s="46"/>
      <c r="PPW11" s="46"/>
      <c r="PPX11" s="46"/>
      <c r="PPY11" s="46"/>
      <c r="PPZ11" s="46"/>
      <c r="PQA11" s="46"/>
      <c r="PQB11" s="46"/>
      <c r="PQC11" s="46"/>
      <c r="PQD11" s="46"/>
      <c r="PQE11" s="46"/>
      <c r="PQF11" s="46"/>
      <c r="PQG11" s="46"/>
      <c r="PQH11" s="46"/>
      <c r="PQI11" s="46"/>
      <c r="PQJ11" s="46"/>
      <c r="PQK11" s="46"/>
      <c r="PQL11" s="46"/>
      <c r="PQM11" s="46"/>
      <c r="PQN11" s="46"/>
      <c r="PQO11" s="46"/>
      <c r="PQP11" s="46"/>
      <c r="PQQ11" s="46"/>
      <c r="PQR11" s="46"/>
      <c r="PQS11" s="46"/>
      <c r="PQT11" s="46"/>
      <c r="PQU11" s="46"/>
      <c r="PQV11" s="46"/>
      <c r="PQW11" s="46"/>
      <c r="PQX11" s="46"/>
      <c r="PQY11" s="46"/>
      <c r="PQZ11" s="46"/>
      <c r="PRA11" s="46"/>
      <c r="PRB11" s="46"/>
      <c r="PRC11" s="46"/>
      <c r="PRD11" s="46"/>
      <c r="PRE11" s="46"/>
      <c r="PRF11" s="46"/>
      <c r="PRG11" s="46"/>
      <c r="PRH11" s="46"/>
      <c r="PRI11" s="46"/>
      <c r="PRJ11" s="46"/>
      <c r="PRK11" s="46"/>
      <c r="PRL11" s="46"/>
      <c r="PRM11" s="46"/>
      <c r="PRN11" s="46"/>
      <c r="PRO11" s="46"/>
      <c r="PRP11" s="46"/>
      <c r="PRQ11" s="46"/>
      <c r="PRR11" s="46"/>
      <c r="PRS11" s="46"/>
      <c r="PRT11" s="46"/>
      <c r="PRU11" s="46"/>
      <c r="PRV11" s="46"/>
      <c r="PRW11" s="46"/>
      <c r="PRX11" s="46"/>
      <c r="PRY11" s="46"/>
      <c r="PRZ11" s="46"/>
      <c r="PSA11" s="46"/>
      <c r="PSB11" s="46"/>
      <c r="PSC11" s="46"/>
      <c r="PSD11" s="46"/>
      <c r="PSE11" s="46"/>
      <c r="PSF11" s="46"/>
      <c r="PSG11" s="46"/>
      <c r="PSH11" s="46"/>
      <c r="PSI11" s="46"/>
      <c r="PSJ11" s="46"/>
      <c r="PSK11" s="46"/>
      <c r="PSL11" s="46"/>
      <c r="PSM11" s="46"/>
      <c r="PSN11" s="46"/>
      <c r="PSO11" s="46"/>
      <c r="PSP11" s="46"/>
      <c r="PSQ11" s="46"/>
      <c r="PSR11" s="46"/>
      <c r="PSS11" s="46"/>
      <c r="PST11" s="46"/>
      <c r="PSU11" s="46"/>
      <c r="PSV11" s="46"/>
      <c r="PSW11" s="46"/>
      <c r="PSX11" s="46"/>
      <c r="PSY11" s="46"/>
      <c r="PSZ11" s="46"/>
      <c r="PTA11" s="46"/>
      <c r="PTB11" s="46"/>
      <c r="PTC11" s="46"/>
      <c r="PTD11" s="46"/>
      <c r="PTE11" s="46"/>
      <c r="PTF11" s="46"/>
      <c r="PTG11" s="46"/>
      <c r="PTH11" s="46"/>
      <c r="PTI11" s="46"/>
      <c r="PTJ11" s="46"/>
      <c r="PTK11" s="46"/>
      <c r="PTL11" s="46"/>
      <c r="PTM11" s="46"/>
      <c r="PTN11" s="46"/>
      <c r="PTO11" s="46"/>
      <c r="PTP11" s="46"/>
      <c r="PTQ11" s="46"/>
      <c r="PTR11" s="46"/>
      <c r="PTS11" s="46"/>
      <c r="PTT11" s="46"/>
      <c r="PTU11" s="46"/>
      <c r="PTV11" s="46"/>
      <c r="PTW11" s="46"/>
      <c r="PTX11" s="46"/>
      <c r="PTY11" s="46"/>
      <c r="PTZ11" s="46"/>
      <c r="PUA11" s="46"/>
      <c r="PUB11" s="46"/>
      <c r="PUC11" s="46"/>
      <c r="PUD11" s="46"/>
      <c r="PUE11" s="46"/>
      <c r="PUF11" s="46"/>
      <c r="PUG11" s="46"/>
      <c r="PUH11" s="46"/>
      <c r="PUI11" s="46"/>
      <c r="PUJ11" s="46"/>
      <c r="PUK11" s="46"/>
      <c r="PUL11" s="46"/>
      <c r="PUM11" s="46"/>
      <c r="PUN11" s="46"/>
      <c r="PUO11" s="46"/>
      <c r="PUP11" s="46"/>
      <c r="PUQ11" s="46"/>
      <c r="PUR11" s="46"/>
      <c r="PUS11" s="46"/>
      <c r="PUT11" s="46"/>
      <c r="PUU11" s="46"/>
      <c r="PUV11" s="46"/>
      <c r="PUW11" s="46"/>
      <c r="PUX11" s="46"/>
      <c r="PUY11" s="46"/>
      <c r="PUZ11" s="46"/>
      <c r="PVA11" s="46"/>
      <c r="PVB11" s="46"/>
      <c r="PVC11" s="46"/>
      <c r="PVD11" s="46"/>
      <c r="PVE11" s="46"/>
      <c r="PVF11" s="46"/>
      <c r="PVG11" s="46"/>
      <c r="PVH11" s="46"/>
      <c r="PVI11" s="46"/>
      <c r="PVJ11" s="46"/>
      <c r="PVK11" s="46"/>
      <c r="PVL11" s="46"/>
      <c r="PVM11" s="46"/>
      <c r="PVN11" s="46"/>
      <c r="PVO11" s="46"/>
      <c r="PVP11" s="46"/>
      <c r="PVQ11" s="46"/>
      <c r="PVR11" s="46"/>
      <c r="PVS11" s="46"/>
      <c r="PVT11" s="46"/>
      <c r="PVU11" s="46"/>
      <c r="PVV11" s="46"/>
      <c r="PVW11" s="46"/>
      <c r="PVX11" s="46"/>
      <c r="PVY11" s="46"/>
      <c r="PVZ11" s="46"/>
      <c r="PWA11" s="46"/>
      <c r="PWB11" s="46"/>
      <c r="PWC11" s="46"/>
      <c r="PWD11" s="46"/>
      <c r="PWE11" s="46"/>
      <c r="PWF11" s="46"/>
      <c r="PWG11" s="46"/>
      <c r="PWH11" s="46"/>
      <c r="PWI11" s="46"/>
      <c r="PWJ11" s="46"/>
      <c r="PWK11" s="46"/>
      <c r="PWL11" s="46"/>
      <c r="PWM11" s="46"/>
      <c r="PWN11" s="46"/>
      <c r="PWO11" s="46"/>
      <c r="PWP11" s="46"/>
      <c r="PWQ11" s="46"/>
      <c r="PWR11" s="46"/>
      <c r="PWS11" s="46"/>
      <c r="PWT11" s="46"/>
      <c r="PWU11" s="46"/>
      <c r="PWV11" s="46"/>
      <c r="PWW11" s="46"/>
      <c r="PWX11" s="46"/>
      <c r="PWY11" s="46"/>
      <c r="PWZ11" s="46"/>
      <c r="PXA11" s="46"/>
      <c r="PXB11" s="46"/>
      <c r="PXC11" s="46"/>
      <c r="PXD11" s="46"/>
      <c r="PXE11" s="46"/>
      <c r="PXF11" s="46"/>
      <c r="PXG11" s="46"/>
      <c r="PXH11" s="46"/>
      <c r="PXI11" s="46"/>
      <c r="PXJ11" s="46"/>
      <c r="PXK11" s="46"/>
      <c r="PXL11" s="46"/>
      <c r="PXM11" s="46"/>
      <c r="PXN11" s="46"/>
      <c r="PXO11" s="46"/>
      <c r="PXP11" s="46"/>
      <c r="PXQ11" s="46"/>
      <c r="PXR11" s="46"/>
      <c r="PXS11" s="46"/>
      <c r="PXT11" s="46"/>
      <c r="PXU11" s="46"/>
      <c r="PXV11" s="46"/>
      <c r="PXW11" s="46"/>
      <c r="PXX11" s="46"/>
      <c r="PXY11" s="46"/>
      <c r="PXZ11" s="46"/>
      <c r="PYA11" s="46"/>
      <c r="PYB11" s="46"/>
      <c r="PYC11" s="46"/>
      <c r="PYD11" s="46"/>
      <c r="PYE11" s="46"/>
      <c r="PYF11" s="46"/>
      <c r="PYG11" s="46"/>
      <c r="PYH11" s="46"/>
      <c r="PYI11" s="46"/>
      <c r="PYJ11" s="46"/>
      <c r="PYK11" s="46"/>
      <c r="PYL11" s="46"/>
      <c r="PYM11" s="46"/>
      <c r="PYN11" s="46"/>
      <c r="PYO11" s="46"/>
      <c r="PYP11" s="46"/>
      <c r="PYQ11" s="46"/>
      <c r="PYR11" s="46"/>
      <c r="PYS11" s="46"/>
      <c r="PYT11" s="46"/>
      <c r="PYU11" s="46"/>
      <c r="PYV11" s="46"/>
      <c r="PYW11" s="46"/>
      <c r="PYX11" s="46"/>
      <c r="PYY11" s="46"/>
      <c r="PYZ11" s="46"/>
      <c r="PZA11" s="46"/>
      <c r="PZB11" s="46"/>
      <c r="PZC11" s="46"/>
      <c r="PZD11" s="46"/>
      <c r="PZE11" s="46"/>
      <c r="PZF11" s="46"/>
      <c r="PZG11" s="46"/>
      <c r="PZH11" s="46"/>
      <c r="PZI11" s="46"/>
      <c r="PZJ11" s="46"/>
      <c r="PZK11" s="46"/>
      <c r="PZL11" s="46"/>
      <c r="PZM11" s="46"/>
      <c r="PZN11" s="46"/>
      <c r="PZO11" s="46"/>
      <c r="PZP11" s="46"/>
      <c r="PZQ11" s="46"/>
      <c r="PZR11" s="46"/>
      <c r="PZS11" s="46"/>
      <c r="PZT11" s="46"/>
      <c r="PZU11" s="46"/>
      <c r="PZV11" s="46"/>
      <c r="PZW11" s="46"/>
      <c r="PZX11" s="46"/>
      <c r="PZY11" s="46"/>
      <c r="PZZ11" s="46"/>
      <c r="QAA11" s="46"/>
      <c r="QAB11" s="46"/>
      <c r="QAC11" s="46"/>
      <c r="QAD11" s="46"/>
      <c r="QAE11" s="46"/>
      <c r="QAF11" s="46"/>
      <c r="QAG11" s="46"/>
      <c r="QAH11" s="46"/>
      <c r="QAI11" s="46"/>
      <c r="QAJ11" s="46"/>
      <c r="QAK11" s="46"/>
      <c r="QAL11" s="46"/>
      <c r="QAM11" s="46"/>
      <c r="QAN11" s="46"/>
      <c r="QAO11" s="46"/>
      <c r="QAP11" s="46"/>
      <c r="QAQ11" s="46"/>
      <c r="QAR11" s="46"/>
      <c r="QAS11" s="46"/>
      <c r="QAT11" s="46"/>
      <c r="QAU11" s="46"/>
      <c r="QAV11" s="46"/>
      <c r="QAW11" s="46"/>
      <c r="QAX11" s="46"/>
      <c r="QAY11" s="46"/>
      <c r="QAZ11" s="46"/>
      <c r="QBA11" s="46"/>
      <c r="QBB11" s="46"/>
      <c r="QBC11" s="46"/>
      <c r="QBD11" s="46"/>
      <c r="QBE11" s="46"/>
      <c r="QBF11" s="46"/>
      <c r="QBG11" s="46"/>
      <c r="QBH11" s="46"/>
      <c r="QBI11" s="46"/>
      <c r="QBJ11" s="46"/>
      <c r="QBK11" s="46"/>
      <c r="QBL11" s="46"/>
      <c r="QBM11" s="46"/>
      <c r="QBN11" s="46"/>
      <c r="QBO11" s="46"/>
      <c r="QBP11" s="46"/>
      <c r="QBQ11" s="46"/>
      <c r="QBR11" s="46"/>
      <c r="QBS11" s="46"/>
      <c r="QBT11" s="46"/>
      <c r="QBU11" s="46"/>
      <c r="QBV11" s="46"/>
      <c r="QBW11" s="46"/>
      <c r="QBX11" s="46"/>
      <c r="QBY11" s="46"/>
      <c r="QBZ11" s="46"/>
      <c r="QCA11" s="46"/>
      <c r="QCB11" s="46"/>
      <c r="QCC11" s="46"/>
      <c r="QCD11" s="46"/>
      <c r="QCE11" s="46"/>
      <c r="QCF11" s="46"/>
      <c r="QCG11" s="46"/>
      <c r="QCH11" s="46"/>
      <c r="QCI11" s="46"/>
      <c r="QCJ11" s="46"/>
      <c r="QCK11" s="46"/>
      <c r="QCL11" s="46"/>
      <c r="QCM11" s="46"/>
      <c r="QCN11" s="46"/>
      <c r="QCO11" s="46"/>
      <c r="QCP11" s="46"/>
      <c r="QCQ11" s="46"/>
      <c r="QCR11" s="46"/>
      <c r="QCS11" s="46"/>
      <c r="QCT11" s="46"/>
      <c r="QCU11" s="46"/>
      <c r="QCV11" s="46"/>
      <c r="QCW11" s="46"/>
      <c r="QCX11" s="46"/>
      <c r="QCY11" s="46"/>
      <c r="QCZ11" s="46"/>
      <c r="QDA11" s="46"/>
      <c r="QDB11" s="46"/>
      <c r="QDC11" s="46"/>
      <c r="QDD11" s="46"/>
      <c r="QDE11" s="46"/>
      <c r="QDF11" s="46"/>
      <c r="QDG11" s="46"/>
      <c r="QDH11" s="46"/>
      <c r="QDI11" s="46"/>
      <c r="QDJ11" s="46"/>
      <c r="QDK11" s="46"/>
      <c r="QDL11" s="46"/>
      <c r="QDM11" s="46"/>
      <c r="QDN11" s="46"/>
      <c r="QDO11" s="46"/>
      <c r="QDP11" s="46"/>
      <c r="QDQ11" s="46"/>
      <c r="QDR11" s="46"/>
      <c r="QDS11" s="46"/>
      <c r="QDT11" s="46"/>
      <c r="QDU11" s="46"/>
      <c r="QDV11" s="46"/>
      <c r="QDW11" s="46"/>
      <c r="QDX11" s="46"/>
      <c r="QDY11" s="46"/>
      <c r="QDZ11" s="46"/>
      <c r="QEA11" s="46"/>
      <c r="QEB11" s="46"/>
      <c r="QEC11" s="46"/>
      <c r="QED11" s="46"/>
      <c r="QEE11" s="46"/>
      <c r="QEF11" s="46"/>
      <c r="QEG11" s="46"/>
      <c r="QEH11" s="46"/>
      <c r="QEI11" s="46"/>
      <c r="QEJ11" s="46"/>
      <c r="QEK11" s="46"/>
      <c r="QEL11" s="46"/>
      <c r="QEM11" s="46"/>
      <c r="QEN11" s="46"/>
      <c r="QEO11" s="46"/>
      <c r="QEP11" s="46"/>
      <c r="QEQ11" s="46"/>
      <c r="QER11" s="46"/>
      <c r="QES11" s="46"/>
      <c r="QET11" s="46"/>
      <c r="QEU11" s="46"/>
      <c r="QEV11" s="46"/>
      <c r="QEW11" s="46"/>
      <c r="QEX11" s="46"/>
      <c r="QEY11" s="46"/>
      <c r="QEZ11" s="46"/>
      <c r="QFA11" s="46"/>
      <c r="QFB11" s="46"/>
      <c r="QFC11" s="46"/>
      <c r="QFD11" s="46"/>
      <c r="QFE11" s="46"/>
      <c r="QFF11" s="46"/>
      <c r="QFG11" s="46"/>
      <c r="QFH11" s="46"/>
      <c r="QFI11" s="46"/>
      <c r="QFJ11" s="46"/>
      <c r="QFK11" s="46"/>
      <c r="QFL11" s="46"/>
      <c r="QFM11" s="46"/>
      <c r="QFN11" s="46"/>
      <c r="QFO11" s="46"/>
      <c r="QFP11" s="46"/>
      <c r="QFQ11" s="46"/>
      <c r="QFR11" s="46"/>
      <c r="QFS11" s="46"/>
      <c r="QFT11" s="46"/>
      <c r="QFU11" s="46"/>
      <c r="QFV11" s="46"/>
      <c r="QFW11" s="46"/>
      <c r="QFX11" s="46"/>
      <c r="QFY11" s="46"/>
      <c r="QFZ11" s="46"/>
      <c r="QGA11" s="46"/>
      <c r="QGB11" s="46"/>
      <c r="QGC11" s="46"/>
      <c r="QGD11" s="46"/>
      <c r="QGE11" s="46"/>
      <c r="QGF11" s="46"/>
      <c r="QGG11" s="46"/>
      <c r="QGH11" s="46"/>
      <c r="QGI11" s="46"/>
      <c r="QGJ11" s="46"/>
      <c r="QGK11" s="46"/>
      <c r="QGL11" s="46"/>
      <c r="QGM11" s="46"/>
      <c r="QGN11" s="46"/>
      <c r="QGO11" s="46"/>
      <c r="QGP11" s="46"/>
      <c r="QGQ11" s="46"/>
      <c r="QGR11" s="46"/>
      <c r="QGS11" s="46"/>
      <c r="QGT11" s="46"/>
      <c r="QGU11" s="46"/>
      <c r="QGV11" s="46"/>
      <c r="QGW11" s="46"/>
      <c r="QGX11" s="46"/>
      <c r="QGY11" s="46"/>
      <c r="QGZ11" s="46"/>
      <c r="QHA11" s="46"/>
      <c r="QHB11" s="46"/>
      <c r="QHC11" s="46"/>
      <c r="QHD11" s="46"/>
      <c r="QHE11" s="46"/>
      <c r="QHF11" s="46"/>
      <c r="QHG11" s="46"/>
      <c r="QHH11" s="46"/>
      <c r="QHI11" s="46"/>
      <c r="QHJ11" s="46"/>
      <c r="QHK11" s="46"/>
      <c r="QHL11" s="46"/>
      <c r="QHM11" s="46"/>
      <c r="QHN11" s="46"/>
      <c r="QHO11" s="46"/>
      <c r="QHP11" s="46"/>
      <c r="QHQ11" s="46"/>
      <c r="QHR11" s="46"/>
      <c r="QHS11" s="46"/>
      <c r="QHT11" s="46"/>
      <c r="QHU11" s="46"/>
      <c r="QHV11" s="46"/>
      <c r="QHW11" s="46"/>
      <c r="QHX11" s="46"/>
      <c r="QHY11" s="46"/>
      <c r="QHZ11" s="46"/>
      <c r="QIA11" s="46"/>
      <c r="QIB11" s="46"/>
      <c r="QIC11" s="46"/>
      <c r="QID11" s="46"/>
      <c r="QIE11" s="46"/>
      <c r="QIF11" s="46"/>
      <c r="QIG11" s="46"/>
      <c r="QIH11" s="46"/>
      <c r="QII11" s="46"/>
      <c r="QIJ11" s="46"/>
      <c r="QIK11" s="46"/>
      <c r="QIL11" s="46"/>
      <c r="QIM11" s="46"/>
      <c r="QIN11" s="46"/>
      <c r="QIO11" s="46"/>
      <c r="QIP11" s="46"/>
      <c r="QIQ11" s="46"/>
      <c r="QIR11" s="46"/>
      <c r="QIS11" s="46"/>
      <c r="QIT11" s="46"/>
      <c r="QIU11" s="46"/>
      <c r="QIV11" s="46"/>
      <c r="QIW11" s="46"/>
      <c r="QIX11" s="46"/>
      <c r="QIY11" s="46"/>
      <c r="QIZ11" s="46"/>
      <c r="QJA11" s="46"/>
      <c r="QJB11" s="46"/>
      <c r="QJC11" s="46"/>
      <c r="QJD11" s="46"/>
      <c r="QJE11" s="46"/>
      <c r="QJF11" s="46"/>
      <c r="QJG11" s="46"/>
      <c r="QJH11" s="46"/>
      <c r="QJI11" s="46"/>
      <c r="QJJ11" s="46"/>
      <c r="QJK11" s="46"/>
      <c r="QJL11" s="46"/>
      <c r="QJM11" s="46"/>
      <c r="QJN11" s="46"/>
      <c r="QJO11" s="46"/>
      <c r="QJP11" s="46"/>
      <c r="QJQ11" s="46"/>
      <c r="QJR11" s="46"/>
      <c r="QJS11" s="46"/>
      <c r="QJT11" s="46"/>
      <c r="QJU11" s="46"/>
      <c r="QJV11" s="46"/>
      <c r="QJW11" s="46"/>
      <c r="QJX11" s="46"/>
      <c r="QJY11" s="46"/>
      <c r="QJZ11" s="46"/>
      <c r="QKA11" s="46"/>
      <c r="QKB11" s="46"/>
      <c r="QKC11" s="46"/>
      <c r="QKD11" s="46"/>
      <c r="QKE11" s="46"/>
      <c r="QKF11" s="46"/>
      <c r="QKG11" s="46"/>
      <c r="QKH11" s="46"/>
      <c r="QKI11" s="46"/>
      <c r="QKJ11" s="46"/>
      <c r="QKK11" s="46"/>
      <c r="QKL11" s="46"/>
      <c r="QKM11" s="46"/>
      <c r="QKN11" s="46"/>
      <c r="QKO11" s="46"/>
      <c r="QKP11" s="46"/>
      <c r="QKQ11" s="46"/>
      <c r="QKR11" s="46"/>
      <c r="QKS11" s="46"/>
      <c r="QKT11" s="46"/>
      <c r="QKU11" s="46"/>
      <c r="QKV11" s="46"/>
      <c r="QKW11" s="46"/>
      <c r="QKX11" s="46"/>
      <c r="QKY11" s="46"/>
      <c r="QKZ11" s="46"/>
      <c r="QLA11" s="46"/>
      <c r="QLB11" s="46"/>
      <c r="QLC11" s="46"/>
      <c r="QLD11" s="46"/>
      <c r="QLE11" s="46"/>
      <c r="QLF11" s="46"/>
      <c r="QLG11" s="46"/>
      <c r="QLH11" s="46"/>
      <c r="QLI11" s="46"/>
      <c r="QLJ11" s="46"/>
      <c r="QLK11" s="46"/>
      <c r="QLL11" s="46"/>
      <c r="QLM11" s="46"/>
      <c r="QLN11" s="46"/>
      <c r="QLO11" s="46"/>
      <c r="QLP11" s="46"/>
      <c r="QLQ11" s="46"/>
      <c r="QLR11" s="46"/>
      <c r="QLS11" s="46"/>
      <c r="QLT11" s="46"/>
      <c r="QLU11" s="46"/>
      <c r="QLV11" s="46"/>
      <c r="QLW11" s="46"/>
      <c r="QLX11" s="46"/>
      <c r="QLY11" s="46"/>
      <c r="QLZ11" s="46"/>
      <c r="QMA11" s="46"/>
      <c r="QMB11" s="46"/>
      <c r="QMC11" s="46"/>
      <c r="QMD11" s="46"/>
      <c r="QME11" s="46"/>
      <c r="QMF11" s="46"/>
      <c r="QMG11" s="46"/>
      <c r="QMH11" s="46"/>
      <c r="QMI11" s="46"/>
      <c r="QMJ11" s="46"/>
      <c r="QMK11" s="46"/>
      <c r="QML11" s="46"/>
      <c r="QMM11" s="46"/>
      <c r="QMN11" s="46"/>
      <c r="QMO11" s="46"/>
      <c r="QMP11" s="46"/>
      <c r="QMQ11" s="46"/>
      <c r="QMR11" s="46"/>
      <c r="QMS11" s="46"/>
      <c r="QMT11" s="46"/>
      <c r="QMU11" s="46"/>
      <c r="QMV11" s="46"/>
      <c r="QMW11" s="46"/>
      <c r="QMX11" s="46"/>
      <c r="QMY11" s="46"/>
      <c r="QMZ11" s="46"/>
      <c r="QNA11" s="46"/>
      <c r="QNB11" s="46"/>
      <c r="QNC11" s="46"/>
      <c r="QND11" s="46"/>
      <c r="QNE11" s="46"/>
      <c r="QNF11" s="46"/>
      <c r="QNG11" s="46"/>
      <c r="QNH11" s="46"/>
      <c r="QNI11" s="46"/>
      <c r="QNJ11" s="46"/>
      <c r="QNK11" s="46"/>
      <c r="QNL11" s="46"/>
      <c r="QNM11" s="46"/>
      <c r="QNN11" s="46"/>
      <c r="QNO11" s="46"/>
      <c r="QNP11" s="46"/>
      <c r="QNQ11" s="46"/>
      <c r="QNR11" s="46"/>
      <c r="QNS11" s="46"/>
      <c r="QNT11" s="46"/>
      <c r="QNU11" s="46"/>
      <c r="QNV11" s="46"/>
      <c r="QNW11" s="46"/>
      <c r="QNX11" s="46"/>
      <c r="QNY11" s="46"/>
      <c r="QNZ11" s="46"/>
      <c r="QOA11" s="46"/>
      <c r="QOB11" s="46"/>
      <c r="QOC11" s="46"/>
      <c r="QOD11" s="46"/>
      <c r="QOE11" s="46"/>
      <c r="QOF11" s="46"/>
      <c r="QOG11" s="46"/>
      <c r="QOH11" s="46"/>
      <c r="QOI11" s="46"/>
      <c r="QOJ11" s="46"/>
      <c r="QOK11" s="46"/>
      <c r="QOL11" s="46"/>
      <c r="QOM11" s="46"/>
      <c r="QON11" s="46"/>
      <c r="QOO11" s="46"/>
      <c r="QOP11" s="46"/>
      <c r="QOQ11" s="46"/>
      <c r="QOR11" s="46"/>
      <c r="QOS11" s="46"/>
      <c r="QOT11" s="46"/>
      <c r="QOU11" s="46"/>
      <c r="QOV11" s="46"/>
      <c r="QOW11" s="46"/>
      <c r="QOX11" s="46"/>
      <c r="QOY11" s="46"/>
      <c r="QOZ11" s="46"/>
      <c r="QPA11" s="46"/>
      <c r="QPB11" s="46"/>
      <c r="QPC11" s="46"/>
      <c r="QPD11" s="46"/>
      <c r="QPE11" s="46"/>
      <c r="QPF11" s="46"/>
      <c r="QPG11" s="46"/>
      <c r="QPH11" s="46"/>
      <c r="QPI11" s="46"/>
      <c r="QPJ11" s="46"/>
      <c r="QPK11" s="46"/>
      <c r="QPL11" s="46"/>
      <c r="QPM11" s="46"/>
      <c r="QPN11" s="46"/>
      <c r="QPO11" s="46"/>
      <c r="QPP11" s="46"/>
      <c r="QPQ11" s="46"/>
      <c r="QPR11" s="46"/>
      <c r="QPS11" s="46"/>
      <c r="QPT11" s="46"/>
      <c r="QPU11" s="46"/>
      <c r="QPV11" s="46"/>
      <c r="QPW11" s="46"/>
      <c r="QPX11" s="46"/>
      <c r="QPY11" s="46"/>
      <c r="QPZ11" s="46"/>
      <c r="QQA11" s="46"/>
      <c r="QQB11" s="46"/>
      <c r="QQC11" s="46"/>
      <c r="QQD11" s="46"/>
      <c r="QQE11" s="46"/>
      <c r="QQF11" s="46"/>
      <c r="QQG11" s="46"/>
      <c r="QQH11" s="46"/>
      <c r="QQI11" s="46"/>
      <c r="QQJ11" s="46"/>
      <c r="QQK11" s="46"/>
      <c r="QQL11" s="46"/>
      <c r="QQM11" s="46"/>
      <c r="QQN11" s="46"/>
      <c r="QQO11" s="46"/>
      <c r="QQP11" s="46"/>
      <c r="QQQ11" s="46"/>
      <c r="QQR11" s="46"/>
      <c r="QQS11" s="46"/>
      <c r="QQT11" s="46"/>
      <c r="QQU11" s="46"/>
      <c r="QQV11" s="46"/>
      <c r="QQW11" s="46"/>
      <c r="QQX11" s="46"/>
      <c r="QQY11" s="46"/>
      <c r="QQZ11" s="46"/>
      <c r="QRA11" s="46"/>
      <c r="QRB11" s="46"/>
      <c r="QRC11" s="46"/>
      <c r="QRD11" s="46"/>
      <c r="QRE11" s="46"/>
      <c r="QRF11" s="46"/>
      <c r="QRG11" s="46"/>
      <c r="QRH11" s="46"/>
      <c r="QRI11" s="46"/>
      <c r="QRJ11" s="46"/>
      <c r="QRK11" s="46"/>
      <c r="QRL11" s="46"/>
      <c r="QRM11" s="46"/>
      <c r="QRN11" s="46"/>
      <c r="QRO11" s="46"/>
      <c r="QRP11" s="46"/>
      <c r="QRQ11" s="46"/>
      <c r="QRR11" s="46"/>
      <c r="QRS11" s="46"/>
      <c r="QRT11" s="46"/>
      <c r="QRU11" s="46"/>
      <c r="QRV11" s="46"/>
      <c r="QRW11" s="46"/>
      <c r="QRX11" s="46"/>
      <c r="QRY11" s="46"/>
      <c r="QRZ11" s="46"/>
      <c r="QSA11" s="46"/>
      <c r="QSB11" s="46"/>
      <c r="QSC11" s="46"/>
      <c r="QSD11" s="46"/>
      <c r="QSE11" s="46"/>
      <c r="QSF11" s="46"/>
      <c r="QSG11" s="46"/>
      <c r="QSH11" s="46"/>
      <c r="QSI11" s="46"/>
      <c r="QSJ11" s="46"/>
      <c r="QSK11" s="46"/>
      <c r="QSL11" s="46"/>
      <c r="QSM11" s="46"/>
      <c r="QSN11" s="46"/>
      <c r="QSO11" s="46"/>
      <c r="QSP11" s="46"/>
      <c r="QSQ11" s="46"/>
      <c r="QSR11" s="46"/>
      <c r="QSS11" s="46"/>
      <c r="QST11" s="46"/>
      <c r="QSU11" s="46"/>
      <c r="QSV11" s="46"/>
      <c r="QSW11" s="46"/>
      <c r="QSX11" s="46"/>
      <c r="QSY11" s="46"/>
      <c r="QSZ11" s="46"/>
      <c r="QTA11" s="46"/>
      <c r="QTB11" s="46"/>
      <c r="QTC11" s="46"/>
      <c r="QTD11" s="46"/>
      <c r="QTE11" s="46"/>
      <c r="QTF11" s="46"/>
      <c r="QTG11" s="46"/>
      <c r="QTH11" s="46"/>
      <c r="QTI11" s="46"/>
      <c r="QTJ11" s="46"/>
      <c r="QTK11" s="46"/>
      <c r="QTL11" s="46"/>
      <c r="QTM11" s="46"/>
      <c r="QTN11" s="46"/>
      <c r="QTO11" s="46"/>
      <c r="QTP11" s="46"/>
      <c r="QTQ11" s="46"/>
      <c r="QTR11" s="46"/>
      <c r="QTS11" s="46"/>
      <c r="QTT11" s="46"/>
      <c r="QTU11" s="46"/>
      <c r="QTV11" s="46"/>
      <c r="QTW11" s="46"/>
      <c r="QTX11" s="46"/>
      <c r="QTY11" s="46"/>
      <c r="QTZ11" s="46"/>
      <c r="QUA11" s="46"/>
      <c r="QUB11" s="46"/>
      <c r="QUC11" s="46"/>
      <c r="QUD11" s="46"/>
      <c r="QUE11" s="46"/>
      <c r="QUF11" s="46"/>
      <c r="QUG11" s="46"/>
      <c r="QUH11" s="46"/>
      <c r="QUI11" s="46"/>
      <c r="QUJ11" s="46"/>
      <c r="QUK11" s="46"/>
      <c r="QUL11" s="46"/>
      <c r="QUM11" s="46"/>
      <c r="QUN11" s="46"/>
      <c r="QUO11" s="46"/>
      <c r="QUP11" s="46"/>
      <c r="QUQ11" s="46"/>
      <c r="QUR11" s="46"/>
      <c r="QUS11" s="46"/>
      <c r="QUT11" s="46"/>
      <c r="QUU11" s="46"/>
      <c r="QUV11" s="46"/>
      <c r="QUW11" s="46"/>
      <c r="QUX11" s="46"/>
      <c r="QUY11" s="46"/>
      <c r="QUZ11" s="46"/>
      <c r="QVA11" s="46"/>
      <c r="QVB11" s="46"/>
      <c r="QVC11" s="46"/>
      <c r="QVD11" s="46"/>
      <c r="QVE11" s="46"/>
      <c r="QVF11" s="46"/>
      <c r="QVG11" s="46"/>
      <c r="QVH11" s="46"/>
      <c r="QVI11" s="46"/>
      <c r="QVJ11" s="46"/>
      <c r="QVK11" s="46"/>
      <c r="QVL11" s="46"/>
      <c r="QVM11" s="46"/>
      <c r="QVN11" s="46"/>
      <c r="QVO11" s="46"/>
      <c r="QVP11" s="46"/>
      <c r="QVQ11" s="46"/>
      <c r="QVR11" s="46"/>
      <c r="QVS11" s="46"/>
      <c r="QVT11" s="46"/>
      <c r="QVU11" s="46"/>
      <c r="QVV11" s="46"/>
      <c r="QVW11" s="46"/>
      <c r="QVX11" s="46"/>
      <c r="QVY11" s="46"/>
      <c r="QVZ11" s="46"/>
      <c r="QWA11" s="46"/>
      <c r="QWB11" s="46"/>
      <c r="QWC11" s="46"/>
      <c r="QWD11" s="46"/>
      <c r="QWE11" s="46"/>
      <c r="QWF11" s="46"/>
      <c r="QWG11" s="46"/>
      <c r="QWH11" s="46"/>
      <c r="QWI11" s="46"/>
      <c r="QWJ11" s="46"/>
      <c r="QWK11" s="46"/>
      <c r="QWL11" s="46"/>
      <c r="QWM11" s="46"/>
      <c r="QWN11" s="46"/>
      <c r="QWO11" s="46"/>
      <c r="QWP11" s="46"/>
      <c r="QWQ11" s="46"/>
      <c r="QWR11" s="46"/>
      <c r="QWS11" s="46"/>
      <c r="QWT11" s="46"/>
      <c r="QWU11" s="46"/>
      <c r="QWV11" s="46"/>
      <c r="QWW11" s="46"/>
      <c r="QWX11" s="46"/>
      <c r="QWY11" s="46"/>
      <c r="QWZ11" s="46"/>
      <c r="QXA11" s="46"/>
      <c r="QXB11" s="46"/>
      <c r="QXC11" s="46"/>
      <c r="QXD11" s="46"/>
      <c r="QXE11" s="46"/>
      <c r="QXF11" s="46"/>
      <c r="QXG11" s="46"/>
      <c r="QXH11" s="46"/>
      <c r="QXI11" s="46"/>
      <c r="QXJ11" s="46"/>
      <c r="QXK11" s="46"/>
      <c r="QXL11" s="46"/>
      <c r="QXM11" s="46"/>
      <c r="QXN11" s="46"/>
      <c r="QXO11" s="46"/>
      <c r="QXP11" s="46"/>
      <c r="QXQ11" s="46"/>
      <c r="QXR11" s="46"/>
      <c r="QXS11" s="46"/>
      <c r="QXT11" s="46"/>
      <c r="QXU11" s="46"/>
      <c r="QXV11" s="46"/>
      <c r="QXW11" s="46"/>
      <c r="QXX11" s="46"/>
      <c r="QXY11" s="46"/>
      <c r="QXZ11" s="46"/>
      <c r="QYA11" s="46"/>
      <c r="QYB11" s="46"/>
      <c r="QYC11" s="46"/>
      <c r="QYD11" s="46"/>
      <c r="QYE11" s="46"/>
      <c r="QYF11" s="46"/>
      <c r="QYG11" s="46"/>
      <c r="QYH11" s="46"/>
      <c r="QYI11" s="46"/>
      <c r="QYJ11" s="46"/>
      <c r="QYK11" s="46"/>
      <c r="QYL11" s="46"/>
      <c r="QYM11" s="46"/>
      <c r="QYN11" s="46"/>
      <c r="QYO11" s="46"/>
      <c r="QYP11" s="46"/>
      <c r="QYQ11" s="46"/>
      <c r="QYR11" s="46"/>
      <c r="QYS11" s="46"/>
      <c r="QYT11" s="46"/>
      <c r="QYU11" s="46"/>
      <c r="QYV11" s="46"/>
      <c r="QYW11" s="46"/>
      <c r="QYX11" s="46"/>
      <c r="QYY11" s="46"/>
      <c r="QYZ11" s="46"/>
      <c r="QZA11" s="46"/>
      <c r="QZB11" s="46"/>
      <c r="QZC11" s="46"/>
      <c r="QZD11" s="46"/>
      <c r="QZE11" s="46"/>
      <c r="QZF11" s="46"/>
      <c r="QZG11" s="46"/>
      <c r="QZH11" s="46"/>
      <c r="QZI11" s="46"/>
      <c r="QZJ11" s="46"/>
      <c r="QZK11" s="46"/>
      <c r="QZL11" s="46"/>
      <c r="QZM11" s="46"/>
      <c r="QZN11" s="46"/>
      <c r="QZO11" s="46"/>
      <c r="QZP11" s="46"/>
      <c r="QZQ11" s="46"/>
      <c r="QZR11" s="46"/>
      <c r="QZS11" s="46"/>
      <c r="QZT11" s="46"/>
      <c r="QZU11" s="46"/>
      <c r="QZV11" s="46"/>
      <c r="QZW11" s="46"/>
      <c r="QZX11" s="46"/>
      <c r="QZY11" s="46"/>
      <c r="QZZ11" s="46"/>
      <c r="RAA11" s="46"/>
      <c r="RAB11" s="46"/>
      <c r="RAC11" s="46"/>
      <c r="RAD11" s="46"/>
      <c r="RAE11" s="46"/>
      <c r="RAF11" s="46"/>
      <c r="RAG11" s="46"/>
      <c r="RAH11" s="46"/>
      <c r="RAI11" s="46"/>
      <c r="RAJ11" s="46"/>
      <c r="RAK11" s="46"/>
      <c r="RAL11" s="46"/>
      <c r="RAM11" s="46"/>
      <c r="RAN11" s="46"/>
      <c r="RAO11" s="46"/>
      <c r="RAP11" s="46"/>
      <c r="RAQ11" s="46"/>
      <c r="RAR11" s="46"/>
      <c r="RAS11" s="46"/>
      <c r="RAT11" s="46"/>
      <c r="RAU11" s="46"/>
      <c r="RAV11" s="46"/>
      <c r="RAW11" s="46"/>
      <c r="RAX11" s="46"/>
      <c r="RAY11" s="46"/>
      <c r="RAZ11" s="46"/>
      <c r="RBA11" s="46"/>
      <c r="RBB11" s="46"/>
      <c r="RBC11" s="46"/>
      <c r="RBD11" s="46"/>
      <c r="RBE11" s="46"/>
      <c r="RBF11" s="46"/>
      <c r="RBG11" s="46"/>
      <c r="RBH11" s="46"/>
      <c r="RBI11" s="46"/>
      <c r="RBJ11" s="46"/>
      <c r="RBK11" s="46"/>
      <c r="RBL11" s="46"/>
      <c r="RBM11" s="46"/>
      <c r="RBN11" s="46"/>
      <c r="RBO11" s="46"/>
      <c r="RBP11" s="46"/>
      <c r="RBQ11" s="46"/>
      <c r="RBR11" s="46"/>
      <c r="RBS11" s="46"/>
      <c r="RBT11" s="46"/>
      <c r="RBU11" s="46"/>
      <c r="RBV11" s="46"/>
      <c r="RBW11" s="46"/>
      <c r="RBX11" s="46"/>
      <c r="RBY11" s="46"/>
      <c r="RBZ11" s="46"/>
      <c r="RCA11" s="46"/>
      <c r="RCB11" s="46"/>
      <c r="RCC11" s="46"/>
      <c r="RCD11" s="46"/>
      <c r="RCE11" s="46"/>
      <c r="RCF11" s="46"/>
      <c r="RCG11" s="46"/>
      <c r="RCH11" s="46"/>
      <c r="RCI11" s="46"/>
      <c r="RCJ11" s="46"/>
      <c r="RCK11" s="46"/>
      <c r="RCL11" s="46"/>
      <c r="RCM11" s="46"/>
      <c r="RCN11" s="46"/>
      <c r="RCO11" s="46"/>
      <c r="RCP11" s="46"/>
      <c r="RCQ11" s="46"/>
      <c r="RCR11" s="46"/>
      <c r="RCS11" s="46"/>
      <c r="RCT11" s="46"/>
      <c r="RCU11" s="46"/>
      <c r="RCV11" s="46"/>
      <c r="RCW11" s="46"/>
      <c r="RCX11" s="46"/>
      <c r="RCY11" s="46"/>
      <c r="RCZ11" s="46"/>
      <c r="RDA11" s="46"/>
      <c r="RDB11" s="46"/>
      <c r="RDC11" s="46"/>
      <c r="RDD11" s="46"/>
      <c r="RDE11" s="46"/>
      <c r="RDF11" s="46"/>
      <c r="RDG11" s="46"/>
      <c r="RDH11" s="46"/>
      <c r="RDI11" s="46"/>
      <c r="RDJ11" s="46"/>
      <c r="RDK11" s="46"/>
      <c r="RDL11" s="46"/>
      <c r="RDM11" s="46"/>
      <c r="RDN11" s="46"/>
      <c r="RDO11" s="46"/>
      <c r="RDP11" s="46"/>
      <c r="RDQ11" s="46"/>
      <c r="RDR11" s="46"/>
      <c r="RDS11" s="46"/>
      <c r="RDT11" s="46"/>
      <c r="RDU11" s="46"/>
      <c r="RDV11" s="46"/>
      <c r="RDW11" s="46"/>
      <c r="RDX11" s="46"/>
      <c r="RDY11" s="46"/>
      <c r="RDZ11" s="46"/>
      <c r="REA11" s="46"/>
      <c r="REB11" s="46"/>
      <c r="REC11" s="46"/>
      <c r="RED11" s="46"/>
      <c r="REE11" s="46"/>
      <c r="REF11" s="46"/>
      <c r="REG11" s="46"/>
      <c r="REH11" s="46"/>
      <c r="REI11" s="46"/>
      <c r="REJ11" s="46"/>
      <c r="REK11" s="46"/>
      <c r="REL11" s="46"/>
      <c r="REM11" s="46"/>
      <c r="REN11" s="46"/>
      <c r="REO11" s="46"/>
      <c r="REP11" s="46"/>
      <c r="REQ11" s="46"/>
      <c r="RER11" s="46"/>
      <c r="RES11" s="46"/>
      <c r="RET11" s="46"/>
      <c r="REU11" s="46"/>
      <c r="REV11" s="46"/>
      <c r="REW11" s="46"/>
      <c r="REX11" s="46"/>
      <c r="REY11" s="46"/>
      <c r="REZ11" s="46"/>
      <c r="RFA11" s="46"/>
      <c r="RFB11" s="46"/>
      <c r="RFC11" s="46"/>
      <c r="RFD11" s="46"/>
      <c r="RFE11" s="46"/>
      <c r="RFF11" s="46"/>
      <c r="RFG11" s="46"/>
      <c r="RFH11" s="46"/>
      <c r="RFI11" s="46"/>
      <c r="RFJ11" s="46"/>
      <c r="RFK11" s="46"/>
      <c r="RFL11" s="46"/>
      <c r="RFM11" s="46"/>
      <c r="RFN11" s="46"/>
      <c r="RFO11" s="46"/>
      <c r="RFP11" s="46"/>
      <c r="RFQ11" s="46"/>
      <c r="RFR11" s="46"/>
      <c r="RFS11" s="46"/>
      <c r="RFT11" s="46"/>
      <c r="RFU11" s="46"/>
      <c r="RFV11" s="46"/>
      <c r="RFW11" s="46"/>
      <c r="RFX11" s="46"/>
      <c r="RFY11" s="46"/>
      <c r="RFZ11" s="46"/>
      <c r="RGA11" s="46"/>
      <c r="RGB11" s="46"/>
      <c r="RGC11" s="46"/>
      <c r="RGD11" s="46"/>
      <c r="RGE11" s="46"/>
      <c r="RGF11" s="46"/>
      <c r="RGG11" s="46"/>
      <c r="RGH11" s="46"/>
      <c r="RGI11" s="46"/>
      <c r="RGJ11" s="46"/>
      <c r="RGK11" s="46"/>
      <c r="RGL11" s="46"/>
      <c r="RGM11" s="46"/>
      <c r="RGN11" s="46"/>
      <c r="RGO11" s="46"/>
      <c r="RGP11" s="46"/>
      <c r="RGQ11" s="46"/>
      <c r="RGR11" s="46"/>
      <c r="RGS11" s="46"/>
      <c r="RGT11" s="46"/>
      <c r="RGU11" s="46"/>
      <c r="RGV11" s="46"/>
      <c r="RGW11" s="46"/>
      <c r="RGX11" s="46"/>
      <c r="RGY11" s="46"/>
      <c r="RGZ11" s="46"/>
      <c r="RHA11" s="46"/>
      <c r="RHB11" s="46"/>
      <c r="RHC11" s="46"/>
      <c r="RHD11" s="46"/>
      <c r="RHE11" s="46"/>
      <c r="RHF11" s="46"/>
      <c r="RHG11" s="46"/>
      <c r="RHH11" s="46"/>
      <c r="RHI11" s="46"/>
      <c r="RHJ11" s="46"/>
      <c r="RHK11" s="46"/>
      <c r="RHL11" s="46"/>
      <c r="RHM11" s="46"/>
      <c r="RHN11" s="46"/>
      <c r="RHO11" s="46"/>
      <c r="RHP11" s="46"/>
      <c r="RHQ11" s="46"/>
      <c r="RHR11" s="46"/>
      <c r="RHS11" s="46"/>
      <c r="RHT11" s="46"/>
      <c r="RHU11" s="46"/>
      <c r="RHV11" s="46"/>
      <c r="RHW11" s="46"/>
      <c r="RHX11" s="46"/>
      <c r="RHY11" s="46"/>
      <c r="RHZ11" s="46"/>
      <c r="RIA11" s="46"/>
      <c r="RIB11" s="46"/>
      <c r="RIC11" s="46"/>
      <c r="RID11" s="46"/>
      <c r="RIE11" s="46"/>
      <c r="RIF11" s="46"/>
      <c r="RIG11" s="46"/>
      <c r="RIH11" s="46"/>
      <c r="RII11" s="46"/>
      <c r="RIJ11" s="46"/>
      <c r="RIK11" s="46"/>
      <c r="RIL11" s="46"/>
      <c r="RIM11" s="46"/>
      <c r="RIN11" s="46"/>
      <c r="RIO11" s="46"/>
      <c r="RIP11" s="46"/>
      <c r="RIQ11" s="46"/>
      <c r="RIR11" s="46"/>
      <c r="RIS11" s="46"/>
      <c r="RIT11" s="46"/>
      <c r="RIU11" s="46"/>
      <c r="RIV11" s="46"/>
      <c r="RIW11" s="46"/>
      <c r="RIX11" s="46"/>
      <c r="RIY11" s="46"/>
      <c r="RIZ11" s="46"/>
      <c r="RJA11" s="46"/>
      <c r="RJB11" s="46"/>
      <c r="RJC11" s="46"/>
      <c r="RJD11" s="46"/>
      <c r="RJE11" s="46"/>
      <c r="RJF11" s="46"/>
      <c r="RJG11" s="46"/>
      <c r="RJH11" s="46"/>
      <c r="RJI11" s="46"/>
      <c r="RJJ11" s="46"/>
      <c r="RJK11" s="46"/>
      <c r="RJL11" s="46"/>
      <c r="RJM11" s="46"/>
      <c r="RJN11" s="46"/>
      <c r="RJO11" s="46"/>
      <c r="RJP11" s="46"/>
      <c r="RJQ11" s="46"/>
      <c r="RJR11" s="46"/>
      <c r="RJS11" s="46"/>
      <c r="RJT11" s="46"/>
      <c r="RJU11" s="46"/>
      <c r="RJV11" s="46"/>
      <c r="RJW11" s="46"/>
      <c r="RJX11" s="46"/>
      <c r="RJY11" s="46"/>
      <c r="RJZ11" s="46"/>
      <c r="RKA11" s="46"/>
      <c r="RKB11" s="46"/>
      <c r="RKC11" s="46"/>
      <c r="RKD11" s="46"/>
      <c r="RKE11" s="46"/>
      <c r="RKF11" s="46"/>
      <c r="RKG11" s="46"/>
      <c r="RKH11" s="46"/>
      <c r="RKI11" s="46"/>
      <c r="RKJ11" s="46"/>
      <c r="RKK11" s="46"/>
      <c r="RKL11" s="46"/>
      <c r="RKM11" s="46"/>
      <c r="RKN11" s="46"/>
      <c r="RKO11" s="46"/>
      <c r="RKP11" s="46"/>
      <c r="RKQ11" s="46"/>
      <c r="RKR11" s="46"/>
      <c r="RKS11" s="46"/>
      <c r="RKT11" s="46"/>
      <c r="RKU11" s="46"/>
      <c r="RKV11" s="46"/>
      <c r="RKW11" s="46"/>
      <c r="RKX11" s="46"/>
      <c r="RKY11" s="46"/>
      <c r="RKZ11" s="46"/>
      <c r="RLA11" s="46"/>
      <c r="RLB11" s="46"/>
      <c r="RLC11" s="46"/>
      <c r="RLD11" s="46"/>
      <c r="RLE11" s="46"/>
      <c r="RLF11" s="46"/>
      <c r="RLG11" s="46"/>
      <c r="RLH11" s="46"/>
      <c r="RLI11" s="46"/>
      <c r="RLJ11" s="46"/>
      <c r="RLK11" s="46"/>
      <c r="RLL11" s="46"/>
      <c r="RLM11" s="46"/>
      <c r="RLN11" s="46"/>
      <c r="RLO11" s="46"/>
      <c r="RLP11" s="46"/>
      <c r="RLQ11" s="46"/>
      <c r="RLR11" s="46"/>
      <c r="RLS11" s="46"/>
      <c r="RLT11" s="46"/>
      <c r="RLU11" s="46"/>
      <c r="RLV11" s="46"/>
      <c r="RLW11" s="46"/>
      <c r="RLX11" s="46"/>
      <c r="RLY11" s="46"/>
      <c r="RLZ11" s="46"/>
      <c r="RMA11" s="46"/>
      <c r="RMB11" s="46"/>
      <c r="RMC11" s="46"/>
      <c r="RMD11" s="46"/>
      <c r="RME11" s="46"/>
      <c r="RMF11" s="46"/>
      <c r="RMG11" s="46"/>
      <c r="RMH11" s="46"/>
      <c r="RMI11" s="46"/>
      <c r="RMJ11" s="46"/>
      <c r="RMK11" s="46"/>
      <c r="RML11" s="46"/>
      <c r="RMM11" s="46"/>
      <c r="RMN11" s="46"/>
      <c r="RMO11" s="46"/>
      <c r="RMP11" s="46"/>
      <c r="RMQ11" s="46"/>
      <c r="RMR11" s="46"/>
      <c r="RMS11" s="46"/>
      <c r="RMT11" s="46"/>
      <c r="RMU11" s="46"/>
      <c r="RMV11" s="46"/>
      <c r="RMW11" s="46"/>
      <c r="RMX11" s="46"/>
      <c r="RMY11" s="46"/>
      <c r="RMZ11" s="46"/>
      <c r="RNA11" s="46"/>
      <c r="RNB11" s="46"/>
      <c r="RNC11" s="46"/>
      <c r="RND11" s="46"/>
      <c r="RNE11" s="46"/>
      <c r="RNF11" s="46"/>
      <c r="RNG11" s="46"/>
      <c r="RNH11" s="46"/>
      <c r="RNI11" s="46"/>
      <c r="RNJ11" s="46"/>
      <c r="RNK11" s="46"/>
      <c r="RNL11" s="46"/>
      <c r="RNM11" s="46"/>
      <c r="RNN11" s="46"/>
      <c r="RNO11" s="46"/>
      <c r="RNP11" s="46"/>
      <c r="RNQ11" s="46"/>
      <c r="RNR11" s="46"/>
      <c r="RNS11" s="46"/>
      <c r="RNT11" s="46"/>
      <c r="RNU11" s="46"/>
      <c r="RNV11" s="46"/>
      <c r="RNW11" s="46"/>
      <c r="RNX11" s="46"/>
      <c r="RNY11" s="46"/>
      <c r="RNZ11" s="46"/>
      <c r="ROA11" s="46"/>
      <c r="ROB11" s="46"/>
      <c r="ROC11" s="46"/>
      <c r="ROD11" s="46"/>
      <c r="ROE11" s="46"/>
      <c r="ROF11" s="46"/>
      <c r="ROG11" s="46"/>
      <c r="ROH11" s="46"/>
      <c r="ROI11" s="46"/>
      <c r="ROJ11" s="46"/>
      <c r="ROK11" s="46"/>
      <c r="ROL11" s="46"/>
      <c r="ROM11" s="46"/>
      <c r="RON11" s="46"/>
      <c r="ROO11" s="46"/>
      <c r="ROP11" s="46"/>
      <c r="ROQ11" s="46"/>
      <c r="ROR11" s="46"/>
      <c r="ROS11" s="46"/>
      <c r="ROT11" s="46"/>
      <c r="ROU11" s="46"/>
      <c r="ROV11" s="46"/>
      <c r="ROW11" s="46"/>
      <c r="ROX11" s="46"/>
      <c r="ROY11" s="46"/>
      <c r="ROZ11" s="46"/>
      <c r="RPA11" s="46"/>
      <c r="RPB11" s="46"/>
      <c r="RPC11" s="46"/>
      <c r="RPD11" s="46"/>
      <c r="RPE11" s="46"/>
      <c r="RPF11" s="46"/>
      <c r="RPG11" s="46"/>
      <c r="RPH11" s="46"/>
      <c r="RPI11" s="46"/>
      <c r="RPJ11" s="46"/>
      <c r="RPK11" s="46"/>
      <c r="RPL11" s="46"/>
      <c r="RPM11" s="46"/>
      <c r="RPN11" s="46"/>
      <c r="RPO11" s="46"/>
      <c r="RPP11" s="46"/>
      <c r="RPQ11" s="46"/>
      <c r="RPR11" s="46"/>
      <c r="RPS11" s="46"/>
      <c r="RPT11" s="46"/>
      <c r="RPU11" s="46"/>
      <c r="RPV11" s="46"/>
      <c r="RPW11" s="46"/>
      <c r="RPX11" s="46"/>
      <c r="RPY11" s="46"/>
      <c r="RPZ11" s="46"/>
      <c r="RQA11" s="46"/>
      <c r="RQB11" s="46"/>
      <c r="RQC11" s="46"/>
      <c r="RQD11" s="46"/>
      <c r="RQE11" s="46"/>
      <c r="RQF11" s="46"/>
      <c r="RQG11" s="46"/>
      <c r="RQH11" s="46"/>
      <c r="RQI11" s="46"/>
      <c r="RQJ11" s="46"/>
      <c r="RQK11" s="46"/>
      <c r="RQL11" s="46"/>
      <c r="RQM11" s="46"/>
      <c r="RQN11" s="46"/>
      <c r="RQO11" s="46"/>
      <c r="RQP11" s="46"/>
      <c r="RQQ11" s="46"/>
      <c r="RQR11" s="46"/>
      <c r="RQS11" s="46"/>
      <c r="RQT11" s="46"/>
      <c r="RQU11" s="46"/>
      <c r="RQV11" s="46"/>
      <c r="RQW11" s="46"/>
      <c r="RQX11" s="46"/>
      <c r="RQY11" s="46"/>
      <c r="RQZ11" s="46"/>
      <c r="RRA11" s="46"/>
      <c r="RRB11" s="46"/>
      <c r="RRC11" s="46"/>
      <c r="RRD11" s="46"/>
      <c r="RRE11" s="46"/>
      <c r="RRF11" s="46"/>
      <c r="RRG11" s="46"/>
      <c r="RRH11" s="46"/>
      <c r="RRI11" s="46"/>
      <c r="RRJ11" s="46"/>
      <c r="RRK11" s="46"/>
      <c r="RRL11" s="46"/>
      <c r="RRM11" s="46"/>
      <c r="RRN11" s="46"/>
      <c r="RRO11" s="46"/>
      <c r="RRP11" s="46"/>
      <c r="RRQ11" s="46"/>
      <c r="RRR11" s="46"/>
      <c r="RRS11" s="46"/>
      <c r="RRT11" s="46"/>
      <c r="RRU11" s="46"/>
      <c r="RRV11" s="46"/>
      <c r="RRW11" s="46"/>
      <c r="RRX11" s="46"/>
      <c r="RRY11" s="46"/>
      <c r="RRZ11" s="46"/>
      <c r="RSA11" s="46"/>
      <c r="RSB11" s="46"/>
      <c r="RSC11" s="46"/>
      <c r="RSD11" s="46"/>
      <c r="RSE11" s="46"/>
      <c r="RSF11" s="46"/>
      <c r="RSG11" s="46"/>
      <c r="RSH11" s="46"/>
      <c r="RSI11" s="46"/>
      <c r="RSJ11" s="46"/>
      <c r="RSK11" s="46"/>
      <c r="RSL11" s="46"/>
      <c r="RSM11" s="46"/>
      <c r="RSN11" s="46"/>
      <c r="RSO11" s="46"/>
      <c r="RSP11" s="46"/>
      <c r="RSQ11" s="46"/>
      <c r="RSR11" s="46"/>
      <c r="RSS11" s="46"/>
      <c r="RST11" s="46"/>
      <c r="RSU11" s="46"/>
      <c r="RSV11" s="46"/>
      <c r="RSW11" s="46"/>
      <c r="RSX11" s="46"/>
      <c r="RSY11" s="46"/>
      <c r="RSZ11" s="46"/>
      <c r="RTA11" s="46"/>
      <c r="RTB11" s="46"/>
      <c r="RTC11" s="46"/>
      <c r="RTD11" s="46"/>
      <c r="RTE11" s="46"/>
      <c r="RTF11" s="46"/>
      <c r="RTG11" s="46"/>
      <c r="RTH11" s="46"/>
      <c r="RTI11" s="46"/>
      <c r="RTJ11" s="46"/>
      <c r="RTK11" s="46"/>
      <c r="RTL11" s="46"/>
      <c r="RTM11" s="46"/>
      <c r="RTN11" s="46"/>
      <c r="RTO11" s="46"/>
      <c r="RTP11" s="46"/>
      <c r="RTQ11" s="46"/>
      <c r="RTR11" s="46"/>
      <c r="RTS11" s="46"/>
      <c r="RTT11" s="46"/>
      <c r="RTU11" s="46"/>
      <c r="RTV11" s="46"/>
      <c r="RTW11" s="46"/>
      <c r="RTX11" s="46"/>
      <c r="RTY11" s="46"/>
      <c r="RTZ11" s="46"/>
      <c r="RUA11" s="46"/>
      <c r="RUB11" s="46"/>
      <c r="RUC11" s="46"/>
      <c r="RUD11" s="46"/>
      <c r="RUE11" s="46"/>
      <c r="RUF11" s="46"/>
      <c r="RUG11" s="46"/>
      <c r="RUH11" s="46"/>
      <c r="RUI11" s="46"/>
      <c r="RUJ11" s="46"/>
      <c r="RUK11" s="46"/>
      <c r="RUL11" s="46"/>
      <c r="RUM11" s="46"/>
      <c r="RUN11" s="46"/>
      <c r="RUO11" s="46"/>
      <c r="RUP11" s="46"/>
      <c r="RUQ11" s="46"/>
      <c r="RUR11" s="46"/>
      <c r="RUS11" s="46"/>
      <c r="RUT11" s="46"/>
      <c r="RUU11" s="46"/>
      <c r="RUV11" s="46"/>
      <c r="RUW11" s="46"/>
      <c r="RUX11" s="46"/>
      <c r="RUY11" s="46"/>
      <c r="RUZ11" s="46"/>
      <c r="RVA11" s="46"/>
      <c r="RVB11" s="46"/>
      <c r="RVC11" s="46"/>
      <c r="RVD11" s="46"/>
      <c r="RVE11" s="46"/>
      <c r="RVF11" s="46"/>
      <c r="RVG11" s="46"/>
      <c r="RVH11" s="46"/>
      <c r="RVI11" s="46"/>
      <c r="RVJ11" s="46"/>
      <c r="RVK11" s="46"/>
      <c r="RVL11" s="46"/>
      <c r="RVM11" s="46"/>
      <c r="RVN11" s="46"/>
      <c r="RVO11" s="46"/>
      <c r="RVP11" s="46"/>
      <c r="RVQ11" s="46"/>
      <c r="RVR11" s="46"/>
      <c r="RVS11" s="46"/>
      <c r="RVT11" s="46"/>
      <c r="RVU11" s="46"/>
      <c r="RVV11" s="46"/>
      <c r="RVW11" s="46"/>
      <c r="RVX11" s="46"/>
      <c r="RVY11" s="46"/>
      <c r="RVZ11" s="46"/>
      <c r="RWA11" s="46"/>
      <c r="RWB11" s="46"/>
      <c r="RWC11" s="46"/>
      <c r="RWD11" s="46"/>
      <c r="RWE11" s="46"/>
      <c r="RWF11" s="46"/>
      <c r="RWG11" s="46"/>
      <c r="RWH11" s="46"/>
      <c r="RWI11" s="46"/>
      <c r="RWJ11" s="46"/>
      <c r="RWK11" s="46"/>
      <c r="RWL11" s="46"/>
      <c r="RWM11" s="46"/>
      <c r="RWN11" s="46"/>
      <c r="RWO11" s="46"/>
      <c r="RWP11" s="46"/>
      <c r="RWQ11" s="46"/>
      <c r="RWR11" s="46"/>
      <c r="RWS11" s="46"/>
      <c r="RWT11" s="46"/>
      <c r="RWU11" s="46"/>
      <c r="RWV11" s="46"/>
      <c r="RWW11" s="46"/>
      <c r="RWX11" s="46"/>
      <c r="RWY11" s="46"/>
      <c r="RWZ11" s="46"/>
      <c r="RXA11" s="46"/>
      <c r="RXB11" s="46"/>
      <c r="RXC11" s="46"/>
      <c r="RXD11" s="46"/>
      <c r="RXE11" s="46"/>
      <c r="RXF11" s="46"/>
      <c r="RXG11" s="46"/>
      <c r="RXH11" s="46"/>
      <c r="RXI11" s="46"/>
      <c r="RXJ11" s="46"/>
      <c r="RXK11" s="46"/>
      <c r="RXL11" s="46"/>
      <c r="RXM11" s="46"/>
      <c r="RXN11" s="46"/>
      <c r="RXO11" s="46"/>
      <c r="RXP11" s="46"/>
      <c r="RXQ11" s="46"/>
      <c r="RXR11" s="46"/>
      <c r="RXS11" s="46"/>
      <c r="RXT11" s="46"/>
      <c r="RXU11" s="46"/>
      <c r="RXV11" s="46"/>
      <c r="RXW11" s="46"/>
      <c r="RXX11" s="46"/>
      <c r="RXY11" s="46"/>
      <c r="RXZ11" s="46"/>
      <c r="RYA11" s="46"/>
      <c r="RYB11" s="46"/>
      <c r="RYC11" s="46"/>
      <c r="RYD11" s="46"/>
      <c r="RYE11" s="46"/>
      <c r="RYF11" s="46"/>
      <c r="RYG11" s="46"/>
      <c r="RYH11" s="46"/>
      <c r="RYI11" s="46"/>
      <c r="RYJ11" s="46"/>
      <c r="RYK11" s="46"/>
      <c r="RYL11" s="46"/>
      <c r="RYM11" s="46"/>
      <c r="RYN11" s="46"/>
      <c r="RYO11" s="46"/>
      <c r="RYP11" s="46"/>
      <c r="RYQ11" s="46"/>
      <c r="RYR11" s="46"/>
      <c r="RYS11" s="46"/>
      <c r="RYT11" s="46"/>
      <c r="RYU11" s="46"/>
      <c r="RYV11" s="46"/>
      <c r="RYW11" s="46"/>
      <c r="RYX11" s="46"/>
      <c r="RYY11" s="46"/>
      <c r="RYZ11" s="46"/>
      <c r="RZA11" s="46"/>
      <c r="RZB11" s="46"/>
      <c r="RZC11" s="46"/>
      <c r="RZD11" s="46"/>
      <c r="RZE11" s="46"/>
      <c r="RZF11" s="46"/>
      <c r="RZG11" s="46"/>
      <c r="RZH11" s="46"/>
      <c r="RZI11" s="46"/>
      <c r="RZJ11" s="46"/>
      <c r="RZK11" s="46"/>
      <c r="RZL11" s="46"/>
      <c r="RZM11" s="46"/>
      <c r="RZN11" s="46"/>
      <c r="RZO11" s="46"/>
      <c r="RZP11" s="46"/>
      <c r="RZQ11" s="46"/>
      <c r="RZR11" s="46"/>
      <c r="RZS11" s="46"/>
      <c r="RZT11" s="46"/>
      <c r="RZU11" s="46"/>
      <c r="RZV11" s="46"/>
      <c r="RZW11" s="46"/>
      <c r="RZX11" s="46"/>
      <c r="RZY11" s="46"/>
      <c r="RZZ11" s="46"/>
      <c r="SAA11" s="46"/>
      <c r="SAB11" s="46"/>
      <c r="SAC11" s="46"/>
      <c r="SAD11" s="46"/>
      <c r="SAE11" s="46"/>
      <c r="SAF11" s="46"/>
      <c r="SAG11" s="46"/>
      <c r="SAH11" s="46"/>
      <c r="SAI11" s="46"/>
      <c r="SAJ11" s="46"/>
      <c r="SAK11" s="46"/>
      <c r="SAL11" s="46"/>
      <c r="SAM11" s="46"/>
      <c r="SAN11" s="46"/>
      <c r="SAO11" s="46"/>
      <c r="SAP11" s="46"/>
      <c r="SAQ11" s="46"/>
      <c r="SAR11" s="46"/>
      <c r="SAS11" s="46"/>
      <c r="SAT11" s="46"/>
      <c r="SAU11" s="46"/>
      <c r="SAV11" s="46"/>
      <c r="SAW11" s="46"/>
      <c r="SAX11" s="46"/>
      <c r="SAY11" s="46"/>
      <c r="SAZ11" s="46"/>
      <c r="SBA11" s="46"/>
      <c r="SBB11" s="46"/>
      <c r="SBC11" s="46"/>
      <c r="SBD11" s="46"/>
      <c r="SBE11" s="46"/>
      <c r="SBF11" s="46"/>
      <c r="SBG11" s="46"/>
      <c r="SBH11" s="46"/>
      <c r="SBI11" s="46"/>
      <c r="SBJ11" s="46"/>
      <c r="SBK11" s="46"/>
      <c r="SBL11" s="46"/>
      <c r="SBM11" s="46"/>
      <c r="SBN11" s="46"/>
      <c r="SBO11" s="46"/>
      <c r="SBP11" s="46"/>
      <c r="SBQ11" s="46"/>
      <c r="SBR11" s="46"/>
      <c r="SBS11" s="46"/>
      <c r="SBT11" s="46"/>
      <c r="SBU11" s="46"/>
      <c r="SBV11" s="46"/>
      <c r="SBW11" s="46"/>
      <c r="SBX11" s="46"/>
      <c r="SBY11" s="46"/>
      <c r="SBZ11" s="46"/>
      <c r="SCA11" s="46"/>
      <c r="SCB11" s="46"/>
      <c r="SCC11" s="46"/>
      <c r="SCD11" s="46"/>
      <c r="SCE11" s="46"/>
      <c r="SCF11" s="46"/>
      <c r="SCG11" s="46"/>
      <c r="SCH11" s="46"/>
      <c r="SCI11" s="46"/>
      <c r="SCJ11" s="46"/>
      <c r="SCK11" s="46"/>
      <c r="SCL11" s="46"/>
      <c r="SCM11" s="46"/>
      <c r="SCN11" s="46"/>
      <c r="SCO11" s="46"/>
      <c r="SCP11" s="46"/>
      <c r="SCQ11" s="46"/>
      <c r="SCR11" s="46"/>
      <c r="SCS11" s="46"/>
      <c r="SCT11" s="46"/>
      <c r="SCU11" s="46"/>
      <c r="SCV11" s="46"/>
      <c r="SCW11" s="46"/>
      <c r="SCX11" s="46"/>
      <c r="SCY11" s="46"/>
      <c r="SCZ11" s="46"/>
      <c r="SDA11" s="46"/>
      <c r="SDB11" s="46"/>
      <c r="SDC11" s="46"/>
      <c r="SDD11" s="46"/>
      <c r="SDE11" s="46"/>
      <c r="SDF11" s="46"/>
      <c r="SDG11" s="46"/>
      <c r="SDH11" s="46"/>
      <c r="SDI11" s="46"/>
      <c r="SDJ11" s="46"/>
      <c r="SDK11" s="46"/>
      <c r="SDL11" s="46"/>
      <c r="SDM11" s="46"/>
      <c r="SDN11" s="46"/>
      <c r="SDO11" s="46"/>
      <c r="SDP11" s="46"/>
      <c r="SDQ11" s="46"/>
      <c r="SDR11" s="46"/>
      <c r="SDS11" s="46"/>
      <c r="SDT11" s="46"/>
      <c r="SDU11" s="46"/>
      <c r="SDV11" s="46"/>
      <c r="SDW11" s="46"/>
      <c r="SDX11" s="46"/>
      <c r="SDY11" s="46"/>
      <c r="SDZ11" s="46"/>
      <c r="SEA11" s="46"/>
      <c r="SEB11" s="46"/>
      <c r="SEC11" s="46"/>
      <c r="SED11" s="46"/>
      <c r="SEE11" s="46"/>
      <c r="SEF11" s="46"/>
      <c r="SEG11" s="46"/>
      <c r="SEH11" s="46"/>
      <c r="SEI11" s="46"/>
      <c r="SEJ11" s="46"/>
      <c r="SEK11" s="46"/>
      <c r="SEL11" s="46"/>
      <c r="SEM11" s="46"/>
      <c r="SEN11" s="46"/>
      <c r="SEO11" s="46"/>
      <c r="SEP11" s="46"/>
      <c r="SEQ11" s="46"/>
      <c r="SER11" s="46"/>
      <c r="SES11" s="46"/>
      <c r="SET11" s="46"/>
      <c r="SEU11" s="46"/>
      <c r="SEV11" s="46"/>
      <c r="SEW11" s="46"/>
      <c r="SEX11" s="46"/>
      <c r="SEY11" s="46"/>
      <c r="SEZ11" s="46"/>
      <c r="SFA11" s="46"/>
      <c r="SFB11" s="46"/>
      <c r="SFC11" s="46"/>
      <c r="SFD11" s="46"/>
      <c r="SFE11" s="46"/>
      <c r="SFF11" s="46"/>
      <c r="SFG11" s="46"/>
      <c r="SFH11" s="46"/>
      <c r="SFI11" s="46"/>
      <c r="SFJ11" s="46"/>
      <c r="SFK11" s="46"/>
      <c r="SFL11" s="46"/>
      <c r="SFM11" s="46"/>
      <c r="SFN11" s="46"/>
      <c r="SFO11" s="46"/>
      <c r="SFP11" s="46"/>
      <c r="SFQ11" s="46"/>
      <c r="SFR11" s="46"/>
      <c r="SFS11" s="46"/>
      <c r="SFT11" s="46"/>
      <c r="SFU11" s="46"/>
      <c r="SFV11" s="46"/>
      <c r="SFW11" s="46"/>
      <c r="SFX11" s="46"/>
      <c r="SFY11" s="46"/>
      <c r="SFZ11" s="46"/>
      <c r="SGA11" s="46"/>
      <c r="SGB11" s="46"/>
      <c r="SGC11" s="46"/>
      <c r="SGD11" s="46"/>
      <c r="SGE11" s="46"/>
      <c r="SGF11" s="46"/>
      <c r="SGG11" s="46"/>
      <c r="SGH11" s="46"/>
      <c r="SGI11" s="46"/>
      <c r="SGJ11" s="46"/>
      <c r="SGK11" s="46"/>
      <c r="SGL11" s="46"/>
      <c r="SGM11" s="46"/>
      <c r="SGN11" s="46"/>
      <c r="SGO11" s="46"/>
      <c r="SGP11" s="46"/>
      <c r="SGQ11" s="46"/>
      <c r="SGR11" s="46"/>
      <c r="SGS11" s="46"/>
      <c r="SGT11" s="46"/>
      <c r="SGU11" s="46"/>
      <c r="SGV11" s="46"/>
      <c r="SGW11" s="46"/>
      <c r="SGX11" s="46"/>
      <c r="SGY11" s="46"/>
      <c r="SGZ11" s="46"/>
      <c r="SHA11" s="46"/>
      <c r="SHB11" s="46"/>
      <c r="SHC11" s="46"/>
      <c r="SHD11" s="46"/>
      <c r="SHE11" s="46"/>
      <c r="SHF11" s="46"/>
      <c r="SHG11" s="46"/>
      <c r="SHH11" s="46"/>
      <c r="SHI11" s="46"/>
      <c r="SHJ11" s="46"/>
      <c r="SHK11" s="46"/>
      <c r="SHL11" s="46"/>
      <c r="SHM11" s="46"/>
      <c r="SHN11" s="46"/>
      <c r="SHO11" s="46"/>
      <c r="SHP11" s="46"/>
      <c r="SHQ11" s="46"/>
      <c r="SHR11" s="46"/>
      <c r="SHS11" s="46"/>
      <c r="SHT11" s="46"/>
      <c r="SHU11" s="46"/>
      <c r="SHV11" s="46"/>
      <c r="SHW11" s="46"/>
      <c r="SHX11" s="46"/>
      <c r="SHY11" s="46"/>
      <c r="SHZ11" s="46"/>
      <c r="SIA11" s="46"/>
      <c r="SIB11" s="46"/>
      <c r="SIC11" s="46"/>
      <c r="SID11" s="46"/>
      <c r="SIE11" s="46"/>
      <c r="SIF11" s="46"/>
      <c r="SIG11" s="46"/>
      <c r="SIH11" s="46"/>
      <c r="SII11" s="46"/>
      <c r="SIJ11" s="46"/>
      <c r="SIK11" s="46"/>
      <c r="SIL11" s="46"/>
      <c r="SIM11" s="46"/>
      <c r="SIN11" s="46"/>
      <c r="SIO11" s="46"/>
      <c r="SIP11" s="46"/>
      <c r="SIQ11" s="46"/>
      <c r="SIR11" s="46"/>
      <c r="SIS11" s="46"/>
      <c r="SIT11" s="46"/>
      <c r="SIU11" s="46"/>
      <c r="SIV11" s="46"/>
      <c r="SIW11" s="46"/>
      <c r="SIX11" s="46"/>
      <c r="SIY11" s="46"/>
      <c r="SIZ11" s="46"/>
      <c r="SJA11" s="46"/>
      <c r="SJB11" s="46"/>
      <c r="SJC11" s="46"/>
      <c r="SJD11" s="46"/>
      <c r="SJE11" s="46"/>
      <c r="SJF11" s="46"/>
      <c r="SJG11" s="46"/>
      <c r="SJH11" s="46"/>
      <c r="SJI11" s="46"/>
      <c r="SJJ11" s="46"/>
      <c r="SJK11" s="46"/>
      <c r="SJL11" s="46"/>
      <c r="SJM11" s="46"/>
      <c r="SJN11" s="46"/>
      <c r="SJO11" s="46"/>
      <c r="SJP11" s="46"/>
      <c r="SJQ11" s="46"/>
      <c r="SJR11" s="46"/>
      <c r="SJS11" s="46"/>
      <c r="SJT11" s="46"/>
      <c r="SJU11" s="46"/>
      <c r="SJV11" s="46"/>
      <c r="SJW11" s="46"/>
      <c r="SJX11" s="46"/>
      <c r="SJY11" s="46"/>
      <c r="SJZ11" s="46"/>
      <c r="SKA11" s="46"/>
      <c r="SKB11" s="46"/>
      <c r="SKC11" s="46"/>
      <c r="SKD11" s="46"/>
      <c r="SKE11" s="46"/>
      <c r="SKF11" s="46"/>
      <c r="SKG11" s="46"/>
      <c r="SKH11" s="46"/>
      <c r="SKI11" s="46"/>
      <c r="SKJ11" s="46"/>
      <c r="SKK11" s="46"/>
      <c r="SKL11" s="46"/>
      <c r="SKM11" s="46"/>
      <c r="SKN11" s="46"/>
      <c r="SKO11" s="46"/>
      <c r="SKP11" s="46"/>
      <c r="SKQ11" s="46"/>
      <c r="SKR11" s="46"/>
      <c r="SKS11" s="46"/>
      <c r="SKT11" s="46"/>
      <c r="SKU11" s="46"/>
      <c r="SKV11" s="46"/>
      <c r="SKW11" s="46"/>
      <c r="SKX11" s="46"/>
      <c r="SKY11" s="46"/>
      <c r="SKZ11" s="46"/>
      <c r="SLA11" s="46"/>
      <c r="SLB11" s="46"/>
      <c r="SLC11" s="46"/>
      <c r="SLD11" s="46"/>
      <c r="SLE11" s="46"/>
      <c r="SLF11" s="46"/>
      <c r="SLG11" s="46"/>
      <c r="SLH11" s="46"/>
      <c r="SLI11" s="46"/>
      <c r="SLJ11" s="46"/>
      <c r="SLK11" s="46"/>
      <c r="SLL11" s="46"/>
      <c r="SLM11" s="46"/>
      <c r="SLN11" s="46"/>
      <c r="SLO11" s="46"/>
      <c r="SLP11" s="46"/>
      <c r="SLQ11" s="46"/>
      <c r="SLR11" s="46"/>
      <c r="SLS11" s="46"/>
      <c r="SLT11" s="46"/>
      <c r="SLU11" s="46"/>
      <c r="SLV11" s="46"/>
      <c r="SLW11" s="46"/>
      <c r="SLX11" s="46"/>
      <c r="SLY11" s="46"/>
      <c r="SLZ11" s="46"/>
      <c r="SMA11" s="46"/>
      <c r="SMB11" s="46"/>
      <c r="SMC11" s="46"/>
      <c r="SMD11" s="46"/>
      <c r="SME11" s="46"/>
      <c r="SMF11" s="46"/>
      <c r="SMG11" s="46"/>
      <c r="SMH11" s="46"/>
      <c r="SMI11" s="46"/>
      <c r="SMJ11" s="46"/>
      <c r="SMK11" s="46"/>
      <c r="SML11" s="46"/>
      <c r="SMM11" s="46"/>
      <c r="SMN11" s="46"/>
      <c r="SMO11" s="46"/>
      <c r="SMP11" s="46"/>
      <c r="SMQ11" s="46"/>
      <c r="SMR11" s="46"/>
      <c r="SMS11" s="46"/>
      <c r="SMT11" s="46"/>
      <c r="SMU11" s="46"/>
      <c r="SMV11" s="46"/>
      <c r="SMW11" s="46"/>
      <c r="SMX11" s="46"/>
      <c r="SMY11" s="46"/>
      <c r="SMZ11" s="46"/>
      <c r="SNA11" s="46"/>
      <c r="SNB11" s="46"/>
      <c r="SNC11" s="46"/>
      <c r="SND11" s="46"/>
      <c r="SNE11" s="46"/>
      <c r="SNF11" s="46"/>
      <c r="SNG11" s="46"/>
      <c r="SNH11" s="46"/>
      <c r="SNI11" s="46"/>
      <c r="SNJ11" s="46"/>
      <c r="SNK11" s="46"/>
      <c r="SNL11" s="46"/>
      <c r="SNM11" s="46"/>
      <c r="SNN11" s="46"/>
      <c r="SNO11" s="46"/>
      <c r="SNP11" s="46"/>
      <c r="SNQ11" s="46"/>
      <c r="SNR11" s="46"/>
      <c r="SNS11" s="46"/>
      <c r="SNT11" s="46"/>
      <c r="SNU11" s="46"/>
      <c r="SNV11" s="46"/>
      <c r="SNW11" s="46"/>
      <c r="SNX11" s="46"/>
      <c r="SNY11" s="46"/>
      <c r="SNZ11" s="46"/>
      <c r="SOA11" s="46"/>
      <c r="SOB11" s="46"/>
      <c r="SOC11" s="46"/>
      <c r="SOD11" s="46"/>
      <c r="SOE11" s="46"/>
      <c r="SOF11" s="46"/>
      <c r="SOG11" s="46"/>
      <c r="SOH11" s="46"/>
      <c r="SOI11" s="46"/>
      <c r="SOJ11" s="46"/>
      <c r="SOK11" s="46"/>
      <c r="SOL11" s="46"/>
      <c r="SOM11" s="46"/>
      <c r="SON11" s="46"/>
      <c r="SOO11" s="46"/>
      <c r="SOP11" s="46"/>
      <c r="SOQ11" s="46"/>
      <c r="SOR11" s="46"/>
      <c r="SOS11" s="46"/>
      <c r="SOT11" s="46"/>
      <c r="SOU11" s="46"/>
      <c r="SOV11" s="46"/>
      <c r="SOW11" s="46"/>
      <c r="SOX11" s="46"/>
      <c r="SOY11" s="46"/>
      <c r="SOZ11" s="46"/>
      <c r="SPA11" s="46"/>
      <c r="SPB11" s="46"/>
      <c r="SPC11" s="46"/>
      <c r="SPD11" s="46"/>
      <c r="SPE11" s="46"/>
      <c r="SPF11" s="46"/>
      <c r="SPG11" s="46"/>
      <c r="SPH11" s="46"/>
      <c r="SPI11" s="46"/>
      <c r="SPJ11" s="46"/>
      <c r="SPK11" s="46"/>
      <c r="SPL11" s="46"/>
      <c r="SPM11" s="46"/>
      <c r="SPN11" s="46"/>
      <c r="SPO11" s="46"/>
      <c r="SPP11" s="46"/>
      <c r="SPQ11" s="46"/>
      <c r="SPR11" s="46"/>
      <c r="SPS11" s="46"/>
      <c r="SPT11" s="46"/>
      <c r="SPU11" s="46"/>
      <c r="SPV11" s="46"/>
      <c r="SPW11" s="46"/>
      <c r="SPX11" s="46"/>
      <c r="SPY11" s="46"/>
      <c r="SPZ11" s="46"/>
      <c r="SQA11" s="46"/>
      <c r="SQB11" s="46"/>
      <c r="SQC11" s="46"/>
      <c r="SQD11" s="46"/>
      <c r="SQE11" s="46"/>
      <c r="SQF11" s="46"/>
      <c r="SQG11" s="46"/>
      <c r="SQH11" s="46"/>
      <c r="SQI11" s="46"/>
      <c r="SQJ11" s="46"/>
      <c r="SQK11" s="46"/>
      <c r="SQL11" s="46"/>
      <c r="SQM11" s="46"/>
      <c r="SQN11" s="46"/>
      <c r="SQO11" s="46"/>
      <c r="SQP11" s="46"/>
      <c r="SQQ11" s="46"/>
      <c r="SQR11" s="46"/>
      <c r="SQS11" s="46"/>
      <c r="SQT11" s="46"/>
      <c r="SQU11" s="46"/>
      <c r="SQV11" s="46"/>
      <c r="SQW11" s="46"/>
      <c r="SQX11" s="46"/>
      <c r="SQY11" s="46"/>
      <c r="SQZ11" s="46"/>
      <c r="SRA11" s="46"/>
      <c r="SRB11" s="46"/>
      <c r="SRC11" s="46"/>
      <c r="SRD11" s="46"/>
      <c r="SRE11" s="46"/>
      <c r="SRF11" s="46"/>
      <c r="SRG11" s="46"/>
      <c r="SRH11" s="46"/>
      <c r="SRI11" s="46"/>
      <c r="SRJ11" s="46"/>
      <c r="SRK11" s="46"/>
      <c r="SRL11" s="46"/>
      <c r="SRM11" s="46"/>
      <c r="SRN11" s="46"/>
      <c r="SRO11" s="46"/>
      <c r="SRP11" s="46"/>
      <c r="SRQ11" s="46"/>
      <c r="SRR11" s="46"/>
      <c r="SRS11" s="46"/>
      <c r="SRT11" s="46"/>
      <c r="SRU11" s="46"/>
      <c r="SRV11" s="46"/>
      <c r="SRW11" s="46"/>
      <c r="SRX11" s="46"/>
      <c r="SRY11" s="46"/>
      <c r="SRZ11" s="46"/>
      <c r="SSA11" s="46"/>
      <c r="SSB11" s="46"/>
      <c r="SSC11" s="46"/>
      <c r="SSD11" s="46"/>
      <c r="SSE11" s="46"/>
      <c r="SSF11" s="46"/>
      <c r="SSG11" s="46"/>
      <c r="SSH11" s="46"/>
      <c r="SSI11" s="46"/>
      <c r="SSJ11" s="46"/>
      <c r="SSK11" s="46"/>
      <c r="SSL11" s="46"/>
      <c r="SSM11" s="46"/>
      <c r="SSN11" s="46"/>
      <c r="SSO11" s="46"/>
      <c r="SSP11" s="46"/>
      <c r="SSQ11" s="46"/>
      <c r="SSR11" s="46"/>
      <c r="SSS11" s="46"/>
      <c r="SST11" s="46"/>
      <c r="SSU11" s="46"/>
      <c r="SSV11" s="46"/>
      <c r="SSW11" s="46"/>
      <c r="SSX11" s="46"/>
      <c r="SSY11" s="46"/>
      <c r="SSZ11" s="46"/>
      <c r="STA11" s="46"/>
      <c r="STB11" s="46"/>
      <c r="STC11" s="46"/>
      <c r="STD11" s="46"/>
      <c r="STE11" s="46"/>
      <c r="STF11" s="46"/>
      <c r="STG11" s="46"/>
      <c r="STH11" s="46"/>
      <c r="STI11" s="46"/>
      <c r="STJ11" s="46"/>
      <c r="STK11" s="46"/>
      <c r="STL11" s="46"/>
      <c r="STM11" s="46"/>
      <c r="STN11" s="46"/>
      <c r="STO11" s="46"/>
      <c r="STP11" s="46"/>
      <c r="STQ11" s="46"/>
      <c r="STR11" s="46"/>
      <c r="STS11" s="46"/>
      <c r="STT11" s="46"/>
      <c r="STU11" s="46"/>
      <c r="STV11" s="46"/>
      <c r="STW11" s="46"/>
      <c r="STX11" s="46"/>
      <c r="STY11" s="46"/>
      <c r="STZ11" s="46"/>
      <c r="SUA11" s="46"/>
      <c r="SUB11" s="46"/>
      <c r="SUC11" s="46"/>
      <c r="SUD11" s="46"/>
      <c r="SUE11" s="46"/>
      <c r="SUF11" s="46"/>
      <c r="SUG11" s="46"/>
      <c r="SUH11" s="46"/>
      <c r="SUI11" s="46"/>
      <c r="SUJ11" s="46"/>
      <c r="SUK11" s="46"/>
      <c r="SUL11" s="46"/>
      <c r="SUM11" s="46"/>
      <c r="SUN11" s="46"/>
      <c r="SUO11" s="46"/>
      <c r="SUP11" s="46"/>
      <c r="SUQ11" s="46"/>
      <c r="SUR11" s="46"/>
      <c r="SUS11" s="46"/>
      <c r="SUT11" s="46"/>
      <c r="SUU11" s="46"/>
      <c r="SUV11" s="46"/>
      <c r="SUW11" s="46"/>
      <c r="SUX11" s="46"/>
      <c r="SUY11" s="46"/>
      <c r="SUZ11" s="46"/>
      <c r="SVA11" s="46"/>
      <c r="SVB11" s="46"/>
      <c r="SVC11" s="46"/>
      <c r="SVD11" s="46"/>
      <c r="SVE11" s="46"/>
      <c r="SVF11" s="46"/>
      <c r="SVG11" s="46"/>
      <c r="SVH11" s="46"/>
      <c r="SVI11" s="46"/>
      <c r="SVJ11" s="46"/>
      <c r="SVK11" s="46"/>
      <c r="SVL11" s="46"/>
      <c r="SVM11" s="46"/>
      <c r="SVN11" s="46"/>
      <c r="SVO11" s="46"/>
      <c r="SVP11" s="46"/>
      <c r="SVQ11" s="46"/>
      <c r="SVR11" s="46"/>
      <c r="SVS11" s="46"/>
      <c r="SVT11" s="46"/>
      <c r="SVU11" s="46"/>
      <c r="SVV11" s="46"/>
      <c r="SVW11" s="46"/>
      <c r="SVX11" s="46"/>
      <c r="SVY11" s="46"/>
      <c r="SVZ11" s="46"/>
      <c r="SWA11" s="46"/>
      <c r="SWB11" s="46"/>
      <c r="SWC11" s="46"/>
      <c r="SWD11" s="46"/>
      <c r="SWE11" s="46"/>
      <c r="SWF11" s="46"/>
      <c r="SWG11" s="46"/>
      <c r="SWH11" s="46"/>
      <c r="SWI11" s="46"/>
      <c r="SWJ11" s="46"/>
      <c r="SWK11" s="46"/>
      <c r="SWL11" s="46"/>
      <c r="SWM11" s="46"/>
      <c r="SWN11" s="46"/>
      <c r="SWO11" s="46"/>
      <c r="SWP11" s="46"/>
      <c r="SWQ11" s="46"/>
      <c r="SWR11" s="46"/>
      <c r="SWS11" s="46"/>
      <c r="SWT11" s="46"/>
      <c r="SWU11" s="46"/>
      <c r="SWV11" s="46"/>
      <c r="SWW11" s="46"/>
      <c r="SWX11" s="46"/>
      <c r="SWY11" s="46"/>
      <c r="SWZ11" s="46"/>
      <c r="SXA11" s="46"/>
      <c r="SXB11" s="46"/>
      <c r="SXC11" s="46"/>
      <c r="SXD11" s="46"/>
      <c r="SXE11" s="46"/>
      <c r="SXF11" s="46"/>
      <c r="SXG11" s="46"/>
      <c r="SXH11" s="46"/>
      <c r="SXI11" s="46"/>
      <c r="SXJ11" s="46"/>
      <c r="SXK11" s="46"/>
      <c r="SXL11" s="46"/>
      <c r="SXM11" s="46"/>
      <c r="SXN11" s="46"/>
      <c r="SXO11" s="46"/>
      <c r="SXP11" s="46"/>
      <c r="SXQ11" s="46"/>
      <c r="SXR11" s="46"/>
      <c r="SXS11" s="46"/>
      <c r="SXT11" s="46"/>
      <c r="SXU11" s="46"/>
      <c r="SXV11" s="46"/>
      <c r="SXW11" s="46"/>
      <c r="SXX11" s="46"/>
      <c r="SXY11" s="46"/>
      <c r="SXZ11" s="46"/>
      <c r="SYA11" s="46"/>
      <c r="SYB11" s="46"/>
      <c r="SYC11" s="46"/>
      <c r="SYD11" s="46"/>
      <c r="SYE11" s="46"/>
      <c r="SYF11" s="46"/>
      <c r="SYG11" s="46"/>
      <c r="SYH11" s="46"/>
      <c r="SYI11" s="46"/>
      <c r="SYJ11" s="46"/>
      <c r="SYK11" s="46"/>
      <c r="SYL11" s="46"/>
      <c r="SYM11" s="46"/>
      <c r="SYN11" s="46"/>
      <c r="SYO11" s="46"/>
      <c r="SYP11" s="46"/>
      <c r="SYQ11" s="46"/>
      <c r="SYR11" s="46"/>
      <c r="SYS11" s="46"/>
      <c r="SYT11" s="46"/>
      <c r="SYU11" s="46"/>
      <c r="SYV11" s="46"/>
      <c r="SYW11" s="46"/>
      <c r="SYX11" s="46"/>
      <c r="SYY11" s="46"/>
      <c r="SYZ11" s="46"/>
      <c r="SZA11" s="46"/>
      <c r="SZB11" s="46"/>
      <c r="SZC11" s="46"/>
      <c r="SZD11" s="46"/>
      <c r="SZE11" s="46"/>
      <c r="SZF11" s="46"/>
      <c r="SZG11" s="46"/>
      <c r="SZH11" s="46"/>
      <c r="SZI11" s="46"/>
      <c r="SZJ11" s="46"/>
      <c r="SZK11" s="46"/>
      <c r="SZL11" s="46"/>
      <c r="SZM11" s="46"/>
      <c r="SZN11" s="46"/>
      <c r="SZO11" s="46"/>
      <c r="SZP11" s="46"/>
      <c r="SZQ11" s="46"/>
      <c r="SZR11" s="46"/>
      <c r="SZS11" s="46"/>
      <c r="SZT11" s="46"/>
      <c r="SZU11" s="46"/>
      <c r="SZV11" s="46"/>
      <c r="SZW11" s="46"/>
      <c r="SZX11" s="46"/>
      <c r="SZY11" s="46"/>
      <c r="SZZ11" s="46"/>
      <c r="TAA11" s="46"/>
      <c r="TAB11" s="46"/>
      <c r="TAC11" s="46"/>
      <c r="TAD11" s="46"/>
      <c r="TAE11" s="46"/>
      <c r="TAF11" s="46"/>
      <c r="TAG11" s="46"/>
      <c r="TAH11" s="46"/>
      <c r="TAI11" s="46"/>
      <c r="TAJ11" s="46"/>
      <c r="TAK11" s="46"/>
      <c r="TAL11" s="46"/>
      <c r="TAM11" s="46"/>
      <c r="TAN11" s="46"/>
      <c r="TAO11" s="46"/>
      <c r="TAP11" s="46"/>
      <c r="TAQ11" s="46"/>
      <c r="TAR11" s="46"/>
      <c r="TAS11" s="46"/>
      <c r="TAT11" s="46"/>
      <c r="TAU11" s="46"/>
      <c r="TAV11" s="46"/>
      <c r="TAW11" s="46"/>
      <c r="TAX11" s="46"/>
      <c r="TAY11" s="46"/>
      <c r="TAZ11" s="46"/>
      <c r="TBA11" s="46"/>
      <c r="TBB11" s="46"/>
      <c r="TBC11" s="46"/>
      <c r="TBD11" s="46"/>
      <c r="TBE11" s="46"/>
      <c r="TBF11" s="46"/>
      <c r="TBG11" s="46"/>
      <c r="TBH11" s="46"/>
      <c r="TBI11" s="46"/>
      <c r="TBJ11" s="46"/>
      <c r="TBK11" s="46"/>
      <c r="TBL11" s="46"/>
      <c r="TBM11" s="46"/>
      <c r="TBN11" s="46"/>
      <c r="TBO11" s="46"/>
      <c r="TBP11" s="46"/>
      <c r="TBQ11" s="46"/>
      <c r="TBR11" s="46"/>
      <c r="TBS11" s="46"/>
      <c r="TBT11" s="46"/>
      <c r="TBU11" s="46"/>
      <c r="TBV11" s="46"/>
      <c r="TBW11" s="46"/>
      <c r="TBX11" s="46"/>
      <c r="TBY11" s="46"/>
      <c r="TBZ11" s="46"/>
      <c r="TCA11" s="46"/>
      <c r="TCB11" s="46"/>
      <c r="TCC11" s="46"/>
      <c r="TCD11" s="46"/>
      <c r="TCE11" s="46"/>
      <c r="TCF11" s="46"/>
      <c r="TCG11" s="46"/>
      <c r="TCH11" s="46"/>
      <c r="TCI11" s="46"/>
      <c r="TCJ11" s="46"/>
      <c r="TCK11" s="46"/>
      <c r="TCL11" s="46"/>
      <c r="TCM11" s="46"/>
      <c r="TCN11" s="46"/>
      <c r="TCO11" s="46"/>
      <c r="TCP11" s="46"/>
      <c r="TCQ11" s="46"/>
      <c r="TCR11" s="46"/>
      <c r="TCS11" s="46"/>
      <c r="TCT11" s="46"/>
      <c r="TCU11" s="46"/>
      <c r="TCV11" s="46"/>
      <c r="TCW11" s="46"/>
      <c r="TCX11" s="46"/>
      <c r="TCY11" s="46"/>
      <c r="TCZ11" s="46"/>
      <c r="TDA11" s="46"/>
      <c r="TDB11" s="46"/>
      <c r="TDC11" s="46"/>
      <c r="TDD11" s="46"/>
      <c r="TDE11" s="46"/>
      <c r="TDF11" s="46"/>
      <c r="TDG11" s="46"/>
      <c r="TDH11" s="46"/>
      <c r="TDI11" s="46"/>
      <c r="TDJ11" s="46"/>
      <c r="TDK11" s="46"/>
      <c r="TDL11" s="46"/>
      <c r="TDM11" s="46"/>
      <c r="TDN11" s="46"/>
      <c r="TDO11" s="46"/>
      <c r="TDP11" s="46"/>
      <c r="TDQ11" s="46"/>
      <c r="TDR11" s="46"/>
      <c r="TDS11" s="46"/>
      <c r="TDT11" s="46"/>
      <c r="TDU11" s="46"/>
      <c r="TDV11" s="46"/>
      <c r="TDW11" s="46"/>
      <c r="TDX11" s="46"/>
      <c r="TDY11" s="46"/>
      <c r="TDZ11" s="46"/>
      <c r="TEA11" s="46"/>
      <c r="TEB11" s="46"/>
      <c r="TEC11" s="46"/>
      <c r="TED11" s="46"/>
      <c r="TEE11" s="46"/>
      <c r="TEF11" s="46"/>
      <c r="TEG11" s="46"/>
      <c r="TEH11" s="46"/>
      <c r="TEI11" s="46"/>
      <c r="TEJ11" s="46"/>
      <c r="TEK11" s="46"/>
      <c r="TEL11" s="46"/>
      <c r="TEM11" s="46"/>
      <c r="TEN11" s="46"/>
      <c r="TEO11" s="46"/>
      <c r="TEP11" s="46"/>
      <c r="TEQ11" s="46"/>
      <c r="TER11" s="46"/>
      <c r="TES11" s="46"/>
      <c r="TET11" s="46"/>
      <c r="TEU11" s="46"/>
      <c r="TEV11" s="46"/>
      <c r="TEW11" s="46"/>
      <c r="TEX11" s="46"/>
      <c r="TEY11" s="46"/>
      <c r="TEZ11" s="46"/>
      <c r="TFA11" s="46"/>
      <c r="TFB11" s="46"/>
      <c r="TFC11" s="46"/>
      <c r="TFD11" s="46"/>
      <c r="TFE11" s="46"/>
      <c r="TFF11" s="46"/>
      <c r="TFG11" s="46"/>
      <c r="TFH11" s="46"/>
      <c r="TFI11" s="46"/>
      <c r="TFJ11" s="46"/>
      <c r="TFK11" s="46"/>
      <c r="TFL11" s="46"/>
      <c r="TFM11" s="46"/>
      <c r="TFN11" s="46"/>
      <c r="TFO11" s="46"/>
      <c r="TFP11" s="46"/>
      <c r="TFQ11" s="46"/>
      <c r="TFR11" s="46"/>
      <c r="TFS11" s="46"/>
      <c r="TFT11" s="46"/>
      <c r="TFU11" s="46"/>
      <c r="TFV11" s="46"/>
      <c r="TFW11" s="46"/>
      <c r="TFX11" s="46"/>
      <c r="TFY11" s="46"/>
      <c r="TFZ11" s="46"/>
      <c r="TGA11" s="46"/>
      <c r="TGB11" s="46"/>
      <c r="TGC11" s="46"/>
      <c r="TGD11" s="46"/>
      <c r="TGE11" s="46"/>
      <c r="TGF11" s="46"/>
      <c r="TGG11" s="46"/>
      <c r="TGH11" s="46"/>
      <c r="TGI11" s="46"/>
      <c r="TGJ11" s="46"/>
      <c r="TGK11" s="46"/>
      <c r="TGL11" s="46"/>
      <c r="TGM11" s="46"/>
      <c r="TGN11" s="46"/>
      <c r="TGO11" s="46"/>
      <c r="TGP11" s="46"/>
      <c r="TGQ11" s="46"/>
      <c r="TGR11" s="46"/>
      <c r="TGS11" s="46"/>
      <c r="TGT11" s="46"/>
      <c r="TGU11" s="46"/>
      <c r="TGV11" s="46"/>
      <c r="TGW11" s="46"/>
      <c r="TGX11" s="46"/>
      <c r="TGY11" s="46"/>
      <c r="TGZ11" s="46"/>
      <c r="THA11" s="46"/>
      <c r="THB11" s="46"/>
      <c r="THC11" s="46"/>
      <c r="THD11" s="46"/>
      <c r="THE11" s="46"/>
      <c r="THF11" s="46"/>
      <c r="THG11" s="46"/>
      <c r="THH11" s="46"/>
      <c r="THI11" s="46"/>
      <c r="THJ11" s="46"/>
      <c r="THK11" s="46"/>
      <c r="THL11" s="46"/>
      <c r="THM11" s="46"/>
      <c r="THN11" s="46"/>
      <c r="THO11" s="46"/>
      <c r="THP11" s="46"/>
      <c r="THQ11" s="46"/>
      <c r="THR11" s="46"/>
      <c r="THS11" s="46"/>
      <c r="THT11" s="46"/>
      <c r="THU11" s="46"/>
      <c r="THV11" s="46"/>
      <c r="THW11" s="46"/>
      <c r="THX11" s="46"/>
      <c r="THY11" s="46"/>
      <c r="THZ11" s="46"/>
      <c r="TIA11" s="46"/>
      <c r="TIB11" s="46"/>
      <c r="TIC11" s="46"/>
      <c r="TID11" s="46"/>
      <c r="TIE11" s="46"/>
      <c r="TIF11" s="46"/>
      <c r="TIG11" s="46"/>
      <c r="TIH11" s="46"/>
      <c r="TII11" s="46"/>
      <c r="TIJ11" s="46"/>
      <c r="TIK11" s="46"/>
      <c r="TIL11" s="46"/>
      <c r="TIM11" s="46"/>
      <c r="TIN11" s="46"/>
      <c r="TIO11" s="46"/>
      <c r="TIP11" s="46"/>
      <c r="TIQ11" s="46"/>
      <c r="TIR11" s="46"/>
      <c r="TIS11" s="46"/>
      <c r="TIT11" s="46"/>
      <c r="TIU11" s="46"/>
      <c r="TIV11" s="46"/>
      <c r="TIW11" s="46"/>
      <c r="TIX11" s="46"/>
      <c r="TIY11" s="46"/>
      <c r="TIZ11" s="46"/>
      <c r="TJA11" s="46"/>
      <c r="TJB11" s="46"/>
      <c r="TJC11" s="46"/>
      <c r="TJD11" s="46"/>
      <c r="TJE11" s="46"/>
      <c r="TJF11" s="46"/>
      <c r="TJG11" s="46"/>
      <c r="TJH11" s="46"/>
      <c r="TJI11" s="46"/>
      <c r="TJJ11" s="46"/>
      <c r="TJK11" s="46"/>
      <c r="TJL11" s="46"/>
      <c r="TJM11" s="46"/>
      <c r="TJN11" s="46"/>
      <c r="TJO11" s="46"/>
      <c r="TJP11" s="46"/>
      <c r="TJQ11" s="46"/>
      <c r="TJR11" s="46"/>
      <c r="TJS11" s="46"/>
      <c r="TJT11" s="46"/>
      <c r="TJU11" s="46"/>
      <c r="TJV11" s="46"/>
      <c r="TJW11" s="46"/>
      <c r="TJX11" s="46"/>
      <c r="TJY11" s="46"/>
      <c r="TJZ11" s="46"/>
      <c r="TKA11" s="46"/>
      <c r="TKB11" s="46"/>
      <c r="TKC11" s="46"/>
      <c r="TKD11" s="46"/>
      <c r="TKE11" s="46"/>
      <c r="TKF11" s="46"/>
      <c r="TKG11" s="46"/>
      <c r="TKH11" s="46"/>
      <c r="TKI11" s="46"/>
      <c r="TKJ11" s="46"/>
      <c r="TKK11" s="46"/>
      <c r="TKL11" s="46"/>
      <c r="TKM11" s="46"/>
      <c r="TKN11" s="46"/>
      <c r="TKO11" s="46"/>
      <c r="TKP11" s="46"/>
      <c r="TKQ11" s="46"/>
      <c r="TKR11" s="46"/>
      <c r="TKS11" s="46"/>
      <c r="TKT11" s="46"/>
      <c r="TKU11" s="46"/>
      <c r="TKV11" s="46"/>
      <c r="TKW11" s="46"/>
      <c r="TKX11" s="46"/>
      <c r="TKY11" s="46"/>
      <c r="TKZ11" s="46"/>
      <c r="TLA11" s="46"/>
      <c r="TLB11" s="46"/>
      <c r="TLC11" s="46"/>
      <c r="TLD11" s="46"/>
      <c r="TLE11" s="46"/>
      <c r="TLF11" s="46"/>
      <c r="TLG11" s="46"/>
      <c r="TLH11" s="46"/>
      <c r="TLI11" s="46"/>
      <c r="TLJ11" s="46"/>
      <c r="TLK11" s="46"/>
      <c r="TLL11" s="46"/>
      <c r="TLM11" s="46"/>
      <c r="TLN11" s="46"/>
      <c r="TLO11" s="46"/>
      <c r="TLP11" s="46"/>
      <c r="TLQ11" s="46"/>
      <c r="TLR11" s="46"/>
      <c r="TLS11" s="46"/>
      <c r="TLT11" s="46"/>
      <c r="TLU11" s="46"/>
      <c r="TLV11" s="46"/>
      <c r="TLW11" s="46"/>
      <c r="TLX11" s="46"/>
      <c r="TLY11" s="46"/>
      <c r="TLZ11" s="46"/>
      <c r="TMA11" s="46"/>
      <c r="TMB11" s="46"/>
      <c r="TMC11" s="46"/>
      <c r="TMD11" s="46"/>
      <c r="TME11" s="46"/>
      <c r="TMF11" s="46"/>
      <c r="TMG11" s="46"/>
      <c r="TMH11" s="46"/>
      <c r="TMI11" s="46"/>
      <c r="TMJ11" s="46"/>
      <c r="TMK11" s="46"/>
      <c r="TML11" s="46"/>
      <c r="TMM11" s="46"/>
      <c r="TMN11" s="46"/>
      <c r="TMO11" s="46"/>
      <c r="TMP11" s="46"/>
      <c r="TMQ11" s="46"/>
      <c r="TMR11" s="46"/>
      <c r="TMS11" s="46"/>
      <c r="TMT11" s="46"/>
      <c r="TMU11" s="46"/>
      <c r="TMV11" s="46"/>
      <c r="TMW11" s="46"/>
      <c r="TMX11" s="46"/>
      <c r="TMY11" s="46"/>
      <c r="TMZ11" s="46"/>
      <c r="TNA11" s="46"/>
      <c r="TNB11" s="46"/>
      <c r="TNC11" s="46"/>
      <c r="TND11" s="46"/>
      <c r="TNE11" s="46"/>
      <c r="TNF11" s="46"/>
      <c r="TNG11" s="46"/>
      <c r="TNH11" s="46"/>
      <c r="TNI11" s="46"/>
      <c r="TNJ11" s="46"/>
      <c r="TNK11" s="46"/>
      <c r="TNL11" s="46"/>
      <c r="TNM11" s="46"/>
      <c r="TNN11" s="46"/>
      <c r="TNO11" s="46"/>
      <c r="TNP11" s="46"/>
      <c r="TNQ11" s="46"/>
      <c r="TNR11" s="46"/>
      <c r="TNS11" s="46"/>
      <c r="TNT11" s="46"/>
      <c r="TNU11" s="46"/>
      <c r="TNV11" s="46"/>
      <c r="TNW11" s="46"/>
      <c r="TNX11" s="46"/>
      <c r="TNY11" s="46"/>
      <c r="TNZ11" s="46"/>
      <c r="TOA11" s="46"/>
      <c r="TOB11" s="46"/>
      <c r="TOC11" s="46"/>
      <c r="TOD11" s="46"/>
      <c r="TOE11" s="46"/>
      <c r="TOF11" s="46"/>
      <c r="TOG11" s="46"/>
      <c r="TOH11" s="46"/>
      <c r="TOI11" s="46"/>
      <c r="TOJ11" s="46"/>
      <c r="TOK11" s="46"/>
      <c r="TOL11" s="46"/>
      <c r="TOM11" s="46"/>
      <c r="TON11" s="46"/>
      <c r="TOO11" s="46"/>
      <c r="TOP11" s="46"/>
      <c r="TOQ11" s="46"/>
      <c r="TOR11" s="46"/>
      <c r="TOS11" s="46"/>
      <c r="TOT11" s="46"/>
      <c r="TOU11" s="46"/>
      <c r="TOV11" s="46"/>
      <c r="TOW11" s="46"/>
      <c r="TOX11" s="46"/>
      <c r="TOY11" s="46"/>
      <c r="TOZ11" s="46"/>
      <c r="TPA11" s="46"/>
      <c r="TPB11" s="46"/>
      <c r="TPC11" s="46"/>
      <c r="TPD11" s="46"/>
      <c r="TPE11" s="46"/>
      <c r="TPF11" s="46"/>
      <c r="TPG11" s="46"/>
      <c r="TPH11" s="46"/>
      <c r="TPI11" s="46"/>
      <c r="TPJ11" s="46"/>
      <c r="TPK11" s="46"/>
      <c r="TPL11" s="46"/>
      <c r="TPM11" s="46"/>
      <c r="TPN11" s="46"/>
      <c r="TPO11" s="46"/>
      <c r="TPP11" s="46"/>
      <c r="TPQ11" s="46"/>
      <c r="TPR11" s="46"/>
      <c r="TPS11" s="46"/>
      <c r="TPT11" s="46"/>
      <c r="TPU11" s="46"/>
      <c r="TPV11" s="46"/>
      <c r="TPW11" s="46"/>
      <c r="TPX11" s="46"/>
      <c r="TPY11" s="46"/>
      <c r="TPZ11" s="46"/>
      <c r="TQA11" s="46"/>
      <c r="TQB11" s="46"/>
      <c r="TQC11" s="46"/>
      <c r="TQD11" s="46"/>
      <c r="TQE11" s="46"/>
      <c r="TQF11" s="46"/>
      <c r="TQG11" s="46"/>
      <c r="TQH11" s="46"/>
      <c r="TQI11" s="46"/>
      <c r="TQJ11" s="46"/>
      <c r="TQK11" s="46"/>
      <c r="TQL11" s="46"/>
      <c r="TQM11" s="46"/>
      <c r="TQN11" s="46"/>
      <c r="TQO11" s="46"/>
      <c r="TQP11" s="46"/>
      <c r="TQQ11" s="46"/>
      <c r="TQR11" s="46"/>
      <c r="TQS11" s="46"/>
      <c r="TQT11" s="46"/>
      <c r="TQU11" s="46"/>
      <c r="TQV11" s="46"/>
      <c r="TQW11" s="46"/>
      <c r="TQX11" s="46"/>
      <c r="TQY11" s="46"/>
      <c r="TQZ11" s="46"/>
      <c r="TRA11" s="46"/>
      <c r="TRB11" s="46"/>
      <c r="TRC11" s="46"/>
      <c r="TRD11" s="46"/>
      <c r="TRE11" s="46"/>
      <c r="TRF11" s="46"/>
      <c r="TRG11" s="46"/>
      <c r="TRH11" s="46"/>
      <c r="TRI11" s="46"/>
      <c r="TRJ11" s="46"/>
      <c r="TRK11" s="46"/>
      <c r="TRL11" s="46"/>
      <c r="TRM11" s="46"/>
      <c r="TRN11" s="46"/>
      <c r="TRO11" s="46"/>
      <c r="TRP11" s="46"/>
      <c r="TRQ11" s="46"/>
      <c r="TRR11" s="46"/>
      <c r="TRS11" s="46"/>
      <c r="TRT11" s="46"/>
      <c r="TRU11" s="46"/>
      <c r="TRV11" s="46"/>
      <c r="TRW11" s="46"/>
      <c r="TRX11" s="46"/>
      <c r="TRY11" s="46"/>
      <c r="TRZ11" s="46"/>
      <c r="TSA11" s="46"/>
      <c r="TSB11" s="46"/>
      <c r="TSC11" s="46"/>
      <c r="TSD11" s="46"/>
      <c r="TSE11" s="46"/>
      <c r="TSF11" s="46"/>
      <c r="TSG11" s="46"/>
      <c r="TSH11" s="46"/>
      <c r="TSI11" s="46"/>
      <c r="TSJ11" s="46"/>
      <c r="TSK11" s="46"/>
      <c r="TSL11" s="46"/>
      <c r="TSM11" s="46"/>
      <c r="TSN11" s="46"/>
      <c r="TSO11" s="46"/>
      <c r="TSP11" s="46"/>
      <c r="TSQ11" s="46"/>
      <c r="TSR11" s="46"/>
      <c r="TSS11" s="46"/>
      <c r="TST11" s="46"/>
      <c r="TSU11" s="46"/>
      <c r="TSV11" s="46"/>
      <c r="TSW11" s="46"/>
      <c r="TSX11" s="46"/>
      <c r="TSY11" s="46"/>
      <c r="TSZ11" s="46"/>
      <c r="TTA11" s="46"/>
      <c r="TTB11" s="46"/>
      <c r="TTC11" s="46"/>
      <c r="TTD11" s="46"/>
      <c r="TTE11" s="46"/>
      <c r="TTF11" s="46"/>
      <c r="TTG11" s="46"/>
      <c r="TTH11" s="46"/>
      <c r="TTI11" s="46"/>
      <c r="TTJ11" s="46"/>
      <c r="TTK11" s="46"/>
      <c r="TTL11" s="46"/>
      <c r="TTM11" s="46"/>
      <c r="TTN11" s="46"/>
      <c r="TTO11" s="46"/>
      <c r="TTP11" s="46"/>
      <c r="TTQ11" s="46"/>
      <c r="TTR11" s="46"/>
      <c r="TTS11" s="46"/>
      <c r="TTT11" s="46"/>
      <c r="TTU11" s="46"/>
      <c r="TTV11" s="46"/>
      <c r="TTW11" s="46"/>
      <c r="TTX11" s="46"/>
      <c r="TTY11" s="46"/>
      <c r="TTZ11" s="46"/>
      <c r="TUA11" s="46"/>
      <c r="TUB11" s="46"/>
      <c r="TUC11" s="46"/>
      <c r="TUD11" s="46"/>
      <c r="TUE11" s="46"/>
      <c r="TUF11" s="46"/>
      <c r="TUG11" s="46"/>
      <c r="TUH11" s="46"/>
      <c r="TUI11" s="46"/>
      <c r="TUJ11" s="46"/>
      <c r="TUK11" s="46"/>
      <c r="TUL11" s="46"/>
      <c r="TUM11" s="46"/>
      <c r="TUN11" s="46"/>
      <c r="TUO11" s="46"/>
      <c r="TUP11" s="46"/>
      <c r="TUQ11" s="46"/>
      <c r="TUR11" s="46"/>
      <c r="TUS11" s="46"/>
      <c r="TUT11" s="46"/>
      <c r="TUU11" s="46"/>
      <c r="TUV11" s="46"/>
      <c r="TUW11" s="46"/>
      <c r="TUX11" s="46"/>
      <c r="TUY11" s="46"/>
      <c r="TUZ11" s="46"/>
      <c r="TVA11" s="46"/>
      <c r="TVB11" s="46"/>
      <c r="TVC11" s="46"/>
      <c r="TVD11" s="46"/>
      <c r="TVE11" s="46"/>
      <c r="TVF11" s="46"/>
      <c r="TVG11" s="46"/>
      <c r="TVH11" s="46"/>
      <c r="TVI11" s="46"/>
      <c r="TVJ11" s="46"/>
      <c r="TVK11" s="46"/>
      <c r="TVL11" s="46"/>
      <c r="TVM11" s="46"/>
      <c r="TVN11" s="46"/>
      <c r="TVO11" s="46"/>
      <c r="TVP11" s="46"/>
      <c r="TVQ11" s="46"/>
      <c r="TVR11" s="46"/>
      <c r="TVS11" s="46"/>
      <c r="TVT11" s="46"/>
      <c r="TVU11" s="46"/>
      <c r="TVV11" s="46"/>
      <c r="TVW11" s="46"/>
      <c r="TVX11" s="46"/>
      <c r="TVY11" s="46"/>
      <c r="TVZ11" s="46"/>
      <c r="TWA11" s="46"/>
      <c r="TWB11" s="46"/>
      <c r="TWC11" s="46"/>
      <c r="TWD11" s="46"/>
      <c r="TWE11" s="46"/>
      <c r="TWF11" s="46"/>
      <c r="TWG11" s="46"/>
      <c r="TWH11" s="46"/>
      <c r="TWI11" s="46"/>
      <c r="TWJ11" s="46"/>
      <c r="TWK11" s="46"/>
      <c r="TWL11" s="46"/>
      <c r="TWM11" s="46"/>
      <c r="TWN11" s="46"/>
      <c r="TWO11" s="46"/>
      <c r="TWP11" s="46"/>
      <c r="TWQ11" s="46"/>
      <c r="TWR11" s="46"/>
      <c r="TWS11" s="46"/>
      <c r="TWT11" s="46"/>
      <c r="TWU11" s="46"/>
      <c r="TWV11" s="46"/>
      <c r="TWW11" s="46"/>
      <c r="TWX11" s="46"/>
      <c r="TWY11" s="46"/>
      <c r="TWZ11" s="46"/>
      <c r="TXA11" s="46"/>
      <c r="TXB11" s="46"/>
      <c r="TXC11" s="46"/>
      <c r="TXD11" s="46"/>
      <c r="TXE11" s="46"/>
      <c r="TXF11" s="46"/>
      <c r="TXG11" s="46"/>
      <c r="TXH11" s="46"/>
      <c r="TXI11" s="46"/>
      <c r="TXJ11" s="46"/>
      <c r="TXK11" s="46"/>
      <c r="TXL11" s="46"/>
      <c r="TXM11" s="46"/>
      <c r="TXN11" s="46"/>
      <c r="TXO11" s="46"/>
      <c r="TXP11" s="46"/>
      <c r="TXQ11" s="46"/>
      <c r="TXR11" s="46"/>
      <c r="TXS11" s="46"/>
      <c r="TXT11" s="46"/>
      <c r="TXU11" s="46"/>
      <c r="TXV11" s="46"/>
      <c r="TXW11" s="46"/>
      <c r="TXX11" s="46"/>
      <c r="TXY11" s="46"/>
      <c r="TXZ11" s="46"/>
      <c r="TYA11" s="46"/>
      <c r="TYB11" s="46"/>
      <c r="TYC11" s="46"/>
      <c r="TYD11" s="46"/>
      <c r="TYE11" s="46"/>
      <c r="TYF11" s="46"/>
      <c r="TYG11" s="46"/>
      <c r="TYH11" s="46"/>
      <c r="TYI11" s="46"/>
      <c r="TYJ11" s="46"/>
      <c r="TYK11" s="46"/>
      <c r="TYL11" s="46"/>
      <c r="TYM11" s="46"/>
      <c r="TYN11" s="46"/>
      <c r="TYO11" s="46"/>
      <c r="TYP11" s="46"/>
      <c r="TYQ11" s="46"/>
      <c r="TYR11" s="46"/>
      <c r="TYS11" s="46"/>
      <c r="TYT11" s="46"/>
      <c r="TYU11" s="46"/>
      <c r="TYV11" s="46"/>
      <c r="TYW11" s="46"/>
      <c r="TYX11" s="46"/>
      <c r="TYY11" s="46"/>
      <c r="TYZ11" s="46"/>
      <c r="TZA11" s="46"/>
      <c r="TZB11" s="46"/>
      <c r="TZC11" s="46"/>
      <c r="TZD11" s="46"/>
      <c r="TZE11" s="46"/>
      <c r="TZF11" s="46"/>
      <c r="TZG11" s="46"/>
      <c r="TZH11" s="46"/>
      <c r="TZI11" s="46"/>
      <c r="TZJ11" s="46"/>
      <c r="TZK11" s="46"/>
      <c r="TZL11" s="46"/>
      <c r="TZM11" s="46"/>
      <c r="TZN11" s="46"/>
      <c r="TZO11" s="46"/>
      <c r="TZP11" s="46"/>
      <c r="TZQ11" s="46"/>
      <c r="TZR11" s="46"/>
      <c r="TZS11" s="46"/>
      <c r="TZT11" s="46"/>
      <c r="TZU11" s="46"/>
      <c r="TZV11" s="46"/>
      <c r="TZW11" s="46"/>
      <c r="TZX11" s="46"/>
      <c r="TZY11" s="46"/>
      <c r="TZZ11" s="46"/>
      <c r="UAA11" s="46"/>
      <c r="UAB11" s="46"/>
      <c r="UAC11" s="46"/>
      <c r="UAD11" s="46"/>
      <c r="UAE11" s="46"/>
      <c r="UAF11" s="46"/>
      <c r="UAG11" s="46"/>
      <c r="UAH11" s="46"/>
      <c r="UAI11" s="46"/>
      <c r="UAJ11" s="46"/>
      <c r="UAK11" s="46"/>
      <c r="UAL11" s="46"/>
      <c r="UAM11" s="46"/>
      <c r="UAN11" s="46"/>
      <c r="UAO11" s="46"/>
      <c r="UAP11" s="46"/>
      <c r="UAQ11" s="46"/>
      <c r="UAR11" s="46"/>
      <c r="UAS11" s="46"/>
      <c r="UAT11" s="46"/>
      <c r="UAU11" s="46"/>
      <c r="UAV11" s="46"/>
      <c r="UAW11" s="46"/>
      <c r="UAX11" s="46"/>
      <c r="UAY11" s="46"/>
      <c r="UAZ11" s="46"/>
      <c r="UBA11" s="46"/>
      <c r="UBB11" s="46"/>
      <c r="UBC11" s="46"/>
      <c r="UBD11" s="46"/>
      <c r="UBE11" s="46"/>
      <c r="UBF11" s="46"/>
      <c r="UBG11" s="46"/>
      <c r="UBH11" s="46"/>
      <c r="UBI11" s="46"/>
      <c r="UBJ11" s="46"/>
      <c r="UBK11" s="46"/>
      <c r="UBL11" s="46"/>
      <c r="UBM11" s="46"/>
      <c r="UBN11" s="46"/>
      <c r="UBO11" s="46"/>
      <c r="UBP11" s="46"/>
      <c r="UBQ11" s="46"/>
      <c r="UBR11" s="46"/>
      <c r="UBS11" s="46"/>
      <c r="UBT11" s="46"/>
      <c r="UBU11" s="46"/>
      <c r="UBV11" s="46"/>
      <c r="UBW11" s="46"/>
      <c r="UBX11" s="46"/>
      <c r="UBY11" s="46"/>
      <c r="UBZ11" s="46"/>
      <c r="UCA11" s="46"/>
      <c r="UCB11" s="46"/>
      <c r="UCC11" s="46"/>
      <c r="UCD11" s="46"/>
      <c r="UCE11" s="46"/>
      <c r="UCF11" s="46"/>
      <c r="UCG11" s="46"/>
      <c r="UCH11" s="46"/>
      <c r="UCI11" s="46"/>
      <c r="UCJ11" s="46"/>
      <c r="UCK11" s="46"/>
      <c r="UCL11" s="46"/>
      <c r="UCM11" s="46"/>
      <c r="UCN11" s="46"/>
      <c r="UCO11" s="46"/>
      <c r="UCP11" s="46"/>
      <c r="UCQ11" s="46"/>
      <c r="UCR11" s="46"/>
      <c r="UCS11" s="46"/>
      <c r="UCT11" s="46"/>
      <c r="UCU11" s="46"/>
      <c r="UCV11" s="46"/>
      <c r="UCW11" s="46"/>
      <c r="UCX11" s="46"/>
      <c r="UCY11" s="46"/>
      <c r="UCZ11" s="46"/>
      <c r="UDA11" s="46"/>
      <c r="UDB11" s="46"/>
      <c r="UDC11" s="46"/>
      <c r="UDD11" s="46"/>
      <c r="UDE11" s="46"/>
      <c r="UDF11" s="46"/>
      <c r="UDG11" s="46"/>
      <c r="UDH11" s="46"/>
      <c r="UDI11" s="46"/>
      <c r="UDJ11" s="46"/>
      <c r="UDK11" s="46"/>
      <c r="UDL11" s="46"/>
      <c r="UDM11" s="46"/>
      <c r="UDN11" s="46"/>
      <c r="UDO11" s="46"/>
      <c r="UDP11" s="46"/>
      <c r="UDQ11" s="46"/>
      <c r="UDR11" s="46"/>
      <c r="UDS11" s="46"/>
      <c r="UDT11" s="46"/>
      <c r="UDU11" s="46"/>
      <c r="UDV11" s="46"/>
      <c r="UDW11" s="46"/>
      <c r="UDX11" s="46"/>
      <c r="UDY11" s="46"/>
      <c r="UDZ11" s="46"/>
      <c r="UEA11" s="46"/>
      <c r="UEB11" s="46"/>
      <c r="UEC11" s="46"/>
      <c r="UED11" s="46"/>
      <c r="UEE11" s="46"/>
      <c r="UEF11" s="46"/>
      <c r="UEG11" s="46"/>
      <c r="UEH11" s="46"/>
      <c r="UEI11" s="46"/>
      <c r="UEJ11" s="46"/>
      <c r="UEK11" s="46"/>
      <c r="UEL11" s="46"/>
      <c r="UEM11" s="46"/>
      <c r="UEN11" s="46"/>
      <c r="UEO11" s="46"/>
      <c r="UEP11" s="46"/>
      <c r="UEQ11" s="46"/>
      <c r="UER11" s="46"/>
      <c r="UES11" s="46"/>
      <c r="UET11" s="46"/>
      <c r="UEU11" s="46"/>
      <c r="UEV11" s="46"/>
      <c r="UEW11" s="46"/>
      <c r="UEX11" s="46"/>
      <c r="UEY11" s="46"/>
      <c r="UEZ11" s="46"/>
      <c r="UFA11" s="46"/>
      <c r="UFB11" s="46"/>
      <c r="UFC11" s="46"/>
      <c r="UFD11" s="46"/>
      <c r="UFE11" s="46"/>
      <c r="UFF11" s="46"/>
      <c r="UFG11" s="46"/>
      <c r="UFH11" s="46"/>
      <c r="UFI11" s="46"/>
      <c r="UFJ11" s="46"/>
      <c r="UFK11" s="46"/>
      <c r="UFL11" s="46"/>
      <c r="UFM11" s="46"/>
      <c r="UFN11" s="46"/>
      <c r="UFO11" s="46"/>
      <c r="UFP11" s="46"/>
      <c r="UFQ11" s="46"/>
      <c r="UFR11" s="46"/>
      <c r="UFS11" s="46"/>
      <c r="UFT11" s="46"/>
      <c r="UFU11" s="46"/>
      <c r="UFV11" s="46"/>
      <c r="UFW11" s="46"/>
      <c r="UFX11" s="46"/>
      <c r="UFY11" s="46"/>
      <c r="UFZ11" s="46"/>
      <c r="UGA11" s="46"/>
      <c r="UGB11" s="46"/>
      <c r="UGC11" s="46"/>
      <c r="UGD11" s="46"/>
      <c r="UGE11" s="46"/>
      <c r="UGF11" s="46"/>
      <c r="UGG11" s="46"/>
      <c r="UGH11" s="46"/>
      <c r="UGI11" s="46"/>
      <c r="UGJ11" s="46"/>
      <c r="UGK11" s="46"/>
      <c r="UGL11" s="46"/>
      <c r="UGM11" s="46"/>
      <c r="UGN11" s="46"/>
      <c r="UGO11" s="46"/>
      <c r="UGP11" s="46"/>
      <c r="UGQ11" s="46"/>
      <c r="UGR11" s="46"/>
      <c r="UGS11" s="46"/>
      <c r="UGT11" s="46"/>
      <c r="UGU11" s="46"/>
      <c r="UGV11" s="46"/>
      <c r="UGW11" s="46"/>
      <c r="UGX11" s="46"/>
      <c r="UGY11" s="46"/>
      <c r="UGZ11" s="46"/>
      <c r="UHA11" s="46"/>
      <c r="UHB11" s="46"/>
      <c r="UHC11" s="46"/>
      <c r="UHD11" s="46"/>
      <c r="UHE11" s="46"/>
      <c r="UHF11" s="46"/>
      <c r="UHG11" s="46"/>
      <c r="UHH11" s="46"/>
      <c r="UHI11" s="46"/>
      <c r="UHJ11" s="46"/>
      <c r="UHK11" s="46"/>
      <c r="UHL11" s="46"/>
      <c r="UHM11" s="46"/>
      <c r="UHN11" s="46"/>
      <c r="UHO11" s="46"/>
      <c r="UHP11" s="46"/>
      <c r="UHQ11" s="46"/>
      <c r="UHR11" s="46"/>
      <c r="UHS11" s="46"/>
      <c r="UHT11" s="46"/>
      <c r="UHU11" s="46"/>
      <c r="UHV11" s="46"/>
      <c r="UHW11" s="46"/>
      <c r="UHX11" s="46"/>
      <c r="UHY11" s="46"/>
      <c r="UHZ11" s="46"/>
      <c r="UIA11" s="46"/>
      <c r="UIB11" s="46"/>
      <c r="UIC11" s="46"/>
      <c r="UID11" s="46"/>
      <c r="UIE11" s="46"/>
      <c r="UIF11" s="46"/>
      <c r="UIG11" s="46"/>
      <c r="UIH11" s="46"/>
      <c r="UII11" s="46"/>
      <c r="UIJ11" s="46"/>
      <c r="UIK11" s="46"/>
      <c r="UIL11" s="46"/>
      <c r="UIM11" s="46"/>
      <c r="UIN11" s="46"/>
      <c r="UIO11" s="46"/>
      <c r="UIP11" s="46"/>
      <c r="UIQ11" s="46"/>
      <c r="UIR11" s="46"/>
      <c r="UIS11" s="46"/>
      <c r="UIT11" s="46"/>
      <c r="UIU11" s="46"/>
      <c r="UIV11" s="46"/>
      <c r="UIW11" s="46"/>
      <c r="UIX11" s="46"/>
      <c r="UIY11" s="46"/>
      <c r="UIZ11" s="46"/>
      <c r="UJA11" s="46"/>
      <c r="UJB11" s="46"/>
      <c r="UJC11" s="46"/>
      <c r="UJD11" s="46"/>
      <c r="UJE11" s="46"/>
      <c r="UJF11" s="46"/>
      <c r="UJG11" s="46"/>
      <c r="UJH11" s="46"/>
      <c r="UJI11" s="46"/>
      <c r="UJJ11" s="46"/>
      <c r="UJK11" s="46"/>
      <c r="UJL11" s="46"/>
      <c r="UJM11" s="46"/>
      <c r="UJN11" s="46"/>
      <c r="UJO11" s="46"/>
      <c r="UJP11" s="46"/>
      <c r="UJQ11" s="46"/>
      <c r="UJR11" s="46"/>
      <c r="UJS11" s="46"/>
      <c r="UJT11" s="46"/>
      <c r="UJU11" s="46"/>
      <c r="UJV11" s="46"/>
      <c r="UJW11" s="46"/>
      <c r="UJX11" s="46"/>
      <c r="UJY11" s="46"/>
      <c r="UJZ11" s="46"/>
      <c r="UKA11" s="46"/>
      <c r="UKB11" s="46"/>
      <c r="UKC11" s="46"/>
      <c r="UKD11" s="46"/>
      <c r="UKE11" s="46"/>
      <c r="UKF11" s="46"/>
      <c r="UKG11" s="46"/>
      <c r="UKH11" s="46"/>
      <c r="UKI11" s="46"/>
      <c r="UKJ11" s="46"/>
      <c r="UKK11" s="46"/>
      <c r="UKL11" s="46"/>
      <c r="UKM11" s="46"/>
      <c r="UKN11" s="46"/>
      <c r="UKO11" s="46"/>
      <c r="UKP11" s="46"/>
      <c r="UKQ11" s="46"/>
      <c r="UKR11" s="46"/>
      <c r="UKS11" s="46"/>
      <c r="UKT11" s="46"/>
      <c r="UKU11" s="46"/>
      <c r="UKV11" s="46"/>
      <c r="UKW11" s="46"/>
      <c r="UKX11" s="46"/>
      <c r="UKY11" s="46"/>
      <c r="UKZ11" s="46"/>
      <c r="ULA11" s="46"/>
      <c r="ULB11" s="46"/>
      <c r="ULC11" s="46"/>
      <c r="ULD11" s="46"/>
      <c r="ULE11" s="46"/>
      <c r="ULF11" s="46"/>
      <c r="ULG11" s="46"/>
      <c r="ULH11" s="46"/>
      <c r="ULI11" s="46"/>
      <c r="ULJ11" s="46"/>
      <c r="ULK11" s="46"/>
      <c r="ULL11" s="46"/>
      <c r="ULM11" s="46"/>
      <c r="ULN11" s="46"/>
      <c r="ULO11" s="46"/>
      <c r="ULP11" s="46"/>
      <c r="ULQ11" s="46"/>
      <c r="ULR11" s="46"/>
      <c r="ULS11" s="46"/>
      <c r="ULT11" s="46"/>
      <c r="ULU11" s="46"/>
      <c r="ULV11" s="46"/>
      <c r="ULW11" s="46"/>
      <c r="ULX11" s="46"/>
      <c r="ULY11" s="46"/>
      <c r="ULZ11" s="46"/>
      <c r="UMA11" s="46"/>
      <c r="UMB11" s="46"/>
      <c r="UMC11" s="46"/>
      <c r="UMD11" s="46"/>
      <c r="UME11" s="46"/>
      <c r="UMF11" s="46"/>
      <c r="UMG11" s="46"/>
      <c r="UMH11" s="46"/>
      <c r="UMI11" s="46"/>
      <c r="UMJ11" s="46"/>
      <c r="UMK11" s="46"/>
      <c r="UML11" s="46"/>
      <c r="UMM11" s="46"/>
      <c r="UMN11" s="46"/>
      <c r="UMO11" s="46"/>
      <c r="UMP11" s="46"/>
      <c r="UMQ11" s="46"/>
      <c r="UMR11" s="46"/>
      <c r="UMS11" s="46"/>
      <c r="UMT11" s="46"/>
      <c r="UMU11" s="46"/>
      <c r="UMV11" s="46"/>
      <c r="UMW11" s="46"/>
      <c r="UMX11" s="46"/>
      <c r="UMY11" s="46"/>
      <c r="UMZ11" s="46"/>
      <c r="UNA11" s="46"/>
      <c r="UNB11" s="46"/>
      <c r="UNC11" s="46"/>
      <c r="UND11" s="46"/>
      <c r="UNE11" s="46"/>
      <c r="UNF11" s="46"/>
      <c r="UNG11" s="46"/>
      <c r="UNH11" s="46"/>
      <c r="UNI11" s="46"/>
      <c r="UNJ11" s="46"/>
      <c r="UNK11" s="46"/>
      <c r="UNL11" s="46"/>
      <c r="UNM11" s="46"/>
      <c r="UNN11" s="46"/>
      <c r="UNO11" s="46"/>
      <c r="UNP11" s="46"/>
      <c r="UNQ11" s="46"/>
      <c r="UNR11" s="46"/>
      <c r="UNS11" s="46"/>
      <c r="UNT11" s="46"/>
      <c r="UNU11" s="46"/>
      <c r="UNV11" s="46"/>
      <c r="UNW11" s="46"/>
      <c r="UNX11" s="46"/>
      <c r="UNY11" s="46"/>
      <c r="UNZ11" s="46"/>
      <c r="UOA11" s="46"/>
      <c r="UOB11" s="46"/>
      <c r="UOC11" s="46"/>
      <c r="UOD11" s="46"/>
      <c r="UOE11" s="46"/>
      <c r="UOF11" s="46"/>
      <c r="UOG11" s="46"/>
      <c r="UOH11" s="46"/>
      <c r="UOI11" s="46"/>
      <c r="UOJ11" s="46"/>
      <c r="UOK11" s="46"/>
      <c r="UOL11" s="46"/>
      <c r="UOM11" s="46"/>
      <c r="UON11" s="46"/>
      <c r="UOO11" s="46"/>
      <c r="UOP11" s="46"/>
      <c r="UOQ11" s="46"/>
      <c r="UOR11" s="46"/>
      <c r="UOS11" s="46"/>
      <c r="UOT11" s="46"/>
      <c r="UOU11" s="46"/>
      <c r="UOV11" s="46"/>
      <c r="UOW11" s="46"/>
      <c r="UOX11" s="46"/>
      <c r="UOY11" s="46"/>
      <c r="UOZ11" s="46"/>
      <c r="UPA11" s="46"/>
      <c r="UPB11" s="46"/>
      <c r="UPC11" s="46"/>
      <c r="UPD11" s="46"/>
      <c r="UPE11" s="46"/>
      <c r="UPF11" s="46"/>
      <c r="UPG11" s="46"/>
      <c r="UPH11" s="46"/>
      <c r="UPI11" s="46"/>
      <c r="UPJ11" s="46"/>
      <c r="UPK11" s="46"/>
      <c r="UPL11" s="46"/>
      <c r="UPM11" s="46"/>
      <c r="UPN11" s="46"/>
      <c r="UPO11" s="46"/>
      <c r="UPP11" s="46"/>
      <c r="UPQ11" s="46"/>
      <c r="UPR11" s="46"/>
      <c r="UPS11" s="46"/>
      <c r="UPT11" s="46"/>
      <c r="UPU11" s="46"/>
      <c r="UPV11" s="46"/>
      <c r="UPW11" s="46"/>
      <c r="UPX11" s="46"/>
      <c r="UPY11" s="46"/>
      <c r="UPZ11" s="46"/>
      <c r="UQA11" s="46"/>
      <c r="UQB11" s="46"/>
      <c r="UQC11" s="46"/>
      <c r="UQD11" s="46"/>
      <c r="UQE11" s="46"/>
      <c r="UQF11" s="46"/>
      <c r="UQG11" s="46"/>
      <c r="UQH11" s="46"/>
      <c r="UQI11" s="46"/>
      <c r="UQJ11" s="46"/>
      <c r="UQK11" s="46"/>
      <c r="UQL11" s="46"/>
      <c r="UQM11" s="46"/>
      <c r="UQN11" s="46"/>
      <c r="UQO11" s="46"/>
      <c r="UQP11" s="46"/>
      <c r="UQQ11" s="46"/>
      <c r="UQR11" s="46"/>
      <c r="UQS11" s="46"/>
      <c r="UQT11" s="46"/>
      <c r="UQU11" s="46"/>
      <c r="UQV11" s="46"/>
      <c r="UQW11" s="46"/>
      <c r="UQX11" s="46"/>
      <c r="UQY11" s="46"/>
      <c r="UQZ11" s="46"/>
      <c r="URA11" s="46"/>
      <c r="URB11" s="46"/>
      <c r="URC11" s="46"/>
      <c r="URD11" s="46"/>
      <c r="URE11" s="46"/>
      <c r="URF11" s="46"/>
      <c r="URG11" s="46"/>
      <c r="URH11" s="46"/>
      <c r="URI11" s="46"/>
      <c r="URJ11" s="46"/>
      <c r="URK11" s="46"/>
      <c r="URL11" s="46"/>
      <c r="URM11" s="46"/>
      <c r="URN11" s="46"/>
      <c r="URO11" s="46"/>
      <c r="URP11" s="46"/>
      <c r="URQ11" s="46"/>
      <c r="URR11" s="46"/>
      <c r="URS11" s="46"/>
      <c r="URT11" s="46"/>
      <c r="URU11" s="46"/>
      <c r="URV11" s="46"/>
      <c r="URW11" s="46"/>
      <c r="URX11" s="46"/>
      <c r="URY11" s="46"/>
      <c r="URZ11" s="46"/>
      <c r="USA11" s="46"/>
      <c r="USB11" s="46"/>
      <c r="USC11" s="46"/>
      <c r="USD11" s="46"/>
      <c r="USE11" s="46"/>
      <c r="USF11" s="46"/>
      <c r="USG11" s="46"/>
      <c r="USH11" s="46"/>
      <c r="USI11" s="46"/>
      <c r="USJ11" s="46"/>
      <c r="USK11" s="46"/>
      <c r="USL11" s="46"/>
      <c r="USM11" s="46"/>
      <c r="USN11" s="46"/>
      <c r="USO11" s="46"/>
      <c r="USP11" s="46"/>
      <c r="USQ11" s="46"/>
      <c r="USR11" s="46"/>
      <c r="USS11" s="46"/>
      <c r="UST11" s="46"/>
      <c r="USU11" s="46"/>
      <c r="USV11" s="46"/>
      <c r="USW11" s="46"/>
      <c r="USX11" s="46"/>
      <c r="USY11" s="46"/>
      <c r="USZ11" s="46"/>
      <c r="UTA11" s="46"/>
      <c r="UTB11" s="46"/>
      <c r="UTC11" s="46"/>
      <c r="UTD11" s="46"/>
      <c r="UTE11" s="46"/>
      <c r="UTF11" s="46"/>
      <c r="UTG11" s="46"/>
      <c r="UTH11" s="46"/>
      <c r="UTI11" s="46"/>
      <c r="UTJ11" s="46"/>
      <c r="UTK11" s="46"/>
      <c r="UTL11" s="46"/>
      <c r="UTM11" s="46"/>
      <c r="UTN11" s="46"/>
      <c r="UTO11" s="46"/>
      <c r="UTP11" s="46"/>
      <c r="UTQ11" s="46"/>
      <c r="UTR11" s="46"/>
      <c r="UTS11" s="46"/>
      <c r="UTT11" s="46"/>
      <c r="UTU11" s="46"/>
      <c r="UTV11" s="46"/>
      <c r="UTW11" s="46"/>
      <c r="UTX11" s="46"/>
      <c r="UTY11" s="46"/>
      <c r="UTZ11" s="46"/>
      <c r="UUA11" s="46"/>
      <c r="UUB11" s="46"/>
      <c r="UUC11" s="46"/>
      <c r="UUD11" s="46"/>
      <c r="UUE11" s="46"/>
      <c r="UUF11" s="46"/>
      <c r="UUG11" s="46"/>
      <c r="UUH11" s="46"/>
      <c r="UUI11" s="46"/>
      <c r="UUJ11" s="46"/>
      <c r="UUK11" s="46"/>
      <c r="UUL11" s="46"/>
      <c r="UUM11" s="46"/>
      <c r="UUN11" s="46"/>
      <c r="UUO11" s="46"/>
      <c r="UUP11" s="46"/>
      <c r="UUQ11" s="46"/>
      <c r="UUR11" s="46"/>
      <c r="UUS11" s="46"/>
      <c r="UUT11" s="46"/>
      <c r="UUU11" s="46"/>
      <c r="UUV11" s="46"/>
      <c r="UUW11" s="46"/>
      <c r="UUX11" s="46"/>
      <c r="UUY11" s="46"/>
      <c r="UUZ11" s="46"/>
      <c r="UVA11" s="46"/>
      <c r="UVB11" s="46"/>
      <c r="UVC11" s="46"/>
      <c r="UVD11" s="46"/>
      <c r="UVE11" s="46"/>
      <c r="UVF11" s="46"/>
      <c r="UVG11" s="46"/>
      <c r="UVH11" s="46"/>
      <c r="UVI11" s="46"/>
      <c r="UVJ11" s="46"/>
      <c r="UVK11" s="46"/>
      <c r="UVL11" s="46"/>
      <c r="UVM11" s="46"/>
      <c r="UVN11" s="46"/>
      <c r="UVO11" s="46"/>
      <c r="UVP11" s="46"/>
      <c r="UVQ11" s="46"/>
      <c r="UVR11" s="46"/>
      <c r="UVS11" s="46"/>
      <c r="UVT11" s="46"/>
      <c r="UVU11" s="46"/>
      <c r="UVV11" s="46"/>
      <c r="UVW11" s="46"/>
      <c r="UVX11" s="46"/>
      <c r="UVY11" s="46"/>
      <c r="UVZ11" s="46"/>
      <c r="UWA11" s="46"/>
      <c r="UWB11" s="46"/>
      <c r="UWC11" s="46"/>
      <c r="UWD11" s="46"/>
      <c r="UWE11" s="46"/>
      <c r="UWF11" s="46"/>
      <c r="UWG11" s="46"/>
      <c r="UWH11" s="46"/>
      <c r="UWI11" s="46"/>
      <c r="UWJ11" s="46"/>
      <c r="UWK11" s="46"/>
      <c r="UWL11" s="46"/>
      <c r="UWM11" s="46"/>
      <c r="UWN11" s="46"/>
      <c r="UWO11" s="46"/>
      <c r="UWP11" s="46"/>
      <c r="UWQ11" s="46"/>
      <c r="UWR11" s="46"/>
      <c r="UWS11" s="46"/>
      <c r="UWT11" s="46"/>
      <c r="UWU11" s="46"/>
      <c r="UWV11" s="46"/>
      <c r="UWW11" s="46"/>
      <c r="UWX11" s="46"/>
      <c r="UWY11" s="46"/>
      <c r="UWZ11" s="46"/>
      <c r="UXA11" s="46"/>
      <c r="UXB11" s="46"/>
      <c r="UXC11" s="46"/>
      <c r="UXD11" s="46"/>
      <c r="UXE11" s="46"/>
      <c r="UXF11" s="46"/>
      <c r="UXG11" s="46"/>
      <c r="UXH11" s="46"/>
      <c r="UXI11" s="46"/>
      <c r="UXJ11" s="46"/>
      <c r="UXK11" s="46"/>
      <c r="UXL11" s="46"/>
      <c r="UXM11" s="46"/>
      <c r="UXN11" s="46"/>
      <c r="UXO11" s="46"/>
      <c r="UXP11" s="46"/>
      <c r="UXQ11" s="46"/>
      <c r="UXR11" s="46"/>
      <c r="UXS11" s="46"/>
      <c r="UXT11" s="46"/>
      <c r="UXU11" s="46"/>
      <c r="UXV11" s="46"/>
      <c r="UXW11" s="46"/>
      <c r="UXX11" s="46"/>
      <c r="UXY11" s="46"/>
      <c r="UXZ11" s="46"/>
      <c r="UYA11" s="46"/>
      <c r="UYB11" s="46"/>
      <c r="UYC11" s="46"/>
      <c r="UYD11" s="46"/>
      <c r="UYE11" s="46"/>
      <c r="UYF11" s="46"/>
      <c r="UYG11" s="46"/>
      <c r="UYH11" s="46"/>
      <c r="UYI11" s="46"/>
      <c r="UYJ11" s="46"/>
      <c r="UYK11" s="46"/>
      <c r="UYL11" s="46"/>
      <c r="UYM11" s="46"/>
      <c r="UYN11" s="46"/>
      <c r="UYO11" s="46"/>
      <c r="UYP11" s="46"/>
      <c r="UYQ11" s="46"/>
      <c r="UYR11" s="46"/>
      <c r="UYS11" s="46"/>
      <c r="UYT11" s="46"/>
      <c r="UYU11" s="46"/>
      <c r="UYV11" s="46"/>
      <c r="UYW11" s="46"/>
      <c r="UYX11" s="46"/>
      <c r="UYY11" s="46"/>
      <c r="UYZ11" s="46"/>
      <c r="UZA11" s="46"/>
      <c r="UZB11" s="46"/>
      <c r="UZC11" s="46"/>
      <c r="UZD11" s="46"/>
      <c r="UZE11" s="46"/>
      <c r="UZF11" s="46"/>
      <c r="UZG11" s="46"/>
      <c r="UZH11" s="46"/>
      <c r="UZI11" s="46"/>
      <c r="UZJ11" s="46"/>
      <c r="UZK11" s="46"/>
      <c r="UZL11" s="46"/>
      <c r="UZM11" s="46"/>
      <c r="UZN11" s="46"/>
      <c r="UZO11" s="46"/>
      <c r="UZP11" s="46"/>
      <c r="UZQ11" s="46"/>
      <c r="UZR11" s="46"/>
      <c r="UZS11" s="46"/>
      <c r="UZT11" s="46"/>
      <c r="UZU11" s="46"/>
      <c r="UZV11" s="46"/>
      <c r="UZW11" s="46"/>
      <c r="UZX11" s="46"/>
      <c r="UZY11" s="46"/>
      <c r="UZZ11" s="46"/>
      <c r="VAA11" s="46"/>
      <c r="VAB11" s="46"/>
      <c r="VAC11" s="46"/>
      <c r="VAD11" s="46"/>
      <c r="VAE11" s="46"/>
      <c r="VAF11" s="46"/>
      <c r="VAG11" s="46"/>
      <c r="VAH11" s="46"/>
      <c r="VAI11" s="46"/>
      <c r="VAJ11" s="46"/>
      <c r="VAK11" s="46"/>
      <c r="VAL11" s="46"/>
      <c r="VAM11" s="46"/>
      <c r="VAN11" s="46"/>
      <c r="VAO11" s="46"/>
      <c r="VAP11" s="46"/>
      <c r="VAQ11" s="46"/>
      <c r="VAR11" s="46"/>
      <c r="VAS11" s="46"/>
      <c r="VAT11" s="46"/>
      <c r="VAU11" s="46"/>
      <c r="VAV11" s="46"/>
      <c r="VAW11" s="46"/>
      <c r="VAX11" s="46"/>
      <c r="VAY11" s="46"/>
      <c r="VAZ11" s="46"/>
      <c r="VBA11" s="46"/>
      <c r="VBB11" s="46"/>
      <c r="VBC11" s="46"/>
      <c r="VBD11" s="46"/>
      <c r="VBE11" s="46"/>
      <c r="VBF11" s="46"/>
      <c r="VBG11" s="46"/>
      <c r="VBH11" s="46"/>
      <c r="VBI11" s="46"/>
      <c r="VBJ11" s="46"/>
      <c r="VBK11" s="46"/>
      <c r="VBL11" s="46"/>
      <c r="VBM11" s="46"/>
      <c r="VBN11" s="46"/>
      <c r="VBO11" s="46"/>
      <c r="VBP11" s="46"/>
      <c r="VBQ11" s="46"/>
      <c r="VBR11" s="46"/>
      <c r="VBS11" s="46"/>
      <c r="VBT11" s="46"/>
      <c r="VBU11" s="46"/>
      <c r="VBV11" s="46"/>
      <c r="VBW11" s="46"/>
      <c r="VBX11" s="46"/>
      <c r="VBY11" s="46"/>
      <c r="VBZ11" s="46"/>
      <c r="VCA11" s="46"/>
      <c r="VCB11" s="46"/>
      <c r="VCC11" s="46"/>
      <c r="VCD11" s="46"/>
      <c r="VCE11" s="46"/>
      <c r="VCF11" s="46"/>
      <c r="VCG11" s="46"/>
      <c r="VCH11" s="46"/>
      <c r="VCI11" s="46"/>
      <c r="VCJ11" s="46"/>
      <c r="VCK11" s="46"/>
      <c r="VCL11" s="46"/>
      <c r="VCM11" s="46"/>
      <c r="VCN11" s="46"/>
      <c r="VCO11" s="46"/>
      <c r="VCP11" s="46"/>
      <c r="VCQ11" s="46"/>
      <c r="VCR11" s="46"/>
      <c r="VCS11" s="46"/>
      <c r="VCT11" s="46"/>
      <c r="VCU11" s="46"/>
      <c r="VCV11" s="46"/>
      <c r="VCW11" s="46"/>
      <c r="VCX11" s="46"/>
      <c r="VCY11" s="46"/>
      <c r="VCZ11" s="46"/>
      <c r="VDA11" s="46"/>
      <c r="VDB11" s="46"/>
      <c r="VDC11" s="46"/>
      <c r="VDD11" s="46"/>
      <c r="VDE11" s="46"/>
      <c r="VDF11" s="46"/>
      <c r="VDG11" s="46"/>
      <c r="VDH11" s="46"/>
      <c r="VDI11" s="46"/>
      <c r="VDJ11" s="46"/>
      <c r="VDK11" s="46"/>
      <c r="VDL11" s="46"/>
      <c r="VDM11" s="46"/>
      <c r="VDN11" s="46"/>
      <c r="VDO11" s="46"/>
      <c r="VDP11" s="46"/>
      <c r="VDQ11" s="46"/>
      <c r="VDR11" s="46"/>
      <c r="VDS11" s="46"/>
      <c r="VDT11" s="46"/>
      <c r="VDU11" s="46"/>
      <c r="VDV11" s="46"/>
      <c r="VDW11" s="46"/>
      <c r="VDX11" s="46"/>
      <c r="VDY11" s="46"/>
      <c r="VDZ11" s="46"/>
      <c r="VEA11" s="46"/>
      <c r="VEB11" s="46"/>
      <c r="VEC11" s="46"/>
      <c r="VED11" s="46"/>
      <c r="VEE11" s="46"/>
      <c r="VEF11" s="46"/>
      <c r="VEG11" s="46"/>
      <c r="VEH11" s="46"/>
      <c r="VEI11" s="46"/>
      <c r="VEJ11" s="46"/>
      <c r="VEK11" s="46"/>
      <c r="VEL11" s="46"/>
      <c r="VEM11" s="46"/>
      <c r="VEN11" s="46"/>
      <c r="VEO11" s="46"/>
      <c r="VEP11" s="46"/>
      <c r="VEQ11" s="46"/>
      <c r="VER11" s="46"/>
      <c r="VES11" s="46"/>
      <c r="VET11" s="46"/>
      <c r="VEU11" s="46"/>
      <c r="VEV11" s="46"/>
      <c r="VEW11" s="46"/>
      <c r="VEX11" s="46"/>
      <c r="VEY11" s="46"/>
      <c r="VEZ11" s="46"/>
      <c r="VFA11" s="46"/>
      <c r="VFB11" s="46"/>
      <c r="VFC11" s="46"/>
      <c r="VFD11" s="46"/>
      <c r="VFE11" s="46"/>
      <c r="VFF11" s="46"/>
      <c r="VFG11" s="46"/>
      <c r="VFH11" s="46"/>
      <c r="VFI11" s="46"/>
      <c r="VFJ11" s="46"/>
      <c r="VFK11" s="46"/>
      <c r="VFL11" s="46"/>
      <c r="VFM11" s="46"/>
      <c r="VFN11" s="46"/>
      <c r="VFO11" s="46"/>
      <c r="VFP11" s="46"/>
      <c r="VFQ11" s="46"/>
      <c r="VFR11" s="46"/>
      <c r="VFS11" s="46"/>
      <c r="VFT11" s="46"/>
      <c r="VFU11" s="46"/>
      <c r="VFV11" s="46"/>
      <c r="VFW11" s="46"/>
      <c r="VFX11" s="46"/>
      <c r="VFY11" s="46"/>
      <c r="VFZ11" s="46"/>
      <c r="VGA11" s="46"/>
      <c r="VGB11" s="46"/>
      <c r="VGC11" s="46"/>
      <c r="VGD11" s="46"/>
      <c r="VGE11" s="46"/>
      <c r="VGF11" s="46"/>
      <c r="VGG11" s="46"/>
      <c r="VGH11" s="46"/>
      <c r="VGI11" s="46"/>
      <c r="VGJ11" s="46"/>
      <c r="VGK11" s="46"/>
      <c r="VGL11" s="46"/>
      <c r="VGM11" s="46"/>
      <c r="VGN11" s="46"/>
      <c r="VGO11" s="46"/>
      <c r="VGP11" s="46"/>
      <c r="VGQ11" s="46"/>
      <c r="VGR11" s="46"/>
      <c r="VGS11" s="46"/>
      <c r="VGT11" s="46"/>
      <c r="VGU11" s="46"/>
      <c r="VGV11" s="46"/>
      <c r="VGW11" s="46"/>
      <c r="VGX11" s="46"/>
      <c r="VGY11" s="46"/>
      <c r="VGZ11" s="46"/>
      <c r="VHA11" s="46"/>
      <c r="VHB11" s="46"/>
      <c r="VHC11" s="46"/>
      <c r="VHD11" s="46"/>
      <c r="VHE11" s="46"/>
      <c r="VHF11" s="46"/>
      <c r="VHG11" s="46"/>
      <c r="VHH11" s="46"/>
      <c r="VHI11" s="46"/>
      <c r="VHJ11" s="46"/>
      <c r="VHK11" s="46"/>
      <c r="VHL11" s="46"/>
      <c r="VHM11" s="46"/>
      <c r="VHN11" s="46"/>
      <c r="VHO11" s="46"/>
      <c r="VHP11" s="46"/>
      <c r="VHQ11" s="46"/>
      <c r="VHR11" s="46"/>
      <c r="VHS11" s="46"/>
      <c r="VHT11" s="46"/>
      <c r="VHU11" s="46"/>
      <c r="VHV11" s="46"/>
      <c r="VHW11" s="46"/>
      <c r="VHX11" s="46"/>
      <c r="VHY11" s="46"/>
      <c r="VHZ11" s="46"/>
      <c r="VIA11" s="46"/>
      <c r="VIB11" s="46"/>
      <c r="VIC11" s="46"/>
      <c r="VID11" s="46"/>
      <c r="VIE11" s="46"/>
      <c r="VIF11" s="46"/>
      <c r="VIG11" s="46"/>
      <c r="VIH11" s="46"/>
      <c r="VII11" s="46"/>
      <c r="VIJ11" s="46"/>
      <c r="VIK11" s="46"/>
      <c r="VIL11" s="46"/>
      <c r="VIM11" s="46"/>
      <c r="VIN11" s="46"/>
      <c r="VIO11" s="46"/>
      <c r="VIP11" s="46"/>
      <c r="VIQ11" s="46"/>
      <c r="VIR11" s="46"/>
      <c r="VIS11" s="46"/>
      <c r="VIT11" s="46"/>
      <c r="VIU11" s="46"/>
      <c r="VIV11" s="46"/>
      <c r="VIW11" s="46"/>
      <c r="VIX11" s="46"/>
      <c r="VIY11" s="46"/>
      <c r="VIZ11" s="46"/>
      <c r="VJA11" s="46"/>
      <c r="VJB11" s="46"/>
      <c r="VJC11" s="46"/>
      <c r="VJD11" s="46"/>
      <c r="VJE11" s="46"/>
      <c r="VJF11" s="46"/>
      <c r="VJG11" s="46"/>
      <c r="VJH11" s="46"/>
      <c r="VJI11" s="46"/>
      <c r="VJJ11" s="46"/>
      <c r="VJK11" s="46"/>
      <c r="VJL11" s="46"/>
      <c r="VJM11" s="46"/>
      <c r="VJN11" s="46"/>
      <c r="VJO11" s="46"/>
      <c r="VJP11" s="46"/>
      <c r="VJQ11" s="46"/>
      <c r="VJR11" s="46"/>
      <c r="VJS11" s="46"/>
      <c r="VJT11" s="46"/>
      <c r="VJU11" s="46"/>
      <c r="VJV11" s="46"/>
      <c r="VJW11" s="46"/>
      <c r="VJX11" s="46"/>
      <c r="VJY11" s="46"/>
      <c r="VJZ11" s="46"/>
      <c r="VKA11" s="46"/>
      <c r="VKB11" s="46"/>
      <c r="VKC11" s="46"/>
      <c r="VKD11" s="46"/>
      <c r="VKE11" s="46"/>
      <c r="VKF11" s="46"/>
      <c r="VKG11" s="46"/>
      <c r="VKH11" s="46"/>
      <c r="VKI11" s="46"/>
      <c r="VKJ11" s="46"/>
      <c r="VKK11" s="46"/>
      <c r="VKL11" s="46"/>
      <c r="VKM11" s="46"/>
      <c r="VKN11" s="46"/>
      <c r="VKO11" s="46"/>
      <c r="VKP11" s="46"/>
      <c r="VKQ11" s="46"/>
      <c r="VKR11" s="46"/>
      <c r="VKS11" s="46"/>
      <c r="VKT11" s="46"/>
      <c r="VKU11" s="46"/>
      <c r="VKV11" s="46"/>
      <c r="VKW11" s="46"/>
      <c r="VKX11" s="46"/>
      <c r="VKY11" s="46"/>
      <c r="VKZ11" s="46"/>
      <c r="VLA11" s="46"/>
      <c r="VLB11" s="46"/>
      <c r="VLC11" s="46"/>
      <c r="VLD11" s="46"/>
      <c r="VLE11" s="46"/>
      <c r="VLF11" s="46"/>
      <c r="VLG11" s="46"/>
      <c r="VLH11" s="46"/>
      <c r="VLI11" s="46"/>
      <c r="VLJ11" s="46"/>
      <c r="VLK11" s="46"/>
      <c r="VLL11" s="46"/>
      <c r="VLM11" s="46"/>
      <c r="VLN11" s="46"/>
      <c r="VLO11" s="46"/>
      <c r="VLP11" s="46"/>
      <c r="VLQ11" s="46"/>
      <c r="VLR11" s="46"/>
      <c r="VLS11" s="46"/>
      <c r="VLT11" s="46"/>
      <c r="VLU11" s="46"/>
      <c r="VLV11" s="46"/>
      <c r="VLW11" s="46"/>
      <c r="VLX11" s="46"/>
      <c r="VLY11" s="46"/>
      <c r="VLZ11" s="46"/>
      <c r="VMA11" s="46"/>
      <c r="VMB11" s="46"/>
      <c r="VMC11" s="46"/>
      <c r="VMD11" s="46"/>
      <c r="VME11" s="46"/>
      <c r="VMF11" s="46"/>
      <c r="VMG11" s="46"/>
      <c r="VMH11" s="46"/>
      <c r="VMI11" s="46"/>
      <c r="VMJ11" s="46"/>
      <c r="VMK11" s="46"/>
      <c r="VML11" s="46"/>
      <c r="VMM11" s="46"/>
      <c r="VMN11" s="46"/>
      <c r="VMO11" s="46"/>
      <c r="VMP11" s="46"/>
      <c r="VMQ11" s="46"/>
      <c r="VMR11" s="46"/>
      <c r="VMS11" s="46"/>
      <c r="VMT11" s="46"/>
      <c r="VMU11" s="46"/>
      <c r="VMV11" s="46"/>
      <c r="VMW11" s="46"/>
      <c r="VMX11" s="46"/>
      <c r="VMY11" s="46"/>
      <c r="VMZ11" s="46"/>
      <c r="VNA11" s="46"/>
      <c r="VNB11" s="46"/>
      <c r="VNC11" s="46"/>
      <c r="VND11" s="46"/>
      <c r="VNE11" s="46"/>
      <c r="VNF11" s="46"/>
      <c r="VNG11" s="46"/>
      <c r="VNH11" s="46"/>
      <c r="VNI11" s="46"/>
      <c r="VNJ11" s="46"/>
      <c r="VNK11" s="46"/>
      <c r="VNL11" s="46"/>
      <c r="VNM11" s="46"/>
      <c r="VNN11" s="46"/>
      <c r="VNO11" s="46"/>
      <c r="VNP11" s="46"/>
      <c r="VNQ11" s="46"/>
      <c r="VNR11" s="46"/>
      <c r="VNS11" s="46"/>
      <c r="VNT11" s="46"/>
      <c r="VNU11" s="46"/>
      <c r="VNV11" s="46"/>
      <c r="VNW11" s="46"/>
      <c r="VNX11" s="46"/>
      <c r="VNY11" s="46"/>
      <c r="VNZ11" s="46"/>
      <c r="VOA11" s="46"/>
      <c r="VOB11" s="46"/>
      <c r="VOC11" s="46"/>
      <c r="VOD11" s="46"/>
      <c r="VOE11" s="46"/>
      <c r="VOF11" s="46"/>
      <c r="VOG11" s="46"/>
      <c r="VOH11" s="46"/>
      <c r="VOI11" s="46"/>
      <c r="VOJ11" s="46"/>
      <c r="VOK11" s="46"/>
      <c r="VOL11" s="46"/>
      <c r="VOM11" s="46"/>
      <c r="VON11" s="46"/>
      <c r="VOO11" s="46"/>
      <c r="VOP11" s="46"/>
      <c r="VOQ11" s="46"/>
      <c r="VOR11" s="46"/>
      <c r="VOS11" s="46"/>
      <c r="VOT11" s="46"/>
      <c r="VOU11" s="46"/>
      <c r="VOV11" s="46"/>
      <c r="VOW11" s="46"/>
      <c r="VOX11" s="46"/>
      <c r="VOY11" s="46"/>
      <c r="VOZ11" s="46"/>
      <c r="VPA11" s="46"/>
      <c r="VPB11" s="46"/>
      <c r="VPC11" s="46"/>
      <c r="VPD11" s="46"/>
      <c r="VPE11" s="46"/>
      <c r="VPF11" s="46"/>
      <c r="VPG11" s="46"/>
      <c r="VPH11" s="46"/>
      <c r="VPI11" s="46"/>
      <c r="VPJ11" s="46"/>
      <c r="VPK11" s="46"/>
      <c r="VPL11" s="46"/>
      <c r="VPM11" s="46"/>
      <c r="VPN11" s="46"/>
      <c r="VPO11" s="46"/>
      <c r="VPP11" s="46"/>
      <c r="VPQ11" s="46"/>
      <c r="VPR11" s="46"/>
      <c r="VPS11" s="46"/>
      <c r="VPT11" s="46"/>
      <c r="VPU11" s="46"/>
      <c r="VPV11" s="46"/>
      <c r="VPW11" s="46"/>
      <c r="VPX11" s="46"/>
      <c r="VPY11" s="46"/>
      <c r="VPZ11" s="46"/>
      <c r="VQA11" s="46"/>
      <c r="VQB11" s="46"/>
      <c r="VQC11" s="46"/>
      <c r="VQD11" s="46"/>
      <c r="VQE11" s="46"/>
      <c r="VQF11" s="46"/>
      <c r="VQG11" s="46"/>
      <c r="VQH11" s="46"/>
      <c r="VQI11" s="46"/>
      <c r="VQJ11" s="46"/>
      <c r="VQK11" s="46"/>
      <c r="VQL11" s="46"/>
      <c r="VQM11" s="46"/>
      <c r="VQN11" s="46"/>
      <c r="VQO11" s="46"/>
      <c r="VQP11" s="46"/>
      <c r="VQQ11" s="46"/>
      <c r="VQR11" s="46"/>
      <c r="VQS11" s="46"/>
      <c r="VQT11" s="46"/>
      <c r="VQU11" s="46"/>
      <c r="VQV11" s="46"/>
      <c r="VQW11" s="46"/>
      <c r="VQX11" s="46"/>
      <c r="VQY11" s="46"/>
      <c r="VQZ11" s="46"/>
      <c r="VRA11" s="46"/>
      <c r="VRB11" s="46"/>
      <c r="VRC11" s="46"/>
      <c r="VRD11" s="46"/>
      <c r="VRE11" s="46"/>
      <c r="VRF11" s="46"/>
      <c r="VRG11" s="46"/>
      <c r="VRH11" s="46"/>
      <c r="VRI11" s="46"/>
      <c r="VRJ11" s="46"/>
      <c r="VRK11" s="46"/>
      <c r="VRL11" s="46"/>
      <c r="VRM11" s="46"/>
      <c r="VRN11" s="46"/>
      <c r="VRO11" s="46"/>
      <c r="VRP11" s="46"/>
      <c r="VRQ11" s="46"/>
      <c r="VRR11" s="46"/>
      <c r="VRS11" s="46"/>
      <c r="VRT11" s="46"/>
      <c r="VRU11" s="46"/>
      <c r="VRV11" s="46"/>
      <c r="VRW11" s="46"/>
      <c r="VRX11" s="46"/>
      <c r="VRY11" s="46"/>
      <c r="VRZ11" s="46"/>
      <c r="VSA11" s="46"/>
      <c r="VSB11" s="46"/>
      <c r="VSC11" s="46"/>
      <c r="VSD11" s="46"/>
      <c r="VSE11" s="46"/>
      <c r="VSF11" s="46"/>
      <c r="VSG11" s="46"/>
      <c r="VSH11" s="46"/>
      <c r="VSI11" s="46"/>
      <c r="VSJ11" s="46"/>
      <c r="VSK11" s="46"/>
      <c r="VSL11" s="46"/>
      <c r="VSM11" s="46"/>
      <c r="VSN11" s="46"/>
      <c r="VSO11" s="46"/>
      <c r="VSP11" s="46"/>
      <c r="VSQ11" s="46"/>
      <c r="VSR11" s="46"/>
      <c r="VSS11" s="46"/>
      <c r="VST11" s="46"/>
      <c r="VSU11" s="46"/>
      <c r="VSV11" s="46"/>
      <c r="VSW11" s="46"/>
      <c r="VSX11" s="46"/>
      <c r="VSY11" s="46"/>
      <c r="VSZ11" s="46"/>
      <c r="VTA11" s="46"/>
      <c r="VTB11" s="46"/>
      <c r="VTC11" s="46"/>
      <c r="VTD11" s="46"/>
      <c r="VTE11" s="46"/>
      <c r="VTF11" s="46"/>
      <c r="VTG11" s="46"/>
      <c r="VTH11" s="46"/>
      <c r="VTI11" s="46"/>
      <c r="VTJ11" s="46"/>
      <c r="VTK11" s="46"/>
      <c r="VTL11" s="46"/>
      <c r="VTM11" s="46"/>
      <c r="VTN11" s="46"/>
      <c r="VTO11" s="46"/>
      <c r="VTP11" s="46"/>
      <c r="VTQ11" s="46"/>
      <c r="VTR11" s="46"/>
      <c r="VTS11" s="46"/>
      <c r="VTT11" s="46"/>
      <c r="VTU11" s="46"/>
      <c r="VTV11" s="46"/>
      <c r="VTW11" s="46"/>
      <c r="VTX11" s="46"/>
      <c r="VTY11" s="46"/>
      <c r="VTZ11" s="46"/>
      <c r="VUA11" s="46"/>
      <c r="VUB11" s="46"/>
      <c r="VUC11" s="46"/>
      <c r="VUD11" s="46"/>
      <c r="VUE11" s="46"/>
      <c r="VUF11" s="46"/>
      <c r="VUG11" s="46"/>
      <c r="VUH11" s="46"/>
      <c r="VUI11" s="46"/>
      <c r="VUJ11" s="46"/>
      <c r="VUK11" s="46"/>
      <c r="VUL11" s="46"/>
      <c r="VUM11" s="46"/>
      <c r="VUN11" s="46"/>
      <c r="VUO11" s="46"/>
      <c r="VUP11" s="46"/>
      <c r="VUQ11" s="46"/>
      <c r="VUR11" s="46"/>
      <c r="VUS11" s="46"/>
      <c r="VUT11" s="46"/>
      <c r="VUU11" s="46"/>
      <c r="VUV11" s="46"/>
      <c r="VUW11" s="46"/>
      <c r="VUX11" s="46"/>
      <c r="VUY11" s="46"/>
      <c r="VUZ11" s="46"/>
      <c r="VVA11" s="46"/>
      <c r="VVB11" s="46"/>
      <c r="VVC11" s="46"/>
      <c r="VVD11" s="46"/>
      <c r="VVE11" s="46"/>
      <c r="VVF11" s="46"/>
      <c r="VVG11" s="46"/>
      <c r="VVH11" s="46"/>
      <c r="VVI11" s="46"/>
      <c r="VVJ11" s="46"/>
      <c r="VVK11" s="46"/>
      <c r="VVL11" s="46"/>
      <c r="VVM11" s="46"/>
      <c r="VVN11" s="46"/>
      <c r="VVO11" s="46"/>
      <c r="VVP11" s="46"/>
      <c r="VVQ11" s="46"/>
      <c r="VVR11" s="46"/>
      <c r="VVS11" s="46"/>
      <c r="VVT11" s="46"/>
      <c r="VVU11" s="46"/>
      <c r="VVV11" s="46"/>
      <c r="VVW11" s="46"/>
      <c r="VVX11" s="46"/>
      <c r="VVY11" s="46"/>
      <c r="VVZ11" s="46"/>
      <c r="VWA11" s="46"/>
      <c r="VWB11" s="46"/>
      <c r="VWC11" s="46"/>
      <c r="VWD11" s="46"/>
      <c r="VWE11" s="46"/>
      <c r="VWF11" s="46"/>
      <c r="VWG11" s="46"/>
      <c r="VWH11" s="46"/>
      <c r="VWI11" s="46"/>
      <c r="VWJ11" s="46"/>
      <c r="VWK11" s="46"/>
      <c r="VWL11" s="46"/>
      <c r="VWM11" s="46"/>
      <c r="VWN11" s="46"/>
      <c r="VWO11" s="46"/>
      <c r="VWP11" s="46"/>
      <c r="VWQ11" s="46"/>
      <c r="VWR11" s="46"/>
      <c r="VWS11" s="46"/>
      <c r="VWT11" s="46"/>
      <c r="VWU11" s="46"/>
      <c r="VWV11" s="46"/>
      <c r="VWW11" s="46"/>
      <c r="VWX11" s="46"/>
      <c r="VWY11" s="46"/>
      <c r="VWZ11" s="46"/>
      <c r="VXA11" s="46"/>
      <c r="VXB11" s="46"/>
      <c r="VXC11" s="46"/>
      <c r="VXD11" s="46"/>
      <c r="VXE11" s="46"/>
      <c r="VXF11" s="46"/>
      <c r="VXG11" s="46"/>
      <c r="VXH11" s="46"/>
      <c r="VXI11" s="46"/>
      <c r="VXJ11" s="46"/>
      <c r="VXK11" s="46"/>
      <c r="VXL11" s="46"/>
      <c r="VXM11" s="46"/>
      <c r="VXN11" s="46"/>
      <c r="VXO11" s="46"/>
      <c r="VXP11" s="46"/>
      <c r="VXQ11" s="46"/>
      <c r="VXR11" s="46"/>
      <c r="VXS11" s="46"/>
      <c r="VXT11" s="46"/>
      <c r="VXU11" s="46"/>
      <c r="VXV11" s="46"/>
      <c r="VXW11" s="46"/>
      <c r="VXX11" s="46"/>
      <c r="VXY11" s="46"/>
      <c r="VXZ11" s="46"/>
      <c r="VYA11" s="46"/>
      <c r="VYB11" s="46"/>
      <c r="VYC11" s="46"/>
      <c r="VYD11" s="46"/>
      <c r="VYE11" s="46"/>
      <c r="VYF11" s="46"/>
      <c r="VYG11" s="46"/>
      <c r="VYH11" s="46"/>
      <c r="VYI11" s="46"/>
      <c r="VYJ11" s="46"/>
      <c r="VYK11" s="46"/>
      <c r="VYL11" s="46"/>
      <c r="VYM11" s="46"/>
      <c r="VYN11" s="46"/>
      <c r="VYO11" s="46"/>
      <c r="VYP11" s="46"/>
      <c r="VYQ11" s="46"/>
      <c r="VYR11" s="46"/>
      <c r="VYS11" s="46"/>
      <c r="VYT11" s="46"/>
      <c r="VYU11" s="46"/>
      <c r="VYV11" s="46"/>
      <c r="VYW11" s="46"/>
      <c r="VYX11" s="46"/>
      <c r="VYY11" s="46"/>
      <c r="VYZ11" s="46"/>
      <c r="VZA11" s="46"/>
      <c r="VZB11" s="46"/>
      <c r="VZC11" s="46"/>
      <c r="VZD11" s="46"/>
      <c r="VZE11" s="46"/>
      <c r="VZF11" s="46"/>
      <c r="VZG11" s="46"/>
      <c r="VZH11" s="46"/>
      <c r="VZI11" s="46"/>
      <c r="VZJ11" s="46"/>
      <c r="VZK11" s="46"/>
      <c r="VZL11" s="46"/>
      <c r="VZM11" s="46"/>
      <c r="VZN11" s="46"/>
      <c r="VZO11" s="46"/>
      <c r="VZP11" s="46"/>
      <c r="VZQ11" s="46"/>
      <c r="VZR11" s="46"/>
      <c r="VZS11" s="46"/>
      <c r="VZT11" s="46"/>
      <c r="VZU11" s="46"/>
      <c r="VZV11" s="46"/>
      <c r="VZW11" s="46"/>
      <c r="VZX11" s="46"/>
      <c r="VZY11" s="46"/>
      <c r="VZZ11" s="46"/>
      <c r="WAA11" s="46"/>
      <c r="WAB11" s="46"/>
      <c r="WAC11" s="46"/>
      <c r="WAD11" s="46"/>
      <c r="WAE11" s="46"/>
      <c r="WAF11" s="46"/>
      <c r="WAG11" s="46"/>
      <c r="WAH11" s="46"/>
      <c r="WAI11" s="46"/>
      <c r="WAJ11" s="46"/>
      <c r="WAK11" s="46"/>
      <c r="WAL11" s="46"/>
      <c r="WAM11" s="46"/>
      <c r="WAN11" s="46"/>
      <c r="WAO11" s="46"/>
      <c r="WAP11" s="46"/>
      <c r="WAQ11" s="46"/>
      <c r="WAR11" s="46"/>
      <c r="WAS11" s="46"/>
      <c r="WAT11" s="46"/>
      <c r="WAU11" s="46"/>
      <c r="WAV11" s="46"/>
      <c r="WAW11" s="46"/>
      <c r="WAX11" s="46"/>
      <c r="WAY11" s="46"/>
      <c r="WAZ11" s="46"/>
      <c r="WBA11" s="46"/>
      <c r="WBB11" s="46"/>
      <c r="WBC11" s="46"/>
      <c r="WBD11" s="46"/>
      <c r="WBE11" s="46"/>
      <c r="WBF11" s="46"/>
      <c r="WBG11" s="46"/>
      <c r="WBH11" s="46"/>
      <c r="WBI11" s="46"/>
      <c r="WBJ11" s="46"/>
      <c r="WBK11" s="46"/>
      <c r="WBL11" s="46"/>
      <c r="WBM11" s="46"/>
      <c r="WBN11" s="46"/>
      <c r="WBO11" s="46"/>
      <c r="WBP11" s="46"/>
      <c r="WBQ11" s="46"/>
      <c r="WBR11" s="46"/>
      <c r="WBS11" s="46"/>
      <c r="WBT11" s="46"/>
      <c r="WBU11" s="46"/>
      <c r="WBV11" s="46"/>
      <c r="WBW11" s="46"/>
      <c r="WBX11" s="46"/>
      <c r="WBY11" s="46"/>
      <c r="WBZ11" s="46"/>
      <c r="WCA11" s="46"/>
      <c r="WCB11" s="46"/>
      <c r="WCC11" s="46"/>
      <c r="WCD11" s="46"/>
      <c r="WCE11" s="46"/>
      <c r="WCF11" s="46"/>
      <c r="WCG11" s="46"/>
      <c r="WCH11" s="46"/>
      <c r="WCI11" s="46"/>
      <c r="WCJ11" s="46"/>
      <c r="WCK11" s="46"/>
      <c r="WCL11" s="46"/>
      <c r="WCM11" s="46"/>
      <c r="WCN11" s="46"/>
      <c r="WCO11" s="46"/>
      <c r="WCP11" s="46"/>
      <c r="WCQ11" s="46"/>
      <c r="WCR11" s="46"/>
      <c r="WCS11" s="46"/>
      <c r="WCT11" s="46"/>
      <c r="WCU11" s="46"/>
      <c r="WCV11" s="46"/>
      <c r="WCW11" s="46"/>
      <c r="WCX11" s="46"/>
      <c r="WCY11" s="46"/>
      <c r="WCZ11" s="46"/>
      <c r="WDA11" s="46"/>
      <c r="WDB11" s="46"/>
      <c r="WDC11" s="46"/>
      <c r="WDD11" s="46"/>
      <c r="WDE11" s="46"/>
      <c r="WDF11" s="46"/>
      <c r="WDG11" s="46"/>
      <c r="WDH11" s="46"/>
      <c r="WDI11" s="46"/>
      <c r="WDJ11" s="46"/>
      <c r="WDK11" s="46"/>
      <c r="WDL11" s="46"/>
      <c r="WDM11" s="46"/>
      <c r="WDN11" s="46"/>
      <c r="WDO11" s="46"/>
      <c r="WDP11" s="46"/>
      <c r="WDQ11" s="46"/>
      <c r="WDR11" s="46"/>
      <c r="WDS11" s="46"/>
      <c r="WDT11" s="46"/>
      <c r="WDU11" s="46"/>
      <c r="WDV11" s="46"/>
      <c r="WDW11" s="46"/>
      <c r="WDX11" s="46"/>
      <c r="WDY11" s="46"/>
      <c r="WDZ11" s="46"/>
      <c r="WEA11" s="46"/>
      <c r="WEB11" s="46"/>
      <c r="WEC11" s="46"/>
      <c r="WED11" s="46"/>
      <c r="WEE11" s="46"/>
      <c r="WEF11" s="46"/>
      <c r="WEG11" s="46"/>
      <c r="WEH11" s="46"/>
      <c r="WEI11" s="46"/>
      <c r="WEJ11" s="46"/>
      <c r="WEK11" s="46"/>
      <c r="WEL11" s="46"/>
      <c r="WEM11" s="46"/>
      <c r="WEN11" s="46"/>
      <c r="WEO11" s="46"/>
      <c r="WEP11" s="46"/>
      <c r="WEQ11" s="46"/>
      <c r="WER11" s="46"/>
      <c r="WES11" s="46"/>
      <c r="WET11" s="46"/>
      <c r="WEU11" s="46"/>
      <c r="WEV11" s="46"/>
      <c r="WEW11" s="46"/>
      <c r="WEX11" s="46"/>
      <c r="WEY11" s="46"/>
      <c r="WEZ11" s="46"/>
      <c r="WFA11" s="46"/>
      <c r="WFB11" s="46"/>
      <c r="WFC11" s="46"/>
      <c r="WFD11" s="46"/>
      <c r="WFE11" s="46"/>
      <c r="WFF11" s="46"/>
      <c r="WFG11" s="46"/>
      <c r="WFH11" s="46"/>
      <c r="WFI11" s="46"/>
      <c r="WFJ11" s="46"/>
      <c r="WFK11" s="46"/>
      <c r="WFL11" s="46"/>
      <c r="WFM11" s="46"/>
      <c r="WFN11" s="46"/>
      <c r="WFO11" s="46"/>
      <c r="WFP11" s="46"/>
      <c r="WFQ11" s="46"/>
      <c r="WFR11" s="46"/>
      <c r="WFS11" s="46"/>
      <c r="WFT11" s="46"/>
      <c r="WFU11" s="46"/>
      <c r="WFV11" s="46"/>
      <c r="WFW11" s="46"/>
      <c r="WFX11" s="46"/>
      <c r="WFY11" s="46"/>
      <c r="WFZ11" s="46"/>
      <c r="WGA11" s="46"/>
      <c r="WGB11" s="46"/>
      <c r="WGC11" s="46"/>
      <c r="WGD11" s="46"/>
      <c r="WGE11" s="46"/>
      <c r="WGF11" s="46"/>
      <c r="WGG11" s="46"/>
      <c r="WGH11" s="46"/>
      <c r="WGI11" s="46"/>
      <c r="WGJ11" s="46"/>
      <c r="WGK11" s="46"/>
      <c r="WGL11" s="46"/>
      <c r="WGM11" s="46"/>
      <c r="WGN11" s="46"/>
      <c r="WGO11" s="46"/>
      <c r="WGP11" s="46"/>
      <c r="WGQ11" s="46"/>
      <c r="WGR11" s="46"/>
      <c r="WGS11" s="46"/>
      <c r="WGT11" s="46"/>
      <c r="WGU11" s="46"/>
      <c r="WGV11" s="46"/>
      <c r="WGW11" s="46"/>
      <c r="WGX11" s="46"/>
      <c r="WGY11" s="46"/>
      <c r="WGZ11" s="46"/>
      <c r="WHA11" s="46"/>
      <c r="WHB11" s="46"/>
      <c r="WHC11" s="46"/>
      <c r="WHD11" s="46"/>
      <c r="WHE11" s="46"/>
      <c r="WHF11" s="46"/>
      <c r="WHG11" s="46"/>
      <c r="WHH11" s="46"/>
      <c r="WHI11" s="46"/>
      <c r="WHJ11" s="46"/>
      <c r="WHK11" s="46"/>
      <c r="WHL11" s="46"/>
      <c r="WHM11" s="46"/>
      <c r="WHN11" s="46"/>
      <c r="WHO11" s="46"/>
      <c r="WHP11" s="46"/>
      <c r="WHQ11" s="46"/>
      <c r="WHR11" s="46"/>
      <c r="WHS11" s="46"/>
      <c r="WHT11" s="46"/>
      <c r="WHU11" s="46"/>
      <c r="WHV11" s="46"/>
      <c r="WHW11" s="46"/>
      <c r="WHX11" s="46"/>
      <c r="WHY11" s="46"/>
      <c r="WHZ11" s="46"/>
      <c r="WIA11" s="46"/>
      <c r="WIB11" s="46"/>
      <c r="WIC11" s="46"/>
      <c r="WID11" s="46"/>
      <c r="WIE11" s="46"/>
      <c r="WIF11" s="46"/>
      <c r="WIG11" s="46"/>
      <c r="WIH11" s="46"/>
      <c r="WII11" s="46"/>
      <c r="WIJ11" s="46"/>
      <c r="WIK11" s="46"/>
      <c r="WIL11" s="46"/>
      <c r="WIM11" s="46"/>
      <c r="WIN11" s="46"/>
      <c r="WIO11" s="46"/>
      <c r="WIP11" s="46"/>
      <c r="WIQ11" s="46"/>
      <c r="WIR11" s="46"/>
      <c r="WIS11" s="46"/>
      <c r="WIT11" s="46"/>
      <c r="WIU11" s="46"/>
      <c r="WIV11" s="46"/>
      <c r="WIW11" s="46"/>
      <c r="WIX11" s="46"/>
      <c r="WIY11" s="46"/>
      <c r="WIZ11" s="46"/>
      <c r="WJA11" s="46"/>
      <c r="WJB11" s="46"/>
      <c r="WJC11" s="46"/>
      <c r="WJD11" s="46"/>
      <c r="WJE11" s="46"/>
      <c r="WJF11" s="46"/>
      <c r="WJG11" s="46"/>
      <c r="WJH11" s="46"/>
      <c r="WJI11" s="46"/>
      <c r="WJJ11" s="46"/>
      <c r="WJK11" s="46"/>
      <c r="WJL11" s="46"/>
      <c r="WJM11" s="46"/>
      <c r="WJN11" s="46"/>
      <c r="WJO11" s="46"/>
      <c r="WJP11" s="46"/>
      <c r="WJQ11" s="46"/>
      <c r="WJR11" s="46"/>
      <c r="WJS11" s="46"/>
      <c r="WJT11" s="46"/>
      <c r="WJU11" s="46"/>
      <c r="WJV11" s="46"/>
      <c r="WJW11" s="46"/>
      <c r="WJX11" s="46"/>
      <c r="WJY11" s="46"/>
      <c r="WJZ11" s="46"/>
      <c r="WKA11" s="46"/>
      <c r="WKB11" s="46"/>
      <c r="WKC11" s="46"/>
      <c r="WKD11" s="46"/>
      <c r="WKE11" s="46"/>
      <c r="WKF11" s="46"/>
      <c r="WKG11" s="46"/>
      <c r="WKH11" s="46"/>
      <c r="WKI11" s="46"/>
      <c r="WKJ11" s="46"/>
      <c r="WKK11" s="46"/>
      <c r="WKL11" s="46"/>
      <c r="WKM11" s="46"/>
      <c r="WKN11" s="46"/>
      <c r="WKO11" s="46"/>
      <c r="WKP11" s="46"/>
      <c r="WKQ11" s="46"/>
      <c r="WKR11" s="46"/>
      <c r="WKS11" s="46"/>
      <c r="WKT11" s="46"/>
      <c r="WKU11" s="46"/>
      <c r="WKV11" s="46"/>
      <c r="WKW11" s="46"/>
      <c r="WKX11" s="46"/>
      <c r="WKY11" s="46"/>
      <c r="WKZ11" s="46"/>
      <c r="WLA11" s="46"/>
      <c r="WLB11" s="46"/>
      <c r="WLC11" s="46"/>
      <c r="WLD11" s="46"/>
      <c r="WLE11" s="46"/>
      <c r="WLF11" s="46"/>
      <c r="WLG11" s="46"/>
      <c r="WLH11" s="46"/>
      <c r="WLI11" s="46"/>
      <c r="WLJ11" s="46"/>
      <c r="WLK11" s="46"/>
      <c r="WLL11" s="46"/>
      <c r="WLM11" s="46"/>
      <c r="WLN11" s="46"/>
      <c r="WLO11" s="46"/>
      <c r="WLP11" s="46"/>
      <c r="WLQ11" s="46"/>
      <c r="WLR11" s="46"/>
      <c r="WLS11" s="46"/>
      <c r="WLT11" s="46"/>
      <c r="WLU11" s="46"/>
      <c r="WLV11" s="46"/>
      <c r="WLW11" s="46"/>
      <c r="WLX11" s="46"/>
      <c r="WLY11" s="46"/>
      <c r="WLZ11" s="46"/>
      <c r="WMA11" s="46"/>
      <c r="WMB11" s="46"/>
      <c r="WMC11" s="46"/>
      <c r="WMD11" s="46"/>
      <c r="WME11" s="46"/>
      <c r="WMF11" s="46"/>
      <c r="WMG11" s="46"/>
      <c r="WMH11" s="46"/>
      <c r="WMI11" s="46"/>
      <c r="WMJ11" s="46"/>
      <c r="WMK11" s="46"/>
      <c r="WML11" s="46"/>
      <c r="WMM11" s="46"/>
      <c r="WMN11" s="46"/>
      <c r="WMO11" s="46"/>
      <c r="WMP11" s="46"/>
      <c r="WMQ11" s="46"/>
      <c r="WMR11" s="46"/>
      <c r="WMS11" s="46"/>
      <c r="WMT11" s="46"/>
      <c r="WMU11" s="46"/>
      <c r="WMV11" s="46"/>
      <c r="WMW11" s="46"/>
      <c r="WMX11" s="46"/>
      <c r="WMY11" s="46"/>
      <c r="WMZ11" s="46"/>
      <c r="WNA11" s="46"/>
      <c r="WNB11" s="46"/>
      <c r="WNC11" s="46"/>
      <c r="WND11" s="46"/>
      <c r="WNE11" s="46"/>
      <c r="WNF11" s="46"/>
      <c r="WNG11" s="46"/>
      <c r="WNH11" s="46"/>
      <c r="WNI11" s="46"/>
      <c r="WNJ11" s="46"/>
      <c r="WNK11" s="46"/>
      <c r="WNL11" s="46"/>
      <c r="WNM11" s="46"/>
      <c r="WNN11" s="46"/>
      <c r="WNO11" s="46"/>
      <c r="WNP11" s="46"/>
      <c r="WNQ11" s="46"/>
      <c r="WNR11" s="46"/>
      <c r="WNS11" s="46"/>
      <c r="WNT11" s="46"/>
      <c r="WNU11" s="46"/>
      <c r="WNV11" s="46"/>
      <c r="WNW11" s="46"/>
      <c r="WNX11" s="46"/>
      <c r="WNY11" s="46"/>
      <c r="WNZ11" s="46"/>
      <c r="WOA11" s="46"/>
      <c r="WOB11" s="46"/>
      <c r="WOC11" s="46"/>
      <c r="WOD11" s="46"/>
      <c r="WOE11" s="46"/>
      <c r="WOF11" s="46"/>
      <c r="WOG11" s="46"/>
      <c r="WOH11" s="46"/>
      <c r="WOI11" s="46"/>
      <c r="WOJ11" s="46"/>
      <c r="WOK11" s="46"/>
      <c r="WOL11" s="46"/>
      <c r="WOM11" s="46"/>
      <c r="WON11" s="46"/>
      <c r="WOO11" s="46"/>
      <c r="WOP11" s="46"/>
      <c r="WOQ11" s="46"/>
      <c r="WOR11" s="46"/>
      <c r="WOS11" s="46"/>
      <c r="WOT11" s="46"/>
      <c r="WOU11" s="46"/>
      <c r="WOV11" s="46"/>
      <c r="WOW11" s="46"/>
      <c r="WOX11" s="46"/>
      <c r="WOY11" s="46"/>
      <c r="WOZ11" s="46"/>
      <c r="WPA11" s="46"/>
      <c r="WPB11" s="46"/>
      <c r="WPC11" s="46"/>
      <c r="WPD11" s="46"/>
      <c r="WPE11" s="46"/>
      <c r="WPF11" s="46"/>
      <c r="WPG11" s="46"/>
      <c r="WPH11" s="46"/>
      <c r="WPI11" s="46"/>
      <c r="WPJ11" s="46"/>
      <c r="WPK11" s="46"/>
      <c r="WPL11" s="46"/>
      <c r="WPM11" s="46"/>
      <c r="WPN11" s="46"/>
      <c r="WPO11" s="46"/>
      <c r="WPP11" s="46"/>
      <c r="WPQ11" s="46"/>
      <c r="WPR11" s="46"/>
      <c r="WPS11" s="46"/>
      <c r="WPT11" s="46"/>
      <c r="WPU11" s="46"/>
      <c r="WPV11" s="46"/>
      <c r="WPW11" s="46"/>
      <c r="WPX11" s="46"/>
      <c r="WPY11" s="46"/>
      <c r="WPZ11" s="46"/>
      <c r="WQA11" s="46"/>
      <c r="WQB11" s="46"/>
      <c r="WQC11" s="46"/>
      <c r="WQD11" s="46"/>
      <c r="WQE11" s="46"/>
      <c r="WQF11" s="46"/>
      <c r="WQG11" s="46"/>
      <c r="WQH11" s="46"/>
      <c r="WQI11" s="46"/>
      <c r="WQJ11" s="46"/>
      <c r="WQK11" s="46"/>
      <c r="WQL11" s="46"/>
      <c r="WQM11" s="46"/>
      <c r="WQN11" s="46"/>
      <c r="WQO11" s="46"/>
      <c r="WQP11" s="46"/>
      <c r="WQQ11" s="46"/>
      <c r="WQR11" s="46"/>
      <c r="WQS11" s="46"/>
      <c r="WQT11" s="46"/>
      <c r="WQU11" s="46"/>
      <c r="WQV11" s="46"/>
      <c r="WQW11" s="46"/>
      <c r="WQX11" s="46"/>
      <c r="WQY11" s="46"/>
      <c r="WQZ11" s="46"/>
      <c r="WRA11" s="46"/>
      <c r="WRB11" s="46"/>
      <c r="WRC11" s="46"/>
      <c r="WRD11" s="46"/>
      <c r="WRE11" s="46"/>
      <c r="WRF11" s="46"/>
      <c r="WRG11" s="46"/>
      <c r="WRH11" s="46"/>
      <c r="WRI11" s="46"/>
      <c r="WRJ11" s="46"/>
      <c r="WRK11" s="46"/>
      <c r="WRL11" s="46"/>
      <c r="WRM11" s="46"/>
      <c r="WRN11" s="46"/>
      <c r="WRO11" s="46"/>
      <c r="WRP11" s="46"/>
      <c r="WRQ11" s="46"/>
      <c r="WRR11" s="46"/>
      <c r="WRS11" s="46"/>
      <c r="WRT11" s="46"/>
      <c r="WRU11" s="46"/>
      <c r="WRV11" s="46"/>
      <c r="WRW11" s="46"/>
      <c r="WRX11" s="46"/>
      <c r="WRY11" s="46"/>
      <c r="WRZ11" s="46"/>
      <c r="WSA11" s="46"/>
      <c r="WSB11" s="46"/>
      <c r="WSC11" s="46"/>
      <c r="WSD11" s="46"/>
      <c r="WSE11" s="46"/>
      <c r="WSF11" s="46"/>
      <c r="WSG11" s="46"/>
      <c r="WSH11" s="46"/>
      <c r="WSI11" s="46"/>
      <c r="WSJ11" s="46"/>
      <c r="WSK11" s="46"/>
      <c r="WSL11" s="46"/>
      <c r="WSM11" s="46"/>
      <c r="WSN11" s="46"/>
      <c r="WSO11" s="46"/>
      <c r="WSP11" s="46"/>
      <c r="WSQ11" s="46"/>
      <c r="WSR11" s="46"/>
      <c r="WSS11" s="46"/>
      <c r="WST11" s="46"/>
      <c r="WSU11" s="46"/>
      <c r="WSV11" s="46"/>
      <c r="WSW11" s="46"/>
      <c r="WSX11" s="46"/>
      <c r="WSY11" s="46"/>
      <c r="WSZ11" s="46"/>
      <c r="WTA11" s="46"/>
      <c r="WTB11" s="46"/>
      <c r="WTC11" s="46"/>
      <c r="WTD11" s="46"/>
      <c r="WTE11" s="46"/>
      <c r="WTF11" s="46"/>
      <c r="WTG11" s="46"/>
      <c r="WTH11" s="46"/>
      <c r="WTI11" s="46"/>
      <c r="WTJ11" s="46"/>
      <c r="WTK11" s="46"/>
      <c r="WTL11" s="46"/>
      <c r="WTM11" s="46"/>
      <c r="WTN11" s="46"/>
      <c r="WTO11" s="46"/>
      <c r="WTP11" s="46"/>
      <c r="WTQ11" s="46"/>
      <c r="WTR11" s="46"/>
      <c r="WTS11" s="46"/>
      <c r="WTT11" s="46"/>
      <c r="WTU11" s="46"/>
      <c r="WTV11" s="46"/>
      <c r="WTW11" s="46"/>
      <c r="WTX11" s="46"/>
      <c r="WTY11" s="46"/>
      <c r="WTZ11" s="46"/>
      <c r="WUA11" s="46"/>
      <c r="WUB11" s="46"/>
      <c r="WUC11" s="46"/>
      <c r="WUD11" s="46"/>
      <c r="WUE11" s="46"/>
      <c r="WUF11" s="46"/>
      <c r="WUG11" s="46"/>
      <c r="WUH11" s="46"/>
      <c r="WUI11" s="46"/>
      <c r="WUJ11" s="46"/>
      <c r="WUK11" s="46"/>
      <c r="WUL11" s="46"/>
      <c r="WUM11" s="46"/>
      <c r="WUN11" s="46"/>
      <c r="WUO11" s="46"/>
      <c r="WUP11" s="46"/>
      <c r="WUQ11" s="46"/>
      <c r="WUR11" s="46"/>
      <c r="WUS11" s="46"/>
      <c r="WUT11" s="46"/>
      <c r="WUU11" s="46"/>
      <c r="WUV11" s="46"/>
      <c r="WUW11" s="46"/>
      <c r="WUX11" s="46"/>
      <c r="WUY11" s="46"/>
      <c r="WUZ11" s="46"/>
      <c r="WVA11" s="46"/>
      <c r="WVB11" s="46"/>
      <c r="WVC11" s="46"/>
      <c r="WVD11" s="46"/>
      <c r="WVE11" s="46"/>
      <c r="WVF11" s="46"/>
      <c r="WVG11" s="46"/>
      <c r="WVH11" s="46"/>
      <c r="WVI11" s="46"/>
      <c r="WVJ11" s="46"/>
      <c r="WVK11" s="46"/>
      <c r="WVL11" s="46"/>
      <c r="WVM11" s="46"/>
      <c r="WVN11" s="46"/>
      <c r="WVO11" s="46"/>
      <c r="WVP11" s="46"/>
      <c r="WVQ11" s="46"/>
      <c r="WVR11" s="46"/>
      <c r="WVS11" s="46"/>
      <c r="WVT11" s="46"/>
      <c r="WVU11" s="46"/>
      <c r="WVV11" s="46"/>
      <c r="WVW11" s="46"/>
      <c r="WVX11" s="46"/>
      <c r="WVY11" s="46"/>
      <c r="WVZ11" s="46"/>
      <c r="WWA11" s="46"/>
      <c r="WWB11" s="46"/>
      <c r="WWC11" s="46"/>
    </row>
    <row r="12" spans="1:16149" s="45" customFormat="1" ht="172.5" customHeight="1">
      <c r="A12" s="1398" t="s">
        <v>400</v>
      </c>
      <c r="B12" s="1398"/>
      <c r="C12" s="1399" t="s">
        <v>390</v>
      </c>
      <c r="D12" s="1400"/>
      <c r="E12" s="1400"/>
      <c r="F12" s="1400"/>
      <c r="G12" s="1400"/>
      <c r="H12" s="1400"/>
      <c r="I12" s="1400"/>
      <c r="J12" s="1400"/>
      <c r="K12" s="1400"/>
      <c r="L12" s="1400"/>
      <c r="M12" s="1400"/>
      <c r="N12" s="1400"/>
      <c r="O12" s="1400"/>
      <c r="P12" s="1400"/>
      <c r="Q12" s="1400"/>
      <c r="R12" s="1400"/>
      <c r="S12" s="1400"/>
      <c r="T12" s="1400"/>
      <c r="U12" s="1401"/>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s="46"/>
      <c r="DR12" s="46"/>
      <c r="DS12" s="46"/>
      <c r="DT12" s="46"/>
      <c r="DU12" s="46"/>
      <c r="DV12" s="46"/>
      <c r="DW12" s="46"/>
      <c r="DX12" s="46"/>
      <c r="DY12" s="46"/>
      <c r="DZ12" s="46"/>
      <c r="EA12" s="46"/>
      <c r="EB12" s="46"/>
      <c r="EC12" s="46"/>
      <c r="ED12" s="46"/>
      <c r="EE12" s="46"/>
      <c r="EF12" s="46"/>
      <c r="EG12" s="46"/>
      <c r="EH12" s="46"/>
      <c r="EI12" s="46"/>
      <c r="EJ12" s="46"/>
      <c r="EK12" s="46"/>
      <c r="EL12" s="46"/>
      <c r="EM12" s="46"/>
      <c r="EN12" s="46"/>
      <c r="EO12" s="46"/>
      <c r="EP12" s="46"/>
      <c r="EQ12" s="46"/>
      <c r="ER12" s="46"/>
      <c r="ES12" s="46"/>
      <c r="ET12" s="46"/>
      <c r="EU12" s="46"/>
      <c r="EV12" s="46"/>
      <c r="EW12" s="46"/>
      <c r="EX12" s="46"/>
      <c r="EY12" s="46"/>
      <c r="EZ12" s="46"/>
      <c r="FA12" s="46"/>
      <c r="FB12" s="46"/>
      <c r="FC12" s="46"/>
      <c r="FD12" s="46"/>
      <c r="FE12" s="46"/>
      <c r="FF12" s="46"/>
      <c r="FG12" s="46"/>
      <c r="FH12" s="46"/>
      <c r="FI12" s="46"/>
      <c r="FJ12" s="46"/>
      <c r="FK12" s="46"/>
      <c r="FL12" s="46"/>
      <c r="FM12" s="46"/>
      <c r="FN12" s="46"/>
      <c r="FO12" s="46"/>
      <c r="FP12" s="46"/>
      <c r="FQ12" s="46"/>
      <c r="FR12" s="46"/>
      <c r="FS12" s="46"/>
      <c r="FT12" s="46"/>
      <c r="FU12" s="46"/>
      <c r="FV12" s="46"/>
      <c r="FW12" s="46"/>
      <c r="FX12" s="46"/>
      <c r="FY12" s="46"/>
      <c r="FZ12" s="46"/>
      <c r="GA12" s="46"/>
      <c r="GB12" s="46"/>
      <c r="GC12" s="46"/>
      <c r="GD12" s="46"/>
      <c r="GE12" s="46"/>
      <c r="GF12" s="46"/>
      <c r="GG12" s="46"/>
      <c r="GH12" s="46"/>
      <c r="GI12" s="46"/>
      <c r="GJ12" s="46"/>
      <c r="GK12" s="46"/>
      <c r="GL12" s="46"/>
      <c r="GM12" s="46"/>
      <c r="GN12" s="46"/>
      <c r="GO12" s="46"/>
      <c r="GP12" s="46"/>
      <c r="GQ12" s="46"/>
      <c r="GR12" s="46"/>
      <c r="GS12" s="46"/>
      <c r="GT12" s="46"/>
      <c r="GU12" s="46"/>
      <c r="GV12" s="46"/>
      <c r="GW12" s="46"/>
      <c r="GX12" s="46"/>
      <c r="GY12" s="46"/>
      <c r="GZ12" s="46"/>
      <c r="HA12" s="46"/>
      <c r="HB12" s="46"/>
      <c r="HC12" s="46"/>
      <c r="HD12" s="46"/>
      <c r="HE12" s="46"/>
      <c r="HF12" s="46"/>
      <c r="HG12" s="46"/>
      <c r="HH12" s="46"/>
      <c r="HI12" s="46"/>
      <c r="HJ12" s="46"/>
      <c r="HK12" s="46"/>
      <c r="HL12" s="46"/>
      <c r="HM12" s="46"/>
      <c r="HN12" s="46"/>
      <c r="HO12" s="46"/>
      <c r="HP12" s="46"/>
      <c r="HQ12" s="46"/>
      <c r="HR12" s="46"/>
      <c r="HS12" s="46"/>
      <c r="HT12" s="46"/>
      <c r="HU12" s="46"/>
      <c r="HV12" s="46"/>
      <c r="HW12" s="46"/>
      <c r="HX12" s="46"/>
      <c r="HY12" s="46"/>
      <c r="HZ12" s="46"/>
      <c r="IA12" s="46"/>
      <c r="IB12" s="46"/>
      <c r="IC12" s="46"/>
      <c r="ID12" s="46"/>
      <c r="IE12" s="46"/>
      <c r="IF12" s="46"/>
      <c r="IG12" s="46"/>
      <c r="IH12" s="46"/>
      <c r="II12" s="46"/>
      <c r="IJ12" s="46"/>
      <c r="IK12" s="46"/>
      <c r="IL12" s="46"/>
      <c r="IM12" s="46"/>
      <c r="IN12" s="46"/>
      <c r="IO12" s="46"/>
      <c r="IP12" s="46"/>
      <c r="IQ12" s="46"/>
      <c r="IR12" s="46"/>
      <c r="IS12" s="46"/>
      <c r="IT12" s="46"/>
      <c r="IU12" s="46"/>
      <c r="IV12" s="46"/>
      <c r="IW12" s="46"/>
      <c r="IX12" s="46"/>
      <c r="IY12" s="46"/>
      <c r="IZ12" s="46"/>
      <c r="JA12" s="46"/>
      <c r="JB12" s="46"/>
      <c r="JC12" s="46"/>
      <c r="JD12" s="46"/>
      <c r="JE12" s="46"/>
      <c r="JF12" s="46"/>
      <c r="JG12" s="46"/>
      <c r="JH12" s="46"/>
      <c r="JI12" s="46"/>
      <c r="JJ12" s="46"/>
      <c r="JK12" s="46"/>
      <c r="JL12" s="46"/>
      <c r="JM12" s="46"/>
      <c r="JN12" s="46"/>
      <c r="JO12" s="46"/>
      <c r="JP12" s="46"/>
      <c r="JQ12" s="46"/>
      <c r="JR12" s="46"/>
      <c r="JS12" s="46"/>
      <c r="JT12" s="46"/>
      <c r="JU12" s="46"/>
      <c r="JV12" s="46"/>
      <c r="JW12" s="46"/>
      <c r="JX12" s="46"/>
      <c r="JY12" s="46"/>
      <c r="JZ12" s="46"/>
      <c r="KA12" s="46"/>
      <c r="KB12" s="46"/>
      <c r="KC12" s="46"/>
      <c r="KD12" s="46"/>
      <c r="KE12" s="46"/>
      <c r="KF12" s="46"/>
      <c r="KG12" s="46"/>
      <c r="KH12" s="46"/>
      <c r="KI12" s="46"/>
      <c r="KJ12" s="46"/>
      <c r="KK12" s="46"/>
      <c r="KL12" s="46"/>
      <c r="KM12" s="46"/>
      <c r="KN12" s="46"/>
      <c r="KO12" s="46"/>
      <c r="KP12" s="46"/>
      <c r="KQ12" s="46"/>
      <c r="KR12" s="46"/>
      <c r="KS12" s="46"/>
      <c r="KT12" s="46"/>
      <c r="KU12" s="46"/>
      <c r="KV12" s="46"/>
      <c r="KW12" s="46"/>
      <c r="KX12" s="46"/>
      <c r="KY12" s="46"/>
      <c r="KZ12" s="46"/>
      <c r="LA12" s="46"/>
      <c r="LB12" s="46"/>
      <c r="LC12" s="46"/>
      <c r="LD12" s="46"/>
      <c r="LE12" s="46"/>
      <c r="LF12" s="46"/>
      <c r="LG12" s="46"/>
      <c r="LH12" s="46"/>
      <c r="LI12" s="46"/>
      <c r="LJ12" s="46"/>
      <c r="LK12" s="46"/>
      <c r="LL12" s="46"/>
      <c r="LM12" s="46"/>
      <c r="LN12" s="46"/>
      <c r="LO12" s="46"/>
      <c r="LP12" s="46"/>
      <c r="LQ12" s="46"/>
      <c r="LR12" s="46"/>
      <c r="LS12" s="46"/>
      <c r="LT12" s="46"/>
      <c r="LU12" s="46"/>
      <c r="LV12" s="46"/>
      <c r="LW12" s="46"/>
      <c r="LX12" s="46"/>
      <c r="LY12" s="46"/>
      <c r="LZ12" s="46"/>
      <c r="MA12" s="46"/>
      <c r="MB12" s="46"/>
      <c r="MC12" s="46"/>
      <c r="MD12" s="46"/>
      <c r="ME12" s="46"/>
      <c r="MF12" s="46"/>
      <c r="MG12" s="46"/>
      <c r="MH12" s="46"/>
      <c r="MI12" s="46"/>
      <c r="MJ12" s="46"/>
      <c r="MK12" s="46"/>
      <c r="ML12" s="46"/>
      <c r="MM12" s="46"/>
      <c r="MN12" s="46"/>
      <c r="MO12" s="46"/>
      <c r="MP12" s="46"/>
      <c r="MQ12" s="46"/>
      <c r="MR12" s="46"/>
      <c r="MS12" s="46"/>
      <c r="MT12" s="46"/>
      <c r="MU12" s="46"/>
      <c r="MV12" s="46"/>
      <c r="MW12" s="46"/>
      <c r="MX12" s="46"/>
      <c r="MY12" s="46"/>
      <c r="MZ12" s="46"/>
      <c r="NA12" s="46"/>
      <c r="NB12" s="46"/>
      <c r="NC12" s="46"/>
      <c r="ND12" s="46"/>
      <c r="NE12" s="46"/>
      <c r="NF12" s="46"/>
      <c r="NG12" s="46"/>
      <c r="NH12" s="46"/>
      <c r="NI12" s="46"/>
      <c r="NJ12" s="46"/>
      <c r="NK12" s="46"/>
      <c r="NL12" s="46"/>
      <c r="NM12" s="46"/>
      <c r="NN12" s="46"/>
      <c r="NO12" s="46"/>
      <c r="NP12" s="46"/>
      <c r="NQ12" s="46"/>
      <c r="NR12" s="46"/>
      <c r="NS12" s="46"/>
      <c r="NT12" s="46"/>
      <c r="NU12" s="46"/>
      <c r="NV12" s="46"/>
      <c r="NW12" s="46"/>
      <c r="NX12" s="46"/>
      <c r="NY12" s="46"/>
      <c r="NZ12" s="46"/>
      <c r="OA12" s="46"/>
      <c r="OB12" s="46"/>
      <c r="OC12" s="46"/>
      <c r="OD12" s="46"/>
      <c r="OE12" s="46"/>
      <c r="OF12" s="46"/>
      <c r="OG12" s="46"/>
      <c r="OH12" s="46"/>
      <c r="OI12" s="46"/>
      <c r="OJ12" s="46"/>
      <c r="OK12" s="46"/>
      <c r="OL12" s="46"/>
      <c r="OM12" s="46"/>
      <c r="ON12" s="46"/>
      <c r="OO12" s="46"/>
      <c r="OP12" s="46"/>
      <c r="OQ12" s="46"/>
      <c r="OR12" s="46"/>
      <c r="OS12" s="46"/>
      <c r="OT12" s="46"/>
      <c r="OU12" s="46"/>
      <c r="OV12" s="46"/>
      <c r="OW12" s="46"/>
      <c r="OX12" s="46"/>
      <c r="OY12" s="46"/>
      <c r="OZ12" s="46"/>
      <c r="PA12" s="46"/>
      <c r="PB12" s="46"/>
      <c r="PC12" s="46"/>
      <c r="PD12" s="46"/>
      <c r="PE12" s="46"/>
      <c r="PF12" s="46"/>
      <c r="PG12" s="46"/>
      <c r="PH12" s="46"/>
      <c r="PI12" s="46"/>
      <c r="PJ12" s="46"/>
      <c r="PK12" s="46"/>
      <c r="PL12" s="46"/>
      <c r="PM12" s="46"/>
      <c r="PN12" s="46"/>
      <c r="PO12" s="46"/>
      <c r="PP12" s="46"/>
      <c r="PQ12" s="46"/>
      <c r="PR12" s="46"/>
      <c r="PS12" s="46"/>
      <c r="PT12" s="46"/>
      <c r="PU12" s="46"/>
      <c r="PV12" s="46"/>
      <c r="PW12" s="46"/>
      <c r="PX12" s="46"/>
      <c r="PY12" s="46"/>
      <c r="PZ12" s="46"/>
      <c r="QA12" s="46"/>
      <c r="QB12" s="46"/>
      <c r="QC12" s="46"/>
      <c r="QD12" s="46"/>
      <c r="QE12" s="46"/>
      <c r="QF12" s="46"/>
      <c r="QG12" s="46"/>
      <c r="QH12" s="46"/>
      <c r="QI12" s="46"/>
      <c r="QJ12" s="46"/>
      <c r="QK12" s="46"/>
      <c r="QL12" s="46"/>
      <c r="QM12" s="46"/>
      <c r="QN12" s="46"/>
      <c r="QO12" s="46"/>
      <c r="QP12" s="46"/>
      <c r="QQ12" s="46"/>
      <c r="QR12" s="46"/>
      <c r="QS12" s="46"/>
      <c r="QT12" s="46"/>
      <c r="QU12" s="46"/>
      <c r="QV12" s="46"/>
      <c r="QW12" s="46"/>
      <c r="QX12" s="46"/>
      <c r="QY12" s="46"/>
      <c r="QZ12" s="46"/>
      <c r="RA12" s="46"/>
      <c r="RB12" s="46"/>
      <c r="RC12" s="46"/>
      <c r="RD12" s="46"/>
      <c r="RE12" s="46"/>
      <c r="RF12" s="46"/>
      <c r="RG12" s="46"/>
      <c r="RH12" s="46"/>
      <c r="RI12" s="46"/>
      <c r="RJ12" s="46"/>
      <c r="RK12" s="46"/>
      <c r="RL12" s="46"/>
      <c r="RM12" s="46"/>
      <c r="RN12" s="46"/>
      <c r="RO12" s="46"/>
      <c r="RP12" s="46"/>
      <c r="RQ12" s="46"/>
      <c r="RR12" s="46"/>
      <c r="RS12" s="46"/>
      <c r="RT12" s="46"/>
      <c r="RU12" s="46"/>
      <c r="RV12" s="46"/>
      <c r="RW12" s="46"/>
      <c r="RX12" s="46"/>
      <c r="RY12" s="46"/>
      <c r="RZ12" s="46"/>
      <c r="SA12" s="46"/>
      <c r="SB12" s="46"/>
      <c r="SC12" s="46"/>
      <c r="SD12" s="46"/>
      <c r="SE12" s="46"/>
      <c r="SF12" s="46"/>
      <c r="SG12" s="46"/>
      <c r="SH12" s="46"/>
      <c r="SI12" s="46"/>
      <c r="SJ12" s="46"/>
      <c r="SK12" s="46"/>
      <c r="SL12" s="46"/>
      <c r="SM12" s="46"/>
      <c r="SN12" s="46"/>
      <c r="SO12" s="46"/>
      <c r="SP12" s="46"/>
      <c r="SQ12" s="46"/>
      <c r="SR12" s="46"/>
      <c r="SS12" s="46"/>
      <c r="ST12" s="46"/>
      <c r="SU12" s="46"/>
      <c r="SV12" s="46"/>
      <c r="SW12" s="46"/>
      <c r="SX12" s="46"/>
      <c r="SY12" s="46"/>
      <c r="SZ12" s="46"/>
      <c r="TA12" s="46"/>
      <c r="TB12" s="46"/>
      <c r="TC12" s="46"/>
      <c r="TD12" s="46"/>
      <c r="TE12" s="46"/>
      <c r="TF12" s="46"/>
      <c r="TG12" s="46"/>
      <c r="TH12" s="46"/>
      <c r="TI12" s="46"/>
      <c r="TJ12" s="46"/>
      <c r="TK12" s="46"/>
      <c r="TL12" s="46"/>
      <c r="TM12" s="46"/>
      <c r="TN12" s="46"/>
      <c r="TO12" s="46"/>
      <c r="TP12" s="46"/>
      <c r="TQ12" s="46"/>
      <c r="TR12" s="46"/>
      <c r="TS12" s="46"/>
      <c r="TT12" s="46"/>
      <c r="TU12" s="46"/>
      <c r="TV12" s="46"/>
      <c r="TW12" s="46"/>
      <c r="TX12" s="46"/>
      <c r="TY12" s="46"/>
      <c r="TZ12" s="46"/>
      <c r="UA12" s="46"/>
      <c r="UB12" s="46"/>
      <c r="UC12" s="46"/>
      <c r="UD12" s="46"/>
      <c r="UE12" s="46"/>
      <c r="UF12" s="46"/>
      <c r="UG12" s="46"/>
      <c r="UH12" s="46"/>
      <c r="UI12" s="46"/>
      <c r="UJ12" s="46"/>
      <c r="UK12" s="46"/>
      <c r="UL12" s="46"/>
      <c r="UM12" s="46"/>
      <c r="UN12" s="46"/>
      <c r="UO12" s="46"/>
      <c r="UP12" s="46"/>
      <c r="UQ12" s="46"/>
      <c r="UR12" s="46"/>
      <c r="US12" s="46"/>
      <c r="UT12" s="46"/>
      <c r="UU12" s="46"/>
      <c r="UV12" s="46"/>
      <c r="UW12" s="46"/>
      <c r="UX12" s="46"/>
      <c r="UY12" s="46"/>
      <c r="UZ12" s="46"/>
      <c r="VA12" s="46"/>
      <c r="VB12" s="46"/>
      <c r="VC12" s="46"/>
      <c r="VD12" s="46"/>
      <c r="VE12" s="46"/>
      <c r="VF12" s="46"/>
      <c r="VG12" s="46"/>
      <c r="VH12" s="46"/>
      <c r="VI12" s="46"/>
      <c r="VJ12" s="46"/>
      <c r="VK12" s="46"/>
      <c r="VL12" s="46"/>
      <c r="VM12" s="46"/>
      <c r="VN12" s="46"/>
      <c r="VO12" s="46"/>
      <c r="VP12" s="46"/>
      <c r="VQ12" s="46"/>
      <c r="VR12" s="46"/>
      <c r="VS12" s="46"/>
      <c r="VT12" s="46"/>
      <c r="VU12" s="46"/>
      <c r="VV12" s="46"/>
      <c r="VW12" s="46"/>
      <c r="VX12" s="46"/>
      <c r="VY12" s="46"/>
      <c r="VZ12" s="46"/>
      <c r="WA12" s="46"/>
      <c r="WB12" s="46"/>
      <c r="WC12" s="46"/>
      <c r="WD12" s="46"/>
      <c r="WE12" s="46"/>
      <c r="WF12" s="46"/>
      <c r="WG12" s="46"/>
      <c r="WH12" s="46"/>
      <c r="WI12" s="46"/>
      <c r="WJ12" s="46"/>
      <c r="WK12" s="46"/>
      <c r="WL12" s="46"/>
      <c r="WM12" s="46"/>
      <c r="WN12" s="46"/>
      <c r="WO12" s="46"/>
      <c r="WP12" s="46"/>
      <c r="WQ12" s="46"/>
      <c r="WR12" s="46"/>
      <c r="WS12" s="46"/>
      <c r="WT12" s="46"/>
      <c r="WU12" s="46"/>
      <c r="WV12" s="46"/>
      <c r="WW12" s="46"/>
      <c r="WX12" s="46"/>
      <c r="WY12" s="46"/>
      <c r="WZ12" s="46"/>
      <c r="XA12" s="46"/>
      <c r="XB12" s="46"/>
      <c r="XC12" s="46"/>
      <c r="XD12" s="46"/>
      <c r="XE12" s="46"/>
      <c r="XF12" s="46"/>
      <c r="XG12" s="46"/>
      <c r="XH12" s="46"/>
      <c r="XI12" s="46"/>
      <c r="XJ12" s="46"/>
      <c r="XK12" s="46"/>
      <c r="XL12" s="46"/>
      <c r="XM12" s="46"/>
      <c r="XN12" s="46"/>
      <c r="XO12" s="46"/>
      <c r="XP12" s="46"/>
      <c r="XQ12" s="46"/>
      <c r="XR12" s="46"/>
      <c r="XS12" s="46"/>
      <c r="XT12" s="46"/>
      <c r="XU12" s="46"/>
      <c r="XV12" s="46"/>
      <c r="XW12" s="46"/>
      <c r="XX12" s="46"/>
      <c r="XY12" s="46"/>
      <c r="XZ12" s="46"/>
      <c r="YA12" s="46"/>
      <c r="YB12" s="46"/>
      <c r="YC12" s="46"/>
      <c r="YD12" s="46"/>
      <c r="YE12" s="46"/>
      <c r="YF12" s="46"/>
      <c r="YG12" s="46"/>
      <c r="YH12" s="46"/>
      <c r="YI12" s="46"/>
      <c r="YJ12" s="46"/>
      <c r="YK12" s="46"/>
      <c r="YL12" s="46"/>
      <c r="YM12" s="46"/>
      <c r="YN12" s="46"/>
      <c r="YO12" s="46"/>
      <c r="YP12" s="46"/>
      <c r="YQ12" s="46"/>
      <c r="YR12" s="46"/>
      <c r="YS12" s="46"/>
      <c r="YT12" s="46"/>
      <c r="YU12" s="46"/>
      <c r="YV12" s="46"/>
      <c r="YW12" s="46"/>
      <c r="YX12" s="46"/>
      <c r="YY12" s="46"/>
      <c r="YZ12" s="46"/>
      <c r="ZA12" s="46"/>
      <c r="ZB12" s="46"/>
      <c r="ZC12" s="46"/>
      <c r="ZD12" s="46"/>
      <c r="ZE12" s="46"/>
      <c r="ZF12" s="46"/>
      <c r="ZG12" s="46"/>
      <c r="ZH12" s="46"/>
      <c r="ZI12" s="46"/>
      <c r="ZJ12" s="46"/>
      <c r="ZK12" s="46"/>
      <c r="ZL12" s="46"/>
      <c r="ZM12" s="46"/>
      <c r="ZN12" s="46"/>
      <c r="ZO12" s="46"/>
      <c r="ZP12" s="46"/>
      <c r="ZQ12" s="46"/>
      <c r="ZR12" s="46"/>
      <c r="ZS12" s="46"/>
      <c r="ZT12" s="46"/>
      <c r="ZU12" s="46"/>
      <c r="ZV12" s="46"/>
      <c r="ZW12" s="46"/>
      <c r="ZX12" s="46"/>
      <c r="ZY12" s="46"/>
      <c r="ZZ12" s="46"/>
      <c r="AAA12" s="46"/>
      <c r="AAB12" s="46"/>
      <c r="AAC12" s="46"/>
      <c r="AAD12" s="46"/>
      <c r="AAE12" s="46"/>
      <c r="AAF12" s="46"/>
      <c r="AAG12" s="46"/>
      <c r="AAH12" s="46"/>
      <c r="AAI12" s="46"/>
      <c r="AAJ12" s="46"/>
      <c r="AAK12" s="46"/>
      <c r="AAL12" s="46"/>
      <c r="AAM12" s="46"/>
      <c r="AAN12" s="46"/>
      <c r="AAO12" s="46"/>
      <c r="AAP12" s="46"/>
      <c r="AAQ12" s="46"/>
      <c r="AAR12" s="46"/>
      <c r="AAS12" s="46"/>
      <c r="AAT12" s="46"/>
      <c r="AAU12" s="46"/>
      <c r="AAV12" s="46"/>
      <c r="AAW12" s="46"/>
      <c r="AAX12" s="46"/>
      <c r="AAY12" s="46"/>
      <c r="AAZ12" s="46"/>
      <c r="ABA12" s="46"/>
      <c r="ABB12" s="46"/>
      <c r="ABC12" s="46"/>
      <c r="ABD12" s="46"/>
      <c r="ABE12" s="46"/>
      <c r="ABF12" s="46"/>
      <c r="ABG12" s="46"/>
      <c r="ABH12" s="46"/>
      <c r="ABI12" s="46"/>
      <c r="ABJ12" s="46"/>
      <c r="ABK12" s="46"/>
      <c r="ABL12" s="46"/>
      <c r="ABM12" s="46"/>
      <c r="ABN12" s="46"/>
      <c r="ABO12" s="46"/>
      <c r="ABP12" s="46"/>
      <c r="ABQ12" s="46"/>
      <c r="ABR12" s="46"/>
      <c r="ABS12" s="46"/>
      <c r="ABT12" s="46"/>
      <c r="ABU12" s="46"/>
      <c r="ABV12" s="46"/>
      <c r="ABW12" s="46"/>
      <c r="ABX12" s="46"/>
      <c r="ABY12" s="46"/>
      <c r="ABZ12" s="46"/>
      <c r="ACA12" s="46"/>
      <c r="ACB12" s="46"/>
      <c r="ACC12" s="46"/>
      <c r="ACD12" s="46"/>
      <c r="ACE12" s="46"/>
      <c r="ACF12" s="46"/>
      <c r="ACG12" s="46"/>
      <c r="ACH12" s="46"/>
      <c r="ACI12" s="46"/>
      <c r="ACJ12" s="46"/>
      <c r="ACK12" s="46"/>
      <c r="ACL12" s="46"/>
      <c r="ACM12" s="46"/>
      <c r="ACN12" s="46"/>
      <c r="ACO12" s="46"/>
      <c r="ACP12" s="46"/>
      <c r="ACQ12" s="46"/>
      <c r="ACR12" s="46"/>
      <c r="ACS12" s="46"/>
      <c r="ACT12" s="46"/>
      <c r="ACU12" s="46"/>
      <c r="ACV12" s="46"/>
      <c r="ACW12" s="46"/>
      <c r="ACX12" s="46"/>
      <c r="ACY12" s="46"/>
      <c r="ACZ12" s="46"/>
      <c r="ADA12" s="46"/>
      <c r="ADB12" s="46"/>
      <c r="ADC12" s="46"/>
      <c r="ADD12" s="46"/>
      <c r="ADE12" s="46"/>
      <c r="ADF12" s="46"/>
      <c r="ADG12" s="46"/>
      <c r="ADH12" s="46"/>
      <c r="ADI12" s="46"/>
      <c r="ADJ12" s="46"/>
      <c r="ADK12" s="46"/>
      <c r="ADL12" s="46"/>
      <c r="ADM12" s="46"/>
      <c r="ADN12" s="46"/>
      <c r="ADO12" s="46"/>
      <c r="ADP12" s="46"/>
      <c r="ADQ12" s="46"/>
      <c r="ADR12" s="46"/>
      <c r="ADS12" s="46"/>
      <c r="ADT12" s="46"/>
      <c r="ADU12" s="46"/>
      <c r="ADV12" s="46"/>
      <c r="ADW12" s="46"/>
      <c r="ADX12" s="46"/>
      <c r="ADY12" s="46"/>
      <c r="ADZ12" s="46"/>
      <c r="AEA12" s="46"/>
      <c r="AEB12" s="46"/>
      <c r="AEC12" s="46"/>
      <c r="AED12" s="46"/>
      <c r="AEE12" s="46"/>
      <c r="AEF12" s="46"/>
      <c r="AEG12" s="46"/>
      <c r="AEH12" s="46"/>
      <c r="AEI12" s="46"/>
      <c r="AEJ12" s="46"/>
      <c r="AEK12" s="46"/>
      <c r="AEL12" s="46"/>
      <c r="AEM12" s="46"/>
      <c r="AEN12" s="46"/>
      <c r="AEO12" s="46"/>
      <c r="AEP12" s="46"/>
      <c r="AEQ12" s="46"/>
      <c r="AER12" s="46"/>
      <c r="AES12" s="46"/>
      <c r="AET12" s="46"/>
      <c r="AEU12" s="46"/>
      <c r="AEV12" s="46"/>
      <c r="AEW12" s="46"/>
      <c r="AEX12" s="46"/>
      <c r="AEY12" s="46"/>
      <c r="AEZ12" s="46"/>
      <c r="AFA12" s="46"/>
      <c r="AFB12" s="46"/>
      <c r="AFC12" s="46"/>
      <c r="AFD12" s="46"/>
      <c r="AFE12" s="46"/>
      <c r="AFF12" s="46"/>
      <c r="AFG12" s="46"/>
      <c r="AFH12" s="46"/>
      <c r="AFI12" s="46"/>
      <c r="AFJ12" s="46"/>
      <c r="AFK12" s="46"/>
      <c r="AFL12" s="46"/>
      <c r="AFM12" s="46"/>
      <c r="AFN12" s="46"/>
      <c r="AFO12" s="46"/>
      <c r="AFP12" s="46"/>
      <c r="AFQ12" s="46"/>
      <c r="AFR12" s="46"/>
      <c r="AFS12" s="46"/>
      <c r="AFT12" s="46"/>
      <c r="AFU12" s="46"/>
      <c r="AFV12" s="46"/>
      <c r="AFW12" s="46"/>
      <c r="AFX12" s="46"/>
      <c r="AFY12" s="46"/>
      <c r="AFZ12" s="46"/>
      <c r="AGA12" s="46"/>
      <c r="AGB12" s="46"/>
      <c r="AGC12" s="46"/>
      <c r="AGD12" s="46"/>
      <c r="AGE12" s="46"/>
      <c r="AGF12" s="46"/>
      <c r="AGG12" s="46"/>
      <c r="AGH12" s="46"/>
      <c r="AGI12" s="46"/>
      <c r="AGJ12" s="46"/>
      <c r="AGK12" s="46"/>
      <c r="AGL12" s="46"/>
      <c r="AGM12" s="46"/>
      <c r="AGN12" s="46"/>
      <c r="AGO12" s="46"/>
      <c r="AGP12" s="46"/>
      <c r="AGQ12" s="46"/>
      <c r="AGR12" s="46"/>
      <c r="AGS12" s="46"/>
      <c r="AGT12" s="46"/>
      <c r="AGU12" s="46"/>
      <c r="AGV12" s="46"/>
      <c r="AGW12" s="46"/>
      <c r="AGX12" s="46"/>
      <c r="AGY12" s="46"/>
      <c r="AGZ12" s="46"/>
      <c r="AHA12" s="46"/>
      <c r="AHB12" s="46"/>
      <c r="AHC12" s="46"/>
      <c r="AHD12" s="46"/>
      <c r="AHE12" s="46"/>
      <c r="AHF12" s="46"/>
      <c r="AHG12" s="46"/>
      <c r="AHH12" s="46"/>
      <c r="AHI12" s="46"/>
      <c r="AHJ12" s="46"/>
      <c r="AHK12" s="46"/>
      <c r="AHL12" s="46"/>
      <c r="AHM12" s="46"/>
      <c r="AHN12" s="46"/>
      <c r="AHO12" s="46"/>
      <c r="AHP12" s="46"/>
      <c r="AHQ12" s="46"/>
      <c r="AHR12" s="46"/>
      <c r="AHS12" s="46"/>
      <c r="AHT12" s="46"/>
      <c r="AHU12" s="46"/>
      <c r="AHV12" s="46"/>
      <c r="AHW12" s="46"/>
      <c r="AHX12" s="46"/>
      <c r="AHY12" s="46"/>
      <c r="AHZ12" s="46"/>
      <c r="AIA12" s="46"/>
      <c r="AIB12" s="46"/>
      <c r="AIC12" s="46"/>
      <c r="AID12" s="46"/>
      <c r="AIE12" s="46"/>
      <c r="AIF12" s="46"/>
      <c r="AIG12" s="46"/>
      <c r="AIH12" s="46"/>
      <c r="AII12" s="46"/>
      <c r="AIJ12" s="46"/>
      <c r="AIK12" s="46"/>
      <c r="AIL12" s="46"/>
      <c r="AIM12" s="46"/>
      <c r="AIN12" s="46"/>
      <c r="AIO12" s="46"/>
      <c r="AIP12" s="46"/>
      <c r="AIQ12" s="46"/>
      <c r="AIR12" s="46"/>
      <c r="AIS12" s="46"/>
      <c r="AIT12" s="46"/>
      <c r="AIU12" s="46"/>
      <c r="AIV12" s="46"/>
      <c r="AIW12" s="46"/>
      <c r="AIX12" s="46"/>
      <c r="AIY12" s="46"/>
      <c r="AIZ12" s="46"/>
      <c r="AJA12" s="46"/>
      <c r="AJB12" s="46"/>
      <c r="AJC12" s="46"/>
      <c r="AJD12" s="46"/>
      <c r="AJE12" s="46"/>
      <c r="AJF12" s="46"/>
      <c r="AJG12" s="46"/>
      <c r="AJH12" s="46"/>
      <c r="AJI12" s="46"/>
      <c r="AJJ12" s="46"/>
      <c r="AJK12" s="46"/>
      <c r="AJL12" s="46"/>
      <c r="AJM12" s="46"/>
      <c r="AJN12" s="46"/>
      <c r="AJO12" s="46"/>
      <c r="AJP12" s="46"/>
      <c r="AJQ12" s="46"/>
      <c r="AJR12" s="46"/>
      <c r="AJS12" s="46"/>
      <c r="AJT12" s="46"/>
      <c r="AJU12" s="46"/>
      <c r="AJV12" s="46"/>
      <c r="AJW12" s="46"/>
      <c r="AJX12" s="46"/>
      <c r="AJY12" s="46"/>
      <c r="AJZ12" s="46"/>
      <c r="AKA12" s="46"/>
      <c r="AKB12" s="46"/>
      <c r="AKC12" s="46"/>
      <c r="AKD12" s="46"/>
      <c r="AKE12" s="46"/>
      <c r="AKF12" s="46"/>
      <c r="AKG12" s="46"/>
      <c r="AKH12" s="46"/>
      <c r="AKI12" s="46"/>
      <c r="AKJ12" s="46"/>
      <c r="AKK12" s="46"/>
      <c r="AKL12" s="46"/>
      <c r="AKM12" s="46"/>
      <c r="AKN12" s="46"/>
      <c r="AKO12" s="46"/>
      <c r="AKP12" s="46"/>
      <c r="AKQ12" s="46"/>
      <c r="AKR12" s="46"/>
      <c r="AKS12" s="46"/>
      <c r="AKT12" s="46"/>
      <c r="AKU12" s="46"/>
      <c r="AKV12" s="46"/>
      <c r="AKW12" s="46"/>
      <c r="AKX12" s="46"/>
      <c r="AKY12" s="46"/>
      <c r="AKZ12" s="46"/>
      <c r="ALA12" s="46"/>
      <c r="ALB12" s="46"/>
      <c r="ALC12" s="46"/>
      <c r="ALD12" s="46"/>
      <c r="ALE12" s="46"/>
      <c r="ALF12" s="46"/>
      <c r="ALG12" s="46"/>
      <c r="ALH12" s="46"/>
      <c r="ALI12" s="46"/>
      <c r="ALJ12" s="46"/>
      <c r="ALK12" s="46"/>
      <c r="ALL12" s="46"/>
      <c r="ALM12" s="46"/>
      <c r="ALN12" s="46"/>
      <c r="ALO12" s="46"/>
      <c r="ALP12" s="46"/>
      <c r="ALQ12" s="46"/>
      <c r="ALR12" s="46"/>
      <c r="ALS12" s="46"/>
      <c r="ALT12" s="46"/>
      <c r="ALU12" s="46"/>
      <c r="ALV12" s="46"/>
      <c r="ALW12" s="46"/>
      <c r="ALX12" s="46"/>
      <c r="ALY12" s="46"/>
      <c r="ALZ12" s="46"/>
      <c r="AMA12" s="46"/>
      <c r="AMB12" s="46"/>
      <c r="AMC12" s="46"/>
      <c r="AMD12" s="46"/>
      <c r="AME12" s="46"/>
      <c r="AMF12" s="46"/>
      <c r="AMG12" s="46"/>
      <c r="AMH12" s="46"/>
      <c r="AMI12" s="46"/>
      <c r="AMJ12" s="46"/>
      <c r="AMK12" s="46"/>
      <c r="AML12" s="46"/>
      <c r="AMM12" s="46"/>
      <c r="AMN12" s="46"/>
      <c r="AMO12" s="46"/>
      <c r="AMP12" s="46"/>
      <c r="AMQ12" s="46"/>
      <c r="AMR12" s="46"/>
      <c r="AMS12" s="46"/>
      <c r="AMT12" s="46"/>
      <c r="AMU12" s="46"/>
      <c r="AMV12" s="46"/>
      <c r="AMW12" s="46"/>
      <c r="AMX12" s="46"/>
      <c r="AMY12" s="46"/>
      <c r="AMZ12" s="46"/>
      <c r="ANA12" s="46"/>
      <c r="ANB12" s="46"/>
      <c r="ANC12" s="46"/>
      <c r="AND12" s="46"/>
      <c r="ANE12" s="46"/>
      <c r="ANF12" s="46"/>
      <c r="ANG12" s="46"/>
      <c r="ANH12" s="46"/>
      <c r="ANI12" s="46"/>
      <c r="ANJ12" s="46"/>
      <c r="ANK12" s="46"/>
      <c r="ANL12" s="46"/>
      <c r="ANM12" s="46"/>
      <c r="ANN12" s="46"/>
      <c r="ANO12" s="46"/>
      <c r="ANP12" s="46"/>
      <c r="ANQ12" s="46"/>
      <c r="ANR12" s="46"/>
      <c r="ANS12" s="46"/>
      <c r="ANT12" s="46"/>
      <c r="ANU12" s="46"/>
      <c r="ANV12" s="46"/>
      <c r="ANW12" s="46"/>
      <c r="ANX12" s="46"/>
      <c r="ANY12" s="46"/>
      <c r="ANZ12" s="46"/>
      <c r="AOA12" s="46"/>
      <c r="AOB12" s="46"/>
      <c r="AOC12" s="46"/>
      <c r="AOD12" s="46"/>
      <c r="AOE12" s="46"/>
      <c r="AOF12" s="46"/>
      <c r="AOG12" s="46"/>
      <c r="AOH12" s="46"/>
      <c r="AOI12" s="46"/>
      <c r="AOJ12" s="46"/>
      <c r="AOK12" s="46"/>
      <c r="AOL12" s="46"/>
      <c r="AOM12" s="46"/>
      <c r="AON12" s="46"/>
      <c r="AOO12" s="46"/>
      <c r="AOP12" s="46"/>
      <c r="AOQ12" s="46"/>
      <c r="AOR12" s="46"/>
      <c r="AOS12" s="46"/>
      <c r="AOT12" s="46"/>
      <c r="AOU12" s="46"/>
      <c r="AOV12" s="46"/>
      <c r="AOW12" s="46"/>
      <c r="AOX12" s="46"/>
      <c r="AOY12" s="46"/>
      <c r="AOZ12" s="46"/>
      <c r="APA12" s="46"/>
      <c r="APB12" s="46"/>
      <c r="APC12" s="46"/>
      <c r="APD12" s="46"/>
      <c r="APE12" s="46"/>
      <c r="APF12" s="46"/>
      <c r="APG12" s="46"/>
      <c r="APH12" s="46"/>
      <c r="API12" s="46"/>
      <c r="APJ12" s="46"/>
      <c r="APK12" s="46"/>
      <c r="APL12" s="46"/>
      <c r="APM12" s="46"/>
      <c r="APN12" s="46"/>
      <c r="APO12" s="46"/>
      <c r="APP12" s="46"/>
      <c r="APQ12" s="46"/>
      <c r="APR12" s="46"/>
      <c r="APS12" s="46"/>
      <c r="APT12" s="46"/>
      <c r="APU12" s="46"/>
      <c r="APV12" s="46"/>
      <c r="APW12" s="46"/>
      <c r="APX12" s="46"/>
      <c r="APY12" s="46"/>
      <c r="APZ12" s="46"/>
      <c r="AQA12" s="46"/>
      <c r="AQB12" s="46"/>
      <c r="AQC12" s="46"/>
      <c r="AQD12" s="46"/>
      <c r="AQE12" s="46"/>
      <c r="AQF12" s="46"/>
      <c r="AQG12" s="46"/>
      <c r="AQH12" s="46"/>
      <c r="AQI12" s="46"/>
      <c r="AQJ12" s="46"/>
      <c r="AQK12" s="46"/>
      <c r="AQL12" s="46"/>
      <c r="AQM12" s="46"/>
      <c r="AQN12" s="46"/>
      <c r="AQO12" s="46"/>
      <c r="AQP12" s="46"/>
      <c r="AQQ12" s="46"/>
      <c r="AQR12" s="46"/>
      <c r="AQS12" s="46"/>
      <c r="AQT12" s="46"/>
      <c r="AQU12" s="46"/>
      <c r="AQV12" s="46"/>
      <c r="AQW12" s="46"/>
      <c r="AQX12" s="46"/>
      <c r="AQY12" s="46"/>
      <c r="AQZ12" s="46"/>
      <c r="ARA12" s="46"/>
      <c r="ARB12" s="46"/>
      <c r="ARC12" s="46"/>
      <c r="ARD12" s="46"/>
      <c r="ARE12" s="46"/>
      <c r="ARF12" s="46"/>
      <c r="ARG12" s="46"/>
      <c r="ARH12" s="46"/>
      <c r="ARI12" s="46"/>
      <c r="ARJ12" s="46"/>
      <c r="ARK12" s="46"/>
      <c r="ARL12" s="46"/>
      <c r="ARM12" s="46"/>
      <c r="ARN12" s="46"/>
      <c r="ARO12" s="46"/>
      <c r="ARP12" s="46"/>
      <c r="ARQ12" s="46"/>
      <c r="ARR12" s="46"/>
      <c r="ARS12" s="46"/>
      <c r="ART12" s="46"/>
      <c r="ARU12" s="46"/>
      <c r="ARV12" s="46"/>
      <c r="ARW12" s="46"/>
      <c r="ARX12" s="46"/>
      <c r="ARY12" s="46"/>
      <c r="ARZ12" s="46"/>
      <c r="ASA12" s="46"/>
      <c r="ASB12" s="46"/>
      <c r="ASC12" s="46"/>
      <c r="ASD12" s="46"/>
      <c r="ASE12" s="46"/>
      <c r="ASF12" s="46"/>
      <c r="ASG12" s="46"/>
      <c r="ASH12" s="46"/>
      <c r="ASI12" s="46"/>
      <c r="ASJ12" s="46"/>
      <c r="ASK12" s="46"/>
      <c r="ASL12" s="46"/>
      <c r="ASM12" s="46"/>
      <c r="ASN12" s="46"/>
      <c r="ASO12" s="46"/>
      <c r="ASP12" s="46"/>
      <c r="ASQ12" s="46"/>
      <c r="ASR12" s="46"/>
      <c r="ASS12" s="46"/>
      <c r="AST12" s="46"/>
      <c r="ASU12" s="46"/>
      <c r="ASV12" s="46"/>
      <c r="ASW12" s="46"/>
      <c r="ASX12" s="46"/>
      <c r="ASY12" s="46"/>
      <c r="ASZ12" s="46"/>
      <c r="ATA12" s="46"/>
      <c r="ATB12" s="46"/>
      <c r="ATC12" s="46"/>
      <c r="ATD12" s="46"/>
      <c r="ATE12" s="46"/>
      <c r="ATF12" s="46"/>
      <c r="ATG12" s="46"/>
      <c r="ATH12" s="46"/>
      <c r="ATI12" s="46"/>
      <c r="ATJ12" s="46"/>
      <c r="ATK12" s="46"/>
      <c r="ATL12" s="46"/>
      <c r="ATM12" s="46"/>
      <c r="ATN12" s="46"/>
      <c r="ATO12" s="46"/>
      <c r="ATP12" s="46"/>
      <c r="ATQ12" s="46"/>
      <c r="ATR12" s="46"/>
      <c r="ATS12" s="46"/>
      <c r="ATT12" s="46"/>
      <c r="ATU12" s="46"/>
      <c r="ATV12" s="46"/>
      <c r="ATW12" s="46"/>
      <c r="ATX12" s="46"/>
      <c r="ATY12" s="46"/>
      <c r="ATZ12" s="46"/>
      <c r="AUA12" s="46"/>
      <c r="AUB12" s="46"/>
      <c r="AUC12" s="46"/>
      <c r="AUD12" s="46"/>
      <c r="AUE12" s="46"/>
      <c r="AUF12" s="46"/>
      <c r="AUG12" s="46"/>
      <c r="AUH12" s="46"/>
      <c r="AUI12" s="46"/>
      <c r="AUJ12" s="46"/>
      <c r="AUK12" s="46"/>
      <c r="AUL12" s="46"/>
      <c r="AUM12" s="46"/>
      <c r="AUN12" s="46"/>
      <c r="AUO12" s="46"/>
      <c r="AUP12" s="46"/>
      <c r="AUQ12" s="46"/>
      <c r="AUR12" s="46"/>
      <c r="AUS12" s="46"/>
      <c r="AUT12" s="46"/>
      <c r="AUU12" s="46"/>
      <c r="AUV12" s="46"/>
      <c r="AUW12" s="46"/>
      <c r="AUX12" s="46"/>
      <c r="AUY12" s="46"/>
      <c r="AUZ12" s="46"/>
      <c r="AVA12" s="46"/>
      <c r="AVB12" s="46"/>
      <c r="AVC12" s="46"/>
      <c r="AVD12" s="46"/>
      <c r="AVE12" s="46"/>
      <c r="AVF12" s="46"/>
      <c r="AVG12" s="46"/>
      <c r="AVH12" s="46"/>
      <c r="AVI12" s="46"/>
      <c r="AVJ12" s="46"/>
      <c r="AVK12" s="46"/>
      <c r="AVL12" s="46"/>
      <c r="AVM12" s="46"/>
      <c r="AVN12" s="46"/>
      <c r="AVO12" s="46"/>
      <c r="AVP12" s="46"/>
      <c r="AVQ12" s="46"/>
      <c r="AVR12" s="46"/>
      <c r="AVS12" s="46"/>
      <c r="AVT12" s="46"/>
      <c r="AVU12" s="46"/>
      <c r="AVV12" s="46"/>
      <c r="AVW12" s="46"/>
      <c r="AVX12" s="46"/>
      <c r="AVY12" s="46"/>
      <c r="AVZ12" s="46"/>
      <c r="AWA12" s="46"/>
      <c r="AWB12" s="46"/>
      <c r="AWC12" s="46"/>
      <c r="AWD12" s="46"/>
      <c r="AWE12" s="46"/>
      <c r="AWF12" s="46"/>
      <c r="AWG12" s="46"/>
      <c r="AWH12" s="46"/>
      <c r="AWI12" s="46"/>
      <c r="AWJ12" s="46"/>
      <c r="AWK12" s="46"/>
      <c r="AWL12" s="46"/>
      <c r="AWM12" s="46"/>
      <c r="AWN12" s="46"/>
      <c r="AWO12" s="46"/>
      <c r="AWP12" s="46"/>
      <c r="AWQ12" s="46"/>
      <c r="AWR12" s="46"/>
      <c r="AWS12" s="46"/>
      <c r="AWT12" s="46"/>
      <c r="AWU12" s="46"/>
      <c r="AWV12" s="46"/>
      <c r="AWW12" s="46"/>
      <c r="AWX12" s="46"/>
      <c r="AWY12" s="46"/>
      <c r="AWZ12" s="46"/>
      <c r="AXA12" s="46"/>
      <c r="AXB12" s="46"/>
      <c r="AXC12" s="46"/>
      <c r="AXD12" s="46"/>
      <c r="AXE12" s="46"/>
      <c r="AXF12" s="46"/>
      <c r="AXG12" s="46"/>
      <c r="AXH12" s="46"/>
      <c r="AXI12" s="46"/>
      <c r="AXJ12" s="46"/>
      <c r="AXK12" s="46"/>
      <c r="AXL12" s="46"/>
      <c r="AXM12" s="46"/>
      <c r="AXN12" s="46"/>
      <c r="AXO12" s="46"/>
      <c r="AXP12" s="46"/>
      <c r="AXQ12" s="46"/>
      <c r="AXR12" s="46"/>
      <c r="AXS12" s="46"/>
      <c r="AXT12" s="46"/>
      <c r="AXU12" s="46"/>
      <c r="AXV12" s="46"/>
      <c r="AXW12" s="46"/>
      <c r="AXX12" s="46"/>
      <c r="AXY12" s="46"/>
      <c r="AXZ12" s="46"/>
      <c r="AYA12" s="46"/>
      <c r="AYB12" s="46"/>
      <c r="AYC12" s="46"/>
      <c r="AYD12" s="46"/>
      <c r="AYE12" s="46"/>
      <c r="AYF12" s="46"/>
      <c r="AYG12" s="46"/>
      <c r="AYH12" s="46"/>
      <c r="AYI12" s="46"/>
      <c r="AYJ12" s="46"/>
      <c r="AYK12" s="46"/>
      <c r="AYL12" s="46"/>
      <c r="AYM12" s="46"/>
      <c r="AYN12" s="46"/>
      <c r="AYO12" s="46"/>
      <c r="AYP12" s="46"/>
      <c r="AYQ12" s="46"/>
      <c r="AYR12" s="46"/>
      <c r="AYS12" s="46"/>
      <c r="AYT12" s="46"/>
      <c r="AYU12" s="46"/>
      <c r="AYV12" s="46"/>
      <c r="AYW12" s="46"/>
      <c r="AYX12" s="46"/>
      <c r="AYY12" s="46"/>
      <c r="AYZ12" s="46"/>
      <c r="AZA12" s="46"/>
      <c r="AZB12" s="46"/>
      <c r="AZC12" s="46"/>
      <c r="AZD12" s="46"/>
      <c r="AZE12" s="46"/>
      <c r="AZF12" s="46"/>
      <c r="AZG12" s="46"/>
      <c r="AZH12" s="46"/>
      <c r="AZI12" s="46"/>
      <c r="AZJ12" s="46"/>
      <c r="AZK12" s="46"/>
      <c r="AZL12" s="46"/>
      <c r="AZM12" s="46"/>
      <c r="AZN12" s="46"/>
      <c r="AZO12" s="46"/>
      <c r="AZP12" s="46"/>
      <c r="AZQ12" s="46"/>
      <c r="AZR12" s="46"/>
      <c r="AZS12" s="46"/>
      <c r="AZT12" s="46"/>
      <c r="AZU12" s="46"/>
      <c r="AZV12" s="46"/>
      <c r="AZW12" s="46"/>
      <c r="AZX12" s="46"/>
      <c r="AZY12" s="46"/>
      <c r="AZZ12" s="46"/>
      <c r="BAA12" s="46"/>
      <c r="BAB12" s="46"/>
      <c r="BAC12" s="46"/>
      <c r="BAD12" s="46"/>
      <c r="BAE12" s="46"/>
      <c r="BAF12" s="46"/>
      <c r="BAG12" s="46"/>
      <c r="BAH12" s="46"/>
      <c r="BAI12" s="46"/>
      <c r="BAJ12" s="46"/>
      <c r="BAK12" s="46"/>
      <c r="BAL12" s="46"/>
      <c r="BAM12" s="46"/>
      <c r="BAN12" s="46"/>
      <c r="BAO12" s="46"/>
      <c r="BAP12" s="46"/>
      <c r="BAQ12" s="46"/>
      <c r="BAR12" s="46"/>
      <c r="BAS12" s="46"/>
      <c r="BAT12" s="46"/>
      <c r="BAU12" s="46"/>
      <c r="BAV12" s="46"/>
      <c r="BAW12" s="46"/>
      <c r="BAX12" s="46"/>
      <c r="BAY12" s="46"/>
      <c r="BAZ12" s="46"/>
      <c r="BBA12" s="46"/>
      <c r="BBB12" s="46"/>
      <c r="BBC12" s="46"/>
      <c r="BBD12" s="46"/>
      <c r="BBE12" s="46"/>
      <c r="BBF12" s="46"/>
      <c r="BBG12" s="46"/>
      <c r="BBH12" s="46"/>
      <c r="BBI12" s="46"/>
      <c r="BBJ12" s="46"/>
      <c r="BBK12" s="46"/>
      <c r="BBL12" s="46"/>
      <c r="BBM12" s="46"/>
      <c r="BBN12" s="46"/>
      <c r="BBO12" s="46"/>
      <c r="BBP12" s="46"/>
      <c r="BBQ12" s="46"/>
      <c r="BBR12" s="46"/>
      <c r="BBS12" s="46"/>
      <c r="BBT12" s="46"/>
      <c r="BBU12" s="46"/>
      <c r="BBV12" s="46"/>
      <c r="BBW12" s="46"/>
      <c r="BBX12" s="46"/>
      <c r="BBY12" s="46"/>
      <c r="BBZ12" s="46"/>
      <c r="BCA12" s="46"/>
      <c r="BCB12" s="46"/>
      <c r="BCC12" s="46"/>
      <c r="BCD12" s="46"/>
      <c r="BCE12" s="46"/>
      <c r="BCF12" s="46"/>
      <c r="BCG12" s="46"/>
      <c r="BCH12" s="46"/>
      <c r="BCI12" s="46"/>
      <c r="BCJ12" s="46"/>
      <c r="BCK12" s="46"/>
      <c r="BCL12" s="46"/>
      <c r="BCM12" s="46"/>
      <c r="BCN12" s="46"/>
      <c r="BCO12" s="46"/>
      <c r="BCP12" s="46"/>
      <c r="BCQ12" s="46"/>
      <c r="BCR12" s="46"/>
      <c r="BCS12" s="46"/>
      <c r="BCT12" s="46"/>
      <c r="BCU12" s="46"/>
      <c r="BCV12" s="46"/>
      <c r="BCW12" s="46"/>
      <c r="BCX12" s="46"/>
      <c r="BCY12" s="46"/>
      <c r="BCZ12" s="46"/>
      <c r="BDA12" s="46"/>
      <c r="BDB12" s="46"/>
      <c r="BDC12" s="46"/>
      <c r="BDD12" s="46"/>
      <c r="BDE12" s="46"/>
      <c r="BDF12" s="46"/>
      <c r="BDG12" s="46"/>
      <c r="BDH12" s="46"/>
      <c r="BDI12" s="46"/>
      <c r="BDJ12" s="46"/>
      <c r="BDK12" s="46"/>
      <c r="BDL12" s="46"/>
      <c r="BDM12" s="46"/>
      <c r="BDN12" s="46"/>
      <c r="BDO12" s="46"/>
      <c r="BDP12" s="46"/>
      <c r="BDQ12" s="46"/>
      <c r="BDR12" s="46"/>
      <c r="BDS12" s="46"/>
      <c r="BDT12" s="46"/>
      <c r="BDU12" s="46"/>
      <c r="BDV12" s="46"/>
      <c r="BDW12" s="46"/>
      <c r="BDX12" s="46"/>
      <c r="BDY12" s="46"/>
      <c r="BDZ12" s="46"/>
      <c r="BEA12" s="46"/>
      <c r="BEB12" s="46"/>
      <c r="BEC12" s="46"/>
      <c r="BED12" s="46"/>
      <c r="BEE12" s="46"/>
      <c r="BEF12" s="46"/>
      <c r="BEG12" s="46"/>
      <c r="BEH12" s="46"/>
      <c r="BEI12" s="46"/>
      <c r="BEJ12" s="46"/>
      <c r="BEK12" s="46"/>
      <c r="BEL12" s="46"/>
      <c r="BEM12" s="46"/>
      <c r="BEN12" s="46"/>
      <c r="BEO12" s="46"/>
      <c r="BEP12" s="46"/>
      <c r="BEQ12" s="46"/>
      <c r="BER12" s="46"/>
      <c r="BES12" s="46"/>
      <c r="BET12" s="46"/>
      <c r="BEU12" s="46"/>
      <c r="BEV12" s="46"/>
      <c r="BEW12" s="46"/>
      <c r="BEX12" s="46"/>
      <c r="BEY12" s="46"/>
      <c r="BEZ12" s="46"/>
      <c r="BFA12" s="46"/>
      <c r="BFB12" s="46"/>
      <c r="BFC12" s="46"/>
      <c r="BFD12" s="46"/>
      <c r="BFE12" s="46"/>
      <c r="BFF12" s="46"/>
      <c r="BFG12" s="46"/>
      <c r="BFH12" s="46"/>
      <c r="BFI12" s="46"/>
      <c r="BFJ12" s="46"/>
      <c r="BFK12" s="46"/>
      <c r="BFL12" s="46"/>
      <c r="BFM12" s="46"/>
      <c r="BFN12" s="46"/>
      <c r="BFO12" s="46"/>
      <c r="BFP12" s="46"/>
      <c r="BFQ12" s="46"/>
      <c r="BFR12" s="46"/>
      <c r="BFS12" s="46"/>
      <c r="BFT12" s="46"/>
      <c r="BFU12" s="46"/>
      <c r="BFV12" s="46"/>
      <c r="BFW12" s="46"/>
      <c r="BFX12" s="46"/>
      <c r="BFY12" s="46"/>
      <c r="BFZ12" s="46"/>
      <c r="BGA12" s="46"/>
      <c r="BGB12" s="46"/>
      <c r="BGC12" s="46"/>
      <c r="BGD12" s="46"/>
      <c r="BGE12" s="46"/>
      <c r="BGF12" s="46"/>
      <c r="BGG12" s="46"/>
      <c r="BGH12" s="46"/>
      <c r="BGI12" s="46"/>
      <c r="BGJ12" s="46"/>
      <c r="BGK12" s="46"/>
      <c r="BGL12" s="46"/>
      <c r="BGM12" s="46"/>
      <c r="BGN12" s="46"/>
      <c r="BGO12" s="46"/>
      <c r="BGP12" s="46"/>
      <c r="BGQ12" s="46"/>
      <c r="BGR12" s="46"/>
      <c r="BGS12" s="46"/>
      <c r="BGT12" s="46"/>
      <c r="BGU12" s="46"/>
      <c r="BGV12" s="46"/>
      <c r="BGW12" s="46"/>
      <c r="BGX12" s="46"/>
      <c r="BGY12" s="46"/>
      <c r="BGZ12" s="46"/>
      <c r="BHA12" s="46"/>
      <c r="BHB12" s="46"/>
      <c r="BHC12" s="46"/>
      <c r="BHD12" s="46"/>
      <c r="BHE12" s="46"/>
      <c r="BHF12" s="46"/>
      <c r="BHG12" s="46"/>
      <c r="BHH12" s="46"/>
      <c r="BHI12" s="46"/>
      <c r="BHJ12" s="46"/>
      <c r="BHK12" s="46"/>
      <c r="BHL12" s="46"/>
      <c r="BHM12" s="46"/>
      <c r="BHN12" s="46"/>
      <c r="BHO12" s="46"/>
      <c r="BHP12" s="46"/>
      <c r="BHQ12" s="46"/>
      <c r="BHR12" s="46"/>
      <c r="BHS12" s="46"/>
      <c r="BHT12" s="46"/>
      <c r="BHU12" s="46"/>
      <c r="BHV12" s="46"/>
      <c r="BHW12" s="46"/>
      <c r="BHX12" s="46"/>
      <c r="BHY12" s="46"/>
      <c r="BHZ12" s="46"/>
      <c r="BIA12" s="46"/>
      <c r="BIB12" s="46"/>
      <c r="BIC12" s="46"/>
      <c r="BID12" s="46"/>
      <c r="BIE12" s="46"/>
      <c r="BIF12" s="46"/>
      <c r="BIG12" s="46"/>
      <c r="BIH12" s="46"/>
      <c r="BII12" s="46"/>
      <c r="BIJ12" s="46"/>
      <c r="BIK12" s="46"/>
      <c r="BIL12" s="46"/>
      <c r="BIM12" s="46"/>
      <c r="BIN12" s="46"/>
      <c r="BIO12" s="46"/>
      <c r="BIP12" s="46"/>
      <c r="BIQ12" s="46"/>
      <c r="BIR12" s="46"/>
      <c r="BIS12" s="46"/>
      <c r="BIT12" s="46"/>
      <c r="BIU12" s="46"/>
      <c r="BIV12" s="46"/>
      <c r="BIW12" s="46"/>
      <c r="BIX12" s="46"/>
      <c r="BIY12" s="46"/>
      <c r="BIZ12" s="46"/>
      <c r="BJA12" s="46"/>
      <c r="BJB12" s="46"/>
      <c r="BJC12" s="46"/>
      <c r="BJD12" s="46"/>
      <c r="BJE12" s="46"/>
      <c r="BJF12" s="46"/>
      <c r="BJG12" s="46"/>
      <c r="BJH12" s="46"/>
      <c r="BJI12" s="46"/>
      <c r="BJJ12" s="46"/>
      <c r="BJK12" s="46"/>
      <c r="BJL12" s="46"/>
      <c r="BJM12" s="46"/>
      <c r="BJN12" s="46"/>
      <c r="BJO12" s="46"/>
      <c r="BJP12" s="46"/>
      <c r="BJQ12" s="46"/>
      <c r="BJR12" s="46"/>
      <c r="BJS12" s="46"/>
      <c r="BJT12" s="46"/>
      <c r="BJU12" s="46"/>
      <c r="BJV12" s="46"/>
      <c r="BJW12" s="46"/>
      <c r="BJX12" s="46"/>
      <c r="BJY12" s="46"/>
      <c r="BJZ12" s="46"/>
      <c r="BKA12" s="46"/>
      <c r="BKB12" s="46"/>
      <c r="BKC12" s="46"/>
      <c r="BKD12" s="46"/>
      <c r="BKE12" s="46"/>
      <c r="BKF12" s="46"/>
      <c r="BKG12" s="46"/>
      <c r="BKH12" s="46"/>
      <c r="BKI12" s="46"/>
      <c r="BKJ12" s="46"/>
      <c r="BKK12" s="46"/>
      <c r="BKL12" s="46"/>
      <c r="BKM12" s="46"/>
      <c r="BKN12" s="46"/>
      <c r="BKO12" s="46"/>
      <c r="BKP12" s="46"/>
      <c r="BKQ12" s="46"/>
      <c r="BKR12" s="46"/>
      <c r="BKS12" s="46"/>
      <c r="BKT12" s="46"/>
      <c r="BKU12" s="46"/>
      <c r="BKV12" s="46"/>
      <c r="BKW12" s="46"/>
      <c r="BKX12" s="46"/>
      <c r="BKY12" s="46"/>
      <c r="BKZ12" s="46"/>
      <c r="BLA12" s="46"/>
      <c r="BLB12" s="46"/>
      <c r="BLC12" s="46"/>
      <c r="BLD12" s="46"/>
      <c r="BLE12" s="46"/>
      <c r="BLF12" s="46"/>
      <c r="BLG12" s="46"/>
      <c r="BLH12" s="46"/>
      <c r="BLI12" s="46"/>
      <c r="BLJ12" s="46"/>
      <c r="BLK12" s="46"/>
      <c r="BLL12" s="46"/>
      <c r="BLM12" s="46"/>
      <c r="BLN12" s="46"/>
      <c r="BLO12" s="46"/>
      <c r="BLP12" s="46"/>
      <c r="BLQ12" s="46"/>
      <c r="BLR12" s="46"/>
      <c r="BLS12" s="46"/>
      <c r="BLT12" s="46"/>
      <c r="BLU12" s="46"/>
      <c r="BLV12" s="46"/>
      <c r="BLW12" s="46"/>
      <c r="BLX12" s="46"/>
      <c r="BLY12" s="46"/>
      <c r="BLZ12" s="46"/>
      <c r="BMA12" s="46"/>
      <c r="BMB12" s="46"/>
      <c r="BMC12" s="46"/>
      <c r="BMD12" s="46"/>
      <c r="BME12" s="46"/>
      <c r="BMF12" s="46"/>
      <c r="BMG12" s="46"/>
      <c r="BMH12" s="46"/>
      <c r="BMI12" s="46"/>
      <c r="BMJ12" s="46"/>
      <c r="BMK12" s="46"/>
      <c r="BML12" s="46"/>
      <c r="BMM12" s="46"/>
      <c r="BMN12" s="46"/>
      <c r="BMO12" s="46"/>
      <c r="BMP12" s="46"/>
      <c r="BMQ12" s="46"/>
      <c r="BMR12" s="46"/>
      <c r="BMS12" s="46"/>
      <c r="BMT12" s="46"/>
      <c r="BMU12" s="46"/>
      <c r="BMV12" s="46"/>
      <c r="BMW12" s="46"/>
      <c r="BMX12" s="46"/>
      <c r="BMY12" s="46"/>
      <c r="BMZ12" s="46"/>
      <c r="BNA12" s="46"/>
      <c r="BNB12" s="46"/>
      <c r="BNC12" s="46"/>
      <c r="BND12" s="46"/>
      <c r="BNE12" s="46"/>
      <c r="BNF12" s="46"/>
      <c r="BNG12" s="46"/>
      <c r="BNH12" s="46"/>
      <c r="BNI12" s="46"/>
      <c r="BNJ12" s="46"/>
      <c r="BNK12" s="46"/>
      <c r="BNL12" s="46"/>
      <c r="BNM12" s="46"/>
      <c r="BNN12" s="46"/>
      <c r="BNO12" s="46"/>
      <c r="BNP12" s="46"/>
      <c r="BNQ12" s="46"/>
      <c r="BNR12" s="46"/>
      <c r="BNS12" s="46"/>
      <c r="BNT12" s="46"/>
      <c r="BNU12" s="46"/>
      <c r="BNV12" s="46"/>
      <c r="BNW12" s="46"/>
      <c r="BNX12" s="46"/>
      <c r="BNY12" s="46"/>
      <c r="BNZ12" s="46"/>
      <c r="BOA12" s="46"/>
      <c r="BOB12" s="46"/>
      <c r="BOC12" s="46"/>
      <c r="BOD12" s="46"/>
      <c r="BOE12" s="46"/>
      <c r="BOF12" s="46"/>
      <c r="BOG12" s="46"/>
      <c r="BOH12" s="46"/>
      <c r="BOI12" s="46"/>
      <c r="BOJ12" s="46"/>
      <c r="BOK12" s="46"/>
      <c r="BOL12" s="46"/>
      <c r="BOM12" s="46"/>
      <c r="BON12" s="46"/>
      <c r="BOO12" s="46"/>
      <c r="BOP12" s="46"/>
      <c r="BOQ12" s="46"/>
      <c r="BOR12" s="46"/>
      <c r="BOS12" s="46"/>
      <c r="BOT12" s="46"/>
      <c r="BOU12" s="46"/>
      <c r="BOV12" s="46"/>
      <c r="BOW12" s="46"/>
      <c r="BOX12" s="46"/>
      <c r="BOY12" s="46"/>
      <c r="BOZ12" s="46"/>
      <c r="BPA12" s="46"/>
      <c r="BPB12" s="46"/>
      <c r="BPC12" s="46"/>
      <c r="BPD12" s="46"/>
      <c r="BPE12" s="46"/>
      <c r="BPF12" s="46"/>
      <c r="BPG12" s="46"/>
      <c r="BPH12" s="46"/>
      <c r="BPI12" s="46"/>
      <c r="BPJ12" s="46"/>
      <c r="BPK12" s="46"/>
      <c r="BPL12" s="46"/>
      <c r="BPM12" s="46"/>
      <c r="BPN12" s="46"/>
      <c r="BPO12" s="46"/>
      <c r="BPP12" s="46"/>
      <c r="BPQ12" s="46"/>
      <c r="BPR12" s="46"/>
      <c r="BPS12" s="46"/>
      <c r="BPT12" s="46"/>
      <c r="BPU12" s="46"/>
      <c r="BPV12" s="46"/>
      <c r="BPW12" s="46"/>
      <c r="BPX12" s="46"/>
      <c r="BPY12" s="46"/>
      <c r="BPZ12" s="46"/>
      <c r="BQA12" s="46"/>
      <c r="BQB12" s="46"/>
      <c r="BQC12" s="46"/>
      <c r="BQD12" s="46"/>
      <c r="BQE12" s="46"/>
      <c r="BQF12" s="46"/>
      <c r="BQG12" s="46"/>
      <c r="BQH12" s="46"/>
      <c r="BQI12" s="46"/>
      <c r="BQJ12" s="46"/>
      <c r="BQK12" s="46"/>
      <c r="BQL12" s="46"/>
      <c r="BQM12" s="46"/>
      <c r="BQN12" s="46"/>
      <c r="BQO12" s="46"/>
      <c r="BQP12" s="46"/>
      <c r="BQQ12" s="46"/>
      <c r="BQR12" s="46"/>
      <c r="BQS12" s="46"/>
      <c r="BQT12" s="46"/>
      <c r="BQU12" s="46"/>
      <c r="BQV12" s="46"/>
      <c r="BQW12" s="46"/>
      <c r="BQX12" s="46"/>
      <c r="BQY12" s="46"/>
      <c r="BQZ12" s="46"/>
      <c r="BRA12" s="46"/>
      <c r="BRB12" s="46"/>
      <c r="BRC12" s="46"/>
      <c r="BRD12" s="46"/>
      <c r="BRE12" s="46"/>
      <c r="BRF12" s="46"/>
      <c r="BRG12" s="46"/>
      <c r="BRH12" s="46"/>
      <c r="BRI12" s="46"/>
      <c r="BRJ12" s="46"/>
      <c r="BRK12" s="46"/>
      <c r="BRL12" s="46"/>
      <c r="BRM12" s="46"/>
      <c r="BRN12" s="46"/>
      <c r="BRO12" s="46"/>
      <c r="BRP12" s="46"/>
      <c r="BRQ12" s="46"/>
      <c r="BRR12" s="46"/>
      <c r="BRS12" s="46"/>
      <c r="BRT12" s="46"/>
      <c r="BRU12" s="46"/>
      <c r="BRV12" s="46"/>
      <c r="BRW12" s="46"/>
      <c r="BRX12" s="46"/>
      <c r="BRY12" s="46"/>
      <c r="BRZ12" s="46"/>
      <c r="BSA12" s="46"/>
      <c r="BSB12" s="46"/>
      <c r="BSC12" s="46"/>
      <c r="BSD12" s="46"/>
      <c r="BSE12" s="46"/>
      <c r="BSF12" s="46"/>
      <c r="BSG12" s="46"/>
      <c r="BSH12" s="46"/>
      <c r="BSI12" s="46"/>
      <c r="BSJ12" s="46"/>
      <c r="BSK12" s="46"/>
      <c r="BSL12" s="46"/>
      <c r="BSM12" s="46"/>
      <c r="BSN12" s="46"/>
      <c r="BSO12" s="46"/>
      <c r="BSP12" s="46"/>
      <c r="BSQ12" s="46"/>
      <c r="BSR12" s="46"/>
      <c r="BSS12" s="46"/>
      <c r="BST12" s="46"/>
      <c r="BSU12" s="46"/>
      <c r="BSV12" s="46"/>
      <c r="BSW12" s="46"/>
      <c r="BSX12" s="46"/>
      <c r="BSY12" s="46"/>
      <c r="BSZ12" s="46"/>
      <c r="BTA12" s="46"/>
      <c r="BTB12" s="46"/>
      <c r="BTC12" s="46"/>
      <c r="BTD12" s="46"/>
      <c r="BTE12" s="46"/>
      <c r="BTF12" s="46"/>
      <c r="BTG12" s="46"/>
      <c r="BTH12" s="46"/>
      <c r="BTI12" s="46"/>
      <c r="BTJ12" s="46"/>
      <c r="BTK12" s="46"/>
      <c r="BTL12" s="46"/>
      <c r="BTM12" s="46"/>
      <c r="BTN12" s="46"/>
      <c r="BTO12" s="46"/>
      <c r="BTP12" s="46"/>
      <c r="BTQ12" s="46"/>
      <c r="BTR12" s="46"/>
      <c r="BTS12" s="46"/>
      <c r="BTT12" s="46"/>
      <c r="BTU12" s="46"/>
      <c r="BTV12" s="46"/>
      <c r="BTW12" s="46"/>
      <c r="BTX12" s="46"/>
      <c r="BTY12" s="46"/>
      <c r="BTZ12" s="46"/>
      <c r="BUA12" s="46"/>
      <c r="BUB12" s="46"/>
      <c r="BUC12" s="46"/>
      <c r="BUD12" s="46"/>
      <c r="BUE12" s="46"/>
      <c r="BUF12" s="46"/>
      <c r="BUG12" s="46"/>
      <c r="BUH12" s="46"/>
      <c r="BUI12" s="46"/>
      <c r="BUJ12" s="46"/>
      <c r="BUK12" s="46"/>
      <c r="BUL12" s="46"/>
      <c r="BUM12" s="46"/>
      <c r="BUN12" s="46"/>
      <c r="BUO12" s="46"/>
      <c r="BUP12" s="46"/>
      <c r="BUQ12" s="46"/>
      <c r="BUR12" s="46"/>
      <c r="BUS12" s="46"/>
      <c r="BUT12" s="46"/>
      <c r="BUU12" s="46"/>
      <c r="BUV12" s="46"/>
      <c r="BUW12" s="46"/>
      <c r="BUX12" s="46"/>
      <c r="BUY12" s="46"/>
      <c r="BUZ12" s="46"/>
      <c r="BVA12" s="46"/>
      <c r="BVB12" s="46"/>
      <c r="BVC12" s="46"/>
      <c r="BVD12" s="46"/>
      <c r="BVE12" s="46"/>
      <c r="BVF12" s="46"/>
      <c r="BVG12" s="46"/>
      <c r="BVH12" s="46"/>
      <c r="BVI12" s="46"/>
      <c r="BVJ12" s="46"/>
      <c r="BVK12" s="46"/>
      <c r="BVL12" s="46"/>
      <c r="BVM12" s="46"/>
      <c r="BVN12" s="46"/>
      <c r="BVO12" s="46"/>
      <c r="BVP12" s="46"/>
      <c r="BVQ12" s="46"/>
      <c r="BVR12" s="46"/>
      <c r="BVS12" s="46"/>
      <c r="BVT12" s="46"/>
      <c r="BVU12" s="46"/>
      <c r="BVV12" s="46"/>
      <c r="BVW12" s="46"/>
      <c r="BVX12" s="46"/>
      <c r="BVY12" s="46"/>
      <c r="BVZ12" s="46"/>
      <c r="BWA12" s="46"/>
      <c r="BWB12" s="46"/>
      <c r="BWC12" s="46"/>
      <c r="BWD12" s="46"/>
      <c r="BWE12" s="46"/>
      <c r="BWF12" s="46"/>
      <c r="BWG12" s="46"/>
      <c r="BWH12" s="46"/>
      <c r="BWI12" s="46"/>
      <c r="BWJ12" s="46"/>
      <c r="BWK12" s="46"/>
      <c r="BWL12" s="46"/>
      <c r="BWM12" s="46"/>
      <c r="BWN12" s="46"/>
      <c r="BWO12" s="46"/>
      <c r="BWP12" s="46"/>
      <c r="BWQ12" s="46"/>
      <c r="BWR12" s="46"/>
      <c r="BWS12" s="46"/>
      <c r="BWT12" s="46"/>
      <c r="BWU12" s="46"/>
      <c r="BWV12" s="46"/>
      <c r="BWW12" s="46"/>
      <c r="BWX12" s="46"/>
      <c r="BWY12" s="46"/>
      <c r="BWZ12" s="46"/>
      <c r="BXA12" s="46"/>
      <c r="BXB12" s="46"/>
      <c r="BXC12" s="46"/>
      <c r="BXD12" s="46"/>
      <c r="BXE12" s="46"/>
      <c r="BXF12" s="46"/>
      <c r="BXG12" s="46"/>
      <c r="BXH12" s="46"/>
      <c r="BXI12" s="46"/>
      <c r="BXJ12" s="46"/>
      <c r="BXK12" s="46"/>
      <c r="BXL12" s="46"/>
      <c r="BXM12" s="46"/>
      <c r="BXN12" s="46"/>
      <c r="BXO12" s="46"/>
      <c r="BXP12" s="46"/>
      <c r="BXQ12" s="46"/>
      <c r="BXR12" s="46"/>
      <c r="BXS12" s="46"/>
      <c r="BXT12" s="46"/>
      <c r="BXU12" s="46"/>
      <c r="BXV12" s="46"/>
      <c r="BXW12" s="46"/>
      <c r="BXX12" s="46"/>
      <c r="BXY12" s="46"/>
      <c r="BXZ12" s="46"/>
      <c r="BYA12" s="46"/>
      <c r="BYB12" s="46"/>
      <c r="BYC12" s="46"/>
      <c r="BYD12" s="46"/>
      <c r="BYE12" s="46"/>
      <c r="BYF12" s="46"/>
      <c r="BYG12" s="46"/>
      <c r="BYH12" s="46"/>
      <c r="BYI12" s="46"/>
      <c r="BYJ12" s="46"/>
      <c r="BYK12" s="46"/>
      <c r="BYL12" s="46"/>
      <c r="BYM12" s="46"/>
      <c r="BYN12" s="46"/>
      <c r="BYO12" s="46"/>
      <c r="BYP12" s="46"/>
      <c r="BYQ12" s="46"/>
      <c r="BYR12" s="46"/>
      <c r="BYS12" s="46"/>
      <c r="BYT12" s="46"/>
      <c r="BYU12" s="46"/>
      <c r="BYV12" s="46"/>
      <c r="BYW12" s="46"/>
      <c r="BYX12" s="46"/>
      <c r="BYY12" s="46"/>
      <c r="BYZ12" s="46"/>
      <c r="BZA12" s="46"/>
      <c r="BZB12" s="46"/>
      <c r="BZC12" s="46"/>
      <c r="BZD12" s="46"/>
      <c r="BZE12" s="46"/>
      <c r="BZF12" s="46"/>
      <c r="BZG12" s="46"/>
      <c r="BZH12" s="46"/>
      <c r="BZI12" s="46"/>
      <c r="BZJ12" s="46"/>
      <c r="BZK12" s="46"/>
      <c r="BZL12" s="46"/>
      <c r="BZM12" s="46"/>
      <c r="BZN12" s="46"/>
      <c r="BZO12" s="46"/>
      <c r="BZP12" s="46"/>
      <c r="BZQ12" s="46"/>
      <c r="BZR12" s="46"/>
      <c r="BZS12" s="46"/>
      <c r="BZT12" s="46"/>
      <c r="BZU12" s="46"/>
      <c r="BZV12" s="46"/>
      <c r="BZW12" s="46"/>
      <c r="BZX12" s="46"/>
      <c r="BZY12" s="46"/>
      <c r="BZZ12" s="46"/>
      <c r="CAA12" s="46"/>
      <c r="CAB12" s="46"/>
      <c r="CAC12" s="46"/>
      <c r="CAD12" s="46"/>
      <c r="CAE12" s="46"/>
      <c r="CAF12" s="46"/>
      <c r="CAG12" s="46"/>
      <c r="CAH12" s="46"/>
      <c r="CAI12" s="46"/>
      <c r="CAJ12" s="46"/>
      <c r="CAK12" s="46"/>
      <c r="CAL12" s="46"/>
      <c r="CAM12" s="46"/>
      <c r="CAN12" s="46"/>
      <c r="CAO12" s="46"/>
      <c r="CAP12" s="46"/>
      <c r="CAQ12" s="46"/>
      <c r="CAR12" s="46"/>
      <c r="CAS12" s="46"/>
      <c r="CAT12" s="46"/>
      <c r="CAU12" s="46"/>
      <c r="CAV12" s="46"/>
      <c r="CAW12" s="46"/>
      <c r="CAX12" s="46"/>
      <c r="CAY12" s="46"/>
      <c r="CAZ12" s="46"/>
      <c r="CBA12" s="46"/>
      <c r="CBB12" s="46"/>
      <c r="CBC12" s="46"/>
      <c r="CBD12" s="46"/>
      <c r="CBE12" s="46"/>
      <c r="CBF12" s="46"/>
      <c r="CBG12" s="46"/>
      <c r="CBH12" s="46"/>
      <c r="CBI12" s="46"/>
      <c r="CBJ12" s="46"/>
      <c r="CBK12" s="46"/>
      <c r="CBL12" s="46"/>
      <c r="CBM12" s="46"/>
      <c r="CBN12" s="46"/>
      <c r="CBO12" s="46"/>
      <c r="CBP12" s="46"/>
      <c r="CBQ12" s="46"/>
      <c r="CBR12" s="46"/>
      <c r="CBS12" s="46"/>
      <c r="CBT12" s="46"/>
      <c r="CBU12" s="46"/>
      <c r="CBV12" s="46"/>
      <c r="CBW12" s="46"/>
      <c r="CBX12" s="46"/>
      <c r="CBY12" s="46"/>
      <c r="CBZ12" s="46"/>
      <c r="CCA12" s="46"/>
      <c r="CCB12" s="46"/>
      <c r="CCC12" s="46"/>
      <c r="CCD12" s="46"/>
      <c r="CCE12" s="46"/>
      <c r="CCF12" s="46"/>
      <c r="CCG12" s="46"/>
      <c r="CCH12" s="46"/>
      <c r="CCI12" s="46"/>
      <c r="CCJ12" s="46"/>
      <c r="CCK12" s="46"/>
      <c r="CCL12" s="46"/>
      <c r="CCM12" s="46"/>
      <c r="CCN12" s="46"/>
      <c r="CCO12" s="46"/>
      <c r="CCP12" s="46"/>
      <c r="CCQ12" s="46"/>
      <c r="CCR12" s="46"/>
      <c r="CCS12" s="46"/>
      <c r="CCT12" s="46"/>
      <c r="CCU12" s="46"/>
      <c r="CCV12" s="46"/>
      <c r="CCW12" s="46"/>
      <c r="CCX12" s="46"/>
      <c r="CCY12" s="46"/>
      <c r="CCZ12" s="46"/>
      <c r="CDA12" s="46"/>
      <c r="CDB12" s="46"/>
      <c r="CDC12" s="46"/>
      <c r="CDD12" s="46"/>
      <c r="CDE12" s="46"/>
      <c r="CDF12" s="46"/>
      <c r="CDG12" s="46"/>
      <c r="CDH12" s="46"/>
      <c r="CDI12" s="46"/>
      <c r="CDJ12" s="46"/>
      <c r="CDK12" s="46"/>
      <c r="CDL12" s="46"/>
      <c r="CDM12" s="46"/>
      <c r="CDN12" s="46"/>
      <c r="CDO12" s="46"/>
      <c r="CDP12" s="46"/>
      <c r="CDQ12" s="46"/>
      <c r="CDR12" s="46"/>
      <c r="CDS12" s="46"/>
      <c r="CDT12" s="46"/>
      <c r="CDU12" s="46"/>
      <c r="CDV12" s="46"/>
      <c r="CDW12" s="46"/>
      <c r="CDX12" s="46"/>
      <c r="CDY12" s="46"/>
      <c r="CDZ12" s="46"/>
      <c r="CEA12" s="46"/>
      <c r="CEB12" s="46"/>
      <c r="CEC12" s="46"/>
      <c r="CED12" s="46"/>
      <c r="CEE12" s="46"/>
      <c r="CEF12" s="46"/>
      <c r="CEG12" s="46"/>
      <c r="CEH12" s="46"/>
      <c r="CEI12" s="46"/>
      <c r="CEJ12" s="46"/>
      <c r="CEK12" s="46"/>
      <c r="CEL12" s="46"/>
      <c r="CEM12" s="46"/>
      <c r="CEN12" s="46"/>
      <c r="CEO12" s="46"/>
      <c r="CEP12" s="46"/>
      <c r="CEQ12" s="46"/>
      <c r="CER12" s="46"/>
      <c r="CES12" s="46"/>
      <c r="CET12" s="46"/>
      <c r="CEU12" s="46"/>
      <c r="CEV12" s="46"/>
      <c r="CEW12" s="46"/>
      <c r="CEX12" s="46"/>
      <c r="CEY12" s="46"/>
      <c r="CEZ12" s="46"/>
      <c r="CFA12" s="46"/>
      <c r="CFB12" s="46"/>
      <c r="CFC12" s="46"/>
      <c r="CFD12" s="46"/>
      <c r="CFE12" s="46"/>
      <c r="CFF12" s="46"/>
      <c r="CFG12" s="46"/>
      <c r="CFH12" s="46"/>
      <c r="CFI12" s="46"/>
      <c r="CFJ12" s="46"/>
      <c r="CFK12" s="46"/>
      <c r="CFL12" s="46"/>
      <c r="CFM12" s="46"/>
      <c r="CFN12" s="46"/>
      <c r="CFO12" s="46"/>
      <c r="CFP12" s="46"/>
      <c r="CFQ12" s="46"/>
      <c r="CFR12" s="46"/>
      <c r="CFS12" s="46"/>
      <c r="CFT12" s="46"/>
      <c r="CFU12" s="46"/>
      <c r="CFV12" s="46"/>
      <c r="CFW12" s="46"/>
      <c r="CFX12" s="46"/>
      <c r="CFY12" s="46"/>
      <c r="CFZ12" s="46"/>
      <c r="CGA12" s="46"/>
      <c r="CGB12" s="46"/>
      <c r="CGC12" s="46"/>
      <c r="CGD12" s="46"/>
      <c r="CGE12" s="46"/>
      <c r="CGF12" s="46"/>
      <c r="CGG12" s="46"/>
      <c r="CGH12" s="46"/>
      <c r="CGI12" s="46"/>
      <c r="CGJ12" s="46"/>
      <c r="CGK12" s="46"/>
      <c r="CGL12" s="46"/>
      <c r="CGM12" s="46"/>
      <c r="CGN12" s="46"/>
      <c r="CGO12" s="46"/>
      <c r="CGP12" s="46"/>
      <c r="CGQ12" s="46"/>
      <c r="CGR12" s="46"/>
      <c r="CGS12" s="46"/>
      <c r="CGT12" s="46"/>
      <c r="CGU12" s="46"/>
      <c r="CGV12" s="46"/>
      <c r="CGW12" s="46"/>
      <c r="CGX12" s="46"/>
      <c r="CGY12" s="46"/>
      <c r="CGZ12" s="46"/>
      <c r="CHA12" s="46"/>
      <c r="CHB12" s="46"/>
      <c r="CHC12" s="46"/>
      <c r="CHD12" s="46"/>
      <c r="CHE12" s="46"/>
      <c r="CHF12" s="46"/>
      <c r="CHG12" s="46"/>
      <c r="CHH12" s="46"/>
      <c r="CHI12" s="46"/>
      <c r="CHJ12" s="46"/>
      <c r="CHK12" s="46"/>
      <c r="CHL12" s="46"/>
      <c r="CHM12" s="46"/>
      <c r="CHN12" s="46"/>
      <c r="CHO12" s="46"/>
      <c r="CHP12" s="46"/>
      <c r="CHQ12" s="46"/>
      <c r="CHR12" s="46"/>
      <c r="CHS12" s="46"/>
      <c r="CHT12" s="46"/>
      <c r="CHU12" s="46"/>
      <c r="CHV12" s="46"/>
      <c r="CHW12" s="46"/>
      <c r="CHX12" s="46"/>
      <c r="CHY12" s="46"/>
      <c r="CHZ12" s="46"/>
      <c r="CIA12" s="46"/>
      <c r="CIB12" s="46"/>
      <c r="CIC12" s="46"/>
      <c r="CID12" s="46"/>
      <c r="CIE12" s="46"/>
      <c r="CIF12" s="46"/>
      <c r="CIG12" s="46"/>
      <c r="CIH12" s="46"/>
      <c r="CII12" s="46"/>
      <c r="CIJ12" s="46"/>
      <c r="CIK12" s="46"/>
      <c r="CIL12" s="46"/>
      <c r="CIM12" s="46"/>
      <c r="CIN12" s="46"/>
      <c r="CIO12" s="46"/>
      <c r="CIP12" s="46"/>
      <c r="CIQ12" s="46"/>
      <c r="CIR12" s="46"/>
      <c r="CIS12" s="46"/>
      <c r="CIT12" s="46"/>
      <c r="CIU12" s="46"/>
      <c r="CIV12" s="46"/>
      <c r="CIW12" s="46"/>
      <c r="CIX12" s="46"/>
      <c r="CIY12" s="46"/>
      <c r="CIZ12" s="46"/>
      <c r="CJA12" s="46"/>
      <c r="CJB12" s="46"/>
      <c r="CJC12" s="46"/>
      <c r="CJD12" s="46"/>
      <c r="CJE12" s="46"/>
      <c r="CJF12" s="46"/>
      <c r="CJG12" s="46"/>
      <c r="CJH12" s="46"/>
      <c r="CJI12" s="46"/>
      <c r="CJJ12" s="46"/>
      <c r="CJK12" s="46"/>
      <c r="CJL12" s="46"/>
      <c r="CJM12" s="46"/>
      <c r="CJN12" s="46"/>
      <c r="CJO12" s="46"/>
      <c r="CJP12" s="46"/>
      <c r="CJQ12" s="46"/>
      <c r="CJR12" s="46"/>
      <c r="CJS12" s="46"/>
      <c r="CJT12" s="46"/>
      <c r="CJU12" s="46"/>
      <c r="CJV12" s="46"/>
      <c r="CJW12" s="46"/>
      <c r="CJX12" s="46"/>
      <c r="CJY12" s="46"/>
      <c r="CJZ12" s="46"/>
      <c r="CKA12" s="46"/>
      <c r="CKB12" s="46"/>
      <c r="CKC12" s="46"/>
      <c r="CKD12" s="46"/>
      <c r="CKE12" s="46"/>
      <c r="CKF12" s="46"/>
      <c r="CKG12" s="46"/>
      <c r="CKH12" s="46"/>
      <c r="CKI12" s="46"/>
      <c r="CKJ12" s="46"/>
      <c r="CKK12" s="46"/>
      <c r="CKL12" s="46"/>
      <c r="CKM12" s="46"/>
      <c r="CKN12" s="46"/>
      <c r="CKO12" s="46"/>
      <c r="CKP12" s="46"/>
      <c r="CKQ12" s="46"/>
      <c r="CKR12" s="46"/>
      <c r="CKS12" s="46"/>
      <c r="CKT12" s="46"/>
      <c r="CKU12" s="46"/>
      <c r="CKV12" s="46"/>
      <c r="CKW12" s="46"/>
      <c r="CKX12" s="46"/>
      <c r="CKY12" s="46"/>
      <c r="CKZ12" s="46"/>
      <c r="CLA12" s="46"/>
      <c r="CLB12" s="46"/>
      <c r="CLC12" s="46"/>
      <c r="CLD12" s="46"/>
      <c r="CLE12" s="46"/>
      <c r="CLF12" s="46"/>
      <c r="CLG12" s="46"/>
      <c r="CLH12" s="46"/>
      <c r="CLI12" s="46"/>
      <c r="CLJ12" s="46"/>
      <c r="CLK12" s="46"/>
      <c r="CLL12" s="46"/>
      <c r="CLM12" s="46"/>
      <c r="CLN12" s="46"/>
      <c r="CLO12" s="46"/>
      <c r="CLP12" s="46"/>
      <c r="CLQ12" s="46"/>
      <c r="CLR12" s="46"/>
      <c r="CLS12" s="46"/>
      <c r="CLT12" s="46"/>
      <c r="CLU12" s="46"/>
      <c r="CLV12" s="46"/>
      <c r="CLW12" s="46"/>
      <c r="CLX12" s="46"/>
      <c r="CLY12" s="46"/>
      <c r="CLZ12" s="46"/>
      <c r="CMA12" s="46"/>
      <c r="CMB12" s="46"/>
      <c r="CMC12" s="46"/>
      <c r="CMD12" s="46"/>
      <c r="CME12" s="46"/>
      <c r="CMF12" s="46"/>
      <c r="CMG12" s="46"/>
      <c r="CMH12" s="46"/>
      <c r="CMI12" s="46"/>
      <c r="CMJ12" s="46"/>
      <c r="CMK12" s="46"/>
      <c r="CML12" s="46"/>
      <c r="CMM12" s="46"/>
      <c r="CMN12" s="46"/>
      <c r="CMO12" s="46"/>
      <c r="CMP12" s="46"/>
      <c r="CMQ12" s="46"/>
      <c r="CMR12" s="46"/>
      <c r="CMS12" s="46"/>
      <c r="CMT12" s="46"/>
      <c r="CMU12" s="46"/>
      <c r="CMV12" s="46"/>
      <c r="CMW12" s="46"/>
      <c r="CMX12" s="46"/>
      <c r="CMY12" s="46"/>
      <c r="CMZ12" s="46"/>
      <c r="CNA12" s="46"/>
      <c r="CNB12" s="46"/>
      <c r="CNC12" s="46"/>
      <c r="CND12" s="46"/>
      <c r="CNE12" s="46"/>
      <c r="CNF12" s="46"/>
      <c r="CNG12" s="46"/>
      <c r="CNH12" s="46"/>
      <c r="CNI12" s="46"/>
      <c r="CNJ12" s="46"/>
      <c r="CNK12" s="46"/>
      <c r="CNL12" s="46"/>
      <c r="CNM12" s="46"/>
      <c r="CNN12" s="46"/>
      <c r="CNO12" s="46"/>
      <c r="CNP12" s="46"/>
      <c r="CNQ12" s="46"/>
      <c r="CNR12" s="46"/>
      <c r="CNS12" s="46"/>
      <c r="CNT12" s="46"/>
      <c r="CNU12" s="46"/>
      <c r="CNV12" s="46"/>
      <c r="CNW12" s="46"/>
      <c r="CNX12" s="46"/>
      <c r="CNY12" s="46"/>
      <c r="CNZ12" s="46"/>
      <c r="COA12" s="46"/>
      <c r="COB12" s="46"/>
      <c r="COC12" s="46"/>
      <c r="COD12" s="46"/>
      <c r="COE12" s="46"/>
      <c r="COF12" s="46"/>
      <c r="COG12" s="46"/>
      <c r="COH12" s="46"/>
      <c r="COI12" s="46"/>
      <c r="COJ12" s="46"/>
      <c r="COK12" s="46"/>
      <c r="COL12" s="46"/>
      <c r="COM12" s="46"/>
      <c r="CON12" s="46"/>
      <c r="COO12" s="46"/>
      <c r="COP12" s="46"/>
      <c r="COQ12" s="46"/>
      <c r="COR12" s="46"/>
      <c r="COS12" s="46"/>
      <c r="COT12" s="46"/>
      <c r="COU12" s="46"/>
      <c r="COV12" s="46"/>
      <c r="COW12" s="46"/>
      <c r="COX12" s="46"/>
      <c r="COY12" s="46"/>
      <c r="COZ12" s="46"/>
      <c r="CPA12" s="46"/>
      <c r="CPB12" s="46"/>
      <c r="CPC12" s="46"/>
      <c r="CPD12" s="46"/>
      <c r="CPE12" s="46"/>
      <c r="CPF12" s="46"/>
      <c r="CPG12" s="46"/>
      <c r="CPH12" s="46"/>
      <c r="CPI12" s="46"/>
      <c r="CPJ12" s="46"/>
      <c r="CPK12" s="46"/>
      <c r="CPL12" s="46"/>
      <c r="CPM12" s="46"/>
      <c r="CPN12" s="46"/>
      <c r="CPO12" s="46"/>
      <c r="CPP12" s="46"/>
      <c r="CPQ12" s="46"/>
      <c r="CPR12" s="46"/>
      <c r="CPS12" s="46"/>
      <c r="CPT12" s="46"/>
      <c r="CPU12" s="46"/>
      <c r="CPV12" s="46"/>
      <c r="CPW12" s="46"/>
      <c r="CPX12" s="46"/>
      <c r="CPY12" s="46"/>
      <c r="CPZ12" s="46"/>
      <c r="CQA12" s="46"/>
      <c r="CQB12" s="46"/>
      <c r="CQC12" s="46"/>
      <c r="CQD12" s="46"/>
      <c r="CQE12" s="46"/>
      <c r="CQF12" s="46"/>
      <c r="CQG12" s="46"/>
      <c r="CQH12" s="46"/>
      <c r="CQI12" s="46"/>
      <c r="CQJ12" s="46"/>
      <c r="CQK12" s="46"/>
      <c r="CQL12" s="46"/>
      <c r="CQM12" s="46"/>
      <c r="CQN12" s="46"/>
      <c r="CQO12" s="46"/>
      <c r="CQP12" s="46"/>
      <c r="CQQ12" s="46"/>
      <c r="CQR12" s="46"/>
      <c r="CQS12" s="46"/>
      <c r="CQT12" s="46"/>
      <c r="CQU12" s="46"/>
      <c r="CQV12" s="46"/>
      <c r="CQW12" s="46"/>
      <c r="CQX12" s="46"/>
      <c r="CQY12" s="46"/>
      <c r="CQZ12" s="46"/>
      <c r="CRA12" s="46"/>
      <c r="CRB12" s="46"/>
      <c r="CRC12" s="46"/>
      <c r="CRD12" s="46"/>
      <c r="CRE12" s="46"/>
      <c r="CRF12" s="46"/>
      <c r="CRG12" s="46"/>
      <c r="CRH12" s="46"/>
      <c r="CRI12" s="46"/>
      <c r="CRJ12" s="46"/>
      <c r="CRK12" s="46"/>
      <c r="CRL12" s="46"/>
      <c r="CRM12" s="46"/>
      <c r="CRN12" s="46"/>
      <c r="CRO12" s="46"/>
      <c r="CRP12" s="46"/>
      <c r="CRQ12" s="46"/>
      <c r="CRR12" s="46"/>
      <c r="CRS12" s="46"/>
      <c r="CRT12" s="46"/>
      <c r="CRU12" s="46"/>
      <c r="CRV12" s="46"/>
      <c r="CRW12" s="46"/>
      <c r="CRX12" s="46"/>
      <c r="CRY12" s="46"/>
      <c r="CRZ12" s="46"/>
      <c r="CSA12" s="46"/>
      <c r="CSB12" s="46"/>
      <c r="CSC12" s="46"/>
      <c r="CSD12" s="46"/>
      <c r="CSE12" s="46"/>
      <c r="CSF12" s="46"/>
      <c r="CSG12" s="46"/>
      <c r="CSH12" s="46"/>
      <c r="CSI12" s="46"/>
      <c r="CSJ12" s="46"/>
      <c r="CSK12" s="46"/>
      <c r="CSL12" s="46"/>
      <c r="CSM12" s="46"/>
      <c r="CSN12" s="46"/>
      <c r="CSO12" s="46"/>
      <c r="CSP12" s="46"/>
      <c r="CSQ12" s="46"/>
      <c r="CSR12" s="46"/>
      <c r="CSS12" s="46"/>
      <c r="CST12" s="46"/>
      <c r="CSU12" s="46"/>
      <c r="CSV12" s="46"/>
      <c r="CSW12" s="46"/>
      <c r="CSX12" s="46"/>
      <c r="CSY12" s="46"/>
      <c r="CSZ12" s="46"/>
      <c r="CTA12" s="46"/>
      <c r="CTB12" s="46"/>
      <c r="CTC12" s="46"/>
      <c r="CTD12" s="46"/>
      <c r="CTE12" s="46"/>
      <c r="CTF12" s="46"/>
      <c r="CTG12" s="46"/>
      <c r="CTH12" s="46"/>
      <c r="CTI12" s="46"/>
      <c r="CTJ12" s="46"/>
      <c r="CTK12" s="46"/>
      <c r="CTL12" s="46"/>
      <c r="CTM12" s="46"/>
      <c r="CTN12" s="46"/>
      <c r="CTO12" s="46"/>
      <c r="CTP12" s="46"/>
      <c r="CTQ12" s="46"/>
      <c r="CTR12" s="46"/>
      <c r="CTS12" s="46"/>
      <c r="CTT12" s="46"/>
      <c r="CTU12" s="46"/>
      <c r="CTV12" s="46"/>
      <c r="CTW12" s="46"/>
      <c r="CTX12" s="46"/>
      <c r="CTY12" s="46"/>
      <c r="CTZ12" s="46"/>
      <c r="CUA12" s="46"/>
      <c r="CUB12" s="46"/>
      <c r="CUC12" s="46"/>
      <c r="CUD12" s="46"/>
      <c r="CUE12" s="46"/>
      <c r="CUF12" s="46"/>
      <c r="CUG12" s="46"/>
      <c r="CUH12" s="46"/>
      <c r="CUI12" s="46"/>
      <c r="CUJ12" s="46"/>
      <c r="CUK12" s="46"/>
      <c r="CUL12" s="46"/>
      <c r="CUM12" s="46"/>
      <c r="CUN12" s="46"/>
      <c r="CUO12" s="46"/>
      <c r="CUP12" s="46"/>
      <c r="CUQ12" s="46"/>
      <c r="CUR12" s="46"/>
      <c r="CUS12" s="46"/>
      <c r="CUT12" s="46"/>
      <c r="CUU12" s="46"/>
      <c r="CUV12" s="46"/>
      <c r="CUW12" s="46"/>
      <c r="CUX12" s="46"/>
      <c r="CUY12" s="46"/>
      <c r="CUZ12" s="46"/>
      <c r="CVA12" s="46"/>
      <c r="CVB12" s="46"/>
      <c r="CVC12" s="46"/>
      <c r="CVD12" s="46"/>
      <c r="CVE12" s="46"/>
      <c r="CVF12" s="46"/>
      <c r="CVG12" s="46"/>
      <c r="CVH12" s="46"/>
      <c r="CVI12" s="46"/>
      <c r="CVJ12" s="46"/>
      <c r="CVK12" s="46"/>
      <c r="CVL12" s="46"/>
      <c r="CVM12" s="46"/>
      <c r="CVN12" s="46"/>
      <c r="CVO12" s="46"/>
      <c r="CVP12" s="46"/>
      <c r="CVQ12" s="46"/>
      <c r="CVR12" s="46"/>
      <c r="CVS12" s="46"/>
      <c r="CVT12" s="46"/>
      <c r="CVU12" s="46"/>
      <c r="CVV12" s="46"/>
      <c r="CVW12" s="46"/>
      <c r="CVX12" s="46"/>
      <c r="CVY12" s="46"/>
      <c r="CVZ12" s="46"/>
      <c r="CWA12" s="46"/>
      <c r="CWB12" s="46"/>
      <c r="CWC12" s="46"/>
      <c r="CWD12" s="46"/>
      <c r="CWE12" s="46"/>
      <c r="CWF12" s="46"/>
      <c r="CWG12" s="46"/>
      <c r="CWH12" s="46"/>
      <c r="CWI12" s="46"/>
      <c r="CWJ12" s="46"/>
      <c r="CWK12" s="46"/>
      <c r="CWL12" s="46"/>
      <c r="CWM12" s="46"/>
      <c r="CWN12" s="46"/>
      <c r="CWO12" s="46"/>
      <c r="CWP12" s="46"/>
      <c r="CWQ12" s="46"/>
      <c r="CWR12" s="46"/>
      <c r="CWS12" s="46"/>
      <c r="CWT12" s="46"/>
      <c r="CWU12" s="46"/>
      <c r="CWV12" s="46"/>
      <c r="CWW12" s="46"/>
      <c r="CWX12" s="46"/>
      <c r="CWY12" s="46"/>
      <c r="CWZ12" s="46"/>
      <c r="CXA12" s="46"/>
      <c r="CXB12" s="46"/>
      <c r="CXC12" s="46"/>
      <c r="CXD12" s="46"/>
      <c r="CXE12" s="46"/>
      <c r="CXF12" s="46"/>
      <c r="CXG12" s="46"/>
      <c r="CXH12" s="46"/>
      <c r="CXI12" s="46"/>
      <c r="CXJ12" s="46"/>
      <c r="CXK12" s="46"/>
      <c r="CXL12" s="46"/>
      <c r="CXM12" s="46"/>
      <c r="CXN12" s="46"/>
      <c r="CXO12" s="46"/>
      <c r="CXP12" s="46"/>
      <c r="CXQ12" s="46"/>
      <c r="CXR12" s="46"/>
      <c r="CXS12" s="46"/>
      <c r="CXT12" s="46"/>
      <c r="CXU12" s="46"/>
      <c r="CXV12" s="46"/>
      <c r="CXW12" s="46"/>
      <c r="CXX12" s="46"/>
      <c r="CXY12" s="46"/>
      <c r="CXZ12" s="46"/>
      <c r="CYA12" s="46"/>
      <c r="CYB12" s="46"/>
      <c r="CYC12" s="46"/>
      <c r="CYD12" s="46"/>
      <c r="CYE12" s="46"/>
      <c r="CYF12" s="46"/>
      <c r="CYG12" s="46"/>
      <c r="CYH12" s="46"/>
      <c r="CYI12" s="46"/>
      <c r="CYJ12" s="46"/>
      <c r="CYK12" s="46"/>
      <c r="CYL12" s="46"/>
      <c r="CYM12" s="46"/>
      <c r="CYN12" s="46"/>
      <c r="CYO12" s="46"/>
      <c r="CYP12" s="46"/>
      <c r="CYQ12" s="46"/>
      <c r="CYR12" s="46"/>
      <c r="CYS12" s="46"/>
      <c r="CYT12" s="46"/>
      <c r="CYU12" s="46"/>
      <c r="CYV12" s="46"/>
      <c r="CYW12" s="46"/>
      <c r="CYX12" s="46"/>
      <c r="CYY12" s="46"/>
      <c r="CYZ12" s="46"/>
      <c r="CZA12" s="46"/>
      <c r="CZB12" s="46"/>
      <c r="CZC12" s="46"/>
      <c r="CZD12" s="46"/>
      <c r="CZE12" s="46"/>
      <c r="CZF12" s="46"/>
      <c r="CZG12" s="46"/>
      <c r="CZH12" s="46"/>
      <c r="CZI12" s="46"/>
      <c r="CZJ12" s="46"/>
      <c r="CZK12" s="46"/>
      <c r="CZL12" s="46"/>
      <c r="CZM12" s="46"/>
      <c r="CZN12" s="46"/>
      <c r="CZO12" s="46"/>
      <c r="CZP12" s="46"/>
      <c r="CZQ12" s="46"/>
      <c r="CZR12" s="46"/>
      <c r="CZS12" s="46"/>
      <c r="CZT12" s="46"/>
      <c r="CZU12" s="46"/>
      <c r="CZV12" s="46"/>
      <c r="CZW12" s="46"/>
      <c r="CZX12" s="46"/>
      <c r="CZY12" s="46"/>
      <c r="CZZ12" s="46"/>
      <c r="DAA12" s="46"/>
      <c r="DAB12" s="46"/>
      <c r="DAC12" s="46"/>
      <c r="DAD12" s="46"/>
      <c r="DAE12" s="46"/>
      <c r="DAF12" s="46"/>
      <c r="DAG12" s="46"/>
      <c r="DAH12" s="46"/>
      <c r="DAI12" s="46"/>
      <c r="DAJ12" s="46"/>
      <c r="DAK12" s="46"/>
      <c r="DAL12" s="46"/>
      <c r="DAM12" s="46"/>
      <c r="DAN12" s="46"/>
      <c r="DAO12" s="46"/>
      <c r="DAP12" s="46"/>
      <c r="DAQ12" s="46"/>
      <c r="DAR12" s="46"/>
      <c r="DAS12" s="46"/>
      <c r="DAT12" s="46"/>
      <c r="DAU12" s="46"/>
      <c r="DAV12" s="46"/>
      <c r="DAW12" s="46"/>
      <c r="DAX12" s="46"/>
      <c r="DAY12" s="46"/>
      <c r="DAZ12" s="46"/>
      <c r="DBA12" s="46"/>
      <c r="DBB12" s="46"/>
      <c r="DBC12" s="46"/>
      <c r="DBD12" s="46"/>
      <c r="DBE12" s="46"/>
      <c r="DBF12" s="46"/>
      <c r="DBG12" s="46"/>
      <c r="DBH12" s="46"/>
      <c r="DBI12" s="46"/>
      <c r="DBJ12" s="46"/>
      <c r="DBK12" s="46"/>
      <c r="DBL12" s="46"/>
      <c r="DBM12" s="46"/>
      <c r="DBN12" s="46"/>
      <c r="DBO12" s="46"/>
      <c r="DBP12" s="46"/>
      <c r="DBQ12" s="46"/>
      <c r="DBR12" s="46"/>
      <c r="DBS12" s="46"/>
      <c r="DBT12" s="46"/>
      <c r="DBU12" s="46"/>
      <c r="DBV12" s="46"/>
      <c r="DBW12" s="46"/>
      <c r="DBX12" s="46"/>
      <c r="DBY12" s="46"/>
      <c r="DBZ12" s="46"/>
      <c r="DCA12" s="46"/>
      <c r="DCB12" s="46"/>
      <c r="DCC12" s="46"/>
      <c r="DCD12" s="46"/>
      <c r="DCE12" s="46"/>
      <c r="DCF12" s="46"/>
      <c r="DCG12" s="46"/>
      <c r="DCH12" s="46"/>
      <c r="DCI12" s="46"/>
      <c r="DCJ12" s="46"/>
      <c r="DCK12" s="46"/>
      <c r="DCL12" s="46"/>
      <c r="DCM12" s="46"/>
      <c r="DCN12" s="46"/>
      <c r="DCO12" s="46"/>
      <c r="DCP12" s="46"/>
      <c r="DCQ12" s="46"/>
      <c r="DCR12" s="46"/>
      <c r="DCS12" s="46"/>
      <c r="DCT12" s="46"/>
      <c r="DCU12" s="46"/>
      <c r="DCV12" s="46"/>
      <c r="DCW12" s="46"/>
      <c r="DCX12" s="46"/>
      <c r="DCY12" s="46"/>
      <c r="DCZ12" s="46"/>
      <c r="DDA12" s="46"/>
      <c r="DDB12" s="46"/>
      <c r="DDC12" s="46"/>
      <c r="DDD12" s="46"/>
      <c r="DDE12" s="46"/>
      <c r="DDF12" s="46"/>
      <c r="DDG12" s="46"/>
      <c r="DDH12" s="46"/>
      <c r="DDI12" s="46"/>
      <c r="DDJ12" s="46"/>
      <c r="DDK12" s="46"/>
      <c r="DDL12" s="46"/>
      <c r="DDM12" s="46"/>
      <c r="DDN12" s="46"/>
      <c r="DDO12" s="46"/>
      <c r="DDP12" s="46"/>
      <c r="DDQ12" s="46"/>
      <c r="DDR12" s="46"/>
      <c r="DDS12" s="46"/>
      <c r="DDT12" s="46"/>
      <c r="DDU12" s="46"/>
      <c r="DDV12" s="46"/>
      <c r="DDW12" s="46"/>
      <c r="DDX12" s="46"/>
      <c r="DDY12" s="46"/>
      <c r="DDZ12" s="46"/>
      <c r="DEA12" s="46"/>
      <c r="DEB12" s="46"/>
      <c r="DEC12" s="46"/>
      <c r="DED12" s="46"/>
      <c r="DEE12" s="46"/>
      <c r="DEF12" s="46"/>
      <c r="DEG12" s="46"/>
      <c r="DEH12" s="46"/>
      <c r="DEI12" s="46"/>
      <c r="DEJ12" s="46"/>
      <c r="DEK12" s="46"/>
      <c r="DEL12" s="46"/>
      <c r="DEM12" s="46"/>
      <c r="DEN12" s="46"/>
      <c r="DEO12" s="46"/>
      <c r="DEP12" s="46"/>
      <c r="DEQ12" s="46"/>
      <c r="DER12" s="46"/>
      <c r="DES12" s="46"/>
      <c r="DET12" s="46"/>
      <c r="DEU12" s="46"/>
      <c r="DEV12" s="46"/>
      <c r="DEW12" s="46"/>
      <c r="DEX12" s="46"/>
      <c r="DEY12" s="46"/>
      <c r="DEZ12" s="46"/>
      <c r="DFA12" s="46"/>
      <c r="DFB12" s="46"/>
      <c r="DFC12" s="46"/>
      <c r="DFD12" s="46"/>
      <c r="DFE12" s="46"/>
      <c r="DFF12" s="46"/>
      <c r="DFG12" s="46"/>
      <c r="DFH12" s="46"/>
      <c r="DFI12" s="46"/>
      <c r="DFJ12" s="46"/>
      <c r="DFK12" s="46"/>
      <c r="DFL12" s="46"/>
      <c r="DFM12" s="46"/>
      <c r="DFN12" s="46"/>
      <c r="DFO12" s="46"/>
      <c r="DFP12" s="46"/>
      <c r="DFQ12" s="46"/>
      <c r="DFR12" s="46"/>
      <c r="DFS12" s="46"/>
      <c r="DFT12" s="46"/>
      <c r="DFU12" s="46"/>
      <c r="DFV12" s="46"/>
      <c r="DFW12" s="46"/>
      <c r="DFX12" s="46"/>
      <c r="DFY12" s="46"/>
      <c r="DFZ12" s="46"/>
      <c r="DGA12" s="46"/>
      <c r="DGB12" s="46"/>
      <c r="DGC12" s="46"/>
      <c r="DGD12" s="46"/>
      <c r="DGE12" s="46"/>
      <c r="DGF12" s="46"/>
      <c r="DGG12" s="46"/>
      <c r="DGH12" s="46"/>
      <c r="DGI12" s="46"/>
      <c r="DGJ12" s="46"/>
      <c r="DGK12" s="46"/>
      <c r="DGL12" s="46"/>
      <c r="DGM12" s="46"/>
      <c r="DGN12" s="46"/>
      <c r="DGO12" s="46"/>
      <c r="DGP12" s="46"/>
      <c r="DGQ12" s="46"/>
      <c r="DGR12" s="46"/>
      <c r="DGS12" s="46"/>
      <c r="DGT12" s="46"/>
      <c r="DGU12" s="46"/>
      <c r="DGV12" s="46"/>
      <c r="DGW12" s="46"/>
      <c r="DGX12" s="46"/>
      <c r="DGY12" s="46"/>
      <c r="DGZ12" s="46"/>
      <c r="DHA12" s="46"/>
      <c r="DHB12" s="46"/>
      <c r="DHC12" s="46"/>
      <c r="DHD12" s="46"/>
      <c r="DHE12" s="46"/>
      <c r="DHF12" s="46"/>
      <c r="DHG12" s="46"/>
      <c r="DHH12" s="46"/>
      <c r="DHI12" s="46"/>
      <c r="DHJ12" s="46"/>
      <c r="DHK12" s="46"/>
      <c r="DHL12" s="46"/>
      <c r="DHM12" s="46"/>
      <c r="DHN12" s="46"/>
      <c r="DHO12" s="46"/>
      <c r="DHP12" s="46"/>
      <c r="DHQ12" s="46"/>
      <c r="DHR12" s="46"/>
      <c r="DHS12" s="46"/>
      <c r="DHT12" s="46"/>
      <c r="DHU12" s="46"/>
      <c r="DHV12" s="46"/>
      <c r="DHW12" s="46"/>
      <c r="DHX12" s="46"/>
      <c r="DHY12" s="46"/>
      <c r="DHZ12" s="46"/>
      <c r="DIA12" s="46"/>
      <c r="DIB12" s="46"/>
      <c r="DIC12" s="46"/>
      <c r="DID12" s="46"/>
      <c r="DIE12" s="46"/>
      <c r="DIF12" s="46"/>
      <c r="DIG12" s="46"/>
      <c r="DIH12" s="46"/>
      <c r="DII12" s="46"/>
      <c r="DIJ12" s="46"/>
      <c r="DIK12" s="46"/>
      <c r="DIL12" s="46"/>
      <c r="DIM12" s="46"/>
      <c r="DIN12" s="46"/>
      <c r="DIO12" s="46"/>
      <c r="DIP12" s="46"/>
      <c r="DIQ12" s="46"/>
      <c r="DIR12" s="46"/>
      <c r="DIS12" s="46"/>
      <c r="DIT12" s="46"/>
      <c r="DIU12" s="46"/>
      <c r="DIV12" s="46"/>
      <c r="DIW12" s="46"/>
      <c r="DIX12" s="46"/>
      <c r="DIY12" s="46"/>
      <c r="DIZ12" s="46"/>
      <c r="DJA12" s="46"/>
      <c r="DJB12" s="46"/>
      <c r="DJC12" s="46"/>
      <c r="DJD12" s="46"/>
      <c r="DJE12" s="46"/>
      <c r="DJF12" s="46"/>
      <c r="DJG12" s="46"/>
      <c r="DJH12" s="46"/>
      <c r="DJI12" s="46"/>
      <c r="DJJ12" s="46"/>
      <c r="DJK12" s="46"/>
      <c r="DJL12" s="46"/>
      <c r="DJM12" s="46"/>
      <c r="DJN12" s="46"/>
      <c r="DJO12" s="46"/>
      <c r="DJP12" s="46"/>
      <c r="DJQ12" s="46"/>
      <c r="DJR12" s="46"/>
      <c r="DJS12" s="46"/>
      <c r="DJT12" s="46"/>
      <c r="DJU12" s="46"/>
      <c r="DJV12" s="46"/>
      <c r="DJW12" s="46"/>
      <c r="DJX12" s="46"/>
      <c r="DJY12" s="46"/>
      <c r="DJZ12" s="46"/>
      <c r="DKA12" s="46"/>
      <c r="DKB12" s="46"/>
      <c r="DKC12" s="46"/>
      <c r="DKD12" s="46"/>
      <c r="DKE12" s="46"/>
      <c r="DKF12" s="46"/>
      <c r="DKG12" s="46"/>
      <c r="DKH12" s="46"/>
      <c r="DKI12" s="46"/>
      <c r="DKJ12" s="46"/>
      <c r="DKK12" s="46"/>
      <c r="DKL12" s="46"/>
      <c r="DKM12" s="46"/>
      <c r="DKN12" s="46"/>
      <c r="DKO12" s="46"/>
      <c r="DKP12" s="46"/>
      <c r="DKQ12" s="46"/>
      <c r="DKR12" s="46"/>
      <c r="DKS12" s="46"/>
      <c r="DKT12" s="46"/>
      <c r="DKU12" s="46"/>
      <c r="DKV12" s="46"/>
      <c r="DKW12" s="46"/>
      <c r="DKX12" s="46"/>
      <c r="DKY12" s="46"/>
      <c r="DKZ12" s="46"/>
      <c r="DLA12" s="46"/>
      <c r="DLB12" s="46"/>
      <c r="DLC12" s="46"/>
      <c r="DLD12" s="46"/>
      <c r="DLE12" s="46"/>
      <c r="DLF12" s="46"/>
      <c r="DLG12" s="46"/>
      <c r="DLH12" s="46"/>
      <c r="DLI12" s="46"/>
      <c r="DLJ12" s="46"/>
      <c r="DLK12" s="46"/>
      <c r="DLL12" s="46"/>
      <c r="DLM12" s="46"/>
      <c r="DLN12" s="46"/>
      <c r="DLO12" s="46"/>
      <c r="DLP12" s="46"/>
      <c r="DLQ12" s="46"/>
      <c r="DLR12" s="46"/>
      <c r="DLS12" s="46"/>
      <c r="DLT12" s="46"/>
      <c r="DLU12" s="46"/>
      <c r="DLV12" s="46"/>
      <c r="DLW12" s="46"/>
      <c r="DLX12" s="46"/>
      <c r="DLY12" s="46"/>
      <c r="DLZ12" s="46"/>
      <c r="DMA12" s="46"/>
      <c r="DMB12" s="46"/>
      <c r="DMC12" s="46"/>
      <c r="DMD12" s="46"/>
      <c r="DME12" s="46"/>
      <c r="DMF12" s="46"/>
      <c r="DMG12" s="46"/>
      <c r="DMH12" s="46"/>
      <c r="DMI12" s="46"/>
      <c r="DMJ12" s="46"/>
      <c r="DMK12" s="46"/>
      <c r="DML12" s="46"/>
      <c r="DMM12" s="46"/>
      <c r="DMN12" s="46"/>
      <c r="DMO12" s="46"/>
      <c r="DMP12" s="46"/>
      <c r="DMQ12" s="46"/>
      <c r="DMR12" s="46"/>
      <c r="DMS12" s="46"/>
      <c r="DMT12" s="46"/>
      <c r="DMU12" s="46"/>
      <c r="DMV12" s="46"/>
      <c r="DMW12" s="46"/>
      <c r="DMX12" s="46"/>
      <c r="DMY12" s="46"/>
      <c r="DMZ12" s="46"/>
      <c r="DNA12" s="46"/>
      <c r="DNB12" s="46"/>
      <c r="DNC12" s="46"/>
      <c r="DND12" s="46"/>
      <c r="DNE12" s="46"/>
      <c r="DNF12" s="46"/>
      <c r="DNG12" s="46"/>
      <c r="DNH12" s="46"/>
      <c r="DNI12" s="46"/>
      <c r="DNJ12" s="46"/>
      <c r="DNK12" s="46"/>
      <c r="DNL12" s="46"/>
      <c r="DNM12" s="46"/>
      <c r="DNN12" s="46"/>
      <c r="DNO12" s="46"/>
      <c r="DNP12" s="46"/>
      <c r="DNQ12" s="46"/>
      <c r="DNR12" s="46"/>
      <c r="DNS12" s="46"/>
      <c r="DNT12" s="46"/>
      <c r="DNU12" s="46"/>
      <c r="DNV12" s="46"/>
      <c r="DNW12" s="46"/>
      <c r="DNX12" s="46"/>
      <c r="DNY12" s="46"/>
      <c r="DNZ12" s="46"/>
      <c r="DOA12" s="46"/>
      <c r="DOB12" s="46"/>
      <c r="DOC12" s="46"/>
      <c r="DOD12" s="46"/>
      <c r="DOE12" s="46"/>
      <c r="DOF12" s="46"/>
      <c r="DOG12" s="46"/>
      <c r="DOH12" s="46"/>
      <c r="DOI12" s="46"/>
      <c r="DOJ12" s="46"/>
      <c r="DOK12" s="46"/>
      <c r="DOL12" s="46"/>
      <c r="DOM12" s="46"/>
      <c r="DON12" s="46"/>
      <c r="DOO12" s="46"/>
      <c r="DOP12" s="46"/>
      <c r="DOQ12" s="46"/>
      <c r="DOR12" s="46"/>
      <c r="DOS12" s="46"/>
      <c r="DOT12" s="46"/>
      <c r="DOU12" s="46"/>
      <c r="DOV12" s="46"/>
      <c r="DOW12" s="46"/>
      <c r="DOX12" s="46"/>
      <c r="DOY12" s="46"/>
      <c r="DOZ12" s="46"/>
      <c r="DPA12" s="46"/>
      <c r="DPB12" s="46"/>
      <c r="DPC12" s="46"/>
      <c r="DPD12" s="46"/>
      <c r="DPE12" s="46"/>
      <c r="DPF12" s="46"/>
      <c r="DPG12" s="46"/>
      <c r="DPH12" s="46"/>
      <c r="DPI12" s="46"/>
      <c r="DPJ12" s="46"/>
      <c r="DPK12" s="46"/>
      <c r="DPL12" s="46"/>
      <c r="DPM12" s="46"/>
      <c r="DPN12" s="46"/>
      <c r="DPO12" s="46"/>
      <c r="DPP12" s="46"/>
      <c r="DPQ12" s="46"/>
      <c r="DPR12" s="46"/>
      <c r="DPS12" s="46"/>
      <c r="DPT12" s="46"/>
      <c r="DPU12" s="46"/>
      <c r="DPV12" s="46"/>
      <c r="DPW12" s="46"/>
      <c r="DPX12" s="46"/>
      <c r="DPY12" s="46"/>
      <c r="DPZ12" s="46"/>
      <c r="DQA12" s="46"/>
      <c r="DQB12" s="46"/>
      <c r="DQC12" s="46"/>
      <c r="DQD12" s="46"/>
      <c r="DQE12" s="46"/>
      <c r="DQF12" s="46"/>
      <c r="DQG12" s="46"/>
      <c r="DQH12" s="46"/>
      <c r="DQI12" s="46"/>
      <c r="DQJ12" s="46"/>
      <c r="DQK12" s="46"/>
      <c r="DQL12" s="46"/>
      <c r="DQM12" s="46"/>
      <c r="DQN12" s="46"/>
      <c r="DQO12" s="46"/>
      <c r="DQP12" s="46"/>
      <c r="DQQ12" s="46"/>
      <c r="DQR12" s="46"/>
      <c r="DQS12" s="46"/>
      <c r="DQT12" s="46"/>
      <c r="DQU12" s="46"/>
      <c r="DQV12" s="46"/>
      <c r="DQW12" s="46"/>
      <c r="DQX12" s="46"/>
      <c r="DQY12" s="46"/>
      <c r="DQZ12" s="46"/>
      <c r="DRA12" s="46"/>
      <c r="DRB12" s="46"/>
      <c r="DRC12" s="46"/>
      <c r="DRD12" s="46"/>
      <c r="DRE12" s="46"/>
      <c r="DRF12" s="46"/>
      <c r="DRG12" s="46"/>
      <c r="DRH12" s="46"/>
      <c r="DRI12" s="46"/>
      <c r="DRJ12" s="46"/>
      <c r="DRK12" s="46"/>
      <c r="DRL12" s="46"/>
      <c r="DRM12" s="46"/>
      <c r="DRN12" s="46"/>
      <c r="DRO12" s="46"/>
      <c r="DRP12" s="46"/>
      <c r="DRQ12" s="46"/>
      <c r="DRR12" s="46"/>
      <c r="DRS12" s="46"/>
      <c r="DRT12" s="46"/>
      <c r="DRU12" s="46"/>
      <c r="DRV12" s="46"/>
      <c r="DRW12" s="46"/>
      <c r="DRX12" s="46"/>
      <c r="DRY12" s="46"/>
      <c r="DRZ12" s="46"/>
      <c r="DSA12" s="46"/>
      <c r="DSB12" s="46"/>
      <c r="DSC12" s="46"/>
      <c r="DSD12" s="46"/>
      <c r="DSE12" s="46"/>
      <c r="DSF12" s="46"/>
      <c r="DSG12" s="46"/>
      <c r="DSH12" s="46"/>
      <c r="DSI12" s="46"/>
      <c r="DSJ12" s="46"/>
      <c r="DSK12" s="46"/>
      <c r="DSL12" s="46"/>
      <c r="DSM12" s="46"/>
      <c r="DSN12" s="46"/>
      <c r="DSO12" s="46"/>
      <c r="DSP12" s="46"/>
      <c r="DSQ12" s="46"/>
      <c r="DSR12" s="46"/>
      <c r="DSS12" s="46"/>
      <c r="DST12" s="46"/>
      <c r="DSU12" s="46"/>
      <c r="DSV12" s="46"/>
      <c r="DSW12" s="46"/>
      <c r="DSX12" s="46"/>
      <c r="DSY12" s="46"/>
      <c r="DSZ12" s="46"/>
      <c r="DTA12" s="46"/>
      <c r="DTB12" s="46"/>
      <c r="DTC12" s="46"/>
      <c r="DTD12" s="46"/>
      <c r="DTE12" s="46"/>
      <c r="DTF12" s="46"/>
      <c r="DTG12" s="46"/>
      <c r="DTH12" s="46"/>
      <c r="DTI12" s="46"/>
      <c r="DTJ12" s="46"/>
      <c r="DTK12" s="46"/>
      <c r="DTL12" s="46"/>
      <c r="DTM12" s="46"/>
      <c r="DTN12" s="46"/>
      <c r="DTO12" s="46"/>
      <c r="DTP12" s="46"/>
      <c r="DTQ12" s="46"/>
      <c r="DTR12" s="46"/>
      <c r="DTS12" s="46"/>
      <c r="DTT12" s="46"/>
      <c r="DTU12" s="46"/>
      <c r="DTV12" s="46"/>
      <c r="DTW12" s="46"/>
      <c r="DTX12" s="46"/>
      <c r="DTY12" s="46"/>
      <c r="DTZ12" s="46"/>
      <c r="DUA12" s="46"/>
      <c r="DUB12" s="46"/>
      <c r="DUC12" s="46"/>
      <c r="DUD12" s="46"/>
      <c r="DUE12" s="46"/>
      <c r="DUF12" s="46"/>
      <c r="DUG12" s="46"/>
      <c r="DUH12" s="46"/>
      <c r="DUI12" s="46"/>
      <c r="DUJ12" s="46"/>
      <c r="DUK12" s="46"/>
      <c r="DUL12" s="46"/>
      <c r="DUM12" s="46"/>
      <c r="DUN12" s="46"/>
      <c r="DUO12" s="46"/>
      <c r="DUP12" s="46"/>
      <c r="DUQ12" s="46"/>
      <c r="DUR12" s="46"/>
      <c r="DUS12" s="46"/>
      <c r="DUT12" s="46"/>
      <c r="DUU12" s="46"/>
      <c r="DUV12" s="46"/>
      <c r="DUW12" s="46"/>
      <c r="DUX12" s="46"/>
      <c r="DUY12" s="46"/>
      <c r="DUZ12" s="46"/>
      <c r="DVA12" s="46"/>
      <c r="DVB12" s="46"/>
      <c r="DVC12" s="46"/>
      <c r="DVD12" s="46"/>
      <c r="DVE12" s="46"/>
      <c r="DVF12" s="46"/>
      <c r="DVG12" s="46"/>
      <c r="DVH12" s="46"/>
      <c r="DVI12" s="46"/>
      <c r="DVJ12" s="46"/>
      <c r="DVK12" s="46"/>
      <c r="DVL12" s="46"/>
      <c r="DVM12" s="46"/>
      <c r="DVN12" s="46"/>
      <c r="DVO12" s="46"/>
      <c r="DVP12" s="46"/>
      <c r="DVQ12" s="46"/>
      <c r="DVR12" s="46"/>
      <c r="DVS12" s="46"/>
      <c r="DVT12" s="46"/>
      <c r="DVU12" s="46"/>
      <c r="DVV12" s="46"/>
      <c r="DVW12" s="46"/>
      <c r="DVX12" s="46"/>
      <c r="DVY12" s="46"/>
      <c r="DVZ12" s="46"/>
      <c r="DWA12" s="46"/>
      <c r="DWB12" s="46"/>
      <c r="DWC12" s="46"/>
      <c r="DWD12" s="46"/>
      <c r="DWE12" s="46"/>
      <c r="DWF12" s="46"/>
      <c r="DWG12" s="46"/>
      <c r="DWH12" s="46"/>
      <c r="DWI12" s="46"/>
      <c r="DWJ12" s="46"/>
      <c r="DWK12" s="46"/>
      <c r="DWL12" s="46"/>
      <c r="DWM12" s="46"/>
      <c r="DWN12" s="46"/>
      <c r="DWO12" s="46"/>
      <c r="DWP12" s="46"/>
      <c r="DWQ12" s="46"/>
      <c r="DWR12" s="46"/>
      <c r="DWS12" s="46"/>
      <c r="DWT12" s="46"/>
      <c r="DWU12" s="46"/>
      <c r="DWV12" s="46"/>
      <c r="DWW12" s="46"/>
      <c r="DWX12" s="46"/>
      <c r="DWY12" s="46"/>
      <c r="DWZ12" s="46"/>
      <c r="DXA12" s="46"/>
      <c r="DXB12" s="46"/>
      <c r="DXC12" s="46"/>
      <c r="DXD12" s="46"/>
      <c r="DXE12" s="46"/>
      <c r="DXF12" s="46"/>
      <c r="DXG12" s="46"/>
      <c r="DXH12" s="46"/>
      <c r="DXI12" s="46"/>
      <c r="DXJ12" s="46"/>
      <c r="DXK12" s="46"/>
      <c r="DXL12" s="46"/>
      <c r="DXM12" s="46"/>
      <c r="DXN12" s="46"/>
      <c r="DXO12" s="46"/>
      <c r="DXP12" s="46"/>
      <c r="DXQ12" s="46"/>
      <c r="DXR12" s="46"/>
      <c r="DXS12" s="46"/>
      <c r="DXT12" s="46"/>
      <c r="DXU12" s="46"/>
      <c r="DXV12" s="46"/>
      <c r="DXW12" s="46"/>
      <c r="DXX12" s="46"/>
      <c r="DXY12" s="46"/>
      <c r="DXZ12" s="46"/>
      <c r="DYA12" s="46"/>
      <c r="DYB12" s="46"/>
      <c r="DYC12" s="46"/>
      <c r="DYD12" s="46"/>
      <c r="DYE12" s="46"/>
      <c r="DYF12" s="46"/>
      <c r="DYG12" s="46"/>
      <c r="DYH12" s="46"/>
      <c r="DYI12" s="46"/>
      <c r="DYJ12" s="46"/>
      <c r="DYK12" s="46"/>
      <c r="DYL12" s="46"/>
      <c r="DYM12" s="46"/>
      <c r="DYN12" s="46"/>
      <c r="DYO12" s="46"/>
      <c r="DYP12" s="46"/>
      <c r="DYQ12" s="46"/>
      <c r="DYR12" s="46"/>
      <c r="DYS12" s="46"/>
      <c r="DYT12" s="46"/>
      <c r="DYU12" s="46"/>
      <c r="DYV12" s="46"/>
      <c r="DYW12" s="46"/>
      <c r="DYX12" s="46"/>
      <c r="DYY12" s="46"/>
      <c r="DYZ12" s="46"/>
      <c r="DZA12" s="46"/>
      <c r="DZB12" s="46"/>
      <c r="DZC12" s="46"/>
      <c r="DZD12" s="46"/>
      <c r="DZE12" s="46"/>
      <c r="DZF12" s="46"/>
      <c r="DZG12" s="46"/>
      <c r="DZH12" s="46"/>
      <c r="DZI12" s="46"/>
      <c r="DZJ12" s="46"/>
      <c r="DZK12" s="46"/>
      <c r="DZL12" s="46"/>
      <c r="DZM12" s="46"/>
      <c r="DZN12" s="46"/>
      <c r="DZO12" s="46"/>
      <c r="DZP12" s="46"/>
      <c r="DZQ12" s="46"/>
      <c r="DZR12" s="46"/>
      <c r="DZS12" s="46"/>
      <c r="DZT12" s="46"/>
      <c r="DZU12" s="46"/>
      <c r="DZV12" s="46"/>
      <c r="DZW12" s="46"/>
      <c r="DZX12" s="46"/>
      <c r="DZY12" s="46"/>
      <c r="DZZ12" s="46"/>
      <c r="EAA12" s="46"/>
      <c r="EAB12" s="46"/>
      <c r="EAC12" s="46"/>
      <c r="EAD12" s="46"/>
      <c r="EAE12" s="46"/>
      <c r="EAF12" s="46"/>
      <c r="EAG12" s="46"/>
      <c r="EAH12" s="46"/>
      <c r="EAI12" s="46"/>
      <c r="EAJ12" s="46"/>
      <c r="EAK12" s="46"/>
      <c r="EAL12" s="46"/>
      <c r="EAM12" s="46"/>
      <c r="EAN12" s="46"/>
      <c r="EAO12" s="46"/>
      <c r="EAP12" s="46"/>
      <c r="EAQ12" s="46"/>
      <c r="EAR12" s="46"/>
      <c r="EAS12" s="46"/>
      <c r="EAT12" s="46"/>
      <c r="EAU12" s="46"/>
      <c r="EAV12" s="46"/>
      <c r="EAW12" s="46"/>
      <c r="EAX12" s="46"/>
      <c r="EAY12" s="46"/>
      <c r="EAZ12" s="46"/>
      <c r="EBA12" s="46"/>
      <c r="EBB12" s="46"/>
      <c r="EBC12" s="46"/>
      <c r="EBD12" s="46"/>
      <c r="EBE12" s="46"/>
      <c r="EBF12" s="46"/>
      <c r="EBG12" s="46"/>
      <c r="EBH12" s="46"/>
      <c r="EBI12" s="46"/>
      <c r="EBJ12" s="46"/>
      <c r="EBK12" s="46"/>
      <c r="EBL12" s="46"/>
      <c r="EBM12" s="46"/>
      <c r="EBN12" s="46"/>
      <c r="EBO12" s="46"/>
      <c r="EBP12" s="46"/>
      <c r="EBQ12" s="46"/>
      <c r="EBR12" s="46"/>
      <c r="EBS12" s="46"/>
      <c r="EBT12" s="46"/>
      <c r="EBU12" s="46"/>
      <c r="EBV12" s="46"/>
      <c r="EBW12" s="46"/>
      <c r="EBX12" s="46"/>
      <c r="EBY12" s="46"/>
      <c r="EBZ12" s="46"/>
      <c r="ECA12" s="46"/>
      <c r="ECB12" s="46"/>
      <c r="ECC12" s="46"/>
      <c r="ECD12" s="46"/>
      <c r="ECE12" s="46"/>
      <c r="ECF12" s="46"/>
      <c r="ECG12" s="46"/>
      <c r="ECH12" s="46"/>
      <c r="ECI12" s="46"/>
      <c r="ECJ12" s="46"/>
      <c r="ECK12" s="46"/>
      <c r="ECL12" s="46"/>
      <c r="ECM12" s="46"/>
      <c r="ECN12" s="46"/>
      <c r="ECO12" s="46"/>
      <c r="ECP12" s="46"/>
      <c r="ECQ12" s="46"/>
      <c r="ECR12" s="46"/>
      <c r="ECS12" s="46"/>
      <c r="ECT12" s="46"/>
      <c r="ECU12" s="46"/>
      <c r="ECV12" s="46"/>
      <c r="ECW12" s="46"/>
      <c r="ECX12" s="46"/>
      <c r="ECY12" s="46"/>
      <c r="ECZ12" s="46"/>
      <c r="EDA12" s="46"/>
      <c r="EDB12" s="46"/>
      <c r="EDC12" s="46"/>
      <c r="EDD12" s="46"/>
      <c r="EDE12" s="46"/>
      <c r="EDF12" s="46"/>
      <c r="EDG12" s="46"/>
      <c r="EDH12" s="46"/>
      <c r="EDI12" s="46"/>
      <c r="EDJ12" s="46"/>
      <c r="EDK12" s="46"/>
      <c r="EDL12" s="46"/>
      <c r="EDM12" s="46"/>
      <c r="EDN12" s="46"/>
      <c r="EDO12" s="46"/>
      <c r="EDP12" s="46"/>
      <c r="EDQ12" s="46"/>
      <c r="EDR12" s="46"/>
      <c r="EDS12" s="46"/>
      <c r="EDT12" s="46"/>
      <c r="EDU12" s="46"/>
      <c r="EDV12" s="46"/>
      <c r="EDW12" s="46"/>
      <c r="EDX12" s="46"/>
      <c r="EDY12" s="46"/>
      <c r="EDZ12" s="46"/>
      <c r="EEA12" s="46"/>
      <c r="EEB12" s="46"/>
      <c r="EEC12" s="46"/>
      <c r="EED12" s="46"/>
      <c r="EEE12" s="46"/>
      <c r="EEF12" s="46"/>
      <c r="EEG12" s="46"/>
      <c r="EEH12" s="46"/>
      <c r="EEI12" s="46"/>
      <c r="EEJ12" s="46"/>
      <c r="EEK12" s="46"/>
      <c r="EEL12" s="46"/>
      <c r="EEM12" s="46"/>
      <c r="EEN12" s="46"/>
      <c r="EEO12" s="46"/>
      <c r="EEP12" s="46"/>
      <c r="EEQ12" s="46"/>
      <c r="EER12" s="46"/>
      <c r="EES12" s="46"/>
      <c r="EET12" s="46"/>
      <c r="EEU12" s="46"/>
      <c r="EEV12" s="46"/>
      <c r="EEW12" s="46"/>
      <c r="EEX12" s="46"/>
      <c r="EEY12" s="46"/>
      <c r="EEZ12" s="46"/>
      <c r="EFA12" s="46"/>
      <c r="EFB12" s="46"/>
      <c r="EFC12" s="46"/>
      <c r="EFD12" s="46"/>
      <c r="EFE12" s="46"/>
      <c r="EFF12" s="46"/>
      <c r="EFG12" s="46"/>
      <c r="EFH12" s="46"/>
      <c r="EFI12" s="46"/>
      <c r="EFJ12" s="46"/>
      <c r="EFK12" s="46"/>
      <c r="EFL12" s="46"/>
      <c r="EFM12" s="46"/>
      <c r="EFN12" s="46"/>
      <c r="EFO12" s="46"/>
      <c r="EFP12" s="46"/>
      <c r="EFQ12" s="46"/>
      <c r="EFR12" s="46"/>
      <c r="EFS12" s="46"/>
      <c r="EFT12" s="46"/>
      <c r="EFU12" s="46"/>
      <c r="EFV12" s="46"/>
      <c r="EFW12" s="46"/>
      <c r="EFX12" s="46"/>
      <c r="EFY12" s="46"/>
      <c r="EFZ12" s="46"/>
      <c r="EGA12" s="46"/>
      <c r="EGB12" s="46"/>
      <c r="EGC12" s="46"/>
      <c r="EGD12" s="46"/>
      <c r="EGE12" s="46"/>
      <c r="EGF12" s="46"/>
      <c r="EGG12" s="46"/>
      <c r="EGH12" s="46"/>
      <c r="EGI12" s="46"/>
      <c r="EGJ12" s="46"/>
      <c r="EGK12" s="46"/>
      <c r="EGL12" s="46"/>
      <c r="EGM12" s="46"/>
      <c r="EGN12" s="46"/>
      <c r="EGO12" s="46"/>
      <c r="EGP12" s="46"/>
      <c r="EGQ12" s="46"/>
      <c r="EGR12" s="46"/>
      <c r="EGS12" s="46"/>
      <c r="EGT12" s="46"/>
      <c r="EGU12" s="46"/>
      <c r="EGV12" s="46"/>
      <c r="EGW12" s="46"/>
      <c r="EGX12" s="46"/>
      <c r="EGY12" s="46"/>
      <c r="EGZ12" s="46"/>
      <c r="EHA12" s="46"/>
      <c r="EHB12" s="46"/>
      <c r="EHC12" s="46"/>
      <c r="EHD12" s="46"/>
      <c r="EHE12" s="46"/>
      <c r="EHF12" s="46"/>
      <c r="EHG12" s="46"/>
      <c r="EHH12" s="46"/>
      <c r="EHI12" s="46"/>
      <c r="EHJ12" s="46"/>
      <c r="EHK12" s="46"/>
      <c r="EHL12" s="46"/>
      <c r="EHM12" s="46"/>
      <c r="EHN12" s="46"/>
      <c r="EHO12" s="46"/>
      <c r="EHP12" s="46"/>
      <c r="EHQ12" s="46"/>
      <c r="EHR12" s="46"/>
      <c r="EHS12" s="46"/>
      <c r="EHT12" s="46"/>
      <c r="EHU12" s="46"/>
      <c r="EHV12" s="46"/>
      <c r="EHW12" s="46"/>
      <c r="EHX12" s="46"/>
      <c r="EHY12" s="46"/>
      <c r="EHZ12" s="46"/>
      <c r="EIA12" s="46"/>
      <c r="EIB12" s="46"/>
      <c r="EIC12" s="46"/>
      <c r="EID12" s="46"/>
      <c r="EIE12" s="46"/>
      <c r="EIF12" s="46"/>
      <c r="EIG12" s="46"/>
      <c r="EIH12" s="46"/>
      <c r="EII12" s="46"/>
      <c r="EIJ12" s="46"/>
      <c r="EIK12" s="46"/>
      <c r="EIL12" s="46"/>
      <c r="EIM12" s="46"/>
      <c r="EIN12" s="46"/>
      <c r="EIO12" s="46"/>
      <c r="EIP12" s="46"/>
      <c r="EIQ12" s="46"/>
      <c r="EIR12" s="46"/>
      <c r="EIS12" s="46"/>
      <c r="EIT12" s="46"/>
      <c r="EIU12" s="46"/>
      <c r="EIV12" s="46"/>
      <c r="EIW12" s="46"/>
      <c r="EIX12" s="46"/>
      <c r="EIY12" s="46"/>
      <c r="EIZ12" s="46"/>
      <c r="EJA12" s="46"/>
      <c r="EJB12" s="46"/>
      <c r="EJC12" s="46"/>
      <c r="EJD12" s="46"/>
      <c r="EJE12" s="46"/>
      <c r="EJF12" s="46"/>
      <c r="EJG12" s="46"/>
      <c r="EJH12" s="46"/>
      <c r="EJI12" s="46"/>
      <c r="EJJ12" s="46"/>
      <c r="EJK12" s="46"/>
      <c r="EJL12" s="46"/>
      <c r="EJM12" s="46"/>
      <c r="EJN12" s="46"/>
      <c r="EJO12" s="46"/>
      <c r="EJP12" s="46"/>
      <c r="EJQ12" s="46"/>
      <c r="EJR12" s="46"/>
      <c r="EJS12" s="46"/>
      <c r="EJT12" s="46"/>
      <c r="EJU12" s="46"/>
      <c r="EJV12" s="46"/>
      <c r="EJW12" s="46"/>
      <c r="EJX12" s="46"/>
      <c r="EJY12" s="46"/>
      <c r="EJZ12" s="46"/>
      <c r="EKA12" s="46"/>
      <c r="EKB12" s="46"/>
      <c r="EKC12" s="46"/>
      <c r="EKD12" s="46"/>
      <c r="EKE12" s="46"/>
      <c r="EKF12" s="46"/>
      <c r="EKG12" s="46"/>
      <c r="EKH12" s="46"/>
      <c r="EKI12" s="46"/>
      <c r="EKJ12" s="46"/>
      <c r="EKK12" s="46"/>
      <c r="EKL12" s="46"/>
      <c r="EKM12" s="46"/>
      <c r="EKN12" s="46"/>
      <c r="EKO12" s="46"/>
      <c r="EKP12" s="46"/>
      <c r="EKQ12" s="46"/>
      <c r="EKR12" s="46"/>
      <c r="EKS12" s="46"/>
      <c r="EKT12" s="46"/>
      <c r="EKU12" s="46"/>
      <c r="EKV12" s="46"/>
      <c r="EKW12" s="46"/>
      <c r="EKX12" s="46"/>
      <c r="EKY12" s="46"/>
      <c r="EKZ12" s="46"/>
      <c r="ELA12" s="46"/>
      <c r="ELB12" s="46"/>
      <c r="ELC12" s="46"/>
      <c r="ELD12" s="46"/>
      <c r="ELE12" s="46"/>
      <c r="ELF12" s="46"/>
      <c r="ELG12" s="46"/>
      <c r="ELH12" s="46"/>
      <c r="ELI12" s="46"/>
      <c r="ELJ12" s="46"/>
      <c r="ELK12" s="46"/>
      <c r="ELL12" s="46"/>
      <c r="ELM12" s="46"/>
      <c r="ELN12" s="46"/>
      <c r="ELO12" s="46"/>
      <c r="ELP12" s="46"/>
      <c r="ELQ12" s="46"/>
      <c r="ELR12" s="46"/>
      <c r="ELS12" s="46"/>
      <c r="ELT12" s="46"/>
      <c r="ELU12" s="46"/>
      <c r="ELV12" s="46"/>
      <c r="ELW12" s="46"/>
      <c r="ELX12" s="46"/>
      <c r="ELY12" s="46"/>
      <c r="ELZ12" s="46"/>
      <c r="EMA12" s="46"/>
      <c r="EMB12" s="46"/>
      <c r="EMC12" s="46"/>
      <c r="EMD12" s="46"/>
      <c r="EME12" s="46"/>
      <c r="EMF12" s="46"/>
      <c r="EMG12" s="46"/>
      <c r="EMH12" s="46"/>
      <c r="EMI12" s="46"/>
      <c r="EMJ12" s="46"/>
      <c r="EMK12" s="46"/>
      <c r="EML12" s="46"/>
      <c r="EMM12" s="46"/>
      <c r="EMN12" s="46"/>
      <c r="EMO12" s="46"/>
      <c r="EMP12" s="46"/>
      <c r="EMQ12" s="46"/>
      <c r="EMR12" s="46"/>
      <c r="EMS12" s="46"/>
      <c r="EMT12" s="46"/>
      <c r="EMU12" s="46"/>
      <c r="EMV12" s="46"/>
      <c r="EMW12" s="46"/>
      <c r="EMX12" s="46"/>
      <c r="EMY12" s="46"/>
      <c r="EMZ12" s="46"/>
      <c r="ENA12" s="46"/>
      <c r="ENB12" s="46"/>
      <c r="ENC12" s="46"/>
      <c r="END12" s="46"/>
      <c r="ENE12" s="46"/>
      <c r="ENF12" s="46"/>
      <c r="ENG12" s="46"/>
      <c r="ENH12" s="46"/>
      <c r="ENI12" s="46"/>
      <c r="ENJ12" s="46"/>
      <c r="ENK12" s="46"/>
      <c r="ENL12" s="46"/>
      <c r="ENM12" s="46"/>
      <c r="ENN12" s="46"/>
      <c r="ENO12" s="46"/>
      <c r="ENP12" s="46"/>
      <c r="ENQ12" s="46"/>
      <c r="ENR12" s="46"/>
      <c r="ENS12" s="46"/>
      <c r="ENT12" s="46"/>
      <c r="ENU12" s="46"/>
      <c r="ENV12" s="46"/>
      <c r="ENW12" s="46"/>
      <c r="ENX12" s="46"/>
      <c r="ENY12" s="46"/>
      <c r="ENZ12" s="46"/>
      <c r="EOA12" s="46"/>
      <c r="EOB12" s="46"/>
      <c r="EOC12" s="46"/>
      <c r="EOD12" s="46"/>
      <c r="EOE12" s="46"/>
      <c r="EOF12" s="46"/>
      <c r="EOG12" s="46"/>
      <c r="EOH12" s="46"/>
      <c r="EOI12" s="46"/>
      <c r="EOJ12" s="46"/>
      <c r="EOK12" s="46"/>
      <c r="EOL12" s="46"/>
      <c r="EOM12" s="46"/>
      <c r="EON12" s="46"/>
      <c r="EOO12" s="46"/>
      <c r="EOP12" s="46"/>
      <c r="EOQ12" s="46"/>
      <c r="EOR12" s="46"/>
      <c r="EOS12" s="46"/>
      <c r="EOT12" s="46"/>
      <c r="EOU12" s="46"/>
      <c r="EOV12" s="46"/>
      <c r="EOW12" s="46"/>
      <c r="EOX12" s="46"/>
      <c r="EOY12" s="46"/>
      <c r="EOZ12" s="46"/>
      <c r="EPA12" s="46"/>
      <c r="EPB12" s="46"/>
      <c r="EPC12" s="46"/>
      <c r="EPD12" s="46"/>
      <c r="EPE12" s="46"/>
      <c r="EPF12" s="46"/>
      <c r="EPG12" s="46"/>
      <c r="EPH12" s="46"/>
      <c r="EPI12" s="46"/>
      <c r="EPJ12" s="46"/>
      <c r="EPK12" s="46"/>
      <c r="EPL12" s="46"/>
      <c r="EPM12" s="46"/>
      <c r="EPN12" s="46"/>
      <c r="EPO12" s="46"/>
      <c r="EPP12" s="46"/>
      <c r="EPQ12" s="46"/>
      <c r="EPR12" s="46"/>
      <c r="EPS12" s="46"/>
      <c r="EPT12" s="46"/>
      <c r="EPU12" s="46"/>
      <c r="EPV12" s="46"/>
      <c r="EPW12" s="46"/>
      <c r="EPX12" s="46"/>
      <c r="EPY12" s="46"/>
      <c r="EPZ12" s="46"/>
      <c r="EQA12" s="46"/>
      <c r="EQB12" s="46"/>
      <c r="EQC12" s="46"/>
      <c r="EQD12" s="46"/>
      <c r="EQE12" s="46"/>
      <c r="EQF12" s="46"/>
      <c r="EQG12" s="46"/>
      <c r="EQH12" s="46"/>
      <c r="EQI12" s="46"/>
      <c r="EQJ12" s="46"/>
      <c r="EQK12" s="46"/>
      <c r="EQL12" s="46"/>
      <c r="EQM12" s="46"/>
      <c r="EQN12" s="46"/>
      <c r="EQO12" s="46"/>
      <c r="EQP12" s="46"/>
      <c r="EQQ12" s="46"/>
      <c r="EQR12" s="46"/>
      <c r="EQS12" s="46"/>
      <c r="EQT12" s="46"/>
      <c r="EQU12" s="46"/>
      <c r="EQV12" s="46"/>
      <c r="EQW12" s="46"/>
      <c r="EQX12" s="46"/>
      <c r="EQY12" s="46"/>
      <c r="EQZ12" s="46"/>
      <c r="ERA12" s="46"/>
      <c r="ERB12" s="46"/>
      <c r="ERC12" s="46"/>
      <c r="ERD12" s="46"/>
      <c r="ERE12" s="46"/>
      <c r="ERF12" s="46"/>
      <c r="ERG12" s="46"/>
      <c r="ERH12" s="46"/>
      <c r="ERI12" s="46"/>
      <c r="ERJ12" s="46"/>
      <c r="ERK12" s="46"/>
      <c r="ERL12" s="46"/>
      <c r="ERM12" s="46"/>
      <c r="ERN12" s="46"/>
      <c r="ERO12" s="46"/>
      <c r="ERP12" s="46"/>
      <c r="ERQ12" s="46"/>
      <c r="ERR12" s="46"/>
      <c r="ERS12" s="46"/>
      <c r="ERT12" s="46"/>
      <c r="ERU12" s="46"/>
      <c r="ERV12" s="46"/>
      <c r="ERW12" s="46"/>
      <c r="ERX12" s="46"/>
      <c r="ERY12" s="46"/>
      <c r="ERZ12" s="46"/>
      <c r="ESA12" s="46"/>
      <c r="ESB12" s="46"/>
      <c r="ESC12" s="46"/>
      <c r="ESD12" s="46"/>
      <c r="ESE12" s="46"/>
      <c r="ESF12" s="46"/>
      <c r="ESG12" s="46"/>
      <c r="ESH12" s="46"/>
      <c r="ESI12" s="46"/>
      <c r="ESJ12" s="46"/>
      <c r="ESK12" s="46"/>
      <c r="ESL12" s="46"/>
      <c r="ESM12" s="46"/>
      <c r="ESN12" s="46"/>
      <c r="ESO12" s="46"/>
      <c r="ESP12" s="46"/>
      <c r="ESQ12" s="46"/>
      <c r="ESR12" s="46"/>
      <c r="ESS12" s="46"/>
      <c r="EST12" s="46"/>
      <c r="ESU12" s="46"/>
      <c r="ESV12" s="46"/>
      <c r="ESW12" s="46"/>
      <c r="ESX12" s="46"/>
      <c r="ESY12" s="46"/>
      <c r="ESZ12" s="46"/>
      <c r="ETA12" s="46"/>
      <c r="ETB12" s="46"/>
      <c r="ETC12" s="46"/>
      <c r="ETD12" s="46"/>
      <c r="ETE12" s="46"/>
      <c r="ETF12" s="46"/>
      <c r="ETG12" s="46"/>
      <c r="ETH12" s="46"/>
      <c r="ETI12" s="46"/>
      <c r="ETJ12" s="46"/>
      <c r="ETK12" s="46"/>
      <c r="ETL12" s="46"/>
      <c r="ETM12" s="46"/>
      <c r="ETN12" s="46"/>
      <c r="ETO12" s="46"/>
      <c r="ETP12" s="46"/>
      <c r="ETQ12" s="46"/>
      <c r="ETR12" s="46"/>
      <c r="ETS12" s="46"/>
      <c r="ETT12" s="46"/>
      <c r="ETU12" s="46"/>
      <c r="ETV12" s="46"/>
      <c r="ETW12" s="46"/>
      <c r="ETX12" s="46"/>
      <c r="ETY12" s="46"/>
      <c r="ETZ12" s="46"/>
      <c r="EUA12" s="46"/>
      <c r="EUB12" s="46"/>
      <c r="EUC12" s="46"/>
      <c r="EUD12" s="46"/>
      <c r="EUE12" s="46"/>
      <c r="EUF12" s="46"/>
      <c r="EUG12" s="46"/>
      <c r="EUH12" s="46"/>
      <c r="EUI12" s="46"/>
      <c r="EUJ12" s="46"/>
      <c r="EUK12" s="46"/>
      <c r="EUL12" s="46"/>
      <c r="EUM12" s="46"/>
      <c r="EUN12" s="46"/>
      <c r="EUO12" s="46"/>
      <c r="EUP12" s="46"/>
      <c r="EUQ12" s="46"/>
      <c r="EUR12" s="46"/>
      <c r="EUS12" s="46"/>
      <c r="EUT12" s="46"/>
      <c r="EUU12" s="46"/>
      <c r="EUV12" s="46"/>
      <c r="EUW12" s="46"/>
      <c r="EUX12" s="46"/>
      <c r="EUY12" s="46"/>
      <c r="EUZ12" s="46"/>
      <c r="EVA12" s="46"/>
      <c r="EVB12" s="46"/>
      <c r="EVC12" s="46"/>
      <c r="EVD12" s="46"/>
      <c r="EVE12" s="46"/>
      <c r="EVF12" s="46"/>
      <c r="EVG12" s="46"/>
      <c r="EVH12" s="46"/>
      <c r="EVI12" s="46"/>
      <c r="EVJ12" s="46"/>
      <c r="EVK12" s="46"/>
      <c r="EVL12" s="46"/>
      <c r="EVM12" s="46"/>
      <c r="EVN12" s="46"/>
      <c r="EVO12" s="46"/>
      <c r="EVP12" s="46"/>
      <c r="EVQ12" s="46"/>
      <c r="EVR12" s="46"/>
      <c r="EVS12" s="46"/>
      <c r="EVT12" s="46"/>
      <c r="EVU12" s="46"/>
      <c r="EVV12" s="46"/>
      <c r="EVW12" s="46"/>
      <c r="EVX12" s="46"/>
      <c r="EVY12" s="46"/>
      <c r="EVZ12" s="46"/>
      <c r="EWA12" s="46"/>
      <c r="EWB12" s="46"/>
      <c r="EWC12" s="46"/>
      <c r="EWD12" s="46"/>
      <c r="EWE12" s="46"/>
      <c r="EWF12" s="46"/>
      <c r="EWG12" s="46"/>
      <c r="EWH12" s="46"/>
      <c r="EWI12" s="46"/>
      <c r="EWJ12" s="46"/>
      <c r="EWK12" s="46"/>
      <c r="EWL12" s="46"/>
      <c r="EWM12" s="46"/>
      <c r="EWN12" s="46"/>
      <c r="EWO12" s="46"/>
      <c r="EWP12" s="46"/>
      <c r="EWQ12" s="46"/>
      <c r="EWR12" s="46"/>
      <c r="EWS12" s="46"/>
      <c r="EWT12" s="46"/>
      <c r="EWU12" s="46"/>
      <c r="EWV12" s="46"/>
      <c r="EWW12" s="46"/>
      <c r="EWX12" s="46"/>
      <c r="EWY12" s="46"/>
      <c r="EWZ12" s="46"/>
      <c r="EXA12" s="46"/>
      <c r="EXB12" s="46"/>
      <c r="EXC12" s="46"/>
      <c r="EXD12" s="46"/>
      <c r="EXE12" s="46"/>
      <c r="EXF12" s="46"/>
      <c r="EXG12" s="46"/>
      <c r="EXH12" s="46"/>
      <c r="EXI12" s="46"/>
      <c r="EXJ12" s="46"/>
      <c r="EXK12" s="46"/>
      <c r="EXL12" s="46"/>
      <c r="EXM12" s="46"/>
      <c r="EXN12" s="46"/>
      <c r="EXO12" s="46"/>
      <c r="EXP12" s="46"/>
      <c r="EXQ12" s="46"/>
      <c r="EXR12" s="46"/>
      <c r="EXS12" s="46"/>
      <c r="EXT12" s="46"/>
      <c r="EXU12" s="46"/>
      <c r="EXV12" s="46"/>
      <c r="EXW12" s="46"/>
      <c r="EXX12" s="46"/>
      <c r="EXY12" s="46"/>
      <c r="EXZ12" s="46"/>
      <c r="EYA12" s="46"/>
      <c r="EYB12" s="46"/>
      <c r="EYC12" s="46"/>
      <c r="EYD12" s="46"/>
      <c r="EYE12" s="46"/>
      <c r="EYF12" s="46"/>
      <c r="EYG12" s="46"/>
      <c r="EYH12" s="46"/>
      <c r="EYI12" s="46"/>
      <c r="EYJ12" s="46"/>
      <c r="EYK12" s="46"/>
      <c r="EYL12" s="46"/>
      <c r="EYM12" s="46"/>
      <c r="EYN12" s="46"/>
      <c r="EYO12" s="46"/>
      <c r="EYP12" s="46"/>
      <c r="EYQ12" s="46"/>
      <c r="EYR12" s="46"/>
      <c r="EYS12" s="46"/>
      <c r="EYT12" s="46"/>
      <c r="EYU12" s="46"/>
      <c r="EYV12" s="46"/>
      <c r="EYW12" s="46"/>
      <c r="EYX12" s="46"/>
      <c r="EYY12" s="46"/>
      <c r="EYZ12" s="46"/>
      <c r="EZA12" s="46"/>
      <c r="EZB12" s="46"/>
      <c r="EZC12" s="46"/>
      <c r="EZD12" s="46"/>
      <c r="EZE12" s="46"/>
      <c r="EZF12" s="46"/>
      <c r="EZG12" s="46"/>
      <c r="EZH12" s="46"/>
      <c r="EZI12" s="46"/>
      <c r="EZJ12" s="46"/>
      <c r="EZK12" s="46"/>
      <c r="EZL12" s="46"/>
      <c r="EZM12" s="46"/>
      <c r="EZN12" s="46"/>
      <c r="EZO12" s="46"/>
      <c r="EZP12" s="46"/>
      <c r="EZQ12" s="46"/>
      <c r="EZR12" s="46"/>
      <c r="EZS12" s="46"/>
      <c r="EZT12" s="46"/>
      <c r="EZU12" s="46"/>
      <c r="EZV12" s="46"/>
      <c r="EZW12" s="46"/>
      <c r="EZX12" s="46"/>
      <c r="EZY12" s="46"/>
      <c r="EZZ12" s="46"/>
      <c r="FAA12" s="46"/>
      <c r="FAB12" s="46"/>
      <c r="FAC12" s="46"/>
      <c r="FAD12" s="46"/>
      <c r="FAE12" s="46"/>
      <c r="FAF12" s="46"/>
      <c r="FAG12" s="46"/>
      <c r="FAH12" s="46"/>
      <c r="FAI12" s="46"/>
      <c r="FAJ12" s="46"/>
      <c r="FAK12" s="46"/>
      <c r="FAL12" s="46"/>
      <c r="FAM12" s="46"/>
      <c r="FAN12" s="46"/>
      <c r="FAO12" s="46"/>
      <c r="FAP12" s="46"/>
      <c r="FAQ12" s="46"/>
      <c r="FAR12" s="46"/>
      <c r="FAS12" s="46"/>
      <c r="FAT12" s="46"/>
      <c r="FAU12" s="46"/>
      <c r="FAV12" s="46"/>
      <c r="FAW12" s="46"/>
      <c r="FAX12" s="46"/>
      <c r="FAY12" s="46"/>
      <c r="FAZ12" s="46"/>
      <c r="FBA12" s="46"/>
      <c r="FBB12" s="46"/>
      <c r="FBC12" s="46"/>
      <c r="FBD12" s="46"/>
      <c r="FBE12" s="46"/>
      <c r="FBF12" s="46"/>
      <c r="FBG12" s="46"/>
      <c r="FBH12" s="46"/>
      <c r="FBI12" s="46"/>
      <c r="FBJ12" s="46"/>
      <c r="FBK12" s="46"/>
      <c r="FBL12" s="46"/>
      <c r="FBM12" s="46"/>
      <c r="FBN12" s="46"/>
      <c r="FBO12" s="46"/>
      <c r="FBP12" s="46"/>
      <c r="FBQ12" s="46"/>
      <c r="FBR12" s="46"/>
      <c r="FBS12" s="46"/>
      <c r="FBT12" s="46"/>
      <c r="FBU12" s="46"/>
      <c r="FBV12" s="46"/>
      <c r="FBW12" s="46"/>
      <c r="FBX12" s="46"/>
      <c r="FBY12" s="46"/>
      <c r="FBZ12" s="46"/>
      <c r="FCA12" s="46"/>
      <c r="FCB12" s="46"/>
      <c r="FCC12" s="46"/>
      <c r="FCD12" s="46"/>
      <c r="FCE12" s="46"/>
      <c r="FCF12" s="46"/>
      <c r="FCG12" s="46"/>
      <c r="FCH12" s="46"/>
      <c r="FCI12" s="46"/>
      <c r="FCJ12" s="46"/>
      <c r="FCK12" s="46"/>
      <c r="FCL12" s="46"/>
      <c r="FCM12" s="46"/>
      <c r="FCN12" s="46"/>
      <c r="FCO12" s="46"/>
      <c r="FCP12" s="46"/>
      <c r="FCQ12" s="46"/>
      <c r="FCR12" s="46"/>
      <c r="FCS12" s="46"/>
      <c r="FCT12" s="46"/>
      <c r="FCU12" s="46"/>
      <c r="FCV12" s="46"/>
      <c r="FCW12" s="46"/>
      <c r="FCX12" s="46"/>
      <c r="FCY12" s="46"/>
      <c r="FCZ12" s="46"/>
      <c r="FDA12" s="46"/>
      <c r="FDB12" s="46"/>
      <c r="FDC12" s="46"/>
      <c r="FDD12" s="46"/>
      <c r="FDE12" s="46"/>
      <c r="FDF12" s="46"/>
      <c r="FDG12" s="46"/>
      <c r="FDH12" s="46"/>
      <c r="FDI12" s="46"/>
      <c r="FDJ12" s="46"/>
      <c r="FDK12" s="46"/>
      <c r="FDL12" s="46"/>
      <c r="FDM12" s="46"/>
      <c r="FDN12" s="46"/>
      <c r="FDO12" s="46"/>
      <c r="FDP12" s="46"/>
      <c r="FDQ12" s="46"/>
      <c r="FDR12" s="46"/>
      <c r="FDS12" s="46"/>
      <c r="FDT12" s="46"/>
      <c r="FDU12" s="46"/>
      <c r="FDV12" s="46"/>
      <c r="FDW12" s="46"/>
      <c r="FDX12" s="46"/>
      <c r="FDY12" s="46"/>
      <c r="FDZ12" s="46"/>
      <c r="FEA12" s="46"/>
      <c r="FEB12" s="46"/>
      <c r="FEC12" s="46"/>
      <c r="FED12" s="46"/>
      <c r="FEE12" s="46"/>
      <c r="FEF12" s="46"/>
      <c r="FEG12" s="46"/>
      <c r="FEH12" s="46"/>
      <c r="FEI12" s="46"/>
      <c r="FEJ12" s="46"/>
      <c r="FEK12" s="46"/>
      <c r="FEL12" s="46"/>
      <c r="FEM12" s="46"/>
      <c r="FEN12" s="46"/>
      <c r="FEO12" s="46"/>
      <c r="FEP12" s="46"/>
      <c r="FEQ12" s="46"/>
      <c r="FER12" s="46"/>
      <c r="FES12" s="46"/>
      <c r="FET12" s="46"/>
      <c r="FEU12" s="46"/>
      <c r="FEV12" s="46"/>
      <c r="FEW12" s="46"/>
      <c r="FEX12" s="46"/>
      <c r="FEY12" s="46"/>
      <c r="FEZ12" s="46"/>
      <c r="FFA12" s="46"/>
      <c r="FFB12" s="46"/>
      <c r="FFC12" s="46"/>
      <c r="FFD12" s="46"/>
      <c r="FFE12" s="46"/>
      <c r="FFF12" s="46"/>
      <c r="FFG12" s="46"/>
      <c r="FFH12" s="46"/>
      <c r="FFI12" s="46"/>
      <c r="FFJ12" s="46"/>
      <c r="FFK12" s="46"/>
      <c r="FFL12" s="46"/>
      <c r="FFM12" s="46"/>
      <c r="FFN12" s="46"/>
      <c r="FFO12" s="46"/>
      <c r="FFP12" s="46"/>
      <c r="FFQ12" s="46"/>
      <c r="FFR12" s="46"/>
      <c r="FFS12" s="46"/>
      <c r="FFT12" s="46"/>
      <c r="FFU12" s="46"/>
      <c r="FFV12" s="46"/>
      <c r="FFW12" s="46"/>
      <c r="FFX12" s="46"/>
      <c r="FFY12" s="46"/>
      <c r="FFZ12" s="46"/>
      <c r="FGA12" s="46"/>
      <c r="FGB12" s="46"/>
      <c r="FGC12" s="46"/>
      <c r="FGD12" s="46"/>
      <c r="FGE12" s="46"/>
      <c r="FGF12" s="46"/>
      <c r="FGG12" s="46"/>
      <c r="FGH12" s="46"/>
      <c r="FGI12" s="46"/>
      <c r="FGJ12" s="46"/>
      <c r="FGK12" s="46"/>
      <c r="FGL12" s="46"/>
      <c r="FGM12" s="46"/>
      <c r="FGN12" s="46"/>
      <c r="FGO12" s="46"/>
      <c r="FGP12" s="46"/>
      <c r="FGQ12" s="46"/>
      <c r="FGR12" s="46"/>
      <c r="FGS12" s="46"/>
      <c r="FGT12" s="46"/>
      <c r="FGU12" s="46"/>
      <c r="FGV12" s="46"/>
      <c r="FGW12" s="46"/>
      <c r="FGX12" s="46"/>
      <c r="FGY12" s="46"/>
      <c r="FGZ12" s="46"/>
      <c r="FHA12" s="46"/>
      <c r="FHB12" s="46"/>
      <c r="FHC12" s="46"/>
      <c r="FHD12" s="46"/>
      <c r="FHE12" s="46"/>
      <c r="FHF12" s="46"/>
      <c r="FHG12" s="46"/>
      <c r="FHH12" s="46"/>
      <c r="FHI12" s="46"/>
      <c r="FHJ12" s="46"/>
      <c r="FHK12" s="46"/>
      <c r="FHL12" s="46"/>
      <c r="FHM12" s="46"/>
      <c r="FHN12" s="46"/>
      <c r="FHO12" s="46"/>
      <c r="FHP12" s="46"/>
      <c r="FHQ12" s="46"/>
      <c r="FHR12" s="46"/>
      <c r="FHS12" s="46"/>
      <c r="FHT12" s="46"/>
      <c r="FHU12" s="46"/>
      <c r="FHV12" s="46"/>
      <c r="FHW12" s="46"/>
      <c r="FHX12" s="46"/>
      <c r="FHY12" s="46"/>
      <c r="FHZ12" s="46"/>
      <c r="FIA12" s="46"/>
      <c r="FIB12" s="46"/>
      <c r="FIC12" s="46"/>
      <c r="FID12" s="46"/>
      <c r="FIE12" s="46"/>
      <c r="FIF12" s="46"/>
      <c r="FIG12" s="46"/>
      <c r="FIH12" s="46"/>
      <c r="FII12" s="46"/>
      <c r="FIJ12" s="46"/>
      <c r="FIK12" s="46"/>
      <c r="FIL12" s="46"/>
      <c r="FIM12" s="46"/>
      <c r="FIN12" s="46"/>
      <c r="FIO12" s="46"/>
      <c r="FIP12" s="46"/>
      <c r="FIQ12" s="46"/>
      <c r="FIR12" s="46"/>
      <c r="FIS12" s="46"/>
      <c r="FIT12" s="46"/>
      <c r="FIU12" s="46"/>
      <c r="FIV12" s="46"/>
      <c r="FIW12" s="46"/>
      <c r="FIX12" s="46"/>
      <c r="FIY12" s="46"/>
      <c r="FIZ12" s="46"/>
      <c r="FJA12" s="46"/>
      <c r="FJB12" s="46"/>
      <c r="FJC12" s="46"/>
      <c r="FJD12" s="46"/>
      <c r="FJE12" s="46"/>
      <c r="FJF12" s="46"/>
      <c r="FJG12" s="46"/>
      <c r="FJH12" s="46"/>
      <c r="FJI12" s="46"/>
      <c r="FJJ12" s="46"/>
      <c r="FJK12" s="46"/>
      <c r="FJL12" s="46"/>
      <c r="FJM12" s="46"/>
      <c r="FJN12" s="46"/>
      <c r="FJO12" s="46"/>
      <c r="FJP12" s="46"/>
      <c r="FJQ12" s="46"/>
      <c r="FJR12" s="46"/>
      <c r="FJS12" s="46"/>
      <c r="FJT12" s="46"/>
      <c r="FJU12" s="46"/>
      <c r="FJV12" s="46"/>
      <c r="FJW12" s="46"/>
      <c r="FJX12" s="46"/>
      <c r="FJY12" s="46"/>
      <c r="FJZ12" s="46"/>
      <c r="FKA12" s="46"/>
      <c r="FKB12" s="46"/>
      <c r="FKC12" s="46"/>
      <c r="FKD12" s="46"/>
      <c r="FKE12" s="46"/>
      <c r="FKF12" s="46"/>
      <c r="FKG12" s="46"/>
      <c r="FKH12" s="46"/>
      <c r="FKI12" s="46"/>
      <c r="FKJ12" s="46"/>
      <c r="FKK12" s="46"/>
      <c r="FKL12" s="46"/>
      <c r="FKM12" s="46"/>
      <c r="FKN12" s="46"/>
      <c r="FKO12" s="46"/>
      <c r="FKP12" s="46"/>
      <c r="FKQ12" s="46"/>
      <c r="FKR12" s="46"/>
      <c r="FKS12" s="46"/>
      <c r="FKT12" s="46"/>
      <c r="FKU12" s="46"/>
      <c r="FKV12" s="46"/>
      <c r="FKW12" s="46"/>
      <c r="FKX12" s="46"/>
      <c r="FKY12" s="46"/>
      <c r="FKZ12" s="46"/>
      <c r="FLA12" s="46"/>
      <c r="FLB12" s="46"/>
      <c r="FLC12" s="46"/>
      <c r="FLD12" s="46"/>
      <c r="FLE12" s="46"/>
      <c r="FLF12" s="46"/>
      <c r="FLG12" s="46"/>
      <c r="FLH12" s="46"/>
      <c r="FLI12" s="46"/>
      <c r="FLJ12" s="46"/>
      <c r="FLK12" s="46"/>
      <c r="FLL12" s="46"/>
      <c r="FLM12" s="46"/>
      <c r="FLN12" s="46"/>
      <c r="FLO12" s="46"/>
      <c r="FLP12" s="46"/>
      <c r="FLQ12" s="46"/>
      <c r="FLR12" s="46"/>
      <c r="FLS12" s="46"/>
      <c r="FLT12" s="46"/>
      <c r="FLU12" s="46"/>
      <c r="FLV12" s="46"/>
      <c r="FLW12" s="46"/>
      <c r="FLX12" s="46"/>
      <c r="FLY12" s="46"/>
      <c r="FLZ12" s="46"/>
      <c r="FMA12" s="46"/>
      <c r="FMB12" s="46"/>
      <c r="FMC12" s="46"/>
      <c r="FMD12" s="46"/>
      <c r="FME12" s="46"/>
      <c r="FMF12" s="46"/>
      <c r="FMG12" s="46"/>
      <c r="FMH12" s="46"/>
      <c r="FMI12" s="46"/>
      <c r="FMJ12" s="46"/>
      <c r="FMK12" s="46"/>
      <c r="FML12" s="46"/>
      <c r="FMM12" s="46"/>
      <c r="FMN12" s="46"/>
      <c r="FMO12" s="46"/>
      <c r="FMP12" s="46"/>
      <c r="FMQ12" s="46"/>
      <c r="FMR12" s="46"/>
      <c r="FMS12" s="46"/>
      <c r="FMT12" s="46"/>
      <c r="FMU12" s="46"/>
      <c r="FMV12" s="46"/>
      <c r="FMW12" s="46"/>
      <c r="FMX12" s="46"/>
      <c r="FMY12" s="46"/>
      <c r="FMZ12" s="46"/>
      <c r="FNA12" s="46"/>
      <c r="FNB12" s="46"/>
      <c r="FNC12" s="46"/>
      <c r="FND12" s="46"/>
      <c r="FNE12" s="46"/>
      <c r="FNF12" s="46"/>
      <c r="FNG12" s="46"/>
      <c r="FNH12" s="46"/>
      <c r="FNI12" s="46"/>
      <c r="FNJ12" s="46"/>
      <c r="FNK12" s="46"/>
      <c r="FNL12" s="46"/>
      <c r="FNM12" s="46"/>
      <c r="FNN12" s="46"/>
      <c r="FNO12" s="46"/>
      <c r="FNP12" s="46"/>
      <c r="FNQ12" s="46"/>
      <c r="FNR12" s="46"/>
      <c r="FNS12" s="46"/>
      <c r="FNT12" s="46"/>
      <c r="FNU12" s="46"/>
      <c r="FNV12" s="46"/>
      <c r="FNW12" s="46"/>
      <c r="FNX12" s="46"/>
      <c r="FNY12" s="46"/>
      <c r="FNZ12" s="46"/>
      <c r="FOA12" s="46"/>
      <c r="FOB12" s="46"/>
      <c r="FOC12" s="46"/>
      <c r="FOD12" s="46"/>
      <c r="FOE12" s="46"/>
      <c r="FOF12" s="46"/>
      <c r="FOG12" s="46"/>
      <c r="FOH12" s="46"/>
      <c r="FOI12" s="46"/>
      <c r="FOJ12" s="46"/>
      <c r="FOK12" s="46"/>
      <c r="FOL12" s="46"/>
      <c r="FOM12" s="46"/>
      <c r="FON12" s="46"/>
      <c r="FOO12" s="46"/>
      <c r="FOP12" s="46"/>
      <c r="FOQ12" s="46"/>
      <c r="FOR12" s="46"/>
      <c r="FOS12" s="46"/>
      <c r="FOT12" s="46"/>
      <c r="FOU12" s="46"/>
      <c r="FOV12" s="46"/>
      <c r="FOW12" s="46"/>
      <c r="FOX12" s="46"/>
      <c r="FOY12" s="46"/>
      <c r="FOZ12" s="46"/>
      <c r="FPA12" s="46"/>
      <c r="FPB12" s="46"/>
      <c r="FPC12" s="46"/>
      <c r="FPD12" s="46"/>
      <c r="FPE12" s="46"/>
      <c r="FPF12" s="46"/>
      <c r="FPG12" s="46"/>
      <c r="FPH12" s="46"/>
      <c r="FPI12" s="46"/>
      <c r="FPJ12" s="46"/>
      <c r="FPK12" s="46"/>
      <c r="FPL12" s="46"/>
      <c r="FPM12" s="46"/>
      <c r="FPN12" s="46"/>
      <c r="FPO12" s="46"/>
      <c r="FPP12" s="46"/>
      <c r="FPQ12" s="46"/>
      <c r="FPR12" s="46"/>
      <c r="FPS12" s="46"/>
      <c r="FPT12" s="46"/>
      <c r="FPU12" s="46"/>
      <c r="FPV12" s="46"/>
      <c r="FPW12" s="46"/>
      <c r="FPX12" s="46"/>
      <c r="FPY12" s="46"/>
      <c r="FPZ12" s="46"/>
      <c r="FQA12" s="46"/>
      <c r="FQB12" s="46"/>
      <c r="FQC12" s="46"/>
      <c r="FQD12" s="46"/>
      <c r="FQE12" s="46"/>
      <c r="FQF12" s="46"/>
      <c r="FQG12" s="46"/>
      <c r="FQH12" s="46"/>
      <c r="FQI12" s="46"/>
      <c r="FQJ12" s="46"/>
      <c r="FQK12" s="46"/>
      <c r="FQL12" s="46"/>
      <c r="FQM12" s="46"/>
      <c r="FQN12" s="46"/>
      <c r="FQO12" s="46"/>
      <c r="FQP12" s="46"/>
      <c r="FQQ12" s="46"/>
      <c r="FQR12" s="46"/>
      <c r="FQS12" s="46"/>
      <c r="FQT12" s="46"/>
      <c r="FQU12" s="46"/>
      <c r="FQV12" s="46"/>
      <c r="FQW12" s="46"/>
      <c r="FQX12" s="46"/>
      <c r="FQY12" s="46"/>
      <c r="FQZ12" s="46"/>
      <c r="FRA12" s="46"/>
      <c r="FRB12" s="46"/>
      <c r="FRC12" s="46"/>
      <c r="FRD12" s="46"/>
      <c r="FRE12" s="46"/>
      <c r="FRF12" s="46"/>
      <c r="FRG12" s="46"/>
      <c r="FRH12" s="46"/>
      <c r="FRI12" s="46"/>
      <c r="FRJ12" s="46"/>
      <c r="FRK12" s="46"/>
      <c r="FRL12" s="46"/>
      <c r="FRM12" s="46"/>
      <c r="FRN12" s="46"/>
      <c r="FRO12" s="46"/>
      <c r="FRP12" s="46"/>
      <c r="FRQ12" s="46"/>
      <c r="FRR12" s="46"/>
      <c r="FRS12" s="46"/>
      <c r="FRT12" s="46"/>
      <c r="FRU12" s="46"/>
      <c r="FRV12" s="46"/>
      <c r="FRW12" s="46"/>
      <c r="FRX12" s="46"/>
      <c r="FRY12" s="46"/>
      <c r="FRZ12" s="46"/>
      <c r="FSA12" s="46"/>
      <c r="FSB12" s="46"/>
      <c r="FSC12" s="46"/>
      <c r="FSD12" s="46"/>
      <c r="FSE12" s="46"/>
      <c r="FSF12" s="46"/>
      <c r="FSG12" s="46"/>
      <c r="FSH12" s="46"/>
      <c r="FSI12" s="46"/>
      <c r="FSJ12" s="46"/>
      <c r="FSK12" s="46"/>
      <c r="FSL12" s="46"/>
      <c r="FSM12" s="46"/>
      <c r="FSN12" s="46"/>
      <c r="FSO12" s="46"/>
      <c r="FSP12" s="46"/>
      <c r="FSQ12" s="46"/>
      <c r="FSR12" s="46"/>
      <c r="FSS12" s="46"/>
      <c r="FST12" s="46"/>
      <c r="FSU12" s="46"/>
      <c r="FSV12" s="46"/>
      <c r="FSW12" s="46"/>
      <c r="FSX12" s="46"/>
      <c r="FSY12" s="46"/>
      <c r="FSZ12" s="46"/>
      <c r="FTA12" s="46"/>
      <c r="FTB12" s="46"/>
      <c r="FTC12" s="46"/>
      <c r="FTD12" s="46"/>
      <c r="FTE12" s="46"/>
      <c r="FTF12" s="46"/>
      <c r="FTG12" s="46"/>
      <c r="FTH12" s="46"/>
      <c r="FTI12" s="46"/>
      <c r="FTJ12" s="46"/>
      <c r="FTK12" s="46"/>
      <c r="FTL12" s="46"/>
      <c r="FTM12" s="46"/>
      <c r="FTN12" s="46"/>
      <c r="FTO12" s="46"/>
      <c r="FTP12" s="46"/>
      <c r="FTQ12" s="46"/>
      <c r="FTR12" s="46"/>
      <c r="FTS12" s="46"/>
      <c r="FTT12" s="46"/>
      <c r="FTU12" s="46"/>
      <c r="FTV12" s="46"/>
      <c r="FTW12" s="46"/>
      <c r="FTX12" s="46"/>
      <c r="FTY12" s="46"/>
      <c r="FTZ12" s="46"/>
      <c r="FUA12" s="46"/>
      <c r="FUB12" s="46"/>
      <c r="FUC12" s="46"/>
      <c r="FUD12" s="46"/>
      <c r="FUE12" s="46"/>
      <c r="FUF12" s="46"/>
      <c r="FUG12" s="46"/>
      <c r="FUH12" s="46"/>
      <c r="FUI12" s="46"/>
      <c r="FUJ12" s="46"/>
      <c r="FUK12" s="46"/>
      <c r="FUL12" s="46"/>
      <c r="FUM12" s="46"/>
      <c r="FUN12" s="46"/>
      <c r="FUO12" s="46"/>
      <c r="FUP12" s="46"/>
      <c r="FUQ12" s="46"/>
      <c r="FUR12" s="46"/>
      <c r="FUS12" s="46"/>
      <c r="FUT12" s="46"/>
      <c r="FUU12" s="46"/>
      <c r="FUV12" s="46"/>
      <c r="FUW12" s="46"/>
      <c r="FUX12" s="46"/>
      <c r="FUY12" s="46"/>
      <c r="FUZ12" s="46"/>
      <c r="FVA12" s="46"/>
      <c r="FVB12" s="46"/>
      <c r="FVC12" s="46"/>
      <c r="FVD12" s="46"/>
      <c r="FVE12" s="46"/>
      <c r="FVF12" s="46"/>
      <c r="FVG12" s="46"/>
      <c r="FVH12" s="46"/>
      <c r="FVI12" s="46"/>
      <c r="FVJ12" s="46"/>
      <c r="FVK12" s="46"/>
      <c r="FVL12" s="46"/>
      <c r="FVM12" s="46"/>
      <c r="FVN12" s="46"/>
      <c r="FVO12" s="46"/>
      <c r="FVP12" s="46"/>
      <c r="FVQ12" s="46"/>
      <c r="FVR12" s="46"/>
      <c r="FVS12" s="46"/>
      <c r="FVT12" s="46"/>
      <c r="FVU12" s="46"/>
      <c r="FVV12" s="46"/>
      <c r="FVW12" s="46"/>
      <c r="FVX12" s="46"/>
      <c r="FVY12" s="46"/>
      <c r="FVZ12" s="46"/>
      <c r="FWA12" s="46"/>
      <c r="FWB12" s="46"/>
      <c r="FWC12" s="46"/>
      <c r="FWD12" s="46"/>
      <c r="FWE12" s="46"/>
      <c r="FWF12" s="46"/>
      <c r="FWG12" s="46"/>
      <c r="FWH12" s="46"/>
      <c r="FWI12" s="46"/>
      <c r="FWJ12" s="46"/>
      <c r="FWK12" s="46"/>
      <c r="FWL12" s="46"/>
      <c r="FWM12" s="46"/>
      <c r="FWN12" s="46"/>
      <c r="FWO12" s="46"/>
      <c r="FWP12" s="46"/>
      <c r="FWQ12" s="46"/>
      <c r="FWR12" s="46"/>
      <c r="FWS12" s="46"/>
      <c r="FWT12" s="46"/>
      <c r="FWU12" s="46"/>
      <c r="FWV12" s="46"/>
      <c r="FWW12" s="46"/>
      <c r="FWX12" s="46"/>
      <c r="FWY12" s="46"/>
      <c r="FWZ12" s="46"/>
      <c r="FXA12" s="46"/>
      <c r="FXB12" s="46"/>
      <c r="FXC12" s="46"/>
      <c r="FXD12" s="46"/>
      <c r="FXE12" s="46"/>
      <c r="FXF12" s="46"/>
      <c r="FXG12" s="46"/>
      <c r="FXH12" s="46"/>
      <c r="FXI12" s="46"/>
      <c r="FXJ12" s="46"/>
      <c r="FXK12" s="46"/>
      <c r="FXL12" s="46"/>
      <c r="FXM12" s="46"/>
      <c r="FXN12" s="46"/>
      <c r="FXO12" s="46"/>
      <c r="FXP12" s="46"/>
      <c r="FXQ12" s="46"/>
      <c r="FXR12" s="46"/>
      <c r="FXS12" s="46"/>
      <c r="FXT12" s="46"/>
      <c r="FXU12" s="46"/>
      <c r="FXV12" s="46"/>
      <c r="FXW12" s="46"/>
      <c r="FXX12" s="46"/>
      <c r="FXY12" s="46"/>
      <c r="FXZ12" s="46"/>
      <c r="FYA12" s="46"/>
      <c r="FYB12" s="46"/>
      <c r="FYC12" s="46"/>
      <c r="FYD12" s="46"/>
      <c r="FYE12" s="46"/>
      <c r="FYF12" s="46"/>
      <c r="FYG12" s="46"/>
      <c r="FYH12" s="46"/>
      <c r="FYI12" s="46"/>
      <c r="FYJ12" s="46"/>
      <c r="FYK12" s="46"/>
      <c r="FYL12" s="46"/>
      <c r="FYM12" s="46"/>
      <c r="FYN12" s="46"/>
      <c r="FYO12" s="46"/>
      <c r="FYP12" s="46"/>
      <c r="FYQ12" s="46"/>
      <c r="FYR12" s="46"/>
      <c r="FYS12" s="46"/>
      <c r="FYT12" s="46"/>
      <c r="FYU12" s="46"/>
      <c r="FYV12" s="46"/>
      <c r="FYW12" s="46"/>
      <c r="FYX12" s="46"/>
      <c r="FYY12" s="46"/>
      <c r="FYZ12" s="46"/>
      <c r="FZA12" s="46"/>
      <c r="FZB12" s="46"/>
      <c r="FZC12" s="46"/>
      <c r="FZD12" s="46"/>
      <c r="FZE12" s="46"/>
      <c r="FZF12" s="46"/>
      <c r="FZG12" s="46"/>
      <c r="FZH12" s="46"/>
      <c r="FZI12" s="46"/>
      <c r="FZJ12" s="46"/>
      <c r="FZK12" s="46"/>
      <c r="FZL12" s="46"/>
      <c r="FZM12" s="46"/>
      <c r="FZN12" s="46"/>
      <c r="FZO12" s="46"/>
      <c r="FZP12" s="46"/>
      <c r="FZQ12" s="46"/>
      <c r="FZR12" s="46"/>
      <c r="FZS12" s="46"/>
      <c r="FZT12" s="46"/>
      <c r="FZU12" s="46"/>
      <c r="FZV12" s="46"/>
      <c r="FZW12" s="46"/>
      <c r="FZX12" s="46"/>
      <c r="FZY12" s="46"/>
      <c r="FZZ12" s="46"/>
      <c r="GAA12" s="46"/>
      <c r="GAB12" s="46"/>
      <c r="GAC12" s="46"/>
      <c r="GAD12" s="46"/>
      <c r="GAE12" s="46"/>
      <c r="GAF12" s="46"/>
      <c r="GAG12" s="46"/>
      <c r="GAH12" s="46"/>
      <c r="GAI12" s="46"/>
      <c r="GAJ12" s="46"/>
      <c r="GAK12" s="46"/>
      <c r="GAL12" s="46"/>
      <c r="GAM12" s="46"/>
      <c r="GAN12" s="46"/>
      <c r="GAO12" s="46"/>
      <c r="GAP12" s="46"/>
      <c r="GAQ12" s="46"/>
      <c r="GAR12" s="46"/>
      <c r="GAS12" s="46"/>
      <c r="GAT12" s="46"/>
      <c r="GAU12" s="46"/>
      <c r="GAV12" s="46"/>
      <c r="GAW12" s="46"/>
      <c r="GAX12" s="46"/>
      <c r="GAY12" s="46"/>
      <c r="GAZ12" s="46"/>
      <c r="GBA12" s="46"/>
      <c r="GBB12" s="46"/>
      <c r="GBC12" s="46"/>
      <c r="GBD12" s="46"/>
      <c r="GBE12" s="46"/>
      <c r="GBF12" s="46"/>
      <c r="GBG12" s="46"/>
      <c r="GBH12" s="46"/>
      <c r="GBI12" s="46"/>
      <c r="GBJ12" s="46"/>
      <c r="GBK12" s="46"/>
      <c r="GBL12" s="46"/>
      <c r="GBM12" s="46"/>
      <c r="GBN12" s="46"/>
      <c r="GBO12" s="46"/>
      <c r="GBP12" s="46"/>
      <c r="GBQ12" s="46"/>
      <c r="GBR12" s="46"/>
      <c r="GBS12" s="46"/>
      <c r="GBT12" s="46"/>
      <c r="GBU12" s="46"/>
      <c r="GBV12" s="46"/>
      <c r="GBW12" s="46"/>
      <c r="GBX12" s="46"/>
      <c r="GBY12" s="46"/>
      <c r="GBZ12" s="46"/>
      <c r="GCA12" s="46"/>
      <c r="GCB12" s="46"/>
      <c r="GCC12" s="46"/>
      <c r="GCD12" s="46"/>
      <c r="GCE12" s="46"/>
      <c r="GCF12" s="46"/>
      <c r="GCG12" s="46"/>
      <c r="GCH12" s="46"/>
      <c r="GCI12" s="46"/>
      <c r="GCJ12" s="46"/>
      <c r="GCK12" s="46"/>
      <c r="GCL12" s="46"/>
      <c r="GCM12" s="46"/>
      <c r="GCN12" s="46"/>
      <c r="GCO12" s="46"/>
      <c r="GCP12" s="46"/>
      <c r="GCQ12" s="46"/>
      <c r="GCR12" s="46"/>
      <c r="GCS12" s="46"/>
      <c r="GCT12" s="46"/>
      <c r="GCU12" s="46"/>
      <c r="GCV12" s="46"/>
      <c r="GCW12" s="46"/>
      <c r="GCX12" s="46"/>
      <c r="GCY12" s="46"/>
      <c r="GCZ12" s="46"/>
      <c r="GDA12" s="46"/>
      <c r="GDB12" s="46"/>
      <c r="GDC12" s="46"/>
      <c r="GDD12" s="46"/>
      <c r="GDE12" s="46"/>
      <c r="GDF12" s="46"/>
      <c r="GDG12" s="46"/>
      <c r="GDH12" s="46"/>
      <c r="GDI12" s="46"/>
      <c r="GDJ12" s="46"/>
      <c r="GDK12" s="46"/>
      <c r="GDL12" s="46"/>
      <c r="GDM12" s="46"/>
      <c r="GDN12" s="46"/>
      <c r="GDO12" s="46"/>
      <c r="GDP12" s="46"/>
      <c r="GDQ12" s="46"/>
      <c r="GDR12" s="46"/>
      <c r="GDS12" s="46"/>
      <c r="GDT12" s="46"/>
      <c r="GDU12" s="46"/>
      <c r="GDV12" s="46"/>
      <c r="GDW12" s="46"/>
      <c r="GDX12" s="46"/>
      <c r="GDY12" s="46"/>
      <c r="GDZ12" s="46"/>
      <c r="GEA12" s="46"/>
      <c r="GEB12" s="46"/>
      <c r="GEC12" s="46"/>
      <c r="GED12" s="46"/>
      <c r="GEE12" s="46"/>
      <c r="GEF12" s="46"/>
      <c r="GEG12" s="46"/>
      <c r="GEH12" s="46"/>
      <c r="GEI12" s="46"/>
      <c r="GEJ12" s="46"/>
      <c r="GEK12" s="46"/>
      <c r="GEL12" s="46"/>
      <c r="GEM12" s="46"/>
      <c r="GEN12" s="46"/>
      <c r="GEO12" s="46"/>
      <c r="GEP12" s="46"/>
      <c r="GEQ12" s="46"/>
      <c r="GER12" s="46"/>
      <c r="GES12" s="46"/>
      <c r="GET12" s="46"/>
      <c r="GEU12" s="46"/>
      <c r="GEV12" s="46"/>
      <c r="GEW12" s="46"/>
      <c r="GEX12" s="46"/>
      <c r="GEY12" s="46"/>
      <c r="GEZ12" s="46"/>
      <c r="GFA12" s="46"/>
      <c r="GFB12" s="46"/>
      <c r="GFC12" s="46"/>
      <c r="GFD12" s="46"/>
      <c r="GFE12" s="46"/>
      <c r="GFF12" s="46"/>
      <c r="GFG12" s="46"/>
      <c r="GFH12" s="46"/>
      <c r="GFI12" s="46"/>
      <c r="GFJ12" s="46"/>
      <c r="GFK12" s="46"/>
      <c r="GFL12" s="46"/>
      <c r="GFM12" s="46"/>
      <c r="GFN12" s="46"/>
      <c r="GFO12" s="46"/>
      <c r="GFP12" s="46"/>
      <c r="GFQ12" s="46"/>
      <c r="GFR12" s="46"/>
      <c r="GFS12" s="46"/>
      <c r="GFT12" s="46"/>
      <c r="GFU12" s="46"/>
      <c r="GFV12" s="46"/>
      <c r="GFW12" s="46"/>
      <c r="GFX12" s="46"/>
      <c r="GFY12" s="46"/>
      <c r="GFZ12" s="46"/>
      <c r="GGA12" s="46"/>
      <c r="GGB12" s="46"/>
      <c r="GGC12" s="46"/>
      <c r="GGD12" s="46"/>
      <c r="GGE12" s="46"/>
      <c r="GGF12" s="46"/>
      <c r="GGG12" s="46"/>
      <c r="GGH12" s="46"/>
      <c r="GGI12" s="46"/>
      <c r="GGJ12" s="46"/>
      <c r="GGK12" s="46"/>
      <c r="GGL12" s="46"/>
      <c r="GGM12" s="46"/>
      <c r="GGN12" s="46"/>
      <c r="GGO12" s="46"/>
      <c r="GGP12" s="46"/>
      <c r="GGQ12" s="46"/>
      <c r="GGR12" s="46"/>
      <c r="GGS12" s="46"/>
      <c r="GGT12" s="46"/>
      <c r="GGU12" s="46"/>
      <c r="GGV12" s="46"/>
      <c r="GGW12" s="46"/>
      <c r="GGX12" s="46"/>
      <c r="GGY12" s="46"/>
      <c r="GGZ12" s="46"/>
      <c r="GHA12" s="46"/>
      <c r="GHB12" s="46"/>
      <c r="GHC12" s="46"/>
      <c r="GHD12" s="46"/>
      <c r="GHE12" s="46"/>
      <c r="GHF12" s="46"/>
      <c r="GHG12" s="46"/>
      <c r="GHH12" s="46"/>
      <c r="GHI12" s="46"/>
      <c r="GHJ12" s="46"/>
      <c r="GHK12" s="46"/>
      <c r="GHL12" s="46"/>
      <c r="GHM12" s="46"/>
      <c r="GHN12" s="46"/>
      <c r="GHO12" s="46"/>
      <c r="GHP12" s="46"/>
      <c r="GHQ12" s="46"/>
      <c r="GHR12" s="46"/>
      <c r="GHS12" s="46"/>
      <c r="GHT12" s="46"/>
      <c r="GHU12" s="46"/>
      <c r="GHV12" s="46"/>
      <c r="GHW12" s="46"/>
      <c r="GHX12" s="46"/>
      <c r="GHY12" s="46"/>
      <c r="GHZ12" s="46"/>
      <c r="GIA12" s="46"/>
      <c r="GIB12" s="46"/>
      <c r="GIC12" s="46"/>
      <c r="GID12" s="46"/>
      <c r="GIE12" s="46"/>
      <c r="GIF12" s="46"/>
      <c r="GIG12" s="46"/>
      <c r="GIH12" s="46"/>
      <c r="GII12" s="46"/>
      <c r="GIJ12" s="46"/>
      <c r="GIK12" s="46"/>
      <c r="GIL12" s="46"/>
      <c r="GIM12" s="46"/>
      <c r="GIN12" s="46"/>
      <c r="GIO12" s="46"/>
      <c r="GIP12" s="46"/>
      <c r="GIQ12" s="46"/>
      <c r="GIR12" s="46"/>
      <c r="GIS12" s="46"/>
      <c r="GIT12" s="46"/>
      <c r="GIU12" s="46"/>
      <c r="GIV12" s="46"/>
      <c r="GIW12" s="46"/>
      <c r="GIX12" s="46"/>
      <c r="GIY12" s="46"/>
      <c r="GIZ12" s="46"/>
      <c r="GJA12" s="46"/>
      <c r="GJB12" s="46"/>
      <c r="GJC12" s="46"/>
      <c r="GJD12" s="46"/>
      <c r="GJE12" s="46"/>
      <c r="GJF12" s="46"/>
      <c r="GJG12" s="46"/>
      <c r="GJH12" s="46"/>
      <c r="GJI12" s="46"/>
      <c r="GJJ12" s="46"/>
      <c r="GJK12" s="46"/>
      <c r="GJL12" s="46"/>
      <c r="GJM12" s="46"/>
      <c r="GJN12" s="46"/>
      <c r="GJO12" s="46"/>
      <c r="GJP12" s="46"/>
      <c r="GJQ12" s="46"/>
      <c r="GJR12" s="46"/>
      <c r="GJS12" s="46"/>
      <c r="GJT12" s="46"/>
      <c r="GJU12" s="46"/>
      <c r="GJV12" s="46"/>
      <c r="GJW12" s="46"/>
      <c r="GJX12" s="46"/>
      <c r="GJY12" s="46"/>
      <c r="GJZ12" s="46"/>
      <c r="GKA12" s="46"/>
      <c r="GKB12" s="46"/>
      <c r="GKC12" s="46"/>
      <c r="GKD12" s="46"/>
      <c r="GKE12" s="46"/>
      <c r="GKF12" s="46"/>
      <c r="GKG12" s="46"/>
      <c r="GKH12" s="46"/>
      <c r="GKI12" s="46"/>
      <c r="GKJ12" s="46"/>
      <c r="GKK12" s="46"/>
      <c r="GKL12" s="46"/>
      <c r="GKM12" s="46"/>
      <c r="GKN12" s="46"/>
      <c r="GKO12" s="46"/>
      <c r="GKP12" s="46"/>
      <c r="GKQ12" s="46"/>
      <c r="GKR12" s="46"/>
      <c r="GKS12" s="46"/>
      <c r="GKT12" s="46"/>
      <c r="GKU12" s="46"/>
      <c r="GKV12" s="46"/>
      <c r="GKW12" s="46"/>
      <c r="GKX12" s="46"/>
      <c r="GKY12" s="46"/>
      <c r="GKZ12" s="46"/>
      <c r="GLA12" s="46"/>
      <c r="GLB12" s="46"/>
      <c r="GLC12" s="46"/>
      <c r="GLD12" s="46"/>
      <c r="GLE12" s="46"/>
      <c r="GLF12" s="46"/>
      <c r="GLG12" s="46"/>
      <c r="GLH12" s="46"/>
      <c r="GLI12" s="46"/>
      <c r="GLJ12" s="46"/>
      <c r="GLK12" s="46"/>
      <c r="GLL12" s="46"/>
      <c r="GLM12" s="46"/>
      <c r="GLN12" s="46"/>
      <c r="GLO12" s="46"/>
      <c r="GLP12" s="46"/>
      <c r="GLQ12" s="46"/>
      <c r="GLR12" s="46"/>
      <c r="GLS12" s="46"/>
      <c r="GLT12" s="46"/>
      <c r="GLU12" s="46"/>
      <c r="GLV12" s="46"/>
      <c r="GLW12" s="46"/>
      <c r="GLX12" s="46"/>
      <c r="GLY12" s="46"/>
      <c r="GLZ12" s="46"/>
      <c r="GMA12" s="46"/>
      <c r="GMB12" s="46"/>
      <c r="GMC12" s="46"/>
      <c r="GMD12" s="46"/>
      <c r="GME12" s="46"/>
      <c r="GMF12" s="46"/>
      <c r="GMG12" s="46"/>
      <c r="GMH12" s="46"/>
      <c r="GMI12" s="46"/>
      <c r="GMJ12" s="46"/>
      <c r="GMK12" s="46"/>
      <c r="GML12" s="46"/>
      <c r="GMM12" s="46"/>
      <c r="GMN12" s="46"/>
      <c r="GMO12" s="46"/>
      <c r="GMP12" s="46"/>
      <c r="GMQ12" s="46"/>
      <c r="GMR12" s="46"/>
      <c r="GMS12" s="46"/>
      <c r="GMT12" s="46"/>
      <c r="GMU12" s="46"/>
      <c r="GMV12" s="46"/>
      <c r="GMW12" s="46"/>
      <c r="GMX12" s="46"/>
      <c r="GMY12" s="46"/>
      <c r="GMZ12" s="46"/>
      <c r="GNA12" s="46"/>
      <c r="GNB12" s="46"/>
      <c r="GNC12" s="46"/>
      <c r="GND12" s="46"/>
      <c r="GNE12" s="46"/>
      <c r="GNF12" s="46"/>
      <c r="GNG12" s="46"/>
      <c r="GNH12" s="46"/>
      <c r="GNI12" s="46"/>
      <c r="GNJ12" s="46"/>
      <c r="GNK12" s="46"/>
      <c r="GNL12" s="46"/>
      <c r="GNM12" s="46"/>
      <c r="GNN12" s="46"/>
      <c r="GNO12" s="46"/>
      <c r="GNP12" s="46"/>
      <c r="GNQ12" s="46"/>
      <c r="GNR12" s="46"/>
      <c r="GNS12" s="46"/>
      <c r="GNT12" s="46"/>
      <c r="GNU12" s="46"/>
      <c r="GNV12" s="46"/>
      <c r="GNW12" s="46"/>
      <c r="GNX12" s="46"/>
      <c r="GNY12" s="46"/>
      <c r="GNZ12" s="46"/>
      <c r="GOA12" s="46"/>
      <c r="GOB12" s="46"/>
      <c r="GOC12" s="46"/>
      <c r="GOD12" s="46"/>
      <c r="GOE12" s="46"/>
      <c r="GOF12" s="46"/>
      <c r="GOG12" s="46"/>
      <c r="GOH12" s="46"/>
      <c r="GOI12" s="46"/>
      <c r="GOJ12" s="46"/>
      <c r="GOK12" s="46"/>
      <c r="GOL12" s="46"/>
      <c r="GOM12" s="46"/>
      <c r="GON12" s="46"/>
      <c r="GOO12" s="46"/>
      <c r="GOP12" s="46"/>
      <c r="GOQ12" s="46"/>
      <c r="GOR12" s="46"/>
      <c r="GOS12" s="46"/>
      <c r="GOT12" s="46"/>
      <c r="GOU12" s="46"/>
      <c r="GOV12" s="46"/>
      <c r="GOW12" s="46"/>
      <c r="GOX12" s="46"/>
      <c r="GOY12" s="46"/>
      <c r="GOZ12" s="46"/>
      <c r="GPA12" s="46"/>
      <c r="GPB12" s="46"/>
      <c r="GPC12" s="46"/>
      <c r="GPD12" s="46"/>
      <c r="GPE12" s="46"/>
      <c r="GPF12" s="46"/>
      <c r="GPG12" s="46"/>
      <c r="GPH12" s="46"/>
      <c r="GPI12" s="46"/>
      <c r="GPJ12" s="46"/>
      <c r="GPK12" s="46"/>
      <c r="GPL12" s="46"/>
      <c r="GPM12" s="46"/>
      <c r="GPN12" s="46"/>
      <c r="GPO12" s="46"/>
      <c r="GPP12" s="46"/>
      <c r="GPQ12" s="46"/>
      <c r="GPR12" s="46"/>
      <c r="GPS12" s="46"/>
      <c r="GPT12" s="46"/>
      <c r="GPU12" s="46"/>
      <c r="GPV12" s="46"/>
      <c r="GPW12" s="46"/>
      <c r="GPX12" s="46"/>
      <c r="GPY12" s="46"/>
      <c r="GPZ12" s="46"/>
      <c r="GQA12" s="46"/>
      <c r="GQB12" s="46"/>
      <c r="GQC12" s="46"/>
      <c r="GQD12" s="46"/>
      <c r="GQE12" s="46"/>
      <c r="GQF12" s="46"/>
      <c r="GQG12" s="46"/>
      <c r="GQH12" s="46"/>
      <c r="GQI12" s="46"/>
      <c r="GQJ12" s="46"/>
      <c r="GQK12" s="46"/>
      <c r="GQL12" s="46"/>
      <c r="GQM12" s="46"/>
      <c r="GQN12" s="46"/>
      <c r="GQO12" s="46"/>
      <c r="GQP12" s="46"/>
      <c r="GQQ12" s="46"/>
      <c r="GQR12" s="46"/>
      <c r="GQS12" s="46"/>
      <c r="GQT12" s="46"/>
      <c r="GQU12" s="46"/>
      <c r="GQV12" s="46"/>
      <c r="GQW12" s="46"/>
      <c r="GQX12" s="46"/>
      <c r="GQY12" s="46"/>
      <c r="GQZ12" s="46"/>
      <c r="GRA12" s="46"/>
      <c r="GRB12" s="46"/>
      <c r="GRC12" s="46"/>
      <c r="GRD12" s="46"/>
      <c r="GRE12" s="46"/>
      <c r="GRF12" s="46"/>
      <c r="GRG12" s="46"/>
      <c r="GRH12" s="46"/>
      <c r="GRI12" s="46"/>
      <c r="GRJ12" s="46"/>
      <c r="GRK12" s="46"/>
      <c r="GRL12" s="46"/>
      <c r="GRM12" s="46"/>
      <c r="GRN12" s="46"/>
      <c r="GRO12" s="46"/>
      <c r="GRP12" s="46"/>
      <c r="GRQ12" s="46"/>
      <c r="GRR12" s="46"/>
      <c r="GRS12" s="46"/>
      <c r="GRT12" s="46"/>
      <c r="GRU12" s="46"/>
      <c r="GRV12" s="46"/>
      <c r="GRW12" s="46"/>
      <c r="GRX12" s="46"/>
      <c r="GRY12" s="46"/>
      <c r="GRZ12" s="46"/>
      <c r="GSA12" s="46"/>
      <c r="GSB12" s="46"/>
      <c r="GSC12" s="46"/>
      <c r="GSD12" s="46"/>
      <c r="GSE12" s="46"/>
      <c r="GSF12" s="46"/>
      <c r="GSG12" s="46"/>
      <c r="GSH12" s="46"/>
      <c r="GSI12" s="46"/>
      <c r="GSJ12" s="46"/>
      <c r="GSK12" s="46"/>
      <c r="GSL12" s="46"/>
      <c r="GSM12" s="46"/>
      <c r="GSN12" s="46"/>
      <c r="GSO12" s="46"/>
      <c r="GSP12" s="46"/>
      <c r="GSQ12" s="46"/>
      <c r="GSR12" s="46"/>
      <c r="GSS12" s="46"/>
      <c r="GST12" s="46"/>
      <c r="GSU12" s="46"/>
      <c r="GSV12" s="46"/>
      <c r="GSW12" s="46"/>
      <c r="GSX12" s="46"/>
      <c r="GSY12" s="46"/>
      <c r="GSZ12" s="46"/>
      <c r="GTA12" s="46"/>
      <c r="GTB12" s="46"/>
      <c r="GTC12" s="46"/>
      <c r="GTD12" s="46"/>
      <c r="GTE12" s="46"/>
      <c r="GTF12" s="46"/>
      <c r="GTG12" s="46"/>
      <c r="GTH12" s="46"/>
      <c r="GTI12" s="46"/>
      <c r="GTJ12" s="46"/>
      <c r="GTK12" s="46"/>
      <c r="GTL12" s="46"/>
      <c r="GTM12" s="46"/>
      <c r="GTN12" s="46"/>
      <c r="GTO12" s="46"/>
      <c r="GTP12" s="46"/>
      <c r="GTQ12" s="46"/>
      <c r="GTR12" s="46"/>
      <c r="GTS12" s="46"/>
      <c r="GTT12" s="46"/>
      <c r="GTU12" s="46"/>
      <c r="GTV12" s="46"/>
      <c r="GTW12" s="46"/>
      <c r="GTX12" s="46"/>
      <c r="GTY12" s="46"/>
      <c r="GTZ12" s="46"/>
      <c r="GUA12" s="46"/>
      <c r="GUB12" s="46"/>
      <c r="GUC12" s="46"/>
      <c r="GUD12" s="46"/>
      <c r="GUE12" s="46"/>
      <c r="GUF12" s="46"/>
      <c r="GUG12" s="46"/>
      <c r="GUH12" s="46"/>
      <c r="GUI12" s="46"/>
      <c r="GUJ12" s="46"/>
      <c r="GUK12" s="46"/>
      <c r="GUL12" s="46"/>
      <c r="GUM12" s="46"/>
      <c r="GUN12" s="46"/>
      <c r="GUO12" s="46"/>
      <c r="GUP12" s="46"/>
      <c r="GUQ12" s="46"/>
      <c r="GUR12" s="46"/>
      <c r="GUS12" s="46"/>
      <c r="GUT12" s="46"/>
      <c r="GUU12" s="46"/>
      <c r="GUV12" s="46"/>
      <c r="GUW12" s="46"/>
      <c r="GUX12" s="46"/>
      <c r="GUY12" s="46"/>
      <c r="GUZ12" s="46"/>
      <c r="GVA12" s="46"/>
      <c r="GVB12" s="46"/>
      <c r="GVC12" s="46"/>
      <c r="GVD12" s="46"/>
      <c r="GVE12" s="46"/>
      <c r="GVF12" s="46"/>
      <c r="GVG12" s="46"/>
      <c r="GVH12" s="46"/>
      <c r="GVI12" s="46"/>
      <c r="GVJ12" s="46"/>
      <c r="GVK12" s="46"/>
      <c r="GVL12" s="46"/>
      <c r="GVM12" s="46"/>
      <c r="GVN12" s="46"/>
      <c r="GVO12" s="46"/>
      <c r="GVP12" s="46"/>
      <c r="GVQ12" s="46"/>
      <c r="GVR12" s="46"/>
      <c r="GVS12" s="46"/>
      <c r="GVT12" s="46"/>
      <c r="GVU12" s="46"/>
      <c r="GVV12" s="46"/>
      <c r="GVW12" s="46"/>
      <c r="GVX12" s="46"/>
      <c r="GVY12" s="46"/>
      <c r="GVZ12" s="46"/>
      <c r="GWA12" s="46"/>
      <c r="GWB12" s="46"/>
      <c r="GWC12" s="46"/>
      <c r="GWD12" s="46"/>
      <c r="GWE12" s="46"/>
      <c r="GWF12" s="46"/>
      <c r="GWG12" s="46"/>
      <c r="GWH12" s="46"/>
      <c r="GWI12" s="46"/>
      <c r="GWJ12" s="46"/>
      <c r="GWK12" s="46"/>
      <c r="GWL12" s="46"/>
      <c r="GWM12" s="46"/>
      <c r="GWN12" s="46"/>
      <c r="GWO12" s="46"/>
      <c r="GWP12" s="46"/>
      <c r="GWQ12" s="46"/>
      <c r="GWR12" s="46"/>
      <c r="GWS12" s="46"/>
      <c r="GWT12" s="46"/>
      <c r="GWU12" s="46"/>
      <c r="GWV12" s="46"/>
      <c r="GWW12" s="46"/>
      <c r="GWX12" s="46"/>
      <c r="GWY12" s="46"/>
      <c r="GWZ12" s="46"/>
      <c r="GXA12" s="46"/>
      <c r="GXB12" s="46"/>
      <c r="GXC12" s="46"/>
      <c r="GXD12" s="46"/>
      <c r="GXE12" s="46"/>
      <c r="GXF12" s="46"/>
      <c r="GXG12" s="46"/>
      <c r="GXH12" s="46"/>
      <c r="GXI12" s="46"/>
      <c r="GXJ12" s="46"/>
      <c r="GXK12" s="46"/>
      <c r="GXL12" s="46"/>
      <c r="GXM12" s="46"/>
      <c r="GXN12" s="46"/>
      <c r="GXO12" s="46"/>
      <c r="GXP12" s="46"/>
      <c r="GXQ12" s="46"/>
      <c r="GXR12" s="46"/>
      <c r="GXS12" s="46"/>
      <c r="GXT12" s="46"/>
      <c r="GXU12" s="46"/>
      <c r="GXV12" s="46"/>
      <c r="GXW12" s="46"/>
      <c r="GXX12" s="46"/>
      <c r="GXY12" s="46"/>
      <c r="GXZ12" s="46"/>
      <c r="GYA12" s="46"/>
      <c r="GYB12" s="46"/>
      <c r="GYC12" s="46"/>
      <c r="GYD12" s="46"/>
      <c r="GYE12" s="46"/>
      <c r="GYF12" s="46"/>
      <c r="GYG12" s="46"/>
      <c r="GYH12" s="46"/>
      <c r="GYI12" s="46"/>
      <c r="GYJ12" s="46"/>
      <c r="GYK12" s="46"/>
      <c r="GYL12" s="46"/>
      <c r="GYM12" s="46"/>
      <c r="GYN12" s="46"/>
      <c r="GYO12" s="46"/>
      <c r="GYP12" s="46"/>
      <c r="GYQ12" s="46"/>
      <c r="GYR12" s="46"/>
      <c r="GYS12" s="46"/>
      <c r="GYT12" s="46"/>
      <c r="GYU12" s="46"/>
      <c r="GYV12" s="46"/>
      <c r="GYW12" s="46"/>
      <c r="GYX12" s="46"/>
      <c r="GYY12" s="46"/>
      <c r="GYZ12" s="46"/>
      <c r="GZA12" s="46"/>
      <c r="GZB12" s="46"/>
      <c r="GZC12" s="46"/>
      <c r="GZD12" s="46"/>
      <c r="GZE12" s="46"/>
      <c r="GZF12" s="46"/>
      <c r="GZG12" s="46"/>
      <c r="GZH12" s="46"/>
      <c r="GZI12" s="46"/>
      <c r="GZJ12" s="46"/>
      <c r="GZK12" s="46"/>
      <c r="GZL12" s="46"/>
      <c r="GZM12" s="46"/>
      <c r="GZN12" s="46"/>
      <c r="GZO12" s="46"/>
      <c r="GZP12" s="46"/>
      <c r="GZQ12" s="46"/>
      <c r="GZR12" s="46"/>
      <c r="GZS12" s="46"/>
      <c r="GZT12" s="46"/>
      <c r="GZU12" s="46"/>
      <c r="GZV12" s="46"/>
      <c r="GZW12" s="46"/>
      <c r="GZX12" s="46"/>
      <c r="GZY12" s="46"/>
      <c r="GZZ12" s="46"/>
      <c r="HAA12" s="46"/>
      <c r="HAB12" s="46"/>
      <c r="HAC12" s="46"/>
      <c r="HAD12" s="46"/>
      <c r="HAE12" s="46"/>
      <c r="HAF12" s="46"/>
      <c r="HAG12" s="46"/>
      <c r="HAH12" s="46"/>
      <c r="HAI12" s="46"/>
      <c r="HAJ12" s="46"/>
      <c r="HAK12" s="46"/>
      <c r="HAL12" s="46"/>
      <c r="HAM12" s="46"/>
      <c r="HAN12" s="46"/>
      <c r="HAO12" s="46"/>
      <c r="HAP12" s="46"/>
      <c r="HAQ12" s="46"/>
      <c r="HAR12" s="46"/>
      <c r="HAS12" s="46"/>
      <c r="HAT12" s="46"/>
      <c r="HAU12" s="46"/>
      <c r="HAV12" s="46"/>
      <c r="HAW12" s="46"/>
      <c r="HAX12" s="46"/>
      <c r="HAY12" s="46"/>
      <c r="HAZ12" s="46"/>
      <c r="HBA12" s="46"/>
      <c r="HBB12" s="46"/>
      <c r="HBC12" s="46"/>
      <c r="HBD12" s="46"/>
      <c r="HBE12" s="46"/>
      <c r="HBF12" s="46"/>
      <c r="HBG12" s="46"/>
      <c r="HBH12" s="46"/>
      <c r="HBI12" s="46"/>
      <c r="HBJ12" s="46"/>
      <c r="HBK12" s="46"/>
      <c r="HBL12" s="46"/>
      <c r="HBM12" s="46"/>
      <c r="HBN12" s="46"/>
      <c r="HBO12" s="46"/>
      <c r="HBP12" s="46"/>
      <c r="HBQ12" s="46"/>
      <c r="HBR12" s="46"/>
      <c r="HBS12" s="46"/>
      <c r="HBT12" s="46"/>
      <c r="HBU12" s="46"/>
      <c r="HBV12" s="46"/>
      <c r="HBW12" s="46"/>
      <c r="HBX12" s="46"/>
      <c r="HBY12" s="46"/>
      <c r="HBZ12" s="46"/>
      <c r="HCA12" s="46"/>
      <c r="HCB12" s="46"/>
      <c r="HCC12" s="46"/>
      <c r="HCD12" s="46"/>
      <c r="HCE12" s="46"/>
      <c r="HCF12" s="46"/>
      <c r="HCG12" s="46"/>
      <c r="HCH12" s="46"/>
      <c r="HCI12" s="46"/>
      <c r="HCJ12" s="46"/>
      <c r="HCK12" s="46"/>
      <c r="HCL12" s="46"/>
      <c r="HCM12" s="46"/>
      <c r="HCN12" s="46"/>
      <c r="HCO12" s="46"/>
      <c r="HCP12" s="46"/>
      <c r="HCQ12" s="46"/>
      <c r="HCR12" s="46"/>
      <c r="HCS12" s="46"/>
      <c r="HCT12" s="46"/>
      <c r="HCU12" s="46"/>
      <c r="HCV12" s="46"/>
      <c r="HCW12" s="46"/>
      <c r="HCX12" s="46"/>
      <c r="HCY12" s="46"/>
      <c r="HCZ12" s="46"/>
      <c r="HDA12" s="46"/>
      <c r="HDB12" s="46"/>
      <c r="HDC12" s="46"/>
      <c r="HDD12" s="46"/>
      <c r="HDE12" s="46"/>
      <c r="HDF12" s="46"/>
      <c r="HDG12" s="46"/>
      <c r="HDH12" s="46"/>
      <c r="HDI12" s="46"/>
      <c r="HDJ12" s="46"/>
      <c r="HDK12" s="46"/>
      <c r="HDL12" s="46"/>
      <c r="HDM12" s="46"/>
      <c r="HDN12" s="46"/>
      <c r="HDO12" s="46"/>
      <c r="HDP12" s="46"/>
      <c r="HDQ12" s="46"/>
      <c r="HDR12" s="46"/>
      <c r="HDS12" s="46"/>
      <c r="HDT12" s="46"/>
      <c r="HDU12" s="46"/>
      <c r="HDV12" s="46"/>
      <c r="HDW12" s="46"/>
      <c r="HDX12" s="46"/>
      <c r="HDY12" s="46"/>
      <c r="HDZ12" s="46"/>
      <c r="HEA12" s="46"/>
      <c r="HEB12" s="46"/>
      <c r="HEC12" s="46"/>
      <c r="HED12" s="46"/>
      <c r="HEE12" s="46"/>
      <c r="HEF12" s="46"/>
      <c r="HEG12" s="46"/>
      <c r="HEH12" s="46"/>
      <c r="HEI12" s="46"/>
      <c r="HEJ12" s="46"/>
      <c r="HEK12" s="46"/>
      <c r="HEL12" s="46"/>
      <c r="HEM12" s="46"/>
      <c r="HEN12" s="46"/>
      <c r="HEO12" s="46"/>
      <c r="HEP12" s="46"/>
      <c r="HEQ12" s="46"/>
      <c r="HER12" s="46"/>
      <c r="HES12" s="46"/>
      <c r="HET12" s="46"/>
      <c r="HEU12" s="46"/>
      <c r="HEV12" s="46"/>
      <c r="HEW12" s="46"/>
      <c r="HEX12" s="46"/>
      <c r="HEY12" s="46"/>
      <c r="HEZ12" s="46"/>
      <c r="HFA12" s="46"/>
      <c r="HFB12" s="46"/>
      <c r="HFC12" s="46"/>
      <c r="HFD12" s="46"/>
      <c r="HFE12" s="46"/>
      <c r="HFF12" s="46"/>
      <c r="HFG12" s="46"/>
      <c r="HFH12" s="46"/>
      <c r="HFI12" s="46"/>
      <c r="HFJ12" s="46"/>
      <c r="HFK12" s="46"/>
      <c r="HFL12" s="46"/>
      <c r="HFM12" s="46"/>
      <c r="HFN12" s="46"/>
      <c r="HFO12" s="46"/>
      <c r="HFP12" s="46"/>
      <c r="HFQ12" s="46"/>
      <c r="HFR12" s="46"/>
      <c r="HFS12" s="46"/>
      <c r="HFT12" s="46"/>
      <c r="HFU12" s="46"/>
      <c r="HFV12" s="46"/>
      <c r="HFW12" s="46"/>
      <c r="HFX12" s="46"/>
      <c r="HFY12" s="46"/>
      <c r="HFZ12" s="46"/>
      <c r="HGA12" s="46"/>
      <c r="HGB12" s="46"/>
      <c r="HGC12" s="46"/>
      <c r="HGD12" s="46"/>
      <c r="HGE12" s="46"/>
      <c r="HGF12" s="46"/>
      <c r="HGG12" s="46"/>
      <c r="HGH12" s="46"/>
      <c r="HGI12" s="46"/>
      <c r="HGJ12" s="46"/>
      <c r="HGK12" s="46"/>
      <c r="HGL12" s="46"/>
      <c r="HGM12" s="46"/>
      <c r="HGN12" s="46"/>
      <c r="HGO12" s="46"/>
      <c r="HGP12" s="46"/>
      <c r="HGQ12" s="46"/>
      <c r="HGR12" s="46"/>
      <c r="HGS12" s="46"/>
      <c r="HGT12" s="46"/>
      <c r="HGU12" s="46"/>
      <c r="HGV12" s="46"/>
      <c r="HGW12" s="46"/>
      <c r="HGX12" s="46"/>
      <c r="HGY12" s="46"/>
      <c r="HGZ12" s="46"/>
      <c r="HHA12" s="46"/>
      <c r="HHB12" s="46"/>
      <c r="HHC12" s="46"/>
      <c r="HHD12" s="46"/>
      <c r="HHE12" s="46"/>
      <c r="HHF12" s="46"/>
      <c r="HHG12" s="46"/>
      <c r="HHH12" s="46"/>
      <c r="HHI12" s="46"/>
      <c r="HHJ12" s="46"/>
      <c r="HHK12" s="46"/>
      <c r="HHL12" s="46"/>
      <c r="HHM12" s="46"/>
      <c r="HHN12" s="46"/>
      <c r="HHO12" s="46"/>
      <c r="HHP12" s="46"/>
      <c r="HHQ12" s="46"/>
      <c r="HHR12" s="46"/>
      <c r="HHS12" s="46"/>
      <c r="HHT12" s="46"/>
      <c r="HHU12" s="46"/>
      <c r="HHV12" s="46"/>
      <c r="HHW12" s="46"/>
      <c r="HHX12" s="46"/>
      <c r="HHY12" s="46"/>
      <c r="HHZ12" s="46"/>
      <c r="HIA12" s="46"/>
      <c r="HIB12" s="46"/>
      <c r="HIC12" s="46"/>
      <c r="HID12" s="46"/>
      <c r="HIE12" s="46"/>
      <c r="HIF12" s="46"/>
      <c r="HIG12" s="46"/>
      <c r="HIH12" s="46"/>
      <c r="HII12" s="46"/>
      <c r="HIJ12" s="46"/>
      <c r="HIK12" s="46"/>
      <c r="HIL12" s="46"/>
      <c r="HIM12" s="46"/>
      <c r="HIN12" s="46"/>
      <c r="HIO12" s="46"/>
      <c r="HIP12" s="46"/>
      <c r="HIQ12" s="46"/>
      <c r="HIR12" s="46"/>
      <c r="HIS12" s="46"/>
      <c r="HIT12" s="46"/>
      <c r="HIU12" s="46"/>
      <c r="HIV12" s="46"/>
      <c r="HIW12" s="46"/>
      <c r="HIX12" s="46"/>
      <c r="HIY12" s="46"/>
      <c r="HIZ12" s="46"/>
      <c r="HJA12" s="46"/>
      <c r="HJB12" s="46"/>
      <c r="HJC12" s="46"/>
      <c r="HJD12" s="46"/>
      <c r="HJE12" s="46"/>
      <c r="HJF12" s="46"/>
      <c r="HJG12" s="46"/>
      <c r="HJH12" s="46"/>
      <c r="HJI12" s="46"/>
      <c r="HJJ12" s="46"/>
      <c r="HJK12" s="46"/>
      <c r="HJL12" s="46"/>
      <c r="HJM12" s="46"/>
      <c r="HJN12" s="46"/>
      <c r="HJO12" s="46"/>
      <c r="HJP12" s="46"/>
      <c r="HJQ12" s="46"/>
      <c r="HJR12" s="46"/>
      <c r="HJS12" s="46"/>
      <c r="HJT12" s="46"/>
      <c r="HJU12" s="46"/>
      <c r="HJV12" s="46"/>
      <c r="HJW12" s="46"/>
      <c r="HJX12" s="46"/>
      <c r="HJY12" s="46"/>
      <c r="HJZ12" s="46"/>
      <c r="HKA12" s="46"/>
      <c r="HKB12" s="46"/>
      <c r="HKC12" s="46"/>
      <c r="HKD12" s="46"/>
      <c r="HKE12" s="46"/>
      <c r="HKF12" s="46"/>
      <c r="HKG12" s="46"/>
      <c r="HKH12" s="46"/>
      <c r="HKI12" s="46"/>
      <c r="HKJ12" s="46"/>
      <c r="HKK12" s="46"/>
      <c r="HKL12" s="46"/>
      <c r="HKM12" s="46"/>
      <c r="HKN12" s="46"/>
      <c r="HKO12" s="46"/>
      <c r="HKP12" s="46"/>
      <c r="HKQ12" s="46"/>
      <c r="HKR12" s="46"/>
      <c r="HKS12" s="46"/>
      <c r="HKT12" s="46"/>
      <c r="HKU12" s="46"/>
      <c r="HKV12" s="46"/>
      <c r="HKW12" s="46"/>
      <c r="HKX12" s="46"/>
      <c r="HKY12" s="46"/>
      <c r="HKZ12" s="46"/>
      <c r="HLA12" s="46"/>
      <c r="HLB12" s="46"/>
      <c r="HLC12" s="46"/>
      <c r="HLD12" s="46"/>
      <c r="HLE12" s="46"/>
      <c r="HLF12" s="46"/>
      <c r="HLG12" s="46"/>
      <c r="HLH12" s="46"/>
      <c r="HLI12" s="46"/>
      <c r="HLJ12" s="46"/>
      <c r="HLK12" s="46"/>
      <c r="HLL12" s="46"/>
      <c r="HLM12" s="46"/>
      <c r="HLN12" s="46"/>
      <c r="HLO12" s="46"/>
      <c r="HLP12" s="46"/>
      <c r="HLQ12" s="46"/>
      <c r="HLR12" s="46"/>
      <c r="HLS12" s="46"/>
      <c r="HLT12" s="46"/>
      <c r="HLU12" s="46"/>
      <c r="HLV12" s="46"/>
      <c r="HLW12" s="46"/>
      <c r="HLX12" s="46"/>
      <c r="HLY12" s="46"/>
      <c r="HLZ12" s="46"/>
      <c r="HMA12" s="46"/>
      <c r="HMB12" s="46"/>
      <c r="HMC12" s="46"/>
      <c r="HMD12" s="46"/>
      <c r="HME12" s="46"/>
      <c r="HMF12" s="46"/>
      <c r="HMG12" s="46"/>
      <c r="HMH12" s="46"/>
      <c r="HMI12" s="46"/>
      <c r="HMJ12" s="46"/>
      <c r="HMK12" s="46"/>
      <c r="HML12" s="46"/>
      <c r="HMM12" s="46"/>
      <c r="HMN12" s="46"/>
      <c r="HMO12" s="46"/>
      <c r="HMP12" s="46"/>
      <c r="HMQ12" s="46"/>
      <c r="HMR12" s="46"/>
      <c r="HMS12" s="46"/>
      <c r="HMT12" s="46"/>
      <c r="HMU12" s="46"/>
      <c r="HMV12" s="46"/>
      <c r="HMW12" s="46"/>
      <c r="HMX12" s="46"/>
      <c r="HMY12" s="46"/>
      <c r="HMZ12" s="46"/>
      <c r="HNA12" s="46"/>
      <c r="HNB12" s="46"/>
      <c r="HNC12" s="46"/>
      <c r="HND12" s="46"/>
      <c r="HNE12" s="46"/>
      <c r="HNF12" s="46"/>
      <c r="HNG12" s="46"/>
      <c r="HNH12" s="46"/>
      <c r="HNI12" s="46"/>
      <c r="HNJ12" s="46"/>
      <c r="HNK12" s="46"/>
      <c r="HNL12" s="46"/>
      <c r="HNM12" s="46"/>
      <c r="HNN12" s="46"/>
      <c r="HNO12" s="46"/>
      <c r="HNP12" s="46"/>
      <c r="HNQ12" s="46"/>
      <c r="HNR12" s="46"/>
      <c r="HNS12" s="46"/>
      <c r="HNT12" s="46"/>
      <c r="HNU12" s="46"/>
      <c r="HNV12" s="46"/>
      <c r="HNW12" s="46"/>
      <c r="HNX12" s="46"/>
      <c r="HNY12" s="46"/>
      <c r="HNZ12" s="46"/>
      <c r="HOA12" s="46"/>
      <c r="HOB12" s="46"/>
      <c r="HOC12" s="46"/>
      <c r="HOD12" s="46"/>
      <c r="HOE12" s="46"/>
      <c r="HOF12" s="46"/>
      <c r="HOG12" s="46"/>
      <c r="HOH12" s="46"/>
      <c r="HOI12" s="46"/>
      <c r="HOJ12" s="46"/>
      <c r="HOK12" s="46"/>
      <c r="HOL12" s="46"/>
      <c r="HOM12" s="46"/>
      <c r="HON12" s="46"/>
      <c r="HOO12" s="46"/>
      <c r="HOP12" s="46"/>
      <c r="HOQ12" s="46"/>
      <c r="HOR12" s="46"/>
      <c r="HOS12" s="46"/>
      <c r="HOT12" s="46"/>
      <c r="HOU12" s="46"/>
      <c r="HOV12" s="46"/>
      <c r="HOW12" s="46"/>
      <c r="HOX12" s="46"/>
      <c r="HOY12" s="46"/>
      <c r="HOZ12" s="46"/>
      <c r="HPA12" s="46"/>
      <c r="HPB12" s="46"/>
      <c r="HPC12" s="46"/>
      <c r="HPD12" s="46"/>
      <c r="HPE12" s="46"/>
      <c r="HPF12" s="46"/>
      <c r="HPG12" s="46"/>
      <c r="HPH12" s="46"/>
      <c r="HPI12" s="46"/>
      <c r="HPJ12" s="46"/>
      <c r="HPK12" s="46"/>
      <c r="HPL12" s="46"/>
      <c r="HPM12" s="46"/>
      <c r="HPN12" s="46"/>
      <c r="HPO12" s="46"/>
      <c r="HPP12" s="46"/>
      <c r="HPQ12" s="46"/>
      <c r="HPR12" s="46"/>
      <c r="HPS12" s="46"/>
      <c r="HPT12" s="46"/>
      <c r="HPU12" s="46"/>
      <c r="HPV12" s="46"/>
      <c r="HPW12" s="46"/>
      <c r="HPX12" s="46"/>
      <c r="HPY12" s="46"/>
      <c r="HPZ12" s="46"/>
      <c r="HQA12" s="46"/>
      <c r="HQB12" s="46"/>
      <c r="HQC12" s="46"/>
      <c r="HQD12" s="46"/>
      <c r="HQE12" s="46"/>
      <c r="HQF12" s="46"/>
      <c r="HQG12" s="46"/>
      <c r="HQH12" s="46"/>
      <c r="HQI12" s="46"/>
      <c r="HQJ12" s="46"/>
      <c r="HQK12" s="46"/>
      <c r="HQL12" s="46"/>
      <c r="HQM12" s="46"/>
      <c r="HQN12" s="46"/>
      <c r="HQO12" s="46"/>
      <c r="HQP12" s="46"/>
      <c r="HQQ12" s="46"/>
      <c r="HQR12" s="46"/>
      <c r="HQS12" s="46"/>
      <c r="HQT12" s="46"/>
      <c r="HQU12" s="46"/>
      <c r="HQV12" s="46"/>
      <c r="HQW12" s="46"/>
      <c r="HQX12" s="46"/>
      <c r="HQY12" s="46"/>
      <c r="HQZ12" s="46"/>
      <c r="HRA12" s="46"/>
      <c r="HRB12" s="46"/>
      <c r="HRC12" s="46"/>
      <c r="HRD12" s="46"/>
      <c r="HRE12" s="46"/>
      <c r="HRF12" s="46"/>
      <c r="HRG12" s="46"/>
      <c r="HRH12" s="46"/>
      <c r="HRI12" s="46"/>
      <c r="HRJ12" s="46"/>
      <c r="HRK12" s="46"/>
      <c r="HRL12" s="46"/>
      <c r="HRM12" s="46"/>
      <c r="HRN12" s="46"/>
      <c r="HRO12" s="46"/>
      <c r="HRP12" s="46"/>
      <c r="HRQ12" s="46"/>
      <c r="HRR12" s="46"/>
      <c r="HRS12" s="46"/>
      <c r="HRT12" s="46"/>
      <c r="HRU12" s="46"/>
      <c r="HRV12" s="46"/>
      <c r="HRW12" s="46"/>
      <c r="HRX12" s="46"/>
      <c r="HRY12" s="46"/>
      <c r="HRZ12" s="46"/>
      <c r="HSA12" s="46"/>
      <c r="HSB12" s="46"/>
      <c r="HSC12" s="46"/>
      <c r="HSD12" s="46"/>
      <c r="HSE12" s="46"/>
      <c r="HSF12" s="46"/>
      <c r="HSG12" s="46"/>
      <c r="HSH12" s="46"/>
      <c r="HSI12" s="46"/>
      <c r="HSJ12" s="46"/>
      <c r="HSK12" s="46"/>
      <c r="HSL12" s="46"/>
      <c r="HSM12" s="46"/>
      <c r="HSN12" s="46"/>
      <c r="HSO12" s="46"/>
      <c r="HSP12" s="46"/>
      <c r="HSQ12" s="46"/>
      <c r="HSR12" s="46"/>
      <c r="HSS12" s="46"/>
      <c r="HST12" s="46"/>
      <c r="HSU12" s="46"/>
      <c r="HSV12" s="46"/>
      <c r="HSW12" s="46"/>
      <c r="HSX12" s="46"/>
      <c r="HSY12" s="46"/>
      <c r="HSZ12" s="46"/>
      <c r="HTA12" s="46"/>
      <c r="HTB12" s="46"/>
      <c r="HTC12" s="46"/>
      <c r="HTD12" s="46"/>
      <c r="HTE12" s="46"/>
      <c r="HTF12" s="46"/>
      <c r="HTG12" s="46"/>
      <c r="HTH12" s="46"/>
      <c r="HTI12" s="46"/>
      <c r="HTJ12" s="46"/>
      <c r="HTK12" s="46"/>
      <c r="HTL12" s="46"/>
      <c r="HTM12" s="46"/>
      <c r="HTN12" s="46"/>
      <c r="HTO12" s="46"/>
      <c r="HTP12" s="46"/>
      <c r="HTQ12" s="46"/>
      <c r="HTR12" s="46"/>
      <c r="HTS12" s="46"/>
      <c r="HTT12" s="46"/>
      <c r="HTU12" s="46"/>
      <c r="HTV12" s="46"/>
      <c r="HTW12" s="46"/>
      <c r="HTX12" s="46"/>
      <c r="HTY12" s="46"/>
      <c r="HTZ12" s="46"/>
      <c r="HUA12" s="46"/>
      <c r="HUB12" s="46"/>
      <c r="HUC12" s="46"/>
      <c r="HUD12" s="46"/>
      <c r="HUE12" s="46"/>
      <c r="HUF12" s="46"/>
      <c r="HUG12" s="46"/>
      <c r="HUH12" s="46"/>
      <c r="HUI12" s="46"/>
      <c r="HUJ12" s="46"/>
      <c r="HUK12" s="46"/>
      <c r="HUL12" s="46"/>
      <c r="HUM12" s="46"/>
      <c r="HUN12" s="46"/>
      <c r="HUO12" s="46"/>
      <c r="HUP12" s="46"/>
      <c r="HUQ12" s="46"/>
      <c r="HUR12" s="46"/>
      <c r="HUS12" s="46"/>
      <c r="HUT12" s="46"/>
      <c r="HUU12" s="46"/>
      <c r="HUV12" s="46"/>
      <c r="HUW12" s="46"/>
      <c r="HUX12" s="46"/>
      <c r="HUY12" s="46"/>
      <c r="HUZ12" s="46"/>
      <c r="HVA12" s="46"/>
      <c r="HVB12" s="46"/>
      <c r="HVC12" s="46"/>
      <c r="HVD12" s="46"/>
      <c r="HVE12" s="46"/>
      <c r="HVF12" s="46"/>
      <c r="HVG12" s="46"/>
      <c r="HVH12" s="46"/>
      <c r="HVI12" s="46"/>
      <c r="HVJ12" s="46"/>
      <c r="HVK12" s="46"/>
      <c r="HVL12" s="46"/>
      <c r="HVM12" s="46"/>
      <c r="HVN12" s="46"/>
      <c r="HVO12" s="46"/>
      <c r="HVP12" s="46"/>
      <c r="HVQ12" s="46"/>
      <c r="HVR12" s="46"/>
      <c r="HVS12" s="46"/>
      <c r="HVT12" s="46"/>
      <c r="HVU12" s="46"/>
      <c r="HVV12" s="46"/>
      <c r="HVW12" s="46"/>
      <c r="HVX12" s="46"/>
      <c r="HVY12" s="46"/>
      <c r="HVZ12" s="46"/>
      <c r="HWA12" s="46"/>
      <c r="HWB12" s="46"/>
      <c r="HWC12" s="46"/>
      <c r="HWD12" s="46"/>
      <c r="HWE12" s="46"/>
      <c r="HWF12" s="46"/>
      <c r="HWG12" s="46"/>
      <c r="HWH12" s="46"/>
      <c r="HWI12" s="46"/>
      <c r="HWJ12" s="46"/>
      <c r="HWK12" s="46"/>
      <c r="HWL12" s="46"/>
      <c r="HWM12" s="46"/>
      <c r="HWN12" s="46"/>
      <c r="HWO12" s="46"/>
      <c r="HWP12" s="46"/>
      <c r="HWQ12" s="46"/>
      <c r="HWR12" s="46"/>
      <c r="HWS12" s="46"/>
      <c r="HWT12" s="46"/>
      <c r="HWU12" s="46"/>
      <c r="HWV12" s="46"/>
      <c r="HWW12" s="46"/>
      <c r="HWX12" s="46"/>
      <c r="HWY12" s="46"/>
      <c r="HWZ12" s="46"/>
      <c r="HXA12" s="46"/>
      <c r="HXB12" s="46"/>
      <c r="HXC12" s="46"/>
      <c r="HXD12" s="46"/>
      <c r="HXE12" s="46"/>
      <c r="HXF12" s="46"/>
      <c r="HXG12" s="46"/>
      <c r="HXH12" s="46"/>
      <c r="HXI12" s="46"/>
      <c r="HXJ12" s="46"/>
      <c r="HXK12" s="46"/>
      <c r="HXL12" s="46"/>
      <c r="HXM12" s="46"/>
      <c r="HXN12" s="46"/>
      <c r="HXO12" s="46"/>
      <c r="HXP12" s="46"/>
      <c r="HXQ12" s="46"/>
      <c r="HXR12" s="46"/>
      <c r="HXS12" s="46"/>
      <c r="HXT12" s="46"/>
      <c r="HXU12" s="46"/>
      <c r="HXV12" s="46"/>
      <c r="HXW12" s="46"/>
      <c r="HXX12" s="46"/>
      <c r="HXY12" s="46"/>
      <c r="HXZ12" s="46"/>
      <c r="HYA12" s="46"/>
      <c r="HYB12" s="46"/>
      <c r="HYC12" s="46"/>
      <c r="HYD12" s="46"/>
      <c r="HYE12" s="46"/>
      <c r="HYF12" s="46"/>
      <c r="HYG12" s="46"/>
      <c r="HYH12" s="46"/>
      <c r="HYI12" s="46"/>
      <c r="HYJ12" s="46"/>
      <c r="HYK12" s="46"/>
      <c r="HYL12" s="46"/>
      <c r="HYM12" s="46"/>
      <c r="HYN12" s="46"/>
      <c r="HYO12" s="46"/>
      <c r="HYP12" s="46"/>
      <c r="HYQ12" s="46"/>
      <c r="HYR12" s="46"/>
      <c r="HYS12" s="46"/>
      <c r="HYT12" s="46"/>
      <c r="HYU12" s="46"/>
      <c r="HYV12" s="46"/>
      <c r="HYW12" s="46"/>
      <c r="HYX12" s="46"/>
      <c r="HYY12" s="46"/>
      <c r="HYZ12" s="46"/>
      <c r="HZA12" s="46"/>
      <c r="HZB12" s="46"/>
      <c r="HZC12" s="46"/>
      <c r="HZD12" s="46"/>
      <c r="HZE12" s="46"/>
      <c r="HZF12" s="46"/>
      <c r="HZG12" s="46"/>
      <c r="HZH12" s="46"/>
      <c r="HZI12" s="46"/>
      <c r="HZJ12" s="46"/>
      <c r="HZK12" s="46"/>
      <c r="HZL12" s="46"/>
      <c r="HZM12" s="46"/>
      <c r="HZN12" s="46"/>
      <c r="HZO12" s="46"/>
      <c r="HZP12" s="46"/>
      <c r="HZQ12" s="46"/>
      <c r="HZR12" s="46"/>
      <c r="HZS12" s="46"/>
      <c r="HZT12" s="46"/>
      <c r="HZU12" s="46"/>
      <c r="HZV12" s="46"/>
      <c r="HZW12" s="46"/>
      <c r="HZX12" s="46"/>
      <c r="HZY12" s="46"/>
      <c r="HZZ12" s="46"/>
      <c r="IAA12" s="46"/>
      <c r="IAB12" s="46"/>
      <c r="IAC12" s="46"/>
      <c r="IAD12" s="46"/>
      <c r="IAE12" s="46"/>
      <c r="IAF12" s="46"/>
      <c r="IAG12" s="46"/>
      <c r="IAH12" s="46"/>
      <c r="IAI12" s="46"/>
      <c r="IAJ12" s="46"/>
      <c r="IAK12" s="46"/>
      <c r="IAL12" s="46"/>
      <c r="IAM12" s="46"/>
      <c r="IAN12" s="46"/>
      <c r="IAO12" s="46"/>
      <c r="IAP12" s="46"/>
      <c r="IAQ12" s="46"/>
      <c r="IAR12" s="46"/>
      <c r="IAS12" s="46"/>
      <c r="IAT12" s="46"/>
      <c r="IAU12" s="46"/>
      <c r="IAV12" s="46"/>
      <c r="IAW12" s="46"/>
      <c r="IAX12" s="46"/>
      <c r="IAY12" s="46"/>
      <c r="IAZ12" s="46"/>
      <c r="IBA12" s="46"/>
      <c r="IBB12" s="46"/>
      <c r="IBC12" s="46"/>
      <c r="IBD12" s="46"/>
      <c r="IBE12" s="46"/>
      <c r="IBF12" s="46"/>
      <c r="IBG12" s="46"/>
      <c r="IBH12" s="46"/>
      <c r="IBI12" s="46"/>
      <c r="IBJ12" s="46"/>
      <c r="IBK12" s="46"/>
      <c r="IBL12" s="46"/>
      <c r="IBM12" s="46"/>
      <c r="IBN12" s="46"/>
      <c r="IBO12" s="46"/>
      <c r="IBP12" s="46"/>
      <c r="IBQ12" s="46"/>
      <c r="IBR12" s="46"/>
      <c r="IBS12" s="46"/>
      <c r="IBT12" s="46"/>
      <c r="IBU12" s="46"/>
      <c r="IBV12" s="46"/>
      <c r="IBW12" s="46"/>
      <c r="IBX12" s="46"/>
      <c r="IBY12" s="46"/>
      <c r="IBZ12" s="46"/>
      <c r="ICA12" s="46"/>
      <c r="ICB12" s="46"/>
      <c r="ICC12" s="46"/>
      <c r="ICD12" s="46"/>
      <c r="ICE12" s="46"/>
      <c r="ICF12" s="46"/>
      <c r="ICG12" s="46"/>
      <c r="ICH12" s="46"/>
      <c r="ICI12" s="46"/>
      <c r="ICJ12" s="46"/>
      <c r="ICK12" s="46"/>
      <c r="ICL12" s="46"/>
      <c r="ICM12" s="46"/>
      <c r="ICN12" s="46"/>
      <c r="ICO12" s="46"/>
      <c r="ICP12" s="46"/>
      <c r="ICQ12" s="46"/>
      <c r="ICR12" s="46"/>
      <c r="ICS12" s="46"/>
      <c r="ICT12" s="46"/>
      <c r="ICU12" s="46"/>
      <c r="ICV12" s="46"/>
      <c r="ICW12" s="46"/>
      <c r="ICX12" s="46"/>
      <c r="ICY12" s="46"/>
      <c r="ICZ12" s="46"/>
      <c r="IDA12" s="46"/>
      <c r="IDB12" s="46"/>
      <c r="IDC12" s="46"/>
      <c r="IDD12" s="46"/>
      <c r="IDE12" s="46"/>
      <c r="IDF12" s="46"/>
      <c r="IDG12" s="46"/>
      <c r="IDH12" s="46"/>
      <c r="IDI12" s="46"/>
      <c r="IDJ12" s="46"/>
      <c r="IDK12" s="46"/>
      <c r="IDL12" s="46"/>
      <c r="IDM12" s="46"/>
      <c r="IDN12" s="46"/>
      <c r="IDO12" s="46"/>
      <c r="IDP12" s="46"/>
      <c r="IDQ12" s="46"/>
      <c r="IDR12" s="46"/>
      <c r="IDS12" s="46"/>
      <c r="IDT12" s="46"/>
      <c r="IDU12" s="46"/>
      <c r="IDV12" s="46"/>
      <c r="IDW12" s="46"/>
      <c r="IDX12" s="46"/>
      <c r="IDY12" s="46"/>
      <c r="IDZ12" s="46"/>
      <c r="IEA12" s="46"/>
      <c r="IEB12" s="46"/>
      <c r="IEC12" s="46"/>
      <c r="IED12" s="46"/>
      <c r="IEE12" s="46"/>
      <c r="IEF12" s="46"/>
      <c r="IEG12" s="46"/>
      <c r="IEH12" s="46"/>
      <c r="IEI12" s="46"/>
      <c r="IEJ12" s="46"/>
      <c r="IEK12" s="46"/>
      <c r="IEL12" s="46"/>
      <c r="IEM12" s="46"/>
      <c r="IEN12" s="46"/>
      <c r="IEO12" s="46"/>
      <c r="IEP12" s="46"/>
      <c r="IEQ12" s="46"/>
      <c r="IER12" s="46"/>
      <c r="IES12" s="46"/>
      <c r="IET12" s="46"/>
      <c r="IEU12" s="46"/>
      <c r="IEV12" s="46"/>
      <c r="IEW12" s="46"/>
      <c r="IEX12" s="46"/>
      <c r="IEY12" s="46"/>
      <c r="IEZ12" s="46"/>
      <c r="IFA12" s="46"/>
      <c r="IFB12" s="46"/>
      <c r="IFC12" s="46"/>
      <c r="IFD12" s="46"/>
      <c r="IFE12" s="46"/>
      <c r="IFF12" s="46"/>
      <c r="IFG12" s="46"/>
      <c r="IFH12" s="46"/>
      <c r="IFI12" s="46"/>
      <c r="IFJ12" s="46"/>
      <c r="IFK12" s="46"/>
      <c r="IFL12" s="46"/>
      <c r="IFM12" s="46"/>
      <c r="IFN12" s="46"/>
      <c r="IFO12" s="46"/>
      <c r="IFP12" s="46"/>
      <c r="IFQ12" s="46"/>
      <c r="IFR12" s="46"/>
      <c r="IFS12" s="46"/>
      <c r="IFT12" s="46"/>
      <c r="IFU12" s="46"/>
      <c r="IFV12" s="46"/>
      <c r="IFW12" s="46"/>
      <c r="IFX12" s="46"/>
      <c r="IFY12" s="46"/>
      <c r="IFZ12" s="46"/>
      <c r="IGA12" s="46"/>
      <c r="IGB12" s="46"/>
      <c r="IGC12" s="46"/>
      <c r="IGD12" s="46"/>
      <c r="IGE12" s="46"/>
      <c r="IGF12" s="46"/>
      <c r="IGG12" s="46"/>
      <c r="IGH12" s="46"/>
      <c r="IGI12" s="46"/>
      <c r="IGJ12" s="46"/>
      <c r="IGK12" s="46"/>
      <c r="IGL12" s="46"/>
      <c r="IGM12" s="46"/>
      <c r="IGN12" s="46"/>
      <c r="IGO12" s="46"/>
      <c r="IGP12" s="46"/>
      <c r="IGQ12" s="46"/>
      <c r="IGR12" s="46"/>
      <c r="IGS12" s="46"/>
      <c r="IGT12" s="46"/>
      <c r="IGU12" s="46"/>
      <c r="IGV12" s="46"/>
      <c r="IGW12" s="46"/>
      <c r="IGX12" s="46"/>
      <c r="IGY12" s="46"/>
      <c r="IGZ12" s="46"/>
      <c r="IHA12" s="46"/>
      <c r="IHB12" s="46"/>
      <c r="IHC12" s="46"/>
      <c r="IHD12" s="46"/>
      <c r="IHE12" s="46"/>
      <c r="IHF12" s="46"/>
      <c r="IHG12" s="46"/>
      <c r="IHH12" s="46"/>
      <c r="IHI12" s="46"/>
      <c r="IHJ12" s="46"/>
      <c r="IHK12" s="46"/>
      <c r="IHL12" s="46"/>
      <c r="IHM12" s="46"/>
      <c r="IHN12" s="46"/>
      <c r="IHO12" s="46"/>
      <c r="IHP12" s="46"/>
      <c r="IHQ12" s="46"/>
      <c r="IHR12" s="46"/>
      <c r="IHS12" s="46"/>
      <c r="IHT12" s="46"/>
      <c r="IHU12" s="46"/>
      <c r="IHV12" s="46"/>
      <c r="IHW12" s="46"/>
      <c r="IHX12" s="46"/>
      <c r="IHY12" s="46"/>
      <c r="IHZ12" s="46"/>
      <c r="IIA12" s="46"/>
      <c r="IIB12" s="46"/>
      <c r="IIC12" s="46"/>
      <c r="IID12" s="46"/>
      <c r="IIE12" s="46"/>
      <c r="IIF12" s="46"/>
      <c r="IIG12" s="46"/>
      <c r="IIH12" s="46"/>
      <c r="III12" s="46"/>
      <c r="IIJ12" s="46"/>
      <c r="IIK12" s="46"/>
      <c r="IIL12" s="46"/>
      <c r="IIM12" s="46"/>
      <c r="IIN12" s="46"/>
      <c r="IIO12" s="46"/>
      <c r="IIP12" s="46"/>
      <c r="IIQ12" s="46"/>
      <c r="IIR12" s="46"/>
      <c r="IIS12" s="46"/>
      <c r="IIT12" s="46"/>
      <c r="IIU12" s="46"/>
      <c r="IIV12" s="46"/>
      <c r="IIW12" s="46"/>
      <c r="IIX12" s="46"/>
      <c r="IIY12" s="46"/>
      <c r="IIZ12" s="46"/>
      <c r="IJA12" s="46"/>
      <c r="IJB12" s="46"/>
      <c r="IJC12" s="46"/>
      <c r="IJD12" s="46"/>
      <c r="IJE12" s="46"/>
      <c r="IJF12" s="46"/>
      <c r="IJG12" s="46"/>
      <c r="IJH12" s="46"/>
      <c r="IJI12" s="46"/>
      <c r="IJJ12" s="46"/>
      <c r="IJK12" s="46"/>
      <c r="IJL12" s="46"/>
      <c r="IJM12" s="46"/>
      <c r="IJN12" s="46"/>
      <c r="IJO12" s="46"/>
      <c r="IJP12" s="46"/>
      <c r="IJQ12" s="46"/>
      <c r="IJR12" s="46"/>
      <c r="IJS12" s="46"/>
      <c r="IJT12" s="46"/>
      <c r="IJU12" s="46"/>
      <c r="IJV12" s="46"/>
      <c r="IJW12" s="46"/>
      <c r="IJX12" s="46"/>
      <c r="IJY12" s="46"/>
      <c r="IJZ12" s="46"/>
      <c r="IKA12" s="46"/>
      <c r="IKB12" s="46"/>
      <c r="IKC12" s="46"/>
      <c r="IKD12" s="46"/>
      <c r="IKE12" s="46"/>
      <c r="IKF12" s="46"/>
      <c r="IKG12" s="46"/>
      <c r="IKH12" s="46"/>
      <c r="IKI12" s="46"/>
      <c r="IKJ12" s="46"/>
      <c r="IKK12" s="46"/>
      <c r="IKL12" s="46"/>
      <c r="IKM12" s="46"/>
      <c r="IKN12" s="46"/>
      <c r="IKO12" s="46"/>
      <c r="IKP12" s="46"/>
      <c r="IKQ12" s="46"/>
      <c r="IKR12" s="46"/>
      <c r="IKS12" s="46"/>
      <c r="IKT12" s="46"/>
      <c r="IKU12" s="46"/>
      <c r="IKV12" s="46"/>
      <c r="IKW12" s="46"/>
      <c r="IKX12" s="46"/>
      <c r="IKY12" s="46"/>
      <c r="IKZ12" s="46"/>
      <c r="ILA12" s="46"/>
      <c r="ILB12" s="46"/>
      <c r="ILC12" s="46"/>
      <c r="ILD12" s="46"/>
      <c r="ILE12" s="46"/>
      <c r="ILF12" s="46"/>
      <c r="ILG12" s="46"/>
      <c r="ILH12" s="46"/>
      <c r="ILI12" s="46"/>
      <c r="ILJ12" s="46"/>
      <c r="ILK12" s="46"/>
      <c r="ILL12" s="46"/>
      <c r="ILM12" s="46"/>
      <c r="ILN12" s="46"/>
      <c r="ILO12" s="46"/>
      <c r="ILP12" s="46"/>
      <c r="ILQ12" s="46"/>
      <c r="ILR12" s="46"/>
      <c r="ILS12" s="46"/>
      <c r="ILT12" s="46"/>
      <c r="ILU12" s="46"/>
      <c r="ILV12" s="46"/>
      <c r="ILW12" s="46"/>
      <c r="ILX12" s="46"/>
      <c r="ILY12" s="46"/>
      <c r="ILZ12" s="46"/>
      <c r="IMA12" s="46"/>
      <c r="IMB12" s="46"/>
      <c r="IMC12" s="46"/>
      <c r="IMD12" s="46"/>
      <c r="IME12" s="46"/>
      <c r="IMF12" s="46"/>
      <c r="IMG12" s="46"/>
      <c r="IMH12" s="46"/>
      <c r="IMI12" s="46"/>
      <c r="IMJ12" s="46"/>
      <c r="IMK12" s="46"/>
      <c r="IML12" s="46"/>
      <c r="IMM12" s="46"/>
      <c r="IMN12" s="46"/>
      <c r="IMO12" s="46"/>
      <c r="IMP12" s="46"/>
      <c r="IMQ12" s="46"/>
      <c r="IMR12" s="46"/>
      <c r="IMS12" s="46"/>
      <c r="IMT12" s="46"/>
      <c r="IMU12" s="46"/>
      <c r="IMV12" s="46"/>
      <c r="IMW12" s="46"/>
      <c r="IMX12" s="46"/>
      <c r="IMY12" s="46"/>
      <c r="IMZ12" s="46"/>
      <c r="INA12" s="46"/>
      <c r="INB12" s="46"/>
      <c r="INC12" s="46"/>
      <c r="IND12" s="46"/>
      <c r="INE12" s="46"/>
      <c r="INF12" s="46"/>
      <c r="ING12" s="46"/>
      <c r="INH12" s="46"/>
      <c r="INI12" s="46"/>
      <c r="INJ12" s="46"/>
      <c r="INK12" s="46"/>
      <c r="INL12" s="46"/>
      <c r="INM12" s="46"/>
      <c r="INN12" s="46"/>
      <c r="INO12" s="46"/>
      <c r="INP12" s="46"/>
      <c r="INQ12" s="46"/>
      <c r="INR12" s="46"/>
      <c r="INS12" s="46"/>
      <c r="INT12" s="46"/>
      <c r="INU12" s="46"/>
      <c r="INV12" s="46"/>
      <c r="INW12" s="46"/>
      <c r="INX12" s="46"/>
      <c r="INY12" s="46"/>
      <c r="INZ12" s="46"/>
      <c r="IOA12" s="46"/>
      <c r="IOB12" s="46"/>
      <c r="IOC12" s="46"/>
      <c r="IOD12" s="46"/>
      <c r="IOE12" s="46"/>
      <c r="IOF12" s="46"/>
      <c r="IOG12" s="46"/>
      <c r="IOH12" s="46"/>
      <c r="IOI12" s="46"/>
      <c r="IOJ12" s="46"/>
      <c r="IOK12" s="46"/>
      <c r="IOL12" s="46"/>
      <c r="IOM12" s="46"/>
      <c r="ION12" s="46"/>
      <c r="IOO12" s="46"/>
      <c r="IOP12" s="46"/>
      <c r="IOQ12" s="46"/>
      <c r="IOR12" s="46"/>
      <c r="IOS12" s="46"/>
      <c r="IOT12" s="46"/>
      <c r="IOU12" s="46"/>
      <c r="IOV12" s="46"/>
      <c r="IOW12" s="46"/>
      <c r="IOX12" s="46"/>
      <c r="IOY12" s="46"/>
      <c r="IOZ12" s="46"/>
      <c r="IPA12" s="46"/>
      <c r="IPB12" s="46"/>
      <c r="IPC12" s="46"/>
      <c r="IPD12" s="46"/>
      <c r="IPE12" s="46"/>
      <c r="IPF12" s="46"/>
      <c r="IPG12" s="46"/>
      <c r="IPH12" s="46"/>
      <c r="IPI12" s="46"/>
      <c r="IPJ12" s="46"/>
      <c r="IPK12" s="46"/>
      <c r="IPL12" s="46"/>
      <c r="IPM12" s="46"/>
      <c r="IPN12" s="46"/>
      <c r="IPO12" s="46"/>
      <c r="IPP12" s="46"/>
      <c r="IPQ12" s="46"/>
      <c r="IPR12" s="46"/>
      <c r="IPS12" s="46"/>
      <c r="IPT12" s="46"/>
      <c r="IPU12" s="46"/>
      <c r="IPV12" s="46"/>
      <c r="IPW12" s="46"/>
      <c r="IPX12" s="46"/>
      <c r="IPY12" s="46"/>
      <c r="IPZ12" s="46"/>
      <c r="IQA12" s="46"/>
      <c r="IQB12" s="46"/>
      <c r="IQC12" s="46"/>
      <c r="IQD12" s="46"/>
      <c r="IQE12" s="46"/>
      <c r="IQF12" s="46"/>
      <c r="IQG12" s="46"/>
      <c r="IQH12" s="46"/>
      <c r="IQI12" s="46"/>
      <c r="IQJ12" s="46"/>
      <c r="IQK12" s="46"/>
      <c r="IQL12" s="46"/>
      <c r="IQM12" s="46"/>
      <c r="IQN12" s="46"/>
      <c r="IQO12" s="46"/>
      <c r="IQP12" s="46"/>
      <c r="IQQ12" s="46"/>
      <c r="IQR12" s="46"/>
      <c r="IQS12" s="46"/>
      <c r="IQT12" s="46"/>
      <c r="IQU12" s="46"/>
      <c r="IQV12" s="46"/>
      <c r="IQW12" s="46"/>
      <c r="IQX12" s="46"/>
      <c r="IQY12" s="46"/>
      <c r="IQZ12" s="46"/>
      <c r="IRA12" s="46"/>
      <c r="IRB12" s="46"/>
      <c r="IRC12" s="46"/>
      <c r="IRD12" s="46"/>
      <c r="IRE12" s="46"/>
      <c r="IRF12" s="46"/>
      <c r="IRG12" s="46"/>
      <c r="IRH12" s="46"/>
      <c r="IRI12" s="46"/>
      <c r="IRJ12" s="46"/>
      <c r="IRK12" s="46"/>
      <c r="IRL12" s="46"/>
      <c r="IRM12" s="46"/>
      <c r="IRN12" s="46"/>
      <c r="IRO12" s="46"/>
      <c r="IRP12" s="46"/>
      <c r="IRQ12" s="46"/>
      <c r="IRR12" s="46"/>
      <c r="IRS12" s="46"/>
      <c r="IRT12" s="46"/>
      <c r="IRU12" s="46"/>
      <c r="IRV12" s="46"/>
      <c r="IRW12" s="46"/>
      <c r="IRX12" s="46"/>
      <c r="IRY12" s="46"/>
      <c r="IRZ12" s="46"/>
      <c r="ISA12" s="46"/>
      <c r="ISB12" s="46"/>
      <c r="ISC12" s="46"/>
      <c r="ISD12" s="46"/>
      <c r="ISE12" s="46"/>
      <c r="ISF12" s="46"/>
      <c r="ISG12" s="46"/>
      <c r="ISH12" s="46"/>
      <c r="ISI12" s="46"/>
      <c r="ISJ12" s="46"/>
      <c r="ISK12" s="46"/>
      <c r="ISL12" s="46"/>
      <c r="ISM12" s="46"/>
      <c r="ISN12" s="46"/>
      <c r="ISO12" s="46"/>
      <c r="ISP12" s="46"/>
      <c r="ISQ12" s="46"/>
      <c r="ISR12" s="46"/>
      <c r="ISS12" s="46"/>
      <c r="IST12" s="46"/>
      <c r="ISU12" s="46"/>
      <c r="ISV12" s="46"/>
      <c r="ISW12" s="46"/>
      <c r="ISX12" s="46"/>
      <c r="ISY12" s="46"/>
      <c r="ISZ12" s="46"/>
      <c r="ITA12" s="46"/>
      <c r="ITB12" s="46"/>
      <c r="ITC12" s="46"/>
      <c r="ITD12" s="46"/>
      <c r="ITE12" s="46"/>
      <c r="ITF12" s="46"/>
      <c r="ITG12" s="46"/>
      <c r="ITH12" s="46"/>
      <c r="ITI12" s="46"/>
      <c r="ITJ12" s="46"/>
      <c r="ITK12" s="46"/>
      <c r="ITL12" s="46"/>
      <c r="ITM12" s="46"/>
      <c r="ITN12" s="46"/>
      <c r="ITO12" s="46"/>
      <c r="ITP12" s="46"/>
      <c r="ITQ12" s="46"/>
      <c r="ITR12" s="46"/>
      <c r="ITS12" s="46"/>
      <c r="ITT12" s="46"/>
      <c r="ITU12" s="46"/>
      <c r="ITV12" s="46"/>
      <c r="ITW12" s="46"/>
      <c r="ITX12" s="46"/>
      <c r="ITY12" s="46"/>
      <c r="ITZ12" s="46"/>
      <c r="IUA12" s="46"/>
      <c r="IUB12" s="46"/>
      <c r="IUC12" s="46"/>
      <c r="IUD12" s="46"/>
      <c r="IUE12" s="46"/>
      <c r="IUF12" s="46"/>
      <c r="IUG12" s="46"/>
      <c r="IUH12" s="46"/>
      <c r="IUI12" s="46"/>
      <c r="IUJ12" s="46"/>
      <c r="IUK12" s="46"/>
      <c r="IUL12" s="46"/>
      <c r="IUM12" s="46"/>
      <c r="IUN12" s="46"/>
      <c r="IUO12" s="46"/>
      <c r="IUP12" s="46"/>
      <c r="IUQ12" s="46"/>
      <c r="IUR12" s="46"/>
      <c r="IUS12" s="46"/>
      <c r="IUT12" s="46"/>
      <c r="IUU12" s="46"/>
      <c r="IUV12" s="46"/>
      <c r="IUW12" s="46"/>
      <c r="IUX12" s="46"/>
      <c r="IUY12" s="46"/>
      <c r="IUZ12" s="46"/>
      <c r="IVA12" s="46"/>
      <c r="IVB12" s="46"/>
      <c r="IVC12" s="46"/>
      <c r="IVD12" s="46"/>
      <c r="IVE12" s="46"/>
      <c r="IVF12" s="46"/>
      <c r="IVG12" s="46"/>
      <c r="IVH12" s="46"/>
      <c r="IVI12" s="46"/>
      <c r="IVJ12" s="46"/>
      <c r="IVK12" s="46"/>
      <c r="IVL12" s="46"/>
      <c r="IVM12" s="46"/>
      <c r="IVN12" s="46"/>
      <c r="IVO12" s="46"/>
      <c r="IVP12" s="46"/>
      <c r="IVQ12" s="46"/>
      <c r="IVR12" s="46"/>
      <c r="IVS12" s="46"/>
      <c r="IVT12" s="46"/>
      <c r="IVU12" s="46"/>
      <c r="IVV12" s="46"/>
      <c r="IVW12" s="46"/>
      <c r="IVX12" s="46"/>
      <c r="IVY12" s="46"/>
      <c r="IVZ12" s="46"/>
      <c r="IWA12" s="46"/>
      <c r="IWB12" s="46"/>
      <c r="IWC12" s="46"/>
      <c r="IWD12" s="46"/>
      <c r="IWE12" s="46"/>
      <c r="IWF12" s="46"/>
      <c r="IWG12" s="46"/>
      <c r="IWH12" s="46"/>
      <c r="IWI12" s="46"/>
      <c r="IWJ12" s="46"/>
      <c r="IWK12" s="46"/>
      <c r="IWL12" s="46"/>
      <c r="IWM12" s="46"/>
      <c r="IWN12" s="46"/>
      <c r="IWO12" s="46"/>
      <c r="IWP12" s="46"/>
      <c r="IWQ12" s="46"/>
      <c r="IWR12" s="46"/>
      <c r="IWS12" s="46"/>
      <c r="IWT12" s="46"/>
      <c r="IWU12" s="46"/>
      <c r="IWV12" s="46"/>
      <c r="IWW12" s="46"/>
      <c r="IWX12" s="46"/>
      <c r="IWY12" s="46"/>
      <c r="IWZ12" s="46"/>
      <c r="IXA12" s="46"/>
      <c r="IXB12" s="46"/>
      <c r="IXC12" s="46"/>
      <c r="IXD12" s="46"/>
      <c r="IXE12" s="46"/>
      <c r="IXF12" s="46"/>
      <c r="IXG12" s="46"/>
      <c r="IXH12" s="46"/>
      <c r="IXI12" s="46"/>
      <c r="IXJ12" s="46"/>
      <c r="IXK12" s="46"/>
      <c r="IXL12" s="46"/>
      <c r="IXM12" s="46"/>
      <c r="IXN12" s="46"/>
      <c r="IXO12" s="46"/>
      <c r="IXP12" s="46"/>
      <c r="IXQ12" s="46"/>
      <c r="IXR12" s="46"/>
      <c r="IXS12" s="46"/>
      <c r="IXT12" s="46"/>
      <c r="IXU12" s="46"/>
      <c r="IXV12" s="46"/>
      <c r="IXW12" s="46"/>
      <c r="IXX12" s="46"/>
      <c r="IXY12" s="46"/>
      <c r="IXZ12" s="46"/>
      <c r="IYA12" s="46"/>
      <c r="IYB12" s="46"/>
      <c r="IYC12" s="46"/>
      <c r="IYD12" s="46"/>
      <c r="IYE12" s="46"/>
      <c r="IYF12" s="46"/>
      <c r="IYG12" s="46"/>
      <c r="IYH12" s="46"/>
      <c r="IYI12" s="46"/>
      <c r="IYJ12" s="46"/>
      <c r="IYK12" s="46"/>
      <c r="IYL12" s="46"/>
      <c r="IYM12" s="46"/>
      <c r="IYN12" s="46"/>
      <c r="IYO12" s="46"/>
      <c r="IYP12" s="46"/>
      <c r="IYQ12" s="46"/>
      <c r="IYR12" s="46"/>
      <c r="IYS12" s="46"/>
      <c r="IYT12" s="46"/>
      <c r="IYU12" s="46"/>
      <c r="IYV12" s="46"/>
      <c r="IYW12" s="46"/>
      <c r="IYX12" s="46"/>
      <c r="IYY12" s="46"/>
      <c r="IYZ12" s="46"/>
      <c r="IZA12" s="46"/>
      <c r="IZB12" s="46"/>
      <c r="IZC12" s="46"/>
      <c r="IZD12" s="46"/>
      <c r="IZE12" s="46"/>
      <c r="IZF12" s="46"/>
      <c r="IZG12" s="46"/>
      <c r="IZH12" s="46"/>
      <c r="IZI12" s="46"/>
      <c r="IZJ12" s="46"/>
      <c r="IZK12" s="46"/>
      <c r="IZL12" s="46"/>
      <c r="IZM12" s="46"/>
      <c r="IZN12" s="46"/>
      <c r="IZO12" s="46"/>
      <c r="IZP12" s="46"/>
      <c r="IZQ12" s="46"/>
      <c r="IZR12" s="46"/>
      <c r="IZS12" s="46"/>
      <c r="IZT12" s="46"/>
      <c r="IZU12" s="46"/>
      <c r="IZV12" s="46"/>
      <c r="IZW12" s="46"/>
      <c r="IZX12" s="46"/>
      <c r="IZY12" s="46"/>
      <c r="IZZ12" s="46"/>
      <c r="JAA12" s="46"/>
      <c r="JAB12" s="46"/>
      <c r="JAC12" s="46"/>
      <c r="JAD12" s="46"/>
      <c r="JAE12" s="46"/>
      <c r="JAF12" s="46"/>
      <c r="JAG12" s="46"/>
      <c r="JAH12" s="46"/>
      <c r="JAI12" s="46"/>
      <c r="JAJ12" s="46"/>
      <c r="JAK12" s="46"/>
      <c r="JAL12" s="46"/>
      <c r="JAM12" s="46"/>
      <c r="JAN12" s="46"/>
      <c r="JAO12" s="46"/>
      <c r="JAP12" s="46"/>
      <c r="JAQ12" s="46"/>
      <c r="JAR12" s="46"/>
      <c r="JAS12" s="46"/>
      <c r="JAT12" s="46"/>
      <c r="JAU12" s="46"/>
      <c r="JAV12" s="46"/>
      <c r="JAW12" s="46"/>
      <c r="JAX12" s="46"/>
      <c r="JAY12" s="46"/>
      <c r="JAZ12" s="46"/>
      <c r="JBA12" s="46"/>
      <c r="JBB12" s="46"/>
      <c r="JBC12" s="46"/>
      <c r="JBD12" s="46"/>
      <c r="JBE12" s="46"/>
      <c r="JBF12" s="46"/>
      <c r="JBG12" s="46"/>
      <c r="JBH12" s="46"/>
      <c r="JBI12" s="46"/>
      <c r="JBJ12" s="46"/>
      <c r="JBK12" s="46"/>
      <c r="JBL12" s="46"/>
      <c r="JBM12" s="46"/>
      <c r="JBN12" s="46"/>
      <c r="JBO12" s="46"/>
      <c r="JBP12" s="46"/>
      <c r="JBQ12" s="46"/>
      <c r="JBR12" s="46"/>
      <c r="JBS12" s="46"/>
      <c r="JBT12" s="46"/>
      <c r="JBU12" s="46"/>
      <c r="JBV12" s="46"/>
      <c r="JBW12" s="46"/>
      <c r="JBX12" s="46"/>
      <c r="JBY12" s="46"/>
      <c r="JBZ12" s="46"/>
      <c r="JCA12" s="46"/>
      <c r="JCB12" s="46"/>
      <c r="JCC12" s="46"/>
      <c r="JCD12" s="46"/>
      <c r="JCE12" s="46"/>
      <c r="JCF12" s="46"/>
      <c r="JCG12" s="46"/>
      <c r="JCH12" s="46"/>
      <c r="JCI12" s="46"/>
      <c r="JCJ12" s="46"/>
      <c r="JCK12" s="46"/>
      <c r="JCL12" s="46"/>
      <c r="JCM12" s="46"/>
      <c r="JCN12" s="46"/>
      <c r="JCO12" s="46"/>
      <c r="JCP12" s="46"/>
      <c r="JCQ12" s="46"/>
      <c r="JCR12" s="46"/>
      <c r="JCS12" s="46"/>
      <c r="JCT12" s="46"/>
      <c r="JCU12" s="46"/>
      <c r="JCV12" s="46"/>
      <c r="JCW12" s="46"/>
      <c r="JCX12" s="46"/>
      <c r="JCY12" s="46"/>
      <c r="JCZ12" s="46"/>
      <c r="JDA12" s="46"/>
      <c r="JDB12" s="46"/>
      <c r="JDC12" s="46"/>
      <c r="JDD12" s="46"/>
      <c r="JDE12" s="46"/>
      <c r="JDF12" s="46"/>
      <c r="JDG12" s="46"/>
      <c r="JDH12" s="46"/>
      <c r="JDI12" s="46"/>
      <c r="JDJ12" s="46"/>
      <c r="JDK12" s="46"/>
      <c r="JDL12" s="46"/>
      <c r="JDM12" s="46"/>
      <c r="JDN12" s="46"/>
      <c r="JDO12" s="46"/>
      <c r="JDP12" s="46"/>
      <c r="JDQ12" s="46"/>
      <c r="JDR12" s="46"/>
      <c r="JDS12" s="46"/>
      <c r="JDT12" s="46"/>
      <c r="JDU12" s="46"/>
      <c r="JDV12" s="46"/>
      <c r="JDW12" s="46"/>
      <c r="JDX12" s="46"/>
      <c r="JDY12" s="46"/>
      <c r="JDZ12" s="46"/>
      <c r="JEA12" s="46"/>
      <c r="JEB12" s="46"/>
      <c r="JEC12" s="46"/>
      <c r="JED12" s="46"/>
      <c r="JEE12" s="46"/>
      <c r="JEF12" s="46"/>
      <c r="JEG12" s="46"/>
      <c r="JEH12" s="46"/>
      <c r="JEI12" s="46"/>
      <c r="JEJ12" s="46"/>
      <c r="JEK12" s="46"/>
      <c r="JEL12" s="46"/>
      <c r="JEM12" s="46"/>
      <c r="JEN12" s="46"/>
      <c r="JEO12" s="46"/>
      <c r="JEP12" s="46"/>
      <c r="JEQ12" s="46"/>
      <c r="JER12" s="46"/>
      <c r="JES12" s="46"/>
      <c r="JET12" s="46"/>
      <c r="JEU12" s="46"/>
      <c r="JEV12" s="46"/>
      <c r="JEW12" s="46"/>
      <c r="JEX12" s="46"/>
      <c r="JEY12" s="46"/>
      <c r="JEZ12" s="46"/>
      <c r="JFA12" s="46"/>
      <c r="JFB12" s="46"/>
      <c r="JFC12" s="46"/>
      <c r="JFD12" s="46"/>
      <c r="JFE12" s="46"/>
      <c r="JFF12" s="46"/>
      <c r="JFG12" s="46"/>
      <c r="JFH12" s="46"/>
      <c r="JFI12" s="46"/>
      <c r="JFJ12" s="46"/>
      <c r="JFK12" s="46"/>
      <c r="JFL12" s="46"/>
      <c r="JFM12" s="46"/>
      <c r="JFN12" s="46"/>
      <c r="JFO12" s="46"/>
      <c r="JFP12" s="46"/>
      <c r="JFQ12" s="46"/>
      <c r="JFR12" s="46"/>
      <c r="JFS12" s="46"/>
      <c r="JFT12" s="46"/>
      <c r="JFU12" s="46"/>
      <c r="JFV12" s="46"/>
      <c r="JFW12" s="46"/>
      <c r="JFX12" s="46"/>
      <c r="JFY12" s="46"/>
      <c r="JFZ12" s="46"/>
      <c r="JGA12" s="46"/>
      <c r="JGB12" s="46"/>
      <c r="JGC12" s="46"/>
      <c r="JGD12" s="46"/>
      <c r="JGE12" s="46"/>
      <c r="JGF12" s="46"/>
      <c r="JGG12" s="46"/>
      <c r="JGH12" s="46"/>
      <c r="JGI12" s="46"/>
      <c r="JGJ12" s="46"/>
      <c r="JGK12" s="46"/>
      <c r="JGL12" s="46"/>
      <c r="JGM12" s="46"/>
      <c r="JGN12" s="46"/>
      <c r="JGO12" s="46"/>
      <c r="JGP12" s="46"/>
      <c r="JGQ12" s="46"/>
      <c r="JGR12" s="46"/>
      <c r="JGS12" s="46"/>
      <c r="JGT12" s="46"/>
      <c r="JGU12" s="46"/>
      <c r="JGV12" s="46"/>
      <c r="JGW12" s="46"/>
      <c r="JGX12" s="46"/>
      <c r="JGY12" s="46"/>
      <c r="JGZ12" s="46"/>
      <c r="JHA12" s="46"/>
      <c r="JHB12" s="46"/>
      <c r="JHC12" s="46"/>
      <c r="JHD12" s="46"/>
      <c r="JHE12" s="46"/>
      <c r="JHF12" s="46"/>
      <c r="JHG12" s="46"/>
      <c r="JHH12" s="46"/>
      <c r="JHI12" s="46"/>
      <c r="JHJ12" s="46"/>
      <c r="JHK12" s="46"/>
      <c r="JHL12" s="46"/>
      <c r="JHM12" s="46"/>
      <c r="JHN12" s="46"/>
      <c r="JHO12" s="46"/>
      <c r="JHP12" s="46"/>
      <c r="JHQ12" s="46"/>
      <c r="JHR12" s="46"/>
      <c r="JHS12" s="46"/>
      <c r="JHT12" s="46"/>
      <c r="JHU12" s="46"/>
      <c r="JHV12" s="46"/>
      <c r="JHW12" s="46"/>
      <c r="JHX12" s="46"/>
      <c r="JHY12" s="46"/>
      <c r="JHZ12" s="46"/>
      <c r="JIA12" s="46"/>
      <c r="JIB12" s="46"/>
      <c r="JIC12" s="46"/>
      <c r="JID12" s="46"/>
      <c r="JIE12" s="46"/>
      <c r="JIF12" s="46"/>
      <c r="JIG12" s="46"/>
      <c r="JIH12" s="46"/>
      <c r="JII12" s="46"/>
      <c r="JIJ12" s="46"/>
      <c r="JIK12" s="46"/>
      <c r="JIL12" s="46"/>
      <c r="JIM12" s="46"/>
      <c r="JIN12" s="46"/>
      <c r="JIO12" s="46"/>
      <c r="JIP12" s="46"/>
      <c r="JIQ12" s="46"/>
      <c r="JIR12" s="46"/>
      <c r="JIS12" s="46"/>
      <c r="JIT12" s="46"/>
      <c r="JIU12" s="46"/>
      <c r="JIV12" s="46"/>
      <c r="JIW12" s="46"/>
      <c r="JIX12" s="46"/>
      <c r="JIY12" s="46"/>
      <c r="JIZ12" s="46"/>
      <c r="JJA12" s="46"/>
      <c r="JJB12" s="46"/>
      <c r="JJC12" s="46"/>
      <c r="JJD12" s="46"/>
      <c r="JJE12" s="46"/>
      <c r="JJF12" s="46"/>
      <c r="JJG12" s="46"/>
      <c r="JJH12" s="46"/>
      <c r="JJI12" s="46"/>
      <c r="JJJ12" s="46"/>
      <c r="JJK12" s="46"/>
      <c r="JJL12" s="46"/>
      <c r="JJM12" s="46"/>
      <c r="JJN12" s="46"/>
      <c r="JJO12" s="46"/>
      <c r="JJP12" s="46"/>
      <c r="JJQ12" s="46"/>
      <c r="JJR12" s="46"/>
      <c r="JJS12" s="46"/>
      <c r="JJT12" s="46"/>
      <c r="JJU12" s="46"/>
      <c r="JJV12" s="46"/>
      <c r="JJW12" s="46"/>
      <c r="JJX12" s="46"/>
      <c r="JJY12" s="46"/>
      <c r="JJZ12" s="46"/>
      <c r="JKA12" s="46"/>
      <c r="JKB12" s="46"/>
      <c r="JKC12" s="46"/>
      <c r="JKD12" s="46"/>
      <c r="JKE12" s="46"/>
      <c r="JKF12" s="46"/>
      <c r="JKG12" s="46"/>
      <c r="JKH12" s="46"/>
      <c r="JKI12" s="46"/>
      <c r="JKJ12" s="46"/>
      <c r="JKK12" s="46"/>
      <c r="JKL12" s="46"/>
      <c r="JKM12" s="46"/>
      <c r="JKN12" s="46"/>
      <c r="JKO12" s="46"/>
      <c r="JKP12" s="46"/>
      <c r="JKQ12" s="46"/>
      <c r="JKR12" s="46"/>
      <c r="JKS12" s="46"/>
      <c r="JKT12" s="46"/>
      <c r="JKU12" s="46"/>
      <c r="JKV12" s="46"/>
      <c r="JKW12" s="46"/>
      <c r="JKX12" s="46"/>
      <c r="JKY12" s="46"/>
      <c r="JKZ12" s="46"/>
      <c r="JLA12" s="46"/>
      <c r="JLB12" s="46"/>
      <c r="JLC12" s="46"/>
      <c r="JLD12" s="46"/>
      <c r="JLE12" s="46"/>
      <c r="JLF12" s="46"/>
      <c r="JLG12" s="46"/>
      <c r="JLH12" s="46"/>
      <c r="JLI12" s="46"/>
      <c r="JLJ12" s="46"/>
      <c r="JLK12" s="46"/>
      <c r="JLL12" s="46"/>
      <c r="JLM12" s="46"/>
      <c r="JLN12" s="46"/>
      <c r="JLO12" s="46"/>
      <c r="JLP12" s="46"/>
      <c r="JLQ12" s="46"/>
      <c r="JLR12" s="46"/>
      <c r="JLS12" s="46"/>
      <c r="JLT12" s="46"/>
      <c r="JLU12" s="46"/>
      <c r="JLV12" s="46"/>
      <c r="JLW12" s="46"/>
      <c r="JLX12" s="46"/>
      <c r="JLY12" s="46"/>
      <c r="JLZ12" s="46"/>
      <c r="JMA12" s="46"/>
      <c r="JMB12" s="46"/>
      <c r="JMC12" s="46"/>
      <c r="JMD12" s="46"/>
      <c r="JME12" s="46"/>
      <c r="JMF12" s="46"/>
      <c r="JMG12" s="46"/>
      <c r="JMH12" s="46"/>
      <c r="JMI12" s="46"/>
      <c r="JMJ12" s="46"/>
      <c r="JMK12" s="46"/>
      <c r="JML12" s="46"/>
      <c r="JMM12" s="46"/>
      <c r="JMN12" s="46"/>
      <c r="JMO12" s="46"/>
      <c r="JMP12" s="46"/>
      <c r="JMQ12" s="46"/>
      <c r="JMR12" s="46"/>
      <c r="JMS12" s="46"/>
      <c r="JMT12" s="46"/>
      <c r="JMU12" s="46"/>
      <c r="JMV12" s="46"/>
      <c r="JMW12" s="46"/>
      <c r="JMX12" s="46"/>
      <c r="JMY12" s="46"/>
      <c r="JMZ12" s="46"/>
      <c r="JNA12" s="46"/>
      <c r="JNB12" s="46"/>
      <c r="JNC12" s="46"/>
      <c r="JND12" s="46"/>
      <c r="JNE12" s="46"/>
      <c r="JNF12" s="46"/>
      <c r="JNG12" s="46"/>
      <c r="JNH12" s="46"/>
      <c r="JNI12" s="46"/>
      <c r="JNJ12" s="46"/>
      <c r="JNK12" s="46"/>
      <c r="JNL12" s="46"/>
      <c r="JNM12" s="46"/>
      <c r="JNN12" s="46"/>
      <c r="JNO12" s="46"/>
      <c r="JNP12" s="46"/>
      <c r="JNQ12" s="46"/>
      <c r="JNR12" s="46"/>
      <c r="JNS12" s="46"/>
      <c r="JNT12" s="46"/>
      <c r="JNU12" s="46"/>
      <c r="JNV12" s="46"/>
      <c r="JNW12" s="46"/>
      <c r="JNX12" s="46"/>
      <c r="JNY12" s="46"/>
      <c r="JNZ12" s="46"/>
      <c r="JOA12" s="46"/>
      <c r="JOB12" s="46"/>
      <c r="JOC12" s="46"/>
      <c r="JOD12" s="46"/>
      <c r="JOE12" s="46"/>
      <c r="JOF12" s="46"/>
      <c r="JOG12" s="46"/>
      <c r="JOH12" s="46"/>
      <c r="JOI12" s="46"/>
      <c r="JOJ12" s="46"/>
      <c r="JOK12" s="46"/>
      <c r="JOL12" s="46"/>
      <c r="JOM12" s="46"/>
      <c r="JON12" s="46"/>
      <c r="JOO12" s="46"/>
      <c r="JOP12" s="46"/>
      <c r="JOQ12" s="46"/>
      <c r="JOR12" s="46"/>
      <c r="JOS12" s="46"/>
      <c r="JOT12" s="46"/>
      <c r="JOU12" s="46"/>
      <c r="JOV12" s="46"/>
      <c r="JOW12" s="46"/>
      <c r="JOX12" s="46"/>
      <c r="JOY12" s="46"/>
      <c r="JOZ12" s="46"/>
      <c r="JPA12" s="46"/>
      <c r="JPB12" s="46"/>
      <c r="JPC12" s="46"/>
      <c r="JPD12" s="46"/>
      <c r="JPE12" s="46"/>
      <c r="JPF12" s="46"/>
      <c r="JPG12" s="46"/>
      <c r="JPH12" s="46"/>
      <c r="JPI12" s="46"/>
      <c r="JPJ12" s="46"/>
      <c r="JPK12" s="46"/>
      <c r="JPL12" s="46"/>
      <c r="JPM12" s="46"/>
      <c r="JPN12" s="46"/>
      <c r="JPO12" s="46"/>
      <c r="JPP12" s="46"/>
      <c r="JPQ12" s="46"/>
      <c r="JPR12" s="46"/>
      <c r="JPS12" s="46"/>
      <c r="JPT12" s="46"/>
      <c r="JPU12" s="46"/>
      <c r="JPV12" s="46"/>
      <c r="JPW12" s="46"/>
      <c r="JPX12" s="46"/>
      <c r="JPY12" s="46"/>
      <c r="JPZ12" s="46"/>
      <c r="JQA12" s="46"/>
      <c r="JQB12" s="46"/>
      <c r="JQC12" s="46"/>
      <c r="JQD12" s="46"/>
      <c r="JQE12" s="46"/>
      <c r="JQF12" s="46"/>
      <c r="JQG12" s="46"/>
      <c r="JQH12" s="46"/>
      <c r="JQI12" s="46"/>
      <c r="JQJ12" s="46"/>
      <c r="JQK12" s="46"/>
      <c r="JQL12" s="46"/>
      <c r="JQM12" s="46"/>
      <c r="JQN12" s="46"/>
      <c r="JQO12" s="46"/>
      <c r="JQP12" s="46"/>
      <c r="JQQ12" s="46"/>
      <c r="JQR12" s="46"/>
      <c r="JQS12" s="46"/>
      <c r="JQT12" s="46"/>
      <c r="JQU12" s="46"/>
      <c r="JQV12" s="46"/>
      <c r="JQW12" s="46"/>
      <c r="JQX12" s="46"/>
      <c r="JQY12" s="46"/>
      <c r="JQZ12" s="46"/>
      <c r="JRA12" s="46"/>
      <c r="JRB12" s="46"/>
      <c r="JRC12" s="46"/>
      <c r="JRD12" s="46"/>
      <c r="JRE12" s="46"/>
      <c r="JRF12" s="46"/>
      <c r="JRG12" s="46"/>
      <c r="JRH12" s="46"/>
      <c r="JRI12" s="46"/>
      <c r="JRJ12" s="46"/>
      <c r="JRK12" s="46"/>
      <c r="JRL12" s="46"/>
      <c r="JRM12" s="46"/>
      <c r="JRN12" s="46"/>
      <c r="JRO12" s="46"/>
      <c r="JRP12" s="46"/>
      <c r="JRQ12" s="46"/>
      <c r="JRR12" s="46"/>
      <c r="JRS12" s="46"/>
      <c r="JRT12" s="46"/>
      <c r="JRU12" s="46"/>
      <c r="JRV12" s="46"/>
      <c r="JRW12" s="46"/>
      <c r="JRX12" s="46"/>
      <c r="JRY12" s="46"/>
      <c r="JRZ12" s="46"/>
      <c r="JSA12" s="46"/>
      <c r="JSB12" s="46"/>
      <c r="JSC12" s="46"/>
      <c r="JSD12" s="46"/>
      <c r="JSE12" s="46"/>
      <c r="JSF12" s="46"/>
      <c r="JSG12" s="46"/>
      <c r="JSH12" s="46"/>
      <c r="JSI12" s="46"/>
      <c r="JSJ12" s="46"/>
      <c r="JSK12" s="46"/>
      <c r="JSL12" s="46"/>
      <c r="JSM12" s="46"/>
      <c r="JSN12" s="46"/>
      <c r="JSO12" s="46"/>
      <c r="JSP12" s="46"/>
      <c r="JSQ12" s="46"/>
      <c r="JSR12" s="46"/>
      <c r="JSS12" s="46"/>
      <c r="JST12" s="46"/>
      <c r="JSU12" s="46"/>
      <c r="JSV12" s="46"/>
      <c r="JSW12" s="46"/>
      <c r="JSX12" s="46"/>
      <c r="JSY12" s="46"/>
      <c r="JSZ12" s="46"/>
      <c r="JTA12" s="46"/>
      <c r="JTB12" s="46"/>
      <c r="JTC12" s="46"/>
      <c r="JTD12" s="46"/>
      <c r="JTE12" s="46"/>
      <c r="JTF12" s="46"/>
      <c r="JTG12" s="46"/>
      <c r="JTH12" s="46"/>
      <c r="JTI12" s="46"/>
      <c r="JTJ12" s="46"/>
      <c r="JTK12" s="46"/>
      <c r="JTL12" s="46"/>
      <c r="JTM12" s="46"/>
      <c r="JTN12" s="46"/>
      <c r="JTO12" s="46"/>
      <c r="JTP12" s="46"/>
      <c r="JTQ12" s="46"/>
      <c r="JTR12" s="46"/>
      <c r="JTS12" s="46"/>
      <c r="JTT12" s="46"/>
      <c r="JTU12" s="46"/>
      <c r="JTV12" s="46"/>
      <c r="JTW12" s="46"/>
      <c r="JTX12" s="46"/>
      <c r="JTY12" s="46"/>
      <c r="JTZ12" s="46"/>
      <c r="JUA12" s="46"/>
      <c r="JUB12" s="46"/>
      <c r="JUC12" s="46"/>
      <c r="JUD12" s="46"/>
      <c r="JUE12" s="46"/>
      <c r="JUF12" s="46"/>
      <c r="JUG12" s="46"/>
      <c r="JUH12" s="46"/>
      <c r="JUI12" s="46"/>
      <c r="JUJ12" s="46"/>
      <c r="JUK12" s="46"/>
      <c r="JUL12" s="46"/>
      <c r="JUM12" s="46"/>
      <c r="JUN12" s="46"/>
      <c r="JUO12" s="46"/>
      <c r="JUP12" s="46"/>
      <c r="JUQ12" s="46"/>
      <c r="JUR12" s="46"/>
      <c r="JUS12" s="46"/>
      <c r="JUT12" s="46"/>
      <c r="JUU12" s="46"/>
      <c r="JUV12" s="46"/>
      <c r="JUW12" s="46"/>
      <c r="JUX12" s="46"/>
      <c r="JUY12" s="46"/>
      <c r="JUZ12" s="46"/>
      <c r="JVA12" s="46"/>
      <c r="JVB12" s="46"/>
      <c r="JVC12" s="46"/>
      <c r="JVD12" s="46"/>
      <c r="JVE12" s="46"/>
      <c r="JVF12" s="46"/>
      <c r="JVG12" s="46"/>
      <c r="JVH12" s="46"/>
      <c r="JVI12" s="46"/>
      <c r="JVJ12" s="46"/>
      <c r="JVK12" s="46"/>
      <c r="JVL12" s="46"/>
      <c r="JVM12" s="46"/>
      <c r="JVN12" s="46"/>
      <c r="JVO12" s="46"/>
      <c r="JVP12" s="46"/>
      <c r="JVQ12" s="46"/>
      <c r="JVR12" s="46"/>
      <c r="JVS12" s="46"/>
      <c r="JVT12" s="46"/>
      <c r="JVU12" s="46"/>
      <c r="JVV12" s="46"/>
      <c r="JVW12" s="46"/>
      <c r="JVX12" s="46"/>
      <c r="JVY12" s="46"/>
      <c r="JVZ12" s="46"/>
      <c r="JWA12" s="46"/>
      <c r="JWB12" s="46"/>
      <c r="JWC12" s="46"/>
      <c r="JWD12" s="46"/>
      <c r="JWE12" s="46"/>
      <c r="JWF12" s="46"/>
      <c r="JWG12" s="46"/>
      <c r="JWH12" s="46"/>
      <c r="JWI12" s="46"/>
      <c r="JWJ12" s="46"/>
      <c r="JWK12" s="46"/>
      <c r="JWL12" s="46"/>
      <c r="JWM12" s="46"/>
      <c r="JWN12" s="46"/>
      <c r="JWO12" s="46"/>
      <c r="JWP12" s="46"/>
      <c r="JWQ12" s="46"/>
      <c r="JWR12" s="46"/>
      <c r="JWS12" s="46"/>
      <c r="JWT12" s="46"/>
      <c r="JWU12" s="46"/>
      <c r="JWV12" s="46"/>
      <c r="JWW12" s="46"/>
      <c r="JWX12" s="46"/>
      <c r="JWY12" s="46"/>
      <c r="JWZ12" s="46"/>
      <c r="JXA12" s="46"/>
      <c r="JXB12" s="46"/>
      <c r="JXC12" s="46"/>
      <c r="JXD12" s="46"/>
      <c r="JXE12" s="46"/>
      <c r="JXF12" s="46"/>
      <c r="JXG12" s="46"/>
      <c r="JXH12" s="46"/>
      <c r="JXI12" s="46"/>
      <c r="JXJ12" s="46"/>
      <c r="JXK12" s="46"/>
      <c r="JXL12" s="46"/>
      <c r="JXM12" s="46"/>
      <c r="JXN12" s="46"/>
      <c r="JXO12" s="46"/>
      <c r="JXP12" s="46"/>
      <c r="JXQ12" s="46"/>
      <c r="JXR12" s="46"/>
      <c r="JXS12" s="46"/>
      <c r="JXT12" s="46"/>
      <c r="JXU12" s="46"/>
      <c r="JXV12" s="46"/>
      <c r="JXW12" s="46"/>
      <c r="JXX12" s="46"/>
      <c r="JXY12" s="46"/>
      <c r="JXZ12" s="46"/>
      <c r="JYA12" s="46"/>
      <c r="JYB12" s="46"/>
      <c r="JYC12" s="46"/>
      <c r="JYD12" s="46"/>
      <c r="JYE12" s="46"/>
      <c r="JYF12" s="46"/>
      <c r="JYG12" s="46"/>
      <c r="JYH12" s="46"/>
      <c r="JYI12" s="46"/>
      <c r="JYJ12" s="46"/>
      <c r="JYK12" s="46"/>
      <c r="JYL12" s="46"/>
      <c r="JYM12" s="46"/>
      <c r="JYN12" s="46"/>
      <c r="JYO12" s="46"/>
      <c r="JYP12" s="46"/>
      <c r="JYQ12" s="46"/>
      <c r="JYR12" s="46"/>
      <c r="JYS12" s="46"/>
      <c r="JYT12" s="46"/>
      <c r="JYU12" s="46"/>
      <c r="JYV12" s="46"/>
      <c r="JYW12" s="46"/>
      <c r="JYX12" s="46"/>
      <c r="JYY12" s="46"/>
      <c r="JYZ12" s="46"/>
      <c r="JZA12" s="46"/>
      <c r="JZB12" s="46"/>
      <c r="JZC12" s="46"/>
      <c r="JZD12" s="46"/>
      <c r="JZE12" s="46"/>
      <c r="JZF12" s="46"/>
      <c r="JZG12" s="46"/>
      <c r="JZH12" s="46"/>
      <c r="JZI12" s="46"/>
      <c r="JZJ12" s="46"/>
      <c r="JZK12" s="46"/>
      <c r="JZL12" s="46"/>
      <c r="JZM12" s="46"/>
      <c r="JZN12" s="46"/>
      <c r="JZO12" s="46"/>
      <c r="JZP12" s="46"/>
      <c r="JZQ12" s="46"/>
      <c r="JZR12" s="46"/>
      <c r="JZS12" s="46"/>
      <c r="JZT12" s="46"/>
      <c r="JZU12" s="46"/>
      <c r="JZV12" s="46"/>
      <c r="JZW12" s="46"/>
      <c r="JZX12" s="46"/>
      <c r="JZY12" s="46"/>
      <c r="JZZ12" s="46"/>
      <c r="KAA12" s="46"/>
      <c r="KAB12" s="46"/>
      <c r="KAC12" s="46"/>
      <c r="KAD12" s="46"/>
      <c r="KAE12" s="46"/>
      <c r="KAF12" s="46"/>
      <c r="KAG12" s="46"/>
      <c r="KAH12" s="46"/>
      <c r="KAI12" s="46"/>
      <c r="KAJ12" s="46"/>
      <c r="KAK12" s="46"/>
      <c r="KAL12" s="46"/>
      <c r="KAM12" s="46"/>
      <c r="KAN12" s="46"/>
      <c r="KAO12" s="46"/>
      <c r="KAP12" s="46"/>
      <c r="KAQ12" s="46"/>
      <c r="KAR12" s="46"/>
      <c r="KAS12" s="46"/>
      <c r="KAT12" s="46"/>
      <c r="KAU12" s="46"/>
      <c r="KAV12" s="46"/>
      <c r="KAW12" s="46"/>
      <c r="KAX12" s="46"/>
      <c r="KAY12" s="46"/>
      <c r="KAZ12" s="46"/>
      <c r="KBA12" s="46"/>
      <c r="KBB12" s="46"/>
      <c r="KBC12" s="46"/>
      <c r="KBD12" s="46"/>
      <c r="KBE12" s="46"/>
      <c r="KBF12" s="46"/>
      <c r="KBG12" s="46"/>
      <c r="KBH12" s="46"/>
      <c r="KBI12" s="46"/>
      <c r="KBJ12" s="46"/>
      <c r="KBK12" s="46"/>
      <c r="KBL12" s="46"/>
      <c r="KBM12" s="46"/>
      <c r="KBN12" s="46"/>
      <c r="KBO12" s="46"/>
      <c r="KBP12" s="46"/>
      <c r="KBQ12" s="46"/>
      <c r="KBR12" s="46"/>
      <c r="KBS12" s="46"/>
      <c r="KBT12" s="46"/>
      <c r="KBU12" s="46"/>
      <c r="KBV12" s="46"/>
      <c r="KBW12" s="46"/>
      <c r="KBX12" s="46"/>
      <c r="KBY12" s="46"/>
      <c r="KBZ12" s="46"/>
      <c r="KCA12" s="46"/>
      <c r="KCB12" s="46"/>
      <c r="KCC12" s="46"/>
      <c r="KCD12" s="46"/>
      <c r="KCE12" s="46"/>
      <c r="KCF12" s="46"/>
      <c r="KCG12" s="46"/>
      <c r="KCH12" s="46"/>
      <c r="KCI12" s="46"/>
      <c r="KCJ12" s="46"/>
      <c r="KCK12" s="46"/>
      <c r="KCL12" s="46"/>
      <c r="KCM12" s="46"/>
      <c r="KCN12" s="46"/>
      <c r="KCO12" s="46"/>
      <c r="KCP12" s="46"/>
      <c r="KCQ12" s="46"/>
      <c r="KCR12" s="46"/>
      <c r="KCS12" s="46"/>
      <c r="KCT12" s="46"/>
      <c r="KCU12" s="46"/>
      <c r="KCV12" s="46"/>
      <c r="KCW12" s="46"/>
      <c r="KCX12" s="46"/>
      <c r="KCY12" s="46"/>
      <c r="KCZ12" s="46"/>
      <c r="KDA12" s="46"/>
      <c r="KDB12" s="46"/>
      <c r="KDC12" s="46"/>
      <c r="KDD12" s="46"/>
      <c r="KDE12" s="46"/>
      <c r="KDF12" s="46"/>
      <c r="KDG12" s="46"/>
      <c r="KDH12" s="46"/>
      <c r="KDI12" s="46"/>
      <c r="KDJ12" s="46"/>
      <c r="KDK12" s="46"/>
      <c r="KDL12" s="46"/>
      <c r="KDM12" s="46"/>
      <c r="KDN12" s="46"/>
      <c r="KDO12" s="46"/>
      <c r="KDP12" s="46"/>
      <c r="KDQ12" s="46"/>
      <c r="KDR12" s="46"/>
      <c r="KDS12" s="46"/>
      <c r="KDT12" s="46"/>
      <c r="KDU12" s="46"/>
      <c r="KDV12" s="46"/>
      <c r="KDW12" s="46"/>
      <c r="KDX12" s="46"/>
      <c r="KDY12" s="46"/>
      <c r="KDZ12" s="46"/>
      <c r="KEA12" s="46"/>
      <c r="KEB12" s="46"/>
      <c r="KEC12" s="46"/>
      <c r="KED12" s="46"/>
      <c r="KEE12" s="46"/>
      <c r="KEF12" s="46"/>
      <c r="KEG12" s="46"/>
      <c r="KEH12" s="46"/>
      <c r="KEI12" s="46"/>
      <c r="KEJ12" s="46"/>
      <c r="KEK12" s="46"/>
      <c r="KEL12" s="46"/>
      <c r="KEM12" s="46"/>
      <c r="KEN12" s="46"/>
      <c r="KEO12" s="46"/>
      <c r="KEP12" s="46"/>
      <c r="KEQ12" s="46"/>
      <c r="KER12" s="46"/>
      <c r="KES12" s="46"/>
      <c r="KET12" s="46"/>
      <c r="KEU12" s="46"/>
      <c r="KEV12" s="46"/>
      <c r="KEW12" s="46"/>
      <c r="KEX12" s="46"/>
      <c r="KEY12" s="46"/>
      <c r="KEZ12" s="46"/>
      <c r="KFA12" s="46"/>
      <c r="KFB12" s="46"/>
      <c r="KFC12" s="46"/>
      <c r="KFD12" s="46"/>
      <c r="KFE12" s="46"/>
      <c r="KFF12" s="46"/>
      <c r="KFG12" s="46"/>
      <c r="KFH12" s="46"/>
      <c r="KFI12" s="46"/>
      <c r="KFJ12" s="46"/>
      <c r="KFK12" s="46"/>
      <c r="KFL12" s="46"/>
      <c r="KFM12" s="46"/>
      <c r="KFN12" s="46"/>
      <c r="KFO12" s="46"/>
      <c r="KFP12" s="46"/>
      <c r="KFQ12" s="46"/>
      <c r="KFR12" s="46"/>
      <c r="KFS12" s="46"/>
      <c r="KFT12" s="46"/>
      <c r="KFU12" s="46"/>
      <c r="KFV12" s="46"/>
      <c r="KFW12" s="46"/>
      <c r="KFX12" s="46"/>
      <c r="KFY12" s="46"/>
      <c r="KFZ12" s="46"/>
      <c r="KGA12" s="46"/>
      <c r="KGB12" s="46"/>
      <c r="KGC12" s="46"/>
      <c r="KGD12" s="46"/>
      <c r="KGE12" s="46"/>
      <c r="KGF12" s="46"/>
      <c r="KGG12" s="46"/>
      <c r="KGH12" s="46"/>
      <c r="KGI12" s="46"/>
      <c r="KGJ12" s="46"/>
      <c r="KGK12" s="46"/>
      <c r="KGL12" s="46"/>
      <c r="KGM12" s="46"/>
      <c r="KGN12" s="46"/>
      <c r="KGO12" s="46"/>
      <c r="KGP12" s="46"/>
      <c r="KGQ12" s="46"/>
      <c r="KGR12" s="46"/>
      <c r="KGS12" s="46"/>
      <c r="KGT12" s="46"/>
      <c r="KGU12" s="46"/>
      <c r="KGV12" s="46"/>
      <c r="KGW12" s="46"/>
      <c r="KGX12" s="46"/>
      <c r="KGY12" s="46"/>
      <c r="KGZ12" s="46"/>
      <c r="KHA12" s="46"/>
      <c r="KHB12" s="46"/>
      <c r="KHC12" s="46"/>
      <c r="KHD12" s="46"/>
      <c r="KHE12" s="46"/>
      <c r="KHF12" s="46"/>
      <c r="KHG12" s="46"/>
      <c r="KHH12" s="46"/>
      <c r="KHI12" s="46"/>
      <c r="KHJ12" s="46"/>
      <c r="KHK12" s="46"/>
      <c r="KHL12" s="46"/>
      <c r="KHM12" s="46"/>
      <c r="KHN12" s="46"/>
      <c r="KHO12" s="46"/>
      <c r="KHP12" s="46"/>
      <c r="KHQ12" s="46"/>
      <c r="KHR12" s="46"/>
      <c r="KHS12" s="46"/>
      <c r="KHT12" s="46"/>
      <c r="KHU12" s="46"/>
      <c r="KHV12" s="46"/>
      <c r="KHW12" s="46"/>
      <c r="KHX12" s="46"/>
      <c r="KHY12" s="46"/>
      <c r="KHZ12" s="46"/>
      <c r="KIA12" s="46"/>
      <c r="KIB12" s="46"/>
      <c r="KIC12" s="46"/>
      <c r="KID12" s="46"/>
      <c r="KIE12" s="46"/>
      <c r="KIF12" s="46"/>
      <c r="KIG12" s="46"/>
      <c r="KIH12" s="46"/>
      <c r="KII12" s="46"/>
      <c r="KIJ12" s="46"/>
      <c r="KIK12" s="46"/>
      <c r="KIL12" s="46"/>
      <c r="KIM12" s="46"/>
      <c r="KIN12" s="46"/>
      <c r="KIO12" s="46"/>
      <c r="KIP12" s="46"/>
      <c r="KIQ12" s="46"/>
      <c r="KIR12" s="46"/>
      <c r="KIS12" s="46"/>
      <c r="KIT12" s="46"/>
      <c r="KIU12" s="46"/>
      <c r="KIV12" s="46"/>
      <c r="KIW12" s="46"/>
      <c r="KIX12" s="46"/>
      <c r="KIY12" s="46"/>
      <c r="KIZ12" s="46"/>
      <c r="KJA12" s="46"/>
      <c r="KJB12" s="46"/>
      <c r="KJC12" s="46"/>
      <c r="KJD12" s="46"/>
      <c r="KJE12" s="46"/>
      <c r="KJF12" s="46"/>
      <c r="KJG12" s="46"/>
      <c r="KJH12" s="46"/>
      <c r="KJI12" s="46"/>
      <c r="KJJ12" s="46"/>
      <c r="KJK12" s="46"/>
      <c r="KJL12" s="46"/>
      <c r="KJM12" s="46"/>
      <c r="KJN12" s="46"/>
      <c r="KJO12" s="46"/>
      <c r="KJP12" s="46"/>
      <c r="KJQ12" s="46"/>
      <c r="KJR12" s="46"/>
      <c r="KJS12" s="46"/>
      <c r="KJT12" s="46"/>
      <c r="KJU12" s="46"/>
      <c r="KJV12" s="46"/>
      <c r="KJW12" s="46"/>
      <c r="KJX12" s="46"/>
      <c r="KJY12" s="46"/>
      <c r="KJZ12" s="46"/>
      <c r="KKA12" s="46"/>
      <c r="KKB12" s="46"/>
      <c r="KKC12" s="46"/>
      <c r="KKD12" s="46"/>
      <c r="KKE12" s="46"/>
      <c r="KKF12" s="46"/>
      <c r="KKG12" s="46"/>
      <c r="KKH12" s="46"/>
      <c r="KKI12" s="46"/>
      <c r="KKJ12" s="46"/>
      <c r="KKK12" s="46"/>
      <c r="KKL12" s="46"/>
      <c r="KKM12" s="46"/>
      <c r="KKN12" s="46"/>
      <c r="KKO12" s="46"/>
      <c r="KKP12" s="46"/>
      <c r="KKQ12" s="46"/>
      <c r="KKR12" s="46"/>
      <c r="KKS12" s="46"/>
      <c r="KKT12" s="46"/>
      <c r="KKU12" s="46"/>
      <c r="KKV12" s="46"/>
      <c r="KKW12" s="46"/>
      <c r="KKX12" s="46"/>
      <c r="KKY12" s="46"/>
      <c r="KKZ12" s="46"/>
      <c r="KLA12" s="46"/>
      <c r="KLB12" s="46"/>
      <c r="KLC12" s="46"/>
      <c r="KLD12" s="46"/>
      <c r="KLE12" s="46"/>
      <c r="KLF12" s="46"/>
      <c r="KLG12" s="46"/>
      <c r="KLH12" s="46"/>
      <c r="KLI12" s="46"/>
      <c r="KLJ12" s="46"/>
      <c r="KLK12" s="46"/>
      <c r="KLL12" s="46"/>
      <c r="KLM12" s="46"/>
      <c r="KLN12" s="46"/>
      <c r="KLO12" s="46"/>
      <c r="KLP12" s="46"/>
      <c r="KLQ12" s="46"/>
      <c r="KLR12" s="46"/>
      <c r="KLS12" s="46"/>
      <c r="KLT12" s="46"/>
      <c r="KLU12" s="46"/>
      <c r="KLV12" s="46"/>
      <c r="KLW12" s="46"/>
      <c r="KLX12" s="46"/>
      <c r="KLY12" s="46"/>
      <c r="KLZ12" s="46"/>
      <c r="KMA12" s="46"/>
      <c r="KMB12" s="46"/>
      <c r="KMC12" s="46"/>
      <c r="KMD12" s="46"/>
      <c r="KME12" s="46"/>
      <c r="KMF12" s="46"/>
      <c r="KMG12" s="46"/>
      <c r="KMH12" s="46"/>
      <c r="KMI12" s="46"/>
      <c r="KMJ12" s="46"/>
      <c r="KMK12" s="46"/>
      <c r="KML12" s="46"/>
      <c r="KMM12" s="46"/>
      <c r="KMN12" s="46"/>
      <c r="KMO12" s="46"/>
      <c r="KMP12" s="46"/>
      <c r="KMQ12" s="46"/>
      <c r="KMR12" s="46"/>
      <c r="KMS12" s="46"/>
      <c r="KMT12" s="46"/>
      <c r="KMU12" s="46"/>
      <c r="KMV12" s="46"/>
      <c r="KMW12" s="46"/>
      <c r="KMX12" s="46"/>
      <c r="KMY12" s="46"/>
      <c r="KMZ12" s="46"/>
      <c r="KNA12" s="46"/>
      <c r="KNB12" s="46"/>
      <c r="KNC12" s="46"/>
      <c r="KND12" s="46"/>
      <c r="KNE12" s="46"/>
      <c r="KNF12" s="46"/>
      <c r="KNG12" s="46"/>
      <c r="KNH12" s="46"/>
      <c r="KNI12" s="46"/>
      <c r="KNJ12" s="46"/>
      <c r="KNK12" s="46"/>
      <c r="KNL12" s="46"/>
      <c r="KNM12" s="46"/>
      <c r="KNN12" s="46"/>
      <c r="KNO12" s="46"/>
      <c r="KNP12" s="46"/>
      <c r="KNQ12" s="46"/>
      <c r="KNR12" s="46"/>
      <c r="KNS12" s="46"/>
      <c r="KNT12" s="46"/>
      <c r="KNU12" s="46"/>
      <c r="KNV12" s="46"/>
      <c r="KNW12" s="46"/>
      <c r="KNX12" s="46"/>
      <c r="KNY12" s="46"/>
      <c r="KNZ12" s="46"/>
      <c r="KOA12" s="46"/>
      <c r="KOB12" s="46"/>
      <c r="KOC12" s="46"/>
      <c r="KOD12" s="46"/>
      <c r="KOE12" s="46"/>
      <c r="KOF12" s="46"/>
      <c r="KOG12" s="46"/>
      <c r="KOH12" s="46"/>
      <c r="KOI12" s="46"/>
      <c r="KOJ12" s="46"/>
      <c r="KOK12" s="46"/>
      <c r="KOL12" s="46"/>
      <c r="KOM12" s="46"/>
      <c r="KON12" s="46"/>
      <c r="KOO12" s="46"/>
      <c r="KOP12" s="46"/>
      <c r="KOQ12" s="46"/>
      <c r="KOR12" s="46"/>
      <c r="KOS12" s="46"/>
      <c r="KOT12" s="46"/>
      <c r="KOU12" s="46"/>
      <c r="KOV12" s="46"/>
      <c r="KOW12" s="46"/>
      <c r="KOX12" s="46"/>
      <c r="KOY12" s="46"/>
      <c r="KOZ12" s="46"/>
      <c r="KPA12" s="46"/>
      <c r="KPB12" s="46"/>
      <c r="KPC12" s="46"/>
      <c r="KPD12" s="46"/>
      <c r="KPE12" s="46"/>
      <c r="KPF12" s="46"/>
      <c r="KPG12" s="46"/>
      <c r="KPH12" s="46"/>
      <c r="KPI12" s="46"/>
      <c r="KPJ12" s="46"/>
      <c r="KPK12" s="46"/>
      <c r="KPL12" s="46"/>
      <c r="KPM12" s="46"/>
      <c r="KPN12" s="46"/>
      <c r="KPO12" s="46"/>
      <c r="KPP12" s="46"/>
      <c r="KPQ12" s="46"/>
      <c r="KPR12" s="46"/>
      <c r="KPS12" s="46"/>
      <c r="KPT12" s="46"/>
      <c r="KPU12" s="46"/>
      <c r="KPV12" s="46"/>
      <c r="KPW12" s="46"/>
      <c r="KPX12" s="46"/>
      <c r="KPY12" s="46"/>
      <c r="KPZ12" s="46"/>
      <c r="KQA12" s="46"/>
      <c r="KQB12" s="46"/>
      <c r="KQC12" s="46"/>
      <c r="KQD12" s="46"/>
      <c r="KQE12" s="46"/>
      <c r="KQF12" s="46"/>
      <c r="KQG12" s="46"/>
      <c r="KQH12" s="46"/>
      <c r="KQI12" s="46"/>
      <c r="KQJ12" s="46"/>
      <c r="KQK12" s="46"/>
      <c r="KQL12" s="46"/>
      <c r="KQM12" s="46"/>
      <c r="KQN12" s="46"/>
      <c r="KQO12" s="46"/>
      <c r="KQP12" s="46"/>
      <c r="KQQ12" s="46"/>
      <c r="KQR12" s="46"/>
      <c r="KQS12" s="46"/>
      <c r="KQT12" s="46"/>
      <c r="KQU12" s="46"/>
      <c r="KQV12" s="46"/>
      <c r="KQW12" s="46"/>
      <c r="KQX12" s="46"/>
      <c r="KQY12" s="46"/>
      <c r="KQZ12" s="46"/>
      <c r="KRA12" s="46"/>
      <c r="KRB12" s="46"/>
      <c r="KRC12" s="46"/>
      <c r="KRD12" s="46"/>
      <c r="KRE12" s="46"/>
      <c r="KRF12" s="46"/>
      <c r="KRG12" s="46"/>
      <c r="KRH12" s="46"/>
      <c r="KRI12" s="46"/>
      <c r="KRJ12" s="46"/>
      <c r="KRK12" s="46"/>
      <c r="KRL12" s="46"/>
      <c r="KRM12" s="46"/>
      <c r="KRN12" s="46"/>
      <c r="KRO12" s="46"/>
      <c r="KRP12" s="46"/>
      <c r="KRQ12" s="46"/>
      <c r="KRR12" s="46"/>
      <c r="KRS12" s="46"/>
      <c r="KRT12" s="46"/>
      <c r="KRU12" s="46"/>
      <c r="KRV12" s="46"/>
      <c r="KRW12" s="46"/>
      <c r="KRX12" s="46"/>
      <c r="KRY12" s="46"/>
      <c r="KRZ12" s="46"/>
      <c r="KSA12" s="46"/>
      <c r="KSB12" s="46"/>
      <c r="KSC12" s="46"/>
      <c r="KSD12" s="46"/>
      <c r="KSE12" s="46"/>
      <c r="KSF12" s="46"/>
      <c r="KSG12" s="46"/>
      <c r="KSH12" s="46"/>
      <c r="KSI12" s="46"/>
      <c r="KSJ12" s="46"/>
      <c r="KSK12" s="46"/>
      <c r="KSL12" s="46"/>
      <c r="KSM12" s="46"/>
      <c r="KSN12" s="46"/>
      <c r="KSO12" s="46"/>
      <c r="KSP12" s="46"/>
      <c r="KSQ12" s="46"/>
      <c r="KSR12" s="46"/>
      <c r="KSS12" s="46"/>
      <c r="KST12" s="46"/>
      <c r="KSU12" s="46"/>
      <c r="KSV12" s="46"/>
      <c r="KSW12" s="46"/>
      <c r="KSX12" s="46"/>
      <c r="KSY12" s="46"/>
      <c r="KSZ12" s="46"/>
      <c r="KTA12" s="46"/>
      <c r="KTB12" s="46"/>
      <c r="KTC12" s="46"/>
      <c r="KTD12" s="46"/>
      <c r="KTE12" s="46"/>
      <c r="KTF12" s="46"/>
      <c r="KTG12" s="46"/>
      <c r="KTH12" s="46"/>
      <c r="KTI12" s="46"/>
      <c r="KTJ12" s="46"/>
      <c r="KTK12" s="46"/>
      <c r="KTL12" s="46"/>
      <c r="KTM12" s="46"/>
      <c r="KTN12" s="46"/>
      <c r="KTO12" s="46"/>
      <c r="KTP12" s="46"/>
      <c r="KTQ12" s="46"/>
      <c r="KTR12" s="46"/>
      <c r="KTS12" s="46"/>
      <c r="KTT12" s="46"/>
      <c r="KTU12" s="46"/>
      <c r="KTV12" s="46"/>
      <c r="KTW12" s="46"/>
      <c r="KTX12" s="46"/>
      <c r="KTY12" s="46"/>
      <c r="KTZ12" s="46"/>
      <c r="KUA12" s="46"/>
      <c r="KUB12" s="46"/>
      <c r="KUC12" s="46"/>
      <c r="KUD12" s="46"/>
      <c r="KUE12" s="46"/>
      <c r="KUF12" s="46"/>
      <c r="KUG12" s="46"/>
      <c r="KUH12" s="46"/>
      <c r="KUI12" s="46"/>
      <c r="KUJ12" s="46"/>
      <c r="KUK12" s="46"/>
      <c r="KUL12" s="46"/>
      <c r="KUM12" s="46"/>
      <c r="KUN12" s="46"/>
      <c r="KUO12" s="46"/>
      <c r="KUP12" s="46"/>
      <c r="KUQ12" s="46"/>
      <c r="KUR12" s="46"/>
      <c r="KUS12" s="46"/>
      <c r="KUT12" s="46"/>
      <c r="KUU12" s="46"/>
      <c r="KUV12" s="46"/>
      <c r="KUW12" s="46"/>
      <c r="KUX12" s="46"/>
      <c r="KUY12" s="46"/>
      <c r="KUZ12" s="46"/>
      <c r="KVA12" s="46"/>
      <c r="KVB12" s="46"/>
      <c r="KVC12" s="46"/>
      <c r="KVD12" s="46"/>
      <c r="KVE12" s="46"/>
      <c r="KVF12" s="46"/>
      <c r="KVG12" s="46"/>
      <c r="KVH12" s="46"/>
      <c r="KVI12" s="46"/>
      <c r="KVJ12" s="46"/>
      <c r="KVK12" s="46"/>
      <c r="KVL12" s="46"/>
      <c r="KVM12" s="46"/>
      <c r="KVN12" s="46"/>
      <c r="KVO12" s="46"/>
      <c r="KVP12" s="46"/>
      <c r="KVQ12" s="46"/>
      <c r="KVR12" s="46"/>
      <c r="KVS12" s="46"/>
      <c r="KVT12" s="46"/>
      <c r="KVU12" s="46"/>
      <c r="KVV12" s="46"/>
      <c r="KVW12" s="46"/>
      <c r="KVX12" s="46"/>
      <c r="KVY12" s="46"/>
      <c r="KVZ12" s="46"/>
      <c r="KWA12" s="46"/>
      <c r="KWB12" s="46"/>
      <c r="KWC12" s="46"/>
      <c r="KWD12" s="46"/>
      <c r="KWE12" s="46"/>
      <c r="KWF12" s="46"/>
      <c r="KWG12" s="46"/>
      <c r="KWH12" s="46"/>
      <c r="KWI12" s="46"/>
      <c r="KWJ12" s="46"/>
      <c r="KWK12" s="46"/>
      <c r="KWL12" s="46"/>
      <c r="KWM12" s="46"/>
      <c r="KWN12" s="46"/>
      <c r="KWO12" s="46"/>
      <c r="KWP12" s="46"/>
      <c r="KWQ12" s="46"/>
      <c r="KWR12" s="46"/>
      <c r="KWS12" s="46"/>
      <c r="KWT12" s="46"/>
      <c r="KWU12" s="46"/>
      <c r="KWV12" s="46"/>
      <c r="KWW12" s="46"/>
      <c r="KWX12" s="46"/>
      <c r="KWY12" s="46"/>
      <c r="KWZ12" s="46"/>
      <c r="KXA12" s="46"/>
      <c r="KXB12" s="46"/>
      <c r="KXC12" s="46"/>
      <c r="KXD12" s="46"/>
      <c r="KXE12" s="46"/>
      <c r="KXF12" s="46"/>
      <c r="KXG12" s="46"/>
      <c r="KXH12" s="46"/>
      <c r="KXI12" s="46"/>
      <c r="KXJ12" s="46"/>
      <c r="KXK12" s="46"/>
      <c r="KXL12" s="46"/>
      <c r="KXM12" s="46"/>
      <c r="KXN12" s="46"/>
      <c r="KXO12" s="46"/>
      <c r="KXP12" s="46"/>
      <c r="KXQ12" s="46"/>
      <c r="KXR12" s="46"/>
      <c r="KXS12" s="46"/>
      <c r="KXT12" s="46"/>
      <c r="KXU12" s="46"/>
      <c r="KXV12" s="46"/>
      <c r="KXW12" s="46"/>
      <c r="KXX12" s="46"/>
      <c r="KXY12" s="46"/>
      <c r="KXZ12" s="46"/>
      <c r="KYA12" s="46"/>
      <c r="KYB12" s="46"/>
      <c r="KYC12" s="46"/>
      <c r="KYD12" s="46"/>
      <c r="KYE12" s="46"/>
      <c r="KYF12" s="46"/>
      <c r="KYG12" s="46"/>
      <c r="KYH12" s="46"/>
      <c r="KYI12" s="46"/>
      <c r="KYJ12" s="46"/>
      <c r="KYK12" s="46"/>
      <c r="KYL12" s="46"/>
      <c r="KYM12" s="46"/>
      <c r="KYN12" s="46"/>
      <c r="KYO12" s="46"/>
      <c r="KYP12" s="46"/>
      <c r="KYQ12" s="46"/>
      <c r="KYR12" s="46"/>
      <c r="KYS12" s="46"/>
      <c r="KYT12" s="46"/>
      <c r="KYU12" s="46"/>
      <c r="KYV12" s="46"/>
      <c r="KYW12" s="46"/>
      <c r="KYX12" s="46"/>
      <c r="KYY12" s="46"/>
      <c r="KYZ12" s="46"/>
      <c r="KZA12" s="46"/>
      <c r="KZB12" s="46"/>
      <c r="KZC12" s="46"/>
      <c r="KZD12" s="46"/>
      <c r="KZE12" s="46"/>
      <c r="KZF12" s="46"/>
      <c r="KZG12" s="46"/>
      <c r="KZH12" s="46"/>
      <c r="KZI12" s="46"/>
      <c r="KZJ12" s="46"/>
      <c r="KZK12" s="46"/>
      <c r="KZL12" s="46"/>
      <c r="KZM12" s="46"/>
      <c r="KZN12" s="46"/>
      <c r="KZO12" s="46"/>
      <c r="KZP12" s="46"/>
      <c r="KZQ12" s="46"/>
      <c r="KZR12" s="46"/>
      <c r="KZS12" s="46"/>
      <c r="KZT12" s="46"/>
      <c r="KZU12" s="46"/>
      <c r="KZV12" s="46"/>
      <c r="KZW12" s="46"/>
      <c r="KZX12" s="46"/>
      <c r="KZY12" s="46"/>
      <c r="KZZ12" s="46"/>
      <c r="LAA12" s="46"/>
      <c r="LAB12" s="46"/>
      <c r="LAC12" s="46"/>
      <c r="LAD12" s="46"/>
      <c r="LAE12" s="46"/>
      <c r="LAF12" s="46"/>
      <c r="LAG12" s="46"/>
      <c r="LAH12" s="46"/>
      <c r="LAI12" s="46"/>
      <c r="LAJ12" s="46"/>
      <c r="LAK12" s="46"/>
      <c r="LAL12" s="46"/>
      <c r="LAM12" s="46"/>
      <c r="LAN12" s="46"/>
      <c r="LAO12" s="46"/>
      <c r="LAP12" s="46"/>
      <c r="LAQ12" s="46"/>
      <c r="LAR12" s="46"/>
      <c r="LAS12" s="46"/>
      <c r="LAT12" s="46"/>
      <c r="LAU12" s="46"/>
      <c r="LAV12" s="46"/>
      <c r="LAW12" s="46"/>
      <c r="LAX12" s="46"/>
      <c r="LAY12" s="46"/>
      <c r="LAZ12" s="46"/>
      <c r="LBA12" s="46"/>
      <c r="LBB12" s="46"/>
      <c r="LBC12" s="46"/>
      <c r="LBD12" s="46"/>
      <c r="LBE12" s="46"/>
      <c r="LBF12" s="46"/>
      <c r="LBG12" s="46"/>
      <c r="LBH12" s="46"/>
      <c r="LBI12" s="46"/>
      <c r="LBJ12" s="46"/>
      <c r="LBK12" s="46"/>
      <c r="LBL12" s="46"/>
      <c r="LBM12" s="46"/>
      <c r="LBN12" s="46"/>
      <c r="LBO12" s="46"/>
      <c r="LBP12" s="46"/>
      <c r="LBQ12" s="46"/>
      <c r="LBR12" s="46"/>
      <c r="LBS12" s="46"/>
      <c r="LBT12" s="46"/>
      <c r="LBU12" s="46"/>
      <c r="LBV12" s="46"/>
      <c r="LBW12" s="46"/>
      <c r="LBX12" s="46"/>
      <c r="LBY12" s="46"/>
      <c r="LBZ12" s="46"/>
      <c r="LCA12" s="46"/>
      <c r="LCB12" s="46"/>
      <c r="LCC12" s="46"/>
      <c r="LCD12" s="46"/>
      <c r="LCE12" s="46"/>
      <c r="LCF12" s="46"/>
      <c r="LCG12" s="46"/>
      <c r="LCH12" s="46"/>
      <c r="LCI12" s="46"/>
      <c r="LCJ12" s="46"/>
      <c r="LCK12" s="46"/>
      <c r="LCL12" s="46"/>
      <c r="LCM12" s="46"/>
      <c r="LCN12" s="46"/>
      <c r="LCO12" s="46"/>
      <c r="LCP12" s="46"/>
      <c r="LCQ12" s="46"/>
      <c r="LCR12" s="46"/>
      <c r="LCS12" s="46"/>
      <c r="LCT12" s="46"/>
      <c r="LCU12" s="46"/>
      <c r="LCV12" s="46"/>
      <c r="LCW12" s="46"/>
      <c r="LCX12" s="46"/>
      <c r="LCY12" s="46"/>
      <c r="LCZ12" s="46"/>
      <c r="LDA12" s="46"/>
      <c r="LDB12" s="46"/>
      <c r="LDC12" s="46"/>
      <c r="LDD12" s="46"/>
      <c r="LDE12" s="46"/>
      <c r="LDF12" s="46"/>
      <c r="LDG12" s="46"/>
      <c r="LDH12" s="46"/>
      <c r="LDI12" s="46"/>
      <c r="LDJ12" s="46"/>
      <c r="LDK12" s="46"/>
      <c r="LDL12" s="46"/>
      <c r="LDM12" s="46"/>
      <c r="LDN12" s="46"/>
      <c r="LDO12" s="46"/>
      <c r="LDP12" s="46"/>
      <c r="LDQ12" s="46"/>
      <c r="LDR12" s="46"/>
      <c r="LDS12" s="46"/>
      <c r="LDT12" s="46"/>
      <c r="LDU12" s="46"/>
      <c r="LDV12" s="46"/>
      <c r="LDW12" s="46"/>
      <c r="LDX12" s="46"/>
      <c r="LDY12" s="46"/>
      <c r="LDZ12" s="46"/>
      <c r="LEA12" s="46"/>
      <c r="LEB12" s="46"/>
      <c r="LEC12" s="46"/>
      <c r="LED12" s="46"/>
      <c r="LEE12" s="46"/>
      <c r="LEF12" s="46"/>
      <c r="LEG12" s="46"/>
      <c r="LEH12" s="46"/>
      <c r="LEI12" s="46"/>
      <c r="LEJ12" s="46"/>
      <c r="LEK12" s="46"/>
      <c r="LEL12" s="46"/>
      <c r="LEM12" s="46"/>
      <c r="LEN12" s="46"/>
      <c r="LEO12" s="46"/>
      <c r="LEP12" s="46"/>
      <c r="LEQ12" s="46"/>
      <c r="LER12" s="46"/>
      <c r="LES12" s="46"/>
      <c r="LET12" s="46"/>
      <c r="LEU12" s="46"/>
      <c r="LEV12" s="46"/>
      <c r="LEW12" s="46"/>
      <c r="LEX12" s="46"/>
      <c r="LEY12" s="46"/>
      <c r="LEZ12" s="46"/>
      <c r="LFA12" s="46"/>
      <c r="LFB12" s="46"/>
      <c r="LFC12" s="46"/>
      <c r="LFD12" s="46"/>
      <c r="LFE12" s="46"/>
      <c r="LFF12" s="46"/>
      <c r="LFG12" s="46"/>
      <c r="LFH12" s="46"/>
      <c r="LFI12" s="46"/>
      <c r="LFJ12" s="46"/>
      <c r="LFK12" s="46"/>
      <c r="LFL12" s="46"/>
      <c r="LFM12" s="46"/>
      <c r="LFN12" s="46"/>
      <c r="LFO12" s="46"/>
      <c r="LFP12" s="46"/>
      <c r="LFQ12" s="46"/>
      <c r="LFR12" s="46"/>
      <c r="LFS12" s="46"/>
      <c r="LFT12" s="46"/>
      <c r="LFU12" s="46"/>
      <c r="LFV12" s="46"/>
      <c r="LFW12" s="46"/>
      <c r="LFX12" s="46"/>
      <c r="LFY12" s="46"/>
      <c r="LFZ12" s="46"/>
      <c r="LGA12" s="46"/>
      <c r="LGB12" s="46"/>
      <c r="LGC12" s="46"/>
      <c r="LGD12" s="46"/>
      <c r="LGE12" s="46"/>
      <c r="LGF12" s="46"/>
      <c r="LGG12" s="46"/>
      <c r="LGH12" s="46"/>
      <c r="LGI12" s="46"/>
      <c r="LGJ12" s="46"/>
      <c r="LGK12" s="46"/>
      <c r="LGL12" s="46"/>
      <c r="LGM12" s="46"/>
      <c r="LGN12" s="46"/>
      <c r="LGO12" s="46"/>
      <c r="LGP12" s="46"/>
      <c r="LGQ12" s="46"/>
      <c r="LGR12" s="46"/>
      <c r="LGS12" s="46"/>
      <c r="LGT12" s="46"/>
      <c r="LGU12" s="46"/>
      <c r="LGV12" s="46"/>
      <c r="LGW12" s="46"/>
      <c r="LGX12" s="46"/>
      <c r="LGY12" s="46"/>
      <c r="LGZ12" s="46"/>
      <c r="LHA12" s="46"/>
      <c r="LHB12" s="46"/>
      <c r="LHC12" s="46"/>
      <c r="LHD12" s="46"/>
      <c r="LHE12" s="46"/>
      <c r="LHF12" s="46"/>
      <c r="LHG12" s="46"/>
      <c r="LHH12" s="46"/>
      <c r="LHI12" s="46"/>
      <c r="LHJ12" s="46"/>
      <c r="LHK12" s="46"/>
      <c r="LHL12" s="46"/>
      <c r="LHM12" s="46"/>
      <c r="LHN12" s="46"/>
      <c r="LHO12" s="46"/>
      <c r="LHP12" s="46"/>
      <c r="LHQ12" s="46"/>
      <c r="LHR12" s="46"/>
      <c r="LHS12" s="46"/>
      <c r="LHT12" s="46"/>
      <c r="LHU12" s="46"/>
      <c r="LHV12" s="46"/>
      <c r="LHW12" s="46"/>
      <c r="LHX12" s="46"/>
      <c r="LHY12" s="46"/>
      <c r="LHZ12" s="46"/>
      <c r="LIA12" s="46"/>
      <c r="LIB12" s="46"/>
      <c r="LIC12" s="46"/>
      <c r="LID12" s="46"/>
      <c r="LIE12" s="46"/>
      <c r="LIF12" s="46"/>
      <c r="LIG12" s="46"/>
      <c r="LIH12" s="46"/>
      <c r="LII12" s="46"/>
      <c r="LIJ12" s="46"/>
      <c r="LIK12" s="46"/>
      <c r="LIL12" s="46"/>
      <c r="LIM12" s="46"/>
      <c r="LIN12" s="46"/>
      <c r="LIO12" s="46"/>
      <c r="LIP12" s="46"/>
      <c r="LIQ12" s="46"/>
      <c r="LIR12" s="46"/>
      <c r="LIS12" s="46"/>
      <c r="LIT12" s="46"/>
      <c r="LIU12" s="46"/>
      <c r="LIV12" s="46"/>
      <c r="LIW12" s="46"/>
      <c r="LIX12" s="46"/>
      <c r="LIY12" s="46"/>
      <c r="LIZ12" s="46"/>
      <c r="LJA12" s="46"/>
      <c r="LJB12" s="46"/>
      <c r="LJC12" s="46"/>
      <c r="LJD12" s="46"/>
      <c r="LJE12" s="46"/>
      <c r="LJF12" s="46"/>
      <c r="LJG12" s="46"/>
      <c r="LJH12" s="46"/>
      <c r="LJI12" s="46"/>
      <c r="LJJ12" s="46"/>
      <c r="LJK12" s="46"/>
      <c r="LJL12" s="46"/>
      <c r="LJM12" s="46"/>
      <c r="LJN12" s="46"/>
      <c r="LJO12" s="46"/>
      <c r="LJP12" s="46"/>
      <c r="LJQ12" s="46"/>
      <c r="LJR12" s="46"/>
      <c r="LJS12" s="46"/>
      <c r="LJT12" s="46"/>
      <c r="LJU12" s="46"/>
      <c r="LJV12" s="46"/>
      <c r="LJW12" s="46"/>
      <c r="LJX12" s="46"/>
      <c r="LJY12" s="46"/>
      <c r="LJZ12" s="46"/>
      <c r="LKA12" s="46"/>
      <c r="LKB12" s="46"/>
      <c r="LKC12" s="46"/>
      <c r="LKD12" s="46"/>
      <c r="LKE12" s="46"/>
      <c r="LKF12" s="46"/>
      <c r="LKG12" s="46"/>
      <c r="LKH12" s="46"/>
      <c r="LKI12" s="46"/>
      <c r="LKJ12" s="46"/>
      <c r="LKK12" s="46"/>
      <c r="LKL12" s="46"/>
      <c r="LKM12" s="46"/>
      <c r="LKN12" s="46"/>
      <c r="LKO12" s="46"/>
      <c r="LKP12" s="46"/>
      <c r="LKQ12" s="46"/>
      <c r="LKR12" s="46"/>
      <c r="LKS12" s="46"/>
      <c r="LKT12" s="46"/>
      <c r="LKU12" s="46"/>
      <c r="LKV12" s="46"/>
      <c r="LKW12" s="46"/>
      <c r="LKX12" s="46"/>
      <c r="LKY12" s="46"/>
      <c r="LKZ12" s="46"/>
      <c r="LLA12" s="46"/>
      <c r="LLB12" s="46"/>
      <c r="LLC12" s="46"/>
      <c r="LLD12" s="46"/>
      <c r="LLE12" s="46"/>
      <c r="LLF12" s="46"/>
      <c r="LLG12" s="46"/>
      <c r="LLH12" s="46"/>
      <c r="LLI12" s="46"/>
      <c r="LLJ12" s="46"/>
      <c r="LLK12" s="46"/>
      <c r="LLL12" s="46"/>
      <c r="LLM12" s="46"/>
      <c r="LLN12" s="46"/>
      <c r="LLO12" s="46"/>
      <c r="LLP12" s="46"/>
      <c r="LLQ12" s="46"/>
      <c r="LLR12" s="46"/>
      <c r="LLS12" s="46"/>
      <c r="LLT12" s="46"/>
      <c r="LLU12" s="46"/>
      <c r="LLV12" s="46"/>
      <c r="LLW12" s="46"/>
      <c r="LLX12" s="46"/>
      <c r="LLY12" s="46"/>
      <c r="LLZ12" s="46"/>
      <c r="LMA12" s="46"/>
      <c r="LMB12" s="46"/>
      <c r="LMC12" s="46"/>
      <c r="LMD12" s="46"/>
      <c r="LME12" s="46"/>
      <c r="LMF12" s="46"/>
      <c r="LMG12" s="46"/>
      <c r="LMH12" s="46"/>
      <c r="LMI12" s="46"/>
      <c r="LMJ12" s="46"/>
      <c r="LMK12" s="46"/>
      <c r="LML12" s="46"/>
      <c r="LMM12" s="46"/>
      <c r="LMN12" s="46"/>
      <c r="LMO12" s="46"/>
      <c r="LMP12" s="46"/>
      <c r="LMQ12" s="46"/>
      <c r="LMR12" s="46"/>
      <c r="LMS12" s="46"/>
      <c r="LMT12" s="46"/>
      <c r="LMU12" s="46"/>
      <c r="LMV12" s="46"/>
      <c r="LMW12" s="46"/>
      <c r="LMX12" s="46"/>
      <c r="LMY12" s="46"/>
      <c r="LMZ12" s="46"/>
      <c r="LNA12" s="46"/>
      <c r="LNB12" s="46"/>
      <c r="LNC12" s="46"/>
      <c r="LND12" s="46"/>
      <c r="LNE12" s="46"/>
      <c r="LNF12" s="46"/>
      <c r="LNG12" s="46"/>
      <c r="LNH12" s="46"/>
      <c r="LNI12" s="46"/>
      <c r="LNJ12" s="46"/>
      <c r="LNK12" s="46"/>
      <c r="LNL12" s="46"/>
      <c r="LNM12" s="46"/>
      <c r="LNN12" s="46"/>
      <c r="LNO12" s="46"/>
      <c r="LNP12" s="46"/>
      <c r="LNQ12" s="46"/>
      <c r="LNR12" s="46"/>
      <c r="LNS12" s="46"/>
      <c r="LNT12" s="46"/>
      <c r="LNU12" s="46"/>
      <c r="LNV12" s="46"/>
      <c r="LNW12" s="46"/>
      <c r="LNX12" s="46"/>
      <c r="LNY12" s="46"/>
      <c r="LNZ12" s="46"/>
      <c r="LOA12" s="46"/>
      <c r="LOB12" s="46"/>
      <c r="LOC12" s="46"/>
      <c r="LOD12" s="46"/>
      <c r="LOE12" s="46"/>
      <c r="LOF12" s="46"/>
      <c r="LOG12" s="46"/>
      <c r="LOH12" s="46"/>
      <c r="LOI12" s="46"/>
      <c r="LOJ12" s="46"/>
      <c r="LOK12" s="46"/>
      <c r="LOL12" s="46"/>
      <c r="LOM12" s="46"/>
      <c r="LON12" s="46"/>
      <c r="LOO12" s="46"/>
      <c r="LOP12" s="46"/>
      <c r="LOQ12" s="46"/>
      <c r="LOR12" s="46"/>
      <c r="LOS12" s="46"/>
      <c r="LOT12" s="46"/>
      <c r="LOU12" s="46"/>
      <c r="LOV12" s="46"/>
      <c r="LOW12" s="46"/>
      <c r="LOX12" s="46"/>
      <c r="LOY12" s="46"/>
      <c r="LOZ12" s="46"/>
      <c r="LPA12" s="46"/>
      <c r="LPB12" s="46"/>
      <c r="LPC12" s="46"/>
      <c r="LPD12" s="46"/>
      <c r="LPE12" s="46"/>
      <c r="LPF12" s="46"/>
      <c r="LPG12" s="46"/>
      <c r="LPH12" s="46"/>
      <c r="LPI12" s="46"/>
      <c r="LPJ12" s="46"/>
      <c r="LPK12" s="46"/>
      <c r="LPL12" s="46"/>
      <c r="LPM12" s="46"/>
      <c r="LPN12" s="46"/>
      <c r="LPO12" s="46"/>
      <c r="LPP12" s="46"/>
      <c r="LPQ12" s="46"/>
      <c r="LPR12" s="46"/>
      <c r="LPS12" s="46"/>
      <c r="LPT12" s="46"/>
      <c r="LPU12" s="46"/>
      <c r="LPV12" s="46"/>
      <c r="LPW12" s="46"/>
      <c r="LPX12" s="46"/>
      <c r="LPY12" s="46"/>
      <c r="LPZ12" s="46"/>
      <c r="LQA12" s="46"/>
      <c r="LQB12" s="46"/>
      <c r="LQC12" s="46"/>
      <c r="LQD12" s="46"/>
      <c r="LQE12" s="46"/>
      <c r="LQF12" s="46"/>
      <c r="LQG12" s="46"/>
      <c r="LQH12" s="46"/>
      <c r="LQI12" s="46"/>
      <c r="LQJ12" s="46"/>
      <c r="LQK12" s="46"/>
      <c r="LQL12" s="46"/>
      <c r="LQM12" s="46"/>
      <c r="LQN12" s="46"/>
      <c r="LQO12" s="46"/>
      <c r="LQP12" s="46"/>
      <c r="LQQ12" s="46"/>
      <c r="LQR12" s="46"/>
      <c r="LQS12" s="46"/>
      <c r="LQT12" s="46"/>
      <c r="LQU12" s="46"/>
      <c r="LQV12" s="46"/>
      <c r="LQW12" s="46"/>
      <c r="LQX12" s="46"/>
      <c r="LQY12" s="46"/>
      <c r="LQZ12" s="46"/>
      <c r="LRA12" s="46"/>
      <c r="LRB12" s="46"/>
      <c r="LRC12" s="46"/>
      <c r="LRD12" s="46"/>
      <c r="LRE12" s="46"/>
      <c r="LRF12" s="46"/>
      <c r="LRG12" s="46"/>
      <c r="LRH12" s="46"/>
      <c r="LRI12" s="46"/>
      <c r="LRJ12" s="46"/>
      <c r="LRK12" s="46"/>
      <c r="LRL12" s="46"/>
      <c r="LRM12" s="46"/>
      <c r="LRN12" s="46"/>
      <c r="LRO12" s="46"/>
      <c r="LRP12" s="46"/>
      <c r="LRQ12" s="46"/>
      <c r="LRR12" s="46"/>
      <c r="LRS12" s="46"/>
      <c r="LRT12" s="46"/>
      <c r="LRU12" s="46"/>
      <c r="LRV12" s="46"/>
      <c r="LRW12" s="46"/>
      <c r="LRX12" s="46"/>
      <c r="LRY12" s="46"/>
      <c r="LRZ12" s="46"/>
      <c r="LSA12" s="46"/>
      <c r="LSB12" s="46"/>
      <c r="LSC12" s="46"/>
      <c r="LSD12" s="46"/>
      <c r="LSE12" s="46"/>
      <c r="LSF12" s="46"/>
      <c r="LSG12" s="46"/>
      <c r="LSH12" s="46"/>
      <c r="LSI12" s="46"/>
      <c r="LSJ12" s="46"/>
      <c r="LSK12" s="46"/>
      <c r="LSL12" s="46"/>
      <c r="LSM12" s="46"/>
      <c r="LSN12" s="46"/>
      <c r="LSO12" s="46"/>
      <c r="LSP12" s="46"/>
      <c r="LSQ12" s="46"/>
      <c r="LSR12" s="46"/>
      <c r="LSS12" s="46"/>
      <c r="LST12" s="46"/>
      <c r="LSU12" s="46"/>
      <c r="LSV12" s="46"/>
      <c r="LSW12" s="46"/>
      <c r="LSX12" s="46"/>
      <c r="LSY12" s="46"/>
      <c r="LSZ12" s="46"/>
      <c r="LTA12" s="46"/>
      <c r="LTB12" s="46"/>
      <c r="LTC12" s="46"/>
      <c r="LTD12" s="46"/>
      <c r="LTE12" s="46"/>
      <c r="LTF12" s="46"/>
      <c r="LTG12" s="46"/>
      <c r="LTH12" s="46"/>
      <c r="LTI12" s="46"/>
      <c r="LTJ12" s="46"/>
      <c r="LTK12" s="46"/>
      <c r="LTL12" s="46"/>
      <c r="LTM12" s="46"/>
      <c r="LTN12" s="46"/>
      <c r="LTO12" s="46"/>
      <c r="LTP12" s="46"/>
      <c r="LTQ12" s="46"/>
      <c r="LTR12" s="46"/>
      <c r="LTS12" s="46"/>
      <c r="LTT12" s="46"/>
      <c r="LTU12" s="46"/>
      <c r="LTV12" s="46"/>
      <c r="LTW12" s="46"/>
      <c r="LTX12" s="46"/>
      <c r="LTY12" s="46"/>
      <c r="LTZ12" s="46"/>
      <c r="LUA12" s="46"/>
      <c r="LUB12" s="46"/>
      <c r="LUC12" s="46"/>
      <c r="LUD12" s="46"/>
      <c r="LUE12" s="46"/>
      <c r="LUF12" s="46"/>
      <c r="LUG12" s="46"/>
      <c r="LUH12" s="46"/>
      <c r="LUI12" s="46"/>
      <c r="LUJ12" s="46"/>
      <c r="LUK12" s="46"/>
      <c r="LUL12" s="46"/>
      <c r="LUM12" s="46"/>
      <c r="LUN12" s="46"/>
      <c r="LUO12" s="46"/>
      <c r="LUP12" s="46"/>
      <c r="LUQ12" s="46"/>
      <c r="LUR12" s="46"/>
      <c r="LUS12" s="46"/>
      <c r="LUT12" s="46"/>
      <c r="LUU12" s="46"/>
      <c r="LUV12" s="46"/>
      <c r="LUW12" s="46"/>
      <c r="LUX12" s="46"/>
      <c r="LUY12" s="46"/>
      <c r="LUZ12" s="46"/>
      <c r="LVA12" s="46"/>
      <c r="LVB12" s="46"/>
      <c r="LVC12" s="46"/>
      <c r="LVD12" s="46"/>
      <c r="LVE12" s="46"/>
      <c r="LVF12" s="46"/>
      <c r="LVG12" s="46"/>
      <c r="LVH12" s="46"/>
      <c r="LVI12" s="46"/>
      <c r="LVJ12" s="46"/>
      <c r="LVK12" s="46"/>
      <c r="LVL12" s="46"/>
      <c r="LVM12" s="46"/>
      <c r="LVN12" s="46"/>
      <c r="LVO12" s="46"/>
      <c r="LVP12" s="46"/>
      <c r="LVQ12" s="46"/>
      <c r="LVR12" s="46"/>
      <c r="LVS12" s="46"/>
      <c r="LVT12" s="46"/>
      <c r="LVU12" s="46"/>
      <c r="LVV12" s="46"/>
      <c r="LVW12" s="46"/>
      <c r="LVX12" s="46"/>
      <c r="LVY12" s="46"/>
      <c r="LVZ12" s="46"/>
      <c r="LWA12" s="46"/>
      <c r="LWB12" s="46"/>
      <c r="LWC12" s="46"/>
      <c r="LWD12" s="46"/>
      <c r="LWE12" s="46"/>
      <c r="LWF12" s="46"/>
      <c r="LWG12" s="46"/>
      <c r="LWH12" s="46"/>
      <c r="LWI12" s="46"/>
      <c r="LWJ12" s="46"/>
      <c r="LWK12" s="46"/>
      <c r="LWL12" s="46"/>
      <c r="LWM12" s="46"/>
      <c r="LWN12" s="46"/>
      <c r="LWO12" s="46"/>
      <c r="LWP12" s="46"/>
      <c r="LWQ12" s="46"/>
      <c r="LWR12" s="46"/>
      <c r="LWS12" s="46"/>
      <c r="LWT12" s="46"/>
      <c r="LWU12" s="46"/>
      <c r="LWV12" s="46"/>
      <c r="LWW12" s="46"/>
      <c r="LWX12" s="46"/>
      <c r="LWY12" s="46"/>
      <c r="LWZ12" s="46"/>
      <c r="LXA12" s="46"/>
      <c r="LXB12" s="46"/>
      <c r="LXC12" s="46"/>
      <c r="LXD12" s="46"/>
      <c r="LXE12" s="46"/>
      <c r="LXF12" s="46"/>
      <c r="LXG12" s="46"/>
      <c r="LXH12" s="46"/>
      <c r="LXI12" s="46"/>
      <c r="LXJ12" s="46"/>
      <c r="LXK12" s="46"/>
      <c r="LXL12" s="46"/>
      <c r="LXM12" s="46"/>
      <c r="LXN12" s="46"/>
      <c r="LXO12" s="46"/>
      <c r="LXP12" s="46"/>
      <c r="LXQ12" s="46"/>
      <c r="LXR12" s="46"/>
      <c r="LXS12" s="46"/>
      <c r="LXT12" s="46"/>
      <c r="LXU12" s="46"/>
      <c r="LXV12" s="46"/>
      <c r="LXW12" s="46"/>
      <c r="LXX12" s="46"/>
      <c r="LXY12" s="46"/>
      <c r="LXZ12" s="46"/>
      <c r="LYA12" s="46"/>
      <c r="LYB12" s="46"/>
      <c r="LYC12" s="46"/>
      <c r="LYD12" s="46"/>
      <c r="LYE12" s="46"/>
      <c r="LYF12" s="46"/>
      <c r="LYG12" s="46"/>
      <c r="LYH12" s="46"/>
      <c r="LYI12" s="46"/>
      <c r="LYJ12" s="46"/>
      <c r="LYK12" s="46"/>
      <c r="LYL12" s="46"/>
      <c r="LYM12" s="46"/>
      <c r="LYN12" s="46"/>
      <c r="LYO12" s="46"/>
      <c r="LYP12" s="46"/>
      <c r="LYQ12" s="46"/>
      <c r="LYR12" s="46"/>
      <c r="LYS12" s="46"/>
      <c r="LYT12" s="46"/>
      <c r="LYU12" s="46"/>
      <c r="LYV12" s="46"/>
      <c r="LYW12" s="46"/>
      <c r="LYX12" s="46"/>
      <c r="LYY12" s="46"/>
      <c r="LYZ12" s="46"/>
      <c r="LZA12" s="46"/>
      <c r="LZB12" s="46"/>
      <c r="LZC12" s="46"/>
      <c r="LZD12" s="46"/>
      <c r="LZE12" s="46"/>
      <c r="LZF12" s="46"/>
      <c r="LZG12" s="46"/>
      <c r="LZH12" s="46"/>
      <c r="LZI12" s="46"/>
      <c r="LZJ12" s="46"/>
      <c r="LZK12" s="46"/>
      <c r="LZL12" s="46"/>
      <c r="LZM12" s="46"/>
      <c r="LZN12" s="46"/>
      <c r="LZO12" s="46"/>
      <c r="LZP12" s="46"/>
      <c r="LZQ12" s="46"/>
      <c r="LZR12" s="46"/>
      <c r="LZS12" s="46"/>
      <c r="LZT12" s="46"/>
      <c r="LZU12" s="46"/>
      <c r="LZV12" s="46"/>
      <c r="LZW12" s="46"/>
      <c r="LZX12" s="46"/>
      <c r="LZY12" s="46"/>
      <c r="LZZ12" s="46"/>
      <c r="MAA12" s="46"/>
      <c r="MAB12" s="46"/>
      <c r="MAC12" s="46"/>
      <c r="MAD12" s="46"/>
      <c r="MAE12" s="46"/>
      <c r="MAF12" s="46"/>
      <c r="MAG12" s="46"/>
      <c r="MAH12" s="46"/>
      <c r="MAI12" s="46"/>
      <c r="MAJ12" s="46"/>
      <c r="MAK12" s="46"/>
      <c r="MAL12" s="46"/>
      <c r="MAM12" s="46"/>
      <c r="MAN12" s="46"/>
      <c r="MAO12" s="46"/>
      <c r="MAP12" s="46"/>
      <c r="MAQ12" s="46"/>
      <c r="MAR12" s="46"/>
      <c r="MAS12" s="46"/>
      <c r="MAT12" s="46"/>
      <c r="MAU12" s="46"/>
      <c r="MAV12" s="46"/>
      <c r="MAW12" s="46"/>
      <c r="MAX12" s="46"/>
      <c r="MAY12" s="46"/>
      <c r="MAZ12" s="46"/>
      <c r="MBA12" s="46"/>
      <c r="MBB12" s="46"/>
      <c r="MBC12" s="46"/>
      <c r="MBD12" s="46"/>
      <c r="MBE12" s="46"/>
      <c r="MBF12" s="46"/>
      <c r="MBG12" s="46"/>
      <c r="MBH12" s="46"/>
      <c r="MBI12" s="46"/>
      <c r="MBJ12" s="46"/>
      <c r="MBK12" s="46"/>
      <c r="MBL12" s="46"/>
      <c r="MBM12" s="46"/>
      <c r="MBN12" s="46"/>
      <c r="MBO12" s="46"/>
      <c r="MBP12" s="46"/>
      <c r="MBQ12" s="46"/>
      <c r="MBR12" s="46"/>
      <c r="MBS12" s="46"/>
      <c r="MBT12" s="46"/>
      <c r="MBU12" s="46"/>
      <c r="MBV12" s="46"/>
      <c r="MBW12" s="46"/>
      <c r="MBX12" s="46"/>
      <c r="MBY12" s="46"/>
      <c r="MBZ12" s="46"/>
      <c r="MCA12" s="46"/>
      <c r="MCB12" s="46"/>
      <c r="MCC12" s="46"/>
      <c r="MCD12" s="46"/>
      <c r="MCE12" s="46"/>
      <c r="MCF12" s="46"/>
      <c r="MCG12" s="46"/>
      <c r="MCH12" s="46"/>
      <c r="MCI12" s="46"/>
      <c r="MCJ12" s="46"/>
      <c r="MCK12" s="46"/>
      <c r="MCL12" s="46"/>
      <c r="MCM12" s="46"/>
      <c r="MCN12" s="46"/>
      <c r="MCO12" s="46"/>
      <c r="MCP12" s="46"/>
      <c r="MCQ12" s="46"/>
      <c r="MCR12" s="46"/>
      <c r="MCS12" s="46"/>
      <c r="MCT12" s="46"/>
      <c r="MCU12" s="46"/>
      <c r="MCV12" s="46"/>
      <c r="MCW12" s="46"/>
      <c r="MCX12" s="46"/>
      <c r="MCY12" s="46"/>
      <c r="MCZ12" s="46"/>
      <c r="MDA12" s="46"/>
      <c r="MDB12" s="46"/>
      <c r="MDC12" s="46"/>
      <c r="MDD12" s="46"/>
      <c r="MDE12" s="46"/>
      <c r="MDF12" s="46"/>
      <c r="MDG12" s="46"/>
      <c r="MDH12" s="46"/>
      <c r="MDI12" s="46"/>
      <c r="MDJ12" s="46"/>
      <c r="MDK12" s="46"/>
      <c r="MDL12" s="46"/>
      <c r="MDM12" s="46"/>
      <c r="MDN12" s="46"/>
      <c r="MDO12" s="46"/>
      <c r="MDP12" s="46"/>
      <c r="MDQ12" s="46"/>
      <c r="MDR12" s="46"/>
      <c r="MDS12" s="46"/>
      <c r="MDT12" s="46"/>
      <c r="MDU12" s="46"/>
      <c r="MDV12" s="46"/>
      <c r="MDW12" s="46"/>
      <c r="MDX12" s="46"/>
      <c r="MDY12" s="46"/>
      <c r="MDZ12" s="46"/>
      <c r="MEA12" s="46"/>
      <c r="MEB12" s="46"/>
      <c r="MEC12" s="46"/>
      <c r="MED12" s="46"/>
      <c r="MEE12" s="46"/>
      <c r="MEF12" s="46"/>
      <c r="MEG12" s="46"/>
      <c r="MEH12" s="46"/>
      <c r="MEI12" s="46"/>
      <c r="MEJ12" s="46"/>
      <c r="MEK12" s="46"/>
      <c r="MEL12" s="46"/>
      <c r="MEM12" s="46"/>
      <c r="MEN12" s="46"/>
      <c r="MEO12" s="46"/>
      <c r="MEP12" s="46"/>
      <c r="MEQ12" s="46"/>
      <c r="MER12" s="46"/>
      <c r="MES12" s="46"/>
      <c r="MET12" s="46"/>
      <c r="MEU12" s="46"/>
      <c r="MEV12" s="46"/>
      <c r="MEW12" s="46"/>
      <c r="MEX12" s="46"/>
      <c r="MEY12" s="46"/>
      <c r="MEZ12" s="46"/>
      <c r="MFA12" s="46"/>
      <c r="MFB12" s="46"/>
      <c r="MFC12" s="46"/>
      <c r="MFD12" s="46"/>
      <c r="MFE12" s="46"/>
      <c r="MFF12" s="46"/>
      <c r="MFG12" s="46"/>
      <c r="MFH12" s="46"/>
      <c r="MFI12" s="46"/>
      <c r="MFJ12" s="46"/>
      <c r="MFK12" s="46"/>
      <c r="MFL12" s="46"/>
      <c r="MFM12" s="46"/>
      <c r="MFN12" s="46"/>
      <c r="MFO12" s="46"/>
      <c r="MFP12" s="46"/>
      <c r="MFQ12" s="46"/>
      <c r="MFR12" s="46"/>
      <c r="MFS12" s="46"/>
      <c r="MFT12" s="46"/>
      <c r="MFU12" s="46"/>
      <c r="MFV12" s="46"/>
      <c r="MFW12" s="46"/>
      <c r="MFX12" s="46"/>
      <c r="MFY12" s="46"/>
      <c r="MFZ12" s="46"/>
      <c r="MGA12" s="46"/>
      <c r="MGB12" s="46"/>
      <c r="MGC12" s="46"/>
      <c r="MGD12" s="46"/>
      <c r="MGE12" s="46"/>
      <c r="MGF12" s="46"/>
      <c r="MGG12" s="46"/>
      <c r="MGH12" s="46"/>
      <c r="MGI12" s="46"/>
      <c r="MGJ12" s="46"/>
      <c r="MGK12" s="46"/>
      <c r="MGL12" s="46"/>
      <c r="MGM12" s="46"/>
      <c r="MGN12" s="46"/>
      <c r="MGO12" s="46"/>
      <c r="MGP12" s="46"/>
      <c r="MGQ12" s="46"/>
      <c r="MGR12" s="46"/>
      <c r="MGS12" s="46"/>
      <c r="MGT12" s="46"/>
      <c r="MGU12" s="46"/>
      <c r="MGV12" s="46"/>
      <c r="MGW12" s="46"/>
      <c r="MGX12" s="46"/>
      <c r="MGY12" s="46"/>
      <c r="MGZ12" s="46"/>
      <c r="MHA12" s="46"/>
      <c r="MHB12" s="46"/>
      <c r="MHC12" s="46"/>
      <c r="MHD12" s="46"/>
      <c r="MHE12" s="46"/>
      <c r="MHF12" s="46"/>
      <c r="MHG12" s="46"/>
      <c r="MHH12" s="46"/>
      <c r="MHI12" s="46"/>
      <c r="MHJ12" s="46"/>
      <c r="MHK12" s="46"/>
      <c r="MHL12" s="46"/>
      <c r="MHM12" s="46"/>
      <c r="MHN12" s="46"/>
      <c r="MHO12" s="46"/>
      <c r="MHP12" s="46"/>
      <c r="MHQ12" s="46"/>
      <c r="MHR12" s="46"/>
      <c r="MHS12" s="46"/>
      <c r="MHT12" s="46"/>
      <c r="MHU12" s="46"/>
      <c r="MHV12" s="46"/>
      <c r="MHW12" s="46"/>
      <c r="MHX12" s="46"/>
      <c r="MHY12" s="46"/>
      <c r="MHZ12" s="46"/>
      <c r="MIA12" s="46"/>
      <c r="MIB12" s="46"/>
      <c r="MIC12" s="46"/>
      <c r="MID12" s="46"/>
      <c r="MIE12" s="46"/>
      <c r="MIF12" s="46"/>
      <c r="MIG12" s="46"/>
      <c r="MIH12" s="46"/>
      <c r="MII12" s="46"/>
      <c r="MIJ12" s="46"/>
      <c r="MIK12" s="46"/>
      <c r="MIL12" s="46"/>
      <c r="MIM12" s="46"/>
      <c r="MIN12" s="46"/>
      <c r="MIO12" s="46"/>
      <c r="MIP12" s="46"/>
      <c r="MIQ12" s="46"/>
      <c r="MIR12" s="46"/>
      <c r="MIS12" s="46"/>
      <c r="MIT12" s="46"/>
      <c r="MIU12" s="46"/>
      <c r="MIV12" s="46"/>
      <c r="MIW12" s="46"/>
      <c r="MIX12" s="46"/>
      <c r="MIY12" s="46"/>
      <c r="MIZ12" s="46"/>
      <c r="MJA12" s="46"/>
      <c r="MJB12" s="46"/>
      <c r="MJC12" s="46"/>
      <c r="MJD12" s="46"/>
      <c r="MJE12" s="46"/>
      <c r="MJF12" s="46"/>
      <c r="MJG12" s="46"/>
      <c r="MJH12" s="46"/>
      <c r="MJI12" s="46"/>
      <c r="MJJ12" s="46"/>
      <c r="MJK12" s="46"/>
      <c r="MJL12" s="46"/>
      <c r="MJM12" s="46"/>
      <c r="MJN12" s="46"/>
      <c r="MJO12" s="46"/>
      <c r="MJP12" s="46"/>
      <c r="MJQ12" s="46"/>
      <c r="MJR12" s="46"/>
      <c r="MJS12" s="46"/>
      <c r="MJT12" s="46"/>
      <c r="MJU12" s="46"/>
      <c r="MJV12" s="46"/>
      <c r="MJW12" s="46"/>
      <c r="MJX12" s="46"/>
      <c r="MJY12" s="46"/>
      <c r="MJZ12" s="46"/>
      <c r="MKA12" s="46"/>
      <c r="MKB12" s="46"/>
      <c r="MKC12" s="46"/>
      <c r="MKD12" s="46"/>
      <c r="MKE12" s="46"/>
      <c r="MKF12" s="46"/>
      <c r="MKG12" s="46"/>
      <c r="MKH12" s="46"/>
      <c r="MKI12" s="46"/>
      <c r="MKJ12" s="46"/>
      <c r="MKK12" s="46"/>
      <c r="MKL12" s="46"/>
      <c r="MKM12" s="46"/>
      <c r="MKN12" s="46"/>
      <c r="MKO12" s="46"/>
      <c r="MKP12" s="46"/>
      <c r="MKQ12" s="46"/>
      <c r="MKR12" s="46"/>
      <c r="MKS12" s="46"/>
      <c r="MKT12" s="46"/>
      <c r="MKU12" s="46"/>
      <c r="MKV12" s="46"/>
      <c r="MKW12" s="46"/>
      <c r="MKX12" s="46"/>
      <c r="MKY12" s="46"/>
      <c r="MKZ12" s="46"/>
      <c r="MLA12" s="46"/>
      <c r="MLB12" s="46"/>
      <c r="MLC12" s="46"/>
      <c r="MLD12" s="46"/>
      <c r="MLE12" s="46"/>
      <c r="MLF12" s="46"/>
      <c r="MLG12" s="46"/>
      <c r="MLH12" s="46"/>
      <c r="MLI12" s="46"/>
      <c r="MLJ12" s="46"/>
      <c r="MLK12" s="46"/>
      <c r="MLL12" s="46"/>
      <c r="MLM12" s="46"/>
      <c r="MLN12" s="46"/>
      <c r="MLO12" s="46"/>
      <c r="MLP12" s="46"/>
      <c r="MLQ12" s="46"/>
      <c r="MLR12" s="46"/>
      <c r="MLS12" s="46"/>
      <c r="MLT12" s="46"/>
      <c r="MLU12" s="46"/>
      <c r="MLV12" s="46"/>
      <c r="MLW12" s="46"/>
      <c r="MLX12" s="46"/>
      <c r="MLY12" s="46"/>
      <c r="MLZ12" s="46"/>
      <c r="MMA12" s="46"/>
      <c r="MMB12" s="46"/>
      <c r="MMC12" s="46"/>
      <c r="MMD12" s="46"/>
      <c r="MME12" s="46"/>
      <c r="MMF12" s="46"/>
      <c r="MMG12" s="46"/>
      <c r="MMH12" s="46"/>
      <c r="MMI12" s="46"/>
      <c r="MMJ12" s="46"/>
      <c r="MMK12" s="46"/>
      <c r="MML12" s="46"/>
      <c r="MMM12" s="46"/>
      <c r="MMN12" s="46"/>
      <c r="MMO12" s="46"/>
      <c r="MMP12" s="46"/>
      <c r="MMQ12" s="46"/>
      <c r="MMR12" s="46"/>
      <c r="MMS12" s="46"/>
      <c r="MMT12" s="46"/>
      <c r="MMU12" s="46"/>
      <c r="MMV12" s="46"/>
      <c r="MMW12" s="46"/>
      <c r="MMX12" s="46"/>
      <c r="MMY12" s="46"/>
      <c r="MMZ12" s="46"/>
      <c r="MNA12" s="46"/>
      <c r="MNB12" s="46"/>
      <c r="MNC12" s="46"/>
      <c r="MND12" s="46"/>
      <c r="MNE12" s="46"/>
      <c r="MNF12" s="46"/>
      <c r="MNG12" s="46"/>
      <c r="MNH12" s="46"/>
      <c r="MNI12" s="46"/>
      <c r="MNJ12" s="46"/>
      <c r="MNK12" s="46"/>
      <c r="MNL12" s="46"/>
      <c r="MNM12" s="46"/>
      <c r="MNN12" s="46"/>
      <c r="MNO12" s="46"/>
      <c r="MNP12" s="46"/>
      <c r="MNQ12" s="46"/>
      <c r="MNR12" s="46"/>
      <c r="MNS12" s="46"/>
      <c r="MNT12" s="46"/>
      <c r="MNU12" s="46"/>
      <c r="MNV12" s="46"/>
      <c r="MNW12" s="46"/>
      <c r="MNX12" s="46"/>
      <c r="MNY12" s="46"/>
      <c r="MNZ12" s="46"/>
      <c r="MOA12" s="46"/>
      <c r="MOB12" s="46"/>
      <c r="MOC12" s="46"/>
      <c r="MOD12" s="46"/>
      <c r="MOE12" s="46"/>
      <c r="MOF12" s="46"/>
      <c r="MOG12" s="46"/>
      <c r="MOH12" s="46"/>
      <c r="MOI12" s="46"/>
      <c r="MOJ12" s="46"/>
      <c r="MOK12" s="46"/>
      <c r="MOL12" s="46"/>
      <c r="MOM12" s="46"/>
      <c r="MON12" s="46"/>
      <c r="MOO12" s="46"/>
      <c r="MOP12" s="46"/>
      <c r="MOQ12" s="46"/>
      <c r="MOR12" s="46"/>
      <c r="MOS12" s="46"/>
      <c r="MOT12" s="46"/>
      <c r="MOU12" s="46"/>
      <c r="MOV12" s="46"/>
      <c r="MOW12" s="46"/>
      <c r="MOX12" s="46"/>
      <c r="MOY12" s="46"/>
      <c r="MOZ12" s="46"/>
      <c r="MPA12" s="46"/>
      <c r="MPB12" s="46"/>
      <c r="MPC12" s="46"/>
      <c r="MPD12" s="46"/>
      <c r="MPE12" s="46"/>
      <c r="MPF12" s="46"/>
      <c r="MPG12" s="46"/>
      <c r="MPH12" s="46"/>
      <c r="MPI12" s="46"/>
      <c r="MPJ12" s="46"/>
      <c r="MPK12" s="46"/>
      <c r="MPL12" s="46"/>
      <c r="MPM12" s="46"/>
      <c r="MPN12" s="46"/>
      <c r="MPO12" s="46"/>
      <c r="MPP12" s="46"/>
      <c r="MPQ12" s="46"/>
      <c r="MPR12" s="46"/>
      <c r="MPS12" s="46"/>
      <c r="MPT12" s="46"/>
      <c r="MPU12" s="46"/>
      <c r="MPV12" s="46"/>
      <c r="MPW12" s="46"/>
      <c r="MPX12" s="46"/>
      <c r="MPY12" s="46"/>
      <c r="MPZ12" s="46"/>
      <c r="MQA12" s="46"/>
      <c r="MQB12" s="46"/>
      <c r="MQC12" s="46"/>
      <c r="MQD12" s="46"/>
      <c r="MQE12" s="46"/>
      <c r="MQF12" s="46"/>
      <c r="MQG12" s="46"/>
      <c r="MQH12" s="46"/>
      <c r="MQI12" s="46"/>
      <c r="MQJ12" s="46"/>
      <c r="MQK12" s="46"/>
      <c r="MQL12" s="46"/>
      <c r="MQM12" s="46"/>
      <c r="MQN12" s="46"/>
      <c r="MQO12" s="46"/>
      <c r="MQP12" s="46"/>
      <c r="MQQ12" s="46"/>
      <c r="MQR12" s="46"/>
      <c r="MQS12" s="46"/>
      <c r="MQT12" s="46"/>
      <c r="MQU12" s="46"/>
      <c r="MQV12" s="46"/>
      <c r="MQW12" s="46"/>
      <c r="MQX12" s="46"/>
      <c r="MQY12" s="46"/>
      <c r="MQZ12" s="46"/>
      <c r="MRA12" s="46"/>
      <c r="MRB12" s="46"/>
      <c r="MRC12" s="46"/>
      <c r="MRD12" s="46"/>
      <c r="MRE12" s="46"/>
      <c r="MRF12" s="46"/>
      <c r="MRG12" s="46"/>
      <c r="MRH12" s="46"/>
      <c r="MRI12" s="46"/>
      <c r="MRJ12" s="46"/>
      <c r="MRK12" s="46"/>
      <c r="MRL12" s="46"/>
      <c r="MRM12" s="46"/>
      <c r="MRN12" s="46"/>
      <c r="MRO12" s="46"/>
      <c r="MRP12" s="46"/>
      <c r="MRQ12" s="46"/>
      <c r="MRR12" s="46"/>
      <c r="MRS12" s="46"/>
      <c r="MRT12" s="46"/>
      <c r="MRU12" s="46"/>
      <c r="MRV12" s="46"/>
      <c r="MRW12" s="46"/>
      <c r="MRX12" s="46"/>
      <c r="MRY12" s="46"/>
      <c r="MRZ12" s="46"/>
      <c r="MSA12" s="46"/>
      <c r="MSB12" s="46"/>
      <c r="MSC12" s="46"/>
      <c r="MSD12" s="46"/>
      <c r="MSE12" s="46"/>
      <c r="MSF12" s="46"/>
      <c r="MSG12" s="46"/>
      <c r="MSH12" s="46"/>
      <c r="MSI12" s="46"/>
      <c r="MSJ12" s="46"/>
      <c r="MSK12" s="46"/>
      <c r="MSL12" s="46"/>
      <c r="MSM12" s="46"/>
      <c r="MSN12" s="46"/>
      <c r="MSO12" s="46"/>
      <c r="MSP12" s="46"/>
      <c r="MSQ12" s="46"/>
      <c r="MSR12" s="46"/>
      <c r="MSS12" s="46"/>
      <c r="MST12" s="46"/>
      <c r="MSU12" s="46"/>
      <c r="MSV12" s="46"/>
      <c r="MSW12" s="46"/>
      <c r="MSX12" s="46"/>
      <c r="MSY12" s="46"/>
      <c r="MSZ12" s="46"/>
      <c r="MTA12" s="46"/>
      <c r="MTB12" s="46"/>
      <c r="MTC12" s="46"/>
      <c r="MTD12" s="46"/>
      <c r="MTE12" s="46"/>
      <c r="MTF12" s="46"/>
      <c r="MTG12" s="46"/>
      <c r="MTH12" s="46"/>
      <c r="MTI12" s="46"/>
      <c r="MTJ12" s="46"/>
      <c r="MTK12" s="46"/>
      <c r="MTL12" s="46"/>
      <c r="MTM12" s="46"/>
      <c r="MTN12" s="46"/>
      <c r="MTO12" s="46"/>
      <c r="MTP12" s="46"/>
      <c r="MTQ12" s="46"/>
      <c r="MTR12" s="46"/>
      <c r="MTS12" s="46"/>
      <c r="MTT12" s="46"/>
      <c r="MTU12" s="46"/>
      <c r="MTV12" s="46"/>
      <c r="MTW12" s="46"/>
      <c r="MTX12" s="46"/>
      <c r="MTY12" s="46"/>
      <c r="MTZ12" s="46"/>
      <c r="MUA12" s="46"/>
      <c r="MUB12" s="46"/>
      <c r="MUC12" s="46"/>
      <c r="MUD12" s="46"/>
      <c r="MUE12" s="46"/>
      <c r="MUF12" s="46"/>
      <c r="MUG12" s="46"/>
      <c r="MUH12" s="46"/>
      <c r="MUI12" s="46"/>
      <c r="MUJ12" s="46"/>
      <c r="MUK12" s="46"/>
      <c r="MUL12" s="46"/>
      <c r="MUM12" s="46"/>
      <c r="MUN12" s="46"/>
      <c r="MUO12" s="46"/>
      <c r="MUP12" s="46"/>
      <c r="MUQ12" s="46"/>
      <c r="MUR12" s="46"/>
      <c r="MUS12" s="46"/>
      <c r="MUT12" s="46"/>
      <c r="MUU12" s="46"/>
      <c r="MUV12" s="46"/>
      <c r="MUW12" s="46"/>
      <c r="MUX12" s="46"/>
      <c r="MUY12" s="46"/>
      <c r="MUZ12" s="46"/>
      <c r="MVA12" s="46"/>
      <c r="MVB12" s="46"/>
      <c r="MVC12" s="46"/>
      <c r="MVD12" s="46"/>
      <c r="MVE12" s="46"/>
      <c r="MVF12" s="46"/>
      <c r="MVG12" s="46"/>
      <c r="MVH12" s="46"/>
      <c r="MVI12" s="46"/>
      <c r="MVJ12" s="46"/>
      <c r="MVK12" s="46"/>
      <c r="MVL12" s="46"/>
      <c r="MVM12" s="46"/>
      <c r="MVN12" s="46"/>
      <c r="MVO12" s="46"/>
      <c r="MVP12" s="46"/>
      <c r="MVQ12" s="46"/>
      <c r="MVR12" s="46"/>
      <c r="MVS12" s="46"/>
      <c r="MVT12" s="46"/>
      <c r="MVU12" s="46"/>
      <c r="MVV12" s="46"/>
      <c r="MVW12" s="46"/>
      <c r="MVX12" s="46"/>
      <c r="MVY12" s="46"/>
      <c r="MVZ12" s="46"/>
      <c r="MWA12" s="46"/>
      <c r="MWB12" s="46"/>
      <c r="MWC12" s="46"/>
      <c r="MWD12" s="46"/>
      <c r="MWE12" s="46"/>
      <c r="MWF12" s="46"/>
      <c r="MWG12" s="46"/>
      <c r="MWH12" s="46"/>
      <c r="MWI12" s="46"/>
      <c r="MWJ12" s="46"/>
      <c r="MWK12" s="46"/>
      <c r="MWL12" s="46"/>
      <c r="MWM12" s="46"/>
      <c r="MWN12" s="46"/>
      <c r="MWO12" s="46"/>
      <c r="MWP12" s="46"/>
      <c r="MWQ12" s="46"/>
      <c r="MWR12" s="46"/>
      <c r="MWS12" s="46"/>
      <c r="MWT12" s="46"/>
      <c r="MWU12" s="46"/>
      <c r="MWV12" s="46"/>
      <c r="MWW12" s="46"/>
      <c r="MWX12" s="46"/>
      <c r="MWY12" s="46"/>
      <c r="MWZ12" s="46"/>
      <c r="MXA12" s="46"/>
      <c r="MXB12" s="46"/>
      <c r="MXC12" s="46"/>
      <c r="MXD12" s="46"/>
      <c r="MXE12" s="46"/>
      <c r="MXF12" s="46"/>
      <c r="MXG12" s="46"/>
      <c r="MXH12" s="46"/>
      <c r="MXI12" s="46"/>
      <c r="MXJ12" s="46"/>
      <c r="MXK12" s="46"/>
      <c r="MXL12" s="46"/>
      <c r="MXM12" s="46"/>
      <c r="MXN12" s="46"/>
      <c r="MXO12" s="46"/>
      <c r="MXP12" s="46"/>
      <c r="MXQ12" s="46"/>
      <c r="MXR12" s="46"/>
      <c r="MXS12" s="46"/>
      <c r="MXT12" s="46"/>
      <c r="MXU12" s="46"/>
      <c r="MXV12" s="46"/>
      <c r="MXW12" s="46"/>
      <c r="MXX12" s="46"/>
      <c r="MXY12" s="46"/>
      <c r="MXZ12" s="46"/>
      <c r="MYA12" s="46"/>
      <c r="MYB12" s="46"/>
      <c r="MYC12" s="46"/>
      <c r="MYD12" s="46"/>
      <c r="MYE12" s="46"/>
      <c r="MYF12" s="46"/>
      <c r="MYG12" s="46"/>
      <c r="MYH12" s="46"/>
      <c r="MYI12" s="46"/>
      <c r="MYJ12" s="46"/>
      <c r="MYK12" s="46"/>
      <c r="MYL12" s="46"/>
      <c r="MYM12" s="46"/>
      <c r="MYN12" s="46"/>
      <c r="MYO12" s="46"/>
      <c r="MYP12" s="46"/>
      <c r="MYQ12" s="46"/>
      <c r="MYR12" s="46"/>
      <c r="MYS12" s="46"/>
      <c r="MYT12" s="46"/>
      <c r="MYU12" s="46"/>
      <c r="MYV12" s="46"/>
      <c r="MYW12" s="46"/>
      <c r="MYX12" s="46"/>
      <c r="MYY12" s="46"/>
      <c r="MYZ12" s="46"/>
      <c r="MZA12" s="46"/>
      <c r="MZB12" s="46"/>
      <c r="MZC12" s="46"/>
      <c r="MZD12" s="46"/>
      <c r="MZE12" s="46"/>
      <c r="MZF12" s="46"/>
      <c r="MZG12" s="46"/>
      <c r="MZH12" s="46"/>
      <c r="MZI12" s="46"/>
      <c r="MZJ12" s="46"/>
      <c r="MZK12" s="46"/>
      <c r="MZL12" s="46"/>
      <c r="MZM12" s="46"/>
      <c r="MZN12" s="46"/>
      <c r="MZO12" s="46"/>
      <c r="MZP12" s="46"/>
      <c r="MZQ12" s="46"/>
      <c r="MZR12" s="46"/>
      <c r="MZS12" s="46"/>
      <c r="MZT12" s="46"/>
      <c r="MZU12" s="46"/>
      <c r="MZV12" s="46"/>
      <c r="MZW12" s="46"/>
      <c r="MZX12" s="46"/>
      <c r="MZY12" s="46"/>
      <c r="MZZ12" s="46"/>
      <c r="NAA12" s="46"/>
      <c r="NAB12" s="46"/>
      <c r="NAC12" s="46"/>
      <c r="NAD12" s="46"/>
      <c r="NAE12" s="46"/>
      <c r="NAF12" s="46"/>
      <c r="NAG12" s="46"/>
      <c r="NAH12" s="46"/>
      <c r="NAI12" s="46"/>
      <c r="NAJ12" s="46"/>
      <c r="NAK12" s="46"/>
      <c r="NAL12" s="46"/>
      <c r="NAM12" s="46"/>
      <c r="NAN12" s="46"/>
      <c r="NAO12" s="46"/>
      <c r="NAP12" s="46"/>
      <c r="NAQ12" s="46"/>
      <c r="NAR12" s="46"/>
      <c r="NAS12" s="46"/>
      <c r="NAT12" s="46"/>
      <c r="NAU12" s="46"/>
      <c r="NAV12" s="46"/>
      <c r="NAW12" s="46"/>
      <c r="NAX12" s="46"/>
      <c r="NAY12" s="46"/>
      <c r="NAZ12" s="46"/>
      <c r="NBA12" s="46"/>
      <c r="NBB12" s="46"/>
      <c r="NBC12" s="46"/>
      <c r="NBD12" s="46"/>
      <c r="NBE12" s="46"/>
      <c r="NBF12" s="46"/>
      <c r="NBG12" s="46"/>
      <c r="NBH12" s="46"/>
      <c r="NBI12" s="46"/>
      <c r="NBJ12" s="46"/>
      <c r="NBK12" s="46"/>
      <c r="NBL12" s="46"/>
      <c r="NBM12" s="46"/>
      <c r="NBN12" s="46"/>
      <c r="NBO12" s="46"/>
      <c r="NBP12" s="46"/>
      <c r="NBQ12" s="46"/>
      <c r="NBR12" s="46"/>
      <c r="NBS12" s="46"/>
      <c r="NBT12" s="46"/>
      <c r="NBU12" s="46"/>
      <c r="NBV12" s="46"/>
      <c r="NBW12" s="46"/>
      <c r="NBX12" s="46"/>
      <c r="NBY12" s="46"/>
      <c r="NBZ12" s="46"/>
      <c r="NCA12" s="46"/>
      <c r="NCB12" s="46"/>
      <c r="NCC12" s="46"/>
      <c r="NCD12" s="46"/>
      <c r="NCE12" s="46"/>
      <c r="NCF12" s="46"/>
      <c r="NCG12" s="46"/>
      <c r="NCH12" s="46"/>
      <c r="NCI12" s="46"/>
      <c r="NCJ12" s="46"/>
      <c r="NCK12" s="46"/>
      <c r="NCL12" s="46"/>
      <c r="NCM12" s="46"/>
      <c r="NCN12" s="46"/>
      <c r="NCO12" s="46"/>
      <c r="NCP12" s="46"/>
      <c r="NCQ12" s="46"/>
      <c r="NCR12" s="46"/>
      <c r="NCS12" s="46"/>
      <c r="NCT12" s="46"/>
      <c r="NCU12" s="46"/>
      <c r="NCV12" s="46"/>
      <c r="NCW12" s="46"/>
      <c r="NCX12" s="46"/>
      <c r="NCY12" s="46"/>
      <c r="NCZ12" s="46"/>
      <c r="NDA12" s="46"/>
      <c r="NDB12" s="46"/>
      <c r="NDC12" s="46"/>
      <c r="NDD12" s="46"/>
      <c r="NDE12" s="46"/>
      <c r="NDF12" s="46"/>
      <c r="NDG12" s="46"/>
      <c r="NDH12" s="46"/>
      <c r="NDI12" s="46"/>
      <c r="NDJ12" s="46"/>
      <c r="NDK12" s="46"/>
      <c r="NDL12" s="46"/>
      <c r="NDM12" s="46"/>
      <c r="NDN12" s="46"/>
      <c r="NDO12" s="46"/>
      <c r="NDP12" s="46"/>
      <c r="NDQ12" s="46"/>
      <c r="NDR12" s="46"/>
      <c r="NDS12" s="46"/>
      <c r="NDT12" s="46"/>
      <c r="NDU12" s="46"/>
      <c r="NDV12" s="46"/>
      <c r="NDW12" s="46"/>
      <c r="NDX12" s="46"/>
      <c r="NDY12" s="46"/>
      <c r="NDZ12" s="46"/>
      <c r="NEA12" s="46"/>
      <c r="NEB12" s="46"/>
      <c r="NEC12" s="46"/>
      <c r="NED12" s="46"/>
      <c r="NEE12" s="46"/>
      <c r="NEF12" s="46"/>
      <c r="NEG12" s="46"/>
      <c r="NEH12" s="46"/>
      <c r="NEI12" s="46"/>
      <c r="NEJ12" s="46"/>
      <c r="NEK12" s="46"/>
      <c r="NEL12" s="46"/>
      <c r="NEM12" s="46"/>
      <c r="NEN12" s="46"/>
      <c r="NEO12" s="46"/>
      <c r="NEP12" s="46"/>
      <c r="NEQ12" s="46"/>
      <c r="NER12" s="46"/>
      <c r="NES12" s="46"/>
      <c r="NET12" s="46"/>
      <c r="NEU12" s="46"/>
      <c r="NEV12" s="46"/>
      <c r="NEW12" s="46"/>
      <c r="NEX12" s="46"/>
      <c r="NEY12" s="46"/>
      <c r="NEZ12" s="46"/>
      <c r="NFA12" s="46"/>
      <c r="NFB12" s="46"/>
      <c r="NFC12" s="46"/>
      <c r="NFD12" s="46"/>
      <c r="NFE12" s="46"/>
      <c r="NFF12" s="46"/>
      <c r="NFG12" s="46"/>
      <c r="NFH12" s="46"/>
      <c r="NFI12" s="46"/>
      <c r="NFJ12" s="46"/>
      <c r="NFK12" s="46"/>
      <c r="NFL12" s="46"/>
      <c r="NFM12" s="46"/>
      <c r="NFN12" s="46"/>
      <c r="NFO12" s="46"/>
      <c r="NFP12" s="46"/>
      <c r="NFQ12" s="46"/>
      <c r="NFR12" s="46"/>
      <c r="NFS12" s="46"/>
      <c r="NFT12" s="46"/>
      <c r="NFU12" s="46"/>
      <c r="NFV12" s="46"/>
      <c r="NFW12" s="46"/>
      <c r="NFX12" s="46"/>
      <c r="NFY12" s="46"/>
      <c r="NFZ12" s="46"/>
      <c r="NGA12" s="46"/>
      <c r="NGB12" s="46"/>
      <c r="NGC12" s="46"/>
      <c r="NGD12" s="46"/>
      <c r="NGE12" s="46"/>
      <c r="NGF12" s="46"/>
      <c r="NGG12" s="46"/>
      <c r="NGH12" s="46"/>
      <c r="NGI12" s="46"/>
      <c r="NGJ12" s="46"/>
      <c r="NGK12" s="46"/>
      <c r="NGL12" s="46"/>
      <c r="NGM12" s="46"/>
      <c r="NGN12" s="46"/>
      <c r="NGO12" s="46"/>
      <c r="NGP12" s="46"/>
      <c r="NGQ12" s="46"/>
      <c r="NGR12" s="46"/>
      <c r="NGS12" s="46"/>
      <c r="NGT12" s="46"/>
      <c r="NGU12" s="46"/>
      <c r="NGV12" s="46"/>
      <c r="NGW12" s="46"/>
      <c r="NGX12" s="46"/>
      <c r="NGY12" s="46"/>
      <c r="NGZ12" s="46"/>
      <c r="NHA12" s="46"/>
      <c r="NHB12" s="46"/>
      <c r="NHC12" s="46"/>
      <c r="NHD12" s="46"/>
      <c r="NHE12" s="46"/>
      <c r="NHF12" s="46"/>
      <c r="NHG12" s="46"/>
      <c r="NHH12" s="46"/>
      <c r="NHI12" s="46"/>
      <c r="NHJ12" s="46"/>
      <c r="NHK12" s="46"/>
      <c r="NHL12" s="46"/>
      <c r="NHM12" s="46"/>
      <c r="NHN12" s="46"/>
      <c r="NHO12" s="46"/>
      <c r="NHP12" s="46"/>
      <c r="NHQ12" s="46"/>
      <c r="NHR12" s="46"/>
      <c r="NHS12" s="46"/>
      <c r="NHT12" s="46"/>
      <c r="NHU12" s="46"/>
      <c r="NHV12" s="46"/>
      <c r="NHW12" s="46"/>
      <c r="NHX12" s="46"/>
      <c r="NHY12" s="46"/>
      <c r="NHZ12" s="46"/>
      <c r="NIA12" s="46"/>
      <c r="NIB12" s="46"/>
      <c r="NIC12" s="46"/>
      <c r="NID12" s="46"/>
      <c r="NIE12" s="46"/>
      <c r="NIF12" s="46"/>
      <c r="NIG12" s="46"/>
      <c r="NIH12" s="46"/>
      <c r="NII12" s="46"/>
      <c r="NIJ12" s="46"/>
      <c r="NIK12" s="46"/>
      <c r="NIL12" s="46"/>
      <c r="NIM12" s="46"/>
      <c r="NIN12" s="46"/>
      <c r="NIO12" s="46"/>
      <c r="NIP12" s="46"/>
      <c r="NIQ12" s="46"/>
      <c r="NIR12" s="46"/>
      <c r="NIS12" s="46"/>
      <c r="NIT12" s="46"/>
      <c r="NIU12" s="46"/>
      <c r="NIV12" s="46"/>
      <c r="NIW12" s="46"/>
      <c r="NIX12" s="46"/>
      <c r="NIY12" s="46"/>
      <c r="NIZ12" s="46"/>
      <c r="NJA12" s="46"/>
      <c r="NJB12" s="46"/>
      <c r="NJC12" s="46"/>
      <c r="NJD12" s="46"/>
      <c r="NJE12" s="46"/>
      <c r="NJF12" s="46"/>
      <c r="NJG12" s="46"/>
      <c r="NJH12" s="46"/>
      <c r="NJI12" s="46"/>
      <c r="NJJ12" s="46"/>
      <c r="NJK12" s="46"/>
      <c r="NJL12" s="46"/>
      <c r="NJM12" s="46"/>
      <c r="NJN12" s="46"/>
      <c r="NJO12" s="46"/>
      <c r="NJP12" s="46"/>
      <c r="NJQ12" s="46"/>
      <c r="NJR12" s="46"/>
      <c r="NJS12" s="46"/>
      <c r="NJT12" s="46"/>
      <c r="NJU12" s="46"/>
      <c r="NJV12" s="46"/>
      <c r="NJW12" s="46"/>
      <c r="NJX12" s="46"/>
      <c r="NJY12" s="46"/>
      <c r="NJZ12" s="46"/>
      <c r="NKA12" s="46"/>
      <c r="NKB12" s="46"/>
      <c r="NKC12" s="46"/>
      <c r="NKD12" s="46"/>
      <c r="NKE12" s="46"/>
      <c r="NKF12" s="46"/>
      <c r="NKG12" s="46"/>
      <c r="NKH12" s="46"/>
      <c r="NKI12" s="46"/>
      <c r="NKJ12" s="46"/>
      <c r="NKK12" s="46"/>
      <c r="NKL12" s="46"/>
      <c r="NKM12" s="46"/>
      <c r="NKN12" s="46"/>
      <c r="NKO12" s="46"/>
      <c r="NKP12" s="46"/>
      <c r="NKQ12" s="46"/>
      <c r="NKR12" s="46"/>
      <c r="NKS12" s="46"/>
      <c r="NKT12" s="46"/>
      <c r="NKU12" s="46"/>
      <c r="NKV12" s="46"/>
      <c r="NKW12" s="46"/>
      <c r="NKX12" s="46"/>
      <c r="NKY12" s="46"/>
      <c r="NKZ12" s="46"/>
      <c r="NLA12" s="46"/>
      <c r="NLB12" s="46"/>
      <c r="NLC12" s="46"/>
      <c r="NLD12" s="46"/>
      <c r="NLE12" s="46"/>
      <c r="NLF12" s="46"/>
      <c r="NLG12" s="46"/>
      <c r="NLH12" s="46"/>
      <c r="NLI12" s="46"/>
      <c r="NLJ12" s="46"/>
      <c r="NLK12" s="46"/>
      <c r="NLL12" s="46"/>
      <c r="NLM12" s="46"/>
      <c r="NLN12" s="46"/>
      <c r="NLO12" s="46"/>
      <c r="NLP12" s="46"/>
      <c r="NLQ12" s="46"/>
      <c r="NLR12" s="46"/>
      <c r="NLS12" s="46"/>
      <c r="NLT12" s="46"/>
      <c r="NLU12" s="46"/>
      <c r="NLV12" s="46"/>
      <c r="NLW12" s="46"/>
      <c r="NLX12" s="46"/>
      <c r="NLY12" s="46"/>
      <c r="NLZ12" s="46"/>
      <c r="NMA12" s="46"/>
      <c r="NMB12" s="46"/>
      <c r="NMC12" s="46"/>
      <c r="NMD12" s="46"/>
      <c r="NME12" s="46"/>
      <c r="NMF12" s="46"/>
      <c r="NMG12" s="46"/>
      <c r="NMH12" s="46"/>
      <c r="NMI12" s="46"/>
      <c r="NMJ12" s="46"/>
      <c r="NMK12" s="46"/>
      <c r="NML12" s="46"/>
      <c r="NMM12" s="46"/>
      <c r="NMN12" s="46"/>
      <c r="NMO12" s="46"/>
      <c r="NMP12" s="46"/>
      <c r="NMQ12" s="46"/>
      <c r="NMR12" s="46"/>
      <c r="NMS12" s="46"/>
      <c r="NMT12" s="46"/>
      <c r="NMU12" s="46"/>
      <c r="NMV12" s="46"/>
      <c r="NMW12" s="46"/>
      <c r="NMX12" s="46"/>
      <c r="NMY12" s="46"/>
      <c r="NMZ12" s="46"/>
      <c r="NNA12" s="46"/>
      <c r="NNB12" s="46"/>
      <c r="NNC12" s="46"/>
      <c r="NND12" s="46"/>
      <c r="NNE12" s="46"/>
      <c r="NNF12" s="46"/>
      <c r="NNG12" s="46"/>
      <c r="NNH12" s="46"/>
      <c r="NNI12" s="46"/>
      <c r="NNJ12" s="46"/>
      <c r="NNK12" s="46"/>
      <c r="NNL12" s="46"/>
      <c r="NNM12" s="46"/>
      <c r="NNN12" s="46"/>
      <c r="NNO12" s="46"/>
      <c r="NNP12" s="46"/>
      <c r="NNQ12" s="46"/>
      <c r="NNR12" s="46"/>
      <c r="NNS12" s="46"/>
      <c r="NNT12" s="46"/>
      <c r="NNU12" s="46"/>
      <c r="NNV12" s="46"/>
      <c r="NNW12" s="46"/>
      <c r="NNX12" s="46"/>
      <c r="NNY12" s="46"/>
      <c r="NNZ12" s="46"/>
      <c r="NOA12" s="46"/>
      <c r="NOB12" s="46"/>
      <c r="NOC12" s="46"/>
      <c r="NOD12" s="46"/>
      <c r="NOE12" s="46"/>
      <c r="NOF12" s="46"/>
      <c r="NOG12" s="46"/>
      <c r="NOH12" s="46"/>
      <c r="NOI12" s="46"/>
      <c r="NOJ12" s="46"/>
      <c r="NOK12" s="46"/>
      <c r="NOL12" s="46"/>
      <c r="NOM12" s="46"/>
      <c r="NON12" s="46"/>
      <c r="NOO12" s="46"/>
      <c r="NOP12" s="46"/>
      <c r="NOQ12" s="46"/>
      <c r="NOR12" s="46"/>
      <c r="NOS12" s="46"/>
      <c r="NOT12" s="46"/>
      <c r="NOU12" s="46"/>
      <c r="NOV12" s="46"/>
      <c r="NOW12" s="46"/>
      <c r="NOX12" s="46"/>
      <c r="NOY12" s="46"/>
      <c r="NOZ12" s="46"/>
      <c r="NPA12" s="46"/>
      <c r="NPB12" s="46"/>
      <c r="NPC12" s="46"/>
      <c r="NPD12" s="46"/>
      <c r="NPE12" s="46"/>
      <c r="NPF12" s="46"/>
      <c r="NPG12" s="46"/>
      <c r="NPH12" s="46"/>
      <c r="NPI12" s="46"/>
      <c r="NPJ12" s="46"/>
      <c r="NPK12" s="46"/>
      <c r="NPL12" s="46"/>
      <c r="NPM12" s="46"/>
      <c r="NPN12" s="46"/>
      <c r="NPO12" s="46"/>
      <c r="NPP12" s="46"/>
      <c r="NPQ12" s="46"/>
      <c r="NPR12" s="46"/>
      <c r="NPS12" s="46"/>
      <c r="NPT12" s="46"/>
      <c r="NPU12" s="46"/>
      <c r="NPV12" s="46"/>
      <c r="NPW12" s="46"/>
      <c r="NPX12" s="46"/>
      <c r="NPY12" s="46"/>
      <c r="NPZ12" s="46"/>
      <c r="NQA12" s="46"/>
      <c r="NQB12" s="46"/>
      <c r="NQC12" s="46"/>
      <c r="NQD12" s="46"/>
      <c r="NQE12" s="46"/>
      <c r="NQF12" s="46"/>
      <c r="NQG12" s="46"/>
      <c r="NQH12" s="46"/>
      <c r="NQI12" s="46"/>
      <c r="NQJ12" s="46"/>
      <c r="NQK12" s="46"/>
      <c r="NQL12" s="46"/>
      <c r="NQM12" s="46"/>
      <c r="NQN12" s="46"/>
      <c r="NQO12" s="46"/>
      <c r="NQP12" s="46"/>
      <c r="NQQ12" s="46"/>
      <c r="NQR12" s="46"/>
      <c r="NQS12" s="46"/>
      <c r="NQT12" s="46"/>
      <c r="NQU12" s="46"/>
      <c r="NQV12" s="46"/>
      <c r="NQW12" s="46"/>
      <c r="NQX12" s="46"/>
      <c r="NQY12" s="46"/>
      <c r="NQZ12" s="46"/>
      <c r="NRA12" s="46"/>
      <c r="NRB12" s="46"/>
      <c r="NRC12" s="46"/>
      <c r="NRD12" s="46"/>
      <c r="NRE12" s="46"/>
      <c r="NRF12" s="46"/>
      <c r="NRG12" s="46"/>
      <c r="NRH12" s="46"/>
      <c r="NRI12" s="46"/>
      <c r="NRJ12" s="46"/>
      <c r="NRK12" s="46"/>
      <c r="NRL12" s="46"/>
      <c r="NRM12" s="46"/>
      <c r="NRN12" s="46"/>
      <c r="NRO12" s="46"/>
      <c r="NRP12" s="46"/>
      <c r="NRQ12" s="46"/>
      <c r="NRR12" s="46"/>
      <c r="NRS12" s="46"/>
      <c r="NRT12" s="46"/>
      <c r="NRU12" s="46"/>
      <c r="NRV12" s="46"/>
      <c r="NRW12" s="46"/>
      <c r="NRX12" s="46"/>
      <c r="NRY12" s="46"/>
      <c r="NRZ12" s="46"/>
      <c r="NSA12" s="46"/>
      <c r="NSB12" s="46"/>
      <c r="NSC12" s="46"/>
      <c r="NSD12" s="46"/>
      <c r="NSE12" s="46"/>
      <c r="NSF12" s="46"/>
      <c r="NSG12" s="46"/>
      <c r="NSH12" s="46"/>
      <c r="NSI12" s="46"/>
      <c r="NSJ12" s="46"/>
      <c r="NSK12" s="46"/>
      <c r="NSL12" s="46"/>
      <c r="NSM12" s="46"/>
      <c r="NSN12" s="46"/>
      <c r="NSO12" s="46"/>
      <c r="NSP12" s="46"/>
      <c r="NSQ12" s="46"/>
      <c r="NSR12" s="46"/>
      <c r="NSS12" s="46"/>
      <c r="NST12" s="46"/>
      <c r="NSU12" s="46"/>
      <c r="NSV12" s="46"/>
      <c r="NSW12" s="46"/>
      <c r="NSX12" s="46"/>
      <c r="NSY12" s="46"/>
      <c r="NSZ12" s="46"/>
      <c r="NTA12" s="46"/>
      <c r="NTB12" s="46"/>
      <c r="NTC12" s="46"/>
      <c r="NTD12" s="46"/>
      <c r="NTE12" s="46"/>
      <c r="NTF12" s="46"/>
      <c r="NTG12" s="46"/>
      <c r="NTH12" s="46"/>
      <c r="NTI12" s="46"/>
      <c r="NTJ12" s="46"/>
      <c r="NTK12" s="46"/>
      <c r="NTL12" s="46"/>
      <c r="NTM12" s="46"/>
      <c r="NTN12" s="46"/>
      <c r="NTO12" s="46"/>
      <c r="NTP12" s="46"/>
      <c r="NTQ12" s="46"/>
      <c r="NTR12" s="46"/>
      <c r="NTS12" s="46"/>
      <c r="NTT12" s="46"/>
      <c r="NTU12" s="46"/>
      <c r="NTV12" s="46"/>
      <c r="NTW12" s="46"/>
      <c r="NTX12" s="46"/>
      <c r="NTY12" s="46"/>
      <c r="NTZ12" s="46"/>
      <c r="NUA12" s="46"/>
      <c r="NUB12" s="46"/>
      <c r="NUC12" s="46"/>
      <c r="NUD12" s="46"/>
      <c r="NUE12" s="46"/>
      <c r="NUF12" s="46"/>
      <c r="NUG12" s="46"/>
      <c r="NUH12" s="46"/>
      <c r="NUI12" s="46"/>
      <c r="NUJ12" s="46"/>
      <c r="NUK12" s="46"/>
      <c r="NUL12" s="46"/>
      <c r="NUM12" s="46"/>
      <c r="NUN12" s="46"/>
      <c r="NUO12" s="46"/>
      <c r="NUP12" s="46"/>
      <c r="NUQ12" s="46"/>
      <c r="NUR12" s="46"/>
      <c r="NUS12" s="46"/>
      <c r="NUT12" s="46"/>
      <c r="NUU12" s="46"/>
      <c r="NUV12" s="46"/>
      <c r="NUW12" s="46"/>
      <c r="NUX12" s="46"/>
      <c r="NUY12" s="46"/>
      <c r="NUZ12" s="46"/>
      <c r="NVA12" s="46"/>
      <c r="NVB12" s="46"/>
      <c r="NVC12" s="46"/>
      <c r="NVD12" s="46"/>
      <c r="NVE12" s="46"/>
      <c r="NVF12" s="46"/>
      <c r="NVG12" s="46"/>
      <c r="NVH12" s="46"/>
      <c r="NVI12" s="46"/>
      <c r="NVJ12" s="46"/>
      <c r="NVK12" s="46"/>
      <c r="NVL12" s="46"/>
      <c r="NVM12" s="46"/>
      <c r="NVN12" s="46"/>
      <c r="NVO12" s="46"/>
      <c r="NVP12" s="46"/>
      <c r="NVQ12" s="46"/>
      <c r="NVR12" s="46"/>
      <c r="NVS12" s="46"/>
      <c r="NVT12" s="46"/>
      <c r="NVU12" s="46"/>
      <c r="NVV12" s="46"/>
      <c r="NVW12" s="46"/>
      <c r="NVX12" s="46"/>
      <c r="NVY12" s="46"/>
      <c r="NVZ12" s="46"/>
      <c r="NWA12" s="46"/>
      <c r="NWB12" s="46"/>
      <c r="NWC12" s="46"/>
      <c r="NWD12" s="46"/>
      <c r="NWE12" s="46"/>
      <c r="NWF12" s="46"/>
      <c r="NWG12" s="46"/>
      <c r="NWH12" s="46"/>
      <c r="NWI12" s="46"/>
      <c r="NWJ12" s="46"/>
      <c r="NWK12" s="46"/>
      <c r="NWL12" s="46"/>
      <c r="NWM12" s="46"/>
      <c r="NWN12" s="46"/>
      <c r="NWO12" s="46"/>
      <c r="NWP12" s="46"/>
      <c r="NWQ12" s="46"/>
      <c r="NWR12" s="46"/>
      <c r="NWS12" s="46"/>
      <c r="NWT12" s="46"/>
      <c r="NWU12" s="46"/>
      <c r="NWV12" s="46"/>
      <c r="NWW12" s="46"/>
      <c r="NWX12" s="46"/>
      <c r="NWY12" s="46"/>
      <c r="NWZ12" s="46"/>
      <c r="NXA12" s="46"/>
      <c r="NXB12" s="46"/>
      <c r="NXC12" s="46"/>
      <c r="NXD12" s="46"/>
      <c r="NXE12" s="46"/>
      <c r="NXF12" s="46"/>
      <c r="NXG12" s="46"/>
      <c r="NXH12" s="46"/>
      <c r="NXI12" s="46"/>
      <c r="NXJ12" s="46"/>
      <c r="NXK12" s="46"/>
      <c r="NXL12" s="46"/>
      <c r="NXM12" s="46"/>
      <c r="NXN12" s="46"/>
      <c r="NXO12" s="46"/>
      <c r="NXP12" s="46"/>
      <c r="NXQ12" s="46"/>
      <c r="NXR12" s="46"/>
      <c r="NXS12" s="46"/>
      <c r="NXT12" s="46"/>
      <c r="NXU12" s="46"/>
      <c r="NXV12" s="46"/>
      <c r="NXW12" s="46"/>
      <c r="NXX12" s="46"/>
      <c r="NXY12" s="46"/>
      <c r="NXZ12" s="46"/>
      <c r="NYA12" s="46"/>
      <c r="NYB12" s="46"/>
      <c r="NYC12" s="46"/>
      <c r="NYD12" s="46"/>
      <c r="NYE12" s="46"/>
      <c r="NYF12" s="46"/>
      <c r="NYG12" s="46"/>
      <c r="NYH12" s="46"/>
      <c r="NYI12" s="46"/>
      <c r="NYJ12" s="46"/>
      <c r="NYK12" s="46"/>
      <c r="NYL12" s="46"/>
      <c r="NYM12" s="46"/>
      <c r="NYN12" s="46"/>
      <c r="NYO12" s="46"/>
      <c r="NYP12" s="46"/>
      <c r="NYQ12" s="46"/>
      <c r="NYR12" s="46"/>
      <c r="NYS12" s="46"/>
      <c r="NYT12" s="46"/>
      <c r="NYU12" s="46"/>
      <c r="NYV12" s="46"/>
      <c r="NYW12" s="46"/>
      <c r="NYX12" s="46"/>
      <c r="NYY12" s="46"/>
      <c r="NYZ12" s="46"/>
      <c r="NZA12" s="46"/>
      <c r="NZB12" s="46"/>
      <c r="NZC12" s="46"/>
      <c r="NZD12" s="46"/>
      <c r="NZE12" s="46"/>
      <c r="NZF12" s="46"/>
      <c r="NZG12" s="46"/>
      <c r="NZH12" s="46"/>
      <c r="NZI12" s="46"/>
      <c r="NZJ12" s="46"/>
      <c r="NZK12" s="46"/>
      <c r="NZL12" s="46"/>
      <c r="NZM12" s="46"/>
      <c r="NZN12" s="46"/>
      <c r="NZO12" s="46"/>
      <c r="NZP12" s="46"/>
      <c r="NZQ12" s="46"/>
      <c r="NZR12" s="46"/>
      <c r="NZS12" s="46"/>
      <c r="NZT12" s="46"/>
      <c r="NZU12" s="46"/>
      <c r="NZV12" s="46"/>
      <c r="NZW12" s="46"/>
      <c r="NZX12" s="46"/>
      <c r="NZY12" s="46"/>
      <c r="NZZ12" s="46"/>
      <c r="OAA12" s="46"/>
      <c r="OAB12" s="46"/>
      <c r="OAC12" s="46"/>
      <c r="OAD12" s="46"/>
      <c r="OAE12" s="46"/>
      <c r="OAF12" s="46"/>
      <c r="OAG12" s="46"/>
      <c r="OAH12" s="46"/>
      <c r="OAI12" s="46"/>
      <c r="OAJ12" s="46"/>
      <c r="OAK12" s="46"/>
      <c r="OAL12" s="46"/>
      <c r="OAM12" s="46"/>
      <c r="OAN12" s="46"/>
      <c r="OAO12" s="46"/>
      <c r="OAP12" s="46"/>
      <c r="OAQ12" s="46"/>
      <c r="OAR12" s="46"/>
      <c r="OAS12" s="46"/>
      <c r="OAT12" s="46"/>
      <c r="OAU12" s="46"/>
      <c r="OAV12" s="46"/>
      <c r="OAW12" s="46"/>
      <c r="OAX12" s="46"/>
      <c r="OAY12" s="46"/>
      <c r="OAZ12" s="46"/>
      <c r="OBA12" s="46"/>
      <c r="OBB12" s="46"/>
      <c r="OBC12" s="46"/>
      <c r="OBD12" s="46"/>
      <c r="OBE12" s="46"/>
      <c r="OBF12" s="46"/>
      <c r="OBG12" s="46"/>
      <c r="OBH12" s="46"/>
      <c r="OBI12" s="46"/>
      <c r="OBJ12" s="46"/>
      <c r="OBK12" s="46"/>
      <c r="OBL12" s="46"/>
      <c r="OBM12" s="46"/>
      <c r="OBN12" s="46"/>
      <c r="OBO12" s="46"/>
      <c r="OBP12" s="46"/>
      <c r="OBQ12" s="46"/>
      <c r="OBR12" s="46"/>
      <c r="OBS12" s="46"/>
      <c r="OBT12" s="46"/>
      <c r="OBU12" s="46"/>
      <c r="OBV12" s="46"/>
      <c r="OBW12" s="46"/>
      <c r="OBX12" s="46"/>
      <c r="OBY12" s="46"/>
      <c r="OBZ12" s="46"/>
      <c r="OCA12" s="46"/>
      <c r="OCB12" s="46"/>
      <c r="OCC12" s="46"/>
      <c r="OCD12" s="46"/>
      <c r="OCE12" s="46"/>
      <c r="OCF12" s="46"/>
      <c r="OCG12" s="46"/>
      <c r="OCH12" s="46"/>
      <c r="OCI12" s="46"/>
      <c r="OCJ12" s="46"/>
      <c r="OCK12" s="46"/>
      <c r="OCL12" s="46"/>
      <c r="OCM12" s="46"/>
      <c r="OCN12" s="46"/>
      <c r="OCO12" s="46"/>
      <c r="OCP12" s="46"/>
      <c r="OCQ12" s="46"/>
      <c r="OCR12" s="46"/>
      <c r="OCS12" s="46"/>
      <c r="OCT12" s="46"/>
      <c r="OCU12" s="46"/>
      <c r="OCV12" s="46"/>
      <c r="OCW12" s="46"/>
      <c r="OCX12" s="46"/>
      <c r="OCY12" s="46"/>
      <c r="OCZ12" s="46"/>
      <c r="ODA12" s="46"/>
      <c r="ODB12" s="46"/>
      <c r="ODC12" s="46"/>
      <c r="ODD12" s="46"/>
      <c r="ODE12" s="46"/>
      <c r="ODF12" s="46"/>
      <c r="ODG12" s="46"/>
      <c r="ODH12" s="46"/>
      <c r="ODI12" s="46"/>
      <c r="ODJ12" s="46"/>
      <c r="ODK12" s="46"/>
      <c r="ODL12" s="46"/>
      <c r="ODM12" s="46"/>
      <c r="ODN12" s="46"/>
      <c r="ODO12" s="46"/>
      <c r="ODP12" s="46"/>
      <c r="ODQ12" s="46"/>
      <c r="ODR12" s="46"/>
      <c r="ODS12" s="46"/>
      <c r="ODT12" s="46"/>
      <c r="ODU12" s="46"/>
      <c r="ODV12" s="46"/>
      <c r="ODW12" s="46"/>
      <c r="ODX12" s="46"/>
      <c r="ODY12" s="46"/>
      <c r="ODZ12" s="46"/>
      <c r="OEA12" s="46"/>
      <c r="OEB12" s="46"/>
      <c r="OEC12" s="46"/>
      <c r="OED12" s="46"/>
      <c r="OEE12" s="46"/>
      <c r="OEF12" s="46"/>
      <c r="OEG12" s="46"/>
      <c r="OEH12" s="46"/>
      <c r="OEI12" s="46"/>
      <c r="OEJ12" s="46"/>
      <c r="OEK12" s="46"/>
      <c r="OEL12" s="46"/>
      <c r="OEM12" s="46"/>
      <c r="OEN12" s="46"/>
      <c r="OEO12" s="46"/>
      <c r="OEP12" s="46"/>
      <c r="OEQ12" s="46"/>
      <c r="OER12" s="46"/>
      <c r="OES12" s="46"/>
      <c r="OET12" s="46"/>
      <c r="OEU12" s="46"/>
      <c r="OEV12" s="46"/>
      <c r="OEW12" s="46"/>
      <c r="OEX12" s="46"/>
      <c r="OEY12" s="46"/>
      <c r="OEZ12" s="46"/>
      <c r="OFA12" s="46"/>
      <c r="OFB12" s="46"/>
      <c r="OFC12" s="46"/>
      <c r="OFD12" s="46"/>
      <c r="OFE12" s="46"/>
      <c r="OFF12" s="46"/>
      <c r="OFG12" s="46"/>
      <c r="OFH12" s="46"/>
      <c r="OFI12" s="46"/>
      <c r="OFJ12" s="46"/>
      <c r="OFK12" s="46"/>
      <c r="OFL12" s="46"/>
      <c r="OFM12" s="46"/>
      <c r="OFN12" s="46"/>
      <c r="OFO12" s="46"/>
      <c r="OFP12" s="46"/>
      <c r="OFQ12" s="46"/>
      <c r="OFR12" s="46"/>
      <c r="OFS12" s="46"/>
      <c r="OFT12" s="46"/>
      <c r="OFU12" s="46"/>
      <c r="OFV12" s="46"/>
      <c r="OFW12" s="46"/>
      <c r="OFX12" s="46"/>
      <c r="OFY12" s="46"/>
      <c r="OFZ12" s="46"/>
      <c r="OGA12" s="46"/>
      <c r="OGB12" s="46"/>
      <c r="OGC12" s="46"/>
      <c r="OGD12" s="46"/>
      <c r="OGE12" s="46"/>
      <c r="OGF12" s="46"/>
      <c r="OGG12" s="46"/>
      <c r="OGH12" s="46"/>
      <c r="OGI12" s="46"/>
      <c r="OGJ12" s="46"/>
      <c r="OGK12" s="46"/>
      <c r="OGL12" s="46"/>
      <c r="OGM12" s="46"/>
      <c r="OGN12" s="46"/>
      <c r="OGO12" s="46"/>
      <c r="OGP12" s="46"/>
      <c r="OGQ12" s="46"/>
      <c r="OGR12" s="46"/>
      <c r="OGS12" s="46"/>
      <c r="OGT12" s="46"/>
      <c r="OGU12" s="46"/>
      <c r="OGV12" s="46"/>
      <c r="OGW12" s="46"/>
      <c r="OGX12" s="46"/>
      <c r="OGY12" s="46"/>
      <c r="OGZ12" s="46"/>
      <c r="OHA12" s="46"/>
      <c r="OHB12" s="46"/>
      <c r="OHC12" s="46"/>
      <c r="OHD12" s="46"/>
      <c r="OHE12" s="46"/>
      <c r="OHF12" s="46"/>
      <c r="OHG12" s="46"/>
      <c r="OHH12" s="46"/>
      <c r="OHI12" s="46"/>
      <c r="OHJ12" s="46"/>
      <c r="OHK12" s="46"/>
      <c r="OHL12" s="46"/>
      <c r="OHM12" s="46"/>
      <c r="OHN12" s="46"/>
      <c r="OHO12" s="46"/>
      <c r="OHP12" s="46"/>
      <c r="OHQ12" s="46"/>
      <c r="OHR12" s="46"/>
      <c r="OHS12" s="46"/>
      <c r="OHT12" s="46"/>
      <c r="OHU12" s="46"/>
      <c r="OHV12" s="46"/>
      <c r="OHW12" s="46"/>
      <c r="OHX12" s="46"/>
      <c r="OHY12" s="46"/>
      <c r="OHZ12" s="46"/>
      <c r="OIA12" s="46"/>
      <c r="OIB12" s="46"/>
      <c r="OIC12" s="46"/>
      <c r="OID12" s="46"/>
      <c r="OIE12" s="46"/>
      <c r="OIF12" s="46"/>
      <c r="OIG12" s="46"/>
      <c r="OIH12" s="46"/>
      <c r="OII12" s="46"/>
      <c r="OIJ12" s="46"/>
      <c r="OIK12" s="46"/>
      <c r="OIL12" s="46"/>
      <c r="OIM12" s="46"/>
      <c r="OIN12" s="46"/>
      <c r="OIO12" s="46"/>
      <c r="OIP12" s="46"/>
      <c r="OIQ12" s="46"/>
      <c r="OIR12" s="46"/>
      <c r="OIS12" s="46"/>
      <c r="OIT12" s="46"/>
      <c r="OIU12" s="46"/>
      <c r="OIV12" s="46"/>
      <c r="OIW12" s="46"/>
      <c r="OIX12" s="46"/>
      <c r="OIY12" s="46"/>
      <c r="OIZ12" s="46"/>
      <c r="OJA12" s="46"/>
      <c r="OJB12" s="46"/>
      <c r="OJC12" s="46"/>
      <c r="OJD12" s="46"/>
      <c r="OJE12" s="46"/>
      <c r="OJF12" s="46"/>
      <c r="OJG12" s="46"/>
      <c r="OJH12" s="46"/>
      <c r="OJI12" s="46"/>
      <c r="OJJ12" s="46"/>
      <c r="OJK12" s="46"/>
      <c r="OJL12" s="46"/>
      <c r="OJM12" s="46"/>
      <c r="OJN12" s="46"/>
      <c r="OJO12" s="46"/>
      <c r="OJP12" s="46"/>
      <c r="OJQ12" s="46"/>
      <c r="OJR12" s="46"/>
      <c r="OJS12" s="46"/>
      <c r="OJT12" s="46"/>
      <c r="OJU12" s="46"/>
      <c r="OJV12" s="46"/>
      <c r="OJW12" s="46"/>
      <c r="OJX12" s="46"/>
      <c r="OJY12" s="46"/>
      <c r="OJZ12" s="46"/>
      <c r="OKA12" s="46"/>
      <c r="OKB12" s="46"/>
      <c r="OKC12" s="46"/>
      <c r="OKD12" s="46"/>
      <c r="OKE12" s="46"/>
      <c r="OKF12" s="46"/>
      <c r="OKG12" s="46"/>
      <c r="OKH12" s="46"/>
      <c r="OKI12" s="46"/>
      <c r="OKJ12" s="46"/>
      <c r="OKK12" s="46"/>
      <c r="OKL12" s="46"/>
      <c r="OKM12" s="46"/>
      <c r="OKN12" s="46"/>
      <c r="OKO12" s="46"/>
      <c r="OKP12" s="46"/>
      <c r="OKQ12" s="46"/>
      <c r="OKR12" s="46"/>
      <c r="OKS12" s="46"/>
      <c r="OKT12" s="46"/>
      <c r="OKU12" s="46"/>
      <c r="OKV12" s="46"/>
      <c r="OKW12" s="46"/>
      <c r="OKX12" s="46"/>
      <c r="OKY12" s="46"/>
      <c r="OKZ12" s="46"/>
      <c r="OLA12" s="46"/>
      <c r="OLB12" s="46"/>
      <c r="OLC12" s="46"/>
      <c r="OLD12" s="46"/>
      <c r="OLE12" s="46"/>
      <c r="OLF12" s="46"/>
      <c r="OLG12" s="46"/>
      <c r="OLH12" s="46"/>
      <c r="OLI12" s="46"/>
      <c r="OLJ12" s="46"/>
      <c r="OLK12" s="46"/>
      <c r="OLL12" s="46"/>
      <c r="OLM12" s="46"/>
      <c r="OLN12" s="46"/>
      <c r="OLO12" s="46"/>
      <c r="OLP12" s="46"/>
      <c r="OLQ12" s="46"/>
      <c r="OLR12" s="46"/>
      <c r="OLS12" s="46"/>
      <c r="OLT12" s="46"/>
      <c r="OLU12" s="46"/>
      <c r="OLV12" s="46"/>
      <c r="OLW12" s="46"/>
      <c r="OLX12" s="46"/>
      <c r="OLY12" s="46"/>
      <c r="OLZ12" s="46"/>
      <c r="OMA12" s="46"/>
      <c r="OMB12" s="46"/>
      <c r="OMC12" s="46"/>
      <c r="OMD12" s="46"/>
      <c r="OME12" s="46"/>
      <c r="OMF12" s="46"/>
      <c r="OMG12" s="46"/>
      <c r="OMH12" s="46"/>
      <c r="OMI12" s="46"/>
      <c r="OMJ12" s="46"/>
      <c r="OMK12" s="46"/>
      <c r="OML12" s="46"/>
      <c r="OMM12" s="46"/>
      <c r="OMN12" s="46"/>
      <c r="OMO12" s="46"/>
      <c r="OMP12" s="46"/>
      <c r="OMQ12" s="46"/>
      <c r="OMR12" s="46"/>
      <c r="OMS12" s="46"/>
      <c r="OMT12" s="46"/>
      <c r="OMU12" s="46"/>
      <c r="OMV12" s="46"/>
      <c r="OMW12" s="46"/>
      <c r="OMX12" s="46"/>
      <c r="OMY12" s="46"/>
      <c r="OMZ12" s="46"/>
      <c r="ONA12" s="46"/>
      <c r="ONB12" s="46"/>
      <c r="ONC12" s="46"/>
      <c r="OND12" s="46"/>
      <c r="ONE12" s="46"/>
      <c r="ONF12" s="46"/>
      <c r="ONG12" s="46"/>
      <c r="ONH12" s="46"/>
      <c r="ONI12" s="46"/>
      <c r="ONJ12" s="46"/>
      <c r="ONK12" s="46"/>
      <c r="ONL12" s="46"/>
      <c r="ONM12" s="46"/>
      <c r="ONN12" s="46"/>
      <c r="ONO12" s="46"/>
      <c r="ONP12" s="46"/>
      <c r="ONQ12" s="46"/>
      <c r="ONR12" s="46"/>
      <c r="ONS12" s="46"/>
      <c r="ONT12" s="46"/>
      <c r="ONU12" s="46"/>
      <c r="ONV12" s="46"/>
      <c r="ONW12" s="46"/>
      <c r="ONX12" s="46"/>
      <c r="ONY12" s="46"/>
      <c r="ONZ12" s="46"/>
      <c r="OOA12" s="46"/>
      <c r="OOB12" s="46"/>
      <c r="OOC12" s="46"/>
      <c r="OOD12" s="46"/>
      <c r="OOE12" s="46"/>
      <c r="OOF12" s="46"/>
      <c r="OOG12" s="46"/>
      <c r="OOH12" s="46"/>
      <c r="OOI12" s="46"/>
      <c r="OOJ12" s="46"/>
      <c r="OOK12" s="46"/>
      <c r="OOL12" s="46"/>
      <c r="OOM12" s="46"/>
      <c r="OON12" s="46"/>
      <c r="OOO12" s="46"/>
      <c r="OOP12" s="46"/>
      <c r="OOQ12" s="46"/>
      <c r="OOR12" s="46"/>
      <c r="OOS12" s="46"/>
      <c r="OOT12" s="46"/>
      <c r="OOU12" s="46"/>
      <c r="OOV12" s="46"/>
      <c r="OOW12" s="46"/>
      <c r="OOX12" s="46"/>
      <c r="OOY12" s="46"/>
      <c r="OOZ12" s="46"/>
      <c r="OPA12" s="46"/>
      <c r="OPB12" s="46"/>
      <c r="OPC12" s="46"/>
      <c r="OPD12" s="46"/>
      <c r="OPE12" s="46"/>
      <c r="OPF12" s="46"/>
      <c r="OPG12" s="46"/>
      <c r="OPH12" s="46"/>
      <c r="OPI12" s="46"/>
      <c r="OPJ12" s="46"/>
      <c r="OPK12" s="46"/>
      <c r="OPL12" s="46"/>
      <c r="OPM12" s="46"/>
      <c r="OPN12" s="46"/>
      <c r="OPO12" s="46"/>
      <c r="OPP12" s="46"/>
      <c r="OPQ12" s="46"/>
      <c r="OPR12" s="46"/>
      <c r="OPS12" s="46"/>
      <c r="OPT12" s="46"/>
      <c r="OPU12" s="46"/>
      <c r="OPV12" s="46"/>
      <c r="OPW12" s="46"/>
      <c r="OPX12" s="46"/>
      <c r="OPY12" s="46"/>
      <c r="OPZ12" s="46"/>
      <c r="OQA12" s="46"/>
      <c r="OQB12" s="46"/>
      <c r="OQC12" s="46"/>
      <c r="OQD12" s="46"/>
      <c r="OQE12" s="46"/>
      <c r="OQF12" s="46"/>
      <c r="OQG12" s="46"/>
      <c r="OQH12" s="46"/>
      <c r="OQI12" s="46"/>
      <c r="OQJ12" s="46"/>
      <c r="OQK12" s="46"/>
      <c r="OQL12" s="46"/>
      <c r="OQM12" s="46"/>
      <c r="OQN12" s="46"/>
      <c r="OQO12" s="46"/>
      <c r="OQP12" s="46"/>
      <c r="OQQ12" s="46"/>
      <c r="OQR12" s="46"/>
      <c r="OQS12" s="46"/>
      <c r="OQT12" s="46"/>
      <c r="OQU12" s="46"/>
      <c r="OQV12" s="46"/>
      <c r="OQW12" s="46"/>
      <c r="OQX12" s="46"/>
      <c r="OQY12" s="46"/>
      <c r="OQZ12" s="46"/>
      <c r="ORA12" s="46"/>
      <c r="ORB12" s="46"/>
      <c r="ORC12" s="46"/>
      <c r="ORD12" s="46"/>
      <c r="ORE12" s="46"/>
      <c r="ORF12" s="46"/>
      <c r="ORG12" s="46"/>
      <c r="ORH12" s="46"/>
      <c r="ORI12" s="46"/>
      <c r="ORJ12" s="46"/>
      <c r="ORK12" s="46"/>
      <c r="ORL12" s="46"/>
      <c r="ORM12" s="46"/>
      <c r="ORN12" s="46"/>
      <c r="ORO12" s="46"/>
      <c r="ORP12" s="46"/>
      <c r="ORQ12" s="46"/>
      <c r="ORR12" s="46"/>
      <c r="ORS12" s="46"/>
      <c r="ORT12" s="46"/>
      <c r="ORU12" s="46"/>
      <c r="ORV12" s="46"/>
      <c r="ORW12" s="46"/>
      <c r="ORX12" s="46"/>
      <c r="ORY12" s="46"/>
      <c r="ORZ12" s="46"/>
      <c r="OSA12" s="46"/>
      <c r="OSB12" s="46"/>
      <c r="OSC12" s="46"/>
      <c r="OSD12" s="46"/>
      <c r="OSE12" s="46"/>
      <c r="OSF12" s="46"/>
      <c r="OSG12" s="46"/>
      <c r="OSH12" s="46"/>
      <c r="OSI12" s="46"/>
      <c r="OSJ12" s="46"/>
      <c r="OSK12" s="46"/>
      <c r="OSL12" s="46"/>
      <c r="OSM12" s="46"/>
      <c r="OSN12" s="46"/>
      <c r="OSO12" s="46"/>
      <c r="OSP12" s="46"/>
      <c r="OSQ12" s="46"/>
      <c r="OSR12" s="46"/>
      <c r="OSS12" s="46"/>
      <c r="OST12" s="46"/>
      <c r="OSU12" s="46"/>
      <c r="OSV12" s="46"/>
      <c r="OSW12" s="46"/>
      <c r="OSX12" s="46"/>
      <c r="OSY12" s="46"/>
      <c r="OSZ12" s="46"/>
      <c r="OTA12" s="46"/>
      <c r="OTB12" s="46"/>
      <c r="OTC12" s="46"/>
      <c r="OTD12" s="46"/>
      <c r="OTE12" s="46"/>
      <c r="OTF12" s="46"/>
      <c r="OTG12" s="46"/>
      <c r="OTH12" s="46"/>
      <c r="OTI12" s="46"/>
      <c r="OTJ12" s="46"/>
      <c r="OTK12" s="46"/>
      <c r="OTL12" s="46"/>
      <c r="OTM12" s="46"/>
      <c r="OTN12" s="46"/>
      <c r="OTO12" s="46"/>
      <c r="OTP12" s="46"/>
      <c r="OTQ12" s="46"/>
      <c r="OTR12" s="46"/>
      <c r="OTS12" s="46"/>
      <c r="OTT12" s="46"/>
      <c r="OTU12" s="46"/>
      <c r="OTV12" s="46"/>
      <c r="OTW12" s="46"/>
      <c r="OTX12" s="46"/>
      <c r="OTY12" s="46"/>
      <c r="OTZ12" s="46"/>
      <c r="OUA12" s="46"/>
      <c r="OUB12" s="46"/>
      <c r="OUC12" s="46"/>
      <c r="OUD12" s="46"/>
      <c r="OUE12" s="46"/>
      <c r="OUF12" s="46"/>
      <c r="OUG12" s="46"/>
      <c r="OUH12" s="46"/>
      <c r="OUI12" s="46"/>
      <c r="OUJ12" s="46"/>
      <c r="OUK12" s="46"/>
      <c r="OUL12" s="46"/>
      <c r="OUM12" s="46"/>
      <c r="OUN12" s="46"/>
      <c r="OUO12" s="46"/>
      <c r="OUP12" s="46"/>
      <c r="OUQ12" s="46"/>
      <c r="OUR12" s="46"/>
      <c r="OUS12" s="46"/>
      <c r="OUT12" s="46"/>
      <c r="OUU12" s="46"/>
      <c r="OUV12" s="46"/>
      <c r="OUW12" s="46"/>
      <c r="OUX12" s="46"/>
      <c r="OUY12" s="46"/>
      <c r="OUZ12" s="46"/>
      <c r="OVA12" s="46"/>
      <c r="OVB12" s="46"/>
      <c r="OVC12" s="46"/>
      <c r="OVD12" s="46"/>
      <c r="OVE12" s="46"/>
      <c r="OVF12" s="46"/>
      <c r="OVG12" s="46"/>
      <c r="OVH12" s="46"/>
      <c r="OVI12" s="46"/>
      <c r="OVJ12" s="46"/>
      <c r="OVK12" s="46"/>
      <c r="OVL12" s="46"/>
      <c r="OVM12" s="46"/>
      <c r="OVN12" s="46"/>
      <c r="OVO12" s="46"/>
      <c r="OVP12" s="46"/>
      <c r="OVQ12" s="46"/>
      <c r="OVR12" s="46"/>
      <c r="OVS12" s="46"/>
      <c r="OVT12" s="46"/>
      <c r="OVU12" s="46"/>
      <c r="OVV12" s="46"/>
      <c r="OVW12" s="46"/>
      <c r="OVX12" s="46"/>
      <c r="OVY12" s="46"/>
      <c r="OVZ12" s="46"/>
      <c r="OWA12" s="46"/>
      <c r="OWB12" s="46"/>
      <c r="OWC12" s="46"/>
      <c r="OWD12" s="46"/>
      <c r="OWE12" s="46"/>
      <c r="OWF12" s="46"/>
      <c r="OWG12" s="46"/>
      <c r="OWH12" s="46"/>
      <c r="OWI12" s="46"/>
      <c r="OWJ12" s="46"/>
      <c r="OWK12" s="46"/>
      <c r="OWL12" s="46"/>
      <c r="OWM12" s="46"/>
      <c r="OWN12" s="46"/>
      <c r="OWO12" s="46"/>
      <c r="OWP12" s="46"/>
      <c r="OWQ12" s="46"/>
      <c r="OWR12" s="46"/>
      <c r="OWS12" s="46"/>
      <c r="OWT12" s="46"/>
      <c r="OWU12" s="46"/>
      <c r="OWV12" s="46"/>
      <c r="OWW12" s="46"/>
      <c r="OWX12" s="46"/>
      <c r="OWY12" s="46"/>
      <c r="OWZ12" s="46"/>
      <c r="OXA12" s="46"/>
      <c r="OXB12" s="46"/>
      <c r="OXC12" s="46"/>
      <c r="OXD12" s="46"/>
      <c r="OXE12" s="46"/>
      <c r="OXF12" s="46"/>
      <c r="OXG12" s="46"/>
      <c r="OXH12" s="46"/>
      <c r="OXI12" s="46"/>
      <c r="OXJ12" s="46"/>
      <c r="OXK12" s="46"/>
      <c r="OXL12" s="46"/>
      <c r="OXM12" s="46"/>
      <c r="OXN12" s="46"/>
      <c r="OXO12" s="46"/>
      <c r="OXP12" s="46"/>
      <c r="OXQ12" s="46"/>
      <c r="OXR12" s="46"/>
      <c r="OXS12" s="46"/>
      <c r="OXT12" s="46"/>
      <c r="OXU12" s="46"/>
      <c r="OXV12" s="46"/>
      <c r="OXW12" s="46"/>
      <c r="OXX12" s="46"/>
      <c r="OXY12" s="46"/>
      <c r="OXZ12" s="46"/>
      <c r="OYA12" s="46"/>
      <c r="OYB12" s="46"/>
      <c r="OYC12" s="46"/>
      <c r="OYD12" s="46"/>
      <c r="OYE12" s="46"/>
      <c r="OYF12" s="46"/>
      <c r="OYG12" s="46"/>
      <c r="OYH12" s="46"/>
      <c r="OYI12" s="46"/>
      <c r="OYJ12" s="46"/>
      <c r="OYK12" s="46"/>
      <c r="OYL12" s="46"/>
      <c r="OYM12" s="46"/>
      <c r="OYN12" s="46"/>
      <c r="OYO12" s="46"/>
      <c r="OYP12" s="46"/>
      <c r="OYQ12" s="46"/>
      <c r="OYR12" s="46"/>
      <c r="OYS12" s="46"/>
      <c r="OYT12" s="46"/>
      <c r="OYU12" s="46"/>
      <c r="OYV12" s="46"/>
      <c r="OYW12" s="46"/>
      <c r="OYX12" s="46"/>
      <c r="OYY12" s="46"/>
      <c r="OYZ12" s="46"/>
      <c r="OZA12" s="46"/>
      <c r="OZB12" s="46"/>
      <c r="OZC12" s="46"/>
      <c r="OZD12" s="46"/>
      <c r="OZE12" s="46"/>
      <c r="OZF12" s="46"/>
      <c r="OZG12" s="46"/>
      <c r="OZH12" s="46"/>
      <c r="OZI12" s="46"/>
      <c r="OZJ12" s="46"/>
      <c r="OZK12" s="46"/>
      <c r="OZL12" s="46"/>
      <c r="OZM12" s="46"/>
      <c r="OZN12" s="46"/>
      <c r="OZO12" s="46"/>
      <c r="OZP12" s="46"/>
      <c r="OZQ12" s="46"/>
      <c r="OZR12" s="46"/>
      <c r="OZS12" s="46"/>
      <c r="OZT12" s="46"/>
      <c r="OZU12" s="46"/>
      <c r="OZV12" s="46"/>
      <c r="OZW12" s="46"/>
      <c r="OZX12" s="46"/>
      <c r="OZY12" s="46"/>
      <c r="OZZ12" s="46"/>
      <c r="PAA12" s="46"/>
      <c r="PAB12" s="46"/>
      <c r="PAC12" s="46"/>
      <c r="PAD12" s="46"/>
      <c r="PAE12" s="46"/>
      <c r="PAF12" s="46"/>
      <c r="PAG12" s="46"/>
      <c r="PAH12" s="46"/>
      <c r="PAI12" s="46"/>
      <c r="PAJ12" s="46"/>
      <c r="PAK12" s="46"/>
      <c r="PAL12" s="46"/>
      <c r="PAM12" s="46"/>
      <c r="PAN12" s="46"/>
      <c r="PAO12" s="46"/>
      <c r="PAP12" s="46"/>
      <c r="PAQ12" s="46"/>
      <c r="PAR12" s="46"/>
      <c r="PAS12" s="46"/>
      <c r="PAT12" s="46"/>
      <c r="PAU12" s="46"/>
      <c r="PAV12" s="46"/>
      <c r="PAW12" s="46"/>
      <c r="PAX12" s="46"/>
      <c r="PAY12" s="46"/>
      <c r="PAZ12" s="46"/>
      <c r="PBA12" s="46"/>
      <c r="PBB12" s="46"/>
      <c r="PBC12" s="46"/>
      <c r="PBD12" s="46"/>
      <c r="PBE12" s="46"/>
      <c r="PBF12" s="46"/>
      <c r="PBG12" s="46"/>
      <c r="PBH12" s="46"/>
      <c r="PBI12" s="46"/>
      <c r="PBJ12" s="46"/>
      <c r="PBK12" s="46"/>
      <c r="PBL12" s="46"/>
      <c r="PBM12" s="46"/>
      <c r="PBN12" s="46"/>
      <c r="PBO12" s="46"/>
      <c r="PBP12" s="46"/>
      <c r="PBQ12" s="46"/>
      <c r="PBR12" s="46"/>
      <c r="PBS12" s="46"/>
      <c r="PBT12" s="46"/>
      <c r="PBU12" s="46"/>
      <c r="PBV12" s="46"/>
      <c r="PBW12" s="46"/>
      <c r="PBX12" s="46"/>
      <c r="PBY12" s="46"/>
      <c r="PBZ12" s="46"/>
      <c r="PCA12" s="46"/>
      <c r="PCB12" s="46"/>
      <c r="PCC12" s="46"/>
      <c r="PCD12" s="46"/>
      <c r="PCE12" s="46"/>
      <c r="PCF12" s="46"/>
      <c r="PCG12" s="46"/>
      <c r="PCH12" s="46"/>
      <c r="PCI12" s="46"/>
      <c r="PCJ12" s="46"/>
      <c r="PCK12" s="46"/>
      <c r="PCL12" s="46"/>
      <c r="PCM12" s="46"/>
      <c r="PCN12" s="46"/>
      <c r="PCO12" s="46"/>
      <c r="PCP12" s="46"/>
      <c r="PCQ12" s="46"/>
      <c r="PCR12" s="46"/>
      <c r="PCS12" s="46"/>
      <c r="PCT12" s="46"/>
      <c r="PCU12" s="46"/>
      <c r="PCV12" s="46"/>
      <c r="PCW12" s="46"/>
      <c r="PCX12" s="46"/>
      <c r="PCY12" s="46"/>
      <c r="PCZ12" s="46"/>
      <c r="PDA12" s="46"/>
      <c r="PDB12" s="46"/>
      <c r="PDC12" s="46"/>
      <c r="PDD12" s="46"/>
      <c r="PDE12" s="46"/>
      <c r="PDF12" s="46"/>
      <c r="PDG12" s="46"/>
      <c r="PDH12" s="46"/>
      <c r="PDI12" s="46"/>
      <c r="PDJ12" s="46"/>
      <c r="PDK12" s="46"/>
      <c r="PDL12" s="46"/>
      <c r="PDM12" s="46"/>
      <c r="PDN12" s="46"/>
      <c r="PDO12" s="46"/>
      <c r="PDP12" s="46"/>
      <c r="PDQ12" s="46"/>
      <c r="PDR12" s="46"/>
      <c r="PDS12" s="46"/>
      <c r="PDT12" s="46"/>
      <c r="PDU12" s="46"/>
      <c r="PDV12" s="46"/>
      <c r="PDW12" s="46"/>
      <c r="PDX12" s="46"/>
      <c r="PDY12" s="46"/>
      <c r="PDZ12" s="46"/>
      <c r="PEA12" s="46"/>
      <c r="PEB12" s="46"/>
      <c r="PEC12" s="46"/>
      <c r="PED12" s="46"/>
      <c r="PEE12" s="46"/>
      <c r="PEF12" s="46"/>
      <c r="PEG12" s="46"/>
      <c r="PEH12" s="46"/>
      <c r="PEI12" s="46"/>
      <c r="PEJ12" s="46"/>
      <c r="PEK12" s="46"/>
      <c r="PEL12" s="46"/>
      <c r="PEM12" s="46"/>
      <c r="PEN12" s="46"/>
      <c r="PEO12" s="46"/>
      <c r="PEP12" s="46"/>
      <c r="PEQ12" s="46"/>
      <c r="PER12" s="46"/>
      <c r="PES12" s="46"/>
      <c r="PET12" s="46"/>
      <c r="PEU12" s="46"/>
      <c r="PEV12" s="46"/>
      <c r="PEW12" s="46"/>
      <c r="PEX12" s="46"/>
      <c r="PEY12" s="46"/>
      <c r="PEZ12" s="46"/>
      <c r="PFA12" s="46"/>
      <c r="PFB12" s="46"/>
      <c r="PFC12" s="46"/>
      <c r="PFD12" s="46"/>
      <c r="PFE12" s="46"/>
      <c r="PFF12" s="46"/>
      <c r="PFG12" s="46"/>
      <c r="PFH12" s="46"/>
      <c r="PFI12" s="46"/>
      <c r="PFJ12" s="46"/>
      <c r="PFK12" s="46"/>
      <c r="PFL12" s="46"/>
      <c r="PFM12" s="46"/>
      <c r="PFN12" s="46"/>
      <c r="PFO12" s="46"/>
      <c r="PFP12" s="46"/>
      <c r="PFQ12" s="46"/>
      <c r="PFR12" s="46"/>
      <c r="PFS12" s="46"/>
      <c r="PFT12" s="46"/>
      <c r="PFU12" s="46"/>
      <c r="PFV12" s="46"/>
      <c r="PFW12" s="46"/>
      <c r="PFX12" s="46"/>
      <c r="PFY12" s="46"/>
      <c r="PFZ12" s="46"/>
      <c r="PGA12" s="46"/>
      <c r="PGB12" s="46"/>
      <c r="PGC12" s="46"/>
      <c r="PGD12" s="46"/>
      <c r="PGE12" s="46"/>
      <c r="PGF12" s="46"/>
      <c r="PGG12" s="46"/>
      <c r="PGH12" s="46"/>
      <c r="PGI12" s="46"/>
      <c r="PGJ12" s="46"/>
      <c r="PGK12" s="46"/>
      <c r="PGL12" s="46"/>
      <c r="PGM12" s="46"/>
      <c r="PGN12" s="46"/>
      <c r="PGO12" s="46"/>
      <c r="PGP12" s="46"/>
      <c r="PGQ12" s="46"/>
      <c r="PGR12" s="46"/>
      <c r="PGS12" s="46"/>
      <c r="PGT12" s="46"/>
      <c r="PGU12" s="46"/>
      <c r="PGV12" s="46"/>
      <c r="PGW12" s="46"/>
      <c r="PGX12" s="46"/>
      <c r="PGY12" s="46"/>
      <c r="PGZ12" s="46"/>
      <c r="PHA12" s="46"/>
      <c r="PHB12" s="46"/>
      <c r="PHC12" s="46"/>
      <c r="PHD12" s="46"/>
      <c r="PHE12" s="46"/>
      <c r="PHF12" s="46"/>
      <c r="PHG12" s="46"/>
      <c r="PHH12" s="46"/>
      <c r="PHI12" s="46"/>
      <c r="PHJ12" s="46"/>
      <c r="PHK12" s="46"/>
      <c r="PHL12" s="46"/>
      <c r="PHM12" s="46"/>
      <c r="PHN12" s="46"/>
      <c r="PHO12" s="46"/>
      <c r="PHP12" s="46"/>
      <c r="PHQ12" s="46"/>
      <c r="PHR12" s="46"/>
      <c r="PHS12" s="46"/>
      <c r="PHT12" s="46"/>
      <c r="PHU12" s="46"/>
      <c r="PHV12" s="46"/>
      <c r="PHW12" s="46"/>
      <c r="PHX12" s="46"/>
      <c r="PHY12" s="46"/>
      <c r="PHZ12" s="46"/>
      <c r="PIA12" s="46"/>
      <c r="PIB12" s="46"/>
      <c r="PIC12" s="46"/>
      <c r="PID12" s="46"/>
      <c r="PIE12" s="46"/>
      <c r="PIF12" s="46"/>
      <c r="PIG12" s="46"/>
      <c r="PIH12" s="46"/>
      <c r="PII12" s="46"/>
      <c r="PIJ12" s="46"/>
      <c r="PIK12" s="46"/>
      <c r="PIL12" s="46"/>
      <c r="PIM12" s="46"/>
      <c r="PIN12" s="46"/>
      <c r="PIO12" s="46"/>
      <c r="PIP12" s="46"/>
      <c r="PIQ12" s="46"/>
      <c r="PIR12" s="46"/>
      <c r="PIS12" s="46"/>
      <c r="PIT12" s="46"/>
      <c r="PIU12" s="46"/>
      <c r="PIV12" s="46"/>
      <c r="PIW12" s="46"/>
      <c r="PIX12" s="46"/>
      <c r="PIY12" s="46"/>
      <c r="PIZ12" s="46"/>
      <c r="PJA12" s="46"/>
      <c r="PJB12" s="46"/>
      <c r="PJC12" s="46"/>
      <c r="PJD12" s="46"/>
      <c r="PJE12" s="46"/>
      <c r="PJF12" s="46"/>
      <c r="PJG12" s="46"/>
      <c r="PJH12" s="46"/>
      <c r="PJI12" s="46"/>
      <c r="PJJ12" s="46"/>
      <c r="PJK12" s="46"/>
      <c r="PJL12" s="46"/>
      <c r="PJM12" s="46"/>
      <c r="PJN12" s="46"/>
      <c r="PJO12" s="46"/>
      <c r="PJP12" s="46"/>
      <c r="PJQ12" s="46"/>
      <c r="PJR12" s="46"/>
      <c r="PJS12" s="46"/>
      <c r="PJT12" s="46"/>
      <c r="PJU12" s="46"/>
      <c r="PJV12" s="46"/>
      <c r="PJW12" s="46"/>
      <c r="PJX12" s="46"/>
      <c r="PJY12" s="46"/>
      <c r="PJZ12" s="46"/>
      <c r="PKA12" s="46"/>
      <c r="PKB12" s="46"/>
      <c r="PKC12" s="46"/>
      <c r="PKD12" s="46"/>
      <c r="PKE12" s="46"/>
      <c r="PKF12" s="46"/>
      <c r="PKG12" s="46"/>
      <c r="PKH12" s="46"/>
      <c r="PKI12" s="46"/>
      <c r="PKJ12" s="46"/>
      <c r="PKK12" s="46"/>
      <c r="PKL12" s="46"/>
      <c r="PKM12" s="46"/>
      <c r="PKN12" s="46"/>
      <c r="PKO12" s="46"/>
      <c r="PKP12" s="46"/>
      <c r="PKQ12" s="46"/>
      <c r="PKR12" s="46"/>
      <c r="PKS12" s="46"/>
      <c r="PKT12" s="46"/>
      <c r="PKU12" s="46"/>
      <c r="PKV12" s="46"/>
      <c r="PKW12" s="46"/>
      <c r="PKX12" s="46"/>
      <c r="PKY12" s="46"/>
      <c r="PKZ12" s="46"/>
      <c r="PLA12" s="46"/>
      <c r="PLB12" s="46"/>
      <c r="PLC12" s="46"/>
      <c r="PLD12" s="46"/>
      <c r="PLE12" s="46"/>
      <c r="PLF12" s="46"/>
      <c r="PLG12" s="46"/>
      <c r="PLH12" s="46"/>
      <c r="PLI12" s="46"/>
      <c r="PLJ12" s="46"/>
      <c r="PLK12" s="46"/>
      <c r="PLL12" s="46"/>
      <c r="PLM12" s="46"/>
      <c r="PLN12" s="46"/>
      <c r="PLO12" s="46"/>
      <c r="PLP12" s="46"/>
      <c r="PLQ12" s="46"/>
      <c r="PLR12" s="46"/>
      <c r="PLS12" s="46"/>
      <c r="PLT12" s="46"/>
      <c r="PLU12" s="46"/>
      <c r="PLV12" s="46"/>
      <c r="PLW12" s="46"/>
      <c r="PLX12" s="46"/>
      <c r="PLY12" s="46"/>
      <c r="PLZ12" s="46"/>
      <c r="PMA12" s="46"/>
      <c r="PMB12" s="46"/>
      <c r="PMC12" s="46"/>
      <c r="PMD12" s="46"/>
      <c r="PME12" s="46"/>
      <c r="PMF12" s="46"/>
      <c r="PMG12" s="46"/>
      <c r="PMH12" s="46"/>
      <c r="PMI12" s="46"/>
      <c r="PMJ12" s="46"/>
      <c r="PMK12" s="46"/>
      <c r="PML12" s="46"/>
      <c r="PMM12" s="46"/>
      <c r="PMN12" s="46"/>
      <c r="PMO12" s="46"/>
      <c r="PMP12" s="46"/>
      <c r="PMQ12" s="46"/>
      <c r="PMR12" s="46"/>
      <c r="PMS12" s="46"/>
      <c r="PMT12" s="46"/>
      <c r="PMU12" s="46"/>
      <c r="PMV12" s="46"/>
      <c r="PMW12" s="46"/>
      <c r="PMX12" s="46"/>
      <c r="PMY12" s="46"/>
      <c r="PMZ12" s="46"/>
      <c r="PNA12" s="46"/>
      <c r="PNB12" s="46"/>
      <c r="PNC12" s="46"/>
      <c r="PND12" s="46"/>
      <c r="PNE12" s="46"/>
      <c r="PNF12" s="46"/>
      <c r="PNG12" s="46"/>
      <c r="PNH12" s="46"/>
      <c r="PNI12" s="46"/>
      <c r="PNJ12" s="46"/>
      <c r="PNK12" s="46"/>
      <c r="PNL12" s="46"/>
      <c r="PNM12" s="46"/>
      <c r="PNN12" s="46"/>
      <c r="PNO12" s="46"/>
      <c r="PNP12" s="46"/>
      <c r="PNQ12" s="46"/>
      <c r="PNR12" s="46"/>
      <c r="PNS12" s="46"/>
      <c r="PNT12" s="46"/>
      <c r="PNU12" s="46"/>
      <c r="PNV12" s="46"/>
      <c r="PNW12" s="46"/>
      <c r="PNX12" s="46"/>
      <c r="PNY12" s="46"/>
      <c r="PNZ12" s="46"/>
      <c r="POA12" s="46"/>
      <c r="POB12" s="46"/>
      <c r="POC12" s="46"/>
      <c r="POD12" s="46"/>
      <c r="POE12" s="46"/>
      <c r="POF12" s="46"/>
      <c r="POG12" s="46"/>
      <c r="POH12" s="46"/>
      <c r="POI12" s="46"/>
      <c r="POJ12" s="46"/>
      <c r="POK12" s="46"/>
      <c r="POL12" s="46"/>
      <c r="POM12" s="46"/>
      <c r="PON12" s="46"/>
      <c r="POO12" s="46"/>
      <c r="POP12" s="46"/>
      <c r="POQ12" s="46"/>
      <c r="POR12" s="46"/>
      <c r="POS12" s="46"/>
      <c r="POT12" s="46"/>
      <c r="POU12" s="46"/>
      <c r="POV12" s="46"/>
      <c r="POW12" s="46"/>
      <c r="POX12" s="46"/>
      <c r="POY12" s="46"/>
      <c r="POZ12" s="46"/>
      <c r="PPA12" s="46"/>
      <c r="PPB12" s="46"/>
      <c r="PPC12" s="46"/>
      <c r="PPD12" s="46"/>
      <c r="PPE12" s="46"/>
      <c r="PPF12" s="46"/>
      <c r="PPG12" s="46"/>
      <c r="PPH12" s="46"/>
      <c r="PPI12" s="46"/>
      <c r="PPJ12" s="46"/>
      <c r="PPK12" s="46"/>
      <c r="PPL12" s="46"/>
      <c r="PPM12" s="46"/>
      <c r="PPN12" s="46"/>
      <c r="PPO12" s="46"/>
      <c r="PPP12" s="46"/>
      <c r="PPQ12" s="46"/>
      <c r="PPR12" s="46"/>
      <c r="PPS12" s="46"/>
      <c r="PPT12" s="46"/>
      <c r="PPU12" s="46"/>
      <c r="PPV12" s="46"/>
      <c r="PPW12" s="46"/>
      <c r="PPX12" s="46"/>
      <c r="PPY12" s="46"/>
      <c r="PPZ12" s="46"/>
      <c r="PQA12" s="46"/>
      <c r="PQB12" s="46"/>
      <c r="PQC12" s="46"/>
      <c r="PQD12" s="46"/>
      <c r="PQE12" s="46"/>
      <c r="PQF12" s="46"/>
      <c r="PQG12" s="46"/>
      <c r="PQH12" s="46"/>
      <c r="PQI12" s="46"/>
      <c r="PQJ12" s="46"/>
      <c r="PQK12" s="46"/>
      <c r="PQL12" s="46"/>
      <c r="PQM12" s="46"/>
      <c r="PQN12" s="46"/>
      <c r="PQO12" s="46"/>
      <c r="PQP12" s="46"/>
      <c r="PQQ12" s="46"/>
      <c r="PQR12" s="46"/>
      <c r="PQS12" s="46"/>
      <c r="PQT12" s="46"/>
      <c r="PQU12" s="46"/>
      <c r="PQV12" s="46"/>
      <c r="PQW12" s="46"/>
      <c r="PQX12" s="46"/>
      <c r="PQY12" s="46"/>
      <c r="PQZ12" s="46"/>
      <c r="PRA12" s="46"/>
      <c r="PRB12" s="46"/>
      <c r="PRC12" s="46"/>
      <c r="PRD12" s="46"/>
      <c r="PRE12" s="46"/>
      <c r="PRF12" s="46"/>
      <c r="PRG12" s="46"/>
      <c r="PRH12" s="46"/>
      <c r="PRI12" s="46"/>
      <c r="PRJ12" s="46"/>
      <c r="PRK12" s="46"/>
      <c r="PRL12" s="46"/>
      <c r="PRM12" s="46"/>
      <c r="PRN12" s="46"/>
      <c r="PRO12" s="46"/>
      <c r="PRP12" s="46"/>
      <c r="PRQ12" s="46"/>
      <c r="PRR12" s="46"/>
      <c r="PRS12" s="46"/>
      <c r="PRT12" s="46"/>
      <c r="PRU12" s="46"/>
      <c r="PRV12" s="46"/>
      <c r="PRW12" s="46"/>
      <c r="PRX12" s="46"/>
      <c r="PRY12" s="46"/>
      <c r="PRZ12" s="46"/>
      <c r="PSA12" s="46"/>
      <c r="PSB12" s="46"/>
      <c r="PSC12" s="46"/>
      <c r="PSD12" s="46"/>
      <c r="PSE12" s="46"/>
      <c r="PSF12" s="46"/>
      <c r="PSG12" s="46"/>
      <c r="PSH12" s="46"/>
      <c r="PSI12" s="46"/>
      <c r="PSJ12" s="46"/>
      <c r="PSK12" s="46"/>
      <c r="PSL12" s="46"/>
      <c r="PSM12" s="46"/>
      <c r="PSN12" s="46"/>
      <c r="PSO12" s="46"/>
      <c r="PSP12" s="46"/>
      <c r="PSQ12" s="46"/>
      <c r="PSR12" s="46"/>
      <c r="PSS12" s="46"/>
      <c r="PST12" s="46"/>
      <c r="PSU12" s="46"/>
      <c r="PSV12" s="46"/>
      <c r="PSW12" s="46"/>
      <c r="PSX12" s="46"/>
      <c r="PSY12" s="46"/>
      <c r="PSZ12" s="46"/>
      <c r="PTA12" s="46"/>
      <c r="PTB12" s="46"/>
      <c r="PTC12" s="46"/>
      <c r="PTD12" s="46"/>
      <c r="PTE12" s="46"/>
      <c r="PTF12" s="46"/>
      <c r="PTG12" s="46"/>
      <c r="PTH12" s="46"/>
      <c r="PTI12" s="46"/>
      <c r="PTJ12" s="46"/>
      <c r="PTK12" s="46"/>
      <c r="PTL12" s="46"/>
      <c r="PTM12" s="46"/>
      <c r="PTN12" s="46"/>
      <c r="PTO12" s="46"/>
      <c r="PTP12" s="46"/>
      <c r="PTQ12" s="46"/>
      <c r="PTR12" s="46"/>
      <c r="PTS12" s="46"/>
      <c r="PTT12" s="46"/>
      <c r="PTU12" s="46"/>
      <c r="PTV12" s="46"/>
      <c r="PTW12" s="46"/>
      <c r="PTX12" s="46"/>
      <c r="PTY12" s="46"/>
      <c r="PTZ12" s="46"/>
      <c r="PUA12" s="46"/>
      <c r="PUB12" s="46"/>
      <c r="PUC12" s="46"/>
      <c r="PUD12" s="46"/>
      <c r="PUE12" s="46"/>
      <c r="PUF12" s="46"/>
      <c r="PUG12" s="46"/>
      <c r="PUH12" s="46"/>
      <c r="PUI12" s="46"/>
      <c r="PUJ12" s="46"/>
      <c r="PUK12" s="46"/>
      <c r="PUL12" s="46"/>
      <c r="PUM12" s="46"/>
      <c r="PUN12" s="46"/>
      <c r="PUO12" s="46"/>
      <c r="PUP12" s="46"/>
      <c r="PUQ12" s="46"/>
      <c r="PUR12" s="46"/>
      <c r="PUS12" s="46"/>
      <c r="PUT12" s="46"/>
      <c r="PUU12" s="46"/>
      <c r="PUV12" s="46"/>
      <c r="PUW12" s="46"/>
      <c r="PUX12" s="46"/>
      <c r="PUY12" s="46"/>
      <c r="PUZ12" s="46"/>
      <c r="PVA12" s="46"/>
      <c r="PVB12" s="46"/>
      <c r="PVC12" s="46"/>
      <c r="PVD12" s="46"/>
      <c r="PVE12" s="46"/>
      <c r="PVF12" s="46"/>
      <c r="PVG12" s="46"/>
      <c r="PVH12" s="46"/>
      <c r="PVI12" s="46"/>
      <c r="PVJ12" s="46"/>
      <c r="PVK12" s="46"/>
      <c r="PVL12" s="46"/>
      <c r="PVM12" s="46"/>
      <c r="PVN12" s="46"/>
      <c r="PVO12" s="46"/>
      <c r="PVP12" s="46"/>
      <c r="PVQ12" s="46"/>
      <c r="PVR12" s="46"/>
      <c r="PVS12" s="46"/>
      <c r="PVT12" s="46"/>
      <c r="PVU12" s="46"/>
      <c r="PVV12" s="46"/>
      <c r="PVW12" s="46"/>
      <c r="PVX12" s="46"/>
      <c r="PVY12" s="46"/>
      <c r="PVZ12" s="46"/>
      <c r="PWA12" s="46"/>
      <c r="PWB12" s="46"/>
      <c r="PWC12" s="46"/>
      <c r="PWD12" s="46"/>
      <c r="PWE12" s="46"/>
      <c r="PWF12" s="46"/>
      <c r="PWG12" s="46"/>
      <c r="PWH12" s="46"/>
      <c r="PWI12" s="46"/>
      <c r="PWJ12" s="46"/>
      <c r="PWK12" s="46"/>
      <c r="PWL12" s="46"/>
      <c r="PWM12" s="46"/>
      <c r="PWN12" s="46"/>
      <c r="PWO12" s="46"/>
      <c r="PWP12" s="46"/>
      <c r="PWQ12" s="46"/>
      <c r="PWR12" s="46"/>
      <c r="PWS12" s="46"/>
      <c r="PWT12" s="46"/>
      <c r="PWU12" s="46"/>
      <c r="PWV12" s="46"/>
      <c r="PWW12" s="46"/>
      <c r="PWX12" s="46"/>
      <c r="PWY12" s="46"/>
      <c r="PWZ12" s="46"/>
      <c r="PXA12" s="46"/>
      <c r="PXB12" s="46"/>
      <c r="PXC12" s="46"/>
      <c r="PXD12" s="46"/>
      <c r="PXE12" s="46"/>
      <c r="PXF12" s="46"/>
      <c r="PXG12" s="46"/>
      <c r="PXH12" s="46"/>
      <c r="PXI12" s="46"/>
      <c r="PXJ12" s="46"/>
      <c r="PXK12" s="46"/>
      <c r="PXL12" s="46"/>
      <c r="PXM12" s="46"/>
      <c r="PXN12" s="46"/>
      <c r="PXO12" s="46"/>
      <c r="PXP12" s="46"/>
      <c r="PXQ12" s="46"/>
      <c r="PXR12" s="46"/>
      <c r="PXS12" s="46"/>
      <c r="PXT12" s="46"/>
      <c r="PXU12" s="46"/>
      <c r="PXV12" s="46"/>
      <c r="PXW12" s="46"/>
      <c r="PXX12" s="46"/>
      <c r="PXY12" s="46"/>
      <c r="PXZ12" s="46"/>
      <c r="PYA12" s="46"/>
      <c r="PYB12" s="46"/>
      <c r="PYC12" s="46"/>
      <c r="PYD12" s="46"/>
      <c r="PYE12" s="46"/>
      <c r="PYF12" s="46"/>
      <c r="PYG12" s="46"/>
      <c r="PYH12" s="46"/>
      <c r="PYI12" s="46"/>
      <c r="PYJ12" s="46"/>
      <c r="PYK12" s="46"/>
      <c r="PYL12" s="46"/>
      <c r="PYM12" s="46"/>
      <c r="PYN12" s="46"/>
      <c r="PYO12" s="46"/>
      <c r="PYP12" s="46"/>
      <c r="PYQ12" s="46"/>
      <c r="PYR12" s="46"/>
      <c r="PYS12" s="46"/>
      <c r="PYT12" s="46"/>
      <c r="PYU12" s="46"/>
      <c r="PYV12" s="46"/>
      <c r="PYW12" s="46"/>
      <c r="PYX12" s="46"/>
      <c r="PYY12" s="46"/>
      <c r="PYZ12" s="46"/>
      <c r="PZA12" s="46"/>
      <c r="PZB12" s="46"/>
      <c r="PZC12" s="46"/>
      <c r="PZD12" s="46"/>
      <c r="PZE12" s="46"/>
      <c r="PZF12" s="46"/>
      <c r="PZG12" s="46"/>
      <c r="PZH12" s="46"/>
      <c r="PZI12" s="46"/>
      <c r="PZJ12" s="46"/>
      <c r="PZK12" s="46"/>
      <c r="PZL12" s="46"/>
      <c r="PZM12" s="46"/>
      <c r="PZN12" s="46"/>
      <c r="PZO12" s="46"/>
      <c r="PZP12" s="46"/>
      <c r="PZQ12" s="46"/>
      <c r="PZR12" s="46"/>
      <c r="PZS12" s="46"/>
      <c r="PZT12" s="46"/>
      <c r="PZU12" s="46"/>
      <c r="PZV12" s="46"/>
      <c r="PZW12" s="46"/>
      <c r="PZX12" s="46"/>
      <c r="PZY12" s="46"/>
      <c r="PZZ12" s="46"/>
      <c r="QAA12" s="46"/>
      <c r="QAB12" s="46"/>
      <c r="QAC12" s="46"/>
      <c r="QAD12" s="46"/>
      <c r="QAE12" s="46"/>
      <c r="QAF12" s="46"/>
      <c r="QAG12" s="46"/>
      <c r="QAH12" s="46"/>
      <c r="QAI12" s="46"/>
      <c r="QAJ12" s="46"/>
      <c r="QAK12" s="46"/>
      <c r="QAL12" s="46"/>
      <c r="QAM12" s="46"/>
      <c r="QAN12" s="46"/>
      <c r="QAO12" s="46"/>
      <c r="QAP12" s="46"/>
      <c r="QAQ12" s="46"/>
      <c r="QAR12" s="46"/>
      <c r="QAS12" s="46"/>
      <c r="QAT12" s="46"/>
      <c r="QAU12" s="46"/>
      <c r="QAV12" s="46"/>
      <c r="QAW12" s="46"/>
      <c r="QAX12" s="46"/>
      <c r="QAY12" s="46"/>
      <c r="QAZ12" s="46"/>
      <c r="QBA12" s="46"/>
      <c r="QBB12" s="46"/>
      <c r="QBC12" s="46"/>
      <c r="QBD12" s="46"/>
      <c r="QBE12" s="46"/>
      <c r="QBF12" s="46"/>
      <c r="QBG12" s="46"/>
      <c r="QBH12" s="46"/>
      <c r="QBI12" s="46"/>
      <c r="QBJ12" s="46"/>
      <c r="QBK12" s="46"/>
      <c r="QBL12" s="46"/>
      <c r="QBM12" s="46"/>
      <c r="QBN12" s="46"/>
      <c r="QBO12" s="46"/>
      <c r="QBP12" s="46"/>
      <c r="QBQ12" s="46"/>
      <c r="QBR12" s="46"/>
      <c r="QBS12" s="46"/>
      <c r="QBT12" s="46"/>
      <c r="QBU12" s="46"/>
      <c r="QBV12" s="46"/>
      <c r="QBW12" s="46"/>
      <c r="QBX12" s="46"/>
      <c r="QBY12" s="46"/>
      <c r="QBZ12" s="46"/>
      <c r="QCA12" s="46"/>
      <c r="QCB12" s="46"/>
      <c r="QCC12" s="46"/>
      <c r="QCD12" s="46"/>
      <c r="QCE12" s="46"/>
      <c r="QCF12" s="46"/>
      <c r="QCG12" s="46"/>
      <c r="QCH12" s="46"/>
      <c r="QCI12" s="46"/>
      <c r="QCJ12" s="46"/>
      <c r="QCK12" s="46"/>
      <c r="QCL12" s="46"/>
      <c r="QCM12" s="46"/>
      <c r="QCN12" s="46"/>
      <c r="QCO12" s="46"/>
      <c r="QCP12" s="46"/>
      <c r="QCQ12" s="46"/>
      <c r="QCR12" s="46"/>
      <c r="QCS12" s="46"/>
      <c r="QCT12" s="46"/>
      <c r="QCU12" s="46"/>
      <c r="QCV12" s="46"/>
      <c r="QCW12" s="46"/>
      <c r="QCX12" s="46"/>
      <c r="QCY12" s="46"/>
      <c r="QCZ12" s="46"/>
      <c r="QDA12" s="46"/>
      <c r="QDB12" s="46"/>
      <c r="QDC12" s="46"/>
      <c r="QDD12" s="46"/>
      <c r="QDE12" s="46"/>
      <c r="QDF12" s="46"/>
      <c r="QDG12" s="46"/>
      <c r="QDH12" s="46"/>
      <c r="QDI12" s="46"/>
      <c r="QDJ12" s="46"/>
      <c r="QDK12" s="46"/>
      <c r="QDL12" s="46"/>
      <c r="QDM12" s="46"/>
      <c r="QDN12" s="46"/>
      <c r="QDO12" s="46"/>
      <c r="QDP12" s="46"/>
      <c r="QDQ12" s="46"/>
      <c r="QDR12" s="46"/>
      <c r="QDS12" s="46"/>
      <c r="QDT12" s="46"/>
      <c r="QDU12" s="46"/>
      <c r="QDV12" s="46"/>
      <c r="QDW12" s="46"/>
      <c r="QDX12" s="46"/>
      <c r="QDY12" s="46"/>
      <c r="QDZ12" s="46"/>
      <c r="QEA12" s="46"/>
      <c r="QEB12" s="46"/>
      <c r="QEC12" s="46"/>
      <c r="QED12" s="46"/>
      <c r="QEE12" s="46"/>
      <c r="QEF12" s="46"/>
      <c r="QEG12" s="46"/>
      <c r="QEH12" s="46"/>
      <c r="QEI12" s="46"/>
      <c r="QEJ12" s="46"/>
      <c r="QEK12" s="46"/>
      <c r="QEL12" s="46"/>
      <c r="QEM12" s="46"/>
      <c r="QEN12" s="46"/>
      <c r="QEO12" s="46"/>
      <c r="QEP12" s="46"/>
      <c r="QEQ12" s="46"/>
      <c r="QER12" s="46"/>
      <c r="QES12" s="46"/>
      <c r="QET12" s="46"/>
      <c r="QEU12" s="46"/>
      <c r="QEV12" s="46"/>
      <c r="QEW12" s="46"/>
      <c r="QEX12" s="46"/>
      <c r="QEY12" s="46"/>
      <c r="QEZ12" s="46"/>
      <c r="QFA12" s="46"/>
      <c r="QFB12" s="46"/>
      <c r="QFC12" s="46"/>
      <c r="QFD12" s="46"/>
      <c r="QFE12" s="46"/>
      <c r="QFF12" s="46"/>
      <c r="QFG12" s="46"/>
      <c r="QFH12" s="46"/>
      <c r="QFI12" s="46"/>
      <c r="QFJ12" s="46"/>
      <c r="QFK12" s="46"/>
      <c r="QFL12" s="46"/>
      <c r="QFM12" s="46"/>
      <c r="QFN12" s="46"/>
      <c r="QFO12" s="46"/>
      <c r="QFP12" s="46"/>
      <c r="QFQ12" s="46"/>
      <c r="QFR12" s="46"/>
      <c r="QFS12" s="46"/>
      <c r="QFT12" s="46"/>
      <c r="QFU12" s="46"/>
      <c r="QFV12" s="46"/>
      <c r="QFW12" s="46"/>
      <c r="QFX12" s="46"/>
      <c r="QFY12" s="46"/>
      <c r="QFZ12" s="46"/>
      <c r="QGA12" s="46"/>
      <c r="QGB12" s="46"/>
      <c r="QGC12" s="46"/>
      <c r="QGD12" s="46"/>
      <c r="QGE12" s="46"/>
      <c r="QGF12" s="46"/>
      <c r="QGG12" s="46"/>
      <c r="QGH12" s="46"/>
      <c r="QGI12" s="46"/>
      <c r="QGJ12" s="46"/>
      <c r="QGK12" s="46"/>
      <c r="QGL12" s="46"/>
      <c r="QGM12" s="46"/>
      <c r="QGN12" s="46"/>
      <c r="QGO12" s="46"/>
      <c r="QGP12" s="46"/>
      <c r="QGQ12" s="46"/>
      <c r="QGR12" s="46"/>
      <c r="QGS12" s="46"/>
      <c r="QGT12" s="46"/>
      <c r="QGU12" s="46"/>
      <c r="QGV12" s="46"/>
      <c r="QGW12" s="46"/>
      <c r="QGX12" s="46"/>
      <c r="QGY12" s="46"/>
      <c r="QGZ12" s="46"/>
      <c r="QHA12" s="46"/>
      <c r="QHB12" s="46"/>
      <c r="QHC12" s="46"/>
      <c r="QHD12" s="46"/>
      <c r="QHE12" s="46"/>
      <c r="QHF12" s="46"/>
      <c r="QHG12" s="46"/>
      <c r="QHH12" s="46"/>
      <c r="QHI12" s="46"/>
      <c r="QHJ12" s="46"/>
      <c r="QHK12" s="46"/>
      <c r="QHL12" s="46"/>
      <c r="QHM12" s="46"/>
      <c r="QHN12" s="46"/>
      <c r="QHO12" s="46"/>
      <c r="QHP12" s="46"/>
      <c r="QHQ12" s="46"/>
      <c r="QHR12" s="46"/>
      <c r="QHS12" s="46"/>
      <c r="QHT12" s="46"/>
      <c r="QHU12" s="46"/>
      <c r="QHV12" s="46"/>
      <c r="QHW12" s="46"/>
      <c r="QHX12" s="46"/>
      <c r="QHY12" s="46"/>
      <c r="QHZ12" s="46"/>
      <c r="QIA12" s="46"/>
      <c r="QIB12" s="46"/>
      <c r="QIC12" s="46"/>
      <c r="QID12" s="46"/>
      <c r="QIE12" s="46"/>
      <c r="QIF12" s="46"/>
      <c r="QIG12" s="46"/>
      <c r="QIH12" s="46"/>
      <c r="QII12" s="46"/>
      <c r="QIJ12" s="46"/>
      <c r="QIK12" s="46"/>
      <c r="QIL12" s="46"/>
      <c r="QIM12" s="46"/>
      <c r="QIN12" s="46"/>
      <c r="QIO12" s="46"/>
      <c r="QIP12" s="46"/>
      <c r="QIQ12" s="46"/>
      <c r="QIR12" s="46"/>
      <c r="QIS12" s="46"/>
      <c r="QIT12" s="46"/>
      <c r="QIU12" s="46"/>
      <c r="QIV12" s="46"/>
      <c r="QIW12" s="46"/>
      <c r="QIX12" s="46"/>
      <c r="QIY12" s="46"/>
      <c r="QIZ12" s="46"/>
      <c r="QJA12" s="46"/>
      <c r="QJB12" s="46"/>
      <c r="QJC12" s="46"/>
      <c r="QJD12" s="46"/>
      <c r="QJE12" s="46"/>
      <c r="QJF12" s="46"/>
      <c r="QJG12" s="46"/>
      <c r="QJH12" s="46"/>
      <c r="QJI12" s="46"/>
      <c r="QJJ12" s="46"/>
      <c r="QJK12" s="46"/>
      <c r="QJL12" s="46"/>
      <c r="QJM12" s="46"/>
      <c r="QJN12" s="46"/>
      <c r="QJO12" s="46"/>
      <c r="QJP12" s="46"/>
      <c r="QJQ12" s="46"/>
      <c r="QJR12" s="46"/>
      <c r="QJS12" s="46"/>
      <c r="QJT12" s="46"/>
      <c r="QJU12" s="46"/>
      <c r="QJV12" s="46"/>
      <c r="QJW12" s="46"/>
      <c r="QJX12" s="46"/>
      <c r="QJY12" s="46"/>
      <c r="QJZ12" s="46"/>
      <c r="QKA12" s="46"/>
      <c r="QKB12" s="46"/>
      <c r="QKC12" s="46"/>
      <c r="QKD12" s="46"/>
      <c r="QKE12" s="46"/>
      <c r="QKF12" s="46"/>
      <c r="QKG12" s="46"/>
      <c r="QKH12" s="46"/>
      <c r="QKI12" s="46"/>
      <c r="QKJ12" s="46"/>
      <c r="QKK12" s="46"/>
      <c r="QKL12" s="46"/>
      <c r="QKM12" s="46"/>
      <c r="QKN12" s="46"/>
      <c r="QKO12" s="46"/>
      <c r="QKP12" s="46"/>
      <c r="QKQ12" s="46"/>
      <c r="QKR12" s="46"/>
      <c r="QKS12" s="46"/>
      <c r="QKT12" s="46"/>
      <c r="QKU12" s="46"/>
      <c r="QKV12" s="46"/>
      <c r="QKW12" s="46"/>
      <c r="QKX12" s="46"/>
      <c r="QKY12" s="46"/>
      <c r="QKZ12" s="46"/>
      <c r="QLA12" s="46"/>
      <c r="QLB12" s="46"/>
      <c r="QLC12" s="46"/>
      <c r="QLD12" s="46"/>
      <c r="QLE12" s="46"/>
      <c r="QLF12" s="46"/>
      <c r="QLG12" s="46"/>
      <c r="QLH12" s="46"/>
      <c r="QLI12" s="46"/>
      <c r="QLJ12" s="46"/>
      <c r="QLK12" s="46"/>
      <c r="QLL12" s="46"/>
      <c r="QLM12" s="46"/>
      <c r="QLN12" s="46"/>
      <c r="QLO12" s="46"/>
      <c r="QLP12" s="46"/>
      <c r="QLQ12" s="46"/>
      <c r="QLR12" s="46"/>
      <c r="QLS12" s="46"/>
      <c r="QLT12" s="46"/>
      <c r="QLU12" s="46"/>
      <c r="QLV12" s="46"/>
      <c r="QLW12" s="46"/>
      <c r="QLX12" s="46"/>
      <c r="QLY12" s="46"/>
      <c r="QLZ12" s="46"/>
      <c r="QMA12" s="46"/>
      <c r="QMB12" s="46"/>
      <c r="QMC12" s="46"/>
      <c r="QMD12" s="46"/>
      <c r="QME12" s="46"/>
      <c r="QMF12" s="46"/>
      <c r="QMG12" s="46"/>
      <c r="QMH12" s="46"/>
      <c r="QMI12" s="46"/>
      <c r="QMJ12" s="46"/>
      <c r="QMK12" s="46"/>
      <c r="QML12" s="46"/>
      <c r="QMM12" s="46"/>
      <c r="QMN12" s="46"/>
      <c r="QMO12" s="46"/>
      <c r="QMP12" s="46"/>
      <c r="QMQ12" s="46"/>
      <c r="QMR12" s="46"/>
      <c r="QMS12" s="46"/>
      <c r="QMT12" s="46"/>
      <c r="QMU12" s="46"/>
      <c r="QMV12" s="46"/>
      <c r="QMW12" s="46"/>
      <c r="QMX12" s="46"/>
      <c r="QMY12" s="46"/>
      <c r="QMZ12" s="46"/>
      <c r="QNA12" s="46"/>
      <c r="QNB12" s="46"/>
      <c r="QNC12" s="46"/>
      <c r="QND12" s="46"/>
      <c r="QNE12" s="46"/>
      <c r="QNF12" s="46"/>
      <c r="QNG12" s="46"/>
      <c r="QNH12" s="46"/>
      <c r="QNI12" s="46"/>
      <c r="QNJ12" s="46"/>
      <c r="QNK12" s="46"/>
      <c r="QNL12" s="46"/>
      <c r="QNM12" s="46"/>
      <c r="QNN12" s="46"/>
      <c r="QNO12" s="46"/>
      <c r="QNP12" s="46"/>
      <c r="QNQ12" s="46"/>
      <c r="QNR12" s="46"/>
      <c r="QNS12" s="46"/>
      <c r="QNT12" s="46"/>
      <c r="QNU12" s="46"/>
      <c r="QNV12" s="46"/>
      <c r="QNW12" s="46"/>
      <c r="QNX12" s="46"/>
      <c r="QNY12" s="46"/>
      <c r="QNZ12" s="46"/>
      <c r="QOA12" s="46"/>
      <c r="QOB12" s="46"/>
      <c r="QOC12" s="46"/>
      <c r="QOD12" s="46"/>
      <c r="QOE12" s="46"/>
      <c r="QOF12" s="46"/>
      <c r="QOG12" s="46"/>
      <c r="QOH12" s="46"/>
      <c r="QOI12" s="46"/>
      <c r="QOJ12" s="46"/>
      <c r="QOK12" s="46"/>
      <c r="QOL12" s="46"/>
      <c r="QOM12" s="46"/>
      <c r="QON12" s="46"/>
      <c r="QOO12" s="46"/>
      <c r="QOP12" s="46"/>
      <c r="QOQ12" s="46"/>
      <c r="QOR12" s="46"/>
      <c r="QOS12" s="46"/>
      <c r="QOT12" s="46"/>
      <c r="QOU12" s="46"/>
      <c r="QOV12" s="46"/>
      <c r="QOW12" s="46"/>
      <c r="QOX12" s="46"/>
      <c r="QOY12" s="46"/>
      <c r="QOZ12" s="46"/>
      <c r="QPA12" s="46"/>
      <c r="QPB12" s="46"/>
      <c r="QPC12" s="46"/>
      <c r="QPD12" s="46"/>
      <c r="QPE12" s="46"/>
      <c r="QPF12" s="46"/>
      <c r="QPG12" s="46"/>
      <c r="QPH12" s="46"/>
      <c r="QPI12" s="46"/>
      <c r="QPJ12" s="46"/>
      <c r="QPK12" s="46"/>
      <c r="QPL12" s="46"/>
      <c r="QPM12" s="46"/>
      <c r="QPN12" s="46"/>
      <c r="QPO12" s="46"/>
      <c r="QPP12" s="46"/>
      <c r="QPQ12" s="46"/>
      <c r="QPR12" s="46"/>
      <c r="QPS12" s="46"/>
      <c r="QPT12" s="46"/>
      <c r="QPU12" s="46"/>
      <c r="QPV12" s="46"/>
      <c r="QPW12" s="46"/>
      <c r="QPX12" s="46"/>
      <c r="QPY12" s="46"/>
      <c r="QPZ12" s="46"/>
      <c r="QQA12" s="46"/>
      <c r="QQB12" s="46"/>
      <c r="QQC12" s="46"/>
      <c r="QQD12" s="46"/>
      <c r="QQE12" s="46"/>
      <c r="QQF12" s="46"/>
      <c r="QQG12" s="46"/>
      <c r="QQH12" s="46"/>
      <c r="QQI12" s="46"/>
      <c r="QQJ12" s="46"/>
      <c r="QQK12" s="46"/>
      <c r="QQL12" s="46"/>
      <c r="QQM12" s="46"/>
      <c r="QQN12" s="46"/>
      <c r="QQO12" s="46"/>
      <c r="QQP12" s="46"/>
      <c r="QQQ12" s="46"/>
      <c r="QQR12" s="46"/>
      <c r="QQS12" s="46"/>
      <c r="QQT12" s="46"/>
      <c r="QQU12" s="46"/>
      <c r="QQV12" s="46"/>
      <c r="QQW12" s="46"/>
      <c r="QQX12" s="46"/>
      <c r="QQY12" s="46"/>
      <c r="QQZ12" s="46"/>
      <c r="QRA12" s="46"/>
      <c r="QRB12" s="46"/>
      <c r="QRC12" s="46"/>
      <c r="QRD12" s="46"/>
      <c r="QRE12" s="46"/>
      <c r="QRF12" s="46"/>
      <c r="QRG12" s="46"/>
      <c r="QRH12" s="46"/>
      <c r="QRI12" s="46"/>
      <c r="QRJ12" s="46"/>
      <c r="QRK12" s="46"/>
      <c r="QRL12" s="46"/>
      <c r="QRM12" s="46"/>
      <c r="QRN12" s="46"/>
      <c r="QRO12" s="46"/>
      <c r="QRP12" s="46"/>
      <c r="QRQ12" s="46"/>
      <c r="QRR12" s="46"/>
      <c r="QRS12" s="46"/>
      <c r="QRT12" s="46"/>
      <c r="QRU12" s="46"/>
      <c r="QRV12" s="46"/>
      <c r="QRW12" s="46"/>
      <c r="QRX12" s="46"/>
      <c r="QRY12" s="46"/>
      <c r="QRZ12" s="46"/>
      <c r="QSA12" s="46"/>
      <c r="QSB12" s="46"/>
      <c r="QSC12" s="46"/>
      <c r="QSD12" s="46"/>
      <c r="QSE12" s="46"/>
      <c r="QSF12" s="46"/>
      <c r="QSG12" s="46"/>
      <c r="QSH12" s="46"/>
      <c r="QSI12" s="46"/>
      <c r="QSJ12" s="46"/>
      <c r="QSK12" s="46"/>
      <c r="QSL12" s="46"/>
      <c r="QSM12" s="46"/>
      <c r="QSN12" s="46"/>
      <c r="QSO12" s="46"/>
      <c r="QSP12" s="46"/>
      <c r="QSQ12" s="46"/>
      <c r="QSR12" s="46"/>
      <c r="QSS12" s="46"/>
      <c r="QST12" s="46"/>
      <c r="QSU12" s="46"/>
      <c r="QSV12" s="46"/>
      <c r="QSW12" s="46"/>
      <c r="QSX12" s="46"/>
      <c r="QSY12" s="46"/>
      <c r="QSZ12" s="46"/>
      <c r="QTA12" s="46"/>
      <c r="QTB12" s="46"/>
      <c r="QTC12" s="46"/>
      <c r="QTD12" s="46"/>
      <c r="QTE12" s="46"/>
      <c r="QTF12" s="46"/>
      <c r="QTG12" s="46"/>
      <c r="QTH12" s="46"/>
      <c r="QTI12" s="46"/>
      <c r="QTJ12" s="46"/>
      <c r="QTK12" s="46"/>
      <c r="QTL12" s="46"/>
      <c r="QTM12" s="46"/>
      <c r="QTN12" s="46"/>
      <c r="QTO12" s="46"/>
      <c r="QTP12" s="46"/>
      <c r="QTQ12" s="46"/>
      <c r="QTR12" s="46"/>
      <c r="QTS12" s="46"/>
      <c r="QTT12" s="46"/>
      <c r="QTU12" s="46"/>
      <c r="QTV12" s="46"/>
      <c r="QTW12" s="46"/>
      <c r="QTX12" s="46"/>
      <c r="QTY12" s="46"/>
      <c r="QTZ12" s="46"/>
      <c r="QUA12" s="46"/>
      <c r="QUB12" s="46"/>
      <c r="QUC12" s="46"/>
      <c r="QUD12" s="46"/>
      <c r="QUE12" s="46"/>
      <c r="QUF12" s="46"/>
      <c r="QUG12" s="46"/>
      <c r="QUH12" s="46"/>
      <c r="QUI12" s="46"/>
      <c r="QUJ12" s="46"/>
      <c r="QUK12" s="46"/>
      <c r="QUL12" s="46"/>
      <c r="QUM12" s="46"/>
      <c r="QUN12" s="46"/>
      <c r="QUO12" s="46"/>
      <c r="QUP12" s="46"/>
      <c r="QUQ12" s="46"/>
      <c r="QUR12" s="46"/>
      <c r="QUS12" s="46"/>
      <c r="QUT12" s="46"/>
      <c r="QUU12" s="46"/>
      <c r="QUV12" s="46"/>
      <c r="QUW12" s="46"/>
      <c r="QUX12" s="46"/>
      <c r="QUY12" s="46"/>
      <c r="QUZ12" s="46"/>
      <c r="QVA12" s="46"/>
      <c r="QVB12" s="46"/>
      <c r="QVC12" s="46"/>
      <c r="QVD12" s="46"/>
      <c r="QVE12" s="46"/>
      <c r="QVF12" s="46"/>
      <c r="QVG12" s="46"/>
      <c r="QVH12" s="46"/>
      <c r="QVI12" s="46"/>
      <c r="QVJ12" s="46"/>
      <c r="QVK12" s="46"/>
      <c r="QVL12" s="46"/>
      <c r="QVM12" s="46"/>
      <c r="QVN12" s="46"/>
      <c r="QVO12" s="46"/>
      <c r="QVP12" s="46"/>
      <c r="QVQ12" s="46"/>
      <c r="QVR12" s="46"/>
      <c r="QVS12" s="46"/>
      <c r="QVT12" s="46"/>
      <c r="QVU12" s="46"/>
      <c r="QVV12" s="46"/>
      <c r="QVW12" s="46"/>
      <c r="QVX12" s="46"/>
      <c r="QVY12" s="46"/>
      <c r="QVZ12" s="46"/>
      <c r="QWA12" s="46"/>
      <c r="QWB12" s="46"/>
      <c r="QWC12" s="46"/>
      <c r="QWD12" s="46"/>
      <c r="QWE12" s="46"/>
      <c r="QWF12" s="46"/>
      <c r="QWG12" s="46"/>
      <c r="QWH12" s="46"/>
      <c r="QWI12" s="46"/>
      <c r="QWJ12" s="46"/>
      <c r="QWK12" s="46"/>
      <c r="QWL12" s="46"/>
      <c r="QWM12" s="46"/>
      <c r="QWN12" s="46"/>
      <c r="QWO12" s="46"/>
      <c r="QWP12" s="46"/>
      <c r="QWQ12" s="46"/>
      <c r="QWR12" s="46"/>
      <c r="QWS12" s="46"/>
      <c r="QWT12" s="46"/>
      <c r="QWU12" s="46"/>
      <c r="QWV12" s="46"/>
      <c r="QWW12" s="46"/>
      <c r="QWX12" s="46"/>
      <c r="QWY12" s="46"/>
      <c r="QWZ12" s="46"/>
      <c r="QXA12" s="46"/>
      <c r="QXB12" s="46"/>
      <c r="QXC12" s="46"/>
      <c r="QXD12" s="46"/>
      <c r="QXE12" s="46"/>
      <c r="QXF12" s="46"/>
      <c r="QXG12" s="46"/>
      <c r="QXH12" s="46"/>
      <c r="QXI12" s="46"/>
      <c r="QXJ12" s="46"/>
      <c r="QXK12" s="46"/>
      <c r="QXL12" s="46"/>
      <c r="QXM12" s="46"/>
      <c r="QXN12" s="46"/>
      <c r="QXO12" s="46"/>
      <c r="QXP12" s="46"/>
      <c r="QXQ12" s="46"/>
      <c r="QXR12" s="46"/>
      <c r="QXS12" s="46"/>
      <c r="QXT12" s="46"/>
      <c r="QXU12" s="46"/>
      <c r="QXV12" s="46"/>
      <c r="QXW12" s="46"/>
      <c r="QXX12" s="46"/>
      <c r="QXY12" s="46"/>
      <c r="QXZ12" s="46"/>
      <c r="QYA12" s="46"/>
      <c r="QYB12" s="46"/>
      <c r="QYC12" s="46"/>
      <c r="QYD12" s="46"/>
      <c r="QYE12" s="46"/>
      <c r="QYF12" s="46"/>
      <c r="QYG12" s="46"/>
      <c r="QYH12" s="46"/>
      <c r="QYI12" s="46"/>
      <c r="QYJ12" s="46"/>
      <c r="QYK12" s="46"/>
      <c r="QYL12" s="46"/>
      <c r="QYM12" s="46"/>
      <c r="QYN12" s="46"/>
      <c r="QYO12" s="46"/>
      <c r="QYP12" s="46"/>
      <c r="QYQ12" s="46"/>
      <c r="QYR12" s="46"/>
      <c r="QYS12" s="46"/>
      <c r="QYT12" s="46"/>
      <c r="QYU12" s="46"/>
      <c r="QYV12" s="46"/>
      <c r="QYW12" s="46"/>
      <c r="QYX12" s="46"/>
      <c r="QYY12" s="46"/>
      <c r="QYZ12" s="46"/>
      <c r="QZA12" s="46"/>
      <c r="QZB12" s="46"/>
      <c r="QZC12" s="46"/>
      <c r="QZD12" s="46"/>
      <c r="QZE12" s="46"/>
      <c r="QZF12" s="46"/>
      <c r="QZG12" s="46"/>
      <c r="QZH12" s="46"/>
      <c r="QZI12" s="46"/>
      <c r="QZJ12" s="46"/>
      <c r="QZK12" s="46"/>
      <c r="QZL12" s="46"/>
      <c r="QZM12" s="46"/>
      <c r="QZN12" s="46"/>
      <c r="QZO12" s="46"/>
      <c r="QZP12" s="46"/>
      <c r="QZQ12" s="46"/>
      <c r="QZR12" s="46"/>
      <c r="QZS12" s="46"/>
      <c r="QZT12" s="46"/>
      <c r="QZU12" s="46"/>
      <c r="QZV12" s="46"/>
      <c r="QZW12" s="46"/>
      <c r="QZX12" s="46"/>
      <c r="QZY12" s="46"/>
      <c r="QZZ12" s="46"/>
      <c r="RAA12" s="46"/>
      <c r="RAB12" s="46"/>
      <c r="RAC12" s="46"/>
      <c r="RAD12" s="46"/>
      <c r="RAE12" s="46"/>
      <c r="RAF12" s="46"/>
      <c r="RAG12" s="46"/>
      <c r="RAH12" s="46"/>
      <c r="RAI12" s="46"/>
      <c r="RAJ12" s="46"/>
      <c r="RAK12" s="46"/>
      <c r="RAL12" s="46"/>
      <c r="RAM12" s="46"/>
      <c r="RAN12" s="46"/>
      <c r="RAO12" s="46"/>
      <c r="RAP12" s="46"/>
      <c r="RAQ12" s="46"/>
      <c r="RAR12" s="46"/>
      <c r="RAS12" s="46"/>
      <c r="RAT12" s="46"/>
      <c r="RAU12" s="46"/>
      <c r="RAV12" s="46"/>
      <c r="RAW12" s="46"/>
      <c r="RAX12" s="46"/>
      <c r="RAY12" s="46"/>
      <c r="RAZ12" s="46"/>
      <c r="RBA12" s="46"/>
      <c r="RBB12" s="46"/>
      <c r="RBC12" s="46"/>
      <c r="RBD12" s="46"/>
      <c r="RBE12" s="46"/>
      <c r="RBF12" s="46"/>
      <c r="RBG12" s="46"/>
      <c r="RBH12" s="46"/>
      <c r="RBI12" s="46"/>
      <c r="RBJ12" s="46"/>
      <c r="RBK12" s="46"/>
      <c r="RBL12" s="46"/>
      <c r="RBM12" s="46"/>
      <c r="RBN12" s="46"/>
      <c r="RBO12" s="46"/>
      <c r="RBP12" s="46"/>
      <c r="RBQ12" s="46"/>
      <c r="RBR12" s="46"/>
      <c r="RBS12" s="46"/>
      <c r="RBT12" s="46"/>
      <c r="RBU12" s="46"/>
      <c r="RBV12" s="46"/>
      <c r="RBW12" s="46"/>
      <c r="RBX12" s="46"/>
      <c r="RBY12" s="46"/>
      <c r="RBZ12" s="46"/>
      <c r="RCA12" s="46"/>
      <c r="RCB12" s="46"/>
      <c r="RCC12" s="46"/>
      <c r="RCD12" s="46"/>
      <c r="RCE12" s="46"/>
      <c r="RCF12" s="46"/>
      <c r="RCG12" s="46"/>
      <c r="RCH12" s="46"/>
      <c r="RCI12" s="46"/>
      <c r="RCJ12" s="46"/>
      <c r="RCK12" s="46"/>
      <c r="RCL12" s="46"/>
      <c r="RCM12" s="46"/>
      <c r="RCN12" s="46"/>
      <c r="RCO12" s="46"/>
      <c r="RCP12" s="46"/>
      <c r="RCQ12" s="46"/>
      <c r="RCR12" s="46"/>
      <c r="RCS12" s="46"/>
      <c r="RCT12" s="46"/>
      <c r="RCU12" s="46"/>
      <c r="RCV12" s="46"/>
      <c r="RCW12" s="46"/>
      <c r="RCX12" s="46"/>
      <c r="RCY12" s="46"/>
      <c r="RCZ12" s="46"/>
      <c r="RDA12" s="46"/>
      <c r="RDB12" s="46"/>
      <c r="RDC12" s="46"/>
      <c r="RDD12" s="46"/>
      <c r="RDE12" s="46"/>
      <c r="RDF12" s="46"/>
      <c r="RDG12" s="46"/>
      <c r="RDH12" s="46"/>
      <c r="RDI12" s="46"/>
      <c r="RDJ12" s="46"/>
      <c r="RDK12" s="46"/>
      <c r="RDL12" s="46"/>
      <c r="RDM12" s="46"/>
      <c r="RDN12" s="46"/>
      <c r="RDO12" s="46"/>
      <c r="RDP12" s="46"/>
      <c r="RDQ12" s="46"/>
      <c r="RDR12" s="46"/>
      <c r="RDS12" s="46"/>
      <c r="RDT12" s="46"/>
      <c r="RDU12" s="46"/>
      <c r="RDV12" s="46"/>
      <c r="RDW12" s="46"/>
      <c r="RDX12" s="46"/>
      <c r="RDY12" s="46"/>
      <c r="RDZ12" s="46"/>
      <c r="REA12" s="46"/>
      <c r="REB12" s="46"/>
      <c r="REC12" s="46"/>
      <c r="RED12" s="46"/>
      <c r="REE12" s="46"/>
      <c r="REF12" s="46"/>
      <c r="REG12" s="46"/>
      <c r="REH12" s="46"/>
      <c r="REI12" s="46"/>
      <c r="REJ12" s="46"/>
      <c r="REK12" s="46"/>
      <c r="REL12" s="46"/>
      <c r="REM12" s="46"/>
      <c r="REN12" s="46"/>
      <c r="REO12" s="46"/>
      <c r="REP12" s="46"/>
      <c r="REQ12" s="46"/>
      <c r="RER12" s="46"/>
      <c r="RES12" s="46"/>
      <c r="RET12" s="46"/>
      <c r="REU12" s="46"/>
      <c r="REV12" s="46"/>
      <c r="REW12" s="46"/>
      <c r="REX12" s="46"/>
      <c r="REY12" s="46"/>
      <c r="REZ12" s="46"/>
      <c r="RFA12" s="46"/>
      <c r="RFB12" s="46"/>
      <c r="RFC12" s="46"/>
      <c r="RFD12" s="46"/>
      <c r="RFE12" s="46"/>
      <c r="RFF12" s="46"/>
      <c r="RFG12" s="46"/>
      <c r="RFH12" s="46"/>
      <c r="RFI12" s="46"/>
      <c r="RFJ12" s="46"/>
      <c r="RFK12" s="46"/>
      <c r="RFL12" s="46"/>
      <c r="RFM12" s="46"/>
      <c r="RFN12" s="46"/>
      <c r="RFO12" s="46"/>
      <c r="RFP12" s="46"/>
      <c r="RFQ12" s="46"/>
      <c r="RFR12" s="46"/>
      <c r="RFS12" s="46"/>
      <c r="RFT12" s="46"/>
      <c r="RFU12" s="46"/>
      <c r="RFV12" s="46"/>
      <c r="RFW12" s="46"/>
      <c r="RFX12" s="46"/>
      <c r="RFY12" s="46"/>
      <c r="RFZ12" s="46"/>
      <c r="RGA12" s="46"/>
      <c r="RGB12" s="46"/>
      <c r="RGC12" s="46"/>
      <c r="RGD12" s="46"/>
      <c r="RGE12" s="46"/>
      <c r="RGF12" s="46"/>
      <c r="RGG12" s="46"/>
      <c r="RGH12" s="46"/>
      <c r="RGI12" s="46"/>
      <c r="RGJ12" s="46"/>
      <c r="RGK12" s="46"/>
      <c r="RGL12" s="46"/>
      <c r="RGM12" s="46"/>
      <c r="RGN12" s="46"/>
      <c r="RGO12" s="46"/>
      <c r="RGP12" s="46"/>
      <c r="RGQ12" s="46"/>
      <c r="RGR12" s="46"/>
      <c r="RGS12" s="46"/>
      <c r="RGT12" s="46"/>
      <c r="RGU12" s="46"/>
      <c r="RGV12" s="46"/>
      <c r="RGW12" s="46"/>
      <c r="RGX12" s="46"/>
      <c r="RGY12" s="46"/>
      <c r="RGZ12" s="46"/>
      <c r="RHA12" s="46"/>
      <c r="RHB12" s="46"/>
      <c r="RHC12" s="46"/>
      <c r="RHD12" s="46"/>
      <c r="RHE12" s="46"/>
      <c r="RHF12" s="46"/>
      <c r="RHG12" s="46"/>
      <c r="RHH12" s="46"/>
      <c r="RHI12" s="46"/>
      <c r="RHJ12" s="46"/>
      <c r="RHK12" s="46"/>
      <c r="RHL12" s="46"/>
      <c r="RHM12" s="46"/>
      <c r="RHN12" s="46"/>
      <c r="RHO12" s="46"/>
      <c r="RHP12" s="46"/>
      <c r="RHQ12" s="46"/>
      <c r="RHR12" s="46"/>
      <c r="RHS12" s="46"/>
      <c r="RHT12" s="46"/>
      <c r="RHU12" s="46"/>
      <c r="RHV12" s="46"/>
      <c r="RHW12" s="46"/>
      <c r="RHX12" s="46"/>
      <c r="RHY12" s="46"/>
      <c r="RHZ12" s="46"/>
      <c r="RIA12" s="46"/>
      <c r="RIB12" s="46"/>
      <c r="RIC12" s="46"/>
      <c r="RID12" s="46"/>
      <c r="RIE12" s="46"/>
      <c r="RIF12" s="46"/>
      <c r="RIG12" s="46"/>
      <c r="RIH12" s="46"/>
      <c r="RII12" s="46"/>
      <c r="RIJ12" s="46"/>
      <c r="RIK12" s="46"/>
      <c r="RIL12" s="46"/>
      <c r="RIM12" s="46"/>
      <c r="RIN12" s="46"/>
      <c r="RIO12" s="46"/>
      <c r="RIP12" s="46"/>
      <c r="RIQ12" s="46"/>
      <c r="RIR12" s="46"/>
      <c r="RIS12" s="46"/>
      <c r="RIT12" s="46"/>
      <c r="RIU12" s="46"/>
      <c r="RIV12" s="46"/>
      <c r="RIW12" s="46"/>
      <c r="RIX12" s="46"/>
      <c r="RIY12" s="46"/>
      <c r="RIZ12" s="46"/>
      <c r="RJA12" s="46"/>
      <c r="RJB12" s="46"/>
      <c r="RJC12" s="46"/>
      <c r="RJD12" s="46"/>
      <c r="RJE12" s="46"/>
      <c r="RJF12" s="46"/>
      <c r="RJG12" s="46"/>
      <c r="RJH12" s="46"/>
      <c r="RJI12" s="46"/>
      <c r="RJJ12" s="46"/>
      <c r="RJK12" s="46"/>
      <c r="RJL12" s="46"/>
      <c r="RJM12" s="46"/>
      <c r="RJN12" s="46"/>
      <c r="RJO12" s="46"/>
      <c r="RJP12" s="46"/>
      <c r="RJQ12" s="46"/>
      <c r="RJR12" s="46"/>
      <c r="RJS12" s="46"/>
      <c r="RJT12" s="46"/>
      <c r="RJU12" s="46"/>
      <c r="RJV12" s="46"/>
      <c r="RJW12" s="46"/>
      <c r="RJX12" s="46"/>
      <c r="RJY12" s="46"/>
      <c r="RJZ12" s="46"/>
      <c r="RKA12" s="46"/>
      <c r="RKB12" s="46"/>
      <c r="RKC12" s="46"/>
      <c r="RKD12" s="46"/>
      <c r="RKE12" s="46"/>
      <c r="RKF12" s="46"/>
      <c r="RKG12" s="46"/>
      <c r="RKH12" s="46"/>
      <c r="RKI12" s="46"/>
      <c r="RKJ12" s="46"/>
      <c r="RKK12" s="46"/>
      <c r="RKL12" s="46"/>
      <c r="RKM12" s="46"/>
      <c r="RKN12" s="46"/>
      <c r="RKO12" s="46"/>
      <c r="RKP12" s="46"/>
      <c r="RKQ12" s="46"/>
      <c r="RKR12" s="46"/>
      <c r="RKS12" s="46"/>
      <c r="RKT12" s="46"/>
      <c r="RKU12" s="46"/>
      <c r="RKV12" s="46"/>
      <c r="RKW12" s="46"/>
      <c r="RKX12" s="46"/>
      <c r="RKY12" s="46"/>
      <c r="RKZ12" s="46"/>
      <c r="RLA12" s="46"/>
      <c r="RLB12" s="46"/>
      <c r="RLC12" s="46"/>
      <c r="RLD12" s="46"/>
      <c r="RLE12" s="46"/>
      <c r="RLF12" s="46"/>
      <c r="RLG12" s="46"/>
      <c r="RLH12" s="46"/>
      <c r="RLI12" s="46"/>
      <c r="RLJ12" s="46"/>
      <c r="RLK12" s="46"/>
      <c r="RLL12" s="46"/>
      <c r="RLM12" s="46"/>
      <c r="RLN12" s="46"/>
      <c r="RLO12" s="46"/>
      <c r="RLP12" s="46"/>
      <c r="RLQ12" s="46"/>
      <c r="RLR12" s="46"/>
      <c r="RLS12" s="46"/>
      <c r="RLT12" s="46"/>
      <c r="RLU12" s="46"/>
      <c r="RLV12" s="46"/>
      <c r="RLW12" s="46"/>
      <c r="RLX12" s="46"/>
      <c r="RLY12" s="46"/>
      <c r="RLZ12" s="46"/>
      <c r="RMA12" s="46"/>
      <c r="RMB12" s="46"/>
      <c r="RMC12" s="46"/>
      <c r="RMD12" s="46"/>
      <c r="RME12" s="46"/>
      <c r="RMF12" s="46"/>
      <c r="RMG12" s="46"/>
      <c r="RMH12" s="46"/>
      <c r="RMI12" s="46"/>
      <c r="RMJ12" s="46"/>
      <c r="RMK12" s="46"/>
      <c r="RML12" s="46"/>
      <c r="RMM12" s="46"/>
      <c r="RMN12" s="46"/>
      <c r="RMO12" s="46"/>
      <c r="RMP12" s="46"/>
      <c r="RMQ12" s="46"/>
      <c r="RMR12" s="46"/>
      <c r="RMS12" s="46"/>
      <c r="RMT12" s="46"/>
      <c r="RMU12" s="46"/>
      <c r="RMV12" s="46"/>
      <c r="RMW12" s="46"/>
      <c r="RMX12" s="46"/>
      <c r="RMY12" s="46"/>
      <c r="RMZ12" s="46"/>
      <c r="RNA12" s="46"/>
      <c r="RNB12" s="46"/>
      <c r="RNC12" s="46"/>
      <c r="RND12" s="46"/>
      <c r="RNE12" s="46"/>
      <c r="RNF12" s="46"/>
      <c r="RNG12" s="46"/>
      <c r="RNH12" s="46"/>
      <c r="RNI12" s="46"/>
      <c r="RNJ12" s="46"/>
      <c r="RNK12" s="46"/>
      <c r="RNL12" s="46"/>
      <c r="RNM12" s="46"/>
      <c r="RNN12" s="46"/>
      <c r="RNO12" s="46"/>
      <c r="RNP12" s="46"/>
      <c r="RNQ12" s="46"/>
      <c r="RNR12" s="46"/>
      <c r="RNS12" s="46"/>
      <c r="RNT12" s="46"/>
      <c r="RNU12" s="46"/>
      <c r="RNV12" s="46"/>
      <c r="RNW12" s="46"/>
      <c r="RNX12" s="46"/>
      <c r="RNY12" s="46"/>
      <c r="RNZ12" s="46"/>
      <c r="ROA12" s="46"/>
      <c r="ROB12" s="46"/>
      <c r="ROC12" s="46"/>
      <c r="ROD12" s="46"/>
      <c r="ROE12" s="46"/>
      <c r="ROF12" s="46"/>
      <c r="ROG12" s="46"/>
      <c r="ROH12" s="46"/>
      <c r="ROI12" s="46"/>
      <c r="ROJ12" s="46"/>
      <c r="ROK12" s="46"/>
      <c r="ROL12" s="46"/>
      <c r="ROM12" s="46"/>
      <c r="RON12" s="46"/>
      <c r="ROO12" s="46"/>
      <c r="ROP12" s="46"/>
      <c r="ROQ12" s="46"/>
      <c r="ROR12" s="46"/>
      <c r="ROS12" s="46"/>
      <c r="ROT12" s="46"/>
      <c r="ROU12" s="46"/>
      <c r="ROV12" s="46"/>
      <c r="ROW12" s="46"/>
      <c r="ROX12" s="46"/>
      <c r="ROY12" s="46"/>
      <c r="ROZ12" s="46"/>
      <c r="RPA12" s="46"/>
      <c r="RPB12" s="46"/>
      <c r="RPC12" s="46"/>
      <c r="RPD12" s="46"/>
      <c r="RPE12" s="46"/>
      <c r="RPF12" s="46"/>
      <c r="RPG12" s="46"/>
      <c r="RPH12" s="46"/>
      <c r="RPI12" s="46"/>
      <c r="RPJ12" s="46"/>
      <c r="RPK12" s="46"/>
      <c r="RPL12" s="46"/>
      <c r="RPM12" s="46"/>
      <c r="RPN12" s="46"/>
      <c r="RPO12" s="46"/>
      <c r="RPP12" s="46"/>
      <c r="RPQ12" s="46"/>
      <c r="RPR12" s="46"/>
      <c r="RPS12" s="46"/>
      <c r="RPT12" s="46"/>
      <c r="RPU12" s="46"/>
      <c r="RPV12" s="46"/>
      <c r="RPW12" s="46"/>
      <c r="RPX12" s="46"/>
      <c r="RPY12" s="46"/>
      <c r="RPZ12" s="46"/>
      <c r="RQA12" s="46"/>
      <c r="RQB12" s="46"/>
      <c r="RQC12" s="46"/>
      <c r="RQD12" s="46"/>
      <c r="RQE12" s="46"/>
      <c r="RQF12" s="46"/>
      <c r="RQG12" s="46"/>
      <c r="RQH12" s="46"/>
      <c r="RQI12" s="46"/>
      <c r="RQJ12" s="46"/>
      <c r="RQK12" s="46"/>
      <c r="RQL12" s="46"/>
      <c r="RQM12" s="46"/>
      <c r="RQN12" s="46"/>
      <c r="RQO12" s="46"/>
      <c r="RQP12" s="46"/>
      <c r="RQQ12" s="46"/>
      <c r="RQR12" s="46"/>
      <c r="RQS12" s="46"/>
      <c r="RQT12" s="46"/>
      <c r="RQU12" s="46"/>
      <c r="RQV12" s="46"/>
      <c r="RQW12" s="46"/>
      <c r="RQX12" s="46"/>
      <c r="RQY12" s="46"/>
      <c r="RQZ12" s="46"/>
      <c r="RRA12" s="46"/>
      <c r="RRB12" s="46"/>
      <c r="RRC12" s="46"/>
      <c r="RRD12" s="46"/>
      <c r="RRE12" s="46"/>
      <c r="RRF12" s="46"/>
      <c r="RRG12" s="46"/>
      <c r="RRH12" s="46"/>
      <c r="RRI12" s="46"/>
      <c r="RRJ12" s="46"/>
      <c r="RRK12" s="46"/>
      <c r="RRL12" s="46"/>
      <c r="RRM12" s="46"/>
      <c r="RRN12" s="46"/>
      <c r="RRO12" s="46"/>
      <c r="RRP12" s="46"/>
      <c r="RRQ12" s="46"/>
      <c r="RRR12" s="46"/>
      <c r="RRS12" s="46"/>
      <c r="RRT12" s="46"/>
      <c r="RRU12" s="46"/>
      <c r="RRV12" s="46"/>
      <c r="RRW12" s="46"/>
      <c r="RRX12" s="46"/>
      <c r="RRY12" s="46"/>
      <c r="RRZ12" s="46"/>
      <c r="RSA12" s="46"/>
      <c r="RSB12" s="46"/>
      <c r="RSC12" s="46"/>
      <c r="RSD12" s="46"/>
      <c r="RSE12" s="46"/>
      <c r="RSF12" s="46"/>
      <c r="RSG12" s="46"/>
      <c r="RSH12" s="46"/>
      <c r="RSI12" s="46"/>
      <c r="RSJ12" s="46"/>
      <c r="RSK12" s="46"/>
      <c r="RSL12" s="46"/>
      <c r="RSM12" s="46"/>
      <c r="RSN12" s="46"/>
      <c r="RSO12" s="46"/>
      <c r="RSP12" s="46"/>
      <c r="RSQ12" s="46"/>
      <c r="RSR12" s="46"/>
      <c r="RSS12" s="46"/>
      <c r="RST12" s="46"/>
      <c r="RSU12" s="46"/>
      <c r="RSV12" s="46"/>
      <c r="RSW12" s="46"/>
      <c r="RSX12" s="46"/>
      <c r="RSY12" s="46"/>
      <c r="RSZ12" s="46"/>
      <c r="RTA12" s="46"/>
      <c r="RTB12" s="46"/>
      <c r="RTC12" s="46"/>
      <c r="RTD12" s="46"/>
      <c r="RTE12" s="46"/>
      <c r="RTF12" s="46"/>
      <c r="RTG12" s="46"/>
      <c r="RTH12" s="46"/>
      <c r="RTI12" s="46"/>
      <c r="RTJ12" s="46"/>
      <c r="RTK12" s="46"/>
      <c r="RTL12" s="46"/>
      <c r="RTM12" s="46"/>
      <c r="RTN12" s="46"/>
      <c r="RTO12" s="46"/>
      <c r="RTP12" s="46"/>
      <c r="RTQ12" s="46"/>
      <c r="RTR12" s="46"/>
      <c r="RTS12" s="46"/>
      <c r="RTT12" s="46"/>
      <c r="RTU12" s="46"/>
      <c r="RTV12" s="46"/>
      <c r="RTW12" s="46"/>
      <c r="RTX12" s="46"/>
      <c r="RTY12" s="46"/>
      <c r="RTZ12" s="46"/>
      <c r="RUA12" s="46"/>
      <c r="RUB12" s="46"/>
      <c r="RUC12" s="46"/>
      <c r="RUD12" s="46"/>
      <c r="RUE12" s="46"/>
      <c r="RUF12" s="46"/>
      <c r="RUG12" s="46"/>
      <c r="RUH12" s="46"/>
      <c r="RUI12" s="46"/>
      <c r="RUJ12" s="46"/>
      <c r="RUK12" s="46"/>
      <c r="RUL12" s="46"/>
      <c r="RUM12" s="46"/>
      <c r="RUN12" s="46"/>
      <c r="RUO12" s="46"/>
      <c r="RUP12" s="46"/>
      <c r="RUQ12" s="46"/>
      <c r="RUR12" s="46"/>
      <c r="RUS12" s="46"/>
      <c r="RUT12" s="46"/>
      <c r="RUU12" s="46"/>
      <c r="RUV12" s="46"/>
      <c r="RUW12" s="46"/>
      <c r="RUX12" s="46"/>
      <c r="RUY12" s="46"/>
      <c r="RUZ12" s="46"/>
      <c r="RVA12" s="46"/>
      <c r="RVB12" s="46"/>
      <c r="RVC12" s="46"/>
      <c r="RVD12" s="46"/>
      <c r="RVE12" s="46"/>
      <c r="RVF12" s="46"/>
      <c r="RVG12" s="46"/>
      <c r="RVH12" s="46"/>
      <c r="RVI12" s="46"/>
      <c r="RVJ12" s="46"/>
      <c r="RVK12" s="46"/>
      <c r="RVL12" s="46"/>
      <c r="RVM12" s="46"/>
      <c r="RVN12" s="46"/>
      <c r="RVO12" s="46"/>
      <c r="RVP12" s="46"/>
      <c r="RVQ12" s="46"/>
      <c r="RVR12" s="46"/>
      <c r="RVS12" s="46"/>
      <c r="RVT12" s="46"/>
      <c r="RVU12" s="46"/>
      <c r="RVV12" s="46"/>
      <c r="RVW12" s="46"/>
      <c r="RVX12" s="46"/>
      <c r="RVY12" s="46"/>
      <c r="RVZ12" s="46"/>
      <c r="RWA12" s="46"/>
      <c r="RWB12" s="46"/>
      <c r="RWC12" s="46"/>
      <c r="RWD12" s="46"/>
      <c r="RWE12" s="46"/>
      <c r="RWF12" s="46"/>
      <c r="RWG12" s="46"/>
      <c r="RWH12" s="46"/>
      <c r="RWI12" s="46"/>
      <c r="RWJ12" s="46"/>
      <c r="RWK12" s="46"/>
      <c r="RWL12" s="46"/>
      <c r="RWM12" s="46"/>
      <c r="RWN12" s="46"/>
      <c r="RWO12" s="46"/>
      <c r="RWP12" s="46"/>
      <c r="RWQ12" s="46"/>
      <c r="RWR12" s="46"/>
      <c r="RWS12" s="46"/>
      <c r="RWT12" s="46"/>
      <c r="RWU12" s="46"/>
      <c r="RWV12" s="46"/>
      <c r="RWW12" s="46"/>
      <c r="RWX12" s="46"/>
      <c r="RWY12" s="46"/>
      <c r="RWZ12" s="46"/>
      <c r="RXA12" s="46"/>
      <c r="RXB12" s="46"/>
      <c r="RXC12" s="46"/>
      <c r="RXD12" s="46"/>
      <c r="RXE12" s="46"/>
      <c r="RXF12" s="46"/>
      <c r="RXG12" s="46"/>
      <c r="RXH12" s="46"/>
      <c r="RXI12" s="46"/>
      <c r="RXJ12" s="46"/>
      <c r="RXK12" s="46"/>
      <c r="RXL12" s="46"/>
      <c r="RXM12" s="46"/>
      <c r="RXN12" s="46"/>
      <c r="RXO12" s="46"/>
      <c r="RXP12" s="46"/>
      <c r="RXQ12" s="46"/>
      <c r="RXR12" s="46"/>
      <c r="RXS12" s="46"/>
      <c r="RXT12" s="46"/>
      <c r="RXU12" s="46"/>
      <c r="RXV12" s="46"/>
      <c r="RXW12" s="46"/>
      <c r="RXX12" s="46"/>
      <c r="RXY12" s="46"/>
      <c r="RXZ12" s="46"/>
      <c r="RYA12" s="46"/>
      <c r="RYB12" s="46"/>
      <c r="RYC12" s="46"/>
      <c r="RYD12" s="46"/>
      <c r="RYE12" s="46"/>
      <c r="RYF12" s="46"/>
      <c r="RYG12" s="46"/>
      <c r="RYH12" s="46"/>
      <c r="RYI12" s="46"/>
      <c r="RYJ12" s="46"/>
      <c r="RYK12" s="46"/>
      <c r="RYL12" s="46"/>
      <c r="RYM12" s="46"/>
      <c r="RYN12" s="46"/>
      <c r="RYO12" s="46"/>
      <c r="RYP12" s="46"/>
      <c r="RYQ12" s="46"/>
      <c r="RYR12" s="46"/>
      <c r="RYS12" s="46"/>
      <c r="RYT12" s="46"/>
      <c r="RYU12" s="46"/>
      <c r="RYV12" s="46"/>
      <c r="RYW12" s="46"/>
      <c r="RYX12" s="46"/>
      <c r="RYY12" s="46"/>
      <c r="RYZ12" s="46"/>
      <c r="RZA12" s="46"/>
      <c r="RZB12" s="46"/>
      <c r="RZC12" s="46"/>
      <c r="RZD12" s="46"/>
      <c r="RZE12" s="46"/>
      <c r="RZF12" s="46"/>
      <c r="RZG12" s="46"/>
      <c r="RZH12" s="46"/>
      <c r="RZI12" s="46"/>
      <c r="RZJ12" s="46"/>
      <c r="RZK12" s="46"/>
      <c r="RZL12" s="46"/>
      <c r="RZM12" s="46"/>
      <c r="RZN12" s="46"/>
      <c r="RZO12" s="46"/>
      <c r="RZP12" s="46"/>
      <c r="RZQ12" s="46"/>
      <c r="RZR12" s="46"/>
      <c r="RZS12" s="46"/>
      <c r="RZT12" s="46"/>
      <c r="RZU12" s="46"/>
      <c r="RZV12" s="46"/>
      <c r="RZW12" s="46"/>
      <c r="RZX12" s="46"/>
      <c r="RZY12" s="46"/>
      <c r="RZZ12" s="46"/>
      <c r="SAA12" s="46"/>
      <c r="SAB12" s="46"/>
      <c r="SAC12" s="46"/>
      <c r="SAD12" s="46"/>
      <c r="SAE12" s="46"/>
      <c r="SAF12" s="46"/>
      <c r="SAG12" s="46"/>
      <c r="SAH12" s="46"/>
      <c r="SAI12" s="46"/>
      <c r="SAJ12" s="46"/>
      <c r="SAK12" s="46"/>
      <c r="SAL12" s="46"/>
      <c r="SAM12" s="46"/>
      <c r="SAN12" s="46"/>
      <c r="SAO12" s="46"/>
      <c r="SAP12" s="46"/>
      <c r="SAQ12" s="46"/>
      <c r="SAR12" s="46"/>
      <c r="SAS12" s="46"/>
      <c r="SAT12" s="46"/>
      <c r="SAU12" s="46"/>
      <c r="SAV12" s="46"/>
      <c r="SAW12" s="46"/>
      <c r="SAX12" s="46"/>
      <c r="SAY12" s="46"/>
      <c r="SAZ12" s="46"/>
      <c r="SBA12" s="46"/>
      <c r="SBB12" s="46"/>
      <c r="SBC12" s="46"/>
      <c r="SBD12" s="46"/>
      <c r="SBE12" s="46"/>
      <c r="SBF12" s="46"/>
      <c r="SBG12" s="46"/>
      <c r="SBH12" s="46"/>
      <c r="SBI12" s="46"/>
      <c r="SBJ12" s="46"/>
      <c r="SBK12" s="46"/>
      <c r="SBL12" s="46"/>
      <c r="SBM12" s="46"/>
      <c r="SBN12" s="46"/>
      <c r="SBO12" s="46"/>
      <c r="SBP12" s="46"/>
      <c r="SBQ12" s="46"/>
      <c r="SBR12" s="46"/>
      <c r="SBS12" s="46"/>
      <c r="SBT12" s="46"/>
      <c r="SBU12" s="46"/>
      <c r="SBV12" s="46"/>
      <c r="SBW12" s="46"/>
      <c r="SBX12" s="46"/>
      <c r="SBY12" s="46"/>
      <c r="SBZ12" s="46"/>
      <c r="SCA12" s="46"/>
      <c r="SCB12" s="46"/>
      <c r="SCC12" s="46"/>
      <c r="SCD12" s="46"/>
      <c r="SCE12" s="46"/>
      <c r="SCF12" s="46"/>
      <c r="SCG12" s="46"/>
      <c r="SCH12" s="46"/>
      <c r="SCI12" s="46"/>
      <c r="SCJ12" s="46"/>
      <c r="SCK12" s="46"/>
      <c r="SCL12" s="46"/>
      <c r="SCM12" s="46"/>
      <c r="SCN12" s="46"/>
      <c r="SCO12" s="46"/>
      <c r="SCP12" s="46"/>
      <c r="SCQ12" s="46"/>
      <c r="SCR12" s="46"/>
      <c r="SCS12" s="46"/>
      <c r="SCT12" s="46"/>
      <c r="SCU12" s="46"/>
      <c r="SCV12" s="46"/>
      <c r="SCW12" s="46"/>
      <c r="SCX12" s="46"/>
      <c r="SCY12" s="46"/>
      <c r="SCZ12" s="46"/>
      <c r="SDA12" s="46"/>
      <c r="SDB12" s="46"/>
      <c r="SDC12" s="46"/>
      <c r="SDD12" s="46"/>
      <c r="SDE12" s="46"/>
      <c r="SDF12" s="46"/>
      <c r="SDG12" s="46"/>
      <c r="SDH12" s="46"/>
      <c r="SDI12" s="46"/>
      <c r="SDJ12" s="46"/>
      <c r="SDK12" s="46"/>
      <c r="SDL12" s="46"/>
      <c r="SDM12" s="46"/>
      <c r="SDN12" s="46"/>
      <c r="SDO12" s="46"/>
      <c r="SDP12" s="46"/>
      <c r="SDQ12" s="46"/>
      <c r="SDR12" s="46"/>
      <c r="SDS12" s="46"/>
      <c r="SDT12" s="46"/>
      <c r="SDU12" s="46"/>
      <c r="SDV12" s="46"/>
      <c r="SDW12" s="46"/>
      <c r="SDX12" s="46"/>
      <c r="SDY12" s="46"/>
      <c r="SDZ12" s="46"/>
      <c r="SEA12" s="46"/>
      <c r="SEB12" s="46"/>
      <c r="SEC12" s="46"/>
      <c r="SED12" s="46"/>
      <c r="SEE12" s="46"/>
      <c r="SEF12" s="46"/>
      <c r="SEG12" s="46"/>
      <c r="SEH12" s="46"/>
      <c r="SEI12" s="46"/>
      <c r="SEJ12" s="46"/>
      <c r="SEK12" s="46"/>
      <c r="SEL12" s="46"/>
      <c r="SEM12" s="46"/>
      <c r="SEN12" s="46"/>
      <c r="SEO12" s="46"/>
      <c r="SEP12" s="46"/>
      <c r="SEQ12" s="46"/>
      <c r="SER12" s="46"/>
      <c r="SES12" s="46"/>
      <c r="SET12" s="46"/>
      <c r="SEU12" s="46"/>
      <c r="SEV12" s="46"/>
      <c r="SEW12" s="46"/>
      <c r="SEX12" s="46"/>
      <c r="SEY12" s="46"/>
      <c r="SEZ12" s="46"/>
      <c r="SFA12" s="46"/>
      <c r="SFB12" s="46"/>
      <c r="SFC12" s="46"/>
      <c r="SFD12" s="46"/>
      <c r="SFE12" s="46"/>
      <c r="SFF12" s="46"/>
      <c r="SFG12" s="46"/>
      <c r="SFH12" s="46"/>
      <c r="SFI12" s="46"/>
      <c r="SFJ12" s="46"/>
      <c r="SFK12" s="46"/>
      <c r="SFL12" s="46"/>
      <c r="SFM12" s="46"/>
      <c r="SFN12" s="46"/>
      <c r="SFO12" s="46"/>
      <c r="SFP12" s="46"/>
      <c r="SFQ12" s="46"/>
      <c r="SFR12" s="46"/>
      <c r="SFS12" s="46"/>
      <c r="SFT12" s="46"/>
      <c r="SFU12" s="46"/>
      <c r="SFV12" s="46"/>
      <c r="SFW12" s="46"/>
      <c r="SFX12" s="46"/>
      <c r="SFY12" s="46"/>
      <c r="SFZ12" s="46"/>
      <c r="SGA12" s="46"/>
      <c r="SGB12" s="46"/>
      <c r="SGC12" s="46"/>
      <c r="SGD12" s="46"/>
      <c r="SGE12" s="46"/>
      <c r="SGF12" s="46"/>
      <c r="SGG12" s="46"/>
      <c r="SGH12" s="46"/>
      <c r="SGI12" s="46"/>
      <c r="SGJ12" s="46"/>
      <c r="SGK12" s="46"/>
      <c r="SGL12" s="46"/>
      <c r="SGM12" s="46"/>
      <c r="SGN12" s="46"/>
      <c r="SGO12" s="46"/>
      <c r="SGP12" s="46"/>
      <c r="SGQ12" s="46"/>
      <c r="SGR12" s="46"/>
      <c r="SGS12" s="46"/>
      <c r="SGT12" s="46"/>
      <c r="SGU12" s="46"/>
      <c r="SGV12" s="46"/>
      <c r="SGW12" s="46"/>
      <c r="SGX12" s="46"/>
      <c r="SGY12" s="46"/>
      <c r="SGZ12" s="46"/>
      <c r="SHA12" s="46"/>
      <c r="SHB12" s="46"/>
      <c r="SHC12" s="46"/>
      <c r="SHD12" s="46"/>
      <c r="SHE12" s="46"/>
      <c r="SHF12" s="46"/>
      <c r="SHG12" s="46"/>
      <c r="SHH12" s="46"/>
      <c r="SHI12" s="46"/>
      <c r="SHJ12" s="46"/>
      <c r="SHK12" s="46"/>
      <c r="SHL12" s="46"/>
      <c r="SHM12" s="46"/>
      <c r="SHN12" s="46"/>
      <c r="SHO12" s="46"/>
      <c r="SHP12" s="46"/>
      <c r="SHQ12" s="46"/>
      <c r="SHR12" s="46"/>
      <c r="SHS12" s="46"/>
      <c r="SHT12" s="46"/>
      <c r="SHU12" s="46"/>
      <c r="SHV12" s="46"/>
      <c r="SHW12" s="46"/>
      <c r="SHX12" s="46"/>
      <c r="SHY12" s="46"/>
      <c r="SHZ12" s="46"/>
      <c r="SIA12" s="46"/>
      <c r="SIB12" s="46"/>
      <c r="SIC12" s="46"/>
      <c r="SID12" s="46"/>
      <c r="SIE12" s="46"/>
      <c r="SIF12" s="46"/>
      <c r="SIG12" s="46"/>
      <c r="SIH12" s="46"/>
      <c r="SII12" s="46"/>
      <c r="SIJ12" s="46"/>
      <c r="SIK12" s="46"/>
      <c r="SIL12" s="46"/>
      <c r="SIM12" s="46"/>
      <c r="SIN12" s="46"/>
      <c r="SIO12" s="46"/>
      <c r="SIP12" s="46"/>
      <c r="SIQ12" s="46"/>
      <c r="SIR12" s="46"/>
      <c r="SIS12" s="46"/>
      <c r="SIT12" s="46"/>
      <c r="SIU12" s="46"/>
      <c r="SIV12" s="46"/>
      <c r="SIW12" s="46"/>
      <c r="SIX12" s="46"/>
      <c r="SIY12" s="46"/>
      <c r="SIZ12" s="46"/>
      <c r="SJA12" s="46"/>
      <c r="SJB12" s="46"/>
      <c r="SJC12" s="46"/>
      <c r="SJD12" s="46"/>
      <c r="SJE12" s="46"/>
      <c r="SJF12" s="46"/>
      <c r="SJG12" s="46"/>
      <c r="SJH12" s="46"/>
      <c r="SJI12" s="46"/>
      <c r="SJJ12" s="46"/>
      <c r="SJK12" s="46"/>
      <c r="SJL12" s="46"/>
      <c r="SJM12" s="46"/>
      <c r="SJN12" s="46"/>
      <c r="SJO12" s="46"/>
      <c r="SJP12" s="46"/>
      <c r="SJQ12" s="46"/>
      <c r="SJR12" s="46"/>
      <c r="SJS12" s="46"/>
      <c r="SJT12" s="46"/>
      <c r="SJU12" s="46"/>
      <c r="SJV12" s="46"/>
      <c r="SJW12" s="46"/>
      <c r="SJX12" s="46"/>
      <c r="SJY12" s="46"/>
      <c r="SJZ12" s="46"/>
      <c r="SKA12" s="46"/>
      <c r="SKB12" s="46"/>
      <c r="SKC12" s="46"/>
      <c r="SKD12" s="46"/>
      <c r="SKE12" s="46"/>
      <c r="SKF12" s="46"/>
      <c r="SKG12" s="46"/>
      <c r="SKH12" s="46"/>
      <c r="SKI12" s="46"/>
      <c r="SKJ12" s="46"/>
      <c r="SKK12" s="46"/>
      <c r="SKL12" s="46"/>
      <c r="SKM12" s="46"/>
      <c r="SKN12" s="46"/>
      <c r="SKO12" s="46"/>
      <c r="SKP12" s="46"/>
      <c r="SKQ12" s="46"/>
      <c r="SKR12" s="46"/>
      <c r="SKS12" s="46"/>
      <c r="SKT12" s="46"/>
      <c r="SKU12" s="46"/>
      <c r="SKV12" s="46"/>
      <c r="SKW12" s="46"/>
      <c r="SKX12" s="46"/>
      <c r="SKY12" s="46"/>
      <c r="SKZ12" s="46"/>
      <c r="SLA12" s="46"/>
      <c r="SLB12" s="46"/>
      <c r="SLC12" s="46"/>
      <c r="SLD12" s="46"/>
      <c r="SLE12" s="46"/>
      <c r="SLF12" s="46"/>
      <c r="SLG12" s="46"/>
      <c r="SLH12" s="46"/>
      <c r="SLI12" s="46"/>
      <c r="SLJ12" s="46"/>
      <c r="SLK12" s="46"/>
      <c r="SLL12" s="46"/>
      <c r="SLM12" s="46"/>
      <c r="SLN12" s="46"/>
      <c r="SLO12" s="46"/>
      <c r="SLP12" s="46"/>
      <c r="SLQ12" s="46"/>
      <c r="SLR12" s="46"/>
      <c r="SLS12" s="46"/>
      <c r="SLT12" s="46"/>
      <c r="SLU12" s="46"/>
      <c r="SLV12" s="46"/>
      <c r="SLW12" s="46"/>
      <c r="SLX12" s="46"/>
      <c r="SLY12" s="46"/>
      <c r="SLZ12" s="46"/>
      <c r="SMA12" s="46"/>
      <c r="SMB12" s="46"/>
      <c r="SMC12" s="46"/>
      <c r="SMD12" s="46"/>
      <c r="SME12" s="46"/>
      <c r="SMF12" s="46"/>
      <c r="SMG12" s="46"/>
      <c r="SMH12" s="46"/>
      <c r="SMI12" s="46"/>
      <c r="SMJ12" s="46"/>
      <c r="SMK12" s="46"/>
      <c r="SML12" s="46"/>
      <c r="SMM12" s="46"/>
      <c r="SMN12" s="46"/>
      <c r="SMO12" s="46"/>
      <c r="SMP12" s="46"/>
      <c r="SMQ12" s="46"/>
      <c r="SMR12" s="46"/>
      <c r="SMS12" s="46"/>
      <c r="SMT12" s="46"/>
      <c r="SMU12" s="46"/>
      <c r="SMV12" s="46"/>
      <c r="SMW12" s="46"/>
      <c r="SMX12" s="46"/>
      <c r="SMY12" s="46"/>
      <c r="SMZ12" s="46"/>
      <c r="SNA12" s="46"/>
      <c r="SNB12" s="46"/>
      <c r="SNC12" s="46"/>
      <c r="SND12" s="46"/>
      <c r="SNE12" s="46"/>
      <c r="SNF12" s="46"/>
      <c r="SNG12" s="46"/>
      <c r="SNH12" s="46"/>
      <c r="SNI12" s="46"/>
      <c r="SNJ12" s="46"/>
      <c r="SNK12" s="46"/>
      <c r="SNL12" s="46"/>
      <c r="SNM12" s="46"/>
      <c r="SNN12" s="46"/>
      <c r="SNO12" s="46"/>
      <c r="SNP12" s="46"/>
      <c r="SNQ12" s="46"/>
      <c r="SNR12" s="46"/>
      <c r="SNS12" s="46"/>
      <c r="SNT12" s="46"/>
      <c r="SNU12" s="46"/>
      <c r="SNV12" s="46"/>
      <c r="SNW12" s="46"/>
      <c r="SNX12" s="46"/>
      <c r="SNY12" s="46"/>
      <c r="SNZ12" s="46"/>
      <c r="SOA12" s="46"/>
      <c r="SOB12" s="46"/>
      <c r="SOC12" s="46"/>
      <c r="SOD12" s="46"/>
      <c r="SOE12" s="46"/>
      <c r="SOF12" s="46"/>
      <c r="SOG12" s="46"/>
      <c r="SOH12" s="46"/>
      <c r="SOI12" s="46"/>
      <c r="SOJ12" s="46"/>
      <c r="SOK12" s="46"/>
      <c r="SOL12" s="46"/>
      <c r="SOM12" s="46"/>
      <c r="SON12" s="46"/>
      <c r="SOO12" s="46"/>
      <c r="SOP12" s="46"/>
      <c r="SOQ12" s="46"/>
      <c r="SOR12" s="46"/>
      <c r="SOS12" s="46"/>
      <c r="SOT12" s="46"/>
      <c r="SOU12" s="46"/>
      <c r="SOV12" s="46"/>
      <c r="SOW12" s="46"/>
      <c r="SOX12" s="46"/>
      <c r="SOY12" s="46"/>
      <c r="SOZ12" s="46"/>
      <c r="SPA12" s="46"/>
      <c r="SPB12" s="46"/>
      <c r="SPC12" s="46"/>
      <c r="SPD12" s="46"/>
      <c r="SPE12" s="46"/>
      <c r="SPF12" s="46"/>
      <c r="SPG12" s="46"/>
      <c r="SPH12" s="46"/>
      <c r="SPI12" s="46"/>
      <c r="SPJ12" s="46"/>
      <c r="SPK12" s="46"/>
      <c r="SPL12" s="46"/>
      <c r="SPM12" s="46"/>
      <c r="SPN12" s="46"/>
      <c r="SPO12" s="46"/>
      <c r="SPP12" s="46"/>
      <c r="SPQ12" s="46"/>
      <c r="SPR12" s="46"/>
      <c r="SPS12" s="46"/>
      <c r="SPT12" s="46"/>
      <c r="SPU12" s="46"/>
      <c r="SPV12" s="46"/>
      <c r="SPW12" s="46"/>
      <c r="SPX12" s="46"/>
      <c r="SPY12" s="46"/>
      <c r="SPZ12" s="46"/>
      <c r="SQA12" s="46"/>
      <c r="SQB12" s="46"/>
      <c r="SQC12" s="46"/>
      <c r="SQD12" s="46"/>
      <c r="SQE12" s="46"/>
      <c r="SQF12" s="46"/>
      <c r="SQG12" s="46"/>
      <c r="SQH12" s="46"/>
      <c r="SQI12" s="46"/>
      <c r="SQJ12" s="46"/>
      <c r="SQK12" s="46"/>
      <c r="SQL12" s="46"/>
      <c r="SQM12" s="46"/>
      <c r="SQN12" s="46"/>
      <c r="SQO12" s="46"/>
      <c r="SQP12" s="46"/>
      <c r="SQQ12" s="46"/>
      <c r="SQR12" s="46"/>
      <c r="SQS12" s="46"/>
      <c r="SQT12" s="46"/>
      <c r="SQU12" s="46"/>
      <c r="SQV12" s="46"/>
      <c r="SQW12" s="46"/>
      <c r="SQX12" s="46"/>
      <c r="SQY12" s="46"/>
      <c r="SQZ12" s="46"/>
      <c r="SRA12" s="46"/>
      <c r="SRB12" s="46"/>
      <c r="SRC12" s="46"/>
      <c r="SRD12" s="46"/>
      <c r="SRE12" s="46"/>
      <c r="SRF12" s="46"/>
      <c r="SRG12" s="46"/>
      <c r="SRH12" s="46"/>
      <c r="SRI12" s="46"/>
      <c r="SRJ12" s="46"/>
      <c r="SRK12" s="46"/>
      <c r="SRL12" s="46"/>
      <c r="SRM12" s="46"/>
      <c r="SRN12" s="46"/>
      <c r="SRO12" s="46"/>
      <c r="SRP12" s="46"/>
      <c r="SRQ12" s="46"/>
      <c r="SRR12" s="46"/>
      <c r="SRS12" s="46"/>
      <c r="SRT12" s="46"/>
      <c r="SRU12" s="46"/>
      <c r="SRV12" s="46"/>
      <c r="SRW12" s="46"/>
      <c r="SRX12" s="46"/>
      <c r="SRY12" s="46"/>
      <c r="SRZ12" s="46"/>
      <c r="SSA12" s="46"/>
      <c r="SSB12" s="46"/>
      <c r="SSC12" s="46"/>
      <c r="SSD12" s="46"/>
      <c r="SSE12" s="46"/>
      <c r="SSF12" s="46"/>
      <c r="SSG12" s="46"/>
      <c r="SSH12" s="46"/>
      <c r="SSI12" s="46"/>
      <c r="SSJ12" s="46"/>
      <c r="SSK12" s="46"/>
      <c r="SSL12" s="46"/>
      <c r="SSM12" s="46"/>
      <c r="SSN12" s="46"/>
      <c r="SSO12" s="46"/>
      <c r="SSP12" s="46"/>
      <c r="SSQ12" s="46"/>
      <c r="SSR12" s="46"/>
      <c r="SSS12" s="46"/>
      <c r="SST12" s="46"/>
      <c r="SSU12" s="46"/>
      <c r="SSV12" s="46"/>
      <c r="SSW12" s="46"/>
      <c r="SSX12" s="46"/>
      <c r="SSY12" s="46"/>
      <c r="SSZ12" s="46"/>
      <c r="STA12" s="46"/>
      <c r="STB12" s="46"/>
      <c r="STC12" s="46"/>
      <c r="STD12" s="46"/>
      <c r="STE12" s="46"/>
      <c r="STF12" s="46"/>
      <c r="STG12" s="46"/>
      <c r="STH12" s="46"/>
      <c r="STI12" s="46"/>
      <c r="STJ12" s="46"/>
      <c r="STK12" s="46"/>
      <c r="STL12" s="46"/>
      <c r="STM12" s="46"/>
      <c r="STN12" s="46"/>
      <c r="STO12" s="46"/>
      <c r="STP12" s="46"/>
      <c r="STQ12" s="46"/>
      <c r="STR12" s="46"/>
      <c r="STS12" s="46"/>
      <c r="STT12" s="46"/>
      <c r="STU12" s="46"/>
      <c r="STV12" s="46"/>
      <c r="STW12" s="46"/>
      <c r="STX12" s="46"/>
      <c r="STY12" s="46"/>
      <c r="STZ12" s="46"/>
      <c r="SUA12" s="46"/>
      <c r="SUB12" s="46"/>
      <c r="SUC12" s="46"/>
      <c r="SUD12" s="46"/>
      <c r="SUE12" s="46"/>
      <c r="SUF12" s="46"/>
      <c r="SUG12" s="46"/>
      <c r="SUH12" s="46"/>
      <c r="SUI12" s="46"/>
      <c r="SUJ12" s="46"/>
      <c r="SUK12" s="46"/>
      <c r="SUL12" s="46"/>
      <c r="SUM12" s="46"/>
      <c r="SUN12" s="46"/>
      <c r="SUO12" s="46"/>
      <c r="SUP12" s="46"/>
      <c r="SUQ12" s="46"/>
      <c r="SUR12" s="46"/>
      <c r="SUS12" s="46"/>
      <c r="SUT12" s="46"/>
      <c r="SUU12" s="46"/>
      <c r="SUV12" s="46"/>
      <c r="SUW12" s="46"/>
      <c r="SUX12" s="46"/>
      <c r="SUY12" s="46"/>
      <c r="SUZ12" s="46"/>
      <c r="SVA12" s="46"/>
      <c r="SVB12" s="46"/>
      <c r="SVC12" s="46"/>
      <c r="SVD12" s="46"/>
      <c r="SVE12" s="46"/>
      <c r="SVF12" s="46"/>
      <c r="SVG12" s="46"/>
      <c r="SVH12" s="46"/>
      <c r="SVI12" s="46"/>
      <c r="SVJ12" s="46"/>
      <c r="SVK12" s="46"/>
      <c r="SVL12" s="46"/>
      <c r="SVM12" s="46"/>
      <c r="SVN12" s="46"/>
      <c r="SVO12" s="46"/>
      <c r="SVP12" s="46"/>
      <c r="SVQ12" s="46"/>
      <c r="SVR12" s="46"/>
      <c r="SVS12" s="46"/>
      <c r="SVT12" s="46"/>
      <c r="SVU12" s="46"/>
      <c r="SVV12" s="46"/>
      <c r="SVW12" s="46"/>
      <c r="SVX12" s="46"/>
      <c r="SVY12" s="46"/>
      <c r="SVZ12" s="46"/>
      <c r="SWA12" s="46"/>
      <c r="SWB12" s="46"/>
      <c r="SWC12" s="46"/>
      <c r="SWD12" s="46"/>
      <c r="SWE12" s="46"/>
      <c r="SWF12" s="46"/>
      <c r="SWG12" s="46"/>
      <c r="SWH12" s="46"/>
      <c r="SWI12" s="46"/>
      <c r="SWJ12" s="46"/>
      <c r="SWK12" s="46"/>
      <c r="SWL12" s="46"/>
      <c r="SWM12" s="46"/>
      <c r="SWN12" s="46"/>
      <c r="SWO12" s="46"/>
      <c r="SWP12" s="46"/>
      <c r="SWQ12" s="46"/>
      <c r="SWR12" s="46"/>
      <c r="SWS12" s="46"/>
      <c r="SWT12" s="46"/>
      <c r="SWU12" s="46"/>
      <c r="SWV12" s="46"/>
      <c r="SWW12" s="46"/>
      <c r="SWX12" s="46"/>
      <c r="SWY12" s="46"/>
      <c r="SWZ12" s="46"/>
      <c r="SXA12" s="46"/>
      <c r="SXB12" s="46"/>
      <c r="SXC12" s="46"/>
      <c r="SXD12" s="46"/>
      <c r="SXE12" s="46"/>
      <c r="SXF12" s="46"/>
      <c r="SXG12" s="46"/>
      <c r="SXH12" s="46"/>
      <c r="SXI12" s="46"/>
      <c r="SXJ12" s="46"/>
      <c r="SXK12" s="46"/>
      <c r="SXL12" s="46"/>
      <c r="SXM12" s="46"/>
      <c r="SXN12" s="46"/>
      <c r="SXO12" s="46"/>
      <c r="SXP12" s="46"/>
      <c r="SXQ12" s="46"/>
      <c r="SXR12" s="46"/>
      <c r="SXS12" s="46"/>
      <c r="SXT12" s="46"/>
      <c r="SXU12" s="46"/>
      <c r="SXV12" s="46"/>
      <c r="SXW12" s="46"/>
      <c r="SXX12" s="46"/>
      <c r="SXY12" s="46"/>
      <c r="SXZ12" s="46"/>
      <c r="SYA12" s="46"/>
      <c r="SYB12" s="46"/>
      <c r="SYC12" s="46"/>
      <c r="SYD12" s="46"/>
      <c r="SYE12" s="46"/>
      <c r="SYF12" s="46"/>
      <c r="SYG12" s="46"/>
      <c r="SYH12" s="46"/>
      <c r="SYI12" s="46"/>
      <c r="SYJ12" s="46"/>
      <c r="SYK12" s="46"/>
      <c r="SYL12" s="46"/>
      <c r="SYM12" s="46"/>
      <c r="SYN12" s="46"/>
      <c r="SYO12" s="46"/>
      <c r="SYP12" s="46"/>
      <c r="SYQ12" s="46"/>
      <c r="SYR12" s="46"/>
      <c r="SYS12" s="46"/>
      <c r="SYT12" s="46"/>
      <c r="SYU12" s="46"/>
      <c r="SYV12" s="46"/>
      <c r="SYW12" s="46"/>
      <c r="SYX12" s="46"/>
      <c r="SYY12" s="46"/>
      <c r="SYZ12" s="46"/>
      <c r="SZA12" s="46"/>
      <c r="SZB12" s="46"/>
      <c r="SZC12" s="46"/>
      <c r="SZD12" s="46"/>
      <c r="SZE12" s="46"/>
      <c r="SZF12" s="46"/>
      <c r="SZG12" s="46"/>
      <c r="SZH12" s="46"/>
      <c r="SZI12" s="46"/>
      <c r="SZJ12" s="46"/>
      <c r="SZK12" s="46"/>
      <c r="SZL12" s="46"/>
      <c r="SZM12" s="46"/>
      <c r="SZN12" s="46"/>
      <c r="SZO12" s="46"/>
      <c r="SZP12" s="46"/>
      <c r="SZQ12" s="46"/>
      <c r="SZR12" s="46"/>
      <c r="SZS12" s="46"/>
      <c r="SZT12" s="46"/>
      <c r="SZU12" s="46"/>
      <c r="SZV12" s="46"/>
      <c r="SZW12" s="46"/>
      <c r="SZX12" s="46"/>
      <c r="SZY12" s="46"/>
      <c r="SZZ12" s="46"/>
      <c r="TAA12" s="46"/>
      <c r="TAB12" s="46"/>
      <c r="TAC12" s="46"/>
      <c r="TAD12" s="46"/>
      <c r="TAE12" s="46"/>
      <c r="TAF12" s="46"/>
      <c r="TAG12" s="46"/>
      <c r="TAH12" s="46"/>
      <c r="TAI12" s="46"/>
      <c r="TAJ12" s="46"/>
      <c r="TAK12" s="46"/>
      <c r="TAL12" s="46"/>
      <c r="TAM12" s="46"/>
      <c r="TAN12" s="46"/>
      <c r="TAO12" s="46"/>
      <c r="TAP12" s="46"/>
      <c r="TAQ12" s="46"/>
      <c r="TAR12" s="46"/>
      <c r="TAS12" s="46"/>
      <c r="TAT12" s="46"/>
      <c r="TAU12" s="46"/>
      <c r="TAV12" s="46"/>
      <c r="TAW12" s="46"/>
      <c r="TAX12" s="46"/>
      <c r="TAY12" s="46"/>
      <c r="TAZ12" s="46"/>
      <c r="TBA12" s="46"/>
      <c r="TBB12" s="46"/>
      <c r="TBC12" s="46"/>
      <c r="TBD12" s="46"/>
      <c r="TBE12" s="46"/>
      <c r="TBF12" s="46"/>
      <c r="TBG12" s="46"/>
      <c r="TBH12" s="46"/>
      <c r="TBI12" s="46"/>
      <c r="TBJ12" s="46"/>
      <c r="TBK12" s="46"/>
      <c r="TBL12" s="46"/>
      <c r="TBM12" s="46"/>
      <c r="TBN12" s="46"/>
      <c r="TBO12" s="46"/>
      <c r="TBP12" s="46"/>
      <c r="TBQ12" s="46"/>
      <c r="TBR12" s="46"/>
      <c r="TBS12" s="46"/>
      <c r="TBT12" s="46"/>
      <c r="TBU12" s="46"/>
      <c r="TBV12" s="46"/>
      <c r="TBW12" s="46"/>
      <c r="TBX12" s="46"/>
      <c r="TBY12" s="46"/>
      <c r="TBZ12" s="46"/>
      <c r="TCA12" s="46"/>
      <c r="TCB12" s="46"/>
      <c r="TCC12" s="46"/>
      <c r="TCD12" s="46"/>
      <c r="TCE12" s="46"/>
      <c r="TCF12" s="46"/>
      <c r="TCG12" s="46"/>
      <c r="TCH12" s="46"/>
      <c r="TCI12" s="46"/>
      <c r="TCJ12" s="46"/>
      <c r="TCK12" s="46"/>
      <c r="TCL12" s="46"/>
      <c r="TCM12" s="46"/>
      <c r="TCN12" s="46"/>
      <c r="TCO12" s="46"/>
      <c r="TCP12" s="46"/>
      <c r="TCQ12" s="46"/>
      <c r="TCR12" s="46"/>
      <c r="TCS12" s="46"/>
      <c r="TCT12" s="46"/>
      <c r="TCU12" s="46"/>
      <c r="TCV12" s="46"/>
      <c r="TCW12" s="46"/>
      <c r="TCX12" s="46"/>
      <c r="TCY12" s="46"/>
      <c r="TCZ12" s="46"/>
      <c r="TDA12" s="46"/>
      <c r="TDB12" s="46"/>
      <c r="TDC12" s="46"/>
      <c r="TDD12" s="46"/>
      <c r="TDE12" s="46"/>
      <c r="TDF12" s="46"/>
      <c r="TDG12" s="46"/>
      <c r="TDH12" s="46"/>
      <c r="TDI12" s="46"/>
      <c r="TDJ12" s="46"/>
      <c r="TDK12" s="46"/>
      <c r="TDL12" s="46"/>
      <c r="TDM12" s="46"/>
      <c r="TDN12" s="46"/>
      <c r="TDO12" s="46"/>
      <c r="TDP12" s="46"/>
      <c r="TDQ12" s="46"/>
      <c r="TDR12" s="46"/>
      <c r="TDS12" s="46"/>
      <c r="TDT12" s="46"/>
      <c r="TDU12" s="46"/>
      <c r="TDV12" s="46"/>
      <c r="TDW12" s="46"/>
      <c r="TDX12" s="46"/>
      <c r="TDY12" s="46"/>
      <c r="TDZ12" s="46"/>
      <c r="TEA12" s="46"/>
      <c r="TEB12" s="46"/>
      <c r="TEC12" s="46"/>
      <c r="TED12" s="46"/>
      <c r="TEE12" s="46"/>
      <c r="TEF12" s="46"/>
      <c r="TEG12" s="46"/>
      <c r="TEH12" s="46"/>
      <c r="TEI12" s="46"/>
      <c r="TEJ12" s="46"/>
      <c r="TEK12" s="46"/>
      <c r="TEL12" s="46"/>
      <c r="TEM12" s="46"/>
      <c r="TEN12" s="46"/>
      <c r="TEO12" s="46"/>
      <c r="TEP12" s="46"/>
      <c r="TEQ12" s="46"/>
      <c r="TER12" s="46"/>
      <c r="TES12" s="46"/>
      <c r="TET12" s="46"/>
      <c r="TEU12" s="46"/>
      <c r="TEV12" s="46"/>
      <c r="TEW12" s="46"/>
      <c r="TEX12" s="46"/>
      <c r="TEY12" s="46"/>
      <c r="TEZ12" s="46"/>
      <c r="TFA12" s="46"/>
      <c r="TFB12" s="46"/>
      <c r="TFC12" s="46"/>
      <c r="TFD12" s="46"/>
      <c r="TFE12" s="46"/>
      <c r="TFF12" s="46"/>
      <c r="TFG12" s="46"/>
      <c r="TFH12" s="46"/>
      <c r="TFI12" s="46"/>
      <c r="TFJ12" s="46"/>
      <c r="TFK12" s="46"/>
      <c r="TFL12" s="46"/>
      <c r="TFM12" s="46"/>
      <c r="TFN12" s="46"/>
      <c r="TFO12" s="46"/>
      <c r="TFP12" s="46"/>
      <c r="TFQ12" s="46"/>
      <c r="TFR12" s="46"/>
      <c r="TFS12" s="46"/>
      <c r="TFT12" s="46"/>
      <c r="TFU12" s="46"/>
      <c r="TFV12" s="46"/>
      <c r="TFW12" s="46"/>
      <c r="TFX12" s="46"/>
      <c r="TFY12" s="46"/>
      <c r="TFZ12" s="46"/>
      <c r="TGA12" s="46"/>
      <c r="TGB12" s="46"/>
      <c r="TGC12" s="46"/>
      <c r="TGD12" s="46"/>
      <c r="TGE12" s="46"/>
      <c r="TGF12" s="46"/>
      <c r="TGG12" s="46"/>
      <c r="TGH12" s="46"/>
      <c r="TGI12" s="46"/>
      <c r="TGJ12" s="46"/>
      <c r="TGK12" s="46"/>
      <c r="TGL12" s="46"/>
      <c r="TGM12" s="46"/>
      <c r="TGN12" s="46"/>
      <c r="TGO12" s="46"/>
      <c r="TGP12" s="46"/>
      <c r="TGQ12" s="46"/>
      <c r="TGR12" s="46"/>
      <c r="TGS12" s="46"/>
      <c r="TGT12" s="46"/>
      <c r="TGU12" s="46"/>
      <c r="TGV12" s="46"/>
      <c r="TGW12" s="46"/>
      <c r="TGX12" s="46"/>
      <c r="TGY12" s="46"/>
      <c r="TGZ12" s="46"/>
      <c r="THA12" s="46"/>
      <c r="THB12" s="46"/>
      <c r="THC12" s="46"/>
      <c r="THD12" s="46"/>
      <c r="THE12" s="46"/>
      <c r="THF12" s="46"/>
      <c r="THG12" s="46"/>
      <c r="THH12" s="46"/>
      <c r="THI12" s="46"/>
      <c r="THJ12" s="46"/>
      <c r="THK12" s="46"/>
      <c r="THL12" s="46"/>
      <c r="THM12" s="46"/>
      <c r="THN12" s="46"/>
      <c r="THO12" s="46"/>
      <c r="THP12" s="46"/>
      <c r="THQ12" s="46"/>
      <c r="THR12" s="46"/>
      <c r="THS12" s="46"/>
      <c r="THT12" s="46"/>
      <c r="THU12" s="46"/>
      <c r="THV12" s="46"/>
      <c r="THW12" s="46"/>
      <c r="THX12" s="46"/>
      <c r="THY12" s="46"/>
      <c r="THZ12" s="46"/>
      <c r="TIA12" s="46"/>
      <c r="TIB12" s="46"/>
      <c r="TIC12" s="46"/>
      <c r="TID12" s="46"/>
      <c r="TIE12" s="46"/>
      <c r="TIF12" s="46"/>
      <c r="TIG12" s="46"/>
      <c r="TIH12" s="46"/>
      <c r="TII12" s="46"/>
      <c r="TIJ12" s="46"/>
      <c r="TIK12" s="46"/>
      <c r="TIL12" s="46"/>
      <c r="TIM12" s="46"/>
      <c r="TIN12" s="46"/>
      <c r="TIO12" s="46"/>
      <c r="TIP12" s="46"/>
      <c r="TIQ12" s="46"/>
      <c r="TIR12" s="46"/>
      <c r="TIS12" s="46"/>
      <c r="TIT12" s="46"/>
      <c r="TIU12" s="46"/>
      <c r="TIV12" s="46"/>
      <c r="TIW12" s="46"/>
      <c r="TIX12" s="46"/>
      <c r="TIY12" s="46"/>
      <c r="TIZ12" s="46"/>
      <c r="TJA12" s="46"/>
      <c r="TJB12" s="46"/>
      <c r="TJC12" s="46"/>
      <c r="TJD12" s="46"/>
      <c r="TJE12" s="46"/>
      <c r="TJF12" s="46"/>
      <c r="TJG12" s="46"/>
      <c r="TJH12" s="46"/>
      <c r="TJI12" s="46"/>
      <c r="TJJ12" s="46"/>
      <c r="TJK12" s="46"/>
      <c r="TJL12" s="46"/>
      <c r="TJM12" s="46"/>
      <c r="TJN12" s="46"/>
      <c r="TJO12" s="46"/>
      <c r="TJP12" s="46"/>
      <c r="TJQ12" s="46"/>
      <c r="TJR12" s="46"/>
      <c r="TJS12" s="46"/>
      <c r="TJT12" s="46"/>
      <c r="TJU12" s="46"/>
      <c r="TJV12" s="46"/>
      <c r="TJW12" s="46"/>
      <c r="TJX12" s="46"/>
      <c r="TJY12" s="46"/>
      <c r="TJZ12" s="46"/>
      <c r="TKA12" s="46"/>
      <c r="TKB12" s="46"/>
      <c r="TKC12" s="46"/>
      <c r="TKD12" s="46"/>
      <c r="TKE12" s="46"/>
      <c r="TKF12" s="46"/>
      <c r="TKG12" s="46"/>
      <c r="TKH12" s="46"/>
      <c r="TKI12" s="46"/>
      <c r="TKJ12" s="46"/>
      <c r="TKK12" s="46"/>
      <c r="TKL12" s="46"/>
      <c r="TKM12" s="46"/>
      <c r="TKN12" s="46"/>
      <c r="TKO12" s="46"/>
      <c r="TKP12" s="46"/>
      <c r="TKQ12" s="46"/>
      <c r="TKR12" s="46"/>
      <c r="TKS12" s="46"/>
      <c r="TKT12" s="46"/>
      <c r="TKU12" s="46"/>
      <c r="TKV12" s="46"/>
      <c r="TKW12" s="46"/>
      <c r="TKX12" s="46"/>
      <c r="TKY12" s="46"/>
      <c r="TKZ12" s="46"/>
      <c r="TLA12" s="46"/>
      <c r="TLB12" s="46"/>
      <c r="TLC12" s="46"/>
      <c r="TLD12" s="46"/>
      <c r="TLE12" s="46"/>
      <c r="TLF12" s="46"/>
      <c r="TLG12" s="46"/>
      <c r="TLH12" s="46"/>
      <c r="TLI12" s="46"/>
      <c r="TLJ12" s="46"/>
      <c r="TLK12" s="46"/>
      <c r="TLL12" s="46"/>
      <c r="TLM12" s="46"/>
      <c r="TLN12" s="46"/>
      <c r="TLO12" s="46"/>
      <c r="TLP12" s="46"/>
      <c r="TLQ12" s="46"/>
      <c r="TLR12" s="46"/>
      <c r="TLS12" s="46"/>
      <c r="TLT12" s="46"/>
      <c r="TLU12" s="46"/>
      <c r="TLV12" s="46"/>
      <c r="TLW12" s="46"/>
      <c r="TLX12" s="46"/>
      <c r="TLY12" s="46"/>
      <c r="TLZ12" s="46"/>
      <c r="TMA12" s="46"/>
      <c r="TMB12" s="46"/>
      <c r="TMC12" s="46"/>
      <c r="TMD12" s="46"/>
      <c r="TME12" s="46"/>
      <c r="TMF12" s="46"/>
      <c r="TMG12" s="46"/>
      <c r="TMH12" s="46"/>
      <c r="TMI12" s="46"/>
      <c r="TMJ12" s="46"/>
      <c r="TMK12" s="46"/>
      <c r="TML12" s="46"/>
      <c r="TMM12" s="46"/>
      <c r="TMN12" s="46"/>
      <c r="TMO12" s="46"/>
      <c r="TMP12" s="46"/>
      <c r="TMQ12" s="46"/>
      <c r="TMR12" s="46"/>
      <c r="TMS12" s="46"/>
      <c r="TMT12" s="46"/>
      <c r="TMU12" s="46"/>
      <c r="TMV12" s="46"/>
      <c r="TMW12" s="46"/>
      <c r="TMX12" s="46"/>
      <c r="TMY12" s="46"/>
      <c r="TMZ12" s="46"/>
      <c r="TNA12" s="46"/>
      <c r="TNB12" s="46"/>
      <c r="TNC12" s="46"/>
      <c r="TND12" s="46"/>
      <c r="TNE12" s="46"/>
      <c r="TNF12" s="46"/>
      <c r="TNG12" s="46"/>
      <c r="TNH12" s="46"/>
      <c r="TNI12" s="46"/>
      <c r="TNJ12" s="46"/>
      <c r="TNK12" s="46"/>
      <c r="TNL12" s="46"/>
      <c r="TNM12" s="46"/>
      <c r="TNN12" s="46"/>
      <c r="TNO12" s="46"/>
      <c r="TNP12" s="46"/>
      <c r="TNQ12" s="46"/>
      <c r="TNR12" s="46"/>
      <c r="TNS12" s="46"/>
      <c r="TNT12" s="46"/>
      <c r="TNU12" s="46"/>
      <c r="TNV12" s="46"/>
      <c r="TNW12" s="46"/>
      <c r="TNX12" s="46"/>
      <c r="TNY12" s="46"/>
      <c r="TNZ12" s="46"/>
      <c r="TOA12" s="46"/>
      <c r="TOB12" s="46"/>
      <c r="TOC12" s="46"/>
      <c r="TOD12" s="46"/>
      <c r="TOE12" s="46"/>
      <c r="TOF12" s="46"/>
      <c r="TOG12" s="46"/>
      <c r="TOH12" s="46"/>
      <c r="TOI12" s="46"/>
      <c r="TOJ12" s="46"/>
      <c r="TOK12" s="46"/>
      <c r="TOL12" s="46"/>
      <c r="TOM12" s="46"/>
      <c r="TON12" s="46"/>
      <c r="TOO12" s="46"/>
      <c r="TOP12" s="46"/>
      <c r="TOQ12" s="46"/>
      <c r="TOR12" s="46"/>
      <c r="TOS12" s="46"/>
      <c r="TOT12" s="46"/>
      <c r="TOU12" s="46"/>
      <c r="TOV12" s="46"/>
      <c r="TOW12" s="46"/>
      <c r="TOX12" s="46"/>
      <c r="TOY12" s="46"/>
      <c r="TOZ12" s="46"/>
      <c r="TPA12" s="46"/>
      <c r="TPB12" s="46"/>
      <c r="TPC12" s="46"/>
      <c r="TPD12" s="46"/>
      <c r="TPE12" s="46"/>
      <c r="TPF12" s="46"/>
      <c r="TPG12" s="46"/>
      <c r="TPH12" s="46"/>
      <c r="TPI12" s="46"/>
      <c r="TPJ12" s="46"/>
      <c r="TPK12" s="46"/>
      <c r="TPL12" s="46"/>
      <c r="TPM12" s="46"/>
      <c r="TPN12" s="46"/>
      <c r="TPO12" s="46"/>
      <c r="TPP12" s="46"/>
      <c r="TPQ12" s="46"/>
      <c r="TPR12" s="46"/>
      <c r="TPS12" s="46"/>
      <c r="TPT12" s="46"/>
      <c r="TPU12" s="46"/>
      <c r="TPV12" s="46"/>
      <c r="TPW12" s="46"/>
      <c r="TPX12" s="46"/>
      <c r="TPY12" s="46"/>
      <c r="TPZ12" s="46"/>
      <c r="TQA12" s="46"/>
      <c r="TQB12" s="46"/>
      <c r="TQC12" s="46"/>
      <c r="TQD12" s="46"/>
      <c r="TQE12" s="46"/>
      <c r="TQF12" s="46"/>
      <c r="TQG12" s="46"/>
      <c r="TQH12" s="46"/>
      <c r="TQI12" s="46"/>
      <c r="TQJ12" s="46"/>
      <c r="TQK12" s="46"/>
      <c r="TQL12" s="46"/>
      <c r="TQM12" s="46"/>
      <c r="TQN12" s="46"/>
      <c r="TQO12" s="46"/>
      <c r="TQP12" s="46"/>
      <c r="TQQ12" s="46"/>
      <c r="TQR12" s="46"/>
      <c r="TQS12" s="46"/>
      <c r="TQT12" s="46"/>
      <c r="TQU12" s="46"/>
      <c r="TQV12" s="46"/>
      <c r="TQW12" s="46"/>
      <c r="TQX12" s="46"/>
      <c r="TQY12" s="46"/>
      <c r="TQZ12" s="46"/>
      <c r="TRA12" s="46"/>
      <c r="TRB12" s="46"/>
      <c r="TRC12" s="46"/>
      <c r="TRD12" s="46"/>
      <c r="TRE12" s="46"/>
      <c r="TRF12" s="46"/>
      <c r="TRG12" s="46"/>
      <c r="TRH12" s="46"/>
      <c r="TRI12" s="46"/>
      <c r="TRJ12" s="46"/>
      <c r="TRK12" s="46"/>
      <c r="TRL12" s="46"/>
      <c r="TRM12" s="46"/>
      <c r="TRN12" s="46"/>
      <c r="TRO12" s="46"/>
      <c r="TRP12" s="46"/>
      <c r="TRQ12" s="46"/>
      <c r="TRR12" s="46"/>
      <c r="TRS12" s="46"/>
      <c r="TRT12" s="46"/>
      <c r="TRU12" s="46"/>
      <c r="TRV12" s="46"/>
      <c r="TRW12" s="46"/>
      <c r="TRX12" s="46"/>
      <c r="TRY12" s="46"/>
      <c r="TRZ12" s="46"/>
      <c r="TSA12" s="46"/>
      <c r="TSB12" s="46"/>
      <c r="TSC12" s="46"/>
      <c r="TSD12" s="46"/>
      <c r="TSE12" s="46"/>
      <c r="TSF12" s="46"/>
      <c r="TSG12" s="46"/>
      <c r="TSH12" s="46"/>
      <c r="TSI12" s="46"/>
      <c r="TSJ12" s="46"/>
      <c r="TSK12" s="46"/>
      <c r="TSL12" s="46"/>
      <c r="TSM12" s="46"/>
      <c r="TSN12" s="46"/>
      <c r="TSO12" s="46"/>
      <c r="TSP12" s="46"/>
      <c r="TSQ12" s="46"/>
      <c r="TSR12" s="46"/>
      <c r="TSS12" s="46"/>
      <c r="TST12" s="46"/>
      <c r="TSU12" s="46"/>
      <c r="TSV12" s="46"/>
      <c r="TSW12" s="46"/>
      <c r="TSX12" s="46"/>
      <c r="TSY12" s="46"/>
      <c r="TSZ12" s="46"/>
      <c r="TTA12" s="46"/>
      <c r="TTB12" s="46"/>
      <c r="TTC12" s="46"/>
      <c r="TTD12" s="46"/>
      <c r="TTE12" s="46"/>
      <c r="TTF12" s="46"/>
      <c r="TTG12" s="46"/>
      <c r="TTH12" s="46"/>
      <c r="TTI12" s="46"/>
      <c r="TTJ12" s="46"/>
      <c r="TTK12" s="46"/>
      <c r="TTL12" s="46"/>
      <c r="TTM12" s="46"/>
      <c r="TTN12" s="46"/>
      <c r="TTO12" s="46"/>
      <c r="TTP12" s="46"/>
      <c r="TTQ12" s="46"/>
      <c r="TTR12" s="46"/>
      <c r="TTS12" s="46"/>
      <c r="TTT12" s="46"/>
      <c r="TTU12" s="46"/>
      <c r="TTV12" s="46"/>
      <c r="TTW12" s="46"/>
      <c r="TTX12" s="46"/>
      <c r="TTY12" s="46"/>
      <c r="TTZ12" s="46"/>
      <c r="TUA12" s="46"/>
      <c r="TUB12" s="46"/>
      <c r="TUC12" s="46"/>
      <c r="TUD12" s="46"/>
      <c r="TUE12" s="46"/>
      <c r="TUF12" s="46"/>
      <c r="TUG12" s="46"/>
      <c r="TUH12" s="46"/>
      <c r="TUI12" s="46"/>
      <c r="TUJ12" s="46"/>
      <c r="TUK12" s="46"/>
      <c r="TUL12" s="46"/>
      <c r="TUM12" s="46"/>
      <c r="TUN12" s="46"/>
      <c r="TUO12" s="46"/>
      <c r="TUP12" s="46"/>
      <c r="TUQ12" s="46"/>
      <c r="TUR12" s="46"/>
      <c r="TUS12" s="46"/>
      <c r="TUT12" s="46"/>
      <c r="TUU12" s="46"/>
      <c r="TUV12" s="46"/>
      <c r="TUW12" s="46"/>
      <c r="TUX12" s="46"/>
      <c r="TUY12" s="46"/>
      <c r="TUZ12" s="46"/>
      <c r="TVA12" s="46"/>
      <c r="TVB12" s="46"/>
      <c r="TVC12" s="46"/>
      <c r="TVD12" s="46"/>
      <c r="TVE12" s="46"/>
      <c r="TVF12" s="46"/>
      <c r="TVG12" s="46"/>
      <c r="TVH12" s="46"/>
      <c r="TVI12" s="46"/>
      <c r="TVJ12" s="46"/>
      <c r="TVK12" s="46"/>
      <c r="TVL12" s="46"/>
      <c r="TVM12" s="46"/>
      <c r="TVN12" s="46"/>
      <c r="TVO12" s="46"/>
      <c r="TVP12" s="46"/>
      <c r="TVQ12" s="46"/>
      <c r="TVR12" s="46"/>
      <c r="TVS12" s="46"/>
      <c r="TVT12" s="46"/>
      <c r="TVU12" s="46"/>
      <c r="TVV12" s="46"/>
      <c r="TVW12" s="46"/>
      <c r="TVX12" s="46"/>
      <c r="TVY12" s="46"/>
      <c r="TVZ12" s="46"/>
      <c r="TWA12" s="46"/>
      <c r="TWB12" s="46"/>
      <c r="TWC12" s="46"/>
      <c r="TWD12" s="46"/>
      <c r="TWE12" s="46"/>
      <c r="TWF12" s="46"/>
      <c r="TWG12" s="46"/>
      <c r="TWH12" s="46"/>
      <c r="TWI12" s="46"/>
      <c r="TWJ12" s="46"/>
      <c r="TWK12" s="46"/>
      <c r="TWL12" s="46"/>
      <c r="TWM12" s="46"/>
      <c r="TWN12" s="46"/>
      <c r="TWO12" s="46"/>
      <c r="TWP12" s="46"/>
      <c r="TWQ12" s="46"/>
      <c r="TWR12" s="46"/>
      <c r="TWS12" s="46"/>
      <c r="TWT12" s="46"/>
      <c r="TWU12" s="46"/>
      <c r="TWV12" s="46"/>
      <c r="TWW12" s="46"/>
      <c r="TWX12" s="46"/>
      <c r="TWY12" s="46"/>
      <c r="TWZ12" s="46"/>
      <c r="TXA12" s="46"/>
      <c r="TXB12" s="46"/>
      <c r="TXC12" s="46"/>
      <c r="TXD12" s="46"/>
      <c r="TXE12" s="46"/>
      <c r="TXF12" s="46"/>
      <c r="TXG12" s="46"/>
      <c r="TXH12" s="46"/>
      <c r="TXI12" s="46"/>
      <c r="TXJ12" s="46"/>
      <c r="TXK12" s="46"/>
      <c r="TXL12" s="46"/>
      <c r="TXM12" s="46"/>
      <c r="TXN12" s="46"/>
      <c r="TXO12" s="46"/>
      <c r="TXP12" s="46"/>
      <c r="TXQ12" s="46"/>
      <c r="TXR12" s="46"/>
      <c r="TXS12" s="46"/>
      <c r="TXT12" s="46"/>
      <c r="TXU12" s="46"/>
      <c r="TXV12" s="46"/>
      <c r="TXW12" s="46"/>
      <c r="TXX12" s="46"/>
      <c r="TXY12" s="46"/>
      <c r="TXZ12" s="46"/>
      <c r="TYA12" s="46"/>
      <c r="TYB12" s="46"/>
      <c r="TYC12" s="46"/>
      <c r="TYD12" s="46"/>
      <c r="TYE12" s="46"/>
      <c r="TYF12" s="46"/>
      <c r="TYG12" s="46"/>
      <c r="TYH12" s="46"/>
      <c r="TYI12" s="46"/>
      <c r="TYJ12" s="46"/>
      <c r="TYK12" s="46"/>
      <c r="TYL12" s="46"/>
      <c r="TYM12" s="46"/>
      <c r="TYN12" s="46"/>
      <c r="TYO12" s="46"/>
      <c r="TYP12" s="46"/>
      <c r="TYQ12" s="46"/>
      <c r="TYR12" s="46"/>
      <c r="TYS12" s="46"/>
      <c r="TYT12" s="46"/>
      <c r="TYU12" s="46"/>
      <c r="TYV12" s="46"/>
      <c r="TYW12" s="46"/>
      <c r="TYX12" s="46"/>
      <c r="TYY12" s="46"/>
      <c r="TYZ12" s="46"/>
      <c r="TZA12" s="46"/>
      <c r="TZB12" s="46"/>
      <c r="TZC12" s="46"/>
      <c r="TZD12" s="46"/>
      <c r="TZE12" s="46"/>
      <c r="TZF12" s="46"/>
      <c r="TZG12" s="46"/>
      <c r="TZH12" s="46"/>
      <c r="TZI12" s="46"/>
      <c r="TZJ12" s="46"/>
      <c r="TZK12" s="46"/>
      <c r="TZL12" s="46"/>
      <c r="TZM12" s="46"/>
      <c r="TZN12" s="46"/>
      <c r="TZO12" s="46"/>
      <c r="TZP12" s="46"/>
      <c r="TZQ12" s="46"/>
      <c r="TZR12" s="46"/>
      <c r="TZS12" s="46"/>
      <c r="TZT12" s="46"/>
      <c r="TZU12" s="46"/>
      <c r="TZV12" s="46"/>
      <c r="TZW12" s="46"/>
      <c r="TZX12" s="46"/>
      <c r="TZY12" s="46"/>
      <c r="TZZ12" s="46"/>
      <c r="UAA12" s="46"/>
      <c r="UAB12" s="46"/>
      <c r="UAC12" s="46"/>
      <c r="UAD12" s="46"/>
      <c r="UAE12" s="46"/>
      <c r="UAF12" s="46"/>
      <c r="UAG12" s="46"/>
      <c r="UAH12" s="46"/>
      <c r="UAI12" s="46"/>
      <c r="UAJ12" s="46"/>
      <c r="UAK12" s="46"/>
      <c r="UAL12" s="46"/>
      <c r="UAM12" s="46"/>
      <c r="UAN12" s="46"/>
      <c r="UAO12" s="46"/>
      <c r="UAP12" s="46"/>
      <c r="UAQ12" s="46"/>
      <c r="UAR12" s="46"/>
      <c r="UAS12" s="46"/>
      <c r="UAT12" s="46"/>
      <c r="UAU12" s="46"/>
      <c r="UAV12" s="46"/>
      <c r="UAW12" s="46"/>
      <c r="UAX12" s="46"/>
      <c r="UAY12" s="46"/>
      <c r="UAZ12" s="46"/>
      <c r="UBA12" s="46"/>
      <c r="UBB12" s="46"/>
      <c r="UBC12" s="46"/>
      <c r="UBD12" s="46"/>
      <c r="UBE12" s="46"/>
      <c r="UBF12" s="46"/>
      <c r="UBG12" s="46"/>
      <c r="UBH12" s="46"/>
      <c r="UBI12" s="46"/>
      <c r="UBJ12" s="46"/>
      <c r="UBK12" s="46"/>
      <c r="UBL12" s="46"/>
      <c r="UBM12" s="46"/>
      <c r="UBN12" s="46"/>
      <c r="UBO12" s="46"/>
      <c r="UBP12" s="46"/>
      <c r="UBQ12" s="46"/>
      <c r="UBR12" s="46"/>
      <c r="UBS12" s="46"/>
      <c r="UBT12" s="46"/>
      <c r="UBU12" s="46"/>
      <c r="UBV12" s="46"/>
      <c r="UBW12" s="46"/>
      <c r="UBX12" s="46"/>
      <c r="UBY12" s="46"/>
      <c r="UBZ12" s="46"/>
      <c r="UCA12" s="46"/>
      <c r="UCB12" s="46"/>
      <c r="UCC12" s="46"/>
      <c r="UCD12" s="46"/>
      <c r="UCE12" s="46"/>
      <c r="UCF12" s="46"/>
      <c r="UCG12" s="46"/>
      <c r="UCH12" s="46"/>
      <c r="UCI12" s="46"/>
      <c r="UCJ12" s="46"/>
      <c r="UCK12" s="46"/>
      <c r="UCL12" s="46"/>
      <c r="UCM12" s="46"/>
      <c r="UCN12" s="46"/>
      <c r="UCO12" s="46"/>
      <c r="UCP12" s="46"/>
      <c r="UCQ12" s="46"/>
      <c r="UCR12" s="46"/>
      <c r="UCS12" s="46"/>
      <c r="UCT12" s="46"/>
      <c r="UCU12" s="46"/>
      <c r="UCV12" s="46"/>
      <c r="UCW12" s="46"/>
      <c r="UCX12" s="46"/>
      <c r="UCY12" s="46"/>
      <c r="UCZ12" s="46"/>
      <c r="UDA12" s="46"/>
      <c r="UDB12" s="46"/>
      <c r="UDC12" s="46"/>
      <c r="UDD12" s="46"/>
      <c r="UDE12" s="46"/>
      <c r="UDF12" s="46"/>
      <c r="UDG12" s="46"/>
      <c r="UDH12" s="46"/>
      <c r="UDI12" s="46"/>
      <c r="UDJ12" s="46"/>
      <c r="UDK12" s="46"/>
      <c r="UDL12" s="46"/>
      <c r="UDM12" s="46"/>
      <c r="UDN12" s="46"/>
      <c r="UDO12" s="46"/>
      <c r="UDP12" s="46"/>
      <c r="UDQ12" s="46"/>
      <c r="UDR12" s="46"/>
      <c r="UDS12" s="46"/>
      <c r="UDT12" s="46"/>
      <c r="UDU12" s="46"/>
      <c r="UDV12" s="46"/>
      <c r="UDW12" s="46"/>
      <c r="UDX12" s="46"/>
      <c r="UDY12" s="46"/>
      <c r="UDZ12" s="46"/>
      <c r="UEA12" s="46"/>
      <c r="UEB12" s="46"/>
      <c r="UEC12" s="46"/>
      <c r="UED12" s="46"/>
      <c r="UEE12" s="46"/>
      <c r="UEF12" s="46"/>
      <c r="UEG12" s="46"/>
      <c r="UEH12" s="46"/>
      <c r="UEI12" s="46"/>
      <c r="UEJ12" s="46"/>
      <c r="UEK12" s="46"/>
      <c r="UEL12" s="46"/>
      <c r="UEM12" s="46"/>
      <c r="UEN12" s="46"/>
      <c r="UEO12" s="46"/>
      <c r="UEP12" s="46"/>
      <c r="UEQ12" s="46"/>
      <c r="UER12" s="46"/>
      <c r="UES12" s="46"/>
      <c r="UET12" s="46"/>
      <c r="UEU12" s="46"/>
      <c r="UEV12" s="46"/>
      <c r="UEW12" s="46"/>
      <c r="UEX12" s="46"/>
      <c r="UEY12" s="46"/>
      <c r="UEZ12" s="46"/>
      <c r="UFA12" s="46"/>
      <c r="UFB12" s="46"/>
      <c r="UFC12" s="46"/>
      <c r="UFD12" s="46"/>
      <c r="UFE12" s="46"/>
      <c r="UFF12" s="46"/>
      <c r="UFG12" s="46"/>
      <c r="UFH12" s="46"/>
      <c r="UFI12" s="46"/>
      <c r="UFJ12" s="46"/>
      <c r="UFK12" s="46"/>
      <c r="UFL12" s="46"/>
      <c r="UFM12" s="46"/>
      <c r="UFN12" s="46"/>
      <c r="UFO12" s="46"/>
      <c r="UFP12" s="46"/>
      <c r="UFQ12" s="46"/>
      <c r="UFR12" s="46"/>
      <c r="UFS12" s="46"/>
      <c r="UFT12" s="46"/>
      <c r="UFU12" s="46"/>
      <c r="UFV12" s="46"/>
      <c r="UFW12" s="46"/>
      <c r="UFX12" s="46"/>
      <c r="UFY12" s="46"/>
      <c r="UFZ12" s="46"/>
      <c r="UGA12" s="46"/>
      <c r="UGB12" s="46"/>
      <c r="UGC12" s="46"/>
      <c r="UGD12" s="46"/>
      <c r="UGE12" s="46"/>
      <c r="UGF12" s="46"/>
      <c r="UGG12" s="46"/>
      <c r="UGH12" s="46"/>
      <c r="UGI12" s="46"/>
      <c r="UGJ12" s="46"/>
      <c r="UGK12" s="46"/>
      <c r="UGL12" s="46"/>
      <c r="UGM12" s="46"/>
      <c r="UGN12" s="46"/>
      <c r="UGO12" s="46"/>
      <c r="UGP12" s="46"/>
      <c r="UGQ12" s="46"/>
      <c r="UGR12" s="46"/>
      <c r="UGS12" s="46"/>
      <c r="UGT12" s="46"/>
      <c r="UGU12" s="46"/>
      <c r="UGV12" s="46"/>
      <c r="UGW12" s="46"/>
      <c r="UGX12" s="46"/>
      <c r="UGY12" s="46"/>
      <c r="UGZ12" s="46"/>
      <c r="UHA12" s="46"/>
      <c r="UHB12" s="46"/>
      <c r="UHC12" s="46"/>
      <c r="UHD12" s="46"/>
      <c r="UHE12" s="46"/>
      <c r="UHF12" s="46"/>
      <c r="UHG12" s="46"/>
      <c r="UHH12" s="46"/>
      <c r="UHI12" s="46"/>
      <c r="UHJ12" s="46"/>
      <c r="UHK12" s="46"/>
      <c r="UHL12" s="46"/>
      <c r="UHM12" s="46"/>
      <c r="UHN12" s="46"/>
      <c r="UHO12" s="46"/>
      <c r="UHP12" s="46"/>
      <c r="UHQ12" s="46"/>
      <c r="UHR12" s="46"/>
      <c r="UHS12" s="46"/>
      <c r="UHT12" s="46"/>
      <c r="UHU12" s="46"/>
      <c r="UHV12" s="46"/>
      <c r="UHW12" s="46"/>
      <c r="UHX12" s="46"/>
      <c r="UHY12" s="46"/>
      <c r="UHZ12" s="46"/>
      <c r="UIA12" s="46"/>
      <c r="UIB12" s="46"/>
      <c r="UIC12" s="46"/>
      <c r="UID12" s="46"/>
      <c r="UIE12" s="46"/>
      <c r="UIF12" s="46"/>
      <c r="UIG12" s="46"/>
      <c r="UIH12" s="46"/>
      <c r="UII12" s="46"/>
      <c r="UIJ12" s="46"/>
      <c r="UIK12" s="46"/>
      <c r="UIL12" s="46"/>
      <c r="UIM12" s="46"/>
      <c r="UIN12" s="46"/>
      <c r="UIO12" s="46"/>
      <c r="UIP12" s="46"/>
      <c r="UIQ12" s="46"/>
      <c r="UIR12" s="46"/>
      <c r="UIS12" s="46"/>
      <c r="UIT12" s="46"/>
      <c r="UIU12" s="46"/>
      <c r="UIV12" s="46"/>
      <c r="UIW12" s="46"/>
      <c r="UIX12" s="46"/>
      <c r="UIY12" s="46"/>
      <c r="UIZ12" s="46"/>
      <c r="UJA12" s="46"/>
      <c r="UJB12" s="46"/>
      <c r="UJC12" s="46"/>
      <c r="UJD12" s="46"/>
      <c r="UJE12" s="46"/>
      <c r="UJF12" s="46"/>
      <c r="UJG12" s="46"/>
      <c r="UJH12" s="46"/>
      <c r="UJI12" s="46"/>
      <c r="UJJ12" s="46"/>
      <c r="UJK12" s="46"/>
      <c r="UJL12" s="46"/>
      <c r="UJM12" s="46"/>
      <c r="UJN12" s="46"/>
      <c r="UJO12" s="46"/>
      <c r="UJP12" s="46"/>
      <c r="UJQ12" s="46"/>
      <c r="UJR12" s="46"/>
      <c r="UJS12" s="46"/>
      <c r="UJT12" s="46"/>
      <c r="UJU12" s="46"/>
      <c r="UJV12" s="46"/>
      <c r="UJW12" s="46"/>
      <c r="UJX12" s="46"/>
      <c r="UJY12" s="46"/>
      <c r="UJZ12" s="46"/>
      <c r="UKA12" s="46"/>
      <c r="UKB12" s="46"/>
      <c r="UKC12" s="46"/>
      <c r="UKD12" s="46"/>
      <c r="UKE12" s="46"/>
      <c r="UKF12" s="46"/>
      <c r="UKG12" s="46"/>
      <c r="UKH12" s="46"/>
      <c r="UKI12" s="46"/>
      <c r="UKJ12" s="46"/>
      <c r="UKK12" s="46"/>
      <c r="UKL12" s="46"/>
      <c r="UKM12" s="46"/>
      <c r="UKN12" s="46"/>
      <c r="UKO12" s="46"/>
      <c r="UKP12" s="46"/>
      <c r="UKQ12" s="46"/>
      <c r="UKR12" s="46"/>
      <c r="UKS12" s="46"/>
      <c r="UKT12" s="46"/>
      <c r="UKU12" s="46"/>
      <c r="UKV12" s="46"/>
      <c r="UKW12" s="46"/>
      <c r="UKX12" s="46"/>
      <c r="UKY12" s="46"/>
      <c r="UKZ12" s="46"/>
      <c r="ULA12" s="46"/>
      <c r="ULB12" s="46"/>
      <c r="ULC12" s="46"/>
      <c r="ULD12" s="46"/>
      <c r="ULE12" s="46"/>
      <c r="ULF12" s="46"/>
      <c r="ULG12" s="46"/>
      <c r="ULH12" s="46"/>
      <c r="ULI12" s="46"/>
      <c r="ULJ12" s="46"/>
      <c r="ULK12" s="46"/>
      <c r="ULL12" s="46"/>
      <c r="ULM12" s="46"/>
      <c r="ULN12" s="46"/>
      <c r="ULO12" s="46"/>
      <c r="ULP12" s="46"/>
      <c r="ULQ12" s="46"/>
      <c r="ULR12" s="46"/>
      <c r="ULS12" s="46"/>
      <c r="ULT12" s="46"/>
      <c r="ULU12" s="46"/>
      <c r="ULV12" s="46"/>
      <c r="ULW12" s="46"/>
      <c r="ULX12" s="46"/>
      <c r="ULY12" s="46"/>
      <c r="ULZ12" s="46"/>
      <c r="UMA12" s="46"/>
      <c r="UMB12" s="46"/>
      <c r="UMC12" s="46"/>
      <c r="UMD12" s="46"/>
      <c r="UME12" s="46"/>
      <c r="UMF12" s="46"/>
      <c r="UMG12" s="46"/>
      <c r="UMH12" s="46"/>
      <c r="UMI12" s="46"/>
      <c r="UMJ12" s="46"/>
      <c r="UMK12" s="46"/>
      <c r="UML12" s="46"/>
      <c r="UMM12" s="46"/>
      <c r="UMN12" s="46"/>
      <c r="UMO12" s="46"/>
      <c r="UMP12" s="46"/>
      <c r="UMQ12" s="46"/>
      <c r="UMR12" s="46"/>
      <c r="UMS12" s="46"/>
      <c r="UMT12" s="46"/>
      <c r="UMU12" s="46"/>
      <c r="UMV12" s="46"/>
      <c r="UMW12" s="46"/>
      <c r="UMX12" s="46"/>
      <c r="UMY12" s="46"/>
      <c r="UMZ12" s="46"/>
      <c r="UNA12" s="46"/>
      <c r="UNB12" s="46"/>
      <c r="UNC12" s="46"/>
      <c r="UND12" s="46"/>
      <c r="UNE12" s="46"/>
      <c r="UNF12" s="46"/>
      <c r="UNG12" s="46"/>
      <c r="UNH12" s="46"/>
      <c r="UNI12" s="46"/>
      <c r="UNJ12" s="46"/>
      <c r="UNK12" s="46"/>
      <c r="UNL12" s="46"/>
      <c r="UNM12" s="46"/>
      <c r="UNN12" s="46"/>
      <c r="UNO12" s="46"/>
      <c r="UNP12" s="46"/>
      <c r="UNQ12" s="46"/>
      <c r="UNR12" s="46"/>
      <c r="UNS12" s="46"/>
      <c r="UNT12" s="46"/>
      <c r="UNU12" s="46"/>
      <c r="UNV12" s="46"/>
      <c r="UNW12" s="46"/>
      <c r="UNX12" s="46"/>
      <c r="UNY12" s="46"/>
      <c r="UNZ12" s="46"/>
      <c r="UOA12" s="46"/>
      <c r="UOB12" s="46"/>
      <c r="UOC12" s="46"/>
      <c r="UOD12" s="46"/>
      <c r="UOE12" s="46"/>
      <c r="UOF12" s="46"/>
      <c r="UOG12" s="46"/>
      <c r="UOH12" s="46"/>
      <c r="UOI12" s="46"/>
      <c r="UOJ12" s="46"/>
      <c r="UOK12" s="46"/>
      <c r="UOL12" s="46"/>
      <c r="UOM12" s="46"/>
      <c r="UON12" s="46"/>
      <c r="UOO12" s="46"/>
      <c r="UOP12" s="46"/>
      <c r="UOQ12" s="46"/>
      <c r="UOR12" s="46"/>
      <c r="UOS12" s="46"/>
      <c r="UOT12" s="46"/>
      <c r="UOU12" s="46"/>
      <c r="UOV12" s="46"/>
      <c r="UOW12" s="46"/>
      <c r="UOX12" s="46"/>
      <c r="UOY12" s="46"/>
      <c r="UOZ12" s="46"/>
      <c r="UPA12" s="46"/>
      <c r="UPB12" s="46"/>
      <c r="UPC12" s="46"/>
      <c r="UPD12" s="46"/>
      <c r="UPE12" s="46"/>
      <c r="UPF12" s="46"/>
      <c r="UPG12" s="46"/>
      <c r="UPH12" s="46"/>
      <c r="UPI12" s="46"/>
      <c r="UPJ12" s="46"/>
      <c r="UPK12" s="46"/>
      <c r="UPL12" s="46"/>
      <c r="UPM12" s="46"/>
      <c r="UPN12" s="46"/>
      <c r="UPO12" s="46"/>
      <c r="UPP12" s="46"/>
      <c r="UPQ12" s="46"/>
      <c r="UPR12" s="46"/>
      <c r="UPS12" s="46"/>
      <c r="UPT12" s="46"/>
      <c r="UPU12" s="46"/>
      <c r="UPV12" s="46"/>
      <c r="UPW12" s="46"/>
      <c r="UPX12" s="46"/>
      <c r="UPY12" s="46"/>
      <c r="UPZ12" s="46"/>
      <c r="UQA12" s="46"/>
      <c r="UQB12" s="46"/>
      <c r="UQC12" s="46"/>
      <c r="UQD12" s="46"/>
      <c r="UQE12" s="46"/>
      <c r="UQF12" s="46"/>
      <c r="UQG12" s="46"/>
      <c r="UQH12" s="46"/>
      <c r="UQI12" s="46"/>
      <c r="UQJ12" s="46"/>
      <c r="UQK12" s="46"/>
      <c r="UQL12" s="46"/>
      <c r="UQM12" s="46"/>
      <c r="UQN12" s="46"/>
      <c r="UQO12" s="46"/>
      <c r="UQP12" s="46"/>
      <c r="UQQ12" s="46"/>
      <c r="UQR12" s="46"/>
      <c r="UQS12" s="46"/>
      <c r="UQT12" s="46"/>
      <c r="UQU12" s="46"/>
      <c r="UQV12" s="46"/>
      <c r="UQW12" s="46"/>
      <c r="UQX12" s="46"/>
      <c r="UQY12" s="46"/>
      <c r="UQZ12" s="46"/>
      <c r="URA12" s="46"/>
      <c r="URB12" s="46"/>
      <c r="URC12" s="46"/>
      <c r="URD12" s="46"/>
      <c r="URE12" s="46"/>
      <c r="URF12" s="46"/>
      <c r="URG12" s="46"/>
      <c r="URH12" s="46"/>
      <c r="URI12" s="46"/>
      <c r="URJ12" s="46"/>
      <c r="URK12" s="46"/>
      <c r="URL12" s="46"/>
      <c r="URM12" s="46"/>
      <c r="URN12" s="46"/>
      <c r="URO12" s="46"/>
      <c r="URP12" s="46"/>
      <c r="URQ12" s="46"/>
      <c r="URR12" s="46"/>
      <c r="URS12" s="46"/>
      <c r="URT12" s="46"/>
      <c r="URU12" s="46"/>
      <c r="URV12" s="46"/>
      <c r="URW12" s="46"/>
      <c r="URX12" s="46"/>
      <c r="URY12" s="46"/>
      <c r="URZ12" s="46"/>
      <c r="USA12" s="46"/>
      <c r="USB12" s="46"/>
      <c r="USC12" s="46"/>
      <c r="USD12" s="46"/>
      <c r="USE12" s="46"/>
      <c r="USF12" s="46"/>
      <c r="USG12" s="46"/>
      <c r="USH12" s="46"/>
      <c r="USI12" s="46"/>
      <c r="USJ12" s="46"/>
      <c r="USK12" s="46"/>
      <c r="USL12" s="46"/>
      <c r="USM12" s="46"/>
      <c r="USN12" s="46"/>
      <c r="USO12" s="46"/>
      <c r="USP12" s="46"/>
      <c r="USQ12" s="46"/>
      <c r="USR12" s="46"/>
      <c r="USS12" s="46"/>
      <c r="UST12" s="46"/>
      <c r="USU12" s="46"/>
      <c r="USV12" s="46"/>
      <c r="USW12" s="46"/>
      <c r="USX12" s="46"/>
      <c r="USY12" s="46"/>
      <c r="USZ12" s="46"/>
      <c r="UTA12" s="46"/>
      <c r="UTB12" s="46"/>
      <c r="UTC12" s="46"/>
      <c r="UTD12" s="46"/>
      <c r="UTE12" s="46"/>
      <c r="UTF12" s="46"/>
      <c r="UTG12" s="46"/>
      <c r="UTH12" s="46"/>
      <c r="UTI12" s="46"/>
      <c r="UTJ12" s="46"/>
      <c r="UTK12" s="46"/>
      <c r="UTL12" s="46"/>
      <c r="UTM12" s="46"/>
      <c r="UTN12" s="46"/>
      <c r="UTO12" s="46"/>
      <c r="UTP12" s="46"/>
      <c r="UTQ12" s="46"/>
      <c r="UTR12" s="46"/>
      <c r="UTS12" s="46"/>
      <c r="UTT12" s="46"/>
      <c r="UTU12" s="46"/>
      <c r="UTV12" s="46"/>
      <c r="UTW12" s="46"/>
      <c r="UTX12" s="46"/>
      <c r="UTY12" s="46"/>
      <c r="UTZ12" s="46"/>
      <c r="UUA12" s="46"/>
      <c r="UUB12" s="46"/>
      <c r="UUC12" s="46"/>
      <c r="UUD12" s="46"/>
      <c r="UUE12" s="46"/>
      <c r="UUF12" s="46"/>
      <c r="UUG12" s="46"/>
      <c r="UUH12" s="46"/>
      <c r="UUI12" s="46"/>
      <c r="UUJ12" s="46"/>
      <c r="UUK12" s="46"/>
      <c r="UUL12" s="46"/>
      <c r="UUM12" s="46"/>
      <c r="UUN12" s="46"/>
      <c r="UUO12" s="46"/>
      <c r="UUP12" s="46"/>
      <c r="UUQ12" s="46"/>
      <c r="UUR12" s="46"/>
      <c r="UUS12" s="46"/>
      <c r="UUT12" s="46"/>
      <c r="UUU12" s="46"/>
      <c r="UUV12" s="46"/>
      <c r="UUW12" s="46"/>
      <c r="UUX12" s="46"/>
      <c r="UUY12" s="46"/>
      <c r="UUZ12" s="46"/>
      <c r="UVA12" s="46"/>
      <c r="UVB12" s="46"/>
      <c r="UVC12" s="46"/>
      <c r="UVD12" s="46"/>
      <c r="UVE12" s="46"/>
      <c r="UVF12" s="46"/>
      <c r="UVG12" s="46"/>
      <c r="UVH12" s="46"/>
      <c r="UVI12" s="46"/>
      <c r="UVJ12" s="46"/>
      <c r="UVK12" s="46"/>
      <c r="UVL12" s="46"/>
      <c r="UVM12" s="46"/>
      <c r="UVN12" s="46"/>
      <c r="UVO12" s="46"/>
      <c r="UVP12" s="46"/>
      <c r="UVQ12" s="46"/>
      <c r="UVR12" s="46"/>
      <c r="UVS12" s="46"/>
      <c r="UVT12" s="46"/>
      <c r="UVU12" s="46"/>
      <c r="UVV12" s="46"/>
      <c r="UVW12" s="46"/>
      <c r="UVX12" s="46"/>
      <c r="UVY12" s="46"/>
      <c r="UVZ12" s="46"/>
      <c r="UWA12" s="46"/>
      <c r="UWB12" s="46"/>
      <c r="UWC12" s="46"/>
      <c r="UWD12" s="46"/>
      <c r="UWE12" s="46"/>
      <c r="UWF12" s="46"/>
      <c r="UWG12" s="46"/>
      <c r="UWH12" s="46"/>
      <c r="UWI12" s="46"/>
      <c r="UWJ12" s="46"/>
      <c r="UWK12" s="46"/>
      <c r="UWL12" s="46"/>
      <c r="UWM12" s="46"/>
      <c r="UWN12" s="46"/>
      <c r="UWO12" s="46"/>
      <c r="UWP12" s="46"/>
      <c r="UWQ12" s="46"/>
      <c r="UWR12" s="46"/>
      <c r="UWS12" s="46"/>
      <c r="UWT12" s="46"/>
      <c r="UWU12" s="46"/>
      <c r="UWV12" s="46"/>
      <c r="UWW12" s="46"/>
      <c r="UWX12" s="46"/>
      <c r="UWY12" s="46"/>
      <c r="UWZ12" s="46"/>
      <c r="UXA12" s="46"/>
      <c r="UXB12" s="46"/>
      <c r="UXC12" s="46"/>
      <c r="UXD12" s="46"/>
      <c r="UXE12" s="46"/>
      <c r="UXF12" s="46"/>
      <c r="UXG12" s="46"/>
      <c r="UXH12" s="46"/>
      <c r="UXI12" s="46"/>
      <c r="UXJ12" s="46"/>
      <c r="UXK12" s="46"/>
      <c r="UXL12" s="46"/>
      <c r="UXM12" s="46"/>
      <c r="UXN12" s="46"/>
      <c r="UXO12" s="46"/>
      <c r="UXP12" s="46"/>
      <c r="UXQ12" s="46"/>
      <c r="UXR12" s="46"/>
      <c r="UXS12" s="46"/>
      <c r="UXT12" s="46"/>
      <c r="UXU12" s="46"/>
      <c r="UXV12" s="46"/>
      <c r="UXW12" s="46"/>
      <c r="UXX12" s="46"/>
      <c r="UXY12" s="46"/>
      <c r="UXZ12" s="46"/>
      <c r="UYA12" s="46"/>
      <c r="UYB12" s="46"/>
      <c r="UYC12" s="46"/>
      <c r="UYD12" s="46"/>
      <c r="UYE12" s="46"/>
      <c r="UYF12" s="46"/>
      <c r="UYG12" s="46"/>
      <c r="UYH12" s="46"/>
      <c r="UYI12" s="46"/>
      <c r="UYJ12" s="46"/>
      <c r="UYK12" s="46"/>
      <c r="UYL12" s="46"/>
      <c r="UYM12" s="46"/>
      <c r="UYN12" s="46"/>
      <c r="UYO12" s="46"/>
      <c r="UYP12" s="46"/>
      <c r="UYQ12" s="46"/>
      <c r="UYR12" s="46"/>
      <c r="UYS12" s="46"/>
      <c r="UYT12" s="46"/>
      <c r="UYU12" s="46"/>
      <c r="UYV12" s="46"/>
      <c r="UYW12" s="46"/>
      <c r="UYX12" s="46"/>
      <c r="UYY12" s="46"/>
      <c r="UYZ12" s="46"/>
      <c r="UZA12" s="46"/>
      <c r="UZB12" s="46"/>
      <c r="UZC12" s="46"/>
      <c r="UZD12" s="46"/>
      <c r="UZE12" s="46"/>
      <c r="UZF12" s="46"/>
      <c r="UZG12" s="46"/>
      <c r="UZH12" s="46"/>
      <c r="UZI12" s="46"/>
      <c r="UZJ12" s="46"/>
      <c r="UZK12" s="46"/>
      <c r="UZL12" s="46"/>
      <c r="UZM12" s="46"/>
      <c r="UZN12" s="46"/>
      <c r="UZO12" s="46"/>
      <c r="UZP12" s="46"/>
      <c r="UZQ12" s="46"/>
      <c r="UZR12" s="46"/>
      <c r="UZS12" s="46"/>
      <c r="UZT12" s="46"/>
      <c r="UZU12" s="46"/>
      <c r="UZV12" s="46"/>
      <c r="UZW12" s="46"/>
      <c r="UZX12" s="46"/>
      <c r="UZY12" s="46"/>
      <c r="UZZ12" s="46"/>
      <c r="VAA12" s="46"/>
      <c r="VAB12" s="46"/>
      <c r="VAC12" s="46"/>
      <c r="VAD12" s="46"/>
      <c r="VAE12" s="46"/>
      <c r="VAF12" s="46"/>
      <c r="VAG12" s="46"/>
      <c r="VAH12" s="46"/>
      <c r="VAI12" s="46"/>
      <c r="VAJ12" s="46"/>
      <c r="VAK12" s="46"/>
      <c r="VAL12" s="46"/>
      <c r="VAM12" s="46"/>
      <c r="VAN12" s="46"/>
      <c r="VAO12" s="46"/>
      <c r="VAP12" s="46"/>
      <c r="VAQ12" s="46"/>
      <c r="VAR12" s="46"/>
      <c r="VAS12" s="46"/>
      <c r="VAT12" s="46"/>
      <c r="VAU12" s="46"/>
      <c r="VAV12" s="46"/>
      <c r="VAW12" s="46"/>
      <c r="VAX12" s="46"/>
      <c r="VAY12" s="46"/>
      <c r="VAZ12" s="46"/>
      <c r="VBA12" s="46"/>
      <c r="VBB12" s="46"/>
      <c r="VBC12" s="46"/>
      <c r="VBD12" s="46"/>
      <c r="VBE12" s="46"/>
      <c r="VBF12" s="46"/>
      <c r="VBG12" s="46"/>
      <c r="VBH12" s="46"/>
      <c r="VBI12" s="46"/>
      <c r="VBJ12" s="46"/>
      <c r="VBK12" s="46"/>
      <c r="VBL12" s="46"/>
      <c r="VBM12" s="46"/>
      <c r="VBN12" s="46"/>
      <c r="VBO12" s="46"/>
      <c r="VBP12" s="46"/>
      <c r="VBQ12" s="46"/>
      <c r="VBR12" s="46"/>
      <c r="VBS12" s="46"/>
      <c r="VBT12" s="46"/>
      <c r="VBU12" s="46"/>
      <c r="VBV12" s="46"/>
      <c r="VBW12" s="46"/>
      <c r="VBX12" s="46"/>
      <c r="VBY12" s="46"/>
      <c r="VBZ12" s="46"/>
      <c r="VCA12" s="46"/>
      <c r="VCB12" s="46"/>
      <c r="VCC12" s="46"/>
      <c r="VCD12" s="46"/>
      <c r="VCE12" s="46"/>
      <c r="VCF12" s="46"/>
      <c r="VCG12" s="46"/>
      <c r="VCH12" s="46"/>
      <c r="VCI12" s="46"/>
      <c r="VCJ12" s="46"/>
      <c r="VCK12" s="46"/>
      <c r="VCL12" s="46"/>
      <c r="VCM12" s="46"/>
      <c r="VCN12" s="46"/>
      <c r="VCO12" s="46"/>
      <c r="VCP12" s="46"/>
      <c r="VCQ12" s="46"/>
      <c r="VCR12" s="46"/>
      <c r="VCS12" s="46"/>
      <c r="VCT12" s="46"/>
      <c r="VCU12" s="46"/>
      <c r="VCV12" s="46"/>
      <c r="VCW12" s="46"/>
      <c r="VCX12" s="46"/>
      <c r="VCY12" s="46"/>
      <c r="VCZ12" s="46"/>
      <c r="VDA12" s="46"/>
      <c r="VDB12" s="46"/>
      <c r="VDC12" s="46"/>
      <c r="VDD12" s="46"/>
      <c r="VDE12" s="46"/>
      <c r="VDF12" s="46"/>
      <c r="VDG12" s="46"/>
      <c r="VDH12" s="46"/>
      <c r="VDI12" s="46"/>
      <c r="VDJ12" s="46"/>
      <c r="VDK12" s="46"/>
      <c r="VDL12" s="46"/>
      <c r="VDM12" s="46"/>
      <c r="VDN12" s="46"/>
      <c r="VDO12" s="46"/>
      <c r="VDP12" s="46"/>
      <c r="VDQ12" s="46"/>
      <c r="VDR12" s="46"/>
      <c r="VDS12" s="46"/>
      <c r="VDT12" s="46"/>
      <c r="VDU12" s="46"/>
      <c r="VDV12" s="46"/>
      <c r="VDW12" s="46"/>
      <c r="VDX12" s="46"/>
      <c r="VDY12" s="46"/>
      <c r="VDZ12" s="46"/>
      <c r="VEA12" s="46"/>
      <c r="VEB12" s="46"/>
      <c r="VEC12" s="46"/>
      <c r="VED12" s="46"/>
      <c r="VEE12" s="46"/>
      <c r="VEF12" s="46"/>
      <c r="VEG12" s="46"/>
      <c r="VEH12" s="46"/>
      <c r="VEI12" s="46"/>
      <c r="VEJ12" s="46"/>
      <c r="VEK12" s="46"/>
      <c r="VEL12" s="46"/>
      <c r="VEM12" s="46"/>
      <c r="VEN12" s="46"/>
      <c r="VEO12" s="46"/>
      <c r="VEP12" s="46"/>
      <c r="VEQ12" s="46"/>
      <c r="VER12" s="46"/>
      <c r="VES12" s="46"/>
      <c r="VET12" s="46"/>
      <c r="VEU12" s="46"/>
      <c r="VEV12" s="46"/>
      <c r="VEW12" s="46"/>
      <c r="VEX12" s="46"/>
      <c r="VEY12" s="46"/>
      <c r="VEZ12" s="46"/>
      <c r="VFA12" s="46"/>
      <c r="VFB12" s="46"/>
      <c r="VFC12" s="46"/>
      <c r="VFD12" s="46"/>
      <c r="VFE12" s="46"/>
      <c r="VFF12" s="46"/>
      <c r="VFG12" s="46"/>
      <c r="VFH12" s="46"/>
      <c r="VFI12" s="46"/>
      <c r="VFJ12" s="46"/>
      <c r="VFK12" s="46"/>
      <c r="VFL12" s="46"/>
      <c r="VFM12" s="46"/>
      <c r="VFN12" s="46"/>
      <c r="VFO12" s="46"/>
      <c r="VFP12" s="46"/>
      <c r="VFQ12" s="46"/>
      <c r="VFR12" s="46"/>
      <c r="VFS12" s="46"/>
      <c r="VFT12" s="46"/>
      <c r="VFU12" s="46"/>
      <c r="VFV12" s="46"/>
      <c r="VFW12" s="46"/>
      <c r="VFX12" s="46"/>
      <c r="VFY12" s="46"/>
      <c r="VFZ12" s="46"/>
      <c r="VGA12" s="46"/>
      <c r="VGB12" s="46"/>
      <c r="VGC12" s="46"/>
      <c r="VGD12" s="46"/>
      <c r="VGE12" s="46"/>
      <c r="VGF12" s="46"/>
      <c r="VGG12" s="46"/>
      <c r="VGH12" s="46"/>
      <c r="VGI12" s="46"/>
      <c r="VGJ12" s="46"/>
      <c r="VGK12" s="46"/>
      <c r="VGL12" s="46"/>
      <c r="VGM12" s="46"/>
      <c r="VGN12" s="46"/>
      <c r="VGO12" s="46"/>
      <c r="VGP12" s="46"/>
      <c r="VGQ12" s="46"/>
      <c r="VGR12" s="46"/>
      <c r="VGS12" s="46"/>
      <c r="VGT12" s="46"/>
      <c r="VGU12" s="46"/>
      <c r="VGV12" s="46"/>
      <c r="VGW12" s="46"/>
      <c r="VGX12" s="46"/>
      <c r="VGY12" s="46"/>
      <c r="VGZ12" s="46"/>
      <c r="VHA12" s="46"/>
      <c r="VHB12" s="46"/>
      <c r="VHC12" s="46"/>
      <c r="VHD12" s="46"/>
      <c r="VHE12" s="46"/>
      <c r="VHF12" s="46"/>
      <c r="VHG12" s="46"/>
      <c r="VHH12" s="46"/>
      <c r="VHI12" s="46"/>
      <c r="VHJ12" s="46"/>
      <c r="VHK12" s="46"/>
      <c r="VHL12" s="46"/>
      <c r="VHM12" s="46"/>
      <c r="VHN12" s="46"/>
      <c r="VHO12" s="46"/>
      <c r="VHP12" s="46"/>
      <c r="VHQ12" s="46"/>
      <c r="VHR12" s="46"/>
      <c r="VHS12" s="46"/>
      <c r="VHT12" s="46"/>
      <c r="VHU12" s="46"/>
      <c r="VHV12" s="46"/>
      <c r="VHW12" s="46"/>
      <c r="VHX12" s="46"/>
      <c r="VHY12" s="46"/>
      <c r="VHZ12" s="46"/>
      <c r="VIA12" s="46"/>
      <c r="VIB12" s="46"/>
      <c r="VIC12" s="46"/>
      <c r="VID12" s="46"/>
      <c r="VIE12" s="46"/>
      <c r="VIF12" s="46"/>
      <c r="VIG12" s="46"/>
      <c r="VIH12" s="46"/>
      <c r="VII12" s="46"/>
      <c r="VIJ12" s="46"/>
      <c r="VIK12" s="46"/>
      <c r="VIL12" s="46"/>
      <c r="VIM12" s="46"/>
      <c r="VIN12" s="46"/>
      <c r="VIO12" s="46"/>
      <c r="VIP12" s="46"/>
      <c r="VIQ12" s="46"/>
      <c r="VIR12" s="46"/>
      <c r="VIS12" s="46"/>
      <c r="VIT12" s="46"/>
      <c r="VIU12" s="46"/>
      <c r="VIV12" s="46"/>
      <c r="VIW12" s="46"/>
      <c r="VIX12" s="46"/>
      <c r="VIY12" s="46"/>
      <c r="VIZ12" s="46"/>
      <c r="VJA12" s="46"/>
      <c r="VJB12" s="46"/>
      <c r="VJC12" s="46"/>
      <c r="VJD12" s="46"/>
      <c r="VJE12" s="46"/>
      <c r="VJF12" s="46"/>
      <c r="VJG12" s="46"/>
      <c r="VJH12" s="46"/>
      <c r="VJI12" s="46"/>
      <c r="VJJ12" s="46"/>
      <c r="VJK12" s="46"/>
      <c r="VJL12" s="46"/>
      <c r="VJM12" s="46"/>
      <c r="VJN12" s="46"/>
      <c r="VJO12" s="46"/>
      <c r="VJP12" s="46"/>
      <c r="VJQ12" s="46"/>
      <c r="VJR12" s="46"/>
      <c r="VJS12" s="46"/>
      <c r="VJT12" s="46"/>
      <c r="VJU12" s="46"/>
      <c r="VJV12" s="46"/>
      <c r="VJW12" s="46"/>
      <c r="VJX12" s="46"/>
      <c r="VJY12" s="46"/>
      <c r="VJZ12" s="46"/>
      <c r="VKA12" s="46"/>
      <c r="VKB12" s="46"/>
      <c r="VKC12" s="46"/>
      <c r="VKD12" s="46"/>
      <c r="VKE12" s="46"/>
      <c r="VKF12" s="46"/>
      <c r="VKG12" s="46"/>
      <c r="VKH12" s="46"/>
      <c r="VKI12" s="46"/>
      <c r="VKJ12" s="46"/>
      <c r="VKK12" s="46"/>
      <c r="VKL12" s="46"/>
      <c r="VKM12" s="46"/>
      <c r="VKN12" s="46"/>
      <c r="VKO12" s="46"/>
      <c r="VKP12" s="46"/>
      <c r="VKQ12" s="46"/>
      <c r="VKR12" s="46"/>
      <c r="VKS12" s="46"/>
      <c r="VKT12" s="46"/>
      <c r="VKU12" s="46"/>
      <c r="VKV12" s="46"/>
      <c r="VKW12" s="46"/>
      <c r="VKX12" s="46"/>
      <c r="VKY12" s="46"/>
      <c r="VKZ12" s="46"/>
      <c r="VLA12" s="46"/>
      <c r="VLB12" s="46"/>
      <c r="VLC12" s="46"/>
      <c r="VLD12" s="46"/>
      <c r="VLE12" s="46"/>
      <c r="VLF12" s="46"/>
      <c r="VLG12" s="46"/>
      <c r="VLH12" s="46"/>
      <c r="VLI12" s="46"/>
      <c r="VLJ12" s="46"/>
      <c r="VLK12" s="46"/>
      <c r="VLL12" s="46"/>
      <c r="VLM12" s="46"/>
      <c r="VLN12" s="46"/>
      <c r="VLO12" s="46"/>
      <c r="VLP12" s="46"/>
      <c r="VLQ12" s="46"/>
      <c r="VLR12" s="46"/>
      <c r="VLS12" s="46"/>
      <c r="VLT12" s="46"/>
      <c r="VLU12" s="46"/>
      <c r="VLV12" s="46"/>
      <c r="VLW12" s="46"/>
      <c r="VLX12" s="46"/>
      <c r="VLY12" s="46"/>
      <c r="VLZ12" s="46"/>
      <c r="VMA12" s="46"/>
      <c r="VMB12" s="46"/>
      <c r="VMC12" s="46"/>
      <c r="VMD12" s="46"/>
      <c r="VME12" s="46"/>
      <c r="VMF12" s="46"/>
      <c r="VMG12" s="46"/>
      <c r="VMH12" s="46"/>
      <c r="VMI12" s="46"/>
      <c r="VMJ12" s="46"/>
      <c r="VMK12" s="46"/>
      <c r="VML12" s="46"/>
      <c r="VMM12" s="46"/>
      <c r="VMN12" s="46"/>
      <c r="VMO12" s="46"/>
      <c r="VMP12" s="46"/>
      <c r="VMQ12" s="46"/>
      <c r="VMR12" s="46"/>
      <c r="VMS12" s="46"/>
      <c r="VMT12" s="46"/>
      <c r="VMU12" s="46"/>
      <c r="VMV12" s="46"/>
      <c r="VMW12" s="46"/>
      <c r="VMX12" s="46"/>
      <c r="VMY12" s="46"/>
      <c r="VMZ12" s="46"/>
      <c r="VNA12" s="46"/>
      <c r="VNB12" s="46"/>
      <c r="VNC12" s="46"/>
      <c r="VND12" s="46"/>
      <c r="VNE12" s="46"/>
      <c r="VNF12" s="46"/>
      <c r="VNG12" s="46"/>
      <c r="VNH12" s="46"/>
      <c r="VNI12" s="46"/>
      <c r="VNJ12" s="46"/>
      <c r="VNK12" s="46"/>
      <c r="VNL12" s="46"/>
      <c r="VNM12" s="46"/>
      <c r="VNN12" s="46"/>
      <c r="VNO12" s="46"/>
      <c r="VNP12" s="46"/>
      <c r="VNQ12" s="46"/>
      <c r="VNR12" s="46"/>
      <c r="VNS12" s="46"/>
      <c r="VNT12" s="46"/>
      <c r="VNU12" s="46"/>
      <c r="VNV12" s="46"/>
      <c r="VNW12" s="46"/>
      <c r="VNX12" s="46"/>
      <c r="VNY12" s="46"/>
      <c r="VNZ12" s="46"/>
      <c r="VOA12" s="46"/>
      <c r="VOB12" s="46"/>
      <c r="VOC12" s="46"/>
      <c r="VOD12" s="46"/>
      <c r="VOE12" s="46"/>
      <c r="VOF12" s="46"/>
      <c r="VOG12" s="46"/>
      <c r="VOH12" s="46"/>
      <c r="VOI12" s="46"/>
      <c r="VOJ12" s="46"/>
      <c r="VOK12" s="46"/>
      <c r="VOL12" s="46"/>
      <c r="VOM12" s="46"/>
      <c r="VON12" s="46"/>
      <c r="VOO12" s="46"/>
      <c r="VOP12" s="46"/>
      <c r="VOQ12" s="46"/>
      <c r="VOR12" s="46"/>
      <c r="VOS12" s="46"/>
      <c r="VOT12" s="46"/>
      <c r="VOU12" s="46"/>
      <c r="VOV12" s="46"/>
      <c r="VOW12" s="46"/>
      <c r="VOX12" s="46"/>
      <c r="VOY12" s="46"/>
      <c r="VOZ12" s="46"/>
      <c r="VPA12" s="46"/>
      <c r="VPB12" s="46"/>
      <c r="VPC12" s="46"/>
      <c r="VPD12" s="46"/>
      <c r="VPE12" s="46"/>
      <c r="VPF12" s="46"/>
      <c r="VPG12" s="46"/>
      <c r="VPH12" s="46"/>
      <c r="VPI12" s="46"/>
      <c r="VPJ12" s="46"/>
      <c r="VPK12" s="46"/>
      <c r="VPL12" s="46"/>
      <c r="VPM12" s="46"/>
      <c r="VPN12" s="46"/>
      <c r="VPO12" s="46"/>
      <c r="VPP12" s="46"/>
      <c r="VPQ12" s="46"/>
      <c r="VPR12" s="46"/>
      <c r="VPS12" s="46"/>
      <c r="VPT12" s="46"/>
      <c r="VPU12" s="46"/>
      <c r="VPV12" s="46"/>
      <c r="VPW12" s="46"/>
      <c r="VPX12" s="46"/>
      <c r="VPY12" s="46"/>
      <c r="VPZ12" s="46"/>
      <c r="VQA12" s="46"/>
      <c r="VQB12" s="46"/>
      <c r="VQC12" s="46"/>
      <c r="VQD12" s="46"/>
      <c r="VQE12" s="46"/>
      <c r="VQF12" s="46"/>
      <c r="VQG12" s="46"/>
      <c r="VQH12" s="46"/>
      <c r="VQI12" s="46"/>
      <c r="VQJ12" s="46"/>
      <c r="VQK12" s="46"/>
      <c r="VQL12" s="46"/>
      <c r="VQM12" s="46"/>
      <c r="VQN12" s="46"/>
      <c r="VQO12" s="46"/>
      <c r="VQP12" s="46"/>
      <c r="VQQ12" s="46"/>
      <c r="VQR12" s="46"/>
      <c r="VQS12" s="46"/>
      <c r="VQT12" s="46"/>
      <c r="VQU12" s="46"/>
      <c r="VQV12" s="46"/>
      <c r="VQW12" s="46"/>
      <c r="VQX12" s="46"/>
      <c r="VQY12" s="46"/>
      <c r="VQZ12" s="46"/>
      <c r="VRA12" s="46"/>
      <c r="VRB12" s="46"/>
      <c r="VRC12" s="46"/>
      <c r="VRD12" s="46"/>
      <c r="VRE12" s="46"/>
      <c r="VRF12" s="46"/>
      <c r="VRG12" s="46"/>
      <c r="VRH12" s="46"/>
      <c r="VRI12" s="46"/>
      <c r="VRJ12" s="46"/>
      <c r="VRK12" s="46"/>
      <c r="VRL12" s="46"/>
      <c r="VRM12" s="46"/>
      <c r="VRN12" s="46"/>
      <c r="VRO12" s="46"/>
      <c r="VRP12" s="46"/>
      <c r="VRQ12" s="46"/>
      <c r="VRR12" s="46"/>
      <c r="VRS12" s="46"/>
      <c r="VRT12" s="46"/>
      <c r="VRU12" s="46"/>
      <c r="VRV12" s="46"/>
      <c r="VRW12" s="46"/>
      <c r="VRX12" s="46"/>
      <c r="VRY12" s="46"/>
      <c r="VRZ12" s="46"/>
      <c r="VSA12" s="46"/>
      <c r="VSB12" s="46"/>
      <c r="VSC12" s="46"/>
      <c r="VSD12" s="46"/>
      <c r="VSE12" s="46"/>
      <c r="VSF12" s="46"/>
      <c r="VSG12" s="46"/>
      <c r="VSH12" s="46"/>
      <c r="VSI12" s="46"/>
      <c r="VSJ12" s="46"/>
      <c r="VSK12" s="46"/>
      <c r="VSL12" s="46"/>
      <c r="VSM12" s="46"/>
      <c r="VSN12" s="46"/>
      <c r="VSO12" s="46"/>
      <c r="VSP12" s="46"/>
      <c r="VSQ12" s="46"/>
      <c r="VSR12" s="46"/>
      <c r="VSS12" s="46"/>
      <c r="VST12" s="46"/>
      <c r="VSU12" s="46"/>
      <c r="VSV12" s="46"/>
      <c r="VSW12" s="46"/>
      <c r="VSX12" s="46"/>
      <c r="VSY12" s="46"/>
      <c r="VSZ12" s="46"/>
      <c r="VTA12" s="46"/>
      <c r="VTB12" s="46"/>
      <c r="VTC12" s="46"/>
      <c r="VTD12" s="46"/>
      <c r="VTE12" s="46"/>
      <c r="VTF12" s="46"/>
      <c r="VTG12" s="46"/>
      <c r="VTH12" s="46"/>
      <c r="VTI12" s="46"/>
      <c r="VTJ12" s="46"/>
      <c r="VTK12" s="46"/>
      <c r="VTL12" s="46"/>
      <c r="VTM12" s="46"/>
      <c r="VTN12" s="46"/>
      <c r="VTO12" s="46"/>
      <c r="VTP12" s="46"/>
      <c r="VTQ12" s="46"/>
      <c r="VTR12" s="46"/>
      <c r="VTS12" s="46"/>
      <c r="VTT12" s="46"/>
      <c r="VTU12" s="46"/>
      <c r="VTV12" s="46"/>
      <c r="VTW12" s="46"/>
      <c r="VTX12" s="46"/>
      <c r="VTY12" s="46"/>
      <c r="VTZ12" s="46"/>
      <c r="VUA12" s="46"/>
      <c r="VUB12" s="46"/>
      <c r="VUC12" s="46"/>
      <c r="VUD12" s="46"/>
      <c r="VUE12" s="46"/>
      <c r="VUF12" s="46"/>
      <c r="VUG12" s="46"/>
      <c r="VUH12" s="46"/>
      <c r="VUI12" s="46"/>
      <c r="VUJ12" s="46"/>
      <c r="VUK12" s="46"/>
      <c r="VUL12" s="46"/>
      <c r="VUM12" s="46"/>
      <c r="VUN12" s="46"/>
      <c r="VUO12" s="46"/>
      <c r="VUP12" s="46"/>
      <c r="VUQ12" s="46"/>
      <c r="VUR12" s="46"/>
      <c r="VUS12" s="46"/>
      <c r="VUT12" s="46"/>
      <c r="VUU12" s="46"/>
      <c r="VUV12" s="46"/>
      <c r="VUW12" s="46"/>
      <c r="VUX12" s="46"/>
      <c r="VUY12" s="46"/>
      <c r="VUZ12" s="46"/>
      <c r="VVA12" s="46"/>
      <c r="VVB12" s="46"/>
      <c r="VVC12" s="46"/>
      <c r="VVD12" s="46"/>
      <c r="VVE12" s="46"/>
      <c r="VVF12" s="46"/>
      <c r="VVG12" s="46"/>
      <c r="VVH12" s="46"/>
      <c r="VVI12" s="46"/>
      <c r="VVJ12" s="46"/>
      <c r="VVK12" s="46"/>
      <c r="VVL12" s="46"/>
      <c r="VVM12" s="46"/>
      <c r="VVN12" s="46"/>
      <c r="VVO12" s="46"/>
      <c r="VVP12" s="46"/>
      <c r="VVQ12" s="46"/>
      <c r="VVR12" s="46"/>
      <c r="VVS12" s="46"/>
      <c r="VVT12" s="46"/>
      <c r="VVU12" s="46"/>
      <c r="VVV12" s="46"/>
      <c r="VVW12" s="46"/>
      <c r="VVX12" s="46"/>
      <c r="VVY12" s="46"/>
      <c r="VVZ12" s="46"/>
      <c r="VWA12" s="46"/>
      <c r="VWB12" s="46"/>
      <c r="VWC12" s="46"/>
      <c r="VWD12" s="46"/>
      <c r="VWE12" s="46"/>
      <c r="VWF12" s="46"/>
      <c r="VWG12" s="46"/>
      <c r="VWH12" s="46"/>
      <c r="VWI12" s="46"/>
      <c r="VWJ12" s="46"/>
      <c r="VWK12" s="46"/>
      <c r="VWL12" s="46"/>
      <c r="VWM12" s="46"/>
      <c r="VWN12" s="46"/>
      <c r="VWO12" s="46"/>
      <c r="VWP12" s="46"/>
      <c r="VWQ12" s="46"/>
      <c r="VWR12" s="46"/>
      <c r="VWS12" s="46"/>
      <c r="VWT12" s="46"/>
      <c r="VWU12" s="46"/>
      <c r="VWV12" s="46"/>
      <c r="VWW12" s="46"/>
      <c r="VWX12" s="46"/>
      <c r="VWY12" s="46"/>
      <c r="VWZ12" s="46"/>
      <c r="VXA12" s="46"/>
      <c r="VXB12" s="46"/>
      <c r="VXC12" s="46"/>
      <c r="VXD12" s="46"/>
      <c r="VXE12" s="46"/>
      <c r="VXF12" s="46"/>
      <c r="VXG12" s="46"/>
      <c r="VXH12" s="46"/>
      <c r="VXI12" s="46"/>
      <c r="VXJ12" s="46"/>
      <c r="VXK12" s="46"/>
      <c r="VXL12" s="46"/>
      <c r="VXM12" s="46"/>
      <c r="VXN12" s="46"/>
      <c r="VXO12" s="46"/>
      <c r="VXP12" s="46"/>
      <c r="VXQ12" s="46"/>
      <c r="VXR12" s="46"/>
      <c r="VXS12" s="46"/>
      <c r="VXT12" s="46"/>
      <c r="VXU12" s="46"/>
      <c r="VXV12" s="46"/>
      <c r="VXW12" s="46"/>
      <c r="VXX12" s="46"/>
      <c r="VXY12" s="46"/>
      <c r="VXZ12" s="46"/>
      <c r="VYA12" s="46"/>
      <c r="VYB12" s="46"/>
      <c r="VYC12" s="46"/>
      <c r="VYD12" s="46"/>
      <c r="VYE12" s="46"/>
      <c r="VYF12" s="46"/>
      <c r="VYG12" s="46"/>
      <c r="VYH12" s="46"/>
      <c r="VYI12" s="46"/>
      <c r="VYJ12" s="46"/>
      <c r="VYK12" s="46"/>
      <c r="VYL12" s="46"/>
      <c r="VYM12" s="46"/>
      <c r="VYN12" s="46"/>
      <c r="VYO12" s="46"/>
      <c r="VYP12" s="46"/>
      <c r="VYQ12" s="46"/>
      <c r="VYR12" s="46"/>
      <c r="VYS12" s="46"/>
      <c r="VYT12" s="46"/>
      <c r="VYU12" s="46"/>
      <c r="VYV12" s="46"/>
      <c r="VYW12" s="46"/>
      <c r="VYX12" s="46"/>
      <c r="VYY12" s="46"/>
      <c r="VYZ12" s="46"/>
      <c r="VZA12" s="46"/>
      <c r="VZB12" s="46"/>
      <c r="VZC12" s="46"/>
      <c r="VZD12" s="46"/>
      <c r="VZE12" s="46"/>
      <c r="VZF12" s="46"/>
      <c r="VZG12" s="46"/>
      <c r="VZH12" s="46"/>
      <c r="VZI12" s="46"/>
      <c r="VZJ12" s="46"/>
      <c r="VZK12" s="46"/>
      <c r="VZL12" s="46"/>
      <c r="VZM12" s="46"/>
      <c r="VZN12" s="46"/>
      <c r="VZO12" s="46"/>
      <c r="VZP12" s="46"/>
      <c r="VZQ12" s="46"/>
      <c r="VZR12" s="46"/>
      <c r="VZS12" s="46"/>
      <c r="VZT12" s="46"/>
      <c r="VZU12" s="46"/>
      <c r="VZV12" s="46"/>
      <c r="VZW12" s="46"/>
      <c r="VZX12" s="46"/>
      <c r="VZY12" s="46"/>
      <c r="VZZ12" s="46"/>
      <c r="WAA12" s="46"/>
      <c r="WAB12" s="46"/>
      <c r="WAC12" s="46"/>
      <c r="WAD12" s="46"/>
      <c r="WAE12" s="46"/>
      <c r="WAF12" s="46"/>
      <c r="WAG12" s="46"/>
      <c r="WAH12" s="46"/>
      <c r="WAI12" s="46"/>
      <c r="WAJ12" s="46"/>
      <c r="WAK12" s="46"/>
      <c r="WAL12" s="46"/>
      <c r="WAM12" s="46"/>
      <c r="WAN12" s="46"/>
      <c r="WAO12" s="46"/>
      <c r="WAP12" s="46"/>
      <c r="WAQ12" s="46"/>
      <c r="WAR12" s="46"/>
      <c r="WAS12" s="46"/>
      <c r="WAT12" s="46"/>
      <c r="WAU12" s="46"/>
      <c r="WAV12" s="46"/>
      <c r="WAW12" s="46"/>
      <c r="WAX12" s="46"/>
      <c r="WAY12" s="46"/>
      <c r="WAZ12" s="46"/>
      <c r="WBA12" s="46"/>
      <c r="WBB12" s="46"/>
      <c r="WBC12" s="46"/>
      <c r="WBD12" s="46"/>
      <c r="WBE12" s="46"/>
      <c r="WBF12" s="46"/>
      <c r="WBG12" s="46"/>
      <c r="WBH12" s="46"/>
      <c r="WBI12" s="46"/>
      <c r="WBJ12" s="46"/>
      <c r="WBK12" s="46"/>
      <c r="WBL12" s="46"/>
      <c r="WBM12" s="46"/>
      <c r="WBN12" s="46"/>
      <c r="WBO12" s="46"/>
      <c r="WBP12" s="46"/>
      <c r="WBQ12" s="46"/>
      <c r="WBR12" s="46"/>
      <c r="WBS12" s="46"/>
      <c r="WBT12" s="46"/>
      <c r="WBU12" s="46"/>
      <c r="WBV12" s="46"/>
      <c r="WBW12" s="46"/>
      <c r="WBX12" s="46"/>
      <c r="WBY12" s="46"/>
      <c r="WBZ12" s="46"/>
      <c r="WCA12" s="46"/>
      <c r="WCB12" s="46"/>
      <c r="WCC12" s="46"/>
      <c r="WCD12" s="46"/>
      <c r="WCE12" s="46"/>
      <c r="WCF12" s="46"/>
      <c r="WCG12" s="46"/>
      <c r="WCH12" s="46"/>
      <c r="WCI12" s="46"/>
      <c r="WCJ12" s="46"/>
      <c r="WCK12" s="46"/>
      <c r="WCL12" s="46"/>
      <c r="WCM12" s="46"/>
      <c r="WCN12" s="46"/>
      <c r="WCO12" s="46"/>
      <c r="WCP12" s="46"/>
      <c r="WCQ12" s="46"/>
      <c r="WCR12" s="46"/>
      <c r="WCS12" s="46"/>
      <c r="WCT12" s="46"/>
      <c r="WCU12" s="46"/>
      <c r="WCV12" s="46"/>
      <c r="WCW12" s="46"/>
      <c r="WCX12" s="46"/>
      <c r="WCY12" s="46"/>
      <c r="WCZ12" s="46"/>
      <c r="WDA12" s="46"/>
      <c r="WDB12" s="46"/>
      <c r="WDC12" s="46"/>
      <c r="WDD12" s="46"/>
      <c r="WDE12" s="46"/>
      <c r="WDF12" s="46"/>
      <c r="WDG12" s="46"/>
      <c r="WDH12" s="46"/>
      <c r="WDI12" s="46"/>
      <c r="WDJ12" s="46"/>
      <c r="WDK12" s="46"/>
      <c r="WDL12" s="46"/>
      <c r="WDM12" s="46"/>
      <c r="WDN12" s="46"/>
      <c r="WDO12" s="46"/>
      <c r="WDP12" s="46"/>
      <c r="WDQ12" s="46"/>
      <c r="WDR12" s="46"/>
      <c r="WDS12" s="46"/>
      <c r="WDT12" s="46"/>
      <c r="WDU12" s="46"/>
      <c r="WDV12" s="46"/>
      <c r="WDW12" s="46"/>
      <c r="WDX12" s="46"/>
      <c r="WDY12" s="46"/>
      <c r="WDZ12" s="46"/>
      <c r="WEA12" s="46"/>
      <c r="WEB12" s="46"/>
      <c r="WEC12" s="46"/>
      <c r="WED12" s="46"/>
      <c r="WEE12" s="46"/>
      <c r="WEF12" s="46"/>
      <c r="WEG12" s="46"/>
      <c r="WEH12" s="46"/>
      <c r="WEI12" s="46"/>
      <c r="WEJ12" s="46"/>
      <c r="WEK12" s="46"/>
      <c r="WEL12" s="46"/>
      <c r="WEM12" s="46"/>
      <c r="WEN12" s="46"/>
      <c r="WEO12" s="46"/>
      <c r="WEP12" s="46"/>
      <c r="WEQ12" s="46"/>
      <c r="WER12" s="46"/>
      <c r="WES12" s="46"/>
      <c r="WET12" s="46"/>
      <c r="WEU12" s="46"/>
      <c r="WEV12" s="46"/>
      <c r="WEW12" s="46"/>
      <c r="WEX12" s="46"/>
      <c r="WEY12" s="46"/>
      <c r="WEZ12" s="46"/>
      <c r="WFA12" s="46"/>
      <c r="WFB12" s="46"/>
      <c r="WFC12" s="46"/>
      <c r="WFD12" s="46"/>
      <c r="WFE12" s="46"/>
      <c r="WFF12" s="46"/>
      <c r="WFG12" s="46"/>
      <c r="WFH12" s="46"/>
      <c r="WFI12" s="46"/>
      <c r="WFJ12" s="46"/>
      <c r="WFK12" s="46"/>
      <c r="WFL12" s="46"/>
      <c r="WFM12" s="46"/>
      <c r="WFN12" s="46"/>
      <c r="WFO12" s="46"/>
      <c r="WFP12" s="46"/>
      <c r="WFQ12" s="46"/>
      <c r="WFR12" s="46"/>
      <c r="WFS12" s="46"/>
      <c r="WFT12" s="46"/>
      <c r="WFU12" s="46"/>
      <c r="WFV12" s="46"/>
      <c r="WFW12" s="46"/>
      <c r="WFX12" s="46"/>
      <c r="WFY12" s="46"/>
      <c r="WFZ12" s="46"/>
      <c r="WGA12" s="46"/>
      <c r="WGB12" s="46"/>
      <c r="WGC12" s="46"/>
      <c r="WGD12" s="46"/>
      <c r="WGE12" s="46"/>
      <c r="WGF12" s="46"/>
      <c r="WGG12" s="46"/>
      <c r="WGH12" s="46"/>
      <c r="WGI12" s="46"/>
      <c r="WGJ12" s="46"/>
      <c r="WGK12" s="46"/>
      <c r="WGL12" s="46"/>
      <c r="WGM12" s="46"/>
      <c r="WGN12" s="46"/>
      <c r="WGO12" s="46"/>
      <c r="WGP12" s="46"/>
      <c r="WGQ12" s="46"/>
      <c r="WGR12" s="46"/>
      <c r="WGS12" s="46"/>
      <c r="WGT12" s="46"/>
      <c r="WGU12" s="46"/>
      <c r="WGV12" s="46"/>
      <c r="WGW12" s="46"/>
      <c r="WGX12" s="46"/>
      <c r="WGY12" s="46"/>
      <c r="WGZ12" s="46"/>
      <c r="WHA12" s="46"/>
      <c r="WHB12" s="46"/>
      <c r="WHC12" s="46"/>
      <c r="WHD12" s="46"/>
      <c r="WHE12" s="46"/>
      <c r="WHF12" s="46"/>
      <c r="WHG12" s="46"/>
      <c r="WHH12" s="46"/>
      <c r="WHI12" s="46"/>
      <c r="WHJ12" s="46"/>
      <c r="WHK12" s="46"/>
      <c r="WHL12" s="46"/>
      <c r="WHM12" s="46"/>
      <c r="WHN12" s="46"/>
      <c r="WHO12" s="46"/>
      <c r="WHP12" s="46"/>
      <c r="WHQ12" s="46"/>
      <c r="WHR12" s="46"/>
      <c r="WHS12" s="46"/>
      <c r="WHT12" s="46"/>
      <c r="WHU12" s="46"/>
      <c r="WHV12" s="46"/>
      <c r="WHW12" s="46"/>
      <c r="WHX12" s="46"/>
      <c r="WHY12" s="46"/>
      <c r="WHZ12" s="46"/>
      <c r="WIA12" s="46"/>
      <c r="WIB12" s="46"/>
      <c r="WIC12" s="46"/>
      <c r="WID12" s="46"/>
      <c r="WIE12" s="46"/>
      <c r="WIF12" s="46"/>
      <c r="WIG12" s="46"/>
      <c r="WIH12" s="46"/>
      <c r="WII12" s="46"/>
      <c r="WIJ12" s="46"/>
      <c r="WIK12" s="46"/>
      <c r="WIL12" s="46"/>
      <c r="WIM12" s="46"/>
      <c r="WIN12" s="46"/>
      <c r="WIO12" s="46"/>
      <c r="WIP12" s="46"/>
      <c r="WIQ12" s="46"/>
      <c r="WIR12" s="46"/>
      <c r="WIS12" s="46"/>
      <c r="WIT12" s="46"/>
      <c r="WIU12" s="46"/>
      <c r="WIV12" s="46"/>
      <c r="WIW12" s="46"/>
      <c r="WIX12" s="46"/>
      <c r="WIY12" s="46"/>
      <c r="WIZ12" s="46"/>
      <c r="WJA12" s="46"/>
      <c r="WJB12" s="46"/>
      <c r="WJC12" s="46"/>
      <c r="WJD12" s="46"/>
      <c r="WJE12" s="46"/>
      <c r="WJF12" s="46"/>
      <c r="WJG12" s="46"/>
      <c r="WJH12" s="46"/>
      <c r="WJI12" s="46"/>
      <c r="WJJ12" s="46"/>
      <c r="WJK12" s="46"/>
      <c r="WJL12" s="46"/>
      <c r="WJM12" s="46"/>
      <c r="WJN12" s="46"/>
      <c r="WJO12" s="46"/>
      <c r="WJP12" s="46"/>
      <c r="WJQ12" s="46"/>
      <c r="WJR12" s="46"/>
      <c r="WJS12" s="46"/>
      <c r="WJT12" s="46"/>
      <c r="WJU12" s="46"/>
      <c r="WJV12" s="46"/>
      <c r="WJW12" s="46"/>
      <c r="WJX12" s="46"/>
      <c r="WJY12" s="46"/>
      <c r="WJZ12" s="46"/>
      <c r="WKA12" s="46"/>
      <c r="WKB12" s="46"/>
      <c r="WKC12" s="46"/>
      <c r="WKD12" s="46"/>
      <c r="WKE12" s="46"/>
      <c r="WKF12" s="46"/>
      <c r="WKG12" s="46"/>
      <c r="WKH12" s="46"/>
      <c r="WKI12" s="46"/>
      <c r="WKJ12" s="46"/>
      <c r="WKK12" s="46"/>
      <c r="WKL12" s="46"/>
      <c r="WKM12" s="46"/>
      <c r="WKN12" s="46"/>
      <c r="WKO12" s="46"/>
      <c r="WKP12" s="46"/>
      <c r="WKQ12" s="46"/>
      <c r="WKR12" s="46"/>
      <c r="WKS12" s="46"/>
      <c r="WKT12" s="46"/>
      <c r="WKU12" s="46"/>
      <c r="WKV12" s="46"/>
      <c r="WKW12" s="46"/>
      <c r="WKX12" s="46"/>
      <c r="WKY12" s="46"/>
      <c r="WKZ12" s="46"/>
      <c r="WLA12" s="46"/>
      <c r="WLB12" s="46"/>
      <c r="WLC12" s="46"/>
      <c r="WLD12" s="46"/>
      <c r="WLE12" s="46"/>
      <c r="WLF12" s="46"/>
      <c r="WLG12" s="46"/>
      <c r="WLH12" s="46"/>
      <c r="WLI12" s="46"/>
      <c r="WLJ12" s="46"/>
      <c r="WLK12" s="46"/>
      <c r="WLL12" s="46"/>
      <c r="WLM12" s="46"/>
      <c r="WLN12" s="46"/>
      <c r="WLO12" s="46"/>
      <c r="WLP12" s="46"/>
      <c r="WLQ12" s="46"/>
      <c r="WLR12" s="46"/>
      <c r="WLS12" s="46"/>
      <c r="WLT12" s="46"/>
      <c r="WLU12" s="46"/>
      <c r="WLV12" s="46"/>
      <c r="WLW12" s="46"/>
      <c r="WLX12" s="46"/>
      <c r="WLY12" s="46"/>
      <c r="WLZ12" s="46"/>
      <c r="WMA12" s="46"/>
      <c r="WMB12" s="46"/>
      <c r="WMC12" s="46"/>
      <c r="WMD12" s="46"/>
      <c r="WME12" s="46"/>
      <c r="WMF12" s="46"/>
      <c r="WMG12" s="46"/>
      <c r="WMH12" s="46"/>
      <c r="WMI12" s="46"/>
      <c r="WMJ12" s="46"/>
      <c r="WMK12" s="46"/>
      <c r="WML12" s="46"/>
      <c r="WMM12" s="46"/>
      <c r="WMN12" s="46"/>
      <c r="WMO12" s="46"/>
      <c r="WMP12" s="46"/>
      <c r="WMQ12" s="46"/>
      <c r="WMR12" s="46"/>
      <c r="WMS12" s="46"/>
      <c r="WMT12" s="46"/>
      <c r="WMU12" s="46"/>
      <c r="WMV12" s="46"/>
      <c r="WMW12" s="46"/>
      <c r="WMX12" s="46"/>
      <c r="WMY12" s="46"/>
      <c r="WMZ12" s="46"/>
      <c r="WNA12" s="46"/>
      <c r="WNB12" s="46"/>
      <c r="WNC12" s="46"/>
      <c r="WND12" s="46"/>
      <c r="WNE12" s="46"/>
      <c r="WNF12" s="46"/>
      <c r="WNG12" s="46"/>
      <c r="WNH12" s="46"/>
      <c r="WNI12" s="46"/>
      <c r="WNJ12" s="46"/>
      <c r="WNK12" s="46"/>
      <c r="WNL12" s="46"/>
      <c r="WNM12" s="46"/>
      <c r="WNN12" s="46"/>
      <c r="WNO12" s="46"/>
      <c r="WNP12" s="46"/>
      <c r="WNQ12" s="46"/>
      <c r="WNR12" s="46"/>
      <c r="WNS12" s="46"/>
      <c r="WNT12" s="46"/>
      <c r="WNU12" s="46"/>
      <c r="WNV12" s="46"/>
      <c r="WNW12" s="46"/>
      <c r="WNX12" s="46"/>
      <c r="WNY12" s="46"/>
      <c r="WNZ12" s="46"/>
      <c r="WOA12" s="46"/>
      <c r="WOB12" s="46"/>
      <c r="WOC12" s="46"/>
      <c r="WOD12" s="46"/>
      <c r="WOE12" s="46"/>
      <c r="WOF12" s="46"/>
      <c r="WOG12" s="46"/>
      <c r="WOH12" s="46"/>
      <c r="WOI12" s="46"/>
      <c r="WOJ12" s="46"/>
      <c r="WOK12" s="46"/>
      <c r="WOL12" s="46"/>
      <c r="WOM12" s="46"/>
      <c r="WON12" s="46"/>
      <c r="WOO12" s="46"/>
      <c r="WOP12" s="46"/>
      <c r="WOQ12" s="46"/>
      <c r="WOR12" s="46"/>
      <c r="WOS12" s="46"/>
      <c r="WOT12" s="46"/>
      <c r="WOU12" s="46"/>
      <c r="WOV12" s="46"/>
      <c r="WOW12" s="46"/>
      <c r="WOX12" s="46"/>
      <c r="WOY12" s="46"/>
      <c r="WOZ12" s="46"/>
      <c r="WPA12" s="46"/>
      <c r="WPB12" s="46"/>
      <c r="WPC12" s="46"/>
      <c r="WPD12" s="46"/>
      <c r="WPE12" s="46"/>
      <c r="WPF12" s="46"/>
      <c r="WPG12" s="46"/>
      <c r="WPH12" s="46"/>
      <c r="WPI12" s="46"/>
      <c r="WPJ12" s="46"/>
      <c r="WPK12" s="46"/>
      <c r="WPL12" s="46"/>
      <c r="WPM12" s="46"/>
      <c r="WPN12" s="46"/>
      <c r="WPO12" s="46"/>
      <c r="WPP12" s="46"/>
      <c r="WPQ12" s="46"/>
      <c r="WPR12" s="46"/>
      <c r="WPS12" s="46"/>
      <c r="WPT12" s="46"/>
      <c r="WPU12" s="46"/>
      <c r="WPV12" s="46"/>
      <c r="WPW12" s="46"/>
      <c r="WPX12" s="46"/>
      <c r="WPY12" s="46"/>
      <c r="WPZ12" s="46"/>
      <c r="WQA12" s="46"/>
      <c r="WQB12" s="46"/>
      <c r="WQC12" s="46"/>
      <c r="WQD12" s="46"/>
      <c r="WQE12" s="46"/>
      <c r="WQF12" s="46"/>
      <c r="WQG12" s="46"/>
      <c r="WQH12" s="46"/>
      <c r="WQI12" s="46"/>
      <c r="WQJ12" s="46"/>
      <c r="WQK12" s="46"/>
      <c r="WQL12" s="46"/>
      <c r="WQM12" s="46"/>
      <c r="WQN12" s="46"/>
      <c r="WQO12" s="46"/>
      <c r="WQP12" s="46"/>
      <c r="WQQ12" s="46"/>
      <c r="WQR12" s="46"/>
      <c r="WQS12" s="46"/>
      <c r="WQT12" s="46"/>
      <c r="WQU12" s="46"/>
      <c r="WQV12" s="46"/>
      <c r="WQW12" s="46"/>
      <c r="WQX12" s="46"/>
      <c r="WQY12" s="46"/>
      <c r="WQZ12" s="46"/>
      <c r="WRA12" s="46"/>
      <c r="WRB12" s="46"/>
      <c r="WRC12" s="46"/>
      <c r="WRD12" s="46"/>
      <c r="WRE12" s="46"/>
      <c r="WRF12" s="46"/>
      <c r="WRG12" s="46"/>
      <c r="WRH12" s="46"/>
      <c r="WRI12" s="46"/>
      <c r="WRJ12" s="46"/>
      <c r="WRK12" s="46"/>
      <c r="WRL12" s="46"/>
      <c r="WRM12" s="46"/>
      <c r="WRN12" s="46"/>
      <c r="WRO12" s="46"/>
      <c r="WRP12" s="46"/>
      <c r="WRQ12" s="46"/>
      <c r="WRR12" s="46"/>
      <c r="WRS12" s="46"/>
      <c r="WRT12" s="46"/>
      <c r="WRU12" s="46"/>
      <c r="WRV12" s="46"/>
      <c r="WRW12" s="46"/>
      <c r="WRX12" s="46"/>
      <c r="WRY12" s="46"/>
      <c r="WRZ12" s="46"/>
      <c r="WSA12" s="46"/>
      <c r="WSB12" s="46"/>
      <c r="WSC12" s="46"/>
      <c r="WSD12" s="46"/>
      <c r="WSE12" s="46"/>
      <c r="WSF12" s="46"/>
      <c r="WSG12" s="46"/>
      <c r="WSH12" s="46"/>
      <c r="WSI12" s="46"/>
      <c r="WSJ12" s="46"/>
      <c r="WSK12" s="46"/>
      <c r="WSL12" s="46"/>
      <c r="WSM12" s="46"/>
      <c r="WSN12" s="46"/>
      <c r="WSO12" s="46"/>
      <c r="WSP12" s="46"/>
      <c r="WSQ12" s="46"/>
      <c r="WSR12" s="46"/>
      <c r="WSS12" s="46"/>
      <c r="WST12" s="46"/>
      <c r="WSU12" s="46"/>
      <c r="WSV12" s="46"/>
      <c r="WSW12" s="46"/>
      <c r="WSX12" s="46"/>
      <c r="WSY12" s="46"/>
      <c r="WSZ12" s="46"/>
      <c r="WTA12" s="46"/>
      <c r="WTB12" s="46"/>
      <c r="WTC12" s="46"/>
      <c r="WTD12" s="46"/>
      <c r="WTE12" s="46"/>
      <c r="WTF12" s="46"/>
      <c r="WTG12" s="46"/>
      <c r="WTH12" s="46"/>
      <c r="WTI12" s="46"/>
      <c r="WTJ12" s="46"/>
      <c r="WTK12" s="46"/>
      <c r="WTL12" s="46"/>
      <c r="WTM12" s="46"/>
      <c r="WTN12" s="46"/>
      <c r="WTO12" s="46"/>
      <c r="WTP12" s="46"/>
      <c r="WTQ12" s="46"/>
      <c r="WTR12" s="46"/>
      <c r="WTS12" s="46"/>
      <c r="WTT12" s="46"/>
      <c r="WTU12" s="46"/>
      <c r="WTV12" s="46"/>
      <c r="WTW12" s="46"/>
      <c r="WTX12" s="46"/>
      <c r="WTY12" s="46"/>
      <c r="WTZ12" s="46"/>
      <c r="WUA12" s="46"/>
      <c r="WUB12" s="46"/>
      <c r="WUC12" s="46"/>
      <c r="WUD12" s="46"/>
      <c r="WUE12" s="46"/>
      <c r="WUF12" s="46"/>
      <c r="WUG12" s="46"/>
      <c r="WUH12" s="46"/>
      <c r="WUI12" s="46"/>
      <c r="WUJ12" s="46"/>
      <c r="WUK12" s="46"/>
      <c r="WUL12" s="46"/>
      <c r="WUM12" s="46"/>
      <c r="WUN12" s="46"/>
      <c r="WUO12" s="46"/>
      <c r="WUP12" s="46"/>
      <c r="WUQ12" s="46"/>
      <c r="WUR12" s="46"/>
      <c r="WUS12" s="46"/>
      <c r="WUT12" s="46"/>
      <c r="WUU12" s="46"/>
      <c r="WUV12" s="46"/>
      <c r="WUW12" s="46"/>
      <c r="WUX12" s="46"/>
      <c r="WUY12" s="46"/>
      <c r="WUZ12" s="46"/>
      <c r="WVA12" s="46"/>
      <c r="WVB12" s="46"/>
      <c r="WVC12" s="46"/>
      <c r="WVD12" s="46"/>
      <c r="WVE12" s="46"/>
      <c r="WVF12" s="46"/>
      <c r="WVG12" s="46"/>
      <c r="WVH12" s="46"/>
      <c r="WVI12" s="46"/>
      <c r="WVJ12" s="46"/>
      <c r="WVK12" s="46"/>
      <c r="WVL12" s="46"/>
      <c r="WVM12" s="46"/>
      <c r="WVN12" s="46"/>
      <c r="WVO12" s="46"/>
      <c r="WVP12" s="46"/>
      <c r="WVQ12" s="46"/>
      <c r="WVR12" s="46"/>
      <c r="WVS12" s="46"/>
      <c r="WVT12" s="46"/>
      <c r="WVU12" s="46"/>
      <c r="WVV12" s="46"/>
      <c r="WVW12" s="46"/>
      <c r="WVX12" s="46"/>
      <c r="WVY12" s="46"/>
      <c r="WVZ12" s="46"/>
      <c r="WWA12" s="46"/>
      <c r="WWB12" s="46"/>
      <c r="WWC12" s="46"/>
    </row>
    <row r="13" spans="1:16149" s="45" customFormat="1" ht="30" customHeight="1">
      <c r="A13" s="2"/>
      <c r="B13" s="2"/>
      <c r="C13" s="2"/>
      <c r="D13" s="2"/>
      <c r="E13" s="14"/>
      <c r="F13" s="14"/>
      <c r="G13" s="14"/>
      <c r="H13" s="14"/>
      <c r="I13" s="14"/>
      <c r="J13" s="14"/>
      <c r="K13" s="14"/>
      <c r="L13" s="14"/>
      <c r="M13" s="14"/>
      <c r="N13" s="14"/>
      <c r="O13" s="14"/>
      <c r="P13" s="14"/>
      <c r="Q13" s="14"/>
      <c r="R13" s="14"/>
      <c r="S13" s="86"/>
      <c r="T13" s="14"/>
      <c r="U13" s="14"/>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s="46"/>
      <c r="DR13" s="46"/>
      <c r="DS13" s="46"/>
      <c r="DT13" s="46"/>
      <c r="DU13" s="46"/>
      <c r="DV13" s="46"/>
      <c r="DW13" s="46"/>
      <c r="DX13" s="46"/>
      <c r="DY13" s="46"/>
      <c r="DZ13" s="46"/>
      <c r="EA13" s="46"/>
      <c r="EB13" s="46"/>
      <c r="EC13" s="46"/>
      <c r="ED13" s="46"/>
      <c r="EE13" s="46"/>
      <c r="EF13" s="46"/>
      <c r="EG13" s="46"/>
      <c r="EH13" s="46"/>
      <c r="EI13" s="46"/>
      <c r="EJ13" s="46"/>
      <c r="EK13" s="46"/>
      <c r="EL13" s="46"/>
      <c r="EM13" s="46"/>
      <c r="EN13" s="46"/>
      <c r="EO13" s="46"/>
      <c r="EP13" s="46"/>
      <c r="EQ13" s="46"/>
      <c r="ER13" s="46"/>
      <c r="ES13" s="46"/>
      <c r="ET13" s="46"/>
      <c r="EU13" s="46"/>
      <c r="EV13" s="46"/>
      <c r="EW13" s="46"/>
      <c r="EX13" s="46"/>
      <c r="EY13" s="46"/>
      <c r="EZ13" s="46"/>
      <c r="FA13" s="46"/>
      <c r="FB13" s="46"/>
      <c r="FC13" s="46"/>
      <c r="FD13" s="46"/>
      <c r="FE13" s="46"/>
      <c r="FF13" s="46"/>
      <c r="FG13" s="46"/>
      <c r="FH13" s="46"/>
      <c r="FI13" s="46"/>
      <c r="FJ13" s="46"/>
      <c r="FK13" s="46"/>
      <c r="FL13" s="46"/>
      <c r="FM13" s="46"/>
      <c r="FN13" s="46"/>
      <c r="FO13" s="46"/>
      <c r="FP13" s="46"/>
      <c r="FQ13" s="46"/>
      <c r="FR13" s="46"/>
      <c r="FS13" s="46"/>
      <c r="FT13" s="46"/>
      <c r="FU13" s="46"/>
      <c r="FV13" s="46"/>
      <c r="FW13" s="46"/>
      <c r="FX13" s="46"/>
      <c r="FY13" s="46"/>
      <c r="FZ13" s="46"/>
      <c r="GA13" s="46"/>
      <c r="GB13" s="46"/>
      <c r="GC13" s="46"/>
      <c r="GD13" s="46"/>
      <c r="GE13" s="46"/>
      <c r="GF13" s="46"/>
      <c r="GG13" s="46"/>
      <c r="GH13" s="46"/>
      <c r="GI13" s="46"/>
      <c r="GJ13" s="46"/>
      <c r="GK13" s="46"/>
      <c r="GL13" s="46"/>
      <c r="GM13" s="46"/>
      <c r="GN13" s="46"/>
      <c r="GO13" s="46"/>
      <c r="GP13" s="46"/>
      <c r="GQ13" s="46"/>
      <c r="GR13" s="46"/>
      <c r="GS13" s="46"/>
      <c r="GT13" s="46"/>
      <c r="GU13" s="46"/>
      <c r="GV13" s="46"/>
      <c r="GW13" s="46"/>
      <c r="GX13" s="46"/>
      <c r="GY13" s="46"/>
      <c r="GZ13" s="46"/>
      <c r="HA13" s="46"/>
      <c r="HB13" s="46"/>
      <c r="HC13" s="46"/>
      <c r="HD13" s="46"/>
      <c r="HE13" s="46"/>
      <c r="HF13" s="46"/>
      <c r="HG13" s="46"/>
      <c r="HH13" s="46"/>
      <c r="HI13" s="46"/>
      <c r="HJ13" s="46"/>
      <c r="HK13" s="46"/>
      <c r="HL13" s="46"/>
      <c r="HM13" s="46"/>
      <c r="HN13" s="46"/>
      <c r="HO13" s="46"/>
      <c r="HP13" s="46"/>
      <c r="HQ13" s="46"/>
      <c r="HR13" s="46"/>
      <c r="HS13" s="46"/>
      <c r="HT13" s="46"/>
      <c r="HU13" s="46"/>
      <c r="HV13" s="46"/>
      <c r="HW13" s="46"/>
      <c r="HX13" s="46"/>
      <c r="HY13" s="46"/>
      <c r="HZ13" s="46"/>
      <c r="IA13" s="46"/>
      <c r="IB13" s="46"/>
      <c r="IC13" s="46"/>
      <c r="ID13" s="46"/>
      <c r="IE13" s="46"/>
      <c r="IF13" s="46"/>
      <c r="IG13" s="46"/>
      <c r="IH13" s="46"/>
      <c r="II13" s="46"/>
      <c r="IJ13" s="46"/>
      <c r="IK13" s="46"/>
      <c r="IL13" s="46"/>
      <c r="IM13" s="46"/>
      <c r="IN13" s="46"/>
      <c r="IO13" s="46"/>
      <c r="IP13" s="46"/>
      <c r="IQ13" s="46"/>
      <c r="IR13" s="46"/>
      <c r="IS13" s="46"/>
      <c r="IT13" s="46"/>
      <c r="IU13" s="46"/>
      <c r="IV13" s="46"/>
      <c r="IW13" s="46"/>
      <c r="IX13" s="46"/>
      <c r="IY13" s="46"/>
      <c r="IZ13" s="46"/>
      <c r="JA13" s="46"/>
      <c r="JB13" s="46"/>
      <c r="JC13" s="46"/>
      <c r="JD13" s="46"/>
      <c r="JE13" s="46"/>
      <c r="JF13" s="46"/>
      <c r="JG13" s="46"/>
      <c r="JH13" s="46"/>
      <c r="JI13" s="46"/>
      <c r="JJ13" s="46"/>
      <c r="JK13" s="46"/>
      <c r="JL13" s="46"/>
      <c r="JM13" s="46"/>
      <c r="JN13" s="46"/>
      <c r="JO13" s="46"/>
      <c r="JP13" s="46"/>
      <c r="JQ13" s="46"/>
      <c r="JR13" s="46"/>
      <c r="JS13" s="46"/>
      <c r="JT13" s="46"/>
      <c r="JU13" s="46"/>
      <c r="JV13" s="46"/>
      <c r="JW13" s="46"/>
      <c r="JX13" s="46"/>
      <c r="JY13" s="46"/>
      <c r="JZ13" s="46"/>
      <c r="KA13" s="46"/>
      <c r="KB13" s="46"/>
      <c r="KC13" s="46"/>
      <c r="KD13" s="46"/>
      <c r="KE13" s="46"/>
      <c r="KF13" s="46"/>
      <c r="KG13" s="46"/>
      <c r="KH13" s="46"/>
      <c r="KI13" s="46"/>
      <c r="KJ13" s="46"/>
      <c r="KK13" s="46"/>
      <c r="KL13" s="46"/>
      <c r="KM13" s="46"/>
      <c r="KN13" s="46"/>
      <c r="KO13" s="46"/>
      <c r="KP13" s="46"/>
      <c r="KQ13" s="46"/>
      <c r="KR13" s="46"/>
      <c r="KS13" s="46"/>
      <c r="KT13" s="46"/>
      <c r="KU13" s="46"/>
      <c r="KV13" s="46"/>
      <c r="KW13" s="46"/>
      <c r="KX13" s="46"/>
      <c r="KY13" s="46"/>
      <c r="KZ13" s="46"/>
      <c r="LA13" s="46"/>
      <c r="LB13" s="46"/>
      <c r="LC13" s="46"/>
      <c r="LD13" s="46"/>
      <c r="LE13" s="46"/>
      <c r="LF13" s="46"/>
      <c r="LG13" s="46"/>
      <c r="LH13" s="46"/>
      <c r="LI13" s="46"/>
      <c r="LJ13" s="46"/>
      <c r="LK13" s="46"/>
      <c r="LL13" s="46"/>
      <c r="LM13" s="46"/>
      <c r="LN13" s="46"/>
      <c r="LO13" s="46"/>
      <c r="LP13" s="46"/>
      <c r="LQ13" s="46"/>
      <c r="LR13" s="46"/>
      <c r="LS13" s="46"/>
      <c r="LT13" s="46"/>
      <c r="LU13" s="46"/>
      <c r="LV13" s="46"/>
      <c r="LW13" s="46"/>
      <c r="LX13" s="46"/>
      <c r="LY13" s="46"/>
      <c r="LZ13" s="46"/>
      <c r="MA13" s="46"/>
      <c r="MB13" s="46"/>
      <c r="MC13" s="46"/>
      <c r="MD13" s="46"/>
      <c r="ME13" s="46"/>
      <c r="MF13" s="46"/>
      <c r="MG13" s="46"/>
      <c r="MH13" s="46"/>
      <c r="MI13" s="46"/>
      <c r="MJ13" s="46"/>
      <c r="MK13" s="46"/>
      <c r="ML13" s="46"/>
      <c r="MM13" s="46"/>
      <c r="MN13" s="46"/>
      <c r="MO13" s="46"/>
      <c r="MP13" s="46"/>
      <c r="MQ13" s="46"/>
      <c r="MR13" s="46"/>
      <c r="MS13" s="46"/>
      <c r="MT13" s="46"/>
      <c r="MU13" s="46"/>
      <c r="MV13" s="46"/>
      <c r="MW13" s="46"/>
      <c r="MX13" s="46"/>
      <c r="MY13" s="46"/>
      <c r="MZ13" s="46"/>
      <c r="NA13" s="46"/>
      <c r="NB13" s="46"/>
      <c r="NC13" s="46"/>
      <c r="ND13" s="46"/>
      <c r="NE13" s="46"/>
      <c r="NF13" s="46"/>
      <c r="NG13" s="46"/>
      <c r="NH13" s="46"/>
      <c r="NI13" s="46"/>
      <c r="NJ13" s="46"/>
      <c r="NK13" s="46"/>
      <c r="NL13" s="46"/>
      <c r="NM13" s="46"/>
      <c r="NN13" s="46"/>
      <c r="NO13" s="46"/>
      <c r="NP13" s="46"/>
      <c r="NQ13" s="46"/>
      <c r="NR13" s="46"/>
      <c r="NS13" s="46"/>
      <c r="NT13" s="46"/>
      <c r="NU13" s="46"/>
      <c r="NV13" s="46"/>
      <c r="NW13" s="46"/>
      <c r="NX13" s="46"/>
      <c r="NY13" s="46"/>
      <c r="NZ13" s="46"/>
      <c r="OA13" s="46"/>
      <c r="OB13" s="46"/>
      <c r="OC13" s="46"/>
      <c r="OD13" s="46"/>
      <c r="OE13" s="46"/>
      <c r="OF13" s="46"/>
      <c r="OG13" s="46"/>
      <c r="OH13" s="46"/>
      <c r="OI13" s="46"/>
      <c r="OJ13" s="46"/>
      <c r="OK13" s="46"/>
      <c r="OL13" s="46"/>
      <c r="OM13" s="46"/>
      <c r="ON13" s="46"/>
      <c r="OO13" s="46"/>
      <c r="OP13" s="46"/>
      <c r="OQ13" s="46"/>
      <c r="OR13" s="46"/>
      <c r="OS13" s="46"/>
      <c r="OT13" s="46"/>
      <c r="OU13" s="46"/>
      <c r="OV13" s="46"/>
      <c r="OW13" s="46"/>
      <c r="OX13" s="46"/>
      <c r="OY13" s="46"/>
      <c r="OZ13" s="46"/>
      <c r="PA13" s="46"/>
      <c r="PB13" s="46"/>
      <c r="PC13" s="46"/>
      <c r="PD13" s="46"/>
      <c r="PE13" s="46"/>
      <c r="PF13" s="46"/>
      <c r="PG13" s="46"/>
      <c r="PH13" s="46"/>
      <c r="PI13" s="46"/>
      <c r="PJ13" s="46"/>
      <c r="PK13" s="46"/>
      <c r="PL13" s="46"/>
      <c r="PM13" s="46"/>
      <c r="PN13" s="46"/>
      <c r="PO13" s="46"/>
      <c r="PP13" s="46"/>
      <c r="PQ13" s="46"/>
      <c r="PR13" s="46"/>
      <c r="PS13" s="46"/>
      <c r="PT13" s="46"/>
      <c r="PU13" s="46"/>
      <c r="PV13" s="46"/>
      <c r="PW13" s="46"/>
      <c r="PX13" s="46"/>
      <c r="PY13" s="46"/>
      <c r="PZ13" s="46"/>
      <c r="QA13" s="46"/>
      <c r="QB13" s="46"/>
      <c r="QC13" s="46"/>
      <c r="QD13" s="46"/>
      <c r="QE13" s="46"/>
      <c r="QF13" s="46"/>
      <c r="QG13" s="46"/>
      <c r="QH13" s="46"/>
      <c r="QI13" s="46"/>
      <c r="QJ13" s="46"/>
      <c r="QK13" s="46"/>
      <c r="QL13" s="46"/>
      <c r="QM13" s="46"/>
      <c r="QN13" s="46"/>
      <c r="QO13" s="46"/>
      <c r="QP13" s="46"/>
      <c r="QQ13" s="46"/>
      <c r="QR13" s="46"/>
      <c r="QS13" s="46"/>
      <c r="QT13" s="46"/>
      <c r="QU13" s="46"/>
      <c r="QV13" s="46"/>
      <c r="QW13" s="46"/>
      <c r="QX13" s="46"/>
      <c r="QY13" s="46"/>
      <c r="QZ13" s="46"/>
      <c r="RA13" s="46"/>
      <c r="RB13" s="46"/>
      <c r="RC13" s="46"/>
      <c r="RD13" s="46"/>
      <c r="RE13" s="46"/>
      <c r="RF13" s="46"/>
      <c r="RG13" s="46"/>
      <c r="RH13" s="46"/>
      <c r="RI13" s="46"/>
      <c r="RJ13" s="46"/>
      <c r="RK13" s="46"/>
      <c r="RL13" s="46"/>
      <c r="RM13" s="46"/>
      <c r="RN13" s="46"/>
      <c r="RO13" s="46"/>
      <c r="RP13" s="46"/>
      <c r="RQ13" s="46"/>
      <c r="RR13" s="46"/>
      <c r="RS13" s="46"/>
      <c r="RT13" s="46"/>
      <c r="RU13" s="46"/>
      <c r="RV13" s="46"/>
      <c r="RW13" s="46"/>
      <c r="RX13" s="46"/>
      <c r="RY13" s="46"/>
      <c r="RZ13" s="46"/>
      <c r="SA13" s="46"/>
      <c r="SB13" s="46"/>
      <c r="SC13" s="46"/>
      <c r="SD13" s="46"/>
      <c r="SE13" s="46"/>
      <c r="SF13" s="46"/>
      <c r="SG13" s="46"/>
      <c r="SH13" s="46"/>
      <c r="SI13" s="46"/>
      <c r="SJ13" s="46"/>
      <c r="SK13" s="46"/>
      <c r="SL13" s="46"/>
      <c r="SM13" s="46"/>
      <c r="SN13" s="46"/>
      <c r="SO13" s="46"/>
      <c r="SP13" s="46"/>
      <c r="SQ13" s="46"/>
      <c r="SR13" s="46"/>
      <c r="SS13" s="46"/>
      <c r="ST13" s="46"/>
      <c r="SU13" s="46"/>
      <c r="SV13" s="46"/>
      <c r="SW13" s="46"/>
      <c r="SX13" s="46"/>
      <c r="SY13" s="46"/>
      <c r="SZ13" s="46"/>
      <c r="TA13" s="46"/>
      <c r="TB13" s="46"/>
      <c r="TC13" s="46"/>
      <c r="TD13" s="46"/>
      <c r="TE13" s="46"/>
      <c r="TF13" s="46"/>
      <c r="TG13" s="46"/>
      <c r="TH13" s="46"/>
      <c r="TI13" s="46"/>
      <c r="TJ13" s="46"/>
      <c r="TK13" s="46"/>
      <c r="TL13" s="46"/>
      <c r="TM13" s="46"/>
      <c r="TN13" s="46"/>
      <c r="TO13" s="46"/>
      <c r="TP13" s="46"/>
      <c r="TQ13" s="46"/>
      <c r="TR13" s="46"/>
      <c r="TS13" s="46"/>
      <c r="TT13" s="46"/>
      <c r="TU13" s="46"/>
      <c r="TV13" s="46"/>
      <c r="TW13" s="46"/>
      <c r="TX13" s="46"/>
      <c r="TY13" s="46"/>
      <c r="TZ13" s="46"/>
      <c r="UA13" s="46"/>
      <c r="UB13" s="46"/>
      <c r="UC13" s="46"/>
      <c r="UD13" s="46"/>
      <c r="UE13" s="46"/>
      <c r="UF13" s="46"/>
      <c r="UG13" s="46"/>
      <c r="UH13" s="46"/>
      <c r="UI13" s="46"/>
      <c r="UJ13" s="46"/>
      <c r="UK13" s="46"/>
      <c r="UL13" s="46"/>
      <c r="UM13" s="46"/>
      <c r="UN13" s="46"/>
      <c r="UO13" s="46"/>
      <c r="UP13" s="46"/>
      <c r="UQ13" s="46"/>
      <c r="UR13" s="46"/>
      <c r="US13" s="46"/>
      <c r="UT13" s="46"/>
      <c r="UU13" s="46"/>
      <c r="UV13" s="46"/>
      <c r="UW13" s="46"/>
      <c r="UX13" s="46"/>
      <c r="UY13" s="46"/>
      <c r="UZ13" s="46"/>
      <c r="VA13" s="46"/>
      <c r="VB13" s="46"/>
      <c r="VC13" s="46"/>
      <c r="VD13" s="46"/>
      <c r="VE13" s="46"/>
      <c r="VF13" s="46"/>
      <c r="VG13" s="46"/>
      <c r="VH13" s="46"/>
      <c r="VI13" s="46"/>
      <c r="VJ13" s="46"/>
      <c r="VK13" s="46"/>
      <c r="VL13" s="46"/>
      <c r="VM13" s="46"/>
      <c r="VN13" s="46"/>
      <c r="VO13" s="46"/>
      <c r="VP13" s="46"/>
      <c r="VQ13" s="46"/>
      <c r="VR13" s="46"/>
      <c r="VS13" s="46"/>
      <c r="VT13" s="46"/>
      <c r="VU13" s="46"/>
      <c r="VV13" s="46"/>
      <c r="VW13" s="46"/>
      <c r="VX13" s="46"/>
      <c r="VY13" s="46"/>
      <c r="VZ13" s="46"/>
      <c r="WA13" s="46"/>
      <c r="WB13" s="46"/>
      <c r="WC13" s="46"/>
      <c r="WD13" s="46"/>
      <c r="WE13" s="46"/>
      <c r="WF13" s="46"/>
      <c r="WG13" s="46"/>
      <c r="WH13" s="46"/>
      <c r="WI13" s="46"/>
      <c r="WJ13" s="46"/>
      <c r="WK13" s="46"/>
      <c r="WL13" s="46"/>
      <c r="WM13" s="46"/>
      <c r="WN13" s="46"/>
      <c r="WO13" s="46"/>
      <c r="WP13" s="46"/>
      <c r="WQ13" s="46"/>
      <c r="WR13" s="46"/>
      <c r="WS13" s="46"/>
      <c r="WT13" s="46"/>
      <c r="WU13" s="46"/>
      <c r="WV13" s="46"/>
      <c r="WW13" s="46"/>
      <c r="WX13" s="46"/>
      <c r="WY13" s="46"/>
      <c r="WZ13" s="46"/>
      <c r="XA13" s="46"/>
      <c r="XB13" s="46"/>
      <c r="XC13" s="46"/>
      <c r="XD13" s="46"/>
      <c r="XE13" s="46"/>
      <c r="XF13" s="46"/>
      <c r="XG13" s="46"/>
      <c r="XH13" s="46"/>
      <c r="XI13" s="46"/>
      <c r="XJ13" s="46"/>
      <c r="XK13" s="46"/>
      <c r="XL13" s="46"/>
      <c r="XM13" s="46"/>
      <c r="XN13" s="46"/>
      <c r="XO13" s="46"/>
      <c r="XP13" s="46"/>
      <c r="XQ13" s="46"/>
      <c r="XR13" s="46"/>
      <c r="XS13" s="46"/>
      <c r="XT13" s="46"/>
      <c r="XU13" s="46"/>
      <c r="XV13" s="46"/>
      <c r="XW13" s="46"/>
      <c r="XX13" s="46"/>
      <c r="XY13" s="46"/>
      <c r="XZ13" s="46"/>
      <c r="YA13" s="46"/>
      <c r="YB13" s="46"/>
      <c r="YC13" s="46"/>
      <c r="YD13" s="46"/>
      <c r="YE13" s="46"/>
      <c r="YF13" s="46"/>
      <c r="YG13" s="46"/>
      <c r="YH13" s="46"/>
      <c r="YI13" s="46"/>
      <c r="YJ13" s="46"/>
      <c r="YK13" s="46"/>
      <c r="YL13" s="46"/>
      <c r="YM13" s="46"/>
      <c r="YN13" s="46"/>
      <c r="YO13" s="46"/>
      <c r="YP13" s="46"/>
      <c r="YQ13" s="46"/>
      <c r="YR13" s="46"/>
      <c r="YS13" s="46"/>
      <c r="YT13" s="46"/>
      <c r="YU13" s="46"/>
      <c r="YV13" s="46"/>
      <c r="YW13" s="46"/>
      <c r="YX13" s="46"/>
      <c r="YY13" s="46"/>
      <c r="YZ13" s="46"/>
      <c r="ZA13" s="46"/>
      <c r="ZB13" s="46"/>
      <c r="ZC13" s="46"/>
      <c r="ZD13" s="46"/>
      <c r="ZE13" s="46"/>
      <c r="ZF13" s="46"/>
      <c r="ZG13" s="46"/>
      <c r="ZH13" s="46"/>
      <c r="ZI13" s="46"/>
      <c r="ZJ13" s="46"/>
      <c r="ZK13" s="46"/>
      <c r="ZL13" s="46"/>
      <c r="ZM13" s="46"/>
      <c r="ZN13" s="46"/>
      <c r="ZO13" s="46"/>
      <c r="ZP13" s="46"/>
      <c r="ZQ13" s="46"/>
      <c r="ZR13" s="46"/>
      <c r="ZS13" s="46"/>
      <c r="ZT13" s="46"/>
      <c r="ZU13" s="46"/>
      <c r="ZV13" s="46"/>
      <c r="ZW13" s="46"/>
      <c r="ZX13" s="46"/>
      <c r="ZY13" s="46"/>
      <c r="ZZ13" s="46"/>
      <c r="AAA13" s="46"/>
      <c r="AAB13" s="46"/>
      <c r="AAC13" s="46"/>
      <c r="AAD13" s="46"/>
      <c r="AAE13" s="46"/>
      <c r="AAF13" s="46"/>
      <c r="AAG13" s="46"/>
      <c r="AAH13" s="46"/>
      <c r="AAI13" s="46"/>
      <c r="AAJ13" s="46"/>
      <c r="AAK13" s="46"/>
      <c r="AAL13" s="46"/>
      <c r="AAM13" s="46"/>
      <c r="AAN13" s="46"/>
      <c r="AAO13" s="46"/>
      <c r="AAP13" s="46"/>
      <c r="AAQ13" s="46"/>
      <c r="AAR13" s="46"/>
      <c r="AAS13" s="46"/>
      <c r="AAT13" s="46"/>
      <c r="AAU13" s="46"/>
      <c r="AAV13" s="46"/>
      <c r="AAW13" s="46"/>
      <c r="AAX13" s="46"/>
      <c r="AAY13" s="46"/>
      <c r="AAZ13" s="46"/>
      <c r="ABA13" s="46"/>
      <c r="ABB13" s="46"/>
      <c r="ABC13" s="46"/>
      <c r="ABD13" s="46"/>
      <c r="ABE13" s="46"/>
      <c r="ABF13" s="46"/>
      <c r="ABG13" s="46"/>
      <c r="ABH13" s="46"/>
      <c r="ABI13" s="46"/>
      <c r="ABJ13" s="46"/>
      <c r="ABK13" s="46"/>
      <c r="ABL13" s="46"/>
      <c r="ABM13" s="46"/>
      <c r="ABN13" s="46"/>
      <c r="ABO13" s="46"/>
      <c r="ABP13" s="46"/>
      <c r="ABQ13" s="46"/>
      <c r="ABR13" s="46"/>
      <c r="ABS13" s="46"/>
      <c r="ABT13" s="46"/>
      <c r="ABU13" s="46"/>
      <c r="ABV13" s="46"/>
      <c r="ABW13" s="46"/>
      <c r="ABX13" s="46"/>
      <c r="ABY13" s="46"/>
      <c r="ABZ13" s="46"/>
      <c r="ACA13" s="46"/>
      <c r="ACB13" s="46"/>
      <c r="ACC13" s="46"/>
      <c r="ACD13" s="46"/>
      <c r="ACE13" s="46"/>
      <c r="ACF13" s="46"/>
      <c r="ACG13" s="46"/>
      <c r="ACH13" s="46"/>
      <c r="ACI13" s="46"/>
      <c r="ACJ13" s="46"/>
      <c r="ACK13" s="46"/>
      <c r="ACL13" s="46"/>
      <c r="ACM13" s="46"/>
      <c r="ACN13" s="46"/>
      <c r="ACO13" s="46"/>
      <c r="ACP13" s="46"/>
      <c r="ACQ13" s="46"/>
      <c r="ACR13" s="46"/>
      <c r="ACS13" s="46"/>
      <c r="ACT13" s="46"/>
      <c r="ACU13" s="46"/>
      <c r="ACV13" s="46"/>
      <c r="ACW13" s="46"/>
      <c r="ACX13" s="46"/>
      <c r="ACY13" s="46"/>
      <c r="ACZ13" s="46"/>
      <c r="ADA13" s="46"/>
      <c r="ADB13" s="46"/>
      <c r="ADC13" s="46"/>
      <c r="ADD13" s="46"/>
      <c r="ADE13" s="46"/>
      <c r="ADF13" s="46"/>
      <c r="ADG13" s="46"/>
      <c r="ADH13" s="46"/>
      <c r="ADI13" s="46"/>
      <c r="ADJ13" s="46"/>
      <c r="ADK13" s="46"/>
      <c r="ADL13" s="46"/>
      <c r="ADM13" s="46"/>
      <c r="ADN13" s="46"/>
      <c r="ADO13" s="46"/>
      <c r="ADP13" s="46"/>
      <c r="ADQ13" s="46"/>
      <c r="ADR13" s="46"/>
      <c r="ADS13" s="46"/>
      <c r="ADT13" s="46"/>
      <c r="ADU13" s="46"/>
      <c r="ADV13" s="46"/>
      <c r="ADW13" s="46"/>
      <c r="ADX13" s="46"/>
      <c r="ADY13" s="46"/>
      <c r="ADZ13" s="46"/>
      <c r="AEA13" s="46"/>
      <c r="AEB13" s="46"/>
      <c r="AEC13" s="46"/>
      <c r="AED13" s="46"/>
      <c r="AEE13" s="46"/>
      <c r="AEF13" s="46"/>
      <c r="AEG13" s="46"/>
      <c r="AEH13" s="46"/>
      <c r="AEI13" s="46"/>
      <c r="AEJ13" s="46"/>
      <c r="AEK13" s="46"/>
      <c r="AEL13" s="46"/>
      <c r="AEM13" s="46"/>
      <c r="AEN13" s="46"/>
      <c r="AEO13" s="46"/>
      <c r="AEP13" s="46"/>
      <c r="AEQ13" s="46"/>
      <c r="AER13" s="46"/>
      <c r="AES13" s="46"/>
      <c r="AET13" s="46"/>
      <c r="AEU13" s="46"/>
      <c r="AEV13" s="46"/>
      <c r="AEW13" s="46"/>
      <c r="AEX13" s="46"/>
      <c r="AEY13" s="46"/>
      <c r="AEZ13" s="46"/>
      <c r="AFA13" s="46"/>
      <c r="AFB13" s="46"/>
      <c r="AFC13" s="46"/>
      <c r="AFD13" s="46"/>
      <c r="AFE13" s="46"/>
      <c r="AFF13" s="46"/>
      <c r="AFG13" s="46"/>
      <c r="AFH13" s="46"/>
      <c r="AFI13" s="46"/>
      <c r="AFJ13" s="46"/>
      <c r="AFK13" s="46"/>
      <c r="AFL13" s="46"/>
      <c r="AFM13" s="46"/>
      <c r="AFN13" s="46"/>
      <c r="AFO13" s="46"/>
      <c r="AFP13" s="46"/>
      <c r="AFQ13" s="46"/>
      <c r="AFR13" s="46"/>
      <c r="AFS13" s="46"/>
      <c r="AFT13" s="46"/>
      <c r="AFU13" s="46"/>
      <c r="AFV13" s="46"/>
      <c r="AFW13" s="46"/>
      <c r="AFX13" s="46"/>
      <c r="AFY13" s="46"/>
      <c r="AFZ13" s="46"/>
      <c r="AGA13" s="46"/>
      <c r="AGB13" s="46"/>
      <c r="AGC13" s="46"/>
      <c r="AGD13" s="46"/>
      <c r="AGE13" s="46"/>
      <c r="AGF13" s="46"/>
      <c r="AGG13" s="46"/>
      <c r="AGH13" s="46"/>
      <c r="AGI13" s="46"/>
      <c r="AGJ13" s="46"/>
      <c r="AGK13" s="46"/>
      <c r="AGL13" s="46"/>
      <c r="AGM13" s="46"/>
      <c r="AGN13" s="46"/>
      <c r="AGO13" s="46"/>
      <c r="AGP13" s="46"/>
      <c r="AGQ13" s="46"/>
      <c r="AGR13" s="46"/>
      <c r="AGS13" s="46"/>
      <c r="AGT13" s="46"/>
      <c r="AGU13" s="46"/>
      <c r="AGV13" s="46"/>
      <c r="AGW13" s="46"/>
      <c r="AGX13" s="46"/>
      <c r="AGY13" s="46"/>
      <c r="AGZ13" s="46"/>
      <c r="AHA13" s="46"/>
      <c r="AHB13" s="46"/>
      <c r="AHC13" s="46"/>
      <c r="AHD13" s="46"/>
      <c r="AHE13" s="46"/>
      <c r="AHF13" s="46"/>
      <c r="AHG13" s="46"/>
      <c r="AHH13" s="46"/>
      <c r="AHI13" s="46"/>
      <c r="AHJ13" s="46"/>
      <c r="AHK13" s="46"/>
      <c r="AHL13" s="46"/>
      <c r="AHM13" s="46"/>
      <c r="AHN13" s="46"/>
      <c r="AHO13" s="46"/>
      <c r="AHP13" s="46"/>
      <c r="AHQ13" s="46"/>
      <c r="AHR13" s="46"/>
      <c r="AHS13" s="46"/>
      <c r="AHT13" s="46"/>
      <c r="AHU13" s="46"/>
      <c r="AHV13" s="46"/>
      <c r="AHW13" s="46"/>
      <c r="AHX13" s="46"/>
      <c r="AHY13" s="46"/>
      <c r="AHZ13" s="46"/>
      <c r="AIA13" s="46"/>
      <c r="AIB13" s="46"/>
      <c r="AIC13" s="46"/>
      <c r="AID13" s="46"/>
      <c r="AIE13" s="46"/>
      <c r="AIF13" s="46"/>
      <c r="AIG13" s="46"/>
      <c r="AIH13" s="46"/>
      <c r="AII13" s="46"/>
      <c r="AIJ13" s="46"/>
      <c r="AIK13" s="46"/>
      <c r="AIL13" s="46"/>
      <c r="AIM13" s="46"/>
      <c r="AIN13" s="46"/>
      <c r="AIO13" s="46"/>
      <c r="AIP13" s="46"/>
      <c r="AIQ13" s="46"/>
      <c r="AIR13" s="46"/>
      <c r="AIS13" s="46"/>
      <c r="AIT13" s="46"/>
      <c r="AIU13" s="46"/>
      <c r="AIV13" s="46"/>
      <c r="AIW13" s="46"/>
      <c r="AIX13" s="46"/>
      <c r="AIY13" s="46"/>
      <c r="AIZ13" s="46"/>
      <c r="AJA13" s="46"/>
      <c r="AJB13" s="46"/>
      <c r="AJC13" s="46"/>
      <c r="AJD13" s="46"/>
      <c r="AJE13" s="46"/>
      <c r="AJF13" s="46"/>
      <c r="AJG13" s="46"/>
      <c r="AJH13" s="46"/>
      <c r="AJI13" s="46"/>
      <c r="AJJ13" s="46"/>
      <c r="AJK13" s="46"/>
      <c r="AJL13" s="46"/>
      <c r="AJM13" s="46"/>
      <c r="AJN13" s="46"/>
      <c r="AJO13" s="46"/>
      <c r="AJP13" s="46"/>
      <c r="AJQ13" s="46"/>
      <c r="AJR13" s="46"/>
      <c r="AJS13" s="46"/>
      <c r="AJT13" s="46"/>
      <c r="AJU13" s="46"/>
      <c r="AJV13" s="46"/>
      <c r="AJW13" s="46"/>
      <c r="AJX13" s="46"/>
      <c r="AJY13" s="46"/>
      <c r="AJZ13" s="46"/>
      <c r="AKA13" s="46"/>
      <c r="AKB13" s="46"/>
      <c r="AKC13" s="46"/>
      <c r="AKD13" s="46"/>
      <c r="AKE13" s="46"/>
      <c r="AKF13" s="46"/>
      <c r="AKG13" s="46"/>
      <c r="AKH13" s="46"/>
      <c r="AKI13" s="46"/>
      <c r="AKJ13" s="46"/>
      <c r="AKK13" s="46"/>
      <c r="AKL13" s="46"/>
      <c r="AKM13" s="46"/>
      <c r="AKN13" s="46"/>
      <c r="AKO13" s="46"/>
      <c r="AKP13" s="46"/>
      <c r="AKQ13" s="46"/>
      <c r="AKR13" s="46"/>
      <c r="AKS13" s="46"/>
      <c r="AKT13" s="46"/>
      <c r="AKU13" s="46"/>
      <c r="AKV13" s="46"/>
      <c r="AKW13" s="46"/>
      <c r="AKX13" s="46"/>
      <c r="AKY13" s="46"/>
      <c r="AKZ13" s="46"/>
      <c r="ALA13" s="46"/>
      <c r="ALB13" s="46"/>
      <c r="ALC13" s="46"/>
      <c r="ALD13" s="46"/>
      <c r="ALE13" s="46"/>
      <c r="ALF13" s="46"/>
      <c r="ALG13" s="46"/>
      <c r="ALH13" s="46"/>
      <c r="ALI13" s="46"/>
      <c r="ALJ13" s="46"/>
      <c r="ALK13" s="46"/>
      <c r="ALL13" s="46"/>
      <c r="ALM13" s="46"/>
      <c r="ALN13" s="46"/>
      <c r="ALO13" s="46"/>
      <c r="ALP13" s="46"/>
      <c r="ALQ13" s="46"/>
      <c r="ALR13" s="46"/>
      <c r="ALS13" s="46"/>
      <c r="ALT13" s="46"/>
      <c r="ALU13" s="46"/>
      <c r="ALV13" s="46"/>
      <c r="ALW13" s="46"/>
      <c r="ALX13" s="46"/>
      <c r="ALY13" s="46"/>
      <c r="ALZ13" s="46"/>
      <c r="AMA13" s="46"/>
      <c r="AMB13" s="46"/>
      <c r="AMC13" s="46"/>
      <c r="AMD13" s="46"/>
      <c r="AME13" s="46"/>
      <c r="AMF13" s="46"/>
      <c r="AMG13" s="46"/>
      <c r="AMH13" s="46"/>
      <c r="AMI13" s="46"/>
      <c r="AMJ13" s="46"/>
      <c r="AMK13" s="46"/>
      <c r="AML13" s="46"/>
      <c r="AMM13" s="46"/>
      <c r="AMN13" s="46"/>
      <c r="AMO13" s="46"/>
      <c r="AMP13" s="46"/>
      <c r="AMQ13" s="46"/>
      <c r="AMR13" s="46"/>
      <c r="AMS13" s="46"/>
      <c r="AMT13" s="46"/>
      <c r="AMU13" s="46"/>
      <c r="AMV13" s="46"/>
      <c r="AMW13" s="46"/>
      <c r="AMX13" s="46"/>
      <c r="AMY13" s="46"/>
      <c r="AMZ13" s="46"/>
      <c r="ANA13" s="46"/>
      <c r="ANB13" s="46"/>
      <c r="ANC13" s="46"/>
      <c r="AND13" s="46"/>
      <c r="ANE13" s="46"/>
      <c r="ANF13" s="46"/>
      <c r="ANG13" s="46"/>
      <c r="ANH13" s="46"/>
      <c r="ANI13" s="46"/>
      <c r="ANJ13" s="46"/>
      <c r="ANK13" s="46"/>
      <c r="ANL13" s="46"/>
      <c r="ANM13" s="46"/>
      <c r="ANN13" s="46"/>
      <c r="ANO13" s="46"/>
      <c r="ANP13" s="46"/>
      <c r="ANQ13" s="46"/>
      <c r="ANR13" s="46"/>
      <c r="ANS13" s="46"/>
      <c r="ANT13" s="46"/>
      <c r="ANU13" s="46"/>
      <c r="ANV13" s="46"/>
      <c r="ANW13" s="46"/>
      <c r="ANX13" s="46"/>
      <c r="ANY13" s="46"/>
      <c r="ANZ13" s="46"/>
      <c r="AOA13" s="46"/>
      <c r="AOB13" s="46"/>
      <c r="AOC13" s="46"/>
      <c r="AOD13" s="46"/>
      <c r="AOE13" s="46"/>
      <c r="AOF13" s="46"/>
      <c r="AOG13" s="46"/>
      <c r="AOH13" s="46"/>
      <c r="AOI13" s="46"/>
      <c r="AOJ13" s="46"/>
      <c r="AOK13" s="46"/>
      <c r="AOL13" s="46"/>
      <c r="AOM13" s="46"/>
      <c r="AON13" s="46"/>
      <c r="AOO13" s="46"/>
      <c r="AOP13" s="46"/>
      <c r="AOQ13" s="46"/>
      <c r="AOR13" s="46"/>
      <c r="AOS13" s="46"/>
      <c r="AOT13" s="46"/>
      <c r="AOU13" s="46"/>
      <c r="AOV13" s="46"/>
      <c r="AOW13" s="46"/>
      <c r="AOX13" s="46"/>
      <c r="AOY13" s="46"/>
      <c r="AOZ13" s="46"/>
      <c r="APA13" s="46"/>
      <c r="APB13" s="46"/>
      <c r="APC13" s="46"/>
      <c r="APD13" s="46"/>
      <c r="APE13" s="46"/>
      <c r="APF13" s="46"/>
      <c r="APG13" s="46"/>
      <c r="APH13" s="46"/>
      <c r="API13" s="46"/>
      <c r="APJ13" s="46"/>
      <c r="APK13" s="46"/>
      <c r="APL13" s="46"/>
      <c r="APM13" s="46"/>
      <c r="APN13" s="46"/>
      <c r="APO13" s="46"/>
      <c r="APP13" s="46"/>
      <c r="APQ13" s="46"/>
      <c r="APR13" s="46"/>
      <c r="APS13" s="46"/>
      <c r="APT13" s="46"/>
      <c r="APU13" s="46"/>
      <c r="APV13" s="46"/>
      <c r="APW13" s="46"/>
      <c r="APX13" s="46"/>
      <c r="APY13" s="46"/>
      <c r="APZ13" s="46"/>
      <c r="AQA13" s="46"/>
      <c r="AQB13" s="46"/>
      <c r="AQC13" s="46"/>
      <c r="AQD13" s="46"/>
      <c r="AQE13" s="46"/>
      <c r="AQF13" s="46"/>
      <c r="AQG13" s="46"/>
      <c r="AQH13" s="46"/>
      <c r="AQI13" s="46"/>
      <c r="AQJ13" s="46"/>
      <c r="AQK13" s="46"/>
      <c r="AQL13" s="46"/>
      <c r="AQM13" s="46"/>
      <c r="AQN13" s="46"/>
      <c r="AQO13" s="46"/>
      <c r="AQP13" s="46"/>
      <c r="AQQ13" s="46"/>
      <c r="AQR13" s="46"/>
      <c r="AQS13" s="46"/>
      <c r="AQT13" s="46"/>
      <c r="AQU13" s="46"/>
      <c r="AQV13" s="46"/>
      <c r="AQW13" s="46"/>
      <c r="AQX13" s="46"/>
      <c r="AQY13" s="46"/>
      <c r="AQZ13" s="46"/>
      <c r="ARA13" s="46"/>
      <c r="ARB13" s="46"/>
      <c r="ARC13" s="46"/>
      <c r="ARD13" s="46"/>
      <c r="ARE13" s="46"/>
      <c r="ARF13" s="46"/>
      <c r="ARG13" s="46"/>
      <c r="ARH13" s="46"/>
      <c r="ARI13" s="46"/>
      <c r="ARJ13" s="46"/>
      <c r="ARK13" s="46"/>
      <c r="ARL13" s="46"/>
      <c r="ARM13" s="46"/>
      <c r="ARN13" s="46"/>
      <c r="ARO13" s="46"/>
      <c r="ARP13" s="46"/>
      <c r="ARQ13" s="46"/>
      <c r="ARR13" s="46"/>
      <c r="ARS13" s="46"/>
      <c r="ART13" s="46"/>
      <c r="ARU13" s="46"/>
      <c r="ARV13" s="46"/>
      <c r="ARW13" s="46"/>
      <c r="ARX13" s="46"/>
      <c r="ARY13" s="46"/>
      <c r="ARZ13" s="46"/>
      <c r="ASA13" s="46"/>
      <c r="ASB13" s="46"/>
      <c r="ASC13" s="46"/>
      <c r="ASD13" s="46"/>
      <c r="ASE13" s="46"/>
      <c r="ASF13" s="46"/>
      <c r="ASG13" s="46"/>
      <c r="ASH13" s="46"/>
      <c r="ASI13" s="46"/>
      <c r="ASJ13" s="46"/>
      <c r="ASK13" s="46"/>
      <c r="ASL13" s="46"/>
      <c r="ASM13" s="46"/>
      <c r="ASN13" s="46"/>
      <c r="ASO13" s="46"/>
      <c r="ASP13" s="46"/>
      <c r="ASQ13" s="46"/>
      <c r="ASR13" s="46"/>
      <c r="ASS13" s="46"/>
      <c r="AST13" s="46"/>
      <c r="ASU13" s="46"/>
      <c r="ASV13" s="46"/>
      <c r="ASW13" s="46"/>
      <c r="ASX13" s="46"/>
      <c r="ASY13" s="46"/>
      <c r="ASZ13" s="46"/>
      <c r="ATA13" s="46"/>
      <c r="ATB13" s="46"/>
      <c r="ATC13" s="46"/>
      <c r="ATD13" s="46"/>
      <c r="ATE13" s="46"/>
      <c r="ATF13" s="46"/>
      <c r="ATG13" s="46"/>
      <c r="ATH13" s="46"/>
      <c r="ATI13" s="46"/>
      <c r="ATJ13" s="46"/>
      <c r="ATK13" s="46"/>
      <c r="ATL13" s="46"/>
      <c r="ATM13" s="46"/>
      <c r="ATN13" s="46"/>
      <c r="ATO13" s="46"/>
      <c r="ATP13" s="46"/>
      <c r="ATQ13" s="46"/>
      <c r="ATR13" s="46"/>
      <c r="ATS13" s="46"/>
      <c r="ATT13" s="46"/>
      <c r="ATU13" s="46"/>
      <c r="ATV13" s="46"/>
      <c r="ATW13" s="46"/>
      <c r="ATX13" s="46"/>
      <c r="ATY13" s="46"/>
      <c r="ATZ13" s="46"/>
      <c r="AUA13" s="46"/>
      <c r="AUB13" s="46"/>
      <c r="AUC13" s="46"/>
      <c r="AUD13" s="46"/>
      <c r="AUE13" s="46"/>
      <c r="AUF13" s="46"/>
      <c r="AUG13" s="46"/>
      <c r="AUH13" s="46"/>
      <c r="AUI13" s="46"/>
      <c r="AUJ13" s="46"/>
      <c r="AUK13" s="46"/>
      <c r="AUL13" s="46"/>
      <c r="AUM13" s="46"/>
      <c r="AUN13" s="46"/>
      <c r="AUO13" s="46"/>
      <c r="AUP13" s="46"/>
      <c r="AUQ13" s="46"/>
      <c r="AUR13" s="46"/>
      <c r="AUS13" s="46"/>
      <c r="AUT13" s="46"/>
      <c r="AUU13" s="46"/>
      <c r="AUV13" s="46"/>
      <c r="AUW13" s="46"/>
      <c r="AUX13" s="46"/>
      <c r="AUY13" s="46"/>
      <c r="AUZ13" s="46"/>
      <c r="AVA13" s="46"/>
      <c r="AVB13" s="46"/>
      <c r="AVC13" s="46"/>
      <c r="AVD13" s="46"/>
      <c r="AVE13" s="46"/>
      <c r="AVF13" s="46"/>
      <c r="AVG13" s="46"/>
      <c r="AVH13" s="46"/>
      <c r="AVI13" s="46"/>
      <c r="AVJ13" s="46"/>
      <c r="AVK13" s="46"/>
      <c r="AVL13" s="46"/>
      <c r="AVM13" s="46"/>
      <c r="AVN13" s="46"/>
      <c r="AVO13" s="46"/>
      <c r="AVP13" s="46"/>
      <c r="AVQ13" s="46"/>
      <c r="AVR13" s="46"/>
      <c r="AVS13" s="46"/>
      <c r="AVT13" s="46"/>
      <c r="AVU13" s="46"/>
      <c r="AVV13" s="46"/>
      <c r="AVW13" s="46"/>
      <c r="AVX13" s="46"/>
      <c r="AVY13" s="46"/>
      <c r="AVZ13" s="46"/>
      <c r="AWA13" s="46"/>
      <c r="AWB13" s="46"/>
      <c r="AWC13" s="46"/>
      <c r="AWD13" s="46"/>
      <c r="AWE13" s="46"/>
      <c r="AWF13" s="46"/>
      <c r="AWG13" s="46"/>
      <c r="AWH13" s="46"/>
      <c r="AWI13" s="46"/>
      <c r="AWJ13" s="46"/>
      <c r="AWK13" s="46"/>
      <c r="AWL13" s="46"/>
      <c r="AWM13" s="46"/>
      <c r="AWN13" s="46"/>
      <c r="AWO13" s="46"/>
      <c r="AWP13" s="46"/>
      <c r="AWQ13" s="46"/>
      <c r="AWR13" s="46"/>
      <c r="AWS13" s="46"/>
      <c r="AWT13" s="46"/>
      <c r="AWU13" s="46"/>
      <c r="AWV13" s="46"/>
      <c r="AWW13" s="46"/>
      <c r="AWX13" s="46"/>
      <c r="AWY13" s="46"/>
      <c r="AWZ13" s="46"/>
      <c r="AXA13" s="46"/>
      <c r="AXB13" s="46"/>
      <c r="AXC13" s="46"/>
      <c r="AXD13" s="46"/>
      <c r="AXE13" s="46"/>
      <c r="AXF13" s="46"/>
      <c r="AXG13" s="46"/>
      <c r="AXH13" s="46"/>
      <c r="AXI13" s="46"/>
      <c r="AXJ13" s="46"/>
      <c r="AXK13" s="46"/>
      <c r="AXL13" s="46"/>
      <c r="AXM13" s="46"/>
      <c r="AXN13" s="46"/>
      <c r="AXO13" s="46"/>
      <c r="AXP13" s="46"/>
      <c r="AXQ13" s="46"/>
      <c r="AXR13" s="46"/>
      <c r="AXS13" s="46"/>
      <c r="AXT13" s="46"/>
      <c r="AXU13" s="46"/>
      <c r="AXV13" s="46"/>
      <c r="AXW13" s="46"/>
      <c r="AXX13" s="46"/>
      <c r="AXY13" s="46"/>
      <c r="AXZ13" s="46"/>
      <c r="AYA13" s="46"/>
      <c r="AYB13" s="46"/>
      <c r="AYC13" s="46"/>
      <c r="AYD13" s="46"/>
      <c r="AYE13" s="46"/>
      <c r="AYF13" s="46"/>
      <c r="AYG13" s="46"/>
      <c r="AYH13" s="46"/>
      <c r="AYI13" s="46"/>
      <c r="AYJ13" s="46"/>
      <c r="AYK13" s="46"/>
      <c r="AYL13" s="46"/>
      <c r="AYM13" s="46"/>
      <c r="AYN13" s="46"/>
      <c r="AYO13" s="46"/>
      <c r="AYP13" s="46"/>
      <c r="AYQ13" s="46"/>
      <c r="AYR13" s="46"/>
      <c r="AYS13" s="46"/>
      <c r="AYT13" s="46"/>
      <c r="AYU13" s="46"/>
      <c r="AYV13" s="46"/>
      <c r="AYW13" s="46"/>
      <c r="AYX13" s="46"/>
      <c r="AYY13" s="46"/>
      <c r="AYZ13" s="46"/>
      <c r="AZA13" s="46"/>
      <c r="AZB13" s="46"/>
      <c r="AZC13" s="46"/>
      <c r="AZD13" s="46"/>
      <c r="AZE13" s="46"/>
      <c r="AZF13" s="46"/>
      <c r="AZG13" s="46"/>
      <c r="AZH13" s="46"/>
      <c r="AZI13" s="46"/>
      <c r="AZJ13" s="46"/>
      <c r="AZK13" s="46"/>
      <c r="AZL13" s="46"/>
      <c r="AZM13" s="46"/>
      <c r="AZN13" s="46"/>
      <c r="AZO13" s="46"/>
      <c r="AZP13" s="46"/>
      <c r="AZQ13" s="46"/>
      <c r="AZR13" s="46"/>
      <c r="AZS13" s="46"/>
      <c r="AZT13" s="46"/>
      <c r="AZU13" s="46"/>
      <c r="AZV13" s="46"/>
      <c r="AZW13" s="46"/>
      <c r="AZX13" s="46"/>
      <c r="AZY13" s="46"/>
      <c r="AZZ13" s="46"/>
      <c r="BAA13" s="46"/>
      <c r="BAB13" s="46"/>
      <c r="BAC13" s="46"/>
      <c r="BAD13" s="46"/>
      <c r="BAE13" s="46"/>
      <c r="BAF13" s="46"/>
      <c r="BAG13" s="46"/>
      <c r="BAH13" s="46"/>
      <c r="BAI13" s="46"/>
      <c r="BAJ13" s="46"/>
      <c r="BAK13" s="46"/>
      <c r="BAL13" s="46"/>
      <c r="BAM13" s="46"/>
      <c r="BAN13" s="46"/>
      <c r="BAO13" s="46"/>
      <c r="BAP13" s="46"/>
      <c r="BAQ13" s="46"/>
      <c r="BAR13" s="46"/>
      <c r="BAS13" s="46"/>
      <c r="BAT13" s="46"/>
      <c r="BAU13" s="46"/>
      <c r="BAV13" s="46"/>
      <c r="BAW13" s="46"/>
      <c r="BAX13" s="46"/>
      <c r="BAY13" s="46"/>
      <c r="BAZ13" s="46"/>
      <c r="BBA13" s="46"/>
      <c r="BBB13" s="46"/>
      <c r="BBC13" s="46"/>
      <c r="BBD13" s="46"/>
      <c r="BBE13" s="46"/>
      <c r="BBF13" s="46"/>
      <c r="BBG13" s="46"/>
      <c r="BBH13" s="46"/>
      <c r="BBI13" s="46"/>
      <c r="BBJ13" s="46"/>
      <c r="BBK13" s="46"/>
      <c r="BBL13" s="46"/>
      <c r="BBM13" s="46"/>
      <c r="BBN13" s="46"/>
      <c r="BBO13" s="46"/>
      <c r="BBP13" s="46"/>
      <c r="BBQ13" s="46"/>
      <c r="BBR13" s="46"/>
      <c r="BBS13" s="46"/>
      <c r="BBT13" s="46"/>
      <c r="BBU13" s="46"/>
      <c r="BBV13" s="46"/>
      <c r="BBW13" s="46"/>
      <c r="BBX13" s="46"/>
      <c r="BBY13" s="46"/>
      <c r="BBZ13" s="46"/>
      <c r="BCA13" s="46"/>
      <c r="BCB13" s="46"/>
      <c r="BCC13" s="46"/>
      <c r="BCD13" s="46"/>
      <c r="BCE13" s="46"/>
      <c r="BCF13" s="46"/>
      <c r="BCG13" s="46"/>
      <c r="BCH13" s="46"/>
      <c r="BCI13" s="46"/>
      <c r="BCJ13" s="46"/>
      <c r="BCK13" s="46"/>
      <c r="BCL13" s="46"/>
      <c r="BCM13" s="46"/>
      <c r="BCN13" s="46"/>
      <c r="BCO13" s="46"/>
      <c r="BCP13" s="46"/>
      <c r="BCQ13" s="46"/>
      <c r="BCR13" s="46"/>
      <c r="BCS13" s="46"/>
      <c r="BCT13" s="46"/>
      <c r="BCU13" s="46"/>
      <c r="BCV13" s="46"/>
      <c r="BCW13" s="46"/>
      <c r="BCX13" s="46"/>
      <c r="BCY13" s="46"/>
      <c r="BCZ13" s="46"/>
      <c r="BDA13" s="46"/>
      <c r="BDB13" s="46"/>
      <c r="BDC13" s="46"/>
      <c r="BDD13" s="46"/>
      <c r="BDE13" s="46"/>
      <c r="BDF13" s="46"/>
      <c r="BDG13" s="46"/>
      <c r="BDH13" s="46"/>
      <c r="BDI13" s="46"/>
      <c r="BDJ13" s="46"/>
      <c r="BDK13" s="46"/>
      <c r="BDL13" s="46"/>
      <c r="BDM13" s="46"/>
      <c r="BDN13" s="46"/>
      <c r="BDO13" s="46"/>
      <c r="BDP13" s="46"/>
      <c r="BDQ13" s="46"/>
      <c r="BDR13" s="46"/>
      <c r="BDS13" s="46"/>
      <c r="BDT13" s="46"/>
      <c r="BDU13" s="46"/>
      <c r="BDV13" s="46"/>
      <c r="BDW13" s="46"/>
      <c r="BDX13" s="46"/>
      <c r="BDY13" s="46"/>
      <c r="BDZ13" s="46"/>
      <c r="BEA13" s="46"/>
      <c r="BEB13" s="46"/>
      <c r="BEC13" s="46"/>
      <c r="BED13" s="46"/>
      <c r="BEE13" s="46"/>
      <c r="BEF13" s="46"/>
      <c r="BEG13" s="46"/>
      <c r="BEH13" s="46"/>
      <c r="BEI13" s="46"/>
      <c r="BEJ13" s="46"/>
      <c r="BEK13" s="46"/>
      <c r="BEL13" s="46"/>
      <c r="BEM13" s="46"/>
      <c r="BEN13" s="46"/>
      <c r="BEO13" s="46"/>
      <c r="BEP13" s="46"/>
      <c r="BEQ13" s="46"/>
      <c r="BER13" s="46"/>
      <c r="BES13" s="46"/>
      <c r="BET13" s="46"/>
      <c r="BEU13" s="46"/>
      <c r="BEV13" s="46"/>
      <c r="BEW13" s="46"/>
      <c r="BEX13" s="46"/>
      <c r="BEY13" s="46"/>
      <c r="BEZ13" s="46"/>
      <c r="BFA13" s="46"/>
      <c r="BFB13" s="46"/>
      <c r="BFC13" s="46"/>
      <c r="BFD13" s="46"/>
      <c r="BFE13" s="46"/>
      <c r="BFF13" s="46"/>
      <c r="BFG13" s="46"/>
      <c r="BFH13" s="46"/>
      <c r="BFI13" s="46"/>
      <c r="BFJ13" s="46"/>
      <c r="BFK13" s="46"/>
      <c r="BFL13" s="46"/>
      <c r="BFM13" s="46"/>
      <c r="BFN13" s="46"/>
      <c r="BFO13" s="46"/>
      <c r="BFP13" s="46"/>
      <c r="BFQ13" s="46"/>
      <c r="BFR13" s="46"/>
      <c r="BFS13" s="46"/>
      <c r="BFT13" s="46"/>
      <c r="BFU13" s="46"/>
      <c r="BFV13" s="46"/>
      <c r="BFW13" s="46"/>
      <c r="BFX13" s="46"/>
      <c r="BFY13" s="46"/>
      <c r="BFZ13" s="46"/>
      <c r="BGA13" s="46"/>
      <c r="BGB13" s="46"/>
      <c r="BGC13" s="46"/>
      <c r="BGD13" s="46"/>
      <c r="BGE13" s="46"/>
      <c r="BGF13" s="46"/>
      <c r="BGG13" s="46"/>
      <c r="BGH13" s="46"/>
      <c r="BGI13" s="46"/>
      <c r="BGJ13" s="46"/>
      <c r="BGK13" s="46"/>
      <c r="BGL13" s="46"/>
      <c r="BGM13" s="46"/>
      <c r="BGN13" s="46"/>
      <c r="BGO13" s="46"/>
      <c r="BGP13" s="46"/>
      <c r="BGQ13" s="46"/>
      <c r="BGR13" s="46"/>
      <c r="BGS13" s="46"/>
      <c r="BGT13" s="46"/>
      <c r="BGU13" s="46"/>
      <c r="BGV13" s="46"/>
      <c r="BGW13" s="46"/>
      <c r="BGX13" s="46"/>
      <c r="BGY13" s="46"/>
      <c r="BGZ13" s="46"/>
      <c r="BHA13" s="46"/>
      <c r="BHB13" s="46"/>
      <c r="BHC13" s="46"/>
      <c r="BHD13" s="46"/>
      <c r="BHE13" s="46"/>
      <c r="BHF13" s="46"/>
      <c r="BHG13" s="46"/>
      <c r="BHH13" s="46"/>
      <c r="BHI13" s="46"/>
      <c r="BHJ13" s="46"/>
      <c r="BHK13" s="46"/>
      <c r="BHL13" s="46"/>
      <c r="BHM13" s="46"/>
      <c r="BHN13" s="46"/>
      <c r="BHO13" s="46"/>
      <c r="BHP13" s="46"/>
      <c r="BHQ13" s="46"/>
      <c r="BHR13" s="46"/>
      <c r="BHS13" s="46"/>
      <c r="BHT13" s="46"/>
      <c r="BHU13" s="46"/>
      <c r="BHV13" s="46"/>
      <c r="BHW13" s="46"/>
      <c r="BHX13" s="46"/>
      <c r="BHY13" s="46"/>
      <c r="BHZ13" s="46"/>
      <c r="BIA13" s="46"/>
      <c r="BIB13" s="46"/>
      <c r="BIC13" s="46"/>
      <c r="BID13" s="46"/>
      <c r="BIE13" s="46"/>
      <c r="BIF13" s="46"/>
      <c r="BIG13" s="46"/>
      <c r="BIH13" s="46"/>
      <c r="BII13" s="46"/>
      <c r="BIJ13" s="46"/>
      <c r="BIK13" s="46"/>
      <c r="BIL13" s="46"/>
      <c r="BIM13" s="46"/>
      <c r="BIN13" s="46"/>
      <c r="BIO13" s="46"/>
      <c r="BIP13" s="46"/>
      <c r="BIQ13" s="46"/>
      <c r="BIR13" s="46"/>
      <c r="BIS13" s="46"/>
      <c r="BIT13" s="46"/>
      <c r="BIU13" s="46"/>
      <c r="BIV13" s="46"/>
      <c r="BIW13" s="46"/>
      <c r="BIX13" s="46"/>
      <c r="BIY13" s="46"/>
      <c r="BIZ13" s="46"/>
      <c r="BJA13" s="46"/>
      <c r="BJB13" s="46"/>
      <c r="BJC13" s="46"/>
      <c r="BJD13" s="46"/>
      <c r="BJE13" s="46"/>
      <c r="BJF13" s="46"/>
      <c r="BJG13" s="46"/>
      <c r="BJH13" s="46"/>
      <c r="BJI13" s="46"/>
      <c r="BJJ13" s="46"/>
      <c r="BJK13" s="46"/>
      <c r="BJL13" s="46"/>
      <c r="BJM13" s="46"/>
      <c r="BJN13" s="46"/>
      <c r="BJO13" s="46"/>
      <c r="BJP13" s="46"/>
      <c r="BJQ13" s="46"/>
      <c r="BJR13" s="46"/>
      <c r="BJS13" s="46"/>
      <c r="BJT13" s="46"/>
      <c r="BJU13" s="46"/>
      <c r="BJV13" s="46"/>
      <c r="BJW13" s="46"/>
      <c r="BJX13" s="46"/>
      <c r="BJY13" s="46"/>
      <c r="BJZ13" s="46"/>
      <c r="BKA13" s="46"/>
      <c r="BKB13" s="46"/>
      <c r="BKC13" s="46"/>
      <c r="BKD13" s="46"/>
      <c r="BKE13" s="46"/>
      <c r="BKF13" s="46"/>
      <c r="BKG13" s="46"/>
      <c r="BKH13" s="46"/>
      <c r="BKI13" s="46"/>
      <c r="BKJ13" s="46"/>
      <c r="BKK13" s="46"/>
      <c r="BKL13" s="46"/>
      <c r="BKM13" s="46"/>
      <c r="BKN13" s="46"/>
      <c r="BKO13" s="46"/>
      <c r="BKP13" s="46"/>
      <c r="BKQ13" s="46"/>
      <c r="BKR13" s="46"/>
      <c r="BKS13" s="46"/>
      <c r="BKT13" s="46"/>
      <c r="BKU13" s="46"/>
      <c r="BKV13" s="46"/>
      <c r="BKW13" s="46"/>
      <c r="BKX13" s="46"/>
      <c r="BKY13" s="46"/>
      <c r="BKZ13" s="46"/>
      <c r="BLA13" s="46"/>
      <c r="BLB13" s="46"/>
      <c r="BLC13" s="46"/>
      <c r="BLD13" s="46"/>
      <c r="BLE13" s="46"/>
      <c r="BLF13" s="46"/>
      <c r="BLG13" s="46"/>
      <c r="BLH13" s="46"/>
      <c r="BLI13" s="46"/>
      <c r="BLJ13" s="46"/>
      <c r="BLK13" s="46"/>
      <c r="BLL13" s="46"/>
      <c r="BLM13" s="46"/>
      <c r="BLN13" s="46"/>
      <c r="BLO13" s="46"/>
      <c r="BLP13" s="46"/>
      <c r="BLQ13" s="46"/>
      <c r="BLR13" s="46"/>
      <c r="BLS13" s="46"/>
      <c r="BLT13" s="46"/>
      <c r="BLU13" s="46"/>
      <c r="BLV13" s="46"/>
      <c r="BLW13" s="46"/>
      <c r="BLX13" s="46"/>
      <c r="BLY13" s="46"/>
      <c r="BLZ13" s="46"/>
      <c r="BMA13" s="46"/>
      <c r="BMB13" s="46"/>
      <c r="BMC13" s="46"/>
      <c r="BMD13" s="46"/>
      <c r="BME13" s="46"/>
      <c r="BMF13" s="46"/>
      <c r="BMG13" s="46"/>
      <c r="BMH13" s="46"/>
      <c r="BMI13" s="46"/>
      <c r="BMJ13" s="46"/>
      <c r="BMK13" s="46"/>
      <c r="BML13" s="46"/>
      <c r="BMM13" s="46"/>
      <c r="BMN13" s="46"/>
      <c r="BMO13" s="46"/>
      <c r="BMP13" s="46"/>
      <c r="BMQ13" s="46"/>
      <c r="BMR13" s="46"/>
      <c r="BMS13" s="46"/>
      <c r="BMT13" s="46"/>
      <c r="BMU13" s="46"/>
      <c r="BMV13" s="46"/>
      <c r="BMW13" s="46"/>
      <c r="BMX13" s="46"/>
      <c r="BMY13" s="46"/>
      <c r="BMZ13" s="46"/>
      <c r="BNA13" s="46"/>
      <c r="BNB13" s="46"/>
      <c r="BNC13" s="46"/>
      <c r="BND13" s="46"/>
      <c r="BNE13" s="46"/>
      <c r="BNF13" s="46"/>
      <c r="BNG13" s="46"/>
      <c r="BNH13" s="46"/>
      <c r="BNI13" s="46"/>
      <c r="BNJ13" s="46"/>
      <c r="BNK13" s="46"/>
      <c r="BNL13" s="46"/>
      <c r="BNM13" s="46"/>
      <c r="BNN13" s="46"/>
      <c r="BNO13" s="46"/>
      <c r="BNP13" s="46"/>
      <c r="BNQ13" s="46"/>
      <c r="BNR13" s="46"/>
      <c r="BNS13" s="46"/>
      <c r="BNT13" s="46"/>
      <c r="BNU13" s="46"/>
      <c r="BNV13" s="46"/>
      <c r="BNW13" s="46"/>
      <c r="BNX13" s="46"/>
      <c r="BNY13" s="46"/>
      <c r="BNZ13" s="46"/>
      <c r="BOA13" s="46"/>
      <c r="BOB13" s="46"/>
      <c r="BOC13" s="46"/>
      <c r="BOD13" s="46"/>
      <c r="BOE13" s="46"/>
      <c r="BOF13" s="46"/>
      <c r="BOG13" s="46"/>
      <c r="BOH13" s="46"/>
      <c r="BOI13" s="46"/>
      <c r="BOJ13" s="46"/>
      <c r="BOK13" s="46"/>
      <c r="BOL13" s="46"/>
      <c r="BOM13" s="46"/>
      <c r="BON13" s="46"/>
      <c r="BOO13" s="46"/>
      <c r="BOP13" s="46"/>
      <c r="BOQ13" s="46"/>
      <c r="BOR13" s="46"/>
      <c r="BOS13" s="46"/>
      <c r="BOT13" s="46"/>
      <c r="BOU13" s="46"/>
      <c r="BOV13" s="46"/>
      <c r="BOW13" s="46"/>
      <c r="BOX13" s="46"/>
      <c r="BOY13" s="46"/>
      <c r="BOZ13" s="46"/>
      <c r="BPA13" s="46"/>
      <c r="BPB13" s="46"/>
      <c r="BPC13" s="46"/>
      <c r="BPD13" s="46"/>
      <c r="BPE13" s="46"/>
      <c r="BPF13" s="46"/>
      <c r="BPG13" s="46"/>
      <c r="BPH13" s="46"/>
      <c r="BPI13" s="46"/>
      <c r="BPJ13" s="46"/>
      <c r="BPK13" s="46"/>
      <c r="BPL13" s="46"/>
      <c r="BPM13" s="46"/>
      <c r="BPN13" s="46"/>
      <c r="BPO13" s="46"/>
      <c r="BPP13" s="46"/>
      <c r="BPQ13" s="46"/>
      <c r="BPR13" s="46"/>
      <c r="BPS13" s="46"/>
      <c r="BPT13" s="46"/>
      <c r="BPU13" s="46"/>
      <c r="BPV13" s="46"/>
      <c r="BPW13" s="46"/>
      <c r="BPX13" s="46"/>
      <c r="BPY13" s="46"/>
      <c r="BPZ13" s="46"/>
      <c r="BQA13" s="46"/>
      <c r="BQB13" s="46"/>
      <c r="BQC13" s="46"/>
      <c r="BQD13" s="46"/>
      <c r="BQE13" s="46"/>
      <c r="BQF13" s="46"/>
      <c r="BQG13" s="46"/>
      <c r="BQH13" s="46"/>
      <c r="BQI13" s="46"/>
      <c r="BQJ13" s="46"/>
      <c r="BQK13" s="46"/>
      <c r="BQL13" s="46"/>
      <c r="BQM13" s="46"/>
      <c r="BQN13" s="46"/>
      <c r="BQO13" s="46"/>
      <c r="BQP13" s="46"/>
      <c r="BQQ13" s="46"/>
      <c r="BQR13" s="46"/>
      <c r="BQS13" s="46"/>
      <c r="BQT13" s="46"/>
      <c r="BQU13" s="46"/>
      <c r="BQV13" s="46"/>
      <c r="BQW13" s="46"/>
      <c r="BQX13" s="46"/>
      <c r="BQY13" s="46"/>
      <c r="BQZ13" s="46"/>
      <c r="BRA13" s="46"/>
      <c r="BRB13" s="46"/>
      <c r="BRC13" s="46"/>
      <c r="BRD13" s="46"/>
      <c r="BRE13" s="46"/>
      <c r="BRF13" s="46"/>
      <c r="BRG13" s="46"/>
      <c r="BRH13" s="46"/>
      <c r="BRI13" s="46"/>
      <c r="BRJ13" s="46"/>
      <c r="BRK13" s="46"/>
      <c r="BRL13" s="46"/>
      <c r="BRM13" s="46"/>
      <c r="BRN13" s="46"/>
      <c r="BRO13" s="46"/>
      <c r="BRP13" s="46"/>
      <c r="BRQ13" s="46"/>
      <c r="BRR13" s="46"/>
      <c r="BRS13" s="46"/>
      <c r="BRT13" s="46"/>
      <c r="BRU13" s="46"/>
      <c r="BRV13" s="46"/>
      <c r="BRW13" s="46"/>
      <c r="BRX13" s="46"/>
      <c r="BRY13" s="46"/>
      <c r="BRZ13" s="46"/>
      <c r="BSA13" s="46"/>
      <c r="BSB13" s="46"/>
      <c r="BSC13" s="46"/>
      <c r="BSD13" s="46"/>
      <c r="BSE13" s="46"/>
      <c r="BSF13" s="46"/>
      <c r="BSG13" s="46"/>
      <c r="BSH13" s="46"/>
      <c r="BSI13" s="46"/>
      <c r="BSJ13" s="46"/>
      <c r="BSK13" s="46"/>
      <c r="BSL13" s="46"/>
      <c r="BSM13" s="46"/>
      <c r="BSN13" s="46"/>
      <c r="BSO13" s="46"/>
      <c r="BSP13" s="46"/>
      <c r="BSQ13" s="46"/>
      <c r="BSR13" s="46"/>
      <c r="BSS13" s="46"/>
      <c r="BST13" s="46"/>
      <c r="BSU13" s="46"/>
      <c r="BSV13" s="46"/>
      <c r="BSW13" s="46"/>
      <c r="BSX13" s="46"/>
      <c r="BSY13" s="46"/>
      <c r="BSZ13" s="46"/>
      <c r="BTA13" s="46"/>
      <c r="BTB13" s="46"/>
      <c r="BTC13" s="46"/>
      <c r="BTD13" s="46"/>
      <c r="BTE13" s="46"/>
      <c r="BTF13" s="46"/>
      <c r="BTG13" s="46"/>
      <c r="BTH13" s="46"/>
      <c r="BTI13" s="46"/>
      <c r="BTJ13" s="46"/>
      <c r="BTK13" s="46"/>
      <c r="BTL13" s="46"/>
      <c r="BTM13" s="46"/>
      <c r="BTN13" s="46"/>
      <c r="BTO13" s="46"/>
      <c r="BTP13" s="46"/>
      <c r="BTQ13" s="46"/>
      <c r="BTR13" s="46"/>
      <c r="BTS13" s="46"/>
      <c r="BTT13" s="46"/>
      <c r="BTU13" s="46"/>
      <c r="BTV13" s="46"/>
      <c r="BTW13" s="46"/>
      <c r="BTX13" s="46"/>
      <c r="BTY13" s="46"/>
      <c r="BTZ13" s="46"/>
      <c r="BUA13" s="46"/>
      <c r="BUB13" s="46"/>
      <c r="BUC13" s="46"/>
      <c r="BUD13" s="46"/>
      <c r="BUE13" s="46"/>
      <c r="BUF13" s="46"/>
      <c r="BUG13" s="46"/>
      <c r="BUH13" s="46"/>
      <c r="BUI13" s="46"/>
      <c r="BUJ13" s="46"/>
      <c r="BUK13" s="46"/>
      <c r="BUL13" s="46"/>
      <c r="BUM13" s="46"/>
      <c r="BUN13" s="46"/>
      <c r="BUO13" s="46"/>
      <c r="BUP13" s="46"/>
      <c r="BUQ13" s="46"/>
      <c r="BUR13" s="46"/>
      <c r="BUS13" s="46"/>
      <c r="BUT13" s="46"/>
      <c r="BUU13" s="46"/>
      <c r="BUV13" s="46"/>
      <c r="BUW13" s="46"/>
      <c r="BUX13" s="46"/>
      <c r="BUY13" s="46"/>
      <c r="BUZ13" s="46"/>
      <c r="BVA13" s="46"/>
      <c r="BVB13" s="46"/>
      <c r="BVC13" s="46"/>
      <c r="BVD13" s="46"/>
      <c r="BVE13" s="46"/>
      <c r="BVF13" s="46"/>
      <c r="BVG13" s="46"/>
      <c r="BVH13" s="46"/>
      <c r="BVI13" s="46"/>
      <c r="BVJ13" s="46"/>
      <c r="BVK13" s="46"/>
      <c r="BVL13" s="46"/>
      <c r="BVM13" s="46"/>
      <c r="BVN13" s="46"/>
      <c r="BVO13" s="46"/>
      <c r="BVP13" s="46"/>
      <c r="BVQ13" s="46"/>
      <c r="BVR13" s="46"/>
      <c r="BVS13" s="46"/>
      <c r="BVT13" s="46"/>
      <c r="BVU13" s="46"/>
      <c r="BVV13" s="46"/>
      <c r="BVW13" s="46"/>
      <c r="BVX13" s="46"/>
      <c r="BVY13" s="46"/>
      <c r="BVZ13" s="46"/>
      <c r="BWA13" s="46"/>
      <c r="BWB13" s="46"/>
      <c r="BWC13" s="46"/>
      <c r="BWD13" s="46"/>
      <c r="BWE13" s="46"/>
      <c r="BWF13" s="46"/>
      <c r="BWG13" s="46"/>
      <c r="BWH13" s="46"/>
      <c r="BWI13" s="46"/>
      <c r="BWJ13" s="46"/>
      <c r="BWK13" s="46"/>
      <c r="BWL13" s="46"/>
      <c r="BWM13" s="46"/>
      <c r="BWN13" s="46"/>
      <c r="BWO13" s="46"/>
      <c r="BWP13" s="46"/>
      <c r="BWQ13" s="46"/>
      <c r="BWR13" s="46"/>
      <c r="BWS13" s="46"/>
      <c r="BWT13" s="46"/>
      <c r="BWU13" s="46"/>
      <c r="BWV13" s="46"/>
      <c r="BWW13" s="46"/>
      <c r="BWX13" s="46"/>
      <c r="BWY13" s="46"/>
      <c r="BWZ13" s="46"/>
      <c r="BXA13" s="46"/>
      <c r="BXB13" s="46"/>
      <c r="BXC13" s="46"/>
      <c r="BXD13" s="46"/>
      <c r="BXE13" s="46"/>
      <c r="BXF13" s="46"/>
      <c r="BXG13" s="46"/>
      <c r="BXH13" s="46"/>
      <c r="BXI13" s="46"/>
      <c r="BXJ13" s="46"/>
      <c r="BXK13" s="46"/>
      <c r="BXL13" s="46"/>
      <c r="BXM13" s="46"/>
      <c r="BXN13" s="46"/>
      <c r="BXO13" s="46"/>
      <c r="BXP13" s="46"/>
      <c r="BXQ13" s="46"/>
      <c r="BXR13" s="46"/>
      <c r="BXS13" s="46"/>
      <c r="BXT13" s="46"/>
      <c r="BXU13" s="46"/>
      <c r="BXV13" s="46"/>
      <c r="BXW13" s="46"/>
      <c r="BXX13" s="46"/>
      <c r="BXY13" s="46"/>
      <c r="BXZ13" s="46"/>
      <c r="BYA13" s="46"/>
      <c r="BYB13" s="46"/>
      <c r="BYC13" s="46"/>
      <c r="BYD13" s="46"/>
      <c r="BYE13" s="46"/>
      <c r="BYF13" s="46"/>
      <c r="BYG13" s="46"/>
      <c r="BYH13" s="46"/>
      <c r="BYI13" s="46"/>
      <c r="BYJ13" s="46"/>
      <c r="BYK13" s="46"/>
      <c r="BYL13" s="46"/>
      <c r="BYM13" s="46"/>
      <c r="BYN13" s="46"/>
      <c r="BYO13" s="46"/>
      <c r="BYP13" s="46"/>
      <c r="BYQ13" s="46"/>
      <c r="BYR13" s="46"/>
      <c r="BYS13" s="46"/>
      <c r="BYT13" s="46"/>
      <c r="BYU13" s="46"/>
      <c r="BYV13" s="46"/>
      <c r="BYW13" s="46"/>
      <c r="BYX13" s="46"/>
      <c r="BYY13" s="46"/>
      <c r="BYZ13" s="46"/>
      <c r="BZA13" s="46"/>
      <c r="BZB13" s="46"/>
      <c r="BZC13" s="46"/>
      <c r="BZD13" s="46"/>
      <c r="BZE13" s="46"/>
      <c r="BZF13" s="46"/>
      <c r="BZG13" s="46"/>
      <c r="BZH13" s="46"/>
      <c r="BZI13" s="46"/>
      <c r="BZJ13" s="46"/>
      <c r="BZK13" s="46"/>
      <c r="BZL13" s="46"/>
      <c r="BZM13" s="46"/>
      <c r="BZN13" s="46"/>
      <c r="BZO13" s="46"/>
      <c r="BZP13" s="46"/>
      <c r="BZQ13" s="46"/>
      <c r="BZR13" s="46"/>
      <c r="BZS13" s="46"/>
      <c r="BZT13" s="46"/>
      <c r="BZU13" s="46"/>
      <c r="BZV13" s="46"/>
      <c r="BZW13" s="46"/>
      <c r="BZX13" s="46"/>
      <c r="BZY13" s="46"/>
      <c r="BZZ13" s="46"/>
      <c r="CAA13" s="46"/>
      <c r="CAB13" s="46"/>
      <c r="CAC13" s="46"/>
      <c r="CAD13" s="46"/>
      <c r="CAE13" s="46"/>
      <c r="CAF13" s="46"/>
      <c r="CAG13" s="46"/>
      <c r="CAH13" s="46"/>
      <c r="CAI13" s="46"/>
      <c r="CAJ13" s="46"/>
      <c r="CAK13" s="46"/>
      <c r="CAL13" s="46"/>
      <c r="CAM13" s="46"/>
      <c r="CAN13" s="46"/>
      <c r="CAO13" s="46"/>
      <c r="CAP13" s="46"/>
      <c r="CAQ13" s="46"/>
      <c r="CAR13" s="46"/>
      <c r="CAS13" s="46"/>
      <c r="CAT13" s="46"/>
      <c r="CAU13" s="46"/>
      <c r="CAV13" s="46"/>
      <c r="CAW13" s="46"/>
      <c r="CAX13" s="46"/>
      <c r="CAY13" s="46"/>
      <c r="CAZ13" s="46"/>
      <c r="CBA13" s="46"/>
      <c r="CBB13" s="46"/>
      <c r="CBC13" s="46"/>
      <c r="CBD13" s="46"/>
      <c r="CBE13" s="46"/>
      <c r="CBF13" s="46"/>
      <c r="CBG13" s="46"/>
      <c r="CBH13" s="46"/>
      <c r="CBI13" s="46"/>
      <c r="CBJ13" s="46"/>
      <c r="CBK13" s="46"/>
      <c r="CBL13" s="46"/>
      <c r="CBM13" s="46"/>
      <c r="CBN13" s="46"/>
      <c r="CBO13" s="46"/>
      <c r="CBP13" s="46"/>
      <c r="CBQ13" s="46"/>
      <c r="CBR13" s="46"/>
      <c r="CBS13" s="46"/>
      <c r="CBT13" s="46"/>
      <c r="CBU13" s="46"/>
      <c r="CBV13" s="46"/>
      <c r="CBW13" s="46"/>
      <c r="CBX13" s="46"/>
      <c r="CBY13" s="46"/>
      <c r="CBZ13" s="46"/>
      <c r="CCA13" s="46"/>
      <c r="CCB13" s="46"/>
      <c r="CCC13" s="46"/>
      <c r="CCD13" s="46"/>
      <c r="CCE13" s="46"/>
      <c r="CCF13" s="46"/>
      <c r="CCG13" s="46"/>
      <c r="CCH13" s="46"/>
      <c r="CCI13" s="46"/>
      <c r="CCJ13" s="46"/>
      <c r="CCK13" s="46"/>
      <c r="CCL13" s="46"/>
      <c r="CCM13" s="46"/>
      <c r="CCN13" s="46"/>
      <c r="CCO13" s="46"/>
      <c r="CCP13" s="46"/>
      <c r="CCQ13" s="46"/>
      <c r="CCR13" s="46"/>
      <c r="CCS13" s="46"/>
      <c r="CCT13" s="46"/>
      <c r="CCU13" s="46"/>
      <c r="CCV13" s="46"/>
      <c r="CCW13" s="46"/>
      <c r="CCX13" s="46"/>
      <c r="CCY13" s="46"/>
      <c r="CCZ13" s="46"/>
      <c r="CDA13" s="46"/>
      <c r="CDB13" s="46"/>
      <c r="CDC13" s="46"/>
      <c r="CDD13" s="46"/>
      <c r="CDE13" s="46"/>
      <c r="CDF13" s="46"/>
      <c r="CDG13" s="46"/>
      <c r="CDH13" s="46"/>
      <c r="CDI13" s="46"/>
      <c r="CDJ13" s="46"/>
      <c r="CDK13" s="46"/>
      <c r="CDL13" s="46"/>
      <c r="CDM13" s="46"/>
      <c r="CDN13" s="46"/>
      <c r="CDO13" s="46"/>
      <c r="CDP13" s="46"/>
      <c r="CDQ13" s="46"/>
      <c r="CDR13" s="46"/>
      <c r="CDS13" s="46"/>
      <c r="CDT13" s="46"/>
      <c r="CDU13" s="46"/>
      <c r="CDV13" s="46"/>
      <c r="CDW13" s="46"/>
      <c r="CDX13" s="46"/>
      <c r="CDY13" s="46"/>
      <c r="CDZ13" s="46"/>
      <c r="CEA13" s="46"/>
      <c r="CEB13" s="46"/>
      <c r="CEC13" s="46"/>
      <c r="CED13" s="46"/>
      <c r="CEE13" s="46"/>
      <c r="CEF13" s="46"/>
      <c r="CEG13" s="46"/>
      <c r="CEH13" s="46"/>
      <c r="CEI13" s="46"/>
      <c r="CEJ13" s="46"/>
      <c r="CEK13" s="46"/>
      <c r="CEL13" s="46"/>
      <c r="CEM13" s="46"/>
      <c r="CEN13" s="46"/>
      <c r="CEO13" s="46"/>
      <c r="CEP13" s="46"/>
      <c r="CEQ13" s="46"/>
      <c r="CER13" s="46"/>
      <c r="CES13" s="46"/>
      <c r="CET13" s="46"/>
      <c r="CEU13" s="46"/>
      <c r="CEV13" s="46"/>
      <c r="CEW13" s="46"/>
      <c r="CEX13" s="46"/>
      <c r="CEY13" s="46"/>
      <c r="CEZ13" s="46"/>
      <c r="CFA13" s="46"/>
      <c r="CFB13" s="46"/>
      <c r="CFC13" s="46"/>
      <c r="CFD13" s="46"/>
      <c r="CFE13" s="46"/>
      <c r="CFF13" s="46"/>
      <c r="CFG13" s="46"/>
      <c r="CFH13" s="46"/>
      <c r="CFI13" s="46"/>
      <c r="CFJ13" s="46"/>
      <c r="CFK13" s="46"/>
      <c r="CFL13" s="46"/>
      <c r="CFM13" s="46"/>
      <c r="CFN13" s="46"/>
      <c r="CFO13" s="46"/>
      <c r="CFP13" s="46"/>
      <c r="CFQ13" s="46"/>
      <c r="CFR13" s="46"/>
      <c r="CFS13" s="46"/>
      <c r="CFT13" s="46"/>
      <c r="CFU13" s="46"/>
      <c r="CFV13" s="46"/>
      <c r="CFW13" s="46"/>
      <c r="CFX13" s="46"/>
      <c r="CFY13" s="46"/>
      <c r="CFZ13" s="46"/>
      <c r="CGA13" s="46"/>
      <c r="CGB13" s="46"/>
      <c r="CGC13" s="46"/>
      <c r="CGD13" s="46"/>
      <c r="CGE13" s="46"/>
      <c r="CGF13" s="46"/>
      <c r="CGG13" s="46"/>
      <c r="CGH13" s="46"/>
      <c r="CGI13" s="46"/>
      <c r="CGJ13" s="46"/>
      <c r="CGK13" s="46"/>
      <c r="CGL13" s="46"/>
      <c r="CGM13" s="46"/>
      <c r="CGN13" s="46"/>
      <c r="CGO13" s="46"/>
      <c r="CGP13" s="46"/>
      <c r="CGQ13" s="46"/>
      <c r="CGR13" s="46"/>
      <c r="CGS13" s="46"/>
      <c r="CGT13" s="46"/>
      <c r="CGU13" s="46"/>
      <c r="CGV13" s="46"/>
      <c r="CGW13" s="46"/>
      <c r="CGX13" s="46"/>
      <c r="CGY13" s="46"/>
      <c r="CGZ13" s="46"/>
      <c r="CHA13" s="46"/>
      <c r="CHB13" s="46"/>
      <c r="CHC13" s="46"/>
      <c r="CHD13" s="46"/>
      <c r="CHE13" s="46"/>
      <c r="CHF13" s="46"/>
      <c r="CHG13" s="46"/>
      <c r="CHH13" s="46"/>
      <c r="CHI13" s="46"/>
      <c r="CHJ13" s="46"/>
      <c r="CHK13" s="46"/>
      <c r="CHL13" s="46"/>
      <c r="CHM13" s="46"/>
      <c r="CHN13" s="46"/>
      <c r="CHO13" s="46"/>
      <c r="CHP13" s="46"/>
      <c r="CHQ13" s="46"/>
      <c r="CHR13" s="46"/>
      <c r="CHS13" s="46"/>
      <c r="CHT13" s="46"/>
      <c r="CHU13" s="46"/>
      <c r="CHV13" s="46"/>
      <c r="CHW13" s="46"/>
      <c r="CHX13" s="46"/>
      <c r="CHY13" s="46"/>
      <c r="CHZ13" s="46"/>
      <c r="CIA13" s="46"/>
      <c r="CIB13" s="46"/>
      <c r="CIC13" s="46"/>
      <c r="CID13" s="46"/>
      <c r="CIE13" s="46"/>
      <c r="CIF13" s="46"/>
      <c r="CIG13" s="46"/>
      <c r="CIH13" s="46"/>
      <c r="CII13" s="46"/>
      <c r="CIJ13" s="46"/>
      <c r="CIK13" s="46"/>
      <c r="CIL13" s="46"/>
      <c r="CIM13" s="46"/>
      <c r="CIN13" s="46"/>
      <c r="CIO13" s="46"/>
      <c r="CIP13" s="46"/>
      <c r="CIQ13" s="46"/>
      <c r="CIR13" s="46"/>
      <c r="CIS13" s="46"/>
      <c r="CIT13" s="46"/>
      <c r="CIU13" s="46"/>
      <c r="CIV13" s="46"/>
      <c r="CIW13" s="46"/>
      <c r="CIX13" s="46"/>
      <c r="CIY13" s="46"/>
      <c r="CIZ13" s="46"/>
      <c r="CJA13" s="46"/>
      <c r="CJB13" s="46"/>
      <c r="CJC13" s="46"/>
      <c r="CJD13" s="46"/>
      <c r="CJE13" s="46"/>
      <c r="CJF13" s="46"/>
      <c r="CJG13" s="46"/>
      <c r="CJH13" s="46"/>
      <c r="CJI13" s="46"/>
      <c r="CJJ13" s="46"/>
      <c r="CJK13" s="46"/>
      <c r="CJL13" s="46"/>
      <c r="CJM13" s="46"/>
      <c r="CJN13" s="46"/>
      <c r="CJO13" s="46"/>
      <c r="CJP13" s="46"/>
      <c r="CJQ13" s="46"/>
      <c r="CJR13" s="46"/>
      <c r="CJS13" s="46"/>
      <c r="CJT13" s="46"/>
      <c r="CJU13" s="46"/>
      <c r="CJV13" s="46"/>
      <c r="CJW13" s="46"/>
      <c r="CJX13" s="46"/>
      <c r="CJY13" s="46"/>
      <c r="CJZ13" s="46"/>
      <c r="CKA13" s="46"/>
      <c r="CKB13" s="46"/>
      <c r="CKC13" s="46"/>
      <c r="CKD13" s="46"/>
      <c r="CKE13" s="46"/>
      <c r="CKF13" s="46"/>
      <c r="CKG13" s="46"/>
      <c r="CKH13" s="46"/>
      <c r="CKI13" s="46"/>
      <c r="CKJ13" s="46"/>
      <c r="CKK13" s="46"/>
      <c r="CKL13" s="46"/>
      <c r="CKM13" s="46"/>
      <c r="CKN13" s="46"/>
      <c r="CKO13" s="46"/>
      <c r="CKP13" s="46"/>
      <c r="CKQ13" s="46"/>
      <c r="CKR13" s="46"/>
      <c r="CKS13" s="46"/>
      <c r="CKT13" s="46"/>
      <c r="CKU13" s="46"/>
      <c r="CKV13" s="46"/>
      <c r="CKW13" s="46"/>
      <c r="CKX13" s="46"/>
      <c r="CKY13" s="46"/>
      <c r="CKZ13" s="46"/>
      <c r="CLA13" s="46"/>
      <c r="CLB13" s="46"/>
      <c r="CLC13" s="46"/>
      <c r="CLD13" s="46"/>
      <c r="CLE13" s="46"/>
      <c r="CLF13" s="46"/>
      <c r="CLG13" s="46"/>
      <c r="CLH13" s="46"/>
      <c r="CLI13" s="46"/>
      <c r="CLJ13" s="46"/>
      <c r="CLK13" s="46"/>
      <c r="CLL13" s="46"/>
      <c r="CLM13" s="46"/>
      <c r="CLN13" s="46"/>
      <c r="CLO13" s="46"/>
      <c r="CLP13" s="46"/>
      <c r="CLQ13" s="46"/>
      <c r="CLR13" s="46"/>
      <c r="CLS13" s="46"/>
      <c r="CLT13" s="46"/>
      <c r="CLU13" s="46"/>
      <c r="CLV13" s="46"/>
      <c r="CLW13" s="46"/>
      <c r="CLX13" s="46"/>
      <c r="CLY13" s="46"/>
      <c r="CLZ13" s="46"/>
      <c r="CMA13" s="46"/>
      <c r="CMB13" s="46"/>
      <c r="CMC13" s="46"/>
      <c r="CMD13" s="46"/>
      <c r="CME13" s="46"/>
      <c r="CMF13" s="46"/>
      <c r="CMG13" s="46"/>
      <c r="CMH13" s="46"/>
      <c r="CMI13" s="46"/>
      <c r="CMJ13" s="46"/>
      <c r="CMK13" s="46"/>
      <c r="CML13" s="46"/>
      <c r="CMM13" s="46"/>
      <c r="CMN13" s="46"/>
      <c r="CMO13" s="46"/>
      <c r="CMP13" s="46"/>
      <c r="CMQ13" s="46"/>
      <c r="CMR13" s="46"/>
      <c r="CMS13" s="46"/>
      <c r="CMT13" s="46"/>
      <c r="CMU13" s="46"/>
      <c r="CMV13" s="46"/>
      <c r="CMW13" s="46"/>
      <c r="CMX13" s="46"/>
      <c r="CMY13" s="46"/>
      <c r="CMZ13" s="46"/>
      <c r="CNA13" s="46"/>
      <c r="CNB13" s="46"/>
      <c r="CNC13" s="46"/>
      <c r="CND13" s="46"/>
      <c r="CNE13" s="46"/>
      <c r="CNF13" s="46"/>
      <c r="CNG13" s="46"/>
      <c r="CNH13" s="46"/>
      <c r="CNI13" s="46"/>
      <c r="CNJ13" s="46"/>
      <c r="CNK13" s="46"/>
      <c r="CNL13" s="46"/>
      <c r="CNM13" s="46"/>
      <c r="CNN13" s="46"/>
      <c r="CNO13" s="46"/>
      <c r="CNP13" s="46"/>
      <c r="CNQ13" s="46"/>
      <c r="CNR13" s="46"/>
      <c r="CNS13" s="46"/>
      <c r="CNT13" s="46"/>
      <c r="CNU13" s="46"/>
      <c r="CNV13" s="46"/>
      <c r="CNW13" s="46"/>
      <c r="CNX13" s="46"/>
      <c r="CNY13" s="46"/>
      <c r="CNZ13" s="46"/>
      <c r="COA13" s="46"/>
      <c r="COB13" s="46"/>
      <c r="COC13" s="46"/>
      <c r="COD13" s="46"/>
      <c r="COE13" s="46"/>
      <c r="COF13" s="46"/>
      <c r="COG13" s="46"/>
      <c r="COH13" s="46"/>
      <c r="COI13" s="46"/>
      <c r="COJ13" s="46"/>
      <c r="COK13" s="46"/>
      <c r="COL13" s="46"/>
      <c r="COM13" s="46"/>
      <c r="CON13" s="46"/>
      <c r="COO13" s="46"/>
      <c r="COP13" s="46"/>
      <c r="COQ13" s="46"/>
      <c r="COR13" s="46"/>
      <c r="COS13" s="46"/>
      <c r="COT13" s="46"/>
      <c r="COU13" s="46"/>
      <c r="COV13" s="46"/>
      <c r="COW13" s="46"/>
      <c r="COX13" s="46"/>
      <c r="COY13" s="46"/>
      <c r="COZ13" s="46"/>
      <c r="CPA13" s="46"/>
      <c r="CPB13" s="46"/>
      <c r="CPC13" s="46"/>
      <c r="CPD13" s="46"/>
      <c r="CPE13" s="46"/>
      <c r="CPF13" s="46"/>
      <c r="CPG13" s="46"/>
      <c r="CPH13" s="46"/>
      <c r="CPI13" s="46"/>
      <c r="CPJ13" s="46"/>
      <c r="CPK13" s="46"/>
      <c r="CPL13" s="46"/>
      <c r="CPM13" s="46"/>
      <c r="CPN13" s="46"/>
      <c r="CPO13" s="46"/>
      <c r="CPP13" s="46"/>
      <c r="CPQ13" s="46"/>
      <c r="CPR13" s="46"/>
      <c r="CPS13" s="46"/>
      <c r="CPT13" s="46"/>
      <c r="CPU13" s="46"/>
      <c r="CPV13" s="46"/>
      <c r="CPW13" s="46"/>
      <c r="CPX13" s="46"/>
      <c r="CPY13" s="46"/>
      <c r="CPZ13" s="46"/>
      <c r="CQA13" s="46"/>
      <c r="CQB13" s="46"/>
      <c r="CQC13" s="46"/>
      <c r="CQD13" s="46"/>
      <c r="CQE13" s="46"/>
      <c r="CQF13" s="46"/>
      <c r="CQG13" s="46"/>
      <c r="CQH13" s="46"/>
      <c r="CQI13" s="46"/>
      <c r="CQJ13" s="46"/>
      <c r="CQK13" s="46"/>
      <c r="CQL13" s="46"/>
      <c r="CQM13" s="46"/>
      <c r="CQN13" s="46"/>
      <c r="CQO13" s="46"/>
      <c r="CQP13" s="46"/>
      <c r="CQQ13" s="46"/>
      <c r="CQR13" s="46"/>
      <c r="CQS13" s="46"/>
      <c r="CQT13" s="46"/>
      <c r="CQU13" s="46"/>
      <c r="CQV13" s="46"/>
      <c r="CQW13" s="46"/>
      <c r="CQX13" s="46"/>
      <c r="CQY13" s="46"/>
      <c r="CQZ13" s="46"/>
      <c r="CRA13" s="46"/>
      <c r="CRB13" s="46"/>
      <c r="CRC13" s="46"/>
      <c r="CRD13" s="46"/>
      <c r="CRE13" s="46"/>
      <c r="CRF13" s="46"/>
      <c r="CRG13" s="46"/>
      <c r="CRH13" s="46"/>
      <c r="CRI13" s="46"/>
      <c r="CRJ13" s="46"/>
      <c r="CRK13" s="46"/>
      <c r="CRL13" s="46"/>
      <c r="CRM13" s="46"/>
      <c r="CRN13" s="46"/>
      <c r="CRO13" s="46"/>
      <c r="CRP13" s="46"/>
      <c r="CRQ13" s="46"/>
      <c r="CRR13" s="46"/>
      <c r="CRS13" s="46"/>
      <c r="CRT13" s="46"/>
      <c r="CRU13" s="46"/>
      <c r="CRV13" s="46"/>
      <c r="CRW13" s="46"/>
      <c r="CRX13" s="46"/>
      <c r="CRY13" s="46"/>
      <c r="CRZ13" s="46"/>
      <c r="CSA13" s="46"/>
      <c r="CSB13" s="46"/>
      <c r="CSC13" s="46"/>
      <c r="CSD13" s="46"/>
      <c r="CSE13" s="46"/>
      <c r="CSF13" s="46"/>
      <c r="CSG13" s="46"/>
      <c r="CSH13" s="46"/>
      <c r="CSI13" s="46"/>
      <c r="CSJ13" s="46"/>
      <c r="CSK13" s="46"/>
      <c r="CSL13" s="46"/>
      <c r="CSM13" s="46"/>
      <c r="CSN13" s="46"/>
      <c r="CSO13" s="46"/>
      <c r="CSP13" s="46"/>
      <c r="CSQ13" s="46"/>
      <c r="CSR13" s="46"/>
      <c r="CSS13" s="46"/>
      <c r="CST13" s="46"/>
      <c r="CSU13" s="46"/>
      <c r="CSV13" s="46"/>
      <c r="CSW13" s="46"/>
      <c r="CSX13" s="46"/>
      <c r="CSY13" s="46"/>
      <c r="CSZ13" s="46"/>
      <c r="CTA13" s="46"/>
      <c r="CTB13" s="46"/>
      <c r="CTC13" s="46"/>
      <c r="CTD13" s="46"/>
      <c r="CTE13" s="46"/>
      <c r="CTF13" s="46"/>
      <c r="CTG13" s="46"/>
      <c r="CTH13" s="46"/>
      <c r="CTI13" s="46"/>
      <c r="CTJ13" s="46"/>
      <c r="CTK13" s="46"/>
      <c r="CTL13" s="46"/>
      <c r="CTM13" s="46"/>
      <c r="CTN13" s="46"/>
      <c r="CTO13" s="46"/>
      <c r="CTP13" s="46"/>
      <c r="CTQ13" s="46"/>
      <c r="CTR13" s="46"/>
      <c r="CTS13" s="46"/>
      <c r="CTT13" s="46"/>
      <c r="CTU13" s="46"/>
      <c r="CTV13" s="46"/>
      <c r="CTW13" s="46"/>
      <c r="CTX13" s="46"/>
      <c r="CTY13" s="46"/>
      <c r="CTZ13" s="46"/>
      <c r="CUA13" s="46"/>
      <c r="CUB13" s="46"/>
      <c r="CUC13" s="46"/>
      <c r="CUD13" s="46"/>
      <c r="CUE13" s="46"/>
      <c r="CUF13" s="46"/>
      <c r="CUG13" s="46"/>
      <c r="CUH13" s="46"/>
      <c r="CUI13" s="46"/>
      <c r="CUJ13" s="46"/>
      <c r="CUK13" s="46"/>
      <c r="CUL13" s="46"/>
      <c r="CUM13" s="46"/>
      <c r="CUN13" s="46"/>
      <c r="CUO13" s="46"/>
      <c r="CUP13" s="46"/>
      <c r="CUQ13" s="46"/>
      <c r="CUR13" s="46"/>
      <c r="CUS13" s="46"/>
      <c r="CUT13" s="46"/>
      <c r="CUU13" s="46"/>
      <c r="CUV13" s="46"/>
      <c r="CUW13" s="46"/>
      <c r="CUX13" s="46"/>
      <c r="CUY13" s="46"/>
      <c r="CUZ13" s="46"/>
      <c r="CVA13" s="46"/>
      <c r="CVB13" s="46"/>
      <c r="CVC13" s="46"/>
      <c r="CVD13" s="46"/>
      <c r="CVE13" s="46"/>
      <c r="CVF13" s="46"/>
      <c r="CVG13" s="46"/>
      <c r="CVH13" s="46"/>
      <c r="CVI13" s="46"/>
      <c r="CVJ13" s="46"/>
      <c r="CVK13" s="46"/>
      <c r="CVL13" s="46"/>
      <c r="CVM13" s="46"/>
      <c r="CVN13" s="46"/>
      <c r="CVO13" s="46"/>
      <c r="CVP13" s="46"/>
      <c r="CVQ13" s="46"/>
      <c r="CVR13" s="46"/>
      <c r="CVS13" s="46"/>
      <c r="CVT13" s="46"/>
      <c r="CVU13" s="46"/>
      <c r="CVV13" s="46"/>
      <c r="CVW13" s="46"/>
      <c r="CVX13" s="46"/>
      <c r="CVY13" s="46"/>
      <c r="CVZ13" s="46"/>
      <c r="CWA13" s="46"/>
      <c r="CWB13" s="46"/>
      <c r="CWC13" s="46"/>
      <c r="CWD13" s="46"/>
      <c r="CWE13" s="46"/>
      <c r="CWF13" s="46"/>
      <c r="CWG13" s="46"/>
      <c r="CWH13" s="46"/>
      <c r="CWI13" s="46"/>
      <c r="CWJ13" s="46"/>
      <c r="CWK13" s="46"/>
      <c r="CWL13" s="46"/>
      <c r="CWM13" s="46"/>
      <c r="CWN13" s="46"/>
      <c r="CWO13" s="46"/>
      <c r="CWP13" s="46"/>
      <c r="CWQ13" s="46"/>
      <c r="CWR13" s="46"/>
      <c r="CWS13" s="46"/>
      <c r="CWT13" s="46"/>
      <c r="CWU13" s="46"/>
      <c r="CWV13" s="46"/>
      <c r="CWW13" s="46"/>
      <c r="CWX13" s="46"/>
      <c r="CWY13" s="46"/>
      <c r="CWZ13" s="46"/>
      <c r="CXA13" s="46"/>
      <c r="CXB13" s="46"/>
      <c r="CXC13" s="46"/>
      <c r="CXD13" s="46"/>
      <c r="CXE13" s="46"/>
      <c r="CXF13" s="46"/>
      <c r="CXG13" s="46"/>
      <c r="CXH13" s="46"/>
      <c r="CXI13" s="46"/>
      <c r="CXJ13" s="46"/>
      <c r="CXK13" s="46"/>
      <c r="CXL13" s="46"/>
      <c r="CXM13" s="46"/>
      <c r="CXN13" s="46"/>
      <c r="CXO13" s="46"/>
      <c r="CXP13" s="46"/>
      <c r="CXQ13" s="46"/>
      <c r="CXR13" s="46"/>
      <c r="CXS13" s="46"/>
      <c r="CXT13" s="46"/>
      <c r="CXU13" s="46"/>
      <c r="CXV13" s="46"/>
      <c r="CXW13" s="46"/>
      <c r="CXX13" s="46"/>
      <c r="CXY13" s="46"/>
      <c r="CXZ13" s="46"/>
      <c r="CYA13" s="46"/>
      <c r="CYB13" s="46"/>
      <c r="CYC13" s="46"/>
      <c r="CYD13" s="46"/>
      <c r="CYE13" s="46"/>
      <c r="CYF13" s="46"/>
      <c r="CYG13" s="46"/>
      <c r="CYH13" s="46"/>
      <c r="CYI13" s="46"/>
      <c r="CYJ13" s="46"/>
      <c r="CYK13" s="46"/>
      <c r="CYL13" s="46"/>
      <c r="CYM13" s="46"/>
      <c r="CYN13" s="46"/>
      <c r="CYO13" s="46"/>
      <c r="CYP13" s="46"/>
      <c r="CYQ13" s="46"/>
      <c r="CYR13" s="46"/>
      <c r="CYS13" s="46"/>
      <c r="CYT13" s="46"/>
      <c r="CYU13" s="46"/>
      <c r="CYV13" s="46"/>
      <c r="CYW13" s="46"/>
      <c r="CYX13" s="46"/>
      <c r="CYY13" s="46"/>
      <c r="CYZ13" s="46"/>
      <c r="CZA13" s="46"/>
      <c r="CZB13" s="46"/>
      <c r="CZC13" s="46"/>
      <c r="CZD13" s="46"/>
      <c r="CZE13" s="46"/>
      <c r="CZF13" s="46"/>
      <c r="CZG13" s="46"/>
      <c r="CZH13" s="46"/>
      <c r="CZI13" s="46"/>
      <c r="CZJ13" s="46"/>
      <c r="CZK13" s="46"/>
      <c r="CZL13" s="46"/>
      <c r="CZM13" s="46"/>
      <c r="CZN13" s="46"/>
      <c r="CZO13" s="46"/>
      <c r="CZP13" s="46"/>
      <c r="CZQ13" s="46"/>
      <c r="CZR13" s="46"/>
      <c r="CZS13" s="46"/>
      <c r="CZT13" s="46"/>
      <c r="CZU13" s="46"/>
      <c r="CZV13" s="46"/>
      <c r="CZW13" s="46"/>
      <c r="CZX13" s="46"/>
      <c r="CZY13" s="46"/>
      <c r="CZZ13" s="46"/>
      <c r="DAA13" s="46"/>
      <c r="DAB13" s="46"/>
      <c r="DAC13" s="46"/>
      <c r="DAD13" s="46"/>
      <c r="DAE13" s="46"/>
      <c r="DAF13" s="46"/>
      <c r="DAG13" s="46"/>
      <c r="DAH13" s="46"/>
      <c r="DAI13" s="46"/>
      <c r="DAJ13" s="46"/>
      <c r="DAK13" s="46"/>
      <c r="DAL13" s="46"/>
      <c r="DAM13" s="46"/>
      <c r="DAN13" s="46"/>
      <c r="DAO13" s="46"/>
      <c r="DAP13" s="46"/>
      <c r="DAQ13" s="46"/>
      <c r="DAR13" s="46"/>
      <c r="DAS13" s="46"/>
      <c r="DAT13" s="46"/>
      <c r="DAU13" s="46"/>
      <c r="DAV13" s="46"/>
      <c r="DAW13" s="46"/>
      <c r="DAX13" s="46"/>
      <c r="DAY13" s="46"/>
      <c r="DAZ13" s="46"/>
      <c r="DBA13" s="46"/>
      <c r="DBB13" s="46"/>
      <c r="DBC13" s="46"/>
      <c r="DBD13" s="46"/>
      <c r="DBE13" s="46"/>
      <c r="DBF13" s="46"/>
      <c r="DBG13" s="46"/>
      <c r="DBH13" s="46"/>
      <c r="DBI13" s="46"/>
      <c r="DBJ13" s="46"/>
      <c r="DBK13" s="46"/>
      <c r="DBL13" s="46"/>
      <c r="DBM13" s="46"/>
      <c r="DBN13" s="46"/>
      <c r="DBO13" s="46"/>
      <c r="DBP13" s="46"/>
      <c r="DBQ13" s="46"/>
      <c r="DBR13" s="46"/>
      <c r="DBS13" s="46"/>
      <c r="DBT13" s="46"/>
      <c r="DBU13" s="46"/>
      <c r="DBV13" s="46"/>
      <c r="DBW13" s="46"/>
      <c r="DBX13" s="46"/>
      <c r="DBY13" s="46"/>
      <c r="DBZ13" s="46"/>
      <c r="DCA13" s="46"/>
      <c r="DCB13" s="46"/>
      <c r="DCC13" s="46"/>
      <c r="DCD13" s="46"/>
      <c r="DCE13" s="46"/>
      <c r="DCF13" s="46"/>
      <c r="DCG13" s="46"/>
      <c r="DCH13" s="46"/>
      <c r="DCI13" s="46"/>
      <c r="DCJ13" s="46"/>
      <c r="DCK13" s="46"/>
      <c r="DCL13" s="46"/>
      <c r="DCM13" s="46"/>
      <c r="DCN13" s="46"/>
      <c r="DCO13" s="46"/>
      <c r="DCP13" s="46"/>
      <c r="DCQ13" s="46"/>
      <c r="DCR13" s="46"/>
      <c r="DCS13" s="46"/>
      <c r="DCT13" s="46"/>
      <c r="DCU13" s="46"/>
      <c r="DCV13" s="46"/>
      <c r="DCW13" s="46"/>
      <c r="DCX13" s="46"/>
      <c r="DCY13" s="46"/>
      <c r="DCZ13" s="46"/>
      <c r="DDA13" s="46"/>
      <c r="DDB13" s="46"/>
      <c r="DDC13" s="46"/>
      <c r="DDD13" s="46"/>
      <c r="DDE13" s="46"/>
      <c r="DDF13" s="46"/>
      <c r="DDG13" s="46"/>
      <c r="DDH13" s="46"/>
      <c r="DDI13" s="46"/>
      <c r="DDJ13" s="46"/>
      <c r="DDK13" s="46"/>
      <c r="DDL13" s="46"/>
      <c r="DDM13" s="46"/>
      <c r="DDN13" s="46"/>
      <c r="DDO13" s="46"/>
      <c r="DDP13" s="46"/>
      <c r="DDQ13" s="46"/>
      <c r="DDR13" s="46"/>
      <c r="DDS13" s="46"/>
      <c r="DDT13" s="46"/>
      <c r="DDU13" s="46"/>
      <c r="DDV13" s="46"/>
      <c r="DDW13" s="46"/>
      <c r="DDX13" s="46"/>
      <c r="DDY13" s="46"/>
      <c r="DDZ13" s="46"/>
      <c r="DEA13" s="46"/>
      <c r="DEB13" s="46"/>
      <c r="DEC13" s="46"/>
      <c r="DED13" s="46"/>
      <c r="DEE13" s="46"/>
      <c r="DEF13" s="46"/>
      <c r="DEG13" s="46"/>
      <c r="DEH13" s="46"/>
      <c r="DEI13" s="46"/>
      <c r="DEJ13" s="46"/>
      <c r="DEK13" s="46"/>
      <c r="DEL13" s="46"/>
      <c r="DEM13" s="46"/>
      <c r="DEN13" s="46"/>
      <c r="DEO13" s="46"/>
      <c r="DEP13" s="46"/>
      <c r="DEQ13" s="46"/>
      <c r="DER13" s="46"/>
      <c r="DES13" s="46"/>
      <c r="DET13" s="46"/>
      <c r="DEU13" s="46"/>
      <c r="DEV13" s="46"/>
      <c r="DEW13" s="46"/>
      <c r="DEX13" s="46"/>
      <c r="DEY13" s="46"/>
      <c r="DEZ13" s="46"/>
      <c r="DFA13" s="46"/>
      <c r="DFB13" s="46"/>
      <c r="DFC13" s="46"/>
      <c r="DFD13" s="46"/>
      <c r="DFE13" s="46"/>
      <c r="DFF13" s="46"/>
      <c r="DFG13" s="46"/>
      <c r="DFH13" s="46"/>
      <c r="DFI13" s="46"/>
      <c r="DFJ13" s="46"/>
      <c r="DFK13" s="46"/>
      <c r="DFL13" s="46"/>
      <c r="DFM13" s="46"/>
      <c r="DFN13" s="46"/>
      <c r="DFO13" s="46"/>
      <c r="DFP13" s="46"/>
      <c r="DFQ13" s="46"/>
      <c r="DFR13" s="46"/>
      <c r="DFS13" s="46"/>
      <c r="DFT13" s="46"/>
      <c r="DFU13" s="46"/>
      <c r="DFV13" s="46"/>
      <c r="DFW13" s="46"/>
      <c r="DFX13" s="46"/>
      <c r="DFY13" s="46"/>
      <c r="DFZ13" s="46"/>
      <c r="DGA13" s="46"/>
      <c r="DGB13" s="46"/>
      <c r="DGC13" s="46"/>
      <c r="DGD13" s="46"/>
      <c r="DGE13" s="46"/>
      <c r="DGF13" s="46"/>
      <c r="DGG13" s="46"/>
      <c r="DGH13" s="46"/>
      <c r="DGI13" s="46"/>
      <c r="DGJ13" s="46"/>
      <c r="DGK13" s="46"/>
      <c r="DGL13" s="46"/>
      <c r="DGM13" s="46"/>
      <c r="DGN13" s="46"/>
      <c r="DGO13" s="46"/>
      <c r="DGP13" s="46"/>
      <c r="DGQ13" s="46"/>
      <c r="DGR13" s="46"/>
      <c r="DGS13" s="46"/>
      <c r="DGT13" s="46"/>
      <c r="DGU13" s="46"/>
      <c r="DGV13" s="46"/>
      <c r="DGW13" s="46"/>
      <c r="DGX13" s="46"/>
      <c r="DGY13" s="46"/>
      <c r="DGZ13" s="46"/>
      <c r="DHA13" s="46"/>
      <c r="DHB13" s="46"/>
      <c r="DHC13" s="46"/>
      <c r="DHD13" s="46"/>
      <c r="DHE13" s="46"/>
      <c r="DHF13" s="46"/>
      <c r="DHG13" s="46"/>
      <c r="DHH13" s="46"/>
      <c r="DHI13" s="46"/>
      <c r="DHJ13" s="46"/>
      <c r="DHK13" s="46"/>
      <c r="DHL13" s="46"/>
      <c r="DHM13" s="46"/>
      <c r="DHN13" s="46"/>
      <c r="DHO13" s="46"/>
      <c r="DHP13" s="46"/>
      <c r="DHQ13" s="46"/>
      <c r="DHR13" s="46"/>
      <c r="DHS13" s="46"/>
      <c r="DHT13" s="46"/>
      <c r="DHU13" s="46"/>
      <c r="DHV13" s="46"/>
      <c r="DHW13" s="46"/>
      <c r="DHX13" s="46"/>
      <c r="DHY13" s="46"/>
      <c r="DHZ13" s="46"/>
      <c r="DIA13" s="46"/>
      <c r="DIB13" s="46"/>
      <c r="DIC13" s="46"/>
      <c r="DID13" s="46"/>
      <c r="DIE13" s="46"/>
      <c r="DIF13" s="46"/>
      <c r="DIG13" s="46"/>
      <c r="DIH13" s="46"/>
      <c r="DII13" s="46"/>
      <c r="DIJ13" s="46"/>
      <c r="DIK13" s="46"/>
      <c r="DIL13" s="46"/>
      <c r="DIM13" s="46"/>
      <c r="DIN13" s="46"/>
      <c r="DIO13" s="46"/>
      <c r="DIP13" s="46"/>
      <c r="DIQ13" s="46"/>
      <c r="DIR13" s="46"/>
      <c r="DIS13" s="46"/>
      <c r="DIT13" s="46"/>
      <c r="DIU13" s="46"/>
      <c r="DIV13" s="46"/>
      <c r="DIW13" s="46"/>
      <c r="DIX13" s="46"/>
      <c r="DIY13" s="46"/>
      <c r="DIZ13" s="46"/>
      <c r="DJA13" s="46"/>
      <c r="DJB13" s="46"/>
      <c r="DJC13" s="46"/>
      <c r="DJD13" s="46"/>
      <c r="DJE13" s="46"/>
      <c r="DJF13" s="46"/>
      <c r="DJG13" s="46"/>
      <c r="DJH13" s="46"/>
      <c r="DJI13" s="46"/>
      <c r="DJJ13" s="46"/>
      <c r="DJK13" s="46"/>
      <c r="DJL13" s="46"/>
      <c r="DJM13" s="46"/>
      <c r="DJN13" s="46"/>
      <c r="DJO13" s="46"/>
      <c r="DJP13" s="46"/>
      <c r="DJQ13" s="46"/>
      <c r="DJR13" s="46"/>
      <c r="DJS13" s="46"/>
      <c r="DJT13" s="46"/>
      <c r="DJU13" s="46"/>
      <c r="DJV13" s="46"/>
      <c r="DJW13" s="46"/>
      <c r="DJX13" s="46"/>
      <c r="DJY13" s="46"/>
      <c r="DJZ13" s="46"/>
      <c r="DKA13" s="46"/>
      <c r="DKB13" s="46"/>
      <c r="DKC13" s="46"/>
      <c r="DKD13" s="46"/>
      <c r="DKE13" s="46"/>
      <c r="DKF13" s="46"/>
      <c r="DKG13" s="46"/>
      <c r="DKH13" s="46"/>
      <c r="DKI13" s="46"/>
      <c r="DKJ13" s="46"/>
      <c r="DKK13" s="46"/>
      <c r="DKL13" s="46"/>
      <c r="DKM13" s="46"/>
      <c r="DKN13" s="46"/>
      <c r="DKO13" s="46"/>
      <c r="DKP13" s="46"/>
      <c r="DKQ13" s="46"/>
      <c r="DKR13" s="46"/>
      <c r="DKS13" s="46"/>
      <c r="DKT13" s="46"/>
      <c r="DKU13" s="46"/>
      <c r="DKV13" s="46"/>
      <c r="DKW13" s="46"/>
      <c r="DKX13" s="46"/>
      <c r="DKY13" s="46"/>
      <c r="DKZ13" s="46"/>
      <c r="DLA13" s="46"/>
      <c r="DLB13" s="46"/>
      <c r="DLC13" s="46"/>
      <c r="DLD13" s="46"/>
      <c r="DLE13" s="46"/>
      <c r="DLF13" s="46"/>
      <c r="DLG13" s="46"/>
      <c r="DLH13" s="46"/>
      <c r="DLI13" s="46"/>
      <c r="DLJ13" s="46"/>
      <c r="DLK13" s="46"/>
      <c r="DLL13" s="46"/>
      <c r="DLM13" s="46"/>
      <c r="DLN13" s="46"/>
      <c r="DLO13" s="46"/>
      <c r="DLP13" s="46"/>
      <c r="DLQ13" s="46"/>
      <c r="DLR13" s="46"/>
      <c r="DLS13" s="46"/>
      <c r="DLT13" s="46"/>
      <c r="DLU13" s="46"/>
      <c r="DLV13" s="46"/>
      <c r="DLW13" s="46"/>
      <c r="DLX13" s="46"/>
      <c r="DLY13" s="46"/>
      <c r="DLZ13" s="46"/>
      <c r="DMA13" s="46"/>
      <c r="DMB13" s="46"/>
      <c r="DMC13" s="46"/>
      <c r="DMD13" s="46"/>
      <c r="DME13" s="46"/>
      <c r="DMF13" s="46"/>
      <c r="DMG13" s="46"/>
      <c r="DMH13" s="46"/>
      <c r="DMI13" s="46"/>
      <c r="DMJ13" s="46"/>
      <c r="DMK13" s="46"/>
      <c r="DML13" s="46"/>
      <c r="DMM13" s="46"/>
      <c r="DMN13" s="46"/>
      <c r="DMO13" s="46"/>
      <c r="DMP13" s="46"/>
      <c r="DMQ13" s="46"/>
      <c r="DMR13" s="46"/>
      <c r="DMS13" s="46"/>
      <c r="DMT13" s="46"/>
      <c r="DMU13" s="46"/>
      <c r="DMV13" s="46"/>
      <c r="DMW13" s="46"/>
      <c r="DMX13" s="46"/>
      <c r="DMY13" s="46"/>
      <c r="DMZ13" s="46"/>
      <c r="DNA13" s="46"/>
      <c r="DNB13" s="46"/>
      <c r="DNC13" s="46"/>
      <c r="DND13" s="46"/>
      <c r="DNE13" s="46"/>
      <c r="DNF13" s="46"/>
      <c r="DNG13" s="46"/>
      <c r="DNH13" s="46"/>
      <c r="DNI13" s="46"/>
      <c r="DNJ13" s="46"/>
      <c r="DNK13" s="46"/>
      <c r="DNL13" s="46"/>
      <c r="DNM13" s="46"/>
      <c r="DNN13" s="46"/>
      <c r="DNO13" s="46"/>
      <c r="DNP13" s="46"/>
      <c r="DNQ13" s="46"/>
      <c r="DNR13" s="46"/>
      <c r="DNS13" s="46"/>
      <c r="DNT13" s="46"/>
      <c r="DNU13" s="46"/>
      <c r="DNV13" s="46"/>
      <c r="DNW13" s="46"/>
      <c r="DNX13" s="46"/>
      <c r="DNY13" s="46"/>
      <c r="DNZ13" s="46"/>
      <c r="DOA13" s="46"/>
      <c r="DOB13" s="46"/>
      <c r="DOC13" s="46"/>
      <c r="DOD13" s="46"/>
      <c r="DOE13" s="46"/>
      <c r="DOF13" s="46"/>
      <c r="DOG13" s="46"/>
      <c r="DOH13" s="46"/>
      <c r="DOI13" s="46"/>
      <c r="DOJ13" s="46"/>
      <c r="DOK13" s="46"/>
      <c r="DOL13" s="46"/>
      <c r="DOM13" s="46"/>
      <c r="DON13" s="46"/>
      <c r="DOO13" s="46"/>
      <c r="DOP13" s="46"/>
      <c r="DOQ13" s="46"/>
      <c r="DOR13" s="46"/>
      <c r="DOS13" s="46"/>
      <c r="DOT13" s="46"/>
      <c r="DOU13" s="46"/>
      <c r="DOV13" s="46"/>
      <c r="DOW13" s="46"/>
      <c r="DOX13" s="46"/>
      <c r="DOY13" s="46"/>
      <c r="DOZ13" s="46"/>
      <c r="DPA13" s="46"/>
      <c r="DPB13" s="46"/>
      <c r="DPC13" s="46"/>
      <c r="DPD13" s="46"/>
      <c r="DPE13" s="46"/>
      <c r="DPF13" s="46"/>
      <c r="DPG13" s="46"/>
      <c r="DPH13" s="46"/>
      <c r="DPI13" s="46"/>
      <c r="DPJ13" s="46"/>
      <c r="DPK13" s="46"/>
      <c r="DPL13" s="46"/>
      <c r="DPM13" s="46"/>
      <c r="DPN13" s="46"/>
      <c r="DPO13" s="46"/>
      <c r="DPP13" s="46"/>
      <c r="DPQ13" s="46"/>
      <c r="DPR13" s="46"/>
      <c r="DPS13" s="46"/>
      <c r="DPT13" s="46"/>
      <c r="DPU13" s="46"/>
      <c r="DPV13" s="46"/>
      <c r="DPW13" s="46"/>
      <c r="DPX13" s="46"/>
      <c r="DPY13" s="46"/>
      <c r="DPZ13" s="46"/>
      <c r="DQA13" s="46"/>
      <c r="DQB13" s="46"/>
      <c r="DQC13" s="46"/>
      <c r="DQD13" s="46"/>
      <c r="DQE13" s="46"/>
      <c r="DQF13" s="46"/>
      <c r="DQG13" s="46"/>
      <c r="DQH13" s="46"/>
      <c r="DQI13" s="46"/>
      <c r="DQJ13" s="46"/>
      <c r="DQK13" s="46"/>
      <c r="DQL13" s="46"/>
      <c r="DQM13" s="46"/>
      <c r="DQN13" s="46"/>
      <c r="DQO13" s="46"/>
      <c r="DQP13" s="46"/>
      <c r="DQQ13" s="46"/>
      <c r="DQR13" s="46"/>
      <c r="DQS13" s="46"/>
      <c r="DQT13" s="46"/>
      <c r="DQU13" s="46"/>
      <c r="DQV13" s="46"/>
      <c r="DQW13" s="46"/>
      <c r="DQX13" s="46"/>
      <c r="DQY13" s="46"/>
      <c r="DQZ13" s="46"/>
      <c r="DRA13" s="46"/>
      <c r="DRB13" s="46"/>
      <c r="DRC13" s="46"/>
      <c r="DRD13" s="46"/>
      <c r="DRE13" s="46"/>
      <c r="DRF13" s="46"/>
      <c r="DRG13" s="46"/>
      <c r="DRH13" s="46"/>
      <c r="DRI13" s="46"/>
      <c r="DRJ13" s="46"/>
      <c r="DRK13" s="46"/>
      <c r="DRL13" s="46"/>
      <c r="DRM13" s="46"/>
      <c r="DRN13" s="46"/>
      <c r="DRO13" s="46"/>
      <c r="DRP13" s="46"/>
      <c r="DRQ13" s="46"/>
      <c r="DRR13" s="46"/>
      <c r="DRS13" s="46"/>
      <c r="DRT13" s="46"/>
      <c r="DRU13" s="46"/>
      <c r="DRV13" s="46"/>
      <c r="DRW13" s="46"/>
      <c r="DRX13" s="46"/>
      <c r="DRY13" s="46"/>
      <c r="DRZ13" s="46"/>
      <c r="DSA13" s="46"/>
      <c r="DSB13" s="46"/>
      <c r="DSC13" s="46"/>
      <c r="DSD13" s="46"/>
      <c r="DSE13" s="46"/>
      <c r="DSF13" s="46"/>
      <c r="DSG13" s="46"/>
      <c r="DSH13" s="46"/>
      <c r="DSI13" s="46"/>
      <c r="DSJ13" s="46"/>
      <c r="DSK13" s="46"/>
      <c r="DSL13" s="46"/>
      <c r="DSM13" s="46"/>
      <c r="DSN13" s="46"/>
      <c r="DSO13" s="46"/>
      <c r="DSP13" s="46"/>
      <c r="DSQ13" s="46"/>
      <c r="DSR13" s="46"/>
      <c r="DSS13" s="46"/>
      <c r="DST13" s="46"/>
      <c r="DSU13" s="46"/>
      <c r="DSV13" s="46"/>
      <c r="DSW13" s="46"/>
      <c r="DSX13" s="46"/>
      <c r="DSY13" s="46"/>
      <c r="DSZ13" s="46"/>
      <c r="DTA13" s="46"/>
      <c r="DTB13" s="46"/>
      <c r="DTC13" s="46"/>
      <c r="DTD13" s="46"/>
      <c r="DTE13" s="46"/>
      <c r="DTF13" s="46"/>
      <c r="DTG13" s="46"/>
      <c r="DTH13" s="46"/>
      <c r="DTI13" s="46"/>
      <c r="DTJ13" s="46"/>
      <c r="DTK13" s="46"/>
      <c r="DTL13" s="46"/>
      <c r="DTM13" s="46"/>
      <c r="DTN13" s="46"/>
      <c r="DTO13" s="46"/>
      <c r="DTP13" s="46"/>
      <c r="DTQ13" s="46"/>
      <c r="DTR13" s="46"/>
      <c r="DTS13" s="46"/>
      <c r="DTT13" s="46"/>
      <c r="DTU13" s="46"/>
      <c r="DTV13" s="46"/>
      <c r="DTW13" s="46"/>
      <c r="DTX13" s="46"/>
      <c r="DTY13" s="46"/>
      <c r="DTZ13" s="46"/>
      <c r="DUA13" s="46"/>
      <c r="DUB13" s="46"/>
      <c r="DUC13" s="46"/>
      <c r="DUD13" s="46"/>
      <c r="DUE13" s="46"/>
      <c r="DUF13" s="46"/>
      <c r="DUG13" s="46"/>
      <c r="DUH13" s="46"/>
      <c r="DUI13" s="46"/>
      <c r="DUJ13" s="46"/>
      <c r="DUK13" s="46"/>
      <c r="DUL13" s="46"/>
      <c r="DUM13" s="46"/>
      <c r="DUN13" s="46"/>
      <c r="DUO13" s="46"/>
      <c r="DUP13" s="46"/>
      <c r="DUQ13" s="46"/>
      <c r="DUR13" s="46"/>
      <c r="DUS13" s="46"/>
      <c r="DUT13" s="46"/>
      <c r="DUU13" s="46"/>
      <c r="DUV13" s="46"/>
      <c r="DUW13" s="46"/>
      <c r="DUX13" s="46"/>
      <c r="DUY13" s="46"/>
      <c r="DUZ13" s="46"/>
      <c r="DVA13" s="46"/>
      <c r="DVB13" s="46"/>
      <c r="DVC13" s="46"/>
      <c r="DVD13" s="46"/>
      <c r="DVE13" s="46"/>
      <c r="DVF13" s="46"/>
      <c r="DVG13" s="46"/>
      <c r="DVH13" s="46"/>
      <c r="DVI13" s="46"/>
      <c r="DVJ13" s="46"/>
      <c r="DVK13" s="46"/>
      <c r="DVL13" s="46"/>
      <c r="DVM13" s="46"/>
      <c r="DVN13" s="46"/>
      <c r="DVO13" s="46"/>
      <c r="DVP13" s="46"/>
      <c r="DVQ13" s="46"/>
      <c r="DVR13" s="46"/>
      <c r="DVS13" s="46"/>
      <c r="DVT13" s="46"/>
      <c r="DVU13" s="46"/>
      <c r="DVV13" s="46"/>
      <c r="DVW13" s="46"/>
      <c r="DVX13" s="46"/>
      <c r="DVY13" s="46"/>
      <c r="DVZ13" s="46"/>
      <c r="DWA13" s="46"/>
      <c r="DWB13" s="46"/>
      <c r="DWC13" s="46"/>
      <c r="DWD13" s="46"/>
      <c r="DWE13" s="46"/>
      <c r="DWF13" s="46"/>
      <c r="DWG13" s="46"/>
      <c r="DWH13" s="46"/>
      <c r="DWI13" s="46"/>
      <c r="DWJ13" s="46"/>
      <c r="DWK13" s="46"/>
      <c r="DWL13" s="46"/>
      <c r="DWM13" s="46"/>
      <c r="DWN13" s="46"/>
      <c r="DWO13" s="46"/>
      <c r="DWP13" s="46"/>
      <c r="DWQ13" s="46"/>
      <c r="DWR13" s="46"/>
      <c r="DWS13" s="46"/>
      <c r="DWT13" s="46"/>
      <c r="DWU13" s="46"/>
      <c r="DWV13" s="46"/>
      <c r="DWW13" s="46"/>
      <c r="DWX13" s="46"/>
      <c r="DWY13" s="46"/>
      <c r="DWZ13" s="46"/>
      <c r="DXA13" s="46"/>
      <c r="DXB13" s="46"/>
      <c r="DXC13" s="46"/>
      <c r="DXD13" s="46"/>
      <c r="DXE13" s="46"/>
      <c r="DXF13" s="46"/>
      <c r="DXG13" s="46"/>
      <c r="DXH13" s="46"/>
      <c r="DXI13" s="46"/>
      <c r="DXJ13" s="46"/>
      <c r="DXK13" s="46"/>
      <c r="DXL13" s="46"/>
      <c r="DXM13" s="46"/>
      <c r="DXN13" s="46"/>
      <c r="DXO13" s="46"/>
      <c r="DXP13" s="46"/>
      <c r="DXQ13" s="46"/>
      <c r="DXR13" s="46"/>
      <c r="DXS13" s="46"/>
      <c r="DXT13" s="46"/>
      <c r="DXU13" s="46"/>
      <c r="DXV13" s="46"/>
      <c r="DXW13" s="46"/>
      <c r="DXX13" s="46"/>
      <c r="DXY13" s="46"/>
      <c r="DXZ13" s="46"/>
      <c r="DYA13" s="46"/>
      <c r="DYB13" s="46"/>
      <c r="DYC13" s="46"/>
      <c r="DYD13" s="46"/>
      <c r="DYE13" s="46"/>
      <c r="DYF13" s="46"/>
      <c r="DYG13" s="46"/>
      <c r="DYH13" s="46"/>
      <c r="DYI13" s="46"/>
      <c r="DYJ13" s="46"/>
      <c r="DYK13" s="46"/>
      <c r="DYL13" s="46"/>
      <c r="DYM13" s="46"/>
      <c r="DYN13" s="46"/>
      <c r="DYO13" s="46"/>
      <c r="DYP13" s="46"/>
      <c r="DYQ13" s="46"/>
      <c r="DYR13" s="46"/>
      <c r="DYS13" s="46"/>
      <c r="DYT13" s="46"/>
      <c r="DYU13" s="46"/>
      <c r="DYV13" s="46"/>
      <c r="DYW13" s="46"/>
      <c r="DYX13" s="46"/>
      <c r="DYY13" s="46"/>
      <c r="DYZ13" s="46"/>
      <c r="DZA13" s="46"/>
      <c r="DZB13" s="46"/>
      <c r="DZC13" s="46"/>
      <c r="DZD13" s="46"/>
      <c r="DZE13" s="46"/>
      <c r="DZF13" s="46"/>
      <c r="DZG13" s="46"/>
      <c r="DZH13" s="46"/>
      <c r="DZI13" s="46"/>
      <c r="DZJ13" s="46"/>
      <c r="DZK13" s="46"/>
      <c r="DZL13" s="46"/>
      <c r="DZM13" s="46"/>
      <c r="DZN13" s="46"/>
      <c r="DZO13" s="46"/>
      <c r="DZP13" s="46"/>
      <c r="DZQ13" s="46"/>
      <c r="DZR13" s="46"/>
      <c r="DZS13" s="46"/>
      <c r="DZT13" s="46"/>
      <c r="DZU13" s="46"/>
      <c r="DZV13" s="46"/>
      <c r="DZW13" s="46"/>
      <c r="DZX13" s="46"/>
      <c r="DZY13" s="46"/>
      <c r="DZZ13" s="46"/>
      <c r="EAA13" s="46"/>
      <c r="EAB13" s="46"/>
      <c r="EAC13" s="46"/>
      <c r="EAD13" s="46"/>
      <c r="EAE13" s="46"/>
      <c r="EAF13" s="46"/>
      <c r="EAG13" s="46"/>
      <c r="EAH13" s="46"/>
      <c r="EAI13" s="46"/>
      <c r="EAJ13" s="46"/>
      <c r="EAK13" s="46"/>
      <c r="EAL13" s="46"/>
      <c r="EAM13" s="46"/>
      <c r="EAN13" s="46"/>
      <c r="EAO13" s="46"/>
      <c r="EAP13" s="46"/>
      <c r="EAQ13" s="46"/>
      <c r="EAR13" s="46"/>
      <c r="EAS13" s="46"/>
      <c r="EAT13" s="46"/>
      <c r="EAU13" s="46"/>
      <c r="EAV13" s="46"/>
      <c r="EAW13" s="46"/>
      <c r="EAX13" s="46"/>
      <c r="EAY13" s="46"/>
      <c r="EAZ13" s="46"/>
      <c r="EBA13" s="46"/>
      <c r="EBB13" s="46"/>
      <c r="EBC13" s="46"/>
      <c r="EBD13" s="46"/>
      <c r="EBE13" s="46"/>
      <c r="EBF13" s="46"/>
      <c r="EBG13" s="46"/>
      <c r="EBH13" s="46"/>
      <c r="EBI13" s="46"/>
      <c r="EBJ13" s="46"/>
      <c r="EBK13" s="46"/>
      <c r="EBL13" s="46"/>
      <c r="EBM13" s="46"/>
      <c r="EBN13" s="46"/>
      <c r="EBO13" s="46"/>
      <c r="EBP13" s="46"/>
      <c r="EBQ13" s="46"/>
      <c r="EBR13" s="46"/>
      <c r="EBS13" s="46"/>
      <c r="EBT13" s="46"/>
      <c r="EBU13" s="46"/>
      <c r="EBV13" s="46"/>
      <c r="EBW13" s="46"/>
      <c r="EBX13" s="46"/>
      <c r="EBY13" s="46"/>
      <c r="EBZ13" s="46"/>
      <c r="ECA13" s="46"/>
      <c r="ECB13" s="46"/>
      <c r="ECC13" s="46"/>
      <c r="ECD13" s="46"/>
      <c r="ECE13" s="46"/>
      <c r="ECF13" s="46"/>
      <c r="ECG13" s="46"/>
      <c r="ECH13" s="46"/>
      <c r="ECI13" s="46"/>
      <c r="ECJ13" s="46"/>
      <c r="ECK13" s="46"/>
      <c r="ECL13" s="46"/>
      <c r="ECM13" s="46"/>
      <c r="ECN13" s="46"/>
      <c r="ECO13" s="46"/>
      <c r="ECP13" s="46"/>
      <c r="ECQ13" s="46"/>
      <c r="ECR13" s="46"/>
      <c r="ECS13" s="46"/>
      <c r="ECT13" s="46"/>
      <c r="ECU13" s="46"/>
      <c r="ECV13" s="46"/>
      <c r="ECW13" s="46"/>
      <c r="ECX13" s="46"/>
      <c r="ECY13" s="46"/>
      <c r="ECZ13" s="46"/>
      <c r="EDA13" s="46"/>
      <c r="EDB13" s="46"/>
      <c r="EDC13" s="46"/>
      <c r="EDD13" s="46"/>
      <c r="EDE13" s="46"/>
      <c r="EDF13" s="46"/>
      <c r="EDG13" s="46"/>
      <c r="EDH13" s="46"/>
      <c r="EDI13" s="46"/>
      <c r="EDJ13" s="46"/>
      <c r="EDK13" s="46"/>
      <c r="EDL13" s="46"/>
      <c r="EDM13" s="46"/>
      <c r="EDN13" s="46"/>
      <c r="EDO13" s="46"/>
      <c r="EDP13" s="46"/>
      <c r="EDQ13" s="46"/>
      <c r="EDR13" s="46"/>
      <c r="EDS13" s="46"/>
      <c r="EDT13" s="46"/>
      <c r="EDU13" s="46"/>
      <c r="EDV13" s="46"/>
      <c r="EDW13" s="46"/>
      <c r="EDX13" s="46"/>
      <c r="EDY13" s="46"/>
      <c r="EDZ13" s="46"/>
      <c r="EEA13" s="46"/>
      <c r="EEB13" s="46"/>
      <c r="EEC13" s="46"/>
      <c r="EED13" s="46"/>
      <c r="EEE13" s="46"/>
      <c r="EEF13" s="46"/>
      <c r="EEG13" s="46"/>
      <c r="EEH13" s="46"/>
      <c r="EEI13" s="46"/>
      <c r="EEJ13" s="46"/>
      <c r="EEK13" s="46"/>
      <c r="EEL13" s="46"/>
      <c r="EEM13" s="46"/>
      <c r="EEN13" s="46"/>
      <c r="EEO13" s="46"/>
      <c r="EEP13" s="46"/>
      <c r="EEQ13" s="46"/>
      <c r="EER13" s="46"/>
      <c r="EES13" s="46"/>
      <c r="EET13" s="46"/>
      <c r="EEU13" s="46"/>
      <c r="EEV13" s="46"/>
      <c r="EEW13" s="46"/>
      <c r="EEX13" s="46"/>
      <c r="EEY13" s="46"/>
      <c r="EEZ13" s="46"/>
      <c r="EFA13" s="46"/>
      <c r="EFB13" s="46"/>
      <c r="EFC13" s="46"/>
      <c r="EFD13" s="46"/>
      <c r="EFE13" s="46"/>
      <c r="EFF13" s="46"/>
      <c r="EFG13" s="46"/>
      <c r="EFH13" s="46"/>
      <c r="EFI13" s="46"/>
      <c r="EFJ13" s="46"/>
      <c r="EFK13" s="46"/>
      <c r="EFL13" s="46"/>
      <c r="EFM13" s="46"/>
      <c r="EFN13" s="46"/>
      <c r="EFO13" s="46"/>
      <c r="EFP13" s="46"/>
      <c r="EFQ13" s="46"/>
      <c r="EFR13" s="46"/>
      <c r="EFS13" s="46"/>
      <c r="EFT13" s="46"/>
      <c r="EFU13" s="46"/>
      <c r="EFV13" s="46"/>
      <c r="EFW13" s="46"/>
      <c r="EFX13" s="46"/>
      <c r="EFY13" s="46"/>
      <c r="EFZ13" s="46"/>
      <c r="EGA13" s="46"/>
      <c r="EGB13" s="46"/>
      <c r="EGC13" s="46"/>
      <c r="EGD13" s="46"/>
      <c r="EGE13" s="46"/>
      <c r="EGF13" s="46"/>
      <c r="EGG13" s="46"/>
      <c r="EGH13" s="46"/>
      <c r="EGI13" s="46"/>
      <c r="EGJ13" s="46"/>
      <c r="EGK13" s="46"/>
      <c r="EGL13" s="46"/>
      <c r="EGM13" s="46"/>
      <c r="EGN13" s="46"/>
      <c r="EGO13" s="46"/>
      <c r="EGP13" s="46"/>
      <c r="EGQ13" s="46"/>
      <c r="EGR13" s="46"/>
      <c r="EGS13" s="46"/>
      <c r="EGT13" s="46"/>
      <c r="EGU13" s="46"/>
      <c r="EGV13" s="46"/>
      <c r="EGW13" s="46"/>
      <c r="EGX13" s="46"/>
      <c r="EGY13" s="46"/>
      <c r="EGZ13" s="46"/>
      <c r="EHA13" s="46"/>
      <c r="EHB13" s="46"/>
      <c r="EHC13" s="46"/>
      <c r="EHD13" s="46"/>
      <c r="EHE13" s="46"/>
      <c r="EHF13" s="46"/>
      <c r="EHG13" s="46"/>
      <c r="EHH13" s="46"/>
      <c r="EHI13" s="46"/>
      <c r="EHJ13" s="46"/>
      <c r="EHK13" s="46"/>
      <c r="EHL13" s="46"/>
      <c r="EHM13" s="46"/>
      <c r="EHN13" s="46"/>
      <c r="EHO13" s="46"/>
      <c r="EHP13" s="46"/>
      <c r="EHQ13" s="46"/>
      <c r="EHR13" s="46"/>
      <c r="EHS13" s="46"/>
      <c r="EHT13" s="46"/>
      <c r="EHU13" s="46"/>
      <c r="EHV13" s="46"/>
      <c r="EHW13" s="46"/>
      <c r="EHX13" s="46"/>
      <c r="EHY13" s="46"/>
      <c r="EHZ13" s="46"/>
      <c r="EIA13" s="46"/>
      <c r="EIB13" s="46"/>
      <c r="EIC13" s="46"/>
      <c r="EID13" s="46"/>
      <c r="EIE13" s="46"/>
      <c r="EIF13" s="46"/>
      <c r="EIG13" s="46"/>
      <c r="EIH13" s="46"/>
      <c r="EII13" s="46"/>
      <c r="EIJ13" s="46"/>
      <c r="EIK13" s="46"/>
      <c r="EIL13" s="46"/>
      <c r="EIM13" s="46"/>
      <c r="EIN13" s="46"/>
      <c r="EIO13" s="46"/>
      <c r="EIP13" s="46"/>
      <c r="EIQ13" s="46"/>
      <c r="EIR13" s="46"/>
      <c r="EIS13" s="46"/>
      <c r="EIT13" s="46"/>
      <c r="EIU13" s="46"/>
      <c r="EIV13" s="46"/>
      <c r="EIW13" s="46"/>
      <c r="EIX13" s="46"/>
      <c r="EIY13" s="46"/>
      <c r="EIZ13" s="46"/>
      <c r="EJA13" s="46"/>
      <c r="EJB13" s="46"/>
      <c r="EJC13" s="46"/>
      <c r="EJD13" s="46"/>
      <c r="EJE13" s="46"/>
      <c r="EJF13" s="46"/>
      <c r="EJG13" s="46"/>
      <c r="EJH13" s="46"/>
      <c r="EJI13" s="46"/>
      <c r="EJJ13" s="46"/>
      <c r="EJK13" s="46"/>
      <c r="EJL13" s="46"/>
      <c r="EJM13" s="46"/>
      <c r="EJN13" s="46"/>
      <c r="EJO13" s="46"/>
      <c r="EJP13" s="46"/>
      <c r="EJQ13" s="46"/>
      <c r="EJR13" s="46"/>
      <c r="EJS13" s="46"/>
      <c r="EJT13" s="46"/>
      <c r="EJU13" s="46"/>
      <c r="EJV13" s="46"/>
      <c r="EJW13" s="46"/>
      <c r="EJX13" s="46"/>
      <c r="EJY13" s="46"/>
      <c r="EJZ13" s="46"/>
      <c r="EKA13" s="46"/>
      <c r="EKB13" s="46"/>
      <c r="EKC13" s="46"/>
      <c r="EKD13" s="46"/>
      <c r="EKE13" s="46"/>
      <c r="EKF13" s="46"/>
      <c r="EKG13" s="46"/>
      <c r="EKH13" s="46"/>
      <c r="EKI13" s="46"/>
      <c r="EKJ13" s="46"/>
      <c r="EKK13" s="46"/>
      <c r="EKL13" s="46"/>
      <c r="EKM13" s="46"/>
      <c r="EKN13" s="46"/>
      <c r="EKO13" s="46"/>
      <c r="EKP13" s="46"/>
      <c r="EKQ13" s="46"/>
      <c r="EKR13" s="46"/>
      <c r="EKS13" s="46"/>
      <c r="EKT13" s="46"/>
      <c r="EKU13" s="46"/>
      <c r="EKV13" s="46"/>
      <c r="EKW13" s="46"/>
      <c r="EKX13" s="46"/>
      <c r="EKY13" s="46"/>
      <c r="EKZ13" s="46"/>
      <c r="ELA13" s="46"/>
      <c r="ELB13" s="46"/>
      <c r="ELC13" s="46"/>
      <c r="ELD13" s="46"/>
      <c r="ELE13" s="46"/>
      <c r="ELF13" s="46"/>
      <c r="ELG13" s="46"/>
      <c r="ELH13" s="46"/>
      <c r="ELI13" s="46"/>
      <c r="ELJ13" s="46"/>
      <c r="ELK13" s="46"/>
      <c r="ELL13" s="46"/>
      <c r="ELM13" s="46"/>
      <c r="ELN13" s="46"/>
      <c r="ELO13" s="46"/>
      <c r="ELP13" s="46"/>
      <c r="ELQ13" s="46"/>
      <c r="ELR13" s="46"/>
      <c r="ELS13" s="46"/>
      <c r="ELT13" s="46"/>
      <c r="ELU13" s="46"/>
      <c r="ELV13" s="46"/>
      <c r="ELW13" s="46"/>
      <c r="ELX13" s="46"/>
      <c r="ELY13" s="46"/>
      <c r="ELZ13" s="46"/>
      <c r="EMA13" s="46"/>
      <c r="EMB13" s="46"/>
      <c r="EMC13" s="46"/>
      <c r="EMD13" s="46"/>
      <c r="EME13" s="46"/>
      <c r="EMF13" s="46"/>
      <c r="EMG13" s="46"/>
      <c r="EMH13" s="46"/>
      <c r="EMI13" s="46"/>
      <c r="EMJ13" s="46"/>
      <c r="EMK13" s="46"/>
      <c r="EML13" s="46"/>
      <c r="EMM13" s="46"/>
      <c r="EMN13" s="46"/>
      <c r="EMO13" s="46"/>
      <c r="EMP13" s="46"/>
      <c r="EMQ13" s="46"/>
      <c r="EMR13" s="46"/>
      <c r="EMS13" s="46"/>
      <c r="EMT13" s="46"/>
      <c r="EMU13" s="46"/>
      <c r="EMV13" s="46"/>
      <c r="EMW13" s="46"/>
      <c r="EMX13" s="46"/>
      <c r="EMY13" s="46"/>
      <c r="EMZ13" s="46"/>
      <c r="ENA13" s="46"/>
      <c r="ENB13" s="46"/>
      <c r="ENC13" s="46"/>
      <c r="END13" s="46"/>
      <c r="ENE13" s="46"/>
      <c r="ENF13" s="46"/>
      <c r="ENG13" s="46"/>
      <c r="ENH13" s="46"/>
      <c r="ENI13" s="46"/>
      <c r="ENJ13" s="46"/>
      <c r="ENK13" s="46"/>
      <c r="ENL13" s="46"/>
      <c r="ENM13" s="46"/>
      <c r="ENN13" s="46"/>
      <c r="ENO13" s="46"/>
      <c r="ENP13" s="46"/>
      <c r="ENQ13" s="46"/>
      <c r="ENR13" s="46"/>
      <c r="ENS13" s="46"/>
      <c r="ENT13" s="46"/>
      <c r="ENU13" s="46"/>
      <c r="ENV13" s="46"/>
      <c r="ENW13" s="46"/>
      <c r="ENX13" s="46"/>
      <c r="ENY13" s="46"/>
      <c r="ENZ13" s="46"/>
      <c r="EOA13" s="46"/>
      <c r="EOB13" s="46"/>
      <c r="EOC13" s="46"/>
      <c r="EOD13" s="46"/>
      <c r="EOE13" s="46"/>
      <c r="EOF13" s="46"/>
      <c r="EOG13" s="46"/>
      <c r="EOH13" s="46"/>
      <c r="EOI13" s="46"/>
      <c r="EOJ13" s="46"/>
      <c r="EOK13" s="46"/>
      <c r="EOL13" s="46"/>
      <c r="EOM13" s="46"/>
      <c r="EON13" s="46"/>
      <c r="EOO13" s="46"/>
      <c r="EOP13" s="46"/>
      <c r="EOQ13" s="46"/>
      <c r="EOR13" s="46"/>
      <c r="EOS13" s="46"/>
      <c r="EOT13" s="46"/>
      <c r="EOU13" s="46"/>
      <c r="EOV13" s="46"/>
      <c r="EOW13" s="46"/>
      <c r="EOX13" s="46"/>
      <c r="EOY13" s="46"/>
      <c r="EOZ13" s="46"/>
      <c r="EPA13" s="46"/>
      <c r="EPB13" s="46"/>
      <c r="EPC13" s="46"/>
      <c r="EPD13" s="46"/>
      <c r="EPE13" s="46"/>
      <c r="EPF13" s="46"/>
      <c r="EPG13" s="46"/>
      <c r="EPH13" s="46"/>
      <c r="EPI13" s="46"/>
      <c r="EPJ13" s="46"/>
      <c r="EPK13" s="46"/>
      <c r="EPL13" s="46"/>
      <c r="EPM13" s="46"/>
      <c r="EPN13" s="46"/>
      <c r="EPO13" s="46"/>
      <c r="EPP13" s="46"/>
      <c r="EPQ13" s="46"/>
      <c r="EPR13" s="46"/>
      <c r="EPS13" s="46"/>
      <c r="EPT13" s="46"/>
      <c r="EPU13" s="46"/>
      <c r="EPV13" s="46"/>
      <c r="EPW13" s="46"/>
      <c r="EPX13" s="46"/>
      <c r="EPY13" s="46"/>
      <c r="EPZ13" s="46"/>
      <c r="EQA13" s="46"/>
      <c r="EQB13" s="46"/>
      <c r="EQC13" s="46"/>
      <c r="EQD13" s="46"/>
      <c r="EQE13" s="46"/>
      <c r="EQF13" s="46"/>
      <c r="EQG13" s="46"/>
      <c r="EQH13" s="46"/>
      <c r="EQI13" s="46"/>
      <c r="EQJ13" s="46"/>
      <c r="EQK13" s="46"/>
      <c r="EQL13" s="46"/>
      <c r="EQM13" s="46"/>
      <c r="EQN13" s="46"/>
      <c r="EQO13" s="46"/>
      <c r="EQP13" s="46"/>
      <c r="EQQ13" s="46"/>
      <c r="EQR13" s="46"/>
      <c r="EQS13" s="46"/>
      <c r="EQT13" s="46"/>
      <c r="EQU13" s="46"/>
      <c r="EQV13" s="46"/>
      <c r="EQW13" s="46"/>
      <c r="EQX13" s="46"/>
      <c r="EQY13" s="46"/>
      <c r="EQZ13" s="46"/>
      <c r="ERA13" s="46"/>
      <c r="ERB13" s="46"/>
      <c r="ERC13" s="46"/>
      <c r="ERD13" s="46"/>
      <c r="ERE13" s="46"/>
      <c r="ERF13" s="46"/>
      <c r="ERG13" s="46"/>
      <c r="ERH13" s="46"/>
      <c r="ERI13" s="46"/>
      <c r="ERJ13" s="46"/>
      <c r="ERK13" s="46"/>
      <c r="ERL13" s="46"/>
      <c r="ERM13" s="46"/>
      <c r="ERN13" s="46"/>
      <c r="ERO13" s="46"/>
      <c r="ERP13" s="46"/>
      <c r="ERQ13" s="46"/>
      <c r="ERR13" s="46"/>
      <c r="ERS13" s="46"/>
      <c r="ERT13" s="46"/>
      <c r="ERU13" s="46"/>
      <c r="ERV13" s="46"/>
      <c r="ERW13" s="46"/>
      <c r="ERX13" s="46"/>
      <c r="ERY13" s="46"/>
      <c r="ERZ13" s="46"/>
      <c r="ESA13" s="46"/>
      <c r="ESB13" s="46"/>
      <c r="ESC13" s="46"/>
      <c r="ESD13" s="46"/>
      <c r="ESE13" s="46"/>
      <c r="ESF13" s="46"/>
      <c r="ESG13" s="46"/>
      <c r="ESH13" s="46"/>
      <c r="ESI13" s="46"/>
      <c r="ESJ13" s="46"/>
      <c r="ESK13" s="46"/>
      <c r="ESL13" s="46"/>
      <c r="ESM13" s="46"/>
      <c r="ESN13" s="46"/>
      <c r="ESO13" s="46"/>
      <c r="ESP13" s="46"/>
      <c r="ESQ13" s="46"/>
      <c r="ESR13" s="46"/>
      <c r="ESS13" s="46"/>
      <c r="EST13" s="46"/>
      <c r="ESU13" s="46"/>
      <c r="ESV13" s="46"/>
      <c r="ESW13" s="46"/>
      <c r="ESX13" s="46"/>
      <c r="ESY13" s="46"/>
      <c r="ESZ13" s="46"/>
      <c r="ETA13" s="46"/>
      <c r="ETB13" s="46"/>
      <c r="ETC13" s="46"/>
      <c r="ETD13" s="46"/>
      <c r="ETE13" s="46"/>
      <c r="ETF13" s="46"/>
      <c r="ETG13" s="46"/>
      <c r="ETH13" s="46"/>
      <c r="ETI13" s="46"/>
      <c r="ETJ13" s="46"/>
      <c r="ETK13" s="46"/>
      <c r="ETL13" s="46"/>
      <c r="ETM13" s="46"/>
      <c r="ETN13" s="46"/>
      <c r="ETO13" s="46"/>
      <c r="ETP13" s="46"/>
      <c r="ETQ13" s="46"/>
      <c r="ETR13" s="46"/>
      <c r="ETS13" s="46"/>
      <c r="ETT13" s="46"/>
      <c r="ETU13" s="46"/>
      <c r="ETV13" s="46"/>
      <c r="ETW13" s="46"/>
      <c r="ETX13" s="46"/>
      <c r="ETY13" s="46"/>
      <c r="ETZ13" s="46"/>
      <c r="EUA13" s="46"/>
      <c r="EUB13" s="46"/>
      <c r="EUC13" s="46"/>
      <c r="EUD13" s="46"/>
      <c r="EUE13" s="46"/>
      <c r="EUF13" s="46"/>
      <c r="EUG13" s="46"/>
      <c r="EUH13" s="46"/>
      <c r="EUI13" s="46"/>
      <c r="EUJ13" s="46"/>
      <c r="EUK13" s="46"/>
      <c r="EUL13" s="46"/>
      <c r="EUM13" s="46"/>
      <c r="EUN13" s="46"/>
      <c r="EUO13" s="46"/>
      <c r="EUP13" s="46"/>
      <c r="EUQ13" s="46"/>
      <c r="EUR13" s="46"/>
      <c r="EUS13" s="46"/>
      <c r="EUT13" s="46"/>
      <c r="EUU13" s="46"/>
      <c r="EUV13" s="46"/>
      <c r="EUW13" s="46"/>
      <c r="EUX13" s="46"/>
      <c r="EUY13" s="46"/>
      <c r="EUZ13" s="46"/>
      <c r="EVA13" s="46"/>
      <c r="EVB13" s="46"/>
      <c r="EVC13" s="46"/>
      <c r="EVD13" s="46"/>
      <c r="EVE13" s="46"/>
      <c r="EVF13" s="46"/>
      <c r="EVG13" s="46"/>
      <c r="EVH13" s="46"/>
      <c r="EVI13" s="46"/>
      <c r="EVJ13" s="46"/>
      <c r="EVK13" s="46"/>
      <c r="EVL13" s="46"/>
      <c r="EVM13" s="46"/>
      <c r="EVN13" s="46"/>
      <c r="EVO13" s="46"/>
      <c r="EVP13" s="46"/>
      <c r="EVQ13" s="46"/>
      <c r="EVR13" s="46"/>
      <c r="EVS13" s="46"/>
      <c r="EVT13" s="46"/>
      <c r="EVU13" s="46"/>
      <c r="EVV13" s="46"/>
      <c r="EVW13" s="46"/>
      <c r="EVX13" s="46"/>
      <c r="EVY13" s="46"/>
      <c r="EVZ13" s="46"/>
      <c r="EWA13" s="46"/>
      <c r="EWB13" s="46"/>
      <c r="EWC13" s="46"/>
      <c r="EWD13" s="46"/>
      <c r="EWE13" s="46"/>
      <c r="EWF13" s="46"/>
      <c r="EWG13" s="46"/>
      <c r="EWH13" s="46"/>
      <c r="EWI13" s="46"/>
      <c r="EWJ13" s="46"/>
      <c r="EWK13" s="46"/>
      <c r="EWL13" s="46"/>
      <c r="EWM13" s="46"/>
      <c r="EWN13" s="46"/>
      <c r="EWO13" s="46"/>
      <c r="EWP13" s="46"/>
      <c r="EWQ13" s="46"/>
      <c r="EWR13" s="46"/>
      <c r="EWS13" s="46"/>
      <c r="EWT13" s="46"/>
      <c r="EWU13" s="46"/>
      <c r="EWV13" s="46"/>
      <c r="EWW13" s="46"/>
      <c r="EWX13" s="46"/>
      <c r="EWY13" s="46"/>
      <c r="EWZ13" s="46"/>
      <c r="EXA13" s="46"/>
      <c r="EXB13" s="46"/>
      <c r="EXC13" s="46"/>
      <c r="EXD13" s="46"/>
      <c r="EXE13" s="46"/>
      <c r="EXF13" s="46"/>
      <c r="EXG13" s="46"/>
      <c r="EXH13" s="46"/>
      <c r="EXI13" s="46"/>
      <c r="EXJ13" s="46"/>
      <c r="EXK13" s="46"/>
      <c r="EXL13" s="46"/>
      <c r="EXM13" s="46"/>
      <c r="EXN13" s="46"/>
      <c r="EXO13" s="46"/>
      <c r="EXP13" s="46"/>
      <c r="EXQ13" s="46"/>
      <c r="EXR13" s="46"/>
      <c r="EXS13" s="46"/>
      <c r="EXT13" s="46"/>
      <c r="EXU13" s="46"/>
      <c r="EXV13" s="46"/>
      <c r="EXW13" s="46"/>
      <c r="EXX13" s="46"/>
      <c r="EXY13" s="46"/>
      <c r="EXZ13" s="46"/>
      <c r="EYA13" s="46"/>
      <c r="EYB13" s="46"/>
      <c r="EYC13" s="46"/>
      <c r="EYD13" s="46"/>
      <c r="EYE13" s="46"/>
      <c r="EYF13" s="46"/>
      <c r="EYG13" s="46"/>
      <c r="EYH13" s="46"/>
      <c r="EYI13" s="46"/>
      <c r="EYJ13" s="46"/>
      <c r="EYK13" s="46"/>
      <c r="EYL13" s="46"/>
      <c r="EYM13" s="46"/>
      <c r="EYN13" s="46"/>
      <c r="EYO13" s="46"/>
      <c r="EYP13" s="46"/>
      <c r="EYQ13" s="46"/>
      <c r="EYR13" s="46"/>
      <c r="EYS13" s="46"/>
      <c r="EYT13" s="46"/>
      <c r="EYU13" s="46"/>
      <c r="EYV13" s="46"/>
      <c r="EYW13" s="46"/>
      <c r="EYX13" s="46"/>
      <c r="EYY13" s="46"/>
      <c r="EYZ13" s="46"/>
      <c r="EZA13" s="46"/>
      <c r="EZB13" s="46"/>
      <c r="EZC13" s="46"/>
      <c r="EZD13" s="46"/>
      <c r="EZE13" s="46"/>
      <c r="EZF13" s="46"/>
      <c r="EZG13" s="46"/>
      <c r="EZH13" s="46"/>
      <c r="EZI13" s="46"/>
      <c r="EZJ13" s="46"/>
      <c r="EZK13" s="46"/>
      <c r="EZL13" s="46"/>
      <c r="EZM13" s="46"/>
      <c r="EZN13" s="46"/>
      <c r="EZO13" s="46"/>
      <c r="EZP13" s="46"/>
      <c r="EZQ13" s="46"/>
      <c r="EZR13" s="46"/>
      <c r="EZS13" s="46"/>
      <c r="EZT13" s="46"/>
      <c r="EZU13" s="46"/>
      <c r="EZV13" s="46"/>
      <c r="EZW13" s="46"/>
      <c r="EZX13" s="46"/>
      <c r="EZY13" s="46"/>
      <c r="EZZ13" s="46"/>
      <c r="FAA13" s="46"/>
      <c r="FAB13" s="46"/>
      <c r="FAC13" s="46"/>
      <c r="FAD13" s="46"/>
      <c r="FAE13" s="46"/>
      <c r="FAF13" s="46"/>
      <c r="FAG13" s="46"/>
      <c r="FAH13" s="46"/>
      <c r="FAI13" s="46"/>
      <c r="FAJ13" s="46"/>
      <c r="FAK13" s="46"/>
      <c r="FAL13" s="46"/>
      <c r="FAM13" s="46"/>
      <c r="FAN13" s="46"/>
      <c r="FAO13" s="46"/>
      <c r="FAP13" s="46"/>
      <c r="FAQ13" s="46"/>
      <c r="FAR13" s="46"/>
      <c r="FAS13" s="46"/>
      <c r="FAT13" s="46"/>
      <c r="FAU13" s="46"/>
      <c r="FAV13" s="46"/>
      <c r="FAW13" s="46"/>
      <c r="FAX13" s="46"/>
      <c r="FAY13" s="46"/>
      <c r="FAZ13" s="46"/>
      <c r="FBA13" s="46"/>
      <c r="FBB13" s="46"/>
      <c r="FBC13" s="46"/>
      <c r="FBD13" s="46"/>
      <c r="FBE13" s="46"/>
      <c r="FBF13" s="46"/>
      <c r="FBG13" s="46"/>
      <c r="FBH13" s="46"/>
      <c r="FBI13" s="46"/>
      <c r="FBJ13" s="46"/>
      <c r="FBK13" s="46"/>
      <c r="FBL13" s="46"/>
      <c r="FBM13" s="46"/>
      <c r="FBN13" s="46"/>
      <c r="FBO13" s="46"/>
      <c r="FBP13" s="46"/>
      <c r="FBQ13" s="46"/>
      <c r="FBR13" s="46"/>
      <c r="FBS13" s="46"/>
      <c r="FBT13" s="46"/>
      <c r="FBU13" s="46"/>
      <c r="FBV13" s="46"/>
      <c r="FBW13" s="46"/>
      <c r="FBX13" s="46"/>
      <c r="FBY13" s="46"/>
      <c r="FBZ13" s="46"/>
      <c r="FCA13" s="46"/>
      <c r="FCB13" s="46"/>
      <c r="FCC13" s="46"/>
      <c r="FCD13" s="46"/>
      <c r="FCE13" s="46"/>
      <c r="FCF13" s="46"/>
      <c r="FCG13" s="46"/>
      <c r="FCH13" s="46"/>
      <c r="FCI13" s="46"/>
      <c r="FCJ13" s="46"/>
      <c r="FCK13" s="46"/>
      <c r="FCL13" s="46"/>
      <c r="FCM13" s="46"/>
      <c r="FCN13" s="46"/>
      <c r="FCO13" s="46"/>
      <c r="FCP13" s="46"/>
      <c r="FCQ13" s="46"/>
      <c r="FCR13" s="46"/>
      <c r="FCS13" s="46"/>
      <c r="FCT13" s="46"/>
      <c r="FCU13" s="46"/>
      <c r="FCV13" s="46"/>
      <c r="FCW13" s="46"/>
      <c r="FCX13" s="46"/>
      <c r="FCY13" s="46"/>
      <c r="FCZ13" s="46"/>
      <c r="FDA13" s="46"/>
      <c r="FDB13" s="46"/>
      <c r="FDC13" s="46"/>
      <c r="FDD13" s="46"/>
      <c r="FDE13" s="46"/>
      <c r="FDF13" s="46"/>
      <c r="FDG13" s="46"/>
      <c r="FDH13" s="46"/>
      <c r="FDI13" s="46"/>
      <c r="FDJ13" s="46"/>
      <c r="FDK13" s="46"/>
      <c r="FDL13" s="46"/>
      <c r="FDM13" s="46"/>
      <c r="FDN13" s="46"/>
      <c r="FDO13" s="46"/>
      <c r="FDP13" s="46"/>
      <c r="FDQ13" s="46"/>
      <c r="FDR13" s="46"/>
      <c r="FDS13" s="46"/>
      <c r="FDT13" s="46"/>
      <c r="FDU13" s="46"/>
      <c r="FDV13" s="46"/>
      <c r="FDW13" s="46"/>
      <c r="FDX13" s="46"/>
      <c r="FDY13" s="46"/>
      <c r="FDZ13" s="46"/>
      <c r="FEA13" s="46"/>
      <c r="FEB13" s="46"/>
      <c r="FEC13" s="46"/>
      <c r="FED13" s="46"/>
      <c r="FEE13" s="46"/>
      <c r="FEF13" s="46"/>
      <c r="FEG13" s="46"/>
      <c r="FEH13" s="46"/>
      <c r="FEI13" s="46"/>
      <c r="FEJ13" s="46"/>
      <c r="FEK13" s="46"/>
      <c r="FEL13" s="46"/>
      <c r="FEM13" s="46"/>
      <c r="FEN13" s="46"/>
      <c r="FEO13" s="46"/>
      <c r="FEP13" s="46"/>
      <c r="FEQ13" s="46"/>
      <c r="FER13" s="46"/>
      <c r="FES13" s="46"/>
      <c r="FET13" s="46"/>
      <c r="FEU13" s="46"/>
      <c r="FEV13" s="46"/>
      <c r="FEW13" s="46"/>
      <c r="FEX13" s="46"/>
      <c r="FEY13" s="46"/>
      <c r="FEZ13" s="46"/>
      <c r="FFA13" s="46"/>
      <c r="FFB13" s="46"/>
      <c r="FFC13" s="46"/>
      <c r="FFD13" s="46"/>
      <c r="FFE13" s="46"/>
      <c r="FFF13" s="46"/>
      <c r="FFG13" s="46"/>
      <c r="FFH13" s="46"/>
      <c r="FFI13" s="46"/>
      <c r="FFJ13" s="46"/>
      <c r="FFK13" s="46"/>
      <c r="FFL13" s="46"/>
      <c r="FFM13" s="46"/>
      <c r="FFN13" s="46"/>
      <c r="FFO13" s="46"/>
      <c r="FFP13" s="46"/>
      <c r="FFQ13" s="46"/>
      <c r="FFR13" s="46"/>
      <c r="FFS13" s="46"/>
      <c r="FFT13" s="46"/>
      <c r="FFU13" s="46"/>
      <c r="FFV13" s="46"/>
      <c r="FFW13" s="46"/>
      <c r="FFX13" s="46"/>
      <c r="FFY13" s="46"/>
      <c r="FFZ13" s="46"/>
      <c r="FGA13" s="46"/>
      <c r="FGB13" s="46"/>
      <c r="FGC13" s="46"/>
      <c r="FGD13" s="46"/>
      <c r="FGE13" s="46"/>
      <c r="FGF13" s="46"/>
      <c r="FGG13" s="46"/>
      <c r="FGH13" s="46"/>
      <c r="FGI13" s="46"/>
      <c r="FGJ13" s="46"/>
      <c r="FGK13" s="46"/>
      <c r="FGL13" s="46"/>
      <c r="FGM13" s="46"/>
      <c r="FGN13" s="46"/>
      <c r="FGO13" s="46"/>
      <c r="FGP13" s="46"/>
      <c r="FGQ13" s="46"/>
      <c r="FGR13" s="46"/>
      <c r="FGS13" s="46"/>
      <c r="FGT13" s="46"/>
      <c r="FGU13" s="46"/>
      <c r="FGV13" s="46"/>
      <c r="FGW13" s="46"/>
      <c r="FGX13" s="46"/>
      <c r="FGY13" s="46"/>
      <c r="FGZ13" s="46"/>
      <c r="FHA13" s="46"/>
      <c r="FHB13" s="46"/>
      <c r="FHC13" s="46"/>
      <c r="FHD13" s="46"/>
      <c r="FHE13" s="46"/>
      <c r="FHF13" s="46"/>
      <c r="FHG13" s="46"/>
      <c r="FHH13" s="46"/>
      <c r="FHI13" s="46"/>
      <c r="FHJ13" s="46"/>
      <c r="FHK13" s="46"/>
      <c r="FHL13" s="46"/>
      <c r="FHM13" s="46"/>
      <c r="FHN13" s="46"/>
      <c r="FHO13" s="46"/>
      <c r="FHP13" s="46"/>
      <c r="FHQ13" s="46"/>
      <c r="FHR13" s="46"/>
      <c r="FHS13" s="46"/>
      <c r="FHT13" s="46"/>
      <c r="FHU13" s="46"/>
      <c r="FHV13" s="46"/>
      <c r="FHW13" s="46"/>
      <c r="FHX13" s="46"/>
      <c r="FHY13" s="46"/>
      <c r="FHZ13" s="46"/>
      <c r="FIA13" s="46"/>
      <c r="FIB13" s="46"/>
      <c r="FIC13" s="46"/>
      <c r="FID13" s="46"/>
      <c r="FIE13" s="46"/>
      <c r="FIF13" s="46"/>
      <c r="FIG13" s="46"/>
      <c r="FIH13" s="46"/>
      <c r="FII13" s="46"/>
      <c r="FIJ13" s="46"/>
      <c r="FIK13" s="46"/>
      <c r="FIL13" s="46"/>
      <c r="FIM13" s="46"/>
      <c r="FIN13" s="46"/>
      <c r="FIO13" s="46"/>
      <c r="FIP13" s="46"/>
      <c r="FIQ13" s="46"/>
      <c r="FIR13" s="46"/>
      <c r="FIS13" s="46"/>
      <c r="FIT13" s="46"/>
      <c r="FIU13" s="46"/>
      <c r="FIV13" s="46"/>
      <c r="FIW13" s="46"/>
      <c r="FIX13" s="46"/>
      <c r="FIY13" s="46"/>
      <c r="FIZ13" s="46"/>
      <c r="FJA13" s="46"/>
      <c r="FJB13" s="46"/>
      <c r="FJC13" s="46"/>
      <c r="FJD13" s="46"/>
      <c r="FJE13" s="46"/>
      <c r="FJF13" s="46"/>
      <c r="FJG13" s="46"/>
      <c r="FJH13" s="46"/>
      <c r="FJI13" s="46"/>
      <c r="FJJ13" s="46"/>
      <c r="FJK13" s="46"/>
      <c r="FJL13" s="46"/>
      <c r="FJM13" s="46"/>
      <c r="FJN13" s="46"/>
      <c r="FJO13" s="46"/>
      <c r="FJP13" s="46"/>
      <c r="FJQ13" s="46"/>
      <c r="FJR13" s="46"/>
      <c r="FJS13" s="46"/>
      <c r="FJT13" s="46"/>
      <c r="FJU13" s="46"/>
      <c r="FJV13" s="46"/>
      <c r="FJW13" s="46"/>
      <c r="FJX13" s="46"/>
      <c r="FJY13" s="46"/>
      <c r="FJZ13" s="46"/>
      <c r="FKA13" s="46"/>
      <c r="FKB13" s="46"/>
      <c r="FKC13" s="46"/>
      <c r="FKD13" s="46"/>
      <c r="FKE13" s="46"/>
      <c r="FKF13" s="46"/>
      <c r="FKG13" s="46"/>
      <c r="FKH13" s="46"/>
      <c r="FKI13" s="46"/>
      <c r="FKJ13" s="46"/>
      <c r="FKK13" s="46"/>
      <c r="FKL13" s="46"/>
      <c r="FKM13" s="46"/>
      <c r="FKN13" s="46"/>
      <c r="FKO13" s="46"/>
      <c r="FKP13" s="46"/>
      <c r="FKQ13" s="46"/>
      <c r="FKR13" s="46"/>
      <c r="FKS13" s="46"/>
      <c r="FKT13" s="46"/>
      <c r="FKU13" s="46"/>
      <c r="FKV13" s="46"/>
      <c r="FKW13" s="46"/>
      <c r="FKX13" s="46"/>
      <c r="FKY13" s="46"/>
      <c r="FKZ13" s="46"/>
      <c r="FLA13" s="46"/>
      <c r="FLB13" s="46"/>
      <c r="FLC13" s="46"/>
      <c r="FLD13" s="46"/>
      <c r="FLE13" s="46"/>
      <c r="FLF13" s="46"/>
      <c r="FLG13" s="46"/>
      <c r="FLH13" s="46"/>
      <c r="FLI13" s="46"/>
      <c r="FLJ13" s="46"/>
      <c r="FLK13" s="46"/>
      <c r="FLL13" s="46"/>
      <c r="FLM13" s="46"/>
      <c r="FLN13" s="46"/>
      <c r="FLO13" s="46"/>
      <c r="FLP13" s="46"/>
      <c r="FLQ13" s="46"/>
      <c r="FLR13" s="46"/>
      <c r="FLS13" s="46"/>
      <c r="FLT13" s="46"/>
      <c r="FLU13" s="46"/>
      <c r="FLV13" s="46"/>
      <c r="FLW13" s="46"/>
      <c r="FLX13" s="46"/>
      <c r="FLY13" s="46"/>
      <c r="FLZ13" s="46"/>
      <c r="FMA13" s="46"/>
      <c r="FMB13" s="46"/>
      <c r="FMC13" s="46"/>
      <c r="FMD13" s="46"/>
      <c r="FME13" s="46"/>
      <c r="FMF13" s="46"/>
      <c r="FMG13" s="46"/>
      <c r="FMH13" s="46"/>
      <c r="FMI13" s="46"/>
      <c r="FMJ13" s="46"/>
      <c r="FMK13" s="46"/>
      <c r="FML13" s="46"/>
      <c r="FMM13" s="46"/>
      <c r="FMN13" s="46"/>
      <c r="FMO13" s="46"/>
      <c r="FMP13" s="46"/>
      <c r="FMQ13" s="46"/>
      <c r="FMR13" s="46"/>
      <c r="FMS13" s="46"/>
      <c r="FMT13" s="46"/>
      <c r="FMU13" s="46"/>
      <c r="FMV13" s="46"/>
      <c r="FMW13" s="46"/>
      <c r="FMX13" s="46"/>
      <c r="FMY13" s="46"/>
      <c r="FMZ13" s="46"/>
      <c r="FNA13" s="46"/>
      <c r="FNB13" s="46"/>
      <c r="FNC13" s="46"/>
      <c r="FND13" s="46"/>
      <c r="FNE13" s="46"/>
      <c r="FNF13" s="46"/>
      <c r="FNG13" s="46"/>
      <c r="FNH13" s="46"/>
      <c r="FNI13" s="46"/>
      <c r="FNJ13" s="46"/>
      <c r="FNK13" s="46"/>
      <c r="FNL13" s="46"/>
      <c r="FNM13" s="46"/>
      <c r="FNN13" s="46"/>
      <c r="FNO13" s="46"/>
      <c r="FNP13" s="46"/>
      <c r="FNQ13" s="46"/>
      <c r="FNR13" s="46"/>
      <c r="FNS13" s="46"/>
      <c r="FNT13" s="46"/>
      <c r="FNU13" s="46"/>
      <c r="FNV13" s="46"/>
      <c r="FNW13" s="46"/>
      <c r="FNX13" s="46"/>
      <c r="FNY13" s="46"/>
      <c r="FNZ13" s="46"/>
      <c r="FOA13" s="46"/>
      <c r="FOB13" s="46"/>
      <c r="FOC13" s="46"/>
      <c r="FOD13" s="46"/>
      <c r="FOE13" s="46"/>
      <c r="FOF13" s="46"/>
      <c r="FOG13" s="46"/>
      <c r="FOH13" s="46"/>
      <c r="FOI13" s="46"/>
      <c r="FOJ13" s="46"/>
      <c r="FOK13" s="46"/>
      <c r="FOL13" s="46"/>
      <c r="FOM13" s="46"/>
      <c r="FON13" s="46"/>
      <c r="FOO13" s="46"/>
      <c r="FOP13" s="46"/>
      <c r="FOQ13" s="46"/>
      <c r="FOR13" s="46"/>
      <c r="FOS13" s="46"/>
      <c r="FOT13" s="46"/>
      <c r="FOU13" s="46"/>
      <c r="FOV13" s="46"/>
      <c r="FOW13" s="46"/>
      <c r="FOX13" s="46"/>
      <c r="FOY13" s="46"/>
      <c r="FOZ13" s="46"/>
      <c r="FPA13" s="46"/>
      <c r="FPB13" s="46"/>
      <c r="FPC13" s="46"/>
      <c r="FPD13" s="46"/>
      <c r="FPE13" s="46"/>
      <c r="FPF13" s="46"/>
      <c r="FPG13" s="46"/>
      <c r="FPH13" s="46"/>
      <c r="FPI13" s="46"/>
      <c r="FPJ13" s="46"/>
      <c r="FPK13" s="46"/>
      <c r="FPL13" s="46"/>
      <c r="FPM13" s="46"/>
      <c r="FPN13" s="46"/>
      <c r="FPO13" s="46"/>
      <c r="FPP13" s="46"/>
      <c r="FPQ13" s="46"/>
      <c r="FPR13" s="46"/>
      <c r="FPS13" s="46"/>
      <c r="FPT13" s="46"/>
      <c r="FPU13" s="46"/>
      <c r="FPV13" s="46"/>
      <c r="FPW13" s="46"/>
      <c r="FPX13" s="46"/>
      <c r="FPY13" s="46"/>
      <c r="FPZ13" s="46"/>
      <c r="FQA13" s="46"/>
      <c r="FQB13" s="46"/>
      <c r="FQC13" s="46"/>
      <c r="FQD13" s="46"/>
      <c r="FQE13" s="46"/>
      <c r="FQF13" s="46"/>
      <c r="FQG13" s="46"/>
      <c r="FQH13" s="46"/>
      <c r="FQI13" s="46"/>
      <c r="FQJ13" s="46"/>
      <c r="FQK13" s="46"/>
      <c r="FQL13" s="46"/>
      <c r="FQM13" s="46"/>
      <c r="FQN13" s="46"/>
      <c r="FQO13" s="46"/>
      <c r="FQP13" s="46"/>
      <c r="FQQ13" s="46"/>
      <c r="FQR13" s="46"/>
      <c r="FQS13" s="46"/>
      <c r="FQT13" s="46"/>
      <c r="FQU13" s="46"/>
      <c r="FQV13" s="46"/>
      <c r="FQW13" s="46"/>
      <c r="FQX13" s="46"/>
      <c r="FQY13" s="46"/>
      <c r="FQZ13" s="46"/>
      <c r="FRA13" s="46"/>
      <c r="FRB13" s="46"/>
      <c r="FRC13" s="46"/>
      <c r="FRD13" s="46"/>
      <c r="FRE13" s="46"/>
      <c r="FRF13" s="46"/>
      <c r="FRG13" s="46"/>
      <c r="FRH13" s="46"/>
      <c r="FRI13" s="46"/>
      <c r="FRJ13" s="46"/>
      <c r="FRK13" s="46"/>
      <c r="FRL13" s="46"/>
      <c r="FRM13" s="46"/>
      <c r="FRN13" s="46"/>
      <c r="FRO13" s="46"/>
      <c r="FRP13" s="46"/>
      <c r="FRQ13" s="46"/>
      <c r="FRR13" s="46"/>
      <c r="FRS13" s="46"/>
      <c r="FRT13" s="46"/>
      <c r="FRU13" s="46"/>
      <c r="FRV13" s="46"/>
      <c r="FRW13" s="46"/>
      <c r="FRX13" s="46"/>
      <c r="FRY13" s="46"/>
      <c r="FRZ13" s="46"/>
      <c r="FSA13" s="46"/>
      <c r="FSB13" s="46"/>
      <c r="FSC13" s="46"/>
      <c r="FSD13" s="46"/>
      <c r="FSE13" s="46"/>
      <c r="FSF13" s="46"/>
      <c r="FSG13" s="46"/>
      <c r="FSH13" s="46"/>
      <c r="FSI13" s="46"/>
      <c r="FSJ13" s="46"/>
      <c r="FSK13" s="46"/>
      <c r="FSL13" s="46"/>
      <c r="FSM13" s="46"/>
      <c r="FSN13" s="46"/>
      <c r="FSO13" s="46"/>
      <c r="FSP13" s="46"/>
      <c r="FSQ13" s="46"/>
      <c r="FSR13" s="46"/>
      <c r="FSS13" s="46"/>
      <c r="FST13" s="46"/>
      <c r="FSU13" s="46"/>
      <c r="FSV13" s="46"/>
      <c r="FSW13" s="46"/>
      <c r="FSX13" s="46"/>
      <c r="FSY13" s="46"/>
      <c r="FSZ13" s="46"/>
      <c r="FTA13" s="46"/>
      <c r="FTB13" s="46"/>
      <c r="FTC13" s="46"/>
      <c r="FTD13" s="46"/>
      <c r="FTE13" s="46"/>
      <c r="FTF13" s="46"/>
      <c r="FTG13" s="46"/>
      <c r="FTH13" s="46"/>
      <c r="FTI13" s="46"/>
      <c r="FTJ13" s="46"/>
      <c r="FTK13" s="46"/>
      <c r="FTL13" s="46"/>
      <c r="FTM13" s="46"/>
      <c r="FTN13" s="46"/>
      <c r="FTO13" s="46"/>
      <c r="FTP13" s="46"/>
      <c r="FTQ13" s="46"/>
      <c r="FTR13" s="46"/>
      <c r="FTS13" s="46"/>
      <c r="FTT13" s="46"/>
      <c r="FTU13" s="46"/>
      <c r="FTV13" s="46"/>
      <c r="FTW13" s="46"/>
      <c r="FTX13" s="46"/>
      <c r="FTY13" s="46"/>
      <c r="FTZ13" s="46"/>
      <c r="FUA13" s="46"/>
      <c r="FUB13" s="46"/>
      <c r="FUC13" s="46"/>
      <c r="FUD13" s="46"/>
      <c r="FUE13" s="46"/>
      <c r="FUF13" s="46"/>
      <c r="FUG13" s="46"/>
      <c r="FUH13" s="46"/>
      <c r="FUI13" s="46"/>
      <c r="FUJ13" s="46"/>
      <c r="FUK13" s="46"/>
      <c r="FUL13" s="46"/>
      <c r="FUM13" s="46"/>
      <c r="FUN13" s="46"/>
      <c r="FUO13" s="46"/>
      <c r="FUP13" s="46"/>
      <c r="FUQ13" s="46"/>
      <c r="FUR13" s="46"/>
      <c r="FUS13" s="46"/>
      <c r="FUT13" s="46"/>
      <c r="FUU13" s="46"/>
      <c r="FUV13" s="46"/>
      <c r="FUW13" s="46"/>
      <c r="FUX13" s="46"/>
      <c r="FUY13" s="46"/>
      <c r="FUZ13" s="46"/>
      <c r="FVA13" s="46"/>
      <c r="FVB13" s="46"/>
      <c r="FVC13" s="46"/>
      <c r="FVD13" s="46"/>
      <c r="FVE13" s="46"/>
      <c r="FVF13" s="46"/>
      <c r="FVG13" s="46"/>
      <c r="FVH13" s="46"/>
      <c r="FVI13" s="46"/>
      <c r="FVJ13" s="46"/>
      <c r="FVK13" s="46"/>
      <c r="FVL13" s="46"/>
      <c r="FVM13" s="46"/>
      <c r="FVN13" s="46"/>
      <c r="FVO13" s="46"/>
      <c r="FVP13" s="46"/>
      <c r="FVQ13" s="46"/>
      <c r="FVR13" s="46"/>
      <c r="FVS13" s="46"/>
      <c r="FVT13" s="46"/>
      <c r="FVU13" s="46"/>
      <c r="FVV13" s="46"/>
      <c r="FVW13" s="46"/>
      <c r="FVX13" s="46"/>
      <c r="FVY13" s="46"/>
      <c r="FVZ13" s="46"/>
      <c r="FWA13" s="46"/>
      <c r="FWB13" s="46"/>
      <c r="FWC13" s="46"/>
      <c r="FWD13" s="46"/>
      <c r="FWE13" s="46"/>
      <c r="FWF13" s="46"/>
      <c r="FWG13" s="46"/>
      <c r="FWH13" s="46"/>
      <c r="FWI13" s="46"/>
      <c r="FWJ13" s="46"/>
      <c r="FWK13" s="46"/>
      <c r="FWL13" s="46"/>
      <c r="FWM13" s="46"/>
      <c r="FWN13" s="46"/>
      <c r="FWO13" s="46"/>
      <c r="FWP13" s="46"/>
      <c r="FWQ13" s="46"/>
      <c r="FWR13" s="46"/>
      <c r="FWS13" s="46"/>
      <c r="FWT13" s="46"/>
      <c r="FWU13" s="46"/>
      <c r="FWV13" s="46"/>
      <c r="FWW13" s="46"/>
      <c r="FWX13" s="46"/>
      <c r="FWY13" s="46"/>
      <c r="FWZ13" s="46"/>
      <c r="FXA13" s="46"/>
      <c r="FXB13" s="46"/>
      <c r="FXC13" s="46"/>
      <c r="FXD13" s="46"/>
      <c r="FXE13" s="46"/>
      <c r="FXF13" s="46"/>
      <c r="FXG13" s="46"/>
      <c r="FXH13" s="46"/>
      <c r="FXI13" s="46"/>
      <c r="FXJ13" s="46"/>
      <c r="FXK13" s="46"/>
      <c r="FXL13" s="46"/>
      <c r="FXM13" s="46"/>
      <c r="FXN13" s="46"/>
      <c r="FXO13" s="46"/>
      <c r="FXP13" s="46"/>
      <c r="FXQ13" s="46"/>
      <c r="FXR13" s="46"/>
      <c r="FXS13" s="46"/>
      <c r="FXT13" s="46"/>
      <c r="FXU13" s="46"/>
      <c r="FXV13" s="46"/>
      <c r="FXW13" s="46"/>
      <c r="FXX13" s="46"/>
      <c r="FXY13" s="46"/>
      <c r="FXZ13" s="46"/>
      <c r="FYA13" s="46"/>
      <c r="FYB13" s="46"/>
      <c r="FYC13" s="46"/>
      <c r="FYD13" s="46"/>
      <c r="FYE13" s="46"/>
      <c r="FYF13" s="46"/>
      <c r="FYG13" s="46"/>
      <c r="FYH13" s="46"/>
      <c r="FYI13" s="46"/>
      <c r="FYJ13" s="46"/>
      <c r="FYK13" s="46"/>
      <c r="FYL13" s="46"/>
      <c r="FYM13" s="46"/>
      <c r="FYN13" s="46"/>
      <c r="FYO13" s="46"/>
      <c r="FYP13" s="46"/>
      <c r="FYQ13" s="46"/>
      <c r="FYR13" s="46"/>
      <c r="FYS13" s="46"/>
      <c r="FYT13" s="46"/>
      <c r="FYU13" s="46"/>
      <c r="FYV13" s="46"/>
      <c r="FYW13" s="46"/>
      <c r="FYX13" s="46"/>
      <c r="FYY13" s="46"/>
      <c r="FYZ13" s="46"/>
      <c r="FZA13" s="46"/>
      <c r="FZB13" s="46"/>
      <c r="FZC13" s="46"/>
      <c r="FZD13" s="46"/>
      <c r="FZE13" s="46"/>
      <c r="FZF13" s="46"/>
      <c r="FZG13" s="46"/>
      <c r="FZH13" s="46"/>
      <c r="FZI13" s="46"/>
      <c r="FZJ13" s="46"/>
      <c r="FZK13" s="46"/>
      <c r="FZL13" s="46"/>
      <c r="FZM13" s="46"/>
      <c r="FZN13" s="46"/>
      <c r="FZO13" s="46"/>
      <c r="FZP13" s="46"/>
      <c r="FZQ13" s="46"/>
      <c r="FZR13" s="46"/>
      <c r="FZS13" s="46"/>
      <c r="FZT13" s="46"/>
      <c r="FZU13" s="46"/>
      <c r="FZV13" s="46"/>
      <c r="FZW13" s="46"/>
      <c r="FZX13" s="46"/>
      <c r="FZY13" s="46"/>
      <c r="FZZ13" s="46"/>
      <c r="GAA13" s="46"/>
      <c r="GAB13" s="46"/>
      <c r="GAC13" s="46"/>
      <c r="GAD13" s="46"/>
      <c r="GAE13" s="46"/>
      <c r="GAF13" s="46"/>
      <c r="GAG13" s="46"/>
      <c r="GAH13" s="46"/>
      <c r="GAI13" s="46"/>
      <c r="GAJ13" s="46"/>
      <c r="GAK13" s="46"/>
      <c r="GAL13" s="46"/>
      <c r="GAM13" s="46"/>
      <c r="GAN13" s="46"/>
      <c r="GAO13" s="46"/>
      <c r="GAP13" s="46"/>
      <c r="GAQ13" s="46"/>
      <c r="GAR13" s="46"/>
      <c r="GAS13" s="46"/>
      <c r="GAT13" s="46"/>
      <c r="GAU13" s="46"/>
      <c r="GAV13" s="46"/>
      <c r="GAW13" s="46"/>
      <c r="GAX13" s="46"/>
      <c r="GAY13" s="46"/>
      <c r="GAZ13" s="46"/>
      <c r="GBA13" s="46"/>
      <c r="GBB13" s="46"/>
      <c r="GBC13" s="46"/>
      <c r="GBD13" s="46"/>
      <c r="GBE13" s="46"/>
      <c r="GBF13" s="46"/>
      <c r="GBG13" s="46"/>
      <c r="GBH13" s="46"/>
      <c r="GBI13" s="46"/>
      <c r="GBJ13" s="46"/>
      <c r="GBK13" s="46"/>
      <c r="GBL13" s="46"/>
      <c r="GBM13" s="46"/>
      <c r="GBN13" s="46"/>
      <c r="GBO13" s="46"/>
      <c r="GBP13" s="46"/>
      <c r="GBQ13" s="46"/>
      <c r="GBR13" s="46"/>
      <c r="GBS13" s="46"/>
      <c r="GBT13" s="46"/>
      <c r="GBU13" s="46"/>
      <c r="GBV13" s="46"/>
      <c r="GBW13" s="46"/>
      <c r="GBX13" s="46"/>
      <c r="GBY13" s="46"/>
      <c r="GBZ13" s="46"/>
      <c r="GCA13" s="46"/>
      <c r="GCB13" s="46"/>
      <c r="GCC13" s="46"/>
      <c r="GCD13" s="46"/>
      <c r="GCE13" s="46"/>
      <c r="GCF13" s="46"/>
      <c r="GCG13" s="46"/>
      <c r="GCH13" s="46"/>
      <c r="GCI13" s="46"/>
      <c r="GCJ13" s="46"/>
      <c r="GCK13" s="46"/>
      <c r="GCL13" s="46"/>
      <c r="GCM13" s="46"/>
      <c r="GCN13" s="46"/>
      <c r="GCO13" s="46"/>
      <c r="GCP13" s="46"/>
      <c r="GCQ13" s="46"/>
      <c r="GCR13" s="46"/>
      <c r="GCS13" s="46"/>
      <c r="GCT13" s="46"/>
      <c r="GCU13" s="46"/>
      <c r="GCV13" s="46"/>
      <c r="GCW13" s="46"/>
      <c r="GCX13" s="46"/>
      <c r="GCY13" s="46"/>
      <c r="GCZ13" s="46"/>
      <c r="GDA13" s="46"/>
      <c r="GDB13" s="46"/>
      <c r="GDC13" s="46"/>
      <c r="GDD13" s="46"/>
      <c r="GDE13" s="46"/>
      <c r="GDF13" s="46"/>
      <c r="GDG13" s="46"/>
      <c r="GDH13" s="46"/>
      <c r="GDI13" s="46"/>
      <c r="GDJ13" s="46"/>
      <c r="GDK13" s="46"/>
      <c r="GDL13" s="46"/>
      <c r="GDM13" s="46"/>
      <c r="GDN13" s="46"/>
      <c r="GDO13" s="46"/>
      <c r="GDP13" s="46"/>
      <c r="GDQ13" s="46"/>
      <c r="GDR13" s="46"/>
      <c r="GDS13" s="46"/>
      <c r="GDT13" s="46"/>
      <c r="GDU13" s="46"/>
      <c r="GDV13" s="46"/>
      <c r="GDW13" s="46"/>
      <c r="GDX13" s="46"/>
      <c r="GDY13" s="46"/>
      <c r="GDZ13" s="46"/>
      <c r="GEA13" s="46"/>
      <c r="GEB13" s="46"/>
      <c r="GEC13" s="46"/>
      <c r="GED13" s="46"/>
      <c r="GEE13" s="46"/>
      <c r="GEF13" s="46"/>
      <c r="GEG13" s="46"/>
      <c r="GEH13" s="46"/>
      <c r="GEI13" s="46"/>
      <c r="GEJ13" s="46"/>
      <c r="GEK13" s="46"/>
      <c r="GEL13" s="46"/>
      <c r="GEM13" s="46"/>
      <c r="GEN13" s="46"/>
      <c r="GEO13" s="46"/>
      <c r="GEP13" s="46"/>
      <c r="GEQ13" s="46"/>
      <c r="GER13" s="46"/>
      <c r="GES13" s="46"/>
      <c r="GET13" s="46"/>
      <c r="GEU13" s="46"/>
      <c r="GEV13" s="46"/>
      <c r="GEW13" s="46"/>
      <c r="GEX13" s="46"/>
      <c r="GEY13" s="46"/>
      <c r="GEZ13" s="46"/>
      <c r="GFA13" s="46"/>
      <c r="GFB13" s="46"/>
      <c r="GFC13" s="46"/>
      <c r="GFD13" s="46"/>
      <c r="GFE13" s="46"/>
      <c r="GFF13" s="46"/>
      <c r="GFG13" s="46"/>
      <c r="GFH13" s="46"/>
      <c r="GFI13" s="46"/>
      <c r="GFJ13" s="46"/>
      <c r="GFK13" s="46"/>
      <c r="GFL13" s="46"/>
      <c r="GFM13" s="46"/>
      <c r="GFN13" s="46"/>
      <c r="GFO13" s="46"/>
      <c r="GFP13" s="46"/>
      <c r="GFQ13" s="46"/>
      <c r="GFR13" s="46"/>
      <c r="GFS13" s="46"/>
      <c r="GFT13" s="46"/>
      <c r="GFU13" s="46"/>
      <c r="GFV13" s="46"/>
      <c r="GFW13" s="46"/>
      <c r="GFX13" s="46"/>
      <c r="GFY13" s="46"/>
      <c r="GFZ13" s="46"/>
      <c r="GGA13" s="46"/>
      <c r="GGB13" s="46"/>
      <c r="GGC13" s="46"/>
      <c r="GGD13" s="46"/>
      <c r="GGE13" s="46"/>
      <c r="GGF13" s="46"/>
      <c r="GGG13" s="46"/>
      <c r="GGH13" s="46"/>
      <c r="GGI13" s="46"/>
      <c r="GGJ13" s="46"/>
      <c r="GGK13" s="46"/>
      <c r="GGL13" s="46"/>
      <c r="GGM13" s="46"/>
      <c r="GGN13" s="46"/>
      <c r="GGO13" s="46"/>
      <c r="GGP13" s="46"/>
      <c r="GGQ13" s="46"/>
      <c r="GGR13" s="46"/>
      <c r="GGS13" s="46"/>
      <c r="GGT13" s="46"/>
      <c r="GGU13" s="46"/>
      <c r="GGV13" s="46"/>
      <c r="GGW13" s="46"/>
      <c r="GGX13" s="46"/>
      <c r="GGY13" s="46"/>
      <c r="GGZ13" s="46"/>
      <c r="GHA13" s="46"/>
      <c r="GHB13" s="46"/>
      <c r="GHC13" s="46"/>
      <c r="GHD13" s="46"/>
      <c r="GHE13" s="46"/>
      <c r="GHF13" s="46"/>
      <c r="GHG13" s="46"/>
      <c r="GHH13" s="46"/>
      <c r="GHI13" s="46"/>
      <c r="GHJ13" s="46"/>
      <c r="GHK13" s="46"/>
      <c r="GHL13" s="46"/>
      <c r="GHM13" s="46"/>
      <c r="GHN13" s="46"/>
      <c r="GHO13" s="46"/>
      <c r="GHP13" s="46"/>
      <c r="GHQ13" s="46"/>
      <c r="GHR13" s="46"/>
      <c r="GHS13" s="46"/>
      <c r="GHT13" s="46"/>
      <c r="GHU13" s="46"/>
      <c r="GHV13" s="46"/>
      <c r="GHW13" s="46"/>
      <c r="GHX13" s="46"/>
      <c r="GHY13" s="46"/>
      <c r="GHZ13" s="46"/>
      <c r="GIA13" s="46"/>
      <c r="GIB13" s="46"/>
      <c r="GIC13" s="46"/>
      <c r="GID13" s="46"/>
      <c r="GIE13" s="46"/>
      <c r="GIF13" s="46"/>
      <c r="GIG13" s="46"/>
      <c r="GIH13" s="46"/>
      <c r="GII13" s="46"/>
      <c r="GIJ13" s="46"/>
      <c r="GIK13" s="46"/>
      <c r="GIL13" s="46"/>
      <c r="GIM13" s="46"/>
      <c r="GIN13" s="46"/>
      <c r="GIO13" s="46"/>
      <c r="GIP13" s="46"/>
      <c r="GIQ13" s="46"/>
      <c r="GIR13" s="46"/>
      <c r="GIS13" s="46"/>
      <c r="GIT13" s="46"/>
      <c r="GIU13" s="46"/>
      <c r="GIV13" s="46"/>
      <c r="GIW13" s="46"/>
      <c r="GIX13" s="46"/>
      <c r="GIY13" s="46"/>
      <c r="GIZ13" s="46"/>
      <c r="GJA13" s="46"/>
      <c r="GJB13" s="46"/>
      <c r="GJC13" s="46"/>
      <c r="GJD13" s="46"/>
      <c r="GJE13" s="46"/>
      <c r="GJF13" s="46"/>
      <c r="GJG13" s="46"/>
      <c r="GJH13" s="46"/>
      <c r="GJI13" s="46"/>
      <c r="GJJ13" s="46"/>
      <c r="GJK13" s="46"/>
      <c r="GJL13" s="46"/>
      <c r="GJM13" s="46"/>
      <c r="GJN13" s="46"/>
      <c r="GJO13" s="46"/>
      <c r="GJP13" s="46"/>
      <c r="GJQ13" s="46"/>
      <c r="GJR13" s="46"/>
      <c r="GJS13" s="46"/>
      <c r="GJT13" s="46"/>
      <c r="GJU13" s="46"/>
      <c r="GJV13" s="46"/>
      <c r="GJW13" s="46"/>
      <c r="GJX13" s="46"/>
      <c r="GJY13" s="46"/>
      <c r="GJZ13" s="46"/>
      <c r="GKA13" s="46"/>
      <c r="GKB13" s="46"/>
      <c r="GKC13" s="46"/>
      <c r="GKD13" s="46"/>
      <c r="GKE13" s="46"/>
      <c r="GKF13" s="46"/>
      <c r="GKG13" s="46"/>
      <c r="GKH13" s="46"/>
      <c r="GKI13" s="46"/>
      <c r="GKJ13" s="46"/>
      <c r="GKK13" s="46"/>
      <c r="GKL13" s="46"/>
      <c r="GKM13" s="46"/>
      <c r="GKN13" s="46"/>
      <c r="GKO13" s="46"/>
      <c r="GKP13" s="46"/>
      <c r="GKQ13" s="46"/>
      <c r="GKR13" s="46"/>
      <c r="GKS13" s="46"/>
      <c r="GKT13" s="46"/>
      <c r="GKU13" s="46"/>
      <c r="GKV13" s="46"/>
      <c r="GKW13" s="46"/>
      <c r="GKX13" s="46"/>
      <c r="GKY13" s="46"/>
      <c r="GKZ13" s="46"/>
      <c r="GLA13" s="46"/>
      <c r="GLB13" s="46"/>
      <c r="GLC13" s="46"/>
      <c r="GLD13" s="46"/>
      <c r="GLE13" s="46"/>
      <c r="GLF13" s="46"/>
      <c r="GLG13" s="46"/>
      <c r="GLH13" s="46"/>
      <c r="GLI13" s="46"/>
      <c r="GLJ13" s="46"/>
      <c r="GLK13" s="46"/>
      <c r="GLL13" s="46"/>
      <c r="GLM13" s="46"/>
      <c r="GLN13" s="46"/>
      <c r="GLO13" s="46"/>
      <c r="GLP13" s="46"/>
      <c r="GLQ13" s="46"/>
      <c r="GLR13" s="46"/>
      <c r="GLS13" s="46"/>
      <c r="GLT13" s="46"/>
      <c r="GLU13" s="46"/>
      <c r="GLV13" s="46"/>
      <c r="GLW13" s="46"/>
      <c r="GLX13" s="46"/>
      <c r="GLY13" s="46"/>
      <c r="GLZ13" s="46"/>
      <c r="GMA13" s="46"/>
      <c r="GMB13" s="46"/>
      <c r="GMC13" s="46"/>
      <c r="GMD13" s="46"/>
      <c r="GME13" s="46"/>
      <c r="GMF13" s="46"/>
      <c r="GMG13" s="46"/>
      <c r="GMH13" s="46"/>
      <c r="GMI13" s="46"/>
      <c r="GMJ13" s="46"/>
      <c r="GMK13" s="46"/>
      <c r="GML13" s="46"/>
      <c r="GMM13" s="46"/>
      <c r="GMN13" s="46"/>
      <c r="GMO13" s="46"/>
      <c r="GMP13" s="46"/>
      <c r="GMQ13" s="46"/>
      <c r="GMR13" s="46"/>
      <c r="GMS13" s="46"/>
      <c r="GMT13" s="46"/>
      <c r="GMU13" s="46"/>
      <c r="GMV13" s="46"/>
      <c r="GMW13" s="46"/>
      <c r="GMX13" s="46"/>
      <c r="GMY13" s="46"/>
      <c r="GMZ13" s="46"/>
      <c r="GNA13" s="46"/>
      <c r="GNB13" s="46"/>
      <c r="GNC13" s="46"/>
      <c r="GND13" s="46"/>
      <c r="GNE13" s="46"/>
      <c r="GNF13" s="46"/>
      <c r="GNG13" s="46"/>
      <c r="GNH13" s="46"/>
      <c r="GNI13" s="46"/>
      <c r="GNJ13" s="46"/>
      <c r="GNK13" s="46"/>
      <c r="GNL13" s="46"/>
      <c r="GNM13" s="46"/>
      <c r="GNN13" s="46"/>
      <c r="GNO13" s="46"/>
      <c r="GNP13" s="46"/>
      <c r="GNQ13" s="46"/>
      <c r="GNR13" s="46"/>
      <c r="GNS13" s="46"/>
      <c r="GNT13" s="46"/>
      <c r="GNU13" s="46"/>
      <c r="GNV13" s="46"/>
      <c r="GNW13" s="46"/>
      <c r="GNX13" s="46"/>
      <c r="GNY13" s="46"/>
      <c r="GNZ13" s="46"/>
      <c r="GOA13" s="46"/>
      <c r="GOB13" s="46"/>
      <c r="GOC13" s="46"/>
      <c r="GOD13" s="46"/>
      <c r="GOE13" s="46"/>
      <c r="GOF13" s="46"/>
      <c r="GOG13" s="46"/>
      <c r="GOH13" s="46"/>
      <c r="GOI13" s="46"/>
      <c r="GOJ13" s="46"/>
      <c r="GOK13" s="46"/>
      <c r="GOL13" s="46"/>
      <c r="GOM13" s="46"/>
      <c r="GON13" s="46"/>
      <c r="GOO13" s="46"/>
      <c r="GOP13" s="46"/>
      <c r="GOQ13" s="46"/>
      <c r="GOR13" s="46"/>
      <c r="GOS13" s="46"/>
      <c r="GOT13" s="46"/>
      <c r="GOU13" s="46"/>
      <c r="GOV13" s="46"/>
      <c r="GOW13" s="46"/>
      <c r="GOX13" s="46"/>
      <c r="GOY13" s="46"/>
      <c r="GOZ13" s="46"/>
      <c r="GPA13" s="46"/>
      <c r="GPB13" s="46"/>
      <c r="GPC13" s="46"/>
      <c r="GPD13" s="46"/>
      <c r="GPE13" s="46"/>
      <c r="GPF13" s="46"/>
      <c r="GPG13" s="46"/>
      <c r="GPH13" s="46"/>
      <c r="GPI13" s="46"/>
      <c r="GPJ13" s="46"/>
      <c r="GPK13" s="46"/>
      <c r="GPL13" s="46"/>
      <c r="GPM13" s="46"/>
      <c r="GPN13" s="46"/>
      <c r="GPO13" s="46"/>
      <c r="GPP13" s="46"/>
      <c r="GPQ13" s="46"/>
      <c r="GPR13" s="46"/>
      <c r="GPS13" s="46"/>
      <c r="GPT13" s="46"/>
      <c r="GPU13" s="46"/>
      <c r="GPV13" s="46"/>
      <c r="GPW13" s="46"/>
      <c r="GPX13" s="46"/>
      <c r="GPY13" s="46"/>
      <c r="GPZ13" s="46"/>
      <c r="GQA13" s="46"/>
      <c r="GQB13" s="46"/>
      <c r="GQC13" s="46"/>
      <c r="GQD13" s="46"/>
      <c r="GQE13" s="46"/>
      <c r="GQF13" s="46"/>
      <c r="GQG13" s="46"/>
      <c r="GQH13" s="46"/>
      <c r="GQI13" s="46"/>
      <c r="GQJ13" s="46"/>
      <c r="GQK13" s="46"/>
      <c r="GQL13" s="46"/>
      <c r="GQM13" s="46"/>
      <c r="GQN13" s="46"/>
      <c r="GQO13" s="46"/>
      <c r="GQP13" s="46"/>
      <c r="GQQ13" s="46"/>
      <c r="GQR13" s="46"/>
      <c r="GQS13" s="46"/>
      <c r="GQT13" s="46"/>
      <c r="GQU13" s="46"/>
      <c r="GQV13" s="46"/>
      <c r="GQW13" s="46"/>
      <c r="GQX13" s="46"/>
      <c r="GQY13" s="46"/>
      <c r="GQZ13" s="46"/>
      <c r="GRA13" s="46"/>
      <c r="GRB13" s="46"/>
      <c r="GRC13" s="46"/>
      <c r="GRD13" s="46"/>
      <c r="GRE13" s="46"/>
      <c r="GRF13" s="46"/>
      <c r="GRG13" s="46"/>
      <c r="GRH13" s="46"/>
      <c r="GRI13" s="46"/>
      <c r="GRJ13" s="46"/>
      <c r="GRK13" s="46"/>
      <c r="GRL13" s="46"/>
      <c r="GRM13" s="46"/>
      <c r="GRN13" s="46"/>
      <c r="GRO13" s="46"/>
      <c r="GRP13" s="46"/>
      <c r="GRQ13" s="46"/>
      <c r="GRR13" s="46"/>
      <c r="GRS13" s="46"/>
      <c r="GRT13" s="46"/>
      <c r="GRU13" s="46"/>
      <c r="GRV13" s="46"/>
      <c r="GRW13" s="46"/>
      <c r="GRX13" s="46"/>
      <c r="GRY13" s="46"/>
      <c r="GRZ13" s="46"/>
      <c r="GSA13" s="46"/>
      <c r="GSB13" s="46"/>
      <c r="GSC13" s="46"/>
      <c r="GSD13" s="46"/>
      <c r="GSE13" s="46"/>
      <c r="GSF13" s="46"/>
      <c r="GSG13" s="46"/>
      <c r="GSH13" s="46"/>
      <c r="GSI13" s="46"/>
      <c r="GSJ13" s="46"/>
      <c r="GSK13" s="46"/>
      <c r="GSL13" s="46"/>
      <c r="GSM13" s="46"/>
      <c r="GSN13" s="46"/>
      <c r="GSO13" s="46"/>
      <c r="GSP13" s="46"/>
      <c r="GSQ13" s="46"/>
      <c r="GSR13" s="46"/>
      <c r="GSS13" s="46"/>
      <c r="GST13" s="46"/>
      <c r="GSU13" s="46"/>
      <c r="GSV13" s="46"/>
      <c r="GSW13" s="46"/>
      <c r="GSX13" s="46"/>
      <c r="GSY13" s="46"/>
      <c r="GSZ13" s="46"/>
      <c r="GTA13" s="46"/>
      <c r="GTB13" s="46"/>
      <c r="GTC13" s="46"/>
      <c r="GTD13" s="46"/>
      <c r="GTE13" s="46"/>
      <c r="GTF13" s="46"/>
      <c r="GTG13" s="46"/>
      <c r="GTH13" s="46"/>
      <c r="GTI13" s="46"/>
      <c r="GTJ13" s="46"/>
      <c r="GTK13" s="46"/>
      <c r="GTL13" s="46"/>
      <c r="GTM13" s="46"/>
      <c r="GTN13" s="46"/>
      <c r="GTO13" s="46"/>
      <c r="GTP13" s="46"/>
      <c r="GTQ13" s="46"/>
      <c r="GTR13" s="46"/>
      <c r="GTS13" s="46"/>
      <c r="GTT13" s="46"/>
      <c r="GTU13" s="46"/>
      <c r="GTV13" s="46"/>
      <c r="GTW13" s="46"/>
      <c r="GTX13" s="46"/>
      <c r="GTY13" s="46"/>
      <c r="GTZ13" s="46"/>
      <c r="GUA13" s="46"/>
      <c r="GUB13" s="46"/>
      <c r="GUC13" s="46"/>
      <c r="GUD13" s="46"/>
      <c r="GUE13" s="46"/>
      <c r="GUF13" s="46"/>
      <c r="GUG13" s="46"/>
      <c r="GUH13" s="46"/>
      <c r="GUI13" s="46"/>
      <c r="GUJ13" s="46"/>
      <c r="GUK13" s="46"/>
      <c r="GUL13" s="46"/>
      <c r="GUM13" s="46"/>
      <c r="GUN13" s="46"/>
      <c r="GUO13" s="46"/>
      <c r="GUP13" s="46"/>
      <c r="GUQ13" s="46"/>
      <c r="GUR13" s="46"/>
      <c r="GUS13" s="46"/>
      <c r="GUT13" s="46"/>
      <c r="GUU13" s="46"/>
      <c r="GUV13" s="46"/>
      <c r="GUW13" s="46"/>
      <c r="GUX13" s="46"/>
      <c r="GUY13" s="46"/>
      <c r="GUZ13" s="46"/>
      <c r="GVA13" s="46"/>
      <c r="GVB13" s="46"/>
      <c r="GVC13" s="46"/>
      <c r="GVD13" s="46"/>
      <c r="GVE13" s="46"/>
      <c r="GVF13" s="46"/>
      <c r="GVG13" s="46"/>
      <c r="GVH13" s="46"/>
      <c r="GVI13" s="46"/>
      <c r="GVJ13" s="46"/>
      <c r="GVK13" s="46"/>
      <c r="GVL13" s="46"/>
      <c r="GVM13" s="46"/>
      <c r="GVN13" s="46"/>
      <c r="GVO13" s="46"/>
      <c r="GVP13" s="46"/>
      <c r="GVQ13" s="46"/>
      <c r="GVR13" s="46"/>
      <c r="GVS13" s="46"/>
      <c r="GVT13" s="46"/>
      <c r="GVU13" s="46"/>
      <c r="GVV13" s="46"/>
      <c r="GVW13" s="46"/>
      <c r="GVX13" s="46"/>
      <c r="GVY13" s="46"/>
      <c r="GVZ13" s="46"/>
      <c r="GWA13" s="46"/>
      <c r="GWB13" s="46"/>
      <c r="GWC13" s="46"/>
      <c r="GWD13" s="46"/>
      <c r="GWE13" s="46"/>
      <c r="GWF13" s="46"/>
      <c r="GWG13" s="46"/>
      <c r="GWH13" s="46"/>
      <c r="GWI13" s="46"/>
      <c r="GWJ13" s="46"/>
      <c r="GWK13" s="46"/>
      <c r="GWL13" s="46"/>
      <c r="GWM13" s="46"/>
      <c r="GWN13" s="46"/>
      <c r="GWO13" s="46"/>
      <c r="GWP13" s="46"/>
      <c r="GWQ13" s="46"/>
      <c r="GWR13" s="46"/>
      <c r="GWS13" s="46"/>
      <c r="GWT13" s="46"/>
      <c r="GWU13" s="46"/>
      <c r="GWV13" s="46"/>
      <c r="GWW13" s="46"/>
      <c r="GWX13" s="46"/>
      <c r="GWY13" s="46"/>
      <c r="GWZ13" s="46"/>
      <c r="GXA13" s="46"/>
      <c r="GXB13" s="46"/>
      <c r="GXC13" s="46"/>
      <c r="GXD13" s="46"/>
      <c r="GXE13" s="46"/>
      <c r="GXF13" s="46"/>
      <c r="GXG13" s="46"/>
      <c r="GXH13" s="46"/>
      <c r="GXI13" s="46"/>
      <c r="GXJ13" s="46"/>
      <c r="GXK13" s="46"/>
      <c r="GXL13" s="46"/>
      <c r="GXM13" s="46"/>
      <c r="GXN13" s="46"/>
      <c r="GXO13" s="46"/>
      <c r="GXP13" s="46"/>
      <c r="GXQ13" s="46"/>
      <c r="GXR13" s="46"/>
      <c r="GXS13" s="46"/>
      <c r="GXT13" s="46"/>
      <c r="GXU13" s="46"/>
      <c r="GXV13" s="46"/>
      <c r="GXW13" s="46"/>
      <c r="GXX13" s="46"/>
      <c r="GXY13" s="46"/>
      <c r="GXZ13" s="46"/>
      <c r="GYA13" s="46"/>
      <c r="GYB13" s="46"/>
      <c r="GYC13" s="46"/>
      <c r="GYD13" s="46"/>
      <c r="GYE13" s="46"/>
      <c r="GYF13" s="46"/>
      <c r="GYG13" s="46"/>
      <c r="GYH13" s="46"/>
      <c r="GYI13" s="46"/>
      <c r="GYJ13" s="46"/>
      <c r="GYK13" s="46"/>
      <c r="GYL13" s="46"/>
      <c r="GYM13" s="46"/>
      <c r="GYN13" s="46"/>
      <c r="GYO13" s="46"/>
      <c r="GYP13" s="46"/>
      <c r="GYQ13" s="46"/>
      <c r="GYR13" s="46"/>
      <c r="GYS13" s="46"/>
      <c r="GYT13" s="46"/>
      <c r="GYU13" s="46"/>
      <c r="GYV13" s="46"/>
      <c r="GYW13" s="46"/>
      <c r="GYX13" s="46"/>
      <c r="GYY13" s="46"/>
      <c r="GYZ13" s="46"/>
      <c r="GZA13" s="46"/>
      <c r="GZB13" s="46"/>
      <c r="GZC13" s="46"/>
      <c r="GZD13" s="46"/>
      <c r="GZE13" s="46"/>
      <c r="GZF13" s="46"/>
      <c r="GZG13" s="46"/>
      <c r="GZH13" s="46"/>
      <c r="GZI13" s="46"/>
      <c r="GZJ13" s="46"/>
      <c r="GZK13" s="46"/>
      <c r="GZL13" s="46"/>
      <c r="GZM13" s="46"/>
      <c r="GZN13" s="46"/>
      <c r="GZO13" s="46"/>
      <c r="GZP13" s="46"/>
      <c r="GZQ13" s="46"/>
      <c r="GZR13" s="46"/>
      <c r="GZS13" s="46"/>
      <c r="GZT13" s="46"/>
      <c r="GZU13" s="46"/>
      <c r="GZV13" s="46"/>
      <c r="GZW13" s="46"/>
      <c r="GZX13" s="46"/>
      <c r="GZY13" s="46"/>
      <c r="GZZ13" s="46"/>
      <c r="HAA13" s="46"/>
      <c r="HAB13" s="46"/>
      <c r="HAC13" s="46"/>
      <c r="HAD13" s="46"/>
      <c r="HAE13" s="46"/>
      <c r="HAF13" s="46"/>
      <c r="HAG13" s="46"/>
      <c r="HAH13" s="46"/>
      <c r="HAI13" s="46"/>
      <c r="HAJ13" s="46"/>
      <c r="HAK13" s="46"/>
      <c r="HAL13" s="46"/>
      <c r="HAM13" s="46"/>
      <c r="HAN13" s="46"/>
      <c r="HAO13" s="46"/>
      <c r="HAP13" s="46"/>
      <c r="HAQ13" s="46"/>
      <c r="HAR13" s="46"/>
      <c r="HAS13" s="46"/>
      <c r="HAT13" s="46"/>
      <c r="HAU13" s="46"/>
      <c r="HAV13" s="46"/>
      <c r="HAW13" s="46"/>
      <c r="HAX13" s="46"/>
      <c r="HAY13" s="46"/>
      <c r="HAZ13" s="46"/>
      <c r="HBA13" s="46"/>
      <c r="HBB13" s="46"/>
      <c r="HBC13" s="46"/>
      <c r="HBD13" s="46"/>
      <c r="HBE13" s="46"/>
      <c r="HBF13" s="46"/>
      <c r="HBG13" s="46"/>
      <c r="HBH13" s="46"/>
      <c r="HBI13" s="46"/>
      <c r="HBJ13" s="46"/>
      <c r="HBK13" s="46"/>
      <c r="HBL13" s="46"/>
      <c r="HBM13" s="46"/>
      <c r="HBN13" s="46"/>
      <c r="HBO13" s="46"/>
      <c r="HBP13" s="46"/>
      <c r="HBQ13" s="46"/>
      <c r="HBR13" s="46"/>
      <c r="HBS13" s="46"/>
      <c r="HBT13" s="46"/>
      <c r="HBU13" s="46"/>
      <c r="HBV13" s="46"/>
      <c r="HBW13" s="46"/>
      <c r="HBX13" s="46"/>
      <c r="HBY13" s="46"/>
      <c r="HBZ13" s="46"/>
      <c r="HCA13" s="46"/>
      <c r="HCB13" s="46"/>
      <c r="HCC13" s="46"/>
      <c r="HCD13" s="46"/>
      <c r="HCE13" s="46"/>
      <c r="HCF13" s="46"/>
      <c r="HCG13" s="46"/>
      <c r="HCH13" s="46"/>
      <c r="HCI13" s="46"/>
      <c r="HCJ13" s="46"/>
      <c r="HCK13" s="46"/>
      <c r="HCL13" s="46"/>
      <c r="HCM13" s="46"/>
      <c r="HCN13" s="46"/>
      <c r="HCO13" s="46"/>
      <c r="HCP13" s="46"/>
      <c r="HCQ13" s="46"/>
      <c r="HCR13" s="46"/>
      <c r="HCS13" s="46"/>
      <c r="HCT13" s="46"/>
      <c r="HCU13" s="46"/>
      <c r="HCV13" s="46"/>
      <c r="HCW13" s="46"/>
      <c r="HCX13" s="46"/>
      <c r="HCY13" s="46"/>
      <c r="HCZ13" s="46"/>
      <c r="HDA13" s="46"/>
      <c r="HDB13" s="46"/>
      <c r="HDC13" s="46"/>
      <c r="HDD13" s="46"/>
      <c r="HDE13" s="46"/>
      <c r="HDF13" s="46"/>
      <c r="HDG13" s="46"/>
      <c r="HDH13" s="46"/>
      <c r="HDI13" s="46"/>
      <c r="HDJ13" s="46"/>
      <c r="HDK13" s="46"/>
      <c r="HDL13" s="46"/>
      <c r="HDM13" s="46"/>
      <c r="HDN13" s="46"/>
      <c r="HDO13" s="46"/>
      <c r="HDP13" s="46"/>
      <c r="HDQ13" s="46"/>
      <c r="HDR13" s="46"/>
      <c r="HDS13" s="46"/>
      <c r="HDT13" s="46"/>
      <c r="HDU13" s="46"/>
      <c r="HDV13" s="46"/>
      <c r="HDW13" s="46"/>
      <c r="HDX13" s="46"/>
      <c r="HDY13" s="46"/>
      <c r="HDZ13" s="46"/>
      <c r="HEA13" s="46"/>
      <c r="HEB13" s="46"/>
      <c r="HEC13" s="46"/>
      <c r="HED13" s="46"/>
      <c r="HEE13" s="46"/>
      <c r="HEF13" s="46"/>
      <c r="HEG13" s="46"/>
      <c r="HEH13" s="46"/>
      <c r="HEI13" s="46"/>
      <c r="HEJ13" s="46"/>
      <c r="HEK13" s="46"/>
      <c r="HEL13" s="46"/>
      <c r="HEM13" s="46"/>
      <c r="HEN13" s="46"/>
      <c r="HEO13" s="46"/>
      <c r="HEP13" s="46"/>
      <c r="HEQ13" s="46"/>
      <c r="HER13" s="46"/>
      <c r="HES13" s="46"/>
      <c r="HET13" s="46"/>
      <c r="HEU13" s="46"/>
      <c r="HEV13" s="46"/>
      <c r="HEW13" s="46"/>
      <c r="HEX13" s="46"/>
      <c r="HEY13" s="46"/>
      <c r="HEZ13" s="46"/>
      <c r="HFA13" s="46"/>
      <c r="HFB13" s="46"/>
      <c r="HFC13" s="46"/>
      <c r="HFD13" s="46"/>
      <c r="HFE13" s="46"/>
      <c r="HFF13" s="46"/>
      <c r="HFG13" s="46"/>
      <c r="HFH13" s="46"/>
      <c r="HFI13" s="46"/>
      <c r="HFJ13" s="46"/>
      <c r="HFK13" s="46"/>
      <c r="HFL13" s="46"/>
      <c r="HFM13" s="46"/>
      <c r="HFN13" s="46"/>
      <c r="HFO13" s="46"/>
      <c r="HFP13" s="46"/>
      <c r="HFQ13" s="46"/>
      <c r="HFR13" s="46"/>
      <c r="HFS13" s="46"/>
      <c r="HFT13" s="46"/>
      <c r="HFU13" s="46"/>
      <c r="HFV13" s="46"/>
      <c r="HFW13" s="46"/>
      <c r="HFX13" s="46"/>
      <c r="HFY13" s="46"/>
      <c r="HFZ13" s="46"/>
      <c r="HGA13" s="46"/>
      <c r="HGB13" s="46"/>
      <c r="HGC13" s="46"/>
      <c r="HGD13" s="46"/>
      <c r="HGE13" s="46"/>
      <c r="HGF13" s="46"/>
      <c r="HGG13" s="46"/>
      <c r="HGH13" s="46"/>
      <c r="HGI13" s="46"/>
      <c r="HGJ13" s="46"/>
      <c r="HGK13" s="46"/>
      <c r="HGL13" s="46"/>
      <c r="HGM13" s="46"/>
      <c r="HGN13" s="46"/>
      <c r="HGO13" s="46"/>
      <c r="HGP13" s="46"/>
      <c r="HGQ13" s="46"/>
      <c r="HGR13" s="46"/>
      <c r="HGS13" s="46"/>
      <c r="HGT13" s="46"/>
      <c r="HGU13" s="46"/>
      <c r="HGV13" s="46"/>
      <c r="HGW13" s="46"/>
      <c r="HGX13" s="46"/>
      <c r="HGY13" s="46"/>
      <c r="HGZ13" s="46"/>
      <c r="HHA13" s="46"/>
      <c r="HHB13" s="46"/>
      <c r="HHC13" s="46"/>
      <c r="HHD13" s="46"/>
      <c r="HHE13" s="46"/>
      <c r="HHF13" s="46"/>
      <c r="HHG13" s="46"/>
      <c r="HHH13" s="46"/>
      <c r="HHI13" s="46"/>
      <c r="HHJ13" s="46"/>
      <c r="HHK13" s="46"/>
      <c r="HHL13" s="46"/>
      <c r="HHM13" s="46"/>
      <c r="HHN13" s="46"/>
      <c r="HHO13" s="46"/>
      <c r="HHP13" s="46"/>
      <c r="HHQ13" s="46"/>
      <c r="HHR13" s="46"/>
      <c r="HHS13" s="46"/>
      <c r="HHT13" s="46"/>
      <c r="HHU13" s="46"/>
      <c r="HHV13" s="46"/>
      <c r="HHW13" s="46"/>
      <c r="HHX13" s="46"/>
      <c r="HHY13" s="46"/>
      <c r="HHZ13" s="46"/>
      <c r="HIA13" s="46"/>
      <c r="HIB13" s="46"/>
      <c r="HIC13" s="46"/>
      <c r="HID13" s="46"/>
      <c r="HIE13" s="46"/>
      <c r="HIF13" s="46"/>
      <c r="HIG13" s="46"/>
      <c r="HIH13" s="46"/>
      <c r="HII13" s="46"/>
      <c r="HIJ13" s="46"/>
      <c r="HIK13" s="46"/>
      <c r="HIL13" s="46"/>
      <c r="HIM13" s="46"/>
      <c r="HIN13" s="46"/>
      <c r="HIO13" s="46"/>
      <c r="HIP13" s="46"/>
      <c r="HIQ13" s="46"/>
      <c r="HIR13" s="46"/>
      <c r="HIS13" s="46"/>
      <c r="HIT13" s="46"/>
      <c r="HIU13" s="46"/>
      <c r="HIV13" s="46"/>
      <c r="HIW13" s="46"/>
      <c r="HIX13" s="46"/>
      <c r="HIY13" s="46"/>
      <c r="HIZ13" s="46"/>
      <c r="HJA13" s="46"/>
      <c r="HJB13" s="46"/>
      <c r="HJC13" s="46"/>
      <c r="HJD13" s="46"/>
      <c r="HJE13" s="46"/>
      <c r="HJF13" s="46"/>
      <c r="HJG13" s="46"/>
      <c r="HJH13" s="46"/>
      <c r="HJI13" s="46"/>
      <c r="HJJ13" s="46"/>
      <c r="HJK13" s="46"/>
      <c r="HJL13" s="46"/>
      <c r="HJM13" s="46"/>
      <c r="HJN13" s="46"/>
      <c r="HJO13" s="46"/>
      <c r="HJP13" s="46"/>
      <c r="HJQ13" s="46"/>
      <c r="HJR13" s="46"/>
      <c r="HJS13" s="46"/>
      <c r="HJT13" s="46"/>
      <c r="HJU13" s="46"/>
      <c r="HJV13" s="46"/>
      <c r="HJW13" s="46"/>
      <c r="HJX13" s="46"/>
      <c r="HJY13" s="46"/>
      <c r="HJZ13" s="46"/>
      <c r="HKA13" s="46"/>
      <c r="HKB13" s="46"/>
      <c r="HKC13" s="46"/>
      <c r="HKD13" s="46"/>
      <c r="HKE13" s="46"/>
      <c r="HKF13" s="46"/>
      <c r="HKG13" s="46"/>
      <c r="HKH13" s="46"/>
      <c r="HKI13" s="46"/>
      <c r="HKJ13" s="46"/>
      <c r="HKK13" s="46"/>
      <c r="HKL13" s="46"/>
      <c r="HKM13" s="46"/>
      <c r="HKN13" s="46"/>
      <c r="HKO13" s="46"/>
      <c r="HKP13" s="46"/>
      <c r="HKQ13" s="46"/>
      <c r="HKR13" s="46"/>
      <c r="HKS13" s="46"/>
      <c r="HKT13" s="46"/>
      <c r="HKU13" s="46"/>
      <c r="HKV13" s="46"/>
      <c r="HKW13" s="46"/>
      <c r="HKX13" s="46"/>
      <c r="HKY13" s="46"/>
      <c r="HKZ13" s="46"/>
      <c r="HLA13" s="46"/>
      <c r="HLB13" s="46"/>
      <c r="HLC13" s="46"/>
      <c r="HLD13" s="46"/>
      <c r="HLE13" s="46"/>
      <c r="HLF13" s="46"/>
      <c r="HLG13" s="46"/>
      <c r="HLH13" s="46"/>
      <c r="HLI13" s="46"/>
      <c r="HLJ13" s="46"/>
      <c r="HLK13" s="46"/>
      <c r="HLL13" s="46"/>
      <c r="HLM13" s="46"/>
      <c r="HLN13" s="46"/>
      <c r="HLO13" s="46"/>
      <c r="HLP13" s="46"/>
      <c r="HLQ13" s="46"/>
      <c r="HLR13" s="46"/>
      <c r="HLS13" s="46"/>
      <c r="HLT13" s="46"/>
      <c r="HLU13" s="46"/>
      <c r="HLV13" s="46"/>
      <c r="HLW13" s="46"/>
      <c r="HLX13" s="46"/>
      <c r="HLY13" s="46"/>
      <c r="HLZ13" s="46"/>
      <c r="HMA13" s="46"/>
      <c r="HMB13" s="46"/>
      <c r="HMC13" s="46"/>
      <c r="HMD13" s="46"/>
      <c r="HME13" s="46"/>
      <c r="HMF13" s="46"/>
      <c r="HMG13" s="46"/>
      <c r="HMH13" s="46"/>
      <c r="HMI13" s="46"/>
      <c r="HMJ13" s="46"/>
      <c r="HMK13" s="46"/>
      <c r="HML13" s="46"/>
      <c r="HMM13" s="46"/>
      <c r="HMN13" s="46"/>
      <c r="HMO13" s="46"/>
      <c r="HMP13" s="46"/>
      <c r="HMQ13" s="46"/>
      <c r="HMR13" s="46"/>
      <c r="HMS13" s="46"/>
      <c r="HMT13" s="46"/>
      <c r="HMU13" s="46"/>
      <c r="HMV13" s="46"/>
      <c r="HMW13" s="46"/>
      <c r="HMX13" s="46"/>
      <c r="HMY13" s="46"/>
      <c r="HMZ13" s="46"/>
      <c r="HNA13" s="46"/>
      <c r="HNB13" s="46"/>
      <c r="HNC13" s="46"/>
      <c r="HND13" s="46"/>
      <c r="HNE13" s="46"/>
      <c r="HNF13" s="46"/>
      <c r="HNG13" s="46"/>
      <c r="HNH13" s="46"/>
      <c r="HNI13" s="46"/>
      <c r="HNJ13" s="46"/>
      <c r="HNK13" s="46"/>
      <c r="HNL13" s="46"/>
      <c r="HNM13" s="46"/>
      <c r="HNN13" s="46"/>
      <c r="HNO13" s="46"/>
      <c r="HNP13" s="46"/>
      <c r="HNQ13" s="46"/>
      <c r="HNR13" s="46"/>
      <c r="HNS13" s="46"/>
      <c r="HNT13" s="46"/>
      <c r="HNU13" s="46"/>
      <c r="HNV13" s="46"/>
      <c r="HNW13" s="46"/>
      <c r="HNX13" s="46"/>
      <c r="HNY13" s="46"/>
      <c r="HNZ13" s="46"/>
      <c r="HOA13" s="46"/>
      <c r="HOB13" s="46"/>
      <c r="HOC13" s="46"/>
      <c r="HOD13" s="46"/>
      <c r="HOE13" s="46"/>
      <c r="HOF13" s="46"/>
      <c r="HOG13" s="46"/>
      <c r="HOH13" s="46"/>
      <c r="HOI13" s="46"/>
      <c r="HOJ13" s="46"/>
      <c r="HOK13" s="46"/>
      <c r="HOL13" s="46"/>
      <c r="HOM13" s="46"/>
      <c r="HON13" s="46"/>
      <c r="HOO13" s="46"/>
      <c r="HOP13" s="46"/>
      <c r="HOQ13" s="46"/>
      <c r="HOR13" s="46"/>
      <c r="HOS13" s="46"/>
      <c r="HOT13" s="46"/>
      <c r="HOU13" s="46"/>
      <c r="HOV13" s="46"/>
      <c r="HOW13" s="46"/>
      <c r="HOX13" s="46"/>
      <c r="HOY13" s="46"/>
      <c r="HOZ13" s="46"/>
      <c r="HPA13" s="46"/>
      <c r="HPB13" s="46"/>
      <c r="HPC13" s="46"/>
      <c r="HPD13" s="46"/>
      <c r="HPE13" s="46"/>
      <c r="HPF13" s="46"/>
      <c r="HPG13" s="46"/>
      <c r="HPH13" s="46"/>
      <c r="HPI13" s="46"/>
      <c r="HPJ13" s="46"/>
      <c r="HPK13" s="46"/>
      <c r="HPL13" s="46"/>
      <c r="HPM13" s="46"/>
      <c r="HPN13" s="46"/>
      <c r="HPO13" s="46"/>
      <c r="HPP13" s="46"/>
      <c r="HPQ13" s="46"/>
      <c r="HPR13" s="46"/>
      <c r="HPS13" s="46"/>
      <c r="HPT13" s="46"/>
      <c r="HPU13" s="46"/>
      <c r="HPV13" s="46"/>
      <c r="HPW13" s="46"/>
      <c r="HPX13" s="46"/>
      <c r="HPY13" s="46"/>
      <c r="HPZ13" s="46"/>
      <c r="HQA13" s="46"/>
      <c r="HQB13" s="46"/>
      <c r="HQC13" s="46"/>
      <c r="HQD13" s="46"/>
      <c r="HQE13" s="46"/>
      <c r="HQF13" s="46"/>
      <c r="HQG13" s="46"/>
      <c r="HQH13" s="46"/>
      <c r="HQI13" s="46"/>
      <c r="HQJ13" s="46"/>
      <c r="HQK13" s="46"/>
      <c r="HQL13" s="46"/>
      <c r="HQM13" s="46"/>
      <c r="HQN13" s="46"/>
      <c r="HQO13" s="46"/>
      <c r="HQP13" s="46"/>
      <c r="HQQ13" s="46"/>
      <c r="HQR13" s="46"/>
      <c r="HQS13" s="46"/>
      <c r="HQT13" s="46"/>
      <c r="HQU13" s="46"/>
      <c r="HQV13" s="46"/>
      <c r="HQW13" s="46"/>
      <c r="HQX13" s="46"/>
      <c r="HQY13" s="46"/>
      <c r="HQZ13" s="46"/>
      <c r="HRA13" s="46"/>
      <c r="HRB13" s="46"/>
      <c r="HRC13" s="46"/>
      <c r="HRD13" s="46"/>
      <c r="HRE13" s="46"/>
      <c r="HRF13" s="46"/>
      <c r="HRG13" s="46"/>
      <c r="HRH13" s="46"/>
      <c r="HRI13" s="46"/>
      <c r="HRJ13" s="46"/>
      <c r="HRK13" s="46"/>
      <c r="HRL13" s="46"/>
      <c r="HRM13" s="46"/>
      <c r="HRN13" s="46"/>
      <c r="HRO13" s="46"/>
      <c r="HRP13" s="46"/>
      <c r="HRQ13" s="46"/>
      <c r="HRR13" s="46"/>
      <c r="HRS13" s="46"/>
      <c r="HRT13" s="46"/>
      <c r="HRU13" s="46"/>
      <c r="HRV13" s="46"/>
      <c r="HRW13" s="46"/>
      <c r="HRX13" s="46"/>
      <c r="HRY13" s="46"/>
      <c r="HRZ13" s="46"/>
      <c r="HSA13" s="46"/>
      <c r="HSB13" s="46"/>
      <c r="HSC13" s="46"/>
      <c r="HSD13" s="46"/>
      <c r="HSE13" s="46"/>
      <c r="HSF13" s="46"/>
      <c r="HSG13" s="46"/>
      <c r="HSH13" s="46"/>
      <c r="HSI13" s="46"/>
      <c r="HSJ13" s="46"/>
      <c r="HSK13" s="46"/>
      <c r="HSL13" s="46"/>
      <c r="HSM13" s="46"/>
      <c r="HSN13" s="46"/>
      <c r="HSO13" s="46"/>
      <c r="HSP13" s="46"/>
      <c r="HSQ13" s="46"/>
      <c r="HSR13" s="46"/>
      <c r="HSS13" s="46"/>
      <c r="HST13" s="46"/>
      <c r="HSU13" s="46"/>
      <c r="HSV13" s="46"/>
      <c r="HSW13" s="46"/>
      <c r="HSX13" s="46"/>
      <c r="HSY13" s="46"/>
      <c r="HSZ13" s="46"/>
      <c r="HTA13" s="46"/>
      <c r="HTB13" s="46"/>
      <c r="HTC13" s="46"/>
      <c r="HTD13" s="46"/>
      <c r="HTE13" s="46"/>
      <c r="HTF13" s="46"/>
      <c r="HTG13" s="46"/>
      <c r="HTH13" s="46"/>
      <c r="HTI13" s="46"/>
      <c r="HTJ13" s="46"/>
      <c r="HTK13" s="46"/>
      <c r="HTL13" s="46"/>
      <c r="HTM13" s="46"/>
      <c r="HTN13" s="46"/>
      <c r="HTO13" s="46"/>
      <c r="HTP13" s="46"/>
      <c r="HTQ13" s="46"/>
      <c r="HTR13" s="46"/>
      <c r="HTS13" s="46"/>
      <c r="HTT13" s="46"/>
      <c r="HTU13" s="46"/>
      <c r="HTV13" s="46"/>
      <c r="HTW13" s="46"/>
      <c r="HTX13" s="46"/>
      <c r="HTY13" s="46"/>
      <c r="HTZ13" s="46"/>
      <c r="HUA13" s="46"/>
      <c r="HUB13" s="46"/>
      <c r="HUC13" s="46"/>
      <c r="HUD13" s="46"/>
      <c r="HUE13" s="46"/>
      <c r="HUF13" s="46"/>
      <c r="HUG13" s="46"/>
      <c r="HUH13" s="46"/>
      <c r="HUI13" s="46"/>
      <c r="HUJ13" s="46"/>
      <c r="HUK13" s="46"/>
      <c r="HUL13" s="46"/>
      <c r="HUM13" s="46"/>
      <c r="HUN13" s="46"/>
      <c r="HUO13" s="46"/>
      <c r="HUP13" s="46"/>
      <c r="HUQ13" s="46"/>
      <c r="HUR13" s="46"/>
      <c r="HUS13" s="46"/>
      <c r="HUT13" s="46"/>
      <c r="HUU13" s="46"/>
      <c r="HUV13" s="46"/>
      <c r="HUW13" s="46"/>
      <c r="HUX13" s="46"/>
      <c r="HUY13" s="46"/>
      <c r="HUZ13" s="46"/>
      <c r="HVA13" s="46"/>
      <c r="HVB13" s="46"/>
      <c r="HVC13" s="46"/>
      <c r="HVD13" s="46"/>
      <c r="HVE13" s="46"/>
      <c r="HVF13" s="46"/>
      <c r="HVG13" s="46"/>
      <c r="HVH13" s="46"/>
      <c r="HVI13" s="46"/>
      <c r="HVJ13" s="46"/>
      <c r="HVK13" s="46"/>
      <c r="HVL13" s="46"/>
      <c r="HVM13" s="46"/>
      <c r="HVN13" s="46"/>
      <c r="HVO13" s="46"/>
      <c r="HVP13" s="46"/>
      <c r="HVQ13" s="46"/>
      <c r="HVR13" s="46"/>
      <c r="HVS13" s="46"/>
      <c r="HVT13" s="46"/>
      <c r="HVU13" s="46"/>
      <c r="HVV13" s="46"/>
      <c r="HVW13" s="46"/>
      <c r="HVX13" s="46"/>
      <c r="HVY13" s="46"/>
      <c r="HVZ13" s="46"/>
      <c r="HWA13" s="46"/>
      <c r="HWB13" s="46"/>
      <c r="HWC13" s="46"/>
      <c r="HWD13" s="46"/>
      <c r="HWE13" s="46"/>
      <c r="HWF13" s="46"/>
      <c r="HWG13" s="46"/>
      <c r="HWH13" s="46"/>
      <c r="HWI13" s="46"/>
      <c r="HWJ13" s="46"/>
      <c r="HWK13" s="46"/>
      <c r="HWL13" s="46"/>
      <c r="HWM13" s="46"/>
      <c r="HWN13" s="46"/>
      <c r="HWO13" s="46"/>
      <c r="HWP13" s="46"/>
      <c r="HWQ13" s="46"/>
      <c r="HWR13" s="46"/>
      <c r="HWS13" s="46"/>
      <c r="HWT13" s="46"/>
      <c r="HWU13" s="46"/>
      <c r="HWV13" s="46"/>
      <c r="HWW13" s="46"/>
      <c r="HWX13" s="46"/>
      <c r="HWY13" s="46"/>
      <c r="HWZ13" s="46"/>
      <c r="HXA13" s="46"/>
      <c r="HXB13" s="46"/>
      <c r="HXC13" s="46"/>
      <c r="HXD13" s="46"/>
      <c r="HXE13" s="46"/>
      <c r="HXF13" s="46"/>
      <c r="HXG13" s="46"/>
      <c r="HXH13" s="46"/>
      <c r="HXI13" s="46"/>
      <c r="HXJ13" s="46"/>
      <c r="HXK13" s="46"/>
      <c r="HXL13" s="46"/>
      <c r="HXM13" s="46"/>
      <c r="HXN13" s="46"/>
      <c r="HXO13" s="46"/>
      <c r="HXP13" s="46"/>
      <c r="HXQ13" s="46"/>
      <c r="HXR13" s="46"/>
      <c r="HXS13" s="46"/>
      <c r="HXT13" s="46"/>
      <c r="HXU13" s="46"/>
      <c r="HXV13" s="46"/>
      <c r="HXW13" s="46"/>
      <c r="HXX13" s="46"/>
      <c r="HXY13" s="46"/>
      <c r="HXZ13" s="46"/>
      <c r="HYA13" s="46"/>
      <c r="HYB13" s="46"/>
      <c r="HYC13" s="46"/>
      <c r="HYD13" s="46"/>
      <c r="HYE13" s="46"/>
      <c r="HYF13" s="46"/>
      <c r="HYG13" s="46"/>
      <c r="HYH13" s="46"/>
      <c r="HYI13" s="46"/>
      <c r="HYJ13" s="46"/>
      <c r="HYK13" s="46"/>
      <c r="HYL13" s="46"/>
      <c r="HYM13" s="46"/>
      <c r="HYN13" s="46"/>
      <c r="HYO13" s="46"/>
      <c r="HYP13" s="46"/>
      <c r="HYQ13" s="46"/>
      <c r="HYR13" s="46"/>
      <c r="HYS13" s="46"/>
      <c r="HYT13" s="46"/>
      <c r="HYU13" s="46"/>
      <c r="HYV13" s="46"/>
      <c r="HYW13" s="46"/>
      <c r="HYX13" s="46"/>
      <c r="HYY13" s="46"/>
      <c r="HYZ13" s="46"/>
      <c r="HZA13" s="46"/>
      <c r="HZB13" s="46"/>
      <c r="HZC13" s="46"/>
      <c r="HZD13" s="46"/>
      <c r="HZE13" s="46"/>
      <c r="HZF13" s="46"/>
      <c r="HZG13" s="46"/>
      <c r="HZH13" s="46"/>
      <c r="HZI13" s="46"/>
      <c r="HZJ13" s="46"/>
      <c r="HZK13" s="46"/>
      <c r="HZL13" s="46"/>
      <c r="HZM13" s="46"/>
      <c r="HZN13" s="46"/>
      <c r="HZO13" s="46"/>
      <c r="HZP13" s="46"/>
      <c r="HZQ13" s="46"/>
      <c r="HZR13" s="46"/>
      <c r="HZS13" s="46"/>
      <c r="HZT13" s="46"/>
      <c r="HZU13" s="46"/>
      <c r="HZV13" s="46"/>
      <c r="HZW13" s="46"/>
      <c r="HZX13" s="46"/>
      <c r="HZY13" s="46"/>
      <c r="HZZ13" s="46"/>
      <c r="IAA13" s="46"/>
      <c r="IAB13" s="46"/>
      <c r="IAC13" s="46"/>
      <c r="IAD13" s="46"/>
      <c r="IAE13" s="46"/>
      <c r="IAF13" s="46"/>
      <c r="IAG13" s="46"/>
      <c r="IAH13" s="46"/>
      <c r="IAI13" s="46"/>
      <c r="IAJ13" s="46"/>
      <c r="IAK13" s="46"/>
      <c r="IAL13" s="46"/>
      <c r="IAM13" s="46"/>
      <c r="IAN13" s="46"/>
      <c r="IAO13" s="46"/>
      <c r="IAP13" s="46"/>
      <c r="IAQ13" s="46"/>
      <c r="IAR13" s="46"/>
      <c r="IAS13" s="46"/>
      <c r="IAT13" s="46"/>
      <c r="IAU13" s="46"/>
      <c r="IAV13" s="46"/>
      <c r="IAW13" s="46"/>
      <c r="IAX13" s="46"/>
      <c r="IAY13" s="46"/>
      <c r="IAZ13" s="46"/>
      <c r="IBA13" s="46"/>
      <c r="IBB13" s="46"/>
      <c r="IBC13" s="46"/>
      <c r="IBD13" s="46"/>
      <c r="IBE13" s="46"/>
      <c r="IBF13" s="46"/>
      <c r="IBG13" s="46"/>
      <c r="IBH13" s="46"/>
      <c r="IBI13" s="46"/>
      <c r="IBJ13" s="46"/>
      <c r="IBK13" s="46"/>
      <c r="IBL13" s="46"/>
      <c r="IBM13" s="46"/>
      <c r="IBN13" s="46"/>
      <c r="IBO13" s="46"/>
      <c r="IBP13" s="46"/>
      <c r="IBQ13" s="46"/>
      <c r="IBR13" s="46"/>
      <c r="IBS13" s="46"/>
      <c r="IBT13" s="46"/>
      <c r="IBU13" s="46"/>
      <c r="IBV13" s="46"/>
      <c r="IBW13" s="46"/>
      <c r="IBX13" s="46"/>
      <c r="IBY13" s="46"/>
      <c r="IBZ13" s="46"/>
      <c r="ICA13" s="46"/>
      <c r="ICB13" s="46"/>
      <c r="ICC13" s="46"/>
      <c r="ICD13" s="46"/>
      <c r="ICE13" s="46"/>
      <c r="ICF13" s="46"/>
      <c r="ICG13" s="46"/>
      <c r="ICH13" s="46"/>
      <c r="ICI13" s="46"/>
      <c r="ICJ13" s="46"/>
      <c r="ICK13" s="46"/>
      <c r="ICL13" s="46"/>
      <c r="ICM13" s="46"/>
      <c r="ICN13" s="46"/>
      <c r="ICO13" s="46"/>
      <c r="ICP13" s="46"/>
      <c r="ICQ13" s="46"/>
      <c r="ICR13" s="46"/>
      <c r="ICS13" s="46"/>
      <c r="ICT13" s="46"/>
      <c r="ICU13" s="46"/>
      <c r="ICV13" s="46"/>
      <c r="ICW13" s="46"/>
      <c r="ICX13" s="46"/>
      <c r="ICY13" s="46"/>
      <c r="ICZ13" s="46"/>
      <c r="IDA13" s="46"/>
      <c r="IDB13" s="46"/>
      <c r="IDC13" s="46"/>
      <c r="IDD13" s="46"/>
      <c r="IDE13" s="46"/>
      <c r="IDF13" s="46"/>
      <c r="IDG13" s="46"/>
      <c r="IDH13" s="46"/>
      <c r="IDI13" s="46"/>
      <c r="IDJ13" s="46"/>
      <c r="IDK13" s="46"/>
      <c r="IDL13" s="46"/>
      <c r="IDM13" s="46"/>
      <c r="IDN13" s="46"/>
      <c r="IDO13" s="46"/>
      <c r="IDP13" s="46"/>
      <c r="IDQ13" s="46"/>
      <c r="IDR13" s="46"/>
      <c r="IDS13" s="46"/>
      <c r="IDT13" s="46"/>
      <c r="IDU13" s="46"/>
      <c r="IDV13" s="46"/>
      <c r="IDW13" s="46"/>
      <c r="IDX13" s="46"/>
      <c r="IDY13" s="46"/>
      <c r="IDZ13" s="46"/>
      <c r="IEA13" s="46"/>
      <c r="IEB13" s="46"/>
      <c r="IEC13" s="46"/>
      <c r="IED13" s="46"/>
      <c r="IEE13" s="46"/>
      <c r="IEF13" s="46"/>
      <c r="IEG13" s="46"/>
      <c r="IEH13" s="46"/>
      <c r="IEI13" s="46"/>
      <c r="IEJ13" s="46"/>
      <c r="IEK13" s="46"/>
      <c r="IEL13" s="46"/>
      <c r="IEM13" s="46"/>
      <c r="IEN13" s="46"/>
      <c r="IEO13" s="46"/>
      <c r="IEP13" s="46"/>
      <c r="IEQ13" s="46"/>
      <c r="IER13" s="46"/>
      <c r="IES13" s="46"/>
      <c r="IET13" s="46"/>
      <c r="IEU13" s="46"/>
      <c r="IEV13" s="46"/>
      <c r="IEW13" s="46"/>
      <c r="IEX13" s="46"/>
      <c r="IEY13" s="46"/>
      <c r="IEZ13" s="46"/>
      <c r="IFA13" s="46"/>
      <c r="IFB13" s="46"/>
      <c r="IFC13" s="46"/>
      <c r="IFD13" s="46"/>
      <c r="IFE13" s="46"/>
      <c r="IFF13" s="46"/>
      <c r="IFG13" s="46"/>
      <c r="IFH13" s="46"/>
      <c r="IFI13" s="46"/>
      <c r="IFJ13" s="46"/>
      <c r="IFK13" s="46"/>
      <c r="IFL13" s="46"/>
      <c r="IFM13" s="46"/>
      <c r="IFN13" s="46"/>
      <c r="IFO13" s="46"/>
      <c r="IFP13" s="46"/>
      <c r="IFQ13" s="46"/>
      <c r="IFR13" s="46"/>
      <c r="IFS13" s="46"/>
      <c r="IFT13" s="46"/>
      <c r="IFU13" s="46"/>
      <c r="IFV13" s="46"/>
      <c r="IFW13" s="46"/>
      <c r="IFX13" s="46"/>
      <c r="IFY13" s="46"/>
      <c r="IFZ13" s="46"/>
      <c r="IGA13" s="46"/>
      <c r="IGB13" s="46"/>
      <c r="IGC13" s="46"/>
      <c r="IGD13" s="46"/>
      <c r="IGE13" s="46"/>
      <c r="IGF13" s="46"/>
      <c r="IGG13" s="46"/>
      <c r="IGH13" s="46"/>
      <c r="IGI13" s="46"/>
      <c r="IGJ13" s="46"/>
      <c r="IGK13" s="46"/>
      <c r="IGL13" s="46"/>
      <c r="IGM13" s="46"/>
      <c r="IGN13" s="46"/>
      <c r="IGO13" s="46"/>
      <c r="IGP13" s="46"/>
      <c r="IGQ13" s="46"/>
      <c r="IGR13" s="46"/>
      <c r="IGS13" s="46"/>
      <c r="IGT13" s="46"/>
      <c r="IGU13" s="46"/>
      <c r="IGV13" s="46"/>
      <c r="IGW13" s="46"/>
      <c r="IGX13" s="46"/>
      <c r="IGY13" s="46"/>
      <c r="IGZ13" s="46"/>
      <c r="IHA13" s="46"/>
      <c r="IHB13" s="46"/>
      <c r="IHC13" s="46"/>
      <c r="IHD13" s="46"/>
      <c r="IHE13" s="46"/>
      <c r="IHF13" s="46"/>
      <c r="IHG13" s="46"/>
      <c r="IHH13" s="46"/>
      <c r="IHI13" s="46"/>
      <c r="IHJ13" s="46"/>
      <c r="IHK13" s="46"/>
      <c r="IHL13" s="46"/>
      <c r="IHM13" s="46"/>
      <c r="IHN13" s="46"/>
      <c r="IHO13" s="46"/>
      <c r="IHP13" s="46"/>
      <c r="IHQ13" s="46"/>
      <c r="IHR13" s="46"/>
      <c r="IHS13" s="46"/>
      <c r="IHT13" s="46"/>
      <c r="IHU13" s="46"/>
      <c r="IHV13" s="46"/>
      <c r="IHW13" s="46"/>
      <c r="IHX13" s="46"/>
      <c r="IHY13" s="46"/>
      <c r="IHZ13" s="46"/>
      <c r="IIA13" s="46"/>
      <c r="IIB13" s="46"/>
      <c r="IIC13" s="46"/>
      <c r="IID13" s="46"/>
      <c r="IIE13" s="46"/>
      <c r="IIF13" s="46"/>
      <c r="IIG13" s="46"/>
      <c r="IIH13" s="46"/>
      <c r="III13" s="46"/>
      <c r="IIJ13" s="46"/>
      <c r="IIK13" s="46"/>
      <c r="IIL13" s="46"/>
      <c r="IIM13" s="46"/>
      <c r="IIN13" s="46"/>
      <c r="IIO13" s="46"/>
      <c r="IIP13" s="46"/>
      <c r="IIQ13" s="46"/>
      <c r="IIR13" s="46"/>
      <c r="IIS13" s="46"/>
      <c r="IIT13" s="46"/>
      <c r="IIU13" s="46"/>
      <c r="IIV13" s="46"/>
      <c r="IIW13" s="46"/>
      <c r="IIX13" s="46"/>
      <c r="IIY13" s="46"/>
      <c r="IIZ13" s="46"/>
      <c r="IJA13" s="46"/>
      <c r="IJB13" s="46"/>
      <c r="IJC13" s="46"/>
      <c r="IJD13" s="46"/>
      <c r="IJE13" s="46"/>
      <c r="IJF13" s="46"/>
      <c r="IJG13" s="46"/>
      <c r="IJH13" s="46"/>
      <c r="IJI13" s="46"/>
      <c r="IJJ13" s="46"/>
      <c r="IJK13" s="46"/>
      <c r="IJL13" s="46"/>
      <c r="IJM13" s="46"/>
      <c r="IJN13" s="46"/>
      <c r="IJO13" s="46"/>
      <c r="IJP13" s="46"/>
      <c r="IJQ13" s="46"/>
      <c r="IJR13" s="46"/>
      <c r="IJS13" s="46"/>
      <c r="IJT13" s="46"/>
      <c r="IJU13" s="46"/>
      <c r="IJV13" s="46"/>
      <c r="IJW13" s="46"/>
      <c r="IJX13" s="46"/>
      <c r="IJY13" s="46"/>
      <c r="IJZ13" s="46"/>
      <c r="IKA13" s="46"/>
      <c r="IKB13" s="46"/>
      <c r="IKC13" s="46"/>
      <c r="IKD13" s="46"/>
      <c r="IKE13" s="46"/>
      <c r="IKF13" s="46"/>
      <c r="IKG13" s="46"/>
      <c r="IKH13" s="46"/>
      <c r="IKI13" s="46"/>
      <c r="IKJ13" s="46"/>
      <c r="IKK13" s="46"/>
      <c r="IKL13" s="46"/>
      <c r="IKM13" s="46"/>
      <c r="IKN13" s="46"/>
      <c r="IKO13" s="46"/>
      <c r="IKP13" s="46"/>
      <c r="IKQ13" s="46"/>
      <c r="IKR13" s="46"/>
      <c r="IKS13" s="46"/>
      <c r="IKT13" s="46"/>
      <c r="IKU13" s="46"/>
      <c r="IKV13" s="46"/>
      <c r="IKW13" s="46"/>
      <c r="IKX13" s="46"/>
      <c r="IKY13" s="46"/>
      <c r="IKZ13" s="46"/>
      <c r="ILA13" s="46"/>
      <c r="ILB13" s="46"/>
      <c r="ILC13" s="46"/>
      <c r="ILD13" s="46"/>
      <c r="ILE13" s="46"/>
      <c r="ILF13" s="46"/>
      <c r="ILG13" s="46"/>
      <c r="ILH13" s="46"/>
      <c r="ILI13" s="46"/>
      <c r="ILJ13" s="46"/>
      <c r="ILK13" s="46"/>
      <c r="ILL13" s="46"/>
      <c r="ILM13" s="46"/>
      <c r="ILN13" s="46"/>
      <c r="ILO13" s="46"/>
      <c r="ILP13" s="46"/>
      <c r="ILQ13" s="46"/>
      <c r="ILR13" s="46"/>
      <c r="ILS13" s="46"/>
      <c r="ILT13" s="46"/>
      <c r="ILU13" s="46"/>
      <c r="ILV13" s="46"/>
      <c r="ILW13" s="46"/>
      <c r="ILX13" s="46"/>
      <c r="ILY13" s="46"/>
      <c r="ILZ13" s="46"/>
      <c r="IMA13" s="46"/>
      <c r="IMB13" s="46"/>
      <c r="IMC13" s="46"/>
      <c r="IMD13" s="46"/>
      <c r="IME13" s="46"/>
      <c r="IMF13" s="46"/>
      <c r="IMG13" s="46"/>
      <c r="IMH13" s="46"/>
      <c r="IMI13" s="46"/>
      <c r="IMJ13" s="46"/>
      <c r="IMK13" s="46"/>
      <c r="IML13" s="46"/>
      <c r="IMM13" s="46"/>
      <c r="IMN13" s="46"/>
      <c r="IMO13" s="46"/>
      <c r="IMP13" s="46"/>
      <c r="IMQ13" s="46"/>
      <c r="IMR13" s="46"/>
      <c r="IMS13" s="46"/>
      <c r="IMT13" s="46"/>
      <c r="IMU13" s="46"/>
      <c r="IMV13" s="46"/>
      <c r="IMW13" s="46"/>
      <c r="IMX13" s="46"/>
      <c r="IMY13" s="46"/>
      <c r="IMZ13" s="46"/>
      <c r="INA13" s="46"/>
      <c r="INB13" s="46"/>
      <c r="INC13" s="46"/>
      <c r="IND13" s="46"/>
      <c r="INE13" s="46"/>
      <c r="INF13" s="46"/>
      <c r="ING13" s="46"/>
      <c r="INH13" s="46"/>
      <c r="INI13" s="46"/>
      <c r="INJ13" s="46"/>
      <c r="INK13" s="46"/>
      <c r="INL13" s="46"/>
      <c r="INM13" s="46"/>
      <c r="INN13" s="46"/>
      <c r="INO13" s="46"/>
      <c r="INP13" s="46"/>
      <c r="INQ13" s="46"/>
      <c r="INR13" s="46"/>
      <c r="INS13" s="46"/>
      <c r="INT13" s="46"/>
      <c r="INU13" s="46"/>
      <c r="INV13" s="46"/>
      <c r="INW13" s="46"/>
      <c r="INX13" s="46"/>
      <c r="INY13" s="46"/>
      <c r="INZ13" s="46"/>
      <c r="IOA13" s="46"/>
      <c r="IOB13" s="46"/>
      <c r="IOC13" s="46"/>
      <c r="IOD13" s="46"/>
      <c r="IOE13" s="46"/>
      <c r="IOF13" s="46"/>
      <c r="IOG13" s="46"/>
      <c r="IOH13" s="46"/>
      <c r="IOI13" s="46"/>
      <c r="IOJ13" s="46"/>
      <c r="IOK13" s="46"/>
      <c r="IOL13" s="46"/>
      <c r="IOM13" s="46"/>
      <c r="ION13" s="46"/>
      <c r="IOO13" s="46"/>
      <c r="IOP13" s="46"/>
      <c r="IOQ13" s="46"/>
      <c r="IOR13" s="46"/>
      <c r="IOS13" s="46"/>
      <c r="IOT13" s="46"/>
      <c r="IOU13" s="46"/>
      <c r="IOV13" s="46"/>
      <c r="IOW13" s="46"/>
      <c r="IOX13" s="46"/>
      <c r="IOY13" s="46"/>
      <c r="IOZ13" s="46"/>
      <c r="IPA13" s="46"/>
      <c r="IPB13" s="46"/>
      <c r="IPC13" s="46"/>
      <c r="IPD13" s="46"/>
      <c r="IPE13" s="46"/>
      <c r="IPF13" s="46"/>
      <c r="IPG13" s="46"/>
      <c r="IPH13" s="46"/>
      <c r="IPI13" s="46"/>
      <c r="IPJ13" s="46"/>
      <c r="IPK13" s="46"/>
      <c r="IPL13" s="46"/>
      <c r="IPM13" s="46"/>
      <c r="IPN13" s="46"/>
      <c r="IPO13" s="46"/>
      <c r="IPP13" s="46"/>
      <c r="IPQ13" s="46"/>
      <c r="IPR13" s="46"/>
      <c r="IPS13" s="46"/>
      <c r="IPT13" s="46"/>
      <c r="IPU13" s="46"/>
      <c r="IPV13" s="46"/>
      <c r="IPW13" s="46"/>
      <c r="IPX13" s="46"/>
      <c r="IPY13" s="46"/>
      <c r="IPZ13" s="46"/>
      <c r="IQA13" s="46"/>
      <c r="IQB13" s="46"/>
      <c r="IQC13" s="46"/>
      <c r="IQD13" s="46"/>
      <c r="IQE13" s="46"/>
      <c r="IQF13" s="46"/>
      <c r="IQG13" s="46"/>
      <c r="IQH13" s="46"/>
      <c r="IQI13" s="46"/>
      <c r="IQJ13" s="46"/>
      <c r="IQK13" s="46"/>
      <c r="IQL13" s="46"/>
      <c r="IQM13" s="46"/>
      <c r="IQN13" s="46"/>
      <c r="IQO13" s="46"/>
      <c r="IQP13" s="46"/>
      <c r="IQQ13" s="46"/>
      <c r="IQR13" s="46"/>
      <c r="IQS13" s="46"/>
      <c r="IQT13" s="46"/>
      <c r="IQU13" s="46"/>
      <c r="IQV13" s="46"/>
      <c r="IQW13" s="46"/>
      <c r="IQX13" s="46"/>
      <c r="IQY13" s="46"/>
      <c r="IQZ13" s="46"/>
      <c r="IRA13" s="46"/>
      <c r="IRB13" s="46"/>
      <c r="IRC13" s="46"/>
      <c r="IRD13" s="46"/>
      <c r="IRE13" s="46"/>
      <c r="IRF13" s="46"/>
      <c r="IRG13" s="46"/>
      <c r="IRH13" s="46"/>
      <c r="IRI13" s="46"/>
      <c r="IRJ13" s="46"/>
      <c r="IRK13" s="46"/>
      <c r="IRL13" s="46"/>
      <c r="IRM13" s="46"/>
      <c r="IRN13" s="46"/>
      <c r="IRO13" s="46"/>
      <c r="IRP13" s="46"/>
      <c r="IRQ13" s="46"/>
      <c r="IRR13" s="46"/>
      <c r="IRS13" s="46"/>
      <c r="IRT13" s="46"/>
      <c r="IRU13" s="46"/>
      <c r="IRV13" s="46"/>
      <c r="IRW13" s="46"/>
      <c r="IRX13" s="46"/>
      <c r="IRY13" s="46"/>
      <c r="IRZ13" s="46"/>
      <c r="ISA13" s="46"/>
      <c r="ISB13" s="46"/>
      <c r="ISC13" s="46"/>
      <c r="ISD13" s="46"/>
      <c r="ISE13" s="46"/>
      <c r="ISF13" s="46"/>
      <c r="ISG13" s="46"/>
      <c r="ISH13" s="46"/>
      <c r="ISI13" s="46"/>
      <c r="ISJ13" s="46"/>
      <c r="ISK13" s="46"/>
      <c r="ISL13" s="46"/>
      <c r="ISM13" s="46"/>
      <c r="ISN13" s="46"/>
      <c r="ISO13" s="46"/>
      <c r="ISP13" s="46"/>
      <c r="ISQ13" s="46"/>
      <c r="ISR13" s="46"/>
      <c r="ISS13" s="46"/>
      <c r="IST13" s="46"/>
      <c r="ISU13" s="46"/>
      <c r="ISV13" s="46"/>
      <c r="ISW13" s="46"/>
      <c r="ISX13" s="46"/>
      <c r="ISY13" s="46"/>
      <c r="ISZ13" s="46"/>
      <c r="ITA13" s="46"/>
      <c r="ITB13" s="46"/>
      <c r="ITC13" s="46"/>
      <c r="ITD13" s="46"/>
      <c r="ITE13" s="46"/>
      <c r="ITF13" s="46"/>
      <c r="ITG13" s="46"/>
      <c r="ITH13" s="46"/>
      <c r="ITI13" s="46"/>
      <c r="ITJ13" s="46"/>
      <c r="ITK13" s="46"/>
      <c r="ITL13" s="46"/>
      <c r="ITM13" s="46"/>
      <c r="ITN13" s="46"/>
      <c r="ITO13" s="46"/>
      <c r="ITP13" s="46"/>
      <c r="ITQ13" s="46"/>
      <c r="ITR13" s="46"/>
      <c r="ITS13" s="46"/>
      <c r="ITT13" s="46"/>
      <c r="ITU13" s="46"/>
      <c r="ITV13" s="46"/>
      <c r="ITW13" s="46"/>
      <c r="ITX13" s="46"/>
      <c r="ITY13" s="46"/>
      <c r="ITZ13" s="46"/>
      <c r="IUA13" s="46"/>
      <c r="IUB13" s="46"/>
      <c r="IUC13" s="46"/>
      <c r="IUD13" s="46"/>
      <c r="IUE13" s="46"/>
      <c r="IUF13" s="46"/>
      <c r="IUG13" s="46"/>
      <c r="IUH13" s="46"/>
      <c r="IUI13" s="46"/>
      <c r="IUJ13" s="46"/>
      <c r="IUK13" s="46"/>
      <c r="IUL13" s="46"/>
      <c r="IUM13" s="46"/>
      <c r="IUN13" s="46"/>
      <c r="IUO13" s="46"/>
      <c r="IUP13" s="46"/>
      <c r="IUQ13" s="46"/>
      <c r="IUR13" s="46"/>
      <c r="IUS13" s="46"/>
      <c r="IUT13" s="46"/>
      <c r="IUU13" s="46"/>
      <c r="IUV13" s="46"/>
      <c r="IUW13" s="46"/>
      <c r="IUX13" s="46"/>
      <c r="IUY13" s="46"/>
      <c r="IUZ13" s="46"/>
      <c r="IVA13" s="46"/>
      <c r="IVB13" s="46"/>
      <c r="IVC13" s="46"/>
      <c r="IVD13" s="46"/>
      <c r="IVE13" s="46"/>
      <c r="IVF13" s="46"/>
      <c r="IVG13" s="46"/>
      <c r="IVH13" s="46"/>
      <c r="IVI13" s="46"/>
      <c r="IVJ13" s="46"/>
      <c r="IVK13" s="46"/>
      <c r="IVL13" s="46"/>
      <c r="IVM13" s="46"/>
      <c r="IVN13" s="46"/>
      <c r="IVO13" s="46"/>
      <c r="IVP13" s="46"/>
      <c r="IVQ13" s="46"/>
      <c r="IVR13" s="46"/>
      <c r="IVS13" s="46"/>
      <c r="IVT13" s="46"/>
      <c r="IVU13" s="46"/>
      <c r="IVV13" s="46"/>
      <c r="IVW13" s="46"/>
      <c r="IVX13" s="46"/>
      <c r="IVY13" s="46"/>
      <c r="IVZ13" s="46"/>
      <c r="IWA13" s="46"/>
      <c r="IWB13" s="46"/>
      <c r="IWC13" s="46"/>
      <c r="IWD13" s="46"/>
      <c r="IWE13" s="46"/>
      <c r="IWF13" s="46"/>
      <c r="IWG13" s="46"/>
      <c r="IWH13" s="46"/>
      <c r="IWI13" s="46"/>
      <c r="IWJ13" s="46"/>
      <c r="IWK13" s="46"/>
      <c r="IWL13" s="46"/>
      <c r="IWM13" s="46"/>
      <c r="IWN13" s="46"/>
      <c r="IWO13" s="46"/>
      <c r="IWP13" s="46"/>
      <c r="IWQ13" s="46"/>
      <c r="IWR13" s="46"/>
      <c r="IWS13" s="46"/>
      <c r="IWT13" s="46"/>
      <c r="IWU13" s="46"/>
      <c r="IWV13" s="46"/>
      <c r="IWW13" s="46"/>
      <c r="IWX13" s="46"/>
      <c r="IWY13" s="46"/>
      <c r="IWZ13" s="46"/>
      <c r="IXA13" s="46"/>
      <c r="IXB13" s="46"/>
      <c r="IXC13" s="46"/>
      <c r="IXD13" s="46"/>
      <c r="IXE13" s="46"/>
      <c r="IXF13" s="46"/>
      <c r="IXG13" s="46"/>
      <c r="IXH13" s="46"/>
      <c r="IXI13" s="46"/>
      <c r="IXJ13" s="46"/>
      <c r="IXK13" s="46"/>
      <c r="IXL13" s="46"/>
      <c r="IXM13" s="46"/>
      <c r="IXN13" s="46"/>
      <c r="IXO13" s="46"/>
      <c r="IXP13" s="46"/>
      <c r="IXQ13" s="46"/>
      <c r="IXR13" s="46"/>
      <c r="IXS13" s="46"/>
      <c r="IXT13" s="46"/>
      <c r="IXU13" s="46"/>
      <c r="IXV13" s="46"/>
      <c r="IXW13" s="46"/>
      <c r="IXX13" s="46"/>
      <c r="IXY13" s="46"/>
      <c r="IXZ13" s="46"/>
      <c r="IYA13" s="46"/>
      <c r="IYB13" s="46"/>
      <c r="IYC13" s="46"/>
      <c r="IYD13" s="46"/>
      <c r="IYE13" s="46"/>
      <c r="IYF13" s="46"/>
      <c r="IYG13" s="46"/>
      <c r="IYH13" s="46"/>
      <c r="IYI13" s="46"/>
      <c r="IYJ13" s="46"/>
      <c r="IYK13" s="46"/>
      <c r="IYL13" s="46"/>
      <c r="IYM13" s="46"/>
      <c r="IYN13" s="46"/>
      <c r="IYO13" s="46"/>
      <c r="IYP13" s="46"/>
      <c r="IYQ13" s="46"/>
      <c r="IYR13" s="46"/>
      <c r="IYS13" s="46"/>
      <c r="IYT13" s="46"/>
      <c r="IYU13" s="46"/>
      <c r="IYV13" s="46"/>
      <c r="IYW13" s="46"/>
      <c r="IYX13" s="46"/>
      <c r="IYY13" s="46"/>
      <c r="IYZ13" s="46"/>
      <c r="IZA13" s="46"/>
      <c r="IZB13" s="46"/>
      <c r="IZC13" s="46"/>
      <c r="IZD13" s="46"/>
      <c r="IZE13" s="46"/>
      <c r="IZF13" s="46"/>
      <c r="IZG13" s="46"/>
      <c r="IZH13" s="46"/>
      <c r="IZI13" s="46"/>
      <c r="IZJ13" s="46"/>
      <c r="IZK13" s="46"/>
      <c r="IZL13" s="46"/>
      <c r="IZM13" s="46"/>
      <c r="IZN13" s="46"/>
      <c r="IZO13" s="46"/>
      <c r="IZP13" s="46"/>
      <c r="IZQ13" s="46"/>
      <c r="IZR13" s="46"/>
      <c r="IZS13" s="46"/>
      <c r="IZT13" s="46"/>
      <c r="IZU13" s="46"/>
      <c r="IZV13" s="46"/>
      <c r="IZW13" s="46"/>
      <c r="IZX13" s="46"/>
      <c r="IZY13" s="46"/>
      <c r="IZZ13" s="46"/>
      <c r="JAA13" s="46"/>
      <c r="JAB13" s="46"/>
      <c r="JAC13" s="46"/>
      <c r="JAD13" s="46"/>
      <c r="JAE13" s="46"/>
      <c r="JAF13" s="46"/>
      <c r="JAG13" s="46"/>
      <c r="JAH13" s="46"/>
      <c r="JAI13" s="46"/>
      <c r="JAJ13" s="46"/>
      <c r="JAK13" s="46"/>
      <c r="JAL13" s="46"/>
      <c r="JAM13" s="46"/>
      <c r="JAN13" s="46"/>
      <c r="JAO13" s="46"/>
      <c r="JAP13" s="46"/>
      <c r="JAQ13" s="46"/>
      <c r="JAR13" s="46"/>
      <c r="JAS13" s="46"/>
      <c r="JAT13" s="46"/>
      <c r="JAU13" s="46"/>
      <c r="JAV13" s="46"/>
      <c r="JAW13" s="46"/>
      <c r="JAX13" s="46"/>
      <c r="JAY13" s="46"/>
      <c r="JAZ13" s="46"/>
      <c r="JBA13" s="46"/>
      <c r="JBB13" s="46"/>
      <c r="JBC13" s="46"/>
      <c r="JBD13" s="46"/>
      <c r="JBE13" s="46"/>
      <c r="JBF13" s="46"/>
      <c r="JBG13" s="46"/>
      <c r="JBH13" s="46"/>
      <c r="JBI13" s="46"/>
      <c r="JBJ13" s="46"/>
      <c r="JBK13" s="46"/>
      <c r="JBL13" s="46"/>
      <c r="JBM13" s="46"/>
      <c r="JBN13" s="46"/>
      <c r="JBO13" s="46"/>
      <c r="JBP13" s="46"/>
      <c r="JBQ13" s="46"/>
      <c r="JBR13" s="46"/>
      <c r="JBS13" s="46"/>
      <c r="JBT13" s="46"/>
      <c r="JBU13" s="46"/>
      <c r="JBV13" s="46"/>
      <c r="JBW13" s="46"/>
      <c r="JBX13" s="46"/>
      <c r="JBY13" s="46"/>
      <c r="JBZ13" s="46"/>
      <c r="JCA13" s="46"/>
      <c r="JCB13" s="46"/>
      <c r="JCC13" s="46"/>
      <c r="JCD13" s="46"/>
      <c r="JCE13" s="46"/>
      <c r="JCF13" s="46"/>
      <c r="JCG13" s="46"/>
      <c r="JCH13" s="46"/>
      <c r="JCI13" s="46"/>
      <c r="JCJ13" s="46"/>
      <c r="JCK13" s="46"/>
      <c r="JCL13" s="46"/>
      <c r="JCM13" s="46"/>
      <c r="JCN13" s="46"/>
      <c r="JCO13" s="46"/>
      <c r="JCP13" s="46"/>
      <c r="JCQ13" s="46"/>
      <c r="JCR13" s="46"/>
      <c r="JCS13" s="46"/>
      <c r="JCT13" s="46"/>
      <c r="JCU13" s="46"/>
      <c r="JCV13" s="46"/>
      <c r="JCW13" s="46"/>
      <c r="JCX13" s="46"/>
      <c r="JCY13" s="46"/>
      <c r="JCZ13" s="46"/>
      <c r="JDA13" s="46"/>
      <c r="JDB13" s="46"/>
      <c r="JDC13" s="46"/>
      <c r="JDD13" s="46"/>
      <c r="JDE13" s="46"/>
      <c r="JDF13" s="46"/>
      <c r="JDG13" s="46"/>
      <c r="JDH13" s="46"/>
      <c r="JDI13" s="46"/>
      <c r="JDJ13" s="46"/>
      <c r="JDK13" s="46"/>
      <c r="JDL13" s="46"/>
      <c r="JDM13" s="46"/>
      <c r="JDN13" s="46"/>
      <c r="JDO13" s="46"/>
      <c r="JDP13" s="46"/>
      <c r="JDQ13" s="46"/>
      <c r="JDR13" s="46"/>
      <c r="JDS13" s="46"/>
      <c r="JDT13" s="46"/>
      <c r="JDU13" s="46"/>
      <c r="JDV13" s="46"/>
      <c r="JDW13" s="46"/>
      <c r="JDX13" s="46"/>
      <c r="JDY13" s="46"/>
      <c r="JDZ13" s="46"/>
      <c r="JEA13" s="46"/>
      <c r="JEB13" s="46"/>
      <c r="JEC13" s="46"/>
      <c r="JED13" s="46"/>
      <c r="JEE13" s="46"/>
      <c r="JEF13" s="46"/>
      <c r="JEG13" s="46"/>
      <c r="JEH13" s="46"/>
      <c r="JEI13" s="46"/>
      <c r="JEJ13" s="46"/>
      <c r="JEK13" s="46"/>
      <c r="JEL13" s="46"/>
      <c r="JEM13" s="46"/>
      <c r="JEN13" s="46"/>
      <c r="JEO13" s="46"/>
      <c r="JEP13" s="46"/>
      <c r="JEQ13" s="46"/>
      <c r="JER13" s="46"/>
      <c r="JES13" s="46"/>
      <c r="JET13" s="46"/>
      <c r="JEU13" s="46"/>
      <c r="JEV13" s="46"/>
      <c r="JEW13" s="46"/>
      <c r="JEX13" s="46"/>
      <c r="JEY13" s="46"/>
      <c r="JEZ13" s="46"/>
      <c r="JFA13" s="46"/>
      <c r="JFB13" s="46"/>
      <c r="JFC13" s="46"/>
      <c r="JFD13" s="46"/>
      <c r="JFE13" s="46"/>
      <c r="JFF13" s="46"/>
      <c r="JFG13" s="46"/>
      <c r="JFH13" s="46"/>
      <c r="JFI13" s="46"/>
      <c r="JFJ13" s="46"/>
      <c r="JFK13" s="46"/>
      <c r="JFL13" s="46"/>
      <c r="JFM13" s="46"/>
      <c r="JFN13" s="46"/>
      <c r="JFO13" s="46"/>
      <c r="JFP13" s="46"/>
      <c r="JFQ13" s="46"/>
      <c r="JFR13" s="46"/>
      <c r="JFS13" s="46"/>
      <c r="JFT13" s="46"/>
      <c r="JFU13" s="46"/>
      <c r="JFV13" s="46"/>
      <c r="JFW13" s="46"/>
      <c r="JFX13" s="46"/>
      <c r="JFY13" s="46"/>
      <c r="JFZ13" s="46"/>
      <c r="JGA13" s="46"/>
      <c r="JGB13" s="46"/>
      <c r="JGC13" s="46"/>
      <c r="JGD13" s="46"/>
      <c r="JGE13" s="46"/>
      <c r="JGF13" s="46"/>
      <c r="JGG13" s="46"/>
      <c r="JGH13" s="46"/>
      <c r="JGI13" s="46"/>
      <c r="JGJ13" s="46"/>
      <c r="JGK13" s="46"/>
      <c r="JGL13" s="46"/>
      <c r="JGM13" s="46"/>
      <c r="JGN13" s="46"/>
      <c r="JGO13" s="46"/>
      <c r="JGP13" s="46"/>
      <c r="JGQ13" s="46"/>
      <c r="JGR13" s="46"/>
      <c r="JGS13" s="46"/>
      <c r="JGT13" s="46"/>
      <c r="JGU13" s="46"/>
      <c r="JGV13" s="46"/>
      <c r="JGW13" s="46"/>
      <c r="JGX13" s="46"/>
      <c r="JGY13" s="46"/>
      <c r="JGZ13" s="46"/>
      <c r="JHA13" s="46"/>
      <c r="JHB13" s="46"/>
      <c r="JHC13" s="46"/>
      <c r="JHD13" s="46"/>
      <c r="JHE13" s="46"/>
      <c r="JHF13" s="46"/>
      <c r="JHG13" s="46"/>
      <c r="JHH13" s="46"/>
      <c r="JHI13" s="46"/>
      <c r="JHJ13" s="46"/>
      <c r="JHK13" s="46"/>
      <c r="JHL13" s="46"/>
      <c r="JHM13" s="46"/>
      <c r="JHN13" s="46"/>
      <c r="JHO13" s="46"/>
      <c r="JHP13" s="46"/>
      <c r="JHQ13" s="46"/>
      <c r="JHR13" s="46"/>
      <c r="JHS13" s="46"/>
      <c r="JHT13" s="46"/>
      <c r="JHU13" s="46"/>
      <c r="JHV13" s="46"/>
      <c r="JHW13" s="46"/>
      <c r="JHX13" s="46"/>
      <c r="JHY13" s="46"/>
      <c r="JHZ13" s="46"/>
      <c r="JIA13" s="46"/>
      <c r="JIB13" s="46"/>
      <c r="JIC13" s="46"/>
      <c r="JID13" s="46"/>
      <c r="JIE13" s="46"/>
      <c r="JIF13" s="46"/>
      <c r="JIG13" s="46"/>
      <c r="JIH13" s="46"/>
      <c r="JII13" s="46"/>
      <c r="JIJ13" s="46"/>
      <c r="JIK13" s="46"/>
      <c r="JIL13" s="46"/>
      <c r="JIM13" s="46"/>
      <c r="JIN13" s="46"/>
      <c r="JIO13" s="46"/>
      <c r="JIP13" s="46"/>
      <c r="JIQ13" s="46"/>
      <c r="JIR13" s="46"/>
      <c r="JIS13" s="46"/>
      <c r="JIT13" s="46"/>
      <c r="JIU13" s="46"/>
      <c r="JIV13" s="46"/>
      <c r="JIW13" s="46"/>
      <c r="JIX13" s="46"/>
      <c r="JIY13" s="46"/>
      <c r="JIZ13" s="46"/>
      <c r="JJA13" s="46"/>
      <c r="JJB13" s="46"/>
      <c r="JJC13" s="46"/>
      <c r="JJD13" s="46"/>
      <c r="JJE13" s="46"/>
      <c r="JJF13" s="46"/>
      <c r="JJG13" s="46"/>
      <c r="JJH13" s="46"/>
      <c r="JJI13" s="46"/>
      <c r="JJJ13" s="46"/>
      <c r="JJK13" s="46"/>
      <c r="JJL13" s="46"/>
      <c r="JJM13" s="46"/>
      <c r="JJN13" s="46"/>
      <c r="JJO13" s="46"/>
      <c r="JJP13" s="46"/>
      <c r="JJQ13" s="46"/>
      <c r="JJR13" s="46"/>
      <c r="JJS13" s="46"/>
      <c r="JJT13" s="46"/>
      <c r="JJU13" s="46"/>
      <c r="JJV13" s="46"/>
      <c r="JJW13" s="46"/>
      <c r="JJX13" s="46"/>
      <c r="JJY13" s="46"/>
      <c r="JJZ13" s="46"/>
      <c r="JKA13" s="46"/>
      <c r="JKB13" s="46"/>
      <c r="JKC13" s="46"/>
      <c r="JKD13" s="46"/>
      <c r="JKE13" s="46"/>
      <c r="JKF13" s="46"/>
      <c r="JKG13" s="46"/>
      <c r="JKH13" s="46"/>
      <c r="JKI13" s="46"/>
      <c r="JKJ13" s="46"/>
      <c r="JKK13" s="46"/>
      <c r="JKL13" s="46"/>
      <c r="JKM13" s="46"/>
      <c r="JKN13" s="46"/>
      <c r="JKO13" s="46"/>
      <c r="JKP13" s="46"/>
      <c r="JKQ13" s="46"/>
      <c r="JKR13" s="46"/>
      <c r="JKS13" s="46"/>
      <c r="JKT13" s="46"/>
      <c r="JKU13" s="46"/>
      <c r="JKV13" s="46"/>
      <c r="JKW13" s="46"/>
      <c r="JKX13" s="46"/>
      <c r="JKY13" s="46"/>
      <c r="JKZ13" s="46"/>
      <c r="JLA13" s="46"/>
      <c r="JLB13" s="46"/>
      <c r="JLC13" s="46"/>
      <c r="JLD13" s="46"/>
      <c r="JLE13" s="46"/>
      <c r="JLF13" s="46"/>
      <c r="JLG13" s="46"/>
      <c r="JLH13" s="46"/>
      <c r="JLI13" s="46"/>
      <c r="JLJ13" s="46"/>
      <c r="JLK13" s="46"/>
      <c r="JLL13" s="46"/>
      <c r="JLM13" s="46"/>
      <c r="JLN13" s="46"/>
      <c r="JLO13" s="46"/>
      <c r="JLP13" s="46"/>
      <c r="JLQ13" s="46"/>
      <c r="JLR13" s="46"/>
      <c r="JLS13" s="46"/>
      <c r="JLT13" s="46"/>
      <c r="JLU13" s="46"/>
      <c r="JLV13" s="46"/>
      <c r="JLW13" s="46"/>
      <c r="JLX13" s="46"/>
      <c r="JLY13" s="46"/>
      <c r="JLZ13" s="46"/>
      <c r="JMA13" s="46"/>
      <c r="JMB13" s="46"/>
      <c r="JMC13" s="46"/>
      <c r="JMD13" s="46"/>
      <c r="JME13" s="46"/>
      <c r="JMF13" s="46"/>
      <c r="JMG13" s="46"/>
      <c r="JMH13" s="46"/>
      <c r="JMI13" s="46"/>
      <c r="JMJ13" s="46"/>
      <c r="JMK13" s="46"/>
      <c r="JML13" s="46"/>
      <c r="JMM13" s="46"/>
      <c r="JMN13" s="46"/>
      <c r="JMO13" s="46"/>
      <c r="JMP13" s="46"/>
      <c r="JMQ13" s="46"/>
      <c r="JMR13" s="46"/>
      <c r="JMS13" s="46"/>
      <c r="JMT13" s="46"/>
      <c r="JMU13" s="46"/>
      <c r="JMV13" s="46"/>
      <c r="JMW13" s="46"/>
      <c r="JMX13" s="46"/>
      <c r="JMY13" s="46"/>
      <c r="JMZ13" s="46"/>
      <c r="JNA13" s="46"/>
      <c r="JNB13" s="46"/>
      <c r="JNC13" s="46"/>
      <c r="JND13" s="46"/>
      <c r="JNE13" s="46"/>
      <c r="JNF13" s="46"/>
      <c r="JNG13" s="46"/>
      <c r="JNH13" s="46"/>
      <c r="JNI13" s="46"/>
      <c r="JNJ13" s="46"/>
      <c r="JNK13" s="46"/>
      <c r="JNL13" s="46"/>
      <c r="JNM13" s="46"/>
      <c r="JNN13" s="46"/>
      <c r="JNO13" s="46"/>
      <c r="JNP13" s="46"/>
      <c r="JNQ13" s="46"/>
      <c r="JNR13" s="46"/>
      <c r="JNS13" s="46"/>
      <c r="JNT13" s="46"/>
      <c r="JNU13" s="46"/>
      <c r="JNV13" s="46"/>
      <c r="JNW13" s="46"/>
      <c r="JNX13" s="46"/>
      <c r="JNY13" s="46"/>
      <c r="JNZ13" s="46"/>
      <c r="JOA13" s="46"/>
      <c r="JOB13" s="46"/>
      <c r="JOC13" s="46"/>
      <c r="JOD13" s="46"/>
      <c r="JOE13" s="46"/>
      <c r="JOF13" s="46"/>
      <c r="JOG13" s="46"/>
      <c r="JOH13" s="46"/>
      <c r="JOI13" s="46"/>
      <c r="JOJ13" s="46"/>
      <c r="JOK13" s="46"/>
      <c r="JOL13" s="46"/>
      <c r="JOM13" s="46"/>
      <c r="JON13" s="46"/>
      <c r="JOO13" s="46"/>
      <c r="JOP13" s="46"/>
      <c r="JOQ13" s="46"/>
      <c r="JOR13" s="46"/>
      <c r="JOS13" s="46"/>
      <c r="JOT13" s="46"/>
      <c r="JOU13" s="46"/>
      <c r="JOV13" s="46"/>
      <c r="JOW13" s="46"/>
      <c r="JOX13" s="46"/>
      <c r="JOY13" s="46"/>
      <c r="JOZ13" s="46"/>
      <c r="JPA13" s="46"/>
      <c r="JPB13" s="46"/>
      <c r="JPC13" s="46"/>
      <c r="JPD13" s="46"/>
      <c r="JPE13" s="46"/>
      <c r="JPF13" s="46"/>
      <c r="JPG13" s="46"/>
      <c r="JPH13" s="46"/>
      <c r="JPI13" s="46"/>
      <c r="JPJ13" s="46"/>
      <c r="JPK13" s="46"/>
      <c r="JPL13" s="46"/>
      <c r="JPM13" s="46"/>
      <c r="JPN13" s="46"/>
      <c r="JPO13" s="46"/>
      <c r="JPP13" s="46"/>
      <c r="JPQ13" s="46"/>
      <c r="JPR13" s="46"/>
      <c r="JPS13" s="46"/>
      <c r="JPT13" s="46"/>
      <c r="JPU13" s="46"/>
      <c r="JPV13" s="46"/>
      <c r="JPW13" s="46"/>
      <c r="JPX13" s="46"/>
      <c r="JPY13" s="46"/>
      <c r="JPZ13" s="46"/>
      <c r="JQA13" s="46"/>
      <c r="JQB13" s="46"/>
      <c r="JQC13" s="46"/>
      <c r="JQD13" s="46"/>
      <c r="JQE13" s="46"/>
      <c r="JQF13" s="46"/>
      <c r="JQG13" s="46"/>
      <c r="JQH13" s="46"/>
      <c r="JQI13" s="46"/>
      <c r="JQJ13" s="46"/>
      <c r="JQK13" s="46"/>
      <c r="JQL13" s="46"/>
      <c r="JQM13" s="46"/>
      <c r="JQN13" s="46"/>
      <c r="JQO13" s="46"/>
      <c r="JQP13" s="46"/>
      <c r="JQQ13" s="46"/>
      <c r="JQR13" s="46"/>
      <c r="JQS13" s="46"/>
      <c r="JQT13" s="46"/>
      <c r="JQU13" s="46"/>
      <c r="JQV13" s="46"/>
      <c r="JQW13" s="46"/>
      <c r="JQX13" s="46"/>
      <c r="JQY13" s="46"/>
      <c r="JQZ13" s="46"/>
      <c r="JRA13" s="46"/>
      <c r="JRB13" s="46"/>
      <c r="JRC13" s="46"/>
      <c r="JRD13" s="46"/>
      <c r="JRE13" s="46"/>
      <c r="JRF13" s="46"/>
      <c r="JRG13" s="46"/>
      <c r="JRH13" s="46"/>
      <c r="JRI13" s="46"/>
      <c r="JRJ13" s="46"/>
      <c r="JRK13" s="46"/>
      <c r="JRL13" s="46"/>
      <c r="JRM13" s="46"/>
      <c r="JRN13" s="46"/>
      <c r="JRO13" s="46"/>
      <c r="JRP13" s="46"/>
      <c r="JRQ13" s="46"/>
      <c r="JRR13" s="46"/>
      <c r="JRS13" s="46"/>
      <c r="JRT13" s="46"/>
      <c r="JRU13" s="46"/>
      <c r="JRV13" s="46"/>
      <c r="JRW13" s="46"/>
      <c r="JRX13" s="46"/>
      <c r="JRY13" s="46"/>
      <c r="JRZ13" s="46"/>
      <c r="JSA13" s="46"/>
      <c r="JSB13" s="46"/>
      <c r="JSC13" s="46"/>
      <c r="JSD13" s="46"/>
      <c r="JSE13" s="46"/>
      <c r="JSF13" s="46"/>
      <c r="JSG13" s="46"/>
      <c r="JSH13" s="46"/>
      <c r="JSI13" s="46"/>
      <c r="JSJ13" s="46"/>
      <c r="JSK13" s="46"/>
      <c r="JSL13" s="46"/>
      <c r="JSM13" s="46"/>
      <c r="JSN13" s="46"/>
      <c r="JSO13" s="46"/>
      <c r="JSP13" s="46"/>
      <c r="JSQ13" s="46"/>
      <c r="JSR13" s="46"/>
      <c r="JSS13" s="46"/>
      <c r="JST13" s="46"/>
      <c r="JSU13" s="46"/>
      <c r="JSV13" s="46"/>
      <c r="JSW13" s="46"/>
      <c r="JSX13" s="46"/>
      <c r="JSY13" s="46"/>
      <c r="JSZ13" s="46"/>
      <c r="JTA13" s="46"/>
      <c r="JTB13" s="46"/>
      <c r="JTC13" s="46"/>
      <c r="JTD13" s="46"/>
      <c r="JTE13" s="46"/>
      <c r="JTF13" s="46"/>
      <c r="JTG13" s="46"/>
      <c r="JTH13" s="46"/>
      <c r="JTI13" s="46"/>
      <c r="JTJ13" s="46"/>
      <c r="JTK13" s="46"/>
      <c r="JTL13" s="46"/>
      <c r="JTM13" s="46"/>
      <c r="JTN13" s="46"/>
      <c r="JTO13" s="46"/>
      <c r="JTP13" s="46"/>
      <c r="JTQ13" s="46"/>
      <c r="JTR13" s="46"/>
      <c r="JTS13" s="46"/>
      <c r="JTT13" s="46"/>
      <c r="JTU13" s="46"/>
      <c r="JTV13" s="46"/>
      <c r="JTW13" s="46"/>
      <c r="JTX13" s="46"/>
      <c r="JTY13" s="46"/>
      <c r="JTZ13" s="46"/>
      <c r="JUA13" s="46"/>
      <c r="JUB13" s="46"/>
      <c r="JUC13" s="46"/>
      <c r="JUD13" s="46"/>
      <c r="JUE13" s="46"/>
      <c r="JUF13" s="46"/>
      <c r="JUG13" s="46"/>
      <c r="JUH13" s="46"/>
      <c r="JUI13" s="46"/>
      <c r="JUJ13" s="46"/>
      <c r="JUK13" s="46"/>
      <c r="JUL13" s="46"/>
      <c r="JUM13" s="46"/>
      <c r="JUN13" s="46"/>
      <c r="JUO13" s="46"/>
      <c r="JUP13" s="46"/>
      <c r="JUQ13" s="46"/>
      <c r="JUR13" s="46"/>
      <c r="JUS13" s="46"/>
      <c r="JUT13" s="46"/>
      <c r="JUU13" s="46"/>
      <c r="JUV13" s="46"/>
      <c r="JUW13" s="46"/>
      <c r="JUX13" s="46"/>
      <c r="JUY13" s="46"/>
      <c r="JUZ13" s="46"/>
      <c r="JVA13" s="46"/>
      <c r="JVB13" s="46"/>
      <c r="JVC13" s="46"/>
      <c r="JVD13" s="46"/>
      <c r="JVE13" s="46"/>
      <c r="JVF13" s="46"/>
      <c r="JVG13" s="46"/>
      <c r="JVH13" s="46"/>
      <c r="JVI13" s="46"/>
      <c r="JVJ13" s="46"/>
      <c r="JVK13" s="46"/>
      <c r="JVL13" s="46"/>
      <c r="JVM13" s="46"/>
      <c r="JVN13" s="46"/>
      <c r="JVO13" s="46"/>
      <c r="JVP13" s="46"/>
      <c r="JVQ13" s="46"/>
      <c r="JVR13" s="46"/>
      <c r="JVS13" s="46"/>
      <c r="JVT13" s="46"/>
      <c r="JVU13" s="46"/>
      <c r="JVV13" s="46"/>
      <c r="JVW13" s="46"/>
      <c r="JVX13" s="46"/>
      <c r="JVY13" s="46"/>
      <c r="JVZ13" s="46"/>
      <c r="JWA13" s="46"/>
      <c r="JWB13" s="46"/>
      <c r="JWC13" s="46"/>
      <c r="JWD13" s="46"/>
      <c r="JWE13" s="46"/>
      <c r="JWF13" s="46"/>
      <c r="JWG13" s="46"/>
      <c r="JWH13" s="46"/>
      <c r="JWI13" s="46"/>
      <c r="JWJ13" s="46"/>
      <c r="JWK13" s="46"/>
      <c r="JWL13" s="46"/>
      <c r="JWM13" s="46"/>
      <c r="JWN13" s="46"/>
      <c r="JWO13" s="46"/>
      <c r="JWP13" s="46"/>
      <c r="JWQ13" s="46"/>
      <c r="JWR13" s="46"/>
      <c r="JWS13" s="46"/>
      <c r="JWT13" s="46"/>
      <c r="JWU13" s="46"/>
      <c r="JWV13" s="46"/>
      <c r="JWW13" s="46"/>
      <c r="JWX13" s="46"/>
      <c r="JWY13" s="46"/>
      <c r="JWZ13" s="46"/>
      <c r="JXA13" s="46"/>
      <c r="JXB13" s="46"/>
      <c r="JXC13" s="46"/>
      <c r="JXD13" s="46"/>
      <c r="JXE13" s="46"/>
      <c r="JXF13" s="46"/>
      <c r="JXG13" s="46"/>
      <c r="JXH13" s="46"/>
      <c r="JXI13" s="46"/>
      <c r="JXJ13" s="46"/>
      <c r="JXK13" s="46"/>
      <c r="JXL13" s="46"/>
      <c r="JXM13" s="46"/>
      <c r="JXN13" s="46"/>
      <c r="JXO13" s="46"/>
      <c r="JXP13" s="46"/>
      <c r="JXQ13" s="46"/>
      <c r="JXR13" s="46"/>
      <c r="JXS13" s="46"/>
      <c r="JXT13" s="46"/>
      <c r="JXU13" s="46"/>
      <c r="JXV13" s="46"/>
      <c r="JXW13" s="46"/>
      <c r="JXX13" s="46"/>
      <c r="JXY13" s="46"/>
      <c r="JXZ13" s="46"/>
      <c r="JYA13" s="46"/>
      <c r="JYB13" s="46"/>
      <c r="JYC13" s="46"/>
      <c r="JYD13" s="46"/>
      <c r="JYE13" s="46"/>
      <c r="JYF13" s="46"/>
      <c r="JYG13" s="46"/>
      <c r="JYH13" s="46"/>
      <c r="JYI13" s="46"/>
      <c r="JYJ13" s="46"/>
      <c r="JYK13" s="46"/>
      <c r="JYL13" s="46"/>
      <c r="JYM13" s="46"/>
      <c r="JYN13" s="46"/>
      <c r="JYO13" s="46"/>
      <c r="JYP13" s="46"/>
      <c r="JYQ13" s="46"/>
      <c r="JYR13" s="46"/>
      <c r="JYS13" s="46"/>
      <c r="JYT13" s="46"/>
      <c r="JYU13" s="46"/>
      <c r="JYV13" s="46"/>
      <c r="JYW13" s="46"/>
      <c r="JYX13" s="46"/>
      <c r="JYY13" s="46"/>
      <c r="JYZ13" s="46"/>
      <c r="JZA13" s="46"/>
      <c r="JZB13" s="46"/>
      <c r="JZC13" s="46"/>
      <c r="JZD13" s="46"/>
      <c r="JZE13" s="46"/>
      <c r="JZF13" s="46"/>
      <c r="JZG13" s="46"/>
      <c r="JZH13" s="46"/>
      <c r="JZI13" s="46"/>
      <c r="JZJ13" s="46"/>
      <c r="JZK13" s="46"/>
      <c r="JZL13" s="46"/>
      <c r="JZM13" s="46"/>
      <c r="JZN13" s="46"/>
      <c r="JZO13" s="46"/>
      <c r="JZP13" s="46"/>
      <c r="JZQ13" s="46"/>
      <c r="JZR13" s="46"/>
      <c r="JZS13" s="46"/>
      <c r="JZT13" s="46"/>
      <c r="JZU13" s="46"/>
      <c r="JZV13" s="46"/>
      <c r="JZW13" s="46"/>
      <c r="JZX13" s="46"/>
      <c r="JZY13" s="46"/>
      <c r="JZZ13" s="46"/>
      <c r="KAA13" s="46"/>
      <c r="KAB13" s="46"/>
      <c r="KAC13" s="46"/>
      <c r="KAD13" s="46"/>
      <c r="KAE13" s="46"/>
      <c r="KAF13" s="46"/>
      <c r="KAG13" s="46"/>
      <c r="KAH13" s="46"/>
      <c r="KAI13" s="46"/>
      <c r="KAJ13" s="46"/>
      <c r="KAK13" s="46"/>
      <c r="KAL13" s="46"/>
      <c r="KAM13" s="46"/>
      <c r="KAN13" s="46"/>
      <c r="KAO13" s="46"/>
      <c r="KAP13" s="46"/>
      <c r="KAQ13" s="46"/>
      <c r="KAR13" s="46"/>
      <c r="KAS13" s="46"/>
      <c r="KAT13" s="46"/>
      <c r="KAU13" s="46"/>
      <c r="KAV13" s="46"/>
      <c r="KAW13" s="46"/>
      <c r="KAX13" s="46"/>
      <c r="KAY13" s="46"/>
      <c r="KAZ13" s="46"/>
      <c r="KBA13" s="46"/>
      <c r="KBB13" s="46"/>
      <c r="KBC13" s="46"/>
      <c r="KBD13" s="46"/>
      <c r="KBE13" s="46"/>
      <c r="KBF13" s="46"/>
      <c r="KBG13" s="46"/>
      <c r="KBH13" s="46"/>
      <c r="KBI13" s="46"/>
      <c r="KBJ13" s="46"/>
      <c r="KBK13" s="46"/>
      <c r="KBL13" s="46"/>
      <c r="KBM13" s="46"/>
      <c r="KBN13" s="46"/>
      <c r="KBO13" s="46"/>
      <c r="KBP13" s="46"/>
      <c r="KBQ13" s="46"/>
      <c r="KBR13" s="46"/>
      <c r="KBS13" s="46"/>
      <c r="KBT13" s="46"/>
      <c r="KBU13" s="46"/>
      <c r="KBV13" s="46"/>
      <c r="KBW13" s="46"/>
      <c r="KBX13" s="46"/>
      <c r="KBY13" s="46"/>
      <c r="KBZ13" s="46"/>
      <c r="KCA13" s="46"/>
      <c r="KCB13" s="46"/>
      <c r="KCC13" s="46"/>
      <c r="KCD13" s="46"/>
      <c r="KCE13" s="46"/>
      <c r="KCF13" s="46"/>
      <c r="KCG13" s="46"/>
      <c r="KCH13" s="46"/>
      <c r="KCI13" s="46"/>
      <c r="KCJ13" s="46"/>
      <c r="KCK13" s="46"/>
      <c r="KCL13" s="46"/>
      <c r="KCM13" s="46"/>
      <c r="KCN13" s="46"/>
      <c r="KCO13" s="46"/>
      <c r="KCP13" s="46"/>
      <c r="KCQ13" s="46"/>
      <c r="KCR13" s="46"/>
      <c r="KCS13" s="46"/>
      <c r="KCT13" s="46"/>
      <c r="KCU13" s="46"/>
      <c r="KCV13" s="46"/>
      <c r="KCW13" s="46"/>
      <c r="KCX13" s="46"/>
      <c r="KCY13" s="46"/>
      <c r="KCZ13" s="46"/>
      <c r="KDA13" s="46"/>
      <c r="KDB13" s="46"/>
      <c r="KDC13" s="46"/>
      <c r="KDD13" s="46"/>
      <c r="KDE13" s="46"/>
      <c r="KDF13" s="46"/>
      <c r="KDG13" s="46"/>
      <c r="KDH13" s="46"/>
      <c r="KDI13" s="46"/>
      <c r="KDJ13" s="46"/>
      <c r="KDK13" s="46"/>
      <c r="KDL13" s="46"/>
      <c r="KDM13" s="46"/>
      <c r="KDN13" s="46"/>
      <c r="KDO13" s="46"/>
      <c r="KDP13" s="46"/>
      <c r="KDQ13" s="46"/>
      <c r="KDR13" s="46"/>
      <c r="KDS13" s="46"/>
      <c r="KDT13" s="46"/>
      <c r="KDU13" s="46"/>
      <c r="KDV13" s="46"/>
      <c r="KDW13" s="46"/>
      <c r="KDX13" s="46"/>
      <c r="KDY13" s="46"/>
      <c r="KDZ13" s="46"/>
      <c r="KEA13" s="46"/>
      <c r="KEB13" s="46"/>
      <c r="KEC13" s="46"/>
      <c r="KED13" s="46"/>
      <c r="KEE13" s="46"/>
      <c r="KEF13" s="46"/>
      <c r="KEG13" s="46"/>
      <c r="KEH13" s="46"/>
      <c r="KEI13" s="46"/>
      <c r="KEJ13" s="46"/>
      <c r="KEK13" s="46"/>
      <c r="KEL13" s="46"/>
      <c r="KEM13" s="46"/>
      <c r="KEN13" s="46"/>
      <c r="KEO13" s="46"/>
      <c r="KEP13" s="46"/>
      <c r="KEQ13" s="46"/>
      <c r="KER13" s="46"/>
      <c r="KES13" s="46"/>
      <c r="KET13" s="46"/>
      <c r="KEU13" s="46"/>
      <c r="KEV13" s="46"/>
      <c r="KEW13" s="46"/>
      <c r="KEX13" s="46"/>
      <c r="KEY13" s="46"/>
      <c r="KEZ13" s="46"/>
      <c r="KFA13" s="46"/>
      <c r="KFB13" s="46"/>
      <c r="KFC13" s="46"/>
      <c r="KFD13" s="46"/>
      <c r="KFE13" s="46"/>
      <c r="KFF13" s="46"/>
      <c r="KFG13" s="46"/>
      <c r="KFH13" s="46"/>
      <c r="KFI13" s="46"/>
      <c r="KFJ13" s="46"/>
      <c r="KFK13" s="46"/>
      <c r="KFL13" s="46"/>
      <c r="KFM13" s="46"/>
      <c r="KFN13" s="46"/>
      <c r="KFO13" s="46"/>
      <c r="KFP13" s="46"/>
      <c r="KFQ13" s="46"/>
      <c r="KFR13" s="46"/>
      <c r="KFS13" s="46"/>
      <c r="KFT13" s="46"/>
      <c r="KFU13" s="46"/>
      <c r="KFV13" s="46"/>
      <c r="KFW13" s="46"/>
      <c r="KFX13" s="46"/>
      <c r="KFY13" s="46"/>
      <c r="KFZ13" s="46"/>
      <c r="KGA13" s="46"/>
      <c r="KGB13" s="46"/>
      <c r="KGC13" s="46"/>
      <c r="KGD13" s="46"/>
      <c r="KGE13" s="46"/>
      <c r="KGF13" s="46"/>
      <c r="KGG13" s="46"/>
      <c r="KGH13" s="46"/>
      <c r="KGI13" s="46"/>
      <c r="KGJ13" s="46"/>
      <c r="KGK13" s="46"/>
      <c r="KGL13" s="46"/>
      <c r="KGM13" s="46"/>
      <c r="KGN13" s="46"/>
      <c r="KGO13" s="46"/>
      <c r="KGP13" s="46"/>
      <c r="KGQ13" s="46"/>
      <c r="KGR13" s="46"/>
      <c r="KGS13" s="46"/>
      <c r="KGT13" s="46"/>
      <c r="KGU13" s="46"/>
      <c r="KGV13" s="46"/>
      <c r="KGW13" s="46"/>
      <c r="KGX13" s="46"/>
      <c r="KGY13" s="46"/>
      <c r="KGZ13" s="46"/>
      <c r="KHA13" s="46"/>
      <c r="KHB13" s="46"/>
      <c r="KHC13" s="46"/>
      <c r="KHD13" s="46"/>
      <c r="KHE13" s="46"/>
      <c r="KHF13" s="46"/>
      <c r="KHG13" s="46"/>
      <c r="KHH13" s="46"/>
      <c r="KHI13" s="46"/>
      <c r="KHJ13" s="46"/>
      <c r="KHK13" s="46"/>
      <c r="KHL13" s="46"/>
      <c r="KHM13" s="46"/>
      <c r="KHN13" s="46"/>
      <c r="KHO13" s="46"/>
      <c r="KHP13" s="46"/>
      <c r="KHQ13" s="46"/>
      <c r="KHR13" s="46"/>
      <c r="KHS13" s="46"/>
      <c r="KHT13" s="46"/>
      <c r="KHU13" s="46"/>
      <c r="KHV13" s="46"/>
      <c r="KHW13" s="46"/>
      <c r="KHX13" s="46"/>
      <c r="KHY13" s="46"/>
      <c r="KHZ13" s="46"/>
      <c r="KIA13" s="46"/>
      <c r="KIB13" s="46"/>
      <c r="KIC13" s="46"/>
      <c r="KID13" s="46"/>
      <c r="KIE13" s="46"/>
      <c r="KIF13" s="46"/>
      <c r="KIG13" s="46"/>
      <c r="KIH13" s="46"/>
      <c r="KII13" s="46"/>
      <c r="KIJ13" s="46"/>
      <c r="KIK13" s="46"/>
      <c r="KIL13" s="46"/>
      <c r="KIM13" s="46"/>
      <c r="KIN13" s="46"/>
      <c r="KIO13" s="46"/>
      <c r="KIP13" s="46"/>
      <c r="KIQ13" s="46"/>
      <c r="KIR13" s="46"/>
      <c r="KIS13" s="46"/>
      <c r="KIT13" s="46"/>
      <c r="KIU13" s="46"/>
      <c r="KIV13" s="46"/>
      <c r="KIW13" s="46"/>
      <c r="KIX13" s="46"/>
      <c r="KIY13" s="46"/>
      <c r="KIZ13" s="46"/>
      <c r="KJA13" s="46"/>
      <c r="KJB13" s="46"/>
      <c r="KJC13" s="46"/>
      <c r="KJD13" s="46"/>
      <c r="KJE13" s="46"/>
      <c r="KJF13" s="46"/>
      <c r="KJG13" s="46"/>
      <c r="KJH13" s="46"/>
      <c r="KJI13" s="46"/>
      <c r="KJJ13" s="46"/>
      <c r="KJK13" s="46"/>
      <c r="KJL13" s="46"/>
      <c r="KJM13" s="46"/>
      <c r="KJN13" s="46"/>
      <c r="KJO13" s="46"/>
      <c r="KJP13" s="46"/>
      <c r="KJQ13" s="46"/>
      <c r="KJR13" s="46"/>
      <c r="KJS13" s="46"/>
      <c r="KJT13" s="46"/>
      <c r="KJU13" s="46"/>
      <c r="KJV13" s="46"/>
      <c r="KJW13" s="46"/>
      <c r="KJX13" s="46"/>
      <c r="KJY13" s="46"/>
      <c r="KJZ13" s="46"/>
      <c r="KKA13" s="46"/>
      <c r="KKB13" s="46"/>
      <c r="KKC13" s="46"/>
      <c r="KKD13" s="46"/>
      <c r="KKE13" s="46"/>
      <c r="KKF13" s="46"/>
      <c r="KKG13" s="46"/>
      <c r="KKH13" s="46"/>
      <c r="KKI13" s="46"/>
      <c r="KKJ13" s="46"/>
      <c r="KKK13" s="46"/>
      <c r="KKL13" s="46"/>
      <c r="KKM13" s="46"/>
      <c r="KKN13" s="46"/>
      <c r="KKO13" s="46"/>
      <c r="KKP13" s="46"/>
      <c r="KKQ13" s="46"/>
      <c r="KKR13" s="46"/>
      <c r="KKS13" s="46"/>
      <c r="KKT13" s="46"/>
      <c r="KKU13" s="46"/>
      <c r="KKV13" s="46"/>
      <c r="KKW13" s="46"/>
      <c r="KKX13" s="46"/>
      <c r="KKY13" s="46"/>
      <c r="KKZ13" s="46"/>
      <c r="KLA13" s="46"/>
      <c r="KLB13" s="46"/>
      <c r="KLC13" s="46"/>
      <c r="KLD13" s="46"/>
      <c r="KLE13" s="46"/>
      <c r="KLF13" s="46"/>
      <c r="KLG13" s="46"/>
      <c r="KLH13" s="46"/>
      <c r="KLI13" s="46"/>
      <c r="KLJ13" s="46"/>
      <c r="KLK13" s="46"/>
      <c r="KLL13" s="46"/>
      <c r="KLM13" s="46"/>
      <c r="KLN13" s="46"/>
      <c r="KLO13" s="46"/>
      <c r="KLP13" s="46"/>
      <c r="KLQ13" s="46"/>
      <c r="KLR13" s="46"/>
      <c r="KLS13" s="46"/>
      <c r="KLT13" s="46"/>
      <c r="KLU13" s="46"/>
      <c r="KLV13" s="46"/>
      <c r="KLW13" s="46"/>
      <c r="KLX13" s="46"/>
      <c r="KLY13" s="46"/>
      <c r="KLZ13" s="46"/>
      <c r="KMA13" s="46"/>
      <c r="KMB13" s="46"/>
      <c r="KMC13" s="46"/>
      <c r="KMD13" s="46"/>
      <c r="KME13" s="46"/>
      <c r="KMF13" s="46"/>
      <c r="KMG13" s="46"/>
      <c r="KMH13" s="46"/>
      <c r="KMI13" s="46"/>
      <c r="KMJ13" s="46"/>
      <c r="KMK13" s="46"/>
      <c r="KML13" s="46"/>
      <c r="KMM13" s="46"/>
      <c r="KMN13" s="46"/>
      <c r="KMO13" s="46"/>
      <c r="KMP13" s="46"/>
      <c r="KMQ13" s="46"/>
      <c r="KMR13" s="46"/>
      <c r="KMS13" s="46"/>
      <c r="KMT13" s="46"/>
      <c r="KMU13" s="46"/>
      <c r="KMV13" s="46"/>
      <c r="KMW13" s="46"/>
      <c r="KMX13" s="46"/>
      <c r="KMY13" s="46"/>
      <c r="KMZ13" s="46"/>
      <c r="KNA13" s="46"/>
      <c r="KNB13" s="46"/>
      <c r="KNC13" s="46"/>
      <c r="KND13" s="46"/>
      <c r="KNE13" s="46"/>
      <c r="KNF13" s="46"/>
      <c r="KNG13" s="46"/>
      <c r="KNH13" s="46"/>
      <c r="KNI13" s="46"/>
      <c r="KNJ13" s="46"/>
      <c r="KNK13" s="46"/>
      <c r="KNL13" s="46"/>
      <c r="KNM13" s="46"/>
      <c r="KNN13" s="46"/>
      <c r="KNO13" s="46"/>
      <c r="KNP13" s="46"/>
      <c r="KNQ13" s="46"/>
      <c r="KNR13" s="46"/>
      <c r="KNS13" s="46"/>
      <c r="KNT13" s="46"/>
      <c r="KNU13" s="46"/>
      <c r="KNV13" s="46"/>
      <c r="KNW13" s="46"/>
      <c r="KNX13" s="46"/>
      <c r="KNY13" s="46"/>
      <c r="KNZ13" s="46"/>
      <c r="KOA13" s="46"/>
      <c r="KOB13" s="46"/>
      <c r="KOC13" s="46"/>
      <c r="KOD13" s="46"/>
      <c r="KOE13" s="46"/>
      <c r="KOF13" s="46"/>
      <c r="KOG13" s="46"/>
      <c r="KOH13" s="46"/>
      <c r="KOI13" s="46"/>
      <c r="KOJ13" s="46"/>
      <c r="KOK13" s="46"/>
      <c r="KOL13" s="46"/>
      <c r="KOM13" s="46"/>
      <c r="KON13" s="46"/>
      <c r="KOO13" s="46"/>
      <c r="KOP13" s="46"/>
      <c r="KOQ13" s="46"/>
      <c r="KOR13" s="46"/>
      <c r="KOS13" s="46"/>
      <c r="KOT13" s="46"/>
      <c r="KOU13" s="46"/>
      <c r="KOV13" s="46"/>
      <c r="KOW13" s="46"/>
      <c r="KOX13" s="46"/>
      <c r="KOY13" s="46"/>
      <c r="KOZ13" s="46"/>
      <c r="KPA13" s="46"/>
      <c r="KPB13" s="46"/>
      <c r="KPC13" s="46"/>
      <c r="KPD13" s="46"/>
      <c r="KPE13" s="46"/>
      <c r="KPF13" s="46"/>
      <c r="KPG13" s="46"/>
      <c r="KPH13" s="46"/>
      <c r="KPI13" s="46"/>
      <c r="KPJ13" s="46"/>
      <c r="KPK13" s="46"/>
      <c r="KPL13" s="46"/>
      <c r="KPM13" s="46"/>
      <c r="KPN13" s="46"/>
      <c r="KPO13" s="46"/>
      <c r="KPP13" s="46"/>
      <c r="KPQ13" s="46"/>
      <c r="KPR13" s="46"/>
      <c r="KPS13" s="46"/>
      <c r="KPT13" s="46"/>
      <c r="KPU13" s="46"/>
      <c r="KPV13" s="46"/>
      <c r="KPW13" s="46"/>
      <c r="KPX13" s="46"/>
      <c r="KPY13" s="46"/>
      <c r="KPZ13" s="46"/>
      <c r="KQA13" s="46"/>
      <c r="KQB13" s="46"/>
      <c r="KQC13" s="46"/>
      <c r="KQD13" s="46"/>
      <c r="KQE13" s="46"/>
      <c r="KQF13" s="46"/>
      <c r="KQG13" s="46"/>
      <c r="KQH13" s="46"/>
      <c r="KQI13" s="46"/>
      <c r="KQJ13" s="46"/>
      <c r="KQK13" s="46"/>
      <c r="KQL13" s="46"/>
      <c r="KQM13" s="46"/>
      <c r="KQN13" s="46"/>
      <c r="KQO13" s="46"/>
      <c r="KQP13" s="46"/>
      <c r="KQQ13" s="46"/>
      <c r="KQR13" s="46"/>
      <c r="KQS13" s="46"/>
      <c r="KQT13" s="46"/>
      <c r="KQU13" s="46"/>
      <c r="KQV13" s="46"/>
      <c r="KQW13" s="46"/>
      <c r="KQX13" s="46"/>
      <c r="KQY13" s="46"/>
      <c r="KQZ13" s="46"/>
      <c r="KRA13" s="46"/>
      <c r="KRB13" s="46"/>
      <c r="KRC13" s="46"/>
      <c r="KRD13" s="46"/>
      <c r="KRE13" s="46"/>
      <c r="KRF13" s="46"/>
      <c r="KRG13" s="46"/>
      <c r="KRH13" s="46"/>
      <c r="KRI13" s="46"/>
      <c r="KRJ13" s="46"/>
      <c r="KRK13" s="46"/>
      <c r="KRL13" s="46"/>
      <c r="KRM13" s="46"/>
      <c r="KRN13" s="46"/>
      <c r="KRO13" s="46"/>
      <c r="KRP13" s="46"/>
      <c r="KRQ13" s="46"/>
      <c r="KRR13" s="46"/>
      <c r="KRS13" s="46"/>
      <c r="KRT13" s="46"/>
      <c r="KRU13" s="46"/>
      <c r="KRV13" s="46"/>
      <c r="KRW13" s="46"/>
      <c r="KRX13" s="46"/>
      <c r="KRY13" s="46"/>
      <c r="KRZ13" s="46"/>
      <c r="KSA13" s="46"/>
      <c r="KSB13" s="46"/>
      <c r="KSC13" s="46"/>
      <c r="KSD13" s="46"/>
      <c r="KSE13" s="46"/>
      <c r="KSF13" s="46"/>
      <c r="KSG13" s="46"/>
      <c r="KSH13" s="46"/>
      <c r="KSI13" s="46"/>
      <c r="KSJ13" s="46"/>
      <c r="KSK13" s="46"/>
      <c r="KSL13" s="46"/>
      <c r="KSM13" s="46"/>
      <c r="KSN13" s="46"/>
      <c r="KSO13" s="46"/>
      <c r="KSP13" s="46"/>
      <c r="KSQ13" s="46"/>
      <c r="KSR13" s="46"/>
      <c r="KSS13" s="46"/>
      <c r="KST13" s="46"/>
      <c r="KSU13" s="46"/>
      <c r="KSV13" s="46"/>
      <c r="KSW13" s="46"/>
      <c r="KSX13" s="46"/>
      <c r="KSY13" s="46"/>
      <c r="KSZ13" s="46"/>
      <c r="KTA13" s="46"/>
      <c r="KTB13" s="46"/>
      <c r="KTC13" s="46"/>
      <c r="KTD13" s="46"/>
      <c r="KTE13" s="46"/>
      <c r="KTF13" s="46"/>
      <c r="KTG13" s="46"/>
      <c r="KTH13" s="46"/>
      <c r="KTI13" s="46"/>
      <c r="KTJ13" s="46"/>
      <c r="KTK13" s="46"/>
      <c r="KTL13" s="46"/>
      <c r="KTM13" s="46"/>
      <c r="KTN13" s="46"/>
      <c r="KTO13" s="46"/>
      <c r="KTP13" s="46"/>
      <c r="KTQ13" s="46"/>
      <c r="KTR13" s="46"/>
      <c r="KTS13" s="46"/>
      <c r="KTT13" s="46"/>
      <c r="KTU13" s="46"/>
      <c r="KTV13" s="46"/>
      <c r="KTW13" s="46"/>
      <c r="KTX13" s="46"/>
      <c r="KTY13" s="46"/>
      <c r="KTZ13" s="46"/>
      <c r="KUA13" s="46"/>
      <c r="KUB13" s="46"/>
      <c r="KUC13" s="46"/>
      <c r="KUD13" s="46"/>
      <c r="KUE13" s="46"/>
      <c r="KUF13" s="46"/>
      <c r="KUG13" s="46"/>
      <c r="KUH13" s="46"/>
      <c r="KUI13" s="46"/>
      <c r="KUJ13" s="46"/>
      <c r="KUK13" s="46"/>
      <c r="KUL13" s="46"/>
      <c r="KUM13" s="46"/>
      <c r="KUN13" s="46"/>
      <c r="KUO13" s="46"/>
      <c r="KUP13" s="46"/>
      <c r="KUQ13" s="46"/>
      <c r="KUR13" s="46"/>
      <c r="KUS13" s="46"/>
      <c r="KUT13" s="46"/>
      <c r="KUU13" s="46"/>
      <c r="KUV13" s="46"/>
      <c r="KUW13" s="46"/>
      <c r="KUX13" s="46"/>
      <c r="KUY13" s="46"/>
      <c r="KUZ13" s="46"/>
      <c r="KVA13" s="46"/>
      <c r="KVB13" s="46"/>
      <c r="KVC13" s="46"/>
      <c r="KVD13" s="46"/>
      <c r="KVE13" s="46"/>
      <c r="KVF13" s="46"/>
      <c r="KVG13" s="46"/>
      <c r="KVH13" s="46"/>
      <c r="KVI13" s="46"/>
      <c r="KVJ13" s="46"/>
      <c r="KVK13" s="46"/>
      <c r="KVL13" s="46"/>
      <c r="KVM13" s="46"/>
      <c r="KVN13" s="46"/>
      <c r="KVO13" s="46"/>
      <c r="KVP13" s="46"/>
      <c r="KVQ13" s="46"/>
      <c r="KVR13" s="46"/>
      <c r="KVS13" s="46"/>
      <c r="KVT13" s="46"/>
      <c r="KVU13" s="46"/>
      <c r="KVV13" s="46"/>
      <c r="KVW13" s="46"/>
      <c r="KVX13" s="46"/>
      <c r="KVY13" s="46"/>
      <c r="KVZ13" s="46"/>
      <c r="KWA13" s="46"/>
      <c r="KWB13" s="46"/>
      <c r="KWC13" s="46"/>
      <c r="KWD13" s="46"/>
      <c r="KWE13" s="46"/>
      <c r="KWF13" s="46"/>
      <c r="KWG13" s="46"/>
      <c r="KWH13" s="46"/>
      <c r="KWI13" s="46"/>
      <c r="KWJ13" s="46"/>
      <c r="KWK13" s="46"/>
      <c r="KWL13" s="46"/>
      <c r="KWM13" s="46"/>
      <c r="KWN13" s="46"/>
      <c r="KWO13" s="46"/>
      <c r="KWP13" s="46"/>
      <c r="KWQ13" s="46"/>
      <c r="KWR13" s="46"/>
      <c r="KWS13" s="46"/>
      <c r="KWT13" s="46"/>
      <c r="KWU13" s="46"/>
      <c r="KWV13" s="46"/>
      <c r="KWW13" s="46"/>
      <c r="KWX13" s="46"/>
      <c r="KWY13" s="46"/>
      <c r="KWZ13" s="46"/>
      <c r="KXA13" s="46"/>
      <c r="KXB13" s="46"/>
      <c r="KXC13" s="46"/>
      <c r="KXD13" s="46"/>
      <c r="KXE13" s="46"/>
      <c r="KXF13" s="46"/>
      <c r="KXG13" s="46"/>
      <c r="KXH13" s="46"/>
      <c r="KXI13" s="46"/>
      <c r="KXJ13" s="46"/>
      <c r="KXK13" s="46"/>
      <c r="KXL13" s="46"/>
      <c r="KXM13" s="46"/>
      <c r="KXN13" s="46"/>
      <c r="KXO13" s="46"/>
      <c r="KXP13" s="46"/>
      <c r="KXQ13" s="46"/>
      <c r="KXR13" s="46"/>
      <c r="KXS13" s="46"/>
      <c r="KXT13" s="46"/>
      <c r="KXU13" s="46"/>
      <c r="KXV13" s="46"/>
      <c r="KXW13" s="46"/>
      <c r="KXX13" s="46"/>
      <c r="KXY13" s="46"/>
      <c r="KXZ13" s="46"/>
      <c r="KYA13" s="46"/>
      <c r="KYB13" s="46"/>
      <c r="KYC13" s="46"/>
      <c r="KYD13" s="46"/>
      <c r="KYE13" s="46"/>
      <c r="KYF13" s="46"/>
      <c r="KYG13" s="46"/>
      <c r="KYH13" s="46"/>
      <c r="KYI13" s="46"/>
      <c r="KYJ13" s="46"/>
      <c r="KYK13" s="46"/>
      <c r="KYL13" s="46"/>
      <c r="KYM13" s="46"/>
      <c r="KYN13" s="46"/>
      <c r="KYO13" s="46"/>
      <c r="KYP13" s="46"/>
      <c r="KYQ13" s="46"/>
      <c r="KYR13" s="46"/>
      <c r="KYS13" s="46"/>
      <c r="KYT13" s="46"/>
      <c r="KYU13" s="46"/>
      <c r="KYV13" s="46"/>
      <c r="KYW13" s="46"/>
      <c r="KYX13" s="46"/>
      <c r="KYY13" s="46"/>
      <c r="KYZ13" s="46"/>
      <c r="KZA13" s="46"/>
      <c r="KZB13" s="46"/>
      <c r="KZC13" s="46"/>
      <c r="KZD13" s="46"/>
      <c r="KZE13" s="46"/>
      <c r="KZF13" s="46"/>
      <c r="KZG13" s="46"/>
      <c r="KZH13" s="46"/>
      <c r="KZI13" s="46"/>
      <c r="KZJ13" s="46"/>
      <c r="KZK13" s="46"/>
      <c r="KZL13" s="46"/>
      <c r="KZM13" s="46"/>
      <c r="KZN13" s="46"/>
      <c r="KZO13" s="46"/>
      <c r="KZP13" s="46"/>
      <c r="KZQ13" s="46"/>
      <c r="KZR13" s="46"/>
      <c r="KZS13" s="46"/>
      <c r="KZT13" s="46"/>
      <c r="KZU13" s="46"/>
      <c r="KZV13" s="46"/>
      <c r="KZW13" s="46"/>
      <c r="KZX13" s="46"/>
      <c r="KZY13" s="46"/>
      <c r="KZZ13" s="46"/>
      <c r="LAA13" s="46"/>
      <c r="LAB13" s="46"/>
      <c r="LAC13" s="46"/>
      <c r="LAD13" s="46"/>
      <c r="LAE13" s="46"/>
      <c r="LAF13" s="46"/>
      <c r="LAG13" s="46"/>
      <c r="LAH13" s="46"/>
      <c r="LAI13" s="46"/>
      <c r="LAJ13" s="46"/>
      <c r="LAK13" s="46"/>
      <c r="LAL13" s="46"/>
      <c r="LAM13" s="46"/>
      <c r="LAN13" s="46"/>
      <c r="LAO13" s="46"/>
      <c r="LAP13" s="46"/>
      <c r="LAQ13" s="46"/>
      <c r="LAR13" s="46"/>
      <c r="LAS13" s="46"/>
      <c r="LAT13" s="46"/>
      <c r="LAU13" s="46"/>
      <c r="LAV13" s="46"/>
      <c r="LAW13" s="46"/>
      <c r="LAX13" s="46"/>
      <c r="LAY13" s="46"/>
      <c r="LAZ13" s="46"/>
      <c r="LBA13" s="46"/>
      <c r="LBB13" s="46"/>
      <c r="LBC13" s="46"/>
      <c r="LBD13" s="46"/>
      <c r="LBE13" s="46"/>
      <c r="LBF13" s="46"/>
      <c r="LBG13" s="46"/>
      <c r="LBH13" s="46"/>
      <c r="LBI13" s="46"/>
      <c r="LBJ13" s="46"/>
      <c r="LBK13" s="46"/>
      <c r="LBL13" s="46"/>
      <c r="LBM13" s="46"/>
      <c r="LBN13" s="46"/>
      <c r="LBO13" s="46"/>
      <c r="LBP13" s="46"/>
      <c r="LBQ13" s="46"/>
      <c r="LBR13" s="46"/>
      <c r="LBS13" s="46"/>
      <c r="LBT13" s="46"/>
      <c r="LBU13" s="46"/>
      <c r="LBV13" s="46"/>
      <c r="LBW13" s="46"/>
      <c r="LBX13" s="46"/>
      <c r="LBY13" s="46"/>
      <c r="LBZ13" s="46"/>
      <c r="LCA13" s="46"/>
      <c r="LCB13" s="46"/>
      <c r="LCC13" s="46"/>
      <c r="LCD13" s="46"/>
      <c r="LCE13" s="46"/>
      <c r="LCF13" s="46"/>
      <c r="LCG13" s="46"/>
      <c r="LCH13" s="46"/>
      <c r="LCI13" s="46"/>
      <c r="LCJ13" s="46"/>
      <c r="LCK13" s="46"/>
      <c r="LCL13" s="46"/>
      <c r="LCM13" s="46"/>
      <c r="LCN13" s="46"/>
      <c r="LCO13" s="46"/>
      <c r="LCP13" s="46"/>
      <c r="LCQ13" s="46"/>
      <c r="LCR13" s="46"/>
      <c r="LCS13" s="46"/>
      <c r="LCT13" s="46"/>
      <c r="LCU13" s="46"/>
      <c r="LCV13" s="46"/>
      <c r="LCW13" s="46"/>
      <c r="LCX13" s="46"/>
      <c r="LCY13" s="46"/>
      <c r="LCZ13" s="46"/>
      <c r="LDA13" s="46"/>
      <c r="LDB13" s="46"/>
      <c r="LDC13" s="46"/>
      <c r="LDD13" s="46"/>
      <c r="LDE13" s="46"/>
      <c r="LDF13" s="46"/>
      <c r="LDG13" s="46"/>
      <c r="LDH13" s="46"/>
      <c r="LDI13" s="46"/>
      <c r="LDJ13" s="46"/>
      <c r="LDK13" s="46"/>
      <c r="LDL13" s="46"/>
      <c r="LDM13" s="46"/>
      <c r="LDN13" s="46"/>
      <c r="LDO13" s="46"/>
      <c r="LDP13" s="46"/>
      <c r="LDQ13" s="46"/>
      <c r="LDR13" s="46"/>
      <c r="LDS13" s="46"/>
      <c r="LDT13" s="46"/>
      <c r="LDU13" s="46"/>
      <c r="LDV13" s="46"/>
      <c r="LDW13" s="46"/>
      <c r="LDX13" s="46"/>
      <c r="LDY13" s="46"/>
      <c r="LDZ13" s="46"/>
      <c r="LEA13" s="46"/>
      <c r="LEB13" s="46"/>
      <c r="LEC13" s="46"/>
      <c r="LED13" s="46"/>
      <c r="LEE13" s="46"/>
      <c r="LEF13" s="46"/>
      <c r="LEG13" s="46"/>
      <c r="LEH13" s="46"/>
      <c r="LEI13" s="46"/>
      <c r="LEJ13" s="46"/>
      <c r="LEK13" s="46"/>
      <c r="LEL13" s="46"/>
      <c r="LEM13" s="46"/>
      <c r="LEN13" s="46"/>
      <c r="LEO13" s="46"/>
      <c r="LEP13" s="46"/>
      <c r="LEQ13" s="46"/>
      <c r="LER13" s="46"/>
      <c r="LES13" s="46"/>
      <c r="LET13" s="46"/>
      <c r="LEU13" s="46"/>
      <c r="LEV13" s="46"/>
      <c r="LEW13" s="46"/>
      <c r="LEX13" s="46"/>
      <c r="LEY13" s="46"/>
      <c r="LEZ13" s="46"/>
      <c r="LFA13" s="46"/>
      <c r="LFB13" s="46"/>
      <c r="LFC13" s="46"/>
      <c r="LFD13" s="46"/>
      <c r="LFE13" s="46"/>
      <c r="LFF13" s="46"/>
      <c r="LFG13" s="46"/>
      <c r="LFH13" s="46"/>
      <c r="LFI13" s="46"/>
      <c r="LFJ13" s="46"/>
      <c r="LFK13" s="46"/>
      <c r="LFL13" s="46"/>
      <c r="LFM13" s="46"/>
      <c r="LFN13" s="46"/>
      <c r="LFO13" s="46"/>
      <c r="LFP13" s="46"/>
      <c r="LFQ13" s="46"/>
      <c r="LFR13" s="46"/>
      <c r="LFS13" s="46"/>
      <c r="LFT13" s="46"/>
      <c r="LFU13" s="46"/>
      <c r="LFV13" s="46"/>
      <c r="LFW13" s="46"/>
      <c r="LFX13" s="46"/>
      <c r="LFY13" s="46"/>
      <c r="LFZ13" s="46"/>
      <c r="LGA13" s="46"/>
      <c r="LGB13" s="46"/>
      <c r="LGC13" s="46"/>
      <c r="LGD13" s="46"/>
      <c r="LGE13" s="46"/>
      <c r="LGF13" s="46"/>
      <c r="LGG13" s="46"/>
      <c r="LGH13" s="46"/>
      <c r="LGI13" s="46"/>
      <c r="LGJ13" s="46"/>
      <c r="LGK13" s="46"/>
      <c r="LGL13" s="46"/>
      <c r="LGM13" s="46"/>
      <c r="LGN13" s="46"/>
      <c r="LGO13" s="46"/>
      <c r="LGP13" s="46"/>
      <c r="LGQ13" s="46"/>
      <c r="LGR13" s="46"/>
      <c r="LGS13" s="46"/>
      <c r="LGT13" s="46"/>
      <c r="LGU13" s="46"/>
      <c r="LGV13" s="46"/>
      <c r="LGW13" s="46"/>
      <c r="LGX13" s="46"/>
      <c r="LGY13" s="46"/>
      <c r="LGZ13" s="46"/>
      <c r="LHA13" s="46"/>
      <c r="LHB13" s="46"/>
      <c r="LHC13" s="46"/>
      <c r="LHD13" s="46"/>
      <c r="LHE13" s="46"/>
      <c r="LHF13" s="46"/>
      <c r="LHG13" s="46"/>
      <c r="LHH13" s="46"/>
      <c r="LHI13" s="46"/>
      <c r="LHJ13" s="46"/>
      <c r="LHK13" s="46"/>
      <c r="LHL13" s="46"/>
      <c r="LHM13" s="46"/>
      <c r="LHN13" s="46"/>
      <c r="LHO13" s="46"/>
      <c r="LHP13" s="46"/>
      <c r="LHQ13" s="46"/>
      <c r="LHR13" s="46"/>
      <c r="LHS13" s="46"/>
      <c r="LHT13" s="46"/>
      <c r="LHU13" s="46"/>
      <c r="LHV13" s="46"/>
      <c r="LHW13" s="46"/>
      <c r="LHX13" s="46"/>
      <c r="LHY13" s="46"/>
      <c r="LHZ13" s="46"/>
      <c r="LIA13" s="46"/>
      <c r="LIB13" s="46"/>
      <c r="LIC13" s="46"/>
      <c r="LID13" s="46"/>
      <c r="LIE13" s="46"/>
      <c r="LIF13" s="46"/>
      <c r="LIG13" s="46"/>
      <c r="LIH13" s="46"/>
      <c r="LII13" s="46"/>
      <c r="LIJ13" s="46"/>
      <c r="LIK13" s="46"/>
      <c r="LIL13" s="46"/>
      <c r="LIM13" s="46"/>
      <c r="LIN13" s="46"/>
      <c r="LIO13" s="46"/>
      <c r="LIP13" s="46"/>
      <c r="LIQ13" s="46"/>
      <c r="LIR13" s="46"/>
      <c r="LIS13" s="46"/>
      <c r="LIT13" s="46"/>
      <c r="LIU13" s="46"/>
      <c r="LIV13" s="46"/>
      <c r="LIW13" s="46"/>
      <c r="LIX13" s="46"/>
      <c r="LIY13" s="46"/>
      <c r="LIZ13" s="46"/>
      <c r="LJA13" s="46"/>
      <c r="LJB13" s="46"/>
      <c r="LJC13" s="46"/>
      <c r="LJD13" s="46"/>
      <c r="LJE13" s="46"/>
      <c r="LJF13" s="46"/>
      <c r="LJG13" s="46"/>
      <c r="LJH13" s="46"/>
      <c r="LJI13" s="46"/>
      <c r="LJJ13" s="46"/>
      <c r="LJK13" s="46"/>
      <c r="LJL13" s="46"/>
      <c r="LJM13" s="46"/>
      <c r="LJN13" s="46"/>
      <c r="LJO13" s="46"/>
      <c r="LJP13" s="46"/>
      <c r="LJQ13" s="46"/>
      <c r="LJR13" s="46"/>
      <c r="LJS13" s="46"/>
      <c r="LJT13" s="46"/>
      <c r="LJU13" s="46"/>
      <c r="LJV13" s="46"/>
      <c r="LJW13" s="46"/>
      <c r="LJX13" s="46"/>
      <c r="LJY13" s="46"/>
      <c r="LJZ13" s="46"/>
      <c r="LKA13" s="46"/>
      <c r="LKB13" s="46"/>
      <c r="LKC13" s="46"/>
      <c r="LKD13" s="46"/>
      <c r="LKE13" s="46"/>
      <c r="LKF13" s="46"/>
      <c r="LKG13" s="46"/>
      <c r="LKH13" s="46"/>
      <c r="LKI13" s="46"/>
      <c r="LKJ13" s="46"/>
      <c r="LKK13" s="46"/>
      <c r="LKL13" s="46"/>
      <c r="LKM13" s="46"/>
      <c r="LKN13" s="46"/>
      <c r="LKO13" s="46"/>
      <c r="LKP13" s="46"/>
      <c r="LKQ13" s="46"/>
      <c r="LKR13" s="46"/>
      <c r="LKS13" s="46"/>
      <c r="LKT13" s="46"/>
      <c r="LKU13" s="46"/>
      <c r="LKV13" s="46"/>
      <c r="LKW13" s="46"/>
      <c r="LKX13" s="46"/>
      <c r="LKY13" s="46"/>
      <c r="LKZ13" s="46"/>
      <c r="LLA13" s="46"/>
      <c r="LLB13" s="46"/>
      <c r="LLC13" s="46"/>
      <c r="LLD13" s="46"/>
      <c r="LLE13" s="46"/>
      <c r="LLF13" s="46"/>
      <c r="LLG13" s="46"/>
      <c r="LLH13" s="46"/>
      <c r="LLI13" s="46"/>
      <c r="LLJ13" s="46"/>
      <c r="LLK13" s="46"/>
      <c r="LLL13" s="46"/>
      <c r="LLM13" s="46"/>
      <c r="LLN13" s="46"/>
      <c r="LLO13" s="46"/>
      <c r="LLP13" s="46"/>
      <c r="LLQ13" s="46"/>
      <c r="LLR13" s="46"/>
      <c r="LLS13" s="46"/>
      <c r="LLT13" s="46"/>
      <c r="LLU13" s="46"/>
      <c r="LLV13" s="46"/>
      <c r="LLW13" s="46"/>
      <c r="LLX13" s="46"/>
      <c r="LLY13" s="46"/>
      <c r="LLZ13" s="46"/>
      <c r="LMA13" s="46"/>
      <c r="LMB13" s="46"/>
      <c r="LMC13" s="46"/>
      <c r="LMD13" s="46"/>
      <c r="LME13" s="46"/>
      <c r="LMF13" s="46"/>
      <c r="LMG13" s="46"/>
      <c r="LMH13" s="46"/>
      <c r="LMI13" s="46"/>
      <c r="LMJ13" s="46"/>
      <c r="LMK13" s="46"/>
      <c r="LML13" s="46"/>
      <c r="LMM13" s="46"/>
      <c r="LMN13" s="46"/>
      <c r="LMO13" s="46"/>
      <c r="LMP13" s="46"/>
      <c r="LMQ13" s="46"/>
      <c r="LMR13" s="46"/>
      <c r="LMS13" s="46"/>
      <c r="LMT13" s="46"/>
      <c r="LMU13" s="46"/>
      <c r="LMV13" s="46"/>
      <c r="LMW13" s="46"/>
      <c r="LMX13" s="46"/>
      <c r="LMY13" s="46"/>
      <c r="LMZ13" s="46"/>
      <c r="LNA13" s="46"/>
      <c r="LNB13" s="46"/>
      <c r="LNC13" s="46"/>
      <c r="LND13" s="46"/>
      <c r="LNE13" s="46"/>
      <c r="LNF13" s="46"/>
      <c r="LNG13" s="46"/>
      <c r="LNH13" s="46"/>
      <c r="LNI13" s="46"/>
      <c r="LNJ13" s="46"/>
      <c r="LNK13" s="46"/>
      <c r="LNL13" s="46"/>
      <c r="LNM13" s="46"/>
      <c r="LNN13" s="46"/>
      <c r="LNO13" s="46"/>
      <c r="LNP13" s="46"/>
      <c r="LNQ13" s="46"/>
      <c r="LNR13" s="46"/>
      <c r="LNS13" s="46"/>
      <c r="LNT13" s="46"/>
      <c r="LNU13" s="46"/>
      <c r="LNV13" s="46"/>
      <c r="LNW13" s="46"/>
      <c r="LNX13" s="46"/>
      <c r="LNY13" s="46"/>
      <c r="LNZ13" s="46"/>
      <c r="LOA13" s="46"/>
      <c r="LOB13" s="46"/>
      <c r="LOC13" s="46"/>
      <c r="LOD13" s="46"/>
      <c r="LOE13" s="46"/>
      <c r="LOF13" s="46"/>
      <c r="LOG13" s="46"/>
      <c r="LOH13" s="46"/>
      <c r="LOI13" s="46"/>
      <c r="LOJ13" s="46"/>
      <c r="LOK13" s="46"/>
      <c r="LOL13" s="46"/>
      <c r="LOM13" s="46"/>
      <c r="LON13" s="46"/>
      <c r="LOO13" s="46"/>
      <c r="LOP13" s="46"/>
      <c r="LOQ13" s="46"/>
      <c r="LOR13" s="46"/>
      <c r="LOS13" s="46"/>
      <c r="LOT13" s="46"/>
      <c r="LOU13" s="46"/>
      <c r="LOV13" s="46"/>
      <c r="LOW13" s="46"/>
      <c r="LOX13" s="46"/>
      <c r="LOY13" s="46"/>
      <c r="LOZ13" s="46"/>
      <c r="LPA13" s="46"/>
      <c r="LPB13" s="46"/>
      <c r="LPC13" s="46"/>
      <c r="LPD13" s="46"/>
      <c r="LPE13" s="46"/>
      <c r="LPF13" s="46"/>
      <c r="LPG13" s="46"/>
      <c r="LPH13" s="46"/>
      <c r="LPI13" s="46"/>
      <c r="LPJ13" s="46"/>
      <c r="LPK13" s="46"/>
      <c r="LPL13" s="46"/>
      <c r="LPM13" s="46"/>
      <c r="LPN13" s="46"/>
      <c r="LPO13" s="46"/>
      <c r="LPP13" s="46"/>
      <c r="LPQ13" s="46"/>
      <c r="LPR13" s="46"/>
      <c r="LPS13" s="46"/>
      <c r="LPT13" s="46"/>
      <c r="LPU13" s="46"/>
      <c r="LPV13" s="46"/>
      <c r="LPW13" s="46"/>
      <c r="LPX13" s="46"/>
      <c r="LPY13" s="46"/>
      <c r="LPZ13" s="46"/>
      <c r="LQA13" s="46"/>
      <c r="LQB13" s="46"/>
      <c r="LQC13" s="46"/>
      <c r="LQD13" s="46"/>
      <c r="LQE13" s="46"/>
      <c r="LQF13" s="46"/>
      <c r="LQG13" s="46"/>
      <c r="LQH13" s="46"/>
      <c r="LQI13" s="46"/>
      <c r="LQJ13" s="46"/>
      <c r="LQK13" s="46"/>
      <c r="LQL13" s="46"/>
      <c r="LQM13" s="46"/>
      <c r="LQN13" s="46"/>
      <c r="LQO13" s="46"/>
      <c r="LQP13" s="46"/>
      <c r="LQQ13" s="46"/>
      <c r="LQR13" s="46"/>
      <c r="LQS13" s="46"/>
      <c r="LQT13" s="46"/>
      <c r="LQU13" s="46"/>
      <c r="LQV13" s="46"/>
      <c r="LQW13" s="46"/>
      <c r="LQX13" s="46"/>
      <c r="LQY13" s="46"/>
      <c r="LQZ13" s="46"/>
      <c r="LRA13" s="46"/>
      <c r="LRB13" s="46"/>
      <c r="LRC13" s="46"/>
      <c r="LRD13" s="46"/>
      <c r="LRE13" s="46"/>
      <c r="LRF13" s="46"/>
      <c r="LRG13" s="46"/>
      <c r="LRH13" s="46"/>
      <c r="LRI13" s="46"/>
      <c r="LRJ13" s="46"/>
      <c r="LRK13" s="46"/>
      <c r="LRL13" s="46"/>
      <c r="LRM13" s="46"/>
      <c r="LRN13" s="46"/>
      <c r="LRO13" s="46"/>
      <c r="LRP13" s="46"/>
      <c r="LRQ13" s="46"/>
      <c r="LRR13" s="46"/>
      <c r="LRS13" s="46"/>
      <c r="LRT13" s="46"/>
      <c r="LRU13" s="46"/>
      <c r="LRV13" s="46"/>
      <c r="LRW13" s="46"/>
      <c r="LRX13" s="46"/>
      <c r="LRY13" s="46"/>
      <c r="LRZ13" s="46"/>
      <c r="LSA13" s="46"/>
      <c r="LSB13" s="46"/>
      <c r="LSC13" s="46"/>
      <c r="LSD13" s="46"/>
      <c r="LSE13" s="46"/>
      <c r="LSF13" s="46"/>
      <c r="LSG13" s="46"/>
      <c r="LSH13" s="46"/>
      <c r="LSI13" s="46"/>
      <c r="LSJ13" s="46"/>
      <c r="LSK13" s="46"/>
      <c r="LSL13" s="46"/>
      <c r="LSM13" s="46"/>
      <c r="LSN13" s="46"/>
      <c r="LSO13" s="46"/>
      <c r="LSP13" s="46"/>
      <c r="LSQ13" s="46"/>
      <c r="LSR13" s="46"/>
      <c r="LSS13" s="46"/>
      <c r="LST13" s="46"/>
      <c r="LSU13" s="46"/>
      <c r="LSV13" s="46"/>
      <c r="LSW13" s="46"/>
      <c r="LSX13" s="46"/>
      <c r="LSY13" s="46"/>
      <c r="LSZ13" s="46"/>
      <c r="LTA13" s="46"/>
      <c r="LTB13" s="46"/>
      <c r="LTC13" s="46"/>
      <c r="LTD13" s="46"/>
      <c r="LTE13" s="46"/>
      <c r="LTF13" s="46"/>
      <c r="LTG13" s="46"/>
      <c r="LTH13" s="46"/>
      <c r="LTI13" s="46"/>
      <c r="LTJ13" s="46"/>
      <c r="LTK13" s="46"/>
      <c r="LTL13" s="46"/>
      <c r="LTM13" s="46"/>
      <c r="LTN13" s="46"/>
      <c r="LTO13" s="46"/>
      <c r="LTP13" s="46"/>
      <c r="LTQ13" s="46"/>
      <c r="LTR13" s="46"/>
      <c r="LTS13" s="46"/>
      <c r="LTT13" s="46"/>
      <c r="LTU13" s="46"/>
      <c r="LTV13" s="46"/>
      <c r="LTW13" s="46"/>
      <c r="LTX13" s="46"/>
      <c r="LTY13" s="46"/>
      <c r="LTZ13" s="46"/>
      <c r="LUA13" s="46"/>
      <c r="LUB13" s="46"/>
      <c r="LUC13" s="46"/>
      <c r="LUD13" s="46"/>
      <c r="LUE13" s="46"/>
      <c r="LUF13" s="46"/>
      <c r="LUG13" s="46"/>
      <c r="LUH13" s="46"/>
      <c r="LUI13" s="46"/>
      <c r="LUJ13" s="46"/>
      <c r="LUK13" s="46"/>
      <c r="LUL13" s="46"/>
      <c r="LUM13" s="46"/>
      <c r="LUN13" s="46"/>
      <c r="LUO13" s="46"/>
      <c r="LUP13" s="46"/>
      <c r="LUQ13" s="46"/>
      <c r="LUR13" s="46"/>
      <c r="LUS13" s="46"/>
      <c r="LUT13" s="46"/>
      <c r="LUU13" s="46"/>
      <c r="LUV13" s="46"/>
      <c r="LUW13" s="46"/>
      <c r="LUX13" s="46"/>
      <c r="LUY13" s="46"/>
      <c r="LUZ13" s="46"/>
      <c r="LVA13" s="46"/>
      <c r="LVB13" s="46"/>
      <c r="LVC13" s="46"/>
      <c r="LVD13" s="46"/>
      <c r="LVE13" s="46"/>
      <c r="LVF13" s="46"/>
      <c r="LVG13" s="46"/>
      <c r="LVH13" s="46"/>
      <c r="LVI13" s="46"/>
      <c r="LVJ13" s="46"/>
      <c r="LVK13" s="46"/>
      <c r="LVL13" s="46"/>
      <c r="LVM13" s="46"/>
      <c r="LVN13" s="46"/>
      <c r="LVO13" s="46"/>
      <c r="LVP13" s="46"/>
      <c r="LVQ13" s="46"/>
      <c r="LVR13" s="46"/>
      <c r="LVS13" s="46"/>
      <c r="LVT13" s="46"/>
      <c r="LVU13" s="46"/>
      <c r="LVV13" s="46"/>
      <c r="LVW13" s="46"/>
      <c r="LVX13" s="46"/>
      <c r="LVY13" s="46"/>
      <c r="LVZ13" s="46"/>
      <c r="LWA13" s="46"/>
      <c r="LWB13" s="46"/>
      <c r="LWC13" s="46"/>
      <c r="LWD13" s="46"/>
      <c r="LWE13" s="46"/>
      <c r="LWF13" s="46"/>
      <c r="LWG13" s="46"/>
      <c r="LWH13" s="46"/>
      <c r="LWI13" s="46"/>
      <c r="LWJ13" s="46"/>
      <c r="LWK13" s="46"/>
      <c r="LWL13" s="46"/>
      <c r="LWM13" s="46"/>
      <c r="LWN13" s="46"/>
      <c r="LWO13" s="46"/>
      <c r="LWP13" s="46"/>
      <c r="LWQ13" s="46"/>
      <c r="LWR13" s="46"/>
      <c r="LWS13" s="46"/>
      <c r="LWT13" s="46"/>
      <c r="LWU13" s="46"/>
      <c r="LWV13" s="46"/>
      <c r="LWW13" s="46"/>
      <c r="LWX13" s="46"/>
      <c r="LWY13" s="46"/>
      <c r="LWZ13" s="46"/>
      <c r="LXA13" s="46"/>
      <c r="LXB13" s="46"/>
      <c r="LXC13" s="46"/>
      <c r="LXD13" s="46"/>
      <c r="LXE13" s="46"/>
      <c r="LXF13" s="46"/>
      <c r="LXG13" s="46"/>
      <c r="LXH13" s="46"/>
      <c r="LXI13" s="46"/>
      <c r="LXJ13" s="46"/>
      <c r="LXK13" s="46"/>
      <c r="LXL13" s="46"/>
      <c r="LXM13" s="46"/>
      <c r="LXN13" s="46"/>
      <c r="LXO13" s="46"/>
      <c r="LXP13" s="46"/>
      <c r="LXQ13" s="46"/>
      <c r="LXR13" s="46"/>
      <c r="LXS13" s="46"/>
      <c r="LXT13" s="46"/>
      <c r="LXU13" s="46"/>
      <c r="LXV13" s="46"/>
      <c r="LXW13" s="46"/>
      <c r="LXX13" s="46"/>
      <c r="LXY13" s="46"/>
      <c r="LXZ13" s="46"/>
      <c r="LYA13" s="46"/>
      <c r="LYB13" s="46"/>
      <c r="LYC13" s="46"/>
      <c r="LYD13" s="46"/>
      <c r="LYE13" s="46"/>
      <c r="LYF13" s="46"/>
      <c r="LYG13" s="46"/>
      <c r="LYH13" s="46"/>
      <c r="LYI13" s="46"/>
      <c r="LYJ13" s="46"/>
      <c r="LYK13" s="46"/>
      <c r="LYL13" s="46"/>
      <c r="LYM13" s="46"/>
      <c r="LYN13" s="46"/>
      <c r="LYO13" s="46"/>
      <c r="LYP13" s="46"/>
      <c r="LYQ13" s="46"/>
      <c r="LYR13" s="46"/>
      <c r="LYS13" s="46"/>
      <c r="LYT13" s="46"/>
      <c r="LYU13" s="46"/>
      <c r="LYV13" s="46"/>
      <c r="LYW13" s="46"/>
      <c r="LYX13" s="46"/>
      <c r="LYY13" s="46"/>
      <c r="LYZ13" s="46"/>
      <c r="LZA13" s="46"/>
      <c r="LZB13" s="46"/>
      <c r="LZC13" s="46"/>
      <c r="LZD13" s="46"/>
      <c r="LZE13" s="46"/>
      <c r="LZF13" s="46"/>
      <c r="LZG13" s="46"/>
      <c r="LZH13" s="46"/>
      <c r="LZI13" s="46"/>
      <c r="LZJ13" s="46"/>
      <c r="LZK13" s="46"/>
      <c r="LZL13" s="46"/>
      <c r="LZM13" s="46"/>
      <c r="LZN13" s="46"/>
      <c r="LZO13" s="46"/>
      <c r="LZP13" s="46"/>
      <c r="LZQ13" s="46"/>
      <c r="LZR13" s="46"/>
      <c r="LZS13" s="46"/>
      <c r="LZT13" s="46"/>
      <c r="LZU13" s="46"/>
      <c r="LZV13" s="46"/>
      <c r="LZW13" s="46"/>
      <c r="LZX13" s="46"/>
      <c r="LZY13" s="46"/>
      <c r="LZZ13" s="46"/>
      <c r="MAA13" s="46"/>
      <c r="MAB13" s="46"/>
      <c r="MAC13" s="46"/>
      <c r="MAD13" s="46"/>
      <c r="MAE13" s="46"/>
      <c r="MAF13" s="46"/>
      <c r="MAG13" s="46"/>
      <c r="MAH13" s="46"/>
      <c r="MAI13" s="46"/>
      <c r="MAJ13" s="46"/>
      <c r="MAK13" s="46"/>
      <c r="MAL13" s="46"/>
      <c r="MAM13" s="46"/>
      <c r="MAN13" s="46"/>
      <c r="MAO13" s="46"/>
      <c r="MAP13" s="46"/>
      <c r="MAQ13" s="46"/>
      <c r="MAR13" s="46"/>
      <c r="MAS13" s="46"/>
      <c r="MAT13" s="46"/>
      <c r="MAU13" s="46"/>
      <c r="MAV13" s="46"/>
      <c r="MAW13" s="46"/>
      <c r="MAX13" s="46"/>
      <c r="MAY13" s="46"/>
      <c r="MAZ13" s="46"/>
      <c r="MBA13" s="46"/>
      <c r="MBB13" s="46"/>
      <c r="MBC13" s="46"/>
      <c r="MBD13" s="46"/>
      <c r="MBE13" s="46"/>
      <c r="MBF13" s="46"/>
      <c r="MBG13" s="46"/>
      <c r="MBH13" s="46"/>
      <c r="MBI13" s="46"/>
      <c r="MBJ13" s="46"/>
      <c r="MBK13" s="46"/>
      <c r="MBL13" s="46"/>
      <c r="MBM13" s="46"/>
      <c r="MBN13" s="46"/>
      <c r="MBO13" s="46"/>
      <c r="MBP13" s="46"/>
      <c r="MBQ13" s="46"/>
      <c r="MBR13" s="46"/>
      <c r="MBS13" s="46"/>
      <c r="MBT13" s="46"/>
      <c r="MBU13" s="46"/>
      <c r="MBV13" s="46"/>
      <c r="MBW13" s="46"/>
      <c r="MBX13" s="46"/>
      <c r="MBY13" s="46"/>
      <c r="MBZ13" s="46"/>
      <c r="MCA13" s="46"/>
      <c r="MCB13" s="46"/>
      <c r="MCC13" s="46"/>
      <c r="MCD13" s="46"/>
      <c r="MCE13" s="46"/>
      <c r="MCF13" s="46"/>
      <c r="MCG13" s="46"/>
      <c r="MCH13" s="46"/>
      <c r="MCI13" s="46"/>
      <c r="MCJ13" s="46"/>
      <c r="MCK13" s="46"/>
      <c r="MCL13" s="46"/>
      <c r="MCM13" s="46"/>
      <c r="MCN13" s="46"/>
      <c r="MCO13" s="46"/>
      <c r="MCP13" s="46"/>
      <c r="MCQ13" s="46"/>
      <c r="MCR13" s="46"/>
      <c r="MCS13" s="46"/>
      <c r="MCT13" s="46"/>
      <c r="MCU13" s="46"/>
      <c r="MCV13" s="46"/>
      <c r="MCW13" s="46"/>
      <c r="MCX13" s="46"/>
      <c r="MCY13" s="46"/>
      <c r="MCZ13" s="46"/>
      <c r="MDA13" s="46"/>
      <c r="MDB13" s="46"/>
      <c r="MDC13" s="46"/>
      <c r="MDD13" s="46"/>
      <c r="MDE13" s="46"/>
      <c r="MDF13" s="46"/>
      <c r="MDG13" s="46"/>
      <c r="MDH13" s="46"/>
      <c r="MDI13" s="46"/>
      <c r="MDJ13" s="46"/>
      <c r="MDK13" s="46"/>
      <c r="MDL13" s="46"/>
      <c r="MDM13" s="46"/>
      <c r="MDN13" s="46"/>
      <c r="MDO13" s="46"/>
      <c r="MDP13" s="46"/>
      <c r="MDQ13" s="46"/>
      <c r="MDR13" s="46"/>
      <c r="MDS13" s="46"/>
      <c r="MDT13" s="46"/>
      <c r="MDU13" s="46"/>
      <c r="MDV13" s="46"/>
      <c r="MDW13" s="46"/>
      <c r="MDX13" s="46"/>
      <c r="MDY13" s="46"/>
      <c r="MDZ13" s="46"/>
      <c r="MEA13" s="46"/>
      <c r="MEB13" s="46"/>
      <c r="MEC13" s="46"/>
      <c r="MED13" s="46"/>
      <c r="MEE13" s="46"/>
      <c r="MEF13" s="46"/>
      <c r="MEG13" s="46"/>
      <c r="MEH13" s="46"/>
      <c r="MEI13" s="46"/>
      <c r="MEJ13" s="46"/>
      <c r="MEK13" s="46"/>
      <c r="MEL13" s="46"/>
      <c r="MEM13" s="46"/>
      <c r="MEN13" s="46"/>
      <c r="MEO13" s="46"/>
      <c r="MEP13" s="46"/>
      <c r="MEQ13" s="46"/>
      <c r="MER13" s="46"/>
      <c r="MES13" s="46"/>
      <c r="MET13" s="46"/>
      <c r="MEU13" s="46"/>
      <c r="MEV13" s="46"/>
      <c r="MEW13" s="46"/>
      <c r="MEX13" s="46"/>
      <c r="MEY13" s="46"/>
      <c r="MEZ13" s="46"/>
      <c r="MFA13" s="46"/>
      <c r="MFB13" s="46"/>
      <c r="MFC13" s="46"/>
      <c r="MFD13" s="46"/>
      <c r="MFE13" s="46"/>
      <c r="MFF13" s="46"/>
      <c r="MFG13" s="46"/>
      <c r="MFH13" s="46"/>
      <c r="MFI13" s="46"/>
      <c r="MFJ13" s="46"/>
      <c r="MFK13" s="46"/>
      <c r="MFL13" s="46"/>
      <c r="MFM13" s="46"/>
      <c r="MFN13" s="46"/>
      <c r="MFO13" s="46"/>
      <c r="MFP13" s="46"/>
      <c r="MFQ13" s="46"/>
      <c r="MFR13" s="46"/>
      <c r="MFS13" s="46"/>
      <c r="MFT13" s="46"/>
      <c r="MFU13" s="46"/>
      <c r="MFV13" s="46"/>
      <c r="MFW13" s="46"/>
      <c r="MFX13" s="46"/>
      <c r="MFY13" s="46"/>
      <c r="MFZ13" s="46"/>
      <c r="MGA13" s="46"/>
      <c r="MGB13" s="46"/>
      <c r="MGC13" s="46"/>
      <c r="MGD13" s="46"/>
      <c r="MGE13" s="46"/>
      <c r="MGF13" s="46"/>
      <c r="MGG13" s="46"/>
      <c r="MGH13" s="46"/>
      <c r="MGI13" s="46"/>
      <c r="MGJ13" s="46"/>
      <c r="MGK13" s="46"/>
      <c r="MGL13" s="46"/>
      <c r="MGM13" s="46"/>
      <c r="MGN13" s="46"/>
      <c r="MGO13" s="46"/>
      <c r="MGP13" s="46"/>
      <c r="MGQ13" s="46"/>
      <c r="MGR13" s="46"/>
      <c r="MGS13" s="46"/>
      <c r="MGT13" s="46"/>
      <c r="MGU13" s="46"/>
      <c r="MGV13" s="46"/>
      <c r="MGW13" s="46"/>
      <c r="MGX13" s="46"/>
      <c r="MGY13" s="46"/>
      <c r="MGZ13" s="46"/>
      <c r="MHA13" s="46"/>
      <c r="MHB13" s="46"/>
      <c r="MHC13" s="46"/>
      <c r="MHD13" s="46"/>
      <c r="MHE13" s="46"/>
      <c r="MHF13" s="46"/>
      <c r="MHG13" s="46"/>
      <c r="MHH13" s="46"/>
      <c r="MHI13" s="46"/>
      <c r="MHJ13" s="46"/>
      <c r="MHK13" s="46"/>
      <c r="MHL13" s="46"/>
      <c r="MHM13" s="46"/>
      <c r="MHN13" s="46"/>
      <c r="MHO13" s="46"/>
      <c r="MHP13" s="46"/>
      <c r="MHQ13" s="46"/>
      <c r="MHR13" s="46"/>
      <c r="MHS13" s="46"/>
      <c r="MHT13" s="46"/>
      <c r="MHU13" s="46"/>
      <c r="MHV13" s="46"/>
      <c r="MHW13" s="46"/>
      <c r="MHX13" s="46"/>
      <c r="MHY13" s="46"/>
      <c r="MHZ13" s="46"/>
      <c r="MIA13" s="46"/>
      <c r="MIB13" s="46"/>
      <c r="MIC13" s="46"/>
      <c r="MID13" s="46"/>
      <c r="MIE13" s="46"/>
      <c r="MIF13" s="46"/>
      <c r="MIG13" s="46"/>
      <c r="MIH13" s="46"/>
      <c r="MII13" s="46"/>
      <c r="MIJ13" s="46"/>
      <c r="MIK13" s="46"/>
      <c r="MIL13" s="46"/>
      <c r="MIM13" s="46"/>
      <c r="MIN13" s="46"/>
      <c r="MIO13" s="46"/>
      <c r="MIP13" s="46"/>
      <c r="MIQ13" s="46"/>
      <c r="MIR13" s="46"/>
      <c r="MIS13" s="46"/>
      <c r="MIT13" s="46"/>
      <c r="MIU13" s="46"/>
      <c r="MIV13" s="46"/>
      <c r="MIW13" s="46"/>
      <c r="MIX13" s="46"/>
      <c r="MIY13" s="46"/>
      <c r="MIZ13" s="46"/>
      <c r="MJA13" s="46"/>
      <c r="MJB13" s="46"/>
      <c r="MJC13" s="46"/>
      <c r="MJD13" s="46"/>
      <c r="MJE13" s="46"/>
      <c r="MJF13" s="46"/>
      <c r="MJG13" s="46"/>
      <c r="MJH13" s="46"/>
      <c r="MJI13" s="46"/>
      <c r="MJJ13" s="46"/>
      <c r="MJK13" s="46"/>
      <c r="MJL13" s="46"/>
      <c r="MJM13" s="46"/>
      <c r="MJN13" s="46"/>
      <c r="MJO13" s="46"/>
      <c r="MJP13" s="46"/>
      <c r="MJQ13" s="46"/>
      <c r="MJR13" s="46"/>
      <c r="MJS13" s="46"/>
      <c r="MJT13" s="46"/>
      <c r="MJU13" s="46"/>
      <c r="MJV13" s="46"/>
      <c r="MJW13" s="46"/>
      <c r="MJX13" s="46"/>
      <c r="MJY13" s="46"/>
      <c r="MJZ13" s="46"/>
      <c r="MKA13" s="46"/>
      <c r="MKB13" s="46"/>
      <c r="MKC13" s="46"/>
      <c r="MKD13" s="46"/>
      <c r="MKE13" s="46"/>
      <c r="MKF13" s="46"/>
      <c r="MKG13" s="46"/>
      <c r="MKH13" s="46"/>
      <c r="MKI13" s="46"/>
      <c r="MKJ13" s="46"/>
      <c r="MKK13" s="46"/>
      <c r="MKL13" s="46"/>
      <c r="MKM13" s="46"/>
      <c r="MKN13" s="46"/>
      <c r="MKO13" s="46"/>
      <c r="MKP13" s="46"/>
      <c r="MKQ13" s="46"/>
      <c r="MKR13" s="46"/>
      <c r="MKS13" s="46"/>
      <c r="MKT13" s="46"/>
      <c r="MKU13" s="46"/>
      <c r="MKV13" s="46"/>
      <c r="MKW13" s="46"/>
      <c r="MKX13" s="46"/>
      <c r="MKY13" s="46"/>
      <c r="MKZ13" s="46"/>
      <c r="MLA13" s="46"/>
      <c r="MLB13" s="46"/>
      <c r="MLC13" s="46"/>
      <c r="MLD13" s="46"/>
      <c r="MLE13" s="46"/>
      <c r="MLF13" s="46"/>
      <c r="MLG13" s="46"/>
      <c r="MLH13" s="46"/>
      <c r="MLI13" s="46"/>
      <c r="MLJ13" s="46"/>
      <c r="MLK13" s="46"/>
      <c r="MLL13" s="46"/>
      <c r="MLM13" s="46"/>
      <c r="MLN13" s="46"/>
      <c r="MLO13" s="46"/>
      <c r="MLP13" s="46"/>
      <c r="MLQ13" s="46"/>
      <c r="MLR13" s="46"/>
      <c r="MLS13" s="46"/>
      <c r="MLT13" s="46"/>
      <c r="MLU13" s="46"/>
      <c r="MLV13" s="46"/>
      <c r="MLW13" s="46"/>
      <c r="MLX13" s="46"/>
      <c r="MLY13" s="46"/>
      <c r="MLZ13" s="46"/>
      <c r="MMA13" s="46"/>
      <c r="MMB13" s="46"/>
      <c r="MMC13" s="46"/>
      <c r="MMD13" s="46"/>
      <c r="MME13" s="46"/>
      <c r="MMF13" s="46"/>
      <c r="MMG13" s="46"/>
      <c r="MMH13" s="46"/>
      <c r="MMI13" s="46"/>
      <c r="MMJ13" s="46"/>
      <c r="MMK13" s="46"/>
      <c r="MML13" s="46"/>
      <c r="MMM13" s="46"/>
      <c r="MMN13" s="46"/>
      <c r="MMO13" s="46"/>
      <c r="MMP13" s="46"/>
      <c r="MMQ13" s="46"/>
      <c r="MMR13" s="46"/>
      <c r="MMS13" s="46"/>
      <c r="MMT13" s="46"/>
      <c r="MMU13" s="46"/>
      <c r="MMV13" s="46"/>
      <c r="MMW13" s="46"/>
      <c r="MMX13" s="46"/>
      <c r="MMY13" s="46"/>
      <c r="MMZ13" s="46"/>
      <c r="MNA13" s="46"/>
      <c r="MNB13" s="46"/>
      <c r="MNC13" s="46"/>
      <c r="MND13" s="46"/>
      <c r="MNE13" s="46"/>
      <c r="MNF13" s="46"/>
      <c r="MNG13" s="46"/>
      <c r="MNH13" s="46"/>
      <c r="MNI13" s="46"/>
      <c r="MNJ13" s="46"/>
      <c r="MNK13" s="46"/>
      <c r="MNL13" s="46"/>
      <c r="MNM13" s="46"/>
      <c r="MNN13" s="46"/>
      <c r="MNO13" s="46"/>
      <c r="MNP13" s="46"/>
      <c r="MNQ13" s="46"/>
      <c r="MNR13" s="46"/>
      <c r="MNS13" s="46"/>
      <c r="MNT13" s="46"/>
      <c r="MNU13" s="46"/>
      <c r="MNV13" s="46"/>
      <c r="MNW13" s="46"/>
      <c r="MNX13" s="46"/>
      <c r="MNY13" s="46"/>
      <c r="MNZ13" s="46"/>
      <c r="MOA13" s="46"/>
      <c r="MOB13" s="46"/>
      <c r="MOC13" s="46"/>
      <c r="MOD13" s="46"/>
      <c r="MOE13" s="46"/>
      <c r="MOF13" s="46"/>
      <c r="MOG13" s="46"/>
      <c r="MOH13" s="46"/>
      <c r="MOI13" s="46"/>
      <c r="MOJ13" s="46"/>
      <c r="MOK13" s="46"/>
      <c r="MOL13" s="46"/>
      <c r="MOM13" s="46"/>
      <c r="MON13" s="46"/>
      <c r="MOO13" s="46"/>
      <c r="MOP13" s="46"/>
      <c r="MOQ13" s="46"/>
      <c r="MOR13" s="46"/>
      <c r="MOS13" s="46"/>
      <c r="MOT13" s="46"/>
      <c r="MOU13" s="46"/>
      <c r="MOV13" s="46"/>
      <c r="MOW13" s="46"/>
      <c r="MOX13" s="46"/>
      <c r="MOY13" s="46"/>
      <c r="MOZ13" s="46"/>
      <c r="MPA13" s="46"/>
      <c r="MPB13" s="46"/>
      <c r="MPC13" s="46"/>
      <c r="MPD13" s="46"/>
      <c r="MPE13" s="46"/>
      <c r="MPF13" s="46"/>
      <c r="MPG13" s="46"/>
      <c r="MPH13" s="46"/>
      <c r="MPI13" s="46"/>
      <c r="MPJ13" s="46"/>
      <c r="MPK13" s="46"/>
      <c r="MPL13" s="46"/>
      <c r="MPM13" s="46"/>
      <c r="MPN13" s="46"/>
      <c r="MPO13" s="46"/>
      <c r="MPP13" s="46"/>
      <c r="MPQ13" s="46"/>
      <c r="MPR13" s="46"/>
      <c r="MPS13" s="46"/>
      <c r="MPT13" s="46"/>
      <c r="MPU13" s="46"/>
      <c r="MPV13" s="46"/>
      <c r="MPW13" s="46"/>
      <c r="MPX13" s="46"/>
      <c r="MPY13" s="46"/>
      <c r="MPZ13" s="46"/>
      <c r="MQA13" s="46"/>
      <c r="MQB13" s="46"/>
      <c r="MQC13" s="46"/>
      <c r="MQD13" s="46"/>
      <c r="MQE13" s="46"/>
      <c r="MQF13" s="46"/>
      <c r="MQG13" s="46"/>
      <c r="MQH13" s="46"/>
      <c r="MQI13" s="46"/>
      <c r="MQJ13" s="46"/>
      <c r="MQK13" s="46"/>
      <c r="MQL13" s="46"/>
      <c r="MQM13" s="46"/>
      <c r="MQN13" s="46"/>
      <c r="MQO13" s="46"/>
      <c r="MQP13" s="46"/>
      <c r="MQQ13" s="46"/>
      <c r="MQR13" s="46"/>
      <c r="MQS13" s="46"/>
      <c r="MQT13" s="46"/>
      <c r="MQU13" s="46"/>
      <c r="MQV13" s="46"/>
      <c r="MQW13" s="46"/>
      <c r="MQX13" s="46"/>
      <c r="MQY13" s="46"/>
      <c r="MQZ13" s="46"/>
      <c r="MRA13" s="46"/>
      <c r="MRB13" s="46"/>
      <c r="MRC13" s="46"/>
      <c r="MRD13" s="46"/>
      <c r="MRE13" s="46"/>
      <c r="MRF13" s="46"/>
      <c r="MRG13" s="46"/>
      <c r="MRH13" s="46"/>
      <c r="MRI13" s="46"/>
      <c r="MRJ13" s="46"/>
      <c r="MRK13" s="46"/>
      <c r="MRL13" s="46"/>
      <c r="MRM13" s="46"/>
      <c r="MRN13" s="46"/>
      <c r="MRO13" s="46"/>
      <c r="MRP13" s="46"/>
      <c r="MRQ13" s="46"/>
      <c r="MRR13" s="46"/>
      <c r="MRS13" s="46"/>
      <c r="MRT13" s="46"/>
      <c r="MRU13" s="46"/>
      <c r="MRV13" s="46"/>
      <c r="MRW13" s="46"/>
      <c r="MRX13" s="46"/>
      <c r="MRY13" s="46"/>
      <c r="MRZ13" s="46"/>
      <c r="MSA13" s="46"/>
      <c r="MSB13" s="46"/>
      <c r="MSC13" s="46"/>
      <c r="MSD13" s="46"/>
      <c r="MSE13" s="46"/>
      <c r="MSF13" s="46"/>
      <c r="MSG13" s="46"/>
      <c r="MSH13" s="46"/>
      <c r="MSI13" s="46"/>
      <c r="MSJ13" s="46"/>
      <c r="MSK13" s="46"/>
      <c r="MSL13" s="46"/>
      <c r="MSM13" s="46"/>
      <c r="MSN13" s="46"/>
      <c r="MSO13" s="46"/>
      <c r="MSP13" s="46"/>
      <c r="MSQ13" s="46"/>
      <c r="MSR13" s="46"/>
      <c r="MSS13" s="46"/>
      <c r="MST13" s="46"/>
      <c r="MSU13" s="46"/>
      <c r="MSV13" s="46"/>
      <c r="MSW13" s="46"/>
      <c r="MSX13" s="46"/>
      <c r="MSY13" s="46"/>
      <c r="MSZ13" s="46"/>
      <c r="MTA13" s="46"/>
      <c r="MTB13" s="46"/>
      <c r="MTC13" s="46"/>
      <c r="MTD13" s="46"/>
      <c r="MTE13" s="46"/>
      <c r="MTF13" s="46"/>
      <c r="MTG13" s="46"/>
      <c r="MTH13" s="46"/>
      <c r="MTI13" s="46"/>
      <c r="MTJ13" s="46"/>
      <c r="MTK13" s="46"/>
      <c r="MTL13" s="46"/>
      <c r="MTM13" s="46"/>
      <c r="MTN13" s="46"/>
      <c r="MTO13" s="46"/>
      <c r="MTP13" s="46"/>
      <c r="MTQ13" s="46"/>
      <c r="MTR13" s="46"/>
      <c r="MTS13" s="46"/>
      <c r="MTT13" s="46"/>
      <c r="MTU13" s="46"/>
      <c r="MTV13" s="46"/>
      <c r="MTW13" s="46"/>
      <c r="MTX13" s="46"/>
      <c r="MTY13" s="46"/>
      <c r="MTZ13" s="46"/>
      <c r="MUA13" s="46"/>
      <c r="MUB13" s="46"/>
      <c r="MUC13" s="46"/>
      <c r="MUD13" s="46"/>
      <c r="MUE13" s="46"/>
      <c r="MUF13" s="46"/>
      <c r="MUG13" s="46"/>
      <c r="MUH13" s="46"/>
      <c r="MUI13" s="46"/>
      <c r="MUJ13" s="46"/>
      <c r="MUK13" s="46"/>
      <c r="MUL13" s="46"/>
      <c r="MUM13" s="46"/>
      <c r="MUN13" s="46"/>
      <c r="MUO13" s="46"/>
      <c r="MUP13" s="46"/>
      <c r="MUQ13" s="46"/>
      <c r="MUR13" s="46"/>
      <c r="MUS13" s="46"/>
      <c r="MUT13" s="46"/>
      <c r="MUU13" s="46"/>
      <c r="MUV13" s="46"/>
      <c r="MUW13" s="46"/>
      <c r="MUX13" s="46"/>
      <c r="MUY13" s="46"/>
      <c r="MUZ13" s="46"/>
      <c r="MVA13" s="46"/>
      <c r="MVB13" s="46"/>
      <c r="MVC13" s="46"/>
      <c r="MVD13" s="46"/>
      <c r="MVE13" s="46"/>
      <c r="MVF13" s="46"/>
      <c r="MVG13" s="46"/>
      <c r="MVH13" s="46"/>
      <c r="MVI13" s="46"/>
      <c r="MVJ13" s="46"/>
      <c r="MVK13" s="46"/>
      <c r="MVL13" s="46"/>
      <c r="MVM13" s="46"/>
      <c r="MVN13" s="46"/>
      <c r="MVO13" s="46"/>
      <c r="MVP13" s="46"/>
      <c r="MVQ13" s="46"/>
      <c r="MVR13" s="46"/>
      <c r="MVS13" s="46"/>
      <c r="MVT13" s="46"/>
      <c r="MVU13" s="46"/>
      <c r="MVV13" s="46"/>
      <c r="MVW13" s="46"/>
      <c r="MVX13" s="46"/>
      <c r="MVY13" s="46"/>
      <c r="MVZ13" s="46"/>
      <c r="MWA13" s="46"/>
      <c r="MWB13" s="46"/>
      <c r="MWC13" s="46"/>
      <c r="MWD13" s="46"/>
      <c r="MWE13" s="46"/>
      <c r="MWF13" s="46"/>
      <c r="MWG13" s="46"/>
      <c r="MWH13" s="46"/>
      <c r="MWI13" s="46"/>
      <c r="MWJ13" s="46"/>
      <c r="MWK13" s="46"/>
      <c r="MWL13" s="46"/>
      <c r="MWM13" s="46"/>
      <c r="MWN13" s="46"/>
      <c r="MWO13" s="46"/>
      <c r="MWP13" s="46"/>
      <c r="MWQ13" s="46"/>
      <c r="MWR13" s="46"/>
      <c r="MWS13" s="46"/>
      <c r="MWT13" s="46"/>
      <c r="MWU13" s="46"/>
      <c r="MWV13" s="46"/>
      <c r="MWW13" s="46"/>
      <c r="MWX13" s="46"/>
      <c r="MWY13" s="46"/>
      <c r="MWZ13" s="46"/>
      <c r="MXA13" s="46"/>
      <c r="MXB13" s="46"/>
      <c r="MXC13" s="46"/>
      <c r="MXD13" s="46"/>
      <c r="MXE13" s="46"/>
      <c r="MXF13" s="46"/>
      <c r="MXG13" s="46"/>
      <c r="MXH13" s="46"/>
      <c r="MXI13" s="46"/>
      <c r="MXJ13" s="46"/>
      <c r="MXK13" s="46"/>
      <c r="MXL13" s="46"/>
      <c r="MXM13" s="46"/>
      <c r="MXN13" s="46"/>
      <c r="MXO13" s="46"/>
      <c r="MXP13" s="46"/>
      <c r="MXQ13" s="46"/>
      <c r="MXR13" s="46"/>
      <c r="MXS13" s="46"/>
      <c r="MXT13" s="46"/>
      <c r="MXU13" s="46"/>
      <c r="MXV13" s="46"/>
      <c r="MXW13" s="46"/>
      <c r="MXX13" s="46"/>
      <c r="MXY13" s="46"/>
      <c r="MXZ13" s="46"/>
      <c r="MYA13" s="46"/>
      <c r="MYB13" s="46"/>
      <c r="MYC13" s="46"/>
      <c r="MYD13" s="46"/>
      <c r="MYE13" s="46"/>
      <c r="MYF13" s="46"/>
      <c r="MYG13" s="46"/>
      <c r="MYH13" s="46"/>
      <c r="MYI13" s="46"/>
      <c r="MYJ13" s="46"/>
      <c r="MYK13" s="46"/>
      <c r="MYL13" s="46"/>
      <c r="MYM13" s="46"/>
      <c r="MYN13" s="46"/>
      <c r="MYO13" s="46"/>
      <c r="MYP13" s="46"/>
      <c r="MYQ13" s="46"/>
      <c r="MYR13" s="46"/>
      <c r="MYS13" s="46"/>
      <c r="MYT13" s="46"/>
      <c r="MYU13" s="46"/>
      <c r="MYV13" s="46"/>
      <c r="MYW13" s="46"/>
      <c r="MYX13" s="46"/>
      <c r="MYY13" s="46"/>
      <c r="MYZ13" s="46"/>
      <c r="MZA13" s="46"/>
      <c r="MZB13" s="46"/>
      <c r="MZC13" s="46"/>
      <c r="MZD13" s="46"/>
      <c r="MZE13" s="46"/>
      <c r="MZF13" s="46"/>
      <c r="MZG13" s="46"/>
      <c r="MZH13" s="46"/>
      <c r="MZI13" s="46"/>
      <c r="MZJ13" s="46"/>
      <c r="MZK13" s="46"/>
      <c r="MZL13" s="46"/>
      <c r="MZM13" s="46"/>
      <c r="MZN13" s="46"/>
      <c r="MZO13" s="46"/>
      <c r="MZP13" s="46"/>
      <c r="MZQ13" s="46"/>
      <c r="MZR13" s="46"/>
      <c r="MZS13" s="46"/>
      <c r="MZT13" s="46"/>
      <c r="MZU13" s="46"/>
      <c r="MZV13" s="46"/>
      <c r="MZW13" s="46"/>
      <c r="MZX13" s="46"/>
      <c r="MZY13" s="46"/>
      <c r="MZZ13" s="46"/>
      <c r="NAA13" s="46"/>
      <c r="NAB13" s="46"/>
      <c r="NAC13" s="46"/>
      <c r="NAD13" s="46"/>
      <c r="NAE13" s="46"/>
      <c r="NAF13" s="46"/>
      <c r="NAG13" s="46"/>
      <c r="NAH13" s="46"/>
      <c r="NAI13" s="46"/>
      <c r="NAJ13" s="46"/>
      <c r="NAK13" s="46"/>
      <c r="NAL13" s="46"/>
      <c r="NAM13" s="46"/>
      <c r="NAN13" s="46"/>
      <c r="NAO13" s="46"/>
      <c r="NAP13" s="46"/>
      <c r="NAQ13" s="46"/>
      <c r="NAR13" s="46"/>
      <c r="NAS13" s="46"/>
      <c r="NAT13" s="46"/>
      <c r="NAU13" s="46"/>
      <c r="NAV13" s="46"/>
      <c r="NAW13" s="46"/>
      <c r="NAX13" s="46"/>
      <c r="NAY13" s="46"/>
      <c r="NAZ13" s="46"/>
      <c r="NBA13" s="46"/>
      <c r="NBB13" s="46"/>
      <c r="NBC13" s="46"/>
      <c r="NBD13" s="46"/>
      <c r="NBE13" s="46"/>
      <c r="NBF13" s="46"/>
      <c r="NBG13" s="46"/>
      <c r="NBH13" s="46"/>
      <c r="NBI13" s="46"/>
      <c r="NBJ13" s="46"/>
      <c r="NBK13" s="46"/>
      <c r="NBL13" s="46"/>
      <c r="NBM13" s="46"/>
      <c r="NBN13" s="46"/>
      <c r="NBO13" s="46"/>
      <c r="NBP13" s="46"/>
      <c r="NBQ13" s="46"/>
      <c r="NBR13" s="46"/>
      <c r="NBS13" s="46"/>
      <c r="NBT13" s="46"/>
      <c r="NBU13" s="46"/>
      <c r="NBV13" s="46"/>
      <c r="NBW13" s="46"/>
      <c r="NBX13" s="46"/>
      <c r="NBY13" s="46"/>
      <c r="NBZ13" s="46"/>
      <c r="NCA13" s="46"/>
      <c r="NCB13" s="46"/>
      <c r="NCC13" s="46"/>
      <c r="NCD13" s="46"/>
      <c r="NCE13" s="46"/>
      <c r="NCF13" s="46"/>
      <c r="NCG13" s="46"/>
      <c r="NCH13" s="46"/>
      <c r="NCI13" s="46"/>
      <c r="NCJ13" s="46"/>
      <c r="NCK13" s="46"/>
      <c r="NCL13" s="46"/>
      <c r="NCM13" s="46"/>
      <c r="NCN13" s="46"/>
      <c r="NCO13" s="46"/>
      <c r="NCP13" s="46"/>
      <c r="NCQ13" s="46"/>
      <c r="NCR13" s="46"/>
      <c r="NCS13" s="46"/>
      <c r="NCT13" s="46"/>
      <c r="NCU13" s="46"/>
      <c r="NCV13" s="46"/>
      <c r="NCW13" s="46"/>
      <c r="NCX13" s="46"/>
      <c r="NCY13" s="46"/>
      <c r="NCZ13" s="46"/>
      <c r="NDA13" s="46"/>
      <c r="NDB13" s="46"/>
      <c r="NDC13" s="46"/>
      <c r="NDD13" s="46"/>
      <c r="NDE13" s="46"/>
      <c r="NDF13" s="46"/>
      <c r="NDG13" s="46"/>
      <c r="NDH13" s="46"/>
      <c r="NDI13" s="46"/>
      <c r="NDJ13" s="46"/>
      <c r="NDK13" s="46"/>
      <c r="NDL13" s="46"/>
      <c r="NDM13" s="46"/>
      <c r="NDN13" s="46"/>
      <c r="NDO13" s="46"/>
      <c r="NDP13" s="46"/>
      <c r="NDQ13" s="46"/>
      <c r="NDR13" s="46"/>
      <c r="NDS13" s="46"/>
      <c r="NDT13" s="46"/>
      <c r="NDU13" s="46"/>
      <c r="NDV13" s="46"/>
      <c r="NDW13" s="46"/>
      <c r="NDX13" s="46"/>
      <c r="NDY13" s="46"/>
      <c r="NDZ13" s="46"/>
      <c r="NEA13" s="46"/>
      <c r="NEB13" s="46"/>
      <c r="NEC13" s="46"/>
      <c r="NED13" s="46"/>
      <c r="NEE13" s="46"/>
      <c r="NEF13" s="46"/>
      <c r="NEG13" s="46"/>
      <c r="NEH13" s="46"/>
      <c r="NEI13" s="46"/>
      <c r="NEJ13" s="46"/>
      <c r="NEK13" s="46"/>
      <c r="NEL13" s="46"/>
      <c r="NEM13" s="46"/>
      <c r="NEN13" s="46"/>
      <c r="NEO13" s="46"/>
      <c r="NEP13" s="46"/>
      <c r="NEQ13" s="46"/>
      <c r="NER13" s="46"/>
      <c r="NES13" s="46"/>
      <c r="NET13" s="46"/>
      <c r="NEU13" s="46"/>
      <c r="NEV13" s="46"/>
      <c r="NEW13" s="46"/>
      <c r="NEX13" s="46"/>
      <c r="NEY13" s="46"/>
      <c r="NEZ13" s="46"/>
      <c r="NFA13" s="46"/>
      <c r="NFB13" s="46"/>
      <c r="NFC13" s="46"/>
      <c r="NFD13" s="46"/>
      <c r="NFE13" s="46"/>
      <c r="NFF13" s="46"/>
      <c r="NFG13" s="46"/>
      <c r="NFH13" s="46"/>
      <c r="NFI13" s="46"/>
      <c r="NFJ13" s="46"/>
      <c r="NFK13" s="46"/>
      <c r="NFL13" s="46"/>
      <c r="NFM13" s="46"/>
      <c r="NFN13" s="46"/>
      <c r="NFO13" s="46"/>
      <c r="NFP13" s="46"/>
      <c r="NFQ13" s="46"/>
      <c r="NFR13" s="46"/>
      <c r="NFS13" s="46"/>
      <c r="NFT13" s="46"/>
      <c r="NFU13" s="46"/>
      <c r="NFV13" s="46"/>
      <c r="NFW13" s="46"/>
      <c r="NFX13" s="46"/>
      <c r="NFY13" s="46"/>
      <c r="NFZ13" s="46"/>
      <c r="NGA13" s="46"/>
      <c r="NGB13" s="46"/>
      <c r="NGC13" s="46"/>
      <c r="NGD13" s="46"/>
      <c r="NGE13" s="46"/>
      <c r="NGF13" s="46"/>
      <c r="NGG13" s="46"/>
      <c r="NGH13" s="46"/>
      <c r="NGI13" s="46"/>
      <c r="NGJ13" s="46"/>
      <c r="NGK13" s="46"/>
      <c r="NGL13" s="46"/>
      <c r="NGM13" s="46"/>
      <c r="NGN13" s="46"/>
      <c r="NGO13" s="46"/>
      <c r="NGP13" s="46"/>
      <c r="NGQ13" s="46"/>
      <c r="NGR13" s="46"/>
      <c r="NGS13" s="46"/>
      <c r="NGT13" s="46"/>
      <c r="NGU13" s="46"/>
      <c r="NGV13" s="46"/>
      <c r="NGW13" s="46"/>
      <c r="NGX13" s="46"/>
      <c r="NGY13" s="46"/>
      <c r="NGZ13" s="46"/>
      <c r="NHA13" s="46"/>
      <c r="NHB13" s="46"/>
      <c r="NHC13" s="46"/>
      <c r="NHD13" s="46"/>
      <c r="NHE13" s="46"/>
      <c r="NHF13" s="46"/>
      <c r="NHG13" s="46"/>
      <c r="NHH13" s="46"/>
      <c r="NHI13" s="46"/>
      <c r="NHJ13" s="46"/>
      <c r="NHK13" s="46"/>
      <c r="NHL13" s="46"/>
      <c r="NHM13" s="46"/>
      <c r="NHN13" s="46"/>
      <c r="NHO13" s="46"/>
      <c r="NHP13" s="46"/>
      <c r="NHQ13" s="46"/>
      <c r="NHR13" s="46"/>
      <c r="NHS13" s="46"/>
      <c r="NHT13" s="46"/>
      <c r="NHU13" s="46"/>
      <c r="NHV13" s="46"/>
      <c r="NHW13" s="46"/>
      <c r="NHX13" s="46"/>
      <c r="NHY13" s="46"/>
      <c r="NHZ13" s="46"/>
      <c r="NIA13" s="46"/>
      <c r="NIB13" s="46"/>
      <c r="NIC13" s="46"/>
      <c r="NID13" s="46"/>
      <c r="NIE13" s="46"/>
      <c r="NIF13" s="46"/>
      <c r="NIG13" s="46"/>
      <c r="NIH13" s="46"/>
      <c r="NII13" s="46"/>
      <c r="NIJ13" s="46"/>
      <c r="NIK13" s="46"/>
      <c r="NIL13" s="46"/>
      <c r="NIM13" s="46"/>
      <c r="NIN13" s="46"/>
      <c r="NIO13" s="46"/>
      <c r="NIP13" s="46"/>
      <c r="NIQ13" s="46"/>
      <c r="NIR13" s="46"/>
      <c r="NIS13" s="46"/>
      <c r="NIT13" s="46"/>
      <c r="NIU13" s="46"/>
      <c r="NIV13" s="46"/>
      <c r="NIW13" s="46"/>
      <c r="NIX13" s="46"/>
      <c r="NIY13" s="46"/>
      <c r="NIZ13" s="46"/>
      <c r="NJA13" s="46"/>
      <c r="NJB13" s="46"/>
      <c r="NJC13" s="46"/>
      <c r="NJD13" s="46"/>
      <c r="NJE13" s="46"/>
      <c r="NJF13" s="46"/>
      <c r="NJG13" s="46"/>
      <c r="NJH13" s="46"/>
      <c r="NJI13" s="46"/>
      <c r="NJJ13" s="46"/>
      <c r="NJK13" s="46"/>
      <c r="NJL13" s="46"/>
      <c r="NJM13" s="46"/>
      <c r="NJN13" s="46"/>
      <c r="NJO13" s="46"/>
      <c r="NJP13" s="46"/>
      <c r="NJQ13" s="46"/>
      <c r="NJR13" s="46"/>
      <c r="NJS13" s="46"/>
      <c r="NJT13" s="46"/>
      <c r="NJU13" s="46"/>
      <c r="NJV13" s="46"/>
      <c r="NJW13" s="46"/>
      <c r="NJX13" s="46"/>
      <c r="NJY13" s="46"/>
      <c r="NJZ13" s="46"/>
      <c r="NKA13" s="46"/>
      <c r="NKB13" s="46"/>
      <c r="NKC13" s="46"/>
      <c r="NKD13" s="46"/>
      <c r="NKE13" s="46"/>
      <c r="NKF13" s="46"/>
      <c r="NKG13" s="46"/>
      <c r="NKH13" s="46"/>
      <c r="NKI13" s="46"/>
      <c r="NKJ13" s="46"/>
      <c r="NKK13" s="46"/>
      <c r="NKL13" s="46"/>
      <c r="NKM13" s="46"/>
      <c r="NKN13" s="46"/>
      <c r="NKO13" s="46"/>
      <c r="NKP13" s="46"/>
      <c r="NKQ13" s="46"/>
      <c r="NKR13" s="46"/>
      <c r="NKS13" s="46"/>
      <c r="NKT13" s="46"/>
      <c r="NKU13" s="46"/>
      <c r="NKV13" s="46"/>
      <c r="NKW13" s="46"/>
      <c r="NKX13" s="46"/>
      <c r="NKY13" s="46"/>
      <c r="NKZ13" s="46"/>
      <c r="NLA13" s="46"/>
      <c r="NLB13" s="46"/>
      <c r="NLC13" s="46"/>
      <c r="NLD13" s="46"/>
      <c r="NLE13" s="46"/>
      <c r="NLF13" s="46"/>
      <c r="NLG13" s="46"/>
      <c r="NLH13" s="46"/>
      <c r="NLI13" s="46"/>
      <c r="NLJ13" s="46"/>
      <c r="NLK13" s="46"/>
      <c r="NLL13" s="46"/>
      <c r="NLM13" s="46"/>
      <c r="NLN13" s="46"/>
      <c r="NLO13" s="46"/>
      <c r="NLP13" s="46"/>
      <c r="NLQ13" s="46"/>
      <c r="NLR13" s="46"/>
      <c r="NLS13" s="46"/>
      <c r="NLT13" s="46"/>
      <c r="NLU13" s="46"/>
      <c r="NLV13" s="46"/>
      <c r="NLW13" s="46"/>
      <c r="NLX13" s="46"/>
      <c r="NLY13" s="46"/>
      <c r="NLZ13" s="46"/>
      <c r="NMA13" s="46"/>
      <c r="NMB13" s="46"/>
      <c r="NMC13" s="46"/>
      <c r="NMD13" s="46"/>
      <c r="NME13" s="46"/>
      <c r="NMF13" s="46"/>
      <c r="NMG13" s="46"/>
      <c r="NMH13" s="46"/>
      <c r="NMI13" s="46"/>
      <c r="NMJ13" s="46"/>
      <c r="NMK13" s="46"/>
      <c r="NML13" s="46"/>
      <c r="NMM13" s="46"/>
      <c r="NMN13" s="46"/>
      <c r="NMO13" s="46"/>
      <c r="NMP13" s="46"/>
      <c r="NMQ13" s="46"/>
      <c r="NMR13" s="46"/>
      <c r="NMS13" s="46"/>
      <c r="NMT13" s="46"/>
      <c r="NMU13" s="46"/>
      <c r="NMV13" s="46"/>
      <c r="NMW13" s="46"/>
      <c r="NMX13" s="46"/>
      <c r="NMY13" s="46"/>
      <c r="NMZ13" s="46"/>
      <c r="NNA13" s="46"/>
      <c r="NNB13" s="46"/>
      <c r="NNC13" s="46"/>
      <c r="NND13" s="46"/>
      <c r="NNE13" s="46"/>
      <c r="NNF13" s="46"/>
      <c r="NNG13" s="46"/>
      <c r="NNH13" s="46"/>
      <c r="NNI13" s="46"/>
      <c r="NNJ13" s="46"/>
      <c r="NNK13" s="46"/>
      <c r="NNL13" s="46"/>
      <c r="NNM13" s="46"/>
      <c r="NNN13" s="46"/>
      <c r="NNO13" s="46"/>
      <c r="NNP13" s="46"/>
      <c r="NNQ13" s="46"/>
      <c r="NNR13" s="46"/>
      <c r="NNS13" s="46"/>
      <c r="NNT13" s="46"/>
      <c r="NNU13" s="46"/>
      <c r="NNV13" s="46"/>
      <c r="NNW13" s="46"/>
      <c r="NNX13" s="46"/>
      <c r="NNY13" s="46"/>
      <c r="NNZ13" s="46"/>
      <c r="NOA13" s="46"/>
      <c r="NOB13" s="46"/>
      <c r="NOC13" s="46"/>
      <c r="NOD13" s="46"/>
      <c r="NOE13" s="46"/>
      <c r="NOF13" s="46"/>
      <c r="NOG13" s="46"/>
      <c r="NOH13" s="46"/>
      <c r="NOI13" s="46"/>
      <c r="NOJ13" s="46"/>
      <c r="NOK13" s="46"/>
      <c r="NOL13" s="46"/>
      <c r="NOM13" s="46"/>
      <c r="NON13" s="46"/>
      <c r="NOO13" s="46"/>
      <c r="NOP13" s="46"/>
      <c r="NOQ13" s="46"/>
      <c r="NOR13" s="46"/>
      <c r="NOS13" s="46"/>
      <c r="NOT13" s="46"/>
      <c r="NOU13" s="46"/>
      <c r="NOV13" s="46"/>
      <c r="NOW13" s="46"/>
      <c r="NOX13" s="46"/>
      <c r="NOY13" s="46"/>
      <c r="NOZ13" s="46"/>
      <c r="NPA13" s="46"/>
      <c r="NPB13" s="46"/>
      <c r="NPC13" s="46"/>
      <c r="NPD13" s="46"/>
      <c r="NPE13" s="46"/>
      <c r="NPF13" s="46"/>
      <c r="NPG13" s="46"/>
      <c r="NPH13" s="46"/>
      <c r="NPI13" s="46"/>
      <c r="NPJ13" s="46"/>
      <c r="NPK13" s="46"/>
      <c r="NPL13" s="46"/>
      <c r="NPM13" s="46"/>
      <c r="NPN13" s="46"/>
      <c r="NPO13" s="46"/>
      <c r="NPP13" s="46"/>
      <c r="NPQ13" s="46"/>
      <c r="NPR13" s="46"/>
      <c r="NPS13" s="46"/>
      <c r="NPT13" s="46"/>
      <c r="NPU13" s="46"/>
      <c r="NPV13" s="46"/>
      <c r="NPW13" s="46"/>
      <c r="NPX13" s="46"/>
      <c r="NPY13" s="46"/>
      <c r="NPZ13" s="46"/>
      <c r="NQA13" s="46"/>
      <c r="NQB13" s="46"/>
      <c r="NQC13" s="46"/>
      <c r="NQD13" s="46"/>
      <c r="NQE13" s="46"/>
      <c r="NQF13" s="46"/>
      <c r="NQG13" s="46"/>
      <c r="NQH13" s="46"/>
      <c r="NQI13" s="46"/>
      <c r="NQJ13" s="46"/>
      <c r="NQK13" s="46"/>
      <c r="NQL13" s="46"/>
      <c r="NQM13" s="46"/>
      <c r="NQN13" s="46"/>
      <c r="NQO13" s="46"/>
      <c r="NQP13" s="46"/>
      <c r="NQQ13" s="46"/>
      <c r="NQR13" s="46"/>
      <c r="NQS13" s="46"/>
      <c r="NQT13" s="46"/>
      <c r="NQU13" s="46"/>
      <c r="NQV13" s="46"/>
      <c r="NQW13" s="46"/>
      <c r="NQX13" s="46"/>
      <c r="NQY13" s="46"/>
      <c r="NQZ13" s="46"/>
      <c r="NRA13" s="46"/>
      <c r="NRB13" s="46"/>
      <c r="NRC13" s="46"/>
      <c r="NRD13" s="46"/>
      <c r="NRE13" s="46"/>
      <c r="NRF13" s="46"/>
      <c r="NRG13" s="46"/>
      <c r="NRH13" s="46"/>
      <c r="NRI13" s="46"/>
      <c r="NRJ13" s="46"/>
      <c r="NRK13" s="46"/>
      <c r="NRL13" s="46"/>
      <c r="NRM13" s="46"/>
      <c r="NRN13" s="46"/>
      <c r="NRO13" s="46"/>
      <c r="NRP13" s="46"/>
      <c r="NRQ13" s="46"/>
      <c r="NRR13" s="46"/>
      <c r="NRS13" s="46"/>
      <c r="NRT13" s="46"/>
      <c r="NRU13" s="46"/>
      <c r="NRV13" s="46"/>
      <c r="NRW13" s="46"/>
      <c r="NRX13" s="46"/>
      <c r="NRY13" s="46"/>
      <c r="NRZ13" s="46"/>
      <c r="NSA13" s="46"/>
      <c r="NSB13" s="46"/>
      <c r="NSC13" s="46"/>
      <c r="NSD13" s="46"/>
      <c r="NSE13" s="46"/>
      <c r="NSF13" s="46"/>
      <c r="NSG13" s="46"/>
      <c r="NSH13" s="46"/>
      <c r="NSI13" s="46"/>
      <c r="NSJ13" s="46"/>
      <c r="NSK13" s="46"/>
      <c r="NSL13" s="46"/>
      <c r="NSM13" s="46"/>
      <c r="NSN13" s="46"/>
      <c r="NSO13" s="46"/>
      <c r="NSP13" s="46"/>
      <c r="NSQ13" s="46"/>
      <c r="NSR13" s="46"/>
      <c r="NSS13" s="46"/>
      <c r="NST13" s="46"/>
      <c r="NSU13" s="46"/>
      <c r="NSV13" s="46"/>
      <c r="NSW13" s="46"/>
      <c r="NSX13" s="46"/>
      <c r="NSY13" s="46"/>
      <c r="NSZ13" s="46"/>
      <c r="NTA13" s="46"/>
      <c r="NTB13" s="46"/>
      <c r="NTC13" s="46"/>
      <c r="NTD13" s="46"/>
      <c r="NTE13" s="46"/>
      <c r="NTF13" s="46"/>
      <c r="NTG13" s="46"/>
      <c r="NTH13" s="46"/>
      <c r="NTI13" s="46"/>
      <c r="NTJ13" s="46"/>
      <c r="NTK13" s="46"/>
      <c r="NTL13" s="46"/>
      <c r="NTM13" s="46"/>
      <c r="NTN13" s="46"/>
      <c r="NTO13" s="46"/>
      <c r="NTP13" s="46"/>
      <c r="NTQ13" s="46"/>
      <c r="NTR13" s="46"/>
      <c r="NTS13" s="46"/>
      <c r="NTT13" s="46"/>
      <c r="NTU13" s="46"/>
      <c r="NTV13" s="46"/>
      <c r="NTW13" s="46"/>
      <c r="NTX13" s="46"/>
      <c r="NTY13" s="46"/>
      <c r="NTZ13" s="46"/>
      <c r="NUA13" s="46"/>
      <c r="NUB13" s="46"/>
      <c r="NUC13" s="46"/>
      <c r="NUD13" s="46"/>
      <c r="NUE13" s="46"/>
      <c r="NUF13" s="46"/>
      <c r="NUG13" s="46"/>
      <c r="NUH13" s="46"/>
      <c r="NUI13" s="46"/>
      <c r="NUJ13" s="46"/>
      <c r="NUK13" s="46"/>
      <c r="NUL13" s="46"/>
      <c r="NUM13" s="46"/>
      <c r="NUN13" s="46"/>
      <c r="NUO13" s="46"/>
      <c r="NUP13" s="46"/>
      <c r="NUQ13" s="46"/>
      <c r="NUR13" s="46"/>
      <c r="NUS13" s="46"/>
      <c r="NUT13" s="46"/>
      <c r="NUU13" s="46"/>
      <c r="NUV13" s="46"/>
      <c r="NUW13" s="46"/>
      <c r="NUX13" s="46"/>
      <c r="NUY13" s="46"/>
      <c r="NUZ13" s="46"/>
      <c r="NVA13" s="46"/>
      <c r="NVB13" s="46"/>
      <c r="NVC13" s="46"/>
      <c r="NVD13" s="46"/>
      <c r="NVE13" s="46"/>
      <c r="NVF13" s="46"/>
      <c r="NVG13" s="46"/>
      <c r="NVH13" s="46"/>
      <c r="NVI13" s="46"/>
      <c r="NVJ13" s="46"/>
      <c r="NVK13" s="46"/>
      <c r="NVL13" s="46"/>
      <c r="NVM13" s="46"/>
      <c r="NVN13" s="46"/>
      <c r="NVO13" s="46"/>
      <c r="NVP13" s="46"/>
      <c r="NVQ13" s="46"/>
      <c r="NVR13" s="46"/>
      <c r="NVS13" s="46"/>
      <c r="NVT13" s="46"/>
      <c r="NVU13" s="46"/>
      <c r="NVV13" s="46"/>
      <c r="NVW13" s="46"/>
      <c r="NVX13" s="46"/>
      <c r="NVY13" s="46"/>
      <c r="NVZ13" s="46"/>
      <c r="NWA13" s="46"/>
      <c r="NWB13" s="46"/>
      <c r="NWC13" s="46"/>
      <c r="NWD13" s="46"/>
      <c r="NWE13" s="46"/>
      <c r="NWF13" s="46"/>
      <c r="NWG13" s="46"/>
      <c r="NWH13" s="46"/>
      <c r="NWI13" s="46"/>
      <c r="NWJ13" s="46"/>
      <c r="NWK13" s="46"/>
      <c r="NWL13" s="46"/>
      <c r="NWM13" s="46"/>
      <c r="NWN13" s="46"/>
      <c r="NWO13" s="46"/>
      <c r="NWP13" s="46"/>
      <c r="NWQ13" s="46"/>
      <c r="NWR13" s="46"/>
      <c r="NWS13" s="46"/>
      <c r="NWT13" s="46"/>
      <c r="NWU13" s="46"/>
      <c r="NWV13" s="46"/>
      <c r="NWW13" s="46"/>
      <c r="NWX13" s="46"/>
      <c r="NWY13" s="46"/>
      <c r="NWZ13" s="46"/>
      <c r="NXA13" s="46"/>
      <c r="NXB13" s="46"/>
      <c r="NXC13" s="46"/>
      <c r="NXD13" s="46"/>
      <c r="NXE13" s="46"/>
      <c r="NXF13" s="46"/>
      <c r="NXG13" s="46"/>
      <c r="NXH13" s="46"/>
      <c r="NXI13" s="46"/>
      <c r="NXJ13" s="46"/>
      <c r="NXK13" s="46"/>
      <c r="NXL13" s="46"/>
      <c r="NXM13" s="46"/>
      <c r="NXN13" s="46"/>
      <c r="NXO13" s="46"/>
      <c r="NXP13" s="46"/>
      <c r="NXQ13" s="46"/>
      <c r="NXR13" s="46"/>
      <c r="NXS13" s="46"/>
      <c r="NXT13" s="46"/>
      <c r="NXU13" s="46"/>
      <c r="NXV13" s="46"/>
      <c r="NXW13" s="46"/>
      <c r="NXX13" s="46"/>
      <c r="NXY13" s="46"/>
      <c r="NXZ13" s="46"/>
      <c r="NYA13" s="46"/>
      <c r="NYB13" s="46"/>
      <c r="NYC13" s="46"/>
      <c r="NYD13" s="46"/>
      <c r="NYE13" s="46"/>
      <c r="NYF13" s="46"/>
      <c r="NYG13" s="46"/>
      <c r="NYH13" s="46"/>
      <c r="NYI13" s="46"/>
      <c r="NYJ13" s="46"/>
      <c r="NYK13" s="46"/>
      <c r="NYL13" s="46"/>
      <c r="NYM13" s="46"/>
      <c r="NYN13" s="46"/>
      <c r="NYO13" s="46"/>
      <c r="NYP13" s="46"/>
      <c r="NYQ13" s="46"/>
      <c r="NYR13" s="46"/>
      <c r="NYS13" s="46"/>
      <c r="NYT13" s="46"/>
      <c r="NYU13" s="46"/>
      <c r="NYV13" s="46"/>
      <c r="NYW13" s="46"/>
      <c r="NYX13" s="46"/>
      <c r="NYY13" s="46"/>
      <c r="NYZ13" s="46"/>
      <c r="NZA13" s="46"/>
      <c r="NZB13" s="46"/>
      <c r="NZC13" s="46"/>
      <c r="NZD13" s="46"/>
      <c r="NZE13" s="46"/>
      <c r="NZF13" s="46"/>
      <c r="NZG13" s="46"/>
      <c r="NZH13" s="46"/>
      <c r="NZI13" s="46"/>
      <c r="NZJ13" s="46"/>
      <c r="NZK13" s="46"/>
      <c r="NZL13" s="46"/>
      <c r="NZM13" s="46"/>
      <c r="NZN13" s="46"/>
      <c r="NZO13" s="46"/>
      <c r="NZP13" s="46"/>
      <c r="NZQ13" s="46"/>
      <c r="NZR13" s="46"/>
      <c r="NZS13" s="46"/>
      <c r="NZT13" s="46"/>
      <c r="NZU13" s="46"/>
      <c r="NZV13" s="46"/>
      <c r="NZW13" s="46"/>
      <c r="NZX13" s="46"/>
      <c r="NZY13" s="46"/>
      <c r="NZZ13" s="46"/>
      <c r="OAA13" s="46"/>
      <c r="OAB13" s="46"/>
      <c r="OAC13" s="46"/>
      <c r="OAD13" s="46"/>
      <c r="OAE13" s="46"/>
      <c r="OAF13" s="46"/>
      <c r="OAG13" s="46"/>
      <c r="OAH13" s="46"/>
      <c r="OAI13" s="46"/>
      <c r="OAJ13" s="46"/>
      <c r="OAK13" s="46"/>
      <c r="OAL13" s="46"/>
      <c r="OAM13" s="46"/>
      <c r="OAN13" s="46"/>
      <c r="OAO13" s="46"/>
      <c r="OAP13" s="46"/>
      <c r="OAQ13" s="46"/>
      <c r="OAR13" s="46"/>
      <c r="OAS13" s="46"/>
      <c r="OAT13" s="46"/>
      <c r="OAU13" s="46"/>
      <c r="OAV13" s="46"/>
      <c r="OAW13" s="46"/>
      <c r="OAX13" s="46"/>
      <c r="OAY13" s="46"/>
      <c r="OAZ13" s="46"/>
      <c r="OBA13" s="46"/>
      <c r="OBB13" s="46"/>
      <c r="OBC13" s="46"/>
      <c r="OBD13" s="46"/>
      <c r="OBE13" s="46"/>
      <c r="OBF13" s="46"/>
      <c r="OBG13" s="46"/>
      <c r="OBH13" s="46"/>
      <c r="OBI13" s="46"/>
      <c r="OBJ13" s="46"/>
      <c r="OBK13" s="46"/>
      <c r="OBL13" s="46"/>
      <c r="OBM13" s="46"/>
      <c r="OBN13" s="46"/>
      <c r="OBO13" s="46"/>
      <c r="OBP13" s="46"/>
      <c r="OBQ13" s="46"/>
      <c r="OBR13" s="46"/>
      <c r="OBS13" s="46"/>
      <c r="OBT13" s="46"/>
      <c r="OBU13" s="46"/>
      <c r="OBV13" s="46"/>
      <c r="OBW13" s="46"/>
      <c r="OBX13" s="46"/>
      <c r="OBY13" s="46"/>
      <c r="OBZ13" s="46"/>
      <c r="OCA13" s="46"/>
      <c r="OCB13" s="46"/>
      <c r="OCC13" s="46"/>
      <c r="OCD13" s="46"/>
      <c r="OCE13" s="46"/>
      <c r="OCF13" s="46"/>
      <c r="OCG13" s="46"/>
      <c r="OCH13" s="46"/>
      <c r="OCI13" s="46"/>
      <c r="OCJ13" s="46"/>
      <c r="OCK13" s="46"/>
      <c r="OCL13" s="46"/>
      <c r="OCM13" s="46"/>
      <c r="OCN13" s="46"/>
      <c r="OCO13" s="46"/>
      <c r="OCP13" s="46"/>
      <c r="OCQ13" s="46"/>
      <c r="OCR13" s="46"/>
      <c r="OCS13" s="46"/>
      <c r="OCT13" s="46"/>
      <c r="OCU13" s="46"/>
      <c r="OCV13" s="46"/>
      <c r="OCW13" s="46"/>
      <c r="OCX13" s="46"/>
      <c r="OCY13" s="46"/>
      <c r="OCZ13" s="46"/>
      <c r="ODA13" s="46"/>
      <c r="ODB13" s="46"/>
      <c r="ODC13" s="46"/>
      <c r="ODD13" s="46"/>
      <c r="ODE13" s="46"/>
      <c r="ODF13" s="46"/>
      <c r="ODG13" s="46"/>
      <c r="ODH13" s="46"/>
      <c r="ODI13" s="46"/>
      <c r="ODJ13" s="46"/>
      <c r="ODK13" s="46"/>
      <c r="ODL13" s="46"/>
      <c r="ODM13" s="46"/>
      <c r="ODN13" s="46"/>
      <c r="ODO13" s="46"/>
      <c r="ODP13" s="46"/>
      <c r="ODQ13" s="46"/>
      <c r="ODR13" s="46"/>
      <c r="ODS13" s="46"/>
      <c r="ODT13" s="46"/>
      <c r="ODU13" s="46"/>
      <c r="ODV13" s="46"/>
      <c r="ODW13" s="46"/>
      <c r="ODX13" s="46"/>
      <c r="ODY13" s="46"/>
      <c r="ODZ13" s="46"/>
      <c r="OEA13" s="46"/>
      <c r="OEB13" s="46"/>
      <c r="OEC13" s="46"/>
      <c r="OED13" s="46"/>
      <c r="OEE13" s="46"/>
      <c r="OEF13" s="46"/>
      <c r="OEG13" s="46"/>
      <c r="OEH13" s="46"/>
      <c r="OEI13" s="46"/>
      <c r="OEJ13" s="46"/>
      <c r="OEK13" s="46"/>
      <c r="OEL13" s="46"/>
      <c r="OEM13" s="46"/>
      <c r="OEN13" s="46"/>
      <c r="OEO13" s="46"/>
      <c r="OEP13" s="46"/>
      <c r="OEQ13" s="46"/>
      <c r="OER13" s="46"/>
      <c r="OES13" s="46"/>
      <c r="OET13" s="46"/>
      <c r="OEU13" s="46"/>
      <c r="OEV13" s="46"/>
      <c r="OEW13" s="46"/>
      <c r="OEX13" s="46"/>
      <c r="OEY13" s="46"/>
      <c r="OEZ13" s="46"/>
      <c r="OFA13" s="46"/>
      <c r="OFB13" s="46"/>
      <c r="OFC13" s="46"/>
      <c r="OFD13" s="46"/>
      <c r="OFE13" s="46"/>
      <c r="OFF13" s="46"/>
      <c r="OFG13" s="46"/>
      <c r="OFH13" s="46"/>
      <c r="OFI13" s="46"/>
      <c r="OFJ13" s="46"/>
      <c r="OFK13" s="46"/>
      <c r="OFL13" s="46"/>
      <c r="OFM13" s="46"/>
      <c r="OFN13" s="46"/>
      <c r="OFO13" s="46"/>
      <c r="OFP13" s="46"/>
      <c r="OFQ13" s="46"/>
      <c r="OFR13" s="46"/>
      <c r="OFS13" s="46"/>
      <c r="OFT13" s="46"/>
      <c r="OFU13" s="46"/>
      <c r="OFV13" s="46"/>
      <c r="OFW13" s="46"/>
      <c r="OFX13" s="46"/>
      <c r="OFY13" s="46"/>
      <c r="OFZ13" s="46"/>
      <c r="OGA13" s="46"/>
      <c r="OGB13" s="46"/>
      <c r="OGC13" s="46"/>
      <c r="OGD13" s="46"/>
      <c r="OGE13" s="46"/>
      <c r="OGF13" s="46"/>
      <c r="OGG13" s="46"/>
      <c r="OGH13" s="46"/>
      <c r="OGI13" s="46"/>
      <c r="OGJ13" s="46"/>
      <c r="OGK13" s="46"/>
      <c r="OGL13" s="46"/>
      <c r="OGM13" s="46"/>
      <c r="OGN13" s="46"/>
      <c r="OGO13" s="46"/>
      <c r="OGP13" s="46"/>
      <c r="OGQ13" s="46"/>
      <c r="OGR13" s="46"/>
      <c r="OGS13" s="46"/>
      <c r="OGT13" s="46"/>
      <c r="OGU13" s="46"/>
      <c r="OGV13" s="46"/>
      <c r="OGW13" s="46"/>
      <c r="OGX13" s="46"/>
      <c r="OGY13" s="46"/>
      <c r="OGZ13" s="46"/>
      <c r="OHA13" s="46"/>
      <c r="OHB13" s="46"/>
      <c r="OHC13" s="46"/>
      <c r="OHD13" s="46"/>
      <c r="OHE13" s="46"/>
      <c r="OHF13" s="46"/>
      <c r="OHG13" s="46"/>
      <c r="OHH13" s="46"/>
      <c r="OHI13" s="46"/>
      <c r="OHJ13" s="46"/>
      <c r="OHK13" s="46"/>
      <c r="OHL13" s="46"/>
      <c r="OHM13" s="46"/>
      <c r="OHN13" s="46"/>
      <c r="OHO13" s="46"/>
      <c r="OHP13" s="46"/>
      <c r="OHQ13" s="46"/>
      <c r="OHR13" s="46"/>
      <c r="OHS13" s="46"/>
      <c r="OHT13" s="46"/>
      <c r="OHU13" s="46"/>
      <c r="OHV13" s="46"/>
      <c r="OHW13" s="46"/>
      <c r="OHX13" s="46"/>
      <c r="OHY13" s="46"/>
      <c r="OHZ13" s="46"/>
      <c r="OIA13" s="46"/>
      <c r="OIB13" s="46"/>
      <c r="OIC13" s="46"/>
      <c r="OID13" s="46"/>
      <c r="OIE13" s="46"/>
      <c r="OIF13" s="46"/>
      <c r="OIG13" s="46"/>
      <c r="OIH13" s="46"/>
      <c r="OII13" s="46"/>
      <c r="OIJ13" s="46"/>
      <c r="OIK13" s="46"/>
      <c r="OIL13" s="46"/>
      <c r="OIM13" s="46"/>
      <c r="OIN13" s="46"/>
      <c r="OIO13" s="46"/>
      <c r="OIP13" s="46"/>
      <c r="OIQ13" s="46"/>
      <c r="OIR13" s="46"/>
      <c r="OIS13" s="46"/>
      <c r="OIT13" s="46"/>
      <c r="OIU13" s="46"/>
      <c r="OIV13" s="46"/>
      <c r="OIW13" s="46"/>
      <c r="OIX13" s="46"/>
      <c r="OIY13" s="46"/>
      <c r="OIZ13" s="46"/>
      <c r="OJA13" s="46"/>
      <c r="OJB13" s="46"/>
      <c r="OJC13" s="46"/>
      <c r="OJD13" s="46"/>
      <c r="OJE13" s="46"/>
      <c r="OJF13" s="46"/>
      <c r="OJG13" s="46"/>
      <c r="OJH13" s="46"/>
      <c r="OJI13" s="46"/>
      <c r="OJJ13" s="46"/>
      <c r="OJK13" s="46"/>
      <c r="OJL13" s="46"/>
      <c r="OJM13" s="46"/>
      <c r="OJN13" s="46"/>
      <c r="OJO13" s="46"/>
      <c r="OJP13" s="46"/>
      <c r="OJQ13" s="46"/>
      <c r="OJR13" s="46"/>
      <c r="OJS13" s="46"/>
      <c r="OJT13" s="46"/>
      <c r="OJU13" s="46"/>
      <c r="OJV13" s="46"/>
      <c r="OJW13" s="46"/>
      <c r="OJX13" s="46"/>
      <c r="OJY13" s="46"/>
      <c r="OJZ13" s="46"/>
      <c r="OKA13" s="46"/>
      <c r="OKB13" s="46"/>
      <c r="OKC13" s="46"/>
      <c r="OKD13" s="46"/>
      <c r="OKE13" s="46"/>
      <c r="OKF13" s="46"/>
      <c r="OKG13" s="46"/>
      <c r="OKH13" s="46"/>
      <c r="OKI13" s="46"/>
      <c r="OKJ13" s="46"/>
      <c r="OKK13" s="46"/>
      <c r="OKL13" s="46"/>
      <c r="OKM13" s="46"/>
      <c r="OKN13" s="46"/>
      <c r="OKO13" s="46"/>
      <c r="OKP13" s="46"/>
      <c r="OKQ13" s="46"/>
      <c r="OKR13" s="46"/>
      <c r="OKS13" s="46"/>
      <c r="OKT13" s="46"/>
      <c r="OKU13" s="46"/>
      <c r="OKV13" s="46"/>
      <c r="OKW13" s="46"/>
      <c r="OKX13" s="46"/>
      <c r="OKY13" s="46"/>
      <c r="OKZ13" s="46"/>
      <c r="OLA13" s="46"/>
      <c r="OLB13" s="46"/>
      <c r="OLC13" s="46"/>
      <c r="OLD13" s="46"/>
      <c r="OLE13" s="46"/>
      <c r="OLF13" s="46"/>
      <c r="OLG13" s="46"/>
      <c r="OLH13" s="46"/>
      <c r="OLI13" s="46"/>
      <c r="OLJ13" s="46"/>
      <c r="OLK13" s="46"/>
      <c r="OLL13" s="46"/>
      <c r="OLM13" s="46"/>
      <c r="OLN13" s="46"/>
      <c r="OLO13" s="46"/>
      <c r="OLP13" s="46"/>
      <c r="OLQ13" s="46"/>
      <c r="OLR13" s="46"/>
      <c r="OLS13" s="46"/>
      <c r="OLT13" s="46"/>
      <c r="OLU13" s="46"/>
      <c r="OLV13" s="46"/>
      <c r="OLW13" s="46"/>
      <c r="OLX13" s="46"/>
      <c r="OLY13" s="46"/>
      <c r="OLZ13" s="46"/>
      <c r="OMA13" s="46"/>
      <c r="OMB13" s="46"/>
      <c r="OMC13" s="46"/>
      <c r="OMD13" s="46"/>
      <c r="OME13" s="46"/>
      <c r="OMF13" s="46"/>
      <c r="OMG13" s="46"/>
      <c r="OMH13" s="46"/>
      <c r="OMI13" s="46"/>
      <c r="OMJ13" s="46"/>
      <c r="OMK13" s="46"/>
      <c r="OML13" s="46"/>
      <c r="OMM13" s="46"/>
      <c r="OMN13" s="46"/>
      <c r="OMO13" s="46"/>
      <c r="OMP13" s="46"/>
      <c r="OMQ13" s="46"/>
      <c r="OMR13" s="46"/>
      <c r="OMS13" s="46"/>
      <c r="OMT13" s="46"/>
      <c r="OMU13" s="46"/>
      <c r="OMV13" s="46"/>
      <c r="OMW13" s="46"/>
      <c r="OMX13" s="46"/>
      <c r="OMY13" s="46"/>
      <c r="OMZ13" s="46"/>
      <c r="ONA13" s="46"/>
      <c r="ONB13" s="46"/>
      <c r="ONC13" s="46"/>
      <c r="OND13" s="46"/>
      <c r="ONE13" s="46"/>
      <c r="ONF13" s="46"/>
      <c r="ONG13" s="46"/>
      <c r="ONH13" s="46"/>
      <c r="ONI13" s="46"/>
      <c r="ONJ13" s="46"/>
      <c r="ONK13" s="46"/>
      <c r="ONL13" s="46"/>
      <c r="ONM13" s="46"/>
      <c r="ONN13" s="46"/>
      <c r="ONO13" s="46"/>
      <c r="ONP13" s="46"/>
      <c r="ONQ13" s="46"/>
      <c r="ONR13" s="46"/>
      <c r="ONS13" s="46"/>
      <c r="ONT13" s="46"/>
      <c r="ONU13" s="46"/>
      <c r="ONV13" s="46"/>
      <c r="ONW13" s="46"/>
      <c r="ONX13" s="46"/>
      <c r="ONY13" s="46"/>
      <c r="ONZ13" s="46"/>
      <c r="OOA13" s="46"/>
      <c r="OOB13" s="46"/>
      <c r="OOC13" s="46"/>
      <c r="OOD13" s="46"/>
      <c r="OOE13" s="46"/>
      <c r="OOF13" s="46"/>
      <c r="OOG13" s="46"/>
      <c r="OOH13" s="46"/>
      <c r="OOI13" s="46"/>
      <c r="OOJ13" s="46"/>
      <c r="OOK13" s="46"/>
      <c r="OOL13" s="46"/>
      <c r="OOM13" s="46"/>
      <c r="OON13" s="46"/>
      <c r="OOO13" s="46"/>
      <c r="OOP13" s="46"/>
      <c r="OOQ13" s="46"/>
      <c r="OOR13" s="46"/>
      <c r="OOS13" s="46"/>
      <c r="OOT13" s="46"/>
      <c r="OOU13" s="46"/>
      <c r="OOV13" s="46"/>
      <c r="OOW13" s="46"/>
      <c r="OOX13" s="46"/>
      <c r="OOY13" s="46"/>
      <c r="OOZ13" s="46"/>
      <c r="OPA13" s="46"/>
      <c r="OPB13" s="46"/>
      <c r="OPC13" s="46"/>
      <c r="OPD13" s="46"/>
      <c r="OPE13" s="46"/>
      <c r="OPF13" s="46"/>
      <c r="OPG13" s="46"/>
      <c r="OPH13" s="46"/>
      <c r="OPI13" s="46"/>
      <c r="OPJ13" s="46"/>
      <c r="OPK13" s="46"/>
      <c r="OPL13" s="46"/>
      <c r="OPM13" s="46"/>
      <c r="OPN13" s="46"/>
      <c r="OPO13" s="46"/>
      <c r="OPP13" s="46"/>
      <c r="OPQ13" s="46"/>
      <c r="OPR13" s="46"/>
      <c r="OPS13" s="46"/>
      <c r="OPT13" s="46"/>
      <c r="OPU13" s="46"/>
      <c r="OPV13" s="46"/>
      <c r="OPW13" s="46"/>
      <c r="OPX13" s="46"/>
      <c r="OPY13" s="46"/>
      <c r="OPZ13" s="46"/>
      <c r="OQA13" s="46"/>
      <c r="OQB13" s="46"/>
      <c r="OQC13" s="46"/>
      <c r="OQD13" s="46"/>
      <c r="OQE13" s="46"/>
      <c r="OQF13" s="46"/>
      <c r="OQG13" s="46"/>
      <c r="OQH13" s="46"/>
      <c r="OQI13" s="46"/>
      <c r="OQJ13" s="46"/>
      <c r="OQK13" s="46"/>
      <c r="OQL13" s="46"/>
      <c r="OQM13" s="46"/>
      <c r="OQN13" s="46"/>
      <c r="OQO13" s="46"/>
      <c r="OQP13" s="46"/>
      <c r="OQQ13" s="46"/>
      <c r="OQR13" s="46"/>
      <c r="OQS13" s="46"/>
      <c r="OQT13" s="46"/>
      <c r="OQU13" s="46"/>
      <c r="OQV13" s="46"/>
      <c r="OQW13" s="46"/>
      <c r="OQX13" s="46"/>
      <c r="OQY13" s="46"/>
      <c r="OQZ13" s="46"/>
      <c r="ORA13" s="46"/>
      <c r="ORB13" s="46"/>
      <c r="ORC13" s="46"/>
      <c r="ORD13" s="46"/>
      <c r="ORE13" s="46"/>
      <c r="ORF13" s="46"/>
      <c r="ORG13" s="46"/>
      <c r="ORH13" s="46"/>
      <c r="ORI13" s="46"/>
      <c r="ORJ13" s="46"/>
      <c r="ORK13" s="46"/>
      <c r="ORL13" s="46"/>
      <c r="ORM13" s="46"/>
      <c r="ORN13" s="46"/>
      <c r="ORO13" s="46"/>
      <c r="ORP13" s="46"/>
      <c r="ORQ13" s="46"/>
      <c r="ORR13" s="46"/>
      <c r="ORS13" s="46"/>
      <c r="ORT13" s="46"/>
      <c r="ORU13" s="46"/>
      <c r="ORV13" s="46"/>
      <c r="ORW13" s="46"/>
      <c r="ORX13" s="46"/>
      <c r="ORY13" s="46"/>
      <c r="ORZ13" s="46"/>
      <c r="OSA13" s="46"/>
      <c r="OSB13" s="46"/>
      <c r="OSC13" s="46"/>
      <c r="OSD13" s="46"/>
      <c r="OSE13" s="46"/>
      <c r="OSF13" s="46"/>
      <c r="OSG13" s="46"/>
      <c r="OSH13" s="46"/>
      <c r="OSI13" s="46"/>
      <c r="OSJ13" s="46"/>
      <c r="OSK13" s="46"/>
      <c r="OSL13" s="46"/>
      <c r="OSM13" s="46"/>
      <c r="OSN13" s="46"/>
      <c r="OSO13" s="46"/>
      <c r="OSP13" s="46"/>
      <c r="OSQ13" s="46"/>
      <c r="OSR13" s="46"/>
      <c r="OSS13" s="46"/>
      <c r="OST13" s="46"/>
      <c r="OSU13" s="46"/>
      <c r="OSV13" s="46"/>
      <c r="OSW13" s="46"/>
      <c r="OSX13" s="46"/>
      <c r="OSY13" s="46"/>
      <c r="OSZ13" s="46"/>
      <c r="OTA13" s="46"/>
      <c r="OTB13" s="46"/>
      <c r="OTC13" s="46"/>
      <c r="OTD13" s="46"/>
      <c r="OTE13" s="46"/>
      <c r="OTF13" s="46"/>
      <c r="OTG13" s="46"/>
      <c r="OTH13" s="46"/>
      <c r="OTI13" s="46"/>
      <c r="OTJ13" s="46"/>
      <c r="OTK13" s="46"/>
      <c r="OTL13" s="46"/>
      <c r="OTM13" s="46"/>
      <c r="OTN13" s="46"/>
      <c r="OTO13" s="46"/>
      <c r="OTP13" s="46"/>
      <c r="OTQ13" s="46"/>
      <c r="OTR13" s="46"/>
      <c r="OTS13" s="46"/>
      <c r="OTT13" s="46"/>
      <c r="OTU13" s="46"/>
      <c r="OTV13" s="46"/>
      <c r="OTW13" s="46"/>
      <c r="OTX13" s="46"/>
      <c r="OTY13" s="46"/>
      <c r="OTZ13" s="46"/>
      <c r="OUA13" s="46"/>
      <c r="OUB13" s="46"/>
      <c r="OUC13" s="46"/>
      <c r="OUD13" s="46"/>
      <c r="OUE13" s="46"/>
      <c r="OUF13" s="46"/>
      <c r="OUG13" s="46"/>
      <c r="OUH13" s="46"/>
      <c r="OUI13" s="46"/>
      <c r="OUJ13" s="46"/>
      <c r="OUK13" s="46"/>
      <c r="OUL13" s="46"/>
      <c r="OUM13" s="46"/>
      <c r="OUN13" s="46"/>
      <c r="OUO13" s="46"/>
      <c r="OUP13" s="46"/>
      <c r="OUQ13" s="46"/>
      <c r="OUR13" s="46"/>
      <c r="OUS13" s="46"/>
      <c r="OUT13" s="46"/>
      <c r="OUU13" s="46"/>
      <c r="OUV13" s="46"/>
      <c r="OUW13" s="46"/>
      <c r="OUX13" s="46"/>
      <c r="OUY13" s="46"/>
      <c r="OUZ13" s="46"/>
      <c r="OVA13" s="46"/>
      <c r="OVB13" s="46"/>
      <c r="OVC13" s="46"/>
      <c r="OVD13" s="46"/>
      <c r="OVE13" s="46"/>
      <c r="OVF13" s="46"/>
      <c r="OVG13" s="46"/>
      <c r="OVH13" s="46"/>
      <c r="OVI13" s="46"/>
      <c r="OVJ13" s="46"/>
      <c r="OVK13" s="46"/>
      <c r="OVL13" s="46"/>
      <c r="OVM13" s="46"/>
      <c r="OVN13" s="46"/>
      <c r="OVO13" s="46"/>
      <c r="OVP13" s="46"/>
      <c r="OVQ13" s="46"/>
      <c r="OVR13" s="46"/>
      <c r="OVS13" s="46"/>
      <c r="OVT13" s="46"/>
      <c r="OVU13" s="46"/>
      <c r="OVV13" s="46"/>
      <c r="OVW13" s="46"/>
      <c r="OVX13" s="46"/>
      <c r="OVY13" s="46"/>
      <c r="OVZ13" s="46"/>
      <c r="OWA13" s="46"/>
      <c r="OWB13" s="46"/>
      <c r="OWC13" s="46"/>
      <c r="OWD13" s="46"/>
      <c r="OWE13" s="46"/>
      <c r="OWF13" s="46"/>
      <c r="OWG13" s="46"/>
      <c r="OWH13" s="46"/>
      <c r="OWI13" s="46"/>
      <c r="OWJ13" s="46"/>
      <c r="OWK13" s="46"/>
      <c r="OWL13" s="46"/>
      <c r="OWM13" s="46"/>
      <c r="OWN13" s="46"/>
      <c r="OWO13" s="46"/>
      <c r="OWP13" s="46"/>
      <c r="OWQ13" s="46"/>
      <c r="OWR13" s="46"/>
      <c r="OWS13" s="46"/>
      <c r="OWT13" s="46"/>
      <c r="OWU13" s="46"/>
      <c r="OWV13" s="46"/>
      <c r="OWW13" s="46"/>
      <c r="OWX13" s="46"/>
      <c r="OWY13" s="46"/>
      <c r="OWZ13" s="46"/>
      <c r="OXA13" s="46"/>
      <c r="OXB13" s="46"/>
      <c r="OXC13" s="46"/>
      <c r="OXD13" s="46"/>
      <c r="OXE13" s="46"/>
      <c r="OXF13" s="46"/>
      <c r="OXG13" s="46"/>
      <c r="OXH13" s="46"/>
      <c r="OXI13" s="46"/>
      <c r="OXJ13" s="46"/>
      <c r="OXK13" s="46"/>
      <c r="OXL13" s="46"/>
      <c r="OXM13" s="46"/>
      <c r="OXN13" s="46"/>
      <c r="OXO13" s="46"/>
      <c r="OXP13" s="46"/>
      <c r="OXQ13" s="46"/>
      <c r="OXR13" s="46"/>
      <c r="OXS13" s="46"/>
      <c r="OXT13" s="46"/>
      <c r="OXU13" s="46"/>
      <c r="OXV13" s="46"/>
      <c r="OXW13" s="46"/>
      <c r="OXX13" s="46"/>
      <c r="OXY13" s="46"/>
      <c r="OXZ13" s="46"/>
      <c r="OYA13" s="46"/>
      <c r="OYB13" s="46"/>
      <c r="OYC13" s="46"/>
      <c r="OYD13" s="46"/>
      <c r="OYE13" s="46"/>
      <c r="OYF13" s="46"/>
      <c r="OYG13" s="46"/>
      <c r="OYH13" s="46"/>
      <c r="OYI13" s="46"/>
      <c r="OYJ13" s="46"/>
      <c r="OYK13" s="46"/>
      <c r="OYL13" s="46"/>
      <c r="OYM13" s="46"/>
      <c r="OYN13" s="46"/>
      <c r="OYO13" s="46"/>
      <c r="OYP13" s="46"/>
      <c r="OYQ13" s="46"/>
      <c r="OYR13" s="46"/>
      <c r="OYS13" s="46"/>
      <c r="OYT13" s="46"/>
      <c r="OYU13" s="46"/>
      <c r="OYV13" s="46"/>
      <c r="OYW13" s="46"/>
      <c r="OYX13" s="46"/>
      <c r="OYY13" s="46"/>
      <c r="OYZ13" s="46"/>
      <c r="OZA13" s="46"/>
      <c r="OZB13" s="46"/>
      <c r="OZC13" s="46"/>
      <c r="OZD13" s="46"/>
      <c r="OZE13" s="46"/>
      <c r="OZF13" s="46"/>
      <c r="OZG13" s="46"/>
      <c r="OZH13" s="46"/>
      <c r="OZI13" s="46"/>
      <c r="OZJ13" s="46"/>
      <c r="OZK13" s="46"/>
      <c r="OZL13" s="46"/>
      <c r="OZM13" s="46"/>
      <c r="OZN13" s="46"/>
      <c r="OZO13" s="46"/>
      <c r="OZP13" s="46"/>
      <c r="OZQ13" s="46"/>
      <c r="OZR13" s="46"/>
      <c r="OZS13" s="46"/>
      <c r="OZT13" s="46"/>
      <c r="OZU13" s="46"/>
      <c r="OZV13" s="46"/>
      <c r="OZW13" s="46"/>
      <c r="OZX13" s="46"/>
      <c r="OZY13" s="46"/>
      <c r="OZZ13" s="46"/>
      <c r="PAA13" s="46"/>
      <c r="PAB13" s="46"/>
      <c r="PAC13" s="46"/>
      <c r="PAD13" s="46"/>
      <c r="PAE13" s="46"/>
      <c r="PAF13" s="46"/>
      <c r="PAG13" s="46"/>
      <c r="PAH13" s="46"/>
      <c r="PAI13" s="46"/>
      <c r="PAJ13" s="46"/>
      <c r="PAK13" s="46"/>
      <c r="PAL13" s="46"/>
      <c r="PAM13" s="46"/>
      <c r="PAN13" s="46"/>
      <c r="PAO13" s="46"/>
      <c r="PAP13" s="46"/>
      <c r="PAQ13" s="46"/>
      <c r="PAR13" s="46"/>
      <c r="PAS13" s="46"/>
      <c r="PAT13" s="46"/>
      <c r="PAU13" s="46"/>
      <c r="PAV13" s="46"/>
      <c r="PAW13" s="46"/>
      <c r="PAX13" s="46"/>
      <c r="PAY13" s="46"/>
      <c r="PAZ13" s="46"/>
      <c r="PBA13" s="46"/>
      <c r="PBB13" s="46"/>
      <c r="PBC13" s="46"/>
      <c r="PBD13" s="46"/>
      <c r="PBE13" s="46"/>
      <c r="PBF13" s="46"/>
      <c r="PBG13" s="46"/>
      <c r="PBH13" s="46"/>
      <c r="PBI13" s="46"/>
      <c r="PBJ13" s="46"/>
      <c r="PBK13" s="46"/>
      <c r="PBL13" s="46"/>
      <c r="PBM13" s="46"/>
      <c r="PBN13" s="46"/>
      <c r="PBO13" s="46"/>
      <c r="PBP13" s="46"/>
      <c r="PBQ13" s="46"/>
      <c r="PBR13" s="46"/>
      <c r="PBS13" s="46"/>
      <c r="PBT13" s="46"/>
      <c r="PBU13" s="46"/>
      <c r="PBV13" s="46"/>
      <c r="PBW13" s="46"/>
      <c r="PBX13" s="46"/>
      <c r="PBY13" s="46"/>
      <c r="PBZ13" s="46"/>
      <c r="PCA13" s="46"/>
      <c r="PCB13" s="46"/>
      <c r="PCC13" s="46"/>
      <c r="PCD13" s="46"/>
      <c r="PCE13" s="46"/>
      <c r="PCF13" s="46"/>
      <c r="PCG13" s="46"/>
      <c r="PCH13" s="46"/>
      <c r="PCI13" s="46"/>
      <c r="PCJ13" s="46"/>
      <c r="PCK13" s="46"/>
      <c r="PCL13" s="46"/>
      <c r="PCM13" s="46"/>
      <c r="PCN13" s="46"/>
      <c r="PCO13" s="46"/>
      <c r="PCP13" s="46"/>
      <c r="PCQ13" s="46"/>
      <c r="PCR13" s="46"/>
      <c r="PCS13" s="46"/>
      <c r="PCT13" s="46"/>
      <c r="PCU13" s="46"/>
      <c r="PCV13" s="46"/>
      <c r="PCW13" s="46"/>
      <c r="PCX13" s="46"/>
      <c r="PCY13" s="46"/>
      <c r="PCZ13" s="46"/>
      <c r="PDA13" s="46"/>
      <c r="PDB13" s="46"/>
      <c r="PDC13" s="46"/>
      <c r="PDD13" s="46"/>
      <c r="PDE13" s="46"/>
      <c r="PDF13" s="46"/>
      <c r="PDG13" s="46"/>
      <c r="PDH13" s="46"/>
      <c r="PDI13" s="46"/>
      <c r="PDJ13" s="46"/>
      <c r="PDK13" s="46"/>
      <c r="PDL13" s="46"/>
      <c r="PDM13" s="46"/>
      <c r="PDN13" s="46"/>
      <c r="PDO13" s="46"/>
      <c r="PDP13" s="46"/>
      <c r="PDQ13" s="46"/>
      <c r="PDR13" s="46"/>
      <c r="PDS13" s="46"/>
      <c r="PDT13" s="46"/>
      <c r="PDU13" s="46"/>
      <c r="PDV13" s="46"/>
      <c r="PDW13" s="46"/>
      <c r="PDX13" s="46"/>
      <c r="PDY13" s="46"/>
      <c r="PDZ13" s="46"/>
      <c r="PEA13" s="46"/>
      <c r="PEB13" s="46"/>
      <c r="PEC13" s="46"/>
      <c r="PED13" s="46"/>
      <c r="PEE13" s="46"/>
      <c r="PEF13" s="46"/>
      <c r="PEG13" s="46"/>
      <c r="PEH13" s="46"/>
      <c r="PEI13" s="46"/>
      <c r="PEJ13" s="46"/>
      <c r="PEK13" s="46"/>
      <c r="PEL13" s="46"/>
      <c r="PEM13" s="46"/>
      <c r="PEN13" s="46"/>
      <c r="PEO13" s="46"/>
      <c r="PEP13" s="46"/>
      <c r="PEQ13" s="46"/>
      <c r="PER13" s="46"/>
      <c r="PES13" s="46"/>
      <c r="PET13" s="46"/>
      <c r="PEU13" s="46"/>
      <c r="PEV13" s="46"/>
      <c r="PEW13" s="46"/>
      <c r="PEX13" s="46"/>
      <c r="PEY13" s="46"/>
      <c r="PEZ13" s="46"/>
      <c r="PFA13" s="46"/>
      <c r="PFB13" s="46"/>
      <c r="PFC13" s="46"/>
      <c r="PFD13" s="46"/>
      <c r="PFE13" s="46"/>
      <c r="PFF13" s="46"/>
      <c r="PFG13" s="46"/>
      <c r="PFH13" s="46"/>
      <c r="PFI13" s="46"/>
      <c r="PFJ13" s="46"/>
      <c r="PFK13" s="46"/>
      <c r="PFL13" s="46"/>
      <c r="PFM13" s="46"/>
      <c r="PFN13" s="46"/>
      <c r="PFO13" s="46"/>
      <c r="PFP13" s="46"/>
      <c r="PFQ13" s="46"/>
      <c r="PFR13" s="46"/>
      <c r="PFS13" s="46"/>
      <c r="PFT13" s="46"/>
      <c r="PFU13" s="46"/>
      <c r="PFV13" s="46"/>
      <c r="PFW13" s="46"/>
      <c r="PFX13" s="46"/>
      <c r="PFY13" s="46"/>
      <c r="PFZ13" s="46"/>
      <c r="PGA13" s="46"/>
      <c r="PGB13" s="46"/>
      <c r="PGC13" s="46"/>
      <c r="PGD13" s="46"/>
      <c r="PGE13" s="46"/>
      <c r="PGF13" s="46"/>
      <c r="PGG13" s="46"/>
      <c r="PGH13" s="46"/>
      <c r="PGI13" s="46"/>
      <c r="PGJ13" s="46"/>
      <c r="PGK13" s="46"/>
      <c r="PGL13" s="46"/>
      <c r="PGM13" s="46"/>
      <c r="PGN13" s="46"/>
      <c r="PGO13" s="46"/>
      <c r="PGP13" s="46"/>
      <c r="PGQ13" s="46"/>
      <c r="PGR13" s="46"/>
      <c r="PGS13" s="46"/>
      <c r="PGT13" s="46"/>
      <c r="PGU13" s="46"/>
      <c r="PGV13" s="46"/>
      <c r="PGW13" s="46"/>
      <c r="PGX13" s="46"/>
      <c r="PGY13" s="46"/>
      <c r="PGZ13" s="46"/>
      <c r="PHA13" s="46"/>
      <c r="PHB13" s="46"/>
      <c r="PHC13" s="46"/>
      <c r="PHD13" s="46"/>
      <c r="PHE13" s="46"/>
      <c r="PHF13" s="46"/>
      <c r="PHG13" s="46"/>
      <c r="PHH13" s="46"/>
      <c r="PHI13" s="46"/>
      <c r="PHJ13" s="46"/>
      <c r="PHK13" s="46"/>
      <c r="PHL13" s="46"/>
      <c r="PHM13" s="46"/>
      <c r="PHN13" s="46"/>
      <c r="PHO13" s="46"/>
      <c r="PHP13" s="46"/>
      <c r="PHQ13" s="46"/>
      <c r="PHR13" s="46"/>
      <c r="PHS13" s="46"/>
      <c r="PHT13" s="46"/>
      <c r="PHU13" s="46"/>
      <c r="PHV13" s="46"/>
      <c r="PHW13" s="46"/>
      <c r="PHX13" s="46"/>
      <c r="PHY13" s="46"/>
      <c r="PHZ13" s="46"/>
      <c r="PIA13" s="46"/>
      <c r="PIB13" s="46"/>
      <c r="PIC13" s="46"/>
      <c r="PID13" s="46"/>
      <c r="PIE13" s="46"/>
      <c r="PIF13" s="46"/>
      <c r="PIG13" s="46"/>
      <c r="PIH13" s="46"/>
      <c r="PII13" s="46"/>
      <c r="PIJ13" s="46"/>
      <c r="PIK13" s="46"/>
      <c r="PIL13" s="46"/>
      <c r="PIM13" s="46"/>
      <c r="PIN13" s="46"/>
      <c r="PIO13" s="46"/>
      <c r="PIP13" s="46"/>
      <c r="PIQ13" s="46"/>
      <c r="PIR13" s="46"/>
      <c r="PIS13" s="46"/>
      <c r="PIT13" s="46"/>
      <c r="PIU13" s="46"/>
      <c r="PIV13" s="46"/>
      <c r="PIW13" s="46"/>
      <c r="PIX13" s="46"/>
      <c r="PIY13" s="46"/>
      <c r="PIZ13" s="46"/>
      <c r="PJA13" s="46"/>
      <c r="PJB13" s="46"/>
      <c r="PJC13" s="46"/>
      <c r="PJD13" s="46"/>
      <c r="PJE13" s="46"/>
      <c r="PJF13" s="46"/>
      <c r="PJG13" s="46"/>
      <c r="PJH13" s="46"/>
      <c r="PJI13" s="46"/>
      <c r="PJJ13" s="46"/>
      <c r="PJK13" s="46"/>
      <c r="PJL13" s="46"/>
      <c r="PJM13" s="46"/>
      <c r="PJN13" s="46"/>
      <c r="PJO13" s="46"/>
      <c r="PJP13" s="46"/>
      <c r="PJQ13" s="46"/>
      <c r="PJR13" s="46"/>
      <c r="PJS13" s="46"/>
      <c r="PJT13" s="46"/>
      <c r="PJU13" s="46"/>
      <c r="PJV13" s="46"/>
      <c r="PJW13" s="46"/>
      <c r="PJX13" s="46"/>
      <c r="PJY13" s="46"/>
      <c r="PJZ13" s="46"/>
      <c r="PKA13" s="46"/>
      <c r="PKB13" s="46"/>
      <c r="PKC13" s="46"/>
      <c r="PKD13" s="46"/>
      <c r="PKE13" s="46"/>
      <c r="PKF13" s="46"/>
      <c r="PKG13" s="46"/>
      <c r="PKH13" s="46"/>
      <c r="PKI13" s="46"/>
      <c r="PKJ13" s="46"/>
      <c r="PKK13" s="46"/>
      <c r="PKL13" s="46"/>
      <c r="PKM13" s="46"/>
      <c r="PKN13" s="46"/>
      <c r="PKO13" s="46"/>
      <c r="PKP13" s="46"/>
      <c r="PKQ13" s="46"/>
      <c r="PKR13" s="46"/>
      <c r="PKS13" s="46"/>
      <c r="PKT13" s="46"/>
      <c r="PKU13" s="46"/>
      <c r="PKV13" s="46"/>
      <c r="PKW13" s="46"/>
      <c r="PKX13" s="46"/>
      <c r="PKY13" s="46"/>
      <c r="PKZ13" s="46"/>
      <c r="PLA13" s="46"/>
      <c r="PLB13" s="46"/>
      <c r="PLC13" s="46"/>
      <c r="PLD13" s="46"/>
      <c r="PLE13" s="46"/>
      <c r="PLF13" s="46"/>
      <c r="PLG13" s="46"/>
      <c r="PLH13" s="46"/>
      <c r="PLI13" s="46"/>
      <c r="PLJ13" s="46"/>
      <c r="PLK13" s="46"/>
      <c r="PLL13" s="46"/>
      <c r="PLM13" s="46"/>
      <c r="PLN13" s="46"/>
      <c r="PLO13" s="46"/>
      <c r="PLP13" s="46"/>
      <c r="PLQ13" s="46"/>
      <c r="PLR13" s="46"/>
      <c r="PLS13" s="46"/>
      <c r="PLT13" s="46"/>
      <c r="PLU13" s="46"/>
      <c r="PLV13" s="46"/>
      <c r="PLW13" s="46"/>
      <c r="PLX13" s="46"/>
      <c r="PLY13" s="46"/>
      <c r="PLZ13" s="46"/>
      <c r="PMA13" s="46"/>
      <c r="PMB13" s="46"/>
      <c r="PMC13" s="46"/>
      <c r="PMD13" s="46"/>
      <c r="PME13" s="46"/>
      <c r="PMF13" s="46"/>
      <c r="PMG13" s="46"/>
      <c r="PMH13" s="46"/>
      <c r="PMI13" s="46"/>
      <c r="PMJ13" s="46"/>
      <c r="PMK13" s="46"/>
      <c r="PML13" s="46"/>
      <c r="PMM13" s="46"/>
      <c r="PMN13" s="46"/>
      <c r="PMO13" s="46"/>
      <c r="PMP13" s="46"/>
      <c r="PMQ13" s="46"/>
      <c r="PMR13" s="46"/>
      <c r="PMS13" s="46"/>
      <c r="PMT13" s="46"/>
      <c r="PMU13" s="46"/>
      <c r="PMV13" s="46"/>
      <c r="PMW13" s="46"/>
      <c r="PMX13" s="46"/>
      <c r="PMY13" s="46"/>
      <c r="PMZ13" s="46"/>
      <c r="PNA13" s="46"/>
      <c r="PNB13" s="46"/>
      <c r="PNC13" s="46"/>
      <c r="PND13" s="46"/>
      <c r="PNE13" s="46"/>
      <c r="PNF13" s="46"/>
      <c r="PNG13" s="46"/>
      <c r="PNH13" s="46"/>
      <c r="PNI13" s="46"/>
      <c r="PNJ13" s="46"/>
      <c r="PNK13" s="46"/>
      <c r="PNL13" s="46"/>
      <c r="PNM13" s="46"/>
      <c r="PNN13" s="46"/>
      <c r="PNO13" s="46"/>
      <c r="PNP13" s="46"/>
      <c r="PNQ13" s="46"/>
      <c r="PNR13" s="46"/>
      <c r="PNS13" s="46"/>
      <c r="PNT13" s="46"/>
      <c r="PNU13" s="46"/>
      <c r="PNV13" s="46"/>
      <c r="PNW13" s="46"/>
      <c r="PNX13" s="46"/>
      <c r="PNY13" s="46"/>
      <c r="PNZ13" s="46"/>
      <c r="POA13" s="46"/>
      <c r="POB13" s="46"/>
      <c r="POC13" s="46"/>
      <c r="POD13" s="46"/>
      <c r="POE13" s="46"/>
      <c r="POF13" s="46"/>
      <c r="POG13" s="46"/>
      <c r="POH13" s="46"/>
      <c r="POI13" s="46"/>
      <c r="POJ13" s="46"/>
      <c r="POK13" s="46"/>
      <c r="POL13" s="46"/>
      <c r="POM13" s="46"/>
      <c r="PON13" s="46"/>
      <c r="POO13" s="46"/>
      <c r="POP13" s="46"/>
      <c r="POQ13" s="46"/>
      <c r="POR13" s="46"/>
      <c r="POS13" s="46"/>
      <c r="POT13" s="46"/>
      <c r="POU13" s="46"/>
      <c r="POV13" s="46"/>
      <c r="POW13" s="46"/>
      <c r="POX13" s="46"/>
      <c r="POY13" s="46"/>
      <c r="POZ13" s="46"/>
      <c r="PPA13" s="46"/>
      <c r="PPB13" s="46"/>
      <c r="PPC13" s="46"/>
      <c r="PPD13" s="46"/>
      <c r="PPE13" s="46"/>
      <c r="PPF13" s="46"/>
      <c r="PPG13" s="46"/>
      <c r="PPH13" s="46"/>
      <c r="PPI13" s="46"/>
      <c r="PPJ13" s="46"/>
      <c r="PPK13" s="46"/>
      <c r="PPL13" s="46"/>
      <c r="PPM13" s="46"/>
      <c r="PPN13" s="46"/>
      <c r="PPO13" s="46"/>
      <c r="PPP13" s="46"/>
      <c r="PPQ13" s="46"/>
      <c r="PPR13" s="46"/>
      <c r="PPS13" s="46"/>
      <c r="PPT13" s="46"/>
      <c r="PPU13" s="46"/>
      <c r="PPV13" s="46"/>
      <c r="PPW13" s="46"/>
      <c r="PPX13" s="46"/>
      <c r="PPY13" s="46"/>
      <c r="PPZ13" s="46"/>
      <c r="PQA13" s="46"/>
      <c r="PQB13" s="46"/>
      <c r="PQC13" s="46"/>
      <c r="PQD13" s="46"/>
      <c r="PQE13" s="46"/>
      <c r="PQF13" s="46"/>
      <c r="PQG13" s="46"/>
      <c r="PQH13" s="46"/>
      <c r="PQI13" s="46"/>
      <c r="PQJ13" s="46"/>
      <c r="PQK13" s="46"/>
      <c r="PQL13" s="46"/>
      <c r="PQM13" s="46"/>
      <c r="PQN13" s="46"/>
      <c r="PQO13" s="46"/>
      <c r="PQP13" s="46"/>
      <c r="PQQ13" s="46"/>
      <c r="PQR13" s="46"/>
      <c r="PQS13" s="46"/>
      <c r="PQT13" s="46"/>
      <c r="PQU13" s="46"/>
      <c r="PQV13" s="46"/>
      <c r="PQW13" s="46"/>
      <c r="PQX13" s="46"/>
      <c r="PQY13" s="46"/>
      <c r="PQZ13" s="46"/>
      <c r="PRA13" s="46"/>
      <c r="PRB13" s="46"/>
      <c r="PRC13" s="46"/>
      <c r="PRD13" s="46"/>
      <c r="PRE13" s="46"/>
      <c r="PRF13" s="46"/>
      <c r="PRG13" s="46"/>
      <c r="PRH13" s="46"/>
      <c r="PRI13" s="46"/>
      <c r="PRJ13" s="46"/>
      <c r="PRK13" s="46"/>
      <c r="PRL13" s="46"/>
      <c r="PRM13" s="46"/>
      <c r="PRN13" s="46"/>
      <c r="PRO13" s="46"/>
      <c r="PRP13" s="46"/>
      <c r="PRQ13" s="46"/>
      <c r="PRR13" s="46"/>
      <c r="PRS13" s="46"/>
      <c r="PRT13" s="46"/>
      <c r="PRU13" s="46"/>
      <c r="PRV13" s="46"/>
      <c r="PRW13" s="46"/>
      <c r="PRX13" s="46"/>
      <c r="PRY13" s="46"/>
      <c r="PRZ13" s="46"/>
      <c r="PSA13" s="46"/>
      <c r="PSB13" s="46"/>
      <c r="PSC13" s="46"/>
      <c r="PSD13" s="46"/>
      <c r="PSE13" s="46"/>
      <c r="PSF13" s="46"/>
      <c r="PSG13" s="46"/>
      <c r="PSH13" s="46"/>
      <c r="PSI13" s="46"/>
      <c r="PSJ13" s="46"/>
      <c r="PSK13" s="46"/>
      <c r="PSL13" s="46"/>
      <c r="PSM13" s="46"/>
      <c r="PSN13" s="46"/>
      <c r="PSO13" s="46"/>
      <c r="PSP13" s="46"/>
      <c r="PSQ13" s="46"/>
      <c r="PSR13" s="46"/>
      <c r="PSS13" s="46"/>
      <c r="PST13" s="46"/>
      <c r="PSU13" s="46"/>
      <c r="PSV13" s="46"/>
      <c r="PSW13" s="46"/>
      <c r="PSX13" s="46"/>
      <c r="PSY13" s="46"/>
      <c r="PSZ13" s="46"/>
      <c r="PTA13" s="46"/>
      <c r="PTB13" s="46"/>
      <c r="PTC13" s="46"/>
      <c r="PTD13" s="46"/>
      <c r="PTE13" s="46"/>
      <c r="PTF13" s="46"/>
      <c r="PTG13" s="46"/>
      <c r="PTH13" s="46"/>
      <c r="PTI13" s="46"/>
      <c r="PTJ13" s="46"/>
      <c r="PTK13" s="46"/>
      <c r="PTL13" s="46"/>
      <c r="PTM13" s="46"/>
      <c r="PTN13" s="46"/>
      <c r="PTO13" s="46"/>
      <c r="PTP13" s="46"/>
      <c r="PTQ13" s="46"/>
      <c r="PTR13" s="46"/>
      <c r="PTS13" s="46"/>
      <c r="PTT13" s="46"/>
      <c r="PTU13" s="46"/>
      <c r="PTV13" s="46"/>
      <c r="PTW13" s="46"/>
      <c r="PTX13" s="46"/>
      <c r="PTY13" s="46"/>
      <c r="PTZ13" s="46"/>
      <c r="PUA13" s="46"/>
      <c r="PUB13" s="46"/>
      <c r="PUC13" s="46"/>
      <c r="PUD13" s="46"/>
      <c r="PUE13" s="46"/>
      <c r="PUF13" s="46"/>
      <c r="PUG13" s="46"/>
      <c r="PUH13" s="46"/>
      <c r="PUI13" s="46"/>
      <c r="PUJ13" s="46"/>
      <c r="PUK13" s="46"/>
      <c r="PUL13" s="46"/>
      <c r="PUM13" s="46"/>
      <c r="PUN13" s="46"/>
      <c r="PUO13" s="46"/>
      <c r="PUP13" s="46"/>
      <c r="PUQ13" s="46"/>
      <c r="PUR13" s="46"/>
      <c r="PUS13" s="46"/>
      <c r="PUT13" s="46"/>
      <c r="PUU13" s="46"/>
      <c r="PUV13" s="46"/>
      <c r="PUW13" s="46"/>
      <c r="PUX13" s="46"/>
      <c r="PUY13" s="46"/>
      <c r="PUZ13" s="46"/>
      <c r="PVA13" s="46"/>
      <c r="PVB13" s="46"/>
      <c r="PVC13" s="46"/>
      <c r="PVD13" s="46"/>
      <c r="PVE13" s="46"/>
      <c r="PVF13" s="46"/>
      <c r="PVG13" s="46"/>
      <c r="PVH13" s="46"/>
      <c r="PVI13" s="46"/>
      <c r="PVJ13" s="46"/>
      <c r="PVK13" s="46"/>
      <c r="PVL13" s="46"/>
      <c r="PVM13" s="46"/>
      <c r="PVN13" s="46"/>
      <c r="PVO13" s="46"/>
      <c r="PVP13" s="46"/>
      <c r="PVQ13" s="46"/>
      <c r="PVR13" s="46"/>
      <c r="PVS13" s="46"/>
      <c r="PVT13" s="46"/>
      <c r="PVU13" s="46"/>
      <c r="PVV13" s="46"/>
      <c r="PVW13" s="46"/>
      <c r="PVX13" s="46"/>
      <c r="PVY13" s="46"/>
      <c r="PVZ13" s="46"/>
      <c r="PWA13" s="46"/>
      <c r="PWB13" s="46"/>
      <c r="PWC13" s="46"/>
      <c r="PWD13" s="46"/>
      <c r="PWE13" s="46"/>
      <c r="PWF13" s="46"/>
      <c r="PWG13" s="46"/>
      <c r="PWH13" s="46"/>
      <c r="PWI13" s="46"/>
      <c r="PWJ13" s="46"/>
      <c r="PWK13" s="46"/>
      <c r="PWL13" s="46"/>
      <c r="PWM13" s="46"/>
      <c r="PWN13" s="46"/>
      <c r="PWO13" s="46"/>
      <c r="PWP13" s="46"/>
      <c r="PWQ13" s="46"/>
      <c r="PWR13" s="46"/>
      <c r="PWS13" s="46"/>
      <c r="PWT13" s="46"/>
      <c r="PWU13" s="46"/>
      <c r="PWV13" s="46"/>
      <c r="PWW13" s="46"/>
      <c r="PWX13" s="46"/>
      <c r="PWY13" s="46"/>
      <c r="PWZ13" s="46"/>
      <c r="PXA13" s="46"/>
      <c r="PXB13" s="46"/>
      <c r="PXC13" s="46"/>
      <c r="PXD13" s="46"/>
      <c r="PXE13" s="46"/>
      <c r="PXF13" s="46"/>
      <c r="PXG13" s="46"/>
      <c r="PXH13" s="46"/>
      <c r="PXI13" s="46"/>
      <c r="PXJ13" s="46"/>
      <c r="PXK13" s="46"/>
      <c r="PXL13" s="46"/>
      <c r="PXM13" s="46"/>
      <c r="PXN13" s="46"/>
      <c r="PXO13" s="46"/>
      <c r="PXP13" s="46"/>
      <c r="PXQ13" s="46"/>
      <c r="PXR13" s="46"/>
      <c r="PXS13" s="46"/>
      <c r="PXT13" s="46"/>
      <c r="PXU13" s="46"/>
      <c r="PXV13" s="46"/>
      <c r="PXW13" s="46"/>
      <c r="PXX13" s="46"/>
      <c r="PXY13" s="46"/>
      <c r="PXZ13" s="46"/>
      <c r="PYA13" s="46"/>
      <c r="PYB13" s="46"/>
      <c r="PYC13" s="46"/>
      <c r="PYD13" s="46"/>
      <c r="PYE13" s="46"/>
      <c r="PYF13" s="46"/>
      <c r="PYG13" s="46"/>
      <c r="PYH13" s="46"/>
      <c r="PYI13" s="46"/>
      <c r="PYJ13" s="46"/>
      <c r="PYK13" s="46"/>
      <c r="PYL13" s="46"/>
      <c r="PYM13" s="46"/>
      <c r="PYN13" s="46"/>
      <c r="PYO13" s="46"/>
      <c r="PYP13" s="46"/>
      <c r="PYQ13" s="46"/>
      <c r="PYR13" s="46"/>
      <c r="PYS13" s="46"/>
      <c r="PYT13" s="46"/>
      <c r="PYU13" s="46"/>
      <c r="PYV13" s="46"/>
      <c r="PYW13" s="46"/>
      <c r="PYX13" s="46"/>
      <c r="PYY13" s="46"/>
      <c r="PYZ13" s="46"/>
      <c r="PZA13" s="46"/>
      <c r="PZB13" s="46"/>
      <c r="PZC13" s="46"/>
      <c r="PZD13" s="46"/>
      <c r="PZE13" s="46"/>
      <c r="PZF13" s="46"/>
      <c r="PZG13" s="46"/>
      <c r="PZH13" s="46"/>
      <c r="PZI13" s="46"/>
      <c r="PZJ13" s="46"/>
      <c r="PZK13" s="46"/>
      <c r="PZL13" s="46"/>
      <c r="PZM13" s="46"/>
      <c r="PZN13" s="46"/>
      <c r="PZO13" s="46"/>
      <c r="PZP13" s="46"/>
      <c r="PZQ13" s="46"/>
      <c r="PZR13" s="46"/>
      <c r="PZS13" s="46"/>
      <c r="PZT13" s="46"/>
      <c r="PZU13" s="46"/>
      <c r="PZV13" s="46"/>
      <c r="PZW13" s="46"/>
      <c r="PZX13" s="46"/>
      <c r="PZY13" s="46"/>
      <c r="PZZ13" s="46"/>
      <c r="QAA13" s="46"/>
      <c r="QAB13" s="46"/>
      <c r="QAC13" s="46"/>
      <c r="QAD13" s="46"/>
      <c r="QAE13" s="46"/>
      <c r="QAF13" s="46"/>
      <c r="QAG13" s="46"/>
      <c r="QAH13" s="46"/>
      <c r="QAI13" s="46"/>
      <c r="QAJ13" s="46"/>
      <c r="QAK13" s="46"/>
      <c r="QAL13" s="46"/>
      <c r="QAM13" s="46"/>
      <c r="QAN13" s="46"/>
      <c r="QAO13" s="46"/>
      <c r="QAP13" s="46"/>
      <c r="QAQ13" s="46"/>
      <c r="QAR13" s="46"/>
      <c r="QAS13" s="46"/>
      <c r="QAT13" s="46"/>
      <c r="QAU13" s="46"/>
      <c r="QAV13" s="46"/>
      <c r="QAW13" s="46"/>
      <c r="QAX13" s="46"/>
      <c r="QAY13" s="46"/>
      <c r="QAZ13" s="46"/>
      <c r="QBA13" s="46"/>
      <c r="QBB13" s="46"/>
      <c r="QBC13" s="46"/>
      <c r="QBD13" s="46"/>
      <c r="QBE13" s="46"/>
      <c r="QBF13" s="46"/>
      <c r="QBG13" s="46"/>
      <c r="QBH13" s="46"/>
      <c r="QBI13" s="46"/>
      <c r="QBJ13" s="46"/>
      <c r="QBK13" s="46"/>
      <c r="QBL13" s="46"/>
      <c r="QBM13" s="46"/>
      <c r="QBN13" s="46"/>
      <c r="QBO13" s="46"/>
      <c r="QBP13" s="46"/>
      <c r="QBQ13" s="46"/>
      <c r="QBR13" s="46"/>
      <c r="QBS13" s="46"/>
      <c r="QBT13" s="46"/>
      <c r="QBU13" s="46"/>
      <c r="QBV13" s="46"/>
      <c r="QBW13" s="46"/>
      <c r="QBX13" s="46"/>
      <c r="QBY13" s="46"/>
      <c r="QBZ13" s="46"/>
      <c r="QCA13" s="46"/>
      <c r="QCB13" s="46"/>
      <c r="QCC13" s="46"/>
      <c r="QCD13" s="46"/>
      <c r="QCE13" s="46"/>
      <c r="QCF13" s="46"/>
      <c r="QCG13" s="46"/>
      <c r="QCH13" s="46"/>
      <c r="QCI13" s="46"/>
      <c r="QCJ13" s="46"/>
      <c r="QCK13" s="46"/>
      <c r="QCL13" s="46"/>
      <c r="QCM13" s="46"/>
      <c r="QCN13" s="46"/>
      <c r="QCO13" s="46"/>
      <c r="QCP13" s="46"/>
      <c r="QCQ13" s="46"/>
      <c r="QCR13" s="46"/>
      <c r="QCS13" s="46"/>
      <c r="QCT13" s="46"/>
      <c r="QCU13" s="46"/>
      <c r="QCV13" s="46"/>
      <c r="QCW13" s="46"/>
      <c r="QCX13" s="46"/>
      <c r="QCY13" s="46"/>
      <c r="QCZ13" s="46"/>
      <c r="QDA13" s="46"/>
      <c r="QDB13" s="46"/>
      <c r="QDC13" s="46"/>
      <c r="QDD13" s="46"/>
      <c r="QDE13" s="46"/>
      <c r="QDF13" s="46"/>
      <c r="QDG13" s="46"/>
      <c r="QDH13" s="46"/>
      <c r="QDI13" s="46"/>
      <c r="QDJ13" s="46"/>
      <c r="QDK13" s="46"/>
      <c r="QDL13" s="46"/>
      <c r="QDM13" s="46"/>
      <c r="QDN13" s="46"/>
      <c r="QDO13" s="46"/>
      <c r="QDP13" s="46"/>
      <c r="QDQ13" s="46"/>
      <c r="QDR13" s="46"/>
      <c r="QDS13" s="46"/>
      <c r="QDT13" s="46"/>
      <c r="QDU13" s="46"/>
      <c r="QDV13" s="46"/>
      <c r="QDW13" s="46"/>
      <c r="QDX13" s="46"/>
      <c r="QDY13" s="46"/>
      <c r="QDZ13" s="46"/>
      <c r="QEA13" s="46"/>
      <c r="QEB13" s="46"/>
      <c r="QEC13" s="46"/>
      <c r="QED13" s="46"/>
      <c r="QEE13" s="46"/>
      <c r="QEF13" s="46"/>
      <c r="QEG13" s="46"/>
      <c r="QEH13" s="46"/>
      <c r="QEI13" s="46"/>
      <c r="QEJ13" s="46"/>
      <c r="QEK13" s="46"/>
      <c r="QEL13" s="46"/>
      <c r="QEM13" s="46"/>
      <c r="QEN13" s="46"/>
      <c r="QEO13" s="46"/>
      <c r="QEP13" s="46"/>
      <c r="QEQ13" s="46"/>
      <c r="QER13" s="46"/>
      <c r="QES13" s="46"/>
      <c r="QET13" s="46"/>
      <c r="QEU13" s="46"/>
      <c r="QEV13" s="46"/>
      <c r="QEW13" s="46"/>
      <c r="QEX13" s="46"/>
      <c r="QEY13" s="46"/>
      <c r="QEZ13" s="46"/>
      <c r="QFA13" s="46"/>
      <c r="QFB13" s="46"/>
      <c r="QFC13" s="46"/>
      <c r="QFD13" s="46"/>
      <c r="QFE13" s="46"/>
      <c r="QFF13" s="46"/>
      <c r="QFG13" s="46"/>
      <c r="QFH13" s="46"/>
      <c r="QFI13" s="46"/>
      <c r="QFJ13" s="46"/>
      <c r="QFK13" s="46"/>
      <c r="QFL13" s="46"/>
      <c r="QFM13" s="46"/>
      <c r="QFN13" s="46"/>
      <c r="QFO13" s="46"/>
      <c r="QFP13" s="46"/>
      <c r="QFQ13" s="46"/>
      <c r="QFR13" s="46"/>
      <c r="QFS13" s="46"/>
      <c r="QFT13" s="46"/>
      <c r="QFU13" s="46"/>
      <c r="QFV13" s="46"/>
      <c r="QFW13" s="46"/>
      <c r="QFX13" s="46"/>
      <c r="QFY13" s="46"/>
      <c r="QFZ13" s="46"/>
      <c r="QGA13" s="46"/>
      <c r="QGB13" s="46"/>
      <c r="QGC13" s="46"/>
      <c r="QGD13" s="46"/>
      <c r="QGE13" s="46"/>
      <c r="QGF13" s="46"/>
      <c r="QGG13" s="46"/>
      <c r="QGH13" s="46"/>
      <c r="QGI13" s="46"/>
      <c r="QGJ13" s="46"/>
      <c r="QGK13" s="46"/>
      <c r="QGL13" s="46"/>
      <c r="QGM13" s="46"/>
      <c r="QGN13" s="46"/>
      <c r="QGO13" s="46"/>
      <c r="QGP13" s="46"/>
      <c r="QGQ13" s="46"/>
      <c r="QGR13" s="46"/>
      <c r="QGS13" s="46"/>
      <c r="QGT13" s="46"/>
      <c r="QGU13" s="46"/>
      <c r="QGV13" s="46"/>
      <c r="QGW13" s="46"/>
      <c r="QGX13" s="46"/>
      <c r="QGY13" s="46"/>
      <c r="QGZ13" s="46"/>
      <c r="QHA13" s="46"/>
      <c r="QHB13" s="46"/>
      <c r="QHC13" s="46"/>
      <c r="QHD13" s="46"/>
      <c r="QHE13" s="46"/>
      <c r="QHF13" s="46"/>
      <c r="QHG13" s="46"/>
      <c r="QHH13" s="46"/>
      <c r="QHI13" s="46"/>
      <c r="QHJ13" s="46"/>
      <c r="QHK13" s="46"/>
      <c r="QHL13" s="46"/>
      <c r="QHM13" s="46"/>
      <c r="QHN13" s="46"/>
      <c r="QHO13" s="46"/>
      <c r="QHP13" s="46"/>
      <c r="QHQ13" s="46"/>
      <c r="QHR13" s="46"/>
      <c r="QHS13" s="46"/>
      <c r="QHT13" s="46"/>
      <c r="QHU13" s="46"/>
      <c r="QHV13" s="46"/>
      <c r="QHW13" s="46"/>
      <c r="QHX13" s="46"/>
      <c r="QHY13" s="46"/>
      <c r="QHZ13" s="46"/>
      <c r="QIA13" s="46"/>
      <c r="QIB13" s="46"/>
      <c r="QIC13" s="46"/>
      <c r="QID13" s="46"/>
      <c r="QIE13" s="46"/>
      <c r="QIF13" s="46"/>
      <c r="QIG13" s="46"/>
      <c r="QIH13" s="46"/>
      <c r="QII13" s="46"/>
      <c r="QIJ13" s="46"/>
      <c r="QIK13" s="46"/>
      <c r="QIL13" s="46"/>
      <c r="QIM13" s="46"/>
      <c r="QIN13" s="46"/>
      <c r="QIO13" s="46"/>
      <c r="QIP13" s="46"/>
      <c r="QIQ13" s="46"/>
      <c r="QIR13" s="46"/>
      <c r="QIS13" s="46"/>
      <c r="QIT13" s="46"/>
      <c r="QIU13" s="46"/>
      <c r="QIV13" s="46"/>
      <c r="QIW13" s="46"/>
      <c r="QIX13" s="46"/>
      <c r="QIY13" s="46"/>
      <c r="QIZ13" s="46"/>
      <c r="QJA13" s="46"/>
      <c r="QJB13" s="46"/>
      <c r="QJC13" s="46"/>
      <c r="QJD13" s="46"/>
      <c r="QJE13" s="46"/>
      <c r="QJF13" s="46"/>
      <c r="QJG13" s="46"/>
      <c r="QJH13" s="46"/>
      <c r="QJI13" s="46"/>
      <c r="QJJ13" s="46"/>
      <c r="QJK13" s="46"/>
      <c r="QJL13" s="46"/>
      <c r="QJM13" s="46"/>
      <c r="QJN13" s="46"/>
      <c r="QJO13" s="46"/>
      <c r="QJP13" s="46"/>
      <c r="QJQ13" s="46"/>
      <c r="QJR13" s="46"/>
      <c r="QJS13" s="46"/>
      <c r="QJT13" s="46"/>
      <c r="QJU13" s="46"/>
      <c r="QJV13" s="46"/>
      <c r="QJW13" s="46"/>
      <c r="QJX13" s="46"/>
      <c r="QJY13" s="46"/>
      <c r="QJZ13" s="46"/>
      <c r="QKA13" s="46"/>
      <c r="QKB13" s="46"/>
      <c r="QKC13" s="46"/>
      <c r="QKD13" s="46"/>
      <c r="QKE13" s="46"/>
      <c r="QKF13" s="46"/>
      <c r="QKG13" s="46"/>
      <c r="QKH13" s="46"/>
      <c r="QKI13" s="46"/>
      <c r="QKJ13" s="46"/>
      <c r="QKK13" s="46"/>
      <c r="QKL13" s="46"/>
      <c r="QKM13" s="46"/>
      <c r="QKN13" s="46"/>
      <c r="QKO13" s="46"/>
      <c r="QKP13" s="46"/>
      <c r="QKQ13" s="46"/>
      <c r="QKR13" s="46"/>
      <c r="QKS13" s="46"/>
      <c r="QKT13" s="46"/>
      <c r="QKU13" s="46"/>
      <c r="QKV13" s="46"/>
      <c r="QKW13" s="46"/>
      <c r="QKX13" s="46"/>
      <c r="QKY13" s="46"/>
      <c r="QKZ13" s="46"/>
      <c r="QLA13" s="46"/>
      <c r="QLB13" s="46"/>
      <c r="QLC13" s="46"/>
      <c r="QLD13" s="46"/>
      <c r="QLE13" s="46"/>
      <c r="QLF13" s="46"/>
      <c r="QLG13" s="46"/>
      <c r="QLH13" s="46"/>
      <c r="QLI13" s="46"/>
      <c r="QLJ13" s="46"/>
      <c r="QLK13" s="46"/>
      <c r="QLL13" s="46"/>
      <c r="QLM13" s="46"/>
      <c r="QLN13" s="46"/>
      <c r="QLO13" s="46"/>
      <c r="QLP13" s="46"/>
      <c r="QLQ13" s="46"/>
      <c r="QLR13" s="46"/>
      <c r="QLS13" s="46"/>
      <c r="QLT13" s="46"/>
      <c r="QLU13" s="46"/>
      <c r="QLV13" s="46"/>
      <c r="QLW13" s="46"/>
      <c r="QLX13" s="46"/>
      <c r="QLY13" s="46"/>
      <c r="QLZ13" s="46"/>
      <c r="QMA13" s="46"/>
      <c r="QMB13" s="46"/>
      <c r="QMC13" s="46"/>
      <c r="QMD13" s="46"/>
      <c r="QME13" s="46"/>
      <c r="QMF13" s="46"/>
      <c r="QMG13" s="46"/>
      <c r="QMH13" s="46"/>
      <c r="QMI13" s="46"/>
      <c r="QMJ13" s="46"/>
      <c r="QMK13" s="46"/>
      <c r="QML13" s="46"/>
      <c r="QMM13" s="46"/>
      <c r="QMN13" s="46"/>
      <c r="QMO13" s="46"/>
      <c r="QMP13" s="46"/>
      <c r="QMQ13" s="46"/>
      <c r="QMR13" s="46"/>
      <c r="QMS13" s="46"/>
      <c r="QMT13" s="46"/>
      <c r="QMU13" s="46"/>
      <c r="QMV13" s="46"/>
      <c r="QMW13" s="46"/>
      <c r="QMX13" s="46"/>
      <c r="QMY13" s="46"/>
      <c r="QMZ13" s="46"/>
      <c r="QNA13" s="46"/>
      <c r="QNB13" s="46"/>
      <c r="QNC13" s="46"/>
      <c r="QND13" s="46"/>
      <c r="QNE13" s="46"/>
      <c r="QNF13" s="46"/>
      <c r="QNG13" s="46"/>
      <c r="QNH13" s="46"/>
      <c r="QNI13" s="46"/>
      <c r="QNJ13" s="46"/>
      <c r="QNK13" s="46"/>
      <c r="QNL13" s="46"/>
      <c r="QNM13" s="46"/>
      <c r="QNN13" s="46"/>
      <c r="QNO13" s="46"/>
      <c r="QNP13" s="46"/>
      <c r="QNQ13" s="46"/>
      <c r="QNR13" s="46"/>
      <c r="QNS13" s="46"/>
      <c r="QNT13" s="46"/>
      <c r="QNU13" s="46"/>
      <c r="QNV13" s="46"/>
      <c r="QNW13" s="46"/>
      <c r="QNX13" s="46"/>
      <c r="QNY13" s="46"/>
      <c r="QNZ13" s="46"/>
      <c r="QOA13" s="46"/>
      <c r="QOB13" s="46"/>
      <c r="QOC13" s="46"/>
      <c r="QOD13" s="46"/>
      <c r="QOE13" s="46"/>
      <c r="QOF13" s="46"/>
      <c r="QOG13" s="46"/>
      <c r="QOH13" s="46"/>
      <c r="QOI13" s="46"/>
      <c r="QOJ13" s="46"/>
      <c r="QOK13" s="46"/>
      <c r="QOL13" s="46"/>
      <c r="QOM13" s="46"/>
      <c r="QON13" s="46"/>
      <c r="QOO13" s="46"/>
      <c r="QOP13" s="46"/>
      <c r="QOQ13" s="46"/>
      <c r="QOR13" s="46"/>
      <c r="QOS13" s="46"/>
      <c r="QOT13" s="46"/>
      <c r="QOU13" s="46"/>
      <c r="QOV13" s="46"/>
      <c r="QOW13" s="46"/>
      <c r="QOX13" s="46"/>
      <c r="QOY13" s="46"/>
      <c r="QOZ13" s="46"/>
      <c r="QPA13" s="46"/>
      <c r="QPB13" s="46"/>
      <c r="QPC13" s="46"/>
      <c r="QPD13" s="46"/>
      <c r="QPE13" s="46"/>
      <c r="QPF13" s="46"/>
      <c r="QPG13" s="46"/>
      <c r="QPH13" s="46"/>
      <c r="QPI13" s="46"/>
      <c r="QPJ13" s="46"/>
      <c r="QPK13" s="46"/>
      <c r="QPL13" s="46"/>
      <c r="QPM13" s="46"/>
      <c r="QPN13" s="46"/>
      <c r="QPO13" s="46"/>
      <c r="QPP13" s="46"/>
      <c r="QPQ13" s="46"/>
      <c r="QPR13" s="46"/>
      <c r="QPS13" s="46"/>
      <c r="QPT13" s="46"/>
      <c r="QPU13" s="46"/>
      <c r="QPV13" s="46"/>
      <c r="QPW13" s="46"/>
      <c r="QPX13" s="46"/>
      <c r="QPY13" s="46"/>
      <c r="QPZ13" s="46"/>
      <c r="QQA13" s="46"/>
      <c r="QQB13" s="46"/>
      <c r="QQC13" s="46"/>
      <c r="QQD13" s="46"/>
      <c r="QQE13" s="46"/>
      <c r="QQF13" s="46"/>
      <c r="QQG13" s="46"/>
      <c r="QQH13" s="46"/>
      <c r="QQI13" s="46"/>
      <c r="QQJ13" s="46"/>
      <c r="QQK13" s="46"/>
      <c r="QQL13" s="46"/>
      <c r="QQM13" s="46"/>
      <c r="QQN13" s="46"/>
      <c r="QQO13" s="46"/>
      <c r="QQP13" s="46"/>
      <c r="QQQ13" s="46"/>
      <c r="QQR13" s="46"/>
      <c r="QQS13" s="46"/>
      <c r="QQT13" s="46"/>
      <c r="QQU13" s="46"/>
      <c r="QQV13" s="46"/>
      <c r="QQW13" s="46"/>
      <c r="QQX13" s="46"/>
      <c r="QQY13" s="46"/>
      <c r="QQZ13" s="46"/>
      <c r="QRA13" s="46"/>
      <c r="QRB13" s="46"/>
      <c r="QRC13" s="46"/>
      <c r="QRD13" s="46"/>
      <c r="QRE13" s="46"/>
      <c r="QRF13" s="46"/>
      <c r="QRG13" s="46"/>
      <c r="QRH13" s="46"/>
      <c r="QRI13" s="46"/>
      <c r="QRJ13" s="46"/>
      <c r="QRK13" s="46"/>
      <c r="QRL13" s="46"/>
      <c r="QRM13" s="46"/>
      <c r="QRN13" s="46"/>
      <c r="QRO13" s="46"/>
      <c r="QRP13" s="46"/>
      <c r="QRQ13" s="46"/>
      <c r="QRR13" s="46"/>
      <c r="QRS13" s="46"/>
      <c r="QRT13" s="46"/>
      <c r="QRU13" s="46"/>
      <c r="QRV13" s="46"/>
      <c r="QRW13" s="46"/>
      <c r="QRX13" s="46"/>
      <c r="QRY13" s="46"/>
      <c r="QRZ13" s="46"/>
      <c r="QSA13" s="46"/>
      <c r="QSB13" s="46"/>
      <c r="QSC13" s="46"/>
      <c r="QSD13" s="46"/>
      <c r="QSE13" s="46"/>
      <c r="QSF13" s="46"/>
      <c r="QSG13" s="46"/>
      <c r="QSH13" s="46"/>
      <c r="QSI13" s="46"/>
      <c r="QSJ13" s="46"/>
      <c r="QSK13" s="46"/>
      <c r="QSL13" s="46"/>
      <c r="QSM13" s="46"/>
      <c r="QSN13" s="46"/>
      <c r="QSO13" s="46"/>
      <c r="QSP13" s="46"/>
      <c r="QSQ13" s="46"/>
      <c r="QSR13" s="46"/>
      <c r="QSS13" s="46"/>
      <c r="QST13" s="46"/>
      <c r="QSU13" s="46"/>
      <c r="QSV13" s="46"/>
      <c r="QSW13" s="46"/>
      <c r="QSX13" s="46"/>
      <c r="QSY13" s="46"/>
      <c r="QSZ13" s="46"/>
      <c r="QTA13" s="46"/>
      <c r="QTB13" s="46"/>
      <c r="QTC13" s="46"/>
      <c r="QTD13" s="46"/>
      <c r="QTE13" s="46"/>
      <c r="QTF13" s="46"/>
      <c r="QTG13" s="46"/>
      <c r="QTH13" s="46"/>
      <c r="QTI13" s="46"/>
      <c r="QTJ13" s="46"/>
      <c r="QTK13" s="46"/>
      <c r="QTL13" s="46"/>
      <c r="QTM13" s="46"/>
      <c r="QTN13" s="46"/>
      <c r="QTO13" s="46"/>
      <c r="QTP13" s="46"/>
      <c r="QTQ13" s="46"/>
      <c r="QTR13" s="46"/>
      <c r="QTS13" s="46"/>
      <c r="QTT13" s="46"/>
      <c r="QTU13" s="46"/>
      <c r="QTV13" s="46"/>
      <c r="QTW13" s="46"/>
      <c r="QTX13" s="46"/>
      <c r="QTY13" s="46"/>
      <c r="QTZ13" s="46"/>
      <c r="QUA13" s="46"/>
      <c r="QUB13" s="46"/>
      <c r="QUC13" s="46"/>
      <c r="QUD13" s="46"/>
      <c r="QUE13" s="46"/>
      <c r="QUF13" s="46"/>
      <c r="QUG13" s="46"/>
      <c r="QUH13" s="46"/>
      <c r="QUI13" s="46"/>
      <c r="QUJ13" s="46"/>
      <c r="QUK13" s="46"/>
      <c r="QUL13" s="46"/>
      <c r="QUM13" s="46"/>
      <c r="QUN13" s="46"/>
      <c r="QUO13" s="46"/>
      <c r="QUP13" s="46"/>
      <c r="QUQ13" s="46"/>
      <c r="QUR13" s="46"/>
      <c r="QUS13" s="46"/>
      <c r="QUT13" s="46"/>
      <c r="QUU13" s="46"/>
      <c r="QUV13" s="46"/>
      <c r="QUW13" s="46"/>
      <c r="QUX13" s="46"/>
      <c r="QUY13" s="46"/>
      <c r="QUZ13" s="46"/>
      <c r="QVA13" s="46"/>
      <c r="QVB13" s="46"/>
      <c r="QVC13" s="46"/>
      <c r="QVD13" s="46"/>
      <c r="QVE13" s="46"/>
      <c r="QVF13" s="46"/>
      <c r="QVG13" s="46"/>
      <c r="QVH13" s="46"/>
      <c r="QVI13" s="46"/>
      <c r="QVJ13" s="46"/>
      <c r="QVK13" s="46"/>
      <c r="QVL13" s="46"/>
      <c r="QVM13" s="46"/>
      <c r="QVN13" s="46"/>
      <c r="QVO13" s="46"/>
      <c r="QVP13" s="46"/>
      <c r="QVQ13" s="46"/>
      <c r="QVR13" s="46"/>
      <c r="QVS13" s="46"/>
      <c r="QVT13" s="46"/>
      <c r="QVU13" s="46"/>
      <c r="QVV13" s="46"/>
      <c r="QVW13" s="46"/>
      <c r="QVX13" s="46"/>
      <c r="QVY13" s="46"/>
      <c r="QVZ13" s="46"/>
      <c r="QWA13" s="46"/>
      <c r="QWB13" s="46"/>
      <c r="QWC13" s="46"/>
      <c r="QWD13" s="46"/>
      <c r="QWE13" s="46"/>
      <c r="QWF13" s="46"/>
      <c r="QWG13" s="46"/>
      <c r="QWH13" s="46"/>
      <c r="QWI13" s="46"/>
      <c r="QWJ13" s="46"/>
      <c r="QWK13" s="46"/>
      <c r="QWL13" s="46"/>
      <c r="QWM13" s="46"/>
      <c r="QWN13" s="46"/>
      <c r="QWO13" s="46"/>
      <c r="QWP13" s="46"/>
      <c r="QWQ13" s="46"/>
      <c r="QWR13" s="46"/>
      <c r="QWS13" s="46"/>
      <c r="QWT13" s="46"/>
      <c r="QWU13" s="46"/>
      <c r="QWV13" s="46"/>
      <c r="QWW13" s="46"/>
      <c r="QWX13" s="46"/>
      <c r="QWY13" s="46"/>
      <c r="QWZ13" s="46"/>
      <c r="QXA13" s="46"/>
      <c r="QXB13" s="46"/>
      <c r="QXC13" s="46"/>
      <c r="QXD13" s="46"/>
      <c r="QXE13" s="46"/>
      <c r="QXF13" s="46"/>
      <c r="QXG13" s="46"/>
      <c r="QXH13" s="46"/>
      <c r="QXI13" s="46"/>
      <c r="QXJ13" s="46"/>
      <c r="QXK13" s="46"/>
      <c r="QXL13" s="46"/>
      <c r="QXM13" s="46"/>
      <c r="QXN13" s="46"/>
      <c r="QXO13" s="46"/>
      <c r="QXP13" s="46"/>
      <c r="QXQ13" s="46"/>
      <c r="QXR13" s="46"/>
      <c r="QXS13" s="46"/>
      <c r="QXT13" s="46"/>
      <c r="QXU13" s="46"/>
      <c r="QXV13" s="46"/>
      <c r="QXW13" s="46"/>
      <c r="QXX13" s="46"/>
      <c r="QXY13" s="46"/>
      <c r="QXZ13" s="46"/>
      <c r="QYA13" s="46"/>
      <c r="QYB13" s="46"/>
      <c r="QYC13" s="46"/>
      <c r="QYD13" s="46"/>
      <c r="QYE13" s="46"/>
      <c r="QYF13" s="46"/>
      <c r="QYG13" s="46"/>
      <c r="QYH13" s="46"/>
      <c r="QYI13" s="46"/>
      <c r="QYJ13" s="46"/>
      <c r="QYK13" s="46"/>
      <c r="QYL13" s="46"/>
      <c r="QYM13" s="46"/>
      <c r="QYN13" s="46"/>
      <c r="QYO13" s="46"/>
      <c r="QYP13" s="46"/>
      <c r="QYQ13" s="46"/>
      <c r="QYR13" s="46"/>
      <c r="QYS13" s="46"/>
      <c r="QYT13" s="46"/>
      <c r="QYU13" s="46"/>
      <c r="QYV13" s="46"/>
      <c r="QYW13" s="46"/>
      <c r="QYX13" s="46"/>
      <c r="QYY13" s="46"/>
      <c r="QYZ13" s="46"/>
      <c r="QZA13" s="46"/>
      <c r="QZB13" s="46"/>
      <c r="QZC13" s="46"/>
      <c r="QZD13" s="46"/>
      <c r="QZE13" s="46"/>
      <c r="QZF13" s="46"/>
      <c r="QZG13" s="46"/>
      <c r="QZH13" s="46"/>
      <c r="QZI13" s="46"/>
      <c r="QZJ13" s="46"/>
      <c r="QZK13" s="46"/>
      <c r="QZL13" s="46"/>
      <c r="QZM13" s="46"/>
      <c r="QZN13" s="46"/>
      <c r="QZO13" s="46"/>
      <c r="QZP13" s="46"/>
      <c r="QZQ13" s="46"/>
      <c r="QZR13" s="46"/>
      <c r="QZS13" s="46"/>
      <c r="QZT13" s="46"/>
      <c r="QZU13" s="46"/>
      <c r="QZV13" s="46"/>
      <c r="QZW13" s="46"/>
      <c r="QZX13" s="46"/>
      <c r="QZY13" s="46"/>
      <c r="QZZ13" s="46"/>
      <c r="RAA13" s="46"/>
      <c r="RAB13" s="46"/>
      <c r="RAC13" s="46"/>
      <c r="RAD13" s="46"/>
      <c r="RAE13" s="46"/>
      <c r="RAF13" s="46"/>
      <c r="RAG13" s="46"/>
      <c r="RAH13" s="46"/>
      <c r="RAI13" s="46"/>
      <c r="RAJ13" s="46"/>
      <c r="RAK13" s="46"/>
      <c r="RAL13" s="46"/>
      <c r="RAM13" s="46"/>
      <c r="RAN13" s="46"/>
      <c r="RAO13" s="46"/>
      <c r="RAP13" s="46"/>
      <c r="RAQ13" s="46"/>
      <c r="RAR13" s="46"/>
      <c r="RAS13" s="46"/>
      <c r="RAT13" s="46"/>
      <c r="RAU13" s="46"/>
      <c r="RAV13" s="46"/>
      <c r="RAW13" s="46"/>
      <c r="RAX13" s="46"/>
      <c r="RAY13" s="46"/>
      <c r="RAZ13" s="46"/>
      <c r="RBA13" s="46"/>
      <c r="RBB13" s="46"/>
      <c r="RBC13" s="46"/>
      <c r="RBD13" s="46"/>
      <c r="RBE13" s="46"/>
      <c r="RBF13" s="46"/>
      <c r="RBG13" s="46"/>
      <c r="RBH13" s="46"/>
      <c r="RBI13" s="46"/>
      <c r="RBJ13" s="46"/>
      <c r="RBK13" s="46"/>
      <c r="RBL13" s="46"/>
      <c r="RBM13" s="46"/>
      <c r="RBN13" s="46"/>
      <c r="RBO13" s="46"/>
      <c r="RBP13" s="46"/>
      <c r="RBQ13" s="46"/>
      <c r="RBR13" s="46"/>
      <c r="RBS13" s="46"/>
      <c r="RBT13" s="46"/>
      <c r="RBU13" s="46"/>
      <c r="RBV13" s="46"/>
      <c r="RBW13" s="46"/>
      <c r="RBX13" s="46"/>
      <c r="RBY13" s="46"/>
      <c r="RBZ13" s="46"/>
      <c r="RCA13" s="46"/>
      <c r="RCB13" s="46"/>
      <c r="RCC13" s="46"/>
      <c r="RCD13" s="46"/>
      <c r="RCE13" s="46"/>
      <c r="RCF13" s="46"/>
      <c r="RCG13" s="46"/>
      <c r="RCH13" s="46"/>
      <c r="RCI13" s="46"/>
      <c r="RCJ13" s="46"/>
      <c r="RCK13" s="46"/>
      <c r="RCL13" s="46"/>
      <c r="RCM13" s="46"/>
      <c r="RCN13" s="46"/>
      <c r="RCO13" s="46"/>
      <c r="RCP13" s="46"/>
      <c r="RCQ13" s="46"/>
      <c r="RCR13" s="46"/>
      <c r="RCS13" s="46"/>
      <c r="RCT13" s="46"/>
      <c r="RCU13" s="46"/>
      <c r="RCV13" s="46"/>
      <c r="RCW13" s="46"/>
      <c r="RCX13" s="46"/>
      <c r="RCY13" s="46"/>
      <c r="RCZ13" s="46"/>
      <c r="RDA13" s="46"/>
      <c r="RDB13" s="46"/>
      <c r="RDC13" s="46"/>
      <c r="RDD13" s="46"/>
      <c r="RDE13" s="46"/>
      <c r="RDF13" s="46"/>
      <c r="RDG13" s="46"/>
      <c r="RDH13" s="46"/>
      <c r="RDI13" s="46"/>
      <c r="RDJ13" s="46"/>
      <c r="RDK13" s="46"/>
      <c r="RDL13" s="46"/>
      <c r="RDM13" s="46"/>
      <c r="RDN13" s="46"/>
      <c r="RDO13" s="46"/>
      <c r="RDP13" s="46"/>
      <c r="RDQ13" s="46"/>
      <c r="RDR13" s="46"/>
      <c r="RDS13" s="46"/>
      <c r="RDT13" s="46"/>
      <c r="RDU13" s="46"/>
      <c r="RDV13" s="46"/>
      <c r="RDW13" s="46"/>
      <c r="RDX13" s="46"/>
      <c r="RDY13" s="46"/>
      <c r="RDZ13" s="46"/>
      <c r="REA13" s="46"/>
      <c r="REB13" s="46"/>
      <c r="REC13" s="46"/>
      <c r="RED13" s="46"/>
      <c r="REE13" s="46"/>
      <c r="REF13" s="46"/>
      <c r="REG13" s="46"/>
      <c r="REH13" s="46"/>
      <c r="REI13" s="46"/>
      <c r="REJ13" s="46"/>
      <c r="REK13" s="46"/>
      <c r="REL13" s="46"/>
      <c r="REM13" s="46"/>
      <c r="REN13" s="46"/>
      <c r="REO13" s="46"/>
      <c r="REP13" s="46"/>
      <c r="REQ13" s="46"/>
      <c r="RER13" s="46"/>
      <c r="RES13" s="46"/>
      <c r="RET13" s="46"/>
      <c r="REU13" s="46"/>
      <c r="REV13" s="46"/>
      <c r="REW13" s="46"/>
      <c r="REX13" s="46"/>
      <c r="REY13" s="46"/>
      <c r="REZ13" s="46"/>
      <c r="RFA13" s="46"/>
      <c r="RFB13" s="46"/>
      <c r="RFC13" s="46"/>
      <c r="RFD13" s="46"/>
      <c r="RFE13" s="46"/>
      <c r="RFF13" s="46"/>
      <c r="RFG13" s="46"/>
      <c r="RFH13" s="46"/>
      <c r="RFI13" s="46"/>
      <c r="RFJ13" s="46"/>
      <c r="RFK13" s="46"/>
      <c r="RFL13" s="46"/>
      <c r="RFM13" s="46"/>
      <c r="RFN13" s="46"/>
      <c r="RFO13" s="46"/>
      <c r="RFP13" s="46"/>
      <c r="RFQ13" s="46"/>
      <c r="RFR13" s="46"/>
      <c r="RFS13" s="46"/>
      <c r="RFT13" s="46"/>
      <c r="RFU13" s="46"/>
      <c r="RFV13" s="46"/>
      <c r="RFW13" s="46"/>
      <c r="RFX13" s="46"/>
      <c r="RFY13" s="46"/>
      <c r="RFZ13" s="46"/>
      <c r="RGA13" s="46"/>
      <c r="RGB13" s="46"/>
      <c r="RGC13" s="46"/>
      <c r="RGD13" s="46"/>
      <c r="RGE13" s="46"/>
      <c r="RGF13" s="46"/>
      <c r="RGG13" s="46"/>
      <c r="RGH13" s="46"/>
      <c r="RGI13" s="46"/>
      <c r="RGJ13" s="46"/>
      <c r="RGK13" s="46"/>
      <c r="RGL13" s="46"/>
      <c r="RGM13" s="46"/>
      <c r="RGN13" s="46"/>
      <c r="RGO13" s="46"/>
      <c r="RGP13" s="46"/>
      <c r="RGQ13" s="46"/>
      <c r="RGR13" s="46"/>
      <c r="RGS13" s="46"/>
      <c r="RGT13" s="46"/>
      <c r="RGU13" s="46"/>
      <c r="RGV13" s="46"/>
      <c r="RGW13" s="46"/>
      <c r="RGX13" s="46"/>
      <c r="RGY13" s="46"/>
      <c r="RGZ13" s="46"/>
      <c r="RHA13" s="46"/>
      <c r="RHB13" s="46"/>
      <c r="RHC13" s="46"/>
      <c r="RHD13" s="46"/>
      <c r="RHE13" s="46"/>
      <c r="RHF13" s="46"/>
      <c r="RHG13" s="46"/>
      <c r="RHH13" s="46"/>
      <c r="RHI13" s="46"/>
      <c r="RHJ13" s="46"/>
      <c r="RHK13" s="46"/>
      <c r="RHL13" s="46"/>
      <c r="RHM13" s="46"/>
      <c r="RHN13" s="46"/>
      <c r="RHO13" s="46"/>
      <c r="RHP13" s="46"/>
      <c r="RHQ13" s="46"/>
      <c r="RHR13" s="46"/>
      <c r="RHS13" s="46"/>
      <c r="RHT13" s="46"/>
      <c r="RHU13" s="46"/>
      <c r="RHV13" s="46"/>
      <c r="RHW13" s="46"/>
      <c r="RHX13" s="46"/>
      <c r="RHY13" s="46"/>
      <c r="RHZ13" s="46"/>
      <c r="RIA13" s="46"/>
      <c r="RIB13" s="46"/>
      <c r="RIC13" s="46"/>
      <c r="RID13" s="46"/>
      <c r="RIE13" s="46"/>
      <c r="RIF13" s="46"/>
      <c r="RIG13" s="46"/>
      <c r="RIH13" s="46"/>
      <c r="RII13" s="46"/>
      <c r="RIJ13" s="46"/>
      <c r="RIK13" s="46"/>
      <c r="RIL13" s="46"/>
      <c r="RIM13" s="46"/>
      <c r="RIN13" s="46"/>
      <c r="RIO13" s="46"/>
      <c r="RIP13" s="46"/>
      <c r="RIQ13" s="46"/>
      <c r="RIR13" s="46"/>
      <c r="RIS13" s="46"/>
      <c r="RIT13" s="46"/>
      <c r="RIU13" s="46"/>
      <c r="RIV13" s="46"/>
      <c r="RIW13" s="46"/>
      <c r="RIX13" s="46"/>
      <c r="RIY13" s="46"/>
      <c r="RIZ13" s="46"/>
      <c r="RJA13" s="46"/>
      <c r="RJB13" s="46"/>
      <c r="RJC13" s="46"/>
      <c r="RJD13" s="46"/>
      <c r="RJE13" s="46"/>
      <c r="RJF13" s="46"/>
      <c r="RJG13" s="46"/>
      <c r="RJH13" s="46"/>
      <c r="RJI13" s="46"/>
      <c r="RJJ13" s="46"/>
      <c r="RJK13" s="46"/>
      <c r="RJL13" s="46"/>
      <c r="RJM13" s="46"/>
      <c r="RJN13" s="46"/>
      <c r="RJO13" s="46"/>
      <c r="RJP13" s="46"/>
      <c r="RJQ13" s="46"/>
      <c r="RJR13" s="46"/>
      <c r="RJS13" s="46"/>
      <c r="RJT13" s="46"/>
      <c r="RJU13" s="46"/>
      <c r="RJV13" s="46"/>
      <c r="RJW13" s="46"/>
      <c r="RJX13" s="46"/>
      <c r="RJY13" s="46"/>
      <c r="RJZ13" s="46"/>
      <c r="RKA13" s="46"/>
      <c r="RKB13" s="46"/>
      <c r="RKC13" s="46"/>
      <c r="RKD13" s="46"/>
      <c r="RKE13" s="46"/>
      <c r="RKF13" s="46"/>
      <c r="RKG13" s="46"/>
      <c r="RKH13" s="46"/>
      <c r="RKI13" s="46"/>
      <c r="RKJ13" s="46"/>
      <c r="RKK13" s="46"/>
      <c r="RKL13" s="46"/>
      <c r="RKM13" s="46"/>
      <c r="RKN13" s="46"/>
      <c r="RKO13" s="46"/>
      <c r="RKP13" s="46"/>
      <c r="RKQ13" s="46"/>
      <c r="RKR13" s="46"/>
      <c r="RKS13" s="46"/>
      <c r="RKT13" s="46"/>
      <c r="RKU13" s="46"/>
      <c r="RKV13" s="46"/>
      <c r="RKW13" s="46"/>
      <c r="RKX13" s="46"/>
      <c r="RKY13" s="46"/>
      <c r="RKZ13" s="46"/>
      <c r="RLA13" s="46"/>
      <c r="RLB13" s="46"/>
      <c r="RLC13" s="46"/>
      <c r="RLD13" s="46"/>
      <c r="RLE13" s="46"/>
      <c r="RLF13" s="46"/>
      <c r="RLG13" s="46"/>
      <c r="RLH13" s="46"/>
      <c r="RLI13" s="46"/>
      <c r="RLJ13" s="46"/>
      <c r="RLK13" s="46"/>
      <c r="RLL13" s="46"/>
      <c r="RLM13" s="46"/>
      <c r="RLN13" s="46"/>
      <c r="RLO13" s="46"/>
      <c r="RLP13" s="46"/>
      <c r="RLQ13" s="46"/>
      <c r="RLR13" s="46"/>
      <c r="RLS13" s="46"/>
      <c r="RLT13" s="46"/>
      <c r="RLU13" s="46"/>
      <c r="RLV13" s="46"/>
      <c r="RLW13" s="46"/>
      <c r="RLX13" s="46"/>
      <c r="RLY13" s="46"/>
      <c r="RLZ13" s="46"/>
      <c r="RMA13" s="46"/>
      <c r="RMB13" s="46"/>
      <c r="RMC13" s="46"/>
      <c r="RMD13" s="46"/>
      <c r="RME13" s="46"/>
      <c r="RMF13" s="46"/>
      <c r="RMG13" s="46"/>
      <c r="RMH13" s="46"/>
      <c r="RMI13" s="46"/>
      <c r="RMJ13" s="46"/>
      <c r="RMK13" s="46"/>
      <c r="RML13" s="46"/>
      <c r="RMM13" s="46"/>
      <c r="RMN13" s="46"/>
      <c r="RMO13" s="46"/>
      <c r="RMP13" s="46"/>
      <c r="RMQ13" s="46"/>
      <c r="RMR13" s="46"/>
      <c r="RMS13" s="46"/>
      <c r="RMT13" s="46"/>
      <c r="RMU13" s="46"/>
      <c r="RMV13" s="46"/>
      <c r="RMW13" s="46"/>
      <c r="RMX13" s="46"/>
      <c r="RMY13" s="46"/>
      <c r="RMZ13" s="46"/>
      <c r="RNA13" s="46"/>
      <c r="RNB13" s="46"/>
      <c r="RNC13" s="46"/>
      <c r="RND13" s="46"/>
      <c r="RNE13" s="46"/>
      <c r="RNF13" s="46"/>
      <c r="RNG13" s="46"/>
      <c r="RNH13" s="46"/>
      <c r="RNI13" s="46"/>
      <c r="RNJ13" s="46"/>
      <c r="RNK13" s="46"/>
      <c r="RNL13" s="46"/>
      <c r="RNM13" s="46"/>
      <c r="RNN13" s="46"/>
      <c r="RNO13" s="46"/>
      <c r="RNP13" s="46"/>
      <c r="RNQ13" s="46"/>
      <c r="RNR13" s="46"/>
      <c r="RNS13" s="46"/>
      <c r="RNT13" s="46"/>
      <c r="RNU13" s="46"/>
      <c r="RNV13" s="46"/>
      <c r="RNW13" s="46"/>
      <c r="RNX13" s="46"/>
      <c r="RNY13" s="46"/>
      <c r="RNZ13" s="46"/>
      <c r="ROA13" s="46"/>
      <c r="ROB13" s="46"/>
      <c r="ROC13" s="46"/>
      <c r="ROD13" s="46"/>
      <c r="ROE13" s="46"/>
      <c r="ROF13" s="46"/>
      <c r="ROG13" s="46"/>
      <c r="ROH13" s="46"/>
      <c r="ROI13" s="46"/>
      <c r="ROJ13" s="46"/>
      <c r="ROK13" s="46"/>
      <c r="ROL13" s="46"/>
      <c r="ROM13" s="46"/>
      <c r="RON13" s="46"/>
      <c r="ROO13" s="46"/>
      <c r="ROP13" s="46"/>
      <c r="ROQ13" s="46"/>
      <c r="ROR13" s="46"/>
      <c r="ROS13" s="46"/>
      <c r="ROT13" s="46"/>
      <c r="ROU13" s="46"/>
      <c r="ROV13" s="46"/>
      <c r="ROW13" s="46"/>
      <c r="ROX13" s="46"/>
      <c r="ROY13" s="46"/>
      <c r="ROZ13" s="46"/>
      <c r="RPA13" s="46"/>
      <c r="RPB13" s="46"/>
      <c r="RPC13" s="46"/>
      <c r="RPD13" s="46"/>
      <c r="RPE13" s="46"/>
      <c r="RPF13" s="46"/>
      <c r="RPG13" s="46"/>
      <c r="RPH13" s="46"/>
      <c r="RPI13" s="46"/>
      <c r="RPJ13" s="46"/>
      <c r="RPK13" s="46"/>
      <c r="RPL13" s="46"/>
      <c r="RPM13" s="46"/>
      <c r="RPN13" s="46"/>
      <c r="RPO13" s="46"/>
      <c r="RPP13" s="46"/>
      <c r="RPQ13" s="46"/>
      <c r="RPR13" s="46"/>
      <c r="RPS13" s="46"/>
      <c r="RPT13" s="46"/>
      <c r="RPU13" s="46"/>
      <c r="RPV13" s="46"/>
      <c r="RPW13" s="46"/>
      <c r="RPX13" s="46"/>
      <c r="RPY13" s="46"/>
      <c r="RPZ13" s="46"/>
      <c r="RQA13" s="46"/>
      <c r="RQB13" s="46"/>
      <c r="RQC13" s="46"/>
      <c r="RQD13" s="46"/>
      <c r="RQE13" s="46"/>
      <c r="RQF13" s="46"/>
      <c r="RQG13" s="46"/>
      <c r="RQH13" s="46"/>
      <c r="RQI13" s="46"/>
      <c r="RQJ13" s="46"/>
      <c r="RQK13" s="46"/>
      <c r="RQL13" s="46"/>
      <c r="RQM13" s="46"/>
      <c r="RQN13" s="46"/>
      <c r="RQO13" s="46"/>
      <c r="RQP13" s="46"/>
      <c r="RQQ13" s="46"/>
      <c r="RQR13" s="46"/>
      <c r="RQS13" s="46"/>
      <c r="RQT13" s="46"/>
      <c r="RQU13" s="46"/>
      <c r="RQV13" s="46"/>
      <c r="RQW13" s="46"/>
      <c r="RQX13" s="46"/>
      <c r="RQY13" s="46"/>
      <c r="RQZ13" s="46"/>
      <c r="RRA13" s="46"/>
      <c r="RRB13" s="46"/>
      <c r="RRC13" s="46"/>
      <c r="RRD13" s="46"/>
      <c r="RRE13" s="46"/>
      <c r="RRF13" s="46"/>
      <c r="RRG13" s="46"/>
      <c r="RRH13" s="46"/>
      <c r="RRI13" s="46"/>
      <c r="RRJ13" s="46"/>
      <c r="RRK13" s="46"/>
      <c r="RRL13" s="46"/>
      <c r="RRM13" s="46"/>
      <c r="RRN13" s="46"/>
      <c r="RRO13" s="46"/>
      <c r="RRP13" s="46"/>
      <c r="RRQ13" s="46"/>
      <c r="RRR13" s="46"/>
      <c r="RRS13" s="46"/>
      <c r="RRT13" s="46"/>
      <c r="RRU13" s="46"/>
      <c r="RRV13" s="46"/>
      <c r="RRW13" s="46"/>
      <c r="RRX13" s="46"/>
      <c r="RRY13" s="46"/>
      <c r="RRZ13" s="46"/>
      <c r="RSA13" s="46"/>
      <c r="RSB13" s="46"/>
      <c r="RSC13" s="46"/>
      <c r="RSD13" s="46"/>
      <c r="RSE13" s="46"/>
      <c r="RSF13" s="46"/>
      <c r="RSG13" s="46"/>
      <c r="RSH13" s="46"/>
      <c r="RSI13" s="46"/>
      <c r="RSJ13" s="46"/>
      <c r="RSK13" s="46"/>
      <c r="RSL13" s="46"/>
      <c r="RSM13" s="46"/>
      <c r="RSN13" s="46"/>
      <c r="RSO13" s="46"/>
      <c r="RSP13" s="46"/>
      <c r="RSQ13" s="46"/>
      <c r="RSR13" s="46"/>
      <c r="RSS13" s="46"/>
      <c r="RST13" s="46"/>
      <c r="RSU13" s="46"/>
      <c r="RSV13" s="46"/>
      <c r="RSW13" s="46"/>
      <c r="RSX13" s="46"/>
      <c r="RSY13" s="46"/>
      <c r="RSZ13" s="46"/>
      <c r="RTA13" s="46"/>
      <c r="RTB13" s="46"/>
      <c r="RTC13" s="46"/>
      <c r="RTD13" s="46"/>
      <c r="RTE13" s="46"/>
      <c r="RTF13" s="46"/>
      <c r="RTG13" s="46"/>
      <c r="RTH13" s="46"/>
      <c r="RTI13" s="46"/>
      <c r="RTJ13" s="46"/>
      <c r="RTK13" s="46"/>
      <c r="RTL13" s="46"/>
      <c r="RTM13" s="46"/>
      <c r="RTN13" s="46"/>
      <c r="RTO13" s="46"/>
      <c r="RTP13" s="46"/>
      <c r="RTQ13" s="46"/>
      <c r="RTR13" s="46"/>
      <c r="RTS13" s="46"/>
      <c r="RTT13" s="46"/>
      <c r="RTU13" s="46"/>
      <c r="RTV13" s="46"/>
      <c r="RTW13" s="46"/>
      <c r="RTX13" s="46"/>
      <c r="RTY13" s="46"/>
      <c r="RTZ13" s="46"/>
      <c r="RUA13" s="46"/>
      <c r="RUB13" s="46"/>
      <c r="RUC13" s="46"/>
      <c r="RUD13" s="46"/>
      <c r="RUE13" s="46"/>
      <c r="RUF13" s="46"/>
      <c r="RUG13" s="46"/>
      <c r="RUH13" s="46"/>
      <c r="RUI13" s="46"/>
      <c r="RUJ13" s="46"/>
      <c r="RUK13" s="46"/>
      <c r="RUL13" s="46"/>
      <c r="RUM13" s="46"/>
      <c r="RUN13" s="46"/>
      <c r="RUO13" s="46"/>
      <c r="RUP13" s="46"/>
      <c r="RUQ13" s="46"/>
      <c r="RUR13" s="46"/>
      <c r="RUS13" s="46"/>
      <c r="RUT13" s="46"/>
      <c r="RUU13" s="46"/>
      <c r="RUV13" s="46"/>
      <c r="RUW13" s="46"/>
      <c r="RUX13" s="46"/>
      <c r="RUY13" s="46"/>
      <c r="RUZ13" s="46"/>
      <c r="RVA13" s="46"/>
      <c r="RVB13" s="46"/>
      <c r="RVC13" s="46"/>
      <c r="RVD13" s="46"/>
      <c r="RVE13" s="46"/>
      <c r="RVF13" s="46"/>
      <c r="RVG13" s="46"/>
      <c r="RVH13" s="46"/>
      <c r="RVI13" s="46"/>
      <c r="RVJ13" s="46"/>
      <c r="RVK13" s="46"/>
      <c r="RVL13" s="46"/>
      <c r="RVM13" s="46"/>
      <c r="RVN13" s="46"/>
      <c r="RVO13" s="46"/>
      <c r="RVP13" s="46"/>
      <c r="RVQ13" s="46"/>
      <c r="RVR13" s="46"/>
      <c r="RVS13" s="46"/>
      <c r="RVT13" s="46"/>
      <c r="RVU13" s="46"/>
      <c r="RVV13" s="46"/>
      <c r="RVW13" s="46"/>
      <c r="RVX13" s="46"/>
      <c r="RVY13" s="46"/>
      <c r="RVZ13" s="46"/>
      <c r="RWA13" s="46"/>
      <c r="RWB13" s="46"/>
      <c r="RWC13" s="46"/>
      <c r="RWD13" s="46"/>
      <c r="RWE13" s="46"/>
      <c r="RWF13" s="46"/>
      <c r="RWG13" s="46"/>
      <c r="RWH13" s="46"/>
      <c r="RWI13" s="46"/>
      <c r="RWJ13" s="46"/>
      <c r="RWK13" s="46"/>
      <c r="RWL13" s="46"/>
      <c r="RWM13" s="46"/>
      <c r="RWN13" s="46"/>
      <c r="RWO13" s="46"/>
      <c r="RWP13" s="46"/>
      <c r="RWQ13" s="46"/>
      <c r="RWR13" s="46"/>
      <c r="RWS13" s="46"/>
      <c r="RWT13" s="46"/>
      <c r="RWU13" s="46"/>
      <c r="RWV13" s="46"/>
      <c r="RWW13" s="46"/>
      <c r="RWX13" s="46"/>
      <c r="RWY13" s="46"/>
      <c r="RWZ13" s="46"/>
      <c r="RXA13" s="46"/>
      <c r="RXB13" s="46"/>
      <c r="RXC13" s="46"/>
      <c r="RXD13" s="46"/>
      <c r="RXE13" s="46"/>
      <c r="RXF13" s="46"/>
      <c r="RXG13" s="46"/>
      <c r="RXH13" s="46"/>
      <c r="RXI13" s="46"/>
      <c r="RXJ13" s="46"/>
      <c r="RXK13" s="46"/>
      <c r="RXL13" s="46"/>
      <c r="RXM13" s="46"/>
      <c r="RXN13" s="46"/>
      <c r="RXO13" s="46"/>
      <c r="RXP13" s="46"/>
      <c r="RXQ13" s="46"/>
      <c r="RXR13" s="46"/>
      <c r="RXS13" s="46"/>
      <c r="RXT13" s="46"/>
      <c r="RXU13" s="46"/>
      <c r="RXV13" s="46"/>
      <c r="RXW13" s="46"/>
      <c r="RXX13" s="46"/>
      <c r="RXY13" s="46"/>
      <c r="RXZ13" s="46"/>
      <c r="RYA13" s="46"/>
      <c r="RYB13" s="46"/>
      <c r="RYC13" s="46"/>
      <c r="RYD13" s="46"/>
      <c r="RYE13" s="46"/>
      <c r="RYF13" s="46"/>
      <c r="RYG13" s="46"/>
      <c r="RYH13" s="46"/>
      <c r="RYI13" s="46"/>
      <c r="RYJ13" s="46"/>
      <c r="RYK13" s="46"/>
      <c r="RYL13" s="46"/>
      <c r="RYM13" s="46"/>
      <c r="RYN13" s="46"/>
      <c r="RYO13" s="46"/>
      <c r="RYP13" s="46"/>
      <c r="RYQ13" s="46"/>
      <c r="RYR13" s="46"/>
      <c r="RYS13" s="46"/>
      <c r="RYT13" s="46"/>
      <c r="RYU13" s="46"/>
      <c r="RYV13" s="46"/>
      <c r="RYW13" s="46"/>
      <c r="RYX13" s="46"/>
      <c r="RYY13" s="46"/>
      <c r="RYZ13" s="46"/>
      <c r="RZA13" s="46"/>
      <c r="RZB13" s="46"/>
      <c r="RZC13" s="46"/>
      <c r="RZD13" s="46"/>
      <c r="RZE13" s="46"/>
      <c r="RZF13" s="46"/>
      <c r="RZG13" s="46"/>
      <c r="RZH13" s="46"/>
      <c r="RZI13" s="46"/>
      <c r="RZJ13" s="46"/>
      <c r="RZK13" s="46"/>
      <c r="RZL13" s="46"/>
      <c r="RZM13" s="46"/>
      <c r="RZN13" s="46"/>
      <c r="RZO13" s="46"/>
      <c r="RZP13" s="46"/>
      <c r="RZQ13" s="46"/>
      <c r="RZR13" s="46"/>
      <c r="RZS13" s="46"/>
      <c r="RZT13" s="46"/>
      <c r="RZU13" s="46"/>
      <c r="RZV13" s="46"/>
      <c r="RZW13" s="46"/>
      <c r="RZX13" s="46"/>
      <c r="RZY13" s="46"/>
      <c r="RZZ13" s="46"/>
      <c r="SAA13" s="46"/>
      <c r="SAB13" s="46"/>
      <c r="SAC13" s="46"/>
      <c r="SAD13" s="46"/>
      <c r="SAE13" s="46"/>
      <c r="SAF13" s="46"/>
      <c r="SAG13" s="46"/>
      <c r="SAH13" s="46"/>
      <c r="SAI13" s="46"/>
      <c r="SAJ13" s="46"/>
      <c r="SAK13" s="46"/>
      <c r="SAL13" s="46"/>
      <c r="SAM13" s="46"/>
      <c r="SAN13" s="46"/>
      <c r="SAO13" s="46"/>
      <c r="SAP13" s="46"/>
      <c r="SAQ13" s="46"/>
      <c r="SAR13" s="46"/>
      <c r="SAS13" s="46"/>
      <c r="SAT13" s="46"/>
      <c r="SAU13" s="46"/>
      <c r="SAV13" s="46"/>
      <c r="SAW13" s="46"/>
      <c r="SAX13" s="46"/>
      <c r="SAY13" s="46"/>
      <c r="SAZ13" s="46"/>
      <c r="SBA13" s="46"/>
      <c r="SBB13" s="46"/>
      <c r="SBC13" s="46"/>
      <c r="SBD13" s="46"/>
      <c r="SBE13" s="46"/>
      <c r="SBF13" s="46"/>
      <c r="SBG13" s="46"/>
      <c r="SBH13" s="46"/>
      <c r="SBI13" s="46"/>
      <c r="SBJ13" s="46"/>
      <c r="SBK13" s="46"/>
      <c r="SBL13" s="46"/>
      <c r="SBM13" s="46"/>
      <c r="SBN13" s="46"/>
      <c r="SBO13" s="46"/>
      <c r="SBP13" s="46"/>
      <c r="SBQ13" s="46"/>
      <c r="SBR13" s="46"/>
      <c r="SBS13" s="46"/>
      <c r="SBT13" s="46"/>
      <c r="SBU13" s="46"/>
      <c r="SBV13" s="46"/>
      <c r="SBW13" s="46"/>
      <c r="SBX13" s="46"/>
      <c r="SBY13" s="46"/>
      <c r="SBZ13" s="46"/>
      <c r="SCA13" s="46"/>
      <c r="SCB13" s="46"/>
      <c r="SCC13" s="46"/>
      <c r="SCD13" s="46"/>
      <c r="SCE13" s="46"/>
      <c r="SCF13" s="46"/>
      <c r="SCG13" s="46"/>
      <c r="SCH13" s="46"/>
      <c r="SCI13" s="46"/>
      <c r="SCJ13" s="46"/>
      <c r="SCK13" s="46"/>
      <c r="SCL13" s="46"/>
      <c r="SCM13" s="46"/>
      <c r="SCN13" s="46"/>
      <c r="SCO13" s="46"/>
      <c r="SCP13" s="46"/>
      <c r="SCQ13" s="46"/>
      <c r="SCR13" s="46"/>
      <c r="SCS13" s="46"/>
      <c r="SCT13" s="46"/>
      <c r="SCU13" s="46"/>
      <c r="SCV13" s="46"/>
      <c r="SCW13" s="46"/>
      <c r="SCX13" s="46"/>
      <c r="SCY13" s="46"/>
      <c r="SCZ13" s="46"/>
      <c r="SDA13" s="46"/>
      <c r="SDB13" s="46"/>
      <c r="SDC13" s="46"/>
      <c r="SDD13" s="46"/>
      <c r="SDE13" s="46"/>
      <c r="SDF13" s="46"/>
      <c r="SDG13" s="46"/>
      <c r="SDH13" s="46"/>
      <c r="SDI13" s="46"/>
      <c r="SDJ13" s="46"/>
      <c r="SDK13" s="46"/>
      <c r="SDL13" s="46"/>
      <c r="SDM13" s="46"/>
      <c r="SDN13" s="46"/>
      <c r="SDO13" s="46"/>
      <c r="SDP13" s="46"/>
      <c r="SDQ13" s="46"/>
      <c r="SDR13" s="46"/>
      <c r="SDS13" s="46"/>
      <c r="SDT13" s="46"/>
      <c r="SDU13" s="46"/>
      <c r="SDV13" s="46"/>
      <c r="SDW13" s="46"/>
      <c r="SDX13" s="46"/>
      <c r="SDY13" s="46"/>
      <c r="SDZ13" s="46"/>
      <c r="SEA13" s="46"/>
      <c r="SEB13" s="46"/>
      <c r="SEC13" s="46"/>
      <c r="SED13" s="46"/>
      <c r="SEE13" s="46"/>
      <c r="SEF13" s="46"/>
      <c r="SEG13" s="46"/>
      <c r="SEH13" s="46"/>
      <c r="SEI13" s="46"/>
      <c r="SEJ13" s="46"/>
      <c r="SEK13" s="46"/>
      <c r="SEL13" s="46"/>
      <c r="SEM13" s="46"/>
      <c r="SEN13" s="46"/>
      <c r="SEO13" s="46"/>
      <c r="SEP13" s="46"/>
      <c r="SEQ13" s="46"/>
      <c r="SER13" s="46"/>
      <c r="SES13" s="46"/>
      <c r="SET13" s="46"/>
      <c r="SEU13" s="46"/>
      <c r="SEV13" s="46"/>
      <c r="SEW13" s="46"/>
      <c r="SEX13" s="46"/>
      <c r="SEY13" s="46"/>
      <c r="SEZ13" s="46"/>
      <c r="SFA13" s="46"/>
      <c r="SFB13" s="46"/>
      <c r="SFC13" s="46"/>
      <c r="SFD13" s="46"/>
      <c r="SFE13" s="46"/>
      <c r="SFF13" s="46"/>
      <c r="SFG13" s="46"/>
      <c r="SFH13" s="46"/>
      <c r="SFI13" s="46"/>
      <c r="SFJ13" s="46"/>
      <c r="SFK13" s="46"/>
      <c r="SFL13" s="46"/>
      <c r="SFM13" s="46"/>
      <c r="SFN13" s="46"/>
      <c r="SFO13" s="46"/>
      <c r="SFP13" s="46"/>
      <c r="SFQ13" s="46"/>
      <c r="SFR13" s="46"/>
      <c r="SFS13" s="46"/>
      <c r="SFT13" s="46"/>
      <c r="SFU13" s="46"/>
      <c r="SFV13" s="46"/>
      <c r="SFW13" s="46"/>
      <c r="SFX13" s="46"/>
      <c r="SFY13" s="46"/>
      <c r="SFZ13" s="46"/>
      <c r="SGA13" s="46"/>
      <c r="SGB13" s="46"/>
      <c r="SGC13" s="46"/>
      <c r="SGD13" s="46"/>
      <c r="SGE13" s="46"/>
      <c r="SGF13" s="46"/>
      <c r="SGG13" s="46"/>
      <c r="SGH13" s="46"/>
      <c r="SGI13" s="46"/>
      <c r="SGJ13" s="46"/>
      <c r="SGK13" s="46"/>
      <c r="SGL13" s="46"/>
      <c r="SGM13" s="46"/>
      <c r="SGN13" s="46"/>
      <c r="SGO13" s="46"/>
      <c r="SGP13" s="46"/>
      <c r="SGQ13" s="46"/>
      <c r="SGR13" s="46"/>
      <c r="SGS13" s="46"/>
      <c r="SGT13" s="46"/>
      <c r="SGU13" s="46"/>
      <c r="SGV13" s="46"/>
      <c r="SGW13" s="46"/>
      <c r="SGX13" s="46"/>
      <c r="SGY13" s="46"/>
      <c r="SGZ13" s="46"/>
      <c r="SHA13" s="46"/>
      <c r="SHB13" s="46"/>
      <c r="SHC13" s="46"/>
      <c r="SHD13" s="46"/>
      <c r="SHE13" s="46"/>
      <c r="SHF13" s="46"/>
      <c r="SHG13" s="46"/>
      <c r="SHH13" s="46"/>
      <c r="SHI13" s="46"/>
      <c r="SHJ13" s="46"/>
      <c r="SHK13" s="46"/>
      <c r="SHL13" s="46"/>
      <c r="SHM13" s="46"/>
      <c r="SHN13" s="46"/>
      <c r="SHO13" s="46"/>
      <c r="SHP13" s="46"/>
      <c r="SHQ13" s="46"/>
      <c r="SHR13" s="46"/>
      <c r="SHS13" s="46"/>
      <c r="SHT13" s="46"/>
      <c r="SHU13" s="46"/>
      <c r="SHV13" s="46"/>
      <c r="SHW13" s="46"/>
      <c r="SHX13" s="46"/>
      <c r="SHY13" s="46"/>
      <c r="SHZ13" s="46"/>
      <c r="SIA13" s="46"/>
      <c r="SIB13" s="46"/>
      <c r="SIC13" s="46"/>
      <c r="SID13" s="46"/>
      <c r="SIE13" s="46"/>
      <c r="SIF13" s="46"/>
      <c r="SIG13" s="46"/>
      <c r="SIH13" s="46"/>
      <c r="SII13" s="46"/>
      <c r="SIJ13" s="46"/>
      <c r="SIK13" s="46"/>
      <c r="SIL13" s="46"/>
      <c r="SIM13" s="46"/>
      <c r="SIN13" s="46"/>
      <c r="SIO13" s="46"/>
      <c r="SIP13" s="46"/>
      <c r="SIQ13" s="46"/>
      <c r="SIR13" s="46"/>
      <c r="SIS13" s="46"/>
      <c r="SIT13" s="46"/>
      <c r="SIU13" s="46"/>
      <c r="SIV13" s="46"/>
      <c r="SIW13" s="46"/>
      <c r="SIX13" s="46"/>
      <c r="SIY13" s="46"/>
      <c r="SIZ13" s="46"/>
      <c r="SJA13" s="46"/>
      <c r="SJB13" s="46"/>
      <c r="SJC13" s="46"/>
      <c r="SJD13" s="46"/>
      <c r="SJE13" s="46"/>
      <c r="SJF13" s="46"/>
      <c r="SJG13" s="46"/>
      <c r="SJH13" s="46"/>
      <c r="SJI13" s="46"/>
      <c r="SJJ13" s="46"/>
      <c r="SJK13" s="46"/>
      <c r="SJL13" s="46"/>
      <c r="SJM13" s="46"/>
      <c r="SJN13" s="46"/>
      <c r="SJO13" s="46"/>
      <c r="SJP13" s="46"/>
      <c r="SJQ13" s="46"/>
      <c r="SJR13" s="46"/>
      <c r="SJS13" s="46"/>
      <c r="SJT13" s="46"/>
      <c r="SJU13" s="46"/>
      <c r="SJV13" s="46"/>
      <c r="SJW13" s="46"/>
      <c r="SJX13" s="46"/>
      <c r="SJY13" s="46"/>
      <c r="SJZ13" s="46"/>
      <c r="SKA13" s="46"/>
      <c r="SKB13" s="46"/>
      <c r="SKC13" s="46"/>
      <c r="SKD13" s="46"/>
      <c r="SKE13" s="46"/>
      <c r="SKF13" s="46"/>
      <c r="SKG13" s="46"/>
      <c r="SKH13" s="46"/>
      <c r="SKI13" s="46"/>
      <c r="SKJ13" s="46"/>
      <c r="SKK13" s="46"/>
      <c r="SKL13" s="46"/>
      <c r="SKM13" s="46"/>
      <c r="SKN13" s="46"/>
      <c r="SKO13" s="46"/>
      <c r="SKP13" s="46"/>
      <c r="SKQ13" s="46"/>
      <c r="SKR13" s="46"/>
      <c r="SKS13" s="46"/>
      <c r="SKT13" s="46"/>
      <c r="SKU13" s="46"/>
      <c r="SKV13" s="46"/>
      <c r="SKW13" s="46"/>
      <c r="SKX13" s="46"/>
      <c r="SKY13" s="46"/>
      <c r="SKZ13" s="46"/>
      <c r="SLA13" s="46"/>
      <c r="SLB13" s="46"/>
      <c r="SLC13" s="46"/>
      <c r="SLD13" s="46"/>
      <c r="SLE13" s="46"/>
      <c r="SLF13" s="46"/>
      <c r="SLG13" s="46"/>
      <c r="SLH13" s="46"/>
      <c r="SLI13" s="46"/>
      <c r="SLJ13" s="46"/>
      <c r="SLK13" s="46"/>
      <c r="SLL13" s="46"/>
      <c r="SLM13" s="46"/>
      <c r="SLN13" s="46"/>
      <c r="SLO13" s="46"/>
      <c r="SLP13" s="46"/>
      <c r="SLQ13" s="46"/>
      <c r="SLR13" s="46"/>
      <c r="SLS13" s="46"/>
      <c r="SLT13" s="46"/>
      <c r="SLU13" s="46"/>
      <c r="SLV13" s="46"/>
      <c r="SLW13" s="46"/>
      <c r="SLX13" s="46"/>
      <c r="SLY13" s="46"/>
      <c r="SLZ13" s="46"/>
      <c r="SMA13" s="46"/>
      <c r="SMB13" s="46"/>
      <c r="SMC13" s="46"/>
      <c r="SMD13" s="46"/>
      <c r="SME13" s="46"/>
      <c r="SMF13" s="46"/>
      <c r="SMG13" s="46"/>
      <c r="SMH13" s="46"/>
      <c r="SMI13" s="46"/>
      <c r="SMJ13" s="46"/>
      <c r="SMK13" s="46"/>
      <c r="SML13" s="46"/>
      <c r="SMM13" s="46"/>
      <c r="SMN13" s="46"/>
      <c r="SMO13" s="46"/>
      <c r="SMP13" s="46"/>
      <c r="SMQ13" s="46"/>
      <c r="SMR13" s="46"/>
      <c r="SMS13" s="46"/>
      <c r="SMT13" s="46"/>
      <c r="SMU13" s="46"/>
      <c r="SMV13" s="46"/>
      <c r="SMW13" s="46"/>
      <c r="SMX13" s="46"/>
      <c r="SMY13" s="46"/>
      <c r="SMZ13" s="46"/>
      <c r="SNA13" s="46"/>
      <c r="SNB13" s="46"/>
      <c r="SNC13" s="46"/>
      <c r="SND13" s="46"/>
      <c r="SNE13" s="46"/>
      <c r="SNF13" s="46"/>
      <c r="SNG13" s="46"/>
      <c r="SNH13" s="46"/>
      <c r="SNI13" s="46"/>
      <c r="SNJ13" s="46"/>
      <c r="SNK13" s="46"/>
      <c r="SNL13" s="46"/>
      <c r="SNM13" s="46"/>
      <c r="SNN13" s="46"/>
      <c r="SNO13" s="46"/>
      <c r="SNP13" s="46"/>
      <c r="SNQ13" s="46"/>
      <c r="SNR13" s="46"/>
      <c r="SNS13" s="46"/>
      <c r="SNT13" s="46"/>
      <c r="SNU13" s="46"/>
      <c r="SNV13" s="46"/>
      <c r="SNW13" s="46"/>
      <c r="SNX13" s="46"/>
      <c r="SNY13" s="46"/>
      <c r="SNZ13" s="46"/>
      <c r="SOA13" s="46"/>
      <c r="SOB13" s="46"/>
      <c r="SOC13" s="46"/>
      <c r="SOD13" s="46"/>
      <c r="SOE13" s="46"/>
      <c r="SOF13" s="46"/>
      <c r="SOG13" s="46"/>
      <c r="SOH13" s="46"/>
      <c r="SOI13" s="46"/>
      <c r="SOJ13" s="46"/>
      <c r="SOK13" s="46"/>
      <c r="SOL13" s="46"/>
      <c r="SOM13" s="46"/>
      <c r="SON13" s="46"/>
      <c r="SOO13" s="46"/>
      <c r="SOP13" s="46"/>
      <c r="SOQ13" s="46"/>
      <c r="SOR13" s="46"/>
      <c r="SOS13" s="46"/>
      <c r="SOT13" s="46"/>
      <c r="SOU13" s="46"/>
      <c r="SOV13" s="46"/>
      <c r="SOW13" s="46"/>
      <c r="SOX13" s="46"/>
      <c r="SOY13" s="46"/>
      <c r="SOZ13" s="46"/>
      <c r="SPA13" s="46"/>
      <c r="SPB13" s="46"/>
      <c r="SPC13" s="46"/>
      <c r="SPD13" s="46"/>
      <c r="SPE13" s="46"/>
      <c r="SPF13" s="46"/>
      <c r="SPG13" s="46"/>
      <c r="SPH13" s="46"/>
      <c r="SPI13" s="46"/>
      <c r="SPJ13" s="46"/>
      <c r="SPK13" s="46"/>
      <c r="SPL13" s="46"/>
      <c r="SPM13" s="46"/>
      <c r="SPN13" s="46"/>
      <c r="SPO13" s="46"/>
      <c r="SPP13" s="46"/>
      <c r="SPQ13" s="46"/>
      <c r="SPR13" s="46"/>
      <c r="SPS13" s="46"/>
      <c r="SPT13" s="46"/>
      <c r="SPU13" s="46"/>
      <c r="SPV13" s="46"/>
      <c r="SPW13" s="46"/>
      <c r="SPX13" s="46"/>
      <c r="SPY13" s="46"/>
      <c r="SPZ13" s="46"/>
      <c r="SQA13" s="46"/>
      <c r="SQB13" s="46"/>
      <c r="SQC13" s="46"/>
      <c r="SQD13" s="46"/>
      <c r="SQE13" s="46"/>
      <c r="SQF13" s="46"/>
      <c r="SQG13" s="46"/>
      <c r="SQH13" s="46"/>
      <c r="SQI13" s="46"/>
      <c r="SQJ13" s="46"/>
      <c r="SQK13" s="46"/>
      <c r="SQL13" s="46"/>
      <c r="SQM13" s="46"/>
      <c r="SQN13" s="46"/>
      <c r="SQO13" s="46"/>
      <c r="SQP13" s="46"/>
      <c r="SQQ13" s="46"/>
      <c r="SQR13" s="46"/>
      <c r="SQS13" s="46"/>
      <c r="SQT13" s="46"/>
      <c r="SQU13" s="46"/>
      <c r="SQV13" s="46"/>
      <c r="SQW13" s="46"/>
      <c r="SQX13" s="46"/>
      <c r="SQY13" s="46"/>
      <c r="SQZ13" s="46"/>
      <c r="SRA13" s="46"/>
      <c r="SRB13" s="46"/>
      <c r="SRC13" s="46"/>
      <c r="SRD13" s="46"/>
      <c r="SRE13" s="46"/>
      <c r="SRF13" s="46"/>
      <c r="SRG13" s="46"/>
      <c r="SRH13" s="46"/>
      <c r="SRI13" s="46"/>
      <c r="SRJ13" s="46"/>
      <c r="SRK13" s="46"/>
      <c r="SRL13" s="46"/>
      <c r="SRM13" s="46"/>
      <c r="SRN13" s="46"/>
      <c r="SRO13" s="46"/>
      <c r="SRP13" s="46"/>
      <c r="SRQ13" s="46"/>
      <c r="SRR13" s="46"/>
      <c r="SRS13" s="46"/>
      <c r="SRT13" s="46"/>
      <c r="SRU13" s="46"/>
      <c r="SRV13" s="46"/>
      <c r="SRW13" s="46"/>
      <c r="SRX13" s="46"/>
      <c r="SRY13" s="46"/>
      <c r="SRZ13" s="46"/>
      <c r="SSA13" s="46"/>
      <c r="SSB13" s="46"/>
      <c r="SSC13" s="46"/>
      <c r="SSD13" s="46"/>
      <c r="SSE13" s="46"/>
      <c r="SSF13" s="46"/>
      <c r="SSG13" s="46"/>
      <c r="SSH13" s="46"/>
      <c r="SSI13" s="46"/>
      <c r="SSJ13" s="46"/>
      <c r="SSK13" s="46"/>
      <c r="SSL13" s="46"/>
      <c r="SSM13" s="46"/>
      <c r="SSN13" s="46"/>
      <c r="SSO13" s="46"/>
      <c r="SSP13" s="46"/>
      <c r="SSQ13" s="46"/>
      <c r="SSR13" s="46"/>
      <c r="SSS13" s="46"/>
      <c r="SST13" s="46"/>
      <c r="SSU13" s="46"/>
      <c r="SSV13" s="46"/>
      <c r="SSW13" s="46"/>
      <c r="SSX13" s="46"/>
      <c r="SSY13" s="46"/>
      <c r="SSZ13" s="46"/>
      <c r="STA13" s="46"/>
      <c r="STB13" s="46"/>
      <c r="STC13" s="46"/>
      <c r="STD13" s="46"/>
      <c r="STE13" s="46"/>
      <c r="STF13" s="46"/>
      <c r="STG13" s="46"/>
      <c r="STH13" s="46"/>
      <c r="STI13" s="46"/>
      <c r="STJ13" s="46"/>
      <c r="STK13" s="46"/>
      <c r="STL13" s="46"/>
      <c r="STM13" s="46"/>
      <c r="STN13" s="46"/>
      <c r="STO13" s="46"/>
      <c r="STP13" s="46"/>
      <c r="STQ13" s="46"/>
      <c r="STR13" s="46"/>
      <c r="STS13" s="46"/>
      <c r="STT13" s="46"/>
      <c r="STU13" s="46"/>
      <c r="STV13" s="46"/>
      <c r="STW13" s="46"/>
      <c r="STX13" s="46"/>
      <c r="STY13" s="46"/>
      <c r="STZ13" s="46"/>
      <c r="SUA13" s="46"/>
      <c r="SUB13" s="46"/>
      <c r="SUC13" s="46"/>
      <c r="SUD13" s="46"/>
      <c r="SUE13" s="46"/>
      <c r="SUF13" s="46"/>
      <c r="SUG13" s="46"/>
      <c r="SUH13" s="46"/>
      <c r="SUI13" s="46"/>
      <c r="SUJ13" s="46"/>
      <c r="SUK13" s="46"/>
      <c r="SUL13" s="46"/>
      <c r="SUM13" s="46"/>
      <c r="SUN13" s="46"/>
      <c r="SUO13" s="46"/>
      <c r="SUP13" s="46"/>
      <c r="SUQ13" s="46"/>
      <c r="SUR13" s="46"/>
      <c r="SUS13" s="46"/>
      <c r="SUT13" s="46"/>
      <c r="SUU13" s="46"/>
      <c r="SUV13" s="46"/>
      <c r="SUW13" s="46"/>
      <c r="SUX13" s="46"/>
      <c r="SUY13" s="46"/>
      <c r="SUZ13" s="46"/>
      <c r="SVA13" s="46"/>
      <c r="SVB13" s="46"/>
      <c r="SVC13" s="46"/>
      <c r="SVD13" s="46"/>
      <c r="SVE13" s="46"/>
      <c r="SVF13" s="46"/>
      <c r="SVG13" s="46"/>
      <c r="SVH13" s="46"/>
      <c r="SVI13" s="46"/>
      <c r="SVJ13" s="46"/>
      <c r="SVK13" s="46"/>
      <c r="SVL13" s="46"/>
      <c r="SVM13" s="46"/>
      <c r="SVN13" s="46"/>
      <c r="SVO13" s="46"/>
      <c r="SVP13" s="46"/>
      <c r="SVQ13" s="46"/>
      <c r="SVR13" s="46"/>
      <c r="SVS13" s="46"/>
      <c r="SVT13" s="46"/>
      <c r="SVU13" s="46"/>
      <c r="SVV13" s="46"/>
      <c r="SVW13" s="46"/>
      <c r="SVX13" s="46"/>
      <c r="SVY13" s="46"/>
      <c r="SVZ13" s="46"/>
      <c r="SWA13" s="46"/>
      <c r="SWB13" s="46"/>
      <c r="SWC13" s="46"/>
      <c r="SWD13" s="46"/>
      <c r="SWE13" s="46"/>
      <c r="SWF13" s="46"/>
      <c r="SWG13" s="46"/>
      <c r="SWH13" s="46"/>
      <c r="SWI13" s="46"/>
      <c r="SWJ13" s="46"/>
      <c r="SWK13" s="46"/>
      <c r="SWL13" s="46"/>
      <c r="SWM13" s="46"/>
      <c r="SWN13" s="46"/>
      <c r="SWO13" s="46"/>
      <c r="SWP13" s="46"/>
      <c r="SWQ13" s="46"/>
      <c r="SWR13" s="46"/>
      <c r="SWS13" s="46"/>
      <c r="SWT13" s="46"/>
      <c r="SWU13" s="46"/>
      <c r="SWV13" s="46"/>
      <c r="SWW13" s="46"/>
      <c r="SWX13" s="46"/>
      <c r="SWY13" s="46"/>
      <c r="SWZ13" s="46"/>
      <c r="SXA13" s="46"/>
      <c r="SXB13" s="46"/>
      <c r="SXC13" s="46"/>
      <c r="SXD13" s="46"/>
      <c r="SXE13" s="46"/>
      <c r="SXF13" s="46"/>
      <c r="SXG13" s="46"/>
      <c r="SXH13" s="46"/>
      <c r="SXI13" s="46"/>
      <c r="SXJ13" s="46"/>
      <c r="SXK13" s="46"/>
      <c r="SXL13" s="46"/>
      <c r="SXM13" s="46"/>
      <c r="SXN13" s="46"/>
      <c r="SXO13" s="46"/>
      <c r="SXP13" s="46"/>
      <c r="SXQ13" s="46"/>
      <c r="SXR13" s="46"/>
      <c r="SXS13" s="46"/>
      <c r="SXT13" s="46"/>
      <c r="SXU13" s="46"/>
      <c r="SXV13" s="46"/>
      <c r="SXW13" s="46"/>
      <c r="SXX13" s="46"/>
      <c r="SXY13" s="46"/>
      <c r="SXZ13" s="46"/>
      <c r="SYA13" s="46"/>
      <c r="SYB13" s="46"/>
      <c r="SYC13" s="46"/>
      <c r="SYD13" s="46"/>
      <c r="SYE13" s="46"/>
      <c r="SYF13" s="46"/>
      <c r="SYG13" s="46"/>
      <c r="SYH13" s="46"/>
      <c r="SYI13" s="46"/>
      <c r="SYJ13" s="46"/>
      <c r="SYK13" s="46"/>
      <c r="SYL13" s="46"/>
      <c r="SYM13" s="46"/>
      <c r="SYN13" s="46"/>
      <c r="SYO13" s="46"/>
      <c r="SYP13" s="46"/>
      <c r="SYQ13" s="46"/>
      <c r="SYR13" s="46"/>
      <c r="SYS13" s="46"/>
      <c r="SYT13" s="46"/>
      <c r="SYU13" s="46"/>
      <c r="SYV13" s="46"/>
      <c r="SYW13" s="46"/>
      <c r="SYX13" s="46"/>
      <c r="SYY13" s="46"/>
      <c r="SYZ13" s="46"/>
      <c r="SZA13" s="46"/>
      <c r="SZB13" s="46"/>
      <c r="SZC13" s="46"/>
      <c r="SZD13" s="46"/>
      <c r="SZE13" s="46"/>
      <c r="SZF13" s="46"/>
      <c r="SZG13" s="46"/>
      <c r="SZH13" s="46"/>
      <c r="SZI13" s="46"/>
      <c r="SZJ13" s="46"/>
      <c r="SZK13" s="46"/>
      <c r="SZL13" s="46"/>
      <c r="SZM13" s="46"/>
      <c r="SZN13" s="46"/>
      <c r="SZO13" s="46"/>
      <c r="SZP13" s="46"/>
      <c r="SZQ13" s="46"/>
      <c r="SZR13" s="46"/>
      <c r="SZS13" s="46"/>
      <c r="SZT13" s="46"/>
      <c r="SZU13" s="46"/>
      <c r="SZV13" s="46"/>
      <c r="SZW13" s="46"/>
      <c r="SZX13" s="46"/>
      <c r="SZY13" s="46"/>
      <c r="SZZ13" s="46"/>
      <c r="TAA13" s="46"/>
      <c r="TAB13" s="46"/>
      <c r="TAC13" s="46"/>
      <c r="TAD13" s="46"/>
      <c r="TAE13" s="46"/>
      <c r="TAF13" s="46"/>
      <c r="TAG13" s="46"/>
      <c r="TAH13" s="46"/>
      <c r="TAI13" s="46"/>
      <c r="TAJ13" s="46"/>
      <c r="TAK13" s="46"/>
      <c r="TAL13" s="46"/>
      <c r="TAM13" s="46"/>
      <c r="TAN13" s="46"/>
      <c r="TAO13" s="46"/>
      <c r="TAP13" s="46"/>
      <c r="TAQ13" s="46"/>
      <c r="TAR13" s="46"/>
      <c r="TAS13" s="46"/>
      <c r="TAT13" s="46"/>
      <c r="TAU13" s="46"/>
      <c r="TAV13" s="46"/>
      <c r="TAW13" s="46"/>
      <c r="TAX13" s="46"/>
      <c r="TAY13" s="46"/>
      <c r="TAZ13" s="46"/>
      <c r="TBA13" s="46"/>
      <c r="TBB13" s="46"/>
      <c r="TBC13" s="46"/>
      <c r="TBD13" s="46"/>
      <c r="TBE13" s="46"/>
      <c r="TBF13" s="46"/>
      <c r="TBG13" s="46"/>
      <c r="TBH13" s="46"/>
      <c r="TBI13" s="46"/>
      <c r="TBJ13" s="46"/>
      <c r="TBK13" s="46"/>
      <c r="TBL13" s="46"/>
      <c r="TBM13" s="46"/>
      <c r="TBN13" s="46"/>
      <c r="TBO13" s="46"/>
      <c r="TBP13" s="46"/>
      <c r="TBQ13" s="46"/>
      <c r="TBR13" s="46"/>
      <c r="TBS13" s="46"/>
      <c r="TBT13" s="46"/>
      <c r="TBU13" s="46"/>
      <c r="TBV13" s="46"/>
      <c r="TBW13" s="46"/>
      <c r="TBX13" s="46"/>
      <c r="TBY13" s="46"/>
      <c r="TBZ13" s="46"/>
      <c r="TCA13" s="46"/>
      <c r="TCB13" s="46"/>
      <c r="TCC13" s="46"/>
      <c r="TCD13" s="46"/>
      <c r="TCE13" s="46"/>
      <c r="TCF13" s="46"/>
      <c r="TCG13" s="46"/>
      <c r="TCH13" s="46"/>
      <c r="TCI13" s="46"/>
      <c r="TCJ13" s="46"/>
      <c r="TCK13" s="46"/>
      <c r="TCL13" s="46"/>
      <c r="TCM13" s="46"/>
      <c r="TCN13" s="46"/>
      <c r="TCO13" s="46"/>
      <c r="TCP13" s="46"/>
      <c r="TCQ13" s="46"/>
      <c r="TCR13" s="46"/>
      <c r="TCS13" s="46"/>
      <c r="TCT13" s="46"/>
      <c r="TCU13" s="46"/>
      <c r="TCV13" s="46"/>
      <c r="TCW13" s="46"/>
      <c r="TCX13" s="46"/>
      <c r="TCY13" s="46"/>
      <c r="TCZ13" s="46"/>
      <c r="TDA13" s="46"/>
      <c r="TDB13" s="46"/>
      <c r="TDC13" s="46"/>
      <c r="TDD13" s="46"/>
      <c r="TDE13" s="46"/>
      <c r="TDF13" s="46"/>
      <c r="TDG13" s="46"/>
      <c r="TDH13" s="46"/>
      <c r="TDI13" s="46"/>
      <c r="TDJ13" s="46"/>
      <c r="TDK13" s="46"/>
      <c r="TDL13" s="46"/>
      <c r="TDM13" s="46"/>
      <c r="TDN13" s="46"/>
      <c r="TDO13" s="46"/>
      <c r="TDP13" s="46"/>
      <c r="TDQ13" s="46"/>
      <c r="TDR13" s="46"/>
      <c r="TDS13" s="46"/>
      <c r="TDT13" s="46"/>
      <c r="TDU13" s="46"/>
      <c r="TDV13" s="46"/>
      <c r="TDW13" s="46"/>
      <c r="TDX13" s="46"/>
      <c r="TDY13" s="46"/>
      <c r="TDZ13" s="46"/>
      <c r="TEA13" s="46"/>
      <c r="TEB13" s="46"/>
      <c r="TEC13" s="46"/>
      <c r="TED13" s="46"/>
      <c r="TEE13" s="46"/>
      <c r="TEF13" s="46"/>
      <c r="TEG13" s="46"/>
      <c r="TEH13" s="46"/>
      <c r="TEI13" s="46"/>
      <c r="TEJ13" s="46"/>
      <c r="TEK13" s="46"/>
      <c r="TEL13" s="46"/>
      <c r="TEM13" s="46"/>
      <c r="TEN13" s="46"/>
      <c r="TEO13" s="46"/>
      <c r="TEP13" s="46"/>
      <c r="TEQ13" s="46"/>
      <c r="TER13" s="46"/>
      <c r="TES13" s="46"/>
      <c r="TET13" s="46"/>
      <c r="TEU13" s="46"/>
      <c r="TEV13" s="46"/>
      <c r="TEW13" s="46"/>
      <c r="TEX13" s="46"/>
      <c r="TEY13" s="46"/>
      <c r="TEZ13" s="46"/>
      <c r="TFA13" s="46"/>
      <c r="TFB13" s="46"/>
      <c r="TFC13" s="46"/>
      <c r="TFD13" s="46"/>
      <c r="TFE13" s="46"/>
      <c r="TFF13" s="46"/>
      <c r="TFG13" s="46"/>
      <c r="TFH13" s="46"/>
      <c r="TFI13" s="46"/>
      <c r="TFJ13" s="46"/>
      <c r="TFK13" s="46"/>
      <c r="TFL13" s="46"/>
      <c r="TFM13" s="46"/>
      <c r="TFN13" s="46"/>
      <c r="TFO13" s="46"/>
      <c r="TFP13" s="46"/>
      <c r="TFQ13" s="46"/>
      <c r="TFR13" s="46"/>
      <c r="TFS13" s="46"/>
      <c r="TFT13" s="46"/>
      <c r="TFU13" s="46"/>
      <c r="TFV13" s="46"/>
      <c r="TFW13" s="46"/>
      <c r="TFX13" s="46"/>
      <c r="TFY13" s="46"/>
      <c r="TFZ13" s="46"/>
      <c r="TGA13" s="46"/>
      <c r="TGB13" s="46"/>
      <c r="TGC13" s="46"/>
      <c r="TGD13" s="46"/>
      <c r="TGE13" s="46"/>
      <c r="TGF13" s="46"/>
      <c r="TGG13" s="46"/>
      <c r="TGH13" s="46"/>
      <c r="TGI13" s="46"/>
      <c r="TGJ13" s="46"/>
      <c r="TGK13" s="46"/>
      <c r="TGL13" s="46"/>
      <c r="TGM13" s="46"/>
      <c r="TGN13" s="46"/>
      <c r="TGO13" s="46"/>
      <c r="TGP13" s="46"/>
      <c r="TGQ13" s="46"/>
      <c r="TGR13" s="46"/>
      <c r="TGS13" s="46"/>
      <c r="TGT13" s="46"/>
      <c r="TGU13" s="46"/>
      <c r="TGV13" s="46"/>
      <c r="TGW13" s="46"/>
      <c r="TGX13" s="46"/>
      <c r="TGY13" s="46"/>
      <c r="TGZ13" s="46"/>
      <c r="THA13" s="46"/>
      <c r="THB13" s="46"/>
      <c r="THC13" s="46"/>
      <c r="THD13" s="46"/>
      <c r="THE13" s="46"/>
      <c r="THF13" s="46"/>
      <c r="THG13" s="46"/>
      <c r="THH13" s="46"/>
      <c r="THI13" s="46"/>
      <c r="THJ13" s="46"/>
      <c r="THK13" s="46"/>
      <c r="THL13" s="46"/>
      <c r="THM13" s="46"/>
      <c r="THN13" s="46"/>
      <c r="THO13" s="46"/>
      <c r="THP13" s="46"/>
      <c r="THQ13" s="46"/>
      <c r="THR13" s="46"/>
      <c r="THS13" s="46"/>
      <c r="THT13" s="46"/>
      <c r="THU13" s="46"/>
      <c r="THV13" s="46"/>
      <c r="THW13" s="46"/>
      <c r="THX13" s="46"/>
      <c r="THY13" s="46"/>
      <c r="THZ13" s="46"/>
      <c r="TIA13" s="46"/>
      <c r="TIB13" s="46"/>
      <c r="TIC13" s="46"/>
      <c r="TID13" s="46"/>
      <c r="TIE13" s="46"/>
      <c r="TIF13" s="46"/>
      <c r="TIG13" s="46"/>
      <c r="TIH13" s="46"/>
      <c r="TII13" s="46"/>
      <c r="TIJ13" s="46"/>
      <c r="TIK13" s="46"/>
      <c r="TIL13" s="46"/>
      <c r="TIM13" s="46"/>
      <c r="TIN13" s="46"/>
      <c r="TIO13" s="46"/>
      <c r="TIP13" s="46"/>
      <c r="TIQ13" s="46"/>
      <c r="TIR13" s="46"/>
      <c r="TIS13" s="46"/>
      <c r="TIT13" s="46"/>
      <c r="TIU13" s="46"/>
      <c r="TIV13" s="46"/>
      <c r="TIW13" s="46"/>
      <c r="TIX13" s="46"/>
      <c r="TIY13" s="46"/>
      <c r="TIZ13" s="46"/>
      <c r="TJA13" s="46"/>
      <c r="TJB13" s="46"/>
      <c r="TJC13" s="46"/>
      <c r="TJD13" s="46"/>
      <c r="TJE13" s="46"/>
      <c r="TJF13" s="46"/>
      <c r="TJG13" s="46"/>
      <c r="TJH13" s="46"/>
      <c r="TJI13" s="46"/>
      <c r="TJJ13" s="46"/>
      <c r="TJK13" s="46"/>
      <c r="TJL13" s="46"/>
      <c r="TJM13" s="46"/>
      <c r="TJN13" s="46"/>
      <c r="TJO13" s="46"/>
      <c r="TJP13" s="46"/>
      <c r="TJQ13" s="46"/>
      <c r="TJR13" s="46"/>
      <c r="TJS13" s="46"/>
      <c r="TJT13" s="46"/>
      <c r="TJU13" s="46"/>
      <c r="TJV13" s="46"/>
      <c r="TJW13" s="46"/>
      <c r="TJX13" s="46"/>
      <c r="TJY13" s="46"/>
      <c r="TJZ13" s="46"/>
      <c r="TKA13" s="46"/>
      <c r="TKB13" s="46"/>
      <c r="TKC13" s="46"/>
      <c r="TKD13" s="46"/>
      <c r="TKE13" s="46"/>
      <c r="TKF13" s="46"/>
      <c r="TKG13" s="46"/>
      <c r="TKH13" s="46"/>
      <c r="TKI13" s="46"/>
      <c r="TKJ13" s="46"/>
      <c r="TKK13" s="46"/>
      <c r="TKL13" s="46"/>
      <c r="TKM13" s="46"/>
      <c r="TKN13" s="46"/>
      <c r="TKO13" s="46"/>
      <c r="TKP13" s="46"/>
      <c r="TKQ13" s="46"/>
      <c r="TKR13" s="46"/>
      <c r="TKS13" s="46"/>
      <c r="TKT13" s="46"/>
      <c r="TKU13" s="46"/>
      <c r="TKV13" s="46"/>
      <c r="TKW13" s="46"/>
      <c r="TKX13" s="46"/>
      <c r="TKY13" s="46"/>
      <c r="TKZ13" s="46"/>
      <c r="TLA13" s="46"/>
      <c r="TLB13" s="46"/>
      <c r="TLC13" s="46"/>
      <c r="TLD13" s="46"/>
      <c r="TLE13" s="46"/>
      <c r="TLF13" s="46"/>
      <c r="TLG13" s="46"/>
      <c r="TLH13" s="46"/>
      <c r="TLI13" s="46"/>
      <c r="TLJ13" s="46"/>
      <c r="TLK13" s="46"/>
      <c r="TLL13" s="46"/>
      <c r="TLM13" s="46"/>
      <c r="TLN13" s="46"/>
      <c r="TLO13" s="46"/>
      <c r="TLP13" s="46"/>
      <c r="TLQ13" s="46"/>
      <c r="TLR13" s="46"/>
      <c r="TLS13" s="46"/>
      <c r="TLT13" s="46"/>
      <c r="TLU13" s="46"/>
      <c r="TLV13" s="46"/>
      <c r="TLW13" s="46"/>
      <c r="TLX13" s="46"/>
      <c r="TLY13" s="46"/>
      <c r="TLZ13" s="46"/>
      <c r="TMA13" s="46"/>
      <c r="TMB13" s="46"/>
      <c r="TMC13" s="46"/>
      <c r="TMD13" s="46"/>
      <c r="TME13" s="46"/>
      <c r="TMF13" s="46"/>
      <c r="TMG13" s="46"/>
      <c r="TMH13" s="46"/>
      <c r="TMI13" s="46"/>
      <c r="TMJ13" s="46"/>
      <c r="TMK13" s="46"/>
      <c r="TML13" s="46"/>
      <c r="TMM13" s="46"/>
      <c r="TMN13" s="46"/>
      <c r="TMO13" s="46"/>
      <c r="TMP13" s="46"/>
      <c r="TMQ13" s="46"/>
      <c r="TMR13" s="46"/>
      <c r="TMS13" s="46"/>
      <c r="TMT13" s="46"/>
      <c r="TMU13" s="46"/>
      <c r="TMV13" s="46"/>
      <c r="TMW13" s="46"/>
      <c r="TMX13" s="46"/>
      <c r="TMY13" s="46"/>
      <c r="TMZ13" s="46"/>
      <c r="TNA13" s="46"/>
      <c r="TNB13" s="46"/>
      <c r="TNC13" s="46"/>
      <c r="TND13" s="46"/>
      <c r="TNE13" s="46"/>
      <c r="TNF13" s="46"/>
      <c r="TNG13" s="46"/>
      <c r="TNH13" s="46"/>
      <c r="TNI13" s="46"/>
      <c r="TNJ13" s="46"/>
      <c r="TNK13" s="46"/>
      <c r="TNL13" s="46"/>
      <c r="TNM13" s="46"/>
      <c r="TNN13" s="46"/>
      <c r="TNO13" s="46"/>
      <c r="TNP13" s="46"/>
      <c r="TNQ13" s="46"/>
      <c r="TNR13" s="46"/>
      <c r="TNS13" s="46"/>
      <c r="TNT13" s="46"/>
      <c r="TNU13" s="46"/>
      <c r="TNV13" s="46"/>
      <c r="TNW13" s="46"/>
      <c r="TNX13" s="46"/>
      <c r="TNY13" s="46"/>
      <c r="TNZ13" s="46"/>
      <c r="TOA13" s="46"/>
      <c r="TOB13" s="46"/>
      <c r="TOC13" s="46"/>
      <c r="TOD13" s="46"/>
      <c r="TOE13" s="46"/>
      <c r="TOF13" s="46"/>
      <c r="TOG13" s="46"/>
      <c r="TOH13" s="46"/>
      <c r="TOI13" s="46"/>
      <c r="TOJ13" s="46"/>
      <c r="TOK13" s="46"/>
      <c r="TOL13" s="46"/>
      <c r="TOM13" s="46"/>
      <c r="TON13" s="46"/>
      <c r="TOO13" s="46"/>
      <c r="TOP13" s="46"/>
      <c r="TOQ13" s="46"/>
      <c r="TOR13" s="46"/>
      <c r="TOS13" s="46"/>
      <c r="TOT13" s="46"/>
      <c r="TOU13" s="46"/>
      <c r="TOV13" s="46"/>
      <c r="TOW13" s="46"/>
      <c r="TOX13" s="46"/>
      <c r="TOY13" s="46"/>
      <c r="TOZ13" s="46"/>
      <c r="TPA13" s="46"/>
      <c r="TPB13" s="46"/>
      <c r="TPC13" s="46"/>
      <c r="TPD13" s="46"/>
      <c r="TPE13" s="46"/>
      <c r="TPF13" s="46"/>
      <c r="TPG13" s="46"/>
      <c r="TPH13" s="46"/>
      <c r="TPI13" s="46"/>
      <c r="TPJ13" s="46"/>
      <c r="TPK13" s="46"/>
      <c r="TPL13" s="46"/>
      <c r="TPM13" s="46"/>
      <c r="TPN13" s="46"/>
      <c r="TPO13" s="46"/>
      <c r="TPP13" s="46"/>
      <c r="TPQ13" s="46"/>
      <c r="TPR13" s="46"/>
      <c r="TPS13" s="46"/>
      <c r="TPT13" s="46"/>
      <c r="TPU13" s="46"/>
      <c r="TPV13" s="46"/>
      <c r="TPW13" s="46"/>
      <c r="TPX13" s="46"/>
      <c r="TPY13" s="46"/>
      <c r="TPZ13" s="46"/>
      <c r="TQA13" s="46"/>
      <c r="TQB13" s="46"/>
      <c r="TQC13" s="46"/>
      <c r="TQD13" s="46"/>
      <c r="TQE13" s="46"/>
      <c r="TQF13" s="46"/>
      <c r="TQG13" s="46"/>
      <c r="TQH13" s="46"/>
      <c r="TQI13" s="46"/>
      <c r="TQJ13" s="46"/>
      <c r="TQK13" s="46"/>
      <c r="TQL13" s="46"/>
      <c r="TQM13" s="46"/>
      <c r="TQN13" s="46"/>
      <c r="TQO13" s="46"/>
      <c r="TQP13" s="46"/>
      <c r="TQQ13" s="46"/>
      <c r="TQR13" s="46"/>
      <c r="TQS13" s="46"/>
      <c r="TQT13" s="46"/>
      <c r="TQU13" s="46"/>
      <c r="TQV13" s="46"/>
      <c r="TQW13" s="46"/>
      <c r="TQX13" s="46"/>
      <c r="TQY13" s="46"/>
      <c r="TQZ13" s="46"/>
      <c r="TRA13" s="46"/>
      <c r="TRB13" s="46"/>
      <c r="TRC13" s="46"/>
      <c r="TRD13" s="46"/>
      <c r="TRE13" s="46"/>
      <c r="TRF13" s="46"/>
      <c r="TRG13" s="46"/>
      <c r="TRH13" s="46"/>
      <c r="TRI13" s="46"/>
      <c r="TRJ13" s="46"/>
      <c r="TRK13" s="46"/>
      <c r="TRL13" s="46"/>
      <c r="TRM13" s="46"/>
      <c r="TRN13" s="46"/>
      <c r="TRO13" s="46"/>
      <c r="TRP13" s="46"/>
      <c r="TRQ13" s="46"/>
      <c r="TRR13" s="46"/>
      <c r="TRS13" s="46"/>
      <c r="TRT13" s="46"/>
      <c r="TRU13" s="46"/>
      <c r="TRV13" s="46"/>
      <c r="TRW13" s="46"/>
      <c r="TRX13" s="46"/>
      <c r="TRY13" s="46"/>
      <c r="TRZ13" s="46"/>
      <c r="TSA13" s="46"/>
      <c r="TSB13" s="46"/>
      <c r="TSC13" s="46"/>
      <c r="TSD13" s="46"/>
      <c r="TSE13" s="46"/>
      <c r="TSF13" s="46"/>
      <c r="TSG13" s="46"/>
      <c r="TSH13" s="46"/>
      <c r="TSI13" s="46"/>
      <c r="TSJ13" s="46"/>
      <c r="TSK13" s="46"/>
      <c r="TSL13" s="46"/>
      <c r="TSM13" s="46"/>
      <c r="TSN13" s="46"/>
      <c r="TSO13" s="46"/>
      <c r="TSP13" s="46"/>
      <c r="TSQ13" s="46"/>
      <c r="TSR13" s="46"/>
      <c r="TSS13" s="46"/>
      <c r="TST13" s="46"/>
      <c r="TSU13" s="46"/>
      <c r="TSV13" s="46"/>
      <c r="TSW13" s="46"/>
      <c r="TSX13" s="46"/>
      <c r="TSY13" s="46"/>
      <c r="TSZ13" s="46"/>
      <c r="TTA13" s="46"/>
      <c r="TTB13" s="46"/>
      <c r="TTC13" s="46"/>
      <c r="TTD13" s="46"/>
      <c r="TTE13" s="46"/>
      <c r="TTF13" s="46"/>
      <c r="TTG13" s="46"/>
      <c r="TTH13" s="46"/>
      <c r="TTI13" s="46"/>
      <c r="TTJ13" s="46"/>
      <c r="TTK13" s="46"/>
      <c r="TTL13" s="46"/>
      <c r="TTM13" s="46"/>
      <c r="TTN13" s="46"/>
      <c r="TTO13" s="46"/>
      <c r="TTP13" s="46"/>
      <c r="TTQ13" s="46"/>
      <c r="TTR13" s="46"/>
      <c r="TTS13" s="46"/>
      <c r="TTT13" s="46"/>
      <c r="TTU13" s="46"/>
      <c r="TTV13" s="46"/>
      <c r="TTW13" s="46"/>
      <c r="TTX13" s="46"/>
      <c r="TTY13" s="46"/>
      <c r="TTZ13" s="46"/>
      <c r="TUA13" s="46"/>
      <c r="TUB13" s="46"/>
      <c r="TUC13" s="46"/>
      <c r="TUD13" s="46"/>
      <c r="TUE13" s="46"/>
      <c r="TUF13" s="46"/>
      <c r="TUG13" s="46"/>
      <c r="TUH13" s="46"/>
      <c r="TUI13" s="46"/>
      <c r="TUJ13" s="46"/>
      <c r="TUK13" s="46"/>
      <c r="TUL13" s="46"/>
      <c r="TUM13" s="46"/>
      <c r="TUN13" s="46"/>
      <c r="TUO13" s="46"/>
      <c r="TUP13" s="46"/>
      <c r="TUQ13" s="46"/>
      <c r="TUR13" s="46"/>
      <c r="TUS13" s="46"/>
      <c r="TUT13" s="46"/>
      <c r="TUU13" s="46"/>
      <c r="TUV13" s="46"/>
      <c r="TUW13" s="46"/>
      <c r="TUX13" s="46"/>
      <c r="TUY13" s="46"/>
      <c r="TUZ13" s="46"/>
      <c r="TVA13" s="46"/>
      <c r="TVB13" s="46"/>
      <c r="TVC13" s="46"/>
      <c r="TVD13" s="46"/>
      <c r="TVE13" s="46"/>
      <c r="TVF13" s="46"/>
      <c r="TVG13" s="46"/>
      <c r="TVH13" s="46"/>
      <c r="TVI13" s="46"/>
      <c r="TVJ13" s="46"/>
      <c r="TVK13" s="46"/>
      <c r="TVL13" s="46"/>
      <c r="TVM13" s="46"/>
      <c r="TVN13" s="46"/>
      <c r="TVO13" s="46"/>
      <c r="TVP13" s="46"/>
      <c r="TVQ13" s="46"/>
      <c r="TVR13" s="46"/>
      <c r="TVS13" s="46"/>
      <c r="TVT13" s="46"/>
      <c r="TVU13" s="46"/>
      <c r="TVV13" s="46"/>
      <c r="TVW13" s="46"/>
      <c r="TVX13" s="46"/>
      <c r="TVY13" s="46"/>
      <c r="TVZ13" s="46"/>
      <c r="TWA13" s="46"/>
      <c r="TWB13" s="46"/>
      <c r="TWC13" s="46"/>
      <c r="TWD13" s="46"/>
      <c r="TWE13" s="46"/>
      <c r="TWF13" s="46"/>
      <c r="TWG13" s="46"/>
      <c r="TWH13" s="46"/>
      <c r="TWI13" s="46"/>
      <c r="TWJ13" s="46"/>
      <c r="TWK13" s="46"/>
      <c r="TWL13" s="46"/>
      <c r="TWM13" s="46"/>
      <c r="TWN13" s="46"/>
      <c r="TWO13" s="46"/>
      <c r="TWP13" s="46"/>
      <c r="TWQ13" s="46"/>
      <c r="TWR13" s="46"/>
      <c r="TWS13" s="46"/>
      <c r="TWT13" s="46"/>
      <c r="TWU13" s="46"/>
      <c r="TWV13" s="46"/>
      <c r="TWW13" s="46"/>
      <c r="TWX13" s="46"/>
      <c r="TWY13" s="46"/>
      <c r="TWZ13" s="46"/>
      <c r="TXA13" s="46"/>
      <c r="TXB13" s="46"/>
      <c r="TXC13" s="46"/>
      <c r="TXD13" s="46"/>
      <c r="TXE13" s="46"/>
      <c r="TXF13" s="46"/>
      <c r="TXG13" s="46"/>
      <c r="TXH13" s="46"/>
      <c r="TXI13" s="46"/>
      <c r="TXJ13" s="46"/>
      <c r="TXK13" s="46"/>
      <c r="TXL13" s="46"/>
      <c r="TXM13" s="46"/>
      <c r="TXN13" s="46"/>
      <c r="TXO13" s="46"/>
      <c r="TXP13" s="46"/>
      <c r="TXQ13" s="46"/>
      <c r="TXR13" s="46"/>
      <c r="TXS13" s="46"/>
      <c r="TXT13" s="46"/>
      <c r="TXU13" s="46"/>
      <c r="TXV13" s="46"/>
      <c r="TXW13" s="46"/>
      <c r="TXX13" s="46"/>
      <c r="TXY13" s="46"/>
      <c r="TXZ13" s="46"/>
      <c r="TYA13" s="46"/>
      <c r="TYB13" s="46"/>
      <c r="TYC13" s="46"/>
      <c r="TYD13" s="46"/>
      <c r="TYE13" s="46"/>
      <c r="TYF13" s="46"/>
      <c r="TYG13" s="46"/>
      <c r="TYH13" s="46"/>
      <c r="TYI13" s="46"/>
      <c r="TYJ13" s="46"/>
      <c r="TYK13" s="46"/>
      <c r="TYL13" s="46"/>
      <c r="TYM13" s="46"/>
      <c r="TYN13" s="46"/>
      <c r="TYO13" s="46"/>
      <c r="TYP13" s="46"/>
      <c r="TYQ13" s="46"/>
      <c r="TYR13" s="46"/>
      <c r="TYS13" s="46"/>
      <c r="TYT13" s="46"/>
      <c r="TYU13" s="46"/>
      <c r="TYV13" s="46"/>
      <c r="TYW13" s="46"/>
      <c r="TYX13" s="46"/>
      <c r="TYY13" s="46"/>
      <c r="TYZ13" s="46"/>
      <c r="TZA13" s="46"/>
      <c r="TZB13" s="46"/>
      <c r="TZC13" s="46"/>
      <c r="TZD13" s="46"/>
      <c r="TZE13" s="46"/>
      <c r="TZF13" s="46"/>
      <c r="TZG13" s="46"/>
      <c r="TZH13" s="46"/>
      <c r="TZI13" s="46"/>
      <c r="TZJ13" s="46"/>
      <c r="TZK13" s="46"/>
      <c r="TZL13" s="46"/>
      <c r="TZM13" s="46"/>
      <c r="TZN13" s="46"/>
      <c r="TZO13" s="46"/>
      <c r="TZP13" s="46"/>
      <c r="TZQ13" s="46"/>
      <c r="TZR13" s="46"/>
      <c r="TZS13" s="46"/>
      <c r="TZT13" s="46"/>
      <c r="TZU13" s="46"/>
      <c r="TZV13" s="46"/>
      <c r="TZW13" s="46"/>
      <c r="TZX13" s="46"/>
      <c r="TZY13" s="46"/>
      <c r="TZZ13" s="46"/>
      <c r="UAA13" s="46"/>
      <c r="UAB13" s="46"/>
      <c r="UAC13" s="46"/>
      <c r="UAD13" s="46"/>
      <c r="UAE13" s="46"/>
      <c r="UAF13" s="46"/>
      <c r="UAG13" s="46"/>
      <c r="UAH13" s="46"/>
      <c r="UAI13" s="46"/>
      <c r="UAJ13" s="46"/>
      <c r="UAK13" s="46"/>
      <c r="UAL13" s="46"/>
      <c r="UAM13" s="46"/>
      <c r="UAN13" s="46"/>
      <c r="UAO13" s="46"/>
      <c r="UAP13" s="46"/>
      <c r="UAQ13" s="46"/>
      <c r="UAR13" s="46"/>
      <c r="UAS13" s="46"/>
      <c r="UAT13" s="46"/>
      <c r="UAU13" s="46"/>
      <c r="UAV13" s="46"/>
      <c r="UAW13" s="46"/>
      <c r="UAX13" s="46"/>
      <c r="UAY13" s="46"/>
      <c r="UAZ13" s="46"/>
      <c r="UBA13" s="46"/>
      <c r="UBB13" s="46"/>
      <c r="UBC13" s="46"/>
      <c r="UBD13" s="46"/>
      <c r="UBE13" s="46"/>
      <c r="UBF13" s="46"/>
      <c r="UBG13" s="46"/>
      <c r="UBH13" s="46"/>
      <c r="UBI13" s="46"/>
      <c r="UBJ13" s="46"/>
      <c r="UBK13" s="46"/>
      <c r="UBL13" s="46"/>
      <c r="UBM13" s="46"/>
      <c r="UBN13" s="46"/>
      <c r="UBO13" s="46"/>
      <c r="UBP13" s="46"/>
      <c r="UBQ13" s="46"/>
      <c r="UBR13" s="46"/>
      <c r="UBS13" s="46"/>
      <c r="UBT13" s="46"/>
      <c r="UBU13" s="46"/>
      <c r="UBV13" s="46"/>
      <c r="UBW13" s="46"/>
      <c r="UBX13" s="46"/>
      <c r="UBY13" s="46"/>
      <c r="UBZ13" s="46"/>
      <c r="UCA13" s="46"/>
      <c r="UCB13" s="46"/>
      <c r="UCC13" s="46"/>
      <c r="UCD13" s="46"/>
      <c r="UCE13" s="46"/>
      <c r="UCF13" s="46"/>
      <c r="UCG13" s="46"/>
      <c r="UCH13" s="46"/>
      <c r="UCI13" s="46"/>
      <c r="UCJ13" s="46"/>
      <c r="UCK13" s="46"/>
      <c r="UCL13" s="46"/>
      <c r="UCM13" s="46"/>
      <c r="UCN13" s="46"/>
      <c r="UCO13" s="46"/>
      <c r="UCP13" s="46"/>
      <c r="UCQ13" s="46"/>
      <c r="UCR13" s="46"/>
      <c r="UCS13" s="46"/>
      <c r="UCT13" s="46"/>
      <c r="UCU13" s="46"/>
      <c r="UCV13" s="46"/>
      <c r="UCW13" s="46"/>
      <c r="UCX13" s="46"/>
      <c r="UCY13" s="46"/>
      <c r="UCZ13" s="46"/>
      <c r="UDA13" s="46"/>
      <c r="UDB13" s="46"/>
      <c r="UDC13" s="46"/>
      <c r="UDD13" s="46"/>
      <c r="UDE13" s="46"/>
      <c r="UDF13" s="46"/>
      <c r="UDG13" s="46"/>
      <c r="UDH13" s="46"/>
      <c r="UDI13" s="46"/>
      <c r="UDJ13" s="46"/>
      <c r="UDK13" s="46"/>
      <c r="UDL13" s="46"/>
      <c r="UDM13" s="46"/>
      <c r="UDN13" s="46"/>
      <c r="UDO13" s="46"/>
      <c r="UDP13" s="46"/>
      <c r="UDQ13" s="46"/>
      <c r="UDR13" s="46"/>
      <c r="UDS13" s="46"/>
      <c r="UDT13" s="46"/>
      <c r="UDU13" s="46"/>
      <c r="UDV13" s="46"/>
      <c r="UDW13" s="46"/>
      <c r="UDX13" s="46"/>
      <c r="UDY13" s="46"/>
      <c r="UDZ13" s="46"/>
      <c r="UEA13" s="46"/>
      <c r="UEB13" s="46"/>
      <c r="UEC13" s="46"/>
      <c r="UED13" s="46"/>
      <c r="UEE13" s="46"/>
      <c r="UEF13" s="46"/>
      <c r="UEG13" s="46"/>
      <c r="UEH13" s="46"/>
      <c r="UEI13" s="46"/>
      <c r="UEJ13" s="46"/>
      <c r="UEK13" s="46"/>
      <c r="UEL13" s="46"/>
      <c r="UEM13" s="46"/>
      <c r="UEN13" s="46"/>
      <c r="UEO13" s="46"/>
      <c r="UEP13" s="46"/>
      <c r="UEQ13" s="46"/>
      <c r="UER13" s="46"/>
      <c r="UES13" s="46"/>
      <c r="UET13" s="46"/>
      <c r="UEU13" s="46"/>
      <c r="UEV13" s="46"/>
      <c r="UEW13" s="46"/>
      <c r="UEX13" s="46"/>
      <c r="UEY13" s="46"/>
      <c r="UEZ13" s="46"/>
      <c r="UFA13" s="46"/>
      <c r="UFB13" s="46"/>
      <c r="UFC13" s="46"/>
      <c r="UFD13" s="46"/>
      <c r="UFE13" s="46"/>
      <c r="UFF13" s="46"/>
      <c r="UFG13" s="46"/>
      <c r="UFH13" s="46"/>
      <c r="UFI13" s="46"/>
      <c r="UFJ13" s="46"/>
      <c r="UFK13" s="46"/>
      <c r="UFL13" s="46"/>
      <c r="UFM13" s="46"/>
      <c r="UFN13" s="46"/>
      <c r="UFO13" s="46"/>
      <c r="UFP13" s="46"/>
      <c r="UFQ13" s="46"/>
      <c r="UFR13" s="46"/>
      <c r="UFS13" s="46"/>
      <c r="UFT13" s="46"/>
      <c r="UFU13" s="46"/>
      <c r="UFV13" s="46"/>
      <c r="UFW13" s="46"/>
      <c r="UFX13" s="46"/>
      <c r="UFY13" s="46"/>
      <c r="UFZ13" s="46"/>
      <c r="UGA13" s="46"/>
      <c r="UGB13" s="46"/>
      <c r="UGC13" s="46"/>
      <c r="UGD13" s="46"/>
      <c r="UGE13" s="46"/>
      <c r="UGF13" s="46"/>
      <c r="UGG13" s="46"/>
      <c r="UGH13" s="46"/>
      <c r="UGI13" s="46"/>
      <c r="UGJ13" s="46"/>
      <c r="UGK13" s="46"/>
      <c r="UGL13" s="46"/>
      <c r="UGM13" s="46"/>
      <c r="UGN13" s="46"/>
      <c r="UGO13" s="46"/>
      <c r="UGP13" s="46"/>
      <c r="UGQ13" s="46"/>
      <c r="UGR13" s="46"/>
      <c r="UGS13" s="46"/>
      <c r="UGT13" s="46"/>
      <c r="UGU13" s="46"/>
      <c r="UGV13" s="46"/>
      <c r="UGW13" s="46"/>
      <c r="UGX13" s="46"/>
      <c r="UGY13" s="46"/>
      <c r="UGZ13" s="46"/>
      <c r="UHA13" s="46"/>
      <c r="UHB13" s="46"/>
      <c r="UHC13" s="46"/>
      <c r="UHD13" s="46"/>
      <c r="UHE13" s="46"/>
      <c r="UHF13" s="46"/>
      <c r="UHG13" s="46"/>
      <c r="UHH13" s="46"/>
      <c r="UHI13" s="46"/>
      <c r="UHJ13" s="46"/>
      <c r="UHK13" s="46"/>
      <c r="UHL13" s="46"/>
      <c r="UHM13" s="46"/>
      <c r="UHN13" s="46"/>
      <c r="UHO13" s="46"/>
      <c r="UHP13" s="46"/>
      <c r="UHQ13" s="46"/>
      <c r="UHR13" s="46"/>
      <c r="UHS13" s="46"/>
      <c r="UHT13" s="46"/>
      <c r="UHU13" s="46"/>
      <c r="UHV13" s="46"/>
      <c r="UHW13" s="46"/>
      <c r="UHX13" s="46"/>
      <c r="UHY13" s="46"/>
      <c r="UHZ13" s="46"/>
      <c r="UIA13" s="46"/>
      <c r="UIB13" s="46"/>
      <c r="UIC13" s="46"/>
      <c r="UID13" s="46"/>
      <c r="UIE13" s="46"/>
      <c r="UIF13" s="46"/>
      <c r="UIG13" s="46"/>
      <c r="UIH13" s="46"/>
      <c r="UII13" s="46"/>
      <c r="UIJ13" s="46"/>
      <c r="UIK13" s="46"/>
      <c r="UIL13" s="46"/>
      <c r="UIM13" s="46"/>
      <c r="UIN13" s="46"/>
      <c r="UIO13" s="46"/>
      <c r="UIP13" s="46"/>
      <c r="UIQ13" s="46"/>
      <c r="UIR13" s="46"/>
      <c r="UIS13" s="46"/>
      <c r="UIT13" s="46"/>
      <c r="UIU13" s="46"/>
      <c r="UIV13" s="46"/>
      <c r="UIW13" s="46"/>
      <c r="UIX13" s="46"/>
      <c r="UIY13" s="46"/>
      <c r="UIZ13" s="46"/>
      <c r="UJA13" s="46"/>
      <c r="UJB13" s="46"/>
      <c r="UJC13" s="46"/>
      <c r="UJD13" s="46"/>
      <c r="UJE13" s="46"/>
      <c r="UJF13" s="46"/>
      <c r="UJG13" s="46"/>
      <c r="UJH13" s="46"/>
      <c r="UJI13" s="46"/>
      <c r="UJJ13" s="46"/>
      <c r="UJK13" s="46"/>
      <c r="UJL13" s="46"/>
      <c r="UJM13" s="46"/>
      <c r="UJN13" s="46"/>
      <c r="UJO13" s="46"/>
      <c r="UJP13" s="46"/>
      <c r="UJQ13" s="46"/>
      <c r="UJR13" s="46"/>
      <c r="UJS13" s="46"/>
      <c r="UJT13" s="46"/>
      <c r="UJU13" s="46"/>
      <c r="UJV13" s="46"/>
      <c r="UJW13" s="46"/>
      <c r="UJX13" s="46"/>
      <c r="UJY13" s="46"/>
      <c r="UJZ13" s="46"/>
      <c r="UKA13" s="46"/>
      <c r="UKB13" s="46"/>
      <c r="UKC13" s="46"/>
      <c r="UKD13" s="46"/>
      <c r="UKE13" s="46"/>
      <c r="UKF13" s="46"/>
      <c r="UKG13" s="46"/>
      <c r="UKH13" s="46"/>
      <c r="UKI13" s="46"/>
      <c r="UKJ13" s="46"/>
      <c r="UKK13" s="46"/>
      <c r="UKL13" s="46"/>
      <c r="UKM13" s="46"/>
      <c r="UKN13" s="46"/>
      <c r="UKO13" s="46"/>
      <c r="UKP13" s="46"/>
      <c r="UKQ13" s="46"/>
      <c r="UKR13" s="46"/>
      <c r="UKS13" s="46"/>
      <c r="UKT13" s="46"/>
      <c r="UKU13" s="46"/>
      <c r="UKV13" s="46"/>
      <c r="UKW13" s="46"/>
      <c r="UKX13" s="46"/>
      <c r="UKY13" s="46"/>
      <c r="UKZ13" s="46"/>
      <c r="ULA13" s="46"/>
      <c r="ULB13" s="46"/>
      <c r="ULC13" s="46"/>
      <c r="ULD13" s="46"/>
      <c r="ULE13" s="46"/>
      <c r="ULF13" s="46"/>
      <c r="ULG13" s="46"/>
      <c r="ULH13" s="46"/>
      <c r="ULI13" s="46"/>
      <c r="ULJ13" s="46"/>
      <c r="ULK13" s="46"/>
      <c r="ULL13" s="46"/>
      <c r="ULM13" s="46"/>
      <c r="ULN13" s="46"/>
      <c r="ULO13" s="46"/>
      <c r="ULP13" s="46"/>
      <c r="ULQ13" s="46"/>
      <c r="ULR13" s="46"/>
      <c r="ULS13" s="46"/>
      <c r="ULT13" s="46"/>
      <c r="ULU13" s="46"/>
      <c r="ULV13" s="46"/>
      <c r="ULW13" s="46"/>
      <c r="ULX13" s="46"/>
      <c r="ULY13" s="46"/>
      <c r="ULZ13" s="46"/>
      <c r="UMA13" s="46"/>
      <c r="UMB13" s="46"/>
      <c r="UMC13" s="46"/>
      <c r="UMD13" s="46"/>
      <c r="UME13" s="46"/>
      <c r="UMF13" s="46"/>
      <c r="UMG13" s="46"/>
      <c r="UMH13" s="46"/>
      <c r="UMI13" s="46"/>
      <c r="UMJ13" s="46"/>
      <c r="UMK13" s="46"/>
      <c r="UML13" s="46"/>
      <c r="UMM13" s="46"/>
      <c r="UMN13" s="46"/>
      <c r="UMO13" s="46"/>
      <c r="UMP13" s="46"/>
      <c r="UMQ13" s="46"/>
      <c r="UMR13" s="46"/>
      <c r="UMS13" s="46"/>
      <c r="UMT13" s="46"/>
      <c r="UMU13" s="46"/>
      <c r="UMV13" s="46"/>
      <c r="UMW13" s="46"/>
      <c r="UMX13" s="46"/>
      <c r="UMY13" s="46"/>
      <c r="UMZ13" s="46"/>
      <c r="UNA13" s="46"/>
      <c r="UNB13" s="46"/>
      <c r="UNC13" s="46"/>
      <c r="UND13" s="46"/>
      <c r="UNE13" s="46"/>
      <c r="UNF13" s="46"/>
      <c r="UNG13" s="46"/>
      <c r="UNH13" s="46"/>
      <c r="UNI13" s="46"/>
      <c r="UNJ13" s="46"/>
      <c r="UNK13" s="46"/>
      <c r="UNL13" s="46"/>
      <c r="UNM13" s="46"/>
      <c r="UNN13" s="46"/>
      <c r="UNO13" s="46"/>
      <c r="UNP13" s="46"/>
      <c r="UNQ13" s="46"/>
      <c r="UNR13" s="46"/>
      <c r="UNS13" s="46"/>
      <c r="UNT13" s="46"/>
      <c r="UNU13" s="46"/>
      <c r="UNV13" s="46"/>
      <c r="UNW13" s="46"/>
      <c r="UNX13" s="46"/>
      <c r="UNY13" s="46"/>
      <c r="UNZ13" s="46"/>
      <c r="UOA13" s="46"/>
      <c r="UOB13" s="46"/>
      <c r="UOC13" s="46"/>
      <c r="UOD13" s="46"/>
      <c r="UOE13" s="46"/>
      <c r="UOF13" s="46"/>
      <c r="UOG13" s="46"/>
      <c r="UOH13" s="46"/>
      <c r="UOI13" s="46"/>
      <c r="UOJ13" s="46"/>
      <c r="UOK13" s="46"/>
      <c r="UOL13" s="46"/>
      <c r="UOM13" s="46"/>
      <c r="UON13" s="46"/>
      <c r="UOO13" s="46"/>
      <c r="UOP13" s="46"/>
      <c r="UOQ13" s="46"/>
      <c r="UOR13" s="46"/>
      <c r="UOS13" s="46"/>
      <c r="UOT13" s="46"/>
      <c r="UOU13" s="46"/>
      <c r="UOV13" s="46"/>
      <c r="UOW13" s="46"/>
      <c r="UOX13" s="46"/>
      <c r="UOY13" s="46"/>
      <c r="UOZ13" s="46"/>
      <c r="UPA13" s="46"/>
      <c r="UPB13" s="46"/>
      <c r="UPC13" s="46"/>
      <c r="UPD13" s="46"/>
      <c r="UPE13" s="46"/>
      <c r="UPF13" s="46"/>
      <c r="UPG13" s="46"/>
      <c r="UPH13" s="46"/>
      <c r="UPI13" s="46"/>
      <c r="UPJ13" s="46"/>
      <c r="UPK13" s="46"/>
      <c r="UPL13" s="46"/>
      <c r="UPM13" s="46"/>
      <c r="UPN13" s="46"/>
      <c r="UPO13" s="46"/>
      <c r="UPP13" s="46"/>
      <c r="UPQ13" s="46"/>
      <c r="UPR13" s="46"/>
      <c r="UPS13" s="46"/>
      <c r="UPT13" s="46"/>
      <c r="UPU13" s="46"/>
      <c r="UPV13" s="46"/>
      <c r="UPW13" s="46"/>
      <c r="UPX13" s="46"/>
      <c r="UPY13" s="46"/>
      <c r="UPZ13" s="46"/>
      <c r="UQA13" s="46"/>
      <c r="UQB13" s="46"/>
      <c r="UQC13" s="46"/>
      <c r="UQD13" s="46"/>
      <c r="UQE13" s="46"/>
      <c r="UQF13" s="46"/>
      <c r="UQG13" s="46"/>
      <c r="UQH13" s="46"/>
      <c r="UQI13" s="46"/>
      <c r="UQJ13" s="46"/>
      <c r="UQK13" s="46"/>
      <c r="UQL13" s="46"/>
      <c r="UQM13" s="46"/>
      <c r="UQN13" s="46"/>
      <c r="UQO13" s="46"/>
      <c r="UQP13" s="46"/>
      <c r="UQQ13" s="46"/>
      <c r="UQR13" s="46"/>
      <c r="UQS13" s="46"/>
      <c r="UQT13" s="46"/>
      <c r="UQU13" s="46"/>
      <c r="UQV13" s="46"/>
      <c r="UQW13" s="46"/>
      <c r="UQX13" s="46"/>
      <c r="UQY13" s="46"/>
      <c r="UQZ13" s="46"/>
      <c r="URA13" s="46"/>
      <c r="URB13" s="46"/>
      <c r="URC13" s="46"/>
      <c r="URD13" s="46"/>
      <c r="URE13" s="46"/>
      <c r="URF13" s="46"/>
      <c r="URG13" s="46"/>
      <c r="URH13" s="46"/>
      <c r="URI13" s="46"/>
      <c r="URJ13" s="46"/>
      <c r="URK13" s="46"/>
      <c r="URL13" s="46"/>
      <c r="URM13" s="46"/>
      <c r="URN13" s="46"/>
      <c r="URO13" s="46"/>
      <c r="URP13" s="46"/>
      <c r="URQ13" s="46"/>
      <c r="URR13" s="46"/>
      <c r="URS13" s="46"/>
      <c r="URT13" s="46"/>
      <c r="URU13" s="46"/>
      <c r="URV13" s="46"/>
      <c r="URW13" s="46"/>
      <c r="URX13" s="46"/>
      <c r="URY13" s="46"/>
      <c r="URZ13" s="46"/>
      <c r="USA13" s="46"/>
      <c r="USB13" s="46"/>
      <c r="USC13" s="46"/>
      <c r="USD13" s="46"/>
      <c r="USE13" s="46"/>
      <c r="USF13" s="46"/>
      <c r="USG13" s="46"/>
      <c r="USH13" s="46"/>
      <c r="USI13" s="46"/>
      <c r="USJ13" s="46"/>
      <c r="USK13" s="46"/>
      <c r="USL13" s="46"/>
      <c r="USM13" s="46"/>
      <c r="USN13" s="46"/>
      <c r="USO13" s="46"/>
      <c r="USP13" s="46"/>
      <c r="USQ13" s="46"/>
      <c r="USR13" s="46"/>
      <c r="USS13" s="46"/>
      <c r="UST13" s="46"/>
      <c r="USU13" s="46"/>
      <c r="USV13" s="46"/>
      <c r="USW13" s="46"/>
      <c r="USX13" s="46"/>
      <c r="USY13" s="46"/>
      <c r="USZ13" s="46"/>
      <c r="UTA13" s="46"/>
      <c r="UTB13" s="46"/>
      <c r="UTC13" s="46"/>
      <c r="UTD13" s="46"/>
      <c r="UTE13" s="46"/>
      <c r="UTF13" s="46"/>
      <c r="UTG13" s="46"/>
      <c r="UTH13" s="46"/>
      <c r="UTI13" s="46"/>
      <c r="UTJ13" s="46"/>
      <c r="UTK13" s="46"/>
      <c r="UTL13" s="46"/>
      <c r="UTM13" s="46"/>
      <c r="UTN13" s="46"/>
      <c r="UTO13" s="46"/>
      <c r="UTP13" s="46"/>
      <c r="UTQ13" s="46"/>
      <c r="UTR13" s="46"/>
      <c r="UTS13" s="46"/>
      <c r="UTT13" s="46"/>
      <c r="UTU13" s="46"/>
      <c r="UTV13" s="46"/>
      <c r="UTW13" s="46"/>
      <c r="UTX13" s="46"/>
      <c r="UTY13" s="46"/>
      <c r="UTZ13" s="46"/>
      <c r="UUA13" s="46"/>
      <c r="UUB13" s="46"/>
      <c r="UUC13" s="46"/>
      <c r="UUD13" s="46"/>
      <c r="UUE13" s="46"/>
      <c r="UUF13" s="46"/>
      <c r="UUG13" s="46"/>
      <c r="UUH13" s="46"/>
      <c r="UUI13" s="46"/>
      <c r="UUJ13" s="46"/>
      <c r="UUK13" s="46"/>
      <c r="UUL13" s="46"/>
      <c r="UUM13" s="46"/>
      <c r="UUN13" s="46"/>
      <c r="UUO13" s="46"/>
      <c r="UUP13" s="46"/>
      <c r="UUQ13" s="46"/>
      <c r="UUR13" s="46"/>
      <c r="UUS13" s="46"/>
      <c r="UUT13" s="46"/>
      <c r="UUU13" s="46"/>
      <c r="UUV13" s="46"/>
      <c r="UUW13" s="46"/>
      <c r="UUX13" s="46"/>
      <c r="UUY13" s="46"/>
      <c r="UUZ13" s="46"/>
      <c r="UVA13" s="46"/>
      <c r="UVB13" s="46"/>
      <c r="UVC13" s="46"/>
      <c r="UVD13" s="46"/>
      <c r="UVE13" s="46"/>
      <c r="UVF13" s="46"/>
      <c r="UVG13" s="46"/>
      <c r="UVH13" s="46"/>
      <c r="UVI13" s="46"/>
      <c r="UVJ13" s="46"/>
      <c r="UVK13" s="46"/>
      <c r="UVL13" s="46"/>
      <c r="UVM13" s="46"/>
      <c r="UVN13" s="46"/>
      <c r="UVO13" s="46"/>
      <c r="UVP13" s="46"/>
      <c r="UVQ13" s="46"/>
      <c r="UVR13" s="46"/>
      <c r="UVS13" s="46"/>
      <c r="UVT13" s="46"/>
      <c r="UVU13" s="46"/>
      <c r="UVV13" s="46"/>
      <c r="UVW13" s="46"/>
      <c r="UVX13" s="46"/>
      <c r="UVY13" s="46"/>
      <c r="UVZ13" s="46"/>
      <c r="UWA13" s="46"/>
      <c r="UWB13" s="46"/>
      <c r="UWC13" s="46"/>
      <c r="UWD13" s="46"/>
      <c r="UWE13" s="46"/>
      <c r="UWF13" s="46"/>
      <c r="UWG13" s="46"/>
      <c r="UWH13" s="46"/>
      <c r="UWI13" s="46"/>
      <c r="UWJ13" s="46"/>
      <c r="UWK13" s="46"/>
      <c r="UWL13" s="46"/>
      <c r="UWM13" s="46"/>
      <c r="UWN13" s="46"/>
      <c r="UWO13" s="46"/>
      <c r="UWP13" s="46"/>
      <c r="UWQ13" s="46"/>
      <c r="UWR13" s="46"/>
      <c r="UWS13" s="46"/>
      <c r="UWT13" s="46"/>
      <c r="UWU13" s="46"/>
      <c r="UWV13" s="46"/>
      <c r="UWW13" s="46"/>
      <c r="UWX13" s="46"/>
      <c r="UWY13" s="46"/>
      <c r="UWZ13" s="46"/>
      <c r="UXA13" s="46"/>
      <c r="UXB13" s="46"/>
      <c r="UXC13" s="46"/>
      <c r="UXD13" s="46"/>
      <c r="UXE13" s="46"/>
      <c r="UXF13" s="46"/>
      <c r="UXG13" s="46"/>
      <c r="UXH13" s="46"/>
      <c r="UXI13" s="46"/>
      <c r="UXJ13" s="46"/>
      <c r="UXK13" s="46"/>
      <c r="UXL13" s="46"/>
      <c r="UXM13" s="46"/>
      <c r="UXN13" s="46"/>
      <c r="UXO13" s="46"/>
      <c r="UXP13" s="46"/>
      <c r="UXQ13" s="46"/>
      <c r="UXR13" s="46"/>
      <c r="UXS13" s="46"/>
      <c r="UXT13" s="46"/>
      <c r="UXU13" s="46"/>
      <c r="UXV13" s="46"/>
      <c r="UXW13" s="46"/>
      <c r="UXX13" s="46"/>
      <c r="UXY13" s="46"/>
      <c r="UXZ13" s="46"/>
      <c r="UYA13" s="46"/>
      <c r="UYB13" s="46"/>
      <c r="UYC13" s="46"/>
      <c r="UYD13" s="46"/>
      <c r="UYE13" s="46"/>
      <c r="UYF13" s="46"/>
      <c r="UYG13" s="46"/>
      <c r="UYH13" s="46"/>
      <c r="UYI13" s="46"/>
      <c r="UYJ13" s="46"/>
      <c r="UYK13" s="46"/>
      <c r="UYL13" s="46"/>
      <c r="UYM13" s="46"/>
      <c r="UYN13" s="46"/>
      <c r="UYO13" s="46"/>
      <c r="UYP13" s="46"/>
      <c r="UYQ13" s="46"/>
      <c r="UYR13" s="46"/>
      <c r="UYS13" s="46"/>
      <c r="UYT13" s="46"/>
      <c r="UYU13" s="46"/>
      <c r="UYV13" s="46"/>
      <c r="UYW13" s="46"/>
      <c r="UYX13" s="46"/>
      <c r="UYY13" s="46"/>
      <c r="UYZ13" s="46"/>
      <c r="UZA13" s="46"/>
      <c r="UZB13" s="46"/>
      <c r="UZC13" s="46"/>
      <c r="UZD13" s="46"/>
      <c r="UZE13" s="46"/>
      <c r="UZF13" s="46"/>
      <c r="UZG13" s="46"/>
      <c r="UZH13" s="46"/>
      <c r="UZI13" s="46"/>
      <c r="UZJ13" s="46"/>
      <c r="UZK13" s="46"/>
      <c r="UZL13" s="46"/>
      <c r="UZM13" s="46"/>
      <c r="UZN13" s="46"/>
      <c r="UZO13" s="46"/>
      <c r="UZP13" s="46"/>
      <c r="UZQ13" s="46"/>
      <c r="UZR13" s="46"/>
      <c r="UZS13" s="46"/>
      <c r="UZT13" s="46"/>
      <c r="UZU13" s="46"/>
      <c r="UZV13" s="46"/>
      <c r="UZW13" s="46"/>
      <c r="UZX13" s="46"/>
      <c r="UZY13" s="46"/>
      <c r="UZZ13" s="46"/>
      <c r="VAA13" s="46"/>
      <c r="VAB13" s="46"/>
      <c r="VAC13" s="46"/>
      <c r="VAD13" s="46"/>
      <c r="VAE13" s="46"/>
      <c r="VAF13" s="46"/>
      <c r="VAG13" s="46"/>
      <c r="VAH13" s="46"/>
      <c r="VAI13" s="46"/>
      <c r="VAJ13" s="46"/>
      <c r="VAK13" s="46"/>
      <c r="VAL13" s="46"/>
      <c r="VAM13" s="46"/>
      <c r="VAN13" s="46"/>
      <c r="VAO13" s="46"/>
      <c r="VAP13" s="46"/>
      <c r="VAQ13" s="46"/>
      <c r="VAR13" s="46"/>
      <c r="VAS13" s="46"/>
      <c r="VAT13" s="46"/>
      <c r="VAU13" s="46"/>
      <c r="VAV13" s="46"/>
      <c r="VAW13" s="46"/>
      <c r="VAX13" s="46"/>
      <c r="VAY13" s="46"/>
      <c r="VAZ13" s="46"/>
      <c r="VBA13" s="46"/>
      <c r="VBB13" s="46"/>
      <c r="VBC13" s="46"/>
      <c r="VBD13" s="46"/>
      <c r="VBE13" s="46"/>
      <c r="VBF13" s="46"/>
      <c r="VBG13" s="46"/>
      <c r="VBH13" s="46"/>
      <c r="VBI13" s="46"/>
      <c r="VBJ13" s="46"/>
      <c r="VBK13" s="46"/>
      <c r="VBL13" s="46"/>
      <c r="VBM13" s="46"/>
      <c r="VBN13" s="46"/>
      <c r="VBO13" s="46"/>
      <c r="VBP13" s="46"/>
      <c r="VBQ13" s="46"/>
      <c r="VBR13" s="46"/>
      <c r="VBS13" s="46"/>
      <c r="VBT13" s="46"/>
      <c r="VBU13" s="46"/>
      <c r="VBV13" s="46"/>
      <c r="VBW13" s="46"/>
      <c r="VBX13" s="46"/>
      <c r="VBY13" s="46"/>
      <c r="VBZ13" s="46"/>
      <c r="VCA13" s="46"/>
      <c r="VCB13" s="46"/>
      <c r="VCC13" s="46"/>
      <c r="VCD13" s="46"/>
      <c r="VCE13" s="46"/>
      <c r="VCF13" s="46"/>
      <c r="VCG13" s="46"/>
      <c r="VCH13" s="46"/>
      <c r="VCI13" s="46"/>
      <c r="VCJ13" s="46"/>
      <c r="VCK13" s="46"/>
      <c r="VCL13" s="46"/>
      <c r="VCM13" s="46"/>
      <c r="VCN13" s="46"/>
      <c r="VCO13" s="46"/>
      <c r="VCP13" s="46"/>
      <c r="VCQ13" s="46"/>
      <c r="VCR13" s="46"/>
      <c r="VCS13" s="46"/>
      <c r="VCT13" s="46"/>
      <c r="VCU13" s="46"/>
      <c r="VCV13" s="46"/>
      <c r="VCW13" s="46"/>
      <c r="VCX13" s="46"/>
      <c r="VCY13" s="46"/>
      <c r="VCZ13" s="46"/>
      <c r="VDA13" s="46"/>
      <c r="VDB13" s="46"/>
      <c r="VDC13" s="46"/>
      <c r="VDD13" s="46"/>
      <c r="VDE13" s="46"/>
      <c r="VDF13" s="46"/>
      <c r="VDG13" s="46"/>
      <c r="VDH13" s="46"/>
      <c r="VDI13" s="46"/>
      <c r="VDJ13" s="46"/>
      <c r="VDK13" s="46"/>
      <c r="VDL13" s="46"/>
      <c r="VDM13" s="46"/>
      <c r="VDN13" s="46"/>
      <c r="VDO13" s="46"/>
      <c r="VDP13" s="46"/>
      <c r="VDQ13" s="46"/>
      <c r="VDR13" s="46"/>
      <c r="VDS13" s="46"/>
      <c r="VDT13" s="46"/>
      <c r="VDU13" s="46"/>
      <c r="VDV13" s="46"/>
      <c r="VDW13" s="46"/>
      <c r="VDX13" s="46"/>
      <c r="VDY13" s="46"/>
      <c r="VDZ13" s="46"/>
      <c r="VEA13" s="46"/>
      <c r="VEB13" s="46"/>
      <c r="VEC13" s="46"/>
      <c r="VED13" s="46"/>
      <c r="VEE13" s="46"/>
      <c r="VEF13" s="46"/>
      <c r="VEG13" s="46"/>
      <c r="VEH13" s="46"/>
      <c r="VEI13" s="46"/>
      <c r="VEJ13" s="46"/>
      <c r="VEK13" s="46"/>
      <c r="VEL13" s="46"/>
      <c r="VEM13" s="46"/>
      <c r="VEN13" s="46"/>
      <c r="VEO13" s="46"/>
      <c r="VEP13" s="46"/>
      <c r="VEQ13" s="46"/>
      <c r="VER13" s="46"/>
      <c r="VES13" s="46"/>
      <c r="VET13" s="46"/>
      <c r="VEU13" s="46"/>
      <c r="VEV13" s="46"/>
      <c r="VEW13" s="46"/>
      <c r="VEX13" s="46"/>
      <c r="VEY13" s="46"/>
      <c r="VEZ13" s="46"/>
      <c r="VFA13" s="46"/>
      <c r="VFB13" s="46"/>
      <c r="VFC13" s="46"/>
      <c r="VFD13" s="46"/>
      <c r="VFE13" s="46"/>
      <c r="VFF13" s="46"/>
      <c r="VFG13" s="46"/>
      <c r="VFH13" s="46"/>
      <c r="VFI13" s="46"/>
      <c r="VFJ13" s="46"/>
      <c r="VFK13" s="46"/>
      <c r="VFL13" s="46"/>
      <c r="VFM13" s="46"/>
      <c r="VFN13" s="46"/>
      <c r="VFO13" s="46"/>
      <c r="VFP13" s="46"/>
      <c r="VFQ13" s="46"/>
      <c r="VFR13" s="46"/>
      <c r="VFS13" s="46"/>
      <c r="VFT13" s="46"/>
      <c r="VFU13" s="46"/>
      <c r="VFV13" s="46"/>
      <c r="VFW13" s="46"/>
      <c r="VFX13" s="46"/>
      <c r="VFY13" s="46"/>
      <c r="VFZ13" s="46"/>
      <c r="VGA13" s="46"/>
      <c r="VGB13" s="46"/>
      <c r="VGC13" s="46"/>
      <c r="VGD13" s="46"/>
      <c r="VGE13" s="46"/>
      <c r="VGF13" s="46"/>
      <c r="VGG13" s="46"/>
      <c r="VGH13" s="46"/>
      <c r="VGI13" s="46"/>
      <c r="VGJ13" s="46"/>
      <c r="VGK13" s="46"/>
      <c r="VGL13" s="46"/>
      <c r="VGM13" s="46"/>
      <c r="VGN13" s="46"/>
      <c r="VGO13" s="46"/>
      <c r="VGP13" s="46"/>
      <c r="VGQ13" s="46"/>
      <c r="VGR13" s="46"/>
      <c r="VGS13" s="46"/>
      <c r="VGT13" s="46"/>
      <c r="VGU13" s="46"/>
      <c r="VGV13" s="46"/>
      <c r="VGW13" s="46"/>
      <c r="VGX13" s="46"/>
      <c r="VGY13" s="46"/>
      <c r="VGZ13" s="46"/>
      <c r="VHA13" s="46"/>
      <c r="VHB13" s="46"/>
      <c r="VHC13" s="46"/>
      <c r="VHD13" s="46"/>
      <c r="VHE13" s="46"/>
      <c r="VHF13" s="46"/>
      <c r="VHG13" s="46"/>
      <c r="VHH13" s="46"/>
      <c r="VHI13" s="46"/>
      <c r="VHJ13" s="46"/>
      <c r="VHK13" s="46"/>
      <c r="VHL13" s="46"/>
      <c r="VHM13" s="46"/>
      <c r="VHN13" s="46"/>
      <c r="VHO13" s="46"/>
      <c r="VHP13" s="46"/>
      <c r="VHQ13" s="46"/>
      <c r="VHR13" s="46"/>
      <c r="VHS13" s="46"/>
      <c r="VHT13" s="46"/>
      <c r="VHU13" s="46"/>
      <c r="VHV13" s="46"/>
      <c r="VHW13" s="46"/>
      <c r="VHX13" s="46"/>
      <c r="VHY13" s="46"/>
      <c r="VHZ13" s="46"/>
      <c r="VIA13" s="46"/>
      <c r="VIB13" s="46"/>
      <c r="VIC13" s="46"/>
      <c r="VID13" s="46"/>
      <c r="VIE13" s="46"/>
      <c r="VIF13" s="46"/>
      <c r="VIG13" s="46"/>
      <c r="VIH13" s="46"/>
      <c r="VII13" s="46"/>
      <c r="VIJ13" s="46"/>
      <c r="VIK13" s="46"/>
      <c r="VIL13" s="46"/>
      <c r="VIM13" s="46"/>
      <c r="VIN13" s="46"/>
      <c r="VIO13" s="46"/>
      <c r="VIP13" s="46"/>
      <c r="VIQ13" s="46"/>
      <c r="VIR13" s="46"/>
      <c r="VIS13" s="46"/>
      <c r="VIT13" s="46"/>
      <c r="VIU13" s="46"/>
      <c r="VIV13" s="46"/>
      <c r="VIW13" s="46"/>
      <c r="VIX13" s="46"/>
      <c r="VIY13" s="46"/>
      <c r="VIZ13" s="46"/>
      <c r="VJA13" s="46"/>
      <c r="VJB13" s="46"/>
      <c r="VJC13" s="46"/>
      <c r="VJD13" s="46"/>
      <c r="VJE13" s="46"/>
      <c r="VJF13" s="46"/>
      <c r="VJG13" s="46"/>
      <c r="VJH13" s="46"/>
      <c r="VJI13" s="46"/>
      <c r="VJJ13" s="46"/>
      <c r="VJK13" s="46"/>
      <c r="VJL13" s="46"/>
      <c r="VJM13" s="46"/>
      <c r="VJN13" s="46"/>
      <c r="VJO13" s="46"/>
      <c r="VJP13" s="46"/>
      <c r="VJQ13" s="46"/>
      <c r="VJR13" s="46"/>
      <c r="VJS13" s="46"/>
      <c r="VJT13" s="46"/>
      <c r="VJU13" s="46"/>
      <c r="VJV13" s="46"/>
      <c r="VJW13" s="46"/>
      <c r="VJX13" s="46"/>
      <c r="VJY13" s="46"/>
      <c r="VJZ13" s="46"/>
      <c r="VKA13" s="46"/>
      <c r="VKB13" s="46"/>
      <c r="VKC13" s="46"/>
      <c r="VKD13" s="46"/>
      <c r="VKE13" s="46"/>
      <c r="VKF13" s="46"/>
      <c r="VKG13" s="46"/>
      <c r="VKH13" s="46"/>
      <c r="VKI13" s="46"/>
      <c r="VKJ13" s="46"/>
      <c r="VKK13" s="46"/>
      <c r="VKL13" s="46"/>
      <c r="VKM13" s="46"/>
      <c r="VKN13" s="46"/>
      <c r="VKO13" s="46"/>
      <c r="VKP13" s="46"/>
      <c r="VKQ13" s="46"/>
      <c r="VKR13" s="46"/>
      <c r="VKS13" s="46"/>
      <c r="VKT13" s="46"/>
      <c r="VKU13" s="46"/>
      <c r="VKV13" s="46"/>
      <c r="VKW13" s="46"/>
      <c r="VKX13" s="46"/>
      <c r="VKY13" s="46"/>
      <c r="VKZ13" s="46"/>
      <c r="VLA13" s="46"/>
      <c r="VLB13" s="46"/>
      <c r="VLC13" s="46"/>
      <c r="VLD13" s="46"/>
      <c r="VLE13" s="46"/>
      <c r="VLF13" s="46"/>
      <c r="VLG13" s="46"/>
      <c r="VLH13" s="46"/>
      <c r="VLI13" s="46"/>
      <c r="VLJ13" s="46"/>
      <c r="VLK13" s="46"/>
      <c r="VLL13" s="46"/>
      <c r="VLM13" s="46"/>
      <c r="VLN13" s="46"/>
      <c r="VLO13" s="46"/>
      <c r="VLP13" s="46"/>
      <c r="VLQ13" s="46"/>
      <c r="VLR13" s="46"/>
      <c r="VLS13" s="46"/>
      <c r="VLT13" s="46"/>
      <c r="VLU13" s="46"/>
      <c r="VLV13" s="46"/>
      <c r="VLW13" s="46"/>
      <c r="VLX13" s="46"/>
      <c r="VLY13" s="46"/>
      <c r="VLZ13" s="46"/>
      <c r="VMA13" s="46"/>
      <c r="VMB13" s="46"/>
      <c r="VMC13" s="46"/>
      <c r="VMD13" s="46"/>
      <c r="VME13" s="46"/>
      <c r="VMF13" s="46"/>
      <c r="VMG13" s="46"/>
      <c r="VMH13" s="46"/>
      <c r="VMI13" s="46"/>
      <c r="VMJ13" s="46"/>
      <c r="VMK13" s="46"/>
      <c r="VML13" s="46"/>
      <c r="VMM13" s="46"/>
      <c r="VMN13" s="46"/>
      <c r="VMO13" s="46"/>
      <c r="VMP13" s="46"/>
      <c r="VMQ13" s="46"/>
      <c r="VMR13" s="46"/>
      <c r="VMS13" s="46"/>
      <c r="VMT13" s="46"/>
      <c r="VMU13" s="46"/>
      <c r="VMV13" s="46"/>
      <c r="VMW13" s="46"/>
      <c r="VMX13" s="46"/>
      <c r="VMY13" s="46"/>
      <c r="VMZ13" s="46"/>
      <c r="VNA13" s="46"/>
      <c r="VNB13" s="46"/>
      <c r="VNC13" s="46"/>
      <c r="VND13" s="46"/>
      <c r="VNE13" s="46"/>
      <c r="VNF13" s="46"/>
      <c r="VNG13" s="46"/>
      <c r="VNH13" s="46"/>
      <c r="VNI13" s="46"/>
      <c r="VNJ13" s="46"/>
      <c r="VNK13" s="46"/>
      <c r="VNL13" s="46"/>
      <c r="VNM13" s="46"/>
      <c r="VNN13" s="46"/>
      <c r="VNO13" s="46"/>
      <c r="VNP13" s="46"/>
      <c r="VNQ13" s="46"/>
      <c r="VNR13" s="46"/>
      <c r="VNS13" s="46"/>
      <c r="VNT13" s="46"/>
      <c r="VNU13" s="46"/>
      <c r="VNV13" s="46"/>
      <c r="VNW13" s="46"/>
      <c r="VNX13" s="46"/>
      <c r="VNY13" s="46"/>
      <c r="VNZ13" s="46"/>
      <c r="VOA13" s="46"/>
      <c r="VOB13" s="46"/>
      <c r="VOC13" s="46"/>
      <c r="VOD13" s="46"/>
      <c r="VOE13" s="46"/>
      <c r="VOF13" s="46"/>
      <c r="VOG13" s="46"/>
      <c r="VOH13" s="46"/>
      <c r="VOI13" s="46"/>
      <c r="VOJ13" s="46"/>
      <c r="VOK13" s="46"/>
      <c r="VOL13" s="46"/>
      <c r="VOM13" s="46"/>
      <c r="VON13" s="46"/>
      <c r="VOO13" s="46"/>
      <c r="VOP13" s="46"/>
      <c r="VOQ13" s="46"/>
      <c r="VOR13" s="46"/>
      <c r="VOS13" s="46"/>
      <c r="VOT13" s="46"/>
      <c r="VOU13" s="46"/>
      <c r="VOV13" s="46"/>
      <c r="VOW13" s="46"/>
      <c r="VOX13" s="46"/>
      <c r="VOY13" s="46"/>
      <c r="VOZ13" s="46"/>
      <c r="VPA13" s="46"/>
      <c r="VPB13" s="46"/>
      <c r="VPC13" s="46"/>
      <c r="VPD13" s="46"/>
      <c r="VPE13" s="46"/>
      <c r="VPF13" s="46"/>
      <c r="VPG13" s="46"/>
      <c r="VPH13" s="46"/>
      <c r="VPI13" s="46"/>
      <c r="VPJ13" s="46"/>
      <c r="VPK13" s="46"/>
      <c r="VPL13" s="46"/>
      <c r="VPM13" s="46"/>
      <c r="VPN13" s="46"/>
      <c r="VPO13" s="46"/>
      <c r="VPP13" s="46"/>
      <c r="VPQ13" s="46"/>
      <c r="VPR13" s="46"/>
      <c r="VPS13" s="46"/>
      <c r="VPT13" s="46"/>
      <c r="VPU13" s="46"/>
      <c r="VPV13" s="46"/>
      <c r="VPW13" s="46"/>
      <c r="VPX13" s="46"/>
      <c r="VPY13" s="46"/>
      <c r="VPZ13" s="46"/>
      <c r="VQA13" s="46"/>
      <c r="VQB13" s="46"/>
      <c r="VQC13" s="46"/>
      <c r="VQD13" s="46"/>
      <c r="VQE13" s="46"/>
      <c r="VQF13" s="46"/>
      <c r="VQG13" s="46"/>
      <c r="VQH13" s="46"/>
      <c r="VQI13" s="46"/>
      <c r="VQJ13" s="46"/>
      <c r="VQK13" s="46"/>
      <c r="VQL13" s="46"/>
      <c r="VQM13" s="46"/>
      <c r="VQN13" s="46"/>
      <c r="VQO13" s="46"/>
      <c r="VQP13" s="46"/>
      <c r="VQQ13" s="46"/>
      <c r="VQR13" s="46"/>
      <c r="VQS13" s="46"/>
      <c r="VQT13" s="46"/>
      <c r="VQU13" s="46"/>
      <c r="VQV13" s="46"/>
      <c r="VQW13" s="46"/>
      <c r="VQX13" s="46"/>
      <c r="VQY13" s="46"/>
      <c r="VQZ13" s="46"/>
      <c r="VRA13" s="46"/>
      <c r="VRB13" s="46"/>
      <c r="VRC13" s="46"/>
      <c r="VRD13" s="46"/>
      <c r="VRE13" s="46"/>
      <c r="VRF13" s="46"/>
      <c r="VRG13" s="46"/>
      <c r="VRH13" s="46"/>
      <c r="VRI13" s="46"/>
      <c r="VRJ13" s="46"/>
      <c r="VRK13" s="46"/>
      <c r="VRL13" s="46"/>
      <c r="VRM13" s="46"/>
      <c r="VRN13" s="46"/>
      <c r="VRO13" s="46"/>
      <c r="VRP13" s="46"/>
      <c r="VRQ13" s="46"/>
      <c r="VRR13" s="46"/>
      <c r="VRS13" s="46"/>
      <c r="VRT13" s="46"/>
      <c r="VRU13" s="46"/>
      <c r="VRV13" s="46"/>
      <c r="VRW13" s="46"/>
      <c r="VRX13" s="46"/>
      <c r="VRY13" s="46"/>
      <c r="VRZ13" s="46"/>
      <c r="VSA13" s="46"/>
      <c r="VSB13" s="46"/>
      <c r="VSC13" s="46"/>
      <c r="VSD13" s="46"/>
      <c r="VSE13" s="46"/>
      <c r="VSF13" s="46"/>
      <c r="VSG13" s="46"/>
      <c r="VSH13" s="46"/>
      <c r="VSI13" s="46"/>
      <c r="VSJ13" s="46"/>
      <c r="VSK13" s="46"/>
      <c r="VSL13" s="46"/>
      <c r="VSM13" s="46"/>
      <c r="VSN13" s="46"/>
      <c r="VSO13" s="46"/>
      <c r="VSP13" s="46"/>
      <c r="VSQ13" s="46"/>
      <c r="VSR13" s="46"/>
      <c r="VSS13" s="46"/>
      <c r="VST13" s="46"/>
      <c r="VSU13" s="46"/>
      <c r="VSV13" s="46"/>
      <c r="VSW13" s="46"/>
      <c r="VSX13" s="46"/>
      <c r="VSY13" s="46"/>
      <c r="VSZ13" s="46"/>
      <c r="VTA13" s="46"/>
      <c r="VTB13" s="46"/>
      <c r="VTC13" s="46"/>
      <c r="VTD13" s="46"/>
      <c r="VTE13" s="46"/>
      <c r="VTF13" s="46"/>
      <c r="VTG13" s="46"/>
      <c r="VTH13" s="46"/>
      <c r="VTI13" s="46"/>
      <c r="VTJ13" s="46"/>
      <c r="VTK13" s="46"/>
      <c r="VTL13" s="46"/>
      <c r="VTM13" s="46"/>
      <c r="VTN13" s="46"/>
      <c r="VTO13" s="46"/>
      <c r="VTP13" s="46"/>
      <c r="VTQ13" s="46"/>
      <c r="VTR13" s="46"/>
      <c r="VTS13" s="46"/>
      <c r="VTT13" s="46"/>
      <c r="VTU13" s="46"/>
      <c r="VTV13" s="46"/>
      <c r="VTW13" s="46"/>
      <c r="VTX13" s="46"/>
      <c r="VTY13" s="46"/>
      <c r="VTZ13" s="46"/>
      <c r="VUA13" s="46"/>
      <c r="VUB13" s="46"/>
      <c r="VUC13" s="46"/>
      <c r="VUD13" s="46"/>
      <c r="VUE13" s="46"/>
      <c r="VUF13" s="46"/>
      <c r="VUG13" s="46"/>
      <c r="VUH13" s="46"/>
      <c r="VUI13" s="46"/>
      <c r="VUJ13" s="46"/>
      <c r="VUK13" s="46"/>
      <c r="VUL13" s="46"/>
      <c r="VUM13" s="46"/>
      <c r="VUN13" s="46"/>
      <c r="VUO13" s="46"/>
      <c r="VUP13" s="46"/>
      <c r="VUQ13" s="46"/>
      <c r="VUR13" s="46"/>
      <c r="VUS13" s="46"/>
      <c r="VUT13" s="46"/>
      <c r="VUU13" s="46"/>
      <c r="VUV13" s="46"/>
      <c r="VUW13" s="46"/>
      <c r="VUX13" s="46"/>
      <c r="VUY13" s="46"/>
      <c r="VUZ13" s="46"/>
      <c r="VVA13" s="46"/>
      <c r="VVB13" s="46"/>
      <c r="VVC13" s="46"/>
      <c r="VVD13" s="46"/>
      <c r="VVE13" s="46"/>
      <c r="VVF13" s="46"/>
      <c r="VVG13" s="46"/>
      <c r="VVH13" s="46"/>
      <c r="VVI13" s="46"/>
      <c r="VVJ13" s="46"/>
      <c r="VVK13" s="46"/>
      <c r="VVL13" s="46"/>
      <c r="VVM13" s="46"/>
      <c r="VVN13" s="46"/>
      <c r="VVO13" s="46"/>
      <c r="VVP13" s="46"/>
      <c r="VVQ13" s="46"/>
      <c r="VVR13" s="46"/>
      <c r="VVS13" s="46"/>
      <c r="VVT13" s="46"/>
      <c r="VVU13" s="46"/>
      <c r="VVV13" s="46"/>
      <c r="VVW13" s="46"/>
      <c r="VVX13" s="46"/>
      <c r="VVY13" s="46"/>
      <c r="VVZ13" s="46"/>
      <c r="VWA13" s="46"/>
      <c r="VWB13" s="46"/>
      <c r="VWC13" s="46"/>
      <c r="VWD13" s="46"/>
      <c r="VWE13" s="46"/>
      <c r="VWF13" s="46"/>
      <c r="VWG13" s="46"/>
      <c r="VWH13" s="46"/>
      <c r="VWI13" s="46"/>
      <c r="VWJ13" s="46"/>
      <c r="VWK13" s="46"/>
      <c r="VWL13" s="46"/>
      <c r="VWM13" s="46"/>
      <c r="VWN13" s="46"/>
      <c r="VWO13" s="46"/>
      <c r="VWP13" s="46"/>
      <c r="VWQ13" s="46"/>
      <c r="VWR13" s="46"/>
      <c r="VWS13" s="46"/>
      <c r="VWT13" s="46"/>
      <c r="VWU13" s="46"/>
      <c r="VWV13" s="46"/>
      <c r="VWW13" s="46"/>
      <c r="VWX13" s="46"/>
      <c r="VWY13" s="46"/>
      <c r="VWZ13" s="46"/>
      <c r="VXA13" s="46"/>
      <c r="VXB13" s="46"/>
      <c r="VXC13" s="46"/>
      <c r="VXD13" s="46"/>
      <c r="VXE13" s="46"/>
      <c r="VXF13" s="46"/>
      <c r="VXG13" s="46"/>
      <c r="VXH13" s="46"/>
      <c r="VXI13" s="46"/>
      <c r="VXJ13" s="46"/>
      <c r="VXK13" s="46"/>
      <c r="VXL13" s="46"/>
      <c r="VXM13" s="46"/>
      <c r="VXN13" s="46"/>
      <c r="VXO13" s="46"/>
      <c r="VXP13" s="46"/>
      <c r="VXQ13" s="46"/>
      <c r="VXR13" s="46"/>
      <c r="VXS13" s="46"/>
      <c r="VXT13" s="46"/>
      <c r="VXU13" s="46"/>
      <c r="VXV13" s="46"/>
      <c r="VXW13" s="46"/>
      <c r="VXX13" s="46"/>
      <c r="VXY13" s="46"/>
      <c r="VXZ13" s="46"/>
      <c r="VYA13" s="46"/>
      <c r="VYB13" s="46"/>
      <c r="VYC13" s="46"/>
      <c r="VYD13" s="46"/>
      <c r="VYE13" s="46"/>
      <c r="VYF13" s="46"/>
      <c r="VYG13" s="46"/>
      <c r="VYH13" s="46"/>
      <c r="VYI13" s="46"/>
      <c r="VYJ13" s="46"/>
      <c r="VYK13" s="46"/>
      <c r="VYL13" s="46"/>
      <c r="VYM13" s="46"/>
      <c r="VYN13" s="46"/>
      <c r="VYO13" s="46"/>
      <c r="VYP13" s="46"/>
      <c r="VYQ13" s="46"/>
      <c r="VYR13" s="46"/>
      <c r="VYS13" s="46"/>
      <c r="VYT13" s="46"/>
      <c r="VYU13" s="46"/>
      <c r="VYV13" s="46"/>
      <c r="VYW13" s="46"/>
      <c r="VYX13" s="46"/>
      <c r="VYY13" s="46"/>
      <c r="VYZ13" s="46"/>
      <c r="VZA13" s="46"/>
      <c r="VZB13" s="46"/>
      <c r="VZC13" s="46"/>
      <c r="VZD13" s="46"/>
      <c r="VZE13" s="46"/>
      <c r="VZF13" s="46"/>
      <c r="VZG13" s="46"/>
      <c r="VZH13" s="46"/>
      <c r="VZI13" s="46"/>
      <c r="VZJ13" s="46"/>
      <c r="VZK13" s="46"/>
      <c r="VZL13" s="46"/>
      <c r="VZM13" s="46"/>
      <c r="VZN13" s="46"/>
      <c r="VZO13" s="46"/>
      <c r="VZP13" s="46"/>
      <c r="VZQ13" s="46"/>
      <c r="VZR13" s="46"/>
      <c r="VZS13" s="46"/>
      <c r="VZT13" s="46"/>
      <c r="VZU13" s="46"/>
      <c r="VZV13" s="46"/>
      <c r="VZW13" s="46"/>
      <c r="VZX13" s="46"/>
      <c r="VZY13" s="46"/>
      <c r="VZZ13" s="46"/>
      <c r="WAA13" s="46"/>
      <c r="WAB13" s="46"/>
      <c r="WAC13" s="46"/>
      <c r="WAD13" s="46"/>
      <c r="WAE13" s="46"/>
      <c r="WAF13" s="46"/>
      <c r="WAG13" s="46"/>
      <c r="WAH13" s="46"/>
      <c r="WAI13" s="46"/>
      <c r="WAJ13" s="46"/>
      <c r="WAK13" s="46"/>
      <c r="WAL13" s="46"/>
      <c r="WAM13" s="46"/>
      <c r="WAN13" s="46"/>
      <c r="WAO13" s="46"/>
      <c r="WAP13" s="46"/>
      <c r="WAQ13" s="46"/>
      <c r="WAR13" s="46"/>
      <c r="WAS13" s="46"/>
      <c r="WAT13" s="46"/>
      <c r="WAU13" s="46"/>
      <c r="WAV13" s="46"/>
      <c r="WAW13" s="46"/>
      <c r="WAX13" s="46"/>
      <c r="WAY13" s="46"/>
      <c r="WAZ13" s="46"/>
      <c r="WBA13" s="46"/>
      <c r="WBB13" s="46"/>
      <c r="WBC13" s="46"/>
      <c r="WBD13" s="46"/>
      <c r="WBE13" s="46"/>
      <c r="WBF13" s="46"/>
      <c r="WBG13" s="46"/>
      <c r="WBH13" s="46"/>
      <c r="WBI13" s="46"/>
      <c r="WBJ13" s="46"/>
      <c r="WBK13" s="46"/>
      <c r="WBL13" s="46"/>
      <c r="WBM13" s="46"/>
      <c r="WBN13" s="46"/>
      <c r="WBO13" s="46"/>
      <c r="WBP13" s="46"/>
      <c r="WBQ13" s="46"/>
      <c r="WBR13" s="46"/>
      <c r="WBS13" s="46"/>
      <c r="WBT13" s="46"/>
      <c r="WBU13" s="46"/>
      <c r="WBV13" s="46"/>
      <c r="WBW13" s="46"/>
      <c r="WBX13" s="46"/>
      <c r="WBY13" s="46"/>
      <c r="WBZ13" s="46"/>
      <c r="WCA13" s="46"/>
      <c r="WCB13" s="46"/>
      <c r="WCC13" s="46"/>
      <c r="WCD13" s="46"/>
      <c r="WCE13" s="46"/>
      <c r="WCF13" s="46"/>
      <c r="WCG13" s="46"/>
      <c r="WCH13" s="46"/>
      <c r="WCI13" s="46"/>
      <c r="WCJ13" s="46"/>
      <c r="WCK13" s="46"/>
      <c r="WCL13" s="46"/>
      <c r="WCM13" s="46"/>
      <c r="WCN13" s="46"/>
      <c r="WCO13" s="46"/>
      <c r="WCP13" s="46"/>
      <c r="WCQ13" s="46"/>
      <c r="WCR13" s="46"/>
      <c r="WCS13" s="46"/>
      <c r="WCT13" s="46"/>
      <c r="WCU13" s="46"/>
      <c r="WCV13" s="46"/>
      <c r="WCW13" s="46"/>
      <c r="WCX13" s="46"/>
      <c r="WCY13" s="46"/>
      <c r="WCZ13" s="46"/>
      <c r="WDA13" s="46"/>
      <c r="WDB13" s="46"/>
      <c r="WDC13" s="46"/>
      <c r="WDD13" s="46"/>
      <c r="WDE13" s="46"/>
      <c r="WDF13" s="46"/>
      <c r="WDG13" s="46"/>
      <c r="WDH13" s="46"/>
      <c r="WDI13" s="46"/>
      <c r="WDJ13" s="46"/>
      <c r="WDK13" s="46"/>
      <c r="WDL13" s="46"/>
      <c r="WDM13" s="46"/>
      <c r="WDN13" s="46"/>
      <c r="WDO13" s="46"/>
      <c r="WDP13" s="46"/>
      <c r="WDQ13" s="46"/>
      <c r="WDR13" s="46"/>
      <c r="WDS13" s="46"/>
      <c r="WDT13" s="46"/>
      <c r="WDU13" s="46"/>
      <c r="WDV13" s="46"/>
      <c r="WDW13" s="46"/>
      <c r="WDX13" s="46"/>
      <c r="WDY13" s="46"/>
      <c r="WDZ13" s="46"/>
      <c r="WEA13" s="46"/>
      <c r="WEB13" s="46"/>
      <c r="WEC13" s="46"/>
      <c r="WED13" s="46"/>
      <c r="WEE13" s="46"/>
      <c r="WEF13" s="46"/>
      <c r="WEG13" s="46"/>
      <c r="WEH13" s="46"/>
      <c r="WEI13" s="46"/>
      <c r="WEJ13" s="46"/>
      <c r="WEK13" s="46"/>
      <c r="WEL13" s="46"/>
      <c r="WEM13" s="46"/>
      <c r="WEN13" s="46"/>
      <c r="WEO13" s="46"/>
      <c r="WEP13" s="46"/>
      <c r="WEQ13" s="46"/>
      <c r="WER13" s="46"/>
      <c r="WES13" s="46"/>
      <c r="WET13" s="46"/>
      <c r="WEU13" s="46"/>
      <c r="WEV13" s="46"/>
      <c r="WEW13" s="46"/>
      <c r="WEX13" s="46"/>
      <c r="WEY13" s="46"/>
      <c r="WEZ13" s="46"/>
      <c r="WFA13" s="46"/>
      <c r="WFB13" s="46"/>
      <c r="WFC13" s="46"/>
      <c r="WFD13" s="46"/>
      <c r="WFE13" s="46"/>
      <c r="WFF13" s="46"/>
      <c r="WFG13" s="46"/>
      <c r="WFH13" s="46"/>
      <c r="WFI13" s="46"/>
      <c r="WFJ13" s="46"/>
      <c r="WFK13" s="46"/>
      <c r="WFL13" s="46"/>
      <c r="WFM13" s="46"/>
      <c r="WFN13" s="46"/>
      <c r="WFO13" s="46"/>
      <c r="WFP13" s="46"/>
      <c r="WFQ13" s="46"/>
      <c r="WFR13" s="46"/>
      <c r="WFS13" s="46"/>
      <c r="WFT13" s="46"/>
      <c r="WFU13" s="46"/>
      <c r="WFV13" s="46"/>
      <c r="WFW13" s="46"/>
      <c r="WFX13" s="46"/>
      <c r="WFY13" s="46"/>
      <c r="WFZ13" s="46"/>
      <c r="WGA13" s="46"/>
      <c r="WGB13" s="46"/>
      <c r="WGC13" s="46"/>
      <c r="WGD13" s="46"/>
      <c r="WGE13" s="46"/>
      <c r="WGF13" s="46"/>
      <c r="WGG13" s="46"/>
      <c r="WGH13" s="46"/>
      <c r="WGI13" s="46"/>
      <c r="WGJ13" s="46"/>
      <c r="WGK13" s="46"/>
      <c r="WGL13" s="46"/>
      <c r="WGM13" s="46"/>
      <c r="WGN13" s="46"/>
      <c r="WGO13" s="46"/>
      <c r="WGP13" s="46"/>
      <c r="WGQ13" s="46"/>
      <c r="WGR13" s="46"/>
      <c r="WGS13" s="46"/>
      <c r="WGT13" s="46"/>
      <c r="WGU13" s="46"/>
      <c r="WGV13" s="46"/>
      <c r="WGW13" s="46"/>
      <c r="WGX13" s="46"/>
      <c r="WGY13" s="46"/>
      <c r="WGZ13" s="46"/>
      <c r="WHA13" s="46"/>
      <c r="WHB13" s="46"/>
      <c r="WHC13" s="46"/>
      <c r="WHD13" s="46"/>
      <c r="WHE13" s="46"/>
      <c r="WHF13" s="46"/>
      <c r="WHG13" s="46"/>
      <c r="WHH13" s="46"/>
      <c r="WHI13" s="46"/>
      <c r="WHJ13" s="46"/>
      <c r="WHK13" s="46"/>
      <c r="WHL13" s="46"/>
      <c r="WHM13" s="46"/>
      <c r="WHN13" s="46"/>
      <c r="WHO13" s="46"/>
      <c r="WHP13" s="46"/>
      <c r="WHQ13" s="46"/>
      <c r="WHR13" s="46"/>
      <c r="WHS13" s="46"/>
      <c r="WHT13" s="46"/>
      <c r="WHU13" s="46"/>
      <c r="WHV13" s="46"/>
      <c r="WHW13" s="46"/>
      <c r="WHX13" s="46"/>
      <c r="WHY13" s="46"/>
      <c r="WHZ13" s="46"/>
      <c r="WIA13" s="46"/>
      <c r="WIB13" s="46"/>
      <c r="WIC13" s="46"/>
      <c r="WID13" s="46"/>
      <c r="WIE13" s="46"/>
      <c r="WIF13" s="46"/>
      <c r="WIG13" s="46"/>
      <c r="WIH13" s="46"/>
      <c r="WII13" s="46"/>
      <c r="WIJ13" s="46"/>
      <c r="WIK13" s="46"/>
      <c r="WIL13" s="46"/>
      <c r="WIM13" s="46"/>
      <c r="WIN13" s="46"/>
      <c r="WIO13" s="46"/>
      <c r="WIP13" s="46"/>
      <c r="WIQ13" s="46"/>
      <c r="WIR13" s="46"/>
      <c r="WIS13" s="46"/>
      <c r="WIT13" s="46"/>
      <c r="WIU13" s="46"/>
      <c r="WIV13" s="46"/>
      <c r="WIW13" s="46"/>
      <c r="WIX13" s="46"/>
      <c r="WIY13" s="46"/>
      <c r="WIZ13" s="46"/>
      <c r="WJA13" s="46"/>
      <c r="WJB13" s="46"/>
      <c r="WJC13" s="46"/>
      <c r="WJD13" s="46"/>
      <c r="WJE13" s="46"/>
      <c r="WJF13" s="46"/>
      <c r="WJG13" s="46"/>
      <c r="WJH13" s="46"/>
      <c r="WJI13" s="46"/>
      <c r="WJJ13" s="46"/>
      <c r="WJK13" s="46"/>
      <c r="WJL13" s="46"/>
      <c r="WJM13" s="46"/>
      <c r="WJN13" s="46"/>
      <c r="WJO13" s="46"/>
      <c r="WJP13" s="46"/>
      <c r="WJQ13" s="46"/>
      <c r="WJR13" s="46"/>
      <c r="WJS13" s="46"/>
      <c r="WJT13" s="46"/>
      <c r="WJU13" s="46"/>
      <c r="WJV13" s="46"/>
      <c r="WJW13" s="46"/>
      <c r="WJX13" s="46"/>
      <c r="WJY13" s="46"/>
      <c r="WJZ13" s="46"/>
      <c r="WKA13" s="46"/>
      <c r="WKB13" s="46"/>
      <c r="WKC13" s="46"/>
      <c r="WKD13" s="46"/>
      <c r="WKE13" s="46"/>
      <c r="WKF13" s="46"/>
      <c r="WKG13" s="46"/>
      <c r="WKH13" s="46"/>
      <c r="WKI13" s="46"/>
      <c r="WKJ13" s="46"/>
      <c r="WKK13" s="46"/>
      <c r="WKL13" s="46"/>
      <c r="WKM13" s="46"/>
      <c r="WKN13" s="46"/>
      <c r="WKO13" s="46"/>
      <c r="WKP13" s="46"/>
      <c r="WKQ13" s="46"/>
      <c r="WKR13" s="46"/>
      <c r="WKS13" s="46"/>
      <c r="WKT13" s="46"/>
      <c r="WKU13" s="46"/>
      <c r="WKV13" s="46"/>
      <c r="WKW13" s="46"/>
      <c r="WKX13" s="46"/>
      <c r="WKY13" s="46"/>
      <c r="WKZ13" s="46"/>
      <c r="WLA13" s="46"/>
      <c r="WLB13" s="46"/>
      <c r="WLC13" s="46"/>
      <c r="WLD13" s="46"/>
      <c r="WLE13" s="46"/>
      <c r="WLF13" s="46"/>
      <c r="WLG13" s="46"/>
      <c r="WLH13" s="46"/>
      <c r="WLI13" s="46"/>
      <c r="WLJ13" s="46"/>
      <c r="WLK13" s="46"/>
      <c r="WLL13" s="46"/>
      <c r="WLM13" s="46"/>
      <c r="WLN13" s="46"/>
      <c r="WLO13" s="46"/>
      <c r="WLP13" s="46"/>
      <c r="WLQ13" s="46"/>
      <c r="WLR13" s="46"/>
      <c r="WLS13" s="46"/>
      <c r="WLT13" s="46"/>
      <c r="WLU13" s="46"/>
      <c r="WLV13" s="46"/>
      <c r="WLW13" s="46"/>
      <c r="WLX13" s="46"/>
      <c r="WLY13" s="46"/>
      <c r="WLZ13" s="46"/>
      <c r="WMA13" s="46"/>
      <c r="WMB13" s="46"/>
      <c r="WMC13" s="46"/>
      <c r="WMD13" s="46"/>
      <c r="WME13" s="46"/>
      <c r="WMF13" s="46"/>
      <c r="WMG13" s="46"/>
      <c r="WMH13" s="46"/>
      <c r="WMI13" s="46"/>
      <c r="WMJ13" s="46"/>
      <c r="WMK13" s="46"/>
      <c r="WML13" s="46"/>
      <c r="WMM13" s="46"/>
      <c r="WMN13" s="46"/>
      <c r="WMO13" s="46"/>
      <c r="WMP13" s="46"/>
      <c r="WMQ13" s="46"/>
      <c r="WMR13" s="46"/>
      <c r="WMS13" s="46"/>
      <c r="WMT13" s="46"/>
      <c r="WMU13" s="46"/>
      <c r="WMV13" s="46"/>
      <c r="WMW13" s="46"/>
      <c r="WMX13" s="46"/>
      <c r="WMY13" s="46"/>
      <c r="WMZ13" s="46"/>
      <c r="WNA13" s="46"/>
      <c r="WNB13" s="46"/>
      <c r="WNC13" s="46"/>
      <c r="WND13" s="46"/>
      <c r="WNE13" s="46"/>
      <c r="WNF13" s="46"/>
      <c r="WNG13" s="46"/>
      <c r="WNH13" s="46"/>
      <c r="WNI13" s="46"/>
      <c r="WNJ13" s="46"/>
      <c r="WNK13" s="46"/>
      <c r="WNL13" s="46"/>
      <c r="WNM13" s="46"/>
      <c r="WNN13" s="46"/>
      <c r="WNO13" s="46"/>
      <c r="WNP13" s="46"/>
      <c r="WNQ13" s="46"/>
      <c r="WNR13" s="46"/>
      <c r="WNS13" s="46"/>
      <c r="WNT13" s="46"/>
      <c r="WNU13" s="46"/>
      <c r="WNV13" s="46"/>
      <c r="WNW13" s="46"/>
      <c r="WNX13" s="46"/>
      <c r="WNY13" s="46"/>
      <c r="WNZ13" s="46"/>
      <c r="WOA13" s="46"/>
      <c r="WOB13" s="46"/>
      <c r="WOC13" s="46"/>
      <c r="WOD13" s="46"/>
      <c r="WOE13" s="46"/>
      <c r="WOF13" s="46"/>
      <c r="WOG13" s="46"/>
      <c r="WOH13" s="46"/>
      <c r="WOI13" s="46"/>
      <c r="WOJ13" s="46"/>
      <c r="WOK13" s="46"/>
      <c r="WOL13" s="46"/>
      <c r="WOM13" s="46"/>
      <c r="WON13" s="46"/>
      <c r="WOO13" s="46"/>
      <c r="WOP13" s="46"/>
      <c r="WOQ13" s="46"/>
      <c r="WOR13" s="46"/>
      <c r="WOS13" s="46"/>
      <c r="WOT13" s="46"/>
      <c r="WOU13" s="46"/>
      <c r="WOV13" s="46"/>
      <c r="WOW13" s="46"/>
      <c r="WOX13" s="46"/>
      <c r="WOY13" s="46"/>
      <c r="WOZ13" s="46"/>
      <c r="WPA13" s="46"/>
      <c r="WPB13" s="46"/>
      <c r="WPC13" s="46"/>
      <c r="WPD13" s="46"/>
      <c r="WPE13" s="46"/>
      <c r="WPF13" s="46"/>
      <c r="WPG13" s="46"/>
      <c r="WPH13" s="46"/>
      <c r="WPI13" s="46"/>
      <c r="WPJ13" s="46"/>
      <c r="WPK13" s="46"/>
      <c r="WPL13" s="46"/>
      <c r="WPM13" s="46"/>
      <c r="WPN13" s="46"/>
      <c r="WPO13" s="46"/>
      <c r="WPP13" s="46"/>
      <c r="WPQ13" s="46"/>
      <c r="WPR13" s="46"/>
      <c r="WPS13" s="46"/>
      <c r="WPT13" s="46"/>
      <c r="WPU13" s="46"/>
      <c r="WPV13" s="46"/>
      <c r="WPW13" s="46"/>
      <c r="WPX13" s="46"/>
      <c r="WPY13" s="46"/>
      <c r="WPZ13" s="46"/>
      <c r="WQA13" s="46"/>
      <c r="WQB13" s="46"/>
      <c r="WQC13" s="46"/>
      <c r="WQD13" s="46"/>
      <c r="WQE13" s="46"/>
      <c r="WQF13" s="46"/>
      <c r="WQG13" s="46"/>
      <c r="WQH13" s="46"/>
      <c r="WQI13" s="46"/>
      <c r="WQJ13" s="46"/>
      <c r="WQK13" s="46"/>
      <c r="WQL13" s="46"/>
      <c r="WQM13" s="46"/>
      <c r="WQN13" s="46"/>
      <c r="WQO13" s="46"/>
      <c r="WQP13" s="46"/>
      <c r="WQQ13" s="46"/>
      <c r="WQR13" s="46"/>
      <c r="WQS13" s="46"/>
      <c r="WQT13" s="46"/>
      <c r="WQU13" s="46"/>
      <c r="WQV13" s="46"/>
      <c r="WQW13" s="46"/>
      <c r="WQX13" s="46"/>
      <c r="WQY13" s="46"/>
      <c r="WQZ13" s="46"/>
      <c r="WRA13" s="46"/>
      <c r="WRB13" s="46"/>
      <c r="WRC13" s="46"/>
      <c r="WRD13" s="46"/>
      <c r="WRE13" s="46"/>
      <c r="WRF13" s="46"/>
      <c r="WRG13" s="46"/>
      <c r="WRH13" s="46"/>
      <c r="WRI13" s="46"/>
      <c r="WRJ13" s="46"/>
      <c r="WRK13" s="46"/>
      <c r="WRL13" s="46"/>
      <c r="WRM13" s="46"/>
      <c r="WRN13" s="46"/>
      <c r="WRO13" s="46"/>
      <c r="WRP13" s="46"/>
      <c r="WRQ13" s="46"/>
      <c r="WRR13" s="46"/>
      <c r="WRS13" s="46"/>
      <c r="WRT13" s="46"/>
      <c r="WRU13" s="46"/>
      <c r="WRV13" s="46"/>
      <c r="WRW13" s="46"/>
      <c r="WRX13" s="46"/>
      <c r="WRY13" s="46"/>
      <c r="WRZ13" s="46"/>
      <c r="WSA13" s="46"/>
      <c r="WSB13" s="46"/>
      <c r="WSC13" s="46"/>
      <c r="WSD13" s="46"/>
      <c r="WSE13" s="46"/>
      <c r="WSF13" s="46"/>
      <c r="WSG13" s="46"/>
      <c r="WSH13" s="46"/>
      <c r="WSI13" s="46"/>
      <c r="WSJ13" s="46"/>
      <c r="WSK13" s="46"/>
      <c r="WSL13" s="46"/>
      <c r="WSM13" s="46"/>
      <c r="WSN13" s="46"/>
      <c r="WSO13" s="46"/>
      <c r="WSP13" s="46"/>
      <c r="WSQ13" s="46"/>
      <c r="WSR13" s="46"/>
      <c r="WSS13" s="46"/>
      <c r="WST13" s="46"/>
      <c r="WSU13" s="46"/>
      <c r="WSV13" s="46"/>
      <c r="WSW13" s="46"/>
      <c r="WSX13" s="46"/>
      <c r="WSY13" s="46"/>
      <c r="WSZ13" s="46"/>
      <c r="WTA13" s="46"/>
      <c r="WTB13" s="46"/>
      <c r="WTC13" s="46"/>
      <c r="WTD13" s="46"/>
      <c r="WTE13" s="46"/>
      <c r="WTF13" s="46"/>
      <c r="WTG13" s="46"/>
      <c r="WTH13" s="46"/>
      <c r="WTI13" s="46"/>
      <c r="WTJ13" s="46"/>
      <c r="WTK13" s="46"/>
      <c r="WTL13" s="46"/>
      <c r="WTM13" s="46"/>
      <c r="WTN13" s="46"/>
      <c r="WTO13" s="46"/>
      <c r="WTP13" s="46"/>
      <c r="WTQ13" s="46"/>
      <c r="WTR13" s="46"/>
      <c r="WTS13" s="46"/>
      <c r="WTT13" s="46"/>
      <c r="WTU13" s="46"/>
      <c r="WTV13" s="46"/>
      <c r="WTW13" s="46"/>
      <c r="WTX13" s="46"/>
      <c r="WTY13" s="46"/>
      <c r="WTZ13" s="46"/>
      <c r="WUA13" s="46"/>
      <c r="WUB13" s="46"/>
      <c r="WUC13" s="46"/>
      <c r="WUD13" s="46"/>
      <c r="WUE13" s="46"/>
      <c r="WUF13" s="46"/>
      <c r="WUG13" s="46"/>
      <c r="WUH13" s="46"/>
      <c r="WUI13" s="46"/>
      <c r="WUJ13" s="46"/>
      <c r="WUK13" s="46"/>
      <c r="WUL13" s="46"/>
      <c r="WUM13" s="46"/>
      <c r="WUN13" s="46"/>
      <c r="WUO13" s="46"/>
      <c r="WUP13" s="46"/>
      <c r="WUQ13" s="46"/>
      <c r="WUR13" s="46"/>
      <c r="WUS13" s="46"/>
      <c r="WUT13" s="46"/>
      <c r="WUU13" s="46"/>
      <c r="WUV13" s="46"/>
      <c r="WUW13" s="46"/>
      <c r="WUX13" s="46"/>
      <c r="WUY13" s="46"/>
      <c r="WUZ13" s="46"/>
      <c r="WVA13" s="46"/>
      <c r="WVB13" s="46"/>
      <c r="WVC13" s="46"/>
      <c r="WVD13" s="46"/>
      <c r="WVE13" s="46"/>
      <c r="WVF13" s="46"/>
      <c r="WVG13" s="46"/>
      <c r="WVH13" s="46"/>
      <c r="WVI13" s="46"/>
      <c r="WVJ13" s="46"/>
      <c r="WVK13" s="46"/>
      <c r="WVL13" s="46"/>
      <c r="WVM13" s="46"/>
      <c r="WVN13" s="46"/>
      <c r="WVO13" s="46"/>
      <c r="WVP13" s="46"/>
      <c r="WVQ13" s="46"/>
      <c r="WVR13" s="46"/>
      <c r="WVS13" s="46"/>
      <c r="WVT13" s="46"/>
      <c r="WVU13" s="46"/>
      <c r="WVV13" s="46"/>
      <c r="WVW13" s="46"/>
      <c r="WVX13" s="46"/>
      <c r="WVY13" s="46"/>
      <c r="WVZ13" s="46"/>
      <c r="WWA13" s="46"/>
      <c r="WWB13" s="46"/>
      <c r="WWC13" s="46"/>
    </row>
    <row r="14" spans="1:16149" s="45" customFormat="1" ht="95.25" customHeight="1">
      <c r="A14" s="1402" t="s">
        <v>636</v>
      </c>
      <c r="B14" s="1402"/>
      <c r="C14" s="1402"/>
      <c r="D14" s="1402"/>
      <c r="E14" s="1402"/>
      <c r="F14" s="1402"/>
      <c r="G14" s="1402"/>
      <c r="H14" s="1402"/>
      <c r="I14" s="1402"/>
      <c r="J14" s="1402"/>
      <c r="K14" s="1402"/>
      <c r="L14" s="1402"/>
      <c r="M14" s="1402"/>
      <c r="N14" s="1402"/>
      <c r="O14" s="1402"/>
      <c r="P14" s="1402"/>
      <c r="Q14" s="1402"/>
      <c r="R14" s="1402"/>
      <c r="S14" s="1402"/>
      <c r="T14" s="1402"/>
      <c r="U14" s="1402"/>
      <c r="V14" s="1402"/>
      <c r="W14" s="1402"/>
      <c r="X14" s="1402"/>
      <c r="Y14" s="1402"/>
      <c r="Z14" s="46"/>
      <c r="AA14" s="650" t="s">
        <v>714</v>
      </c>
      <c r="AB14" s="651"/>
      <c r="AC14" s="651"/>
      <c r="AD14" s="651"/>
      <c r="AE14" s="651"/>
      <c r="AF14" s="651"/>
      <c r="AG14" s="651"/>
      <c r="AH14" s="651"/>
      <c r="AI14" s="651"/>
      <c r="AJ14" s="651"/>
      <c r="AK14" s="651"/>
      <c r="AL14" s="651"/>
      <c r="AM14" s="651"/>
      <c r="AN14" s="651"/>
      <c r="AO14" s="651"/>
      <c r="AP14" s="652"/>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c r="EN14" s="46"/>
      <c r="EO14" s="46"/>
      <c r="EP14" s="46"/>
      <c r="EQ14" s="46"/>
      <c r="ER14" s="46"/>
      <c r="ES14" s="46"/>
      <c r="ET14" s="46"/>
      <c r="EU14" s="46"/>
      <c r="EV14" s="46"/>
      <c r="EW14" s="46"/>
      <c r="EX14" s="46"/>
      <c r="EY14" s="46"/>
      <c r="EZ14" s="46"/>
      <c r="FA14" s="46"/>
      <c r="FB14" s="46"/>
      <c r="FC14" s="46"/>
      <c r="FD14" s="46"/>
      <c r="FE14" s="46"/>
      <c r="FF14" s="46"/>
      <c r="FG14" s="46"/>
      <c r="FH14" s="46"/>
      <c r="FI14" s="46"/>
      <c r="FJ14" s="46"/>
      <c r="FK14" s="46"/>
      <c r="FL14" s="46"/>
      <c r="FM14" s="46"/>
      <c r="FN14" s="46"/>
      <c r="FO14" s="46"/>
      <c r="FP14" s="46"/>
      <c r="FQ14" s="46"/>
      <c r="FR14" s="46"/>
      <c r="FS14" s="46"/>
      <c r="FT14" s="46"/>
      <c r="FU14" s="46"/>
      <c r="FV14" s="46"/>
      <c r="FW14" s="46"/>
      <c r="FX14" s="46"/>
      <c r="FY14" s="46"/>
      <c r="FZ14" s="46"/>
      <c r="GA14" s="46"/>
      <c r="GB14" s="46"/>
      <c r="GC14" s="46"/>
      <c r="GD14" s="46"/>
      <c r="GE14" s="46"/>
      <c r="GF14" s="46"/>
      <c r="GG14" s="46"/>
      <c r="GH14" s="46"/>
      <c r="GI14" s="46"/>
      <c r="GJ14" s="46"/>
      <c r="GK14" s="46"/>
      <c r="GL14" s="46"/>
      <c r="GM14" s="46"/>
      <c r="GN14" s="46"/>
      <c r="GO14" s="46"/>
      <c r="GP14" s="46"/>
      <c r="GQ14" s="46"/>
      <c r="GR14" s="46"/>
      <c r="GS14" s="46"/>
      <c r="GT14" s="46"/>
      <c r="GU14" s="46"/>
      <c r="GV14" s="46"/>
      <c r="GW14" s="46"/>
      <c r="GX14" s="46"/>
      <c r="GY14" s="46"/>
      <c r="GZ14" s="46"/>
      <c r="HA14" s="46"/>
      <c r="HB14" s="46"/>
      <c r="HC14" s="46"/>
      <c r="HD14" s="46"/>
      <c r="HE14" s="46"/>
      <c r="HF14" s="46"/>
      <c r="HG14" s="46"/>
      <c r="HH14" s="46"/>
      <c r="HI14" s="46"/>
      <c r="HJ14" s="46"/>
      <c r="HK14" s="46"/>
      <c r="HL14" s="46"/>
      <c r="HM14" s="46"/>
      <c r="HN14" s="46"/>
      <c r="HO14" s="46"/>
      <c r="HP14" s="46"/>
      <c r="HQ14" s="46"/>
      <c r="HR14" s="46"/>
      <c r="HS14" s="46"/>
      <c r="HT14" s="46"/>
      <c r="HU14" s="46"/>
      <c r="HV14" s="46"/>
      <c r="HW14" s="46"/>
      <c r="HX14" s="46"/>
      <c r="HY14" s="46"/>
      <c r="HZ14" s="46"/>
      <c r="IA14" s="46"/>
      <c r="IB14" s="46"/>
      <c r="IC14" s="46"/>
      <c r="ID14" s="46"/>
      <c r="IE14" s="46"/>
      <c r="IF14" s="46"/>
      <c r="IG14" s="46"/>
      <c r="IH14" s="46"/>
      <c r="II14" s="46"/>
      <c r="IJ14" s="46"/>
      <c r="IK14" s="46"/>
      <c r="IL14" s="46"/>
      <c r="IM14" s="46"/>
      <c r="IN14" s="46"/>
      <c r="IO14" s="46"/>
      <c r="IP14" s="46"/>
      <c r="IQ14" s="46"/>
      <c r="IR14" s="46"/>
      <c r="IS14" s="46"/>
      <c r="IT14" s="46"/>
      <c r="IU14" s="46"/>
      <c r="IV14" s="46"/>
      <c r="IW14" s="46"/>
      <c r="IX14" s="46"/>
      <c r="IY14" s="46"/>
      <c r="IZ14" s="46"/>
      <c r="JA14" s="46"/>
      <c r="JB14" s="46"/>
      <c r="JC14" s="46"/>
      <c r="JD14" s="46"/>
      <c r="JE14" s="46"/>
      <c r="JF14" s="46"/>
      <c r="JG14" s="46"/>
      <c r="JH14" s="46"/>
      <c r="JI14" s="46"/>
      <c r="JJ14" s="46"/>
      <c r="JK14" s="46"/>
      <c r="JL14" s="46"/>
      <c r="JM14" s="46"/>
      <c r="JN14" s="46"/>
      <c r="JO14" s="46"/>
      <c r="JP14" s="46"/>
      <c r="JQ14" s="46"/>
      <c r="JR14" s="46"/>
      <c r="JS14" s="46"/>
      <c r="JT14" s="46"/>
      <c r="JU14" s="46"/>
      <c r="JV14" s="46"/>
      <c r="JW14" s="46"/>
      <c r="JX14" s="46"/>
      <c r="JY14" s="46"/>
      <c r="JZ14" s="46"/>
      <c r="KA14" s="46"/>
      <c r="KB14" s="46"/>
      <c r="KC14" s="46"/>
      <c r="KD14" s="46"/>
      <c r="KE14" s="46"/>
      <c r="KF14" s="46"/>
      <c r="KG14" s="46"/>
      <c r="KH14" s="46"/>
      <c r="KI14" s="46"/>
      <c r="KJ14" s="46"/>
      <c r="KK14" s="46"/>
      <c r="KL14" s="46"/>
      <c r="KM14" s="46"/>
      <c r="KN14" s="46"/>
      <c r="KO14" s="46"/>
      <c r="KP14" s="46"/>
      <c r="KQ14" s="46"/>
      <c r="KR14" s="46"/>
      <c r="KS14" s="46"/>
      <c r="KT14" s="46"/>
      <c r="KU14" s="46"/>
      <c r="KV14" s="46"/>
      <c r="KW14" s="46"/>
      <c r="KX14" s="46"/>
      <c r="KY14" s="46"/>
      <c r="KZ14" s="46"/>
      <c r="LA14" s="46"/>
      <c r="LB14" s="46"/>
      <c r="LC14" s="46"/>
      <c r="LD14" s="46"/>
      <c r="LE14" s="46"/>
      <c r="LF14" s="46"/>
      <c r="LG14" s="46"/>
      <c r="LH14" s="46"/>
      <c r="LI14" s="46"/>
      <c r="LJ14" s="46"/>
      <c r="LK14" s="46"/>
      <c r="LL14" s="46"/>
      <c r="LM14" s="46"/>
      <c r="LN14" s="46"/>
      <c r="LO14" s="46"/>
      <c r="LP14" s="46"/>
      <c r="LQ14" s="46"/>
      <c r="LR14" s="46"/>
      <c r="LS14" s="46"/>
      <c r="LT14" s="46"/>
      <c r="LU14" s="46"/>
      <c r="LV14" s="46"/>
      <c r="LW14" s="46"/>
      <c r="LX14" s="46"/>
      <c r="LY14" s="46"/>
      <c r="LZ14" s="46"/>
      <c r="MA14" s="46"/>
      <c r="MB14" s="46"/>
      <c r="MC14" s="46"/>
      <c r="MD14" s="46"/>
      <c r="ME14" s="46"/>
      <c r="MF14" s="46"/>
      <c r="MG14" s="46"/>
      <c r="MH14" s="46"/>
      <c r="MI14" s="46"/>
      <c r="MJ14" s="46"/>
      <c r="MK14" s="46"/>
      <c r="ML14" s="46"/>
      <c r="MM14" s="46"/>
      <c r="MN14" s="46"/>
      <c r="MO14" s="46"/>
      <c r="MP14" s="46"/>
      <c r="MQ14" s="46"/>
      <c r="MR14" s="46"/>
      <c r="MS14" s="46"/>
      <c r="MT14" s="46"/>
      <c r="MU14" s="46"/>
      <c r="MV14" s="46"/>
      <c r="MW14" s="46"/>
      <c r="MX14" s="46"/>
      <c r="MY14" s="46"/>
      <c r="MZ14" s="46"/>
      <c r="NA14" s="46"/>
      <c r="NB14" s="46"/>
      <c r="NC14" s="46"/>
      <c r="ND14" s="46"/>
      <c r="NE14" s="46"/>
      <c r="NF14" s="46"/>
      <c r="NG14" s="46"/>
      <c r="NH14" s="46"/>
      <c r="NI14" s="46"/>
      <c r="NJ14" s="46"/>
      <c r="NK14" s="46"/>
      <c r="NL14" s="46"/>
      <c r="NM14" s="46"/>
      <c r="NN14" s="46"/>
      <c r="NO14" s="46"/>
      <c r="NP14" s="46"/>
      <c r="NQ14" s="46"/>
      <c r="NR14" s="46"/>
      <c r="NS14" s="46"/>
      <c r="NT14" s="46"/>
      <c r="NU14" s="46"/>
      <c r="NV14" s="46"/>
      <c r="NW14" s="46"/>
      <c r="NX14" s="46"/>
      <c r="NY14" s="46"/>
      <c r="NZ14" s="46"/>
      <c r="OA14" s="46"/>
      <c r="OB14" s="46"/>
      <c r="OC14" s="46"/>
      <c r="OD14" s="46"/>
      <c r="OE14" s="46"/>
      <c r="OF14" s="46"/>
      <c r="OG14" s="46"/>
      <c r="OH14" s="46"/>
      <c r="OI14" s="46"/>
      <c r="OJ14" s="46"/>
      <c r="OK14" s="46"/>
      <c r="OL14" s="46"/>
      <c r="OM14" s="46"/>
      <c r="ON14" s="46"/>
      <c r="OO14" s="46"/>
      <c r="OP14" s="46"/>
      <c r="OQ14" s="46"/>
      <c r="OR14" s="46"/>
      <c r="OS14" s="46"/>
      <c r="OT14" s="46"/>
      <c r="OU14" s="46"/>
      <c r="OV14" s="46"/>
      <c r="OW14" s="46"/>
      <c r="OX14" s="46"/>
      <c r="OY14" s="46"/>
      <c r="OZ14" s="46"/>
      <c r="PA14" s="46"/>
      <c r="PB14" s="46"/>
      <c r="PC14" s="46"/>
      <c r="PD14" s="46"/>
      <c r="PE14" s="46"/>
      <c r="PF14" s="46"/>
      <c r="PG14" s="46"/>
      <c r="PH14" s="46"/>
      <c r="PI14" s="46"/>
      <c r="PJ14" s="46"/>
      <c r="PK14" s="46"/>
      <c r="PL14" s="46"/>
      <c r="PM14" s="46"/>
      <c r="PN14" s="46"/>
      <c r="PO14" s="46"/>
      <c r="PP14" s="46"/>
      <c r="PQ14" s="46"/>
      <c r="PR14" s="46"/>
      <c r="PS14" s="46"/>
      <c r="PT14" s="46"/>
      <c r="PU14" s="46"/>
      <c r="PV14" s="46"/>
      <c r="PW14" s="46"/>
      <c r="PX14" s="46"/>
      <c r="PY14" s="46"/>
      <c r="PZ14" s="46"/>
      <c r="QA14" s="46"/>
      <c r="QB14" s="46"/>
      <c r="QC14" s="46"/>
      <c r="QD14" s="46"/>
      <c r="QE14" s="46"/>
      <c r="QF14" s="46"/>
      <c r="QG14" s="46"/>
      <c r="QH14" s="46"/>
      <c r="QI14" s="46"/>
      <c r="QJ14" s="46"/>
      <c r="QK14" s="46"/>
      <c r="QL14" s="46"/>
      <c r="QM14" s="46"/>
      <c r="QN14" s="46"/>
      <c r="QO14" s="46"/>
      <c r="QP14" s="46"/>
      <c r="QQ14" s="46"/>
      <c r="QR14" s="46"/>
      <c r="QS14" s="46"/>
      <c r="QT14" s="46"/>
      <c r="QU14" s="46"/>
      <c r="QV14" s="46"/>
      <c r="QW14" s="46"/>
      <c r="QX14" s="46"/>
      <c r="QY14" s="46"/>
      <c r="QZ14" s="46"/>
      <c r="RA14" s="46"/>
      <c r="RB14" s="46"/>
      <c r="RC14" s="46"/>
      <c r="RD14" s="46"/>
      <c r="RE14" s="46"/>
      <c r="RF14" s="46"/>
      <c r="RG14" s="46"/>
      <c r="RH14" s="46"/>
      <c r="RI14" s="46"/>
      <c r="RJ14" s="46"/>
      <c r="RK14" s="46"/>
      <c r="RL14" s="46"/>
      <c r="RM14" s="46"/>
      <c r="RN14" s="46"/>
      <c r="RO14" s="46"/>
      <c r="RP14" s="46"/>
      <c r="RQ14" s="46"/>
      <c r="RR14" s="46"/>
      <c r="RS14" s="46"/>
      <c r="RT14" s="46"/>
      <c r="RU14" s="46"/>
      <c r="RV14" s="46"/>
      <c r="RW14" s="46"/>
      <c r="RX14" s="46"/>
      <c r="RY14" s="46"/>
      <c r="RZ14" s="46"/>
      <c r="SA14" s="46"/>
      <c r="SB14" s="46"/>
      <c r="SC14" s="46"/>
      <c r="SD14" s="46"/>
      <c r="SE14" s="46"/>
      <c r="SF14" s="46"/>
      <c r="SG14" s="46"/>
      <c r="SH14" s="46"/>
      <c r="SI14" s="46"/>
      <c r="SJ14" s="46"/>
      <c r="SK14" s="46"/>
      <c r="SL14" s="46"/>
      <c r="SM14" s="46"/>
      <c r="SN14" s="46"/>
      <c r="SO14" s="46"/>
      <c r="SP14" s="46"/>
      <c r="SQ14" s="46"/>
      <c r="SR14" s="46"/>
      <c r="SS14" s="46"/>
      <c r="ST14" s="46"/>
      <c r="SU14" s="46"/>
      <c r="SV14" s="46"/>
      <c r="SW14" s="46"/>
      <c r="SX14" s="46"/>
      <c r="SY14" s="46"/>
      <c r="SZ14" s="46"/>
      <c r="TA14" s="46"/>
      <c r="TB14" s="46"/>
      <c r="TC14" s="46"/>
      <c r="TD14" s="46"/>
      <c r="TE14" s="46"/>
      <c r="TF14" s="46"/>
      <c r="TG14" s="46"/>
      <c r="TH14" s="46"/>
      <c r="TI14" s="46"/>
      <c r="TJ14" s="46"/>
      <c r="TK14" s="46"/>
      <c r="TL14" s="46"/>
      <c r="TM14" s="46"/>
      <c r="TN14" s="46"/>
      <c r="TO14" s="46"/>
      <c r="TP14" s="46"/>
      <c r="TQ14" s="46"/>
      <c r="TR14" s="46"/>
      <c r="TS14" s="46"/>
      <c r="TT14" s="46"/>
      <c r="TU14" s="46"/>
      <c r="TV14" s="46"/>
      <c r="TW14" s="46"/>
      <c r="TX14" s="46"/>
      <c r="TY14" s="46"/>
      <c r="TZ14" s="46"/>
      <c r="UA14" s="46"/>
      <c r="UB14" s="46"/>
      <c r="UC14" s="46"/>
      <c r="UD14" s="46"/>
      <c r="UE14" s="46"/>
      <c r="UF14" s="46"/>
      <c r="UG14" s="46"/>
      <c r="UH14" s="46"/>
      <c r="UI14" s="46"/>
      <c r="UJ14" s="46"/>
      <c r="UK14" s="46"/>
      <c r="UL14" s="46"/>
      <c r="UM14" s="46"/>
      <c r="UN14" s="46"/>
      <c r="UO14" s="46"/>
      <c r="UP14" s="46"/>
      <c r="UQ14" s="46"/>
      <c r="UR14" s="46"/>
      <c r="US14" s="46"/>
      <c r="UT14" s="46"/>
      <c r="UU14" s="46"/>
      <c r="UV14" s="46"/>
      <c r="UW14" s="46"/>
      <c r="UX14" s="46"/>
      <c r="UY14" s="46"/>
      <c r="UZ14" s="46"/>
      <c r="VA14" s="46"/>
      <c r="VB14" s="46"/>
      <c r="VC14" s="46"/>
      <c r="VD14" s="46"/>
      <c r="VE14" s="46"/>
      <c r="VF14" s="46"/>
      <c r="VG14" s="46"/>
      <c r="VH14" s="46"/>
      <c r="VI14" s="46"/>
      <c r="VJ14" s="46"/>
      <c r="VK14" s="46"/>
      <c r="VL14" s="46"/>
      <c r="VM14" s="46"/>
      <c r="VN14" s="46"/>
      <c r="VO14" s="46"/>
      <c r="VP14" s="46"/>
      <c r="VQ14" s="46"/>
      <c r="VR14" s="46"/>
      <c r="VS14" s="46"/>
      <c r="VT14" s="46"/>
      <c r="VU14" s="46"/>
      <c r="VV14" s="46"/>
      <c r="VW14" s="46"/>
      <c r="VX14" s="46"/>
      <c r="VY14" s="46"/>
      <c r="VZ14" s="46"/>
      <c r="WA14" s="46"/>
      <c r="WB14" s="46"/>
      <c r="WC14" s="46"/>
      <c r="WD14" s="46"/>
      <c r="WE14" s="46"/>
      <c r="WF14" s="46"/>
      <c r="WG14" s="46"/>
      <c r="WH14" s="46"/>
      <c r="WI14" s="46"/>
      <c r="WJ14" s="46"/>
      <c r="WK14" s="46"/>
      <c r="WL14" s="46"/>
      <c r="WM14" s="46"/>
      <c r="WN14" s="46"/>
      <c r="WO14" s="46"/>
      <c r="WP14" s="46"/>
      <c r="WQ14" s="46"/>
      <c r="WR14" s="46"/>
      <c r="WS14" s="46"/>
      <c r="WT14" s="46"/>
      <c r="WU14" s="46"/>
      <c r="WV14" s="46"/>
      <c r="WW14" s="46"/>
      <c r="WX14" s="46"/>
      <c r="WY14" s="46"/>
      <c r="WZ14" s="46"/>
      <c r="XA14" s="46"/>
      <c r="XB14" s="46"/>
      <c r="XC14" s="46"/>
      <c r="XD14" s="46"/>
      <c r="XE14" s="46"/>
      <c r="XF14" s="46"/>
      <c r="XG14" s="46"/>
      <c r="XH14" s="46"/>
      <c r="XI14" s="46"/>
      <c r="XJ14" s="46"/>
      <c r="XK14" s="46"/>
      <c r="XL14" s="46"/>
      <c r="XM14" s="46"/>
      <c r="XN14" s="46"/>
      <c r="XO14" s="46"/>
      <c r="XP14" s="46"/>
      <c r="XQ14" s="46"/>
      <c r="XR14" s="46"/>
      <c r="XS14" s="46"/>
      <c r="XT14" s="46"/>
      <c r="XU14" s="46"/>
      <c r="XV14" s="46"/>
      <c r="XW14" s="46"/>
      <c r="XX14" s="46"/>
      <c r="XY14" s="46"/>
      <c r="XZ14" s="46"/>
      <c r="YA14" s="46"/>
      <c r="YB14" s="46"/>
      <c r="YC14" s="46"/>
      <c r="YD14" s="46"/>
      <c r="YE14" s="46"/>
      <c r="YF14" s="46"/>
      <c r="YG14" s="46"/>
      <c r="YH14" s="46"/>
      <c r="YI14" s="46"/>
      <c r="YJ14" s="46"/>
      <c r="YK14" s="46"/>
      <c r="YL14" s="46"/>
      <c r="YM14" s="46"/>
      <c r="YN14" s="46"/>
      <c r="YO14" s="46"/>
      <c r="YP14" s="46"/>
      <c r="YQ14" s="46"/>
      <c r="YR14" s="46"/>
      <c r="YS14" s="46"/>
      <c r="YT14" s="46"/>
      <c r="YU14" s="46"/>
      <c r="YV14" s="46"/>
      <c r="YW14" s="46"/>
      <c r="YX14" s="46"/>
      <c r="YY14" s="46"/>
      <c r="YZ14" s="46"/>
      <c r="ZA14" s="46"/>
      <c r="ZB14" s="46"/>
      <c r="ZC14" s="46"/>
      <c r="ZD14" s="46"/>
      <c r="ZE14" s="46"/>
      <c r="ZF14" s="46"/>
      <c r="ZG14" s="46"/>
      <c r="ZH14" s="46"/>
      <c r="ZI14" s="46"/>
      <c r="ZJ14" s="46"/>
      <c r="ZK14" s="46"/>
      <c r="ZL14" s="46"/>
      <c r="ZM14" s="46"/>
      <c r="ZN14" s="46"/>
      <c r="ZO14" s="46"/>
      <c r="ZP14" s="46"/>
      <c r="ZQ14" s="46"/>
      <c r="ZR14" s="46"/>
      <c r="ZS14" s="46"/>
      <c r="ZT14" s="46"/>
      <c r="ZU14" s="46"/>
      <c r="ZV14" s="46"/>
      <c r="ZW14" s="46"/>
      <c r="ZX14" s="46"/>
      <c r="ZY14" s="46"/>
      <c r="ZZ14" s="46"/>
      <c r="AAA14" s="46"/>
      <c r="AAB14" s="46"/>
      <c r="AAC14" s="46"/>
      <c r="AAD14" s="46"/>
      <c r="AAE14" s="46"/>
      <c r="AAF14" s="46"/>
      <c r="AAG14" s="46"/>
      <c r="AAH14" s="46"/>
      <c r="AAI14" s="46"/>
      <c r="AAJ14" s="46"/>
      <c r="AAK14" s="46"/>
      <c r="AAL14" s="46"/>
      <c r="AAM14" s="46"/>
      <c r="AAN14" s="46"/>
      <c r="AAO14" s="46"/>
      <c r="AAP14" s="46"/>
      <c r="AAQ14" s="46"/>
      <c r="AAR14" s="46"/>
      <c r="AAS14" s="46"/>
      <c r="AAT14" s="46"/>
      <c r="AAU14" s="46"/>
      <c r="AAV14" s="46"/>
      <c r="AAW14" s="46"/>
      <c r="AAX14" s="46"/>
      <c r="AAY14" s="46"/>
      <c r="AAZ14" s="46"/>
      <c r="ABA14" s="46"/>
      <c r="ABB14" s="46"/>
      <c r="ABC14" s="46"/>
      <c r="ABD14" s="46"/>
      <c r="ABE14" s="46"/>
      <c r="ABF14" s="46"/>
      <c r="ABG14" s="46"/>
      <c r="ABH14" s="46"/>
      <c r="ABI14" s="46"/>
      <c r="ABJ14" s="46"/>
      <c r="ABK14" s="46"/>
      <c r="ABL14" s="46"/>
      <c r="ABM14" s="46"/>
      <c r="ABN14" s="46"/>
      <c r="ABO14" s="46"/>
      <c r="ABP14" s="46"/>
      <c r="ABQ14" s="46"/>
      <c r="ABR14" s="46"/>
      <c r="ABS14" s="46"/>
      <c r="ABT14" s="46"/>
      <c r="ABU14" s="46"/>
      <c r="ABV14" s="46"/>
      <c r="ABW14" s="46"/>
      <c r="ABX14" s="46"/>
      <c r="ABY14" s="46"/>
      <c r="ABZ14" s="46"/>
      <c r="ACA14" s="46"/>
      <c r="ACB14" s="46"/>
      <c r="ACC14" s="46"/>
      <c r="ACD14" s="46"/>
      <c r="ACE14" s="46"/>
      <c r="ACF14" s="46"/>
      <c r="ACG14" s="46"/>
      <c r="ACH14" s="46"/>
      <c r="ACI14" s="46"/>
      <c r="ACJ14" s="46"/>
      <c r="ACK14" s="46"/>
      <c r="ACL14" s="46"/>
      <c r="ACM14" s="46"/>
      <c r="ACN14" s="46"/>
      <c r="ACO14" s="46"/>
      <c r="ACP14" s="46"/>
      <c r="ACQ14" s="46"/>
      <c r="ACR14" s="46"/>
      <c r="ACS14" s="46"/>
      <c r="ACT14" s="46"/>
      <c r="ACU14" s="46"/>
      <c r="ACV14" s="46"/>
      <c r="ACW14" s="46"/>
      <c r="ACX14" s="46"/>
      <c r="ACY14" s="46"/>
      <c r="ACZ14" s="46"/>
      <c r="ADA14" s="46"/>
      <c r="ADB14" s="46"/>
      <c r="ADC14" s="46"/>
      <c r="ADD14" s="46"/>
      <c r="ADE14" s="46"/>
      <c r="ADF14" s="46"/>
      <c r="ADG14" s="46"/>
      <c r="ADH14" s="46"/>
      <c r="ADI14" s="46"/>
      <c r="ADJ14" s="46"/>
      <c r="ADK14" s="46"/>
      <c r="ADL14" s="46"/>
      <c r="ADM14" s="46"/>
      <c r="ADN14" s="46"/>
      <c r="ADO14" s="46"/>
      <c r="ADP14" s="46"/>
      <c r="ADQ14" s="46"/>
      <c r="ADR14" s="46"/>
      <c r="ADS14" s="46"/>
      <c r="ADT14" s="46"/>
      <c r="ADU14" s="46"/>
      <c r="ADV14" s="46"/>
      <c r="ADW14" s="46"/>
      <c r="ADX14" s="46"/>
      <c r="ADY14" s="46"/>
      <c r="ADZ14" s="46"/>
      <c r="AEA14" s="46"/>
      <c r="AEB14" s="46"/>
      <c r="AEC14" s="46"/>
      <c r="AED14" s="46"/>
      <c r="AEE14" s="46"/>
      <c r="AEF14" s="46"/>
      <c r="AEG14" s="46"/>
      <c r="AEH14" s="46"/>
      <c r="AEI14" s="46"/>
      <c r="AEJ14" s="46"/>
      <c r="AEK14" s="46"/>
      <c r="AEL14" s="46"/>
      <c r="AEM14" s="46"/>
      <c r="AEN14" s="46"/>
      <c r="AEO14" s="46"/>
      <c r="AEP14" s="46"/>
      <c r="AEQ14" s="46"/>
      <c r="AER14" s="46"/>
      <c r="AES14" s="46"/>
      <c r="AET14" s="46"/>
      <c r="AEU14" s="46"/>
      <c r="AEV14" s="46"/>
      <c r="AEW14" s="46"/>
      <c r="AEX14" s="46"/>
      <c r="AEY14" s="46"/>
      <c r="AEZ14" s="46"/>
      <c r="AFA14" s="46"/>
      <c r="AFB14" s="46"/>
      <c r="AFC14" s="46"/>
      <c r="AFD14" s="46"/>
      <c r="AFE14" s="46"/>
      <c r="AFF14" s="46"/>
      <c r="AFG14" s="46"/>
      <c r="AFH14" s="46"/>
      <c r="AFI14" s="46"/>
      <c r="AFJ14" s="46"/>
      <c r="AFK14" s="46"/>
      <c r="AFL14" s="46"/>
      <c r="AFM14" s="46"/>
      <c r="AFN14" s="46"/>
      <c r="AFO14" s="46"/>
      <c r="AFP14" s="46"/>
      <c r="AFQ14" s="46"/>
      <c r="AFR14" s="46"/>
      <c r="AFS14" s="46"/>
      <c r="AFT14" s="46"/>
      <c r="AFU14" s="46"/>
      <c r="AFV14" s="46"/>
      <c r="AFW14" s="46"/>
      <c r="AFX14" s="46"/>
      <c r="AFY14" s="46"/>
      <c r="AFZ14" s="46"/>
      <c r="AGA14" s="46"/>
      <c r="AGB14" s="46"/>
      <c r="AGC14" s="46"/>
      <c r="AGD14" s="46"/>
      <c r="AGE14" s="46"/>
      <c r="AGF14" s="46"/>
      <c r="AGG14" s="46"/>
      <c r="AGH14" s="46"/>
      <c r="AGI14" s="46"/>
      <c r="AGJ14" s="46"/>
      <c r="AGK14" s="46"/>
      <c r="AGL14" s="46"/>
      <c r="AGM14" s="46"/>
      <c r="AGN14" s="46"/>
      <c r="AGO14" s="46"/>
      <c r="AGP14" s="46"/>
      <c r="AGQ14" s="46"/>
      <c r="AGR14" s="46"/>
      <c r="AGS14" s="46"/>
      <c r="AGT14" s="46"/>
      <c r="AGU14" s="46"/>
      <c r="AGV14" s="46"/>
      <c r="AGW14" s="46"/>
      <c r="AGX14" s="46"/>
      <c r="AGY14" s="46"/>
      <c r="AGZ14" s="46"/>
      <c r="AHA14" s="46"/>
      <c r="AHB14" s="46"/>
      <c r="AHC14" s="46"/>
      <c r="AHD14" s="46"/>
      <c r="AHE14" s="46"/>
      <c r="AHF14" s="46"/>
      <c r="AHG14" s="46"/>
      <c r="AHH14" s="46"/>
      <c r="AHI14" s="46"/>
      <c r="AHJ14" s="46"/>
      <c r="AHK14" s="46"/>
      <c r="AHL14" s="46"/>
      <c r="AHM14" s="46"/>
      <c r="AHN14" s="46"/>
      <c r="AHO14" s="46"/>
      <c r="AHP14" s="46"/>
      <c r="AHQ14" s="46"/>
      <c r="AHR14" s="46"/>
      <c r="AHS14" s="46"/>
      <c r="AHT14" s="46"/>
      <c r="AHU14" s="46"/>
      <c r="AHV14" s="46"/>
      <c r="AHW14" s="46"/>
      <c r="AHX14" s="46"/>
      <c r="AHY14" s="46"/>
      <c r="AHZ14" s="46"/>
      <c r="AIA14" s="46"/>
      <c r="AIB14" s="46"/>
      <c r="AIC14" s="46"/>
      <c r="AID14" s="46"/>
      <c r="AIE14" s="46"/>
      <c r="AIF14" s="46"/>
      <c r="AIG14" s="46"/>
      <c r="AIH14" s="46"/>
      <c r="AII14" s="46"/>
      <c r="AIJ14" s="46"/>
      <c r="AIK14" s="46"/>
      <c r="AIL14" s="46"/>
      <c r="AIM14" s="46"/>
      <c r="AIN14" s="46"/>
      <c r="AIO14" s="46"/>
      <c r="AIP14" s="46"/>
      <c r="AIQ14" s="46"/>
      <c r="AIR14" s="46"/>
      <c r="AIS14" s="46"/>
      <c r="AIT14" s="46"/>
      <c r="AIU14" s="46"/>
      <c r="AIV14" s="46"/>
      <c r="AIW14" s="46"/>
      <c r="AIX14" s="46"/>
      <c r="AIY14" s="46"/>
      <c r="AIZ14" s="46"/>
      <c r="AJA14" s="46"/>
      <c r="AJB14" s="46"/>
      <c r="AJC14" s="46"/>
      <c r="AJD14" s="46"/>
      <c r="AJE14" s="46"/>
      <c r="AJF14" s="46"/>
      <c r="AJG14" s="46"/>
      <c r="AJH14" s="46"/>
      <c r="AJI14" s="46"/>
      <c r="AJJ14" s="46"/>
      <c r="AJK14" s="46"/>
      <c r="AJL14" s="46"/>
      <c r="AJM14" s="46"/>
      <c r="AJN14" s="46"/>
      <c r="AJO14" s="46"/>
      <c r="AJP14" s="46"/>
      <c r="AJQ14" s="46"/>
      <c r="AJR14" s="46"/>
      <c r="AJS14" s="46"/>
      <c r="AJT14" s="46"/>
      <c r="AJU14" s="46"/>
      <c r="AJV14" s="46"/>
      <c r="AJW14" s="46"/>
      <c r="AJX14" s="46"/>
      <c r="AJY14" s="46"/>
      <c r="AJZ14" s="46"/>
      <c r="AKA14" s="46"/>
      <c r="AKB14" s="46"/>
      <c r="AKC14" s="46"/>
      <c r="AKD14" s="46"/>
      <c r="AKE14" s="46"/>
      <c r="AKF14" s="46"/>
      <c r="AKG14" s="46"/>
      <c r="AKH14" s="46"/>
      <c r="AKI14" s="46"/>
      <c r="AKJ14" s="46"/>
      <c r="AKK14" s="46"/>
      <c r="AKL14" s="46"/>
      <c r="AKM14" s="46"/>
      <c r="AKN14" s="46"/>
      <c r="AKO14" s="46"/>
      <c r="AKP14" s="46"/>
      <c r="AKQ14" s="46"/>
      <c r="AKR14" s="46"/>
      <c r="AKS14" s="46"/>
      <c r="AKT14" s="46"/>
      <c r="AKU14" s="46"/>
      <c r="AKV14" s="46"/>
      <c r="AKW14" s="46"/>
      <c r="AKX14" s="46"/>
      <c r="AKY14" s="46"/>
      <c r="AKZ14" s="46"/>
      <c r="ALA14" s="46"/>
      <c r="ALB14" s="46"/>
      <c r="ALC14" s="46"/>
      <c r="ALD14" s="46"/>
      <c r="ALE14" s="46"/>
      <c r="ALF14" s="46"/>
      <c r="ALG14" s="46"/>
      <c r="ALH14" s="46"/>
      <c r="ALI14" s="46"/>
      <c r="ALJ14" s="46"/>
      <c r="ALK14" s="46"/>
      <c r="ALL14" s="46"/>
      <c r="ALM14" s="46"/>
      <c r="ALN14" s="46"/>
      <c r="ALO14" s="46"/>
      <c r="ALP14" s="46"/>
      <c r="ALQ14" s="46"/>
      <c r="ALR14" s="46"/>
      <c r="ALS14" s="46"/>
      <c r="ALT14" s="46"/>
      <c r="ALU14" s="46"/>
      <c r="ALV14" s="46"/>
      <c r="ALW14" s="46"/>
      <c r="ALX14" s="46"/>
      <c r="ALY14" s="46"/>
      <c r="ALZ14" s="46"/>
      <c r="AMA14" s="46"/>
      <c r="AMB14" s="46"/>
      <c r="AMC14" s="46"/>
      <c r="AMD14" s="46"/>
      <c r="AME14" s="46"/>
      <c r="AMF14" s="46"/>
      <c r="AMG14" s="46"/>
      <c r="AMH14" s="46"/>
      <c r="AMI14" s="46"/>
      <c r="AMJ14" s="46"/>
      <c r="AMK14" s="46"/>
      <c r="AML14" s="46"/>
      <c r="AMM14" s="46"/>
      <c r="AMN14" s="46"/>
      <c r="AMO14" s="46"/>
      <c r="AMP14" s="46"/>
      <c r="AMQ14" s="46"/>
      <c r="AMR14" s="46"/>
      <c r="AMS14" s="46"/>
      <c r="AMT14" s="46"/>
      <c r="AMU14" s="46"/>
      <c r="AMV14" s="46"/>
      <c r="AMW14" s="46"/>
      <c r="AMX14" s="46"/>
      <c r="AMY14" s="46"/>
      <c r="AMZ14" s="46"/>
      <c r="ANA14" s="46"/>
      <c r="ANB14" s="46"/>
      <c r="ANC14" s="46"/>
      <c r="AND14" s="46"/>
      <c r="ANE14" s="46"/>
      <c r="ANF14" s="46"/>
      <c r="ANG14" s="46"/>
      <c r="ANH14" s="46"/>
      <c r="ANI14" s="46"/>
      <c r="ANJ14" s="46"/>
      <c r="ANK14" s="46"/>
      <c r="ANL14" s="46"/>
      <c r="ANM14" s="46"/>
      <c r="ANN14" s="46"/>
      <c r="ANO14" s="46"/>
      <c r="ANP14" s="46"/>
      <c r="ANQ14" s="46"/>
      <c r="ANR14" s="46"/>
      <c r="ANS14" s="46"/>
      <c r="ANT14" s="46"/>
      <c r="ANU14" s="46"/>
      <c r="ANV14" s="46"/>
      <c r="ANW14" s="46"/>
      <c r="ANX14" s="46"/>
      <c r="ANY14" s="46"/>
      <c r="ANZ14" s="46"/>
      <c r="AOA14" s="46"/>
      <c r="AOB14" s="46"/>
      <c r="AOC14" s="46"/>
      <c r="AOD14" s="46"/>
      <c r="AOE14" s="46"/>
      <c r="AOF14" s="46"/>
      <c r="AOG14" s="46"/>
      <c r="AOH14" s="46"/>
      <c r="AOI14" s="46"/>
      <c r="AOJ14" s="46"/>
      <c r="AOK14" s="46"/>
      <c r="AOL14" s="46"/>
      <c r="AOM14" s="46"/>
      <c r="AON14" s="46"/>
      <c r="AOO14" s="46"/>
      <c r="AOP14" s="46"/>
      <c r="AOQ14" s="46"/>
      <c r="AOR14" s="46"/>
      <c r="AOS14" s="46"/>
      <c r="AOT14" s="46"/>
      <c r="AOU14" s="46"/>
      <c r="AOV14" s="46"/>
      <c r="AOW14" s="46"/>
      <c r="AOX14" s="46"/>
      <c r="AOY14" s="46"/>
      <c r="AOZ14" s="46"/>
      <c r="APA14" s="46"/>
      <c r="APB14" s="46"/>
      <c r="APC14" s="46"/>
      <c r="APD14" s="46"/>
      <c r="APE14" s="46"/>
      <c r="APF14" s="46"/>
      <c r="APG14" s="46"/>
      <c r="APH14" s="46"/>
      <c r="API14" s="46"/>
      <c r="APJ14" s="46"/>
      <c r="APK14" s="46"/>
      <c r="APL14" s="46"/>
      <c r="APM14" s="46"/>
      <c r="APN14" s="46"/>
      <c r="APO14" s="46"/>
      <c r="APP14" s="46"/>
      <c r="APQ14" s="46"/>
      <c r="APR14" s="46"/>
      <c r="APS14" s="46"/>
      <c r="APT14" s="46"/>
      <c r="APU14" s="46"/>
      <c r="APV14" s="46"/>
      <c r="APW14" s="46"/>
      <c r="APX14" s="46"/>
      <c r="APY14" s="46"/>
      <c r="APZ14" s="46"/>
      <c r="AQA14" s="46"/>
      <c r="AQB14" s="46"/>
      <c r="AQC14" s="46"/>
      <c r="AQD14" s="46"/>
      <c r="AQE14" s="46"/>
      <c r="AQF14" s="46"/>
      <c r="AQG14" s="46"/>
      <c r="AQH14" s="46"/>
      <c r="AQI14" s="46"/>
      <c r="AQJ14" s="46"/>
      <c r="AQK14" s="46"/>
      <c r="AQL14" s="46"/>
      <c r="AQM14" s="46"/>
      <c r="AQN14" s="46"/>
      <c r="AQO14" s="46"/>
      <c r="AQP14" s="46"/>
      <c r="AQQ14" s="46"/>
      <c r="AQR14" s="46"/>
      <c r="AQS14" s="46"/>
      <c r="AQT14" s="46"/>
      <c r="AQU14" s="46"/>
      <c r="AQV14" s="46"/>
      <c r="AQW14" s="46"/>
      <c r="AQX14" s="46"/>
      <c r="AQY14" s="46"/>
      <c r="AQZ14" s="46"/>
      <c r="ARA14" s="46"/>
      <c r="ARB14" s="46"/>
      <c r="ARC14" s="46"/>
      <c r="ARD14" s="46"/>
      <c r="ARE14" s="46"/>
      <c r="ARF14" s="46"/>
      <c r="ARG14" s="46"/>
      <c r="ARH14" s="46"/>
      <c r="ARI14" s="46"/>
      <c r="ARJ14" s="46"/>
      <c r="ARK14" s="46"/>
      <c r="ARL14" s="46"/>
      <c r="ARM14" s="46"/>
      <c r="ARN14" s="46"/>
      <c r="ARO14" s="46"/>
      <c r="ARP14" s="46"/>
      <c r="ARQ14" s="46"/>
      <c r="ARR14" s="46"/>
      <c r="ARS14" s="46"/>
      <c r="ART14" s="46"/>
      <c r="ARU14" s="46"/>
      <c r="ARV14" s="46"/>
      <c r="ARW14" s="46"/>
      <c r="ARX14" s="46"/>
      <c r="ARY14" s="46"/>
      <c r="ARZ14" s="46"/>
      <c r="ASA14" s="46"/>
      <c r="ASB14" s="46"/>
      <c r="ASC14" s="46"/>
      <c r="ASD14" s="46"/>
      <c r="ASE14" s="46"/>
      <c r="ASF14" s="46"/>
      <c r="ASG14" s="46"/>
      <c r="ASH14" s="46"/>
      <c r="ASI14" s="46"/>
      <c r="ASJ14" s="46"/>
      <c r="ASK14" s="46"/>
      <c r="ASL14" s="46"/>
      <c r="ASM14" s="46"/>
      <c r="ASN14" s="46"/>
      <c r="ASO14" s="46"/>
      <c r="ASP14" s="46"/>
      <c r="ASQ14" s="46"/>
      <c r="ASR14" s="46"/>
      <c r="ASS14" s="46"/>
      <c r="AST14" s="46"/>
      <c r="ASU14" s="46"/>
      <c r="ASV14" s="46"/>
      <c r="ASW14" s="46"/>
      <c r="ASX14" s="46"/>
      <c r="ASY14" s="46"/>
      <c r="ASZ14" s="46"/>
      <c r="ATA14" s="46"/>
      <c r="ATB14" s="46"/>
      <c r="ATC14" s="46"/>
      <c r="ATD14" s="46"/>
      <c r="ATE14" s="46"/>
      <c r="ATF14" s="46"/>
      <c r="ATG14" s="46"/>
      <c r="ATH14" s="46"/>
      <c r="ATI14" s="46"/>
      <c r="ATJ14" s="46"/>
      <c r="ATK14" s="46"/>
      <c r="ATL14" s="46"/>
      <c r="ATM14" s="46"/>
      <c r="ATN14" s="46"/>
      <c r="ATO14" s="46"/>
      <c r="ATP14" s="46"/>
      <c r="ATQ14" s="46"/>
      <c r="ATR14" s="46"/>
      <c r="ATS14" s="46"/>
      <c r="ATT14" s="46"/>
      <c r="ATU14" s="46"/>
      <c r="ATV14" s="46"/>
      <c r="ATW14" s="46"/>
      <c r="ATX14" s="46"/>
      <c r="ATY14" s="46"/>
      <c r="ATZ14" s="46"/>
      <c r="AUA14" s="46"/>
      <c r="AUB14" s="46"/>
      <c r="AUC14" s="46"/>
      <c r="AUD14" s="46"/>
      <c r="AUE14" s="46"/>
      <c r="AUF14" s="46"/>
      <c r="AUG14" s="46"/>
      <c r="AUH14" s="46"/>
      <c r="AUI14" s="46"/>
      <c r="AUJ14" s="46"/>
      <c r="AUK14" s="46"/>
      <c r="AUL14" s="46"/>
      <c r="AUM14" s="46"/>
      <c r="AUN14" s="46"/>
      <c r="AUO14" s="46"/>
      <c r="AUP14" s="46"/>
      <c r="AUQ14" s="46"/>
      <c r="AUR14" s="46"/>
      <c r="AUS14" s="46"/>
      <c r="AUT14" s="46"/>
      <c r="AUU14" s="46"/>
      <c r="AUV14" s="46"/>
      <c r="AUW14" s="46"/>
      <c r="AUX14" s="46"/>
      <c r="AUY14" s="46"/>
      <c r="AUZ14" s="46"/>
      <c r="AVA14" s="46"/>
      <c r="AVB14" s="46"/>
      <c r="AVC14" s="46"/>
      <c r="AVD14" s="46"/>
      <c r="AVE14" s="46"/>
      <c r="AVF14" s="46"/>
      <c r="AVG14" s="46"/>
      <c r="AVH14" s="46"/>
      <c r="AVI14" s="46"/>
      <c r="AVJ14" s="46"/>
      <c r="AVK14" s="46"/>
      <c r="AVL14" s="46"/>
      <c r="AVM14" s="46"/>
      <c r="AVN14" s="46"/>
      <c r="AVO14" s="46"/>
      <c r="AVP14" s="46"/>
      <c r="AVQ14" s="46"/>
      <c r="AVR14" s="46"/>
      <c r="AVS14" s="46"/>
      <c r="AVT14" s="46"/>
      <c r="AVU14" s="46"/>
      <c r="AVV14" s="46"/>
      <c r="AVW14" s="46"/>
      <c r="AVX14" s="46"/>
      <c r="AVY14" s="46"/>
      <c r="AVZ14" s="46"/>
      <c r="AWA14" s="46"/>
      <c r="AWB14" s="46"/>
      <c r="AWC14" s="46"/>
      <c r="AWD14" s="46"/>
      <c r="AWE14" s="46"/>
      <c r="AWF14" s="46"/>
      <c r="AWG14" s="46"/>
      <c r="AWH14" s="46"/>
      <c r="AWI14" s="46"/>
      <c r="AWJ14" s="46"/>
      <c r="AWK14" s="46"/>
      <c r="AWL14" s="46"/>
      <c r="AWM14" s="46"/>
      <c r="AWN14" s="46"/>
      <c r="AWO14" s="46"/>
      <c r="AWP14" s="46"/>
      <c r="AWQ14" s="46"/>
      <c r="AWR14" s="46"/>
      <c r="AWS14" s="46"/>
      <c r="AWT14" s="46"/>
      <c r="AWU14" s="46"/>
      <c r="AWV14" s="46"/>
      <c r="AWW14" s="46"/>
      <c r="AWX14" s="46"/>
      <c r="AWY14" s="46"/>
      <c r="AWZ14" s="46"/>
      <c r="AXA14" s="46"/>
      <c r="AXB14" s="46"/>
      <c r="AXC14" s="46"/>
      <c r="AXD14" s="46"/>
      <c r="AXE14" s="46"/>
      <c r="AXF14" s="46"/>
      <c r="AXG14" s="46"/>
      <c r="AXH14" s="46"/>
      <c r="AXI14" s="46"/>
      <c r="AXJ14" s="46"/>
      <c r="AXK14" s="46"/>
      <c r="AXL14" s="46"/>
      <c r="AXM14" s="46"/>
      <c r="AXN14" s="46"/>
      <c r="AXO14" s="46"/>
      <c r="AXP14" s="46"/>
      <c r="AXQ14" s="46"/>
      <c r="AXR14" s="46"/>
      <c r="AXS14" s="46"/>
      <c r="AXT14" s="46"/>
      <c r="AXU14" s="46"/>
      <c r="AXV14" s="46"/>
      <c r="AXW14" s="46"/>
      <c r="AXX14" s="46"/>
      <c r="AXY14" s="46"/>
      <c r="AXZ14" s="46"/>
      <c r="AYA14" s="46"/>
      <c r="AYB14" s="46"/>
      <c r="AYC14" s="46"/>
      <c r="AYD14" s="46"/>
      <c r="AYE14" s="46"/>
      <c r="AYF14" s="46"/>
      <c r="AYG14" s="46"/>
      <c r="AYH14" s="46"/>
      <c r="AYI14" s="46"/>
      <c r="AYJ14" s="46"/>
      <c r="AYK14" s="46"/>
      <c r="AYL14" s="46"/>
      <c r="AYM14" s="46"/>
      <c r="AYN14" s="46"/>
      <c r="AYO14" s="46"/>
      <c r="AYP14" s="46"/>
      <c r="AYQ14" s="46"/>
      <c r="AYR14" s="46"/>
      <c r="AYS14" s="46"/>
      <c r="AYT14" s="46"/>
      <c r="AYU14" s="46"/>
      <c r="AYV14" s="46"/>
      <c r="AYW14" s="46"/>
      <c r="AYX14" s="46"/>
      <c r="AYY14" s="46"/>
      <c r="AYZ14" s="46"/>
      <c r="AZA14" s="46"/>
      <c r="AZB14" s="46"/>
      <c r="AZC14" s="46"/>
      <c r="AZD14" s="46"/>
      <c r="AZE14" s="46"/>
      <c r="AZF14" s="46"/>
      <c r="AZG14" s="46"/>
      <c r="AZH14" s="46"/>
      <c r="AZI14" s="46"/>
      <c r="AZJ14" s="46"/>
      <c r="AZK14" s="46"/>
      <c r="AZL14" s="46"/>
      <c r="AZM14" s="46"/>
      <c r="AZN14" s="46"/>
      <c r="AZO14" s="46"/>
      <c r="AZP14" s="46"/>
      <c r="AZQ14" s="46"/>
      <c r="AZR14" s="46"/>
      <c r="AZS14" s="46"/>
      <c r="AZT14" s="46"/>
      <c r="AZU14" s="46"/>
      <c r="AZV14" s="46"/>
      <c r="AZW14" s="46"/>
      <c r="AZX14" s="46"/>
      <c r="AZY14" s="46"/>
      <c r="AZZ14" s="46"/>
      <c r="BAA14" s="46"/>
      <c r="BAB14" s="46"/>
      <c r="BAC14" s="46"/>
      <c r="BAD14" s="46"/>
      <c r="BAE14" s="46"/>
      <c r="BAF14" s="46"/>
      <c r="BAG14" s="46"/>
      <c r="BAH14" s="46"/>
      <c r="BAI14" s="46"/>
      <c r="BAJ14" s="46"/>
      <c r="BAK14" s="46"/>
      <c r="BAL14" s="46"/>
      <c r="BAM14" s="46"/>
      <c r="BAN14" s="46"/>
      <c r="BAO14" s="46"/>
      <c r="BAP14" s="46"/>
      <c r="BAQ14" s="46"/>
      <c r="BAR14" s="46"/>
      <c r="BAS14" s="46"/>
      <c r="BAT14" s="46"/>
      <c r="BAU14" s="46"/>
      <c r="BAV14" s="46"/>
      <c r="BAW14" s="46"/>
      <c r="BAX14" s="46"/>
      <c r="BAY14" s="46"/>
      <c r="BAZ14" s="46"/>
      <c r="BBA14" s="46"/>
      <c r="BBB14" s="46"/>
      <c r="BBC14" s="46"/>
      <c r="BBD14" s="46"/>
      <c r="BBE14" s="46"/>
      <c r="BBF14" s="46"/>
      <c r="BBG14" s="46"/>
      <c r="BBH14" s="46"/>
      <c r="BBI14" s="46"/>
      <c r="BBJ14" s="46"/>
      <c r="BBK14" s="46"/>
      <c r="BBL14" s="46"/>
      <c r="BBM14" s="46"/>
      <c r="BBN14" s="46"/>
      <c r="BBO14" s="46"/>
      <c r="BBP14" s="46"/>
      <c r="BBQ14" s="46"/>
      <c r="BBR14" s="46"/>
      <c r="BBS14" s="46"/>
      <c r="BBT14" s="46"/>
      <c r="BBU14" s="46"/>
      <c r="BBV14" s="46"/>
      <c r="BBW14" s="46"/>
      <c r="BBX14" s="46"/>
      <c r="BBY14" s="46"/>
      <c r="BBZ14" s="46"/>
      <c r="BCA14" s="46"/>
      <c r="BCB14" s="46"/>
      <c r="BCC14" s="46"/>
      <c r="BCD14" s="46"/>
      <c r="BCE14" s="46"/>
      <c r="BCF14" s="46"/>
      <c r="BCG14" s="46"/>
      <c r="BCH14" s="46"/>
      <c r="BCI14" s="46"/>
      <c r="BCJ14" s="46"/>
      <c r="BCK14" s="46"/>
      <c r="BCL14" s="46"/>
      <c r="BCM14" s="46"/>
      <c r="BCN14" s="46"/>
      <c r="BCO14" s="46"/>
      <c r="BCP14" s="46"/>
      <c r="BCQ14" s="46"/>
      <c r="BCR14" s="46"/>
      <c r="BCS14" s="46"/>
      <c r="BCT14" s="46"/>
      <c r="BCU14" s="46"/>
      <c r="BCV14" s="46"/>
      <c r="BCW14" s="46"/>
      <c r="BCX14" s="46"/>
      <c r="BCY14" s="46"/>
      <c r="BCZ14" s="46"/>
      <c r="BDA14" s="46"/>
      <c r="BDB14" s="46"/>
      <c r="BDC14" s="46"/>
      <c r="BDD14" s="46"/>
      <c r="BDE14" s="46"/>
      <c r="BDF14" s="46"/>
      <c r="BDG14" s="46"/>
      <c r="BDH14" s="46"/>
      <c r="BDI14" s="46"/>
      <c r="BDJ14" s="46"/>
      <c r="BDK14" s="46"/>
      <c r="BDL14" s="46"/>
      <c r="BDM14" s="46"/>
      <c r="BDN14" s="46"/>
      <c r="BDO14" s="46"/>
      <c r="BDP14" s="46"/>
      <c r="BDQ14" s="46"/>
      <c r="BDR14" s="46"/>
      <c r="BDS14" s="46"/>
      <c r="BDT14" s="46"/>
      <c r="BDU14" s="46"/>
      <c r="BDV14" s="46"/>
      <c r="BDW14" s="46"/>
      <c r="BDX14" s="46"/>
      <c r="BDY14" s="46"/>
      <c r="BDZ14" s="46"/>
      <c r="BEA14" s="46"/>
      <c r="BEB14" s="46"/>
      <c r="BEC14" s="46"/>
      <c r="BED14" s="46"/>
      <c r="BEE14" s="46"/>
      <c r="BEF14" s="46"/>
      <c r="BEG14" s="46"/>
      <c r="BEH14" s="46"/>
      <c r="BEI14" s="46"/>
      <c r="BEJ14" s="46"/>
      <c r="BEK14" s="46"/>
      <c r="BEL14" s="46"/>
      <c r="BEM14" s="46"/>
      <c r="BEN14" s="46"/>
      <c r="BEO14" s="46"/>
      <c r="BEP14" s="46"/>
      <c r="BEQ14" s="46"/>
      <c r="BER14" s="46"/>
      <c r="BES14" s="46"/>
      <c r="BET14" s="46"/>
      <c r="BEU14" s="46"/>
      <c r="BEV14" s="46"/>
      <c r="BEW14" s="46"/>
      <c r="BEX14" s="46"/>
      <c r="BEY14" s="46"/>
      <c r="BEZ14" s="46"/>
      <c r="BFA14" s="46"/>
      <c r="BFB14" s="46"/>
      <c r="BFC14" s="46"/>
      <c r="BFD14" s="46"/>
      <c r="BFE14" s="46"/>
      <c r="BFF14" s="46"/>
      <c r="BFG14" s="46"/>
      <c r="BFH14" s="46"/>
      <c r="BFI14" s="46"/>
      <c r="BFJ14" s="46"/>
      <c r="BFK14" s="46"/>
      <c r="BFL14" s="46"/>
      <c r="BFM14" s="46"/>
      <c r="BFN14" s="46"/>
      <c r="BFO14" s="46"/>
      <c r="BFP14" s="46"/>
      <c r="BFQ14" s="46"/>
      <c r="BFR14" s="46"/>
      <c r="BFS14" s="46"/>
      <c r="BFT14" s="46"/>
      <c r="BFU14" s="46"/>
      <c r="BFV14" s="46"/>
      <c r="BFW14" s="46"/>
      <c r="BFX14" s="46"/>
      <c r="BFY14" s="46"/>
      <c r="BFZ14" s="46"/>
      <c r="BGA14" s="46"/>
      <c r="BGB14" s="46"/>
      <c r="BGC14" s="46"/>
      <c r="BGD14" s="46"/>
      <c r="BGE14" s="46"/>
      <c r="BGF14" s="46"/>
      <c r="BGG14" s="46"/>
      <c r="BGH14" s="46"/>
      <c r="BGI14" s="46"/>
      <c r="BGJ14" s="46"/>
      <c r="BGK14" s="46"/>
      <c r="BGL14" s="46"/>
      <c r="BGM14" s="46"/>
      <c r="BGN14" s="46"/>
      <c r="BGO14" s="46"/>
      <c r="BGP14" s="46"/>
      <c r="BGQ14" s="46"/>
      <c r="BGR14" s="46"/>
      <c r="BGS14" s="46"/>
      <c r="BGT14" s="46"/>
      <c r="BGU14" s="46"/>
      <c r="BGV14" s="46"/>
      <c r="BGW14" s="46"/>
      <c r="BGX14" s="46"/>
      <c r="BGY14" s="46"/>
      <c r="BGZ14" s="46"/>
      <c r="BHA14" s="46"/>
      <c r="BHB14" s="46"/>
      <c r="BHC14" s="46"/>
      <c r="BHD14" s="46"/>
      <c r="BHE14" s="46"/>
      <c r="BHF14" s="46"/>
      <c r="BHG14" s="46"/>
      <c r="BHH14" s="46"/>
      <c r="BHI14" s="46"/>
      <c r="BHJ14" s="46"/>
      <c r="BHK14" s="46"/>
      <c r="BHL14" s="46"/>
      <c r="BHM14" s="46"/>
      <c r="BHN14" s="46"/>
      <c r="BHO14" s="46"/>
      <c r="BHP14" s="46"/>
      <c r="BHQ14" s="46"/>
      <c r="BHR14" s="46"/>
      <c r="BHS14" s="46"/>
      <c r="BHT14" s="46"/>
      <c r="BHU14" s="46"/>
      <c r="BHV14" s="46"/>
      <c r="BHW14" s="46"/>
      <c r="BHX14" s="46"/>
      <c r="BHY14" s="46"/>
      <c r="BHZ14" s="46"/>
      <c r="BIA14" s="46"/>
      <c r="BIB14" s="46"/>
      <c r="BIC14" s="46"/>
      <c r="BID14" s="46"/>
      <c r="BIE14" s="46"/>
      <c r="BIF14" s="46"/>
      <c r="BIG14" s="46"/>
      <c r="BIH14" s="46"/>
      <c r="BII14" s="46"/>
      <c r="BIJ14" s="46"/>
      <c r="BIK14" s="46"/>
      <c r="BIL14" s="46"/>
      <c r="BIM14" s="46"/>
      <c r="BIN14" s="46"/>
      <c r="BIO14" s="46"/>
      <c r="BIP14" s="46"/>
      <c r="BIQ14" s="46"/>
      <c r="BIR14" s="46"/>
      <c r="BIS14" s="46"/>
      <c r="BIT14" s="46"/>
      <c r="BIU14" s="46"/>
      <c r="BIV14" s="46"/>
      <c r="BIW14" s="46"/>
      <c r="BIX14" s="46"/>
      <c r="BIY14" s="46"/>
      <c r="BIZ14" s="46"/>
      <c r="BJA14" s="46"/>
      <c r="BJB14" s="46"/>
      <c r="BJC14" s="46"/>
      <c r="BJD14" s="46"/>
      <c r="BJE14" s="46"/>
      <c r="BJF14" s="46"/>
      <c r="BJG14" s="46"/>
      <c r="BJH14" s="46"/>
      <c r="BJI14" s="46"/>
      <c r="BJJ14" s="46"/>
      <c r="BJK14" s="46"/>
      <c r="BJL14" s="46"/>
      <c r="BJM14" s="46"/>
      <c r="BJN14" s="46"/>
      <c r="BJO14" s="46"/>
      <c r="BJP14" s="46"/>
      <c r="BJQ14" s="46"/>
      <c r="BJR14" s="46"/>
      <c r="BJS14" s="46"/>
      <c r="BJT14" s="46"/>
      <c r="BJU14" s="46"/>
      <c r="BJV14" s="46"/>
      <c r="BJW14" s="46"/>
      <c r="BJX14" s="46"/>
      <c r="BJY14" s="46"/>
      <c r="BJZ14" s="46"/>
      <c r="BKA14" s="46"/>
      <c r="BKB14" s="46"/>
      <c r="BKC14" s="46"/>
      <c r="BKD14" s="46"/>
      <c r="BKE14" s="46"/>
      <c r="BKF14" s="46"/>
      <c r="BKG14" s="46"/>
      <c r="BKH14" s="46"/>
      <c r="BKI14" s="46"/>
      <c r="BKJ14" s="46"/>
      <c r="BKK14" s="46"/>
      <c r="BKL14" s="46"/>
      <c r="BKM14" s="46"/>
      <c r="BKN14" s="46"/>
      <c r="BKO14" s="46"/>
      <c r="BKP14" s="46"/>
      <c r="BKQ14" s="46"/>
      <c r="BKR14" s="46"/>
      <c r="BKS14" s="46"/>
      <c r="BKT14" s="46"/>
      <c r="BKU14" s="46"/>
      <c r="BKV14" s="46"/>
      <c r="BKW14" s="46"/>
      <c r="BKX14" s="46"/>
      <c r="BKY14" s="46"/>
      <c r="BKZ14" s="46"/>
      <c r="BLA14" s="46"/>
      <c r="BLB14" s="46"/>
      <c r="BLC14" s="46"/>
      <c r="BLD14" s="46"/>
      <c r="BLE14" s="46"/>
      <c r="BLF14" s="46"/>
      <c r="BLG14" s="46"/>
      <c r="BLH14" s="46"/>
      <c r="BLI14" s="46"/>
      <c r="BLJ14" s="46"/>
      <c r="BLK14" s="46"/>
      <c r="BLL14" s="46"/>
      <c r="BLM14" s="46"/>
      <c r="BLN14" s="46"/>
      <c r="BLO14" s="46"/>
      <c r="BLP14" s="46"/>
      <c r="BLQ14" s="46"/>
      <c r="BLR14" s="46"/>
      <c r="BLS14" s="46"/>
      <c r="BLT14" s="46"/>
      <c r="BLU14" s="46"/>
      <c r="BLV14" s="46"/>
      <c r="BLW14" s="46"/>
      <c r="BLX14" s="46"/>
      <c r="BLY14" s="46"/>
      <c r="BLZ14" s="46"/>
      <c r="BMA14" s="46"/>
      <c r="BMB14" s="46"/>
      <c r="BMC14" s="46"/>
      <c r="BMD14" s="46"/>
      <c r="BME14" s="46"/>
      <c r="BMF14" s="46"/>
      <c r="BMG14" s="46"/>
      <c r="BMH14" s="46"/>
      <c r="BMI14" s="46"/>
      <c r="BMJ14" s="46"/>
      <c r="BMK14" s="46"/>
      <c r="BML14" s="46"/>
      <c r="BMM14" s="46"/>
      <c r="BMN14" s="46"/>
      <c r="BMO14" s="46"/>
      <c r="BMP14" s="46"/>
      <c r="BMQ14" s="46"/>
      <c r="BMR14" s="46"/>
      <c r="BMS14" s="46"/>
      <c r="BMT14" s="46"/>
      <c r="BMU14" s="46"/>
      <c r="BMV14" s="46"/>
      <c r="BMW14" s="46"/>
      <c r="BMX14" s="46"/>
      <c r="BMY14" s="46"/>
      <c r="BMZ14" s="46"/>
      <c r="BNA14" s="46"/>
      <c r="BNB14" s="46"/>
      <c r="BNC14" s="46"/>
      <c r="BND14" s="46"/>
      <c r="BNE14" s="46"/>
      <c r="BNF14" s="46"/>
      <c r="BNG14" s="46"/>
      <c r="BNH14" s="46"/>
      <c r="BNI14" s="46"/>
      <c r="BNJ14" s="46"/>
      <c r="BNK14" s="46"/>
      <c r="BNL14" s="46"/>
      <c r="BNM14" s="46"/>
      <c r="BNN14" s="46"/>
      <c r="BNO14" s="46"/>
      <c r="BNP14" s="46"/>
      <c r="BNQ14" s="46"/>
      <c r="BNR14" s="46"/>
      <c r="BNS14" s="46"/>
      <c r="BNT14" s="46"/>
      <c r="BNU14" s="46"/>
      <c r="BNV14" s="46"/>
      <c r="BNW14" s="46"/>
      <c r="BNX14" s="46"/>
      <c r="BNY14" s="46"/>
      <c r="BNZ14" s="46"/>
      <c r="BOA14" s="46"/>
      <c r="BOB14" s="46"/>
      <c r="BOC14" s="46"/>
      <c r="BOD14" s="46"/>
      <c r="BOE14" s="46"/>
      <c r="BOF14" s="46"/>
      <c r="BOG14" s="46"/>
      <c r="BOH14" s="46"/>
      <c r="BOI14" s="46"/>
      <c r="BOJ14" s="46"/>
      <c r="BOK14" s="46"/>
      <c r="BOL14" s="46"/>
      <c r="BOM14" s="46"/>
      <c r="BON14" s="46"/>
      <c r="BOO14" s="46"/>
      <c r="BOP14" s="46"/>
      <c r="BOQ14" s="46"/>
      <c r="BOR14" s="46"/>
      <c r="BOS14" s="46"/>
      <c r="BOT14" s="46"/>
      <c r="BOU14" s="46"/>
      <c r="BOV14" s="46"/>
      <c r="BOW14" s="46"/>
      <c r="BOX14" s="46"/>
      <c r="BOY14" s="46"/>
      <c r="BOZ14" s="46"/>
      <c r="BPA14" s="46"/>
      <c r="BPB14" s="46"/>
      <c r="BPC14" s="46"/>
      <c r="BPD14" s="46"/>
      <c r="BPE14" s="46"/>
      <c r="BPF14" s="46"/>
      <c r="BPG14" s="46"/>
      <c r="BPH14" s="46"/>
      <c r="BPI14" s="46"/>
      <c r="BPJ14" s="46"/>
      <c r="BPK14" s="46"/>
      <c r="BPL14" s="46"/>
      <c r="BPM14" s="46"/>
      <c r="BPN14" s="46"/>
      <c r="BPO14" s="46"/>
      <c r="BPP14" s="46"/>
      <c r="BPQ14" s="46"/>
      <c r="BPR14" s="46"/>
      <c r="BPS14" s="46"/>
      <c r="BPT14" s="46"/>
      <c r="BPU14" s="46"/>
      <c r="BPV14" s="46"/>
      <c r="BPW14" s="46"/>
      <c r="BPX14" s="46"/>
      <c r="BPY14" s="46"/>
      <c r="BPZ14" s="46"/>
      <c r="BQA14" s="46"/>
      <c r="BQB14" s="46"/>
      <c r="BQC14" s="46"/>
      <c r="BQD14" s="46"/>
      <c r="BQE14" s="46"/>
      <c r="BQF14" s="46"/>
      <c r="BQG14" s="46"/>
      <c r="BQH14" s="46"/>
      <c r="BQI14" s="46"/>
      <c r="BQJ14" s="46"/>
      <c r="BQK14" s="46"/>
      <c r="BQL14" s="46"/>
      <c r="BQM14" s="46"/>
      <c r="BQN14" s="46"/>
      <c r="BQO14" s="46"/>
      <c r="BQP14" s="46"/>
      <c r="BQQ14" s="46"/>
      <c r="BQR14" s="46"/>
      <c r="BQS14" s="46"/>
      <c r="BQT14" s="46"/>
      <c r="BQU14" s="46"/>
      <c r="BQV14" s="46"/>
      <c r="BQW14" s="46"/>
      <c r="BQX14" s="46"/>
      <c r="BQY14" s="46"/>
      <c r="BQZ14" s="46"/>
      <c r="BRA14" s="46"/>
      <c r="BRB14" s="46"/>
      <c r="BRC14" s="46"/>
      <c r="BRD14" s="46"/>
      <c r="BRE14" s="46"/>
      <c r="BRF14" s="46"/>
      <c r="BRG14" s="46"/>
      <c r="BRH14" s="46"/>
      <c r="BRI14" s="46"/>
      <c r="BRJ14" s="46"/>
      <c r="BRK14" s="46"/>
      <c r="BRL14" s="46"/>
      <c r="BRM14" s="46"/>
      <c r="BRN14" s="46"/>
      <c r="BRO14" s="46"/>
      <c r="BRP14" s="46"/>
      <c r="BRQ14" s="46"/>
      <c r="BRR14" s="46"/>
      <c r="BRS14" s="46"/>
      <c r="BRT14" s="46"/>
      <c r="BRU14" s="46"/>
      <c r="BRV14" s="46"/>
      <c r="BRW14" s="46"/>
      <c r="BRX14" s="46"/>
      <c r="BRY14" s="46"/>
      <c r="BRZ14" s="46"/>
      <c r="BSA14" s="46"/>
      <c r="BSB14" s="46"/>
      <c r="BSC14" s="46"/>
      <c r="BSD14" s="46"/>
      <c r="BSE14" s="46"/>
      <c r="BSF14" s="46"/>
      <c r="BSG14" s="46"/>
      <c r="BSH14" s="46"/>
      <c r="BSI14" s="46"/>
      <c r="BSJ14" s="46"/>
      <c r="BSK14" s="46"/>
      <c r="BSL14" s="46"/>
      <c r="BSM14" s="46"/>
      <c r="BSN14" s="46"/>
      <c r="BSO14" s="46"/>
      <c r="BSP14" s="46"/>
      <c r="BSQ14" s="46"/>
      <c r="BSR14" s="46"/>
      <c r="BSS14" s="46"/>
      <c r="BST14" s="46"/>
      <c r="BSU14" s="46"/>
      <c r="BSV14" s="46"/>
      <c r="BSW14" s="46"/>
      <c r="BSX14" s="46"/>
      <c r="BSY14" s="46"/>
      <c r="BSZ14" s="46"/>
      <c r="BTA14" s="46"/>
      <c r="BTB14" s="46"/>
      <c r="BTC14" s="46"/>
      <c r="BTD14" s="46"/>
      <c r="BTE14" s="46"/>
      <c r="BTF14" s="46"/>
      <c r="BTG14" s="46"/>
      <c r="BTH14" s="46"/>
      <c r="BTI14" s="46"/>
      <c r="BTJ14" s="46"/>
      <c r="BTK14" s="46"/>
      <c r="BTL14" s="46"/>
      <c r="BTM14" s="46"/>
      <c r="BTN14" s="46"/>
      <c r="BTO14" s="46"/>
      <c r="BTP14" s="46"/>
      <c r="BTQ14" s="46"/>
      <c r="BTR14" s="46"/>
      <c r="BTS14" s="46"/>
      <c r="BTT14" s="46"/>
      <c r="BTU14" s="46"/>
      <c r="BTV14" s="46"/>
      <c r="BTW14" s="46"/>
      <c r="BTX14" s="46"/>
      <c r="BTY14" s="46"/>
      <c r="BTZ14" s="46"/>
      <c r="BUA14" s="46"/>
      <c r="BUB14" s="46"/>
      <c r="BUC14" s="46"/>
      <c r="BUD14" s="46"/>
      <c r="BUE14" s="46"/>
      <c r="BUF14" s="46"/>
      <c r="BUG14" s="46"/>
      <c r="BUH14" s="46"/>
      <c r="BUI14" s="46"/>
      <c r="BUJ14" s="46"/>
      <c r="BUK14" s="46"/>
      <c r="BUL14" s="46"/>
      <c r="BUM14" s="46"/>
      <c r="BUN14" s="46"/>
      <c r="BUO14" s="46"/>
      <c r="BUP14" s="46"/>
      <c r="BUQ14" s="46"/>
      <c r="BUR14" s="46"/>
      <c r="BUS14" s="46"/>
      <c r="BUT14" s="46"/>
      <c r="BUU14" s="46"/>
      <c r="BUV14" s="46"/>
      <c r="BUW14" s="46"/>
      <c r="BUX14" s="46"/>
      <c r="BUY14" s="46"/>
      <c r="BUZ14" s="46"/>
      <c r="BVA14" s="46"/>
      <c r="BVB14" s="46"/>
      <c r="BVC14" s="46"/>
      <c r="BVD14" s="46"/>
      <c r="BVE14" s="46"/>
      <c r="BVF14" s="46"/>
      <c r="BVG14" s="46"/>
      <c r="BVH14" s="46"/>
      <c r="BVI14" s="46"/>
      <c r="BVJ14" s="46"/>
      <c r="BVK14" s="46"/>
      <c r="BVL14" s="46"/>
      <c r="BVM14" s="46"/>
      <c r="BVN14" s="46"/>
      <c r="BVO14" s="46"/>
      <c r="BVP14" s="46"/>
      <c r="BVQ14" s="46"/>
      <c r="BVR14" s="46"/>
      <c r="BVS14" s="46"/>
      <c r="BVT14" s="46"/>
      <c r="BVU14" s="46"/>
      <c r="BVV14" s="46"/>
      <c r="BVW14" s="46"/>
      <c r="BVX14" s="46"/>
      <c r="BVY14" s="46"/>
      <c r="BVZ14" s="46"/>
      <c r="BWA14" s="46"/>
      <c r="BWB14" s="46"/>
      <c r="BWC14" s="46"/>
      <c r="BWD14" s="46"/>
      <c r="BWE14" s="46"/>
      <c r="BWF14" s="46"/>
      <c r="BWG14" s="46"/>
      <c r="BWH14" s="46"/>
      <c r="BWI14" s="46"/>
      <c r="BWJ14" s="46"/>
      <c r="BWK14" s="46"/>
      <c r="BWL14" s="46"/>
      <c r="BWM14" s="46"/>
      <c r="BWN14" s="46"/>
      <c r="BWO14" s="46"/>
      <c r="BWP14" s="46"/>
      <c r="BWQ14" s="46"/>
      <c r="BWR14" s="46"/>
      <c r="BWS14" s="46"/>
      <c r="BWT14" s="46"/>
      <c r="BWU14" s="46"/>
      <c r="BWV14" s="46"/>
      <c r="BWW14" s="46"/>
      <c r="BWX14" s="46"/>
      <c r="BWY14" s="46"/>
      <c r="BWZ14" s="46"/>
      <c r="BXA14" s="46"/>
      <c r="BXB14" s="46"/>
      <c r="BXC14" s="46"/>
      <c r="BXD14" s="46"/>
      <c r="BXE14" s="46"/>
      <c r="BXF14" s="46"/>
      <c r="BXG14" s="46"/>
      <c r="BXH14" s="46"/>
      <c r="BXI14" s="46"/>
      <c r="BXJ14" s="46"/>
      <c r="BXK14" s="46"/>
      <c r="BXL14" s="46"/>
      <c r="BXM14" s="46"/>
      <c r="BXN14" s="46"/>
      <c r="BXO14" s="46"/>
      <c r="BXP14" s="46"/>
      <c r="BXQ14" s="46"/>
      <c r="BXR14" s="46"/>
      <c r="BXS14" s="46"/>
      <c r="BXT14" s="46"/>
      <c r="BXU14" s="46"/>
      <c r="BXV14" s="46"/>
      <c r="BXW14" s="46"/>
      <c r="BXX14" s="46"/>
      <c r="BXY14" s="46"/>
      <c r="BXZ14" s="46"/>
      <c r="BYA14" s="46"/>
      <c r="BYB14" s="46"/>
      <c r="BYC14" s="46"/>
      <c r="BYD14" s="46"/>
      <c r="BYE14" s="46"/>
      <c r="BYF14" s="46"/>
      <c r="BYG14" s="46"/>
      <c r="BYH14" s="46"/>
      <c r="BYI14" s="46"/>
      <c r="BYJ14" s="46"/>
      <c r="BYK14" s="46"/>
      <c r="BYL14" s="46"/>
      <c r="BYM14" s="46"/>
      <c r="BYN14" s="46"/>
      <c r="BYO14" s="46"/>
      <c r="BYP14" s="46"/>
      <c r="BYQ14" s="46"/>
      <c r="BYR14" s="46"/>
      <c r="BYS14" s="46"/>
      <c r="BYT14" s="46"/>
      <c r="BYU14" s="46"/>
      <c r="BYV14" s="46"/>
      <c r="BYW14" s="46"/>
      <c r="BYX14" s="46"/>
      <c r="BYY14" s="46"/>
      <c r="BYZ14" s="46"/>
      <c r="BZA14" s="46"/>
      <c r="BZB14" s="46"/>
      <c r="BZC14" s="46"/>
      <c r="BZD14" s="46"/>
      <c r="BZE14" s="46"/>
      <c r="BZF14" s="46"/>
      <c r="BZG14" s="46"/>
      <c r="BZH14" s="46"/>
      <c r="BZI14" s="46"/>
      <c r="BZJ14" s="46"/>
      <c r="BZK14" s="46"/>
      <c r="BZL14" s="46"/>
      <c r="BZM14" s="46"/>
      <c r="BZN14" s="46"/>
      <c r="BZO14" s="46"/>
      <c r="BZP14" s="46"/>
      <c r="BZQ14" s="46"/>
      <c r="BZR14" s="46"/>
      <c r="BZS14" s="46"/>
      <c r="BZT14" s="46"/>
      <c r="BZU14" s="46"/>
      <c r="BZV14" s="46"/>
      <c r="BZW14" s="46"/>
      <c r="BZX14" s="46"/>
      <c r="BZY14" s="46"/>
      <c r="BZZ14" s="46"/>
      <c r="CAA14" s="46"/>
      <c r="CAB14" s="46"/>
      <c r="CAC14" s="46"/>
      <c r="CAD14" s="46"/>
      <c r="CAE14" s="46"/>
      <c r="CAF14" s="46"/>
      <c r="CAG14" s="46"/>
      <c r="CAH14" s="46"/>
      <c r="CAI14" s="46"/>
      <c r="CAJ14" s="46"/>
      <c r="CAK14" s="46"/>
      <c r="CAL14" s="46"/>
      <c r="CAM14" s="46"/>
      <c r="CAN14" s="46"/>
      <c r="CAO14" s="46"/>
      <c r="CAP14" s="46"/>
      <c r="CAQ14" s="46"/>
      <c r="CAR14" s="46"/>
      <c r="CAS14" s="46"/>
      <c r="CAT14" s="46"/>
      <c r="CAU14" s="46"/>
      <c r="CAV14" s="46"/>
      <c r="CAW14" s="46"/>
      <c r="CAX14" s="46"/>
      <c r="CAY14" s="46"/>
      <c r="CAZ14" s="46"/>
      <c r="CBA14" s="46"/>
      <c r="CBB14" s="46"/>
      <c r="CBC14" s="46"/>
      <c r="CBD14" s="46"/>
      <c r="CBE14" s="46"/>
      <c r="CBF14" s="46"/>
      <c r="CBG14" s="46"/>
      <c r="CBH14" s="46"/>
      <c r="CBI14" s="46"/>
      <c r="CBJ14" s="46"/>
      <c r="CBK14" s="46"/>
      <c r="CBL14" s="46"/>
      <c r="CBM14" s="46"/>
      <c r="CBN14" s="46"/>
      <c r="CBO14" s="46"/>
      <c r="CBP14" s="46"/>
      <c r="CBQ14" s="46"/>
      <c r="CBR14" s="46"/>
      <c r="CBS14" s="46"/>
      <c r="CBT14" s="46"/>
      <c r="CBU14" s="46"/>
      <c r="CBV14" s="46"/>
      <c r="CBW14" s="46"/>
      <c r="CBX14" s="46"/>
      <c r="CBY14" s="46"/>
      <c r="CBZ14" s="46"/>
      <c r="CCA14" s="46"/>
      <c r="CCB14" s="46"/>
      <c r="CCC14" s="46"/>
      <c r="CCD14" s="46"/>
      <c r="CCE14" s="46"/>
      <c r="CCF14" s="46"/>
      <c r="CCG14" s="46"/>
      <c r="CCH14" s="46"/>
      <c r="CCI14" s="46"/>
      <c r="CCJ14" s="46"/>
      <c r="CCK14" s="46"/>
      <c r="CCL14" s="46"/>
      <c r="CCM14" s="46"/>
      <c r="CCN14" s="46"/>
      <c r="CCO14" s="46"/>
      <c r="CCP14" s="46"/>
      <c r="CCQ14" s="46"/>
      <c r="CCR14" s="46"/>
      <c r="CCS14" s="46"/>
      <c r="CCT14" s="46"/>
      <c r="CCU14" s="46"/>
      <c r="CCV14" s="46"/>
      <c r="CCW14" s="46"/>
      <c r="CCX14" s="46"/>
      <c r="CCY14" s="46"/>
      <c r="CCZ14" s="46"/>
      <c r="CDA14" s="46"/>
      <c r="CDB14" s="46"/>
      <c r="CDC14" s="46"/>
      <c r="CDD14" s="46"/>
      <c r="CDE14" s="46"/>
      <c r="CDF14" s="46"/>
      <c r="CDG14" s="46"/>
      <c r="CDH14" s="46"/>
      <c r="CDI14" s="46"/>
      <c r="CDJ14" s="46"/>
      <c r="CDK14" s="46"/>
      <c r="CDL14" s="46"/>
      <c r="CDM14" s="46"/>
      <c r="CDN14" s="46"/>
      <c r="CDO14" s="46"/>
      <c r="CDP14" s="46"/>
      <c r="CDQ14" s="46"/>
      <c r="CDR14" s="46"/>
      <c r="CDS14" s="46"/>
      <c r="CDT14" s="46"/>
      <c r="CDU14" s="46"/>
      <c r="CDV14" s="46"/>
      <c r="CDW14" s="46"/>
      <c r="CDX14" s="46"/>
      <c r="CDY14" s="46"/>
      <c r="CDZ14" s="46"/>
      <c r="CEA14" s="46"/>
      <c r="CEB14" s="46"/>
      <c r="CEC14" s="46"/>
      <c r="CED14" s="46"/>
      <c r="CEE14" s="46"/>
      <c r="CEF14" s="46"/>
      <c r="CEG14" s="46"/>
      <c r="CEH14" s="46"/>
      <c r="CEI14" s="46"/>
      <c r="CEJ14" s="46"/>
      <c r="CEK14" s="46"/>
      <c r="CEL14" s="46"/>
      <c r="CEM14" s="46"/>
      <c r="CEN14" s="46"/>
      <c r="CEO14" s="46"/>
      <c r="CEP14" s="46"/>
      <c r="CEQ14" s="46"/>
      <c r="CER14" s="46"/>
      <c r="CES14" s="46"/>
      <c r="CET14" s="46"/>
      <c r="CEU14" s="46"/>
      <c r="CEV14" s="46"/>
      <c r="CEW14" s="46"/>
      <c r="CEX14" s="46"/>
      <c r="CEY14" s="46"/>
      <c r="CEZ14" s="46"/>
      <c r="CFA14" s="46"/>
      <c r="CFB14" s="46"/>
      <c r="CFC14" s="46"/>
      <c r="CFD14" s="46"/>
      <c r="CFE14" s="46"/>
      <c r="CFF14" s="46"/>
      <c r="CFG14" s="46"/>
      <c r="CFH14" s="46"/>
      <c r="CFI14" s="46"/>
      <c r="CFJ14" s="46"/>
      <c r="CFK14" s="46"/>
      <c r="CFL14" s="46"/>
      <c r="CFM14" s="46"/>
      <c r="CFN14" s="46"/>
      <c r="CFO14" s="46"/>
      <c r="CFP14" s="46"/>
      <c r="CFQ14" s="46"/>
      <c r="CFR14" s="46"/>
      <c r="CFS14" s="46"/>
      <c r="CFT14" s="46"/>
      <c r="CFU14" s="46"/>
      <c r="CFV14" s="46"/>
      <c r="CFW14" s="46"/>
      <c r="CFX14" s="46"/>
      <c r="CFY14" s="46"/>
      <c r="CFZ14" s="46"/>
      <c r="CGA14" s="46"/>
      <c r="CGB14" s="46"/>
      <c r="CGC14" s="46"/>
      <c r="CGD14" s="46"/>
      <c r="CGE14" s="46"/>
      <c r="CGF14" s="46"/>
      <c r="CGG14" s="46"/>
      <c r="CGH14" s="46"/>
      <c r="CGI14" s="46"/>
      <c r="CGJ14" s="46"/>
      <c r="CGK14" s="46"/>
      <c r="CGL14" s="46"/>
      <c r="CGM14" s="46"/>
      <c r="CGN14" s="46"/>
      <c r="CGO14" s="46"/>
      <c r="CGP14" s="46"/>
      <c r="CGQ14" s="46"/>
      <c r="CGR14" s="46"/>
      <c r="CGS14" s="46"/>
      <c r="CGT14" s="46"/>
      <c r="CGU14" s="46"/>
      <c r="CGV14" s="46"/>
      <c r="CGW14" s="46"/>
      <c r="CGX14" s="46"/>
      <c r="CGY14" s="46"/>
      <c r="CGZ14" s="46"/>
      <c r="CHA14" s="46"/>
      <c r="CHB14" s="46"/>
      <c r="CHC14" s="46"/>
      <c r="CHD14" s="46"/>
      <c r="CHE14" s="46"/>
      <c r="CHF14" s="46"/>
      <c r="CHG14" s="46"/>
      <c r="CHH14" s="46"/>
      <c r="CHI14" s="46"/>
      <c r="CHJ14" s="46"/>
      <c r="CHK14" s="46"/>
      <c r="CHL14" s="46"/>
      <c r="CHM14" s="46"/>
      <c r="CHN14" s="46"/>
      <c r="CHO14" s="46"/>
      <c r="CHP14" s="46"/>
      <c r="CHQ14" s="46"/>
      <c r="CHR14" s="46"/>
      <c r="CHS14" s="46"/>
      <c r="CHT14" s="46"/>
      <c r="CHU14" s="46"/>
      <c r="CHV14" s="46"/>
      <c r="CHW14" s="46"/>
      <c r="CHX14" s="46"/>
      <c r="CHY14" s="46"/>
      <c r="CHZ14" s="46"/>
      <c r="CIA14" s="46"/>
      <c r="CIB14" s="46"/>
      <c r="CIC14" s="46"/>
      <c r="CID14" s="46"/>
      <c r="CIE14" s="46"/>
      <c r="CIF14" s="46"/>
      <c r="CIG14" s="46"/>
      <c r="CIH14" s="46"/>
      <c r="CII14" s="46"/>
      <c r="CIJ14" s="46"/>
      <c r="CIK14" s="46"/>
      <c r="CIL14" s="46"/>
      <c r="CIM14" s="46"/>
      <c r="CIN14" s="46"/>
      <c r="CIO14" s="46"/>
      <c r="CIP14" s="46"/>
      <c r="CIQ14" s="46"/>
      <c r="CIR14" s="46"/>
      <c r="CIS14" s="46"/>
      <c r="CIT14" s="46"/>
      <c r="CIU14" s="46"/>
      <c r="CIV14" s="46"/>
      <c r="CIW14" s="46"/>
      <c r="CIX14" s="46"/>
      <c r="CIY14" s="46"/>
      <c r="CIZ14" s="46"/>
      <c r="CJA14" s="46"/>
      <c r="CJB14" s="46"/>
      <c r="CJC14" s="46"/>
      <c r="CJD14" s="46"/>
      <c r="CJE14" s="46"/>
      <c r="CJF14" s="46"/>
      <c r="CJG14" s="46"/>
      <c r="CJH14" s="46"/>
      <c r="CJI14" s="46"/>
      <c r="CJJ14" s="46"/>
      <c r="CJK14" s="46"/>
      <c r="CJL14" s="46"/>
      <c r="CJM14" s="46"/>
      <c r="CJN14" s="46"/>
      <c r="CJO14" s="46"/>
      <c r="CJP14" s="46"/>
      <c r="CJQ14" s="46"/>
      <c r="CJR14" s="46"/>
      <c r="CJS14" s="46"/>
      <c r="CJT14" s="46"/>
      <c r="CJU14" s="46"/>
      <c r="CJV14" s="46"/>
      <c r="CJW14" s="46"/>
      <c r="CJX14" s="46"/>
      <c r="CJY14" s="46"/>
      <c r="CJZ14" s="46"/>
      <c r="CKA14" s="46"/>
      <c r="CKB14" s="46"/>
      <c r="CKC14" s="46"/>
      <c r="CKD14" s="46"/>
      <c r="CKE14" s="46"/>
      <c r="CKF14" s="46"/>
      <c r="CKG14" s="46"/>
      <c r="CKH14" s="46"/>
      <c r="CKI14" s="46"/>
      <c r="CKJ14" s="46"/>
      <c r="CKK14" s="46"/>
      <c r="CKL14" s="46"/>
      <c r="CKM14" s="46"/>
      <c r="CKN14" s="46"/>
      <c r="CKO14" s="46"/>
      <c r="CKP14" s="46"/>
      <c r="CKQ14" s="46"/>
      <c r="CKR14" s="46"/>
      <c r="CKS14" s="46"/>
      <c r="CKT14" s="46"/>
      <c r="CKU14" s="46"/>
      <c r="CKV14" s="46"/>
      <c r="CKW14" s="46"/>
      <c r="CKX14" s="46"/>
      <c r="CKY14" s="46"/>
      <c r="CKZ14" s="46"/>
      <c r="CLA14" s="46"/>
      <c r="CLB14" s="46"/>
      <c r="CLC14" s="46"/>
      <c r="CLD14" s="46"/>
      <c r="CLE14" s="46"/>
      <c r="CLF14" s="46"/>
      <c r="CLG14" s="46"/>
      <c r="CLH14" s="46"/>
      <c r="CLI14" s="46"/>
      <c r="CLJ14" s="46"/>
      <c r="CLK14" s="46"/>
      <c r="CLL14" s="46"/>
      <c r="CLM14" s="46"/>
      <c r="CLN14" s="46"/>
      <c r="CLO14" s="46"/>
      <c r="CLP14" s="46"/>
      <c r="CLQ14" s="46"/>
      <c r="CLR14" s="46"/>
      <c r="CLS14" s="46"/>
      <c r="CLT14" s="46"/>
      <c r="CLU14" s="46"/>
      <c r="CLV14" s="46"/>
      <c r="CLW14" s="46"/>
      <c r="CLX14" s="46"/>
      <c r="CLY14" s="46"/>
      <c r="CLZ14" s="46"/>
      <c r="CMA14" s="46"/>
      <c r="CMB14" s="46"/>
      <c r="CMC14" s="46"/>
      <c r="CMD14" s="46"/>
      <c r="CME14" s="46"/>
      <c r="CMF14" s="46"/>
      <c r="CMG14" s="46"/>
      <c r="CMH14" s="46"/>
      <c r="CMI14" s="46"/>
      <c r="CMJ14" s="46"/>
      <c r="CMK14" s="46"/>
      <c r="CML14" s="46"/>
      <c r="CMM14" s="46"/>
      <c r="CMN14" s="46"/>
      <c r="CMO14" s="46"/>
      <c r="CMP14" s="46"/>
      <c r="CMQ14" s="46"/>
      <c r="CMR14" s="46"/>
      <c r="CMS14" s="46"/>
      <c r="CMT14" s="46"/>
      <c r="CMU14" s="46"/>
      <c r="CMV14" s="46"/>
      <c r="CMW14" s="46"/>
      <c r="CMX14" s="46"/>
      <c r="CMY14" s="46"/>
      <c r="CMZ14" s="46"/>
      <c r="CNA14" s="46"/>
      <c r="CNB14" s="46"/>
      <c r="CNC14" s="46"/>
      <c r="CND14" s="46"/>
      <c r="CNE14" s="46"/>
      <c r="CNF14" s="46"/>
      <c r="CNG14" s="46"/>
      <c r="CNH14" s="46"/>
      <c r="CNI14" s="46"/>
      <c r="CNJ14" s="46"/>
      <c r="CNK14" s="46"/>
      <c r="CNL14" s="46"/>
      <c r="CNM14" s="46"/>
      <c r="CNN14" s="46"/>
      <c r="CNO14" s="46"/>
      <c r="CNP14" s="46"/>
      <c r="CNQ14" s="46"/>
      <c r="CNR14" s="46"/>
      <c r="CNS14" s="46"/>
      <c r="CNT14" s="46"/>
      <c r="CNU14" s="46"/>
      <c r="CNV14" s="46"/>
      <c r="CNW14" s="46"/>
      <c r="CNX14" s="46"/>
      <c r="CNY14" s="46"/>
      <c r="CNZ14" s="46"/>
      <c r="COA14" s="46"/>
      <c r="COB14" s="46"/>
      <c r="COC14" s="46"/>
      <c r="COD14" s="46"/>
      <c r="COE14" s="46"/>
      <c r="COF14" s="46"/>
      <c r="COG14" s="46"/>
      <c r="COH14" s="46"/>
      <c r="COI14" s="46"/>
      <c r="COJ14" s="46"/>
      <c r="COK14" s="46"/>
      <c r="COL14" s="46"/>
      <c r="COM14" s="46"/>
      <c r="CON14" s="46"/>
      <c r="COO14" s="46"/>
      <c r="COP14" s="46"/>
      <c r="COQ14" s="46"/>
      <c r="COR14" s="46"/>
      <c r="COS14" s="46"/>
      <c r="COT14" s="46"/>
      <c r="COU14" s="46"/>
      <c r="COV14" s="46"/>
      <c r="COW14" s="46"/>
      <c r="COX14" s="46"/>
      <c r="COY14" s="46"/>
      <c r="COZ14" s="46"/>
      <c r="CPA14" s="46"/>
      <c r="CPB14" s="46"/>
      <c r="CPC14" s="46"/>
      <c r="CPD14" s="46"/>
      <c r="CPE14" s="46"/>
      <c r="CPF14" s="46"/>
      <c r="CPG14" s="46"/>
      <c r="CPH14" s="46"/>
      <c r="CPI14" s="46"/>
      <c r="CPJ14" s="46"/>
      <c r="CPK14" s="46"/>
      <c r="CPL14" s="46"/>
      <c r="CPM14" s="46"/>
      <c r="CPN14" s="46"/>
      <c r="CPO14" s="46"/>
      <c r="CPP14" s="46"/>
      <c r="CPQ14" s="46"/>
      <c r="CPR14" s="46"/>
      <c r="CPS14" s="46"/>
      <c r="CPT14" s="46"/>
      <c r="CPU14" s="46"/>
      <c r="CPV14" s="46"/>
      <c r="CPW14" s="46"/>
      <c r="CPX14" s="46"/>
      <c r="CPY14" s="46"/>
      <c r="CPZ14" s="46"/>
      <c r="CQA14" s="46"/>
      <c r="CQB14" s="46"/>
      <c r="CQC14" s="46"/>
      <c r="CQD14" s="46"/>
      <c r="CQE14" s="46"/>
      <c r="CQF14" s="46"/>
      <c r="CQG14" s="46"/>
      <c r="CQH14" s="46"/>
      <c r="CQI14" s="46"/>
      <c r="CQJ14" s="46"/>
      <c r="CQK14" s="46"/>
      <c r="CQL14" s="46"/>
      <c r="CQM14" s="46"/>
      <c r="CQN14" s="46"/>
      <c r="CQO14" s="46"/>
      <c r="CQP14" s="46"/>
      <c r="CQQ14" s="46"/>
      <c r="CQR14" s="46"/>
      <c r="CQS14" s="46"/>
      <c r="CQT14" s="46"/>
      <c r="CQU14" s="46"/>
      <c r="CQV14" s="46"/>
      <c r="CQW14" s="46"/>
      <c r="CQX14" s="46"/>
      <c r="CQY14" s="46"/>
      <c r="CQZ14" s="46"/>
      <c r="CRA14" s="46"/>
      <c r="CRB14" s="46"/>
      <c r="CRC14" s="46"/>
      <c r="CRD14" s="46"/>
      <c r="CRE14" s="46"/>
      <c r="CRF14" s="46"/>
      <c r="CRG14" s="46"/>
      <c r="CRH14" s="46"/>
      <c r="CRI14" s="46"/>
      <c r="CRJ14" s="46"/>
      <c r="CRK14" s="46"/>
      <c r="CRL14" s="46"/>
      <c r="CRM14" s="46"/>
      <c r="CRN14" s="46"/>
      <c r="CRO14" s="46"/>
      <c r="CRP14" s="46"/>
      <c r="CRQ14" s="46"/>
      <c r="CRR14" s="46"/>
      <c r="CRS14" s="46"/>
      <c r="CRT14" s="46"/>
      <c r="CRU14" s="46"/>
      <c r="CRV14" s="46"/>
      <c r="CRW14" s="46"/>
      <c r="CRX14" s="46"/>
      <c r="CRY14" s="46"/>
      <c r="CRZ14" s="46"/>
      <c r="CSA14" s="46"/>
      <c r="CSB14" s="46"/>
      <c r="CSC14" s="46"/>
      <c r="CSD14" s="46"/>
      <c r="CSE14" s="46"/>
      <c r="CSF14" s="46"/>
      <c r="CSG14" s="46"/>
      <c r="CSH14" s="46"/>
      <c r="CSI14" s="46"/>
      <c r="CSJ14" s="46"/>
      <c r="CSK14" s="46"/>
      <c r="CSL14" s="46"/>
      <c r="CSM14" s="46"/>
      <c r="CSN14" s="46"/>
      <c r="CSO14" s="46"/>
      <c r="CSP14" s="46"/>
      <c r="CSQ14" s="46"/>
      <c r="CSR14" s="46"/>
      <c r="CSS14" s="46"/>
      <c r="CST14" s="46"/>
      <c r="CSU14" s="46"/>
      <c r="CSV14" s="46"/>
      <c r="CSW14" s="46"/>
      <c r="CSX14" s="46"/>
      <c r="CSY14" s="46"/>
      <c r="CSZ14" s="46"/>
      <c r="CTA14" s="46"/>
      <c r="CTB14" s="46"/>
      <c r="CTC14" s="46"/>
      <c r="CTD14" s="46"/>
      <c r="CTE14" s="46"/>
      <c r="CTF14" s="46"/>
      <c r="CTG14" s="46"/>
      <c r="CTH14" s="46"/>
      <c r="CTI14" s="46"/>
      <c r="CTJ14" s="46"/>
      <c r="CTK14" s="46"/>
      <c r="CTL14" s="46"/>
      <c r="CTM14" s="46"/>
      <c r="CTN14" s="46"/>
      <c r="CTO14" s="46"/>
      <c r="CTP14" s="46"/>
      <c r="CTQ14" s="46"/>
      <c r="CTR14" s="46"/>
      <c r="CTS14" s="46"/>
      <c r="CTT14" s="46"/>
      <c r="CTU14" s="46"/>
      <c r="CTV14" s="46"/>
      <c r="CTW14" s="46"/>
      <c r="CTX14" s="46"/>
      <c r="CTY14" s="46"/>
      <c r="CTZ14" s="46"/>
      <c r="CUA14" s="46"/>
      <c r="CUB14" s="46"/>
      <c r="CUC14" s="46"/>
      <c r="CUD14" s="46"/>
      <c r="CUE14" s="46"/>
      <c r="CUF14" s="46"/>
      <c r="CUG14" s="46"/>
      <c r="CUH14" s="46"/>
      <c r="CUI14" s="46"/>
      <c r="CUJ14" s="46"/>
      <c r="CUK14" s="46"/>
      <c r="CUL14" s="46"/>
      <c r="CUM14" s="46"/>
      <c r="CUN14" s="46"/>
      <c r="CUO14" s="46"/>
      <c r="CUP14" s="46"/>
      <c r="CUQ14" s="46"/>
      <c r="CUR14" s="46"/>
      <c r="CUS14" s="46"/>
      <c r="CUT14" s="46"/>
      <c r="CUU14" s="46"/>
      <c r="CUV14" s="46"/>
      <c r="CUW14" s="46"/>
      <c r="CUX14" s="46"/>
      <c r="CUY14" s="46"/>
      <c r="CUZ14" s="46"/>
      <c r="CVA14" s="46"/>
      <c r="CVB14" s="46"/>
      <c r="CVC14" s="46"/>
      <c r="CVD14" s="46"/>
      <c r="CVE14" s="46"/>
      <c r="CVF14" s="46"/>
      <c r="CVG14" s="46"/>
      <c r="CVH14" s="46"/>
      <c r="CVI14" s="46"/>
      <c r="CVJ14" s="46"/>
      <c r="CVK14" s="46"/>
      <c r="CVL14" s="46"/>
      <c r="CVM14" s="46"/>
      <c r="CVN14" s="46"/>
      <c r="CVO14" s="46"/>
      <c r="CVP14" s="46"/>
      <c r="CVQ14" s="46"/>
      <c r="CVR14" s="46"/>
      <c r="CVS14" s="46"/>
      <c r="CVT14" s="46"/>
      <c r="CVU14" s="46"/>
      <c r="CVV14" s="46"/>
      <c r="CVW14" s="46"/>
      <c r="CVX14" s="46"/>
      <c r="CVY14" s="46"/>
      <c r="CVZ14" s="46"/>
      <c r="CWA14" s="46"/>
      <c r="CWB14" s="46"/>
      <c r="CWC14" s="46"/>
      <c r="CWD14" s="46"/>
      <c r="CWE14" s="46"/>
      <c r="CWF14" s="46"/>
      <c r="CWG14" s="46"/>
      <c r="CWH14" s="46"/>
      <c r="CWI14" s="46"/>
      <c r="CWJ14" s="46"/>
      <c r="CWK14" s="46"/>
      <c r="CWL14" s="46"/>
      <c r="CWM14" s="46"/>
      <c r="CWN14" s="46"/>
      <c r="CWO14" s="46"/>
      <c r="CWP14" s="46"/>
      <c r="CWQ14" s="46"/>
      <c r="CWR14" s="46"/>
      <c r="CWS14" s="46"/>
      <c r="CWT14" s="46"/>
      <c r="CWU14" s="46"/>
      <c r="CWV14" s="46"/>
      <c r="CWW14" s="46"/>
      <c r="CWX14" s="46"/>
      <c r="CWY14" s="46"/>
      <c r="CWZ14" s="46"/>
      <c r="CXA14" s="46"/>
      <c r="CXB14" s="46"/>
      <c r="CXC14" s="46"/>
      <c r="CXD14" s="46"/>
      <c r="CXE14" s="46"/>
      <c r="CXF14" s="46"/>
      <c r="CXG14" s="46"/>
      <c r="CXH14" s="46"/>
      <c r="CXI14" s="46"/>
      <c r="CXJ14" s="46"/>
      <c r="CXK14" s="46"/>
      <c r="CXL14" s="46"/>
      <c r="CXM14" s="46"/>
      <c r="CXN14" s="46"/>
      <c r="CXO14" s="46"/>
      <c r="CXP14" s="46"/>
      <c r="CXQ14" s="46"/>
      <c r="CXR14" s="46"/>
      <c r="CXS14" s="46"/>
      <c r="CXT14" s="46"/>
      <c r="CXU14" s="46"/>
      <c r="CXV14" s="46"/>
      <c r="CXW14" s="46"/>
      <c r="CXX14" s="46"/>
      <c r="CXY14" s="46"/>
      <c r="CXZ14" s="46"/>
      <c r="CYA14" s="46"/>
      <c r="CYB14" s="46"/>
      <c r="CYC14" s="46"/>
      <c r="CYD14" s="46"/>
      <c r="CYE14" s="46"/>
      <c r="CYF14" s="46"/>
      <c r="CYG14" s="46"/>
      <c r="CYH14" s="46"/>
      <c r="CYI14" s="46"/>
      <c r="CYJ14" s="46"/>
      <c r="CYK14" s="46"/>
      <c r="CYL14" s="46"/>
      <c r="CYM14" s="46"/>
      <c r="CYN14" s="46"/>
      <c r="CYO14" s="46"/>
      <c r="CYP14" s="46"/>
      <c r="CYQ14" s="46"/>
      <c r="CYR14" s="46"/>
      <c r="CYS14" s="46"/>
      <c r="CYT14" s="46"/>
      <c r="CYU14" s="46"/>
      <c r="CYV14" s="46"/>
      <c r="CYW14" s="46"/>
      <c r="CYX14" s="46"/>
      <c r="CYY14" s="46"/>
      <c r="CYZ14" s="46"/>
      <c r="CZA14" s="46"/>
      <c r="CZB14" s="46"/>
      <c r="CZC14" s="46"/>
      <c r="CZD14" s="46"/>
      <c r="CZE14" s="46"/>
      <c r="CZF14" s="46"/>
      <c r="CZG14" s="46"/>
      <c r="CZH14" s="46"/>
      <c r="CZI14" s="46"/>
      <c r="CZJ14" s="46"/>
      <c r="CZK14" s="46"/>
      <c r="CZL14" s="46"/>
      <c r="CZM14" s="46"/>
      <c r="CZN14" s="46"/>
      <c r="CZO14" s="46"/>
      <c r="CZP14" s="46"/>
      <c r="CZQ14" s="46"/>
      <c r="CZR14" s="46"/>
      <c r="CZS14" s="46"/>
      <c r="CZT14" s="46"/>
      <c r="CZU14" s="46"/>
      <c r="CZV14" s="46"/>
      <c r="CZW14" s="46"/>
      <c r="CZX14" s="46"/>
      <c r="CZY14" s="46"/>
      <c r="CZZ14" s="46"/>
      <c r="DAA14" s="46"/>
      <c r="DAB14" s="46"/>
      <c r="DAC14" s="46"/>
      <c r="DAD14" s="46"/>
      <c r="DAE14" s="46"/>
      <c r="DAF14" s="46"/>
      <c r="DAG14" s="46"/>
      <c r="DAH14" s="46"/>
      <c r="DAI14" s="46"/>
      <c r="DAJ14" s="46"/>
      <c r="DAK14" s="46"/>
      <c r="DAL14" s="46"/>
      <c r="DAM14" s="46"/>
      <c r="DAN14" s="46"/>
      <c r="DAO14" s="46"/>
      <c r="DAP14" s="46"/>
      <c r="DAQ14" s="46"/>
      <c r="DAR14" s="46"/>
      <c r="DAS14" s="46"/>
      <c r="DAT14" s="46"/>
      <c r="DAU14" s="46"/>
      <c r="DAV14" s="46"/>
      <c r="DAW14" s="46"/>
      <c r="DAX14" s="46"/>
      <c r="DAY14" s="46"/>
      <c r="DAZ14" s="46"/>
      <c r="DBA14" s="46"/>
      <c r="DBB14" s="46"/>
      <c r="DBC14" s="46"/>
      <c r="DBD14" s="46"/>
      <c r="DBE14" s="46"/>
      <c r="DBF14" s="46"/>
      <c r="DBG14" s="46"/>
      <c r="DBH14" s="46"/>
      <c r="DBI14" s="46"/>
      <c r="DBJ14" s="46"/>
      <c r="DBK14" s="46"/>
      <c r="DBL14" s="46"/>
      <c r="DBM14" s="46"/>
      <c r="DBN14" s="46"/>
      <c r="DBO14" s="46"/>
      <c r="DBP14" s="46"/>
      <c r="DBQ14" s="46"/>
      <c r="DBR14" s="46"/>
      <c r="DBS14" s="46"/>
      <c r="DBT14" s="46"/>
      <c r="DBU14" s="46"/>
      <c r="DBV14" s="46"/>
      <c r="DBW14" s="46"/>
      <c r="DBX14" s="46"/>
      <c r="DBY14" s="46"/>
      <c r="DBZ14" s="46"/>
      <c r="DCA14" s="46"/>
      <c r="DCB14" s="46"/>
      <c r="DCC14" s="46"/>
      <c r="DCD14" s="46"/>
      <c r="DCE14" s="46"/>
      <c r="DCF14" s="46"/>
      <c r="DCG14" s="46"/>
      <c r="DCH14" s="46"/>
      <c r="DCI14" s="46"/>
      <c r="DCJ14" s="46"/>
      <c r="DCK14" s="46"/>
      <c r="DCL14" s="46"/>
      <c r="DCM14" s="46"/>
      <c r="DCN14" s="46"/>
      <c r="DCO14" s="46"/>
      <c r="DCP14" s="46"/>
      <c r="DCQ14" s="46"/>
      <c r="DCR14" s="46"/>
      <c r="DCS14" s="46"/>
      <c r="DCT14" s="46"/>
      <c r="DCU14" s="46"/>
      <c r="DCV14" s="46"/>
      <c r="DCW14" s="46"/>
      <c r="DCX14" s="46"/>
      <c r="DCY14" s="46"/>
      <c r="DCZ14" s="46"/>
      <c r="DDA14" s="46"/>
      <c r="DDB14" s="46"/>
      <c r="DDC14" s="46"/>
      <c r="DDD14" s="46"/>
      <c r="DDE14" s="46"/>
      <c r="DDF14" s="46"/>
      <c r="DDG14" s="46"/>
      <c r="DDH14" s="46"/>
      <c r="DDI14" s="46"/>
      <c r="DDJ14" s="46"/>
      <c r="DDK14" s="46"/>
      <c r="DDL14" s="46"/>
      <c r="DDM14" s="46"/>
      <c r="DDN14" s="46"/>
      <c r="DDO14" s="46"/>
      <c r="DDP14" s="46"/>
      <c r="DDQ14" s="46"/>
      <c r="DDR14" s="46"/>
      <c r="DDS14" s="46"/>
      <c r="DDT14" s="46"/>
      <c r="DDU14" s="46"/>
      <c r="DDV14" s="46"/>
      <c r="DDW14" s="46"/>
      <c r="DDX14" s="46"/>
      <c r="DDY14" s="46"/>
      <c r="DDZ14" s="46"/>
      <c r="DEA14" s="46"/>
      <c r="DEB14" s="46"/>
      <c r="DEC14" s="46"/>
      <c r="DED14" s="46"/>
      <c r="DEE14" s="46"/>
      <c r="DEF14" s="46"/>
      <c r="DEG14" s="46"/>
      <c r="DEH14" s="46"/>
      <c r="DEI14" s="46"/>
      <c r="DEJ14" s="46"/>
      <c r="DEK14" s="46"/>
      <c r="DEL14" s="46"/>
      <c r="DEM14" s="46"/>
      <c r="DEN14" s="46"/>
      <c r="DEO14" s="46"/>
      <c r="DEP14" s="46"/>
      <c r="DEQ14" s="46"/>
      <c r="DER14" s="46"/>
      <c r="DES14" s="46"/>
      <c r="DET14" s="46"/>
      <c r="DEU14" s="46"/>
      <c r="DEV14" s="46"/>
      <c r="DEW14" s="46"/>
      <c r="DEX14" s="46"/>
      <c r="DEY14" s="46"/>
      <c r="DEZ14" s="46"/>
      <c r="DFA14" s="46"/>
      <c r="DFB14" s="46"/>
      <c r="DFC14" s="46"/>
      <c r="DFD14" s="46"/>
      <c r="DFE14" s="46"/>
      <c r="DFF14" s="46"/>
      <c r="DFG14" s="46"/>
      <c r="DFH14" s="46"/>
      <c r="DFI14" s="46"/>
      <c r="DFJ14" s="46"/>
      <c r="DFK14" s="46"/>
      <c r="DFL14" s="46"/>
      <c r="DFM14" s="46"/>
      <c r="DFN14" s="46"/>
      <c r="DFO14" s="46"/>
      <c r="DFP14" s="46"/>
      <c r="DFQ14" s="46"/>
      <c r="DFR14" s="46"/>
      <c r="DFS14" s="46"/>
      <c r="DFT14" s="46"/>
      <c r="DFU14" s="46"/>
      <c r="DFV14" s="46"/>
      <c r="DFW14" s="46"/>
      <c r="DFX14" s="46"/>
      <c r="DFY14" s="46"/>
      <c r="DFZ14" s="46"/>
      <c r="DGA14" s="46"/>
      <c r="DGB14" s="46"/>
      <c r="DGC14" s="46"/>
      <c r="DGD14" s="46"/>
      <c r="DGE14" s="46"/>
      <c r="DGF14" s="46"/>
      <c r="DGG14" s="46"/>
      <c r="DGH14" s="46"/>
      <c r="DGI14" s="46"/>
      <c r="DGJ14" s="46"/>
      <c r="DGK14" s="46"/>
      <c r="DGL14" s="46"/>
      <c r="DGM14" s="46"/>
      <c r="DGN14" s="46"/>
      <c r="DGO14" s="46"/>
      <c r="DGP14" s="46"/>
      <c r="DGQ14" s="46"/>
      <c r="DGR14" s="46"/>
      <c r="DGS14" s="46"/>
      <c r="DGT14" s="46"/>
      <c r="DGU14" s="46"/>
      <c r="DGV14" s="46"/>
      <c r="DGW14" s="46"/>
      <c r="DGX14" s="46"/>
      <c r="DGY14" s="46"/>
      <c r="DGZ14" s="46"/>
      <c r="DHA14" s="46"/>
      <c r="DHB14" s="46"/>
      <c r="DHC14" s="46"/>
      <c r="DHD14" s="46"/>
      <c r="DHE14" s="46"/>
      <c r="DHF14" s="46"/>
      <c r="DHG14" s="46"/>
      <c r="DHH14" s="46"/>
      <c r="DHI14" s="46"/>
      <c r="DHJ14" s="46"/>
      <c r="DHK14" s="46"/>
      <c r="DHL14" s="46"/>
      <c r="DHM14" s="46"/>
      <c r="DHN14" s="46"/>
      <c r="DHO14" s="46"/>
      <c r="DHP14" s="46"/>
      <c r="DHQ14" s="46"/>
      <c r="DHR14" s="46"/>
      <c r="DHS14" s="46"/>
      <c r="DHT14" s="46"/>
      <c r="DHU14" s="46"/>
      <c r="DHV14" s="46"/>
      <c r="DHW14" s="46"/>
      <c r="DHX14" s="46"/>
      <c r="DHY14" s="46"/>
      <c r="DHZ14" s="46"/>
      <c r="DIA14" s="46"/>
      <c r="DIB14" s="46"/>
      <c r="DIC14" s="46"/>
      <c r="DID14" s="46"/>
      <c r="DIE14" s="46"/>
      <c r="DIF14" s="46"/>
      <c r="DIG14" s="46"/>
      <c r="DIH14" s="46"/>
      <c r="DII14" s="46"/>
      <c r="DIJ14" s="46"/>
      <c r="DIK14" s="46"/>
      <c r="DIL14" s="46"/>
      <c r="DIM14" s="46"/>
      <c r="DIN14" s="46"/>
      <c r="DIO14" s="46"/>
      <c r="DIP14" s="46"/>
      <c r="DIQ14" s="46"/>
      <c r="DIR14" s="46"/>
      <c r="DIS14" s="46"/>
      <c r="DIT14" s="46"/>
      <c r="DIU14" s="46"/>
      <c r="DIV14" s="46"/>
      <c r="DIW14" s="46"/>
      <c r="DIX14" s="46"/>
      <c r="DIY14" s="46"/>
      <c r="DIZ14" s="46"/>
      <c r="DJA14" s="46"/>
      <c r="DJB14" s="46"/>
      <c r="DJC14" s="46"/>
      <c r="DJD14" s="46"/>
      <c r="DJE14" s="46"/>
      <c r="DJF14" s="46"/>
      <c r="DJG14" s="46"/>
      <c r="DJH14" s="46"/>
      <c r="DJI14" s="46"/>
      <c r="DJJ14" s="46"/>
      <c r="DJK14" s="46"/>
      <c r="DJL14" s="46"/>
      <c r="DJM14" s="46"/>
      <c r="DJN14" s="46"/>
      <c r="DJO14" s="46"/>
      <c r="DJP14" s="46"/>
      <c r="DJQ14" s="46"/>
      <c r="DJR14" s="46"/>
      <c r="DJS14" s="46"/>
      <c r="DJT14" s="46"/>
      <c r="DJU14" s="46"/>
      <c r="DJV14" s="46"/>
      <c r="DJW14" s="46"/>
      <c r="DJX14" s="46"/>
      <c r="DJY14" s="46"/>
      <c r="DJZ14" s="46"/>
      <c r="DKA14" s="46"/>
      <c r="DKB14" s="46"/>
      <c r="DKC14" s="46"/>
      <c r="DKD14" s="46"/>
      <c r="DKE14" s="46"/>
      <c r="DKF14" s="46"/>
      <c r="DKG14" s="46"/>
      <c r="DKH14" s="46"/>
      <c r="DKI14" s="46"/>
      <c r="DKJ14" s="46"/>
      <c r="DKK14" s="46"/>
      <c r="DKL14" s="46"/>
      <c r="DKM14" s="46"/>
      <c r="DKN14" s="46"/>
      <c r="DKO14" s="46"/>
      <c r="DKP14" s="46"/>
      <c r="DKQ14" s="46"/>
      <c r="DKR14" s="46"/>
      <c r="DKS14" s="46"/>
      <c r="DKT14" s="46"/>
      <c r="DKU14" s="46"/>
      <c r="DKV14" s="46"/>
      <c r="DKW14" s="46"/>
      <c r="DKX14" s="46"/>
      <c r="DKY14" s="46"/>
      <c r="DKZ14" s="46"/>
      <c r="DLA14" s="46"/>
      <c r="DLB14" s="46"/>
      <c r="DLC14" s="46"/>
      <c r="DLD14" s="46"/>
      <c r="DLE14" s="46"/>
      <c r="DLF14" s="46"/>
      <c r="DLG14" s="46"/>
      <c r="DLH14" s="46"/>
      <c r="DLI14" s="46"/>
      <c r="DLJ14" s="46"/>
      <c r="DLK14" s="46"/>
      <c r="DLL14" s="46"/>
      <c r="DLM14" s="46"/>
      <c r="DLN14" s="46"/>
      <c r="DLO14" s="46"/>
      <c r="DLP14" s="46"/>
      <c r="DLQ14" s="46"/>
      <c r="DLR14" s="46"/>
      <c r="DLS14" s="46"/>
      <c r="DLT14" s="46"/>
      <c r="DLU14" s="46"/>
      <c r="DLV14" s="46"/>
      <c r="DLW14" s="46"/>
      <c r="DLX14" s="46"/>
      <c r="DLY14" s="46"/>
      <c r="DLZ14" s="46"/>
      <c r="DMA14" s="46"/>
      <c r="DMB14" s="46"/>
      <c r="DMC14" s="46"/>
      <c r="DMD14" s="46"/>
      <c r="DME14" s="46"/>
      <c r="DMF14" s="46"/>
      <c r="DMG14" s="46"/>
      <c r="DMH14" s="46"/>
      <c r="DMI14" s="46"/>
      <c r="DMJ14" s="46"/>
      <c r="DMK14" s="46"/>
      <c r="DML14" s="46"/>
      <c r="DMM14" s="46"/>
      <c r="DMN14" s="46"/>
      <c r="DMO14" s="46"/>
      <c r="DMP14" s="46"/>
      <c r="DMQ14" s="46"/>
      <c r="DMR14" s="46"/>
      <c r="DMS14" s="46"/>
      <c r="DMT14" s="46"/>
      <c r="DMU14" s="46"/>
      <c r="DMV14" s="46"/>
      <c r="DMW14" s="46"/>
      <c r="DMX14" s="46"/>
      <c r="DMY14" s="46"/>
      <c r="DMZ14" s="46"/>
      <c r="DNA14" s="46"/>
      <c r="DNB14" s="46"/>
      <c r="DNC14" s="46"/>
      <c r="DND14" s="46"/>
      <c r="DNE14" s="46"/>
      <c r="DNF14" s="46"/>
      <c r="DNG14" s="46"/>
      <c r="DNH14" s="46"/>
      <c r="DNI14" s="46"/>
      <c r="DNJ14" s="46"/>
      <c r="DNK14" s="46"/>
      <c r="DNL14" s="46"/>
      <c r="DNM14" s="46"/>
      <c r="DNN14" s="46"/>
      <c r="DNO14" s="46"/>
      <c r="DNP14" s="46"/>
      <c r="DNQ14" s="46"/>
      <c r="DNR14" s="46"/>
      <c r="DNS14" s="46"/>
      <c r="DNT14" s="46"/>
      <c r="DNU14" s="46"/>
      <c r="DNV14" s="46"/>
      <c r="DNW14" s="46"/>
      <c r="DNX14" s="46"/>
      <c r="DNY14" s="46"/>
      <c r="DNZ14" s="46"/>
      <c r="DOA14" s="46"/>
      <c r="DOB14" s="46"/>
      <c r="DOC14" s="46"/>
      <c r="DOD14" s="46"/>
      <c r="DOE14" s="46"/>
      <c r="DOF14" s="46"/>
      <c r="DOG14" s="46"/>
      <c r="DOH14" s="46"/>
      <c r="DOI14" s="46"/>
      <c r="DOJ14" s="46"/>
      <c r="DOK14" s="46"/>
      <c r="DOL14" s="46"/>
      <c r="DOM14" s="46"/>
      <c r="DON14" s="46"/>
      <c r="DOO14" s="46"/>
      <c r="DOP14" s="46"/>
      <c r="DOQ14" s="46"/>
      <c r="DOR14" s="46"/>
      <c r="DOS14" s="46"/>
      <c r="DOT14" s="46"/>
      <c r="DOU14" s="46"/>
      <c r="DOV14" s="46"/>
      <c r="DOW14" s="46"/>
      <c r="DOX14" s="46"/>
      <c r="DOY14" s="46"/>
      <c r="DOZ14" s="46"/>
      <c r="DPA14" s="46"/>
      <c r="DPB14" s="46"/>
      <c r="DPC14" s="46"/>
      <c r="DPD14" s="46"/>
      <c r="DPE14" s="46"/>
      <c r="DPF14" s="46"/>
      <c r="DPG14" s="46"/>
      <c r="DPH14" s="46"/>
      <c r="DPI14" s="46"/>
      <c r="DPJ14" s="46"/>
      <c r="DPK14" s="46"/>
      <c r="DPL14" s="46"/>
      <c r="DPM14" s="46"/>
      <c r="DPN14" s="46"/>
      <c r="DPO14" s="46"/>
      <c r="DPP14" s="46"/>
      <c r="DPQ14" s="46"/>
      <c r="DPR14" s="46"/>
      <c r="DPS14" s="46"/>
      <c r="DPT14" s="46"/>
      <c r="DPU14" s="46"/>
      <c r="DPV14" s="46"/>
      <c r="DPW14" s="46"/>
      <c r="DPX14" s="46"/>
      <c r="DPY14" s="46"/>
      <c r="DPZ14" s="46"/>
      <c r="DQA14" s="46"/>
      <c r="DQB14" s="46"/>
      <c r="DQC14" s="46"/>
      <c r="DQD14" s="46"/>
      <c r="DQE14" s="46"/>
      <c r="DQF14" s="46"/>
      <c r="DQG14" s="46"/>
      <c r="DQH14" s="46"/>
      <c r="DQI14" s="46"/>
      <c r="DQJ14" s="46"/>
      <c r="DQK14" s="46"/>
      <c r="DQL14" s="46"/>
      <c r="DQM14" s="46"/>
      <c r="DQN14" s="46"/>
      <c r="DQO14" s="46"/>
      <c r="DQP14" s="46"/>
      <c r="DQQ14" s="46"/>
      <c r="DQR14" s="46"/>
      <c r="DQS14" s="46"/>
      <c r="DQT14" s="46"/>
      <c r="DQU14" s="46"/>
      <c r="DQV14" s="46"/>
      <c r="DQW14" s="46"/>
      <c r="DQX14" s="46"/>
      <c r="DQY14" s="46"/>
      <c r="DQZ14" s="46"/>
      <c r="DRA14" s="46"/>
      <c r="DRB14" s="46"/>
      <c r="DRC14" s="46"/>
      <c r="DRD14" s="46"/>
      <c r="DRE14" s="46"/>
      <c r="DRF14" s="46"/>
      <c r="DRG14" s="46"/>
      <c r="DRH14" s="46"/>
      <c r="DRI14" s="46"/>
      <c r="DRJ14" s="46"/>
      <c r="DRK14" s="46"/>
      <c r="DRL14" s="46"/>
      <c r="DRM14" s="46"/>
      <c r="DRN14" s="46"/>
      <c r="DRO14" s="46"/>
      <c r="DRP14" s="46"/>
      <c r="DRQ14" s="46"/>
      <c r="DRR14" s="46"/>
      <c r="DRS14" s="46"/>
      <c r="DRT14" s="46"/>
      <c r="DRU14" s="46"/>
      <c r="DRV14" s="46"/>
      <c r="DRW14" s="46"/>
      <c r="DRX14" s="46"/>
      <c r="DRY14" s="46"/>
      <c r="DRZ14" s="46"/>
      <c r="DSA14" s="46"/>
      <c r="DSB14" s="46"/>
      <c r="DSC14" s="46"/>
      <c r="DSD14" s="46"/>
      <c r="DSE14" s="46"/>
      <c r="DSF14" s="46"/>
      <c r="DSG14" s="46"/>
      <c r="DSH14" s="46"/>
      <c r="DSI14" s="46"/>
      <c r="DSJ14" s="46"/>
      <c r="DSK14" s="46"/>
      <c r="DSL14" s="46"/>
      <c r="DSM14" s="46"/>
      <c r="DSN14" s="46"/>
      <c r="DSO14" s="46"/>
      <c r="DSP14" s="46"/>
      <c r="DSQ14" s="46"/>
      <c r="DSR14" s="46"/>
      <c r="DSS14" s="46"/>
      <c r="DST14" s="46"/>
      <c r="DSU14" s="46"/>
      <c r="DSV14" s="46"/>
      <c r="DSW14" s="46"/>
      <c r="DSX14" s="46"/>
      <c r="DSY14" s="46"/>
      <c r="DSZ14" s="46"/>
      <c r="DTA14" s="46"/>
      <c r="DTB14" s="46"/>
      <c r="DTC14" s="46"/>
      <c r="DTD14" s="46"/>
      <c r="DTE14" s="46"/>
      <c r="DTF14" s="46"/>
      <c r="DTG14" s="46"/>
      <c r="DTH14" s="46"/>
      <c r="DTI14" s="46"/>
      <c r="DTJ14" s="46"/>
      <c r="DTK14" s="46"/>
      <c r="DTL14" s="46"/>
      <c r="DTM14" s="46"/>
      <c r="DTN14" s="46"/>
      <c r="DTO14" s="46"/>
      <c r="DTP14" s="46"/>
      <c r="DTQ14" s="46"/>
      <c r="DTR14" s="46"/>
      <c r="DTS14" s="46"/>
      <c r="DTT14" s="46"/>
      <c r="DTU14" s="46"/>
      <c r="DTV14" s="46"/>
      <c r="DTW14" s="46"/>
      <c r="DTX14" s="46"/>
      <c r="DTY14" s="46"/>
      <c r="DTZ14" s="46"/>
      <c r="DUA14" s="46"/>
      <c r="DUB14" s="46"/>
      <c r="DUC14" s="46"/>
      <c r="DUD14" s="46"/>
      <c r="DUE14" s="46"/>
      <c r="DUF14" s="46"/>
      <c r="DUG14" s="46"/>
      <c r="DUH14" s="46"/>
      <c r="DUI14" s="46"/>
      <c r="DUJ14" s="46"/>
      <c r="DUK14" s="46"/>
      <c r="DUL14" s="46"/>
      <c r="DUM14" s="46"/>
      <c r="DUN14" s="46"/>
      <c r="DUO14" s="46"/>
      <c r="DUP14" s="46"/>
      <c r="DUQ14" s="46"/>
      <c r="DUR14" s="46"/>
      <c r="DUS14" s="46"/>
      <c r="DUT14" s="46"/>
      <c r="DUU14" s="46"/>
      <c r="DUV14" s="46"/>
      <c r="DUW14" s="46"/>
      <c r="DUX14" s="46"/>
      <c r="DUY14" s="46"/>
      <c r="DUZ14" s="46"/>
      <c r="DVA14" s="46"/>
      <c r="DVB14" s="46"/>
      <c r="DVC14" s="46"/>
      <c r="DVD14" s="46"/>
      <c r="DVE14" s="46"/>
      <c r="DVF14" s="46"/>
      <c r="DVG14" s="46"/>
      <c r="DVH14" s="46"/>
      <c r="DVI14" s="46"/>
      <c r="DVJ14" s="46"/>
      <c r="DVK14" s="46"/>
      <c r="DVL14" s="46"/>
      <c r="DVM14" s="46"/>
      <c r="DVN14" s="46"/>
      <c r="DVO14" s="46"/>
      <c r="DVP14" s="46"/>
      <c r="DVQ14" s="46"/>
      <c r="DVR14" s="46"/>
      <c r="DVS14" s="46"/>
      <c r="DVT14" s="46"/>
      <c r="DVU14" s="46"/>
      <c r="DVV14" s="46"/>
      <c r="DVW14" s="46"/>
      <c r="DVX14" s="46"/>
      <c r="DVY14" s="46"/>
      <c r="DVZ14" s="46"/>
      <c r="DWA14" s="46"/>
      <c r="DWB14" s="46"/>
      <c r="DWC14" s="46"/>
      <c r="DWD14" s="46"/>
      <c r="DWE14" s="46"/>
      <c r="DWF14" s="46"/>
      <c r="DWG14" s="46"/>
      <c r="DWH14" s="46"/>
      <c r="DWI14" s="46"/>
      <c r="DWJ14" s="46"/>
      <c r="DWK14" s="46"/>
      <c r="DWL14" s="46"/>
      <c r="DWM14" s="46"/>
      <c r="DWN14" s="46"/>
      <c r="DWO14" s="46"/>
      <c r="DWP14" s="46"/>
      <c r="DWQ14" s="46"/>
      <c r="DWR14" s="46"/>
      <c r="DWS14" s="46"/>
      <c r="DWT14" s="46"/>
      <c r="DWU14" s="46"/>
      <c r="DWV14" s="46"/>
      <c r="DWW14" s="46"/>
      <c r="DWX14" s="46"/>
      <c r="DWY14" s="46"/>
      <c r="DWZ14" s="46"/>
      <c r="DXA14" s="46"/>
      <c r="DXB14" s="46"/>
      <c r="DXC14" s="46"/>
      <c r="DXD14" s="46"/>
      <c r="DXE14" s="46"/>
      <c r="DXF14" s="46"/>
      <c r="DXG14" s="46"/>
      <c r="DXH14" s="46"/>
      <c r="DXI14" s="46"/>
      <c r="DXJ14" s="46"/>
      <c r="DXK14" s="46"/>
      <c r="DXL14" s="46"/>
      <c r="DXM14" s="46"/>
      <c r="DXN14" s="46"/>
      <c r="DXO14" s="46"/>
      <c r="DXP14" s="46"/>
      <c r="DXQ14" s="46"/>
      <c r="DXR14" s="46"/>
      <c r="DXS14" s="46"/>
      <c r="DXT14" s="46"/>
      <c r="DXU14" s="46"/>
      <c r="DXV14" s="46"/>
      <c r="DXW14" s="46"/>
      <c r="DXX14" s="46"/>
      <c r="DXY14" s="46"/>
      <c r="DXZ14" s="46"/>
      <c r="DYA14" s="46"/>
      <c r="DYB14" s="46"/>
      <c r="DYC14" s="46"/>
      <c r="DYD14" s="46"/>
      <c r="DYE14" s="46"/>
      <c r="DYF14" s="46"/>
      <c r="DYG14" s="46"/>
      <c r="DYH14" s="46"/>
      <c r="DYI14" s="46"/>
      <c r="DYJ14" s="46"/>
      <c r="DYK14" s="46"/>
      <c r="DYL14" s="46"/>
      <c r="DYM14" s="46"/>
      <c r="DYN14" s="46"/>
      <c r="DYO14" s="46"/>
      <c r="DYP14" s="46"/>
      <c r="DYQ14" s="46"/>
      <c r="DYR14" s="46"/>
      <c r="DYS14" s="46"/>
      <c r="DYT14" s="46"/>
      <c r="DYU14" s="46"/>
      <c r="DYV14" s="46"/>
      <c r="DYW14" s="46"/>
      <c r="DYX14" s="46"/>
      <c r="DYY14" s="46"/>
      <c r="DYZ14" s="46"/>
      <c r="DZA14" s="46"/>
      <c r="DZB14" s="46"/>
      <c r="DZC14" s="46"/>
      <c r="DZD14" s="46"/>
      <c r="DZE14" s="46"/>
      <c r="DZF14" s="46"/>
      <c r="DZG14" s="46"/>
      <c r="DZH14" s="46"/>
      <c r="DZI14" s="46"/>
      <c r="DZJ14" s="46"/>
      <c r="DZK14" s="46"/>
      <c r="DZL14" s="46"/>
      <c r="DZM14" s="46"/>
      <c r="DZN14" s="46"/>
      <c r="DZO14" s="46"/>
      <c r="DZP14" s="46"/>
      <c r="DZQ14" s="46"/>
      <c r="DZR14" s="46"/>
      <c r="DZS14" s="46"/>
      <c r="DZT14" s="46"/>
      <c r="DZU14" s="46"/>
      <c r="DZV14" s="46"/>
      <c r="DZW14" s="46"/>
      <c r="DZX14" s="46"/>
      <c r="DZY14" s="46"/>
      <c r="DZZ14" s="46"/>
      <c r="EAA14" s="46"/>
      <c r="EAB14" s="46"/>
      <c r="EAC14" s="46"/>
      <c r="EAD14" s="46"/>
      <c r="EAE14" s="46"/>
      <c r="EAF14" s="46"/>
      <c r="EAG14" s="46"/>
      <c r="EAH14" s="46"/>
      <c r="EAI14" s="46"/>
      <c r="EAJ14" s="46"/>
      <c r="EAK14" s="46"/>
      <c r="EAL14" s="46"/>
      <c r="EAM14" s="46"/>
      <c r="EAN14" s="46"/>
      <c r="EAO14" s="46"/>
      <c r="EAP14" s="46"/>
      <c r="EAQ14" s="46"/>
      <c r="EAR14" s="46"/>
      <c r="EAS14" s="46"/>
      <c r="EAT14" s="46"/>
      <c r="EAU14" s="46"/>
      <c r="EAV14" s="46"/>
      <c r="EAW14" s="46"/>
      <c r="EAX14" s="46"/>
      <c r="EAY14" s="46"/>
      <c r="EAZ14" s="46"/>
      <c r="EBA14" s="46"/>
      <c r="EBB14" s="46"/>
      <c r="EBC14" s="46"/>
      <c r="EBD14" s="46"/>
      <c r="EBE14" s="46"/>
      <c r="EBF14" s="46"/>
      <c r="EBG14" s="46"/>
      <c r="EBH14" s="46"/>
      <c r="EBI14" s="46"/>
      <c r="EBJ14" s="46"/>
      <c r="EBK14" s="46"/>
      <c r="EBL14" s="46"/>
      <c r="EBM14" s="46"/>
      <c r="EBN14" s="46"/>
      <c r="EBO14" s="46"/>
      <c r="EBP14" s="46"/>
      <c r="EBQ14" s="46"/>
      <c r="EBR14" s="46"/>
      <c r="EBS14" s="46"/>
      <c r="EBT14" s="46"/>
      <c r="EBU14" s="46"/>
      <c r="EBV14" s="46"/>
      <c r="EBW14" s="46"/>
      <c r="EBX14" s="46"/>
      <c r="EBY14" s="46"/>
      <c r="EBZ14" s="46"/>
      <c r="ECA14" s="46"/>
      <c r="ECB14" s="46"/>
      <c r="ECC14" s="46"/>
      <c r="ECD14" s="46"/>
      <c r="ECE14" s="46"/>
      <c r="ECF14" s="46"/>
      <c r="ECG14" s="46"/>
      <c r="ECH14" s="46"/>
      <c r="ECI14" s="46"/>
      <c r="ECJ14" s="46"/>
      <c r="ECK14" s="46"/>
      <c r="ECL14" s="46"/>
      <c r="ECM14" s="46"/>
      <c r="ECN14" s="46"/>
      <c r="ECO14" s="46"/>
      <c r="ECP14" s="46"/>
      <c r="ECQ14" s="46"/>
      <c r="ECR14" s="46"/>
      <c r="ECS14" s="46"/>
      <c r="ECT14" s="46"/>
      <c r="ECU14" s="46"/>
      <c r="ECV14" s="46"/>
      <c r="ECW14" s="46"/>
      <c r="ECX14" s="46"/>
      <c r="ECY14" s="46"/>
      <c r="ECZ14" s="46"/>
      <c r="EDA14" s="46"/>
      <c r="EDB14" s="46"/>
      <c r="EDC14" s="46"/>
      <c r="EDD14" s="46"/>
      <c r="EDE14" s="46"/>
      <c r="EDF14" s="46"/>
      <c r="EDG14" s="46"/>
      <c r="EDH14" s="46"/>
      <c r="EDI14" s="46"/>
      <c r="EDJ14" s="46"/>
      <c r="EDK14" s="46"/>
      <c r="EDL14" s="46"/>
      <c r="EDM14" s="46"/>
      <c r="EDN14" s="46"/>
      <c r="EDO14" s="46"/>
      <c r="EDP14" s="46"/>
      <c r="EDQ14" s="46"/>
      <c r="EDR14" s="46"/>
      <c r="EDS14" s="46"/>
      <c r="EDT14" s="46"/>
      <c r="EDU14" s="46"/>
      <c r="EDV14" s="46"/>
      <c r="EDW14" s="46"/>
      <c r="EDX14" s="46"/>
      <c r="EDY14" s="46"/>
      <c r="EDZ14" s="46"/>
      <c r="EEA14" s="46"/>
      <c r="EEB14" s="46"/>
      <c r="EEC14" s="46"/>
      <c r="EED14" s="46"/>
      <c r="EEE14" s="46"/>
      <c r="EEF14" s="46"/>
      <c r="EEG14" s="46"/>
      <c r="EEH14" s="46"/>
      <c r="EEI14" s="46"/>
      <c r="EEJ14" s="46"/>
      <c r="EEK14" s="46"/>
      <c r="EEL14" s="46"/>
      <c r="EEM14" s="46"/>
      <c r="EEN14" s="46"/>
      <c r="EEO14" s="46"/>
      <c r="EEP14" s="46"/>
      <c r="EEQ14" s="46"/>
      <c r="EER14" s="46"/>
      <c r="EES14" s="46"/>
      <c r="EET14" s="46"/>
      <c r="EEU14" s="46"/>
      <c r="EEV14" s="46"/>
      <c r="EEW14" s="46"/>
      <c r="EEX14" s="46"/>
      <c r="EEY14" s="46"/>
      <c r="EEZ14" s="46"/>
      <c r="EFA14" s="46"/>
      <c r="EFB14" s="46"/>
      <c r="EFC14" s="46"/>
      <c r="EFD14" s="46"/>
      <c r="EFE14" s="46"/>
      <c r="EFF14" s="46"/>
      <c r="EFG14" s="46"/>
      <c r="EFH14" s="46"/>
      <c r="EFI14" s="46"/>
      <c r="EFJ14" s="46"/>
      <c r="EFK14" s="46"/>
      <c r="EFL14" s="46"/>
      <c r="EFM14" s="46"/>
      <c r="EFN14" s="46"/>
      <c r="EFO14" s="46"/>
      <c r="EFP14" s="46"/>
      <c r="EFQ14" s="46"/>
      <c r="EFR14" s="46"/>
      <c r="EFS14" s="46"/>
      <c r="EFT14" s="46"/>
      <c r="EFU14" s="46"/>
      <c r="EFV14" s="46"/>
      <c r="EFW14" s="46"/>
      <c r="EFX14" s="46"/>
      <c r="EFY14" s="46"/>
      <c r="EFZ14" s="46"/>
      <c r="EGA14" s="46"/>
      <c r="EGB14" s="46"/>
      <c r="EGC14" s="46"/>
      <c r="EGD14" s="46"/>
      <c r="EGE14" s="46"/>
      <c r="EGF14" s="46"/>
      <c r="EGG14" s="46"/>
      <c r="EGH14" s="46"/>
      <c r="EGI14" s="46"/>
      <c r="EGJ14" s="46"/>
      <c r="EGK14" s="46"/>
      <c r="EGL14" s="46"/>
      <c r="EGM14" s="46"/>
      <c r="EGN14" s="46"/>
      <c r="EGO14" s="46"/>
      <c r="EGP14" s="46"/>
      <c r="EGQ14" s="46"/>
      <c r="EGR14" s="46"/>
      <c r="EGS14" s="46"/>
      <c r="EGT14" s="46"/>
      <c r="EGU14" s="46"/>
      <c r="EGV14" s="46"/>
      <c r="EGW14" s="46"/>
      <c r="EGX14" s="46"/>
      <c r="EGY14" s="46"/>
      <c r="EGZ14" s="46"/>
      <c r="EHA14" s="46"/>
      <c r="EHB14" s="46"/>
      <c r="EHC14" s="46"/>
      <c r="EHD14" s="46"/>
      <c r="EHE14" s="46"/>
      <c r="EHF14" s="46"/>
      <c r="EHG14" s="46"/>
      <c r="EHH14" s="46"/>
      <c r="EHI14" s="46"/>
      <c r="EHJ14" s="46"/>
      <c r="EHK14" s="46"/>
      <c r="EHL14" s="46"/>
      <c r="EHM14" s="46"/>
      <c r="EHN14" s="46"/>
      <c r="EHO14" s="46"/>
      <c r="EHP14" s="46"/>
      <c r="EHQ14" s="46"/>
      <c r="EHR14" s="46"/>
      <c r="EHS14" s="46"/>
      <c r="EHT14" s="46"/>
      <c r="EHU14" s="46"/>
      <c r="EHV14" s="46"/>
      <c r="EHW14" s="46"/>
      <c r="EHX14" s="46"/>
      <c r="EHY14" s="46"/>
      <c r="EHZ14" s="46"/>
      <c r="EIA14" s="46"/>
      <c r="EIB14" s="46"/>
      <c r="EIC14" s="46"/>
      <c r="EID14" s="46"/>
      <c r="EIE14" s="46"/>
      <c r="EIF14" s="46"/>
      <c r="EIG14" s="46"/>
      <c r="EIH14" s="46"/>
      <c r="EII14" s="46"/>
      <c r="EIJ14" s="46"/>
      <c r="EIK14" s="46"/>
      <c r="EIL14" s="46"/>
      <c r="EIM14" s="46"/>
      <c r="EIN14" s="46"/>
      <c r="EIO14" s="46"/>
      <c r="EIP14" s="46"/>
      <c r="EIQ14" s="46"/>
      <c r="EIR14" s="46"/>
      <c r="EIS14" s="46"/>
      <c r="EIT14" s="46"/>
      <c r="EIU14" s="46"/>
      <c r="EIV14" s="46"/>
      <c r="EIW14" s="46"/>
      <c r="EIX14" s="46"/>
      <c r="EIY14" s="46"/>
      <c r="EIZ14" s="46"/>
      <c r="EJA14" s="46"/>
      <c r="EJB14" s="46"/>
      <c r="EJC14" s="46"/>
      <c r="EJD14" s="46"/>
      <c r="EJE14" s="46"/>
      <c r="EJF14" s="46"/>
      <c r="EJG14" s="46"/>
      <c r="EJH14" s="46"/>
      <c r="EJI14" s="46"/>
      <c r="EJJ14" s="46"/>
      <c r="EJK14" s="46"/>
      <c r="EJL14" s="46"/>
      <c r="EJM14" s="46"/>
      <c r="EJN14" s="46"/>
      <c r="EJO14" s="46"/>
      <c r="EJP14" s="46"/>
      <c r="EJQ14" s="46"/>
      <c r="EJR14" s="46"/>
      <c r="EJS14" s="46"/>
      <c r="EJT14" s="46"/>
      <c r="EJU14" s="46"/>
      <c r="EJV14" s="46"/>
      <c r="EJW14" s="46"/>
      <c r="EJX14" s="46"/>
      <c r="EJY14" s="46"/>
      <c r="EJZ14" s="46"/>
      <c r="EKA14" s="46"/>
      <c r="EKB14" s="46"/>
      <c r="EKC14" s="46"/>
      <c r="EKD14" s="46"/>
      <c r="EKE14" s="46"/>
      <c r="EKF14" s="46"/>
      <c r="EKG14" s="46"/>
      <c r="EKH14" s="46"/>
      <c r="EKI14" s="46"/>
      <c r="EKJ14" s="46"/>
      <c r="EKK14" s="46"/>
      <c r="EKL14" s="46"/>
      <c r="EKM14" s="46"/>
      <c r="EKN14" s="46"/>
      <c r="EKO14" s="46"/>
      <c r="EKP14" s="46"/>
      <c r="EKQ14" s="46"/>
      <c r="EKR14" s="46"/>
      <c r="EKS14" s="46"/>
      <c r="EKT14" s="46"/>
      <c r="EKU14" s="46"/>
      <c r="EKV14" s="46"/>
      <c r="EKW14" s="46"/>
      <c r="EKX14" s="46"/>
      <c r="EKY14" s="46"/>
      <c r="EKZ14" s="46"/>
      <c r="ELA14" s="46"/>
      <c r="ELB14" s="46"/>
      <c r="ELC14" s="46"/>
      <c r="ELD14" s="46"/>
      <c r="ELE14" s="46"/>
      <c r="ELF14" s="46"/>
      <c r="ELG14" s="46"/>
      <c r="ELH14" s="46"/>
      <c r="ELI14" s="46"/>
      <c r="ELJ14" s="46"/>
      <c r="ELK14" s="46"/>
      <c r="ELL14" s="46"/>
      <c r="ELM14" s="46"/>
      <c r="ELN14" s="46"/>
      <c r="ELO14" s="46"/>
      <c r="ELP14" s="46"/>
      <c r="ELQ14" s="46"/>
      <c r="ELR14" s="46"/>
      <c r="ELS14" s="46"/>
      <c r="ELT14" s="46"/>
      <c r="ELU14" s="46"/>
      <c r="ELV14" s="46"/>
      <c r="ELW14" s="46"/>
      <c r="ELX14" s="46"/>
      <c r="ELY14" s="46"/>
      <c r="ELZ14" s="46"/>
      <c r="EMA14" s="46"/>
      <c r="EMB14" s="46"/>
      <c r="EMC14" s="46"/>
      <c r="EMD14" s="46"/>
      <c r="EME14" s="46"/>
      <c r="EMF14" s="46"/>
      <c r="EMG14" s="46"/>
      <c r="EMH14" s="46"/>
      <c r="EMI14" s="46"/>
      <c r="EMJ14" s="46"/>
      <c r="EMK14" s="46"/>
      <c r="EML14" s="46"/>
      <c r="EMM14" s="46"/>
      <c r="EMN14" s="46"/>
      <c r="EMO14" s="46"/>
      <c r="EMP14" s="46"/>
      <c r="EMQ14" s="46"/>
      <c r="EMR14" s="46"/>
      <c r="EMS14" s="46"/>
      <c r="EMT14" s="46"/>
      <c r="EMU14" s="46"/>
      <c r="EMV14" s="46"/>
      <c r="EMW14" s="46"/>
      <c r="EMX14" s="46"/>
      <c r="EMY14" s="46"/>
      <c r="EMZ14" s="46"/>
      <c r="ENA14" s="46"/>
      <c r="ENB14" s="46"/>
      <c r="ENC14" s="46"/>
      <c r="END14" s="46"/>
      <c r="ENE14" s="46"/>
      <c r="ENF14" s="46"/>
      <c r="ENG14" s="46"/>
      <c r="ENH14" s="46"/>
      <c r="ENI14" s="46"/>
      <c r="ENJ14" s="46"/>
      <c r="ENK14" s="46"/>
      <c r="ENL14" s="46"/>
      <c r="ENM14" s="46"/>
      <c r="ENN14" s="46"/>
      <c r="ENO14" s="46"/>
      <c r="ENP14" s="46"/>
      <c r="ENQ14" s="46"/>
      <c r="ENR14" s="46"/>
      <c r="ENS14" s="46"/>
      <c r="ENT14" s="46"/>
      <c r="ENU14" s="46"/>
      <c r="ENV14" s="46"/>
      <c r="ENW14" s="46"/>
      <c r="ENX14" s="46"/>
      <c r="ENY14" s="46"/>
      <c r="ENZ14" s="46"/>
      <c r="EOA14" s="46"/>
      <c r="EOB14" s="46"/>
      <c r="EOC14" s="46"/>
      <c r="EOD14" s="46"/>
      <c r="EOE14" s="46"/>
      <c r="EOF14" s="46"/>
      <c r="EOG14" s="46"/>
      <c r="EOH14" s="46"/>
      <c r="EOI14" s="46"/>
      <c r="EOJ14" s="46"/>
      <c r="EOK14" s="46"/>
      <c r="EOL14" s="46"/>
      <c r="EOM14" s="46"/>
      <c r="EON14" s="46"/>
      <c r="EOO14" s="46"/>
      <c r="EOP14" s="46"/>
      <c r="EOQ14" s="46"/>
      <c r="EOR14" s="46"/>
      <c r="EOS14" s="46"/>
      <c r="EOT14" s="46"/>
      <c r="EOU14" s="46"/>
      <c r="EOV14" s="46"/>
      <c r="EOW14" s="46"/>
      <c r="EOX14" s="46"/>
      <c r="EOY14" s="46"/>
      <c r="EOZ14" s="46"/>
      <c r="EPA14" s="46"/>
      <c r="EPB14" s="46"/>
      <c r="EPC14" s="46"/>
      <c r="EPD14" s="46"/>
      <c r="EPE14" s="46"/>
      <c r="EPF14" s="46"/>
      <c r="EPG14" s="46"/>
      <c r="EPH14" s="46"/>
      <c r="EPI14" s="46"/>
      <c r="EPJ14" s="46"/>
      <c r="EPK14" s="46"/>
      <c r="EPL14" s="46"/>
      <c r="EPM14" s="46"/>
      <c r="EPN14" s="46"/>
      <c r="EPO14" s="46"/>
      <c r="EPP14" s="46"/>
      <c r="EPQ14" s="46"/>
      <c r="EPR14" s="46"/>
      <c r="EPS14" s="46"/>
      <c r="EPT14" s="46"/>
      <c r="EPU14" s="46"/>
      <c r="EPV14" s="46"/>
      <c r="EPW14" s="46"/>
      <c r="EPX14" s="46"/>
      <c r="EPY14" s="46"/>
      <c r="EPZ14" s="46"/>
      <c r="EQA14" s="46"/>
      <c r="EQB14" s="46"/>
      <c r="EQC14" s="46"/>
      <c r="EQD14" s="46"/>
      <c r="EQE14" s="46"/>
      <c r="EQF14" s="46"/>
      <c r="EQG14" s="46"/>
      <c r="EQH14" s="46"/>
      <c r="EQI14" s="46"/>
      <c r="EQJ14" s="46"/>
      <c r="EQK14" s="46"/>
      <c r="EQL14" s="46"/>
      <c r="EQM14" s="46"/>
      <c r="EQN14" s="46"/>
      <c r="EQO14" s="46"/>
      <c r="EQP14" s="46"/>
      <c r="EQQ14" s="46"/>
      <c r="EQR14" s="46"/>
      <c r="EQS14" s="46"/>
      <c r="EQT14" s="46"/>
      <c r="EQU14" s="46"/>
      <c r="EQV14" s="46"/>
      <c r="EQW14" s="46"/>
      <c r="EQX14" s="46"/>
      <c r="EQY14" s="46"/>
      <c r="EQZ14" s="46"/>
      <c r="ERA14" s="46"/>
      <c r="ERB14" s="46"/>
      <c r="ERC14" s="46"/>
      <c r="ERD14" s="46"/>
      <c r="ERE14" s="46"/>
      <c r="ERF14" s="46"/>
      <c r="ERG14" s="46"/>
      <c r="ERH14" s="46"/>
      <c r="ERI14" s="46"/>
      <c r="ERJ14" s="46"/>
      <c r="ERK14" s="46"/>
      <c r="ERL14" s="46"/>
      <c r="ERM14" s="46"/>
      <c r="ERN14" s="46"/>
      <c r="ERO14" s="46"/>
      <c r="ERP14" s="46"/>
      <c r="ERQ14" s="46"/>
      <c r="ERR14" s="46"/>
      <c r="ERS14" s="46"/>
      <c r="ERT14" s="46"/>
      <c r="ERU14" s="46"/>
      <c r="ERV14" s="46"/>
      <c r="ERW14" s="46"/>
      <c r="ERX14" s="46"/>
      <c r="ERY14" s="46"/>
      <c r="ERZ14" s="46"/>
      <c r="ESA14" s="46"/>
      <c r="ESB14" s="46"/>
      <c r="ESC14" s="46"/>
      <c r="ESD14" s="46"/>
      <c r="ESE14" s="46"/>
      <c r="ESF14" s="46"/>
      <c r="ESG14" s="46"/>
      <c r="ESH14" s="46"/>
      <c r="ESI14" s="46"/>
      <c r="ESJ14" s="46"/>
      <c r="ESK14" s="46"/>
      <c r="ESL14" s="46"/>
      <c r="ESM14" s="46"/>
      <c r="ESN14" s="46"/>
      <c r="ESO14" s="46"/>
      <c r="ESP14" s="46"/>
      <c r="ESQ14" s="46"/>
      <c r="ESR14" s="46"/>
      <c r="ESS14" s="46"/>
      <c r="EST14" s="46"/>
      <c r="ESU14" s="46"/>
      <c r="ESV14" s="46"/>
      <c r="ESW14" s="46"/>
      <c r="ESX14" s="46"/>
      <c r="ESY14" s="46"/>
      <c r="ESZ14" s="46"/>
      <c r="ETA14" s="46"/>
      <c r="ETB14" s="46"/>
      <c r="ETC14" s="46"/>
      <c r="ETD14" s="46"/>
      <c r="ETE14" s="46"/>
      <c r="ETF14" s="46"/>
      <c r="ETG14" s="46"/>
      <c r="ETH14" s="46"/>
      <c r="ETI14" s="46"/>
      <c r="ETJ14" s="46"/>
      <c r="ETK14" s="46"/>
      <c r="ETL14" s="46"/>
      <c r="ETM14" s="46"/>
      <c r="ETN14" s="46"/>
      <c r="ETO14" s="46"/>
      <c r="ETP14" s="46"/>
      <c r="ETQ14" s="46"/>
      <c r="ETR14" s="46"/>
      <c r="ETS14" s="46"/>
      <c r="ETT14" s="46"/>
      <c r="ETU14" s="46"/>
      <c r="ETV14" s="46"/>
      <c r="ETW14" s="46"/>
      <c r="ETX14" s="46"/>
      <c r="ETY14" s="46"/>
      <c r="ETZ14" s="46"/>
      <c r="EUA14" s="46"/>
      <c r="EUB14" s="46"/>
      <c r="EUC14" s="46"/>
      <c r="EUD14" s="46"/>
      <c r="EUE14" s="46"/>
      <c r="EUF14" s="46"/>
      <c r="EUG14" s="46"/>
      <c r="EUH14" s="46"/>
      <c r="EUI14" s="46"/>
      <c r="EUJ14" s="46"/>
      <c r="EUK14" s="46"/>
      <c r="EUL14" s="46"/>
      <c r="EUM14" s="46"/>
      <c r="EUN14" s="46"/>
      <c r="EUO14" s="46"/>
      <c r="EUP14" s="46"/>
      <c r="EUQ14" s="46"/>
      <c r="EUR14" s="46"/>
      <c r="EUS14" s="46"/>
      <c r="EUT14" s="46"/>
      <c r="EUU14" s="46"/>
      <c r="EUV14" s="46"/>
      <c r="EUW14" s="46"/>
      <c r="EUX14" s="46"/>
      <c r="EUY14" s="46"/>
      <c r="EUZ14" s="46"/>
      <c r="EVA14" s="46"/>
      <c r="EVB14" s="46"/>
      <c r="EVC14" s="46"/>
      <c r="EVD14" s="46"/>
      <c r="EVE14" s="46"/>
      <c r="EVF14" s="46"/>
      <c r="EVG14" s="46"/>
      <c r="EVH14" s="46"/>
      <c r="EVI14" s="46"/>
      <c r="EVJ14" s="46"/>
      <c r="EVK14" s="46"/>
      <c r="EVL14" s="46"/>
      <c r="EVM14" s="46"/>
      <c r="EVN14" s="46"/>
      <c r="EVO14" s="46"/>
      <c r="EVP14" s="46"/>
      <c r="EVQ14" s="46"/>
      <c r="EVR14" s="46"/>
      <c r="EVS14" s="46"/>
      <c r="EVT14" s="46"/>
      <c r="EVU14" s="46"/>
      <c r="EVV14" s="46"/>
      <c r="EVW14" s="46"/>
      <c r="EVX14" s="46"/>
      <c r="EVY14" s="46"/>
      <c r="EVZ14" s="46"/>
      <c r="EWA14" s="46"/>
      <c r="EWB14" s="46"/>
      <c r="EWC14" s="46"/>
      <c r="EWD14" s="46"/>
      <c r="EWE14" s="46"/>
      <c r="EWF14" s="46"/>
      <c r="EWG14" s="46"/>
      <c r="EWH14" s="46"/>
      <c r="EWI14" s="46"/>
      <c r="EWJ14" s="46"/>
      <c r="EWK14" s="46"/>
      <c r="EWL14" s="46"/>
      <c r="EWM14" s="46"/>
      <c r="EWN14" s="46"/>
      <c r="EWO14" s="46"/>
      <c r="EWP14" s="46"/>
      <c r="EWQ14" s="46"/>
      <c r="EWR14" s="46"/>
      <c r="EWS14" s="46"/>
      <c r="EWT14" s="46"/>
      <c r="EWU14" s="46"/>
      <c r="EWV14" s="46"/>
      <c r="EWW14" s="46"/>
      <c r="EWX14" s="46"/>
      <c r="EWY14" s="46"/>
      <c r="EWZ14" s="46"/>
      <c r="EXA14" s="46"/>
      <c r="EXB14" s="46"/>
      <c r="EXC14" s="46"/>
      <c r="EXD14" s="46"/>
      <c r="EXE14" s="46"/>
      <c r="EXF14" s="46"/>
      <c r="EXG14" s="46"/>
      <c r="EXH14" s="46"/>
      <c r="EXI14" s="46"/>
      <c r="EXJ14" s="46"/>
      <c r="EXK14" s="46"/>
      <c r="EXL14" s="46"/>
      <c r="EXM14" s="46"/>
      <c r="EXN14" s="46"/>
      <c r="EXO14" s="46"/>
      <c r="EXP14" s="46"/>
      <c r="EXQ14" s="46"/>
      <c r="EXR14" s="46"/>
      <c r="EXS14" s="46"/>
      <c r="EXT14" s="46"/>
      <c r="EXU14" s="46"/>
      <c r="EXV14" s="46"/>
      <c r="EXW14" s="46"/>
      <c r="EXX14" s="46"/>
      <c r="EXY14" s="46"/>
      <c r="EXZ14" s="46"/>
      <c r="EYA14" s="46"/>
      <c r="EYB14" s="46"/>
      <c r="EYC14" s="46"/>
      <c r="EYD14" s="46"/>
      <c r="EYE14" s="46"/>
      <c r="EYF14" s="46"/>
      <c r="EYG14" s="46"/>
      <c r="EYH14" s="46"/>
      <c r="EYI14" s="46"/>
      <c r="EYJ14" s="46"/>
      <c r="EYK14" s="46"/>
      <c r="EYL14" s="46"/>
      <c r="EYM14" s="46"/>
      <c r="EYN14" s="46"/>
      <c r="EYO14" s="46"/>
      <c r="EYP14" s="46"/>
      <c r="EYQ14" s="46"/>
      <c r="EYR14" s="46"/>
      <c r="EYS14" s="46"/>
      <c r="EYT14" s="46"/>
      <c r="EYU14" s="46"/>
      <c r="EYV14" s="46"/>
      <c r="EYW14" s="46"/>
      <c r="EYX14" s="46"/>
      <c r="EYY14" s="46"/>
      <c r="EYZ14" s="46"/>
      <c r="EZA14" s="46"/>
      <c r="EZB14" s="46"/>
      <c r="EZC14" s="46"/>
      <c r="EZD14" s="46"/>
      <c r="EZE14" s="46"/>
      <c r="EZF14" s="46"/>
      <c r="EZG14" s="46"/>
      <c r="EZH14" s="46"/>
      <c r="EZI14" s="46"/>
      <c r="EZJ14" s="46"/>
      <c r="EZK14" s="46"/>
      <c r="EZL14" s="46"/>
      <c r="EZM14" s="46"/>
      <c r="EZN14" s="46"/>
      <c r="EZO14" s="46"/>
      <c r="EZP14" s="46"/>
      <c r="EZQ14" s="46"/>
      <c r="EZR14" s="46"/>
      <c r="EZS14" s="46"/>
      <c r="EZT14" s="46"/>
      <c r="EZU14" s="46"/>
      <c r="EZV14" s="46"/>
      <c r="EZW14" s="46"/>
      <c r="EZX14" s="46"/>
      <c r="EZY14" s="46"/>
      <c r="EZZ14" s="46"/>
      <c r="FAA14" s="46"/>
      <c r="FAB14" s="46"/>
      <c r="FAC14" s="46"/>
      <c r="FAD14" s="46"/>
      <c r="FAE14" s="46"/>
      <c r="FAF14" s="46"/>
      <c r="FAG14" s="46"/>
      <c r="FAH14" s="46"/>
      <c r="FAI14" s="46"/>
      <c r="FAJ14" s="46"/>
      <c r="FAK14" s="46"/>
      <c r="FAL14" s="46"/>
      <c r="FAM14" s="46"/>
      <c r="FAN14" s="46"/>
      <c r="FAO14" s="46"/>
      <c r="FAP14" s="46"/>
      <c r="FAQ14" s="46"/>
      <c r="FAR14" s="46"/>
      <c r="FAS14" s="46"/>
      <c r="FAT14" s="46"/>
      <c r="FAU14" s="46"/>
      <c r="FAV14" s="46"/>
      <c r="FAW14" s="46"/>
      <c r="FAX14" s="46"/>
      <c r="FAY14" s="46"/>
      <c r="FAZ14" s="46"/>
      <c r="FBA14" s="46"/>
      <c r="FBB14" s="46"/>
      <c r="FBC14" s="46"/>
      <c r="FBD14" s="46"/>
      <c r="FBE14" s="46"/>
      <c r="FBF14" s="46"/>
      <c r="FBG14" s="46"/>
      <c r="FBH14" s="46"/>
      <c r="FBI14" s="46"/>
      <c r="FBJ14" s="46"/>
      <c r="FBK14" s="46"/>
      <c r="FBL14" s="46"/>
      <c r="FBM14" s="46"/>
      <c r="FBN14" s="46"/>
      <c r="FBO14" s="46"/>
      <c r="FBP14" s="46"/>
      <c r="FBQ14" s="46"/>
      <c r="FBR14" s="46"/>
      <c r="FBS14" s="46"/>
      <c r="FBT14" s="46"/>
      <c r="FBU14" s="46"/>
      <c r="FBV14" s="46"/>
      <c r="FBW14" s="46"/>
      <c r="FBX14" s="46"/>
      <c r="FBY14" s="46"/>
      <c r="FBZ14" s="46"/>
      <c r="FCA14" s="46"/>
      <c r="FCB14" s="46"/>
      <c r="FCC14" s="46"/>
      <c r="FCD14" s="46"/>
      <c r="FCE14" s="46"/>
      <c r="FCF14" s="46"/>
      <c r="FCG14" s="46"/>
      <c r="FCH14" s="46"/>
      <c r="FCI14" s="46"/>
      <c r="FCJ14" s="46"/>
      <c r="FCK14" s="46"/>
      <c r="FCL14" s="46"/>
      <c r="FCM14" s="46"/>
      <c r="FCN14" s="46"/>
      <c r="FCO14" s="46"/>
      <c r="FCP14" s="46"/>
      <c r="FCQ14" s="46"/>
      <c r="FCR14" s="46"/>
      <c r="FCS14" s="46"/>
      <c r="FCT14" s="46"/>
      <c r="FCU14" s="46"/>
      <c r="FCV14" s="46"/>
      <c r="FCW14" s="46"/>
      <c r="FCX14" s="46"/>
      <c r="FCY14" s="46"/>
      <c r="FCZ14" s="46"/>
      <c r="FDA14" s="46"/>
      <c r="FDB14" s="46"/>
      <c r="FDC14" s="46"/>
      <c r="FDD14" s="46"/>
      <c r="FDE14" s="46"/>
      <c r="FDF14" s="46"/>
      <c r="FDG14" s="46"/>
      <c r="FDH14" s="46"/>
      <c r="FDI14" s="46"/>
      <c r="FDJ14" s="46"/>
      <c r="FDK14" s="46"/>
      <c r="FDL14" s="46"/>
      <c r="FDM14" s="46"/>
      <c r="FDN14" s="46"/>
      <c r="FDO14" s="46"/>
      <c r="FDP14" s="46"/>
      <c r="FDQ14" s="46"/>
      <c r="FDR14" s="46"/>
      <c r="FDS14" s="46"/>
      <c r="FDT14" s="46"/>
      <c r="FDU14" s="46"/>
      <c r="FDV14" s="46"/>
      <c r="FDW14" s="46"/>
      <c r="FDX14" s="46"/>
      <c r="FDY14" s="46"/>
      <c r="FDZ14" s="46"/>
      <c r="FEA14" s="46"/>
      <c r="FEB14" s="46"/>
      <c r="FEC14" s="46"/>
      <c r="FED14" s="46"/>
      <c r="FEE14" s="46"/>
      <c r="FEF14" s="46"/>
      <c r="FEG14" s="46"/>
      <c r="FEH14" s="46"/>
      <c r="FEI14" s="46"/>
      <c r="FEJ14" s="46"/>
      <c r="FEK14" s="46"/>
      <c r="FEL14" s="46"/>
      <c r="FEM14" s="46"/>
      <c r="FEN14" s="46"/>
      <c r="FEO14" s="46"/>
      <c r="FEP14" s="46"/>
      <c r="FEQ14" s="46"/>
      <c r="FER14" s="46"/>
      <c r="FES14" s="46"/>
      <c r="FET14" s="46"/>
      <c r="FEU14" s="46"/>
      <c r="FEV14" s="46"/>
      <c r="FEW14" s="46"/>
      <c r="FEX14" s="46"/>
      <c r="FEY14" s="46"/>
      <c r="FEZ14" s="46"/>
      <c r="FFA14" s="46"/>
      <c r="FFB14" s="46"/>
      <c r="FFC14" s="46"/>
      <c r="FFD14" s="46"/>
      <c r="FFE14" s="46"/>
      <c r="FFF14" s="46"/>
      <c r="FFG14" s="46"/>
      <c r="FFH14" s="46"/>
      <c r="FFI14" s="46"/>
      <c r="FFJ14" s="46"/>
      <c r="FFK14" s="46"/>
      <c r="FFL14" s="46"/>
      <c r="FFM14" s="46"/>
      <c r="FFN14" s="46"/>
      <c r="FFO14" s="46"/>
      <c r="FFP14" s="46"/>
      <c r="FFQ14" s="46"/>
      <c r="FFR14" s="46"/>
      <c r="FFS14" s="46"/>
      <c r="FFT14" s="46"/>
      <c r="FFU14" s="46"/>
      <c r="FFV14" s="46"/>
      <c r="FFW14" s="46"/>
      <c r="FFX14" s="46"/>
      <c r="FFY14" s="46"/>
      <c r="FFZ14" s="46"/>
      <c r="FGA14" s="46"/>
      <c r="FGB14" s="46"/>
      <c r="FGC14" s="46"/>
      <c r="FGD14" s="46"/>
      <c r="FGE14" s="46"/>
      <c r="FGF14" s="46"/>
      <c r="FGG14" s="46"/>
      <c r="FGH14" s="46"/>
      <c r="FGI14" s="46"/>
      <c r="FGJ14" s="46"/>
      <c r="FGK14" s="46"/>
      <c r="FGL14" s="46"/>
      <c r="FGM14" s="46"/>
      <c r="FGN14" s="46"/>
      <c r="FGO14" s="46"/>
      <c r="FGP14" s="46"/>
      <c r="FGQ14" s="46"/>
      <c r="FGR14" s="46"/>
      <c r="FGS14" s="46"/>
      <c r="FGT14" s="46"/>
      <c r="FGU14" s="46"/>
      <c r="FGV14" s="46"/>
      <c r="FGW14" s="46"/>
      <c r="FGX14" s="46"/>
      <c r="FGY14" s="46"/>
      <c r="FGZ14" s="46"/>
      <c r="FHA14" s="46"/>
      <c r="FHB14" s="46"/>
      <c r="FHC14" s="46"/>
      <c r="FHD14" s="46"/>
      <c r="FHE14" s="46"/>
      <c r="FHF14" s="46"/>
      <c r="FHG14" s="46"/>
      <c r="FHH14" s="46"/>
      <c r="FHI14" s="46"/>
      <c r="FHJ14" s="46"/>
      <c r="FHK14" s="46"/>
      <c r="FHL14" s="46"/>
      <c r="FHM14" s="46"/>
      <c r="FHN14" s="46"/>
      <c r="FHO14" s="46"/>
      <c r="FHP14" s="46"/>
      <c r="FHQ14" s="46"/>
      <c r="FHR14" s="46"/>
      <c r="FHS14" s="46"/>
      <c r="FHT14" s="46"/>
      <c r="FHU14" s="46"/>
      <c r="FHV14" s="46"/>
      <c r="FHW14" s="46"/>
      <c r="FHX14" s="46"/>
      <c r="FHY14" s="46"/>
      <c r="FHZ14" s="46"/>
      <c r="FIA14" s="46"/>
      <c r="FIB14" s="46"/>
      <c r="FIC14" s="46"/>
      <c r="FID14" s="46"/>
      <c r="FIE14" s="46"/>
      <c r="FIF14" s="46"/>
      <c r="FIG14" s="46"/>
      <c r="FIH14" s="46"/>
      <c r="FII14" s="46"/>
      <c r="FIJ14" s="46"/>
      <c r="FIK14" s="46"/>
      <c r="FIL14" s="46"/>
      <c r="FIM14" s="46"/>
      <c r="FIN14" s="46"/>
      <c r="FIO14" s="46"/>
      <c r="FIP14" s="46"/>
      <c r="FIQ14" s="46"/>
      <c r="FIR14" s="46"/>
      <c r="FIS14" s="46"/>
      <c r="FIT14" s="46"/>
      <c r="FIU14" s="46"/>
      <c r="FIV14" s="46"/>
      <c r="FIW14" s="46"/>
      <c r="FIX14" s="46"/>
      <c r="FIY14" s="46"/>
      <c r="FIZ14" s="46"/>
      <c r="FJA14" s="46"/>
      <c r="FJB14" s="46"/>
      <c r="FJC14" s="46"/>
      <c r="FJD14" s="46"/>
      <c r="FJE14" s="46"/>
      <c r="FJF14" s="46"/>
      <c r="FJG14" s="46"/>
      <c r="FJH14" s="46"/>
      <c r="FJI14" s="46"/>
      <c r="FJJ14" s="46"/>
      <c r="FJK14" s="46"/>
      <c r="FJL14" s="46"/>
      <c r="FJM14" s="46"/>
      <c r="FJN14" s="46"/>
      <c r="FJO14" s="46"/>
      <c r="FJP14" s="46"/>
      <c r="FJQ14" s="46"/>
      <c r="FJR14" s="46"/>
      <c r="FJS14" s="46"/>
      <c r="FJT14" s="46"/>
      <c r="FJU14" s="46"/>
      <c r="FJV14" s="46"/>
      <c r="FJW14" s="46"/>
      <c r="FJX14" s="46"/>
      <c r="FJY14" s="46"/>
      <c r="FJZ14" s="46"/>
      <c r="FKA14" s="46"/>
      <c r="FKB14" s="46"/>
      <c r="FKC14" s="46"/>
      <c r="FKD14" s="46"/>
      <c r="FKE14" s="46"/>
      <c r="FKF14" s="46"/>
      <c r="FKG14" s="46"/>
      <c r="FKH14" s="46"/>
      <c r="FKI14" s="46"/>
      <c r="FKJ14" s="46"/>
      <c r="FKK14" s="46"/>
      <c r="FKL14" s="46"/>
      <c r="FKM14" s="46"/>
      <c r="FKN14" s="46"/>
      <c r="FKO14" s="46"/>
      <c r="FKP14" s="46"/>
      <c r="FKQ14" s="46"/>
      <c r="FKR14" s="46"/>
      <c r="FKS14" s="46"/>
      <c r="FKT14" s="46"/>
      <c r="FKU14" s="46"/>
      <c r="FKV14" s="46"/>
      <c r="FKW14" s="46"/>
      <c r="FKX14" s="46"/>
      <c r="FKY14" s="46"/>
      <c r="FKZ14" s="46"/>
      <c r="FLA14" s="46"/>
      <c r="FLB14" s="46"/>
      <c r="FLC14" s="46"/>
      <c r="FLD14" s="46"/>
      <c r="FLE14" s="46"/>
      <c r="FLF14" s="46"/>
      <c r="FLG14" s="46"/>
      <c r="FLH14" s="46"/>
      <c r="FLI14" s="46"/>
      <c r="FLJ14" s="46"/>
      <c r="FLK14" s="46"/>
      <c r="FLL14" s="46"/>
      <c r="FLM14" s="46"/>
      <c r="FLN14" s="46"/>
      <c r="FLO14" s="46"/>
      <c r="FLP14" s="46"/>
      <c r="FLQ14" s="46"/>
      <c r="FLR14" s="46"/>
      <c r="FLS14" s="46"/>
      <c r="FLT14" s="46"/>
      <c r="FLU14" s="46"/>
      <c r="FLV14" s="46"/>
      <c r="FLW14" s="46"/>
      <c r="FLX14" s="46"/>
      <c r="FLY14" s="46"/>
      <c r="FLZ14" s="46"/>
      <c r="FMA14" s="46"/>
      <c r="FMB14" s="46"/>
      <c r="FMC14" s="46"/>
      <c r="FMD14" s="46"/>
      <c r="FME14" s="46"/>
      <c r="FMF14" s="46"/>
      <c r="FMG14" s="46"/>
      <c r="FMH14" s="46"/>
      <c r="FMI14" s="46"/>
      <c r="FMJ14" s="46"/>
      <c r="FMK14" s="46"/>
      <c r="FML14" s="46"/>
      <c r="FMM14" s="46"/>
      <c r="FMN14" s="46"/>
      <c r="FMO14" s="46"/>
      <c r="FMP14" s="46"/>
      <c r="FMQ14" s="46"/>
      <c r="FMR14" s="46"/>
      <c r="FMS14" s="46"/>
      <c r="FMT14" s="46"/>
      <c r="FMU14" s="46"/>
      <c r="FMV14" s="46"/>
      <c r="FMW14" s="46"/>
      <c r="FMX14" s="46"/>
      <c r="FMY14" s="46"/>
      <c r="FMZ14" s="46"/>
      <c r="FNA14" s="46"/>
      <c r="FNB14" s="46"/>
      <c r="FNC14" s="46"/>
      <c r="FND14" s="46"/>
      <c r="FNE14" s="46"/>
      <c r="FNF14" s="46"/>
      <c r="FNG14" s="46"/>
      <c r="FNH14" s="46"/>
      <c r="FNI14" s="46"/>
      <c r="FNJ14" s="46"/>
      <c r="FNK14" s="46"/>
      <c r="FNL14" s="46"/>
      <c r="FNM14" s="46"/>
      <c r="FNN14" s="46"/>
      <c r="FNO14" s="46"/>
      <c r="FNP14" s="46"/>
      <c r="FNQ14" s="46"/>
      <c r="FNR14" s="46"/>
      <c r="FNS14" s="46"/>
      <c r="FNT14" s="46"/>
      <c r="FNU14" s="46"/>
      <c r="FNV14" s="46"/>
      <c r="FNW14" s="46"/>
      <c r="FNX14" s="46"/>
      <c r="FNY14" s="46"/>
      <c r="FNZ14" s="46"/>
      <c r="FOA14" s="46"/>
      <c r="FOB14" s="46"/>
      <c r="FOC14" s="46"/>
      <c r="FOD14" s="46"/>
      <c r="FOE14" s="46"/>
      <c r="FOF14" s="46"/>
      <c r="FOG14" s="46"/>
      <c r="FOH14" s="46"/>
      <c r="FOI14" s="46"/>
      <c r="FOJ14" s="46"/>
      <c r="FOK14" s="46"/>
      <c r="FOL14" s="46"/>
      <c r="FOM14" s="46"/>
      <c r="FON14" s="46"/>
      <c r="FOO14" s="46"/>
      <c r="FOP14" s="46"/>
      <c r="FOQ14" s="46"/>
      <c r="FOR14" s="46"/>
      <c r="FOS14" s="46"/>
      <c r="FOT14" s="46"/>
      <c r="FOU14" s="46"/>
      <c r="FOV14" s="46"/>
      <c r="FOW14" s="46"/>
      <c r="FOX14" s="46"/>
      <c r="FOY14" s="46"/>
      <c r="FOZ14" s="46"/>
      <c r="FPA14" s="46"/>
      <c r="FPB14" s="46"/>
      <c r="FPC14" s="46"/>
      <c r="FPD14" s="46"/>
      <c r="FPE14" s="46"/>
      <c r="FPF14" s="46"/>
      <c r="FPG14" s="46"/>
      <c r="FPH14" s="46"/>
      <c r="FPI14" s="46"/>
      <c r="FPJ14" s="46"/>
      <c r="FPK14" s="46"/>
      <c r="FPL14" s="46"/>
      <c r="FPM14" s="46"/>
      <c r="FPN14" s="46"/>
      <c r="FPO14" s="46"/>
      <c r="FPP14" s="46"/>
      <c r="FPQ14" s="46"/>
      <c r="FPR14" s="46"/>
      <c r="FPS14" s="46"/>
      <c r="FPT14" s="46"/>
      <c r="FPU14" s="46"/>
      <c r="FPV14" s="46"/>
      <c r="FPW14" s="46"/>
      <c r="FPX14" s="46"/>
      <c r="FPY14" s="46"/>
      <c r="FPZ14" s="46"/>
      <c r="FQA14" s="46"/>
      <c r="FQB14" s="46"/>
      <c r="FQC14" s="46"/>
      <c r="FQD14" s="46"/>
      <c r="FQE14" s="46"/>
      <c r="FQF14" s="46"/>
      <c r="FQG14" s="46"/>
      <c r="FQH14" s="46"/>
      <c r="FQI14" s="46"/>
      <c r="FQJ14" s="46"/>
      <c r="FQK14" s="46"/>
      <c r="FQL14" s="46"/>
      <c r="FQM14" s="46"/>
      <c r="FQN14" s="46"/>
      <c r="FQO14" s="46"/>
      <c r="FQP14" s="46"/>
      <c r="FQQ14" s="46"/>
      <c r="FQR14" s="46"/>
      <c r="FQS14" s="46"/>
      <c r="FQT14" s="46"/>
      <c r="FQU14" s="46"/>
      <c r="FQV14" s="46"/>
      <c r="FQW14" s="46"/>
      <c r="FQX14" s="46"/>
      <c r="FQY14" s="46"/>
      <c r="FQZ14" s="46"/>
      <c r="FRA14" s="46"/>
      <c r="FRB14" s="46"/>
      <c r="FRC14" s="46"/>
      <c r="FRD14" s="46"/>
      <c r="FRE14" s="46"/>
      <c r="FRF14" s="46"/>
      <c r="FRG14" s="46"/>
      <c r="FRH14" s="46"/>
      <c r="FRI14" s="46"/>
      <c r="FRJ14" s="46"/>
      <c r="FRK14" s="46"/>
      <c r="FRL14" s="46"/>
      <c r="FRM14" s="46"/>
      <c r="FRN14" s="46"/>
      <c r="FRO14" s="46"/>
      <c r="FRP14" s="46"/>
      <c r="FRQ14" s="46"/>
      <c r="FRR14" s="46"/>
      <c r="FRS14" s="46"/>
      <c r="FRT14" s="46"/>
      <c r="FRU14" s="46"/>
      <c r="FRV14" s="46"/>
      <c r="FRW14" s="46"/>
      <c r="FRX14" s="46"/>
      <c r="FRY14" s="46"/>
      <c r="FRZ14" s="46"/>
      <c r="FSA14" s="46"/>
      <c r="FSB14" s="46"/>
      <c r="FSC14" s="46"/>
      <c r="FSD14" s="46"/>
      <c r="FSE14" s="46"/>
      <c r="FSF14" s="46"/>
      <c r="FSG14" s="46"/>
      <c r="FSH14" s="46"/>
      <c r="FSI14" s="46"/>
      <c r="FSJ14" s="46"/>
      <c r="FSK14" s="46"/>
      <c r="FSL14" s="46"/>
      <c r="FSM14" s="46"/>
      <c r="FSN14" s="46"/>
      <c r="FSO14" s="46"/>
      <c r="FSP14" s="46"/>
      <c r="FSQ14" s="46"/>
      <c r="FSR14" s="46"/>
      <c r="FSS14" s="46"/>
      <c r="FST14" s="46"/>
      <c r="FSU14" s="46"/>
      <c r="FSV14" s="46"/>
      <c r="FSW14" s="46"/>
      <c r="FSX14" s="46"/>
      <c r="FSY14" s="46"/>
      <c r="FSZ14" s="46"/>
      <c r="FTA14" s="46"/>
      <c r="FTB14" s="46"/>
      <c r="FTC14" s="46"/>
      <c r="FTD14" s="46"/>
      <c r="FTE14" s="46"/>
      <c r="FTF14" s="46"/>
      <c r="FTG14" s="46"/>
      <c r="FTH14" s="46"/>
      <c r="FTI14" s="46"/>
      <c r="FTJ14" s="46"/>
      <c r="FTK14" s="46"/>
      <c r="FTL14" s="46"/>
      <c r="FTM14" s="46"/>
      <c r="FTN14" s="46"/>
      <c r="FTO14" s="46"/>
      <c r="FTP14" s="46"/>
      <c r="FTQ14" s="46"/>
      <c r="FTR14" s="46"/>
      <c r="FTS14" s="46"/>
      <c r="FTT14" s="46"/>
      <c r="FTU14" s="46"/>
      <c r="FTV14" s="46"/>
      <c r="FTW14" s="46"/>
      <c r="FTX14" s="46"/>
      <c r="FTY14" s="46"/>
      <c r="FTZ14" s="46"/>
      <c r="FUA14" s="46"/>
      <c r="FUB14" s="46"/>
      <c r="FUC14" s="46"/>
      <c r="FUD14" s="46"/>
      <c r="FUE14" s="46"/>
      <c r="FUF14" s="46"/>
      <c r="FUG14" s="46"/>
      <c r="FUH14" s="46"/>
      <c r="FUI14" s="46"/>
      <c r="FUJ14" s="46"/>
      <c r="FUK14" s="46"/>
      <c r="FUL14" s="46"/>
      <c r="FUM14" s="46"/>
      <c r="FUN14" s="46"/>
      <c r="FUO14" s="46"/>
      <c r="FUP14" s="46"/>
      <c r="FUQ14" s="46"/>
      <c r="FUR14" s="46"/>
      <c r="FUS14" s="46"/>
      <c r="FUT14" s="46"/>
      <c r="FUU14" s="46"/>
      <c r="FUV14" s="46"/>
      <c r="FUW14" s="46"/>
      <c r="FUX14" s="46"/>
      <c r="FUY14" s="46"/>
      <c r="FUZ14" s="46"/>
      <c r="FVA14" s="46"/>
      <c r="FVB14" s="46"/>
      <c r="FVC14" s="46"/>
      <c r="FVD14" s="46"/>
      <c r="FVE14" s="46"/>
      <c r="FVF14" s="46"/>
      <c r="FVG14" s="46"/>
      <c r="FVH14" s="46"/>
      <c r="FVI14" s="46"/>
      <c r="FVJ14" s="46"/>
      <c r="FVK14" s="46"/>
      <c r="FVL14" s="46"/>
      <c r="FVM14" s="46"/>
      <c r="FVN14" s="46"/>
      <c r="FVO14" s="46"/>
      <c r="FVP14" s="46"/>
      <c r="FVQ14" s="46"/>
      <c r="FVR14" s="46"/>
      <c r="FVS14" s="46"/>
      <c r="FVT14" s="46"/>
      <c r="FVU14" s="46"/>
      <c r="FVV14" s="46"/>
      <c r="FVW14" s="46"/>
      <c r="FVX14" s="46"/>
      <c r="FVY14" s="46"/>
      <c r="FVZ14" s="46"/>
      <c r="FWA14" s="46"/>
      <c r="FWB14" s="46"/>
      <c r="FWC14" s="46"/>
      <c r="FWD14" s="46"/>
      <c r="FWE14" s="46"/>
      <c r="FWF14" s="46"/>
      <c r="FWG14" s="46"/>
      <c r="FWH14" s="46"/>
      <c r="FWI14" s="46"/>
      <c r="FWJ14" s="46"/>
      <c r="FWK14" s="46"/>
      <c r="FWL14" s="46"/>
      <c r="FWM14" s="46"/>
      <c r="FWN14" s="46"/>
      <c r="FWO14" s="46"/>
      <c r="FWP14" s="46"/>
      <c r="FWQ14" s="46"/>
      <c r="FWR14" s="46"/>
      <c r="FWS14" s="46"/>
      <c r="FWT14" s="46"/>
      <c r="FWU14" s="46"/>
      <c r="FWV14" s="46"/>
      <c r="FWW14" s="46"/>
      <c r="FWX14" s="46"/>
      <c r="FWY14" s="46"/>
      <c r="FWZ14" s="46"/>
      <c r="FXA14" s="46"/>
      <c r="FXB14" s="46"/>
      <c r="FXC14" s="46"/>
      <c r="FXD14" s="46"/>
      <c r="FXE14" s="46"/>
      <c r="FXF14" s="46"/>
      <c r="FXG14" s="46"/>
      <c r="FXH14" s="46"/>
      <c r="FXI14" s="46"/>
      <c r="FXJ14" s="46"/>
      <c r="FXK14" s="46"/>
      <c r="FXL14" s="46"/>
      <c r="FXM14" s="46"/>
      <c r="FXN14" s="46"/>
      <c r="FXO14" s="46"/>
      <c r="FXP14" s="46"/>
      <c r="FXQ14" s="46"/>
      <c r="FXR14" s="46"/>
      <c r="FXS14" s="46"/>
      <c r="FXT14" s="46"/>
      <c r="FXU14" s="46"/>
      <c r="FXV14" s="46"/>
      <c r="FXW14" s="46"/>
      <c r="FXX14" s="46"/>
      <c r="FXY14" s="46"/>
      <c r="FXZ14" s="46"/>
      <c r="FYA14" s="46"/>
      <c r="FYB14" s="46"/>
      <c r="FYC14" s="46"/>
      <c r="FYD14" s="46"/>
      <c r="FYE14" s="46"/>
      <c r="FYF14" s="46"/>
      <c r="FYG14" s="46"/>
      <c r="FYH14" s="46"/>
      <c r="FYI14" s="46"/>
      <c r="FYJ14" s="46"/>
      <c r="FYK14" s="46"/>
      <c r="FYL14" s="46"/>
      <c r="FYM14" s="46"/>
      <c r="FYN14" s="46"/>
      <c r="FYO14" s="46"/>
      <c r="FYP14" s="46"/>
      <c r="FYQ14" s="46"/>
      <c r="FYR14" s="46"/>
      <c r="FYS14" s="46"/>
      <c r="FYT14" s="46"/>
      <c r="FYU14" s="46"/>
      <c r="FYV14" s="46"/>
      <c r="FYW14" s="46"/>
      <c r="FYX14" s="46"/>
      <c r="FYY14" s="46"/>
      <c r="FYZ14" s="46"/>
      <c r="FZA14" s="46"/>
      <c r="FZB14" s="46"/>
      <c r="FZC14" s="46"/>
      <c r="FZD14" s="46"/>
      <c r="FZE14" s="46"/>
      <c r="FZF14" s="46"/>
      <c r="FZG14" s="46"/>
      <c r="FZH14" s="46"/>
      <c r="FZI14" s="46"/>
      <c r="FZJ14" s="46"/>
      <c r="FZK14" s="46"/>
      <c r="FZL14" s="46"/>
      <c r="FZM14" s="46"/>
      <c r="FZN14" s="46"/>
      <c r="FZO14" s="46"/>
      <c r="FZP14" s="46"/>
      <c r="FZQ14" s="46"/>
      <c r="FZR14" s="46"/>
      <c r="FZS14" s="46"/>
      <c r="FZT14" s="46"/>
      <c r="FZU14" s="46"/>
      <c r="FZV14" s="46"/>
      <c r="FZW14" s="46"/>
      <c r="FZX14" s="46"/>
      <c r="FZY14" s="46"/>
      <c r="FZZ14" s="46"/>
      <c r="GAA14" s="46"/>
      <c r="GAB14" s="46"/>
      <c r="GAC14" s="46"/>
      <c r="GAD14" s="46"/>
      <c r="GAE14" s="46"/>
      <c r="GAF14" s="46"/>
      <c r="GAG14" s="46"/>
      <c r="GAH14" s="46"/>
      <c r="GAI14" s="46"/>
      <c r="GAJ14" s="46"/>
      <c r="GAK14" s="46"/>
      <c r="GAL14" s="46"/>
      <c r="GAM14" s="46"/>
      <c r="GAN14" s="46"/>
      <c r="GAO14" s="46"/>
      <c r="GAP14" s="46"/>
      <c r="GAQ14" s="46"/>
      <c r="GAR14" s="46"/>
      <c r="GAS14" s="46"/>
      <c r="GAT14" s="46"/>
      <c r="GAU14" s="46"/>
      <c r="GAV14" s="46"/>
      <c r="GAW14" s="46"/>
      <c r="GAX14" s="46"/>
      <c r="GAY14" s="46"/>
      <c r="GAZ14" s="46"/>
      <c r="GBA14" s="46"/>
      <c r="GBB14" s="46"/>
      <c r="GBC14" s="46"/>
      <c r="GBD14" s="46"/>
      <c r="GBE14" s="46"/>
      <c r="GBF14" s="46"/>
      <c r="GBG14" s="46"/>
      <c r="GBH14" s="46"/>
      <c r="GBI14" s="46"/>
      <c r="GBJ14" s="46"/>
      <c r="GBK14" s="46"/>
      <c r="GBL14" s="46"/>
      <c r="GBM14" s="46"/>
      <c r="GBN14" s="46"/>
      <c r="GBO14" s="46"/>
      <c r="GBP14" s="46"/>
      <c r="GBQ14" s="46"/>
      <c r="GBR14" s="46"/>
      <c r="GBS14" s="46"/>
      <c r="GBT14" s="46"/>
      <c r="GBU14" s="46"/>
      <c r="GBV14" s="46"/>
      <c r="GBW14" s="46"/>
      <c r="GBX14" s="46"/>
      <c r="GBY14" s="46"/>
      <c r="GBZ14" s="46"/>
      <c r="GCA14" s="46"/>
      <c r="GCB14" s="46"/>
      <c r="GCC14" s="46"/>
      <c r="GCD14" s="46"/>
      <c r="GCE14" s="46"/>
      <c r="GCF14" s="46"/>
      <c r="GCG14" s="46"/>
      <c r="GCH14" s="46"/>
      <c r="GCI14" s="46"/>
      <c r="GCJ14" s="46"/>
      <c r="GCK14" s="46"/>
      <c r="GCL14" s="46"/>
      <c r="GCM14" s="46"/>
      <c r="GCN14" s="46"/>
      <c r="GCO14" s="46"/>
      <c r="GCP14" s="46"/>
      <c r="GCQ14" s="46"/>
      <c r="GCR14" s="46"/>
      <c r="GCS14" s="46"/>
      <c r="GCT14" s="46"/>
      <c r="GCU14" s="46"/>
      <c r="GCV14" s="46"/>
      <c r="GCW14" s="46"/>
      <c r="GCX14" s="46"/>
      <c r="GCY14" s="46"/>
      <c r="GCZ14" s="46"/>
      <c r="GDA14" s="46"/>
      <c r="GDB14" s="46"/>
      <c r="GDC14" s="46"/>
      <c r="GDD14" s="46"/>
      <c r="GDE14" s="46"/>
      <c r="GDF14" s="46"/>
      <c r="GDG14" s="46"/>
      <c r="GDH14" s="46"/>
      <c r="GDI14" s="46"/>
      <c r="GDJ14" s="46"/>
      <c r="GDK14" s="46"/>
      <c r="GDL14" s="46"/>
      <c r="GDM14" s="46"/>
      <c r="GDN14" s="46"/>
      <c r="GDO14" s="46"/>
      <c r="GDP14" s="46"/>
      <c r="GDQ14" s="46"/>
      <c r="GDR14" s="46"/>
      <c r="GDS14" s="46"/>
      <c r="GDT14" s="46"/>
      <c r="GDU14" s="46"/>
      <c r="GDV14" s="46"/>
      <c r="GDW14" s="46"/>
      <c r="GDX14" s="46"/>
      <c r="GDY14" s="46"/>
      <c r="GDZ14" s="46"/>
      <c r="GEA14" s="46"/>
      <c r="GEB14" s="46"/>
      <c r="GEC14" s="46"/>
      <c r="GED14" s="46"/>
      <c r="GEE14" s="46"/>
      <c r="GEF14" s="46"/>
      <c r="GEG14" s="46"/>
      <c r="GEH14" s="46"/>
      <c r="GEI14" s="46"/>
      <c r="GEJ14" s="46"/>
      <c r="GEK14" s="46"/>
      <c r="GEL14" s="46"/>
      <c r="GEM14" s="46"/>
      <c r="GEN14" s="46"/>
      <c r="GEO14" s="46"/>
      <c r="GEP14" s="46"/>
      <c r="GEQ14" s="46"/>
      <c r="GER14" s="46"/>
      <c r="GES14" s="46"/>
      <c r="GET14" s="46"/>
      <c r="GEU14" s="46"/>
      <c r="GEV14" s="46"/>
      <c r="GEW14" s="46"/>
      <c r="GEX14" s="46"/>
      <c r="GEY14" s="46"/>
      <c r="GEZ14" s="46"/>
      <c r="GFA14" s="46"/>
      <c r="GFB14" s="46"/>
      <c r="GFC14" s="46"/>
      <c r="GFD14" s="46"/>
      <c r="GFE14" s="46"/>
      <c r="GFF14" s="46"/>
      <c r="GFG14" s="46"/>
      <c r="GFH14" s="46"/>
      <c r="GFI14" s="46"/>
      <c r="GFJ14" s="46"/>
      <c r="GFK14" s="46"/>
      <c r="GFL14" s="46"/>
      <c r="GFM14" s="46"/>
      <c r="GFN14" s="46"/>
      <c r="GFO14" s="46"/>
      <c r="GFP14" s="46"/>
      <c r="GFQ14" s="46"/>
      <c r="GFR14" s="46"/>
      <c r="GFS14" s="46"/>
      <c r="GFT14" s="46"/>
      <c r="GFU14" s="46"/>
      <c r="GFV14" s="46"/>
      <c r="GFW14" s="46"/>
      <c r="GFX14" s="46"/>
      <c r="GFY14" s="46"/>
      <c r="GFZ14" s="46"/>
      <c r="GGA14" s="46"/>
      <c r="GGB14" s="46"/>
      <c r="GGC14" s="46"/>
      <c r="GGD14" s="46"/>
      <c r="GGE14" s="46"/>
      <c r="GGF14" s="46"/>
      <c r="GGG14" s="46"/>
      <c r="GGH14" s="46"/>
      <c r="GGI14" s="46"/>
      <c r="GGJ14" s="46"/>
      <c r="GGK14" s="46"/>
      <c r="GGL14" s="46"/>
      <c r="GGM14" s="46"/>
      <c r="GGN14" s="46"/>
      <c r="GGO14" s="46"/>
      <c r="GGP14" s="46"/>
      <c r="GGQ14" s="46"/>
      <c r="GGR14" s="46"/>
      <c r="GGS14" s="46"/>
      <c r="GGT14" s="46"/>
      <c r="GGU14" s="46"/>
      <c r="GGV14" s="46"/>
      <c r="GGW14" s="46"/>
      <c r="GGX14" s="46"/>
      <c r="GGY14" s="46"/>
      <c r="GGZ14" s="46"/>
      <c r="GHA14" s="46"/>
      <c r="GHB14" s="46"/>
      <c r="GHC14" s="46"/>
      <c r="GHD14" s="46"/>
      <c r="GHE14" s="46"/>
      <c r="GHF14" s="46"/>
      <c r="GHG14" s="46"/>
      <c r="GHH14" s="46"/>
      <c r="GHI14" s="46"/>
      <c r="GHJ14" s="46"/>
      <c r="GHK14" s="46"/>
      <c r="GHL14" s="46"/>
      <c r="GHM14" s="46"/>
      <c r="GHN14" s="46"/>
      <c r="GHO14" s="46"/>
      <c r="GHP14" s="46"/>
      <c r="GHQ14" s="46"/>
      <c r="GHR14" s="46"/>
      <c r="GHS14" s="46"/>
      <c r="GHT14" s="46"/>
      <c r="GHU14" s="46"/>
      <c r="GHV14" s="46"/>
      <c r="GHW14" s="46"/>
      <c r="GHX14" s="46"/>
      <c r="GHY14" s="46"/>
      <c r="GHZ14" s="46"/>
      <c r="GIA14" s="46"/>
      <c r="GIB14" s="46"/>
      <c r="GIC14" s="46"/>
      <c r="GID14" s="46"/>
      <c r="GIE14" s="46"/>
      <c r="GIF14" s="46"/>
      <c r="GIG14" s="46"/>
      <c r="GIH14" s="46"/>
      <c r="GII14" s="46"/>
      <c r="GIJ14" s="46"/>
      <c r="GIK14" s="46"/>
      <c r="GIL14" s="46"/>
      <c r="GIM14" s="46"/>
      <c r="GIN14" s="46"/>
      <c r="GIO14" s="46"/>
      <c r="GIP14" s="46"/>
      <c r="GIQ14" s="46"/>
      <c r="GIR14" s="46"/>
      <c r="GIS14" s="46"/>
      <c r="GIT14" s="46"/>
      <c r="GIU14" s="46"/>
      <c r="GIV14" s="46"/>
      <c r="GIW14" s="46"/>
      <c r="GIX14" s="46"/>
      <c r="GIY14" s="46"/>
      <c r="GIZ14" s="46"/>
      <c r="GJA14" s="46"/>
      <c r="GJB14" s="46"/>
      <c r="GJC14" s="46"/>
      <c r="GJD14" s="46"/>
      <c r="GJE14" s="46"/>
      <c r="GJF14" s="46"/>
      <c r="GJG14" s="46"/>
      <c r="GJH14" s="46"/>
      <c r="GJI14" s="46"/>
      <c r="GJJ14" s="46"/>
      <c r="GJK14" s="46"/>
      <c r="GJL14" s="46"/>
      <c r="GJM14" s="46"/>
      <c r="GJN14" s="46"/>
      <c r="GJO14" s="46"/>
      <c r="GJP14" s="46"/>
      <c r="GJQ14" s="46"/>
      <c r="GJR14" s="46"/>
      <c r="GJS14" s="46"/>
      <c r="GJT14" s="46"/>
      <c r="GJU14" s="46"/>
      <c r="GJV14" s="46"/>
      <c r="GJW14" s="46"/>
      <c r="GJX14" s="46"/>
      <c r="GJY14" s="46"/>
      <c r="GJZ14" s="46"/>
      <c r="GKA14" s="46"/>
      <c r="GKB14" s="46"/>
      <c r="GKC14" s="46"/>
      <c r="GKD14" s="46"/>
      <c r="GKE14" s="46"/>
      <c r="GKF14" s="46"/>
      <c r="GKG14" s="46"/>
      <c r="GKH14" s="46"/>
      <c r="GKI14" s="46"/>
      <c r="GKJ14" s="46"/>
      <c r="GKK14" s="46"/>
      <c r="GKL14" s="46"/>
      <c r="GKM14" s="46"/>
      <c r="GKN14" s="46"/>
      <c r="GKO14" s="46"/>
      <c r="GKP14" s="46"/>
      <c r="GKQ14" s="46"/>
      <c r="GKR14" s="46"/>
      <c r="GKS14" s="46"/>
      <c r="GKT14" s="46"/>
      <c r="GKU14" s="46"/>
      <c r="GKV14" s="46"/>
      <c r="GKW14" s="46"/>
      <c r="GKX14" s="46"/>
      <c r="GKY14" s="46"/>
      <c r="GKZ14" s="46"/>
      <c r="GLA14" s="46"/>
      <c r="GLB14" s="46"/>
      <c r="GLC14" s="46"/>
      <c r="GLD14" s="46"/>
      <c r="GLE14" s="46"/>
      <c r="GLF14" s="46"/>
      <c r="GLG14" s="46"/>
      <c r="GLH14" s="46"/>
      <c r="GLI14" s="46"/>
      <c r="GLJ14" s="46"/>
      <c r="GLK14" s="46"/>
      <c r="GLL14" s="46"/>
      <c r="GLM14" s="46"/>
      <c r="GLN14" s="46"/>
      <c r="GLO14" s="46"/>
      <c r="GLP14" s="46"/>
      <c r="GLQ14" s="46"/>
      <c r="GLR14" s="46"/>
      <c r="GLS14" s="46"/>
      <c r="GLT14" s="46"/>
      <c r="GLU14" s="46"/>
      <c r="GLV14" s="46"/>
      <c r="GLW14" s="46"/>
      <c r="GLX14" s="46"/>
      <c r="GLY14" s="46"/>
      <c r="GLZ14" s="46"/>
      <c r="GMA14" s="46"/>
      <c r="GMB14" s="46"/>
      <c r="GMC14" s="46"/>
      <c r="GMD14" s="46"/>
      <c r="GME14" s="46"/>
      <c r="GMF14" s="46"/>
      <c r="GMG14" s="46"/>
      <c r="GMH14" s="46"/>
      <c r="GMI14" s="46"/>
      <c r="GMJ14" s="46"/>
      <c r="GMK14" s="46"/>
      <c r="GML14" s="46"/>
      <c r="GMM14" s="46"/>
      <c r="GMN14" s="46"/>
      <c r="GMO14" s="46"/>
      <c r="GMP14" s="46"/>
      <c r="GMQ14" s="46"/>
      <c r="GMR14" s="46"/>
      <c r="GMS14" s="46"/>
      <c r="GMT14" s="46"/>
      <c r="GMU14" s="46"/>
      <c r="GMV14" s="46"/>
      <c r="GMW14" s="46"/>
      <c r="GMX14" s="46"/>
      <c r="GMY14" s="46"/>
      <c r="GMZ14" s="46"/>
      <c r="GNA14" s="46"/>
      <c r="GNB14" s="46"/>
      <c r="GNC14" s="46"/>
      <c r="GND14" s="46"/>
      <c r="GNE14" s="46"/>
      <c r="GNF14" s="46"/>
      <c r="GNG14" s="46"/>
      <c r="GNH14" s="46"/>
      <c r="GNI14" s="46"/>
      <c r="GNJ14" s="46"/>
      <c r="GNK14" s="46"/>
      <c r="GNL14" s="46"/>
      <c r="GNM14" s="46"/>
      <c r="GNN14" s="46"/>
      <c r="GNO14" s="46"/>
      <c r="GNP14" s="46"/>
      <c r="GNQ14" s="46"/>
      <c r="GNR14" s="46"/>
      <c r="GNS14" s="46"/>
      <c r="GNT14" s="46"/>
      <c r="GNU14" s="46"/>
      <c r="GNV14" s="46"/>
      <c r="GNW14" s="46"/>
      <c r="GNX14" s="46"/>
      <c r="GNY14" s="46"/>
      <c r="GNZ14" s="46"/>
      <c r="GOA14" s="46"/>
      <c r="GOB14" s="46"/>
      <c r="GOC14" s="46"/>
      <c r="GOD14" s="46"/>
      <c r="GOE14" s="46"/>
      <c r="GOF14" s="46"/>
      <c r="GOG14" s="46"/>
      <c r="GOH14" s="46"/>
      <c r="GOI14" s="46"/>
      <c r="GOJ14" s="46"/>
      <c r="GOK14" s="46"/>
      <c r="GOL14" s="46"/>
      <c r="GOM14" s="46"/>
      <c r="GON14" s="46"/>
      <c r="GOO14" s="46"/>
      <c r="GOP14" s="46"/>
      <c r="GOQ14" s="46"/>
      <c r="GOR14" s="46"/>
      <c r="GOS14" s="46"/>
      <c r="GOT14" s="46"/>
      <c r="GOU14" s="46"/>
      <c r="GOV14" s="46"/>
      <c r="GOW14" s="46"/>
      <c r="GOX14" s="46"/>
      <c r="GOY14" s="46"/>
      <c r="GOZ14" s="46"/>
      <c r="GPA14" s="46"/>
      <c r="GPB14" s="46"/>
      <c r="GPC14" s="46"/>
      <c r="GPD14" s="46"/>
      <c r="GPE14" s="46"/>
      <c r="GPF14" s="46"/>
      <c r="GPG14" s="46"/>
      <c r="GPH14" s="46"/>
      <c r="GPI14" s="46"/>
      <c r="GPJ14" s="46"/>
      <c r="GPK14" s="46"/>
      <c r="GPL14" s="46"/>
      <c r="GPM14" s="46"/>
      <c r="GPN14" s="46"/>
      <c r="GPO14" s="46"/>
      <c r="GPP14" s="46"/>
      <c r="GPQ14" s="46"/>
      <c r="GPR14" s="46"/>
      <c r="GPS14" s="46"/>
      <c r="GPT14" s="46"/>
      <c r="GPU14" s="46"/>
      <c r="GPV14" s="46"/>
      <c r="GPW14" s="46"/>
      <c r="GPX14" s="46"/>
      <c r="GPY14" s="46"/>
      <c r="GPZ14" s="46"/>
      <c r="GQA14" s="46"/>
      <c r="GQB14" s="46"/>
      <c r="GQC14" s="46"/>
      <c r="GQD14" s="46"/>
      <c r="GQE14" s="46"/>
      <c r="GQF14" s="46"/>
      <c r="GQG14" s="46"/>
      <c r="GQH14" s="46"/>
      <c r="GQI14" s="46"/>
      <c r="GQJ14" s="46"/>
      <c r="GQK14" s="46"/>
      <c r="GQL14" s="46"/>
      <c r="GQM14" s="46"/>
      <c r="GQN14" s="46"/>
      <c r="GQO14" s="46"/>
      <c r="GQP14" s="46"/>
      <c r="GQQ14" s="46"/>
      <c r="GQR14" s="46"/>
      <c r="GQS14" s="46"/>
      <c r="GQT14" s="46"/>
      <c r="GQU14" s="46"/>
      <c r="GQV14" s="46"/>
      <c r="GQW14" s="46"/>
      <c r="GQX14" s="46"/>
      <c r="GQY14" s="46"/>
      <c r="GQZ14" s="46"/>
      <c r="GRA14" s="46"/>
      <c r="GRB14" s="46"/>
      <c r="GRC14" s="46"/>
      <c r="GRD14" s="46"/>
      <c r="GRE14" s="46"/>
      <c r="GRF14" s="46"/>
      <c r="GRG14" s="46"/>
      <c r="GRH14" s="46"/>
      <c r="GRI14" s="46"/>
      <c r="GRJ14" s="46"/>
      <c r="GRK14" s="46"/>
      <c r="GRL14" s="46"/>
      <c r="GRM14" s="46"/>
      <c r="GRN14" s="46"/>
      <c r="GRO14" s="46"/>
      <c r="GRP14" s="46"/>
      <c r="GRQ14" s="46"/>
      <c r="GRR14" s="46"/>
      <c r="GRS14" s="46"/>
      <c r="GRT14" s="46"/>
      <c r="GRU14" s="46"/>
      <c r="GRV14" s="46"/>
      <c r="GRW14" s="46"/>
      <c r="GRX14" s="46"/>
      <c r="GRY14" s="46"/>
      <c r="GRZ14" s="46"/>
      <c r="GSA14" s="46"/>
      <c r="GSB14" s="46"/>
      <c r="GSC14" s="46"/>
      <c r="GSD14" s="46"/>
      <c r="GSE14" s="46"/>
      <c r="GSF14" s="46"/>
      <c r="GSG14" s="46"/>
      <c r="GSH14" s="46"/>
      <c r="GSI14" s="46"/>
      <c r="GSJ14" s="46"/>
      <c r="GSK14" s="46"/>
      <c r="GSL14" s="46"/>
      <c r="GSM14" s="46"/>
      <c r="GSN14" s="46"/>
      <c r="GSO14" s="46"/>
      <c r="GSP14" s="46"/>
      <c r="GSQ14" s="46"/>
      <c r="GSR14" s="46"/>
      <c r="GSS14" s="46"/>
      <c r="GST14" s="46"/>
      <c r="GSU14" s="46"/>
      <c r="GSV14" s="46"/>
      <c r="GSW14" s="46"/>
      <c r="GSX14" s="46"/>
      <c r="GSY14" s="46"/>
      <c r="GSZ14" s="46"/>
      <c r="GTA14" s="46"/>
      <c r="GTB14" s="46"/>
      <c r="GTC14" s="46"/>
      <c r="GTD14" s="46"/>
      <c r="GTE14" s="46"/>
      <c r="GTF14" s="46"/>
      <c r="GTG14" s="46"/>
      <c r="GTH14" s="46"/>
      <c r="GTI14" s="46"/>
      <c r="GTJ14" s="46"/>
      <c r="GTK14" s="46"/>
      <c r="GTL14" s="46"/>
      <c r="GTM14" s="46"/>
      <c r="GTN14" s="46"/>
      <c r="GTO14" s="46"/>
      <c r="GTP14" s="46"/>
      <c r="GTQ14" s="46"/>
      <c r="GTR14" s="46"/>
      <c r="GTS14" s="46"/>
      <c r="GTT14" s="46"/>
      <c r="GTU14" s="46"/>
      <c r="GTV14" s="46"/>
      <c r="GTW14" s="46"/>
      <c r="GTX14" s="46"/>
      <c r="GTY14" s="46"/>
      <c r="GTZ14" s="46"/>
      <c r="GUA14" s="46"/>
      <c r="GUB14" s="46"/>
      <c r="GUC14" s="46"/>
      <c r="GUD14" s="46"/>
      <c r="GUE14" s="46"/>
      <c r="GUF14" s="46"/>
      <c r="GUG14" s="46"/>
      <c r="GUH14" s="46"/>
      <c r="GUI14" s="46"/>
      <c r="GUJ14" s="46"/>
      <c r="GUK14" s="46"/>
      <c r="GUL14" s="46"/>
      <c r="GUM14" s="46"/>
      <c r="GUN14" s="46"/>
      <c r="GUO14" s="46"/>
      <c r="GUP14" s="46"/>
      <c r="GUQ14" s="46"/>
      <c r="GUR14" s="46"/>
      <c r="GUS14" s="46"/>
      <c r="GUT14" s="46"/>
      <c r="GUU14" s="46"/>
      <c r="GUV14" s="46"/>
      <c r="GUW14" s="46"/>
      <c r="GUX14" s="46"/>
      <c r="GUY14" s="46"/>
      <c r="GUZ14" s="46"/>
      <c r="GVA14" s="46"/>
      <c r="GVB14" s="46"/>
      <c r="GVC14" s="46"/>
      <c r="GVD14" s="46"/>
      <c r="GVE14" s="46"/>
      <c r="GVF14" s="46"/>
      <c r="GVG14" s="46"/>
      <c r="GVH14" s="46"/>
      <c r="GVI14" s="46"/>
      <c r="GVJ14" s="46"/>
      <c r="GVK14" s="46"/>
      <c r="GVL14" s="46"/>
      <c r="GVM14" s="46"/>
      <c r="GVN14" s="46"/>
      <c r="GVO14" s="46"/>
      <c r="GVP14" s="46"/>
      <c r="GVQ14" s="46"/>
      <c r="GVR14" s="46"/>
      <c r="GVS14" s="46"/>
      <c r="GVT14" s="46"/>
      <c r="GVU14" s="46"/>
      <c r="GVV14" s="46"/>
      <c r="GVW14" s="46"/>
      <c r="GVX14" s="46"/>
      <c r="GVY14" s="46"/>
      <c r="GVZ14" s="46"/>
      <c r="GWA14" s="46"/>
      <c r="GWB14" s="46"/>
      <c r="GWC14" s="46"/>
      <c r="GWD14" s="46"/>
      <c r="GWE14" s="46"/>
      <c r="GWF14" s="46"/>
      <c r="GWG14" s="46"/>
      <c r="GWH14" s="46"/>
      <c r="GWI14" s="46"/>
      <c r="GWJ14" s="46"/>
      <c r="GWK14" s="46"/>
      <c r="GWL14" s="46"/>
      <c r="GWM14" s="46"/>
      <c r="GWN14" s="46"/>
      <c r="GWO14" s="46"/>
      <c r="GWP14" s="46"/>
      <c r="GWQ14" s="46"/>
      <c r="GWR14" s="46"/>
      <c r="GWS14" s="46"/>
      <c r="GWT14" s="46"/>
      <c r="GWU14" s="46"/>
      <c r="GWV14" s="46"/>
      <c r="GWW14" s="46"/>
      <c r="GWX14" s="46"/>
      <c r="GWY14" s="46"/>
      <c r="GWZ14" s="46"/>
      <c r="GXA14" s="46"/>
      <c r="GXB14" s="46"/>
      <c r="GXC14" s="46"/>
      <c r="GXD14" s="46"/>
      <c r="GXE14" s="46"/>
      <c r="GXF14" s="46"/>
      <c r="GXG14" s="46"/>
      <c r="GXH14" s="46"/>
      <c r="GXI14" s="46"/>
      <c r="GXJ14" s="46"/>
      <c r="GXK14" s="46"/>
      <c r="GXL14" s="46"/>
      <c r="GXM14" s="46"/>
      <c r="GXN14" s="46"/>
      <c r="GXO14" s="46"/>
      <c r="GXP14" s="46"/>
      <c r="GXQ14" s="46"/>
      <c r="GXR14" s="46"/>
      <c r="GXS14" s="46"/>
      <c r="GXT14" s="46"/>
      <c r="GXU14" s="46"/>
      <c r="GXV14" s="46"/>
      <c r="GXW14" s="46"/>
      <c r="GXX14" s="46"/>
      <c r="GXY14" s="46"/>
      <c r="GXZ14" s="46"/>
      <c r="GYA14" s="46"/>
      <c r="GYB14" s="46"/>
      <c r="GYC14" s="46"/>
      <c r="GYD14" s="46"/>
      <c r="GYE14" s="46"/>
      <c r="GYF14" s="46"/>
      <c r="GYG14" s="46"/>
      <c r="GYH14" s="46"/>
      <c r="GYI14" s="46"/>
      <c r="GYJ14" s="46"/>
      <c r="GYK14" s="46"/>
      <c r="GYL14" s="46"/>
      <c r="GYM14" s="46"/>
      <c r="GYN14" s="46"/>
      <c r="GYO14" s="46"/>
      <c r="GYP14" s="46"/>
      <c r="GYQ14" s="46"/>
      <c r="GYR14" s="46"/>
      <c r="GYS14" s="46"/>
      <c r="GYT14" s="46"/>
      <c r="GYU14" s="46"/>
      <c r="GYV14" s="46"/>
      <c r="GYW14" s="46"/>
      <c r="GYX14" s="46"/>
      <c r="GYY14" s="46"/>
      <c r="GYZ14" s="46"/>
      <c r="GZA14" s="46"/>
      <c r="GZB14" s="46"/>
      <c r="GZC14" s="46"/>
      <c r="GZD14" s="46"/>
      <c r="GZE14" s="46"/>
      <c r="GZF14" s="46"/>
      <c r="GZG14" s="46"/>
      <c r="GZH14" s="46"/>
      <c r="GZI14" s="46"/>
      <c r="GZJ14" s="46"/>
      <c r="GZK14" s="46"/>
      <c r="GZL14" s="46"/>
      <c r="GZM14" s="46"/>
      <c r="GZN14" s="46"/>
      <c r="GZO14" s="46"/>
      <c r="GZP14" s="46"/>
      <c r="GZQ14" s="46"/>
      <c r="GZR14" s="46"/>
      <c r="GZS14" s="46"/>
      <c r="GZT14" s="46"/>
      <c r="GZU14" s="46"/>
      <c r="GZV14" s="46"/>
      <c r="GZW14" s="46"/>
      <c r="GZX14" s="46"/>
      <c r="GZY14" s="46"/>
      <c r="GZZ14" s="46"/>
      <c r="HAA14" s="46"/>
      <c r="HAB14" s="46"/>
      <c r="HAC14" s="46"/>
      <c r="HAD14" s="46"/>
      <c r="HAE14" s="46"/>
      <c r="HAF14" s="46"/>
      <c r="HAG14" s="46"/>
      <c r="HAH14" s="46"/>
      <c r="HAI14" s="46"/>
      <c r="HAJ14" s="46"/>
      <c r="HAK14" s="46"/>
      <c r="HAL14" s="46"/>
      <c r="HAM14" s="46"/>
      <c r="HAN14" s="46"/>
      <c r="HAO14" s="46"/>
      <c r="HAP14" s="46"/>
      <c r="HAQ14" s="46"/>
      <c r="HAR14" s="46"/>
      <c r="HAS14" s="46"/>
      <c r="HAT14" s="46"/>
      <c r="HAU14" s="46"/>
      <c r="HAV14" s="46"/>
      <c r="HAW14" s="46"/>
      <c r="HAX14" s="46"/>
      <c r="HAY14" s="46"/>
      <c r="HAZ14" s="46"/>
      <c r="HBA14" s="46"/>
      <c r="HBB14" s="46"/>
      <c r="HBC14" s="46"/>
      <c r="HBD14" s="46"/>
      <c r="HBE14" s="46"/>
      <c r="HBF14" s="46"/>
      <c r="HBG14" s="46"/>
      <c r="HBH14" s="46"/>
      <c r="HBI14" s="46"/>
      <c r="HBJ14" s="46"/>
      <c r="HBK14" s="46"/>
      <c r="HBL14" s="46"/>
      <c r="HBM14" s="46"/>
      <c r="HBN14" s="46"/>
      <c r="HBO14" s="46"/>
      <c r="HBP14" s="46"/>
      <c r="HBQ14" s="46"/>
      <c r="HBR14" s="46"/>
      <c r="HBS14" s="46"/>
      <c r="HBT14" s="46"/>
      <c r="HBU14" s="46"/>
      <c r="HBV14" s="46"/>
      <c r="HBW14" s="46"/>
      <c r="HBX14" s="46"/>
      <c r="HBY14" s="46"/>
      <c r="HBZ14" s="46"/>
      <c r="HCA14" s="46"/>
      <c r="HCB14" s="46"/>
      <c r="HCC14" s="46"/>
      <c r="HCD14" s="46"/>
      <c r="HCE14" s="46"/>
      <c r="HCF14" s="46"/>
      <c r="HCG14" s="46"/>
      <c r="HCH14" s="46"/>
      <c r="HCI14" s="46"/>
      <c r="HCJ14" s="46"/>
      <c r="HCK14" s="46"/>
      <c r="HCL14" s="46"/>
      <c r="HCM14" s="46"/>
      <c r="HCN14" s="46"/>
      <c r="HCO14" s="46"/>
      <c r="HCP14" s="46"/>
      <c r="HCQ14" s="46"/>
      <c r="HCR14" s="46"/>
      <c r="HCS14" s="46"/>
      <c r="HCT14" s="46"/>
      <c r="HCU14" s="46"/>
      <c r="HCV14" s="46"/>
      <c r="HCW14" s="46"/>
      <c r="HCX14" s="46"/>
      <c r="HCY14" s="46"/>
      <c r="HCZ14" s="46"/>
      <c r="HDA14" s="46"/>
      <c r="HDB14" s="46"/>
      <c r="HDC14" s="46"/>
      <c r="HDD14" s="46"/>
      <c r="HDE14" s="46"/>
      <c r="HDF14" s="46"/>
      <c r="HDG14" s="46"/>
      <c r="HDH14" s="46"/>
      <c r="HDI14" s="46"/>
      <c r="HDJ14" s="46"/>
      <c r="HDK14" s="46"/>
      <c r="HDL14" s="46"/>
      <c r="HDM14" s="46"/>
      <c r="HDN14" s="46"/>
      <c r="HDO14" s="46"/>
      <c r="HDP14" s="46"/>
      <c r="HDQ14" s="46"/>
      <c r="HDR14" s="46"/>
      <c r="HDS14" s="46"/>
      <c r="HDT14" s="46"/>
      <c r="HDU14" s="46"/>
      <c r="HDV14" s="46"/>
      <c r="HDW14" s="46"/>
      <c r="HDX14" s="46"/>
      <c r="HDY14" s="46"/>
      <c r="HDZ14" s="46"/>
      <c r="HEA14" s="46"/>
      <c r="HEB14" s="46"/>
      <c r="HEC14" s="46"/>
      <c r="HED14" s="46"/>
      <c r="HEE14" s="46"/>
      <c r="HEF14" s="46"/>
      <c r="HEG14" s="46"/>
      <c r="HEH14" s="46"/>
      <c r="HEI14" s="46"/>
      <c r="HEJ14" s="46"/>
      <c r="HEK14" s="46"/>
      <c r="HEL14" s="46"/>
      <c r="HEM14" s="46"/>
      <c r="HEN14" s="46"/>
      <c r="HEO14" s="46"/>
      <c r="HEP14" s="46"/>
      <c r="HEQ14" s="46"/>
      <c r="HER14" s="46"/>
      <c r="HES14" s="46"/>
      <c r="HET14" s="46"/>
      <c r="HEU14" s="46"/>
      <c r="HEV14" s="46"/>
      <c r="HEW14" s="46"/>
      <c r="HEX14" s="46"/>
      <c r="HEY14" s="46"/>
      <c r="HEZ14" s="46"/>
      <c r="HFA14" s="46"/>
      <c r="HFB14" s="46"/>
      <c r="HFC14" s="46"/>
      <c r="HFD14" s="46"/>
      <c r="HFE14" s="46"/>
      <c r="HFF14" s="46"/>
      <c r="HFG14" s="46"/>
      <c r="HFH14" s="46"/>
      <c r="HFI14" s="46"/>
      <c r="HFJ14" s="46"/>
      <c r="HFK14" s="46"/>
      <c r="HFL14" s="46"/>
      <c r="HFM14" s="46"/>
      <c r="HFN14" s="46"/>
      <c r="HFO14" s="46"/>
      <c r="HFP14" s="46"/>
      <c r="HFQ14" s="46"/>
      <c r="HFR14" s="46"/>
      <c r="HFS14" s="46"/>
      <c r="HFT14" s="46"/>
      <c r="HFU14" s="46"/>
      <c r="HFV14" s="46"/>
      <c r="HFW14" s="46"/>
      <c r="HFX14" s="46"/>
      <c r="HFY14" s="46"/>
      <c r="HFZ14" s="46"/>
      <c r="HGA14" s="46"/>
      <c r="HGB14" s="46"/>
      <c r="HGC14" s="46"/>
      <c r="HGD14" s="46"/>
      <c r="HGE14" s="46"/>
      <c r="HGF14" s="46"/>
      <c r="HGG14" s="46"/>
      <c r="HGH14" s="46"/>
      <c r="HGI14" s="46"/>
      <c r="HGJ14" s="46"/>
      <c r="HGK14" s="46"/>
      <c r="HGL14" s="46"/>
      <c r="HGM14" s="46"/>
      <c r="HGN14" s="46"/>
      <c r="HGO14" s="46"/>
      <c r="HGP14" s="46"/>
      <c r="HGQ14" s="46"/>
      <c r="HGR14" s="46"/>
      <c r="HGS14" s="46"/>
      <c r="HGT14" s="46"/>
      <c r="HGU14" s="46"/>
      <c r="HGV14" s="46"/>
      <c r="HGW14" s="46"/>
      <c r="HGX14" s="46"/>
      <c r="HGY14" s="46"/>
      <c r="HGZ14" s="46"/>
      <c r="HHA14" s="46"/>
      <c r="HHB14" s="46"/>
      <c r="HHC14" s="46"/>
      <c r="HHD14" s="46"/>
      <c r="HHE14" s="46"/>
      <c r="HHF14" s="46"/>
      <c r="HHG14" s="46"/>
      <c r="HHH14" s="46"/>
      <c r="HHI14" s="46"/>
      <c r="HHJ14" s="46"/>
      <c r="HHK14" s="46"/>
      <c r="HHL14" s="46"/>
      <c r="HHM14" s="46"/>
      <c r="HHN14" s="46"/>
      <c r="HHO14" s="46"/>
      <c r="HHP14" s="46"/>
      <c r="HHQ14" s="46"/>
      <c r="HHR14" s="46"/>
      <c r="HHS14" s="46"/>
      <c r="HHT14" s="46"/>
      <c r="HHU14" s="46"/>
      <c r="HHV14" s="46"/>
      <c r="HHW14" s="46"/>
      <c r="HHX14" s="46"/>
      <c r="HHY14" s="46"/>
      <c r="HHZ14" s="46"/>
      <c r="HIA14" s="46"/>
      <c r="HIB14" s="46"/>
      <c r="HIC14" s="46"/>
      <c r="HID14" s="46"/>
      <c r="HIE14" s="46"/>
      <c r="HIF14" s="46"/>
      <c r="HIG14" s="46"/>
      <c r="HIH14" s="46"/>
      <c r="HII14" s="46"/>
      <c r="HIJ14" s="46"/>
      <c r="HIK14" s="46"/>
      <c r="HIL14" s="46"/>
      <c r="HIM14" s="46"/>
      <c r="HIN14" s="46"/>
      <c r="HIO14" s="46"/>
      <c r="HIP14" s="46"/>
      <c r="HIQ14" s="46"/>
      <c r="HIR14" s="46"/>
      <c r="HIS14" s="46"/>
      <c r="HIT14" s="46"/>
      <c r="HIU14" s="46"/>
      <c r="HIV14" s="46"/>
      <c r="HIW14" s="46"/>
      <c r="HIX14" s="46"/>
      <c r="HIY14" s="46"/>
      <c r="HIZ14" s="46"/>
      <c r="HJA14" s="46"/>
      <c r="HJB14" s="46"/>
      <c r="HJC14" s="46"/>
      <c r="HJD14" s="46"/>
      <c r="HJE14" s="46"/>
      <c r="HJF14" s="46"/>
      <c r="HJG14" s="46"/>
      <c r="HJH14" s="46"/>
      <c r="HJI14" s="46"/>
      <c r="HJJ14" s="46"/>
      <c r="HJK14" s="46"/>
      <c r="HJL14" s="46"/>
      <c r="HJM14" s="46"/>
      <c r="HJN14" s="46"/>
      <c r="HJO14" s="46"/>
      <c r="HJP14" s="46"/>
      <c r="HJQ14" s="46"/>
      <c r="HJR14" s="46"/>
      <c r="HJS14" s="46"/>
      <c r="HJT14" s="46"/>
      <c r="HJU14" s="46"/>
      <c r="HJV14" s="46"/>
      <c r="HJW14" s="46"/>
      <c r="HJX14" s="46"/>
      <c r="HJY14" s="46"/>
      <c r="HJZ14" s="46"/>
      <c r="HKA14" s="46"/>
      <c r="HKB14" s="46"/>
      <c r="HKC14" s="46"/>
      <c r="HKD14" s="46"/>
      <c r="HKE14" s="46"/>
      <c r="HKF14" s="46"/>
      <c r="HKG14" s="46"/>
      <c r="HKH14" s="46"/>
      <c r="HKI14" s="46"/>
      <c r="HKJ14" s="46"/>
      <c r="HKK14" s="46"/>
      <c r="HKL14" s="46"/>
      <c r="HKM14" s="46"/>
      <c r="HKN14" s="46"/>
      <c r="HKO14" s="46"/>
      <c r="HKP14" s="46"/>
      <c r="HKQ14" s="46"/>
      <c r="HKR14" s="46"/>
      <c r="HKS14" s="46"/>
      <c r="HKT14" s="46"/>
      <c r="HKU14" s="46"/>
      <c r="HKV14" s="46"/>
      <c r="HKW14" s="46"/>
      <c r="HKX14" s="46"/>
      <c r="HKY14" s="46"/>
      <c r="HKZ14" s="46"/>
      <c r="HLA14" s="46"/>
      <c r="HLB14" s="46"/>
      <c r="HLC14" s="46"/>
      <c r="HLD14" s="46"/>
      <c r="HLE14" s="46"/>
      <c r="HLF14" s="46"/>
      <c r="HLG14" s="46"/>
      <c r="HLH14" s="46"/>
      <c r="HLI14" s="46"/>
      <c r="HLJ14" s="46"/>
      <c r="HLK14" s="46"/>
      <c r="HLL14" s="46"/>
      <c r="HLM14" s="46"/>
      <c r="HLN14" s="46"/>
      <c r="HLO14" s="46"/>
      <c r="HLP14" s="46"/>
      <c r="HLQ14" s="46"/>
      <c r="HLR14" s="46"/>
      <c r="HLS14" s="46"/>
      <c r="HLT14" s="46"/>
      <c r="HLU14" s="46"/>
      <c r="HLV14" s="46"/>
      <c r="HLW14" s="46"/>
      <c r="HLX14" s="46"/>
      <c r="HLY14" s="46"/>
      <c r="HLZ14" s="46"/>
      <c r="HMA14" s="46"/>
      <c r="HMB14" s="46"/>
      <c r="HMC14" s="46"/>
      <c r="HMD14" s="46"/>
      <c r="HME14" s="46"/>
      <c r="HMF14" s="46"/>
      <c r="HMG14" s="46"/>
      <c r="HMH14" s="46"/>
      <c r="HMI14" s="46"/>
      <c r="HMJ14" s="46"/>
      <c r="HMK14" s="46"/>
      <c r="HML14" s="46"/>
      <c r="HMM14" s="46"/>
      <c r="HMN14" s="46"/>
      <c r="HMO14" s="46"/>
      <c r="HMP14" s="46"/>
      <c r="HMQ14" s="46"/>
      <c r="HMR14" s="46"/>
      <c r="HMS14" s="46"/>
      <c r="HMT14" s="46"/>
      <c r="HMU14" s="46"/>
      <c r="HMV14" s="46"/>
      <c r="HMW14" s="46"/>
      <c r="HMX14" s="46"/>
      <c r="HMY14" s="46"/>
      <c r="HMZ14" s="46"/>
      <c r="HNA14" s="46"/>
      <c r="HNB14" s="46"/>
      <c r="HNC14" s="46"/>
      <c r="HND14" s="46"/>
      <c r="HNE14" s="46"/>
      <c r="HNF14" s="46"/>
      <c r="HNG14" s="46"/>
      <c r="HNH14" s="46"/>
      <c r="HNI14" s="46"/>
      <c r="HNJ14" s="46"/>
      <c r="HNK14" s="46"/>
      <c r="HNL14" s="46"/>
      <c r="HNM14" s="46"/>
      <c r="HNN14" s="46"/>
      <c r="HNO14" s="46"/>
      <c r="HNP14" s="46"/>
      <c r="HNQ14" s="46"/>
      <c r="HNR14" s="46"/>
      <c r="HNS14" s="46"/>
      <c r="HNT14" s="46"/>
      <c r="HNU14" s="46"/>
      <c r="HNV14" s="46"/>
      <c r="HNW14" s="46"/>
      <c r="HNX14" s="46"/>
      <c r="HNY14" s="46"/>
      <c r="HNZ14" s="46"/>
      <c r="HOA14" s="46"/>
      <c r="HOB14" s="46"/>
      <c r="HOC14" s="46"/>
      <c r="HOD14" s="46"/>
      <c r="HOE14" s="46"/>
      <c r="HOF14" s="46"/>
      <c r="HOG14" s="46"/>
      <c r="HOH14" s="46"/>
      <c r="HOI14" s="46"/>
      <c r="HOJ14" s="46"/>
      <c r="HOK14" s="46"/>
      <c r="HOL14" s="46"/>
      <c r="HOM14" s="46"/>
      <c r="HON14" s="46"/>
      <c r="HOO14" s="46"/>
      <c r="HOP14" s="46"/>
      <c r="HOQ14" s="46"/>
      <c r="HOR14" s="46"/>
      <c r="HOS14" s="46"/>
      <c r="HOT14" s="46"/>
      <c r="HOU14" s="46"/>
      <c r="HOV14" s="46"/>
      <c r="HOW14" s="46"/>
      <c r="HOX14" s="46"/>
      <c r="HOY14" s="46"/>
      <c r="HOZ14" s="46"/>
      <c r="HPA14" s="46"/>
      <c r="HPB14" s="46"/>
      <c r="HPC14" s="46"/>
      <c r="HPD14" s="46"/>
      <c r="HPE14" s="46"/>
      <c r="HPF14" s="46"/>
      <c r="HPG14" s="46"/>
      <c r="HPH14" s="46"/>
      <c r="HPI14" s="46"/>
      <c r="HPJ14" s="46"/>
      <c r="HPK14" s="46"/>
      <c r="HPL14" s="46"/>
      <c r="HPM14" s="46"/>
      <c r="HPN14" s="46"/>
      <c r="HPO14" s="46"/>
      <c r="HPP14" s="46"/>
      <c r="HPQ14" s="46"/>
      <c r="HPR14" s="46"/>
      <c r="HPS14" s="46"/>
      <c r="HPT14" s="46"/>
      <c r="HPU14" s="46"/>
      <c r="HPV14" s="46"/>
      <c r="HPW14" s="46"/>
      <c r="HPX14" s="46"/>
      <c r="HPY14" s="46"/>
      <c r="HPZ14" s="46"/>
      <c r="HQA14" s="46"/>
      <c r="HQB14" s="46"/>
      <c r="HQC14" s="46"/>
      <c r="HQD14" s="46"/>
      <c r="HQE14" s="46"/>
      <c r="HQF14" s="46"/>
      <c r="HQG14" s="46"/>
      <c r="HQH14" s="46"/>
      <c r="HQI14" s="46"/>
      <c r="HQJ14" s="46"/>
      <c r="HQK14" s="46"/>
      <c r="HQL14" s="46"/>
      <c r="HQM14" s="46"/>
      <c r="HQN14" s="46"/>
      <c r="HQO14" s="46"/>
      <c r="HQP14" s="46"/>
      <c r="HQQ14" s="46"/>
      <c r="HQR14" s="46"/>
      <c r="HQS14" s="46"/>
      <c r="HQT14" s="46"/>
      <c r="HQU14" s="46"/>
      <c r="HQV14" s="46"/>
      <c r="HQW14" s="46"/>
      <c r="HQX14" s="46"/>
      <c r="HQY14" s="46"/>
      <c r="HQZ14" s="46"/>
      <c r="HRA14" s="46"/>
      <c r="HRB14" s="46"/>
      <c r="HRC14" s="46"/>
      <c r="HRD14" s="46"/>
      <c r="HRE14" s="46"/>
      <c r="HRF14" s="46"/>
      <c r="HRG14" s="46"/>
      <c r="HRH14" s="46"/>
      <c r="HRI14" s="46"/>
      <c r="HRJ14" s="46"/>
      <c r="HRK14" s="46"/>
      <c r="HRL14" s="46"/>
      <c r="HRM14" s="46"/>
      <c r="HRN14" s="46"/>
      <c r="HRO14" s="46"/>
      <c r="HRP14" s="46"/>
      <c r="HRQ14" s="46"/>
      <c r="HRR14" s="46"/>
      <c r="HRS14" s="46"/>
      <c r="HRT14" s="46"/>
      <c r="HRU14" s="46"/>
      <c r="HRV14" s="46"/>
      <c r="HRW14" s="46"/>
      <c r="HRX14" s="46"/>
      <c r="HRY14" s="46"/>
      <c r="HRZ14" s="46"/>
      <c r="HSA14" s="46"/>
      <c r="HSB14" s="46"/>
      <c r="HSC14" s="46"/>
      <c r="HSD14" s="46"/>
      <c r="HSE14" s="46"/>
      <c r="HSF14" s="46"/>
      <c r="HSG14" s="46"/>
      <c r="HSH14" s="46"/>
      <c r="HSI14" s="46"/>
      <c r="HSJ14" s="46"/>
      <c r="HSK14" s="46"/>
      <c r="HSL14" s="46"/>
      <c r="HSM14" s="46"/>
      <c r="HSN14" s="46"/>
      <c r="HSO14" s="46"/>
      <c r="HSP14" s="46"/>
      <c r="HSQ14" s="46"/>
      <c r="HSR14" s="46"/>
      <c r="HSS14" s="46"/>
      <c r="HST14" s="46"/>
      <c r="HSU14" s="46"/>
      <c r="HSV14" s="46"/>
      <c r="HSW14" s="46"/>
      <c r="HSX14" s="46"/>
      <c r="HSY14" s="46"/>
      <c r="HSZ14" s="46"/>
      <c r="HTA14" s="46"/>
      <c r="HTB14" s="46"/>
      <c r="HTC14" s="46"/>
      <c r="HTD14" s="46"/>
      <c r="HTE14" s="46"/>
      <c r="HTF14" s="46"/>
      <c r="HTG14" s="46"/>
      <c r="HTH14" s="46"/>
      <c r="HTI14" s="46"/>
      <c r="HTJ14" s="46"/>
      <c r="HTK14" s="46"/>
      <c r="HTL14" s="46"/>
      <c r="HTM14" s="46"/>
      <c r="HTN14" s="46"/>
      <c r="HTO14" s="46"/>
      <c r="HTP14" s="46"/>
      <c r="HTQ14" s="46"/>
      <c r="HTR14" s="46"/>
      <c r="HTS14" s="46"/>
      <c r="HTT14" s="46"/>
      <c r="HTU14" s="46"/>
      <c r="HTV14" s="46"/>
      <c r="HTW14" s="46"/>
      <c r="HTX14" s="46"/>
      <c r="HTY14" s="46"/>
      <c r="HTZ14" s="46"/>
      <c r="HUA14" s="46"/>
      <c r="HUB14" s="46"/>
      <c r="HUC14" s="46"/>
      <c r="HUD14" s="46"/>
      <c r="HUE14" s="46"/>
      <c r="HUF14" s="46"/>
      <c r="HUG14" s="46"/>
      <c r="HUH14" s="46"/>
      <c r="HUI14" s="46"/>
      <c r="HUJ14" s="46"/>
      <c r="HUK14" s="46"/>
      <c r="HUL14" s="46"/>
      <c r="HUM14" s="46"/>
      <c r="HUN14" s="46"/>
      <c r="HUO14" s="46"/>
      <c r="HUP14" s="46"/>
      <c r="HUQ14" s="46"/>
      <c r="HUR14" s="46"/>
      <c r="HUS14" s="46"/>
      <c r="HUT14" s="46"/>
      <c r="HUU14" s="46"/>
      <c r="HUV14" s="46"/>
      <c r="HUW14" s="46"/>
      <c r="HUX14" s="46"/>
      <c r="HUY14" s="46"/>
      <c r="HUZ14" s="46"/>
      <c r="HVA14" s="46"/>
      <c r="HVB14" s="46"/>
      <c r="HVC14" s="46"/>
      <c r="HVD14" s="46"/>
      <c r="HVE14" s="46"/>
      <c r="HVF14" s="46"/>
      <c r="HVG14" s="46"/>
      <c r="HVH14" s="46"/>
      <c r="HVI14" s="46"/>
      <c r="HVJ14" s="46"/>
      <c r="HVK14" s="46"/>
      <c r="HVL14" s="46"/>
      <c r="HVM14" s="46"/>
      <c r="HVN14" s="46"/>
      <c r="HVO14" s="46"/>
      <c r="HVP14" s="46"/>
      <c r="HVQ14" s="46"/>
      <c r="HVR14" s="46"/>
      <c r="HVS14" s="46"/>
      <c r="HVT14" s="46"/>
      <c r="HVU14" s="46"/>
      <c r="HVV14" s="46"/>
      <c r="HVW14" s="46"/>
      <c r="HVX14" s="46"/>
      <c r="HVY14" s="46"/>
      <c r="HVZ14" s="46"/>
      <c r="HWA14" s="46"/>
      <c r="HWB14" s="46"/>
      <c r="HWC14" s="46"/>
      <c r="HWD14" s="46"/>
      <c r="HWE14" s="46"/>
      <c r="HWF14" s="46"/>
      <c r="HWG14" s="46"/>
      <c r="HWH14" s="46"/>
      <c r="HWI14" s="46"/>
      <c r="HWJ14" s="46"/>
      <c r="HWK14" s="46"/>
      <c r="HWL14" s="46"/>
      <c r="HWM14" s="46"/>
      <c r="HWN14" s="46"/>
      <c r="HWO14" s="46"/>
      <c r="HWP14" s="46"/>
      <c r="HWQ14" s="46"/>
      <c r="HWR14" s="46"/>
      <c r="HWS14" s="46"/>
      <c r="HWT14" s="46"/>
      <c r="HWU14" s="46"/>
      <c r="HWV14" s="46"/>
      <c r="HWW14" s="46"/>
      <c r="HWX14" s="46"/>
      <c r="HWY14" s="46"/>
      <c r="HWZ14" s="46"/>
      <c r="HXA14" s="46"/>
      <c r="HXB14" s="46"/>
      <c r="HXC14" s="46"/>
      <c r="HXD14" s="46"/>
      <c r="HXE14" s="46"/>
      <c r="HXF14" s="46"/>
      <c r="HXG14" s="46"/>
      <c r="HXH14" s="46"/>
      <c r="HXI14" s="46"/>
      <c r="HXJ14" s="46"/>
      <c r="HXK14" s="46"/>
      <c r="HXL14" s="46"/>
      <c r="HXM14" s="46"/>
      <c r="HXN14" s="46"/>
      <c r="HXO14" s="46"/>
      <c r="HXP14" s="46"/>
      <c r="HXQ14" s="46"/>
      <c r="HXR14" s="46"/>
      <c r="HXS14" s="46"/>
      <c r="HXT14" s="46"/>
      <c r="HXU14" s="46"/>
      <c r="HXV14" s="46"/>
      <c r="HXW14" s="46"/>
      <c r="HXX14" s="46"/>
      <c r="HXY14" s="46"/>
      <c r="HXZ14" s="46"/>
      <c r="HYA14" s="46"/>
      <c r="HYB14" s="46"/>
      <c r="HYC14" s="46"/>
      <c r="HYD14" s="46"/>
      <c r="HYE14" s="46"/>
      <c r="HYF14" s="46"/>
      <c r="HYG14" s="46"/>
      <c r="HYH14" s="46"/>
      <c r="HYI14" s="46"/>
      <c r="HYJ14" s="46"/>
      <c r="HYK14" s="46"/>
      <c r="HYL14" s="46"/>
      <c r="HYM14" s="46"/>
      <c r="HYN14" s="46"/>
      <c r="HYO14" s="46"/>
      <c r="HYP14" s="46"/>
      <c r="HYQ14" s="46"/>
      <c r="HYR14" s="46"/>
      <c r="HYS14" s="46"/>
      <c r="HYT14" s="46"/>
      <c r="HYU14" s="46"/>
      <c r="HYV14" s="46"/>
      <c r="HYW14" s="46"/>
      <c r="HYX14" s="46"/>
      <c r="HYY14" s="46"/>
      <c r="HYZ14" s="46"/>
      <c r="HZA14" s="46"/>
      <c r="HZB14" s="46"/>
      <c r="HZC14" s="46"/>
      <c r="HZD14" s="46"/>
      <c r="HZE14" s="46"/>
      <c r="HZF14" s="46"/>
      <c r="HZG14" s="46"/>
      <c r="HZH14" s="46"/>
      <c r="HZI14" s="46"/>
      <c r="HZJ14" s="46"/>
      <c r="HZK14" s="46"/>
      <c r="HZL14" s="46"/>
      <c r="HZM14" s="46"/>
      <c r="HZN14" s="46"/>
      <c r="HZO14" s="46"/>
      <c r="HZP14" s="46"/>
      <c r="HZQ14" s="46"/>
      <c r="HZR14" s="46"/>
      <c r="HZS14" s="46"/>
      <c r="HZT14" s="46"/>
      <c r="HZU14" s="46"/>
      <c r="HZV14" s="46"/>
      <c r="HZW14" s="46"/>
      <c r="HZX14" s="46"/>
      <c r="HZY14" s="46"/>
      <c r="HZZ14" s="46"/>
      <c r="IAA14" s="46"/>
      <c r="IAB14" s="46"/>
      <c r="IAC14" s="46"/>
      <c r="IAD14" s="46"/>
      <c r="IAE14" s="46"/>
      <c r="IAF14" s="46"/>
      <c r="IAG14" s="46"/>
      <c r="IAH14" s="46"/>
      <c r="IAI14" s="46"/>
      <c r="IAJ14" s="46"/>
      <c r="IAK14" s="46"/>
      <c r="IAL14" s="46"/>
      <c r="IAM14" s="46"/>
      <c r="IAN14" s="46"/>
      <c r="IAO14" s="46"/>
      <c r="IAP14" s="46"/>
      <c r="IAQ14" s="46"/>
      <c r="IAR14" s="46"/>
      <c r="IAS14" s="46"/>
      <c r="IAT14" s="46"/>
      <c r="IAU14" s="46"/>
      <c r="IAV14" s="46"/>
      <c r="IAW14" s="46"/>
      <c r="IAX14" s="46"/>
      <c r="IAY14" s="46"/>
      <c r="IAZ14" s="46"/>
      <c r="IBA14" s="46"/>
      <c r="IBB14" s="46"/>
      <c r="IBC14" s="46"/>
      <c r="IBD14" s="46"/>
      <c r="IBE14" s="46"/>
      <c r="IBF14" s="46"/>
      <c r="IBG14" s="46"/>
      <c r="IBH14" s="46"/>
      <c r="IBI14" s="46"/>
      <c r="IBJ14" s="46"/>
      <c r="IBK14" s="46"/>
      <c r="IBL14" s="46"/>
      <c r="IBM14" s="46"/>
      <c r="IBN14" s="46"/>
      <c r="IBO14" s="46"/>
      <c r="IBP14" s="46"/>
      <c r="IBQ14" s="46"/>
      <c r="IBR14" s="46"/>
      <c r="IBS14" s="46"/>
      <c r="IBT14" s="46"/>
      <c r="IBU14" s="46"/>
      <c r="IBV14" s="46"/>
      <c r="IBW14" s="46"/>
      <c r="IBX14" s="46"/>
      <c r="IBY14" s="46"/>
      <c r="IBZ14" s="46"/>
      <c r="ICA14" s="46"/>
      <c r="ICB14" s="46"/>
      <c r="ICC14" s="46"/>
      <c r="ICD14" s="46"/>
      <c r="ICE14" s="46"/>
      <c r="ICF14" s="46"/>
      <c r="ICG14" s="46"/>
      <c r="ICH14" s="46"/>
      <c r="ICI14" s="46"/>
      <c r="ICJ14" s="46"/>
      <c r="ICK14" s="46"/>
      <c r="ICL14" s="46"/>
      <c r="ICM14" s="46"/>
      <c r="ICN14" s="46"/>
      <c r="ICO14" s="46"/>
      <c r="ICP14" s="46"/>
      <c r="ICQ14" s="46"/>
      <c r="ICR14" s="46"/>
      <c r="ICS14" s="46"/>
      <c r="ICT14" s="46"/>
      <c r="ICU14" s="46"/>
      <c r="ICV14" s="46"/>
      <c r="ICW14" s="46"/>
      <c r="ICX14" s="46"/>
      <c r="ICY14" s="46"/>
      <c r="ICZ14" s="46"/>
      <c r="IDA14" s="46"/>
      <c r="IDB14" s="46"/>
      <c r="IDC14" s="46"/>
      <c r="IDD14" s="46"/>
      <c r="IDE14" s="46"/>
      <c r="IDF14" s="46"/>
      <c r="IDG14" s="46"/>
      <c r="IDH14" s="46"/>
      <c r="IDI14" s="46"/>
      <c r="IDJ14" s="46"/>
      <c r="IDK14" s="46"/>
      <c r="IDL14" s="46"/>
      <c r="IDM14" s="46"/>
      <c r="IDN14" s="46"/>
      <c r="IDO14" s="46"/>
      <c r="IDP14" s="46"/>
      <c r="IDQ14" s="46"/>
      <c r="IDR14" s="46"/>
      <c r="IDS14" s="46"/>
      <c r="IDT14" s="46"/>
      <c r="IDU14" s="46"/>
      <c r="IDV14" s="46"/>
      <c r="IDW14" s="46"/>
      <c r="IDX14" s="46"/>
      <c r="IDY14" s="46"/>
      <c r="IDZ14" s="46"/>
      <c r="IEA14" s="46"/>
      <c r="IEB14" s="46"/>
      <c r="IEC14" s="46"/>
      <c r="IED14" s="46"/>
      <c r="IEE14" s="46"/>
      <c r="IEF14" s="46"/>
      <c r="IEG14" s="46"/>
      <c r="IEH14" s="46"/>
      <c r="IEI14" s="46"/>
      <c r="IEJ14" s="46"/>
      <c r="IEK14" s="46"/>
      <c r="IEL14" s="46"/>
      <c r="IEM14" s="46"/>
      <c r="IEN14" s="46"/>
      <c r="IEO14" s="46"/>
      <c r="IEP14" s="46"/>
      <c r="IEQ14" s="46"/>
      <c r="IER14" s="46"/>
      <c r="IES14" s="46"/>
      <c r="IET14" s="46"/>
      <c r="IEU14" s="46"/>
      <c r="IEV14" s="46"/>
      <c r="IEW14" s="46"/>
      <c r="IEX14" s="46"/>
      <c r="IEY14" s="46"/>
      <c r="IEZ14" s="46"/>
      <c r="IFA14" s="46"/>
      <c r="IFB14" s="46"/>
      <c r="IFC14" s="46"/>
      <c r="IFD14" s="46"/>
      <c r="IFE14" s="46"/>
      <c r="IFF14" s="46"/>
      <c r="IFG14" s="46"/>
      <c r="IFH14" s="46"/>
      <c r="IFI14" s="46"/>
      <c r="IFJ14" s="46"/>
      <c r="IFK14" s="46"/>
      <c r="IFL14" s="46"/>
      <c r="IFM14" s="46"/>
      <c r="IFN14" s="46"/>
      <c r="IFO14" s="46"/>
      <c r="IFP14" s="46"/>
      <c r="IFQ14" s="46"/>
      <c r="IFR14" s="46"/>
      <c r="IFS14" s="46"/>
      <c r="IFT14" s="46"/>
      <c r="IFU14" s="46"/>
      <c r="IFV14" s="46"/>
      <c r="IFW14" s="46"/>
      <c r="IFX14" s="46"/>
      <c r="IFY14" s="46"/>
      <c r="IFZ14" s="46"/>
      <c r="IGA14" s="46"/>
      <c r="IGB14" s="46"/>
      <c r="IGC14" s="46"/>
      <c r="IGD14" s="46"/>
      <c r="IGE14" s="46"/>
      <c r="IGF14" s="46"/>
      <c r="IGG14" s="46"/>
      <c r="IGH14" s="46"/>
      <c r="IGI14" s="46"/>
      <c r="IGJ14" s="46"/>
      <c r="IGK14" s="46"/>
      <c r="IGL14" s="46"/>
      <c r="IGM14" s="46"/>
      <c r="IGN14" s="46"/>
      <c r="IGO14" s="46"/>
      <c r="IGP14" s="46"/>
      <c r="IGQ14" s="46"/>
      <c r="IGR14" s="46"/>
      <c r="IGS14" s="46"/>
      <c r="IGT14" s="46"/>
      <c r="IGU14" s="46"/>
      <c r="IGV14" s="46"/>
      <c r="IGW14" s="46"/>
      <c r="IGX14" s="46"/>
      <c r="IGY14" s="46"/>
      <c r="IGZ14" s="46"/>
      <c r="IHA14" s="46"/>
      <c r="IHB14" s="46"/>
      <c r="IHC14" s="46"/>
      <c r="IHD14" s="46"/>
      <c r="IHE14" s="46"/>
      <c r="IHF14" s="46"/>
      <c r="IHG14" s="46"/>
      <c r="IHH14" s="46"/>
      <c r="IHI14" s="46"/>
      <c r="IHJ14" s="46"/>
      <c r="IHK14" s="46"/>
      <c r="IHL14" s="46"/>
      <c r="IHM14" s="46"/>
      <c r="IHN14" s="46"/>
      <c r="IHO14" s="46"/>
      <c r="IHP14" s="46"/>
      <c r="IHQ14" s="46"/>
      <c r="IHR14" s="46"/>
      <c r="IHS14" s="46"/>
      <c r="IHT14" s="46"/>
      <c r="IHU14" s="46"/>
      <c r="IHV14" s="46"/>
      <c r="IHW14" s="46"/>
      <c r="IHX14" s="46"/>
      <c r="IHY14" s="46"/>
      <c r="IHZ14" s="46"/>
      <c r="IIA14" s="46"/>
      <c r="IIB14" s="46"/>
      <c r="IIC14" s="46"/>
      <c r="IID14" s="46"/>
      <c r="IIE14" s="46"/>
      <c r="IIF14" s="46"/>
      <c r="IIG14" s="46"/>
      <c r="IIH14" s="46"/>
      <c r="III14" s="46"/>
      <c r="IIJ14" s="46"/>
      <c r="IIK14" s="46"/>
      <c r="IIL14" s="46"/>
      <c r="IIM14" s="46"/>
      <c r="IIN14" s="46"/>
      <c r="IIO14" s="46"/>
      <c r="IIP14" s="46"/>
      <c r="IIQ14" s="46"/>
      <c r="IIR14" s="46"/>
      <c r="IIS14" s="46"/>
      <c r="IIT14" s="46"/>
      <c r="IIU14" s="46"/>
      <c r="IIV14" s="46"/>
      <c r="IIW14" s="46"/>
      <c r="IIX14" s="46"/>
      <c r="IIY14" s="46"/>
      <c r="IIZ14" s="46"/>
      <c r="IJA14" s="46"/>
      <c r="IJB14" s="46"/>
      <c r="IJC14" s="46"/>
      <c r="IJD14" s="46"/>
      <c r="IJE14" s="46"/>
      <c r="IJF14" s="46"/>
      <c r="IJG14" s="46"/>
      <c r="IJH14" s="46"/>
      <c r="IJI14" s="46"/>
      <c r="IJJ14" s="46"/>
      <c r="IJK14" s="46"/>
      <c r="IJL14" s="46"/>
      <c r="IJM14" s="46"/>
      <c r="IJN14" s="46"/>
      <c r="IJO14" s="46"/>
      <c r="IJP14" s="46"/>
      <c r="IJQ14" s="46"/>
      <c r="IJR14" s="46"/>
      <c r="IJS14" s="46"/>
      <c r="IJT14" s="46"/>
      <c r="IJU14" s="46"/>
      <c r="IJV14" s="46"/>
      <c r="IJW14" s="46"/>
      <c r="IJX14" s="46"/>
      <c r="IJY14" s="46"/>
      <c r="IJZ14" s="46"/>
      <c r="IKA14" s="46"/>
      <c r="IKB14" s="46"/>
      <c r="IKC14" s="46"/>
      <c r="IKD14" s="46"/>
      <c r="IKE14" s="46"/>
      <c r="IKF14" s="46"/>
      <c r="IKG14" s="46"/>
      <c r="IKH14" s="46"/>
      <c r="IKI14" s="46"/>
      <c r="IKJ14" s="46"/>
      <c r="IKK14" s="46"/>
      <c r="IKL14" s="46"/>
      <c r="IKM14" s="46"/>
      <c r="IKN14" s="46"/>
      <c r="IKO14" s="46"/>
      <c r="IKP14" s="46"/>
      <c r="IKQ14" s="46"/>
      <c r="IKR14" s="46"/>
      <c r="IKS14" s="46"/>
      <c r="IKT14" s="46"/>
      <c r="IKU14" s="46"/>
      <c r="IKV14" s="46"/>
      <c r="IKW14" s="46"/>
      <c r="IKX14" s="46"/>
      <c r="IKY14" s="46"/>
      <c r="IKZ14" s="46"/>
      <c r="ILA14" s="46"/>
      <c r="ILB14" s="46"/>
      <c r="ILC14" s="46"/>
      <c r="ILD14" s="46"/>
      <c r="ILE14" s="46"/>
      <c r="ILF14" s="46"/>
      <c r="ILG14" s="46"/>
      <c r="ILH14" s="46"/>
      <c r="ILI14" s="46"/>
      <c r="ILJ14" s="46"/>
      <c r="ILK14" s="46"/>
      <c r="ILL14" s="46"/>
      <c r="ILM14" s="46"/>
      <c r="ILN14" s="46"/>
      <c r="ILO14" s="46"/>
      <c r="ILP14" s="46"/>
      <c r="ILQ14" s="46"/>
      <c r="ILR14" s="46"/>
      <c r="ILS14" s="46"/>
      <c r="ILT14" s="46"/>
      <c r="ILU14" s="46"/>
      <c r="ILV14" s="46"/>
      <c r="ILW14" s="46"/>
      <c r="ILX14" s="46"/>
      <c r="ILY14" s="46"/>
      <c r="ILZ14" s="46"/>
      <c r="IMA14" s="46"/>
      <c r="IMB14" s="46"/>
      <c r="IMC14" s="46"/>
      <c r="IMD14" s="46"/>
      <c r="IME14" s="46"/>
      <c r="IMF14" s="46"/>
      <c r="IMG14" s="46"/>
      <c r="IMH14" s="46"/>
      <c r="IMI14" s="46"/>
      <c r="IMJ14" s="46"/>
      <c r="IMK14" s="46"/>
      <c r="IML14" s="46"/>
      <c r="IMM14" s="46"/>
      <c r="IMN14" s="46"/>
      <c r="IMO14" s="46"/>
      <c r="IMP14" s="46"/>
      <c r="IMQ14" s="46"/>
      <c r="IMR14" s="46"/>
      <c r="IMS14" s="46"/>
      <c r="IMT14" s="46"/>
      <c r="IMU14" s="46"/>
      <c r="IMV14" s="46"/>
      <c r="IMW14" s="46"/>
      <c r="IMX14" s="46"/>
      <c r="IMY14" s="46"/>
      <c r="IMZ14" s="46"/>
      <c r="INA14" s="46"/>
      <c r="INB14" s="46"/>
      <c r="INC14" s="46"/>
      <c r="IND14" s="46"/>
      <c r="INE14" s="46"/>
      <c r="INF14" s="46"/>
      <c r="ING14" s="46"/>
      <c r="INH14" s="46"/>
      <c r="INI14" s="46"/>
      <c r="INJ14" s="46"/>
      <c r="INK14" s="46"/>
      <c r="INL14" s="46"/>
      <c r="INM14" s="46"/>
      <c r="INN14" s="46"/>
      <c r="INO14" s="46"/>
      <c r="INP14" s="46"/>
      <c r="INQ14" s="46"/>
      <c r="INR14" s="46"/>
      <c r="INS14" s="46"/>
      <c r="INT14" s="46"/>
      <c r="INU14" s="46"/>
      <c r="INV14" s="46"/>
      <c r="INW14" s="46"/>
      <c r="INX14" s="46"/>
      <c r="INY14" s="46"/>
      <c r="INZ14" s="46"/>
      <c r="IOA14" s="46"/>
      <c r="IOB14" s="46"/>
      <c r="IOC14" s="46"/>
      <c r="IOD14" s="46"/>
      <c r="IOE14" s="46"/>
      <c r="IOF14" s="46"/>
      <c r="IOG14" s="46"/>
      <c r="IOH14" s="46"/>
      <c r="IOI14" s="46"/>
      <c r="IOJ14" s="46"/>
      <c r="IOK14" s="46"/>
      <c r="IOL14" s="46"/>
      <c r="IOM14" s="46"/>
      <c r="ION14" s="46"/>
      <c r="IOO14" s="46"/>
      <c r="IOP14" s="46"/>
      <c r="IOQ14" s="46"/>
      <c r="IOR14" s="46"/>
      <c r="IOS14" s="46"/>
      <c r="IOT14" s="46"/>
      <c r="IOU14" s="46"/>
      <c r="IOV14" s="46"/>
      <c r="IOW14" s="46"/>
      <c r="IOX14" s="46"/>
      <c r="IOY14" s="46"/>
      <c r="IOZ14" s="46"/>
      <c r="IPA14" s="46"/>
      <c r="IPB14" s="46"/>
      <c r="IPC14" s="46"/>
      <c r="IPD14" s="46"/>
      <c r="IPE14" s="46"/>
      <c r="IPF14" s="46"/>
      <c r="IPG14" s="46"/>
      <c r="IPH14" s="46"/>
      <c r="IPI14" s="46"/>
      <c r="IPJ14" s="46"/>
      <c r="IPK14" s="46"/>
      <c r="IPL14" s="46"/>
      <c r="IPM14" s="46"/>
      <c r="IPN14" s="46"/>
      <c r="IPO14" s="46"/>
      <c r="IPP14" s="46"/>
      <c r="IPQ14" s="46"/>
      <c r="IPR14" s="46"/>
      <c r="IPS14" s="46"/>
      <c r="IPT14" s="46"/>
      <c r="IPU14" s="46"/>
      <c r="IPV14" s="46"/>
      <c r="IPW14" s="46"/>
      <c r="IPX14" s="46"/>
      <c r="IPY14" s="46"/>
      <c r="IPZ14" s="46"/>
      <c r="IQA14" s="46"/>
      <c r="IQB14" s="46"/>
      <c r="IQC14" s="46"/>
      <c r="IQD14" s="46"/>
      <c r="IQE14" s="46"/>
      <c r="IQF14" s="46"/>
      <c r="IQG14" s="46"/>
      <c r="IQH14" s="46"/>
      <c r="IQI14" s="46"/>
      <c r="IQJ14" s="46"/>
      <c r="IQK14" s="46"/>
      <c r="IQL14" s="46"/>
      <c r="IQM14" s="46"/>
      <c r="IQN14" s="46"/>
      <c r="IQO14" s="46"/>
      <c r="IQP14" s="46"/>
      <c r="IQQ14" s="46"/>
      <c r="IQR14" s="46"/>
      <c r="IQS14" s="46"/>
      <c r="IQT14" s="46"/>
      <c r="IQU14" s="46"/>
      <c r="IQV14" s="46"/>
      <c r="IQW14" s="46"/>
      <c r="IQX14" s="46"/>
      <c r="IQY14" s="46"/>
      <c r="IQZ14" s="46"/>
      <c r="IRA14" s="46"/>
      <c r="IRB14" s="46"/>
      <c r="IRC14" s="46"/>
      <c r="IRD14" s="46"/>
      <c r="IRE14" s="46"/>
      <c r="IRF14" s="46"/>
      <c r="IRG14" s="46"/>
      <c r="IRH14" s="46"/>
      <c r="IRI14" s="46"/>
      <c r="IRJ14" s="46"/>
      <c r="IRK14" s="46"/>
      <c r="IRL14" s="46"/>
      <c r="IRM14" s="46"/>
      <c r="IRN14" s="46"/>
      <c r="IRO14" s="46"/>
      <c r="IRP14" s="46"/>
      <c r="IRQ14" s="46"/>
      <c r="IRR14" s="46"/>
      <c r="IRS14" s="46"/>
      <c r="IRT14" s="46"/>
      <c r="IRU14" s="46"/>
      <c r="IRV14" s="46"/>
      <c r="IRW14" s="46"/>
      <c r="IRX14" s="46"/>
      <c r="IRY14" s="46"/>
      <c r="IRZ14" s="46"/>
      <c r="ISA14" s="46"/>
      <c r="ISB14" s="46"/>
      <c r="ISC14" s="46"/>
      <c r="ISD14" s="46"/>
      <c r="ISE14" s="46"/>
      <c r="ISF14" s="46"/>
      <c r="ISG14" s="46"/>
      <c r="ISH14" s="46"/>
      <c r="ISI14" s="46"/>
      <c r="ISJ14" s="46"/>
      <c r="ISK14" s="46"/>
      <c r="ISL14" s="46"/>
      <c r="ISM14" s="46"/>
      <c r="ISN14" s="46"/>
      <c r="ISO14" s="46"/>
      <c r="ISP14" s="46"/>
      <c r="ISQ14" s="46"/>
      <c r="ISR14" s="46"/>
      <c r="ISS14" s="46"/>
      <c r="IST14" s="46"/>
      <c r="ISU14" s="46"/>
      <c r="ISV14" s="46"/>
      <c r="ISW14" s="46"/>
      <c r="ISX14" s="46"/>
      <c r="ISY14" s="46"/>
      <c r="ISZ14" s="46"/>
      <c r="ITA14" s="46"/>
      <c r="ITB14" s="46"/>
      <c r="ITC14" s="46"/>
      <c r="ITD14" s="46"/>
      <c r="ITE14" s="46"/>
      <c r="ITF14" s="46"/>
      <c r="ITG14" s="46"/>
      <c r="ITH14" s="46"/>
      <c r="ITI14" s="46"/>
      <c r="ITJ14" s="46"/>
      <c r="ITK14" s="46"/>
      <c r="ITL14" s="46"/>
      <c r="ITM14" s="46"/>
      <c r="ITN14" s="46"/>
      <c r="ITO14" s="46"/>
      <c r="ITP14" s="46"/>
      <c r="ITQ14" s="46"/>
      <c r="ITR14" s="46"/>
      <c r="ITS14" s="46"/>
      <c r="ITT14" s="46"/>
      <c r="ITU14" s="46"/>
      <c r="ITV14" s="46"/>
      <c r="ITW14" s="46"/>
      <c r="ITX14" s="46"/>
      <c r="ITY14" s="46"/>
      <c r="ITZ14" s="46"/>
      <c r="IUA14" s="46"/>
      <c r="IUB14" s="46"/>
      <c r="IUC14" s="46"/>
      <c r="IUD14" s="46"/>
      <c r="IUE14" s="46"/>
      <c r="IUF14" s="46"/>
      <c r="IUG14" s="46"/>
      <c r="IUH14" s="46"/>
      <c r="IUI14" s="46"/>
      <c r="IUJ14" s="46"/>
      <c r="IUK14" s="46"/>
      <c r="IUL14" s="46"/>
      <c r="IUM14" s="46"/>
      <c r="IUN14" s="46"/>
      <c r="IUO14" s="46"/>
      <c r="IUP14" s="46"/>
      <c r="IUQ14" s="46"/>
      <c r="IUR14" s="46"/>
      <c r="IUS14" s="46"/>
      <c r="IUT14" s="46"/>
      <c r="IUU14" s="46"/>
      <c r="IUV14" s="46"/>
      <c r="IUW14" s="46"/>
      <c r="IUX14" s="46"/>
      <c r="IUY14" s="46"/>
      <c r="IUZ14" s="46"/>
      <c r="IVA14" s="46"/>
      <c r="IVB14" s="46"/>
      <c r="IVC14" s="46"/>
      <c r="IVD14" s="46"/>
      <c r="IVE14" s="46"/>
      <c r="IVF14" s="46"/>
      <c r="IVG14" s="46"/>
      <c r="IVH14" s="46"/>
      <c r="IVI14" s="46"/>
      <c r="IVJ14" s="46"/>
      <c r="IVK14" s="46"/>
      <c r="IVL14" s="46"/>
      <c r="IVM14" s="46"/>
      <c r="IVN14" s="46"/>
      <c r="IVO14" s="46"/>
      <c r="IVP14" s="46"/>
      <c r="IVQ14" s="46"/>
      <c r="IVR14" s="46"/>
      <c r="IVS14" s="46"/>
      <c r="IVT14" s="46"/>
      <c r="IVU14" s="46"/>
      <c r="IVV14" s="46"/>
      <c r="IVW14" s="46"/>
      <c r="IVX14" s="46"/>
      <c r="IVY14" s="46"/>
      <c r="IVZ14" s="46"/>
      <c r="IWA14" s="46"/>
      <c r="IWB14" s="46"/>
      <c r="IWC14" s="46"/>
      <c r="IWD14" s="46"/>
      <c r="IWE14" s="46"/>
      <c r="IWF14" s="46"/>
      <c r="IWG14" s="46"/>
      <c r="IWH14" s="46"/>
      <c r="IWI14" s="46"/>
      <c r="IWJ14" s="46"/>
      <c r="IWK14" s="46"/>
      <c r="IWL14" s="46"/>
      <c r="IWM14" s="46"/>
      <c r="IWN14" s="46"/>
      <c r="IWO14" s="46"/>
      <c r="IWP14" s="46"/>
      <c r="IWQ14" s="46"/>
      <c r="IWR14" s="46"/>
      <c r="IWS14" s="46"/>
      <c r="IWT14" s="46"/>
      <c r="IWU14" s="46"/>
      <c r="IWV14" s="46"/>
      <c r="IWW14" s="46"/>
      <c r="IWX14" s="46"/>
      <c r="IWY14" s="46"/>
      <c r="IWZ14" s="46"/>
      <c r="IXA14" s="46"/>
      <c r="IXB14" s="46"/>
      <c r="IXC14" s="46"/>
      <c r="IXD14" s="46"/>
      <c r="IXE14" s="46"/>
      <c r="IXF14" s="46"/>
      <c r="IXG14" s="46"/>
      <c r="IXH14" s="46"/>
      <c r="IXI14" s="46"/>
      <c r="IXJ14" s="46"/>
      <c r="IXK14" s="46"/>
      <c r="IXL14" s="46"/>
      <c r="IXM14" s="46"/>
      <c r="IXN14" s="46"/>
      <c r="IXO14" s="46"/>
      <c r="IXP14" s="46"/>
      <c r="IXQ14" s="46"/>
      <c r="IXR14" s="46"/>
      <c r="IXS14" s="46"/>
      <c r="IXT14" s="46"/>
      <c r="IXU14" s="46"/>
      <c r="IXV14" s="46"/>
      <c r="IXW14" s="46"/>
      <c r="IXX14" s="46"/>
      <c r="IXY14" s="46"/>
      <c r="IXZ14" s="46"/>
      <c r="IYA14" s="46"/>
      <c r="IYB14" s="46"/>
      <c r="IYC14" s="46"/>
      <c r="IYD14" s="46"/>
      <c r="IYE14" s="46"/>
      <c r="IYF14" s="46"/>
      <c r="IYG14" s="46"/>
      <c r="IYH14" s="46"/>
      <c r="IYI14" s="46"/>
      <c r="IYJ14" s="46"/>
      <c r="IYK14" s="46"/>
      <c r="IYL14" s="46"/>
      <c r="IYM14" s="46"/>
      <c r="IYN14" s="46"/>
      <c r="IYO14" s="46"/>
      <c r="IYP14" s="46"/>
      <c r="IYQ14" s="46"/>
      <c r="IYR14" s="46"/>
      <c r="IYS14" s="46"/>
      <c r="IYT14" s="46"/>
      <c r="IYU14" s="46"/>
      <c r="IYV14" s="46"/>
      <c r="IYW14" s="46"/>
      <c r="IYX14" s="46"/>
      <c r="IYY14" s="46"/>
      <c r="IYZ14" s="46"/>
      <c r="IZA14" s="46"/>
      <c r="IZB14" s="46"/>
      <c r="IZC14" s="46"/>
      <c r="IZD14" s="46"/>
      <c r="IZE14" s="46"/>
      <c r="IZF14" s="46"/>
      <c r="IZG14" s="46"/>
      <c r="IZH14" s="46"/>
      <c r="IZI14" s="46"/>
      <c r="IZJ14" s="46"/>
      <c r="IZK14" s="46"/>
      <c r="IZL14" s="46"/>
      <c r="IZM14" s="46"/>
      <c r="IZN14" s="46"/>
      <c r="IZO14" s="46"/>
      <c r="IZP14" s="46"/>
      <c r="IZQ14" s="46"/>
      <c r="IZR14" s="46"/>
      <c r="IZS14" s="46"/>
      <c r="IZT14" s="46"/>
      <c r="IZU14" s="46"/>
      <c r="IZV14" s="46"/>
      <c r="IZW14" s="46"/>
      <c r="IZX14" s="46"/>
      <c r="IZY14" s="46"/>
      <c r="IZZ14" s="46"/>
      <c r="JAA14" s="46"/>
      <c r="JAB14" s="46"/>
      <c r="JAC14" s="46"/>
      <c r="JAD14" s="46"/>
      <c r="JAE14" s="46"/>
      <c r="JAF14" s="46"/>
      <c r="JAG14" s="46"/>
      <c r="JAH14" s="46"/>
      <c r="JAI14" s="46"/>
      <c r="JAJ14" s="46"/>
      <c r="JAK14" s="46"/>
      <c r="JAL14" s="46"/>
      <c r="JAM14" s="46"/>
      <c r="JAN14" s="46"/>
      <c r="JAO14" s="46"/>
      <c r="JAP14" s="46"/>
      <c r="JAQ14" s="46"/>
      <c r="JAR14" s="46"/>
      <c r="JAS14" s="46"/>
      <c r="JAT14" s="46"/>
      <c r="JAU14" s="46"/>
      <c r="JAV14" s="46"/>
      <c r="JAW14" s="46"/>
      <c r="JAX14" s="46"/>
      <c r="JAY14" s="46"/>
      <c r="JAZ14" s="46"/>
      <c r="JBA14" s="46"/>
      <c r="JBB14" s="46"/>
      <c r="JBC14" s="46"/>
      <c r="JBD14" s="46"/>
      <c r="JBE14" s="46"/>
      <c r="JBF14" s="46"/>
      <c r="JBG14" s="46"/>
      <c r="JBH14" s="46"/>
      <c r="JBI14" s="46"/>
      <c r="JBJ14" s="46"/>
      <c r="JBK14" s="46"/>
      <c r="JBL14" s="46"/>
      <c r="JBM14" s="46"/>
      <c r="JBN14" s="46"/>
      <c r="JBO14" s="46"/>
      <c r="JBP14" s="46"/>
      <c r="JBQ14" s="46"/>
      <c r="JBR14" s="46"/>
      <c r="JBS14" s="46"/>
      <c r="JBT14" s="46"/>
      <c r="JBU14" s="46"/>
      <c r="JBV14" s="46"/>
      <c r="JBW14" s="46"/>
      <c r="JBX14" s="46"/>
      <c r="JBY14" s="46"/>
      <c r="JBZ14" s="46"/>
      <c r="JCA14" s="46"/>
      <c r="JCB14" s="46"/>
      <c r="JCC14" s="46"/>
      <c r="JCD14" s="46"/>
      <c r="JCE14" s="46"/>
      <c r="JCF14" s="46"/>
      <c r="JCG14" s="46"/>
      <c r="JCH14" s="46"/>
      <c r="JCI14" s="46"/>
      <c r="JCJ14" s="46"/>
      <c r="JCK14" s="46"/>
      <c r="JCL14" s="46"/>
      <c r="JCM14" s="46"/>
      <c r="JCN14" s="46"/>
      <c r="JCO14" s="46"/>
      <c r="JCP14" s="46"/>
      <c r="JCQ14" s="46"/>
      <c r="JCR14" s="46"/>
      <c r="JCS14" s="46"/>
      <c r="JCT14" s="46"/>
      <c r="JCU14" s="46"/>
      <c r="JCV14" s="46"/>
      <c r="JCW14" s="46"/>
      <c r="JCX14" s="46"/>
      <c r="JCY14" s="46"/>
      <c r="JCZ14" s="46"/>
      <c r="JDA14" s="46"/>
      <c r="JDB14" s="46"/>
      <c r="JDC14" s="46"/>
      <c r="JDD14" s="46"/>
      <c r="JDE14" s="46"/>
      <c r="JDF14" s="46"/>
      <c r="JDG14" s="46"/>
      <c r="JDH14" s="46"/>
      <c r="JDI14" s="46"/>
      <c r="JDJ14" s="46"/>
      <c r="JDK14" s="46"/>
      <c r="JDL14" s="46"/>
      <c r="JDM14" s="46"/>
      <c r="JDN14" s="46"/>
      <c r="JDO14" s="46"/>
      <c r="JDP14" s="46"/>
      <c r="JDQ14" s="46"/>
      <c r="JDR14" s="46"/>
      <c r="JDS14" s="46"/>
      <c r="JDT14" s="46"/>
      <c r="JDU14" s="46"/>
      <c r="JDV14" s="46"/>
      <c r="JDW14" s="46"/>
      <c r="JDX14" s="46"/>
      <c r="JDY14" s="46"/>
      <c r="JDZ14" s="46"/>
      <c r="JEA14" s="46"/>
      <c r="JEB14" s="46"/>
      <c r="JEC14" s="46"/>
      <c r="JED14" s="46"/>
      <c r="JEE14" s="46"/>
      <c r="JEF14" s="46"/>
      <c r="JEG14" s="46"/>
      <c r="JEH14" s="46"/>
      <c r="JEI14" s="46"/>
      <c r="JEJ14" s="46"/>
      <c r="JEK14" s="46"/>
      <c r="JEL14" s="46"/>
      <c r="JEM14" s="46"/>
      <c r="JEN14" s="46"/>
      <c r="JEO14" s="46"/>
      <c r="JEP14" s="46"/>
      <c r="JEQ14" s="46"/>
      <c r="JER14" s="46"/>
      <c r="JES14" s="46"/>
      <c r="JET14" s="46"/>
      <c r="JEU14" s="46"/>
      <c r="JEV14" s="46"/>
      <c r="JEW14" s="46"/>
      <c r="JEX14" s="46"/>
      <c r="JEY14" s="46"/>
      <c r="JEZ14" s="46"/>
      <c r="JFA14" s="46"/>
      <c r="JFB14" s="46"/>
      <c r="JFC14" s="46"/>
      <c r="JFD14" s="46"/>
      <c r="JFE14" s="46"/>
      <c r="JFF14" s="46"/>
      <c r="JFG14" s="46"/>
      <c r="JFH14" s="46"/>
      <c r="JFI14" s="46"/>
      <c r="JFJ14" s="46"/>
      <c r="JFK14" s="46"/>
      <c r="JFL14" s="46"/>
      <c r="JFM14" s="46"/>
      <c r="JFN14" s="46"/>
      <c r="JFO14" s="46"/>
      <c r="JFP14" s="46"/>
      <c r="JFQ14" s="46"/>
      <c r="JFR14" s="46"/>
      <c r="JFS14" s="46"/>
      <c r="JFT14" s="46"/>
      <c r="JFU14" s="46"/>
      <c r="JFV14" s="46"/>
      <c r="JFW14" s="46"/>
      <c r="JFX14" s="46"/>
      <c r="JFY14" s="46"/>
      <c r="JFZ14" s="46"/>
      <c r="JGA14" s="46"/>
      <c r="JGB14" s="46"/>
      <c r="JGC14" s="46"/>
      <c r="JGD14" s="46"/>
      <c r="JGE14" s="46"/>
      <c r="JGF14" s="46"/>
      <c r="JGG14" s="46"/>
      <c r="JGH14" s="46"/>
      <c r="JGI14" s="46"/>
      <c r="JGJ14" s="46"/>
      <c r="JGK14" s="46"/>
      <c r="JGL14" s="46"/>
      <c r="JGM14" s="46"/>
      <c r="JGN14" s="46"/>
      <c r="JGO14" s="46"/>
      <c r="JGP14" s="46"/>
      <c r="JGQ14" s="46"/>
      <c r="JGR14" s="46"/>
      <c r="JGS14" s="46"/>
      <c r="JGT14" s="46"/>
      <c r="JGU14" s="46"/>
      <c r="JGV14" s="46"/>
      <c r="JGW14" s="46"/>
      <c r="JGX14" s="46"/>
      <c r="JGY14" s="46"/>
      <c r="JGZ14" s="46"/>
      <c r="JHA14" s="46"/>
      <c r="JHB14" s="46"/>
      <c r="JHC14" s="46"/>
      <c r="JHD14" s="46"/>
      <c r="JHE14" s="46"/>
      <c r="JHF14" s="46"/>
      <c r="JHG14" s="46"/>
      <c r="JHH14" s="46"/>
      <c r="JHI14" s="46"/>
      <c r="JHJ14" s="46"/>
      <c r="JHK14" s="46"/>
      <c r="JHL14" s="46"/>
      <c r="JHM14" s="46"/>
      <c r="JHN14" s="46"/>
      <c r="JHO14" s="46"/>
      <c r="JHP14" s="46"/>
      <c r="JHQ14" s="46"/>
      <c r="JHR14" s="46"/>
      <c r="JHS14" s="46"/>
      <c r="JHT14" s="46"/>
      <c r="JHU14" s="46"/>
      <c r="JHV14" s="46"/>
      <c r="JHW14" s="46"/>
      <c r="JHX14" s="46"/>
      <c r="JHY14" s="46"/>
      <c r="JHZ14" s="46"/>
      <c r="JIA14" s="46"/>
      <c r="JIB14" s="46"/>
      <c r="JIC14" s="46"/>
      <c r="JID14" s="46"/>
      <c r="JIE14" s="46"/>
      <c r="JIF14" s="46"/>
      <c r="JIG14" s="46"/>
      <c r="JIH14" s="46"/>
      <c r="JII14" s="46"/>
      <c r="JIJ14" s="46"/>
      <c r="JIK14" s="46"/>
      <c r="JIL14" s="46"/>
      <c r="JIM14" s="46"/>
      <c r="JIN14" s="46"/>
      <c r="JIO14" s="46"/>
      <c r="JIP14" s="46"/>
      <c r="JIQ14" s="46"/>
      <c r="JIR14" s="46"/>
      <c r="JIS14" s="46"/>
      <c r="JIT14" s="46"/>
      <c r="JIU14" s="46"/>
      <c r="JIV14" s="46"/>
      <c r="JIW14" s="46"/>
      <c r="JIX14" s="46"/>
      <c r="JIY14" s="46"/>
      <c r="JIZ14" s="46"/>
      <c r="JJA14" s="46"/>
      <c r="JJB14" s="46"/>
      <c r="JJC14" s="46"/>
      <c r="JJD14" s="46"/>
      <c r="JJE14" s="46"/>
      <c r="JJF14" s="46"/>
      <c r="JJG14" s="46"/>
      <c r="JJH14" s="46"/>
      <c r="JJI14" s="46"/>
      <c r="JJJ14" s="46"/>
      <c r="JJK14" s="46"/>
      <c r="JJL14" s="46"/>
      <c r="JJM14" s="46"/>
      <c r="JJN14" s="46"/>
      <c r="JJO14" s="46"/>
      <c r="JJP14" s="46"/>
      <c r="JJQ14" s="46"/>
      <c r="JJR14" s="46"/>
      <c r="JJS14" s="46"/>
      <c r="JJT14" s="46"/>
      <c r="JJU14" s="46"/>
      <c r="JJV14" s="46"/>
      <c r="JJW14" s="46"/>
      <c r="JJX14" s="46"/>
      <c r="JJY14" s="46"/>
      <c r="JJZ14" s="46"/>
      <c r="JKA14" s="46"/>
      <c r="JKB14" s="46"/>
      <c r="JKC14" s="46"/>
      <c r="JKD14" s="46"/>
      <c r="JKE14" s="46"/>
      <c r="JKF14" s="46"/>
      <c r="JKG14" s="46"/>
      <c r="JKH14" s="46"/>
      <c r="JKI14" s="46"/>
      <c r="JKJ14" s="46"/>
      <c r="JKK14" s="46"/>
      <c r="JKL14" s="46"/>
      <c r="JKM14" s="46"/>
      <c r="JKN14" s="46"/>
      <c r="JKO14" s="46"/>
      <c r="JKP14" s="46"/>
      <c r="JKQ14" s="46"/>
      <c r="JKR14" s="46"/>
      <c r="JKS14" s="46"/>
      <c r="JKT14" s="46"/>
      <c r="JKU14" s="46"/>
      <c r="JKV14" s="46"/>
      <c r="JKW14" s="46"/>
      <c r="JKX14" s="46"/>
      <c r="JKY14" s="46"/>
      <c r="JKZ14" s="46"/>
      <c r="JLA14" s="46"/>
      <c r="JLB14" s="46"/>
      <c r="JLC14" s="46"/>
      <c r="JLD14" s="46"/>
      <c r="JLE14" s="46"/>
      <c r="JLF14" s="46"/>
      <c r="JLG14" s="46"/>
      <c r="JLH14" s="46"/>
      <c r="JLI14" s="46"/>
      <c r="JLJ14" s="46"/>
      <c r="JLK14" s="46"/>
      <c r="JLL14" s="46"/>
      <c r="JLM14" s="46"/>
      <c r="JLN14" s="46"/>
      <c r="JLO14" s="46"/>
      <c r="JLP14" s="46"/>
      <c r="JLQ14" s="46"/>
      <c r="JLR14" s="46"/>
      <c r="JLS14" s="46"/>
      <c r="JLT14" s="46"/>
      <c r="JLU14" s="46"/>
      <c r="JLV14" s="46"/>
      <c r="JLW14" s="46"/>
      <c r="JLX14" s="46"/>
      <c r="JLY14" s="46"/>
      <c r="JLZ14" s="46"/>
      <c r="JMA14" s="46"/>
      <c r="JMB14" s="46"/>
      <c r="JMC14" s="46"/>
      <c r="JMD14" s="46"/>
      <c r="JME14" s="46"/>
      <c r="JMF14" s="46"/>
      <c r="JMG14" s="46"/>
      <c r="JMH14" s="46"/>
      <c r="JMI14" s="46"/>
      <c r="JMJ14" s="46"/>
      <c r="JMK14" s="46"/>
      <c r="JML14" s="46"/>
      <c r="JMM14" s="46"/>
      <c r="JMN14" s="46"/>
      <c r="JMO14" s="46"/>
      <c r="JMP14" s="46"/>
      <c r="JMQ14" s="46"/>
      <c r="JMR14" s="46"/>
      <c r="JMS14" s="46"/>
      <c r="JMT14" s="46"/>
      <c r="JMU14" s="46"/>
      <c r="JMV14" s="46"/>
      <c r="JMW14" s="46"/>
      <c r="JMX14" s="46"/>
      <c r="JMY14" s="46"/>
      <c r="JMZ14" s="46"/>
      <c r="JNA14" s="46"/>
      <c r="JNB14" s="46"/>
      <c r="JNC14" s="46"/>
      <c r="JND14" s="46"/>
      <c r="JNE14" s="46"/>
      <c r="JNF14" s="46"/>
      <c r="JNG14" s="46"/>
      <c r="JNH14" s="46"/>
      <c r="JNI14" s="46"/>
      <c r="JNJ14" s="46"/>
      <c r="JNK14" s="46"/>
      <c r="JNL14" s="46"/>
      <c r="JNM14" s="46"/>
      <c r="JNN14" s="46"/>
      <c r="JNO14" s="46"/>
      <c r="JNP14" s="46"/>
      <c r="JNQ14" s="46"/>
      <c r="JNR14" s="46"/>
      <c r="JNS14" s="46"/>
      <c r="JNT14" s="46"/>
      <c r="JNU14" s="46"/>
      <c r="JNV14" s="46"/>
      <c r="JNW14" s="46"/>
      <c r="JNX14" s="46"/>
      <c r="JNY14" s="46"/>
      <c r="JNZ14" s="46"/>
      <c r="JOA14" s="46"/>
      <c r="JOB14" s="46"/>
      <c r="JOC14" s="46"/>
      <c r="JOD14" s="46"/>
      <c r="JOE14" s="46"/>
      <c r="JOF14" s="46"/>
      <c r="JOG14" s="46"/>
      <c r="JOH14" s="46"/>
      <c r="JOI14" s="46"/>
      <c r="JOJ14" s="46"/>
      <c r="JOK14" s="46"/>
      <c r="JOL14" s="46"/>
      <c r="JOM14" s="46"/>
      <c r="JON14" s="46"/>
      <c r="JOO14" s="46"/>
      <c r="JOP14" s="46"/>
      <c r="JOQ14" s="46"/>
      <c r="JOR14" s="46"/>
      <c r="JOS14" s="46"/>
      <c r="JOT14" s="46"/>
      <c r="JOU14" s="46"/>
      <c r="JOV14" s="46"/>
      <c r="JOW14" s="46"/>
      <c r="JOX14" s="46"/>
      <c r="JOY14" s="46"/>
      <c r="JOZ14" s="46"/>
      <c r="JPA14" s="46"/>
      <c r="JPB14" s="46"/>
      <c r="JPC14" s="46"/>
      <c r="JPD14" s="46"/>
      <c r="JPE14" s="46"/>
      <c r="JPF14" s="46"/>
      <c r="JPG14" s="46"/>
      <c r="JPH14" s="46"/>
      <c r="JPI14" s="46"/>
      <c r="JPJ14" s="46"/>
      <c r="JPK14" s="46"/>
      <c r="JPL14" s="46"/>
      <c r="JPM14" s="46"/>
      <c r="JPN14" s="46"/>
      <c r="JPO14" s="46"/>
      <c r="JPP14" s="46"/>
      <c r="JPQ14" s="46"/>
      <c r="JPR14" s="46"/>
      <c r="JPS14" s="46"/>
      <c r="JPT14" s="46"/>
      <c r="JPU14" s="46"/>
      <c r="JPV14" s="46"/>
      <c r="JPW14" s="46"/>
      <c r="JPX14" s="46"/>
      <c r="JPY14" s="46"/>
      <c r="JPZ14" s="46"/>
      <c r="JQA14" s="46"/>
      <c r="JQB14" s="46"/>
      <c r="JQC14" s="46"/>
      <c r="JQD14" s="46"/>
      <c r="JQE14" s="46"/>
      <c r="JQF14" s="46"/>
      <c r="JQG14" s="46"/>
      <c r="JQH14" s="46"/>
      <c r="JQI14" s="46"/>
      <c r="JQJ14" s="46"/>
      <c r="JQK14" s="46"/>
      <c r="JQL14" s="46"/>
      <c r="JQM14" s="46"/>
      <c r="JQN14" s="46"/>
      <c r="JQO14" s="46"/>
      <c r="JQP14" s="46"/>
      <c r="JQQ14" s="46"/>
      <c r="JQR14" s="46"/>
      <c r="JQS14" s="46"/>
      <c r="JQT14" s="46"/>
      <c r="JQU14" s="46"/>
      <c r="JQV14" s="46"/>
      <c r="JQW14" s="46"/>
      <c r="JQX14" s="46"/>
      <c r="JQY14" s="46"/>
      <c r="JQZ14" s="46"/>
      <c r="JRA14" s="46"/>
      <c r="JRB14" s="46"/>
      <c r="JRC14" s="46"/>
      <c r="JRD14" s="46"/>
      <c r="JRE14" s="46"/>
      <c r="JRF14" s="46"/>
      <c r="JRG14" s="46"/>
      <c r="JRH14" s="46"/>
      <c r="JRI14" s="46"/>
      <c r="JRJ14" s="46"/>
      <c r="JRK14" s="46"/>
      <c r="JRL14" s="46"/>
      <c r="JRM14" s="46"/>
      <c r="JRN14" s="46"/>
      <c r="JRO14" s="46"/>
      <c r="JRP14" s="46"/>
      <c r="JRQ14" s="46"/>
      <c r="JRR14" s="46"/>
      <c r="JRS14" s="46"/>
      <c r="JRT14" s="46"/>
      <c r="JRU14" s="46"/>
      <c r="JRV14" s="46"/>
      <c r="JRW14" s="46"/>
      <c r="JRX14" s="46"/>
      <c r="JRY14" s="46"/>
      <c r="JRZ14" s="46"/>
      <c r="JSA14" s="46"/>
      <c r="JSB14" s="46"/>
      <c r="JSC14" s="46"/>
      <c r="JSD14" s="46"/>
      <c r="JSE14" s="46"/>
      <c r="JSF14" s="46"/>
      <c r="JSG14" s="46"/>
      <c r="JSH14" s="46"/>
      <c r="JSI14" s="46"/>
      <c r="JSJ14" s="46"/>
      <c r="JSK14" s="46"/>
      <c r="JSL14" s="46"/>
      <c r="JSM14" s="46"/>
      <c r="JSN14" s="46"/>
      <c r="JSO14" s="46"/>
      <c r="JSP14" s="46"/>
      <c r="JSQ14" s="46"/>
      <c r="JSR14" s="46"/>
      <c r="JSS14" s="46"/>
      <c r="JST14" s="46"/>
      <c r="JSU14" s="46"/>
      <c r="JSV14" s="46"/>
      <c r="JSW14" s="46"/>
      <c r="JSX14" s="46"/>
      <c r="JSY14" s="46"/>
      <c r="JSZ14" s="46"/>
      <c r="JTA14" s="46"/>
      <c r="JTB14" s="46"/>
      <c r="JTC14" s="46"/>
      <c r="JTD14" s="46"/>
      <c r="JTE14" s="46"/>
      <c r="JTF14" s="46"/>
      <c r="JTG14" s="46"/>
      <c r="JTH14" s="46"/>
      <c r="JTI14" s="46"/>
      <c r="JTJ14" s="46"/>
      <c r="JTK14" s="46"/>
      <c r="JTL14" s="46"/>
      <c r="JTM14" s="46"/>
      <c r="JTN14" s="46"/>
      <c r="JTO14" s="46"/>
      <c r="JTP14" s="46"/>
      <c r="JTQ14" s="46"/>
      <c r="JTR14" s="46"/>
      <c r="JTS14" s="46"/>
      <c r="JTT14" s="46"/>
      <c r="JTU14" s="46"/>
      <c r="JTV14" s="46"/>
      <c r="JTW14" s="46"/>
      <c r="JTX14" s="46"/>
      <c r="JTY14" s="46"/>
      <c r="JTZ14" s="46"/>
      <c r="JUA14" s="46"/>
      <c r="JUB14" s="46"/>
      <c r="JUC14" s="46"/>
      <c r="JUD14" s="46"/>
      <c r="JUE14" s="46"/>
      <c r="JUF14" s="46"/>
      <c r="JUG14" s="46"/>
      <c r="JUH14" s="46"/>
      <c r="JUI14" s="46"/>
      <c r="JUJ14" s="46"/>
      <c r="JUK14" s="46"/>
      <c r="JUL14" s="46"/>
      <c r="JUM14" s="46"/>
      <c r="JUN14" s="46"/>
      <c r="JUO14" s="46"/>
      <c r="JUP14" s="46"/>
      <c r="JUQ14" s="46"/>
      <c r="JUR14" s="46"/>
      <c r="JUS14" s="46"/>
      <c r="JUT14" s="46"/>
      <c r="JUU14" s="46"/>
      <c r="JUV14" s="46"/>
      <c r="JUW14" s="46"/>
      <c r="JUX14" s="46"/>
      <c r="JUY14" s="46"/>
      <c r="JUZ14" s="46"/>
      <c r="JVA14" s="46"/>
      <c r="JVB14" s="46"/>
      <c r="JVC14" s="46"/>
      <c r="JVD14" s="46"/>
      <c r="JVE14" s="46"/>
      <c r="JVF14" s="46"/>
      <c r="JVG14" s="46"/>
      <c r="JVH14" s="46"/>
      <c r="JVI14" s="46"/>
      <c r="JVJ14" s="46"/>
      <c r="JVK14" s="46"/>
      <c r="JVL14" s="46"/>
      <c r="JVM14" s="46"/>
      <c r="JVN14" s="46"/>
      <c r="JVO14" s="46"/>
      <c r="JVP14" s="46"/>
      <c r="JVQ14" s="46"/>
      <c r="JVR14" s="46"/>
      <c r="JVS14" s="46"/>
      <c r="JVT14" s="46"/>
      <c r="JVU14" s="46"/>
      <c r="JVV14" s="46"/>
      <c r="JVW14" s="46"/>
      <c r="JVX14" s="46"/>
      <c r="JVY14" s="46"/>
      <c r="JVZ14" s="46"/>
      <c r="JWA14" s="46"/>
      <c r="JWB14" s="46"/>
      <c r="JWC14" s="46"/>
      <c r="JWD14" s="46"/>
      <c r="JWE14" s="46"/>
      <c r="JWF14" s="46"/>
      <c r="JWG14" s="46"/>
      <c r="JWH14" s="46"/>
      <c r="JWI14" s="46"/>
      <c r="JWJ14" s="46"/>
      <c r="JWK14" s="46"/>
      <c r="JWL14" s="46"/>
      <c r="JWM14" s="46"/>
      <c r="JWN14" s="46"/>
      <c r="JWO14" s="46"/>
      <c r="JWP14" s="46"/>
      <c r="JWQ14" s="46"/>
      <c r="JWR14" s="46"/>
      <c r="JWS14" s="46"/>
      <c r="JWT14" s="46"/>
      <c r="JWU14" s="46"/>
      <c r="JWV14" s="46"/>
      <c r="JWW14" s="46"/>
      <c r="JWX14" s="46"/>
      <c r="JWY14" s="46"/>
      <c r="JWZ14" s="46"/>
      <c r="JXA14" s="46"/>
      <c r="JXB14" s="46"/>
      <c r="JXC14" s="46"/>
      <c r="JXD14" s="46"/>
      <c r="JXE14" s="46"/>
      <c r="JXF14" s="46"/>
      <c r="JXG14" s="46"/>
      <c r="JXH14" s="46"/>
      <c r="JXI14" s="46"/>
      <c r="JXJ14" s="46"/>
      <c r="JXK14" s="46"/>
      <c r="JXL14" s="46"/>
      <c r="JXM14" s="46"/>
      <c r="JXN14" s="46"/>
      <c r="JXO14" s="46"/>
      <c r="JXP14" s="46"/>
      <c r="JXQ14" s="46"/>
      <c r="JXR14" s="46"/>
      <c r="JXS14" s="46"/>
      <c r="JXT14" s="46"/>
      <c r="JXU14" s="46"/>
      <c r="JXV14" s="46"/>
      <c r="JXW14" s="46"/>
      <c r="JXX14" s="46"/>
      <c r="JXY14" s="46"/>
      <c r="JXZ14" s="46"/>
      <c r="JYA14" s="46"/>
      <c r="JYB14" s="46"/>
      <c r="JYC14" s="46"/>
      <c r="JYD14" s="46"/>
      <c r="JYE14" s="46"/>
      <c r="JYF14" s="46"/>
      <c r="JYG14" s="46"/>
      <c r="JYH14" s="46"/>
      <c r="JYI14" s="46"/>
      <c r="JYJ14" s="46"/>
      <c r="JYK14" s="46"/>
      <c r="JYL14" s="46"/>
      <c r="JYM14" s="46"/>
      <c r="JYN14" s="46"/>
      <c r="JYO14" s="46"/>
      <c r="JYP14" s="46"/>
      <c r="JYQ14" s="46"/>
      <c r="JYR14" s="46"/>
      <c r="JYS14" s="46"/>
      <c r="JYT14" s="46"/>
      <c r="JYU14" s="46"/>
      <c r="JYV14" s="46"/>
      <c r="JYW14" s="46"/>
      <c r="JYX14" s="46"/>
      <c r="JYY14" s="46"/>
      <c r="JYZ14" s="46"/>
      <c r="JZA14" s="46"/>
      <c r="JZB14" s="46"/>
      <c r="JZC14" s="46"/>
      <c r="JZD14" s="46"/>
      <c r="JZE14" s="46"/>
      <c r="JZF14" s="46"/>
      <c r="JZG14" s="46"/>
      <c r="JZH14" s="46"/>
      <c r="JZI14" s="46"/>
      <c r="JZJ14" s="46"/>
      <c r="JZK14" s="46"/>
      <c r="JZL14" s="46"/>
      <c r="JZM14" s="46"/>
      <c r="JZN14" s="46"/>
      <c r="JZO14" s="46"/>
      <c r="JZP14" s="46"/>
      <c r="JZQ14" s="46"/>
      <c r="JZR14" s="46"/>
      <c r="JZS14" s="46"/>
      <c r="JZT14" s="46"/>
      <c r="JZU14" s="46"/>
      <c r="JZV14" s="46"/>
      <c r="JZW14" s="46"/>
      <c r="JZX14" s="46"/>
      <c r="JZY14" s="46"/>
      <c r="JZZ14" s="46"/>
      <c r="KAA14" s="46"/>
      <c r="KAB14" s="46"/>
      <c r="KAC14" s="46"/>
      <c r="KAD14" s="46"/>
      <c r="KAE14" s="46"/>
      <c r="KAF14" s="46"/>
      <c r="KAG14" s="46"/>
      <c r="KAH14" s="46"/>
      <c r="KAI14" s="46"/>
      <c r="KAJ14" s="46"/>
      <c r="KAK14" s="46"/>
      <c r="KAL14" s="46"/>
      <c r="KAM14" s="46"/>
      <c r="KAN14" s="46"/>
      <c r="KAO14" s="46"/>
      <c r="KAP14" s="46"/>
      <c r="KAQ14" s="46"/>
      <c r="KAR14" s="46"/>
      <c r="KAS14" s="46"/>
      <c r="KAT14" s="46"/>
      <c r="KAU14" s="46"/>
      <c r="KAV14" s="46"/>
      <c r="KAW14" s="46"/>
      <c r="KAX14" s="46"/>
      <c r="KAY14" s="46"/>
      <c r="KAZ14" s="46"/>
      <c r="KBA14" s="46"/>
      <c r="KBB14" s="46"/>
      <c r="KBC14" s="46"/>
      <c r="KBD14" s="46"/>
      <c r="KBE14" s="46"/>
      <c r="KBF14" s="46"/>
      <c r="KBG14" s="46"/>
      <c r="KBH14" s="46"/>
      <c r="KBI14" s="46"/>
      <c r="KBJ14" s="46"/>
      <c r="KBK14" s="46"/>
      <c r="KBL14" s="46"/>
      <c r="KBM14" s="46"/>
      <c r="KBN14" s="46"/>
      <c r="KBO14" s="46"/>
      <c r="KBP14" s="46"/>
      <c r="KBQ14" s="46"/>
      <c r="KBR14" s="46"/>
      <c r="KBS14" s="46"/>
      <c r="KBT14" s="46"/>
      <c r="KBU14" s="46"/>
      <c r="KBV14" s="46"/>
      <c r="KBW14" s="46"/>
      <c r="KBX14" s="46"/>
      <c r="KBY14" s="46"/>
      <c r="KBZ14" s="46"/>
      <c r="KCA14" s="46"/>
      <c r="KCB14" s="46"/>
      <c r="KCC14" s="46"/>
      <c r="KCD14" s="46"/>
      <c r="KCE14" s="46"/>
      <c r="KCF14" s="46"/>
      <c r="KCG14" s="46"/>
      <c r="KCH14" s="46"/>
      <c r="KCI14" s="46"/>
      <c r="KCJ14" s="46"/>
      <c r="KCK14" s="46"/>
      <c r="KCL14" s="46"/>
      <c r="KCM14" s="46"/>
      <c r="KCN14" s="46"/>
      <c r="KCO14" s="46"/>
      <c r="KCP14" s="46"/>
      <c r="KCQ14" s="46"/>
      <c r="KCR14" s="46"/>
      <c r="KCS14" s="46"/>
      <c r="KCT14" s="46"/>
      <c r="KCU14" s="46"/>
      <c r="KCV14" s="46"/>
      <c r="KCW14" s="46"/>
      <c r="KCX14" s="46"/>
      <c r="KCY14" s="46"/>
      <c r="KCZ14" s="46"/>
      <c r="KDA14" s="46"/>
      <c r="KDB14" s="46"/>
      <c r="KDC14" s="46"/>
      <c r="KDD14" s="46"/>
      <c r="KDE14" s="46"/>
      <c r="KDF14" s="46"/>
      <c r="KDG14" s="46"/>
      <c r="KDH14" s="46"/>
      <c r="KDI14" s="46"/>
      <c r="KDJ14" s="46"/>
      <c r="KDK14" s="46"/>
      <c r="KDL14" s="46"/>
      <c r="KDM14" s="46"/>
      <c r="KDN14" s="46"/>
      <c r="KDO14" s="46"/>
      <c r="KDP14" s="46"/>
      <c r="KDQ14" s="46"/>
      <c r="KDR14" s="46"/>
      <c r="KDS14" s="46"/>
      <c r="KDT14" s="46"/>
      <c r="KDU14" s="46"/>
      <c r="KDV14" s="46"/>
      <c r="KDW14" s="46"/>
      <c r="KDX14" s="46"/>
      <c r="KDY14" s="46"/>
      <c r="KDZ14" s="46"/>
      <c r="KEA14" s="46"/>
      <c r="KEB14" s="46"/>
      <c r="KEC14" s="46"/>
      <c r="KED14" s="46"/>
      <c r="KEE14" s="46"/>
      <c r="KEF14" s="46"/>
      <c r="KEG14" s="46"/>
      <c r="KEH14" s="46"/>
      <c r="KEI14" s="46"/>
      <c r="KEJ14" s="46"/>
      <c r="KEK14" s="46"/>
      <c r="KEL14" s="46"/>
      <c r="KEM14" s="46"/>
      <c r="KEN14" s="46"/>
      <c r="KEO14" s="46"/>
      <c r="KEP14" s="46"/>
      <c r="KEQ14" s="46"/>
      <c r="KER14" s="46"/>
      <c r="KES14" s="46"/>
      <c r="KET14" s="46"/>
      <c r="KEU14" s="46"/>
      <c r="KEV14" s="46"/>
      <c r="KEW14" s="46"/>
      <c r="KEX14" s="46"/>
      <c r="KEY14" s="46"/>
      <c r="KEZ14" s="46"/>
      <c r="KFA14" s="46"/>
      <c r="KFB14" s="46"/>
      <c r="KFC14" s="46"/>
      <c r="KFD14" s="46"/>
      <c r="KFE14" s="46"/>
      <c r="KFF14" s="46"/>
      <c r="KFG14" s="46"/>
      <c r="KFH14" s="46"/>
      <c r="KFI14" s="46"/>
      <c r="KFJ14" s="46"/>
      <c r="KFK14" s="46"/>
      <c r="KFL14" s="46"/>
      <c r="KFM14" s="46"/>
      <c r="KFN14" s="46"/>
      <c r="KFO14" s="46"/>
      <c r="KFP14" s="46"/>
      <c r="KFQ14" s="46"/>
      <c r="KFR14" s="46"/>
      <c r="KFS14" s="46"/>
      <c r="KFT14" s="46"/>
      <c r="KFU14" s="46"/>
      <c r="KFV14" s="46"/>
      <c r="KFW14" s="46"/>
      <c r="KFX14" s="46"/>
      <c r="KFY14" s="46"/>
      <c r="KFZ14" s="46"/>
      <c r="KGA14" s="46"/>
      <c r="KGB14" s="46"/>
      <c r="KGC14" s="46"/>
      <c r="KGD14" s="46"/>
      <c r="KGE14" s="46"/>
      <c r="KGF14" s="46"/>
      <c r="KGG14" s="46"/>
      <c r="KGH14" s="46"/>
      <c r="KGI14" s="46"/>
      <c r="KGJ14" s="46"/>
      <c r="KGK14" s="46"/>
      <c r="KGL14" s="46"/>
      <c r="KGM14" s="46"/>
      <c r="KGN14" s="46"/>
      <c r="KGO14" s="46"/>
      <c r="KGP14" s="46"/>
      <c r="KGQ14" s="46"/>
      <c r="KGR14" s="46"/>
      <c r="KGS14" s="46"/>
      <c r="KGT14" s="46"/>
      <c r="KGU14" s="46"/>
      <c r="KGV14" s="46"/>
      <c r="KGW14" s="46"/>
      <c r="KGX14" s="46"/>
      <c r="KGY14" s="46"/>
      <c r="KGZ14" s="46"/>
      <c r="KHA14" s="46"/>
      <c r="KHB14" s="46"/>
      <c r="KHC14" s="46"/>
      <c r="KHD14" s="46"/>
      <c r="KHE14" s="46"/>
      <c r="KHF14" s="46"/>
      <c r="KHG14" s="46"/>
      <c r="KHH14" s="46"/>
      <c r="KHI14" s="46"/>
      <c r="KHJ14" s="46"/>
      <c r="KHK14" s="46"/>
      <c r="KHL14" s="46"/>
      <c r="KHM14" s="46"/>
      <c r="KHN14" s="46"/>
      <c r="KHO14" s="46"/>
      <c r="KHP14" s="46"/>
      <c r="KHQ14" s="46"/>
      <c r="KHR14" s="46"/>
      <c r="KHS14" s="46"/>
      <c r="KHT14" s="46"/>
      <c r="KHU14" s="46"/>
      <c r="KHV14" s="46"/>
      <c r="KHW14" s="46"/>
      <c r="KHX14" s="46"/>
      <c r="KHY14" s="46"/>
      <c r="KHZ14" s="46"/>
      <c r="KIA14" s="46"/>
      <c r="KIB14" s="46"/>
      <c r="KIC14" s="46"/>
      <c r="KID14" s="46"/>
      <c r="KIE14" s="46"/>
      <c r="KIF14" s="46"/>
      <c r="KIG14" s="46"/>
      <c r="KIH14" s="46"/>
      <c r="KII14" s="46"/>
      <c r="KIJ14" s="46"/>
      <c r="KIK14" s="46"/>
      <c r="KIL14" s="46"/>
      <c r="KIM14" s="46"/>
      <c r="KIN14" s="46"/>
      <c r="KIO14" s="46"/>
      <c r="KIP14" s="46"/>
      <c r="KIQ14" s="46"/>
      <c r="KIR14" s="46"/>
      <c r="KIS14" s="46"/>
      <c r="KIT14" s="46"/>
      <c r="KIU14" s="46"/>
      <c r="KIV14" s="46"/>
      <c r="KIW14" s="46"/>
      <c r="KIX14" s="46"/>
      <c r="KIY14" s="46"/>
      <c r="KIZ14" s="46"/>
      <c r="KJA14" s="46"/>
      <c r="KJB14" s="46"/>
      <c r="KJC14" s="46"/>
      <c r="KJD14" s="46"/>
      <c r="KJE14" s="46"/>
      <c r="KJF14" s="46"/>
      <c r="KJG14" s="46"/>
      <c r="KJH14" s="46"/>
      <c r="KJI14" s="46"/>
      <c r="KJJ14" s="46"/>
      <c r="KJK14" s="46"/>
      <c r="KJL14" s="46"/>
      <c r="KJM14" s="46"/>
      <c r="KJN14" s="46"/>
      <c r="KJO14" s="46"/>
      <c r="KJP14" s="46"/>
      <c r="KJQ14" s="46"/>
      <c r="KJR14" s="46"/>
      <c r="KJS14" s="46"/>
      <c r="KJT14" s="46"/>
      <c r="KJU14" s="46"/>
      <c r="KJV14" s="46"/>
      <c r="KJW14" s="46"/>
      <c r="KJX14" s="46"/>
      <c r="KJY14" s="46"/>
      <c r="KJZ14" s="46"/>
      <c r="KKA14" s="46"/>
      <c r="KKB14" s="46"/>
      <c r="KKC14" s="46"/>
      <c r="KKD14" s="46"/>
      <c r="KKE14" s="46"/>
      <c r="KKF14" s="46"/>
      <c r="KKG14" s="46"/>
      <c r="KKH14" s="46"/>
      <c r="KKI14" s="46"/>
      <c r="KKJ14" s="46"/>
      <c r="KKK14" s="46"/>
      <c r="KKL14" s="46"/>
      <c r="KKM14" s="46"/>
      <c r="KKN14" s="46"/>
      <c r="KKO14" s="46"/>
      <c r="KKP14" s="46"/>
      <c r="KKQ14" s="46"/>
      <c r="KKR14" s="46"/>
      <c r="KKS14" s="46"/>
      <c r="KKT14" s="46"/>
      <c r="KKU14" s="46"/>
      <c r="KKV14" s="46"/>
      <c r="KKW14" s="46"/>
      <c r="KKX14" s="46"/>
      <c r="KKY14" s="46"/>
      <c r="KKZ14" s="46"/>
      <c r="KLA14" s="46"/>
      <c r="KLB14" s="46"/>
      <c r="KLC14" s="46"/>
      <c r="KLD14" s="46"/>
      <c r="KLE14" s="46"/>
      <c r="KLF14" s="46"/>
      <c r="KLG14" s="46"/>
      <c r="KLH14" s="46"/>
      <c r="KLI14" s="46"/>
      <c r="KLJ14" s="46"/>
      <c r="KLK14" s="46"/>
      <c r="KLL14" s="46"/>
      <c r="KLM14" s="46"/>
      <c r="KLN14" s="46"/>
      <c r="KLO14" s="46"/>
      <c r="KLP14" s="46"/>
      <c r="KLQ14" s="46"/>
      <c r="KLR14" s="46"/>
      <c r="KLS14" s="46"/>
      <c r="KLT14" s="46"/>
      <c r="KLU14" s="46"/>
      <c r="KLV14" s="46"/>
      <c r="KLW14" s="46"/>
      <c r="KLX14" s="46"/>
      <c r="KLY14" s="46"/>
      <c r="KLZ14" s="46"/>
      <c r="KMA14" s="46"/>
      <c r="KMB14" s="46"/>
      <c r="KMC14" s="46"/>
      <c r="KMD14" s="46"/>
      <c r="KME14" s="46"/>
      <c r="KMF14" s="46"/>
      <c r="KMG14" s="46"/>
      <c r="KMH14" s="46"/>
      <c r="KMI14" s="46"/>
      <c r="KMJ14" s="46"/>
      <c r="KMK14" s="46"/>
      <c r="KML14" s="46"/>
      <c r="KMM14" s="46"/>
      <c r="KMN14" s="46"/>
      <c r="KMO14" s="46"/>
      <c r="KMP14" s="46"/>
      <c r="KMQ14" s="46"/>
      <c r="KMR14" s="46"/>
      <c r="KMS14" s="46"/>
      <c r="KMT14" s="46"/>
      <c r="KMU14" s="46"/>
      <c r="KMV14" s="46"/>
      <c r="KMW14" s="46"/>
      <c r="KMX14" s="46"/>
      <c r="KMY14" s="46"/>
      <c r="KMZ14" s="46"/>
      <c r="KNA14" s="46"/>
      <c r="KNB14" s="46"/>
      <c r="KNC14" s="46"/>
      <c r="KND14" s="46"/>
      <c r="KNE14" s="46"/>
      <c r="KNF14" s="46"/>
      <c r="KNG14" s="46"/>
      <c r="KNH14" s="46"/>
      <c r="KNI14" s="46"/>
      <c r="KNJ14" s="46"/>
      <c r="KNK14" s="46"/>
      <c r="KNL14" s="46"/>
      <c r="KNM14" s="46"/>
      <c r="KNN14" s="46"/>
      <c r="KNO14" s="46"/>
      <c r="KNP14" s="46"/>
      <c r="KNQ14" s="46"/>
      <c r="KNR14" s="46"/>
      <c r="KNS14" s="46"/>
      <c r="KNT14" s="46"/>
      <c r="KNU14" s="46"/>
      <c r="KNV14" s="46"/>
      <c r="KNW14" s="46"/>
      <c r="KNX14" s="46"/>
      <c r="KNY14" s="46"/>
      <c r="KNZ14" s="46"/>
      <c r="KOA14" s="46"/>
      <c r="KOB14" s="46"/>
      <c r="KOC14" s="46"/>
      <c r="KOD14" s="46"/>
      <c r="KOE14" s="46"/>
      <c r="KOF14" s="46"/>
      <c r="KOG14" s="46"/>
      <c r="KOH14" s="46"/>
      <c r="KOI14" s="46"/>
      <c r="KOJ14" s="46"/>
      <c r="KOK14" s="46"/>
      <c r="KOL14" s="46"/>
      <c r="KOM14" s="46"/>
      <c r="KON14" s="46"/>
      <c r="KOO14" s="46"/>
      <c r="KOP14" s="46"/>
      <c r="KOQ14" s="46"/>
      <c r="KOR14" s="46"/>
      <c r="KOS14" s="46"/>
      <c r="KOT14" s="46"/>
      <c r="KOU14" s="46"/>
      <c r="KOV14" s="46"/>
      <c r="KOW14" s="46"/>
      <c r="KOX14" s="46"/>
      <c r="KOY14" s="46"/>
      <c r="KOZ14" s="46"/>
      <c r="KPA14" s="46"/>
      <c r="KPB14" s="46"/>
      <c r="KPC14" s="46"/>
      <c r="KPD14" s="46"/>
      <c r="KPE14" s="46"/>
      <c r="KPF14" s="46"/>
      <c r="KPG14" s="46"/>
      <c r="KPH14" s="46"/>
      <c r="KPI14" s="46"/>
      <c r="KPJ14" s="46"/>
      <c r="KPK14" s="46"/>
      <c r="KPL14" s="46"/>
      <c r="KPM14" s="46"/>
      <c r="KPN14" s="46"/>
      <c r="KPO14" s="46"/>
      <c r="KPP14" s="46"/>
      <c r="KPQ14" s="46"/>
      <c r="KPR14" s="46"/>
      <c r="KPS14" s="46"/>
      <c r="KPT14" s="46"/>
      <c r="KPU14" s="46"/>
      <c r="KPV14" s="46"/>
      <c r="KPW14" s="46"/>
      <c r="KPX14" s="46"/>
      <c r="KPY14" s="46"/>
      <c r="KPZ14" s="46"/>
      <c r="KQA14" s="46"/>
      <c r="KQB14" s="46"/>
      <c r="KQC14" s="46"/>
      <c r="KQD14" s="46"/>
      <c r="KQE14" s="46"/>
      <c r="KQF14" s="46"/>
      <c r="KQG14" s="46"/>
      <c r="KQH14" s="46"/>
      <c r="KQI14" s="46"/>
      <c r="KQJ14" s="46"/>
      <c r="KQK14" s="46"/>
      <c r="KQL14" s="46"/>
      <c r="KQM14" s="46"/>
      <c r="KQN14" s="46"/>
      <c r="KQO14" s="46"/>
      <c r="KQP14" s="46"/>
      <c r="KQQ14" s="46"/>
      <c r="KQR14" s="46"/>
      <c r="KQS14" s="46"/>
      <c r="KQT14" s="46"/>
      <c r="KQU14" s="46"/>
      <c r="KQV14" s="46"/>
      <c r="KQW14" s="46"/>
      <c r="KQX14" s="46"/>
      <c r="KQY14" s="46"/>
      <c r="KQZ14" s="46"/>
      <c r="KRA14" s="46"/>
      <c r="KRB14" s="46"/>
      <c r="KRC14" s="46"/>
      <c r="KRD14" s="46"/>
      <c r="KRE14" s="46"/>
      <c r="KRF14" s="46"/>
      <c r="KRG14" s="46"/>
      <c r="KRH14" s="46"/>
      <c r="KRI14" s="46"/>
      <c r="KRJ14" s="46"/>
      <c r="KRK14" s="46"/>
      <c r="KRL14" s="46"/>
      <c r="KRM14" s="46"/>
      <c r="KRN14" s="46"/>
      <c r="KRO14" s="46"/>
      <c r="KRP14" s="46"/>
      <c r="KRQ14" s="46"/>
      <c r="KRR14" s="46"/>
      <c r="KRS14" s="46"/>
      <c r="KRT14" s="46"/>
      <c r="KRU14" s="46"/>
      <c r="KRV14" s="46"/>
      <c r="KRW14" s="46"/>
      <c r="KRX14" s="46"/>
      <c r="KRY14" s="46"/>
      <c r="KRZ14" s="46"/>
      <c r="KSA14" s="46"/>
      <c r="KSB14" s="46"/>
      <c r="KSC14" s="46"/>
      <c r="KSD14" s="46"/>
      <c r="KSE14" s="46"/>
      <c r="KSF14" s="46"/>
      <c r="KSG14" s="46"/>
      <c r="KSH14" s="46"/>
      <c r="KSI14" s="46"/>
      <c r="KSJ14" s="46"/>
      <c r="KSK14" s="46"/>
      <c r="KSL14" s="46"/>
      <c r="KSM14" s="46"/>
      <c r="KSN14" s="46"/>
      <c r="KSO14" s="46"/>
      <c r="KSP14" s="46"/>
      <c r="KSQ14" s="46"/>
      <c r="KSR14" s="46"/>
      <c r="KSS14" s="46"/>
      <c r="KST14" s="46"/>
      <c r="KSU14" s="46"/>
      <c r="KSV14" s="46"/>
      <c r="KSW14" s="46"/>
      <c r="KSX14" s="46"/>
      <c r="KSY14" s="46"/>
      <c r="KSZ14" s="46"/>
      <c r="KTA14" s="46"/>
      <c r="KTB14" s="46"/>
      <c r="KTC14" s="46"/>
      <c r="KTD14" s="46"/>
      <c r="KTE14" s="46"/>
      <c r="KTF14" s="46"/>
      <c r="KTG14" s="46"/>
      <c r="KTH14" s="46"/>
      <c r="KTI14" s="46"/>
      <c r="KTJ14" s="46"/>
      <c r="KTK14" s="46"/>
      <c r="KTL14" s="46"/>
      <c r="KTM14" s="46"/>
      <c r="KTN14" s="46"/>
      <c r="KTO14" s="46"/>
      <c r="KTP14" s="46"/>
      <c r="KTQ14" s="46"/>
      <c r="KTR14" s="46"/>
      <c r="KTS14" s="46"/>
      <c r="KTT14" s="46"/>
      <c r="KTU14" s="46"/>
      <c r="KTV14" s="46"/>
      <c r="KTW14" s="46"/>
      <c r="KTX14" s="46"/>
      <c r="KTY14" s="46"/>
      <c r="KTZ14" s="46"/>
      <c r="KUA14" s="46"/>
      <c r="KUB14" s="46"/>
      <c r="KUC14" s="46"/>
      <c r="KUD14" s="46"/>
      <c r="KUE14" s="46"/>
      <c r="KUF14" s="46"/>
      <c r="KUG14" s="46"/>
      <c r="KUH14" s="46"/>
      <c r="KUI14" s="46"/>
      <c r="KUJ14" s="46"/>
      <c r="KUK14" s="46"/>
      <c r="KUL14" s="46"/>
      <c r="KUM14" s="46"/>
      <c r="KUN14" s="46"/>
      <c r="KUO14" s="46"/>
      <c r="KUP14" s="46"/>
      <c r="KUQ14" s="46"/>
      <c r="KUR14" s="46"/>
      <c r="KUS14" s="46"/>
      <c r="KUT14" s="46"/>
      <c r="KUU14" s="46"/>
      <c r="KUV14" s="46"/>
      <c r="KUW14" s="46"/>
      <c r="KUX14" s="46"/>
      <c r="KUY14" s="46"/>
      <c r="KUZ14" s="46"/>
      <c r="KVA14" s="46"/>
      <c r="KVB14" s="46"/>
      <c r="KVC14" s="46"/>
      <c r="KVD14" s="46"/>
      <c r="KVE14" s="46"/>
      <c r="KVF14" s="46"/>
      <c r="KVG14" s="46"/>
      <c r="KVH14" s="46"/>
      <c r="KVI14" s="46"/>
      <c r="KVJ14" s="46"/>
      <c r="KVK14" s="46"/>
      <c r="KVL14" s="46"/>
      <c r="KVM14" s="46"/>
      <c r="KVN14" s="46"/>
      <c r="KVO14" s="46"/>
      <c r="KVP14" s="46"/>
      <c r="KVQ14" s="46"/>
      <c r="KVR14" s="46"/>
      <c r="KVS14" s="46"/>
      <c r="KVT14" s="46"/>
      <c r="KVU14" s="46"/>
      <c r="KVV14" s="46"/>
      <c r="KVW14" s="46"/>
      <c r="KVX14" s="46"/>
      <c r="KVY14" s="46"/>
      <c r="KVZ14" s="46"/>
      <c r="KWA14" s="46"/>
      <c r="KWB14" s="46"/>
      <c r="KWC14" s="46"/>
      <c r="KWD14" s="46"/>
      <c r="KWE14" s="46"/>
      <c r="KWF14" s="46"/>
      <c r="KWG14" s="46"/>
      <c r="KWH14" s="46"/>
      <c r="KWI14" s="46"/>
      <c r="KWJ14" s="46"/>
      <c r="KWK14" s="46"/>
      <c r="KWL14" s="46"/>
      <c r="KWM14" s="46"/>
      <c r="KWN14" s="46"/>
      <c r="KWO14" s="46"/>
      <c r="KWP14" s="46"/>
      <c r="KWQ14" s="46"/>
      <c r="KWR14" s="46"/>
      <c r="KWS14" s="46"/>
      <c r="KWT14" s="46"/>
      <c r="KWU14" s="46"/>
      <c r="KWV14" s="46"/>
      <c r="KWW14" s="46"/>
      <c r="KWX14" s="46"/>
      <c r="KWY14" s="46"/>
      <c r="KWZ14" s="46"/>
      <c r="KXA14" s="46"/>
      <c r="KXB14" s="46"/>
      <c r="KXC14" s="46"/>
      <c r="KXD14" s="46"/>
      <c r="KXE14" s="46"/>
      <c r="KXF14" s="46"/>
      <c r="KXG14" s="46"/>
      <c r="KXH14" s="46"/>
      <c r="KXI14" s="46"/>
      <c r="KXJ14" s="46"/>
      <c r="KXK14" s="46"/>
      <c r="KXL14" s="46"/>
      <c r="KXM14" s="46"/>
      <c r="KXN14" s="46"/>
      <c r="KXO14" s="46"/>
      <c r="KXP14" s="46"/>
      <c r="KXQ14" s="46"/>
      <c r="KXR14" s="46"/>
      <c r="KXS14" s="46"/>
      <c r="KXT14" s="46"/>
      <c r="KXU14" s="46"/>
      <c r="KXV14" s="46"/>
      <c r="KXW14" s="46"/>
      <c r="KXX14" s="46"/>
      <c r="KXY14" s="46"/>
      <c r="KXZ14" s="46"/>
      <c r="KYA14" s="46"/>
      <c r="KYB14" s="46"/>
      <c r="KYC14" s="46"/>
      <c r="KYD14" s="46"/>
      <c r="KYE14" s="46"/>
      <c r="KYF14" s="46"/>
      <c r="KYG14" s="46"/>
      <c r="KYH14" s="46"/>
      <c r="KYI14" s="46"/>
      <c r="KYJ14" s="46"/>
      <c r="KYK14" s="46"/>
      <c r="KYL14" s="46"/>
      <c r="KYM14" s="46"/>
      <c r="KYN14" s="46"/>
      <c r="KYO14" s="46"/>
      <c r="KYP14" s="46"/>
      <c r="KYQ14" s="46"/>
      <c r="KYR14" s="46"/>
      <c r="KYS14" s="46"/>
      <c r="KYT14" s="46"/>
      <c r="KYU14" s="46"/>
      <c r="KYV14" s="46"/>
      <c r="KYW14" s="46"/>
      <c r="KYX14" s="46"/>
      <c r="KYY14" s="46"/>
      <c r="KYZ14" s="46"/>
      <c r="KZA14" s="46"/>
      <c r="KZB14" s="46"/>
      <c r="KZC14" s="46"/>
      <c r="KZD14" s="46"/>
      <c r="KZE14" s="46"/>
      <c r="KZF14" s="46"/>
      <c r="KZG14" s="46"/>
      <c r="KZH14" s="46"/>
      <c r="KZI14" s="46"/>
      <c r="KZJ14" s="46"/>
      <c r="KZK14" s="46"/>
      <c r="KZL14" s="46"/>
      <c r="KZM14" s="46"/>
      <c r="KZN14" s="46"/>
      <c r="KZO14" s="46"/>
      <c r="KZP14" s="46"/>
      <c r="KZQ14" s="46"/>
      <c r="KZR14" s="46"/>
      <c r="KZS14" s="46"/>
      <c r="KZT14" s="46"/>
      <c r="KZU14" s="46"/>
      <c r="KZV14" s="46"/>
      <c r="KZW14" s="46"/>
      <c r="KZX14" s="46"/>
      <c r="KZY14" s="46"/>
      <c r="KZZ14" s="46"/>
      <c r="LAA14" s="46"/>
      <c r="LAB14" s="46"/>
      <c r="LAC14" s="46"/>
      <c r="LAD14" s="46"/>
      <c r="LAE14" s="46"/>
      <c r="LAF14" s="46"/>
      <c r="LAG14" s="46"/>
      <c r="LAH14" s="46"/>
      <c r="LAI14" s="46"/>
      <c r="LAJ14" s="46"/>
      <c r="LAK14" s="46"/>
      <c r="LAL14" s="46"/>
      <c r="LAM14" s="46"/>
      <c r="LAN14" s="46"/>
      <c r="LAO14" s="46"/>
      <c r="LAP14" s="46"/>
      <c r="LAQ14" s="46"/>
      <c r="LAR14" s="46"/>
      <c r="LAS14" s="46"/>
      <c r="LAT14" s="46"/>
      <c r="LAU14" s="46"/>
      <c r="LAV14" s="46"/>
      <c r="LAW14" s="46"/>
      <c r="LAX14" s="46"/>
      <c r="LAY14" s="46"/>
      <c r="LAZ14" s="46"/>
      <c r="LBA14" s="46"/>
      <c r="LBB14" s="46"/>
      <c r="LBC14" s="46"/>
      <c r="LBD14" s="46"/>
      <c r="LBE14" s="46"/>
      <c r="LBF14" s="46"/>
      <c r="LBG14" s="46"/>
      <c r="LBH14" s="46"/>
      <c r="LBI14" s="46"/>
      <c r="LBJ14" s="46"/>
      <c r="LBK14" s="46"/>
      <c r="LBL14" s="46"/>
      <c r="LBM14" s="46"/>
      <c r="LBN14" s="46"/>
      <c r="LBO14" s="46"/>
      <c r="LBP14" s="46"/>
      <c r="LBQ14" s="46"/>
      <c r="LBR14" s="46"/>
      <c r="LBS14" s="46"/>
      <c r="LBT14" s="46"/>
      <c r="LBU14" s="46"/>
      <c r="LBV14" s="46"/>
      <c r="LBW14" s="46"/>
      <c r="LBX14" s="46"/>
      <c r="LBY14" s="46"/>
      <c r="LBZ14" s="46"/>
      <c r="LCA14" s="46"/>
      <c r="LCB14" s="46"/>
      <c r="LCC14" s="46"/>
      <c r="LCD14" s="46"/>
      <c r="LCE14" s="46"/>
      <c r="LCF14" s="46"/>
      <c r="LCG14" s="46"/>
      <c r="LCH14" s="46"/>
      <c r="LCI14" s="46"/>
      <c r="LCJ14" s="46"/>
      <c r="LCK14" s="46"/>
      <c r="LCL14" s="46"/>
      <c r="LCM14" s="46"/>
      <c r="LCN14" s="46"/>
      <c r="LCO14" s="46"/>
      <c r="LCP14" s="46"/>
      <c r="LCQ14" s="46"/>
      <c r="LCR14" s="46"/>
      <c r="LCS14" s="46"/>
      <c r="LCT14" s="46"/>
      <c r="LCU14" s="46"/>
      <c r="LCV14" s="46"/>
      <c r="LCW14" s="46"/>
      <c r="LCX14" s="46"/>
      <c r="LCY14" s="46"/>
      <c r="LCZ14" s="46"/>
      <c r="LDA14" s="46"/>
      <c r="LDB14" s="46"/>
      <c r="LDC14" s="46"/>
      <c r="LDD14" s="46"/>
      <c r="LDE14" s="46"/>
      <c r="LDF14" s="46"/>
      <c r="LDG14" s="46"/>
      <c r="LDH14" s="46"/>
      <c r="LDI14" s="46"/>
      <c r="LDJ14" s="46"/>
      <c r="LDK14" s="46"/>
      <c r="LDL14" s="46"/>
      <c r="LDM14" s="46"/>
      <c r="LDN14" s="46"/>
      <c r="LDO14" s="46"/>
      <c r="LDP14" s="46"/>
      <c r="LDQ14" s="46"/>
      <c r="LDR14" s="46"/>
      <c r="LDS14" s="46"/>
      <c r="LDT14" s="46"/>
      <c r="LDU14" s="46"/>
      <c r="LDV14" s="46"/>
      <c r="LDW14" s="46"/>
      <c r="LDX14" s="46"/>
      <c r="LDY14" s="46"/>
      <c r="LDZ14" s="46"/>
      <c r="LEA14" s="46"/>
      <c r="LEB14" s="46"/>
      <c r="LEC14" s="46"/>
      <c r="LED14" s="46"/>
      <c r="LEE14" s="46"/>
      <c r="LEF14" s="46"/>
      <c r="LEG14" s="46"/>
      <c r="LEH14" s="46"/>
      <c r="LEI14" s="46"/>
      <c r="LEJ14" s="46"/>
      <c r="LEK14" s="46"/>
      <c r="LEL14" s="46"/>
      <c r="LEM14" s="46"/>
      <c r="LEN14" s="46"/>
      <c r="LEO14" s="46"/>
      <c r="LEP14" s="46"/>
      <c r="LEQ14" s="46"/>
      <c r="LER14" s="46"/>
      <c r="LES14" s="46"/>
      <c r="LET14" s="46"/>
      <c r="LEU14" s="46"/>
      <c r="LEV14" s="46"/>
      <c r="LEW14" s="46"/>
      <c r="LEX14" s="46"/>
      <c r="LEY14" s="46"/>
      <c r="LEZ14" s="46"/>
      <c r="LFA14" s="46"/>
      <c r="LFB14" s="46"/>
      <c r="LFC14" s="46"/>
      <c r="LFD14" s="46"/>
      <c r="LFE14" s="46"/>
      <c r="LFF14" s="46"/>
      <c r="LFG14" s="46"/>
      <c r="LFH14" s="46"/>
      <c r="LFI14" s="46"/>
      <c r="LFJ14" s="46"/>
      <c r="LFK14" s="46"/>
      <c r="LFL14" s="46"/>
      <c r="LFM14" s="46"/>
      <c r="LFN14" s="46"/>
      <c r="LFO14" s="46"/>
      <c r="LFP14" s="46"/>
      <c r="LFQ14" s="46"/>
      <c r="LFR14" s="46"/>
      <c r="LFS14" s="46"/>
      <c r="LFT14" s="46"/>
      <c r="LFU14" s="46"/>
      <c r="LFV14" s="46"/>
      <c r="LFW14" s="46"/>
      <c r="LFX14" s="46"/>
      <c r="LFY14" s="46"/>
      <c r="LFZ14" s="46"/>
      <c r="LGA14" s="46"/>
      <c r="LGB14" s="46"/>
      <c r="LGC14" s="46"/>
      <c r="LGD14" s="46"/>
      <c r="LGE14" s="46"/>
      <c r="LGF14" s="46"/>
      <c r="LGG14" s="46"/>
      <c r="LGH14" s="46"/>
      <c r="LGI14" s="46"/>
      <c r="LGJ14" s="46"/>
      <c r="LGK14" s="46"/>
      <c r="LGL14" s="46"/>
      <c r="LGM14" s="46"/>
      <c r="LGN14" s="46"/>
      <c r="LGO14" s="46"/>
      <c r="LGP14" s="46"/>
      <c r="LGQ14" s="46"/>
      <c r="LGR14" s="46"/>
      <c r="LGS14" s="46"/>
      <c r="LGT14" s="46"/>
      <c r="LGU14" s="46"/>
      <c r="LGV14" s="46"/>
      <c r="LGW14" s="46"/>
      <c r="LGX14" s="46"/>
      <c r="LGY14" s="46"/>
      <c r="LGZ14" s="46"/>
      <c r="LHA14" s="46"/>
      <c r="LHB14" s="46"/>
      <c r="LHC14" s="46"/>
      <c r="LHD14" s="46"/>
      <c r="LHE14" s="46"/>
      <c r="LHF14" s="46"/>
      <c r="LHG14" s="46"/>
      <c r="LHH14" s="46"/>
      <c r="LHI14" s="46"/>
      <c r="LHJ14" s="46"/>
      <c r="LHK14" s="46"/>
      <c r="LHL14" s="46"/>
      <c r="LHM14" s="46"/>
      <c r="LHN14" s="46"/>
      <c r="LHO14" s="46"/>
      <c r="LHP14" s="46"/>
      <c r="LHQ14" s="46"/>
      <c r="LHR14" s="46"/>
      <c r="LHS14" s="46"/>
      <c r="LHT14" s="46"/>
      <c r="LHU14" s="46"/>
      <c r="LHV14" s="46"/>
      <c r="LHW14" s="46"/>
      <c r="LHX14" s="46"/>
      <c r="LHY14" s="46"/>
      <c r="LHZ14" s="46"/>
      <c r="LIA14" s="46"/>
      <c r="LIB14" s="46"/>
      <c r="LIC14" s="46"/>
      <c r="LID14" s="46"/>
      <c r="LIE14" s="46"/>
      <c r="LIF14" s="46"/>
      <c r="LIG14" s="46"/>
      <c r="LIH14" s="46"/>
      <c r="LII14" s="46"/>
      <c r="LIJ14" s="46"/>
      <c r="LIK14" s="46"/>
      <c r="LIL14" s="46"/>
      <c r="LIM14" s="46"/>
      <c r="LIN14" s="46"/>
      <c r="LIO14" s="46"/>
      <c r="LIP14" s="46"/>
      <c r="LIQ14" s="46"/>
      <c r="LIR14" s="46"/>
      <c r="LIS14" s="46"/>
      <c r="LIT14" s="46"/>
      <c r="LIU14" s="46"/>
      <c r="LIV14" s="46"/>
      <c r="LIW14" s="46"/>
      <c r="LIX14" s="46"/>
      <c r="LIY14" s="46"/>
      <c r="LIZ14" s="46"/>
      <c r="LJA14" s="46"/>
      <c r="LJB14" s="46"/>
      <c r="LJC14" s="46"/>
      <c r="LJD14" s="46"/>
      <c r="LJE14" s="46"/>
      <c r="LJF14" s="46"/>
      <c r="LJG14" s="46"/>
      <c r="LJH14" s="46"/>
      <c r="LJI14" s="46"/>
      <c r="LJJ14" s="46"/>
      <c r="LJK14" s="46"/>
      <c r="LJL14" s="46"/>
      <c r="LJM14" s="46"/>
      <c r="LJN14" s="46"/>
      <c r="LJO14" s="46"/>
      <c r="LJP14" s="46"/>
      <c r="LJQ14" s="46"/>
      <c r="LJR14" s="46"/>
      <c r="LJS14" s="46"/>
      <c r="LJT14" s="46"/>
      <c r="LJU14" s="46"/>
      <c r="LJV14" s="46"/>
      <c r="LJW14" s="46"/>
      <c r="LJX14" s="46"/>
      <c r="LJY14" s="46"/>
      <c r="LJZ14" s="46"/>
      <c r="LKA14" s="46"/>
      <c r="LKB14" s="46"/>
      <c r="LKC14" s="46"/>
      <c r="LKD14" s="46"/>
      <c r="LKE14" s="46"/>
      <c r="LKF14" s="46"/>
      <c r="LKG14" s="46"/>
      <c r="LKH14" s="46"/>
      <c r="LKI14" s="46"/>
      <c r="LKJ14" s="46"/>
      <c r="LKK14" s="46"/>
      <c r="LKL14" s="46"/>
      <c r="LKM14" s="46"/>
      <c r="LKN14" s="46"/>
      <c r="LKO14" s="46"/>
      <c r="LKP14" s="46"/>
      <c r="LKQ14" s="46"/>
      <c r="LKR14" s="46"/>
      <c r="LKS14" s="46"/>
      <c r="LKT14" s="46"/>
      <c r="LKU14" s="46"/>
      <c r="LKV14" s="46"/>
      <c r="LKW14" s="46"/>
      <c r="LKX14" s="46"/>
      <c r="LKY14" s="46"/>
      <c r="LKZ14" s="46"/>
      <c r="LLA14" s="46"/>
      <c r="LLB14" s="46"/>
      <c r="LLC14" s="46"/>
      <c r="LLD14" s="46"/>
      <c r="LLE14" s="46"/>
      <c r="LLF14" s="46"/>
      <c r="LLG14" s="46"/>
      <c r="LLH14" s="46"/>
      <c r="LLI14" s="46"/>
      <c r="LLJ14" s="46"/>
      <c r="LLK14" s="46"/>
      <c r="LLL14" s="46"/>
      <c r="LLM14" s="46"/>
      <c r="LLN14" s="46"/>
      <c r="LLO14" s="46"/>
      <c r="LLP14" s="46"/>
      <c r="LLQ14" s="46"/>
      <c r="LLR14" s="46"/>
      <c r="LLS14" s="46"/>
      <c r="LLT14" s="46"/>
      <c r="LLU14" s="46"/>
      <c r="LLV14" s="46"/>
      <c r="LLW14" s="46"/>
      <c r="LLX14" s="46"/>
      <c r="LLY14" s="46"/>
      <c r="LLZ14" s="46"/>
      <c r="LMA14" s="46"/>
      <c r="LMB14" s="46"/>
      <c r="LMC14" s="46"/>
      <c r="LMD14" s="46"/>
      <c r="LME14" s="46"/>
      <c r="LMF14" s="46"/>
      <c r="LMG14" s="46"/>
      <c r="LMH14" s="46"/>
      <c r="LMI14" s="46"/>
      <c r="LMJ14" s="46"/>
      <c r="LMK14" s="46"/>
      <c r="LML14" s="46"/>
      <c r="LMM14" s="46"/>
      <c r="LMN14" s="46"/>
      <c r="LMO14" s="46"/>
      <c r="LMP14" s="46"/>
      <c r="LMQ14" s="46"/>
      <c r="LMR14" s="46"/>
      <c r="LMS14" s="46"/>
      <c r="LMT14" s="46"/>
      <c r="LMU14" s="46"/>
      <c r="LMV14" s="46"/>
      <c r="LMW14" s="46"/>
      <c r="LMX14" s="46"/>
      <c r="LMY14" s="46"/>
      <c r="LMZ14" s="46"/>
      <c r="LNA14" s="46"/>
      <c r="LNB14" s="46"/>
      <c r="LNC14" s="46"/>
      <c r="LND14" s="46"/>
      <c r="LNE14" s="46"/>
      <c r="LNF14" s="46"/>
      <c r="LNG14" s="46"/>
      <c r="LNH14" s="46"/>
      <c r="LNI14" s="46"/>
      <c r="LNJ14" s="46"/>
      <c r="LNK14" s="46"/>
      <c r="LNL14" s="46"/>
      <c r="LNM14" s="46"/>
      <c r="LNN14" s="46"/>
      <c r="LNO14" s="46"/>
      <c r="LNP14" s="46"/>
      <c r="LNQ14" s="46"/>
      <c r="LNR14" s="46"/>
      <c r="LNS14" s="46"/>
      <c r="LNT14" s="46"/>
      <c r="LNU14" s="46"/>
      <c r="LNV14" s="46"/>
      <c r="LNW14" s="46"/>
      <c r="LNX14" s="46"/>
      <c r="LNY14" s="46"/>
      <c r="LNZ14" s="46"/>
      <c r="LOA14" s="46"/>
      <c r="LOB14" s="46"/>
      <c r="LOC14" s="46"/>
      <c r="LOD14" s="46"/>
      <c r="LOE14" s="46"/>
      <c r="LOF14" s="46"/>
      <c r="LOG14" s="46"/>
      <c r="LOH14" s="46"/>
      <c r="LOI14" s="46"/>
      <c r="LOJ14" s="46"/>
      <c r="LOK14" s="46"/>
      <c r="LOL14" s="46"/>
      <c r="LOM14" s="46"/>
      <c r="LON14" s="46"/>
      <c r="LOO14" s="46"/>
      <c r="LOP14" s="46"/>
      <c r="LOQ14" s="46"/>
      <c r="LOR14" s="46"/>
      <c r="LOS14" s="46"/>
      <c r="LOT14" s="46"/>
      <c r="LOU14" s="46"/>
      <c r="LOV14" s="46"/>
      <c r="LOW14" s="46"/>
      <c r="LOX14" s="46"/>
      <c r="LOY14" s="46"/>
      <c r="LOZ14" s="46"/>
      <c r="LPA14" s="46"/>
      <c r="LPB14" s="46"/>
      <c r="LPC14" s="46"/>
      <c r="LPD14" s="46"/>
      <c r="LPE14" s="46"/>
      <c r="LPF14" s="46"/>
      <c r="LPG14" s="46"/>
      <c r="LPH14" s="46"/>
      <c r="LPI14" s="46"/>
      <c r="LPJ14" s="46"/>
      <c r="LPK14" s="46"/>
      <c r="LPL14" s="46"/>
      <c r="LPM14" s="46"/>
      <c r="LPN14" s="46"/>
      <c r="LPO14" s="46"/>
      <c r="LPP14" s="46"/>
      <c r="LPQ14" s="46"/>
      <c r="LPR14" s="46"/>
      <c r="LPS14" s="46"/>
      <c r="LPT14" s="46"/>
      <c r="LPU14" s="46"/>
      <c r="LPV14" s="46"/>
      <c r="LPW14" s="46"/>
      <c r="LPX14" s="46"/>
      <c r="LPY14" s="46"/>
      <c r="LPZ14" s="46"/>
      <c r="LQA14" s="46"/>
      <c r="LQB14" s="46"/>
      <c r="LQC14" s="46"/>
      <c r="LQD14" s="46"/>
      <c r="LQE14" s="46"/>
      <c r="LQF14" s="46"/>
      <c r="LQG14" s="46"/>
      <c r="LQH14" s="46"/>
      <c r="LQI14" s="46"/>
      <c r="LQJ14" s="46"/>
      <c r="LQK14" s="46"/>
      <c r="LQL14" s="46"/>
      <c r="LQM14" s="46"/>
      <c r="LQN14" s="46"/>
      <c r="LQO14" s="46"/>
      <c r="LQP14" s="46"/>
      <c r="LQQ14" s="46"/>
      <c r="LQR14" s="46"/>
      <c r="LQS14" s="46"/>
      <c r="LQT14" s="46"/>
      <c r="LQU14" s="46"/>
      <c r="LQV14" s="46"/>
      <c r="LQW14" s="46"/>
      <c r="LQX14" s="46"/>
      <c r="LQY14" s="46"/>
      <c r="LQZ14" s="46"/>
      <c r="LRA14" s="46"/>
      <c r="LRB14" s="46"/>
      <c r="LRC14" s="46"/>
      <c r="LRD14" s="46"/>
      <c r="LRE14" s="46"/>
      <c r="LRF14" s="46"/>
      <c r="LRG14" s="46"/>
      <c r="LRH14" s="46"/>
      <c r="LRI14" s="46"/>
      <c r="LRJ14" s="46"/>
      <c r="LRK14" s="46"/>
      <c r="LRL14" s="46"/>
      <c r="LRM14" s="46"/>
      <c r="LRN14" s="46"/>
      <c r="LRO14" s="46"/>
      <c r="LRP14" s="46"/>
      <c r="LRQ14" s="46"/>
      <c r="LRR14" s="46"/>
      <c r="LRS14" s="46"/>
      <c r="LRT14" s="46"/>
      <c r="LRU14" s="46"/>
      <c r="LRV14" s="46"/>
      <c r="LRW14" s="46"/>
      <c r="LRX14" s="46"/>
      <c r="LRY14" s="46"/>
      <c r="LRZ14" s="46"/>
      <c r="LSA14" s="46"/>
      <c r="LSB14" s="46"/>
      <c r="LSC14" s="46"/>
      <c r="LSD14" s="46"/>
      <c r="LSE14" s="46"/>
      <c r="LSF14" s="46"/>
      <c r="LSG14" s="46"/>
      <c r="LSH14" s="46"/>
      <c r="LSI14" s="46"/>
      <c r="LSJ14" s="46"/>
      <c r="LSK14" s="46"/>
      <c r="LSL14" s="46"/>
      <c r="LSM14" s="46"/>
      <c r="LSN14" s="46"/>
      <c r="LSO14" s="46"/>
      <c r="LSP14" s="46"/>
      <c r="LSQ14" s="46"/>
      <c r="LSR14" s="46"/>
      <c r="LSS14" s="46"/>
      <c r="LST14" s="46"/>
      <c r="LSU14" s="46"/>
      <c r="LSV14" s="46"/>
      <c r="LSW14" s="46"/>
      <c r="LSX14" s="46"/>
      <c r="LSY14" s="46"/>
      <c r="LSZ14" s="46"/>
      <c r="LTA14" s="46"/>
      <c r="LTB14" s="46"/>
      <c r="LTC14" s="46"/>
      <c r="LTD14" s="46"/>
      <c r="LTE14" s="46"/>
      <c r="LTF14" s="46"/>
      <c r="LTG14" s="46"/>
      <c r="LTH14" s="46"/>
      <c r="LTI14" s="46"/>
      <c r="LTJ14" s="46"/>
      <c r="LTK14" s="46"/>
      <c r="LTL14" s="46"/>
      <c r="LTM14" s="46"/>
      <c r="LTN14" s="46"/>
      <c r="LTO14" s="46"/>
      <c r="LTP14" s="46"/>
      <c r="LTQ14" s="46"/>
      <c r="LTR14" s="46"/>
      <c r="LTS14" s="46"/>
      <c r="LTT14" s="46"/>
      <c r="LTU14" s="46"/>
      <c r="LTV14" s="46"/>
      <c r="LTW14" s="46"/>
      <c r="LTX14" s="46"/>
      <c r="LTY14" s="46"/>
      <c r="LTZ14" s="46"/>
      <c r="LUA14" s="46"/>
      <c r="LUB14" s="46"/>
      <c r="LUC14" s="46"/>
      <c r="LUD14" s="46"/>
      <c r="LUE14" s="46"/>
      <c r="LUF14" s="46"/>
      <c r="LUG14" s="46"/>
      <c r="LUH14" s="46"/>
      <c r="LUI14" s="46"/>
      <c r="LUJ14" s="46"/>
      <c r="LUK14" s="46"/>
      <c r="LUL14" s="46"/>
      <c r="LUM14" s="46"/>
      <c r="LUN14" s="46"/>
      <c r="LUO14" s="46"/>
      <c r="LUP14" s="46"/>
      <c r="LUQ14" s="46"/>
      <c r="LUR14" s="46"/>
      <c r="LUS14" s="46"/>
      <c r="LUT14" s="46"/>
      <c r="LUU14" s="46"/>
      <c r="LUV14" s="46"/>
      <c r="LUW14" s="46"/>
      <c r="LUX14" s="46"/>
      <c r="LUY14" s="46"/>
      <c r="LUZ14" s="46"/>
      <c r="LVA14" s="46"/>
      <c r="LVB14" s="46"/>
      <c r="LVC14" s="46"/>
      <c r="LVD14" s="46"/>
      <c r="LVE14" s="46"/>
      <c r="LVF14" s="46"/>
      <c r="LVG14" s="46"/>
      <c r="LVH14" s="46"/>
      <c r="LVI14" s="46"/>
      <c r="LVJ14" s="46"/>
      <c r="LVK14" s="46"/>
      <c r="LVL14" s="46"/>
      <c r="LVM14" s="46"/>
      <c r="LVN14" s="46"/>
      <c r="LVO14" s="46"/>
      <c r="LVP14" s="46"/>
      <c r="LVQ14" s="46"/>
      <c r="LVR14" s="46"/>
      <c r="LVS14" s="46"/>
      <c r="LVT14" s="46"/>
      <c r="LVU14" s="46"/>
      <c r="LVV14" s="46"/>
      <c r="LVW14" s="46"/>
      <c r="LVX14" s="46"/>
      <c r="LVY14" s="46"/>
      <c r="LVZ14" s="46"/>
      <c r="LWA14" s="46"/>
      <c r="LWB14" s="46"/>
      <c r="LWC14" s="46"/>
      <c r="LWD14" s="46"/>
      <c r="LWE14" s="46"/>
      <c r="LWF14" s="46"/>
      <c r="LWG14" s="46"/>
      <c r="LWH14" s="46"/>
      <c r="LWI14" s="46"/>
      <c r="LWJ14" s="46"/>
      <c r="LWK14" s="46"/>
      <c r="LWL14" s="46"/>
      <c r="LWM14" s="46"/>
      <c r="LWN14" s="46"/>
      <c r="LWO14" s="46"/>
      <c r="LWP14" s="46"/>
      <c r="LWQ14" s="46"/>
      <c r="LWR14" s="46"/>
      <c r="LWS14" s="46"/>
      <c r="LWT14" s="46"/>
      <c r="LWU14" s="46"/>
      <c r="LWV14" s="46"/>
      <c r="LWW14" s="46"/>
      <c r="LWX14" s="46"/>
      <c r="LWY14" s="46"/>
      <c r="LWZ14" s="46"/>
      <c r="LXA14" s="46"/>
      <c r="LXB14" s="46"/>
      <c r="LXC14" s="46"/>
      <c r="LXD14" s="46"/>
      <c r="LXE14" s="46"/>
      <c r="LXF14" s="46"/>
      <c r="LXG14" s="46"/>
      <c r="LXH14" s="46"/>
      <c r="LXI14" s="46"/>
      <c r="LXJ14" s="46"/>
      <c r="LXK14" s="46"/>
      <c r="LXL14" s="46"/>
      <c r="LXM14" s="46"/>
      <c r="LXN14" s="46"/>
      <c r="LXO14" s="46"/>
      <c r="LXP14" s="46"/>
      <c r="LXQ14" s="46"/>
      <c r="LXR14" s="46"/>
      <c r="LXS14" s="46"/>
      <c r="LXT14" s="46"/>
      <c r="LXU14" s="46"/>
      <c r="LXV14" s="46"/>
      <c r="LXW14" s="46"/>
      <c r="LXX14" s="46"/>
      <c r="LXY14" s="46"/>
      <c r="LXZ14" s="46"/>
      <c r="LYA14" s="46"/>
      <c r="LYB14" s="46"/>
      <c r="LYC14" s="46"/>
      <c r="LYD14" s="46"/>
      <c r="LYE14" s="46"/>
      <c r="LYF14" s="46"/>
      <c r="LYG14" s="46"/>
      <c r="LYH14" s="46"/>
      <c r="LYI14" s="46"/>
      <c r="LYJ14" s="46"/>
      <c r="LYK14" s="46"/>
      <c r="LYL14" s="46"/>
      <c r="LYM14" s="46"/>
      <c r="LYN14" s="46"/>
      <c r="LYO14" s="46"/>
      <c r="LYP14" s="46"/>
      <c r="LYQ14" s="46"/>
      <c r="LYR14" s="46"/>
      <c r="LYS14" s="46"/>
      <c r="LYT14" s="46"/>
      <c r="LYU14" s="46"/>
      <c r="LYV14" s="46"/>
      <c r="LYW14" s="46"/>
      <c r="LYX14" s="46"/>
      <c r="LYY14" s="46"/>
      <c r="LYZ14" s="46"/>
      <c r="LZA14" s="46"/>
      <c r="LZB14" s="46"/>
      <c r="LZC14" s="46"/>
      <c r="LZD14" s="46"/>
      <c r="LZE14" s="46"/>
      <c r="LZF14" s="46"/>
      <c r="LZG14" s="46"/>
      <c r="LZH14" s="46"/>
      <c r="LZI14" s="46"/>
      <c r="LZJ14" s="46"/>
      <c r="LZK14" s="46"/>
      <c r="LZL14" s="46"/>
      <c r="LZM14" s="46"/>
      <c r="LZN14" s="46"/>
      <c r="LZO14" s="46"/>
      <c r="LZP14" s="46"/>
      <c r="LZQ14" s="46"/>
      <c r="LZR14" s="46"/>
      <c r="LZS14" s="46"/>
      <c r="LZT14" s="46"/>
      <c r="LZU14" s="46"/>
      <c r="LZV14" s="46"/>
      <c r="LZW14" s="46"/>
      <c r="LZX14" s="46"/>
      <c r="LZY14" s="46"/>
      <c r="LZZ14" s="46"/>
      <c r="MAA14" s="46"/>
      <c r="MAB14" s="46"/>
      <c r="MAC14" s="46"/>
      <c r="MAD14" s="46"/>
      <c r="MAE14" s="46"/>
      <c r="MAF14" s="46"/>
      <c r="MAG14" s="46"/>
      <c r="MAH14" s="46"/>
      <c r="MAI14" s="46"/>
      <c r="MAJ14" s="46"/>
      <c r="MAK14" s="46"/>
      <c r="MAL14" s="46"/>
      <c r="MAM14" s="46"/>
      <c r="MAN14" s="46"/>
      <c r="MAO14" s="46"/>
      <c r="MAP14" s="46"/>
      <c r="MAQ14" s="46"/>
      <c r="MAR14" s="46"/>
      <c r="MAS14" s="46"/>
      <c r="MAT14" s="46"/>
      <c r="MAU14" s="46"/>
      <c r="MAV14" s="46"/>
      <c r="MAW14" s="46"/>
      <c r="MAX14" s="46"/>
      <c r="MAY14" s="46"/>
      <c r="MAZ14" s="46"/>
      <c r="MBA14" s="46"/>
      <c r="MBB14" s="46"/>
      <c r="MBC14" s="46"/>
      <c r="MBD14" s="46"/>
      <c r="MBE14" s="46"/>
      <c r="MBF14" s="46"/>
      <c r="MBG14" s="46"/>
      <c r="MBH14" s="46"/>
      <c r="MBI14" s="46"/>
      <c r="MBJ14" s="46"/>
      <c r="MBK14" s="46"/>
      <c r="MBL14" s="46"/>
      <c r="MBM14" s="46"/>
      <c r="MBN14" s="46"/>
      <c r="MBO14" s="46"/>
      <c r="MBP14" s="46"/>
      <c r="MBQ14" s="46"/>
      <c r="MBR14" s="46"/>
      <c r="MBS14" s="46"/>
      <c r="MBT14" s="46"/>
      <c r="MBU14" s="46"/>
      <c r="MBV14" s="46"/>
      <c r="MBW14" s="46"/>
      <c r="MBX14" s="46"/>
      <c r="MBY14" s="46"/>
      <c r="MBZ14" s="46"/>
      <c r="MCA14" s="46"/>
      <c r="MCB14" s="46"/>
      <c r="MCC14" s="46"/>
      <c r="MCD14" s="46"/>
      <c r="MCE14" s="46"/>
      <c r="MCF14" s="46"/>
      <c r="MCG14" s="46"/>
      <c r="MCH14" s="46"/>
      <c r="MCI14" s="46"/>
      <c r="MCJ14" s="46"/>
      <c r="MCK14" s="46"/>
      <c r="MCL14" s="46"/>
      <c r="MCM14" s="46"/>
      <c r="MCN14" s="46"/>
      <c r="MCO14" s="46"/>
      <c r="MCP14" s="46"/>
      <c r="MCQ14" s="46"/>
      <c r="MCR14" s="46"/>
      <c r="MCS14" s="46"/>
      <c r="MCT14" s="46"/>
      <c r="MCU14" s="46"/>
      <c r="MCV14" s="46"/>
      <c r="MCW14" s="46"/>
      <c r="MCX14" s="46"/>
      <c r="MCY14" s="46"/>
      <c r="MCZ14" s="46"/>
      <c r="MDA14" s="46"/>
      <c r="MDB14" s="46"/>
      <c r="MDC14" s="46"/>
      <c r="MDD14" s="46"/>
      <c r="MDE14" s="46"/>
      <c r="MDF14" s="46"/>
      <c r="MDG14" s="46"/>
      <c r="MDH14" s="46"/>
      <c r="MDI14" s="46"/>
      <c r="MDJ14" s="46"/>
      <c r="MDK14" s="46"/>
      <c r="MDL14" s="46"/>
      <c r="MDM14" s="46"/>
      <c r="MDN14" s="46"/>
      <c r="MDO14" s="46"/>
      <c r="MDP14" s="46"/>
      <c r="MDQ14" s="46"/>
      <c r="MDR14" s="46"/>
      <c r="MDS14" s="46"/>
      <c r="MDT14" s="46"/>
      <c r="MDU14" s="46"/>
      <c r="MDV14" s="46"/>
      <c r="MDW14" s="46"/>
      <c r="MDX14" s="46"/>
      <c r="MDY14" s="46"/>
      <c r="MDZ14" s="46"/>
      <c r="MEA14" s="46"/>
      <c r="MEB14" s="46"/>
      <c r="MEC14" s="46"/>
      <c r="MED14" s="46"/>
      <c r="MEE14" s="46"/>
      <c r="MEF14" s="46"/>
      <c r="MEG14" s="46"/>
      <c r="MEH14" s="46"/>
      <c r="MEI14" s="46"/>
      <c r="MEJ14" s="46"/>
      <c r="MEK14" s="46"/>
      <c r="MEL14" s="46"/>
      <c r="MEM14" s="46"/>
      <c r="MEN14" s="46"/>
      <c r="MEO14" s="46"/>
      <c r="MEP14" s="46"/>
      <c r="MEQ14" s="46"/>
      <c r="MER14" s="46"/>
      <c r="MES14" s="46"/>
      <c r="MET14" s="46"/>
      <c r="MEU14" s="46"/>
      <c r="MEV14" s="46"/>
      <c r="MEW14" s="46"/>
      <c r="MEX14" s="46"/>
      <c r="MEY14" s="46"/>
      <c r="MEZ14" s="46"/>
      <c r="MFA14" s="46"/>
      <c r="MFB14" s="46"/>
      <c r="MFC14" s="46"/>
      <c r="MFD14" s="46"/>
      <c r="MFE14" s="46"/>
      <c r="MFF14" s="46"/>
      <c r="MFG14" s="46"/>
      <c r="MFH14" s="46"/>
      <c r="MFI14" s="46"/>
      <c r="MFJ14" s="46"/>
      <c r="MFK14" s="46"/>
      <c r="MFL14" s="46"/>
      <c r="MFM14" s="46"/>
      <c r="MFN14" s="46"/>
      <c r="MFO14" s="46"/>
      <c r="MFP14" s="46"/>
      <c r="MFQ14" s="46"/>
      <c r="MFR14" s="46"/>
      <c r="MFS14" s="46"/>
      <c r="MFT14" s="46"/>
      <c r="MFU14" s="46"/>
      <c r="MFV14" s="46"/>
      <c r="MFW14" s="46"/>
      <c r="MFX14" s="46"/>
      <c r="MFY14" s="46"/>
      <c r="MFZ14" s="46"/>
      <c r="MGA14" s="46"/>
      <c r="MGB14" s="46"/>
      <c r="MGC14" s="46"/>
      <c r="MGD14" s="46"/>
      <c r="MGE14" s="46"/>
      <c r="MGF14" s="46"/>
      <c r="MGG14" s="46"/>
      <c r="MGH14" s="46"/>
      <c r="MGI14" s="46"/>
      <c r="MGJ14" s="46"/>
      <c r="MGK14" s="46"/>
      <c r="MGL14" s="46"/>
      <c r="MGM14" s="46"/>
      <c r="MGN14" s="46"/>
      <c r="MGO14" s="46"/>
      <c r="MGP14" s="46"/>
      <c r="MGQ14" s="46"/>
      <c r="MGR14" s="46"/>
      <c r="MGS14" s="46"/>
      <c r="MGT14" s="46"/>
      <c r="MGU14" s="46"/>
      <c r="MGV14" s="46"/>
      <c r="MGW14" s="46"/>
      <c r="MGX14" s="46"/>
      <c r="MGY14" s="46"/>
      <c r="MGZ14" s="46"/>
      <c r="MHA14" s="46"/>
      <c r="MHB14" s="46"/>
      <c r="MHC14" s="46"/>
      <c r="MHD14" s="46"/>
      <c r="MHE14" s="46"/>
      <c r="MHF14" s="46"/>
      <c r="MHG14" s="46"/>
      <c r="MHH14" s="46"/>
      <c r="MHI14" s="46"/>
      <c r="MHJ14" s="46"/>
      <c r="MHK14" s="46"/>
      <c r="MHL14" s="46"/>
      <c r="MHM14" s="46"/>
      <c r="MHN14" s="46"/>
      <c r="MHO14" s="46"/>
      <c r="MHP14" s="46"/>
      <c r="MHQ14" s="46"/>
      <c r="MHR14" s="46"/>
      <c r="MHS14" s="46"/>
      <c r="MHT14" s="46"/>
      <c r="MHU14" s="46"/>
      <c r="MHV14" s="46"/>
      <c r="MHW14" s="46"/>
      <c r="MHX14" s="46"/>
      <c r="MHY14" s="46"/>
      <c r="MHZ14" s="46"/>
      <c r="MIA14" s="46"/>
      <c r="MIB14" s="46"/>
      <c r="MIC14" s="46"/>
      <c r="MID14" s="46"/>
      <c r="MIE14" s="46"/>
      <c r="MIF14" s="46"/>
      <c r="MIG14" s="46"/>
      <c r="MIH14" s="46"/>
      <c r="MII14" s="46"/>
      <c r="MIJ14" s="46"/>
      <c r="MIK14" s="46"/>
      <c r="MIL14" s="46"/>
      <c r="MIM14" s="46"/>
      <c r="MIN14" s="46"/>
      <c r="MIO14" s="46"/>
      <c r="MIP14" s="46"/>
      <c r="MIQ14" s="46"/>
      <c r="MIR14" s="46"/>
      <c r="MIS14" s="46"/>
      <c r="MIT14" s="46"/>
      <c r="MIU14" s="46"/>
      <c r="MIV14" s="46"/>
      <c r="MIW14" s="46"/>
      <c r="MIX14" s="46"/>
      <c r="MIY14" s="46"/>
      <c r="MIZ14" s="46"/>
      <c r="MJA14" s="46"/>
      <c r="MJB14" s="46"/>
      <c r="MJC14" s="46"/>
      <c r="MJD14" s="46"/>
      <c r="MJE14" s="46"/>
      <c r="MJF14" s="46"/>
      <c r="MJG14" s="46"/>
      <c r="MJH14" s="46"/>
      <c r="MJI14" s="46"/>
      <c r="MJJ14" s="46"/>
      <c r="MJK14" s="46"/>
      <c r="MJL14" s="46"/>
      <c r="MJM14" s="46"/>
      <c r="MJN14" s="46"/>
      <c r="MJO14" s="46"/>
      <c r="MJP14" s="46"/>
      <c r="MJQ14" s="46"/>
      <c r="MJR14" s="46"/>
      <c r="MJS14" s="46"/>
      <c r="MJT14" s="46"/>
      <c r="MJU14" s="46"/>
      <c r="MJV14" s="46"/>
      <c r="MJW14" s="46"/>
      <c r="MJX14" s="46"/>
      <c r="MJY14" s="46"/>
      <c r="MJZ14" s="46"/>
      <c r="MKA14" s="46"/>
      <c r="MKB14" s="46"/>
      <c r="MKC14" s="46"/>
      <c r="MKD14" s="46"/>
      <c r="MKE14" s="46"/>
      <c r="MKF14" s="46"/>
      <c r="MKG14" s="46"/>
      <c r="MKH14" s="46"/>
      <c r="MKI14" s="46"/>
      <c r="MKJ14" s="46"/>
      <c r="MKK14" s="46"/>
      <c r="MKL14" s="46"/>
      <c r="MKM14" s="46"/>
      <c r="MKN14" s="46"/>
      <c r="MKO14" s="46"/>
      <c r="MKP14" s="46"/>
      <c r="MKQ14" s="46"/>
      <c r="MKR14" s="46"/>
      <c r="MKS14" s="46"/>
      <c r="MKT14" s="46"/>
      <c r="MKU14" s="46"/>
      <c r="MKV14" s="46"/>
      <c r="MKW14" s="46"/>
      <c r="MKX14" s="46"/>
      <c r="MKY14" s="46"/>
      <c r="MKZ14" s="46"/>
      <c r="MLA14" s="46"/>
      <c r="MLB14" s="46"/>
      <c r="MLC14" s="46"/>
      <c r="MLD14" s="46"/>
      <c r="MLE14" s="46"/>
      <c r="MLF14" s="46"/>
      <c r="MLG14" s="46"/>
      <c r="MLH14" s="46"/>
      <c r="MLI14" s="46"/>
      <c r="MLJ14" s="46"/>
      <c r="MLK14" s="46"/>
      <c r="MLL14" s="46"/>
      <c r="MLM14" s="46"/>
      <c r="MLN14" s="46"/>
      <c r="MLO14" s="46"/>
      <c r="MLP14" s="46"/>
      <c r="MLQ14" s="46"/>
      <c r="MLR14" s="46"/>
      <c r="MLS14" s="46"/>
      <c r="MLT14" s="46"/>
      <c r="MLU14" s="46"/>
      <c r="MLV14" s="46"/>
      <c r="MLW14" s="46"/>
      <c r="MLX14" s="46"/>
      <c r="MLY14" s="46"/>
      <c r="MLZ14" s="46"/>
      <c r="MMA14" s="46"/>
      <c r="MMB14" s="46"/>
      <c r="MMC14" s="46"/>
      <c r="MMD14" s="46"/>
      <c r="MME14" s="46"/>
      <c r="MMF14" s="46"/>
      <c r="MMG14" s="46"/>
      <c r="MMH14" s="46"/>
      <c r="MMI14" s="46"/>
      <c r="MMJ14" s="46"/>
      <c r="MMK14" s="46"/>
      <c r="MML14" s="46"/>
      <c r="MMM14" s="46"/>
      <c r="MMN14" s="46"/>
      <c r="MMO14" s="46"/>
      <c r="MMP14" s="46"/>
      <c r="MMQ14" s="46"/>
      <c r="MMR14" s="46"/>
      <c r="MMS14" s="46"/>
      <c r="MMT14" s="46"/>
      <c r="MMU14" s="46"/>
      <c r="MMV14" s="46"/>
      <c r="MMW14" s="46"/>
      <c r="MMX14" s="46"/>
      <c r="MMY14" s="46"/>
      <c r="MMZ14" s="46"/>
      <c r="MNA14" s="46"/>
      <c r="MNB14" s="46"/>
      <c r="MNC14" s="46"/>
      <c r="MND14" s="46"/>
      <c r="MNE14" s="46"/>
      <c r="MNF14" s="46"/>
      <c r="MNG14" s="46"/>
      <c r="MNH14" s="46"/>
      <c r="MNI14" s="46"/>
      <c r="MNJ14" s="46"/>
      <c r="MNK14" s="46"/>
      <c r="MNL14" s="46"/>
      <c r="MNM14" s="46"/>
      <c r="MNN14" s="46"/>
      <c r="MNO14" s="46"/>
      <c r="MNP14" s="46"/>
      <c r="MNQ14" s="46"/>
      <c r="MNR14" s="46"/>
      <c r="MNS14" s="46"/>
      <c r="MNT14" s="46"/>
      <c r="MNU14" s="46"/>
      <c r="MNV14" s="46"/>
      <c r="MNW14" s="46"/>
      <c r="MNX14" s="46"/>
      <c r="MNY14" s="46"/>
      <c r="MNZ14" s="46"/>
      <c r="MOA14" s="46"/>
      <c r="MOB14" s="46"/>
      <c r="MOC14" s="46"/>
      <c r="MOD14" s="46"/>
      <c r="MOE14" s="46"/>
      <c r="MOF14" s="46"/>
      <c r="MOG14" s="46"/>
      <c r="MOH14" s="46"/>
      <c r="MOI14" s="46"/>
      <c r="MOJ14" s="46"/>
      <c r="MOK14" s="46"/>
      <c r="MOL14" s="46"/>
      <c r="MOM14" s="46"/>
      <c r="MON14" s="46"/>
      <c r="MOO14" s="46"/>
      <c r="MOP14" s="46"/>
      <c r="MOQ14" s="46"/>
      <c r="MOR14" s="46"/>
      <c r="MOS14" s="46"/>
      <c r="MOT14" s="46"/>
      <c r="MOU14" s="46"/>
      <c r="MOV14" s="46"/>
      <c r="MOW14" s="46"/>
      <c r="MOX14" s="46"/>
      <c r="MOY14" s="46"/>
      <c r="MOZ14" s="46"/>
      <c r="MPA14" s="46"/>
      <c r="MPB14" s="46"/>
      <c r="MPC14" s="46"/>
      <c r="MPD14" s="46"/>
      <c r="MPE14" s="46"/>
      <c r="MPF14" s="46"/>
      <c r="MPG14" s="46"/>
      <c r="MPH14" s="46"/>
      <c r="MPI14" s="46"/>
      <c r="MPJ14" s="46"/>
      <c r="MPK14" s="46"/>
      <c r="MPL14" s="46"/>
      <c r="MPM14" s="46"/>
      <c r="MPN14" s="46"/>
      <c r="MPO14" s="46"/>
      <c r="MPP14" s="46"/>
      <c r="MPQ14" s="46"/>
      <c r="MPR14" s="46"/>
      <c r="MPS14" s="46"/>
      <c r="MPT14" s="46"/>
      <c r="MPU14" s="46"/>
      <c r="MPV14" s="46"/>
      <c r="MPW14" s="46"/>
      <c r="MPX14" s="46"/>
      <c r="MPY14" s="46"/>
      <c r="MPZ14" s="46"/>
      <c r="MQA14" s="46"/>
      <c r="MQB14" s="46"/>
      <c r="MQC14" s="46"/>
      <c r="MQD14" s="46"/>
      <c r="MQE14" s="46"/>
      <c r="MQF14" s="46"/>
      <c r="MQG14" s="46"/>
      <c r="MQH14" s="46"/>
      <c r="MQI14" s="46"/>
      <c r="MQJ14" s="46"/>
      <c r="MQK14" s="46"/>
      <c r="MQL14" s="46"/>
      <c r="MQM14" s="46"/>
      <c r="MQN14" s="46"/>
      <c r="MQO14" s="46"/>
      <c r="MQP14" s="46"/>
      <c r="MQQ14" s="46"/>
      <c r="MQR14" s="46"/>
      <c r="MQS14" s="46"/>
      <c r="MQT14" s="46"/>
      <c r="MQU14" s="46"/>
      <c r="MQV14" s="46"/>
      <c r="MQW14" s="46"/>
      <c r="MQX14" s="46"/>
      <c r="MQY14" s="46"/>
      <c r="MQZ14" s="46"/>
      <c r="MRA14" s="46"/>
      <c r="MRB14" s="46"/>
      <c r="MRC14" s="46"/>
      <c r="MRD14" s="46"/>
      <c r="MRE14" s="46"/>
      <c r="MRF14" s="46"/>
      <c r="MRG14" s="46"/>
      <c r="MRH14" s="46"/>
      <c r="MRI14" s="46"/>
      <c r="MRJ14" s="46"/>
      <c r="MRK14" s="46"/>
      <c r="MRL14" s="46"/>
      <c r="MRM14" s="46"/>
      <c r="MRN14" s="46"/>
      <c r="MRO14" s="46"/>
      <c r="MRP14" s="46"/>
      <c r="MRQ14" s="46"/>
      <c r="MRR14" s="46"/>
      <c r="MRS14" s="46"/>
      <c r="MRT14" s="46"/>
      <c r="MRU14" s="46"/>
      <c r="MRV14" s="46"/>
      <c r="MRW14" s="46"/>
      <c r="MRX14" s="46"/>
      <c r="MRY14" s="46"/>
      <c r="MRZ14" s="46"/>
      <c r="MSA14" s="46"/>
      <c r="MSB14" s="46"/>
      <c r="MSC14" s="46"/>
      <c r="MSD14" s="46"/>
      <c r="MSE14" s="46"/>
      <c r="MSF14" s="46"/>
      <c r="MSG14" s="46"/>
      <c r="MSH14" s="46"/>
      <c r="MSI14" s="46"/>
      <c r="MSJ14" s="46"/>
      <c r="MSK14" s="46"/>
      <c r="MSL14" s="46"/>
      <c r="MSM14" s="46"/>
      <c r="MSN14" s="46"/>
      <c r="MSO14" s="46"/>
      <c r="MSP14" s="46"/>
      <c r="MSQ14" s="46"/>
      <c r="MSR14" s="46"/>
      <c r="MSS14" s="46"/>
      <c r="MST14" s="46"/>
      <c r="MSU14" s="46"/>
      <c r="MSV14" s="46"/>
      <c r="MSW14" s="46"/>
      <c r="MSX14" s="46"/>
      <c r="MSY14" s="46"/>
      <c r="MSZ14" s="46"/>
      <c r="MTA14" s="46"/>
      <c r="MTB14" s="46"/>
      <c r="MTC14" s="46"/>
      <c r="MTD14" s="46"/>
      <c r="MTE14" s="46"/>
      <c r="MTF14" s="46"/>
      <c r="MTG14" s="46"/>
      <c r="MTH14" s="46"/>
      <c r="MTI14" s="46"/>
      <c r="MTJ14" s="46"/>
      <c r="MTK14" s="46"/>
      <c r="MTL14" s="46"/>
      <c r="MTM14" s="46"/>
      <c r="MTN14" s="46"/>
      <c r="MTO14" s="46"/>
      <c r="MTP14" s="46"/>
      <c r="MTQ14" s="46"/>
      <c r="MTR14" s="46"/>
      <c r="MTS14" s="46"/>
      <c r="MTT14" s="46"/>
      <c r="MTU14" s="46"/>
      <c r="MTV14" s="46"/>
      <c r="MTW14" s="46"/>
      <c r="MTX14" s="46"/>
      <c r="MTY14" s="46"/>
      <c r="MTZ14" s="46"/>
      <c r="MUA14" s="46"/>
      <c r="MUB14" s="46"/>
      <c r="MUC14" s="46"/>
      <c r="MUD14" s="46"/>
      <c r="MUE14" s="46"/>
      <c r="MUF14" s="46"/>
      <c r="MUG14" s="46"/>
      <c r="MUH14" s="46"/>
      <c r="MUI14" s="46"/>
      <c r="MUJ14" s="46"/>
      <c r="MUK14" s="46"/>
      <c r="MUL14" s="46"/>
      <c r="MUM14" s="46"/>
      <c r="MUN14" s="46"/>
      <c r="MUO14" s="46"/>
      <c r="MUP14" s="46"/>
      <c r="MUQ14" s="46"/>
      <c r="MUR14" s="46"/>
      <c r="MUS14" s="46"/>
      <c r="MUT14" s="46"/>
      <c r="MUU14" s="46"/>
      <c r="MUV14" s="46"/>
      <c r="MUW14" s="46"/>
      <c r="MUX14" s="46"/>
      <c r="MUY14" s="46"/>
      <c r="MUZ14" s="46"/>
      <c r="MVA14" s="46"/>
      <c r="MVB14" s="46"/>
      <c r="MVC14" s="46"/>
      <c r="MVD14" s="46"/>
      <c r="MVE14" s="46"/>
      <c r="MVF14" s="46"/>
      <c r="MVG14" s="46"/>
      <c r="MVH14" s="46"/>
      <c r="MVI14" s="46"/>
      <c r="MVJ14" s="46"/>
      <c r="MVK14" s="46"/>
      <c r="MVL14" s="46"/>
      <c r="MVM14" s="46"/>
      <c r="MVN14" s="46"/>
      <c r="MVO14" s="46"/>
      <c r="MVP14" s="46"/>
      <c r="MVQ14" s="46"/>
      <c r="MVR14" s="46"/>
      <c r="MVS14" s="46"/>
      <c r="MVT14" s="46"/>
      <c r="MVU14" s="46"/>
      <c r="MVV14" s="46"/>
      <c r="MVW14" s="46"/>
      <c r="MVX14" s="46"/>
      <c r="MVY14" s="46"/>
      <c r="MVZ14" s="46"/>
      <c r="MWA14" s="46"/>
      <c r="MWB14" s="46"/>
      <c r="MWC14" s="46"/>
      <c r="MWD14" s="46"/>
      <c r="MWE14" s="46"/>
      <c r="MWF14" s="46"/>
      <c r="MWG14" s="46"/>
      <c r="MWH14" s="46"/>
      <c r="MWI14" s="46"/>
      <c r="MWJ14" s="46"/>
      <c r="MWK14" s="46"/>
      <c r="MWL14" s="46"/>
      <c r="MWM14" s="46"/>
      <c r="MWN14" s="46"/>
      <c r="MWO14" s="46"/>
      <c r="MWP14" s="46"/>
      <c r="MWQ14" s="46"/>
      <c r="MWR14" s="46"/>
      <c r="MWS14" s="46"/>
      <c r="MWT14" s="46"/>
      <c r="MWU14" s="46"/>
      <c r="MWV14" s="46"/>
      <c r="MWW14" s="46"/>
      <c r="MWX14" s="46"/>
      <c r="MWY14" s="46"/>
      <c r="MWZ14" s="46"/>
      <c r="MXA14" s="46"/>
      <c r="MXB14" s="46"/>
      <c r="MXC14" s="46"/>
      <c r="MXD14" s="46"/>
      <c r="MXE14" s="46"/>
      <c r="MXF14" s="46"/>
      <c r="MXG14" s="46"/>
      <c r="MXH14" s="46"/>
      <c r="MXI14" s="46"/>
      <c r="MXJ14" s="46"/>
      <c r="MXK14" s="46"/>
      <c r="MXL14" s="46"/>
      <c r="MXM14" s="46"/>
      <c r="MXN14" s="46"/>
      <c r="MXO14" s="46"/>
      <c r="MXP14" s="46"/>
      <c r="MXQ14" s="46"/>
      <c r="MXR14" s="46"/>
      <c r="MXS14" s="46"/>
      <c r="MXT14" s="46"/>
      <c r="MXU14" s="46"/>
      <c r="MXV14" s="46"/>
      <c r="MXW14" s="46"/>
      <c r="MXX14" s="46"/>
      <c r="MXY14" s="46"/>
      <c r="MXZ14" s="46"/>
      <c r="MYA14" s="46"/>
      <c r="MYB14" s="46"/>
      <c r="MYC14" s="46"/>
      <c r="MYD14" s="46"/>
      <c r="MYE14" s="46"/>
      <c r="MYF14" s="46"/>
      <c r="MYG14" s="46"/>
      <c r="MYH14" s="46"/>
      <c r="MYI14" s="46"/>
      <c r="MYJ14" s="46"/>
      <c r="MYK14" s="46"/>
      <c r="MYL14" s="46"/>
      <c r="MYM14" s="46"/>
      <c r="MYN14" s="46"/>
      <c r="MYO14" s="46"/>
      <c r="MYP14" s="46"/>
      <c r="MYQ14" s="46"/>
      <c r="MYR14" s="46"/>
      <c r="MYS14" s="46"/>
      <c r="MYT14" s="46"/>
      <c r="MYU14" s="46"/>
      <c r="MYV14" s="46"/>
      <c r="MYW14" s="46"/>
      <c r="MYX14" s="46"/>
      <c r="MYY14" s="46"/>
      <c r="MYZ14" s="46"/>
      <c r="MZA14" s="46"/>
      <c r="MZB14" s="46"/>
      <c r="MZC14" s="46"/>
      <c r="MZD14" s="46"/>
      <c r="MZE14" s="46"/>
      <c r="MZF14" s="46"/>
      <c r="MZG14" s="46"/>
      <c r="MZH14" s="46"/>
      <c r="MZI14" s="46"/>
      <c r="MZJ14" s="46"/>
      <c r="MZK14" s="46"/>
      <c r="MZL14" s="46"/>
      <c r="MZM14" s="46"/>
      <c r="MZN14" s="46"/>
      <c r="MZO14" s="46"/>
      <c r="MZP14" s="46"/>
      <c r="MZQ14" s="46"/>
      <c r="MZR14" s="46"/>
      <c r="MZS14" s="46"/>
      <c r="MZT14" s="46"/>
      <c r="MZU14" s="46"/>
      <c r="MZV14" s="46"/>
      <c r="MZW14" s="46"/>
      <c r="MZX14" s="46"/>
      <c r="MZY14" s="46"/>
      <c r="MZZ14" s="46"/>
      <c r="NAA14" s="46"/>
      <c r="NAB14" s="46"/>
      <c r="NAC14" s="46"/>
      <c r="NAD14" s="46"/>
      <c r="NAE14" s="46"/>
      <c r="NAF14" s="46"/>
      <c r="NAG14" s="46"/>
      <c r="NAH14" s="46"/>
      <c r="NAI14" s="46"/>
      <c r="NAJ14" s="46"/>
      <c r="NAK14" s="46"/>
      <c r="NAL14" s="46"/>
      <c r="NAM14" s="46"/>
      <c r="NAN14" s="46"/>
      <c r="NAO14" s="46"/>
      <c r="NAP14" s="46"/>
      <c r="NAQ14" s="46"/>
      <c r="NAR14" s="46"/>
      <c r="NAS14" s="46"/>
      <c r="NAT14" s="46"/>
      <c r="NAU14" s="46"/>
      <c r="NAV14" s="46"/>
      <c r="NAW14" s="46"/>
      <c r="NAX14" s="46"/>
      <c r="NAY14" s="46"/>
      <c r="NAZ14" s="46"/>
      <c r="NBA14" s="46"/>
      <c r="NBB14" s="46"/>
      <c r="NBC14" s="46"/>
      <c r="NBD14" s="46"/>
      <c r="NBE14" s="46"/>
      <c r="NBF14" s="46"/>
      <c r="NBG14" s="46"/>
      <c r="NBH14" s="46"/>
      <c r="NBI14" s="46"/>
      <c r="NBJ14" s="46"/>
      <c r="NBK14" s="46"/>
      <c r="NBL14" s="46"/>
      <c r="NBM14" s="46"/>
      <c r="NBN14" s="46"/>
      <c r="NBO14" s="46"/>
      <c r="NBP14" s="46"/>
      <c r="NBQ14" s="46"/>
      <c r="NBR14" s="46"/>
      <c r="NBS14" s="46"/>
      <c r="NBT14" s="46"/>
      <c r="NBU14" s="46"/>
      <c r="NBV14" s="46"/>
      <c r="NBW14" s="46"/>
      <c r="NBX14" s="46"/>
      <c r="NBY14" s="46"/>
      <c r="NBZ14" s="46"/>
      <c r="NCA14" s="46"/>
      <c r="NCB14" s="46"/>
      <c r="NCC14" s="46"/>
      <c r="NCD14" s="46"/>
      <c r="NCE14" s="46"/>
      <c r="NCF14" s="46"/>
      <c r="NCG14" s="46"/>
      <c r="NCH14" s="46"/>
      <c r="NCI14" s="46"/>
      <c r="NCJ14" s="46"/>
      <c r="NCK14" s="46"/>
      <c r="NCL14" s="46"/>
      <c r="NCM14" s="46"/>
      <c r="NCN14" s="46"/>
      <c r="NCO14" s="46"/>
      <c r="NCP14" s="46"/>
      <c r="NCQ14" s="46"/>
      <c r="NCR14" s="46"/>
      <c r="NCS14" s="46"/>
      <c r="NCT14" s="46"/>
      <c r="NCU14" s="46"/>
      <c r="NCV14" s="46"/>
      <c r="NCW14" s="46"/>
      <c r="NCX14" s="46"/>
      <c r="NCY14" s="46"/>
      <c r="NCZ14" s="46"/>
      <c r="NDA14" s="46"/>
      <c r="NDB14" s="46"/>
      <c r="NDC14" s="46"/>
      <c r="NDD14" s="46"/>
      <c r="NDE14" s="46"/>
      <c r="NDF14" s="46"/>
      <c r="NDG14" s="46"/>
      <c r="NDH14" s="46"/>
      <c r="NDI14" s="46"/>
      <c r="NDJ14" s="46"/>
      <c r="NDK14" s="46"/>
      <c r="NDL14" s="46"/>
      <c r="NDM14" s="46"/>
      <c r="NDN14" s="46"/>
      <c r="NDO14" s="46"/>
      <c r="NDP14" s="46"/>
      <c r="NDQ14" s="46"/>
      <c r="NDR14" s="46"/>
      <c r="NDS14" s="46"/>
      <c r="NDT14" s="46"/>
      <c r="NDU14" s="46"/>
      <c r="NDV14" s="46"/>
      <c r="NDW14" s="46"/>
      <c r="NDX14" s="46"/>
      <c r="NDY14" s="46"/>
      <c r="NDZ14" s="46"/>
      <c r="NEA14" s="46"/>
      <c r="NEB14" s="46"/>
      <c r="NEC14" s="46"/>
      <c r="NED14" s="46"/>
      <c r="NEE14" s="46"/>
      <c r="NEF14" s="46"/>
      <c r="NEG14" s="46"/>
      <c r="NEH14" s="46"/>
      <c r="NEI14" s="46"/>
      <c r="NEJ14" s="46"/>
      <c r="NEK14" s="46"/>
      <c r="NEL14" s="46"/>
      <c r="NEM14" s="46"/>
      <c r="NEN14" s="46"/>
      <c r="NEO14" s="46"/>
      <c r="NEP14" s="46"/>
      <c r="NEQ14" s="46"/>
      <c r="NER14" s="46"/>
      <c r="NES14" s="46"/>
      <c r="NET14" s="46"/>
      <c r="NEU14" s="46"/>
      <c r="NEV14" s="46"/>
      <c r="NEW14" s="46"/>
      <c r="NEX14" s="46"/>
      <c r="NEY14" s="46"/>
      <c r="NEZ14" s="46"/>
      <c r="NFA14" s="46"/>
      <c r="NFB14" s="46"/>
      <c r="NFC14" s="46"/>
      <c r="NFD14" s="46"/>
      <c r="NFE14" s="46"/>
      <c r="NFF14" s="46"/>
      <c r="NFG14" s="46"/>
      <c r="NFH14" s="46"/>
      <c r="NFI14" s="46"/>
      <c r="NFJ14" s="46"/>
      <c r="NFK14" s="46"/>
      <c r="NFL14" s="46"/>
      <c r="NFM14" s="46"/>
      <c r="NFN14" s="46"/>
      <c r="NFO14" s="46"/>
      <c r="NFP14" s="46"/>
      <c r="NFQ14" s="46"/>
      <c r="NFR14" s="46"/>
      <c r="NFS14" s="46"/>
      <c r="NFT14" s="46"/>
      <c r="NFU14" s="46"/>
      <c r="NFV14" s="46"/>
      <c r="NFW14" s="46"/>
      <c r="NFX14" s="46"/>
      <c r="NFY14" s="46"/>
      <c r="NFZ14" s="46"/>
      <c r="NGA14" s="46"/>
      <c r="NGB14" s="46"/>
      <c r="NGC14" s="46"/>
      <c r="NGD14" s="46"/>
      <c r="NGE14" s="46"/>
      <c r="NGF14" s="46"/>
      <c r="NGG14" s="46"/>
      <c r="NGH14" s="46"/>
      <c r="NGI14" s="46"/>
      <c r="NGJ14" s="46"/>
      <c r="NGK14" s="46"/>
      <c r="NGL14" s="46"/>
      <c r="NGM14" s="46"/>
      <c r="NGN14" s="46"/>
      <c r="NGO14" s="46"/>
      <c r="NGP14" s="46"/>
      <c r="NGQ14" s="46"/>
      <c r="NGR14" s="46"/>
      <c r="NGS14" s="46"/>
      <c r="NGT14" s="46"/>
      <c r="NGU14" s="46"/>
      <c r="NGV14" s="46"/>
      <c r="NGW14" s="46"/>
      <c r="NGX14" s="46"/>
      <c r="NGY14" s="46"/>
      <c r="NGZ14" s="46"/>
      <c r="NHA14" s="46"/>
      <c r="NHB14" s="46"/>
      <c r="NHC14" s="46"/>
      <c r="NHD14" s="46"/>
      <c r="NHE14" s="46"/>
      <c r="NHF14" s="46"/>
      <c r="NHG14" s="46"/>
      <c r="NHH14" s="46"/>
      <c r="NHI14" s="46"/>
      <c r="NHJ14" s="46"/>
      <c r="NHK14" s="46"/>
      <c r="NHL14" s="46"/>
      <c r="NHM14" s="46"/>
      <c r="NHN14" s="46"/>
      <c r="NHO14" s="46"/>
      <c r="NHP14" s="46"/>
      <c r="NHQ14" s="46"/>
      <c r="NHR14" s="46"/>
      <c r="NHS14" s="46"/>
      <c r="NHT14" s="46"/>
      <c r="NHU14" s="46"/>
      <c r="NHV14" s="46"/>
      <c r="NHW14" s="46"/>
      <c r="NHX14" s="46"/>
      <c r="NHY14" s="46"/>
      <c r="NHZ14" s="46"/>
      <c r="NIA14" s="46"/>
      <c r="NIB14" s="46"/>
      <c r="NIC14" s="46"/>
      <c r="NID14" s="46"/>
      <c r="NIE14" s="46"/>
      <c r="NIF14" s="46"/>
      <c r="NIG14" s="46"/>
      <c r="NIH14" s="46"/>
      <c r="NII14" s="46"/>
      <c r="NIJ14" s="46"/>
      <c r="NIK14" s="46"/>
      <c r="NIL14" s="46"/>
      <c r="NIM14" s="46"/>
      <c r="NIN14" s="46"/>
      <c r="NIO14" s="46"/>
      <c r="NIP14" s="46"/>
      <c r="NIQ14" s="46"/>
      <c r="NIR14" s="46"/>
      <c r="NIS14" s="46"/>
      <c r="NIT14" s="46"/>
      <c r="NIU14" s="46"/>
      <c r="NIV14" s="46"/>
      <c r="NIW14" s="46"/>
      <c r="NIX14" s="46"/>
      <c r="NIY14" s="46"/>
      <c r="NIZ14" s="46"/>
      <c r="NJA14" s="46"/>
      <c r="NJB14" s="46"/>
      <c r="NJC14" s="46"/>
      <c r="NJD14" s="46"/>
      <c r="NJE14" s="46"/>
      <c r="NJF14" s="46"/>
      <c r="NJG14" s="46"/>
      <c r="NJH14" s="46"/>
      <c r="NJI14" s="46"/>
      <c r="NJJ14" s="46"/>
      <c r="NJK14" s="46"/>
      <c r="NJL14" s="46"/>
      <c r="NJM14" s="46"/>
      <c r="NJN14" s="46"/>
      <c r="NJO14" s="46"/>
      <c r="NJP14" s="46"/>
      <c r="NJQ14" s="46"/>
      <c r="NJR14" s="46"/>
      <c r="NJS14" s="46"/>
      <c r="NJT14" s="46"/>
      <c r="NJU14" s="46"/>
      <c r="NJV14" s="46"/>
      <c r="NJW14" s="46"/>
      <c r="NJX14" s="46"/>
      <c r="NJY14" s="46"/>
      <c r="NJZ14" s="46"/>
      <c r="NKA14" s="46"/>
      <c r="NKB14" s="46"/>
      <c r="NKC14" s="46"/>
      <c r="NKD14" s="46"/>
      <c r="NKE14" s="46"/>
      <c r="NKF14" s="46"/>
      <c r="NKG14" s="46"/>
      <c r="NKH14" s="46"/>
      <c r="NKI14" s="46"/>
      <c r="NKJ14" s="46"/>
      <c r="NKK14" s="46"/>
      <c r="NKL14" s="46"/>
      <c r="NKM14" s="46"/>
      <c r="NKN14" s="46"/>
      <c r="NKO14" s="46"/>
      <c r="NKP14" s="46"/>
      <c r="NKQ14" s="46"/>
      <c r="NKR14" s="46"/>
      <c r="NKS14" s="46"/>
      <c r="NKT14" s="46"/>
      <c r="NKU14" s="46"/>
      <c r="NKV14" s="46"/>
      <c r="NKW14" s="46"/>
      <c r="NKX14" s="46"/>
      <c r="NKY14" s="46"/>
      <c r="NKZ14" s="46"/>
      <c r="NLA14" s="46"/>
      <c r="NLB14" s="46"/>
      <c r="NLC14" s="46"/>
      <c r="NLD14" s="46"/>
      <c r="NLE14" s="46"/>
      <c r="NLF14" s="46"/>
      <c r="NLG14" s="46"/>
      <c r="NLH14" s="46"/>
      <c r="NLI14" s="46"/>
      <c r="NLJ14" s="46"/>
      <c r="NLK14" s="46"/>
      <c r="NLL14" s="46"/>
      <c r="NLM14" s="46"/>
      <c r="NLN14" s="46"/>
      <c r="NLO14" s="46"/>
      <c r="NLP14" s="46"/>
      <c r="NLQ14" s="46"/>
      <c r="NLR14" s="46"/>
      <c r="NLS14" s="46"/>
      <c r="NLT14" s="46"/>
      <c r="NLU14" s="46"/>
      <c r="NLV14" s="46"/>
      <c r="NLW14" s="46"/>
      <c r="NLX14" s="46"/>
      <c r="NLY14" s="46"/>
      <c r="NLZ14" s="46"/>
      <c r="NMA14" s="46"/>
      <c r="NMB14" s="46"/>
      <c r="NMC14" s="46"/>
      <c r="NMD14" s="46"/>
      <c r="NME14" s="46"/>
      <c r="NMF14" s="46"/>
      <c r="NMG14" s="46"/>
      <c r="NMH14" s="46"/>
      <c r="NMI14" s="46"/>
      <c r="NMJ14" s="46"/>
      <c r="NMK14" s="46"/>
      <c r="NML14" s="46"/>
      <c r="NMM14" s="46"/>
      <c r="NMN14" s="46"/>
      <c r="NMO14" s="46"/>
      <c r="NMP14" s="46"/>
      <c r="NMQ14" s="46"/>
      <c r="NMR14" s="46"/>
      <c r="NMS14" s="46"/>
      <c r="NMT14" s="46"/>
      <c r="NMU14" s="46"/>
      <c r="NMV14" s="46"/>
      <c r="NMW14" s="46"/>
      <c r="NMX14" s="46"/>
      <c r="NMY14" s="46"/>
      <c r="NMZ14" s="46"/>
      <c r="NNA14" s="46"/>
      <c r="NNB14" s="46"/>
      <c r="NNC14" s="46"/>
      <c r="NND14" s="46"/>
      <c r="NNE14" s="46"/>
      <c r="NNF14" s="46"/>
      <c r="NNG14" s="46"/>
      <c r="NNH14" s="46"/>
      <c r="NNI14" s="46"/>
      <c r="NNJ14" s="46"/>
      <c r="NNK14" s="46"/>
      <c r="NNL14" s="46"/>
      <c r="NNM14" s="46"/>
      <c r="NNN14" s="46"/>
      <c r="NNO14" s="46"/>
      <c r="NNP14" s="46"/>
      <c r="NNQ14" s="46"/>
      <c r="NNR14" s="46"/>
      <c r="NNS14" s="46"/>
      <c r="NNT14" s="46"/>
      <c r="NNU14" s="46"/>
      <c r="NNV14" s="46"/>
      <c r="NNW14" s="46"/>
      <c r="NNX14" s="46"/>
      <c r="NNY14" s="46"/>
      <c r="NNZ14" s="46"/>
      <c r="NOA14" s="46"/>
      <c r="NOB14" s="46"/>
      <c r="NOC14" s="46"/>
      <c r="NOD14" s="46"/>
      <c r="NOE14" s="46"/>
      <c r="NOF14" s="46"/>
      <c r="NOG14" s="46"/>
      <c r="NOH14" s="46"/>
      <c r="NOI14" s="46"/>
      <c r="NOJ14" s="46"/>
      <c r="NOK14" s="46"/>
      <c r="NOL14" s="46"/>
      <c r="NOM14" s="46"/>
      <c r="NON14" s="46"/>
      <c r="NOO14" s="46"/>
      <c r="NOP14" s="46"/>
      <c r="NOQ14" s="46"/>
      <c r="NOR14" s="46"/>
      <c r="NOS14" s="46"/>
      <c r="NOT14" s="46"/>
      <c r="NOU14" s="46"/>
      <c r="NOV14" s="46"/>
      <c r="NOW14" s="46"/>
      <c r="NOX14" s="46"/>
      <c r="NOY14" s="46"/>
      <c r="NOZ14" s="46"/>
      <c r="NPA14" s="46"/>
      <c r="NPB14" s="46"/>
      <c r="NPC14" s="46"/>
      <c r="NPD14" s="46"/>
      <c r="NPE14" s="46"/>
      <c r="NPF14" s="46"/>
      <c r="NPG14" s="46"/>
      <c r="NPH14" s="46"/>
      <c r="NPI14" s="46"/>
      <c r="NPJ14" s="46"/>
      <c r="NPK14" s="46"/>
      <c r="NPL14" s="46"/>
      <c r="NPM14" s="46"/>
      <c r="NPN14" s="46"/>
      <c r="NPO14" s="46"/>
      <c r="NPP14" s="46"/>
      <c r="NPQ14" s="46"/>
      <c r="NPR14" s="46"/>
      <c r="NPS14" s="46"/>
      <c r="NPT14" s="46"/>
      <c r="NPU14" s="46"/>
      <c r="NPV14" s="46"/>
      <c r="NPW14" s="46"/>
      <c r="NPX14" s="46"/>
      <c r="NPY14" s="46"/>
      <c r="NPZ14" s="46"/>
      <c r="NQA14" s="46"/>
      <c r="NQB14" s="46"/>
      <c r="NQC14" s="46"/>
      <c r="NQD14" s="46"/>
      <c r="NQE14" s="46"/>
      <c r="NQF14" s="46"/>
      <c r="NQG14" s="46"/>
      <c r="NQH14" s="46"/>
      <c r="NQI14" s="46"/>
      <c r="NQJ14" s="46"/>
      <c r="NQK14" s="46"/>
      <c r="NQL14" s="46"/>
      <c r="NQM14" s="46"/>
      <c r="NQN14" s="46"/>
      <c r="NQO14" s="46"/>
      <c r="NQP14" s="46"/>
      <c r="NQQ14" s="46"/>
      <c r="NQR14" s="46"/>
      <c r="NQS14" s="46"/>
      <c r="NQT14" s="46"/>
      <c r="NQU14" s="46"/>
      <c r="NQV14" s="46"/>
      <c r="NQW14" s="46"/>
      <c r="NQX14" s="46"/>
      <c r="NQY14" s="46"/>
      <c r="NQZ14" s="46"/>
      <c r="NRA14" s="46"/>
      <c r="NRB14" s="46"/>
      <c r="NRC14" s="46"/>
      <c r="NRD14" s="46"/>
      <c r="NRE14" s="46"/>
      <c r="NRF14" s="46"/>
      <c r="NRG14" s="46"/>
      <c r="NRH14" s="46"/>
      <c r="NRI14" s="46"/>
      <c r="NRJ14" s="46"/>
      <c r="NRK14" s="46"/>
      <c r="NRL14" s="46"/>
      <c r="NRM14" s="46"/>
      <c r="NRN14" s="46"/>
      <c r="NRO14" s="46"/>
      <c r="NRP14" s="46"/>
      <c r="NRQ14" s="46"/>
      <c r="NRR14" s="46"/>
      <c r="NRS14" s="46"/>
      <c r="NRT14" s="46"/>
      <c r="NRU14" s="46"/>
      <c r="NRV14" s="46"/>
      <c r="NRW14" s="46"/>
      <c r="NRX14" s="46"/>
      <c r="NRY14" s="46"/>
      <c r="NRZ14" s="46"/>
      <c r="NSA14" s="46"/>
      <c r="NSB14" s="46"/>
      <c r="NSC14" s="46"/>
      <c r="NSD14" s="46"/>
      <c r="NSE14" s="46"/>
      <c r="NSF14" s="46"/>
      <c r="NSG14" s="46"/>
      <c r="NSH14" s="46"/>
      <c r="NSI14" s="46"/>
      <c r="NSJ14" s="46"/>
      <c r="NSK14" s="46"/>
      <c r="NSL14" s="46"/>
      <c r="NSM14" s="46"/>
      <c r="NSN14" s="46"/>
      <c r="NSO14" s="46"/>
      <c r="NSP14" s="46"/>
      <c r="NSQ14" s="46"/>
      <c r="NSR14" s="46"/>
      <c r="NSS14" s="46"/>
      <c r="NST14" s="46"/>
      <c r="NSU14" s="46"/>
      <c r="NSV14" s="46"/>
      <c r="NSW14" s="46"/>
      <c r="NSX14" s="46"/>
      <c r="NSY14" s="46"/>
      <c r="NSZ14" s="46"/>
      <c r="NTA14" s="46"/>
      <c r="NTB14" s="46"/>
      <c r="NTC14" s="46"/>
      <c r="NTD14" s="46"/>
      <c r="NTE14" s="46"/>
      <c r="NTF14" s="46"/>
      <c r="NTG14" s="46"/>
      <c r="NTH14" s="46"/>
      <c r="NTI14" s="46"/>
      <c r="NTJ14" s="46"/>
      <c r="NTK14" s="46"/>
      <c r="NTL14" s="46"/>
      <c r="NTM14" s="46"/>
      <c r="NTN14" s="46"/>
      <c r="NTO14" s="46"/>
      <c r="NTP14" s="46"/>
      <c r="NTQ14" s="46"/>
      <c r="NTR14" s="46"/>
      <c r="NTS14" s="46"/>
      <c r="NTT14" s="46"/>
      <c r="NTU14" s="46"/>
      <c r="NTV14" s="46"/>
      <c r="NTW14" s="46"/>
      <c r="NTX14" s="46"/>
      <c r="NTY14" s="46"/>
      <c r="NTZ14" s="46"/>
      <c r="NUA14" s="46"/>
      <c r="NUB14" s="46"/>
      <c r="NUC14" s="46"/>
      <c r="NUD14" s="46"/>
      <c r="NUE14" s="46"/>
      <c r="NUF14" s="46"/>
      <c r="NUG14" s="46"/>
      <c r="NUH14" s="46"/>
      <c r="NUI14" s="46"/>
      <c r="NUJ14" s="46"/>
      <c r="NUK14" s="46"/>
      <c r="NUL14" s="46"/>
      <c r="NUM14" s="46"/>
      <c r="NUN14" s="46"/>
      <c r="NUO14" s="46"/>
      <c r="NUP14" s="46"/>
      <c r="NUQ14" s="46"/>
      <c r="NUR14" s="46"/>
      <c r="NUS14" s="46"/>
      <c r="NUT14" s="46"/>
      <c r="NUU14" s="46"/>
      <c r="NUV14" s="46"/>
      <c r="NUW14" s="46"/>
      <c r="NUX14" s="46"/>
      <c r="NUY14" s="46"/>
      <c r="NUZ14" s="46"/>
      <c r="NVA14" s="46"/>
      <c r="NVB14" s="46"/>
      <c r="NVC14" s="46"/>
      <c r="NVD14" s="46"/>
      <c r="NVE14" s="46"/>
      <c r="NVF14" s="46"/>
      <c r="NVG14" s="46"/>
      <c r="NVH14" s="46"/>
      <c r="NVI14" s="46"/>
      <c r="NVJ14" s="46"/>
      <c r="NVK14" s="46"/>
      <c r="NVL14" s="46"/>
      <c r="NVM14" s="46"/>
      <c r="NVN14" s="46"/>
      <c r="NVO14" s="46"/>
      <c r="NVP14" s="46"/>
      <c r="NVQ14" s="46"/>
      <c r="NVR14" s="46"/>
      <c r="NVS14" s="46"/>
      <c r="NVT14" s="46"/>
      <c r="NVU14" s="46"/>
      <c r="NVV14" s="46"/>
      <c r="NVW14" s="46"/>
      <c r="NVX14" s="46"/>
      <c r="NVY14" s="46"/>
      <c r="NVZ14" s="46"/>
      <c r="NWA14" s="46"/>
      <c r="NWB14" s="46"/>
      <c r="NWC14" s="46"/>
      <c r="NWD14" s="46"/>
      <c r="NWE14" s="46"/>
      <c r="NWF14" s="46"/>
      <c r="NWG14" s="46"/>
      <c r="NWH14" s="46"/>
      <c r="NWI14" s="46"/>
      <c r="NWJ14" s="46"/>
      <c r="NWK14" s="46"/>
      <c r="NWL14" s="46"/>
      <c r="NWM14" s="46"/>
      <c r="NWN14" s="46"/>
      <c r="NWO14" s="46"/>
      <c r="NWP14" s="46"/>
      <c r="NWQ14" s="46"/>
      <c r="NWR14" s="46"/>
      <c r="NWS14" s="46"/>
      <c r="NWT14" s="46"/>
      <c r="NWU14" s="46"/>
      <c r="NWV14" s="46"/>
      <c r="NWW14" s="46"/>
      <c r="NWX14" s="46"/>
      <c r="NWY14" s="46"/>
      <c r="NWZ14" s="46"/>
      <c r="NXA14" s="46"/>
      <c r="NXB14" s="46"/>
      <c r="NXC14" s="46"/>
      <c r="NXD14" s="46"/>
      <c r="NXE14" s="46"/>
      <c r="NXF14" s="46"/>
      <c r="NXG14" s="46"/>
      <c r="NXH14" s="46"/>
      <c r="NXI14" s="46"/>
      <c r="NXJ14" s="46"/>
      <c r="NXK14" s="46"/>
      <c r="NXL14" s="46"/>
      <c r="NXM14" s="46"/>
      <c r="NXN14" s="46"/>
      <c r="NXO14" s="46"/>
      <c r="NXP14" s="46"/>
      <c r="NXQ14" s="46"/>
      <c r="NXR14" s="46"/>
      <c r="NXS14" s="46"/>
      <c r="NXT14" s="46"/>
      <c r="NXU14" s="46"/>
      <c r="NXV14" s="46"/>
      <c r="NXW14" s="46"/>
      <c r="NXX14" s="46"/>
      <c r="NXY14" s="46"/>
      <c r="NXZ14" s="46"/>
      <c r="NYA14" s="46"/>
      <c r="NYB14" s="46"/>
      <c r="NYC14" s="46"/>
      <c r="NYD14" s="46"/>
      <c r="NYE14" s="46"/>
      <c r="NYF14" s="46"/>
      <c r="NYG14" s="46"/>
      <c r="NYH14" s="46"/>
      <c r="NYI14" s="46"/>
      <c r="NYJ14" s="46"/>
      <c r="NYK14" s="46"/>
      <c r="NYL14" s="46"/>
      <c r="NYM14" s="46"/>
      <c r="NYN14" s="46"/>
      <c r="NYO14" s="46"/>
      <c r="NYP14" s="46"/>
      <c r="NYQ14" s="46"/>
      <c r="NYR14" s="46"/>
      <c r="NYS14" s="46"/>
      <c r="NYT14" s="46"/>
      <c r="NYU14" s="46"/>
      <c r="NYV14" s="46"/>
      <c r="NYW14" s="46"/>
      <c r="NYX14" s="46"/>
      <c r="NYY14" s="46"/>
      <c r="NYZ14" s="46"/>
      <c r="NZA14" s="46"/>
      <c r="NZB14" s="46"/>
      <c r="NZC14" s="46"/>
      <c r="NZD14" s="46"/>
      <c r="NZE14" s="46"/>
      <c r="NZF14" s="46"/>
      <c r="NZG14" s="46"/>
      <c r="NZH14" s="46"/>
      <c r="NZI14" s="46"/>
      <c r="NZJ14" s="46"/>
      <c r="NZK14" s="46"/>
      <c r="NZL14" s="46"/>
      <c r="NZM14" s="46"/>
      <c r="NZN14" s="46"/>
      <c r="NZO14" s="46"/>
      <c r="NZP14" s="46"/>
      <c r="NZQ14" s="46"/>
      <c r="NZR14" s="46"/>
      <c r="NZS14" s="46"/>
      <c r="NZT14" s="46"/>
      <c r="NZU14" s="46"/>
      <c r="NZV14" s="46"/>
      <c r="NZW14" s="46"/>
      <c r="NZX14" s="46"/>
      <c r="NZY14" s="46"/>
      <c r="NZZ14" s="46"/>
      <c r="OAA14" s="46"/>
      <c r="OAB14" s="46"/>
      <c r="OAC14" s="46"/>
      <c r="OAD14" s="46"/>
      <c r="OAE14" s="46"/>
      <c r="OAF14" s="46"/>
      <c r="OAG14" s="46"/>
      <c r="OAH14" s="46"/>
      <c r="OAI14" s="46"/>
      <c r="OAJ14" s="46"/>
      <c r="OAK14" s="46"/>
      <c r="OAL14" s="46"/>
      <c r="OAM14" s="46"/>
      <c r="OAN14" s="46"/>
      <c r="OAO14" s="46"/>
      <c r="OAP14" s="46"/>
      <c r="OAQ14" s="46"/>
      <c r="OAR14" s="46"/>
      <c r="OAS14" s="46"/>
      <c r="OAT14" s="46"/>
      <c r="OAU14" s="46"/>
      <c r="OAV14" s="46"/>
      <c r="OAW14" s="46"/>
      <c r="OAX14" s="46"/>
      <c r="OAY14" s="46"/>
      <c r="OAZ14" s="46"/>
      <c r="OBA14" s="46"/>
      <c r="OBB14" s="46"/>
      <c r="OBC14" s="46"/>
      <c r="OBD14" s="46"/>
      <c r="OBE14" s="46"/>
      <c r="OBF14" s="46"/>
      <c r="OBG14" s="46"/>
      <c r="OBH14" s="46"/>
      <c r="OBI14" s="46"/>
      <c r="OBJ14" s="46"/>
      <c r="OBK14" s="46"/>
      <c r="OBL14" s="46"/>
      <c r="OBM14" s="46"/>
      <c r="OBN14" s="46"/>
      <c r="OBO14" s="46"/>
      <c r="OBP14" s="46"/>
      <c r="OBQ14" s="46"/>
      <c r="OBR14" s="46"/>
      <c r="OBS14" s="46"/>
      <c r="OBT14" s="46"/>
      <c r="OBU14" s="46"/>
      <c r="OBV14" s="46"/>
      <c r="OBW14" s="46"/>
      <c r="OBX14" s="46"/>
      <c r="OBY14" s="46"/>
      <c r="OBZ14" s="46"/>
      <c r="OCA14" s="46"/>
      <c r="OCB14" s="46"/>
      <c r="OCC14" s="46"/>
      <c r="OCD14" s="46"/>
      <c r="OCE14" s="46"/>
      <c r="OCF14" s="46"/>
      <c r="OCG14" s="46"/>
      <c r="OCH14" s="46"/>
      <c r="OCI14" s="46"/>
      <c r="OCJ14" s="46"/>
      <c r="OCK14" s="46"/>
      <c r="OCL14" s="46"/>
      <c r="OCM14" s="46"/>
      <c r="OCN14" s="46"/>
      <c r="OCO14" s="46"/>
      <c r="OCP14" s="46"/>
      <c r="OCQ14" s="46"/>
      <c r="OCR14" s="46"/>
      <c r="OCS14" s="46"/>
      <c r="OCT14" s="46"/>
      <c r="OCU14" s="46"/>
      <c r="OCV14" s="46"/>
      <c r="OCW14" s="46"/>
      <c r="OCX14" s="46"/>
      <c r="OCY14" s="46"/>
      <c r="OCZ14" s="46"/>
      <c r="ODA14" s="46"/>
      <c r="ODB14" s="46"/>
      <c r="ODC14" s="46"/>
      <c r="ODD14" s="46"/>
      <c r="ODE14" s="46"/>
      <c r="ODF14" s="46"/>
      <c r="ODG14" s="46"/>
      <c r="ODH14" s="46"/>
      <c r="ODI14" s="46"/>
      <c r="ODJ14" s="46"/>
      <c r="ODK14" s="46"/>
      <c r="ODL14" s="46"/>
      <c r="ODM14" s="46"/>
      <c r="ODN14" s="46"/>
      <c r="ODO14" s="46"/>
      <c r="ODP14" s="46"/>
      <c r="ODQ14" s="46"/>
      <c r="ODR14" s="46"/>
      <c r="ODS14" s="46"/>
      <c r="ODT14" s="46"/>
      <c r="ODU14" s="46"/>
      <c r="ODV14" s="46"/>
      <c r="ODW14" s="46"/>
      <c r="ODX14" s="46"/>
      <c r="ODY14" s="46"/>
      <c r="ODZ14" s="46"/>
      <c r="OEA14" s="46"/>
      <c r="OEB14" s="46"/>
      <c r="OEC14" s="46"/>
      <c r="OED14" s="46"/>
      <c r="OEE14" s="46"/>
      <c r="OEF14" s="46"/>
      <c r="OEG14" s="46"/>
      <c r="OEH14" s="46"/>
      <c r="OEI14" s="46"/>
      <c r="OEJ14" s="46"/>
      <c r="OEK14" s="46"/>
      <c r="OEL14" s="46"/>
      <c r="OEM14" s="46"/>
      <c r="OEN14" s="46"/>
      <c r="OEO14" s="46"/>
      <c r="OEP14" s="46"/>
      <c r="OEQ14" s="46"/>
      <c r="OER14" s="46"/>
      <c r="OES14" s="46"/>
      <c r="OET14" s="46"/>
      <c r="OEU14" s="46"/>
      <c r="OEV14" s="46"/>
      <c r="OEW14" s="46"/>
      <c r="OEX14" s="46"/>
      <c r="OEY14" s="46"/>
      <c r="OEZ14" s="46"/>
      <c r="OFA14" s="46"/>
      <c r="OFB14" s="46"/>
      <c r="OFC14" s="46"/>
      <c r="OFD14" s="46"/>
      <c r="OFE14" s="46"/>
      <c r="OFF14" s="46"/>
      <c r="OFG14" s="46"/>
      <c r="OFH14" s="46"/>
      <c r="OFI14" s="46"/>
      <c r="OFJ14" s="46"/>
      <c r="OFK14" s="46"/>
      <c r="OFL14" s="46"/>
      <c r="OFM14" s="46"/>
      <c r="OFN14" s="46"/>
      <c r="OFO14" s="46"/>
      <c r="OFP14" s="46"/>
      <c r="OFQ14" s="46"/>
      <c r="OFR14" s="46"/>
      <c r="OFS14" s="46"/>
      <c r="OFT14" s="46"/>
      <c r="OFU14" s="46"/>
      <c r="OFV14" s="46"/>
      <c r="OFW14" s="46"/>
      <c r="OFX14" s="46"/>
      <c r="OFY14" s="46"/>
      <c r="OFZ14" s="46"/>
      <c r="OGA14" s="46"/>
      <c r="OGB14" s="46"/>
      <c r="OGC14" s="46"/>
      <c r="OGD14" s="46"/>
      <c r="OGE14" s="46"/>
      <c r="OGF14" s="46"/>
      <c r="OGG14" s="46"/>
      <c r="OGH14" s="46"/>
      <c r="OGI14" s="46"/>
      <c r="OGJ14" s="46"/>
      <c r="OGK14" s="46"/>
      <c r="OGL14" s="46"/>
      <c r="OGM14" s="46"/>
      <c r="OGN14" s="46"/>
      <c r="OGO14" s="46"/>
      <c r="OGP14" s="46"/>
      <c r="OGQ14" s="46"/>
      <c r="OGR14" s="46"/>
      <c r="OGS14" s="46"/>
      <c r="OGT14" s="46"/>
      <c r="OGU14" s="46"/>
      <c r="OGV14" s="46"/>
      <c r="OGW14" s="46"/>
      <c r="OGX14" s="46"/>
      <c r="OGY14" s="46"/>
      <c r="OGZ14" s="46"/>
      <c r="OHA14" s="46"/>
      <c r="OHB14" s="46"/>
      <c r="OHC14" s="46"/>
      <c r="OHD14" s="46"/>
      <c r="OHE14" s="46"/>
      <c r="OHF14" s="46"/>
      <c r="OHG14" s="46"/>
      <c r="OHH14" s="46"/>
      <c r="OHI14" s="46"/>
      <c r="OHJ14" s="46"/>
      <c r="OHK14" s="46"/>
      <c r="OHL14" s="46"/>
      <c r="OHM14" s="46"/>
      <c r="OHN14" s="46"/>
      <c r="OHO14" s="46"/>
      <c r="OHP14" s="46"/>
      <c r="OHQ14" s="46"/>
      <c r="OHR14" s="46"/>
      <c r="OHS14" s="46"/>
      <c r="OHT14" s="46"/>
      <c r="OHU14" s="46"/>
      <c r="OHV14" s="46"/>
      <c r="OHW14" s="46"/>
      <c r="OHX14" s="46"/>
      <c r="OHY14" s="46"/>
      <c r="OHZ14" s="46"/>
      <c r="OIA14" s="46"/>
      <c r="OIB14" s="46"/>
      <c r="OIC14" s="46"/>
      <c r="OID14" s="46"/>
      <c r="OIE14" s="46"/>
      <c r="OIF14" s="46"/>
      <c r="OIG14" s="46"/>
      <c r="OIH14" s="46"/>
      <c r="OII14" s="46"/>
      <c r="OIJ14" s="46"/>
      <c r="OIK14" s="46"/>
      <c r="OIL14" s="46"/>
      <c r="OIM14" s="46"/>
      <c r="OIN14" s="46"/>
      <c r="OIO14" s="46"/>
      <c r="OIP14" s="46"/>
      <c r="OIQ14" s="46"/>
      <c r="OIR14" s="46"/>
      <c r="OIS14" s="46"/>
      <c r="OIT14" s="46"/>
      <c r="OIU14" s="46"/>
      <c r="OIV14" s="46"/>
      <c r="OIW14" s="46"/>
      <c r="OIX14" s="46"/>
      <c r="OIY14" s="46"/>
      <c r="OIZ14" s="46"/>
      <c r="OJA14" s="46"/>
      <c r="OJB14" s="46"/>
      <c r="OJC14" s="46"/>
      <c r="OJD14" s="46"/>
      <c r="OJE14" s="46"/>
      <c r="OJF14" s="46"/>
      <c r="OJG14" s="46"/>
      <c r="OJH14" s="46"/>
      <c r="OJI14" s="46"/>
      <c r="OJJ14" s="46"/>
      <c r="OJK14" s="46"/>
      <c r="OJL14" s="46"/>
      <c r="OJM14" s="46"/>
      <c r="OJN14" s="46"/>
      <c r="OJO14" s="46"/>
      <c r="OJP14" s="46"/>
      <c r="OJQ14" s="46"/>
      <c r="OJR14" s="46"/>
      <c r="OJS14" s="46"/>
      <c r="OJT14" s="46"/>
      <c r="OJU14" s="46"/>
      <c r="OJV14" s="46"/>
      <c r="OJW14" s="46"/>
      <c r="OJX14" s="46"/>
      <c r="OJY14" s="46"/>
      <c r="OJZ14" s="46"/>
      <c r="OKA14" s="46"/>
      <c r="OKB14" s="46"/>
      <c r="OKC14" s="46"/>
      <c r="OKD14" s="46"/>
      <c r="OKE14" s="46"/>
      <c r="OKF14" s="46"/>
      <c r="OKG14" s="46"/>
      <c r="OKH14" s="46"/>
      <c r="OKI14" s="46"/>
      <c r="OKJ14" s="46"/>
      <c r="OKK14" s="46"/>
      <c r="OKL14" s="46"/>
      <c r="OKM14" s="46"/>
      <c r="OKN14" s="46"/>
      <c r="OKO14" s="46"/>
      <c r="OKP14" s="46"/>
      <c r="OKQ14" s="46"/>
      <c r="OKR14" s="46"/>
      <c r="OKS14" s="46"/>
      <c r="OKT14" s="46"/>
      <c r="OKU14" s="46"/>
      <c r="OKV14" s="46"/>
      <c r="OKW14" s="46"/>
      <c r="OKX14" s="46"/>
      <c r="OKY14" s="46"/>
      <c r="OKZ14" s="46"/>
      <c r="OLA14" s="46"/>
      <c r="OLB14" s="46"/>
      <c r="OLC14" s="46"/>
      <c r="OLD14" s="46"/>
      <c r="OLE14" s="46"/>
      <c r="OLF14" s="46"/>
      <c r="OLG14" s="46"/>
      <c r="OLH14" s="46"/>
      <c r="OLI14" s="46"/>
      <c r="OLJ14" s="46"/>
      <c r="OLK14" s="46"/>
      <c r="OLL14" s="46"/>
      <c r="OLM14" s="46"/>
      <c r="OLN14" s="46"/>
      <c r="OLO14" s="46"/>
      <c r="OLP14" s="46"/>
      <c r="OLQ14" s="46"/>
      <c r="OLR14" s="46"/>
      <c r="OLS14" s="46"/>
      <c r="OLT14" s="46"/>
      <c r="OLU14" s="46"/>
      <c r="OLV14" s="46"/>
      <c r="OLW14" s="46"/>
      <c r="OLX14" s="46"/>
      <c r="OLY14" s="46"/>
      <c r="OLZ14" s="46"/>
      <c r="OMA14" s="46"/>
      <c r="OMB14" s="46"/>
      <c r="OMC14" s="46"/>
      <c r="OMD14" s="46"/>
      <c r="OME14" s="46"/>
      <c r="OMF14" s="46"/>
      <c r="OMG14" s="46"/>
      <c r="OMH14" s="46"/>
      <c r="OMI14" s="46"/>
      <c r="OMJ14" s="46"/>
      <c r="OMK14" s="46"/>
      <c r="OML14" s="46"/>
      <c r="OMM14" s="46"/>
      <c r="OMN14" s="46"/>
      <c r="OMO14" s="46"/>
      <c r="OMP14" s="46"/>
      <c r="OMQ14" s="46"/>
      <c r="OMR14" s="46"/>
      <c r="OMS14" s="46"/>
      <c r="OMT14" s="46"/>
      <c r="OMU14" s="46"/>
      <c r="OMV14" s="46"/>
      <c r="OMW14" s="46"/>
      <c r="OMX14" s="46"/>
      <c r="OMY14" s="46"/>
      <c r="OMZ14" s="46"/>
      <c r="ONA14" s="46"/>
      <c r="ONB14" s="46"/>
      <c r="ONC14" s="46"/>
      <c r="OND14" s="46"/>
      <c r="ONE14" s="46"/>
      <c r="ONF14" s="46"/>
      <c r="ONG14" s="46"/>
      <c r="ONH14" s="46"/>
      <c r="ONI14" s="46"/>
      <c r="ONJ14" s="46"/>
      <c r="ONK14" s="46"/>
      <c r="ONL14" s="46"/>
      <c r="ONM14" s="46"/>
      <c r="ONN14" s="46"/>
      <c r="ONO14" s="46"/>
      <c r="ONP14" s="46"/>
      <c r="ONQ14" s="46"/>
      <c r="ONR14" s="46"/>
      <c r="ONS14" s="46"/>
      <c r="ONT14" s="46"/>
      <c r="ONU14" s="46"/>
      <c r="ONV14" s="46"/>
      <c r="ONW14" s="46"/>
      <c r="ONX14" s="46"/>
      <c r="ONY14" s="46"/>
      <c r="ONZ14" s="46"/>
      <c r="OOA14" s="46"/>
      <c r="OOB14" s="46"/>
      <c r="OOC14" s="46"/>
      <c r="OOD14" s="46"/>
      <c r="OOE14" s="46"/>
      <c r="OOF14" s="46"/>
      <c r="OOG14" s="46"/>
      <c r="OOH14" s="46"/>
      <c r="OOI14" s="46"/>
      <c r="OOJ14" s="46"/>
      <c r="OOK14" s="46"/>
      <c r="OOL14" s="46"/>
      <c r="OOM14" s="46"/>
      <c r="OON14" s="46"/>
      <c r="OOO14" s="46"/>
      <c r="OOP14" s="46"/>
      <c r="OOQ14" s="46"/>
      <c r="OOR14" s="46"/>
      <c r="OOS14" s="46"/>
      <c r="OOT14" s="46"/>
      <c r="OOU14" s="46"/>
      <c r="OOV14" s="46"/>
      <c r="OOW14" s="46"/>
      <c r="OOX14" s="46"/>
      <c r="OOY14" s="46"/>
      <c r="OOZ14" s="46"/>
      <c r="OPA14" s="46"/>
      <c r="OPB14" s="46"/>
      <c r="OPC14" s="46"/>
      <c r="OPD14" s="46"/>
      <c r="OPE14" s="46"/>
      <c r="OPF14" s="46"/>
      <c r="OPG14" s="46"/>
      <c r="OPH14" s="46"/>
      <c r="OPI14" s="46"/>
      <c r="OPJ14" s="46"/>
      <c r="OPK14" s="46"/>
      <c r="OPL14" s="46"/>
      <c r="OPM14" s="46"/>
      <c r="OPN14" s="46"/>
      <c r="OPO14" s="46"/>
      <c r="OPP14" s="46"/>
      <c r="OPQ14" s="46"/>
      <c r="OPR14" s="46"/>
      <c r="OPS14" s="46"/>
      <c r="OPT14" s="46"/>
      <c r="OPU14" s="46"/>
      <c r="OPV14" s="46"/>
      <c r="OPW14" s="46"/>
      <c r="OPX14" s="46"/>
      <c r="OPY14" s="46"/>
      <c r="OPZ14" s="46"/>
      <c r="OQA14" s="46"/>
      <c r="OQB14" s="46"/>
      <c r="OQC14" s="46"/>
      <c r="OQD14" s="46"/>
      <c r="OQE14" s="46"/>
      <c r="OQF14" s="46"/>
      <c r="OQG14" s="46"/>
      <c r="OQH14" s="46"/>
      <c r="OQI14" s="46"/>
      <c r="OQJ14" s="46"/>
      <c r="OQK14" s="46"/>
      <c r="OQL14" s="46"/>
      <c r="OQM14" s="46"/>
      <c r="OQN14" s="46"/>
      <c r="OQO14" s="46"/>
      <c r="OQP14" s="46"/>
      <c r="OQQ14" s="46"/>
      <c r="OQR14" s="46"/>
      <c r="OQS14" s="46"/>
      <c r="OQT14" s="46"/>
      <c r="OQU14" s="46"/>
      <c r="OQV14" s="46"/>
      <c r="OQW14" s="46"/>
      <c r="OQX14" s="46"/>
      <c r="OQY14" s="46"/>
      <c r="OQZ14" s="46"/>
      <c r="ORA14" s="46"/>
      <c r="ORB14" s="46"/>
      <c r="ORC14" s="46"/>
      <c r="ORD14" s="46"/>
      <c r="ORE14" s="46"/>
      <c r="ORF14" s="46"/>
      <c r="ORG14" s="46"/>
      <c r="ORH14" s="46"/>
      <c r="ORI14" s="46"/>
      <c r="ORJ14" s="46"/>
      <c r="ORK14" s="46"/>
      <c r="ORL14" s="46"/>
      <c r="ORM14" s="46"/>
      <c r="ORN14" s="46"/>
      <c r="ORO14" s="46"/>
      <c r="ORP14" s="46"/>
      <c r="ORQ14" s="46"/>
      <c r="ORR14" s="46"/>
      <c r="ORS14" s="46"/>
      <c r="ORT14" s="46"/>
      <c r="ORU14" s="46"/>
      <c r="ORV14" s="46"/>
      <c r="ORW14" s="46"/>
      <c r="ORX14" s="46"/>
      <c r="ORY14" s="46"/>
      <c r="ORZ14" s="46"/>
      <c r="OSA14" s="46"/>
      <c r="OSB14" s="46"/>
      <c r="OSC14" s="46"/>
      <c r="OSD14" s="46"/>
      <c r="OSE14" s="46"/>
      <c r="OSF14" s="46"/>
      <c r="OSG14" s="46"/>
      <c r="OSH14" s="46"/>
      <c r="OSI14" s="46"/>
      <c r="OSJ14" s="46"/>
      <c r="OSK14" s="46"/>
      <c r="OSL14" s="46"/>
      <c r="OSM14" s="46"/>
      <c r="OSN14" s="46"/>
      <c r="OSO14" s="46"/>
      <c r="OSP14" s="46"/>
      <c r="OSQ14" s="46"/>
      <c r="OSR14" s="46"/>
      <c r="OSS14" s="46"/>
      <c r="OST14" s="46"/>
      <c r="OSU14" s="46"/>
      <c r="OSV14" s="46"/>
      <c r="OSW14" s="46"/>
      <c r="OSX14" s="46"/>
      <c r="OSY14" s="46"/>
      <c r="OSZ14" s="46"/>
      <c r="OTA14" s="46"/>
      <c r="OTB14" s="46"/>
      <c r="OTC14" s="46"/>
      <c r="OTD14" s="46"/>
      <c r="OTE14" s="46"/>
      <c r="OTF14" s="46"/>
      <c r="OTG14" s="46"/>
      <c r="OTH14" s="46"/>
      <c r="OTI14" s="46"/>
      <c r="OTJ14" s="46"/>
      <c r="OTK14" s="46"/>
      <c r="OTL14" s="46"/>
      <c r="OTM14" s="46"/>
      <c r="OTN14" s="46"/>
      <c r="OTO14" s="46"/>
      <c r="OTP14" s="46"/>
      <c r="OTQ14" s="46"/>
      <c r="OTR14" s="46"/>
      <c r="OTS14" s="46"/>
      <c r="OTT14" s="46"/>
      <c r="OTU14" s="46"/>
      <c r="OTV14" s="46"/>
      <c r="OTW14" s="46"/>
      <c r="OTX14" s="46"/>
      <c r="OTY14" s="46"/>
      <c r="OTZ14" s="46"/>
      <c r="OUA14" s="46"/>
      <c r="OUB14" s="46"/>
      <c r="OUC14" s="46"/>
      <c r="OUD14" s="46"/>
      <c r="OUE14" s="46"/>
      <c r="OUF14" s="46"/>
      <c r="OUG14" s="46"/>
      <c r="OUH14" s="46"/>
      <c r="OUI14" s="46"/>
      <c r="OUJ14" s="46"/>
      <c r="OUK14" s="46"/>
      <c r="OUL14" s="46"/>
      <c r="OUM14" s="46"/>
      <c r="OUN14" s="46"/>
      <c r="OUO14" s="46"/>
      <c r="OUP14" s="46"/>
      <c r="OUQ14" s="46"/>
      <c r="OUR14" s="46"/>
      <c r="OUS14" s="46"/>
      <c r="OUT14" s="46"/>
      <c r="OUU14" s="46"/>
      <c r="OUV14" s="46"/>
      <c r="OUW14" s="46"/>
      <c r="OUX14" s="46"/>
      <c r="OUY14" s="46"/>
      <c r="OUZ14" s="46"/>
      <c r="OVA14" s="46"/>
      <c r="OVB14" s="46"/>
      <c r="OVC14" s="46"/>
      <c r="OVD14" s="46"/>
      <c r="OVE14" s="46"/>
      <c r="OVF14" s="46"/>
      <c r="OVG14" s="46"/>
      <c r="OVH14" s="46"/>
      <c r="OVI14" s="46"/>
      <c r="OVJ14" s="46"/>
      <c r="OVK14" s="46"/>
      <c r="OVL14" s="46"/>
      <c r="OVM14" s="46"/>
      <c r="OVN14" s="46"/>
      <c r="OVO14" s="46"/>
      <c r="OVP14" s="46"/>
      <c r="OVQ14" s="46"/>
      <c r="OVR14" s="46"/>
      <c r="OVS14" s="46"/>
      <c r="OVT14" s="46"/>
      <c r="OVU14" s="46"/>
      <c r="OVV14" s="46"/>
      <c r="OVW14" s="46"/>
      <c r="OVX14" s="46"/>
      <c r="OVY14" s="46"/>
      <c r="OVZ14" s="46"/>
      <c r="OWA14" s="46"/>
      <c r="OWB14" s="46"/>
      <c r="OWC14" s="46"/>
      <c r="OWD14" s="46"/>
      <c r="OWE14" s="46"/>
      <c r="OWF14" s="46"/>
      <c r="OWG14" s="46"/>
      <c r="OWH14" s="46"/>
      <c r="OWI14" s="46"/>
      <c r="OWJ14" s="46"/>
      <c r="OWK14" s="46"/>
      <c r="OWL14" s="46"/>
      <c r="OWM14" s="46"/>
      <c r="OWN14" s="46"/>
      <c r="OWO14" s="46"/>
      <c r="OWP14" s="46"/>
      <c r="OWQ14" s="46"/>
      <c r="OWR14" s="46"/>
      <c r="OWS14" s="46"/>
      <c r="OWT14" s="46"/>
      <c r="OWU14" s="46"/>
      <c r="OWV14" s="46"/>
      <c r="OWW14" s="46"/>
      <c r="OWX14" s="46"/>
      <c r="OWY14" s="46"/>
      <c r="OWZ14" s="46"/>
      <c r="OXA14" s="46"/>
      <c r="OXB14" s="46"/>
      <c r="OXC14" s="46"/>
      <c r="OXD14" s="46"/>
      <c r="OXE14" s="46"/>
      <c r="OXF14" s="46"/>
      <c r="OXG14" s="46"/>
      <c r="OXH14" s="46"/>
      <c r="OXI14" s="46"/>
      <c r="OXJ14" s="46"/>
      <c r="OXK14" s="46"/>
      <c r="OXL14" s="46"/>
      <c r="OXM14" s="46"/>
      <c r="OXN14" s="46"/>
      <c r="OXO14" s="46"/>
      <c r="OXP14" s="46"/>
      <c r="OXQ14" s="46"/>
      <c r="OXR14" s="46"/>
      <c r="OXS14" s="46"/>
      <c r="OXT14" s="46"/>
      <c r="OXU14" s="46"/>
      <c r="OXV14" s="46"/>
      <c r="OXW14" s="46"/>
      <c r="OXX14" s="46"/>
      <c r="OXY14" s="46"/>
      <c r="OXZ14" s="46"/>
      <c r="OYA14" s="46"/>
      <c r="OYB14" s="46"/>
      <c r="OYC14" s="46"/>
      <c r="OYD14" s="46"/>
      <c r="OYE14" s="46"/>
      <c r="OYF14" s="46"/>
      <c r="OYG14" s="46"/>
      <c r="OYH14" s="46"/>
      <c r="OYI14" s="46"/>
      <c r="OYJ14" s="46"/>
      <c r="OYK14" s="46"/>
      <c r="OYL14" s="46"/>
      <c r="OYM14" s="46"/>
      <c r="OYN14" s="46"/>
      <c r="OYO14" s="46"/>
      <c r="OYP14" s="46"/>
      <c r="OYQ14" s="46"/>
      <c r="OYR14" s="46"/>
      <c r="OYS14" s="46"/>
      <c r="OYT14" s="46"/>
      <c r="OYU14" s="46"/>
      <c r="OYV14" s="46"/>
      <c r="OYW14" s="46"/>
      <c r="OYX14" s="46"/>
      <c r="OYY14" s="46"/>
      <c r="OYZ14" s="46"/>
      <c r="OZA14" s="46"/>
      <c r="OZB14" s="46"/>
      <c r="OZC14" s="46"/>
      <c r="OZD14" s="46"/>
      <c r="OZE14" s="46"/>
      <c r="OZF14" s="46"/>
      <c r="OZG14" s="46"/>
      <c r="OZH14" s="46"/>
      <c r="OZI14" s="46"/>
      <c r="OZJ14" s="46"/>
      <c r="OZK14" s="46"/>
      <c r="OZL14" s="46"/>
      <c r="OZM14" s="46"/>
      <c r="OZN14" s="46"/>
      <c r="OZO14" s="46"/>
      <c r="OZP14" s="46"/>
      <c r="OZQ14" s="46"/>
      <c r="OZR14" s="46"/>
      <c r="OZS14" s="46"/>
      <c r="OZT14" s="46"/>
      <c r="OZU14" s="46"/>
      <c r="OZV14" s="46"/>
      <c r="OZW14" s="46"/>
      <c r="OZX14" s="46"/>
      <c r="OZY14" s="46"/>
      <c r="OZZ14" s="46"/>
      <c r="PAA14" s="46"/>
      <c r="PAB14" s="46"/>
      <c r="PAC14" s="46"/>
      <c r="PAD14" s="46"/>
      <c r="PAE14" s="46"/>
      <c r="PAF14" s="46"/>
      <c r="PAG14" s="46"/>
      <c r="PAH14" s="46"/>
      <c r="PAI14" s="46"/>
      <c r="PAJ14" s="46"/>
      <c r="PAK14" s="46"/>
      <c r="PAL14" s="46"/>
      <c r="PAM14" s="46"/>
      <c r="PAN14" s="46"/>
      <c r="PAO14" s="46"/>
      <c r="PAP14" s="46"/>
      <c r="PAQ14" s="46"/>
      <c r="PAR14" s="46"/>
      <c r="PAS14" s="46"/>
      <c r="PAT14" s="46"/>
      <c r="PAU14" s="46"/>
      <c r="PAV14" s="46"/>
      <c r="PAW14" s="46"/>
      <c r="PAX14" s="46"/>
      <c r="PAY14" s="46"/>
      <c r="PAZ14" s="46"/>
      <c r="PBA14" s="46"/>
      <c r="PBB14" s="46"/>
      <c r="PBC14" s="46"/>
      <c r="PBD14" s="46"/>
      <c r="PBE14" s="46"/>
      <c r="PBF14" s="46"/>
      <c r="PBG14" s="46"/>
      <c r="PBH14" s="46"/>
      <c r="PBI14" s="46"/>
      <c r="PBJ14" s="46"/>
      <c r="PBK14" s="46"/>
      <c r="PBL14" s="46"/>
      <c r="PBM14" s="46"/>
      <c r="PBN14" s="46"/>
      <c r="PBO14" s="46"/>
      <c r="PBP14" s="46"/>
      <c r="PBQ14" s="46"/>
      <c r="PBR14" s="46"/>
      <c r="PBS14" s="46"/>
      <c r="PBT14" s="46"/>
      <c r="PBU14" s="46"/>
      <c r="PBV14" s="46"/>
      <c r="PBW14" s="46"/>
      <c r="PBX14" s="46"/>
      <c r="PBY14" s="46"/>
      <c r="PBZ14" s="46"/>
      <c r="PCA14" s="46"/>
      <c r="PCB14" s="46"/>
      <c r="PCC14" s="46"/>
      <c r="PCD14" s="46"/>
      <c r="PCE14" s="46"/>
      <c r="PCF14" s="46"/>
      <c r="PCG14" s="46"/>
      <c r="PCH14" s="46"/>
      <c r="PCI14" s="46"/>
      <c r="PCJ14" s="46"/>
      <c r="PCK14" s="46"/>
      <c r="PCL14" s="46"/>
      <c r="PCM14" s="46"/>
      <c r="PCN14" s="46"/>
      <c r="PCO14" s="46"/>
      <c r="PCP14" s="46"/>
      <c r="PCQ14" s="46"/>
      <c r="PCR14" s="46"/>
      <c r="PCS14" s="46"/>
      <c r="PCT14" s="46"/>
      <c r="PCU14" s="46"/>
      <c r="PCV14" s="46"/>
      <c r="PCW14" s="46"/>
      <c r="PCX14" s="46"/>
      <c r="PCY14" s="46"/>
      <c r="PCZ14" s="46"/>
      <c r="PDA14" s="46"/>
      <c r="PDB14" s="46"/>
      <c r="PDC14" s="46"/>
      <c r="PDD14" s="46"/>
      <c r="PDE14" s="46"/>
      <c r="PDF14" s="46"/>
      <c r="PDG14" s="46"/>
      <c r="PDH14" s="46"/>
      <c r="PDI14" s="46"/>
      <c r="PDJ14" s="46"/>
      <c r="PDK14" s="46"/>
      <c r="PDL14" s="46"/>
      <c r="PDM14" s="46"/>
      <c r="PDN14" s="46"/>
      <c r="PDO14" s="46"/>
      <c r="PDP14" s="46"/>
      <c r="PDQ14" s="46"/>
      <c r="PDR14" s="46"/>
      <c r="PDS14" s="46"/>
      <c r="PDT14" s="46"/>
      <c r="PDU14" s="46"/>
      <c r="PDV14" s="46"/>
      <c r="PDW14" s="46"/>
      <c r="PDX14" s="46"/>
      <c r="PDY14" s="46"/>
      <c r="PDZ14" s="46"/>
      <c r="PEA14" s="46"/>
      <c r="PEB14" s="46"/>
      <c r="PEC14" s="46"/>
      <c r="PED14" s="46"/>
      <c r="PEE14" s="46"/>
      <c r="PEF14" s="46"/>
      <c r="PEG14" s="46"/>
      <c r="PEH14" s="46"/>
      <c r="PEI14" s="46"/>
      <c r="PEJ14" s="46"/>
      <c r="PEK14" s="46"/>
      <c r="PEL14" s="46"/>
      <c r="PEM14" s="46"/>
      <c r="PEN14" s="46"/>
      <c r="PEO14" s="46"/>
      <c r="PEP14" s="46"/>
      <c r="PEQ14" s="46"/>
      <c r="PER14" s="46"/>
      <c r="PES14" s="46"/>
      <c r="PET14" s="46"/>
      <c r="PEU14" s="46"/>
      <c r="PEV14" s="46"/>
      <c r="PEW14" s="46"/>
      <c r="PEX14" s="46"/>
      <c r="PEY14" s="46"/>
      <c r="PEZ14" s="46"/>
      <c r="PFA14" s="46"/>
      <c r="PFB14" s="46"/>
      <c r="PFC14" s="46"/>
      <c r="PFD14" s="46"/>
      <c r="PFE14" s="46"/>
      <c r="PFF14" s="46"/>
      <c r="PFG14" s="46"/>
      <c r="PFH14" s="46"/>
      <c r="PFI14" s="46"/>
      <c r="PFJ14" s="46"/>
      <c r="PFK14" s="46"/>
      <c r="PFL14" s="46"/>
      <c r="PFM14" s="46"/>
      <c r="PFN14" s="46"/>
      <c r="PFO14" s="46"/>
      <c r="PFP14" s="46"/>
      <c r="PFQ14" s="46"/>
      <c r="PFR14" s="46"/>
      <c r="PFS14" s="46"/>
      <c r="PFT14" s="46"/>
      <c r="PFU14" s="46"/>
      <c r="PFV14" s="46"/>
      <c r="PFW14" s="46"/>
      <c r="PFX14" s="46"/>
      <c r="PFY14" s="46"/>
      <c r="PFZ14" s="46"/>
      <c r="PGA14" s="46"/>
      <c r="PGB14" s="46"/>
      <c r="PGC14" s="46"/>
      <c r="PGD14" s="46"/>
      <c r="PGE14" s="46"/>
      <c r="PGF14" s="46"/>
      <c r="PGG14" s="46"/>
      <c r="PGH14" s="46"/>
      <c r="PGI14" s="46"/>
      <c r="PGJ14" s="46"/>
      <c r="PGK14" s="46"/>
      <c r="PGL14" s="46"/>
      <c r="PGM14" s="46"/>
      <c r="PGN14" s="46"/>
      <c r="PGO14" s="46"/>
      <c r="PGP14" s="46"/>
      <c r="PGQ14" s="46"/>
      <c r="PGR14" s="46"/>
      <c r="PGS14" s="46"/>
      <c r="PGT14" s="46"/>
      <c r="PGU14" s="46"/>
      <c r="PGV14" s="46"/>
      <c r="PGW14" s="46"/>
      <c r="PGX14" s="46"/>
      <c r="PGY14" s="46"/>
      <c r="PGZ14" s="46"/>
      <c r="PHA14" s="46"/>
      <c r="PHB14" s="46"/>
      <c r="PHC14" s="46"/>
      <c r="PHD14" s="46"/>
      <c r="PHE14" s="46"/>
      <c r="PHF14" s="46"/>
      <c r="PHG14" s="46"/>
      <c r="PHH14" s="46"/>
      <c r="PHI14" s="46"/>
      <c r="PHJ14" s="46"/>
      <c r="PHK14" s="46"/>
      <c r="PHL14" s="46"/>
      <c r="PHM14" s="46"/>
      <c r="PHN14" s="46"/>
      <c r="PHO14" s="46"/>
      <c r="PHP14" s="46"/>
      <c r="PHQ14" s="46"/>
      <c r="PHR14" s="46"/>
      <c r="PHS14" s="46"/>
      <c r="PHT14" s="46"/>
      <c r="PHU14" s="46"/>
      <c r="PHV14" s="46"/>
      <c r="PHW14" s="46"/>
      <c r="PHX14" s="46"/>
      <c r="PHY14" s="46"/>
      <c r="PHZ14" s="46"/>
      <c r="PIA14" s="46"/>
      <c r="PIB14" s="46"/>
      <c r="PIC14" s="46"/>
      <c r="PID14" s="46"/>
      <c r="PIE14" s="46"/>
      <c r="PIF14" s="46"/>
      <c r="PIG14" s="46"/>
      <c r="PIH14" s="46"/>
      <c r="PII14" s="46"/>
      <c r="PIJ14" s="46"/>
      <c r="PIK14" s="46"/>
      <c r="PIL14" s="46"/>
      <c r="PIM14" s="46"/>
      <c r="PIN14" s="46"/>
      <c r="PIO14" s="46"/>
      <c r="PIP14" s="46"/>
      <c r="PIQ14" s="46"/>
      <c r="PIR14" s="46"/>
      <c r="PIS14" s="46"/>
      <c r="PIT14" s="46"/>
      <c r="PIU14" s="46"/>
      <c r="PIV14" s="46"/>
      <c r="PIW14" s="46"/>
      <c r="PIX14" s="46"/>
      <c r="PIY14" s="46"/>
      <c r="PIZ14" s="46"/>
      <c r="PJA14" s="46"/>
      <c r="PJB14" s="46"/>
      <c r="PJC14" s="46"/>
      <c r="PJD14" s="46"/>
      <c r="PJE14" s="46"/>
      <c r="PJF14" s="46"/>
      <c r="PJG14" s="46"/>
      <c r="PJH14" s="46"/>
      <c r="PJI14" s="46"/>
      <c r="PJJ14" s="46"/>
      <c r="PJK14" s="46"/>
      <c r="PJL14" s="46"/>
      <c r="PJM14" s="46"/>
      <c r="PJN14" s="46"/>
      <c r="PJO14" s="46"/>
      <c r="PJP14" s="46"/>
      <c r="PJQ14" s="46"/>
      <c r="PJR14" s="46"/>
      <c r="PJS14" s="46"/>
      <c r="PJT14" s="46"/>
      <c r="PJU14" s="46"/>
      <c r="PJV14" s="46"/>
      <c r="PJW14" s="46"/>
      <c r="PJX14" s="46"/>
      <c r="PJY14" s="46"/>
      <c r="PJZ14" s="46"/>
      <c r="PKA14" s="46"/>
      <c r="PKB14" s="46"/>
      <c r="PKC14" s="46"/>
      <c r="PKD14" s="46"/>
      <c r="PKE14" s="46"/>
      <c r="PKF14" s="46"/>
      <c r="PKG14" s="46"/>
      <c r="PKH14" s="46"/>
      <c r="PKI14" s="46"/>
      <c r="PKJ14" s="46"/>
      <c r="PKK14" s="46"/>
      <c r="PKL14" s="46"/>
      <c r="PKM14" s="46"/>
      <c r="PKN14" s="46"/>
      <c r="PKO14" s="46"/>
      <c r="PKP14" s="46"/>
      <c r="PKQ14" s="46"/>
      <c r="PKR14" s="46"/>
      <c r="PKS14" s="46"/>
      <c r="PKT14" s="46"/>
      <c r="PKU14" s="46"/>
      <c r="PKV14" s="46"/>
      <c r="PKW14" s="46"/>
      <c r="PKX14" s="46"/>
      <c r="PKY14" s="46"/>
      <c r="PKZ14" s="46"/>
      <c r="PLA14" s="46"/>
      <c r="PLB14" s="46"/>
      <c r="PLC14" s="46"/>
      <c r="PLD14" s="46"/>
      <c r="PLE14" s="46"/>
      <c r="PLF14" s="46"/>
      <c r="PLG14" s="46"/>
      <c r="PLH14" s="46"/>
      <c r="PLI14" s="46"/>
      <c r="PLJ14" s="46"/>
      <c r="PLK14" s="46"/>
      <c r="PLL14" s="46"/>
      <c r="PLM14" s="46"/>
      <c r="PLN14" s="46"/>
      <c r="PLO14" s="46"/>
      <c r="PLP14" s="46"/>
      <c r="PLQ14" s="46"/>
      <c r="PLR14" s="46"/>
      <c r="PLS14" s="46"/>
      <c r="PLT14" s="46"/>
      <c r="PLU14" s="46"/>
      <c r="PLV14" s="46"/>
      <c r="PLW14" s="46"/>
      <c r="PLX14" s="46"/>
      <c r="PLY14" s="46"/>
      <c r="PLZ14" s="46"/>
      <c r="PMA14" s="46"/>
      <c r="PMB14" s="46"/>
      <c r="PMC14" s="46"/>
      <c r="PMD14" s="46"/>
      <c r="PME14" s="46"/>
      <c r="PMF14" s="46"/>
      <c r="PMG14" s="46"/>
      <c r="PMH14" s="46"/>
      <c r="PMI14" s="46"/>
      <c r="PMJ14" s="46"/>
      <c r="PMK14" s="46"/>
      <c r="PML14" s="46"/>
      <c r="PMM14" s="46"/>
      <c r="PMN14" s="46"/>
      <c r="PMO14" s="46"/>
      <c r="PMP14" s="46"/>
      <c r="PMQ14" s="46"/>
      <c r="PMR14" s="46"/>
      <c r="PMS14" s="46"/>
      <c r="PMT14" s="46"/>
      <c r="PMU14" s="46"/>
      <c r="PMV14" s="46"/>
      <c r="PMW14" s="46"/>
      <c r="PMX14" s="46"/>
      <c r="PMY14" s="46"/>
      <c r="PMZ14" s="46"/>
      <c r="PNA14" s="46"/>
      <c r="PNB14" s="46"/>
      <c r="PNC14" s="46"/>
      <c r="PND14" s="46"/>
      <c r="PNE14" s="46"/>
      <c r="PNF14" s="46"/>
      <c r="PNG14" s="46"/>
      <c r="PNH14" s="46"/>
      <c r="PNI14" s="46"/>
      <c r="PNJ14" s="46"/>
      <c r="PNK14" s="46"/>
      <c r="PNL14" s="46"/>
      <c r="PNM14" s="46"/>
      <c r="PNN14" s="46"/>
      <c r="PNO14" s="46"/>
      <c r="PNP14" s="46"/>
      <c r="PNQ14" s="46"/>
      <c r="PNR14" s="46"/>
      <c r="PNS14" s="46"/>
      <c r="PNT14" s="46"/>
      <c r="PNU14" s="46"/>
      <c r="PNV14" s="46"/>
      <c r="PNW14" s="46"/>
      <c r="PNX14" s="46"/>
      <c r="PNY14" s="46"/>
      <c r="PNZ14" s="46"/>
      <c r="POA14" s="46"/>
      <c r="POB14" s="46"/>
      <c r="POC14" s="46"/>
      <c r="POD14" s="46"/>
      <c r="POE14" s="46"/>
      <c r="POF14" s="46"/>
      <c r="POG14" s="46"/>
      <c r="POH14" s="46"/>
      <c r="POI14" s="46"/>
      <c r="POJ14" s="46"/>
      <c r="POK14" s="46"/>
      <c r="POL14" s="46"/>
      <c r="POM14" s="46"/>
      <c r="PON14" s="46"/>
      <c r="POO14" s="46"/>
      <c r="POP14" s="46"/>
      <c r="POQ14" s="46"/>
      <c r="POR14" s="46"/>
      <c r="POS14" s="46"/>
      <c r="POT14" s="46"/>
      <c r="POU14" s="46"/>
      <c r="POV14" s="46"/>
      <c r="POW14" s="46"/>
      <c r="POX14" s="46"/>
      <c r="POY14" s="46"/>
      <c r="POZ14" s="46"/>
      <c r="PPA14" s="46"/>
      <c r="PPB14" s="46"/>
      <c r="PPC14" s="46"/>
      <c r="PPD14" s="46"/>
      <c r="PPE14" s="46"/>
      <c r="PPF14" s="46"/>
      <c r="PPG14" s="46"/>
      <c r="PPH14" s="46"/>
      <c r="PPI14" s="46"/>
      <c r="PPJ14" s="46"/>
      <c r="PPK14" s="46"/>
      <c r="PPL14" s="46"/>
      <c r="PPM14" s="46"/>
      <c r="PPN14" s="46"/>
      <c r="PPO14" s="46"/>
      <c r="PPP14" s="46"/>
      <c r="PPQ14" s="46"/>
      <c r="PPR14" s="46"/>
      <c r="PPS14" s="46"/>
      <c r="PPT14" s="46"/>
      <c r="PPU14" s="46"/>
      <c r="PPV14" s="46"/>
      <c r="PPW14" s="46"/>
      <c r="PPX14" s="46"/>
      <c r="PPY14" s="46"/>
      <c r="PPZ14" s="46"/>
      <c r="PQA14" s="46"/>
      <c r="PQB14" s="46"/>
      <c r="PQC14" s="46"/>
      <c r="PQD14" s="46"/>
      <c r="PQE14" s="46"/>
      <c r="PQF14" s="46"/>
      <c r="PQG14" s="46"/>
      <c r="PQH14" s="46"/>
      <c r="PQI14" s="46"/>
      <c r="PQJ14" s="46"/>
      <c r="PQK14" s="46"/>
      <c r="PQL14" s="46"/>
      <c r="PQM14" s="46"/>
      <c r="PQN14" s="46"/>
      <c r="PQO14" s="46"/>
      <c r="PQP14" s="46"/>
      <c r="PQQ14" s="46"/>
      <c r="PQR14" s="46"/>
      <c r="PQS14" s="46"/>
      <c r="PQT14" s="46"/>
      <c r="PQU14" s="46"/>
      <c r="PQV14" s="46"/>
      <c r="PQW14" s="46"/>
      <c r="PQX14" s="46"/>
      <c r="PQY14" s="46"/>
      <c r="PQZ14" s="46"/>
      <c r="PRA14" s="46"/>
      <c r="PRB14" s="46"/>
      <c r="PRC14" s="46"/>
      <c r="PRD14" s="46"/>
      <c r="PRE14" s="46"/>
      <c r="PRF14" s="46"/>
      <c r="PRG14" s="46"/>
      <c r="PRH14" s="46"/>
      <c r="PRI14" s="46"/>
      <c r="PRJ14" s="46"/>
      <c r="PRK14" s="46"/>
      <c r="PRL14" s="46"/>
      <c r="PRM14" s="46"/>
      <c r="PRN14" s="46"/>
      <c r="PRO14" s="46"/>
      <c r="PRP14" s="46"/>
      <c r="PRQ14" s="46"/>
      <c r="PRR14" s="46"/>
      <c r="PRS14" s="46"/>
      <c r="PRT14" s="46"/>
      <c r="PRU14" s="46"/>
      <c r="PRV14" s="46"/>
      <c r="PRW14" s="46"/>
      <c r="PRX14" s="46"/>
      <c r="PRY14" s="46"/>
      <c r="PRZ14" s="46"/>
      <c r="PSA14" s="46"/>
      <c r="PSB14" s="46"/>
      <c r="PSC14" s="46"/>
      <c r="PSD14" s="46"/>
      <c r="PSE14" s="46"/>
      <c r="PSF14" s="46"/>
      <c r="PSG14" s="46"/>
      <c r="PSH14" s="46"/>
      <c r="PSI14" s="46"/>
      <c r="PSJ14" s="46"/>
      <c r="PSK14" s="46"/>
      <c r="PSL14" s="46"/>
      <c r="PSM14" s="46"/>
      <c r="PSN14" s="46"/>
      <c r="PSO14" s="46"/>
      <c r="PSP14" s="46"/>
      <c r="PSQ14" s="46"/>
      <c r="PSR14" s="46"/>
      <c r="PSS14" s="46"/>
      <c r="PST14" s="46"/>
      <c r="PSU14" s="46"/>
      <c r="PSV14" s="46"/>
      <c r="PSW14" s="46"/>
      <c r="PSX14" s="46"/>
      <c r="PSY14" s="46"/>
      <c r="PSZ14" s="46"/>
      <c r="PTA14" s="46"/>
      <c r="PTB14" s="46"/>
      <c r="PTC14" s="46"/>
      <c r="PTD14" s="46"/>
      <c r="PTE14" s="46"/>
      <c r="PTF14" s="46"/>
      <c r="PTG14" s="46"/>
      <c r="PTH14" s="46"/>
      <c r="PTI14" s="46"/>
      <c r="PTJ14" s="46"/>
      <c r="PTK14" s="46"/>
      <c r="PTL14" s="46"/>
      <c r="PTM14" s="46"/>
      <c r="PTN14" s="46"/>
      <c r="PTO14" s="46"/>
      <c r="PTP14" s="46"/>
      <c r="PTQ14" s="46"/>
      <c r="PTR14" s="46"/>
      <c r="PTS14" s="46"/>
      <c r="PTT14" s="46"/>
      <c r="PTU14" s="46"/>
      <c r="PTV14" s="46"/>
      <c r="PTW14" s="46"/>
      <c r="PTX14" s="46"/>
      <c r="PTY14" s="46"/>
      <c r="PTZ14" s="46"/>
      <c r="PUA14" s="46"/>
      <c r="PUB14" s="46"/>
      <c r="PUC14" s="46"/>
      <c r="PUD14" s="46"/>
      <c r="PUE14" s="46"/>
      <c r="PUF14" s="46"/>
      <c r="PUG14" s="46"/>
      <c r="PUH14" s="46"/>
      <c r="PUI14" s="46"/>
      <c r="PUJ14" s="46"/>
      <c r="PUK14" s="46"/>
      <c r="PUL14" s="46"/>
      <c r="PUM14" s="46"/>
      <c r="PUN14" s="46"/>
      <c r="PUO14" s="46"/>
      <c r="PUP14" s="46"/>
      <c r="PUQ14" s="46"/>
      <c r="PUR14" s="46"/>
      <c r="PUS14" s="46"/>
      <c r="PUT14" s="46"/>
      <c r="PUU14" s="46"/>
      <c r="PUV14" s="46"/>
      <c r="PUW14" s="46"/>
      <c r="PUX14" s="46"/>
      <c r="PUY14" s="46"/>
      <c r="PUZ14" s="46"/>
      <c r="PVA14" s="46"/>
      <c r="PVB14" s="46"/>
      <c r="PVC14" s="46"/>
      <c r="PVD14" s="46"/>
      <c r="PVE14" s="46"/>
      <c r="PVF14" s="46"/>
      <c r="PVG14" s="46"/>
      <c r="PVH14" s="46"/>
      <c r="PVI14" s="46"/>
      <c r="PVJ14" s="46"/>
      <c r="PVK14" s="46"/>
      <c r="PVL14" s="46"/>
      <c r="PVM14" s="46"/>
      <c r="PVN14" s="46"/>
      <c r="PVO14" s="46"/>
      <c r="PVP14" s="46"/>
      <c r="PVQ14" s="46"/>
      <c r="PVR14" s="46"/>
      <c r="PVS14" s="46"/>
      <c r="PVT14" s="46"/>
      <c r="PVU14" s="46"/>
      <c r="PVV14" s="46"/>
      <c r="PVW14" s="46"/>
      <c r="PVX14" s="46"/>
      <c r="PVY14" s="46"/>
      <c r="PVZ14" s="46"/>
      <c r="PWA14" s="46"/>
      <c r="PWB14" s="46"/>
      <c r="PWC14" s="46"/>
      <c r="PWD14" s="46"/>
      <c r="PWE14" s="46"/>
      <c r="PWF14" s="46"/>
      <c r="PWG14" s="46"/>
      <c r="PWH14" s="46"/>
      <c r="PWI14" s="46"/>
      <c r="PWJ14" s="46"/>
      <c r="PWK14" s="46"/>
      <c r="PWL14" s="46"/>
      <c r="PWM14" s="46"/>
      <c r="PWN14" s="46"/>
      <c r="PWO14" s="46"/>
      <c r="PWP14" s="46"/>
      <c r="PWQ14" s="46"/>
      <c r="PWR14" s="46"/>
      <c r="PWS14" s="46"/>
      <c r="PWT14" s="46"/>
      <c r="PWU14" s="46"/>
      <c r="PWV14" s="46"/>
      <c r="PWW14" s="46"/>
      <c r="PWX14" s="46"/>
      <c r="PWY14" s="46"/>
      <c r="PWZ14" s="46"/>
      <c r="PXA14" s="46"/>
      <c r="PXB14" s="46"/>
      <c r="PXC14" s="46"/>
      <c r="PXD14" s="46"/>
      <c r="PXE14" s="46"/>
      <c r="PXF14" s="46"/>
      <c r="PXG14" s="46"/>
      <c r="PXH14" s="46"/>
      <c r="PXI14" s="46"/>
      <c r="PXJ14" s="46"/>
      <c r="PXK14" s="46"/>
      <c r="PXL14" s="46"/>
      <c r="PXM14" s="46"/>
      <c r="PXN14" s="46"/>
      <c r="PXO14" s="46"/>
      <c r="PXP14" s="46"/>
      <c r="PXQ14" s="46"/>
      <c r="PXR14" s="46"/>
      <c r="PXS14" s="46"/>
      <c r="PXT14" s="46"/>
      <c r="PXU14" s="46"/>
      <c r="PXV14" s="46"/>
      <c r="PXW14" s="46"/>
      <c r="PXX14" s="46"/>
      <c r="PXY14" s="46"/>
      <c r="PXZ14" s="46"/>
      <c r="PYA14" s="46"/>
      <c r="PYB14" s="46"/>
      <c r="PYC14" s="46"/>
      <c r="PYD14" s="46"/>
      <c r="PYE14" s="46"/>
      <c r="PYF14" s="46"/>
      <c r="PYG14" s="46"/>
      <c r="PYH14" s="46"/>
      <c r="PYI14" s="46"/>
      <c r="PYJ14" s="46"/>
      <c r="PYK14" s="46"/>
      <c r="PYL14" s="46"/>
      <c r="PYM14" s="46"/>
      <c r="PYN14" s="46"/>
      <c r="PYO14" s="46"/>
      <c r="PYP14" s="46"/>
      <c r="PYQ14" s="46"/>
      <c r="PYR14" s="46"/>
      <c r="PYS14" s="46"/>
      <c r="PYT14" s="46"/>
      <c r="PYU14" s="46"/>
      <c r="PYV14" s="46"/>
      <c r="PYW14" s="46"/>
      <c r="PYX14" s="46"/>
      <c r="PYY14" s="46"/>
      <c r="PYZ14" s="46"/>
      <c r="PZA14" s="46"/>
      <c r="PZB14" s="46"/>
      <c r="PZC14" s="46"/>
      <c r="PZD14" s="46"/>
      <c r="PZE14" s="46"/>
      <c r="PZF14" s="46"/>
      <c r="PZG14" s="46"/>
      <c r="PZH14" s="46"/>
      <c r="PZI14" s="46"/>
      <c r="PZJ14" s="46"/>
      <c r="PZK14" s="46"/>
      <c r="PZL14" s="46"/>
      <c r="PZM14" s="46"/>
      <c r="PZN14" s="46"/>
      <c r="PZO14" s="46"/>
      <c r="PZP14" s="46"/>
      <c r="PZQ14" s="46"/>
      <c r="PZR14" s="46"/>
      <c r="PZS14" s="46"/>
      <c r="PZT14" s="46"/>
      <c r="PZU14" s="46"/>
      <c r="PZV14" s="46"/>
      <c r="PZW14" s="46"/>
      <c r="PZX14" s="46"/>
      <c r="PZY14" s="46"/>
      <c r="PZZ14" s="46"/>
      <c r="QAA14" s="46"/>
      <c r="QAB14" s="46"/>
      <c r="QAC14" s="46"/>
      <c r="QAD14" s="46"/>
      <c r="QAE14" s="46"/>
      <c r="QAF14" s="46"/>
      <c r="QAG14" s="46"/>
      <c r="QAH14" s="46"/>
      <c r="QAI14" s="46"/>
      <c r="QAJ14" s="46"/>
      <c r="QAK14" s="46"/>
      <c r="QAL14" s="46"/>
      <c r="QAM14" s="46"/>
      <c r="QAN14" s="46"/>
      <c r="QAO14" s="46"/>
      <c r="QAP14" s="46"/>
      <c r="QAQ14" s="46"/>
      <c r="QAR14" s="46"/>
      <c r="QAS14" s="46"/>
      <c r="QAT14" s="46"/>
      <c r="QAU14" s="46"/>
      <c r="QAV14" s="46"/>
      <c r="QAW14" s="46"/>
      <c r="QAX14" s="46"/>
      <c r="QAY14" s="46"/>
      <c r="QAZ14" s="46"/>
      <c r="QBA14" s="46"/>
      <c r="QBB14" s="46"/>
      <c r="QBC14" s="46"/>
      <c r="QBD14" s="46"/>
      <c r="QBE14" s="46"/>
      <c r="QBF14" s="46"/>
      <c r="QBG14" s="46"/>
      <c r="QBH14" s="46"/>
      <c r="QBI14" s="46"/>
      <c r="QBJ14" s="46"/>
      <c r="QBK14" s="46"/>
      <c r="QBL14" s="46"/>
      <c r="QBM14" s="46"/>
      <c r="QBN14" s="46"/>
      <c r="QBO14" s="46"/>
      <c r="QBP14" s="46"/>
      <c r="QBQ14" s="46"/>
      <c r="QBR14" s="46"/>
      <c r="QBS14" s="46"/>
      <c r="QBT14" s="46"/>
      <c r="QBU14" s="46"/>
      <c r="QBV14" s="46"/>
      <c r="QBW14" s="46"/>
      <c r="QBX14" s="46"/>
      <c r="QBY14" s="46"/>
      <c r="QBZ14" s="46"/>
      <c r="QCA14" s="46"/>
      <c r="QCB14" s="46"/>
      <c r="QCC14" s="46"/>
      <c r="QCD14" s="46"/>
      <c r="QCE14" s="46"/>
      <c r="QCF14" s="46"/>
      <c r="QCG14" s="46"/>
      <c r="QCH14" s="46"/>
      <c r="QCI14" s="46"/>
      <c r="QCJ14" s="46"/>
      <c r="QCK14" s="46"/>
      <c r="QCL14" s="46"/>
      <c r="QCM14" s="46"/>
      <c r="QCN14" s="46"/>
      <c r="QCO14" s="46"/>
      <c r="QCP14" s="46"/>
      <c r="QCQ14" s="46"/>
      <c r="QCR14" s="46"/>
      <c r="QCS14" s="46"/>
      <c r="QCT14" s="46"/>
      <c r="QCU14" s="46"/>
      <c r="QCV14" s="46"/>
      <c r="QCW14" s="46"/>
      <c r="QCX14" s="46"/>
      <c r="QCY14" s="46"/>
      <c r="QCZ14" s="46"/>
      <c r="QDA14" s="46"/>
      <c r="QDB14" s="46"/>
      <c r="QDC14" s="46"/>
      <c r="QDD14" s="46"/>
      <c r="QDE14" s="46"/>
      <c r="QDF14" s="46"/>
      <c r="QDG14" s="46"/>
      <c r="QDH14" s="46"/>
      <c r="QDI14" s="46"/>
      <c r="QDJ14" s="46"/>
      <c r="QDK14" s="46"/>
      <c r="QDL14" s="46"/>
      <c r="QDM14" s="46"/>
      <c r="QDN14" s="46"/>
      <c r="QDO14" s="46"/>
      <c r="QDP14" s="46"/>
      <c r="QDQ14" s="46"/>
      <c r="QDR14" s="46"/>
      <c r="QDS14" s="46"/>
      <c r="QDT14" s="46"/>
      <c r="QDU14" s="46"/>
      <c r="QDV14" s="46"/>
      <c r="QDW14" s="46"/>
      <c r="QDX14" s="46"/>
      <c r="QDY14" s="46"/>
      <c r="QDZ14" s="46"/>
      <c r="QEA14" s="46"/>
      <c r="QEB14" s="46"/>
      <c r="QEC14" s="46"/>
      <c r="QED14" s="46"/>
      <c r="QEE14" s="46"/>
      <c r="QEF14" s="46"/>
      <c r="QEG14" s="46"/>
      <c r="QEH14" s="46"/>
      <c r="QEI14" s="46"/>
      <c r="QEJ14" s="46"/>
      <c r="QEK14" s="46"/>
      <c r="QEL14" s="46"/>
      <c r="QEM14" s="46"/>
      <c r="QEN14" s="46"/>
      <c r="QEO14" s="46"/>
      <c r="QEP14" s="46"/>
      <c r="QEQ14" s="46"/>
      <c r="QER14" s="46"/>
      <c r="QES14" s="46"/>
      <c r="QET14" s="46"/>
      <c r="QEU14" s="46"/>
      <c r="QEV14" s="46"/>
      <c r="QEW14" s="46"/>
      <c r="QEX14" s="46"/>
      <c r="QEY14" s="46"/>
      <c r="QEZ14" s="46"/>
      <c r="QFA14" s="46"/>
      <c r="QFB14" s="46"/>
      <c r="QFC14" s="46"/>
      <c r="QFD14" s="46"/>
      <c r="QFE14" s="46"/>
      <c r="QFF14" s="46"/>
      <c r="QFG14" s="46"/>
      <c r="QFH14" s="46"/>
      <c r="QFI14" s="46"/>
      <c r="QFJ14" s="46"/>
      <c r="QFK14" s="46"/>
      <c r="QFL14" s="46"/>
      <c r="QFM14" s="46"/>
      <c r="QFN14" s="46"/>
      <c r="QFO14" s="46"/>
      <c r="QFP14" s="46"/>
      <c r="QFQ14" s="46"/>
      <c r="QFR14" s="46"/>
      <c r="QFS14" s="46"/>
      <c r="QFT14" s="46"/>
      <c r="QFU14" s="46"/>
      <c r="QFV14" s="46"/>
      <c r="QFW14" s="46"/>
      <c r="QFX14" s="46"/>
      <c r="QFY14" s="46"/>
      <c r="QFZ14" s="46"/>
      <c r="QGA14" s="46"/>
      <c r="QGB14" s="46"/>
      <c r="QGC14" s="46"/>
      <c r="QGD14" s="46"/>
      <c r="QGE14" s="46"/>
      <c r="QGF14" s="46"/>
      <c r="QGG14" s="46"/>
      <c r="QGH14" s="46"/>
      <c r="QGI14" s="46"/>
      <c r="QGJ14" s="46"/>
      <c r="QGK14" s="46"/>
      <c r="QGL14" s="46"/>
      <c r="QGM14" s="46"/>
      <c r="QGN14" s="46"/>
      <c r="QGO14" s="46"/>
      <c r="QGP14" s="46"/>
      <c r="QGQ14" s="46"/>
      <c r="QGR14" s="46"/>
      <c r="QGS14" s="46"/>
      <c r="QGT14" s="46"/>
      <c r="QGU14" s="46"/>
      <c r="QGV14" s="46"/>
      <c r="QGW14" s="46"/>
      <c r="QGX14" s="46"/>
      <c r="QGY14" s="46"/>
      <c r="QGZ14" s="46"/>
      <c r="QHA14" s="46"/>
      <c r="QHB14" s="46"/>
      <c r="QHC14" s="46"/>
      <c r="QHD14" s="46"/>
      <c r="QHE14" s="46"/>
      <c r="QHF14" s="46"/>
      <c r="QHG14" s="46"/>
      <c r="QHH14" s="46"/>
      <c r="QHI14" s="46"/>
      <c r="QHJ14" s="46"/>
      <c r="QHK14" s="46"/>
      <c r="QHL14" s="46"/>
      <c r="QHM14" s="46"/>
      <c r="QHN14" s="46"/>
      <c r="QHO14" s="46"/>
      <c r="QHP14" s="46"/>
      <c r="QHQ14" s="46"/>
      <c r="QHR14" s="46"/>
      <c r="QHS14" s="46"/>
      <c r="QHT14" s="46"/>
      <c r="QHU14" s="46"/>
      <c r="QHV14" s="46"/>
      <c r="QHW14" s="46"/>
      <c r="QHX14" s="46"/>
      <c r="QHY14" s="46"/>
      <c r="QHZ14" s="46"/>
      <c r="QIA14" s="46"/>
      <c r="QIB14" s="46"/>
      <c r="QIC14" s="46"/>
      <c r="QID14" s="46"/>
      <c r="QIE14" s="46"/>
      <c r="QIF14" s="46"/>
      <c r="QIG14" s="46"/>
      <c r="QIH14" s="46"/>
      <c r="QII14" s="46"/>
      <c r="QIJ14" s="46"/>
      <c r="QIK14" s="46"/>
      <c r="QIL14" s="46"/>
      <c r="QIM14" s="46"/>
      <c r="QIN14" s="46"/>
      <c r="QIO14" s="46"/>
      <c r="QIP14" s="46"/>
      <c r="QIQ14" s="46"/>
      <c r="QIR14" s="46"/>
      <c r="QIS14" s="46"/>
      <c r="QIT14" s="46"/>
      <c r="QIU14" s="46"/>
      <c r="QIV14" s="46"/>
      <c r="QIW14" s="46"/>
      <c r="QIX14" s="46"/>
      <c r="QIY14" s="46"/>
      <c r="QIZ14" s="46"/>
      <c r="QJA14" s="46"/>
      <c r="QJB14" s="46"/>
      <c r="QJC14" s="46"/>
      <c r="QJD14" s="46"/>
      <c r="QJE14" s="46"/>
      <c r="QJF14" s="46"/>
      <c r="QJG14" s="46"/>
      <c r="QJH14" s="46"/>
      <c r="QJI14" s="46"/>
      <c r="QJJ14" s="46"/>
      <c r="QJK14" s="46"/>
      <c r="QJL14" s="46"/>
      <c r="QJM14" s="46"/>
      <c r="QJN14" s="46"/>
      <c r="QJO14" s="46"/>
      <c r="QJP14" s="46"/>
      <c r="QJQ14" s="46"/>
      <c r="QJR14" s="46"/>
      <c r="QJS14" s="46"/>
      <c r="QJT14" s="46"/>
      <c r="QJU14" s="46"/>
      <c r="QJV14" s="46"/>
      <c r="QJW14" s="46"/>
      <c r="QJX14" s="46"/>
      <c r="QJY14" s="46"/>
      <c r="QJZ14" s="46"/>
      <c r="QKA14" s="46"/>
      <c r="QKB14" s="46"/>
      <c r="QKC14" s="46"/>
      <c r="QKD14" s="46"/>
      <c r="QKE14" s="46"/>
      <c r="QKF14" s="46"/>
      <c r="QKG14" s="46"/>
      <c r="QKH14" s="46"/>
      <c r="QKI14" s="46"/>
      <c r="QKJ14" s="46"/>
      <c r="QKK14" s="46"/>
      <c r="QKL14" s="46"/>
      <c r="QKM14" s="46"/>
      <c r="QKN14" s="46"/>
      <c r="QKO14" s="46"/>
      <c r="QKP14" s="46"/>
      <c r="QKQ14" s="46"/>
      <c r="QKR14" s="46"/>
      <c r="QKS14" s="46"/>
      <c r="QKT14" s="46"/>
      <c r="QKU14" s="46"/>
      <c r="QKV14" s="46"/>
      <c r="QKW14" s="46"/>
      <c r="QKX14" s="46"/>
      <c r="QKY14" s="46"/>
      <c r="QKZ14" s="46"/>
      <c r="QLA14" s="46"/>
      <c r="QLB14" s="46"/>
      <c r="QLC14" s="46"/>
      <c r="QLD14" s="46"/>
      <c r="QLE14" s="46"/>
      <c r="QLF14" s="46"/>
      <c r="QLG14" s="46"/>
      <c r="QLH14" s="46"/>
      <c r="QLI14" s="46"/>
      <c r="QLJ14" s="46"/>
      <c r="QLK14" s="46"/>
      <c r="QLL14" s="46"/>
      <c r="QLM14" s="46"/>
      <c r="QLN14" s="46"/>
      <c r="QLO14" s="46"/>
      <c r="QLP14" s="46"/>
      <c r="QLQ14" s="46"/>
      <c r="QLR14" s="46"/>
      <c r="QLS14" s="46"/>
      <c r="QLT14" s="46"/>
      <c r="QLU14" s="46"/>
      <c r="QLV14" s="46"/>
      <c r="QLW14" s="46"/>
      <c r="QLX14" s="46"/>
      <c r="QLY14" s="46"/>
      <c r="QLZ14" s="46"/>
      <c r="QMA14" s="46"/>
      <c r="QMB14" s="46"/>
      <c r="QMC14" s="46"/>
      <c r="QMD14" s="46"/>
      <c r="QME14" s="46"/>
      <c r="QMF14" s="46"/>
      <c r="QMG14" s="46"/>
      <c r="QMH14" s="46"/>
      <c r="QMI14" s="46"/>
      <c r="QMJ14" s="46"/>
      <c r="QMK14" s="46"/>
      <c r="QML14" s="46"/>
      <c r="QMM14" s="46"/>
      <c r="QMN14" s="46"/>
      <c r="QMO14" s="46"/>
      <c r="QMP14" s="46"/>
      <c r="QMQ14" s="46"/>
      <c r="QMR14" s="46"/>
      <c r="QMS14" s="46"/>
      <c r="QMT14" s="46"/>
      <c r="QMU14" s="46"/>
      <c r="QMV14" s="46"/>
      <c r="QMW14" s="46"/>
      <c r="QMX14" s="46"/>
      <c r="QMY14" s="46"/>
      <c r="QMZ14" s="46"/>
      <c r="QNA14" s="46"/>
      <c r="QNB14" s="46"/>
      <c r="QNC14" s="46"/>
      <c r="QND14" s="46"/>
      <c r="QNE14" s="46"/>
      <c r="QNF14" s="46"/>
      <c r="QNG14" s="46"/>
      <c r="QNH14" s="46"/>
      <c r="QNI14" s="46"/>
      <c r="QNJ14" s="46"/>
      <c r="QNK14" s="46"/>
      <c r="QNL14" s="46"/>
      <c r="QNM14" s="46"/>
      <c r="QNN14" s="46"/>
      <c r="QNO14" s="46"/>
      <c r="QNP14" s="46"/>
      <c r="QNQ14" s="46"/>
      <c r="QNR14" s="46"/>
      <c r="QNS14" s="46"/>
      <c r="QNT14" s="46"/>
      <c r="QNU14" s="46"/>
      <c r="QNV14" s="46"/>
      <c r="QNW14" s="46"/>
      <c r="QNX14" s="46"/>
      <c r="QNY14" s="46"/>
      <c r="QNZ14" s="46"/>
      <c r="QOA14" s="46"/>
      <c r="QOB14" s="46"/>
      <c r="QOC14" s="46"/>
      <c r="QOD14" s="46"/>
      <c r="QOE14" s="46"/>
      <c r="QOF14" s="46"/>
      <c r="QOG14" s="46"/>
      <c r="QOH14" s="46"/>
      <c r="QOI14" s="46"/>
      <c r="QOJ14" s="46"/>
      <c r="QOK14" s="46"/>
      <c r="QOL14" s="46"/>
      <c r="QOM14" s="46"/>
      <c r="QON14" s="46"/>
      <c r="QOO14" s="46"/>
      <c r="QOP14" s="46"/>
      <c r="QOQ14" s="46"/>
      <c r="QOR14" s="46"/>
      <c r="QOS14" s="46"/>
      <c r="QOT14" s="46"/>
      <c r="QOU14" s="46"/>
      <c r="QOV14" s="46"/>
      <c r="QOW14" s="46"/>
      <c r="QOX14" s="46"/>
      <c r="QOY14" s="46"/>
      <c r="QOZ14" s="46"/>
      <c r="QPA14" s="46"/>
      <c r="QPB14" s="46"/>
      <c r="QPC14" s="46"/>
      <c r="QPD14" s="46"/>
      <c r="QPE14" s="46"/>
      <c r="QPF14" s="46"/>
      <c r="QPG14" s="46"/>
      <c r="QPH14" s="46"/>
      <c r="QPI14" s="46"/>
      <c r="QPJ14" s="46"/>
      <c r="QPK14" s="46"/>
      <c r="QPL14" s="46"/>
      <c r="QPM14" s="46"/>
      <c r="QPN14" s="46"/>
      <c r="QPO14" s="46"/>
      <c r="QPP14" s="46"/>
      <c r="QPQ14" s="46"/>
      <c r="QPR14" s="46"/>
      <c r="QPS14" s="46"/>
      <c r="QPT14" s="46"/>
      <c r="QPU14" s="46"/>
      <c r="QPV14" s="46"/>
      <c r="QPW14" s="46"/>
      <c r="QPX14" s="46"/>
      <c r="QPY14" s="46"/>
      <c r="QPZ14" s="46"/>
      <c r="QQA14" s="46"/>
      <c r="QQB14" s="46"/>
      <c r="QQC14" s="46"/>
      <c r="QQD14" s="46"/>
      <c r="QQE14" s="46"/>
      <c r="QQF14" s="46"/>
      <c r="QQG14" s="46"/>
      <c r="QQH14" s="46"/>
      <c r="QQI14" s="46"/>
      <c r="QQJ14" s="46"/>
      <c r="QQK14" s="46"/>
      <c r="QQL14" s="46"/>
      <c r="QQM14" s="46"/>
      <c r="QQN14" s="46"/>
      <c r="QQO14" s="46"/>
      <c r="QQP14" s="46"/>
      <c r="QQQ14" s="46"/>
      <c r="QQR14" s="46"/>
      <c r="QQS14" s="46"/>
      <c r="QQT14" s="46"/>
      <c r="QQU14" s="46"/>
      <c r="QQV14" s="46"/>
      <c r="QQW14" s="46"/>
      <c r="QQX14" s="46"/>
      <c r="QQY14" s="46"/>
      <c r="QQZ14" s="46"/>
      <c r="QRA14" s="46"/>
      <c r="QRB14" s="46"/>
      <c r="QRC14" s="46"/>
      <c r="QRD14" s="46"/>
      <c r="QRE14" s="46"/>
      <c r="QRF14" s="46"/>
      <c r="QRG14" s="46"/>
      <c r="QRH14" s="46"/>
      <c r="QRI14" s="46"/>
      <c r="QRJ14" s="46"/>
      <c r="QRK14" s="46"/>
      <c r="QRL14" s="46"/>
      <c r="QRM14" s="46"/>
      <c r="QRN14" s="46"/>
      <c r="QRO14" s="46"/>
      <c r="QRP14" s="46"/>
      <c r="QRQ14" s="46"/>
      <c r="QRR14" s="46"/>
      <c r="QRS14" s="46"/>
      <c r="QRT14" s="46"/>
      <c r="QRU14" s="46"/>
      <c r="QRV14" s="46"/>
      <c r="QRW14" s="46"/>
      <c r="QRX14" s="46"/>
      <c r="QRY14" s="46"/>
      <c r="QRZ14" s="46"/>
      <c r="QSA14" s="46"/>
      <c r="QSB14" s="46"/>
      <c r="QSC14" s="46"/>
      <c r="QSD14" s="46"/>
      <c r="QSE14" s="46"/>
      <c r="QSF14" s="46"/>
      <c r="QSG14" s="46"/>
      <c r="QSH14" s="46"/>
      <c r="QSI14" s="46"/>
      <c r="QSJ14" s="46"/>
      <c r="QSK14" s="46"/>
      <c r="QSL14" s="46"/>
      <c r="QSM14" s="46"/>
      <c r="QSN14" s="46"/>
      <c r="QSO14" s="46"/>
      <c r="QSP14" s="46"/>
      <c r="QSQ14" s="46"/>
      <c r="QSR14" s="46"/>
      <c r="QSS14" s="46"/>
      <c r="QST14" s="46"/>
      <c r="QSU14" s="46"/>
      <c r="QSV14" s="46"/>
      <c r="QSW14" s="46"/>
      <c r="QSX14" s="46"/>
      <c r="QSY14" s="46"/>
      <c r="QSZ14" s="46"/>
      <c r="QTA14" s="46"/>
      <c r="QTB14" s="46"/>
      <c r="QTC14" s="46"/>
      <c r="QTD14" s="46"/>
      <c r="QTE14" s="46"/>
      <c r="QTF14" s="46"/>
      <c r="QTG14" s="46"/>
      <c r="QTH14" s="46"/>
      <c r="QTI14" s="46"/>
      <c r="QTJ14" s="46"/>
      <c r="QTK14" s="46"/>
      <c r="QTL14" s="46"/>
      <c r="QTM14" s="46"/>
      <c r="QTN14" s="46"/>
      <c r="QTO14" s="46"/>
      <c r="QTP14" s="46"/>
      <c r="QTQ14" s="46"/>
      <c r="QTR14" s="46"/>
      <c r="QTS14" s="46"/>
      <c r="QTT14" s="46"/>
      <c r="QTU14" s="46"/>
      <c r="QTV14" s="46"/>
      <c r="QTW14" s="46"/>
      <c r="QTX14" s="46"/>
      <c r="QTY14" s="46"/>
      <c r="QTZ14" s="46"/>
      <c r="QUA14" s="46"/>
      <c r="QUB14" s="46"/>
      <c r="QUC14" s="46"/>
      <c r="QUD14" s="46"/>
      <c r="QUE14" s="46"/>
      <c r="QUF14" s="46"/>
      <c r="QUG14" s="46"/>
      <c r="QUH14" s="46"/>
      <c r="QUI14" s="46"/>
      <c r="QUJ14" s="46"/>
      <c r="QUK14" s="46"/>
      <c r="QUL14" s="46"/>
      <c r="QUM14" s="46"/>
      <c r="QUN14" s="46"/>
      <c r="QUO14" s="46"/>
      <c r="QUP14" s="46"/>
      <c r="QUQ14" s="46"/>
      <c r="QUR14" s="46"/>
      <c r="QUS14" s="46"/>
      <c r="QUT14" s="46"/>
      <c r="QUU14" s="46"/>
      <c r="QUV14" s="46"/>
      <c r="QUW14" s="46"/>
      <c r="QUX14" s="46"/>
      <c r="QUY14" s="46"/>
      <c r="QUZ14" s="46"/>
      <c r="QVA14" s="46"/>
      <c r="QVB14" s="46"/>
      <c r="QVC14" s="46"/>
      <c r="QVD14" s="46"/>
      <c r="QVE14" s="46"/>
      <c r="QVF14" s="46"/>
      <c r="QVG14" s="46"/>
      <c r="QVH14" s="46"/>
      <c r="QVI14" s="46"/>
      <c r="QVJ14" s="46"/>
      <c r="QVK14" s="46"/>
      <c r="QVL14" s="46"/>
      <c r="QVM14" s="46"/>
      <c r="QVN14" s="46"/>
      <c r="QVO14" s="46"/>
      <c r="QVP14" s="46"/>
      <c r="QVQ14" s="46"/>
      <c r="QVR14" s="46"/>
      <c r="QVS14" s="46"/>
      <c r="QVT14" s="46"/>
      <c r="QVU14" s="46"/>
      <c r="QVV14" s="46"/>
      <c r="QVW14" s="46"/>
      <c r="QVX14" s="46"/>
      <c r="QVY14" s="46"/>
      <c r="QVZ14" s="46"/>
      <c r="QWA14" s="46"/>
      <c r="QWB14" s="46"/>
      <c r="QWC14" s="46"/>
      <c r="QWD14" s="46"/>
      <c r="QWE14" s="46"/>
      <c r="QWF14" s="46"/>
      <c r="QWG14" s="46"/>
      <c r="QWH14" s="46"/>
      <c r="QWI14" s="46"/>
      <c r="QWJ14" s="46"/>
      <c r="QWK14" s="46"/>
      <c r="QWL14" s="46"/>
      <c r="QWM14" s="46"/>
      <c r="QWN14" s="46"/>
      <c r="QWO14" s="46"/>
      <c r="QWP14" s="46"/>
      <c r="QWQ14" s="46"/>
      <c r="QWR14" s="46"/>
      <c r="QWS14" s="46"/>
      <c r="QWT14" s="46"/>
      <c r="QWU14" s="46"/>
      <c r="QWV14" s="46"/>
      <c r="QWW14" s="46"/>
      <c r="QWX14" s="46"/>
      <c r="QWY14" s="46"/>
      <c r="QWZ14" s="46"/>
      <c r="QXA14" s="46"/>
      <c r="QXB14" s="46"/>
      <c r="QXC14" s="46"/>
      <c r="QXD14" s="46"/>
      <c r="QXE14" s="46"/>
      <c r="QXF14" s="46"/>
      <c r="QXG14" s="46"/>
      <c r="QXH14" s="46"/>
      <c r="QXI14" s="46"/>
      <c r="QXJ14" s="46"/>
      <c r="QXK14" s="46"/>
      <c r="QXL14" s="46"/>
      <c r="QXM14" s="46"/>
      <c r="QXN14" s="46"/>
      <c r="QXO14" s="46"/>
      <c r="QXP14" s="46"/>
      <c r="QXQ14" s="46"/>
      <c r="QXR14" s="46"/>
      <c r="QXS14" s="46"/>
      <c r="QXT14" s="46"/>
      <c r="QXU14" s="46"/>
      <c r="QXV14" s="46"/>
      <c r="QXW14" s="46"/>
      <c r="QXX14" s="46"/>
      <c r="QXY14" s="46"/>
      <c r="QXZ14" s="46"/>
      <c r="QYA14" s="46"/>
      <c r="QYB14" s="46"/>
      <c r="QYC14" s="46"/>
      <c r="QYD14" s="46"/>
      <c r="QYE14" s="46"/>
      <c r="QYF14" s="46"/>
      <c r="QYG14" s="46"/>
      <c r="QYH14" s="46"/>
      <c r="QYI14" s="46"/>
      <c r="QYJ14" s="46"/>
      <c r="QYK14" s="46"/>
      <c r="QYL14" s="46"/>
      <c r="QYM14" s="46"/>
      <c r="QYN14" s="46"/>
      <c r="QYO14" s="46"/>
      <c r="QYP14" s="46"/>
      <c r="QYQ14" s="46"/>
      <c r="QYR14" s="46"/>
      <c r="QYS14" s="46"/>
      <c r="QYT14" s="46"/>
      <c r="QYU14" s="46"/>
      <c r="QYV14" s="46"/>
      <c r="QYW14" s="46"/>
      <c r="QYX14" s="46"/>
      <c r="QYY14" s="46"/>
      <c r="QYZ14" s="46"/>
      <c r="QZA14" s="46"/>
      <c r="QZB14" s="46"/>
      <c r="QZC14" s="46"/>
      <c r="QZD14" s="46"/>
      <c r="QZE14" s="46"/>
      <c r="QZF14" s="46"/>
      <c r="QZG14" s="46"/>
      <c r="QZH14" s="46"/>
      <c r="QZI14" s="46"/>
      <c r="QZJ14" s="46"/>
      <c r="QZK14" s="46"/>
      <c r="QZL14" s="46"/>
      <c r="QZM14" s="46"/>
      <c r="QZN14" s="46"/>
      <c r="QZO14" s="46"/>
      <c r="QZP14" s="46"/>
      <c r="QZQ14" s="46"/>
      <c r="QZR14" s="46"/>
      <c r="QZS14" s="46"/>
      <c r="QZT14" s="46"/>
      <c r="QZU14" s="46"/>
      <c r="QZV14" s="46"/>
      <c r="QZW14" s="46"/>
      <c r="QZX14" s="46"/>
      <c r="QZY14" s="46"/>
      <c r="QZZ14" s="46"/>
      <c r="RAA14" s="46"/>
      <c r="RAB14" s="46"/>
      <c r="RAC14" s="46"/>
      <c r="RAD14" s="46"/>
      <c r="RAE14" s="46"/>
      <c r="RAF14" s="46"/>
      <c r="RAG14" s="46"/>
      <c r="RAH14" s="46"/>
      <c r="RAI14" s="46"/>
      <c r="RAJ14" s="46"/>
      <c r="RAK14" s="46"/>
      <c r="RAL14" s="46"/>
      <c r="RAM14" s="46"/>
      <c r="RAN14" s="46"/>
      <c r="RAO14" s="46"/>
      <c r="RAP14" s="46"/>
      <c r="RAQ14" s="46"/>
      <c r="RAR14" s="46"/>
      <c r="RAS14" s="46"/>
      <c r="RAT14" s="46"/>
      <c r="RAU14" s="46"/>
      <c r="RAV14" s="46"/>
      <c r="RAW14" s="46"/>
      <c r="RAX14" s="46"/>
      <c r="RAY14" s="46"/>
      <c r="RAZ14" s="46"/>
      <c r="RBA14" s="46"/>
      <c r="RBB14" s="46"/>
      <c r="RBC14" s="46"/>
      <c r="RBD14" s="46"/>
      <c r="RBE14" s="46"/>
      <c r="RBF14" s="46"/>
      <c r="RBG14" s="46"/>
      <c r="RBH14" s="46"/>
      <c r="RBI14" s="46"/>
      <c r="RBJ14" s="46"/>
      <c r="RBK14" s="46"/>
      <c r="RBL14" s="46"/>
      <c r="RBM14" s="46"/>
      <c r="RBN14" s="46"/>
      <c r="RBO14" s="46"/>
      <c r="RBP14" s="46"/>
      <c r="RBQ14" s="46"/>
      <c r="RBR14" s="46"/>
      <c r="RBS14" s="46"/>
      <c r="RBT14" s="46"/>
      <c r="RBU14" s="46"/>
      <c r="RBV14" s="46"/>
      <c r="RBW14" s="46"/>
      <c r="RBX14" s="46"/>
      <c r="RBY14" s="46"/>
      <c r="RBZ14" s="46"/>
      <c r="RCA14" s="46"/>
      <c r="RCB14" s="46"/>
      <c r="RCC14" s="46"/>
      <c r="RCD14" s="46"/>
      <c r="RCE14" s="46"/>
      <c r="RCF14" s="46"/>
      <c r="RCG14" s="46"/>
      <c r="RCH14" s="46"/>
      <c r="RCI14" s="46"/>
      <c r="RCJ14" s="46"/>
      <c r="RCK14" s="46"/>
      <c r="RCL14" s="46"/>
      <c r="RCM14" s="46"/>
      <c r="RCN14" s="46"/>
      <c r="RCO14" s="46"/>
      <c r="RCP14" s="46"/>
      <c r="RCQ14" s="46"/>
      <c r="RCR14" s="46"/>
      <c r="RCS14" s="46"/>
      <c r="RCT14" s="46"/>
      <c r="RCU14" s="46"/>
      <c r="RCV14" s="46"/>
      <c r="RCW14" s="46"/>
      <c r="RCX14" s="46"/>
      <c r="RCY14" s="46"/>
      <c r="RCZ14" s="46"/>
      <c r="RDA14" s="46"/>
      <c r="RDB14" s="46"/>
      <c r="RDC14" s="46"/>
      <c r="RDD14" s="46"/>
      <c r="RDE14" s="46"/>
      <c r="RDF14" s="46"/>
      <c r="RDG14" s="46"/>
      <c r="RDH14" s="46"/>
      <c r="RDI14" s="46"/>
      <c r="RDJ14" s="46"/>
      <c r="RDK14" s="46"/>
      <c r="RDL14" s="46"/>
      <c r="RDM14" s="46"/>
      <c r="RDN14" s="46"/>
      <c r="RDO14" s="46"/>
      <c r="RDP14" s="46"/>
      <c r="RDQ14" s="46"/>
      <c r="RDR14" s="46"/>
      <c r="RDS14" s="46"/>
      <c r="RDT14" s="46"/>
      <c r="RDU14" s="46"/>
      <c r="RDV14" s="46"/>
      <c r="RDW14" s="46"/>
      <c r="RDX14" s="46"/>
      <c r="RDY14" s="46"/>
      <c r="RDZ14" s="46"/>
      <c r="REA14" s="46"/>
      <c r="REB14" s="46"/>
      <c r="REC14" s="46"/>
      <c r="RED14" s="46"/>
      <c r="REE14" s="46"/>
      <c r="REF14" s="46"/>
      <c r="REG14" s="46"/>
      <c r="REH14" s="46"/>
      <c r="REI14" s="46"/>
      <c r="REJ14" s="46"/>
      <c r="REK14" s="46"/>
      <c r="REL14" s="46"/>
      <c r="REM14" s="46"/>
      <c r="REN14" s="46"/>
      <c r="REO14" s="46"/>
      <c r="REP14" s="46"/>
      <c r="REQ14" s="46"/>
      <c r="RER14" s="46"/>
      <c r="RES14" s="46"/>
      <c r="RET14" s="46"/>
      <c r="REU14" s="46"/>
      <c r="REV14" s="46"/>
      <c r="REW14" s="46"/>
      <c r="REX14" s="46"/>
      <c r="REY14" s="46"/>
      <c r="REZ14" s="46"/>
      <c r="RFA14" s="46"/>
      <c r="RFB14" s="46"/>
      <c r="RFC14" s="46"/>
      <c r="RFD14" s="46"/>
      <c r="RFE14" s="46"/>
      <c r="RFF14" s="46"/>
      <c r="RFG14" s="46"/>
      <c r="RFH14" s="46"/>
      <c r="RFI14" s="46"/>
      <c r="RFJ14" s="46"/>
      <c r="RFK14" s="46"/>
      <c r="RFL14" s="46"/>
      <c r="RFM14" s="46"/>
      <c r="RFN14" s="46"/>
      <c r="RFO14" s="46"/>
      <c r="RFP14" s="46"/>
      <c r="RFQ14" s="46"/>
      <c r="RFR14" s="46"/>
      <c r="RFS14" s="46"/>
      <c r="RFT14" s="46"/>
      <c r="RFU14" s="46"/>
      <c r="RFV14" s="46"/>
      <c r="RFW14" s="46"/>
      <c r="RFX14" s="46"/>
      <c r="RFY14" s="46"/>
      <c r="RFZ14" s="46"/>
      <c r="RGA14" s="46"/>
      <c r="RGB14" s="46"/>
      <c r="RGC14" s="46"/>
      <c r="RGD14" s="46"/>
      <c r="RGE14" s="46"/>
      <c r="RGF14" s="46"/>
      <c r="RGG14" s="46"/>
      <c r="RGH14" s="46"/>
      <c r="RGI14" s="46"/>
      <c r="RGJ14" s="46"/>
      <c r="RGK14" s="46"/>
      <c r="RGL14" s="46"/>
      <c r="RGM14" s="46"/>
      <c r="RGN14" s="46"/>
      <c r="RGO14" s="46"/>
      <c r="RGP14" s="46"/>
      <c r="RGQ14" s="46"/>
      <c r="RGR14" s="46"/>
      <c r="RGS14" s="46"/>
      <c r="RGT14" s="46"/>
      <c r="RGU14" s="46"/>
      <c r="RGV14" s="46"/>
      <c r="RGW14" s="46"/>
      <c r="RGX14" s="46"/>
      <c r="RGY14" s="46"/>
      <c r="RGZ14" s="46"/>
      <c r="RHA14" s="46"/>
      <c r="RHB14" s="46"/>
      <c r="RHC14" s="46"/>
      <c r="RHD14" s="46"/>
      <c r="RHE14" s="46"/>
      <c r="RHF14" s="46"/>
      <c r="RHG14" s="46"/>
      <c r="RHH14" s="46"/>
      <c r="RHI14" s="46"/>
      <c r="RHJ14" s="46"/>
      <c r="RHK14" s="46"/>
      <c r="RHL14" s="46"/>
      <c r="RHM14" s="46"/>
      <c r="RHN14" s="46"/>
      <c r="RHO14" s="46"/>
      <c r="RHP14" s="46"/>
      <c r="RHQ14" s="46"/>
      <c r="RHR14" s="46"/>
      <c r="RHS14" s="46"/>
      <c r="RHT14" s="46"/>
      <c r="RHU14" s="46"/>
      <c r="RHV14" s="46"/>
      <c r="RHW14" s="46"/>
      <c r="RHX14" s="46"/>
      <c r="RHY14" s="46"/>
      <c r="RHZ14" s="46"/>
      <c r="RIA14" s="46"/>
      <c r="RIB14" s="46"/>
      <c r="RIC14" s="46"/>
      <c r="RID14" s="46"/>
      <c r="RIE14" s="46"/>
      <c r="RIF14" s="46"/>
      <c r="RIG14" s="46"/>
      <c r="RIH14" s="46"/>
      <c r="RII14" s="46"/>
      <c r="RIJ14" s="46"/>
      <c r="RIK14" s="46"/>
      <c r="RIL14" s="46"/>
      <c r="RIM14" s="46"/>
      <c r="RIN14" s="46"/>
      <c r="RIO14" s="46"/>
      <c r="RIP14" s="46"/>
      <c r="RIQ14" s="46"/>
      <c r="RIR14" s="46"/>
      <c r="RIS14" s="46"/>
      <c r="RIT14" s="46"/>
      <c r="RIU14" s="46"/>
      <c r="RIV14" s="46"/>
      <c r="RIW14" s="46"/>
      <c r="RIX14" s="46"/>
      <c r="RIY14" s="46"/>
      <c r="RIZ14" s="46"/>
      <c r="RJA14" s="46"/>
      <c r="RJB14" s="46"/>
      <c r="RJC14" s="46"/>
      <c r="RJD14" s="46"/>
      <c r="RJE14" s="46"/>
      <c r="RJF14" s="46"/>
      <c r="RJG14" s="46"/>
      <c r="RJH14" s="46"/>
      <c r="RJI14" s="46"/>
      <c r="RJJ14" s="46"/>
      <c r="RJK14" s="46"/>
      <c r="RJL14" s="46"/>
      <c r="RJM14" s="46"/>
      <c r="RJN14" s="46"/>
      <c r="RJO14" s="46"/>
      <c r="RJP14" s="46"/>
      <c r="RJQ14" s="46"/>
      <c r="RJR14" s="46"/>
      <c r="RJS14" s="46"/>
      <c r="RJT14" s="46"/>
      <c r="RJU14" s="46"/>
      <c r="RJV14" s="46"/>
      <c r="RJW14" s="46"/>
      <c r="RJX14" s="46"/>
      <c r="RJY14" s="46"/>
      <c r="RJZ14" s="46"/>
      <c r="RKA14" s="46"/>
      <c r="RKB14" s="46"/>
      <c r="RKC14" s="46"/>
      <c r="RKD14" s="46"/>
      <c r="RKE14" s="46"/>
      <c r="RKF14" s="46"/>
      <c r="RKG14" s="46"/>
      <c r="RKH14" s="46"/>
      <c r="RKI14" s="46"/>
      <c r="RKJ14" s="46"/>
      <c r="RKK14" s="46"/>
      <c r="RKL14" s="46"/>
      <c r="RKM14" s="46"/>
      <c r="RKN14" s="46"/>
      <c r="RKO14" s="46"/>
      <c r="RKP14" s="46"/>
      <c r="RKQ14" s="46"/>
      <c r="RKR14" s="46"/>
      <c r="RKS14" s="46"/>
      <c r="RKT14" s="46"/>
      <c r="RKU14" s="46"/>
      <c r="RKV14" s="46"/>
      <c r="RKW14" s="46"/>
      <c r="RKX14" s="46"/>
      <c r="RKY14" s="46"/>
      <c r="RKZ14" s="46"/>
      <c r="RLA14" s="46"/>
      <c r="RLB14" s="46"/>
      <c r="RLC14" s="46"/>
      <c r="RLD14" s="46"/>
      <c r="RLE14" s="46"/>
      <c r="RLF14" s="46"/>
      <c r="RLG14" s="46"/>
      <c r="RLH14" s="46"/>
      <c r="RLI14" s="46"/>
      <c r="RLJ14" s="46"/>
      <c r="RLK14" s="46"/>
      <c r="RLL14" s="46"/>
      <c r="RLM14" s="46"/>
      <c r="RLN14" s="46"/>
      <c r="RLO14" s="46"/>
      <c r="RLP14" s="46"/>
      <c r="RLQ14" s="46"/>
      <c r="RLR14" s="46"/>
      <c r="RLS14" s="46"/>
      <c r="RLT14" s="46"/>
      <c r="RLU14" s="46"/>
      <c r="RLV14" s="46"/>
      <c r="RLW14" s="46"/>
      <c r="RLX14" s="46"/>
      <c r="RLY14" s="46"/>
      <c r="RLZ14" s="46"/>
      <c r="RMA14" s="46"/>
      <c r="RMB14" s="46"/>
      <c r="RMC14" s="46"/>
      <c r="RMD14" s="46"/>
      <c r="RME14" s="46"/>
      <c r="RMF14" s="46"/>
      <c r="RMG14" s="46"/>
      <c r="RMH14" s="46"/>
      <c r="RMI14" s="46"/>
      <c r="RMJ14" s="46"/>
      <c r="RMK14" s="46"/>
      <c r="RML14" s="46"/>
      <c r="RMM14" s="46"/>
      <c r="RMN14" s="46"/>
      <c r="RMO14" s="46"/>
      <c r="RMP14" s="46"/>
      <c r="RMQ14" s="46"/>
      <c r="RMR14" s="46"/>
      <c r="RMS14" s="46"/>
      <c r="RMT14" s="46"/>
      <c r="RMU14" s="46"/>
      <c r="RMV14" s="46"/>
      <c r="RMW14" s="46"/>
      <c r="RMX14" s="46"/>
      <c r="RMY14" s="46"/>
      <c r="RMZ14" s="46"/>
      <c r="RNA14" s="46"/>
      <c r="RNB14" s="46"/>
      <c r="RNC14" s="46"/>
      <c r="RND14" s="46"/>
      <c r="RNE14" s="46"/>
      <c r="RNF14" s="46"/>
      <c r="RNG14" s="46"/>
      <c r="RNH14" s="46"/>
      <c r="RNI14" s="46"/>
      <c r="RNJ14" s="46"/>
      <c r="RNK14" s="46"/>
      <c r="RNL14" s="46"/>
      <c r="RNM14" s="46"/>
      <c r="RNN14" s="46"/>
      <c r="RNO14" s="46"/>
      <c r="RNP14" s="46"/>
      <c r="RNQ14" s="46"/>
      <c r="RNR14" s="46"/>
      <c r="RNS14" s="46"/>
      <c r="RNT14" s="46"/>
      <c r="RNU14" s="46"/>
      <c r="RNV14" s="46"/>
      <c r="RNW14" s="46"/>
      <c r="RNX14" s="46"/>
      <c r="RNY14" s="46"/>
      <c r="RNZ14" s="46"/>
      <c r="ROA14" s="46"/>
      <c r="ROB14" s="46"/>
      <c r="ROC14" s="46"/>
      <c r="ROD14" s="46"/>
      <c r="ROE14" s="46"/>
      <c r="ROF14" s="46"/>
      <c r="ROG14" s="46"/>
      <c r="ROH14" s="46"/>
      <c r="ROI14" s="46"/>
      <c r="ROJ14" s="46"/>
      <c r="ROK14" s="46"/>
      <c r="ROL14" s="46"/>
      <c r="ROM14" s="46"/>
      <c r="RON14" s="46"/>
      <c r="ROO14" s="46"/>
      <c r="ROP14" s="46"/>
      <c r="ROQ14" s="46"/>
      <c r="ROR14" s="46"/>
      <c r="ROS14" s="46"/>
      <c r="ROT14" s="46"/>
      <c r="ROU14" s="46"/>
      <c r="ROV14" s="46"/>
      <c r="ROW14" s="46"/>
      <c r="ROX14" s="46"/>
      <c r="ROY14" s="46"/>
      <c r="ROZ14" s="46"/>
      <c r="RPA14" s="46"/>
      <c r="RPB14" s="46"/>
      <c r="RPC14" s="46"/>
      <c r="RPD14" s="46"/>
      <c r="RPE14" s="46"/>
      <c r="RPF14" s="46"/>
      <c r="RPG14" s="46"/>
      <c r="RPH14" s="46"/>
      <c r="RPI14" s="46"/>
      <c r="RPJ14" s="46"/>
      <c r="RPK14" s="46"/>
      <c r="RPL14" s="46"/>
      <c r="RPM14" s="46"/>
      <c r="RPN14" s="46"/>
      <c r="RPO14" s="46"/>
      <c r="RPP14" s="46"/>
      <c r="RPQ14" s="46"/>
      <c r="RPR14" s="46"/>
      <c r="RPS14" s="46"/>
      <c r="RPT14" s="46"/>
      <c r="RPU14" s="46"/>
      <c r="RPV14" s="46"/>
      <c r="RPW14" s="46"/>
      <c r="RPX14" s="46"/>
      <c r="RPY14" s="46"/>
      <c r="RPZ14" s="46"/>
      <c r="RQA14" s="46"/>
      <c r="RQB14" s="46"/>
      <c r="RQC14" s="46"/>
      <c r="RQD14" s="46"/>
      <c r="RQE14" s="46"/>
      <c r="RQF14" s="46"/>
      <c r="RQG14" s="46"/>
      <c r="RQH14" s="46"/>
      <c r="RQI14" s="46"/>
      <c r="RQJ14" s="46"/>
      <c r="RQK14" s="46"/>
      <c r="RQL14" s="46"/>
      <c r="RQM14" s="46"/>
      <c r="RQN14" s="46"/>
      <c r="RQO14" s="46"/>
      <c r="RQP14" s="46"/>
      <c r="RQQ14" s="46"/>
      <c r="RQR14" s="46"/>
      <c r="RQS14" s="46"/>
      <c r="RQT14" s="46"/>
      <c r="RQU14" s="46"/>
      <c r="RQV14" s="46"/>
      <c r="RQW14" s="46"/>
      <c r="RQX14" s="46"/>
      <c r="RQY14" s="46"/>
      <c r="RQZ14" s="46"/>
      <c r="RRA14" s="46"/>
      <c r="RRB14" s="46"/>
      <c r="RRC14" s="46"/>
      <c r="RRD14" s="46"/>
      <c r="RRE14" s="46"/>
      <c r="RRF14" s="46"/>
      <c r="RRG14" s="46"/>
      <c r="RRH14" s="46"/>
      <c r="RRI14" s="46"/>
      <c r="RRJ14" s="46"/>
      <c r="RRK14" s="46"/>
      <c r="RRL14" s="46"/>
      <c r="RRM14" s="46"/>
      <c r="RRN14" s="46"/>
      <c r="RRO14" s="46"/>
      <c r="RRP14" s="46"/>
      <c r="RRQ14" s="46"/>
      <c r="RRR14" s="46"/>
      <c r="RRS14" s="46"/>
      <c r="RRT14" s="46"/>
      <c r="RRU14" s="46"/>
      <c r="RRV14" s="46"/>
      <c r="RRW14" s="46"/>
      <c r="RRX14" s="46"/>
      <c r="RRY14" s="46"/>
      <c r="RRZ14" s="46"/>
      <c r="RSA14" s="46"/>
      <c r="RSB14" s="46"/>
      <c r="RSC14" s="46"/>
      <c r="RSD14" s="46"/>
      <c r="RSE14" s="46"/>
      <c r="RSF14" s="46"/>
      <c r="RSG14" s="46"/>
      <c r="RSH14" s="46"/>
      <c r="RSI14" s="46"/>
      <c r="RSJ14" s="46"/>
      <c r="RSK14" s="46"/>
      <c r="RSL14" s="46"/>
      <c r="RSM14" s="46"/>
      <c r="RSN14" s="46"/>
      <c r="RSO14" s="46"/>
      <c r="RSP14" s="46"/>
      <c r="RSQ14" s="46"/>
      <c r="RSR14" s="46"/>
      <c r="RSS14" s="46"/>
      <c r="RST14" s="46"/>
      <c r="RSU14" s="46"/>
      <c r="RSV14" s="46"/>
      <c r="RSW14" s="46"/>
      <c r="RSX14" s="46"/>
      <c r="RSY14" s="46"/>
      <c r="RSZ14" s="46"/>
      <c r="RTA14" s="46"/>
      <c r="RTB14" s="46"/>
      <c r="RTC14" s="46"/>
      <c r="RTD14" s="46"/>
      <c r="RTE14" s="46"/>
      <c r="RTF14" s="46"/>
      <c r="RTG14" s="46"/>
      <c r="RTH14" s="46"/>
      <c r="RTI14" s="46"/>
      <c r="RTJ14" s="46"/>
      <c r="RTK14" s="46"/>
      <c r="RTL14" s="46"/>
      <c r="RTM14" s="46"/>
      <c r="RTN14" s="46"/>
      <c r="RTO14" s="46"/>
      <c r="RTP14" s="46"/>
      <c r="RTQ14" s="46"/>
      <c r="RTR14" s="46"/>
      <c r="RTS14" s="46"/>
      <c r="RTT14" s="46"/>
      <c r="RTU14" s="46"/>
      <c r="RTV14" s="46"/>
      <c r="RTW14" s="46"/>
      <c r="RTX14" s="46"/>
      <c r="RTY14" s="46"/>
      <c r="RTZ14" s="46"/>
      <c r="RUA14" s="46"/>
      <c r="RUB14" s="46"/>
      <c r="RUC14" s="46"/>
      <c r="RUD14" s="46"/>
      <c r="RUE14" s="46"/>
      <c r="RUF14" s="46"/>
      <c r="RUG14" s="46"/>
      <c r="RUH14" s="46"/>
      <c r="RUI14" s="46"/>
      <c r="RUJ14" s="46"/>
      <c r="RUK14" s="46"/>
      <c r="RUL14" s="46"/>
      <c r="RUM14" s="46"/>
      <c r="RUN14" s="46"/>
      <c r="RUO14" s="46"/>
      <c r="RUP14" s="46"/>
      <c r="RUQ14" s="46"/>
      <c r="RUR14" s="46"/>
      <c r="RUS14" s="46"/>
      <c r="RUT14" s="46"/>
      <c r="RUU14" s="46"/>
      <c r="RUV14" s="46"/>
      <c r="RUW14" s="46"/>
      <c r="RUX14" s="46"/>
      <c r="RUY14" s="46"/>
      <c r="RUZ14" s="46"/>
      <c r="RVA14" s="46"/>
      <c r="RVB14" s="46"/>
      <c r="RVC14" s="46"/>
      <c r="RVD14" s="46"/>
      <c r="RVE14" s="46"/>
      <c r="RVF14" s="46"/>
      <c r="RVG14" s="46"/>
      <c r="RVH14" s="46"/>
      <c r="RVI14" s="46"/>
      <c r="RVJ14" s="46"/>
      <c r="RVK14" s="46"/>
      <c r="RVL14" s="46"/>
      <c r="RVM14" s="46"/>
      <c r="RVN14" s="46"/>
      <c r="RVO14" s="46"/>
      <c r="RVP14" s="46"/>
      <c r="RVQ14" s="46"/>
      <c r="RVR14" s="46"/>
      <c r="RVS14" s="46"/>
      <c r="RVT14" s="46"/>
      <c r="RVU14" s="46"/>
      <c r="RVV14" s="46"/>
      <c r="RVW14" s="46"/>
      <c r="RVX14" s="46"/>
      <c r="RVY14" s="46"/>
      <c r="RVZ14" s="46"/>
      <c r="RWA14" s="46"/>
      <c r="RWB14" s="46"/>
      <c r="RWC14" s="46"/>
      <c r="RWD14" s="46"/>
      <c r="RWE14" s="46"/>
      <c r="RWF14" s="46"/>
      <c r="RWG14" s="46"/>
      <c r="RWH14" s="46"/>
      <c r="RWI14" s="46"/>
      <c r="RWJ14" s="46"/>
      <c r="RWK14" s="46"/>
      <c r="RWL14" s="46"/>
      <c r="RWM14" s="46"/>
      <c r="RWN14" s="46"/>
      <c r="RWO14" s="46"/>
      <c r="RWP14" s="46"/>
      <c r="RWQ14" s="46"/>
      <c r="RWR14" s="46"/>
      <c r="RWS14" s="46"/>
      <c r="RWT14" s="46"/>
      <c r="RWU14" s="46"/>
      <c r="RWV14" s="46"/>
      <c r="RWW14" s="46"/>
      <c r="RWX14" s="46"/>
      <c r="RWY14" s="46"/>
      <c r="RWZ14" s="46"/>
      <c r="RXA14" s="46"/>
      <c r="RXB14" s="46"/>
      <c r="RXC14" s="46"/>
      <c r="RXD14" s="46"/>
      <c r="RXE14" s="46"/>
      <c r="RXF14" s="46"/>
      <c r="RXG14" s="46"/>
      <c r="RXH14" s="46"/>
      <c r="RXI14" s="46"/>
      <c r="RXJ14" s="46"/>
      <c r="RXK14" s="46"/>
      <c r="RXL14" s="46"/>
      <c r="RXM14" s="46"/>
      <c r="RXN14" s="46"/>
      <c r="RXO14" s="46"/>
      <c r="RXP14" s="46"/>
      <c r="RXQ14" s="46"/>
      <c r="RXR14" s="46"/>
      <c r="RXS14" s="46"/>
      <c r="RXT14" s="46"/>
      <c r="RXU14" s="46"/>
      <c r="RXV14" s="46"/>
      <c r="RXW14" s="46"/>
      <c r="RXX14" s="46"/>
      <c r="RXY14" s="46"/>
      <c r="RXZ14" s="46"/>
      <c r="RYA14" s="46"/>
      <c r="RYB14" s="46"/>
      <c r="RYC14" s="46"/>
      <c r="RYD14" s="46"/>
      <c r="RYE14" s="46"/>
      <c r="RYF14" s="46"/>
      <c r="RYG14" s="46"/>
      <c r="RYH14" s="46"/>
      <c r="RYI14" s="46"/>
      <c r="RYJ14" s="46"/>
      <c r="RYK14" s="46"/>
      <c r="RYL14" s="46"/>
      <c r="RYM14" s="46"/>
      <c r="RYN14" s="46"/>
      <c r="RYO14" s="46"/>
      <c r="RYP14" s="46"/>
      <c r="RYQ14" s="46"/>
      <c r="RYR14" s="46"/>
      <c r="RYS14" s="46"/>
      <c r="RYT14" s="46"/>
      <c r="RYU14" s="46"/>
      <c r="RYV14" s="46"/>
      <c r="RYW14" s="46"/>
      <c r="RYX14" s="46"/>
      <c r="RYY14" s="46"/>
      <c r="RYZ14" s="46"/>
      <c r="RZA14" s="46"/>
      <c r="RZB14" s="46"/>
      <c r="RZC14" s="46"/>
      <c r="RZD14" s="46"/>
      <c r="RZE14" s="46"/>
      <c r="RZF14" s="46"/>
      <c r="RZG14" s="46"/>
      <c r="RZH14" s="46"/>
      <c r="RZI14" s="46"/>
      <c r="RZJ14" s="46"/>
      <c r="RZK14" s="46"/>
      <c r="RZL14" s="46"/>
      <c r="RZM14" s="46"/>
      <c r="RZN14" s="46"/>
      <c r="RZO14" s="46"/>
      <c r="RZP14" s="46"/>
      <c r="RZQ14" s="46"/>
      <c r="RZR14" s="46"/>
      <c r="RZS14" s="46"/>
      <c r="RZT14" s="46"/>
      <c r="RZU14" s="46"/>
      <c r="RZV14" s="46"/>
      <c r="RZW14" s="46"/>
      <c r="RZX14" s="46"/>
      <c r="RZY14" s="46"/>
      <c r="RZZ14" s="46"/>
      <c r="SAA14" s="46"/>
      <c r="SAB14" s="46"/>
      <c r="SAC14" s="46"/>
      <c r="SAD14" s="46"/>
      <c r="SAE14" s="46"/>
      <c r="SAF14" s="46"/>
      <c r="SAG14" s="46"/>
      <c r="SAH14" s="46"/>
      <c r="SAI14" s="46"/>
      <c r="SAJ14" s="46"/>
      <c r="SAK14" s="46"/>
      <c r="SAL14" s="46"/>
      <c r="SAM14" s="46"/>
      <c r="SAN14" s="46"/>
      <c r="SAO14" s="46"/>
      <c r="SAP14" s="46"/>
      <c r="SAQ14" s="46"/>
      <c r="SAR14" s="46"/>
      <c r="SAS14" s="46"/>
      <c r="SAT14" s="46"/>
      <c r="SAU14" s="46"/>
      <c r="SAV14" s="46"/>
      <c r="SAW14" s="46"/>
      <c r="SAX14" s="46"/>
      <c r="SAY14" s="46"/>
      <c r="SAZ14" s="46"/>
      <c r="SBA14" s="46"/>
      <c r="SBB14" s="46"/>
      <c r="SBC14" s="46"/>
      <c r="SBD14" s="46"/>
      <c r="SBE14" s="46"/>
      <c r="SBF14" s="46"/>
      <c r="SBG14" s="46"/>
      <c r="SBH14" s="46"/>
      <c r="SBI14" s="46"/>
      <c r="SBJ14" s="46"/>
      <c r="SBK14" s="46"/>
      <c r="SBL14" s="46"/>
      <c r="SBM14" s="46"/>
      <c r="SBN14" s="46"/>
      <c r="SBO14" s="46"/>
      <c r="SBP14" s="46"/>
      <c r="SBQ14" s="46"/>
      <c r="SBR14" s="46"/>
      <c r="SBS14" s="46"/>
      <c r="SBT14" s="46"/>
      <c r="SBU14" s="46"/>
      <c r="SBV14" s="46"/>
      <c r="SBW14" s="46"/>
      <c r="SBX14" s="46"/>
      <c r="SBY14" s="46"/>
      <c r="SBZ14" s="46"/>
      <c r="SCA14" s="46"/>
      <c r="SCB14" s="46"/>
      <c r="SCC14" s="46"/>
      <c r="SCD14" s="46"/>
      <c r="SCE14" s="46"/>
      <c r="SCF14" s="46"/>
      <c r="SCG14" s="46"/>
      <c r="SCH14" s="46"/>
      <c r="SCI14" s="46"/>
      <c r="SCJ14" s="46"/>
      <c r="SCK14" s="46"/>
      <c r="SCL14" s="46"/>
      <c r="SCM14" s="46"/>
      <c r="SCN14" s="46"/>
      <c r="SCO14" s="46"/>
      <c r="SCP14" s="46"/>
      <c r="SCQ14" s="46"/>
      <c r="SCR14" s="46"/>
      <c r="SCS14" s="46"/>
      <c r="SCT14" s="46"/>
      <c r="SCU14" s="46"/>
      <c r="SCV14" s="46"/>
      <c r="SCW14" s="46"/>
      <c r="SCX14" s="46"/>
      <c r="SCY14" s="46"/>
      <c r="SCZ14" s="46"/>
      <c r="SDA14" s="46"/>
      <c r="SDB14" s="46"/>
      <c r="SDC14" s="46"/>
      <c r="SDD14" s="46"/>
      <c r="SDE14" s="46"/>
      <c r="SDF14" s="46"/>
      <c r="SDG14" s="46"/>
      <c r="SDH14" s="46"/>
      <c r="SDI14" s="46"/>
      <c r="SDJ14" s="46"/>
      <c r="SDK14" s="46"/>
      <c r="SDL14" s="46"/>
      <c r="SDM14" s="46"/>
      <c r="SDN14" s="46"/>
      <c r="SDO14" s="46"/>
      <c r="SDP14" s="46"/>
      <c r="SDQ14" s="46"/>
      <c r="SDR14" s="46"/>
      <c r="SDS14" s="46"/>
      <c r="SDT14" s="46"/>
      <c r="SDU14" s="46"/>
      <c r="SDV14" s="46"/>
      <c r="SDW14" s="46"/>
      <c r="SDX14" s="46"/>
      <c r="SDY14" s="46"/>
      <c r="SDZ14" s="46"/>
      <c r="SEA14" s="46"/>
      <c r="SEB14" s="46"/>
      <c r="SEC14" s="46"/>
      <c r="SED14" s="46"/>
      <c r="SEE14" s="46"/>
      <c r="SEF14" s="46"/>
      <c r="SEG14" s="46"/>
      <c r="SEH14" s="46"/>
      <c r="SEI14" s="46"/>
      <c r="SEJ14" s="46"/>
      <c r="SEK14" s="46"/>
      <c r="SEL14" s="46"/>
      <c r="SEM14" s="46"/>
      <c r="SEN14" s="46"/>
      <c r="SEO14" s="46"/>
      <c r="SEP14" s="46"/>
      <c r="SEQ14" s="46"/>
      <c r="SER14" s="46"/>
      <c r="SES14" s="46"/>
      <c r="SET14" s="46"/>
      <c r="SEU14" s="46"/>
      <c r="SEV14" s="46"/>
      <c r="SEW14" s="46"/>
      <c r="SEX14" s="46"/>
      <c r="SEY14" s="46"/>
      <c r="SEZ14" s="46"/>
      <c r="SFA14" s="46"/>
      <c r="SFB14" s="46"/>
      <c r="SFC14" s="46"/>
      <c r="SFD14" s="46"/>
      <c r="SFE14" s="46"/>
      <c r="SFF14" s="46"/>
      <c r="SFG14" s="46"/>
      <c r="SFH14" s="46"/>
      <c r="SFI14" s="46"/>
      <c r="SFJ14" s="46"/>
      <c r="SFK14" s="46"/>
      <c r="SFL14" s="46"/>
      <c r="SFM14" s="46"/>
      <c r="SFN14" s="46"/>
      <c r="SFO14" s="46"/>
      <c r="SFP14" s="46"/>
      <c r="SFQ14" s="46"/>
      <c r="SFR14" s="46"/>
      <c r="SFS14" s="46"/>
      <c r="SFT14" s="46"/>
      <c r="SFU14" s="46"/>
      <c r="SFV14" s="46"/>
      <c r="SFW14" s="46"/>
      <c r="SFX14" s="46"/>
      <c r="SFY14" s="46"/>
      <c r="SFZ14" s="46"/>
      <c r="SGA14" s="46"/>
      <c r="SGB14" s="46"/>
      <c r="SGC14" s="46"/>
      <c r="SGD14" s="46"/>
      <c r="SGE14" s="46"/>
      <c r="SGF14" s="46"/>
      <c r="SGG14" s="46"/>
      <c r="SGH14" s="46"/>
      <c r="SGI14" s="46"/>
      <c r="SGJ14" s="46"/>
      <c r="SGK14" s="46"/>
      <c r="SGL14" s="46"/>
      <c r="SGM14" s="46"/>
      <c r="SGN14" s="46"/>
      <c r="SGO14" s="46"/>
      <c r="SGP14" s="46"/>
      <c r="SGQ14" s="46"/>
      <c r="SGR14" s="46"/>
      <c r="SGS14" s="46"/>
      <c r="SGT14" s="46"/>
      <c r="SGU14" s="46"/>
      <c r="SGV14" s="46"/>
      <c r="SGW14" s="46"/>
      <c r="SGX14" s="46"/>
      <c r="SGY14" s="46"/>
      <c r="SGZ14" s="46"/>
      <c r="SHA14" s="46"/>
      <c r="SHB14" s="46"/>
      <c r="SHC14" s="46"/>
      <c r="SHD14" s="46"/>
      <c r="SHE14" s="46"/>
      <c r="SHF14" s="46"/>
      <c r="SHG14" s="46"/>
      <c r="SHH14" s="46"/>
      <c r="SHI14" s="46"/>
      <c r="SHJ14" s="46"/>
      <c r="SHK14" s="46"/>
      <c r="SHL14" s="46"/>
      <c r="SHM14" s="46"/>
      <c r="SHN14" s="46"/>
      <c r="SHO14" s="46"/>
      <c r="SHP14" s="46"/>
      <c r="SHQ14" s="46"/>
      <c r="SHR14" s="46"/>
      <c r="SHS14" s="46"/>
      <c r="SHT14" s="46"/>
      <c r="SHU14" s="46"/>
      <c r="SHV14" s="46"/>
      <c r="SHW14" s="46"/>
      <c r="SHX14" s="46"/>
      <c r="SHY14" s="46"/>
      <c r="SHZ14" s="46"/>
      <c r="SIA14" s="46"/>
      <c r="SIB14" s="46"/>
      <c r="SIC14" s="46"/>
      <c r="SID14" s="46"/>
      <c r="SIE14" s="46"/>
      <c r="SIF14" s="46"/>
      <c r="SIG14" s="46"/>
      <c r="SIH14" s="46"/>
      <c r="SII14" s="46"/>
      <c r="SIJ14" s="46"/>
      <c r="SIK14" s="46"/>
      <c r="SIL14" s="46"/>
      <c r="SIM14" s="46"/>
      <c r="SIN14" s="46"/>
      <c r="SIO14" s="46"/>
      <c r="SIP14" s="46"/>
      <c r="SIQ14" s="46"/>
      <c r="SIR14" s="46"/>
      <c r="SIS14" s="46"/>
      <c r="SIT14" s="46"/>
      <c r="SIU14" s="46"/>
      <c r="SIV14" s="46"/>
      <c r="SIW14" s="46"/>
      <c r="SIX14" s="46"/>
      <c r="SIY14" s="46"/>
      <c r="SIZ14" s="46"/>
      <c r="SJA14" s="46"/>
      <c r="SJB14" s="46"/>
      <c r="SJC14" s="46"/>
      <c r="SJD14" s="46"/>
      <c r="SJE14" s="46"/>
      <c r="SJF14" s="46"/>
      <c r="SJG14" s="46"/>
      <c r="SJH14" s="46"/>
      <c r="SJI14" s="46"/>
      <c r="SJJ14" s="46"/>
      <c r="SJK14" s="46"/>
      <c r="SJL14" s="46"/>
      <c r="SJM14" s="46"/>
      <c r="SJN14" s="46"/>
      <c r="SJO14" s="46"/>
      <c r="SJP14" s="46"/>
      <c r="SJQ14" s="46"/>
      <c r="SJR14" s="46"/>
      <c r="SJS14" s="46"/>
      <c r="SJT14" s="46"/>
      <c r="SJU14" s="46"/>
      <c r="SJV14" s="46"/>
      <c r="SJW14" s="46"/>
      <c r="SJX14" s="46"/>
      <c r="SJY14" s="46"/>
      <c r="SJZ14" s="46"/>
      <c r="SKA14" s="46"/>
      <c r="SKB14" s="46"/>
      <c r="SKC14" s="46"/>
      <c r="SKD14" s="46"/>
      <c r="SKE14" s="46"/>
      <c r="SKF14" s="46"/>
      <c r="SKG14" s="46"/>
      <c r="SKH14" s="46"/>
      <c r="SKI14" s="46"/>
      <c r="SKJ14" s="46"/>
      <c r="SKK14" s="46"/>
      <c r="SKL14" s="46"/>
      <c r="SKM14" s="46"/>
      <c r="SKN14" s="46"/>
      <c r="SKO14" s="46"/>
      <c r="SKP14" s="46"/>
      <c r="SKQ14" s="46"/>
      <c r="SKR14" s="46"/>
      <c r="SKS14" s="46"/>
      <c r="SKT14" s="46"/>
      <c r="SKU14" s="46"/>
      <c r="SKV14" s="46"/>
      <c r="SKW14" s="46"/>
      <c r="SKX14" s="46"/>
      <c r="SKY14" s="46"/>
      <c r="SKZ14" s="46"/>
      <c r="SLA14" s="46"/>
      <c r="SLB14" s="46"/>
      <c r="SLC14" s="46"/>
      <c r="SLD14" s="46"/>
      <c r="SLE14" s="46"/>
      <c r="SLF14" s="46"/>
      <c r="SLG14" s="46"/>
      <c r="SLH14" s="46"/>
      <c r="SLI14" s="46"/>
      <c r="SLJ14" s="46"/>
      <c r="SLK14" s="46"/>
      <c r="SLL14" s="46"/>
      <c r="SLM14" s="46"/>
      <c r="SLN14" s="46"/>
      <c r="SLO14" s="46"/>
      <c r="SLP14" s="46"/>
      <c r="SLQ14" s="46"/>
      <c r="SLR14" s="46"/>
      <c r="SLS14" s="46"/>
      <c r="SLT14" s="46"/>
      <c r="SLU14" s="46"/>
      <c r="SLV14" s="46"/>
      <c r="SLW14" s="46"/>
      <c r="SLX14" s="46"/>
      <c r="SLY14" s="46"/>
      <c r="SLZ14" s="46"/>
      <c r="SMA14" s="46"/>
      <c r="SMB14" s="46"/>
      <c r="SMC14" s="46"/>
      <c r="SMD14" s="46"/>
      <c r="SME14" s="46"/>
      <c r="SMF14" s="46"/>
      <c r="SMG14" s="46"/>
      <c r="SMH14" s="46"/>
      <c r="SMI14" s="46"/>
      <c r="SMJ14" s="46"/>
      <c r="SMK14" s="46"/>
      <c r="SML14" s="46"/>
      <c r="SMM14" s="46"/>
      <c r="SMN14" s="46"/>
      <c r="SMO14" s="46"/>
      <c r="SMP14" s="46"/>
      <c r="SMQ14" s="46"/>
      <c r="SMR14" s="46"/>
      <c r="SMS14" s="46"/>
      <c r="SMT14" s="46"/>
      <c r="SMU14" s="46"/>
      <c r="SMV14" s="46"/>
      <c r="SMW14" s="46"/>
      <c r="SMX14" s="46"/>
      <c r="SMY14" s="46"/>
      <c r="SMZ14" s="46"/>
      <c r="SNA14" s="46"/>
      <c r="SNB14" s="46"/>
      <c r="SNC14" s="46"/>
      <c r="SND14" s="46"/>
      <c r="SNE14" s="46"/>
      <c r="SNF14" s="46"/>
      <c r="SNG14" s="46"/>
      <c r="SNH14" s="46"/>
      <c r="SNI14" s="46"/>
      <c r="SNJ14" s="46"/>
      <c r="SNK14" s="46"/>
      <c r="SNL14" s="46"/>
      <c r="SNM14" s="46"/>
      <c r="SNN14" s="46"/>
      <c r="SNO14" s="46"/>
      <c r="SNP14" s="46"/>
      <c r="SNQ14" s="46"/>
      <c r="SNR14" s="46"/>
      <c r="SNS14" s="46"/>
      <c r="SNT14" s="46"/>
      <c r="SNU14" s="46"/>
      <c r="SNV14" s="46"/>
      <c r="SNW14" s="46"/>
      <c r="SNX14" s="46"/>
      <c r="SNY14" s="46"/>
      <c r="SNZ14" s="46"/>
      <c r="SOA14" s="46"/>
      <c r="SOB14" s="46"/>
      <c r="SOC14" s="46"/>
      <c r="SOD14" s="46"/>
      <c r="SOE14" s="46"/>
      <c r="SOF14" s="46"/>
      <c r="SOG14" s="46"/>
      <c r="SOH14" s="46"/>
      <c r="SOI14" s="46"/>
      <c r="SOJ14" s="46"/>
      <c r="SOK14" s="46"/>
      <c r="SOL14" s="46"/>
      <c r="SOM14" s="46"/>
      <c r="SON14" s="46"/>
      <c r="SOO14" s="46"/>
      <c r="SOP14" s="46"/>
      <c r="SOQ14" s="46"/>
      <c r="SOR14" s="46"/>
      <c r="SOS14" s="46"/>
      <c r="SOT14" s="46"/>
      <c r="SOU14" s="46"/>
      <c r="SOV14" s="46"/>
      <c r="SOW14" s="46"/>
      <c r="SOX14" s="46"/>
      <c r="SOY14" s="46"/>
      <c r="SOZ14" s="46"/>
      <c r="SPA14" s="46"/>
      <c r="SPB14" s="46"/>
      <c r="SPC14" s="46"/>
      <c r="SPD14" s="46"/>
      <c r="SPE14" s="46"/>
      <c r="SPF14" s="46"/>
      <c r="SPG14" s="46"/>
      <c r="SPH14" s="46"/>
      <c r="SPI14" s="46"/>
      <c r="SPJ14" s="46"/>
      <c r="SPK14" s="46"/>
      <c r="SPL14" s="46"/>
      <c r="SPM14" s="46"/>
      <c r="SPN14" s="46"/>
      <c r="SPO14" s="46"/>
      <c r="SPP14" s="46"/>
      <c r="SPQ14" s="46"/>
      <c r="SPR14" s="46"/>
      <c r="SPS14" s="46"/>
      <c r="SPT14" s="46"/>
      <c r="SPU14" s="46"/>
      <c r="SPV14" s="46"/>
      <c r="SPW14" s="46"/>
      <c r="SPX14" s="46"/>
      <c r="SPY14" s="46"/>
      <c r="SPZ14" s="46"/>
      <c r="SQA14" s="46"/>
      <c r="SQB14" s="46"/>
      <c r="SQC14" s="46"/>
      <c r="SQD14" s="46"/>
      <c r="SQE14" s="46"/>
      <c r="SQF14" s="46"/>
      <c r="SQG14" s="46"/>
      <c r="SQH14" s="46"/>
      <c r="SQI14" s="46"/>
      <c r="SQJ14" s="46"/>
      <c r="SQK14" s="46"/>
      <c r="SQL14" s="46"/>
      <c r="SQM14" s="46"/>
      <c r="SQN14" s="46"/>
      <c r="SQO14" s="46"/>
      <c r="SQP14" s="46"/>
      <c r="SQQ14" s="46"/>
      <c r="SQR14" s="46"/>
      <c r="SQS14" s="46"/>
      <c r="SQT14" s="46"/>
      <c r="SQU14" s="46"/>
      <c r="SQV14" s="46"/>
      <c r="SQW14" s="46"/>
      <c r="SQX14" s="46"/>
      <c r="SQY14" s="46"/>
      <c r="SQZ14" s="46"/>
      <c r="SRA14" s="46"/>
      <c r="SRB14" s="46"/>
      <c r="SRC14" s="46"/>
      <c r="SRD14" s="46"/>
      <c r="SRE14" s="46"/>
      <c r="SRF14" s="46"/>
      <c r="SRG14" s="46"/>
      <c r="SRH14" s="46"/>
      <c r="SRI14" s="46"/>
      <c r="SRJ14" s="46"/>
      <c r="SRK14" s="46"/>
      <c r="SRL14" s="46"/>
      <c r="SRM14" s="46"/>
      <c r="SRN14" s="46"/>
      <c r="SRO14" s="46"/>
      <c r="SRP14" s="46"/>
      <c r="SRQ14" s="46"/>
      <c r="SRR14" s="46"/>
      <c r="SRS14" s="46"/>
      <c r="SRT14" s="46"/>
      <c r="SRU14" s="46"/>
      <c r="SRV14" s="46"/>
      <c r="SRW14" s="46"/>
      <c r="SRX14" s="46"/>
      <c r="SRY14" s="46"/>
      <c r="SRZ14" s="46"/>
      <c r="SSA14" s="46"/>
      <c r="SSB14" s="46"/>
      <c r="SSC14" s="46"/>
      <c r="SSD14" s="46"/>
      <c r="SSE14" s="46"/>
      <c r="SSF14" s="46"/>
      <c r="SSG14" s="46"/>
      <c r="SSH14" s="46"/>
      <c r="SSI14" s="46"/>
      <c r="SSJ14" s="46"/>
      <c r="SSK14" s="46"/>
      <c r="SSL14" s="46"/>
      <c r="SSM14" s="46"/>
      <c r="SSN14" s="46"/>
      <c r="SSO14" s="46"/>
      <c r="SSP14" s="46"/>
      <c r="SSQ14" s="46"/>
      <c r="SSR14" s="46"/>
      <c r="SSS14" s="46"/>
      <c r="SST14" s="46"/>
      <c r="SSU14" s="46"/>
      <c r="SSV14" s="46"/>
      <c r="SSW14" s="46"/>
      <c r="SSX14" s="46"/>
      <c r="SSY14" s="46"/>
      <c r="SSZ14" s="46"/>
      <c r="STA14" s="46"/>
      <c r="STB14" s="46"/>
      <c r="STC14" s="46"/>
      <c r="STD14" s="46"/>
      <c r="STE14" s="46"/>
      <c r="STF14" s="46"/>
      <c r="STG14" s="46"/>
      <c r="STH14" s="46"/>
      <c r="STI14" s="46"/>
      <c r="STJ14" s="46"/>
      <c r="STK14" s="46"/>
      <c r="STL14" s="46"/>
      <c r="STM14" s="46"/>
      <c r="STN14" s="46"/>
      <c r="STO14" s="46"/>
      <c r="STP14" s="46"/>
      <c r="STQ14" s="46"/>
      <c r="STR14" s="46"/>
      <c r="STS14" s="46"/>
      <c r="STT14" s="46"/>
      <c r="STU14" s="46"/>
      <c r="STV14" s="46"/>
      <c r="STW14" s="46"/>
      <c r="STX14" s="46"/>
      <c r="STY14" s="46"/>
      <c r="STZ14" s="46"/>
      <c r="SUA14" s="46"/>
      <c r="SUB14" s="46"/>
      <c r="SUC14" s="46"/>
      <c r="SUD14" s="46"/>
      <c r="SUE14" s="46"/>
      <c r="SUF14" s="46"/>
      <c r="SUG14" s="46"/>
      <c r="SUH14" s="46"/>
      <c r="SUI14" s="46"/>
      <c r="SUJ14" s="46"/>
      <c r="SUK14" s="46"/>
      <c r="SUL14" s="46"/>
      <c r="SUM14" s="46"/>
      <c r="SUN14" s="46"/>
      <c r="SUO14" s="46"/>
      <c r="SUP14" s="46"/>
      <c r="SUQ14" s="46"/>
      <c r="SUR14" s="46"/>
      <c r="SUS14" s="46"/>
      <c r="SUT14" s="46"/>
      <c r="SUU14" s="46"/>
      <c r="SUV14" s="46"/>
      <c r="SUW14" s="46"/>
      <c r="SUX14" s="46"/>
      <c r="SUY14" s="46"/>
      <c r="SUZ14" s="46"/>
      <c r="SVA14" s="46"/>
      <c r="SVB14" s="46"/>
      <c r="SVC14" s="46"/>
      <c r="SVD14" s="46"/>
      <c r="SVE14" s="46"/>
      <c r="SVF14" s="46"/>
      <c r="SVG14" s="46"/>
      <c r="SVH14" s="46"/>
      <c r="SVI14" s="46"/>
      <c r="SVJ14" s="46"/>
      <c r="SVK14" s="46"/>
      <c r="SVL14" s="46"/>
      <c r="SVM14" s="46"/>
      <c r="SVN14" s="46"/>
      <c r="SVO14" s="46"/>
      <c r="SVP14" s="46"/>
      <c r="SVQ14" s="46"/>
      <c r="SVR14" s="46"/>
      <c r="SVS14" s="46"/>
      <c r="SVT14" s="46"/>
      <c r="SVU14" s="46"/>
      <c r="SVV14" s="46"/>
      <c r="SVW14" s="46"/>
      <c r="SVX14" s="46"/>
      <c r="SVY14" s="46"/>
      <c r="SVZ14" s="46"/>
      <c r="SWA14" s="46"/>
      <c r="SWB14" s="46"/>
      <c r="SWC14" s="46"/>
      <c r="SWD14" s="46"/>
      <c r="SWE14" s="46"/>
      <c r="SWF14" s="46"/>
      <c r="SWG14" s="46"/>
      <c r="SWH14" s="46"/>
      <c r="SWI14" s="46"/>
      <c r="SWJ14" s="46"/>
      <c r="SWK14" s="46"/>
      <c r="SWL14" s="46"/>
      <c r="SWM14" s="46"/>
      <c r="SWN14" s="46"/>
      <c r="SWO14" s="46"/>
      <c r="SWP14" s="46"/>
      <c r="SWQ14" s="46"/>
      <c r="SWR14" s="46"/>
      <c r="SWS14" s="46"/>
      <c r="SWT14" s="46"/>
      <c r="SWU14" s="46"/>
      <c r="SWV14" s="46"/>
      <c r="SWW14" s="46"/>
      <c r="SWX14" s="46"/>
      <c r="SWY14" s="46"/>
      <c r="SWZ14" s="46"/>
      <c r="SXA14" s="46"/>
      <c r="SXB14" s="46"/>
      <c r="SXC14" s="46"/>
      <c r="SXD14" s="46"/>
      <c r="SXE14" s="46"/>
      <c r="SXF14" s="46"/>
      <c r="SXG14" s="46"/>
      <c r="SXH14" s="46"/>
      <c r="SXI14" s="46"/>
      <c r="SXJ14" s="46"/>
      <c r="SXK14" s="46"/>
      <c r="SXL14" s="46"/>
      <c r="SXM14" s="46"/>
      <c r="SXN14" s="46"/>
      <c r="SXO14" s="46"/>
      <c r="SXP14" s="46"/>
      <c r="SXQ14" s="46"/>
      <c r="SXR14" s="46"/>
      <c r="SXS14" s="46"/>
      <c r="SXT14" s="46"/>
      <c r="SXU14" s="46"/>
      <c r="SXV14" s="46"/>
      <c r="SXW14" s="46"/>
      <c r="SXX14" s="46"/>
      <c r="SXY14" s="46"/>
      <c r="SXZ14" s="46"/>
      <c r="SYA14" s="46"/>
      <c r="SYB14" s="46"/>
      <c r="SYC14" s="46"/>
      <c r="SYD14" s="46"/>
      <c r="SYE14" s="46"/>
      <c r="SYF14" s="46"/>
      <c r="SYG14" s="46"/>
      <c r="SYH14" s="46"/>
      <c r="SYI14" s="46"/>
      <c r="SYJ14" s="46"/>
      <c r="SYK14" s="46"/>
      <c r="SYL14" s="46"/>
      <c r="SYM14" s="46"/>
      <c r="SYN14" s="46"/>
      <c r="SYO14" s="46"/>
      <c r="SYP14" s="46"/>
      <c r="SYQ14" s="46"/>
      <c r="SYR14" s="46"/>
      <c r="SYS14" s="46"/>
      <c r="SYT14" s="46"/>
      <c r="SYU14" s="46"/>
      <c r="SYV14" s="46"/>
      <c r="SYW14" s="46"/>
      <c r="SYX14" s="46"/>
      <c r="SYY14" s="46"/>
      <c r="SYZ14" s="46"/>
      <c r="SZA14" s="46"/>
      <c r="SZB14" s="46"/>
      <c r="SZC14" s="46"/>
      <c r="SZD14" s="46"/>
      <c r="SZE14" s="46"/>
      <c r="SZF14" s="46"/>
      <c r="SZG14" s="46"/>
      <c r="SZH14" s="46"/>
      <c r="SZI14" s="46"/>
      <c r="SZJ14" s="46"/>
      <c r="SZK14" s="46"/>
      <c r="SZL14" s="46"/>
      <c r="SZM14" s="46"/>
      <c r="SZN14" s="46"/>
      <c r="SZO14" s="46"/>
      <c r="SZP14" s="46"/>
      <c r="SZQ14" s="46"/>
      <c r="SZR14" s="46"/>
      <c r="SZS14" s="46"/>
      <c r="SZT14" s="46"/>
      <c r="SZU14" s="46"/>
      <c r="SZV14" s="46"/>
      <c r="SZW14" s="46"/>
      <c r="SZX14" s="46"/>
      <c r="SZY14" s="46"/>
      <c r="SZZ14" s="46"/>
      <c r="TAA14" s="46"/>
      <c r="TAB14" s="46"/>
      <c r="TAC14" s="46"/>
      <c r="TAD14" s="46"/>
      <c r="TAE14" s="46"/>
      <c r="TAF14" s="46"/>
      <c r="TAG14" s="46"/>
      <c r="TAH14" s="46"/>
      <c r="TAI14" s="46"/>
      <c r="TAJ14" s="46"/>
      <c r="TAK14" s="46"/>
      <c r="TAL14" s="46"/>
      <c r="TAM14" s="46"/>
      <c r="TAN14" s="46"/>
      <c r="TAO14" s="46"/>
      <c r="TAP14" s="46"/>
      <c r="TAQ14" s="46"/>
      <c r="TAR14" s="46"/>
      <c r="TAS14" s="46"/>
      <c r="TAT14" s="46"/>
      <c r="TAU14" s="46"/>
      <c r="TAV14" s="46"/>
      <c r="TAW14" s="46"/>
      <c r="TAX14" s="46"/>
      <c r="TAY14" s="46"/>
      <c r="TAZ14" s="46"/>
      <c r="TBA14" s="46"/>
      <c r="TBB14" s="46"/>
      <c r="TBC14" s="46"/>
      <c r="TBD14" s="46"/>
      <c r="TBE14" s="46"/>
      <c r="TBF14" s="46"/>
      <c r="TBG14" s="46"/>
      <c r="TBH14" s="46"/>
      <c r="TBI14" s="46"/>
      <c r="TBJ14" s="46"/>
      <c r="TBK14" s="46"/>
      <c r="TBL14" s="46"/>
      <c r="TBM14" s="46"/>
      <c r="TBN14" s="46"/>
      <c r="TBO14" s="46"/>
      <c r="TBP14" s="46"/>
      <c r="TBQ14" s="46"/>
      <c r="TBR14" s="46"/>
      <c r="TBS14" s="46"/>
      <c r="TBT14" s="46"/>
      <c r="TBU14" s="46"/>
      <c r="TBV14" s="46"/>
      <c r="TBW14" s="46"/>
      <c r="TBX14" s="46"/>
      <c r="TBY14" s="46"/>
      <c r="TBZ14" s="46"/>
      <c r="TCA14" s="46"/>
      <c r="TCB14" s="46"/>
      <c r="TCC14" s="46"/>
      <c r="TCD14" s="46"/>
      <c r="TCE14" s="46"/>
      <c r="TCF14" s="46"/>
      <c r="TCG14" s="46"/>
      <c r="TCH14" s="46"/>
      <c r="TCI14" s="46"/>
      <c r="TCJ14" s="46"/>
      <c r="TCK14" s="46"/>
      <c r="TCL14" s="46"/>
      <c r="TCM14" s="46"/>
      <c r="TCN14" s="46"/>
      <c r="TCO14" s="46"/>
      <c r="TCP14" s="46"/>
      <c r="TCQ14" s="46"/>
      <c r="TCR14" s="46"/>
      <c r="TCS14" s="46"/>
      <c r="TCT14" s="46"/>
      <c r="TCU14" s="46"/>
      <c r="TCV14" s="46"/>
      <c r="TCW14" s="46"/>
      <c r="TCX14" s="46"/>
      <c r="TCY14" s="46"/>
      <c r="TCZ14" s="46"/>
      <c r="TDA14" s="46"/>
      <c r="TDB14" s="46"/>
      <c r="TDC14" s="46"/>
      <c r="TDD14" s="46"/>
      <c r="TDE14" s="46"/>
      <c r="TDF14" s="46"/>
      <c r="TDG14" s="46"/>
      <c r="TDH14" s="46"/>
      <c r="TDI14" s="46"/>
      <c r="TDJ14" s="46"/>
      <c r="TDK14" s="46"/>
      <c r="TDL14" s="46"/>
      <c r="TDM14" s="46"/>
      <c r="TDN14" s="46"/>
      <c r="TDO14" s="46"/>
      <c r="TDP14" s="46"/>
      <c r="TDQ14" s="46"/>
      <c r="TDR14" s="46"/>
      <c r="TDS14" s="46"/>
      <c r="TDT14" s="46"/>
      <c r="TDU14" s="46"/>
      <c r="TDV14" s="46"/>
      <c r="TDW14" s="46"/>
      <c r="TDX14" s="46"/>
      <c r="TDY14" s="46"/>
      <c r="TDZ14" s="46"/>
      <c r="TEA14" s="46"/>
      <c r="TEB14" s="46"/>
      <c r="TEC14" s="46"/>
      <c r="TED14" s="46"/>
      <c r="TEE14" s="46"/>
      <c r="TEF14" s="46"/>
      <c r="TEG14" s="46"/>
      <c r="TEH14" s="46"/>
      <c r="TEI14" s="46"/>
      <c r="TEJ14" s="46"/>
      <c r="TEK14" s="46"/>
      <c r="TEL14" s="46"/>
      <c r="TEM14" s="46"/>
      <c r="TEN14" s="46"/>
      <c r="TEO14" s="46"/>
      <c r="TEP14" s="46"/>
      <c r="TEQ14" s="46"/>
      <c r="TER14" s="46"/>
      <c r="TES14" s="46"/>
      <c r="TET14" s="46"/>
      <c r="TEU14" s="46"/>
      <c r="TEV14" s="46"/>
      <c r="TEW14" s="46"/>
      <c r="TEX14" s="46"/>
      <c r="TEY14" s="46"/>
      <c r="TEZ14" s="46"/>
      <c r="TFA14" s="46"/>
      <c r="TFB14" s="46"/>
      <c r="TFC14" s="46"/>
      <c r="TFD14" s="46"/>
      <c r="TFE14" s="46"/>
      <c r="TFF14" s="46"/>
      <c r="TFG14" s="46"/>
      <c r="TFH14" s="46"/>
      <c r="TFI14" s="46"/>
      <c r="TFJ14" s="46"/>
      <c r="TFK14" s="46"/>
      <c r="TFL14" s="46"/>
      <c r="TFM14" s="46"/>
      <c r="TFN14" s="46"/>
      <c r="TFO14" s="46"/>
      <c r="TFP14" s="46"/>
      <c r="TFQ14" s="46"/>
      <c r="TFR14" s="46"/>
      <c r="TFS14" s="46"/>
      <c r="TFT14" s="46"/>
      <c r="TFU14" s="46"/>
      <c r="TFV14" s="46"/>
      <c r="TFW14" s="46"/>
      <c r="TFX14" s="46"/>
      <c r="TFY14" s="46"/>
      <c r="TFZ14" s="46"/>
      <c r="TGA14" s="46"/>
      <c r="TGB14" s="46"/>
      <c r="TGC14" s="46"/>
      <c r="TGD14" s="46"/>
      <c r="TGE14" s="46"/>
      <c r="TGF14" s="46"/>
      <c r="TGG14" s="46"/>
      <c r="TGH14" s="46"/>
      <c r="TGI14" s="46"/>
      <c r="TGJ14" s="46"/>
      <c r="TGK14" s="46"/>
      <c r="TGL14" s="46"/>
      <c r="TGM14" s="46"/>
      <c r="TGN14" s="46"/>
      <c r="TGO14" s="46"/>
      <c r="TGP14" s="46"/>
      <c r="TGQ14" s="46"/>
      <c r="TGR14" s="46"/>
      <c r="TGS14" s="46"/>
      <c r="TGT14" s="46"/>
      <c r="TGU14" s="46"/>
      <c r="TGV14" s="46"/>
      <c r="TGW14" s="46"/>
      <c r="TGX14" s="46"/>
      <c r="TGY14" s="46"/>
      <c r="TGZ14" s="46"/>
      <c r="THA14" s="46"/>
      <c r="THB14" s="46"/>
      <c r="THC14" s="46"/>
      <c r="THD14" s="46"/>
      <c r="THE14" s="46"/>
      <c r="THF14" s="46"/>
      <c r="THG14" s="46"/>
      <c r="THH14" s="46"/>
      <c r="THI14" s="46"/>
      <c r="THJ14" s="46"/>
      <c r="THK14" s="46"/>
      <c r="THL14" s="46"/>
      <c r="THM14" s="46"/>
      <c r="THN14" s="46"/>
      <c r="THO14" s="46"/>
      <c r="THP14" s="46"/>
      <c r="THQ14" s="46"/>
      <c r="THR14" s="46"/>
      <c r="THS14" s="46"/>
      <c r="THT14" s="46"/>
      <c r="THU14" s="46"/>
      <c r="THV14" s="46"/>
      <c r="THW14" s="46"/>
      <c r="THX14" s="46"/>
      <c r="THY14" s="46"/>
      <c r="THZ14" s="46"/>
      <c r="TIA14" s="46"/>
      <c r="TIB14" s="46"/>
      <c r="TIC14" s="46"/>
      <c r="TID14" s="46"/>
      <c r="TIE14" s="46"/>
      <c r="TIF14" s="46"/>
      <c r="TIG14" s="46"/>
      <c r="TIH14" s="46"/>
      <c r="TII14" s="46"/>
      <c r="TIJ14" s="46"/>
      <c r="TIK14" s="46"/>
      <c r="TIL14" s="46"/>
      <c r="TIM14" s="46"/>
      <c r="TIN14" s="46"/>
      <c r="TIO14" s="46"/>
      <c r="TIP14" s="46"/>
      <c r="TIQ14" s="46"/>
      <c r="TIR14" s="46"/>
      <c r="TIS14" s="46"/>
      <c r="TIT14" s="46"/>
      <c r="TIU14" s="46"/>
      <c r="TIV14" s="46"/>
      <c r="TIW14" s="46"/>
      <c r="TIX14" s="46"/>
      <c r="TIY14" s="46"/>
      <c r="TIZ14" s="46"/>
      <c r="TJA14" s="46"/>
      <c r="TJB14" s="46"/>
      <c r="TJC14" s="46"/>
      <c r="TJD14" s="46"/>
      <c r="TJE14" s="46"/>
      <c r="TJF14" s="46"/>
      <c r="TJG14" s="46"/>
      <c r="TJH14" s="46"/>
      <c r="TJI14" s="46"/>
      <c r="TJJ14" s="46"/>
      <c r="TJK14" s="46"/>
      <c r="TJL14" s="46"/>
      <c r="TJM14" s="46"/>
      <c r="TJN14" s="46"/>
      <c r="TJO14" s="46"/>
      <c r="TJP14" s="46"/>
      <c r="TJQ14" s="46"/>
      <c r="TJR14" s="46"/>
      <c r="TJS14" s="46"/>
      <c r="TJT14" s="46"/>
      <c r="TJU14" s="46"/>
      <c r="TJV14" s="46"/>
      <c r="TJW14" s="46"/>
      <c r="TJX14" s="46"/>
      <c r="TJY14" s="46"/>
      <c r="TJZ14" s="46"/>
      <c r="TKA14" s="46"/>
      <c r="TKB14" s="46"/>
      <c r="TKC14" s="46"/>
      <c r="TKD14" s="46"/>
      <c r="TKE14" s="46"/>
      <c r="TKF14" s="46"/>
      <c r="TKG14" s="46"/>
      <c r="TKH14" s="46"/>
      <c r="TKI14" s="46"/>
      <c r="TKJ14" s="46"/>
      <c r="TKK14" s="46"/>
      <c r="TKL14" s="46"/>
      <c r="TKM14" s="46"/>
      <c r="TKN14" s="46"/>
      <c r="TKO14" s="46"/>
      <c r="TKP14" s="46"/>
      <c r="TKQ14" s="46"/>
      <c r="TKR14" s="46"/>
      <c r="TKS14" s="46"/>
      <c r="TKT14" s="46"/>
      <c r="TKU14" s="46"/>
      <c r="TKV14" s="46"/>
      <c r="TKW14" s="46"/>
      <c r="TKX14" s="46"/>
      <c r="TKY14" s="46"/>
      <c r="TKZ14" s="46"/>
      <c r="TLA14" s="46"/>
      <c r="TLB14" s="46"/>
      <c r="TLC14" s="46"/>
      <c r="TLD14" s="46"/>
      <c r="TLE14" s="46"/>
      <c r="TLF14" s="46"/>
      <c r="TLG14" s="46"/>
      <c r="TLH14" s="46"/>
      <c r="TLI14" s="46"/>
      <c r="TLJ14" s="46"/>
      <c r="TLK14" s="46"/>
      <c r="TLL14" s="46"/>
      <c r="TLM14" s="46"/>
      <c r="TLN14" s="46"/>
      <c r="TLO14" s="46"/>
      <c r="TLP14" s="46"/>
      <c r="TLQ14" s="46"/>
      <c r="TLR14" s="46"/>
      <c r="TLS14" s="46"/>
      <c r="TLT14" s="46"/>
      <c r="TLU14" s="46"/>
      <c r="TLV14" s="46"/>
      <c r="TLW14" s="46"/>
      <c r="TLX14" s="46"/>
      <c r="TLY14" s="46"/>
      <c r="TLZ14" s="46"/>
      <c r="TMA14" s="46"/>
      <c r="TMB14" s="46"/>
      <c r="TMC14" s="46"/>
      <c r="TMD14" s="46"/>
      <c r="TME14" s="46"/>
      <c r="TMF14" s="46"/>
      <c r="TMG14" s="46"/>
      <c r="TMH14" s="46"/>
      <c r="TMI14" s="46"/>
      <c r="TMJ14" s="46"/>
      <c r="TMK14" s="46"/>
      <c r="TML14" s="46"/>
      <c r="TMM14" s="46"/>
      <c r="TMN14" s="46"/>
      <c r="TMO14" s="46"/>
      <c r="TMP14" s="46"/>
      <c r="TMQ14" s="46"/>
      <c r="TMR14" s="46"/>
      <c r="TMS14" s="46"/>
      <c r="TMT14" s="46"/>
      <c r="TMU14" s="46"/>
      <c r="TMV14" s="46"/>
      <c r="TMW14" s="46"/>
      <c r="TMX14" s="46"/>
      <c r="TMY14" s="46"/>
      <c r="TMZ14" s="46"/>
      <c r="TNA14" s="46"/>
      <c r="TNB14" s="46"/>
      <c r="TNC14" s="46"/>
      <c r="TND14" s="46"/>
      <c r="TNE14" s="46"/>
      <c r="TNF14" s="46"/>
      <c r="TNG14" s="46"/>
      <c r="TNH14" s="46"/>
      <c r="TNI14" s="46"/>
      <c r="TNJ14" s="46"/>
      <c r="TNK14" s="46"/>
      <c r="TNL14" s="46"/>
      <c r="TNM14" s="46"/>
      <c r="TNN14" s="46"/>
      <c r="TNO14" s="46"/>
      <c r="TNP14" s="46"/>
      <c r="TNQ14" s="46"/>
      <c r="TNR14" s="46"/>
      <c r="TNS14" s="46"/>
      <c r="TNT14" s="46"/>
      <c r="TNU14" s="46"/>
      <c r="TNV14" s="46"/>
      <c r="TNW14" s="46"/>
      <c r="TNX14" s="46"/>
      <c r="TNY14" s="46"/>
      <c r="TNZ14" s="46"/>
      <c r="TOA14" s="46"/>
      <c r="TOB14" s="46"/>
      <c r="TOC14" s="46"/>
      <c r="TOD14" s="46"/>
      <c r="TOE14" s="46"/>
      <c r="TOF14" s="46"/>
      <c r="TOG14" s="46"/>
      <c r="TOH14" s="46"/>
      <c r="TOI14" s="46"/>
      <c r="TOJ14" s="46"/>
      <c r="TOK14" s="46"/>
      <c r="TOL14" s="46"/>
      <c r="TOM14" s="46"/>
      <c r="TON14" s="46"/>
      <c r="TOO14" s="46"/>
      <c r="TOP14" s="46"/>
      <c r="TOQ14" s="46"/>
      <c r="TOR14" s="46"/>
      <c r="TOS14" s="46"/>
      <c r="TOT14" s="46"/>
      <c r="TOU14" s="46"/>
      <c r="TOV14" s="46"/>
      <c r="TOW14" s="46"/>
      <c r="TOX14" s="46"/>
      <c r="TOY14" s="46"/>
      <c r="TOZ14" s="46"/>
      <c r="TPA14" s="46"/>
      <c r="TPB14" s="46"/>
      <c r="TPC14" s="46"/>
      <c r="TPD14" s="46"/>
      <c r="TPE14" s="46"/>
      <c r="TPF14" s="46"/>
      <c r="TPG14" s="46"/>
      <c r="TPH14" s="46"/>
      <c r="TPI14" s="46"/>
      <c r="TPJ14" s="46"/>
      <c r="TPK14" s="46"/>
      <c r="TPL14" s="46"/>
      <c r="TPM14" s="46"/>
      <c r="TPN14" s="46"/>
      <c r="TPO14" s="46"/>
      <c r="TPP14" s="46"/>
      <c r="TPQ14" s="46"/>
      <c r="TPR14" s="46"/>
      <c r="TPS14" s="46"/>
      <c r="TPT14" s="46"/>
      <c r="TPU14" s="46"/>
      <c r="TPV14" s="46"/>
      <c r="TPW14" s="46"/>
      <c r="TPX14" s="46"/>
      <c r="TPY14" s="46"/>
      <c r="TPZ14" s="46"/>
      <c r="TQA14" s="46"/>
      <c r="TQB14" s="46"/>
      <c r="TQC14" s="46"/>
      <c r="TQD14" s="46"/>
      <c r="TQE14" s="46"/>
      <c r="TQF14" s="46"/>
      <c r="TQG14" s="46"/>
      <c r="TQH14" s="46"/>
      <c r="TQI14" s="46"/>
      <c r="TQJ14" s="46"/>
      <c r="TQK14" s="46"/>
      <c r="TQL14" s="46"/>
      <c r="TQM14" s="46"/>
      <c r="TQN14" s="46"/>
      <c r="TQO14" s="46"/>
      <c r="TQP14" s="46"/>
      <c r="TQQ14" s="46"/>
      <c r="TQR14" s="46"/>
      <c r="TQS14" s="46"/>
      <c r="TQT14" s="46"/>
      <c r="TQU14" s="46"/>
      <c r="TQV14" s="46"/>
      <c r="TQW14" s="46"/>
      <c r="TQX14" s="46"/>
      <c r="TQY14" s="46"/>
      <c r="TQZ14" s="46"/>
      <c r="TRA14" s="46"/>
      <c r="TRB14" s="46"/>
      <c r="TRC14" s="46"/>
      <c r="TRD14" s="46"/>
      <c r="TRE14" s="46"/>
      <c r="TRF14" s="46"/>
      <c r="TRG14" s="46"/>
      <c r="TRH14" s="46"/>
      <c r="TRI14" s="46"/>
      <c r="TRJ14" s="46"/>
      <c r="TRK14" s="46"/>
      <c r="TRL14" s="46"/>
      <c r="TRM14" s="46"/>
      <c r="TRN14" s="46"/>
      <c r="TRO14" s="46"/>
      <c r="TRP14" s="46"/>
      <c r="TRQ14" s="46"/>
      <c r="TRR14" s="46"/>
      <c r="TRS14" s="46"/>
      <c r="TRT14" s="46"/>
      <c r="TRU14" s="46"/>
      <c r="TRV14" s="46"/>
      <c r="TRW14" s="46"/>
      <c r="TRX14" s="46"/>
      <c r="TRY14" s="46"/>
      <c r="TRZ14" s="46"/>
      <c r="TSA14" s="46"/>
      <c r="TSB14" s="46"/>
      <c r="TSC14" s="46"/>
      <c r="TSD14" s="46"/>
      <c r="TSE14" s="46"/>
      <c r="TSF14" s="46"/>
      <c r="TSG14" s="46"/>
      <c r="TSH14" s="46"/>
      <c r="TSI14" s="46"/>
      <c r="TSJ14" s="46"/>
      <c r="TSK14" s="46"/>
      <c r="TSL14" s="46"/>
      <c r="TSM14" s="46"/>
      <c r="TSN14" s="46"/>
      <c r="TSO14" s="46"/>
      <c r="TSP14" s="46"/>
      <c r="TSQ14" s="46"/>
      <c r="TSR14" s="46"/>
      <c r="TSS14" s="46"/>
      <c r="TST14" s="46"/>
      <c r="TSU14" s="46"/>
      <c r="TSV14" s="46"/>
      <c r="TSW14" s="46"/>
      <c r="TSX14" s="46"/>
      <c r="TSY14" s="46"/>
      <c r="TSZ14" s="46"/>
      <c r="TTA14" s="46"/>
      <c r="TTB14" s="46"/>
      <c r="TTC14" s="46"/>
      <c r="TTD14" s="46"/>
      <c r="TTE14" s="46"/>
      <c r="TTF14" s="46"/>
      <c r="TTG14" s="46"/>
      <c r="TTH14" s="46"/>
      <c r="TTI14" s="46"/>
      <c r="TTJ14" s="46"/>
      <c r="TTK14" s="46"/>
      <c r="TTL14" s="46"/>
      <c r="TTM14" s="46"/>
      <c r="TTN14" s="46"/>
      <c r="TTO14" s="46"/>
      <c r="TTP14" s="46"/>
      <c r="TTQ14" s="46"/>
      <c r="TTR14" s="46"/>
      <c r="TTS14" s="46"/>
      <c r="TTT14" s="46"/>
      <c r="TTU14" s="46"/>
      <c r="TTV14" s="46"/>
      <c r="TTW14" s="46"/>
      <c r="TTX14" s="46"/>
      <c r="TTY14" s="46"/>
      <c r="TTZ14" s="46"/>
      <c r="TUA14" s="46"/>
      <c r="TUB14" s="46"/>
      <c r="TUC14" s="46"/>
      <c r="TUD14" s="46"/>
      <c r="TUE14" s="46"/>
      <c r="TUF14" s="46"/>
      <c r="TUG14" s="46"/>
      <c r="TUH14" s="46"/>
      <c r="TUI14" s="46"/>
      <c r="TUJ14" s="46"/>
      <c r="TUK14" s="46"/>
      <c r="TUL14" s="46"/>
      <c r="TUM14" s="46"/>
      <c r="TUN14" s="46"/>
      <c r="TUO14" s="46"/>
      <c r="TUP14" s="46"/>
      <c r="TUQ14" s="46"/>
      <c r="TUR14" s="46"/>
      <c r="TUS14" s="46"/>
      <c r="TUT14" s="46"/>
      <c r="TUU14" s="46"/>
      <c r="TUV14" s="46"/>
      <c r="TUW14" s="46"/>
      <c r="TUX14" s="46"/>
      <c r="TUY14" s="46"/>
      <c r="TUZ14" s="46"/>
      <c r="TVA14" s="46"/>
      <c r="TVB14" s="46"/>
      <c r="TVC14" s="46"/>
      <c r="TVD14" s="46"/>
      <c r="TVE14" s="46"/>
      <c r="TVF14" s="46"/>
      <c r="TVG14" s="46"/>
      <c r="TVH14" s="46"/>
      <c r="TVI14" s="46"/>
      <c r="TVJ14" s="46"/>
      <c r="TVK14" s="46"/>
      <c r="TVL14" s="46"/>
      <c r="TVM14" s="46"/>
      <c r="TVN14" s="46"/>
      <c r="TVO14" s="46"/>
      <c r="TVP14" s="46"/>
      <c r="TVQ14" s="46"/>
      <c r="TVR14" s="46"/>
      <c r="TVS14" s="46"/>
      <c r="TVT14" s="46"/>
      <c r="TVU14" s="46"/>
      <c r="TVV14" s="46"/>
      <c r="TVW14" s="46"/>
      <c r="TVX14" s="46"/>
      <c r="TVY14" s="46"/>
      <c r="TVZ14" s="46"/>
      <c r="TWA14" s="46"/>
      <c r="TWB14" s="46"/>
      <c r="TWC14" s="46"/>
      <c r="TWD14" s="46"/>
      <c r="TWE14" s="46"/>
      <c r="TWF14" s="46"/>
      <c r="TWG14" s="46"/>
      <c r="TWH14" s="46"/>
      <c r="TWI14" s="46"/>
      <c r="TWJ14" s="46"/>
      <c r="TWK14" s="46"/>
      <c r="TWL14" s="46"/>
      <c r="TWM14" s="46"/>
      <c r="TWN14" s="46"/>
      <c r="TWO14" s="46"/>
      <c r="TWP14" s="46"/>
      <c r="TWQ14" s="46"/>
      <c r="TWR14" s="46"/>
      <c r="TWS14" s="46"/>
      <c r="TWT14" s="46"/>
      <c r="TWU14" s="46"/>
      <c r="TWV14" s="46"/>
      <c r="TWW14" s="46"/>
      <c r="TWX14" s="46"/>
      <c r="TWY14" s="46"/>
      <c r="TWZ14" s="46"/>
      <c r="TXA14" s="46"/>
      <c r="TXB14" s="46"/>
      <c r="TXC14" s="46"/>
      <c r="TXD14" s="46"/>
      <c r="TXE14" s="46"/>
      <c r="TXF14" s="46"/>
      <c r="TXG14" s="46"/>
      <c r="TXH14" s="46"/>
      <c r="TXI14" s="46"/>
      <c r="TXJ14" s="46"/>
      <c r="TXK14" s="46"/>
      <c r="TXL14" s="46"/>
      <c r="TXM14" s="46"/>
      <c r="TXN14" s="46"/>
      <c r="TXO14" s="46"/>
      <c r="TXP14" s="46"/>
      <c r="TXQ14" s="46"/>
      <c r="TXR14" s="46"/>
      <c r="TXS14" s="46"/>
      <c r="TXT14" s="46"/>
      <c r="TXU14" s="46"/>
      <c r="TXV14" s="46"/>
      <c r="TXW14" s="46"/>
      <c r="TXX14" s="46"/>
      <c r="TXY14" s="46"/>
      <c r="TXZ14" s="46"/>
      <c r="TYA14" s="46"/>
      <c r="TYB14" s="46"/>
      <c r="TYC14" s="46"/>
      <c r="TYD14" s="46"/>
      <c r="TYE14" s="46"/>
      <c r="TYF14" s="46"/>
      <c r="TYG14" s="46"/>
      <c r="TYH14" s="46"/>
      <c r="TYI14" s="46"/>
      <c r="TYJ14" s="46"/>
      <c r="TYK14" s="46"/>
      <c r="TYL14" s="46"/>
      <c r="TYM14" s="46"/>
      <c r="TYN14" s="46"/>
      <c r="TYO14" s="46"/>
      <c r="TYP14" s="46"/>
      <c r="TYQ14" s="46"/>
      <c r="TYR14" s="46"/>
      <c r="TYS14" s="46"/>
      <c r="TYT14" s="46"/>
      <c r="TYU14" s="46"/>
      <c r="TYV14" s="46"/>
      <c r="TYW14" s="46"/>
      <c r="TYX14" s="46"/>
      <c r="TYY14" s="46"/>
      <c r="TYZ14" s="46"/>
      <c r="TZA14" s="46"/>
      <c r="TZB14" s="46"/>
      <c r="TZC14" s="46"/>
      <c r="TZD14" s="46"/>
      <c r="TZE14" s="46"/>
      <c r="TZF14" s="46"/>
      <c r="TZG14" s="46"/>
      <c r="TZH14" s="46"/>
      <c r="TZI14" s="46"/>
      <c r="TZJ14" s="46"/>
      <c r="TZK14" s="46"/>
      <c r="TZL14" s="46"/>
      <c r="TZM14" s="46"/>
      <c r="TZN14" s="46"/>
      <c r="TZO14" s="46"/>
      <c r="TZP14" s="46"/>
      <c r="TZQ14" s="46"/>
      <c r="TZR14" s="46"/>
      <c r="TZS14" s="46"/>
      <c r="TZT14" s="46"/>
      <c r="TZU14" s="46"/>
      <c r="TZV14" s="46"/>
      <c r="TZW14" s="46"/>
      <c r="TZX14" s="46"/>
      <c r="TZY14" s="46"/>
      <c r="TZZ14" s="46"/>
      <c r="UAA14" s="46"/>
      <c r="UAB14" s="46"/>
      <c r="UAC14" s="46"/>
      <c r="UAD14" s="46"/>
      <c r="UAE14" s="46"/>
      <c r="UAF14" s="46"/>
      <c r="UAG14" s="46"/>
      <c r="UAH14" s="46"/>
      <c r="UAI14" s="46"/>
      <c r="UAJ14" s="46"/>
      <c r="UAK14" s="46"/>
      <c r="UAL14" s="46"/>
      <c r="UAM14" s="46"/>
      <c r="UAN14" s="46"/>
      <c r="UAO14" s="46"/>
      <c r="UAP14" s="46"/>
      <c r="UAQ14" s="46"/>
      <c r="UAR14" s="46"/>
      <c r="UAS14" s="46"/>
      <c r="UAT14" s="46"/>
      <c r="UAU14" s="46"/>
      <c r="UAV14" s="46"/>
      <c r="UAW14" s="46"/>
      <c r="UAX14" s="46"/>
      <c r="UAY14" s="46"/>
      <c r="UAZ14" s="46"/>
      <c r="UBA14" s="46"/>
      <c r="UBB14" s="46"/>
      <c r="UBC14" s="46"/>
      <c r="UBD14" s="46"/>
      <c r="UBE14" s="46"/>
      <c r="UBF14" s="46"/>
      <c r="UBG14" s="46"/>
      <c r="UBH14" s="46"/>
      <c r="UBI14" s="46"/>
      <c r="UBJ14" s="46"/>
      <c r="UBK14" s="46"/>
      <c r="UBL14" s="46"/>
      <c r="UBM14" s="46"/>
      <c r="UBN14" s="46"/>
      <c r="UBO14" s="46"/>
      <c r="UBP14" s="46"/>
      <c r="UBQ14" s="46"/>
      <c r="UBR14" s="46"/>
      <c r="UBS14" s="46"/>
      <c r="UBT14" s="46"/>
      <c r="UBU14" s="46"/>
      <c r="UBV14" s="46"/>
      <c r="UBW14" s="46"/>
      <c r="UBX14" s="46"/>
      <c r="UBY14" s="46"/>
      <c r="UBZ14" s="46"/>
      <c r="UCA14" s="46"/>
      <c r="UCB14" s="46"/>
      <c r="UCC14" s="46"/>
      <c r="UCD14" s="46"/>
      <c r="UCE14" s="46"/>
      <c r="UCF14" s="46"/>
      <c r="UCG14" s="46"/>
      <c r="UCH14" s="46"/>
      <c r="UCI14" s="46"/>
      <c r="UCJ14" s="46"/>
      <c r="UCK14" s="46"/>
      <c r="UCL14" s="46"/>
      <c r="UCM14" s="46"/>
      <c r="UCN14" s="46"/>
      <c r="UCO14" s="46"/>
      <c r="UCP14" s="46"/>
      <c r="UCQ14" s="46"/>
      <c r="UCR14" s="46"/>
      <c r="UCS14" s="46"/>
      <c r="UCT14" s="46"/>
      <c r="UCU14" s="46"/>
      <c r="UCV14" s="46"/>
      <c r="UCW14" s="46"/>
      <c r="UCX14" s="46"/>
      <c r="UCY14" s="46"/>
      <c r="UCZ14" s="46"/>
      <c r="UDA14" s="46"/>
      <c r="UDB14" s="46"/>
      <c r="UDC14" s="46"/>
      <c r="UDD14" s="46"/>
      <c r="UDE14" s="46"/>
      <c r="UDF14" s="46"/>
      <c r="UDG14" s="46"/>
      <c r="UDH14" s="46"/>
      <c r="UDI14" s="46"/>
      <c r="UDJ14" s="46"/>
      <c r="UDK14" s="46"/>
      <c r="UDL14" s="46"/>
      <c r="UDM14" s="46"/>
      <c r="UDN14" s="46"/>
      <c r="UDO14" s="46"/>
      <c r="UDP14" s="46"/>
      <c r="UDQ14" s="46"/>
      <c r="UDR14" s="46"/>
      <c r="UDS14" s="46"/>
      <c r="UDT14" s="46"/>
      <c r="UDU14" s="46"/>
      <c r="UDV14" s="46"/>
      <c r="UDW14" s="46"/>
      <c r="UDX14" s="46"/>
      <c r="UDY14" s="46"/>
      <c r="UDZ14" s="46"/>
      <c r="UEA14" s="46"/>
      <c r="UEB14" s="46"/>
      <c r="UEC14" s="46"/>
      <c r="UED14" s="46"/>
      <c r="UEE14" s="46"/>
      <c r="UEF14" s="46"/>
      <c r="UEG14" s="46"/>
      <c r="UEH14" s="46"/>
      <c r="UEI14" s="46"/>
      <c r="UEJ14" s="46"/>
      <c r="UEK14" s="46"/>
      <c r="UEL14" s="46"/>
      <c r="UEM14" s="46"/>
      <c r="UEN14" s="46"/>
      <c r="UEO14" s="46"/>
      <c r="UEP14" s="46"/>
      <c r="UEQ14" s="46"/>
      <c r="UER14" s="46"/>
      <c r="UES14" s="46"/>
      <c r="UET14" s="46"/>
      <c r="UEU14" s="46"/>
      <c r="UEV14" s="46"/>
      <c r="UEW14" s="46"/>
      <c r="UEX14" s="46"/>
      <c r="UEY14" s="46"/>
      <c r="UEZ14" s="46"/>
      <c r="UFA14" s="46"/>
      <c r="UFB14" s="46"/>
      <c r="UFC14" s="46"/>
      <c r="UFD14" s="46"/>
      <c r="UFE14" s="46"/>
      <c r="UFF14" s="46"/>
      <c r="UFG14" s="46"/>
      <c r="UFH14" s="46"/>
      <c r="UFI14" s="46"/>
      <c r="UFJ14" s="46"/>
      <c r="UFK14" s="46"/>
      <c r="UFL14" s="46"/>
      <c r="UFM14" s="46"/>
      <c r="UFN14" s="46"/>
      <c r="UFO14" s="46"/>
      <c r="UFP14" s="46"/>
      <c r="UFQ14" s="46"/>
      <c r="UFR14" s="46"/>
      <c r="UFS14" s="46"/>
      <c r="UFT14" s="46"/>
      <c r="UFU14" s="46"/>
      <c r="UFV14" s="46"/>
      <c r="UFW14" s="46"/>
      <c r="UFX14" s="46"/>
      <c r="UFY14" s="46"/>
      <c r="UFZ14" s="46"/>
      <c r="UGA14" s="46"/>
      <c r="UGB14" s="46"/>
      <c r="UGC14" s="46"/>
      <c r="UGD14" s="46"/>
      <c r="UGE14" s="46"/>
      <c r="UGF14" s="46"/>
      <c r="UGG14" s="46"/>
      <c r="UGH14" s="46"/>
      <c r="UGI14" s="46"/>
      <c r="UGJ14" s="46"/>
      <c r="UGK14" s="46"/>
      <c r="UGL14" s="46"/>
      <c r="UGM14" s="46"/>
      <c r="UGN14" s="46"/>
      <c r="UGO14" s="46"/>
      <c r="UGP14" s="46"/>
      <c r="UGQ14" s="46"/>
      <c r="UGR14" s="46"/>
      <c r="UGS14" s="46"/>
      <c r="UGT14" s="46"/>
      <c r="UGU14" s="46"/>
      <c r="UGV14" s="46"/>
      <c r="UGW14" s="46"/>
      <c r="UGX14" s="46"/>
      <c r="UGY14" s="46"/>
      <c r="UGZ14" s="46"/>
      <c r="UHA14" s="46"/>
      <c r="UHB14" s="46"/>
      <c r="UHC14" s="46"/>
      <c r="UHD14" s="46"/>
      <c r="UHE14" s="46"/>
      <c r="UHF14" s="46"/>
      <c r="UHG14" s="46"/>
      <c r="UHH14" s="46"/>
      <c r="UHI14" s="46"/>
      <c r="UHJ14" s="46"/>
      <c r="UHK14" s="46"/>
      <c r="UHL14" s="46"/>
      <c r="UHM14" s="46"/>
      <c r="UHN14" s="46"/>
      <c r="UHO14" s="46"/>
      <c r="UHP14" s="46"/>
      <c r="UHQ14" s="46"/>
      <c r="UHR14" s="46"/>
      <c r="UHS14" s="46"/>
      <c r="UHT14" s="46"/>
      <c r="UHU14" s="46"/>
      <c r="UHV14" s="46"/>
      <c r="UHW14" s="46"/>
      <c r="UHX14" s="46"/>
      <c r="UHY14" s="46"/>
      <c r="UHZ14" s="46"/>
      <c r="UIA14" s="46"/>
      <c r="UIB14" s="46"/>
      <c r="UIC14" s="46"/>
      <c r="UID14" s="46"/>
      <c r="UIE14" s="46"/>
      <c r="UIF14" s="46"/>
      <c r="UIG14" s="46"/>
      <c r="UIH14" s="46"/>
      <c r="UII14" s="46"/>
      <c r="UIJ14" s="46"/>
      <c r="UIK14" s="46"/>
      <c r="UIL14" s="46"/>
      <c r="UIM14" s="46"/>
      <c r="UIN14" s="46"/>
      <c r="UIO14" s="46"/>
      <c r="UIP14" s="46"/>
      <c r="UIQ14" s="46"/>
      <c r="UIR14" s="46"/>
      <c r="UIS14" s="46"/>
      <c r="UIT14" s="46"/>
      <c r="UIU14" s="46"/>
      <c r="UIV14" s="46"/>
      <c r="UIW14" s="46"/>
      <c r="UIX14" s="46"/>
      <c r="UIY14" s="46"/>
      <c r="UIZ14" s="46"/>
      <c r="UJA14" s="46"/>
      <c r="UJB14" s="46"/>
      <c r="UJC14" s="46"/>
      <c r="UJD14" s="46"/>
      <c r="UJE14" s="46"/>
      <c r="UJF14" s="46"/>
      <c r="UJG14" s="46"/>
      <c r="UJH14" s="46"/>
      <c r="UJI14" s="46"/>
      <c r="UJJ14" s="46"/>
      <c r="UJK14" s="46"/>
      <c r="UJL14" s="46"/>
      <c r="UJM14" s="46"/>
      <c r="UJN14" s="46"/>
      <c r="UJO14" s="46"/>
      <c r="UJP14" s="46"/>
      <c r="UJQ14" s="46"/>
      <c r="UJR14" s="46"/>
      <c r="UJS14" s="46"/>
      <c r="UJT14" s="46"/>
      <c r="UJU14" s="46"/>
      <c r="UJV14" s="46"/>
      <c r="UJW14" s="46"/>
      <c r="UJX14" s="46"/>
      <c r="UJY14" s="46"/>
      <c r="UJZ14" s="46"/>
      <c r="UKA14" s="46"/>
      <c r="UKB14" s="46"/>
      <c r="UKC14" s="46"/>
      <c r="UKD14" s="46"/>
      <c r="UKE14" s="46"/>
      <c r="UKF14" s="46"/>
      <c r="UKG14" s="46"/>
      <c r="UKH14" s="46"/>
      <c r="UKI14" s="46"/>
      <c r="UKJ14" s="46"/>
      <c r="UKK14" s="46"/>
      <c r="UKL14" s="46"/>
      <c r="UKM14" s="46"/>
      <c r="UKN14" s="46"/>
      <c r="UKO14" s="46"/>
      <c r="UKP14" s="46"/>
      <c r="UKQ14" s="46"/>
      <c r="UKR14" s="46"/>
      <c r="UKS14" s="46"/>
      <c r="UKT14" s="46"/>
      <c r="UKU14" s="46"/>
      <c r="UKV14" s="46"/>
      <c r="UKW14" s="46"/>
      <c r="UKX14" s="46"/>
      <c r="UKY14" s="46"/>
      <c r="UKZ14" s="46"/>
      <c r="ULA14" s="46"/>
      <c r="ULB14" s="46"/>
      <c r="ULC14" s="46"/>
      <c r="ULD14" s="46"/>
      <c r="ULE14" s="46"/>
      <c r="ULF14" s="46"/>
      <c r="ULG14" s="46"/>
      <c r="ULH14" s="46"/>
      <c r="ULI14" s="46"/>
      <c r="ULJ14" s="46"/>
      <c r="ULK14" s="46"/>
      <c r="ULL14" s="46"/>
      <c r="ULM14" s="46"/>
      <c r="ULN14" s="46"/>
      <c r="ULO14" s="46"/>
      <c r="ULP14" s="46"/>
      <c r="ULQ14" s="46"/>
      <c r="ULR14" s="46"/>
      <c r="ULS14" s="46"/>
      <c r="ULT14" s="46"/>
      <c r="ULU14" s="46"/>
      <c r="ULV14" s="46"/>
      <c r="ULW14" s="46"/>
      <c r="ULX14" s="46"/>
      <c r="ULY14" s="46"/>
      <c r="ULZ14" s="46"/>
      <c r="UMA14" s="46"/>
      <c r="UMB14" s="46"/>
      <c r="UMC14" s="46"/>
      <c r="UMD14" s="46"/>
      <c r="UME14" s="46"/>
      <c r="UMF14" s="46"/>
      <c r="UMG14" s="46"/>
      <c r="UMH14" s="46"/>
      <c r="UMI14" s="46"/>
      <c r="UMJ14" s="46"/>
      <c r="UMK14" s="46"/>
      <c r="UML14" s="46"/>
      <c r="UMM14" s="46"/>
      <c r="UMN14" s="46"/>
      <c r="UMO14" s="46"/>
      <c r="UMP14" s="46"/>
      <c r="UMQ14" s="46"/>
      <c r="UMR14" s="46"/>
      <c r="UMS14" s="46"/>
      <c r="UMT14" s="46"/>
      <c r="UMU14" s="46"/>
      <c r="UMV14" s="46"/>
      <c r="UMW14" s="46"/>
      <c r="UMX14" s="46"/>
      <c r="UMY14" s="46"/>
      <c r="UMZ14" s="46"/>
      <c r="UNA14" s="46"/>
      <c r="UNB14" s="46"/>
      <c r="UNC14" s="46"/>
      <c r="UND14" s="46"/>
      <c r="UNE14" s="46"/>
      <c r="UNF14" s="46"/>
      <c r="UNG14" s="46"/>
      <c r="UNH14" s="46"/>
      <c r="UNI14" s="46"/>
      <c r="UNJ14" s="46"/>
      <c r="UNK14" s="46"/>
      <c r="UNL14" s="46"/>
      <c r="UNM14" s="46"/>
      <c r="UNN14" s="46"/>
      <c r="UNO14" s="46"/>
      <c r="UNP14" s="46"/>
      <c r="UNQ14" s="46"/>
      <c r="UNR14" s="46"/>
      <c r="UNS14" s="46"/>
      <c r="UNT14" s="46"/>
      <c r="UNU14" s="46"/>
      <c r="UNV14" s="46"/>
      <c r="UNW14" s="46"/>
      <c r="UNX14" s="46"/>
      <c r="UNY14" s="46"/>
      <c r="UNZ14" s="46"/>
      <c r="UOA14" s="46"/>
      <c r="UOB14" s="46"/>
      <c r="UOC14" s="46"/>
      <c r="UOD14" s="46"/>
      <c r="UOE14" s="46"/>
      <c r="UOF14" s="46"/>
      <c r="UOG14" s="46"/>
      <c r="UOH14" s="46"/>
      <c r="UOI14" s="46"/>
      <c r="UOJ14" s="46"/>
      <c r="UOK14" s="46"/>
      <c r="UOL14" s="46"/>
      <c r="UOM14" s="46"/>
      <c r="UON14" s="46"/>
      <c r="UOO14" s="46"/>
      <c r="UOP14" s="46"/>
      <c r="UOQ14" s="46"/>
      <c r="UOR14" s="46"/>
      <c r="UOS14" s="46"/>
      <c r="UOT14" s="46"/>
      <c r="UOU14" s="46"/>
      <c r="UOV14" s="46"/>
      <c r="UOW14" s="46"/>
      <c r="UOX14" s="46"/>
      <c r="UOY14" s="46"/>
      <c r="UOZ14" s="46"/>
      <c r="UPA14" s="46"/>
      <c r="UPB14" s="46"/>
      <c r="UPC14" s="46"/>
      <c r="UPD14" s="46"/>
      <c r="UPE14" s="46"/>
      <c r="UPF14" s="46"/>
      <c r="UPG14" s="46"/>
      <c r="UPH14" s="46"/>
      <c r="UPI14" s="46"/>
      <c r="UPJ14" s="46"/>
      <c r="UPK14" s="46"/>
      <c r="UPL14" s="46"/>
      <c r="UPM14" s="46"/>
      <c r="UPN14" s="46"/>
      <c r="UPO14" s="46"/>
      <c r="UPP14" s="46"/>
      <c r="UPQ14" s="46"/>
      <c r="UPR14" s="46"/>
      <c r="UPS14" s="46"/>
      <c r="UPT14" s="46"/>
      <c r="UPU14" s="46"/>
      <c r="UPV14" s="46"/>
      <c r="UPW14" s="46"/>
      <c r="UPX14" s="46"/>
      <c r="UPY14" s="46"/>
      <c r="UPZ14" s="46"/>
      <c r="UQA14" s="46"/>
      <c r="UQB14" s="46"/>
      <c r="UQC14" s="46"/>
      <c r="UQD14" s="46"/>
      <c r="UQE14" s="46"/>
      <c r="UQF14" s="46"/>
      <c r="UQG14" s="46"/>
      <c r="UQH14" s="46"/>
      <c r="UQI14" s="46"/>
      <c r="UQJ14" s="46"/>
      <c r="UQK14" s="46"/>
      <c r="UQL14" s="46"/>
      <c r="UQM14" s="46"/>
      <c r="UQN14" s="46"/>
      <c r="UQO14" s="46"/>
      <c r="UQP14" s="46"/>
      <c r="UQQ14" s="46"/>
      <c r="UQR14" s="46"/>
      <c r="UQS14" s="46"/>
      <c r="UQT14" s="46"/>
      <c r="UQU14" s="46"/>
      <c r="UQV14" s="46"/>
      <c r="UQW14" s="46"/>
      <c r="UQX14" s="46"/>
      <c r="UQY14" s="46"/>
      <c r="UQZ14" s="46"/>
      <c r="URA14" s="46"/>
      <c r="URB14" s="46"/>
      <c r="URC14" s="46"/>
      <c r="URD14" s="46"/>
      <c r="URE14" s="46"/>
      <c r="URF14" s="46"/>
      <c r="URG14" s="46"/>
      <c r="URH14" s="46"/>
      <c r="URI14" s="46"/>
      <c r="URJ14" s="46"/>
      <c r="URK14" s="46"/>
      <c r="URL14" s="46"/>
      <c r="URM14" s="46"/>
      <c r="URN14" s="46"/>
      <c r="URO14" s="46"/>
      <c r="URP14" s="46"/>
      <c r="URQ14" s="46"/>
      <c r="URR14" s="46"/>
      <c r="URS14" s="46"/>
      <c r="URT14" s="46"/>
      <c r="URU14" s="46"/>
      <c r="URV14" s="46"/>
      <c r="URW14" s="46"/>
      <c r="URX14" s="46"/>
      <c r="URY14" s="46"/>
      <c r="URZ14" s="46"/>
      <c r="USA14" s="46"/>
      <c r="USB14" s="46"/>
      <c r="USC14" s="46"/>
      <c r="USD14" s="46"/>
      <c r="USE14" s="46"/>
      <c r="USF14" s="46"/>
      <c r="USG14" s="46"/>
      <c r="USH14" s="46"/>
      <c r="USI14" s="46"/>
      <c r="USJ14" s="46"/>
      <c r="USK14" s="46"/>
      <c r="USL14" s="46"/>
      <c r="USM14" s="46"/>
      <c r="USN14" s="46"/>
      <c r="USO14" s="46"/>
      <c r="USP14" s="46"/>
      <c r="USQ14" s="46"/>
      <c r="USR14" s="46"/>
      <c r="USS14" s="46"/>
      <c r="UST14" s="46"/>
      <c r="USU14" s="46"/>
      <c r="USV14" s="46"/>
      <c r="USW14" s="46"/>
      <c r="USX14" s="46"/>
      <c r="USY14" s="46"/>
      <c r="USZ14" s="46"/>
      <c r="UTA14" s="46"/>
      <c r="UTB14" s="46"/>
      <c r="UTC14" s="46"/>
      <c r="UTD14" s="46"/>
      <c r="UTE14" s="46"/>
      <c r="UTF14" s="46"/>
      <c r="UTG14" s="46"/>
      <c r="UTH14" s="46"/>
      <c r="UTI14" s="46"/>
      <c r="UTJ14" s="46"/>
      <c r="UTK14" s="46"/>
      <c r="UTL14" s="46"/>
      <c r="UTM14" s="46"/>
      <c r="UTN14" s="46"/>
      <c r="UTO14" s="46"/>
      <c r="UTP14" s="46"/>
      <c r="UTQ14" s="46"/>
      <c r="UTR14" s="46"/>
      <c r="UTS14" s="46"/>
      <c r="UTT14" s="46"/>
      <c r="UTU14" s="46"/>
      <c r="UTV14" s="46"/>
      <c r="UTW14" s="46"/>
      <c r="UTX14" s="46"/>
      <c r="UTY14" s="46"/>
      <c r="UTZ14" s="46"/>
      <c r="UUA14" s="46"/>
      <c r="UUB14" s="46"/>
      <c r="UUC14" s="46"/>
      <c r="UUD14" s="46"/>
      <c r="UUE14" s="46"/>
      <c r="UUF14" s="46"/>
      <c r="UUG14" s="46"/>
      <c r="UUH14" s="46"/>
      <c r="UUI14" s="46"/>
      <c r="UUJ14" s="46"/>
      <c r="UUK14" s="46"/>
      <c r="UUL14" s="46"/>
      <c r="UUM14" s="46"/>
      <c r="UUN14" s="46"/>
      <c r="UUO14" s="46"/>
      <c r="UUP14" s="46"/>
      <c r="UUQ14" s="46"/>
      <c r="UUR14" s="46"/>
      <c r="UUS14" s="46"/>
      <c r="UUT14" s="46"/>
      <c r="UUU14" s="46"/>
      <c r="UUV14" s="46"/>
      <c r="UUW14" s="46"/>
      <c r="UUX14" s="46"/>
      <c r="UUY14" s="46"/>
      <c r="UUZ14" s="46"/>
      <c r="UVA14" s="46"/>
      <c r="UVB14" s="46"/>
      <c r="UVC14" s="46"/>
      <c r="UVD14" s="46"/>
      <c r="UVE14" s="46"/>
      <c r="UVF14" s="46"/>
      <c r="UVG14" s="46"/>
      <c r="UVH14" s="46"/>
      <c r="UVI14" s="46"/>
      <c r="UVJ14" s="46"/>
      <c r="UVK14" s="46"/>
      <c r="UVL14" s="46"/>
      <c r="UVM14" s="46"/>
      <c r="UVN14" s="46"/>
      <c r="UVO14" s="46"/>
      <c r="UVP14" s="46"/>
      <c r="UVQ14" s="46"/>
      <c r="UVR14" s="46"/>
      <c r="UVS14" s="46"/>
      <c r="UVT14" s="46"/>
      <c r="UVU14" s="46"/>
      <c r="UVV14" s="46"/>
      <c r="UVW14" s="46"/>
      <c r="UVX14" s="46"/>
      <c r="UVY14" s="46"/>
      <c r="UVZ14" s="46"/>
      <c r="UWA14" s="46"/>
      <c r="UWB14" s="46"/>
      <c r="UWC14" s="46"/>
      <c r="UWD14" s="46"/>
      <c r="UWE14" s="46"/>
      <c r="UWF14" s="46"/>
      <c r="UWG14" s="46"/>
      <c r="UWH14" s="46"/>
      <c r="UWI14" s="46"/>
      <c r="UWJ14" s="46"/>
      <c r="UWK14" s="46"/>
      <c r="UWL14" s="46"/>
      <c r="UWM14" s="46"/>
      <c r="UWN14" s="46"/>
      <c r="UWO14" s="46"/>
      <c r="UWP14" s="46"/>
      <c r="UWQ14" s="46"/>
      <c r="UWR14" s="46"/>
      <c r="UWS14" s="46"/>
      <c r="UWT14" s="46"/>
      <c r="UWU14" s="46"/>
      <c r="UWV14" s="46"/>
      <c r="UWW14" s="46"/>
      <c r="UWX14" s="46"/>
      <c r="UWY14" s="46"/>
      <c r="UWZ14" s="46"/>
      <c r="UXA14" s="46"/>
      <c r="UXB14" s="46"/>
      <c r="UXC14" s="46"/>
      <c r="UXD14" s="46"/>
      <c r="UXE14" s="46"/>
      <c r="UXF14" s="46"/>
      <c r="UXG14" s="46"/>
      <c r="UXH14" s="46"/>
      <c r="UXI14" s="46"/>
      <c r="UXJ14" s="46"/>
      <c r="UXK14" s="46"/>
      <c r="UXL14" s="46"/>
      <c r="UXM14" s="46"/>
      <c r="UXN14" s="46"/>
      <c r="UXO14" s="46"/>
      <c r="UXP14" s="46"/>
      <c r="UXQ14" s="46"/>
      <c r="UXR14" s="46"/>
      <c r="UXS14" s="46"/>
      <c r="UXT14" s="46"/>
      <c r="UXU14" s="46"/>
      <c r="UXV14" s="46"/>
      <c r="UXW14" s="46"/>
      <c r="UXX14" s="46"/>
      <c r="UXY14" s="46"/>
      <c r="UXZ14" s="46"/>
      <c r="UYA14" s="46"/>
      <c r="UYB14" s="46"/>
      <c r="UYC14" s="46"/>
      <c r="UYD14" s="46"/>
      <c r="UYE14" s="46"/>
      <c r="UYF14" s="46"/>
      <c r="UYG14" s="46"/>
      <c r="UYH14" s="46"/>
      <c r="UYI14" s="46"/>
      <c r="UYJ14" s="46"/>
      <c r="UYK14" s="46"/>
      <c r="UYL14" s="46"/>
      <c r="UYM14" s="46"/>
      <c r="UYN14" s="46"/>
      <c r="UYO14" s="46"/>
      <c r="UYP14" s="46"/>
      <c r="UYQ14" s="46"/>
      <c r="UYR14" s="46"/>
      <c r="UYS14" s="46"/>
      <c r="UYT14" s="46"/>
      <c r="UYU14" s="46"/>
      <c r="UYV14" s="46"/>
      <c r="UYW14" s="46"/>
      <c r="UYX14" s="46"/>
      <c r="UYY14" s="46"/>
      <c r="UYZ14" s="46"/>
      <c r="UZA14" s="46"/>
      <c r="UZB14" s="46"/>
      <c r="UZC14" s="46"/>
      <c r="UZD14" s="46"/>
      <c r="UZE14" s="46"/>
      <c r="UZF14" s="46"/>
      <c r="UZG14" s="46"/>
      <c r="UZH14" s="46"/>
      <c r="UZI14" s="46"/>
      <c r="UZJ14" s="46"/>
      <c r="UZK14" s="46"/>
      <c r="UZL14" s="46"/>
      <c r="UZM14" s="46"/>
      <c r="UZN14" s="46"/>
      <c r="UZO14" s="46"/>
      <c r="UZP14" s="46"/>
      <c r="UZQ14" s="46"/>
      <c r="UZR14" s="46"/>
      <c r="UZS14" s="46"/>
      <c r="UZT14" s="46"/>
      <c r="UZU14" s="46"/>
      <c r="UZV14" s="46"/>
      <c r="UZW14" s="46"/>
      <c r="UZX14" s="46"/>
      <c r="UZY14" s="46"/>
      <c r="UZZ14" s="46"/>
      <c r="VAA14" s="46"/>
      <c r="VAB14" s="46"/>
      <c r="VAC14" s="46"/>
      <c r="VAD14" s="46"/>
      <c r="VAE14" s="46"/>
      <c r="VAF14" s="46"/>
      <c r="VAG14" s="46"/>
      <c r="VAH14" s="46"/>
      <c r="VAI14" s="46"/>
      <c r="VAJ14" s="46"/>
      <c r="VAK14" s="46"/>
      <c r="VAL14" s="46"/>
      <c r="VAM14" s="46"/>
      <c r="VAN14" s="46"/>
      <c r="VAO14" s="46"/>
      <c r="VAP14" s="46"/>
      <c r="VAQ14" s="46"/>
      <c r="VAR14" s="46"/>
      <c r="VAS14" s="46"/>
      <c r="VAT14" s="46"/>
      <c r="VAU14" s="46"/>
      <c r="VAV14" s="46"/>
      <c r="VAW14" s="46"/>
      <c r="VAX14" s="46"/>
      <c r="VAY14" s="46"/>
      <c r="VAZ14" s="46"/>
      <c r="VBA14" s="46"/>
      <c r="VBB14" s="46"/>
      <c r="VBC14" s="46"/>
      <c r="VBD14" s="46"/>
      <c r="VBE14" s="46"/>
      <c r="VBF14" s="46"/>
      <c r="VBG14" s="46"/>
      <c r="VBH14" s="46"/>
      <c r="VBI14" s="46"/>
      <c r="VBJ14" s="46"/>
      <c r="VBK14" s="46"/>
      <c r="VBL14" s="46"/>
      <c r="VBM14" s="46"/>
      <c r="VBN14" s="46"/>
      <c r="VBO14" s="46"/>
      <c r="VBP14" s="46"/>
      <c r="VBQ14" s="46"/>
      <c r="VBR14" s="46"/>
      <c r="VBS14" s="46"/>
      <c r="VBT14" s="46"/>
      <c r="VBU14" s="46"/>
      <c r="VBV14" s="46"/>
      <c r="VBW14" s="46"/>
      <c r="VBX14" s="46"/>
      <c r="VBY14" s="46"/>
      <c r="VBZ14" s="46"/>
      <c r="VCA14" s="46"/>
      <c r="VCB14" s="46"/>
      <c r="VCC14" s="46"/>
      <c r="VCD14" s="46"/>
      <c r="VCE14" s="46"/>
      <c r="VCF14" s="46"/>
      <c r="VCG14" s="46"/>
      <c r="VCH14" s="46"/>
      <c r="VCI14" s="46"/>
      <c r="VCJ14" s="46"/>
      <c r="VCK14" s="46"/>
      <c r="VCL14" s="46"/>
      <c r="VCM14" s="46"/>
      <c r="VCN14" s="46"/>
      <c r="VCO14" s="46"/>
      <c r="VCP14" s="46"/>
      <c r="VCQ14" s="46"/>
      <c r="VCR14" s="46"/>
      <c r="VCS14" s="46"/>
      <c r="VCT14" s="46"/>
      <c r="VCU14" s="46"/>
      <c r="VCV14" s="46"/>
      <c r="VCW14" s="46"/>
      <c r="VCX14" s="46"/>
      <c r="VCY14" s="46"/>
      <c r="VCZ14" s="46"/>
      <c r="VDA14" s="46"/>
      <c r="VDB14" s="46"/>
      <c r="VDC14" s="46"/>
      <c r="VDD14" s="46"/>
      <c r="VDE14" s="46"/>
      <c r="VDF14" s="46"/>
      <c r="VDG14" s="46"/>
      <c r="VDH14" s="46"/>
      <c r="VDI14" s="46"/>
      <c r="VDJ14" s="46"/>
      <c r="VDK14" s="46"/>
      <c r="VDL14" s="46"/>
      <c r="VDM14" s="46"/>
      <c r="VDN14" s="46"/>
      <c r="VDO14" s="46"/>
      <c r="VDP14" s="46"/>
      <c r="VDQ14" s="46"/>
      <c r="VDR14" s="46"/>
      <c r="VDS14" s="46"/>
      <c r="VDT14" s="46"/>
      <c r="VDU14" s="46"/>
      <c r="VDV14" s="46"/>
      <c r="VDW14" s="46"/>
      <c r="VDX14" s="46"/>
      <c r="VDY14" s="46"/>
      <c r="VDZ14" s="46"/>
      <c r="VEA14" s="46"/>
      <c r="VEB14" s="46"/>
      <c r="VEC14" s="46"/>
      <c r="VED14" s="46"/>
      <c r="VEE14" s="46"/>
      <c r="VEF14" s="46"/>
      <c r="VEG14" s="46"/>
      <c r="VEH14" s="46"/>
      <c r="VEI14" s="46"/>
      <c r="VEJ14" s="46"/>
      <c r="VEK14" s="46"/>
      <c r="VEL14" s="46"/>
      <c r="VEM14" s="46"/>
      <c r="VEN14" s="46"/>
      <c r="VEO14" s="46"/>
      <c r="VEP14" s="46"/>
      <c r="VEQ14" s="46"/>
      <c r="VER14" s="46"/>
      <c r="VES14" s="46"/>
      <c r="VET14" s="46"/>
      <c r="VEU14" s="46"/>
      <c r="VEV14" s="46"/>
      <c r="VEW14" s="46"/>
      <c r="VEX14" s="46"/>
      <c r="VEY14" s="46"/>
      <c r="VEZ14" s="46"/>
      <c r="VFA14" s="46"/>
      <c r="VFB14" s="46"/>
      <c r="VFC14" s="46"/>
      <c r="VFD14" s="46"/>
      <c r="VFE14" s="46"/>
      <c r="VFF14" s="46"/>
      <c r="VFG14" s="46"/>
      <c r="VFH14" s="46"/>
      <c r="VFI14" s="46"/>
      <c r="VFJ14" s="46"/>
      <c r="VFK14" s="46"/>
      <c r="VFL14" s="46"/>
      <c r="VFM14" s="46"/>
      <c r="VFN14" s="46"/>
      <c r="VFO14" s="46"/>
      <c r="VFP14" s="46"/>
      <c r="VFQ14" s="46"/>
      <c r="VFR14" s="46"/>
      <c r="VFS14" s="46"/>
      <c r="VFT14" s="46"/>
      <c r="VFU14" s="46"/>
      <c r="VFV14" s="46"/>
      <c r="VFW14" s="46"/>
      <c r="VFX14" s="46"/>
      <c r="VFY14" s="46"/>
      <c r="VFZ14" s="46"/>
      <c r="VGA14" s="46"/>
      <c r="VGB14" s="46"/>
      <c r="VGC14" s="46"/>
      <c r="VGD14" s="46"/>
      <c r="VGE14" s="46"/>
      <c r="VGF14" s="46"/>
      <c r="VGG14" s="46"/>
      <c r="VGH14" s="46"/>
      <c r="VGI14" s="46"/>
      <c r="VGJ14" s="46"/>
      <c r="VGK14" s="46"/>
      <c r="VGL14" s="46"/>
      <c r="VGM14" s="46"/>
      <c r="VGN14" s="46"/>
      <c r="VGO14" s="46"/>
      <c r="VGP14" s="46"/>
      <c r="VGQ14" s="46"/>
      <c r="VGR14" s="46"/>
      <c r="VGS14" s="46"/>
      <c r="VGT14" s="46"/>
      <c r="VGU14" s="46"/>
      <c r="VGV14" s="46"/>
      <c r="VGW14" s="46"/>
      <c r="VGX14" s="46"/>
      <c r="VGY14" s="46"/>
      <c r="VGZ14" s="46"/>
      <c r="VHA14" s="46"/>
      <c r="VHB14" s="46"/>
      <c r="VHC14" s="46"/>
      <c r="VHD14" s="46"/>
      <c r="VHE14" s="46"/>
      <c r="VHF14" s="46"/>
      <c r="VHG14" s="46"/>
      <c r="VHH14" s="46"/>
      <c r="VHI14" s="46"/>
      <c r="VHJ14" s="46"/>
      <c r="VHK14" s="46"/>
      <c r="VHL14" s="46"/>
      <c r="VHM14" s="46"/>
      <c r="VHN14" s="46"/>
      <c r="VHO14" s="46"/>
      <c r="VHP14" s="46"/>
      <c r="VHQ14" s="46"/>
      <c r="VHR14" s="46"/>
      <c r="VHS14" s="46"/>
      <c r="VHT14" s="46"/>
      <c r="VHU14" s="46"/>
      <c r="VHV14" s="46"/>
      <c r="VHW14" s="46"/>
      <c r="VHX14" s="46"/>
      <c r="VHY14" s="46"/>
      <c r="VHZ14" s="46"/>
      <c r="VIA14" s="46"/>
      <c r="VIB14" s="46"/>
      <c r="VIC14" s="46"/>
      <c r="VID14" s="46"/>
      <c r="VIE14" s="46"/>
      <c r="VIF14" s="46"/>
      <c r="VIG14" s="46"/>
      <c r="VIH14" s="46"/>
      <c r="VII14" s="46"/>
      <c r="VIJ14" s="46"/>
      <c r="VIK14" s="46"/>
      <c r="VIL14" s="46"/>
      <c r="VIM14" s="46"/>
      <c r="VIN14" s="46"/>
      <c r="VIO14" s="46"/>
      <c r="VIP14" s="46"/>
      <c r="VIQ14" s="46"/>
      <c r="VIR14" s="46"/>
      <c r="VIS14" s="46"/>
      <c r="VIT14" s="46"/>
      <c r="VIU14" s="46"/>
      <c r="VIV14" s="46"/>
      <c r="VIW14" s="46"/>
      <c r="VIX14" s="46"/>
      <c r="VIY14" s="46"/>
      <c r="VIZ14" s="46"/>
      <c r="VJA14" s="46"/>
      <c r="VJB14" s="46"/>
      <c r="VJC14" s="46"/>
      <c r="VJD14" s="46"/>
      <c r="VJE14" s="46"/>
      <c r="VJF14" s="46"/>
      <c r="VJG14" s="46"/>
      <c r="VJH14" s="46"/>
      <c r="VJI14" s="46"/>
      <c r="VJJ14" s="46"/>
      <c r="VJK14" s="46"/>
      <c r="VJL14" s="46"/>
      <c r="VJM14" s="46"/>
      <c r="VJN14" s="46"/>
      <c r="VJO14" s="46"/>
      <c r="VJP14" s="46"/>
      <c r="VJQ14" s="46"/>
      <c r="VJR14" s="46"/>
      <c r="VJS14" s="46"/>
      <c r="VJT14" s="46"/>
      <c r="VJU14" s="46"/>
      <c r="VJV14" s="46"/>
      <c r="VJW14" s="46"/>
      <c r="VJX14" s="46"/>
      <c r="VJY14" s="46"/>
      <c r="VJZ14" s="46"/>
      <c r="VKA14" s="46"/>
      <c r="VKB14" s="46"/>
      <c r="VKC14" s="46"/>
      <c r="VKD14" s="46"/>
      <c r="VKE14" s="46"/>
      <c r="VKF14" s="46"/>
      <c r="VKG14" s="46"/>
      <c r="VKH14" s="46"/>
      <c r="VKI14" s="46"/>
      <c r="VKJ14" s="46"/>
      <c r="VKK14" s="46"/>
      <c r="VKL14" s="46"/>
      <c r="VKM14" s="46"/>
      <c r="VKN14" s="46"/>
      <c r="VKO14" s="46"/>
      <c r="VKP14" s="46"/>
      <c r="VKQ14" s="46"/>
      <c r="VKR14" s="46"/>
      <c r="VKS14" s="46"/>
      <c r="VKT14" s="46"/>
      <c r="VKU14" s="46"/>
      <c r="VKV14" s="46"/>
      <c r="VKW14" s="46"/>
      <c r="VKX14" s="46"/>
      <c r="VKY14" s="46"/>
      <c r="VKZ14" s="46"/>
      <c r="VLA14" s="46"/>
      <c r="VLB14" s="46"/>
      <c r="VLC14" s="46"/>
      <c r="VLD14" s="46"/>
      <c r="VLE14" s="46"/>
      <c r="VLF14" s="46"/>
      <c r="VLG14" s="46"/>
      <c r="VLH14" s="46"/>
      <c r="VLI14" s="46"/>
      <c r="VLJ14" s="46"/>
      <c r="VLK14" s="46"/>
      <c r="VLL14" s="46"/>
      <c r="VLM14" s="46"/>
      <c r="VLN14" s="46"/>
      <c r="VLO14" s="46"/>
      <c r="VLP14" s="46"/>
      <c r="VLQ14" s="46"/>
      <c r="VLR14" s="46"/>
      <c r="VLS14" s="46"/>
      <c r="VLT14" s="46"/>
      <c r="VLU14" s="46"/>
      <c r="VLV14" s="46"/>
      <c r="VLW14" s="46"/>
      <c r="VLX14" s="46"/>
      <c r="VLY14" s="46"/>
      <c r="VLZ14" s="46"/>
      <c r="VMA14" s="46"/>
      <c r="VMB14" s="46"/>
      <c r="VMC14" s="46"/>
      <c r="VMD14" s="46"/>
      <c r="VME14" s="46"/>
      <c r="VMF14" s="46"/>
      <c r="VMG14" s="46"/>
      <c r="VMH14" s="46"/>
      <c r="VMI14" s="46"/>
      <c r="VMJ14" s="46"/>
      <c r="VMK14" s="46"/>
      <c r="VML14" s="46"/>
      <c r="VMM14" s="46"/>
      <c r="VMN14" s="46"/>
      <c r="VMO14" s="46"/>
      <c r="VMP14" s="46"/>
      <c r="VMQ14" s="46"/>
      <c r="VMR14" s="46"/>
      <c r="VMS14" s="46"/>
      <c r="VMT14" s="46"/>
      <c r="VMU14" s="46"/>
      <c r="VMV14" s="46"/>
      <c r="VMW14" s="46"/>
      <c r="VMX14" s="46"/>
      <c r="VMY14" s="46"/>
      <c r="VMZ14" s="46"/>
      <c r="VNA14" s="46"/>
      <c r="VNB14" s="46"/>
      <c r="VNC14" s="46"/>
      <c r="VND14" s="46"/>
      <c r="VNE14" s="46"/>
      <c r="VNF14" s="46"/>
      <c r="VNG14" s="46"/>
      <c r="VNH14" s="46"/>
      <c r="VNI14" s="46"/>
      <c r="VNJ14" s="46"/>
      <c r="VNK14" s="46"/>
      <c r="VNL14" s="46"/>
      <c r="VNM14" s="46"/>
      <c r="VNN14" s="46"/>
      <c r="VNO14" s="46"/>
      <c r="VNP14" s="46"/>
      <c r="VNQ14" s="46"/>
      <c r="VNR14" s="46"/>
      <c r="VNS14" s="46"/>
      <c r="VNT14" s="46"/>
      <c r="VNU14" s="46"/>
      <c r="VNV14" s="46"/>
      <c r="VNW14" s="46"/>
      <c r="VNX14" s="46"/>
      <c r="VNY14" s="46"/>
      <c r="VNZ14" s="46"/>
      <c r="VOA14" s="46"/>
      <c r="VOB14" s="46"/>
      <c r="VOC14" s="46"/>
      <c r="VOD14" s="46"/>
      <c r="VOE14" s="46"/>
      <c r="VOF14" s="46"/>
      <c r="VOG14" s="46"/>
      <c r="VOH14" s="46"/>
      <c r="VOI14" s="46"/>
      <c r="VOJ14" s="46"/>
      <c r="VOK14" s="46"/>
      <c r="VOL14" s="46"/>
      <c r="VOM14" s="46"/>
      <c r="VON14" s="46"/>
      <c r="VOO14" s="46"/>
      <c r="VOP14" s="46"/>
      <c r="VOQ14" s="46"/>
      <c r="VOR14" s="46"/>
      <c r="VOS14" s="46"/>
      <c r="VOT14" s="46"/>
      <c r="VOU14" s="46"/>
      <c r="VOV14" s="46"/>
      <c r="VOW14" s="46"/>
      <c r="VOX14" s="46"/>
      <c r="VOY14" s="46"/>
      <c r="VOZ14" s="46"/>
      <c r="VPA14" s="46"/>
      <c r="VPB14" s="46"/>
      <c r="VPC14" s="46"/>
      <c r="VPD14" s="46"/>
      <c r="VPE14" s="46"/>
      <c r="VPF14" s="46"/>
      <c r="VPG14" s="46"/>
      <c r="VPH14" s="46"/>
      <c r="VPI14" s="46"/>
      <c r="VPJ14" s="46"/>
      <c r="VPK14" s="46"/>
      <c r="VPL14" s="46"/>
      <c r="VPM14" s="46"/>
      <c r="VPN14" s="46"/>
      <c r="VPO14" s="46"/>
      <c r="VPP14" s="46"/>
      <c r="VPQ14" s="46"/>
      <c r="VPR14" s="46"/>
      <c r="VPS14" s="46"/>
      <c r="VPT14" s="46"/>
      <c r="VPU14" s="46"/>
      <c r="VPV14" s="46"/>
      <c r="VPW14" s="46"/>
      <c r="VPX14" s="46"/>
      <c r="VPY14" s="46"/>
      <c r="VPZ14" s="46"/>
      <c r="VQA14" s="46"/>
      <c r="VQB14" s="46"/>
      <c r="VQC14" s="46"/>
      <c r="VQD14" s="46"/>
      <c r="VQE14" s="46"/>
      <c r="VQF14" s="46"/>
      <c r="VQG14" s="46"/>
      <c r="VQH14" s="46"/>
      <c r="VQI14" s="46"/>
      <c r="VQJ14" s="46"/>
      <c r="VQK14" s="46"/>
      <c r="VQL14" s="46"/>
      <c r="VQM14" s="46"/>
      <c r="VQN14" s="46"/>
      <c r="VQO14" s="46"/>
      <c r="VQP14" s="46"/>
      <c r="VQQ14" s="46"/>
      <c r="VQR14" s="46"/>
      <c r="VQS14" s="46"/>
      <c r="VQT14" s="46"/>
      <c r="VQU14" s="46"/>
      <c r="VQV14" s="46"/>
      <c r="VQW14" s="46"/>
      <c r="VQX14" s="46"/>
      <c r="VQY14" s="46"/>
      <c r="VQZ14" s="46"/>
      <c r="VRA14" s="46"/>
      <c r="VRB14" s="46"/>
      <c r="VRC14" s="46"/>
      <c r="VRD14" s="46"/>
      <c r="VRE14" s="46"/>
      <c r="VRF14" s="46"/>
      <c r="VRG14" s="46"/>
      <c r="VRH14" s="46"/>
      <c r="VRI14" s="46"/>
      <c r="VRJ14" s="46"/>
      <c r="VRK14" s="46"/>
      <c r="VRL14" s="46"/>
      <c r="VRM14" s="46"/>
      <c r="VRN14" s="46"/>
      <c r="VRO14" s="46"/>
      <c r="VRP14" s="46"/>
      <c r="VRQ14" s="46"/>
      <c r="VRR14" s="46"/>
      <c r="VRS14" s="46"/>
      <c r="VRT14" s="46"/>
      <c r="VRU14" s="46"/>
      <c r="VRV14" s="46"/>
      <c r="VRW14" s="46"/>
      <c r="VRX14" s="46"/>
      <c r="VRY14" s="46"/>
      <c r="VRZ14" s="46"/>
      <c r="VSA14" s="46"/>
      <c r="VSB14" s="46"/>
      <c r="VSC14" s="46"/>
      <c r="VSD14" s="46"/>
      <c r="VSE14" s="46"/>
      <c r="VSF14" s="46"/>
      <c r="VSG14" s="46"/>
      <c r="VSH14" s="46"/>
      <c r="VSI14" s="46"/>
      <c r="VSJ14" s="46"/>
      <c r="VSK14" s="46"/>
      <c r="VSL14" s="46"/>
      <c r="VSM14" s="46"/>
      <c r="VSN14" s="46"/>
      <c r="VSO14" s="46"/>
      <c r="VSP14" s="46"/>
      <c r="VSQ14" s="46"/>
      <c r="VSR14" s="46"/>
      <c r="VSS14" s="46"/>
      <c r="VST14" s="46"/>
      <c r="VSU14" s="46"/>
      <c r="VSV14" s="46"/>
      <c r="VSW14" s="46"/>
      <c r="VSX14" s="46"/>
      <c r="VSY14" s="46"/>
      <c r="VSZ14" s="46"/>
      <c r="VTA14" s="46"/>
      <c r="VTB14" s="46"/>
      <c r="VTC14" s="46"/>
      <c r="VTD14" s="46"/>
      <c r="VTE14" s="46"/>
      <c r="VTF14" s="46"/>
      <c r="VTG14" s="46"/>
      <c r="VTH14" s="46"/>
      <c r="VTI14" s="46"/>
      <c r="VTJ14" s="46"/>
      <c r="VTK14" s="46"/>
      <c r="VTL14" s="46"/>
      <c r="VTM14" s="46"/>
      <c r="VTN14" s="46"/>
      <c r="VTO14" s="46"/>
      <c r="VTP14" s="46"/>
      <c r="VTQ14" s="46"/>
      <c r="VTR14" s="46"/>
      <c r="VTS14" s="46"/>
      <c r="VTT14" s="46"/>
      <c r="VTU14" s="46"/>
      <c r="VTV14" s="46"/>
      <c r="VTW14" s="46"/>
      <c r="VTX14" s="46"/>
      <c r="VTY14" s="46"/>
      <c r="VTZ14" s="46"/>
      <c r="VUA14" s="46"/>
      <c r="VUB14" s="46"/>
      <c r="VUC14" s="46"/>
      <c r="VUD14" s="46"/>
      <c r="VUE14" s="46"/>
      <c r="VUF14" s="46"/>
      <c r="VUG14" s="46"/>
      <c r="VUH14" s="46"/>
      <c r="VUI14" s="46"/>
      <c r="VUJ14" s="46"/>
      <c r="VUK14" s="46"/>
      <c r="VUL14" s="46"/>
      <c r="VUM14" s="46"/>
      <c r="VUN14" s="46"/>
      <c r="VUO14" s="46"/>
      <c r="VUP14" s="46"/>
      <c r="VUQ14" s="46"/>
      <c r="VUR14" s="46"/>
      <c r="VUS14" s="46"/>
      <c r="VUT14" s="46"/>
      <c r="VUU14" s="46"/>
      <c r="VUV14" s="46"/>
      <c r="VUW14" s="46"/>
      <c r="VUX14" s="46"/>
      <c r="VUY14" s="46"/>
      <c r="VUZ14" s="46"/>
      <c r="VVA14" s="46"/>
      <c r="VVB14" s="46"/>
      <c r="VVC14" s="46"/>
      <c r="VVD14" s="46"/>
      <c r="VVE14" s="46"/>
      <c r="VVF14" s="46"/>
      <c r="VVG14" s="46"/>
      <c r="VVH14" s="46"/>
      <c r="VVI14" s="46"/>
      <c r="VVJ14" s="46"/>
      <c r="VVK14" s="46"/>
      <c r="VVL14" s="46"/>
      <c r="VVM14" s="46"/>
      <c r="VVN14" s="46"/>
      <c r="VVO14" s="46"/>
      <c r="VVP14" s="46"/>
      <c r="VVQ14" s="46"/>
      <c r="VVR14" s="46"/>
      <c r="VVS14" s="46"/>
      <c r="VVT14" s="46"/>
      <c r="VVU14" s="46"/>
      <c r="VVV14" s="46"/>
      <c r="VVW14" s="46"/>
      <c r="VVX14" s="46"/>
      <c r="VVY14" s="46"/>
      <c r="VVZ14" s="46"/>
      <c r="VWA14" s="46"/>
      <c r="VWB14" s="46"/>
      <c r="VWC14" s="46"/>
      <c r="VWD14" s="46"/>
      <c r="VWE14" s="46"/>
      <c r="VWF14" s="46"/>
      <c r="VWG14" s="46"/>
      <c r="VWH14" s="46"/>
      <c r="VWI14" s="46"/>
      <c r="VWJ14" s="46"/>
      <c r="VWK14" s="46"/>
      <c r="VWL14" s="46"/>
      <c r="VWM14" s="46"/>
      <c r="VWN14" s="46"/>
      <c r="VWO14" s="46"/>
      <c r="VWP14" s="46"/>
      <c r="VWQ14" s="46"/>
      <c r="VWR14" s="46"/>
      <c r="VWS14" s="46"/>
      <c r="VWT14" s="46"/>
      <c r="VWU14" s="46"/>
      <c r="VWV14" s="46"/>
      <c r="VWW14" s="46"/>
      <c r="VWX14" s="46"/>
      <c r="VWY14" s="46"/>
      <c r="VWZ14" s="46"/>
      <c r="VXA14" s="46"/>
      <c r="VXB14" s="46"/>
      <c r="VXC14" s="46"/>
      <c r="VXD14" s="46"/>
      <c r="VXE14" s="46"/>
      <c r="VXF14" s="46"/>
      <c r="VXG14" s="46"/>
      <c r="VXH14" s="46"/>
      <c r="VXI14" s="46"/>
      <c r="VXJ14" s="46"/>
      <c r="VXK14" s="46"/>
      <c r="VXL14" s="46"/>
      <c r="VXM14" s="46"/>
      <c r="VXN14" s="46"/>
      <c r="VXO14" s="46"/>
      <c r="VXP14" s="46"/>
      <c r="VXQ14" s="46"/>
      <c r="VXR14" s="46"/>
      <c r="VXS14" s="46"/>
      <c r="VXT14" s="46"/>
      <c r="VXU14" s="46"/>
      <c r="VXV14" s="46"/>
      <c r="VXW14" s="46"/>
      <c r="VXX14" s="46"/>
      <c r="VXY14" s="46"/>
      <c r="VXZ14" s="46"/>
      <c r="VYA14" s="46"/>
      <c r="VYB14" s="46"/>
      <c r="VYC14" s="46"/>
      <c r="VYD14" s="46"/>
      <c r="VYE14" s="46"/>
      <c r="VYF14" s="46"/>
      <c r="VYG14" s="46"/>
      <c r="VYH14" s="46"/>
      <c r="VYI14" s="46"/>
      <c r="VYJ14" s="46"/>
      <c r="VYK14" s="46"/>
      <c r="VYL14" s="46"/>
      <c r="VYM14" s="46"/>
      <c r="VYN14" s="46"/>
      <c r="VYO14" s="46"/>
      <c r="VYP14" s="46"/>
      <c r="VYQ14" s="46"/>
      <c r="VYR14" s="46"/>
      <c r="VYS14" s="46"/>
      <c r="VYT14" s="46"/>
      <c r="VYU14" s="46"/>
      <c r="VYV14" s="46"/>
      <c r="VYW14" s="46"/>
      <c r="VYX14" s="46"/>
      <c r="VYY14" s="46"/>
      <c r="VYZ14" s="46"/>
      <c r="VZA14" s="46"/>
      <c r="VZB14" s="46"/>
      <c r="VZC14" s="46"/>
      <c r="VZD14" s="46"/>
      <c r="VZE14" s="46"/>
      <c r="VZF14" s="46"/>
      <c r="VZG14" s="46"/>
      <c r="VZH14" s="46"/>
      <c r="VZI14" s="46"/>
      <c r="VZJ14" s="46"/>
      <c r="VZK14" s="46"/>
      <c r="VZL14" s="46"/>
      <c r="VZM14" s="46"/>
      <c r="VZN14" s="46"/>
      <c r="VZO14" s="46"/>
      <c r="VZP14" s="46"/>
      <c r="VZQ14" s="46"/>
      <c r="VZR14" s="46"/>
      <c r="VZS14" s="46"/>
      <c r="VZT14" s="46"/>
      <c r="VZU14" s="46"/>
      <c r="VZV14" s="46"/>
      <c r="VZW14" s="46"/>
      <c r="VZX14" s="46"/>
      <c r="VZY14" s="46"/>
      <c r="VZZ14" s="46"/>
      <c r="WAA14" s="46"/>
      <c r="WAB14" s="46"/>
      <c r="WAC14" s="46"/>
      <c r="WAD14" s="46"/>
      <c r="WAE14" s="46"/>
      <c r="WAF14" s="46"/>
      <c r="WAG14" s="46"/>
      <c r="WAH14" s="46"/>
      <c r="WAI14" s="46"/>
      <c r="WAJ14" s="46"/>
      <c r="WAK14" s="46"/>
      <c r="WAL14" s="46"/>
      <c r="WAM14" s="46"/>
      <c r="WAN14" s="46"/>
      <c r="WAO14" s="46"/>
      <c r="WAP14" s="46"/>
      <c r="WAQ14" s="46"/>
      <c r="WAR14" s="46"/>
      <c r="WAS14" s="46"/>
      <c r="WAT14" s="46"/>
      <c r="WAU14" s="46"/>
      <c r="WAV14" s="46"/>
      <c r="WAW14" s="46"/>
      <c r="WAX14" s="46"/>
      <c r="WAY14" s="46"/>
      <c r="WAZ14" s="46"/>
      <c r="WBA14" s="46"/>
      <c r="WBB14" s="46"/>
      <c r="WBC14" s="46"/>
      <c r="WBD14" s="46"/>
      <c r="WBE14" s="46"/>
      <c r="WBF14" s="46"/>
      <c r="WBG14" s="46"/>
      <c r="WBH14" s="46"/>
      <c r="WBI14" s="46"/>
      <c r="WBJ14" s="46"/>
      <c r="WBK14" s="46"/>
      <c r="WBL14" s="46"/>
      <c r="WBM14" s="46"/>
      <c r="WBN14" s="46"/>
      <c r="WBO14" s="46"/>
      <c r="WBP14" s="46"/>
      <c r="WBQ14" s="46"/>
      <c r="WBR14" s="46"/>
      <c r="WBS14" s="46"/>
      <c r="WBT14" s="46"/>
      <c r="WBU14" s="46"/>
      <c r="WBV14" s="46"/>
      <c r="WBW14" s="46"/>
      <c r="WBX14" s="46"/>
      <c r="WBY14" s="46"/>
      <c r="WBZ14" s="46"/>
      <c r="WCA14" s="46"/>
      <c r="WCB14" s="46"/>
      <c r="WCC14" s="46"/>
      <c r="WCD14" s="46"/>
      <c r="WCE14" s="46"/>
      <c r="WCF14" s="46"/>
      <c r="WCG14" s="46"/>
      <c r="WCH14" s="46"/>
      <c r="WCI14" s="46"/>
      <c r="WCJ14" s="46"/>
      <c r="WCK14" s="46"/>
      <c r="WCL14" s="46"/>
      <c r="WCM14" s="46"/>
      <c r="WCN14" s="46"/>
      <c r="WCO14" s="46"/>
      <c r="WCP14" s="46"/>
      <c r="WCQ14" s="46"/>
      <c r="WCR14" s="46"/>
      <c r="WCS14" s="46"/>
      <c r="WCT14" s="46"/>
      <c r="WCU14" s="46"/>
      <c r="WCV14" s="46"/>
      <c r="WCW14" s="46"/>
      <c r="WCX14" s="46"/>
      <c r="WCY14" s="46"/>
      <c r="WCZ14" s="46"/>
      <c r="WDA14" s="46"/>
      <c r="WDB14" s="46"/>
      <c r="WDC14" s="46"/>
      <c r="WDD14" s="46"/>
      <c r="WDE14" s="46"/>
      <c r="WDF14" s="46"/>
      <c r="WDG14" s="46"/>
      <c r="WDH14" s="46"/>
      <c r="WDI14" s="46"/>
      <c r="WDJ14" s="46"/>
      <c r="WDK14" s="46"/>
      <c r="WDL14" s="46"/>
      <c r="WDM14" s="46"/>
      <c r="WDN14" s="46"/>
      <c r="WDO14" s="46"/>
      <c r="WDP14" s="46"/>
      <c r="WDQ14" s="46"/>
      <c r="WDR14" s="46"/>
      <c r="WDS14" s="46"/>
      <c r="WDT14" s="46"/>
      <c r="WDU14" s="46"/>
      <c r="WDV14" s="46"/>
      <c r="WDW14" s="46"/>
      <c r="WDX14" s="46"/>
      <c r="WDY14" s="46"/>
      <c r="WDZ14" s="46"/>
      <c r="WEA14" s="46"/>
      <c r="WEB14" s="46"/>
      <c r="WEC14" s="46"/>
      <c r="WED14" s="46"/>
      <c r="WEE14" s="46"/>
      <c r="WEF14" s="46"/>
      <c r="WEG14" s="46"/>
      <c r="WEH14" s="46"/>
      <c r="WEI14" s="46"/>
      <c r="WEJ14" s="46"/>
      <c r="WEK14" s="46"/>
      <c r="WEL14" s="46"/>
      <c r="WEM14" s="46"/>
      <c r="WEN14" s="46"/>
      <c r="WEO14" s="46"/>
      <c r="WEP14" s="46"/>
      <c r="WEQ14" s="46"/>
      <c r="WER14" s="46"/>
      <c r="WES14" s="46"/>
      <c r="WET14" s="46"/>
      <c r="WEU14" s="46"/>
      <c r="WEV14" s="46"/>
      <c r="WEW14" s="46"/>
      <c r="WEX14" s="46"/>
      <c r="WEY14" s="46"/>
      <c r="WEZ14" s="46"/>
      <c r="WFA14" s="46"/>
      <c r="WFB14" s="46"/>
      <c r="WFC14" s="46"/>
      <c r="WFD14" s="46"/>
      <c r="WFE14" s="46"/>
      <c r="WFF14" s="46"/>
      <c r="WFG14" s="46"/>
      <c r="WFH14" s="46"/>
      <c r="WFI14" s="46"/>
      <c r="WFJ14" s="46"/>
      <c r="WFK14" s="46"/>
      <c r="WFL14" s="46"/>
      <c r="WFM14" s="46"/>
      <c r="WFN14" s="46"/>
      <c r="WFO14" s="46"/>
      <c r="WFP14" s="46"/>
      <c r="WFQ14" s="46"/>
      <c r="WFR14" s="46"/>
      <c r="WFS14" s="46"/>
      <c r="WFT14" s="46"/>
      <c r="WFU14" s="46"/>
      <c r="WFV14" s="46"/>
      <c r="WFW14" s="46"/>
      <c r="WFX14" s="46"/>
      <c r="WFY14" s="46"/>
      <c r="WFZ14" s="46"/>
      <c r="WGA14" s="46"/>
      <c r="WGB14" s="46"/>
      <c r="WGC14" s="46"/>
      <c r="WGD14" s="46"/>
      <c r="WGE14" s="46"/>
      <c r="WGF14" s="46"/>
      <c r="WGG14" s="46"/>
      <c r="WGH14" s="46"/>
      <c r="WGI14" s="46"/>
      <c r="WGJ14" s="46"/>
      <c r="WGK14" s="46"/>
      <c r="WGL14" s="46"/>
      <c r="WGM14" s="46"/>
      <c r="WGN14" s="46"/>
      <c r="WGO14" s="46"/>
      <c r="WGP14" s="46"/>
      <c r="WGQ14" s="46"/>
      <c r="WGR14" s="46"/>
      <c r="WGS14" s="46"/>
      <c r="WGT14" s="46"/>
      <c r="WGU14" s="46"/>
      <c r="WGV14" s="46"/>
      <c r="WGW14" s="46"/>
      <c r="WGX14" s="46"/>
      <c r="WGY14" s="46"/>
      <c r="WGZ14" s="46"/>
      <c r="WHA14" s="46"/>
      <c r="WHB14" s="46"/>
      <c r="WHC14" s="46"/>
      <c r="WHD14" s="46"/>
      <c r="WHE14" s="46"/>
      <c r="WHF14" s="46"/>
      <c r="WHG14" s="46"/>
      <c r="WHH14" s="46"/>
      <c r="WHI14" s="46"/>
      <c r="WHJ14" s="46"/>
      <c r="WHK14" s="46"/>
      <c r="WHL14" s="46"/>
      <c r="WHM14" s="46"/>
      <c r="WHN14" s="46"/>
      <c r="WHO14" s="46"/>
      <c r="WHP14" s="46"/>
      <c r="WHQ14" s="46"/>
      <c r="WHR14" s="46"/>
      <c r="WHS14" s="46"/>
      <c r="WHT14" s="46"/>
      <c r="WHU14" s="46"/>
      <c r="WHV14" s="46"/>
      <c r="WHW14" s="46"/>
      <c r="WHX14" s="46"/>
      <c r="WHY14" s="46"/>
      <c r="WHZ14" s="46"/>
      <c r="WIA14" s="46"/>
      <c r="WIB14" s="46"/>
      <c r="WIC14" s="46"/>
      <c r="WID14" s="46"/>
      <c r="WIE14" s="46"/>
      <c r="WIF14" s="46"/>
      <c r="WIG14" s="46"/>
      <c r="WIH14" s="46"/>
      <c r="WII14" s="46"/>
      <c r="WIJ14" s="46"/>
      <c r="WIK14" s="46"/>
      <c r="WIL14" s="46"/>
      <c r="WIM14" s="46"/>
      <c r="WIN14" s="46"/>
      <c r="WIO14" s="46"/>
      <c r="WIP14" s="46"/>
      <c r="WIQ14" s="46"/>
      <c r="WIR14" s="46"/>
      <c r="WIS14" s="46"/>
      <c r="WIT14" s="46"/>
      <c r="WIU14" s="46"/>
      <c r="WIV14" s="46"/>
      <c r="WIW14" s="46"/>
      <c r="WIX14" s="46"/>
      <c r="WIY14" s="46"/>
      <c r="WIZ14" s="46"/>
      <c r="WJA14" s="46"/>
      <c r="WJB14" s="46"/>
      <c r="WJC14" s="46"/>
      <c r="WJD14" s="46"/>
      <c r="WJE14" s="46"/>
      <c r="WJF14" s="46"/>
      <c r="WJG14" s="46"/>
      <c r="WJH14" s="46"/>
      <c r="WJI14" s="46"/>
      <c r="WJJ14" s="46"/>
      <c r="WJK14" s="46"/>
      <c r="WJL14" s="46"/>
      <c r="WJM14" s="46"/>
      <c r="WJN14" s="46"/>
      <c r="WJO14" s="46"/>
      <c r="WJP14" s="46"/>
      <c r="WJQ14" s="46"/>
      <c r="WJR14" s="46"/>
      <c r="WJS14" s="46"/>
      <c r="WJT14" s="46"/>
      <c r="WJU14" s="46"/>
      <c r="WJV14" s="46"/>
      <c r="WJW14" s="46"/>
      <c r="WJX14" s="46"/>
      <c r="WJY14" s="46"/>
      <c r="WJZ14" s="46"/>
      <c r="WKA14" s="46"/>
      <c r="WKB14" s="46"/>
      <c r="WKC14" s="46"/>
      <c r="WKD14" s="46"/>
      <c r="WKE14" s="46"/>
      <c r="WKF14" s="46"/>
      <c r="WKG14" s="46"/>
      <c r="WKH14" s="46"/>
      <c r="WKI14" s="46"/>
      <c r="WKJ14" s="46"/>
      <c r="WKK14" s="46"/>
      <c r="WKL14" s="46"/>
      <c r="WKM14" s="46"/>
      <c r="WKN14" s="46"/>
      <c r="WKO14" s="46"/>
      <c r="WKP14" s="46"/>
      <c r="WKQ14" s="46"/>
      <c r="WKR14" s="46"/>
      <c r="WKS14" s="46"/>
      <c r="WKT14" s="46"/>
      <c r="WKU14" s="46"/>
      <c r="WKV14" s="46"/>
      <c r="WKW14" s="46"/>
      <c r="WKX14" s="46"/>
      <c r="WKY14" s="46"/>
      <c r="WKZ14" s="46"/>
      <c r="WLA14" s="46"/>
      <c r="WLB14" s="46"/>
      <c r="WLC14" s="46"/>
      <c r="WLD14" s="46"/>
      <c r="WLE14" s="46"/>
      <c r="WLF14" s="46"/>
      <c r="WLG14" s="46"/>
      <c r="WLH14" s="46"/>
      <c r="WLI14" s="46"/>
      <c r="WLJ14" s="46"/>
      <c r="WLK14" s="46"/>
      <c r="WLL14" s="46"/>
      <c r="WLM14" s="46"/>
      <c r="WLN14" s="46"/>
      <c r="WLO14" s="46"/>
      <c r="WLP14" s="46"/>
      <c r="WLQ14" s="46"/>
      <c r="WLR14" s="46"/>
      <c r="WLS14" s="46"/>
      <c r="WLT14" s="46"/>
      <c r="WLU14" s="46"/>
      <c r="WLV14" s="46"/>
      <c r="WLW14" s="46"/>
      <c r="WLX14" s="46"/>
      <c r="WLY14" s="46"/>
      <c r="WLZ14" s="46"/>
      <c r="WMA14" s="46"/>
      <c r="WMB14" s="46"/>
      <c r="WMC14" s="46"/>
      <c r="WMD14" s="46"/>
      <c r="WME14" s="46"/>
      <c r="WMF14" s="46"/>
      <c r="WMG14" s="46"/>
      <c r="WMH14" s="46"/>
      <c r="WMI14" s="46"/>
      <c r="WMJ14" s="46"/>
      <c r="WMK14" s="46"/>
      <c r="WML14" s="46"/>
      <c r="WMM14" s="46"/>
      <c r="WMN14" s="46"/>
      <c r="WMO14" s="46"/>
      <c r="WMP14" s="46"/>
      <c r="WMQ14" s="46"/>
      <c r="WMR14" s="46"/>
      <c r="WMS14" s="46"/>
      <c r="WMT14" s="46"/>
      <c r="WMU14" s="46"/>
      <c r="WMV14" s="46"/>
      <c r="WMW14" s="46"/>
      <c r="WMX14" s="46"/>
      <c r="WMY14" s="46"/>
      <c r="WMZ14" s="46"/>
      <c r="WNA14" s="46"/>
      <c r="WNB14" s="46"/>
      <c r="WNC14" s="46"/>
      <c r="WND14" s="46"/>
      <c r="WNE14" s="46"/>
      <c r="WNF14" s="46"/>
      <c r="WNG14" s="46"/>
      <c r="WNH14" s="46"/>
      <c r="WNI14" s="46"/>
      <c r="WNJ14" s="46"/>
      <c r="WNK14" s="46"/>
      <c r="WNL14" s="46"/>
      <c r="WNM14" s="46"/>
      <c r="WNN14" s="46"/>
      <c r="WNO14" s="46"/>
      <c r="WNP14" s="46"/>
      <c r="WNQ14" s="46"/>
      <c r="WNR14" s="46"/>
      <c r="WNS14" s="46"/>
      <c r="WNT14" s="46"/>
      <c r="WNU14" s="46"/>
      <c r="WNV14" s="46"/>
      <c r="WNW14" s="46"/>
      <c r="WNX14" s="46"/>
      <c r="WNY14" s="46"/>
      <c r="WNZ14" s="46"/>
      <c r="WOA14" s="46"/>
      <c r="WOB14" s="46"/>
      <c r="WOC14" s="46"/>
      <c r="WOD14" s="46"/>
      <c r="WOE14" s="46"/>
      <c r="WOF14" s="46"/>
      <c r="WOG14" s="46"/>
      <c r="WOH14" s="46"/>
      <c r="WOI14" s="46"/>
      <c r="WOJ14" s="46"/>
      <c r="WOK14" s="46"/>
      <c r="WOL14" s="46"/>
      <c r="WOM14" s="46"/>
      <c r="WON14" s="46"/>
      <c r="WOO14" s="46"/>
      <c r="WOP14" s="46"/>
      <c r="WOQ14" s="46"/>
      <c r="WOR14" s="46"/>
      <c r="WOS14" s="46"/>
      <c r="WOT14" s="46"/>
      <c r="WOU14" s="46"/>
      <c r="WOV14" s="46"/>
      <c r="WOW14" s="46"/>
      <c r="WOX14" s="46"/>
      <c r="WOY14" s="46"/>
      <c r="WOZ14" s="46"/>
      <c r="WPA14" s="46"/>
      <c r="WPB14" s="46"/>
      <c r="WPC14" s="46"/>
      <c r="WPD14" s="46"/>
      <c r="WPE14" s="46"/>
      <c r="WPF14" s="46"/>
      <c r="WPG14" s="46"/>
      <c r="WPH14" s="46"/>
      <c r="WPI14" s="46"/>
      <c r="WPJ14" s="46"/>
      <c r="WPK14" s="46"/>
      <c r="WPL14" s="46"/>
      <c r="WPM14" s="46"/>
      <c r="WPN14" s="46"/>
      <c r="WPO14" s="46"/>
      <c r="WPP14" s="46"/>
      <c r="WPQ14" s="46"/>
      <c r="WPR14" s="46"/>
      <c r="WPS14" s="46"/>
      <c r="WPT14" s="46"/>
      <c r="WPU14" s="46"/>
      <c r="WPV14" s="46"/>
      <c r="WPW14" s="46"/>
      <c r="WPX14" s="46"/>
      <c r="WPY14" s="46"/>
      <c r="WPZ14" s="46"/>
      <c r="WQA14" s="46"/>
      <c r="WQB14" s="46"/>
      <c r="WQC14" s="46"/>
      <c r="WQD14" s="46"/>
      <c r="WQE14" s="46"/>
      <c r="WQF14" s="46"/>
      <c r="WQG14" s="46"/>
      <c r="WQH14" s="46"/>
      <c r="WQI14" s="46"/>
      <c r="WQJ14" s="46"/>
      <c r="WQK14" s="46"/>
      <c r="WQL14" s="46"/>
      <c r="WQM14" s="46"/>
      <c r="WQN14" s="46"/>
      <c r="WQO14" s="46"/>
      <c r="WQP14" s="46"/>
      <c r="WQQ14" s="46"/>
      <c r="WQR14" s="46"/>
      <c r="WQS14" s="46"/>
      <c r="WQT14" s="46"/>
      <c r="WQU14" s="46"/>
      <c r="WQV14" s="46"/>
      <c r="WQW14" s="46"/>
      <c r="WQX14" s="46"/>
      <c r="WQY14" s="46"/>
      <c r="WQZ14" s="46"/>
      <c r="WRA14" s="46"/>
      <c r="WRB14" s="46"/>
      <c r="WRC14" s="46"/>
      <c r="WRD14" s="46"/>
      <c r="WRE14" s="46"/>
      <c r="WRF14" s="46"/>
      <c r="WRG14" s="46"/>
      <c r="WRH14" s="46"/>
      <c r="WRI14" s="46"/>
      <c r="WRJ14" s="46"/>
      <c r="WRK14" s="46"/>
      <c r="WRL14" s="46"/>
      <c r="WRM14" s="46"/>
      <c r="WRN14" s="46"/>
      <c r="WRO14" s="46"/>
      <c r="WRP14" s="46"/>
      <c r="WRQ14" s="46"/>
      <c r="WRR14" s="46"/>
      <c r="WRS14" s="46"/>
      <c r="WRT14" s="46"/>
      <c r="WRU14" s="46"/>
      <c r="WRV14" s="46"/>
      <c r="WRW14" s="46"/>
      <c r="WRX14" s="46"/>
      <c r="WRY14" s="46"/>
      <c r="WRZ14" s="46"/>
      <c r="WSA14" s="46"/>
      <c r="WSB14" s="46"/>
      <c r="WSC14" s="46"/>
      <c r="WSD14" s="46"/>
      <c r="WSE14" s="46"/>
      <c r="WSF14" s="46"/>
      <c r="WSG14" s="46"/>
      <c r="WSH14" s="46"/>
      <c r="WSI14" s="46"/>
      <c r="WSJ14" s="46"/>
      <c r="WSK14" s="46"/>
      <c r="WSL14" s="46"/>
      <c r="WSM14" s="46"/>
      <c r="WSN14" s="46"/>
      <c r="WSO14" s="46"/>
      <c r="WSP14" s="46"/>
      <c r="WSQ14" s="46"/>
      <c r="WSR14" s="46"/>
      <c r="WSS14" s="46"/>
      <c r="WST14" s="46"/>
      <c r="WSU14" s="46"/>
      <c r="WSV14" s="46"/>
      <c r="WSW14" s="46"/>
      <c r="WSX14" s="46"/>
      <c r="WSY14" s="46"/>
      <c r="WSZ14" s="46"/>
      <c r="WTA14" s="46"/>
      <c r="WTB14" s="46"/>
      <c r="WTC14" s="46"/>
      <c r="WTD14" s="46"/>
      <c r="WTE14" s="46"/>
      <c r="WTF14" s="46"/>
      <c r="WTG14" s="46"/>
      <c r="WTH14" s="46"/>
      <c r="WTI14" s="46"/>
      <c r="WTJ14" s="46"/>
      <c r="WTK14" s="46"/>
      <c r="WTL14" s="46"/>
      <c r="WTM14" s="46"/>
      <c r="WTN14" s="46"/>
      <c r="WTO14" s="46"/>
      <c r="WTP14" s="46"/>
      <c r="WTQ14" s="46"/>
      <c r="WTR14" s="46"/>
      <c r="WTS14" s="46"/>
      <c r="WTT14" s="46"/>
      <c r="WTU14" s="46"/>
      <c r="WTV14" s="46"/>
      <c r="WTW14" s="46"/>
      <c r="WTX14" s="46"/>
      <c r="WTY14" s="46"/>
      <c r="WTZ14" s="46"/>
      <c r="WUA14" s="46"/>
      <c r="WUB14" s="46"/>
      <c r="WUC14" s="46"/>
      <c r="WUD14" s="46"/>
      <c r="WUE14" s="46"/>
      <c r="WUF14" s="46"/>
      <c r="WUG14" s="46"/>
      <c r="WUH14" s="46"/>
      <c r="WUI14" s="46"/>
      <c r="WUJ14" s="46"/>
      <c r="WUK14" s="46"/>
      <c r="WUL14" s="46"/>
      <c r="WUM14" s="46"/>
      <c r="WUN14" s="46"/>
      <c r="WUO14" s="46"/>
      <c r="WUP14" s="46"/>
      <c r="WUQ14" s="46"/>
      <c r="WUR14" s="46"/>
      <c r="WUS14" s="46"/>
      <c r="WUT14" s="46"/>
      <c r="WUU14" s="46"/>
      <c r="WUV14" s="46"/>
      <c r="WUW14" s="46"/>
      <c r="WUX14" s="46"/>
      <c r="WUY14" s="46"/>
      <c r="WUZ14" s="46"/>
      <c r="WVA14" s="46"/>
      <c r="WVB14" s="46"/>
      <c r="WVC14" s="46"/>
      <c r="WVD14" s="46"/>
      <c r="WVE14" s="46"/>
      <c r="WVF14" s="46"/>
      <c r="WVG14" s="46"/>
      <c r="WVH14" s="46"/>
      <c r="WVI14" s="46"/>
      <c r="WVJ14" s="46"/>
      <c r="WVK14" s="46"/>
      <c r="WVL14" s="46"/>
      <c r="WVM14" s="46"/>
      <c r="WVN14" s="46"/>
      <c r="WVO14" s="46"/>
      <c r="WVP14" s="46"/>
      <c r="WVQ14" s="46"/>
      <c r="WVR14" s="46"/>
      <c r="WVS14" s="46"/>
      <c r="WVT14" s="46"/>
      <c r="WVU14" s="46"/>
      <c r="WVV14" s="46"/>
      <c r="WVW14" s="46"/>
      <c r="WVX14" s="46"/>
      <c r="WVY14" s="46"/>
      <c r="WVZ14" s="46"/>
      <c r="WWA14" s="46"/>
      <c r="WWB14" s="46"/>
      <c r="WWC14" s="46"/>
    </row>
    <row r="15" spans="1:16149">
      <c r="A15" s="3"/>
      <c r="B15" s="3"/>
      <c r="C15" s="3"/>
      <c r="D15" s="3"/>
      <c r="E15" s="3"/>
      <c r="F15" s="3"/>
      <c r="G15" s="3"/>
      <c r="H15" s="3"/>
      <c r="I15" s="3"/>
      <c r="J15" s="3"/>
      <c r="K15" s="3"/>
      <c r="L15" s="3"/>
      <c r="M15" s="3"/>
      <c r="N15" s="3"/>
      <c r="O15" s="3"/>
      <c r="P15" s="3"/>
      <c r="Q15" s="3"/>
      <c r="R15" s="3"/>
      <c r="S15" s="3"/>
      <c r="T15" s="4"/>
      <c r="U15" s="4"/>
    </row>
    <row r="16" spans="1:16149" s="63" customFormat="1" ht="99" customHeight="1">
      <c r="A16" s="765" t="s">
        <v>1</v>
      </c>
      <c r="B16" s="765"/>
      <c r="C16" s="765"/>
      <c r="D16" s="765" t="s">
        <v>2</v>
      </c>
      <c r="E16" s="765"/>
      <c r="F16" s="765" t="s">
        <v>3</v>
      </c>
      <c r="G16" s="765"/>
      <c r="H16" s="765"/>
      <c r="I16" s="765" t="s">
        <v>4</v>
      </c>
      <c r="J16" s="766" t="s">
        <v>5</v>
      </c>
      <c r="K16" s="767"/>
      <c r="L16" s="767"/>
      <c r="M16" s="767"/>
      <c r="N16" s="767"/>
      <c r="O16" s="768"/>
      <c r="P16" s="738" t="s">
        <v>6</v>
      </c>
      <c r="Q16" s="738"/>
      <c r="R16" s="738"/>
      <c r="S16" s="738"/>
      <c r="T16" s="815" t="s">
        <v>7</v>
      </c>
      <c r="U16" s="1268" t="s">
        <v>8</v>
      </c>
      <c r="V16" s="671">
        <v>2019</v>
      </c>
      <c r="W16" s="671"/>
      <c r="X16" s="671"/>
      <c r="Y16" s="671"/>
      <c r="AA16" s="634" t="s">
        <v>713</v>
      </c>
      <c r="AB16" s="634"/>
      <c r="AC16" s="634"/>
      <c r="AD16" s="634"/>
      <c r="AE16" s="634" t="s">
        <v>715</v>
      </c>
      <c r="AF16" s="634"/>
      <c r="AG16" s="634"/>
      <c r="AH16" s="634"/>
      <c r="AI16" s="634" t="s">
        <v>716</v>
      </c>
      <c r="AJ16" s="634"/>
      <c r="AK16" s="634"/>
      <c r="AL16" s="634"/>
      <c r="AM16" s="634" t="s">
        <v>717</v>
      </c>
      <c r="AN16" s="634"/>
      <c r="AO16" s="634"/>
      <c r="AP16" s="634"/>
    </row>
    <row r="17" spans="1:42" s="63" customFormat="1" ht="99" customHeight="1">
      <c r="A17" s="765"/>
      <c r="B17" s="765"/>
      <c r="C17" s="765"/>
      <c r="D17" s="765"/>
      <c r="E17" s="765"/>
      <c r="F17" s="765"/>
      <c r="G17" s="765"/>
      <c r="H17" s="765"/>
      <c r="I17" s="765"/>
      <c r="J17" s="769"/>
      <c r="K17" s="770"/>
      <c r="L17" s="770"/>
      <c r="M17" s="770"/>
      <c r="N17" s="770"/>
      <c r="O17" s="771"/>
      <c r="P17" s="738"/>
      <c r="Q17" s="738"/>
      <c r="R17" s="738"/>
      <c r="S17" s="738"/>
      <c r="T17" s="816"/>
      <c r="U17" s="1269"/>
      <c r="V17" s="172" t="s">
        <v>11</v>
      </c>
      <c r="W17" s="172" t="s">
        <v>12</v>
      </c>
      <c r="X17" s="173" t="s">
        <v>9</v>
      </c>
      <c r="Y17" s="174" t="s">
        <v>10</v>
      </c>
      <c r="AA17" s="224" t="s">
        <v>13</v>
      </c>
      <c r="AB17" s="224" t="s">
        <v>14</v>
      </c>
      <c r="AC17" s="173" t="s">
        <v>9</v>
      </c>
      <c r="AD17" s="174" t="s">
        <v>10</v>
      </c>
      <c r="AE17" s="224" t="s">
        <v>13</v>
      </c>
      <c r="AF17" s="224" t="s">
        <v>14</v>
      </c>
      <c r="AG17" s="173" t="s">
        <v>9</v>
      </c>
      <c r="AH17" s="174" t="s">
        <v>10</v>
      </c>
      <c r="AI17" s="224" t="s">
        <v>13</v>
      </c>
      <c r="AJ17" s="224" t="s">
        <v>14</v>
      </c>
      <c r="AK17" s="173" t="s">
        <v>9</v>
      </c>
      <c r="AL17" s="174" t="s">
        <v>10</v>
      </c>
      <c r="AM17" s="224" t="s">
        <v>13</v>
      </c>
      <c r="AN17" s="224" t="s">
        <v>14</v>
      </c>
      <c r="AO17" s="173" t="s">
        <v>9</v>
      </c>
      <c r="AP17" s="174" t="s">
        <v>10</v>
      </c>
    </row>
    <row r="18" spans="1:42" ht="212.25" customHeight="1">
      <c r="A18" s="773" t="s">
        <v>380</v>
      </c>
      <c r="B18" s="773"/>
      <c r="C18" s="773"/>
      <c r="D18" s="777" t="s">
        <v>47</v>
      </c>
      <c r="E18" s="777"/>
      <c r="F18" s="777" t="s">
        <v>48</v>
      </c>
      <c r="G18" s="777"/>
      <c r="H18" s="777"/>
      <c r="I18" s="283" t="s">
        <v>50</v>
      </c>
      <c r="J18" s="1392" t="s">
        <v>369</v>
      </c>
      <c r="K18" s="1392"/>
      <c r="L18" s="1392"/>
      <c r="M18" s="1392"/>
      <c r="N18" s="1392"/>
      <c r="O18" s="1392"/>
      <c r="P18" s="772" t="str">
        <f>'Dirección G. Corporativa'!P17:S17</f>
        <v>Índice de gobierno abierto
El seguimiento lo hace SEC.GENERAL</v>
      </c>
      <c r="Q18" s="684"/>
      <c r="R18" s="684"/>
      <c r="S18" s="685"/>
      <c r="T18" s="82" t="s">
        <v>52</v>
      </c>
      <c r="U18" s="110">
        <v>10</v>
      </c>
      <c r="V18" s="439">
        <f>'Dirección G. Corporativa'!V17</f>
        <v>10</v>
      </c>
      <c r="W18" s="285">
        <f>'Dirección G. Corporativa'!W17</f>
        <v>9</v>
      </c>
      <c r="X18" s="467">
        <f>W18/V18</f>
        <v>0.9</v>
      </c>
      <c r="Y18" s="287">
        <f>X18</f>
        <v>0.9</v>
      </c>
      <c r="AA18" s="439">
        <f t="shared" ref="AA18:AB20" si="0">V18</f>
        <v>10</v>
      </c>
      <c r="AB18" s="439">
        <f t="shared" si="0"/>
        <v>9</v>
      </c>
      <c r="AC18" s="467">
        <f>AB18/AA18</f>
        <v>0.9</v>
      </c>
      <c r="AD18" s="287">
        <f t="shared" ref="AD18:AD26" si="1">AC18</f>
        <v>0.9</v>
      </c>
      <c r="AE18" s="285">
        <v>0</v>
      </c>
      <c r="AF18" s="285">
        <v>0</v>
      </c>
      <c r="AG18" s="286">
        <v>0</v>
      </c>
      <c r="AH18" s="287">
        <f t="shared" ref="AH18:AH26" si="2">AG18</f>
        <v>0</v>
      </c>
      <c r="AI18" s="285">
        <v>0</v>
      </c>
      <c r="AJ18" s="285">
        <v>0</v>
      </c>
      <c r="AK18" s="286">
        <v>0</v>
      </c>
      <c r="AL18" s="287">
        <f t="shared" ref="AL18:AL26" si="3">AK18</f>
        <v>0</v>
      </c>
      <c r="AM18" s="285">
        <f>+V18</f>
        <v>10</v>
      </c>
      <c r="AN18" s="285">
        <v>0</v>
      </c>
      <c r="AO18" s="286">
        <v>0</v>
      </c>
      <c r="AP18" s="287">
        <f t="shared" ref="AP18:AP26" si="4">AO18</f>
        <v>0</v>
      </c>
    </row>
    <row r="19" spans="1:42" ht="339.75" customHeight="1">
      <c r="A19" s="773"/>
      <c r="B19" s="773"/>
      <c r="C19" s="773"/>
      <c r="D19" s="777" t="s">
        <v>161</v>
      </c>
      <c r="E19" s="777"/>
      <c r="F19" s="777" t="s">
        <v>162</v>
      </c>
      <c r="G19" s="777"/>
      <c r="H19" s="777"/>
      <c r="I19" s="283" t="s">
        <v>50</v>
      </c>
      <c r="J19" s="1392" t="s">
        <v>386</v>
      </c>
      <c r="K19" s="1392"/>
      <c r="L19" s="1392"/>
      <c r="M19" s="1392"/>
      <c r="N19" s="1392"/>
      <c r="O19" s="1392"/>
      <c r="P19" s="772" t="s">
        <v>385</v>
      </c>
      <c r="Q19" s="684"/>
      <c r="R19" s="684"/>
      <c r="S19" s="685"/>
      <c r="T19" s="82" t="s">
        <v>52</v>
      </c>
      <c r="U19" s="111">
        <v>0.98</v>
      </c>
      <c r="V19" s="318">
        <v>0.98</v>
      </c>
      <c r="W19" s="458">
        <v>0.97</v>
      </c>
      <c r="X19" s="467">
        <f>W19/V19</f>
        <v>0.98979591836734693</v>
      </c>
      <c r="Y19" s="287">
        <f t="shared" ref="Y19:Y26" si="5">X19</f>
        <v>0.98979591836734693</v>
      </c>
      <c r="AA19" s="178">
        <f t="shared" si="0"/>
        <v>0.98</v>
      </c>
      <c r="AB19" s="178">
        <f t="shared" si="0"/>
        <v>0.97</v>
      </c>
      <c r="AC19" s="467">
        <f>AB19/AA19</f>
        <v>0.98979591836734693</v>
      </c>
      <c r="AD19" s="287">
        <f t="shared" si="1"/>
        <v>0.98979591836734693</v>
      </c>
      <c r="AE19" s="285">
        <v>0</v>
      </c>
      <c r="AF19" s="285">
        <v>0</v>
      </c>
      <c r="AG19" s="286">
        <v>0</v>
      </c>
      <c r="AH19" s="287">
        <f t="shared" si="2"/>
        <v>0</v>
      </c>
      <c r="AI19" s="285">
        <v>0</v>
      </c>
      <c r="AJ19" s="285">
        <v>0</v>
      </c>
      <c r="AK19" s="286">
        <v>0</v>
      </c>
      <c r="AL19" s="287">
        <f t="shared" si="3"/>
        <v>0</v>
      </c>
      <c r="AM19" s="285">
        <f t="shared" ref="AM19:AM26" si="6">+V19</f>
        <v>0.98</v>
      </c>
      <c r="AN19" s="285">
        <v>0</v>
      </c>
      <c r="AO19" s="286">
        <v>0</v>
      </c>
      <c r="AP19" s="287">
        <f t="shared" si="4"/>
        <v>0</v>
      </c>
    </row>
    <row r="20" spans="1:42" ht="201" customHeight="1">
      <c r="A20" s="773"/>
      <c r="B20" s="773"/>
      <c r="C20" s="773"/>
      <c r="D20" s="777" t="s">
        <v>381</v>
      </c>
      <c r="E20" s="777"/>
      <c r="F20" s="777" t="s">
        <v>707</v>
      </c>
      <c r="G20" s="777"/>
      <c r="H20" s="777"/>
      <c r="I20" s="283" t="s">
        <v>50</v>
      </c>
      <c r="J20" s="774" t="s">
        <v>387</v>
      </c>
      <c r="K20" s="775"/>
      <c r="L20" s="775"/>
      <c r="M20" s="775"/>
      <c r="N20" s="775"/>
      <c r="O20" s="776"/>
      <c r="P20" s="772" t="s">
        <v>167</v>
      </c>
      <c r="Q20" s="684"/>
      <c r="R20" s="684"/>
      <c r="S20" s="685"/>
      <c r="T20" s="82" t="s">
        <v>52</v>
      </c>
      <c r="U20" s="110">
        <v>4</v>
      </c>
      <c r="V20" s="285">
        <v>1</v>
      </c>
      <c r="W20" s="320">
        <v>0.94569999999999999</v>
      </c>
      <c r="X20" s="467">
        <f>W20/V20</f>
        <v>0.94569999999999999</v>
      </c>
      <c r="Y20" s="287">
        <f t="shared" si="5"/>
        <v>0.94569999999999999</v>
      </c>
      <c r="AA20" s="285">
        <f t="shared" si="0"/>
        <v>1</v>
      </c>
      <c r="AB20" s="320">
        <f t="shared" si="0"/>
        <v>0.94569999999999999</v>
      </c>
      <c r="AC20" s="467">
        <f>AB20/AA20</f>
        <v>0.94569999999999999</v>
      </c>
      <c r="AD20" s="287">
        <f t="shared" si="1"/>
        <v>0.94569999999999999</v>
      </c>
      <c r="AE20" s="285">
        <v>0</v>
      </c>
      <c r="AF20" s="285">
        <v>0</v>
      </c>
      <c r="AG20" s="286">
        <v>0</v>
      </c>
      <c r="AH20" s="287">
        <f t="shared" si="2"/>
        <v>0</v>
      </c>
      <c r="AI20" s="285">
        <v>0</v>
      </c>
      <c r="AJ20" s="285">
        <v>0</v>
      </c>
      <c r="AK20" s="286">
        <v>0</v>
      </c>
      <c r="AL20" s="287">
        <f t="shared" si="3"/>
        <v>0</v>
      </c>
      <c r="AM20" s="285">
        <f t="shared" si="6"/>
        <v>1</v>
      </c>
      <c r="AN20" s="285">
        <v>0</v>
      </c>
      <c r="AO20" s="286">
        <v>0</v>
      </c>
      <c r="AP20" s="287">
        <f t="shared" si="4"/>
        <v>0</v>
      </c>
    </row>
    <row r="21" spans="1:42" ht="266.25" customHeight="1">
      <c r="A21" s="773"/>
      <c r="B21" s="773"/>
      <c r="C21" s="773"/>
      <c r="D21" s="777" t="s">
        <v>382</v>
      </c>
      <c r="E21" s="777"/>
      <c r="F21" s="777" t="s">
        <v>236</v>
      </c>
      <c r="G21" s="777"/>
      <c r="H21" s="777"/>
      <c r="I21" s="283" t="s">
        <v>50</v>
      </c>
      <c r="J21" s="774" t="s">
        <v>165</v>
      </c>
      <c r="K21" s="775"/>
      <c r="L21" s="775"/>
      <c r="M21" s="775"/>
      <c r="N21" s="775"/>
      <c r="O21" s="776"/>
      <c r="P21" s="772" t="s">
        <v>168</v>
      </c>
      <c r="Q21" s="684"/>
      <c r="R21" s="684"/>
      <c r="S21" s="685"/>
      <c r="T21" s="82" t="s">
        <v>52</v>
      </c>
      <c r="U21" s="111">
        <v>0.1</v>
      </c>
      <c r="V21" s="631" t="s">
        <v>945</v>
      </c>
      <c r="W21" s="632"/>
      <c r="X21" s="633"/>
      <c r="Y21" s="287">
        <f t="shared" si="5"/>
        <v>0</v>
      </c>
      <c r="AA21" s="285">
        <v>0</v>
      </c>
      <c r="AB21" s="285">
        <v>0</v>
      </c>
      <c r="AC21" s="286">
        <v>0</v>
      </c>
      <c r="AD21" s="287">
        <f t="shared" si="1"/>
        <v>0</v>
      </c>
      <c r="AE21" s="285">
        <v>0</v>
      </c>
      <c r="AF21" s="285">
        <v>0</v>
      </c>
      <c r="AG21" s="286">
        <v>0</v>
      </c>
      <c r="AH21" s="287">
        <f t="shared" si="2"/>
        <v>0</v>
      </c>
      <c r="AI21" s="285">
        <v>0</v>
      </c>
      <c r="AJ21" s="285">
        <v>0</v>
      </c>
      <c r="AK21" s="286">
        <v>0</v>
      </c>
      <c r="AL21" s="287">
        <f t="shared" si="3"/>
        <v>0</v>
      </c>
      <c r="AM21" s="631" t="str">
        <f t="shared" si="6"/>
        <v>CUMPLIDA EN 2017</v>
      </c>
      <c r="AN21" s="632"/>
      <c r="AO21" s="633"/>
      <c r="AP21" s="287">
        <f t="shared" si="4"/>
        <v>0</v>
      </c>
    </row>
    <row r="22" spans="1:42" ht="223.5" customHeight="1">
      <c r="A22" s="773"/>
      <c r="B22" s="773"/>
      <c r="C22" s="773"/>
      <c r="D22" s="931" t="s">
        <v>47</v>
      </c>
      <c r="E22" s="933"/>
      <c r="F22" s="931" t="s">
        <v>48</v>
      </c>
      <c r="G22" s="932"/>
      <c r="H22" s="933"/>
      <c r="I22" s="1266" t="s">
        <v>13</v>
      </c>
      <c r="J22" s="777" t="s">
        <v>49</v>
      </c>
      <c r="K22" s="777"/>
      <c r="L22" s="777"/>
      <c r="M22" s="777"/>
      <c r="N22" s="777"/>
      <c r="O22" s="777"/>
      <c r="P22" s="772" t="s">
        <v>53</v>
      </c>
      <c r="Q22" s="684"/>
      <c r="R22" s="684"/>
      <c r="S22" s="685"/>
      <c r="T22" s="82" t="s">
        <v>52</v>
      </c>
      <c r="U22" s="23">
        <v>0.9</v>
      </c>
      <c r="V22" s="604" t="str">
        <f>'Dirección G. Corporativa'!V18:X18</f>
        <v>FINALIZADA EN 2018</v>
      </c>
      <c r="W22" s="787"/>
      <c r="X22" s="605"/>
      <c r="Y22" s="287">
        <f t="shared" si="5"/>
        <v>0</v>
      </c>
      <c r="AA22" s="285">
        <v>0</v>
      </c>
      <c r="AB22" s="285">
        <v>0</v>
      </c>
      <c r="AC22" s="286">
        <v>0</v>
      </c>
      <c r="AD22" s="287">
        <f t="shared" si="1"/>
        <v>0</v>
      </c>
      <c r="AE22" s="285">
        <v>0</v>
      </c>
      <c r="AF22" s="285">
        <v>0</v>
      </c>
      <c r="AG22" s="286">
        <v>0</v>
      </c>
      <c r="AH22" s="287">
        <f t="shared" si="2"/>
        <v>0</v>
      </c>
      <c r="AI22" s="285">
        <v>0</v>
      </c>
      <c r="AJ22" s="285">
        <v>0</v>
      </c>
      <c r="AK22" s="286">
        <v>0</v>
      </c>
      <c r="AL22" s="287">
        <f t="shared" si="3"/>
        <v>0</v>
      </c>
      <c r="AM22" s="178" t="str">
        <f t="shared" si="6"/>
        <v>FINALIZADA EN 2018</v>
      </c>
      <c r="AN22" s="285">
        <v>0</v>
      </c>
      <c r="AO22" s="286">
        <v>0</v>
      </c>
      <c r="AP22" s="287">
        <f t="shared" si="4"/>
        <v>0</v>
      </c>
    </row>
    <row r="23" spans="1:42" ht="269.25" customHeight="1">
      <c r="A23" s="773"/>
      <c r="B23" s="773"/>
      <c r="C23" s="773"/>
      <c r="D23" s="937"/>
      <c r="E23" s="939"/>
      <c r="F23" s="937"/>
      <c r="G23" s="938"/>
      <c r="H23" s="939"/>
      <c r="I23" s="1267"/>
      <c r="J23" s="782" t="str">
        <f>'Dirección G. Corporativa'!J19:O19</f>
        <v>71 - Incrementar a un 90% la sostenibilidad del SIG en el Gobierno Distrital</v>
      </c>
      <c r="K23" s="783"/>
      <c r="L23" s="783"/>
      <c r="M23" s="783"/>
      <c r="N23" s="783"/>
      <c r="O23" s="784"/>
      <c r="P23" s="772" t="str">
        <f>'Dirección G. Corporativa'!P19:S19</f>
        <v>557 - Porcentaje de ejecución del Plan de Adecuación y Sostenibilidad SIGD - MIPG en las entidades distritales</v>
      </c>
      <c r="Q23" s="684"/>
      <c r="R23" s="684"/>
      <c r="S23" s="685"/>
      <c r="T23" s="82" t="str">
        <f>'Dirección G. Corporativa'!T19</f>
        <v>K</v>
      </c>
      <c r="U23" s="23">
        <f>'Dirección G. Corporativa'!U19</f>
        <v>1</v>
      </c>
      <c r="V23" s="458">
        <f>'Dirección G. Corporativa'!V19</f>
        <v>1</v>
      </c>
      <c r="W23" s="458">
        <f>'Dirección G. Corporativa'!W19</f>
        <v>0.72250000000000003</v>
      </c>
      <c r="X23" s="467">
        <f>W23/V23</f>
        <v>0.72250000000000003</v>
      </c>
      <c r="Y23" s="461">
        <f t="shared" ref="Y23" si="7">X23</f>
        <v>0.72250000000000003</v>
      </c>
      <c r="AA23" s="458">
        <f t="shared" ref="AA23:AB26" si="8">V23</f>
        <v>1</v>
      </c>
      <c r="AB23" s="458">
        <f t="shared" si="8"/>
        <v>0.72250000000000003</v>
      </c>
      <c r="AC23" s="467">
        <f>AB23/AA23</f>
        <v>0.72250000000000003</v>
      </c>
      <c r="AD23" s="461">
        <f t="shared" si="1"/>
        <v>0.72250000000000003</v>
      </c>
      <c r="AE23" s="459">
        <v>0</v>
      </c>
      <c r="AF23" s="459">
        <v>0</v>
      </c>
      <c r="AG23" s="460">
        <v>0</v>
      </c>
      <c r="AH23" s="461">
        <f t="shared" ref="AH23" si="9">AG23</f>
        <v>0</v>
      </c>
      <c r="AI23" s="459">
        <v>0</v>
      </c>
      <c r="AJ23" s="459">
        <v>0</v>
      </c>
      <c r="AK23" s="460">
        <v>0</v>
      </c>
      <c r="AL23" s="461">
        <f t="shared" si="3"/>
        <v>0</v>
      </c>
      <c r="AM23" s="459">
        <v>0</v>
      </c>
      <c r="AN23" s="459">
        <v>0</v>
      </c>
      <c r="AO23" s="460">
        <v>0</v>
      </c>
      <c r="AP23" s="461">
        <f t="shared" si="4"/>
        <v>0</v>
      </c>
    </row>
    <row r="24" spans="1:42" ht="187.5" customHeight="1">
      <c r="A24" s="773"/>
      <c r="B24" s="773"/>
      <c r="C24" s="773"/>
      <c r="D24" s="777" t="s">
        <v>161</v>
      </c>
      <c r="E24" s="777"/>
      <c r="F24" s="777" t="s">
        <v>162</v>
      </c>
      <c r="G24" s="777"/>
      <c r="H24" s="777"/>
      <c r="I24" s="283" t="s">
        <v>13</v>
      </c>
      <c r="J24" s="777" t="s">
        <v>383</v>
      </c>
      <c r="K24" s="777"/>
      <c r="L24" s="777"/>
      <c r="M24" s="777"/>
      <c r="N24" s="777"/>
      <c r="O24" s="777"/>
      <c r="P24" s="772" t="s">
        <v>384</v>
      </c>
      <c r="Q24" s="684"/>
      <c r="R24" s="684"/>
      <c r="S24" s="685"/>
      <c r="T24" s="82" t="s">
        <v>58</v>
      </c>
      <c r="U24" s="23">
        <f>'Dirección G. Corporativa'!U22</f>
        <v>1</v>
      </c>
      <c r="V24" s="318">
        <f>'Dirección G. Corporativa'!V22</f>
        <v>1</v>
      </c>
      <c r="W24" s="466">
        <f>'Dirección G. Corporativa'!W22</f>
        <v>0.49</v>
      </c>
      <c r="X24" s="467">
        <f>W24/V24</f>
        <v>0.49</v>
      </c>
      <c r="Y24" s="287">
        <f t="shared" si="5"/>
        <v>0.49</v>
      </c>
      <c r="AA24" s="458">
        <f t="shared" si="8"/>
        <v>1</v>
      </c>
      <c r="AB24" s="466">
        <f t="shared" si="8"/>
        <v>0.49</v>
      </c>
      <c r="AC24" s="467">
        <f>AB24/AA24</f>
        <v>0.49</v>
      </c>
      <c r="AD24" s="287">
        <f t="shared" si="1"/>
        <v>0.49</v>
      </c>
      <c r="AE24" s="285">
        <v>0</v>
      </c>
      <c r="AF24" s="285">
        <v>0</v>
      </c>
      <c r="AG24" s="286">
        <v>0</v>
      </c>
      <c r="AH24" s="287">
        <f t="shared" si="2"/>
        <v>0</v>
      </c>
      <c r="AI24" s="285">
        <v>0</v>
      </c>
      <c r="AJ24" s="285">
        <v>0</v>
      </c>
      <c r="AK24" s="286">
        <v>0</v>
      </c>
      <c r="AL24" s="287">
        <f t="shared" si="3"/>
        <v>0</v>
      </c>
      <c r="AM24" s="178">
        <f t="shared" si="6"/>
        <v>1</v>
      </c>
      <c r="AN24" s="285">
        <v>0</v>
      </c>
      <c r="AO24" s="286">
        <v>0</v>
      </c>
      <c r="AP24" s="287">
        <f t="shared" si="4"/>
        <v>0</v>
      </c>
    </row>
    <row r="25" spans="1:42" ht="388.5" customHeight="1">
      <c r="A25" s="773"/>
      <c r="B25" s="773"/>
      <c r="C25" s="773"/>
      <c r="D25" s="777" t="s">
        <v>381</v>
      </c>
      <c r="E25" s="777"/>
      <c r="F25" s="777" t="s">
        <v>366</v>
      </c>
      <c r="G25" s="777"/>
      <c r="H25" s="777"/>
      <c r="I25" s="283" t="s">
        <v>13</v>
      </c>
      <c r="J25" s="777" t="s">
        <v>367</v>
      </c>
      <c r="K25" s="777"/>
      <c r="L25" s="777"/>
      <c r="M25" s="777"/>
      <c r="N25" s="777"/>
      <c r="O25" s="777"/>
      <c r="P25" s="772" t="s">
        <v>368</v>
      </c>
      <c r="Q25" s="684"/>
      <c r="R25" s="684"/>
      <c r="S25" s="685"/>
      <c r="T25" s="82" t="s">
        <v>58</v>
      </c>
      <c r="U25" s="23">
        <f>'Dirección G. Corporativa'!U24</f>
        <v>1</v>
      </c>
      <c r="V25" s="318">
        <f>'Dirección G. Corporativa'!V24</f>
        <v>1</v>
      </c>
      <c r="W25" s="458">
        <f>'Dirección G. Corporativa'!W24</f>
        <v>0.45</v>
      </c>
      <c r="X25" s="467">
        <f>W25/V25</f>
        <v>0.45</v>
      </c>
      <c r="Y25" s="287">
        <f t="shared" si="5"/>
        <v>0.45</v>
      </c>
      <c r="AA25" s="458">
        <f t="shared" si="8"/>
        <v>1</v>
      </c>
      <c r="AB25" s="458">
        <f t="shared" si="8"/>
        <v>0.45</v>
      </c>
      <c r="AC25" s="467">
        <f>AB25/AA25</f>
        <v>0.45</v>
      </c>
      <c r="AD25" s="287">
        <f t="shared" si="1"/>
        <v>0.45</v>
      </c>
      <c r="AE25" s="285">
        <v>0</v>
      </c>
      <c r="AF25" s="285">
        <v>0</v>
      </c>
      <c r="AG25" s="286">
        <v>0</v>
      </c>
      <c r="AH25" s="287">
        <f t="shared" si="2"/>
        <v>0</v>
      </c>
      <c r="AI25" s="285">
        <v>0</v>
      </c>
      <c r="AJ25" s="285">
        <v>0</v>
      </c>
      <c r="AK25" s="286">
        <v>0</v>
      </c>
      <c r="AL25" s="287">
        <f t="shared" si="3"/>
        <v>0</v>
      </c>
      <c r="AM25" s="178">
        <f t="shared" si="6"/>
        <v>1</v>
      </c>
      <c r="AN25" s="285">
        <v>0</v>
      </c>
      <c r="AO25" s="286">
        <v>0</v>
      </c>
      <c r="AP25" s="287">
        <f t="shared" si="4"/>
        <v>0</v>
      </c>
    </row>
    <row r="26" spans="1:42" ht="266.25" customHeight="1">
      <c r="A26" s="773"/>
      <c r="B26" s="773"/>
      <c r="C26" s="773"/>
      <c r="D26" s="777" t="s">
        <v>382</v>
      </c>
      <c r="E26" s="777"/>
      <c r="F26" s="777" t="s">
        <v>236</v>
      </c>
      <c r="G26" s="777"/>
      <c r="H26" s="777"/>
      <c r="I26" s="283" t="s">
        <v>13</v>
      </c>
      <c r="J26" s="777" t="s">
        <v>238</v>
      </c>
      <c r="K26" s="777"/>
      <c r="L26" s="777"/>
      <c r="M26" s="777"/>
      <c r="N26" s="777"/>
      <c r="O26" s="777"/>
      <c r="P26" s="668" t="s">
        <v>237</v>
      </c>
      <c r="Q26" s="669"/>
      <c r="R26" s="669"/>
      <c r="S26" s="670"/>
      <c r="T26" s="82" t="s">
        <v>52</v>
      </c>
      <c r="U26" s="98">
        <f>'Dirección Asuntos Locales y P'!U26</f>
        <v>3</v>
      </c>
      <c r="V26" s="285">
        <f>'Dirección Asuntos Locales y P'!V26</f>
        <v>2.75</v>
      </c>
      <c r="W26" s="459">
        <f>'Dirección Asuntos Locales y P'!W26</f>
        <v>2.36</v>
      </c>
      <c r="X26" s="467">
        <f>W26/V26</f>
        <v>0.85818181818181816</v>
      </c>
      <c r="Y26" s="287">
        <f t="shared" si="5"/>
        <v>0.85818181818181816</v>
      </c>
      <c r="AA26" s="285">
        <f t="shared" si="8"/>
        <v>2.75</v>
      </c>
      <c r="AB26" s="285">
        <f t="shared" si="8"/>
        <v>2.36</v>
      </c>
      <c r="AC26" s="467">
        <f>AB26/AA26</f>
        <v>0.85818181818181816</v>
      </c>
      <c r="AD26" s="287">
        <f t="shared" si="1"/>
        <v>0.85818181818181816</v>
      </c>
      <c r="AE26" s="285">
        <v>0</v>
      </c>
      <c r="AF26" s="285">
        <v>0</v>
      </c>
      <c r="AG26" s="286">
        <v>0</v>
      </c>
      <c r="AH26" s="287">
        <f t="shared" si="2"/>
        <v>0</v>
      </c>
      <c r="AI26" s="285">
        <v>0</v>
      </c>
      <c r="AJ26" s="285">
        <v>0</v>
      </c>
      <c r="AK26" s="286">
        <v>0</v>
      </c>
      <c r="AL26" s="287">
        <f t="shared" si="3"/>
        <v>0</v>
      </c>
      <c r="AM26" s="285">
        <f t="shared" si="6"/>
        <v>2.75</v>
      </c>
      <c r="AN26" s="285">
        <v>0</v>
      </c>
      <c r="AO26" s="286">
        <v>0</v>
      </c>
      <c r="AP26" s="287">
        <f t="shared" si="4"/>
        <v>0</v>
      </c>
    </row>
    <row r="27" spans="1:42" ht="12.75" customHeight="1">
      <c r="A27" s="2"/>
      <c r="B27" s="2"/>
      <c r="C27" s="2"/>
      <c r="D27" s="2"/>
      <c r="E27" s="14"/>
      <c r="F27" s="14"/>
      <c r="G27" s="14"/>
      <c r="H27" s="14"/>
      <c r="I27" s="14"/>
      <c r="J27" s="14"/>
      <c r="K27" s="14"/>
      <c r="L27" s="14"/>
      <c r="M27" s="14"/>
      <c r="N27" s="14"/>
      <c r="O27" s="14"/>
      <c r="P27" s="14"/>
      <c r="Q27" s="14"/>
      <c r="R27" s="14"/>
      <c r="S27" s="86"/>
      <c r="T27" s="14"/>
      <c r="U27" s="14"/>
    </row>
    <row r="28" spans="1:42" ht="12.75" customHeight="1">
      <c r="A28" s="2"/>
      <c r="B28" s="2"/>
      <c r="C28" s="2"/>
      <c r="D28" s="2"/>
      <c r="E28" s="14"/>
      <c r="F28" s="14"/>
      <c r="G28" s="14"/>
      <c r="H28" s="14"/>
      <c r="I28" s="14"/>
      <c r="J28" s="14"/>
      <c r="K28" s="14"/>
      <c r="L28" s="14"/>
      <c r="M28" s="14"/>
      <c r="N28" s="14"/>
      <c r="O28" s="14"/>
      <c r="P28" s="14"/>
      <c r="Q28" s="14"/>
      <c r="R28" s="14"/>
      <c r="S28" s="86"/>
      <c r="T28" s="14"/>
      <c r="U28" s="14"/>
    </row>
    <row r="29" spans="1:42" ht="95.25" customHeight="1">
      <c r="A29" s="1402" t="s">
        <v>638</v>
      </c>
      <c r="B29" s="1402"/>
      <c r="C29" s="1402"/>
      <c r="D29" s="1402"/>
      <c r="E29" s="1402"/>
      <c r="F29" s="1402"/>
      <c r="G29" s="1402"/>
      <c r="H29" s="1402"/>
      <c r="I29" s="1402"/>
      <c r="J29" s="1402"/>
      <c r="K29" s="1402"/>
      <c r="L29" s="1402"/>
      <c r="M29" s="1402"/>
      <c r="N29" s="1402"/>
      <c r="O29" s="1402"/>
      <c r="P29" s="1402"/>
      <c r="Q29" s="1402"/>
      <c r="R29" s="1402"/>
      <c r="S29" s="1402"/>
      <c r="T29" s="1402"/>
      <c r="U29" s="1402"/>
      <c r="V29" s="1402"/>
      <c r="W29" s="1402"/>
      <c r="X29" s="1402"/>
      <c r="Y29" s="1402"/>
      <c r="AA29" s="650" t="s">
        <v>714</v>
      </c>
      <c r="AB29" s="651"/>
      <c r="AC29" s="651"/>
      <c r="AD29" s="651"/>
      <c r="AE29" s="651"/>
      <c r="AF29" s="651"/>
      <c r="AG29" s="651"/>
      <c r="AH29" s="651"/>
      <c r="AI29" s="651"/>
      <c r="AJ29" s="651"/>
      <c r="AK29" s="651"/>
      <c r="AL29" s="651"/>
      <c r="AM29" s="651"/>
      <c r="AN29" s="651"/>
      <c r="AO29" s="651"/>
      <c r="AP29" s="652"/>
    </row>
    <row r="30" spans="1:42">
      <c r="A30" s="40"/>
      <c r="B30" s="40"/>
      <c r="C30" s="40"/>
      <c r="D30" s="40"/>
      <c r="E30" s="40"/>
      <c r="F30" s="40"/>
      <c r="G30" s="40"/>
      <c r="H30" s="40"/>
      <c r="I30" s="40"/>
      <c r="J30" s="40"/>
      <c r="K30" s="40"/>
      <c r="L30" s="40"/>
      <c r="M30" s="40"/>
      <c r="N30" s="40"/>
      <c r="O30" s="40"/>
      <c r="P30" s="40"/>
      <c r="Q30" s="40"/>
      <c r="R30" s="40"/>
      <c r="S30" s="87"/>
      <c r="T30" s="40"/>
      <c r="U30" s="40"/>
    </row>
    <row r="31" spans="1:42" s="73" customFormat="1" ht="84" customHeight="1">
      <c r="A31" s="765" t="s">
        <v>15</v>
      </c>
      <c r="B31" s="765"/>
      <c r="C31" s="765"/>
      <c r="D31" s="765"/>
      <c r="E31" s="765"/>
      <c r="F31" s="765"/>
      <c r="G31" s="765"/>
      <c r="H31" s="765"/>
      <c r="I31" s="785" t="s">
        <v>16</v>
      </c>
      <c r="J31" s="785"/>
      <c r="K31" s="785"/>
      <c r="L31" s="785"/>
      <c r="M31" s="785"/>
      <c r="N31" s="785"/>
      <c r="O31" s="765" t="s">
        <v>17</v>
      </c>
      <c r="P31" s="710" t="s">
        <v>18</v>
      </c>
      <c r="Q31" s="711"/>
      <c r="R31" s="712"/>
      <c r="S31" s="753" t="s">
        <v>152</v>
      </c>
      <c r="T31" s="815" t="s">
        <v>7</v>
      </c>
      <c r="U31" s="1268" t="s">
        <v>640</v>
      </c>
      <c r="V31" s="671">
        <v>2019</v>
      </c>
      <c r="W31" s="671"/>
      <c r="X31" s="671"/>
      <c r="Y31" s="671"/>
      <c r="AA31" s="634" t="s">
        <v>713</v>
      </c>
      <c r="AB31" s="634"/>
      <c r="AC31" s="634"/>
      <c r="AD31" s="634"/>
      <c r="AE31" s="634" t="s">
        <v>715</v>
      </c>
      <c r="AF31" s="634"/>
      <c r="AG31" s="634"/>
      <c r="AH31" s="634"/>
      <c r="AI31" s="634" t="s">
        <v>716</v>
      </c>
      <c r="AJ31" s="634"/>
      <c r="AK31" s="634"/>
      <c r="AL31" s="634"/>
      <c r="AM31" s="634" t="s">
        <v>717</v>
      </c>
      <c r="AN31" s="634"/>
      <c r="AO31" s="634"/>
      <c r="AP31" s="634"/>
    </row>
    <row r="32" spans="1:42" s="73" customFormat="1" ht="84" customHeight="1">
      <c r="A32" s="765"/>
      <c r="B32" s="765"/>
      <c r="C32" s="765"/>
      <c r="D32" s="765"/>
      <c r="E32" s="765"/>
      <c r="F32" s="765"/>
      <c r="G32" s="765"/>
      <c r="H32" s="765"/>
      <c r="I32" s="785"/>
      <c r="J32" s="785"/>
      <c r="K32" s="785"/>
      <c r="L32" s="785"/>
      <c r="M32" s="785"/>
      <c r="N32" s="785"/>
      <c r="O32" s="765"/>
      <c r="P32" s="713"/>
      <c r="Q32" s="714"/>
      <c r="R32" s="715"/>
      <c r="S32" s="754"/>
      <c r="T32" s="816"/>
      <c r="U32" s="1269"/>
      <c r="V32" s="172" t="s">
        <v>11</v>
      </c>
      <c r="W32" s="172" t="s">
        <v>12</v>
      </c>
      <c r="X32" s="173" t="s">
        <v>9</v>
      </c>
      <c r="Y32" s="174" t="s">
        <v>10</v>
      </c>
      <c r="AA32" s="224" t="s">
        <v>13</v>
      </c>
      <c r="AB32" s="224" t="s">
        <v>14</v>
      </c>
      <c r="AC32" s="173" t="s">
        <v>9</v>
      </c>
      <c r="AD32" s="174" t="s">
        <v>10</v>
      </c>
      <c r="AE32" s="224" t="s">
        <v>13</v>
      </c>
      <c r="AF32" s="224" t="s">
        <v>14</v>
      </c>
      <c r="AG32" s="173" t="s">
        <v>9</v>
      </c>
      <c r="AH32" s="174" t="s">
        <v>10</v>
      </c>
      <c r="AI32" s="224" t="s">
        <v>13</v>
      </c>
      <c r="AJ32" s="224" t="s">
        <v>14</v>
      </c>
      <c r="AK32" s="173" t="s">
        <v>9</v>
      </c>
      <c r="AL32" s="174" t="s">
        <v>10</v>
      </c>
      <c r="AM32" s="224" t="s">
        <v>13</v>
      </c>
      <c r="AN32" s="224" t="s">
        <v>14</v>
      </c>
      <c r="AO32" s="173" t="s">
        <v>9</v>
      </c>
      <c r="AP32" s="174" t="s">
        <v>10</v>
      </c>
    </row>
    <row r="33" spans="1:42" s="73" customFormat="1" ht="317.25" customHeight="1">
      <c r="A33" s="1384" t="s">
        <v>319</v>
      </c>
      <c r="B33" s="1385"/>
      <c r="C33" s="1385"/>
      <c r="D33" s="1385"/>
      <c r="E33" s="1385"/>
      <c r="F33" s="1385"/>
      <c r="G33" s="1385"/>
      <c r="H33" s="1386"/>
      <c r="I33" s="1387" t="s">
        <v>56</v>
      </c>
      <c r="J33" s="1387"/>
      <c r="K33" s="1387"/>
      <c r="L33" s="1387"/>
      <c r="M33" s="1387"/>
      <c r="N33" s="1387"/>
      <c r="O33" s="80">
        <v>123</v>
      </c>
      <c r="P33" s="1304" t="s">
        <v>57</v>
      </c>
      <c r="Q33" s="1304"/>
      <c r="R33" s="1304"/>
      <c r="S33" s="95" t="s">
        <v>189</v>
      </c>
      <c r="T33" s="82" t="s">
        <v>52</v>
      </c>
      <c r="U33" s="23">
        <v>1</v>
      </c>
      <c r="V33" s="435">
        <f>'Dirección G. Corporativa'!V30</f>
        <v>100</v>
      </c>
      <c r="W33" s="435">
        <f>'Dirección G. Corporativa'!W30</f>
        <v>45.44</v>
      </c>
      <c r="X33" s="467">
        <f>W33/V33</f>
        <v>0.45439999999999997</v>
      </c>
      <c r="Y33" s="287">
        <f>X33</f>
        <v>0.45439999999999997</v>
      </c>
      <c r="AA33" s="439">
        <f>'Dirección G. Corporativa'!AA30</f>
        <v>100</v>
      </c>
      <c r="AB33" s="438">
        <f>'Dirección G. Corporativa'!AB30</f>
        <v>15.78</v>
      </c>
      <c r="AC33" s="467">
        <f>AB33/AA33</f>
        <v>0.1578</v>
      </c>
      <c r="AD33" s="287">
        <f t="shared" ref="AD33" si="10">AC33</f>
        <v>0.1578</v>
      </c>
      <c r="AE33" s="439">
        <f>'Dirección G. Corporativa'!AE30</f>
        <v>100</v>
      </c>
      <c r="AF33" s="438">
        <f>'Dirección G. Corporativa'!AF30</f>
        <v>45.44</v>
      </c>
      <c r="AG33" s="527">
        <f>AF33/AE33</f>
        <v>0.45439999999999997</v>
      </c>
      <c r="AH33" s="287">
        <f t="shared" ref="AH33" si="11">AG33</f>
        <v>0.45439999999999997</v>
      </c>
      <c r="AI33" s="439">
        <f>'Dirección G. Corporativa'!AI30</f>
        <v>0</v>
      </c>
      <c r="AJ33" s="438">
        <f>'Dirección G. Corporativa'!AJ30</f>
        <v>0</v>
      </c>
      <c r="AK33" s="286">
        <v>0</v>
      </c>
      <c r="AL33" s="287">
        <f t="shared" ref="AL33" si="12">AK33</f>
        <v>0</v>
      </c>
      <c r="AM33" s="439">
        <f>'Dirección G. Corporativa'!AM30</f>
        <v>100</v>
      </c>
      <c r="AN33" s="438">
        <f>'Dirección G. Corporativa'!AN30</f>
        <v>0</v>
      </c>
      <c r="AO33" s="286">
        <v>0</v>
      </c>
      <c r="AP33" s="287">
        <f t="shared" ref="AP33" si="13">AO33</f>
        <v>0</v>
      </c>
    </row>
    <row r="34" spans="1:42" ht="12.75" customHeight="1">
      <c r="A34" s="2"/>
      <c r="B34" s="2"/>
      <c r="C34" s="2"/>
      <c r="D34" s="2"/>
      <c r="E34" s="14"/>
      <c r="F34" s="14"/>
      <c r="G34" s="14"/>
      <c r="H34" s="14"/>
      <c r="I34" s="14"/>
      <c r="J34" s="14"/>
      <c r="K34" s="14"/>
      <c r="L34" s="14"/>
      <c r="M34" s="14"/>
      <c r="N34" s="14"/>
      <c r="O34" s="14"/>
      <c r="P34" s="14"/>
      <c r="Q34" s="14"/>
      <c r="R34" s="14"/>
      <c r="S34" s="86"/>
      <c r="T34" s="14"/>
      <c r="U34" s="14"/>
    </row>
    <row r="35" spans="1:42" ht="12.75" customHeight="1">
      <c r="A35" s="2"/>
      <c r="B35" s="2"/>
      <c r="C35" s="2"/>
      <c r="D35" s="2"/>
      <c r="E35" s="14"/>
      <c r="F35" s="14"/>
      <c r="G35" s="14"/>
      <c r="H35" s="14"/>
      <c r="I35" s="14"/>
      <c r="J35" s="14"/>
      <c r="K35" s="14"/>
      <c r="L35" s="14"/>
      <c r="M35" s="14"/>
      <c r="N35" s="14"/>
      <c r="O35" s="14"/>
      <c r="P35" s="14"/>
      <c r="Q35" s="14"/>
      <c r="R35" s="14"/>
      <c r="S35" s="86"/>
      <c r="T35" s="14"/>
      <c r="U35" s="14"/>
    </row>
    <row r="36" spans="1:42" ht="117.75" customHeight="1">
      <c r="A36" s="638" t="s">
        <v>653</v>
      </c>
      <c r="B36" s="638"/>
      <c r="C36" s="638"/>
      <c r="D36" s="638"/>
      <c r="E36" s="638"/>
      <c r="F36" s="638"/>
      <c r="G36" s="638"/>
      <c r="H36" s="638"/>
      <c r="I36" s="638"/>
      <c r="J36" s="638"/>
      <c r="K36" s="638"/>
      <c r="L36" s="638"/>
      <c r="M36" s="638"/>
      <c r="N36" s="638"/>
      <c r="O36" s="638"/>
      <c r="P36" s="638"/>
      <c r="Q36" s="638"/>
      <c r="R36" s="638"/>
      <c r="S36" s="638"/>
      <c r="T36" s="638"/>
      <c r="U36" s="638"/>
      <c r="V36" s="638"/>
      <c r="W36" s="638"/>
      <c r="X36" s="638"/>
      <c r="Y36" s="638"/>
    </row>
    <row r="37" spans="1:42" s="15" customFormat="1" ht="12" customHeight="1">
      <c r="A37" s="5"/>
      <c r="B37" s="5"/>
      <c r="C37" s="5"/>
      <c r="D37" s="5"/>
      <c r="E37" s="5"/>
      <c r="F37" s="5"/>
      <c r="G37" s="5"/>
      <c r="H37" s="5"/>
      <c r="I37" s="5"/>
      <c r="J37" s="5"/>
      <c r="K37" s="5"/>
      <c r="L37" s="5"/>
      <c r="M37" s="5"/>
      <c r="N37" s="5"/>
      <c r="O37" s="5"/>
      <c r="P37" s="5"/>
      <c r="Q37" s="5"/>
      <c r="R37" s="5"/>
      <c r="S37" s="5"/>
      <c r="T37" s="5"/>
      <c r="U37" s="5"/>
    </row>
    <row r="38" spans="1:42" s="15" customFormat="1" ht="92.25" customHeight="1">
      <c r="A38" s="792" t="s">
        <v>59</v>
      </c>
      <c r="B38" s="792"/>
      <c r="C38" s="989" t="s">
        <v>60</v>
      </c>
      <c r="D38" s="989"/>
      <c r="E38" s="989"/>
      <c r="F38" s="989"/>
      <c r="G38" s="989"/>
      <c r="H38" s="989"/>
      <c r="I38" s="989"/>
      <c r="J38" s="989"/>
      <c r="K38" s="989"/>
      <c r="L38" s="989"/>
      <c r="M38" s="989"/>
      <c r="N38" s="989"/>
      <c r="O38" s="989"/>
      <c r="P38" s="989"/>
      <c r="Q38" s="989"/>
      <c r="R38" s="989"/>
      <c r="S38" s="989"/>
      <c r="T38" s="989"/>
      <c r="U38" s="989"/>
      <c r="V38" s="989"/>
      <c r="W38" s="989"/>
      <c r="X38" s="989"/>
      <c r="Y38" s="989"/>
    </row>
    <row r="39" spans="1:42" s="15" customFormat="1" ht="94.5" customHeight="1">
      <c r="A39" s="792" t="s">
        <v>19</v>
      </c>
      <c r="B39" s="792"/>
      <c r="C39" s="989" t="s">
        <v>61</v>
      </c>
      <c r="D39" s="989"/>
      <c r="E39" s="989"/>
      <c r="F39" s="989"/>
      <c r="G39" s="989"/>
      <c r="H39" s="989"/>
      <c r="I39" s="989"/>
      <c r="J39" s="989"/>
      <c r="K39" s="989"/>
      <c r="L39" s="989"/>
      <c r="M39" s="989"/>
      <c r="N39" s="989"/>
      <c r="O39" s="989"/>
      <c r="P39" s="989"/>
      <c r="Q39" s="989"/>
      <c r="R39" s="989"/>
      <c r="S39" s="989"/>
      <c r="T39" s="989"/>
      <c r="U39" s="989"/>
      <c r="V39" s="989"/>
      <c r="W39" s="989"/>
      <c r="X39" s="989"/>
      <c r="Y39" s="989"/>
    </row>
    <row r="40" spans="1:42" s="15" customFormat="1" ht="159.75" customHeight="1">
      <c r="A40" s="792" t="s">
        <v>62</v>
      </c>
      <c r="B40" s="792"/>
      <c r="C40" s="989" t="s">
        <v>63</v>
      </c>
      <c r="D40" s="989"/>
      <c r="E40" s="989"/>
      <c r="F40" s="989"/>
      <c r="G40" s="989"/>
      <c r="H40" s="989"/>
      <c r="I40" s="989"/>
      <c r="J40" s="989"/>
      <c r="K40" s="989"/>
      <c r="L40" s="989"/>
      <c r="M40" s="989"/>
      <c r="N40" s="989"/>
      <c r="O40" s="989"/>
      <c r="P40" s="989"/>
      <c r="Q40" s="989"/>
      <c r="R40" s="989"/>
      <c r="S40" s="989"/>
      <c r="T40" s="989"/>
      <c r="U40" s="989"/>
      <c r="V40" s="989"/>
      <c r="W40" s="989"/>
      <c r="X40" s="989"/>
      <c r="Y40" s="989"/>
      <c r="AA40" s="650" t="s">
        <v>714</v>
      </c>
      <c r="AB40" s="651"/>
      <c r="AC40" s="651"/>
      <c r="AD40" s="651"/>
      <c r="AE40" s="651"/>
      <c r="AF40" s="651"/>
      <c r="AG40" s="651"/>
      <c r="AH40" s="651"/>
      <c r="AI40" s="651"/>
      <c r="AJ40" s="651"/>
      <c r="AK40" s="651"/>
      <c r="AL40" s="651"/>
      <c r="AM40" s="651"/>
      <c r="AN40" s="651"/>
      <c r="AO40" s="651"/>
      <c r="AP40" s="652"/>
    </row>
    <row r="41" spans="1:42" s="15" customFormat="1" ht="17.25" customHeight="1">
      <c r="A41" s="5"/>
      <c r="B41" s="5"/>
      <c r="C41" s="5"/>
      <c r="D41" s="5"/>
      <c r="E41" s="5"/>
      <c r="F41" s="5"/>
      <c r="G41" s="5"/>
      <c r="H41" s="5"/>
      <c r="I41" s="5"/>
      <c r="J41" s="5"/>
      <c r="K41" s="5"/>
      <c r="L41" s="5"/>
      <c r="M41" s="5"/>
      <c r="N41" s="5"/>
      <c r="O41" s="5"/>
      <c r="P41" s="5"/>
      <c r="Q41" s="5"/>
      <c r="R41" s="5"/>
      <c r="S41" s="5"/>
      <c r="T41" s="5"/>
      <c r="U41" s="5"/>
      <c r="AA41" s="46"/>
      <c r="AB41" s="46"/>
      <c r="AC41" s="46"/>
      <c r="AD41" s="46"/>
      <c r="AE41" s="46"/>
      <c r="AF41" s="46"/>
      <c r="AG41" s="46"/>
      <c r="AH41" s="46"/>
      <c r="AI41" s="46"/>
      <c r="AJ41" s="46"/>
      <c r="AK41" s="46"/>
      <c r="AL41" s="46"/>
      <c r="AM41" s="46"/>
      <c r="AN41" s="46"/>
      <c r="AO41" s="46"/>
      <c r="AP41" s="46"/>
    </row>
    <row r="42" spans="1:42" ht="64.5" customHeight="1">
      <c r="A42" s="737" t="s">
        <v>20</v>
      </c>
      <c r="B42" s="737"/>
      <c r="C42" s="1192" t="s">
        <v>21</v>
      </c>
      <c r="D42" s="1194"/>
      <c r="E42" s="1321" t="s">
        <v>22</v>
      </c>
      <c r="F42" s="737" t="s">
        <v>69</v>
      </c>
      <c r="G42" s="737"/>
      <c r="H42" s="737"/>
      <c r="I42" s="737"/>
      <c r="J42" s="1192" t="s">
        <v>77</v>
      </c>
      <c r="K42" s="1194"/>
      <c r="L42" s="737" t="s">
        <v>154</v>
      </c>
      <c r="M42" s="737"/>
      <c r="N42" s="737"/>
      <c r="O42" s="737" t="s">
        <v>98</v>
      </c>
      <c r="P42" s="738" t="s">
        <v>23</v>
      </c>
      <c r="Q42" s="738"/>
      <c r="R42" s="738"/>
      <c r="S42" s="738" t="s">
        <v>152</v>
      </c>
      <c r="T42" s="739" t="s">
        <v>7</v>
      </c>
      <c r="U42" s="925" t="s">
        <v>623</v>
      </c>
      <c r="V42" s="671">
        <v>2019</v>
      </c>
      <c r="W42" s="671"/>
      <c r="X42" s="671"/>
      <c r="Y42" s="671"/>
      <c r="AA42" s="634" t="s">
        <v>713</v>
      </c>
      <c r="AB42" s="634"/>
      <c r="AC42" s="634"/>
      <c r="AD42" s="634"/>
      <c r="AE42" s="634" t="s">
        <v>715</v>
      </c>
      <c r="AF42" s="634"/>
      <c r="AG42" s="634"/>
      <c r="AH42" s="634"/>
      <c r="AI42" s="634" t="s">
        <v>716</v>
      </c>
      <c r="AJ42" s="634"/>
      <c r="AK42" s="634"/>
      <c r="AL42" s="634"/>
      <c r="AM42" s="634" t="s">
        <v>717</v>
      </c>
      <c r="AN42" s="634"/>
      <c r="AO42" s="634"/>
      <c r="AP42" s="634"/>
    </row>
    <row r="43" spans="1:42" ht="140.25" customHeight="1">
      <c r="A43" s="737"/>
      <c r="B43" s="737"/>
      <c r="C43" s="1195"/>
      <c r="D43" s="1197"/>
      <c r="E43" s="1321"/>
      <c r="F43" s="737"/>
      <c r="G43" s="737"/>
      <c r="H43" s="737"/>
      <c r="I43" s="737"/>
      <c r="J43" s="1195"/>
      <c r="K43" s="1197"/>
      <c r="L43" s="737"/>
      <c r="M43" s="737"/>
      <c r="N43" s="737"/>
      <c r="O43" s="737"/>
      <c r="P43" s="738"/>
      <c r="Q43" s="738"/>
      <c r="R43" s="738"/>
      <c r="S43" s="738"/>
      <c r="T43" s="739"/>
      <c r="U43" s="926"/>
      <c r="V43" s="172" t="s">
        <v>11</v>
      </c>
      <c r="W43" s="172" t="s">
        <v>12</v>
      </c>
      <c r="X43" s="173" t="s">
        <v>9</v>
      </c>
      <c r="Y43" s="174" t="s">
        <v>10</v>
      </c>
      <c r="AA43" s="224" t="s">
        <v>13</v>
      </c>
      <c r="AB43" s="224" t="s">
        <v>14</v>
      </c>
      <c r="AC43" s="173" t="s">
        <v>9</v>
      </c>
      <c r="AD43" s="174" t="s">
        <v>10</v>
      </c>
      <c r="AE43" s="224" t="s">
        <v>13</v>
      </c>
      <c r="AF43" s="224" t="s">
        <v>14</v>
      </c>
      <c r="AG43" s="173" t="s">
        <v>9</v>
      </c>
      <c r="AH43" s="174" t="s">
        <v>10</v>
      </c>
      <c r="AI43" s="224" t="s">
        <v>13</v>
      </c>
      <c r="AJ43" s="224" t="s">
        <v>14</v>
      </c>
      <c r="AK43" s="173" t="s">
        <v>9</v>
      </c>
      <c r="AL43" s="174" t="s">
        <v>10</v>
      </c>
      <c r="AM43" s="224" t="s">
        <v>13</v>
      </c>
      <c r="AN43" s="224" t="s">
        <v>14</v>
      </c>
      <c r="AO43" s="173" t="s">
        <v>9</v>
      </c>
      <c r="AP43" s="174" t="s">
        <v>10</v>
      </c>
    </row>
    <row r="44" spans="1:42" ht="409.5" customHeight="1">
      <c r="A44" s="1378" t="s">
        <v>254</v>
      </c>
      <c r="B44" s="1379"/>
      <c r="C44" s="1189" t="s">
        <v>65</v>
      </c>
      <c r="D44" s="1191"/>
      <c r="E44" s="115" t="s">
        <v>388</v>
      </c>
      <c r="F44" s="1380" t="s">
        <v>389</v>
      </c>
      <c r="G44" s="1381"/>
      <c r="H44" s="1381"/>
      <c r="I44" s="1382"/>
      <c r="J44" s="1357" t="s">
        <v>1067</v>
      </c>
      <c r="K44" s="1358"/>
      <c r="L44" s="1285" t="s">
        <v>392</v>
      </c>
      <c r="M44" s="1383"/>
      <c r="N44" s="1286"/>
      <c r="O44" s="148" t="s">
        <v>100</v>
      </c>
      <c r="P44" s="794" t="s">
        <v>391</v>
      </c>
      <c r="Q44" s="795"/>
      <c r="R44" s="796"/>
      <c r="S44" s="95" t="s">
        <v>153</v>
      </c>
      <c r="T44" s="82" t="s">
        <v>114</v>
      </c>
      <c r="U44" s="107" t="s">
        <v>1045</v>
      </c>
      <c r="V44" s="178">
        <v>1</v>
      </c>
      <c r="W44" s="178">
        <f>AF44</f>
        <v>0.71879999999999999</v>
      </c>
      <c r="X44" s="580">
        <f>W44/V44</f>
        <v>0.71879999999999999</v>
      </c>
      <c r="Y44" s="196">
        <f>X44</f>
        <v>0.71879999999999999</v>
      </c>
      <c r="AA44" s="385" t="s">
        <v>1049</v>
      </c>
      <c r="AB44" s="221">
        <v>0</v>
      </c>
      <c r="AC44" s="222">
        <v>0</v>
      </c>
      <c r="AD44" s="223">
        <f t="shared" ref="AD44" si="14">AC44</f>
        <v>0</v>
      </c>
      <c r="AE44" s="178">
        <v>1</v>
      </c>
      <c r="AF44" s="404">
        <v>0.71879999999999999</v>
      </c>
      <c r="AG44" s="580">
        <f>AF44/AE44</f>
        <v>0.71879999999999999</v>
      </c>
      <c r="AH44" s="544">
        <f>AG44</f>
        <v>0.71879999999999999</v>
      </c>
      <c r="AI44" s="221">
        <v>0</v>
      </c>
      <c r="AJ44" s="221">
        <v>0</v>
      </c>
      <c r="AK44" s="222">
        <v>0</v>
      </c>
      <c r="AL44" s="223">
        <f t="shared" ref="AL44" si="15">AK44</f>
        <v>0</v>
      </c>
      <c r="AM44" s="221">
        <v>0</v>
      </c>
      <c r="AN44" s="221">
        <v>0</v>
      </c>
      <c r="AO44" s="222">
        <v>0</v>
      </c>
      <c r="AP44" s="223">
        <f t="shared" ref="AP44" si="16">AO44</f>
        <v>0</v>
      </c>
    </row>
    <row r="45" spans="1:42" ht="37.5" customHeight="1"/>
    <row r="46" spans="1:42" ht="96.75" customHeight="1">
      <c r="A46" s="723" t="s">
        <v>654</v>
      </c>
      <c r="B46" s="723"/>
      <c r="C46" s="723"/>
      <c r="D46" s="723"/>
      <c r="E46" s="723"/>
      <c r="F46" s="723"/>
      <c r="G46" s="723"/>
      <c r="H46" s="723"/>
      <c r="I46" s="723"/>
      <c r="J46" s="723"/>
      <c r="K46" s="723"/>
      <c r="L46" s="723"/>
      <c r="M46" s="723"/>
      <c r="N46" s="723"/>
      <c r="O46" s="723"/>
      <c r="P46" s="723"/>
      <c r="Q46" s="723"/>
      <c r="R46" s="723"/>
      <c r="S46" s="723"/>
      <c r="T46" s="723"/>
      <c r="U46" s="723"/>
      <c r="V46" s="723"/>
      <c r="W46" s="723"/>
      <c r="X46" s="723"/>
      <c r="Y46" s="723"/>
      <c r="AA46" s="650" t="s">
        <v>714</v>
      </c>
      <c r="AB46" s="651"/>
      <c r="AC46" s="651"/>
      <c r="AD46" s="651"/>
      <c r="AE46" s="651"/>
      <c r="AF46" s="651"/>
      <c r="AG46" s="651"/>
      <c r="AH46" s="651"/>
      <c r="AI46" s="651"/>
      <c r="AJ46" s="651"/>
      <c r="AK46" s="651"/>
      <c r="AL46" s="651"/>
      <c r="AM46" s="651"/>
      <c r="AN46" s="651"/>
      <c r="AO46" s="651"/>
      <c r="AP46" s="652"/>
    </row>
    <row r="47" spans="1:42" s="45" customFormat="1">
      <c r="A47" s="9"/>
      <c r="B47" s="9"/>
      <c r="C47" s="9"/>
      <c r="D47" s="9"/>
      <c r="E47" s="9"/>
      <c r="F47" s="9"/>
      <c r="G47" s="9"/>
      <c r="H47" s="9"/>
      <c r="I47" s="9"/>
      <c r="J47" s="9"/>
      <c r="K47" s="9"/>
      <c r="L47" s="9"/>
      <c r="M47" s="9"/>
      <c r="N47" s="9"/>
      <c r="O47" s="9"/>
      <c r="P47" s="9"/>
      <c r="Q47" s="9"/>
      <c r="R47" s="9"/>
      <c r="S47" s="89"/>
      <c r="T47" s="9"/>
      <c r="U47" s="9"/>
      <c r="AA47" s="46"/>
      <c r="AB47" s="46"/>
      <c r="AC47" s="46"/>
      <c r="AD47" s="46"/>
      <c r="AE47" s="46"/>
      <c r="AF47" s="46"/>
      <c r="AG47" s="46"/>
      <c r="AH47" s="46"/>
      <c r="AI47" s="46"/>
      <c r="AJ47" s="46"/>
      <c r="AK47" s="46"/>
      <c r="AL47" s="46"/>
      <c r="AM47" s="46"/>
      <c r="AN47" s="46"/>
      <c r="AO47" s="46"/>
      <c r="AP47" s="46"/>
    </row>
    <row r="48" spans="1:42" s="28" customFormat="1" ht="120" customHeight="1">
      <c r="A48" s="1166" t="s">
        <v>22</v>
      </c>
      <c r="B48" s="724" t="s">
        <v>81</v>
      </c>
      <c r="C48" s="724"/>
      <c r="D48" s="724" t="s">
        <v>112</v>
      </c>
      <c r="E48" s="746" t="s">
        <v>95</v>
      </c>
      <c r="F48" s="747"/>
      <c r="G48" s="748"/>
      <c r="H48" s="746" t="s">
        <v>26</v>
      </c>
      <c r="I48" s="747"/>
      <c r="J48" s="748"/>
      <c r="K48" s="765" t="s">
        <v>82</v>
      </c>
      <c r="L48" s="765" t="s">
        <v>83</v>
      </c>
      <c r="M48" s="765" t="s">
        <v>28</v>
      </c>
      <c r="N48" s="664" t="s">
        <v>108</v>
      </c>
      <c r="O48" s="664" t="s">
        <v>109</v>
      </c>
      <c r="P48" s="710" t="s">
        <v>110</v>
      </c>
      <c r="Q48" s="711"/>
      <c r="R48" s="712"/>
      <c r="S48" s="753" t="s">
        <v>152</v>
      </c>
      <c r="T48" s="739" t="s">
        <v>7</v>
      </c>
      <c r="U48" s="1389" t="s">
        <v>156</v>
      </c>
      <c r="V48" s="671">
        <v>2019</v>
      </c>
      <c r="W48" s="671"/>
      <c r="X48" s="671"/>
      <c r="Y48" s="671"/>
      <c r="AA48" s="634" t="s">
        <v>713</v>
      </c>
      <c r="AB48" s="634"/>
      <c r="AC48" s="634"/>
      <c r="AD48" s="634"/>
      <c r="AE48" s="634" t="s">
        <v>715</v>
      </c>
      <c r="AF48" s="634"/>
      <c r="AG48" s="634"/>
      <c r="AH48" s="634"/>
      <c r="AI48" s="634" t="s">
        <v>716</v>
      </c>
      <c r="AJ48" s="634"/>
      <c r="AK48" s="634"/>
      <c r="AL48" s="634"/>
      <c r="AM48" s="634" t="s">
        <v>717</v>
      </c>
      <c r="AN48" s="634"/>
      <c r="AO48" s="634"/>
      <c r="AP48" s="634"/>
    </row>
    <row r="49" spans="1:42" s="28" customFormat="1" ht="75.75" customHeight="1">
      <c r="A49" s="1167"/>
      <c r="B49" s="724"/>
      <c r="C49" s="724"/>
      <c r="D49" s="724"/>
      <c r="E49" s="749"/>
      <c r="F49" s="750"/>
      <c r="G49" s="751"/>
      <c r="H49" s="749"/>
      <c r="I49" s="750"/>
      <c r="J49" s="751"/>
      <c r="K49" s="765"/>
      <c r="L49" s="765"/>
      <c r="M49" s="765"/>
      <c r="N49" s="664"/>
      <c r="O49" s="664"/>
      <c r="P49" s="713"/>
      <c r="Q49" s="714"/>
      <c r="R49" s="715"/>
      <c r="S49" s="754"/>
      <c r="T49" s="739"/>
      <c r="U49" s="1390"/>
      <c r="V49" s="172" t="s">
        <v>11</v>
      </c>
      <c r="W49" s="172" t="s">
        <v>12</v>
      </c>
      <c r="X49" s="173" t="s">
        <v>9</v>
      </c>
      <c r="Y49" s="174" t="s">
        <v>10</v>
      </c>
      <c r="AA49" s="224" t="s">
        <v>13</v>
      </c>
      <c r="AB49" s="224" t="s">
        <v>14</v>
      </c>
      <c r="AC49" s="173" t="s">
        <v>9</v>
      </c>
      <c r="AD49" s="174" t="s">
        <v>10</v>
      </c>
      <c r="AE49" s="224" t="s">
        <v>13</v>
      </c>
      <c r="AF49" s="224" t="s">
        <v>14</v>
      </c>
      <c r="AG49" s="173" t="s">
        <v>9</v>
      </c>
      <c r="AH49" s="174" t="s">
        <v>10</v>
      </c>
      <c r="AI49" s="224" t="s">
        <v>13</v>
      </c>
      <c r="AJ49" s="224" t="s">
        <v>14</v>
      </c>
      <c r="AK49" s="173" t="s">
        <v>9</v>
      </c>
      <c r="AL49" s="174" t="s">
        <v>10</v>
      </c>
      <c r="AM49" s="224" t="s">
        <v>13</v>
      </c>
      <c r="AN49" s="224" t="s">
        <v>14</v>
      </c>
      <c r="AO49" s="173" t="s">
        <v>9</v>
      </c>
      <c r="AP49" s="174" t="s">
        <v>10</v>
      </c>
    </row>
    <row r="50" spans="1:42" s="49" customFormat="1" ht="375" customHeight="1">
      <c r="A50" s="370" t="s">
        <v>388</v>
      </c>
      <c r="B50" s="1388" t="s">
        <v>402</v>
      </c>
      <c r="C50" s="608"/>
      <c r="D50" s="371" t="s">
        <v>93</v>
      </c>
      <c r="E50" s="1391" t="s">
        <v>403</v>
      </c>
      <c r="F50" s="607"/>
      <c r="G50" s="608"/>
      <c r="H50" s="1393" t="s">
        <v>404</v>
      </c>
      <c r="I50" s="607"/>
      <c r="J50" s="608"/>
      <c r="K50" s="359" t="d">
        <v>2019-04-30</v>
      </c>
      <c r="L50" s="359" t="d">
        <v>2019-05-15</v>
      </c>
      <c r="M50" s="363" t="s">
        <v>933</v>
      </c>
      <c r="N50" s="372">
        <v>0</v>
      </c>
      <c r="O50" s="372">
        <v>0</v>
      </c>
      <c r="P50" s="606" t="s">
        <v>934</v>
      </c>
      <c r="Q50" s="607"/>
      <c r="R50" s="608"/>
      <c r="S50" s="348" t="s">
        <v>153</v>
      </c>
      <c r="T50" s="349" t="s">
        <v>58</v>
      </c>
      <c r="U50" s="373">
        <v>1</v>
      </c>
      <c r="V50" s="194">
        <v>0</v>
      </c>
      <c r="W50" s="194">
        <v>0</v>
      </c>
      <c r="X50" s="195">
        <v>0</v>
      </c>
      <c r="Y50" s="196">
        <f>X50</f>
        <v>0</v>
      </c>
      <c r="AA50" s="221">
        <v>0</v>
      </c>
      <c r="AB50" s="221">
        <v>0</v>
      </c>
      <c r="AC50" s="222">
        <v>0</v>
      </c>
      <c r="AD50" s="223">
        <f t="shared" ref="AD50:AD56" si="17">AC50</f>
        <v>0</v>
      </c>
      <c r="AE50" s="221">
        <v>0</v>
      </c>
      <c r="AF50" s="221">
        <v>0</v>
      </c>
      <c r="AG50" s="222">
        <v>0</v>
      </c>
      <c r="AH50" s="223">
        <f t="shared" ref="AH50:AH56" si="18">AG50</f>
        <v>0</v>
      </c>
      <c r="AI50" s="221">
        <v>0</v>
      </c>
      <c r="AJ50" s="221">
        <v>0</v>
      </c>
      <c r="AK50" s="222">
        <v>0</v>
      </c>
      <c r="AL50" s="223">
        <f t="shared" ref="AL50:AL56" si="19">AK50</f>
        <v>0</v>
      </c>
      <c r="AM50" s="221">
        <v>0</v>
      </c>
      <c r="AN50" s="221">
        <v>0</v>
      </c>
      <c r="AO50" s="222">
        <v>0</v>
      </c>
      <c r="AP50" s="223">
        <f t="shared" ref="AP50:AP56" si="20">AO50</f>
        <v>0</v>
      </c>
    </row>
    <row r="51" spans="1:42" s="49" customFormat="1" ht="387.75" customHeight="1">
      <c r="A51" s="370" t="s">
        <v>388</v>
      </c>
      <c r="B51" s="1388" t="s">
        <v>402</v>
      </c>
      <c r="C51" s="608"/>
      <c r="D51" s="371" t="s">
        <v>93</v>
      </c>
      <c r="E51" s="1391" t="s">
        <v>403</v>
      </c>
      <c r="F51" s="607"/>
      <c r="G51" s="608"/>
      <c r="H51" s="1393" t="s">
        <v>405</v>
      </c>
      <c r="I51" s="607"/>
      <c r="J51" s="608"/>
      <c r="K51" s="359" t="d">
        <v>2019-08-31</v>
      </c>
      <c r="L51" s="359" t="s">
        <v>935</v>
      </c>
      <c r="M51" s="363" t="s">
        <v>933</v>
      </c>
      <c r="N51" s="372">
        <v>0</v>
      </c>
      <c r="O51" s="372">
        <v>0</v>
      </c>
      <c r="P51" s="606" t="s">
        <v>934</v>
      </c>
      <c r="Q51" s="607"/>
      <c r="R51" s="608"/>
      <c r="S51" s="348" t="s">
        <v>153</v>
      </c>
      <c r="T51" s="349" t="s">
        <v>58</v>
      </c>
      <c r="U51" s="373">
        <v>1</v>
      </c>
      <c r="V51" s="194">
        <v>0</v>
      </c>
      <c r="W51" s="194">
        <v>0</v>
      </c>
      <c r="X51" s="195">
        <v>0</v>
      </c>
      <c r="Y51" s="196">
        <f>X51</f>
        <v>0</v>
      </c>
      <c r="AA51" s="221">
        <v>0</v>
      </c>
      <c r="AB51" s="221">
        <v>0</v>
      </c>
      <c r="AC51" s="222">
        <v>0</v>
      </c>
      <c r="AD51" s="223">
        <f t="shared" si="17"/>
        <v>0</v>
      </c>
      <c r="AE51" s="221">
        <v>0</v>
      </c>
      <c r="AF51" s="221">
        <v>0</v>
      </c>
      <c r="AG51" s="222">
        <v>0</v>
      </c>
      <c r="AH51" s="223">
        <f t="shared" si="18"/>
        <v>0</v>
      </c>
      <c r="AI51" s="221">
        <v>0</v>
      </c>
      <c r="AJ51" s="221">
        <v>0</v>
      </c>
      <c r="AK51" s="222">
        <v>0</v>
      </c>
      <c r="AL51" s="223">
        <f t="shared" si="19"/>
        <v>0</v>
      </c>
      <c r="AM51" s="221">
        <v>0</v>
      </c>
      <c r="AN51" s="221">
        <v>0</v>
      </c>
      <c r="AO51" s="222">
        <v>0</v>
      </c>
      <c r="AP51" s="223">
        <f t="shared" si="20"/>
        <v>0</v>
      </c>
    </row>
    <row r="52" spans="1:42" s="49" customFormat="1" ht="350.25" customHeight="1">
      <c r="A52" s="370" t="s">
        <v>388</v>
      </c>
      <c r="B52" s="1388" t="s">
        <v>406</v>
      </c>
      <c r="C52" s="608"/>
      <c r="D52" s="371" t="s">
        <v>93</v>
      </c>
      <c r="E52" s="1391" t="s">
        <v>403</v>
      </c>
      <c r="F52" s="607"/>
      <c r="G52" s="608"/>
      <c r="H52" s="1393" t="s">
        <v>936</v>
      </c>
      <c r="I52" s="607"/>
      <c r="J52" s="608"/>
      <c r="K52" s="359" t="d">
        <v>2019-01-01</v>
      </c>
      <c r="L52" s="359" t="d">
        <v>2019-06-30</v>
      </c>
      <c r="M52" s="363" t="s">
        <v>933</v>
      </c>
      <c r="N52" s="372">
        <v>0</v>
      </c>
      <c r="O52" s="372">
        <v>0</v>
      </c>
      <c r="P52" s="606" t="s">
        <v>937</v>
      </c>
      <c r="Q52" s="607"/>
      <c r="R52" s="608"/>
      <c r="S52" s="374" t="s">
        <v>189</v>
      </c>
      <c r="T52" s="349" t="s">
        <v>58</v>
      </c>
      <c r="U52" s="373">
        <v>1</v>
      </c>
      <c r="V52" s="194">
        <v>0</v>
      </c>
      <c r="W52" s="194">
        <v>0</v>
      </c>
      <c r="X52" s="195">
        <v>0</v>
      </c>
      <c r="Y52" s="196">
        <f t="shared" ref="Y52:Y56" si="21">X52</f>
        <v>0</v>
      </c>
      <c r="AA52" s="221">
        <v>0</v>
      </c>
      <c r="AB52" s="221">
        <v>0</v>
      </c>
      <c r="AC52" s="222">
        <v>0</v>
      </c>
      <c r="AD52" s="223">
        <f t="shared" si="17"/>
        <v>0</v>
      </c>
      <c r="AE52" s="221">
        <v>0</v>
      </c>
      <c r="AF52" s="221">
        <v>0</v>
      </c>
      <c r="AG52" s="222">
        <v>0</v>
      </c>
      <c r="AH52" s="223">
        <f t="shared" si="18"/>
        <v>0</v>
      </c>
      <c r="AI52" s="221">
        <v>0</v>
      </c>
      <c r="AJ52" s="221">
        <v>0</v>
      </c>
      <c r="AK52" s="222">
        <v>0</v>
      </c>
      <c r="AL52" s="223">
        <f t="shared" si="19"/>
        <v>0</v>
      </c>
      <c r="AM52" s="221">
        <v>0</v>
      </c>
      <c r="AN52" s="221">
        <v>0</v>
      </c>
      <c r="AO52" s="222">
        <v>0</v>
      </c>
      <c r="AP52" s="223">
        <f t="shared" si="20"/>
        <v>0</v>
      </c>
    </row>
    <row r="53" spans="1:42" s="49" customFormat="1" ht="348.75" customHeight="1">
      <c r="A53" s="370" t="s">
        <v>388</v>
      </c>
      <c r="B53" s="1388" t="s">
        <v>406</v>
      </c>
      <c r="C53" s="608"/>
      <c r="D53" s="371" t="s">
        <v>93</v>
      </c>
      <c r="E53" s="1391" t="s">
        <v>403</v>
      </c>
      <c r="F53" s="607"/>
      <c r="G53" s="608"/>
      <c r="H53" s="1393" t="s">
        <v>938</v>
      </c>
      <c r="I53" s="607"/>
      <c r="J53" s="608"/>
      <c r="K53" s="359" t="d">
        <v>2019-07-01</v>
      </c>
      <c r="L53" s="359" t="d">
        <v>2019-12-31</v>
      </c>
      <c r="M53" s="363" t="s">
        <v>933</v>
      </c>
      <c r="N53" s="372">
        <v>0</v>
      </c>
      <c r="O53" s="372">
        <v>0</v>
      </c>
      <c r="P53" s="606" t="s">
        <v>937</v>
      </c>
      <c r="Q53" s="607"/>
      <c r="R53" s="608"/>
      <c r="S53" s="374" t="s">
        <v>189</v>
      </c>
      <c r="T53" s="349" t="s">
        <v>58</v>
      </c>
      <c r="U53" s="373">
        <v>1</v>
      </c>
      <c r="V53" s="194">
        <v>0</v>
      </c>
      <c r="W53" s="194">
        <v>0</v>
      </c>
      <c r="X53" s="195">
        <v>0</v>
      </c>
      <c r="Y53" s="196">
        <f t="shared" si="21"/>
        <v>0</v>
      </c>
      <c r="AA53" s="221">
        <v>0</v>
      </c>
      <c r="AB53" s="221">
        <v>0</v>
      </c>
      <c r="AC53" s="222">
        <v>0</v>
      </c>
      <c r="AD53" s="223">
        <f t="shared" si="17"/>
        <v>0</v>
      </c>
      <c r="AE53" s="221">
        <v>0</v>
      </c>
      <c r="AF53" s="221">
        <v>0</v>
      </c>
      <c r="AG53" s="222">
        <v>0</v>
      </c>
      <c r="AH53" s="223">
        <f t="shared" si="18"/>
        <v>0</v>
      </c>
      <c r="AI53" s="221">
        <v>0</v>
      </c>
      <c r="AJ53" s="221">
        <v>0</v>
      </c>
      <c r="AK53" s="222">
        <v>0</v>
      </c>
      <c r="AL53" s="223">
        <f t="shared" si="19"/>
        <v>0</v>
      </c>
      <c r="AM53" s="221">
        <v>0</v>
      </c>
      <c r="AN53" s="221">
        <v>0</v>
      </c>
      <c r="AO53" s="222">
        <v>0</v>
      </c>
      <c r="AP53" s="223">
        <f t="shared" si="20"/>
        <v>0</v>
      </c>
    </row>
    <row r="54" spans="1:42" s="49" customFormat="1" ht="348.75" customHeight="1">
      <c r="A54" s="370" t="s">
        <v>388</v>
      </c>
      <c r="B54" s="1388" t="s">
        <v>406</v>
      </c>
      <c r="C54" s="608"/>
      <c r="D54" s="371" t="s">
        <v>93</v>
      </c>
      <c r="E54" s="1391" t="s">
        <v>403</v>
      </c>
      <c r="F54" s="607"/>
      <c r="G54" s="608"/>
      <c r="H54" s="1393" t="s">
        <v>939</v>
      </c>
      <c r="I54" s="607"/>
      <c r="J54" s="608"/>
      <c r="K54" s="359" t="d">
        <v>2019-01-01</v>
      </c>
      <c r="L54" s="359" t="d">
        <v>2019-12-31</v>
      </c>
      <c r="M54" s="363" t="s">
        <v>933</v>
      </c>
      <c r="N54" s="372">
        <v>0</v>
      </c>
      <c r="O54" s="372"/>
      <c r="P54" s="606" t="s">
        <v>940</v>
      </c>
      <c r="Q54" s="607"/>
      <c r="R54" s="608"/>
      <c r="S54" s="374" t="s">
        <v>189</v>
      </c>
      <c r="T54" s="349" t="s">
        <v>58</v>
      </c>
      <c r="U54" s="373">
        <v>1</v>
      </c>
      <c r="V54" s="194">
        <v>0</v>
      </c>
      <c r="W54" s="194">
        <v>0</v>
      </c>
      <c r="X54" s="195">
        <v>0</v>
      </c>
      <c r="Y54" s="196">
        <f t="shared" si="21"/>
        <v>0</v>
      </c>
      <c r="AA54" s="221">
        <v>0</v>
      </c>
      <c r="AB54" s="221">
        <v>0</v>
      </c>
      <c r="AC54" s="222">
        <v>0</v>
      </c>
      <c r="AD54" s="223">
        <f t="shared" si="17"/>
        <v>0</v>
      </c>
      <c r="AE54" s="221">
        <v>0</v>
      </c>
      <c r="AF54" s="221">
        <v>0</v>
      </c>
      <c r="AG54" s="222">
        <v>0</v>
      </c>
      <c r="AH54" s="223">
        <f t="shared" si="18"/>
        <v>0</v>
      </c>
      <c r="AI54" s="221">
        <v>0</v>
      </c>
      <c r="AJ54" s="221">
        <v>0</v>
      </c>
      <c r="AK54" s="222">
        <v>0</v>
      </c>
      <c r="AL54" s="223">
        <f t="shared" si="19"/>
        <v>0</v>
      </c>
      <c r="AM54" s="221">
        <v>0</v>
      </c>
      <c r="AN54" s="221">
        <v>0</v>
      </c>
      <c r="AO54" s="222">
        <v>0</v>
      </c>
      <c r="AP54" s="223">
        <f t="shared" si="20"/>
        <v>0</v>
      </c>
    </row>
    <row r="55" spans="1:42" s="49" customFormat="1" ht="348.75" customHeight="1">
      <c r="A55" s="370" t="s">
        <v>388</v>
      </c>
      <c r="B55" s="1388" t="s">
        <v>406</v>
      </c>
      <c r="C55" s="608"/>
      <c r="D55" s="371" t="s">
        <v>93</v>
      </c>
      <c r="E55" s="1391" t="s">
        <v>403</v>
      </c>
      <c r="F55" s="607"/>
      <c r="G55" s="608"/>
      <c r="H55" s="1393" t="s">
        <v>941</v>
      </c>
      <c r="I55" s="607"/>
      <c r="J55" s="608"/>
      <c r="K55" s="359" t="d">
        <v>2019-01-01</v>
      </c>
      <c r="L55" s="359" t="d">
        <v>2019-12-31</v>
      </c>
      <c r="M55" s="363" t="s">
        <v>933</v>
      </c>
      <c r="N55" s="372">
        <v>0</v>
      </c>
      <c r="O55" s="372">
        <v>0</v>
      </c>
      <c r="P55" s="606" t="s">
        <v>942</v>
      </c>
      <c r="Q55" s="607"/>
      <c r="R55" s="608"/>
      <c r="S55" s="374" t="s">
        <v>189</v>
      </c>
      <c r="T55" s="349" t="s">
        <v>58</v>
      </c>
      <c r="U55" s="373">
        <v>1</v>
      </c>
      <c r="V55" s="194">
        <v>0</v>
      </c>
      <c r="W55" s="194">
        <v>0</v>
      </c>
      <c r="X55" s="195">
        <v>0</v>
      </c>
      <c r="Y55" s="196">
        <f t="shared" si="21"/>
        <v>0</v>
      </c>
      <c r="AA55" s="221">
        <v>0</v>
      </c>
      <c r="AB55" s="221">
        <v>0</v>
      </c>
      <c r="AC55" s="222">
        <v>0</v>
      </c>
      <c r="AD55" s="223">
        <f t="shared" si="17"/>
        <v>0</v>
      </c>
      <c r="AE55" s="221">
        <v>0</v>
      </c>
      <c r="AF55" s="221">
        <v>0</v>
      </c>
      <c r="AG55" s="222">
        <v>0</v>
      </c>
      <c r="AH55" s="223">
        <f t="shared" si="18"/>
        <v>0</v>
      </c>
      <c r="AI55" s="221">
        <v>0</v>
      </c>
      <c r="AJ55" s="221">
        <v>0</v>
      </c>
      <c r="AK55" s="222">
        <v>0</v>
      </c>
      <c r="AL55" s="223">
        <f t="shared" si="19"/>
        <v>0</v>
      </c>
      <c r="AM55" s="221">
        <v>0</v>
      </c>
      <c r="AN55" s="221">
        <v>0</v>
      </c>
      <c r="AO55" s="222">
        <v>0</v>
      </c>
      <c r="AP55" s="223">
        <f t="shared" si="20"/>
        <v>0</v>
      </c>
    </row>
    <row r="56" spans="1:42" s="49" customFormat="1" ht="386.25" customHeight="1">
      <c r="A56" s="370" t="s">
        <v>388</v>
      </c>
      <c r="B56" s="1388" t="s">
        <v>406</v>
      </c>
      <c r="C56" s="608"/>
      <c r="D56" s="371" t="s">
        <v>93</v>
      </c>
      <c r="E56" s="1391" t="s">
        <v>403</v>
      </c>
      <c r="F56" s="607"/>
      <c r="G56" s="608"/>
      <c r="H56" s="1393" t="s">
        <v>943</v>
      </c>
      <c r="I56" s="607"/>
      <c r="J56" s="608"/>
      <c r="K56" s="515" t="d">
        <v>2019-01-01</v>
      </c>
      <c r="L56" s="515" t="d">
        <v>2019-12-31</v>
      </c>
      <c r="M56" s="363" t="s">
        <v>933</v>
      </c>
      <c r="N56" s="372">
        <v>0</v>
      </c>
      <c r="O56" s="372">
        <v>0</v>
      </c>
      <c r="P56" s="606" t="s">
        <v>944</v>
      </c>
      <c r="Q56" s="607"/>
      <c r="R56" s="608"/>
      <c r="S56" s="374" t="s">
        <v>189</v>
      </c>
      <c r="T56" s="349" t="s">
        <v>58</v>
      </c>
      <c r="U56" s="373">
        <v>1</v>
      </c>
      <c r="V56" s="194">
        <v>0</v>
      </c>
      <c r="W56" s="194">
        <v>0</v>
      </c>
      <c r="X56" s="195">
        <v>0</v>
      </c>
      <c r="Y56" s="196">
        <f t="shared" si="21"/>
        <v>0</v>
      </c>
      <c r="AA56" s="221">
        <v>0</v>
      </c>
      <c r="AB56" s="221">
        <v>0</v>
      </c>
      <c r="AC56" s="222">
        <v>0</v>
      </c>
      <c r="AD56" s="223">
        <f t="shared" si="17"/>
        <v>0</v>
      </c>
      <c r="AE56" s="221">
        <v>0</v>
      </c>
      <c r="AF56" s="221">
        <v>0</v>
      </c>
      <c r="AG56" s="222">
        <v>0</v>
      </c>
      <c r="AH56" s="223">
        <f t="shared" si="18"/>
        <v>0</v>
      </c>
      <c r="AI56" s="221">
        <v>0</v>
      </c>
      <c r="AJ56" s="221">
        <v>0</v>
      </c>
      <c r="AK56" s="222">
        <v>0</v>
      </c>
      <c r="AL56" s="223">
        <f t="shared" si="19"/>
        <v>0</v>
      </c>
      <c r="AM56" s="221">
        <v>0</v>
      </c>
      <c r="AN56" s="221">
        <v>0</v>
      </c>
      <c r="AO56" s="222">
        <v>0</v>
      </c>
      <c r="AP56" s="223">
        <f t="shared" si="20"/>
        <v>0</v>
      </c>
    </row>
    <row r="57" spans="1:42" s="45" customFormat="1" ht="238.5" customHeight="1">
      <c r="A57" s="370" t="s">
        <v>388</v>
      </c>
      <c r="B57" s="1394" t="s">
        <v>406</v>
      </c>
      <c r="C57" s="1395"/>
      <c r="D57" s="371" t="s">
        <v>93</v>
      </c>
      <c r="E57" s="1391" t="s">
        <v>403</v>
      </c>
      <c r="F57" s="607"/>
      <c r="G57" s="608"/>
      <c r="H57" s="1393" t="s">
        <v>1601</v>
      </c>
      <c r="I57" s="607"/>
      <c r="J57" s="607"/>
      <c r="K57" s="1403" t="s">
        <v>1604</v>
      </c>
      <c r="L57" s="1403"/>
      <c r="M57" s="363" t="s">
        <v>933</v>
      </c>
      <c r="N57" s="372">
        <v>0</v>
      </c>
      <c r="O57" s="372">
        <v>0</v>
      </c>
      <c r="P57" s="606" t="s">
        <v>1606</v>
      </c>
      <c r="Q57" s="607"/>
      <c r="R57" s="608"/>
      <c r="S57" s="374" t="s">
        <v>189</v>
      </c>
      <c r="T57" s="349" t="s">
        <v>58</v>
      </c>
      <c r="U57" s="373">
        <v>1</v>
      </c>
      <c r="V57" s="494">
        <v>100</v>
      </c>
      <c r="W57" s="494">
        <v>100</v>
      </c>
      <c r="X57" s="444">
        <f t="shared" ref="X57:X59" si="22">W57/V57</f>
        <v>1</v>
      </c>
      <c r="Y57" s="495">
        <f t="shared" ref="Y57:Y59" si="23">X57</f>
        <v>1</v>
      </c>
      <c r="Z57" s="49"/>
      <c r="AA57" s="494">
        <v>0</v>
      </c>
      <c r="AB57" s="494">
        <v>0</v>
      </c>
      <c r="AC57" s="444">
        <v>0</v>
      </c>
      <c r="AD57" s="495">
        <f t="shared" ref="AD57:AD59" si="24">AC57</f>
        <v>0</v>
      </c>
      <c r="AE57" s="494">
        <v>100</v>
      </c>
      <c r="AF57" s="494">
        <v>100</v>
      </c>
      <c r="AG57" s="580">
        <f>AF57/AE57</f>
        <v>1</v>
      </c>
      <c r="AH57" s="495">
        <f t="shared" ref="AH57:AH59" si="25">AG57</f>
        <v>1</v>
      </c>
      <c r="AI57" s="494">
        <v>0</v>
      </c>
      <c r="AJ57" s="494">
        <v>0</v>
      </c>
      <c r="AK57" s="460">
        <v>0</v>
      </c>
      <c r="AL57" s="495">
        <f t="shared" ref="AL57:AL59" si="26">AK57</f>
        <v>0</v>
      </c>
      <c r="AM57" s="494">
        <v>0</v>
      </c>
      <c r="AN57" s="494">
        <v>0</v>
      </c>
      <c r="AO57" s="460">
        <v>0</v>
      </c>
      <c r="AP57" s="495">
        <f t="shared" ref="AP57:AP59" si="27">AO57</f>
        <v>0</v>
      </c>
    </row>
    <row r="58" spans="1:42" ht="238.5" customHeight="1">
      <c r="A58" s="370" t="s">
        <v>388</v>
      </c>
      <c r="B58" s="1394" t="s">
        <v>406</v>
      </c>
      <c r="C58" s="1395"/>
      <c r="D58" s="371" t="s">
        <v>93</v>
      </c>
      <c r="E58" s="1391" t="s">
        <v>403</v>
      </c>
      <c r="F58" s="607"/>
      <c r="G58" s="608"/>
      <c r="H58" s="1393" t="s">
        <v>1602</v>
      </c>
      <c r="I58" s="607"/>
      <c r="J58" s="607"/>
      <c r="K58" s="1403" t="s">
        <v>1605</v>
      </c>
      <c r="L58" s="1403"/>
      <c r="M58" s="363" t="s">
        <v>933</v>
      </c>
      <c r="N58" s="372">
        <v>0</v>
      </c>
      <c r="O58" s="372">
        <v>0</v>
      </c>
      <c r="P58" s="606" t="s">
        <v>1607</v>
      </c>
      <c r="Q58" s="607"/>
      <c r="R58" s="608"/>
      <c r="S58" s="374" t="s">
        <v>189</v>
      </c>
      <c r="T58" s="349" t="s">
        <v>58</v>
      </c>
      <c r="U58" s="373">
        <v>1</v>
      </c>
      <c r="V58" s="494">
        <v>100</v>
      </c>
      <c r="W58" s="494">
        <v>33</v>
      </c>
      <c r="X58" s="444">
        <f t="shared" si="22"/>
        <v>0.33</v>
      </c>
      <c r="Y58" s="495">
        <f t="shared" si="23"/>
        <v>0.33</v>
      </c>
      <c r="Z58" s="49"/>
      <c r="AA58" s="494">
        <v>0</v>
      </c>
      <c r="AB58" s="494">
        <v>0</v>
      </c>
      <c r="AC58" s="460">
        <v>0</v>
      </c>
      <c r="AD58" s="495">
        <f t="shared" si="24"/>
        <v>0</v>
      </c>
      <c r="AE58" s="178">
        <v>0.33</v>
      </c>
      <c r="AF58" s="178">
        <v>0.33</v>
      </c>
      <c r="AG58" s="444">
        <f t="shared" ref="AG58:AG59" si="28">AF58/AE58</f>
        <v>1</v>
      </c>
      <c r="AH58" s="495">
        <f t="shared" si="25"/>
        <v>1</v>
      </c>
      <c r="AI58" s="494">
        <v>0</v>
      </c>
      <c r="AJ58" s="494">
        <v>0</v>
      </c>
      <c r="AK58" s="460">
        <v>0</v>
      </c>
      <c r="AL58" s="495">
        <f t="shared" si="26"/>
        <v>0</v>
      </c>
      <c r="AM58" s="494">
        <v>0</v>
      </c>
      <c r="AN58" s="494">
        <v>0</v>
      </c>
      <c r="AO58" s="460">
        <v>0</v>
      </c>
      <c r="AP58" s="495">
        <f t="shared" si="27"/>
        <v>0</v>
      </c>
    </row>
    <row r="59" spans="1:42" ht="238.5" customHeight="1">
      <c r="A59" s="370" t="s">
        <v>388</v>
      </c>
      <c r="B59" s="1394" t="s">
        <v>406</v>
      </c>
      <c r="C59" s="1395"/>
      <c r="D59" s="371" t="s">
        <v>93</v>
      </c>
      <c r="E59" s="1391" t="s">
        <v>403</v>
      </c>
      <c r="F59" s="607"/>
      <c r="G59" s="608"/>
      <c r="H59" s="1393" t="s">
        <v>1603</v>
      </c>
      <c r="I59" s="607"/>
      <c r="J59" s="607"/>
      <c r="K59" s="1403" t="s">
        <v>1605</v>
      </c>
      <c r="L59" s="1403"/>
      <c r="M59" s="363" t="s">
        <v>933</v>
      </c>
      <c r="N59" s="372">
        <v>0</v>
      </c>
      <c r="O59" s="372">
        <v>0</v>
      </c>
      <c r="P59" s="606" t="s">
        <v>1607</v>
      </c>
      <c r="Q59" s="607"/>
      <c r="R59" s="608"/>
      <c r="S59" s="374" t="s">
        <v>189</v>
      </c>
      <c r="T59" s="349" t="s">
        <v>58</v>
      </c>
      <c r="U59" s="373">
        <v>1</v>
      </c>
      <c r="V59" s="494">
        <v>100</v>
      </c>
      <c r="W59" s="494">
        <v>33</v>
      </c>
      <c r="X59" s="444">
        <f t="shared" si="22"/>
        <v>0.33</v>
      </c>
      <c r="Y59" s="495">
        <f t="shared" si="23"/>
        <v>0.33</v>
      </c>
      <c r="Z59" s="49"/>
      <c r="AA59" s="494">
        <v>0</v>
      </c>
      <c r="AB59" s="494">
        <v>0</v>
      </c>
      <c r="AC59" s="444">
        <v>0</v>
      </c>
      <c r="AD59" s="495">
        <f t="shared" si="24"/>
        <v>0</v>
      </c>
      <c r="AE59" s="598">
        <v>33</v>
      </c>
      <c r="AF59" s="598">
        <v>33</v>
      </c>
      <c r="AG59" s="444">
        <f t="shared" si="28"/>
        <v>1</v>
      </c>
      <c r="AH59" s="495">
        <f t="shared" si="25"/>
        <v>1</v>
      </c>
      <c r="AI59" s="494">
        <v>0</v>
      </c>
      <c r="AJ59" s="494">
        <v>0</v>
      </c>
      <c r="AK59" s="460">
        <v>0</v>
      </c>
      <c r="AL59" s="495">
        <f t="shared" si="26"/>
        <v>0</v>
      </c>
      <c r="AM59" s="494">
        <v>0</v>
      </c>
      <c r="AN59" s="494">
        <v>0</v>
      </c>
      <c r="AO59" s="460">
        <v>0</v>
      </c>
      <c r="AP59" s="495">
        <f t="shared" si="27"/>
        <v>0</v>
      </c>
    </row>
    <row r="60" spans="1:42" ht="238.5" customHeight="1">
      <c r="A60" s="370" t="s">
        <v>388</v>
      </c>
      <c r="B60" s="1396" t="s">
        <v>1608</v>
      </c>
      <c r="C60" s="1397"/>
      <c r="D60" s="371" t="s">
        <v>93</v>
      </c>
      <c r="E60" s="1391" t="s">
        <v>403</v>
      </c>
      <c r="F60" s="607"/>
      <c r="G60" s="608"/>
      <c r="H60" s="1393" t="s">
        <v>1609</v>
      </c>
      <c r="I60" s="607"/>
      <c r="J60" s="607"/>
      <c r="K60" s="1403" t="s">
        <v>1611</v>
      </c>
      <c r="L60" s="1403"/>
      <c r="M60" s="363" t="s">
        <v>933</v>
      </c>
      <c r="N60" s="372">
        <v>0</v>
      </c>
      <c r="O60" s="372">
        <v>0</v>
      </c>
      <c r="P60" s="606" t="s">
        <v>1610</v>
      </c>
      <c r="Q60" s="607"/>
      <c r="R60" s="608"/>
      <c r="S60" s="374" t="s">
        <v>189</v>
      </c>
      <c r="T60" s="349" t="s">
        <v>58</v>
      </c>
      <c r="U60" s="373">
        <v>1</v>
      </c>
      <c r="V60" s="178">
        <v>1</v>
      </c>
      <c r="W60" s="178">
        <v>0.33</v>
      </c>
      <c r="X60" s="444">
        <f t="shared" ref="X60" si="29">W60/V60</f>
        <v>0.33</v>
      </c>
      <c r="Y60" s="495">
        <f t="shared" ref="Y60" si="30">X60</f>
        <v>0.33</v>
      </c>
      <c r="Z60" s="49"/>
      <c r="AA60" s="178">
        <v>0.33</v>
      </c>
      <c r="AB60" s="178">
        <v>0.33</v>
      </c>
      <c r="AC60" s="444">
        <f t="shared" ref="AC60" si="31">AB60/AA60</f>
        <v>1</v>
      </c>
      <c r="AD60" s="495">
        <f t="shared" ref="AD60" si="32">AC60</f>
        <v>1</v>
      </c>
      <c r="AE60" s="178">
        <v>0.33</v>
      </c>
      <c r="AF60" s="178">
        <v>0.33</v>
      </c>
      <c r="AG60" s="444">
        <f t="shared" ref="AG60" si="33">AF60/AE60</f>
        <v>1</v>
      </c>
      <c r="AH60" s="495">
        <f t="shared" ref="AH60" si="34">AG60</f>
        <v>1</v>
      </c>
      <c r="AI60" s="494">
        <v>0</v>
      </c>
      <c r="AJ60" s="494">
        <v>0</v>
      </c>
      <c r="AK60" s="460">
        <v>0</v>
      </c>
      <c r="AL60" s="495">
        <f t="shared" ref="AL60" si="35">AK60</f>
        <v>0</v>
      </c>
      <c r="AM60" s="494">
        <v>0</v>
      </c>
      <c r="AN60" s="494">
        <v>0</v>
      </c>
      <c r="AO60" s="460">
        <v>0</v>
      </c>
      <c r="AP60" s="495">
        <f t="shared" ref="AP60" si="36">AO60</f>
        <v>0</v>
      </c>
    </row>
    <row r="61" spans="1:42" ht="42.75" customHeight="1" thickBot="1"/>
    <row r="62" spans="1:42" ht="113.25" customHeight="1" thickTop="1" thickBot="1">
      <c r="A62" s="1117" t="s">
        <v>35</v>
      </c>
      <c r="B62" s="1118"/>
      <c r="C62" s="654" t="d">
        <v>2019-03-31</v>
      </c>
      <c r="D62" s="654"/>
      <c r="E62" s="165" t="s">
        <v>36</v>
      </c>
      <c r="F62" s="52"/>
      <c r="G62" s="655" t="s">
        <v>37</v>
      </c>
      <c r="H62" s="656"/>
      <c r="I62" s="44"/>
      <c r="J62" s="198" t="s">
        <v>38</v>
      </c>
      <c r="K62" s="44"/>
      <c r="L62" s="657" t="s">
        <v>39</v>
      </c>
      <c r="M62" s="658"/>
      <c r="N62" s="166"/>
      <c r="O62" s="199" t="s">
        <v>40</v>
      </c>
      <c r="S62" s="190"/>
      <c r="V62" s="76"/>
    </row>
    <row r="63" spans="1:42" ht="13.5" thickTop="1"/>
  </sheetData>
  <autoFilter ref="A48:AP60" xr:uid="{EA6F141B-3BD9-49F8-8A95-AC9161488697}">
    <filterColumn colId="1" showButton="0"/>
    <filterColumn colId="4" showButton="0"/>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184">
    <mergeCell ref="P60:R60"/>
    <mergeCell ref="K60:L60"/>
    <mergeCell ref="V16:Y16"/>
    <mergeCell ref="J16:O17"/>
    <mergeCell ref="P16:S17"/>
    <mergeCell ref="V21:X21"/>
    <mergeCell ref="H57:J57"/>
    <mergeCell ref="H58:J58"/>
    <mergeCell ref="H59:J59"/>
    <mergeCell ref="K59:L59"/>
    <mergeCell ref="K58:L58"/>
    <mergeCell ref="K57:L57"/>
    <mergeCell ref="P57:R57"/>
    <mergeCell ref="P58:R58"/>
    <mergeCell ref="P59:R59"/>
    <mergeCell ref="A29:Y29"/>
    <mergeCell ref="D20:E20"/>
    <mergeCell ref="J18:O18"/>
    <mergeCell ref="P18:S18"/>
    <mergeCell ref="J22:O22"/>
    <mergeCell ref="P22:S22"/>
    <mergeCell ref="P23:S23"/>
    <mergeCell ref="V22:X22"/>
    <mergeCell ref="D22:E23"/>
    <mergeCell ref="A6:B6"/>
    <mergeCell ref="A8:B8"/>
    <mergeCell ref="A12:B12"/>
    <mergeCell ref="C6:U6"/>
    <mergeCell ref="C8:U8"/>
    <mergeCell ref="C9:U9"/>
    <mergeCell ref="C10:U10"/>
    <mergeCell ref="C12:U12"/>
    <mergeCell ref="D21:E21"/>
    <mergeCell ref="A14:Y14"/>
    <mergeCell ref="A18:C26"/>
    <mergeCell ref="D24:E24"/>
    <mergeCell ref="D25:E25"/>
    <mergeCell ref="D26:E26"/>
    <mergeCell ref="J26:O26"/>
    <mergeCell ref="P26:S26"/>
    <mergeCell ref="F24:H24"/>
    <mergeCell ref="J24:O24"/>
    <mergeCell ref="J25:O25"/>
    <mergeCell ref="F26:H26"/>
    <mergeCell ref="D18:E18"/>
    <mergeCell ref="F18:H18"/>
    <mergeCell ref="D19:E19"/>
    <mergeCell ref="F19:H19"/>
    <mergeCell ref="A62:B62"/>
    <mergeCell ref="C62:D62"/>
    <mergeCell ref="G62:H62"/>
    <mergeCell ref="L62:M62"/>
    <mergeCell ref="H50:J50"/>
    <mergeCell ref="H51:J51"/>
    <mergeCell ref="H52:J52"/>
    <mergeCell ref="H53:J53"/>
    <mergeCell ref="H54:J54"/>
    <mergeCell ref="H55:J55"/>
    <mergeCell ref="H56:J56"/>
    <mergeCell ref="B57:C57"/>
    <mergeCell ref="E57:G57"/>
    <mergeCell ref="B58:C58"/>
    <mergeCell ref="E58:G58"/>
    <mergeCell ref="B59:C59"/>
    <mergeCell ref="E59:G59"/>
    <mergeCell ref="B60:C60"/>
    <mergeCell ref="E60:G60"/>
    <mergeCell ref="H60:J60"/>
    <mergeCell ref="P19:S19"/>
    <mergeCell ref="J19:O19"/>
    <mergeCell ref="J20:O20"/>
    <mergeCell ref="P20:S20"/>
    <mergeCell ref="F25:H25"/>
    <mergeCell ref="F20:H20"/>
    <mergeCell ref="F21:H21"/>
    <mergeCell ref="F22:H23"/>
    <mergeCell ref="I22:I23"/>
    <mergeCell ref="J23:O23"/>
    <mergeCell ref="P21:S21"/>
    <mergeCell ref="J21:O21"/>
    <mergeCell ref="P55:R55"/>
    <mergeCell ref="P56:R56"/>
    <mergeCell ref="E55:G55"/>
    <mergeCell ref="E56:G56"/>
    <mergeCell ref="P53:R53"/>
    <mergeCell ref="P54:R54"/>
    <mergeCell ref="E53:G53"/>
    <mergeCell ref="E54:G54"/>
    <mergeCell ref="B53:C53"/>
    <mergeCell ref="B54:C54"/>
    <mergeCell ref="B55:C55"/>
    <mergeCell ref="B56:C56"/>
    <mergeCell ref="B48:C49"/>
    <mergeCell ref="B50:C50"/>
    <mergeCell ref="B51:C51"/>
    <mergeCell ref="B52:C52"/>
    <mergeCell ref="P50:R50"/>
    <mergeCell ref="U48:U49"/>
    <mergeCell ref="V48:Y48"/>
    <mergeCell ref="M48:M49"/>
    <mergeCell ref="A48:A49"/>
    <mergeCell ref="D48:D49"/>
    <mergeCell ref="K48:K49"/>
    <mergeCell ref="L48:L49"/>
    <mergeCell ref="P51:R51"/>
    <mergeCell ref="P52:R52"/>
    <mergeCell ref="N48:N49"/>
    <mergeCell ref="O48:O49"/>
    <mergeCell ref="P48:R49"/>
    <mergeCell ref="S48:S49"/>
    <mergeCell ref="T48:T49"/>
    <mergeCell ref="E48:G49"/>
    <mergeCell ref="E50:G50"/>
    <mergeCell ref="E51:G51"/>
    <mergeCell ref="E52:G52"/>
    <mergeCell ref="H48:J49"/>
    <mergeCell ref="A46:Y46"/>
    <mergeCell ref="A44:B44"/>
    <mergeCell ref="F44:I44"/>
    <mergeCell ref="L44:N44"/>
    <mergeCell ref="P44:R44"/>
    <mergeCell ref="C44:D44"/>
    <mergeCell ref="V31:Y31"/>
    <mergeCell ref="C40:Y40"/>
    <mergeCell ref="C39:Y39"/>
    <mergeCell ref="C38:Y38"/>
    <mergeCell ref="A36:Y36"/>
    <mergeCell ref="V42:Y42"/>
    <mergeCell ref="A33:H33"/>
    <mergeCell ref="I33:N33"/>
    <mergeCell ref="A39:B39"/>
    <mergeCell ref="A40:B40"/>
    <mergeCell ref="P33:R33"/>
    <mergeCell ref="C42:D43"/>
    <mergeCell ref="P42:R43"/>
    <mergeCell ref="S42:S43"/>
    <mergeCell ref="J44:K44"/>
    <mergeCell ref="J42:K43"/>
    <mergeCell ref="T42:T43"/>
    <mergeCell ref="A3:U3"/>
    <mergeCell ref="A5:U5"/>
    <mergeCell ref="A16:C17"/>
    <mergeCell ref="D16:E17"/>
    <mergeCell ref="F16:H17"/>
    <mergeCell ref="I16:I17"/>
    <mergeCell ref="T16:T17"/>
    <mergeCell ref="U16:U17"/>
    <mergeCell ref="U42:U43"/>
    <mergeCell ref="L42:N43"/>
    <mergeCell ref="O42:O43"/>
    <mergeCell ref="A42:B43"/>
    <mergeCell ref="E42:E43"/>
    <mergeCell ref="F42:I43"/>
    <mergeCell ref="U31:U32"/>
    <mergeCell ref="A31:H32"/>
    <mergeCell ref="I31:N32"/>
    <mergeCell ref="O31:O32"/>
    <mergeCell ref="P31:R32"/>
    <mergeCell ref="S31:S32"/>
    <mergeCell ref="T31:T32"/>
    <mergeCell ref="A38:B38"/>
    <mergeCell ref="P24:S24"/>
    <mergeCell ref="P25:S25"/>
    <mergeCell ref="AA14:AP14"/>
    <mergeCell ref="AA16:AD16"/>
    <mergeCell ref="AE16:AH16"/>
    <mergeCell ref="AI16:AL16"/>
    <mergeCell ref="AM16:AP16"/>
    <mergeCell ref="AA29:AP29"/>
    <mergeCell ref="AA31:AD31"/>
    <mergeCell ref="AE31:AH31"/>
    <mergeCell ref="AI31:AL31"/>
    <mergeCell ref="AM31:AP31"/>
    <mergeCell ref="AM21:AO21"/>
    <mergeCell ref="AA46:AP46"/>
    <mergeCell ref="AA48:AD48"/>
    <mergeCell ref="AE48:AH48"/>
    <mergeCell ref="AI48:AL48"/>
    <mergeCell ref="AM48:AP48"/>
    <mergeCell ref="AA40:AP40"/>
    <mergeCell ref="AA42:AD42"/>
    <mergeCell ref="AE42:AH42"/>
    <mergeCell ref="AI42:AL42"/>
    <mergeCell ref="AM42:AP42"/>
  </mergeCells>
  <conditionalFormatting sqref="Y44">
    <cfRule type="iconSet" priority="241">
      <iconSet iconSet="4Arrows" showValue="0">
        <cfvo type="percent" val="0"/>
        <cfvo type="num" val="0.6"/>
        <cfvo type="num" val="0.8"/>
        <cfvo type="num" val="0.9"/>
      </iconSet>
    </cfRule>
    <cfRule type="cellIs" dxfId="379" priority="242" operator="lessThan">
      <formula>0.6</formula>
    </cfRule>
    <cfRule type="cellIs" dxfId="378" priority="243" operator="between">
      <formula>0.8</formula>
      <formula>0.899999999999999</formula>
    </cfRule>
    <cfRule type="cellIs" dxfId="377" priority="244" operator="between">
      <formula>0.6</formula>
      <formula>0.8</formula>
    </cfRule>
    <cfRule type="cellIs" dxfId="376" priority="245" operator="greaterThanOrEqual">
      <formula>0.9</formula>
    </cfRule>
  </conditionalFormatting>
  <conditionalFormatting sqref="Y50">
    <cfRule type="iconSet" priority="226">
      <iconSet iconSet="4Arrows" showValue="0">
        <cfvo type="percent" val="0"/>
        <cfvo type="num" val="0.6"/>
        <cfvo type="num" val="0.8"/>
        <cfvo type="num" val="0.9"/>
      </iconSet>
    </cfRule>
    <cfRule type="cellIs" dxfId="375" priority="227" operator="lessThan">
      <formula>0.6</formula>
    </cfRule>
    <cfRule type="cellIs" dxfId="374" priority="228" operator="between">
      <formula>0.8</formula>
      <formula>0.899999999999999</formula>
    </cfRule>
    <cfRule type="cellIs" dxfId="373" priority="229" operator="between">
      <formula>0.6</formula>
      <formula>0.8</formula>
    </cfRule>
    <cfRule type="cellIs" dxfId="372" priority="230" operator="greaterThanOrEqual">
      <formula>0.9</formula>
    </cfRule>
  </conditionalFormatting>
  <conditionalFormatting sqref="Y51">
    <cfRule type="iconSet" priority="221">
      <iconSet iconSet="4Arrows" showValue="0">
        <cfvo type="percent" val="0"/>
        <cfvo type="num" val="0.6"/>
        <cfvo type="num" val="0.8"/>
        <cfvo type="num" val="0.9"/>
      </iconSet>
    </cfRule>
    <cfRule type="cellIs" dxfId="371" priority="222" operator="lessThan">
      <formula>0.6</formula>
    </cfRule>
    <cfRule type="cellIs" dxfId="370" priority="223" operator="between">
      <formula>0.8</formula>
      <formula>0.899999999999999</formula>
    </cfRule>
    <cfRule type="cellIs" dxfId="369" priority="224" operator="between">
      <formula>0.6</formula>
      <formula>0.8</formula>
    </cfRule>
    <cfRule type="cellIs" dxfId="368" priority="225" operator="greaterThanOrEqual">
      <formula>0.9</formula>
    </cfRule>
  </conditionalFormatting>
  <conditionalFormatting sqref="Y52:Y56">
    <cfRule type="iconSet" priority="8276">
      <iconSet iconSet="4Arrows" showValue="0">
        <cfvo type="percent" val="0"/>
        <cfvo type="num" val="0.6"/>
        <cfvo type="num" val="0.8"/>
        <cfvo type="num" val="0.9"/>
      </iconSet>
    </cfRule>
    <cfRule type="cellIs" dxfId="367" priority="8277" operator="lessThan">
      <formula>0.6</formula>
    </cfRule>
    <cfRule type="cellIs" dxfId="366" priority="8278" operator="between">
      <formula>0.8</formula>
      <formula>0.899999999999999</formula>
    </cfRule>
    <cfRule type="cellIs" dxfId="365" priority="8279" operator="between">
      <formula>0.6</formula>
      <formula>0.8</formula>
    </cfRule>
    <cfRule type="cellIs" dxfId="364" priority="8280" operator="greaterThanOrEqual">
      <formula>0.9</formula>
    </cfRule>
  </conditionalFormatting>
  <conditionalFormatting sqref="AD50:AD56">
    <cfRule type="iconSet" priority="151">
      <iconSet iconSet="4Arrows" showValue="0">
        <cfvo type="percent" val="0"/>
        <cfvo type="num" val="0.6"/>
        <cfvo type="num" val="0.8"/>
        <cfvo type="num" val="0.9"/>
      </iconSet>
    </cfRule>
    <cfRule type="cellIs" dxfId="363" priority="152" operator="lessThan">
      <formula>0.6</formula>
    </cfRule>
    <cfRule type="cellIs" dxfId="362" priority="153" operator="between">
      <formula>0.8</formula>
      <formula>0.899999999999999</formula>
    </cfRule>
    <cfRule type="cellIs" dxfId="361" priority="154" operator="between">
      <formula>0.6</formula>
      <formula>0.8</formula>
    </cfRule>
    <cfRule type="cellIs" dxfId="360" priority="155" operator="greaterThanOrEqual">
      <formula>0.9</formula>
    </cfRule>
  </conditionalFormatting>
  <conditionalFormatting sqref="AH50:AH56">
    <cfRule type="iconSet" priority="146">
      <iconSet iconSet="4Arrows" showValue="0">
        <cfvo type="percent" val="0"/>
        <cfvo type="num" val="0.6"/>
        <cfvo type="num" val="0.8"/>
        <cfvo type="num" val="0.9"/>
      </iconSet>
    </cfRule>
    <cfRule type="cellIs" dxfId="359" priority="147" operator="lessThan">
      <formula>0.6</formula>
    </cfRule>
    <cfRule type="cellIs" dxfId="358" priority="148" operator="between">
      <formula>0.8</formula>
      <formula>0.899999999999999</formula>
    </cfRule>
    <cfRule type="cellIs" dxfId="357" priority="149" operator="between">
      <formula>0.6</formula>
      <formula>0.8</formula>
    </cfRule>
    <cfRule type="cellIs" dxfId="356" priority="150" operator="greaterThanOrEqual">
      <formula>0.9</formula>
    </cfRule>
  </conditionalFormatting>
  <conditionalFormatting sqref="AL50:AL56">
    <cfRule type="iconSet" priority="141">
      <iconSet iconSet="4Arrows" showValue="0">
        <cfvo type="percent" val="0"/>
        <cfvo type="num" val="0.6"/>
        <cfvo type="num" val="0.8"/>
        <cfvo type="num" val="0.9"/>
      </iconSet>
    </cfRule>
    <cfRule type="cellIs" dxfId="355" priority="142" operator="lessThan">
      <formula>0.6</formula>
    </cfRule>
    <cfRule type="cellIs" dxfId="354" priority="143" operator="between">
      <formula>0.8</formula>
      <formula>0.899999999999999</formula>
    </cfRule>
    <cfRule type="cellIs" dxfId="353" priority="144" operator="between">
      <formula>0.6</formula>
      <formula>0.8</formula>
    </cfRule>
    <cfRule type="cellIs" dxfId="352" priority="145" operator="greaterThanOrEqual">
      <formula>0.9</formula>
    </cfRule>
  </conditionalFormatting>
  <conditionalFormatting sqref="AP50:AP56">
    <cfRule type="iconSet" priority="136">
      <iconSet iconSet="4Arrows" showValue="0">
        <cfvo type="percent" val="0"/>
        <cfvo type="num" val="0.6"/>
        <cfvo type="num" val="0.8"/>
        <cfvo type="num" val="0.9"/>
      </iconSet>
    </cfRule>
    <cfRule type="cellIs" dxfId="351" priority="137" operator="lessThan">
      <formula>0.6</formula>
    </cfRule>
    <cfRule type="cellIs" dxfId="350" priority="138" operator="between">
      <formula>0.8</formula>
      <formula>0.899999999999999</formula>
    </cfRule>
    <cfRule type="cellIs" dxfId="349" priority="139" operator="between">
      <formula>0.6</formula>
      <formula>0.8</formula>
    </cfRule>
    <cfRule type="cellIs" dxfId="348" priority="140" operator="greaterThanOrEqual">
      <formula>0.9</formula>
    </cfRule>
  </conditionalFormatting>
  <conditionalFormatting sqref="AD44">
    <cfRule type="iconSet" priority="8711">
      <iconSet iconSet="4Arrows" showValue="0">
        <cfvo type="percent" val="0"/>
        <cfvo type="num" val="0.6"/>
        <cfvo type="num" val="0.8"/>
        <cfvo type="num" val="0.9"/>
      </iconSet>
    </cfRule>
    <cfRule type="cellIs" dxfId="347" priority="8712" operator="lessThan">
      <formula>0.6</formula>
    </cfRule>
    <cfRule type="cellIs" dxfId="346" priority="8713" operator="between">
      <formula>0.8</formula>
      <formula>0.899999999999999</formula>
    </cfRule>
    <cfRule type="cellIs" dxfId="345" priority="8714" operator="between">
      <formula>0.6</formula>
      <formula>0.8</formula>
    </cfRule>
    <cfRule type="cellIs" dxfId="344" priority="8715" operator="greaterThanOrEqual">
      <formula>0.9</formula>
    </cfRule>
  </conditionalFormatting>
  <conditionalFormatting sqref="AL44">
    <cfRule type="iconSet" priority="8721">
      <iconSet iconSet="4Arrows" showValue="0">
        <cfvo type="percent" val="0"/>
        <cfvo type="num" val="0.6"/>
        <cfvo type="num" val="0.8"/>
        <cfvo type="num" val="0.9"/>
      </iconSet>
    </cfRule>
    <cfRule type="cellIs" dxfId="343" priority="8722" operator="lessThan">
      <formula>0.6</formula>
    </cfRule>
    <cfRule type="cellIs" dxfId="342" priority="8723" operator="between">
      <formula>0.8</formula>
      <formula>0.899999999999999</formula>
    </cfRule>
    <cfRule type="cellIs" dxfId="341" priority="8724" operator="between">
      <formula>0.6</formula>
      <formula>0.8</formula>
    </cfRule>
    <cfRule type="cellIs" dxfId="340" priority="8725" operator="greaterThanOrEqual">
      <formula>0.9</formula>
    </cfRule>
  </conditionalFormatting>
  <conditionalFormatting sqref="AP44">
    <cfRule type="iconSet" priority="8726">
      <iconSet iconSet="4Arrows" showValue="0">
        <cfvo type="percent" val="0"/>
        <cfvo type="num" val="0.6"/>
        <cfvo type="num" val="0.8"/>
        <cfvo type="num" val="0.9"/>
      </iconSet>
    </cfRule>
    <cfRule type="cellIs" dxfId="339" priority="8727" operator="lessThan">
      <formula>0.6</formula>
    </cfRule>
    <cfRule type="cellIs" dxfId="338" priority="8728" operator="between">
      <formula>0.8</formula>
      <formula>0.899999999999999</formula>
    </cfRule>
    <cfRule type="cellIs" dxfId="337" priority="8729" operator="between">
      <formula>0.6</formula>
      <formula>0.8</formula>
    </cfRule>
    <cfRule type="cellIs" dxfId="336" priority="8730" operator="greaterThanOrEqual">
      <formula>0.9</formula>
    </cfRule>
  </conditionalFormatting>
  <conditionalFormatting sqref="Y18:Y22">
    <cfRule type="iconSet" priority="131">
      <iconSet iconSet="4Arrows" showValue="0">
        <cfvo type="percent" val="0"/>
        <cfvo type="num" val="0.6"/>
        <cfvo type="num" val="0.8"/>
        <cfvo type="num" val="0.9"/>
      </iconSet>
    </cfRule>
    <cfRule type="cellIs" dxfId="335" priority="132" operator="lessThan">
      <formula>0.6</formula>
    </cfRule>
    <cfRule type="cellIs" dxfId="334" priority="133" operator="between">
      <formula>0.8</formula>
      <formula>0.899999999999999</formula>
    </cfRule>
    <cfRule type="cellIs" dxfId="333" priority="134" operator="between">
      <formula>0.6</formula>
      <formula>0.8</formula>
    </cfRule>
    <cfRule type="cellIs" dxfId="332" priority="135" operator="greaterThanOrEqual">
      <formula>0.9</formula>
    </cfRule>
  </conditionalFormatting>
  <conditionalFormatting sqref="Y24:Y26">
    <cfRule type="iconSet" priority="126">
      <iconSet iconSet="4Arrows" showValue="0">
        <cfvo type="percent" val="0"/>
        <cfvo type="num" val="0.6"/>
        <cfvo type="num" val="0.8"/>
        <cfvo type="num" val="0.9"/>
      </iconSet>
    </cfRule>
    <cfRule type="cellIs" dxfId="331" priority="127" operator="lessThan">
      <formula>0.6</formula>
    </cfRule>
    <cfRule type="cellIs" dxfId="330" priority="128" operator="between">
      <formula>0.8</formula>
      <formula>0.899999999999999</formula>
    </cfRule>
    <cfRule type="cellIs" dxfId="329" priority="129" operator="between">
      <formula>0.6</formula>
      <formula>0.8</formula>
    </cfRule>
    <cfRule type="cellIs" dxfId="328" priority="130" operator="greaterThanOrEqual">
      <formula>0.9</formula>
    </cfRule>
  </conditionalFormatting>
  <conditionalFormatting sqref="AD18:AD22 AD24:AD26">
    <cfRule type="iconSet" priority="121">
      <iconSet iconSet="4Arrows" showValue="0">
        <cfvo type="percent" val="0"/>
        <cfvo type="num" val="0.6"/>
        <cfvo type="num" val="0.8"/>
        <cfvo type="num" val="0.9"/>
      </iconSet>
    </cfRule>
    <cfRule type="cellIs" dxfId="327" priority="122" operator="lessThan">
      <formula>0.6</formula>
    </cfRule>
    <cfRule type="cellIs" dxfId="326" priority="123" operator="between">
      <formula>0.8</formula>
      <formula>0.899999999999999</formula>
    </cfRule>
    <cfRule type="cellIs" dxfId="325" priority="124" operator="between">
      <formula>0.6</formula>
      <formula>0.8</formula>
    </cfRule>
    <cfRule type="cellIs" dxfId="324" priority="125" operator="greaterThanOrEqual">
      <formula>0.9</formula>
    </cfRule>
  </conditionalFormatting>
  <conditionalFormatting sqref="AH18:AH22 AH24:AH26">
    <cfRule type="iconSet" priority="116">
      <iconSet iconSet="4Arrows" showValue="0">
        <cfvo type="percent" val="0"/>
        <cfvo type="num" val="0.6"/>
        <cfvo type="num" val="0.8"/>
        <cfvo type="num" val="0.9"/>
      </iconSet>
    </cfRule>
    <cfRule type="cellIs" dxfId="323" priority="117" operator="lessThan">
      <formula>0.6</formula>
    </cfRule>
    <cfRule type="cellIs" dxfId="322" priority="118" operator="between">
      <formula>0.8</formula>
      <formula>0.899999999999999</formula>
    </cfRule>
    <cfRule type="cellIs" dxfId="321" priority="119" operator="between">
      <formula>0.6</formula>
      <formula>0.8</formula>
    </cfRule>
    <cfRule type="cellIs" dxfId="320" priority="120" operator="greaterThanOrEqual">
      <formula>0.9</formula>
    </cfRule>
  </conditionalFormatting>
  <conditionalFormatting sqref="AL18:AL22 AL24:AL26">
    <cfRule type="iconSet" priority="111">
      <iconSet iconSet="4Arrows" showValue="0">
        <cfvo type="percent" val="0"/>
        <cfvo type="num" val="0.6"/>
        <cfvo type="num" val="0.8"/>
        <cfvo type="num" val="0.9"/>
      </iconSet>
    </cfRule>
    <cfRule type="cellIs" dxfId="319" priority="112" operator="lessThan">
      <formula>0.6</formula>
    </cfRule>
    <cfRule type="cellIs" dxfId="318" priority="113" operator="between">
      <formula>0.8</formula>
      <formula>0.899999999999999</formula>
    </cfRule>
    <cfRule type="cellIs" dxfId="317" priority="114" operator="between">
      <formula>0.6</formula>
      <formula>0.8</formula>
    </cfRule>
    <cfRule type="cellIs" dxfId="316" priority="115" operator="greaterThanOrEqual">
      <formula>0.9</formula>
    </cfRule>
  </conditionalFormatting>
  <conditionalFormatting sqref="AP18:AP22 AP24:AP26">
    <cfRule type="iconSet" priority="106">
      <iconSet iconSet="4Arrows" showValue="0">
        <cfvo type="percent" val="0"/>
        <cfvo type="num" val="0.6"/>
        <cfvo type="num" val="0.8"/>
        <cfvo type="num" val="0.9"/>
      </iconSet>
    </cfRule>
    <cfRule type="cellIs" dxfId="315" priority="107" operator="lessThan">
      <formula>0.6</formula>
    </cfRule>
    <cfRule type="cellIs" dxfId="314" priority="108" operator="between">
      <formula>0.8</formula>
      <formula>0.899999999999999</formula>
    </cfRule>
    <cfRule type="cellIs" dxfId="313" priority="109" operator="between">
      <formula>0.6</formula>
      <formula>0.8</formula>
    </cfRule>
    <cfRule type="cellIs" dxfId="312" priority="110" operator="greaterThanOrEqual">
      <formula>0.9</formula>
    </cfRule>
  </conditionalFormatting>
  <conditionalFormatting sqref="Y33">
    <cfRule type="iconSet" priority="101">
      <iconSet iconSet="4Arrows" showValue="0">
        <cfvo type="percent" val="0"/>
        <cfvo type="num" val="0.6"/>
        <cfvo type="num" val="0.8"/>
        <cfvo type="num" val="0.9"/>
      </iconSet>
    </cfRule>
    <cfRule type="cellIs" dxfId="311" priority="102" operator="lessThan">
      <formula>0.6</formula>
    </cfRule>
    <cfRule type="cellIs" dxfId="310" priority="103" operator="between">
      <formula>0.8</formula>
      <formula>0.899999999999999</formula>
    </cfRule>
    <cfRule type="cellIs" dxfId="309" priority="104" operator="between">
      <formula>0.6</formula>
      <formula>0.8</formula>
    </cfRule>
    <cfRule type="cellIs" dxfId="308" priority="105" operator="greaterThanOrEqual">
      <formula>0.9</formula>
    </cfRule>
  </conditionalFormatting>
  <conditionalFormatting sqref="AD33">
    <cfRule type="iconSet" priority="96">
      <iconSet iconSet="4Arrows" showValue="0">
        <cfvo type="percent" val="0"/>
        <cfvo type="num" val="0.6"/>
        <cfvo type="num" val="0.8"/>
        <cfvo type="num" val="0.9"/>
      </iconSet>
    </cfRule>
    <cfRule type="cellIs" dxfId="307" priority="97" operator="lessThan">
      <formula>0.6</formula>
    </cfRule>
    <cfRule type="cellIs" dxfId="306" priority="98" operator="between">
      <formula>0.8</formula>
      <formula>0.899999999999999</formula>
    </cfRule>
    <cfRule type="cellIs" dxfId="305" priority="99" operator="between">
      <formula>0.6</formula>
      <formula>0.8</formula>
    </cfRule>
    <cfRule type="cellIs" dxfId="304" priority="100" operator="greaterThanOrEqual">
      <formula>0.9</formula>
    </cfRule>
  </conditionalFormatting>
  <conditionalFormatting sqref="AH33">
    <cfRule type="iconSet" priority="91">
      <iconSet iconSet="4Arrows" showValue="0">
        <cfvo type="percent" val="0"/>
        <cfvo type="num" val="0.6"/>
        <cfvo type="num" val="0.8"/>
        <cfvo type="num" val="0.9"/>
      </iconSet>
    </cfRule>
    <cfRule type="cellIs" dxfId="303" priority="92" operator="lessThan">
      <formula>0.6</formula>
    </cfRule>
    <cfRule type="cellIs" dxfId="302" priority="93" operator="between">
      <formula>0.8</formula>
      <formula>0.899999999999999</formula>
    </cfRule>
    <cfRule type="cellIs" dxfId="301" priority="94" operator="between">
      <formula>0.6</formula>
      <formula>0.8</formula>
    </cfRule>
    <cfRule type="cellIs" dxfId="300" priority="95" operator="greaterThanOrEqual">
      <formula>0.9</formula>
    </cfRule>
  </conditionalFormatting>
  <conditionalFormatting sqref="AL33">
    <cfRule type="iconSet" priority="86">
      <iconSet iconSet="4Arrows" showValue="0">
        <cfvo type="percent" val="0"/>
        <cfvo type="num" val="0.6"/>
        <cfvo type="num" val="0.8"/>
        <cfvo type="num" val="0.9"/>
      </iconSet>
    </cfRule>
    <cfRule type="cellIs" dxfId="299" priority="87" operator="lessThan">
      <formula>0.6</formula>
    </cfRule>
    <cfRule type="cellIs" dxfId="298" priority="88" operator="between">
      <formula>0.8</formula>
      <formula>0.899999999999999</formula>
    </cfRule>
    <cfRule type="cellIs" dxfId="297" priority="89" operator="between">
      <formula>0.6</formula>
      <formula>0.8</formula>
    </cfRule>
    <cfRule type="cellIs" dxfId="296" priority="90" operator="greaterThanOrEqual">
      <formula>0.9</formula>
    </cfRule>
  </conditionalFormatting>
  <conditionalFormatting sqref="AP33">
    <cfRule type="iconSet" priority="81">
      <iconSet iconSet="4Arrows" showValue="0">
        <cfvo type="percent" val="0"/>
        <cfvo type="num" val="0.6"/>
        <cfvo type="num" val="0.8"/>
        <cfvo type="num" val="0.9"/>
      </iconSet>
    </cfRule>
    <cfRule type="cellIs" dxfId="295" priority="82" operator="lessThan">
      <formula>0.6</formula>
    </cfRule>
    <cfRule type="cellIs" dxfId="294" priority="83" operator="between">
      <formula>0.8</formula>
      <formula>0.899999999999999</formula>
    </cfRule>
    <cfRule type="cellIs" dxfId="293" priority="84" operator="between">
      <formula>0.6</formula>
      <formula>0.8</formula>
    </cfRule>
    <cfRule type="cellIs" dxfId="292" priority="85" operator="greaterThanOrEqual">
      <formula>0.9</formula>
    </cfRule>
  </conditionalFormatting>
  <conditionalFormatting sqref="Y23">
    <cfRule type="iconSet" priority="76">
      <iconSet iconSet="4Arrows" showValue="0">
        <cfvo type="percent" val="0"/>
        <cfvo type="num" val="0.6"/>
        <cfvo type="num" val="0.8"/>
        <cfvo type="num" val="0.9"/>
      </iconSet>
    </cfRule>
    <cfRule type="cellIs" dxfId="291" priority="77" operator="lessThan">
      <formula>0.6</formula>
    </cfRule>
    <cfRule type="cellIs" dxfId="290" priority="78" operator="between">
      <formula>0.8</formula>
      <formula>0.899999999999999</formula>
    </cfRule>
    <cfRule type="cellIs" dxfId="289" priority="79" operator="between">
      <formula>0.6</formula>
      <formula>0.8</formula>
    </cfRule>
    <cfRule type="cellIs" dxfId="288" priority="80" operator="greaterThanOrEqual">
      <formula>0.9</formula>
    </cfRule>
  </conditionalFormatting>
  <conditionalFormatting sqref="AD23">
    <cfRule type="iconSet" priority="71">
      <iconSet iconSet="4Arrows" showValue="0">
        <cfvo type="percent" val="0"/>
        <cfvo type="num" val="0.6"/>
        <cfvo type="num" val="0.8"/>
        <cfvo type="num" val="0.9"/>
      </iconSet>
    </cfRule>
    <cfRule type="cellIs" dxfId="287" priority="72" operator="lessThan">
      <formula>0.6</formula>
    </cfRule>
    <cfRule type="cellIs" dxfId="286" priority="73" operator="between">
      <formula>0.8</formula>
      <formula>0.899999999999999</formula>
    </cfRule>
    <cfRule type="cellIs" dxfId="285" priority="74" operator="between">
      <formula>0.6</formula>
      <formula>0.8</formula>
    </cfRule>
    <cfRule type="cellIs" dxfId="284" priority="75" operator="greaterThanOrEqual">
      <formula>0.9</formula>
    </cfRule>
  </conditionalFormatting>
  <conditionalFormatting sqref="AH23">
    <cfRule type="iconSet" priority="66">
      <iconSet iconSet="4Arrows" showValue="0">
        <cfvo type="percent" val="0"/>
        <cfvo type="num" val="0.6"/>
        <cfvo type="num" val="0.8"/>
        <cfvo type="num" val="0.9"/>
      </iconSet>
    </cfRule>
    <cfRule type="cellIs" dxfId="283" priority="67" operator="lessThan">
      <formula>0.6</formula>
    </cfRule>
    <cfRule type="cellIs" dxfId="282" priority="68" operator="between">
      <formula>0.8</formula>
      <formula>0.899999999999999</formula>
    </cfRule>
    <cfRule type="cellIs" dxfId="281" priority="69" operator="between">
      <formula>0.6</formula>
      <formula>0.8</formula>
    </cfRule>
    <cfRule type="cellIs" dxfId="280" priority="70" operator="greaterThanOrEqual">
      <formula>0.9</formula>
    </cfRule>
  </conditionalFormatting>
  <conditionalFormatting sqref="AL23">
    <cfRule type="iconSet" priority="61">
      <iconSet iconSet="4Arrows" showValue="0">
        <cfvo type="percent" val="0"/>
        <cfvo type="num" val="0.6"/>
        <cfvo type="num" val="0.8"/>
        <cfvo type="num" val="0.9"/>
      </iconSet>
    </cfRule>
    <cfRule type="cellIs" dxfId="279" priority="62" operator="lessThan">
      <formula>0.6</formula>
    </cfRule>
    <cfRule type="cellIs" dxfId="278" priority="63" operator="between">
      <formula>0.8</formula>
      <formula>0.899999999999999</formula>
    </cfRule>
    <cfRule type="cellIs" dxfId="277" priority="64" operator="between">
      <formula>0.6</formula>
      <formula>0.8</formula>
    </cfRule>
    <cfRule type="cellIs" dxfId="276" priority="65" operator="greaterThanOrEqual">
      <formula>0.9</formula>
    </cfRule>
  </conditionalFormatting>
  <conditionalFormatting sqref="AP23">
    <cfRule type="iconSet" priority="56">
      <iconSet iconSet="4Arrows" showValue="0">
        <cfvo type="percent" val="0"/>
        <cfvo type="num" val="0.6"/>
        <cfvo type="num" val="0.8"/>
        <cfvo type="num" val="0.9"/>
      </iconSet>
    </cfRule>
    <cfRule type="cellIs" dxfId="275" priority="57" operator="lessThan">
      <formula>0.6</formula>
    </cfRule>
    <cfRule type="cellIs" dxfId="274" priority="58" operator="between">
      <formula>0.8</formula>
      <formula>0.899999999999999</formula>
    </cfRule>
    <cfRule type="cellIs" dxfId="273" priority="59" operator="between">
      <formula>0.6</formula>
      <formula>0.8</formula>
    </cfRule>
    <cfRule type="cellIs" dxfId="272" priority="60" operator="greaterThanOrEqual">
      <formula>0.9</formula>
    </cfRule>
  </conditionalFormatting>
  <conditionalFormatting sqref="Y57:Y59">
    <cfRule type="iconSet" priority="51">
      <iconSet iconSet="4Arrows" showValue="0">
        <cfvo type="percent" val="0"/>
        <cfvo type="num" val="0.6"/>
        <cfvo type="num" val="0.8"/>
        <cfvo type="num" val="0.9"/>
      </iconSet>
    </cfRule>
    <cfRule type="cellIs" dxfId="271" priority="52" operator="lessThan">
      <formula>0.6</formula>
    </cfRule>
    <cfRule type="cellIs" dxfId="270" priority="53" operator="between">
      <formula>0.8</formula>
      <formula>0.899999999999999</formula>
    </cfRule>
    <cfRule type="cellIs" dxfId="269" priority="54" operator="between">
      <formula>0.6</formula>
      <formula>0.8</formula>
    </cfRule>
    <cfRule type="cellIs" dxfId="268" priority="55" operator="greaterThanOrEqual">
      <formula>0.9</formula>
    </cfRule>
  </conditionalFormatting>
  <conditionalFormatting sqref="AD57:AD59">
    <cfRule type="iconSet" priority="46">
      <iconSet iconSet="4Arrows" showValue="0">
        <cfvo type="percent" val="0"/>
        <cfvo type="num" val="0.6"/>
        <cfvo type="num" val="0.8"/>
        <cfvo type="num" val="0.9"/>
      </iconSet>
    </cfRule>
    <cfRule type="cellIs" dxfId="267" priority="47" operator="lessThan">
      <formula>0.6</formula>
    </cfRule>
    <cfRule type="cellIs" dxfId="266" priority="48" operator="between">
      <formula>0.8</formula>
      <formula>0.899999999999999</formula>
    </cfRule>
    <cfRule type="cellIs" dxfId="265" priority="49" operator="between">
      <formula>0.6</formula>
      <formula>0.8</formula>
    </cfRule>
    <cfRule type="cellIs" dxfId="264" priority="50" operator="greaterThanOrEqual">
      <formula>0.9</formula>
    </cfRule>
  </conditionalFormatting>
  <conditionalFormatting sqref="AH57:AH59">
    <cfRule type="iconSet" priority="41">
      <iconSet iconSet="4Arrows" showValue="0">
        <cfvo type="percent" val="0"/>
        <cfvo type="num" val="0.6"/>
        <cfvo type="num" val="0.8"/>
        <cfvo type="num" val="0.9"/>
      </iconSet>
    </cfRule>
    <cfRule type="cellIs" dxfId="263" priority="42" operator="lessThan">
      <formula>0.6</formula>
    </cfRule>
    <cfRule type="cellIs" dxfId="262" priority="43" operator="between">
      <formula>0.8</formula>
      <formula>0.899999999999999</formula>
    </cfRule>
    <cfRule type="cellIs" dxfId="261" priority="44" operator="between">
      <formula>0.6</formula>
      <formula>0.8</formula>
    </cfRule>
    <cfRule type="cellIs" dxfId="260" priority="45" operator="greaterThanOrEqual">
      <formula>0.9</formula>
    </cfRule>
  </conditionalFormatting>
  <conditionalFormatting sqref="AL57:AL59">
    <cfRule type="iconSet" priority="36">
      <iconSet iconSet="4Arrows" showValue="0">
        <cfvo type="percent" val="0"/>
        <cfvo type="num" val="0.6"/>
        <cfvo type="num" val="0.8"/>
        <cfvo type="num" val="0.9"/>
      </iconSet>
    </cfRule>
    <cfRule type="cellIs" dxfId="259" priority="37" operator="lessThan">
      <formula>0.6</formula>
    </cfRule>
    <cfRule type="cellIs" dxfId="258" priority="38" operator="between">
      <formula>0.8</formula>
      <formula>0.899999999999999</formula>
    </cfRule>
    <cfRule type="cellIs" dxfId="257" priority="39" operator="between">
      <formula>0.6</formula>
      <formula>0.8</formula>
    </cfRule>
    <cfRule type="cellIs" dxfId="256" priority="40" operator="greaterThanOrEqual">
      <formula>0.9</formula>
    </cfRule>
  </conditionalFormatting>
  <conditionalFormatting sqref="AP57:AP59">
    <cfRule type="iconSet" priority="31">
      <iconSet iconSet="4Arrows" showValue="0">
        <cfvo type="percent" val="0"/>
        <cfvo type="num" val="0.6"/>
        <cfvo type="num" val="0.8"/>
        <cfvo type="num" val="0.9"/>
      </iconSet>
    </cfRule>
    <cfRule type="cellIs" dxfId="255" priority="32" operator="lessThan">
      <formula>0.6</formula>
    </cfRule>
    <cfRule type="cellIs" dxfId="254" priority="33" operator="between">
      <formula>0.8</formula>
      <formula>0.899999999999999</formula>
    </cfRule>
    <cfRule type="cellIs" dxfId="253" priority="34" operator="between">
      <formula>0.6</formula>
      <formula>0.8</formula>
    </cfRule>
    <cfRule type="cellIs" dxfId="252" priority="35" operator="greaterThanOrEqual">
      <formula>0.9</formula>
    </cfRule>
  </conditionalFormatting>
  <conditionalFormatting sqref="Y60">
    <cfRule type="iconSet" priority="26">
      <iconSet iconSet="4Arrows" showValue="0">
        <cfvo type="percent" val="0"/>
        <cfvo type="num" val="0.6"/>
        <cfvo type="num" val="0.8"/>
        <cfvo type="num" val="0.9"/>
      </iconSet>
    </cfRule>
    <cfRule type="cellIs" dxfId="251" priority="27" operator="lessThan">
      <formula>0.6</formula>
    </cfRule>
    <cfRule type="cellIs" dxfId="250" priority="28" operator="between">
      <formula>0.8</formula>
      <formula>0.899999999999999</formula>
    </cfRule>
    <cfRule type="cellIs" dxfId="249" priority="29" operator="between">
      <formula>0.6</formula>
      <formula>0.8</formula>
    </cfRule>
    <cfRule type="cellIs" dxfId="248" priority="30" operator="greaterThanOrEqual">
      <formula>0.9</formula>
    </cfRule>
  </conditionalFormatting>
  <conditionalFormatting sqref="AD60">
    <cfRule type="iconSet" priority="21">
      <iconSet iconSet="4Arrows" showValue="0">
        <cfvo type="percent" val="0"/>
        <cfvo type="num" val="0.6"/>
        <cfvo type="num" val="0.8"/>
        <cfvo type="num" val="0.9"/>
      </iconSet>
    </cfRule>
    <cfRule type="cellIs" dxfId="247" priority="22" operator="lessThan">
      <formula>0.6</formula>
    </cfRule>
    <cfRule type="cellIs" dxfId="246" priority="23" operator="between">
      <formula>0.8</formula>
      <formula>0.899999999999999</formula>
    </cfRule>
    <cfRule type="cellIs" dxfId="245" priority="24" operator="between">
      <formula>0.6</formula>
      <formula>0.8</formula>
    </cfRule>
    <cfRule type="cellIs" dxfId="244" priority="25" operator="greaterThanOrEqual">
      <formula>0.9</formula>
    </cfRule>
  </conditionalFormatting>
  <conditionalFormatting sqref="AH60">
    <cfRule type="iconSet" priority="16">
      <iconSet iconSet="4Arrows" showValue="0">
        <cfvo type="percent" val="0"/>
        <cfvo type="num" val="0.6"/>
        <cfvo type="num" val="0.8"/>
        <cfvo type="num" val="0.9"/>
      </iconSet>
    </cfRule>
    <cfRule type="cellIs" dxfId="243" priority="17" operator="lessThan">
      <formula>0.6</formula>
    </cfRule>
    <cfRule type="cellIs" dxfId="242" priority="18" operator="between">
      <formula>0.8</formula>
      <formula>0.899999999999999</formula>
    </cfRule>
    <cfRule type="cellIs" dxfId="241" priority="19" operator="between">
      <formula>0.6</formula>
      <formula>0.8</formula>
    </cfRule>
    <cfRule type="cellIs" dxfId="240" priority="20" operator="greaterThanOrEqual">
      <formula>0.9</formula>
    </cfRule>
  </conditionalFormatting>
  <conditionalFormatting sqref="AL60">
    <cfRule type="iconSet" priority="11">
      <iconSet iconSet="4Arrows" showValue="0">
        <cfvo type="percent" val="0"/>
        <cfvo type="num" val="0.6"/>
        <cfvo type="num" val="0.8"/>
        <cfvo type="num" val="0.9"/>
      </iconSet>
    </cfRule>
    <cfRule type="cellIs" dxfId="239" priority="12" operator="lessThan">
      <formula>0.6</formula>
    </cfRule>
    <cfRule type="cellIs" dxfId="238" priority="13" operator="between">
      <formula>0.8</formula>
      <formula>0.899999999999999</formula>
    </cfRule>
    <cfRule type="cellIs" dxfId="237" priority="14" operator="between">
      <formula>0.6</formula>
      <formula>0.8</formula>
    </cfRule>
    <cfRule type="cellIs" dxfId="236" priority="15" operator="greaterThanOrEqual">
      <formula>0.9</formula>
    </cfRule>
  </conditionalFormatting>
  <conditionalFormatting sqref="AP60">
    <cfRule type="iconSet" priority="6">
      <iconSet iconSet="4Arrows" showValue="0">
        <cfvo type="percent" val="0"/>
        <cfvo type="num" val="0.6"/>
        <cfvo type="num" val="0.8"/>
        <cfvo type="num" val="0.9"/>
      </iconSet>
    </cfRule>
    <cfRule type="cellIs" dxfId="235" priority="7" operator="lessThan">
      <formula>0.6</formula>
    </cfRule>
    <cfRule type="cellIs" dxfId="234" priority="8" operator="between">
      <formula>0.8</formula>
      <formula>0.899999999999999</formula>
    </cfRule>
    <cfRule type="cellIs" dxfId="233" priority="9" operator="between">
      <formula>0.6</formula>
      <formula>0.8</formula>
    </cfRule>
    <cfRule type="cellIs" dxfId="232" priority="10" operator="greaterThanOrEqual">
      <formula>0.9</formula>
    </cfRule>
  </conditionalFormatting>
  <conditionalFormatting sqref="AH44">
    <cfRule type="iconSet" priority="1">
      <iconSet iconSet="4Arrows" showValue="0">
        <cfvo type="percent" val="0"/>
        <cfvo type="num" val="0.6"/>
        <cfvo type="num" val="0.8"/>
        <cfvo type="num" val="0.9"/>
      </iconSet>
    </cfRule>
    <cfRule type="cellIs" dxfId="231" priority="2" operator="lessThan">
      <formula>0.6</formula>
    </cfRule>
    <cfRule type="cellIs" dxfId="230" priority="3" operator="between">
      <formula>0.8</formula>
      <formula>0.899999999999999</formula>
    </cfRule>
    <cfRule type="cellIs" dxfId="229" priority="4" operator="between">
      <formula>0.6</formula>
      <formula>0.8</formula>
    </cfRule>
    <cfRule type="cellIs" dxfId="228" priority="5" operator="greaterThanOrEqual">
      <formula>0.9</formula>
    </cfRule>
  </conditionalFormatting>
  <pageMargins left="0.7" right="0.7" top="0.75" bottom="0.75" header="0.3" footer="0.3"/>
  <pageSetup paperSize="9" orientation="portrait" r:id="rId1"/>
  <drawing r:id="rId2"/>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6241D-5F2D-486B-B12B-4F1D311B6724}">
  <sheetPr>
    <tabColor rgb="FF00FF00"/>
  </sheetPr>
  <dimension ref="A1:WWC60"/>
  <sheetViews>
    <sheetView zoomScale="14" zoomScaleNormal="14" workbookViewId="0">
      <selection activeCell="E42" sqref="E42"/>
    </sheetView>
  </sheetViews>
  <sheetFormatPr baseColWidth="10" defaultRowHeight="12.75"/>
  <cols>
    <col min="1" max="1" width="67.85546875" style="46" customWidth="1"/>
    <col min="2" max="2" width="48.85546875" style="46" customWidth="1"/>
    <col min="3" max="3" width="69.7109375" style="46" customWidth="1"/>
    <col min="4" max="4" width="66.7109375" style="46" customWidth="1"/>
    <col min="5" max="5" width="71.28515625" style="46" customWidth="1"/>
    <col min="6" max="8" width="63.28515625" style="46" customWidth="1"/>
    <col min="9" max="9" width="93.7109375" style="46" customWidth="1"/>
    <col min="10" max="10" width="82.28515625" style="46" customWidth="1"/>
    <col min="11" max="11" width="59.7109375" style="46" customWidth="1"/>
    <col min="12" max="12" width="48.85546875" style="46" customWidth="1"/>
    <col min="13" max="13" width="59.85546875" style="46" customWidth="1"/>
    <col min="14" max="14" width="71.85546875" style="46" customWidth="1"/>
    <col min="15" max="15" width="74.5703125" style="46" customWidth="1"/>
    <col min="16" max="18" width="37.85546875" style="46" customWidth="1"/>
    <col min="19" max="19" width="26.42578125" style="190" customWidth="1"/>
    <col min="20" max="20" width="30.85546875" style="46" customWidth="1"/>
    <col min="21" max="21" width="35.5703125" style="46" customWidth="1"/>
    <col min="22" max="25" width="35.28515625" style="46" customWidth="1"/>
    <col min="26" max="26" width="11.42578125" style="46"/>
    <col min="27" max="42" width="35.28515625" style="46" customWidth="1"/>
    <col min="43" max="216" width="11.42578125" style="46"/>
    <col min="217" max="218" width="21.28515625" style="46" customWidth="1"/>
    <col min="219" max="219" width="37.140625" style="46" customWidth="1"/>
    <col min="220" max="220" width="49.28515625" style="46" customWidth="1"/>
    <col min="221" max="221" width="18.5703125" style="46" customWidth="1"/>
    <col min="222" max="222" width="62.28515625" style="46" customWidth="1"/>
    <col min="223" max="223" width="21.7109375" style="46" customWidth="1"/>
    <col min="224" max="224" width="18.42578125" style="46" customWidth="1"/>
    <col min="225" max="225" width="63" style="46" customWidth="1"/>
    <col min="226" max="226" width="22.28515625" style="46" customWidth="1"/>
    <col min="227" max="227" width="21" style="46" customWidth="1"/>
    <col min="228" max="231" width="15.85546875" style="46" customWidth="1"/>
    <col min="232" max="232" width="26.140625" style="46" customWidth="1"/>
    <col min="233" max="244" width="10.7109375" style="46" customWidth="1"/>
    <col min="245" max="252" width="0" style="46" hidden="1" customWidth="1"/>
    <col min="253" max="254" width="15.42578125" style="46" customWidth="1"/>
    <col min="255" max="255" width="18.7109375" style="46" customWidth="1"/>
    <col min="256" max="256" width="18.42578125" style="46" customWidth="1"/>
    <col min="257" max="258" width="15.42578125" style="46" customWidth="1"/>
    <col min="259" max="259" width="18.140625" style="46" customWidth="1"/>
    <col min="260" max="260" width="20.42578125" style="46" customWidth="1"/>
    <col min="261" max="261" width="18.140625" style="46" customWidth="1"/>
    <col min="262" max="262" width="15.42578125" style="46" customWidth="1"/>
    <col min="263" max="263" width="20" style="46" customWidth="1"/>
    <col min="264" max="264" width="18.140625" style="46" customWidth="1"/>
    <col min="265" max="265" width="15.42578125" style="46" customWidth="1"/>
    <col min="266" max="266" width="18.7109375" style="46" customWidth="1"/>
    <col min="267" max="267" width="15.42578125" style="46" customWidth="1"/>
    <col min="268" max="268" width="17.140625" style="46" customWidth="1"/>
    <col min="269" max="269" width="19.28515625" style="46" customWidth="1"/>
    <col min="270" max="270" width="17.5703125" style="46" customWidth="1"/>
    <col min="271" max="271" width="20.7109375" style="46" customWidth="1"/>
    <col min="272" max="272" width="21.42578125" style="46" customWidth="1"/>
    <col min="273" max="273" width="21" style="46" customWidth="1"/>
    <col min="274" max="274" width="16" style="46" customWidth="1"/>
    <col min="275" max="275" width="14.5703125" style="46" customWidth="1"/>
    <col min="276" max="276" width="74.5703125" style="46" customWidth="1"/>
    <col min="277" max="277" width="101.42578125" style="46" customWidth="1"/>
    <col min="278" max="472" width="11.42578125" style="46"/>
    <col min="473" max="474" width="21.28515625" style="46" customWidth="1"/>
    <col min="475" max="475" width="37.140625" style="46" customWidth="1"/>
    <col min="476" max="476" width="49.28515625" style="46" customWidth="1"/>
    <col min="477" max="477" width="18.5703125" style="46" customWidth="1"/>
    <col min="478" max="478" width="62.28515625" style="46" customWidth="1"/>
    <col min="479" max="479" width="21.7109375" style="46" customWidth="1"/>
    <col min="480" max="480" width="18.42578125" style="46" customWidth="1"/>
    <col min="481" max="481" width="63" style="46" customWidth="1"/>
    <col min="482" max="482" width="22.28515625" style="46" customWidth="1"/>
    <col min="483" max="483" width="21" style="46" customWidth="1"/>
    <col min="484" max="487" width="15.85546875" style="46" customWidth="1"/>
    <col min="488" max="488" width="26.140625" style="46" customWidth="1"/>
    <col min="489" max="500" width="10.7109375" style="46" customWidth="1"/>
    <col min="501" max="508" width="0" style="46" hidden="1" customWidth="1"/>
    <col min="509" max="510" width="15.42578125" style="46" customWidth="1"/>
    <col min="511" max="511" width="18.7109375" style="46" customWidth="1"/>
    <col min="512" max="512" width="18.42578125" style="46" customWidth="1"/>
    <col min="513" max="514" width="15.42578125" style="46" customWidth="1"/>
    <col min="515" max="515" width="18.140625" style="46" customWidth="1"/>
    <col min="516" max="516" width="20.42578125" style="46" customWidth="1"/>
    <col min="517" max="517" width="18.140625" style="46" customWidth="1"/>
    <col min="518" max="518" width="15.42578125" style="46" customWidth="1"/>
    <col min="519" max="519" width="20" style="46" customWidth="1"/>
    <col min="520" max="520" width="18.140625" style="46" customWidth="1"/>
    <col min="521" max="521" width="15.42578125" style="46" customWidth="1"/>
    <col min="522" max="522" width="18.7109375" style="46" customWidth="1"/>
    <col min="523" max="523" width="15.42578125" style="46" customWidth="1"/>
    <col min="524" max="524" width="17.140625" style="46" customWidth="1"/>
    <col min="525" max="525" width="19.28515625" style="46" customWidth="1"/>
    <col min="526" max="526" width="17.5703125" style="46" customWidth="1"/>
    <col min="527" max="527" width="20.7109375" style="46" customWidth="1"/>
    <col min="528" max="528" width="21.42578125" style="46" customWidth="1"/>
    <col min="529" max="529" width="21" style="46" customWidth="1"/>
    <col min="530" max="530" width="16" style="46" customWidth="1"/>
    <col min="531" max="531" width="14.5703125" style="46" customWidth="1"/>
    <col min="532" max="532" width="74.5703125" style="46" customWidth="1"/>
    <col min="533" max="533" width="101.42578125" style="46" customWidth="1"/>
    <col min="534" max="728" width="11.42578125" style="46"/>
    <col min="729" max="730" width="21.28515625" style="46" customWidth="1"/>
    <col min="731" max="731" width="37.140625" style="46" customWidth="1"/>
    <col min="732" max="732" width="49.28515625" style="46" customWidth="1"/>
    <col min="733" max="733" width="18.5703125" style="46" customWidth="1"/>
    <col min="734" max="734" width="62.28515625" style="46" customWidth="1"/>
    <col min="735" max="735" width="21.7109375" style="46" customWidth="1"/>
    <col min="736" max="736" width="18.42578125" style="46" customWidth="1"/>
    <col min="737" max="737" width="63" style="46" customWidth="1"/>
    <col min="738" max="738" width="22.28515625" style="46" customWidth="1"/>
    <col min="739" max="739" width="21" style="46" customWidth="1"/>
    <col min="740" max="743" width="15.85546875" style="46" customWidth="1"/>
    <col min="744" max="744" width="26.140625" style="46" customWidth="1"/>
    <col min="745" max="756" width="10.7109375" style="46" customWidth="1"/>
    <col min="757" max="764" width="0" style="46" hidden="1" customWidth="1"/>
    <col min="765" max="766" width="15.42578125" style="46" customWidth="1"/>
    <col min="767" max="767" width="18.7109375" style="46" customWidth="1"/>
    <col min="768" max="768" width="18.42578125" style="46" customWidth="1"/>
    <col min="769" max="770" width="15.42578125" style="46" customWidth="1"/>
    <col min="771" max="771" width="18.140625" style="46" customWidth="1"/>
    <col min="772" max="772" width="20.42578125" style="46" customWidth="1"/>
    <col min="773" max="773" width="18.140625" style="46" customWidth="1"/>
    <col min="774" max="774" width="15.42578125" style="46" customWidth="1"/>
    <col min="775" max="775" width="20" style="46" customWidth="1"/>
    <col min="776" max="776" width="18.140625" style="46" customWidth="1"/>
    <col min="777" max="777" width="15.42578125" style="46" customWidth="1"/>
    <col min="778" max="778" width="18.7109375" style="46" customWidth="1"/>
    <col min="779" max="779" width="15.42578125" style="46" customWidth="1"/>
    <col min="780" max="780" width="17.140625" style="46" customWidth="1"/>
    <col min="781" max="781" width="19.28515625" style="46" customWidth="1"/>
    <col min="782" max="782" width="17.5703125" style="46" customWidth="1"/>
    <col min="783" max="783" width="20.7109375" style="46" customWidth="1"/>
    <col min="784" max="784" width="21.42578125" style="46" customWidth="1"/>
    <col min="785" max="785" width="21" style="46" customWidth="1"/>
    <col min="786" max="786" width="16" style="46" customWidth="1"/>
    <col min="787" max="787" width="14.5703125" style="46" customWidth="1"/>
    <col min="788" max="788" width="74.5703125" style="46" customWidth="1"/>
    <col min="789" max="789" width="101.42578125" style="46" customWidth="1"/>
    <col min="790" max="984" width="11.42578125" style="46"/>
    <col min="985" max="986" width="21.28515625" style="46" customWidth="1"/>
    <col min="987" max="987" width="37.140625" style="46" customWidth="1"/>
    <col min="988" max="988" width="49.28515625" style="46" customWidth="1"/>
    <col min="989" max="989" width="18.5703125" style="46" customWidth="1"/>
    <col min="990" max="990" width="62.28515625" style="46" customWidth="1"/>
    <col min="991" max="991" width="21.7109375" style="46" customWidth="1"/>
    <col min="992" max="992" width="18.42578125" style="46" customWidth="1"/>
    <col min="993" max="993" width="63" style="46" customWidth="1"/>
    <col min="994" max="994" width="22.28515625" style="46" customWidth="1"/>
    <col min="995" max="995" width="21" style="46" customWidth="1"/>
    <col min="996" max="999" width="15.85546875" style="46" customWidth="1"/>
    <col min="1000" max="1000" width="26.140625" style="46" customWidth="1"/>
    <col min="1001" max="1012" width="10.7109375" style="46" customWidth="1"/>
    <col min="1013" max="1020" width="0" style="46" hidden="1" customWidth="1"/>
    <col min="1021" max="1022" width="15.42578125" style="46" customWidth="1"/>
    <col min="1023" max="1023" width="18.7109375" style="46" customWidth="1"/>
    <col min="1024" max="1024" width="18.42578125" style="46" customWidth="1"/>
    <col min="1025" max="1026" width="15.42578125" style="46" customWidth="1"/>
    <col min="1027" max="1027" width="18.140625" style="46" customWidth="1"/>
    <col min="1028" max="1028" width="20.42578125" style="46" customWidth="1"/>
    <col min="1029" max="1029" width="18.140625" style="46" customWidth="1"/>
    <col min="1030" max="1030" width="15.42578125" style="46" customWidth="1"/>
    <col min="1031" max="1031" width="20" style="46" customWidth="1"/>
    <col min="1032" max="1032" width="18.140625" style="46" customWidth="1"/>
    <col min="1033" max="1033" width="15.42578125" style="46" customWidth="1"/>
    <col min="1034" max="1034" width="18.7109375" style="46" customWidth="1"/>
    <col min="1035" max="1035" width="15.42578125" style="46" customWidth="1"/>
    <col min="1036" max="1036" width="17.140625" style="46" customWidth="1"/>
    <col min="1037" max="1037" width="19.28515625" style="46" customWidth="1"/>
    <col min="1038" max="1038" width="17.5703125" style="46" customWidth="1"/>
    <col min="1039" max="1039" width="20.7109375" style="46" customWidth="1"/>
    <col min="1040" max="1040" width="21.42578125" style="46" customWidth="1"/>
    <col min="1041" max="1041" width="21" style="46" customWidth="1"/>
    <col min="1042" max="1042" width="16" style="46" customWidth="1"/>
    <col min="1043" max="1043" width="14.5703125" style="46" customWidth="1"/>
    <col min="1044" max="1044" width="74.5703125" style="46" customWidth="1"/>
    <col min="1045" max="1045" width="101.42578125" style="46" customWidth="1"/>
    <col min="1046" max="1240" width="11.42578125" style="46"/>
    <col min="1241" max="1242" width="21.28515625" style="46" customWidth="1"/>
    <col min="1243" max="1243" width="37.140625" style="46" customWidth="1"/>
    <col min="1244" max="1244" width="49.28515625" style="46" customWidth="1"/>
    <col min="1245" max="1245" width="18.5703125" style="46" customWidth="1"/>
    <col min="1246" max="1246" width="62.28515625" style="46" customWidth="1"/>
    <col min="1247" max="1247" width="21.7109375" style="46" customWidth="1"/>
    <col min="1248" max="1248" width="18.42578125" style="46" customWidth="1"/>
    <col min="1249" max="1249" width="63" style="46" customWidth="1"/>
    <col min="1250" max="1250" width="22.28515625" style="46" customWidth="1"/>
    <col min="1251" max="1251" width="21" style="46" customWidth="1"/>
    <col min="1252" max="1255" width="15.85546875" style="46" customWidth="1"/>
    <col min="1256" max="1256" width="26.140625" style="46" customWidth="1"/>
    <col min="1257" max="1268" width="10.7109375" style="46" customWidth="1"/>
    <col min="1269" max="1276" width="0" style="46" hidden="1" customWidth="1"/>
    <col min="1277" max="1278" width="15.42578125" style="46" customWidth="1"/>
    <col min="1279" max="1279" width="18.7109375" style="46" customWidth="1"/>
    <col min="1280" max="1280" width="18.42578125" style="46" customWidth="1"/>
    <col min="1281" max="1282" width="15.42578125" style="46" customWidth="1"/>
    <col min="1283" max="1283" width="18.140625" style="46" customWidth="1"/>
    <col min="1284" max="1284" width="20.42578125" style="46" customWidth="1"/>
    <col min="1285" max="1285" width="18.140625" style="46" customWidth="1"/>
    <col min="1286" max="1286" width="15.42578125" style="46" customWidth="1"/>
    <col min="1287" max="1287" width="20" style="46" customWidth="1"/>
    <col min="1288" max="1288" width="18.140625" style="46" customWidth="1"/>
    <col min="1289" max="1289" width="15.42578125" style="46" customWidth="1"/>
    <col min="1290" max="1290" width="18.7109375" style="46" customWidth="1"/>
    <col min="1291" max="1291" width="15.42578125" style="46" customWidth="1"/>
    <col min="1292" max="1292" width="17.140625" style="46" customWidth="1"/>
    <col min="1293" max="1293" width="19.28515625" style="46" customWidth="1"/>
    <col min="1294" max="1294" width="17.5703125" style="46" customWidth="1"/>
    <col min="1295" max="1295" width="20.7109375" style="46" customWidth="1"/>
    <col min="1296" max="1296" width="21.42578125" style="46" customWidth="1"/>
    <col min="1297" max="1297" width="21" style="46" customWidth="1"/>
    <col min="1298" max="1298" width="16" style="46" customWidth="1"/>
    <col min="1299" max="1299" width="14.5703125" style="46" customWidth="1"/>
    <col min="1300" max="1300" width="74.5703125" style="46" customWidth="1"/>
    <col min="1301" max="1301" width="101.42578125" style="46" customWidth="1"/>
    <col min="1302" max="1496" width="11.42578125" style="46"/>
    <col min="1497" max="1498" width="21.28515625" style="46" customWidth="1"/>
    <col min="1499" max="1499" width="37.140625" style="46" customWidth="1"/>
    <col min="1500" max="1500" width="49.28515625" style="46" customWidth="1"/>
    <col min="1501" max="1501" width="18.5703125" style="46" customWidth="1"/>
    <col min="1502" max="1502" width="62.28515625" style="46" customWidth="1"/>
    <col min="1503" max="1503" width="21.7109375" style="46" customWidth="1"/>
    <col min="1504" max="1504" width="18.42578125" style="46" customWidth="1"/>
    <col min="1505" max="1505" width="63" style="46" customWidth="1"/>
    <col min="1506" max="1506" width="22.28515625" style="46" customWidth="1"/>
    <col min="1507" max="1507" width="21" style="46" customWidth="1"/>
    <col min="1508" max="1511" width="15.85546875" style="46" customWidth="1"/>
    <col min="1512" max="1512" width="26.140625" style="46" customWidth="1"/>
    <col min="1513" max="1524" width="10.7109375" style="46" customWidth="1"/>
    <col min="1525" max="1532" width="0" style="46" hidden="1" customWidth="1"/>
    <col min="1533" max="1534" width="15.42578125" style="46" customWidth="1"/>
    <col min="1535" max="1535" width="18.7109375" style="46" customWidth="1"/>
    <col min="1536" max="1536" width="18.42578125" style="46" customWidth="1"/>
    <col min="1537" max="1538" width="15.42578125" style="46" customWidth="1"/>
    <col min="1539" max="1539" width="18.140625" style="46" customWidth="1"/>
    <col min="1540" max="1540" width="20.42578125" style="46" customWidth="1"/>
    <col min="1541" max="1541" width="18.140625" style="46" customWidth="1"/>
    <col min="1542" max="1542" width="15.42578125" style="46" customWidth="1"/>
    <col min="1543" max="1543" width="20" style="46" customWidth="1"/>
    <col min="1544" max="1544" width="18.140625" style="46" customWidth="1"/>
    <col min="1545" max="1545" width="15.42578125" style="46" customWidth="1"/>
    <col min="1546" max="1546" width="18.7109375" style="46" customWidth="1"/>
    <col min="1547" max="1547" width="15.42578125" style="46" customWidth="1"/>
    <col min="1548" max="1548" width="17.140625" style="46" customWidth="1"/>
    <col min="1549" max="1549" width="19.28515625" style="46" customWidth="1"/>
    <col min="1550" max="1550" width="17.5703125" style="46" customWidth="1"/>
    <col min="1551" max="1551" width="20.7109375" style="46" customWidth="1"/>
    <col min="1552" max="1552" width="21.42578125" style="46" customWidth="1"/>
    <col min="1553" max="1553" width="21" style="46" customWidth="1"/>
    <col min="1554" max="1554" width="16" style="46" customWidth="1"/>
    <col min="1555" max="1555" width="14.5703125" style="46" customWidth="1"/>
    <col min="1556" max="1556" width="74.5703125" style="46" customWidth="1"/>
    <col min="1557" max="1557" width="101.42578125" style="46" customWidth="1"/>
    <col min="1558" max="1752" width="11.42578125" style="46"/>
    <col min="1753" max="1754" width="21.28515625" style="46" customWidth="1"/>
    <col min="1755" max="1755" width="37.140625" style="46" customWidth="1"/>
    <col min="1756" max="1756" width="49.28515625" style="46" customWidth="1"/>
    <col min="1757" max="1757" width="18.5703125" style="46" customWidth="1"/>
    <col min="1758" max="1758" width="62.28515625" style="46" customWidth="1"/>
    <col min="1759" max="1759" width="21.7109375" style="46" customWidth="1"/>
    <col min="1760" max="1760" width="18.42578125" style="46" customWidth="1"/>
    <col min="1761" max="1761" width="63" style="46" customWidth="1"/>
    <col min="1762" max="1762" width="22.28515625" style="46" customWidth="1"/>
    <col min="1763" max="1763" width="21" style="46" customWidth="1"/>
    <col min="1764" max="1767" width="15.85546875" style="46" customWidth="1"/>
    <col min="1768" max="1768" width="26.140625" style="46" customWidth="1"/>
    <col min="1769" max="1780" width="10.7109375" style="46" customWidth="1"/>
    <col min="1781" max="1788" width="0" style="46" hidden="1" customWidth="1"/>
    <col min="1789" max="1790" width="15.42578125" style="46" customWidth="1"/>
    <col min="1791" max="1791" width="18.7109375" style="46" customWidth="1"/>
    <col min="1792" max="1792" width="18.42578125" style="46" customWidth="1"/>
    <col min="1793" max="1794" width="15.42578125" style="46" customWidth="1"/>
    <col min="1795" max="1795" width="18.140625" style="46" customWidth="1"/>
    <col min="1796" max="1796" width="20.42578125" style="46" customWidth="1"/>
    <col min="1797" max="1797" width="18.140625" style="46" customWidth="1"/>
    <col min="1798" max="1798" width="15.42578125" style="46" customWidth="1"/>
    <col min="1799" max="1799" width="20" style="46" customWidth="1"/>
    <col min="1800" max="1800" width="18.140625" style="46" customWidth="1"/>
    <col min="1801" max="1801" width="15.42578125" style="46" customWidth="1"/>
    <col min="1802" max="1802" width="18.7109375" style="46" customWidth="1"/>
    <col min="1803" max="1803" width="15.42578125" style="46" customWidth="1"/>
    <col min="1804" max="1804" width="17.140625" style="46" customWidth="1"/>
    <col min="1805" max="1805" width="19.28515625" style="46" customWidth="1"/>
    <col min="1806" max="1806" width="17.5703125" style="46" customWidth="1"/>
    <col min="1807" max="1807" width="20.7109375" style="46" customWidth="1"/>
    <col min="1808" max="1808" width="21.42578125" style="46" customWidth="1"/>
    <col min="1809" max="1809" width="21" style="46" customWidth="1"/>
    <col min="1810" max="1810" width="16" style="46" customWidth="1"/>
    <col min="1811" max="1811" width="14.5703125" style="46" customWidth="1"/>
    <col min="1812" max="1812" width="74.5703125" style="46" customWidth="1"/>
    <col min="1813" max="1813" width="101.42578125" style="46" customWidth="1"/>
    <col min="1814" max="2008" width="11.42578125" style="46"/>
    <col min="2009" max="2010" width="21.28515625" style="46" customWidth="1"/>
    <col min="2011" max="2011" width="37.140625" style="46" customWidth="1"/>
    <col min="2012" max="2012" width="49.28515625" style="46" customWidth="1"/>
    <col min="2013" max="2013" width="18.5703125" style="46" customWidth="1"/>
    <col min="2014" max="2014" width="62.28515625" style="46" customWidth="1"/>
    <col min="2015" max="2015" width="21.7109375" style="46" customWidth="1"/>
    <col min="2016" max="2016" width="18.42578125" style="46" customWidth="1"/>
    <col min="2017" max="2017" width="63" style="46" customWidth="1"/>
    <col min="2018" max="2018" width="22.28515625" style="46" customWidth="1"/>
    <col min="2019" max="2019" width="21" style="46" customWidth="1"/>
    <col min="2020" max="2023" width="15.85546875" style="46" customWidth="1"/>
    <col min="2024" max="2024" width="26.140625" style="46" customWidth="1"/>
    <col min="2025" max="2036" width="10.7109375" style="46" customWidth="1"/>
    <col min="2037" max="2044" width="0" style="46" hidden="1" customWidth="1"/>
    <col min="2045" max="2046" width="15.42578125" style="46" customWidth="1"/>
    <col min="2047" max="2047" width="18.7109375" style="46" customWidth="1"/>
    <col min="2048" max="2048" width="18.42578125" style="46" customWidth="1"/>
    <col min="2049" max="2050" width="15.42578125" style="46" customWidth="1"/>
    <col min="2051" max="2051" width="18.140625" style="46" customWidth="1"/>
    <col min="2052" max="2052" width="20.42578125" style="46" customWidth="1"/>
    <col min="2053" max="2053" width="18.140625" style="46" customWidth="1"/>
    <col min="2054" max="2054" width="15.42578125" style="46" customWidth="1"/>
    <col min="2055" max="2055" width="20" style="46" customWidth="1"/>
    <col min="2056" max="2056" width="18.140625" style="46" customWidth="1"/>
    <col min="2057" max="2057" width="15.42578125" style="46" customWidth="1"/>
    <col min="2058" max="2058" width="18.7109375" style="46" customWidth="1"/>
    <col min="2059" max="2059" width="15.42578125" style="46" customWidth="1"/>
    <col min="2060" max="2060" width="17.140625" style="46" customWidth="1"/>
    <col min="2061" max="2061" width="19.28515625" style="46" customWidth="1"/>
    <col min="2062" max="2062" width="17.5703125" style="46" customWidth="1"/>
    <col min="2063" max="2063" width="20.7109375" style="46" customWidth="1"/>
    <col min="2064" max="2064" width="21.42578125" style="46" customWidth="1"/>
    <col min="2065" max="2065" width="21" style="46" customWidth="1"/>
    <col min="2066" max="2066" width="16" style="46" customWidth="1"/>
    <col min="2067" max="2067" width="14.5703125" style="46" customWidth="1"/>
    <col min="2068" max="2068" width="74.5703125" style="46" customWidth="1"/>
    <col min="2069" max="2069" width="101.42578125" style="46" customWidth="1"/>
    <col min="2070" max="2264" width="11.42578125" style="46"/>
    <col min="2265" max="2266" width="21.28515625" style="46" customWidth="1"/>
    <col min="2267" max="2267" width="37.140625" style="46" customWidth="1"/>
    <col min="2268" max="2268" width="49.28515625" style="46" customWidth="1"/>
    <col min="2269" max="2269" width="18.5703125" style="46" customWidth="1"/>
    <col min="2270" max="2270" width="62.28515625" style="46" customWidth="1"/>
    <col min="2271" max="2271" width="21.7109375" style="46" customWidth="1"/>
    <col min="2272" max="2272" width="18.42578125" style="46" customWidth="1"/>
    <col min="2273" max="2273" width="63" style="46" customWidth="1"/>
    <col min="2274" max="2274" width="22.28515625" style="46" customWidth="1"/>
    <col min="2275" max="2275" width="21" style="46" customWidth="1"/>
    <col min="2276" max="2279" width="15.85546875" style="46" customWidth="1"/>
    <col min="2280" max="2280" width="26.140625" style="46" customWidth="1"/>
    <col min="2281" max="2292" width="10.7109375" style="46" customWidth="1"/>
    <col min="2293" max="2300" width="0" style="46" hidden="1" customWidth="1"/>
    <col min="2301" max="2302" width="15.42578125" style="46" customWidth="1"/>
    <col min="2303" max="2303" width="18.7109375" style="46" customWidth="1"/>
    <col min="2304" max="2304" width="18.42578125" style="46" customWidth="1"/>
    <col min="2305" max="2306" width="15.42578125" style="46" customWidth="1"/>
    <col min="2307" max="2307" width="18.140625" style="46" customWidth="1"/>
    <col min="2308" max="2308" width="20.42578125" style="46" customWidth="1"/>
    <col min="2309" max="2309" width="18.140625" style="46" customWidth="1"/>
    <col min="2310" max="2310" width="15.42578125" style="46" customWidth="1"/>
    <col min="2311" max="2311" width="20" style="46" customWidth="1"/>
    <col min="2312" max="2312" width="18.140625" style="46" customWidth="1"/>
    <col min="2313" max="2313" width="15.42578125" style="46" customWidth="1"/>
    <col min="2314" max="2314" width="18.7109375" style="46" customWidth="1"/>
    <col min="2315" max="2315" width="15.42578125" style="46" customWidth="1"/>
    <col min="2316" max="2316" width="17.140625" style="46" customWidth="1"/>
    <col min="2317" max="2317" width="19.28515625" style="46" customWidth="1"/>
    <col min="2318" max="2318" width="17.5703125" style="46" customWidth="1"/>
    <col min="2319" max="2319" width="20.7109375" style="46" customWidth="1"/>
    <col min="2320" max="2320" width="21.42578125" style="46" customWidth="1"/>
    <col min="2321" max="2321" width="21" style="46" customWidth="1"/>
    <col min="2322" max="2322" width="16" style="46" customWidth="1"/>
    <col min="2323" max="2323" width="14.5703125" style="46" customWidth="1"/>
    <col min="2324" max="2324" width="74.5703125" style="46" customWidth="1"/>
    <col min="2325" max="2325" width="101.42578125" style="46" customWidth="1"/>
    <col min="2326" max="2520" width="11.42578125" style="46"/>
    <col min="2521" max="2522" width="21.28515625" style="46" customWidth="1"/>
    <col min="2523" max="2523" width="37.140625" style="46" customWidth="1"/>
    <col min="2524" max="2524" width="49.28515625" style="46" customWidth="1"/>
    <col min="2525" max="2525" width="18.5703125" style="46" customWidth="1"/>
    <col min="2526" max="2526" width="62.28515625" style="46" customWidth="1"/>
    <col min="2527" max="2527" width="21.7109375" style="46" customWidth="1"/>
    <col min="2528" max="2528" width="18.42578125" style="46" customWidth="1"/>
    <col min="2529" max="2529" width="63" style="46" customWidth="1"/>
    <col min="2530" max="2530" width="22.28515625" style="46" customWidth="1"/>
    <col min="2531" max="2531" width="21" style="46" customWidth="1"/>
    <col min="2532" max="2535" width="15.85546875" style="46" customWidth="1"/>
    <col min="2536" max="2536" width="26.140625" style="46" customWidth="1"/>
    <col min="2537" max="2548" width="10.7109375" style="46" customWidth="1"/>
    <col min="2549" max="2556" width="0" style="46" hidden="1" customWidth="1"/>
    <col min="2557" max="2558" width="15.42578125" style="46" customWidth="1"/>
    <col min="2559" max="2559" width="18.7109375" style="46" customWidth="1"/>
    <col min="2560" max="2560" width="18.42578125" style="46" customWidth="1"/>
    <col min="2561" max="2562" width="15.42578125" style="46" customWidth="1"/>
    <col min="2563" max="2563" width="18.140625" style="46" customWidth="1"/>
    <col min="2564" max="2564" width="20.42578125" style="46" customWidth="1"/>
    <col min="2565" max="2565" width="18.140625" style="46" customWidth="1"/>
    <col min="2566" max="2566" width="15.42578125" style="46" customWidth="1"/>
    <col min="2567" max="2567" width="20" style="46" customWidth="1"/>
    <col min="2568" max="2568" width="18.140625" style="46" customWidth="1"/>
    <col min="2569" max="2569" width="15.42578125" style="46" customWidth="1"/>
    <col min="2570" max="2570" width="18.7109375" style="46" customWidth="1"/>
    <col min="2571" max="2571" width="15.42578125" style="46" customWidth="1"/>
    <col min="2572" max="2572" width="17.140625" style="46" customWidth="1"/>
    <col min="2573" max="2573" width="19.28515625" style="46" customWidth="1"/>
    <col min="2574" max="2574" width="17.5703125" style="46" customWidth="1"/>
    <col min="2575" max="2575" width="20.7109375" style="46" customWidth="1"/>
    <col min="2576" max="2576" width="21.42578125" style="46" customWidth="1"/>
    <col min="2577" max="2577" width="21" style="46" customWidth="1"/>
    <col min="2578" max="2578" width="16" style="46" customWidth="1"/>
    <col min="2579" max="2579" width="14.5703125" style="46" customWidth="1"/>
    <col min="2580" max="2580" width="74.5703125" style="46" customWidth="1"/>
    <col min="2581" max="2581" width="101.42578125" style="46" customWidth="1"/>
    <col min="2582" max="2776" width="11.42578125" style="46"/>
    <col min="2777" max="2778" width="21.28515625" style="46" customWidth="1"/>
    <col min="2779" max="2779" width="37.140625" style="46" customWidth="1"/>
    <col min="2780" max="2780" width="49.28515625" style="46" customWidth="1"/>
    <col min="2781" max="2781" width="18.5703125" style="46" customWidth="1"/>
    <col min="2782" max="2782" width="62.28515625" style="46" customWidth="1"/>
    <col min="2783" max="2783" width="21.7109375" style="46" customWidth="1"/>
    <col min="2784" max="2784" width="18.42578125" style="46" customWidth="1"/>
    <col min="2785" max="2785" width="63" style="46" customWidth="1"/>
    <col min="2786" max="2786" width="22.28515625" style="46" customWidth="1"/>
    <col min="2787" max="2787" width="21" style="46" customWidth="1"/>
    <col min="2788" max="2791" width="15.85546875" style="46" customWidth="1"/>
    <col min="2792" max="2792" width="26.140625" style="46" customWidth="1"/>
    <col min="2793" max="2804" width="10.7109375" style="46" customWidth="1"/>
    <col min="2805" max="2812" width="0" style="46" hidden="1" customWidth="1"/>
    <col min="2813" max="2814" width="15.42578125" style="46" customWidth="1"/>
    <col min="2815" max="2815" width="18.7109375" style="46" customWidth="1"/>
    <col min="2816" max="2816" width="18.42578125" style="46" customWidth="1"/>
    <col min="2817" max="2818" width="15.42578125" style="46" customWidth="1"/>
    <col min="2819" max="2819" width="18.140625" style="46" customWidth="1"/>
    <col min="2820" max="2820" width="20.42578125" style="46" customWidth="1"/>
    <col min="2821" max="2821" width="18.140625" style="46" customWidth="1"/>
    <col min="2822" max="2822" width="15.42578125" style="46" customWidth="1"/>
    <col min="2823" max="2823" width="20" style="46" customWidth="1"/>
    <col min="2824" max="2824" width="18.140625" style="46" customWidth="1"/>
    <col min="2825" max="2825" width="15.42578125" style="46" customWidth="1"/>
    <col min="2826" max="2826" width="18.7109375" style="46" customWidth="1"/>
    <col min="2827" max="2827" width="15.42578125" style="46" customWidth="1"/>
    <col min="2828" max="2828" width="17.140625" style="46" customWidth="1"/>
    <col min="2829" max="2829" width="19.28515625" style="46" customWidth="1"/>
    <col min="2830" max="2830" width="17.5703125" style="46" customWidth="1"/>
    <col min="2831" max="2831" width="20.7109375" style="46" customWidth="1"/>
    <col min="2832" max="2832" width="21.42578125" style="46" customWidth="1"/>
    <col min="2833" max="2833" width="21" style="46" customWidth="1"/>
    <col min="2834" max="2834" width="16" style="46" customWidth="1"/>
    <col min="2835" max="2835" width="14.5703125" style="46" customWidth="1"/>
    <col min="2836" max="2836" width="74.5703125" style="46" customWidth="1"/>
    <col min="2837" max="2837" width="101.42578125" style="46" customWidth="1"/>
    <col min="2838" max="3032" width="11.42578125" style="46"/>
    <col min="3033" max="3034" width="21.28515625" style="46" customWidth="1"/>
    <col min="3035" max="3035" width="37.140625" style="46" customWidth="1"/>
    <col min="3036" max="3036" width="49.28515625" style="46" customWidth="1"/>
    <col min="3037" max="3037" width="18.5703125" style="46" customWidth="1"/>
    <col min="3038" max="3038" width="62.28515625" style="46" customWidth="1"/>
    <col min="3039" max="3039" width="21.7109375" style="46" customWidth="1"/>
    <col min="3040" max="3040" width="18.42578125" style="46" customWidth="1"/>
    <col min="3041" max="3041" width="63" style="46" customWidth="1"/>
    <col min="3042" max="3042" width="22.28515625" style="46" customWidth="1"/>
    <col min="3043" max="3043" width="21" style="46" customWidth="1"/>
    <col min="3044" max="3047" width="15.85546875" style="46" customWidth="1"/>
    <col min="3048" max="3048" width="26.140625" style="46" customWidth="1"/>
    <col min="3049" max="3060" width="10.7109375" style="46" customWidth="1"/>
    <col min="3061" max="3068" width="0" style="46" hidden="1" customWidth="1"/>
    <col min="3069" max="3070" width="15.42578125" style="46" customWidth="1"/>
    <col min="3071" max="3071" width="18.7109375" style="46" customWidth="1"/>
    <col min="3072" max="3072" width="18.42578125" style="46" customWidth="1"/>
    <col min="3073" max="3074" width="15.42578125" style="46" customWidth="1"/>
    <col min="3075" max="3075" width="18.140625" style="46" customWidth="1"/>
    <col min="3076" max="3076" width="20.42578125" style="46" customWidth="1"/>
    <col min="3077" max="3077" width="18.140625" style="46" customWidth="1"/>
    <col min="3078" max="3078" width="15.42578125" style="46" customWidth="1"/>
    <col min="3079" max="3079" width="20" style="46" customWidth="1"/>
    <col min="3080" max="3080" width="18.140625" style="46" customWidth="1"/>
    <col min="3081" max="3081" width="15.42578125" style="46" customWidth="1"/>
    <col min="3082" max="3082" width="18.7109375" style="46" customWidth="1"/>
    <col min="3083" max="3083" width="15.42578125" style="46" customWidth="1"/>
    <col min="3084" max="3084" width="17.140625" style="46" customWidth="1"/>
    <col min="3085" max="3085" width="19.28515625" style="46" customWidth="1"/>
    <col min="3086" max="3086" width="17.5703125" style="46" customWidth="1"/>
    <col min="3087" max="3087" width="20.7109375" style="46" customWidth="1"/>
    <col min="3088" max="3088" width="21.42578125" style="46" customWidth="1"/>
    <col min="3089" max="3089" width="21" style="46" customWidth="1"/>
    <col min="3090" max="3090" width="16" style="46" customWidth="1"/>
    <col min="3091" max="3091" width="14.5703125" style="46" customWidth="1"/>
    <col min="3092" max="3092" width="74.5703125" style="46" customWidth="1"/>
    <col min="3093" max="3093" width="101.42578125" style="46" customWidth="1"/>
    <col min="3094" max="3288" width="11.42578125" style="46"/>
    <col min="3289" max="3290" width="21.28515625" style="46" customWidth="1"/>
    <col min="3291" max="3291" width="37.140625" style="46" customWidth="1"/>
    <col min="3292" max="3292" width="49.28515625" style="46" customWidth="1"/>
    <col min="3293" max="3293" width="18.5703125" style="46" customWidth="1"/>
    <col min="3294" max="3294" width="62.28515625" style="46" customWidth="1"/>
    <col min="3295" max="3295" width="21.7109375" style="46" customWidth="1"/>
    <col min="3296" max="3296" width="18.42578125" style="46" customWidth="1"/>
    <col min="3297" max="3297" width="63" style="46" customWidth="1"/>
    <col min="3298" max="3298" width="22.28515625" style="46" customWidth="1"/>
    <col min="3299" max="3299" width="21" style="46" customWidth="1"/>
    <col min="3300" max="3303" width="15.85546875" style="46" customWidth="1"/>
    <col min="3304" max="3304" width="26.140625" style="46" customWidth="1"/>
    <col min="3305" max="3316" width="10.7109375" style="46" customWidth="1"/>
    <col min="3317" max="3324" width="0" style="46" hidden="1" customWidth="1"/>
    <col min="3325" max="3326" width="15.42578125" style="46" customWidth="1"/>
    <col min="3327" max="3327" width="18.7109375" style="46" customWidth="1"/>
    <col min="3328" max="3328" width="18.42578125" style="46" customWidth="1"/>
    <col min="3329" max="3330" width="15.42578125" style="46" customWidth="1"/>
    <col min="3331" max="3331" width="18.140625" style="46" customWidth="1"/>
    <col min="3332" max="3332" width="20.42578125" style="46" customWidth="1"/>
    <col min="3333" max="3333" width="18.140625" style="46" customWidth="1"/>
    <col min="3334" max="3334" width="15.42578125" style="46" customWidth="1"/>
    <col min="3335" max="3335" width="20" style="46" customWidth="1"/>
    <col min="3336" max="3336" width="18.140625" style="46" customWidth="1"/>
    <col min="3337" max="3337" width="15.42578125" style="46" customWidth="1"/>
    <col min="3338" max="3338" width="18.7109375" style="46" customWidth="1"/>
    <col min="3339" max="3339" width="15.42578125" style="46" customWidth="1"/>
    <col min="3340" max="3340" width="17.140625" style="46" customWidth="1"/>
    <col min="3341" max="3341" width="19.28515625" style="46" customWidth="1"/>
    <col min="3342" max="3342" width="17.5703125" style="46" customWidth="1"/>
    <col min="3343" max="3343" width="20.7109375" style="46" customWidth="1"/>
    <col min="3344" max="3344" width="21.42578125" style="46" customWidth="1"/>
    <col min="3345" max="3345" width="21" style="46" customWidth="1"/>
    <col min="3346" max="3346" width="16" style="46" customWidth="1"/>
    <col min="3347" max="3347" width="14.5703125" style="46" customWidth="1"/>
    <col min="3348" max="3348" width="74.5703125" style="46" customWidth="1"/>
    <col min="3349" max="3349" width="101.42578125" style="46" customWidth="1"/>
    <col min="3350" max="3544" width="11.42578125" style="46"/>
    <col min="3545" max="3546" width="21.28515625" style="46" customWidth="1"/>
    <col min="3547" max="3547" width="37.140625" style="46" customWidth="1"/>
    <col min="3548" max="3548" width="49.28515625" style="46" customWidth="1"/>
    <col min="3549" max="3549" width="18.5703125" style="46" customWidth="1"/>
    <col min="3550" max="3550" width="62.28515625" style="46" customWidth="1"/>
    <col min="3551" max="3551" width="21.7109375" style="46" customWidth="1"/>
    <col min="3552" max="3552" width="18.42578125" style="46" customWidth="1"/>
    <col min="3553" max="3553" width="63" style="46" customWidth="1"/>
    <col min="3554" max="3554" width="22.28515625" style="46" customWidth="1"/>
    <col min="3555" max="3555" width="21" style="46" customWidth="1"/>
    <col min="3556" max="3559" width="15.85546875" style="46" customWidth="1"/>
    <col min="3560" max="3560" width="26.140625" style="46" customWidth="1"/>
    <col min="3561" max="3572" width="10.7109375" style="46" customWidth="1"/>
    <col min="3573" max="3580" width="0" style="46" hidden="1" customWidth="1"/>
    <col min="3581" max="3582" width="15.42578125" style="46" customWidth="1"/>
    <col min="3583" max="3583" width="18.7109375" style="46" customWidth="1"/>
    <col min="3584" max="3584" width="18.42578125" style="46" customWidth="1"/>
    <col min="3585" max="3586" width="15.42578125" style="46" customWidth="1"/>
    <col min="3587" max="3587" width="18.140625" style="46" customWidth="1"/>
    <col min="3588" max="3588" width="20.42578125" style="46" customWidth="1"/>
    <col min="3589" max="3589" width="18.140625" style="46" customWidth="1"/>
    <col min="3590" max="3590" width="15.42578125" style="46" customWidth="1"/>
    <col min="3591" max="3591" width="20" style="46" customWidth="1"/>
    <col min="3592" max="3592" width="18.140625" style="46" customWidth="1"/>
    <col min="3593" max="3593" width="15.42578125" style="46" customWidth="1"/>
    <col min="3594" max="3594" width="18.7109375" style="46" customWidth="1"/>
    <col min="3595" max="3595" width="15.42578125" style="46" customWidth="1"/>
    <col min="3596" max="3596" width="17.140625" style="46" customWidth="1"/>
    <col min="3597" max="3597" width="19.28515625" style="46" customWidth="1"/>
    <col min="3598" max="3598" width="17.5703125" style="46" customWidth="1"/>
    <col min="3599" max="3599" width="20.7109375" style="46" customWidth="1"/>
    <col min="3600" max="3600" width="21.42578125" style="46" customWidth="1"/>
    <col min="3601" max="3601" width="21" style="46" customWidth="1"/>
    <col min="3602" max="3602" width="16" style="46" customWidth="1"/>
    <col min="3603" max="3603" width="14.5703125" style="46" customWidth="1"/>
    <col min="3604" max="3604" width="74.5703125" style="46" customWidth="1"/>
    <col min="3605" max="3605" width="101.42578125" style="46" customWidth="1"/>
    <col min="3606" max="3800" width="11.42578125" style="46"/>
    <col min="3801" max="3802" width="21.28515625" style="46" customWidth="1"/>
    <col min="3803" max="3803" width="37.140625" style="46" customWidth="1"/>
    <col min="3804" max="3804" width="49.28515625" style="46" customWidth="1"/>
    <col min="3805" max="3805" width="18.5703125" style="46" customWidth="1"/>
    <col min="3806" max="3806" width="62.28515625" style="46" customWidth="1"/>
    <col min="3807" max="3807" width="21.7109375" style="46" customWidth="1"/>
    <col min="3808" max="3808" width="18.42578125" style="46" customWidth="1"/>
    <col min="3809" max="3809" width="63" style="46" customWidth="1"/>
    <col min="3810" max="3810" width="22.28515625" style="46" customWidth="1"/>
    <col min="3811" max="3811" width="21" style="46" customWidth="1"/>
    <col min="3812" max="3815" width="15.85546875" style="46" customWidth="1"/>
    <col min="3816" max="3816" width="26.140625" style="46" customWidth="1"/>
    <col min="3817" max="3828" width="10.7109375" style="46" customWidth="1"/>
    <col min="3829" max="3836" width="0" style="46" hidden="1" customWidth="1"/>
    <col min="3837" max="3838" width="15.42578125" style="46" customWidth="1"/>
    <col min="3839" max="3839" width="18.7109375" style="46" customWidth="1"/>
    <col min="3840" max="3840" width="18.42578125" style="46" customWidth="1"/>
    <col min="3841" max="3842" width="15.42578125" style="46" customWidth="1"/>
    <col min="3843" max="3843" width="18.140625" style="46" customWidth="1"/>
    <col min="3844" max="3844" width="20.42578125" style="46" customWidth="1"/>
    <col min="3845" max="3845" width="18.140625" style="46" customWidth="1"/>
    <col min="3846" max="3846" width="15.42578125" style="46" customWidth="1"/>
    <col min="3847" max="3847" width="20" style="46" customWidth="1"/>
    <col min="3848" max="3848" width="18.140625" style="46" customWidth="1"/>
    <col min="3849" max="3849" width="15.42578125" style="46" customWidth="1"/>
    <col min="3850" max="3850" width="18.7109375" style="46" customWidth="1"/>
    <col min="3851" max="3851" width="15.42578125" style="46" customWidth="1"/>
    <col min="3852" max="3852" width="17.140625" style="46" customWidth="1"/>
    <col min="3853" max="3853" width="19.28515625" style="46" customWidth="1"/>
    <col min="3854" max="3854" width="17.5703125" style="46" customWidth="1"/>
    <col min="3855" max="3855" width="20.7109375" style="46" customWidth="1"/>
    <col min="3856" max="3856" width="21.42578125" style="46" customWidth="1"/>
    <col min="3857" max="3857" width="21" style="46" customWidth="1"/>
    <col min="3858" max="3858" width="16" style="46" customWidth="1"/>
    <col min="3859" max="3859" width="14.5703125" style="46" customWidth="1"/>
    <col min="3860" max="3860" width="74.5703125" style="46" customWidth="1"/>
    <col min="3861" max="3861" width="101.42578125" style="46" customWidth="1"/>
    <col min="3862" max="4056" width="11.42578125" style="46"/>
    <col min="4057" max="4058" width="21.28515625" style="46" customWidth="1"/>
    <col min="4059" max="4059" width="37.140625" style="46" customWidth="1"/>
    <col min="4060" max="4060" width="49.28515625" style="46" customWidth="1"/>
    <col min="4061" max="4061" width="18.5703125" style="46" customWidth="1"/>
    <col min="4062" max="4062" width="62.28515625" style="46" customWidth="1"/>
    <col min="4063" max="4063" width="21.7109375" style="46" customWidth="1"/>
    <col min="4064" max="4064" width="18.42578125" style="46" customWidth="1"/>
    <col min="4065" max="4065" width="63" style="46" customWidth="1"/>
    <col min="4066" max="4066" width="22.28515625" style="46" customWidth="1"/>
    <col min="4067" max="4067" width="21" style="46" customWidth="1"/>
    <col min="4068" max="4071" width="15.85546875" style="46" customWidth="1"/>
    <col min="4072" max="4072" width="26.140625" style="46" customWidth="1"/>
    <col min="4073" max="4084" width="10.7109375" style="46" customWidth="1"/>
    <col min="4085" max="4092" width="0" style="46" hidden="1" customWidth="1"/>
    <col min="4093" max="4094" width="15.42578125" style="46" customWidth="1"/>
    <col min="4095" max="4095" width="18.7109375" style="46" customWidth="1"/>
    <col min="4096" max="4096" width="18.42578125" style="46" customWidth="1"/>
    <col min="4097" max="4098" width="15.42578125" style="46" customWidth="1"/>
    <col min="4099" max="4099" width="18.140625" style="46" customWidth="1"/>
    <col min="4100" max="4100" width="20.42578125" style="46" customWidth="1"/>
    <col min="4101" max="4101" width="18.140625" style="46" customWidth="1"/>
    <col min="4102" max="4102" width="15.42578125" style="46" customWidth="1"/>
    <col min="4103" max="4103" width="20" style="46" customWidth="1"/>
    <col min="4104" max="4104" width="18.140625" style="46" customWidth="1"/>
    <col min="4105" max="4105" width="15.42578125" style="46" customWidth="1"/>
    <col min="4106" max="4106" width="18.7109375" style="46" customWidth="1"/>
    <col min="4107" max="4107" width="15.42578125" style="46" customWidth="1"/>
    <col min="4108" max="4108" width="17.140625" style="46" customWidth="1"/>
    <col min="4109" max="4109" width="19.28515625" style="46" customWidth="1"/>
    <col min="4110" max="4110" width="17.5703125" style="46" customWidth="1"/>
    <col min="4111" max="4111" width="20.7109375" style="46" customWidth="1"/>
    <col min="4112" max="4112" width="21.42578125" style="46" customWidth="1"/>
    <col min="4113" max="4113" width="21" style="46" customWidth="1"/>
    <col min="4114" max="4114" width="16" style="46" customWidth="1"/>
    <col min="4115" max="4115" width="14.5703125" style="46" customWidth="1"/>
    <col min="4116" max="4116" width="74.5703125" style="46" customWidth="1"/>
    <col min="4117" max="4117" width="101.42578125" style="46" customWidth="1"/>
    <col min="4118" max="4312" width="11.42578125" style="46"/>
    <col min="4313" max="4314" width="21.28515625" style="46" customWidth="1"/>
    <col min="4315" max="4315" width="37.140625" style="46" customWidth="1"/>
    <col min="4316" max="4316" width="49.28515625" style="46" customWidth="1"/>
    <col min="4317" max="4317" width="18.5703125" style="46" customWidth="1"/>
    <col min="4318" max="4318" width="62.28515625" style="46" customWidth="1"/>
    <col min="4319" max="4319" width="21.7109375" style="46" customWidth="1"/>
    <col min="4320" max="4320" width="18.42578125" style="46" customWidth="1"/>
    <col min="4321" max="4321" width="63" style="46" customWidth="1"/>
    <col min="4322" max="4322" width="22.28515625" style="46" customWidth="1"/>
    <col min="4323" max="4323" width="21" style="46" customWidth="1"/>
    <col min="4324" max="4327" width="15.85546875" style="46" customWidth="1"/>
    <col min="4328" max="4328" width="26.140625" style="46" customWidth="1"/>
    <col min="4329" max="4340" width="10.7109375" style="46" customWidth="1"/>
    <col min="4341" max="4348" width="0" style="46" hidden="1" customWidth="1"/>
    <col min="4349" max="4350" width="15.42578125" style="46" customWidth="1"/>
    <col min="4351" max="4351" width="18.7109375" style="46" customWidth="1"/>
    <col min="4352" max="4352" width="18.42578125" style="46" customWidth="1"/>
    <col min="4353" max="4354" width="15.42578125" style="46" customWidth="1"/>
    <col min="4355" max="4355" width="18.140625" style="46" customWidth="1"/>
    <col min="4356" max="4356" width="20.42578125" style="46" customWidth="1"/>
    <col min="4357" max="4357" width="18.140625" style="46" customWidth="1"/>
    <col min="4358" max="4358" width="15.42578125" style="46" customWidth="1"/>
    <col min="4359" max="4359" width="20" style="46" customWidth="1"/>
    <col min="4360" max="4360" width="18.140625" style="46" customWidth="1"/>
    <col min="4361" max="4361" width="15.42578125" style="46" customWidth="1"/>
    <col min="4362" max="4362" width="18.7109375" style="46" customWidth="1"/>
    <col min="4363" max="4363" width="15.42578125" style="46" customWidth="1"/>
    <col min="4364" max="4364" width="17.140625" style="46" customWidth="1"/>
    <col min="4365" max="4365" width="19.28515625" style="46" customWidth="1"/>
    <col min="4366" max="4366" width="17.5703125" style="46" customWidth="1"/>
    <col min="4367" max="4367" width="20.7109375" style="46" customWidth="1"/>
    <col min="4368" max="4368" width="21.42578125" style="46" customWidth="1"/>
    <col min="4369" max="4369" width="21" style="46" customWidth="1"/>
    <col min="4370" max="4370" width="16" style="46" customWidth="1"/>
    <col min="4371" max="4371" width="14.5703125" style="46" customWidth="1"/>
    <col min="4372" max="4372" width="74.5703125" style="46" customWidth="1"/>
    <col min="4373" max="4373" width="101.42578125" style="46" customWidth="1"/>
    <col min="4374" max="4568" width="11.42578125" style="46"/>
    <col min="4569" max="4570" width="21.28515625" style="46" customWidth="1"/>
    <col min="4571" max="4571" width="37.140625" style="46" customWidth="1"/>
    <col min="4572" max="4572" width="49.28515625" style="46" customWidth="1"/>
    <col min="4573" max="4573" width="18.5703125" style="46" customWidth="1"/>
    <col min="4574" max="4574" width="62.28515625" style="46" customWidth="1"/>
    <col min="4575" max="4575" width="21.7109375" style="46" customWidth="1"/>
    <col min="4576" max="4576" width="18.42578125" style="46" customWidth="1"/>
    <col min="4577" max="4577" width="63" style="46" customWidth="1"/>
    <col min="4578" max="4578" width="22.28515625" style="46" customWidth="1"/>
    <col min="4579" max="4579" width="21" style="46" customWidth="1"/>
    <col min="4580" max="4583" width="15.85546875" style="46" customWidth="1"/>
    <col min="4584" max="4584" width="26.140625" style="46" customWidth="1"/>
    <col min="4585" max="4596" width="10.7109375" style="46" customWidth="1"/>
    <col min="4597" max="4604" width="0" style="46" hidden="1" customWidth="1"/>
    <col min="4605" max="4606" width="15.42578125" style="46" customWidth="1"/>
    <col min="4607" max="4607" width="18.7109375" style="46" customWidth="1"/>
    <col min="4608" max="4608" width="18.42578125" style="46" customWidth="1"/>
    <col min="4609" max="4610" width="15.42578125" style="46" customWidth="1"/>
    <col min="4611" max="4611" width="18.140625" style="46" customWidth="1"/>
    <col min="4612" max="4612" width="20.42578125" style="46" customWidth="1"/>
    <col min="4613" max="4613" width="18.140625" style="46" customWidth="1"/>
    <col min="4614" max="4614" width="15.42578125" style="46" customWidth="1"/>
    <col min="4615" max="4615" width="20" style="46" customWidth="1"/>
    <col min="4616" max="4616" width="18.140625" style="46" customWidth="1"/>
    <col min="4617" max="4617" width="15.42578125" style="46" customWidth="1"/>
    <col min="4618" max="4618" width="18.7109375" style="46" customWidth="1"/>
    <col min="4619" max="4619" width="15.42578125" style="46" customWidth="1"/>
    <col min="4620" max="4620" width="17.140625" style="46" customWidth="1"/>
    <col min="4621" max="4621" width="19.28515625" style="46" customWidth="1"/>
    <col min="4622" max="4622" width="17.5703125" style="46" customWidth="1"/>
    <col min="4623" max="4623" width="20.7109375" style="46" customWidth="1"/>
    <col min="4624" max="4624" width="21.42578125" style="46" customWidth="1"/>
    <col min="4625" max="4625" width="21" style="46" customWidth="1"/>
    <col min="4626" max="4626" width="16" style="46" customWidth="1"/>
    <col min="4627" max="4627" width="14.5703125" style="46" customWidth="1"/>
    <col min="4628" max="4628" width="74.5703125" style="46" customWidth="1"/>
    <col min="4629" max="4629" width="101.42578125" style="46" customWidth="1"/>
    <col min="4630" max="4824" width="11.42578125" style="46"/>
    <col min="4825" max="4826" width="21.28515625" style="46" customWidth="1"/>
    <col min="4827" max="4827" width="37.140625" style="46" customWidth="1"/>
    <col min="4828" max="4828" width="49.28515625" style="46" customWidth="1"/>
    <col min="4829" max="4829" width="18.5703125" style="46" customWidth="1"/>
    <col min="4830" max="4830" width="62.28515625" style="46" customWidth="1"/>
    <col min="4831" max="4831" width="21.7109375" style="46" customWidth="1"/>
    <col min="4832" max="4832" width="18.42578125" style="46" customWidth="1"/>
    <col min="4833" max="4833" width="63" style="46" customWidth="1"/>
    <col min="4834" max="4834" width="22.28515625" style="46" customWidth="1"/>
    <col min="4835" max="4835" width="21" style="46" customWidth="1"/>
    <col min="4836" max="4839" width="15.85546875" style="46" customWidth="1"/>
    <col min="4840" max="4840" width="26.140625" style="46" customWidth="1"/>
    <col min="4841" max="4852" width="10.7109375" style="46" customWidth="1"/>
    <col min="4853" max="4860" width="0" style="46" hidden="1" customWidth="1"/>
    <col min="4861" max="4862" width="15.42578125" style="46" customWidth="1"/>
    <col min="4863" max="4863" width="18.7109375" style="46" customWidth="1"/>
    <col min="4864" max="4864" width="18.42578125" style="46" customWidth="1"/>
    <col min="4865" max="4866" width="15.42578125" style="46" customWidth="1"/>
    <col min="4867" max="4867" width="18.140625" style="46" customWidth="1"/>
    <col min="4868" max="4868" width="20.42578125" style="46" customWidth="1"/>
    <col min="4869" max="4869" width="18.140625" style="46" customWidth="1"/>
    <col min="4870" max="4870" width="15.42578125" style="46" customWidth="1"/>
    <col min="4871" max="4871" width="20" style="46" customWidth="1"/>
    <col min="4872" max="4872" width="18.140625" style="46" customWidth="1"/>
    <col min="4873" max="4873" width="15.42578125" style="46" customWidth="1"/>
    <col min="4874" max="4874" width="18.7109375" style="46" customWidth="1"/>
    <col min="4875" max="4875" width="15.42578125" style="46" customWidth="1"/>
    <col min="4876" max="4876" width="17.140625" style="46" customWidth="1"/>
    <col min="4877" max="4877" width="19.28515625" style="46" customWidth="1"/>
    <col min="4878" max="4878" width="17.5703125" style="46" customWidth="1"/>
    <col min="4879" max="4879" width="20.7109375" style="46" customWidth="1"/>
    <col min="4880" max="4880" width="21.42578125" style="46" customWidth="1"/>
    <col min="4881" max="4881" width="21" style="46" customWidth="1"/>
    <col min="4882" max="4882" width="16" style="46" customWidth="1"/>
    <col min="4883" max="4883" width="14.5703125" style="46" customWidth="1"/>
    <col min="4884" max="4884" width="74.5703125" style="46" customWidth="1"/>
    <col min="4885" max="4885" width="101.42578125" style="46" customWidth="1"/>
    <col min="4886" max="5080" width="11.42578125" style="46"/>
    <col min="5081" max="5082" width="21.28515625" style="46" customWidth="1"/>
    <col min="5083" max="5083" width="37.140625" style="46" customWidth="1"/>
    <col min="5084" max="5084" width="49.28515625" style="46" customWidth="1"/>
    <col min="5085" max="5085" width="18.5703125" style="46" customWidth="1"/>
    <col min="5086" max="5086" width="62.28515625" style="46" customWidth="1"/>
    <col min="5087" max="5087" width="21.7109375" style="46" customWidth="1"/>
    <col min="5088" max="5088" width="18.42578125" style="46" customWidth="1"/>
    <col min="5089" max="5089" width="63" style="46" customWidth="1"/>
    <col min="5090" max="5090" width="22.28515625" style="46" customWidth="1"/>
    <col min="5091" max="5091" width="21" style="46" customWidth="1"/>
    <col min="5092" max="5095" width="15.85546875" style="46" customWidth="1"/>
    <col min="5096" max="5096" width="26.140625" style="46" customWidth="1"/>
    <col min="5097" max="5108" width="10.7109375" style="46" customWidth="1"/>
    <col min="5109" max="5116" width="0" style="46" hidden="1" customWidth="1"/>
    <col min="5117" max="5118" width="15.42578125" style="46" customWidth="1"/>
    <col min="5119" max="5119" width="18.7109375" style="46" customWidth="1"/>
    <col min="5120" max="5120" width="18.42578125" style="46" customWidth="1"/>
    <col min="5121" max="5122" width="15.42578125" style="46" customWidth="1"/>
    <col min="5123" max="5123" width="18.140625" style="46" customWidth="1"/>
    <col min="5124" max="5124" width="20.42578125" style="46" customWidth="1"/>
    <col min="5125" max="5125" width="18.140625" style="46" customWidth="1"/>
    <col min="5126" max="5126" width="15.42578125" style="46" customWidth="1"/>
    <col min="5127" max="5127" width="20" style="46" customWidth="1"/>
    <col min="5128" max="5128" width="18.140625" style="46" customWidth="1"/>
    <col min="5129" max="5129" width="15.42578125" style="46" customWidth="1"/>
    <col min="5130" max="5130" width="18.7109375" style="46" customWidth="1"/>
    <col min="5131" max="5131" width="15.42578125" style="46" customWidth="1"/>
    <col min="5132" max="5132" width="17.140625" style="46" customWidth="1"/>
    <col min="5133" max="5133" width="19.28515625" style="46" customWidth="1"/>
    <col min="5134" max="5134" width="17.5703125" style="46" customWidth="1"/>
    <col min="5135" max="5135" width="20.7109375" style="46" customWidth="1"/>
    <col min="5136" max="5136" width="21.42578125" style="46" customWidth="1"/>
    <col min="5137" max="5137" width="21" style="46" customWidth="1"/>
    <col min="5138" max="5138" width="16" style="46" customWidth="1"/>
    <col min="5139" max="5139" width="14.5703125" style="46" customWidth="1"/>
    <col min="5140" max="5140" width="74.5703125" style="46" customWidth="1"/>
    <col min="5141" max="5141" width="101.42578125" style="46" customWidth="1"/>
    <col min="5142" max="5336" width="11.42578125" style="46"/>
    <col min="5337" max="5338" width="21.28515625" style="46" customWidth="1"/>
    <col min="5339" max="5339" width="37.140625" style="46" customWidth="1"/>
    <col min="5340" max="5340" width="49.28515625" style="46" customWidth="1"/>
    <col min="5341" max="5341" width="18.5703125" style="46" customWidth="1"/>
    <col min="5342" max="5342" width="62.28515625" style="46" customWidth="1"/>
    <col min="5343" max="5343" width="21.7109375" style="46" customWidth="1"/>
    <col min="5344" max="5344" width="18.42578125" style="46" customWidth="1"/>
    <col min="5345" max="5345" width="63" style="46" customWidth="1"/>
    <col min="5346" max="5346" width="22.28515625" style="46" customWidth="1"/>
    <col min="5347" max="5347" width="21" style="46" customWidth="1"/>
    <col min="5348" max="5351" width="15.85546875" style="46" customWidth="1"/>
    <col min="5352" max="5352" width="26.140625" style="46" customWidth="1"/>
    <col min="5353" max="5364" width="10.7109375" style="46" customWidth="1"/>
    <col min="5365" max="5372" width="0" style="46" hidden="1" customWidth="1"/>
    <col min="5373" max="5374" width="15.42578125" style="46" customWidth="1"/>
    <col min="5375" max="5375" width="18.7109375" style="46" customWidth="1"/>
    <col min="5376" max="5376" width="18.42578125" style="46" customWidth="1"/>
    <col min="5377" max="5378" width="15.42578125" style="46" customWidth="1"/>
    <col min="5379" max="5379" width="18.140625" style="46" customWidth="1"/>
    <col min="5380" max="5380" width="20.42578125" style="46" customWidth="1"/>
    <col min="5381" max="5381" width="18.140625" style="46" customWidth="1"/>
    <col min="5382" max="5382" width="15.42578125" style="46" customWidth="1"/>
    <col min="5383" max="5383" width="20" style="46" customWidth="1"/>
    <col min="5384" max="5384" width="18.140625" style="46" customWidth="1"/>
    <col min="5385" max="5385" width="15.42578125" style="46" customWidth="1"/>
    <col min="5386" max="5386" width="18.7109375" style="46" customWidth="1"/>
    <col min="5387" max="5387" width="15.42578125" style="46" customWidth="1"/>
    <col min="5388" max="5388" width="17.140625" style="46" customWidth="1"/>
    <col min="5389" max="5389" width="19.28515625" style="46" customWidth="1"/>
    <col min="5390" max="5390" width="17.5703125" style="46" customWidth="1"/>
    <col min="5391" max="5391" width="20.7109375" style="46" customWidth="1"/>
    <col min="5392" max="5392" width="21.42578125" style="46" customWidth="1"/>
    <col min="5393" max="5393" width="21" style="46" customWidth="1"/>
    <col min="5394" max="5394" width="16" style="46" customWidth="1"/>
    <col min="5395" max="5395" width="14.5703125" style="46" customWidth="1"/>
    <col min="5396" max="5396" width="74.5703125" style="46" customWidth="1"/>
    <col min="5397" max="5397" width="101.42578125" style="46" customWidth="1"/>
    <col min="5398" max="5592" width="11.42578125" style="46"/>
    <col min="5593" max="5594" width="21.28515625" style="46" customWidth="1"/>
    <col min="5595" max="5595" width="37.140625" style="46" customWidth="1"/>
    <col min="5596" max="5596" width="49.28515625" style="46" customWidth="1"/>
    <col min="5597" max="5597" width="18.5703125" style="46" customWidth="1"/>
    <col min="5598" max="5598" width="62.28515625" style="46" customWidth="1"/>
    <col min="5599" max="5599" width="21.7109375" style="46" customWidth="1"/>
    <col min="5600" max="5600" width="18.42578125" style="46" customWidth="1"/>
    <col min="5601" max="5601" width="63" style="46" customWidth="1"/>
    <col min="5602" max="5602" width="22.28515625" style="46" customWidth="1"/>
    <col min="5603" max="5603" width="21" style="46" customWidth="1"/>
    <col min="5604" max="5607" width="15.85546875" style="46" customWidth="1"/>
    <col min="5608" max="5608" width="26.140625" style="46" customWidth="1"/>
    <col min="5609" max="5620" width="10.7109375" style="46" customWidth="1"/>
    <col min="5621" max="5628" width="0" style="46" hidden="1" customWidth="1"/>
    <col min="5629" max="5630" width="15.42578125" style="46" customWidth="1"/>
    <col min="5631" max="5631" width="18.7109375" style="46" customWidth="1"/>
    <col min="5632" max="5632" width="18.42578125" style="46" customWidth="1"/>
    <col min="5633" max="5634" width="15.42578125" style="46" customWidth="1"/>
    <col min="5635" max="5635" width="18.140625" style="46" customWidth="1"/>
    <col min="5636" max="5636" width="20.42578125" style="46" customWidth="1"/>
    <col min="5637" max="5637" width="18.140625" style="46" customWidth="1"/>
    <col min="5638" max="5638" width="15.42578125" style="46" customWidth="1"/>
    <col min="5639" max="5639" width="20" style="46" customWidth="1"/>
    <col min="5640" max="5640" width="18.140625" style="46" customWidth="1"/>
    <col min="5641" max="5641" width="15.42578125" style="46" customWidth="1"/>
    <col min="5642" max="5642" width="18.7109375" style="46" customWidth="1"/>
    <col min="5643" max="5643" width="15.42578125" style="46" customWidth="1"/>
    <col min="5644" max="5644" width="17.140625" style="46" customWidth="1"/>
    <col min="5645" max="5645" width="19.28515625" style="46" customWidth="1"/>
    <col min="5646" max="5646" width="17.5703125" style="46" customWidth="1"/>
    <col min="5647" max="5647" width="20.7109375" style="46" customWidth="1"/>
    <col min="5648" max="5648" width="21.42578125" style="46" customWidth="1"/>
    <col min="5649" max="5649" width="21" style="46" customWidth="1"/>
    <col min="5650" max="5650" width="16" style="46" customWidth="1"/>
    <col min="5651" max="5651" width="14.5703125" style="46" customWidth="1"/>
    <col min="5652" max="5652" width="74.5703125" style="46" customWidth="1"/>
    <col min="5653" max="5653" width="101.42578125" style="46" customWidth="1"/>
    <col min="5654" max="5848" width="11.42578125" style="46"/>
    <col min="5849" max="5850" width="21.28515625" style="46" customWidth="1"/>
    <col min="5851" max="5851" width="37.140625" style="46" customWidth="1"/>
    <col min="5852" max="5852" width="49.28515625" style="46" customWidth="1"/>
    <col min="5853" max="5853" width="18.5703125" style="46" customWidth="1"/>
    <col min="5854" max="5854" width="62.28515625" style="46" customWidth="1"/>
    <col min="5855" max="5855" width="21.7109375" style="46" customWidth="1"/>
    <col min="5856" max="5856" width="18.42578125" style="46" customWidth="1"/>
    <col min="5857" max="5857" width="63" style="46" customWidth="1"/>
    <col min="5858" max="5858" width="22.28515625" style="46" customWidth="1"/>
    <col min="5859" max="5859" width="21" style="46" customWidth="1"/>
    <col min="5860" max="5863" width="15.85546875" style="46" customWidth="1"/>
    <col min="5864" max="5864" width="26.140625" style="46" customWidth="1"/>
    <col min="5865" max="5876" width="10.7109375" style="46" customWidth="1"/>
    <col min="5877" max="5884" width="0" style="46" hidden="1" customWidth="1"/>
    <col min="5885" max="5886" width="15.42578125" style="46" customWidth="1"/>
    <col min="5887" max="5887" width="18.7109375" style="46" customWidth="1"/>
    <col min="5888" max="5888" width="18.42578125" style="46" customWidth="1"/>
    <col min="5889" max="5890" width="15.42578125" style="46" customWidth="1"/>
    <col min="5891" max="5891" width="18.140625" style="46" customWidth="1"/>
    <col min="5892" max="5892" width="20.42578125" style="46" customWidth="1"/>
    <col min="5893" max="5893" width="18.140625" style="46" customWidth="1"/>
    <col min="5894" max="5894" width="15.42578125" style="46" customWidth="1"/>
    <col min="5895" max="5895" width="20" style="46" customWidth="1"/>
    <col min="5896" max="5896" width="18.140625" style="46" customWidth="1"/>
    <col min="5897" max="5897" width="15.42578125" style="46" customWidth="1"/>
    <col min="5898" max="5898" width="18.7109375" style="46" customWidth="1"/>
    <col min="5899" max="5899" width="15.42578125" style="46" customWidth="1"/>
    <col min="5900" max="5900" width="17.140625" style="46" customWidth="1"/>
    <col min="5901" max="5901" width="19.28515625" style="46" customWidth="1"/>
    <col min="5902" max="5902" width="17.5703125" style="46" customWidth="1"/>
    <col min="5903" max="5903" width="20.7109375" style="46" customWidth="1"/>
    <col min="5904" max="5904" width="21.42578125" style="46" customWidth="1"/>
    <col min="5905" max="5905" width="21" style="46" customWidth="1"/>
    <col min="5906" max="5906" width="16" style="46" customWidth="1"/>
    <col min="5907" max="5907" width="14.5703125" style="46" customWidth="1"/>
    <col min="5908" max="5908" width="74.5703125" style="46" customWidth="1"/>
    <col min="5909" max="5909" width="101.42578125" style="46" customWidth="1"/>
    <col min="5910" max="6104" width="11.42578125" style="46"/>
    <col min="6105" max="6106" width="21.28515625" style="46" customWidth="1"/>
    <col min="6107" max="6107" width="37.140625" style="46" customWidth="1"/>
    <col min="6108" max="6108" width="49.28515625" style="46" customWidth="1"/>
    <col min="6109" max="6109" width="18.5703125" style="46" customWidth="1"/>
    <col min="6110" max="6110" width="62.28515625" style="46" customWidth="1"/>
    <col min="6111" max="6111" width="21.7109375" style="46" customWidth="1"/>
    <col min="6112" max="6112" width="18.42578125" style="46" customWidth="1"/>
    <col min="6113" max="6113" width="63" style="46" customWidth="1"/>
    <col min="6114" max="6114" width="22.28515625" style="46" customWidth="1"/>
    <col min="6115" max="6115" width="21" style="46" customWidth="1"/>
    <col min="6116" max="6119" width="15.85546875" style="46" customWidth="1"/>
    <col min="6120" max="6120" width="26.140625" style="46" customWidth="1"/>
    <col min="6121" max="6132" width="10.7109375" style="46" customWidth="1"/>
    <col min="6133" max="6140" width="0" style="46" hidden="1" customWidth="1"/>
    <col min="6141" max="6142" width="15.42578125" style="46" customWidth="1"/>
    <col min="6143" max="6143" width="18.7109375" style="46" customWidth="1"/>
    <col min="6144" max="6144" width="18.42578125" style="46" customWidth="1"/>
    <col min="6145" max="6146" width="15.42578125" style="46" customWidth="1"/>
    <col min="6147" max="6147" width="18.140625" style="46" customWidth="1"/>
    <col min="6148" max="6148" width="20.42578125" style="46" customWidth="1"/>
    <col min="6149" max="6149" width="18.140625" style="46" customWidth="1"/>
    <col min="6150" max="6150" width="15.42578125" style="46" customWidth="1"/>
    <col min="6151" max="6151" width="20" style="46" customWidth="1"/>
    <col min="6152" max="6152" width="18.140625" style="46" customWidth="1"/>
    <col min="6153" max="6153" width="15.42578125" style="46" customWidth="1"/>
    <col min="6154" max="6154" width="18.7109375" style="46" customWidth="1"/>
    <col min="6155" max="6155" width="15.42578125" style="46" customWidth="1"/>
    <col min="6156" max="6156" width="17.140625" style="46" customWidth="1"/>
    <col min="6157" max="6157" width="19.28515625" style="46" customWidth="1"/>
    <col min="6158" max="6158" width="17.5703125" style="46" customWidth="1"/>
    <col min="6159" max="6159" width="20.7109375" style="46" customWidth="1"/>
    <col min="6160" max="6160" width="21.42578125" style="46" customWidth="1"/>
    <col min="6161" max="6161" width="21" style="46" customWidth="1"/>
    <col min="6162" max="6162" width="16" style="46" customWidth="1"/>
    <col min="6163" max="6163" width="14.5703125" style="46" customWidth="1"/>
    <col min="6164" max="6164" width="74.5703125" style="46" customWidth="1"/>
    <col min="6165" max="6165" width="101.42578125" style="46" customWidth="1"/>
    <col min="6166" max="6360" width="11.42578125" style="46"/>
    <col min="6361" max="6362" width="21.28515625" style="46" customWidth="1"/>
    <col min="6363" max="6363" width="37.140625" style="46" customWidth="1"/>
    <col min="6364" max="6364" width="49.28515625" style="46" customWidth="1"/>
    <col min="6365" max="6365" width="18.5703125" style="46" customWidth="1"/>
    <col min="6366" max="6366" width="62.28515625" style="46" customWidth="1"/>
    <col min="6367" max="6367" width="21.7109375" style="46" customWidth="1"/>
    <col min="6368" max="6368" width="18.42578125" style="46" customWidth="1"/>
    <col min="6369" max="6369" width="63" style="46" customWidth="1"/>
    <col min="6370" max="6370" width="22.28515625" style="46" customWidth="1"/>
    <col min="6371" max="6371" width="21" style="46" customWidth="1"/>
    <col min="6372" max="6375" width="15.85546875" style="46" customWidth="1"/>
    <col min="6376" max="6376" width="26.140625" style="46" customWidth="1"/>
    <col min="6377" max="6388" width="10.7109375" style="46" customWidth="1"/>
    <col min="6389" max="6396" width="0" style="46" hidden="1" customWidth="1"/>
    <col min="6397" max="6398" width="15.42578125" style="46" customWidth="1"/>
    <col min="6399" max="6399" width="18.7109375" style="46" customWidth="1"/>
    <col min="6400" max="6400" width="18.42578125" style="46" customWidth="1"/>
    <col min="6401" max="6402" width="15.42578125" style="46" customWidth="1"/>
    <col min="6403" max="6403" width="18.140625" style="46" customWidth="1"/>
    <col min="6404" max="6404" width="20.42578125" style="46" customWidth="1"/>
    <col min="6405" max="6405" width="18.140625" style="46" customWidth="1"/>
    <col min="6406" max="6406" width="15.42578125" style="46" customWidth="1"/>
    <col min="6407" max="6407" width="20" style="46" customWidth="1"/>
    <col min="6408" max="6408" width="18.140625" style="46" customWidth="1"/>
    <col min="6409" max="6409" width="15.42578125" style="46" customWidth="1"/>
    <col min="6410" max="6410" width="18.7109375" style="46" customWidth="1"/>
    <col min="6411" max="6411" width="15.42578125" style="46" customWidth="1"/>
    <col min="6412" max="6412" width="17.140625" style="46" customWidth="1"/>
    <col min="6413" max="6413" width="19.28515625" style="46" customWidth="1"/>
    <col min="6414" max="6414" width="17.5703125" style="46" customWidth="1"/>
    <col min="6415" max="6415" width="20.7109375" style="46" customWidth="1"/>
    <col min="6416" max="6416" width="21.42578125" style="46" customWidth="1"/>
    <col min="6417" max="6417" width="21" style="46" customWidth="1"/>
    <col min="6418" max="6418" width="16" style="46" customWidth="1"/>
    <col min="6419" max="6419" width="14.5703125" style="46" customWidth="1"/>
    <col min="6420" max="6420" width="74.5703125" style="46" customWidth="1"/>
    <col min="6421" max="6421" width="101.42578125" style="46" customWidth="1"/>
    <col min="6422" max="6616" width="11.42578125" style="46"/>
    <col min="6617" max="6618" width="21.28515625" style="46" customWidth="1"/>
    <col min="6619" max="6619" width="37.140625" style="46" customWidth="1"/>
    <col min="6620" max="6620" width="49.28515625" style="46" customWidth="1"/>
    <col min="6621" max="6621" width="18.5703125" style="46" customWidth="1"/>
    <col min="6622" max="6622" width="62.28515625" style="46" customWidth="1"/>
    <col min="6623" max="6623" width="21.7109375" style="46" customWidth="1"/>
    <col min="6624" max="6624" width="18.42578125" style="46" customWidth="1"/>
    <col min="6625" max="6625" width="63" style="46" customWidth="1"/>
    <col min="6626" max="6626" width="22.28515625" style="46" customWidth="1"/>
    <col min="6627" max="6627" width="21" style="46" customWidth="1"/>
    <col min="6628" max="6631" width="15.85546875" style="46" customWidth="1"/>
    <col min="6632" max="6632" width="26.140625" style="46" customWidth="1"/>
    <col min="6633" max="6644" width="10.7109375" style="46" customWidth="1"/>
    <col min="6645" max="6652" width="0" style="46" hidden="1" customWidth="1"/>
    <col min="6653" max="6654" width="15.42578125" style="46" customWidth="1"/>
    <col min="6655" max="6655" width="18.7109375" style="46" customWidth="1"/>
    <col min="6656" max="6656" width="18.42578125" style="46" customWidth="1"/>
    <col min="6657" max="6658" width="15.42578125" style="46" customWidth="1"/>
    <col min="6659" max="6659" width="18.140625" style="46" customWidth="1"/>
    <col min="6660" max="6660" width="20.42578125" style="46" customWidth="1"/>
    <col min="6661" max="6661" width="18.140625" style="46" customWidth="1"/>
    <col min="6662" max="6662" width="15.42578125" style="46" customWidth="1"/>
    <col min="6663" max="6663" width="20" style="46" customWidth="1"/>
    <col min="6664" max="6664" width="18.140625" style="46" customWidth="1"/>
    <col min="6665" max="6665" width="15.42578125" style="46" customWidth="1"/>
    <col min="6666" max="6666" width="18.7109375" style="46" customWidth="1"/>
    <col min="6667" max="6667" width="15.42578125" style="46" customWidth="1"/>
    <col min="6668" max="6668" width="17.140625" style="46" customWidth="1"/>
    <col min="6669" max="6669" width="19.28515625" style="46" customWidth="1"/>
    <col min="6670" max="6670" width="17.5703125" style="46" customWidth="1"/>
    <col min="6671" max="6671" width="20.7109375" style="46" customWidth="1"/>
    <col min="6672" max="6672" width="21.42578125" style="46" customWidth="1"/>
    <col min="6673" max="6673" width="21" style="46" customWidth="1"/>
    <col min="6674" max="6674" width="16" style="46" customWidth="1"/>
    <col min="6675" max="6675" width="14.5703125" style="46" customWidth="1"/>
    <col min="6676" max="6676" width="74.5703125" style="46" customWidth="1"/>
    <col min="6677" max="6677" width="101.42578125" style="46" customWidth="1"/>
    <col min="6678" max="6872" width="11.42578125" style="46"/>
    <col min="6873" max="6874" width="21.28515625" style="46" customWidth="1"/>
    <col min="6875" max="6875" width="37.140625" style="46" customWidth="1"/>
    <col min="6876" max="6876" width="49.28515625" style="46" customWidth="1"/>
    <col min="6877" max="6877" width="18.5703125" style="46" customWidth="1"/>
    <col min="6878" max="6878" width="62.28515625" style="46" customWidth="1"/>
    <col min="6879" max="6879" width="21.7109375" style="46" customWidth="1"/>
    <col min="6880" max="6880" width="18.42578125" style="46" customWidth="1"/>
    <col min="6881" max="6881" width="63" style="46" customWidth="1"/>
    <col min="6882" max="6882" width="22.28515625" style="46" customWidth="1"/>
    <col min="6883" max="6883" width="21" style="46" customWidth="1"/>
    <col min="6884" max="6887" width="15.85546875" style="46" customWidth="1"/>
    <col min="6888" max="6888" width="26.140625" style="46" customWidth="1"/>
    <col min="6889" max="6900" width="10.7109375" style="46" customWidth="1"/>
    <col min="6901" max="6908" width="0" style="46" hidden="1" customWidth="1"/>
    <col min="6909" max="6910" width="15.42578125" style="46" customWidth="1"/>
    <col min="6911" max="6911" width="18.7109375" style="46" customWidth="1"/>
    <col min="6912" max="6912" width="18.42578125" style="46" customWidth="1"/>
    <col min="6913" max="6914" width="15.42578125" style="46" customWidth="1"/>
    <col min="6915" max="6915" width="18.140625" style="46" customWidth="1"/>
    <col min="6916" max="6916" width="20.42578125" style="46" customWidth="1"/>
    <col min="6917" max="6917" width="18.140625" style="46" customWidth="1"/>
    <col min="6918" max="6918" width="15.42578125" style="46" customWidth="1"/>
    <col min="6919" max="6919" width="20" style="46" customWidth="1"/>
    <col min="6920" max="6920" width="18.140625" style="46" customWidth="1"/>
    <col min="6921" max="6921" width="15.42578125" style="46" customWidth="1"/>
    <col min="6922" max="6922" width="18.7109375" style="46" customWidth="1"/>
    <col min="6923" max="6923" width="15.42578125" style="46" customWidth="1"/>
    <col min="6924" max="6924" width="17.140625" style="46" customWidth="1"/>
    <col min="6925" max="6925" width="19.28515625" style="46" customWidth="1"/>
    <col min="6926" max="6926" width="17.5703125" style="46" customWidth="1"/>
    <col min="6927" max="6927" width="20.7109375" style="46" customWidth="1"/>
    <col min="6928" max="6928" width="21.42578125" style="46" customWidth="1"/>
    <col min="6929" max="6929" width="21" style="46" customWidth="1"/>
    <col min="6930" max="6930" width="16" style="46" customWidth="1"/>
    <col min="6931" max="6931" width="14.5703125" style="46" customWidth="1"/>
    <col min="6932" max="6932" width="74.5703125" style="46" customWidth="1"/>
    <col min="6933" max="6933" width="101.42578125" style="46" customWidth="1"/>
    <col min="6934" max="7128" width="11.42578125" style="46"/>
    <col min="7129" max="7130" width="21.28515625" style="46" customWidth="1"/>
    <col min="7131" max="7131" width="37.140625" style="46" customWidth="1"/>
    <col min="7132" max="7132" width="49.28515625" style="46" customWidth="1"/>
    <col min="7133" max="7133" width="18.5703125" style="46" customWidth="1"/>
    <col min="7134" max="7134" width="62.28515625" style="46" customWidth="1"/>
    <col min="7135" max="7135" width="21.7109375" style="46" customWidth="1"/>
    <col min="7136" max="7136" width="18.42578125" style="46" customWidth="1"/>
    <col min="7137" max="7137" width="63" style="46" customWidth="1"/>
    <col min="7138" max="7138" width="22.28515625" style="46" customWidth="1"/>
    <col min="7139" max="7139" width="21" style="46" customWidth="1"/>
    <col min="7140" max="7143" width="15.85546875" style="46" customWidth="1"/>
    <col min="7144" max="7144" width="26.140625" style="46" customWidth="1"/>
    <col min="7145" max="7156" width="10.7109375" style="46" customWidth="1"/>
    <col min="7157" max="7164" width="0" style="46" hidden="1" customWidth="1"/>
    <col min="7165" max="7166" width="15.42578125" style="46" customWidth="1"/>
    <col min="7167" max="7167" width="18.7109375" style="46" customWidth="1"/>
    <col min="7168" max="7168" width="18.42578125" style="46" customWidth="1"/>
    <col min="7169" max="7170" width="15.42578125" style="46" customWidth="1"/>
    <col min="7171" max="7171" width="18.140625" style="46" customWidth="1"/>
    <col min="7172" max="7172" width="20.42578125" style="46" customWidth="1"/>
    <col min="7173" max="7173" width="18.140625" style="46" customWidth="1"/>
    <col min="7174" max="7174" width="15.42578125" style="46" customWidth="1"/>
    <col min="7175" max="7175" width="20" style="46" customWidth="1"/>
    <col min="7176" max="7176" width="18.140625" style="46" customWidth="1"/>
    <col min="7177" max="7177" width="15.42578125" style="46" customWidth="1"/>
    <col min="7178" max="7178" width="18.7109375" style="46" customWidth="1"/>
    <col min="7179" max="7179" width="15.42578125" style="46" customWidth="1"/>
    <col min="7180" max="7180" width="17.140625" style="46" customWidth="1"/>
    <col min="7181" max="7181" width="19.28515625" style="46" customWidth="1"/>
    <col min="7182" max="7182" width="17.5703125" style="46" customWidth="1"/>
    <col min="7183" max="7183" width="20.7109375" style="46" customWidth="1"/>
    <col min="7184" max="7184" width="21.42578125" style="46" customWidth="1"/>
    <col min="7185" max="7185" width="21" style="46" customWidth="1"/>
    <col min="7186" max="7186" width="16" style="46" customWidth="1"/>
    <col min="7187" max="7187" width="14.5703125" style="46" customWidth="1"/>
    <col min="7188" max="7188" width="74.5703125" style="46" customWidth="1"/>
    <col min="7189" max="7189" width="101.42578125" style="46" customWidth="1"/>
    <col min="7190" max="7384" width="11.42578125" style="46"/>
    <col min="7385" max="7386" width="21.28515625" style="46" customWidth="1"/>
    <col min="7387" max="7387" width="37.140625" style="46" customWidth="1"/>
    <col min="7388" max="7388" width="49.28515625" style="46" customWidth="1"/>
    <col min="7389" max="7389" width="18.5703125" style="46" customWidth="1"/>
    <col min="7390" max="7390" width="62.28515625" style="46" customWidth="1"/>
    <col min="7391" max="7391" width="21.7109375" style="46" customWidth="1"/>
    <col min="7392" max="7392" width="18.42578125" style="46" customWidth="1"/>
    <col min="7393" max="7393" width="63" style="46" customWidth="1"/>
    <col min="7394" max="7394" width="22.28515625" style="46" customWidth="1"/>
    <col min="7395" max="7395" width="21" style="46" customWidth="1"/>
    <col min="7396" max="7399" width="15.85546875" style="46" customWidth="1"/>
    <col min="7400" max="7400" width="26.140625" style="46" customWidth="1"/>
    <col min="7401" max="7412" width="10.7109375" style="46" customWidth="1"/>
    <col min="7413" max="7420" width="0" style="46" hidden="1" customWidth="1"/>
    <col min="7421" max="7422" width="15.42578125" style="46" customWidth="1"/>
    <col min="7423" max="7423" width="18.7109375" style="46" customWidth="1"/>
    <col min="7424" max="7424" width="18.42578125" style="46" customWidth="1"/>
    <col min="7425" max="7426" width="15.42578125" style="46" customWidth="1"/>
    <col min="7427" max="7427" width="18.140625" style="46" customWidth="1"/>
    <col min="7428" max="7428" width="20.42578125" style="46" customWidth="1"/>
    <col min="7429" max="7429" width="18.140625" style="46" customWidth="1"/>
    <col min="7430" max="7430" width="15.42578125" style="46" customWidth="1"/>
    <col min="7431" max="7431" width="20" style="46" customWidth="1"/>
    <col min="7432" max="7432" width="18.140625" style="46" customWidth="1"/>
    <col min="7433" max="7433" width="15.42578125" style="46" customWidth="1"/>
    <col min="7434" max="7434" width="18.7109375" style="46" customWidth="1"/>
    <col min="7435" max="7435" width="15.42578125" style="46" customWidth="1"/>
    <col min="7436" max="7436" width="17.140625" style="46" customWidth="1"/>
    <col min="7437" max="7437" width="19.28515625" style="46" customWidth="1"/>
    <col min="7438" max="7438" width="17.5703125" style="46" customWidth="1"/>
    <col min="7439" max="7439" width="20.7109375" style="46" customWidth="1"/>
    <col min="7440" max="7440" width="21.42578125" style="46" customWidth="1"/>
    <col min="7441" max="7441" width="21" style="46" customWidth="1"/>
    <col min="7442" max="7442" width="16" style="46" customWidth="1"/>
    <col min="7443" max="7443" width="14.5703125" style="46" customWidth="1"/>
    <col min="7444" max="7444" width="74.5703125" style="46" customWidth="1"/>
    <col min="7445" max="7445" width="101.42578125" style="46" customWidth="1"/>
    <col min="7446" max="7640" width="11.42578125" style="46"/>
    <col min="7641" max="7642" width="21.28515625" style="46" customWidth="1"/>
    <col min="7643" max="7643" width="37.140625" style="46" customWidth="1"/>
    <col min="7644" max="7644" width="49.28515625" style="46" customWidth="1"/>
    <col min="7645" max="7645" width="18.5703125" style="46" customWidth="1"/>
    <col min="7646" max="7646" width="62.28515625" style="46" customWidth="1"/>
    <col min="7647" max="7647" width="21.7109375" style="46" customWidth="1"/>
    <col min="7648" max="7648" width="18.42578125" style="46" customWidth="1"/>
    <col min="7649" max="7649" width="63" style="46" customWidth="1"/>
    <col min="7650" max="7650" width="22.28515625" style="46" customWidth="1"/>
    <col min="7651" max="7651" width="21" style="46" customWidth="1"/>
    <col min="7652" max="7655" width="15.85546875" style="46" customWidth="1"/>
    <col min="7656" max="7656" width="26.140625" style="46" customWidth="1"/>
    <col min="7657" max="7668" width="10.7109375" style="46" customWidth="1"/>
    <col min="7669" max="7676" width="0" style="46" hidden="1" customWidth="1"/>
    <col min="7677" max="7678" width="15.42578125" style="46" customWidth="1"/>
    <col min="7679" max="7679" width="18.7109375" style="46" customWidth="1"/>
    <col min="7680" max="7680" width="18.42578125" style="46" customWidth="1"/>
    <col min="7681" max="7682" width="15.42578125" style="46" customWidth="1"/>
    <col min="7683" max="7683" width="18.140625" style="46" customWidth="1"/>
    <col min="7684" max="7684" width="20.42578125" style="46" customWidth="1"/>
    <col min="7685" max="7685" width="18.140625" style="46" customWidth="1"/>
    <col min="7686" max="7686" width="15.42578125" style="46" customWidth="1"/>
    <col min="7687" max="7687" width="20" style="46" customWidth="1"/>
    <col min="7688" max="7688" width="18.140625" style="46" customWidth="1"/>
    <col min="7689" max="7689" width="15.42578125" style="46" customWidth="1"/>
    <col min="7690" max="7690" width="18.7109375" style="46" customWidth="1"/>
    <col min="7691" max="7691" width="15.42578125" style="46" customWidth="1"/>
    <col min="7692" max="7692" width="17.140625" style="46" customWidth="1"/>
    <col min="7693" max="7693" width="19.28515625" style="46" customWidth="1"/>
    <col min="7694" max="7694" width="17.5703125" style="46" customWidth="1"/>
    <col min="7695" max="7695" width="20.7109375" style="46" customWidth="1"/>
    <col min="7696" max="7696" width="21.42578125" style="46" customWidth="1"/>
    <col min="7697" max="7697" width="21" style="46" customWidth="1"/>
    <col min="7698" max="7698" width="16" style="46" customWidth="1"/>
    <col min="7699" max="7699" width="14.5703125" style="46" customWidth="1"/>
    <col min="7700" max="7700" width="74.5703125" style="46" customWidth="1"/>
    <col min="7701" max="7701" width="101.42578125" style="46" customWidth="1"/>
    <col min="7702" max="7896" width="11.42578125" style="46"/>
    <col min="7897" max="7898" width="21.28515625" style="46" customWidth="1"/>
    <col min="7899" max="7899" width="37.140625" style="46" customWidth="1"/>
    <col min="7900" max="7900" width="49.28515625" style="46" customWidth="1"/>
    <col min="7901" max="7901" width="18.5703125" style="46" customWidth="1"/>
    <col min="7902" max="7902" width="62.28515625" style="46" customWidth="1"/>
    <col min="7903" max="7903" width="21.7109375" style="46" customWidth="1"/>
    <col min="7904" max="7904" width="18.42578125" style="46" customWidth="1"/>
    <col min="7905" max="7905" width="63" style="46" customWidth="1"/>
    <col min="7906" max="7906" width="22.28515625" style="46" customWidth="1"/>
    <col min="7907" max="7907" width="21" style="46" customWidth="1"/>
    <col min="7908" max="7911" width="15.85546875" style="46" customWidth="1"/>
    <col min="7912" max="7912" width="26.140625" style="46" customWidth="1"/>
    <col min="7913" max="7924" width="10.7109375" style="46" customWidth="1"/>
    <col min="7925" max="7932" width="0" style="46" hidden="1" customWidth="1"/>
    <col min="7933" max="7934" width="15.42578125" style="46" customWidth="1"/>
    <col min="7935" max="7935" width="18.7109375" style="46" customWidth="1"/>
    <col min="7936" max="7936" width="18.42578125" style="46" customWidth="1"/>
    <col min="7937" max="7938" width="15.42578125" style="46" customWidth="1"/>
    <col min="7939" max="7939" width="18.140625" style="46" customWidth="1"/>
    <col min="7940" max="7940" width="20.42578125" style="46" customWidth="1"/>
    <col min="7941" max="7941" width="18.140625" style="46" customWidth="1"/>
    <col min="7942" max="7942" width="15.42578125" style="46" customWidth="1"/>
    <col min="7943" max="7943" width="20" style="46" customWidth="1"/>
    <col min="7944" max="7944" width="18.140625" style="46" customWidth="1"/>
    <col min="7945" max="7945" width="15.42578125" style="46" customWidth="1"/>
    <col min="7946" max="7946" width="18.7109375" style="46" customWidth="1"/>
    <col min="7947" max="7947" width="15.42578125" style="46" customWidth="1"/>
    <col min="7948" max="7948" width="17.140625" style="46" customWidth="1"/>
    <col min="7949" max="7949" width="19.28515625" style="46" customWidth="1"/>
    <col min="7950" max="7950" width="17.5703125" style="46" customWidth="1"/>
    <col min="7951" max="7951" width="20.7109375" style="46" customWidth="1"/>
    <col min="7952" max="7952" width="21.42578125" style="46" customWidth="1"/>
    <col min="7953" max="7953" width="21" style="46" customWidth="1"/>
    <col min="7954" max="7954" width="16" style="46" customWidth="1"/>
    <col min="7955" max="7955" width="14.5703125" style="46" customWidth="1"/>
    <col min="7956" max="7956" width="74.5703125" style="46" customWidth="1"/>
    <col min="7957" max="7957" width="101.42578125" style="46" customWidth="1"/>
    <col min="7958" max="8152" width="11.42578125" style="46"/>
    <col min="8153" max="8154" width="21.28515625" style="46" customWidth="1"/>
    <col min="8155" max="8155" width="37.140625" style="46" customWidth="1"/>
    <col min="8156" max="8156" width="49.28515625" style="46" customWidth="1"/>
    <col min="8157" max="8157" width="18.5703125" style="46" customWidth="1"/>
    <col min="8158" max="8158" width="62.28515625" style="46" customWidth="1"/>
    <col min="8159" max="8159" width="21.7109375" style="46" customWidth="1"/>
    <col min="8160" max="8160" width="18.42578125" style="46" customWidth="1"/>
    <col min="8161" max="8161" width="63" style="46" customWidth="1"/>
    <col min="8162" max="8162" width="22.28515625" style="46" customWidth="1"/>
    <col min="8163" max="8163" width="21" style="46" customWidth="1"/>
    <col min="8164" max="8167" width="15.85546875" style="46" customWidth="1"/>
    <col min="8168" max="8168" width="26.140625" style="46" customWidth="1"/>
    <col min="8169" max="8180" width="10.7109375" style="46" customWidth="1"/>
    <col min="8181" max="8188" width="0" style="46" hidden="1" customWidth="1"/>
    <col min="8189" max="8190" width="15.42578125" style="46" customWidth="1"/>
    <col min="8191" max="8191" width="18.7109375" style="46" customWidth="1"/>
    <col min="8192" max="8192" width="18.42578125" style="46" customWidth="1"/>
    <col min="8193" max="8194" width="15.42578125" style="46" customWidth="1"/>
    <col min="8195" max="8195" width="18.140625" style="46" customWidth="1"/>
    <col min="8196" max="8196" width="20.42578125" style="46" customWidth="1"/>
    <col min="8197" max="8197" width="18.140625" style="46" customWidth="1"/>
    <col min="8198" max="8198" width="15.42578125" style="46" customWidth="1"/>
    <col min="8199" max="8199" width="20" style="46" customWidth="1"/>
    <col min="8200" max="8200" width="18.140625" style="46" customWidth="1"/>
    <col min="8201" max="8201" width="15.42578125" style="46" customWidth="1"/>
    <col min="8202" max="8202" width="18.7109375" style="46" customWidth="1"/>
    <col min="8203" max="8203" width="15.42578125" style="46" customWidth="1"/>
    <col min="8204" max="8204" width="17.140625" style="46" customWidth="1"/>
    <col min="8205" max="8205" width="19.28515625" style="46" customWidth="1"/>
    <col min="8206" max="8206" width="17.5703125" style="46" customWidth="1"/>
    <col min="8207" max="8207" width="20.7109375" style="46" customWidth="1"/>
    <col min="8208" max="8208" width="21.42578125" style="46" customWidth="1"/>
    <col min="8209" max="8209" width="21" style="46" customWidth="1"/>
    <col min="8210" max="8210" width="16" style="46" customWidth="1"/>
    <col min="8211" max="8211" width="14.5703125" style="46" customWidth="1"/>
    <col min="8212" max="8212" width="74.5703125" style="46" customWidth="1"/>
    <col min="8213" max="8213" width="101.42578125" style="46" customWidth="1"/>
    <col min="8214" max="8408" width="11.42578125" style="46"/>
    <col min="8409" max="8410" width="21.28515625" style="46" customWidth="1"/>
    <col min="8411" max="8411" width="37.140625" style="46" customWidth="1"/>
    <col min="8412" max="8412" width="49.28515625" style="46" customWidth="1"/>
    <col min="8413" max="8413" width="18.5703125" style="46" customWidth="1"/>
    <col min="8414" max="8414" width="62.28515625" style="46" customWidth="1"/>
    <col min="8415" max="8415" width="21.7109375" style="46" customWidth="1"/>
    <col min="8416" max="8416" width="18.42578125" style="46" customWidth="1"/>
    <col min="8417" max="8417" width="63" style="46" customWidth="1"/>
    <col min="8418" max="8418" width="22.28515625" style="46" customWidth="1"/>
    <col min="8419" max="8419" width="21" style="46" customWidth="1"/>
    <col min="8420" max="8423" width="15.85546875" style="46" customWidth="1"/>
    <col min="8424" max="8424" width="26.140625" style="46" customWidth="1"/>
    <col min="8425" max="8436" width="10.7109375" style="46" customWidth="1"/>
    <col min="8437" max="8444" width="0" style="46" hidden="1" customWidth="1"/>
    <col min="8445" max="8446" width="15.42578125" style="46" customWidth="1"/>
    <col min="8447" max="8447" width="18.7109375" style="46" customWidth="1"/>
    <col min="8448" max="8448" width="18.42578125" style="46" customWidth="1"/>
    <col min="8449" max="8450" width="15.42578125" style="46" customWidth="1"/>
    <col min="8451" max="8451" width="18.140625" style="46" customWidth="1"/>
    <col min="8452" max="8452" width="20.42578125" style="46" customWidth="1"/>
    <col min="8453" max="8453" width="18.140625" style="46" customWidth="1"/>
    <col min="8454" max="8454" width="15.42578125" style="46" customWidth="1"/>
    <col min="8455" max="8455" width="20" style="46" customWidth="1"/>
    <col min="8456" max="8456" width="18.140625" style="46" customWidth="1"/>
    <col min="8457" max="8457" width="15.42578125" style="46" customWidth="1"/>
    <col min="8458" max="8458" width="18.7109375" style="46" customWidth="1"/>
    <col min="8459" max="8459" width="15.42578125" style="46" customWidth="1"/>
    <col min="8460" max="8460" width="17.140625" style="46" customWidth="1"/>
    <col min="8461" max="8461" width="19.28515625" style="46" customWidth="1"/>
    <col min="8462" max="8462" width="17.5703125" style="46" customWidth="1"/>
    <col min="8463" max="8463" width="20.7109375" style="46" customWidth="1"/>
    <col min="8464" max="8464" width="21.42578125" style="46" customWidth="1"/>
    <col min="8465" max="8465" width="21" style="46" customWidth="1"/>
    <col min="8466" max="8466" width="16" style="46" customWidth="1"/>
    <col min="8467" max="8467" width="14.5703125" style="46" customWidth="1"/>
    <col min="8468" max="8468" width="74.5703125" style="46" customWidth="1"/>
    <col min="8469" max="8469" width="101.42578125" style="46" customWidth="1"/>
    <col min="8470" max="8664" width="11.42578125" style="46"/>
    <col min="8665" max="8666" width="21.28515625" style="46" customWidth="1"/>
    <col min="8667" max="8667" width="37.140625" style="46" customWidth="1"/>
    <col min="8668" max="8668" width="49.28515625" style="46" customWidth="1"/>
    <col min="8669" max="8669" width="18.5703125" style="46" customWidth="1"/>
    <col min="8670" max="8670" width="62.28515625" style="46" customWidth="1"/>
    <col min="8671" max="8671" width="21.7109375" style="46" customWidth="1"/>
    <col min="8672" max="8672" width="18.42578125" style="46" customWidth="1"/>
    <col min="8673" max="8673" width="63" style="46" customWidth="1"/>
    <col min="8674" max="8674" width="22.28515625" style="46" customWidth="1"/>
    <col min="8675" max="8675" width="21" style="46" customWidth="1"/>
    <col min="8676" max="8679" width="15.85546875" style="46" customWidth="1"/>
    <col min="8680" max="8680" width="26.140625" style="46" customWidth="1"/>
    <col min="8681" max="8692" width="10.7109375" style="46" customWidth="1"/>
    <col min="8693" max="8700" width="0" style="46" hidden="1" customWidth="1"/>
    <col min="8701" max="8702" width="15.42578125" style="46" customWidth="1"/>
    <col min="8703" max="8703" width="18.7109375" style="46" customWidth="1"/>
    <col min="8704" max="8704" width="18.42578125" style="46" customWidth="1"/>
    <col min="8705" max="8706" width="15.42578125" style="46" customWidth="1"/>
    <col min="8707" max="8707" width="18.140625" style="46" customWidth="1"/>
    <col min="8708" max="8708" width="20.42578125" style="46" customWidth="1"/>
    <col min="8709" max="8709" width="18.140625" style="46" customWidth="1"/>
    <col min="8710" max="8710" width="15.42578125" style="46" customWidth="1"/>
    <col min="8711" max="8711" width="20" style="46" customWidth="1"/>
    <col min="8712" max="8712" width="18.140625" style="46" customWidth="1"/>
    <col min="8713" max="8713" width="15.42578125" style="46" customWidth="1"/>
    <col min="8714" max="8714" width="18.7109375" style="46" customWidth="1"/>
    <col min="8715" max="8715" width="15.42578125" style="46" customWidth="1"/>
    <col min="8716" max="8716" width="17.140625" style="46" customWidth="1"/>
    <col min="8717" max="8717" width="19.28515625" style="46" customWidth="1"/>
    <col min="8718" max="8718" width="17.5703125" style="46" customWidth="1"/>
    <col min="8719" max="8719" width="20.7109375" style="46" customWidth="1"/>
    <col min="8720" max="8720" width="21.42578125" style="46" customWidth="1"/>
    <col min="8721" max="8721" width="21" style="46" customWidth="1"/>
    <col min="8722" max="8722" width="16" style="46" customWidth="1"/>
    <col min="8723" max="8723" width="14.5703125" style="46" customWidth="1"/>
    <col min="8724" max="8724" width="74.5703125" style="46" customWidth="1"/>
    <col min="8725" max="8725" width="101.42578125" style="46" customWidth="1"/>
    <col min="8726" max="8920" width="11.42578125" style="46"/>
    <col min="8921" max="8922" width="21.28515625" style="46" customWidth="1"/>
    <col min="8923" max="8923" width="37.140625" style="46" customWidth="1"/>
    <col min="8924" max="8924" width="49.28515625" style="46" customWidth="1"/>
    <col min="8925" max="8925" width="18.5703125" style="46" customWidth="1"/>
    <col min="8926" max="8926" width="62.28515625" style="46" customWidth="1"/>
    <col min="8927" max="8927" width="21.7109375" style="46" customWidth="1"/>
    <col min="8928" max="8928" width="18.42578125" style="46" customWidth="1"/>
    <col min="8929" max="8929" width="63" style="46" customWidth="1"/>
    <col min="8930" max="8930" width="22.28515625" style="46" customWidth="1"/>
    <col min="8931" max="8931" width="21" style="46" customWidth="1"/>
    <col min="8932" max="8935" width="15.85546875" style="46" customWidth="1"/>
    <col min="8936" max="8936" width="26.140625" style="46" customWidth="1"/>
    <col min="8937" max="8948" width="10.7109375" style="46" customWidth="1"/>
    <col min="8949" max="8956" width="0" style="46" hidden="1" customWidth="1"/>
    <col min="8957" max="8958" width="15.42578125" style="46" customWidth="1"/>
    <col min="8959" max="8959" width="18.7109375" style="46" customWidth="1"/>
    <col min="8960" max="8960" width="18.42578125" style="46" customWidth="1"/>
    <col min="8961" max="8962" width="15.42578125" style="46" customWidth="1"/>
    <col min="8963" max="8963" width="18.140625" style="46" customWidth="1"/>
    <col min="8964" max="8964" width="20.42578125" style="46" customWidth="1"/>
    <col min="8965" max="8965" width="18.140625" style="46" customWidth="1"/>
    <col min="8966" max="8966" width="15.42578125" style="46" customWidth="1"/>
    <col min="8967" max="8967" width="20" style="46" customWidth="1"/>
    <col min="8968" max="8968" width="18.140625" style="46" customWidth="1"/>
    <col min="8969" max="8969" width="15.42578125" style="46" customWidth="1"/>
    <col min="8970" max="8970" width="18.7109375" style="46" customWidth="1"/>
    <col min="8971" max="8971" width="15.42578125" style="46" customWidth="1"/>
    <col min="8972" max="8972" width="17.140625" style="46" customWidth="1"/>
    <col min="8973" max="8973" width="19.28515625" style="46" customWidth="1"/>
    <col min="8974" max="8974" width="17.5703125" style="46" customWidth="1"/>
    <col min="8975" max="8975" width="20.7109375" style="46" customWidth="1"/>
    <col min="8976" max="8976" width="21.42578125" style="46" customWidth="1"/>
    <col min="8977" max="8977" width="21" style="46" customWidth="1"/>
    <col min="8978" max="8978" width="16" style="46" customWidth="1"/>
    <col min="8979" max="8979" width="14.5703125" style="46" customWidth="1"/>
    <col min="8980" max="8980" width="74.5703125" style="46" customWidth="1"/>
    <col min="8981" max="8981" width="101.42578125" style="46" customWidth="1"/>
    <col min="8982" max="9176" width="11.42578125" style="46"/>
    <col min="9177" max="9178" width="21.28515625" style="46" customWidth="1"/>
    <col min="9179" max="9179" width="37.140625" style="46" customWidth="1"/>
    <col min="9180" max="9180" width="49.28515625" style="46" customWidth="1"/>
    <col min="9181" max="9181" width="18.5703125" style="46" customWidth="1"/>
    <col min="9182" max="9182" width="62.28515625" style="46" customWidth="1"/>
    <col min="9183" max="9183" width="21.7109375" style="46" customWidth="1"/>
    <col min="9184" max="9184" width="18.42578125" style="46" customWidth="1"/>
    <col min="9185" max="9185" width="63" style="46" customWidth="1"/>
    <col min="9186" max="9186" width="22.28515625" style="46" customWidth="1"/>
    <col min="9187" max="9187" width="21" style="46" customWidth="1"/>
    <col min="9188" max="9191" width="15.85546875" style="46" customWidth="1"/>
    <col min="9192" max="9192" width="26.140625" style="46" customWidth="1"/>
    <col min="9193" max="9204" width="10.7109375" style="46" customWidth="1"/>
    <col min="9205" max="9212" width="0" style="46" hidden="1" customWidth="1"/>
    <col min="9213" max="9214" width="15.42578125" style="46" customWidth="1"/>
    <col min="9215" max="9215" width="18.7109375" style="46" customWidth="1"/>
    <col min="9216" max="9216" width="18.42578125" style="46" customWidth="1"/>
    <col min="9217" max="9218" width="15.42578125" style="46" customWidth="1"/>
    <col min="9219" max="9219" width="18.140625" style="46" customWidth="1"/>
    <col min="9220" max="9220" width="20.42578125" style="46" customWidth="1"/>
    <col min="9221" max="9221" width="18.140625" style="46" customWidth="1"/>
    <col min="9222" max="9222" width="15.42578125" style="46" customWidth="1"/>
    <col min="9223" max="9223" width="20" style="46" customWidth="1"/>
    <col min="9224" max="9224" width="18.140625" style="46" customWidth="1"/>
    <col min="9225" max="9225" width="15.42578125" style="46" customWidth="1"/>
    <col min="9226" max="9226" width="18.7109375" style="46" customWidth="1"/>
    <col min="9227" max="9227" width="15.42578125" style="46" customWidth="1"/>
    <col min="9228" max="9228" width="17.140625" style="46" customWidth="1"/>
    <col min="9229" max="9229" width="19.28515625" style="46" customWidth="1"/>
    <col min="9230" max="9230" width="17.5703125" style="46" customWidth="1"/>
    <col min="9231" max="9231" width="20.7109375" style="46" customWidth="1"/>
    <col min="9232" max="9232" width="21.42578125" style="46" customWidth="1"/>
    <col min="9233" max="9233" width="21" style="46" customWidth="1"/>
    <col min="9234" max="9234" width="16" style="46" customWidth="1"/>
    <col min="9235" max="9235" width="14.5703125" style="46" customWidth="1"/>
    <col min="9236" max="9236" width="74.5703125" style="46" customWidth="1"/>
    <col min="9237" max="9237" width="101.42578125" style="46" customWidth="1"/>
    <col min="9238" max="9432" width="11.42578125" style="46"/>
    <col min="9433" max="9434" width="21.28515625" style="46" customWidth="1"/>
    <col min="9435" max="9435" width="37.140625" style="46" customWidth="1"/>
    <col min="9436" max="9436" width="49.28515625" style="46" customWidth="1"/>
    <col min="9437" max="9437" width="18.5703125" style="46" customWidth="1"/>
    <col min="9438" max="9438" width="62.28515625" style="46" customWidth="1"/>
    <col min="9439" max="9439" width="21.7109375" style="46" customWidth="1"/>
    <col min="9440" max="9440" width="18.42578125" style="46" customWidth="1"/>
    <col min="9441" max="9441" width="63" style="46" customWidth="1"/>
    <col min="9442" max="9442" width="22.28515625" style="46" customWidth="1"/>
    <col min="9443" max="9443" width="21" style="46" customWidth="1"/>
    <col min="9444" max="9447" width="15.85546875" style="46" customWidth="1"/>
    <col min="9448" max="9448" width="26.140625" style="46" customWidth="1"/>
    <col min="9449" max="9460" width="10.7109375" style="46" customWidth="1"/>
    <col min="9461" max="9468" width="0" style="46" hidden="1" customWidth="1"/>
    <col min="9469" max="9470" width="15.42578125" style="46" customWidth="1"/>
    <col min="9471" max="9471" width="18.7109375" style="46" customWidth="1"/>
    <col min="9472" max="9472" width="18.42578125" style="46" customWidth="1"/>
    <col min="9473" max="9474" width="15.42578125" style="46" customWidth="1"/>
    <col min="9475" max="9475" width="18.140625" style="46" customWidth="1"/>
    <col min="9476" max="9476" width="20.42578125" style="46" customWidth="1"/>
    <col min="9477" max="9477" width="18.140625" style="46" customWidth="1"/>
    <col min="9478" max="9478" width="15.42578125" style="46" customWidth="1"/>
    <col min="9479" max="9479" width="20" style="46" customWidth="1"/>
    <col min="9480" max="9480" width="18.140625" style="46" customWidth="1"/>
    <col min="9481" max="9481" width="15.42578125" style="46" customWidth="1"/>
    <col min="9482" max="9482" width="18.7109375" style="46" customWidth="1"/>
    <col min="9483" max="9483" width="15.42578125" style="46" customWidth="1"/>
    <col min="9484" max="9484" width="17.140625" style="46" customWidth="1"/>
    <col min="9485" max="9485" width="19.28515625" style="46" customWidth="1"/>
    <col min="9486" max="9486" width="17.5703125" style="46" customWidth="1"/>
    <col min="9487" max="9487" width="20.7109375" style="46" customWidth="1"/>
    <col min="9488" max="9488" width="21.42578125" style="46" customWidth="1"/>
    <col min="9489" max="9489" width="21" style="46" customWidth="1"/>
    <col min="9490" max="9490" width="16" style="46" customWidth="1"/>
    <col min="9491" max="9491" width="14.5703125" style="46" customWidth="1"/>
    <col min="9492" max="9492" width="74.5703125" style="46" customWidth="1"/>
    <col min="9493" max="9493" width="101.42578125" style="46" customWidth="1"/>
    <col min="9494" max="9688" width="11.42578125" style="46"/>
    <col min="9689" max="9690" width="21.28515625" style="46" customWidth="1"/>
    <col min="9691" max="9691" width="37.140625" style="46" customWidth="1"/>
    <col min="9692" max="9692" width="49.28515625" style="46" customWidth="1"/>
    <col min="9693" max="9693" width="18.5703125" style="46" customWidth="1"/>
    <col min="9694" max="9694" width="62.28515625" style="46" customWidth="1"/>
    <col min="9695" max="9695" width="21.7109375" style="46" customWidth="1"/>
    <col min="9696" max="9696" width="18.42578125" style="46" customWidth="1"/>
    <col min="9697" max="9697" width="63" style="46" customWidth="1"/>
    <col min="9698" max="9698" width="22.28515625" style="46" customWidth="1"/>
    <col min="9699" max="9699" width="21" style="46" customWidth="1"/>
    <col min="9700" max="9703" width="15.85546875" style="46" customWidth="1"/>
    <col min="9704" max="9704" width="26.140625" style="46" customWidth="1"/>
    <col min="9705" max="9716" width="10.7109375" style="46" customWidth="1"/>
    <col min="9717" max="9724" width="0" style="46" hidden="1" customWidth="1"/>
    <col min="9725" max="9726" width="15.42578125" style="46" customWidth="1"/>
    <col min="9727" max="9727" width="18.7109375" style="46" customWidth="1"/>
    <col min="9728" max="9728" width="18.42578125" style="46" customWidth="1"/>
    <col min="9729" max="9730" width="15.42578125" style="46" customWidth="1"/>
    <col min="9731" max="9731" width="18.140625" style="46" customWidth="1"/>
    <col min="9732" max="9732" width="20.42578125" style="46" customWidth="1"/>
    <col min="9733" max="9733" width="18.140625" style="46" customWidth="1"/>
    <col min="9734" max="9734" width="15.42578125" style="46" customWidth="1"/>
    <col min="9735" max="9735" width="20" style="46" customWidth="1"/>
    <col min="9736" max="9736" width="18.140625" style="46" customWidth="1"/>
    <col min="9737" max="9737" width="15.42578125" style="46" customWidth="1"/>
    <col min="9738" max="9738" width="18.7109375" style="46" customWidth="1"/>
    <col min="9739" max="9739" width="15.42578125" style="46" customWidth="1"/>
    <col min="9740" max="9740" width="17.140625" style="46" customWidth="1"/>
    <col min="9741" max="9741" width="19.28515625" style="46" customWidth="1"/>
    <col min="9742" max="9742" width="17.5703125" style="46" customWidth="1"/>
    <col min="9743" max="9743" width="20.7109375" style="46" customWidth="1"/>
    <col min="9744" max="9744" width="21.42578125" style="46" customWidth="1"/>
    <col min="9745" max="9745" width="21" style="46" customWidth="1"/>
    <col min="9746" max="9746" width="16" style="46" customWidth="1"/>
    <col min="9747" max="9747" width="14.5703125" style="46" customWidth="1"/>
    <col min="9748" max="9748" width="74.5703125" style="46" customWidth="1"/>
    <col min="9749" max="9749" width="101.42578125" style="46" customWidth="1"/>
    <col min="9750" max="9944" width="11.42578125" style="46"/>
    <col min="9945" max="9946" width="21.28515625" style="46" customWidth="1"/>
    <col min="9947" max="9947" width="37.140625" style="46" customWidth="1"/>
    <col min="9948" max="9948" width="49.28515625" style="46" customWidth="1"/>
    <col min="9949" max="9949" width="18.5703125" style="46" customWidth="1"/>
    <col min="9950" max="9950" width="62.28515625" style="46" customWidth="1"/>
    <col min="9951" max="9951" width="21.7109375" style="46" customWidth="1"/>
    <col min="9952" max="9952" width="18.42578125" style="46" customWidth="1"/>
    <col min="9953" max="9953" width="63" style="46" customWidth="1"/>
    <col min="9954" max="9954" width="22.28515625" style="46" customWidth="1"/>
    <col min="9955" max="9955" width="21" style="46" customWidth="1"/>
    <col min="9956" max="9959" width="15.85546875" style="46" customWidth="1"/>
    <col min="9960" max="9960" width="26.140625" style="46" customWidth="1"/>
    <col min="9961" max="9972" width="10.7109375" style="46" customWidth="1"/>
    <col min="9973" max="9980" width="0" style="46" hidden="1" customWidth="1"/>
    <col min="9981" max="9982" width="15.42578125" style="46" customWidth="1"/>
    <col min="9983" max="9983" width="18.7109375" style="46" customWidth="1"/>
    <col min="9984" max="9984" width="18.42578125" style="46" customWidth="1"/>
    <col min="9985" max="9986" width="15.42578125" style="46" customWidth="1"/>
    <col min="9987" max="9987" width="18.140625" style="46" customWidth="1"/>
    <col min="9988" max="9988" width="20.42578125" style="46" customWidth="1"/>
    <col min="9989" max="9989" width="18.140625" style="46" customWidth="1"/>
    <col min="9990" max="9990" width="15.42578125" style="46" customWidth="1"/>
    <col min="9991" max="9991" width="20" style="46" customWidth="1"/>
    <col min="9992" max="9992" width="18.140625" style="46" customWidth="1"/>
    <col min="9993" max="9993" width="15.42578125" style="46" customWidth="1"/>
    <col min="9994" max="9994" width="18.7109375" style="46" customWidth="1"/>
    <col min="9995" max="9995" width="15.42578125" style="46" customWidth="1"/>
    <col min="9996" max="9996" width="17.140625" style="46" customWidth="1"/>
    <col min="9997" max="9997" width="19.28515625" style="46" customWidth="1"/>
    <col min="9998" max="9998" width="17.5703125" style="46" customWidth="1"/>
    <col min="9999" max="9999" width="20.7109375" style="46" customWidth="1"/>
    <col min="10000" max="10000" width="21.42578125" style="46" customWidth="1"/>
    <col min="10001" max="10001" width="21" style="46" customWidth="1"/>
    <col min="10002" max="10002" width="16" style="46" customWidth="1"/>
    <col min="10003" max="10003" width="14.5703125" style="46" customWidth="1"/>
    <col min="10004" max="10004" width="74.5703125" style="46" customWidth="1"/>
    <col min="10005" max="10005" width="101.42578125" style="46" customWidth="1"/>
    <col min="10006" max="10200" width="11.42578125" style="46"/>
    <col min="10201" max="10202" width="21.28515625" style="46" customWidth="1"/>
    <col min="10203" max="10203" width="37.140625" style="46" customWidth="1"/>
    <col min="10204" max="10204" width="49.28515625" style="46" customWidth="1"/>
    <col min="10205" max="10205" width="18.5703125" style="46" customWidth="1"/>
    <col min="10206" max="10206" width="62.28515625" style="46" customWidth="1"/>
    <col min="10207" max="10207" width="21.7109375" style="46" customWidth="1"/>
    <col min="10208" max="10208" width="18.42578125" style="46" customWidth="1"/>
    <col min="10209" max="10209" width="63" style="46" customWidth="1"/>
    <col min="10210" max="10210" width="22.28515625" style="46" customWidth="1"/>
    <col min="10211" max="10211" width="21" style="46" customWidth="1"/>
    <col min="10212" max="10215" width="15.85546875" style="46" customWidth="1"/>
    <col min="10216" max="10216" width="26.140625" style="46" customWidth="1"/>
    <col min="10217" max="10228" width="10.7109375" style="46" customWidth="1"/>
    <col min="10229" max="10236" width="0" style="46" hidden="1" customWidth="1"/>
    <col min="10237" max="10238" width="15.42578125" style="46" customWidth="1"/>
    <col min="10239" max="10239" width="18.7109375" style="46" customWidth="1"/>
    <col min="10240" max="10240" width="18.42578125" style="46" customWidth="1"/>
    <col min="10241" max="10242" width="15.42578125" style="46" customWidth="1"/>
    <col min="10243" max="10243" width="18.140625" style="46" customWidth="1"/>
    <col min="10244" max="10244" width="20.42578125" style="46" customWidth="1"/>
    <col min="10245" max="10245" width="18.140625" style="46" customWidth="1"/>
    <col min="10246" max="10246" width="15.42578125" style="46" customWidth="1"/>
    <col min="10247" max="10247" width="20" style="46" customWidth="1"/>
    <col min="10248" max="10248" width="18.140625" style="46" customWidth="1"/>
    <col min="10249" max="10249" width="15.42578125" style="46" customWidth="1"/>
    <col min="10250" max="10250" width="18.7109375" style="46" customWidth="1"/>
    <col min="10251" max="10251" width="15.42578125" style="46" customWidth="1"/>
    <col min="10252" max="10252" width="17.140625" style="46" customWidth="1"/>
    <col min="10253" max="10253" width="19.28515625" style="46" customWidth="1"/>
    <col min="10254" max="10254" width="17.5703125" style="46" customWidth="1"/>
    <col min="10255" max="10255" width="20.7109375" style="46" customWidth="1"/>
    <col min="10256" max="10256" width="21.42578125" style="46" customWidth="1"/>
    <col min="10257" max="10257" width="21" style="46" customWidth="1"/>
    <col min="10258" max="10258" width="16" style="46" customWidth="1"/>
    <col min="10259" max="10259" width="14.5703125" style="46" customWidth="1"/>
    <col min="10260" max="10260" width="74.5703125" style="46" customWidth="1"/>
    <col min="10261" max="10261" width="101.42578125" style="46" customWidth="1"/>
    <col min="10262" max="10456" width="11.42578125" style="46"/>
    <col min="10457" max="10458" width="21.28515625" style="46" customWidth="1"/>
    <col min="10459" max="10459" width="37.140625" style="46" customWidth="1"/>
    <col min="10460" max="10460" width="49.28515625" style="46" customWidth="1"/>
    <col min="10461" max="10461" width="18.5703125" style="46" customWidth="1"/>
    <col min="10462" max="10462" width="62.28515625" style="46" customWidth="1"/>
    <col min="10463" max="10463" width="21.7109375" style="46" customWidth="1"/>
    <col min="10464" max="10464" width="18.42578125" style="46" customWidth="1"/>
    <col min="10465" max="10465" width="63" style="46" customWidth="1"/>
    <col min="10466" max="10466" width="22.28515625" style="46" customWidth="1"/>
    <col min="10467" max="10467" width="21" style="46" customWidth="1"/>
    <col min="10468" max="10471" width="15.85546875" style="46" customWidth="1"/>
    <col min="10472" max="10472" width="26.140625" style="46" customWidth="1"/>
    <col min="10473" max="10484" width="10.7109375" style="46" customWidth="1"/>
    <col min="10485" max="10492" width="0" style="46" hidden="1" customWidth="1"/>
    <col min="10493" max="10494" width="15.42578125" style="46" customWidth="1"/>
    <col min="10495" max="10495" width="18.7109375" style="46" customWidth="1"/>
    <col min="10496" max="10496" width="18.42578125" style="46" customWidth="1"/>
    <col min="10497" max="10498" width="15.42578125" style="46" customWidth="1"/>
    <col min="10499" max="10499" width="18.140625" style="46" customWidth="1"/>
    <col min="10500" max="10500" width="20.42578125" style="46" customWidth="1"/>
    <col min="10501" max="10501" width="18.140625" style="46" customWidth="1"/>
    <col min="10502" max="10502" width="15.42578125" style="46" customWidth="1"/>
    <col min="10503" max="10503" width="20" style="46" customWidth="1"/>
    <col min="10504" max="10504" width="18.140625" style="46" customWidth="1"/>
    <col min="10505" max="10505" width="15.42578125" style="46" customWidth="1"/>
    <col min="10506" max="10506" width="18.7109375" style="46" customWidth="1"/>
    <col min="10507" max="10507" width="15.42578125" style="46" customWidth="1"/>
    <col min="10508" max="10508" width="17.140625" style="46" customWidth="1"/>
    <col min="10509" max="10509" width="19.28515625" style="46" customWidth="1"/>
    <col min="10510" max="10510" width="17.5703125" style="46" customWidth="1"/>
    <col min="10511" max="10511" width="20.7109375" style="46" customWidth="1"/>
    <col min="10512" max="10512" width="21.42578125" style="46" customWidth="1"/>
    <col min="10513" max="10513" width="21" style="46" customWidth="1"/>
    <col min="10514" max="10514" width="16" style="46" customWidth="1"/>
    <col min="10515" max="10515" width="14.5703125" style="46" customWidth="1"/>
    <col min="10516" max="10516" width="74.5703125" style="46" customWidth="1"/>
    <col min="10517" max="10517" width="101.42578125" style="46" customWidth="1"/>
    <col min="10518" max="10712" width="11.42578125" style="46"/>
    <col min="10713" max="10714" width="21.28515625" style="46" customWidth="1"/>
    <col min="10715" max="10715" width="37.140625" style="46" customWidth="1"/>
    <col min="10716" max="10716" width="49.28515625" style="46" customWidth="1"/>
    <col min="10717" max="10717" width="18.5703125" style="46" customWidth="1"/>
    <col min="10718" max="10718" width="62.28515625" style="46" customWidth="1"/>
    <col min="10719" max="10719" width="21.7109375" style="46" customWidth="1"/>
    <col min="10720" max="10720" width="18.42578125" style="46" customWidth="1"/>
    <col min="10721" max="10721" width="63" style="46" customWidth="1"/>
    <col min="10722" max="10722" width="22.28515625" style="46" customWidth="1"/>
    <col min="10723" max="10723" width="21" style="46" customWidth="1"/>
    <col min="10724" max="10727" width="15.85546875" style="46" customWidth="1"/>
    <col min="10728" max="10728" width="26.140625" style="46" customWidth="1"/>
    <col min="10729" max="10740" width="10.7109375" style="46" customWidth="1"/>
    <col min="10741" max="10748" width="0" style="46" hidden="1" customWidth="1"/>
    <col min="10749" max="10750" width="15.42578125" style="46" customWidth="1"/>
    <col min="10751" max="10751" width="18.7109375" style="46" customWidth="1"/>
    <col min="10752" max="10752" width="18.42578125" style="46" customWidth="1"/>
    <col min="10753" max="10754" width="15.42578125" style="46" customWidth="1"/>
    <col min="10755" max="10755" width="18.140625" style="46" customWidth="1"/>
    <col min="10756" max="10756" width="20.42578125" style="46" customWidth="1"/>
    <col min="10757" max="10757" width="18.140625" style="46" customWidth="1"/>
    <col min="10758" max="10758" width="15.42578125" style="46" customWidth="1"/>
    <col min="10759" max="10759" width="20" style="46" customWidth="1"/>
    <col min="10760" max="10760" width="18.140625" style="46" customWidth="1"/>
    <col min="10761" max="10761" width="15.42578125" style="46" customWidth="1"/>
    <col min="10762" max="10762" width="18.7109375" style="46" customWidth="1"/>
    <col min="10763" max="10763" width="15.42578125" style="46" customWidth="1"/>
    <col min="10764" max="10764" width="17.140625" style="46" customWidth="1"/>
    <col min="10765" max="10765" width="19.28515625" style="46" customWidth="1"/>
    <col min="10766" max="10766" width="17.5703125" style="46" customWidth="1"/>
    <col min="10767" max="10767" width="20.7109375" style="46" customWidth="1"/>
    <col min="10768" max="10768" width="21.42578125" style="46" customWidth="1"/>
    <col min="10769" max="10769" width="21" style="46" customWidth="1"/>
    <col min="10770" max="10770" width="16" style="46" customWidth="1"/>
    <col min="10771" max="10771" width="14.5703125" style="46" customWidth="1"/>
    <col min="10772" max="10772" width="74.5703125" style="46" customWidth="1"/>
    <col min="10773" max="10773" width="101.42578125" style="46" customWidth="1"/>
    <col min="10774" max="10968" width="11.42578125" style="46"/>
    <col min="10969" max="10970" width="21.28515625" style="46" customWidth="1"/>
    <col min="10971" max="10971" width="37.140625" style="46" customWidth="1"/>
    <col min="10972" max="10972" width="49.28515625" style="46" customWidth="1"/>
    <col min="10973" max="10973" width="18.5703125" style="46" customWidth="1"/>
    <col min="10974" max="10974" width="62.28515625" style="46" customWidth="1"/>
    <col min="10975" max="10975" width="21.7109375" style="46" customWidth="1"/>
    <col min="10976" max="10976" width="18.42578125" style="46" customWidth="1"/>
    <col min="10977" max="10977" width="63" style="46" customWidth="1"/>
    <col min="10978" max="10978" width="22.28515625" style="46" customWidth="1"/>
    <col min="10979" max="10979" width="21" style="46" customWidth="1"/>
    <col min="10980" max="10983" width="15.85546875" style="46" customWidth="1"/>
    <col min="10984" max="10984" width="26.140625" style="46" customWidth="1"/>
    <col min="10985" max="10996" width="10.7109375" style="46" customWidth="1"/>
    <col min="10997" max="11004" width="0" style="46" hidden="1" customWidth="1"/>
    <col min="11005" max="11006" width="15.42578125" style="46" customWidth="1"/>
    <col min="11007" max="11007" width="18.7109375" style="46" customWidth="1"/>
    <col min="11008" max="11008" width="18.42578125" style="46" customWidth="1"/>
    <col min="11009" max="11010" width="15.42578125" style="46" customWidth="1"/>
    <col min="11011" max="11011" width="18.140625" style="46" customWidth="1"/>
    <col min="11012" max="11012" width="20.42578125" style="46" customWidth="1"/>
    <col min="11013" max="11013" width="18.140625" style="46" customWidth="1"/>
    <col min="11014" max="11014" width="15.42578125" style="46" customWidth="1"/>
    <col min="11015" max="11015" width="20" style="46" customWidth="1"/>
    <col min="11016" max="11016" width="18.140625" style="46" customWidth="1"/>
    <col min="11017" max="11017" width="15.42578125" style="46" customWidth="1"/>
    <col min="11018" max="11018" width="18.7109375" style="46" customWidth="1"/>
    <col min="11019" max="11019" width="15.42578125" style="46" customWidth="1"/>
    <col min="11020" max="11020" width="17.140625" style="46" customWidth="1"/>
    <col min="11021" max="11021" width="19.28515625" style="46" customWidth="1"/>
    <col min="11022" max="11022" width="17.5703125" style="46" customWidth="1"/>
    <col min="11023" max="11023" width="20.7109375" style="46" customWidth="1"/>
    <col min="11024" max="11024" width="21.42578125" style="46" customWidth="1"/>
    <col min="11025" max="11025" width="21" style="46" customWidth="1"/>
    <col min="11026" max="11026" width="16" style="46" customWidth="1"/>
    <col min="11027" max="11027" width="14.5703125" style="46" customWidth="1"/>
    <col min="11028" max="11028" width="74.5703125" style="46" customWidth="1"/>
    <col min="11029" max="11029" width="101.42578125" style="46" customWidth="1"/>
    <col min="11030" max="11224" width="11.42578125" style="46"/>
    <col min="11225" max="11226" width="21.28515625" style="46" customWidth="1"/>
    <col min="11227" max="11227" width="37.140625" style="46" customWidth="1"/>
    <col min="11228" max="11228" width="49.28515625" style="46" customWidth="1"/>
    <col min="11229" max="11229" width="18.5703125" style="46" customWidth="1"/>
    <col min="11230" max="11230" width="62.28515625" style="46" customWidth="1"/>
    <col min="11231" max="11231" width="21.7109375" style="46" customWidth="1"/>
    <col min="11232" max="11232" width="18.42578125" style="46" customWidth="1"/>
    <col min="11233" max="11233" width="63" style="46" customWidth="1"/>
    <col min="11234" max="11234" width="22.28515625" style="46" customWidth="1"/>
    <col min="11235" max="11235" width="21" style="46" customWidth="1"/>
    <col min="11236" max="11239" width="15.85546875" style="46" customWidth="1"/>
    <col min="11240" max="11240" width="26.140625" style="46" customWidth="1"/>
    <col min="11241" max="11252" width="10.7109375" style="46" customWidth="1"/>
    <col min="11253" max="11260" width="0" style="46" hidden="1" customWidth="1"/>
    <col min="11261" max="11262" width="15.42578125" style="46" customWidth="1"/>
    <col min="11263" max="11263" width="18.7109375" style="46" customWidth="1"/>
    <col min="11264" max="11264" width="18.42578125" style="46" customWidth="1"/>
    <col min="11265" max="11266" width="15.42578125" style="46" customWidth="1"/>
    <col min="11267" max="11267" width="18.140625" style="46" customWidth="1"/>
    <col min="11268" max="11268" width="20.42578125" style="46" customWidth="1"/>
    <col min="11269" max="11269" width="18.140625" style="46" customWidth="1"/>
    <col min="11270" max="11270" width="15.42578125" style="46" customWidth="1"/>
    <col min="11271" max="11271" width="20" style="46" customWidth="1"/>
    <col min="11272" max="11272" width="18.140625" style="46" customWidth="1"/>
    <col min="11273" max="11273" width="15.42578125" style="46" customWidth="1"/>
    <col min="11274" max="11274" width="18.7109375" style="46" customWidth="1"/>
    <col min="11275" max="11275" width="15.42578125" style="46" customWidth="1"/>
    <col min="11276" max="11276" width="17.140625" style="46" customWidth="1"/>
    <col min="11277" max="11277" width="19.28515625" style="46" customWidth="1"/>
    <col min="11278" max="11278" width="17.5703125" style="46" customWidth="1"/>
    <col min="11279" max="11279" width="20.7109375" style="46" customWidth="1"/>
    <col min="11280" max="11280" width="21.42578125" style="46" customWidth="1"/>
    <col min="11281" max="11281" width="21" style="46" customWidth="1"/>
    <col min="11282" max="11282" width="16" style="46" customWidth="1"/>
    <col min="11283" max="11283" width="14.5703125" style="46" customWidth="1"/>
    <col min="11284" max="11284" width="74.5703125" style="46" customWidth="1"/>
    <col min="11285" max="11285" width="101.42578125" style="46" customWidth="1"/>
    <col min="11286" max="11480" width="11.42578125" style="46"/>
    <col min="11481" max="11482" width="21.28515625" style="46" customWidth="1"/>
    <col min="11483" max="11483" width="37.140625" style="46" customWidth="1"/>
    <col min="11484" max="11484" width="49.28515625" style="46" customWidth="1"/>
    <col min="11485" max="11485" width="18.5703125" style="46" customWidth="1"/>
    <col min="11486" max="11486" width="62.28515625" style="46" customWidth="1"/>
    <col min="11487" max="11487" width="21.7109375" style="46" customWidth="1"/>
    <col min="11488" max="11488" width="18.42578125" style="46" customWidth="1"/>
    <col min="11489" max="11489" width="63" style="46" customWidth="1"/>
    <col min="11490" max="11490" width="22.28515625" style="46" customWidth="1"/>
    <col min="11491" max="11491" width="21" style="46" customWidth="1"/>
    <col min="11492" max="11495" width="15.85546875" style="46" customWidth="1"/>
    <col min="11496" max="11496" width="26.140625" style="46" customWidth="1"/>
    <col min="11497" max="11508" width="10.7109375" style="46" customWidth="1"/>
    <col min="11509" max="11516" width="0" style="46" hidden="1" customWidth="1"/>
    <col min="11517" max="11518" width="15.42578125" style="46" customWidth="1"/>
    <col min="11519" max="11519" width="18.7109375" style="46" customWidth="1"/>
    <col min="11520" max="11520" width="18.42578125" style="46" customWidth="1"/>
    <col min="11521" max="11522" width="15.42578125" style="46" customWidth="1"/>
    <col min="11523" max="11523" width="18.140625" style="46" customWidth="1"/>
    <col min="11524" max="11524" width="20.42578125" style="46" customWidth="1"/>
    <col min="11525" max="11525" width="18.140625" style="46" customWidth="1"/>
    <col min="11526" max="11526" width="15.42578125" style="46" customWidth="1"/>
    <col min="11527" max="11527" width="20" style="46" customWidth="1"/>
    <col min="11528" max="11528" width="18.140625" style="46" customWidth="1"/>
    <col min="11529" max="11529" width="15.42578125" style="46" customWidth="1"/>
    <col min="11530" max="11530" width="18.7109375" style="46" customWidth="1"/>
    <col min="11531" max="11531" width="15.42578125" style="46" customWidth="1"/>
    <col min="11532" max="11532" width="17.140625" style="46" customWidth="1"/>
    <col min="11533" max="11533" width="19.28515625" style="46" customWidth="1"/>
    <col min="11534" max="11534" width="17.5703125" style="46" customWidth="1"/>
    <col min="11535" max="11535" width="20.7109375" style="46" customWidth="1"/>
    <col min="11536" max="11536" width="21.42578125" style="46" customWidth="1"/>
    <col min="11537" max="11537" width="21" style="46" customWidth="1"/>
    <col min="11538" max="11538" width="16" style="46" customWidth="1"/>
    <col min="11539" max="11539" width="14.5703125" style="46" customWidth="1"/>
    <col min="11540" max="11540" width="74.5703125" style="46" customWidth="1"/>
    <col min="11541" max="11541" width="101.42578125" style="46" customWidth="1"/>
    <col min="11542" max="11736" width="11.42578125" style="46"/>
    <col min="11737" max="11738" width="21.28515625" style="46" customWidth="1"/>
    <col min="11739" max="11739" width="37.140625" style="46" customWidth="1"/>
    <col min="11740" max="11740" width="49.28515625" style="46" customWidth="1"/>
    <col min="11741" max="11741" width="18.5703125" style="46" customWidth="1"/>
    <col min="11742" max="11742" width="62.28515625" style="46" customWidth="1"/>
    <col min="11743" max="11743" width="21.7109375" style="46" customWidth="1"/>
    <col min="11744" max="11744" width="18.42578125" style="46" customWidth="1"/>
    <col min="11745" max="11745" width="63" style="46" customWidth="1"/>
    <col min="11746" max="11746" width="22.28515625" style="46" customWidth="1"/>
    <col min="11747" max="11747" width="21" style="46" customWidth="1"/>
    <col min="11748" max="11751" width="15.85546875" style="46" customWidth="1"/>
    <col min="11752" max="11752" width="26.140625" style="46" customWidth="1"/>
    <col min="11753" max="11764" width="10.7109375" style="46" customWidth="1"/>
    <col min="11765" max="11772" width="0" style="46" hidden="1" customWidth="1"/>
    <col min="11773" max="11774" width="15.42578125" style="46" customWidth="1"/>
    <col min="11775" max="11775" width="18.7109375" style="46" customWidth="1"/>
    <col min="11776" max="11776" width="18.42578125" style="46" customWidth="1"/>
    <col min="11777" max="11778" width="15.42578125" style="46" customWidth="1"/>
    <col min="11779" max="11779" width="18.140625" style="46" customWidth="1"/>
    <col min="11780" max="11780" width="20.42578125" style="46" customWidth="1"/>
    <col min="11781" max="11781" width="18.140625" style="46" customWidth="1"/>
    <col min="11782" max="11782" width="15.42578125" style="46" customWidth="1"/>
    <col min="11783" max="11783" width="20" style="46" customWidth="1"/>
    <col min="11784" max="11784" width="18.140625" style="46" customWidth="1"/>
    <col min="11785" max="11785" width="15.42578125" style="46" customWidth="1"/>
    <col min="11786" max="11786" width="18.7109375" style="46" customWidth="1"/>
    <col min="11787" max="11787" width="15.42578125" style="46" customWidth="1"/>
    <col min="11788" max="11788" width="17.140625" style="46" customWidth="1"/>
    <col min="11789" max="11789" width="19.28515625" style="46" customWidth="1"/>
    <col min="11790" max="11790" width="17.5703125" style="46" customWidth="1"/>
    <col min="11791" max="11791" width="20.7109375" style="46" customWidth="1"/>
    <col min="11792" max="11792" width="21.42578125" style="46" customWidth="1"/>
    <col min="11793" max="11793" width="21" style="46" customWidth="1"/>
    <col min="11794" max="11794" width="16" style="46" customWidth="1"/>
    <col min="11795" max="11795" width="14.5703125" style="46" customWidth="1"/>
    <col min="11796" max="11796" width="74.5703125" style="46" customWidth="1"/>
    <col min="11797" max="11797" width="101.42578125" style="46" customWidth="1"/>
    <col min="11798" max="11992" width="11.42578125" style="46"/>
    <col min="11993" max="11994" width="21.28515625" style="46" customWidth="1"/>
    <col min="11995" max="11995" width="37.140625" style="46" customWidth="1"/>
    <col min="11996" max="11996" width="49.28515625" style="46" customWidth="1"/>
    <col min="11997" max="11997" width="18.5703125" style="46" customWidth="1"/>
    <col min="11998" max="11998" width="62.28515625" style="46" customWidth="1"/>
    <col min="11999" max="11999" width="21.7109375" style="46" customWidth="1"/>
    <col min="12000" max="12000" width="18.42578125" style="46" customWidth="1"/>
    <col min="12001" max="12001" width="63" style="46" customWidth="1"/>
    <col min="12002" max="12002" width="22.28515625" style="46" customWidth="1"/>
    <col min="12003" max="12003" width="21" style="46" customWidth="1"/>
    <col min="12004" max="12007" width="15.85546875" style="46" customWidth="1"/>
    <col min="12008" max="12008" width="26.140625" style="46" customWidth="1"/>
    <col min="12009" max="12020" width="10.7109375" style="46" customWidth="1"/>
    <col min="12021" max="12028" width="0" style="46" hidden="1" customWidth="1"/>
    <col min="12029" max="12030" width="15.42578125" style="46" customWidth="1"/>
    <col min="12031" max="12031" width="18.7109375" style="46" customWidth="1"/>
    <col min="12032" max="12032" width="18.42578125" style="46" customWidth="1"/>
    <col min="12033" max="12034" width="15.42578125" style="46" customWidth="1"/>
    <col min="12035" max="12035" width="18.140625" style="46" customWidth="1"/>
    <col min="12036" max="12036" width="20.42578125" style="46" customWidth="1"/>
    <col min="12037" max="12037" width="18.140625" style="46" customWidth="1"/>
    <col min="12038" max="12038" width="15.42578125" style="46" customWidth="1"/>
    <col min="12039" max="12039" width="20" style="46" customWidth="1"/>
    <col min="12040" max="12040" width="18.140625" style="46" customWidth="1"/>
    <col min="12041" max="12041" width="15.42578125" style="46" customWidth="1"/>
    <col min="12042" max="12042" width="18.7109375" style="46" customWidth="1"/>
    <col min="12043" max="12043" width="15.42578125" style="46" customWidth="1"/>
    <col min="12044" max="12044" width="17.140625" style="46" customWidth="1"/>
    <col min="12045" max="12045" width="19.28515625" style="46" customWidth="1"/>
    <col min="12046" max="12046" width="17.5703125" style="46" customWidth="1"/>
    <col min="12047" max="12047" width="20.7109375" style="46" customWidth="1"/>
    <col min="12048" max="12048" width="21.42578125" style="46" customWidth="1"/>
    <col min="12049" max="12049" width="21" style="46" customWidth="1"/>
    <col min="12050" max="12050" width="16" style="46" customWidth="1"/>
    <col min="12051" max="12051" width="14.5703125" style="46" customWidth="1"/>
    <col min="12052" max="12052" width="74.5703125" style="46" customWidth="1"/>
    <col min="12053" max="12053" width="101.42578125" style="46" customWidth="1"/>
    <col min="12054" max="12248" width="11.42578125" style="46"/>
    <col min="12249" max="12250" width="21.28515625" style="46" customWidth="1"/>
    <col min="12251" max="12251" width="37.140625" style="46" customWidth="1"/>
    <col min="12252" max="12252" width="49.28515625" style="46" customWidth="1"/>
    <col min="12253" max="12253" width="18.5703125" style="46" customWidth="1"/>
    <col min="12254" max="12254" width="62.28515625" style="46" customWidth="1"/>
    <col min="12255" max="12255" width="21.7109375" style="46" customWidth="1"/>
    <col min="12256" max="12256" width="18.42578125" style="46" customWidth="1"/>
    <col min="12257" max="12257" width="63" style="46" customWidth="1"/>
    <col min="12258" max="12258" width="22.28515625" style="46" customWidth="1"/>
    <col min="12259" max="12259" width="21" style="46" customWidth="1"/>
    <col min="12260" max="12263" width="15.85546875" style="46" customWidth="1"/>
    <col min="12264" max="12264" width="26.140625" style="46" customWidth="1"/>
    <col min="12265" max="12276" width="10.7109375" style="46" customWidth="1"/>
    <col min="12277" max="12284" width="0" style="46" hidden="1" customWidth="1"/>
    <col min="12285" max="12286" width="15.42578125" style="46" customWidth="1"/>
    <col min="12287" max="12287" width="18.7109375" style="46" customWidth="1"/>
    <col min="12288" max="12288" width="18.42578125" style="46" customWidth="1"/>
    <col min="12289" max="12290" width="15.42578125" style="46" customWidth="1"/>
    <col min="12291" max="12291" width="18.140625" style="46" customWidth="1"/>
    <col min="12292" max="12292" width="20.42578125" style="46" customWidth="1"/>
    <col min="12293" max="12293" width="18.140625" style="46" customWidth="1"/>
    <col min="12294" max="12294" width="15.42578125" style="46" customWidth="1"/>
    <col min="12295" max="12295" width="20" style="46" customWidth="1"/>
    <col min="12296" max="12296" width="18.140625" style="46" customWidth="1"/>
    <col min="12297" max="12297" width="15.42578125" style="46" customWidth="1"/>
    <col min="12298" max="12298" width="18.7109375" style="46" customWidth="1"/>
    <col min="12299" max="12299" width="15.42578125" style="46" customWidth="1"/>
    <col min="12300" max="12300" width="17.140625" style="46" customWidth="1"/>
    <col min="12301" max="12301" width="19.28515625" style="46" customWidth="1"/>
    <col min="12302" max="12302" width="17.5703125" style="46" customWidth="1"/>
    <col min="12303" max="12303" width="20.7109375" style="46" customWidth="1"/>
    <col min="12304" max="12304" width="21.42578125" style="46" customWidth="1"/>
    <col min="12305" max="12305" width="21" style="46" customWidth="1"/>
    <col min="12306" max="12306" width="16" style="46" customWidth="1"/>
    <col min="12307" max="12307" width="14.5703125" style="46" customWidth="1"/>
    <col min="12308" max="12308" width="74.5703125" style="46" customWidth="1"/>
    <col min="12309" max="12309" width="101.42578125" style="46" customWidth="1"/>
    <col min="12310" max="12504" width="11.42578125" style="46"/>
    <col min="12505" max="12506" width="21.28515625" style="46" customWidth="1"/>
    <col min="12507" max="12507" width="37.140625" style="46" customWidth="1"/>
    <col min="12508" max="12508" width="49.28515625" style="46" customWidth="1"/>
    <col min="12509" max="12509" width="18.5703125" style="46" customWidth="1"/>
    <col min="12510" max="12510" width="62.28515625" style="46" customWidth="1"/>
    <col min="12511" max="12511" width="21.7109375" style="46" customWidth="1"/>
    <col min="12512" max="12512" width="18.42578125" style="46" customWidth="1"/>
    <col min="12513" max="12513" width="63" style="46" customWidth="1"/>
    <col min="12514" max="12514" width="22.28515625" style="46" customWidth="1"/>
    <col min="12515" max="12515" width="21" style="46" customWidth="1"/>
    <col min="12516" max="12519" width="15.85546875" style="46" customWidth="1"/>
    <col min="12520" max="12520" width="26.140625" style="46" customWidth="1"/>
    <col min="12521" max="12532" width="10.7109375" style="46" customWidth="1"/>
    <col min="12533" max="12540" width="0" style="46" hidden="1" customWidth="1"/>
    <col min="12541" max="12542" width="15.42578125" style="46" customWidth="1"/>
    <col min="12543" max="12543" width="18.7109375" style="46" customWidth="1"/>
    <col min="12544" max="12544" width="18.42578125" style="46" customWidth="1"/>
    <col min="12545" max="12546" width="15.42578125" style="46" customWidth="1"/>
    <col min="12547" max="12547" width="18.140625" style="46" customWidth="1"/>
    <col min="12548" max="12548" width="20.42578125" style="46" customWidth="1"/>
    <col min="12549" max="12549" width="18.140625" style="46" customWidth="1"/>
    <col min="12550" max="12550" width="15.42578125" style="46" customWidth="1"/>
    <col min="12551" max="12551" width="20" style="46" customWidth="1"/>
    <col min="12552" max="12552" width="18.140625" style="46" customWidth="1"/>
    <col min="12553" max="12553" width="15.42578125" style="46" customWidth="1"/>
    <col min="12554" max="12554" width="18.7109375" style="46" customWidth="1"/>
    <col min="12555" max="12555" width="15.42578125" style="46" customWidth="1"/>
    <col min="12556" max="12556" width="17.140625" style="46" customWidth="1"/>
    <col min="12557" max="12557" width="19.28515625" style="46" customWidth="1"/>
    <col min="12558" max="12558" width="17.5703125" style="46" customWidth="1"/>
    <col min="12559" max="12559" width="20.7109375" style="46" customWidth="1"/>
    <col min="12560" max="12560" width="21.42578125" style="46" customWidth="1"/>
    <col min="12561" max="12561" width="21" style="46" customWidth="1"/>
    <col min="12562" max="12562" width="16" style="46" customWidth="1"/>
    <col min="12563" max="12563" width="14.5703125" style="46" customWidth="1"/>
    <col min="12564" max="12564" width="74.5703125" style="46" customWidth="1"/>
    <col min="12565" max="12565" width="101.42578125" style="46" customWidth="1"/>
    <col min="12566" max="12760" width="11.42578125" style="46"/>
    <col min="12761" max="12762" width="21.28515625" style="46" customWidth="1"/>
    <col min="12763" max="12763" width="37.140625" style="46" customWidth="1"/>
    <col min="12764" max="12764" width="49.28515625" style="46" customWidth="1"/>
    <col min="12765" max="12765" width="18.5703125" style="46" customWidth="1"/>
    <col min="12766" max="12766" width="62.28515625" style="46" customWidth="1"/>
    <col min="12767" max="12767" width="21.7109375" style="46" customWidth="1"/>
    <col min="12768" max="12768" width="18.42578125" style="46" customWidth="1"/>
    <col min="12769" max="12769" width="63" style="46" customWidth="1"/>
    <col min="12770" max="12770" width="22.28515625" style="46" customWidth="1"/>
    <col min="12771" max="12771" width="21" style="46" customWidth="1"/>
    <col min="12772" max="12775" width="15.85546875" style="46" customWidth="1"/>
    <col min="12776" max="12776" width="26.140625" style="46" customWidth="1"/>
    <col min="12777" max="12788" width="10.7109375" style="46" customWidth="1"/>
    <col min="12789" max="12796" width="0" style="46" hidden="1" customWidth="1"/>
    <col min="12797" max="12798" width="15.42578125" style="46" customWidth="1"/>
    <col min="12799" max="12799" width="18.7109375" style="46" customWidth="1"/>
    <col min="12800" max="12800" width="18.42578125" style="46" customWidth="1"/>
    <col min="12801" max="12802" width="15.42578125" style="46" customWidth="1"/>
    <col min="12803" max="12803" width="18.140625" style="46" customWidth="1"/>
    <col min="12804" max="12804" width="20.42578125" style="46" customWidth="1"/>
    <col min="12805" max="12805" width="18.140625" style="46" customWidth="1"/>
    <col min="12806" max="12806" width="15.42578125" style="46" customWidth="1"/>
    <col min="12807" max="12807" width="20" style="46" customWidth="1"/>
    <col min="12808" max="12808" width="18.140625" style="46" customWidth="1"/>
    <col min="12809" max="12809" width="15.42578125" style="46" customWidth="1"/>
    <col min="12810" max="12810" width="18.7109375" style="46" customWidth="1"/>
    <col min="12811" max="12811" width="15.42578125" style="46" customWidth="1"/>
    <col min="12812" max="12812" width="17.140625" style="46" customWidth="1"/>
    <col min="12813" max="12813" width="19.28515625" style="46" customWidth="1"/>
    <col min="12814" max="12814" width="17.5703125" style="46" customWidth="1"/>
    <col min="12815" max="12815" width="20.7109375" style="46" customWidth="1"/>
    <col min="12816" max="12816" width="21.42578125" style="46" customWidth="1"/>
    <col min="12817" max="12817" width="21" style="46" customWidth="1"/>
    <col min="12818" max="12818" width="16" style="46" customWidth="1"/>
    <col min="12819" max="12819" width="14.5703125" style="46" customWidth="1"/>
    <col min="12820" max="12820" width="74.5703125" style="46" customWidth="1"/>
    <col min="12821" max="12821" width="101.42578125" style="46" customWidth="1"/>
    <col min="12822" max="13016" width="11.42578125" style="46"/>
    <col min="13017" max="13018" width="21.28515625" style="46" customWidth="1"/>
    <col min="13019" max="13019" width="37.140625" style="46" customWidth="1"/>
    <col min="13020" max="13020" width="49.28515625" style="46" customWidth="1"/>
    <col min="13021" max="13021" width="18.5703125" style="46" customWidth="1"/>
    <col min="13022" max="13022" width="62.28515625" style="46" customWidth="1"/>
    <col min="13023" max="13023" width="21.7109375" style="46" customWidth="1"/>
    <col min="13024" max="13024" width="18.42578125" style="46" customWidth="1"/>
    <col min="13025" max="13025" width="63" style="46" customWidth="1"/>
    <col min="13026" max="13026" width="22.28515625" style="46" customWidth="1"/>
    <col min="13027" max="13027" width="21" style="46" customWidth="1"/>
    <col min="13028" max="13031" width="15.85546875" style="46" customWidth="1"/>
    <col min="13032" max="13032" width="26.140625" style="46" customWidth="1"/>
    <col min="13033" max="13044" width="10.7109375" style="46" customWidth="1"/>
    <col min="13045" max="13052" width="0" style="46" hidden="1" customWidth="1"/>
    <col min="13053" max="13054" width="15.42578125" style="46" customWidth="1"/>
    <col min="13055" max="13055" width="18.7109375" style="46" customWidth="1"/>
    <col min="13056" max="13056" width="18.42578125" style="46" customWidth="1"/>
    <col min="13057" max="13058" width="15.42578125" style="46" customWidth="1"/>
    <col min="13059" max="13059" width="18.140625" style="46" customWidth="1"/>
    <col min="13060" max="13060" width="20.42578125" style="46" customWidth="1"/>
    <col min="13061" max="13061" width="18.140625" style="46" customWidth="1"/>
    <col min="13062" max="13062" width="15.42578125" style="46" customWidth="1"/>
    <col min="13063" max="13063" width="20" style="46" customWidth="1"/>
    <col min="13064" max="13064" width="18.140625" style="46" customWidth="1"/>
    <col min="13065" max="13065" width="15.42578125" style="46" customWidth="1"/>
    <col min="13066" max="13066" width="18.7109375" style="46" customWidth="1"/>
    <col min="13067" max="13067" width="15.42578125" style="46" customWidth="1"/>
    <col min="13068" max="13068" width="17.140625" style="46" customWidth="1"/>
    <col min="13069" max="13069" width="19.28515625" style="46" customWidth="1"/>
    <col min="13070" max="13070" width="17.5703125" style="46" customWidth="1"/>
    <col min="13071" max="13071" width="20.7109375" style="46" customWidth="1"/>
    <col min="13072" max="13072" width="21.42578125" style="46" customWidth="1"/>
    <col min="13073" max="13073" width="21" style="46" customWidth="1"/>
    <col min="13074" max="13074" width="16" style="46" customWidth="1"/>
    <col min="13075" max="13075" width="14.5703125" style="46" customWidth="1"/>
    <col min="13076" max="13076" width="74.5703125" style="46" customWidth="1"/>
    <col min="13077" max="13077" width="101.42578125" style="46" customWidth="1"/>
    <col min="13078" max="13272" width="11.42578125" style="46"/>
    <col min="13273" max="13274" width="21.28515625" style="46" customWidth="1"/>
    <col min="13275" max="13275" width="37.140625" style="46" customWidth="1"/>
    <col min="13276" max="13276" width="49.28515625" style="46" customWidth="1"/>
    <col min="13277" max="13277" width="18.5703125" style="46" customWidth="1"/>
    <col min="13278" max="13278" width="62.28515625" style="46" customWidth="1"/>
    <col min="13279" max="13279" width="21.7109375" style="46" customWidth="1"/>
    <col min="13280" max="13280" width="18.42578125" style="46" customWidth="1"/>
    <col min="13281" max="13281" width="63" style="46" customWidth="1"/>
    <col min="13282" max="13282" width="22.28515625" style="46" customWidth="1"/>
    <col min="13283" max="13283" width="21" style="46" customWidth="1"/>
    <col min="13284" max="13287" width="15.85546875" style="46" customWidth="1"/>
    <col min="13288" max="13288" width="26.140625" style="46" customWidth="1"/>
    <col min="13289" max="13300" width="10.7109375" style="46" customWidth="1"/>
    <col min="13301" max="13308" width="0" style="46" hidden="1" customWidth="1"/>
    <col min="13309" max="13310" width="15.42578125" style="46" customWidth="1"/>
    <col min="13311" max="13311" width="18.7109375" style="46" customWidth="1"/>
    <col min="13312" max="13312" width="18.42578125" style="46" customWidth="1"/>
    <col min="13313" max="13314" width="15.42578125" style="46" customWidth="1"/>
    <col min="13315" max="13315" width="18.140625" style="46" customWidth="1"/>
    <col min="13316" max="13316" width="20.42578125" style="46" customWidth="1"/>
    <col min="13317" max="13317" width="18.140625" style="46" customWidth="1"/>
    <col min="13318" max="13318" width="15.42578125" style="46" customWidth="1"/>
    <col min="13319" max="13319" width="20" style="46" customWidth="1"/>
    <col min="13320" max="13320" width="18.140625" style="46" customWidth="1"/>
    <col min="13321" max="13321" width="15.42578125" style="46" customWidth="1"/>
    <col min="13322" max="13322" width="18.7109375" style="46" customWidth="1"/>
    <col min="13323" max="13323" width="15.42578125" style="46" customWidth="1"/>
    <col min="13324" max="13324" width="17.140625" style="46" customWidth="1"/>
    <col min="13325" max="13325" width="19.28515625" style="46" customWidth="1"/>
    <col min="13326" max="13326" width="17.5703125" style="46" customWidth="1"/>
    <col min="13327" max="13327" width="20.7109375" style="46" customWidth="1"/>
    <col min="13328" max="13328" width="21.42578125" style="46" customWidth="1"/>
    <col min="13329" max="13329" width="21" style="46" customWidth="1"/>
    <col min="13330" max="13330" width="16" style="46" customWidth="1"/>
    <col min="13331" max="13331" width="14.5703125" style="46" customWidth="1"/>
    <col min="13332" max="13332" width="74.5703125" style="46" customWidth="1"/>
    <col min="13333" max="13333" width="101.42578125" style="46" customWidth="1"/>
    <col min="13334" max="13528" width="11.42578125" style="46"/>
    <col min="13529" max="13530" width="21.28515625" style="46" customWidth="1"/>
    <col min="13531" max="13531" width="37.140625" style="46" customWidth="1"/>
    <col min="13532" max="13532" width="49.28515625" style="46" customWidth="1"/>
    <col min="13533" max="13533" width="18.5703125" style="46" customWidth="1"/>
    <col min="13534" max="13534" width="62.28515625" style="46" customWidth="1"/>
    <col min="13535" max="13535" width="21.7109375" style="46" customWidth="1"/>
    <col min="13536" max="13536" width="18.42578125" style="46" customWidth="1"/>
    <col min="13537" max="13537" width="63" style="46" customWidth="1"/>
    <col min="13538" max="13538" width="22.28515625" style="46" customWidth="1"/>
    <col min="13539" max="13539" width="21" style="46" customWidth="1"/>
    <col min="13540" max="13543" width="15.85546875" style="46" customWidth="1"/>
    <col min="13544" max="13544" width="26.140625" style="46" customWidth="1"/>
    <col min="13545" max="13556" width="10.7109375" style="46" customWidth="1"/>
    <col min="13557" max="13564" width="0" style="46" hidden="1" customWidth="1"/>
    <col min="13565" max="13566" width="15.42578125" style="46" customWidth="1"/>
    <col min="13567" max="13567" width="18.7109375" style="46" customWidth="1"/>
    <col min="13568" max="13568" width="18.42578125" style="46" customWidth="1"/>
    <col min="13569" max="13570" width="15.42578125" style="46" customWidth="1"/>
    <col min="13571" max="13571" width="18.140625" style="46" customWidth="1"/>
    <col min="13572" max="13572" width="20.42578125" style="46" customWidth="1"/>
    <col min="13573" max="13573" width="18.140625" style="46" customWidth="1"/>
    <col min="13574" max="13574" width="15.42578125" style="46" customWidth="1"/>
    <col min="13575" max="13575" width="20" style="46" customWidth="1"/>
    <col min="13576" max="13576" width="18.140625" style="46" customWidth="1"/>
    <col min="13577" max="13577" width="15.42578125" style="46" customWidth="1"/>
    <col min="13578" max="13578" width="18.7109375" style="46" customWidth="1"/>
    <col min="13579" max="13579" width="15.42578125" style="46" customWidth="1"/>
    <col min="13580" max="13580" width="17.140625" style="46" customWidth="1"/>
    <col min="13581" max="13581" width="19.28515625" style="46" customWidth="1"/>
    <col min="13582" max="13582" width="17.5703125" style="46" customWidth="1"/>
    <col min="13583" max="13583" width="20.7109375" style="46" customWidth="1"/>
    <col min="13584" max="13584" width="21.42578125" style="46" customWidth="1"/>
    <col min="13585" max="13585" width="21" style="46" customWidth="1"/>
    <col min="13586" max="13586" width="16" style="46" customWidth="1"/>
    <col min="13587" max="13587" width="14.5703125" style="46" customWidth="1"/>
    <col min="13588" max="13588" width="74.5703125" style="46" customWidth="1"/>
    <col min="13589" max="13589" width="101.42578125" style="46" customWidth="1"/>
    <col min="13590" max="13784" width="11.42578125" style="46"/>
    <col min="13785" max="13786" width="21.28515625" style="46" customWidth="1"/>
    <col min="13787" max="13787" width="37.140625" style="46" customWidth="1"/>
    <col min="13788" max="13788" width="49.28515625" style="46" customWidth="1"/>
    <col min="13789" max="13789" width="18.5703125" style="46" customWidth="1"/>
    <col min="13790" max="13790" width="62.28515625" style="46" customWidth="1"/>
    <col min="13791" max="13791" width="21.7109375" style="46" customWidth="1"/>
    <col min="13792" max="13792" width="18.42578125" style="46" customWidth="1"/>
    <col min="13793" max="13793" width="63" style="46" customWidth="1"/>
    <col min="13794" max="13794" width="22.28515625" style="46" customWidth="1"/>
    <col min="13795" max="13795" width="21" style="46" customWidth="1"/>
    <col min="13796" max="13799" width="15.85546875" style="46" customWidth="1"/>
    <col min="13800" max="13800" width="26.140625" style="46" customWidth="1"/>
    <col min="13801" max="13812" width="10.7109375" style="46" customWidth="1"/>
    <col min="13813" max="13820" width="0" style="46" hidden="1" customWidth="1"/>
    <col min="13821" max="13822" width="15.42578125" style="46" customWidth="1"/>
    <col min="13823" max="13823" width="18.7109375" style="46" customWidth="1"/>
    <col min="13824" max="13824" width="18.42578125" style="46" customWidth="1"/>
    <col min="13825" max="13826" width="15.42578125" style="46" customWidth="1"/>
    <col min="13827" max="13827" width="18.140625" style="46" customWidth="1"/>
    <col min="13828" max="13828" width="20.42578125" style="46" customWidth="1"/>
    <col min="13829" max="13829" width="18.140625" style="46" customWidth="1"/>
    <col min="13830" max="13830" width="15.42578125" style="46" customWidth="1"/>
    <col min="13831" max="13831" width="20" style="46" customWidth="1"/>
    <col min="13832" max="13832" width="18.140625" style="46" customWidth="1"/>
    <col min="13833" max="13833" width="15.42578125" style="46" customWidth="1"/>
    <col min="13834" max="13834" width="18.7109375" style="46" customWidth="1"/>
    <col min="13835" max="13835" width="15.42578125" style="46" customWidth="1"/>
    <col min="13836" max="13836" width="17.140625" style="46" customWidth="1"/>
    <col min="13837" max="13837" width="19.28515625" style="46" customWidth="1"/>
    <col min="13838" max="13838" width="17.5703125" style="46" customWidth="1"/>
    <col min="13839" max="13839" width="20.7109375" style="46" customWidth="1"/>
    <col min="13840" max="13840" width="21.42578125" style="46" customWidth="1"/>
    <col min="13841" max="13841" width="21" style="46" customWidth="1"/>
    <col min="13842" max="13842" width="16" style="46" customWidth="1"/>
    <col min="13843" max="13843" width="14.5703125" style="46" customWidth="1"/>
    <col min="13844" max="13844" width="74.5703125" style="46" customWidth="1"/>
    <col min="13845" max="13845" width="101.42578125" style="46" customWidth="1"/>
    <col min="13846" max="14040" width="11.42578125" style="46"/>
    <col min="14041" max="14042" width="21.28515625" style="46" customWidth="1"/>
    <col min="14043" max="14043" width="37.140625" style="46" customWidth="1"/>
    <col min="14044" max="14044" width="49.28515625" style="46" customWidth="1"/>
    <col min="14045" max="14045" width="18.5703125" style="46" customWidth="1"/>
    <col min="14046" max="14046" width="62.28515625" style="46" customWidth="1"/>
    <col min="14047" max="14047" width="21.7109375" style="46" customWidth="1"/>
    <col min="14048" max="14048" width="18.42578125" style="46" customWidth="1"/>
    <col min="14049" max="14049" width="63" style="46" customWidth="1"/>
    <col min="14050" max="14050" width="22.28515625" style="46" customWidth="1"/>
    <col min="14051" max="14051" width="21" style="46" customWidth="1"/>
    <col min="14052" max="14055" width="15.85546875" style="46" customWidth="1"/>
    <col min="14056" max="14056" width="26.140625" style="46" customWidth="1"/>
    <col min="14057" max="14068" width="10.7109375" style="46" customWidth="1"/>
    <col min="14069" max="14076" width="0" style="46" hidden="1" customWidth="1"/>
    <col min="14077" max="14078" width="15.42578125" style="46" customWidth="1"/>
    <col min="14079" max="14079" width="18.7109375" style="46" customWidth="1"/>
    <col min="14080" max="14080" width="18.42578125" style="46" customWidth="1"/>
    <col min="14081" max="14082" width="15.42578125" style="46" customWidth="1"/>
    <col min="14083" max="14083" width="18.140625" style="46" customWidth="1"/>
    <col min="14084" max="14084" width="20.42578125" style="46" customWidth="1"/>
    <col min="14085" max="14085" width="18.140625" style="46" customWidth="1"/>
    <col min="14086" max="14086" width="15.42578125" style="46" customWidth="1"/>
    <col min="14087" max="14087" width="20" style="46" customWidth="1"/>
    <col min="14088" max="14088" width="18.140625" style="46" customWidth="1"/>
    <col min="14089" max="14089" width="15.42578125" style="46" customWidth="1"/>
    <col min="14090" max="14090" width="18.7109375" style="46" customWidth="1"/>
    <col min="14091" max="14091" width="15.42578125" style="46" customWidth="1"/>
    <col min="14092" max="14092" width="17.140625" style="46" customWidth="1"/>
    <col min="14093" max="14093" width="19.28515625" style="46" customWidth="1"/>
    <col min="14094" max="14094" width="17.5703125" style="46" customWidth="1"/>
    <col min="14095" max="14095" width="20.7109375" style="46" customWidth="1"/>
    <col min="14096" max="14096" width="21.42578125" style="46" customWidth="1"/>
    <col min="14097" max="14097" width="21" style="46" customWidth="1"/>
    <col min="14098" max="14098" width="16" style="46" customWidth="1"/>
    <col min="14099" max="14099" width="14.5703125" style="46" customWidth="1"/>
    <col min="14100" max="14100" width="74.5703125" style="46" customWidth="1"/>
    <col min="14101" max="14101" width="101.42578125" style="46" customWidth="1"/>
    <col min="14102" max="14296" width="11.42578125" style="46"/>
    <col min="14297" max="14298" width="21.28515625" style="46" customWidth="1"/>
    <col min="14299" max="14299" width="37.140625" style="46" customWidth="1"/>
    <col min="14300" max="14300" width="49.28515625" style="46" customWidth="1"/>
    <col min="14301" max="14301" width="18.5703125" style="46" customWidth="1"/>
    <col min="14302" max="14302" width="62.28515625" style="46" customWidth="1"/>
    <col min="14303" max="14303" width="21.7109375" style="46" customWidth="1"/>
    <col min="14304" max="14304" width="18.42578125" style="46" customWidth="1"/>
    <col min="14305" max="14305" width="63" style="46" customWidth="1"/>
    <col min="14306" max="14306" width="22.28515625" style="46" customWidth="1"/>
    <col min="14307" max="14307" width="21" style="46" customWidth="1"/>
    <col min="14308" max="14311" width="15.85546875" style="46" customWidth="1"/>
    <col min="14312" max="14312" width="26.140625" style="46" customWidth="1"/>
    <col min="14313" max="14324" width="10.7109375" style="46" customWidth="1"/>
    <col min="14325" max="14332" width="0" style="46" hidden="1" customWidth="1"/>
    <col min="14333" max="14334" width="15.42578125" style="46" customWidth="1"/>
    <col min="14335" max="14335" width="18.7109375" style="46" customWidth="1"/>
    <col min="14336" max="14336" width="18.42578125" style="46" customWidth="1"/>
    <col min="14337" max="14338" width="15.42578125" style="46" customWidth="1"/>
    <col min="14339" max="14339" width="18.140625" style="46" customWidth="1"/>
    <col min="14340" max="14340" width="20.42578125" style="46" customWidth="1"/>
    <col min="14341" max="14341" width="18.140625" style="46" customWidth="1"/>
    <col min="14342" max="14342" width="15.42578125" style="46" customWidth="1"/>
    <col min="14343" max="14343" width="20" style="46" customWidth="1"/>
    <col min="14344" max="14344" width="18.140625" style="46" customWidth="1"/>
    <col min="14345" max="14345" width="15.42578125" style="46" customWidth="1"/>
    <col min="14346" max="14346" width="18.7109375" style="46" customWidth="1"/>
    <col min="14347" max="14347" width="15.42578125" style="46" customWidth="1"/>
    <col min="14348" max="14348" width="17.140625" style="46" customWidth="1"/>
    <col min="14349" max="14349" width="19.28515625" style="46" customWidth="1"/>
    <col min="14350" max="14350" width="17.5703125" style="46" customWidth="1"/>
    <col min="14351" max="14351" width="20.7109375" style="46" customWidth="1"/>
    <col min="14352" max="14352" width="21.42578125" style="46" customWidth="1"/>
    <col min="14353" max="14353" width="21" style="46" customWidth="1"/>
    <col min="14354" max="14354" width="16" style="46" customWidth="1"/>
    <col min="14355" max="14355" width="14.5703125" style="46" customWidth="1"/>
    <col min="14356" max="14356" width="74.5703125" style="46" customWidth="1"/>
    <col min="14357" max="14357" width="101.42578125" style="46" customWidth="1"/>
    <col min="14358" max="14552" width="11.42578125" style="46"/>
    <col min="14553" max="14554" width="21.28515625" style="46" customWidth="1"/>
    <col min="14555" max="14555" width="37.140625" style="46" customWidth="1"/>
    <col min="14556" max="14556" width="49.28515625" style="46" customWidth="1"/>
    <col min="14557" max="14557" width="18.5703125" style="46" customWidth="1"/>
    <col min="14558" max="14558" width="62.28515625" style="46" customWidth="1"/>
    <col min="14559" max="14559" width="21.7109375" style="46" customWidth="1"/>
    <col min="14560" max="14560" width="18.42578125" style="46" customWidth="1"/>
    <col min="14561" max="14561" width="63" style="46" customWidth="1"/>
    <col min="14562" max="14562" width="22.28515625" style="46" customWidth="1"/>
    <col min="14563" max="14563" width="21" style="46" customWidth="1"/>
    <col min="14564" max="14567" width="15.85546875" style="46" customWidth="1"/>
    <col min="14568" max="14568" width="26.140625" style="46" customWidth="1"/>
    <col min="14569" max="14580" width="10.7109375" style="46" customWidth="1"/>
    <col min="14581" max="14588" width="0" style="46" hidden="1" customWidth="1"/>
    <col min="14589" max="14590" width="15.42578125" style="46" customWidth="1"/>
    <col min="14591" max="14591" width="18.7109375" style="46" customWidth="1"/>
    <col min="14592" max="14592" width="18.42578125" style="46" customWidth="1"/>
    <col min="14593" max="14594" width="15.42578125" style="46" customWidth="1"/>
    <col min="14595" max="14595" width="18.140625" style="46" customWidth="1"/>
    <col min="14596" max="14596" width="20.42578125" style="46" customWidth="1"/>
    <col min="14597" max="14597" width="18.140625" style="46" customWidth="1"/>
    <col min="14598" max="14598" width="15.42578125" style="46" customWidth="1"/>
    <col min="14599" max="14599" width="20" style="46" customWidth="1"/>
    <col min="14600" max="14600" width="18.140625" style="46" customWidth="1"/>
    <col min="14601" max="14601" width="15.42578125" style="46" customWidth="1"/>
    <col min="14602" max="14602" width="18.7109375" style="46" customWidth="1"/>
    <col min="14603" max="14603" width="15.42578125" style="46" customWidth="1"/>
    <col min="14604" max="14604" width="17.140625" style="46" customWidth="1"/>
    <col min="14605" max="14605" width="19.28515625" style="46" customWidth="1"/>
    <col min="14606" max="14606" width="17.5703125" style="46" customWidth="1"/>
    <col min="14607" max="14607" width="20.7109375" style="46" customWidth="1"/>
    <col min="14608" max="14608" width="21.42578125" style="46" customWidth="1"/>
    <col min="14609" max="14609" width="21" style="46" customWidth="1"/>
    <col min="14610" max="14610" width="16" style="46" customWidth="1"/>
    <col min="14611" max="14611" width="14.5703125" style="46" customWidth="1"/>
    <col min="14612" max="14612" width="74.5703125" style="46" customWidth="1"/>
    <col min="14613" max="14613" width="101.42578125" style="46" customWidth="1"/>
    <col min="14614" max="14808" width="11.42578125" style="46"/>
    <col min="14809" max="14810" width="21.28515625" style="46" customWidth="1"/>
    <col min="14811" max="14811" width="37.140625" style="46" customWidth="1"/>
    <col min="14812" max="14812" width="49.28515625" style="46" customWidth="1"/>
    <col min="14813" max="14813" width="18.5703125" style="46" customWidth="1"/>
    <col min="14814" max="14814" width="62.28515625" style="46" customWidth="1"/>
    <col min="14815" max="14815" width="21.7109375" style="46" customWidth="1"/>
    <col min="14816" max="14816" width="18.42578125" style="46" customWidth="1"/>
    <col min="14817" max="14817" width="63" style="46" customWidth="1"/>
    <col min="14818" max="14818" width="22.28515625" style="46" customWidth="1"/>
    <col min="14819" max="14819" width="21" style="46" customWidth="1"/>
    <col min="14820" max="14823" width="15.85546875" style="46" customWidth="1"/>
    <col min="14824" max="14824" width="26.140625" style="46" customWidth="1"/>
    <col min="14825" max="14836" width="10.7109375" style="46" customWidth="1"/>
    <col min="14837" max="14844" width="0" style="46" hidden="1" customWidth="1"/>
    <col min="14845" max="14846" width="15.42578125" style="46" customWidth="1"/>
    <col min="14847" max="14847" width="18.7109375" style="46" customWidth="1"/>
    <col min="14848" max="14848" width="18.42578125" style="46" customWidth="1"/>
    <col min="14849" max="14850" width="15.42578125" style="46" customWidth="1"/>
    <col min="14851" max="14851" width="18.140625" style="46" customWidth="1"/>
    <col min="14852" max="14852" width="20.42578125" style="46" customWidth="1"/>
    <col min="14853" max="14853" width="18.140625" style="46" customWidth="1"/>
    <col min="14854" max="14854" width="15.42578125" style="46" customWidth="1"/>
    <col min="14855" max="14855" width="20" style="46" customWidth="1"/>
    <col min="14856" max="14856" width="18.140625" style="46" customWidth="1"/>
    <col min="14857" max="14857" width="15.42578125" style="46" customWidth="1"/>
    <col min="14858" max="14858" width="18.7109375" style="46" customWidth="1"/>
    <col min="14859" max="14859" width="15.42578125" style="46" customWidth="1"/>
    <col min="14860" max="14860" width="17.140625" style="46" customWidth="1"/>
    <col min="14861" max="14861" width="19.28515625" style="46" customWidth="1"/>
    <col min="14862" max="14862" width="17.5703125" style="46" customWidth="1"/>
    <col min="14863" max="14863" width="20.7109375" style="46" customWidth="1"/>
    <col min="14864" max="14864" width="21.42578125" style="46" customWidth="1"/>
    <col min="14865" max="14865" width="21" style="46" customWidth="1"/>
    <col min="14866" max="14866" width="16" style="46" customWidth="1"/>
    <col min="14867" max="14867" width="14.5703125" style="46" customWidth="1"/>
    <col min="14868" max="14868" width="74.5703125" style="46" customWidth="1"/>
    <col min="14869" max="14869" width="101.42578125" style="46" customWidth="1"/>
    <col min="14870" max="15064" width="11.42578125" style="46"/>
    <col min="15065" max="15066" width="21.28515625" style="46" customWidth="1"/>
    <col min="15067" max="15067" width="37.140625" style="46" customWidth="1"/>
    <col min="15068" max="15068" width="49.28515625" style="46" customWidth="1"/>
    <col min="15069" max="15069" width="18.5703125" style="46" customWidth="1"/>
    <col min="15070" max="15070" width="62.28515625" style="46" customWidth="1"/>
    <col min="15071" max="15071" width="21.7109375" style="46" customWidth="1"/>
    <col min="15072" max="15072" width="18.42578125" style="46" customWidth="1"/>
    <col min="15073" max="15073" width="63" style="46" customWidth="1"/>
    <col min="15074" max="15074" width="22.28515625" style="46" customWidth="1"/>
    <col min="15075" max="15075" width="21" style="46" customWidth="1"/>
    <col min="15076" max="15079" width="15.85546875" style="46" customWidth="1"/>
    <col min="15080" max="15080" width="26.140625" style="46" customWidth="1"/>
    <col min="15081" max="15092" width="10.7109375" style="46" customWidth="1"/>
    <col min="15093" max="15100" width="0" style="46" hidden="1" customWidth="1"/>
    <col min="15101" max="15102" width="15.42578125" style="46" customWidth="1"/>
    <col min="15103" max="15103" width="18.7109375" style="46" customWidth="1"/>
    <col min="15104" max="15104" width="18.42578125" style="46" customWidth="1"/>
    <col min="15105" max="15106" width="15.42578125" style="46" customWidth="1"/>
    <col min="15107" max="15107" width="18.140625" style="46" customWidth="1"/>
    <col min="15108" max="15108" width="20.42578125" style="46" customWidth="1"/>
    <col min="15109" max="15109" width="18.140625" style="46" customWidth="1"/>
    <col min="15110" max="15110" width="15.42578125" style="46" customWidth="1"/>
    <col min="15111" max="15111" width="20" style="46" customWidth="1"/>
    <col min="15112" max="15112" width="18.140625" style="46" customWidth="1"/>
    <col min="15113" max="15113" width="15.42578125" style="46" customWidth="1"/>
    <col min="15114" max="15114" width="18.7109375" style="46" customWidth="1"/>
    <col min="15115" max="15115" width="15.42578125" style="46" customWidth="1"/>
    <col min="15116" max="15116" width="17.140625" style="46" customWidth="1"/>
    <col min="15117" max="15117" width="19.28515625" style="46" customWidth="1"/>
    <col min="15118" max="15118" width="17.5703125" style="46" customWidth="1"/>
    <col min="15119" max="15119" width="20.7109375" style="46" customWidth="1"/>
    <col min="15120" max="15120" width="21.42578125" style="46" customWidth="1"/>
    <col min="15121" max="15121" width="21" style="46" customWidth="1"/>
    <col min="15122" max="15122" width="16" style="46" customWidth="1"/>
    <col min="15123" max="15123" width="14.5703125" style="46" customWidth="1"/>
    <col min="15124" max="15124" width="74.5703125" style="46" customWidth="1"/>
    <col min="15125" max="15125" width="101.42578125" style="46" customWidth="1"/>
    <col min="15126" max="15320" width="11.42578125" style="46"/>
    <col min="15321" max="15322" width="21.28515625" style="46" customWidth="1"/>
    <col min="15323" max="15323" width="37.140625" style="46" customWidth="1"/>
    <col min="15324" max="15324" width="49.28515625" style="46" customWidth="1"/>
    <col min="15325" max="15325" width="18.5703125" style="46" customWidth="1"/>
    <col min="15326" max="15326" width="62.28515625" style="46" customWidth="1"/>
    <col min="15327" max="15327" width="21.7109375" style="46" customWidth="1"/>
    <col min="15328" max="15328" width="18.42578125" style="46" customWidth="1"/>
    <col min="15329" max="15329" width="63" style="46" customWidth="1"/>
    <col min="15330" max="15330" width="22.28515625" style="46" customWidth="1"/>
    <col min="15331" max="15331" width="21" style="46" customWidth="1"/>
    <col min="15332" max="15335" width="15.85546875" style="46" customWidth="1"/>
    <col min="15336" max="15336" width="26.140625" style="46" customWidth="1"/>
    <col min="15337" max="15348" width="10.7109375" style="46" customWidth="1"/>
    <col min="15349" max="15356" width="0" style="46" hidden="1" customWidth="1"/>
    <col min="15357" max="15358" width="15.42578125" style="46" customWidth="1"/>
    <col min="15359" max="15359" width="18.7109375" style="46" customWidth="1"/>
    <col min="15360" max="15360" width="18.42578125" style="46" customWidth="1"/>
    <col min="15361" max="15362" width="15.42578125" style="46" customWidth="1"/>
    <col min="15363" max="15363" width="18.140625" style="46" customWidth="1"/>
    <col min="15364" max="15364" width="20.42578125" style="46" customWidth="1"/>
    <col min="15365" max="15365" width="18.140625" style="46" customWidth="1"/>
    <col min="15366" max="15366" width="15.42578125" style="46" customWidth="1"/>
    <col min="15367" max="15367" width="20" style="46" customWidth="1"/>
    <col min="15368" max="15368" width="18.140625" style="46" customWidth="1"/>
    <col min="15369" max="15369" width="15.42578125" style="46" customWidth="1"/>
    <col min="15370" max="15370" width="18.7109375" style="46" customWidth="1"/>
    <col min="15371" max="15371" width="15.42578125" style="46" customWidth="1"/>
    <col min="15372" max="15372" width="17.140625" style="46" customWidth="1"/>
    <col min="15373" max="15373" width="19.28515625" style="46" customWidth="1"/>
    <col min="15374" max="15374" width="17.5703125" style="46" customWidth="1"/>
    <col min="15375" max="15375" width="20.7109375" style="46" customWidth="1"/>
    <col min="15376" max="15376" width="21.42578125" style="46" customWidth="1"/>
    <col min="15377" max="15377" width="21" style="46" customWidth="1"/>
    <col min="15378" max="15378" width="16" style="46" customWidth="1"/>
    <col min="15379" max="15379" width="14.5703125" style="46" customWidth="1"/>
    <col min="15380" max="15380" width="74.5703125" style="46" customWidth="1"/>
    <col min="15381" max="15381" width="101.42578125" style="46" customWidth="1"/>
    <col min="15382" max="15576" width="11.42578125" style="46"/>
    <col min="15577" max="15578" width="21.28515625" style="46" customWidth="1"/>
    <col min="15579" max="15579" width="37.140625" style="46" customWidth="1"/>
    <col min="15580" max="15580" width="49.28515625" style="46" customWidth="1"/>
    <col min="15581" max="15581" width="18.5703125" style="46" customWidth="1"/>
    <col min="15582" max="15582" width="62.28515625" style="46" customWidth="1"/>
    <col min="15583" max="15583" width="21.7109375" style="46" customWidth="1"/>
    <col min="15584" max="15584" width="18.42578125" style="46" customWidth="1"/>
    <col min="15585" max="15585" width="63" style="46" customWidth="1"/>
    <col min="15586" max="15586" width="22.28515625" style="46" customWidth="1"/>
    <col min="15587" max="15587" width="21" style="46" customWidth="1"/>
    <col min="15588" max="15591" width="15.85546875" style="46" customWidth="1"/>
    <col min="15592" max="15592" width="26.140625" style="46" customWidth="1"/>
    <col min="15593" max="15604" width="10.7109375" style="46" customWidth="1"/>
    <col min="15605" max="15612" width="0" style="46" hidden="1" customWidth="1"/>
    <col min="15613" max="15614" width="15.42578125" style="46" customWidth="1"/>
    <col min="15615" max="15615" width="18.7109375" style="46" customWidth="1"/>
    <col min="15616" max="15616" width="18.42578125" style="46" customWidth="1"/>
    <col min="15617" max="15618" width="15.42578125" style="46" customWidth="1"/>
    <col min="15619" max="15619" width="18.140625" style="46" customWidth="1"/>
    <col min="15620" max="15620" width="20.42578125" style="46" customWidth="1"/>
    <col min="15621" max="15621" width="18.140625" style="46" customWidth="1"/>
    <col min="15622" max="15622" width="15.42578125" style="46" customWidth="1"/>
    <col min="15623" max="15623" width="20" style="46" customWidth="1"/>
    <col min="15624" max="15624" width="18.140625" style="46" customWidth="1"/>
    <col min="15625" max="15625" width="15.42578125" style="46" customWidth="1"/>
    <col min="15626" max="15626" width="18.7109375" style="46" customWidth="1"/>
    <col min="15627" max="15627" width="15.42578125" style="46" customWidth="1"/>
    <col min="15628" max="15628" width="17.140625" style="46" customWidth="1"/>
    <col min="15629" max="15629" width="19.28515625" style="46" customWidth="1"/>
    <col min="15630" max="15630" width="17.5703125" style="46" customWidth="1"/>
    <col min="15631" max="15631" width="20.7109375" style="46" customWidth="1"/>
    <col min="15632" max="15632" width="21.42578125" style="46" customWidth="1"/>
    <col min="15633" max="15633" width="21" style="46" customWidth="1"/>
    <col min="15634" max="15634" width="16" style="46" customWidth="1"/>
    <col min="15635" max="15635" width="14.5703125" style="46" customWidth="1"/>
    <col min="15636" max="15636" width="74.5703125" style="46" customWidth="1"/>
    <col min="15637" max="15637" width="101.42578125" style="46" customWidth="1"/>
    <col min="15638" max="15832" width="11.42578125" style="46"/>
    <col min="15833" max="15834" width="21.28515625" style="46" customWidth="1"/>
    <col min="15835" max="15835" width="37.140625" style="46" customWidth="1"/>
    <col min="15836" max="15836" width="49.28515625" style="46" customWidth="1"/>
    <col min="15837" max="15837" width="18.5703125" style="46" customWidth="1"/>
    <col min="15838" max="15838" width="62.28515625" style="46" customWidth="1"/>
    <col min="15839" max="15839" width="21.7109375" style="46" customWidth="1"/>
    <col min="15840" max="15840" width="18.42578125" style="46" customWidth="1"/>
    <col min="15841" max="15841" width="63" style="46" customWidth="1"/>
    <col min="15842" max="15842" width="22.28515625" style="46" customWidth="1"/>
    <col min="15843" max="15843" width="21" style="46" customWidth="1"/>
    <col min="15844" max="15847" width="15.85546875" style="46" customWidth="1"/>
    <col min="15848" max="15848" width="26.140625" style="46" customWidth="1"/>
    <col min="15849" max="15860" width="10.7109375" style="46" customWidth="1"/>
    <col min="15861" max="15868" width="0" style="46" hidden="1" customWidth="1"/>
    <col min="15869" max="15870" width="15.42578125" style="46" customWidth="1"/>
    <col min="15871" max="15871" width="18.7109375" style="46" customWidth="1"/>
    <col min="15872" max="15872" width="18.42578125" style="46" customWidth="1"/>
    <col min="15873" max="15874" width="15.42578125" style="46" customWidth="1"/>
    <col min="15875" max="15875" width="18.140625" style="46" customWidth="1"/>
    <col min="15876" max="15876" width="20.42578125" style="46" customWidth="1"/>
    <col min="15877" max="15877" width="18.140625" style="46" customWidth="1"/>
    <col min="15878" max="15878" width="15.42578125" style="46" customWidth="1"/>
    <col min="15879" max="15879" width="20" style="46" customWidth="1"/>
    <col min="15880" max="15880" width="18.140625" style="46" customWidth="1"/>
    <col min="15881" max="15881" width="15.42578125" style="46" customWidth="1"/>
    <col min="15882" max="15882" width="18.7109375" style="46" customWidth="1"/>
    <col min="15883" max="15883" width="15.42578125" style="46" customWidth="1"/>
    <col min="15884" max="15884" width="17.140625" style="46" customWidth="1"/>
    <col min="15885" max="15885" width="19.28515625" style="46" customWidth="1"/>
    <col min="15886" max="15886" width="17.5703125" style="46" customWidth="1"/>
    <col min="15887" max="15887" width="20.7109375" style="46" customWidth="1"/>
    <col min="15888" max="15888" width="21.42578125" style="46" customWidth="1"/>
    <col min="15889" max="15889" width="21" style="46" customWidth="1"/>
    <col min="15890" max="15890" width="16" style="46" customWidth="1"/>
    <col min="15891" max="15891" width="14.5703125" style="46" customWidth="1"/>
    <col min="15892" max="15892" width="74.5703125" style="46" customWidth="1"/>
    <col min="15893" max="15893" width="101.42578125" style="46" customWidth="1"/>
    <col min="15894" max="16088" width="11.42578125" style="46"/>
    <col min="16089" max="16090" width="21.28515625" style="46" customWidth="1"/>
    <col min="16091" max="16091" width="37.140625" style="46" customWidth="1"/>
    <col min="16092" max="16092" width="49.28515625" style="46" customWidth="1"/>
    <col min="16093" max="16093" width="18.5703125" style="46" customWidth="1"/>
    <col min="16094" max="16094" width="62.28515625" style="46" customWidth="1"/>
    <col min="16095" max="16095" width="21.7109375" style="46" customWidth="1"/>
    <col min="16096" max="16096" width="18.42578125" style="46" customWidth="1"/>
    <col min="16097" max="16097" width="63" style="46" customWidth="1"/>
    <col min="16098" max="16098" width="22.28515625" style="46" customWidth="1"/>
    <col min="16099" max="16099" width="21" style="46" customWidth="1"/>
    <col min="16100" max="16103" width="15.85546875" style="46" customWidth="1"/>
    <col min="16104" max="16104" width="26.140625" style="46" customWidth="1"/>
    <col min="16105" max="16116" width="10.7109375" style="46" customWidth="1"/>
    <col min="16117" max="16124" width="0" style="46" hidden="1" customWidth="1"/>
    <col min="16125" max="16126" width="15.42578125" style="46" customWidth="1"/>
    <col min="16127" max="16127" width="18.7109375" style="46" customWidth="1"/>
    <col min="16128" max="16128" width="18.42578125" style="46" customWidth="1"/>
    <col min="16129" max="16130" width="15.42578125" style="46" customWidth="1"/>
    <col min="16131" max="16131" width="18.140625" style="46" customWidth="1"/>
    <col min="16132" max="16132" width="20.42578125" style="46" customWidth="1"/>
    <col min="16133" max="16133" width="18.140625" style="46" customWidth="1"/>
    <col min="16134" max="16134" width="15.42578125" style="46" customWidth="1"/>
    <col min="16135" max="16135" width="20" style="46" customWidth="1"/>
    <col min="16136" max="16136" width="18.140625" style="46" customWidth="1"/>
    <col min="16137" max="16137" width="15.42578125" style="46" customWidth="1"/>
    <col min="16138" max="16138" width="18.7109375" style="46" customWidth="1"/>
    <col min="16139" max="16139" width="15.42578125" style="46" customWidth="1"/>
    <col min="16140" max="16140" width="17.140625" style="46" customWidth="1"/>
    <col min="16141" max="16141" width="19.28515625" style="46" customWidth="1"/>
    <col min="16142" max="16142" width="17.5703125" style="46" customWidth="1"/>
    <col min="16143" max="16143" width="20.7109375" style="46" customWidth="1"/>
    <col min="16144" max="16144" width="21.42578125" style="46" customWidth="1"/>
    <col min="16145" max="16145" width="21" style="46" customWidth="1"/>
    <col min="16146" max="16146" width="16" style="46" customWidth="1"/>
    <col min="16147" max="16147" width="14.5703125" style="46" customWidth="1"/>
    <col min="16148" max="16148" width="74.5703125" style="46" customWidth="1"/>
    <col min="16149" max="16149" width="101.42578125" style="46" customWidth="1"/>
    <col min="16150" max="16384" width="11.42578125" style="46"/>
  </cols>
  <sheetData>
    <row r="1" spans="1:16149" ht="69.75" customHeight="1">
      <c r="B1" s="55"/>
      <c r="C1" s="55" t="s">
        <v>143</v>
      </c>
      <c r="D1" s="59"/>
      <c r="E1" s="59"/>
      <c r="F1" s="59"/>
      <c r="G1" s="59"/>
      <c r="H1" s="59"/>
      <c r="I1" s="59"/>
      <c r="J1" s="59"/>
      <c r="K1" s="59"/>
      <c r="L1" s="59"/>
      <c r="M1" s="59"/>
      <c r="N1" s="59"/>
      <c r="O1" s="59"/>
      <c r="P1" s="59"/>
      <c r="Q1" s="59"/>
      <c r="R1" s="59"/>
      <c r="S1" s="84"/>
      <c r="T1" s="59"/>
      <c r="U1" s="59"/>
    </row>
    <row r="2" spans="1:16149" ht="69.75" customHeight="1">
      <c r="B2" s="55"/>
      <c r="C2" s="55" t="s">
        <v>144</v>
      </c>
      <c r="D2" s="55"/>
      <c r="E2" s="55"/>
      <c r="F2" s="55"/>
      <c r="G2" s="55"/>
      <c r="H2" s="55"/>
      <c r="I2" s="55"/>
      <c r="J2" s="55"/>
      <c r="K2" s="55"/>
      <c r="L2" s="55"/>
      <c r="M2" s="55"/>
      <c r="N2" s="55"/>
      <c r="O2" s="55"/>
      <c r="P2" s="55"/>
      <c r="Q2" s="55"/>
      <c r="R2" s="55"/>
      <c r="S2" s="84"/>
      <c r="T2" s="55"/>
      <c r="U2" s="55"/>
    </row>
    <row r="3" spans="1:16149" ht="18.75" customHeight="1">
      <c r="A3" s="725"/>
      <c r="B3" s="725"/>
      <c r="C3" s="725"/>
      <c r="D3" s="725"/>
      <c r="E3" s="725"/>
      <c r="F3" s="725"/>
      <c r="G3" s="725"/>
      <c r="H3" s="725"/>
      <c r="I3" s="725"/>
      <c r="J3" s="725"/>
      <c r="K3" s="725"/>
      <c r="L3" s="725"/>
      <c r="M3" s="725"/>
      <c r="N3" s="725"/>
      <c r="O3" s="725"/>
      <c r="P3" s="725"/>
      <c r="Q3" s="725"/>
      <c r="R3" s="725"/>
      <c r="S3" s="725"/>
      <c r="T3" s="725"/>
      <c r="U3" s="725"/>
    </row>
    <row r="4" spans="1:16149" ht="114.75" customHeight="1">
      <c r="B4" s="60"/>
      <c r="C4" s="60" t="s">
        <v>624</v>
      </c>
      <c r="D4" s="60"/>
      <c r="E4" s="60"/>
      <c r="F4" s="60"/>
      <c r="G4" s="60"/>
      <c r="H4" s="60"/>
      <c r="I4" s="60"/>
      <c r="J4" s="60"/>
      <c r="K4" s="60"/>
      <c r="L4" s="60"/>
      <c r="M4" s="60"/>
      <c r="N4" s="60"/>
      <c r="O4" s="60"/>
      <c r="P4" s="60"/>
      <c r="Q4" s="60"/>
      <c r="R4" s="60"/>
      <c r="S4" s="85"/>
      <c r="T4" s="60"/>
      <c r="U4" s="60"/>
    </row>
    <row r="5" spans="1:16149" ht="57.75" customHeight="1">
      <c r="A5" s="726"/>
      <c r="B5" s="727"/>
      <c r="C5" s="727"/>
      <c r="D5" s="727"/>
      <c r="E5" s="727"/>
      <c r="F5" s="727"/>
      <c r="G5" s="727"/>
      <c r="H5" s="727"/>
      <c r="I5" s="727"/>
      <c r="J5" s="727"/>
      <c r="K5" s="727"/>
      <c r="L5" s="727"/>
      <c r="M5" s="727"/>
      <c r="N5" s="727"/>
      <c r="O5" s="727"/>
      <c r="P5" s="727"/>
      <c r="Q5" s="727"/>
      <c r="R5" s="727"/>
      <c r="S5" s="727"/>
      <c r="T5" s="727"/>
      <c r="U5" s="727"/>
    </row>
    <row r="6" spans="1:16149" ht="135.75" customHeight="1">
      <c r="A6" s="225" t="s">
        <v>377</v>
      </c>
      <c r="B6" s="225"/>
      <c r="C6" s="803" t="s">
        <v>379</v>
      </c>
      <c r="D6" s="803"/>
      <c r="E6" s="803"/>
      <c r="F6" s="803"/>
      <c r="G6" s="803"/>
      <c r="H6" s="803"/>
      <c r="I6" s="803"/>
      <c r="J6" s="803"/>
      <c r="K6" s="803"/>
      <c r="L6" s="803"/>
      <c r="M6" s="803"/>
      <c r="N6" s="803"/>
      <c r="O6" s="803"/>
      <c r="P6" s="803"/>
      <c r="Q6" s="803"/>
      <c r="R6" s="803"/>
      <c r="S6" s="803"/>
      <c r="T6" s="803"/>
      <c r="U6" s="803"/>
    </row>
    <row r="7" spans="1:16149" ht="13.5" customHeight="1">
      <c r="A7" s="66"/>
      <c r="B7" s="66"/>
      <c r="C7" s="67"/>
      <c r="D7" s="25"/>
      <c r="E7" s="25"/>
      <c r="F7" s="58"/>
      <c r="G7" s="58"/>
      <c r="H7" s="58"/>
      <c r="I7" s="1"/>
      <c r="J7" s="1"/>
      <c r="K7" s="1"/>
      <c r="L7" s="1"/>
      <c r="M7" s="1"/>
      <c r="N7" s="1"/>
      <c r="O7" s="1"/>
      <c r="P7" s="1"/>
      <c r="Q7" s="1"/>
      <c r="R7" s="1"/>
      <c r="S7" s="1"/>
      <c r="T7" s="1"/>
      <c r="U7" s="1"/>
    </row>
    <row r="8" spans="1:16149" ht="408.75" customHeight="1">
      <c r="A8" s="225" t="s">
        <v>674</v>
      </c>
      <c r="B8" s="225"/>
      <c r="C8" s="805" t="s">
        <v>711</v>
      </c>
      <c r="D8" s="806"/>
      <c r="E8" s="806"/>
      <c r="F8" s="806"/>
      <c r="G8" s="806"/>
      <c r="H8" s="806"/>
      <c r="I8" s="806"/>
      <c r="J8" s="806"/>
      <c r="K8" s="806"/>
      <c r="L8" s="806"/>
      <c r="M8" s="806"/>
      <c r="N8" s="806"/>
      <c r="O8" s="806"/>
      <c r="P8" s="806"/>
      <c r="Q8" s="806"/>
      <c r="R8" s="806"/>
      <c r="S8" s="806"/>
      <c r="T8" s="806"/>
      <c r="U8" s="807"/>
    </row>
    <row r="9" spans="1:16149" ht="384" customHeight="1">
      <c r="A9" s="225"/>
      <c r="B9" s="225"/>
      <c r="C9" s="811" t="s">
        <v>712</v>
      </c>
      <c r="D9" s="812"/>
      <c r="E9" s="812"/>
      <c r="F9" s="812"/>
      <c r="G9" s="812"/>
      <c r="H9" s="812"/>
      <c r="I9" s="812"/>
      <c r="J9" s="812"/>
      <c r="K9" s="812"/>
      <c r="L9" s="812"/>
      <c r="M9" s="812"/>
      <c r="N9" s="812"/>
      <c r="O9" s="812"/>
      <c r="P9" s="812"/>
      <c r="Q9" s="812"/>
      <c r="R9" s="812"/>
      <c r="S9" s="812"/>
      <c r="T9" s="812"/>
      <c r="U9" s="813"/>
    </row>
    <row r="10" spans="1:16149" s="45" customFormat="1" ht="24" customHeight="1">
      <c r="A10" s="193"/>
      <c r="B10" s="193"/>
      <c r="C10" s="193"/>
      <c r="D10" s="48"/>
      <c r="E10" s="189"/>
      <c r="F10" s="189"/>
      <c r="G10" s="189"/>
      <c r="H10" s="193"/>
      <c r="I10" s="193"/>
      <c r="J10" s="193"/>
      <c r="K10" s="193"/>
      <c r="L10" s="193"/>
      <c r="M10" s="193"/>
      <c r="N10" s="193"/>
      <c r="O10" s="193"/>
      <c r="P10" s="193"/>
      <c r="Q10" s="193"/>
      <c r="R10" s="193"/>
      <c r="S10" s="191"/>
      <c r="T10" s="193"/>
      <c r="U10" s="193"/>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46"/>
      <c r="FS10" s="46"/>
      <c r="FT10" s="46"/>
      <c r="FU10" s="46"/>
      <c r="FV10" s="46"/>
      <c r="FW10" s="46"/>
      <c r="FX10" s="46"/>
      <c r="FY10" s="46"/>
      <c r="FZ10" s="46"/>
      <c r="GA10" s="46"/>
      <c r="GB10" s="46"/>
      <c r="GC10" s="46"/>
      <c r="GD10" s="46"/>
      <c r="GE10" s="46"/>
      <c r="GF10" s="46"/>
      <c r="GG10" s="46"/>
      <c r="GH10" s="46"/>
      <c r="GI10" s="46"/>
      <c r="GJ10" s="46"/>
      <c r="GK10" s="46"/>
      <c r="GL10" s="46"/>
      <c r="GM10" s="46"/>
      <c r="GN10" s="46"/>
      <c r="GO10" s="46"/>
      <c r="GP10" s="46"/>
      <c r="GQ10" s="46"/>
      <c r="GR10" s="46"/>
      <c r="GS10" s="46"/>
      <c r="GT10" s="46"/>
      <c r="GU10" s="46"/>
      <c r="GV10" s="46"/>
      <c r="GW10" s="46"/>
      <c r="GX10" s="46"/>
      <c r="GY10" s="46"/>
      <c r="GZ10" s="46"/>
      <c r="HA10" s="46"/>
      <c r="HB10" s="46"/>
      <c r="HC10" s="46"/>
      <c r="HD10" s="46"/>
      <c r="HE10" s="46"/>
      <c r="HF10" s="46"/>
      <c r="HG10" s="46"/>
      <c r="HH10" s="46"/>
      <c r="HI10" s="46"/>
      <c r="HJ10" s="46"/>
      <c r="HK10" s="46"/>
      <c r="HL10" s="46"/>
      <c r="HM10" s="46"/>
      <c r="HN10" s="46"/>
      <c r="HO10" s="46"/>
      <c r="HP10" s="46"/>
      <c r="HQ10" s="46"/>
      <c r="HR10" s="46"/>
      <c r="HS10" s="46"/>
      <c r="HT10" s="46"/>
      <c r="HU10" s="46"/>
      <c r="HV10" s="46"/>
      <c r="HW10" s="46"/>
      <c r="HX10" s="46"/>
      <c r="HY10" s="46"/>
      <c r="HZ10" s="46"/>
      <c r="IA10" s="46"/>
      <c r="IB10" s="46"/>
      <c r="IC10" s="46"/>
      <c r="ID10" s="46"/>
      <c r="IE10" s="46"/>
      <c r="IF10" s="46"/>
      <c r="IG10" s="46"/>
      <c r="IH10" s="46"/>
      <c r="II10" s="46"/>
      <c r="IJ10" s="46"/>
      <c r="IK10" s="46"/>
      <c r="IL10" s="46"/>
      <c r="IM10" s="46"/>
      <c r="IN10" s="46"/>
      <c r="IO10" s="46"/>
      <c r="IP10" s="46"/>
      <c r="IQ10" s="46"/>
      <c r="IR10" s="46"/>
      <c r="IS10" s="46"/>
      <c r="IT10" s="46"/>
      <c r="IU10" s="46"/>
      <c r="IV10" s="46"/>
      <c r="IW10" s="46"/>
      <c r="IX10" s="46"/>
      <c r="IY10" s="46"/>
      <c r="IZ10" s="46"/>
      <c r="JA10" s="46"/>
      <c r="JB10" s="46"/>
      <c r="JC10" s="46"/>
      <c r="JD10" s="46"/>
      <c r="JE10" s="46"/>
      <c r="JF10" s="46"/>
      <c r="JG10" s="46"/>
      <c r="JH10" s="46"/>
      <c r="JI10" s="46"/>
      <c r="JJ10" s="46"/>
      <c r="JK10" s="46"/>
      <c r="JL10" s="46"/>
      <c r="JM10" s="46"/>
      <c r="JN10" s="46"/>
      <c r="JO10" s="46"/>
      <c r="JP10" s="46"/>
      <c r="JQ10" s="46"/>
      <c r="JR10" s="46"/>
      <c r="JS10" s="46"/>
      <c r="JT10" s="46"/>
      <c r="JU10" s="46"/>
      <c r="JV10" s="46"/>
      <c r="JW10" s="46"/>
      <c r="JX10" s="46"/>
      <c r="JY10" s="46"/>
      <c r="JZ10" s="46"/>
      <c r="KA10" s="46"/>
      <c r="KB10" s="46"/>
      <c r="KC10" s="46"/>
      <c r="KD10" s="46"/>
      <c r="KE10" s="46"/>
      <c r="KF10" s="46"/>
      <c r="KG10" s="46"/>
      <c r="KH10" s="46"/>
      <c r="KI10" s="46"/>
      <c r="KJ10" s="46"/>
      <c r="KK10" s="46"/>
      <c r="KL10" s="46"/>
      <c r="KM10" s="46"/>
      <c r="KN10" s="46"/>
      <c r="KO10" s="46"/>
      <c r="KP10" s="46"/>
      <c r="KQ10" s="46"/>
      <c r="KR10" s="46"/>
      <c r="KS10" s="46"/>
      <c r="KT10" s="46"/>
      <c r="KU10" s="46"/>
      <c r="KV10" s="46"/>
      <c r="KW10" s="46"/>
      <c r="KX10" s="46"/>
      <c r="KY10" s="46"/>
      <c r="KZ10" s="46"/>
      <c r="LA10" s="46"/>
      <c r="LB10" s="46"/>
      <c r="LC10" s="46"/>
      <c r="LD10" s="46"/>
      <c r="LE10" s="46"/>
      <c r="LF10" s="46"/>
      <c r="LG10" s="46"/>
      <c r="LH10" s="46"/>
      <c r="LI10" s="46"/>
      <c r="LJ10" s="46"/>
      <c r="LK10" s="46"/>
      <c r="LL10" s="46"/>
      <c r="LM10" s="46"/>
      <c r="LN10" s="46"/>
      <c r="LO10" s="46"/>
      <c r="LP10" s="46"/>
      <c r="LQ10" s="46"/>
      <c r="LR10" s="46"/>
      <c r="LS10" s="46"/>
      <c r="LT10" s="46"/>
      <c r="LU10" s="46"/>
      <c r="LV10" s="46"/>
      <c r="LW10" s="46"/>
      <c r="LX10" s="46"/>
      <c r="LY10" s="46"/>
      <c r="LZ10" s="46"/>
      <c r="MA10" s="46"/>
      <c r="MB10" s="46"/>
      <c r="MC10" s="46"/>
      <c r="MD10" s="46"/>
      <c r="ME10" s="46"/>
      <c r="MF10" s="46"/>
      <c r="MG10" s="46"/>
      <c r="MH10" s="46"/>
      <c r="MI10" s="46"/>
      <c r="MJ10" s="46"/>
      <c r="MK10" s="46"/>
      <c r="ML10" s="46"/>
      <c r="MM10" s="46"/>
      <c r="MN10" s="46"/>
      <c r="MO10" s="46"/>
      <c r="MP10" s="46"/>
      <c r="MQ10" s="46"/>
      <c r="MR10" s="46"/>
      <c r="MS10" s="46"/>
      <c r="MT10" s="46"/>
      <c r="MU10" s="46"/>
      <c r="MV10" s="46"/>
      <c r="MW10" s="46"/>
      <c r="MX10" s="46"/>
      <c r="MY10" s="46"/>
      <c r="MZ10" s="46"/>
      <c r="NA10" s="46"/>
      <c r="NB10" s="46"/>
      <c r="NC10" s="46"/>
      <c r="ND10" s="46"/>
      <c r="NE10" s="46"/>
      <c r="NF10" s="46"/>
      <c r="NG10" s="46"/>
      <c r="NH10" s="46"/>
      <c r="NI10" s="46"/>
      <c r="NJ10" s="46"/>
      <c r="NK10" s="46"/>
      <c r="NL10" s="46"/>
      <c r="NM10" s="46"/>
      <c r="NN10" s="46"/>
      <c r="NO10" s="46"/>
      <c r="NP10" s="46"/>
      <c r="NQ10" s="46"/>
      <c r="NR10" s="46"/>
      <c r="NS10" s="46"/>
      <c r="NT10" s="46"/>
      <c r="NU10" s="46"/>
      <c r="NV10" s="46"/>
      <c r="NW10" s="46"/>
      <c r="NX10" s="46"/>
      <c r="NY10" s="46"/>
      <c r="NZ10" s="46"/>
      <c r="OA10" s="46"/>
      <c r="OB10" s="46"/>
      <c r="OC10" s="46"/>
      <c r="OD10" s="46"/>
      <c r="OE10" s="46"/>
      <c r="OF10" s="46"/>
      <c r="OG10" s="46"/>
      <c r="OH10" s="46"/>
      <c r="OI10" s="46"/>
      <c r="OJ10" s="46"/>
      <c r="OK10" s="46"/>
      <c r="OL10" s="46"/>
      <c r="OM10" s="46"/>
      <c r="ON10" s="46"/>
      <c r="OO10" s="46"/>
      <c r="OP10" s="46"/>
      <c r="OQ10" s="46"/>
      <c r="OR10" s="46"/>
      <c r="OS10" s="46"/>
      <c r="OT10" s="46"/>
      <c r="OU10" s="46"/>
      <c r="OV10" s="46"/>
      <c r="OW10" s="46"/>
      <c r="OX10" s="46"/>
      <c r="OY10" s="46"/>
      <c r="OZ10" s="46"/>
      <c r="PA10" s="46"/>
      <c r="PB10" s="46"/>
      <c r="PC10" s="46"/>
      <c r="PD10" s="46"/>
      <c r="PE10" s="46"/>
      <c r="PF10" s="46"/>
      <c r="PG10" s="46"/>
      <c r="PH10" s="46"/>
      <c r="PI10" s="46"/>
      <c r="PJ10" s="46"/>
      <c r="PK10" s="46"/>
      <c r="PL10" s="46"/>
      <c r="PM10" s="46"/>
      <c r="PN10" s="46"/>
      <c r="PO10" s="46"/>
      <c r="PP10" s="46"/>
      <c r="PQ10" s="46"/>
      <c r="PR10" s="46"/>
      <c r="PS10" s="46"/>
      <c r="PT10" s="46"/>
      <c r="PU10" s="46"/>
      <c r="PV10" s="46"/>
      <c r="PW10" s="46"/>
      <c r="PX10" s="46"/>
      <c r="PY10" s="46"/>
      <c r="PZ10" s="46"/>
      <c r="QA10" s="46"/>
      <c r="QB10" s="46"/>
      <c r="QC10" s="46"/>
      <c r="QD10" s="46"/>
      <c r="QE10" s="46"/>
      <c r="QF10" s="46"/>
      <c r="QG10" s="46"/>
      <c r="QH10" s="46"/>
      <c r="QI10" s="46"/>
      <c r="QJ10" s="46"/>
      <c r="QK10" s="46"/>
      <c r="QL10" s="46"/>
      <c r="QM10" s="46"/>
      <c r="QN10" s="46"/>
      <c r="QO10" s="46"/>
      <c r="QP10" s="46"/>
      <c r="QQ10" s="46"/>
      <c r="QR10" s="46"/>
      <c r="QS10" s="46"/>
      <c r="QT10" s="46"/>
      <c r="QU10" s="46"/>
      <c r="QV10" s="46"/>
      <c r="QW10" s="46"/>
      <c r="QX10" s="46"/>
      <c r="QY10" s="46"/>
      <c r="QZ10" s="46"/>
      <c r="RA10" s="46"/>
      <c r="RB10" s="46"/>
      <c r="RC10" s="46"/>
      <c r="RD10" s="46"/>
      <c r="RE10" s="46"/>
      <c r="RF10" s="46"/>
      <c r="RG10" s="46"/>
      <c r="RH10" s="46"/>
      <c r="RI10" s="46"/>
      <c r="RJ10" s="46"/>
      <c r="RK10" s="46"/>
      <c r="RL10" s="46"/>
      <c r="RM10" s="46"/>
      <c r="RN10" s="46"/>
      <c r="RO10" s="46"/>
      <c r="RP10" s="46"/>
      <c r="RQ10" s="46"/>
      <c r="RR10" s="46"/>
      <c r="RS10" s="46"/>
      <c r="RT10" s="46"/>
      <c r="RU10" s="46"/>
      <c r="RV10" s="46"/>
      <c r="RW10" s="46"/>
      <c r="RX10" s="46"/>
      <c r="RY10" s="46"/>
      <c r="RZ10" s="46"/>
      <c r="SA10" s="46"/>
      <c r="SB10" s="46"/>
      <c r="SC10" s="46"/>
      <c r="SD10" s="46"/>
      <c r="SE10" s="46"/>
      <c r="SF10" s="46"/>
      <c r="SG10" s="46"/>
      <c r="SH10" s="46"/>
      <c r="SI10" s="46"/>
      <c r="SJ10" s="46"/>
      <c r="SK10" s="46"/>
      <c r="SL10" s="46"/>
      <c r="SM10" s="46"/>
      <c r="SN10" s="46"/>
      <c r="SO10" s="46"/>
      <c r="SP10" s="46"/>
      <c r="SQ10" s="46"/>
      <c r="SR10" s="46"/>
      <c r="SS10" s="46"/>
      <c r="ST10" s="46"/>
      <c r="SU10" s="46"/>
      <c r="SV10" s="46"/>
      <c r="SW10" s="46"/>
      <c r="SX10" s="46"/>
      <c r="SY10" s="46"/>
      <c r="SZ10" s="46"/>
      <c r="TA10" s="46"/>
      <c r="TB10" s="46"/>
      <c r="TC10" s="46"/>
      <c r="TD10" s="46"/>
      <c r="TE10" s="46"/>
      <c r="TF10" s="46"/>
      <c r="TG10" s="46"/>
      <c r="TH10" s="46"/>
      <c r="TI10" s="46"/>
      <c r="TJ10" s="46"/>
      <c r="TK10" s="46"/>
      <c r="TL10" s="46"/>
      <c r="TM10" s="46"/>
      <c r="TN10" s="46"/>
      <c r="TO10" s="46"/>
      <c r="TP10" s="46"/>
      <c r="TQ10" s="46"/>
      <c r="TR10" s="46"/>
      <c r="TS10" s="46"/>
      <c r="TT10" s="46"/>
      <c r="TU10" s="46"/>
      <c r="TV10" s="46"/>
      <c r="TW10" s="46"/>
      <c r="TX10" s="46"/>
      <c r="TY10" s="46"/>
      <c r="TZ10" s="46"/>
      <c r="UA10" s="46"/>
      <c r="UB10" s="46"/>
      <c r="UC10" s="46"/>
      <c r="UD10" s="46"/>
      <c r="UE10" s="46"/>
      <c r="UF10" s="46"/>
      <c r="UG10" s="46"/>
      <c r="UH10" s="46"/>
      <c r="UI10" s="46"/>
      <c r="UJ10" s="46"/>
      <c r="UK10" s="46"/>
      <c r="UL10" s="46"/>
      <c r="UM10" s="46"/>
      <c r="UN10" s="46"/>
      <c r="UO10" s="46"/>
      <c r="UP10" s="46"/>
      <c r="UQ10" s="46"/>
      <c r="UR10" s="46"/>
      <c r="US10" s="46"/>
      <c r="UT10" s="46"/>
      <c r="UU10" s="46"/>
      <c r="UV10" s="46"/>
      <c r="UW10" s="46"/>
      <c r="UX10" s="46"/>
      <c r="UY10" s="46"/>
      <c r="UZ10" s="46"/>
      <c r="VA10" s="46"/>
      <c r="VB10" s="46"/>
      <c r="VC10" s="46"/>
      <c r="VD10" s="46"/>
      <c r="VE10" s="46"/>
      <c r="VF10" s="46"/>
      <c r="VG10" s="46"/>
      <c r="VH10" s="46"/>
      <c r="VI10" s="46"/>
      <c r="VJ10" s="46"/>
      <c r="VK10" s="46"/>
      <c r="VL10" s="46"/>
      <c r="VM10" s="46"/>
      <c r="VN10" s="46"/>
      <c r="VO10" s="46"/>
      <c r="VP10" s="46"/>
      <c r="VQ10" s="46"/>
      <c r="VR10" s="46"/>
      <c r="VS10" s="46"/>
      <c r="VT10" s="46"/>
      <c r="VU10" s="46"/>
      <c r="VV10" s="46"/>
      <c r="VW10" s="46"/>
      <c r="VX10" s="46"/>
      <c r="VY10" s="46"/>
      <c r="VZ10" s="46"/>
      <c r="WA10" s="46"/>
      <c r="WB10" s="46"/>
      <c r="WC10" s="46"/>
      <c r="WD10" s="46"/>
      <c r="WE10" s="46"/>
      <c r="WF10" s="46"/>
      <c r="WG10" s="46"/>
      <c r="WH10" s="46"/>
      <c r="WI10" s="46"/>
      <c r="WJ10" s="46"/>
      <c r="WK10" s="46"/>
      <c r="WL10" s="46"/>
      <c r="WM10" s="46"/>
      <c r="WN10" s="46"/>
      <c r="WO10" s="46"/>
      <c r="WP10" s="46"/>
      <c r="WQ10" s="46"/>
      <c r="WR10" s="46"/>
      <c r="WS10" s="46"/>
      <c r="WT10" s="46"/>
      <c r="WU10" s="46"/>
      <c r="WV10" s="46"/>
      <c r="WW10" s="46"/>
      <c r="WX10" s="46"/>
      <c r="WY10" s="46"/>
      <c r="WZ10" s="46"/>
      <c r="XA10" s="46"/>
      <c r="XB10" s="46"/>
      <c r="XC10" s="46"/>
      <c r="XD10" s="46"/>
      <c r="XE10" s="46"/>
      <c r="XF10" s="46"/>
      <c r="XG10" s="46"/>
      <c r="XH10" s="46"/>
      <c r="XI10" s="46"/>
      <c r="XJ10" s="46"/>
      <c r="XK10" s="46"/>
      <c r="XL10" s="46"/>
      <c r="XM10" s="46"/>
      <c r="XN10" s="46"/>
      <c r="XO10" s="46"/>
      <c r="XP10" s="46"/>
      <c r="XQ10" s="46"/>
      <c r="XR10" s="46"/>
      <c r="XS10" s="46"/>
      <c r="XT10" s="46"/>
      <c r="XU10" s="46"/>
      <c r="XV10" s="46"/>
      <c r="XW10" s="46"/>
      <c r="XX10" s="46"/>
      <c r="XY10" s="46"/>
      <c r="XZ10" s="46"/>
      <c r="YA10" s="46"/>
      <c r="YB10" s="46"/>
      <c r="YC10" s="46"/>
      <c r="YD10" s="46"/>
      <c r="YE10" s="46"/>
      <c r="YF10" s="46"/>
      <c r="YG10" s="46"/>
      <c r="YH10" s="46"/>
      <c r="YI10" s="46"/>
      <c r="YJ10" s="46"/>
      <c r="YK10" s="46"/>
      <c r="YL10" s="46"/>
      <c r="YM10" s="46"/>
      <c r="YN10" s="46"/>
      <c r="YO10" s="46"/>
      <c r="YP10" s="46"/>
      <c r="YQ10" s="46"/>
      <c r="YR10" s="46"/>
      <c r="YS10" s="46"/>
      <c r="YT10" s="46"/>
      <c r="YU10" s="46"/>
      <c r="YV10" s="46"/>
      <c r="YW10" s="46"/>
      <c r="YX10" s="46"/>
      <c r="YY10" s="46"/>
      <c r="YZ10" s="46"/>
      <c r="ZA10" s="46"/>
      <c r="ZB10" s="46"/>
      <c r="ZC10" s="46"/>
      <c r="ZD10" s="46"/>
      <c r="ZE10" s="46"/>
      <c r="ZF10" s="46"/>
      <c r="ZG10" s="46"/>
      <c r="ZH10" s="46"/>
      <c r="ZI10" s="46"/>
      <c r="ZJ10" s="46"/>
      <c r="ZK10" s="46"/>
      <c r="ZL10" s="46"/>
      <c r="ZM10" s="46"/>
      <c r="ZN10" s="46"/>
      <c r="ZO10" s="46"/>
      <c r="ZP10" s="46"/>
      <c r="ZQ10" s="46"/>
      <c r="ZR10" s="46"/>
      <c r="ZS10" s="46"/>
      <c r="ZT10" s="46"/>
      <c r="ZU10" s="46"/>
      <c r="ZV10" s="46"/>
      <c r="ZW10" s="46"/>
      <c r="ZX10" s="46"/>
      <c r="ZY10" s="46"/>
      <c r="ZZ10" s="46"/>
      <c r="AAA10" s="46"/>
      <c r="AAB10" s="46"/>
      <c r="AAC10" s="46"/>
      <c r="AAD10" s="46"/>
      <c r="AAE10" s="46"/>
      <c r="AAF10" s="46"/>
      <c r="AAG10" s="46"/>
      <c r="AAH10" s="46"/>
      <c r="AAI10" s="46"/>
      <c r="AAJ10" s="46"/>
      <c r="AAK10" s="46"/>
      <c r="AAL10" s="46"/>
      <c r="AAM10" s="46"/>
      <c r="AAN10" s="46"/>
      <c r="AAO10" s="46"/>
      <c r="AAP10" s="46"/>
      <c r="AAQ10" s="46"/>
      <c r="AAR10" s="46"/>
      <c r="AAS10" s="46"/>
      <c r="AAT10" s="46"/>
      <c r="AAU10" s="46"/>
      <c r="AAV10" s="46"/>
      <c r="AAW10" s="46"/>
      <c r="AAX10" s="46"/>
      <c r="AAY10" s="46"/>
      <c r="AAZ10" s="46"/>
      <c r="ABA10" s="46"/>
      <c r="ABB10" s="46"/>
      <c r="ABC10" s="46"/>
      <c r="ABD10" s="46"/>
      <c r="ABE10" s="46"/>
      <c r="ABF10" s="46"/>
      <c r="ABG10" s="46"/>
      <c r="ABH10" s="46"/>
      <c r="ABI10" s="46"/>
      <c r="ABJ10" s="46"/>
      <c r="ABK10" s="46"/>
      <c r="ABL10" s="46"/>
      <c r="ABM10" s="46"/>
      <c r="ABN10" s="46"/>
      <c r="ABO10" s="46"/>
      <c r="ABP10" s="46"/>
      <c r="ABQ10" s="46"/>
      <c r="ABR10" s="46"/>
      <c r="ABS10" s="46"/>
      <c r="ABT10" s="46"/>
      <c r="ABU10" s="46"/>
      <c r="ABV10" s="46"/>
      <c r="ABW10" s="46"/>
      <c r="ABX10" s="46"/>
      <c r="ABY10" s="46"/>
      <c r="ABZ10" s="46"/>
      <c r="ACA10" s="46"/>
      <c r="ACB10" s="46"/>
      <c r="ACC10" s="46"/>
      <c r="ACD10" s="46"/>
      <c r="ACE10" s="46"/>
      <c r="ACF10" s="46"/>
      <c r="ACG10" s="46"/>
      <c r="ACH10" s="46"/>
      <c r="ACI10" s="46"/>
      <c r="ACJ10" s="46"/>
      <c r="ACK10" s="46"/>
      <c r="ACL10" s="46"/>
      <c r="ACM10" s="46"/>
      <c r="ACN10" s="46"/>
      <c r="ACO10" s="46"/>
      <c r="ACP10" s="46"/>
      <c r="ACQ10" s="46"/>
      <c r="ACR10" s="46"/>
      <c r="ACS10" s="46"/>
      <c r="ACT10" s="46"/>
      <c r="ACU10" s="46"/>
      <c r="ACV10" s="46"/>
      <c r="ACW10" s="46"/>
      <c r="ACX10" s="46"/>
      <c r="ACY10" s="46"/>
      <c r="ACZ10" s="46"/>
      <c r="ADA10" s="46"/>
      <c r="ADB10" s="46"/>
      <c r="ADC10" s="46"/>
      <c r="ADD10" s="46"/>
      <c r="ADE10" s="46"/>
      <c r="ADF10" s="46"/>
      <c r="ADG10" s="46"/>
      <c r="ADH10" s="46"/>
      <c r="ADI10" s="46"/>
      <c r="ADJ10" s="46"/>
      <c r="ADK10" s="46"/>
      <c r="ADL10" s="46"/>
      <c r="ADM10" s="46"/>
      <c r="ADN10" s="46"/>
      <c r="ADO10" s="46"/>
      <c r="ADP10" s="46"/>
      <c r="ADQ10" s="46"/>
      <c r="ADR10" s="46"/>
      <c r="ADS10" s="46"/>
      <c r="ADT10" s="46"/>
      <c r="ADU10" s="46"/>
      <c r="ADV10" s="46"/>
      <c r="ADW10" s="46"/>
      <c r="ADX10" s="46"/>
      <c r="ADY10" s="46"/>
      <c r="ADZ10" s="46"/>
      <c r="AEA10" s="46"/>
      <c r="AEB10" s="46"/>
      <c r="AEC10" s="46"/>
      <c r="AED10" s="46"/>
      <c r="AEE10" s="46"/>
      <c r="AEF10" s="46"/>
      <c r="AEG10" s="46"/>
      <c r="AEH10" s="46"/>
      <c r="AEI10" s="46"/>
      <c r="AEJ10" s="46"/>
      <c r="AEK10" s="46"/>
      <c r="AEL10" s="46"/>
      <c r="AEM10" s="46"/>
      <c r="AEN10" s="46"/>
      <c r="AEO10" s="46"/>
      <c r="AEP10" s="46"/>
      <c r="AEQ10" s="46"/>
      <c r="AER10" s="46"/>
      <c r="AES10" s="46"/>
      <c r="AET10" s="46"/>
      <c r="AEU10" s="46"/>
      <c r="AEV10" s="46"/>
      <c r="AEW10" s="46"/>
      <c r="AEX10" s="46"/>
      <c r="AEY10" s="46"/>
      <c r="AEZ10" s="46"/>
      <c r="AFA10" s="46"/>
      <c r="AFB10" s="46"/>
      <c r="AFC10" s="46"/>
      <c r="AFD10" s="46"/>
      <c r="AFE10" s="46"/>
      <c r="AFF10" s="46"/>
      <c r="AFG10" s="46"/>
      <c r="AFH10" s="46"/>
      <c r="AFI10" s="46"/>
      <c r="AFJ10" s="46"/>
      <c r="AFK10" s="46"/>
      <c r="AFL10" s="46"/>
      <c r="AFM10" s="46"/>
      <c r="AFN10" s="46"/>
      <c r="AFO10" s="46"/>
      <c r="AFP10" s="46"/>
      <c r="AFQ10" s="46"/>
      <c r="AFR10" s="46"/>
      <c r="AFS10" s="46"/>
      <c r="AFT10" s="46"/>
      <c r="AFU10" s="46"/>
      <c r="AFV10" s="46"/>
      <c r="AFW10" s="46"/>
      <c r="AFX10" s="46"/>
      <c r="AFY10" s="46"/>
      <c r="AFZ10" s="46"/>
      <c r="AGA10" s="46"/>
      <c r="AGB10" s="46"/>
      <c r="AGC10" s="46"/>
      <c r="AGD10" s="46"/>
      <c r="AGE10" s="46"/>
      <c r="AGF10" s="46"/>
      <c r="AGG10" s="46"/>
      <c r="AGH10" s="46"/>
      <c r="AGI10" s="46"/>
      <c r="AGJ10" s="46"/>
      <c r="AGK10" s="46"/>
      <c r="AGL10" s="46"/>
      <c r="AGM10" s="46"/>
      <c r="AGN10" s="46"/>
      <c r="AGO10" s="46"/>
      <c r="AGP10" s="46"/>
      <c r="AGQ10" s="46"/>
      <c r="AGR10" s="46"/>
      <c r="AGS10" s="46"/>
      <c r="AGT10" s="46"/>
      <c r="AGU10" s="46"/>
      <c r="AGV10" s="46"/>
      <c r="AGW10" s="46"/>
      <c r="AGX10" s="46"/>
      <c r="AGY10" s="46"/>
      <c r="AGZ10" s="46"/>
      <c r="AHA10" s="46"/>
      <c r="AHB10" s="46"/>
      <c r="AHC10" s="46"/>
      <c r="AHD10" s="46"/>
      <c r="AHE10" s="46"/>
      <c r="AHF10" s="46"/>
      <c r="AHG10" s="46"/>
      <c r="AHH10" s="46"/>
      <c r="AHI10" s="46"/>
      <c r="AHJ10" s="46"/>
      <c r="AHK10" s="46"/>
      <c r="AHL10" s="46"/>
      <c r="AHM10" s="46"/>
      <c r="AHN10" s="46"/>
      <c r="AHO10" s="46"/>
      <c r="AHP10" s="46"/>
      <c r="AHQ10" s="46"/>
      <c r="AHR10" s="46"/>
      <c r="AHS10" s="46"/>
      <c r="AHT10" s="46"/>
      <c r="AHU10" s="46"/>
      <c r="AHV10" s="46"/>
      <c r="AHW10" s="46"/>
      <c r="AHX10" s="46"/>
      <c r="AHY10" s="46"/>
      <c r="AHZ10" s="46"/>
      <c r="AIA10" s="46"/>
      <c r="AIB10" s="46"/>
      <c r="AIC10" s="46"/>
      <c r="AID10" s="46"/>
      <c r="AIE10" s="46"/>
      <c r="AIF10" s="46"/>
      <c r="AIG10" s="46"/>
      <c r="AIH10" s="46"/>
      <c r="AII10" s="46"/>
      <c r="AIJ10" s="46"/>
      <c r="AIK10" s="46"/>
      <c r="AIL10" s="46"/>
      <c r="AIM10" s="46"/>
      <c r="AIN10" s="46"/>
      <c r="AIO10" s="46"/>
      <c r="AIP10" s="46"/>
      <c r="AIQ10" s="46"/>
      <c r="AIR10" s="46"/>
      <c r="AIS10" s="46"/>
      <c r="AIT10" s="46"/>
      <c r="AIU10" s="46"/>
      <c r="AIV10" s="46"/>
      <c r="AIW10" s="46"/>
      <c r="AIX10" s="46"/>
      <c r="AIY10" s="46"/>
      <c r="AIZ10" s="46"/>
      <c r="AJA10" s="46"/>
      <c r="AJB10" s="46"/>
      <c r="AJC10" s="46"/>
      <c r="AJD10" s="46"/>
      <c r="AJE10" s="46"/>
      <c r="AJF10" s="46"/>
      <c r="AJG10" s="46"/>
      <c r="AJH10" s="46"/>
      <c r="AJI10" s="46"/>
      <c r="AJJ10" s="46"/>
      <c r="AJK10" s="46"/>
      <c r="AJL10" s="46"/>
      <c r="AJM10" s="46"/>
      <c r="AJN10" s="46"/>
      <c r="AJO10" s="46"/>
      <c r="AJP10" s="46"/>
      <c r="AJQ10" s="46"/>
      <c r="AJR10" s="46"/>
      <c r="AJS10" s="46"/>
      <c r="AJT10" s="46"/>
      <c r="AJU10" s="46"/>
      <c r="AJV10" s="46"/>
      <c r="AJW10" s="46"/>
      <c r="AJX10" s="46"/>
      <c r="AJY10" s="46"/>
      <c r="AJZ10" s="46"/>
      <c r="AKA10" s="46"/>
      <c r="AKB10" s="46"/>
      <c r="AKC10" s="46"/>
      <c r="AKD10" s="46"/>
      <c r="AKE10" s="46"/>
      <c r="AKF10" s="46"/>
      <c r="AKG10" s="46"/>
      <c r="AKH10" s="46"/>
      <c r="AKI10" s="46"/>
      <c r="AKJ10" s="46"/>
      <c r="AKK10" s="46"/>
      <c r="AKL10" s="46"/>
      <c r="AKM10" s="46"/>
      <c r="AKN10" s="46"/>
      <c r="AKO10" s="46"/>
      <c r="AKP10" s="46"/>
      <c r="AKQ10" s="46"/>
      <c r="AKR10" s="46"/>
      <c r="AKS10" s="46"/>
      <c r="AKT10" s="46"/>
      <c r="AKU10" s="46"/>
      <c r="AKV10" s="46"/>
      <c r="AKW10" s="46"/>
      <c r="AKX10" s="46"/>
      <c r="AKY10" s="46"/>
      <c r="AKZ10" s="46"/>
      <c r="ALA10" s="46"/>
      <c r="ALB10" s="46"/>
      <c r="ALC10" s="46"/>
      <c r="ALD10" s="46"/>
      <c r="ALE10" s="46"/>
      <c r="ALF10" s="46"/>
      <c r="ALG10" s="46"/>
      <c r="ALH10" s="46"/>
      <c r="ALI10" s="46"/>
      <c r="ALJ10" s="46"/>
      <c r="ALK10" s="46"/>
      <c r="ALL10" s="46"/>
      <c r="ALM10" s="46"/>
      <c r="ALN10" s="46"/>
      <c r="ALO10" s="46"/>
      <c r="ALP10" s="46"/>
      <c r="ALQ10" s="46"/>
      <c r="ALR10" s="46"/>
      <c r="ALS10" s="46"/>
      <c r="ALT10" s="46"/>
      <c r="ALU10" s="46"/>
      <c r="ALV10" s="46"/>
      <c r="ALW10" s="46"/>
      <c r="ALX10" s="46"/>
      <c r="ALY10" s="46"/>
      <c r="ALZ10" s="46"/>
      <c r="AMA10" s="46"/>
      <c r="AMB10" s="46"/>
      <c r="AMC10" s="46"/>
      <c r="AMD10" s="46"/>
      <c r="AME10" s="46"/>
      <c r="AMF10" s="46"/>
      <c r="AMG10" s="46"/>
      <c r="AMH10" s="46"/>
      <c r="AMI10" s="46"/>
      <c r="AMJ10" s="46"/>
      <c r="AMK10" s="46"/>
      <c r="AML10" s="46"/>
      <c r="AMM10" s="46"/>
      <c r="AMN10" s="46"/>
      <c r="AMO10" s="46"/>
      <c r="AMP10" s="46"/>
      <c r="AMQ10" s="46"/>
      <c r="AMR10" s="46"/>
      <c r="AMS10" s="46"/>
      <c r="AMT10" s="46"/>
      <c r="AMU10" s="46"/>
      <c r="AMV10" s="46"/>
      <c r="AMW10" s="46"/>
      <c r="AMX10" s="46"/>
      <c r="AMY10" s="46"/>
      <c r="AMZ10" s="46"/>
      <c r="ANA10" s="46"/>
      <c r="ANB10" s="46"/>
      <c r="ANC10" s="46"/>
      <c r="AND10" s="46"/>
      <c r="ANE10" s="46"/>
      <c r="ANF10" s="46"/>
      <c r="ANG10" s="46"/>
      <c r="ANH10" s="46"/>
      <c r="ANI10" s="46"/>
      <c r="ANJ10" s="46"/>
      <c r="ANK10" s="46"/>
      <c r="ANL10" s="46"/>
      <c r="ANM10" s="46"/>
      <c r="ANN10" s="46"/>
      <c r="ANO10" s="46"/>
      <c r="ANP10" s="46"/>
      <c r="ANQ10" s="46"/>
      <c r="ANR10" s="46"/>
      <c r="ANS10" s="46"/>
      <c r="ANT10" s="46"/>
      <c r="ANU10" s="46"/>
      <c r="ANV10" s="46"/>
      <c r="ANW10" s="46"/>
      <c r="ANX10" s="46"/>
      <c r="ANY10" s="46"/>
      <c r="ANZ10" s="46"/>
      <c r="AOA10" s="46"/>
      <c r="AOB10" s="46"/>
      <c r="AOC10" s="46"/>
      <c r="AOD10" s="46"/>
      <c r="AOE10" s="46"/>
      <c r="AOF10" s="46"/>
      <c r="AOG10" s="46"/>
      <c r="AOH10" s="46"/>
      <c r="AOI10" s="46"/>
      <c r="AOJ10" s="46"/>
      <c r="AOK10" s="46"/>
      <c r="AOL10" s="46"/>
      <c r="AOM10" s="46"/>
      <c r="AON10" s="46"/>
      <c r="AOO10" s="46"/>
      <c r="AOP10" s="46"/>
      <c r="AOQ10" s="46"/>
      <c r="AOR10" s="46"/>
      <c r="AOS10" s="46"/>
      <c r="AOT10" s="46"/>
      <c r="AOU10" s="46"/>
      <c r="AOV10" s="46"/>
      <c r="AOW10" s="46"/>
      <c r="AOX10" s="46"/>
      <c r="AOY10" s="46"/>
      <c r="AOZ10" s="46"/>
      <c r="APA10" s="46"/>
      <c r="APB10" s="46"/>
      <c r="APC10" s="46"/>
      <c r="APD10" s="46"/>
      <c r="APE10" s="46"/>
      <c r="APF10" s="46"/>
      <c r="APG10" s="46"/>
      <c r="APH10" s="46"/>
      <c r="API10" s="46"/>
      <c r="APJ10" s="46"/>
      <c r="APK10" s="46"/>
      <c r="APL10" s="46"/>
      <c r="APM10" s="46"/>
      <c r="APN10" s="46"/>
      <c r="APO10" s="46"/>
      <c r="APP10" s="46"/>
      <c r="APQ10" s="46"/>
      <c r="APR10" s="46"/>
      <c r="APS10" s="46"/>
      <c r="APT10" s="46"/>
      <c r="APU10" s="46"/>
      <c r="APV10" s="46"/>
      <c r="APW10" s="46"/>
      <c r="APX10" s="46"/>
      <c r="APY10" s="46"/>
      <c r="APZ10" s="46"/>
      <c r="AQA10" s="46"/>
      <c r="AQB10" s="46"/>
      <c r="AQC10" s="46"/>
      <c r="AQD10" s="46"/>
      <c r="AQE10" s="46"/>
      <c r="AQF10" s="46"/>
      <c r="AQG10" s="46"/>
      <c r="AQH10" s="46"/>
      <c r="AQI10" s="46"/>
      <c r="AQJ10" s="46"/>
      <c r="AQK10" s="46"/>
      <c r="AQL10" s="46"/>
      <c r="AQM10" s="46"/>
      <c r="AQN10" s="46"/>
      <c r="AQO10" s="46"/>
      <c r="AQP10" s="46"/>
      <c r="AQQ10" s="46"/>
      <c r="AQR10" s="46"/>
      <c r="AQS10" s="46"/>
      <c r="AQT10" s="46"/>
      <c r="AQU10" s="46"/>
      <c r="AQV10" s="46"/>
      <c r="AQW10" s="46"/>
      <c r="AQX10" s="46"/>
      <c r="AQY10" s="46"/>
      <c r="AQZ10" s="46"/>
      <c r="ARA10" s="46"/>
      <c r="ARB10" s="46"/>
      <c r="ARC10" s="46"/>
      <c r="ARD10" s="46"/>
      <c r="ARE10" s="46"/>
      <c r="ARF10" s="46"/>
      <c r="ARG10" s="46"/>
      <c r="ARH10" s="46"/>
      <c r="ARI10" s="46"/>
      <c r="ARJ10" s="46"/>
      <c r="ARK10" s="46"/>
      <c r="ARL10" s="46"/>
      <c r="ARM10" s="46"/>
      <c r="ARN10" s="46"/>
      <c r="ARO10" s="46"/>
      <c r="ARP10" s="46"/>
      <c r="ARQ10" s="46"/>
      <c r="ARR10" s="46"/>
      <c r="ARS10" s="46"/>
      <c r="ART10" s="46"/>
      <c r="ARU10" s="46"/>
      <c r="ARV10" s="46"/>
      <c r="ARW10" s="46"/>
      <c r="ARX10" s="46"/>
      <c r="ARY10" s="46"/>
      <c r="ARZ10" s="46"/>
      <c r="ASA10" s="46"/>
      <c r="ASB10" s="46"/>
      <c r="ASC10" s="46"/>
      <c r="ASD10" s="46"/>
      <c r="ASE10" s="46"/>
      <c r="ASF10" s="46"/>
      <c r="ASG10" s="46"/>
      <c r="ASH10" s="46"/>
      <c r="ASI10" s="46"/>
      <c r="ASJ10" s="46"/>
      <c r="ASK10" s="46"/>
      <c r="ASL10" s="46"/>
      <c r="ASM10" s="46"/>
      <c r="ASN10" s="46"/>
      <c r="ASO10" s="46"/>
      <c r="ASP10" s="46"/>
      <c r="ASQ10" s="46"/>
      <c r="ASR10" s="46"/>
      <c r="ASS10" s="46"/>
      <c r="AST10" s="46"/>
      <c r="ASU10" s="46"/>
      <c r="ASV10" s="46"/>
      <c r="ASW10" s="46"/>
      <c r="ASX10" s="46"/>
      <c r="ASY10" s="46"/>
      <c r="ASZ10" s="46"/>
      <c r="ATA10" s="46"/>
      <c r="ATB10" s="46"/>
      <c r="ATC10" s="46"/>
      <c r="ATD10" s="46"/>
      <c r="ATE10" s="46"/>
      <c r="ATF10" s="46"/>
      <c r="ATG10" s="46"/>
      <c r="ATH10" s="46"/>
      <c r="ATI10" s="46"/>
      <c r="ATJ10" s="46"/>
      <c r="ATK10" s="46"/>
      <c r="ATL10" s="46"/>
      <c r="ATM10" s="46"/>
      <c r="ATN10" s="46"/>
      <c r="ATO10" s="46"/>
      <c r="ATP10" s="46"/>
      <c r="ATQ10" s="46"/>
      <c r="ATR10" s="46"/>
      <c r="ATS10" s="46"/>
      <c r="ATT10" s="46"/>
      <c r="ATU10" s="46"/>
      <c r="ATV10" s="46"/>
      <c r="ATW10" s="46"/>
      <c r="ATX10" s="46"/>
      <c r="ATY10" s="46"/>
      <c r="ATZ10" s="46"/>
      <c r="AUA10" s="46"/>
      <c r="AUB10" s="46"/>
      <c r="AUC10" s="46"/>
      <c r="AUD10" s="46"/>
      <c r="AUE10" s="46"/>
      <c r="AUF10" s="46"/>
      <c r="AUG10" s="46"/>
      <c r="AUH10" s="46"/>
      <c r="AUI10" s="46"/>
      <c r="AUJ10" s="46"/>
      <c r="AUK10" s="46"/>
      <c r="AUL10" s="46"/>
      <c r="AUM10" s="46"/>
      <c r="AUN10" s="46"/>
      <c r="AUO10" s="46"/>
      <c r="AUP10" s="46"/>
      <c r="AUQ10" s="46"/>
      <c r="AUR10" s="46"/>
      <c r="AUS10" s="46"/>
      <c r="AUT10" s="46"/>
      <c r="AUU10" s="46"/>
      <c r="AUV10" s="46"/>
      <c r="AUW10" s="46"/>
      <c r="AUX10" s="46"/>
      <c r="AUY10" s="46"/>
      <c r="AUZ10" s="46"/>
      <c r="AVA10" s="46"/>
      <c r="AVB10" s="46"/>
      <c r="AVC10" s="46"/>
      <c r="AVD10" s="46"/>
      <c r="AVE10" s="46"/>
      <c r="AVF10" s="46"/>
      <c r="AVG10" s="46"/>
      <c r="AVH10" s="46"/>
      <c r="AVI10" s="46"/>
      <c r="AVJ10" s="46"/>
      <c r="AVK10" s="46"/>
      <c r="AVL10" s="46"/>
      <c r="AVM10" s="46"/>
      <c r="AVN10" s="46"/>
      <c r="AVO10" s="46"/>
      <c r="AVP10" s="46"/>
      <c r="AVQ10" s="46"/>
      <c r="AVR10" s="46"/>
      <c r="AVS10" s="46"/>
      <c r="AVT10" s="46"/>
      <c r="AVU10" s="46"/>
      <c r="AVV10" s="46"/>
      <c r="AVW10" s="46"/>
      <c r="AVX10" s="46"/>
      <c r="AVY10" s="46"/>
      <c r="AVZ10" s="46"/>
      <c r="AWA10" s="46"/>
      <c r="AWB10" s="46"/>
      <c r="AWC10" s="46"/>
      <c r="AWD10" s="46"/>
      <c r="AWE10" s="46"/>
      <c r="AWF10" s="46"/>
      <c r="AWG10" s="46"/>
      <c r="AWH10" s="46"/>
      <c r="AWI10" s="46"/>
      <c r="AWJ10" s="46"/>
      <c r="AWK10" s="46"/>
      <c r="AWL10" s="46"/>
      <c r="AWM10" s="46"/>
      <c r="AWN10" s="46"/>
      <c r="AWO10" s="46"/>
      <c r="AWP10" s="46"/>
      <c r="AWQ10" s="46"/>
      <c r="AWR10" s="46"/>
      <c r="AWS10" s="46"/>
      <c r="AWT10" s="46"/>
      <c r="AWU10" s="46"/>
      <c r="AWV10" s="46"/>
      <c r="AWW10" s="46"/>
      <c r="AWX10" s="46"/>
      <c r="AWY10" s="46"/>
      <c r="AWZ10" s="46"/>
      <c r="AXA10" s="46"/>
      <c r="AXB10" s="46"/>
      <c r="AXC10" s="46"/>
      <c r="AXD10" s="46"/>
      <c r="AXE10" s="46"/>
      <c r="AXF10" s="46"/>
      <c r="AXG10" s="46"/>
      <c r="AXH10" s="46"/>
      <c r="AXI10" s="46"/>
      <c r="AXJ10" s="46"/>
      <c r="AXK10" s="46"/>
      <c r="AXL10" s="46"/>
      <c r="AXM10" s="46"/>
      <c r="AXN10" s="46"/>
      <c r="AXO10" s="46"/>
      <c r="AXP10" s="46"/>
      <c r="AXQ10" s="46"/>
      <c r="AXR10" s="46"/>
      <c r="AXS10" s="46"/>
      <c r="AXT10" s="46"/>
      <c r="AXU10" s="46"/>
      <c r="AXV10" s="46"/>
      <c r="AXW10" s="46"/>
      <c r="AXX10" s="46"/>
      <c r="AXY10" s="46"/>
      <c r="AXZ10" s="46"/>
      <c r="AYA10" s="46"/>
      <c r="AYB10" s="46"/>
      <c r="AYC10" s="46"/>
      <c r="AYD10" s="46"/>
      <c r="AYE10" s="46"/>
      <c r="AYF10" s="46"/>
      <c r="AYG10" s="46"/>
      <c r="AYH10" s="46"/>
      <c r="AYI10" s="46"/>
      <c r="AYJ10" s="46"/>
      <c r="AYK10" s="46"/>
      <c r="AYL10" s="46"/>
      <c r="AYM10" s="46"/>
      <c r="AYN10" s="46"/>
      <c r="AYO10" s="46"/>
      <c r="AYP10" s="46"/>
      <c r="AYQ10" s="46"/>
      <c r="AYR10" s="46"/>
      <c r="AYS10" s="46"/>
      <c r="AYT10" s="46"/>
      <c r="AYU10" s="46"/>
      <c r="AYV10" s="46"/>
      <c r="AYW10" s="46"/>
      <c r="AYX10" s="46"/>
      <c r="AYY10" s="46"/>
      <c r="AYZ10" s="46"/>
      <c r="AZA10" s="46"/>
      <c r="AZB10" s="46"/>
      <c r="AZC10" s="46"/>
      <c r="AZD10" s="46"/>
      <c r="AZE10" s="46"/>
      <c r="AZF10" s="46"/>
      <c r="AZG10" s="46"/>
      <c r="AZH10" s="46"/>
      <c r="AZI10" s="46"/>
      <c r="AZJ10" s="46"/>
      <c r="AZK10" s="46"/>
      <c r="AZL10" s="46"/>
      <c r="AZM10" s="46"/>
      <c r="AZN10" s="46"/>
      <c r="AZO10" s="46"/>
      <c r="AZP10" s="46"/>
      <c r="AZQ10" s="46"/>
      <c r="AZR10" s="46"/>
      <c r="AZS10" s="46"/>
      <c r="AZT10" s="46"/>
      <c r="AZU10" s="46"/>
      <c r="AZV10" s="46"/>
      <c r="AZW10" s="46"/>
      <c r="AZX10" s="46"/>
      <c r="AZY10" s="46"/>
      <c r="AZZ10" s="46"/>
      <c r="BAA10" s="46"/>
      <c r="BAB10" s="46"/>
      <c r="BAC10" s="46"/>
      <c r="BAD10" s="46"/>
      <c r="BAE10" s="46"/>
      <c r="BAF10" s="46"/>
      <c r="BAG10" s="46"/>
      <c r="BAH10" s="46"/>
      <c r="BAI10" s="46"/>
      <c r="BAJ10" s="46"/>
      <c r="BAK10" s="46"/>
      <c r="BAL10" s="46"/>
      <c r="BAM10" s="46"/>
      <c r="BAN10" s="46"/>
      <c r="BAO10" s="46"/>
      <c r="BAP10" s="46"/>
      <c r="BAQ10" s="46"/>
      <c r="BAR10" s="46"/>
      <c r="BAS10" s="46"/>
      <c r="BAT10" s="46"/>
      <c r="BAU10" s="46"/>
      <c r="BAV10" s="46"/>
      <c r="BAW10" s="46"/>
      <c r="BAX10" s="46"/>
      <c r="BAY10" s="46"/>
      <c r="BAZ10" s="46"/>
      <c r="BBA10" s="46"/>
      <c r="BBB10" s="46"/>
      <c r="BBC10" s="46"/>
      <c r="BBD10" s="46"/>
      <c r="BBE10" s="46"/>
      <c r="BBF10" s="46"/>
      <c r="BBG10" s="46"/>
      <c r="BBH10" s="46"/>
      <c r="BBI10" s="46"/>
      <c r="BBJ10" s="46"/>
      <c r="BBK10" s="46"/>
      <c r="BBL10" s="46"/>
      <c r="BBM10" s="46"/>
      <c r="BBN10" s="46"/>
      <c r="BBO10" s="46"/>
      <c r="BBP10" s="46"/>
      <c r="BBQ10" s="46"/>
      <c r="BBR10" s="46"/>
      <c r="BBS10" s="46"/>
      <c r="BBT10" s="46"/>
      <c r="BBU10" s="46"/>
      <c r="BBV10" s="46"/>
      <c r="BBW10" s="46"/>
      <c r="BBX10" s="46"/>
      <c r="BBY10" s="46"/>
      <c r="BBZ10" s="46"/>
      <c r="BCA10" s="46"/>
      <c r="BCB10" s="46"/>
      <c r="BCC10" s="46"/>
      <c r="BCD10" s="46"/>
      <c r="BCE10" s="46"/>
      <c r="BCF10" s="46"/>
      <c r="BCG10" s="46"/>
      <c r="BCH10" s="46"/>
      <c r="BCI10" s="46"/>
      <c r="BCJ10" s="46"/>
      <c r="BCK10" s="46"/>
      <c r="BCL10" s="46"/>
      <c r="BCM10" s="46"/>
      <c r="BCN10" s="46"/>
      <c r="BCO10" s="46"/>
      <c r="BCP10" s="46"/>
      <c r="BCQ10" s="46"/>
      <c r="BCR10" s="46"/>
      <c r="BCS10" s="46"/>
      <c r="BCT10" s="46"/>
      <c r="BCU10" s="46"/>
      <c r="BCV10" s="46"/>
      <c r="BCW10" s="46"/>
      <c r="BCX10" s="46"/>
      <c r="BCY10" s="46"/>
      <c r="BCZ10" s="46"/>
      <c r="BDA10" s="46"/>
      <c r="BDB10" s="46"/>
      <c r="BDC10" s="46"/>
      <c r="BDD10" s="46"/>
      <c r="BDE10" s="46"/>
      <c r="BDF10" s="46"/>
      <c r="BDG10" s="46"/>
      <c r="BDH10" s="46"/>
      <c r="BDI10" s="46"/>
      <c r="BDJ10" s="46"/>
      <c r="BDK10" s="46"/>
      <c r="BDL10" s="46"/>
      <c r="BDM10" s="46"/>
      <c r="BDN10" s="46"/>
      <c r="BDO10" s="46"/>
      <c r="BDP10" s="46"/>
      <c r="BDQ10" s="46"/>
      <c r="BDR10" s="46"/>
      <c r="BDS10" s="46"/>
      <c r="BDT10" s="46"/>
      <c r="BDU10" s="46"/>
      <c r="BDV10" s="46"/>
      <c r="BDW10" s="46"/>
      <c r="BDX10" s="46"/>
      <c r="BDY10" s="46"/>
      <c r="BDZ10" s="46"/>
      <c r="BEA10" s="46"/>
      <c r="BEB10" s="46"/>
      <c r="BEC10" s="46"/>
      <c r="BED10" s="46"/>
      <c r="BEE10" s="46"/>
      <c r="BEF10" s="46"/>
      <c r="BEG10" s="46"/>
      <c r="BEH10" s="46"/>
      <c r="BEI10" s="46"/>
      <c r="BEJ10" s="46"/>
      <c r="BEK10" s="46"/>
      <c r="BEL10" s="46"/>
      <c r="BEM10" s="46"/>
      <c r="BEN10" s="46"/>
      <c r="BEO10" s="46"/>
      <c r="BEP10" s="46"/>
      <c r="BEQ10" s="46"/>
      <c r="BER10" s="46"/>
      <c r="BES10" s="46"/>
      <c r="BET10" s="46"/>
      <c r="BEU10" s="46"/>
      <c r="BEV10" s="46"/>
      <c r="BEW10" s="46"/>
      <c r="BEX10" s="46"/>
      <c r="BEY10" s="46"/>
      <c r="BEZ10" s="46"/>
      <c r="BFA10" s="46"/>
      <c r="BFB10" s="46"/>
      <c r="BFC10" s="46"/>
      <c r="BFD10" s="46"/>
      <c r="BFE10" s="46"/>
      <c r="BFF10" s="46"/>
      <c r="BFG10" s="46"/>
      <c r="BFH10" s="46"/>
      <c r="BFI10" s="46"/>
      <c r="BFJ10" s="46"/>
      <c r="BFK10" s="46"/>
      <c r="BFL10" s="46"/>
      <c r="BFM10" s="46"/>
      <c r="BFN10" s="46"/>
      <c r="BFO10" s="46"/>
      <c r="BFP10" s="46"/>
      <c r="BFQ10" s="46"/>
      <c r="BFR10" s="46"/>
      <c r="BFS10" s="46"/>
      <c r="BFT10" s="46"/>
      <c r="BFU10" s="46"/>
      <c r="BFV10" s="46"/>
      <c r="BFW10" s="46"/>
      <c r="BFX10" s="46"/>
      <c r="BFY10" s="46"/>
      <c r="BFZ10" s="46"/>
      <c r="BGA10" s="46"/>
      <c r="BGB10" s="46"/>
      <c r="BGC10" s="46"/>
      <c r="BGD10" s="46"/>
      <c r="BGE10" s="46"/>
      <c r="BGF10" s="46"/>
      <c r="BGG10" s="46"/>
      <c r="BGH10" s="46"/>
      <c r="BGI10" s="46"/>
      <c r="BGJ10" s="46"/>
      <c r="BGK10" s="46"/>
      <c r="BGL10" s="46"/>
      <c r="BGM10" s="46"/>
      <c r="BGN10" s="46"/>
      <c r="BGO10" s="46"/>
      <c r="BGP10" s="46"/>
      <c r="BGQ10" s="46"/>
      <c r="BGR10" s="46"/>
      <c r="BGS10" s="46"/>
      <c r="BGT10" s="46"/>
      <c r="BGU10" s="46"/>
      <c r="BGV10" s="46"/>
      <c r="BGW10" s="46"/>
      <c r="BGX10" s="46"/>
      <c r="BGY10" s="46"/>
      <c r="BGZ10" s="46"/>
      <c r="BHA10" s="46"/>
      <c r="BHB10" s="46"/>
      <c r="BHC10" s="46"/>
      <c r="BHD10" s="46"/>
      <c r="BHE10" s="46"/>
      <c r="BHF10" s="46"/>
      <c r="BHG10" s="46"/>
      <c r="BHH10" s="46"/>
      <c r="BHI10" s="46"/>
      <c r="BHJ10" s="46"/>
      <c r="BHK10" s="46"/>
      <c r="BHL10" s="46"/>
      <c r="BHM10" s="46"/>
      <c r="BHN10" s="46"/>
      <c r="BHO10" s="46"/>
      <c r="BHP10" s="46"/>
      <c r="BHQ10" s="46"/>
      <c r="BHR10" s="46"/>
      <c r="BHS10" s="46"/>
      <c r="BHT10" s="46"/>
      <c r="BHU10" s="46"/>
      <c r="BHV10" s="46"/>
      <c r="BHW10" s="46"/>
      <c r="BHX10" s="46"/>
      <c r="BHY10" s="46"/>
      <c r="BHZ10" s="46"/>
      <c r="BIA10" s="46"/>
      <c r="BIB10" s="46"/>
      <c r="BIC10" s="46"/>
      <c r="BID10" s="46"/>
      <c r="BIE10" s="46"/>
      <c r="BIF10" s="46"/>
      <c r="BIG10" s="46"/>
      <c r="BIH10" s="46"/>
      <c r="BII10" s="46"/>
      <c r="BIJ10" s="46"/>
      <c r="BIK10" s="46"/>
      <c r="BIL10" s="46"/>
      <c r="BIM10" s="46"/>
      <c r="BIN10" s="46"/>
      <c r="BIO10" s="46"/>
      <c r="BIP10" s="46"/>
      <c r="BIQ10" s="46"/>
      <c r="BIR10" s="46"/>
      <c r="BIS10" s="46"/>
      <c r="BIT10" s="46"/>
      <c r="BIU10" s="46"/>
      <c r="BIV10" s="46"/>
      <c r="BIW10" s="46"/>
      <c r="BIX10" s="46"/>
      <c r="BIY10" s="46"/>
      <c r="BIZ10" s="46"/>
      <c r="BJA10" s="46"/>
      <c r="BJB10" s="46"/>
      <c r="BJC10" s="46"/>
      <c r="BJD10" s="46"/>
      <c r="BJE10" s="46"/>
      <c r="BJF10" s="46"/>
      <c r="BJG10" s="46"/>
      <c r="BJH10" s="46"/>
      <c r="BJI10" s="46"/>
      <c r="BJJ10" s="46"/>
      <c r="BJK10" s="46"/>
      <c r="BJL10" s="46"/>
      <c r="BJM10" s="46"/>
      <c r="BJN10" s="46"/>
      <c r="BJO10" s="46"/>
      <c r="BJP10" s="46"/>
      <c r="BJQ10" s="46"/>
      <c r="BJR10" s="46"/>
      <c r="BJS10" s="46"/>
      <c r="BJT10" s="46"/>
      <c r="BJU10" s="46"/>
      <c r="BJV10" s="46"/>
      <c r="BJW10" s="46"/>
      <c r="BJX10" s="46"/>
      <c r="BJY10" s="46"/>
      <c r="BJZ10" s="46"/>
      <c r="BKA10" s="46"/>
      <c r="BKB10" s="46"/>
      <c r="BKC10" s="46"/>
      <c r="BKD10" s="46"/>
      <c r="BKE10" s="46"/>
      <c r="BKF10" s="46"/>
      <c r="BKG10" s="46"/>
      <c r="BKH10" s="46"/>
      <c r="BKI10" s="46"/>
      <c r="BKJ10" s="46"/>
      <c r="BKK10" s="46"/>
      <c r="BKL10" s="46"/>
      <c r="BKM10" s="46"/>
      <c r="BKN10" s="46"/>
      <c r="BKO10" s="46"/>
      <c r="BKP10" s="46"/>
      <c r="BKQ10" s="46"/>
      <c r="BKR10" s="46"/>
      <c r="BKS10" s="46"/>
      <c r="BKT10" s="46"/>
      <c r="BKU10" s="46"/>
      <c r="BKV10" s="46"/>
      <c r="BKW10" s="46"/>
      <c r="BKX10" s="46"/>
      <c r="BKY10" s="46"/>
      <c r="BKZ10" s="46"/>
      <c r="BLA10" s="46"/>
      <c r="BLB10" s="46"/>
      <c r="BLC10" s="46"/>
      <c r="BLD10" s="46"/>
      <c r="BLE10" s="46"/>
      <c r="BLF10" s="46"/>
      <c r="BLG10" s="46"/>
      <c r="BLH10" s="46"/>
      <c r="BLI10" s="46"/>
      <c r="BLJ10" s="46"/>
      <c r="BLK10" s="46"/>
      <c r="BLL10" s="46"/>
      <c r="BLM10" s="46"/>
      <c r="BLN10" s="46"/>
      <c r="BLO10" s="46"/>
      <c r="BLP10" s="46"/>
      <c r="BLQ10" s="46"/>
      <c r="BLR10" s="46"/>
      <c r="BLS10" s="46"/>
      <c r="BLT10" s="46"/>
      <c r="BLU10" s="46"/>
      <c r="BLV10" s="46"/>
      <c r="BLW10" s="46"/>
      <c r="BLX10" s="46"/>
      <c r="BLY10" s="46"/>
      <c r="BLZ10" s="46"/>
      <c r="BMA10" s="46"/>
      <c r="BMB10" s="46"/>
      <c r="BMC10" s="46"/>
      <c r="BMD10" s="46"/>
      <c r="BME10" s="46"/>
      <c r="BMF10" s="46"/>
      <c r="BMG10" s="46"/>
      <c r="BMH10" s="46"/>
      <c r="BMI10" s="46"/>
      <c r="BMJ10" s="46"/>
      <c r="BMK10" s="46"/>
      <c r="BML10" s="46"/>
      <c r="BMM10" s="46"/>
      <c r="BMN10" s="46"/>
      <c r="BMO10" s="46"/>
      <c r="BMP10" s="46"/>
      <c r="BMQ10" s="46"/>
      <c r="BMR10" s="46"/>
      <c r="BMS10" s="46"/>
      <c r="BMT10" s="46"/>
      <c r="BMU10" s="46"/>
      <c r="BMV10" s="46"/>
      <c r="BMW10" s="46"/>
      <c r="BMX10" s="46"/>
      <c r="BMY10" s="46"/>
      <c r="BMZ10" s="46"/>
      <c r="BNA10" s="46"/>
      <c r="BNB10" s="46"/>
      <c r="BNC10" s="46"/>
      <c r="BND10" s="46"/>
      <c r="BNE10" s="46"/>
      <c r="BNF10" s="46"/>
      <c r="BNG10" s="46"/>
      <c r="BNH10" s="46"/>
      <c r="BNI10" s="46"/>
      <c r="BNJ10" s="46"/>
      <c r="BNK10" s="46"/>
      <c r="BNL10" s="46"/>
      <c r="BNM10" s="46"/>
      <c r="BNN10" s="46"/>
      <c r="BNO10" s="46"/>
      <c r="BNP10" s="46"/>
      <c r="BNQ10" s="46"/>
      <c r="BNR10" s="46"/>
      <c r="BNS10" s="46"/>
      <c r="BNT10" s="46"/>
      <c r="BNU10" s="46"/>
      <c r="BNV10" s="46"/>
      <c r="BNW10" s="46"/>
      <c r="BNX10" s="46"/>
      <c r="BNY10" s="46"/>
      <c r="BNZ10" s="46"/>
      <c r="BOA10" s="46"/>
      <c r="BOB10" s="46"/>
      <c r="BOC10" s="46"/>
      <c r="BOD10" s="46"/>
      <c r="BOE10" s="46"/>
      <c r="BOF10" s="46"/>
      <c r="BOG10" s="46"/>
      <c r="BOH10" s="46"/>
      <c r="BOI10" s="46"/>
      <c r="BOJ10" s="46"/>
      <c r="BOK10" s="46"/>
      <c r="BOL10" s="46"/>
      <c r="BOM10" s="46"/>
      <c r="BON10" s="46"/>
      <c r="BOO10" s="46"/>
      <c r="BOP10" s="46"/>
      <c r="BOQ10" s="46"/>
      <c r="BOR10" s="46"/>
      <c r="BOS10" s="46"/>
      <c r="BOT10" s="46"/>
      <c r="BOU10" s="46"/>
      <c r="BOV10" s="46"/>
      <c r="BOW10" s="46"/>
      <c r="BOX10" s="46"/>
      <c r="BOY10" s="46"/>
      <c r="BOZ10" s="46"/>
      <c r="BPA10" s="46"/>
      <c r="BPB10" s="46"/>
      <c r="BPC10" s="46"/>
      <c r="BPD10" s="46"/>
      <c r="BPE10" s="46"/>
      <c r="BPF10" s="46"/>
      <c r="BPG10" s="46"/>
      <c r="BPH10" s="46"/>
      <c r="BPI10" s="46"/>
      <c r="BPJ10" s="46"/>
      <c r="BPK10" s="46"/>
      <c r="BPL10" s="46"/>
      <c r="BPM10" s="46"/>
      <c r="BPN10" s="46"/>
      <c r="BPO10" s="46"/>
      <c r="BPP10" s="46"/>
      <c r="BPQ10" s="46"/>
      <c r="BPR10" s="46"/>
      <c r="BPS10" s="46"/>
      <c r="BPT10" s="46"/>
      <c r="BPU10" s="46"/>
      <c r="BPV10" s="46"/>
      <c r="BPW10" s="46"/>
      <c r="BPX10" s="46"/>
      <c r="BPY10" s="46"/>
      <c r="BPZ10" s="46"/>
      <c r="BQA10" s="46"/>
      <c r="BQB10" s="46"/>
      <c r="BQC10" s="46"/>
      <c r="BQD10" s="46"/>
      <c r="BQE10" s="46"/>
      <c r="BQF10" s="46"/>
      <c r="BQG10" s="46"/>
      <c r="BQH10" s="46"/>
      <c r="BQI10" s="46"/>
      <c r="BQJ10" s="46"/>
      <c r="BQK10" s="46"/>
      <c r="BQL10" s="46"/>
      <c r="BQM10" s="46"/>
      <c r="BQN10" s="46"/>
      <c r="BQO10" s="46"/>
      <c r="BQP10" s="46"/>
      <c r="BQQ10" s="46"/>
      <c r="BQR10" s="46"/>
      <c r="BQS10" s="46"/>
      <c r="BQT10" s="46"/>
      <c r="BQU10" s="46"/>
      <c r="BQV10" s="46"/>
      <c r="BQW10" s="46"/>
      <c r="BQX10" s="46"/>
      <c r="BQY10" s="46"/>
      <c r="BQZ10" s="46"/>
      <c r="BRA10" s="46"/>
      <c r="BRB10" s="46"/>
      <c r="BRC10" s="46"/>
      <c r="BRD10" s="46"/>
      <c r="BRE10" s="46"/>
      <c r="BRF10" s="46"/>
      <c r="BRG10" s="46"/>
      <c r="BRH10" s="46"/>
      <c r="BRI10" s="46"/>
      <c r="BRJ10" s="46"/>
      <c r="BRK10" s="46"/>
      <c r="BRL10" s="46"/>
      <c r="BRM10" s="46"/>
      <c r="BRN10" s="46"/>
      <c r="BRO10" s="46"/>
      <c r="BRP10" s="46"/>
      <c r="BRQ10" s="46"/>
      <c r="BRR10" s="46"/>
      <c r="BRS10" s="46"/>
      <c r="BRT10" s="46"/>
      <c r="BRU10" s="46"/>
      <c r="BRV10" s="46"/>
      <c r="BRW10" s="46"/>
      <c r="BRX10" s="46"/>
      <c r="BRY10" s="46"/>
      <c r="BRZ10" s="46"/>
      <c r="BSA10" s="46"/>
      <c r="BSB10" s="46"/>
      <c r="BSC10" s="46"/>
      <c r="BSD10" s="46"/>
      <c r="BSE10" s="46"/>
      <c r="BSF10" s="46"/>
      <c r="BSG10" s="46"/>
      <c r="BSH10" s="46"/>
      <c r="BSI10" s="46"/>
      <c r="BSJ10" s="46"/>
      <c r="BSK10" s="46"/>
      <c r="BSL10" s="46"/>
      <c r="BSM10" s="46"/>
      <c r="BSN10" s="46"/>
      <c r="BSO10" s="46"/>
      <c r="BSP10" s="46"/>
      <c r="BSQ10" s="46"/>
      <c r="BSR10" s="46"/>
      <c r="BSS10" s="46"/>
      <c r="BST10" s="46"/>
      <c r="BSU10" s="46"/>
      <c r="BSV10" s="46"/>
      <c r="BSW10" s="46"/>
      <c r="BSX10" s="46"/>
      <c r="BSY10" s="46"/>
      <c r="BSZ10" s="46"/>
      <c r="BTA10" s="46"/>
      <c r="BTB10" s="46"/>
      <c r="BTC10" s="46"/>
      <c r="BTD10" s="46"/>
      <c r="BTE10" s="46"/>
      <c r="BTF10" s="46"/>
      <c r="BTG10" s="46"/>
      <c r="BTH10" s="46"/>
      <c r="BTI10" s="46"/>
      <c r="BTJ10" s="46"/>
      <c r="BTK10" s="46"/>
      <c r="BTL10" s="46"/>
      <c r="BTM10" s="46"/>
      <c r="BTN10" s="46"/>
      <c r="BTO10" s="46"/>
      <c r="BTP10" s="46"/>
      <c r="BTQ10" s="46"/>
      <c r="BTR10" s="46"/>
      <c r="BTS10" s="46"/>
      <c r="BTT10" s="46"/>
      <c r="BTU10" s="46"/>
      <c r="BTV10" s="46"/>
      <c r="BTW10" s="46"/>
      <c r="BTX10" s="46"/>
      <c r="BTY10" s="46"/>
      <c r="BTZ10" s="46"/>
      <c r="BUA10" s="46"/>
      <c r="BUB10" s="46"/>
      <c r="BUC10" s="46"/>
      <c r="BUD10" s="46"/>
      <c r="BUE10" s="46"/>
      <c r="BUF10" s="46"/>
      <c r="BUG10" s="46"/>
      <c r="BUH10" s="46"/>
      <c r="BUI10" s="46"/>
      <c r="BUJ10" s="46"/>
      <c r="BUK10" s="46"/>
      <c r="BUL10" s="46"/>
      <c r="BUM10" s="46"/>
      <c r="BUN10" s="46"/>
      <c r="BUO10" s="46"/>
      <c r="BUP10" s="46"/>
      <c r="BUQ10" s="46"/>
      <c r="BUR10" s="46"/>
      <c r="BUS10" s="46"/>
      <c r="BUT10" s="46"/>
      <c r="BUU10" s="46"/>
      <c r="BUV10" s="46"/>
      <c r="BUW10" s="46"/>
      <c r="BUX10" s="46"/>
      <c r="BUY10" s="46"/>
      <c r="BUZ10" s="46"/>
      <c r="BVA10" s="46"/>
      <c r="BVB10" s="46"/>
      <c r="BVC10" s="46"/>
      <c r="BVD10" s="46"/>
      <c r="BVE10" s="46"/>
      <c r="BVF10" s="46"/>
      <c r="BVG10" s="46"/>
      <c r="BVH10" s="46"/>
      <c r="BVI10" s="46"/>
      <c r="BVJ10" s="46"/>
      <c r="BVK10" s="46"/>
      <c r="BVL10" s="46"/>
      <c r="BVM10" s="46"/>
      <c r="BVN10" s="46"/>
      <c r="BVO10" s="46"/>
      <c r="BVP10" s="46"/>
      <c r="BVQ10" s="46"/>
      <c r="BVR10" s="46"/>
      <c r="BVS10" s="46"/>
      <c r="BVT10" s="46"/>
      <c r="BVU10" s="46"/>
      <c r="BVV10" s="46"/>
      <c r="BVW10" s="46"/>
      <c r="BVX10" s="46"/>
      <c r="BVY10" s="46"/>
      <c r="BVZ10" s="46"/>
      <c r="BWA10" s="46"/>
      <c r="BWB10" s="46"/>
      <c r="BWC10" s="46"/>
      <c r="BWD10" s="46"/>
      <c r="BWE10" s="46"/>
      <c r="BWF10" s="46"/>
      <c r="BWG10" s="46"/>
      <c r="BWH10" s="46"/>
      <c r="BWI10" s="46"/>
      <c r="BWJ10" s="46"/>
      <c r="BWK10" s="46"/>
      <c r="BWL10" s="46"/>
      <c r="BWM10" s="46"/>
      <c r="BWN10" s="46"/>
      <c r="BWO10" s="46"/>
      <c r="BWP10" s="46"/>
      <c r="BWQ10" s="46"/>
      <c r="BWR10" s="46"/>
      <c r="BWS10" s="46"/>
      <c r="BWT10" s="46"/>
      <c r="BWU10" s="46"/>
      <c r="BWV10" s="46"/>
      <c r="BWW10" s="46"/>
      <c r="BWX10" s="46"/>
      <c r="BWY10" s="46"/>
      <c r="BWZ10" s="46"/>
      <c r="BXA10" s="46"/>
      <c r="BXB10" s="46"/>
      <c r="BXC10" s="46"/>
      <c r="BXD10" s="46"/>
      <c r="BXE10" s="46"/>
      <c r="BXF10" s="46"/>
      <c r="BXG10" s="46"/>
      <c r="BXH10" s="46"/>
      <c r="BXI10" s="46"/>
      <c r="BXJ10" s="46"/>
      <c r="BXK10" s="46"/>
      <c r="BXL10" s="46"/>
      <c r="BXM10" s="46"/>
      <c r="BXN10" s="46"/>
      <c r="BXO10" s="46"/>
      <c r="BXP10" s="46"/>
      <c r="BXQ10" s="46"/>
      <c r="BXR10" s="46"/>
      <c r="BXS10" s="46"/>
      <c r="BXT10" s="46"/>
      <c r="BXU10" s="46"/>
      <c r="BXV10" s="46"/>
      <c r="BXW10" s="46"/>
      <c r="BXX10" s="46"/>
      <c r="BXY10" s="46"/>
      <c r="BXZ10" s="46"/>
      <c r="BYA10" s="46"/>
      <c r="BYB10" s="46"/>
      <c r="BYC10" s="46"/>
      <c r="BYD10" s="46"/>
      <c r="BYE10" s="46"/>
      <c r="BYF10" s="46"/>
      <c r="BYG10" s="46"/>
      <c r="BYH10" s="46"/>
      <c r="BYI10" s="46"/>
      <c r="BYJ10" s="46"/>
      <c r="BYK10" s="46"/>
      <c r="BYL10" s="46"/>
      <c r="BYM10" s="46"/>
      <c r="BYN10" s="46"/>
      <c r="BYO10" s="46"/>
      <c r="BYP10" s="46"/>
      <c r="BYQ10" s="46"/>
      <c r="BYR10" s="46"/>
      <c r="BYS10" s="46"/>
      <c r="BYT10" s="46"/>
      <c r="BYU10" s="46"/>
      <c r="BYV10" s="46"/>
      <c r="BYW10" s="46"/>
      <c r="BYX10" s="46"/>
      <c r="BYY10" s="46"/>
      <c r="BYZ10" s="46"/>
      <c r="BZA10" s="46"/>
      <c r="BZB10" s="46"/>
      <c r="BZC10" s="46"/>
      <c r="BZD10" s="46"/>
      <c r="BZE10" s="46"/>
      <c r="BZF10" s="46"/>
      <c r="BZG10" s="46"/>
      <c r="BZH10" s="46"/>
      <c r="BZI10" s="46"/>
      <c r="BZJ10" s="46"/>
      <c r="BZK10" s="46"/>
      <c r="BZL10" s="46"/>
      <c r="BZM10" s="46"/>
      <c r="BZN10" s="46"/>
      <c r="BZO10" s="46"/>
      <c r="BZP10" s="46"/>
      <c r="BZQ10" s="46"/>
      <c r="BZR10" s="46"/>
      <c r="BZS10" s="46"/>
      <c r="BZT10" s="46"/>
      <c r="BZU10" s="46"/>
      <c r="BZV10" s="46"/>
      <c r="BZW10" s="46"/>
      <c r="BZX10" s="46"/>
      <c r="BZY10" s="46"/>
      <c r="BZZ10" s="46"/>
      <c r="CAA10" s="46"/>
      <c r="CAB10" s="46"/>
      <c r="CAC10" s="46"/>
      <c r="CAD10" s="46"/>
      <c r="CAE10" s="46"/>
      <c r="CAF10" s="46"/>
      <c r="CAG10" s="46"/>
      <c r="CAH10" s="46"/>
      <c r="CAI10" s="46"/>
      <c r="CAJ10" s="46"/>
      <c r="CAK10" s="46"/>
      <c r="CAL10" s="46"/>
      <c r="CAM10" s="46"/>
      <c r="CAN10" s="46"/>
      <c r="CAO10" s="46"/>
      <c r="CAP10" s="46"/>
      <c r="CAQ10" s="46"/>
      <c r="CAR10" s="46"/>
      <c r="CAS10" s="46"/>
      <c r="CAT10" s="46"/>
      <c r="CAU10" s="46"/>
      <c r="CAV10" s="46"/>
      <c r="CAW10" s="46"/>
      <c r="CAX10" s="46"/>
      <c r="CAY10" s="46"/>
      <c r="CAZ10" s="46"/>
      <c r="CBA10" s="46"/>
      <c r="CBB10" s="46"/>
      <c r="CBC10" s="46"/>
      <c r="CBD10" s="46"/>
      <c r="CBE10" s="46"/>
      <c r="CBF10" s="46"/>
      <c r="CBG10" s="46"/>
      <c r="CBH10" s="46"/>
      <c r="CBI10" s="46"/>
      <c r="CBJ10" s="46"/>
      <c r="CBK10" s="46"/>
      <c r="CBL10" s="46"/>
      <c r="CBM10" s="46"/>
      <c r="CBN10" s="46"/>
      <c r="CBO10" s="46"/>
      <c r="CBP10" s="46"/>
      <c r="CBQ10" s="46"/>
      <c r="CBR10" s="46"/>
      <c r="CBS10" s="46"/>
      <c r="CBT10" s="46"/>
      <c r="CBU10" s="46"/>
      <c r="CBV10" s="46"/>
      <c r="CBW10" s="46"/>
      <c r="CBX10" s="46"/>
      <c r="CBY10" s="46"/>
      <c r="CBZ10" s="46"/>
      <c r="CCA10" s="46"/>
      <c r="CCB10" s="46"/>
      <c r="CCC10" s="46"/>
      <c r="CCD10" s="46"/>
      <c r="CCE10" s="46"/>
      <c r="CCF10" s="46"/>
      <c r="CCG10" s="46"/>
      <c r="CCH10" s="46"/>
      <c r="CCI10" s="46"/>
      <c r="CCJ10" s="46"/>
      <c r="CCK10" s="46"/>
      <c r="CCL10" s="46"/>
      <c r="CCM10" s="46"/>
      <c r="CCN10" s="46"/>
      <c r="CCO10" s="46"/>
      <c r="CCP10" s="46"/>
      <c r="CCQ10" s="46"/>
      <c r="CCR10" s="46"/>
      <c r="CCS10" s="46"/>
      <c r="CCT10" s="46"/>
      <c r="CCU10" s="46"/>
      <c r="CCV10" s="46"/>
      <c r="CCW10" s="46"/>
      <c r="CCX10" s="46"/>
      <c r="CCY10" s="46"/>
      <c r="CCZ10" s="46"/>
      <c r="CDA10" s="46"/>
      <c r="CDB10" s="46"/>
      <c r="CDC10" s="46"/>
      <c r="CDD10" s="46"/>
      <c r="CDE10" s="46"/>
      <c r="CDF10" s="46"/>
      <c r="CDG10" s="46"/>
      <c r="CDH10" s="46"/>
      <c r="CDI10" s="46"/>
      <c r="CDJ10" s="46"/>
      <c r="CDK10" s="46"/>
      <c r="CDL10" s="46"/>
      <c r="CDM10" s="46"/>
      <c r="CDN10" s="46"/>
      <c r="CDO10" s="46"/>
      <c r="CDP10" s="46"/>
      <c r="CDQ10" s="46"/>
      <c r="CDR10" s="46"/>
      <c r="CDS10" s="46"/>
      <c r="CDT10" s="46"/>
      <c r="CDU10" s="46"/>
      <c r="CDV10" s="46"/>
      <c r="CDW10" s="46"/>
      <c r="CDX10" s="46"/>
      <c r="CDY10" s="46"/>
      <c r="CDZ10" s="46"/>
      <c r="CEA10" s="46"/>
      <c r="CEB10" s="46"/>
      <c r="CEC10" s="46"/>
      <c r="CED10" s="46"/>
      <c r="CEE10" s="46"/>
      <c r="CEF10" s="46"/>
      <c r="CEG10" s="46"/>
      <c r="CEH10" s="46"/>
      <c r="CEI10" s="46"/>
      <c r="CEJ10" s="46"/>
      <c r="CEK10" s="46"/>
      <c r="CEL10" s="46"/>
      <c r="CEM10" s="46"/>
      <c r="CEN10" s="46"/>
      <c r="CEO10" s="46"/>
      <c r="CEP10" s="46"/>
      <c r="CEQ10" s="46"/>
      <c r="CER10" s="46"/>
      <c r="CES10" s="46"/>
      <c r="CET10" s="46"/>
      <c r="CEU10" s="46"/>
      <c r="CEV10" s="46"/>
      <c r="CEW10" s="46"/>
      <c r="CEX10" s="46"/>
      <c r="CEY10" s="46"/>
      <c r="CEZ10" s="46"/>
      <c r="CFA10" s="46"/>
      <c r="CFB10" s="46"/>
      <c r="CFC10" s="46"/>
      <c r="CFD10" s="46"/>
      <c r="CFE10" s="46"/>
      <c r="CFF10" s="46"/>
      <c r="CFG10" s="46"/>
      <c r="CFH10" s="46"/>
      <c r="CFI10" s="46"/>
      <c r="CFJ10" s="46"/>
      <c r="CFK10" s="46"/>
      <c r="CFL10" s="46"/>
      <c r="CFM10" s="46"/>
      <c r="CFN10" s="46"/>
      <c r="CFO10" s="46"/>
      <c r="CFP10" s="46"/>
      <c r="CFQ10" s="46"/>
      <c r="CFR10" s="46"/>
      <c r="CFS10" s="46"/>
      <c r="CFT10" s="46"/>
      <c r="CFU10" s="46"/>
      <c r="CFV10" s="46"/>
      <c r="CFW10" s="46"/>
      <c r="CFX10" s="46"/>
      <c r="CFY10" s="46"/>
      <c r="CFZ10" s="46"/>
      <c r="CGA10" s="46"/>
      <c r="CGB10" s="46"/>
      <c r="CGC10" s="46"/>
      <c r="CGD10" s="46"/>
      <c r="CGE10" s="46"/>
      <c r="CGF10" s="46"/>
      <c r="CGG10" s="46"/>
      <c r="CGH10" s="46"/>
      <c r="CGI10" s="46"/>
      <c r="CGJ10" s="46"/>
      <c r="CGK10" s="46"/>
      <c r="CGL10" s="46"/>
      <c r="CGM10" s="46"/>
      <c r="CGN10" s="46"/>
      <c r="CGO10" s="46"/>
      <c r="CGP10" s="46"/>
      <c r="CGQ10" s="46"/>
      <c r="CGR10" s="46"/>
      <c r="CGS10" s="46"/>
      <c r="CGT10" s="46"/>
      <c r="CGU10" s="46"/>
      <c r="CGV10" s="46"/>
      <c r="CGW10" s="46"/>
      <c r="CGX10" s="46"/>
      <c r="CGY10" s="46"/>
      <c r="CGZ10" s="46"/>
      <c r="CHA10" s="46"/>
      <c r="CHB10" s="46"/>
      <c r="CHC10" s="46"/>
      <c r="CHD10" s="46"/>
      <c r="CHE10" s="46"/>
      <c r="CHF10" s="46"/>
      <c r="CHG10" s="46"/>
      <c r="CHH10" s="46"/>
      <c r="CHI10" s="46"/>
      <c r="CHJ10" s="46"/>
      <c r="CHK10" s="46"/>
      <c r="CHL10" s="46"/>
      <c r="CHM10" s="46"/>
      <c r="CHN10" s="46"/>
      <c r="CHO10" s="46"/>
      <c r="CHP10" s="46"/>
      <c r="CHQ10" s="46"/>
      <c r="CHR10" s="46"/>
      <c r="CHS10" s="46"/>
      <c r="CHT10" s="46"/>
      <c r="CHU10" s="46"/>
      <c r="CHV10" s="46"/>
      <c r="CHW10" s="46"/>
      <c r="CHX10" s="46"/>
      <c r="CHY10" s="46"/>
      <c r="CHZ10" s="46"/>
      <c r="CIA10" s="46"/>
      <c r="CIB10" s="46"/>
      <c r="CIC10" s="46"/>
      <c r="CID10" s="46"/>
      <c r="CIE10" s="46"/>
      <c r="CIF10" s="46"/>
      <c r="CIG10" s="46"/>
      <c r="CIH10" s="46"/>
      <c r="CII10" s="46"/>
      <c r="CIJ10" s="46"/>
      <c r="CIK10" s="46"/>
      <c r="CIL10" s="46"/>
      <c r="CIM10" s="46"/>
      <c r="CIN10" s="46"/>
      <c r="CIO10" s="46"/>
      <c r="CIP10" s="46"/>
      <c r="CIQ10" s="46"/>
      <c r="CIR10" s="46"/>
      <c r="CIS10" s="46"/>
      <c r="CIT10" s="46"/>
      <c r="CIU10" s="46"/>
      <c r="CIV10" s="46"/>
      <c r="CIW10" s="46"/>
      <c r="CIX10" s="46"/>
      <c r="CIY10" s="46"/>
      <c r="CIZ10" s="46"/>
      <c r="CJA10" s="46"/>
      <c r="CJB10" s="46"/>
      <c r="CJC10" s="46"/>
      <c r="CJD10" s="46"/>
      <c r="CJE10" s="46"/>
      <c r="CJF10" s="46"/>
      <c r="CJG10" s="46"/>
      <c r="CJH10" s="46"/>
      <c r="CJI10" s="46"/>
      <c r="CJJ10" s="46"/>
      <c r="CJK10" s="46"/>
      <c r="CJL10" s="46"/>
      <c r="CJM10" s="46"/>
      <c r="CJN10" s="46"/>
      <c r="CJO10" s="46"/>
      <c r="CJP10" s="46"/>
      <c r="CJQ10" s="46"/>
      <c r="CJR10" s="46"/>
      <c r="CJS10" s="46"/>
      <c r="CJT10" s="46"/>
      <c r="CJU10" s="46"/>
      <c r="CJV10" s="46"/>
      <c r="CJW10" s="46"/>
      <c r="CJX10" s="46"/>
      <c r="CJY10" s="46"/>
      <c r="CJZ10" s="46"/>
      <c r="CKA10" s="46"/>
      <c r="CKB10" s="46"/>
      <c r="CKC10" s="46"/>
      <c r="CKD10" s="46"/>
      <c r="CKE10" s="46"/>
      <c r="CKF10" s="46"/>
      <c r="CKG10" s="46"/>
      <c r="CKH10" s="46"/>
      <c r="CKI10" s="46"/>
      <c r="CKJ10" s="46"/>
      <c r="CKK10" s="46"/>
      <c r="CKL10" s="46"/>
      <c r="CKM10" s="46"/>
      <c r="CKN10" s="46"/>
      <c r="CKO10" s="46"/>
      <c r="CKP10" s="46"/>
      <c r="CKQ10" s="46"/>
      <c r="CKR10" s="46"/>
      <c r="CKS10" s="46"/>
      <c r="CKT10" s="46"/>
      <c r="CKU10" s="46"/>
      <c r="CKV10" s="46"/>
      <c r="CKW10" s="46"/>
      <c r="CKX10" s="46"/>
      <c r="CKY10" s="46"/>
      <c r="CKZ10" s="46"/>
      <c r="CLA10" s="46"/>
      <c r="CLB10" s="46"/>
      <c r="CLC10" s="46"/>
      <c r="CLD10" s="46"/>
      <c r="CLE10" s="46"/>
      <c r="CLF10" s="46"/>
      <c r="CLG10" s="46"/>
      <c r="CLH10" s="46"/>
      <c r="CLI10" s="46"/>
      <c r="CLJ10" s="46"/>
      <c r="CLK10" s="46"/>
      <c r="CLL10" s="46"/>
      <c r="CLM10" s="46"/>
      <c r="CLN10" s="46"/>
      <c r="CLO10" s="46"/>
      <c r="CLP10" s="46"/>
      <c r="CLQ10" s="46"/>
      <c r="CLR10" s="46"/>
      <c r="CLS10" s="46"/>
      <c r="CLT10" s="46"/>
      <c r="CLU10" s="46"/>
      <c r="CLV10" s="46"/>
      <c r="CLW10" s="46"/>
      <c r="CLX10" s="46"/>
      <c r="CLY10" s="46"/>
      <c r="CLZ10" s="46"/>
      <c r="CMA10" s="46"/>
      <c r="CMB10" s="46"/>
      <c r="CMC10" s="46"/>
      <c r="CMD10" s="46"/>
      <c r="CME10" s="46"/>
      <c r="CMF10" s="46"/>
      <c r="CMG10" s="46"/>
      <c r="CMH10" s="46"/>
      <c r="CMI10" s="46"/>
      <c r="CMJ10" s="46"/>
      <c r="CMK10" s="46"/>
      <c r="CML10" s="46"/>
      <c r="CMM10" s="46"/>
      <c r="CMN10" s="46"/>
      <c r="CMO10" s="46"/>
      <c r="CMP10" s="46"/>
      <c r="CMQ10" s="46"/>
      <c r="CMR10" s="46"/>
      <c r="CMS10" s="46"/>
      <c r="CMT10" s="46"/>
      <c r="CMU10" s="46"/>
      <c r="CMV10" s="46"/>
      <c r="CMW10" s="46"/>
      <c r="CMX10" s="46"/>
      <c r="CMY10" s="46"/>
      <c r="CMZ10" s="46"/>
      <c r="CNA10" s="46"/>
      <c r="CNB10" s="46"/>
      <c r="CNC10" s="46"/>
      <c r="CND10" s="46"/>
      <c r="CNE10" s="46"/>
      <c r="CNF10" s="46"/>
      <c r="CNG10" s="46"/>
      <c r="CNH10" s="46"/>
      <c r="CNI10" s="46"/>
      <c r="CNJ10" s="46"/>
      <c r="CNK10" s="46"/>
      <c r="CNL10" s="46"/>
      <c r="CNM10" s="46"/>
      <c r="CNN10" s="46"/>
      <c r="CNO10" s="46"/>
      <c r="CNP10" s="46"/>
      <c r="CNQ10" s="46"/>
      <c r="CNR10" s="46"/>
      <c r="CNS10" s="46"/>
      <c r="CNT10" s="46"/>
      <c r="CNU10" s="46"/>
      <c r="CNV10" s="46"/>
      <c r="CNW10" s="46"/>
      <c r="CNX10" s="46"/>
      <c r="CNY10" s="46"/>
      <c r="CNZ10" s="46"/>
      <c r="COA10" s="46"/>
      <c r="COB10" s="46"/>
      <c r="COC10" s="46"/>
      <c r="COD10" s="46"/>
      <c r="COE10" s="46"/>
      <c r="COF10" s="46"/>
      <c r="COG10" s="46"/>
      <c r="COH10" s="46"/>
      <c r="COI10" s="46"/>
      <c r="COJ10" s="46"/>
      <c r="COK10" s="46"/>
      <c r="COL10" s="46"/>
      <c r="COM10" s="46"/>
      <c r="CON10" s="46"/>
      <c r="COO10" s="46"/>
      <c r="COP10" s="46"/>
      <c r="COQ10" s="46"/>
      <c r="COR10" s="46"/>
      <c r="COS10" s="46"/>
      <c r="COT10" s="46"/>
      <c r="COU10" s="46"/>
      <c r="COV10" s="46"/>
      <c r="COW10" s="46"/>
      <c r="COX10" s="46"/>
      <c r="COY10" s="46"/>
      <c r="COZ10" s="46"/>
      <c r="CPA10" s="46"/>
      <c r="CPB10" s="46"/>
      <c r="CPC10" s="46"/>
      <c r="CPD10" s="46"/>
      <c r="CPE10" s="46"/>
      <c r="CPF10" s="46"/>
      <c r="CPG10" s="46"/>
      <c r="CPH10" s="46"/>
      <c r="CPI10" s="46"/>
      <c r="CPJ10" s="46"/>
      <c r="CPK10" s="46"/>
      <c r="CPL10" s="46"/>
      <c r="CPM10" s="46"/>
      <c r="CPN10" s="46"/>
      <c r="CPO10" s="46"/>
      <c r="CPP10" s="46"/>
      <c r="CPQ10" s="46"/>
      <c r="CPR10" s="46"/>
      <c r="CPS10" s="46"/>
      <c r="CPT10" s="46"/>
      <c r="CPU10" s="46"/>
      <c r="CPV10" s="46"/>
      <c r="CPW10" s="46"/>
      <c r="CPX10" s="46"/>
      <c r="CPY10" s="46"/>
      <c r="CPZ10" s="46"/>
      <c r="CQA10" s="46"/>
      <c r="CQB10" s="46"/>
      <c r="CQC10" s="46"/>
      <c r="CQD10" s="46"/>
      <c r="CQE10" s="46"/>
      <c r="CQF10" s="46"/>
      <c r="CQG10" s="46"/>
      <c r="CQH10" s="46"/>
      <c r="CQI10" s="46"/>
      <c r="CQJ10" s="46"/>
      <c r="CQK10" s="46"/>
      <c r="CQL10" s="46"/>
      <c r="CQM10" s="46"/>
      <c r="CQN10" s="46"/>
      <c r="CQO10" s="46"/>
      <c r="CQP10" s="46"/>
      <c r="CQQ10" s="46"/>
      <c r="CQR10" s="46"/>
      <c r="CQS10" s="46"/>
      <c r="CQT10" s="46"/>
      <c r="CQU10" s="46"/>
      <c r="CQV10" s="46"/>
      <c r="CQW10" s="46"/>
      <c r="CQX10" s="46"/>
      <c r="CQY10" s="46"/>
      <c r="CQZ10" s="46"/>
      <c r="CRA10" s="46"/>
      <c r="CRB10" s="46"/>
      <c r="CRC10" s="46"/>
      <c r="CRD10" s="46"/>
      <c r="CRE10" s="46"/>
      <c r="CRF10" s="46"/>
      <c r="CRG10" s="46"/>
      <c r="CRH10" s="46"/>
      <c r="CRI10" s="46"/>
      <c r="CRJ10" s="46"/>
      <c r="CRK10" s="46"/>
      <c r="CRL10" s="46"/>
      <c r="CRM10" s="46"/>
      <c r="CRN10" s="46"/>
      <c r="CRO10" s="46"/>
      <c r="CRP10" s="46"/>
      <c r="CRQ10" s="46"/>
      <c r="CRR10" s="46"/>
      <c r="CRS10" s="46"/>
      <c r="CRT10" s="46"/>
      <c r="CRU10" s="46"/>
      <c r="CRV10" s="46"/>
      <c r="CRW10" s="46"/>
      <c r="CRX10" s="46"/>
      <c r="CRY10" s="46"/>
      <c r="CRZ10" s="46"/>
      <c r="CSA10" s="46"/>
      <c r="CSB10" s="46"/>
      <c r="CSC10" s="46"/>
      <c r="CSD10" s="46"/>
      <c r="CSE10" s="46"/>
      <c r="CSF10" s="46"/>
      <c r="CSG10" s="46"/>
      <c r="CSH10" s="46"/>
      <c r="CSI10" s="46"/>
      <c r="CSJ10" s="46"/>
      <c r="CSK10" s="46"/>
      <c r="CSL10" s="46"/>
      <c r="CSM10" s="46"/>
      <c r="CSN10" s="46"/>
      <c r="CSO10" s="46"/>
      <c r="CSP10" s="46"/>
      <c r="CSQ10" s="46"/>
      <c r="CSR10" s="46"/>
      <c r="CSS10" s="46"/>
      <c r="CST10" s="46"/>
      <c r="CSU10" s="46"/>
      <c r="CSV10" s="46"/>
      <c r="CSW10" s="46"/>
      <c r="CSX10" s="46"/>
      <c r="CSY10" s="46"/>
      <c r="CSZ10" s="46"/>
      <c r="CTA10" s="46"/>
      <c r="CTB10" s="46"/>
      <c r="CTC10" s="46"/>
      <c r="CTD10" s="46"/>
      <c r="CTE10" s="46"/>
      <c r="CTF10" s="46"/>
      <c r="CTG10" s="46"/>
      <c r="CTH10" s="46"/>
      <c r="CTI10" s="46"/>
      <c r="CTJ10" s="46"/>
      <c r="CTK10" s="46"/>
      <c r="CTL10" s="46"/>
      <c r="CTM10" s="46"/>
      <c r="CTN10" s="46"/>
      <c r="CTO10" s="46"/>
      <c r="CTP10" s="46"/>
      <c r="CTQ10" s="46"/>
      <c r="CTR10" s="46"/>
      <c r="CTS10" s="46"/>
      <c r="CTT10" s="46"/>
      <c r="CTU10" s="46"/>
      <c r="CTV10" s="46"/>
      <c r="CTW10" s="46"/>
      <c r="CTX10" s="46"/>
      <c r="CTY10" s="46"/>
      <c r="CTZ10" s="46"/>
      <c r="CUA10" s="46"/>
      <c r="CUB10" s="46"/>
      <c r="CUC10" s="46"/>
      <c r="CUD10" s="46"/>
      <c r="CUE10" s="46"/>
      <c r="CUF10" s="46"/>
      <c r="CUG10" s="46"/>
      <c r="CUH10" s="46"/>
      <c r="CUI10" s="46"/>
      <c r="CUJ10" s="46"/>
      <c r="CUK10" s="46"/>
      <c r="CUL10" s="46"/>
      <c r="CUM10" s="46"/>
      <c r="CUN10" s="46"/>
      <c r="CUO10" s="46"/>
      <c r="CUP10" s="46"/>
      <c r="CUQ10" s="46"/>
      <c r="CUR10" s="46"/>
      <c r="CUS10" s="46"/>
      <c r="CUT10" s="46"/>
      <c r="CUU10" s="46"/>
      <c r="CUV10" s="46"/>
      <c r="CUW10" s="46"/>
      <c r="CUX10" s="46"/>
      <c r="CUY10" s="46"/>
      <c r="CUZ10" s="46"/>
      <c r="CVA10" s="46"/>
      <c r="CVB10" s="46"/>
      <c r="CVC10" s="46"/>
      <c r="CVD10" s="46"/>
      <c r="CVE10" s="46"/>
      <c r="CVF10" s="46"/>
      <c r="CVG10" s="46"/>
      <c r="CVH10" s="46"/>
      <c r="CVI10" s="46"/>
      <c r="CVJ10" s="46"/>
      <c r="CVK10" s="46"/>
      <c r="CVL10" s="46"/>
      <c r="CVM10" s="46"/>
      <c r="CVN10" s="46"/>
      <c r="CVO10" s="46"/>
      <c r="CVP10" s="46"/>
      <c r="CVQ10" s="46"/>
      <c r="CVR10" s="46"/>
      <c r="CVS10" s="46"/>
      <c r="CVT10" s="46"/>
      <c r="CVU10" s="46"/>
      <c r="CVV10" s="46"/>
      <c r="CVW10" s="46"/>
      <c r="CVX10" s="46"/>
      <c r="CVY10" s="46"/>
      <c r="CVZ10" s="46"/>
      <c r="CWA10" s="46"/>
      <c r="CWB10" s="46"/>
      <c r="CWC10" s="46"/>
      <c r="CWD10" s="46"/>
      <c r="CWE10" s="46"/>
      <c r="CWF10" s="46"/>
      <c r="CWG10" s="46"/>
      <c r="CWH10" s="46"/>
      <c r="CWI10" s="46"/>
      <c r="CWJ10" s="46"/>
      <c r="CWK10" s="46"/>
      <c r="CWL10" s="46"/>
      <c r="CWM10" s="46"/>
      <c r="CWN10" s="46"/>
      <c r="CWO10" s="46"/>
      <c r="CWP10" s="46"/>
      <c r="CWQ10" s="46"/>
      <c r="CWR10" s="46"/>
      <c r="CWS10" s="46"/>
      <c r="CWT10" s="46"/>
      <c r="CWU10" s="46"/>
      <c r="CWV10" s="46"/>
      <c r="CWW10" s="46"/>
      <c r="CWX10" s="46"/>
      <c r="CWY10" s="46"/>
      <c r="CWZ10" s="46"/>
      <c r="CXA10" s="46"/>
      <c r="CXB10" s="46"/>
      <c r="CXC10" s="46"/>
      <c r="CXD10" s="46"/>
      <c r="CXE10" s="46"/>
      <c r="CXF10" s="46"/>
      <c r="CXG10" s="46"/>
      <c r="CXH10" s="46"/>
      <c r="CXI10" s="46"/>
      <c r="CXJ10" s="46"/>
      <c r="CXK10" s="46"/>
      <c r="CXL10" s="46"/>
      <c r="CXM10" s="46"/>
      <c r="CXN10" s="46"/>
      <c r="CXO10" s="46"/>
      <c r="CXP10" s="46"/>
      <c r="CXQ10" s="46"/>
      <c r="CXR10" s="46"/>
      <c r="CXS10" s="46"/>
      <c r="CXT10" s="46"/>
      <c r="CXU10" s="46"/>
      <c r="CXV10" s="46"/>
      <c r="CXW10" s="46"/>
      <c r="CXX10" s="46"/>
      <c r="CXY10" s="46"/>
      <c r="CXZ10" s="46"/>
      <c r="CYA10" s="46"/>
      <c r="CYB10" s="46"/>
      <c r="CYC10" s="46"/>
      <c r="CYD10" s="46"/>
      <c r="CYE10" s="46"/>
      <c r="CYF10" s="46"/>
      <c r="CYG10" s="46"/>
      <c r="CYH10" s="46"/>
      <c r="CYI10" s="46"/>
      <c r="CYJ10" s="46"/>
      <c r="CYK10" s="46"/>
      <c r="CYL10" s="46"/>
      <c r="CYM10" s="46"/>
      <c r="CYN10" s="46"/>
      <c r="CYO10" s="46"/>
      <c r="CYP10" s="46"/>
      <c r="CYQ10" s="46"/>
      <c r="CYR10" s="46"/>
      <c r="CYS10" s="46"/>
      <c r="CYT10" s="46"/>
      <c r="CYU10" s="46"/>
      <c r="CYV10" s="46"/>
      <c r="CYW10" s="46"/>
      <c r="CYX10" s="46"/>
      <c r="CYY10" s="46"/>
      <c r="CYZ10" s="46"/>
      <c r="CZA10" s="46"/>
      <c r="CZB10" s="46"/>
      <c r="CZC10" s="46"/>
      <c r="CZD10" s="46"/>
      <c r="CZE10" s="46"/>
      <c r="CZF10" s="46"/>
      <c r="CZG10" s="46"/>
      <c r="CZH10" s="46"/>
      <c r="CZI10" s="46"/>
      <c r="CZJ10" s="46"/>
      <c r="CZK10" s="46"/>
      <c r="CZL10" s="46"/>
      <c r="CZM10" s="46"/>
      <c r="CZN10" s="46"/>
      <c r="CZO10" s="46"/>
      <c r="CZP10" s="46"/>
      <c r="CZQ10" s="46"/>
      <c r="CZR10" s="46"/>
      <c r="CZS10" s="46"/>
      <c r="CZT10" s="46"/>
      <c r="CZU10" s="46"/>
      <c r="CZV10" s="46"/>
      <c r="CZW10" s="46"/>
      <c r="CZX10" s="46"/>
      <c r="CZY10" s="46"/>
      <c r="CZZ10" s="46"/>
      <c r="DAA10" s="46"/>
      <c r="DAB10" s="46"/>
      <c r="DAC10" s="46"/>
      <c r="DAD10" s="46"/>
      <c r="DAE10" s="46"/>
      <c r="DAF10" s="46"/>
      <c r="DAG10" s="46"/>
      <c r="DAH10" s="46"/>
      <c r="DAI10" s="46"/>
      <c r="DAJ10" s="46"/>
      <c r="DAK10" s="46"/>
      <c r="DAL10" s="46"/>
      <c r="DAM10" s="46"/>
      <c r="DAN10" s="46"/>
      <c r="DAO10" s="46"/>
      <c r="DAP10" s="46"/>
      <c r="DAQ10" s="46"/>
      <c r="DAR10" s="46"/>
      <c r="DAS10" s="46"/>
      <c r="DAT10" s="46"/>
      <c r="DAU10" s="46"/>
      <c r="DAV10" s="46"/>
      <c r="DAW10" s="46"/>
      <c r="DAX10" s="46"/>
      <c r="DAY10" s="46"/>
      <c r="DAZ10" s="46"/>
      <c r="DBA10" s="46"/>
      <c r="DBB10" s="46"/>
      <c r="DBC10" s="46"/>
      <c r="DBD10" s="46"/>
      <c r="DBE10" s="46"/>
      <c r="DBF10" s="46"/>
      <c r="DBG10" s="46"/>
      <c r="DBH10" s="46"/>
      <c r="DBI10" s="46"/>
      <c r="DBJ10" s="46"/>
      <c r="DBK10" s="46"/>
      <c r="DBL10" s="46"/>
      <c r="DBM10" s="46"/>
      <c r="DBN10" s="46"/>
      <c r="DBO10" s="46"/>
      <c r="DBP10" s="46"/>
      <c r="DBQ10" s="46"/>
      <c r="DBR10" s="46"/>
      <c r="DBS10" s="46"/>
      <c r="DBT10" s="46"/>
      <c r="DBU10" s="46"/>
      <c r="DBV10" s="46"/>
      <c r="DBW10" s="46"/>
      <c r="DBX10" s="46"/>
      <c r="DBY10" s="46"/>
      <c r="DBZ10" s="46"/>
      <c r="DCA10" s="46"/>
      <c r="DCB10" s="46"/>
      <c r="DCC10" s="46"/>
      <c r="DCD10" s="46"/>
      <c r="DCE10" s="46"/>
      <c r="DCF10" s="46"/>
      <c r="DCG10" s="46"/>
      <c r="DCH10" s="46"/>
      <c r="DCI10" s="46"/>
      <c r="DCJ10" s="46"/>
      <c r="DCK10" s="46"/>
      <c r="DCL10" s="46"/>
      <c r="DCM10" s="46"/>
      <c r="DCN10" s="46"/>
      <c r="DCO10" s="46"/>
      <c r="DCP10" s="46"/>
      <c r="DCQ10" s="46"/>
      <c r="DCR10" s="46"/>
      <c r="DCS10" s="46"/>
      <c r="DCT10" s="46"/>
      <c r="DCU10" s="46"/>
      <c r="DCV10" s="46"/>
      <c r="DCW10" s="46"/>
      <c r="DCX10" s="46"/>
      <c r="DCY10" s="46"/>
      <c r="DCZ10" s="46"/>
      <c r="DDA10" s="46"/>
      <c r="DDB10" s="46"/>
      <c r="DDC10" s="46"/>
      <c r="DDD10" s="46"/>
      <c r="DDE10" s="46"/>
      <c r="DDF10" s="46"/>
      <c r="DDG10" s="46"/>
      <c r="DDH10" s="46"/>
      <c r="DDI10" s="46"/>
      <c r="DDJ10" s="46"/>
      <c r="DDK10" s="46"/>
      <c r="DDL10" s="46"/>
      <c r="DDM10" s="46"/>
      <c r="DDN10" s="46"/>
      <c r="DDO10" s="46"/>
      <c r="DDP10" s="46"/>
      <c r="DDQ10" s="46"/>
      <c r="DDR10" s="46"/>
      <c r="DDS10" s="46"/>
      <c r="DDT10" s="46"/>
      <c r="DDU10" s="46"/>
      <c r="DDV10" s="46"/>
      <c r="DDW10" s="46"/>
      <c r="DDX10" s="46"/>
      <c r="DDY10" s="46"/>
      <c r="DDZ10" s="46"/>
      <c r="DEA10" s="46"/>
      <c r="DEB10" s="46"/>
      <c r="DEC10" s="46"/>
      <c r="DED10" s="46"/>
      <c r="DEE10" s="46"/>
      <c r="DEF10" s="46"/>
      <c r="DEG10" s="46"/>
      <c r="DEH10" s="46"/>
      <c r="DEI10" s="46"/>
      <c r="DEJ10" s="46"/>
      <c r="DEK10" s="46"/>
      <c r="DEL10" s="46"/>
      <c r="DEM10" s="46"/>
      <c r="DEN10" s="46"/>
      <c r="DEO10" s="46"/>
      <c r="DEP10" s="46"/>
      <c r="DEQ10" s="46"/>
      <c r="DER10" s="46"/>
      <c r="DES10" s="46"/>
      <c r="DET10" s="46"/>
      <c r="DEU10" s="46"/>
      <c r="DEV10" s="46"/>
      <c r="DEW10" s="46"/>
      <c r="DEX10" s="46"/>
      <c r="DEY10" s="46"/>
      <c r="DEZ10" s="46"/>
      <c r="DFA10" s="46"/>
      <c r="DFB10" s="46"/>
      <c r="DFC10" s="46"/>
      <c r="DFD10" s="46"/>
      <c r="DFE10" s="46"/>
      <c r="DFF10" s="46"/>
      <c r="DFG10" s="46"/>
      <c r="DFH10" s="46"/>
      <c r="DFI10" s="46"/>
      <c r="DFJ10" s="46"/>
      <c r="DFK10" s="46"/>
      <c r="DFL10" s="46"/>
      <c r="DFM10" s="46"/>
      <c r="DFN10" s="46"/>
      <c r="DFO10" s="46"/>
      <c r="DFP10" s="46"/>
      <c r="DFQ10" s="46"/>
      <c r="DFR10" s="46"/>
      <c r="DFS10" s="46"/>
      <c r="DFT10" s="46"/>
      <c r="DFU10" s="46"/>
      <c r="DFV10" s="46"/>
      <c r="DFW10" s="46"/>
      <c r="DFX10" s="46"/>
      <c r="DFY10" s="46"/>
      <c r="DFZ10" s="46"/>
      <c r="DGA10" s="46"/>
      <c r="DGB10" s="46"/>
      <c r="DGC10" s="46"/>
      <c r="DGD10" s="46"/>
      <c r="DGE10" s="46"/>
      <c r="DGF10" s="46"/>
      <c r="DGG10" s="46"/>
      <c r="DGH10" s="46"/>
      <c r="DGI10" s="46"/>
      <c r="DGJ10" s="46"/>
      <c r="DGK10" s="46"/>
      <c r="DGL10" s="46"/>
      <c r="DGM10" s="46"/>
      <c r="DGN10" s="46"/>
      <c r="DGO10" s="46"/>
      <c r="DGP10" s="46"/>
      <c r="DGQ10" s="46"/>
      <c r="DGR10" s="46"/>
      <c r="DGS10" s="46"/>
      <c r="DGT10" s="46"/>
      <c r="DGU10" s="46"/>
      <c r="DGV10" s="46"/>
      <c r="DGW10" s="46"/>
      <c r="DGX10" s="46"/>
      <c r="DGY10" s="46"/>
      <c r="DGZ10" s="46"/>
      <c r="DHA10" s="46"/>
      <c r="DHB10" s="46"/>
      <c r="DHC10" s="46"/>
      <c r="DHD10" s="46"/>
      <c r="DHE10" s="46"/>
      <c r="DHF10" s="46"/>
      <c r="DHG10" s="46"/>
      <c r="DHH10" s="46"/>
      <c r="DHI10" s="46"/>
      <c r="DHJ10" s="46"/>
      <c r="DHK10" s="46"/>
      <c r="DHL10" s="46"/>
      <c r="DHM10" s="46"/>
      <c r="DHN10" s="46"/>
      <c r="DHO10" s="46"/>
      <c r="DHP10" s="46"/>
      <c r="DHQ10" s="46"/>
      <c r="DHR10" s="46"/>
      <c r="DHS10" s="46"/>
      <c r="DHT10" s="46"/>
      <c r="DHU10" s="46"/>
      <c r="DHV10" s="46"/>
      <c r="DHW10" s="46"/>
      <c r="DHX10" s="46"/>
      <c r="DHY10" s="46"/>
      <c r="DHZ10" s="46"/>
      <c r="DIA10" s="46"/>
      <c r="DIB10" s="46"/>
      <c r="DIC10" s="46"/>
      <c r="DID10" s="46"/>
      <c r="DIE10" s="46"/>
      <c r="DIF10" s="46"/>
      <c r="DIG10" s="46"/>
      <c r="DIH10" s="46"/>
      <c r="DII10" s="46"/>
      <c r="DIJ10" s="46"/>
      <c r="DIK10" s="46"/>
      <c r="DIL10" s="46"/>
      <c r="DIM10" s="46"/>
      <c r="DIN10" s="46"/>
      <c r="DIO10" s="46"/>
      <c r="DIP10" s="46"/>
      <c r="DIQ10" s="46"/>
      <c r="DIR10" s="46"/>
      <c r="DIS10" s="46"/>
      <c r="DIT10" s="46"/>
      <c r="DIU10" s="46"/>
      <c r="DIV10" s="46"/>
      <c r="DIW10" s="46"/>
      <c r="DIX10" s="46"/>
      <c r="DIY10" s="46"/>
      <c r="DIZ10" s="46"/>
      <c r="DJA10" s="46"/>
      <c r="DJB10" s="46"/>
      <c r="DJC10" s="46"/>
      <c r="DJD10" s="46"/>
      <c r="DJE10" s="46"/>
      <c r="DJF10" s="46"/>
      <c r="DJG10" s="46"/>
      <c r="DJH10" s="46"/>
      <c r="DJI10" s="46"/>
      <c r="DJJ10" s="46"/>
      <c r="DJK10" s="46"/>
      <c r="DJL10" s="46"/>
      <c r="DJM10" s="46"/>
      <c r="DJN10" s="46"/>
      <c r="DJO10" s="46"/>
      <c r="DJP10" s="46"/>
      <c r="DJQ10" s="46"/>
      <c r="DJR10" s="46"/>
      <c r="DJS10" s="46"/>
      <c r="DJT10" s="46"/>
      <c r="DJU10" s="46"/>
      <c r="DJV10" s="46"/>
      <c r="DJW10" s="46"/>
      <c r="DJX10" s="46"/>
      <c r="DJY10" s="46"/>
      <c r="DJZ10" s="46"/>
      <c r="DKA10" s="46"/>
      <c r="DKB10" s="46"/>
      <c r="DKC10" s="46"/>
      <c r="DKD10" s="46"/>
      <c r="DKE10" s="46"/>
      <c r="DKF10" s="46"/>
      <c r="DKG10" s="46"/>
      <c r="DKH10" s="46"/>
      <c r="DKI10" s="46"/>
      <c r="DKJ10" s="46"/>
      <c r="DKK10" s="46"/>
      <c r="DKL10" s="46"/>
      <c r="DKM10" s="46"/>
      <c r="DKN10" s="46"/>
      <c r="DKO10" s="46"/>
      <c r="DKP10" s="46"/>
      <c r="DKQ10" s="46"/>
      <c r="DKR10" s="46"/>
      <c r="DKS10" s="46"/>
      <c r="DKT10" s="46"/>
      <c r="DKU10" s="46"/>
      <c r="DKV10" s="46"/>
      <c r="DKW10" s="46"/>
      <c r="DKX10" s="46"/>
      <c r="DKY10" s="46"/>
      <c r="DKZ10" s="46"/>
      <c r="DLA10" s="46"/>
      <c r="DLB10" s="46"/>
      <c r="DLC10" s="46"/>
      <c r="DLD10" s="46"/>
      <c r="DLE10" s="46"/>
      <c r="DLF10" s="46"/>
      <c r="DLG10" s="46"/>
      <c r="DLH10" s="46"/>
      <c r="DLI10" s="46"/>
      <c r="DLJ10" s="46"/>
      <c r="DLK10" s="46"/>
      <c r="DLL10" s="46"/>
      <c r="DLM10" s="46"/>
      <c r="DLN10" s="46"/>
      <c r="DLO10" s="46"/>
      <c r="DLP10" s="46"/>
      <c r="DLQ10" s="46"/>
      <c r="DLR10" s="46"/>
      <c r="DLS10" s="46"/>
      <c r="DLT10" s="46"/>
      <c r="DLU10" s="46"/>
      <c r="DLV10" s="46"/>
      <c r="DLW10" s="46"/>
      <c r="DLX10" s="46"/>
      <c r="DLY10" s="46"/>
      <c r="DLZ10" s="46"/>
      <c r="DMA10" s="46"/>
      <c r="DMB10" s="46"/>
      <c r="DMC10" s="46"/>
      <c r="DMD10" s="46"/>
      <c r="DME10" s="46"/>
      <c r="DMF10" s="46"/>
      <c r="DMG10" s="46"/>
      <c r="DMH10" s="46"/>
      <c r="DMI10" s="46"/>
      <c r="DMJ10" s="46"/>
      <c r="DMK10" s="46"/>
      <c r="DML10" s="46"/>
      <c r="DMM10" s="46"/>
      <c r="DMN10" s="46"/>
      <c r="DMO10" s="46"/>
      <c r="DMP10" s="46"/>
      <c r="DMQ10" s="46"/>
      <c r="DMR10" s="46"/>
      <c r="DMS10" s="46"/>
      <c r="DMT10" s="46"/>
      <c r="DMU10" s="46"/>
      <c r="DMV10" s="46"/>
      <c r="DMW10" s="46"/>
      <c r="DMX10" s="46"/>
      <c r="DMY10" s="46"/>
      <c r="DMZ10" s="46"/>
      <c r="DNA10" s="46"/>
      <c r="DNB10" s="46"/>
      <c r="DNC10" s="46"/>
      <c r="DND10" s="46"/>
      <c r="DNE10" s="46"/>
      <c r="DNF10" s="46"/>
      <c r="DNG10" s="46"/>
      <c r="DNH10" s="46"/>
      <c r="DNI10" s="46"/>
      <c r="DNJ10" s="46"/>
      <c r="DNK10" s="46"/>
      <c r="DNL10" s="46"/>
      <c r="DNM10" s="46"/>
      <c r="DNN10" s="46"/>
      <c r="DNO10" s="46"/>
      <c r="DNP10" s="46"/>
      <c r="DNQ10" s="46"/>
      <c r="DNR10" s="46"/>
      <c r="DNS10" s="46"/>
      <c r="DNT10" s="46"/>
      <c r="DNU10" s="46"/>
      <c r="DNV10" s="46"/>
      <c r="DNW10" s="46"/>
      <c r="DNX10" s="46"/>
      <c r="DNY10" s="46"/>
      <c r="DNZ10" s="46"/>
      <c r="DOA10" s="46"/>
      <c r="DOB10" s="46"/>
      <c r="DOC10" s="46"/>
      <c r="DOD10" s="46"/>
      <c r="DOE10" s="46"/>
      <c r="DOF10" s="46"/>
      <c r="DOG10" s="46"/>
      <c r="DOH10" s="46"/>
      <c r="DOI10" s="46"/>
      <c r="DOJ10" s="46"/>
      <c r="DOK10" s="46"/>
      <c r="DOL10" s="46"/>
      <c r="DOM10" s="46"/>
      <c r="DON10" s="46"/>
      <c r="DOO10" s="46"/>
      <c r="DOP10" s="46"/>
      <c r="DOQ10" s="46"/>
      <c r="DOR10" s="46"/>
      <c r="DOS10" s="46"/>
      <c r="DOT10" s="46"/>
      <c r="DOU10" s="46"/>
      <c r="DOV10" s="46"/>
      <c r="DOW10" s="46"/>
      <c r="DOX10" s="46"/>
      <c r="DOY10" s="46"/>
      <c r="DOZ10" s="46"/>
      <c r="DPA10" s="46"/>
      <c r="DPB10" s="46"/>
      <c r="DPC10" s="46"/>
      <c r="DPD10" s="46"/>
      <c r="DPE10" s="46"/>
      <c r="DPF10" s="46"/>
      <c r="DPG10" s="46"/>
      <c r="DPH10" s="46"/>
      <c r="DPI10" s="46"/>
      <c r="DPJ10" s="46"/>
      <c r="DPK10" s="46"/>
      <c r="DPL10" s="46"/>
      <c r="DPM10" s="46"/>
      <c r="DPN10" s="46"/>
      <c r="DPO10" s="46"/>
      <c r="DPP10" s="46"/>
      <c r="DPQ10" s="46"/>
      <c r="DPR10" s="46"/>
      <c r="DPS10" s="46"/>
      <c r="DPT10" s="46"/>
      <c r="DPU10" s="46"/>
      <c r="DPV10" s="46"/>
      <c r="DPW10" s="46"/>
      <c r="DPX10" s="46"/>
      <c r="DPY10" s="46"/>
      <c r="DPZ10" s="46"/>
      <c r="DQA10" s="46"/>
      <c r="DQB10" s="46"/>
      <c r="DQC10" s="46"/>
      <c r="DQD10" s="46"/>
      <c r="DQE10" s="46"/>
      <c r="DQF10" s="46"/>
      <c r="DQG10" s="46"/>
      <c r="DQH10" s="46"/>
      <c r="DQI10" s="46"/>
      <c r="DQJ10" s="46"/>
      <c r="DQK10" s="46"/>
      <c r="DQL10" s="46"/>
      <c r="DQM10" s="46"/>
      <c r="DQN10" s="46"/>
      <c r="DQO10" s="46"/>
      <c r="DQP10" s="46"/>
      <c r="DQQ10" s="46"/>
      <c r="DQR10" s="46"/>
      <c r="DQS10" s="46"/>
      <c r="DQT10" s="46"/>
      <c r="DQU10" s="46"/>
      <c r="DQV10" s="46"/>
      <c r="DQW10" s="46"/>
      <c r="DQX10" s="46"/>
      <c r="DQY10" s="46"/>
      <c r="DQZ10" s="46"/>
      <c r="DRA10" s="46"/>
      <c r="DRB10" s="46"/>
      <c r="DRC10" s="46"/>
      <c r="DRD10" s="46"/>
      <c r="DRE10" s="46"/>
      <c r="DRF10" s="46"/>
      <c r="DRG10" s="46"/>
      <c r="DRH10" s="46"/>
      <c r="DRI10" s="46"/>
      <c r="DRJ10" s="46"/>
      <c r="DRK10" s="46"/>
      <c r="DRL10" s="46"/>
      <c r="DRM10" s="46"/>
      <c r="DRN10" s="46"/>
      <c r="DRO10" s="46"/>
      <c r="DRP10" s="46"/>
      <c r="DRQ10" s="46"/>
      <c r="DRR10" s="46"/>
      <c r="DRS10" s="46"/>
      <c r="DRT10" s="46"/>
      <c r="DRU10" s="46"/>
      <c r="DRV10" s="46"/>
      <c r="DRW10" s="46"/>
      <c r="DRX10" s="46"/>
      <c r="DRY10" s="46"/>
      <c r="DRZ10" s="46"/>
      <c r="DSA10" s="46"/>
      <c r="DSB10" s="46"/>
      <c r="DSC10" s="46"/>
      <c r="DSD10" s="46"/>
      <c r="DSE10" s="46"/>
      <c r="DSF10" s="46"/>
      <c r="DSG10" s="46"/>
      <c r="DSH10" s="46"/>
      <c r="DSI10" s="46"/>
      <c r="DSJ10" s="46"/>
      <c r="DSK10" s="46"/>
      <c r="DSL10" s="46"/>
      <c r="DSM10" s="46"/>
      <c r="DSN10" s="46"/>
      <c r="DSO10" s="46"/>
      <c r="DSP10" s="46"/>
      <c r="DSQ10" s="46"/>
      <c r="DSR10" s="46"/>
      <c r="DSS10" s="46"/>
      <c r="DST10" s="46"/>
      <c r="DSU10" s="46"/>
      <c r="DSV10" s="46"/>
      <c r="DSW10" s="46"/>
      <c r="DSX10" s="46"/>
      <c r="DSY10" s="46"/>
      <c r="DSZ10" s="46"/>
      <c r="DTA10" s="46"/>
      <c r="DTB10" s="46"/>
      <c r="DTC10" s="46"/>
      <c r="DTD10" s="46"/>
      <c r="DTE10" s="46"/>
      <c r="DTF10" s="46"/>
      <c r="DTG10" s="46"/>
      <c r="DTH10" s="46"/>
      <c r="DTI10" s="46"/>
      <c r="DTJ10" s="46"/>
      <c r="DTK10" s="46"/>
      <c r="DTL10" s="46"/>
      <c r="DTM10" s="46"/>
      <c r="DTN10" s="46"/>
      <c r="DTO10" s="46"/>
      <c r="DTP10" s="46"/>
      <c r="DTQ10" s="46"/>
      <c r="DTR10" s="46"/>
      <c r="DTS10" s="46"/>
      <c r="DTT10" s="46"/>
      <c r="DTU10" s="46"/>
      <c r="DTV10" s="46"/>
      <c r="DTW10" s="46"/>
      <c r="DTX10" s="46"/>
      <c r="DTY10" s="46"/>
      <c r="DTZ10" s="46"/>
      <c r="DUA10" s="46"/>
      <c r="DUB10" s="46"/>
      <c r="DUC10" s="46"/>
      <c r="DUD10" s="46"/>
      <c r="DUE10" s="46"/>
      <c r="DUF10" s="46"/>
      <c r="DUG10" s="46"/>
      <c r="DUH10" s="46"/>
      <c r="DUI10" s="46"/>
      <c r="DUJ10" s="46"/>
      <c r="DUK10" s="46"/>
      <c r="DUL10" s="46"/>
      <c r="DUM10" s="46"/>
      <c r="DUN10" s="46"/>
      <c r="DUO10" s="46"/>
      <c r="DUP10" s="46"/>
      <c r="DUQ10" s="46"/>
      <c r="DUR10" s="46"/>
      <c r="DUS10" s="46"/>
      <c r="DUT10" s="46"/>
      <c r="DUU10" s="46"/>
      <c r="DUV10" s="46"/>
      <c r="DUW10" s="46"/>
      <c r="DUX10" s="46"/>
      <c r="DUY10" s="46"/>
      <c r="DUZ10" s="46"/>
      <c r="DVA10" s="46"/>
      <c r="DVB10" s="46"/>
      <c r="DVC10" s="46"/>
      <c r="DVD10" s="46"/>
      <c r="DVE10" s="46"/>
      <c r="DVF10" s="46"/>
      <c r="DVG10" s="46"/>
      <c r="DVH10" s="46"/>
      <c r="DVI10" s="46"/>
      <c r="DVJ10" s="46"/>
      <c r="DVK10" s="46"/>
      <c r="DVL10" s="46"/>
      <c r="DVM10" s="46"/>
      <c r="DVN10" s="46"/>
      <c r="DVO10" s="46"/>
      <c r="DVP10" s="46"/>
      <c r="DVQ10" s="46"/>
      <c r="DVR10" s="46"/>
      <c r="DVS10" s="46"/>
      <c r="DVT10" s="46"/>
      <c r="DVU10" s="46"/>
      <c r="DVV10" s="46"/>
      <c r="DVW10" s="46"/>
      <c r="DVX10" s="46"/>
      <c r="DVY10" s="46"/>
      <c r="DVZ10" s="46"/>
      <c r="DWA10" s="46"/>
      <c r="DWB10" s="46"/>
      <c r="DWC10" s="46"/>
      <c r="DWD10" s="46"/>
      <c r="DWE10" s="46"/>
      <c r="DWF10" s="46"/>
      <c r="DWG10" s="46"/>
      <c r="DWH10" s="46"/>
      <c r="DWI10" s="46"/>
      <c r="DWJ10" s="46"/>
      <c r="DWK10" s="46"/>
      <c r="DWL10" s="46"/>
      <c r="DWM10" s="46"/>
      <c r="DWN10" s="46"/>
      <c r="DWO10" s="46"/>
      <c r="DWP10" s="46"/>
      <c r="DWQ10" s="46"/>
      <c r="DWR10" s="46"/>
      <c r="DWS10" s="46"/>
      <c r="DWT10" s="46"/>
      <c r="DWU10" s="46"/>
      <c r="DWV10" s="46"/>
      <c r="DWW10" s="46"/>
      <c r="DWX10" s="46"/>
      <c r="DWY10" s="46"/>
      <c r="DWZ10" s="46"/>
      <c r="DXA10" s="46"/>
      <c r="DXB10" s="46"/>
      <c r="DXC10" s="46"/>
      <c r="DXD10" s="46"/>
      <c r="DXE10" s="46"/>
      <c r="DXF10" s="46"/>
      <c r="DXG10" s="46"/>
      <c r="DXH10" s="46"/>
      <c r="DXI10" s="46"/>
      <c r="DXJ10" s="46"/>
      <c r="DXK10" s="46"/>
      <c r="DXL10" s="46"/>
      <c r="DXM10" s="46"/>
      <c r="DXN10" s="46"/>
      <c r="DXO10" s="46"/>
      <c r="DXP10" s="46"/>
      <c r="DXQ10" s="46"/>
      <c r="DXR10" s="46"/>
      <c r="DXS10" s="46"/>
      <c r="DXT10" s="46"/>
      <c r="DXU10" s="46"/>
      <c r="DXV10" s="46"/>
      <c r="DXW10" s="46"/>
      <c r="DXX10" s="46"/>
      <c r="DXY10" s="46"/>
      <c r="DXZ10" s="46"/>
      <c r="DYA10" s="46"/>
      <c r="DYB10" s="46"/>
      <c r="DYC10" s="46"/>
      <c r="DYD10" s="46"/>
      <c r="DYE10" s="46"/>
      <c r="DYF10" s="46"/>
      <c r="DYG10" s="46"/>
      <c r="DYH10" s="46"/>
      <c r="DYI10" s="46"/>
      <c r="DYJ10" s="46"/>
      <c r="DYK10" s="46"/>
      <c r="DYL10" s="46"/>
      <c r="DYM10" s="46"/>
      <c r="DYN10" s="46"/>
      <c r="DYO10" s="46"/>
      <c r="DYP10" s="46"/>
      <c r="DYQ10" s="46"/>
      <c r="DYR10" s="46"/>
      <c r="DYS10" s="46"/>
      <c r="DYT10" s="46"/>
      <c r="DYU10" s="46"/>
      <c r="DYV10" s="46"/>
      <c r="DYW10" s="46"/>
      <c r="DYX10" s="46"/>
      <c r="DYY10" s="46"/>
      <c r="DYZ10" s="46"/>
      <c r="DZA10" s="46"/>
      <c r="DZB10" s="46"/>
      <c r="DZC10" s="46"/>
      <c r="DZD10" s="46"/>
      <c r="DZE10" s="46"/>
      <c r="DZF10" s="46"/>
      <c r="DZG10" s="46"/>
      <c r="DZH10" s="46"/>
      <c r="DZI10" s="46"/>
      <c r="DZJ10" s="46"/>
      <c r="DZK10" s="46"/>
      <c r="DZL10" s="46"/>
      <c r="DZM10" s="46"/>
      <c r="DZN10" s="46"/>
      <c r="DZO10" s="46"/>
      <c r="DZP10" s="46"/>
      <c r="DZQ10" s="46"/>
      <c r="DZR10" s="46"/>
      <c r="DZS10" s="46"/>
      <c r="DZT10" s="46"/>
      <c r="DZU10" s="46"/>
      <c r="DZV10" s="46"/>
      <c r="DZW10" s="46"/>
      <c r="DZX10" s="46"/>
      <c r="DZY10" s="46"/>
      <c r="DZZ10" s="46"/>
      <c r="EAA10" s="46"/>
      <c r="EAB10" s="46"/>
      <c r="EAC10" s="46"/>
      <c r="EAD10" s="46"/>
      <c r="EAE10" s="46"/>
      <c r="EAF10" s="46"/>
      <c r="EAG10" s="46"/>
      <c r="EAH10" s="46"/>
      <c r="EAI10" s="46"/>
      <c r="EAJ10" s="46"/>
      <c r="EAK10" s="46"/>
      <c r="EAL10" s="46"/>
      <c r="EAM10" s="46"/>
      <c r="EAN10" s="46"/>
      <c r="EAO10" s="46"/>
      <c r="EAP10" s="46"/>
      <c r="EAQ10" s="46"/>
      <c r="EAR10" s="46"/>
      <c r="EAS10" s="46"/>
      <c r="EAT10" s="46"/>
      <c r="EAU10" s="46"/>
      <c r="EAV10" s="46"/>
      <c r="EAW10" s="46"/>
      <c r="EAX10" s="46"/>
      <c r="EAY10" s="46"/>
      <c r="EAZ10" s="46"/>
      <c r="EBA10" s="46"/>
      <c r="EBB10" s="46"/>
      <c r="EBC10" s="46"/>
      <c r="EBD10" s="46"/>
      <c r="EBE10" s="46"/>
      <c r="EBF10" s="46"/>
      <c r="EBG10" s="46"/>
      <c r="EBH10" s="46"/>
      <c r="EBI10" s="46"/>
      <c r="EBJ10" s="46"/>
      <c r="EBK10" s="46"/>
      <c r="EBL10" s="46"/>
      <c r="EBM10" s="46"/>
      <c r="EBN10" s="46"/>
      <c r="EBO10" s="46"/>
      <c r="EBP10" s="46"/>
      <c r="EBQ10" s="46"/>
      <c r="EBR10" s="46"/>
      <c r="EBS10" s="46"/>
      <c r="EBT10" s="46"/>
      <c r="EBU10" s="46"/>
      <c r="EBV10" s="46"/>
      <c r="EBW10" s="46"/>
      <c r="EBX10" s="46"/>
      <c r="EBY10" s="46"/>
      <c r="EBZ10" s="46"/>
      <c r="ECA10" s="46"/>
      <c r="ECB10" s="46"/>
      <c r="ECC10" s="46"/>
      <c r="ECD10" s="46"/>
      <c r="ECE10" s="46"/>
      <c r="ECF10" s="46"/>
      <c r="ECG10" s="46"/>
      <c r="ECH10" s="46"/>
      <c r="ECI10" s="46"/>
      <c r="ECJ10" s="46"/>
      <c r="ECK10" s="46"/>
      <c r="ECL10" s="46"/>
      <c r="ECM10" s="46"/>
      <c r="ECN10" s="46"/>
      <c r="ECO10" s="46"/>
      <c r="ECP10" s="46"/>
      <c r="ECQ10" s="46"/>
      <c r="ECR10" s="46"/>
      <c r="ECS10" s="46"/>
      <c r="ECT10" s="46"/>
      <c r="ECU10" s="46"/>
      <c r="ECV10" s="46"/>
      <c r="ECW10" s="46"/>
      <c r="ECX10" s="46"/>
      <c r="ECY10" s="46"/>
      <c r="ECZ10" s="46"/>
      <c r="EDA10" s="46"/>
      <c r="EDB10" s="46"/>
      <c r="EDC10" s="46"/>
      <c r="EDD10" s="46"/>
      <c r="EDE10" s="46"/>
      <c r="EDF10" s="46"/>
      <c r="EDG10" s="46"/>
      <c r="EDH10" s="46"/>
      <c r="EDI10" s="46"/>
      <c r="EDJ10" s="46"/>
      <c r="EDK10" s="46"/>
      <c r="EDL10" s="46"/>
      <c r="EDM10" s="46"/>
      <c r="EDN10" s="46"/>
      <c r="EDO10" s="46"/>
      <c r="EDP10" s="46"/>
      <c r="EDQ10" s="46"/>
      <c r="EDR10" s="46"/>
      <c r="EDS10" s="46"/>
      <c r="EDT10" s="46"/>
      <c r="EDU10" s="46"/>
      <c r="EDV10" s="46"/>
      <c r="EDW10" s="46"/>
      <c r="EDX10" s="46"/>
      <c r="EDY10" s="46"/>
      <c r="EDZ10" s="46"/>
      <c r="EEA10" s="46"/>
      <c r="EEB10" s="46"/>
      <c r="EEC10" s="46"/>
      <c r="EED10" s="46"/>
      <c r="EEE10" s="46"/>
      <c r="EEF10" s="46"/>
      <c r="EEG10" s="46"/>
      <c r="EEH10" s="46"/>
      <c r="EEI10" s="46"/>
      <c r="EEJ10" s="46"/>
      <c r="EEK10" s="46"/>
      <c r="EEL10" s="46"/>
      <c r="EEM10" s="46"/>
      <c r="EEN10" s="46"/>
      <c r="EEO10" s="46"/>
      <c r="EEP10" s="46"/>
      <c r="EEQ10" s="46"/>
      <c r="EER10" s="46"/>
      <c r="EES10" s="46"/>
      <c r="EET10" s="46"/>
      <c r="EEU10" s="46"/>
      <c r="EEV10" s="46"/>
      <c r="EEW10" s="46"/>
      <c r="EEX10" s="46"/>
      <c r="EEY10" s="46"/>
      <c r="EEZ10" s="46"/>
      <c r="EFA10" s="46"/>
      <c r="EFB10" s="46"/>
      <c r="EFC10" s="46"/>
      <c r="EFD10" s="46"/>
      <c r="EFE10" s="46"/>
      <c r="EFF10" s="46"/>
      <c r="EFG10" s="46"/>
      <c r="EFH10" s="46"/>
      <c r="EFI10" s="46"/>
      <c r="EFJ10" s="46"/>
      <c r="EFK10" s="46"/>
      <c r="EFL10" s="46"/>
      <c r="EFM10" s="46"/>
      <c r="EFN10" s="46"/>
      <c r="EFO10" s="46"/>
      <c r="EFP10" s="46"/>
      <c r="EFQ10" s="46"/>
      <c r="EFR10" s="46"/>
      <c r="EFS10" s="46"/>
      <c r="EFT10" s="46"/>
      <c r="EFU10" s="46"/>
      <c r="EFV10" s="46"/>
      <c r="EFW10" s="46"/>
      <c r="EFX10" s="46"/>
      <c r="EFY10" s="46"/>
      <c r="EFZ10" s="46"/>
      <c r="EGA10" s="46"/>
      <c r="EGB10" s="46"/>
      <c r="EGC10" s="46"/>
      <c r="EGD10" s="46"/>
      <c r="EGE10" s="46"/>
      <c r="EGF10" s="46"/>
      <c r="EGG10" s="46"/>
      <c r="EGH10" s="46"/>
      <c r="EGI10" s="46"/>
      <c r="EGJ10" s="46"/>
      <c r="EGK10" s="46"/>
      <c r="EGL10" s="46"/>
      <c r="EGM10" s="46"/>
      <c r="EGN10" s="46"/>
      <c r="EGO10" s="46"/>
      <c r="EGP10" s="46"/>
      <c r="EGQ10" s="46"/>
      <c r="EGR10" s="46"/>
      <c r="EGS10" s="46"/>
      <c r="EGT10" s="46"/>
      <c r="EGU10" s="46"/>
      <c r="EGV10" s="46"/>
      <c r="EGW10" s="46"/>
      <c r="EGX10" s="46"/>
      <c r="EGY10" s="46"/>
      <c r="EGZ10" s="46"/>
      <c r="EHA10" s="46"/>
      <c r="EHB10" s="46"/>
      <c r="EHC10" s="46"/>
      <c r="EHD10" s="46"/>
      <c r="EHE10" s="46"/>
      <c r="EHF10" s="46"/>
      <c r="EHG10" s="46"/>
      <c r="EHH10" s="46"/>
      <c r="EHI10" s="46"/>
      <c r="EHJ10" s="46"/>
      <c r="EHK10" s="46"/>
      <c r="EHL10" s="46"/>
      <c r="EHM10" s="46"/>
      <c r="EHN10" s="46"/>
      <c r="EHO10" s="46"/>
      <c r="EHP10" s="46"/>
      <c r="EHQ10" s="46"/>
      <c r="EHR10" s="46"/>
      <c r="EHS10" s="46"/>
      <c r="EHT10" s="46"/>
      <c r="EHU10" s="46"/>
      <c r="EHV10" s="46"/>
      <c r="EHW10" s="46"/>
      <c r="EHX10" s="46"/>
      <c r="EHY10" s="46"/>
      <c r="EHZ10" s="46"/>
      <c r="EIA10" s="46"/>
      <c r="EIB10" s="46"/>
      <c r="EIC10" s="46"/>
      <c r="EID10" s="46"/>
      <c r="EIE10" s="46"/>
      <c r="EIF10" s="46"/>
      <c r="EIG10" s="46"/>
      <c r="EIH10" s="46"/>
      <c r="EII10" s="46"/>
      <c r="EIJ10" s="46"/>
      <c r="EIK10" s="46"/>
      <c r="EIL10" s="46"/>
      <c r="EIM10" s="46"/>
      <c r="EIN10" s="46"/>
      <c r="EIO10" s="46"/>
      <c r="EIP10" s="46"/>
      <c r="EIQ10" s="46"/>
      <c r="EIR10" s="46"/>
      <c r="EIS10" s="46"/>
      <c r="EIT10" s="46"/>
      <c r="EIU10" s="46"/>
      <c r="EIV10" s="46"/>
      <c r="EIW10" s="46"/>
      <c r="EIX10" s="46"/>
      <c r="EIY10" s="46"/>
      <c r="EIZ10" s="46"/>
      <c r="EJA10" s="46"/>
      <c r="EJB10" s="46"/>
      <c r="EJC10" s="46"/>
      <c r="EJD10" s="46"/>
      <c r="EJE10" s="46"/>
      <c r="EJF10" s="46"/>
      <c r="EJG10" s="46"/>
      <c r="EJH10" s="46"/>
      <c r="EJI10" s="46"/>
      <c r="EJJ10" s="46"/>
      <c r="EJK10" s="46"/>
      <c r="EJL10" s="46"/>
      <c r="EJM10" s="46"/>
      <c r="EJN10" s="46"/>
      <c r="EJO10" s="46"/>
      <c r="EJP10" s="46"/>
      <c r="EJQ10" s="46"/>
      <c r="EJR10" s="46"/>
      <c r="EJS10" s="46"/>
      <c r="EJT10" s="46"/>
      <c r="EJU10" s="46"/>
      <c r="EJV10" s="46"/>
      <c r="EJW10" s="46"/>
      <c r="EJX10" s="46"/>
      <c r="EJY10" s="46"/>
      <c r="EJZ10" s="46"/>
      <c r="EKA10" s="46"/>
      <c r="EKB10" s="46"/>
      <c r="EKC10" s="46"/>
      <c r="EKD10" s="46"/>
      <c r="EKE10" s="46"/>
      <c r="EKF10" s="46"/>
      <c r="EKG10" s="46"/>
      <c r="EKH10" s="46"/>
      <c r="EKI10" s="46"/>
      <c r="EKJ10" s="46"/>
      <c r="EKK10" s="46"/>
      <c r="EKL10" s="46"/>
      <c r="EKM10" s="46"/>
      <c r="EKN10" s="46"/>
      <c r="EKO10" s="46"/>
      <c r="EKP10" s="46"/>
      <c r="EKQ10" s="46"/>
      <c r="EKR10" s="46"/>
      <c r="EKS10" s="46"/>
      <c r="EKT10" s="46"/>
      <c r="EKU10" s="46"/>
      <c r="EKV10" s="46"/>
      <c r="EKW10" s="46"/>
      <c r="EKX10" s="46"/>
      <c r="EKY10" s="46"/>
      <c r="EKZ10" s="46"/>
      <c r="ELA10" s="46"/>
      <c r="ELB10" s="46"/>
      <c r="ELC10" s="46"/>
      <c r="ELD10" s="46"/>
      <c r="ELE10" s="46"/>
      <c r="ELF10" s="46"/>
      <c r="ELG10" s="46"/>
      <c r="ELH10" s="46"/>
      <c r="ELI10" s="46"/>
      <c r="ELJ10" s="46"/>
      <c r="ELK10" s="46"/>
      <c r="ELL10" s="46"/>
      <c r="ELM10" s="46"/>
      <c r="ELN10" s="46"/>
      <c r="ELO10" s="46"/>
      <c r="ELP10" s="46"/>
      <c r="ELQ10" s="46"/>
      <c r="ELR10" s="46"/>
      <c r="ELS10" s="46"/>
      <c r="ELT10" s="46"/>
      <c r="ELU10" s="46"/>
      <c r="ELV10" s="46"/>
      <c r="ELW10" s="46"/>
      <c r="ELX10" s="46"/>
      <c r="ELY10" s="46"/>
      <c r="ELZ10" s="46"/>
      <c r="EMA10" s="46"/>
      <c r="EMB10" s="46"/>
      <c r="EMC10" s="46"/>
      <c r="EMD10" s="46"/>
      <c r="EME10" s="46"/>
      <c r="EMF10" s="46"/>
      <c r="EMG10" s="46"/>
      <c r="EMH10" s="46"/>
      <c r="EMI10" s="46"/>
      <c r="EMJ10" s="46"/>
      <c r="EMK10" s="46"/>
      <c r="EML10" s="46"/>
      <c r="EMM10" s="46"/>
      <c r="EMN10" s="46"/>
      <c r="EMO10" s="46"/>
      <c r="EMP10" s="46"/>
      <c r="EMQ10" s="46"/>
      <c r="EMR10" s="46"/>
      <c r="EMS10" s="46"/>
      <c r="EMT10" s="46"/>
      <c r="EMU10" s="46"/>
      <c r="EMV10" s="46"/>
      <c r="EMW10" s="46"/>
      <c r="EMX10" s="46"/>
      <c r="EMY10" s="46"/>
      <c r="EMZ10" s="46"/>
      <c r="ENA10" s="46"/>
      <c r="ENB10" s="46"/>
      <c r="ENC10" s="46"/>
      <c r="END10" s="46"/>
      <c r="ENE10" s="46"/>
      <c r="ENF10" s="46"/>
      <c r="ENG10" s="46"/>
      <c r="ENH10" s="46"/>
      <c r="ENI10" s="46"/>
      <c r="ENJ10" s="46"/>
      <c r="ENK10" s="46"/>
      <c r="ENL10" s="46"/>
      <c r="ENM10" s="46"/>
      <c r="ENN10" s="46"/>
      <c r="ENO10" s="46"/>
      <c r="ENP10" s="46"/>
      <c r="ENQ10" s="46"/>
      <c r="ENR10" s="46"/>
      <c r="ENS10" s="46"/>
      <c r="ENT10" s="46"/>
      <c r="ENU10" s="46"/>
      <c r="ENV10" s="46"/>
      <c r="ENW10" s="46"/>
      <c r="ENX10" s="46"/>
      <c r="ENY10" s="46"/>
      <c r="ENZ10" s="46"/>
      <c r="EOA10" s="46"/>
      <c r="EOB10" s="46"/>
      <c r="EOC10" s="46"/>
      <c r="EOD10" s="46"/>
      <c r="EOE10" s="46"/>
      <c r="EOF10" s="46"/>
      <c r="EOG10" s="46"/>
      <c r="EOH10" s="46"/>
      <c r="EOI10" s="46"/>
      <c r="EOJ10" s="46"/>
      <c r="EOK10" s="46"/>
      <c r="EOL10" s="46"/>
      <c r="EOM10" s="46"/>
      <c r="EON10" s="46"/>
      <c r="EOO10" s="46"/>
      <c r="EOP10" s="46"/>
      <c r="EOQ10" s="46"/>
      <c r="EOR10" s="46"/>
      <c r="EOS10" s="46"/>
      <c r="EOT10" s="46"/>
      <c r="EOU10" s="46"/>
      <c r="EOV10" s="46"/>
      <c r="EOW10" s="46"/>
      <c r="EOX10" s="46"/>
      <c r="EOY10" s="46"/>
      <c r="EOZ10" s="46"/>
      <c r="EPA10" s="46"/>
      <c r="EPB10" s="46"/>
      <c r="EPC10" s="46"/>
      <c r="EPD10" s="46"/>
      <c r="EPE10" s="46"/>
      <c r="EPF10" s="46"/>
      <c r="EPG10" s="46"/>
      <c r="EPH10" s="46"/>
      <c r="EPI10" s="46"/>
      <c r="EPJ10" s="46"/>
      <c r="EPK10" s="46"/>
      <c r="EPL10" s="46"/>
      <c r="EPM10" s="46"/>
      <c r="EPN10" s="46"/>
      <c r="EPO10" s="46"/>
      <c r="EPP10" s="46"/>
      <c r="EPQ10" s="46"/>
      <c r="EPR10" s="46"/>
      <c r="EPS10" s="46"/>
      <c r="EPT10" s="46"/>
      <c r="EPU10" s="46"/>
      <c r="EPV10" s="46"/>
      <c r="EPW10" s="46"/>
      <c r="EPX10" s="46"/>
      <c r="EPY10" s="46"/>
      <c r="EPZ10" s="46"/>
      <c r="EQA10" s="46"/>
      <c r="EQB10" s="46"/>
      <c r="EQC10" s="46"/>
      <c r="EQD10" s="46"/>
      <c r="EQE10" s="46"/>
      <c r="EQF10" s="46"/>
      <c r="EQG10" s="46"/>
      <c r="EQH10" s="46"/>
      <c r="EQI10" s="46"/>
      <c r="EQJ10" s="46"/>
      <c r="EQK10" s="46"/>
      <c r="EQL10" s="46"/>
      <c r="EQM10" s="46"/>
      <c r="EQN10" s="46"/>
      <c r="EQO10" s="46"/>
      <c r="EQP10" s="46"/>
      <c r="EQQ10" s="46"/>
      <c r="EQR10" s="46"/>
      <c r="EQS10" s="46"/>
      <c r="EQT10" s="46"/>
      <c r="EQU10" s="46"/>
      <c r="EQV10" s="46"/>
      <c r="EQW10" s="46"/>
      <c r="EQX10" s="46"/>
      <c r="EQY10" s="46"/>
      <c r="EQZ10" s="46"/>
      <c r="ERA10" s="46"/>
      <c r="ERB10" s="46"/>
      <c r="ERC10" s="46"/>
      <c r="ERD10" s="46"/>
      <c r="ERE10" s="46"/>
      <c r="ERF10" s="46"/>
      <c r="ERG10" s="46"/>
      <c r="ERH10" s="46"/>
      <c r="ERI10" s="46"/>
      <c r="ERJ10" s="46"/>
      <c r="ERK10" s="46"/>
      <c r="ERL10" s="46"/>
      <c r="ERM10" s="46"/>
      <c r="ERN10" s="46"/>
      <c r="ERO10" s="46"/>
      <c r="ERP10" s="46"/>
      <c r="ERQ10" s="46"/>
      <c r="ERR10" s="46"/>
      <c r="ERS10" s="46"/>
      <c r="ERT10" s="46"/>
      <c r="ERU10" s="46"/>
      <c r="ERV10" s="46"/>
      <c r="ERW10" s="46"/>
      <c r="ERX10" s="46"/>
      <c r="ERY10" s="46"/>
      <c r="ERZ10" s="46"/>
      <c r="ESA10" s="46"/>
      <c r="ESB10" s="46"/>
      <c r="ESC10" s="46"/>
      <c r="ESD10" s="46"/>
      <c r="ESE10" s="46"/>
      <c r="ESF10" s="46"/>
      <c r="ESG10" s="46"/>
      <c r="ESH10" s="46"/>
      <c r="ESI10" s="46"/>
      <c r="ESJ10" s="46"/>
      <c r="ESK10" s="46"/>
      <c r="ESL10" s="46"/>
      <c r="ESM10" s="46"/>
      <c r="ESN10" s="46"/>
      <c r="ESO10" s="46"/>
      <c r="ESP10" s="46"/>
      <c r="ESQ10" s="46"/>
      <c r="ESR10" s="46"/>
      <c r="ESS10" s="46"/>
      <c r="EST10" s="46"/>
      <c r="ESU10" s="46"/>
      <c r="ESV10" s="46"/>
      <c r="ESW10" s="46"/>
      <c r="ESX10" s="46"/>
      <c r="ESY10" s="46"/>
      <c r="ESZ10" s="46"/>
      <c r="ETA10" s="46"/>
      <c r="ETB10" s="46"/>
      <c r="ETC10" s="46"/>
      <c r="ETD10" s="46"/>
      <c r="ETE10" s="46"/>
      <c r="ETF10" s="46"/>
      <c r="ETG10" s="46"/>
      <c r="ETH10" s="46"/>
      <c r="ETI10" s="46"/>
      <c r="ETJ10" s="46"/>
      <c r="ETK10" s="46"/>
      <c r="ETL10" s="46"/>
      <c r="ETM10" s="46"/>
      <c r="ETN10" s="46"/>
      <c r="ETO10" s="46"/>
      <c r="ETP10" s="46"/>
      <c r="ETQ10" s="46"/>
      <c r="ETR10" s="46"/>
      <c r="ETS10" s="46"/>
      <c r="ETT10" s="46"/>
      <c r="ETU10" s="46"/>
      <c r="ETV10" s="46"/>
      <c r="ETW10" s="46"/>
      <c r="ETX10" s="46"/>
      <c r="ETY10" s="46"/>
      <c r="ETZ10" s="46"/>
      <c r="EUA10" s="46"/>
      <c r="EUB10" s="46"/>
      <c r="EUC10" s="46"/>
      <c r="EUD10" s="46"/>
      <c r="EUE10" s="46"/>
      <c r="EUF10" s="46"/>
      <c r="EUG10" s="46"/>
      <c r="EUH10" s="46"/>
      <c r="EUI10" s="46"/>
      <c r="EUJ10" s="46"/>
      <c r="EUK10" s="46"/>
      <c r="EUL10" s="46"/>
      <c r="EUM10" s="46"/>
      <c r="EUN10" s="46"/>
      <c r="EUO10" s="46"/>
      <c r="EUP10" s="46"/>
      <c r="EUQ10" s="46"/>
      <c r="EUR10" s="46"/>
      <c r="EUS10" s="46"/>
      <c r="EUT10" s="46"/>
      <c r="EUU10" s="46"/>
      <c r="EUV10" s="46"/>
      <c r="EUW10" s="46"/>
      <c r="EUX10" s="46"/>
      <c r="EUY10" s="46"/>
      <c r="EUZ10" s="46"/>
      <c r="EVA10" s="46"/>
      <c r="EVB10" s="46"/>
      <c r="EVC10" s="46"/>
      <c r="EVD10" s="46"/>
      <c r="EVE10" s="46"/>
      <c r="EVF10" s="46"/>
      <c r="EVG10" s="46"/>
      <c r="EVH10" s="46"/>
      <c r="EVI10" s="46"/>
      <c r="EVJ10" s="46"/>
      <c r="EVK10" s="46"/>
      <c r="EVL10" s="46"/>
      <c r="EVM10" s="46"/>
      <c r="EVN10" s="46"/>
      <c r="EVO10" s="46"/>
      <c r="EVP10" s="46"/>
      <c r="EVQ10" s="46"/>
      <c r="EVR10" s="46"/>
      <c r="EVS10" s="46"/>
      <c r="EVT10" s="46"/>
      <c r="EVU10" s="46"/>
      <c r="EVV10" s="46"/>
      <c r="EVW10" s="46"/>
      <c r="EVX10" s="46"/>
      <c r="EVY10" s="46"/>
      <c r="EVZ10" s="46"/>
      <c r="EWA10" s="46"/>
      <c r="EWB10" s="46"/>
      <c r="EWC10" s="46"/>
      <c r="EWD10" s="46"/>
      <c r="EWE10" s="46"/>
      <c r="EWF10" s="46"/>
      <c r="EWG10" s="46"/>
      <c r="EWH10" s="46"/>
      <c r="EWI10" s="46"/>
      <c r="EWJ10" s="46"/>
      <c r="EWK10" s="46"/>
      <c r="EWL10" s="46"/>
      <c r="EWM10" s="46"/>
      <c r="EWN10" s="46"/>
      <c r="EWO10" s="46"/>
      <c r="EWP10" s="46"/>
      <c r="EWQ10" s="46"/>
      <c r="EWR10" s="46"/>
      <c r="EWS10" s="46"/>
      <c r="EWT10" s="46"/>
      <c r="EWU10" s="46"/>
      <c r="EWV10" s="46"/>
      <c r="EWW10" s="46"/>
      <c r="EWX10" s="46"/>
      <c r="EWY10" s="46"/>
      <c r="EWZ10" s="46"/>
      <c r="EXA10" s="46"/>
      <c r="EXB10" s="46"/>
      <c r="EXC10" s="46"/>
      <c r="EXD10" s="46"/>
      <c r="EXE10" s="46"/>
      <c r="EXF10" s="46"/>
      <c r="EXG10" s="46"/>
      <c r="EXH10" s="46"/>
      <c r="EXI10" s="46"/>
      <c r="EXJ10" s="46"/>
      <c r="EXK10" s="46"/>
      <c r="EXL10" s="46"/>
      <c r="EXM10" s="46"/>
      <c r="EXN10" s="46"/>
      <c r="EXO10" s="46"/>
      <c r="EXP10" s="46"/>
      <c r="EXQ10" s="46"/>
      <c r="EXR10" s="46"/>
      <c r="EXS10" s="46"/>
      <c r="EXT10" s="46"/>
      <c r="EXU10" s="46"/>
      <c r="EXV10" s="46"/>
      <c r="EXW10" s="46"/>
      <c r="EXX10" s="46"/>
      <c r="EXY10" s="46"/>
      <c r="EXZ10" s="46"/>
      <c r="EYA10" s="46"/>
      <c r="EYB10" s="46"/>
      <c r="EYC10" s="46"/>
      <c r="EYD10" s="46"/>
      <c r="EYE10" s="46"/>
      <c r="EYF10" s="46"/>
      <c r="EYG10" s="46"/>
      <c r="EYH10" s="46"/>
      <c r="EYI10" s="46"/>
      <c r="EYJ10" s="46"/>
      <c r="EYK10" s="46"/>
      <c r="EYL10" s="46"/>
      <c r="EYM10" s="46"/>
      <c r="EYN10" s="46"/>
      <c r="EYO10" s="46"/>
      <c r="EYP10" s="46"/>
      <c r="EYQ10" s="46"/>
      <c r="EYR10" s="46"/>
      <c r="EYS10" s="46"/>
      <c r="EYT10" s="46"/>
      <c r="EYU10" s="46"/>
      <c r="EYV10" s="46"/>
      <c r="EYW10" s="46"/>
      <c r="EYX10" s="46"/>
      <c r="EYY10" s="46"/>
      <c r="EYZ10" s="46"/>
      <c r="EZA10" s="46"/>
      <c r="EZB10" s="46"/>
      <c r="EZC10" s="46"/>
      <c r="EZD10" s="46"/>
      <c r="EZE10" s="46"/>
      <c r="EZF10" s="46"/>
      <c r="EZG10" s="46"/>
      <c r="EZH10" s="46"/>
      <c r="EZI10" s="46"/>
      <c r="EZJ10" s="46"/>
      <c r="EZK10" s="46"/>
      <c r="EZL10" s="46"/>
      <c r="EZM10" s="46"/>
      <c r="EZN10" s="46"/>
      <c r="EZO10" s="46"/>
      <c r="EZP10" s="46"/>
      <c r="EZQ10" s="46"/>
      <c r="EZR10" s="46"/>
      <c r="EZS10" s="46"/>
      <c r="EZT10" s="46"/>
      <c r="EZU10" s="46"/>
      <c r="EZV10" s="46"/>
      <c r="EZW10" s="46"/>
      <c r="EZX10" s="46"/>
      <c r="EZY10" s="46"/>
      <c r="EZZ10" s="46"/>
      <c r="FAA10" s="46"/>
      <c r="FAB10" s="46"/>
      <c r="FAC10" s="46"/>
      <c r="FAD10" s="46"/>
      <c r="FAE10" s="46"/>
      <c r="FAF10" s="46"/>
      <c r="FAG10" s="46"/>
      <c r="FAH10" s="46"/>
      <c r="FAI10" s="46"/>
      <c r="FAJ10" s="46"/>
      <c r="FAK10" s="46"/>
      <c r="FAL10" s="46"/>
      <c r="FAM10" s="46"/>
      <c r="FAN10" s="46"/>
      <c r="FAO10" s="46"/>
      <c r="FAP10" s="46"/>
      <c r="FAQ10" s="46"/>
      <c r="FAR10" s="46"/>
      <c r="FAS10" s="46"/>
      <c r="FAT10" s="46"/>
      <c r="FAU10" s="46"/>
      <c r="FAV10" s="46"/>
      <c r="FAW10" s="46"/>
      <c r="FAX10" s="46"/>
      <c r="FAY10" s="46"/>
      <c r="FAZ10" s="46"/>
      <c r="FBA10" s="46"/>
      <c r="FBB10" s="46"/>
      <c r="FBC10" s="46"/>
      <c r="FBD10" s="46"/>
      <c r="FBE10" s="46"/>
      <c r="FBF10" s="46"/>
      <c r="FBG10" s="46"/>
      <c r="FBH10" s="46"/>
      <c r="FBI10" s="46"/>
      <c r="FBJ10" s="46"/>
      <c r="FBK10" s="46"/>
      <c r="FBL10" s="46"/>
      <c r="FBM10" s="46"/>
      <c r="FBN10" s="46"/>
      <c r="FBO10" s="46"/>
      <c r="FBP10" s="46"/>
      <c r="FBQ10" s="46"/>
      <c r="FBR10" s="46"/>
      <c r="FBS10" s="46"/>
      <c r="FBT10" s="46"/>
      <c r="FBU10" s="46"/>
      <c r="FBV10" s="46"/>
      <c r="FBW10" s="46"/>
      <c r="FBX10" s="46"/>
      <c r="FBY10" s="46"/>
      <c r="FBZ10" s="46"/>
      <c r="FCA10" s="46"/>
      <c r="FCB10" s="46"/>
      <c r="FCC10" s="46"/>
      <c r="FCD10" s="46"/>
      <c r="FCE10" s="46"/>
      <c r="FCF10" s="46"/>
      <c r="FCG10" s="46"/>
      <c r="FCH10" s="46"/>
      <c r="FCI10" s="46"/>
      <c r="FCJ10" s="46"/>
      <c r="FCK10" s="46"/>
      <c r="FCL10" s="46"/>
      <c r="FCM10" s="46"/>
      <c r="FCN10" s="46"/>
      <c r="FCO10" s="46"/>
      <c r="FCP10" s="46"/>
      <c r="FCQ10" s="46"/>
      <c r="FCR10" s="46"/>
      <c r="FCS10" s="46"/>
      <c r="FCT10" s="46"/>
      <c r="FCU10" s="46"/>
      <c r="FCV10" s="46"/>
      <c r="FCW10" s="46"/>
      <c r="FCX10" s="46"/>
      <c r="FCY10" s="46"/>
      <c r="FCZ10" s="46"/>
      <c r="FDA10" s="46"/>
      <c r="FDB10" s="46"/>
      <c r="FDC10" s="46"/>
      <c r="FDD10" s="46"/>
      <c r="FDE10" s="46"/>
      <c r="FDF10" s="46"/>
      <c r="FDG10" s="46"/>
      <c r="FDH10" s="46"/>
      <c r="FDI10" s="46"/>
      <c r="FDJ10" s="46"/>
      <c r="FDK10" s="46"/>
      <c r="FDL10" s="46"/>
      <c r="FDM10" s="46"/>
      <c r="FDN10" s="46"/>
      <c r="FDO10" s="46"/>
      <c r="FDP10" s="46"/>
      <c r="FDQ10" s="46"/>
      <c r="FDR10" s="46"/>
      <c r="FDS10" s="46"/>
      <c r="FDT10" s="46"/>
      <c r="FDU10" s="46"/>
      <c r="FDV10" s="46"/>
      <c r="FDW10" s="46"/>
      <c r="FDX10" s="46"/>
      <c r="FDY10" s="46"/>
      <c r="FDZ10" s="46"/>
      <c r="FEA10" s="46"/>
      <c r="FEB10" s="46"/>
      <c r="FEC10" s="46"/>
      <c r="FED10" s="46"/>
      <c r="FEE10" s="46"/>
      <c r="FEF10" s="46"/>
      <c r="FEG10" s="46"/>
      <c r="FEH10" s="46"/>
      <c r="FEI10" s="46"/>
      <c r="FEJ10" s="46"/>
      <c r="FEK10" s="46"/>
      <c r="FEL10" s="46"/>
      <c r="FEM10" s="46"/>
      <c r="FEN10" s="46"/>
      <c r="FEO10" s="46"/>
      <c r="FEP10" s="46"/>
      <c r="FEQ10" s="46"/>
      <c r="FER10" s="46"/>
      <c r="FES10" s="46"/>
      <c r="FET10" s="46"/>
      <c r="FEU10" s="46"/>
      <c r="FEV10" s="46"/>
      <c r="FEW10" s="46"/>
      <c r="FEX10" s="46"/>
      <c r="FEY10" s="46"/>
      <c r="FEZ10" s="46"/>
      <c r="FFA10" s="46"/>
      <c r="FFB10" s="46"/>
      <c r="FFC10" s="46"/>
      <c r="FFD10" s="46"/>
      <c r="FFE10" s="46"/>
      <c r="FFF10" s="46"/>
      <c r="FFG10" s="46"/>
      <c r="FFH10" s="46"/>
      <c r="FFI10" s="46"/>
      <c r="FFJ10" s="46"/>
      <c r="FFK10" s="46"/>
      <c r="FFL10" s="46"/>
      <c r="FFM10" s="46"/>
      <c r="FFN10" s="46"/>
      <c r="FFO10" s="46"/>
      <c r="FFP10" s="46"/>
      <c r="FFQ10" s="46"/>
      <c r="FFR10" s="46"/>
      <c r="FFS10" s="46"/>
      <c r="FFT10" s="46"/>
      <c r="FFU10" s="46"/>
      <c r="FFV10" s="46"/>
      <c r="FFW10" s="46"/>
      <c r="FFX10" s="46"/>
      <c r="FFY10" s="46"/>
      <c r="FFZ10" s="46"/>
      <c r="FGA10" s="46"/>
      <c r="FGB10" s="46"/>
      <c r="FGC10" s="46"/>
      <c r="FGD10" s="46"/>
      <c r="FGE10" s="46"/>
      <c r="FGF10" s="46"/>
      <c r="FGG10" s="46"/>
      <c r="FGH10" s="46"/>
      <c r="FGI10" s="46"/>
      <c r="FGJ10" s="46"/>
      <c r="FGK10" s="46"/>
      <c r="FGL10" s="46"/>
      <c r="FGM10" s="46"/>
      <c r="FGN10" s="46"/>
      <c r="FGO10" s="46"/>
      <c r="FGP10" s="46"/>
      <c r="FGQ10" s="46"/>
      <c r="FGR10" s="46"/>
      <c r="FGS10" s="46"/>
      <c r="FGT10" s="46"/>
      <c r="FGU10" s="46"/>
      <c r="FGV10" s="46"/>
      <c r="FGW10" s="46"/>
      <c r="FGX10" s="46"/>
      <c r="FGY10" s="46"/>
      <c r="FGZ10" s="46"/>
      <c r="FHA10" s="46"/>
      <c r="FHB10" s="46"/>
      <c r="FHC10" s="46"/>
      <c r="FHD10" s="46"/>
      <c r="FHE10" s="46"/>
      <c r="FHF10" s="46"/>
      <c r="FHG10" s="46"/>
      <c r="FHH10" s="46"/>
      <c r="FHI10" s="46"/>
      <c r="FHJ10" s="46"/>
      <c r="FHK10" s="46"/>
      <c r="FHL10" s="46"/>
      <c r="FHM10" s="46"/>
      <c r="FHN10" s="46"/>
      <c r="FHO10" s="46"/>
      <c r="FHP10" s="46"/>
      <c r="FHQ10" s="46"/>
      <c r="FHR10" s="46"/>
      <c r="FHS10" s="46"/>
      <c r="FHT10" s="46"/>
      <c r="FHU10" s="46"/>
      <c r="FHV10" s="46"/>
      <c r="FHW10" s="46"/>
      <c r="FHX10" s="46"/>
      <c r="FHY10" s="46"/>
      <c r="FHZ10" s="46"/>
      <c r="FIA10" s="46"/>
      <c r="FIB10" s="46"/>
      <c r="FIC10" s="46"/>
      <c r="FID10" s="46"/>
      <c r="FIE10" s="46"/>
      <c r="FIF10" s="46"/>
      <c r="FIG10" s="46"/>
      <c r="FIH10" s="46"/>
      <c r="FII10" s="46"/>
      <c r="FIJ10" s="46"/>
      <c r="FIK10" s="46"/>
      <c r="FIL10" s="46"/>
      <c r="FIM10" s="46"/>
      <c r="FIN10" s="46"/>
      <c r="FIO10" s="46"/>
      <c r="FIP10" s="46"/>
      <c r="FIQ10" s="46"/>
      <c r="FIR10" s="46"/>
      <c r="FIS10" s="46"/>
      <c r="FIT10" s="46"/>
      <c r="FIU10" s="46"/>
      <c r="FIV10" s="46"/>
      <c r="FIW10" s="46"/>
      <c r="FIX10" s="46"/>
      <c r="FIY10" s="46"/>
      <c r="FIZ10" s="46"/>
      <c r="FJA10" s="46"/>
      <c r="FJB10" s="46"/>
      <c r="FJC10" s="46"/>
      <c r="FJD10" s="46"/>
      <c r="FJE10" s="46"/>
      <c r="FJF10" s="46"/>
      <c r="FJG10" s="46"/>
      <c r="FJH10" s="46"/>
      <c r="FJI10" s="46"/>
      <c r="FJJ10" s="46"/>
      <c r="FJK10" s="46"/>
      <c r="FJL10" s="46"/>
      <c r="FJM10" s="46"/>
      <c r="FJN10" s="46"/>
      <c r="FJO10" s="46"/>
      <c r="FJP10" s="46"/>
      <c r="FJQ10" s="46"/>
      <c r="FJR10" s="46"/>
      <c r="FJS10" s="46"/>
      <c r="FJT10" s="46"/>
      <c r="FJU10" s="46"/>
      <c r="FJV10" s="46"/>
      <c r="FJW10" s="46"/>
      <c r="FJX10" s="46"/>
      <c r="FJY10" s="46"/>
      <c r="FJZ10" s="46"/>
      <c r="FKA10" s="46"/>
      <c r="FKB10" s="46"/>
      <c r="FKC10" s="46"/>
      <c r="FKD10" s="46"/>
      <c r="FKE10" s="46"/>
      <c r="FKF10" s="46"/>
      <c r="FKG10" s="46"/>
      <c r="FKH10" s="46"/>
      <c r="FKI10" s="46"/>
      <c r="FKJ10" s="46"/>
      <c r="FKK10" s="46"/>
      <c r="FKL10" s="46"/>
      <c r="FKM10" s="46"/>
      <c r="FKN10" s="46"/>
      <c r="FKO10" s="46"/>
      <c r="FKP10" s="46"/>
      <c r="FKQ10" s="46"/>
      <c r="FKR10" s="46"/>
      <c r="FKS10" s="46"/>
      <c r="FKT10" s="46"/>
      <c r="FKU10" s="46"/>
      <c r="FKV10" s="46"/>
      <c r="FKW10" s="46"/>
      <c r="FKX10" s="46"/>
      <c r="FKY10" s="46"/>
      <c r="FKZ10" s="46"/>
      <c r="FLA10" s="46"/>
      <c r="FLB10" s="46"/>
      <c r="FLC10" s="46"/>
      <c r="FLD10" s="46"/>
      <c r="FLE10" s="46"/>
      <c r="FLF10" s="46"/>
      <c r="FLG10" s="46"/>
      <c r="FLH10" s="46"/>
      <c r="FLI10" s="46"/>
      <c r="FLJ10" s="46"/>
      <c r="FLK10" s="46"/>
      <c r="FLL10" s="46"/>
      <c r="FLM10" s="46"/>
      <c r="FLN10" s="46"/>
      <c r="FLO10" s="46"/>
      <c r="FLP10" s="46"/>
      <c r="FLQ10" s="46"/>
      <c r="FLR10" s="46"/>
      <c r="FLS10" s="46"/>
      <c r="FLT10" s="46"/>
      <c r="FLU10" s="46"/>
      <c r="FLV10" s="46"/>
      <c r="FLW10" s="46"/>
      <c r="FLX10" s="46"/>
      <c r="FLY10" s="46"/>
      <c r="FLZ10" s="46"/>
      <c r="FMA10" s="46"/>
      <c r="FMB10" s="46"/>
      <c r="FMC10" s="46"/>
      <c r="FMD10" s="46"/>
      <c r="FME10" s="46"/>
      <c r="FMF10" s="46"/>
      <c r="FMG10" s="46"/>
      <c r="FMH10" s="46"/>
      <c r="FMI10" s="46"/>
      <c r="FMJ10" s="46"/>
      <c r="FMK10" s="46"/>
      <c r="FML10" s="46"/>
      <c r="FMM10" s="46"/>
      <c r="FMN10" s="46"/>
      <c r="FMO10" s="46"/>
      <c r="FMP10" s="46"/>
      <c r="FMQ10" s="46"/>
      <c r="FMR10" s="46"/>
      <c r="FMS10" s="46"/>
      <c r="FMT10" s="46"/>
      <c r="FMU10" s="46"/>
      <c r="FMV10" s="46"/>
      <c r="FMW10" s="46"/>
      <c r="FMX10" s="46"/>
      <c r="FMY10" s="46"/>
      <c r="FMZ10" s="46"/>
      <c r="FNA10" s="46"/>
      <c r="FNB10" s="46"/>
      <c r="FNC10" s="46"/>
      <c r="FND10" s="46"/>
      <c r="FNE10" s="46"/>
      <c r="FNF10" s="46"/>
      <c r="FNG10" s="46"/>
      <c r="FNH10" s="46"/>
      <c r="FNI10" s="46"/>
      <c r="FNJ10" s="46"/>
      <c r="FNK10" s="46"/>
      <c r="FNL10" s="46"/>
      <c r="FNM10" s="46"/>
      <c r="FNN10" s="46"/>
      <c r="FNO10" s="46"/>
      <c r="FNP10" s="46"/>
      <c r="FNQ10" s="46"/>
      <c r="FNR10" s="46"/>
      <c r="FNS10" s="46"/>
      <c r="FNT10" s="46"/>
      <c r="FNU10" s="46"/>
      <c r="FNV10" s="46"/>
      <c r="FNW10" s="46"/>
      <c r="FNX10" s="46"/>
      <c r="FNY10" s="46"/>
      <c r="FNZ10" s="46"/>
      <c r="FOA10" s="46"/>
      <c r="FOB10" s="46"/>
      <c r="FOC10" s="46"/>
      <c r="FOD10" s="46"/>
      <c r="FOE10" s="46"/>
      <c r="FOF10" s="46"/>
      <c r="FOG10" s="46"/>
      <c r="FOH10" s="46"/>
      <c r="FOI10" s="46"/>
      <c r="FOJ10" s="46"/>
      <c r="FOK10" s="46"/>
      <c r="FOL10" s="46"/>
      <c r="FOM10" s="46"/>
      <c r="FON10" s="46"/>
      <c r="FOO10" s="46"/>
      <c r="FOP10" s="46"/>
      <c r="FOQ10" s="46"/>
      <c r="FOR10" s="46"/>
      <c r="FOS10" s="46"/>
      <c r="FOT10" s="46"/>
      <c r="FOU10" s="46"/>
      <c r="FOV10" s="46"/>
      <c r="FOW10" s="46"/>
      <c r="FOX10" s="46"/>
      <c r="FOY10" s="46"/>
      <c r="FOZ10" s="46"/>
      <c r="FPA10" s="46"/>
      <c r="FPB10" s="46"/>
      <c r="FPC10" s="46"/>
      <c r="FPD10" s="46"/>
      <c r="FPE10" s="46"/>
      <c r="FPF10" s="46"/>
      <c r="FPG10" s="46"/>
      <c r="FPH10" s="46"/>
      <c r="FPI10" s="46"/>
      <c r="FPJ10" s="46"/>
      <c r="FPK10" s="46"/>
      <c r="FPL10" s="46"/>
      <c r="FPM10" s="46"/>
      <c r="FPN10" s="46"/>
      <c r="FPO10" s="46"/>
      <c r="FPP10" s="46"/>
      <c r="FPQ10" s="46"/>
      <c r="FPR10" s="46"/>
      <c r="FPS10" s="46"/>
      <c r="FPT10" s="46"/>
      <c r="FPU10" s="46"/>
      <c r="FPV10" s="46"/>
      <c r="FPW10" s="46"/>
      <c r="FPX10" s="46"/>
      <c r="FPY10" s="46"/>
      <c r="FPZ10" s="46"/>
      <c r="FQA10" s="46"/>
      <c r="FQB10" s="46"/>
      <c r="FQC10" s="46"/>
      <c r="FQD10" s="46"/>
      <c r="FQE10" s="46"/>
      <c r="FQF10" s="46"/>
      <c r="FQG10" s="46"/>
      <c r="FQH10" s="46"/>
      <c r="FQI10" s="46"/>
      <c r="FQJ10" s="46"/>
      <c r="FQK10" s="46"/>
      <c r="FQL10" s="46"/>
      <c r="FQM10" s="46"/>
      <c r="FQN10" s="46"/>
      <c r="FQO10" s="46"/>
      <c r="FQP10" s="46"/>
      <c r="FQQ10" s="46"/>
      <c r="FQR10" s="46"/>
      <c r="FQS10" s="46"/>
      <c r="FQT10" s="46"/>
      <c r="FQU10" s="46"/>
      <c r="FQV10" s="46"/>
      <c r="FQW10" s="46"/>
      <c r="FQX10" s="46"/>
      <c r="FQY10" s="46"/>
      <c r="FQZ10" s="46"/>
      <c r="FRA10" s="46"/>
      <c r="FRB10" s="46"/>
      <c r="FRC10" s="46"/>
      <c r="FRD10" s="46"/>
      <c r="FRE10" s="46"/>
      <c r="FRF10" s="46"/>
      <c r="FRG10" s="46"/>
      <c r="FRH10" s="46"/>
      <c r="FRI10" s="46"/>
      <c r="FRJ10" s="46"/>
      <c r="FRK10" s="46"/>
      <c r="FRL10" s="46"/>
      <c r="FRM10" s="46"/>
      <c r="FRN10" s="46"/>
      <c r="FRO10" s="46"/>
      <c r="FRP10" s="46"/>
      <c r="FRQ10" s="46"/>
      <c r="FRR10" s="46"/>
      <c r="FRS10" s="46"/>
      <c r="FRT10" s="46"/>
      <c r="FRU10" s="46"/>
      <c r="FRV10" s="46"/>
      <c r="FRW10" s="46"/>
      <c r="FRX10" s="46"/>
      <c r="FRY10" s="46"/>
      <c r="FRZ10" s="46"/>
      <c r="FSA10" s="46"/>
      <c r="FSB10" s="46"/>
      <c r="FSC10" s="46"/>
      <c r="FSD10" s="46"/>
      <c r="FSE10" s="46"/>
      <c r="FSF10" s="46"/>
      <c r="FSG10" s="46"/>
      <c r="FSH10" s="46"/>
      <c r="FSI10" s="46"/>
      <c r="FSJ10" s="46"/>
      <c r="FSK10" s="46"/>
      <c r="FSL10" s="46"/>
      <c r="FSM10" s="46"/>
      <c r="FSN10" s="46"/>
      <c r="FSO10" s="46"/>
      <c r="FSP10" s="46"/>
      <c r="FSQ10" s="46"/>
      <c r="FSR10" s="46"/>
      <c r="FSS10" s="46"/>
      <c r="FST10" s="46"/>
      <c r="FSU10" s="46"/>
      <c r="FSV10" s="46"/>
      <c r="FSW10" s="46"/>
      <c r="FSX10" s="46"/>
      <c r="FSY10" s="46"/>
      <c r="FSZ10" s="46"/>
      <c r="FTA10" s="46"/>
      <c r="FTB10" s="46"/>
      <c r="FTC10" s="46"/>
      <c r="FTD10" s="46"/>
      <c r="FTE10" s="46"/>
      <c r="FTF10" s="46"/>
      <c r="FTG10" s="46"/>
      <c r="FTH10" s="46"/>
      <c r="FTI10" s="46"/>
      <c r="FTJ10" s="46"/>
      <c r="FTK10" s="46"/>
      <c r="FTL10" s="46"/>
      <c r="FTM10" s="46"/>
      <c r="FTN10" s="46"/>
      <c r="FTO10" s="46"/>
      <c r="FTP10" s="46"/>
      <c r="FTQ10" s="46"/>
      <c r="FTR10" s="46"/>
      <c r="FTS10" s="46"/>
      <c r="FTT10" s="46"/>
      <c r="FTU10" s="46"/>
      <c r="FTV10" s="46"/>
      <c r="FTW10" s="46"/>
      <c r="FTX10" s="46"/>
      <c r="FTY10" s="46"/>
      <c r="FTZ10" s="46"/>
      <c r="FUA10" s="46"/>
      <c r="FUB10" s="46"/>
      <c r="FUC10" s="46"/>
      <c r="FUD10" s="46"/>
      <c r="FUE10" s="46"/>
      <c r="FUF10" s="46"/>
      <c r="FUG10" s="46"/>
      <c r="FUH10" s="46"/>
      <c r="FUI10" s="46"/>
      <c r="FUJ10" s="46"/>
      <c r="FUK10" s="46"/>
      <c r="FUL10" s="46"/>
      <c r="FUM10" s="46"/>
      <c r="FUN10" s="46"/>
      <c r="FUO10" s="46"/>
      <c r="FUP10" s="46"/>
      <c r="FUQ10" s="46"/>
      <c r="FUR10" s="46"/>
      <c r="FUS10" s="46"/>
      <c r="FUT10" s="46"/>
      <c r="FUU10" s="46"/>
      <c r="FUV10" s="46"/>
      <c r="FUW10" s="46"/>
      <c r="FUX10" s="46"/>
      <c r="FUY10" s="46"/>
      <c r="FUZ10" s="46"/>
      <c r="FVA10" s="46"/>
      <c r="FVB10" s="46"/>
      <c r="FVC10" s="46"/>
      <c r="FVD10" s="46"/>
      <c r="FVE10" s="46"/>
      <c r="FVF10" s="46"/>
      <c r="FVG10" s="46"/>
      <c r="FVH10" s="46"/>
      <c r="FVI10" s="46"/>
      <c r="FVJ10" s="46"/>
      <c r="FVK10" s="46"/>
      <c r="FVL10" s="46"/>
      <c r="FVM10" s="46"/>
      <c r="FVN10" s="46"/>
      <c r="FVO10" s="46"/>
      <c r="FVP10" s="46"/>
      <c r="FVQ10" s="46"/>
      <c r="FVR10" s="46"/>
      <c r="FVS10" s="46"/>
      <c r="FVT10" s="46"/>
      <c r="FVU10" s="46"/>
      <c r="FVV10" s="46"/>
      <c r="FVW10" s="46"/>
      <c r="FVX10" s="46"/>
      <c r="FVY10" s="46"/>
      <c r="FVZ10" s="46"/>
      <c r="FWA10" s="46"/>
      <c r="FWB10" s="46"/>
      <c r="FWC10" s="46"/>
      <c r="FWD10" s="46"/>
      <c r="FWE10" s="46"/>
      <c r="FWF10" s="46"/>
      <c r="FWG10" s="46"/>
      <c r="FWH10" s="46"/>
      <c r="FWI10" s="46"/>
      <c r="FWJ10" s="46"/>
      <c r="FWK10" s="46"/>
      <c r="FWL10" s="46"/>
      <c r="FWM10" s="46"/>
      <c r="FWN10" s="46"/>
      <c r="FWO10" s="46"/>
      <c r="FWP10" s="46"/>
      <c r="FWQ10" s="46"/>
      <c r="FWR10" s="46"/>
      <c r="FWS10" s="46"/>
      <c r="FWT10" s="46"/>
      <c r="FWU10" s="46"/>
      <c r="FWV10" s="46"/>
      <c r="FWW10" s="46"/>
      <c r="FWX10" s="46"/>
      <c r="FWY10" s="46"/>
      <c r="FWZ10" s="46"/>
      <c r="FXA10" s="46"/>
      <c r="FXB10" s="46"/>
      <c r="FXC10" s="46"/>
      <c r="FXD10" s="46"/>
      <c r="FXE10" s="46"/>
      <c r="FXF10" s="46"/>
      <c r="FXG10" s="46"/>
      <c r="FXH10" s="46"/>
      <c r="FXI10" s="46"/>
      <c r="FXJ10" s="46"/>
      <c r="FXK10" s="46"/>
      <c r="FXL10" s="46"/>
      <c r="FXM10" s="46"/>
      <c r="FXN10" s="46"/>
      <c r="FXO10" s="46"/>
      <c r="FXP10" s="46"/>
      <c r="FXQ10" s="46"/>
      <c r="FXR10" s="46"/>
      <c r="FXS10" s="46"/>
      <c r="FXT10" s="46"/>
      <c r="FXU10" s="46"/>
      <c r="FXV10" s="46"/>
      <c r="FXW10" s="46"/>
      <c r="FXX10" s="46"/>
      <c r="FXY10" s="46"/>
      <c r="FXZ10" s="46"/>
      <c r="FYA10" s="46"/>
      <c r="FYB10" s="46"/>
      <c r="FYC10" s="46"/>
      <c r="FYD10" s="46"/>
      <c r="FYE10" s="46"/>
      <c r="FYF10" s="46"/>
      <c r="FYG10" s="46"/>
      <c r="FYH10" s="46"/>
      <c r="FYI10" s="46"/>
      <c r="FYJ10" s="46"/>
      <c r="FYK10" s="46"/>
      <c r="FYL10" s="46"/>
      <c r="FYM10" s="46"/>
      <c r="FYN10" s="46"/>
      <c r="FYO10" s="46"/>
      <c r="FYP10" s="46"/>
      <c r="FYQ10" s="46"/>
      <c r="FYR10" s="46"/>
      <c r="FYS10" s="46"/>
      <c r="FYT10" s="46"/>
      <c r="FYU10" s="46"/>
      <c r="FYV10" s="46"/>
      <c r="FYW10" s="46"/>
      <c r="FYX10" s="46"/>
      <c r="FYY10" s="46"/>
      <c r="FYZ10" s="46"/>
      <c r="FZA10" s="46"/>
      <c r="FZB10" s="46"/>
      <c r="FZC10" s="46"/>
      <c r="FZD10" s="46"/>
      <c r="FZE10" s="46"/>
      <c r="FZF10" s="46"/>
      <c r="FZG10" s="46"/>
      <c r="FZH10" s="46"/>
      <c r="FZI10" s="46"/>
      <c r="FZJ10" s="46"/>
      <c r="FZK10" s="46"/>
      <c r="FZL10" s="46"/>
      <c r="FZM10" s="46"/>
      <c r="FZN10" s="46"/>
      <c r="FZO10" s="46"/>
      <c r="FZP10" s="46"/>
      <c r="FZQ10" s="46"/>
      <c r="FZR10" s="46"/>
      <c r="FZS10" s="46"/>
      <c r="FZT10" s="46"/>
      <c r="FZU10" s="46"/>
      <c r="FZV10" s="46"/>
      <c r="FZW10" s="46"/>
      <c r="FZX10" s="46"/>
      <c r="FZY10" s="46"/>
      <c r="FZZ10" s="46"/>
      <c r="GAA10" s="46"/>
      <c r="GAB10" s="46"/>
      <c r="GAC10" s="46"/>
      <c r="GAD10" s="46"/>
      <c r="GAE10" s="46"/>
      <c r="GAF10" s="46"/>
      <c r="GAG10" s="46"/>
      <c r="GAH10" s="46"/>
      <c r="GAI10" s="46"/>
      <c r="GAJ10" s="46"/>
      <c r="GAK10" s="46"/>
      <c r="GAL10" s="46"/>
      <c r="GAM10" s="46"/>
      <c r="GAN10" s="46"/>
      <c r="GAO10" s="46"/>
      <c r="GAP10" s="46"/>
      <c r="GAQ10" s="46"/>
      <c r="GAR10" s="46"/>
      <c r="GAS10" s="46"/>
      <c r="GAT10" s="46"/>
      <c r="GAU10" s="46"/>
      <c r="GAV10" s="46"/>
      <c r="GAW10" s="46"/>
      <c r="GAX10" s="46"/>
      <c r="GAY10" s="46"/>
      <c r="GAZ10" s="46"/>
      <c r="GBA10" s="46"/>
      <c r="GBB10" s="46"/>
      <c r="GBC10" s="46"/>
      <c r="GBD10" s="46"/>
      <c r="GBE10" s="46"/>
      <c r="GBF10" s="46"/>
      <c r="GBG10" s="46"/>
      <c r="GBH10" s="46"/>
      <c r="GBI10" s="46"/>
      <c r="GBJ10" s="46"/>
      <c r="GBK10" s="46"/>
      <c r="GBL10" s="46"/>
      <c r="GBM10" s="46"/>
      <c r="GBN10" s="46"/>
      <c r="GBO10" s="46"/>
      <c r="GBP10" s="46"/>
      <c r="GBQ10" s="46"/>
      <c r="GBR10" s="46"/>
      <c r="GBS10" s="46"/>
      <c r="GBT10" s="46"/>
      <c r="GBU10" s="46"/>
      <c r="GBV10" s="46"/>
      <c r="GBW10" s="46"/>
      <c r="GBX10" s="46"/>
      <c r="GBY10" s="46"/>
      <c r="GBZ10" s="46"/>
      <c r="GCA10" s="46"/>
      <c r="GCB10" s="46"/>
      <c r="GCC10" s="46"/>
      <c r="GCD10" s="46"/>
      <c r="GCE10" s="46"/>
      <c r="GCF10" s="46"/>
      <c r="GCG10" s="46"/>
      <c r="GCH10" s="46"/>
      <c r="GCI10" s="46"/>
      <c r="GCJ10" s="46"/>
      <c r="GCK10" s="46"/>
      <c r="GCL10" s="46"/>
      <c r="GCM10" s="46"/>
      <c r="GCN10" s="46"/>
      <c r="GCO10" s="46"/>
      <c r="GCP10" s="46"/>
      <c r="GCQ10" s="46"/>
      <c r="GCR10" s="46"/>
      <c r="GCS10" s="46"/>
      <c r="GCT10" s="46"/>
      <c r="GCU10" s="46"/>
      <c r="GCV10" s="46"/>
      <c r="GCW10" s="46"/>
      <c r="GCX10" s="46"/>
      <c r="GCY10" s="46"/>
      <c r="GCZ10" s="46"/>
      <c r="GDA10" s="46"/>
      <c r="GDB10" s="46"/>
      <c r="GDC10" s="46"/>
      <c r="GDD10" s="46"/>
      <c r="GDE10" s="46"/>
      <c r="GDF10" s="46"/>
      <c r="GDG10" s="46"/>
      <c r="GDH10" s="46"/>
      <c r="GDI10" s="46"/>
      <c r="GDJ10" s="46"/>
      <c r="GDK10" s="46"/>
      <c r="GDL10" s="46"/>
      <c r="GDM10" s="46"/>
      <c r="GDN10" s="46"/>
      <c r="GDO10" s="46"/>
      <c r="GDP10" s="46"/>
      <c r="GDQ10" s="46"/>
      <c r="GDR10" s="46"/>
      <c r="GDS10" s="46"/>
      <c r="GDT10" s="46"/>
      <c r="GDU10" s="46"/>
      <c r="GDV10" s="46"/>
      <c r="GDW10" s="46"/>
      <c r="GDX10" s="46"/>
      <c r="GDY10" s="46"/>
      <c r="GDZ10" s="46"/>
      <c r="GEA10" s="46"/>
      <c r="GEB10" s="46"/>
      <c r="GEC10" s="46"/>
      <c r="GED10" s="46"/>
      <c r="GEE10" s="46"/>
      <c r="GEF10" s="46"/>
      <c r="GEG10" s="46"/>
      <c r="GEH10" s="46"/>
      <c r="GEI10" s="46"/>
      <c r="GEJ10" s="46"/>
      <c r="GEK10" s="46"/>
      <c r="GEL10" s="46"/>
      <c r="GEM10" s="46"/>
      <c r="GEN10" s="46"/>
      <c r="GEO10" s="46"/>
      <c r="GEP10" s="46"/>
      <c r="GEQ10" s="46"/>
      <c r="GER10" s="46"/>
      <c r="GES10" s="46"/>
      <c r="GET10" s="46"/>
      <c r="GEU10" s="46"/>
      <c r="GEV10" s="46"/>
      <c r="GEW10" s="46"/>
      <c r="GEX10" s="46"/>
      <c r="GEY10" s="46"/>
      <c r="GEZ10" s="46"/>
      <c r="GFA10" s="46"/>
      <c r="GFB10" s="46"/>
      <c r="GFC10" s="46"/>
      <c r="GFD10" s="46"/>
      <c r="GFE10" s="46"/>
      <c r="GFF10" s="46"/>
      <c r="GFG10" s="46"/>
      <c r="GFH10" s="46"/>
      <c r="GFI10" s="46"/>
      <c r="GFJ10" s="46"/>
      <c r="GFK10" s="46"/>
      <c r="GFL10" s="46"/>
      <c r="GFM10" s="46"/>
      <c r="GFN10" s="46"/>
      <c r="GFO10" s="46"/>
      <c r="GFP10" s="46"/>
      <c r="GFQ10" s="46"/>
      <c r="GFR10" s="46"/>
      <c r="GFS10" s="46"/>
      <c r="GFT10" s="46"/>
      <c r="GFU10" s="46"/>
      <c r="GFV10" s="46"/>
      <c r="GFW10" s="46"/>
      <c r="GFX10" s="46"/>
      <c r="GFY10" s="46"/>
      <c r="GFZ10" s="46"/>
      <c r="GGA10" s="46"/>
      <c r="GGB10" s="46"/>
      <c r="GGC10" s="46"/>
      <c r="GGD10" s="46"/>
      <c r="GGE10" s="46"/>
      <c r="GGF10" s="46"/>
      <c r="GGG10" s="46"/>
      <c r="GGH10" s="46"/>
      <c r="GGI10" s="46"/>
      <c r="GGJ10" s="46"/>
      <c r="GGK10" s="46"/>
      <c r="GGL10" s="46"/>
      <c r="GGM10" s="46"/>
      <c r="GGN10" s="46"/>
      <c r="GGO10" s="46"/>
      <c r="GGP10" s="46"/>
      <c r="GGQ10" s="46"/>
      <c r="GGR10" s="46"/>
      <c r="GGS10" s="46"/>
      <c r="GGT10" s="46"/>
      <c r="GGU10" s="46"/>
      <c r="GGV10" s="46"/>
      <c r="GGW10" s="46"/>
      <c r="GGX10" s="46"/>
      <c r="GGY10" s="46"/>
      <c r="GGZ10" s="46"/>
      <c r="GHA10" s="46"/>
      <c r="GHB10" s="46"/>
      <c r="GHC10" s="46"/>
      <c r="GHD10" s="46"/>
      <c r="GHE10" s="46"/>
      <c r="GHF10" s="46"/>
      <c r="GHG10" s="46"/>
      <c r="GHH10" s="46"/>
      <c r="GHI10" s="46"/>
      <c r="GHJ10" s="46"/>
      <c r="GHK10" s="46"/>
      <c r="GHL10" s="46"/>
      <c r="GHM10" s="46"/>
      <c r="GHN10" s="46"/>
      <c r="GHO10" s="46"/>
      <c r="GHP10" s="46"/>
      <c r="GHQ10" s="46"/>
      <c r="GHR10" s="46"/>
      <c r="GHS10" s="46"/>
      <c r="GHT10" s="46"/>
      <c r="GHU10" s="46"/>
      <c r="GHV10" s="46"/>
      <c r="GHW10" s="46"/>
      <c r="GHX10" s="46"/>
      <c r="GHY10" s="46"/>
      <c r="GHZ10" s="46"/>
      <c r="GIA10" s="46"/>
      <c r="GIB10" s="46"/>
      <c r="GIC10" s="46"/>
      <c r="GID10" s="46"/>
      <c r="GIE10" s="46"/>
      <c r="GIF10" s="46"/>
      <c r="GIG10" s="46"/>
      <c r="GIH10" s="46"/>
      <c r="GII10" s="46"/>
      <c r="GIJ10" s="46"/>
      <c r="GIK10" s="46"/>
      <c r="GIL10" s="46"/>
      <c r="GIM10" s="46"/>
      <c r="GIN10" s="46"/>
      <c r="GIO10" s="46"/>
      <c r="GIP10" s="46"/>
      <c r="GIQ10" s="46"/>
      <c r="GIR10" s="46"/>
      <c r="GIS10" s="46"/>
      <c r="GIT10" s="46"/>
      <c r="GIU10" s="46"/>
      <c r="GIV10" s="46"/>
      <c r="GIW10" s="46"/>
      <c r="GIX10" s="46"/>
      <c r="GIY10" s="46"/>
      <c r="GIZ10" s="46"/>
      <c r="GJA10" s="46"/>
      <c r="GJB10" s="46"/>
      <c r="GJC10" s="46"/>
      <c r="GJD10" s="46"/>
      <c r="GJE10" s="46"/>
      <c r="GJF10" s="46"/>
      <c r="GJG10" s="46"/>
      <c r="GJH10" s="46"/>
      <c r="GJI10" s="46"/>
      <c r="GJJ10" s="46"/>
      <c r="GJK10" s="46"/>
      <c r="GJL10" s="46"/>
      <c r="GJM10" s="46"/>
      <c r="GJN10" s="46"/>
      <c r="GJO10" s="46"/>
      <c r="GJP10" s="46"/>
      <c r="GJQ10" s="46"/>
      <c r="GJR10" s="46"/>
      <c r="GJS10" s="46"/>
      <c r="GJT10" s="46"/>
      <c r="GJU10" s="46"/>
      <c r="GJV10" s="46"/>
      <c r="GJW10" s="46"/>
      <c r="GJX10" s="46"/>
      <c r="GJY10" s="46"/>
      <c r="GJZ10" s="46"/>
      <c r="GKA10" s="46"/>
      <c r="GKB10" s="46"/>
      <c r="GKC10" s="46"/>
      <c r="GKD10" s="46"/>
      <c r="GKE10" s="46"/>
      <c r="GKF10" s="46"/>
      <c r="GKG10" s="46"/>
      <c r="GKH10" s="46"/>
      <c r="GKI10" s="46"/>
      <c r="GKJ10" s="46"/>
      <c r="GKK10" s="46"/>
      <c r="GKL10" s="46"/>
      <c r="GKM10" s="46"/>
      <c r="GKN10" s="46"/>
      <c r="GKO10" s="46"/>
      <c r="GKP10" s="46"/>
      <c r="GKQ10" s="46"/>
      <c r="GKR10" s="46"/>
      <c r="GKS10" s="46"/>
      <c r="GKT10" s="46"/>
      <c r="GKU10" s="46"/>
      <c r="GKV10" s="46"/>
      <c r="GKW10" s="46"/>
      <c r="GKX10" s="46"/>
      <c r="GKY10" s="46"/>
      <c r="GKZ10" s="46"/>
      <c r="GLA10" s="46"/>
      <c r="GLB10" s="46"/>
      <c r="GLC10" s="46"/>
      <c r="GLD10" s="46"/>
      <c r="GLE10" s="46"/>
      <c r="GLF10" s="46"/>
      <c r="GLG10" s="46"/>
      <c r="GLH10" s="46"/>
      <c r="GLI10" s="46"/>
      <c r="GLJ10" s="46"/>
      <c r="GLK10" s="46"/>
      <c r="GLL10" s="46"/>
      <c r="GLM10" s="46"/>
      <c r="GLN10" s="46"/>
      <c r="GLO10" s="46"/>
      <c r="GLP10" s="46"/>
      <c r="GLQ10" s="46"/>
      <c r="GLR10" s="46"/>
      <c r="GLS10" s="46"/>
      <c r="GLT10" s="46"/>
      <c r="GLU10" s="46"/>
      <c r="GLV10" s="46"/>
      <c r="GLW10" s="46"/>
      <c r="GLX10" s="46"/>
      <c r="GLY10" s="46"/>
      <c r="GLZ10" s="46"/>
      <c r="GMA10" s="46"/>
      <c r="GMB10" s="46"/>
      <c r="GMC10" s="46"/>
      <c r="GMD10" s="46"/>
      <c r="GME10" s="46"/>
      <c r="GMF10" s="46"/>
      <c r="GMG10" s="46"/>
      <c r="GMH10" s="46"/>
      <c r="GMI10" s="46"/>
      <c r="GMJ10" s="46"/>
      <c r="GMK10" s="46"/>
      <c r="GML10" s="46"/>
      <c r="GMM10" s="46"/>
      <c r="GMN10" s="46"/>
      <c r="GMO10" s="46"/>
      <c r="GMP10" s="46"/>
      <c r="GMQ10" s="46"/>
      <c r="GMR10" s="46"/>
      <c r="GMS10" s="46"/>
      <c r="GMT10" s="46"/>
      <c r="GMU10" s="46"/>
      <c r="GMV10" s="46"/>
      <c r="GMW10" s="46"/>
      <c r="GMX10" s="46"/>
      <c r="GMY10" s="46"/>
      <c r="GMZ10" s="46"/>
      <c r="GNA10" s="46"/>
      <c r="GNB10" s="46"/>
      <c r="GNC10" s="46"/>
      <c r="GND10" s="46"/>
      <c r="GNE10" s="46"/>
      <c r="GNF10" s="46"/>
      <c r="GNG10" s="46"/>
      <c r="GNH10" s="46"/>
      <c r="GNI10" s="46"/>
      <c r="GNJ10" s="46"/>
      <c r="GNK10" s="46"/>
      <c r="GNL10" s="46"/>
      <c r="GNM10" s="46"/>
      <c r="GNN10" s="46"/>
      <c r="GNO10" s="46"/>
      <c r="GNP10" s="46"/>
      <c r="GNQ10" s="46"/>
      <c r="GNR10" s="46"/>
      <c r="GNS10" s="46"/>
      <c r="GNT10" s="46"/>
      <c r="GNU10" s="46"/>
      <c r="GNV10" s="46"/>
      <c r="GNW10" s="46"/>
      <c r="GNX10" s="46"/>
      <c r="GNY10" s="46"/>
      <c r="GNZ10" s="46"/>
      <c r="GOA10" s="46"/>
      <c r="GOB10" s="46"/>
      <c r="GOC10" s="46"/>
      <c r="GOD10" s="46"/>
      <c r="GOE10" s="46"/>
      <c r="GOF10" s="46"/>
      <c r="GOG10" s="46"/>
      <c r="GOH10" s="46"/>
      <c r="GOI10" s="46"/>
      <c r="GOJ10" s="46"/>
      <c r="GOK10" s="46"/>
      <c r="GOL10" s="46"/>
      <c r="GOM10" s="46"/>
      <c r="GON10" s="46"/>
      <c r="GOO10" s="46"/>
      <c r="GOP10" s="46"/>
      <c r="GOQ10" s="46"/>
      <c r="GOR10" s="46"/>
      <c r="GOS10" s="46"/>
      <c r="GOT10" s="46"/>
      <c r="GOU10" s="46"/>
      <c r="GOV10" s="46"/>
      <c r="GOW10" s="46"/>
      <c r="GOX10" s="46"/>
      <c r="GOY10" s="46"/>
      <c r="GOZ10" s="46"/>
      <c r="GPA10" s="46"/>
      <c r="GPB10" s="46"/>
      <c r="GPC10" s="46"/>
      <c r="GPD10" s="46"/>
      <c r="GPE10" s="46"/>
      <c r="GPF10" s="46"/>
      <c r="GPG10" s="46"/>
      <c r="GPH10" s="46"/>
      <c r="GPI10" s="46"/>
      <c r="GPJ10" s="46"/>
      <c r="GPK10" s="46"/>
      <c r="GPL10" s="46"/>
      <c r="GPM10" s="46"/>
      <c r="GPN10" s="46"/>
      <c r="GPO10" s="46"/>
      <c r="GPP10" s="46"/>
      <c r="GPQ10" s="46"/>
      <c r="GPR10" s="46"/>
      <c r="GPS10" s="46"/>
      <c r="GPT10" s="46"/>
      <c r="GPU10" s="46"/>
      <c r="GPV10" s="46"/>
      <c r="GPW10" s="46"/>
      <c r="GPX10" s="46"/>
      <c r="GPY10" s="46"/>
      <c r="GPZ10" s="46"/>
      <c r="GQA10" s="46"/>
      <c r="GQB10" s="46"/>
      <c r="GQC10" s="46"/>
      <c r="GQD10" s="46"/>
      <c r="GQE10" s="46"/>
      <c r="GQF10" s="46"/>
      <c r="GQG10" s="46"/>
      <c r="GQH10" s="46"/>
      <c r="GQI10" s="46"/>
      <c r="GQJ10" s="46"/>
      <c r="GQK10" s="46"/>
      <c r="GQL10" s="46"/>
      <c r="GQM10" s="46"/>
      <c r="GQN10" s="46"/>
      <c r="GQO10" s="46"/>
      <c r="GQP10" s="46"/>
      <c r="GQQ10" s="46"/>
      <c r="GQR10" s="46"/>
      <c r="GQS10" s="46"/>
      <c r="GQT10" s="46"/>
      <c r="GQU10" s="46"/>
      <c r="GQV10" s="46"/>
      <c r="GQW10" s="46"/>
      <c r="GQX10" s="46"/>
      <c r="GQY10" s="46"/>
      <c r="GQZ10" s="46"/>
      <c r="GRA10" s="46"/>
      <c r="GRB10" s="46"/>
      <c r="GRC10" s="46"/>
      <c r="GRD10" s="46"/>
      <c r="GRE10" s="46"/>
      <c r="GRF10" s="46"/>
      <c r="GRG10" s="46"/>
      <c r="GRH10" s="46"/>
      <c r="GRI10" s="46"/>
      <c r="GRJ10" s="46"/>
      <c r="GRK10" s="46"/>
      <c r="GRL10" s="46"/>
      <c r="GRM10" s="46"/>
      <c r="GRN10" s="46"/>
      <c r="GRO10" s="46"/>
      <c r="GRP10" s="46"/>
      <c r="GRQ10" s="46"/>
      <c r="GRR10" s="46"/>
      <c r="GRS10" s="46"/>
      <c r="GRT10" s="46"/>
      <c r="GRU10" s="46"/>
      <c r="GRV10" s="46"/>
      <c r="GRW10" s="46"/>
      <c r="GRX10" s="46"/>
      <c r="GRY10" s="46"/>
      <c r="GRZ10" s="46"/>
      <c r="GSA10" s="46"/>
      <c r="GSB10" s="46"/>
      <c r="GSC10" s="46"/>
      <c r="GSD10" s="46"/>
      <c r="GSE10" s="46"/>
      <c r="GSF10" s="46"/>
      <c r="GSG10" s="46"/>
      <c r="GSH10" s="46"/>
      <c r="GSI10" s="46"/>
      <c r="GSJ10" s="46"/>
      <c r="GSK10" s="46"/>
      <c r="GSL10" s="46"/>
      <c r="GSM10" s="46"/>
      <c r="GSN10" s="46"/>
      <c r="GSO10" s="46"/>
      <c r="GSP10" s="46"/>
      <c r="GSQ10" s="46"/>
      <c r="GSR10" s="46"/>
      <c r="GSS10" s="46"/>
      <c r="GST10" s="46"/>
      <c r="GSU10" s="46"/>
      <c r="GSV10" s="46"/>
      <c r="GSW10" s="46"/>
      <c r="GSX10" s="46"/>
      <c r="GSY10" s="46"/>
      <c r="GSZ10" s="46"/>
      <c r="GTA10" s="46"/>
      <c r="GTB10" s="46"/>
      <c r="GTC10" s="46"/>
      <c r="GTD10" s="46"/>
      <c r="GTE10" s="46"/>
      <c r="GTF10" s="46"/>
      <c r="GTG10" s="46"/>
      <c r="GTH10" s="46"/>
      <c r="GTI10" s="46"/>
      <c r="GTJ10" s="46"/>
      <c r="GTK10" s="46"/>
      <c r="GTL10" s="46"/>
      <c r="GTM10" s="46"/>
      <c r="GTN10" s="46"/>
      <c r="GTO10" s="46"/>
      <c r="GTP10" s="46"/>
      <c r="GTQ10" s="46"/>
      <c r="GTR10" s="46"/>
      <c r="GTS10" s="46"/>
      <c r="GTT10" s="46"/>
      <c r="GTU10" s="46"/>
      <c r="GTV10" s="46"/>
      <c r="GTW10" s="46"/>
      <c r="GTX10" s="46"/>
      <c r="GTY10" s="46"/>
      <c r="GTZ10" s="46"/>
      <c r="GUA10" s="46"/>
      <c r="GUB10" s="46"/>
      <c r="GUC10" s="46"/>
      <c r="GUD10" s="46"/>
      <c r="GUE10" s="46"/>
      <c r="GUF10" s="46"/>
      <c r="GUG10" s="46"/>
      <c r="GUH10" s="46"/>
      <c r="GUI10" s="46"/>
      <c r="GUJ10" s="46"/>
      <c r="GUK10" s="46"/>
      <c r="GUL10" s="46"/>
      <c r="GUM10" s="46"/>
      <c r="GUN10" s="46"/>
      <c r="GUO10" s="46"/>
      <c r="GUP10" s="46"/>
      <c r="GUQ10" s="46"/>
      <c r="GUR10" s="46"/>
      <c r="GUS10" s="46"/>
      <c r="GUT10" s="46"/>
      <c r="GUU10" s="46"/>
      <c r="GUV10" s="46"/>
      <c r="GUW10" s="46"/>
      <c r="GUX10" s="46"/>
      <c r="GUY10" s="46"/>
      <c r="GUZ10" s="46"/>
      <c r="GVA10" s="46"/>
      <c r="GVB10" s="46"/>
      <c r="GVC10" s="46"/>
      <c r="GVD10" s="46"/>
      <c r="GVE10" s="46"/>
      <c r="GVF10" s="46"/>
      <c r="GVG10" s="46"/>
      <c r="GVH10" s="46"/>
      <c r="GVI10" s="46"/>
      <c r="GVJ10" s="46"/>
      <c r="GVK10" s="46"/>
      <c r="GVL10" s="46"/>
      <c r="GVM10" s="46"/>
      <c r="GVN10" s="46"/>
      <c r="GVO10" s="46"/>
      <c r="GVP10" s="46"/>
      <c r="GVQ10" s="46"/>
      <c r="GVR10" s="46"/>
      <c r="GVS10" s="46"/>
      <c r="GVT10" s="46"/>
      <c r="GVU10" s="46"/>
      <c r="GVV10" s="46"/>
      <c r="GVW10" s="46"/>
      <c r="GVX10" s="46"/>
      <c r="GVY10" s="46"/>
      <c r="GVZ10" s="46"/>
      <c r="GWA10" s="46"/>
      <c r="GWB10" s="46"/>
      <c r="GWC10" s="46"/>
      <c r="GWD10" s="46"/>
      <c r="GWE10" s="46"/>
      <c r="GWF10" s="46"/>
      <c r="GWG10" s="46"/>
      <c r="GWH10" s="46"/>
      <c r="GWI10" s="46"/>
      <c r="GWJ10" s="46"/>
      <c r="GWK10" s="46"/>
      <c r="GWL10" s="46"/>
      <c r="GWM10" s="46"/>
      <c r="GWN10" s="46"/>
      <c r="GWO10" s="46"/>
      <c r="GWP10" s="46"/>
      <c r="GWQ10" s="46"/>
      <c r="GWR10" s="46"/>
      <c r="GWS10" s="46"/>
      <c r="GWT10" s="46"/>
      <c r="GWU10" s="46"/>
      <c r="GWV10" s="46"/>
      <c r="GWW10" s="46"/>
      <c r="GWX10" s="46"/>
      <c r="GWY10" s="46"/>
      <c r="GWZ10" s="46"/>
      <c r="GXA10" s="46"/>
      <c r="GXB10" s="46"/>
      <c r="GXC10" s="46"/>
      <c r="GXD10" s="46"/>
      <c r="GXE10" s="46"/>
      <c r="GXF10" s="46"/>
      <c r="GXG10" s="46"/>
      <c r="GXH10" s="46"/>
      <c r="GXI10" s="46"/>
      <c r="GXJ10" s="46"/>
      <c r="GXK10" s="46"/>
      <c r="GXL10" s="46"/>
      <c r="GXM10" s="46"/>
      <c r="GXN10" s="46"/>
      <c r="GXO10" s="46"/>
      <c r="GXP10" s="46"/>
      <c r="GXQ10" s="46"/>
      <c r="GXR10" s="46"/>
      <c r="GXS10" s="46"/>
      <c r="GXT10" s="46"/>
      <c r="GXU10" s="46"/>
      <c r="GXV10" s="46"/>
      <c r="GXW10" s="46"/>
      <c r="GXX10" s="46"/>
      <c r="GXY10" s="46"/>
      <c r="GXZ10" s="46"/>
      <c r="GYA10" s="46"/>
      <c r="GYB10" s="46"/>
      <c r="GYC10" s="46"/>
      <c r="GYD10" s="46"/>
      <c r="GYE10" s="46"/>
      <c r="GYF10" s="46"/>
      <c r="GYG10" s="46"/>
      <c r="GYH10" s="46"/>
      <c r="GYI10" s="46"/>
      <c r="GYJ10" s="46"/>
      <c r="GYK10" s="46"/>
      <c r="GYL10" s="46"/>
      <c r="GYM10" s="46"/>
      <c r="GYN10" s="46"/>
      <c r="GYO10" s="46"/>
      <c r="GYP10" s="46"/>
      <c r="GYQ10" s="46"/>
      <c r="GYR10" s="46"/>
      <c r="GYS10" s="46"/>
      <c r="GYT10" s="46"/>
      <c r="GYU10" s="46"/>
      <c r="GYV10" s="46"/>
      <c r="GYW10" s="46"/>
      <c r="GYX10" s="46"/>
      <c r="GYY10" s="46"/>
      <c r="GYZ10" s="46"/>
      <c r="GZA10" s="46"/>
      <c r="GZB10" s="46"/>
      <c r="GZC10" s="46"/>
      <c r="GZD10" s="46"/>
      <c r="GZE10" s="46"/>
      <c r="GZF10" s="46"/>
      <c r="GZG10" s="46"/>
      <c r="GZH10" s="46"/>
      <c r="GZI10" s="46"/>
      <c r="GZJ10" s="46"/>
      <c r="GZK10" s="46"/>
      <c r="GZL10" s="46"/>
      <c r="GZM10" s="46"/>
      <c r="GZN10" s="46"/>
      <c r="GZO10" s="46"/>
      <c r="GZP10" s="46"/>
      <c r="GZQ10" s="46"/>
      <c r="GZR10" s="46"/>
      <c r="GZS10" s="46"/>
      <c r="GZT10" s="46"/>
      <c r="GZU10" s="46"/>
      <c r="GZV10" s="46"/>
      <c r="GZW10" s="46"/>
      <c r="GZX10" s="46"/>
      <c r="GZY10" s="46"/>
      <c r="GZZ10" s="46"/>
      <c r="HAA10" s="46"/>
      <c r="HAB10" s="46"/>
      <c r="HAC10" s="46"/>
      <c r="HAD10" s="46"/>
      <c r="HAE10" s="46"/>
      <c r="HAF10" s="46"/>
      <c r="HAG10" s="46"/>
      <c r="HAH10" s="46"/>
      <c r="HAI10" s="46"/>
      <c r="HAJ10" s="46"/>
      <c r="HAK10" s="46"/>
      <c r="HAL10" s="46"/>
      <c r="HAM10" s="46"/>
      <c r="HAN10" s="46"/>
      <c r="HAO10" s="46"/>
      <c r="HAP10" s="46"/>
      <c r="HAQ10" s="46"/>
      <c r="HAR10" s="46"/>
      <c r="HAS10" s="46"/>
      <c r="HAT10" s="46"/>
      <c r="HAU10" s="46"/>
      <c r="HAV10" s="46"/>
      <c r="HAW10" s="46"/>
      <c r="HAX10" s="46"/>
      <c r="HAY10" s="46"/>
      <c r="HAZ10" s="46"/>
      <c r="HBA10" s="46"/>
      <c r="HBB10" s="46"/>
      <c r="HBC10" s="46"/>
      <c r="HBD10" s="46"/>
      <c r="HBE10" s="46"/>
      <c r="HBF10" s="46"/>
      <c r="HBG10" s="46"/>
      <c r="HBH10" s="46"/>
      <c r="HBI10" s="46"/>
      <c r="HBJ10" s="46"/>
      <c r="HBK10" s="46"/>
      <c r="HBL10" s="46"/>
      <c r="HBM10" s="46"/>
      <c r="HBN10" s="46"/>
      <c r="HBO10" s="46"/>
      <c r="HBP10" s="46"/>
      <c r="HBQ10" s="46"/>
      <c r="HBR10" s="46"/>
      <c r="HBS10" s="46"/>
      <c r="HBT10" s="46"/>
      <c r="HBU10" s="46"/>
      <c r="HBV10" s="46"/>
      <c r="HBW10" s="46"/>
      <c r="HBX10" s="46"/>
      <c r="HBY10" s="46"/>
      <c r="HBZ10" s="46"/>
      <c r="HCA10" s="46"/>
      <c r="HCB10" s="46"/>
      <c r="HCC10" s="46"/>
      <c r="HCD10" s="46"/>
      <c r="HCE10" s="46"/>
      <c r="HCF10" s="46"/>
      <c r="HCG10" s="46"/>
      <c r="HCH10" s="46"/>
      <c r="HCI10" s="46"/>
      <c r="HCJ10" s="46"/>
      <c r="HCK10" s="46"/>
      <c r="HCL10" s="46"/>
      <c r="HCM10" s="46"/>
      <c r="HCN10" s="46"/>
      <c r="HCO10" s="46"/>
      <c r="HCP10" s="46"/>
      <c r="HCQ10" s="46"/>
      <c r="HCR10" s="46"/>
      <c r="HCS10" s="46"/>
      <c r="HCT10" s="46"/>
      <c r="HCU10" s="46"/>
      <c r="HCV10" s="46"/>
      <c r="HCW10" s="46"/>
      <c r="HCX10" s="46"/>
      <c r="HCY10" s="46"/>
      <c r="HCZ10" s="46"/>
      <c r="HDA10" s="46"/>
      <c r="HDB10" s="46"/>
      <c r="HDC10" s="46"/>
      <c r="HDD10" s="46"/>
      <c r="HDE10" s="46"/>
      <c r="HDF10" s="46"/>
      <c r="HDG10" s="46"/>
      <c r="HDH10" s="46"/>
      <c r="HDI10" s="46"/>
      <c r="HDJ10" s="46"/>
      <c r="HDK10" s="46"/>
      <c r="HDL10" s="46"/>
      <c r="HDM10" s="46"/>
      <c r="HDN10" s="46"/>
      <c r="HDO10" s="46"/>
      <c r="HDP10" s="46"/>
      <c r="HDQ10" s="46"/>
      <c r="HDR10" s="46"/>
      <c r="HDS10" s="46"/>
      <c r="HDT10" s="46"/>
      <c r="HDU10" s="46"/>
      <c r="HDV10" s="46"/>
      <c r="HDW10" s="46"/>
      <c r="HDX10" s="46"/>
      <c r="HDY10" s="46"/>
      <c r="HDZ10" s="46"/>
      <c r="HEA10" s="46"/>
      <c r="HEB10" s="46"/>
      <c r="HEC10" s="46"/>
      <c r="HED10" s="46"/>
      <c r="HEE10" s="46"/>
      <c r="HEF10" s="46"/>
      <c r="HEG10" s="46"/>
      <c r="HEH10" s="46"/>
      <c r="HEI10" s="46"/>
      <c r="HEJ10" s="46"/>
      <c r="HEK10" s="46"/>
      <c r="HEL10" s="46"/>
      <c r="HEM10" s="46"/>
      <c r="HEN10" s="46"/>
      <c r="HEO10" s="46"/>
      <c r="HEP10" s="46"/>
      <c r="HEQ10" s="46"/>
      <c r="HER10" s="46"/>
      <c r="HES10" s="46"/>
      <c r="HET10" s="46"/>
      <c r="HEU10" s="46"/>
      <c r="HEV10" s="46"/>
      <c r="HEW10" s="46"/>
      <c r="HEX10" s="46"/>
      <c r="HEY10" s="46"/>
      <c r="HEZ10" s="46"/>
      <c r="HFA10" s="46"/>
      <c r="HFB10" s="46"/>
      <c r="HFC10" s="46"/>
      <c r="HFD10" s="46"/>
      <c r="HFE10" s="46"/>
      <c r="HFF10" s="46"/>
      <c r="HFG10" s="46"/>
      <c r="HFH10" s="46"/>
      <c r="HFI10" s="46"/>
      <c r="HFJ10" s="46"/>
      <c r="HFK10" s="46"/>
      <c r="HFL10" s="46"/>
      <c r="HFM10" s="46"/>
      <c r="HFN10" s="46"/>
      <c r="HFO10" s="46"/>
      <c r="HFP10" s="46"/>
      <c r="HFQ10" s="46"/>
      <c r="HFR10" s="46"/>
      <c r="HFS10" s="46"/>
      <c r="HFT10" s="46"/>
      <c r="HFU10" s="46"/>
      <c r="HFV10" s="46"/>
      <c r="HFW10" s="46"/>
      <c r="HFX10" s="46"/>
      <c r="HFY10" s="46"/>
      <c r="HFZ10" s="46"/>
      <c r="HGA10" s="46"/>
      <c r="HGB10" s="46"/>
      <c r="HGC10" s="46"/>
      <c r="HGD10" s="46"/>
      <c r="HGE10" s="46"/>
      <c r="HGF10" s="46"/>
      <c r="HGG10" s="46"/>
      <c r="HGH10" s="46"/>
      <c r="HGI10" s="46"/>
      <c r="HGJ10" s="46"/>
      <c r="HGK10" s="46"/>
      <c r="HGL10" s="46"/>
      <c r="HGM10" s="46"/>
      <c r="HGN10" s="46"/>
      <c r="HGO10" s="46"/>
      <c r="HGP10" s="46"/>
      <c r="HGQ10" s="46"/>
      <c r="HGR10" s="46"/>
      <c r="HGS10" s="46"/>
      <c r="HGT10" s="46"/>
      <c r="HGU10" s="46"/>
      <c r="HGV10" s="46"/>
      <c r="HGW10" s="46"/>
      <c r="HGX10" s="46"/>
      <c r="HGY10" s="46"/>
      <c r="HGZ10" s="46"/>
      <c r="HHA10" s="46"/>
      <c r="HHB10" s="46"/>
      <c r="HHC10" s="46"/>
      <c r="HHD10" s="46"/>
      <c r="HHE10" s="46"/>
      <c r="HHF10" s="46"/>
      <c r="HHG10" s="46"/>
      <c r="HHH10" s="46"/>
      <c r="HHI10" s="46"/>
      <c r="HHJ10" s="46"/>
      <c r="HHK10" s="46"/>
      <c r="HHL10" s="46"/>
      <c r="HHM10" s="46"/>
      <c r="HHN10" s="46"/>
      <c r="HHO10" s="46"/>
      <c r="HHP10" s="46"/>
      <c r="HHQ10" s="46"/>
      <c r="HHR10" s="46"/>
      <c r="HHS10" s="46"/>
      <c r="HHT10" s="46"/>
      <c r="HHU10" s="46"/>
      <c r="HHV10" s="46"/>
      <c r="HHW10" s="46"/>
      <c r="HHX10" s="46"/>
      <c r="HHY10" s="46"/>
      <c r="HHZ10" s="46"/>
      <c r="HIA10" s="46"/>
      <c r="HIB10" s="46"/>
      <c r="HIC10" s="46"/>
      <c r="HID10" s="46"/>
      <c r="HIE10" s="46"/>
      <c r="HIF10" s="46"/>
      <c r="HIG10" s="46"/>
      <c r="HIH10" s="46"/>
      <c r="HII10" s="46"/>
      <c r="HIJ10" s="46"/>
      <c r="HIK10" s="46"/>
      <c r="HIL10" s="46"/>
      <c r="HIM10" s="46"/>
      <c r="HIN10" s="46"/>
      <c r="HIO10" s="46"/>
      <c r="HIP10" s="46"/>
      <c r="HIQ10" s="46"/>
      <c r="HIR10" s="46"/>
      <c r="HIS10" s="46"/>
      <c r="HIT10" s="46"/>
      <c r="HIU10" s="46"/>
      <c r="HIV10" s="46"/>
      <c r="HIW10" s="46"/>
      <c r="HIX10" s="46"/>
      <c r="HIY10" s="46"/>
      <c r="HIZ10" s="46"/>
      <c r="HJA10" s="46"/>
      <c r="HJB10" s="46"/>
      <c r="HJC10" s="46"/>
      <c r="HJD10" s="46"/>
      <c r="HJE10" s="46"/>
      <c r="HJF10" s="46"/>
      <c r="HJG10" s="46"/>
      <c r="HJH10" s="46"/>
      <c r="HJI10" s="46"/>
      <c r="HJJ10" s="46"/>
      <c r="HJK10" s="46"/>
      <c r="HJL10" s="46"/>
      <c r="HJM10" s="46"/>
      <c r="HJN10" s="46"/>
      <c r="HJO10" s="46"/>
      <c r="HJP10" s="46"/>
      <c r="HJQ10" s="46"/>
      <c r="HJR10" s="46"/>
      <c r="HJS10" s="46"/>
      <c r="HJT10" s="46"/>
      <c r="HJU10" s="46"/>
      <c r="HJV10" s="46"/>
      <c r="HJW10" s="46"/>
      <c r="HJX10" s="46"/>
      <c r="HJY10" s="46"/>
      <c r="HJZ10" s="46"/>
      <c r="HKA10" s="46"/>
      <c r="HKB10" s="46"/>
      <c r="HKC10" s="46"/>
      <c r="HKD10" s="46"/>
      <c r="HKE10" s="46"/>
      <c r="HKF10" s="46"/>
      <c r="HKG10" s="46"/>
      <c r="HKH10" s="46"/>
      <c r="HKI10" s="46"/>
      <c r="HKJ10" s="46"/>
      <c r="HKK10" s="46"/>
      <c r="HKL10" s="46"/>
      <c r="HKM10" s="46"/>
      <c r="HKN10" s="46"/>
      <c r="HKO10" s="46"/>
      <c r="HKP10" s="46"/>
      <c r="HKQ10" s="46"/>
      <c r="HKR10" s="46"/>
      <c r="HKS10" s="46"/>
      <c r="HKT10" s="46"/>
      <c r="HKU10" s="46"/>
      <c r="HKV10" s="46"/>
      <c r="HKW10" s="46"/>
      <c r="HKX10" s="46"/>
      <c r="HKY10" s="46"/>
      <c r="HKZ10" s="46"/>
      <c r="HLA10" s="46"/>
      <c r="HLB10" s="46"/>
      <c r="HLC10" s="46"/>
      <c r="HLD10" s="46"/>
      <c r="HLE10" s="46"/>
      <c r="HLF10" s="46"/>
      <c r="HLG10" s="46"/>
      <c r="HLH10" s="46"/>
      <c r="HLI10" s="46"/>
      <c r="HLJ10" s="46"/>
      <c r="HLK10" s="46"/>
      <c r="HLL10" s="46"/>
      <c r="HLM10" s="46"/>
      <c r="HLN10" s="46"/>
      <c r="HLO10" s="46"/>
      <c r="HLP10" s="46"/>
      <c r="HLQ10" s="46"/>
      <c r="HLR10" s="46"/>
      <c r="HLS10" s="46"/>
      <c r="HLT10" s="46"/>
      <c r="HLU10" s="46"/>
      <c r="HLV10" s="46"/>
      <c r="HLW10" s="46"/>
      <c r="HLX10" s="46"/>
      <c r="HLY10" s="46"/>
      <c r="HLZ10" s="46"/>
      <c r="HMA10" s="46"/>
      <c r="HMB10" s="46"/>
      <c r="HMC10" s="46"/>
      <c r="HMD10" s="46"/>
      <c r="HME10" s="46"/>
      <c r="HMF10" s="46"/>
      <c r="HMG10" s="46"/>
      <c r="HMH10" s="46"/>
      <c r="HMI10" s="46"/>
      <c r="HMJ10" s="46"/>
      <c r="HMK10" s="46"/>
      <c r="HML10" s="46"/>
      <c r="HMM10" s="46"/>
      <c r="HMN10" s="46"/>
      <c r="HMO10" s="46"/>
      <c r="HMP10" s="46"/>
      <c r="HMQ10" s="46"/>
      <c r="HMR10" s="46"/>
      <c r="HMS10" s="46"/>
      <c r="HMT10" s="46"/>
      <c r="HMU10" s="46"/>
      <c r="HMV10" s="46"/>
      <c r="HMW10" s="46"/>
      <c r="HMX10" s="46"/>
      <c r="HMY10" s="46"/>
      <c r="HMZ10" s="46"/>
      <c r="HNA10" s="46"/>
      <c r="HNB10" s="46"/>
      <c r="HNC10" s="46"/>
      <c r="HND10" s="46"/>
      <c r="HNE10" s="46"/>
      <c r="HNF10" s="46"/>
      <c r="HNG10" s="46"/>
      <c r="HNH10" s="46"/>
      <c r="HNI10" s="46"/>
      <c r="HNJ10" s="46"/>
      <c r="HNK10" s="46"/>
      <c r="HNL10" s="46"/>
      <c r="HNM10" s="46"/>
      <c r="HNN10" s="46"/>
      <c r="HNO10" s="46"/>
      <c r="HNP10" s="46"/>
      <c r="HNQ10" s="46"/>
      <c r="HNR10" s="46"/>
      <c r="HNS10" s="46"/>
      <c r="HNT10" s="46"/>
      <c r="HNU10" s="46"/>
      <c r="HNV10" s="46"/>
      <c r="HNW10" s="46"/>
      <c r="HNX10" s="46"/>
      <c r="HNY10" s="46"/>
      <c r="HNZ10" s="46"/>
      <c r="HOA10" s="46"/>
      <c r="HOB10" s="46"/>
      <c r="HOC10" s="46"/>
      <c r="HOD10" s="46"/>
      <c r="HOE10" s="46"/>
      <c r="HOF10" s="46"/>
      <c r="HOG10" s="46"/>
      <c r="HOH10" s="46"/>
      <c r="HOI10" s="46"/>
      <c r="HOJ10" s="46"/>
      <c r="HOK10" s="46"/>
      <c r="HOL10" s="46"/>
      <c r="HOM10" s="46"/>
      <c r="HON10" s="46"/>
      <c r="HOO10" s="46"/>
      <c r="HOP10" s="46"/>
      <c r="HOQ10" s="46"/>
      <c r="HOR10" s="46"/>
      <c r="HOS10" s="46"/>
      <c r="HOT10" s="46"/>
      <c r="HOU10" s="46"/>
      <c r="HOV10" s="46"/>
      <c r="HOW10" s="46"/>
      <c r="HOX10" s="46"/>
      <c r="HOY10" s="46"/>
      <c r="HOZ10" s="46"/>
      <c r="HPA10" s="46"/>
      <c r="HPB10" s="46"/>
      <c r="HPC10" s="46"/>
      <c r="HPD10" s="46"/>
      <c r="HPE10" s="46"/>
      <c r="HPF10" s="46"/>
      <c r="HPG10" s="46"/>
      <c r="HPH10" s="46"/>
      <c r="HPI10" s="46"/>
      <c r="HPJ10" s="46"/>
      <c r="HPK10" s="46"/>
      <c r="HPL10" s="46"/>
      <c r="HPM10" s="46"/>
      <c r="HPN10" s="46"/>
      <c r="HPO10" s="46"/>
      <c r="HPP10" s="46"/>
      <c r="HPQ10" s="46"/>
      <c r="HPR10" s="46"/>
      <c r="HPS10" s="46"/>
      <c r="HPT10" s="46"/>
      <c r="HPU10" s="46"/>
      <c r="HPV10" s="46"/>
      <c r="HPW10" s="46"/>
      <c r="HPX10" s="46"/>
      <c r="HPY10" s="46"/>
      <c r="HPZ10" s="46"/>
      <c r="HQA10" s="46"/>
      <c r="HQB10" s="46"/>
      <c r="HQC10" s="46"/>
      <c r="HQD10" s="46"/>
      <c r="HQE10" s="46"/>
      <c r="HQF10" s="46"/>
      <c r="HQG10" s="46"/>
      <c r="HQH10" s="46"/>
      <c r="HQI10" s="46"/>
      <c r="HQJ10" s="46"/>
      <c r="HQK10" s="46"/>
      <c r="HQL10" s="46"/>
      <c r="HQM10" s="46"/>
      <c r="HQN10" s="46"/>
      <c r="HQO10" s="46"/>
      <c r="HQP10" s="46"/>
      <c r="HQQ10" s="46"/>
      <c r="HQR10" s="46"/>
      <c r="HQS10" s="46"/>
      <c r="HQT10" s="46"/>
      <c r="HQU10" s="46"/>
      <c r="HQV10" s="46"/>
      <c r="HQW10" s="46"/>
      <c r="HQX10" s="46"/>
      <c r="HQY10" s="46"/>
      <c r="HQZ10" s="46"/>
      <c r="HRA10" s="46"/>
      <c r="HRB10" s="46"/>
      <c r="HRC10" s="46"/>
      <c r="HRD10" s="46"/>
      <c r="HRE10" s="46"/>
      <c r="HRF10" s="46"/>
      <c r="HRG10" s="46"/>
      <c r="HRH10" s="46"/>
      <c r="HRI10" s="46"/>
      <c r="HRJ10" s="46"/>
      <c r="HRK10" s="46"/>
      <c r="HRL10" s="46"/>
      <c r="HRM10" s="46"/>
      <c r="HRN10" s="46"/>
      <c r="HRO10" s="46"/>
      <c r="HRP10" s="46"/>
      <c r="HRQ10" s="46"/>
      <c r="HRR10" s="46"/>
      <c r="HRS10" s="46"/>
      <c r="HRT10" s="46"/>
      <c r="HRU10" s="46"/>
      <c r="HRV10" s="46"/>
      <c r="HRW10" s="46"/>
      <c r="HRX10" s="46"/>
      <c r="HRY10" s="46"/>
      <c r="HRZ10" s="46"/>
      <c r="HSA10" s="46"/>
      <c r="HSB10" s="46"/>
      <c r="HSC10" s="46"/>
      <c r="HSD10" s="46"/>
      <c r="HSE10" s="46"/>
      <c r="HSF10" s="46"/>
      <c r="HSG10" s="46"/>
      <c r="HSH10" s="46"/>
      <c r="HSI10" s="46"/>
      <c r="HSJ10" s="46"/>
      <c r="HSK10" s="46"/>
      <c r="HSL10" s="46"/>
      <c r="HSM10" s="46"/>
      <c r="HSN10" s="46"/>
      <c r="HSO10" s="46"/>
      <c r="HSP10" s="46"/>
      <c r="HSQ10" s="46"/>
      <c r="HSR10" s="46"/>
      <c r="HSS10" s="46"/>
      <c r="HST10" s="46"/>
      <c r="HSU10" s="46"/>
      <c r="HSV10" s="46"/>
      <c r="HSW10" s="46"/>
      <c r="HSX10" s="46"/>
      <c r="HSY10" s="46"/>
      <c r="HSZ10" s="46"/>
      <c r="HTA10" s="46"/>
      <c r="HTB10" s="46"/>
      <c r="HTC10" s="46"/>
      <c r="HTD10" s="46"/>
      <c r="HTE10" s="46"/>
      <c r="HTF10" s="46"/>
      <c r="HTG10" s="46"/>
      <c r="HTH10" s="46"/>
      <c r="HTI10" s="46"/>
      <c r="HTJ10" s="46"/>
      <c r="HTK10" s="46"/>
      <c r="HTL10" s="46"/>
      <c r="HTM10" s="46"/>
      <c r="HTN10" s="46"/>
      <c r="HTO10" s="46"/>
      <c r="HTP10" s="46"/>
      <c r="HTQ10" s="46"/>
      <c r="HTR10" s="46"/>
      <c r="HTS10" s="46"/>
      <c r="HTT10" s="46"/>
      <c r="HTU10" s="46"/>
      <c r="HTV10" s="46"/>
      <c r="HTW10" s="46"/>
      <c r="HTX10" s="46"/>
      <c r="HTY10" s="46"/>
      <c r="HTZ10" s="46"/>
      <c r="HUA10" s="46"/>
      <c r="HUB10" s="46"/>
      <c r="HUC10" s="46"/>
      <c r="HUD10" s="46"/>
      <c r="HUE10" s="46"/>
      <c r="HUF10" s="46"/>
      <c r="HUG10" s="46"/>
      <c r="HUH10" s="46"/>
      <c r="HUI10" s="46"/>
      <c r="HUJ10" s="46"/>
      <c r="HUK10" s="46"/>
      <c r="HUL10" s="46"/>
      <c r="HUM10" s="46"/>
      <c r="HUN10" s="46"/>
      <c r="HUO10" s="46"/>
      <c r="HUP10" s="46"/>
      <c r="HUQ10" s="46"/>
      <c r="HUR10" s="46"/>
      <c r="HUS10" s="46"/>
      <c r="HUT10" s="46"/>
      <c r="HUU10" s="46"/>
      <c r="HUV10" s="46"/>
      <c r="HUW10" s="46"/>
      <c r="HUX10" s="46"/>
      <c r="HUY10" s="46"/>
      <c r="HUZ10" s="46"/>
      <c r="HVA10" s="46"/>
      <c r="HVB10" s="46"/>
      <c r="HVC10" s="46"/>
      <c r="HVD10" s="46"/>
      <c r="HVE10" s="46"/>
      <c r="HVF10" s="46"/>
      <c r="HVG10" s="46"/>
      <c r="HVH10" s="46"/>
      <c r="HVI10" s="46"/>
      <c r="HVJ10" s="46"/>
      <c r="HVK10" s="46"/>
      <c r="HVL10" s="46"/>
      <c r="HVM10" s="46"/>
      <c r="HVN10" s="46"/>
      <c r="HVO10" s="46"/>
      <c r="HVP10" s="46"/>
      <c r="HVQ10" s="46"/>
      <c r="HVR10" s="46"/>
      <c r="HVS10" s="46"/>
      <c r="HVT10" s="46"/>
      <c r="HVU10" s="46"/>
      <c r="HVV10" s="46"/>
      <c r="HVW10" s="46"/>
      <c r="HVX10" s="46"/>
      <c r="HVY10" s="46"/>
      <c r="HVZ10" s="46"/>
      <c r="HWA10" s="46"/>
      <c r="HWB10" s="46"/>
      <c r="HWC10" s="46"/>
      <c r="HWD10" s="46"/>
      <c r="HWE10" s="46"/>
      <c r="HWF10" s="46"/>
      <c r="HWG10" s="46"/>
      <c r="HWH10" s="46"/>
      <c r="HWI10" s="46"/>
      <c r="HWJ10" s="46"/>
      <c r="HWK10" s="46"/>
      <c r="HWL10" s="46"/>
      <c r="HWM10" s="46"/>
      <c r="HWN10" s="46"/>
      <c r="HWO10" s="46"/>
      <c r="HWP10" s="46"/>
      <c r="HWQ10" s="46"/>
      <c r="HWR10" s="46"/>
      <c r="HWS10" s="46"/>
      <c r="HWT10" s="46"/>
      <c r="HWU10" s="46"/>
      <c r="HWV10" s="46"/>
      <c r="HWW10" s="46"/>
      <c r="HWX10" s="46"/>
      <c r="HWY10" s="46"/>
      <c r="HWZ10" s="46"/>
      <c r="HXA10" s="46"/>
      <c r="HXB10" s="46"/>
      <c r="HXC10" s="46"/>
      <c r="HXD10" s="46"/>
      <c r="HXE10" s="46"/>
      <c r="HXF10" s="46"/>
      <c r="HXG10" s="46"/>
      <c r="HXH10" s="46"/>
      <c r="HXI10" s="46"/>
      <c r="HXJ10" s="46"/>
      <c r="HXK10" s="46"/>
      <c r="HXL10" s="46"/>
      <c r="HXM10" s="46"/>
      <c r="HXN10" s="46"/>
      <c r="HXO10" s="46"/>
      <c r="HXP10" s="46"/>
      <c r="HXQ10" s="46"/>
      <c r="HXR10" s="46"/>
      <c r="HXS10" s="46"/>
      <c r="HXT10" s="46"/>
      <c r="HXU10" s="46"/>
      <c r="HXV10" s="46"/>
      <c r="HXW10" s="46"/>
      <c r="HXX10" s="46"/>
      <c r="HXY10" s="46"/>
      <c r="HXZ10" s="46"/>
      <c r="HYA10" s="46"/>
      <c r="HYB10" s="46"/>
      <c r="HYC10" s="46"/>
      <c r="HYD10" s="46"/>
      <c r="HYE10" s="46"/>
      <c r="HYF10" s="46"/>
      <c r="HYG10" s="46"/>
      <c r="HYH10" s="46"/>
      <c r="HYI10" s="46"/>
      <c r="HYJ10" s="46"/>
      <c r="HYK10" s="46"/>
      <c r="HYL10" s="46"/>
      <c r="HYM10" s="46"/>
      <c r="HYN10" s="46"/>
      <c r="HYO10" s="46"/>
      <c r="HYP10" s="46"/>
      <c r="HYQ10" s="46"/>
      <c r="HYR10" s="46"/>
      <c r="HYS10" s="46"/>
      <c r="HYT10" s="46"/>
      <c r="HYU10" s="46"/>
      <c r="HYV10" s="46"/>
      <c r="HYW10" s="46"/>
      <c r="HYX10" s="46"/>
      <c r="HYY10" s="46"/>
      <c r="HYZ10" s="46"/>
      <c r="HZA10" s="46"/>
      <c r="HZB10" s="46"/>
      <c r="HZC10" s="46"/>
      <c r="HZD10" s="46"/>
      <c r="HZE10" s="46"/>
      <c r="HZF10" s="46"/>
      <c r="HZG10" s="46"/>
      <c r="HZH10" s="46"/>
      <c r="HZI10" s="46"/>
      <c r="HZJ10" s="46"/>
      <c r="HZK10" s="46"/>
      <c r="HZL10" s="46"/>
      <c r="HZM10" s="46"/>
      <c r="HZN10" s="46"/>
      <c r="HZO10" s="46"/>
      <c r="HZP10" s="46"/>
      <c r="HZQ10" s="46"/>
      <c r="HZR10" s="46"/>
      <c r="HZS10" s="46"/>
      <c r="HZT10" s="46"/>
      <c r="HZU10" s="46"/>
      <c r="HZV10" s="46"/>
      <c r="HZW10" s="46"/>
      <c r="HZX10" s="46"/>
      <c r="HZY10" s="46"/>
      <c r="HZZ10" s="46"/>
      <c r="IAA10" s="46"/>
      <c r="IAB10" s="46"/>
      <c r="IAC10" s="46"/>
      <c r="IAD10" s="46"/>
      <c r="IAE10" s="46"/>
      <c r="IAF10" s="46"/>
      <c r="IAG10" s="46"/>
      <c r="IAH10" s="46"/>
      <c r="IAI10" s="46"/>
      <c r="IAJ10" s="46"/>
      <c r="IAK10" s="46"/>
      <c r="IAL10" s="46"/>
      <c r="IAM10" s="46"/>
      <c r="IAN10" s="46"/>
      <c r="IAO10" s="46"/>
      <c r="IAP10" s="46"/>
      <c r="IAQ10" s="46"/>
      <c r="IAR10" s="46"/>
      <c r="IAS10" s="46"/>
      <c r="IAT10" s="46"/>
      <c r="IAU10" s="46"/>
      <c r="IAV10" s="46"/>
      <c r="IAW10" s="46"/>
      <c r="IAX10" s="46"/>
      <c r="IAY10" s="46"/>
      <c r="IAZ10" s="46"/>
      <c r="IBA10" s="46"/>
      <c r="IBB10" s="46"/>
      <c r="IBC10" s="46"/>
      <c r="IBD10" s="46"/>
      <c r="IBE10" s="46"/>
      <c r="IBF10" s="46"/>
      <c r="IBG10" s="46"/>
      <c r="IBH10" s="46"/>
      <c r="IBI10" s="46"/>
      <c r="IBJ10" s="46"/>
      <c r="IBK10" s="46"/>
      <c r="IBL10" s="46"/>
      <c r="IBM10" s="46"/>
      <c r="IBN10" s="46"/>
      <c r="IBO10" s="46"/>
      <c r="IBP10" s="46"/>
      <c r="IBQ10" s="46"/>
      <c r="IBR10" s="46"/>
      <c r="IBS10" s="46"/>
      <c r="IBT10" s="46"/>
      <c r="IBU10" s="46"/>
      <c r="IBV10" s="46"/>
      <c r="IBW10" s="46"/>
      <c r="IBX10" s="46"/>
      <c r="IBY10" s="46"/>
      <c r="IBZ10" s="46"/>
      <c r="ICA10" s="46"/>
      <c r="ICB10" s="46"/>
      <c r="ICC10" s="46"/>
      <c r="ICD10" s="46"/>
      <c r="ICE10" s="46"/>
      <c r="ICF10" s="46"/>
      <c r="ICG10" s="46"/>
      <c r="ICH10" s="46"/>
      <c r="ICI10" s="46"/>
      <c r="ICJ10" s="46"/>
      <c r="ICK10" s="46"/>
      <c r="ICL10" s="46"/>
      <c r="ICM10" s="46"/>
      <c r="ICN10" s="46"/>
      <c r="ICO10" s="46"/>
      <c r="ICP10" s="46"/>
      <c r="ICQ10" s="46"/>
      <c r="ICR10" s="46"/>
      <c r="ICS10" s="46"/>
      <c r="ICT10" s="46"/>
      <c r="ICU10" s="46"/>
      <c r="ICV10" s="46"/>
      <c r="ICW10" s="46"/>
      <c r="ICX10" s="46"/>
      <c r="ICY10" s="46"/>
      <c r="ICZ10" s="46"/>
      <c r="IDA10" s="46"/>
      <c r="IDB10" s="46"/>
      <c r="IDC10" s="46"/>
      <c r="IDD10" s="46"/>
      <c r="IDE10" s="46"/>
      <c r="IDF10" s="46"/>
      <c r="IDG10" s="46"/>
      <c r="IDH10" s="46"/>
      <c r="IDI10" s="46"/>
      <c r="IDJ10" s="46"/>
      <c r="IDK10" s="46"/>
      <c r="IDL10" s="46"/>
      <c r="IDM10" s="46"/>
      <c r="IDN10" s="46"/>
      <c r="IDO10" s="46"/>
      <c r="IDP10" s="46"/>
      <c r="IDQ10" s="46"/>
      <c r="IDR10" s="46"/>
      <c r="IDS10" s="46"/>
      <c r="IDT10" s="46"/>
      <c r="IDU10" s="46"/>
      <c r="IDV10" s="46"/>
      <c r="IDW10" s="46"/>
      <c r="IDX10" s="46"/>
      <c r="IDY10" s="46"/>
      <c r="IDZ10" s="46"/>
      <c r="IEA10" s="46"/>
      <c r="IEB10" s="46"/>
      <c r="IEC10" s="46"/>
      <c r="IED10" s="46"/>
      <c r="IEE10" s="46"/>
      <c r="IEF10" s="46"/>
      <c r="IEG10" s="46"/>
      <c r="IEH10" s="46"/>
      <c r="IEI10" s="46"/>
      <c r="IEJ10" s="46"/>
      <c r="IEK10" s="46"/>
      <c r="IEL10" s="46"/>
      <c r="IEM10" s="46"/>
      <c r="IEN10" s="46"/>
      <c r="IEO10" s="46"/>
      <c r="IEP10" s="46"/>
      <c r="IEQ10" s="46"/>
      <c r="IER10" s="46"/>
      <c r="IES10" s="46"/>
      <c r="IET10" s="46"/>
      <c r="IEU10" s="46"/>
      <c r="IEV10" s="46"/>
      <c r="IEW10" s="46"/>
      <c r="IEX10" s="46"/>
      <c r="IEY10" s="46"/>
      <c r="IEZ10" s="46"/>
      <c r="IFA10" s="46"/>
      <c r="IFB10" s="46"/>
      <c r="IFC10" s="46"/>
      <c r="IFD10" s="46"/>
      <c r="IFE10" s="46"/>
      <c r="IFF10" s="46"/>
      <c r="IFG10" s="46"/>
      <c r="IFH10" s="46"/>
      <c r="IFI10" s="46"/>
      <c r="IFJ10" s="46"/>
      <c r="IFK10" s="46"/>
      <c r="IFL10" s="46"/>
      <c r="IFM10" s="46"/>
      <c r="IFN10" s="46"/>
      <c r="IFO10" s="46"/>
      <c r="IFP10" s="46"/>
      <c r="IFQ10" s="46"/>
      <c r="IFR10" s="46"/>
      <c r="IFS10" s="46"/>
      <c r="IFT10" s="46"/>
      <c r="IFU10" s="46"/>
      <c r="IFV10" s="46"/>
      <c r="IFW10" s="46"/>
      <c r="IFX10" s="46"/>
      <c r="IFY10" s="46"/>
      <c r="IFZ10" s="46"/>
      <c r="IGA10" s="46"/>
      <c r="IGB10" s="46"/>
      <c r="IGC10" s="46"/>
      <c r="IGD10" s="46"/>
      <c r="IGE10" s="46"/>
      <c r="IGF10" s="46"/>
      <c r="IGG10" s="46"/>
      <c r="IGH10" s="46"/>
      <c r="IGI10" s="46"/>
      <c r="IGJ10" s="46"/>
      <c r="IGK10" s="46"/>
      <c r="IGL10" s="46"/>
      <c r="IGM10" s="46"/>
      <c r="IGN10" s="46"/>
      <c r="IGO10" s="46"/>
      <c r="IGP10" s="46"/>
      <c r="IGQ10" s="46"/>
      <c r="IGR10" s="46"/>
      <c r="IGS10" s="46"/>
      <c r="IGT10" s="46"/>
      <c r="IGU10" s="46"/>
      <c r="IGV10" s="46"/>
      <c r="IGW10" s="46"/>
      <c r="IGX10" s="46"/>
      <c r="IGY10" s="46"/>
      <c r="IGZ10" s="46"/>
      <c r="IHA10" s="46"/>
      <c r="IHB10" s="46"/>
      <c r="IHC10" s="46"/>
      <c r="IHD10" s="46"/>
      <c r="IHE10" s="46"/>
      <c r="IHF10" s="46"/>
      <c r="IHG10" s="46"/>
      <c r="IHH10" s="46"/>
      <c r="IHI10" s="46"/>
      <c r="IHJ10" s="46"/>
      <c r="IHK10" s="46"/>
      <c r="IHL10" s="46"/>
      <c r="IHM10" s="46"/>
      <c r="IHN10" s="46"/>
      <c r="IHO10" s="46"/>
      <c r="IHP10" s="46"/>
      <c r="IHQ10" s="46"/>
      <c r="IHR10" s="46"/>
      <c r="IHS10" s="46"/>
      <c r="IHT10" s="46"/>
      <c r="IHU10" s="46"/>
      <c r="IHV10" s="46"/>
      <c r="IHW10" s="46"/>
      <c r="IHX10" s="46"/>
      <c r="IHY10" s="46"/>
      <c r="IHZ10" s="46"/>
      <c r="IIA10" s="46"/>
      <c r="IIB10" s="46"/>
      <c r="IIC10" s="46"/>
      <c r="IID10" s="46"/>
      <c r="IIE10" s="46"/>
      <c r="IIF10" s="46"/>
      <c r="IIG10" s="46"/>
      <c r="IIH10" s="46"/>
      <c r="III10" s="46"/>
      <c r="IIJ10" s="46"/>
      <c r="IIK10" s="46"/>
      <c r="IIL10" s="46"/>
      <c r="IIM10" s="46"/>
      <c r="IIN10" s="46"/>
      <c r="IIO10" s="46"/>
      <c r="IIP10" s="46"/>
      <c r="IIQ10" s="46"/>
      <c r="IIR10" s="46"/>
      <c r="IIS10" s="46"/>
      <c r="IIT10" s="46"/>
      <c r="IIU10" s="46"/>
      <c r="IIV10" s="46"/>
      <c r="IIW10" s="46"/>
      <c r="IIX10" s="46"/>
      <c r="IIY10" s="46"/>
      <c r="IIZ10" s="46"/>
      <c r="IJA10" s="46"/>
      <c r="IJB10" s="46"/>
      <c r="IJC10" s="46"/>
      <c r="IJD10" s="46"/>
      <c r="IJE10" s="46"/>
      <c r="IJF10" s="46"/>
      <c r="IJG10" s="46"/>
      <c r="IJH10" s="46"/>
      <c r="IJI10" s="46"/>
      <c r="IJJ10" s="46"/>
      <c r="IJK10" s="46"/>
      <c r="IJL10" s="46"/>
      <c r="IJM10" s="46"/>
      <c r="IJN10" s="46"/>
      <c r="IJO10" s="46"/>
      <c r="IJP10" s="46"/>
      <c r="IJQ10" s="46"/>
      <c r="IJR10" s="46"/>
      <c r="IJS10" s="46"/>
      <c r="IJT10" s="46"/>
      <c r="IJU10" s="46"/>
      <c r="IJV10" s="46"/>
      <c r="IJW10" s="46"/>
      <c r="IJX10" s="46"/>
      <c r="IJY10" s="46"/>
      <c r="IJZ10" s="46"/>
      <c r="IKA10" s="46"/>
      <c r="IKB10" s="46"/>
      <c r="IKC10" s="46"/>
      <c r="IKD10" s="46"/>
      <c r="IKE10" s="46"/>
      <c r="IKF10" s="46"/>
      <c r="IKG10" s="46"/>
      <c r="IKH10" s="46"/>
      <c r="IKI10" s="46"/>
      <c r="IKJ10" s="46"/>
      <c r="IKK10" s="46"/>
      <c r="IKL10" s="46"/>
      <c r="IKM10" s="46"/>
      <c r="IKN10" s="46"/>
      <c r="IKO10" s="46"/>
      <c r="IKP10" s="46"/>
      <c r="IKQ10" s="46"/>
      <c r="IKR10" s="46"/>
      <c r="IKS10" s="46"/>
      <c r="IKT10" s="46"/>
      <c r="IKU10" s="46"/>
      <c r="IKV10" s="46"/>
      <c r="IKW10" s="46"/>
      <c r="IKX10" s="46"/>
      <c r="IKY10" s="46"/>
      <c r="IKZ10" s="46"/>
      <c r="ILA10" s="46"/>
      <c r="ILB10" s="46"/>
      <c r="ILC10" s="46"/>
      <c r="ILD10" s="46"/>
      <c r="ILE10" s="46"/>
      <c r="ILF10" s="46"/>
      <c r="ILG10" s="46"/>
      <c r="ILH10" s="46"/>
      <c r="ILI10" s="46"/>
      <c r="ILJ10" s="46"/>
      <c r="ILK10" s="46"/>
      <c r="ILL10" s="46"/>
      <c r="ILM10" s="46"/>
      <c r="ILN10" s="46"/>
      <c r="ILO10" s="46"/>
      <c r="ILP10" s="46"/>
      <c r="ILQ10" s="46"/>
      <c r="ILR10" s="46"/>
      <c r="ILS10" s="46"/>
      <c r="ILT10" s="46"/>
      <c r="ILU10" s="46"/>
      <c r="ILV10" s="46"/>
      <c r="ILW10" s="46"/>
      <c r="ILX10" s="46"/>
      <c r="ILY10" s="46"/>
      <c r="ILZ10" s="46"/>
      <c r="IMA10" s="46"/>
      <c r="IMB10" s="46"/>
      <c r="IMC10" s="46"/>
      <c r="IMD10" s="46"/>
      <c r="IME10" s="46"/>
      <c r="IMF10" s="46"/>
      <c r="IMG10" s="46"/>
      <c r="IMH10" s="46"/>
      <c r="IMI10" s="46"/>
      <c r="IMJ10" s="46"/>
      <c r="IMK10" s="46"/>
      <c r="IML10" s="46"/>
      <c r="IMM10" s="46"/>
      <c r="IMN10" s="46"/>
      <c r="IMO10" s="46"/>
      <c r="IMP10" s="46"/>
      <c r="IMQ10" s="46"/>
      <c r="IMR10" s="46"/>
      <c r="IMS10" s="46"/>
      <c r="IMT10" s="46"/>
      <c r="IMU10" s="46"/>
      <c r="IMV10" s="46"/>
      <c r="IMW10" s="46"/>
      <c r="IMX10" s="46"/>
      <c r="IMY10" s="46"/>
      <c r="IMZ10" s="46"/>
      <c r="INA10" s="46"/>
      <c r="INB10" s="46"/>
      <c r="INC10" s="46"/>
      <c r="IND10" s="46"/>
      <c r="INE10" s="46"/>
      <c r="INF10" s="46"/>
      <c r="ING10" s="46"/>
      <c r="INH10" s="46"/>
      <c r="INI10" s="46"/>
      <c r="INJ10" s="46"/>
      <c r="INK10" s="46"/>
      <c r="INL10" s="46"/>
      <c r="INM10" s="46"/>
      <c r="INN10" s="46"/>
      <c r="INO10" s="46"/>
      <c r="INP10" s="46"/>
      <c r="INQ10" s="46"/>
      <c r="INR10" s="46"/>
      <c r="INS10" s="46"/>
      <c r="INT10" s="46"/>
      <c r="INU10" s="46"/>
      <c r="INV10" s="46"/>
      <c r="INW10" s="46"/>
      <c r="INX10" s="46"/>
      <c r="INY10" s="46"/>
      <c r="INZ10" s="46"/>
      <c r="IOA10" s="46"/>
      <c r="IOB10" s="46"/>
      <c r="IOC10" s="46"/>
      <c r="IOD10" s="46"/>
      <c r="IOE10" s="46"/>
      <c r="IOF10" s="46"/>
      <c r="IOG10" s="46"/>
      <c r="IOH10" s="46"/>
      <c r="IOI10" s="46"/>
      <c r="IOJ10" s="46"/>
      <c r="IOK10" s="46"/>
      <c r="IOL10" s="46"/>
      <c r="IOM10" s="46"/>
      <c r="ION10" s="46"/>
      <c r="IOO10" s="46"/>
      <c r="IOP10" s="46"/>
      <c r="IOQ10" s="46"/>
      <c r="IOR10" s="46"/>
      <c r="IOS10" s="46"/>
      <c r="IOT10" s="46"/>
      <c r="IOU10" s="46"/>
      <c r="IOV10" s="46"/>
      <c r="IOW10" s="46"/>
      <c r="IOX10" s="46"/>
      <c r="IOY10" s="46"/>
      <c r="IOZ10" s="46"/>
      <c r="IPA10" s="46"/>
      <c r="IPB10" s="46"/>
      <c r="IPC10" s="46"/>
      <c r="IPD10" s="46"/>
      <c r="IPE10" s="46"/>
      <c r="IPF10" s="46"/>
      <c r="IPG10" s="46"/>
      <c r="IPH10" s="46"/>
      <c r="IPI10" s="46"/>
      <c r="IPJ10" s="46"/>
      <c r="IPK10" s="46"/>
      <c r="IPL10" s="46"/>
      <c r="IPM10" s="46"/>
      <c r="IPN10" s="46"/>
      <c r="IPO10" s="46"/>
      <c r="IPP10" s="46"/>
      <c r="IPQ10" s="46"/>
      <c r="IPR10" s="46"/>
      <c r="IPS10" s="46"/>
      <c r="IPT10" s="46"/>
      <c r="IPU10" s="46"/>
      <c r="IPV10" s="46"/>
      <c r="IPW10" s="46"/>
      <c r="IPX10" s="46"/>
      <c r="IPY10" s="46"/>
      <c r="IPZ10" s="46"/>
      <c r="IQA10" s="46"/>
      <c r="IQB10" s="46"/>
      <c r="IQC10" s="46"/>
      <c r="IQD10" s="46"/>
      <c r="IQE10" s="46"/>
      <c r="IQF10" s="46"/>
      <c r="IQG10" s="46"/>
      <c r="IQH10" s="46"/>
      <c r="IQI10" s="46"/>
      <c r="IQJ10" s="46"/>
      <c r="IQK10" s="46"/>
      <c r="IQL10" s="46"/>
      <c r="IQM10" s="46"/>
      <c r="IQN10" s="46"/>
      <c r="IQO10" s="46"/>
      <c r="IQP10" s="46"/>
      <c r="IQQ10" s="46"/>
      <c r="IQR10" s="46"/>
      <c r="IQS10" s="46"/>
      <c r="IQT10" s="46"/>
      <c r="IQU10" s="46"/>
      <c r="IQV10" s="46"/>
      <c r="IQW10" s="46"/>
      <c r="IQX10" s="46"/>
      <c r="IQY10" s="46"/>
      <c r="IQZ10" s="46"/>
      <c r="IRA10" s="46"/>
      <c r="IRB10" s="46"/>
      <c r="IRC10" s="46"/>
      <c r="IRD10" s="46"/>
      <c r="IRE10" s="46"/>
      <c r="IRF10" s="46"/>
      <c r="IRG10" s="46"/>
      <c r="IRH10" s="46"/>
      <c r="IRI10" s="46"/>
      <c r="IRJ10" s="46"/>
      <c r="IRK10" s="46"/>
      <c r="IRL10" s="46"/>
      <c r="IRM10" s="46"/>
      <c r="IRN10" s="46"/>
      <c r="IRO10" s="46"/>
      <c r="IRP10" s="46"/>
      <c r="IRQ10" s="46"/>
      <c r="IRR10" s="46"/>
      <c r="IRS10" s="46"/>
      <c r="IRT10" s="46"/>
      <c r="IRU10" s="46"/>
      <c r="IRV10" s="46"/>
      <c r="IRW10" s="46"/>
      <c r="IRX10" s="46"/>
      <c r="IRY10" s="46"/>
      <c r="IRZ10" s="46"/>
      <c r="ISA10" s="46"/>
      <c r="ISB10" s="46"/>
      <c r="ISC10" s="46"/>
      <c r="ISD10" s="46"/>
      <c r="ISE10" s="46"/>
      <c r="ISF10" s="46"/>
      <c r="ISG10" s="46"/>
      <c r="ISH10" s="46"/>
      <c r="ISI10" s="46"/>
      <c r="ISJ10" s="46"/>
      <c r="ISK10" s="46"/>
      <c r="ISL10" s="46"/>
      <c r="ISM10" s="46"/>
      <c r="ISN10" s="46"/>
      <c r="ISO10" s="46"/>
      <c r="ISP10" s="46"/>
      <c r="ISQ10" s="46"/>
      <c r="ISR10" s="46"/>
      <c r="ISS10" s="46"/>
      <c r="IST10" s="46"/>
      <c r="ISU10" s="46"/>
      <c r="ISV10" s="46"/>
      <c r="ISW10" s="46"/>
      <c r="ISX10" s="46"/>
      <c r="ISY10" s="46"/>
      <c r="ISZ10" s="46"/>
      <c r="ITA10" s="46"/>
      <c r="ITB10" s="46"/>
      <c r="ITC10" s="46"/>
      <c r="ITD10" s="46"/>
      <c r="ITE10" s="46"/>
      <c r="ITF10" s="46"/>
      <c r="ITG10" s="46"/>
      <c r="ITH10" s="46"/>
      <c r="ITI10" s="46"/>
      <c r="ITJ10" s="46"/>
      <c r="ITK10" s="46"/>
      <c r="ITL10" s="46"/>
      <c r="ITM10" s="46"/>
      <c r="ITN10" s="46"/>
      <c r="ITO10" s="46"/>
      <c r="ITP10" s="46"/>
      <c r="ITQ10" s="46"/>
      <c r="ITR10" s="46"/>
      <c r="ITS10" s="46"/>
      <c r="ITT10" s="46"/>
      <c r="ITU10" s="46"/>
      <c r="ITV10" s="46"/>
      <c r="ITW10" s="46"/>
      <c r="ITX10" s="46"/>
      <c r="ITY10" s="46"/>
      <c r="ITZ10" s="46"/>
      <c r="IUA10" s="46"/>
      <c r="IUB10" s="46"/>
      <c r="IUC10" s="46"/>
      <c r="IUD10" s="46"/>
      <c r="IUE10" s="46"/>
      <c r="IUF10" s="46"/>
      <c r="IUG10" s="46"/>
      <c r="IUH10" s="46"/>
      <c r="IUI10" s="46"/>
      <c r="IUJ10" s="46"/>
      <c r="IUK10" s="46"/>
      <c r="IUL10" s="46"/>
      <c r="IUM10" s="46"/>
      <c r="IUN10" s="46"/>
      <c r="IUO10" s="46"/>
      <c r="IUP10" s="46"/>
      <c r="IUQ10" s="46"/>
      <c r="IUR10" s="46"/>
      <c r="IUS10" s="46"/>
      <c r="IUT10" s="46"/>
      <c r="IUU10" s="46"/>
      <c r="IUV10" s="46"/>
      <c r="IUW10" s="46"/>
      <c r="IUX10" s="46"/>
      <c r="IUY10" s="46"/>
      <c r="IUZ10" s="46"/>
      <c r="IVA10" s="46"/>
      <c r="IVB10" s="46"/>
      <c r="IVC10" s="46"/>
      <c r="IVD10" s="46"/>
      <c r="IVE10" s="46"/>
      <c r="IVF10" s="46"/>
      <c r="IVG10" s="46"/>
      <c r="IVH10" s="46"/>
      <c r="IVI10" s="46"/>
      <c r="IVJ10" s="46"/>
      <c r="IVK10" s="46"/>
      <c r="IVL10" s="46"/>
      <c r="IVM10" s="46"/>
      <c r="IVN10" s="46"/>
      <c r="IVO10" s="46"/>
      <c r="IVP10" s="46"/>
      <c r="IVQ10" s="46"/>
      <c r="IVR10" s="46"/>
      <c r="IVS10" s="46"/>
      <c r="IVT10" s="46"/>
      <c r="IVU10" s="46"/>
      <c r="IVV10" s="46"/>
      <c r="IVW10" s="46"/>
      <c r="IVX10" s="46"/>
      <c r="IVY10" s="46"/>
      <c r="IVZ10" s="46"/>
      <c r="IWA10" s="46"/>
      <c r="IWB10" s="46"/>
      <c r="IWC10" s="46"/>
      <c r="IWD10" s="46"/>
      <c r="IWE10" s="46"/>
      <c r="IWF10" s="46"/>
      <c r="IWG10" s="46"/>
      <c r="IWH10" s="46"/>
      <c r="IWI10" s="46"/>
      <c r="IWJ10" s="46"/>
      <c r="IWK10" s="46"/>
      <c r="IWL10" s="46"/>
      <c r="IWM10" s="46"/>
      <c r="IWN10" s="46"/>
      <c r="IWO10" s="46"/>
      <c r="IWP10" s="46"/>
      <c r="IWQ10" s="46"/>
      <c r="IWR10" s="46"/>
      <c r="IWS10" s="46"/>
      <c r="IWT10" s="46"/>
      <c r="IWU10" s="46"/>
      <c r="IWV10" s="46"/>
      <c r="IWW10" s="46"/>
      <c r="IWX10" s="46"/>
      <c r="IWY10" s="46"/>
      <c r="IWZ10" s="46"/>
      <c r="IXA10" s="46"/>
      <c r="IXB10" s="46"/>
      <c r="IXC10" s="46"/>
      <c r="IXD10" s="46"/>
      <c r="IXE10" s="46"/>
      <c r="IXF10" s="46"/>
      <c r="IXG10" s="46"/>
      <c r="IXH10" s="46"/>
      <c r="IXI10" s="46"/>
      <c r="IXJ10" s="46"/>
      <c r="IXK10" s="46"/>
      <c r="IXL10" s="46"/>
      <c r="IXM10" s="46"/>
      <c r="IXN10" s="46"/>
      <c r="IXO10" s="46"/>
      <c r="IXP10" s="46"/>
      <c r="IXQ10" s="46"/>
      <c r="IXR10" s="46"/>
      <c r="IXS10" s="46"/>
      <c r="IXT10" s="46"/>
      <c r="IXU10" s="46"/>
      <c r="IXV10" s="46"/>
      <c r="IXW10" s="46"/>
      <c r="IXX10" s="46"/>
      <c r="IXY10" s="46"/>
      <c r="IXZ10" s="46"/>
      <c r="IYA10" s="46"/>
      <c r="IYB10" s="46"/>
      <c r="IYC10" s="46"/>
      <c r="IYD10" s="46"/>
      <c r="IYE10" s="46"/>
      <c r="IYF10" s="46"/>
      <c r="IYG10" s="46"/>
      <c r="IYH10" s="46"/>
      <c r="IYI10" s="46"/>
      <c r="IYJ10" s="46"/>
      <c r="IYK10" s="46"/>
      <c r="IYL10" s="46"/>
      <c r="IYM10" s="46"/>
      <c r="IYN10" s="46"/>
      <c r="IYO10" s="46"/>
      <c r="IYP10" s="46"/>
      <c r="IYQ10" s="46"/>
      <c r="IYR10" s="46"/>
      <c r="IYS10" s="46"/>
      <c r="IYT10" s="46"/>
      <c r="IYU10" s="46"/>
      <c r="IYV10" s="46"/>
      <c r="IYW10" s="46"/>
      <c r="IYX10" s="46"/>
      <c r="IYY10" s="46"/>
      <c r="IYZ10" s="46"/>
      <c r="IZA10" s="46"/>
      <c r="IZB10" s="46"/>
      <c r="IZC10" s="46"/>
      <c r="IZD10" s="46"/>
      <c r="IZE10" s="46"/>
      <c r="IZF10" s="46"/>
      <c r="IZG10" s="46"/>
      <c r="IZH10" s="46"/>
      <c r="IZI10" s="46"/>
      <c r="IZJ10" s="46"/>
      <c r="IZK10" s="46"/>
      <c r="IZL10" s="46"/>
      <c r="IZM10" s="46"/>
      <c r="IZN10" s="46"/>
      <c r="IZO10" s="46"/>
      <c r="IZP10" s="46"/>
      <c r="IZQ10" s="46"/>
      <c r="IZR10" s="46"/>
      <c r="IZS10" s="46"/>
      <c r="IZT10" s="46"/>
      <c r="IZU10" s="46"/>
      <c r="IZV10" s="46"/>
      <c r="IZW10" s="46"/>
      <c r="IZX10" s="46"/>
      <c r="IZY10" s="46"/>
      <c r="IZZ10" s="46"/>
      <c r="JAA10" s="46"/>
      <c r="JAB10" s="46"/>
      <c r="JAC10" s="46"/>
      <c r="JAD10" s="46"/>
      <c r="JAE10" s="46"/>
      <c r="JAF10" s="46"/>
      <c r="JAG10" s="46"/>
      <c r="JAH10" s="46"/>
      <c r="JAI10" s="46"/>
      <c r="JAJ10" s="46"/>
      <c r="JAK10" s="46"/>
      <c r="JAL10" s="46"/>
      <c r="JAM10" s="46"/>
      <c r="JAN10" s="46"/>
      <c r="JAO10" s="46"/>
      <c r="JAP10" s="46"/>
      <c r="JAQ10" s="46"/>
      <c r="JAR10" s="46"/>
      <c r="JAS10" s="46"/>
      <c r="JAT10" s="46"/>
      <c r="JAU10" s="46"/>
      <c r="JAV10" s="46"/>
      <c r="JAW10" s="46"/>
      <c r="JAX10" s="46"/>
      <c r="JAY10" s="46"/>
      <c r="JAZ10" s="46"/>
      <c r="JBA10" s="46"/>
      <c r="JBB10" s="46"/>
      <c r="JBC10" s="46"/>
      <c r="JBD10" s="46"/>
      <c r="JBE10" s="46"/>
      <c r="JBF10" s="46"/>
      <c r="JBG10" s="46"/>
      <c r="JBH10" s="46"/>
      <c r="JBI10" s="46"/>
      <c r="JBJ10" s="46"/>
      <c r="JBK10" s="46"/>
      <c r="JBL10" s="46"/>
      <c r="JBM10" s="46"/>
      <c r="JBN10" s="46"/>
      <c r="JBO10" s="46"/>
      <c r="JBP10" s="46"/>
      <c r="JBQ10" s="46"/>
      <c r="JBR10" s="46"/>
      <c r="JBS10" s="46"/>
      <c r="JBT10" s="46"/>
      <c r="JBU10" s="46"/>
      <c r="JBV10" s="46"/>
      <c r="JBW10" s="46"/>
      <c r="JBX10" s="46"/>
      <c r="JBY10" s="46"/>
      <c r="JBZ10" s="46"/>
      <c r="JCA10" s="46"/>
      <c r="JCB10" s="46"/>
      <c r="JCC10" s="46"/>
      <c r="JCD10" s="46"/>
      <c r="JCE10" s="46"/>
      <c r="JCF10" s="46"/>
      <c r="JCG10" s="46"/>
      <c r="JCH10" s="46"/>
      <c r="JCI10" s="46"/>
      <c r="JCJ10" s="46"/>
      <c r="JCK10" s="46"/>
      <c r="JCL10" s="46"/>
      <c r="JCM10" s="46"/>
      <c r="JCN10" s="46"/>
      <c r="JCO10" s="46"/>
      <c r="JCP10" s="46"/>
      <c r="JCQ10" s="46"/>
      <c r="JCR10" s="46"/>
      <c r="JCS10" s="46"/>
      <c r="JCT10" s="46"/>
      <c r="JCU10" s="46"/>
      <c r="JCV10" s="46"/>
      <c r="JCW10" s="46"/>
      <c r="JCX10" s="46"/>
      <c r="JCY10" s="46"/>
      <c r="JCZ10" s="46"/>
      <c r="JDA10" s="46"/>
      <c r="JDB10" s="46"/>
      <c r="JDC10" s="46"/>
      <c r="JDD10" s="46"/>
      <c r="JDE10" s="46"/>
      <c r="JDF10" s="46"/>
      <c r="JDG10" s="46"/>
      <c r="JDH10" s="46"/>
      <c r="JDI10" s="46"/>
      <c r="JDJ10" s="46"/>
      <c r="JDK10" s="46"/>
      <c r="JDL10" s="46"/>
      <c r="JDM10" s="46"/>
      <c r="JDN10" s="46"/>
      <c r="JDO10" s="46"/>
      <c r="JDP10" s="46"/>
      <c r="JDQ10" s="46"/>
      <c r="JDR10" s="46"/>
      <c r="JDS10" s="46"/>
      <c r="JDT10" s="46"/>
      <c r="JDU10" s="46"/>
      <c r="JDV10" s="46"/>
      <c r="JDW10" s="46"/>
      <c r="JDX10" s="46"/>
      <c r="JDY10" s="46"/>
      <c r="JDZ10" s="46"/>
      <c r="JEA10" s="46"/>
      <c r="JEB10" s="46"/>
      <c r="JEC10" s="46"/>
      <c r="JED10" s="46"/>
      <c r="JEE10" s="46"/>
      <c r="JEF10" s="46"/>
      <c r="JEG10" s="46"/>
      <c r="JEH10" s="46"/>
      <c r="JEI10" s="46"/>
      <c r="JEJ10" s="46"/>
      <c r="JEK10" s="46"/>
      <c r="JEL10" s="46"/>
      <c r="JEM10" s="46"/>
      <c r="JEN10" s="46"/>
      <c r="JEO10" s="46"/>
      <c r="JEP10" s="46"/>
      <c r="JEQ10" s="46"/>
      <c r="JER10" s="46"/>
      <c r="JES10" s="46"/>
      <c r="JET10" s="46"/>
      <c r="JEU10" s="46"/>
      <c r="JEV10" s="46"/>
      <c r="JEW10" s="46"/>
      <c r="JEX10" s="46"/>
      <c r="JEY10" s="46"/>
      <c r="JEZ10" s="46"/>
      <c r="JFA10" s="46"/>
      <c r="JFB10" s="46"/>
      <c r="JFC10" s="46"/>
      <c r="JFD10" s="46"/>
      <c r="JFE10" s="46"/>
      <c r="JFF10" s="46"/>
      <c r="JFG10" s="46"/>
      <c r="JFH10" s="46"/>
      <c r="JFI10" s="46"/>
      <c r="JFJ10" s="46"/>
      <c r="JFK10" s="46"/>
      <c r="JFL10" s="46"/>
      <c r="JFM10" s="46"/>
      <c r="JFN10" s="46"/>
      <c r="JFO10" s="46"/>
      <c r="JFP10" s="46"/>
      <c r="JFQ10" s="46"/>
      <c r="JFR10" s="46"/>
      <c r="JFS10" s="46"/>
      <c r="JFT10" s="46"/>
      <c r="JFU10" s="46"/>
      <c r="JFV10" s="46"/>
      <c r="JFW10" s="46"/>
      <c r="JFX10" s="46"/>
      <c r="JFY10" s="46"/>
      <c r="JFZ10" s="46"/>
      <c r="JGA10" s="46"/>
      <c r="JGB10" s="46"/>
      <c r="JGC10" s="46"/>
      <c r="JGD10" s="46"/>
      <c r="JGE10" s="46"/>
      <c r="JGF10" s="46"/>
      <c r="JGG10" s="46"/>
      <c r="JGH10" s="46"/>
      <c r="JGI10" s="46"/>
      <c r="JGJ10" s="46"/>
      <c r="JGK10" s="46"/>
      <c r="JGL10" s="46"/>
      <c r="JGM10" s="46"/>
      <c r="JGN10" s="46"/>
      <c r="JGO10" s="46"/>
      <c r="JGP10" s="46"/>
      <c r="JGQ10" s="46"/>
      <c r="JGR10" s="46"/>
      <c r="JGS10" s="46"/>
      <c r="JGT10" s="46"/>
      <c r="JGU10" s="46"/>
      <c r="JGV10" s="46"/>
      <c r="JGW10" s="46"/>
      <c r="JGX10" s="46"/>
      <c r="JGY10" s="46"/>
      <c r="JGZ10" s="46"/>
      <c r="JHA10" s="46"/>
      <c r="JHB10" s="46"/>
      <c r="JHC10" s="46"/>
      <c r="JHD10" s="46"/>
      <c r="JHE10" s="46"/>
      <c r="JHF10" s="46"/>
      <c r="JHG10" s="46"/>
      <c r="JHH10" s="46"/>
      <c r="JHI10" s="46"/>
      <c r="JHJ10" s="46"/>
      <c r="JHK10" s="46"/>
      <c r="JHL10" s="46"/>
      <c r="JHM10" s="46"/>
      <c r="JHN10" s="46"/>
      <c r="JHO10" s="46"/>
      <c r="JHP10" s="46"/>
      <c r="JHQ10" s="46"/>
      <c r="JHR10" s="46"/>
      <c r="JHS10" s="46"/>
      <c r="JHT10" s="46"/>
      <c r="JHU10" s="46"/>
      <c r="JHV10" s="46"/>
      <c r="JHW10" s="46"/>
      <c r="JHX10" s="46"/>
      <c r="JHY10" s="46"/>
      <c r="JHZ10" s="46"/>
      <c r="JIA10" s="46"/>
      <c r="JIB10" s="46"/>
      <c r="JIC10" s="46"/>
      <c r="JID10" s="46"/>
      <c r="JIE10" s="46"/>
      <c r="JIF10" s="46"/>
      <c r="JIG10" s="46"/>
      <c r="JIH10" s="46"/>
      <c r="JII10" s="46"/>
      <c r="JIJ10" s="46"/>
      <c r="JIK10" s="46"/>
      <c r="JIL10" s="46"/>
      <c r="JIM10" s="46"/>
      <c r="JIN10" s="46"/>
      <c r="JIO10" s="46"/>
      <c r="JIP10" s="46"/>
      <c r="JIQ10" s="46"/>
      <c r="JIR10" s="46"/>
      <c r="JIS10" s="46"/>
      <c r="JIT10" s="46"/>
      <c r="JIU10" s="46"/>
      <c r="JIV10" s="46"/>
      <c r="JIW10" s="46"/>
      <c r="JIX10" s="46"/>
      <c r="JIY10" s="46"/>
      <c r="JIZ10" s="46"/>
      <c r="JJA10" s="46"/>
      <c r="JJB10" s="46"/>
      <c r="JJC10" s="46"/>
      <c r="JJD10" s="46"/>
      <c r="JJE10" s="46"/>
      <c r="JJF10" s="46"/>
      <c r="JJG10" s="46"/>
      <c r="JJH10" s="46"/>
      <c r="JJI10" s="46"/>
      <c r="JJJ10" s="46"/>
      <c r="JJK10" s="46"/>
      <c r="JJL10" s="46"/>
      <c r="JJM10" s="46"/>
      <c r="JJN10" s="46"/>
      <c r="JJO10" s="46"/>
      <c r="JJP10" s="46"/>
      <c r="JJQ10" s="46"/>
      <c r="JJR10" s="46"/>
      <c r="JJS10" s="46"/>
      <c r="JJT10" s="46"/>
      <c r="JJU10" s="46"/>
      <c r="JJV10" s="46"/>
      <c r="JJW10" s="46"/>
      <c r="JJX10" s="46"/>
      <c r="JJY10" s="46"/>
      <c r="JJZ10" s="46"/>
      <c r="JKA10" s="46"/>
      <c r="JKB10" s="46"/>
      <c r="JKC10" s="46"/>
      <c r="JKD10" s="46"/>
      <c r="JKE10" s="46"/>
      <c r="JKF10" s="46"/>
      <c r="JKG10" s="46"/>
      <c r="JKH10" s="46"/>
      <c r="JKI10" s="46"/>
      <c r="JKJ10" s="46"/>
      <c r="JKK10" s="46"/>
      <c r="JKL10" s="46"/>
      <c r="JKM10" s="46"/>
      <c r="JKN10" s="46"/>
      <c r="JKO10" s="46"/>
      <c r="JKP10" s="46"/>
      <c r="JKQ10" s="46"/>
      <c r="JKR10" s="46"/>
      <c r="JKS10" s="46"/>
      <c r="JKT10" s="46"/>
      <c r="JKU10" s="46"/>
      <c r="JKV10" s="46"/>
      <c r="JKW10" s="46"/>
      <c r="JKX10" s="46"/>
      <c r="JKY10" s="46"/>
      <c r="JKZ10" s="46"/>
      <c r="JLA10" s="46"/>
      <c r="JLB10" s="46"/>
      <c r="JLC10" s="46"/>
      <c r="JLD10" s="46"/>
      <c r="JLE10" s="46"/>
      <c r="JLF10" s="46"/>
      <c r="JLG10" s="46"/>
      <c r="JLH10" s="46"/>
      <c r="JLI10" s="46"/>
      <c r="JLJ10" s="46"/>
      <c r="JLK10" s="46"/>
      <c r="JLL10" s="46"/>
      <c r="JLM10" s="46"/>
      <c r="JLN10" s="46"/>
      <c r="JLO10" s="46"/>
      <c r="JLP10" s="46"/>
      <c r="JLQ10" s="46"/>
      <c r="JLR10" s="46"/>
      <c r="JLS10" s="46"/>
      <c r="JLT10" s="46"/>
      <c r="JLU10" s="46"/>
      <c r="JLV10" s="46"/>
      <c r="JLW10" s="46"/>
      <c r="JLX10" s="46"/>
      <c r="JLY10" s="46"/>
      <c r="JLZ10" s="46"/>
      <c r="JMA10" s="46"/>
      <c r="JMB10" s="46"/>
      <c r="JMC10" s="46"/>
      <c r="JMD10" s="46"/>
      <c r="JME10" s="46"/>
      <c r="JMF10" s="46"/>
      <c r="JMG10" s="46"/>
      <c r="JMH10" s="46"/>
      <c r="JMI10" s="46"/>
      <c r="JMJ10" s="46"/>
      <c r="JMK10" s="46"/>
      <c r="JML10" s="46"/>
      <c r="JMM10" s="46"/>
      <c r="JMN10" s="46"/>
      <c r="JMO10" s="46"/>
      <c r="JMP10" s="46"/>
      <c r="JMQ10" s="46"/>
      <c r="JMR10" s="46"/>
      <c r="JMS10" s="46"/>
      <c r="JMT10" s="46"/>
      <c r="JMU10" s="46"/>
      <c r="JMV10" s="46"/>
      <c r="JMW10" s="46"/>
      <c r="JMX10" s="46"/>
      <c r="JMY10" s="46"/>
      <c r="JMZ10" s="46"/>
      <c r="JNA10" s="46"/>
      <c r="JNB10" s="46"/>
      <c r="JNC10" s="46"/>
      <c r="JND10" s="46"/>
      <c r="JNE10" s="46"/>
      <c r="JNF10" s="46"/>
      <c r="JNG10" s="46"/>
      <c r="JNH10" s="46"/>
      <c r="JNI10" s="46"/>
      <c r="JNJ10" s="46"/>
      <c r="JNK10" s="46"/>
      <c r="JNL10" s="46"/>
      <c r="JNM10" s="46"/>
      <c r="JNN10" s="46"/>
      <c r="JNO10" s="46"/>
      <c r="JNP10" s="46"/>
      <c r="JNQ10" s="46"/>
      <c r="JNR10" s="46"/>
      <c r="JNS10" s="46"/>
      <c r="JNT10" s="46"/>
      <c r="JNU10" s="46"/>
      <c r="JNV10" s="46"/>
      <c r="JNW10" s="46"/>
      <c r="JNX10" s="46"/>
      <c r="JNY10" s="46"/>
      <c r="JNZ10" s="46"/>
      <c r="JOA10" s="46"/>
      <c r="JOB10" s="46"/>
      <c r="JOC10" s="46"/>
      <c r="JOD10" s="46"/>
      <c r="JOE10" s="46"/>
      <c r="JOF10" s="46"/>
      <c r="JOG10" s="46"/>
      <c r="JOH10" s="46"/>
      <c r="JOI10" s="46"/>
      <c r="JOJ10" s="46"/>
      <c r="JOK10" s="46"/>
      <c r="JOL10" s="46"/>
      <c r="JOM10" s="46"/>
      <c r="JON10" s="46"/>
      <c r="JOO10" s="46"/>
      <c r="JOP10" s="46"/>
      <c r="JOQ10" s="46"/>
      <c r="JOR10" s="46"/>
      <c r="JOS10" s="46"/>
      <c r="JOT10" s="46"/>
      <c r="JOU10" s="46"/>
      <c r="JOV10" s="46"/>
      <c r="JOW10" s="46"/>
      <c r="JOX10" s="46"/>
      <c r="JOY10" s="46"/>
      <c r="JOZ10" s="46"/>
      <c r="JPA10" s="46"/>
      <c r="JPB10" s="46"/>
      <c r="JPC10" s="46"/>
      <c r="JPD10" s="46"/>
      <c r="JPE10" s="46"/>
      <c r="JPF10" s="46"/>
      <c r="JPG10" s="46"/>
      <c r="JPH10" s="46"/>
      <c r="JPI10" s="46"/>
      <c r="JPJ10" s="46"/>
      <c r="JPK10" s="46"/>
      <c r="JPL10" s="46"/>
      <c r="JPM10" s="46"/>
      <c r="JPN10" s="46"/>
      <c r="JPO10" s="46"/>
      <c r="JPP10" s="46"/>
      <c r="JPQ10" s="46"/>
      <c r="JPR10" s="46"/>
      <c r="JPS10" s="46"/>
      <c r="JPT10" s="46"/>
      <c r="JPU10" s="46"/>
      <c r="JPV10" s="46"/>
      <c r="JPW10" s="46"/>
      <c r="JPX10" s="46"/>
      <c r="JPY10" s="46"/>
      <c r="JPZ10" s="46"/>
      <c r="JQA10" s="46"/>
      <c r="JQB10" s="46"/>
      <c r="JQC10" s="46"/>
      <c r="JQD10" s="46"/>
      <c r="JQE10" s="46"/>
      <c r="JQF10" s="46"/>
      <c r="JQG10" s="46"/>
      <c r="JQH10" s="46"/>
      <c r="JQI10" s="46"/>
      <c r="JQJ10" s="46"/>
      <c r="JQK10" s="46"/>
      <c r="JQL10" s="46"/>
      <c r="JQM10" s="46"/>
      <c r="JQN10" s="46"/>
      <c r="JQO10" s="46"/>
      <c r="JQP10" s="46"/>
      <c r="JQQ10" s="46"/>
      <c r="JQR10" s="46"/>
      <c r="JQS10" s="46"/>
      <c r="JQT10" s="46"/>
      <c r="JQU10" s="46"/>
      <c r="JQV10" s="46"/>
      <c r="JQW10" s="46"/>
      <c r="JQX10" s="46"/>
      <c r="JQY10" s="46"/>
      <c r="JQZ10" s="46"/>
      <c r="JRA10" s="46"/>
      <c r="JRB10" s="46"/>
      <c r="JRC10" s="46"/>
      <c r="JRD10" s="46"/>
      <c r="JRE10" s="46"/>
      <c r="JRF10" s="46"/>
      <c r="JRG10" s="46"/>
      <c r="JRH10" s="46"/>
      <c r="JRI10" s="46"/>
      <c r="JRJ10" s="46"/>
      <c r="JRK10" s="46"/>
      <c r="JRL10" s="46"/>
      <c r="JRM10" s="46"/>
      <c r="JRN10" s="46"/>
      <c r="JRO10" s="46"/>
      <c r="JRP10" s="46"/>
      <c r="JRQ10" s="46"/>
      <c r="JRR10" s="46"/>
      <c r="JRS10" s="46"/>
      <c r="JRT10" s="46"/>
      <c r="JRU10" s="46"/>
      <c r="JRV10" s="46"/>
      <c r="JRW10" s="46"/>
      <c r="JRX10" s="46"/>
      <c r="JRY10" s="46"/>
      <c r="JRZ10" s="46"/>
      <c r="JSA10" s="46"/>
      <c r="JSB10" s="46"/>
      <c r="JSC10" s="46"/>
      <c r="JSD10" s="46"/>
      <c r="JSE10" s="46"/>
      <c r="JSF10" s="46"/>
      <c r="JSG10" s="46"/>
      <c r="JSH10" s="46"/>
      <c r="JSI10" s="46"/>
      <c r="JSJ10" s="46"/>
      <c r="JSK10" s="46"/>
      <c r="JSL10" s="46"/>
      <c r="JSM10" s="46"/>
      <c r="JSN10" s="46"/>
      <c r="JSO10" s="46"/>
      <c r="JSP10" s="46"/>
      <c r="JSQ10" s="46"/>
      <c r="JSR10" s="46"/>
      <c r="JSS10" s="46"/>
      <c r="JST10" s="46"/>
      <c r="JSU10" s="46"/>
      <c r="JSV10" s="46"/>
      <c r="JSW10" s="46"/>
      <c r="JSX10" s="46"/>
      <c r="JSY10" s="46"/>
      <c r="JSZ10" s="46"/>
      <c r="JTA10" s="46"/>
      <c r="JTB10" s="46"/>
      <c r="JTC10" s="46"/>
      <c r="JTD10" s="46"/>
      <c r="JTE10" s="46"/>
      <c r="JTF10" s="46"/>
      <c r="JTG10" s="46"/>
      <c r="JTH10" s="46"/>
      <c r="JTI10" s="46"/>
      <c r="JTJ10" s="46"/>
      <c r="JTK10" s="46"/>
      <c r="JTL10" s="46"/>
      <c r="JTM10" s="46"/>
      <c r="JTN10" s="46"/>
      <c r="JTO10" s="46"/>
      <c r="JTP10" s="46"/>
      <c r="JTQ10" s="46"/>
      <c r="JTR10" s="46"/>
      <c r="JTS10" s="46"/>
      <c r="JTT10" s="46"/>
      <c r="JTU10" s="46"/>
      <c r="JTV10" s="46"/>
      <c r="JTW10" s="46"/>
      <c r="JTX10" s="46"/>
      <c r="JTY10" s="46"/>
      <c r="JTZ10" s="46"/>
      <c r="JUA10" s="46"/>
      <c r="JUB10" s="46"/>
      <c r="JUC10" s="46"/>
      <c r="JUD10" s="46"/>
      <c r="JUE10" s="46"/>
      <c r="JUF10" s="46"/>
      <c r="JUG10" s="46"/>
      <c r="JUH10" s="46"/>
      <c r="JUI10" s="46"/>
      <c r="JUJ10" s="46"/>
      <c r="JUK10" s="46"/>
      <c r="JUL10" s="46"/>
      <c r="JUM10" s="46"/>
      <c r="JUN10" s="46"/>
      <c r="JUO10" s="46"/>
      <c r="JUP10" s="46"/>
      <c r="JUQ10" s="46"/>
      <c r="JUR10" s="46"/>
      <c r="JUS10" s="46"/>
      <c r="JUT10" s="46"/>
      <c r="JUU10" s="46"/>
      <c r="JUV10" s="46"/>
      <c r="JUW10" s="46"/>
      <c r="JUX10" s="46"/>
      <c r="JUY10" s="46"/>
      <c r="JUZ10" s="46"/>
      <c r="JVA10" s="46"/>
      <c r="JVB10" s="46"/>
      <c r="JVC10" s="46"/>
      <c r="JVD10" s="46"/>
      <c r="JVE10" s="46"/>
      <c r="JVF10" s="46"/>
      <c r="JVG10" s="46"/>
      <c r="JVH10" s="46"/>
      <c r="JVI10" s="46"/>
      <c r="JVJ10" s="46"/>
      <c r="JVK10" s="46"/>
      <c r="JVL10" s="46"/>
      <c r="JVM10" s="46"/>
      <c r="JVN10" s="46"/>
      <c r="JVO10" s="46"/>
      <c r="JVP10" s="46"/>
      <c r="JVQ10" s="46"/>
      <c r="JVR10" s="46"/>
      <c r="JVS10" s="46"/>
      <c r="JVT10" s="46"/>
      <c r="JVU10" s="46"/>
      <c r="JVV10" s="46"/>
      <c r="JVW10" s="46"/>
      <c r="JVX10" s="46"/>
      <c r="JVY10" s="46"/>
      <c r="JVZ10" s="46"/>
      <c r="JWA10" s="46"/>
      <c r="JWB10" s="46"/>
      <c r="JWC10" s="46"/>
      <c r="JWD10" s="46"/>
      <c r="JWE10" s="46"/>
      <c r="JWF10" s="46"/>
      <c r="JWG10" s="46"/>
      <c r="JWH10" s="46"/>
      <c r="JWI10" s="46"/>
      <c r="JWJ10" s="46"/>
      <c r="JWK10" s="46"/>
      <c r="JWL10" s="46"/>
      <c r="JWM10" s="46"/>
      <c r="JWN10" s="46"/>
      <c r="JWO10" s="46"/>
      <c r="JWP10" s="46"/>
      <c r="JWQ10" s="46"/>
      <c r="JWR10" s="46"/>
      <c r="JWS10" s="46"/>
      <c r="JWT10" s="46"/>
      <c r="JWU10" s="46"/>
      <c r="JWV10" s="46"/>
      <c r="JWW10" s="46"/>
      <c r="JWX10" s="46"/>
      <c r="JWY10" s="46"/>
      <c r="JWZ10" s="46"/>
      <c r="JXA10" s="46"/>
      <c r="JXB10" s="46"/>
      <c r="JXC10" s="46"/>
      <c r="JXD10" s="46"/>
      <c r="JXE10" s="46"/>
      <c r="JXF10" s="46"/>
      <c r="JXG10" s="46"/>
      <c r="JXH10" s="46"/>
      <c r="JXI10" s="46"/>
      <c r="JXJ10" s="46"/>
      <c r="JXK10" s="46"/>
      <c r="JXL10" s="46"/>
      <c r="JXM10" s="46"/>
      <c r="JXN10" s="46"/>
      <c r="JXO10" s="46"/>
      <c r="JXP10" s="46"/>
      <c r="JXQ10" s="46"/>
      <c r="JXR10" s="46"/>
      <c r="JXS10" s="46"/>
      <c r="JXT10" s="46"/>
      <c r="JXU10" s="46"/>
      <c r="JXV10" s="46"/>
      <c r="JXW10" s="46"/>
      <c r="JXX10" s="46"/>
      <c r="JXY10" s="46"/>
      <c r="JXZ10" s="46"/>
      <c r="JYA10" s="46"/>
      <c r="JYB10" s="46"/>
      <c r="JYC10" s="46"/>
      <c r="JYD10" s="46"/>
      <c r="JYE10" s="46"/>
      <c r="JYF10" s="46"/>
      <c r="JYG10" s="46"/>
      <c r="JYH10" s="46"/>
      <c r="JYI10" s="46"/>
      <c r="JYJ10" s="46"/>
      <c r="JYK10" s="46"/>
      <c r="JYL10" s="46"/>
      <c r="JYM10" s="46"/>
      <c r="JYN10" s="46"/>
      <c r="JYO10" s="46"/>
      <c r="JYP10" s="46"/>
      <c r="JYQ10" s="46"/>
      <c r="JYR10" s="46"/>
      <c r="JYS10" s="46"/>
      <c r="JYT10" s="46"/>
      <c r="JYU10" s="46"/>
      <c r="JYV10" s="46"/>
      <c r="JYW10" s="46"/>
      <c r="JYX10" s="46"/>
      <c r="JYY10" s="46"/>
      <c r="JYZ10" s="46"/>
      <c r="JZA10" s="46"/>
      <c r="JZB10" s="46"/>
      <c r="JZC10" s="46"/>
      <c r="JZD10" s="46"/>
      <c r="JZE10" s="46"/>
      <c r="JZF10" s="46"/>
      <c r="JZG10" s="46"/>
      <c r="JZH10" s="46"/>
      <c r="JZI10" s="46"/>
      <c r="JZJ10" s="46"/>
      <c r="JZK10" s="46"/>
      <c r="JZL10" s="46"/>
      <c r="JZM10" s="46"/>
      <c r="JZN10" s="46"/>
      <c r="JZO10" s="46"/>
      <c r="JZP10" s="46"/>
      <c r="JZQ10" s="46"/>
      <c r="JZR10" s="46"/>
      <c r="JZS10" s="46"/>
      <c r="JZT10" s="46"/>
      <c r="JZU10" s="46"/>
      <c r="JZV10" s="46"/>
      <c r="JZW10" s="46"/>
      <c r="JZX10" s="46"/>
      <c r="JZY10" s="46"/>
      <c r="JZZ10" s="46"/>
      <c r="KAA10" s="46"/>
      <c r="KAB10" s="46"/>
      <c r="KAC10" s="46"/>
      <c r="KAD10" s="46"/>
      <c r="KAE10" s="46"/>
      <c r="KAF10" s="46"/>
      <c r="KAG10" s="46"/>
      <c r="KAH10" s="46"/>
      <c r="KAI10" s="46"/>
      <c r="KAJ10" s="46"/>
      <c r="KAK10" s="46"/>
      <c r="KAL10" s="46"/>
      <c r="KAM10" s="46"/>
      <c r="KAN10" s="46"/>
      <c r="KAO10" s="46"/>
      <c r="KAP10" s="46"/>
      <c r="KAQ10" s="46"/>
      <c r="KAR10" s="46"/>
      <c r="KAS10" s="46"/>
      <c r="KAT10" s="46"/>
      <c r="KAU10" s="46"/>
      <c r="KAV10" s="46"/>
      <c r="KAW10" s="46"/>
      <c r="KAX10" s="46"/>
      <c r="KAY10" s="46"/>
      <c r="KAZ10" s="46"/>
      <c r="KBA10" s="46"/>
      <c r="KBB10" s="46"/>
      <c r="KBC10" s="46"/>
      <c r="KBD10" s="46"/>
      <c r="KBE10" s="46"/>
      <c r="KBF10" s="46"/>
      <c r="KBG10" s="46"/>
      <c r="KBH10" s="46"/>
      <c r="KBI10" s="46"/>
      <c r="KBJ10" s="46"/>
      <c r="KBK10" s="46"/>
      <c r="KBL10" s="46"/>
      <c r="KBM10" s="46"/>
      <c r="KBN10" s="46"/>
      <c r="KBO10" s="46"/>
      <c r="KBP10" s="46"/>
      <c r="KBQ10" s="46"/>
      <c r="KBR10" s="46"/>
      <c r="KBS10" s="46"/>
      <c r="KBT10" s="46"/>
      <c r="KBU10" s="46"/>
      <c r="KBV10" s="46"/>
      <c r="KBW10" s="46"/>
      <c r="KBX10" s="46"/>
      <c r="KBY10" s="46"/>
      <c r="KBZ10" s="46"/>
      <c r="KCA10" s="46"/>
      <c r="KCB10" s="46"/>
      <c r="KCC10" s="46"/>
      <c r="KCD10" s="46"/>
      <c r="KCE10" s="46"/>
      <c r="KCF10" s="46"/>
      <c r="KCG10" s="46"/>
      <c r="KCH10" s="46"/>
      <c r="KCI10" s="46"/>
      <c r="KCJ10" s="46"/>
      <c r="KCK10" s="46"/>
      <c r="KCL10" s="46"/>
      <c r="KCM10" s="46"/>
      <c r="KCN10" s="46"/>
      <c r="KCO10" s="46"/>
      <c r="KCP10" s="46"/>
      <c r="KCQ10" s="46"/>
      <c r="KCR10" s="46"/>
      <c r="KCS10" s="46"/>
      <c r="KCT10" s="46"/>
      <c r="KCU10" s="46"/>
      <c r="KCV10" s="46"/>
      <c r="KCW10" s="46"/>
      <c r="KCX10" s="46"/>
      <c r="KCY10" s="46"/>
      <c r="KCZ10" s="46"/>
      <c r="KDA10" s="46"/>
      <c r="KDB10" s="46"/>
      <c r="KDC10" s="46"/>
      <c r="KDD10" s="46"/>
      <c r="KDE10" s="46"/>
      <c r="KDF10" s="46"/>
      <c r="KDG10" s="46"/>
      <c r="KDH10" s="46"/>
      <c r="KDI10" s="46"/>
      <c r="KDJ10" s="46"/>
      <c r="KDK10" s="46"/>
      <c r="KDL10" s="46"/>
      <c r="KDM10" s="46"/>
      <c r="KDN10" s="46"/>
      <c r="KDO10" s="46"/>
      <c r="KDP10" s="46"/>
      <c r="KDQ10" s="46"/>
      <c r="KDR10" s="46"/>
      <c r="KDS10" s="46"/>
      <c r="KDT10" s="46"/>
      <c r="KDU10" s="46"/>
      <c r="KDV10" s="46"/>
      <c r="KDW10" s="46"/>
      <c r="KDX10" s="46"/>
      <c r="KDY10" s="46"/>
      <c r="KDZ10" s="46"/>
      <c r="KEA10" s="46"/>
      <c r="KEB10" s="46"/>
      <c r="KEC10" s="46"/>
      <c r="KED10" s="46"/>
      <c r="KEE10" s="46"/>
      <c r="KEF10" s="46"/>
      <c r="KEG10" s="46"/>
      <c r="KEH10" s="46"/>
      <c r="KEI10" s="46"/>
      <c r="KEJ10" s="46"/>
      <c r="KEK10" s="46"/>
      <c r="KEL10" s="46"/>
      <c r="KEM10" s="46"/>
      <c r="KEN10" s="46"/>
      <c r="KEO10" s="46"/>
      <c r="KEP10" s="46"/>
      <c r="KEQ10" s="46"/>
      <c r="KER10" s="46"/>
      <c r="KES10" s="46"/>
      <c r="KET10" s="46"/>
      <c r="KEU10" s="46"/>
      <c r="KEV10" s="46"/>
      <c r="KEW10" s="46"/>
      <c r="KEX10" s="46"/>
      <c r="KEY10" s="46"/>
      <c r="KEZ10" s="46"/>
      <c r="KFA10" s="46"/>
      <c r="KFB10" s="46"/>
      <c r="KFC10" s="46"/>
      <c r="KFD10" s="46"/>
      <c r="KFE10" s="46"/>
      <c r="KFF10" s="46"/>
      <c r="KFG10" s="46"/>
      <c r="KFH10" s="46"/>
      <c r="KFI10" s="46"/>
      <c r="KFJ10" s="46"/>
      <c r="KFK10" s="46"/>
      <c r="KFL10" s="46"/>
      <c r="KFM10" s="46"/>
      <c r="KFN10" s="46"/>
      <c r="KFO10" s="46"/>
      <c r="KFP10" s="46"/>
      <c r="KFQ10" s="46"/>
      <c r="KFR10" s="46"/>
      <c r="KFS10" s="46"/>
      <c r="KFT10" s="46"/>
      <c r="KFU10" s="46"/>
      <c r="KFV10" s="46"/>
      <c r="KFW10" s="46"/>
      <c r="KFX10" s="46"/>
      <c r="KFY10" s="46"/>
      <c r="KFZ10" s="46"/>
      <c r="KGA10" s="46"/>
      <c r="KGB10" s="46"/>
      <c r="KGC10" s="46"/>
      <c r="KGD10" s="46"/>
      <c r="KGE10" s="46"/>
      <c r="KGF10" s="46"/>
      <c r="KGG10" s="46"/>
      <c r="KGH10" s="46"/>
      <c r="KGI10" s="46"/>
      <c r="KGJ10" s="46"/>
      <c r="KGK10" s="46"/>
      <c r="KGL10" s="46"/>
      <c r="KGM10" s="46"/>
      <c r="KGN10" s="46"/>
      <c r="KGO10" s="46"/>
      <c r="KGP10" s="46"/>
      <c r="KGQ10" s="46"/>
      <c r="KGR10" s="46"/>
      <c r="KGS10" s="46"/>
      <c r="KGT10" s="46"/>
      <c r="KGU10" s="46"/>
      <c r="KGV10" s="46"/>
      <c r="KGW10" s="46"/>
      <c r="KGX10" s="46"/>
      <c r="KGY10" s="46"/>
      <c r="KGZ10" s="46"/>
      <c r="KHA10" s="46"/>
      <c r="KHB10" s="46"/>
      <c r="KHC10" s="46"/>
      <c r="KHD10" s="46"/>
      <c r="KHE10" s="46"/>
      <c r="KHF10" s="46"/>
      <c r="KHG10" s="46"/>
      <c r="KHH10" s="46"/>
      <c r="KHI10" s="46"/>
      <c r="KHJ10" s="46"/>
      <c r="KHK10" s="46"/>
      <c r="KHL10" s="46"/>
      <c r="KHM10" s="46"/>
      <c r="KHN10" s="46"/>
      <c r="KHO10" s="46"/>
      <c r="KHP10" s="46"/>
      <c r="KHQ10" s="46"/>
      <c r="KHR10" s="46"/>
      <c r="KHS10" s="46"/>
      <c r="KHT10" s="46"/>
      <c r="KHU10" s="46"/>
      <c r="KHV10" s="46"/>
      <c r="KHW10" s="46"/>
      <c r="KHX10" s="46"/>
      <c r="KHY10" s="46"/>
      <c r="KHZ10" s="46"/>
      <c r="KIA10" s="46"/>
      <c r="KIB10" s="46"/>
      <c r="KIC10" s="46"/>
      <c r="KID10" s="46"/>
      <c r="KIE10" s="46"/>
      <c r="KIF10" s="46"/>
      <c r="KIG10" s="46"/>
      <c r="KIH10" s="46"/>
      <c r="KII10" s="46"/>
      <c r="KIJ10" s="46"/>
      <c r="KIK10" s="46"/>
      <c r="KIL10" s="46"/>
      <c r="KIM10" s="46"/>
      <c r="KIN10" s="46"/>
      <c r="KIO10" s="46"/>
      <c r="KIP10" s="46"/>
      <c r="KIQ10" s="46"/>
      <c r="KIR10" s="46"/>
      <c r="KIS10" s="46"/>
      <c r="KIT10" s="46"/>
      <c r="KIU10" s="46"/>
      <c r="KIV10" s="46"/>
      <c r="KIW10" s="46"/>
      <c r="KIX10" s="46"/>
      <c r="KIY10" s="46"/>
      <c r="KIZ10" s="46"/>
      <c r="KJA10" s="46"/>
      <c r="KJB10" s="46"/>
      <c r="KJC10" s="46"/>
      <c r="KJD10" s="46"/>
      <c r="KJE10" s="46"/>
      <c r="KJF10" s="46"/>
      <c r="KJG10" s="46"/>
      <c r="KJH10" s="46"/>
      <c r="KJI10" s="46"/>
      <c r="KJJ10" s="46"/>
      <c r="KJK10" s="46"/>
      <c r="KJL10" s="46"/>
      <c r="KJM10" s="46"/>
      <c r="KJN10" s="46"/>
      <c r="KJO10" s="46"/>
      <c r="KJP10" s="46"/>
      <c r="KJQ10" s="46"/>
      <c r="KJR10" s="46"/>
      <c r="KJS10" s="46"/>
      <c r="KJT10" s="46"/>
      <c r="KJU10" s="46"/>
      <c r="KJV10" s="46"/>
      <c r="KJW10" s="46"/>
      <c r="KJX10" s="46"/>
      <c r="KJY10" s="46"/>
      <c r="KJZ10" s="46"/>
      <c r="KKA10" s="46"/>
      <c r="KKB10" s="46"/>
      <c r="KKC10" s="46"/>
      <c r="KKD10" s="46"/>
      <c r="KKE10" s="46"/>
      <c r="KKF10" s="46"/>
      <c r="KKG10" s="46"/>
      <c r="KKH10" s="46"/>
      <c r="KKI10" s="46"/>
      <c r="KKJ10" s="46"/>
      <c r="KKK10" s="46"/>
      <c r="KKL10" s="46"/>
      <c r="KKM10" s="46"/>
      <c r="KKN10" s="46"/>
      <c r="KKO10" s="46"/>
      <c r="KKP10" s="46"/>
      <c r="KKQ10" s="46"/>
      <c r="KKR10" s="46"/>
      <c r="KKS10" s="46"/>
      <c r="KKT10" s="46"/>
      <c r="KKU10" s="46"/>
      <c r="KKV10" s="46"/>
      <c r="KKW10" s="46"/>
      <c r="KKX10" s="46"/>
      <c r="KKY10" s="46"/>
      <c r="KKZ10" s="46"/>
      <c r="KLA10" s="46"/>
      <c r="KLB10" s="46"/>
      <c r="KLC10" s="46"/>
      <c r="KLD10" s="46"/>
      <c r="KLE10" s="46"/>
      <c r="KLF10" s="46"/>
      <c r="KLG10" s="46"/>
      <c r="KLH10" s="46"/>
      <c r="KLI10" s="46"/>
      <c r="KLJ10" s="46"/>
      <c r="KLK10" s="46"/>
      <c r="KLL10" s="46"/>
      <c r="KLM10" s="46"/>
      <c r="KLN10" s="46"/>
      <c r="KLO10" s="46"/>
      <c r="KLP10" s="46"/>
      <c r="KLQ10" s="46"/>
      <c r="KLR10" s="46"/>
      <c r="KLS10" s="46"/>
      <c r="KLT10" s="46"/>
      <c r="KLU10" s="46"/>
      <c r="KLV10" s="46"/>
      <c r="KLW10" s="46"/>
      <c r="KLX10" s="46"/>
      <c r="KLY10" s="46"/>
      <c r="KLZ10" s="46"/>
      <c r="KMA10" s="46"/>
      <c r="KMB10" s="46"/>
      <c r="KMC10" s="46"/>
      <c r="KMD10" s="46"/>
      <c r="KME10" s="46"/>
      <c r="KMF10" s="46"/>
      <c r="KMG10" s="46"/>
      <c r="KMH10" s="46"/>
      <c r="KMI10" s="46"/>
      <c r="KMJ10" s="46"/>
      <c r="KMK10" s="46"/>
      <c r="KML10" s="46"/>
      <c r="KMM10" s="46"/>
      <c r="KMN10" s="46"/>
      <c r="KMO10" s="46"/>
      <c r="KMP10" s="46"/>
      <c r="KMQ10" s="46"/>
      <c r="KMR10" s="46"/>
      <c r="KMS10" s="46"/>
      <c r="KMT10" s="46"/>
      <c r="KMU10" s="46"/>
      <c r="KMV10" s="46"/>
      <c r="KMW10" s="46"/>
      <c r="KMX10" s="46"/>
      <c r="KMY10" s="46"/>
      <c r="KMZ10" s="46"/>
      <c r="KNA10" s="46"/>
      <c r="KNB10" s="46"/>
      <c r="KNC10" s="46"/>
      <c r="KND10" s="46"/>
      <c r="KNE10" s="46"/>
      <c r="KNF10" s="46"/>
      <c r="KNG10" s="46"/>
      <c r="KNH10" s="46"/>
      <c r="KNI10" s="46"/>
      <c r="KNJ10" s="46"/>
      <c r="KNK10" s="46"/>
      <c r="KNL10" s="46"/>
      <c r="KNM10" s="46"/>
      <c r="KNN10" s="46"/>
      <c r="KNO10" s="46"/>
      <c r="KNP10" s="46"/>
      <c r="KNQ10" s="46"/>
      <c r="KNR10" s="46"/>
      <c r="KNS10" s="46"/>
      <c r="KNT10" s="46"/>
      <c r="KNU10" s="46"/>
      <c r="KNV10" s="46"/>
      <c r="KNW10" s="46"/>
      <c r="KNX10" s="46"/>
      <c r="KNY10" s="46"/>
      <c r="KNZ10" s="46"/>
      <c r="KOA10" s="46"/>
      <c r="KOB10" s="46"/>
      <c r="KOC10" s="46"/>
      <c r="KOD10" s="46"/>
      <c r="KOE10" s="46"/>
      <c r="KOF10" s="46"/>
      <c r="KOG10" s="46"/>
      <c r="KOH10" s="46"/>
      <c r="KOI10" s="46"/>
      <c r="KOJ10" s="46"/>
      <c r="KOK10" s="46"/>
      <c r="KOL10" s="46"/>
      <c r="KOM10" s="46"/>
      <c r="KON10" s="46"/>
      <c r="KOO10" s="46"/>
      <c r="KOP10" s="46"/>
      <c r="KOQ10" s="46"/>
      <c r="KOR10" s="46"/>
      <c r="KOS10" s="46"/>
      <c r="KOT10" s="46"/>
      <c r="KOU10" s="46"/>
      <c r="KOV10" s="46"/>
      <c r="KOW10" s="46"/>
      <c r="KOX10" s="46"/>
      <c r="KOY10" s="46"/>
      <c r="KOZ10" s="46"/>
      <c r="KPA10" s="46"/>
      <c r="KPB10" s="46"/>
      <c r="KPC10" s="46"/>
      <c r="KPD10" s="46"/>
      <c r="KPE10" s="46"/>
      <c r="KPF10" s="46"/>
      <c r="KPG10" s="46"/>
      <c r="KPH10" s="46"/>
      <c r="KPI10" s="46"/>
      <c r="KPJ10" s="46"/>
      <c r="KPK10" s="46"/>
      <c r="KPL10" s="46"/>
      <c r="KPM10" s="46"/>
      <c r="KPN10" s="46"/>
      <c r="KPO10" s="46"/>
      <c r="KPP10" s="46"/>
      <c r="KPQ10" s="46"/>
      <c r="KPR10" s="46"/>
      <c r="KPS10" s="46"/>
      <c r="KPT10" s="46"/>
      <c r="KPU10" s="46"/>
      <c r="KPV10" s="46"/>
      <c r="KPW10" s="46"/>
      <c r="KPX10" s="46"/>
      <c r="KPY10" s="46"/>
      <c r="KPZ10" s="46"/>
      <c r="KQA10" s="46"/>
      <c r="KQB10" s="46"/>
      <c r="KQC10" s="46"/>
      <c r="KQD10" s="46"/>
      <c r="KQE10" s="46"/>
      <c r="KQF10" s="46"/>
      <c r="KQG10" s="46"/>
      <c r="KQH10" s="46"/>
      <c r="KQI10" s="46"/>
      <c r="KQJ10" s="46"/>
      <c r="KQK10" s="46"/>
      <c r="KQL10" s="46"/>
      <c r="KQM10" s="46"/>
      <c r="KQN10" s="46"/>
      <c r="KQO10" s="46"/>
      <c r="KQP10" s="46"/>
      <c r="KQQ10" s="46"/>
      <c r="KQR10" s="46"/>
      <c r="KQS10" s="46"/>
      <c r="KQT10" s="46"/>
      <c r="KQU10" s="46"/>
      <c r="KQV10" s="46"/>
      <c r="KQW10" s="46"/>
      <c r="KQX10" s="46"/>
      <c r="KQY10" s="46"/>
      <c r="KQZ10" s="46"/>
      <c r="KRA10" s="46"/>
      <c r="KRB10" s="46"/>
      <c r="KRC10" s="46"/>
      <c r="KRD10" s="46"/>
      <c r="KRE10" s="46"/>
      <c r="KRF10" s="46"/>
      <c r="KRG10" s="46"/>
      <c r="KRH10" s="46"/>
      <c r="KRI10" s="46"/>
      <c r="KRJ10" s="46"/>
      <c r="KRK10" s="46"/>
      <c r="KRL10" s="46"/>
      <c r="KRM10" s="46"/>
      <c r="KRN10" s="46"/>
      <c r="KRO10" s="46"/>
      <c r="KRP10" s="46"/>
      <c r="KRQ10" s="46"/>
      <c r="KRR10" s="46"/>
      <c r="KRS10" s="46"/>
      <c r="KRT10" s="46"/>
      <c r="KRU10" s="46"/>
      <c r="KRV10" s="46"/>
      <c r="KRW10" s="46"/>
      <c r="KRX10" s="46"/>
      <c r="KRY10" s="46"/>
      <c r="KRZ10" s="46"/>
      <c r="KSA10" s="46"/>
      <c r="KSB10" s="46"/>
      <c r="KSC10" s="46"/>
      <c r="KSD10" s="46"/>
      <c r="KSE10" s="46"/>
      <c r="KSF10" s="46"/>
      <c r="KSG10" s="46"/>
      <c r="KSH10" s="46"/>
      <c r="KSI10" s="46"/>
      <c r="KSJ10" s="46"/>
      <c r="KSK10" s="46"/>
      <c r="KSL10" s="46"/>
      <c r="KSM10" s="46"/>
      <c r="KSN10" s="46"/>
      <c r="KSO10" s="46"/>
      <c r="KSP10" s="46"/>
      <c r="KSQ10" s="46"/>
      <c r="KSR10" s="46"/>
      <c r="KSS10" s="46"/>
      <c r="KST10" s="46"/>
      <c r="KSU10" s="46"/>
      <c r="KSV10" s="46"/>
      <c r="KSW10" s="46"/>
      <c r="KSX10" s="46"/>
      <c r="KSY10" s="46"/>
      <c r="KSZ10" s="46"/>
      <c r="KTA10" s="46"/>
      <c r="KTB10" s="46"/>
      <c r="KTC10" s="46"/>
      <c r="KTD10" s="46"/>
      <c r="KTE10" s="46"/>
      <c r="KTF10" s="46"/>
      <c r="KTG10" s="46"/>
      <c r="KTH10" s="46"/>
      <c r="KTI10" s="46"/>
      <c r="KTJ10" s="46"/>
      <c r="KTK10" s="46"/>
      <c r="KTL10" s="46"/>
      <c r="KTM10" s="46"/>
      <c r="KTN10" s="46"/>
      <c r="KTO10" s="46"/>
      <c r="KTP10" s="46"/>
      <c r="KTQ10" s="46"/>
      <c r="KTR10" s="46"/>
      <c r="KTS10" s="46"/>
      <c r="KTT10" s="46"/>
      <c r="KTU10" s="46"/>
      <c r="KTV10" s="46"/>
      <c r="KTW10" s="46"/>
      <c r="KTX10" s="46"/>
      <c r="KTY10" s="46"/>
      <c r="KTZ10" s="46"/>
      <c r="KUA10" s="46"/>
      <c r="KUB10" s="46"/>
      <c r="KUC10" s="46"/>
      <c r="KUD10" s="46"/>
      <c r="KUE10" s="46"/>
      <c r="KUF10" s="46"/>
      <c r="KUG10" s="46"/>
      <c r="KUH10" s="46"/>
      <c r="KUI10" s="46"/>
      <c r="KUJ10" s="46"/>
      <c r="KUK10" s="46"/>
      <c r="KUL10" s="46"/>
      <c r="KUM10" s="46"/>
      <c r="KUN10" s="46"/>
      <c r="KUO10" s="46"/>
      <c r="KUP10" s="46"/>
      <c r="KUQ10" s="46"/>
      <c r="KUR10" s="46"/>
      <c r="KUS10" s="46"/>
      <c r="KUT10" s="46"/>
      <c r="KUU10" s="46"/>
      <c r="KUV10" s="46"/>
      <c r="KUW10" s="46"/>
      <c r="KUX10" s="46"/>
      <c r="KUY10" s="46"/>
      <c r="KUZ10" s="46"/>
      <c r="KVA10" s="46"/>
      <c r="KVB10" s="46"/>
      <c r="KVC10" s="46"/>
      <c r="KVD10" s="46"/>
      <c r="KVE10" s="46"/>
      <c r="KVF10" s="46"/>
      <c r="KVG10" s="46"/>
      <c r="KVH10" s="46"/>
      <c r="KVI10" s="46"/>
      <c r="KVJ10" s="46"/>
      <c r="KVK10" s="46"/>
      <c r="KVL10" s="46"/>
      <c r="KVM10" s="46"/>
      <c r="KVN10" s="46"/>
      <c r="KVO10" s="46"/>
      <c r="KVP10" s="46"/>
      <c r="KVQ10" s="46"/>
      <c r="KVR10" s="46"/>
      <c r="KVS10" s="46"/>
      <c r="KVT10" s="46"/>
      <c r="KVU10" s="46"/>
      <c r="KVV10" s="46"/>
      <c r="KVW10" s="46"/>
      <c r="KVX10" s="46"/>
      <c r="KVY10" s="46"/>
      <c r="KVZ10" s="46"/>
      <c r="KWA10" s="46"/>
      <c r="KWB10" s="46"/>
      <c r="KWC10" s="46"/>
      <c r="KWD10" s="46"/>
      <c r="KWE10" s="46"/>
      <c r="KWF10" s="46"/>
      <c r="KWG10" s="46"/>
      <c r="KWH10" s="46"/>
      <c r="KWI10" s="46"/>
      <c r="KWJ10" s="46"/>
      <c r="KWK10" s="46"/>
      <c r="KWL10" s="46"/>
      <c r="KWM10" s="46"/>
      <c r="KWN10" s="46"/>
      <c r="KWO10" s="46"/>
      <c r="KWP10" s="46"/>
      <c r="KWQ10" s="46"/>
      <c r="KWR10" s="46"/>
      <c r="KWS10" s="46"/>
      <c r="KWT10" s="46"/>
      <c r="KWU10" s="46"/>
      <c r="KWV10" s="46"/>
      <c r="KWW10" s="46"/>
      <c r="KWX10" s="46"/>
      <c r="KWY10" s="46"/>
      <c r="KWZ10" s="46"/>
      <c r="KXA10" s="46"/>
      <c r="KXB10" s="46"/>
      <c r="KXC10" s="46"/>
      <c r="KXD10" s="46"/>
      <c r="KXE10" s="46"/>
      <c r="KXF10" s="46"/>
      <c r="KXG10" s="46"/>
      <c r="KXH10" s="46"/>
      <c r="KXI10" s="46"/>
      <c r="KXJ10" s="46"/>
      <c r="KXK10" s="46"/>
      <c r="KXL10" s="46"/>
      <c r="KXM10" s="46"/>
      <c r="KXN10" s="46"/>
      <c r="KXO10" s="46"/>
      <c r="KXP10" s="46"/>
      <c r="KXQ10" s="46"/>
      <c r="KXR10" s="46"/>
      <c r="KXS10" s="46"/>
      <c r="KXT10" s="46"/>
      <c r="KXU10" s="46"/>
      <c r="KXV10" s="46"/>
      <c r="KXW10" s="46"/>
      <c r="KXX10" s="46"/>
      <c r="KXY10" s="46"/>
      <c r="KXZ10" s="46"/>
      <c r="KYA10" s="46"/>
      <c r="KYB10" s="46"/>
      <c r="KYC10" s="46"/>
      <c r="KYD10" s="46"/>
      <c r="KYE10" s="46"/>
      <c r="KYF10" s="46"/>
      <c r="KYG10" s="46"/>
      <c r="KYH10" s="46"/>
      <c r="KYI10" s="46"/>
      <c r="KYJ10" s="46"/>
      <c r="KYK10" s="46"/>
      <c r="KYL10" s="46"/>
      <c r="KYM10" s="46"/>
      <c r="KYN10" s="46"/>
      <c r="KYO10" s="46"/>
      <c r="KYP10" s="46"/>
      <c r="KYQ10" s="46"/>
      <c r="KYR10" s="46"/>
      <c r="KYS10" s="46"/>
      <c r="KYT10" s="46"/>
      <c r="KYU10" s="46"/>
      <c r="KYV10" s="46"/>
      <c r="KYW10" s="46"/>
      <c r="KYX10" s="46"/>
      <c r="KYY10" s="46"/>
      <c r="KYZ10" s="46"/>
      <c r="KZA10" s="46"/>
      <c r="KZB10" s="46"/>
      <c r="KZC10" s="46"/>
      <c r="KZD10" s="46"/>
      <c r="KZE10" s="46"/>
      <c r="KZF10" s="46"/>
      <c r="KZG10" s="46"/>
      <c r="KZH10" s="46"/>
      <c r="KZI10" s="46"/>
      <c r="KZJ10" s="46"/>
      <c r="KZK10" s="46"/>
      <c r="KZL10" s="46"/>
      <c r="KZM10" s="46"/>
      <c r="KZN10" s="46"/>
      <c r="KZO10" s="46"/>
      <c r="KZP10" s="46"/>
      <c r="KZQ10" s="46"/>
      <c r="KZR10" s="46"/>
      <c r="KZS10" s="46"/>
      <c r="KZT10" s="46"/>
      <c r="KZU10" s="46"/>
      <c r="KZV10" s="46"/>
      <c r="KZW10" s="46"/>
      <c r="KZX10" s="46"/>
      <c r="KZY10" s="46"/>
      <c r="KZZ10" s="46"/>
      <c r="LAA10" s="46"/>
      <c r="LAB10" s="46"/>
      <c r="LAC10" s="46"/>
      <c r="LAD10" s="46"/>
      <c r="LAE10" s="46"/>
      <c r="LAF10" s="46"/>
      <c r="LAG10" s="46"/>
      <c r="LAH10" s="46"/>
      <c r="LAI10" s="46"/>
      <c r="LAJ10" s="46"/>
      <c r="LAK10" s="46"/>
      <c r="LAL10" s="46"/>
      <c r="LAM10" s="46"/>
      <c r="LAN10" s="46"/>
      <c r="LAO10" s="46"/>
      <c r="LAP10" s="46"/>
      <c r="LAQ10" s="46"/>
      <c r="LAR10" s="46"/>
      <c r="LAS10" s="46"/>
      <c r="LAT10" s="46"/>
      <c r="LAU10" s="46"/>
      <c r="LAV10" s="46"/>
      <c r="LAW10" s="46"/>
      <c r="LAX10" s="46"/>
      <c r="LAY10" s="46"/>
      <c r="LAZ10" s="46"/>
      <c r="LBA10" s="46"/>
      <c r="LBB10" s="46"/>
      <c r="LBC10" s="46"/>
      <c r="LBD10" s="46"/>
      <c r="LBE10" s="46"/>
      <c r="LBF10" s="46"/>
      <c r="LBG10" s="46"/>
      <c r="LBH10" s="46"/>
      <c r="LBI10" s="46"/>
      <c r="LBJ10" s="46"/>
      <c r="LBK10" s="46"/>
      <c r="LBL10" s="46"/>
      <c r="LBM10" s="46"/>
      <c r="LBN10" s="46"/>
      <c r="LBO10" s="46"/>
      <c r="LBP10" s="46"/>
      <c r="LBQ10" s="46"/>
      <c r="LBR10" s="46"/>
      <c r="LBS10" s="46"/>
      <c r="LBT10" s="46"/>
      <c r="LBU10" s="46"/>
      <c r="LBV10" s="46"/>
      <c r="LBW10" s="46"/>
      <c r="LBX10" s="46"/>
      <c r="LBY10" s="46"/>
      <c r="LBZ10" s="46"/>
      <c r="LCA10" s="46"/>
      <c r="LCB10" s="46"/>
      <c r="LCC10" s="46"/>
      <c r="LCD10" s="46"/>
      <c r="LCE10" s="46"/>
      <c r="LCF10" s="46"/>
      <c r="LCG10" s="46"/>
      <c r="LCH10" s="46"/>
      <c r="LCI10" s="46"/>
      <c r="LCJ10" s="46"/>
      <c r="LCK10" s="46"/>
      <c r="LCL10" s="46"/>
      <c r="LCM10" s="46"/>
      <c r="LCN10" s="46"/>
      <c r="LCO10" s="46"/>
      <c r="LCP10" s="46"/>
      <c r="LCQ10" s="46"/>
      <c r="LCR10" s="46"/>
      <c r="LCS10" s="46"/>
      <c r="LCT10" s="46"/>
      <c r="LCU10" s="46"/>
      <c r="LCV10" s="46"/>
      <c r="LCW10" s="46"/>
      <c r="LCX10" s="46"/>
      <c r="LCY10" s="46"/>
      <c r="LCZ10" s="46"/>
      <c r="LDA10" s="46"/>
      <c r="LDB10" s="46"/>
      <c r="LDC10" s="46"/>
      <c r="LDD10" s="46"/>
      <c r="LDE10" s="46"/>
      <c r="LDF10" s="46"/>
      <c r="LDG10" s="46"/>
      <c r="LDH10" s="46"/>
      <c r="LDI10" s="46"/>
      <c r="LDJ10" s="46"/>
      <c r="LDK10" s="46"/>
      <c r="LDL10" s="46"/>
      <c r="LDM10" s="46"/>
      <c r="LDN10" s="46"/>
      <c r="LDO10" s="46"/>
      <c r="LDP10" s="46"/>
      <c r="LDQ10" s="46"/>
      <c r="LDR10" s="46"/>
      <c r="LDS10" s="46"/>
      <c r="LDT10" s="46"/>
      <c r="LDU10" s="46"/>
      <c r="LDV10" s="46"/>
      <c r="LDW10" s="46"/>
      <c r="LDX10" s="46"/>
      <c r="LDY10" s="46"/>
      <c r="LDZ10" s="46"/>
      <c r="LEA10" s="46"/>
      <c r="LEB10" s="46"/>
      <c r="LEC10" s="46"/>
      <c r="LED10" s="46"/>
      <c r="LEE10" s="46"/>
      <c r="LEF10" s="46"/>
      <c r="LEG10" s="46"/>
      <c r="LEH10" s="46"/>
      <c r="LEI10" s="46"/>
      <c r="LEJ10" s="46"/>
      <c r="LEK10" s="46"/>
      <c r="LEL10" s="46"/>
      <c r="LEM10" s="46"/>
      <c r="LEN10" s="46"/>
      <c r="LEO10" s="46"/>
      <c r="LEP10" s="46"/>
      <c r="LEQ10" s="46"/>
      <c r="LER10" s="46"/>
      <c r="LES10" s="46"/>
      <c r="LET10" s="46"/>
      <c r="LEU10" s="46"/>
      <c r="LEV10" s="46"/>
      <c r="LEW10" s="46"/>
      <c r="LEX10" s="46"/>
      <c r="LEY10" s="46"/>
      <c r="LEZ10" s="46"/>
      <c r="LFA10" s="46"/>
      <c r="LFB10" s="46"/>
      <c r="LFC10" s="46"/>
      <c r="LFD10" s="46"/>
      <c r="LFE10" s="46"/>
      <c r="LFF10" s="46"/>
      <c r="LFG10" s="46"/>
      <c r="LFH10" s="46"/>
      <c r="LFI10" s="46"/>
      <c r="LFJ10" s="46"/>
      <c r="LFK10" s="46"/>
      <c r="LFL10" s="46"/>
      <c r="LFM10" s="46"/>
      <c r="LFN10" s="46"/>
      <c r="LFO10" s="46"/>
      <c r="LFP10" s="46"/>
      <c r="LFQ10" s="46"/>
      <c r="LFR10" s="46"/>
      <c r="LFS10" s="46"/>
      <c r="LFT10" s="46"/>
      <c r="LFU10" s="46"/>
      <c r="LFV10" s="46"/>
      <c r="LFW10" s="46"/>
      <c r="LFX10" s="46"/>
      <c r="LFY10" s="46"/>
      <c r="LFZ10" s="46"/>
      <c r="LGA10" s="46"/>
      <c r="LGB10" s="46"/>
      <c r="LGC10" s="46"/>
      <c r="LGD10" s="46"/>
      <c r="LGE10" s="46"/>
      <c r="LGF10" s="46"/>
      <c r="LGG10" s="46"/>
      <c r="LGH10" s="46"/>
      <c r="LGI10" s="46"/>
      <c r="LGJ10" s="46"/>
      <c r="LGK10" s="46"/>
      <c r="LGL10" s="46"/>
      <c r="LGM10" s="46"/>
      <c r="LGN10" s="46"/>
      <c r="LGO10" s="46"/>
      <c r="LGP10" s="46"/>
      <c r="LGQ10" s="46"/>
      <c r="LGR10" s="46"/>
      <c r="LGS10" s="46"/>
      <c r="LGT10" s="46"/>
      <c r="LGU10" s="46"/>
      <c r="LGV10" s="46"/>
      <c r="LGW10" s="46"/>
      <c r="LGX10" s="46"/>
      <c r="LGY10" s="46"/>
      <c r="LGZ10" s="46"/>
      <c r="LHA10" s="46"/>
      <c r="LHB10" s="46"/>
      <c r="LHC10" s="46"/>
      <c r="LHD10" s="46"/>
      <c r="LHE10" s="46"/>
      <c r="LHF10" s="46"/>
      <c r="LHG10" s="46"/>
      <c r="LHH10" s="46"/>
      <c r="LHI10" s="46"/>
      <c r="LHJ10" s="46"/>
      <c r="LHK10" s="46"/>
      <c r="LHL10" s="46"/>
      <c r="LHM10" s="46"/>
      <c r="LHN10" s="46"/>
      <c r="LHO10" s="46"/>
      <c r="LHP10" s="46"/>
      <c r="LHQ10" s="46"/>
      <c r="LHR10" s="46"/>
      <c r="LHS10" s="46"/>
      <c r="LHT10" s="46"/>
      <c r="LHU10" s="46"/>
      <c r="LHV10" s="46"/>
      <c r="LHW10" s="46"/>
      <c r="LHX10" s="46"/>
      <c r="LHY10" s="46"/>
      <c r="LHZ10" s="46"/>
      <c r="LIA10" s="46"/>
      <c r="LIB10" s="46"/>
      <c r="LIC10" s="46"/>
      <c r="LID10" s="46"/>
      <c r="LIE10" s="46"/>
      <c r="LIF10" s="46"/>
      <c r="LIG10" s="46"/>
      <c r="LIH10" s="46"/>
      <c r="LII10" s="46"/>
      <c r="LIJ10" s="46"/>
      <c r="LIK10" s="46"/>
      <c r="LIL10" s="46"/>
      <c r="LIM10" s="46"/>
      <c r="LIN10" s="46"/>
      <c r="LIO10" s="46"/>
      <c r="LIP10" s="46"/>
      <c r="LIQ10" s="46"/>
      <c r="LIR10" s="46"/>
      <c r="LIS10" s="46"/>
      <c r="LIT10" s="46"/>
      <c r="LIU10" s="46"/>
      <c r="LIV10" s="46"/>
      <c r="LIW10" s="46"/>
      <c r="LIX10" s="46"/>
      <c r="LIY10" s="46"/>
      <c r="LIZ10" s="46"/>
      <c r="LJA10" s="46"/>
      <c r="LJB10" s="46"/>
      <c r="LJC10" s="46"/>
      <c r="LJD10" s="46"/>
      <c r="LJE10" s="46"/>
      <c r="LJF10" s="46"/>
      <c r="LJG10" s="46"/>
      <c r="LJH10" s="46"/>
      <c r="LJI10" s="46"/>
      <c r="LJJ10" s="46"/>
      <c r="LJK10" s="46"/>
      <c r="LJL10" s="46"/>
      <c r="LJM10" s="46"/>
      <c r="LJN10" s="46"/>
      <c r="LJO10" s="46"/>
      <c r="LJP10" s="46"/>
      <c r="LJQ10" s="46"/>
      <c r="LJR10" s="46"/>
      <c r="LJS10" s="46"/>
      <c r="LJT10" s="46"/>
      <c r="LJU10" s="46"/>
      <c r="LJV10" s="46"/>
      <c r="LJW10" s="46"/>
      <c r="LJX10" s="46"/>
      <c r="LJY10" s="46"/>
      <c r="LJZ10" s="46"/>
      <c r="LKA10" s="46"/>
      <c r="LKB10" s="46"/>
      <c r="LKC10" s="46"/>
      <c r="LKD10" s="46"/>
      <c r="LKE10" s="46"/>
      <c r="LKF10" s="46"/>
      <c r="LKG10" s="46"/>
      <c r="LKH10" s="46"/>
      <c r="LKI10" s="46"/>
      <c r="LKJ10" s="46"/>
      <c r="LKK10" s="46"/>
      <c r="LKL10" s="46"/>
      <c r="LKM10" s="46"/>
      <c r="LKN10" s="46"/>
      <c r="LKO10" s="46"/>
      <c r="LKP10" s="46"/>
      <c r="LKQ10" s="46"/>
      <c r="LKR10" s="46"/>
      <c r="LKS10" s="46"/>
      <c r="LKT10" s="46"/>
      <c r="LKU10" s="46"/>
      <c r="LKV10" s="46"/>
      <c r="LKW10" s="46"/>
      <c r="LKX10" s="46"/>
      <c r="LKY10" s="46"/>
      <c r="LKZ10" s="46"/>
      <c r="LLA10" s="46"/>
      <c r="LLB10" s="46"/>
      <c r="LLC10" s="46"/>
      <c r="LLD10" s="46"/>
      <c r="LLE10" s="46"/>
      <c r="LLF10" s="46"/>
      <c r="LLG10" s="46"/>
      <c r="LLH10" s="46"/>
      <c r="LLI10" s="46"/>
      <c r="LLJ10" s="46"/>
      <c r="LLK10" s="46"/>
      <c r="LLL10" s="46"/>
      <c r="LLM10" s="46"/>
      <c r="LLN10" s="46"/>
      <c r="LLO10" s="46"/>
      <c r="LLP10" s="46"/>
      <c r="LLQ10" s="46"/>
      <c r="LLR10" s="46"/>
      <c r="LLS10" s="46"/>
      <c r="LLT10" s="46"/>
      <c r="LLU10" s="46"/>
      <c r="LLV10" s="46"/>
      <c r="LLW10" s="46"/>
      <c r="LLX10" s="46"/>
      <c r="LLY10" s="46"/>
      <c r="LLZ10" s="46"/>
      <c r="LMA10" s="46"/>
      <c r="LMB10" s="46"/>
      <c r="LMC10" s="46"/>
      <c r="LMD10" s="46"/>
      <c r="LME10" s="46"/>
      <c r="LMF10" s="46"/>
      <c r="LMG10" s="46"/>
      <c r="LMH10" s="46"/>
      <c r="LMI10" s="46"/>
      <c r="LMJ10" s="46"/>
      <c r="LMK10" s="46"/>
      <c r="LML10" s="46"/>
      <c r="LMM10" s="46"/>
      <c r="LMN10" s="46"/>
      <c r="LMO10" s="46"/>
      <c r="LMP10" s="46"/>
      <c r="LMQ10" s="46"/>
      <c r="LMR10" s="46"/>
      <c r="LMS10" s="46"/>
      <c r="LMT10" s="46"/>
      <c r="LMU10" s="46"/>
      <c r="LMV10" s="46"/>
      <c r="LMW10" s="46"/>
      <c r="LMX10" s="46"/>
      <c r="LMY10" s="46"/>
      <c r="LMZ10" s="46"/>
      <c r="LNA10" s="46"/>
      <c r="LNB10" s="46"/>
      <c r="LNC10" s="46"/>
      <c r="LND10" s="46"/>
      <c r="LNE10" s="46"/>
      <c r="LNF10" s="46"/>
      <c r="LNG10" s="46"/>
      <c r="LNH10" s="46"/>
      <c r="LNI10" s="46"/>
      <c r="LNJ10" s="46"/>
      <c r="LNK10" s="46"/>
      <c r="LNL10" s="46"/>
      <c r="LNM10" s="46"/>
      <c r="LNN10" s="46"/>
      <c r="LNO10" s="46"/>
      <c r="LNP10" s="46"/>
      <c r="LNQ10" s="46"/>
      <c r="LNR10" s="46"/>
      <c r="LNS10" s="46"/>
      <c r="LNT10" s="46"/>
      <c r="LNU10" s="46"/>
      <c r="LNV10" s="46"/>
      <c r="LNW10" s="46"/>
      <c r="LNX10" s="46"/>
      <c r="LNY10" s="46"/>
      <c r="LNZ10" s="46"/>
      <c r="LOA10" s="46"/>
      <c r="LOB10" s="46"/>
      <c r="LOC10" s="46"/>
      <c r="LOD10" s="46"/>
      <c r="LOE10" s="46"/>
      <c r="LOF10" s="46"/>
      <c r="LOG10" s="46"/>
      <c r="LOH10" s="46"/>
      <c r="LOI10" s="46"/>
      <c r="LOJ10" s="46"/>
      <c r="LOK10" s="46"/>
      <c r="LOL10" s="46"/>
      <c r="LOM10" s="46"/>
      <c r="LON10" s="46"/>
      <c r="LOO10" s="46"/>
      <c r="LOP10" s="46"/>
      <c r="LOQ10" s="46"/>
      <c r="LOR10" s="46"/>
      <c r="LOS10" s="46"/>
      <c r="LOT10" s="46"/>
      <c r="LOU10" s="46"/>
      <c r="LOV10" s="46"/>
      <c r="LOW10" s="46"/>
      <c r="LOX10" s="46"/>
      <c r="LOY10" s="46"/>
      <c r="LOZ10" s="46"/>
      <c r="LPA10" s="46"/>
      <c r="LPB10" s="46"/>
      <c r="LPC10" s="46"/>
      <c r="LPD10" s="46"/>
      <c r="LPE10" s="46"/>
      <c r="LPF10" s="46"/>
      <c r="LPG10" s="46"/>
      <c r="LPH10" s="46"/>
      <c r="LPI10" s="46"/>
      <c r="LPJ10" s="46"/>
      <c r="LPK10" s="46"/>
      <c r="LPL10" s="46"/>
      <c r="LPM10" s="46"/>
      <c r="LPN10" s="46"/>
      <c r="LPO10" s="46"/>
      <c r="LPP10" s="46"/>
      <c r="LPQ10" s="46"/>
      <c r="LPR10" s="46"/>
      <c r="LPS10" s="46"/>
      <c r="LPT10" s="46"/>
      <c r="LPU10" s="46"/>
      <c r="LPV10" s="46"/>
      <c r="LPW10" s="46"/>
      <c r="LPX10" s="46"/>
      <c r="LPY10" s="46"/>
      <c r="LPZ10" s="46"/>
      <c r="LQA10" s="46"/>
      <c r="LQB10" s="46"/>
      <c r="LQC10" s="46"/>
      <c r="LQD10" s="46"/>
      <c r="LQE10" s="46"/>
      <c r="LQF10" s="46"/>
      <c r="LQG10" s="46"/>
      <c r="LQH10" s="46"/>
      <c r="LQI10" s="46"/>
      <c r="LQJ10" s="46"/>
      <c r="LQK10" s="46"/>
      <c r="LQL10" s="46"/>
      <c r="LQM10" s="46"/>
      <c r="LQN10" s="46"/>
      <c r="LQO10" s="46"/>
      <c r="LQP10" s="46"/>
      <c r="LQQ10" s="46"/>
      <c r="LQR10" s="46"/>
      <c r="LQS10" s="46"/>
      <c r="LQT10" s="46"/>
      <c r="LQU10" s="46"/>
      <c r="LQV10" s="46"/>
      <c r="LQW10" s="46"/>
      <c r="LQX10" s="46"/>
      <c r="LQY10" s="46"/>
      <c r="LQZ10" s="46"/>
      <c r="LRA10" s="46"/>
      <c r="LRB10" s="46"/>
      <c r="LRC10" s="46"/>
      <c r="LRD10" s="46"/>
      <c r="LRE10" s="46"/>
      <c r="LRF10" s="46"/>
      <c r="LRG10" s="46"/>
      <c r="LRH10" s="46"/>
      <c r="LRI10" s="46"/>
      <c r="LRJ10" s="46"/>
      <c r="LRK10" s="46"/>
      <c r="LRL10" s="46"/>
      <c r="LRM10" s="46"/>
      <c r="LRN10" s="46"/>
      <c r="LRO10" s="46"/>
      <c r="LRP10" s="46"/>
      <c r="LRQ10" s="46"/>
      <c r="LRR10" s="46"/>
      <c r="LRS10" s="46"/>
      <c r="LRT10" s="46"/>
      <c r="LRU10" s="46"/>
      <c r="LRV10" s="46"/>
      <c r="LRW10" s="46"/>
      <c r="LRX10" s="46"/>
      <c r="LRY10" s="46"/>
      <c r="LRZ10" s="46"/>
      <c r="LSA10" s="46"/>
      <c r="LSB10" s="46"/>
      <c r="LSC10" s="46"/>
      <c r="LSD10" s="46"/>
      <c r="LSE10" s="46"/>
      <c r="LSF10" s="46"/>
      <c r="LSG10" s="46"/>
      <c r="LSH10" s="46"/>
      <c r="LSI10" s="46"/>
      <c r="LSJ10" s="46"/>
      <c r="LSK10" s="46"/>
      <c r="LSL10" s="46"/>
      <c r="LSM10" s="46"/>
      <c r="LSN10" s="46"/>
      <c r="LSO10" s="46"/>
      <c r="LSP10" s="46"/>
      <c r="LSQ10" s="46"/>
      <c r="LSR10" s="46"/>
      <c r="LSS10" s="46"/>
      <c r="LST10" s="46"/>
      <c r="LSU10" s="46"/>
      <c r="LSV10" s="46"/>
      <c r="LSW10" s="46"/>
      <c r="LSX10" s="46"/>
      <c r="LSY10" s="46"/>
      <c r="LSZ10" s="46"/>
      <c r="LTA10" s="46"/>
      <c r="LTB10" s="46"/>
      <c r="LTC10" s="46"/>
      <c r="LTD10" s="46"/>
      <c r="LTE10" s="46"/>
      <c r="LTF10" s="46"/>
      <c r="LTG10" s="46"/>
      <c r="LTH10" s="46"/>
      <c r="LTI10" s="46"/>
      <c r="LTJ10" s="46"/>
      <c r="LTK10" s="46"/>
      <c r="LTL10" s="46"/>
      <c r="LTM10" s="46"/>
      <c r="LTN10" s="46"/>
      <c r="LTO10" s="46"/>
      <c r="LTP10" s="46"/>
      <c r="LTQ10" s="46"/>
      <c r="LTR10" s="46"/>
      <c r="LTS10" s="46"/>
      <c r="LTT10" s="46"/>
      <c r="LTU10" s="46"/>
      <c r="LTV10" s="46"/>
      <c r="LTW10" s="46"/>
      <c r="LTX10" s="46"/>
      <c r="LTY10" s="46"/>
      <c r="LTZ10" s="46"/>
      <c r="LUA10" s="46"/>
      <c r="LUB10" s="46"/>
      <c r="LUC10" s="46"/>
      <c r="LUD10" s="46"/>
      <c r="LUE10" s="46"/>
      <c r="LUF10" s="46"/>
      <c r="LUG10" s="46"/>
      <c r="LUH10" s="46"/>
      <c r="LUI10" s="46"/>
      <c r="LUJ10" s="46"/>
      <c r="LUK10" s="46"/>
      <c r="LUL10" s="46"/>
      <c r="LUM10" s="46"/>
      <c r="LUN10" s="46"/>
      <c r="LUO10" s="46"/>
      <c r="LUP10" s="46"/>
      <c r="LUQ10" s="46"/>
      <c r="LUR10" s="46"/>
      <c r="LUS10" s="46"/>
      <c r="LUT10" s="46"/>
      <c r="LUU10" s="46"/>
      <c r="LUV10" s="46"/>
      <c r="LUW10" s="46"/>
      <c r="LUX10" s="46"/>
      <c r="LUY10" s="46"/>
      <c r="LUZ10" s="46"/>
      <c r="LVA10" s="46"/>
      <c r="LVB10" s="46"/>
      <c r="LVC10" s="46"/>
      <c r="LVD10" s="46"/>
      <c r="LVE10" s="46"/>
      <c r="LVF10" s="46"/>
      <c r="LVG10" s="46"/>
      <c r="LVH10" s="46"/>
      <c r="LVI10" s="46"/>
      <c r="LVJ10" s="46"/>
      <c r="LVK10" s="46"/>
      <c r="LVL10" s="46"/>
      <c r="LVM10" s="46"/>
      <c r="LVN10" s="46"/>
      <c r="LVO10" s="46"/>
      <c r="LVP10" s="46"/>
      <c r="LVQ10" s="46"/>
      <c r="LVR10" s="46"/>
      <c r="LVS10" s="46"/>
      <c r="LVT10" s="46"/>
      <c r="LVU10" s="46"/>
      <c r="LVV10" s="46"/>
      <c r="LVW10" s="46"/>
      <c r="LVX10" s="46"/>
      <c r="LVY10" s="46"/>
      <c r="LVZ10" s="46"/>
      <c r="LWA10" s="46"/>
      <c r="LWB10" s="46"/>
      <c r="LWC10" s="46"/>
      <c r="LWD10" s="46"/>
      <c r="LWE10" s="46"/>
      <c r="LWF10" s="46"/>
      <c r="LWG10" s="46"/>
      <c r="LWH10" s="46"/>
      <c r="LWI10" s="46"/>
      <c r="LWJ10" s="46"/>
      <c r="LWK10" s="46"/>
      <c r="LWL10" s="46"/>
      <c r="LWM10" s="46"/>
      <c r="LWN10" s="46"/>
      <c r="LWO10" s="46"/>
      <c r="LWP10" s="46"/>
      <c r="LWQ10" s="46"/>
      <c r="LWR10" s="46"/>
      <c r="LWS10" s="46"/>
      <c r="LWT10" s="46"/>
      <c r="LWU10" s="46"/>
      <c r="LWV10" s="46"/>
      <c r="LWW10" s="46"/>
      <c r="LWX10" s="46"/>
      <c r="LWY10" s="46"/>
      <c r="LWZ10" s="46"/>
      <c r="LXA10" s="46"/>
      <c r="LXB10" s="46"/>
      <c r="LXC10" s="46"/>
      <c r="LXD10" s="46"/>
      <c r="LXE10" s="46"/>
      <c r="LXF10" s="46"/>
      <c r="LXG10" s="46"/>
      <c r="LXH10" s="46"/>
      <c r="LXI10" s="46"/>
      <c r="LXJ10" s="46"/>
      <c r="LXK10" s="46"/>
      <c r="LXL10" s="46"/>
      <c r="LXM10" s="46"/>
      <c r="LXN10" s="46"/>
      <c r="LXO10" s="46"/>
      <c r="LXP10" s="46"/>
      <c r="LXQ10" s="46"/>
      <c r="LXR10" s="46"/>
      <c r="LXS10" s="46"/>
      <c r="LXT10" s="46"/>
      <c r="LXU10" s="46"/>
      <c r="LXV10" s="46"/>
      <c r="LXW10" s="46"/>
      <c r="LXX10" s="46"/>
      <c r="LXY10" s="46"/>
      <c r="LXZ10" s="46"/>
      <c r="LYA10" s="46"/>
      <c r="LYB10" s="46"/>
      <c r="LYC10" s="46"/>
      <c r="LYD10" s="46"/>
      <c r="LYE10" s="46"/>
      <c r="LYF10" s="46"/>
      <c r="LYG10" s="46"/>
      <c r="LYH10" s="46"/>
      <c r="LYI10" s="46"/>
      <c r="LYJ10" s="46"/>
      <c r="LYK10" s="46"/>
      <c r="LYL10" s="46"/>
      <c r="LYM10" s="46"/>
      <c r="LYN10" s="46"/>
      <c r="LYO10" s="46"/>
      <c r="LYP10" s="46"/>
      <c r="LYQ10" s="46"/>
      <c r="LYR10" s="46"/>
      <c r="LYS10" s="46"/>
      <c r="LYT10" s="46"/>
      <c r="LYU10" s="46"/>
      <c r="LYV10" s="46"/>
      <c r="LYW10" s="46"/>
      <c r="LYX10" s="46"/>
      <c r="LYY10" s="46"/>
      <c r="LYZ10" s="46"/>
      <c r="LZA10" s="46"/>
      <c r="LZB10" s="46"/>
      <c r="LZC10" s="46"/>
      <c r="LZD10" s="46"/>
      <c r="LZE10" s="46"/>
      <c r="LZF10" s="46"/>
      <c r="LZG10" s="46"/>
      <c r="LZH10" s="46"/>
      <c r="LZI10" s="46"/>
      <c r="LZJ10" s="46"/>
      <c r="LZK10" s="46"/>
      <c r="LZL10" s="46"/>
      <c r="LZM10" s="46"/>
      <c r="LZN10" s="46"/>
      <c r="LZO10" s="46"/>
      <c r="LZP10" s="46"/>
      <c r="LZQ10" s="46"/>
      <c r="LZR10" s="46"/>
      <c r="LZS10" s="46"/>
      <c r="LZT10" s="46"/>
      <c r="LZU10" s="46"/>
      <c r="LZV10" s="46"/>
      <c r="LZW10" s="46"/>
      <c r="LZX10" s="46"/>
      <c r="LZY10" s="46"/>
      <c r="LZZ10" s="46"/>
      <c r="MAA10" s="46"/>
      <c r="MAB10" s="46"/>
      <c r="MAC10" s="46"/>
      <c r="MAD10" s="46"/>
      <c r="MAE10" s="46"/>
      <c r="MAF10" s="46"/>
      <c r="MAG10" s="46"/>
      <c r="MAH10" s="46"/>
      <c r="MAI10" s="46"/>
      <c r="MAJ10" s="46"/>
      <c r="MAK10" s="46"/>
      <c r="MAL10" s="46"/>
      <c r="MAM10" s="46"/>
      <c r="MAN10" s="46"/>
      <c r="MAO10" s="46"/>
      <c r="MAP10" s="46"/>
      <c r="MAQ10" s="46"/>
      <c r="MAR10" s="46"/>
      <c r="MAS10" s="46"/>
      <c r="MAT10" s="46"/>
      <c r="MAU10" s="46"/>
      <c r="MAV10" s="46"/>
      <c r="MAW10" s="46"/>
      <c r="MAX10" s="46"/>
      <c r="MAY10" s="46"/>
      <c r="MAZ10" s="46"/>
      <c r="MBA10" s="46"/>
      <c r="MBB10" s="46"/>
      <c r="MBC10" s="46"/>
      <c r="MBD10" s="46"/>
      <c r="MBE10" s="46"/>
      <c r="MBF10" s="46"/>
      <c r="MBG10" s="46"/>
      <c r="MBH10" s="46"/>
      <c r="MBI10" s="46"/>
      <c r="MBJ10" s="46"/>
      <c r="MBK10" s="46"/>
      <c r="MBL10" s="46"/>
      <c r="MBM10" s="46"/>
      <c r="MBN10" s="46"/>
      <c r="MBO10" s="46"/>
      <c r="MBP10" s="46"/>
      <c r="MBQ10" s="46"/>
      <c r="MBR10" s="46"/>
      <c r="MBS10" s="46"/>
      <c r="MBT10" s="46"/>
      <c r="MBU10" s="46"/>
      <c r="MBV10" s="46"/>
      <c r="MBW10" s="46"/>
      <c r="MBX10" s="46"/>
      <c r="MBY10" s="46"/>
      <c r="MBZ10" s="46"/>
      <c r="MCA10" s="46"/>
      <c r="MCB10" s="46"/>
      <c r="MCC10" s="46"/>
      <c r="MCD10" s="46"/>
      <c r="MCE10" s="46"/>
      <c r="MCF10" s="46"/>
      <c r="MCG10" s="46"/>
      <c r="MCH10" s="46"/>
      <c r="MCI10" s="46"/>
      <c r="MCJ10" s="46"/>
      <c r="MCK10" s="46"/>
      <c r="MCL10" s="46"/>
      <c r="MCM10" s="46"/>
      <c r="MCN10" s="46"/>
      <c r="MCO10" s="46"/>
      <c r="MCP10" s="46"/>
      <c r="MCQ10" s="46"/>
      <c r="MCR10" s="46"/>
      <c r="MCS10" s="46"/>
      <c r="MCT10" s="46"/>
      <c r="MCU10" s="46"/>
      <c r="MCV10" s="46"/>
      <c r="MCW10" s="46"/>
      <c r="MCX10" s="46"/>
      <c r="MCY10" s="46"/>
      <c r="MCZ10" s="46"/>
      <c r="MDA10" s="46"/>
      <c r="MDB10" s="46"/>
      <c r="MDC10" s="46"/>
      <c r="MDD10" s="46"/>
      <c r="MDE10" s="46"/>
      <c r="MDF10" s="46"/>
      <c r="MDG10" s="46"/>
      <c r="MDH10" s="46"/>
      <c r="MDI10" s="46"/>
      <c r="MDJ10" s="46"/>
      <c r="MDK10" s="46"/>
      <c r="MDL10" s="46"/>
      <c r="MDM10" s="46"/>
      <c r="MDN10" s="46"/>
      <c r="MDO10" s="46"/>
      <c r="MDP10" s="46"/>
      <c r="MDQ10" s="46"/>
      <c r="MDR10" s="46"/>
      <c r="MDS10" s="46"/>
      <c r="MDT10" s="46"/>
      <c r="MDU10" s="46"/>
      <c r="MDV10" s="46"/>
      <c r="MDW10" s="46"/>
      <c r="MDX10" s="46"/>
      <c r="MDY10" s="46"/>
      <c r="MDZ10" s="46"/>
      <c r="MEA10" s="46"/>
      <c r="MEB10" s="46"/>
      <c r="MEC10" s="46"/>
      <c r="MED10" s="46"/>
      <c r="MEE10" s="46"/>
      <c r="MEF10" s="46"/>
      <c r="MEG10" s="46"/>
      <c r="MEH10" s="46"/>
      <c r="MEI10" s="46"/>
      <c r="MEJ10" s="46"/>
      <c r="MEK10" s="46"/>
      <c r="MEL10" s="46"/>
      <c r="MEM10" s="46"/>
      <c r="MEN10" s="46"/>
      <c r="MEO10" s="46"/>
      <c r="MEP10" s="46"/>
      <c r="MEQ10" s="46"/>
      <c r="MER10" s="46"/>
      <c r="MES10" s="46"/>
      <c r="MET10" s="46"/>
      <c r="MEU10" s="46"/>
      <c r="MEV10" s="46"/>
      <c r="MEW10" s="46"/>
      <c r="MEX10" s="46"/>
      <c r="MEY10" s="46"/>
      <c r="MEZ10" s="46"/>
      <c r="MFA10" s="46"/>
      <c r="MFB10" s="46"/>
      <c r="MFC10" s="46"/>
      <c r="MFD10" s="46"/>
      <c r="MFE10" s="46"/>
      <c r="MFF10" s="46"/>
      <c r="MFG10" s="46"/>
      <c r="MFH10" s="46"/>
      <c r="MFI10" s="46"/>
      <c r="MFJ10" s="46"/>
      <c r="MFK10" s="46"/>
      <c r="MFL10" s="46"/>
      <c r="MFM10" s="46"/>
      <c r="MFN10" s="46"/>
      <c r="MFO10" s="46"/>
      <c r="MFP10" s="46"/>
      <c r="MFQ10" s="46"/>
      <c r="MFR10" s="46"/>
      <c r="MFS10" s="46"/>
      <c r="MFT10" s="46"/>
      <c r="MFU10" s="46"/>
      <c r="MFV10" s="46"/>
      <c r="MFW10" s="46"/>
      <c r="MFX10" s="46"/>
      <c r="MFY10" s="46"/>
      <c r="MFZ10" s="46"/>
      <c r="MGA10" s="46"/>
      <c r="MGB10" s="46"/>
      <c r="MGC10" s="46"/>
      <c r="MGD10" s="46"/>
      <c r="MGE10" s="46"/>
      <c r="MGF10" s="46"/>
      <c r="MGG10" s="46"/>
      <c r="MGH10" s="46"/>
      <c r="MGI10" s="46"/>
      <c r="MGJ10" s="46"/>
      <c r="MGK10" s="46"/>
      <c r="MGL10" s="46"/>
      <c r="MGM10" s="46"/>
      <c r="MGN10" s="46"/>
      <c r="MGO10" s="46"/>
      <c r="MGP10" s="46"/>
      <c r="MGQ10" s="46"/>
      <c r="MGR10" s="46"/>
      <c r="MGS10" s="46"/>
      <c r="MGT10" s="46"/>
      <c r="MGU10" s="46"/>
      <c r="MGV10" s="46"/>
      <c r="MGW10" s="46"/>
      <c r="MGX10" s="46"/>
      <c r="MGY10" s="46"/>
      <c r="MGZ10" s="46"/>
      <c r="MHA10" s="46"/>
      <c r="MHB10" s="46"/>
      <c r="MHC10" s="46"/>
      <c r="MHD10" s="46"/>
      <c r="MHE10" s="46"/>
      <c r="MHF10" s="46"/>
      <c r="MHG10" s="46"/>
      <c r="MHH10" s="46"/>
      <c r="MHI10" s="46"/>
      <c r="MHJ10" s="46"/>
      <c r="MHK10" s="46"/>
      <c r="MHL10" s="46"/>
      <c r="MHM10" s="46"/>
      <c r="MHN10" s="46"/>
      <c r="MHO10" s="46"/>
      <c r="MHP10" s="46"/>
      <c r="MHQ10" s="46"/>
      <c r="MHR10" s="46"/>
      <c r="MHS10" s="46"/>
      <c r="MHT10" s="46"/>
      <c r="MHU10" s="46"/>
      <c r="MHV10" s="46"/>
      <c r="MHW10" s="46"/>
      <c r="MHX10" s="46"/>
      <c r="MHY10" s="46"/>
      <c r="MHZ10" s="46"/>
      <c r="MIA10" s="46"/>
      <c r="MIB10" s="46"/>
      <c r="MIC10" s="46"/>
      <c r="MID10" s="46"/>
      <c r="MIE10" s="46"/>
      <c r="MIF10" s="46"/>
      <c r="MIG10" s="46"/>
      <c r="MIH10" s="46"/>
      <c r="MII10" s="46"/>
      <c r="MIJ10" s="46"/>
      <c r="MIK10" s="46"/>
      <c r="MIL10" s="46"/>
      <c r="MIM10" s="46"/>
      <c r="MIN10" s="46"/>
      <c r="MIO10" s="46"/>
      <c r="MIP10" s="46"/>
      <c r="MIQ10" s="46"/>
      <c r="MIR10" s="46"/>
      <c r="MIS10" s="46"/>
      <c r="MIT10" s="46"/>
      <c r="MIU10" s="46"/>
      <c r="MIV10" s="46"/>
      <c r="MIW10" s="46"/>
      <c r="MIX10" s="46"/>
      <c r="MIY10" s="46"/>
      <c r="MIZ10" s="46"/>
      <c r="MJA10" s="46"/>
      <c r="MJB10" s="46"/>
      <c r="MJC10" s="46"/>
      <c r="MJD10" s="46"/>
      <c r="MJE10" s="46"/>
      <c r="MJF10" s="46"/>
      <c r="MJG10" s="46"/>
      <c r="MJH10" s="46"/>
      <c r="MJI10" s="46"/>
      <c r="MJJ10" s="46"/>
      <c r="MJK10" s="46"/>
      <c r="MJL10" s="46"/>
      <c r="MJM10" s="46"/>
      <c r="MJN10" s="46"/>
      <c r="MJO10" s="46"/>
      <c r="MJP10" s="46"/>
      <c r="MJQ10" s="46"/>
      <c r="MJR10" s="46"/>
      <c r="MJS10" s="46"/>
      <c r="MJT10" s="46"/>
      <c r="MJU10" s="46"/>
      <c r="MJV10" s="46"/>
      <c r="MJW10" s="46"/>
      <c r="MJX10" s="46"/>
      <c r="MJY10" s="46"/>
      <c r="MJZ10" s="46"/>
      <c r="MKA10" s="46"/>
      <c r="MKB10" s="46"/>
      <c r="MKC10" s="46"/>
      <c r="MKD10" s="46"/>
      <c r="MKE10" s="46"/>
      <c r="MKF10" s="46"/>
      <c r="MKG10" s="46"/>
      <c r="MKH10" s="46"/>
      <c r="MKI10" s="46"/>
      <c r="MKJ10" s="46"/>
      <c r="MKK10" s="46"/>
      <c r="MKL10" s="46"/>
      <c r="MKM10" s="46"/>
      <c r="MKN10" s="46"/>
      <c r="MKO10" s="46"/>
      <c r="MKP10" s="46"/>
      <c r="MKQ10" s="46"/>
      <c r="MKR10" s="46"/>
      <c r="MKS10" s="46"/>
      <c r="MKT10" s="46"/>
      <c r="MKU10" s="46"/>
      <c r="MKV10" s="46"/>
      <c r="MKW10" s="46"/>
      <c r="MKX10" s="46"/>
      <c r="MKY10" s="46"/>
      <c r="MKZ10" s="46"/>
      <c r="MLA10" s="46"/>
      <c r="MLB10" s="46"/>
      <c r="MLC10" s="46"/>
      <c r="MLD10" s="46"/>
      <c r="MLE10" s="46"/>
      <c r="MLF10" s="46"/>
      <c r="MLG10" s="46"/>
      <c r="MLH10" s="46"/>
      <c r="MLI10" s="46"/>
      <c r="MLJ10" s="46"/>
      <c r="MLK10" s="46"/>
      <c r="MLL10" s="46"/>
      <c r="MLM10" s="46"/>
      <c r="MLN10" s="46"/>
      <c r="MLO10" s="46"/>
      <c r="MLP10" s="46"/>
      <c r="MLQ10" s="46"/>
      <c r="MLR10" s="46"/>
      <c r="MLS10" s="46"/>
      <c r="MLT10" s="46"/>
      <c r="MLU10" s="46"/>
      <c r="MLV10" s="46"/>
      <c r="MLW10" s="46"/>
      <c r="MLX10" s="46"/>
      <c r="MLY10" s="46"/>
      <c r="MLZ10" s="46"/>
      <c r="MMA10" s="46"/>
      <c r="MMB10" s="46"/>
      <c r="MMC10" s="46"/>
      <c r="MMD10" s="46"/>
      <c r="MME10" s="46"/>
      <c r="MMF10" s="46"/>
      <c r="MMG10" s="46"/>
      <c r="MMH10" s="46"/>
      <c r="MMI10" s="46"/>
      <c r="MMJ10" s="46"/>
      <c r="MMK10" s="46"/>
      <c r="MML10" s="46"/>
      <c r="MMM10" s="46"/>
      <c r="MMN10" s="46"/>
      <c r="MMO10" s="46"/>
      <c r="MMP10" s="46"/>
      <c r="MMQ10" s="46"/>
      <c r="MMR10" s="46"/>
      <c r="MMS10" s="46"/>
      <c r="MMT10" s="46"/>
      <c r="MMU10" s="46"/>
      <c r="MMV10" s="46"/>
      <c r="MMW10" s="46"/>
      <c r="MMX10" s="46"/>
      <c r="MMY10" s="46"/>
      <c r="MMZ10" s="46"/>
      <c r="MNA10" s="46"/>
      <c r="MNB10" s="46"/>
      <c r="MNC10" s="46"/>
      <c r="MND10" s="46"/>
      <c r="MNE10" s="46"/>
      <c r="MNF10" s="46"/>
      <c r="MNG10" s="46"/>
      <c r="MNH10" s="46"/>
      <c r="MNI10" s="46"/>
      <c r="MNJ10" s="46"/>
      <c r="MNK10" s="46"/>
      <c r="MNL10" s="46"/>
      <c r="MNM10" s="46"/>
      <c r="MNN10" s="46"/>
      <c r="MNO10" s="46"/>
      <c r="MNP10" s="46"/>
      <c r="MNQ10" s="46"/>
      <c r="MNR10" s="46"/>
      <c r="MNS10" s="46"/>
      <c r="MNT10" s="46"/>
      <c r="MNU10" s="46"/>
      <c r="MNV10" s="46"/>
      <c r="MNW10" s="46"/>
      <c r="MNX10" s="46"/>
      <c r="MNY10" s="46"/>
      <c r="MNZ10" s="46"/>
      <c r="MOA10" s="46"/>
      <c r="MOB10" s="46"/>
      <c r="MOC10" s="46"/>
      <c r="MOD10" s="46"/>
      <c r="MOE10" s="46"/>
      <c r="MOF10" s="46"/>
      <c r="MOG10" s="46"/>
      <c r="MOH10" s="46"/>
      <c r="MOI10" s="46"/>
      <c r="MOJ10" s="46"/>
      <c r="MOK10" s="46"/>
      <c r="MOL10" s="46"/>
      <c r="MOM10" s="46"/>
      <c r="MON10" s="46"/>
      <c r="MOO10" s="46"/>
      <c r="MOP10" s="46"/>
      <c r="MOQ10" s="46"/>
      <c r="MOR10" s="46"/>
      <c r="MOS10" s="46"/>
      <c r="MOT10" s="46"/>
      <c r="MOU10" s="46"/>
      <c r="MOV10" s="46"/>
      <c r="MOW10" s="46"/>
      <c r="MOX10" s="46"/>
      <c r="MOY10" s="46"/>
      <c r="MOZ10" s="46"/>
      <c r="MPA10" s="46"/>
      <c r="MPB10" s="46"/>
      <c r="MPC10" s="46"/>
      <c r="MPD10" s="46"/>
      <c r="MPE10" s="46"/>
      <c r="MPF10" s="46"/>
      <c r="MPG10" s="46"/>
      <c r="MPH10" s="46"/>
      <c r="MPI10" s="46"/>
      <c r="MPJ10" s="46"/>
      <c r="MPK10" s="46"/>
      <c r="MPL10" s="46"/>
      <c r="MPM10" s="46"/>
      <c r="MPN10" s="46"/>
      <c r="MPO10" s="46"/>
      <c r="MPP10" s="46"/>
      <c r="MPQ10" s="46"/>
      <c r="MPR10" s="46"/>
      <c r="MPS10" s="46"/>
      <c r="MPT10" s="46"/>
      <c r="MPU10" s="46"/>
      <c r="MPV10" s="46"/>
      <c r="MPW10" s="46"/>
      <c r="MPX10" s="46"/>
      <c r="MPY10" s="46"/>
      <c r="MPZ10" s="46"/>
      <c r="MQA10" s="46"/>
      <c r="MQB10" s="46"/>
      <c r="MQC10" s="46"/>
      <c r="MQD10" s="46"/>
      <c r="MQE10" s="46"/>
      <c r="MQF10" s="46"/>
      <c r="MQG10" s="46"/>
      <c r="MQH10" s="46"/>
      <c r="MQI10" s="46"/>
      <c r="MQJ10" s="46"/>
      <c r="MQK10" s="46"/>
      <c r="MQL10" s="46"/>
      <c r="MQM10" s="46"/>
      <c r="MQN10" s="46"/>
      <c r="MQO10" s="46"/>
      <c r="MQP10" s="46"/>
      <c r="MQQ10" s="46"/>
      <c r="MQR10" s="46"/>
      <c r="MQS10" s="46"/>
      <c r="MQT10" s="46"/>
      <c r="MQU10" s="46"/>
      <c r="MQV10" s="46"/>
      <c r="MQW10" s="46"/>
      <c r="MQX10" s="46"/>
      <c r="MQY10" s="46"/>
      <c r="MQZ10" s="46"/>
      <c r="MRA10" s="46"/>
      <c r="MRB10" s="46"/>
      <c r="MRC10" s="46"/>
      <c r="MRD10" s="46"/>
      <c r="MRE10" s="46"/>
      <c r="MRF10" s="46"/>
      <c r="MRG10" s="46"/>
      <c r="MRH10" s="46"/>
      <c r="MRI10" s="46"/>
      <c r="MRJ10" s="46"/>
      <c r="MRK10" s="46"/>
      <c r="MRL10" s="46"/>
      <c r="MRM10" s="46"/>
      <c r="MRN10" s="46"/>
      <c r="MRO10" s="46"/>
      <c r="MRP10" s="46"/>
      <c r="MRQ10" s="46"/>
      <c r="MRR10" s="46"/>
      <c r="MRS10" s="46"/>
      <c r="MRT10" s="46"/>
      <c r="MRU10" s="46"/>
      <c r="MRV10" s="46"/>
      <c r="MRW10" s="46"/>
      <c r="MRX10" s="46"/>
      <c r="MRY10" s="46"/>
      <c r="MRZ10" s="46"/>
      <c r="MSA10" s="46"/>
      <c r="MSB10" s="46"/>
      <c r="MSC10" s="46"/>
      <c r="MSD10" s="46"/>
      <c r="MSE10" s="46"/>
      <c r="MSF10" s="46"/>
      <c r="MSG10" s="46"/>
      <c r="MSH10" s="46"/>
      <c r="MSI10" s="46"/>
      <c r="MSJ10" s="46"/>
      <c r="MSK10" s="46"/>
      <c r="MSL10" s="46"/>
      <c r="MSM10" s="46"/>
      <c r="MSN10" s="46"/>
      <c r="MSO10" s="46"/>
      <c r="MSP10" s="46"/>
      <c r="MSQ10" s="46"/>
      <c r="MSR10" s="46"/>
      <c r="MSS10" s="46"/>
      <c r="MST10" s="46"/>
      <c r="MSU10" s="46"/>
      <c r="MSV10" s="46"/>
      <c r="MSW10" s="46"/>
      <c r="MSX10" s="46"/>
      <c r="MSY10" s="46"/>
      <c r="MSZ10" s="46"/>
      <c r="MTA10" s="46"/>
      <c r="MTB10" s="46"/>
      <c r="MTC10" s="46"/>
      <c r="MTD10" s="46"/>
      <c r="MTE10" s="46"/>
      <c r="MTF10" s="46"/>
      <c r="MTG10" s="46"/>
      <c r="MTH10" s="46"/>
      <c r="MTI10" s="46"/>
      <c r="MTJ10" s="46"/>
      <c r="MTK10" s="46"/>
      <c r="MTL10" s="46"/>
      <c r="MTM10" s="46"/>
      <c r="MTN10" s="46"/>
      <c r="MTO10" s="46"/>
      <c r="MTP10" s="46"/>
      <c r="MTQ10" s="46"/>
      <c r="MTR10" s="46"/>
      <c r="MTS10" s="46"/>
      <c r="MTT10" s="46"/>
      <c r="MTU10" s="46"/>
      <c r="MTV10" s="46"/>
      <c r="MTW10" s="46"/>
      <c r="MTX10" s="46"/>
      <c r="MTY10" s="46"/>
      <c r="MTZ10" s="46"/>
      <c r="MUA10" s="46"/>
      <c r="MUB10" s="46"/>
      <c r="MUC10" s="46"/>
      <c r="MUD10" s="46"/>
      <c r="MUE10" s="46"/>
      <c r="MUF10" s="46"/>
      <c r="MUG10" s="46"/>
      <c r="MUH10" s="46"/>
      <c r="MUI10" s="46"/>
      <c r="MUJ10" s="46"/>
      <c r="MUK10" s="46"/>
      <c r="MUL10" s="46"/>
      <c r="MUM10" s="46"/>
      <c r="MUN10" s="46"/>
      <c r="MUO10" s="46"/>
      <c r="MUP10" s="46"/>
      <c r="MUQ10" s="46"/>
      <c r="MUR10" s="46"/>
      <c r="MUS10" s="46"/>
      <c r="MUT10" s="46"/>
      <c r="MUU10" s="46"/>
      <c r="MUV10" s="46"/>
      <c r="MUW10" s="46"/>
      <c r="MUX10" s="46"/>
      <c r="MUY10" s="46"/>
      <c r="MUZ10" s="46"/>
      <c r="MVA10" s="46"/>
      <c r="MVB10" s="46"/>
      <c r="MVC10" s="46"/>
      <c r="MVD10" s="46"/>
      <c r="MVE10" s="46"/>
      <c r="MVF10" s="46"/>
      <c r="MVG10" s="46"/>
      <c r="MVH10" s="46"/>
      <c r="MVI10" s="46"/>
      <c r="MVJ10" s="46"/>
      <c r="MVK10" s="46"/>
      <c r="MVL10" s="46"/>
      <c r="MVM10" s="46"/>
      <c r="MVN10" s="46"/>
      <c r="MVO10" s="46"/>
      <c r="MVP10" s="46"/>
      <c r="MVQ10" s="46"/>
      <c r="MVR10" s="46"/>
      <c r="MVS10" s="46"/>
      <c r="MVT10" s="46"/>
      <c r="MVU10" s="46"/>
      <c r="MVV10" s="46"/>
      <c r="MVW10" s="46"/>
      <c r="MVX10" s="46"/>
      <c r="MVY10" s="46"/>
      <c r="MVZ10" s="46"/>
      <c r="MWA10" s="46"/>
      <c r="MWB10" s="46"/>
      <c r="MWC10" s="46"/>
      <c r="MWD10" s="46"/>
      <c r="MWE10" s="46"/>
      <c r="MWF10" s="46"/>
      <c r="MWG10" s="46"/>
      <c r="MWH10" s="46"/>
      <c r="MWI10" s="46"/>
      <c r="MWJ10" s="46"/>
      <c r="MWK10" s="46"/>
      <c r="MWL10" s="46"/>
      <c r="MWM10" s="46"/>
      <c r="MWN10" s="46"/>
      <c r="MWO10" s="46"/>
      <c r="MWP10" s="46"/>
      <c r="MWQ10" s="46"/>
      <c r="MWR10" s="46"/>
      <c r="MWS10" s="46"/>
      <c r="MWT10" s="46"/>
      <c r="MWU10" s="46"/>
      <c r="MWV10" s="46"/>
      <c r="MWW10" s="46"/>
      <c r="MWX10" s="46"/>
      <c r="MWY10" s="46"/>
      <c r="MWZ10" s="46"/>
      <c r="MXA10" s="46"/>
      <c r="MXB10" s="46"/>
      <c r="MXC10" s="46"/>
      <c r="MXD10" s="46"/>
      <c r="MXE10" s="46"/>
      <c r="MXF10" s="46"/>
      <c r="MXG10" s="46"/>
      <c r="MXH10" s="46"/>
      <c r="MXI10" s="46"/>
      <c r="MXJ10" s="46"/>
      <c r="MXK10" s="46"/>
      <c r="MXL10" s="46"/>
      <c r="MXM10" s="46"/>
      <c r="MXN10" s="46"/>
      <c r="MXO10" s="46"/>
      <c r="MXP10" s="46"/>
      <c r="MXQ10" s="46"/>
      <c r="MXR10" s="46"/>
      <c r="MXS10" s="46"/>
      <c r="MXT10" s="46"/>
      <c r="MXU10" s="46"/>
      <c r="MXV10" s="46"/>
      <c r="MXW10" s="46"/>
      <c r="MXX10" s="46"/>
      <c r="MXY10" s="46"/>
      <c r="MXZ10" s="46"/>
      <c r="MYA10" s="46"/>
      <c r="MYB10" s="46"/>
      <c r="MYC10" s="46"/>
      <c r="MYD10" s="46"/>
      <c r="MYE10" s="46"/>
      <c r="MYF10" s="46"/>
      <c r="MYG10" s="46"/>
      <c r="MYH10" s="46"/>
      <c r="MYI10" s="46"/>
      <c r="MYJ10" s="46"/>
      <c r="MYK10" s="46"/>
      <c r="MYL10" s="46"/>
      <c r="MYM10" s="46"/>
      <c r="MYN10" s="46"/>
      <c r="MYO10" s="46"/>
      <c r="MYP10" s="46"/>
      <c r="MYQ10" s="46"/>
      <c r="MYR10" s="46"/>
      <c r="MYS10" s="46"/>
      <c r="MYT10" s="46"/>
      <c r="MYU10" s="46"/>
      <c r="MYV10" s="46"/>
      <c r="MYW10" s="46"/>
      <c r="MYX10" s="46"/>
      <c r="MYY10" s="46"/>
      <c r="MYZ10" s="46"/>
      <c r="MZA10" s="46"/>
      <c r="MZB10" s="46"/>
      <c r="MZC10" s="46"/>
      <c r="MZD10" s="46"/>
      <c r="MZE10" s="46"/>
      <c r="MZF10" s="46"/>
      <c r="MZG10" s="46"/>
      <c r="MZH10" s="46"/>
      <c r="MZI10" s="46"/>
      <c r="MZJ10" s="46"/>
      <c r="MZK10" s="46"/>
      <c r="MZL10" s="46"/>
      <c r="MZM10" s="46"/>
      <c r="MZN10" s="46"/>
      <c r="MZO10" s="46"/>
      <c r="MZP10" s="46"/>
      <c r="MZQ10" s="46"/>
      <c r="MZR10" s="46"/>
      <c r="MZS10" s="46"/>
      <c r="MZT10" s="46"/>
      <c r="MZU10" s="46"/>
      <c r="MZV10" s="46"/>
      <c r="MZW10" s="46"/>
      <c r="MZX10" s="46"/>
      <c r="MZY10" s="46"/>
      <c r="MZZ10" s="46"/>
      <c r="NAA10" s="46"/>
      <c r="NAB10" s="46"/>
      <c r="NAC10" s="46"/>
      <c r="NAD10" s="46"/>
      <c r="NAE10" s="46"/>
      <c r="NAF10" s="46"/>
      <c r="NAG10" s="46"/>
      <c r="NAH10" s="46"/>
      <c r="NAI10" s="46"/>
      <c r="NAJ10" s="46"/>
      <c r="NAK10" s="46"/>
      <c r="NAL10" s="46"/>
      <c r="NAM10" s="46"/>
      <c r="NAN10" s="46"/>
      <c r="NAO10" s="46"/>
      <c r="NAP10" s="46"/>
      <c r="NAQ10" s="46"/>
      <c r="NAR10" s="46"/>
      <c r="NAS10" s="46"/>
      <c r="NAT10" s="46"/>
      <c r="NAU10" s="46"/>
      <c r="NAV10" s="46"/>
      <c r="NAW10" s="46"/>
      <c r="NAX10" s="46"/>
      <c r="NAY10" s="46"/>
      <c r="NAZ10" s="46"/>
      <c r="NBA10" s="46"/>
      <c r="NBB10" s="46"/>
      <c r="NBC10" s="46"/>
      <c r="NBD10" s="46"/>
      <c r="NBE10" s="46"/>
      <c r="NBF10" s="46"/>
      <c r="NBG10" s="46"/>
      <c r="NBH10" s="46"/>
      <c r="NBI10" s="46"/>
      <c r="NBJ10" s="46"/>
      <c r="NBK10" s="46"/>
      <c r="NBL10" s="46"/>
      <c r="NBM10" s="46"/>
      <c r="NBN10" s="46"/>
      <c r="NBO10" s="46"/>
      <c r="NBP10" s="46"/>
      <c r="NBQ10" s="46"/>
      <c r="NBR10" s="46"/>
      <c r="NBS10" s="46"/>
      <c r="NBT10" s="46"/>
      <c r="NBU10" s="46"/>
      <c r="NBV10" s="46"/>
      <c r="NBW10" s="46"/>
      <c r="NBX10" s="46"/>
      <c r="NBY10" s="46"/>
      <c r="NBZ10" s="46"/>
      <c r="NCA10" s="46"/>
      <c r="NCB10" s="46"/>
      <c r="NCC10" s="46"/>
      <c r="NCD10" s="46"/>
      <c r="NCE10" s="46"/>
      <c r="NCF10" s="46"/>
      <c r="NCG10" s="46"/>
      <c r="NCH10" s="46"/>
      <c r="NCI10" s="46"/>
      <c r="NCJ10" s="46"/>
      <c r="NCK10" s="46"/>
      <c r="NCL10" s="46"/>
      <c r="NCM10" s="46"/>
      <c r="NCN10" s="46"/>
      <c r="NCO10" s="46"/>
      <c r="NCP10" s="46"/>
      <c r="NCQ10" s="46"/>
      <c r="NCR10" s="46"/>
      <c r="NCS10" s="46"/>
      <c r="NCT10" s="46"/>
      <c r="NCU10" s="46"/>
      <c r="NCV10" s="46"/>
      <c r="NCW10" s="46"/>
      <c r="NCX10" s="46"/>
      <c r="NCY10" s="46"/>
      <c r="NCZ10" s="46"/>
      <c r="NDA10" s="46"/>
      <c r="NDB10" s="46"/>
      <c r="NDC10" s="46"/>
      <c r="NDD10" s="46"/>
      <c r="NDE10" s="46"/>
      <c r="NDF10" s="46"/>
      <c r="NDG10" s="46"/>
      <c r="NDH10" s="46"/>
      <c r="NDI10" s="46"/>
      <c r="NDJ10" s="46"/>
      <c r="NDK10" s="46"/>
      <c r="NDL10" s="46"/>
      <c r="NDM10" s="46"/>
      <c r="NDN10" s="46"/>
      <c r="NDO10" s="46"/>
      <c r="NDP10" s="46"/>
      <c r="NDQ10" s="46"/>
      <c r="NDR10" s="46"/>
      <c r="NDS10" s="46"/>
      <c r="NDT10" s="46"/>
      <c r="NDU10" s="46"/>
      <c r="NDV10" s="46"/>
      <c r="NDW10" s="46"/>
      <c r="NDX10" s="46"/>
      <c r="NDY10" s="46"/>
      <c r="NDZ10" s="46"/>
      <c r="NEA10" s="46"/>
      <c r="NEB10" s="46"/>
      <c r="NEC10" s="46"/>
      <c r="NED10" s="46"/>
      <c r="NEE10" s="46"/>
      <c r="NEF10" s="46"/>
      <c r="NEG10" s="46"/>
      <c r="NEH10" s="46"/>
      <c r="NEI10" s="46"/>
      <c r="NEJ10" s="46"/>
      <c r="NEK10" s="46"/>
      <c r="NEL10" s="46"/>
      <c r="NEM10" s="46"/>
      <c r="NEN10" s="46"/>
      <c r="NEO10" s="46"/>
      <c r="NEP10" s="46"/>
      <c r="NEQ10" s="46"/>
      <c r="NER10" s="46"/>
      <c r="NES10" s="46"/>
      <c r="NET10" s="46"/>
      <c r="NEU10" s="46"/>
      <c r="NEV10" s="46"/>
      <c r="NEW10" s="46"/>
      <c r="NEX10" s="46"/>
      <c r="NEY10" s="46"/>
      <c r="NEZ10" s="46"/>
      <c r="NFA10" s="46"/>
      <c r="NFB10" s="46"/>
      <c r="NFC10" s="46"/>
      <c r="NFD10" s="46"/>
      <c r="NFE10" s="46"/>
      <c r="NFF10" s="46"/>
      <c r="NFG10" s="46"/>
      <c r="NFH10" s="46"/>
      <c r="NFI10" s="46"/>
      <c r="NFJ10" s="46"/>
      <c r="NFK10" s="46"/>
      <c r="NFL10" s="46"/>
      <c r="NFM10" s="46"/>
      <c r="NFN10" s="46"/>
      <c r="NFO10" s="46"/>
      <c r="NFP10" s="46"/>
      <c r="NFQ10" s="46"/>
      <c r="NFR10" s="46"/>
      <c r="NFS10" s="46"/>
      <c r="NFT10" s="46"/>
      <c r="NFU10" s="46"/>
      <c r="NFV10" s="46"/>
      <c r="NFW10" s="46"/>
      <c r="NFX10" s="46"/>
      <c r="NFY10" s="46"/>
      <c r="NFZ10" s="46"/>
      <c r="NGA10" s="46"/>
      <c r="NGB10" s="46"/>
      <c r="NGC10" s="46"/>
      <c r="NGD10" s="46"/>
      <c r="NGE10" s="46"/>
      <c r="NGF10" s="46"/>
      <c r="NGG10" s="46"/>
      <c r="NGH10" s="46"/>
      <c r="NGI10" s="46"/>
      <c r="NGJ10" s="46"/>
      <c r="NGK10" s="46"/>
      <c r="NGL10" s="46"/>
      <c r="NGM10" s="46"/>
      <c r="NGN10" s="46"/>
      <c r="NGO10" s="46"/>
      <c r="NGP10" s="46"/>
      <c r="NGQ10" s="46"/>
      <c r="NGR10" s="46"/>
      <c r="NGS10" s="46"/>
      <c r="NGT10" s="46"/>
      <c r="NGU10" s="46"/>
      <c r="NGV10" s="46"/>
      <c r="NGW10" s="46"/>
      <c r="NGX10" s="46"/>
      <c r="NGY10" s="46"/>
      <c r="NGZ10" s="46"/>
      <c r="NHA10" s="46"/>
      <c r="NHB10" s="46"/>
      <c r="NHC10" s="46"/>
      <c r="NHD10" s="46"/>
      <c r="NHE10" s="46"/>
      <c r="NHF10" s="46"/>
      <c r="NHG10" s="46"/>
      <c r="NHH10" s="46"/>
      <c r="NHI10" s="46"/>
      <c r="NHJ10" s="46"/>
      <c r="NHK10" s="46"/>
      <c r="NHL10" s="46"/>
      <c r="NHM10" s="46"/>
      <c r="NHN10" s="46"/>
      <c r="NHO10" s="46"/>
      <c r="NHP10" s="46"/>
      <c r="NHQ10" s="46"/>
      <c r="NHR10" s="46"/>
      <c r="NHS10" s="46"/>
      <c r="NHT10" s="46"/>
      <c r="NHU10" s="46"/>
      <c r="NHV10" s="46"/>
      <c r="NHW10" s="46"/>
      <c r="NHX10" s="46"/>
      <c r="NHY10" s="46"/>
      <c r="NHZ10" s="46"/>
      <c r="NIA10" s="46"/>
      <c r="NIB10" s="46"/>
      <c r="NIC10" s="46"/>
      <c r="NID10" s="46"/>
      <c r="NIE10" s="46"/>
      <c r="NIF10" s="46"/>
      <c r="NIG10" s="46"/>
      <c r="NIH10" s="46"/>
      <c r="NII10" s="46"/>
      <c r="NIJ10" s="46"/>
      <c r="NIK10" s="46"/>
      <c r="NIL10" s="46"/>
      <c r="NIM10" s="46"/>
      <c r="NIN10" s="46"/>
      <c r="NIO10" s="46"/>
      <c r="NIP10" s="46"/>
      <c r="NIQ10" s="46"/>
      <c r="NIR10" s="46"/>
      <c r="NIS10" s="46"/>
      <c r="NIT10" s="46"/>
      <c r="NIU10" s="46"/>
      <c r="NIV10" s="46"/>
      <c r="NIW10" s="46"/>
      <c r="NIX10" s="46"/>
      <c r="NIY10" s="46"/>
      <c r="NIZ10" s="46"/>
      <c r="NJA10" s="46"/>
      <c r="NJB10" s="46"/>
      <c r="NJC10" s="46"/>
      <c r="NJD10" s="46"/>
      <c r="NJE10" s="46"/>
      <c r="NJF10" s="46"/>
      <c r="NJG10" s="46"/>
      <c r="NJH10" s="46"/>
      <c r="NJI10" s="46"/>
      <c r="NJJ10" s="46"/>
      <c r="NJK10" s="46"/>
      <c r="NJL10" s="46"/>
      <c r="NJM10" s="46"/>
      <c r="NJN10" s="46"/>
      <c r="NJO10" s="46"/>
      <c r="NJP10" s="46"/>
      <c r="NJQ10" s="46"/>
      <c r="NJR10" s="46"/>
      <c r="NJS10" s="46"/>
      <c r="NJT10" s="46"/>
      <c r="NJU10" s="46"/>
      <c r="NJV10" s="46"/>
      <c r="NJW10" s="46"/>
      <c r="NJX10" s="46"/>
      <c r="NJY10" s="46"/>
      <c r="NJZ10" s="46"/>
      <c r="NKA10" s="46"/>
      <c r="NKB10" s="46"/>
      <c r="NKC10" s="46"/>
      <c r="NKD10" s="46"/>
      <c r="NKE10" s="46"/>
      <c r="NKF10" s="46"/>
      <c r="NKG10" s="46"/>
      <c r="NKH10" s="46"/>
      <c r="NKI10" s="46"/>
      <c r="NKJ10" s="46"/>
      <c r="NKK10" s="46"/>
      <c r="NKL10" s="46"/>
      <c r="NKM10" s="46"/>
      <c r="NKN10" s="46"/>
      <c r="NKO10" s="46"/>
      <c r="NKP10" s="46"/>
      <c r="NKQ10" s="46"/>
      <c r="NKR10" s="46"/>
      <c r="NKS10" s="46"/>
      <c r="NKT10" s="46"/>
      <c r="NKU10" s="46"/>
      <c r="NKV10" s="46"/>
      <c r="NKW10" s="46"/>
      <c r="NKX10" s="46"/>
      <c r="NKY10" s="46"/>
      <c r="NKZ10" s="46"/>
      <c r="NLA10" s="46"/>
      <c r="NLB10" s="46"/>
      <c r="NLC10" s="46"/>
      <c r="NLD10" s="46"/>
      <c r="NLE10" s="46"/>
      <c r="NLF10" s="46"/>
      <c r="NLG10" s="46"/>
      <c r="NLH10" s="46"/>
      <c r="NLI10" s="46"/>
      <c r="NLJ10" s="46"/>
      <c r="NLK10" s="46"/>
      <c r="NLL10" s="46"/>
      <c r="NLM10" s="46"/>
      <c r="NLN10" s="46"/>
      <c r="NLO10" s="46"/>
      <c r="NLP10" s="46"/>
      <c r="NLQ10" s="46"/>
      <c r="NLR10" s="46"/>
      <c r="NLS10" s="46"/>
      <c r="NLT10" s="46"/>
      <c r="NLU10" s="46"/>
      <c r="NLV10" s="46"/>
      <c r="NLW10" s="46"/>
      <c r="NLX10" s="46"/>
      <c r="NLY10" s="46"/>
      <c r="NLZ10" s="46"/>
      <c r="NMA10" s="46"/>
      <c r="NMB10" s="46"/>
      <c r="NMC10" s="46"/>
      <c r="NMD10" s="46"/>
      <c r="NME10" s="46"/>
      <c r="NMF10" s="46"/>
      <c r="NMG10" s="46"/>
      <c r="NMH10" s="46"/>
      <c r="NMI10" s="46"/>
      <c r="NMJ10" s="46"/>
      <c r="NMK10" s="46"/>
      <c r="NML10" s="46"/>
      <c r="NMM10" s="46"/>
      <c r="NMN10" s="46"/>
      <c r="NMO10" s="46"/>
      <c r="NMP10" s="46"/>
      <c r="NMQ10" s="46"/>
      <c r="NMR10" s="46"/>
      <c r="NMS10" s="46"/>
      <c r="NMT10" s="46"/>
      <c r="NMU10" s="46"/>
      <c r="NMV10" s="46"/>
      <c r="NMW10" s="46"/>
      <c r="NMX10" s="46"/>
      <c r="NMY10" s="46"/>
      <c r="NMZ10" s="46"/>
      <c r="NNA10" s="46"/>
      <c r="NNB10" s="46"/>
      <c r="NNC10" s="46"/>
      <c r="NND10" s="46"/>
      <c r="NNE10" s="46"/>
      <c r="NNF10" s="46"/>
      <c r="NNG10" s="46"/>
      <c r="NNH10" s="46"/>
      <c r="NNI10" s="46"/>
      <c r="NNJ10" s="46"/>
      <c r="NNK10" s="46"/>
      <c r="NNL10" s="46"/>
      <c r="NNM10" s="46"/>
      <c r="NNN10" s="46"/>
      <c r="NNO10" s="46"/>
      <c r="NNP10" s="46"/>
      <c r="NNQ10" s="46"/>
      <c r="NNR10" s="46"/>
      <c r="NNS10" s="46"/>
      <c r="NNT10" s="46"/>
      <c r="NNU10" s="46"/>
      <c r="NNV10" s="46"/>
      <c r="NNW10" s="46"/>
      <c r="NNX10" s="46"/>
      <c r="NNY10" s="46"/>
      <c r="NNZ10" s="46"/>
      <c r="NOA10" s="46"/>
      <c r="NOB10" s="46"/>
      <c r="NOC10" s="46"/>
      <c r="NOD10" s="46"/>
      <c r="NOE10" s="46"/>
      <c r="NOF10" s="46"/>
      <c r="NOG10" s="46"/>
      <c r="NOH10" s="46"/>
      <c r="NOI10" s="46"/>
      <c r="NOJ10" s="46"/>
      <c r="NOK10" s="46"/>
      <c r="NOL10" s="46"/>
      <c r="NOM10" s="46"/>
      <c r="NON10" s="46"/>
      <c r="NOO10" s="46"/>
      <c r="NOP10" s="46"/>
      <c r="NOQ10" s="46"/>
      <c r="NOR10" s="46"/>
      <c r="NOS10" s="46"/>
      <c r="NOT10" s="46"/>
      <c r="NOU10" s="46"/>
      <c r="NOV10" s="46"/>
      <c r="NOW10" s="46"/>
      <c r="NOX10" s="46"/>
      <c r="NOY10" s="46"/>
      <c r="NOZ10" s="46"/>
      <c r="NPA10" s="46"/>
      <c r="NPB10" s="46"/>
      <c r="NPC10" s="46"/>
      <c r="NPD10" s="46"/>
      <c r="NPE10" s="46"/>
      <c r="NPF10" s="46"/>
      <c r="NPG10" s="46"/>
      <c r="NPH10" s="46"/>
      <c r="NPI10" s="46"/>
      <c r="NPJ10" s="46"/>
      <c r="NPK10" s="46"/>
      <c r="NPL10" s="46"/>
      <c r="NPM10" s="46"/>
      <c r="NPN10" s="46"/>
      <c r="NPO10" s="46"/>
      <c r="NPP10" s="46"/>
      <c r="NPQ10" s="46"/>
      <c r="NPR10" s="46"/>
      <c r="NPS10" s="46"/>
      <c r="NPT10" s="46"/>
      <c r="NPU10" s="46"/>
      <c r="NPV10" s="46"/>
      <c r="NPW10" s="46"/>
      <c r="NPX10" s="46"/>
      <c r="NPY10" s="46"/>
      <c r="NPZ10" s="46"/>
      <c r="NQA10" s="46"/>
      <c r="NQB10" s="46"/>
      <c r="NQC10" s="46"/>
      <c r="NQD10" s="46"/>
      <c r="NQE10" s="46"/>
      <c r="NQF10" s="46"/>
      <c r="NQG10" s="46"/>
      <c r="NQH10" s="46"/>
      <c r="NQI10" s="46"/>
      <c r="NQJ10" s="46"/>
      <c r="NQK10" s="46"/>
      <c r="NQL10" s="46"/>
      <c r="NQM10" s="46"/>
      <c r="NQN10" s="46"/>
      <c r="NQO10" s="46"/>
      <c r="NQP10" s="46"/>
      <c r="NQQ10" s="46"/>
      <c r="NQR10" s="46"/>
      <c r="NQS10" s="46"/>
      <c r="NQT10" s="46"/>
      <c r="NQU10" s="46"/>
      <c r="NQV10" s="46"/>
      <c r="NQW10" s="46"/>
      <c r="NQX10" s="46"/>
      <c r="NQY10" s="46"/>
      <c r="NQZ10" s="46"/>
      <c r="NRA10" s="46"/>
      <c r="NRB10" s="46"/>
      <c r="NRC10" s="46"/>
      <c r="NRD10" s="46"/>
      <c r="NRE10" s="46"/>
      <c r="NRF10" s="46"/>
      <c r="NRG10" s="46"/>
      <c r="NRH10" s="46"/>
      <c r="NRI10" s="46"/>
      <c r="NRJ10" s="46"/>
      <c r="NRK10" s="46"/>
      <c r="NRL10" s="46"/>
      <c r="NRM10" s="46"/>
      <c r="NRN10" s="46"/>
      <c r="NRO10" s="46"/>
      <c r="NRP10" s="46"/>
      <c r="NRQ10" s="46"/>
      <c r="NRR10" s="46"/>
      <c r="NRS10" s="46"/>
      <c r="NRT10" s="46"/>
      <c r="NRU10" s="46"/>
      <c r="NRV10" s="46"/>
      <c r="NRW10" s="46"/>
      <c r="NRX10" s="46"/>
      <c r="NRY10" s="46"/>
      <c r="NRZ10" s="46"/>
      <c r="NSA10" s="46"/>
      <c r="NSB10" s="46"/>
      <c r="NSC10" s="46"/>
      <c r="NSD10" s="46"/>
      <c r="NSE10" s="46"/>
      <c r="NSF10" s="46"/>
      <c r="NSG10" s="46"/>
      <c r="NSH10" s="46"/>
      <c r="NSI10" s="46"/>
      <c r="NSJ10" s="46"/>
      <c r="NSK10" s="46"/>
      <c r="NSL10" s="46"/>
      <c r="NSM10" s="46"/>
      <c r="NSN10" s="46"/>
      <c r="NSO10" s="46"/>
      <c r="NSP10" s="46"/>
      <c r="NSQ10" s="46"/>
      <c r="NSR10" s="46"/>
      <c r="NSS10" s="46"/>
      <c r="NST10" s="46"/>
      <c r="NSU10" s="46"/>
      <c r="NSV10" s="46"/>
      <c r="NSW10" s="46"/>
      <c r="NSX10" s="46"/>
      <c r="NSY10" s="46"/>
      <c r="NSZ10" s="46"/>
      <c r="NTA10" s="46"/>
      <c r="NTB10" s="46"/>
      <c r="NTC10" s="46"/>
      <c r="NTD10" s="46"/>
      <c r="NTE10" s="46"/>
      <c r="NTF10" s="46"/>
      <c r="NTG10" s="46"/>
      <c r="NTH10" s="46"/>
      <c r="NTI10" s="46"/>
      <c r="NTJ10" s="46"/>
      <c r="NTK10" s="46"/>
      <c r="NTL10" s="46"/>
      <c r="NTM10" s="46"/>
      <c r="NTN10" s="46"/>
      <c r="NTO10" s="46"/>
      <c r="NTP10" s="46"/>
      <c r="NTQ10" s="46"/>
      <c r="NTR10" s="46"/>
      <c r="NTS10" s="46"/>
      <c r="NTT10" s="46"/>
      <c r="NTU10" s="46"/>
      <c r="NTV10" s="46"/>
      <c r="NTW10" s="46"/>
      <c r="NTX10" s="46"/>
      <c r="NTY10" s="46"/>
      <c r="NTZ10" s="46"/>
      <c r="NUA10" s="46"/>
      <c r="NUB10" s="46"/>
      <c r="NUC10" s="46"/>
      <c r="NUD10" s="46"/>
      <c r="NUE10" s="46"/>
      <c r="NUF10" s="46"/>
      <c r="NUG10" s="46"/>
      <c r="NUH10" s="46"/>
      <c r="NUI10" s="46"/>
      <c r="NUJ10" s="46"/>
      <c r="NUK10" s="46"/>
      <c r="NUL10" s="46"/>
      <c r="NUM10" s="46"/>
      <c r="NUN10" s="46"/>
      <c r="NUO10" s="46"/>
      <c r="NUP10" s="46"/>
      <c r="NUQ10" s="46"/>
      <c r="NUR10" s="46"/>
      <c r="NUS10" s="46"/>
      <c r="NUT10" s="46"/>
      <c r="NUU10" s="46"/>
      <c r="NUV10" s="46"/>
      <c r="NUW10" s="46"/>
      <c r="NUX10" s="46"/>
      <c r="NUY10" s="46"/>
      <c r="NUZ10" s="46"/>
      <c r="NVA10" s="46"/>
      <c r="NVB10" s="46"/>
      <c r="NVC10" s="46"/>
      <c r="NVD10" s="46"/>
      <c r="NVE10" s="46"/>
      <c r="NVF10" s="46"/>
      <c r="NVG10" s="46"/>
      <c r="NVH10" s="46"/>
      <c r="NVI10" s="46"/>
      <c r="NVJ10" s="46"/>
      <c r="NVK10" s="46"/>
      <c r="NVL10" s="46"/>
      <c r="NVM10" s="46"/>
      <c r="NVN10" s="46"/>
      <c r="NVO10" s="46"/>
      <c r="NVP10" s="46"/>
      <c r="NVQ10" s="46"/>
      <c r="NVR10" s="46"/>
      <c r="NVS10" s="46"/>
      <c r="NVT10" s="46"/>
      <c r="NVU10" s="46"/>
      <c r="NVV10" s="46"/>
      <c r="NVW10" s="46"/>
      <c r="NVX10" s="46"/>
      <c r="NVY10" s="46"/>
      <c r="NVZ10" s="46"/>
      <c r="NWA10" s="46"/>
      <c r="NWB10" s="46"/>
      <c r="NWC10" s="46"/>
      <c r="NWD10" s="46"/>
      <c r="NWE10" s="46"/>
      <c r="NWF10" s="46"/>
      <c r="NWG10" s="46"/>
      <c r="NWH10" s="46"/>
      <c r="NWI10" s="46"/>
      <c r="NWJ10" s="46"/>
      <c r="NWK10" s="46"/>
      <c r="NWL10" s="46"/>
      <c r="NWM10" s="46"/>
      <c r="NWN10" s="46"/>
      <c r="NWO10" s="46"/>
      <c r="NWP10" s="46"/>
      <c r="NWQ10" s="46"/>
      <c r="NWR10" s="46"/>
      <c r="NWS10" s="46"/>
      <c r="NWT10" s="46"/>
      <c r="NWU10" s="46"/>
      <c r="NWV10" s="46"/>
      <c r="NWW10" s="46"/>
      <c r="NWX10" s="46"/>
      <c r="NWY10" s="46"/>
      <c r="NWZ10" s="46"/>
      <c r="NXA10" s="46"/>
      <c r="NXB10" s="46"/>
      <c r="NXC10" s="46"/>
      <c r="NXD10" s="46"/>
      <c r="NXE10" s="46"/>
      <c r="NXF10" s="46"/>
      <c r="NXG10" s="46"/>
      <c r="NXH10" s="46"/>
      <c r="NXI10" s="46"/>
      <c r="NXJ10" s="46"/>
      <c r="NXK10" s="46"/>
      <c r="NXL10" s="46"/>
      <c r="NXM10" s="46"/>
      <c r="NXN10" s="46"/>
      <c r="NXO10" s="46"/>
      <c r="NXP10" s="46"/>
      <c r="NXQ10" s="46"/>
      <c r="NXR10" s="46"/>
      <c r="NXS10" s="46"/>
      <c r="NXT10" s="46"/>
      <c r="NXU10" s="46"/>
      <c r="NXV10" s="46"/>
      <c r="NXW10" s="46"/>
      <c r="NXX10" s="46"/>
      <c r="NXY10" s="46"/>
      <c r="NXZ10" s="46"/>
      <c r="NYA10" s="46"/>
      <c r="NYB10" s="46"/>
      <c r="NYC10" s="46"/>
      <c r="NYD10" s="46"/>
      <c r="NYE10" s="46"/>
      <c r="NYF10" s="46"/>
      <c r="NYG10" s="46"/>
      <c r="NYH10" s="46"/>
      <c r="NYI10" s="46"/>
      <c r="NYJ10" s="46"/>
      <c r="NYK10" s="46"/>
      <c r="NYL10" s="46"/>
      <c r="NYM10" s="46"/>
      <c r="NYN10" s="46"/>
      <c r="NYO10" s="46"/>
      <c r="NYP10" s="46"/>
      <c r="NYQ10" s="46"/>
      <c r="NYR10" s="46"/>
      <c r="NYS10" s="46"/>
      <c r="NYT10" s="46"/>
      <c r="NYU10" s="46"/>
      <c r="NYV10" s="46"/>
      <c r="NYW10" s="46"/>
      <c r="NYX10" s="46"/>
      <c r="NYY10" s="46"/>
      <c r="NYZ10" s="46"/>
      <c r="NZA10" s="46"/>
      <c r="NZB10" s="46"/>
      <c r="NZC10" s="46"/>
      <c r="NZD10" s="46"/>
      <c r="NZE10" s="46"/>
      <c r="NZF10" s="46"/>
      <c r="NZG10" s="46"/>
      <c r="NZH10" s="46"/>
      <c r="NZI10" s="46"/>
      <c r="NZJ10" s="46"/>
      <c r="NZK10" s="46"/>
      <c r="NZL10" s="46"/>
      <c r="NZM10" s="46"/>
      <c r="NZN10" s="46"/>
      <c r="NZO10" s="46"/>
      <c r="NZP10" s="46"/>
      <c r="NZQ10" s="46"/>
      <c r="NZR10" s="46"/>
      <c r="NZS10" s="46"/>
      <c r="NZT10" s="46"/>
      <c r="NZU10" s="46"/>
      <c r="NZV10" s="46"/>
      <c r="NZW10" s="46"/>
      <c r="NZX10" s="46"/>
      <c r="NZY10" s="46"/>
      <c r="NZZ10" s="46"/>
      <c r="OAA10" s="46"/>
      <c r="OAB10" s="46"/>
      <c r="OAC10" s="46"/>
      <c r="OAD10" s="46"/>
      <c r="OAE10" s="46"/>
      <c r="OAF10" s="46"/>
      <c r="OAG10" s="46"/>
      <c r="OAH10" s="46"/>
      <c r="OAI10" s="46"/>
      <c r="OAJ10" s="46"/>
      <c r="OAK10" s="46"/>
      <c r="OAL10" s="46"/>
      <c r="OAM10" s="46"/>
      <c r="OAN10" s="46"/>
      <c r="OAO10" s="46"/>
      <c r="OAP10" s="46"/>
      <c r="OAQ10" s="46"/>
      <c r="OAR10" s="46"/>
      <c r="OAS10" s="46"/>
      <c r="OAT10" s="46"/>
      <c r="OAU10" s="46"/>
      <c r="OAV10" s="46"/>
      <c r="OAW10" s="46"/>
      <c r="OAX10" s="46"/>
      <c r="OAY10" s="46"/>
      <c r="OAZ10" s="46"/>
      <c r="OBA10" s="46"/>
      <c r="OBB10" s="46"/>
      <c r="OBC10" s="46"/>
      <c r="OBD10" s="46"/>
      <c r="OBE10" s="46"/>
      <c r="OBF10" s="46"/>
      <c r="OBG10" s="46"/>
      <c r="OBH10" s="46"/>
      <c r="OBI10" s="46"/>
      <c r="OBJ10" s="46"/>
      <c r="OBK10" s="46"/>
      <c r="OBL10" s="46"/>
      <c r="OBM10" s="46"/>
      <c r="OBN10" s="46"/>
      <c r="OBO10" s="46"/>
      <c r="OBP10" s="46"/>
      <c r="OBQ10" s="46"/>
      <c r="OBR10" s="46"/>
      <c r="OBS10" s="46"/>
      <c r="OBT10" s="46"/>
      <c r="OBU10" s="46"/>
      <c r="OBV10" s="46"/>
      <c r="OBW10" s="46"/>
      <c r="OBX10" s="46"/>
      <c r="OBY10" s="46"/>
      <c r="OBZ10" s="46"/>
      <c r="OCA10" s="46"/>
      <c r="OCB10" s="46"/>
      <c r="OCC10" s="46"/>
      <c r="OCD10" s="46"/>
      <c r="OCE10" s="46"/>
      <c r="OCF10" s="46"/>
      <c r="OCG10" s="46"/>
      <c r="OCH10" s="46"/>
      <c r="OCI10" s="46"/>
      <c r="OCJ10" s="46"/>
      <c r="OCK10" s="46"/>
      <c r="OCL10" s="46"/>
      <c r="OCM10" s="46"/>
      <c r="OCN10" s="46"/>
      <c r="OCO10" s="46"/>
      <c r="OCP10" s="46"/>
      <c r="OCQ10" s="46"/>
      <c r="OCR10" s="46"/>
      <c r="OCS10" s="46"/>
      <c r="OCT10" s="46"/>
      <c r="OCU10" s="46"/>
      <c r="OCV10" s="46"/>
      <c r="OCW10" s="46"/>
      <c r="OCX10" s="46"/>
      <c r="OCY10" s="46"/>
      <c r="OCZ10" s="46"/>
      <c r="ODA10" s="46"/>
      <c r="ODB10" s="46"/>
      <c r="ODC10" s="46"/>
      <c r="ODD10" s="46"/>
      <c r="ODE10" s="46"/>
      <c r="ODF10" s="46"/>
      <c r="ODG10" s="46"/>
      <c r="ODH10" s="46"/>
      <c r="ODI10" s="46"/>
      <c r="ODJ10" s="46"/>
      <c r="ODK10" s="46"/>
      <c r="ODL10" s="46"/>
      <c r="ODM10" s="46"/>
      <c r="ODN10" s="46"/>
      <c r="ODO10" s="46"/>
      <c r="ODP10" s="46"/>
      <c r="ODQ10" s="46"/>
      <c r="ODR10" s="46"/>
      <c r="ODS10" s="46"/>
      <c r="ODT10" s="46"/>
      <c r="ODU10" s="46"/>
      <c r="ODV10" s="46"/>
      <c r="ODW10" s="46"/>
      <c r="ODX10" s="46"/>
      <c r="ODY10" s="46"/>
      <c r="ODZ10" s="46"/>
      <c r="OEA10" s="46"/>
      <c r="OEB10" s="46"/>
      <c r="OEC10" s="46"/>
      <c r="OED10" s="46"/>
      <c r="OEE10" s="46"/>
      <c r="OEF10" s="46"/>
      <c r="OEG10" s="46"/>
      <c r="OEH10" s="46"/>
      <c r="OEI10" s="46"/>
      <c r="OEJ10" s="46"/>
      <c r="OEK10" s="46"/>
      <c r="OEL10" s="46"/>
      <c r="OEM10" s="46"/>
      <c r="OEN10" s="46"/>
      <c r="OEO10" s="46"/>
      <c r="OEP10" s="46"/>
      <c r="OEQ10" s="46"/>
      <c r="OER10" s="46"/>
      <c r="OES10" s="46"/>
      <c r="OET10" s="46"/>
      <c r="OEU10" s="46"/>
      <c r="OEV10" s="46"/>
      <c r="OEW10" s="46"/>
      <c r="OEX10" s="46"/>
      <c r="OEY10" s="46"/>
      <c r="OEZ10" s="46"/>
      <c r="OFA10" s="46"/>
      <c r="OFB10" s="46"/>
      <c r="OFC10" s="46"/>
      <c r="OFD10" s="46"/>
      <c r="OFE10" s="46"/>
      <c r="OFF10" s="46"/>
      <c r="OFG10" s="46"/>
      <c r="OFH10" s="46"/>
      <c r="OFI10" s="46"/>
      <c r="OFJ10" s="46"/>
      <c r="OFK10" s="46"/>
      <c r="OFL10" s="46"/>
      <c r="OFM10" s="46"/>
      <c r="OFN10" s="46"/>
      <c r="OFO10" s="46"/>
      <c r="OFP10" s="46"/>
      <c r="OFQ10" s="46"/>
      <c r="OFR10" s="46"/>
      <c r="OFS10" s="46"/>
      <c r="OFT10" s="46"/>
      <c r="OFU10" s="46"/>
      <c r="OFV10" s="46"/>
      <c r="OFW10" s="46"/>
      <c r="OFX10" s="46"/>
      <c r="OFY10" s="46"/>
      <c r="OFZ10" s="46"/>
      <c r="OGA10" s="46"/>
      <c r="OGB10" s="46"/>
      <c r="OGC10" s="46"/>
      <c r="OGD10" s="46"/>
      <c r="OGE10" s="46"/>
      <c r="OGF10" s="46"/>
      <c r="OGG10" s="46"/>
      <c r="OGH10" s="46"/>
      <c r="OGI10" s="46"/>
      <c r="OGJ10" s="46"/>
      <c r="OGK10" s="46"/>
      <c r="OGL10" s="46"/>
      <c r="OGM10" s="46"/>
      <c r="OGN10" s="46"/>
      <c r="OGO10" s="46"/>
      <c r="OGP10" s="46"/>
      <c r="OGQ10" s="46"/>
      <c r="OGR10" s="46"/>
      <c r="OGS10" s="46"/>
      <c r="OGT10" s="46"/>
      <c r="OGU10" s="46"/>
      <c r="OGV10" s="46"/>
      <c r="OGW10" s="46"/>
      <c r="OGX10" s="46"/>
      <c r="OGY10" s="46"/>
      <c r="OGZ10" s="46"/>
      <c r="OHA10" s="46"/>
      <c r="OHB10" s="46"/>
      <c r="OHC10" s="46"/>
      <c r="OHD10" s="46"/>
      <c r="OHE10" s="46"/>
      <c r="OHF10" s="46"/>
      <c r="OHG10" s="46"/>
      <c r="OHH10" s="46"/>
      <c r="OHI10" s="46"/>
      <c r="OHJ10" s="46"/>
      <c r="OHK10" s="46"/>
      <c r="OHL10" s="46"/>
      <c r="OHM10" s="46"/>
      <c r="OHN10" s="46"/>
      <c r="OHO10" s="46"/>
      <c r="OHP10" s="46"/>
      <c r="OHQ10" s="46"/>
      <c r="OHR10" s="46"/>
      <c r="OHS10" s="46"/>
      <c r="OHT10" s="46"/>
      <c r="OHU10" s="46"/>
      <c r="OHV10" s="46"/>
      <c r="OHW10" s="46"/>
      <c r="OHX10" s="46"/>
      <c r="OHY10" s="46"/>
      <c r="OHZ10" s="46"/>
      <c r="OIA10" s="46"/>
      <c r="OIB10" s="46"/>
      <c r="OIC10" s="46"/>
      <c r="OID10" s="46"/>
      <c r="OIE10" s="46"/>
      <c r="OIF10" s="46"/>
      <c r="OIG10" s="46"/>
      <c r="OIH10" s="46"/>
      <c r="OII10" s="46"/>
      <c r="OIJ10" s="46"/>
      <c r="OIK10" s="46"/>
      <c r="OIL10" s="46"/>
      <c r="OIM10" s="46"/>
      <c r="OIN10" s="46"/>
      <c r="OIO10" s="46"/>
      <c r="OIP10" s="46"/>
      <c r="OIQ10" s="46"/>
      <c r="OIR10" s="46"/>
      <c r="OIS10" s="46"/>
      <c r="OIT10" s="46"/>
      <c r="OIU10" s="46"/>
      <c r="OIV10" s="46"/>
      <c r="OIW10" s="46"/>
      <c r="OIX10" s="46"/>
      <c r="OIY10" s="46"/>
      <c r="OIZ10" s="46"/>
      <c r="OJA10" s="46"/>
      <c r="OJB10" s="46"/>
      <c r="OJC10" s="46"/>
      <c r="OJD10" s="46"/>
      <c r="OJE10" s="46"/>
      <c r="OJF10" s="46"/>
      <c r="OJG10" s="46"/>
      <c r="OJH10" s="46"/>
      <c r="OJI10" s="46"/>
      <c r="OJJ10" s="46"/>
      <c r="OJK10" s="46"/>
      <c r="OJL10" s="46"/>
      <c r="OJM10" s="46"/>
      <c r="OJN10" s="46"/>
      <c r="OJO10" s="46"/>
      <c r="OJP10" s="46"/>
      <c r="OJQ10" s="46"/>
      <c r="OJR10" s="46"/>
      <c r="OJS10" s="46"/>
      <c r="OJT10" s="46"/>
      <c r="OJU10" s="46"/>
      <c r="OJV10" s="46"/>
      <c r="OJW10" s="46"/>
      <c r="OJX10" s="46"/>
      <c r="OJY10" s="46"/>
      <c r="OJZ10" s="46"/>
      <c r="OKA10" s="46"/>
      <c r="OKB10" s="46"/>
      <c r="OKC10" s="46"/>
      <c r="OKD10" s="46"/>
      <c r="OKE10" s="46"/>
      <c r="OKF10" s="46"/>
      <c r="OKG10" s="46"/>
      <c r="OKH10" s="46"/>
      <c r="OKI10" s="46"/>
      <c r="OKJ10" s="46"/>
      <c r="OKK10" s="46"/>
      <c r="OKL10" s="46"/>
      <c r="OKM10" s="46"/>
      <c r="OKN10" s="46"/>
      <c r="OKO10" s="46"/>
      <c r="OKP10" s="46"/>
      <c r="OKQ10" s="46"/>
      <c r="OKR10" s="46"/>
      <c r="OKS10" s="46"/>
      <c r="OKT10" s="46"/>
      <c r="OKU10" s="46"/>
      <c r="OKV10" s="46"/>
      <c r="OKW10" s="46"/>
      <c r="OKX10" s="46"/>
      <c r="OKY10" s="46"/>
      <c r="OKZ10" s="46"/>
      <c r="OLA10" s="46"/>
      <c r="OLB10" s="46"/>
      <c r="OLC10" s="46"/>
      <c r="OLD10" s="46"/>
      <c r="OLE10" s="46"/>
      <c r="OLF10" s="46"/>
      <c r="OLG10" s="46"/>
      <c r="OLH10" s="46"/>
      <c r="OLI10" s="46"/>
      <c r="OLJ10" s="46"/>
      <c r="OLK10" s="46"/>
      <c r="OLL10" s="46"/>
      <c r="OLM10" s="46"/>
      <c r="OLN10" s="46"/>
      <c r="OLO10" s="46"/>
      <c r="OLP10" s="46"/>
      <c r="OLQ10" s="46"/>
      <c r="OLR10" s="46"/>
      <c r="OLS10" s="46"/>
      <c r="OLT10" s="46"/>
      <c r="OLU10" s="46"/>
      <c r="OLV10" s="46"/>
      <c r="OLW10" s="46"/>
      <c r="OLX10" s="46"/>
      <c r="OLY10" s="46"/>
      <c r="OLZ10" s="46"/>
      <c r="OMA10" s="46"/>
      <c r="OMB10" s="46"/>
      <c r="OMC10" s="46"/>
      <c r="OMD10" s="46"/>
      <c r="OME10" s="46"/>
      <c r="OMF10" s="46"/>
      <c r="OMG10" s="46"/>
      <c r="OMH10" s="46"/>
      <c r="OMI10" s="46"/>
      <c r="OMJ10" s="46"/>
      <c r="OMK10" s="46"/>
      <c r="OML10" s="46"/>
      <c r="OMM10" s="46"/>
      <c r="OMN10" s="46"/>
      <c r="OMO10" s="46"/>
      <c r="OMP10" s="46"/>
      <c r="OMQ10" s="46"/>
      <c r="OMR10" s="46"/>
      <c r="OMS10" s="46"/>
      <c r="OMT10" s="46"/>
      <c r="OMU10" s="46"/>
      <c r="OMV10" s="46"/>
      <c r="OMW10" s="46"/>
      <c r="OMX10" s="46"/>
      <c r="OMY10" s="46"/>
      <c r="OMZ10" s="46"/>
      <c r="ONA10" s="46"/>
      <c r="ONB10" s="46"/>
      <c r="ONC10" s="46"/>
      <c r="OND10" s="46"/>
      <c r="ONE10" s="46"/>
      <c r="ONF10" s="46"/>
      <c r="ONG10" s="46"/>
      <c r="ONH10" s="46"/>
      <c r="ONI10" s="46"/>
      <c r="ONJ10" s="46"/>
      <c r="ONK10" s="46"/>
      <c r="ONL10" s="46"/>
      <c r="ONM10" s="46"/>
      <c r="ONN10" s="46"/>
      <c r="ONO10" s="46"/>
      <c r="ONP10" s="46"/>
      <c r="ONQ10" s="46"/>
      <c r="ONR10" s="46"/>
      <c r="ONS10" s="46"/>
      <c r="ONT10" s="46"/>
      <c r="ONU10" s="46"/>
      <c r="ONV10" s="46"/>
      <c r="ONW10" s="46"/>
      <c r="ONX10" s="46"/>
      <c r="ONY10" s="46"/>
      <c r="ONZ10" s="46"/>
      <c r="OOA10" s="46"/>
      <c r="OOB10" s="46"/>
      <c r="OOC10" s="46"/>
      <c r="OOD10" s="46"/>
      <c r="OOE10" s="46"/>
      <c r="OOF10" s="46"/>
      <c r="OOG10" s="46"/>
      <c r="OOH10" s="46"/>
      <c r="OOI10" s="46"/>
      <c r="OOJ10" s="46"/>
      <c r="OOK10" s="46"/>
      <c r="OOL10" s="46"/>
      <c r="OOM10" s="46"/>
      <c r="OON10" s="46"/>
      <c r="OOO10" s="46"/>
      <c r="OOP10" s="46"/>
      <c r="OOQ10" s="46"/>
      <c r="OOR10" s="46"/>
      <c r="OOS10" s="46"/>
      <c r="OOT10" s="46"/>
      <c r="OOU10" s="46"/>
      <c r="OOV10" s="46"/>
      <c r="OOW10" s="46"/>
      <c r="OOX10" s="46"/>
      <c r="OOY10" s="46"/>
      <c r="OOZ10" s="46"/>
      <c r="OPA10" s="46"/>
      <c r="OPB10" s="46"/>
      <c r="OPC10" s="46"/>
      <c r="OPD10" s="46"/>
      <c r="OPE10" s="46"/>
      <c r="OPF10" s="46"/>
      <c r="OPG10" s="46"/>
      <c r="OPH10" s="46"/>
      <c r="OPI10" s="46"/>
      <c r="OPJ10" s="46"/>
      <c r="OPK10" s="46"/>
      <c r="OPL10" s="46"/>
      <c r="OPM10" s="46"/>
      <c r="OPN10" s="46"/>
      <c r="OPO10" s="46"/>
      <c r="OPP10" s="46"/>
      <c r="OPQ10" s="46"/>
      <c r="OPR10" s="46"/>
      <c r="OPS10" s="46"/>
      <c r="OPT10" s="46"/>
      <c r="OPU10" s="46"/>
      <c r="OPV10" s="46"/>
      <c r="OPW10" s="46"/>
      <c r="OPX10" s="46"/>
      <c r="OPY10" s="46"/>
      <c r="OPZ10" s="46"/>
      <c r="OQA10" s="46"/>
      <c r="OQB10" s="46"/>
      <c r="OQC10" s="46"/>
      <c r="OQD10" s="46"/>
      <c r="OQE10" s="46"/>
      <c r="OQF10" s="46"/>
      <c r="OQG10" s="46"/>
      <c r="OQH10" s="46"/>
      <c r="OQI10" s="46"/>
      <c r="OQJ10" s="46"/>
      <c r="OQK10" s="46"/>
      <c r="OQL10" s="46"/>
      <c r="OQM10" s="46"/>
      <c r="OQN10" s="46"/>
      <c r="OQO10" s="46"/>
      <c r="OQP10" s="46"/>
      <c r="OQQ10" s="46"/>
      <c r="OQR10" s="46"/>
      <c r="OQS10" s="46"/>
      <c r="OQT10" s="46"/>
      <c r="OQU10" s="46"/>
      <c r="OQV10" s="46"/>
      <c r="OQW10" s="46"/>
      <c r="OQX10" s="46"/>
      <c r="OQY10" s="46"/>
      <c r="OQZ10" s="46"/>
      <c r="ORA10" s="46"/>
      <c r="ORB10" s="46"/>
      <c r="ORC10" s="46"/>
      <c r="ORD10" s="46"/>
      <c r="ORE10" s="46"/>
      <c r="ORF10" s="46"/>
      <c r="ORG10" s="46"/>
      <c r="ORH10" s="46"/>
      <c r="ORI10" s="46"/>
      <c r="ORJ10" s="46"/>
      <c r="ORK10" s="46"/>
      <c r="ORL10" s="46"/>
      <c r="ORM10" s="46"/>
      <c r="ORN10" s="46"/>
      <c r="ORO10" s="46"/>
      <c r="ORP10" s="46"/>
      <c r="ORQ10" s="46"/>
      <c r="ORR10" s="46"/>
      <c r="ORS10" s="46"/>
      <c r="ORT10" s="46"/>
      <c r="ORU10" s="46"/>
      <c r="ORV10" s="46"/>
      <c r="ORW10" s="46"/>
      <c r="ORX10" s="46"/>
      <c r="ORY10" s="46"/>
      <c r="ORZ10" s="46"/>
      <c r="OSA10" s="46"/>
      <c r="OSB10" s="46"/>
      <c r="OSC10" s="46"/>
      <c r="OSD10" s="46"/>
      <c r="OSE10" s="46"/>
      <c r="OSF10" s="46"/>
      <c r="OSG10" s="46"/>
      <c r="OSH10" s="46"/>
      <c r="OSI10" s="46"/>
      <c r="OSJ10" s="46"/>
      <c r="OSK10" s="46"/>
      <c r="OSL10" s="46"/>
      <c r="OSM10" s="46"/>
      <c r="OSN10" s="46"/>
      <c r="OSO10" s="46"/>
      <c r="OSP10" s="46"/>
      <c r="OSQ10" s="46"/>
      <c r="OSR10" s="46"/>
      <c r="OSS10" s="46"/>
      <c r="OST10" s="46"/>
      <c r="OSU10" s="46"/>
      <c r="OSV10" s="46"/>
      <c r="OSW10" s="46"/>
      <c r="OSX10" s="46"/>
      <c r="OSY10" s="46"/>
      <c r="OSZ10" s="46"/>
      <c r="OTA10" s="46"/>
      <c r="OTB10" s="46"/>
      <c r="OTC10" s="46"/>
      <c r="OTD10" s="46"/>
      <c r="OTE10" s="46"/>
      <c r="OTF10" s="46"/>
      <c r="OTG10" s="46"/>
      <c r="OTH10" s="46"/>
      <c r="OTI10" s="46"/>
      <c r="OTJ10" s="46"/>
      <c r="OTK10" s="46"/>
      <c r="OTL10" s="46"/>
      <c r="OTM10" s="46"/>
      <c r="OTN10" s="46"/>
      <c r="OTO10" s="46"/>
      <c r="OTP10" s="46"/>
      <c r="OTQ10" s="46"/>
      <c r="OTR10" s="46"/>
      <c r="OTS10" s="46"/>
      <c r="OTT10" s="46"/>
      <c r="OTU10" s="46"/>
      <c r="OTV10" s="46"/>
      <c r="OTW10" s="46"/>
      <c r="OTX10" s="46"/>
      <c r="OTY10" s="46"/>
      <c r="OTZ10" s="46"/>
      <c r="OUA10" s="46"/>
      <c r="OUB10" s="46"/>
      <c r="OUC10" s="46"/>
      <c r="OUD10" s="46"/>
      <c r="OUE10" s="46"/>
      <c r="OUF10" s="46"/>
      <c r="OUG10" s="46"/>
      <c r="OUH10" s="46"/>
      <c r="OUI10" s="46"/>
      <c r="OUJ10" s="46"/>
      <c r="OUK10" s="46"/>
      <c r="OUL10" s="46"/>
      <c r="OUM10" s="46"/>
      <c r="OUN10" s="46"/>
      <c r="OUO10" s="46"/>
      <c r="OUP10" s="46"/>
      <c r="OUQ10" s="46"/>
      <c r="OUR10" s="46"/>
      <c r="OUS10" s="46"/>
      <c r="OUT10" s="46"/>
      <c r="OUU10" s="46"/>
      <c r="OUV10" s="46"/>
      <c r="OUW10" s="46"/>
      <c r="OUX10" s="46"/>
      <c r="OUY10" s="46"/>
      <c r="OUZ10" s="46"/>
      <c r="OVA10" s="46"/>
      <c r="OVB10" s="46"/>
      <c r="OVC10" s="46"/>
      <c r="OVD10" s="46"/>
      <c r="OVE10" s="46"/>
      <c r="OVF10" s="46"/>
      <c r="OVG10" s="46"/>
      <c r="OVH10" s="46"/>
      <c r="OVI10" s="46"/>
      <c r="OVJ10" s="46"/>
      <c r="OVK10" s="46"/>
      <c r="OVL10" s="46"/>
      <c r="OVM10" s="46"/>
      <c r="OVN10" s="46"/>
      <c r="OVO10" s="46"/>
      <c r="OVP10" s="46"/>
      <c r="OVQ10" s="46"/>
      <c r="OVR10" s="46"/>
      <c r="OVS10" s="46"/>
      <c r="OVT10" s="46"/>
      <c r="OVU10" s="46"/>
      <c r="OVV10" s="46"/>
      <c r="OVW10" s="46"/>
      <c r="OVX10" s="46"/>
      <c r="OVY10" s="46"/>
      <c r="OVZ10" s="46"/>
      <c r="OWA10" s="46"/>
      <c r="OWB10" s="46"/>
      <c r="OWC10" s="46"/>
      <c r="OWD10" s="46"/>
      <c r="OWE10" s="46"/>
      <c r="OWF10" s="46"/>
      <c r="OWG10" s="46"/>
      <c r="OWH10" s="46"/>
      <c r="OWI10" s="46"/>
      <c r="OWJ10" s="46"/>
      <c r="OWK10" s="46"/>
      <c r="OWL10" s="46"/>
      <c r="OWM10" s="46"/>
      <c r="OWN10" s="46"/>
      <c r="OWO10" s="46"/>
      <c r="OWP10" s="46"/>
      <c r="OWQ10" s="46"/>
      <c r="OWR10" s="46"/>
      <c r="OWS10" s="46"/>
      <c r="OWT10" s="46"/>
      <c r="OWU10" s="46"/>
      <c r="OWV10" s="46"/>
      <c r="OWW10" s="46"/>
      <c r="OWX10" s="46"/>
      <c r="OWY10" s="46"/>
      <c r="OWZ10" s="46"/>
      <c r="OXA10" s="46"/>
      <c r="OXB10" s="46"/>
      <c r="OXC10" s="46"/>
      <c r="OXD10" s="46"/>
      <c r="OXE10" s="46"/>
      <c r="OXF10" s="46"/>
      <c r="OXG10" s="46"/>
      <c r="OXH10" s="46"/>
      <c r="OXI10" s="46"/>
      <c r="OXJ10" s="46"/>
      <c r="OXK10" s="46"/>
      <c r="OXL10" s="46"/>
      <c r="OXM10" s="46"/>
      <c r="OXN10" s="46"/>
      <c r="OXO10" s="46"/>
      <c r="OXP10" s="46"/>
      <c r="OXQ10" s="46"/>
      <c r="OXR10" s="46"/>
      <c r="OXS10" s="46"/>
      <c r="OXT10" s="46"/>
      <c r="OXU10" s="46"/>
      <c r="OXV10" s="46"/>
      <c r="OXW10" s="46"/>
      <c r="OXX10" s="46"/>
      <c r="OXY10" s="46"/>
      <c r="OXZ10" s="46"/>
      <c r="OYA10" s="46"/>
      <c r="OYB10" s="46"/>
      <c r="OYC10" s="46"/>
      <c r="OYD10" s="46"/>
      <c r="OYE10" s="46"/>
      <c r="OYF10" s="46"/>
      <c r="OYG10" s="46"/>
      <c r="OYH10" s="46"/>
      <c r="OYI10" s="46"/>
      <c r="OYJ10" s="46"/>
      <c r="OYK10" s="46"/>
      <c r="OYL10" s="46"/>
      <c r="OYM10" s="46"/>
      <c r="OYN10" s="46"/>
      <c r="OYO10" s="46"/>
      <c r="OYP10" s="46"/>
      <c r="OYQ10" s="46"/>
      <c r="OYR10" s="46"/>
      <c r="OYS10" s="46"/>
      <c r="OYT10" s="46"/>
      <c r="OYU10" s="46"/>
      <c r="OYV10" s="46"/>
      <c r="OYW10" s="46"/>
      <c r="OYX10" s="46"/>
      <c r="OYY10" s="46"/>
      <c r="OYZ10" s="46"/>
      <c r="OZA10" s="46"/>
      <c r="OZB10" s="46"/>
      <c r="OZC10" s="46"/>
      <c r="OZD10" s="46"/>
      <c r="OZE10" s="46"/>
      <c r="OZF10" s="46"/>
      <c r="OZG10" s="46"/>
      <c r="OZH10" s="46"/>
      <c r="OZI10" s="46"/>
      <c r="OZJ10" s="46"/>
      <c r="OZK10" s="46"/>
      <c r="OZL10" s="46"/>
      <c r="OZM10" s="46"/>
      <c r="OZN10" s="46"/>
      <c r="OZO10" s="46"/>
      <c r="OZP10" s="46"/>
      <c r="OZQ10" s="46"/>
      <c r="OZR10" s="46"/>
      <c r="OZS10" s="46"/>
      <c r="OZT10" s="46"/>
      <c r="OZU10" s="46"/>
      <c r="OZV10" s="46"/>
      <c r="OZW10" s="46"/>
      <c r="OZX10" s="46"/>
      <c r="OZY10" s="46"/>
      <c r="OZZ10" s="46"/>
      <c r="PAA10" s="46"/>
      <c r="PAB10" s="46"/>
      <c r="PAC10" s="46"/>
      <c r="PAD10" s="46"/>
      <c r="PAE10" s="46"/>
      <c r="PAF10" s="46"/>
      <c r="PAG10" s="46"/>
      <c r="PAH10" s="46"/>
      <c r="PAI10" s="46"/>
      <c r="PAJ10" s="46"/>
      <c r="PAK10" s="46"/>
      <c r="PAL10" s="46"/>
      <c r="PAM10" s="46"/>
      <c r="PAN10" s="46"/>
      <c r="PAO10" s="46"/>
      <c r="PAP10" s="46"/>
      <c r="PAQ10" s="46"/>
      <c r="PAR10" s="46"/>
      <c r="PAS10" s="46"/>
      <c r="PAT10" s="46"/>
      <c r="PAU10" s="46"/>
      <c r="PAV10" s="46"/>
      <c r="PAW10" s="46"/>
      <c r="PAX10" s="46"/>
      <c r="PAY10" s="46"/>
      <c r="PAZ10" s="46"/>
      <c r="PBA10" s="46"/>
      <c r="PBB10" s="46"/>
      <c r="PBC10" s="46"/>
      <c r="PBD10" s="46"/>
      <c r="PBE10" s="46"/>
      <c r="PBF10" s="46"/>
      <c r="PBG10" s="46"/>
      <c r="PBH10" s="46"/>
      <c r="PBI10" s="46"/>
      <c r="PBJ10" s="46"/>
      <c r="PBK10" s="46"/>
      <c r="PBL10" s="46"/>
      <c r="PBM10" s="46"/>
      <c r="PBN10" s="46"/>
      <c r="PBO10" s="46"/>
      <c r="PBP10" s="46"/>
      <c r="PBQ10" s="46"/>
      <c r="PBR10" s="46"/>
      <c r="PBS10" s="46"/>
      <c r="PBT10" s="46"/>
      <c r="PBU10" s="46"/>
      <c r="PBV10" s="46"/>
      <c r="PBW10" s="46"/>
      <c r="PBX10" s="46"/>
      <c r="PBY10" s="46"/>
      <c r="PBZ10" s="46"/>
      <c r="PCA10" s="46"/>
      <c r="PCB10" s="46"/>
      <c r="PCC10" s="46"/>
      <c r="PCD10" s="46"/>
      <c r="PCE10" s="46"/>
      <c r="PCF10" s="46"/>
      <c r="PCG10" s="46"/>
      <c r="PCH10" s="46"/>
      <c r="PCI10" s="46"/>
      <c r="PCJ10" s="46"/>
      <c r="PCK10" s="46"/>
      <c r="PCL10" s="46"/>
      <c r="PCM10" s="46"/>
      <c r="PCN10" s="46"/>
      <c r="PCO10" s="46"/>
      <c r="PCP10" s="46"/>
      <c r="PCQ10" s="46"/>
      <c r="PCR10" s="46"/>
      <c r="PCS10" s="46"/>
      <c r="PCT10" s="46"/>
      <c r="PCU10" s="46"/>
      <c r="PCV10" s="46"/>
      <c r="PCW10" s="46"/>
      <c r="PCX10" s="46"/>
      <c r="PCY10" s="46"/>
      <c r="PCZ10" s="46"/>
      <c r="PDA10" s="46"/>
      <c r="PDB10" s="46"/>
      <c r="PDC10" s="46"/>
      <c r="PDD10" s="46"/>
      <c r="PDE10" s="46"/>
      <c r="PDF10" s="46"/>
      <c r="PDG10" s="46"/>
      <c r="PDH10" s="46"/>
      <c r="PDI10" s="46"/>
      <c r="PDJ10" s="46"/>
      <c r="PDK10" s="46"/>
      <c r="PDL10" s="46"/>
      <c r="PDM10" s="46"/>
      <c r="PDN10" s="46"/>
      <c r="PDO10" s="46"/>
      <c r="PDP10" s="46"/>
      <c r="PDQ10" s="46"/>
      <c r="PDR10" s="46"/>
      <c r="PDS10" s="46"/>
      <c r="PDT10" s="46"/>
      <c r="PDU10" s="46"/>
      <c r="PDV10" s="46"/>
      <c r="PDW10" s="46"/>
      <c r="PDX10" s="46"/>
      <c r="PDY10" s="46"/>
      <c r="PDZ10" s="46"/>
      <c r="PEA10" s="46"/>
      <c r="PEB10" s="46"/>
      <c r="PEC10" s="46"/>
      <c r="PED10" s="46"/>
      <c r="PEE10" s="46"/>
      <c r="PEF10" s="46"/>
      <c r="PEG10" s="46"/>
      <c r="PEH10" s="46"/>
      <c r="PEI10" s="46"/>
      <c r="PEJ10" s="46"/>
      <c r="PEK10" s="46"/>
      <c r="PEL10" s="46"/>
      <c r="PEM10" s="46"/>
      <c r="PEN10" s="46"/>
      <c r="PEO10" s="46"/>
      <c r="PEP10" s="46"/>
      <c r="PEQ10" s="46"/>
      <c r="PER10" s="46"/>
      <c r="PES10" s="46"/>
      <c r="PET10" s="46"/>
      <c r="PEU10" s="46"/>
      <c r="PEV10" s="46"/>
      <c r="PEW10" s="46"/>
      <c r="PEX10" s="46"/>
      <c r="PEY10" s="46"/>
      <c r="PEZ10" s="46"/>
      <c r="PFA10" s="46"/>
      <c r="PFB10" s="46"/>
      <c r="PFC10" s="46"/>
      <c r="PFD10" s="46"/>
      <c r="PFE10" s="46"/>
      <c r="PFF10" s="46"/>
      <c r="PFG10" s="46"/>
      <c r="PFH10" s="46"/>
      <c r="PFI10" s="46"/>
      <c r="PFJ10" s="46"/>
      <c r="PFK10" s="46"/>
      <c r="PFL10" s="46"/>
      <c r="PFM10" s="46"/>
      <c r="PFN10" s="46"/>
      <c r="PFO10" s="46"/>
      <c r="PFP10" s="46"/>
      <c r="PFQ10" s="46"/>
      <c r="PFR10" s="46"/>
      <c r="PFS10" s="46"/>
      <c r="PFT10" s="46"/>
      <c r="PFU10" s="46"/>
      <c r="PFV10" s="46"/>
      <c r="PFW10" s="46"/>
      <c r="PFX10" s="46"/>
      <c r="PFY10" s="46"/>
      <c r="PFZ10" s="46"/>
      <c r="PGA10" s="46"/>
      <c r="PGB10" s="46"/>
      <c r="PGC10" s="46"/>
      <c r="PGD10" s="46"/>
      <c r="PGE10" s="46"/>
      <c r="PGF10" s="46"/>
      <c r="PGG10" s="46"/>
      <c r="PGH10" s="46"/>
      <c r="PGI10" s="46"/>
      <c r="PGJ10" s="46"/>
      <c r="PGK10" s="46"/>
      <c r="PGL10" s="46"/>
      <c r="PGM10" s="46"/>
      <c r="PGN10" s="46"/>
      <c r="PGO10" s="46"/>
      <c r="PGP10" s="46"/>
      <c r="PGQ10" s="46"/>
      <c r="PGR10" s="46"/>
      <c r="PGS10" s="46"/>
      <c r="PGT10" s="46"/>
      <c r="PGU10" s="46"/>
      <c r="PGV10" s="46"/>
      <c r="PGW10" s="46"/>
      <c r="PGX10" s="46"/>
      <c r="PGY10" s="46"/>
      <c r="PGZ10" s="46"/>
      <c r="PHA10" s="46"/>
      <c r="PHB10" s="46"/>
      <c r="PHC10" s="46"/>
      <c r="PHD10" s="46"/>
      <c r="PHE10" s="46"/>
      <c r="PHF10" s="46"/>
      <c r="PHG10" s="46"/>
      <c r="PHH10" s="46"/>
      <c r="PHI10" s="46"/>
      <c r="PHJ10" s="46"/>
      <c r="PHK10" s="46"/>
      <c r="PHL10" s="46"/>
      <c r="PHM10" s="46"/>
      <c r="PHN10" s="46"/>
      <c r="PHO10" s="46"/>
      <c r="PHP10" s="46"/>
      <c r="PHQ10" s="46"/>
      <c r="PHR10" s="46"/>
      <c r="PHS10" s="46"/>
      <c r="PHT10" s="46"/>
      <c r="PHU10" s="46"/>
      <c r="PHV10" s="46"/>
      <c r="PHW10" s="46"/>
      <c r="PHX10" s="46"/>
      <c r="PHY10" s="46"/>
      <c r="PHZ10" s="46"/>
      <c r="PIA10" s="46"/>
      <c r="PIB10" s="46"/>
      <c r="PIC10" s="46"/>
      <c r="PID10" s="46"/>
      <c r="PIE10" s="46"/>
      <c r="PIF10" s="46"/>
      <c r="PIG10" s="46"/>
      <c r="PIH10" s="46"/>
      <c r="PII10" s="46"/>
      <c r="PIJ10" s="46"/>
      <c r="PIK10" s="46"/>
      <c r="PIL10" s="46"/>
      <c r="PIM10" s="46"/>
      <c r="PIN10" s="46"/>
      <c r="PIO10" s="46"/>
      <c r="PIP10" s="46"/>
      <c r="PIQ10" s="46"/>
      <c r="PIR10" s="46"/>
      <c r="PIS10" s="46"/>
      <c r="PIT10" s="46"/>
      <c r="PIU10" s="46"/>
      <c r="PIV10" s="46"/>
      <c r="PIW10" s="46"/>
      <c r="PIX10" s="46"/>
      <c r="PIY10" s="46"/>
      <c r="PIZ10" s="46"/>
      <c r="PJA10" s="46"/>
      <c r="PJB10" s="46"/>
      <c r="PJC10" s="46"/>
      <c r="PJD10" s="46"/>
      <c r="PJE10" s="46"/>
      <c r="PJF10" s="46"/>
      <c r="PJG10" s="46"/>
      <c r="PJH10" s="46"/>
      <c r="PJI10" s="46"/>
      <c r="PJJ10" s="46"/>
      <c r="PJK10" s="46"/>
      <c r="PJL10" s="46"/>
      <c r="PJM10" s="46"/>
      <c r="PJN10" s="46"/>
      <c r="PJO10" s="46"/>
      <c r="PJP10" s="46"/>
      <c r="PJQ10" s="46"/>
      <c r="PJR10" s="46"/>
      <c r="PJS10" s="46"/>
      <c r="PJT10" s="46"/>
      <c r="PJU10" s="46"/>
      <c r="PJV10" s="46"/>
      <c r="PJW10" s="46"/>
      <c r="PJX10" s="46"/>
      <c r="PJY10" s="46"/>
      <c r="PJZ10" s="46"/>
      <c r="PKA10" s="46"/>
      <c r="PKB10" s="46"/>
      <c r="PKC10" s="46"/>
      <c r="PKD10" s="46"/>
      <c r="PKE10" s="46"/>
      <c r="PKF10" s="46"/>
      <c r="PKG10" s="46"/>
      <c r="PKH10" s="46"/>
      <c r="PKI10" s="46"/>
      <c r="PKJ10" s="46"/>
      <c r="PKK10" s="46"/>
      <c r="PKL10" s="46"/>
      <c r="PKM10" s="46"/>
      <c r="PKN10" s="46"/>
      <c r="PKO10" s="46"/>
      <c r="PKP10" s="46"/>
      <c r="PKQ10" s="46"/>
      <c r="PKR10" s="46"/>
      <c r="PKS10" s="46"/>
      <c r="PKT10" s="46"/>
      <c r="PKU10" s="46"/>
      <c r="PKV10" s="46"/>
      <c r="PKW10" s="46"/>
      <c r="PKX10" s="46"/>
      <c r="PKY10" s="46"/>
      <c r="PKZ10" s="46"/>
      <c r="PLA10" s="46"/>
      <c r="PLB10" s="46"/>
      <c r="PLC10" s="46"/>
      <c r="PLD10" s="46"/>
      <c r="PLE10" s="46"/>
      <c r="PLF10" s="46"/>
      <c r="PLG10" s="46"/>
      <c r="PLH10" s="46"/>
      <c r="PLI10" s="46"/>
      <c r="PLJ10" s="46"/>
      <c r="PLK10" s="46"/>
      <c r="PLL10" s="46"/>
      <c r="PLM10" s="46"/>
      <c r="PLN10" s="46"/>
      <c r="PLO10" s="46"/>
      <c r="PLP10" s="46"/>
      <c r="PLQ10" s="46"/>
      <c r="PLR10" s="46"/>
      <c r="PLS10" s="46"/>
      <c r="PLT10" s="46"/>
      <c r="PLU10" s="46"/>
      <c r="PLV10" s="46"/>
      <c r="PLW10" s="46"/>
      <c r="PLX10" s="46"/>
      <c r="PLY10" s="46"/>
      <c r="PLZ10" s="46"/>
      <c r="PMA10" s="46"/>
      <c r="PMB10" s="46"/>
      <c r="PMC10" s="46"/>
      <c r="PMD10" s="46"/>
      <c r="PME10" s="46"/>
      <c r="PMF10" s="46"/>
      <c r="PMG10" s="46"/>
      <c r="PMH10" s="46"/>
      <c r="PMI10" s="46"/>
      <c r="PMJ10" s="46"/>
      <c r="PMK10" s="46"/>
      <c r="PML10" s="46"/>
      <c r="PMM10" s="46"/>
      <c r="PMN10" s="46"/>
      <c r="PMO10" s="46"/>
      <c r="PMP10" s="46"/>
      <c r="PMQ10" s="46"/>
      <c r="PMR10" s="46"/>
      <c r="PMS10" s="46"/>
      <c r="PMT10" s="46"/>
      <c r="PMU10" s="46"/>
      <c r="PMV10" s="46"/>
      <c r="PMW10" s="46"/>
      <c r="PMX10" s="46"/>
      <c r="PMY10" s="46"/>
      <c r="PMZ10" s="46"/>
      <c r="PNA10" s="46"/>
      <c r="PNB10" s="46"/>
      <c r="PNC10" s="46"/>
      <c r="PND10" s="46"/>
      <c r="PNE10" s="46"/>
      <c r="PNF10" s="46"/>
      <c r="PNG10" s="46"/>
      <c r="PNH10" s="46"/>
      <c r="PNI10" s="46"/>
      <c r="PNJ10" s="46"/>
      <c r="PNK10" s="46"/>
      <c r="PNL10" s="46"/>
      <c r="PNM10" s="46"/>
      <c r="PNN10" s="46"/>
      <c r="PNO10" s="46"/>
      <c r="PNP10" s="46"/>
      <c r="PNQ10" s="46"/>
      <c r="PNR10" s="46"/>
      <c r="PNS10" s="46"/>
      <c r="PNT10" s="46"/>
      <c r="PNU10" s="46"/>
      <c r="PNV10" s="46"/>
      <c r="PNW10" s="46"/>
      <c r="PNX10" s="46"/>
      <c r="PNY10" s="46"/>
      <c r="PNZ10" s="46"/>
      <c r="POA10" s="46"/>
      <c r="POB10" s="46"/>
      <c r="POC10" s="46"/>
      <c r="POD10" s="46"/>
      <c r="POE10" s="46"/>
      <c r="POF10" s="46"/>
      <c r="POG10" s="46"/>
      <c r="POH10" s="46"/>
      <c r="POI10" s="46"/>
      <c r="POJ10" s="46"/>
      <c r="POK10" s="46"/>
      <c r="POL10" s="46"/>
      <c r="POM10" s="46"/>
      <c r="PON10" s="46"/>
      <c r="POO10" s="46"/>
      <c r="POP10" s="46"/>
      <c r="POQ10" s="46"/>
      <c r="POR10" s="46"/>
      <c r="POS10" s="46"/>
      <c r="POT10" s="46"/>
      <c r="POU10" s="46"/>
      <c r="POV10" s="46"/>
      <c r="POW10" s="46"/>
      <c r="POX10" s="46"/>
      <c r="POY10" s="46"/>
      <c r="POZ10" s="46"/>
      <c r="PPA10" s="46"/>
      <c r="PPB10" s="46"/>
      <c r="PPC10" s="46"/>
      <c r="PPD10" s="46"/>
      <c r="PPE10" s="46"/>
      <c r="PPF10" s="46"/>
      <c r="PPG10" s="46"/>
      <c r="PPH10" s="46"/>
      <c r="PPI10" s="46"/>
      <c r="PPJ10" s="46"/>
      <c r="PPK10" s="46"/>
      <c r="PPL10" s="46"/>
      <c r="PPM10" s="46"/>
      <c r="PPN10" s="46"/>
      <c r="PPO10" s="46"/>
      <c r="PPP10" s="46"/>
      <c r="PPQ10" s="46"/>
      <c r="PPR10" s="46"/>
      <c r="PPS10" s="46"/>
      <c r="PPT10" s="46"/>
      <c r="PPU10" s="46"/>
      <c r="PPV10" s="46"/>
      <c r="PPW10" s="46"/>
      <c r="PPX10" s="46"/>
      <c r="PPY10" s="46"/>
      <c r="PPZ10" s="46"/>
      <c r="PQA10" s="46"/>
      <c r="PQB10" s="46"/>
      <c r="PQC10" s="46"/>
      <c r="PQD10" s="46"/>
      <c r="PQE10" s="46"/>
      <c r="PQF10" s="46"/>
      <c r="PQG10" s="46"/>
      <c r="PQH10" s="46"/>
      <c r="PQI10" s="46"/>
      <c r="PQJ10" s="46"/>
      <c r="PQK10" s="46"/>
      <c r="PQL10" s="46"/>
      <c r="PQM10" s="46"/>
      <c r="PQN10" s="46"/>
      <c r="PQO10" s="46"/>
      <c r="PQP10" s="46"/>
      <c r="PQQ10" s="46"/>
      <c r="PQR10" s="46"/>
      <c r="PQS10" s="46"/>
      <c r="PQT10" s="46"/>
      <c r="PQU10" s="46"/>
      <c r="PQV10" s="46"/>
      <c r="PQW10" s="46"/>
      <c r="PQX10" s="46"/>
      <c r="PQY10" s="46"/>
      <c r="PQZ10" s="46"/>
      <c r="PRA10" s="46"/>
      <c r="PRB10" s="46"/>
      <c r="PRC10" s="46"/>
      <c r="PRD10" s="46"/>
      <c r="PRE10" s="46"/>
      <c r="PRF10" s="46"/>
      <c r="PRG10" s="46"/>
      <c r="PRH10" s="46"/>
      <c r="PRI10" s="46"/>
      <c r="PRJ10" s="46"/>
      <c r="PRK10" s="46"/>
      <c r="PRL10" s="46"/>
      <c r="PRM10" s="46"/>
      <c r="PRN10" s="46"/>
      <c r="PRO10" s="46"/>
      <c r="PRP10" s="46"/>
      <c r="PRQ10" s="46"/>
      <c r="PRR10" s="46"/>
      <c r="PRS10" s="46"/>
      <c r="PRT10" s="46"/>
      <c r="PRU10" s="46"/>
      <c r="PRV10" s="46"/>
      <c r="PRW10" s="46"/>
      <c r="PRX10" s="46"/>
      <c r="PRY10" s="46"/>
      <c r="PRZ10" s="46"/>
      <c r="PSA10" s="46"/>
      <c r="PSB10" s="46"/>
      <c r="PSC10" s="46"/>
      <c r="PSD10" s="46"/>
      <c r="PSE10" s="46"/>
      <c r="PSF10" s="46"/>
      <c r="PSG10" s="46"/>
      <c r="PSH10" s="46"/>
      <c r="PSI10" s="46"/>
      <c r="PSJ10" s="46"/>
      <c r="PSK10" s="46"/>
      <c r="PSL10" s="46"/>
      <c r="PSM10" s="46"/>
      <c r="PSN10" s="46"/>
      <c r="PSO10" s="46"/>
      <c r="PSP10" s="46"/>
      <c r="PSQ10" s="46"/>
      <c r="PSR10" s="46"/>
      <c r="PSS10" s="46"/>
      <c r="PST10" s="46"/>
      <c r="PSU10" s="46"/>
      <c r="PSV10" s="46"/>
      <c r="PSW10" s="46"/>
      <c r="PSX10" s="46"/>
      <c r="PSY10" s="46"/>
      <c r="PSZ10" s="46"/>
      <c r="PTA10" s="46"/>
      <c r="PTB10" s="46"/>
      <c r="PTC10" s="46"/>
      <c r="PTD10" s="46"/>
      <c r="PTE10" s="46"/>
      <c r="PTF10" s="46"/>
      <c r="PTG10" s="46"/>
      <c r="PTH10" s="46"/>
      <c r="PTI10" s="46"/>
      <c r="PTJ10" s="46"/>
      <c r="PTK10" s="46"/>
      <c r="PTL10" s="46"/>
      <c r="PTM10" s="46"/>
      <c r="PTN10" s="46"/>
      <c r="PTO10" s="46"/>
      <c r="PTP10" s="46"/>
      <c r="PTQ10" s="46"/>
      <c r="PTR10" s="46"/>
      <c r="PTS10" s="46"/>
      <c r="PTT10" s="46"/>
      <c r="PTU10" s="46"/>
      <c r="PTV10" s="46"/>
      <c r="PTW10" s="46"/>
      <c r="PTX10" s="46"/>
      <c r="PTY10" s="46"/>
      <c r="PTZ10" s="46"/>
      <c r="PUA10" s="46"/>
      <c r="PUB10" s="46"/>
      <c r="PUC10" s="46"/>
      <c r="PUD10" s="46"/>
      <c r="PUE10" s="46"/>
      <c r="PUF10" s="46"/>
      <c r="PUG10" s="46"/>
      <c r="PUH10" s="46"/>
      <c r="PUI10" s="46"/>
      <c r="PUJ10" s="46"/>
      <c r="PUK10" s="46"/>
      <c r="PUL10" s="46"/>
      <c r="PUM10" s="46"/>
      <c r="PUN10" s="46"/>
      <c r="PUO10" s="46"/>
      <c r="PUP10" s="46"/>
      <c r="PUQ10" s="46"/>
      <c r="PUR10" s="46"/>
      <c r="PUS10" s="46"/>
      <c r="PUT10" s="46"/>
      <c r="PUU10" s="46"/>
      <c r="PUV10" s="46"/>
      <c r="PUW10" s="46"/>
      <c r="PUX10" s="46"/>
      <c r="PUY10" s="46"/>
      <c r="PUZ10" s="46"/>
      <c r="PVA10" s="46"/>
      <c r="PVB10" s="46"/>
      <c r="PVC10" s="46"/>
      <c r="PVD10" s="46"/>
      <c r="PVE10" s="46"/>
      <c r="PVF10" s="46"/>
      <c r="PVG10" s="46"/>
      <c r="PVH10" s="46"/>
      <c r="PVI10" s="46"/>
      <c r="PVJ10" s="46"/>
      <c r="PVK10" s="46"/>
      <c r="PVL10" s="46"/>
      <c r="PVM10" s="46"/>
      <c r="PVN10" s="46"/>
      <c r="PVO10" s="46"/>
      <c r="PVP10" s="46"/>
      <c r="PVQ10" s="46"/>
      <c r="PVR10" s="46"/>
      <c r="PVS10" s="46"/>
      <c r="PVT10" s="46"/>
      <c r="PVU10" s="46"/>
      <c r="PVV10" s="46"/>
      <c r="PVW10" s="46"/>
      <c r="PVX10" s="46"/>
      <c r="PVY10" s="46"/>
      <c r="PVZ10" s="46"/>
      <c r="PWA10" s="46"/>
      <c r="PWB10" s="46"/>
      <c r="PWC10" s="46"/>
      <c r="PWD10" s="46"/>
      <c r="PWE10" s="46"/>
      <c r="PWF10" s="46"/>
      <c r="PWG10" s="46"/>
      <c r="PWH10" s="46"/>
      <c r="PWI10" s="46"/>
      <c r="PWJ10" s="46"/>
      <c r="PWK10" s="46"/>
      <c r="PWL10" s="46"/>
      <c r="PWM10" s="46"/>
      <c r="PWN10" s="46"/>
      <c r="PWO10" s="46"/>
      <c r="PWP10" s="46"/>
      <c r="PWQ10" s="46"/>
      <c r="PWR10" s="46"/>
      <c r="PWS10" s="46"/>
      <c r="PWT10" s="46"/>
      <c r="PWU10" s="46"/>
      <c r="PWV10" s="46"/>
      <c r="PWW10" s="46"/>
      <c r="PWX10" s="46"/>
      <c r="PWY10" s="46"/>
      <c r="PWZ10" s="46"/>
      <c r="PXA10" s="46"/>
      <c r="PXB10" s="46"/>
      <c r="PXC10" s="46"/>
      <c r="PXD10" s="46"/>
      <c r="PXE10" s="46"/>
      <c r="PXF10" s="46"/>
      <c r="PXG10" s="46"/>
      <c r="PXH10" s="46"/>
      <c r="PXI10" s="46"/>
      <c r="PXJ10" s="46"/>
      <c r="PXK10" s="46"/>
      <c r="PXL10" s="46"/>
      <c r="PXM10" s="46"/>
      <c r="PXN10" s="46"/>
      <c r="PXO10" s="46"/>
      <c r="PXP10" s="46"/>
      <c r="PXQ10" s="46"/>
      <c r="PXR10" s="46"/>
      <c r="PXS10" s="46"/>
      <c r="PXT10" s="46"/>
      <c r="PXU10" s="46"/>
      <c r="PXV10" s="46"/>
      <c r="PXW10" s="46"/>
      <c r="PXX10" s="46"/>
      <c r="PXY10" s="46"/>
      <c r="PXZ10" s="46"/>
      <c r="PYA10" s="46"/>
      <c r="PYB10" s="46"/>
      <c r="PYC10" s="46"/>
      <c r="PYD10" s="46"/>
      <c r="PYE10" s="46"/>
      <c r="PYF10" s="46"/>
      <c r="PYG10" s="46"/>
      <c r="PYH10" s="46"/>
      <c r="PYI10" s="46"/>
      <c r="PYJ10" s="46"/>
      <c r="PYK10" s="46"/>
      <c r="PYL10" s="46"/>
      <c r="PYM10" s="46"/>
      <c r="PYN10" s="46"/>
      <c r="PYO10" s="46"/>
      <c r="PYP10" s="46"/>
      <c r="PYQ10" s="46"/>
      <c r="PYR10" s="46"/>
      <c r="PYS10" s="46"/>
      <c r="PYT10" s="46"/>
      <c r="PYU10" s="46"/>
      <c r="PYV10" s="46"/>
      <c r="PYW10" s="46"/>
      <c r="PYX10" s="46"/>
      <c r="PYY10" s="46"/>
      <c r="PYZ10" s="46"/>
      <c r="PZA10" s="46"/>
      <c r="PZB10" s="46"/>
      <c r="PZC10" s="46"/>
      <c r="PZD10" s="46"/>
      <c r="PZE10" s="46"/>
      <c r="PZF10" s="46"/>
      <c r="PZG10" s="46"/>
      <c r="PZH10" s="46"/>
      <c r="PZI10" s="46"/>
      <c r="PZJ10" s="46"/>
      <c r="PZK10" s="46"/>
      <c r="PZL10" s="46"/>
      <c r="PZM10" s="46"/>
      <c r="PZN10" s="46"/>
      <c r="PZO10" s="46"/>
      <c r="PZP10" s="46"/>
      <c r="PZQ10" s="46"/>
      <c r="PZR10" s="46"/>
      <c r="PZS10" s="46"/>
      <c r="PZT10" s="46"/>
      <c r="PZU10" s="46"/>
      <c r="PZV10" s="46"/>
      <c r="PZW10" s="46"/>
      <c r="PZX10" s="46"/>
      <c r="PZY10" s="46"/>
      <c r="PZZ10" s="46"/>
      <c r="QAA10" s="46"/>
      <c r="QAB10" s="46"/>
      <c r="QAC10" s="46"/>
      <c r="QAD10" s="46"/>
      <c r="QAE10" s="46"/>
      <c r="QAF10" s="46"/>
      <c r="QAG10" s="46"/>
      <c r="QAH10" s="46"/>
      <c r="QAI10" s="46"/>
      <c r="QAJ10" s="46"/>
      <c r="QAK10" s="46"/>
      <c r="QAL10" s="46"/>
      <c r="QAM10" s="46"/>
      <c r="QAN10" s="46"/>
      <c r="QAO10" s="46"/>
      <c r="QAP10" s="46"/>
      <c r="QAQ10" s="46"/>
      <c r="QAR10" s="46"/>
      <c r="QAS10" s="46"/>
      <c r="QAT10" s="46"/>
      <c r="QAU10" s="46"/>
      <c r="QAV10" s="46"/>
      <c r="QAW10" s="46"/>
      <c r="QAX10" s="46"/>
      <c r="QAY10" s="46"/>
      <c r="QAZ10" s="46"/>
      <c r="QBA10" s="46"/>
      <c r="QBB10" s="46"/>
      <c r="QBC10" s="46"/>
      <c r="QBD10" s="46"/>
      <c r="QBE10" s="46"/>
      <c r="QBF10" s="46"/>
      <c r="QBG10" s="46"/>
      <c r="QBH10" s="46"/>
      <c r="QBI10" s="46"/>
      <c r="QBJ10" s="46"/>
      <c r="QBK10" s="46"/>
      <c r="QBL10" s="46"/>
      <c r="QBM10" s="46"/>
      <c r="QBN10" s="46"/>
      <c r="QBO10" s="46"/>
      <c r="QBP10" s="46"/>
      <c r="QBQ10" s="46"/>
      <c r="QBR10" s="46"/>
      <c r="QBS10" s="46"/>
      <c r="QBT10" s="46"/>
      <c r="QBU10" s="46"/>
      <c r="QBV10" s="46"/>
      <c r="QBW10" s="46"/>
      <c r="QBX10" s="46"/>
      <c r="QBY10" s="46"/>
      <c r="QBZ10" s="46"/>
      <c r="QCA10" s="46"/>
      <c r="QCB10" s="46"/>
      <c r="QCC10" s="46"/>
      <c r="QCD10" s="46"/>
      <c r="QCE10" s="46"/>
      <c r="QCF10" s="46"/>
      <c r="QCG10" s="46"/>
      <c r="QCH10" s="46"/>
      <c r="QCI10" s="46"/>
      <c r="QCJ10" s="46"/>
      <c r="QCK10" s="46"/>
      <c r="QCL10" s="46"/>
      <c r="QCM10" s="46"/>
      <c r="QCN10" s="46"/>
      <c r="QCO10" s="46"/>
      <c r="QCP10" s="46"/>
      <c r="QCQ10" s="46"/>
      <c r="QCR10" s="46"/>
      <c r="QCS10" s="46"/>
      <c r="QCT10" s="46"/>
      <c r="QCU10" s="46"/>
      <c r="QCV10" s="46"/>
      <c r="QCW10" s="46"/>
      <c r="QCX10" s="46"/>
      <c r="QCY10" s="46"/>
      <c r="QCZ10" s="46"/>
      <c r="QDA10" s="46"/>
      <c r="QDB10" s="46"/>
      <c r="QDC10" s="46"/>
      <c r="QDD10" s="46"/>
      <c r="QDE10" s="46"/>
      <c r="QDF10" s="46"/>
      <c r="QDG10" s="46"/>
      <c r="QDH10" s="46"/>
      <c r="QDI10" s="46"/>
      <c r="QDJ10" s="46"/>
      <c r="QDK10" s="46"/>
      <c r="QDL10" s="46"/>
      <c r="QDM10" s="46"/>
      <c r="QDN10" s="46"/>
      <c r="QDO10" s="46"/>
      <c r="QDP10" s="46"/>
      <c r="QDQ10" s="46"/>
      <c r="QDR10" s="46"/>
      <c r="QDS10" s="46"/>
      <c r="QDT10" s="46"/>
      <c r="QDU10" s="46"/>
      <c r="QDV10" s="46"/>
      <c r="QDW10" s="46"/>
      <c r="QDX10" s="46"/>
      <c r="QDY10" s="46"/>
      <c r="QDZ10" s="46"/>
      <c r="QEA10" s="46"/>
      <c r="QEB10" s="46"/>
      <c r="QEC10" s="46"/>
      <c r="QED10" s="46"/>
      <c r="QEE10" s="46"/>
      <c r="QEF10" s="46"/>
      <c r="QEG10" s="46"/>
      <c r="QEH10" s="46"/>
      <c r="QEI10" s="46"/>
      <c r="QEJ10" s="46"/>
      <c r="QEK10" s="46"/>
      <c r="QEL10" s="46"/>
      <c r="QEM10" s="46"/>
      <c r="QEN10" s="46"/>
      <c r="QEO10" s="46"/>
      <c r="QEP10" s="46"/>
      <c r="QEQ10" s="46"/>
      <c r="QER10" s="46"/>
      <c r="QES10" s="46"/>
      <c r="QET10" s="46"/>
      <c r="QEU10" s="46"/>
      <c r="QEV10" s="46"/>
      <c r="QEW10" s="46"/>
      <c r="QEX10" s="46"/>
      <c r="QEY10" s="46"/>
      <c r="QEZ10" s="46"/>
      <c r="QFA10" s="46"/>
      <c r="QFB10" s="46"/>
      <c r="QFC10" s="46"/>
      <c r="QFD10" s="46"/>
      <c r="QFE10" s="46"/>
      <c r="QFF10" s="46"/>
      <c r="QFG10" s="46"/>
      <c r="QFH10" s="46"/>
      <c r="QFI10" s="46"/>
      <c r="QFJ10" s="46"/>
      <c r="QFK10" s="46"/>
      <c r="QFL10" s="46"/>
      <c r="QFM10" s="46"/>
      <c r="QFN10" s="46"/>
      <c r="QFO10" s="46"/>
      <c r="QFP10" s="46"/>
      <c r="QFQ10" s="46"/>
      <c r="QFR10" s="46"/>
      <c r="QFS10" s="46"/>
      <c r="QFT10" s="46"/>
      <c r="QFU10" s="46"/>
      <c r="QFV10" s="46"/>
      <c r="QFW10" s="46"/>
      <c r="QFX10" s="46"/>
      <c r="QFY10" s="46"/>
      <c r="QFZ10" s="46"/>
      <c r="QGA10" s="46"/>
      <c r="QGB10" s="46"/>
      <c r="QGC10" s="46"/>
      <c r="QGD10" s="46"/>
      <c r="QGE10" s="46"/>
      <c r="QGF10" s="46"/>
      <c r="QGG10" s="46"/>
      <c r="QGH10" s="46"/>
      <c r="QGI10" s="46"/>
      <c r="QGJ10" s="46"/>
      <c r="QGK10" s="46"/>
      <c r="QGL10" s="46"/>
      <c r="QGM10" s="46"/>
      <c r="QGN10" s="46"/>
      <c r="QGO10" s="46"/>
      <c r="QGP10" s="46"/>
      <c r="QGQ10" s="46"/>
      <c r="QGR10" s="46"/>
      <c r="QGS10" s="46"/>
      <c r="QGT10" s="46"/>
      <c r="QGU10" s="46"/>
      <c r="QGV10" s="46"/>
      <c r="QGW10" s="46"/>
      <c r="QGX10" s="46"/>
      <c r="QGY10" s="46"/>
      <c r="QGZ10" s="46"/>
      <c r="QHA10" s="46"/>
      <c r="QHB10" s="46"/>
      <c r="QHC10" s="46"/>
      <c r="QHD10" s="46"/>
      <c r="QHE10" s="46"/>
      <c r="QHF10" s="46"/>
      <c r="QHG10" s="46"/>
      <c r="QHH10" s="46"/>
      <c r="QHI10" s="46"/>
      <c r="QHJ10" s="46"/>
      <c r="QHK10" s="46"/>
      <c r="QHL10" s="46"/>
      <c r="QHM10" s="46"/>
      <c r="QHN10" s="46"/>
      <c r="QHO10" s="46"/>
      <c r="QHP10" s="46"/>
      <c r="QHQ10" s="46"/>
      <c r="QHR10" s="46"/>
      <c r="QHS10" s="46"/>
      <c r="QHT10" s="46"/>
      <c r="QHU10" s="46"/>
      <c r="QHV10" s="46"/>
      <c r="QHW10" s="46"/>
      <c r="QHX10" s="46"/>
      <c r="QHY10" s="46"/>
      <c r="QHZ10" s="46"/>
      <c r="QIA10" s="46"/>
      <c r="QIB10" s="46"/>
      <c r="QIC10" s="46"/>
      <c r="QID10" s="46"/>
      <c r="QIE10" s="46"/>
      <c r="QIF10" s="46"/>
      <c r="QIG10" s="46"/>
      <c r="QIH10" s="46"/>
      <c r="QII10" s="46"/>
      <c r="QIJ10" s="46"/>
      <c r="QIK10" s="46"/>
      <c r="QIL10" s="46"/>
      <c r="QIM10" s="46"/>
      <c r="QIN10" s="46"/>
      <c r="QIO10" s="46"/>
      <c r="QIP10" s="46"/>
      <c r="QIQ10" s="46"/>
      <c r="QIR10" s="46"/>
      <c r="QIS10" s="46"/>
      <c r="QIT10" s="46"/>
      <c r="QIU10" s="46"/>
      <c r="QIV10" s="46"/>
      <c r="QIW10" s="46"/>
      <c r="QIX10" s="46"/>
      <c r="QIY10" s="46"/>
      <c r="QIZ10" s="46"/>
      <c r="QJA10" s="46"/>
      <c r="QJB10" s="46"/>
      <c r="QJC10" s="46"/>
      <c r="QJD10" s="46"/>
      <c r="QJE10" s="46"/>
      <c r="QJF10" s="46"/>
      <c r="QJG10" s="46"/>
      <c r="QJH10" s="46"/>
      <c r="QJI10" s="46"/>
      <c r="QJJ10" s="46"/>
      <c r="QJK10" s="46"/>
      <c r="QJL10" s="46"/>
      <c r="QJM10" s="46"/>
      <c r="QJN10" s="46"/>
      <c r="QJO10" s="46"/>
      <c r="QJP10" s="46"/>
      <c r="QJQ10" s="46"/>
      <c r="QJR10" s="46"/>
      <c r="QJS10" s="46"/>
      <c r="QJT10" s="46"/>
      <c r="QJU10" s="46"/>
      <c r="QJV10" s="46"/>
      <c r="QJW10" s="46"/>
      <c r="QJX10" s="46"/>
      <c r="QJY10" s="46"/>
      <c r="QJZ10" s="46"/>
      <c r="QKA10" s="46"/>
      <c r="QKB10" s="46"/>
      <c r="QKC10" s="46"/>
      <c r="QKD10" s="46"/>
      <c r="QKE10" s="46"/>
      <c r="QKF10" s="46"/>
      <c r="QKG10" s="46"/>
      <c r="QKH10" s="46"/>
      <c r="QKI10" s="46"/>
      <c r="QKJ10" s="46"/>
      <c r="QKK10" s="46"/>
      <c r="QKL10" s="46"/>
      <c r="QKM10" s="46"/>
      <c r="QKN10" s="46"/>
      <c r="QKO10" s="46"/>
      <c r="QKP10" s="46"/>
      <c r="QKQ10" s="46"/>
      <c r="QKR10" s="46"/>
      <c r="QKS10" s="46"/>
      <c r="QKT10" s="46"/>
      <c r="QKU10" s="46"/>
      <c r="QKV10" s="46"/>
      <c r="QKW10" s="46"/>
      <c r="QKX10" s="46"/>
      <c r="QKY10" s="46"/>
      <c r="QKZ10" s="46"/>
      <c r="QLA10" s="46"/>
      <c r="QLB10" s="46"/>
      <c r="QLC10" s="46"/>
      <c r="QLD10" s="46"/>
      <c r="QLE10" s="46"/>
      <c r="QLF10" s="46"/>
      <c r="QLG10" s="46"/>
      <c r="QLH10" s="46"/>
      <c r="QLI10" s="46"/>
      <c r="QLJ10" s="46"/>
      <c r="QLK10" s="46"/>
      <c r="QLL10" s="46"/>
      <c r="QLM10" s="46"/>
      <c r="QLN10" s="46"/>
      <c r="QLO10" s="46"/>
      <c r="QLP10" s="46"/>
      <c r="QLQ10" s="46"/>
      <c r="QLR10" s="46"/>
      <c r="QLS10" s="46"/>
      <c r="QLT10" s="46"/>
      <c r="QLU10" s="46"/>
      <c r="QLV10" s="46"/>
      <c r="QLW10" s="46"/>
      <c r="QLX10" s="46"/>
      <c r="QLY10" s="46"/>
      <c r="QLZ10" s="46"/>
      <c r="QMA10" s="46"/>
      <c r="QMB10" s="46"/>
      <c r="QMC10" s="46"/>
      <c r="QMD10" s="46"/>
      <c r="QME10" s="46"/>
      <c r="QMF10" s="46"/>
      <c r="QMG10" s="46"/>
      <c r="QMH10" s="46"/>
      <c r="QMI10" s="46"/>
      <c r="QMJ10" s="46"/>
      <c r="QMK10" s="46"/>
      <c r="QML10" s="46"/>
      <c r="QMM10" s="46"/>
      <c r="QMN10" s="46"/>
      <c r="QMO10" s="46"/>
      <c r="QMP10" s="46"/>
      <c r="QMQ10" s="46"/>
      <c r="QMR10" s="46"/>
      <c r="QMS10" s="46"/>
      <c r="QMT10" s="46"/>
      <c r="QMU10" s="46"/>
      <c r="QMV10" s="46"/>
      <c r="QMW10" s="46"/>
      <c r="QMX10" s="46"/>
      <c r="QMY10" s="46"/>
      <c r="QMZ10" s="46"/>
      <c r="QNA10" s="46"/>
      <c r="QNB10" s="46"/>
      <c r="QNC10" s="46"/>
      <c r="QND10" s="46"/>
      <c r="QNE10" s="46"/>
      <c r="QNF10" s="46"/>
      <c r="QNG10" s="46"/>
      <c r="QNH10" s="46"/>
      <c r="QNI10" s="46"/>
      <c r="QNJ10" s="46"/>
      <c r="QNK10" s="46"/>
      <c r="QNL10" s="46"/>
      <c r="QNM10" s="46"/>
      <c r="QNN10" s="46"/>
      <c r="QNO10" s="46"/>
      <c r="QNP10" s="46"/>
      <c r="QNQ10" s="46"/>
      <c r="QNR10" s="46"/>
      <c r="QNS10" s="46"/>
      <c r="QNT10" s="46"/>
      <c r="QNU10" s="46"/>
      <c r="QNV10" s="46"/>
      <c r="QNW10" s="46"/>
      <c r="QNX10" s="46"/>
      <c r="QNY10" s="46"/>
      <c r="QNZ10" s="46"/>
      <c r="QOA10" s="46"/>
      <c r="QOB10" s="46"/>
      <c r="QOC10" s="46"/>
      <c r="QOD10" s="46"/>
      <c r="QOE10" s="46"/>
      <c r="QOF10" s="46"/>
      <c r="QOG10" s="46"/>
      <c r="QOH10" s="46"/>
      <c r="QOI10" s="46"/>
      <c r="QOJ10" s="46"/>
      <c r="QOK10" s="46"/>
      <c r="QOL10" s="46"/>
      <c r="QOM10" s="46"/>
      <c r="QON10" s="46"/>
      <c r="QOO10" s="46"/>
      <c r="QOP10" s="46"/>
      <c r="QOQ10" s="46"/>
      <c r="QOR10" s="46"/>
      <c r="QOS10" s="46"/>
      <c r="QOT10" s="46"/>
      <c r="QOU10" s="46"/>
      <c r="QOV10" s="46"/>
      <c r="QOW10" s="46"/>
      <c r="QOX10" s="46"/>
      <c r="QOY10" s="46"/>
      <c r="QOZ10" s="46"/>
      <c r="QPA10" s="46"/>
      <c r="QPB10" s="46"/>
      <c r="QPC10" s="46"/>
      <c r="QPD10" s="46"/>
      <c r="QPE10" s="46"/>
      <c r="QPF10" s="46"/>
      <c r="QPG10" s="46"/>
      <c r="QPH10" s="46"/>
      <c r="QPI10" s="46"/>
      <c r="QPJ10" s="46"/>
      <c r="QPK10" s="46"/>
      <c r="QPL10" s="46"/>
      <c r="QPM10" s="46"/>
      <c r="QPN10" s="46"/>
      <c r="QPO10" s="46"/>
      <c r="QPP10" s="46"/>
      <c r="QPQ10" s="46"/>
      <c r="QPR10" s="46"/>
      <c r="QPS10" s="46"/>
      <c r="QPT10" s="46"/>
      <c r="QPU10" s="46"/>
      <c r="QPV10" s="46"/>
      <c r="QPW10" s="46"/>
      <c r="QPX10" s="46"/>
      <c r="QPY10" s="46"/>
      <c r="QPZ10" s="46"/>
      <c r="QQA10" s="46"/>
      <c r="QQB10" s="46"/>
      <c r="QQC10" s="46"/>
      <c r="QQD10" s="46"/>
      <c r="QQE10" s="46"/>
      <c r="QQF10" s="46"/>
      <c r="QQG10" s="46"/>
      <c r="QQH10" s="46"/>
      <c r="QQI10" s="46"/>
      <c r="QQJ10" s="46"/>
      <c r="QQK10" s="46"/>
      <c r="QQL10" s="46"/>
      <c r="QQM10" s="46"/>
      <c r="QQN10" s="46"/>
      <c r="QQO10" s="46"/>
      <c r="QQP10" s="46"/>
      <c r="QQQ10" s="46"/>
      <c r="QQR10" s="46"/>
      <c r="QQS10" s="46"/>
      <c r="QQT10" s="46"/>
      <c r="QQU10" s="46"/>
      <c r="QQV10" s="46"/>
      <c r="QQW10" s="46"/>
      <c r="QQX10" s="46"/>
      <c r="QQY10" s="46"/>
      <c r="QQZ10" s="46"/>
      <c r="QRA10" s="46"/>
      <c r="QRB10" s="46"/>
      <c r="QRC10" s="46"/>
      <c r="QRD10" s="46"/>
      <c r="QRE10" s="46"/>
      <c r="QRF10" s="46"/>
      <c r="QRG10" s="46"/>
      <c r="QRH10" s="46"/>
      <c r="QRI10" s="46"/>
      <c r="QRJ10" s="46"/>
      <c r="QRK10" s="46"/>
      <c r="QRL10" s="46"/>
      <c r="QRM10" s="46"/>
      <c r="QRN10" s="46"/>
      <c r="QRO10" s="46"/>
      <c r="QRP10" s="46"/>
      <c r="QRQ10" s="46"/>
      <c r="QRR10" s="46"/>
      <c r="QRS10" s="46"/>
      <c r="QRT10" s="46"/>
      <c r="QRU10" s="46"/>
      <c r="QRV10" s="46"/>
      <c r="QRW10" s="46"/>
      <c r="QRX10" s="46"/>
      <c r="QRY10" s="46"/>
      <c r="QRZ10" s="46"/>
      <c r="QSA10" s="46"/>
      <c r="QSB10" s="46"/>
      <c r="QSC10" s="46"/>
      <c r="QSD10" s="46"/>
      <c r="QSE10" s="46"/>
      <c r="QSF10" s="46"/>
      <c r="QSG10" s="46"/>
      <c r="QSH10" s="46"/>
      <c r="QSI10" s="46"/>
      <c r="QSJ10" s="46"/>
      <c r="QSK10" s="46"/>
      <c r="QSL10" s="46"/>
      <c r="QSM10" s="46"/>
      <c r="QSN10" s="46"/>
      <c r="QSO10" s="46"/>
      <c r="QSP10" s="46"/>
      <c r="QSQ10" s="46"/>
      <c r="QSR10" s="46"/>
      <c r="QSS10" s="46"/>
      <c r="QST10" s="46"/>
      <c r="QSU10" s="46"/>
      <c r="QSV10" s="46"/>
      <c r="QSW10" s="46"/>
      <c r="QSX10" s="46"/>
      <c r="QSY10" s="46"/>
      <c r="QSZ10" s="46"/>
      <c r="QTA10" s="46"/>
      <c r="QTB10" s="46"/>
      <c r="QTC10" s="46"/>
      <c r="QTD10" s="46"/>
      <c r="QTE10" s="46"/>
      <c r="QTF10" s="46"/>
      <c r="QTG10" s="46"/>
      <c r="QTH10" s="46"/>
      <c r="QTI10" s="46"/>
      <c r="QTJ10" s="46"/>
      <c r="QTK10" s="46"/>
      <c r="QTL10" s="46"/>
      <c r="QTM10" s="46"/>
      <c r="QTN10" s="46"/>
      <c r="QTO10" s="46"/>
      <c r="QTP10" s="46"/>
      <c r="QTQ10" s="46"/>
      <c r="QTR10" s="46"/>
      <c r="QTS10" s="46"/>
      <c r="QTT10" s="46"/>
      <c r="QTU10" s="46"/>
      <c r="QTV10" s="46"/>
      <c r="QTW10" s="46"/>
      <c r="QTX10" s="46"/>
      <c r="QTY10" s="46"/>
      <c r="QTZ10" s="46"/>
      <c r="QUA10" s="46"/>
      <c r="QUB10" s="46"/>
      <c r="QUC10" s="46"/>
      <c r="QUD10" s="46"/>
      <c r="QUE10" s="46"/>
      <c r="QUF10" s="46"/>
      <c r="QUG10" s="46"/>
      <c r="QUH10" s="46"/>
      <c r="QUI10" s="46"/>
      <c r="QUJ10" s="46"/>
      <c r="QUK10" s="46"/>
      <c r="QUL10" s="46"/>
      <c r="QUM10" s="46"/>
      <c r="QUN10" s="46"/>
      <c r="QUO10" s="46"/>
      <c r="QUP10" s="46"/>
      <c r="QUQ10" s="46"/>
      <c r="QUR10" s="46"/>
      <c r="QUS10" s="46"/>
      <c r="QUT10" s="46"/>
      <c r="QUU10" s="46"/>
      <c r="QUV10" s="46"/>
      <c r="QUW10" s="46"/>
      <c r="QUX10" s="46"/>
      <c r="QUY10" s="46"/>
      <c r="QUZ10" s="46"/>
      <c r="QVA10" s="46"/>
      <c r="QVB10" s="46"/>
      <c r="QVC10" s="46"/>
      <c r="QVD10" s="46"/>
      <c r="QVE10" s="46"/>
      <c r="QVF10" s="46"/>
      <c r="QVG10" s="46"/>
      <c r="QVH10" s="46"/>
      <c r="QVI10" s="46"/>
      <c r="QVJ10" s="46"/>
      <c r="QVK10" s="46"/>
      <c r="QVL10" s="46"/>
      <c r="QVM10" s="46"/>
      <c r="QVN10" s="46"/>
      <c r="QVO10" s="46"/>
      <c r="QVP10" s="46"/>
      <c r="QVQ10" s="46"/>
      <c r="QVR10" s="46"/>
      <c r="QVS10" s="46"/>
      <c r="QVT10" s="46"/>
      <c r="QVU10" s="46"/>
      <c r="QVV10" s="46"/>
      <c r="QVW10" s="46"/>
      <c r="QVX10" s="46"/>
      <c r="QVY10" s="46"/>
      <c r="QVZ10" s="46"/>
      <c r="QWA10" s="46"/>
      <c r="QWB10" s="46"/>
      <c r="QWC10" s="46"/>
      <c r="QWD10" s="46"/>
      <c r="QWE10" s="46"/>
      <c r="QWF10" s="46"/>
      <c r="QWG10" s="46"/>
      <c r="QWH10" s="46"/>
      <c r="QWI10" s="46"/>
      <c r="QWJ10" s="46"/>
      <c r="QWK10" s="46"/>
      <c r="QWL10" s="46"/>
      <c r="QWM10" s="46"/>
      <c r="QWN10" s="46"/>
      <c r="QWO10" s="46"/>
      <c r="QWP10" s="46"/>
      <c r="QWQ10" s="46"/>
      <c r="QWR10" s="46"/>
      <c r="QWS10" s="46"/>
      <c r="QWT10" s="46"/>
      <c r="QWU10" s="46"/>
      <c r="QWV10" s="46"/>
      <c r="QWW10" s="46"/>
      <c r="QWX10" s="46"/>
      <c r="QWY10" s="46"/>
      <c r="QWZ10" s="46"/>
      <c r="QXA10" s="46"/>
      <c r="QXB10" s="46"/>
      <c r="QXC10" s="46"/>
      <c r="QXD10" s="46"/>
      <c r="QXE10" s="46"/>
      <c r="QXF10" s="46"/>
      <c r="QXG10" s="46"/>
      <c r="QXH10" s="46"/>
      <c r="QXI10" s="46"/>
      <c r="QXJ10" s="46"/>
      <c r="QXK10" s="46"/>
      <c r="QXL10" s="46"/>
      <c r="QXM10" s="46"/>
      <c r="QXN10" s="46"/>
      <c r="QXO10" s="46"/>
      <c r="QXP10" s="46"/>
      <c r="QXQ10" s="46"/>
      <c r="QXR10" s="46"/>
      <c r="QXS10" s="46"/>
      <c r="QXT10" s="46"/>
      <c r="QXU10" s="46"/>
      <c r="QXV10" s="46"/>
      <c r="QXW10" s="46"/>
      <c r="QXX10" s="46"/>
      <c r="QXY10" s="46"/>
      <c r="QXZ10" s="46"/>
      <c r="QYA10" s="46"/>
      <c r="QYB10" s="46"/>
      <c r="QYC10" s="46"/>
      <c r="QYD10" s="46"/>
      <c r="QYE10" s="46"/>
      <c r="QYF10" s="46"/>
      <c r="QYG10" s="46"/>
      <c r="QYH10" s="46"/>
      <c r="QYI10" s="46"/>
      <c r="QYJ10" s="46"/>
      <c r="QYK10" s="46"/>
      <c r="QYL10" s="46"/>
      <c r="QYM10" s="46"/>
      <c r="QYN10" s="46"/>
      <c r="QYO10" s="46"/>
      <c r="QYP10" s="46"/>
      <c r="QYQ10" s="46"/>
      <c r="QYR10" s="46"/>
      <c r="QYS10" s="46"/>
      <c r="QYT10" s="46"/>
      <c r="QYU10" s="46"/>
      <c r="QYV10" s="46"/>
      <c r="QYW10" s="46"/>
      <c r="QYX10" s="46"/>
      <c r="QYY10" s="46"/>
      <c r="QYZ10" s="46"/>
      <c r="QZA10" s="46"/>
      <c r="QZB10" s="46"/>
      <c r="QZC10" s="46"/>
      <c r="QZD10" s="46"/>
      <c r="QZE10" s="46"/>
      <c r="QZF10" s="46"/>
      <c r="QZG10" s="46"/>
      <c r="QZH10" s="46"/>
      <c r="QZI10" s="46"/>
      <c r="QZJ10" s="46"/>
      <c r="QZK10" s="46"/>
      <c r="QZL10" s="46"/>
      <c r="QZM10" s="46"/>
      <c r="QZN10" s="46"/>
      <c r="QZO10" s="46"/>
      <c r="QZP10" s="46"/>
      <c r="QZQ10" s="46"/>
      <c r="QZR10" s="46"/>
      <c r="QZS10" s="46"/>
      <c r="QZT10" s="46"/>
      <c r="QZU10" s="46"/>
      <c r="QZV10" s="46"/>
      <c r="QZW10" s="46"/>
      <c r="QZX10" s="46"/>
      <c r="QZY10" s="46"/>
      <c r="QZZ10" s="46"/>
      <c r="RAA10" s="46"/>
      <c r="RAB10" s="46"/>
      <c r="RAC10" s="46"/>
      <c r="RAD10" s="46"/>
      <c r="RAE10" s="46"/>
      <c r="RAF10" s="46"/>
      <c r="RAG10" s="46"/>
      <c r="RAH10" s="46"/>
      <c r="RAI10" s="46"/>
      <c r="RAJ10" s="46"/>
      <c r="RAK10" s="46"/>
      <c r="RAL10" s="46"/>
      <c r="RAM10" s="46"/>
      <c r="RAN10" s="46"/>
      <c r="RAO10" s="46"/>
      <c r="RAP10" s="46"/>
      <c r="RAQ10" s="46"/>
      <c r="RAR10" s="46"/>
      <c r="RAS10" s="46"/>
      <c r="RAT10" s="46"/>
      <c r="RAU10" s="46"/>
      <c r="RAV10" s="46"/>
      <c r="RAW10" s="46"/>
      <c r="RAX10" s="46"/>
      <c r="RAY10" s="46"/>
      <c r="RAZ10" s="46"/>
      <c r="RBA10" s="46"/>
      <c r="RBB10" s="46"/>
      <c r="RBC10" s="46"/>
      <c r="RBD10" s="46"/>
      <c r="RBE10" s="46"/>
      <c r="RBF10" s="46"/>
      <c r="RBG10" s="46"/>
      <c r="RBH10" s="46"/>
      <c r="RBI10" s="46"/>
      <c r="RBJ10" s="46"/>
      <c r="RBK10" s="46"/>
      <c r="RBL10" s="46"/>
      <c r="RBM10" s="46"/>
      <c r="RBN10" s="46"/>
      <c r="RBO10" s="46"/>
      <c r="RBP10" s="46"/>
      <c r="RBQ10" s="46"/>
      <c r="RBR10" s="46"/>
      <c r="RBS10" s="46"/>
      <c r="RBT10" s="46"/>
      <c r="RBU10" s="46"/>
      <c r="RBV10" s="46"/>
      <c r="RBW10" s="46"/>
      <c r="RBX10" s="46"/>
      <c r="RBY10" s="46"/>
      <c r="RBZ10" s="46"/>
      <c r="RCA10" s="46"/>
      <c r="RCB10" s="46"/>
      <c r="RCC10" s="46"/>
      <c r="RCD10" s="46"/>
      <c r="RCE10" s="46"/>
      <c r="RCF10" s="46"/>
      <c r="RCG10" s="46"/>
      <c r="RCH10" s="46"/>
      <c r="RCI10" s="46"/>
      <c r="RCJ10" s="46"/>
      <c r="RCK10" s="46"/>
      <c r="RCL10" s="46"/>
      <c r="RCM10" s="46"/>
      <c r="RCN10" s="46"/>
      <c r="RCO10" s="46"/>
      <c r="RCP10" s="46"/>
      <c r="RCQ10" s="46"/>
      <c r="RCR10" s="46"/>
      <c r="RCS10" s="46"/>
      <c r="RCT10" s="46"/>
      <c r="RCU10" s="46"/>
      <c r="RCV10" s="46"/>
      <c r="RCW10" s="46"/>
      <c r="RCX10" s="46"/>
      <c r="RCY10" s="46"/>
      <c r="RCZ10" s="46"/>
      <c r="RDA10" s="46"/>
      <c r="RDB10" s="46"/>
      <c r="RDC10" s="46"/>
      <c r="RDD10" s="46"/>
      <c r="RDE10" s="46"/>
      <c r="RDF10" s="46"/>
      <c r="RDG10" s="46"/>
      <c r="RDH10" s="46"/>
      <c r="RDI10" s="46"/>
      <c r="RDJ10" s="46"/>
      <c r="RDK10" s="46"/>
      <c r="RDL10" s="46"/>
      <c r="RDM10" s="46"/>
      <c r="RDN10" s="46"/>
      <c r="RDO10" s="46"/>
      <c r="RDP10" s="46"/>
      <c r="RDQ10" s="46"/>
      <c r="RDR10" s="46"/>
      <c r="RDS10" s="46"/>
      <c r="RDT10" s="46"/>
      <c r="RDU10" s="46"/>
      <c r="RDV10" s="46"/>
      <c r="RDW10" s="46"/>
      <c r="RDX10" s="46"/>
      <c r="RDY10" s="46"/>
      <c r="RDZ10" s="46"/>
      <c r="REA10" s="46"/>
      <c r="REB10" s="46"/>
      <c r="REC10" s="46"/>
      <c r="RED10" s="46"/>
      <c r="REE10" s="46"/>
      <c r="REF10" s="46"/>
      <c r="REG10" s="46"/>
      <c r="REH10" s="46"/>
      <c r="REI10" s="46"/>
      <c r="REJ10" s="46"/>
      <c r="REK10" s="46"/>
      <c r="REL10" s="46"/>
      <c r="REM10" s="46"/>
      <c r="REN10" s="46"/>
      <c r="REO10" s="46"/>
      <c r="REP10" s="46"/>
      <c r="REQ10" s="46"/>
      <c r="RER10" s="46"/>
      <c r="RES10" s="46"/>
      <c r="RET10" s="46"/>
      <c r="REU10" s="46"/>
      <c r="REV10" s="46"/>
      <c r="REW10" s="46"/>
      <c r="REX10" s="46"/>
      <c r="REY10" s="46"/>
      <c r="REZ10" s="46"/>
      <c r="RFA10" s="46"/>
      <c r="RFB10" s="46"/>
      <c r="RFC10" s="46"/>
      <c r="RFD10" s="46"/>
      <c r="RFE10" s="46"/>
      <c r="RFF10" s="46"/>
      <c r="RFG10" s="46"/>
      <c r="RFH10" s="46"/>
      <c r="RFI10" s="46"/>
      <c r="RFJ10" s="46"/>
      <c r="RFK10" s="46"/>
      <c r="RFL10" s="46"/>
      <c r="RFM10" s="46"/>
      <c r="RFN10" s="46"/>
      <c r="RFO10" s="46"/>
      <c r="RFP10" s="46"/>
      <c r="RFQ10" s="46"/>
      <c r="RFR10" s="46"/>
      <c r="RFS10" s="46"/>
      <c r="RFT10" s="46"/>
      <c r="RFU10" s="46"/>
      <c r="RFV10" s="46"/>
      <c r="RFW10" s="46"/>
      <c r="RFX10" s="46"/>
      <c r="RFY10" s="46"/>
      <c r="RFZ10" s="46"/>
      <c r="RGA10" s="46"/>
      <c r="RGB10" s="46"/>
      <c r="RGC10" s="46"/>
      <c r="RGD10" s="46"/>
      <c r="RGE10" s="46"/>
      <c r="RGF10" s="46"/>
      <c r="RGG10" s="46"/>
      <c r="RGH10" s="46"/>
      <c r="RGI10" s="46"/>
      <c r="RGJ10" s="46"/>
      <c r="RGK10" s="46"/>
      <c r="RGL10" s="46"/>
      <c r="RGM10" s="46"/>
      <c r="RGN10" s="46"/>
      <c r="RGO10" s="46"/>
      <c r="RGP10" s="46"/>
      <c r="RGQ10" s="46"/>
      <c r="RGR10" s="46"/>
      <c r="RGS10" s="46"/>
      <c r="RGT10" s="46"/>
      <c r="RGU10" s="46"/>
      <c r="RGV10" s="46"/>
      <c r="RGW10" s="46"/>
      <c r="RGX10" s="46"/>
      <c r="RGY10" s="46"/>
      <c r="RGZ10" s="46"/>
      <c r="RHA10" s="46"/>
      <c r="RHB10" s="46"/>
      <c r="RHC10" s="46"/>
      <c r="RHD10" s="46"/>
      <c r="RHE10" s="46"/>
      <c r="RHF10" s="46"/>
      <c r="RHG10" s="46"/>
      <c r="RHH10" s="46"/>
      <c r="RHI10" s="46"/>
      <c r="RHJ10" s="46"/>
      <c r="RHK10" s="46"/>
      <c r="RHL10" s="46"/>
      <c r="RHM10" s="46"/>
      <c r="RHN10" s="46"/>
      <c r="RHO10" s="46"/>
      <c r="RHP10" s="46"/>
      <c r="RHQ10" s="46"/>
      <c r="RHR10" s="46"/>
      <c r="RHS10" s="46"/>
      <c r="RHT10" s="46"/>
      <c r="RHU10" s="46"/>
      <c r="RHV10" s="46"/>
      <c r="RHW10" s="46"/>
      <c r="RHX10" s="46"/>
      <c r="RHY10" s="46"/>
      <c r="RHZ10" s="46"/>
      <c r="RIA10" s="46"/>
      <c r="RIB10" s="46"/>
      <c r="RIC10" s="46"/>
      <c r="RID10" s="46"/>
      <c r="RIE10" s="46"/>
      <c r="RIF10" s="46"/>
      <c r="RIG10" s="46"/>
      <c r="RIH10" s="46"/>
      <c r="RII10" s="46"/>
      <c r="RIJ10" s="46"/>
      <c r="RIK10" s="46"/>
      <c r="RIL10" s="46"/>
      <c r="RIM10" s="46"/>
      <c r="RIN10" s="46"/>
      <c r="RIO10" s="46"/>
      <c r="RIP10" s="46"/>
      <c r="RIQ10" s="46"/>
      <c r="RIR10" s="46"/>
      <c r="RIS10" s="46"/>
      <c r="RIT10" s="46"/>
      <c r="RIU10" s="46"/>
      <c r="RIV10" s="46"/>
      <c r="RIW10" s="46"/>
      <c r="RIX10" s="46"/>
      <c r="RIY10" s="46"/>
      <c r="RIZ10" s="46"/>
      <c r="RJA10" s="46"/>
      <c r="RJB10" s="46"/>
      <c r="RJC10" s="46"/>
      <c r="RJD10" s="46"/>
      <c r="RJE10" s="46"/>
      <c r="RJF10" s="46"/>
      <c r="RJG10" s="46"/>
      <c r="RJH10" s="46"/>
      <c r="RJI10" s="46"/>
      <c r="RJJ10" s="46"/>
      <c r="RJK10" s="46"/>
      <c r="RJL10" s="46"/>
      <c r="RJM10" s="46"/>
      <c r="RJN10" s="46"/>
      <c r="RJO10" s="46"/>
      <c r="RJP10" s="46"/>
      <c r="RJQ10" s="46"/>
      <c r="RJR10" s="46"/>
      <c r="RJS10" s="46"/>
      <c r="RJT10" s="46"/>
      <c r="RJU10" s="46"/>
      <c r="RJV10" s="46"/>
      <c r="RJW10" s="46"/>
      <c r="RJX10" s="46"/>
      <c r="RJY10" s="46"/>
      <c r="RJZ10" s="46"/>
      <c r="RKA10" s="46"/>
      <c r="RKB10" s="46"/>
      <c r="RKC10" s="46"/>
      <c r="RKD10" s="46"/>
      <c r="RKE10" s="46"/>
      <c r="RKF10" s="46"/>
      <c r="RKG10" s="46"/>
      <c r="RKH10" s="46"/>
      <c r="RKI10" s="46"/>
      <c r="RKJ10" s="46"/>
      <c r="RKK10" s="46"/>
      <c r="RKL10" s="46"/>
      <c r="RKM10" s="46"/>
      <c r="RKN10" s="46"/>
      <c r="RKO10" s="46"/>
      <c r="RKP10" s="46"/>
      <c r="RKQ10" s="46"/>
      <c r="RKR10" s="46"/>
      <c r="RKS10" s="46"/>
      <c r="RKT10" s="46"/>
      <c r="RKU10" s="46"/>
      <c r="RKV10" s="46"/>
      <c r="RKW10" s="46"/>
      <c r="RKX10" s="46"/>
      <c r="RKY10" s="46"/>
      <c r="RKZ10" s="46"/>
      <c r="RLA10" s="46"/>
      <c r="RLB10" s="46"/>
      <c r="RLC10" s="46"/>
      <c r="RLD10" s="46"/>
      <c r="RLE10" s="46"/>
      <c r="RLF10" s="46"/>
      <c r="RLG10" s="46"/>
      <c r="RLH10" s="46"/>
      <c r="RLI10" s="46"/>
      <c r="RLJ10" s="46"/>
      <c r="RLK10" s="46"/>
      <c r="RLL10" s="46"/>
      <c r="RLM10" s="46"/>
      <c r="RLN10" s="46"/>
      <c r="RLO10" s="46"/>
      <c r="RLP10" s="46"/>
      <c r="RLQ10" s="46"/>
      <c r="RLR10" s="46"/>
      <c r="RLS10" s="46"/>
      <c r="RLT10" s="46"/>
      <c r="RLU10" s="46"/>
      <c r="RLV10" s="46"/>
      <c r="RLW10" s="46"/>
      <c r="RLX10" s="46"/>
      <c r="RLY10" s="46"/>
      <c r="RLZ10" s="46"/>
      <c r="RMA10" s="46"/>
      <c r="RMB10" s="46"/>
      <c r="RMC10" s="46"/>
      <c r="RMD10" s="46"/>
      <c r="RME10" s="46"/>
      <c r="RMF10" s="46"/>
      <c r="RMG10" s="46"/>
      <c r="RMH10" s="46"/>
      <c r="RMI10" s="46"/>
      <c r="RMJ10" s="46"/>
      <c r="RMK10" s="46"/>
      <c r="RML10" s="46"/>
      <c r="RMM10" s="46"/>
      <c r="RMN10" s="46"/>
      <c r="RMO10" s="46"/>
      <c r="RMP10" s="46"/>
      <c r="RMQ10" s="46"/>
      <c r="RMR10" s="46"/>
      <c r="RMS10" s="46"/>
      <c r="RMT10" s="46"/>
      <c r="RMU10" s="46"/>
      <c r="RMV10" s="46"/>
      <c r="RMW10" s="46"/>
      <c r="RMX10" s="46"/>
      <c r="RMY10" s="46"/>
      <c r="RMZ10" s="46"/>
      <c r="RNA10" s="46"/>
      <c r="RNB10" s="46"/>
      <c r="RNC10" s="46"/>
      <c r="RND10" s="46"/>
      <c r="RNE10" s="46"/>
      <c r="RNF10" s="46"/>
      <c r="RNG10" s="46"/>
      <c r="RNH10" s="46"/>
      <c r="RNI10" s="46"/>
      <c r="RNJ10" s="46"/>
      <c r="RNK10" s="46"/>
      <c r="RNL10" s="46"/>
      <c r="RNM10" s="46"/>
      <c r="RNN10" s="46"/>
      <c r="RNO10" s="46"/>
      <c r="RNP10" s="46"/>
      <c r="RNQ10" s="46"/>
      <c r="RNR10" s="46"/>
      <c r="RNS10" s="46"/>
      <c r="RNT10" s="46"/>
      <c r="RNU10" s="46"/>
      <c r="RNV10" s="46"/>
      <c r="RNW10" s="46"/>
      <c r="RNX10" s="46"/>
      <c r="RNY10" s="46"/>
      <c r="RNZ10" s="46"/>
      <c r="ROA10" s="46"/>
      <c r="ROB10" s="46"/>
      <c r="ROC10" s="46"/>
      <c r="ROD10" s="46"/>
      <c r="ROE10" s="46"/>
      <c r="ROF10" s="46"/>
      <c r="ROG10" s="46"/>
      <c r="ROH10" s="46"/>
      <c r="ROI10" s="46"/>
      <c r="ROJ10" s="46"/>
      <c r="ROK10" s="46"/>
      <c r="ROL10" s="46"/>
      <c r="ROM10" s="46"/>
      <c r="RON10" s="46"/>
      <c r="ROO10" s="46"/>
      <c r="ROP10" s="46"/>
      <c r="ROQ10" s="46"/>
      <c r="ROR10" s="46"/>
      <c r="ROS10" s="46"/>
      <c r="ROT10" s="46"/>
      <c r="ROU10" s="46"/>
      <c r="ROV10" s="46"/>
      <c r="ROW10" s="46"/>
      <c r="ROX10" s="46"/>
      <c r="ROY10" s="46"/>
      <c r="ROZ10" s="46"/>
      <c r="RPA10" s="46"/>
      <c r="RPB10" s="46"/>
      <c r="RPC10" s="46"/>
      <c r="RPD10" s="46"/>
      <c r="RPE10" s="46"/>
      <c r="RPF10" s="46"/>
      <c r="RPG10" s="46"/>
      <c r="RPH10" s="46"/>
      <c r="RPI10" s="46"/>
      <c r="RPJ10" s="46"/>
      <c r="RPK10" s="46"/>
      <c r="RPL10" s="46"/>
      <c r="RPM10" s="46"/>
      <c r="RPN10" s="46"/>
      <c r="RPO10" s="46"/>
      <c r="RPP10" s="46"/>
      <c r="RPQ10" s="46"/>
      <c r="RPR10" s="46"/>
      <c r="RPS10" s="46"/>
      <c r="RPT10" s="46"/>
      <c r="RPU10" s="46"/>
      <c r="RPV10" s="46"/>
      <c r="RPW10" s="46"/>
      <c r="RPX10" s="46"/>
      <c r="RPY10" s="46"/>
      <c r="RPZ10" s="46"/>
      <c r="RQA10" s="46"/>
      <c r="RQB10" s="46"/>
      <c r="RQC10" s="46"/>
      <c r="RQD10" s="46"/>
      <c r="RQE10" s="46"/>
      <c r="RQF10" s="46"/>
      <c r="RQG10" s="46"/>
      <c r="RQH10" s="46"/>
      <c r="RQI10" s="46"/>
      <c r="RQJ10" s="46"/>
      <c r="RQK10" s="46"/>
      <c r="RQL10" s="46"/>
      <c r="RQM10" s="46"/>
      <c r="RQN10" s="46"/>
      <c r="RQO10" s="46"/>
      <c r="RQP10" s="46"/>
      <c r="RQQ10" s="46"/>
      <c r="RQR10" s="46"/>
      <c r="RQS10" s="46"/>
      <c r="RQT10" s="46"/>
      <c r="RQU10" s="46"/>
      <c r="RQV10" s="46"/>
      <c r="RQW10" s="46"/>
      <c r="RQX10" s="46"/>
      <c r="RQY10" s="46"/>
      <c r="RQZ10" s="46"/>
      <c r="RRA10" s="46"/>
      <c r="RRB10" s="46"/>
      <c r="RRC10" s="46"/>
      <c r="RRD10" s="46"/>
      <c r="RRE10" s="46"/>
      <c r="RRF10" s="46"/>
      <c r="RRG10" s="46"/>
      <c r="RRH10" s="46"/>
      <c r="RRI10" s="46"/>
      <c r="RRJ10" s="46"/>
      <c r="RRK10" s="46"/>
      <c r="RRL10" s="46"/>
      <c r="RRM10" s="46"/>
      <c r="RRN10" s="46"/>
      <c r="RRO10" s="46"/>
      <c r="RRP10" s="46"/>
      <c r="RRQ10" s="46"/>
      <c r="RRR10" s="46"/>
      <c r="RRS10" s="46"/>
      <c r="RRT10" s="46"/>
      <c r="RRU10" s="46"/>
      <c r="RRV10" s="46"/>
      <c r="RRW10" s="46"/>
      <c r="RRX10" s="46"/>
      <c r="RRY10" s="46"/>
      <c r="RRZ10" s="46"/>
      <c r="RSA10" s="46"/>
      <c r="RSB10" s="46"/>
      <c r="RSC10" s="46"/>
      <c r="RSD10" s="46"/>
      <c r="RSE10" s="46"/>
      <c r="RSF10" s="46"/>
      <c r="RSG10" s="46"/>
      <c r="RSH10" s="46"/>
      <c r="RSI10" s="46"/>
      <c r="RSJ10" s="46"/>
      <c r="RSK10" s="46"/>
      <c r="RSL10" s="46"/>
      <c r="RSM10" s="46"/>
      <c r="RSN10" s="46"/>
      <c r="RSO10" s="46"/>
      <c r="RSP10" s="46"/>
      <c r="RSQ10" s="46"/>
      <c r="RSR10" s="46"/>
      <c r="RSS10" s="46"/>
      <c r="RST10" s="46"/>
      <c r="RSU10" s="46"/>
      <c r="RSV10" s="46"/>
      <c r="RSW10" s="46"/>
      <c r="RSX10" s="46"/>
      <c r="RSY10" s="46"/>
      <c r="RSZ10" s="46"/>
      <c r="RTA10" s="46"/>
      <c r="RTB10" s="46"/>
      <c r="RTC10" s="46"/>
      <c r="RTD10" s="46"/>
      <c r="RTE10" s="46"/>
      <c r="RTF10" s="46"/>
      <c r="RTG10" s="46"/>
      <c r="RTH10" s="46"/>
      <c r="RTI10" s="46"/>
      <c r="RTJ10" s="46"/>
      <c r="RTK10" s="46"/>
      <c r="RTL10" s="46"/>
      <c r="RTM10" s="46"/>
      <c r="RTN10" s="46"/>
      <c r="RTO10" s="46"/>
      <c r="RTP10" s="46"/>
      <c r="RTQ10" s="46"/>
      <c r="RTR10" s="46"/>
      <c r="RTS10" s="46"/>
      <c r="RTT10" s="46"/>
      <c r="RTU10" s="46"/>
      <c r="RTV10" s="46"/>
      <c r="RTW10" s="46"/>
      <c r="RTX10" s="46"/>
      <c r="RTY10" s="46"/>
      <c r="RTZ10" s="46"/>
      <c r="RUA10" s="46"/>
      <c r="RUB10" s="46"/>
      <c r="RUC10" s="46"/>
      <c r="RUD10" s="46"/>
      <c r="RUE10" s="46"/>
      <c r="RUF10" s="46"/>
      <c r="RUG10" s="46"/>
      <c r="RUH10" s="46"/>
      <c r="RUI10" s="46"/>
      <c r="RUJ10" s="46"/>
      <c r="RUK10" s="46"/>
      <c r="RUL10" s="46"/>
      <c r="RUM10" s="46"/>
      <c r="RUN10" s="46"/>
      <c r="RUO10" s="46"/>
      <c r="RUP10" s="46"/>
      <c r="RUQ10" s="46"/>
      <c r="RUR10" s="46"/>
      <c r="RUS10" s="46"/>
      <c r="RUT10" s="46"/>
      <c r="RUU10" s="46"/>
      <c r="RUV10" s="46"/>
      <c r="RUW10" s="46"/>
      <c r="RUX10" s="46"/>
      <c r="RUY10" s="46"/>
      <c r="RUZ10" s="46"/>
      <c r="RVA10" s="46"/>
      <c r="RVB10" s="46"/>
      <c r="RVC10" s="46"/>
      <c r="RVD10" s="46"/>
      <c r="RVE10" s="46"/>
      <c r="RVF10" s="46"/>
      <c r="RVG10" s="46"/>
      <c r="RVH10" s="46"/>
      <c r="RVI10" s="46"/>
      <c r="RVJ10" s="46"/>
      <c r="RVK10" s="46"/>
      <c r="RVL10" s="46"/>
      <c r="RVM10" s="46"/>
      <c r="RVN10" s="46"/>
      <c r="RVO10" s="46"/>
      <c r="RVP10" s="46"/>
      <c r="RVQ10" s="46"/>
      <c r="RVR10" s="46"/>
      <c r="RVS10" s="46"/>
      <c r="RVT10" s="46"/>
      <c r="RVU10" s="46"/>
      <c r="RVV10" s="46"/>
      <c r="RVW10" s="46"/>
      <c r="RVX10" s="46"/>
      <c r="RVY10" s="46"/>
      <c r="RVZ10" s="46"/>
      <c r="RWA10" s="46"/>
      <c r="RWB10" s="46"/>
      <c r="RWC10" s="46"/>
      <c r="RWD10" s="46"/>
      <c r="RWE10" s="46"/>
      <c r="RWF10" s="46"/>
      <c r="RWG10" s="46"/>
      <c r="RWH10" s="46"/>
      <c r="RWI10" s="46"/>
      <c r="RWJ10" s="46"/>
      <c r="RWK10" s="46"/>
      <c r="RWL10" s="46"/>
      <c r="RWM10" s="46"/>
      <c r="RWN10" s="46"/>
      <c r="RWO10" s="46"/>
      <c r="RWP10" s="46"/>
      <c r="RWQ10" s="46"/>
      <c r="RWR10" s="46"/>
      <c r="RWS10" s="46"/>
      <c r="RWT10" s="46"/>
      <c r="RWU10" s="46"/>
      <c r="RWV10" s="46"/>
      <c r="RWW10" s="46"/>
      <c r="RWX10" s="46"/>
      <c r="RWY10" s="46"/>
      <c r="RWZ10" s="46"/>
      <c r="RXA10" s="46"/>
      <c r="RXB10" s="46"/>
      <c r="RXC10" s="46"/>
      <c r="RXD10" s="46"/>
      <c r="RXE10" s="46"/>
      <c r="RXF10" s="46"/>
      <c r="RXG10" s="46"/>
      <c r="RXH10" s="46"/>
      <c r="RXI10" s="46"/>
      <c r="RXJ10" s="46"/>
      <c r="RXK10" s="46"/>
      <c r="RXL10" s="46"/>
      <c r="RXM10" s="46"/>
      <c r="RXN10" s="46"/>
      <c r="RXO10" s="46"/>
      <c r="RXP10" s="46"/>
      <c r="RXQ10" s="46"/>
      <c r="RXR10" s="46"/>
      <c r="RXS10" s="46"/>
      <c r="RXT10" s="46"/>
      <c r="RXU10" s="46"/>
      <c r="RXV10" s="46"/>
      <c r="RXW10" s="46"/>
      <c r="RXX10" s="46"/>
      <c r="RXY10" s="46"/>
      <c r="RXZ10" s="46"/>
      <c r="RYA10" s="46"/>
      <c r="RYB10" s="46"/>
      <c r="RYC10" s="46"/>
      <c r="RYD10" s="46"/>
      <c r="RYE10" s="46"/>
      <c r="RYF10" s="46"/>
      <c r="RYG10" s="46"/>
      <c r="RYH10" s="46"/>
      <c r="RYI10" s="46"/>
      <c r="RYJ10" s="46"/>
      <c r="RYK10" s="46"/>
      <c r="RYL10" s="46"/>
      <c r="RYM10" s="46"/>
      <c r="RYN10" s="46"/>
      <c r="RYO10" s="46"/>
      <c r="RYP10" s="46"/>
      <c r="RYQ10" s="46"/>
      <c r="RYR10" s="46"/>
      <c r="RYS10" s="46"/>
      <c r="RYT10" s="46"/>
      <c r="RYU10" s="46"/>
      <c r="RYV10" s="46"/>
      <c r="RYW10" s="46"/>
      <c r="RYX10" s="46"/>
      <c r="RYY10" s="46"/>
      <c r="RYZ10" s="46"/>
      <c r="RZA10" s="46"/>
      <c r="RZB10" s="46"/>
      <c r="RZC10" s="46"/>
      <c r="RZD10" s="46"/>
      <c r="RZE10" s="46"/>
      <c r="RZF10" s="46"/>
      <c r="RZG10" s="46"/>
      <c r="RZH10" s="46"/>
      <c r="RZI10" s="46"/>
      <c r="RZJ10" s="46"/>
      <c r="RZK10" s="46"/>
      <c r="RZL10" s="46"/>
      <c r="RZM10" s="46"/>
      <c r="RZN10" s="46"/>
      <c r="RZO10" s="46"/>
      <c r="RZP10" s="46"/>
      <c r="RZQ10" s="46"/>
      <c r="RZR10" s="46"/>
      <c r="RZS10" s="46"/>
      <c r="RZT10" s="46"/>
      <c r="RZU10" s="46"/>
      <c r="RZV10" s="46"/>
      <c r="RZW10" s="46"/>
      <c r="RZX10" s="46"/>
      <c r="RZY10" s="46"/>
      <c r="RZZ10" s="46"/>
      <c r="SAA10" s="46"/>
      <c r="SAB10" s="46"/>
      <c r="SAC10" s="46"/>
      <c r="SAD10" s="46"/>
      <c r="SAE10" s="46"/>
      <c r="SAF10" s="46"/>
      <c r="SAG10" s="46"/>
      <c r="SAH10" s="46"/>
      <c r="SAI10" s="46"/>
      <c r="SAJ10" s="46"/>
      <c r="SAK10" s="46"/>
      <c r="SAL10" s="46"/>
      <c r="SAM10" s="46"/>
      <c r="SAN10" s="46"/>
      <c r="SAO10" s="46"/>
      <c r="SAP10" s="46"/>
      <c r="SAQ10" s="46"/>
      <c r="SAR10" s="46"/>
      <c r="SAS10" s="46"/>
      <c r="SAT10" s="46"/>
      <c r="SAU10" s="46"/>
      <c r="SAV10" s="46"/>
      <c r="SAW10" s="46"/>
      <c r="SAX10" s="46"/>
      <c r="SAY10" s="46"/>
      <c r="SAZ10" s="46"/>
      <c r="SBA10" s="46"/>
      <c r="SBB10" s="46"/>
      <c r="SBC10" s="46"/>
      <c r="SBD10" s="46"/>
      <c r="SBE10" s="46"/>
      <c r="SBF10" s="46"/>
      <c r="SBG10" s="46"/>
      <c r="SBH10" s="46"/>
      <c r="SBI10" s="46"/>
      <c r="SBJ10" s="46"/>
      <c r="SBK10" s="46"/>
      <c r="SBL10" s="46"/>
      <c r="SBM10" s="46"/>
      <c r="SBN10" s="46"/>
      <c r="SBO10" s="46"/>
      <c r="SBP10" s="46"/>
      <c r="SBQ10" s="46"/>
      <c r="SBR10" s="46"/>
      <c r="SBS10" s="46"/>
      <c r="SBT10" s="46"/>
      <c r="SBU10" s="46"/>
      <c r="SBV10" s="46"/>
      <c r="SBW10" s="46"/>
      <c r="SBX10" s="46"/>
      <c r="SBY10" s="46"/>
      <c r="SBZ10" s="46"/>
      <c r="SCA10" s="46"/>
      <c r="SCB10" s="46"/>
      <c r="SCC10" s="46"/>
      <c r="SCD10" s="46"/>
      <c r="SCE10" s="46"/>
      <c r="SCF10" s="46"/>
      <c r="SCG10" s="46"/>
      <c r="SCH10" s="46"/>
      <c r="SCI10" s="46"/>
      <c r="SCJ10" s="46"/>
      <c r="SCK10" s="46"/>
      <c r="SCL10" s="46"/>
      <c r="SCM10" s="46"/>
      <c r="SCN10" s="46"/>
      <c r="SCO10" s="46"/>
      <c r="SCP10" s="46"/>
      <c r="SCQ10" s="46"/>
      <c r="SCR10" s="46"/>
      <c r="SCS10" s="46"/>
      <c r="SCT10" s="46"/>
      <c r="SCU10" s="46"/>
      <c r="SCV10" s="46"/>
      <c r="SCW10" s="46"/>
      <c r="SCX10" s="46"/>
      <c r="SCY10" s="46"/>
      <c r="SCZ10" s="46"/>
      <c r="SDA10" s="46"/>
      <c r="SDB10" s="46"/>
      <c r="SDC10" s="46"/>
      <c r="SDD10" s="46"/>
      <c r="SDE10" s="46"/>
      <c r="SDF10" s="46"/>
      <c r="SDG10" s="46"/>
      <c r="SDH10" s="46"/>
      <c r="SDI10" s="46"/>
      <c r="SDJ10" s="46"/>
      <c r="SDK10" s="46"/>
      <c r="SDL10" s="46"/>
      <c r="SDM10" s="46"/>
      <c r="SDN10" s="46"/>
      <c r="SDO10" s="46"/>
      <c r="SDP10" s="46"/>
      <c r="SDQ10" s="46"/>
      <c r="SDR10" s="46"/>
      <c r="SDS10" s="46"/>
      <c r="SDT10" s="46"/>
      <c r="SDU10" s="46"/>
      <c r="SDV10" s="46"/>
      <c r="SDW10" s="46"/>
      <c r="SDX10" s="46"/>
      <c r="SDY10" s="46"/>
      <c r="SDZ10" s="46"/>
      <c r="SEA10" s="46"/>
      <c r="SEB10" s="46"/>
      <c r="SEC10" s="46"/>
      <c r="SED10" s="46"/>
      <c r="SEE10" s="46"/>
      <c r="SEF10" s="46"/>
      <c r="SEG10" s="46"/>
      <c r="SEH10" s="46"/>
      <c r="SEI10" s="46"/>
      <c r="SEJ10" s="46"/>
      <c r="SEK10" s="46"/>
      <c r="SEL10" s="46"/>
      <c r="SEM10" s="46"/>
      <c r="SEN10" s="46"/>
      <c r="SEO10" s="46"/>
      <c r="SEP10" s="46"/>
      <c r="SEQ10" s="46"/>
      <c r="SER10" s="46"/>
      <c r="SES10" s="46"/>
      <c r="SET10" s="46"/>
      <c r="SEU10" s="46"/>
      <c r="SEV10" s="46"/>
      <c r="SEW10" s="46"/>
      <c r="SEX10" s="46"/>
      <c r="SEY10" s="46"/>
      <c r="SEZ10" s="46"/>
      <c r="SFA10" s="46"/>
      <c r="SFB10" s="46"/>
      <c r="SFC10" s="46"/>
      <c r="SFD10" s="46"/>
      <c r="SFE10" s="46"/>
      <c r="SFF10" s="46"/>
      <c r="SFG10" s="46"/>
      <c r="SFH10" s="46"/>
      <c r="SFI10" s="46"/>
      <c r="SFJ10" s="46"/>
      <c r="SFK10" s="46"/>
      <c r="SFL10" s="46"/>
      <c r="SFM10" s="46"/>
      <c r="SFN10" s="46"/>
      <c r="SFO10" s="46"/>
      <c r="SFP10" s="46"/>
      <c r="SFQ10" s="46"/>
      <c r="SFR10" s="46"/>
      <c r="SFS10" s="46"/>
      <c r="SFT10" s="46"/>
      <c r="SFU10" s="46"/>
      <c r="SFV10" s="46"/>
      <c r="SFW10" s="46"/>
      <c r="SFX10" s="46"/>
      <c r="SFY10" s="46"/>
      <c r="SFZ10" s="46"/>
      <c r="SGA10" s="46"/>
      <c r="SGB10" s="46"/>
      <c r="SGC10" s="46"/>
      <c r="SGD10" s="46"/>
      <c r="SGE10" s="46"/>
      <c r="SGF10" s="46"/>
      <c r="SGG10" s="46"/>
      <c r="SGH10" s="46"/>
      <c r="SGI10" s="46"/>
      <c r="SGJ10" s="46"/>
      <c r="SGK10" s="46"/>
      <c r="SGL10" s="46"/>
      <c r="SGM10" s="46"/>
      <c r="SGN10" s="46"/>
      <c r="SGO10" s="46"/>
      <c r="SGP10" s="46"/>
      <c r="SGQ10" s="46"/>
      <c r="SGR10" s="46"/>
      <c r="SGS10" s="46"/>
      <c r="SGT10" s="46"/>
      <c r="SGU10" s="46"/>
      <c r="SGV10" s="46"/>
      <c r="SGW10" s="46"/>
      <c r="SGX10" s="46"/>
      <c r="SGY10" s="46"/>
      <c r="SGZ10" s="46"/>
      <c r="SHA10" s="46"/>
      <c r="SHB10" s="46"/>
      <c r="SHC10" s="46"/>
      <c r="SHD10" s="46"/>
      <c r="SHE10" s="46"/>
      <c r="SHF10" s="46"/>
      <c r="SHG10" s="46"/>
      <c r="SHH10" s="46"/>
      <c r="SHI10" s="46"/>
      <c r="SHJ10" s="46"/>
      <c r="SHK10" s="46"/>
      <c r="SHL10" s="46"/>
      <c r="SHM10" s="46"/>
      <c r="SHN10" s="46"/>
      <c r="SHO10" s="46"/>
      <c r="SHP10" s="46"/>
      <c r="SHQ10" s="46"/>
      <c r="SHR10" s="46"/>
      <c r="SHS10" s="46"/>
      <c r="SHT10" s="46"/>
      <c r="SHU10" s="46"/>
      <c r="SHV10" s="46"/>
      <c r="SHW10" s="46"/>
      <c r="SHX10" s="46"/>
      <c r="SHY10" s="46"/>
      <c r="SHZ10" s="46"/>
      <c r="SIA10" s="46"/>
      <c r="SIB10" s="46"/>
      <c r="SIC10" s="46"/>
      <c r="SID10" s="46"/>
      <c r="SIE10" s="46"/>
      <c r="SIF10" s="46"/>
      <c r="SIG10" s="46"/>
      <c r="SIH10" s="46"/>
      <c r="SII10" s="46"/>
      <c r="SIJ10" s="46"/>
      <c r="SIK10" s="46"/>
      <c r="SIL10" s="46"/>
      <c r="SIM10" s="46"/>
      <c r="SIN10" s="46"/>
      <c r="SIO10" s="46"/>
      <c r="SIP10" s="46"/>
      <c r="SIQ10" s="46"/>
      <c r="SIR10" s="46"/>
      <c r="SIS10" s="46"/>
      <c r="SIT10" s="46"/>
      <c r="SIU10" s="46"/>
      <c r="SIV10" s="46"/>
      <c r="SIW10" s="46"/>
      <c r="SIX10" s="46"/>
      <c r="SIY10" s="46"/>
      <c r="SIZ10" s="46"/>
      <c r="SJA10" s="46"/>
      <c r="SJB10" s="46"/>
      <c r="SJC10" s="46"/>
      <c r="SJD10" s="46"/>
      <c r="SJE10" s="46"/>
      <c r="SJF10" s="46"/>
      <c r="SJG10" s="46"/>
      <c r="SJH10" s="46"/>
      <c r="SJI10" s="46"/>
      <c r="SJJ10" s="46"/>
      <c r="SJK10" s="46"/>
      <c r="SJL10" s="46"/>
      <c r="SJM10" s="46"/>
      <c r="SJN10" s="46"/>
      <c r="SJO10" s="46"/>
      <c r="SJP10" s="46"/>
      <c r="SJQ10" s="46"/>
      <c r="SJR10" s="46"/>
      <c r="SJS10" s="46"/>
      <c r="SJT10" s="46"/>
      <c r="SJU10" s="46"/>
      <c r="SJV10" s="46"/>
      <c r="SJW10" s="46"/>
      <c r="SJX10" s="46"/>
      <c r="SJY10" s="46"/>
      <c r="SJZ10" s="46"/>
      <c r="SKA10" s="46"/>
      <c r="SKB10" s="46"/>
      <c r="SKC10" s="46"/>
      <c r="SKD10" s="46"/>
      <c r="SKE10" s="46"/>
      <c r="SKF10" s="46"/>
      <c r="SKG10" s="46"/>
      <c r="SKH10" s="46"/>
      <c r="SKI10" s="46"/>
      <c r="SKJ10" s="46"/>
      <c r="SKK10" s="46"/>
      <c r="SKL10" s="46"/>
      <c r="SKM10" s="46"/>
      <c r="SKN10" s="46"/>
      <c r="SKO10" s="46"/>
      <c r="SKP10" s="46"/>
      <c r="SKQ10" s="46"/>
      <c r="SKR10" s="46"/>
      <c r="SKS10" s="46"/>
      <c r="SKT10" s="46"/>
      <c r="SKU10" s="46"/>
      <c r="SKV10" s="46"/>
      <c r="SKW10" s="46"/>
      <c r="SKX10" s="46"/>
      <c r="SKY10" s="46"/>
      <c r="SKZ10" s="46"/>
      <c r="SLA10" s="46"/>
      <c r="SLB10" s="46"/>
      <c r="SLC10" s="46"/>
      <c r="SLD10" s="46"/>
      <c r="SLE10" s="46"/>
      <c r="SLF10" s="46"/>
      <c r="SLG10" s="46"/>
      <c r="SLH10" s="46"/>
      <c r="SLI10" s="46"/>
      <c r="SLJ10" s="46"/>
      <c r="SLK10" s="46"/>
      <c r="SLL10" s="46"/>
      <c r="SLM10" s="46"/>
      <c r="SLN10" s="46"/>
      <c r="SLO10" s="46"/>
      <c r="SLP10" s="46"/>
      <c r="SLQ10" s="46"/>
      <c r="SLR10" s="46"/>
      <c r="SLS10" s="46"/>
      <c r="SLT10" s="46"/>
      <c r="SLU10" s="46"/>
      <c r="SLV10" s="46"/>
      <c r="SLW10" s="46"/>
      <c r="SLX10" s="46"/>
      <c r="SLY10" s="46"/>
      <c r="SLZ10" s="46"/>
      <c r="SMA10" s="46"/>
      <c r="SMB10" s="46"/>
      <c r="SMC10" s="46"/>
      <c r="SMD10" s="46"/>
      <c r="SME10" s="46"/>
      <c r="SMF10" s="46"/>
      <c r="SMG10" s="46"/>
      <c r="SMH10" s="46"/>
      <c r="SMI10" s="46"/>
      <c r="SMJ10" s="46"/>
      <c r="SMK10" s="46"/>
      <c r="SML10" s="46"/>
      <c r="SMM10" s="46"/>
      <c r="SMN10" s="46"/>
      <c r="SMO10" s="46"/>
      <c r="SMP10" s="46"/>
      <c r="SMQ10" s="46"/>
      <c r="SMR10" s="46"/>
      <c r="SMS10" s="46"/>
      <c r="SMT10" s="46"/>
      <c r="SMU10" s="46"/>
      <c r="SMV10" s="46"/>
      <c r="SMW10" s="46"/>
      <c r="SMX10" s="46"/>
      <c r="SMY10" s="46"/>
      <c r="SMZ10" s="46"/>
      <c r="SNA10" s="46"/>
      <c r="SNB10" s="46"/>
      <c r="SNC10" s="46"/>
      <c r="SND10" s="46"/>
      <c r="SNE10" s="46"/>
      <c r="SNF10" s="46"/>
      <c r="SNG10" s="46"/>
      <c r="SNH10" s="46"/>
      <c r="SNI10" s="46"/>
      <c r="SNJ10" s="46"/>
      <c r="SNK10" s="46"/>
      <c r="SNL10" s="46"/>
      <c r="SNM10" s="46"/>
      <c r="SNN10" s="46"/>
      <c r="SNO10" s="46"/>
      <c r="SNP10" s="46"/>
      <c r="SNQ10" s="46"/>
      <c r="SNR10" s="46"/>
      <c r="SNS10" s="46"/>
      <c r="SNT10" s="46"/>
      <c r="SNU10" s="46"/>
      <c r="SNV10" s="46"/>
      <c r="SNW10" s="46"/>
      <c r="SNX10" s="46"/>
      <c r="SNY10" s="46"/>
      <c r="SNZ10" s="46"/>
      <c r="SOA10" s="46"/>
      <c r="SOB10" s="46"/>
      <c r="SOC10" s="46"/>
      <c r="SOD10" s="46"/>
      <c r="SOE10" s="46"/>
      <c r="SOF10" s="46"/>
      <c r="SOG10" s="46"/>
      <c r="SOH10" s="46"/>
      <c r="SOI10" s="46"/>
      <c r="SOJ10" s="46"/>
      <c r="SOK10" s="46"/>
      <c r="SOL10" s="46"/>
      <c r="SOM10" s="46"/>
      <c r="SON10" s="46"/>
      <c r="SOO10" s="46"/>
      <c r="SOP10" s="46"/>
      <c r="SOQ10" s="46"/>
      <c r="SOR10" s="46"/>
      <c r="SOS10" s="46"/>
      <c r="SOT10" s="46"/>
      <c r="SOU10" s="46"/>
      <c r="SOV10" s="46"/>
      <c r="SOW10" s="46"/>
      <c r="SOX10" s="46"/>
      <c r="SOY10" s="46"/>
      <c r="SOZ10" s="46"/>
      <c r="SPA10" s="46"/>
      <c r="SPB10" s="46"/>
      <c r="SPC10" s="46"/>
      <c r="SPD10" s="46"/>
      <c r="SPE10" s="46"/>
      <c r="SPF10" s="46"/>
      <c r="SPG10" s="46"/>
      <c r="SPH10" s="46"/>
      <c r="SPI10" s="46"/>
      <c r="SPJ10" s="46"/>
      <c r="SPK10" s="46"/>
      <c r="SPL10" s="46"/>
      <c r="SPM10" s="46"/>
      <c r="SPN10" s="46"/>
      <c r="SPO10" s="46"/>
      <c r="SPP10" s="46"/>
      <c r="SPQ10" s="46"/>
      <c r="SPR10" s="46"/>
      <c r="SPS10" s="46"/>
      <c r="SPT10" s="46"/>
      <c r="SPU10" s="46"/>
      <c r="SPV10" s="46"/>
      <c r="SPW10" s="46"/>
      <c r="SPX10" s="46"/>
      <c r="SPY10" s="46"/>
      <c r="SPZ10" s="46"/>
      <c r="SQA10" s="46"/>
      <c r="SQB10" s="46"/>
      <c r="SQC10" s="46"/>
      <c r="SQD10" s="46"/>
      <c r="SQE10" s="46"/>
      <c r="SQF10" s="46"/>
      <c r="SQG10" s="46"/>
      <c r="SQH10" s="46"/>
      <c r="SQI10" s="46"/>
      <c r="SQJ10" s="46"/>
      <c r="SQK10" s="46"/>
      <c r="SQL10" s="46"/>
      <c r="SQM10" s="46"/>
      <c r="SQN10" s="46"/>
      <c r="SQO10" s="46"/>
      <c r="SQP10" s="46"/>
      <c r="SQQ10" s="46"/>
      <c r="SQR10" s="46"/>
      <c r="SQS10" s="46"/>
      <c r="SQT10" s="46"/>
      <c r="SQU10" s="46"/>
      <c r="SQV10" s="46"/>
      <c r="SQW10" s="46"/>
      <c r="SQX10" s="46"/>
      <c r="SQY10" s="46"/>
      <c r="SQZ10" s="46"/>
      <c r="SRA10" s="46"/>
      <c r="SRB10" s="46"/>
      <c r="SRC10" s="46"/>
      <c r="SRD10" s="46"/>
      <c r="SRE10" s="46"/>
      <c r="SRF10" s="46"/>
      <c r="SRG10" s="46"/>
      <c r="SRH10" s="46"/>
      <c r="SRI10" s="46"/>
      <c r="SRJ10" s="46"/>
      <c r="SRK10" s="46"/>
      <c r="SRL10" s="46"/>
      <c r="SRM10" s="46"/>
      <c r="SRN10" s="46"/>
      <c r="SRO10" s="46"/>
      <c r="SRP10" s="46"/>
      <c r="SRQ10" s="46"/>
      <c r="SRR10" s="46"/>
      <c r="SRS10" s="46"/>
      <c r="SRT10" s="46"/>
      <c r="SRU10" s="46"/>
      <c r="SRV10" s="46"/>
      <c r="SRW10" s="46"/>
      <c r="SRX10" s="46"/>
      <c r="SRY10" s="46"/>
      <c r="SRZ10" s="46"/>
      <c r="SSA10" s="46"/>
      <c r="SSB10" s="46"/>
      <c r="SSC10" s="46"/>
      <c r="SSD10" s="46"/>
      <c r="SSE10" s="46"/>
      <c r="SSF10" s="46"/>
      <c r="SSG10" s="46"/>
      <c r="SSH10" s="46"/>
      <c r="SSI10" s="46"/>
      <c r="SSJ10" s="46"/>
      <c r="SSK10" s="46"/>
      <c r="SSL10" s="46"/>
      <c r="SSM10" s="46"/>
      <c r="SSN10" s="46"/>
      <c r="SSO10" s="46"/>
      <c r="SSP10" s="46"/>
      <c r="SSQ10" s="46"/>
      <c r="SSR10" s="46"/>
      <c r="SSS10" s="46"/>
      <c r="SST10" s="46"/>
      <c r="SSU10" s="46"/>
      <c r="SSV10" s="46"/>
      <c r="SSW10" s="46"/>
      <c r="SSX10" s="46"/>
      <c r="SSY10" s="46"/>
      <c r="SSZ10" s="46"/>
      <c r="STA10" s="46"/>
      <c r="STB10" s="46"/>
      <c r="STC10" s="46"/>
      <c r="STD10" s="46"/>
      <c r="STE10" s="46"/>
      <c r="STF10" s="46"/>
      <c r="STG10" s="46"/>
      <c r="STH10" s="46"/>
      <c r="STI10" s="46"/>
      <c r="STJ10" s="46"/>
      <c r="STK10" s="46"/>
      <c r="STL10" s="46"/>
      <c r="STM10" s="46"/>
      <c r="STN10" s="46"/>
      <c r="STO10" s="46"/>
      <c r="STP10" s="46"/>
      <c r="STQ10" s="46"/>
      <c r="STR10" s="46"/>
      <c r="STS10" s="46"/>
      <c r="STT10" s="46"/>
      <c r="STU10" s="46"/>
      <c r="STV10" s="46"/>
      <c r="STW10" s="46"/>
      <c r="STX10" s="46"/>
      <c r="STY10" s="46"/>
      <c r="STZ10" s="46"/>
      <c r="SUA10" s="46"/>
      <c r="SUB10" s="46"/>
      <c r="SUC10" s="46"/>
      <c r="SUD10" s="46"/>
      <c r="SUE10" s="46"/>
      <c r="SUF10" s="46"/>
      <c r="SUG10" s="46"/>
      <c r="SUH10" s="46"/>
      <c r="SUI10" s="46"/>
      <c r="SUJ10" s="46"/>
      <c r="SUK10" s="46"/>
      <c r="SUL10" s="46"/>
      <c r="SUM10" s="46"/>
      <c r="SUN10" s="46"/>
      <c r="SUO10" s="46"/>
      <c r="SUP10" s="46"/>
      <c r="SUQ10" s="46"/>
      <c r="SUR10" s="46"/>
      <c r="SUS10" s="46"/>
      <c r="SUT10" s="46"/>
      <c r="SUU10" s="46"/>
      <c r="SUV10" s="46"/>
      <c r="SUW10" s="46"/>
      <c r="SUX10" s="46"/>
      <c r="SUY10" s="46"/>
      <c r="SUZ10" s="46"/>
      <c r="SVA10" s="46"/>
      <c r="SVB10" s="46"/>
      <c r="SVC10" s="46"/>
      <c r="SVD10" s="46"/>
      <c r="SVE10" s="46"/>
      <c r="SVF10" s="46"/>
      <c r="SVG10" s="46"/>
      <c r="SVH10" s="46"/>
      <c r="SVI10" s="46"/>
      <c r="SVJ10" s="46"/>
      <c r="SVK10" s="46"/>
      <c r="SVL10" s="46"/>
      <c r="SVM10" s="46"/>
      <c r="SVN10" s="46"/>
      <c r="SVO10" s="46"/>
      <c r="SVP10" s="46"/>
      <c r="SVQ10" s="46"/>
      <c r="SVR10" s="46"/>
      <c r="SVS10" s="46"/>
      <c r="SVT10" s="46"/>
      <c r="SVU10" s="46"/>
      <c r="SVV10" s="46"/>
      <c r="SVW10" s="46"/>
      <c r="SVX10" s="46"/>
      <c r="SVY10" s="46"/>
      <c r="SVZ10" s="46"/>
      <c r="SWA10" s="46"/>
      <c r="SWB10" s="46"/>
      <c r="SWC10" s="46"/>
      <c r="SWD10" s="46"/>
      <c r="SWE10" s="46"/>
      <c r="SWF10" s="46"/>
      <c r="SWG10" s="46"/>
      <c r="SWH10" s="46"/>
      <c r="SWI10" s="46"/>
      <c r="SWJ10" s="46"/>
      <c r="SWK10" s="46"/>
      <c r="SWL10" s="46"/>
      <c r="SWM10" s="46"/>
      <c r="SWN10" s="46"/>
      <c r="SWO10" s="46"/>
      <c r="SWP10" s="46"/>
      <c r="SWQ10" s="46"/>
      <c r="SWR10" s="46"/>
      <c r="SWS10" s="46"/>
      <c r="SWT10" s="46"/>
      <c r="SWU10" s="46"/>
      <c r="SWV10" s="46"/>
      <c r="SWW10" s="46"/>
      <c r="SWX10" s="46"/>
      <c r="SWY10" s="46"/>
      <c r="SWZ10" s="46"/>
      <c r="SXA10" s="46"/>
      <c r="SXB10" s="46"/>
      <c r="SXC10" s="46"/>
      <c r="SXD10" s="46"/>
      <c r="SXE10" s="46"/>
      <c r="SXF10" s="46"/>
      <c r="SXG10" s="46"/>
      <c r="SXH10" s="46"/>
      <c r="SXI10" s="46"/>
      <c r="SXJ10" s="46"/>
      <c r="SXK10" s="46"/>
      <c r="SXL10" s="46"/>
      <c r="SXM10" s="46"/>
      <c r="SXN10" s="46"/>
      <c r="SXO10" s="46"/>
      <c r="SXP10" s="46"/>
      <c r="SXQ10" s="46"/>
      <c r="SXR10" s="46"/>
      <c r="SXS10" s="46"/>
      <c r="SXT10" s="46"/>
      <c r="SXU10" s="46"/>
      <c r="SXV10" s="46"/>
      <c r="SXW10" s="46"/>
      <c r="SXX10" s="46"/>
      <c r="SXY10" s="46"/>
      <c r="SXZ10" s="46"/>
      <c r="SYA10" s="46"/>
      <c r="SYB10" s="46"/>
      <c r="SYC10" s="46"/>
      <c r="SYD10" s="46"/>
      <c r="SYE10" s="46"/>
      <c r="SYF10" s="46"/>
      <c r="SYG10" s="46"/>
      <c r="SYH10" s="46"/>
      <c r="SYI10" s="46"/>
      <c r="SYJ10" s="46"/>
      <c r="SYK10" s="46"/>
      <c r="SYL10" s="46"/>
      <c r="SYM10" s="46"/>
      <c r="SYN10" s="46"/>
      <c r="SYO10" s="46"/>
      <c r="SYP10" s="46"/>
      <c r="SYQ10" s="46"/>
      <c r="SYR10" s="46"/>
      <c r="SYS10" s="46"/>
      <c r="SYT10" s="46"/>
      <c r="SYU10" s="46"/>
      <c r="SYV10" s="46"/>
      <c r="SYW10" s="46"/>
      <c r="SYX10" s="46"/>
      <c r="SYY10" s="46"/>
      <c r="SYZ10" s="46"/>
      <c r="SZA10" s="46"/>
      <c r="SZB10" s="46"/>
      <c r="SZC10" s="46"/>
      <c r="SZD10" s="46"/>
      <c r="SZE10" s="46"/>
      <c r="SZF10" s="46"/>
      <c r="SZG10" s="46"/>
      <c r="SZH10" s="46"/>
      <c r="SZI10" s="46"/>
      <c r="SZJ10" s="46"/>
      <c r="SZK10" s="46"/>
      <c r="SZL10" s="46"/>
      <c r="SZM10" s="46"/>
      <c r="SZN10" s="46"/>
      <c r="SZO10" s="46"/>
      <c r="SZP10" s="46"/>
      <c r="SZQ10" s="46"/>
      <c r="SZR10" s="46"/>
      <c r="SZS10" s="46"/>
      <c r="SZT10" s="46"/>
      <c r="SZU10" s="46"/>
      <c r="SZV10" s="46"/>
      <c r="SZW10" s="46"/>
      <c r="SZX10" s="46"/>
      <c r="SZY10" s="46"/>
      <c r="SZZ10" s="46"/>
      <c r="TAA10" s="46"/>
      <c r="TAB10" s="46"/>
      <c r="TAC10" s="46"/>
      <c r="TAD10" s="46"/>
      <c r="TAE10" s="46"/>
      <c r="TAF10" s="46"/>
      <c r="TAG10" s="46"/>
      <c r="TAH10" s="46"/>
      <c r="TAI10" s="46"/>
      <c r="TAJ10" s="46"/>
      <c r="TAK10" s="46"/>
      <c r="TAL10" s="46"/>
      <c r="TAM10" s="46"/>
      <c r="TAN10" s="46"/>
      <c r="TAO10" s="46"/>
      <c r="TAP10" s="46"/>
      <c r="TAQ10" s="46"/>
      <c r="TAR10" s="46"/>
      <c r="TAS10" s="46"/>
      <c r="TAT10" s="46"/>
      <c r="TAU10" s="46"/>
      <c r="TAV10" s="46"/>
      <c r="TAW10" s="46"/>
      <c r="TAX10" s="46"/>
      <c r="TAY10" s="46"/>
      <c r="TAZ10" s="46"/>
      <c r="TBA10" s="46"/>
      <c r="TBB10" s="46"/>
      <c r="TBC10" s="46"/>
      <c r="TBD10" s="46"/>
      <c r="TBE10" s="46"/>
      <c r="TBF10" s="46"/>
      <c r="TBG10" s="46"/>
      <c r="TBH10" s="46"/>
      <c r="TBI10" s="46"/>
      <c r="TBJ10" s="46"/>
      <c r="TBK10" s="46"/>
      <c r="TBL10" s="46"/>
      <c r="TBM10" s="46"/>
      <c r="TBN10" s="46"/>
      <c r="TBO10" s="46"/>
      <c r="TBP10" s="46"/>
      <c r="TBQ10" s="46"/>
      <c r="TBR10" s="46"/>
      <c r="TBS10" s="46"/>
      <c r="TBT10" s="46"/>
      <c r="TBU10" s="46"/>
      <c r="TBV10" s="46"/>
      <c r="TBW10" s="46"/>
      <c r="TBX10" s="46"/>
      <c r="TBY10" s="46"/>
      <c r="TBZ10" s="46"/>
      <c r="TCA10" s="46"/>
      <c r="TCB10" s="46"/>
      <c r="TCC10" s="46"/>
      <c r="TCD10" s="46"/>
      <c r="TCE10" s="46"/>
      <c r="TCF10" s="46"/>
      <c r="TCG10" s="46"/>
      <c r="TCH10" s="46"/>
      <c r="TCI10" s="46"/>
      <c r="TCJ10" s="46"/>
      <c r="TCK10" s="46"/>
      <c r="TCL10" s="46"/>
      <c r="TCM10" s="46"/>
      <c r="TCN10" s="46"/>
      <c r="TCO10" s="46"/>
      <c r="TCP10" s="46"/>
      <c r="TCQ10" s="46"/>
      <c r="TCR10" s="46"/>
      <c r="TCS10" s="46"/>
      <c r="TCT10" s="46"/>
      <c r="TCU10" s="46"/>
      <c r="TCV10" s="46"/>
      <c r="TCW10" s="46"/>
      <c r="TCX10" s="46"/>
      <c r="TCY10" s="46"/>
      <c r="TCZ10" s="46"/>
      <c r="TDA10" s="46"/>
      <c r="TDB10" s="46"/>
      <c r="TDC10" s="46"/>
      <c r="TDD10" s="46"/>
      <c r="TDE10" s="46"/>
      <c r="TDF10" s="46"/>
      <c r="TDG10" s="46"/>
      <c r="TDH10" s="46"/>
      <c r="TDI10" s="46"/>
      <c r="TDJ10" s="46"/>
      <c r="TDK10" s="46"/>
      <c r="TDL10" s="46"/>
      <c r="TDM10" s="46"/>
      <c r="TDN10" s="46"/>
      <c r="TDO10" s="46"/>
      <c r="TDP10" s="46"/>
      <c r="TDQ10" s="46"/>
      <c r="TDR10" s="46"/>
      <c r="TDS10" s="46"/>
      <c r="TDT10" s="46"/>
      <c r="TDU10" s="46"/>
      <c r="TDV10" s="46"/>
      <c r="TDW10" s="46"/>
      <c r="TDX10" s="46"/>
      <c r="TDY10" s="46"/>
      <c r="TDZ10" s="46"/>
      <c r="TEA10" s="46"/>
      <c r="TEB10" s="46"/>
      <c r="TEC10" s="46"/>
      <c r="TED10" s="46"/>
      <c r="TEE10" s="46"/>
      <c r="TEF10" s="46"/>
      <c r="TEG10" s="46"/>
      <c r="TEH10" s="46"/>
      <c r="TEI10" s="46"/>
      <c r="TEJ10" s="46"/>
      <c r="TEK10" s="46"/>
      <c r="TEL10" s="46"/>
      <c r="TEM10" s="46"/>
      <c r="TEN10" s="46"/>
      <c r="TEO10" s="46"/>
      <c r="TEP10" s="46"/>
      <c r="TEQ10" s="46"/>
      <c r="TER10" s="46"/>
      <c r="TES10" s="46"/>
      <c r="TET10" s="46"/>
      <c r="TEU10" s="46"/>
      <c r="TEV10" s="46"/>
      <c r="TEW10" s="46"/>
      <c r="TEX10" s="46"/>
      <c r="TEY10" s="46"/>
      <c r="TEZ10" s="46"/>
      <c r="TFA10" s="46"/>
      <c r="TFB10" s="46"/>
      <c r="TFC10" s="46"/>
      <c r="TFD10" s="46"/>
      <c r="TFE10" s="46"/>
      <c r="TFF10" s="46"/>
      <c r="TFG10" s="46"/>
      <c r="TFH10" s="46"/>
      <c r="TFI10" s="46"/>
      <c r="TFJ10" s="46"/>
      <c r="TFK10" s="46"/>
      <c r="TFL10" s="46"/>
      <c r="TFM10" s="46"/>
      <c r="TFN10" s="46"/>
      <c r="TFO10" s="46"/>
      <c r="TFP10" s="46"/>
      <c r="TFQ10" s="46"/>
      <c r="TFR10" s="46"/>
      <c r="TFS10" s="46"/>
      <c r="TFT10" s="46"/>
      <c r="TFU10" s="46"/>
      <c r="TFV10" s="46"/>
      <c r="TFW10" s="46"/>
      <c r="TFX10" s="46"/>
      <c r="TFY10" s="46"/>
      <c r="TFZ10" s="46"/>
      <c r="TGA10" s="46"/>
      <c r="TGB10" s="46"/>
      <c r="TGC10" s="46"/>
      <c r="TGD10" s="46"/>
      <c r="TGE10" s="46"/>
      <c r="TGF10" s="46"/>
      <c r="TGG10" s="46"/>
      <c r="TGH10" s="46"/>
      <c r="TGI10" s="46"/>
      <c r="TGJ10" s="46"/>
      <c r="TGK10" s="46"/>
      <c r="TGL10" s="46"/>
      <c r="TGM10" s="46"/>
      <c r="TGN10" s="46"/>
      <c r="TGO10" s="46"/>
      <c r="TGP10" s="46"/>
      <c r="TGQ10" s="46"/>
      <c r="TGR10" s="46"/>
      <c r="TGS10" s="46"/>
      <c r="TGT10" s="46"/>
      <c r="TGU10" s="46"/>
      <c r="TGV10" s="46"/>
      <c r="TGW10" s="46"/>
      <c r="TGX10" s="46"/>
      <c r="TGY10" s="46"/>
      <c r="TGZ10" s="46"/>
      <c r="THA10" s="46"/>
      <c r="THB10" s="46"/>
      <c r="THC10" s="46"/>
      <c r="THD10" s="46"/>
      <c r="THE10" s="46"/>
      <c r="THF10" s="46"/>
      <c r="THG10" s="46"/>
      <c r="THH10" s="46"/>
      <c r="THI10" s="46"/>
      <c r="THJ10" s="46"/>
      <c r="THK10" s="46"/>
      <c r="THL10" s="46"/>
      <c r="THM10" s="46"/>
      <c r="THN10" s="46"/>
      <c r="THO10" s="46"/>
      <c r="THP10" s="46"/>
      <c r="THQ10" s="46"/>
      <c r="THR10" s="46"/>
      <c r="THS10" s="46"/>
      <c r="THT10" s="46"/>
      <c r="THU10" s="46"/>
      <c r="THV10" s="46"/>
      <c r="THW10" s="46"/>
      <c r="THX10" s="46"/>
      <c r="THY10" s="46"/>
      <c r="THZ10" s="46"/>
      <c r="TIA10" s="46"/>
      <c r="TIB10" s="46"/>
      <c r="TIC10" s="46"/>
      <c r="TID10" s="46"/>
      <c r="TIE10" s="46"/>
      <c r="TIF10" s="46"/>
      <c r="TIG10" s="46"/>
      <c r="TIH10" s="46"/>
      <c r="TII10" s="46"/>
      <c r="TIJ10" s="46"/>
      <c r="TIK10" s="46"/>
      <c r="TIL10" s="46"/>
      <c r="TIM10" s="46"/>
      <c r="TIN10" s="46"/>
      <c r="TIO10" s="46"/>
      <c r="TIP10" s="46"/>
      <c r="TIQ10" s="46"/>
      <c r="TIR10" s="46"/>
      <c r="TIS10" s="46"/>
      <c r="TIT10" s="46"/>
      <c r="TIU10" s="46"/>
      <c r="TIV10" s="46"/>
      <c r="TIW10" s="46"/>
      <c r="TIX10" s="46"/>
      <c r="TIY10" s="46"/>
      <c r="TIZ10" s="46"/>
      <c r="TJA10" s="46"/>
      <c r="TJB10" s="46"/>
      <c r="TJC10" s="46"/>
      <c r="TJD10" s="46"/>
      <c r="TJE10" s="46"/>
      <c r="TJF10" s="46"/>
      <c r="TJG10" s="46"/>
      <c r="TJH10" s="46"/>
      <c r="TJI10" s="46"/>
      <c r="TJJ10" s="46"/>
      <c r="TJK10" s="46"/>
      <c r="TJL10" s="46"/>
      <c r="TJM10" s="46"/>
      <c r="TJN10" s="46"/>
      <c r="TJO10" s="46"/>
      <c r="TJP10" s="46"/>
      <c r="TJQ10" s="46"/>
      <c r="TJR10" s="46"/>
      <c r="TJS10" s="46"/>
      <c r="TJT10" s="46"/>
      <c r="TJU10" s="46"/>
      <c r="TJV10" s="46"/>
      <c r="TJW10" s="46"/>
      <c r="TJX10" s="46"/>
      <c r="TJY10" s="46"/>
      <c r="TJZ10" s="46"/>
      <c r="TKA10" s="46"/>
      <c r="TKB10" s="46"/>
      <c r="TKC10" s="46"/>
      <c r="TKD10" s="46"/>
      <c r="TKE10" s="46"/>
      <c r="TKF10" s="46"/>
      <c r="TKG10" s="46"/>
      <c r="TKH10" s="46"/>
      <c r="TKI10" s="46"/>
      <c r="TKJ10" s="46"/>
      <c r="TKK10" s="46"/>
      <c r="TKL10" s="46"/>
      <c r="TKM10" s="46"/>
      <c r="TKN10" s="46"/>
      <c r="TKO10" s="46"/>
      <c r="TKP10" s="46"/>
      <c r="TKQ10" s="46"/>
      <c r="TKR10" s="46"/>
      <c r="TKS10" s="46"/>
      <c r="TKT10" s="46"/>
      <c r="TKU10" s="46"/>
      <c r="TKV10" s="46"/>
      <c r="TKW10" s="46"/>
      <c r="TKX10" s="46"/>
      <c r="TKY10" s="46"/>
      <c r="TKZ10" s="46"/>
      <c r="TLA10" s="46"/>
      <c r="TLB10" s="46"/>
      <c r="TLC10" s="46"/>
      <c r="TLD10" s="46"/>
      <c r="TLE10" s="46"/>
      <c r="TLF10" s="46"/>
      <c r="TLG10" s="46"/>
      <c r="TLH10" s="46"/>
      <c r="TLI10" s="46"/>
      <c r="TLJ10" s="46"/>
      <c r="TLK10" s="46"/>
      <c r="TLL10" s="46"/>
      <c r="TLM10" s="46"/>
      <c r="TLN10" s="46"/>
      <c r="TLO10" s="46"/>
      <c r="TLP10" s="46"/>
      <c r="TLQ10" s="46"/>
      <c r="TLR10" s="46"/>
      <c r="TLS10" s="46"/>
      <c r="TLT10" s="46"/>
      <c r="TLU10" s="46"/>
      <c r="TLV10" s="46"/>
      <c r="TLW10" s="46"/>
      <c r="TLX10" s="46"/>
      <c r="TLY10" s="46"/>
      <c r="TLZ10" s="46"/>
      <c r="TMA10" s="46"/>
      <c r="TMB10" s="46"/>
      <c r="TMC10" s="46"/>
      <c r="TMD10" s="46"/>
      <c r="TME10" s="46"/>
      <c r="TMF10" s="46"/>
      <c r="TMG10" s="46"/>
      <c r="TMH10" s="46"/>
      <c r="TMI10" s="46"/>
      <c r="TMJ10" s="46"/>
      <c r="TMK10" s="46"/>
      <c r="TML10" s="46"/>
      <c r="TMM10" s="46"/>
      <c r="TMN10" s="46"/>
      <c r="TMO10" s="46"/>
      <c r="TMP10" s="46"/>
      <c r="TMQ10" s="46"/>
      <c r="TMR10" s="46"/>
      <c r="TMS10" s="46"/>
      <c r="TMT10" s="46"/>
      <c r="TMU10" s="46"/>
      <c r="TMV10" s="46"/>
      <c r="TMW10" s="46"/>
      <c r="TMX10" s="46"/>
      <c r="TMY10" s="46"/>
      <c r="TMZ10" s="46"/>
      <c r="TNA10" s="46"/>
      <c r="TNB10" s="46"/>
      <c r="TNC10" s="46"/>
      <c r="TND10" s="46"/>
      <c r="TNE10" s="46"/>
      <c r="TNF10" s="46"/>
      <c r="TNG10" s="46"/>
      <c r="TNH10" s="46"/>
      <c r="TNI10" s="46"/>
      <c r="TNJ10" s="46"/>
      <c r="TNK10" s="46"/>
      <c r="TNL10" s="46"/>
      <c r="TNM10" s="46"/>
      <c r="TNN10" s="46"/>
      <c r="TNO10" s="46"/>
      <c r="TNP10" s="46"/>
      <c r="TNQ10" s="46"/>
      <c r="TNR10" s="46"/>
      <c r="TNS10" s="46"/>
      <c r="TNT10" s="46"/>
      <c r="TNU10" s="46"/>
      <c r="TNV10" s="46"/>
      <c r="TNW10" s="46"/>
      <c r="TNX10" s="46"/>
      <c r="TNY10" s="46"/>
      <c r="TNZ10" s="46"/>
      <c r="TOA10" s="46"/>
      <c r="TOB10" s="46"/>
      <c r="TOC10" s="46"/>
      <c r="TOD10" s="46"/>
      <c r="TOE10" s="46"/>
      <c r="TOF10" s="46"/>
      <c r="TOG10" s="46"/>
      <c r="TOH10" s="46"/>
      <c r="TOI10" s="46"/>
      <c r="TOJ10" s="46"/>
      <c r="TOK10" s="46"/>
      <c r="TOL10" s="46"/>
      <c r="TOM10" s="46"/>
      <c r="TON10" s="46"/>
      <c r="TOO10" s="46"/>
      <c r="TOP10" s="46"/>
      <c r="TOQ10" s="46"/>
      <c r="TOR10" s="46"/>
      <c r="TOS10" s="46"/>
      <c r="TOT10" s="46"/>
      <c r="TOU10" s="46"/>
      <c r="TOV10" s="46"/>
      <c r="TOW10" s="46"/>
      <c r="TOX10" s="46"/>
      <c r="TOY10" s="46"/>
      <c r="TOZ10" s="46"/>
      <c r="TPA10" s="46"/>
      <c r="TPB10" s="46"/>
      <c r="TPC10" s="46"/>
      <c r="TPD10" s="46"/>
      <c r="TPE10" s="46"/>
      <c r="TPF10" s="46"/>
      <c r="TPG10" s="46"/>
      <c r="TPH10" s="46"/>
      <c r="TPI10" s="46"/>
      <c r="TPJ10" s="46"/>
      <c r="TPK10" s="46"/>
      <c r="TPL10" s="46"/>
      <c r="TPM10" s="46"/>
      <c r="TPN10" s="46"/>
      <c r="TPO10" s="46"/>
      <c r="TPP10" s="46"/>
      <c r="TPQ10" s="46"/>
      <c r="TPR10" s="46"/>
      <c r="TPS10" s="46"/>
      <c r="TPT10" s="46"/>
      <c r="TPU10" s="46"/>
      <c r="TPV10" s="46"/>
      <c r="TPW10" s="46"/>
      <c r="TPX10" s="46"/>
      <c r="TPY10" s="46"/>
      <c r="TPZ10" s="46"/>
      <c r="TQA10" s="46"/>
      <c r="TQB10" s="46"/>
      <c r="TQC10" s="46"/>
      <c r="TQD10" s="46"/>
      <c r="TQE10" s="46"/>
      <c r="TQF10" s="46"/>
      <c r="TQG10" s="46"/>
      <c r="TQH10" s="46"/>
      <c r="TQI10" s="46"/>
      <c r="TQJ10" s="46"/>
      <c r="TQK10" s="46"/>
      <c r="TQL10" s="46"/>
      <c r="TQM10" s="46"/>
      <c r="TQN10" s="46"/>
      <c r="TQO10" s="46"/>
      <c r="TQP10" s="46"/>
      <c r="TQQ10" s="46"/>
      <c r="TQR10" s="46"/>
      <c r="TQS10" s="46"/>
      <c r="TQT10" s="46"/>
      <c r="TQU10" s="46"/>
      <c r="TQV10" s="46"/>
      <c r="TQW10" s="46"/>
      <c r="TQX10" s="46"/>
      <c r="TQY10" s="46"/>
      <c r="TQZ10" s="46"/>
      <c r="TRA10" s="46"/>
      <c r="TRB10" s="46"/>
      <c r="TRC10" s="46"/>
      <c r="TRD10" s="46"/>
      <c r="TRE10" s="46"/>
      <c r="TRF10" s="46"/>
      <c r="TRG10" s="46"/>
      <c r="TRH10" s="46"/>
      <c r="TRI10" s="46"/>
      <c r="TRJ10" s="46"/>
      <c r="TRK10" s="46"/>
      <c r="TRL10" s="46"/>
      <c r="TRM10" s="46"/>
      <c r="TRN10" s="46"/>
      <c r="TRO10" s="46"/>
      <c r="TRP10" s="46"/>
      <c r="TRQ10" s="46"/>
      <c r="TRR10" s="46"/>
      <c r="TRS10" s="46"/>
      <c r="TRT10" s="46"/>
      <c r="TRU10" s="46"/>
      <c r="TRV10" s="46"/>
      <c r="TRW10" s="46"/>
      <c r="TRX10" s="46"/>
      <c r="TRY10" s="46"/>
      <c r="TRZ10" s="46"/>
      <c r="TSA10" s="46"/>
      <c r="TSB10" s="46"/>
      <c r="TSC10" s="46"/>
      <c r="TSD10" s="46"/>
      <c r="TSE10" s="46"/>
      <c r="TSF10" s="46"/>
      <c r="TSG10" s="46"/>
      <c r="TSH10" s="46"/>
      <c r="TSI10" s="46"/>
      <c r="TSJ10" s="46"/>
      <c r="TSK10" s="46"/>
      <c r="TSL10" s="46"/>
      <c r="TSM10" s="46"/>
      <c r="TSN10" s="46"/>
      <c r="TSO10" s="46"/>
      <c r="TSP10" s="46"/>
      <c r="TSQ10" s="46"/>
      <c r="TSR10" s="46"/>
      <c r="TSS10" s="46"/>
      <c r="TST10" s="46"/>
      <c r="TSU10" s="46"/>
      <c r="TSV10" s="46"/>
      <c r="TSW10" s="46"/>
      <c r="TSX10" s="46"/>
      <c r="TSY10" s="46"/>
      <c r="TSZ10" s="46"/>
      <c r="TTA10" s="46"/>
      <c r="TTB10" s="46"/>
      <c r="TTC10" s="46"/>
      <c r="TTD10" s="46"/>
      <c r="TTE10" s="46"/>
      <c r="TTF10" s="46"/>
      <c r="TTG10" s="46"/>
      <c r="TTH10" s="46"/>
      <c r="TTI10" s="46"/>
      <c r="TTJ10" s="46"/>
      <c r="TTK10" s="46"/>
      <c r="TTL10" s="46"/>
      <c r="TTM10" s="46"/>
      <c r="TTN10" s="46"/>
      <c r="TTO10" s="46"/>
      <c r="TTP10" s="46"/>
      <c r="TTQ10" s="46"/>
      <c r="TTR10" s="46"/>
      <c r="TTS10" s="46"/>
      <c r="TTT10" s="46"/>
      <c r="TTU10" s="46"/>
      <c r="TTV10" s="46"/>
      <c r="TTW10" s="46"/>
      <c r="TTX10" s="46"/>
      <c r="TTY10" s="46"/>
      <c r="TTZ10" s="46"/>
      <c r="TUA10" s="46"/>
      <c r="TUB10" s="46"/>
      <c r="TUC10" s="46"/>
      <c r="TUD10" s="46"/>
      <c r="TUE10" s="46"/>
      <c r="TUF10" s="46"/>
      <c r="TUG10" s="46"/>
      <c r="TUH10" s="46"/>
      <c r="TUI10" s="46"/>
      <c r="TUJ10" s="46"/>
      <c r="TUK10" s="46"/>
      <c r="TUL10" s="46"/>
      <c r="TUM10" s="46"/>
      <c r="TUN10" s="46"/>
      <c r="TUO10" s="46"/>
      <c r="TUP10" s="46"/>
      <c r="TUQ10" s="46"/>
      <c r="TUR10" s="46"/>
      <c r="TUS10" s="46"/>
      <c r="TUT10" s="46"/>
      <c r="TUU10" s="46"/>
      <c r="TUV10" s="46"/>
      <c r="TUW10" s="46"/>
      <c r="TUX10" s="46"/>
      <c r="TUY10" s="46"/>
      <c r="TUZ10" s="46"/>
      <c r="TVA10" s="46"/>
      <c r="TVB10" s="46"/>
      <c r="TVC10" s="46"/>
      <c r="TVD10" s="46"/>
      <c r="TVE10" s="46"/>
      <c r="TVF10" s="46"/>
      <c r="TVG10" s="46"/>
      <c r="TVH10" s="46"/>
      <c r="TVI10" s="46"/>
      <c r="TVJ10" s="46"/>
      <c r="TVK10" s="46"/>
      <c r="TVL10" s="46"/>
      <c r="TVM10" s="46"/>
      <c r="TVN10" s="46"/>
      <c r="TVO10" s="46"/>
      <c r="TVP10" s="46"/>
      <c r="TVQ10" s="46"/>
      <c r="TVR10" s="46"/>
      <c r="TVS10" s="46"/>
      <c r="TVT10" s="46"/>
      <c r="TVU10" s="46"/>
      <c r="TVV10" s="46"/>
      <c r="TVW10" s="46"/>
      <c r="TVX10" s="46"/>
      <c r="TVY10" s="46"/>
      <c r="TVZ10" s="46"/>
      <c r="TWA10" s="46"/>
      <c r="TWB10" s="46"/>
      <c r="TWC10" s="46"/>
      <c r="TWD10" s="46"/>
      <c r="TWE10" s="46"/>
      <c r="TWF10" s="46"/>
      <c r="TWG10" s="46"/>
      <c r="TWH10" s="46"/>
      <c r="TWI10" s="46"/>
      <c r="TWJ10" s="46"/>
      <c r="TWK10" s="46"/>
      <c r="TWL10" s="46"/>
      <c r="TWM10" s="46"/>
      <c r="TWN10" s="46"/>
      <c r="TWO10" s="46"/>
      <c r="TWP10" s="46"/>
      <c r="TWQ10" s="46"/>
      <c r="TWR10" s="46"/>
      <c r="TWS10" s="46"/>
      <c r="TWT10" s="46"/>
      <c r="TWU10" s="46"/>
      <c r="TWV10" s="46"/>
      <c r="TWW10" s="46"/>
      <c r="TWX10" s="46"/>
      <c r="TWY10" s="46"/>
      <c r="TWZ10" s="46"/>
      <c r="TXA10" s="46"/>
      <c r="TXB10" s="46"/>
      <c r="TXC10" s="46"/>
      <c r="TXD10" s="46"/>
      <c r="TXE10" s="46"/>
      <c r="TXF10" s="46"/>
      <c r="TXG10" s="46"/>
      <c r="TXH10" s="46"/>
      <c r="TXI10" s="46"/>
      <c r="TXJ10" s="46"/>
      <c r="TXK10" s="46"/>
      <c r="TXL10" s="46"/>
      <c r="TXM10" s="46"/>
      <c r="TXN10" s="46"/>
      <c r="TXO10" s="46"/>
      <c r="TXP10" s="46"/>
      <c r="TXQ10" s="46"/>
      <c r="TXR10" s="46"/>
      <c r="TXS10" s="46"/>
      <c r="TXT10" s="46"/>
      <c r="TXU10" s="46"/>
      <c r="TXV10" s="46"/>
      <c r="TXW10" s="46"/>
      <c r="TXX10" s="46"/>
      <c r="TXY10" s="46"/>
      <c r="TXZ10" s="46"/>
      <c r="TYA10" s="46"/>
      <c r="TYB10" s="46"/>
      <c r="TYC10" s="46"/>
      <c r="TYD10" s="46"/>
      <c r="TYE10" s="46"/>
      <c r="TYF10" s="46"/>
      <c r="TYG10" s="46"/>
      <c r="TYH10" s="46"/>
      <c r="TYI10" s="46"/>
      <c r="TYJ10" s="46"/>
      <c r="TYK10" s="46"/>
      <c r="TYL10" s="46"/>
      <c r="TYM10" s="46"/>
      <c r="TYN10" s="46"/>
      <c r="TYO10" s="46"/>
      <c r="TYP10" s="46"/>
      <c r="TYQ10" s="46"/>
      <c r="TYR10" s="46"/>
      <c r="TYS10" s="46"/>
      <c r="TYT10" s="46"/>
      <c r="TYU10" s="46"/>
      <c r="TYV10" s="46"/>
      <c r="TYW10" s="46"/>
      <c r="TYX10" s="46"/>
      <c r="TYY10" s="46"/>
      <c r="TYZ10" s="46"/>
      <c r="TZA10" s="46"/>
      <c r="TZB10" s="46"/>
      <c r="TZC10" s="46"/>
      <c r="TZD10" s="46"/>
      <c r="TZE10" s="46"/>
      <c r="TZF10" s="46"/>
      <c r="TZG10" s="46"/>
      <c r="TZH10" s="46"/>
      <c r="TZI10" s="46"/>
      <c r="TZJ10" s="46"/>
      <c r="TZK10" s="46"/>
      <c r="TZL10" s="46"/>
      <c r="TZM10" s="46"/>
      <c r="TZN10" s="46"/>
      <c r="TZO10" s="46"/>
      <c r="TZP10" s="46"/>
      <c r="TZQ10" s="46"/>
      <c r="TZR10" s="46"/>
      <c r="TZS10" s="46"/>
      <c r="TZT10" s="46"/>
      <c r="TZU10" s="46"/>
      <c r="TZV10" s="46"/>
      <c r="TZW10" s="46"/>
      <c r="TZX10" s="46"/>
      <c r="TZY10" s="46"/>
      <c r="TZZ10" s="46"/>
      <c r="UAA10" s="46"/>
      <c r="UAB10" s="46"/>
      <c r="UAC10" s="46"/>
      <c r="UAD10" s="46"/>
      <c r="UAE10" s="46"/>
      <c r="UAF10" s="46"/>
      <c r="UAG10" s="46"/>
      <c r="UAH10" s="46"/>
      <c r="UAI10" s="46"/>
      <c r="UAJ10" s="46"/>
      <c r="UAK10" s="46"/>
      <c r="UAL10" s="46"/>
      <c r="UAM10" s="46"/>
      <c r="UAN10" s="46"/>
      <c r="UAO10" s="46"/>
      <c r="UAP10" s="46"/>
      <c r="UAQ10" s="46"/>
      <c r="UAR10" s="46"/>
      <c r="UAS10" s="46"/>
      <c r="UAT10" s="46"/>
      <c r="UAU10" s="46"/>
      <c r="UAV10" s="46"/>
      <c r="UAW10" s="46"/>
      <c r="UAX10" s="46"/>
      <c r="UAY10" s="46"/>
      <c r="UAZ10" s="46"/>
      <c r="UBA10" s="46"/>
      <c r="UBB10" s="46"/>
      <c r="UBC10" s="46"/>
      <c r="UBD10" s="46"/>
      <c r="UBE10" s="46"/>
      <c r="UBF10" s="46"/>
      <c r="UBG10" s="46"/>
      <c r="UBH10" s="46"/>
      <c r="UBI10" s="46"/>
      <c r="UBJ10" s="46"/>
      <c r="UBK10" s="46"/>
      <c r="UBL10" s="46"/>
      <c r="UBM10" s="46"/>
      <c r="UBN10" s="46"/>
      <c r="UBO10" s="46"/>
      <c r="UBP10" s="46"/>
      <c r="UBQ10" s="46"/>
      <c r="UBR10" s="46"/>
      <c r="UBS10" s="46"/>
      <c r="UBT10" s="46"/>
      <c r="UBU10" s="46"/>
      <c r="UBV10" s="46"/>
      <c r="UBW10" s="46"/>
      <c r="UBX10" s="46"/>
      <c r="UBY10" s="46"/>
      <c r="UBZ10" s="46"/>
      <c r="UCA10" s="46"/>
      <c r="UCB10" s="46"/>
      <c r="UCC10" s="46"/>
      <c r="UCD10" s="46"/>
      <c r="UCE10" s="46"/>
      <c r="UCF10" s="46"/>
      <c r="UCG10" s="46"/>
      <c r="UCH10" s="46"/>
      <c r="UCI10" s="46"/>
      <c r="UCJ10" s="46"/>
      <c r="UCK10" s="46"/>
      <c r="UCL10" s="46"/>
      <c r="UCM10" s="46"/>
      <c r="UCN10" s="46"/>
      <c r="UCO10" s="46"/>
      <c r="UCP10" s="46"/>
      <c r="UCQ10" s="46"/>
      <c r="UCR10" s="46"/>
      <c r="UCS10" s="46"/>
      <c r="UCT10" s="46"/>
      <c r="UCU10" s="46"/>
      <c r="UCV10" s="46"/>
      <c r="UCW10" s="46"/>
      <c r="UCX10" s="46"/>
      <c r="UCY10" s="46"/>
      <c r="UCZ10" s="46"/>
      <c r="UDA10" s="46"/>
      <c r="UDB10" s="46"/>
      <c r="UDC10" s="46"/>
      <c r="UDD10" s="46"/>
      <c r="UDE10" s="46"/>
      <c r="UDF10" s="46"/>
      <c r="UDG10" s="46"/>
      <c r="UDH10" s="46"/>
      <c r="UDI10" s="46"/>
      <c r="UDJ10" s="46"/>
      <c r="UDK10" s="46"/>
      <c r="UDL10" s="46"/>
      <c r="UDM10" s="46"/>
      <c r="UDN10" s="46"/>
      <c r="UDO10" s="46"/>
      <c r="UDP10" s="46"/>
      <c r="UDQ10" s="46"/>
      <c r="UDR10" s="46"/>
      <c r="UDS10" s="46"/>
      <c r="UDT10" s="46"/>
      <c r="UDU10" s="46"/>
      <c r="UDV10" s="46"/>
      <c r="UDW10" s="46"/>
      <c r="UDX10" s="46"/>
      <c r="UDY10" s="46"/>
      <c r="UDZ10" s="46"/>
      <c r="UEA10" s="46"/>
      <c r="UEB10" s="46"/>
      <c r="UEC10" s="46"/>
      <c r="UED10" s="46"/>
      <c r="UEE10" s="46"/>
      <c r="UEF10" s="46"/>
      <c r="UEG10" s="46"/>
      <c r="UEH10" s="46"/>
      <c r="UEI10" s="46"/>
      <c r="UEJ10" s="46"/>
      <c r="UEK10" s="46"/>
      <c r="UEL10" s="46"/>
      <c r="UEM10" s="46"/>
      <c r="UEN10" s="46"/>
      <c r="UEO10" s="46"/>
      <c r="UEP10" s="46"/>
      <c r="UEQ10" s="46"/>
      <c r="UER10" s="46"/>
      <c r="UES10" s="46"/>
      <c r="UET10" s="46"/>
      <c r="UEU10" s="46"/>
      <c r="UEV10" s="46"/>
      <c r="UEW10" s="46"/>
      <c r="UEX10" s="46"/>
      <c r="UEY10" s="46"/>
      <c r="UEZ10" s="46"/>
      <c r="UFA10" s="46"/>
      <c r="UFB10" s="46"/>
      <c r="UFC10" s="46"/>
      <c r="UFD10" s="46"/>
      <c r="UFE10" s="46"/>
      <c r="UFF10" s="46"/>
      <c r="UFG10" s="46"/>
      <c r="UFH10" s="46"/>
      <c r="UFI10" s="46"/>
      <c r="UFJ10" s="46"/>
      <c r="UFK10" s="46"/>
      <c r="UFL10" s="46"/>
      <c r="UFM10" s="46"/>
      <c r="UFN10" s="46"/>
      <c r="UFO10" s="46"/>
      <c r="UFP10" s="46"/>
      <c r="UFQ10" s="46"/>
      <c r="UFR10" s="46"/>
      <c r="UFS10" s="46"/>
      <c r="UFT10" s="46"/>
      <c r="UFU10" s="46"/>
      <c r="UFV10" s="46"/>
      <c r="UFW10" s="46"/>
      <c r="UFX10" s="46"/>
      <c r="UFY10" s="46"/>
      <c r="UFZ10" s="46"/>
      <c r="UGA10" s="46"/>
      <c r="UGB10" s="46"/>
      <c r="UGC10" s="46"/>
      <c r="UGD10" s="46"/>
      <c r="UGE10" s="46"/>
      <c r="UGF10" s="46"/>
      <c r="UGG10" s="46"/>
      <c r="UGH10" s="46"/>
      <c r="UGI10" s="46"/>
      <c r="UGJ10" s="46"/>
      <c r="UGK10" s="46"/>
      <c r="UGL10" s="46"/>
      <c r="UGM10" s="46"/>
      <c r="UGN10" s="46"/>
      <c r="UGO10" s="46"/>
      <c r="UGP10" s="46"/>
      <c r="UGQ10" s="46"/>
      <c r="UGR10" s="46"/>
      <c r="UGS10" s="46"/>
      <c r="UGT10" s="46"/>
      <c r="UGU10" s="46"/>
      <c r="UGV10" s="46"/>
      <c r="UGW10" s="46"/>
      <c r="UGX10" s="46"/>
      <c r="UGY10" s="46"/>
      <c r="UGZ10" s="46"/>
      <c r="UHA10" s="46"/>
      <c r="UHB10" s="46"/>
      <c r="UHC10" s="46"/>
      <c r="UHD10" s="46"/>
      <c r="UHE10" s="46"/>
      <c r="UHF10" s="46"/>
      <c r="UHG10" s="46"/>
      <c r="UHH10" s="46"/>
      <c r="UHI10" s="46"/>
      <c r="UHJ10" s="46"/>
      <c r="UHK10" s="46"/>
      <c r="UHL10" s="46"/>
      <c r="UHM10" s="46"/>
      <c r="UHN10" s="46"/>
      <c r="UHO10" s="46"/>
      <c r="UHP10" s="46"/>
      <c r="UHQ10" s="46"/>
      <c r="UHR10" s="46"/>
      <c r="UHS10" s="46"/>
      <c r="UHT10" s="46"/>
      <c r="UHU10" s="46"/>
      <c r="UHV10" s="46"/>
      <c r="UHW10" s="46"/>
      <c r="UHX10" s="46"/>
      <c r="UHY10" s="46"/>
      <c r="UHZ10" s="46"/>
      <c r="UIA10" s="46"/>
      <c r="UIB10" s="46"/>
      <c r="UIC10" s="46"/>
      <c r="UID10" s="46"/>
      <c r="UIE10" s="46"/>
      <c r="UIF10" s="46"/>
      <c r="UIG10" s="46"/>
      <c r="UIH10" s="46"/>
      <c r="UII10" s="46"/>
      <c r="UIJ10" s="46"/>
      <c r="UIK10" s="46"/>
      <c r="UIL10" s="46"/>
      <c r="UIM10" s="46"/>
      <c r="UIN10" s="46"/>
      <c r="UIO10" s="46"/>
      <c r="UIP10" s="46"/>
      <c r="UIQ10" s="46"/>
      <c r="UIR10" s="46"/>
      <c r="UIS10" s="46"/>
      <c r="UIT10" s="46"/>
      <c r="UIU10" s="46"/>
      <c r="UIV10" s="46"/>
      <c r="UIW10" s="46"/>
      <c r="UIX10" s="46"/>
      <c r="UIY10" s="46"/>
      <c r="UIZ10" s="46"/>
      <c r="UJA10" s="46"/>
      <c r="UJB10" s="46"/>
      <c r="UJC10" s="46"/>
      <c r="UJD10" s="46"/>
      <c r="UJE10" s="46"/>
      <c r="UJF10" s="46"/>
      <c r="UJG10" s="46"/>
      <c r="UJH10" s="46"/>
      <c r="UJI10" s="46"/>
      <c r="UJJ10" s="46"/>
      <c r="UJK10" s="46"/>
      <c r="UJL10" s="46"/>
      <c r="UJM10" s="46"/>
      <c r="UJN10" s="46"/>
      <c r="UJO10" s="46"/>
      <c r="UJP10" s="46"/>
      <c r="UJQ10" s="46"/>
      <c r="UJR10" s="46"/>
      <c r="UJS10" s="46"/>
      <c r="UJT10" s="46"/>
      <c r="UJU10" s="46"/>
      <c r="UJV10" s="46"/>
      <c r="UJW10" s="46"/>
      <c r="UJX10" s="46"/>
      <c r="UJY10" s="46"/>
      <c r="UJZ10" s="46"/>
      <c r="UKA10" s="46"/>
      <c r="UKB10" s="46"/>
      <c r="UKC10" s="46"/>
      <c r="UKD10" s="46"/>
      <c r="UKE10" s="46"/>
      <c r="UKF10" s="46"/>
      <c r="UKG10" s="46"/>
      <c r="UKH10" s="46"/>
      <c r="UKI10" s="46"/>
      <c r="UKJ10" s="46"/>
      <c r="UKK10" s="46"/>
      <c r="UKL10" s="46"/>
      <c r="UKM10" s="46"/>
      <c r="UKN10" s="46"/>
      <c r="UKO10" s="46"/>
      <c r="UKP10" s="46"/>
      <c r="UKQ10" s="46"/>
      <c r="UKR10" s="46"/>
      <c r="UKS10" s="46"/>
      <c r="UKT10" s="46"/>
      <c r="UKU10" s="46"/>
      <c r="UKV10" s="46"/>
      <c r="UKW10" s="46"/>
      <c r="UKX10" s="46"/>
      <c r="UKY10" s="46"/>
      <c r="UKZ10" s="46"/>
      <c r="ULA10" s="46"/>
      <c r="ULB10" s="46"/>
      <c r="ULC10" s="46"/>
      <c r="ULD10" s="46"/>
      <c r="ULE10" s="46"/>
      <c r="ULF10" s="46"/>
      <c r="ULG10" s="46"/>
      <c r="ULH10" s="46"/>
      <c r="ULI10" s="46"/>
      <c r="ULJ10" s="46"/>
      <c r="ULK10" s="46"/>
      <c r="ULL10" s="46"/>
      <c r="ULM10" s="46"/>
      <c r="ULN10" s="46"/>
      <c r="ULO10" s="46"/>
      <c r="ULP10" s="46"/>
      <c r="ULQ10" s="46"/>
      <c r="ULR10" s="46"/>
      <c r="ULS10" s="46"/>
      <c r="ULT10" s="46"/>
      <c r="ULU10" s="46"/>
      <c r="ULV10" s="46"/>
      <c r="ULW10" s="46"/>
      <c r="ULX10" s="46"/>
      <c r="ULY10" s="46"/>
      <c r="ULZ10" s="46"/>
      <c r="UMA10" s="46"/>
      <c r="UMB10" s="46"/>
      <c r="UMC10" s="46"/>
      <c r="UMD10" s="46"/>
      <c r="UME10" s="46"/>
      <c r="UMF10" s="46"/>
      <c r="UMG10" s="46"/>
      <c r="UMH10" s="46"/>
      <c r="UMI10" s="46"/>
      <c r="UMJ10" s="46"/>
      <c r="UMK10" s="46"/>
      <c r="UML10" s="46"/>
      <c r="UMM10" s="46"/>
      <c r="UMN10" s="46"/>
      <c r="UMO10" s="46"/>
      <c r="UMP10" s="46"/>
      <c r="UMQ10" s="46"/>
      <c r="UMR10" s="46"/>
      <c r="UMS10" s="46"/>
      <c r="UMT10" s="46"/>
      <c r="UMU10" s="46"/>
      <c r="UMV10" s="46"/>
      <c r="UMW10" s="46"/>
      <c r="UMX10" s="46"/>
      <c r="UMY10" s="46"/>
      <c r="UMZ10" s="46"/>
      <c r="UNA10" s="46"/>
      <c r="UNB10" s="46"/>
      <c r="UNC10" s="46"/>
      <c r="UND10" s="46"/>
      <c r="UNE10" s="46"/>
      <c r="UNF10" s="46"/>
      <c r="UNG10" s="46"/>
      <c r="UNH10" s="46"/>
      <c r="UNI10" s="46"/>
      <c r="UNJ10" s="46"/>
      <c r="UNK10" s="46"/>
      <c r="UNL10" s="46"/>
      <c r="UNM10" s="46"/>
      <c r="UNN10" s="46"/>
      <c r="UNO10" s="46"/>
      <c r="UNP10" s="46"/>
      <c r="UNQ10" s="46"/>
      <c r="UNR10" s="46"/>
      <c r="UNS10" s="46"/>
      <c r="UNT10" s="46"/>
      <c r="UNU10" s="46"/>
      <c r="UNV10" s="46"/>
      <c r="UNW10" s="46"/>
      <c r="UNX10" s="46"/>
      <c r="UNY10" s="46"/>
      <c r="UNZ10" s="46"/>
      <c r="UOA10" s="46"/>
      <c r="UOB10" s="46"/>
      <c r="UOC10" s="46"/>
      <c r="UOD10" s="46"/>
      <c r="UOE10" s="46"/>
      <c r="UOF10" s="46"/>
      <c r="UOG10" s="46"/>
      <c r="UOH10" s="46"/>
      <c r="UOI10" s="46"/>
      <c r="UOJ10" s="46"/>
      <c r="UOK10" s="46"/>
      <c r="UOL10" s="46"/>
      <c r="UOM10" s="46"/>
      <c r="UON10" s="46"/>
      <c r="UOO10" s="46"/>
      <c r="UOP10" s="46"/>
      <c r="UOQ10" s="46"/>
      <c r="UOR10" s="46"/>
      <c r="UOS10" s="46"/>
      <c r="UOT10" s="46"/>
      <c r="UOU10" s="46"/>
      <c r="UOV10" s="46"/>
      <c r="UOW10" s="46"/>
      <c r="UOX10" s="46"/>
      <c r="UOY10" s="46"/>
      <c r="UOZ10" s="46"/>
      <c r="UPA10" s="46"/>
      <c r="UPB10" s="46"/>
      <c r="UPC10" s="46"/>
      <c r="UPD10" s="46"/>
      <c r="UPE10" s="46"/>
      <c r="UPF10" s="46"/>
      <c r="UPG10" s="46"/>
      <c r="UPH10" s="46"/>
      <c r="UPI10" s="46"/>
      <c r="UPJ10" s="46"/>
      <c r="UPK10" s="46"/>
      <c r="UPL10" s="46"/>
      <c r="UPM10" s="46"/>
      <c r="UPN10" s="46"/>
      <c r="UPO10" s="46"/>
      <c r="UPP10" s="46"/>
      <c r="UPQ10" s="46"/>
      <c r="UPR10" s="46"/>
      <c r="UPS10" s="46"/>
      <c r="UPT10" s="46"/>
      <c r="UPU10" s="46"/>
      <c r="UPV10" s="46"/>
      <c r="UPW10" s="46"/>
      <c r="UPX10" s="46"/>
      <c r="UPY10" s="46"/>
      <c r="UPZ10" s="46"/>
      <c r="UQA10" s="46"/>
      <c r="UQB10" s="46"/>
      <c r="UQC10" s="46"/>
      <c r="UQD10" s="46"/>
      <c r="UQE10" s="46"/>
      <c r="UQF10" s="46"/>
      <c r="UQG10" s="46"/>
      <c r="UQH10" s="46"/>
      <c r="UQI10" s="46"/>
      <c r="UQJ10" s="46"/>
      <c r="UQK10" s="46"/>
      <c r="UQL10" s="46"/>
      <c r="UQM10" s="46"/>
      <c r="UQN10" s="46"/>
      <c r="UQO10" s="46"/>
      <c r="UQP10" s="46"/>
      <c r="UQQ10" s="46"/>
      <c r="UQR10" s="46"/>
      <c r="UQS10" s="46"/>
      <c r="UQT10" s="46"/>
      <c r="UQU10" s="46"/>
      <c r="UQV10" s="46"/>
      <c r="UQW10" s="46"/>
      <c r="UQX10" s="46"/>
      <c r="UQY10" s="46"/>
      <c r="UQZ10" s="46"/>
      <c r="URA10" s="46"/>
      <c r="URB10" s="46"/>
      <c r="URC10" s="46"/>
      <c r="URD10" s="46"/>
      <c r="URE10" s="46"/>
      <c r="URF10" s="46"/>
      <c r="URG10" s="46"/>
      <c r="URH10" s="46"/>
      <c r="URI10" s="46"/>
      <c r="URJ10" s="46"/>
      <c r="URK10" s="46"/>
      <c r="URL10" s="46"/>
      <c r="URM10" s="46"/>
      <c r="URN10" s="46"/>
      <c r="URO10" s="46"/>
      <c r="URP10" s="46"/>
      <c r="URQ10" s="46"/>
      <c r="URR10" s="46"/>
      <c r="URS10" s="46"/>
      <c r="URT10" s="46"/>
      <c r="URU10" s="46"/>
      <c r="URV10" s="46"/>
      <c r="URW10" s="46"/>
      <c r="URX10" s="46"/>
      <c r="URY10" s="46"/>
      <c r="URZ10" s="46"/>
      <c r="USA10" s="46"/>
      <c r="USB10" s="46"/>
      <c r="USC10" s="46"/>
      <c r="USD10" s="46"/>
      <c r="USE10" s="46"/>
      <c r="USF10" s="46"/>
      <c r="USG10" s="46"/>
      <c r="USH10" s="46"/>
      <c r="USI10" s="46"/>
      <c r="USJ10" s="46"/>
      <c r="USK10" s="46"/>
      <c r="USL10" s="46"/>
      <c r="USM10" s="46"/>
      <c r="USN10" s="46"/>
      <c r="USO10" s="46"/>
      <c r="USP10" s="46"/>
      <c r="USQ10" s="46"/>
      <c r="USR10" s="46"/>
      <c r="USS10" s="46"/>
      <c r="UST10" s="46"/>
      <c r="USU10" s="46"/>
      <c r="USV10" s="46"/>
      <c r="USW10" s="46"/>
      <c r="USX10" s="46"/>
      <c r="USY10" s="46"/>
      <c r="USZ10" s="46"/>
      <c r="UTA10" s="46"/>
      <c r="UTB10" s="46"/>
      <c r="UTC10" s="46"/>
      <c r="UTD10" s="46"/>
      <c r="UTE10" s="46"/>
      <c r="UTF10" s="46"/>
      <c r="UTG10" s="46"/>
      <c r="UTH10" s="46"/>
      <c r="UTI10" s="46"/>
      <c r="UTJ10" s="46"/>
      <c r="UTK10" s="46"/>
      <c r="UTL10" s="46"/>
      <c r="UTM10" s="46"/>
      <c r="UTN10" s="46"/>
      <c r="UTO10" s="46"/>
      <c r="UTP10" s="46"/>
      <c r="UTQ10" s="46"/>
      <c r="UTR10" s="46"/>
      <c r="UTS10" s="46"/>
      <c r="UTT10" s="46"/>
      <c r="UTU10" s="46"/>
      <c r="UTV10" s="46"/>
      <c r="UTW10" s="46"/>
      <c r="UTX10" s="46"/>
      <c r="UTY10" s="46"/>
      <c r="UTZ10" s="46"/>
      <c r="UUA10" s="46"/>
      <c r="UUB10" s="46"/>
      <c r="UUC10" s="46"/>
      <c r="UUD10" s="46"/>
      <c r="UUE10" s="46"/>
      <c r="UUF10" s="46"/>
      <c r="UUG10" s="46"/>
      <c r="UUH10" s="46"/>
      <c r="UUI10" s="46"/>
      <c r="UUJ10" s="46"/>
      <c r="UUK10" s="46"/>
      <c r="UUL10" s="46"/>
      <c r="UUM10" s="46"/>
      <c r="UUN10" s="46"/>
      <c r="UUO10" s="46"/>
      <c r="UUP10" s="46"/>
      <c r="UUQ10" s="46"/>
      <c r="UUR10" s="46"/>
      <c r="UUS10" s="46"/>
      <c r="UUT10" s="46"/>
      <c r="UUU10" s="46"/>
      <c r="UUV10" s="46"/>
      <c r="UUW10" s="46"/>
      <c r="UUX10" s="46"/>
      <c r="UUY10" s="46"/>
      <c r="UUZ10" s="46"/>
      <c r="UVA10" s="46"/>
      <c r="UVB10" s="46"/>
      <c r="UVC10" s="46"/>
      <c r="UVD10" s="46"/>
      <c r="UVE10" s="46"/>
      <c r="UVF10" s="46"/>
      <c r="UVG10" s="46"/>
      <c r="UVH10" s="46"/>
      <c r="UVI10" s="46"/>
      <c r="UVJ10" s="46"/>
      <c r="UVK10" s="46"/>
      <c r="UVL10" s="46"/>
      <c r="UVM10" s="46"/>
      <c r="UVN10" s="46"/>
      <c r="UVO10" s="46"/>
      <c r="UVP10" s="46"/>
      <c r="UVQ10" s="46"/>
      <c r="UVR10" s="46"/>
      <c r="UVS10" s="46"/>
      <c r="UVT10" s="46"/>
      <c r="UVU10" s="46"/>
      <c r="UVV10" s="46"/>
      <c r="UVW10" s="46"/>
      <c r="UVX10" s="46"/>
      <c r="UVY10" s="46"/>
      <c r="UVZ10" s="46"/>
      <c r="UWA10" s="46"/>
      <c r="UWB10" s="46"/>
      <c r="UWC10" s="46"/>
      <c r="UWD10" s="46"/>
      <c r="UWE10" s="46"/>
      <c r="UWF10" s="46"/>
      <c r="UWG10" s="46"/>
      <c r="UWH10" s="46"/>
      <c r="UWI10" s="46"/>
      <c r="UWJ10" s="46"/>
      <c r="UWK10" s="46"/>
      <c r="UWL10" s="46"/>
      <c r="UWM10" s="46"/>
      <c r="UWN10" s="46"/>
      <c r="UWO10" s="46"/>
      <c r="UWP10" s="46"/>
      <c r="UWQ10" s="46"/>
      <c r="UWR10" s="46"/>
      <c r="UWS10" s="46"/>
      <c r="UWT10" s="46"/>
      <c r="UWU10" s="46"/>
      <c r="UWV10" s="46"/>
      <c r="UWW10" s="46"/>
      <c r="UWX10" s="46"/>
      <c r="UWY10" s="46"/>
      <c r="UWZ10" s="46"/>
      <c r="UXA10" s="46"/>
      <c r="UXB10" s="46"/>
      <c r="UXC10" s="46"/>
      <c r="UXD10" s="46"/>
      <c r="UXE10" s="46"/>
      <c r="UXF10" s="46"/>
      <c r="UXG10" s="46"/>
      <c r="UXH10" s="46"/>
      <c r="UXI10" s="46"/>
      <c r="UXJ10" s="46"/>
      <c r="UXK10" s="46"/>
      <c r="UXL10" s="46"/>
      <c r="UXM10" s="46"/>
      <c r="UXN10" s="46"/>
      <c r="UXO10" s="46"/>
      <c r="UXP10" s="46"/>
      <c r="UXQ10" s="46"/>
      <c r="UXR10" s="46"/>
      <c r="UXS10" s="46"/>
      <c r="UXT10" s="46"/>
      <c r="UXU10" s="46"/>
      <c r="UXV10" s="46"/>
      <c r="UXW10" s="46"/>
      <c r="UXX10" s="46"/>
      <c r="UXY10" s="46"/>
      <c r="UXZ10" s="46"/>
      <c r="UYA10" s="46"/>
      <c r="UYB10" s="46"/>
      <c r="UYC10" s="46"/>
      <c r="UYD10" s="46"/>
      <c r="UYE10" s="46"/>
      <c r="UYF10" s="46"/>
      <c r="UYG10" s="46"/>
      <c r="UYH10" s="46"/>
      <c r="UYI10" s="46"/>
      <c r="UYJ10" s="46"/>
      <c r="UYK10" s="46"/>
      <c r="UYL10" s="46"/>
      <c r="UYM10" s="46"/>
      <c r="UYN10" s="46"/>
      <c r="UYO10" s="46"/>
      <c r="UYP10" s="46"/>
      <c r="UYQ10" s="46"/>
      <c r="UYR10" s="46"/>
      <c r="UYS10" s="46"/>
      <c r="UYT10" s="46"/>
      <c r="UYU10" s="46"/>
      <c r="UYV10" s="46"/>
      <c r="UYW10" s="46"/>
      <c r="UYX10" s="46"/>
      <c r="UYY10" s="46"/>
      <c r="UYZ10" s="46"/>
      <c r="UZA10" s="46"/>
      <c r="UZB10" s="46"/>
      <c r="UZC10" s="46"/>
      <c r="UZD10" s="46"/>
      <c r="UZE10" s="46"/>
      <c r="UZF10" s="46"/>
      <c r="UZG10" s="46"/>
      <c r="UZH10" s="46"/>
      <c r="UZI10" s="46"/>
      <c r="UZJ10" s="46"/>
      <c r="UZK10" s="46"/>
      <c r="UZL10" s="46"/>
      <c r="UZM10" s="46"/>
      <c r="UZN10" s="46"/>
      <c r="UZO10" s="46"/>
      <c r="UZP10" s="46"/>
      <c r="UZQ10" s="46"/>
      <c r="UZR10" s="46"/>
      <c r="UZS10" s="46"/>
      <c r="UZT10" s="46"/>
      <c r="UZU10" s="46"/>
      <c r="UZV10" s="46"/>
      <c r="UZW10" s="46"/>
      <c r="UZX10" s="46"/>
      <c r="UZY10" s="46"/>
      <c r="UZZ10" s="46"/>
      <c r="VAA10" s="46"/>
      <c r="VAB10" s="46"/>
      <c r="VAC10" s="46"/>
      <c r="VAD10" s="46"/>
      <c r="VAE10" s="46"/>
      <c r="VAF10" s="46"/>
      <c r="VAG10" s="46"/>
      <c r="VAH10" s="46"/>
      <c r="VAI10" s="46"/>
      <c r="VAJ10" s="46"/>
      <c r="VAK10" s="46"/>
      <c r="VAL10" s="46"/>
      <c r="VAM10" s="46"/>
      <c r="VAN10" s="46"/>
      <c r="VAO10" s="46"/>
      <c r="VAP10" s="46"/>
      <c r="VAQ10" s="46"/>
      <c r="VAR10" s="46"/>
      <c r="VAS10" s="46"/>
      <c r="VAT10" s="46"/>
      <c r="VAU10" s="46"/>
      <c r="VAV10" s="46"/>
      <c r="VAW10" s="46"/>
      <c r="VAX10" s="46"/>
      <c r="VAY10" s="46"/>
      <c r="VAZ10" s="46"/>
      <c r="VBA10" s="46"/>
      <c r="VBB10" s="46"/>
      <c r="VBC10" s="46"/>
      <c r="VBD10" s="46"/>
      <c r="VBE10" s="46"/>
      <c r="VBF10" s="46"/>
      <c r="VBG10" s="46"/>
      <c r="VBH10" s="46"/>
      <c r="VBI10" s="46"/>
      <c r="VBJ10" s="46"/>
      <c r="VBK10" s="46"/>
      <c r="VBL10" s="46"/>
      <c r="VBM10" s="46"/>
      <c r="VBN10" s="46"/>
      <c r="VBO10" s="46"/>
      <c r="VBP10" s="46"/>
      <c r="VBQ10" s="46"/>
      <c r="VBR10" s="46"/>
      <c r="VBS10" s="46"/>
      <c r="VBT10" s="46"/>
      <c r="VBU10" s="46"/>
      <c r="VBV10" s="46"/>
      <c r="VBW10" s="46"/>
      <c r="VBX10" s="46"/>
      <c r="VBY10" s="46"/>
      <c r="VBZ10" s="46"/>
      <c r="VCA10" s="46"/>
      <c r="VCB10" s="46"/>
      <c r="VCC10" s="46"/>
      <c r="VCD10" s="46"/>
      <c r="VCE10" s="46"/>
      <c r="VCF10" s="46"/>
      <c r="VCG10" s="46"/>
      <c r="VCH10" s="46"/>
      <c r="VCI10" s="46"/>
      <c r="VCJ10" s="46"/>
      <c r="VCK10" s="46"/>
      <c r="VCL10" s="46"/>
      <c r="VCM10" s="46"/>
      <c r="VCN10" s="46"/>
      <c r="VCO10" s="46"/>
      <c r="VCP10" s="46"/>
      <c r="VCQ10" s="46"/>
      <c r="VCR10" s="46"/>
      <c r="VCS10" s="46"/>
      <c r="VCT10" s="46"/>
      <c r="VCU10" s="46"/>
      <c r="VCV10" s="46"/>
      <c r="VCW10" s="46"/>
      <c r="VCX10" s="46"/>
      <c r="VCY10" s="46"/>
      <c r="VCZ10" s="46"/>
      <c r="VDA10" s="46"/>
      <c r="VDB10" s="46"/>
      <c r="VDC10" s="46"/>
      <c r="VDD10" s="46"/>
      <c r="VDE10" s="46"/>
      <c r="VDF10" s="46"/>
      <c r="VDG10" s="46"/>
      <c r="VDH10" s="46"/>
      <c r="VDI10" s="46"/>
      <c r="VDJ10" s="46"/>
      <c r="VDK10" s="46"/>
      <c r="VDL10" s="46"/>
      <c r="VDM10" s="46"/>
      <c r="VDN10" s="46"/>
      <c r="VDO10" s="46"/>
      <c r="VDP10" s="46"/>
      <c r="VDQ10" s="46"/>
      <c r="VDR10" s="46"/>
      <c r="VDS10" s="46"/>
      <c r="VDT10" s="46"/>
      <c r="VDU10" s="46"/>
      <c r="VDV10" s="46"/>
      <c r="VDW10" s="46"/>
      <c r="VDX10" s="46"/>
      <c r="VDY10" s="46"/>
      <c r="VDZ10" s="46"/>
      <c r="VEA10" s="46"/>
      <c r="VEB10" s="46"/>
      <c r="VEC10" s="46"/>
      <c r="VED10" s="46"/>
      <c r="VEE10" s="46"/>
      <c r="VEF10" s="46"/>
      <c r="VEG10" s="46"/>
      <c r="VEH10" s="46"/>
      <c r="VEI10" s="46"/>
      <c r="VEJ10" s="46"/>
      <c r="VEK10" s="46"/>
      <c r="VEL10" s="46"/>
      <c r="VEM10" s="46"/>
      <c r="VEN10" s="46"/>
      <c r="VEO10" s="46"/>
      <c r="VEP10" s="46"/>
      <c r="VEQ10" s="46"/>
      <c r="VER10" s="46"/>
      <c r="VES10" s="46"/>
      <c r="VET10" s="46"/>
      <c r="VEU10" s="46"/>
      <c r="VEV10" s="46"/>
      <c r="VEW10" s="46"/>
      <c r="VEX10" s="46"/>
      <c r="VEY10" s="46"/>
      <c r="VEZ10" s="46"/>
      <c r="VFA10" s="46"/>
      <c r="VFB10" s="46"/>
      <c r="VFC10" s="46"/>
      <c r="VFD10" s="46"/>
      <c r="VFE10" s="46"/>
      <c r="VFF10" s="46"/>
      <c r="VFG10" s="46"/>
      <c r="VFH10" s="46"/>
      <c r="VFI10" s="46"/>
      <c r="VFJ10" s="46"/>
      <c r="VFK10" s="46"/>
      <c r="VFL10" s="46"/>
      <c r="VFM10" s="46"/>
      <c r="VFN10" s="46"/>
      <c r="VFO10" s="46"/>
      <c r="VFP10" s="46"/>
      <c r="VFQ10" s="46"/>
      <c r="VFR10" s="46"/>
      <c r="VFS10" s="46"/>
      <c r="VFT10" s="46"/>
      <c r="VFU10" s="46"/>
      <c r="VFV10" s="46"/>
      <c r="VFW10" s="46"/>
      <c r="VFX10" s="46"/>
      <c r="VFY10" s="46"/>
      <c r="VFZ10" s="46"/>
      <c r="VGA10" s="46"/>
      <c r="VGB10" s="46"/>
      <c r="VGC10" s="46"/>
      <c r="VGD10" s="46"/>
      <c r="VGE10" s="46"/>
      <c r="VGF10" s="46"/>
      <c r="VGG10" s="46"/>
      <c r="VGH10" s="46"/>
      <c r="VGI10" s="46"/>
      <c r="VGJ10" s="46"/>
      <c r="VGK10" s="46"/>
      <c r="VGL10" s="46"/>
      <c r="VGM10" s="46"/>
      <c r="VGN10" s="46"/>
      <c r="VGO10" s="46"/>
      <c r="VGP10" s="46"/>
      <c r="VGQ10" s="46"/>
      <c r="VGR10" s="46"/>
      <c r="VGS10" s="46"/>
      <c r="VGT10" s="46"/>
      <c r="VGU10" s="46"/>
      <c r="VGV10" s="46"/>
      <c r="VGW10" s="46"/>
      <c r="VGX10" s="46"/>
      <c r="VGY10" s="46"/>
      <c r="VGZ10" s="46"/>
      <c r="VHA10" s="46"/>
      <c r="VHB10" s="46"/>
      <c r="VHC10" s="46"/>
      <c r="VHD10" s="46"/>
      <c r="VHE10" s="46"/>
      <c r="VHF10" s="46"/>
      <c r="VHG10" s="46"/>
      <c r="VHH10" s="46"/>
      <c r="VHI10" s="46"/>
      <c r="VHJ10" s="46"/>
      <c r="VHK10" s="46"/>
      <c r="VHL10" s="46"/>
      <c r="VHM10" s="46"/>
      <c r="VHN10" s="46"/>
      <c r="VHO10" s="46"/>
      <c r="VHP10" s="46"/>
      <c r="VHQ10" s="46"/>
      <c r="VHR10" s="46"/>
      <c r="VHS10" s="46"/>
      <c r="VHT10" s="46"/>
      <c r="VHU10" s="46"/>
      <c r="VHV10" s="46"/>
      <c r="VHW10" s="46"/>
      <c r="VHX10" s="46"/>
      <c r="VHY10" s="46"/>
      <c r="VHZ10" s="46"/>
      <c r="VIA10" s="46"/>
      <c r="VIB10" s="46"/>
      <c r="VIC10" s="46"/>
      <c r="VID10" s="46"/>
      <c r="VIE10" s="46"/>
      <c r="VIF10" s="46"/>
      <c r="VIG10" s="46"/>
      <c r="VIH10" s="46"/>
      <c r="VII10" s="46"/>
      <c r="VIJ10" s="46"/>
      <c r="VIK10" s="46"/>
      <c r="VIL10" s="46"/>
      <c r="VIM10" s="46"/>
      <c r="VIN10" s="46"/>
      <c r="VIO10" s="46"/>
      <c r="VIP10" s="46"/>
      <c r="VIQ10" s="46"/>
      <c r="VIR10" s="46"/>
      <c r="VIS10" s="46"/>
      <c r="VIT10" s="46"/>
      <c r="VIU10" s="46"/>
      <c r="VIV10" s="46"/>
      <c r="VIW10" s="46"/>
      <c r="VIX10" s="46"/>
      <c r="VIY10" s="46"/>
      <c r="VIZ10" s="46"/>
      <c r="VJA10" s="46"/>
      <c r="VJB10" s="46"/>
      <c r="VJC10" s="46"/>
      <c r="VJD10" s="46"/>
      <c r="VJE10" s="46"/>
      <c r="VJF10" s="46"/>
      <c r="VJG10" s="46"/>
      <c r="VJH10" s="46"/>
      <c r="VJI10" s="46"/>
      <c r="VJJ10" s="46"/>
      <c r="VJK10" s="46"/>
      <c r="VJL10" s="46"/>
      <c r="VJM10" s="46"/>
      <c r="VJN10" s="46"/>
      <c r="VJO10" s="46"/>
      <c r="VJP10" s="46"/>
      <c r="VJQ10" s="46"/>
      <c r="VJR10" s="46"/>
      <c r="VJS10" s="46"/>
      <c r="VJT10" s="46"/>
      <c r="VJU10" s="46"/>
      <c r="VJV10" s="46"/>
      <c r="VJW10" s="46"/>
      <c r="VJX10" s="46"/>
      <c r="VJY10" s="46"/>
      <c r="VJZ10" s="46"/>
      <c r="VKA10" s="46"/>
      <c r="VKB10" s="46"/>
      <c r="VKC10" s="46"/>
      <c r="VKD10" s="46"/>
      <c r="VKE10" s="46"/>
      <c r="VKF10" s="46"/>
      <c r="VKG10" s="46"/>
      <c r="VKH10" s="46"/>
      <c r="VKI10" s="46"/>
      <c r="VKJ10" s="46"/>
      <c r="VKK10" s="46"/>
      <c r="VKL10" s="46"/>
      <c r="VKM10" s="46"/>
      <c r="VKN10" s="46"/>
      <c r="VKO10" s="46"/>
      <c r="VKP10" s="46"/>
      <c r="VKQ10" s="46"/>
      <c r="VKR10" s="46"/>
      <c r="VKS10" s="46"/>
      <c r="VKT10" s="46"/>
      <c r="VKU10" s="46"/>
      <c r="VKV10" s="46"/>
      <c r="VKW10" s="46"/>
      <c r="VKX10" s="46"/>
      <c r="VKY10" s="46"/>
      <c r="VKZ10" s="46"/>
      <c r="VLA10" s="46"/>
      <c r="VLB10" s="46"/>
      <c r="VLC10" s="46"/>
      <c r="VLD10" s="46"/>
      <c r="VLE10" s="46"/>
      <c r="VLF10" s="46"/>
      <c r="VLG10" s="46"/>
      <c r="VLH10" s="46"/>
      <c r="VLI10" s="46"/>
      <c r="VLJ10" s="46"/>
      <c r="VLK10" s="46"/>
      <c r="VLL10" s="46"/>
      <c r="VLM10" s="46"/>
      <c r="VLN10" s="46"/>
      <c r="VLO10" s="46"/>
      <c r="VLP10" s="46"/>
      <c r="VLQ10" s="46"/>
      <c r="VLR10" s="46"/>
      <c r="VLS10" s="46"/>
      <c r="VLT10" s="46"/>
      <c r="VLU10" s="46"/>
      <c r="VLV10" s="46"/>
      <c r="VLW10" s="46"/>
      <c r="VLX10" s="46"/>
      <c r="VLY10" s="46"/>
      <c r="VLZ10" s="46"/>
      <c r="VMA10" s="46"/>
      <c r="VMB10" s="46"/>
      <c r="VMC10" s="46"/>
      <c r="VMD10" s="46"/>
      <c r="VME10" s="46"/>
      <c r="VMF10" s="46"/>
      <c r="VMG10" s="46"/>
      <c r="VMH10" s="46"/>
      <c r="VMI10" s="46"/>
      <c r="VMJ10" s="46"/>
      <c r="VMK10" s="46"/>
      <c r="VML10" s="46"/>
      <c r="VMM10" s="46"/>
      <c r="VMN10" s="46"/>
      <c r="VMO10" s="46"/>
      <c r="VMP10" s="46"/>
      <c r="VMQ10" s="46"/>
      <c r="VMR10" s="46"/>
      <c r="VMS10" s="46"/>
      <c r="VMT10" s="46"/>
      <c r="VMU10" s="46"/>
      <c r="VMV10" s="46"/>
      <c r="VMW10" s="46"/>
      <c r="VMX10" s="46"/>
      <c r="VMY10" s="46"/>
      <c r="VMZ10" s="46"/>
      <c r="VNA10" s="46"/>
      <c r="VNB10" s="46"/>
      <c r="VNC10" s="46"/>
      <c r="VND10" s="46"/>
      <c r="VNE10" s="46"/>
      <c r="VNF10" s="46"/>
      <c r="VNG10" s="46"/>
      <c r="VNH10" s="46"/>
      <c r="VNI10" s="46"/>
      <c r="VNJ10" s="46"/>
      <c r="VNK10" s="46"/>
      <c r="VNL10" s="46"/>
      <c r="VNM10" s="46"/>
      <c r="VNN10" s="46"/>
      <c r="VNO10" s="46"/>
      <c r="VNP10" s="46"/>
      <c r="VNQ10" s="46"/>
      <c r="VNR10" s="46"/>
      <c r="VNS10" s="46"/>
      <c r="VNT10" s="46"/>
      <c r="VNU10" s="46"/>
      <c r="VNV10" s="46"/>
      <c r="VNW10" s="46"/>
      <c r="VNX10" s="46"/>
      <c r="VNY10" s="46"/>
      <c r="VNZ10" s="46"/>
      <c r="VOA10" s="46"/>
      <c r="VOB10" s="46"/>
      <c r="VOC10" s="46"/>
      <c r="VOD10" s="46"/>
      <c r="VOE10" s="46"/>
      <c r="VOF10" s="46"/>
      <c r="VOG10" s="46"/>
      <c r="VOH10" s="46"/>
      <c r="VOI10" s="46"/>
      <c r="VOJ10" s="46"/>
      <c r="VOK10" s="46"/>
      <c r="VOL10" s="46"/>
      <c r="VOM10" s="46"/>
      <c r="VON10" s="46"/>
      <c r="VOO10" s="46"/>
      <c r="VOP10" s="46"/>
      <c r="VOQ10" s="46"/>
      <c r="VOR10" s="46"/>
      <c r="VOS10" s="46"/>
      <c r="VOT10" s="46"/>
      <c r="VOU10" s="46"/>
      <c r="VOV10" s="46"/>
      <c r="VOW10" s="46"/>
      <c r="VOX10" s="46"/>
      <c r="VOY10" s="46"/>
      <c r="VOZ10" s="46"/>
      <c r="VPA10" s="46"/>
      <c r="VPB10" s="46"/>
      <c r="VPC10" s="46"/>
      <c r="VPD10" s="46"/>
      <c r="VPE10" s="46"/>
      <c r="VPF10" s="46"/>
      <c r="VPG10" s="46"/>
      <c r="VPH10" s="46"/>
      <c r="VPI10" s="46"/>
      <c r="VPJ10" s="46"/>
      <c r="VPK10" s="46"/>
      <c r="VPL10" s="46"/>
      <c r="VPM10" s="46"/>
      <c r="VPN10" s="46"/>
      <c r="VPO10" s="46"/>
      <c r="VPP10" s="46"/>
      <c r="VPQ10" s="46"/>
      <c r="VPR10" s="46"/>
      <c r="VPS10" s="46"/>
      <c r="VPT10" s="46"/>
      <c r="VPU10" s="46"/>
      <c r="VPV10" s="46"/>
      <c r="VPW10" s="46"/>
      <c r="VPX10" s="46"/>
      <c r="VPY10" s="46"/>
      <c r="VPZ10" s="46"/>
      <c r="VQA10" s="46"/>
      <c r="VQB10" s="46"/>
      <c r="VQC10" s="46"/>
      <c r="VQD10" s="46"/>
      <c r="VQE10" s="46"/>
      <c r="VQF10" s="46"/>
      <c r="VQG10" s="46"/>
      <c r="VQH10" s="46"/>
      <c r="VQI10" s="46"/>
      <c r="VQJ10" s="46"/>
      <c r="VQK10" s="46"/>
      <c r="VQL10" s="46"/>
      <c r="VQM10" s="46"/>
      <c r="VQN10" s="46"/>
      <c r="VQO10" s="46"/>
      <c r="VQP10" s="46"/>
      <c r="VQQ10" s="46"/>
      <c r="VQR10" s="46"/>
      <c r="VQS10" s="46"/>
      <c r="VQT10" s="46"/>
      <c r="VQU10" s="46"/>
      <c r="VQV10" s="46"/>
      <c r="VQW10" s="46"/>
      <c r="VQX10" s="46"/>
      <c r="VQY10" s="46"/>
      <c r="VQZ10" s="46"/>
      <c r="VRA10" s="46"/>
      <c r="VRB10" s="46"/>
      <c r="VRC10" s="46"/>
      <c r="VRD10" s="46"/>
      <c r="VRE10" s="46"/>
      <c r="VRF10" s="46"/>
      <c r="VRG10" s="46"/>
      <c r="VRH10" s="46"/>
      <c r="VRI10" s="46"/>
      <c r="VRJ10" s="46"/>
      <c r="VRK10" s="46"/>
      <c r="VRL10" s="46"/>
      <c r="VRM10" s="46"/>
      <c r="VRN10" s="46"/>
      <c r="VRO10" s="46"/>
      <c r="VRP10" s="46"/>
      <c r="VRQ10" s="46"/>
      <c r="VRR10" s="46"/>
      <c r="VRS10" s="46"/>
      <c r="VRT10" s="46"/>
      <c r="VRU10" s="46"/>
      <c r="VRV10" s="46"/>
      <c r="VRW10" s="46"/>
      <c r="VRX10" s="46"/>
      <c r="VRY10" s="46"/>
      <c r="VRZ10" s="46"/>
      <c r="VSA10" s="46"/>
      <c r="VSB10" s="46"/>
      <c r="VSC10" s="46"/>
      <c r="VSD10" s="46"/>
      <c r="VSE10" s="46"/>
      <c r="VSF10" s="46"/>
      <c r="VSG10" s="46"/>
      <c r="VSH10" s="46"/>
      <c r="VSI10" s="46"/>
      <c r="VSJ10" s="46"/>
      <c r="VSK10" s="46"/>
      <c r="VSL10" s="46"/>
      <c r="VSM10" s="46"/>
      <c r="VSN10" s="46"/>
      <c r="VSO10" s="46"/>
      <c r="VSP10" s="46"/>
      <c r="VSQ10" s="46"/>
      <c r="VSR10" s="46"/>
      <c r="VSS10" s="46"/>
      <c r="VST10" s="46"/>
      <c r="VSU10" s="46"/>
      <c r="VSV10" s="46"/>
      <c r="VSW10" s="46"/>
      <c r="VSX10" s="46"/>
      <c r="VSY10" s="46"/>
      <c r="VSZ10" s="46"/>
      <c r="VTA10" s="46"/>
      <c r="VTB10" s="46"/>
      <c r="VTC10" s="46"/>
      <c r="VTD10" s="46"/>
      <c r="VTE10" s="46"/>
      <c r="VTF10" s="46"/>
      <c r="VTG10" s="46"/>
      <c r="VTH10" s="46"/>
      <c r="VTI10" s="46"/>
      <c r="VTJ10" s="46"/>
      <c r="VTK10" s="46"/>
      <c r="VTL10" s="46"/>
      <c r="VTM10" s="46"/>
      <c r="VTN10" s="46"/>
      <c r="VTO10" s="46"/>
      <c r="VTP10" s="46"/>
      <c r="VTQ10" s="46"/>
      <c r="VTR10" s="46"/>
      <c r="VTS10" s="46"/>
      <c r="VTT10" s="46"/>
      <c r="VTU10" s="46"/>
      <c r="VTV10" s="46"/>
      <c r="VTW10" s="46"/>
      <c r="VTX10" s="46"/>
      <c r="VTY10" s="46"/>
      <c r="VTZ10" s="46"/>
      <c r="VUA10" s="46"/>
      <c r="VUB10" s="46"/>
      <c r="VUC10" s="46"/>
      <c r="VUD10" s="46"/>
      <c r="VUE10" s="46"/>
      <c r="VUF10" s="46"/>
      <c r="VUG10" s="46"/>
      <c r="VUH10" s="46"/>
      <c r="VUI10" s="46"/>
      <c r="VUJ10" s="46"/>
      <c r="VUK10" s="46"/>
      <c r="VUL10" s="46"/>
      <c r="VUM10" s="46"/>
      <c r="VUN10" s="46"/>
      <c r="VUO10" s="46"/>
      <c r="VUP10" s="46"/>
      <c r="VUQ10" s="46"/>
      <c r="VUR10" s="46"/>
      <c r="VUS10" s="46"/>
      <c r="VUT10" s="46"/>
      <c r="VUU10" s="46"/>
      <c r="VUV10" s="46"/>
      <c r="VUW10" s="46"/>
      <c r="VUX10" s="46"/>
      <c r="VUY10" s="46"/>
      <c r="VUZ10" s="46"/>
      <c r="VVA10" s="46"/>
      <c r="VVB10" s="46"/>
      <c r="VVC10" s="46"/>
      <c r="VVD10" s="46"/>
      <c r="VVE10" s="46"/>
      <c r="VVF10" s="46"/>
      <c r="VVG10" s="46"/>
      <c r="VVH10" s="46"/>
      <c r="VVI10" s="46"/>
      <c r="VVJ10" s="46"/>
      <c r="VVK10" s="46"/>
      <c r="VVL10" s="46"/>
      <c r="VVM10" s="46"/>
      <c r="VVN10" s="46"/>
      <c r="VVO10" s="46"/>
      <c r="VVP10" s="46"/>
      <c r="VVQ10" s="46"/>
      <c r="VVR10" s="46"/>
      <c r="VVS10" s="46"/>
      <c r="VVT10" s="46"/>
      <c r="VVU10" s="46"/>
      <c r="VVV10" s="46"/>
      <c r="VVW10" s="46"/>
      <c r="VVX10" s="46"/>
      <c r="VVY10" s="46"/>
      <c r="VVZ10" s="46"/>
      <c r="VWA10" s="46"/>
      <c r="VWB10" s="46"/>
      <c r="VWC10" s="46"/>
      <c r="VWD10" s="46"/>
      <c r="VWE10" s="46"/>
      <c r="VWF10" s="46"/>
      <c r="VWG10" s="46"/>
      <c r="VWH10" s="46"/>
      <c r="VWI10" s="46"/>
      <c r="VWJ10" s="46"/>
      <c r="VWK10" s="46"/>
      <c r="VWL10" s="46"/>
      <c r="VWM10" s="46"/>
      <c r="VWN10" s="46"/>
      <c r="VWO10" s="46"/>
      <c r="VWP10" s="46"/>
      <c r="VWQ10" s="46"/>
      <c r="VWR10" s="46"/>
      <c r="VWS10" s="46"/>
      <c r="VWT10" s="46"/>
      <c r="VWU10" s="46"/>
      <c r="VWV10" s="46"/>
      <c r="VWW10" s="46"/>
      <c r="VWX10" s="46"/>
      <c r="VWY10" s="46"/>
      <c r="VWZ10" s="46"/>
      <c r="VXA10" s="46"/>
      <c r="VXB10" s="46"/>
      <c r="VXC10" s="46"/>
      <c r="VXD10" s="46"/>
      <c r="VXE10" s="46"/>
      <c r="VXF10" s="46"/>
      <c r="VXG10" s="46"/>
      <c r="VXH10" s="46"/>
      <c r="VXI10" s="46"/>
      <c r="VXJ10" s="46"/>
      <c r="VXK10" s="46"/>
      <c r="VXL10" s="46"/>
      <c r="VXM10" s="46"/>
      <c r="VXN10" s="46"/>
      <c r="VXO10" s="46"/>
      <c r="VXP10" s="46"/>
      <c r="VXQ10" s="46"/>
      <c r="VXR10" s="46"/>
      <c r="VXS10" s="46"/>
      <c r="VXT10" s="46"/>
      <c r="VXU10" s="46"/>
      <c r="VXV10" s="46"/>
      <c r="VXW10" s="46"/>
      <c r="VXX10" s="46"/>
      <c r="VXY10" s="46"/>
      <c r="VXZ10" s="46"/>
      <c r="VYA10" s="46"/>
      <c r="VYB10" s="46"/>
      <c r="VYC10" s="46"/>
      <c r="VYD10" s="46"/>
      <c r="VYE10" s="46"/>
      <c r="VYF10" s="46"/>
      <c r="VYG10" s="46"/>
      <c r="VYH10" s="46"/>
      <c r="VYI10" s="46"/>
      <c r="VYJ10" s="46"/>
      <c r="VYK10" s="46"/>
      <c r="VYL10" s="46"/>
      <c r="VYM10" s="46"/>
      <c r="VYN10" s="46"/>
      <c r="VYO10" s="46"/>
      <c r="VYP10" s="46"/>
      <c r="VYQ10" s="46"/>
      <c r="VYR10" s="46"/>
      <c r="VYS10" s="46"/>
      <c r="VYT10" s="46"/>
      <c r="VYU10" s="46"/>
      <c r="VYV10" s="46"/>
      <c r="VYW10" s="46"/>
      <c r="VYX10" s="46"/>
      <c r="VYY10" s="46"/>
      <c r="VYZ10" s="46"/>
      <c r="VZA10" s="46"/>
      <c r="VZB10" s="46"/>
      <c r="VZC10" s="46"/>
      <c r="VZD10" s="46"/>
      <c r="VZE10" s="46"/>
      <c r="VZF10" s="46"/>
      <c r="VZG10" s="46"/>
      <c r="VZH10" s="46"/>
      <c r="VZI10" s="46"/>
      <c r="VZJ10" s="46"/>
      <c r="VZK10" s="46"/>
      <c r="VZL10" s="46"/>
      <c r="VZM10" s="46"/>
      <c r="VZN10" s="46"/>
      <c r="VZO10" s="46"/>
      <c r="VZP10" s="46"/>
      <c r="VZQ10" s="46"/>
      <c r="VZR10" s="46"/>
      <c r="VZS10" s="46"/>
      <c r="VZT10" s="46"/>
      <c r="VZU10" s="46"/>
      <c r="VZV10" s="46"/>
      <c r="VZW10" s="46"/>
      <c r="VZX10" s="46"/>
      <c r="VZY10" s="46"/>
      <c r="VZZ10" s="46"/>
      <c r="WAA10" s="46"/>
      <c r="WAB10" s="46"/>
      <c r="WAC10" s="46"/>
      <c r="WAD10" s="46"/>
      <c r="WAE10" s="46"/>
      <c r="WAF10" s="46"/>
      <c r="WAG10" s="46"/>
      <c r="WAH10" s="46"/>
      <c r="WAI10" s="46"/>
      <c r="WAJ10" s="46"/>
      <c r="WAK10" s="46"/>
      <c r="WAL10" s="46"/>
      <c r="WAM10" s="46"/>
      <c r="WAN10" s="46"/>
      <c r="WAO10" s="46"/>
      <c r="WAP10" s="46"/>
      <c r="WAQ10" s="46"/>
      <c r="WAR10" s="46"/>
      <c r="WAS10" s="46"/>
      <c r="WAT10" s="46"/>
      <c r="WAU10" s="46"/>
      <c r="WAV10" s="46"/>
      <c r="WAW10" s="46"/>
      <c r="WAX10" s="46"/>
      <c r="WAY10" s="46"/>
      <c r="WAZ10" s="46"/>
      <c r="WBA10" s="46"/>
      <c r="WBB10" s="46"/>
      <c r="WBC10" s="46"/>
      <c r="WBD10" s="46"/>
      <c r="WBE10" s="46"/>
      <c r="WBF10" s="46"/>
      <c r="WBG10" s="46"/>
      <c r="WBH10" s="46"/>
      <c r="WBI10" s="46"/>
      <c r="WBJ10" s="46"/>
      <c r="WBK10" s="46"/>
      <c r="WBL10" s="46"/>
      <c r="WBM10" s="46"/>
      <c r="WBN10" s="46"/>
      <c r="WBO10" s="46"/>
      <c r="WBP10" s="46"/>
      <c r="WBQ10" s="46"/>
      <c r="WBR10" s="46"/>
      <c r="WBS10" s="46"/>
      <c r="WBT10" s="46"/>
      <c r="WBU10" s="46"/>
      <c r="WBV10" s="46"/>
      <c r="WBW10" s="46"/>
      <c r="WBX10" s="46"/>
      <c r="WBY10" s="46"/>
      <c r="WBZ10" s="46"/>
      <c r="WCA10" s="46"/>
      <c r="WCB10" s="46"/>
      <c r="WCC10" s="46"/>
      <c r="WCD10" s="46"/>
      <c r="WCE10" s="46"/>
      <c r="WCF10" s="46"/>
      <c r="WCG10" s="46"/>
      <c r="WCH10" s="46"/>
      <c r="WCI10" s="46"/>
      <c r="WCJ10" s="46"/>
      <c r="WCK10" s="46"/>
      <c r="WCL10" s="46"/>
      <c r="WCM10" s="46"/>
      <c r="WCN10" s="46"/>
      <c r="WCO10" s="46"/>
      <c r="WCP10" s="46"/>
      <c r="WCQ10" s="46"/>
      <c r="WCR10" s="46"/>
      <c r="WCS10" s="46"/>
      <c r="WCT10" s="46"/>
      <c r="WCU10" s="46"/>
      <c r="WCV10" s="46"/>
      <c r="WCW10" s="46"/>
      <c r="WCX10" s="46"/>
      <c r="WCY10" s="46"/>
      <c r="WCZ10" s="46"/>
      <c r="WDA10" s="46"/>
      <c r="WDB10" s="46"/>
      <c r="WDC10" s="46"/>
      <c r="WDD10" s="46"/>
      <c r="WDE10" s="46"/>
      <c r="WDF10" s="46"/>
      <c r="WDG10" s="46"/>
      <c r="WDH10" s="46"/>
      <c r="WDI10" s="46"/>
      <c r="WDJ10" s="46"/>
      <c r="WDK10" s="46"/>
      <c r="WDL10" s="46"/>
      <c r="WDM10" s="46"/>
      <c r="WDN10" s="46"/>
      <c r="WDO10" s="46"/>
      <c r="WDP10" s="46"/>
      <c r="WDQ10" s="46"/>
      <c r="WDR10" s="46"/>
      <c r="WDS10" s="46"/>
      <c r="WDT10" s="46"/>
      <c r="WDU10" s="46"/>
      <c r="WDV10" s="46"/>
      <c r="WDW10" s="46"/>
      <c r="WDX10" s="46"/>
      <c r="WDY10" s="46"/>
      <c r="WDZ10" s="46"/>
      <c r="WEA10" s="46"/>
      <c r="WEB10" s="46"/>
      <c r="WEC10" s="46"/>
      <c r="WED10" s="46"/>
      <c r="WEE10" s="46"/>
      <c r="WEF10" s="46"/>
      <c r="WEG10" s="46"/>
      <c r="WEH10" s="46"/>
      <c r="WEI10" s="46"/>
      <c r="WEJ10" s="46"/>
      <c r="WEK10" s="46"/>
      <c r="WEL10" s="46"/>
      <c r="WEM10" s="46"/>
      <c r="WEN10" s="46"/>
      <c r="WEO10" s="46"/>
      <c r="WEP10" s="46"/>
      <c r="WEQ10" s="46"/>
      <c r="WER10" s="46"/>
      <c r="WES10" s="46"/>
      <c r="WET10" s="46"/>
      <c r="WEU10" s="46"/>
      <c r="WEV10" s="46"/>
      <c r="WEW10" s="46"/>
      <c r="WEX10" s="46"/>
      <c r="WEY10" s="46"/>
      <c r="WEZ10" s="46"/>
      <c r="WFA10" s="46"/>
      <c r="WFB10" s="46"/>
      <c r="WFC10" s="46"/>
      <c r="WFD10" s="46"/>
      <c r="WFE10" s="46"/>
      <c r="WFF10" s="46"/>
      <c r="WFG10" s="46"/>
      <c r="WFH10" s="46"/>
      <c r="WFI10" s="46"/>
      <c r="WFJ10" s="46"/>
      <c r="WFK10" s="46"/>
      <c r="WFL10" s="46"/>
      <c r="WFM10" s="46"/>
      <c r="WFN10" s="46"/>
      <c r="WFO10" s="46"/>
      <c r="WFP10" s="46"/>
      <c r="WFQ10" s="46"/>
      <c r="WFR10" s="46"/>
      <c r="WFS10" s="46"/>
      <c r="WFT10" s="46"/>
      <c r="WFU10" s="46"/>
      <c r="WFV10" s="46"/>
      <c r="WFW10" s="46"/>
      <c r="WFX10" s="46"/>
      <c r="WFY10" s="46"/>
      <c r="WFZ10" s="46"/>
      <c r="WGA10" s="46"/>
      <c r="WGB10" s="46"/>
      <c r="WGC10" s="46"/>
      <c r="WGD10" s="46"/>
      <c r="WGE10" s="46"/>
      <c r="WGF10" s="46"/>
      <c r="WGG10" s="46"/>
      <c r="WGH10" s="46"/>
      <c r="WGI10" s="46"/>
      <c r="WGJ10" s="46"/>
      <c r="WGK10" s="46"/>
      <c r="WGL10" s="46"/>
      <c r="WGM10" s="46"/>
      <c r="WGN10" s="46"/>
      <c r="WGO10" s="46"/>
      <c r="WGP10" s="46"/>
      <c r="WGQ10" s="46"/>
      <c r="WGR10" s="46"/>
      <c r="WGS10" s="46"/>
      <c r="WGT10" s="46"/>
      <c r="WGU10" s="46"/>
      <c r="WGV10" s="46"/>
      <c r="WGW10" s="46"/>
      <c r="WGX10" s="46"/>
      <c r="WGY10" s="46"/>
      <c r="WGZ10" s="46"/>
      <c r="WHA10" s="46"/>
      <c r="WHB10" s="46"/>
      <c r="WHC10" s="46"/>
      <c r="WHD10" s="46"/>
      <c r="WHE10" s="46"/>
      <c r="WHF10" s="46"/>
      <c r="WHG10" s="46"/>
      <c r="WHH10" s="46"/>
      <c r="WHI10" s="46"/>
      <c r="WHJ10" s="46"/>
      <c r="WHK10" s="46"/>
      <c r="WHL10" s="46"/>
      <c r="WHM10" s="46"/>
      <c r="WHN10" s="46"/>
      <c r="WHO10" s="46"/>
      <c r="WHP10" s="46"/>
      <c r="WHQ10" s="46"/>
      <c r="WHR10" s="46"/>
      <c r="WHS10" s="46"/>
      <c r="WHT10" s="46"/>
      <c r="WHU10" s="46"/>
      <c r="WHV10" s="46"/>
      <c r="WHW10" s="46"/>
      <c r="WHX10" s="46"/>
      <c r="WHY10" s="46"/>
      <c r="WHZ10" s="46"/>
      <c r="WIA10" s="46"/>
      <c r="WIB10" s="46"/>
      <c r="WIC10" s="46"/>
      <c r="WID10" s="46"/>
      <c r="WIE10" s="46"/>
      <c r="WIF10" s="46"/>
      <c r="WIG10" s="46"/>
      <c r="WIH10" s="46"/>
      <c r="WII10" s="46"/>
      <c r="WIJ10" s="46"/>
      <c r="WIK10" s="46"/>
      <c r="WIL10" s="46"/>
      <c r="WIM10" s="46"/>
      <c r="WIN10" s="46"/>
      <c r="WIO10" s="46"/>
      <c r="WIP10" s="46"/>
      <c r="WIQ10" s="46"/>
      <c r="WIR10" s="46"/>
      <c r="WIS10" s="46"/>
      <c r="WIT10" s="46"/>
      <c r="WIU10" s="46"/>
      <c r="WIV10" s="46"/>
      <c r="WIW10" s="46"/>
      <c r="WIX10" s="46"/>
      <c r="WIY10" s="46"/>
      <c r="WIZ10" s="46"/>
      <c r="WJA10" s="46"/>
      <c r="WJB10" s="46"/>
      <c r="WJC10" s="46"/>
      <c r="WJD10" s="46"/>
      <c r="WJE10" s="46"/>
      <c r="WJF10" s="46"/>
      <c r="WJG10" s="46"/>
      <c r="WJH10" s="46"/>
      <c r="WJI10" s="46"/>
      <c r="WJJ10" s="46"/>
      <c r="WJK10" s="46"/>
      <c r="WJL10" s="46"/>
      <c r="WJM10" s="46"/>
      <c r="WJN10" s="46"/>
      <c r="WJO10" s="46"/>
      <c r="WJP10" s="46"/>
      <c r="WJQ10" s="46"/>
      <c r="WJR10" s="46"/>
      <c r="WJS10" s="46"/>
      <c r="WJT10" s="46"/>
      <c r="WJU10" s="46"/>
      <c r="WJV10" s="46"/>
      <c r="WJW10" s="46"/>
      <c r="WJX10" s="46"/>
      <c r="WJY10" s="46"/>
      <c r="WJZ10" s="46"/>
      <c r="WKA10" s="46"/>
      <c r="WKB10" s="46"/>
      <c r="WKC10" s="46"/>
      <c r="WKD10" s="46"/>
      <c r="WKE10" s="46"/>
      <c r="WKF10" s="46"/>
      <c r="WKG10" s="46"/>
      <c r="WKH10" s="46"/>
      <c r="WKI10" s="46"/>
      <c r="WKJ10" s="46"/>
      <c r="WKK10" s="46"/>
      <c r="WKL10" s="46"/>
      <c r="WKM10" s="46"/>
      <c r="WKN10" s="46"/>
      <c r="WKO10" s="46"/>
      <c r="WKP10" s="46"/>
      <c r="WKQ10" s="46"/>
      <c r="WKR10" s="46"/>
      <c r="WKS10" s="46"/>
      <c r="WKT10" s="46"/>
      <c r="WKU10" s="46"/>
      <c r="WKV10" s="46"/>
      <c r="WKW10" s="46"/>
      <c r="WKX10" s="46"/>
      <c r="WKY10" s="46"/>
      <c r="WKZ10" s="46"/>
      <c r="WLA10" s="46"/>
      <c r="WLB10" s="46"/>
      <c r="WLC10" s="46"/>
      <c r="WLD10" s="46"/>
      <c r="WLE10" s="46"/>
      <c r="WLF10" s="46"/>
      <c r="WLG10" s="46"/>
      <c r="WLH10" s="46"/>
      <c r="WLI10" s="46"/>
      <c r="WLJ10" s="46"/>
      <c r="WLK10" s="46"/>
      <c r="WLL10" s="46"/>
      <c r="WLM10" s="46"/>
      <c r="WLN10" s="46"/>
      <c r="WLO10" s="46"/>
      <c r="WLP10" s="46"/>
      <c r="WLQ10" s="46"/>
      <c r="WLR10" s="46"/>
      <c r="WLS10" s="46"/>
      <c r="WLT10" s="46"/>
      <c r="WLU10" s="46"/>
      <c r="WLV10" s="46"/>
      <c r="WLW10" s="46"/>
      <c r="WLX10" s="46"/>
      <c r="WLY10" s="46"/>
      <c r="WLZ10" s="46"/>
      <c r="WMA10" s="46"/>
      <c r="WMB10" s="46"/>
      <c r="WMC10" s="46"/>
      <c r="WMD10" s="46"/>
      <c r="WME10" s="46"/>
      <c r="WMF10" s="46"/>
      <c r="WMG10" s="46"/>
      <c r="WMH10" s="46"/>
      <c r="WMI10" s="46"/>
      <c r="WMJ10" s="46"/>
      <c r="WMK10" s="46"/>
      <c r="WML10" s="46"/>
      <c r="WMM10" s="46"/>
      <c r="WMN10" s="46"/>
      <c r="WMO10" s="46"/>
      <c r="WMP10" s="46"/>
      <c r="WMQ10" s="46"/>
      <c r="WMR10" s="46"/>
      <c r="WMS10" s="46"/>
      <c r="WMT10" s="46"/>
      <c r="WMU10" s="46"/>
      <c r="WMV10" s="46"/>
      <c r="WMW10" s="46"/>
      <c r="WMX10" s="46"/>
      <c r="WMY10" s="46"/>
      <c r="WMZ10" s="46"/>
      <c r="WNA10" s="46"/>
      <c r="WNB10" s="46"/>
      <c r="WNC10" s="46"/>
      <c r="WND10" s="46"/>
      <c r="WNE10" s="46"/>
      <c r="WNF10" s="46"/>
      <c r="WNG10" s="46"/>
      <c r="WNH10" s="46"/>
      <c r="WNI10" s="46"/>
      <c r="WNJ10" s="46"/>
      <c r="WNK10" s="46"/>
      <c r="WNL10" s="46"/>
      <c r="WNM10" s="46"/>
      <c r="WNN10" s="46"/>
      <c r="WNO10" s="46"/>
      <c r="WNP10" s="46"/>
      <c r="WNQ10" s="46"/>
      <c r="WNR10" s="46"/>
      <c r="WNS10" s="46"/>
      <c r="WNT10" s="46"/>
      <c r="WNU10" s="46"/>
      <c r="WNV10" s="46"/>
      <c r="WNW10" s="46"/>
      <c r="WNX10" s="46"/>
      <c r="WNY10" s="46"/>
      <c r="WNZ10" s="46"/>
      <c r="WOA10" s="46"/>
      <c r="WOB10" s="46"/>
      <c r="WOC10" s="46"/>
      <c r="WOD10" s="46"/>
      <c r="WOE10" s="46"/>
      <c r="WOF10" s="46"/>
      <c r="WOG10" s="46"/>
      <c r="WOH10" s="46"/>
      <c r="WOI10" s="46"/>
      <c r="WOJ10" s="46"/>
      <c r="WOK10" s="46"/>
      <c r="WOL10" s="46"/>
      <c r="WOM10" s="46"/>
      <c r="WON10" s="46"/>
      <c r="WOO10" s="46"/>
      <c r="WOP10" s="46"/>
      <c r="WOQ10" s="46"/>
      <c r="WOR10" s="46"/>
      <c r="WOS10" s="46"/>
      <c r="WOT10" s="46"/>
      <c r="WOU10" s="46"/>
      <c r="WOV10" s="46"/>
      <c r="WOW10" s="46"/>
      <c r="WOX10" s="46"/>
      <c r="WOY10" s="46"/>
      <c r="WOZ10" s="46"/>
      <c r="WPA10" s="46"/>
      <c r="WPB10" s="46"/>
      <c r="WPC10" s="46"/>
      <c r="WPD10" s="46"/>
      <c r="WPE10" s="46"/>
      <c r="WPF10" s="46"/>
      <c r="WPG10" s="46"/>
      <c r="WPH10" s="46"/>
      <c r="WPI10" s="46"/>
      <c r="WPJ10" s="46"/>
      <c r="WPK10" s="46"/>
      <c r="WPL10" s="46"/>
      <c r="WPM10" s="46"/>
      <c r="WPN10" s="46"/>
      <c r="WPO10" s="46"/>
      <c r="WPP10" s="46"/>
      <c r="WPQ10" s="46"/>
      <c r="WPR10" s="46"/>
      <c r="WPS10" s="46"/>
      <c r="WPT10" s="46"/>
      <c r="WPU10" s="46"/>
      <c r="WPV10" s="46"/>
      <c r="WPW10" s="46"/>
      <c r="WPX10" s="46"/>
      <c r="WPY10" s="46"/>
      <c r="WPZ10" s="46"/>
      <c r="WQA10" s="46"/>
      <c r="WQB10" s="46"/>
      <c r="WQC10" s="46"/>
      <c r="WQD10" s="46"/>
      <c r="WQE10" s="46"/>
      <c r="WQF10" s="46"/>
      <c r="WQG10" s="46"/>
      <c r="WQH10" s="46"/>
      <c r="WQI10" s="46"/>
      <c r="WQJ10" s="46"/>
      <c r="WQK10" s="46"/>
      <c r="WQL10" s="46"/>
      <c r="WQM10" s="46"/>
      <c r="WQN10" s="46"/>
      <c r="WQO10" s="46"/>
      <c r="WQP10" s="46"/>
      <c r="WQQ10" s="46"/>
      <c r="WQR10" s="46"/>
      <c r="WQS10" s="46"/>
      <c r="WQT10" s="46"/>
      <c r="WQU10" s="46"/>
      <c r="WQV10" s="46"/>
      <c r="WQW10" s="46"/>
      <c r="WQX10" s="46"/>
      <c r="WQY10" s="46"/>
      <c r="WQZ10" s="46"/>
      <c r="WRA10" s="46"/>
      <c r="WRB10" s="46"/>
      <c r="WRC10" s="46"/>
      <c r="WRD10" s="46"/>
      <c r="WRE10" s="46"/>
      <c r="WRF10" s="46"/>
      <c r="WRG10" s="46"/>
      <c r="WRH10" s="46"/>
      <c r="WRI10" s="46"/>
      <c r="WRJ10" s="46"/>
      <c r="WRK10" s="46"/>
      <c r="WRL10" s="46"/>
      <c r="WRM10" s="46"/>
      <c r="WRN10" s="46"/>
      <c r="WRO10" s="46"/>
      <c r="WRP10" s="46"/>
      <c r="WRQ10" s="46"/>
      <c r="WRR10" s="46"/>
      <c r="WRS10" s="46"/>
      <c r="WRT10" s="46"/>
      <c r="WRU10" s="46"/>
      <c r="WRV10" s="46"/>
      <c r="WRW10" s="46"/>
      <c r="WRX10" s="46"/>
      <c r="WRY10" s="46"/>
      <c r="WRZ10" s="46"/>
      <c r="WSA10" s="46"/>
      <c r="WSB10" s="46"/>
      <c r="WSC10" s="46"/>
      <c r="WSD10" s="46"/>
      <c r="WSE10" s="46"/>
      <c r="WSF10" s="46"/>
      <c r="WSG10" s="46"/>
      <c r="WSH10" s="46"/>
      <c r="WSI10" s="46"/>
      <c r="WSJ10" s="46"/>
      <c r="WSK10" s="46"/>
      <c r="WSL10" s="46"/>
      <c r="WSM10" s="46"/>
      <c r="WSN10" s="46"/>
      <c r="WSO10" s="46"/>
      <c r="WSP10" s="46"/>
      <c r="WSQ10" s="46"/>
      <c r="WSR10" s="46"/>
      <c r="WSS10" s="46"/>
      <c r="WST10" s="46"/>
      <c r="WSU10" s="46"/>
      <c r="WSV10" s="46"/>
      <c r="WSW10" s="46"/>
      <c r="WSX10" s="46"/>
      <c r="WSY10" s="46"/>
      <c r="WSZ10" s="46"/>
      <c r="WTA10" s="46"/>
      <c r="WTB10" s="46"/>
      <c r="WTC10" s="46"/>
      <c r="WTD10" s="46"/>
      <c r="WTE10" s="46"/>
      <c r="WTF10" s="46"/>
      <c r="WTG10" s="46"/>
      <c r="WTH10" s="46"/>
      <c r="WTI10" s="46"/>
      <c r="WTJ10" s="46"/>
      <c r="WTK10" s="46"/>
      <c r="WTL10" s="46"/>
      <c r="WTM10" s="46"/>
      <c r="WTN10" s="46"/>
      <c r="WTO10" s="46"/>
      <c r="WTP10" s="46"/>
      <c r="WTQ10" s="46"/>
      <c r="WTR10" s="46"/>
      <c r="WTS10" s="46"/>
      <c r="WTT10" s="46"/>
      <c r="WTU10" s="46"/>
      <c r="WTV10" s="46"/>
      <c r="WTW10" s="46"/>
      <c r="WTX10" s="46"/>
      <c r="WTY10" s="46"/>
      <c r="WTZ10" s="46"/>
      <c r="WUA10" s="46"/>
      <c r="WUB10" s="46"/>
      <c r="WUC10" s="46"/>
      <c r="WUD10" s="46"/>
      <c r="WUE10" s="46"/>
      <c r="WUF10" s="46"/>
      <c r="WUG10" s="46"/>
      <c r="WUH10" s="46"/>
      <c r="WUI10" s="46"/>
      <c r="WUJ10" s="46"/>
      <c r="WUK10" s="46"/>
      <c r="WUL10" s="46"/>
      <c r="WUM10" s="46"/>
      <c r="WUN10" s="46"/>
      <c r="WUO10" s="46"/>
      <c r="WUP10" s="46"/>
      <c r="WUQ10" s="46"/>
      <c r="WUR10" s="46"/>
      <c r="WUS10" s="46"/>
      <c r="WUT10" s="46"/>
      <c r="WUU10" s="46"/>
      <c r="WUV10" s="46"/>
      <c r="WUW10" s="46"/>
      <c r="WUX10" s="46"/>
      <c r="WUY10" s="46"/>
      <c r="WUZ10" s="46"/>
      <c r="WVA10" s="46"/>
      <c r="WVB10" s="46"/>
      <c r="WVC10" s="46"/>
      <c r="WVD10" s="46"/>
      <c r="WVE10" s="46"/>
      <c r="WVF10" s="46"/>
      <c r="WVG10" s="46"/>
      <c r="WVH10" s="46"/>
      <c r="WVI10" s="46"/>
      <c r="WVJ10" s="46"/>
      <c r="WVK10" s="46"/>
      <c r="WVL10" s="46"/>
      <c r="WVM10" s="46"/>
      <c r="WVN10" s="46"/>
      <c r="WVO10" s="46"/>
      <c r="WVP10" s="46"/>
      <c r="WVQ10" s="46"/>
      <c r="WVR10" s="46"/>
      <c r="WVS10" s="46"/>
      <c r="WVT10" s="46"/>
      <c r="WVU10" s="46"/>
      <c r="WVV10" s="46"/>
      <c r="WVW10" s="46"/>
      <c r="WVX10" s="46"/>
      <c r="WVY10" s="46"/>
      <c r="WVZ10" s="46"/>
      <c r="WWA10" s="46"/>
      <c r="WWB10" s="46"/>
      <c r="WWC10" s="46"/>
    </row>
    <row r="11" spans="1:16149" s="45" customFormat="1" ht="135" customHeight="1">
      <c r="A11" s="249" t="s">
        <v>401</v>
      </c>
      <c r="B11" s="225"/>
      <c r="C11" s="1409" t="s">
        <v>395</v>
      </c>
      <c r="D11" s="1410"/>
      <c r="E11" s="1410"/>
      <c r="F11" s="1410"/>
      <c r="G11" s="1410"/>
      <c r="H11" s="1410"/>
      <c r="I11" s="1410"/>
      <c r="J11" s="1410"/>
      <c r="K11" s="1410"/>
      <c r="L11" s="1410"/>
      <c r="M11" s="1410"/>
      <c r="N11" s="1410"/>
      <c r="O11" s="1410"/>
      <c r="P11" s="1410"/>
      <c r="Q11" s="1410"/>
      <c r="R11" s="1410"/>
      <c r="S11" s="1410"/>
      <c r="T11" s="1410"/>
      <c r="U11" s="1411"/>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c r="EB11" s="46"/>
      <c r="EC11" s="46"/>
      <c r="ED11" s="46"/>
      <c r="EE11" s="46"/>
      <c r="EF11" s="46"/>
      <c r="EG11" s="46"/>
      <c r="EH11" s="46"/>
      <c r="EI11" s="46"/>
      <c r="EJ11" s="46"/>
      <c r="EK11" s="46"/>
      <c r="EL11" s="46"/>
      <c r="EM11" s="46"/>
      <c r="EN11" s="46"/>
      <c r="EO11" s="46"/>
      <c r="EP11" s="46"/>
      <c r="EQ11" s="46"/>
      <c r="ER11" s="46"/>
      <c r="ES11" s="46"/>
      <c r="ET11" s="46"/>
      <c r="EU11" s="46"/>
      <c r="EV11" s="46"/>
      <c r="EW11" s="46"/>
      <c r="EX11" s="46"/>
      <c r="EY11" s="46"/>
      <c r="EZ11" s="46"/>
      <c r="FA11" s="46"/>
      <c r="FB11" s="46"/>
      <c r="FC11" s="46"/>
      <c r="FD11" s="46"/>
      <c r="FE11" s="46"/>
      <c r="FF11" s="46"/>
      <c r="FG11" s="46"/>
      <c r="FH11" s="46"/>
      <c r="FI11" s="46"/>
      <c r="FJ11" s="46"/>
      <c r="FK11" s="46"/>
      <c r="FL11" s="46"/>
      <c r="FM11" s="46"/>
      <c r="FN11" s="46"/>
      <c r="FO11" s="46"/>
      <c r="FP11" s="46"/>
      <c r="FQ11" s="46"/>
      <c r="FR11" s="46"/>
      <c r="FS11" s="46"/>
      <c r="FT11" s="46"/>
      <c r="FU11" s="46"/>
      <c r="FV11" s="46"/>
      <c r="FW11" s="46"/>
      <c r="FX11" s="46"/>
      <c r="FY11" s="46"/>
      <c r="FZ11" s="46"/>
      <c r="GA11" s="46"/>
      <c r="GB11" s="46"/>
      <c r="GC11" s="46"/>
      <c r="GD11" s="46"/>
      <c r="GE11" s="46"/>
      <c r="GF11" s="46"/>
      <c r="GG11" s="46"/>
      <c r="GH11" s="46"/>
      <c r="GI11" s="46"/>
      <c r="GJ11" s="46"/>
      <c r="GK11" s="46"/>
      <c r="GL11" s="46"/>
      <c r="GM11" s="46"/>
      <c r="GN11" s="46"/>
      <c r="GO11" s="46"/>
      <c r="GP11" s="46"/>
      <c r="GQ11" s="46"/>
      <c r="GR11" s="46"/>
      <c r="GS11" s="46"/>
      <c r="GT11" s="46"/>
      <c r="GU11" s="46"/>
      <c r="GV11" s="46"/>
      <c r="GW11" s="46"/>
      <c r="GX11" s="46"/>
      <c r="GY11" s="46"/>
      <c r="GZ11" s="46"/>
      <c r="HA11" s="46"/>
      <c r="HB11" s="46"/>
      <c r="HC11" s="46"/>
      <c r="HD11" s="46"/>
      <c r="HE11" s="46"/>
      <c r="HF11" s="46"/>
      <c r="HG11" s="46"/>
      <c r="HH11" s="46"/>
      <c r="HI11" s="46"/>
      <c r="HJ11" s="46"/>
      <c r="HK11" s="46"/>
      <c r="HL11" s="46"/>
      <c r="HM11" s="46"/>
      <c r="HN11" s="46"/>
      <c r="HO11" s="46"/>
      <c r="HP11" s="46"/>
      <c r="HQ11" s="46"/>
      <c r="HR11" s="46"/>
      <c r="HS11" s="46"/>
      <c r="HT11" s="46"/>
      <c r="HU11" s="46"/>
      <c r="HV11" s="46"/>
      <c r="HW11" s="46"/>
      <c r="HX11" s="46"/>
      <c r="HY11" s="46"/>
      <c r="HZ11" s="46"/>
      <c r="IA11" s="46"/>
      <c r="IB11" s="46"/>
      <c r="IC11" s="46"/>
      <c r="ID11" s="46"/>
      <c r="IE11" s="46"/>
      <c r="IF11" s="46"/>
      <c r="IG11" s="46"/>
      <c r="IH11" s="46"/>
      <c r="II11" s="46"/>
      <c r="IJ11" s="46"/>
      <c r="IK11" s="46"/>
      <c r="IL11" s="46"/>
      <c r="IM11" s="46"/>
      <c r="IN11" s="46"/>
      <c r="IO11" s="46"/>
      <c r="IP11" s="46"/>
      <c r="IQ11" s="46"/>
      <c r="IR11" s="46"/>
      <c r="IS11" s="46"/>
      <c r="IT11" s="46"/>
      <c r="IU11" s="46"/>
      <c r="IV11" s="46"/>
      <c r="IW11" s="46"/>
      <c r="IX11" s="46"/>
      <c r="IY11" s="46"/>
      <c r="IZ11" s="46"/>
      <c r="JA11" s="46"/>
      <c r="JB11" s="46"/>
      <c r="JC11" s="46"/>
      <c r="JD11" s="46"/>
      <c r="JE11" s="46"/>
      <c r="JF11" s="46"/>
      <c r="JG11" s="46"/>
      <c r="JH11" s="46"/>
      <c r="JI11" s="46"/>
      <c r="JJ11" s="46"/>
      <c r="JK11" s="46"/>
      <c r="JL11" s="46"/>
      <c r="JM11" s="46"/>
      <c r="JN11" s="46"/>
      <c r="JO11" s="46"/>
      <c r="JP11" s="46"/>
      <c r="JQ11" s="46"/>
      <c r="JR11" s="46"/>
      <c r="JS11" s="46"/>
      <c r="JT11" s="46"/>
      <c r="JU11" s="46"/>
      <c r="JV11" s="46"/>
      <c r="JW11" s="46"/>
      <c r="JX11" s="46"/>
      <c r="JY11" s="46"/>
      <c r="JZ11" s="46"/>
      <c r="KA11" s="46"/>
      <c r="KB11" s="46"/>
      <c r="KC11" s="46"/>
      <c r="KD11" s="46"/>
      <c r="KE11" s="46"/>
      <c r="KF11" s="46"/>
      <c r="KG11" s="46"/>
      <c r="KH11" s="46"/>
      <c r="KI11" s="46"/>
      <c r="KJ11" s="46"/>
      <c r="KK11" s="46"/>
      <c r="KL11" s="46"/>
      <c r="KM11" s="46"/>
      <c r="KN11" s="46"/>
      <c r="KO11" s="46"/>
      <c r="KP11" s="46"/>
      <c r="KQ11" s="46"/>
      <c r="KR11" s="46"/>
      <c r="KS11" s="46"/>
      <c r="KT11" s="46"/>
      <c r="KU11" s="46"/>
      <c r="KV11" s="46"/>
      <c r="KW11" s="46"/>
      <c r="KX11" s="46"/>
      <c r="KY11" s="46"/>
      <c r="KZ11" s="46"/>
      <c r="LA11" s="46"/>
      <c r="LB11" s="46"/>
      <c r="LC11" s="46"/>
      <c r="LD11" s="46"/>
      <c r="LE11" s="46"/>
      <c r="LF11" s="46"/>
      <c r="LG11" s="46"/>
      <c r="LH11" s="46"/>
      <c r="LI11" s="46"/>
      <c r="LJ11" s="46"/>
      <c r="LK11" s="46"/>
      <c r="LL11" s="46"/>
      <c r="LM11" s="46"/>
      <c r="LN11" s="46"/>
      <c r="LO11" s="46"/>
      <c r="LP11" s="46"/>
      <c r="LQ11" s="46"/>
      <c r="LR11" s="46"/>
      <c r="LS11" s="46"/>
      <c r="LT11" s="46"/>
      <c r="LU11" s="46"/>
      <c r="LV11" s="46"/>
      <c r="LW11" s="46"/>
      <c r="LX11" s="46"/>
      <c r="LY11" s="46"/>
      <c r="LZ11" s="46"/>
      <c r="MA11" s="46"/>
      <c r="MB11" s="46"/>
      <c r="MC11" s="46"/>
      <c r="MD11" s="46"/>
      <c r="ME11" s="46"/>
      <c r="MF11" s="46"/>
      <c r="MG11" s="46"/>
      <c r="MH11" s="46"/>
      <c r="MI11" s="46"/>
      <c r="MJ11" s="46"/>
      <c r="MK11" s="46"/>
      <c r="ML11" s="46"/>
      <c r="MM11" s="46"/>
      <c r="MN11" s="46"/>
      <c r="MO11" s="46"/>
      <c r="MP11" s="46"/>
      <c r="MQ11" s="46"/>
      <c r="MR11" s="46"/>
      <c r="MS11" s="46"/>
      <c r="MT11" s="46"/>
      <c r="MU11" s="46"/>
      <c r="MV11" s="46"/>
      <c r="MW11" s="46"/>
      <c r="MX11" s="46"/>
      <c r="MY11" s="46"/>
      <c r="MZ11" s="46"/>
      <c r="NA11" s="46"/>
      <c r="NB11" s="46"/>
      <c r="NC11" s="46"/>
      <c r="ND11" s="46"/>
      <c r="NE11" s="46"/>
      <c r="NF11" s="46"/>
      <c r="NG11" s="46"/>
      <c r="NH11" s="46"/>
      <c r="NI11" s="46"/>
      <c r="NJ11" s="46"/>
      <c r="NK11" s="46"/>
      <c r="NL11" s="46"/>
      <c r="NM11" s="46"/>
      <c r="NN11" s="46"/>
      <c r="NO11" s="46"/>
      <c r="NP11" s="46"/>
      <c r="NQ11" s="46"/>
      <c r="NR11" s="46"/>
      <c r="NS11" s="46"/>
      <c r="NT11" s="46"/>
      <c r="NU11" s="46"/>
      <c r="NV11" s="46"/>
      <c r="NW11" s="46"/>
      <c r="NX11" s="46"/>
      <c r="NY11" s="46"/>
      <c r="NZ11" s="46"/>
      <c r="OA11" s="46"/>
      <c r="OB11" s="46"/>
      <c r="OC11" s="46"/>
      <c r="OD11" s="46"/>
      <c r="OE11" s="46"/>
      <c r="OF11" s="46"/>
      <c r="OG11" s="46"/>
      <c r="OH11" s="46"/>
      <c r="OI11" s="46"/>
      <c r="OJ11" s="46"/>
      <c r="OK11" s="46"/>
      <c r="OL11" s="46"/>
      <c r="OM11" s="46"/>
      <c r="ON11" s="46"/>
      <c r="OO11" s="46"/>
      <c r="OP11" s="46"/>
      <c r="OQ11" s="46"/>
      <c r="OR11" s="46"/>
      <c r="OS11" s="46"/>
      <c r="OT11" s="46"/>
      <c r="OU11" s="46"/>
      <c r="OV11" s="46"/>
      <c r="OW11" s="46"/>
      <c r="OX11" s="46"/>
      <c r="OY11" s="46"/>
      <c r="OZ11" s="46"/>
      <c r="PA11" s="46"/>
      <c r="PB11" s="46"/>
      <c r="PC11" s="46"/>
      <c r="PD11" s="46"/>
      <c r="PE11" s="46"/>
      <c r="PF11" s="46"/>
      <c r="PG11" s="46"/>
      <c r="PH11" s="46"/>
      <c r="PI11" s="46"/>
      <c r="PJ11" s="46"/>
      <c r="PK11" s="46"/>
      <c r="PL11" s="46"/>
      <c r="PM11" s="46"/>
      <c r="PN11" s="46"/>
      <c r="PO11" s="46"/>
      <c r="PP11" s="46"/>
      <c r="PQ11" s="46"/>
      <c r="PR11" s="46"/>
      <c r="PS11" s="46"/>
      <c r="PT11" s="46"/>
      <c r="PU11" s="46"/>
      <c r="PV11" s="46"/>
      <c r="PW11" s="46"/>
      <c r="PX11" s="46"/>
      <c r="PY11" s="46"/>
      <c r="PZ11" s="46"/>
      <c r="QA11" s="46"/>
      <c r="QB11" s="46"/>
      <c r="QC11" s="46"/>
      <c r="QD11" s="46"/>
      <c r="QE11" s="46"/>
      <c r="QF11" s="46"/>
      <c r="QG11" s="46"/>
      <c r="QH11" s="46"/>
      <c r="QI11" s="46"/>
      <c r="QJ11" s="46"/>
      <c r="QK11" s="46"/>
      <c r="QL11" s="46"/>
      <c r="QM11" s="46"/>
      <c r="QN11" s="46"/>
      <c r="QO11" s="46"/>
      <c r="QP11" s="46"/>
      <c r="QQ11" s="46"/>
      <c r="QR11" s="46"/>
      <c r="QS11" s="46"/>
      <c r="QT11" s="46"/>
      <c r="QU11" s="46"/>
      <c r="QV11" s="46"/>
      <c r="QW11" s="46"/>
      <c r="QX11" s="46"/>
      <c r="QY11" s="46"/>
      <c r="QZ11" s="46"/>
      <c r="RA11" s="46"/>
      <c r="RB11" s="46"/>
      <c r="RC11" s="46"/>
      <c r="RD11" s="46"/>
      <c r="RE11" s="46"/>
      <c r="RF11" s="46"/>
      <c r="RG11" s="46"/>
      <c r="RH11" s="46"/>
      <c r="RI11" s="46"/>
      <c r="RJ11" s="46"/>
      <c r="RK11" s="46"/>
      <c r="RL11" s="46"/>
      <c r="RM11" s="46"/>
      <c r="RN11" s="46"/>
      <c r="RO11" s="46"/>
      <c r="RP11" s="46"/>
      <c r="RQ11" s="46"/>
      <c r="RR11" s="46"/>
      <c r="RS11" s="46"/>
      <c r="RT11" s="46"/>
      <c r="RU11" s="46"/>
      <c r="RV11" s="46"/>
      <c r="RW11" s="46"/>
      <c r="RX11" s="46"/>
      <c r="RY11" s="46"/>
      <c r="RZ11" s="46"/>
      <c r="SA11" s="46"/>
      <c r="SB11" s="46"/>
      <c r="SC11" s="46"/>
      <c r="SD11" s="46"/>
      <c r="SE11" s="46"/>
      <c r="SF11" s="46"/>
      <c r="SG11" s="46"/>
      <c r="SH11" s="46"/>
      <c r="SI11" s="46"/>
      <c r="SJ11" s="46"/>
      <c r="SK11" s="46"/>
      <c r="SL11" s="46"/>
      <c r="SM11" s="46"/>
      <c r="SN11" s="46"/>
      <c r="SO11" s="46"/>
      <c r="SP11" s="46"/>
      <c r="SQ11" s="46"/>
      <c r="SR11" s="46"/>
      <c r="SS11" s="46"/>
      <c r="ST11" s="46"/>
      <c r="SU11" s="46"/>
      <c r="SV11" s="46"/>
      <c r="SW11" s="46"/>
      <c r="SX11" s="46"/>
      <c r="SY11" s="46"/>
      <c r="SZ11" s="46"/>
      <c r="TA11" s="46"/>
      <c r="TB11" s="46"/>
      <c r="TC11" s="46"/>
      <c r="TD11" s="46"/>
      <c r="TE11" s="46"/>
      <c r="TF11" s="46"/>
      <c r="TG11" s="46"/>
      <c r="TH11" s="46"/>
      <c r="TI11" s="46"/>
      <c r="TJ11" s="46"/>
      <c r="TK11" s="46"/>
      <c r="TL11" s="46"/>
      <c r="TM11" s="46"/>
      <c r="TN11" s="46"/>
      <c r="TO11" s="46"/>
      <c r="TP11" s="46"/>
      <c r="TQ11" s="46"/>
      <c r="TR11" s="46"/>
      <c r="TS11" s="46"/>
      <c r="TT11" s="46"/>
      <c r="TU11" s="46"/>
      <c r="TV11" s="46"/>
      <c r="TW11" s="46"/>
      <c r="TX11" s="46"/>
      <c r="TY11" s="46"/>
      <c r="TZ11" s="46"/>
      <c r="UA11" s="46"/>
      <c r="UB11" s="46"/>
      <c r="UC11" s="46"/>
      <c r="UD11" s="46"/>
      <c r="UE11" s="46"/>
      <c r="UF11" s="46"/>
      <c r="UG11" s="46"/>
      <c r="UH11" s="46"/>
      <c r="UI11" s="46"/>
      <c r="UJ11" s="46"/>
      <c r="UK11" s="46"/>
      <c r="UL11" s="46"/>
      <c r="UM11" s="46"/>
      <c r="UN11" s="46"/>
      <c r="UO11" s="46"/>
      <c r="UP11" s="46"/>
      <c r="UQ11" s="46"/>
      <c r="UR11" s="46"/>
      <c r="US11" s="46"/>
      <c r="UT11" s="46"/>
      <c r="UU11" s="46"/>
      <c r="UV11" s="46"/>
      <c r="UW11" s="46"/>
      <c r="UX11" s="46"/>
      <c r="UY11" s="46"/>
      <c r="UZ11" s="46"/>
      <c r="VA11" s="46"/>
      <c r="VB11" s="46"/>
      <c r="VC11" s="46"/>
      <c r="VD11" s="46"/>
      <c r="VE11" s="46"/>
      <c r="VF11" s="46"/>
      <c r="VG11" s="46"/>
      <c r="VH11" s="46"/>
      <c r="VI11" s="46"/>
      <c r="VJ11" s="46"/>
      <c r="VK11" s="46"/>
      <c r="VL11" s="46"/>
      <c r="VM11" s="46"/>
      <c r="VN11" s="46"/>
      <c r="VO11" s="46"/>
      <c r="VP11" s="46"/>
      <c r="VQ11" s="46"/>
      <c r="VR11" s="46"/>
      <c r="VS11" s="46"/>
      <c r="VT11" s="46"/>
      <c r="VU11" s="46"/>
      <c r="VV11" s="46"/>
      <c r="VW11" s="46"/>
      <c r="VX11" s="46"/>
      <c r="VY11" s="46"/>
      <c r="VZ11" s="46"/>
      <c r="WA11" s="46"/>
      <c r="WB11" s="46"/>
      <c r="WC11" s="46"/>
      <c r="WD11" s="46"/>
      <c r="WE11" s="46"/>
      <c r="WF11" s="46"/>
      <c r="WG11" s="46"/>
      <c r="WH11" s="46"/>
      <c r="WI11" s="46"/>
      <c r="WJ11" s="46"/>
      <c r="WK11" s="46"/>
      <c r="WL11" s="46"/>
      <c r="WM11" s="46"/>
      <c r="WN11" s="46"/>
      <c r="WO11" s="46"/>
      <c r="WP11" s="46"/>
      <c r="WQ11" s="46"/>
      <c r="WR11" s="46"/>
      <c r="WS11" s="46"/>
      <c r="WT11" s="46"/>
      <c r="WU11" s="46"/>
      <c r="WV11" s="46"/>
      <c r="WW11" s="46"/>
      <c r="WX11" s="46"/>
      <c r="WY11" s="46"/>
      <c r="WZ11" s="46"/>
      <c r="XA11" s="46"/>
      <c r="XB11" s="46"/>
      <c r="XC11" s="46"/>
      <c r="XD11" s="46"/>
      <c r="XE11" s="46"/>
      <c r="XF11" s="46"/>
      <c r="XG11" s="46"/>
      <c r="XH11" s="46"/>
      <c r="XI11" s="46"/>
      <c r="XJ11" s="46"/>
      <c r="XK11" s="46"/>
      <c r="XL11" s="46"/>
      <c r="XM11" s="46"/>
      <c r="XN11" s="46"/>
      <c r="XO11" s="46"/>
      <c r="XP11" s="46"/>
      <c r="XQ11" s="46"/>
      <c r="XR11" s="46"/>
      <c r="XS11" s="46"/>
      <c r="XT11" s="46"/>
      <c r="XU11" s="46"/>
      <c r="XV11" s="46"/>
      <c r="XW11" s="46"/>
      <c r="XX11" s="46"/>
      <c r="XY11" s="46"/>
      <c r="XZ11" s="46"/>
      <c r="YA11" s="46"/>
      <c r="YB11" s="46"/>
      <c r="YC11" s="46"/>
      <c r="YD11" s="46"/>
      <c r="YE11" s="46"/>
      <c r="YF11" s="46"/>
      <c r="YG11" s="46"/>
      <c r="YH11" s="46"/>
      <c r="YI11" s="46"/>
      <c r="YJ11" s="46"/>
      <c r="YK11" s="46"/>
      <c r="YL11" s="46"/>
      <c r="YM11" s="46"/>
      <c r="YN11" s="46"/>
      <c r="YO11" s="46"/>
      <c r="YP11" s="46"/>
      <c r="YQ11" s="46"/>
      <c r="YR11" s="46"/>
      <c r="YS11" s="46"/>
      <c r="YT11" s="46"/>
      <c r="YU11" s="46"/>
      <c r="YV11" s="46"/>
      <c r="YW11" s="46"/>
      <c r="YX11" s="46"/>
      <c r="YY11" s="46"/>
      <c r="YZ11" s="46"/>
      <c r="ZA11" s="46"/>
      <c r="ZB11" s="46"/>
      <c r="ZC11" s="46"/>
      <c r="ZD11" s="46"/>
      <c r="ZE11" s="46"/>
      <c r="ZF11" s="46"/>
      <c r="ZG11" s="46"/>
      <c r="ZH11" s="46"/>
      <c r="ZI11" s="46"/>
      <c r="ZJ11" s="46"/>
      <c r="ZK11" s="46"/>
      <c r="ZL11" s="46"/>
      <c r="ZM11" s="46"/>
      <c r="ZN11" s="46"/>
      <c r="ZO11" s="46"/>
      <c r="ZP11" s="46"/>
      <c r="ZQ11" s="46"/>
      <c r="ZR11" s="46"/>
      <c r="ZS11" s="46"/>
      <c r="ZT11" s="46"/>
      <c r="ZU11" s="46"/>
      <c r="ZV11" s="46"/>
      <c r="ZW11" s="46"/>
      <c r="ZX11" s="46"/>
      <c r="ZY11" s="46"/>
      <c r="ZZ11" s="46"/>
      <c r="AAA11" s="46"/>
      <c r="AAB11" s="46"/>
      <c r="AAC11" s="46"/>
      <c r="AAD11" s="46"/>
      <c r="AAE11" s="46"/>
      <c r="AAF11" s="46"/>
      <c r="AAG11" s="46"/>
      <c r="AAH11" s="46"/>
      <c r="AAI11" s="46"/>
      <c r="AAJ11" s="46"/>
      <c r="AAK11" s="46"/>
      <c r="AAL11" s="46"/>
      <c r="AAM11" s="46"/>
      <c r="AAN11" s="46"/>
      <c r="AAO11" s="46"/>
      <c r="AAP11" s="46"/>
      <c r="AAQ11" s="46"/>
      <c r="AAR11" s="46"/>
      <c r="AAS11" s="46"/>
      <c r="AAT11" s="46"/>
      <c r="AAU11" s="46"/>
      <c r="AAV11" s="46"/>
      <c r="AAW11" s="46"/>
      <c r="AAX11" s="46"/>
      <c r="AAY11" s="46"/>
      <c r="AAZ11" s="46"/>
      <c r="ABA11" s="46"/>
      <c r="ABB11" s="46"/>
      <c r="ABC11" s="46"/>
      <c r="ABD11" s="46"/>
      <c r="ABE11" s="46"/>
      <c r="ABF11" s="46"/>
      <c r="ABG11" s="46"/>
      <c r="ABH11" s="46"/>
      <c r="ABI11" s="46"/>
      <c r="ABJ11" s="46"/>
      <c r="ABK11" s="46"/>
      <c r="ABL11" s="46"/>
      <c r="ABM11" s="46"/>
      <c r="ABN11" s="46"/>
      <c r="ABO11" s="46"/>
      <c r="ABP11" s="46"/>
      <c r="ABQ11" s="46"/>
      <c r="ABR11" s="46"/>
      <c r="ABS11" s="46"/>
      <c r="ABT11" s="46"/>
      <c r="ABU11" s="46"/>
      <c r="ABV11" s="46"/>
      <c r="ABW11" s="46"/>
      <c r="ABX11" s="46"/>
      <c r="ABY11" s="46"/>
      <c r="ABZ11" s="46"/>
      <c r="ACA11" s="46"/>
      <c r="ACB11" s="46"/>
      <c r="ACC11" s="46"/>
      <c r="ACD11" s="46"/>
      <c r="ACE11" s="46"/>
      <c r="ACF11" s="46"/>
      <c r="ACG11" s="46"/>
      <c r="ACH11" s="46"/>
      <c r="ACI11" s="46"/>
      <c r="ACJ11" s="46"/>
      <c r="ACK11" s="46"/>
      <c r="ACL11" s="46"/>
      <c r="ACM11" s="46"/>
      <c r="ACN11" s="46"/>
      <c r="ACO11" s="46"/>
      <c r="ACP11" s="46"/>
      <c r="ACQ11" s="46"/>
      <c r="ACR11" s="46"/>
      <c r="ACS11" s="46"/>
      <c r="ACT11" s="46"/>
      <c r="ACU11" s="46"/>
      <c r="ACV11" s="46"/>
      <c r="ACW11" s="46"/>
      <c r="ACX11" s="46"/>
      <c r="ACY11" s="46"/>
      <c r="ACZ11" s="46"/>
      <c r="ADA11" s="46"/>
      <c r="ADB11" s="46"/>
      <c r="ADC11" s="46"/>
      <c r="ADD11" s="46"/>
      <c r="ADE11" s="46"/>
      <c r="ADF11" s="46"/>
      <c r="ADG11" s="46"/>
      <c r="ADH11" s="46"/>
      <c r="ADI11" s="46"/>
      <c r="ADJ11" s="46"/>
      <c r="ADK11" s="46"/>
      <c r="ADL11" s="46"/>
      <c r="ADM11" s="46"/>
      <c r="ADN11" s="46"/>
      <c r="ADO11" s="46"/>
      <c r="ADP11" s="46"/>
      <c r="ADQ11" s="46"/>
      <c r="ADR11" s="46"/>
      <c r="ADS11" s="46"/>
      <c r="ADT11" s="46"/>
      <c r="ADU11" s="46"/>
      <c r="ADV11" s="46"/>
      <c r="ADW11" s="46"/>
      <c r="ADX11" s="46"/>
      <c r="ADY11" s="46"/>
      <c r="ADZ11" s="46"/>
      <c r="AEA11" s="46"/>
      <c r="AEB11" s="46"/>
      <c r="AEC11" s="46"/>
      <c r="AED11" s="46"/>
      <c r="AEE11" s="46"/>
      <c r="AEF11" s="46"/>
      <c r="AEG11" s="46"/>
      <c r="AEH11" s="46"/>
      <c r="AEI11" s="46"/>
      <c r="AEJ11" s="46"/>
      <c r="AEK11" s="46"/>
      <c r="AEL11" s="46"/>
      <c r="AEM11" s="46"/>
      <c r="AEN11" s="46"/>
      <c r="AEO11" s="46"/>
      <c r="AEP11" s="46"/>
      <c r="AEQ11" s="46"/>
      <c r="AER11" s="46"/>
      <c r="AES11" s="46"/>
      <c r="AET11" s="46"/>
      <c r="AEU11" s="46"/>
      <c r="AEV11" s="46"/>
      <c r="AEW11" s="46"/>
      <c r="AEX11" s="46"/>
      <c r="AEY11" s="46"/>
      <c r="AEZ11" s="46"/>
      <c r="AFA11" s="46"/>
      <c r="AFB11" s="46"/>
      <c r="AFC11" s="46"/>
      <c r="AFD11" s="46"/>
      <c r="AFE11" s="46"/>
      <c r="AFF11" s="46"/>
      <c r="AFG11" s="46"/>
      <c r="AFH11" s="46"/>
      <c r="AFI11" s="46"/>
      <c r="AFJ11" s="46"/>
      <c r="AFK11" s="46"/>
      <c r="AFL11" s="46"/>
      <c r="AFM11" s="46"/>
      <c r="AFN11" s="46"/>
      <c r="AFO11" s="46"/>
      <c r="AFP11" s="46"/>
      <c r="AFQ11" s="46"/>
      <c r="AFR11" s="46"/>
      <c r="AFS11" s="46"/>
      <c r="AFT11" s="46"/>
      <c r="AFU11" s="46"/>
      <c r="AFV11" s="46"/>
      <c r="AFW11" s="46"/>
      <c r="AFX11" s="46"/>
      <c r="AFY11" s="46"/>
      <c r="AFZ11" s="46"/>
      <c r="AGA11" s="46"/>
      <c r="AGB11" s="46"/>
      <c r="AGC11" s="46"/>
      <c r="AGD11" s="46"/>
      <c r="AGE11" s="46"/>
      <c r="AGF11" s="46"/>
      <c r="AGG11" s="46"/>
      <c r="AGH11" s="46"/>
      <c r="AGI11" s="46"/>
      <c r="AGJ11" s="46"/>
      <c r="AGK11" s="46"/>
      <c r="AGL11" s="46"/>
      <c r="AGM11" s="46"/>
      <c r="AGN11" s="46"/>
      <c r="AGO11" s="46"/>
      <c r="AGP11" s="46"/>
      <c r="AGQ11" s="46"/>
      <c r="AGR11" s="46"/>
      <c r="AGS11" s="46"/>
      <c r="AGT11" s="46"/>
      <c r="AGU11" s="46"/>
      <c r="AGV11" s="46"/>
      <c r="AGW11" s="46"/>
      <c r="AGX11" s="46"/>
      <c r="AGY11" s="46"/>
      <c r="AGZ11" s="46"/>
      <c r="AHA11" s="46"/>
      <c r="AHB11" s="46"/>
      <c r="AHC11" s="46"/>
      <c r="AHD11" s="46"/>
      <c r="AHE11" s="46"/>
      <c r="AHF11" s="46"/>
      <c r="AHG11" s="46"/>
      <c r="AHH11" s="46"/>
      <c r="AHI11" s="46"/>
      <c r="AHJ11" s="46"/>
      <c r="AHK11" s="46"/>
      <c r="AHL11" s="46"/>
      <c r="AHM11" s="46"/>
      <c r="AHN11" s="46"/>
      <c r="AHO11" s="46"/>
      <c r="AHP11" s="46"/>
      <c r="AHQ11" s="46"/>
      <c r="AHR11" s="46"/>
      <c r="AHS11" s="46"/>
      <c r="AHT11" s="46"/>
      <c r="AHU11" s="46"/>
      <c r="AHV11" s="46"/>
      <c r="AHW11" s="46"/>
      <c r="AHX11" s="46"/>
      <c r="AHY11" s="46"/>
      <c r="AHZ11" s="46"/>
      <c r="AIA11" s="46"/>
      <c r="AIB11" s="46"/>
      <c r="AIC11" s="46"/>
      <c r="AID11" s="46"/>
      <c r="AIE11" s="46"/>
      <c r="AIF11" s="46"/>
      <c r="AIG11" s="46"/>
      <c r="AIH11" s="46"/>
      <c r="AII11" s="46"/>
      <c r="AIJ11" s="46"/>
      <c r="AIK11" s="46"/>
      <c r="AIL11" s="46"/>
      <c r="AIM11" s="46"/>
      <c r="AIN11" s="46"/>
      <c r="AIO11" s="46"/>
      <c r="AIP11" s="46"/>
      <c r="AIQ11" s="46"/>
      <c r="AIR11" s="46"/>
      <c r="AIS11" s="46"/>
      <c r="AIT11" s="46"/>
      <c r="AIU11" s="46"/>
      <c r="AIV11" s="46"/>
      <c r="AIW11" s="46"/>
      <c r="AIX11" s="46"/>
      <c r="AIY11" s="46"/>
      <c r="AIZ11" s="46"/>
      <c r="AJA11" s="46"/>
      <c r="AJB11" s="46"/>
      <c r="AJC11" s="46"/>
      <c r="AJD11" s="46"/>
      <c r="AJE11" s="46"/>
      <c r="AJF11" s="46"/>
      <c r="AJG11" s="46"/>
      <c r="AJH11" s="46"/>
      <c r="AJI11" s="46"/>
      <c r="AJJ11" s="46"/>
      <c r="AJK11" s="46"/>
      <c r="AJL11" s="46"/>
      <c r="AJM11" s="46"/>
      <c r="AJN11" s="46"/>
      <c r="AJO11" s="46"/>
      <c r="AJP11" s="46"/>
      <c r="AJQ11" s="46"/>
      <c r="AJR11" s="46"/>
      <c r="AJS11" s="46"/>
      <c r="AJT11" s="46"/>
      <c r="AJU11" s="46"/>
      <c r="AJV11" s="46"/>
      <c r="AJW11" s="46"/>
      <c r="AJX11" s="46"/>
      <c r="AJY11" s="46"/>
      <c r="AJZ11" s="46"/>
      <c r="AKA11" s="46"/>
      <c r="AKB11" s="46"/>
      <c r="AKC11" s="46"/>
      <c r="AKD11" s="46"/>
      <c r="AKE11" s="46"/>
      <c r="AKF11" s="46"/>
      <c r="AKG11" s="46"/>
      <c r="AKH11" s="46"/>
      <c r="AKI11" s="46"/>
      <c r="AKJ11" s="46"/>
      <c r="AKK11" s="46"/>
      <c r="AKL11" s="46"/>
      <c r="AKM11" s="46"/>
      <c r="AKN11" s="46"/>
      <c r="AKO11" s="46"/>
      <c r="AKP11" s="46"/>
      <c r="AKQ11" s="46"/>
      <c r="AKR11" s="46"/>
      <c r="AKS11" s="46"/>
      <c r="AKT11" s="46"/>
      <c r="AKU11" s="46"/>
      <c r="AKV11" s="46"/>
      <c r="AKW11" s="46"/>
      <c r="AKX11" s="46"/>
      <c r="AKY11" s="46"/>
      <c r="AKZ11" s="46"/>
      <c r="ALA11" s="46"/>
      <c r="ALB11" s="46"/>
      <c r="ALC11" s="46"/>
      <c r="ALD11" s="46"/>
      <c r="ALE11" s="46"/>
      <c r="ALF11" s="46"/>
      <c r="ALG11" s="46"/>
      <c r="ALH11" s="46"/>
      <c r="ALI11" s="46"/>
      <c r="ALJ11" s="46"/>
      <c r="ALK11" s="46"/>
      <c r="ALL11" s="46"/>
      <c r="ALM11" s="46"/>
      <c r="ALN11" s="46"/>
      <c r="ALO11" s="46"/>
      <c r="ALP11" s="46"/>
      <c r="ALQ11" s="46"/>
      <c r="ALR11" s="46"/>
      <c r="ALS11" s="46"/>
      <c r="ALT11" s="46"/>
      <c r="ALU11" s="46"/>
      <c r="ALV11" s="46"/>
      <c r="ALW11" s="46"/>
      <c r="ALX11" s="46"/>
      <c r="ALY11" s="46"/>
      <c r="ALZ11" s="46"/>
      <c r="AMA11" s="46"/>
      <c r="AMB11" s="46"/>
      <c r="AMC11" s="46"/>
      <c r="AMD11" s="46"/>
      <c r="AME11" s="46"/>
      <c r="AMF11" s="46"/>
      <c r="AMG11" s="46"/>
      <c r="AMH11" s="46"/>
      <c r="AMI11" s="46"/>
      <c r="AMJ11" s="46"/>
      <c r="AMK11" s="46"/>
      <c r="AML11" s="46"/>
      <c r="AMM11" s="46"/>
      <c r="AMN11" s="46"/>
      <c r="AMO11" s="46"/>
      <c r="AMP11" s="46"/>
      <c r="AMQ11" s="46"/>
      <c r="AMR11" s="46"/>
      <c r="AMS11" s="46"/>
      <c r="AMT11" s="46"/>
      <c r="AMU11" s="46"/>
      <c r="AMV11" s="46"/>
      <c r="AMW11" s="46"/>
      <c r="AMX11" s="46"/>
      <c r="AMY11" s="46"/>
      <c r="AMZ11" s="46"/>
      <c r="ANA11" s="46"/>
      <c r="ANB11" s="46"/>
      <c r="ANC11" s="46"/>
      <c r="AND11" s="46"/>
      <c r="ANE11" s="46"/>
      <c r="ANF11" s="46"/>
      <c r="ANG11" s="46"/>
      <c r="ANH11" s="46"/>
      <c r="ANI11" s="46"/>
      <c r="ANJ11" s="46"/>
      <c r="ANK11" s="46"/>
      <c r="ANL11" s="46"/>
      <c r="ANM11" s="46"/>
      <c r="ANN11" s="46"/>
      <c r="ANO11" s="46"/>
      <c r="ANP11" s="46"/>
      <c r="ANQ11" s="46"/>
      <c r="ANR11" s="46"/>
      <c r="ANS11" s="46"/>
      <c r="ANT11" s="46"/>
      <c r="ANU11" s="46"/>
      <c r="ANV11" s="46"/>
      <c r="ANW11" s="46"/>
      <c r="ANX11" s="46"/>
      <c r="ANY11" s="46"/>
      <c r="ANZ11" s="46"/>
      <c r="AOA11" s="46"/>
      <c r="AOB11" s="46"/>
      <c r="AOC11" s="46"/>
      <c r="AOD11" s="46"/>
      <c r="AOE11" s="46"/>
      <c r="AOF11" s="46"/>
      <c r="AOG11" s="46"/>
      <c r="AOH11" s="46"/>
      <c r="AOI11" s="46"/>
      <c r="AOJ11" s="46"/>
      <c r="AOK11" s="46"/>
      <c r="AOL11" s="46"/>
      <c r="AOM11" s="46"/>
      <c r="AON11" s="46"/>
      <c r="AOO11" s="46"/>
      <c r="AOP11" s="46"/>
      <c r="AOQ11" s="46"/>
      <c r="AOR11" s="46"/>
      <c r="AOS11" s="46"/>
      <c r="AOT11" s="46"/>
      <c r="AOU11" s="46"/>
      <c r="AOV11" s="46"/>
      <c r="AOW11" s="46"/>
      <c r="AOX11" s="46"/>
      <c r="AOY11" s="46"/>
      <c r="AOZ11" s="46"/>
      <c r="APA11" s="46"/>
      <c r="APB11" s="46"/>
      <c r="APC11" s="46"/>
      <c r="APD11" s="46"/>
      <c r="APE11" s="46"/>
      <c r="APF11" s="46"/>
      <c r="APG11" s="46"/>
      <c r="APH11" s="46"/>
      <c r="API11" s="46"/>
      <c r="APJ11" s="46"/>
      <c r="APK11" s="46"/>
      <c r="APL11" s="46"/>
      <c r="APM11" s="46"/>
      <c r="APN11" s="46"/>
      <c r="APO11" s="46"/>
      <c r="APP11" s="46"/>
      <c r="APQ11" s="46"/>
      <c r="APR11" s="46"/>
      <c r="APS11" s="46"/>
      <c r="APT11" s="46"/>
      <c r="APU11" s="46"/>
      <c r="APV11" s="46"/>
      <c r="APW11" s="46"/>
      <c r="APX11" s="46"/>
      <c r="APY11" s="46"/>
      <c r="APZ11" s="46"/>
      <c r="AQA11" s="46"/>
      <c r="AQB11" s="46"/>
      <c r="AQC11" s="46"/>
      <c r="AQD11" s="46"/>
      <c r="AQE11" s="46"/>
      <c r="AQF11" s="46"/>
      <c r="AQG11" s="46"/>
      <c r="AQH11" s="46"/>
      <c r="AQI11" s="46"/>
      <c r="AQJ11" s="46"/>
      <c r="AQK11" s="46"/>
      <c r="AQL11" s="46"/>
      <c r="AQM11" s="46"/>
      <c r="AQN11" s="46"/>
      <c r="AQO11" s="46"/>
      <c r="AQP11" s="46"/>
      <c r="AQQ11" s="46"/>
      <c r="AQR11" s="46"/>
      <c r="AQS11" s="46"/>
      <c r="AQT11" s="46"/>
      <c r="AQU11" s="46"/>
      <c r="AQV11" s="46"/>
      <c r="AQW11" s="46"/>
      <c r="AQX11" s="46"/>
      <c r="AQY11" s="46"/>
      <c r="AQZ11" s="46"/>
      <c r="ARA11" s="46"/>
      <c r="ARB11" s="46"/>
      <c r="ARC11" s="46"/>
      <c r="ARD11" s="46"/>
      <c r="ARE11" s="46"/>
      <c r="ARF11" s="46"/>
      <c r="ARG11" s="46"/>
      <c r="ARH11" s="46"/>
      <c r="ARI11" s="46"/>
      <c r="ARJ11" s="46"/>
      <c r="ARK11" s="46"/>
      <c r="ARL11" s="46"/>
      <c r="ARM11" s="46"/>
      <c r="ARN11" s="46"/>
      <c r="ARO11" s="46"/>
      <c r="ARP11" s="46"/>
      <c r="ARQ11" s="46"/>
      <c r="ARR11" s="46"/>
      <c r="ARS11" s="46"/>
      <c r="ART11" s="46"/>
      <c r="ARU11" s="46"/>
      <c r="ARV11" s="46"/>
      <c r="ARW11" s="46"/>
      <c r="ARX11" s="46"/>
      <c r="ARY11" s="46"/>
      <c r="ARZ11" s="46"/>
      <c r="ASA11" s="46"/>
      <c r="ASB11" s="46"/>
      <c r="ASC11" s="46"/>
      <c r="ASD11" s="46"/>
      <c r="ASE11" s="46"/>
      <c r="ASF11" s="46"/>
      <c r="ASG11" s="46"/>
      <c r="ASH11" s="46"/>
      <c r="ASI11" s="46"/>
      <c r="ASJ11" s="46"/>
      <c r="ASK11" s="46"/>
      <c r="ASL11" s="46"/>
      <c r="ASM11" s="46"/>
      <c r="ASN11" s="46"/>
      <c r="ASO11" s="46"/>
      <c r="ASP11" s="46"/>
      <c r="ASQ11" s="46"/>
      <c r="ASR11" s="46"/>
      <c r="ASS11" s="46"/>
      <c r="AST11" s="46"/>
      <c r="ASU11" s="46"/>
      <c r="ASV11" s="46"/>
      <c r="ASW11" s="46"/>
      <c r="ASX11" s="46"/>
      <c r="ASY11" s="46"/>
      <c r="ASZ11" s="46"/>
      <c r="ATA11" s="46"/>
      <c r="ATB11" s="46"/>
      <c r="ATC11" s="46"/>
      <c r="ATD11" s="46"/>
      <c r="ATE11" s="46"/>
      <c r="ATF11" s="46"/>
      <c r="ATG11" s="46"/>
      <c r="ATH11" s="46"/>
      <c r="ATI11" s="46"/>
      <c r="ATJ11" s="46"/>
      <c r="ATK11" s="46"/>
      <c r="ATL11" s="46"/>
      <c r="ATM11" s="46"/>
      <c r="ATN11" s="46"/>
      <c r="ATO11" s="46"/>
      <c r="ATP11" s="46"/>
      <c r="ATQ11" s="46"/>
      <c r="ATR11" s="46"/>
      <c r="ATS11" s="46"/>
      <c r="ATT11" s="46"/>
      <c r="ATU11" s="46"/>
      <c r="ATV11" s="46"/>
      <c r="ATW11" s="46"/>
      <c r="ATX11" s="46"/>
      <c r="ATY11" s="46"/>
      <c r="ATZ11" s="46"/>
      <c r="AUA11" s="46"/>
      <c r="AUB11" s="46"/>
      <c r="AUC11" s="46"/>
      <c r="AUD11" s="46"/>
      <c r="AUE11" s="46"/>
      <c r="AUF11" s="46"/>
      <c r="AUG11" s="46"/>
      <c r="AUH11" s="46"/>
      <c r="AUI11" s="46"/>
      <c r="AUJ11" s="46"/>
      <c r="AUK11" s="46"/>
      <c r="AUL11" s="46"/>
      <c r="AUM11" s="46"/>
      <c r="AUN11" s="46"/>
      <c r="AUO11" s="46"/>
      <c r="AUP11" s="46"/>
      <c r="AUQ11" s="46"/>
      <c r="AUR11" s="46"/>
      <c r="AUS11" s="46"/>
      <c r="AUT11" s="46"/>
      <c r="AUU11" s="46"/>
      <c r="AUV11" s="46"/>
      <c r="AUW11" s="46"/>
      <c r="AUX11" s="46"/>
      <c r="AUY11" s="46"/>
      <c r="AUZ11" s="46"/>
      <c r="AVA11" s="46"/>
      <c r="AVB11" s="46"/>
      <c r="AVC11" s="46"/>
      <c r="AVD11" s="46"/>
      <c r="AVE11" s="46"/>
      <c r="AVF11" s="46"/>
      <c r="AVG11" s="46"/>
      <c r="AVH11" s="46"/>
      <c r="AVI11" s="46"/>
      <c r="AVJ11" s="46"/>
      <c r="AVK11" s="46"/>
      <c r="AVL11" s="46"/>
      <c r="AVM11" s="46"/>
      <c r="AVN11" s="46"/>
      <c r="AVO11" s="46"/>
      <c r="AVP11" s="46"/>
      <c r="AVQ11" s="46"/>
      <c r="AVR11" s="46"/>
      <c r="AVS11" s="46"/>
      <c r="AVT11" s="46"/>
      <c r="AVU11" s="46"/>
      <c r="AVV11" s="46"/>
      <c r="AVW11" s="46"/>
      <c r="AVX11" s="46"/>
      <c r="AVY11" s="46"/>
      <c r="AVZ11" s="46"/>
      <c r="AWA11" s="46"/>
      <c r="AWB11" s="46"/>
      <c r="AWC11" s="46"/>
      <c r="AWD11" s="46"/>
      <c r="AWE11" s="46"/>
      <c r="AWF11" s="46"/>
      <c r="AWG11" s="46"/>
      <c r="AWH11" s="46"/>
      <c r="AWI11" s="46"/>
      <c r="AWJ11" s="46"/>
      <c r="AWK11" s="46"/>
      <c r="AWL11" s="46"/>
      <c r="AWM11" s="46"/>
      <c r="AWN11" s="46"/>
      <c r="AWO11" s="46"/>
      <c r="AWP11" s="46"/>
      <c r="AWQ11" s="46"/>
      <c r="AWR11" s="46"/>
      <c r="AWS11" s="46"/>
      <c r="AWT11" s="46"/>
      <c r="AWU11" s="46"/>
      <c r="AWV11" s="46"/>
      <c r="AWW11" s="46"/>
      <c r="AWX11" s="46"/>
      <c r="AWY11" s="46"/>
      <c r="AWZ11" s="46"/>
      <c r="AXA11" s="46"/>
      <c r="AXB11" s="46"/>
      <c r="AXC11" s="46"/>
      <c r="AXD11" s="46"/>
      <c r="AXE11" s="46"/>
      <c r="AXF11" s="46"/>
      <c r="AXG11" s="46"/>
      <c r="AXH11" s="46"/>
      <c r="AXI11" s="46"/>
      <c r="AXJ11" s="46"/>
      <c r="AXK11" s="46"/>
      <c r="AXL11" s="46"/>
      <c r="AXM11" s="46"/>
      <c r="AXN11" s="46"/>
      <c r="AXO11" s="46"/>
      <c r="AXP11" s="46"/>
      <c r="AXQ11" s="46"/>
      <c r="AXR11" s="46"/>
      <c r="AXS11" s="46"/>
      <c r="AXT11" s="46"/>
      <c r="AXU11" s="46"/>
      <c r="AXV11" s="46"/>
      <c r="AXW11" s="46"/>
      <c r="AXX11" s="46"/>
      <c r="AXY11" s="46"/>
      <c r="AXZ11" s="46"/>
      <c r="AYA11" s="46"/>
      <c r="AYB11" s="46"/>
      <c r="AYC11" s="46"/>
      <c r="AYD11" s="46"/>
      <c r="AYE11" s="46"/>
      <c r="AYF11" s="46"/>
      <c r="AYG11" s="46"/>
      <c r="AYH11" s="46"/>
      <c r="AYI11" s="46"/>
      <c r="AYJ11" s="46"/>
      <c r="AYK11" s="46"/>
      <c r="AYL11" s="46"/>
      <c r="AYM11" s="46"/>
      <c r="AYN11" s="46"/>
      <c r="AYO11" s="46"/>
      <c r="AYP11" s="46"/>
      <c r="AYQ11" s="46"/>
      <c r="AYR11" s="46"/>
      <c r="AYS11" s="46"/>
      <c r="AYT11" s="46"/>
      <c r="AYU11" s="46"/>
      <c r="AYV11" s="46"/>
      <c r="AYW11" s="46"/>
      <c r="AYX11" s="46"/>
      <c r="AYY11" s="46"/>
      <c r="AYZ11" s="46"/>
      <c r="AZA11" s="46"/>
      <c r="AZB11" s="46"/>
      <c r="AZC11" s="46"/>
      <c r="AZD11" s="46"/>
      <c r="AZE11" s="46"/>
      <c r="AZF11" s="46"/>
      <c r="AZG11" s="46"/>
      <c r="AZH11" s="46"/>
      <c r="AZI11" s="46"/>
      <c r="AZJ11" s="46"/>
      <c r="AZK11" s="46"/>
      <c r="AZL11" s="46"/>
      <c r="AZM11" s="46"/>
      <c r="AZN11" s="46"/>
      <c r="AZO11" s="46"/>
      <c r="AZP11" s="46"/>
      <c r="AZQ11" s="46"/>
      <c r="AZR11" s="46"/>
      <c r="AZS11" s="46"/>
      <c r="AZT11" s="46"/>
      <c r="AZU11" s="46"/>
      <c r="AZV11" s="46"/>
      <c r="AZW11" s="46"/>
      <c r="AZX11" s="46"/>
      <c r="AZY11" s="46"/>
      <c r="AZZ11" s="46"/>
      <c r="BAA11" s="46"/>
      <c r="BAB11" s="46"/>
      <c r="BAC11" s="46"/>
      <c r="BAD11" s="46"/>
      <c r="BAE11" s="46"/>
      <c r="BAF11" s="46"/>
      <c r="BAG11" s="46"/>
      <c r="BAH11" s="46"/>
      <c r="BAI11" s="46"/>
      <c r="BAJ11" s="46"/>
      <c r="BAK11" s="46"/>
      <c r="BAL11" s="46"/>
      <c r="BAM11" s="46"/>
      <c r="BAN11" s="46"/>
      <c r="BAO11" s="46"/>
      <c r="BAP11" s="46"/>
      <c r="BAQ11" s="46"/>
      <c r="BAR11" s="46"/>
      <c r="BAS11" s="46"/>
      <c r="BAT11" s="46"/>
      <c r="BAU11" s="46"/>
      <c r="BAV11" s="46"/>
      <c r="BAW11" s="46"/>
      <c r="BAX11" s="46"/>
      <c r="BAY11" s="46"/>
      <c r="BAZ11" s="46"/>
      <c r="BBA11" s="46"/>
      <c r="BBB11" s="46"/>
      <c r="BBC11" s="46"/>
      <c r="BBD11" s="46"/>
      <c r="BBE11" s="46"/>
      <c r="BBF11" s="46"/>
      <c r="BBG11" s="46"/>
      <c r="BBH11" s="46"/>
      <c r="BBI11" s="46"/>
      <c r="BBJ11" s="46"/>
      <c r="BBK11" s="46"/>
      <c r="BBL11" s="46"/>
      <c r="BBM11" s="46"/>
      <c r="BBN11" s="46"/>
      <c r="BBO11" s="46"/>
      <c r="BBP11" s="46"/>
      <c r="BBQ11" s="46"/>
      <c r="BBR11" s="46"/>
      <c r="BBS11" s="46"/>
      <c r="BBT11" s="46"/>
      <c r="BBU11" s="46"/>
      <c r="BBV11" s="46"/>
      <c r="BBW11" s="46"/>
      <c r="BBX11" s="46"/>
      <c r="BBY11" s="46"/>
      <c r="BBZ11" s="46"/>
      <c r="BCA11" s="46"/>
      <c r="BCB11" s="46"/>
      <c r="BCC11" s="46"/>
      <c r="BCD11" s="46"/>
      <c r="BCE11" s="46"/>
      <c r="BCF11" s="46"/>
      <c r="BCG11" s="46"/>
      <c r="BCH11" s="46"/>
      <c r="BCI11" s="46"/>
      <c r="BCJ11" s="46"/>
      <c r="BCK11" s="46"/>
      <c r="BCL11" s="46"/>
      <c r="BCM11" s="46"/>
      <c r="BCN11" s="46"/>
      <c r="BCO11" s="46"/>
      <c r="BCP11" s="46"/>
      <c r="BCQ11" s="46"/>
      <c r="BCR11" s="46"/>
      <c r="BCS11" s="46"/>
      <c r="BCT11" s="46"/>
      <c r="BCU11" s="46"/>
      <c r="BCV11" s="46"/>
      <c r="BCW11" s="46"/>
      <c r="BCX11" s="46"/>
      <c r="BCY11" s="46"/>
      <c r="BCZ11" s="46"/>
      <c r="BDA11" s="46"/>
      <c r="BDB11" s="46"/>
      <c r="BDC11" s="46"/>
      <c r="BDD11" s="46"/>
      <c r="BDE11" s="46"/>
      <c r="BDF11" s="46"/>
      <c r="BDG11" s="46"/>
      <c r="BDH11" s="46"/>
      <c r="BDI11" s="46"/>
      <c r="BDJ11" s="46"/>
      <c r="BDK11" s="46"/>
      <c r="BDL11" s="46"/>
      <c r="BDM11" s="46"/>
      <c r="BDN11" s="46"/>
      <c r="BDO11" s="46"/>
      <c r="BDP11" s="46"/>
      <c r="BDQ11" s="46"/>
      <c r="BDR11" s="46"/>
      <c r="BDS11" s="46"/>
      <c r="BDT11" s="46"/>
      <c r="BDU11" s="46"/>
      <c r="BDV11" s="46"/>
      <c r="BDW11" s="46"/>
      <c r="BDX11" s="46"/>
      <c r="BDY11" s="46"/>
      <c r="BDZ11" s="46"/>
      <c r="BEA11" s="46"/>
      <c r="BEB11" s="46"/>
      <c r="BEC11" s="46"/>
      <c r="BED11" s="46"/>
      <c r="BEE11" s="46"/>
      <c r="BEF11" s="46"/>
      <c r="BEG11" s="46"/>
      <c r="BEH11" s="46"/>
      <c r="BEI11" s="46"/>
      <c r="BEJ11" s="46"/>
      <c r="BEK11" s="46"/>
      <c r="BEL11" s="46"/>
      <c r="BEM11" s="46"/>
      <c r="BEN11" s="46"/>
      <c r="BEO11" s="46"/>
      <c r="BEP11" s="46"/>
      <c r="BEQ11" s="46"/>
      <c r="BER11" s="46"/>
      <c r="BES11" s="46"/>
      <c r="BET11" s="46"/>
      <c r="BEU11" s="46"/>
      <c r="BEV11" s="46"/>
      <c r="BEW11" s="46"/>
      <c r="BEX11" s="46"/>
      <c r="BEY11" s="46"/>
      <c r="BEZ11" s="46"/>
      <c r="BFA11" s="46"/>
      <c r="BFB11" s="46"/>
      <c r="BFC11" s="46"/>
      <c r="BFD11" s="46"/>
      <c r="BFE11" s="46"/>
      <c r="BFF11" s="46"/>
      <c r="BFG11" s="46"/>
      <c r="BFH11" s="46"/>
      <c r="BFI11" s="46"/>
      <c r="BFJ11" s="46"/>
      <c r="BFK11" s="46"/>
      <c r="BFL11" s="46"/>
      <c r="BFM11" s="46"/>
      <c r="BFN11" s="46"/>
      <c r="BFO11" s="46"/>
      <c r="BFP11" s="46"/>
      <c r="BFQ11" s="46"/>
      <c r="BFR11" s="46"/>
      <c r="BFS11" s="46"/>
      <c r="BFT11" s="46"/>
      <c r="BFU11" s="46"/>
      <c r="BFV11" s="46"/>
      <c r="BFW11" s="46"/>
      <c r="BFX11" s="46"/>
      <c r="BFY11" s="46"/>
      <c r="BFZ11" s="46"/>
      <c r="BGA11" s="46"/>
      <c r="BGB11" s="46"/>
      <c r="BGC11" s="46"/>
      <c r="BGD11" s="46"/>
      <c r="BGE11" s="46"/>
      <c r="BGF11" s="46"/>
      <c r="BGG11" s="46"/>
      <c r="BGH11" s="46"/>
      <c r="BGI11" s="46"/>
      <c r="BGJ11" s="46"/>
      <c r="BGK11" s="46"/>
      <c r="BGL11" s="46"/>
      <c r="BGM11" s="46"/>
      <c r="BGN11" s="46"/>
      <c r="BGO11" s="46"/>
      <c r="BGP11" s="46"/>
      <c r="BGQ11" s="46"/>
      <c r="BGR11" s="46"/>
      <c r="BGS11" s="46"/>
      <c r="BGT11" s="46"/>
      <c r="BGU11" s="46"/>
      <c r="BGV11" s="46"/>
      <c r="BGW11" s="46"/>
      <c r="BGX11" s="46"/>
      <c r="BGY11" s="46"/>
      <c r="BGZ11" s="46"/>
      <c r="BHA11" s="46"/>
      <c r="BHB11" s="46"/>
      <c r="BHC11" s="46"/>
      <c r="BHD11" s="46"/>
      <c r="BHE11" s="46"/>
      <c r="BHF11" s="46"/>
      <c r="BHG11" s="46"/>
      <c r="BHH11" s="46"/>
      <c r="BHI11" s="46"/>
      <c r="BHJ11" s="46"/>
      <c r="BHK11" s="46"/>
      <c r="BHL11" s="46"/>
      <c r="BHM11" s="46"/>
      <c r="BHN11" s="46"/>
      <c r="BHO11" s="46"/>
      <c r="BHP11" s="46"/>
      <c r="BHQ11" s="46"/>
      <c r="BHR11" s="46"/>
      <c r="BHS11" s="46"/>
      <c r="BHT11" s="46"/>
      <c r="BHU11" s="46"/>
      <c r="BHV11" s="46"/>
      <c r="BHW11" s="46"/>
      <c r="BHX11" s="46"/>
      <c r="BHY11" s="46"/>
      <c r="BHZ11" s="46"/>
      <c r="BIA11" s="46"/>
      <c r="BIB11" s="46"/>
      <c r="BIC11" s="46"/>
      <c r="BID11" s="46"/>
      <c r="BIE11" s="46"/>
      <c r="BIF11" s="46"/>
      <c r="BIG11" s="46"/>
      <c r="BIH11" s="46"/>
      <c r="BII11" s="46"/>
      <c r="BIJ11" s="46"/>
      <c r="BIK11" s="46"/>
      <c r="BIL11" s="46"/>
      <c r="BIM11" s="46"/>
      <c r="BIN11" s="46"/>
      <c r="BIO11" s="46"/>
      <c r="BIP11" s="46"/>
      <c r="BIQ11" s="46"/>
      <c r="BIR11" s="46"/>
      <c r="BIS11" s="46"/>
      <c r="BIT11" s="46"/>
      <c r="BIU11" s="46"/>
      <c r="BIV11" s="46"/>
      <c r="BIW11" s="46"/>
      <c r="BIX11" s="46"/>
      <c r="BIY11" s="46"/>
      <c r="BIZ11" s="46"/>
      <c r="BJA11" s="46"/>
      <c r="BJB11" s="46"/>
      <c r="BJC11" s="46"/>
      <c r="BJD11" s="46"/>
      <c r="BJE11" s="46"/>
      <c r="BJF11" s="46"/>
      <c r="BJG11" s="46"/>
      <c r="BJH11" s="46"/>
      <c r="BJI11" s="46"/>
      <c r="BJJ11" s="46"/>
      <c r="BJK11" s="46"/>
      <c r="BJL11" s="46"/>
      <c r="BJM11" s="46"/>
      <c r="BJN11" s="46"/>
      <c r="BJO11" s="46"/>
      <c r="BJP11" s="46"/>
      <c r="BJQ11" s="46"/>
      <c r="BJR11" s="46"/>
      <c r="BJS11" s="46"/>
      <c r="BJT11" s="46"/>
      <c r="BJU11" s="46"/>
      <c r="BJV11" s="46"/>
      <c r="BJW11" s="46"/>
      <c r="BJX11" s="46"/>
      <c r="BJY11" s="46"/>
      <c r="BJZ11" s="46"/>
      <c r="BKA11" s="46"/>
      <c r="BKB11" s="46"/>
      <c r="BKC11" s="46"/>
      <c r="BKD11" s="46"/>
      <c r="BKE11" s="46"/>
      <c r="BKF11" s="46"/>
      <c r="BKG11" s="46"/>
      <c r="BKH11" s="46"/>
      <c r="BKI11" s="46"/>
      <c r="BKJ11" s="46"/>
      <c r="BKK11" s="46"/>
      <c r="BKL11" s="46"/>
      <c r="BKM11" s="46"/>
      <c r="BKN11" s="46"/>
      <c r="BKO11" s="46"/>
      <c r="BKP11" s="46"/>
      <c r="BKQ11" s="46"/>
      <c r="BKR11" s="46"/>
      <c r="BKS11" s="46"/>
      <c r="BKT11" s="46"/>
      <c r="BKU11" s="46"/>
      <c r="BKV11" s="46"/>
      <c r="BKW11" s="46"/>
      <c r="BKX11" s="46"/>
      <c r="BKY11" s="46"/>
      <c r="BKZ11" s="46"/>
      <c r="BLA11" s="46"/>
      <c r="BLB11" s="46"/>
      <c r="BLC11" s="46"/>
      <c r="BLD11" s="46"/>
      <c r="BLE11" s="46"/>
      <c r="BLF11" s="46"/>
      <c r="BLG11" s="46"/>
      <c r="BLH11" s="46"/>
      <c r="BLI11" s="46"/>
      <c r="BLJ11" s="46"/>
      <c r="BLK11" s="46"/>
      <c r="BLL11" s="46"/>
      <c r="BLM11" s="46"/>
      <c r="BLN11" s="46"/>
      <c r="BLO11" s="46"/>
      <c r="BLP11" s="46"/>
      <c r="BLQ11" s="46"/>
      <c r="BLR11" s="46"/>
      <c r="BLS11" s="46"/>
      <c r="BLT11" s="46"/>
      <c r="BLU11" s="46"/>
      <c r="BLV11" s="46"/>
      <c r="BLW11" s="46"/>
      <c r="BLX11" s="46"/>
      <c r="BLY11" s="46"/>
      <c r="BLZ11" s="46"/>
      <c r="BMA11" s="46"/>
      <c r="BMB11" s="46"/>
      <c r="BMC11" s="46"/>
      <c r="BMD11" s="46"/>
      <c r="BME11" s="46"/>
      <c r="BMF11" s="46"/>
      <c r="BMG11" s="46"/>
      <c r="BMH11" s="46"/>
      <c r="BMI11" s="46"/>
      <c r="BMJ11" s="46"/>
      <c r="BMK11" s="46"/>
      <c r="BML11" s="46"/>
      <c r="BMM11" s="46"/>
      <c r="BMN11" s="46"/>
      <c r="BMO11" s="46"/>
      <c r="BMP11" s="46"/>
      <c r="BMQ11" s="46"/>
      <c r="BMR11" s="46"/>
      <c r="BMS11" s="46"/>
      <c r="BMT11" s="46"/>
      <c r="BMU11" s="46"/>
      <c r="BMV11" s="46"/>
      <c r="BMW11" s="46"/>
      <c r="BMX11" s="46"/>
      <c r="BMY11" s="46"/>
      <c r="BMZ11" s="46"/>
      <c r="BNA11" s="46"/>
      <c r="BNB11" s="46"/>
      <c r="BNC11" s="46"/>
      <c r="BND11" s="46"/>
      <c r="BNE11" s="46"/>
      <c r="BNF11" s="46"/>
      <c r="BNG11" s="46"/>
      <c r="BNH11" s="46"/>
      <c r="BNI11" s="46"/>
      <c r="BNJ11" s="46"/>
      <c r="BNK11" s="46"/>
      <c r="BNL11" s="46"/>
      <c r="BNM11" s="46"/>
      <c r="BNN11" s="46"/>
      <c r="BNO11" s="46"/>
      <c r="BNP11" s="46"/>
      <c r="BNQ11" s="46"/>
      <c r="BNR11" s="46"/>
      <c r="BNS11" s="46"/>
      <c r="BNT11" s="46"/>
      <c r="BNU11" s="46"/>
      <c r="BNV11" s="46"/>
      <c r="BNW11" s="46"/>
      <c r="BNX11" s="46"/>
      <c r="BNY11" s="46"/>
      <c r="BNZ11" s="46"/>
      <c r="BOA11" s="46"/>
      <c r="BOB11" s="46"/>
      <c r="BOC11" s="46"/>
      <c r="BOD11" s="46"/>
      <c r="BOE11" s="46"/>
      <c r="BOF11" s="46"/>
      <c r="BOG11" s="46"/>
      <c r="BOH11" s="46"/>
      <c r="BOI11" s="46"/>
      <c r="BOJ11" s="46"/>
      <c r="BOK11" s="46"/>
      <c r="BOL11" s="46"/>
      <c r="BOM11" s="46"/>
      <c r="BON11" s="46"/>
      <c r="BOO11" s="46"/>
      <c r="BOP11" s="46"/>
      <c r="BOQ11" s="46"/>
      <c r="BOR11" s="46"/>
      <c r="BOS11" s="46"/>
      <c r="BOT11" s="46"/>
      <c r="BOU11" s="46"/>
      <c r="BOV11" s="46"/>
      <c r="BOW11" s="46"/>
      <c r="BOX11" s="46"/>
      <c r="BOY11" s="46"/>
      <c r="BOZ11" s="46"/>
      <c r="BPA11" s="46"/>
      <c r="BPB11" s="46"/>
      <c r="BPC11" s="46"/>
      <c r="BPD11" s="46"/>
      <c r="BPE11" s="46"/>
      <c r="BPF11" s="46"/>
      <c r="BPG11" s="46"/>
      <c r="BPH11" s="46"/>
      <c r="BPI11" s="46"/>
      <c r="BPJ11" s="46"/>
      <c r="BPK11" s="46"/>
      <c r="BPL11" s="46"/>
      <c r="BPM11" s="46"/>
      <c r="BPN11" s="46"/>
      <c r="BPO11" s="46"/>
      <c r="BPP11" s="46"/>
      <c r="BPQ11" s="46"/>
      <c r="BPR11" s="46"/>
      <c r="BPS11" s="46"/>
      <c r="BPT11" s="46"/>
      <c r="BPU11" s="46"/>
      <c r="BPV11" s="46"/>
      <c r="BPW11" s="46"/>
      <c r="BPX11" s="46"/>
      <c r="BPY11" s="46"/>
      <c r="BPZ11" s="46"/>
      <c r="BQA11" s="46"/>
      <c r="BQB11" s="46"/>
      <c r="BQC11" s="46"/>
      <c r="BQD11" s="46"/>
      <c r="BQE11" s="46"/>
      <c r="BQF11" s="46"/>
      <c r="BQG11" s="46"/>
      <c r="BQH11" s="46"/>
      <c r="BQI11" s="46"/>
      <c r="BQJ11" s="46"/>
      <c r="BQK11" s="46"/>
      <c r="BQL11" s="46"/>
      <c r="BQM11" s="46"/>
      <c r="BQN11" s="46"/>
      <c r="BQO11" s="46"/>
      <c r="BQP11" s="46"/>
      <c r="BQQ11" s="46"/>
      <c r="BQR11" s="46"/>
      <c r="BQS11" s="46"/>
      <c r="BQT11" s="46"/>
      <c r="BQU11" s="46"/>
      <c r="BQV11" s="46"/>
      <c r="BQW11" s="46"/>
      <c r="BQX11" s="46"/>
      <c r="BQY11" s="46"/>
      <c r="BQZ11" s="46"/>
      <c r="BRA11" s="46"/>
      <c r="BRB11" s="46"/>
      <c r="BRC11" s="46"/>
      <c r="BRD11" s="46"/>
      <c r="BRE11" s="46"/>
      <c r="BRF11" s="46"/>
      <c r="BRG11" s="46"/>
      <c r="BRH11" s="46"/>
      <c r="BRI11" s="46"/>
      <c r="BRJ11" s="46"/>
      <c r="BRK11" s="46"/>
      <c r="BRL11" s="46"/>
      <c r="BRM11" s="46"/>
      <c r="BRN11" s="46"/>
      <c r="BRO11" s="46"/>
      <c r="BRP11" s="46"/>
      <c r="BRQ11" s="46"/>
      <c r="BRR11" s="46"/>
      <c r="BRS11" s="46"/>
      <c r="BRT11" s="46"/>
      <c r="BRU11" s="46"/>
      <c r="BRV11" s="46"/>
      <c r="BRW11" s="46"/>
      <c r="BRX11" s="46"/>
      <c r="BRY11" s="46"/>
      <c r="BRZ11" s="46"/>
      <c r="BSA11" s="46"/>
      <c r="BSB11" s="46"/>
      <c r="BSC11" s="46"/>
      <c r="BSD11" s="46"/>
      <c r="BSE11" s="46"/>
      <c r="BSF11" s="46"/>
      <c r="BSG11" s="46"/>
      <c r="BSH11" s="46"/>
      <c r="BSI11" s="46"/>
      <c r="BSJ11" s="46"/>
      <c r="BSK11" s="46"/>
      <c r="BSL11" s="46"/>
      <c r="BSM11" s="46"/>
      <c r="BSN11" s="46"/>
      <c r="BSO11" s="46"/>
      <c r="BSP11" s="46"/>
      <c r="BSQ11" s="46"/>
      <c r="BSR11" s="46"/>
      <c r="BSS11" s="46"/>
      <c r="BST11" s="46"/>
      <c r="BSU11" s="46"/>
      <c r="BSV11" s="46"/>
      <c r="BSW11" s="46"/>
      <c r="BSX11" s="46"/>
      <c r="BSY11" s="46"/>
      <c r="BSZ11" s="46"/>
      <c r="BTA11" s="46"/>
      <c r="BTB11" s="46"/>
      <c r="BTC11" s="46"/>
      <c r="BTD11" s="46"/>
      <c r="BTE11" s="46"/>
      <c r="BTF11" s="46"/>
      <c r="BTG11" s="46"/>
      <c r="BTH11" s="46"/>
      <c r="BTI11" s="46"/>
      <c r="BTJ11" s="46"/>
      <c r="BTK11" s="46"/>
      <c r="BTL11" s="46"/>
      <c r="BTM11" s="46"/>
      <c r="BTN11" s="46"/>
      <c r="BTO11" s="46"/>
      <c r="BTP11" s="46"/>
      <c r="BTQ11" s="46"/>
      <c r="BTR11" s="46"/>
      <c r="BTS11" s="46"/>
      <c r="BTT11" s="46"/>
      <c r="BTU11" s="46"/>
      <c r="BTV11" s="46"/>
      <c r="BTW11" s="46"/>
      <c r="BTX11" s="46"/>
      <c r="BTY11" s="46"/>
      <c r="BTZ11" s="46"/>
      <c r="BUA11" s="46"/>
      <c r="BUB11" s="46"/>
      <c r="BUC11" s="46"/>
      <c r="BUD11" s="46"/>
      <c r="BUE11" s="46"/>
      <c r="BUF11" s="46"/>
      <c r="BUG11" s="46"/>
      <c r="BUH11" s="46"/>
      <c r="BUI11" s="46"/>
      <c r="BUJ11" s="46"/>
      <c r="BUK11" s="46"/>
      <c r="BUL11" s="46"/>
      <c r="BUM11" s="46"/>
      <c r="BUN11" s="46"/>
      <c r="BUO11" s="46"/>
      <c r="BUP11" s="46"/>
      <c r="BUQ11" s="46"/>
      <c r="BUR11" s="46"/>
      <c r="BUS11" s="46"/>
      <c r="BUT11" s="46"/>
      <c r="BUU11" s="46"/>
      <c r="BUV11" s="46"/>
      <c r="BUW11" s="46"/>
      <c r="BUX11" s="46"/>
      <c r="BUY11" s="46"/>
      <c r="BUZ11" s="46"/>
      <c r="BVA11" s="46"/>
      <c r="BVB11" s="46"/>
      <c r="BVC11" s="46"/>
      <c r="BVD11" s="46"/>
      <c r="BVE11" s="46"/>
      <c r="BVF11" s="46"/>
      <c r="BVG11" s="46"/>
      <c r="BVH11" s="46"/>
      <c r="BVI11" s="46"/>
      <c r="BVJ11" s="46"/>
      <c r="BVK11" s="46"/>
      <c r="BVL11" s="46"/>
      <c r="BVM11" s="46"/>
      <c r="BVN11" s="46"/>
      <c r="BVO11" s="46"/>
      <c r="BVP11" s="46"/>
      <c r="BVQ11" s="46"/>
      <c r="BVR11" s="46"/>
      <c r="BVS11" s="46"/>
      <c r="BVT11" s="46"/>
      <c r="BVU11" s="46"/>
      <c r="BVV11" s="46"/>
      <c r="BVW11" s="46"/>
      <c r="BVX11" s="46"/>
      <c r="BVY11" s="46"/>
      <c r="BVZ11" s="46"/>
      <c r="BWA11" s="46"/>
      <c r="BWB11" s="46"/>
      <c r="BWC11" s="46"/>
      <c r="BWD11" s="46"/>
      <c r="BWE11" s="46"/>
      <c r="BWF11" s="46"/>
      <c r="BWG11" s="46"/>
      <c r="BWH11" s="46"/>
      <c r="BWI11" s="46"/>
      <c r="BWJ11" s="46"/>
      <c r="BWK11" s="46"/>
      <c r="BWL11" s="46"/>
      <c r="BWM11" s="46"/>
      <c r="BWN11" s="46"/>
      <c r="BWO11" s="46"/>
      <c r="BWP11" s="46"/>
      <c r="BWQ11" s="46"/>
      <c r="BWR11" s="46"/>
      <c r="BWS11" s="46"/>
      <c r="BWT11" s="46"/>
      <c r="BWU11" s="46"/>
      <c r="BWV11" s="46"/>
      <c r="BWW11" s="46"/>
      <c r="BWX11" s="46"/>
      <c r="BWY11" s="46"/>
      <c r="BWZ11" s="46"/>
      <c r="BXA11" s="46"/>
      <c r="BXB11" s="46"/>
      <c r="BXC11" s="46"/>
      <c r="BXD11" s="46"/>
      <c r="BXE11" s="46"/>
      <c r="BXF11" s="46"/>
      <c r="BXG11" s="46"/>
      <c r="BXH11" s="46"/>
      <c r="BXI11" s="46"/>
      <c r="BXJ11" s="46"/>
      <c r="BXK11" s="46"/>
      <c r="BXL11" s="46"/>
      <c r="BXM11" s="46"/>
      <c r="BXN11" s="46"/>
      <c r="BXO11" s="46"/>
      <c r="BXP11" s="46"/>
      <c r="BXQ11" s="46"/>
      <c r="BXR11" s="46"/>
      <c r="BXS11" s="46"/>
      <c r="BXT11" s="46"/>
      <c r="BXU11" s="46"/>
      <c r="BXV11" s="46"/>
      <c r="BXW11" s="46"/>
      <c r="BXX11" s="46"/>
      <c r="BXY11" s="46"/>
      <c r="BXZ11" s="46"/>
      <c r="BYA11" s="46"/>
      <c r="BYB11" s="46"/>
      <c r="BYC11" s="46"/>
      <c r="BYD11" s="46"/>
      <c r="BYE11" s="46"/>
      <c r="BYF11" s="46"/>
      <c r="BYG11" s="46"/>
      <c r="BYH11" s="46"/>
      <c r="BYI11" s="46"/>
      <c r="BYJ11" s="46"/>
      <c r="BYK11" s="46"/>
      <c r="BYL11" s="46"/>
      <c r="BYM11" s="46"/>
      <c r="BYN11" s="46"/>
      <c r="BYO11" s="46"/>
      <c r="BYP11" s="46"/>
      <c r="BYQ11" s="46"/>
      <c r="BYR11" s="46"/>
      <c r="BYS11" s="46"/>
      <c r="BYT11" s="46"/>
      <c r="BYU11" s="46"/>
      <c r="BYV11" s="46"/>
      <c r="BYW11" s="46"/>
      <c r="BYX11" s="46"/>
      <c r="BYY11" s="46"/>
      <c r="BYZ11" s="46"/>
      <c r="BZA11" s="46"/>
      <c r="BZB11" s="46"/>
      <c r="BZC11" s="46"/>
      <c r="BZD11" s="46"/>
      <c r="BZE11" s="46"/>
      <c r="BZF11" s="46"/>
      <c r="BZG11" s="46"/>
      <c r="BZH11" s="46"/>
      <c r="BZI11" s="46"/>
      <c r="BZJ11" s="46"/>
      <c r="BZK11" s="46"/>
      <c r="BZL11" s="46"/>
      <c r="BZM11" s="46"/>
      <c r="BZN11" s="46"/>
      <c r="BZO11" s="46"/>
      <c r="BZP11" s="46"/>
      <c r="BZQ11" s="46"/>
      <c r="BZR11" s="46"/>
      <c r="BZS11" s="46"/>
      <c r="BZT11" s="46"/>
      <c r="BZU11" s="46"/>
      <c r="BZV11" s="46"/>
      <c r="BZW11" s="46"/>
      <c r="BZX11" s="46"/>
      <c r="BZY11" s="46"/>
      <c r="BZZ11" s="46"/>
      <c r="CAA11" s="46"/>
      <c r="CAB11" s="46"/>
      <c r="CAC11" s="46"/>
      <c r="CAD11" s="46"/>
      <c r="CAE11" s="46"/>
      <c r="CAF11" s="46"/>
      <c r="CAG11" s="46"/>
      <c r="CAH11" s="46"/>
      <c r="CAI11" s="46"/>
      <c r="CAJ11" s="46"/>
      <c r="CAK11" s="46"/>
      <c r="CAL11" s="46"/>
      <c r="CAM11" s="46"/>
      <c r="CAN11" s="46"/>
      <c r="CAO11" s="46"/>
      <c r="CAP11" s="46"/>
      <c r="CAQ11" s="46"/>
      <c r="CAR11" s="46"/>
      <c r="CAS11" s="46"/>
      <c r="CAT11" s="46"/>
      <c r="CAU11" s="46"/>
      <c r="CAV11" s="46"/>
      <c r="CAW11" s="46"/>
      <c r="CAX11" s="46"/>
      <c r="CAY11" s="46"/>
      <c r="CAZ11" s="46"/>
      <c r="CBA11" s="46"/>
      <c r="CBB11" s="46"/>
      <c r="CBC11" s="46"/>
      <c r="CBD11" s="46"/>
      <c r="CBE11" s="46"/>
      <c r="CBF11" s="46"/>
      <c r="CBG11" s="46"/>
      <c r="CBH11" s="46"/>
      <c r="CBI11" s="46"/>
      <c r="CBJ11" s="46"/>
      <c r="CBK11" s="46"/>
      <c r="CBL11" s="46"/>
      <c r="CBM11" s="46"/>
      <c r="CBN11" s="46"/>
      <c r="CBO11" s="46"/>
      <c r="CBP11" s="46"/>
      <c r="CBQ11" s="46"/>
      <c r="CBR11" s="46"/>
      <c r="CBS11" s="46"/>
      <c r="CBT11" s="46"/>
      <c r="CBU11" s="46"/>
      <c r="CBV11" s="46"/>
      <c r="CBW11" s="46"/>
      <c r="CBX11" s="46"/>
      <c r="CBY11" s="46"/>
      <c r="CBZ11" s="46"/>
      <c r="CCA11" s="46"/>
      <c r="CCB11" s="46"/>
      <c r="CCC11" s="46"/>
      <c r="CCD11" s="46"/>
      <c r="CCE11" s="46"/>
      <c r="CCF11" s="46"/>
      <c r="CCG11" s="46"/>
      <c r="CCH11" s="46"/>
      <c r="CCI11" s="46"/>
      <c r="CCJ11" s="46"/>
      <c r="CCK11" s="46"/>
      <c r="CCL11" s="46"/>
      <c r="CCM11" s="46"/>
      <c r="CCN11" s="46"/>
      <c r="CCO11" s="46"/>
      <c r="CCP11" s="46"/>
      <c r="CCQ11" s="46"/>
      <c r="CCR11" s="46"/>
      <c r="CCS11" s="46"/>
      <c r="CCT11" s="46"/>
      <c r="CCU11" s="46"/>
      <c r="CCV11" s="46"/>
      <c r="CCW11" s="46"/>
      <c r="CCX11" s="46"/>
      <c r="CCY11" s="46"/>
      <c r="CCZ11" s="46"/>
      <c r="CDA11" s="46"/>
      <c r="CDB11" s="46"/>
      <c r="CDC11" s="46"/>
      <c r="CDD11" s="46"/>
      <c r="CDE11" s="46"/>
      <c r="CDF11" s="46"/>
      <c r="CDG11" s="46"/>
      <c r="CDH11" s="46"/>
      <c r="CDI11" s="46"/>
      <c r="CDJ11" s="46"/>
      <c r="CDK11" s="46"/>
      <c r="CDL11" s="46"/>
      <c r="CDM11" s="46"/>
      <c r="CDN11" s="46"/>
      <c r="CDO11" s="46"/>
      <c r="CDP11" s="46"/>
      <c r="CDQ11" s="46"/>
      <c r="CDR11" s="46"/>
      <c r="CDS11" s="46"/>
      <c r="CDT11" s="46"/>
      <c r="CDU11" s="46"/>
      <c r="CDV11" s="46"/>
      <c r="CDW11" s="46"/>
      <c r="CDX11" s="46"/>
      <c r="CDY11" s="46"/>
      <c r="CDZ11" s="46"/>
      <c r="CEA11" s="46"/>
      <c r="CEB11" s="46"/>
      <c r="CEC11" s="46"/>
      <c r="CED11" s="46"/>
      <c r="CEE11" s="46"/>
      <c r="CEF11" s="46"/>
      <c r="CEG11" s="46"/>
      <c r="CEH11" s="46"/>
      <c r="CEI11" s="46"/>
      <c r="CEJ11" s="46"/>
      <c r="CEK11" s="46"/>
      <c r="CEL11" s="46"/>
      <c r="CEM11" s="46"/>
      <c r="CEN11" s="46"/>
      <c r="CEO11" s="46"/>
      <c r="CEP11" s="46"/>
      <c r="CEQ11" s="46"/>
      <c r="CER11" s="46"/>
      <c r="CES11" s="46"/>
      <c r="CET11" s="46"/>
      <c r="CEU11" s="46"/>
      <c r="CEV11" s="46"/>
      <c r="CEW11" s="46"/>
      <c r="CEX11" s="46"/>
      <c r="CEY11" s="46"/>
      <c r="CEZ11" s="46"/>
      <c r="CFA11" s="46"/>
      <c r="CFB11" s="46"/>
      <c r="CFC11" s="46"/>
      <c r="CFD11" s="46"/>
      <c r="CFE11" s="46"/>
      <c r="CFF11" s="46"/>
      <c r="CFG11" s="46"/>
      <c r="CFH11" s="46"/>
      <c r="CFI11" s="46"/>
      <c r="CFJ11" s="46"/>
      <c r="CFK11" s="46"/>
      <c r="CFL11" s="46"/>
      <c r="CFM11" s="46"/>
      <c r="CFN11" s="46"/>
      <c r="CFO11" s="46"/>
      <c r="CFP11" s="46"/>
      <c r="CFQ11" s="46"/>
      <c r="CFR11" s="46"/>
      <c r="CFS11" s="46"/>
      <c r="CFT11" s="46"/>
      <c r="CFU11" s="46"/>
      <c r="CFV11" s="46"/>
      <c r="CFW11" s="46"/>
      <c r="CFX11" s="46"/>
      <c r="CFY11" s="46"/>
      <c r="CFZ11" s="46"/>
      <c r="CGA11" s="46"/>
      <c r="CGB11" s="46"/>
      <c r="CGC11" s="46"/>
      <c r="CGD11" s="46"/>
      <c r="CGE11" s="46"/>
      <c r="CGF11" s="46"/>
      <c r="CGG11" s="46"/>
      <c r="CGH11" s="46"/>
      <c r="CGI11" s="46"/>
      <c r="CGJ11" s="46"/>
      <c r="CGK11" s="46"/>
      <c r="CGL11" s="46"/>
      <c r="CGM11" s="46"/>
      <c r="CGN11" s="46"/>
      <c r="CGO11" s="46"/>
      <c r="CGP11" s="46"/>
      <c r="CGQ11" s="46"/>
      <c r="CGR11" s="46"/>
      <c r="CGS11" s="46"/>
      <c r="CGT11" s="46"/>
      <c r="CGU11" s="46"/>
      <c r="CGV11" s="46"/>
      <c r="CGW11" s="46"/>
      <c r="CGX11" s="46"/>
      <c r="CGY11" s="46"/>
      <c r="CGZ11" s="46"/>
      <c r="CHA11" s="46"/>
      <c r="CHB11" s="46"/>
      <c r="CHC11" s="46"/>
      <c r="CHD11" s="46"/>
      <c r="CHE11" s="46"/>
      <c r="CHF11" s="46"/>
      <c r="CHG11" s="46"/>
      <c r="CHH11" s="46"/>
      <c r="CHI11" s="46"/>
      <c r="CHJ11" s="46"/>
      <c r="CHK11" s="46"/>
      <c r="CHL11" s="46"/>
      <c r="CHM11" s="46"/>
      <c r="CHN11" s="46"/>
      <c r="CHO11" s="46"/>
      <c r="CHP11" s="46"/>
      <c r="CHQ11" s="46"/>
      <c r="CHR11" s="46"/>
      <c r="CHS11" s="46"/>
      <c r="CHT11" s="46"/>
      <c r="CHU11" s="46"/>
      <c r="CHV11" s="46"/>
      <c r="CHW11" s="46"/>
      <c r="CHX11" s="46"/>
      <c r="CHY11" s="46"/>
      <c r="CHZ11" s="46"/>
      <c r="CIA11" s="46"/>
      <c r="CIB11" s="46"/>
      <c r="CIC11" s="46"/>
      <c r="CID11" s="46"/>
      <c r="CIE11" s="46"/>
      <c r="CIF11" s="46"/>
      <c r="CIG11" s="46"/>
      <c r="CIH11" s="46"/>
      <c r="CII11" s="46"/>
      <c r="CIJ11" s="46"/>
      <c r="CIK11" s="46"/>
      <c r="CIL11" s="46"/>
      <c r="CIM11" s="46"/>
      <c r="CIN11" s="46"/>
      <c r="CIO11" s="46"/>
      <c r="CIP11" s="46"/>
      <c r="CIQ11" s="46"/>
      <c r="CIR11" s="46"/>
      <c r="CIS11" s="46"/>
      <c r="CIT11" s="46"/>
      <c r="CIU11" s="46"/>
      <c r="CIV11" s="46"/>
      <c r="CIW11" s="46"/>
      <c r="CIX11" s="46"/>
      <c r="CIY11" s="46"/>
      <c r="CIZ11" s="46"/>
      <c r="CJA11" s="46"/>
      <c r="CJB11" s="46"/>
      <c r="CJC11" s="46"/>
      <c r="CJD11" s="46"/>
      <c r="CJE11" s="46"/>
      <c r="CJF11" s="46"/>
      <c r="CJG11" s="46"/>
      <c r="CJH11" s="46"/>
      <c r="CJI11" s="46"/>
      <c r="CJJ11" s="46"/>
      <c r="CJK11" s="46"/>
      <c r="CJL11" s="46"/>
      <c r="CJM11" s="46"/>
      <c r="CJN11" s="46"/>
      <c r="CJO11" s="46"/>
      <c r="CJP11" s="46"/>
      <c r="CJQ11" s="46"/>
      <c r="CJR11" s="46"/>
      <c r="CJS11" s="46"/>
      <c r="CJT11" s="46"/>
      <c r="CJU11" s="46"/>
      <c r="CJV11" s="46"/>
      <c r="CJW11" s="46"/>
      <c r="CJX11" s="46"/>
      <c r="CJY11" s="46"/>
      <c r="CJZ11" s="46"/>
      <c r="CKA11" s="46"/>
      <c r="CKB11" s="46"/>
      <c r="CKC11" s="46"/>
      <c r="CKD11" s="46"/>
      <c r="CKE11" s="46"/>
      <c r="CKF11" s="46"/>
      <c r="CKG11" s="46"/>
      <c r="CKH11" s="46"/>
      <c r="CKI11" s="46"/>
      <c r="CKJ11" s="46"/>
      <c r="CKK11" s="46"/>
      <c r="CKL11" s="46"/>
      <c r="CKM11" s="46"/>
      <c r="CKN11" s="46"/>
      <c r="CKO11" s="46"/>
      <c r="CKP11" s="46"/>
      <c r="CKQ11" s="46"/>
      <c r="CKR11" s="46"/>
      <c r="CKS11" s="46"/>
      <c r="CKT11" s="46"/>
      <c r="CKU11" s="46"/>
      <c r="CKV11" s="46"/>
      <c r="CKW11" s="46"/>
      <c r="CKX11" s="46"/>
      <c r="CKY11" s="46"/>
      <c r="CKZ11" s="46"/>
      <c r="CLA11" s="46"/>
      <c r="CLB11" s="46"/>
      <c r="CLC11" s="46"/>
      <c r="CLD11" s="46"/>
      <c r="CLE11" s="46"/>
      <c r="CLF11" s="46"/>
      <c r="CLG11" s="46"/>
      <c r="CLH11" s="46"/>
      <c r="CLI11" s="46"/>
      <c r="CLJ11" s="46"/>
      <c r="CLK11" s="46"/>
      <c r="CLL11" s="46"/>
      <c r="CLM11" s="46"/>
      <c r="CLN11" s="46"/>
      <c r="CLO11" s="46"/>
      <c r="CLP11" s="46"/>
      <c r="CLQ11" s="46"/>
      <c r="CLR11" s="46"/>
      <c r="CLS11" s="46"/>
      <c r="CLT11" s="46"/>
      <c r="CLU11" s="46"/>
      <c r="CLV11" s="46"/>
      <c r="CLW11" s="46"/>
      <c r="CLX11" s="46"/>
      <c r="CLY11" s="46"/>
      <c r="CLZ11" s="46"/>
      <c r="CMA11" s="46"/>
      <c r="CMB11" s="46"/>
      <c r="CMC11" s="46"/>
      <c r="CMD11" s="46"/>
      <c r="CME11" s="46"/>
      <c r="CMF11" s="46"/>
      <c r="CMG11" s="46"/>
      <c r="CMH11" s="46"/>
      <c r="CMI11" s="46"/>
      <c r="CMJ11" s="46"/>
      <c r="CMK11" s="46"/>
      <c r="CML11" s="46"/>
      <c r="CMM11" s="46"/>
      <c r="CMN11" s="46"/>
      <c r="CMO11" s="46"/>
      <c r="CMP11" s="46"/>
      <c r="CMQ11" s="46"/>
      <c r="CMR11" s="46"/>
      <c r="CMS11" s="46"/>
      <c r="CMT11" s="46"/>
      <c r="CMU11" s="46"/>
      <c r="CMV11" s="46"/>
      <c r="CMW11" s="46"/>
      <c r="CMX11" s="46"/>
      <c r="CMY11" s="46"/>
      <c r="CMZ11" s="46"/>
      <c r="CNA11" s="46"/>
      <c r="CNB11" s="46"/>
      <c r="CNC11" s="46"/>
      <c r="CND11" s="46"/>
      <c r="CNE11" s="46"/>
      <c r="CNF11" s="46"/>
      <c r="CNG11" s="46"/>
      <c r="CNH11" s="46"/>
      <c r="CNI11" s="46"/>
      <c r="CNJ11" s="46"/>
      <c r="CNK11" s="46"/>
      <c r="CNL11" s="46"/>
      <c r="CNM11" s="46"/>
      <c r="CNN11" s="46"/>
      <c r="CNO11" s="46"/>
      <c r="CNP11" s="46"/>
      <c r="CNQ11" s="46"/>
      <c r="CNR11" s="46"/>
      <c r="CNS11" s="46"/>
      <c r="CNT11" s="46"/>
      <c r="CNU11" s="46"/>
      <c r="CNV11" s="46"/>
      <c r="CNW11" s="46"/>
      <c r="CNX11" s="46"/>
      <c r="CNY11" s="46"/>
      <c r="CNZ11" s="46"/>
      <c r="COA11" s="46"/>
      <c r="COB11" s="46"/>
      <c r="COC11" s="46"/>
      <c r="COD11" s="46"/>
      <c r="COE11" s="46"/>
      <c r="COF11" s="46"/>
      <c r="COG11" s="46"/>
      <c r="COH11" s="46"/>
      <c r="COI11" s="46"/>
      <c r="COJ11" s="46"/>
      <c r="COK11" s="46"/>
      <c r="COL11" s="46"/>
      <c r="COM11" s="46"/>
      <c r="CON11" s="46"/>
      <c r="COO11" s="46"/>
      <c r="COP11" s="46"/>
      <c r="COQ11" s="46"/>
      <c r="COR11" s="46"/>
      <c r="COS11" s="46"/>
      <c r="COT11" s="46"/>
      <c r="COU11" s="46"/>
      <c r="COV11" s="46"/>
      <c r="COW11" s="46"/>
      <c r="COX11" s="46"/>
      <c r="COY11" s="46"/>
      <c r="COZ11" s="46"/>
      <c r="CPA11" s="46"/>
      <c r="CPB11" s="46"/>
      <c r="CPC11" s="46"/>
      <c r="CPD11" s="46"/>
      <c r="CPE11" s="46"/>
      <c r="CPF11" s="46"/>
      <c r="CPG11" s="46"/>
      <c r="CPH11" s="46"/>
      <c r="CPI11" s="46"/>
      <c r="CPJ11" s="46"/>
      <c r="CPK11" s="46"/>
      <c r="CPL11" s="46"/>
      <c r="CPM11" s="46"/>
      <c r="CPN11" s="46"/>
      <c r="CPO11" s="46"/>
      <c r="CPP11" s="46"/>
      <c r="CPQ11" s="46"/>
      <c r="CPR11" s="46"/>
      <c r="CPS11" s="46"/>
      <c r="CPT11" s="46"/>
      <c r="CPU11" s="46"/>
      <c r="CPV11" s="46"/>
      <c r="CPW11" s="46"/>
      <c r="CPX11" s="46"/>
      <c r="CPY11" s="46"/>
      <c r="CPZ11" s="46"/>
      <c r="CQA11" s="46"/>
      <c r="CQB11" s="46"/>
      <c r="CQC11" s="46"/>
      <c r="CQD11" s="46"/>
      <c r="CQE11" s="46"/>
      <c r="CQF11" s="46"/>
      <c r="CQG11" s="46"/>
      <c r="CQH11" s="46"/>
      <c r="CQI11" s="46"/>
      <c r="CQJ11" s="46"/>
      <c r="CQK11" s="46"/>
      <c r="CQL11" s="46"/>
      <c r="CQM11" s="46"/>
      <c r="CQN11" s="46"/>
      <c r="CQO11" s="46"/>
      <c r="CQP11" s="46"/>
      <c r="CQQ11" s="46"/>
      <c r="CQR11" s="46"/>
      <c r="CQS11" s="46"/>
      <c r="CQT11" s="46"/>
      <c r="CQU11" s="46"/>
      <c r="CQV11" s="46"/>
      <c r="CQW11" s="46"/>
      <c r="CQX11" s="46"/>
      <c r="CQY11" s="46"/>
      <c r="CQZ11" s="46"/>
      <c r="CRA11" s="46"/>
      <c r="CRB11" s="46"/>
      <c r="CRC11" s="46"/>
      <c r="CRD11" s="46"/>
      <c r="CRE11" s="46"/>
      <c r="CRF11" s="46"/>
      <c r="CRG11" s="46"/>
      <c r="CRH11" s="46"/>
      <c r="CRI11" s="46"/>
      <c r="CRJ11" s="46"/>
      <c r="CRK11" s="46"/>
      <c r="CRL11" s="46"/>
      <c r="CRM11" s="46"/>
      <c r="CRN11" s="46"/>
      <c r="CRO11" s="46"/>
      <c r="CRP11" s="46"/>
      <c r="CRQ11" s="46"/>
      <c r="CRR11" s="46"/>
      <c r="CRS11" s="46"/>
      <c r="CRT11" s="46"/>
      <c r="CRU11" s="46"/>
      <c r="CRV11" s="46"/>
      <c r="CRW11" s="46"/>
      <c r="CRX11" s="46"/>
      <c r="CRY11" s="46"/>
      <c r="CRZ11" s="46"/>
      <c r="CSA11" s="46"/>
      <c r="CSB11" s="46"/>
      <c r="CSC11" s="46"/>
      <c r="CSD11" s="46"/>
      <c r="CSE11" s="46"/>
      <c r="CSF11" s="46"/>
      <c r="CSG11" s="46"/>
      <c r="CSH11" s="46"/>
      <c r="CSI11" s="46"/>
      <c r="CSJ11" s="46"/>
      <c r="CSK11" s="46"/>
      <c r="CSL11" s="46"/>
      <c r="CSM11" s="46"/>
      <c r="CSN11" s="46"/>
      <c r="CSO11" s="46"/>
      <c r="CSP11" s="46"/>
      <c r="CSQ11" s="46"/>
      <c r="CSR11" s="46"/>
      <c r="CSS11" s="46"/>
      <c r="CST11" s="46"/>
      <c r="CSU11" s="46"/>
      <c r="CSV11" s="46"/>
      <c r="CSW11" s="46"/>
      <c r="CSX11" s="46"/>
      <c r="CSY11" s="46"/>
      <c r="CSZ11" s="46"/>
      <c r="CTA11" s="46"/>
      <c r="CTB11" s="46"/>
      <c r="CTC11" s="46"/>
      <c r="CTD11" s="46"/>
      <c r="CTE11" s="46"/>
      <c r="CTF11" s="46"/>
      <c r="CTG11" s="46"/>
      <c r="CTH11" s="46"/>
      <c r="CTI11" s="46"/>
      <c r="CTJ11" s="46"/>
      <c r="CTK11" s="46"/>
      <c r="CTL11" s="46"/>
      <c r="CTM11" s="46"/>
      <c r="CTN11" s="46"/>
      <c r="CTO11" s="46"/>
      <c r="CTP11" s="46"/>
      <c r="CTQ11" s="46"/>
      <c r="CTR11" s="46"/>
      <c r="CTS11" s="46"/>
      <c r="CTT11" s="46"/>
      <c r="CTU11" s="46"/>
      <c r="CTV11" s="46"/>
      <c r="CTW11" s="46"/>
      <c r="CTX11" s="46"/>
      <c r="CTY11" s="46"/>
      <c r="CTZ11" s="46"/>
      <c r="CUA11" s="46"/>
      <c r="CUB11" s="46"/>
      <c r="CUC11" s="46"/>
      <c r="CUD11" s="46"/>
      <c r="CUE11" s="46"/>
      <c r="CUF11" s="46"/>
      <c r="CUG11" s="46"/>
      <c r="CUH11" s="46"/>
      <c r="CUI11" s="46"/>
      <c r="CUJ11" s="46"/>
      <c r="CUK11" s="46"/>
      <c r="CUL11" s="46"/>
      <c r="CUM11" s="46"/>
      <c r="CUN11" s="46"/>
      <c r="CUO11" s="46"/>
      <c r="CUP11" s="46"/>
      <c r="CUQ11" s="46"/>
      <c r="CUR11" s="46"/>
      <c r="CUS11" s="46"/>
      <c r="CUT11" s="46"/>
      <c r="CUU11" s="46"/>
      <c r="CUV11" s="46"/>
      <c r="CUW11" s="46"/>
      <c r="CUX11" s="46"/>
      <c r="CUY11" s="46"/>
      <c r="CUZ11" s="46"/>
      <c r="CVA11" s="46"/>
      <c r="CVB11" s="46"/>
      <c r="CVC11" s="46"/>
      <c r="CVD11" s="46"/>
      <c r="CVE11" s="46"/>
      <c r="CVF11" s="46"/>
      <c r="CVG11" s="46"/>
      <c r="CVH11" s="46"/>
      <c r="CVI11" s="46"/>
      <c r="CVJ11" s="46"/>
      <c r="CVK11" s="46"/>
      <c r="CVL11" s="46"/>
      <c r="CVM11" s="46"/>
      <c r="CVN11" s="46"/>
      <c r="CVO11" s="46"/>
      <c r="CVP11" s="46"/>
      <c r="CVQ11" s="46"/>
      <c r="CVR11" s="46"/>
      <c r="CVS11" s="46"/>
      <c r="CVT11" s="46"/>
      <c r="CVU11" s="46"/>
      <c r="CVV11" s="46"/>
      <c r="CVW11" s="46"/>
      <c r="CVX11" s="46"/>
      <c r="CVY11" s="46"/>
      <c r="CVZ11" s="46"/>
      <c r="CWA11" s="46"/>
      <c r="CWB11" s="46"/>
      <c r="CWC11" s="46"/>
      <c r="CWD11" s="46"/>
      <c r="CWE11" s="46"/>
      <c r="CWF11" s="46"/>
      <c r="CWG11" s="46"/>
      <c r="CWH11" s="46"/>
      <c r="CWI11" s="46"/>
      <c r="CWJ11" s="46"/>
      <c r="CWK11" s="46"/>
      <c r="CWL11" s="46"/>
      <c r="CWM11" s="46"/>
      <c r="CWN11" s="46"/>
      <c r="CWO11" s="46"/>
      <c r="CWP11" s="46"/>
      <c r="CWQ11" s="46"/>
      <c r="CWR11" s="46"/>
      <c r="CWS11" s="46"/>
      <c r="CWT11" s="46"/>
      <c r="CWU11" s="46"/>
      <c r="CWV11" s="46"/>
      <c r="CWW11" s="46"/>
      <c r="CWX11" s="46"/>
      <c r="CWY11" s="46"/>
      <c r="CWZ11" s="46"/>
      <c r="CXA11" s="46"/>
      <c r="CXB11" s="46"/>
      <c r="CXC11" s="46"/>
      <c r="CXD11" s="46"/>
      <c r="CXE11" s="46"/>
      <c r="CXF11" s="46"/>
      <c r="CXG11" s="46"/>
      <c r="CXH11" s="46"/>
      <c r="CXI11" s="46"/>
      <c r="CXJ11" s="46"/>
      <c r="CXK11" s="46"/>
      <c r="CXL11" s="46"/>
      <c r="CXM11" s="46"/>
      <c r="CXN11" s="46"/>
      <c r="CXO11" s="46"/>
      <c r="CXP11" s="46"/>
      <c r="CXQ11" s="46"/>
      <c r="CXR11" s="46"/>
      <c r="CXS11" s="46"/>
      <c r="CXT11" s="46"/>
      <c r="CXU11" s="46"/>
      <c r="CXV11" s="46"/>
      <c r="CXW11" s="46"/>
      <c r="CXX11" s="46"/>
      <c r="CXY11" s="46"/>
      <c r="CXZ11" s="46"/>
      <c r="CYA11" s="46"/>
      <c r="CYB11" s="46"/>
      <c r="CYC11" s="46"/>
      <c r="CYD11" s="46"/>
      <c r="CYE11" s="46"/>
      <c r="CYF11" s="46"/>
      <c r="CYG11" s="46"/>
      <c r="CYH11" s="46"/>
      <c r="CYI11" s="46"/>
      <c r="CYJ11" s="46"/>
      <c r="CYK11" s="46"/>
      <c r="CYL11" s="46"/>
      <c r="CYM11" s="46"/>
      <c r="CYN11" s="46"/>
      <c r="CYO11" s="46"/>
      <c r="CYP11" s="46"/>
      <c r="CYQ11" s="46"/>
      <c r="CYR11" s="46"/>
      <c r="CYS11" s="46"/>
      <c r="CYT11" s="46"/>
      <c r="CYU11" s="46"/>
      <c r="CYV11" s="46"/>
      <c r="CYW11" s="46"/>
      <c r="CYX11" s="46"/>
      <c r="CYY11" s="46"/>
      <c r="CYZ11" s="46"/>
      <c r="CZA11" s="46"/>
      <c r="CZB11" s="46"/>
      <c r="CZC11" s="46"/>
      <c r="CZD11" s="46"/>
      <c r="CZE11" s="46"/>
      <c r="CZF11" s="46"/>
      <c r="CZG11" s="46"/>
      <c r="CZH11" s="46"/>
      <c r="CZI11" s="46"/>
      <c r="CZJ11" s="46"/>
      <c r="CZK11" s="46"/>
      <c r="CZL11" s="46"/>
      <c r="CZM11" s="46"/>
      <c r="CZN11" s="46"/>
      <c r="CZO11" s="46"/>
      <c r="CZP11" s="46"/>
      <c r="CZQ11" s="46"/>
      <c r="CZR11" s="46"/>
      <c r="CZS11" s="46"/>
      <c r="CZT11" s="46"/>
      <c r="CZU11" s="46"/>
      <c r="CZV11" s="46"/>
      <c r="CZW11" s="46"/>
      <c r="CZX11" s="46"/>
      <c r="CZY11" s="46"/>
      <c r="CZZ11" s="46"/>
      <c r="DAA11" s="46"/>
      <c r="DAB11" s="46"/>
      <c r="DAC11" s="46"/>
      <c r="DAD11" s="46"/>
      <c r="DAE11" s="46"/>
      <c r="DAF11" s="46"/>
      <c r="DAG11" s="46"/>
      <c r="DAH11" s="46"/>
      <c r="DAI11" s="46"/>
      <c r="DAJ11" s="46"/>
      <c r="DAK11" s="46"/>
      <c r="DAL11" s="46"/>
      <c r="DAM11" s="46"/>
      <c r="DAN11" s="46"/>
      <c r="DAO11" s="46"/>
      <c r="DAP11" s="46"/>
      <c r="DAQ11" s="46"/>
      <c r="DAR11" s="46"/>
      <c r="DAS11" s="46"/>
      <c r="DAT11" s="46"/>
      <c r="DAU11" s="46"/>
      <c r="DAV11" s="46"/>
      <c r="DAW11" s="46"/>
      <c r="DAX11" s="46"/>
      <c r="DAY11" s="46"/>
      <c r="DAZ11" s="46"/>
      <c r="DBA11" s="46"/>
      <c r="DBB11" s="46"/>
      <c r="DBC11" s="46"/>
      <c r="DBD11" s="46"/>
      <c r="DBE11" s="46"/>
      <c r="DBF11" s="46"/>
      <c r="DBG11" s="46"/>
      <c r="DBH11" s="46"/>
      <c r="DBI11" s="46"/>
      <c r="DBJ11" s="46"/>
      <c r="DBK11" s="46"/>
      <c r="DBL11" s="46"/>
      <c r="DBM11" s="46"/>
      <c r="DBN11" s="46"/>
      <c r="DBO11" s="46"/>
      <c r="DBP11" s="46"/>
      <c r="DBQ11" s="46"/>
      <c r="DBR11" s="46"/>
      <c r="DBS11" s="46"/>
      <c r="DBT11" s="46"/>
      <c r="DBU11" s="46"/>
      <c r="DBV11" s="46"/>
      <c r="DBW11" s="46"/>
      <c r="DBX11" s="46"/>
      <c r="DBY11" s="46"/>
      <c r="DBZ11" s="46"/>
      <c r="DCA11" s="46"/>
      <c r="DCB11" s="46"/>
      <c r="DCC11" s="46"/>
      <c r="DCD11" s="46"/>
      <c r="DCE11" s="46"/>
      <c r="DCF11" s="46"/>
      <c r="DCG11" s="46"/>
      <c r="DCH11" s="46"/>
      <c r="DCI11" s="46"/>
      <c r="DCJ11" s="46"/>
      <c r="DCK11" s="46"/>
      <c r="DCL11" s="46"/>
      <c r="DCM11" s="46"/>
      <c r="DCN11" s="46"/>
      <c r="DCO11" s="46"/>
      <c r="DCP11" s="46"/>
      <c r="DCQ11" s="46"/>
      <c r="DCR11" s="46"/>
      <c r="DCS11" s="46"/>
      <c r="DCT11" s="46"/>
      <c r="DCU11" s="46"/>
      <c r="DCV11" s="46"/>
      <c r="DCW11" s="46"/>
      <c r="DCX11" s="46"/>
      <c r="DCY11" s="46"/>
      <c r="DCZ11" s="46"/>
      <c r="DDA11" s="46"/>
      <c r="DDB11" s="46"/>
      <c r="DDC11" s="46"/>
      <c r="DDD11" s="46"/>
      <c r="DDE11" s="46"/>
      <c r="DDF11" s="46"/>
      <c r="DDG11" s="46"/>
      <c r="DDH11" s="46"/>
      <c r="DDI11" s="46"/>
      <c r="DDJ11" s="46"/>
      <c r="DDK11" s="46"/>
      <c r="DDL11" s="46"/>
      <c r="DDM11" s="46"/>
      <c r="DDN11" s="46"/>
      <c r="DDO11" s="46"/>
      <c r="DDP11" s="46"/>
      <c r="DDQ11" s="46"/>
      <c r="DDR11" s="46"/>
      <c r="DDS11" s="46"/>
      <c r="DDT11" s="46"/>
      <c r="DDU11" s="46"/>
      <c r="DDV11" s="46"/>
      <c r="DDW11" s="46"/>
      <c r="DDX11" s="46"/>
      <c r="DDY11" s="46"/>
      <c r="DDZ11" s="46"/>
      <c r="DEA11" s="46"/>
      <c r="DEB11" s="46"/>
      <c r="DEC11" s="46"/>
      <c r="DED11" s="46"/>
      <c r="DEE11" s="46"/>
      <c r="DEF11" s="46"/>
      <c r="DEG11" s="46"/>
      <c r="DEH11" s="46"/>
      <c r="DEI11" s="46"/>
      <c r="DEJ11" s="46"/>
      <c r="DEK11" s="46"/>
      <c r="DEL11" s="46"/>
      <c r="DEM11" s="46"/>
      <c r="DEN11" s="46"/>
      <c r="DEO11" s="46"/>
      <c r="DEP11" s="46"/>
      <c r="DEQ11" s="46"/>
      <c r="DER11" s="46"/>
      <c r="DES11" s="46"/>
      <c r="DET11" s="46"/>
      <c r="DEU11" s="46"/>
      <c r="DEV11" s="46"/>
      <c r="DEW11" s="46"/>
      <c r="DEX11" s="46"/>
      <c r="DEY11" s="46"/>
      <c r="DEZ11" s="46"/>
      <c r="DFA11" s="46"/>
      <c r="DFB11" s="46"/>
      <c r="DFC11" s="46"/>
      <c r="DFD11" s="46"/>
      <c r="DFE11" s="46"/>
      <c r="DFF11" s="46"/>
      <c r="DFG11" s="46"/>
      <c r="DFH11" s="46"/>
      <c r="DFI11" s="46"/>
      <c r="DFJ11" s="46"/>
      <c r="DFK11" s="46"/>
      <c r="DFL11" s="46"/>
      <c r="DFM11" s="46"/>
      <c r="DFN11" s="46"/>
      <c r="DFO11" s="46"/>
      <c r="DFP11" s="46"/>
      <c r="DFQ11" s="46"/>
      <c r="DFR11" s="46"/>
      <c r="DFS11" s="46"/>
      <c r="DFT11" s="46"/>
      <c r="DFU11" s="46"/>
      <c r="DFV11" s="46"/>
      <c r="DFW11" s="46"/>
      <c r="DFX11" s="46"/>
      <c r="DFY11" s="46"/>
      <c r="DFZ11" s="46"/>
      <c r="DGA11" s="46"/>
      <c r="DGB11" s="46"/>
      <c r="DGC11" s="46"/>
      <c r="DGD11" s="46"/>
      <c r="DGE11" s="46"/>
      <c r="DGF11" s="46"/>
      <c r="DGG11" s="46"/>
      <c r="DGH11" s="46"/>
      <c r="DGI11" s="46"/>
      <c r="DGJ11" s="46"/>
      <c r="DGK11" s="46"/>
      <c r="DGL11" s="46"/>
      <c r="DGM11" s="46"/>
      <c r="DGN11" s="46"/>
      <c r="DGO11" s="46"/>
      <c r="DGP11" s="46"/>
      <c r="DGQ11" s="46"/>
      <c r="DGR11" s="46"/>
      <c r="DGS11" s="46"/>
      <c r="DGT11" s="46"/>
      <c r="DGU11" s="46"/>
      <c r="DGV11" s="46"/>
      <c r="DGW11" s="46"/>
      <c r="DGX11" s="46"/>
      <c r="DGY11" s="46"/>
      <c r="DGZ11" s="46"/>
      <c r="DHA11" s="46"/>
      <c r="DHB11" s="46"/>
      <c r="DHC11" s="46"/>
      <c r="DHD11" s="46"/>
      <c r="DHE11" s="46"/>
      <c r="DHF11" s="46"/>
      <c r="DHG11" s="46"/>
      <c r="DHH11" s="46"/>
      <c r="DHI11" s="46"/>
      <c r="DHJ11" s="46"/>
      <c r="DHK11" s="46"/>
      <c r="DHL11" s="46"/>
      <c r="DHM11" s="46"/>
      <c r="DHN11" s="46"/>
      <c r="DHO11" s="46"/>
      <c r="DHP11" s="46"/>
      <c r="DHQ11" s="46"/>
      <c r="DHR11" s="46"/>
      <c r="DHS11" s="46"/>
      <c r="DHT11" s="46"/>
      <c r="DHU11" s="46"/>
      <c r="DHV11" s="46"/>
      <c r="DHW11" s="46"/>
      <c r="DHX11" s="46"/>
      <c r="DHY11" s="46"/>
      <c r="DHZ11" s="46"/>
      <c r="DIA11" s="46"/>
      <c r="DIB11" s="46"/>
      <c r="DIC11" s="46"/>
      <c r="DID11" s="46"/>
      <c r="DIE11" s="46"/>
      <c r="DIF11" s="46"/>
      <c r="DIG11" s="46"/>
      <c r="DIH11" s="46"/>
      <c r="DII11" s="46"/>
      <c r="DIJ11" s="46"/>
      <c r="DIK11" s="46"/>
      <c r="DIL11" s="46"/>
      <c r="DIM11" s="46"/>
      <c r="DIN11" s="46"/>
      <c r="DIO11" s="46"/>
      <c r="DIP11" s="46"/>
      <c r="DIQ11" s="46"/>
      <c r="DIR11" s="46"/>
      <c r="DIS11" s="46"/>
      <c r="DIT11" s="46"/>
      <c r="DIU11" s="46"/>
      <c r="DIV11" s="46"/>
      <c r="DIW11" s="46"/>
      <c r="DIX11" s="46"/>
      <c r="DIY11" s="46"/>
      <c r="DIZ11" s="46"/>
      <c r="DJA11" s="46"/>
      <c r="DJB11" s="46"/>
      <c r="DJC11" s="46"/>
      <c r="DJD11" s="46"/>
      <c r="DJE11" s="46"/>
      <c r="DJF11" s="46"/>
      <c r="DJG11" s="46"/>
      <c r="DJH11" s="46"/>
      <c r="DJI11" s="46"/>
      <c r="DJJ11" s="46"/>
      <c r="DJK11" s="46"/>
      <c r="DJL11" s="46"/>
      <c r="DJM11" s="46"/>
      <c r="DJN11" s="46"/>
      <c r="DJO11" s="46"/>
      <c r="DJP11" s="46"/>
      <c r="DJQ11" s="46"/>
      <c r="DJR11" s="46"/>
      <c r="DJS11" s="46"/>
      <c r="DJT11" s="46"/>
      <c r="DJU11" s="46"/>
      <c r="DJV11" s="46"/>
      <c r="DJW11" s="46"/>
      <c r="DJX11" s="46"/>
      <c r="DJY11" s="46"/>
      <c r="DJZ11" s="46"/>
      <c r="DKA11" s="46"/>
      <c r="DKB11" s="46"/>
      <c r="DKC11" s="46"/>
      <c r="DKD11" s="46"/>
      <c r="DKE11" s="46"/>
      <c r="DKF11" s="46"/>
      <c r="DKG11" s="46"/>
      <c r="DKH11" s="46"/>
      <c r="DKI11" s="46"/>
      <c r="DKJ11" s="46"/>
      <c r="DKK11" s="46"/>
      <c r="DKL11" s="46"/>
      <c r="DKM11" s="46"/>
      <c r="DKN11" s="46"/>
      <c r="DKO11" s="46"/>
      <c r="DKP11" s="46"/>
      <c r="DKQ11" s="46"/>
      <c r="DKR11" s="46"/>
      <c r="DKS11" s="46"/>
      <c r="DKT11" s="46"/>
      <c r="DKU11" s="46"/>
      <c r="DKV11" s="46"/>
      <c r="DKW11" s="46"/>
      <c r="DKX11" s="46"/>
      <c r="DKY11" s="46"/>
      <c r="DKZ11" s="46"/>
      <c r="DLA11" s="46"/>
      <c r="DLB11" s="46"/>
      <c r="DLC11" s="46"/>
      <c r="DLD11" s="46"/>
      <c r="DLE11" s="46"/>
      <c r="DLF11" s="46"/>
      <c r="DLG11" s="46"/>
      <c r="DLH11" s="46"/>
      <c r="DLI11" s="46"/>
      <c r="DLJ11" s="46"/>
      <c r="DLK11" s="46"/>
      <c r="DLL11" s="46"/>
      <c r="DLM11" s="46"/>
      <c r="DLN11" s="46"/>
      <c r="DLO11" s="46"/>
      <c r="DLP11" s="46"/>
      <c r="DLQ11" s="46"/>
      <c r="DLR11" s="46"/>
      <c r="DLS11" s="46"/>
      <c r="DLT11" s="46"/>
      <c r="DLU11" s="46"/>
      <c r="DLV11" s="46"/>
      <c r="DLW11" s="46"/>
      <c r="DLX11" s="46"/>
      <c r="DLY11" s="46"/>
      <c r="DLZ11" s="46"/>
      <c r="DMA11" s="46"/>
      <c r="DMB11" s="46"/>
      <c r="DMC11" s="46"/>
      <c r="DMD11" s="46"/>
      <c r="DME11" s="46"/>
      <c r="DMF11" s="46"/>
      <c r="DMG11" s="46"/>
      <c r="DMH11" s="46"/>
      <c r="DMI11" s="46"/>
      <c r="DMJ11" s="46"/>
      <c r="DMK11" s="46"/>
      <c r="DML11" s="46"/>
      <c r="DMM11" s="46"/>
      <c r="DMN11" s="46"/>
      <c r="DMO11" s="46"/>
      <c r="DMP11" s="46"/>
      <c r="DMQ11" s="46"/>
      <c r="DMR11" s="46"/>
      <c r="DMS11" s="46"/>
      <c r="DMT11" s="46"/>
      <c r="DMU11" s="46"/>
      <c r="DMV11" s="46"/>
      <c r="DMW11" s="46"/>
      <c r="DMX11" s="46"/>
      <c r="DMY11" s="46"/>
      <c r="DMZ11" s="46"/>
      <c r="DNA11" s="46"/>
      <c r="DNB11" s="46"/>
      <c r="DNC11" s="46"/>
      <c r="DND11" s="46"/>
      <c r="DNE11" s="46"/>
      <c r="DNF11" s="46"/>
      <c r="DNG11" s="46"/>
      <c r="DNH11" s="46"/>
      <c r="DNI11" s="46"/>
      <c r="DNJ11" s="46"/>
      <c r="DNK11" s="46"/>
      <c r="DNL11" s="46"/>
      <c r="DNM11" s="46"/>
      <c r="DNN11" s="46"/>
      <c r="DNO11" s="46"/>
      <c r="DNP11" s="46"/>
      <c r="DNQ11" s="46"/>
      <c r="DNR11" s="46"/>
      <c r="DNS11" s="46"/>
      <c r="DNT11" s="46"/>
      <c r="DNU11" s="46"/>
      <c r="DNV11" s="46"/>
      <c r="DNW11" s="46"/>
      <c r="DNX11" s="46"/>
      <c r="DNY11" s="46"/>
      <c r="DNZ11" s="46"/>
      <c r="DOA11" s="46"/>
      <c r="DOB11" s="46"/>
      <c r="DOC11" s="46"/>
      <c r="DOD11" s="46"/>
      <c r="DOE11" s="46"/>
      <c r="DOF11" s="46"/>
      <c r="DOG11" s="46"/>
      <c r="DOH11" s="46"/>
      <c r="DOI11" s="46"/>
      <c r="DOJ11" s="46"/>
      <c r="DOK11" s="46"/>
      <c r="DOL11" s="46"/>
      <c r="DOM11" s="46"/>
      <c r="DON11" s="46"/>
      <c r="DOO11" s="46"/>
      <c r="DOP11" s="46"/>
      <c r="DOQ11" s="46"/>
      <c r="DOR11" s="46"/>
      <c r="DOS11" s="46"/>
      <c r="DOT11" s="46"/>
      <c r="DOU11" s="46"/>
      <c r="DOV11" s="46"/>
      <c r="DOW11" s="46"/>
      <c r="DOX11" s="46"/>
      <c r="DOY11" s="46"/>
      <c r="DOZ11" s="46"/>
      <c r="DPA11" s="46"/>
      <c r="DPB11" s="46"/>
      <c r="DPC11" s="46"/>
      <c r="DPD11" s="46"/>
      <c r="DPE11" s="46"/>
      <c r="DPF11" s="46"/>
      <c r="DPG11" s="46"/>
      <c r="DPH11" s="46"/>
      <c r="DPI11" s="46"/>
      <c r="DPJ11" s="46"/>
      <c r="DPK11" s="46"/>
      <c r="DPL11" s="46"/>
      <c r="DPM11" s="46"/>
      <c r="DPN11" s="46"/>
      <c r="DPO11" s="46"/>
      <c r="DPP11" s="46"/>
      <c r="DPQ11" s="46"/>
      <c r="DPR11" s="46"/>
      <c r="DPS11" s="46"/>
      <c r="DPT11" s="46"/>
      <c r="DPU11" s="46"/>
      <c r="DPV11" s="46"/>
      <c r="DPW11" s="46"/>
      <c r="DPX11" s="46"/>
      <c r="DPY11" s="46"/>
      <c r="DPZ11" s="46"/>
      <c r="DQA11" s="46"/>
      <c r="DQB11" s="46"/>
      <c r="DQC11" s="46"/>
      <c r="DQD11" s="46"/>
      <c r="DQE11" s="46"/>
      <c r="DQF11" s="46"/>
      <c r="DQG11" s="46"/>
      <c r="DQH11" s="46"/>
      <c r="DQI11" s="46"/>
      <c r="DQJ11" s="46"/>
      <c r="DQK11" s="46"/>
      <c r="DQL11" s="46"/>
      <c r="DQM11" s="46"/>
      <c r="DQN11" s="46"/>
      <c r="DQO11" s="46"/>
      <c r="DQP11" s="46"/>
      <c r="DQQ11" s="46"/>
      <c r="DQR11" s="46"/>
      <c r="DQS11" s="46"/>
      <c r="DQT11" s="46"/>
      <c r="DQU11" s="46"/>
      <c r="DQV11" s="46"/>
      <c r="DQW11" s="46"/>
      <c r="DQX11" s="46"/>
      <c r="DQY11" s="46"/>
      <c r="DQZ11" s="46"/>
      <c r="DRA11" s="46"/>
      <c r="DRB11" s="46"/>
      <c r="DRC11" s="46"/>
      <c r="DRD11" s="46"/>
      <c r="DRE11" s="46"/>
      <c r="DRF11" s="46"/>
      <c r="DRG11" s="46"/>
      <c r="DRH11" s="46"/>
      <c r="DRI11" s="46"/>
      <c r="DRJ11" s="46"/>
      <c r="DRK11" s="46"/>
      <c r="DRL11" s="46"/>
      <c r="DRM11" s="46"/>
      <c r="DRN11" s="46"/>
      <c r="DRO11" s="46"/>
      <c r="DRP11" s="46"/>
      <c r="DRQ11" s="46"/>
      <c r="DRR11" s="46"/>
      <c r="DRS11" s="46"/>
      <c r="DRT11" s="46"/>
      <c r="DRU11" s="46"/>
      <c r="DRV11" s="46"/>
      <c r="DRW11" s="46"/>
      <c r="DRX11" s="46"/>
      <c r="DRY11" s="46"/>
      <c r="DRZ11" s="46"/>
      <c r="DSA11" s="46"/>
      <c r="DSB11" s="46"/>
      <c r="DSC11" s="46"/>
      <c r="DSD11" s="46"/>
      <c r="DSE11" s="46"/>
      <c r="DSF11" s="46"/>
      <c r="DSG11" s="46"/>
      <c r="DSH11" s="46"/>
      <c r="DSI11" s="46"/>
      <c r="DSJ11" s="46"/>
      <c r="DSK11" s="46"/>
      <c r="DSL11" s="46"/>
      <c r="DSM11" s="46"/>
      <c r="DSN11" s="46"/>
      <c r="DSO11" s="46"/>
      <c r="DSP11" s="46"/>
      <c r="DSQ11" s="46"/>
      <c r="DSR11" s="46"/>
      <c r="DSS11" s="46"/>
      <c r="DST11" s="46"/>
      <c r="DSU11" s="46"/>
      <c r="DSV11" s="46"/>
      <c r="DSW11" s="46"/>
      <c r="DSX11" s="46"/>
      <c r="DSY11" s="46"/>
      <c r="DSZ11" s="46"/>
      <c r="DTA11" s="46"/>
      <c r="DTB11" s="46"/>
      <c r="DTC11" s="46"/>
      <c r="DTD11" s="46"/>
      <c r="DTE11" s="46"/>
      <c r="DTF11" s="46"/>
      <c r="DTG11" s="46"/>
      <c r="DTH11" s="46"/>
      <c r="DTI11" s="46"/>
      <c r="DTJ11" s="46"/>
      <c r="DTK11" s="46"/>
      <c r="DTL11" s="46"/>
      <c r="DTM11" s="46"/>
      <c r="DTN11" s="46"/>
      <c r="DTO11" s="46"/>
      <c r="DTP11" s="46"/>
      <c r="DTQ11" s="46"/>
      <c r="DTR11" s="46"/>
      <c r="DTS11" s="46"/>
      <c r="DTT11" s="46"/>
      <c r="DTU11" s="46"/>
      <c r="DTV11" s="46"/>
      <c r="DTW11" s="46"/>
      <c r="DTX11" s="46"/>
      <c r="DTY11" s="46"/>
      <c r="DTZ11" s="46"/>
      <c r="DUA11" s="46"/>
      <c r="DUB11" s="46"/>
      <c r="DUC11" s="46"/>
      <c r="DUD11" s="46"/>
      <c r="DUE11" s="46"/>
      <c r="DUF11" s="46"/>
      <c r="DUG11" s="46"/>
      <c r="DUH11" s="46"/>
      <c r="DUI11" s="46"/>
      <c r="DUJ11" s="46"/>
      <c r="DUK11" s="46"/>
      <c r="DUL11" s="46"/>
      <c r="DUM11" s="46"/>
      <c r="DUN11" s="46"/>
      <c r="DUO11" s="46"/>
      <c r="DUP11" s="46"/>
      <c r="DUQ11" s="46"/>
      <c r="DUR11" s="46"/>
      <c r="DUS11" s="46"/>
      <c r="DUT11" s="46"/>
      <c r="DUU11" s="46"/>
      <c r="DUV11" s="46"/>
      <c r="DUW11" s="46"/>
      <c r="DUX11" s="46"/>
      <c r="DUY11" s="46"/>
      <c r="DUZ11" s="46"/>
      <c r="DVA11" s="46"/>
      <c r="DVB11" s="46"/>
      <c r="DVC11" s="46"/>
      <c r="DVD11" s="46"/>
      <c r="DVE11" s="46"/>
      <c r="DVF11" s="46"/>
      <c r="DVG11" s="46"/>
      <c r="DVH11" s="46"/>
      <c r="DVI11" s="46"/>
      <c r="DVJ11" s="46"/>
      <c r="DVK11" s="46"/>
      <c r="DVL11" s="46"/>
      <c r="DVM11" s="46"/>
      <c r="DVN11" s="46"/>
      <c r="DVO11" s="46"/>
      <c r="DVP11" s="46"/>
      <c r="DVQ11" s="46"/>
      <c r="DVR11" s="46"/>
      <c r="DVS11" s="46"/>
      <c r="DVT11" s="46"/>
      <c r="DVU11" s="46"/>
      <c r="DVV11" s="46"/>
      <c r="DVW11" s="46"/>
      <c r="DVX11" s="46"/>
      <c r="DVY11" s="46"/>
      <c r="DVZ11" s="46"/>
      <c r="DWA11" s="46"/>
      <c r="DWB11" s="46"/>
      <c r="DWC11" s="46"/>
      <c r="DWD11" s="46"/>
      <c r="DWE11" s="46"/>
      <c r="DWF11" s="46"/>
      <c r="DWG11" s="46"/>
      <c r="DWH11" s="46"/>
      <c r="DWI11" s="46"/>
      <c r="DWJ11" s="46"/>
      <c r="DWK11" s="46"/>
      <c r="DWL11" s="46"/>
      <c r="DWM11" s="46"/>
      <c r="DWN11" s="46"/>
      <c r="DWO11" s="46"/>
      <c r="DWP11" s="46"/>
      <c r="DWQ11" s="46"/>
      <c r="DWR11" s="46"/>
      <c r="DWS11" s="46"/>
      <c r="DWT11" s="46"/>
      <c r="DWU11" s="46"/>
      <c r="DWV11" s="46"/>
      <c r="DWW11" s="46"/>
      <c r="DWX11" s="46"/>
      <c r="DWY11" s="46"/>
      <c r="DWZ11" s="46"/>
      <c r="DXA11" s="46"/>
      <c r="DXB11" s="46"/>
      <c r="DXC11" s="46"/>
      <c r="DXD11" s="46"/>
      <c r="DXE11" s="46"/>
      <c r="DXF11" s="46"/>
      <c r="DXG11" s="46"/>
      <c r="DXH11" s="46"/>
      <c r="DXI11" s="46"/>
      <c r="DXJ11" s="46"/>
      <c r="DXK11" s="46"/>
      <c r="DXL11" s="46"/>
      <c r="DXM11" s="46"/>
      <c r="DXN11" s="46"/>
      <c r="DXO11" s="46"/>
      <c r="DXP11" s="46"/>
      <c r="DXQ11" s="46"/>
      <c r="DXR11" s="46"/>
      <c r="DXS11" s="46"/>
      <c r="DXT11" s="46"/>
      <c r="DXU11" s="46"/>
      <c r="DXV11" s="46"/>
      <c r="DXW11" s="46"/>
      <c r="DXX11" s="46"/>
      <c r="DXY11" s="46"/>
      <c r="DXZ11" s="46"/>
      <c r="DYA11" s="46"/>
      <c r="DYB11" s="46"/>
      <c r="DYC11" s="46"/>
      <c r="DYD11" s="46"/>
      <c r="DYE11" s="46"/>
      <c r="DYF11" s="46"/>
      <c r="DYG11" s="46"/>
      <c r="DYH11" s="46"/>
      <c r="DYI11" s="46"/>
      <c r="DYJ11" s="46"/>
      <c r="DYK11" s="46"/>
      <c r="DYL11" s="46"/>
      <c r="DYM11" s="46"/>
      <c r="DYN11" s="46"/>
      <c r="DYO11" s="46"/>
      <c r="DYP11" s="46"/>
      <c r="DYQ11" s="46"/>
      <c r="DYR11" s="46"/>
      <c r="DYS11" s="46"/>
      <c r="DYT11" s="46"/>
      <c r="DYU11" s="46"/>
      <c r="DYV11" s="46"/>
      <c r="DYW11" s="46"/>
      <c r="DYX11" s="46"/>
      <c r="DYY11" s="46"/>
      <c r="DYZ11" s="46"/>
      <c r="DZA11" s="46"/>
      <c r="DZB11" s="46"/>
      <c r="DZC11" s="46"/>
      <c r="DZD11" s="46"/>
      <c r="DZE11" s="46"/>
      <c r="DZF11" s="46"/>
      <c r="DZG11" s="46"/>
      <c r="DZH11" s="46"/>
      <c r="DZI11" s="46"/>
      <c r="DZJ11" s="46"/>
      <c r="DZK11" s="46"/>
      <c r="DZL11" s="46"/>
      <c r="DZM11" s="46"/>
      <c r="DZN11" s="46"/>
      <c r="DZO11" s="46"/>
      <c r="DZP11" s="46"/>
      <c r="DZQ11" s="46"/>
      <c r="DZR11" s="46"/>
      <c r="DZS11" s="46"/>
      <c r="DZT11" s="46"/>
      <c r="DZU11" s="46"/>
      <c r="DZV11" s="46"/>
      <c r="DZW11" s="46"/>
      <c r="DZX11" s="46"/>
      <c r="DZY11" s="46"/>
      <c r="DZZ11" s="46"/>
      <c r="EAA11" s="46"/>
      <c r="EAB11" s="46"/>
      <c r="EAC11" s="46"/>
      <c r="EAD11" s="46"/>
      <c r="EAE11" s="46"/>
      <c r="EAF11" s="46"/>
      <c r="EAG11" s="46"/>
      <c r="EAH11" s="46"/>
      <c r="EAI11" s="46"/>
      <c r="EAJ11" s="46"/>
      <c r="EAK11" s="46"/>
      <c r="EAL11" s="46"/>
      <c r="EAM11" s="46"/>
      <c r="EAN11" s="46"/>
      <c r="EAO11" s="46"/>
      <c r="EAP11" s="46"/>
      <c r="EAQ11" s="46"/>
      <c r="EAR11" s="46"/>
      <c r="EAS11" s="46"/>
      <c r="EAT11" s="46"/>
      <c r="EAU11" s="46"/>
      <c r="EAV11" s="46"/>
      <c r="EAW11" s="46"/>
      <c r="EAX11" s="46"/>
      <c r="EAY11" s="46"/>
      <c r="EAZ11" s="46"/>
      <c r="EBA11" s="46"/>
      <c r="EBB11" s="46"/>
      <c r="EBC11" s="46"/>
      <c r="EBD11" s="46"/>
      <c r="EBE11" s="46"/>
      <c r="EBF11" s="46"/>
      <c r="EBG11" s="46"/>
      <c r="EBH11" s="46"/>
      <c r="EBI11" s="46"/>
      <c r="EBJ11" s="46"/>
      <c r="EBK11" s="46"/>
      <c r="EBL11" s="46"/>
      <c r="EBM11" s="46"/>
      <c r="EBN11" s="46"/>
      <c r="EBO11" s="46"/>
      <c r="EBP11" s="46"/>
      <c r="EBQ11" s="46"/>
      <c r="EBR11" s="46"/>
      <c r="EBS11" s="46"/>
      <c r="EBT11" s="46"/>
      <c r="EBU11" s="46"/>
      <c r="EBV11" s="46"/>
      <c r="EBW11" s="46"/>
      <c r="EBX11" s="46"/>
      <c r="EBY11" s="46"/>
      <c r="EBZ11" s="46"/>
      <c r="ECA11" s="46"/>
      <c r="ECB11" s="46"/>
      <c r="ECC11" s="46"/>
      <c r="ECD11" s="46"/>
      <c r="ECE11" s="46"/>
      <c r="ECF11" s="46"/>
      <c r="ECG11" s="46"/>
      <c r="ECH11" s="46"/>
      <c r="ECI11" s="46"/>
      <c r="ECJ11" s="46"/>
      <c r="ECK11" s="46"/>
      <c r="ECL11" s="46"/>
      <c r="ECM11" s="46"/>
      <c r="ECN11" s="46"/>
      <c r="ECO11" s="46"/>
      <c r="ECP11" s="46"/>
      <c r="ECQ11" s="46"/>
      <c r="ECR11" s="46"/>
      <c r="ECS11" s="46"/>
      <c r="ECT11" s="46"/>
      <c r="ECU11" s="46"/>
      <c r="ECV11" s="46"/>
      <c r="ECW11" s="46"/>
      <c r="ECX11" s="46"/>
      <c r="ECY11" s="46"/>
      <c r="ECZ11" s="46"/>
      <c r="EDA11" s="46"/>
      <c r="EDB11" s="46"/>
      <c r="EDC11" s="46"/>
      <c r="EDD11" s="46"/>
      <c r="EDE11" s="46"/>
      <c r="EDF11" s="46"/>
      <c r="EDG11" s="46"/>
      <c r="EDH11" s="46"/>
      <c r="EDI11" s="46"/>
      <c r="EDJ11" s="46"/>
      <c r="EDK11" s="46"/>
      <c r="EDL11" s="46"/>
      <c r="EDM11" s="46"/>
      <c r="EDN11" s="46"/>
      <c r="EDO11" s="46"/>
      <c r="EDP11" s="46"/>
      <c r="EDQ11" s="46"/>
      <c r="EDR11" s="46"/>
      <c r="EDS11" s="46"/>
      <c r="EDT11" s="46"/>
      <c r="EDU11" s="46"/>
      <c r="EDV11" s="46"/>
      <c r="EDW11" s="46"/>
      <c r="EDX11" s="46"/>
      <c r="EDY11" s="46"/>
      <c r="EDZ11" s="46"/>
      <c r="EEA11" s="46"/>
      <c r="EEB11" s="46"/>
      <c r="EEC11" s="46"/>
      <c r="EED11" s="46"/>
      <c r="EEE11" s="46"/>
      <c r="EEF11" s="46"/>
      <c r="EEG11" s="46"/>
      <c r="EEH11" s="46"/>
      <c r="EEI11" s="46"/>
      <c r="EEJ11" s="46"/>
      <c r="EEK11" s="46"/>
      <c r="EEL11" s="46"/>
      <c r="EEM11" s="46"/>
      <c r="EEN11" s="46"/>
      <c r="EEO11" s="46"/>
      <c r="EEP11" s="46"/>
      <c r="EEQ11" s="46"/>
      <c r="EER11" s="46"/>
      <c r="EES11" s="46"/>
      <c r="EET11" s="46"/>
      <c r="EEU11" s="46"/>
      <c r="EEV11" s="46"/>
      <c r="EEW11" s="46"/>
      <c r="EEX11" s="46"/>
      <c r="EEY11" s="46"/>
      <c r="EEZ11" s="46"/>
      <c r="EFA11" s="46"/>
      <c r="EFB11" s="46"/>
      <c r="EFC11" s="46"/>
      <c r="EFD11" s="46"/>
      <c r="EFE11" s="46"/>
      <c r="EFF11" s="46"/>
      <c r="EFG11" s="46"/>
      <c r="EFH11" s="46"/>
      <c r="EFI11" s="46"/>
      <c r="EFJ11" s="46"/>
      <c r="EFK11" s="46"/>
      <c r="EFL11" s="46"/>
      <c r="EFM11" s="46"/>
      <c r="EFN11" s="46"/>
      <c r="EFO11" s="46"/>
      <c r="EFP11" s="46"/>
      <c r="EFQ11" s="46"/>
      <c r="EFR11" s="46"/>
      <c r="EFS11" s="46"/>
      <c r="EFT11" s="46"/>
      <c r="EFU11" s="46"/>
      <c r="EFV11" s="46"/>
      <c r="EFW11" s="46"/>
      <c r="EFX11" s="46"/>
      <c r="EFY11" s="46"/>
      <c r="EFZ11" s="46"/>
      <c r="EGA11" s="46"/>
      <c r="EGB11" s="46"/>
      <c r="EGC11" s="46"/>
      <c r="EGD11" s="46"/>
      <c r="EGE11" s="46"/>
      <c r="EGF11" s="46"/>
      <c r="EGG11" s="46"/>
      <c r="EGH11" s="46"/>
      <c r="EGI11" s="46"/>
      <c r="EGJ11" s="46"/>
      <c r="EGK11" s="46"/>
      <c r="EGL11" s="46"/>
      <c r="EGM11" s="46"/>
      <c r="EGN11" s="46"/>
      <c r="EGO11" s="46"/>
      <c r="EGP11" s="46"/>
      <c r="EGQ11" s="46"/>
      <c r="EGR11" s="46"/>
      <c r="EGS11" s="46"/>
      <c r="EGT11" s="46"/>
      <c r="EGU11" s="46"/>
      <c r="EGV11" s="46"/>
      <c r="EGW11" s="46"/>
      <c r="EGX11" s="46"/>
      <c r="EGY11" s="46"/>
      <c r="EGZ11" s="46"/>
      <c r="EHA11" s="46"/>
      <c r="EHB11" s="46"/>
      <c r="EHC11" s="46"/>
      <c r="EHD11" s="46"/>
      <c r="EHE11" s="46"/>
      <c r="EHF11" s="46"/>
      <c r="EHG11" s="46"/>
      <c r="EHH11" s="46"/>
      <c r="EHI11" s="46"/>
      <c r="EHJ11" s="46"/>
      <c r="EHK11" s="46"/>
      <c r="EHL11" s="46"/>
      <c r="EHM11" s="46"/>
      <c r="EHN11" s="46"/>
      <c r="EHO11" s="46"/>
      <c r="EHP11" s="46"/>
      <c r="EHQ11" s="46"/>
      <c r="EHR11" s="46"/>
      <c r="EHS11" s="46"/>
      <c r="EHT11" s="46"/>
      <c r="EHU11" s="46"/>
      <c r="EHV11" s="46"/>
      <c r="EHW11" s="46"/>
      <c r="EHX11" s="46"/>
      <c r="EHY11" s="46"/>
      <c r="EHZ11" s="46"/>
      <c r="EIA11" s="46"/>
      <c r="EIB11" s="46"/>
      <c r="EIC11" s="46"/>
      <c r="EID11" s="46"/>
      <c r="EIE11" s="46"/>
      <c r="EIF11" s="46"/>
      <c r="EIG11" s="46"/>
      <c r="EIH11" s="46"/>
      <c r="EII11" s="46"/>
      <c r="EIJ11" s="46"/>
      <c r="EIK11" s="46"/>
      <c r="EIL11" s="46"/>
      <c r="EIM11" s="46"/>
      <c r="EIN11" s="46"/>
      <c r="EIO11" s="46"/>
      <c r="EIP11" s="46"/>
      <c r="EIQ11" s="46"/>
      <c r="EIR11" s="46"/>
      <c r="EIS11" s="46"/>
      <c r="EIT11" s="46"/>
      <c r="EIU11" s="46"/>
      <c r="EIV11" s="46"/>
      <c r="EIW11" s="46"/>
      <c r="EIX11" s="46"/>
      <c r="EIY11" s="46"/>
      <c r="EIZ11" s="46"/>
      <c r="EJA11" s="46"/>
      <c r="EJB11" s="46"/>
      <c r="EJC11" s="46"/>
      <c r="EJD11" s="46"/>
      <c r="EJE11" s="46"/>
      <c r="EJF11" s="46"/>
      <c r="EJG11" s="46"/>
      <c r="EJH11" s="46"/>
      <c r="EJI11" s="46"/>
      <c r="EJJ11" s="46"/>
      <c r="EJK11" s="46"/>
      <c r="EJL11" s="46"/>
      <c r="EJM11" s="46"/>
      <c r="EJN11" s="46"/>
      <c r="EJO11" s="46"/>
      <c r="EJP11" s="46"/>
      <c r="EJQ11" s="46"/>
      <c r="EJR11" s="46"/>
      <c r="EJS11" s="46"/>
      <c r="EJT11" s="46"/>
      <c r="EJU11" s="46"/>
      <c r="EJV11" s="46"/>
      <c r="EJW11" s="46"/>
      <c r="EJX11" s="46"/>
      <c r="EJY11" s="46"/>
      <c r="EJZ11" s="46"/>
      <c r="EKA11" s="46"/>
      <c r="EKB11" s="46"/>
      <c r="EKC11" s="46"/>
      <c r="EKD11" s="46"/>
      <c r="EKE11" s="46"/>
      <c r="EKF11" s="46"/>
      <c r="EKG11" s="46"/>
      <c r="EKH11" s="46"/>
      <c r="EKI11" s="46"/>
      <c r="EKJ11" s="46"/>
      <c r="EKK11" s="46"/>
      <c r="EKL11" s="46"/>
      <c r="EKM11" s="46"/>
      <c r="EKN11" s="46"/>
      <c r="EKO11" s="46"/>
      <c r="EKP11" s="46"/>
      <c r="EKQ11" s="46"/>
      <c r="EKR11" s="46"/>
      <c r="EKS11" s="46"/>
      <c r="EKT11" s="46"/>
      <c r="EKU11" s="46"/>
      <c r="EKV11" s="46"/>
      <c r="EKW11" s="46"/>
      <c r="EKX11" s="46"/>
      <c r="EKY11" s="46"/>
      <c r="EKZ11" s="46"/>
      <c r="ELA11" s="46"/>
      <c r="ELB11" s="46"/>
      <c r="ELC11" s="46"/>
      <c r="ELD11" s="46"/>
      <c r="ELE11" s="46"/>
      <c r="ELF11" s="46"/>
      <c r="ELG11" s="46"/>
      <c r="ELH11" s="46"/>
      <c r="ELI11" s="46"/>
      <c r="ELJ11" s="46"/>
      <c r="ELK11" s="46"/>
      <c r="ELL11" s="46"/>
      <c r="ELM11" s="46"/>
      <c r="ELN11" s="46"/>
      <c r="ELO11" s="46"/>
      <c r="ELP11" s="46"/>
      <c r="ELQ11" s="46"/>
      <c r="ELR11" s="46"/>
      <c r="ELS11" s="46"/>
      <c r="ELT11" s="46"/>
      <c r="ELU11" s="46"/>
      <c r="ELV11" s="46"/>
      <c r="ELW11" s="46"/>
      <c r="ELX11" s="46"/>
      <c r="ELY11" s="46"/>
      <c r="ELZ11" s="46"/>
      <c r="EMA11" s="46"/>
      <c r="EMB11" s="46"/>
      <c r="EMC11" s="46"/>
      <c r="EMD11" s="46"/>
      <c r="EME11" s="46"/>
      <c r="EMF11" s="46"/>
      <c r="EMG11" s="46"/>
      <c r="EMH11" s="46"/>
      <c r="EMI11" s="46"/>
      <c r="EMJ11" s="46"/>
      <c r="EMK11" s="46"/>
      <c r="EML11" s="46"/>
      <c r="EMM11" s="46"/>
      <c r="EMN11" s="46"/>
      <c r="EMO11" s="46"/>
      <c r="EMP11" s="46"/>
      <c r="EMQ11" s="46"/>
      <c r="EMR11" s="46"/>
      <c r="EMS11" s="46"/>
      <c r="EMT11" s="46"/>
      <c r="EMU11" s="46"/>
      <c r="EMV11" s="46"/>
      <c r="EMW11" s="46"/>
      <c r="EMX11" s="46"/>
      <c r="EMY11" s="46"/>
      <c r="EMZ11" s="46"/>
      <c r="ENA11" s="46"/>
      <c r="ENB11" s="46"/>
      <c r="ENC11" s="46"/>
      <c r="END11" s="46"/>
      <c r="ENE11" s="46"/>
      <c r="ENF11" s="46"/>
      <c r="ENG11" s="46"/>
      <c r="ENH11" s="46"/>
      <c r="ENI11" s="46"/>
      <c r="ENJ11" s="46"/>
      <c r="ENK11" s="46"/>
      <c r="ENL11" s="46"/>
      <c r="ENM11" s="46"/>
      <c r="ENN11" s="46"/>
      <c r="ENO11" s="46"/>
      <c r="ENP11" s="46"/>
      <c r="ENQ11" s="46"/>
      <c r="ENR11" s="46"/>
      <c r="ENS11" s="46"/>
      <c r="ENT11" s="46"/>
      <c r="ENU11" s="46"/>
      <c r="ENV11" s="46"/>
      <c r="ENW11" s="46"/>
      <c r="ENX11" s="46"/>
      <c r="ENY11" s="46"/>
      <c r="ENZ11" s="46"/>
      <c r="EOA11" s="46"/>
      <c r="EOB11" s="46"/>
      <c r="EOC11" s="46"/>
      <c r="EOD11" s="46"/>
      <c r="EOE11" s="46"/>
      <c r="EOF11" s="46"/>
      <c r="EOG11" s="46"/>
      <c r="EOH11" s="46"/>
      <c r="EOI11" s="46"/>
      <c r="EOJ11" s="46"/>
      <c r="EOK11" s="46"/>
      <c r="EOL11" s="46"/>
      <c r="EOM11" s="46"/>
      <c r="EON11" s="46"/>
      <c r="EOO11" s="46"/>
      <c r="EOP11" s="46"/>
      <c r="EOQ11" s="46"/>
      <c r="EOR11" s="46"/>
      <c r="EOS11" s="46"/>
      <c r="EOT11" s="46"/>
      <c r="EOU11" s="46"/>
      <c r="EOV11" s="46"/>
      <c r="EOW11" s="46"/>
      <c r="EOX11" s="46"/>
      <c r="EOY11" s="46"/>
      <c r="EOZ11" s="46"/>
      <c r="EPA11" s="46"/>
      <c r="EPB11" s="46"/>
      <c r="EPC11" s="46"/>
      <c r="EPD11" s="46"/>
      <c r="EPE11" s="46"/>
      <c r="EPF11" s="46"/>
      <c r="EPG11" s="46"/>
      <c r="EPH11" s="46"/>
      <c r="EPI11" s="46"/>
      <c r="EPJ11" s="46"/>
      <c r="EPK11" s="46"/>
      <c r="EPL11" s="46"/>
      <c r="EPM11" s="46"/>
      <c r="EPN11" s="46"/>
      <c r="EPO11" s="46"/>
      <c r="EPP11" s="46"/>
      <c r="EPQ11" s="46"/>
      <c r="EPR11" s="46"/>
      <c r="EPS11" s="46"/>
      <c r="EPT11" s="46"/>
      <c r="EPU11" s="46"/>
      <c r="EPV11" s="46"/>
      <c r="EPW11" s="46"/>
      <c r="EPX11" s="46"/>
      <c r="EPY11" s="46"/>
      <c r="EPZ11" s="46"/>
      <c r="EQA11" s="46"/>
      <c r="EQB11" s="46"/>
      <c r="EQC11" s="46"/>
      <c r="EQD11" s="46"/>
      <c r="EQE11" s="46"/>
      <c r="EQF11" s="46"/>
      <c r="EQG11" s="46"/>
      <c r="EQH11" s="46"/>
      <c r="EQI11" s="46"/>
      <c r="EQJ11" s="46"/>
      <c r="EQK11" s="46"/>
      <c r="EQL11" s="46"/>
      <c r="EQM11" s="46"/>
      <c r="EQN11" s="46"/>
      <c r="EQO11" s="46"/>
      <c r="EQP11" s="46"/>
      <c r="EQQ11" s="46"/>
      <c r="EQR11" s="46"/>
      <c r="EQS11" s="46"/>
      <c r="EQT11" s="46"/>
      <c r="EQU11" s="46"/>
      <c r="EQV11" s="46"/>
      <c r="EQW11" s="46"/>
      <c r="EQX11" s="46"/>
      <c r="EQY11" s="46"/>
      <c r="EQZ11" s="46"/>
      <c r="ERA11" s="46"/>
      <c r="ERB11" s="46"/>
      <c r="ERC11" s="46"/>
      <c r="ERD11" s="46"/>
      <c r="ERE11" s="46"/>
      <c r="ERF11" s="46"/>
      <c r="ERG11" s="46"/>
      <c r="ERH11" s="46"/>
      <c r="ERI11" s="46"/>
      <c r="ERJ11" s="46"/>
      <c r="ERK11" s="46"/>
      <c r="ERL11" s="46"/>
      <c r="ERM11" s="46"/>
      <c r="ERN11" s="46"/>
      <c r="ERO11" s="46"/>
      <c r="ERP11" s="46"/>
      <c r="ERQ11" s="46"/>
      <c r="ERR11" s="46"/>
      <c r="ERS11" s="46"/>
      <c r="ERT11" s="46"/>
      <c r="ERU11" s="46"/>
      <c r="ERV11" s="46"/>
      <c r="ERW11" s="46"/>
      <c r="ERX11" s="46"/>
      <c r="ERY11" s="46"/>
      <c r="ERZ11" s="46"/>
      <c r="ESA11" s="46"/>
      <c r="ESB11" s="46"/>
      <c r="ESC11" s="46"/>
      <c r="ESD11" s="46"/>
      <c r="ESE11" s="46"/>
      <c r="ESF11" s="46"/>
      <c r="ESG11" s="46"/>
      <c r="ESH11" s="46"/>
      <c r="ESI11" s="46"/>
      <c r="ESJ11" s="46"/>
      <c r="ESK11" s="46"/>
      <c r="ESL11" s="46"/>
      <c r="ESM11" s="46"/>
      <c r="ESN11" s="46"/>
      <c r="ESO11" s="46"/>
      <c r="ESP11" s="46"/>
      <c r="ESQ11" s="46"/>
      <c r="ESR11" s="46"/>
      <c r="ESS11" s="46"/>
      <c r="EST11" s="46"/>
      <c r="ESU11" s="46"/>
      <c r="ESV11" s="46"/>
      <c r="ESW11" s="46"/>
      <c r="ESX11" s="46"/>
      <c r="ESY11" s="46"/>
      <c r="ESZ11" s="46"/>
      <c r="ETA11" s="46"/>
      <c r="ETB11" s="46"/>
      <c r="ETC11" s="46"/>
      <c r="ETD11" s="46"/>
      <c r="ETE11" s="46"/>
      <c r="ETF11" s="46"/>
      <c r="ETG11" s="46"/>
      <c r="ETH11" s="46"/>
      <c r="ETI11" s="46"/>
      <c r="ETJ11" s="46"/>
      <c r="ETK11" s="46"/>
      <c r="ETL11" s="46"/>
      <c r="ETM11" s="46"/>
      <c r="ETN11" s="46"/>
      <c r="ETO11" s="46"/>
      <c r="ETP11" s="46"/>
      <c r="ETQ11" s="46"/>
      <c r="ETR11" s="46"/>
      <c r="ETS11" s="46"/>
      <c r="ETT11" s="46"/>
      <c r="ETU11" s="46"/>
      <c r="ETV11" s="46"/>
      <c r="ETW11" s="46"/>
      <c r="ETX11" s="46"/>
      <c r="ETY11" s="46"/>
      <c r="ETZ11" s="46"/>
      <c r="EUA11" s="46"/>
      <c r="EUB11" s="46"/>
      <c r="EUC11" s="46"/>
      <c r="EUD11" s="46"/>
      <c r="EUE11" s="46"/>
      <c r="EUF11" s="46"/>
      <c r="EUG11" s="46"/>
      <c r="EUH11" s="46"/>
      <c r="EUI11" s="46"/>
      <c r="EUJ11" s="46"/>
      <c r="EUK11" s="46"/>
      <c r="EUL11" s="46"/>
      <c r="EUM11" s="46"/>
      <c r="EUN11" s="46"/>
      <c r="EUO11" s="46"/>
      <c r="EUP11" s="46"/>
      <c r="EUQ11" s="46"/>
      <c r="EUR11" s="46"/>
      <c r="EUS11" s="46"/>
      <c r="EUT11" s="46"/>
      <c r="EUU11" s="46"/>
      <c r="EUV11" s="46"/>
      <c r="EUW11" s="46"/>
      <c r="EUX11" s="46"/>
      <c r="EUY11" s="46"/>
      <c r="EUZ11" s="46"/>
      <c r="EVA11" s="46"/>
      <c r="EVB11" s="46"/>
      <c r="EVC11" s="46"/>
      <c r="EVD11" s="46"/>
      <c r="EVE11" s="46"/>
      <c r="EVF11" s="46"/>
      <c r="EVG11" s="46"/>
      <c r="EVH11" s="46"/>
      <c r="EVI11" s="46"/>
      <c r="EVJ11" s="46"/>
      <c r="EVK11" s="46"/>
      <c r="EVL11" s="46"/>
      <c r="EVM11" s="46"/>
      <c r="EVN11" s="46"/>
      <c r="EVO11" s="46"/>
      <c r="EVP11" s="46"/>
      <c r="EVQ11" s="46"/>
      <c r="EVR11" s="46"/>
      <c r="EVS11" s="46"/>
      <c r="EVT11" s="46"/>
      <c r="EVU11" s="46"/>
      <c r="EVV11" s="46"/>
      <c r="EVW11" s="46"/>
      <c r="EVX11" s="46"/>
      <c r="EVY11" s="46"/>
      <c r="EVZ11" s="46"/>
      <c r="EWA11" s="46"/>
      <c r="EWB11" s="46"/>
      <c r="EWC11" s="46"/>
      <c r="EWD11" s="46"/>
      <c r="EWE11" s="46"/>
      <c r="EWF11" s="46"/>
      <c r="EWG11" s="46"/>
      <c r="EWH11" s="46"/>
      <c r="EWI11" s="46"/>
      <c r="EWJ11" s="46"/>
      <c r="EWK11" s="46"/>
      <c r="EWL11" s="46"/>
      <c r="EWM11" s="46"/>
      <c r="EWN11" s="46"/>
      <c r="EWO11" s="46"/>
      <c r="EWP11" s="46"/>
      <c r="EWQ11" s="46"/>
      <c r="EWR11" s="46"/>
      <c r="EWS11" s="46"/>
      <c r="EWT11" s="46"/>
      <c r="EWU11" s="46"/>
      <c r="EWV11" s="46"/>
      <c r="EWW11" s="46"/>
      <c r="EWX11" s="46"/>
      <c r="EWY11" s="46"/>
      <c r="EWZ11" s="46"/>
      <c r="EXA11" s="46"/>
      <c r="EXB11" s="46"/>
      <c r="EXC11" s="46"/>
      <c r="EXD11" s="46"/>
      <c r="EXE11" s="46"/>
      <c r="EXF11" s="46"/>
      <c r="EXG11" s="46"/>
      <c r="EXH11" s="46"/>
      <c r="EXI11" s="46"/>
      <c r="EXJ11" s="46"/>
      <c r="EXK11" s="46"/>
      <c r="EXL11" s="46"/>
      <c r="EXM11" s="46"/>
      <c r="EXN11" s="46"/>
      <c r="EXO11" s="46"/>
      <c r="EXP11" s="46"/>
      <c r="EXQ11" s="46"/>
      <c r="EXR11" s="46"/>
      <c r="EXS11" s="46"/>
      <c r="EXT11" s="46"/>
      <c r="EXU11" s="46"/>
      <c r="EXV11" s="46"/>
      <c r="EXW11" s="46"/>
      <c r="EXX11" s="46"/>
      <c r="EXY11" s="46"/>
      <c r="EXZ11" s="46"/>
      <c r="EYA11" s="46"/>
      <c r="EYB11" s="46"/>
      <c r="EYC11" s="46"/>
      <c r="EYD11" s="46"/>
      <c r="EYE11" s="46"/>
      <c r="EYF11" s="46"/>
      <c r="EYG11" s="46"/>
      <c r="EYH11" s="46"/>
      <c r="EYI11" s="46"/>
      <c r="EYJ11" s="46"/>
      <c r="EYK11" s="46"/>
      <c r="EYL11" s="46"/>
      <c r="EYM11" s="46"/>
      <c r="EYN11" s="46"/>
      <c r="EYO11" s="46"/>
      <c r="EYP11" s="46"/>
      <c r="EYQ11" s="46"/>
      <c r="EYR11" s="46"/>
      <c r="EYS11" s="46"/>
      <c r="EYT11" s="46"/>
      <c r="EYU11" s="46"/>
      <c r="EYV11" s="46"/>
      <c r="EYW11" s="46"/>
      <c r="EYX11" s="46"/>
      <c r="EYY11" s="46"/>
      <c r="EYZ11" s="46"/>
      <c r="EZA11" s="46"/>
      <c r="EZB11" s="46"/>
      <c r="EZC11" s="46"/>
      <c r="EZD11" s="46"/>
      <c r="EZE11" s="46"/>
      <c r="EZF11" s="46"/>
      <c r="EZG11" s="46"/>
      <c r="EZH11" s="46"/>
      <c r="EZI11" s="46"/>
      <c r="EZJ11" s="46"/>
      <c r="EZK11" s="46"/>
      <c r="EZL11" s="46"/>
      <c r="EZM11" s="46"/>
      <c r="EZN11" s="46"/>
      <c r="EZO11" s="46"/>
      <c r="EZP11" s="46"/>
      <c r="EZQ11" s="46"/>
      <c r="EZR11" s="46"/>
      <c r="EZS11" s="46"/>
      <c r="EZT11" s="46"/>
      <c r="EZU11" s="46"/>
      <c r="EZV11" s="46"/>
      <c r="EZW11" s="46"/>
      <c r="EZX11" s="46"/>
      <c r="EZY11" s="46"/>
      <c r="EZZ11" s="46"/>
      <c r="FAA11" s="46"/>
      <c r="FAB11" s="46"/>
      <c r="FAC11" s="46"/>
      <c r="FAD11" s="46"/>
      <c r="FAE11" s="46"/>
      <c r="FAF11" s="46"/>
      <c r="FAG11" s="46"/>
      <c r="FAH11" s="46"/>
      <c r="FAI11" s="46"/>
      <c r="FAJ11" s="46"/>
      <c r="FAK11" s="46"/>
      <c r="FAL11" s="46"/>
      <c r="FAM11" s="46"/>
      <c r="FAN11" s="46"/>
      <c r="FAO11" s="46"/>
      <c r="FAP11" s="46"/>
      <c r="FAQ11" s="46"/>
      <c r="FAR11" s="46"/>
      <c r="FAS11" s="46"/>
      <c r="FAT11" s="46"/>
      <c r="FAU11" s="46"/>
      <c r="FAV11" s="46"/>
      <c r="FAW11" s="46"/>
      <c r="FAX11" s="46"/>
      <c r="FAY11" s="46"/>
      <c r="FAZ11" s="46"/>
      <c r="FBA11" s="46"/>
      <c r="FBB11" s="46"/>
      <c r="FBC11" s="46"/>
      <c r="FBD11" s="46"/>
      <c r="FBE11" s="46"/>
      <c r="FBF11" s="46"/>
      <c r="FBG11" s="46"/>
      <c r="FBH11" s="46"/>
      <c r="FBI11" s="46"/>
      <c r="FBJ11" s="46"/>
      <c r="FBK11" s="46"/>
      <c r="FBL11" s="46"/>
      <c r="FBM11" s="46"/>
      <c r="FBN11" s="46"/>
      <c r="FBO11" s="46"/>
      <c r="FBP11" s="46"/>
      <c r="FBQ11" s="46"/>
      <c r="FBR11" s="46"/>
      <c r="FBS11" s="46"/>
      <c r="FBT11" s="46"/>
      <c r="FBU11" s="46"/>
      <c r="FBV11" s="46"/>
      <c r="FBW11" s="46"/>
      <c r="FBX11" s="46"/>
      <c r="FBY11" s="46"/>
      <c r="FBZ11" s="46"/>
      <c r="FCA11" s="46"/>
      <c r="FCB11" s="46"/>
      <c r="FCC11" s="46"/>
      <c r="FCD11" s="46"/>
      <c r="FCE11" s="46"/>
      <c r="FCF11" s="46"/>
      <c r="FCG11" s="46"/>
      <c r="FCH11" s="46"/>
      <c r="FCI11" s="46"/>
      <c r="FCJ11" s="46"/>
      <c r="FCK11" s="46"/>
      <c r="FCL11" s="46"/>
      <c r="FCM11" s="46"/>
      <c r="FCN11" s="46"/>
      <c r="FCO11" s="46"/>
      <c r="FCP11" s="46"/>
      <c r="FCQ11" s="46"/>
      <c r="FCR11" s="46"/>
      <c r="FCS11" s="46"/>
      <c r="FCT11" s="46"/>
      <c r="FCU11" s="46"/>
      <c r="FCV11" s="46"/>
      <c r="FCW11" s="46"/>
      <c r="FCX11" s="46"/>
      <c r="FCY11" s="46"/>
      <c r="FCZ11" s="46"/>
      <c r="FDA11" s="46"/>
      <c r="FDB11" s="46"/>
      <c r="FDC11" s="46"/>
      <c r="FDD11" s="46"/>
      <c r="FDE11" s="46"/>
      <c r="FDF11" s="46"/>
      <c r="FDG11" s="46"/>
      <c r="FDH11" s="46"/>
      <c r="FDI11" s="46"/>
      <c r="FDJ11" s="46"/>
      <c r="FDK11" s="46"/>
      <c r="FDL11" s="46"/>
      <c r="FDM11" s="46"/>
      <c r="FDN11" s="46"/>
      <c r="FDO11" s="46"/>
      <c r="FDP11" s="46"/>
      <c r="FDQ11" s="46"/>
      <c r="FDR11" s="46"/>
      <c r="FDS11" s="46"/>
      <c r="FDT11" s="46"/>
      <c r="FDU11" s="46"/>
      <c r="FDV11" s="46"/>
      <c r="FDW11" s="46"/>
      <c r="FDX11" s="46"/>
      <c r="FDY11" s="46"/>
      <c r="FDZ11" s="46"/>
      <c r="FEA11" s="46"/>
      <c r="FEB11" s="46"/>
      <c r="FEC11" s="46"/>
      <c r="FED11" s="46"/>
      <c r="FEE11" s="46"/>
      <c r="FEF11" s="46"/>
      <c r="FEG11" s="46"/>
      <c r="FEH11" s="46"/>
      <c r="FEI11" s="46"/>
      <c r="FEJ11" s="46"/>
      <c r="FEK11" s="46"/>
      <c r="FEL11" s="46"/>
      <c r="FEM11" s="46"/>
      <c r="FEN11" s="46"/>
      <c r="FEO11" s="46"/>
      <c r="FEP11" s="46"/>
      <c r="FEQ11" s="46"/>
      <c r="FER11" s="46"/>
      <c r="FES11" s="46"/>
      <c r="FET11" s="46"/>
      <c r="FEU11" s="46"/>
      <c r="FEV11" s="46"/>
      <c r="FEW11" s="46"/>
      <c r="FEX11" s="46"/>
      <c r="FEY11" s="46"/>
      <c r="FEZ11" s="46"/>
      <c r="FFA11" s="46"/>
      <c r="FFB11" s="46"/>
      <c r="FFC11" s="46"/>
      <c r="FFD11" s="46"/>
      <c r="FFE11" s="46"/>
      <c r="FFF11" s="46"/>
      <c r="FFG11" s="46"/>
      <c r="FFH11" s="46"/>
      <c r="FFI11" s="46"/>
      <c r="FFJ11" s="46"/>
      <c r="FFK11" s="46"/>
      <c r="FFL11" s="46"/>
      <c r="FFM11" s="46"/>
      <c r="FFN11" s="46"/>
      <c r="FFO11" s="46"/>
      <c r="FFP11" s="46"/>
      <c r="FFQ11" s="46"/>
      <c r="FFR11" s="46"/>
      <c r="FFS11" s="46"/>
      <c r="FFT11" s="46"/>
      <c r="FFU11" s="46"/>
      <c r="FFV11" s="46"/>
      <c r="FFW11" s="46"/>
      <c r="FFX11" s="46"/>
      <c r="FFY11" s="46"/>
      <c r="FFZ11" s="46"/>
      <c r="FGA11" s="46"/>
      <c r="FGB11" s="46"/>
      <c r="FGC11" s="46"/>
      <c r="FGD11" s="46"/>
      <c r="FGE11" s="46"/>
      <c r="FGF11" s="46"/>
      <c r="FGG11" s="46"/>
      <c r="FGH11" s="46"/>
      <c r="FGI11" s="46"/>
      <c r="FGJ11" s="46"/>
      <c r="FGK11" s="46"/>
      <c r="FGL11" s="46"/>
      <c r="FGM11" s="46"/>
      <c r="FGN11" s="46"/>
      <c r="FGO11" s="46"/>
      <c r="FGP11" s="46"/>
      <c r="FGQ11" s="46"/>
      <c r="FGR11" s="46"/>
      <c r="FGS11" s="46"/>
      <c r="FGT11" s="46"/>
      <c r="FGU11" s="46"/>
      <c r="FGV11" s="46"/>
      <c r="FGW11" s="46"/>
      <c r="FGX11" s="46"/>
      <c r="FGY11" s="46"/>
      <c r="FGZ11" s="46"/>
      <c r="FHA11" s="46"/>
      <c r="FHB11" s="46"/>
      <c r="FHC11" s="46"/>
      <c r="FHD11" s="46"/>
      <c r="FHE11" s="46"/>
      <c r="FHF11" s="46"/>
      <c r="FHG11" s="46"/>
      <c r="FHH11" s="46"/>
      <c r="FHI11" s="46"/>
      <c r="FHJ11" s="46"/>
      <c r="FHK11" s="46"/>
      <c r="FHL11" s="46"/>
      <c r="FHM11" s="46"/>
      <c r="FHN11" s="46"/>
      <c r="FHO11" s="46"/>
      <c r="FHP11" s="46"/>
      <c r="FHQ11" s="46"/>
      <c r="FHR11" s="46"/>
      <c r="FHS11" s="46"/>
      <c r="FHT11" s="46"/>
      <c r="FHU11" s="46"/>
      <c r="FHV11" s="46"/>
      <c r="FHW11" s="46"/>
      <c r="FHX11" s="46"/>
      <c r="FHY11" s="46"/>
      <c r="FHZ11" s="46"/>
      <c r="FIA11" s="46"/>
      <c r="FIB11" s="46"/>
      <c r="FIC11" s="46"/>
      <c r="FID11" s="46"/>
      <c r="FIE11" s="46"/>
      <c r="FIF11" s="46"/>
      <c r="FIG11" s="46"/>
      <c r="FIH11" s="46"/>
      <c r="FII11" s="46"/>
      <c r="FIJ11" s="46"/>
      <c r="FIK11" s="46"/>
      <c r="FIL11" s="46"/>
      <c r="FIM11" s="46"/>
      <c r="FIN11" s="46"/>
      <c r="FIO11" s="46"/>
      <c r="FIP11" s="46"/>
      <c r="FIQ11" s="46"/>
      <c r="FIR11" s="46"/>
      <c r="FIS11" s="46"/>
      <c r="FIT11" s="46"/>
      <c r="FIU11" s="46"/>
      <c r="FIV11" s="46"/>
      <c r="FIW11" s="46"/>
      <c r="FIX11" s="46"/>
      <c r="FIY11" s="46"/>
      <c r="FIZ11" s="46"/>
      <c r="FJA11" s="46"/>
      <c r="FJB11" s="46"/>
      <c r="FJC11" s="46"/>
      <c r="FJD11" s="46"/>
      <c r="FJE11" s="46"/>
      <c r="FJF11" s="46"/>
      <c r="FJG11" s="46"/>
      <c r="FJH11" s="46"/>
      <c r="FJI11" s="46"/>
      <c r="FJJ11" s="46"/>
      <c r="FJK11" s="46"/>
      <c r="FJL11" s="46"/>
      <c r="FJM11" s="46"/>
      <c r="FJN11" s="46"/>
      <c r="FJO11" s="46"/>
      <c r="FJP11" s="46"/>
      <c r="FJQ11" s="46"/>
      <c r="FJR11" s="46"/>
      <c r="FJS11" s="46"/>
      <c r="FJT11" s="46"/>
      <c r="FJU11" s="46"/>
      <c r="FJV11" s="46"/>
      <c r="FJW11" s="46"/>
      <c r="FJX11" s="46"/>
      <c r="FJY11" s="46"/>
      <c r="FJZ11" s="46"/>
      <c r="FKA11" s="46"/>
      <c r="FKB11" s="46"/>
      <c r="FKC11" s="46"/>
      <c r="FKD11" s="46"/>
      <c r="FKE11" s="46"/>
      <c r="FKF11" s="46"/>
      <c r="FKG11" s="46"/>
      <c r="FKH11" s="46"/>
      <c r="FKI11" s="46"/>
      <c r="FKJ11" s="46"/>
      <c r="FKK11" s="46"/>
      <c r="FKL11" s="46"/>
      <c r="FKM11" s="46"/>
      <c r="FKN11" s="46"/>
      <c r="FKO11" s="46"/>
      <c r="FKP11" s="46"/>
      <c r="FKQ11" s="46"/>
      <c r="FKR11" s="46"/>
      <c r="FKS11" s="46"/>
      <c r="FKT11" s="46"/>
      <c r="FKU11" s="46"/>
      <c r="FKV11" s="46"/>
      <c r="FKW11" s="46"/>
      <c r="FKX11" s="46"/>
      <c r="FKY11" s="46"/>
      <c r="FKZ11" s="46"/>
      <c r="FLA11" s="46"/>
      <c r="FLB11" s="46"/>
      <c r="FLC11" s="46"/>
      <c r="FLD11" s="46"/>
      <c r="FLE11" s="46"/>
      <c r="FLF11" s="46"/>
      <c r="FLG11" s="46"/>
      <c r="FLH11" s="46"/>
      <c r="FLI11" s="46"/>
      <c r="FLJ11" s="46"/>
      <c r="FLK11" s="46"/>
      <c r="FLL11" s="46"/>
      <c r="FLM11" s="46"/>
      <c r="FLN11" s="46"/>
      <c r="FLO11" s="46"/>
      <c r="FLP11" s="46"/>
      <c r="FLQ11" s="46"/>
      <c r="FLR11" s="46"/>
      <c r="FLS11" s="46"/>
      <c r="FLT11" s="46"/>
      <c r="FLU11" s="46"/>
      <c r="FLV11" s="46"/>
      <c r="FLW11" s="46"/>
      <c r="FLX11" s="46"/>
      <c r="FLY11" s="46"/>
      <c r="FLZ11" s="46"/>
      <c r="FMA11" s="46"/>
      <c r="FMB11" s="46"/>
      <c r="FMC11" s="46"/>
      <c r="FMD11" s="46"/>
      <c r="FME11" s="46"/>
      <c r="FMF11" s="46"/>
      <c r="FMG11" s="46"/>
      <c r="FMH11" s="46"/>
      <c r="FMI11" s="46"/>
      <c r="FMJ11" s="46"/>
      <c r="FMK11" s="46"/>
      <c r="FML11" s="46"/>
      <c r="FMM11" s="46"/>
      <c r="FMN11" s="46"/>
      <c r="FMO11" s="46"/>
      <c r="FMP11" s="46"/>
      <c r="FMQ11" s="46"/>
      <c r="FMR11" s="46"/>
      <c r="FMS11" s="46"/>
      <c r="FMT11" s="46"/>
      <c r="FMU11" s="46"/>
      <c r="FMV11" s="46"/>
      <c r="FMW11" s="46"/>
      <c r="FMX11" s="46"/>
      <c r="FMY11" s="46"/>
      <c r="FMZ11" s="46"/>
      <c r="FNA11" s="46"/>
      <c r="FNB11" s="46"/>
      <c r="FNC11" s="46"/>
      <c r="FND11" s="46"/>
      <c r="FNE11" s="46"/>
      <c r="FNF11" s="46"/>
      <c r="FNG11" s="46"/>
      <c r="FNH11" s="46"/>
      <c r="FNI11" s="46"/>
      <c r="FNJ11" s="46"/>
      <c r="FNK11" s="46"/>
      <c r="FNL11" s="46"/>
      <c r="FNM11" s="46"/>
      <c r="FNN11" s="46"/>
      <c r="FNO11" s="46"/>
      <c r="FNP11" s="46"/>
      <c r="FNQ11" s="46"/>
      <c r="FNR11" s="46"/>
      <c r="FNS11" s="46"/>
      <c r="FNT11" s="46"/>
      <c r="FNU11" s="46"/>
      <c r="FNV11" s="46"/>
      <c r="FNW11" s="46"/>
      <c r="FNX11" s="46"/>
      <c r="FNY11" s="46"/>
      <c r="FNZ11" s="46"/>
      <c r="FOA11" s="46"/>
      <c r="FOB11" s="46"/>
      <c r="FOC11" s="46"/>
      <c r="FOD11" s="46"/>
      <c r="FOE11" s="46"/>
      <c r="FOF11" s="46"/>
      <c r="FOG11" s="46"/>
      <c r="FOH11" s="46"/>
      <c r="FOI11" s="46"/>
      <c r="FOJ11" s="46"/>
      <c r="FOK11" s="46"/>
      <c r="FOL11" s="46"/>
      <c r="FOM11" s="46"/>
      <c r="FON11" s="46"/>
      <c r="FOO11" s="46"/>
      <c r="FOP11" s="46"/>
      <c r="FOQ11" s="46"/>
      <c r="FOR11" s="46"/>
      <c r="FOS11" s="46"/>
      <c r="FOT11" s="46"/>
      <c r="FOU11" s="46"/>
      <c r="FOV11" s="46"/>
      <c r="FOW11" s="46"/>
      <c r="FOX11" s="46"/>
      <c r="FOY11" s="46"/>
      <c r="FOZ11" s="46"/>
      <c r="FPA11" s="46"/>
      <c r="FPB11" s="46"/>
      <c r="FPC11" s="46"/>
      <c r="FPD11" s="46"/>
      <c r="FPE11" s="46"/>
      <c r="FPF11" s="46"/>
      <c r="FPG11" s="46"/>
      <c r="FPH11" s="46"/>
      <c r="FPI11" s="46"/>
      <c r="FPJ11" s="46"/>
      <c r="FPK11" s="46"/>
      <c r="FPL11" s="46"/>
      <c r="FPM11" s="46"/>
      <c r="FPN11" s="46"/>
      <c r="FPO11" s="46"/>
      <c r="FPP11" s="46"/>
      <c r="FPQ11" s="46"/>
      <c r="FPR11" s="46"/>
      <c r="FPS11" s="46"/>
      <c r="FPT11" s="46"/>
      <c r="FPU11" s="46"/>
      <c r="FPV11" s="46"/>
      <c r="FPW11" s="46"/>
      <c r="FPX11" s="46"/>
      <c r="FPY11" s="46"/>
      <c r="FPZ11" s="46"/>
      <c r="FQA11" s="46"/>
      <c r="FQB11" s="46"/>
      <c r="FQC11" s="46"/>
      <c r="FQD11" s="46"/>
      <c r="FQE11" s="46"/>
      <c r="FQF11" s="46"/>
      <c r="FQG11" s="46"/>
      <c r="FQH11" s="46"/>
      <c r="FQI11" s="46"/>
      <c r="FQJ11" s="46"/>
      <c r="FQK11" s="46"/>
      <c r="FQL11" s="46"/>
      <c r="FQM11" s="46"/>
      <c r="FQN11" s="46"/>
      <c r="FQO11" s="46"/>
      <c r="FQP11" s="46"/>
      <c r="FQQ11" s="46"/>
      <c r="FQR11" s="46"/>
      <c r="FQS11" s="46"/>
      <c r="FQT11" s="46"/>
      <c r="FQU11" s="46"/>
      <c r="FQV11" s="46"/>
      <c r="FQW11" s="46"/>
      <c r="FQX11" s="46"/>
      <c r="FQY11" s="46"/>
      <c r="FQZ11" s="46"/>
      <c r="FRA11" s="46"/>
      <c r="FRB11" s="46"/>
      <c r="FRC11" s="46"/>
      <c r="FRD11" s="46"/>
      <c r="FRE11" s="46"/>
      <c r="FRF11" s="46"/>
      <c r="FRG11" s="46"/>
      <c r="FRH11" s="46"/>
      <c r="FRI11" s="46"/>
      <c r="FRJ11" s="46"/>
      <c r="FRK11" s="46"/>
      <c r="FRL11" s="46"/>
      <c r="FRM11" s="46"/>
      <c r="FRN11" s="46"/>
      <c r="FRO11" s="46"/>
      <c r="FRP11" s="46"/>
      <c r="FRQ11" s="46"/>
      <c r="FRR11" s="46"/>
      <c r="FRS11" s="46"/>
      <c r="FRT11" s="46"/>
      <c r="FRU11" s="46"/>
      <c r="FRV11" s="46"/>
      <c r="FRW11" s="46"/>
      <c r="FRX11" s="46"/>
      <c r="FRY11" s="46"/>
      <c r="FRZ11" s="46"/>
      <c r="FSA11" s="46"/>
      <c r="FSB11" s="46"/>
      <c r="FSC11" s="46"/>
      <c r="FSD11" s="46"/>
      <c r="FSE11" s="46"/>
      <c r="FSF11" s="46"/>
      <c r="FSG11" s="46"/>
      <c r="FSH11" s="46"/>
      <c r="FSI11" s="46"/>
      <c r="FSJ11" s="46"/>
      <c r="FSK11" s="46"/>
      <c r="FSL11" s="46"/>
      <c r="FSM11" s="46"/>
      <c r="FSN11" s="46"/>
      <c r="FSO11" s="46"/>
      <c r="FSP11" s="46"/>
      <c r="FSQ11" s="46"/>
      <c r="FSR11" s="46"/>
      <c r="FSS11" s="46"/>
      <c r="FST11" s="46"/>
      <c r="FSU11" s="46"/>
      <c r="FSV11" s="46"/>
      <c r="FSW11" s="46"/>
      <c r="FSX11" s="46"/>
      <c r="FSY11" s="46"/>
      <c r="FSZ11" s="46"/>
      <c r="FTA11" s="46"/>
      <c r="FTB11" s="46"/>
      <c r="FTC11" s="46"/>
      <c r="FTD11" s="46"/>
      <c r="FTE11" s="46"/>
      <c r="FTF11" s="46"/>
      <c r="FTG11" s="46"/>
      <c r="FTH11" s="46"/>
      <c r="FTI11" s="46"/>
      <c r="FTJ11" s="46"/>
      <c r="FTK11" s="46"/>
      <c r="FTL11" s="46"/>
      <c r="FTM11" s="46"/>
      <c r="FTN11" s="46"/>
      <c r="FTO11" s="46"/>
      <c r="FTP11" s="46"/>
      <c r="FTQ11" s="46"/>
      <c r="FTR11" s="46"/>
      <c r="FTS11" s="46"/>
      <c r="FTT11" s="46"/>
      <c r="FTU11" s="46"/>
      <c r="FTV11" s="46"/>
      <c r="FTW11" s="46"/>
      <c r="FTX11" s="46"/>
      <c r="FTY11" s="46"/>
      <c r="FTZ11" s="46"/>
      <c r="FUA11" s="46"/>
      <c r="FUB11" s="46"/>
      <c r="FUC11" s="46"/>
      <c r="FUD11" s="46"/>
      <c r="FUE11" s="46"/>
      <c r="FUF11" s="46"/>
      <c r="FUG11" s="46"/>
      <c r="FUH11" s="46"/>
      <c r="FUI11" s="46"/>
      <c r="FUJ11" s="46"/>
      <c r="FUK11" s="46"/>
      <c r="FUL11" s="46"/>
      <c r="FUM11" s="46"/>
      <c r="FUN11" s="46"/>
      <c r="FUO11" s="46"/>
      <c r="FUP11" s="46"/>
      <c r="FUQ11" s="46"/>
      <c r="FUR11" s="46"/>
      <c r="FUS11" s="46"/>
      <c r="FUT11" s="46"/>
      <c r="FUU11" s="46"/>
      <c r="FUV11" s="46"/>
      <c r="FUW11" s="46"/>
      <c r="FUX11" s="46"/>
      <c r="FUY11" s="46"/>
      <c r="FUZ11" s="46"/>
      <c r="FVA11" s="46"/>
      <c r="FVB11" s="46"/>
      <c r="FVC11" s="46"/>
      <c r="FVD11" s="46"/>
      <c r="FVE11" s="46"/>
      <c r="FVF11" s="46"/>
      <c r="FVG11" s="46"/>
      <c r="FVH11" s="46"/>
      <c r="FVI11" s="46"/>
      <c r="FVJ11" s="46"/>
      <c r="FVK11" s="46"/>
      <c r="FVL11" s="46"/>
      <c r="FVM11" s="46"/>
      <c r="FVN11" s="46"/>
      <c r="FVO11" s="46"/>
      <c r="FVP11" s="46"/>
      <c r="FVQ11" s="46"/>
      <c r="FVR11" s="46"/>
      <c r="FVS11" s="46"/>
      <c r="FVT11" s="46"/>
      <c r="FVU11" s="46"/>
      <c r="FVV11" s="46"/>
      <c r="FVW11" s="46"/>
      <c r="FVX11" s="46"/>
      <c r="FVY11" s="46"/>
      <c r="FVZ11" s="46"/>
      <c r="FWA11" s="46"/>
      <c r="FWB11" s="46"/>
      <c r="FWC11" s="46"/>
      <c r="FWD11" s="46"/>
      <c r="FWE11" s="46"/>
      <c r="FWF11" s="46"/>
      <c r="FWG11" s="46"/>
      <c r="FWH11" s="46"/>
      <c r="FWI11" s="46"/>
      <c r="FWJ11" s="46"/>
      <c r="FWK11" s="46"/>
      <c r="FWL11" s="46"/>
      <c r="FWM11" s="46"/>
      <c r="FWN11" s="46"/>
      <c r="FWO11" s="46"/>
      <c r="FWP11" s="46"/>
      <c r="FWQ11" s="46"/>
      <c r="FWR11" s="46"/>
      <c r="FWS11" s="46"/>
      <c r="FWT11" s="46"/>
      <c r="FWU11" s="46"/>
      <c r="FWV11" s="46"/>
      <c r="FWW11" s="46"/>
      <c r="FWX11" s="46"/>
      <c r="FWY11" s="46"/>
      <c r="FWZ11" s="46"/>
      <c r="FXA11" s="46"/>
      <c r="FXB11" s="46"/>
      <c r="FXC11" s="46"/>
      <c r="FXD11" s="46"/>
      <c r="FXE11" s="46"/>
      <c r="FXF11" s="46"/>
      <c r="FXG11" s="46"/>
      <c r="FXH11" s="46"/>
      <c r="FXI11" s="46"/>
      <c r="FXJ11" s="46"/>
      <c r="FXK11" s="46"/>
      <c r="FXL11" s="46"/>
      <c r="FXM11" s="46"/>
      <c r="FXN11" s="46"/>
      <c r="FXO11" s="46"/>
      <c r="FXP11" s="46"/>
      <c r="FXQ11" s="46"/>
      <c r="FXR11" s="46"/>
      <c r="FXS11" s="46"/>
      <c r="FXT11" s="46"/>
      <c r="FXU11" s="46"/>
      <c r="FXV11" s="46"/>
      <c r="FXW11" s="46"/>
      <c r="FXX11" s="46"/>
      <c r="FXY11" s="46"/>
      <c r="FXZ11" s="46"/>
      <c r="FYA11" s="46"/>
      <c r="FYB11" s="46"/>
      <c r="FYC11" s="46"/>
      <c r="FYD11" s="46"/>
      <c r="FYE11" s="46"/>
      <c r="FYF11" s="46"/>
      <c r="FYG11" s="46"/>
      <c r="FYH11" s="46"/>
      <c r="FYI11" s="46"/>
      <c r="FYJ11" s="46"/>
      <c r="FYK11" s="46"/>
      <c r="FYL11" s="46"/>
      <c r="FYM11" s="46"/>
      <c r="FYN11" s="46"/>
      <c r="FYO11" s="46"/>
      <c r="FYP11" s="46"/>
      <c r="FYQ11" s="46"/>
      <c r="FYR11" s="46"/>
      <c r="FYS11" s="46"/>
      <c r="FYT11" s="46"/>
      <c r="FYU11" s="46"/>
      <c r="FYV11" s="46"/>
      <c r="FYW11" s="46"/>
      <c r="FYX11" s="46"/>
      <c r="FYY11" s="46"/>
      <c r="FYZ11" s="46"/>
      <c r="FZA11" s="46"/>
      <c r="FZB11" s="46"/>
      <c r="FZC11" s="46"/>
      <c r="FZD11" s="46"/>
      <c r="FZE11" s="46"/>
      <c r="FZF11" s="46"/>
      <c r="FZG11" s="46"/>
      <c r="FZH11" s="46"/>
      <c r="FZI11" s="46"/>
      <c r="FZJ11" s="46"/>
      <c r="FZK11" s="46"/>
      <c r="FZL11" s="46"/>
      <c r="FZM11" s="46"/>
      <c r="FZN11" s="46"/>
      <c r="FZO11" s="46"/>
      <c r="FZP11" s="46"/>
      <c r="FZQ11" s="46"/>
      <c r="FZR11" s="46"/>
      <c r="FZS11" s="46"/>
      <c r="FZT11" s="46"/>
      <c r="FZU11" s="46"/>
      <c r="FZV11" s="46"/>
      <c r="FZW11" s="46"/>
      <c r="FZX11" s="46"/>
      <c r="FZY11" s="46"/>
      <c r="FZZ11" s="46"/>
      <c r="GAA11" s="46"/>
      <c r="GAB11" s="46"/>
      <c r="GAC11" s="46"/>
      <c r="GAD11" s="46"/>
      <c r="GAE11" s="46"/>
      <c r="GAF11" s="46"/>
      <c r="GAG11" s="46"/>
      <c r="GAH11" s="46"/>
      <c r="GAI11" s="46"/>
      <c r="GAJ11" s="46"/>
      <c r="GAK11" s="46"/>
      <c r="GAL11" s="46"/>
      <c r="GAM11" s="46"/>
      <c r="GAN11" s="46"/>
      <c r="GAO11" s="46"/>
      <c r="GAP11" s="46"/>
      <c r="GAQ11" s="46"/>
      <c r="GAR11" s="46"/>
      <c r="GAS11" s="46"/>
      <c r="GAT11" s="46"/>
      <c r="GAU11" s="46"/>
      <c r="GAV11" s="46"/>
      <c r="GAW11" s="46"/>
      <c r="GAX11" s="46"/>
      <c r="GAY11" s="46"/>
      <c r="GAZ11" s="46"/>
      <c r="GBA11" s="46"/>
      <c r="GBB11" s="46"/>
      <c r="GBC11" s="46"/>
      <c r="GBD11" s="46"/>
      <c r="GBE11" s="46"/>
      <c r="GBF11" s="46"/>
      <c r="GBG11" s="46"/>
      <c r="GBH11" s="46"/>
      <c r="GBI11" s="46"/>
      <c r="GBJ11" s="46"/>
      <c r="GBK11" s="46"/>
      <c r="GBL11" s="46"/>
      <c r="GBM11" s="46"/>
      <c r="GBN11" s="46"/>
      <c r="GBO11" s="46"/>
      <c r="GBP11" s="46"/>
      <c r="GBQ11" s="46"/>
      <c r="GBR11" s="46"/>
      <c r="GBS11" s="46"/>
      <c r="GBT11" s="46"/>
      <c r="GBU11" s="46"/>
      <c r="GBV11" s="46"/>
      <c r="GBW11" s="46"/>
      <c r="GBX11" s="46"/>
      <c r="GBY11" s="46"/>
      <c r="GBZ11" s="46"/>
      <c r="GCA11" s="46"/>
      <c r="GCB11" s="46"/>
      <c r="GCC11" s="46"/>
      <c r="GCD11" s="46"/>
      <c r="GCE11" s="46"/>
      <c r="GCF11" s="46"/>
      <c r="GCG11" s="46"/>
      <c r="GCH11" s="46"/>
      <c r="GCI11" s="46"/>
      <c r="GCJ11" s="46"/>
      <c r="GCK11" s="46"/>
      <c r="GCL11" s="46"/>
      <c r="GCM11" s="46"/>
      <c r="GCN11" s="46"/>
      <c r="GCO11" s="46"/>
      <c r="GCP11" s="46"/>
      <c r="GCQ11" s="46"/>
      <c r="GCR11" s="46"/>
      <c r="GCS11" s="46"/>
      <c r="GCT11" s="46"/>
      <c r="GCU11" s="46"/>
      <c r="GCV11" s="46"/>
      <c r="GCW11" s="46"/>
      <c r="GCX11" s="46"/>
      <c r="GCY11" s="46"/>
      <c r="GCZ11" s="46"/>
      <c r="GDA11" s="46"/>
      <c r="GDB11" s="46"/>
      <c r="GDC11" s="46"/>
      <c r="GDD11" s="46"/>
      <c r="GDE11" s="46"/>
      <c r="GDF11" s="46"/>
      <c r="GDG11" s="46"/>
      <c r="GDH11" s="46"/>
      <c r="GDI11" s="46"/>
      <c r="GDJ11" s="46"/>
      <c r="GDK11" s="46"/>
      <c r="GDL11" s="46"/>
      <c r="GDM11" s="46"/>
      <c r="GDN11" s="46"/>
      <c r="GDO11" s="46"/>
      <c r="GDP11" s="46"/>
      <c r="GDQ11" s="46"/>
      <c r="GDR11" s="46"/>
      <c r="GDS11" s="46"/>
      <c r="GDT11" s="46"/>
      <c r="GDU11" s="46"/>
      <c r="GDV11" s="46"/>
      <c r="GDW11" s="46"/>
      <c r="GDX11" s="46"/>
      <c r="GDY11" s="46"/>
      <c r="GDZ11" s="46"/>
      <c r="GEA11" s="46"/>
      <c r="GEB11" s="46"/>
      <c r="GEC11" s="46"/>
      <c r="GED11" s="46"/>
      <c r="GEE11" s="46"/>
      <c r="GEF11" s="46"/>
      <c r="GEG11" s="46"/>
      <c r="GEH11" s="46"/>
      <c r="GEI11" s="46"/>
      <c r="GEJ11" s="46"/>
      <c r="GEK11" s="46"/>
      <c r="GEL11" s="46"/>
      <c r="GEM11" s="46"/>
      <c r="GEN11" s="46"/>
      <c r="GEO11" s="46"/>
      <c r="GEP11" s="46"/>
      <c r="GEQ11" s="46"/>
      <c r="GER11" s="46"/>
      <c r="GES11" s="46"/>
      <c r="GET11" s="46"/>
      <c r="GEU11" s="46"/>
      <c r="GEV11" s="46"/>
      <c r="GEW11" s="46"/>
      <c r="GEX11" s="46"/>
      <c r="GEY11" s="46"/>
      <c r="GEZ11" s="46"/>
      <c r="GFA11" s="46"/>
      <c r="GFB11" s="46"/>
      <c r="GFC11" s="46"/>
      <c r="GFD11" s="46"/>
      <c r="GFE11" s="46"/>
      <c r="GFF11" s="46"/>
      <c r="GFG11" s="46"/>
      <c r="GFH11" s="46"/>
      <c r="GFI11" s="46"/>
      <c r="GFJ11" s="46"/>
      <c r="GFK11" s="46"/>
      <c r="GFL11" s="46"/>
      <c r="GFM11" s="46"/>
      <c r="GFN11" s="46"/>
      <c r="GFO11" s="46"/>
      <c r="GFP11" s="46"/>
      <c r="GFQ11" s="46"/>
      <c r="GFR11" s="46"/>
      <c r="GFS11" s="46"/>
      <c r="GFT11" s="46"/>
      <c r="GFU11" s="46"/>
      <c r="GFV11" s="46"/>
      <c r="GFW11" s="46"/>
      <c r="GFX11" s="46"/>
      <c r="GFY11" s="46"/>
      <c r="GFZ11" s="46"/>
      <c r="GGA11" s="46"/>
      <c r="GGB11" s="46"/>
      <c r="GGC11" s="46"/>
      <c r="GGD11" s="46"/>
      <c r="GGE11" s="46"/>
      <c r="GGF11" s="46"/>
      <c r="GGG11" s="46"/>
      <c r="GGH11" s="46"/>
      <c r="GGI11" s="46"/>
      <c r="GGJ11" s="46"/>
      <c r="GGK11" s="46"/>
      <c r="GGL11" s="46"/>
      <c r="GGM11" s="46"/>
      <c r="GGN11" s="46"/>
      <c r="GGO11" s="46"/>
      <c r="GGP11" s="46"/>
      <c r="GGQ11" s="46"/>
      <c r="GGR11" s="46"/>
      <c r="GGS11" s="46"/>
      <c r="GGT11" s="46"/>
      <c r="GGU11" s="46"/>
      <c r="GGV11" s="46"/>
      <c r="GGW11" s="46"/>
      <c r="GGX11" s="46"/>
      <c r="GGY11" s="46"/>
      <c r="GGZ11" s="46"/>
      <c r="GHA11" s="46"/>
      <c r="GHB11" s="46"/>
      <c r="GHC11" s="46"/>
      <c r="GHD11" s="46"/>
      <c r="GHE11" s="46"/>
      <c r="GHF11" s="46"/>
      <c r="GHG11" s="46"/>
      <c r="GHH11" s="46"/>
      <c r="GHI11" s="46"/>
      <c r="GHJ11" s="46"/>
      <c r="GHK11" s="46"/>
      <c r="GHL11" s="46"/>
      <c r="GHM11" s="46"/>
      <c r="GHN11" s="46"/>
      <c r="GHO11" s="46"/>
      <c r="GHP11" s="46"/>
      <c r="GHQ11" s="46"/>
      <c r="GHR11" s="46"/>
      <c r="GHS11" s="46"/>
      <c r="GHT11" s="46"/>
      <c r="GHU11" s="46"/>
      <c r="GHV11" s="46"/>
      <c r="GHW11" s="46"/>
      <c r="GHX11" s="46"/>
      <c r="GHY11" s="46"/>
      <c r="GHZ11" s="46"/>
      <c r="GIA11" s="46"/>
      <c r="GIB11" s="46"/>
      <c r="GIC11" s="46"/>
      <c r="GID11" s="46"/>
      <c r="GIE11" s="46"/>
      <c r="GIF11" s="46"/>
      <c r="GIG11" s="46"/>
      <c r="GIH11" s="46"/>
      <c r="GII11" s="46"/>
      <c r="GIJ11" s="46"/>
      <c r="GIK11" s="46"/>
      <c r="GIL11" s="46"/>
      <c r="GIM11" s="46"/>
      <c r="GIN11" s="46"/>
      <c r="GIO11" s="46"/>
      <c r="GIP11" s="46"/>
      <c r="GIQ11" s="46"/>
      <c r="GIR11" s="46"/>
      <c r="GIS11" s="46"/>
      <c r="GIT11" s="46"/>
      <c r="GIU11" s="46"/>
      <c r="GIV11" s="46"/>
      <c r="GIW11" s="46"/>
      <c r="GIX11" s="46"/>
      <c r="GIY11" s="46"/>
      <c r="GIZ11" s="46"/>
      <c r="GJA11" s="46"/>
      <c r="GJB11" s="46"/>
      <c r="GJC11" s="46"/>
      <c r="GJD11" s="46"/>
      <c r="GJE11" s="46"/>
      <c r="GJF11" s="46"/>
      <c r="GJG11" s="46"/>
      <c r="GJH11" s="46"/>
      <c r="GJI11" s="46"/>
      <c r="GJJ11" s="46"/>
      <c r="GJK11" s="46"/>
      <c r="GJL11" s="46"/>
      <c r="GJM11" s="46"/>
      <c r="GJN11" s="46"/>
      <c r="GJO11" s="46"/>
      <c r="GJP11" s="46"/>
      <c r="GJQ11" s="46"/>
      <c r="GJR11" s="46"/>
      <c r="GJS11" s="46"/>
      <c r="GJT11" s="46"/>
      <c r="GJU11" s="46"/>
      <c r="GJV11" s="46"/>
      <c r="GJW11" s="46"/>
      <c r="GJX11" s="46"/>
      <c r="GJY11" s="46"/>
      <c r="GJZ11" s="46"/>
      <c r="GKA11" s="46"/>
      <c r="GKB11" s="46"/>
      <c r="GKC11" s="46"/>
      <c r="GKD11" s="46"/>
      <c r="GKE11" s="46"/>
      <c r="GKF11" s="46"/>
      <c r="GKG11" s="46"/>
      <c r="GKH11" s="46"/>
      <c r="GKI11" s="46"/>
      <c r="GKJ11" s="46"/>
      <c r="GKK11" s="46"/>
      <c r="GKL11" s="46"/>
      <c r="GKM11" s="46"/>
      <c r="GKN11" s="46"/>
      <c r="GKO11" s="46"/>
      <c r="GKP11" s="46"/>
      <c r="GKQ11" s="46"/>
      <c r="GKR11" s="46"/>
      <c r="GKS11" s="46"/>
      <c r="GKT11" s="46"/>
      <c r="GKU11" s="46"/>
      <c r="GKV11" s="46"/>
      <c r="GKW11" s="46"/>
      <c r="GKX11" s="46"/>
      <c r="GKY11" s="46"/>
      <c r="GKZ11" s="46"/>
      <c r="GLA11" s="46"/>
      <c r="GLB11" s="46"/>
      <c r="GLC11" s="46"/>
      <c r="GLD11" s="46"/>
      <c r="GLE11" s="46"/>
      <c r="GLF11" s="46"/>
      <c r="GLG11" s="46"/>
      <c r="GLH11" s="46"/>
      <c r="GLI11" s="46"/>
      <c r="GLJ11" s="46"/>
      <c r="GLK11" s="46"/>
      <c r="GLL11" s="46"/>
      <c r="GLM11" s="46"/>
      <c r="GLN11" s="46"/>
      <c r="GLO11" s="46"/>
      <c r="GLP11" s="46"/>
      <c r="GLQ11" s="46"/>
      <c r="GLR11" s="46"/>
      <c r="GLS11" s="46"/>
      <c r="GLT11" s="46"/>
      <c r="GLU11" s="46"/>
      <c r="GLV11" s="46"/>
      <c r="GLW11" s="46"/>
      <c r="GLX11" s="46"/>
      <c r="GLY11" s="46"/>
      <c r="GLZ11" s="46"/>
      <c r="GMA11" s="46"/>
      <c r="GMB11" s="46"/>
      <c r="GMC11" s="46"/>
      <c r="GMD11" s="46"/>
      <c r="GME11" s="46"/>
      <c r="GMF11" s="46"/>
      <c r="GMG11" s="46"/>
      <c r="GMH11" s="46"/>
      <c r="GMI11" s="46"/>
      <c r="GMJ11" s="46"/>
      <c r="GMK11" s="46"/>
      <c r="GML11" s="46"/>
      <c r="GMM11" s="46"/>
      <c r="GMN11" s="46"/>
      <c r="GMO11" s="46"/>
      <c r="GMP11" s="46"/>
      <c r="GMQ11" s="46"/>
      <c r="GMR11" s="46"/>
      <c r="GMS11" s="46"/>
      <c r="GMT11" s="46"/>
      <c r="GMU11" s="46"/>
      <c r="GMV11" s="46"/>
      <c r="GMW11" s="46"/>
      <c r="GMX11" s="46"/>
      <c r="GMY11" s="46"/>
      <c r="GMZ11" s="46"/>
      <c r="GNA11" s="46"/>
      <c r="GNB11" s="46"/>
      <c r="GNC11" s="46"/>
      <c r="GND11" s="46"/>
      <c r="GNE11" s="46"/>
      <c r="GNF11" s="46"/>
      <c r="GNG11" s="46"/>
      <c r="GNH11" s="46"/>
      <c r="GNI11" s="46"/>
      <c r="GNJ11" s="46"/>
      <c r="GNK11" s="46"/>
      <c r="GNL11" s="46"/>
      <c r="GNM11" s="46"/>
      <c r="GNN11" s="46"/>
      <c r="GNO11" s="46"/>
      <c r="GNP11" s="46"/>
      <c r="GNQ11" s="46"/>
      <c r="GNR11" s="46"/>
      <c r="GNS11" s="46"/>
      <c r="GNT11" s="46"/>
      <c r="GNU11" s="46"/>
      <c r="GNV11" s="46"/>
      <c r="GNW11" s="46"/>
      <c r="GNX11" s="46"/>
      <c r="GNY11" s="46"/>
      <c r="GNZ11" s="46"/>
      <c r="GOA11" s="46"/>
      <c r="GOB11" s="46"/>
      <c r="GOC11" s="46"/>
      <c r="GOD11" s="46"/>
      <c r="GOE11" s="46"/>
      <c r="GOF11" s="46"/>
      <c r="GOG11" s="46"/>
      <c r="GOH11" s="46"/>
      <c r="GOI11" s="46"/>
      <c r="GOJ11" s="46"/>
      <c r="GOK11" s="46"/>
      <c r="GOL11" s="46"/>
      <c r="GOM11" s="46"/>
      <c r="GON11" s="46"/>
      <c r="GOO11" s="46"/>
      <c r="GOP11" s="46"/>
      <c r="GOQ11" s="46"/>
      <c r="GOR11" s="46"/>
      <c r="GOS11" s="46"/>
      <c r="GOT11" s="46"/>
      <c r="GOU11" s="46"/>
      <c r="GOV11" s="46"/>
      <c r="GOW11" s="46"/>
      <c r="GOX11" s="46"/>
      <c r="GOY11" s="46"/>
      <c r="GOZ11" s="46"/>
      <c r="GPA11" s="46"/>
      <c r="GPB11" s="46"/>
      <c r="GPC11" s="46"/>
      <c r="GPD11" s="46"/>
      <c r="GPE11" s="46"/>
      <c r="GPF11" s="46"/>
      <c r="GPG11" s="46"/>
      <c r="GPH11" s="46"/>
      <c r="GPI11" s="46"/>
      <c r="GPJ11" s="46"/>
      <c r="GPK11" s="46"/>
      <c r="GPL11" s="46"/>
      <c r="GPM11" s="46"/>
      <c r="GPN11" s="46"/>
      <c r="GPO11" s="46"/>
      <c r="GPP11" s="46"/>
      <c r="GPQ11" s="46"/>
      <c r="GPR11" s="46"/>
      <c r="GPS11" s="46"/>
      <c r="GPT11" s="46"/>
      <c r="GPU11" s="46"/>
      <c r="GPV11" s="46"/>
      <c r="GPW11" s="46"/>
      <c r="GPX11" s="46"/>
      <c r="GPY11" s="46"/>
      <c r="GPZ11" s="46"/>
      <c r="GQA11" s="46"/>
      <c r="GQB11" s="46"/>
      <c r="GQC11" s="46"/>
      <c r="GQD11" s="46"/>
      <c r="GQE11" s="46"/>
      <c r="GQF11" s="46"/>
      <c r="GQG11" s="46"/>
      <c r="GQH11" s="46"/>
      <c r="GQI11" s="46"/>
      <c r="GQJ11" s="46"/>
      <c r="GQK11" s="46"/>
      <c r="GQL11" s="46"/>
      <c r="GQM11" s="46"/>
      <c r="GQN11" s="46"/>
      <c r="GQO11" s="46"/>
      <c r="GQP11" s="46"/>
      <c r="GQQ11" s="46"/>
      <c r="GQR11" s="46"/>
      <c r="GQS11" s="46"/>
      <c r="GQT11" s="46"/>
      <c r="GQU11" s="46"/>
      <c r="GQV11" s="46"/>
      <c r="GQW11" s="46"/>
      <c r="GQX11" s="46"/>
      <c r="GQY11" s="46"/>
      <c r="GQZ11" s="46"/>
      <c r="GRA11" s="46"/>
      <c r="GRB11" s="46"/>
      <c r="GRC11" s="46"/>
      <c r="GRD11" s="46"/>
      <c r="GRE11" s="46"/>
      <c r="GRF11" s="46"/>
      <c r="GRG11" s="46"/>
      <c r="GRH11" s="46"/>
      <c r="GRI11" s="46"/>
      <c r="GRJ11" s="46"/>
      <c r="GRK11" s="46"/>
      <c r="GRL11" s="46"/>
      <c r="GRM11" s="46"/>
      <c r="GRN11" s="46"/>
      <c r="GRO11" s="46"/>
      <c r="GRP11" s="46"/>
      <c r="GRQ11" s="46"/>
      <c r="GRR11" s="46"/>
      <c r="GRS11" s="46"/>
      <c r="GRT11" s="46"/>
      <c r="GRU11" s="46"/>
      <c r="GRV11" s="46"/>
      <c r="GRW11" s="46"/>
      <c r="GRX11" s="46"/>
      <c r="GRY11" s="46"/>
      <c r="GRZ11" s="46"/>
      <c r="GSA11" s="46"/>
      <c r="GSB11" s="46"/>
      <c r="GSC11" s="46"/>
      <c r="GSD11" s="46"/>
      <c r="GSE11" s="46"/>
      <c r="GSF11" s="46"/>
      <c r="GSG11" s="46"/>
      <c r="GSH11" s="46"/>
      <c r="GSI11" s="46"/>
      <c r="GSJ11" s="46"/>
      <c r="GSK11" s="46"/>
      <c r="GSL11" s="46"/>
      <c r="GSM11" s="46"/>
      <c r="GSN11" s="46"/>
      <c r="GSO11" s="46"/>
      <c r="GSP11" s="46"/>
      <c r="GSQ11" s="46"/>
      <c r="GSR11" s="46"/>
      <c r="GSS11" s="46"/>
      <c r="GST11" s="46"/>
      <c r="GSU11" s="46"/>
      <c r="GSV11" s="46"/>
      <c r="GSW11" s="46"/>
      <c r="GSX11" s="46"/>
      <c r="GSY11" s="46"/>
      <c r="GSZ11" s="46"/>
      <c r="GTA11" s="46"/>
      <c r="GTB11" s="46"/>
      <c r="GTC11" s="46"/>
      <c r="GTD11" s="46"/>
      <c r="GTE11" s="46"/>
      <c r="GTF11" s="46"/>
      <c r="GTG11" s="46"/>
      <c r="GTH11" s="46"/>
      <c r="GTI11" s="46"/>
      <c r="GTJ11" s="46"/>
      <c r="GTK11" s="46"/>
      <c r="GTL11" s="46"/>
      <c r="GTM11" s="46"/>
      <c r="GTN11" s="46"/>
      <c r="GTO11" s="46"/>
      <c r="GTP11" s="46"/>
      <c r="GTQ11" s="46"/>
      <c r="GTR11" s="46"/>
      <c r="GTS11" s="46"/>
      <c r="GTT11" s="46"/>
      <c r="GTU11" s="46"/>
      <c r="GTV11" s="46"/>
      <c r="GTW11" s="46"/>
      <c r="GTX11" s="46"/>
      <c r="GTY11" s="46"/>
      <c r="GTZ11" s="46"/>
      <c r="GUA11" s="46"/>
      <c r="GUB11" s="46"/>
      <c r="GUC11" s="46"/>
      <c r="GUD11" s="46"/>
      <c r="GUE11" s="46"/>
      <c r="GUF11" s="46"/>
      <c r="GUG11" s="46"/>
      <c r="GUH11" s="46"/>
      <c r="GUI11" s="46"/>
      <c r="GUJ11" s="46"/>
      <c r="GUK11" s="46"/>
      <c r="GUL11" s="46"/>
      <c r="GUM11" s="46"/>
      <c r="GUN11" s="46"/>
      <c r="GUO11" s="46"/>
      <c r="GUP11" s="46"/>
      <c r="GUQ11" s="46"/>
      <c r="GUR11" s="46"/>
      <c r="GUS11" s="46"/>
      <c r="GUT11" s="46"/>
      <c r="GUU11" s="46"/>
      <c r="GUV11" s="46"/>
      <c r="GUW11" s="46"/>
      <c r="GUX11" s="46"/>
      <c r="GUY11" s="46"/>
      <c r="GUZ11" s="46"/>
      <c r="GVA11" s="46"/>
      <c r="GVB11" s="46"/>
      <c r="GVC11" s="46"/>
      <c r="GVD11" s="46"/>
      <c r="GVE11" s="46"/>
      <c r="GVF11" s="46"/>
      <c r="GVG11" s="46"/>
      <c r="GVH11" s="46"/>
      <c r="GVI11" s="46"/>
      <c r="GVJ11" s="46"/>
      <c r="GVK11" s="46"/>
      <c r="GVL11" s="46"/>
      <c r="GVM11" s="46"/>
      <c r="GVN11" s="46"/>
      <c r="GVO11" s="46"/>
      <c r="GVP11" s="46"/>
      <c r="GVQ11" s="46"/>
      <c r="GVR11" s="46"/>
      <c r="GVS11" s="46"/>
      <c r="GVT11" s="46"/>
      <c r="GVU11" s="46"/>
      <c r="GVV11" s="46"/>
      <c r="GVW11" s="46"/>
      <c r="GVX11" s="46"/>
      <c r="GVY11" s="46"/>
      <c r="GVZ11" s="46"/>
      <c r="GWA11" s="46"/>
      <c r="GWB11" s="46"/>
      <c r="GWC11" s="46"/>
      <c r="GWD11" s="46"/>
      <c r="GWE11" s="46"/>
      <c r="GWF11" s="46"/>
      <c r="GWG11" s="46"/>
      <c r="GWH11" s="46"/>
      <c r="GWI11" s="46"/>
      <c r="GWJ11" s="46"/>
      <c r="GWK11" s="46"/>
      <c r="GWL11" s="46"/>
      <c r="GWM11" s="46"/>
      <c r="GWN11" s="46"/>
      <c r="GWO11" s="46"/>
      <c r="GWP11" s="46"/>
      <c r="GWQ11" s="46"/>
      <c r="GWR11" s="46"/>
      <c r="GWS11" s="46"/>
      <c r="GWT11" s="46"/>
      <c r="GWU11" s="46"/>
      <c r="GWV11" s="46"/>
      <c r="GWW11" s="46"/>
      <c r="GWX11" s="46"/>
      <c r="GWY11" s="46"/>
      <c r="GWZ11" s="46"/>
      <c r="GXA11" s="46"/>
      <c r="GXB11" s="46"/>
      <c r="GXC11" s="46"/>
      <c r="GXD11" s="46"/>
      <c r="GXE11" s="46"/>
      <c r="GXF11" s="46"/>
      <c r="GXG11" s="46"/>
      <c r="GXH11" s="46"/>
      <c r="GXI11" s="46"/>
      <c r="GXJ11" s="46"/>
      <c r="GXK11" s="46"/>
      <c r="GXL11" s="46"/>
      <c r="GXM11" s="46"/>
      <c r="GXN11" s="46"/>
      <c r="GXO11" s="46"/>
      <c r="GXP11" s="46"/>
      <c r="GXQ11" s="46"/>
      <c r="GXR11" s="46"/>
      <c r="GXS11" s="46"/>
      <c r="GXT11" s="46"/>
      <c r="GXU11" s="46"/>
      <c r="GXV11" s="46"/>
      <c r="GXW11" s="46"/>
      <c r="GXX11" s="46"/>
      <c r="GXY11" s="46"/>
      <c r="GXZ11" s="46"/>
      <c r="GYA11" s="46"/>
      <c r="GYB11" s="46"/>
      <c r="GYC11" s="46"/>
      <c r="GYD11" s="46"/>
      <c r="GYE11" s="46"/>
      <c r="GYF11" s="46"/>
      <c r="GYG11" s="46"/>
      <c r="GYH11" s="46"/>
      <c r="GYI11" s="46"/>
      <c r="GYJ11" s="46"/>
      <c r="GYK11" s="46"/>
      <c r="GYL11" s="46"/>
      <c r="GYM11" s="46"/>
      <c r="GYN11" s="46"/>
      <c r="GYO11" s="46"/>
      <c r="GYP11" s="46"/>
      <c r="GYQ11" s="46"/>
      <c r="GYR11" s="46"/>
      <c r="GYS11" s="46"/>
      <c r="GYT11" s="46"/>
      <c r="GYU11" s="46"/>
      <c r="GYV11" s="46"/>
      <c r="GYW11" s="46"/>
      <c r="GYX11" s="46"/>
      <c r="GYY11" s="46"/>
      <c r="GYZ11" s="46"/>
      <c r="GZA11" s="46"/>
      <c r="GZB11" s="46"/>
      <c r="GZC11" s="46"/>
      <c r="GZD11" s="46"/>
      <c r="GZE11" s="46"/>
      <c r="GZF11" s="46"/>
      <c r="GZG11" s="46"/>
      <c r="GZH11" s="46"/>
      <c r="GZI11" s="46"/>
      <c r="GZJ11" s="46"/>
      <c r="GZK11" s="46"/>
      <c r="GZL11" s="46"/>
      <c r="GZM11" s="46"/>
      <c r="GZN11" s="46"/>
      <c r="GZO11" s="46"/>
      <c r="GZP11" s="46"/>
      <c r="GZQ11" s="46"/>
      <c r="GZR11" s="46"/>
      <c r="GZS11" s="46"/>
      <c r="GZT11" s="46"/>
      <c r="GZU11" s="46"/>
      <c r="GZV11" s="46"/>
      <c r="GZW11" s="46"/>
      <c r="GZX11" s="46"/>
      <c r="GZY11" s="46"/>
      <c r="GZZ11" s="46"/>
      <c r="HAA11" s="46"/>
      <c r="HAB11" s="46"/>
      <c r="HAC11" s="46"/>
      <c r="HAD11" s="46"/>
      <c r="HAE11" s="46"/>
      <c r="HAF11" s="46"/>
      <c r="HAG11" s="46"/>
      <c r="HAH11" s="46"/>
      <c r="HAI11" s="46"/>
      <c r="HAJ11" s="46"/>
      <c r="HAK11" s="46"/>
      <c r="HAL11" s="46"/>
      <c r="HAM11" s="46"/>
      <c r="HAN11" s="46"/>
      <c r="HAO11" s="46"/>
      <c r="HAP11" s="46"/>
      <c r="HAQ11" s="46"/>
      <c r="HAR11" s="46"/>
      <c r="HAS11" s="46"/>
      <c r="HAT11" s="46"/>
      <c r="HAU11" s="46"/>
      <c r="HAV11" s="46"/>
      <c r="HAW11" s="46"/>
      <c r="HAX11" s="46"/>
      <c r="HAY11" s="46"/>
      <c r="HAZ11" s="46"/>
      <c r="HBA11" s="46"/>
      <c r="HBB11" s="46"/>
      <c r="HBC11" s="46"/>
      <c r="HBD11" s="46"/>
      <c r="HBE11" s="46"/>
      <c r="HBF11" s="46"/>
      <c r="HBG11" s="46"/>
      <c r="HBH11" s="46"/>
      <c r="HBI11" s="46"/>
      <c r="HBJ11" s="46"/>
      <c r="HBK11" s="46"/>
      <c r="HBL11" s="46"/>
      <c r="HBM11" s="46"/>
      <c r="HBN11" s="46"/>
      <c r="HBO11" s="46"/>
      <c r="HBP11" s="46"/>
      <c r="HBQ11" s="46"/>
      <c r="HBR11" s="46"/>
      <c r="HBS11" s="46"/>
      <c r="HBT11" s="46"/>
      <c r="HBU11" s="46"/>
      <c r="HBV11" s="46"/>
      <c r="HBW11" s="46"/>
      <c r="HBX11" s="46"/>
      <c r="HBY11" s="46"/>
      <c r="HBZ11" s="46"/>
      <c r="HCA11" s="46"/>
      <c r="HCB11" s="46"/>
      <c r="HCC11" s="46"/>
      <c r="HCD11" s="46"/>
      <c r="HCE11" s="46"/>
      <c r="HCF11" s="46"/>
      <c r="HCG11" s="46"/>
      <c r="HCH11" s="46"/>
      <c r="HCI11" s="46"/>
      <c r="HCJ11" s="46"/>
      <c r="HCK11" s="46"/>
      <c r="HCL11" s="46"/>
      <c r="HCM11" s="46"/>
      <c r="HCN11" s="46"/>
      <c r="HCO11" s="46"/>
      <c r="HCP11" s="46"/>
      <c r="HCQ11" s="46"/>
      <c r="HCR11" s="46"/>
      <c r="HCS11" s="46"/>
      <c r="HCT11" s="46"/>
      <c r="HCU11" s="46"/>
      <c r="HCV11" s="46"/>
      <c r="HCW11" s="46"/>
      <c r="HCX11" s="46"/>
      <c r="HCY11" s="46"/>
      <c r="HCZ11" s="46"/>
      <c r="HDA11" s="46"/>
      <c r="HDB11" s="46"/>
      <c r="HDC11" s="46"/>
      <c r="HDD11" s="46"/>
      <c r="HDE11" s="46"/>
      <c r="HDF11" s="46"/>
      <c r="HDG11" s="46"/>
      <c r="HDH11" s="46"/>
      <c r="HDI11" s="46"/>
      <c r="HDJ11" s="46"/>
      <c r="HDK11" s="46"/>
      <c r="HDL11" s="46"/>
      <c r="HDM11" s="46"/>
      <c r="HDN11" s="46"/>
      <c r="HDO11" s="46"/>
      <c r="HDP11" s="46"/>
      <c r="HDQ11" s="46"/>
      <c r="HDR11" s="46"/>
      <c r="HDS11" s="46"/>
      <c r="HDT11" s="46"/>
      <c r="HDU11" s="46"/>
      <c r="HDV11" s="46"/>
      <c r="HDW11" s="46"/>
      <c r="HDX11" s="46"/>
      <c r="HDY11" s="46"/>
      <c r="HDZ11" s="46"/>
      <c r="HEA11" s="46"/>
      <c r="HEB11" s="46"/>
      <c r="HEC11" s="46"/>
      <c r="HED11" s="46"/>
      <c r="HEE11" s="46"/>
      <c r="HEF11" s="46"/>
      <c r="HEG11" s="46"/>
      <c r="HEH11" s="46"/>
      <c r="HEI11" s="46"/>
      <c r="HEJ11" s="46"/>
      <c r="HEK11" s="46"/>
      <c r="HEL11" s="46"/>
      <c r="HEM11" s="46"/>
      <c r="HEN11" s="46"/>
      <c r="HEO11" s="46"/>
      <c r="HEP11" s="46"/>
      <c r="HEQ11" s="46"/>
      <c r="HER11" s="46"/>
      <c r="HES11" s="46"/>
      <c r="HET11" s="46"/>
      <c r="HEU11" s="46"/>
      <c r="HEV11" s="46"/>
      <c r="HEW11" s="46"/>
      <c r="HEX11" s="46"/>
      <c r="HEY11" s="46"/>
      <c r="HEZ11" s="46"/>
      <c r="HFA11" s="46"/>
      <c r="HFB11" s="46"/>
      <c r="HFC11" s="46"/>
      <c r="HFD11" s="46"/>
      <c r="HFE11" s="46"/>
      <c r="HFF11" s="46"/>
      <c r="HFG11" s="46"/>
      <c r="HFH11" s="46"/>
      <c r="HFI11" s="46"/>
      <c r="HFJ11" s="46"/>
      <c r="HFK11" s="46"/>
      <c r="HFL11" s="46"/>
      <c r="HFM11" s="46"/>
      <c r="HFN11" s="46"/>
      <c r="HFO11" s="46"/>
      <c r="HFP11" s="46"/>
      <c r="HFQ11" s="46"/>
      <c r="HFR11" s="46"/>
      <c r="HFS11" s="46"/>
      <c r="HFT11" s="46"/>
      <c r="HFU11" s="46"/>
      <c r="HFV11" s="46"/>
      <c r="HFW11" s="46"/>
      <c r="HFX11" s="46"/>
      <c r="HFY11" s="46"/>
      <c r="HFZ11" s="46"/>
      <c r="HGA11" s="46"/>
      <c r="HGB11" s="46"/>
      <c r="HGC11" s="46"/>
      <c r="HGD11" s="46"/>
      <c r="HGE11" s="46"/>
      <c r="HGF11" s="46"/>
      <c r="HGG11" s="46"/>
      <c r="HGH11" s="46"/>
      <c r="HGI11" s="46"/>
      <c r="HGJ11" s="46"/>
      <c r="HGK11" s="46"/>
      <c r="HGL11" s="46"/>
      <c r="HGM11" s="46"/>
      <c r="HGN11" s="46"/>
      <c r="HGO11" s="46"/>
      <c r="HGP11" s="46"/>
      <c r="HGQ11" s="46"/>
      <c r="HGR11" s="46"/>
      <c r="HGS11" s="46"/>
      <c r="HGT11" s="46"/>
      <c r="HGU11" s="46"/>
      <c r="HGV11" s="46"/>
      <c r="HGW11" s="46"/>
      <c r="HGX11" s="46"/>
      <c r="HGY11" s="46"/>
      <c r="HGZ11" s="46"/>
      <c r="HHA11" s="46"/>
      <c r="HHB11" s="46"/>
      <c r="HHC11" s="46"/>
      <c r="HHD11" s="46"/>
      <c r="HHE11" s="46"/>
      <c r="HHF11" s="46"/>
      <c r="HHG11" s="46"/>
      <c r="HHH11" s="46"/>
      <c r="HHI11" s="46"/>
      <c r="HHJ11" s="46"/>
      <c r="HHK11" s="46"/>
      <c r="HHL11" s="46"/>
      <c r="HHM11" s="46"/>
      <c r="HHN11" s="46"/>
      <c r="HHO11" s="46"/>
      <c r="HHP11" s="46"/>
      <c r="HHQ11" s="46"/>
      <c r="HHR11" s="46"/>
      <c r="HHS11" s="46"/>
      <c r="HHT11" s="46"/>
      <c r="HHU11" s="46"/>
      <c r="HHV11" s="46"/>
      <c r="HHW11" s="46"/>
      <c r="HHX11" s="46"/>
      <c r="HHY11" s="46"/>
      <c r="HHZ11" s="46"/>
      <c r="HIA11" s="46"/>
      <c r="HIB11" s="46"/>
      <c r="HIC11" s="46"/>
      <c r="HID11" s="46"/>
      <c r="HIE11" s="46"/>
      <c r="HIF11" s="46"/>
      <c r="HIG11" s="46"/>
      <c r="HIH11" s="46"/>
      <c r="HII11" s="46"/>
      <c r="HIJ11" s="46"/>
      <c r="HIK11" s="46"/>
      <c r="HIL11" s="46"/>
      <c r="HIM11" s="46"/>
      <c r="HIN11" s="46"/>
      <c r="HIO11" s="46"/>
      <c r="HIP11" s="46"/>
      <c r="HIQ11" s="46"/>
      <c r="HIR11" s="46"/>
      <c r="HIS11" s="46"/>
      <c r="HIT11" s="46"/>
      <c r="HIU11" s="46"/>
      <c r="HIV11" s="46"/>
      <c r="HIW11" s="46"/>
      <c r="HIX11" s="46"/>
      <c r="HIY11" s="46"/>
      <c r="HIZ11" s="46"/>
      <c r="HJA11" s="46"/>
      <c r="HJB11" s="46"/>
      <c r="HJC11" s="46"/>
      <c r="HJD11" s="46"/>
      <c r="HJE11" s="46"/>
      <c r="HJF11" s="46"/>
      <c r="HJG11" s="46"/>
      <c r="HJH11" s="46"/>
      <c r="HJI11" s="46"/>
      <c r="HJJ11" s="46"/>
      <c r="HJK11" s="46"/>
      <c r="HJL11" s="46"/>
      <c r="HJM11" s="46"/>
      <c r="HJN11" s="46"/>
      <c r="HJO11" s="46"/>
      <c r="HJP11" s="46"/>
      <c r="HJQ11" s="46"/>
      <c r="HJR11" s="46"/>
      <c r="HJS11" s="46"/>
      <c r="HJT11" s="46"/>
      <c r="HJU11" s="46"/>
      <c r="HJV11" s="46"/>
      <c r="HJW11" s="46"/>
      <c r="HJX11" s="46"/>
      <c r="HJY11" s="46"/>
      <c r="HJZ11" s="46"/>
      <c r="HKA11" s="46"/>
      <c r="HKB11" s="46"/>
      <c r="HKC11" s="46"/>
      <c r="HKD11" s="46"/>
      <c r="HKE11" s="46"/>
      <c r="HKF11" s="46"/>
      <c r="HKG11" s="46"/>
      <c r="HKH11" s="46"/>
      <c r="HKI11" s="46"/>
      <c r="HKJ11" s="46"/>
      <c r="HKK11" s="46"/>
      <c r="HKL11" s="46"/>
      <c r="HKM11" s="46"/>
      <c r="HKN11" s="46"/>
      <c r="HKO11" s="46"/>
      <c r="HKP11" s="46"/>
      <c r="HKQ11" s="46"/>
      <c r="HKR11" s="46"/>
      <c r="HKS11" s="46"/>
      <c r="HKT11" s="46"/>
      <c r="HKU11" s="46"/>
      <c r="HKV11" s="46"/>
      <c r="HKW11" s="46"/>
      <c r="HKX11" s="46"/>
      <c r="HKY11" s="46"/>
      <c r="HKZ11" s="46"/>
      <c r="HLA11" s="46"/>
      <c r="HLB11" s="46"/>
      <c r="HLC11" s="46"/>
      <c r="HLD11" s="46"/>
      <c r="HLE11" s="46"/>
      <c r="HLF11" s="46"/>
      <c r="HLG11" s="46"/>
      <c r="HLH11" s="46"/>
      <c r="HLI11" s="46"/>
      <c r="HLJ11" s="46"/>
      <c r="HLK11" s="46"/>
      <c r="HLL11" s="46"/>
      <c r="HLM11" s="46"/>
      <c r="HLN11" s="46"/>
      <c r="HLO11" s="46"/>
      <c r="HLP11" s="46"/>
      <c r="HLQ11" s="46"/>
      <c r="HLR11" s="46"/>
      <c r="HLS11" s="46"/>
      <c r="HLT11" s="46"/>
      <c r="HLU11" s="46"/>
      <c r="HLV11" s="46"/>
      <c r="HLW11" s="46"/>
      <c r="HLX11" s="46"/>
      <c r="HLY11" s="46"/>
      <c r="HLZ11" s="46"/>
      <c r="HMA11" s="46"/>
      <c r="HMB11" s="46"/>
      <c r="HMC11" s="46"/>
      <c r="HMD11" s="46"/>
      <c r="HME11" s="46"/>
      <c r="HMF11" s="46"/>
      <c r="HMG11" s="46"/>
      <c r="HMH11" s="46"/>
      <c r="HMI11" s="46"/>
      <c r="HMJ11" s="46"/>
      <c r="HMK11" s="46"/>
      <c r="HML11" s="46"/>
      <c r="HMM11" s="46"/>
      <c r="HMN11" s="46"/>
      <c r="HMO11" s="46"/>
      <c r="HMP11" s="46"/>
      <c r="HMQ11" s="46"/>
      <c r="HMR11" s="46"/>
      <c r="HMS11" s="46"/>
      <c r="HMT11" s="46"/>
      <c r="HMU11" s="46"/>
      <c r="HMV11" s="46"/>
      <c r="HMW11" s="46"/>
      <c r="HMX11" s="46"/>
      <c r="HMY11" s="46"/>
      <c r="HMZ11" s="46"/>
      <c r="HNA11" s="46"/>
      <c r="HNB11" s="46"/>
      <c r="HNC11" s="46"/>
      <c r="HND11" s="46"/>
      <c r="HNE11" s="46"/>
      <c r="HNF11" s="46"/>
      <c r="HNG11" s="46"/>
      <c r="HNH11" s="46"/>
      <c r="HNI11" s="46"/>
      <c r="HNJ11" s="46"/>
      <c r="HNK11" s="46"/>
      <c r="HNL11" s="46"/>
      <c r="HNM11" s="46"/>
      <c r="HNN11" s="46"/>
      <c r="HNO11" s="46"/>
      <c r="HNP11" s="46"/>
      <c r="HNQ11" s="46"/>
      <c r="HNR11" s="46"/>
      <c r="HNS11" s="46"/>
      <c r="HNT11" s="46"/>
      <c r="HNU11" s="46"/>
      <c r="HNV11" s="46"/>
      <c r="HNW11" s="46"/>
      <c r="HNX11" s="46"/>
      <c r="HNY11" s="46"/>
      <c r="HNZ11" s="46"/>
      <c r="HOA11" s="46"/>
      <c r="HOB11" s="46"/>
      <c r="HOC11" s="46"/>
      <c r="HOD11" s="46"/>
      <c r="HOE11" s="46"/>
      <c r="HOF11" s="46"/>
      <c r="HOG11" s="46"/>
      <c r="HOH11" s="46"/>
      <c r="HOI11" s="46"/>
      <c r="HOJ11" s="46"/>
      <c r="HOK11" s="46"/>
      <c r="HOL11" s="46"/>
      <c r="HOM11" s="46"/>
      <c r="HON11" s="46"/>
      <c r="HOO11" s="46"/>
      <c r="HOP11" s="46"/>
      <c r="HOQ11" s="46"/>
      <c r="HOR11" s="46"/>
      <c r="HOS11" s="46"/>
      <c r="HOT11" s="46"/>
      <c r="HOU11" s="46"/>
      <c r="HOV11" s="46"/>
      <c r="HOW11" s="46"/>
      <c r="HOX11" s="46"/>
      <c r="HOY11" s="46"/>
      <c r="HOZ11" s="46"/>
      <c r="HPA11" s="46"/>
      <c r="HPB11" s="46"/>
      <c r="HPC11" s="46"/>
      <c r="HPD11" s="46"/>
      <c r="HPE11" s="46"/>
      <c r="HPF11" s="46"/>
      <c r="HPG11" s="46"/>
      <c r="HPH11" s="46"/>
      <c r="HPI11" s="46"/>
      <c r="HPJ11" s="46"/>
      <c r="HPK11" s="46"/>
      <c r="HPL11" s="46"/>
      <c r="HPM11" s="46"/>
      <c r="HPN11" s="46"/>
      <c r="HPO11" s="46"/>
      <c r="HPP11" s="46"/>
      <c r="HPQ11" s="46"/>
      <c r="HPR11" s="46"/>
      <c r="HPS11" s="46"/>
      <c r="HPT11" s="46"/>
      <c r="HPU11" s="46"/>
      <c r="HPV11" s="46"/>
      <c r="HPW11" s="46"/>
      <c r="HPX11" s="46"/>
      <c r="HPY11" s="46"/>
      <c r="HPZ11" s="46"/>
      <c r="HQA11" s="46"/>
      <c r="HQB11" s="46"/>
      <c r="HQC11" s="46"/>
      <c r="HQD11" s="46"/>
      <c r="HQE11" s="46"/>
      <c r="HQF11" s="46"/>
      <c r="HQG11" s="46"/>
      <c r="HQH11" s="46"/>
      <c r="HQI11" s="46"/>
      <c r="HQJ11" s="46"/>
      <c r="HQK11" s="46"/>
      <c r="HQL11" s="46"/>
      <c r="HQM11" s="46"/>
      <c r="HQN11" s="46"/>
      <c r="HQO11" s="46"/>
      <c r="HQP11" s="46"/>
      <c r="HQQ11" s="46"/>
      <c r="HQR11" s="46"/>
      <c r="HQS11" s="46"/>
      <c r="HQT11" s="46"/>
      <c r="HQU11" s="46"/>
      <c r="HQV11" s="46"/>
      <c r="HQW11" s="46"/>
      <c r="HQX11" s="46"/>
      <c r="HQY11" s="46"/>
      <c r="HQZ11" s="46"/>
      <c r="HRA11" s="46"/>
      <c r="HRB11" s="46"/>
      <c r="HRC11" s="46"/>
      <c r="HRD11" s="46"/>
      <c r="HRE11" s="46"/>
      <c r="HRF11" s="46"/>
      <c r="HRG11" s="46"/>
      <c r="HRH11" s="46"/>
      <c r="HRI11" s="46"/>
      <c r="HRJ11" s="46"/>
      <c r="HRK11" s="46"/>
      <c r="HRL11" s="46"/>
      <c r="HRM11" s="46"/>
      <c r="HRN11" s="46"/>
      <c r="HRO11" s="46"/>
      <c r="HRP11" s="46"/>
      <c r="HRQ11" s="46"/>
      <c r="HRR11" s="46"/>
      <c r="HRS11" s="46"/>
      <c r="HRT11" s="46"/>
      <c r="HRU11" s="46"/>
      <c r="HRV11" s="46"/>
      <c r="HRW11" s="46"/>
      <c r="HRX11" s="46"/>
      <c r="HRY11" s="46"/>
      <c r="HRZ11" s="46"/>
      <c r="HSA11" s="46"/>
      <c r="HSB11" s="46"/>
      <c r="HSC11" s="46"/>
      <c r="HSD11" s="46"/>
      <c r="HSE11" s="46"/>
      <c r="HSF11" s="46"/>
      <c r="HSG11" s="46"/>
      <c r="HSH11" s="46"/>
      <c r="HSI11" s="46"/>
      <c r="HSJ11" s="46"/>
      <c r="HSK11" s="46"/>
      <c r="HSL11" s="46"/>
      <c r="HSM11" s="46"/>
      <c r="HSN11" s="46"/>
      <c r="HSO11" s="46"/>
      <c r="HSP11" s="46"/>
      <c r="HSQ11" s="46"/>
      <c r="HSR11" s="46"/>
      <c r="HSS11" s="46"/>
      <c r="HST11" s="46"/>
      <c r="HSU11" s="46"/>
      <c r="HSV11" s="46"/>
      <c r="HSW11" s="46"/>
      <c r="HSX11" s="46"/>
      <c r="HSY11" s="46"/>
      <c r="HSZ11" s="46"/>
      <c r="HTA11" s="46"/>
      <c r="HTB11" s="46"/>
      <c r="HTC11" s="46"/>
      <c r="HTD11" s="46"/>
      <c r="HTE11" s="46"/>
      <c r="HTF11" s="46"/>
      <c r="HTG11" s="46"/>
      <c r="HTH11" s="46"/>
      <c r="HTI11" s="46"/>
      <c r="HTJ11" s="46"/>
      <c r="HTK11" s="46"/>
      <c r="HTL11" s="46"/>
      <c r="HTM11" s="46"/>
      <c r="HTN11" s="46"/>
      <c r="HTO11" s="46"/>
      <c r="HTP11" s="46"/>
      <c r="HTQ11" s="46"/>
      <c r="HTR11" s="46"/>
      <c r="HTS11" s="46"/>
      <c r="HTT11" s="46"/>
      <c r="HTU11" s="46"/>
      <c r="HTV11" s="46"/>
      <c r="HTW11" s="46"/>
      <c r="HTX11" s="46"/>
      <c r="HTY11" s="46"/>
      <c r="HTZ11" s="46"/>
      <c r="HUA11" s="46"/>
      <c r="HUB11" s="46"/>
      <c r="HUC11" s="46"/>
      <c r="HUD11" s="46"/>
      <c r="HUE11" s="46"/>
      <c r="HUF11" s="46"/>
      <c r="HUG11" s="46"/>
      <c r="HUH11" s="46"/>
      <c r="HUI11" s="46"/>
      <c r="HUJ11" s="46"/>
      <c r="HUK11" s="46"/>
      <c r="HUL11" s="46"/>
      <c r="HUM11" s="46"/>
      <c r="HUN11" s="46"/>
      <c r="HUO11" s="46"/>
      <c r="HUP11" s="46"/>
      <c r="HUQ11" s="46"/>
      <c r="HUR11" s="46"/>
      <c r="HUS11" s="46"/>
      <c r="HUT11" s="46"/>
      <c r="HUU11" s="46"/>
      <c r="HUV11" s="46"/>
      <c r="HUW11" s="46"/>
      <c r="HUX11" s="46"/>
      <c r="HUY11" s="46"/>
      <c r="HUZ11" s="46"/>
      <c r="HVA11" s="46"/>
      <c r="HVB11" s="46"/>
      <c r="HVC11" s="46"/>
      <c r="HVD11" s="46"/>
      <c r="HVE11" s="46"/>
      <c r="HVF11" s="46"/>
      <c r="HVG11" s="46"/>
      <c r="HVH11" s="46"/>
      <c r="HVI11" s="46"/>
      <c r="HVJ11" s="46"/>
      <c r="HVK11" s="46"/>
      <c r="HVL11" s="46"/>
      <c r="HVM11" s="46"/>
      <c r="HVN11" s="46"/>
      <c r="HVO11" s="46"/>
      <c r="HVP11" s="46"/>
      <c r="HVQ11" s="46"/>
      <c r="HVR11" s="46"/>
      <c r="HVS11" s="46"/>
      <c r="HVT11" s="46"/>
      <c r="HVU11" s="46"/>
      <c r="HVV11" s="46"/>
      <c r="HVW11" s="46"/>
      <c r="HVX11" s="46"/>
      <c r="HVY11" s="46"/>
      <c r="HVZ11" s="46"/>
      <c r="HWA11" s="46"/>
      <c r="HWB11" s="46"/>
      <c r="HWC11" s="46"/>
      <c r="HWD11" s="46"/>
      <c r="HWE11" s="46"/>
      <c r="HWF11" s="46"/>
      <c r="HWG11" s="46"/>
      <c r="HWH11" s="46"/>
      <c r="HWI11" s="46"/>
      <c r="HWJ11" s="46"/>
      <c r="HWK11" s="46"/>
      <c r="HWL11" s="46"/>
      <c r="HWM11" s="46"/>
      <c r="HWN11" s="46"/>
      <c r="HWO11" s="46"/>
      <c r="HWP11" s="46"/>
      <c r="HWQ11" s="46"/>
      <c r="HWR11" s="46"/>
      <c r="HWS11" s="46"/>
      <c r="HWT11" s="46"/>
      <c r="HWU11" s="46"/>
      <c r="HWV11" s="46"/>
      <c r="HWW11" s="46"/>
      <c r="HWX11" s="46"/>
      <c r="HWY11" s="46"/>
      <c r="HWZ11" s="46"/>
      <c r="HXA11" s="46"/>
      <c r="HXB11" s="46"/>
      <c r="HXC11" s="46"/>
      <c r="HXD11" s="46"/>
      <c r="HXE11" s="46"/>
      <c r="HXF11" s="46"/>
      <c r="HXG11" s="46"/>
      <c r="HXH11" s="46"/>
      <c r="HXI11" s="46"/>
      <c r="HXJ11" s="46"/>
      <c r="HXK11" s="46"/>
      <c r="HXL11" s="46"/>
      <c r="HXM11" s="46"/>
      <c r="HXN11" s="46"/>
      <c r="HXO11" s="46"/>
      <c r="HXP11" s="46"/>
      <c r="HXQ11" s="46"/>
      <c r="HXR11" s="46"/>
      <c r="HXS11" s="46"/>
      <c r="HXT11" s="46"/>
      <c r="HXU11" s="46"/>
      <c r="HXV11" s="46"/>
      <c r="HXW11" s="46"/>
      <c r="HXX11" s="46"/>
      <c r="HXY11" s="46"/>
      <c r="HXZ11" s="46"/>
      <c r="HYA11" s="46"/>
      <c r="HYB11" s="46"/>
      <c r="HYC11" s="46"/>
      <c r="HYD11" s="46"/>
      <c r="HYE11" s="46"/>
      <c r="HYF11" s="46"/>
      <c r="HYG11" s="46"/>
      <c r="HYH11" s="46"/>
      <c r="HYI11" s="46"/>
      <c r="HYJ11" s="46"/>
      <c r="HYK11" s="46"/>
      <c r="HYL11" s="46"/>
      <c r="HYM11" s="46"/>
      <c r="HYN11" s="46"/>
      <c r="HYO11" s="46"/>
      <c r="HYP11" s="46"/>
      <c r="HYQ11" s="46"/>
      <c r="HYR11" s="46"/>
      <c r="HYS11" s="46"/>
      <c r="HYT11" s="46"/>
      <c r="HYU11" s="46"/>
      <c r="HYV11" s="46"/>
      <c r="HYW11" s="46"/>
      <c r="HYX11" s="46"/>
      <c r="HYY11" s="46"/>
      <c r="HYZ11" s="46"/>
      <c r="HZA11" s="46"/>
      <c r="HZB11" s="46"/>
      <c r="HZC11" s="46"/>
      <c r="HZD11" s="46"/>
      <c r="HZE11" s="46"/>
      <c r="HZF11" s="46"/>
      <c r="HZG11" s="46"/>
      <c r="HZH11" s="46"/>
      <c r="HZI11" s="46"/>
      <c r="HZJ11" s="46"/>
      <c r="HZK11" s="46"/>
      <c r="HZL11" s="46"/>
      <c r="HZM11" s="46"/>
      <c r="HZN11" s="46"/>
      <c r="HZO11" s="46"/>
      <c r="HZP11" s="46"/>
      <c r="HZQ11" s="46"/>
      <c r="HZR11" s="46"/>
      <c r="HZS11" s="46"/>
      <c r="HZT11" s="46"/>
      <c r="HZU11" s="46"/>
      <c r="HZV11" s="46"/>
      <c r="HZW11" s="46"/>
      <c r="HZX11" s="46"/>
      <c r="HZY11" s="46"/>
      <c r="HZZ11" s="46"/>
      <c r="IAA11" s="46"/>
      <c r="IAB11" s="46"/>
      <c r="IAC11" s="46"/>
      <c r="IAD11" s="46"/>
      <c r="IAE11" s="46"/>
      <c r="IAF11" s="46"/>
      <c r="IAG11" s="46"/>
      <c r="IAH11" s="46"/>
      <c r="IAI11" s="46"/>
      <c r="IAJ11" s="46"/>
      <c r="IAK11" s="46"/>
      <c r="IAL11" s="46"/>
      <c r="IAM11" s="46"/>
      <c r="IAN11" s="46"/>
      <c r="IAO11" s="46"/>
      <c r="IAP11" s="46"/>
      <c r="IAQ11" s="46"/>
      <c r="IAR11" s="46"/>
      <c r="IAS11" s="46"/>
      <c r="IAT11" s="46"/>
      <c r="IAU11" s="46"/>
      <c r="IAV11" s="46"/>
      <c r="IAW11" s="46"/>
      <c r="IAX11" s="46"/>
      <c r="IAY11" s="46"/>
      <c r="IAZ11" s="46"/>
      <c r="IBA11" s="46"/>
      <c r="IBB11" s="46"/>
      <c r="IBC11" s="46"/>
      <c r="IBD11" s="46"/>
      <c r="IBE11" s="46"/>
      <c r="IBF11" s="46"/>
      <c r="IBG11" s="46"/>
      <c r="IBH11" s="46"/>
      <c r="IBI11" s="46"/>
      <c r="IBJ11" s="46"/>
      <c r="IBK11" s="46"/>
      <c r="IBL11" s="46"/>
      <c r="IBM11" s="46"/>
      <c r="IBN11" s="46"/>
      <c r="IBO11" s="46"/>
      <c r="IBP11" s="46"/>
      <c r="IBQ11" s="46"/>
      <c r="IBR11" s="46"/>
      <c r="IBS11" s="46"/>
      <c r="IBT11" s="46"/>
      <c r="IBU11" s="46"/>
      <c r="IBV11" s="46"/>
      <c r="IBW11" s="46"/>
      <c r="IBX11" s="46"/>
      <c r="IBY11" s="46"/>
      <c r="IBZ11" s="46"/>
      <c r="ICA11" s="46"/>
      <c r="ICB11" s="46"/>
      <c r="ICC11" s="46"/>
      <c r="ICD11" s="46"/>
      <c r="ICE11" s="46"/>
      <c r="ICF11" s="46"/>
      <c r="ICG11" s="46"/>
      <c r="ICH11" s="46"/>
      <c r="ICI11" s="46"/>
      <c r="ICJ11" s="46"/>
      <c r="ICK11" s="46"/>
      <c r="ICL11" s="46"/>
      <c r="ICM11" s="46"/>
      <c r="ICN11" s="46"/>
      <c r="ICO11" s="46"/>
      <c r="ICP11" s="46"/>
      <c r="ICQ11" s="46"/>
      <c r="ICR11" s="46"/>
      <c r="ICS11" s="46"/>
      <c r="ICT11" s="46"/>
      <c r="ICU11" s="46"/>
      <c r="ICV11" s="46"/>
      <c r="ICW11" s="46"/>
      <c r="ICX11" s="46"/>
      <c r="ICY11" s="46"/>
      <c r="ICZ11" s="46"/>
      <c r="IDA11" s="46"/>
      <c r="IDB11" s="46"/>
      <c r="IDC11" s="46"/>
      <c r="IDD11" s="46"/>
      <c r="IDE11" s="46"/>
      <c r="IDF11" s="46"/>
      <c r="IDG11" s="46"/>
      <c r="IDH11" s="46"/>
      <c r="IDI11" s="46"/>
      <c r="IDJ11" s="46"/>
      <c r="IDK11" s="46"/>
      <c r="IDL11" s="46"/>
      <c r="IDM11" s="46"/>
      <c r="IDN11" s="46"/>
      <c r="IDO11" s="46"/>
      <c r="IDP11" s="46"/>
      <c r="IDQ11" s="46"/>
      <c r="IDR11" s="46"/>
      <c r="IDS11" s="46"/>
      <c r="IDT11" s="46"/>
      <c r="IDU11" s="46"/>
      <c r="IDV11" s="46"/>
      <c r="IDW11" s="46"/>
      <c r="IDX11" s="46"/>
      <c r="IDY11" s="46"/>
      <c r="IDZ11" s="46"/>
      <c r="IEA11" s="46"/>
      <c r="IEB11" s="46"/>
      <c r="IEC11" s="46"/>
      <c r="IED11" s="46"/>
      <c r="IEE11" s="46"/>
      <c r="IEF11" s="46"/>
      <c r="IEG11" s="46"/>
      <c r="IEH11" s="46"/>
      <c r="IEI11" s="46"/>
      <c r="IEJ11" s="46"/>
      <c r="IEK11" s="46"/>
      <c r="IEL11" s="46"/>
      <c r="IEM11" s="46"/>
      <c r="IEN11" s="46"/>
      <c r="IEO11" s="46"/>
      <c r="IEP11" s="46"/>
      <c r="IEQ11" s="46"/>
      <c r="IER11" s="46"/>
      <c r="IES11" s="46"/>
      <c r="IET11" s="46"/>
      <c r="IEU11" s="46"/>
      <c r="IEV11" s="46"/>
      <c r="IEW11" s="46"/>
      <c r="IEX11" s="46"/>
      <c r="IEY11" s="46"/>
      <c r="IEZ11" s="46"/>
      <c r="IFA11" s="46"/>
      <c r="IFB11" s="46"/>
      <c r="IFC11" s="46"/>
      <c r="IFD11" s="46"/>
      <c r="IFE11" s="46"/>
      <c r="IFF11" s="46"/>
      <c r="IFG11" s="46"/>
      <c r="IFH11" s="46"/>
      <c r="IFI11" s="46"/>
      <c r="IFJ11" s="46"/>
      <c r="IFK11" s="46"/>
      <c r="IFL11" s="46"/>
      <c r="IFM11" s="46"/>
      <c r="IFN11" s="46"/>
      <c r="IFO11" s="46"/>
      <c r="IFP11" s="46"/>
      <c r="IFQ11" s="46"/>
      <c r="IFR11" s="46"/>
      <c r="IFS11" s="46"/>
      <c r="IFT11" s="46"/>
      <c r="IFU11" s="46"/>
      <c r="IFV11" s="46"/>
      <c r="IFW11" s="46"/>
      <c r="IFX11" s="46"/>
      <c r="IFY11" s="46"/>
      <c r="IFZ11" s="46"/>
      <c r="IGA11" s="46"/>
      <c r="IGB11" s="46"/>
      <c r="IGC11" s="46"/>
      <c r="IGD11" s="46"/>
      <c r="IGE11" s="46"/>
      <c r="IGF11" s="46"/>
      <c r="IGG11" s="46"/>
      <c r="IGH11" s="46"/>
      <c r="IGI11" s="46"/>
      <c r="IGJ11" s="46"/>
      <c r="IGK11" s="46"/>
      <c r="IGL11" s="46"/>
      <c r="IGM11" s="46"/>
      <c r="IGN11" s="46"/>
      <c r="IGO11" s="46"/>
      <c r="IGP11" s="46"/>
      <c r="IGQ11" s="46"/>
      <c r="IGR11" s="46"/>
      <c r="IGS11" s="46"/>
      <c r="IGT11" s="46"/>
      <c r="IGU11" s="46"/>
      <c r="IGV11" s="46"/>
      <c r="IGW11" s="46"/>
      <c r="IGX11" s="46"/>
      <c r="IGY11" s="46"/>
      <c r="IGZ11" s="46"/>
      <c r="IHA11" s="46"/>
      <c r="IHB11" s="46"/>
      <c r="IHC11" s="46"/>
      <c r="IHD11" s="46"/>
      <c r="IHE11" s="46"/>
      <c r="IHF11" s="46"/>
      <c r="IHG11" s="46"/>
      <c r="IHH11" s="46"/>
      <c r="IHI11" s="46"/>
      <c r="IHJ11" s="46"/>
      <c r="IHK11" s="46"/>
      <c r="IHL11" s="46"/>
      <c r="IHM11" s="46"/>
      <c r="IHN11" s="46"/>
      <c r="IHO11" s="46"/>
      <c r="IHP11" s="46"/>
      <c r="IHQ11" s="46"/>
      <c r="IHR11" s="46"/>
      <c r="IHS11" s="46"/>
      <c r="IHT11" s="46"/>
      <c r="IHU11" s="46"/>
      <c r="IHV11" s="46"/>
      <c r="IHW11" s="46"/>
      <c r="IHX11" s="46"/>
      <c r="IHY11" s="46"/>
      <c r="IHZ11" s="46"/>
      <c r="IIA11" s="46"/>
      <c r="IIB11" s="46"/>
      <c r="IIC11" s="46"/>
      <c r="IID11" s="46"/>
      <c r="IIE11" s="46"/>
      <c r="IIF11" s="46"/>
      <c r="IIG11" s="46"/>
      <c r="IIH11" s="46"/>
      <c r="III11" s="46"/>
      <c r="IIJ11" s="46"/>
      <c r="IIK11" s="46"/>
      <c r="IIL11" s="46"/>
      <c r="IIM11" s="46"/>
      <c r="IIN11" s="46"/>
      <c r="IIO11" s="46"/>
      <c r="IIP11" s="46"/>
      <c r="IIQ11" s="46"/>
      <c r="IIR11" s="46"/>
      <c r="IIS11" s="46"/>
      <c r="IIT11" s="46"/>
      <c r="IIU11" s="46"/>
      <c r="IIV11" s="46"/>
      <c r="IIW11" s="46"/>
      <c r="IIX11" s="46"/>
      <c r="IIY11" s="46"/>
      <c r="IIZ11" s="46"/>
      <c r="IJA11" s="46"/>
      <c r="IJB11" s="46"/>
      <c r="IJC11" s="46"/>
      <c r="IJD11" s="46"/>
      <c r="IJE11" s="46"/>
      <c r="IJF11" s="46"/>
      <c r="IJG11" s="46"/>
      <c r="IJH11" s="46"/>
      <c r="IJI11" s="46"/>
      <c r="IJJ11" s="46"/>
      <c r="IJK11" s="46"/>
      <c r="IJL11" s="46"/>
      <c r="IJM11" s="46"/>
      <c r="IJN11" s="46"/>
      <c r="IJO11" s="46"/>
      <c r="IJP11" s="46"/>
      <c r="IJQ11" s="46"/>
      <c r="IJR11" s="46"/>
      <c r="IJS11" s="46"/>
      <c r="IJT11" s="46"/>
      <c r="IJU11" s="46"/>
      <c r="IJV11" s="46"/>
      <c r="IJW11" s="46"/>
      <c r="IJX11" s="46"/>
      <c r="IJY11" s="46"/>
      <c r="IJZ11" s="46"/>
      <c r="IKA11" s="46"/>
      <c r="IKB11" s="46"/>
      <c r="IKC11" s="46"/>
      <c r="IKD11" s="46"/>
      <c r="IKE11" s="46"/>
      <c r="IKF11" s="46"/>
      <c r="IKG11" s="46"/>
      <c r="IKH11" s="46"/>
      <c r="IKI11" s="46"/>
      <c r="IKJ11" s="46"/>
      <c r="IKK11" s="46"/>
      <c r="IKL11" s="46"/>
      <c r="IKM11" s="46"/>
      <c r="IKN11" s="46"/>
      <c r="IKO11" s="46"/>
      <c r="IKP11" s="46"/>
      <c r="IKQ11" s="46"/>
      <c r="IKR11" s="46"/>
      <c r="IKS11" s="46"/>
      <c r="IKT11" s="46"/>
      <c r="IKU11" s="46"/>
      <c r="IKV11" s="46"/>
      <c r="IKW11" s="46"/>
      <c r="IKX11" s="46"/>
      <c r="IKY11" s="46"/>
      <c r="IKZ11" s="46"/>
      <c r="ILA11" s="46"/>
      <c r="ILB11" s="46"/>
      <c r="ILC11" s="46"/>
      <c r="ILD11" s="46"/>
      <c r="ILE11" s="46"/>
      <c r="ILF11" s="46"/>
      <c r="ILG11" s="46"/>
      <c r="ILH11" s="46"/>
      <c r="ILI11" s="46"/>
      <c r="ILJ11" s="46"/>
      <c r="ILK11" s="46"/>
      <c r="ILL11" s="46"/>
      <c r="ILM11" s="46"/>
      <c r="ILN11" s="46"/>
      <c r="ILO11" s="46"/>
      <c r="ILP11" s="46"/>
      <c r="ILQ11" s="46"/>
      <c r="ILR11" s="46"/>
      <c r="ILS11" s="46"/>
      <c r="ILT11" s="46"/>
      <c r="ILU11" s="46"/>
      <c r="ILV11" s="46"/>
      <c r="ILW11" s="46"/>
      <c r="ILX11" s="46"/>
      <c r="ILY11" s="46"/>
      <c r="ILZ11" s="46"/>
      <c r="IMA11" s="46"/>
      <c r="IMB11" s="46"/>
      <c r="IMC11" s="46"/>
      <c r="IMD11" s="46"/>
      <c r="IME11" s="46"/>
      <c r="IMF11" s="46"/>
      <c r="IMG11" s="46"/>
      <c r="IMH11" s="46"/>
      <c r="IMI11" s="46"/>
      <c r="IMJ11" s="46"/>
      <c r="IMK11" s="46"/>
      <c r="IML11" s="46"/>
      <c r="IMM11" s="46"/>
      <c r="IMN11" s="46"/>
      <c r="IMO11" s="46"/>
      <c r="IMP11" s="46"/>
      <c r="IMQ11" s="46"/>
      <c r="IMR11" s="46"/>
      <c r="IMS11" s="46"/>
      <c r="IMT11" s="46"/>
      <c r="IMU11" s="46"/>
      <c r="IMV11" s="46"/>
      <c r="IMW11" s="46"/>
      <c r="IMX11" s="46"/>
      <c r="IMY11" s="46"/>
      <c r="IMZ11" s="46"/>
      <c r="INA11" s="46"/>
      <c r="INB11" s="46"/>
      <c r="INC11" s="46"/>
      <c r="IND11" s="46"/>
      <c r="INE11" s="46"/>
      <c r="INF11" s="46"/>
      <c r="ING11" s="46"/>
      <c r="INH11" s="46"/>
      <c r="INI11" s="46"/>
      <c r="INJ11" s="46"/>
      <c r="INK11" s="46"/>
      <c r="INL11" s="46"/>
      <c r="INM11" s="46"/>
      <c r="INN11" s="46"/>
      <c r="INO11" s="46"/>
      <c r="INP11" s="46"/>
      <c r="INQ11" s="46"/>
      <c r="INR11" s="46"/>
      <c r="INS11" s="46"/>
      <c r="INT11" s="46"/>
      <c r="INU11" s="46"/>
      <c r="INV11" s="46"/>
      <c r="INW11" s="46"/>
      <c r="INX11" s="46"/>
      <c r="INY11" s="46"/>
      <c r="INZ11" s="46"/>
      <c r="IOA11" s="46"/>
      <c r="IOB11" s="46"/>
      <c r="IOC11" s="46"/>
      <c r="IOD11" s="46"/>
      <c r="IOE11" s="46"/>
      <c r="IOF11" s="46"/>
      <c r="IOG11" s="46"/>
      <c r="IOH11" s="46"/>
      <c r="IOI11" s="46"/>
      <c r="IOJ11" s="46"/>
      <c r="IOK11" s="46"/>
      <c r="IOL11" s="46"/>
      <c r="IOM11" s="46"/>
      <c r="ION11" s="46"/>
      <c r="IOO11" s="46"/>
      <c r="IOP11" s="46"/>
      <c r="IOQ11" s="46"/>
      <c r="IOR11" s="46"/>
      <c r="IOS11" s="46"/>
      <c r="IOT11" s="46"/>
      <c r="IOU11" s="46"/>
      <c r="IOV11" s="46"/>
      <c r="IOW11" s="46"/>
      <c r="IOX11" s="46"/>
      <c r="IOY11" s="46"/>
      <c r="IOZ11" s="46"/>
      <c r="IPA11" s="46"/>
      <c r="IPB11" s="46"/>
      <c r="IPC11" s="46"/>
      <c r="IPD11" s="46"/>
      <c r="IPE11" s="46"/>
      <c r="IPF11" s="46"/>
      <c r="IPG11" s="46"/>
      <c r="IPH11" s="46"/>
      <c r="IPI11" s="46"/>
      <c r="IPJ11" s="46"/>
      <c r="IPK11" s="46"/>
      <c r="IPL11" s="46"/>
      <c r="IPM11" s="46"/>
      <c r="IPN11" s="46"/>
      <c r="IPO11" s="46"/>
      <c r="IPP11" s="46"/>
      <c r="IPQ11" s="46"/>
      <c r="IPR11" s="46"/>
      <c r="IPS11" s="46"/>
      <c r="IPT11" s="46"/>
      <c r="IPU11" s="46"/>
      <c r="IPV11" s="46"/>
      <c r="IPW11" s="46"/>
      <c r="IPX11" s="46"/>
      <c r="IPY11" s="46"/>
      <c r="IPZ11" s="46"/>
      <c r="IQA11" s="46"/>
      <c r="IQB11" s="46"/>
      <c r="IQC11" s="46"/>
      <c r="IQD11" s="46"/>
      <c r="IQE11" s="46"/>
      <c r="IQF11" s="46"/>
      <c r="IQG11" s="46"/>
      <c r="IQH11" s="46"/>
      <c r="IQI11" s="46"/>
      <c r="IQJ11" s="46"/>
      <c r="IQK11" s="46"/>
      <c r="IQL11" s="46"/>
      <c r="IQM11" s="46"/>
      <c r="IQN11" s="46"/>
      <c r="IQO11" s="46"/>
      <c r="IQP11" s="46"/>
      <c r="IQQ11" s="46"/>
      <c r="IQR11" s="46"/>
      <c r="IQS11" s="46"/>
      <c r="IQT11" s="46"/>
      <c r="IQU11" s="46"/>
      <c r="IQV11" s="46"/>
      <c r="IQW11" s="46"/>
      <c r="IQX11" s="46"/>
      <c r="IQY11" s="46"/>
      <c r="IQZ11" s="46"/>
      <c r="IRA11" s="46"/>
      <c r="IRB11" s="46"/>
      <c r="IRC11" s="46"/>
      <c r="IRD11" s="46"/>
      <c r="IRE11" s="46"/>
      <c r="IRF11" s="46"/>
      <c r="IRG11" s="46"/>
      <c r="IRH11" s="46"/>
      <c r="IRI11" s="46"/>
      <c r="IRJ11" s="46"/>
      <c r="IRK11" s="46"/>
      <c r="IRL11" s="46"/>
      <c r="IRM11" s="46"/>
      <c r="IRN11" s="46"/>
      <c r="IRO11" s="46"/>
      <c r="IRP11" s="46"/>
      <c r="IRQ11" s="46"/>
      <c r="IRR11" s="46"/>
      <c r="IRS11" s="46"/>
      <c r="IRT11" s="46"/>
      <c r="IRU11" s="46"/>
      <c r="IRV11" s="46"/>
      <c r="IRW11" s="46"/>
      <c r="IRX11" s="46"/>
      <c r="IRY11" s="46"/>
      <c r="IRZ11" s="46"/>
      <c r="ISA11" s="46"/>
      <c r="ISB11" s="46"/>
      <c r="ISC11" s="46"/>
      <c r="ISD11" s="46"/>
      <c r="ISE11" s="46"/>
      <c r="ISF11" s="46"/>
      <c r="ISG11" s="46"/>
      <c r="ISH11" s="46"/>
      <c r="ISI11" s="46"/>
      <c r="ISJ11" s="46"/>
      <c r="ISK11" s="46"/>
      <c r="ISL11" s="46"/>
      <c r="ISM11" s="46"/>
      <c r="ISN11" s="46"/>
      <c r="ISO11" s="46"/>
      <c r="ISP11" s="46"/>
      <c r="ISQ11" s="46"/>
      <c r="ISR11" s="46"/>
      <c r="ISS11" s="46"/>
      <c r="IST11" s="46"/>
      <c r="ISU11" s="46"/>
      <c r="ISV11" s="46"/>
      <c r="ISW11" s="46"/>
      <c r="ISX11" s="46"/>
      <c r="ISY11" s="46"/>
      <c r="ISZ11" s="46"/>
      <c r="ITA11" s="46"/>
      <c r="ITB11" s="46"/>
      <c r="ITC11" s="46"/>
      <c r="ITD11" s="46"/>
      <c r="ITE11" s="46"/>
      <c r="ITF11" s="46"/>
      <c r="ITG11" s="46"/>
      <c r="ITH11" s="46"/>
      <c r="ITI11" s="46"/>
      <c r="ITJ11" s="46"/>
      <c r="ITK11" s="46"/>
      <c r="ITL11" s="46"/>
      <c r="ITM11" s="46"/>
      <c r="ITN11" s="46"/>
      <c r="ITO11" s="46"/>
      <c r="ITP11" s="46"/>
      <c r="ITQ11" s="46"/>
      <c r="ITR11" s="46"/>
      <c r="ITS11" s="46"/>
      <c r="ITT11" s="46"/>
      <c r="ITU11" s="46"/>
      <c r="ITV11" s="46"/>
      <c r="ITW11" s="46"/>
      <c r="ITX11" s="46"/>
      <c r="ITY11" s="46"/>
      <c r="ITZ11" s="46"/>
      <c r="IUA11" s="46"/>
      <c r="IUB11" s="46"/>
      <c r="IUC11" s="46"/>
      <c r="IUD11" s="46"/>
      <c r="IUE11" s="46"/>
      <c r="IUF11" s="46"/>
      <c r="IUG11" s="46"/>
      <c r="IUH11" s="46"/>
      <c r="IUI11" s="46"/>
      <c r="IUJ11" s="46"/>
      <c r="IUK11" s="46"/>
      <c r="IUL11" s="46"/>
      <c r="IUM11" s="46"/>
      <c r="IUN11" s="46"/>
      <c r="IUO11" s="46"/>
      <c r="IUP11" s="46"/>
      <c r="IUQ11" s="46"/>
      <c r="IUR11" s="46"/>
      <c r="IUS11" s="46"/>
      <c r="IUT11" s="46"/>
      <c r="IUU11" s="46"/>
      <c r="IUV11" s="46"/>
      <c r="IUW11" s="46"/>
      <c r="IUX11" s="46"/>
      <c r="IUY11" s="46"/>
      <c r="IUZ11" s="46"/>
      <c r="IVA11" s="46"/>
      <c r="IVB11" s="46"/>
      <c r="IVC11" s="46"/>
      <c r="IVD11" s="46"/>
      <c r="IVE11" s="46"/>
      <c r="IVF11" s="46"/>
      <c r="IVG11" s="46"/>
      <c r="IVH11" s="46"/>
      <c r="IVI11" s="46"/>
      <c r="IVJ11" s="46"/>
      <c r="IVK11" s="46"/>
      <c r="IVL11" s="46"/>
      <c r="IVM11" s="46"/>
      <c r="IVN11" s="46"/>
      <c r="IVO11" s="46"/>
      <c r="IVP11" s="46"/>
      <c r="IVQ11" s="46"/>
      <c r="IVR11" s="46"/>
      <c r="IVS11" s="46"/>
      <c r="IVT11" s="46"/>
      <c r="IVU11" s="46"/>
      <c r="IVV11" s="46"/>
      <c r="IVW11" s="46"/>
      <c r="IVX11" s="46"/>
      <c r="IVY11" s="46"/>
      <c r="IVZ11" s="46"/>
      <c r="IWA11" s="46"/>
      <c r="IWB11" s="46"/>
      <c r="IWC11" s="46"/>
      <c r="IWD11" s="46"/>
      <c r="IWE11" s="46"/>
      <c r="IWF11" s="46"/>
      <c r="IWG11" s="46"/>
      <c r="IWH11" s="46"/>
      <c r="IWI11" s="46"/>
      <c r="IWJ11" s="46"/>
      <c r="IWK11" s="46"/>
      <c r="IWL11" s="46"/>
      <c r="IWM11" s="46"/>
      <c r="IWN11" s="46"/>
      <c r="IWO11" s="46"/>
      <c r="IWP11" s="46"/>
      <c r="IWQ11" s="46"/>
      <c r="IWR11" s="46"/>
      <c r="IWS11" s="46"/>
      <c r="IWT11" s="46"/>
      <c r="IWU11" s="46"/>
      <c r="IWV11" s="46"/>
      <c r="IWW11" s="46"/>
      <c r="IWX11" s="46"/>
      <c r="IWY11" s="46"/>
      <c r="IWZ11" s="46"/>
      <c r="IXA11" s="46"/>
      <c r="IXB11" s="46"/>
      <c r="IXC11" s="46"/>
      <c r="IXD11" s="46"/>
      <c r="IXE11" s="46"/>
      <c r="IXF11" s="46"/>
      <c r="IXG11" s="46"/>
      <c r="IXH11" s="46"/>
      <c r="IXI11" s="46"/>
      <c r="IXJ11" s="46"/>
      <c r="IXK11" s="46"/>
      <c r="IXL11" s="46"/>
      <c r="IXM11" s="46"/>
      <c r="IXN11" s="46"/>
      <c r="IXO11" s="46"/>
      <c r="IXP11" s="46"/>
      <c r="IXQ11" s="46"/>
      <c r="IXR11" s="46"/>
      <c r="IXS11" s="46"/>
      <c r="IXT11" s="46"/>
      <c r="IXU11" s="46"/>
      <c r="IXV11" s="46"/>
      <c r="IXW11" s="46"/>
      <c r="IXX11" s="46"/>
      <c r="IXY11" s="46"/>
      <c r="IXZ11" s="46"/>
      <c r="IYA11" s="46"/>
      <c r="IYB11" s="46"/>
      <c r="IYC11" s="46"/>
      <c r="IYD11" s="46"/>
      <c r="IYE11" s="46"/>
      <c r="IYF11" s="46"/>
      <c r="IYG11" s="46"/>
      <c r="IYH11" s="46"/>
      <c r="IYI11" s="46"/>
      <c r="IYJ11" s="46"/>
      <c r="IYK11" s="46"/>
      <c r="IYL11" s="46"/>
      <c r="IYM11" s="46"/>
      <c r="IYN11" s="46"/>
      <c r="IYO11" s="46"/>
      <c r="IYP11" s="46"/>
      <c r="IYQ11" s="46"/>
      <c r="IYR11" s="46"/>
      <c r="IYS11" s="46"/>
      <c r="IYT11" s="46"/>
      <c r="IYU11" s="46"/>
      <c r="IYV11" s="46"/>
      <c r="IYW11" s="46"/>
      <c r="IYX11" s="46"/>
      <c r="IYY11" s="46"/>
      <c r="IYZ11" s="46"/>
      <c r="IZA11" s="46"/>
      <c r="IZB11" s="46"/>
      <c r="IZC11" s="46"/>
      <c r="IZD11" s="46"/>
      <c r="IZE11" s="46"/>
      <c r="IZF11" s="46"/>
      <c r="IZG11" s="46"/>
      <c r="IZH11" s="46"/>
      <c r="IZI11" s="46"/>
      <c r="IZJ11" s="46"/>
      <c r="IZK11" s="46"/>
      <c r="IZL11" s="46"/>
      <c r="IZM11" s="46"/>
      <c r="IZN11" s="46"/>
      <c r="IZO11" s="46"/>
      <c r="IZP11" s="46"/>
      <c r="IZQ11" s="46"/>
      <c r="IZR11" s="46"/>
      <c r="IZS11" s="46"/>
      <c r="IZT11" s="46"/>
      <c r="IZU11" s="46"/>
      <c r="IZV11" s="46"/>
      <c r="IZW11" s="46"/>
      <c r="IZX11" s="46"/>
      <c r="IZY11" s="46"/>
      <c r="IZZ11" s="46"/>
      <c r="JAA11" s="46"/>
      <c r="JAB11" s="46"/>
      <c r="JAC11" s="46"/>
      <c r="JAD11" s="46"/>
      <c r="JAE11" s="46"/>
      <c r="JAF11" s="46"/>
      <c r="JAG11" s="46"/>
      <c r="JAH11" s="46"/>
      <c r="JAI11" s="46"/>
      <c r="JAJ11" s="46"/>
      <c r="JAK11" s="46"/>
      <c r="JAL11" s="46"/>
      <c r="JAM11" s="46"/>
      <c r="JAN11" s="46"/>
      <c r="JAO11" s="46"/>
      <c r="JAP11" s="46"/>
      <c r="JAQ11" s="46"/>
      <c r="JAR11" s="46"/>
      <c r="JAS11" s="46"/>
      <c r="JAT11" s="46"/>
      <c r="JAU11" s="46"/>
      <c r="JAV11" s="46"/>
      <c r="JAW11" s="46"/>
      <c r="JAX11" s="46"/>
      <c r="JAY11" s="46"/>
      <c r="JAZ11" s="46"/>
      <c r="JBA11" s="46"/>
      <c r="JBB11" s="46"/>
      <c r="JBC11" s="46"/>
      <c r="JBD11" s="46"/>
      <c r="JBE11" s="46"/>
      <c r="JBF11" s="46"/>
      <c r="JBG11" s="46"/>
      <c r="JBH11" s="46"/>
      <c r="JBI11" s="46"/>
      <c r="JBJ11" s="46"/>
      <c r="JBK11" s="46"/>
      <c r="JBL11" s="46"/>
      <c r="JBM11" s="46"/>
      <c r="JBN11" s="46"/>
      <c r="JBO11" s="46"/>
      <c r="JBP11" s="46"/>
      <c r="JBQ11" s="46"/>
      <c r="JBR11" s="46"/>
      <c r="JBS11" s="46"/>
      <c r="JBT11" s="46"/>
      <c r="JBU11" s="46"/>
      <c r="JBV11" s="46"/>
      <c r="JBW11" s="46"/>
      <c r="JBX11" s="46"/>
      <c r="JBY11" s="46"/>
      <c r="JBZ11" s="46"/>
      <c r="JCA11" s="46"/>
      <c r="JCB11" s="46"/>
      <c r="JCC11" s="46"/>
      <c r="JCD11" s="46"/>
      <c r="JCE11" s="46"/>
      <c r="JCF11" s="46"/>
      <c r="JCG11" s="46"/>
      <c r="JCH11" s="46"/>
      <c r="JCI11" s="46"/>
      <c r="JCJ11" s="46"/>
      <c r="JCK11" s="46"/>
      <c r="JCL11" s="46"/>
      <c r="JCM11" s="46"/>
      <c r="JCN11" s="46"/>
      <c r="JCO11" s="46"/>
      <c r="JCP11" s="46"/>
      <c r="JCQ11" s="46"/>
      <c r="JCR11" s="46"/>
      <c r="JCS11" s="46"/>
      <c r="JCT11" s="46"/>
      <c r="JCU11" s="46"/>
      <c r="JCV11" s="46"/>
      <c r="JCW11" s="46"/>
      <c r="JCX11" s="46"/>
      <c r="JCY11" s="46"/>
      <c r="JCZ11" s="46"/>
      <c r="JDA11" s="46"/>
      <c r="JDB11" s="46"/>
      <c r="JDC11" s="46"/>
      <c r="JDD11" s="46"/>
      <c r="JDE11" s="46"/>
      <c r="JDF11" s="46"/>
      <c r="JDG11" s="46"/>
      <c r="JDH11" s="46"/>
      <c r="JDI11" s="46"/>
      <c r="JDJ11" s="46"/>
      <c r="JDK11" s="46"/>
      <c r="JDL11" s="46"/>
      <c r="JDM11" s="46"/>
      <c r="JDN11" s="46"/>
      <c r="JDO11" s="46"/>
      <c r="JDP11" s="46"/>
      <c r="JDQ11" s="46"/>
      <c r="JDR11" s="46"/>
      <c r="JDS11" s="46"/>
      <c r="JDT11" s="46"/>
      <c r="JDU11" s="46"/>
      <c r="JDV11" s="46"/>
      <c r="JDW11" s="46"/>
      <c r="JDX11" s="46"/>
      <c r="JDY11" s="46"/>
      <c r="JDZ11" s="46"/>
      <c r="JEA11" s="46"/>
      <c r="JEB11" s="46"/>
      <c r="JEC11" s="46"/>
      <c r="JED11" s="46"/>
      <c r="JEE11" s="46"/>
      <c r="JEF11" s="46"/>
      <c r="JEG11" s="46"/>
      <c r="JEH11" s="46"/>
      <c r="JEI11" s="46"/>
      <c r="JEJ11" s="46"/>
      <c r="JEK11" s="46"/>
      <c r="JEL11" s="46"/>
      <c r="JEM11" s="46"/>
      <c r="JEN11" s="46"/>
      <c r="JEO11" s="46"/>
      <c r="JEP11" s="46"/>
      <c r="JEQ11" s="46"/>
      <c r="JER11" s="46"/>
      <c r="JES11" s="46"/>
      <c r="JET11" s="46"/>
      <c r="JEU11" s="46"/>
      <c r="JEV11" s="46"/>
      <c r="JEW11" s="46"/>
      <c r="JEX11" s="46"/>
      <c r="JEY11" s="46"/>
      <c r="JEZ11" s="46"/>
      <c r="JFA11" s="46"/>
      <c r="JFB11" s="46"/>
      <c r="JFC11" s="46"/>
      <c r="JFD11" s="46"/>
      <c r="JFE11" s="46"/>
      <c r="JFF11" s="46"/>
      <c r="JFG11" s="46"/>
      <c r="JFH11" s="46"/>
      <c r="JFI11" s="46"/>
      <c r="JFJ11" s="46"/>
      <c r="JFK11" s="46"/>
      <c r="JFL11" s="46"/>
      <c r="JFM11" s="46"/>
      <c r="JFN11" s="46"/>
      <c r="JFO11" s="46"/>
      <c r="JFP11" s="46"/>
      <c r="JFQ11" s="46"/>
      <c r="JFR11" s="46"/>
      <c r="JFS11" s="46"/>
      <c r="JFT11" s="46"/>
      <c r="JFU11" s="46"/>
      <c r="JFV11" s="46"/>
      <c r="JFW11" s="46"/>
      <c r="JFX11" s="46"/>
      <c r="JFY11" s="46"/>
      <c r="JFZ11" s="46"/>
      <c r="JGA11" s="46"/>
      <c r="JGB11" s="46"/>
      <c r="JGC11" s="46"/>
      <c r="JGD11" s="46"/>
      <c r="JGE11" s="46"/>
      <c r="JGF11" s="46"/>
      <c r="JGG11" s="46"/>
      <c r="JGH11" s="46"/>
      <c r="JGI11" s="46"/>
      <c r="JGJ11" s="46"/>
      <c r="JGK11" s="46"/>
      <c r="JGL11" s="46"/>
      <c r="JGM11" s="46"/>
      <c r="JGN11" s="46"/>
      <c r="JGO11" s="46"/>
      <c r="JGP11" s="46"/>
      <c r="JGQ11" s="46"/>
      <c r="JGR11" s="46"/>
      <c r="JGS11" s="46"/>
      <c r="JGT11" s="46"/>
      <c r="JGU11" s="46"/>
      <c r="JGV11" s="46"/>
      <c r="JGW11" s="46"/>
      <c r="JGX11" s="46"/>
      <c r="JGY11" s="46"/>
      <c r="JGZ11" s="46"/>
      <c r="JHA11" s="46"/>
      <c r="JHB11" s="46"/>
      <c r="JHC11" s="46"/>
      <c r="JHD11" s="46"/>
      <c r="JHE11" s="46"/>
      <c r="JHF11" s="46"/>
      <c r="JHG11" s="46"/>
      <c r="JHH11" s="46"/>
      <c r="JHI11" s="46"/>
      <c r="JHJ11" s="46"/>
      <c r="JHK11" s="46"/>
      <c r="JHL11" s="46"/>
      <c r="JHM11" s="46"/>
      <c r="JHN11" s="46"/>
      <c r="JHO11" s="46"/>
      <c r="JHP11" s="46"/>
      <c r="JHQ11" s="46"/>
      <c r="JHR11" s="46"/>
      <c r="JHS11" s="46"/>
      <c r="JHT11" s="46"/>
      <c r="JHU11" s="46"/>
      <c r="JHV11" s="46"/>
      <c r="JHW11" s="46"/>
      <c r="JHX11" s="46"/>
      <c r="JHY11" s="46"/>
      <c r="JHZ11" s="46"/>
      <c r="JIA11" s="46"/>
      <c r="JIB11" s="46"/>
      <c r="JIC11" s="46"/>
      <c r="JID11" s="46"/>
      <c r="JIE11" s="46"/>
      <c r="JIF11" s="46"/>
      <c r="JIG11" s="46"/>
      <c r="JIH11" s="46"/>
      <c r="JII11" s="46"/>
      <c r="JIJ11" s="46"/>
      <c r="JIK11" s="46"/>
      <c r="JIL11" s="46"/>
      <c r="JIM11" s="46"/>
      <c r="JIN11" s="46"/>
      <c r="JIO11" s="46"/>
      <c r="JIP11" s="46"/>
      <c r="JIQ11" s="46"/>
      <c r="JIR11" s="46"/>
      <c r="JIS11" s="46"/>
      <c r="JIT11" s="46"/>
      <c r="JIU11" s="46"/>
      <c r="JIV11" s="46"/>
      <c r="JIW11" s="46"/>
      <c r="JIX11" s="46"/>
      <c r="JIY11" s="46"/>
      <c r="JIZ11" s="46"/>
      <c r="JJA11" s="46"/>
      <c r="JJB11" s="46"/>
      <c r="JJC11" s="46"/>
      <c r="JJD11" s="46"/>
      <c r="JJE11" s="46"/>
      <c r="JJF11" s="46"/>
      <c r="JJG11" s="46"/>
      <c r="JJH11" s="46"/>
      <c r="JJI11" s="46"/>
      <c r="JJJ11" s="46"/>
      <c r="JJK11" s="46"/>
      <c r="JJL11" s="46"/>
      <c r="JJM11" s="46"/>
      <c r="JJN11" s="46"/>
      <c r="JJO11" s="46"/>
      <c r="JJP11" s="46"/>
      <c r="JJQ11" s="46"/>
      <c r="JJR11" s="46"/>
      <c r="JJS11" s="46"/>
      <c r="JJT11" s="46"/>
      <c r="JJU11" s="46"/>
      <c r="JJV11" s="46"/>
      <c r="JJW11" s="46"/>
      <c r="JJX11" s="46"/>
      <c r="JJY11" s="46"/>
      <c r="JJZ11" s="46"/>
      <c r="JKA11" s="46"/>
      <c r="JKB11" s="46"/>
      <c r="JKC11" s="46"/>
      <c r="JKD11" s="46"/>
      <c r="JKE11" s="46"/>
      <c r="JKF11" s="46"/>
      <c r="JKG11" s="46"/>
      <c r="JKH11" s="46"/>
      <c r="JKI11" s="46"/>
      <c r="JKJ11" s="46"/>
      <c r="JKK11" s="46"/>
      <c r="JKL11" s="46"/>
      <c r="JKM11" s="46"/>
      <c r="JKN11" s="46"/>
      <c r="JKO11" s="46"/>
      <c r="JKP11" s="46"/>
      <c r="JKQ11" s="46"/>
      <c r="JKR11" s="46"/>
      <c r="JKS11" s="46"/>
      <c r="JKT11" s="46"/>
      <c r="JKU11" s="46"/>
      <c r="JKV11" s="46"/>
      <c r="JKW11" s="46"/>
      <c r="JKX11" s="46"/>
      <c r="JKY11" s="46"/>
      <c r="JKZ11" s="46"/>
      <c r="JLA11" s="46"/>
      <c r="JLB11" s="46"/>
      <c r="JLC11" s="46"/>
      <c r="JLD11" s="46"/>
      <c r="JLE11" s="46"/>
      <c r="JLF11" s="46"/>
      <c r="JLG11" s="46"/>
      <c r="JLH11" s="46"/>
      <c r="JLI11" s="46"/>
      <c r="JLJ11" s="46"/>
      <c r="JLK11" s="46"/>
      <c r="JLL11" s="46"/>
      <c r="JLM11" s="46"/>
      <c r="JLN11" s="46"/>
      <c r="JLO11" s="46"/>
      <c r="JLP11" s="46"/>
      <c r="JLQ11" s="46"/>
      <c r="JLR11" s="46"/>
      <c r="JLS11" s="46"/>
      <c r="JLT11" s="46"/>
      <c r="JLU11" s="46"/>
      <c r="JLV11" s="46"/>
      <c r="JLW11" s="46"/>
      <c r="JLX11" s="46"/>
      <c r="JLY11" s="46"/>
      <c r="JLZ11" s="46"/>
      <c r="JMA11" s="46"/>
      <c r="JMB11" s="46"/>
      <c r="JMC11" s="46"/>
      <c r="JMD11" s="46"/>
      <c r="JME11" s="46"/>
      <c r="JMF11" s="46"/>
      <c r="JMG11" s="46"/>
      <c r="JMH11" s="46"/>
      <c r="JMI11" s="46"/>
      <c r="JMJ11" s="46"/>
      <c r="JMK11" s="46"/>
      <c r="JML11" s="46"/>
      <c r="JMM11" s="46"/>
      <c r="JMN11" s="46"/>
      <c r="JMO11" s="46"/>
      <c r="JMP11" s="46"/>
      <c r="JMQ11" s="46"/>
      <c r="JMR11" s="46"/>
      <c r="JMS11" s="46"/>
      <c r="JMT11" s="46"/>
      <c r="JMU11" s="46"/>
      <c r="JMV11" s="46"/>
      <c r="JMW11" s="46"/>
      <c r="JMX11" s="46"/>
      <c r="JMY11" s="46"/>
      <c r="JMZ11" s="46"/>
      <c r="JNA11" s="46"/>
      <c r="JNB11" s="46"/>
      <c r="JNC11" s="46"/>
      <c r="JND11" s="46"/>
      <c r="JNE11" s="46"/>
      <c r="JNF11" s="46"/>
      <c r="JNG11" s="46"/>
      <c r="JNH11" s="46"/>
      <c r="JNI11" s="46"/>
      <c r="JNJ11" s="46"/>
      <c r="JNK11" s="46"/>
      <c r="JNL11" s="46"/>
      <c r="JNM11" s="46"/>
      <c r="JNN11" s="46"/>
      <c r="JNO11" s="46"/>
      <c r="JNP11" s="46"/>
      <c r="JNQ11" s="46"/>
      <c r="JNR11" s="46"/>
      <c r="JNS11" s="46"/>
      <c r="JNT11" s="46"/>
      <c r="JNU11" s="46"/>
      <c r="JNV11" s="46"/>
      <c r="JNW11" s="46"/>
      <c r="JNX11" s="46"/>
      <c r="JNY11" s="46"/>
      <c r="JNZ11" s="46"/>
      <c r="JOA11" s="46"/>
      <c r="JOB11" s="46"/>
      <c r="JOC11" s="46"/>
      <c r="JOD11" s="46"/>
      <c r="JOE11" s="46"/>
      <c r="JOF11" s="46"/>
      <c r="JOG11" s="46"/>
      <c r="JOH11" s="46"/>
      <c r="JOI11" s="46"/>
      <c r="JOJ11" s="46"/>
      <c r="JOK11" s="46"/>
      <c r="JOL11" s="46"/>
      <c r="JOM11" s="46"/>
      <c r="JON11" s="46"/>
      <c r="JOO11" s="46"/>
      <c r="JOP11" s="46"/>
      <c r="JOQ11" s="46"/>
      <c r="JOR11" s="46"/>
      <c r="JOS11" s="46"/>
      <c r="JOT11" s="46"/>
      <c r="JOU11" s="46"/>
      <c r="JOV11" s="46"/>
      <c r="JOW11" s="46"/>
      <c r="JOX11" s="46"/>
      <c r="JOY11" s="46"/>
      <c r="JOZ11" s="46"/>
      <c r="JPA11" s="46"/>
      <c r="JPB11" s="46"/>
      <c r="JPC11" s="46"/>
      <c r="JPD11" s="46"/>
      <c r="JPE11" s="46"/>
      <c r="JPF11" s="46"/>
      <c r="JPG11" s="46"/>
      <c r="JPH11" s="46"/>
      <c r="JPI11" s="46"/>
      <c r="JPJ11" s="46"/>
      <c r="JPK11" s="46"/>
      <c r="JPL11" s="46"/>
      <c r="JPM11" s="46"/>
      <c r="JPN11" s="46"/>
      <c r="JPO11" s="46"/>
      <c r="JPP11" s="46"/>
      <c r="JPQ11" s="46"/>
      <c r="JPR11" s="46"/>
      <c r="JPS11" s="46"/>
      <c r="JPT11" s="46"/>
      <c r="JPU11" s="46"/>
      <c r="JPV11" s="46"/>
      <c r="JPW11" s="46"/>
      <c r="JPX11" s="46"/>
      <c r="JPY11" s="46"/>
      <c r="JPZ11" s="46"/>
      <c r="JQA11" s="46"/>
      <c r="JQB11" s="46"/>
      <c r="JQC11" s="46"/>
      <c r="JQD11" s="46"/>
      <c r="JQE11" s="46"/>
      <c r="JQF11" s="46"/>
      <c r="JQG11" s="46"/>
      <c r="JQH11" s="46"/>
      <c r="JQI11" s="46"/>
      <c r="JQJ11" s="46"/>
      <c r="JQK11" s="46"/>
      <c r="JQL11" s="46"/>
      <c r="JQM11" s="46"/>
      <c r="JQN11" s="46"/>
      <c r="JQO11" s="46"/>
      <c r="JQP11" s="46"/>
      <c r="JQQ11" s="46"/>
      <c r="JQR11" s="46"/>
      <c r="JQS11" s="46"/>
      <c r="JQT11" s="46"/>
      <c r="JQU11" s="46"/>
      <c r="JQV11" s="46"/>
      <c r="JQW11" s="46"/>
      <c r="JQX11" s="46"/>
      <c r="JQY11" s="46"/>
      <c r="JQZ11" s="46"/>
      <c r="JRA11" s="46"/>
      <c r="JRB11" s="46"/>
      <c r="JRC11" s="46"/>
      <c r="JRD11" s="46"/>
      <c r="JRE11" s="46"/>
      <c r="JRF11" s="46"/>
      <c r="JRG11" s="46"/>
      <c r="JRH11" s="46"/>
      <c r="JRI11" s="46"/>
      <c r="JRJ11" s="46"/>
      <c r="JRK11" s="46"/>
      <c r="JRL11" s="46"/>
      <c r="JRM11" s="46"/>
      <c r="JRN11" s="46"/>
      <c r="JRO11" s="46"/>
      <c r="JRP11" s="46"/>
      <c r="JRQ11" s="46"/>
      <c r="JRR11" s="46"/>
      <c r="JRS11" s="46"/>
      <c r="JRT11" s="46"/>
      <c r="JRU11" s="46"/>
      <c r="JRV11" s="46"/>
      <c r="JRW11" s="46"/>
      <c r="JRX11" s="46"/>
      <c r="JRY11" s="46"/>
      <c r="JRZ11" s="46"/>
      <c r="JSA11" s="46"/>
      <c r="JSB11" s="46"/>
      <c r="JSC11" s="46"/>
      <c r="JSD11" s="46"/>
      <c r="JSE11" s="46"/>
      <c r="JSF11" s="46"/>
      <c r="JSG11" s="46"/>
      <c r="JSH11" s="46"/>
      <c r="JSI11" s="46"/>
      <c r="JSJ11" s="46"/>
      <c r="JSK11" s="46"/>
      <c r="JSL11" s="46"/>
      <c r="JSM11" s="46"/>
      <c r="JSN11" s="46"/>
      <c r="JSO11" s="46"/>
      <c r="JSP11" s="46"/>
      <c r="JSQ11" s="46"/>
      <c r="JSR11" s="46"/>
      <c r="JSS11" s="46"/>
      <c r="JST11" s="46"/>
      <c r="JSU11" s="46"/>
      <c r="JSV11" s="46"/>
      <c r="JSW11" s="46"/>
      <c r="JSX11" s="46"/>
      <c r="JSY11" s="46"/>
      <c r="JSZ11" s="46"/>
      <c r="JTA11" s="46"/>
      <c r="JTB11" s="46"/>
      <c r="JTC11" s="46"/>
      <c r="JTD11" s="46"/>
      <c r="JTE11" s="46"/>
      <c r="JTF11" s="46"/>
      <c r="JTG11" s="46"/>
      <c r="JTH11" s="46"/>
      <c r="JTI11" s="46"/>
      <c r="JTJ11" s="46"/>
      <c r="JTK11" s="46"/>
      <c r="JTL11" s="46"/>
      <c r="JTM11" s="46"/>
      <c r="JTN11" s="46"/>
      <c r="JTO11" s="46"/>
      <c r="JTP11" s="46"/>
      <c r="JTQ11" s="46"/>
      <c r="JTR11" s="46"/>
      <c r="JTS11" s="46"/>
      <c r="JTT11" s="46"/>
      <c r="JTU11" s="46"/>
      <c r="JTV11" s="46"/>
      <c r="JTW11" s="46"/>
      <c r="JTX11" s="46"/>
      <c r="JTY11" s="46"/>
      <c r="JTZ11" s="46"/>
      <c r="JUA11" s="46"/>
      <c r="JUB11" s="46"/>
      <c r="JUC11" s="46"/>
      <c r="JUD11" s="46"/>
      <c r="JUE11" s="46"/>
      <c r="JUF11" s="46"/>
      <c r="JUG11" s="46"/>
      <c r="JUH11" s="46"/>
      <c r="JUI11" s="46"/>
      <c r="JUJ11" s="46"/>
      <c r="JUK11" s="46"/>
      <c r="JUL11" s="46"/>
      <c r="JUM11" s="46"/>
      <c r="JUN11" s="46"/>
      <c r="JUO11" s="46"/>
      <c r="JUP11" s="46"/>
      <c r="JUQ11" s="46"/>
      <c r="JUR11" s="46"/>
      <c r="JUS11" s="46"/>
      <c r="JUT11" s="46"/>
      <c r="JUU11" s="46"/>
      <c r="JUV11" s="46"/>
      <c r="JUW11" s="46"/>
      <c r="JUX11" s="46"/>
      <c r="JUY11" s="46"/>
      <c r="JUZ11" s="46"/>
      <c r="JVA11" s="46"/>
      <c r="JVB11" s="46"/>
      <c r="JVC11" s="46"/>
      <c r="JVD11" s="46"/>
      <c r="JVE11" s="46"/>
      <c r="JVF11" s="46"/>
      <c r="JVG11" s="46"/>
      <c r="JVH11" s="46"/>
      <c r="JVI11" s="46"/>
      <c r="JVJ11" s="46"/>
      <c r="JVK11" s="46"/>
      <c r="JVL11" s="46"/>
      <c r="JVM11" s="46"/>
      <c r="JVN11" s="46"/>
      <c r="JVO11" s="46"/>
      <c r="JVP11" s="46"/>
      <c r="JVQ11" s="46"/>
      <c r="JVR11" s="46"/>
      <c r="JVS11" s="46"/>
      <c r="JVT11" s="46"/>
      <c r="JVU11" s="46"/>
      <c r="JVV11" s="46"/>
      <c r="JVW11" s="46"/>
      <c r="JVX11" s="46"/>
      <c r="JVY11" s="46"/>
      <c r="JVZ11" s="46"/>
      <c r="JWA11" s="46"/>
      <c r="JWB11" s="46"/>
      <c r="JWC11" s="46"/>
      <c r="JWD11" s="46"/>
      <c r="JWE11" s="46"/>
      <c r="JWF11" s="46"/>
      <c r="JWG11" s="46"/>
      <c r="JWH11" s="46"/>
      <c r="JWI11" s="46"/>
      <c r="JWJ11" s="46"/>
      <c r="JWK11" s="46"/>
      <c r="JWL11" s="46"/>
      <c r="JWM11" s="46"/>
      <c r="JWN11" s="46"/>
      <c r="JWO11" s="46"/>
      <c r="JWP11" s="46"/>
      <c r="JWQ11" s="46"/>
      <c r="JWR11" s="46"/>
      <c r="JWS11" s="46"/>
      <c r="JWT11" s="46"/>
      <c r="JWU11" s="46"/>
      <c r="JWV11" s="46"/>
      <c r="JWW11" s="46"/>
      <c r="JWX11" s="46"/>
      <c r="JWY11" s="46"/>
      <c r="JWZ11" s="46"/>
      <c r="JXA11" s="46"/>
      <c r="JXB11" s="46"/>
      <c r="JXC11" s="46"/>
      <c r="JXD11" s="46"/>
      <c r="JXE11" s="46"/>
      <c r="JXF11" s="46"/>
      <c r="JXG11" s="46"/>
      <c r="JXH11" s="46"/>
      <c r="JXI11" s="46"/>
      <c r="JXJ11" s="46"/>
      <c r="JXK11" s="46"/>
      <c r="JXL11" s="46"/>
      <c r="JXM11" s="46"/>
      <c r="JXN11" s="46"/>
      <c r="JXO11" s="46"/>
      <c r="JXP11" s="46"/>
      <c r="JXQ11" s="46"/>
      <c r="JXR11" s="46"/>
      <c r="JXS11" s="46"/>
      <c r="JXT11" s="46"/>
      <c r="JXU11" s="46"/>
      <c r="JXV11" s="46"/>
      <c r="JXW11" s="46"/>
      <c r="JXX11" s="46"/>
      <c r="JXY11" s="46"/>
      <c r="JXZ11" s="46"/>
      <c r="JYA11" s="46"/>
      <c r="JYB11" s="46"/>
      <c r="JYC11" s="46"/>
      <c r="JYD11" s="46"/>
      <c r="JYE11" s="46"/>
      <c r="JYF11" s="46"/>
      <c r="JYG11" s="46"/>
      <c r="JYH11" s="46"/>
      <c r="JYI11" s="46"/>
      <c r="JYJ11" s="46"/>
      <c r="JYK11" s="46"/>
      <c r="JYL11" s="46"/>
      <c r="JYM11" s="46"/>
      <c r="JYN11" s="46"/>
      <c r="JYO11" s="46"/>
      <c r="JYP11" s="46"/>
      <c r="JYQ11" s="46"/>
      <c r="JYR11" s="46"/>
      <c r="JYS11" s="46"/>
      <c r="JYT11" s="46"/>
      <c r="JYU11" s="46"/>
      <c r="JYV11" s="46"/>
      <c r="JYW11" s="46"/>
      <c r="JYX11" s="46"/>
      <c r="JYY11" s="46"/>
      <c r="JYZ11" s="46"/>
      <c r="JZA11" s="46"/>
      <c r="JZB11" s="46"/>
      <c r="JZC11" s="46"/>
      <c r="JZD11" s="46"/>
      <c r="JZE11" s="46"/>
      <c r="JZF11" s="46"/>
      <c r="JZG11" s="46"/>
      <c r="JZH11" s="46"/>
      <c r="JZI11" s="46"/>
      <c r="JZJ11" s="46"/>
      <c r="JZK11" s="46"/>
      <c r="JZL11" s="46"/>
      <c r="JZM11" s="46"/>
      <c r="JZN11" s="46"/>
      <c r="JZO11" s="46"/>
      <c r="JZP11" s="46"/>
      <c r="JZQ11" s="46"/>
      <c r="JZR11" s="46"/>
      <c r="JZS11" s="46"/>
      <c r="JZT11" s="46"/>
      <c r="JZU11" s="46"/>
      <c r="JZV11" s="46"/>
      <c r="JZW11" s="46"/>
      <c r="JZX11" s="46"/>
      <c r="JZY11" s="46"/>
      <c r="JZZ11" s="46"/>
      <c r="KAA11" s="46"/>
      <c r="KAB11" s="46"/>
      <c r="KAC11" s="46"/>
      <c r="KAD11" s="46"/>
      <c r="KAE11" s="46"/>
      <c r="KAF11" s="46"/>
      <c r="KAG11" s="46"/>
      <c r="KAH11" s="46"/>
      <c r="KAI11" s="46"/>
      <c r="KAJ11" s="46"/>
      <c r="KAK11" s="46"/>
      <c r="KAL11" s="46"/>
      <c r="KAM11" s="46"/>
      <c r="KAN11" s="46"/>
      <c r="KAO11" s="46"/>
      <c r="KAP11" s="46"/>
      <c r="KAQ11" s="46"/>
      <c r="KAR11" s="46"/>
      <c r="KAS11" s="46"/>
      <c r="KAT11" s="46"/>
      <c r="KAU11" s="46"/>
      <c r="KAV11" s="46"/>
      <c r="KAW11" s="46"/>
      <c r="KAX11" s="46"/>
      <c r="KAY11" s="46"/>
      <c r="KAZ11" s="46"/>
      <c r="KBA11" s="46"/>
      <c r="KBB11" s="46"/>
      <c r="KBC11" s="46"/>
      <c r="KBD11" s="46"/>
      <c r="KBE11" s="46"/>
      <c r="KBF11" s="46"/>
      <c r="KBG11" s="46"/>
      <c r="KBH11" s="46"/>
      <c r="KBI11" s="46"/>
      <c r="KBJ11" s="46"/>
      <c r="KBK11" s="46"/>
      <c r="KBL11" s="46"/>
      <c r="KBM11" s="46"/>
      <c r="KBN11" s="46"/>
      <c r="KBO11" s="46"/>
      <c r="KBP11" s="46"/>
      <c r="KBQ11" s="46"/>
      <c r="KBR11" s="46"/>
      <c r="KBS11" s="46"/>
      <c r="KBT11" s="46"/>
      <c r="KBU11" s="46"/>
      <c r="KBV11" s="46"/>
      <c r="KBW11" s="46"/>
      <c r="KBX11" s="46"/>
      <c r="KBY11" s="46"/>
      <c r="KBZ11" s="46"/>
      <c r="KCA11" s="46"/>
      <c r="KCB11" s="46"/>
      <c r="KCC11" s="46"/>
      <c r="KCD11" s="46"/>
      <c r="KCE11" s="46"/>
      <c r="KCF11" s="46"/>
      <c r="KCG11" s="46"/>
      <c r="KCH11" s="46"/>
      <c r="KCI11" s="46"/>
      <c r="KCJ11" s="46"/>
      <c r="KCK11" s="46"/>
      <c r="KCL11" s="46"/>
      <c r="KCM11" s="46"/>
      <c r="KCN11" s="46"/>
      <c r="KCO11" s="46"/>
      <c r="KCP11" s="46"/>
      <c r="KCQ11" s="46"/>
      <c r="KCR11" s="46"/>
      <c r="KCS11" s="46"/>
      <c r="KCT11" s="46"/>
      <c r="KCU11" s="46"/>
      <c r="KCV11" s="46"/>
      <c r="KCW11" s="46"/>
      <c r="KCX11" s="46"/>
      <c r="KCY11" s="46"/>
      <c r="KCZ11" s="46"/>
      <c r="KDA11" s="46"/>
      <c r="KDB11" s="46"/>
      <c r="KDC11" s="46"/>
      <c r="KDD11" s="46"/>
      <c r="KDE11" s="46"/>
      <c r="KDF11" s="46"/>
      <c r="KDG11" s="46"/>
      <c r="KDH11" s="46"/>
      <c r="KDI11" s="46"/>
      <c r="KDJ11" s="46"/>
      <c r="KDK11" s="46"/>
      <c r="KDL11" s="46"/>
      <c r="KDM11" s="46"/>
      <c r="KDN11" s="46"/>
      <c r="KDO11" s="46"/>
      <c r="KDP11" s="46"/>
      <c r="KDQ11" s="46"/>
      <c r="KDR11" s="46"/>
      <c r="KDS11" s="46"/>
      <c r="KDT11" s="46"/>
      <c r="KDU11" s="46"/>
      <c r="KDV11" s="46"/>
      <c r="KDW11" s="46"/>
      <c r="KDX11" s="46"/>
      <c r="KDY11" s="46"/>
      <c r="KDZ11" s="46"/>
      <c r="KEA11" s="46"/>
      <c r="KEB11" s="46"/>
      <c r="KEC11" s="46"/>
      <c r="KED11" s="46"/>
      <c r="KEE11" s="46"/>
      <c r="KEF11" s="46"/>
      <c r="KEG11" s="46"/>
      <c r="KEH11" s="46"/>
      <c r="KEI11" s="46"/>
      <c r="KEJ11" s="46"/>
      <c r="KEK11" s="46"/>
      <c r="KEL11" s="46"/>
      <c r="KEM11" s="46"/>
      <c r="KEN11" s="46"/>
      <c r="KEO11" s="46"/>
      <c r="KEP11" s="46"/>
      <c r="KEQ11" s="46"/>
      <c r="KER11" s="46"/>
      <c r="KES11" s="46"/>
      <c r="KET11" s="46"/>
      <c r="KEU11" s="46"/>
      <c r="KEV11" s="46"/>
      <c r="KEW11" s="46"/>
      <c r="KEX11" s="46"/>
      <c r="KEY11" s="46"/>
      <c r="KEZ11" s="46"/>
      <c r="KFA11" s="46"/>
      <c r="KFB11" s="46"/>
      <c r="KFC11" s="46"/>
      <c r="KFD11" s="46"/>
      <c r="KFE11" s="46"/>
      <c r="KFF11" s="46"/>
      <c r="KFG11" s="46"/>
      <c r="KFH11" s="46"/>
      <c r="KFI11" s="46"/>
      <c r="KFJ11" s="46"/>
      <c r="KFK11" s="46"/>
      <c r="KFL11" s="46"/>
      <c r="KFM11" s="46"/>
      <c r="KFN11" s="46"/>
      <c r="KFO11" s="46"/>
      <c r="KFP11" s="46"/>
      <c r="KFQ11" s="46"/>
      <c r="KFR11" s="46"/>
      <c r="KFS11" s="46"/>
      <c r="KFT11" s="46"/>
      <c r="KFU11" s="46"/>
      <c r="KFV11" s="46"/>
      <c r="KFW11" s="46"/>
      <c r="KFX11" s="46"/>
      <c r="KFY11" s="46"/>
      <c r="KFZ11" s="46"/>
      <c r="KGA11" s="46"/>
      <c r="KGB11" s="46"/>
      <c r="KGC11" s="46"/>
      <c r="KGD11" s="46"/>
      <c r="KGE11" s="46"/>
      <c r="KGF11" s="46"/>
      <c r="KGG11" s="46"/>
      <c r="KGH11" s="46"/>
      <c r="KGI11" s="46"/>
      <c r="KGJ11" s="46"/>
      <c r="KGK11" s="46"/>
      <c r="KGL11" s="46"/>
      <c r="KGM11" s="46"/>
      <c r="KGN11" s="46"/>
      <c r="KGO11" s="46"/>
      <c r="KGP11" s="46"/>
      <c r="KGQ11" s="46"/>
      <c r="KGR11" s="46"/>
      <c r="KGS11" s="46"/>
      <c r="KGT11" s="46"/>
      <c r="KGU11" s="46"/>
      <c r="KGV11" s="46"/>
      <c r="KGW11" s="46"/>
      <c r="KGX11" s="46"/>
      <c r="KGY11" s="46"/>
      <c r="KGZ11" s="46"/>
      <c r="KHA11" s="46"/>
      <c r="KHB11" s="46"/>
      <c r="KHC11" s="46"/>
      <c r="KHD11" s="46"/>
      <c r="KHE11" s="46"/>
      <c r="KHF11" s="46"/>
      <c r="KHG11" s="46"/>
      <c r="KHH11" s="46"/>
      <c r="KHI11" s="46"/>
      <c r="KHJ11" s="46"/>
      <c r="KHK11" s="46"/>
      <c r="KHL11" s="46"/>
      <c r="KHM11" s="46"/>
      <c r="KHN11" s="46"/>
      <c r="KHO11" s="46"/>
      <c r="KHP11" s="46"/>
      <c r="KHQ11" s="46"/>
      <c r="KHR11" s="46"/>
      <c r="KHS11" s="46"/>
      <c r="KHT11" s="46"/>
      <c r="KHU11" s="46"/>
      <c r="KHV11" s="46"/>
      <c r="KHW11" s="46"/>
      <c r="KHX11" s="46"/>
      <c r="KHY11" s="46"/>
      <c r="KHZ11" s="46"/>
      <c r="KIA11" s="46"/>
      <c r="KIB11" s="46"/>
      <c r="KIC11" s="46"/>
      <c r="KID11" s="46"/>
      <c r="KIE11" s="46"/>
      <c r="KIF11" s="46"/>
      <c r="KIG11" s="46"/>
      <c r="KIH11" s="46"/>
      <c r="KII11" s="46"/>
      <c r="KIJ11" s="46"/>
      <c r="KIK11" s="46"/>
      <c r="KIL11" s="46"/>
      <c r="KIM11" s="46"/>
      <c r="KIN11" s="46"/>
      <c r="KIO11" s="46"/>
      <c r="KIP11" s="46"/>
      <c r="KIQ11" s="46"/>
      <c r="KIR11" s="46"/>
      <c r="KIS11" s="46"/>
      <c r="KIT11" s="46"/>
      <c r="KIU11" s="46"/>
      <c r="KIV11" s="46"/>
      <c r="KIW11" s="46"/>
      <c r="KIX11" s="46"/>
      <c r="KIY11" s="46"/>
      <c r="KIZ11" s="46"/>
      <c r="KJA11" s="46"/>
      <c r="KJB11" s="46"/>
      <c r="KJC11" s="46"/>
      <c r="KJD11" s="46"/>
      <c r="KJE11" s="46"/>
      <c r="KJF11" s="46"/>
      <c r="KJG11" s="46"/>
      <c r="KJH11" s="46"/>
      <c r="KJI11" s="46"/>
      <c r="KJJ11" s="46"/>
      <c r="KJK11" s="46"/>
      <c r="KJL11" s="46"/>
      <c r="KJM11" s="46"/>
      <c r="KJN11" s="46"/>
      <c r="KJO11" s="46"/>
      <c r="KJP11" s="46"/>
      <c r="KJQ11" s="46"/>
      <c r="KJR11" s="46"/>
      <c r="KJS11" s="46"/>
      <c r="KJT11" s="46"/>
      <c r="KJU11" s="46"/>
      <c r="KJV11" s="46"/>
      <c r="KJW11" s="46"/>
      <c r="KJX11" s="46"/>
      <c r="KJY11" s="46"/>
      <c r="KJZ11" s="46"/>
      <c r="KKA11" s="46"/>
      <c r="KKB11" s="46"/>
      <c r="KKC11" s="46"/>
      <c r="KKD11" s="46"/>
      <c r="KKE11" s="46"/>
      <c r="KKF11" s="46"/>
      <c r="KKG11" s="46"/>
      <c r="KKH11" s="46"/>
      <c r="KKI11" s="46"/>
      <c r="KKJ11" s="46"/>
      <c r="KKK11" s="46"/>
      <c r="KKL11" s="46"/>
      <c r="KKM11" s="46"/>
      <c r="KKN11" s="46"/>
      <c r="KKO11" s="46"/>
      <c r="KKP11" s="46"/>
      <c r="KKQ11" s="46"/>
      <c r="KKR11" s="46"/>
      <c r="KKS11" s="46"/>
      <c r="KKT11" s="46"/>
      <c r="KKU11" s="46"/>
      <c r="KKV11" s="46"/>
      <c r="KKW11" s="46"/>
      <c r="KKX11" s="46"/>
      <c r="KKY11" s="46"/>
      <c r="KKZ11" s="46"/>
      <c r="KLA11" s="46"/>
      <c r="KLB11" s="46"/>
      <c r="KLC11" s="46"/>
      <c r="KLD11" s="46"/>
      <c r="KLE11" s="46"/>
      <c r="KLF11" s="46"/>
      <c r="KLG11" s="46"/>
      <c r="KLH11" s="46"/>
      <c r="KLI11" s="46"/>
      <c r="KLJ11" s="46"/>
      <c r="KLK11" s="46"/>
      <c r="KLL11" s="46"/>
      <c r="KLM11" s="46"/>
      <c r="KLN11" s="46"/>
      <c r="KLO11" s="46"/>
      <c r="KLP11" s="46"/>
      <c r="KLQ11" s="46"/>
      <c r="KLR11" s="46"/>
      <c r="KLS11" s="46"/>
      <c r="KLT11" s="46"/>
      <c r="KLU11" s="46"/>
      <c r="KLV11" s="46"/>
      <c r="KLW11" s="46"/>
      <c r="KLX11" s="46"/>
      <c r="KLY11" s="46"/>
      <c r="KLZ11" s="46"/>
      <c r="KMA11" s="46"/>
      <c r="KMB11" s="46"/>
      <c r="KMC11" s="46"/>
      <c r="KMD11" s="46"/>
      <c r="KME11" s="46"/>
      <c r="KMF11" s="46"/>
      <c r="KMG11" s="46"/>
      <c r="KMH11" s="46"/>
      <c r="KMI11" s="46"/>
      <c r="KMJ11" s="46"/>
      <c r="KMK11" s="46"/>
      <c r="KML11" s="46"/>
      <c r="KMM11" s="46"/>
      <c r="KMN11" s="46"/>
      <c r="KMO11" s="46"/>
      <c r="KMP11" s="46"/>
      <c r="KMQ11" s="46"/>
      <c r="KMR11" s="46"/>
      <c r="KMS11" s="46"/>
      <c r="KMT11" s="46"/>
      <c r="KMU11" s="46"/>
      <c r="KMV11" s="46"/>
      <c r="KMW11" s="46"/>
      <c r="KMX11" s="46"/>
      <c r="KMY11" s="46"/>
      <c r="KMZ11" s="46"/>
      <c r="KNA11" s="46"/>
      <c r="KNB11" s="46"/>
      <c r="KNC11" s="46"/>
      <c r="KND11" s="46"/>
      <c r="KNE11" s="46"/>
      <c r="KNF11" s="46"/>
      <c r="KNG11" s="46"/>
      <c r="KNH11" s="46"/>
      <c r="KNI11" s="46"/>
      <c r="KNJ11" s="46"/>
      <c r="KNK11" s="46"/>
      <c r="KNL11" s="46"/>
      <c r="KNM11" s="46"/>
      <c r="KNN11" s="46"/>
      <c r="KNO11" s="46"/>
      <c r="KNP11" s="46"/>
      <c r="KNQ11" s="46"/>
      <c r="KNR11" s="46"/>
      <c r="KNS11" s="46"/>
      <c r="KNT11" s="46"/>
      <c r="KNU11" s="46"/>
      <c r="KNV11" s="46"/>
      <c r="KNW11" s="46"/>
      <c r="KNX11" s="46"/>
      <c r="KNY11" s="46"/>
      <c r="KNZ11" s="46"/>
      <c r="KOA11" s="46"/>
      <c r="KOB11" s="46"/>
      <c r="KOC11" s="46"/>
      <c r="KOD11" s="46"/>
      <c r="KOE11" s="46"/>
      <c r="KOF11" s="46"/>
      <c r="KOG11" s="46"/>
      <c r="KOH11" s="46"/>
      <c r="KOI11" s="46"/>
      <c r="KOJ11" s="46"/>
      <c r="KOK11" s="46"/>
      <c r="KOL11" s="46"/>
      <c r="KOM11" s="46"/>
      <c r="KON11" s="46"/>
      <c r="KOO11" s="46"/>
      <c r="KOP11" s="46"/>
      <c r="KOQ11" s="46"/>
      <c r="KOR11" s="46"/>
      <c r="KOS11" s="46"/>
      <c r="KOT11" s="46"/>
      <c r="KOU11" s="46"/>
      <c r="KOV11" s="46"/>
      <c r="KOW11" s="46"/>
      <c r="KOX11" s="46"/>
      <c r="KOY11" s="46"/>
      <c r="KOZ11" s="46"/>
      <c r="KPA11" s="46"/>
      <c r="KPB11" s="46"/>
      <c r="KPC11" s="46"/>
      <c r="KPD11" s="46"/>
      <c r="KPE11" s="46"/>
      <c r="KPF11" s="46"/>
      <c r="KPG11" s="46"/>
      <c r="KPH11" s="46"/>
      <c r="KPI11" s="46"/>
      <c r="KPJ11" s="46"/>
      <c r="KPK11" s="46"/>
      <c r="KPL11" s="46"/>
      <c r="KPM11" s="46"/>
      <c r="KPN11" s="46"/>
      <c r="KPO11" s="46"/>
      <c r="KPP11" s="46"/>
      <c r="KPQ11" s="46"/>
      <c r="KPR11" s="46"/>
      <c r="KPS11" s="46"/>
      <c r="KPT11" s="46"/>
      <c r="KPU11" s="46"/>
      <c r="KPV11" s="46"/>
      <c r="KPW11" s="46"/>
      <c r="KPX11" s="46"/>
      <c r="KPY11" s="46"/>
      <c r="KPZ11" s="46"/>
      <c r="KQA11" s="46"/>
      <c r="KQB11" s="46"/>
      <c r="KQC11" s="46"/>
      <c r="KQD11" s="46"/>
      <c r="KQE11" s="46"/>
      <c r="KQF11" s="46"/>
      <c r="KQG11" s="46"/>
      <c r="KQH11" s="46"/>
      <c r="KQI11" s="46"/>
      <c r="KQJ11" s="46"/>
      <c r="KQK11" s="46"/>
      <c r="KQL11" s="46"/>
      <c r="KQM11" s="46"/>
      <c r="KQN11" s="46"/>
      <c r="KQO11" s="46"/>
      <c r="KQP11" s="46"/>
      <c r="KQQ11" s="46"/>
      <c r="KQR11" s="46"/>
      <c r="KQS11" s="46"/>
      <c r="KQT11" s="46"/>
      <c r="KQU11" s="46"/>
      <c r="KQV11" s="46"/>
      <c r="KQW11" s="46"/>
      <c r="KQX11" s="46"/>
      <c r="KQY11" s="46"/>
      <c r="KQZ11" s="46"/>
      <c r="KRA11" s="46"/>
      <c r="KRB11" s="46"/>
      <c r="KRC11" s="46"/>
      <c r="KRD11" s="46"/>
      <c r="KRE11" s="46"/>
      <c r="KRF11" s="46"/>
      <c r="KRG11" s="46"/>
      <c r="KRH11" s="46"/>
      <c r="KRI11" s="46"/>
      <c r="KRJ11" s="46"/>
      <c r="KRK11" s="46"/>
      <c r="KRL11" s="46"/>
      <c r="KRM11" s="46"/>
      <c r="KRN11" s="46"/>
      <c r="KRO11" s="46"/>
      <c r="KRP11" s="46"/>
      <c r="KRQ11" s="46"/>
      <c r="KRR11" s="46"/>
      <c r="KRS11" s="46"/>
      <c r="KRT11" s="46"/>
      <c r="KRU11" s="46"/>
      <c r="KRV11" s="46"/>
      <c r="KRW11" s="46"/>
      <c r="KRX11" s="46"/>
      <c r="KRY11" s="46"/>
      <c r="KRZ11" s="46"/>
      <c r="KSA11" s="46"/>
      <c r="KSB11" s="46"/>
      <c r="KSC11" s="46"/>
      <c r="KSD11" s="46"/>
      <c r="KSE11" s="46"/>
      <c r="KSF11" s="46"/>
      <c r="KSG11" s="46"/>
      <c r="KSH11" s="46"/>
      <c r="KSI11" s="46"/>
      <c r="KSJ11" s="46"/>
      <c r="KSK11" s="46"/>
      <c r="KSL11" s="46"/>
      <c r="KSM11" s="46"/>
      <c r="KSN11" s="46"/>
      <c r="KSO11" s="46"/>
      <c r="KSP11" s="46"/>
      <c r="KSQ11" s="46"/>
      <c r="KSR11" s="46"/>
      <c r="KSS11" s="46"/>
      <c r="KST11" s="46"/>
      <c r="KSU11" s="46"/>
      <c r="KSV11" s="46"/>
      <c r="KSW11" s="46"/>
      <c r="KSX11" s="46"/>
      <c r="KSY11" s="46"/>
      <c r="KSZ11" s="46"/>
      <c r="KTA11" s="46"/>
      <c r="KTB11" s="46"/>
      <c r="KTC11" s="46"/>
      <c r="KTD11" s="46"/>
      <c r="KTE11" s="46"/>
      <c r="KTF11" s="46"/>
      <c r="KTG11" s="46"/>
      <c r="KTH11" s="46"/>
      <c r="KTI11" s="46"/>
      <c r="KTJ11" s="46"/>
      <c r="KTK11" s="46"/>
      <c r="KTL11" s="46"/>
      <c r="KTM11" s="46"/>
      <c r="KTN11" s="46"/>
      <c r="KTO11" s="46"/>
      <c r="KTP11" s="46"/>
      <c r="KTQ11" s="46"/>
      <c r="KTR11" s="46"/>
      <c r="KTS11" s="46"/>
      <c r="KTT11" s="46"/>
      <c r="KTU11" s="46"/>
      <c r="KTV11" s="46"/>
      <c r="KTW11" s="46"/>
      <c r="KTX11" s="46"/>
      <c r="KTY11" s="46"/>
      <c r="KTZ11" s="46"/>
      <c r="KUA11" s="46"/>
      <c r="KUB11" s="46"/>
      <c r="KUC11" s="46"/>
      <c r="KUD11" s="46"/>
      <c r="KUE11" s="46"/>
      <c r="KUF11" s="46"/>
      <c r="KUG11" s="46"/>
      <c r="KUH11" s="46"/>
      <c r="KUI11" s="46"/>
      <c r="KUJ11" s="46"/>
      <c r="KUK11" s="46"/>
      <c r="KUL11" s="46"/>
      <c r="KUM11" s="46"/>
      <c r="KUN11" s="46"/>
      <c r="KUO11" s="46"/>
      <c r="KUP11" s="46"/>
      <c r="KUQ11" s="46"/>
      <c r="KUR11" s="46"/>
      <c r="KUS11" s="46"/>
      <c r="KUT11" s="46"/>
      <c r="KUU11" s="46"/>
      <c r="KUV11" s="46"/>
      <c r="KUW11" s="46"/>
      <c r="KUX11" s="46"/>
      <c r="KUY11" s="46"/>
      <c r="KUZ11" s="46"/>
      <c r="KVA11" s="46"/>
      <c r="KVB11" s="46"/>
      <c r="KVC11" s="46"/>
      <c r="KVD11" s="46"/>
      <c r="KVE11" s="46"/>
      <c r="KVF11" s="46"/>
      <c r="KVG11" s="46"/>
      <c r="KVH11" s="46"/>
      <c r="KVI11" s="46"/>
      <c r="KVJ11" s="46"/>
      <c r="KVK11" s="46"/>
      <c r="KVL11" s="46"/>
      <c r="KVM11" s="46"/>
      <c r="KVN11" s="46"/>
      <c r="KVO11" s="46"/>
      <c r="KVP11" s="46"/>
      <c r="KVQ11" s="46"/>
      <c r="KVR11" s="46"/>
      <c r="KVS11" s="46"/>
      <c r="KVT11" s="46"/>
      <c r="KVU11" s="46"/>
      <c r="KVV11" s="46"/>
      <c r="KVW11" s="46"/>
      <c r="KVX11" s="46"/>
      <c r="KVY11" s="46"/>
      <c r="KVZ11" s="46"/>
      <c r="KWA11" s="46"/>
      <c r="KWB11" s="46"/>
      <c r="KWC11" s="46"/>
      <c r="KWD11" s="46"/>
      <c r="KWE11" s="46"/>
      <c r="KWF11" s="46"/>
      <c r="KWG11" s="46"/>
      <c r="KWH11" s="46"/>
      <c r="KWI11" s="46"/>
      <c r="KWJ11" s="46"/>
      <c r="KWK11" s="46"/>
      <c r="KWL11" s="46"/>
      <c r="KWM11" s="46"/>
      <c r="KWN11" s="46"/>
      <c r="KWO11" s="46"/>
      <c r="KWP11" s="46"/>
      <c r="KWQ11" s="46"/>
      <c r="KWR11" s="46"/>
      <c r="KWS11" s="46"/>
      <c r="KWT11" s="46"/>
      <c r="KWU11" s="46"/>
      <c r="KWV11" s="46"/>
      <c r="KWW11" s="46"/>
      <c r="KWX11" s="46"/>
      <c r="KWY11" s="46"/>
      <c r="KWZ11" s="46"/>
      <c r="KXA11" s="46"/>
      <c r="KXB11" s="46"/>
      <c r="KXC11" s="46"/>
      <c r="KXD11" s="46"/>
      <c r="KXE11" s="46"/>
      <c r="KXF11" s="46"/>
      <c r="KXG11" s="46"/>
      <c r="KXH11" s="46"/>
      <c r="KXI11" s="46"/>
      <c r="KXJ11" s="46"/>
      <c r="KXK11" s="46"/>
      <c r="KXL11" s="46"/>
      <c r="KXM11" s="46"/>
      <c r="KXN11" s="46"/>
      <c r="KXO11" s="46"/>
      <c r="KXP11" s="46"/>
      <c r="KXQ11" s="46"/>
      <c r="KXR11" s="46"/>
      <c r="KXS11" s="46"/>
      <c r="KXT11" s="46"/>
      <c r="KXU11" s="46"/>
      <c r="KXV11" s="46"/>
      <c r="KXW11" s="46"/>
      <c r="KXX11" s="46"/>
      <c r="KXY11" s="46"/>
      <c r="KXZ11" s="46"/>
      <c r="KYA11" s="46"/>
      <c r="KYB11" s="46"/>
      <c r="KYC11" s="46"/>
      <c r="KYD11" s="46"/>
      <c r="KYE11" s="46"/>
      <c r="KYF11" s="46"/>
      <c r="KYG11" s="46"/>
      <c r="KYH11" s="46"/>
      <c r="KYI11" s="46"/>
      <c r="KYJ11" s="46"/>
      <c r="KYK11" s="46"/>
      <c r="KYL11" s="46"/>
      <c r="KYM11" s="46"/>
      <c r="KYN11" s="46"/>
      <c r="KYO11" s="46"/>
      <c r="KYP11" s="46"/>
      <c r="KYQ11" s="46"/>
      <c r="KYR11" s="46"/>
      <c r="KYS11" s="46"/>
      <c r="KYT11" s="46"/>
      <c r="KYU11" s="46"/>
      <c r="KYV11" s="46"/>
      <c r="KYW11" s="46"/>
      <c r="KYX11" s="46"/>
      <c r="KYY11" s="46"/>
      <c r="KYZ11" s="46"/>
      <c r="KZA11" s="46"/>
      <c r="KZB11" s="46"/>
      <c r="KZC11" s="46"/>
      <c r="KZD11" s="46"/>
      <c r="KZE11" s="46"/>
      <c r="KZF11" s="46"/>
      <c r="KZG11" s="46"/>
      <c r="KZH11" s="46"/>
      <c r="KZI11" s="46"/>
      <c r="KZJ11" s="46"/>
      <c r="KZK11" s="46"/>
      <c r="KZL11" s="46"/>
      <c r="KZM11" s="46"/>
      <c r="KZN11" s="46"/>
      <c r="KZO11" s="46"/>
      <c r="KZP11" s="46"/>
      <c r="KZQ11" s="46"/>
      <c r="KZR11" s="46"/>
      <c r="KZS11" s="46"/>
      <c r="KZT11" s="46"/>
      <c r="KZU11" s="46"/>
      <c r="KZV11" s="46"/>
      <c r="KZW11" s="46"/>
      <c r="KZX11" s="46"/>
      <c r="KZY11" s="46"/>
      <c r="KZZ11" s="46"/>
      <c r="LAA11" s="46"/>
      <c r="LAB11" s="46"/>
      <c r="LAC11" s="46"/>
      <c r="LAD11" s="46"/>
      <c r="LAE11" s="46"/>
      <c r="LAF11" s="46"/>
      <c r="LAG11" s="46"/>
      <c r="LAH11" s="46"/>
      <c r="LAI11" s="46"/>
      <c r="LAJ11" s="46"/>
      <c r="LAK11" s="46"/>
      <c r="LAL11" s="46"/>
      <c r="LAM11" s="46"/>
      <c r="LAN11" s="46"/>
      <c r="LAO11" s="46"/>
      <c r="LAP11" s="46"/>
      <c r="LAQ11" s="46"/>
      <c r="LAR11" s="46"/>
      <c r="LAS11" s="46"/>
      <c r="LAT11" s="46"/>
      <c r="LAU11" s="46"/>
      <c r="LAV11" s="46"/>
      <c r="LAW11" s="46"/>
      <c r="LAX11" s="46"/>
      <c r="LAY11" s="46"/>
      <c r="LAZ11" s="46"/>
      <c r="LBA11" s="46"/>
      <c r="LBB11" s="46"/>
      <c r="LBC11" s="46"/>
      <c r="LBD11" s="46"/>
      <c r="LBE11" s="46"/>
      <c r="LBF11" s="46"/>
      <c r="LBG11" s="46"/>
      <c r="LBH11" s="46"/>
      <c r="LBI11" s="46"/>
      <c r="LBJ11" s="46"/>
      <c r="LBK11" s="46"/>
      <c r="LBL11" s="46"/>
      <c r="LBM11" s="46"/>
      <c r="LBN11" s="46"/>
      <c r="LBO11" s="46"/>
      <c r="LBP11" s="46"/>
      <c r="LBQ11" s="46"/>
      <c r="LBR11" s="46"/>
      <c r="LBS11" s="46"/>
      <c r="LBT11" s="46"/>
      <c r="LBU11" s="46"/>
      <c r="LBV11" s="46"/>
      <c r="LBW11" s="46"/>
      <c r="LBX11" s="46"/>
      <c r="LBY11" s="46"/>
      <c r="LBZ11" s="46"/>
      <c r="LCA11" s="46"/>
      <c r="LCB11" s="46"/>
      <c r="LCC11" s="46"/>
      <c r="LCD11" s="46"/>
      <c r="LCE11" s="46"/>
      <c r="LCF11" s="46"/>
      <c r="LCG11" s="46"/>
      <c r="LCH11" s="46"/>
      <c r="LCI11" s="46"/>
      <c r="LCJ11" s="46"/>
      <c r="LCK11" s="46"/>
      <c r="LCL11" s="46"/>
      <c r="LCM11" s="46"/>
      <c r="LCN11" s="46"/>
      <c r="LCO11" s="46"/>
      <c r="LCP11" s="46"/>
      <c r="LCQ11" s="46"/>
      <c r="LCR11" s="46"/>
      <c r="LCS11" s="46"/>
      <c r="LCT11" s="46"/>
      <c r="LCU11" s="46"/>
      <c r="LCV11" s="46"/>
      <c r="LCW11" s="46"/>
      <c r="LCX11" s="46"/>
      <c r="LCY11" s="46"/>
      <c r="LCZ11" s="46"/>
      <c r="LDA11" s="46"/>
      <c r="LDB11" s="46"/>
      <c r="LDC11" s="46"/>
      <c r="LDD11" s="46"/>
      <c r="LDE11" s="46"/>
      <c r="LDF11" s="46"/>
      <c r="LDG11" s="46"/>
      <c r="LDH11" s="46"/>
      <c r="LDI11" s="46"/>
      <c r="LDJ11" s="46"/>
      <c r="LDK11" s="46"/>
      <c r="LDL11" s="46"/>
      <c r="LDM11" s="46"/>
      <c r="LDN11" s="46"/>
      <c r="LDO11" s="46"/>
      <c r="LDP11" s="46"/>
      <c r="LDQ11" s="46"/>
      <c r="LDR11" s="46"/>
      <c r="LDS11" s="46"/>
      <c r="LDT11" s="46"/>
      <c r="LDU11" s="46"/>
      <c r="LDV11" s="46"/>
      <c r="LDW11" s="46"/>
      <c r="LDX11" s="46"/>
      <c r="LDY11" s="46"/>
      <c r="LDZ11" s="46"/>
      <c r="LEA11" s="46"/>
      <c r="LEB11" s="46"/>
      <c r="LEC11" s="46"/>
      <c r="LED11" s="46"/>
      <c r="LEE11" s="46"/>
      <c r="LEF11" s="46"/>
      <c r="LEG11" s="46"/>
      <c r="LEH11" s="46"/>
      <c r="LEI11" s="46"/>
      <c r="LEJ11" s="46"/>
      <c r="LEK11" s="46"/>
      <c r="LEL11" s="46"/>
      <c r="LEM11" s="46"/>
      <c r="LEN11" s="46"/>
      <c r="LEO11" s="46"/>
      <c r="LEP11" s="46"/>
      <c r="LEQ11" s="46"/>
      <c r="LER11" s="46"/>
      <c r="LES11" s="46"/>
      <c r="LET11" s="46"/>
      <c r="LEU11" s="46"/>
      <c r="LEV11" s="46"/>
      <c r="LEW11" s="46"/>
      <c r="LEX11" s="46"/>
      <c r="LEY11" s="46"/>
      <c r="LEZ11" s="46"/>
      <c r="LFA11" s="46"/>
      <c r="LFB11" s="46"/>
      <c r="LFC11" s="46"/>
      <c r="LFD11" s="46"/>
      <c r="LFE11" s="46"/>
      <c r="LFF11" s="46"/>
      <c r="LFG11" s="46"/>
      <c r="LFH11" s="46"/>
      <c r="LFI11" s="46"/>
      <c r="LFJ11" s="46"/>
      <c r="LFK11" s="46"/>
      <c r="LFL11" s="46"/>
      <c r="LFM11" s="46"/>
      <c r="LFN11" s="46"/>
      <c r="LFO11" s="46"/>
      <c r="LFP11" s="46"/>
      <c r="LFQ11" s="46"/>
      <c r="LFR11" s="46"/>
      <c r="LFS11" s="46"/>
      <c r="LFT11" s="46"/>
      <c r="LFU11" s="46"/>
      <c r="LFV11" s="46"/>
      <c r="LFW11" s="46"/>
      <c r="LFX11" s="46"/>
      <c r="LFY11" s="46"/>
      <c r="LFZ11" s="46"/>
      <c r="LGA11" s="46"/>
      <c r="LGB11" s="46"/>
      <c r="LGC11" s="46"/>
      <c r="LGD11" s="46"/>
      <c r="LGE11" s="46"/>
      <c r="LGF11" s="46"/>
      <c r="LGG11" s="46"/>
      <c r="LGH11" s="46"/>
      <c r="LGI11" s="46"/>
      <c r="LGJ11" s="46"/>
      <c r="LGK11" s="46"/>
      <c r="LGL11" s="46"/>
      <c r="LGM11" s="46"/>
      <c r="LGN11" s="46"/>
      <c r="LGO11" s="46"/>
      <c r="LGP11" s="46"/>
      <c r="LGQ11" s="46"/>
      <c r="LGR11" s="46"/>
      <c r="LGS11" s="46"/>
      <c r="LGT11" s="46"/>
      <c r="LGU11" s="46"/>
      <c r="LGV11" s="46"/>
      <c r="LGW11" s="46"/>
      <c r="LGX11" s="46"/>
      <c r="LGY11" s="46"/>
      <c r="LGZ11" s="46"/>
      <c r="LHA11" s="46"/>
      <c r="LHB11" s="46"/>
      <c r="LHC11" s="46"/>
      <c r="LHD11" s="46"/>
      <c r="LHE11" s="46"/>
      <c r="LHF11" s="46"/>
      <c r="LHG11" s="46"/>
      <c r="LHH11" s="46"/>
      <c r="LHI11" s="46"/>
      <c r="LHJ11" s="46"/>
      <c r="LHK11" s="46"/>
      <c r="LHL11" s="46"/>
      <c r="LHM11" s="46"/>
      <c r="LHN11" s="46"/>
      <c r="LHO11" s="46"/>
      <c r="LHP11" s="46"/>
      <c r="LHQ11" s="46"/>
      <c r="LHR11" s="46"/>
      <c r="LHS11" s="46"/>
      <c r="LHT11" s="46"/>
      <c r="LHU11" s="46"/>
      <c r="LHV11" s="46"/>
      <c r="LHW11" s="46"/>
      <c r="LHX11" s="46"/>
      <c r="LHY11" s="46"/>
      <c r="LHZ11" s="46"/>
      <c r="LIA11" s="46"/>
      <c r="LIB11" s="46"/>
      <c r="LIC11" s="46"/>
      <c r="LID11" s="46"/>
      <c r="LIE11" s="46"/>
      <c r="LIF11" s="46"/>
      <c r="LIG11" s="46"/>
      <c r="LIH11" s="46"/>
      <c r="LII11" s="46"/>
      <c r="LIJ11" s="46"/>
      <c r="LIK11" s="46"/>
      <c r="LIL11" s="46"/>
      <c r="LIM11" s="46"/>
      <c r="LIN11" s="46"/>
      <c r="LIO11" s="46"/>
      <c r="LIP11" s="46"/>
      <c r="LIQ11" s="46"/>
      <c r="LIR11" s="46"/>
      <c r="LIS11" s="46"/>
      <c r="LIT11" s="46"/>
      <c r="LIU11" s="46"/>
      <c r="LIV11" s="46"/>
      <c r="LIW11" s="46"/>
      <c r="LIX11" s="46"/>
      <c r="LIY11" s="46"/>
      <c r="LIZ11" s="46"/>
      <c r="LJA11" s="46"/>
      <c r="LJB11" s="46"/>
      <c r="LJC11" s="46"/>
      <c r="LJD11" s="46"/>
      <c r="LJE11" s="46"/>
      <c r="LJF11" s="46"/>
      <c r="LJG11" s="46"/>
      <c r="LJH11" s="46"/>
      <c r="LJI11" s="46"/>
      <c r="LJJ11" s="46"/>
      <c r="LJK11" s="46"/>
      <c r="LJL11" s="46"/>
      <c r="LJM11" s="46"/>
      <c r="LJN11" s="46"/>
      <c r="LJO11" s="46"/>
      <c r="LJP11" s="46"/>
      <c r="LJQ11" s="46"/>
      <c r="LJR11" s="46"/>
      <c r="LJS11" s="46"/>
      <c r="LJT11" s="46"/>
      <c r="LJU11" s="46"/>
      <c r="LJV11" s="46"/>
      <c r="LJW11" s="46"/>
      <c r="LJX11" s="46"/>
      <c r="LJY11" s="46"/>
      <c r="LJZ11" s="46"/>
      <c r="LKA11" s="46"/>
      <c r="LKB11" s="46"/>
      <c r="LKC11" s="46"/>
      <c r="LKD11" s="46"/>
      <c r="LKE11" s="46"/>
      <c r="LKF11" s="46"/>
      <c r="LKG11" s="46"/>
      <c r="LKH11" s="46"/>
      <c r="LKI11" s="46"/>
      <c r="LKJ11" s="46"/>
      <c r="LKK11" s="46"/>
      <c r="LKL11" s="46"/>
      <c r="LKM11" s="46"/>
      <c r="LKN11" s="46"/>
      <c r="LKO11" s="46"/>
      <c r="LKP11" s="46"/>
      <c r="LKQ11" s="46"/>
      <c r="LKR11" s="46"/>
      <c r="LKS11" s="46"/>
      <c r="LKT11" s="46"/>
      <c r="LKU11" s="46"/>
      <c r="LKV11" s="46"/>
      <c r="LKW11" s="46"/>
      <c r="LKX11" s="46"/>
      <c r="LKY11" s="46"/>
      <c r="LKZ11" s="46"/>
      <c r="LLA11" s="46"/>
      <c r="LLB11" s="46"/>
      <c r="LLC11" s="46"/>
      <c r="LLD11" s="46"/>
      <c r="LLE11" s="46"/>
      <c r="LLF11" s="46"/>
      <c r="LLG11" s="46"/>
      <c r="LLH11" s="46"/>
      <c r="LLI11" s="46"/>
      <c r="LLJ11" s="46"/>
      <c r="LLK11" s="46"/>
      <c r="LLL11" s="46"/>
      <c r="LLM11" s="46"/>
      <c r="LLN11" s="46"/>
      <c r="LLO11" s="46"/>
      <c r="LLP11" s="46"/>
      <c r="LLQ11" s="46"/>
      <c r="LLR11" s="46"/>
      <c r="LLS11" s="46"/>
      <c r="LLT11" s="46"/>
      <c r="LLU11" s="46"/>
      <c r="LLV11" s="46"/>
      <c r="LLW11" s="46"/>
      <c r="LLX11" s="46"/>
      <c r="LLY11" s="46"/>
      <c r="LLZ11" s="46"/>
      <c r="LMA11" s="46"/>
      <c r="LMB11" s="46"/>
      <c r="LMC11" s="46"/>
      <c r="LMD11" s="46"/>
      <c r="LME11" s="46"/>
      <c r="LMF11" s="46"/>
      <c r="LMG11" s="46"/>
      <c r="LMH11" s="46"/>
      <c r="LMI11" s="46"/>
      <c r="LMJ11" s="46"/>
      <c r="LMK11" s="46"/>
      <c r="LML11" s="46"/>
      <c r="LMM11" s="46"/>
      <c r="LMN11" s="46"/>
      <c r="LMO11" s="46"/>
      <c r="LMP11" s="46"/>
      <c r="LMQ11" s="46"/>
      <c r="LMR11" s="46"/>
      <c r="LMS11" s="46"/>
      <c r="LMT11" s="46"/>
      <c r="LMU11" s="46"/>
      <c r="LMV11" s="46"/>
      <c r="LMW11" s="46"/>
      <c r="LMX11" s="46"/>
      <c r="LMY11" s="46"/>
      <c r="LMZ11" s="46"/>
      <c r="LNA11" s="46"/>
      <c r="LNB11" s="46"/>
      <c r="LNC11" s="46"/>
      <c r="LND11" s="46"/>
      <c r="LNE11" s="46"/>
      <c r="LNF11" s="46"/>
      <c r="LNG11" s="46"/>
      <c r="LNH11" s="46"/>
      <c r="LNI11" s="46"/>
      <c r="LNJ11" s="46"/>
      <c r="LNK11" s="46"/>
      <c r="LNL11" s="46"/>
      <c r="LNM11" s="46"/>
      <c r="LNN11" s="46"/>
      <c r="LNO11" s="46"/>
      <c r="LNP11" s="46"/>
      <c r="LNQ11" s="46"/>
      <c r="LNR11" s="46"/>
      <c r="LNS11" s="46"/>
      <c r="LNT11" s="46"/>
      <c r="LNU11" s="46"/>
      <c r="LNV11" s="46"/>
      <c r="LNW11" s="46"/>
      <c r="LNX11" s="46"/>
      <c r="LNY11" s="46"/>
      <c r="LNZ11" s="46"/>
      <c r="LOA11" s="46"/>
      <c r="LOB11" s="46"/>
      <c r="LOC11" s="46"/>
      <c r="LOD11" s="46"/>
      <c r="LOE11" s="46"/>
      <c r="LOF11" s="46"/>
      <c r="LOG11" s="46"/>
      <c r="LOH11" s="46"/>
      <c r="LOI11" s="46"/>
      <c r="LOJ11" s="46"/>
      <c r="LOK11" s="46"/>
      <c r="LOL11" s="46"/>
      <c r="LOM11" s="46"/>
      <c r="LON11" s="46"/>
      <c r="LOO11" s="46"/>
      <c r="LOP11" s="46"/>
      <c r="LOQ11" s="46"/>
      <c r="LOR11" s="46"/>
      <c r="LOS11" s="46"/>
      <c r="LOT11" s="46"/>
      <c r="LOU11" s="46"/>
      <c r="LOV11" s="46"/>
      <c r="LOW11" s="46"/>
      <c r="LOX11" s="46"/>
      <c r="LOY11" s="46"/>
      <c r="LOZ11" s="46"/>
      <c r="LPA11" s="46"/>
      <c r="LPB11" s="46"/>
      <c r="LPC11" s="46"/>
      <c r="LPD11" s="46"/>
      <c r="LPE11" s="46"/>
      <c r="LPF11" s="46"/>
      <c r="LPG11" s="46"/>
      <c r="LPH11" s="46"/>
      <c r="LPI11" s="46"/>
      <c r="LPJ11" s="46"/>
      <c r="LPK11" s="46"/>
      <c r="LPL11" s="46"/>
      <c r="LPM11" s="46"/>
      <c r="LPN11" s="46"/>
      <c r="LPO11" s="46"/>
      <c r="LPP11" s="46"/>
      <c r="LPQ11" s="46"/>
      <c r="LPR11" s="46"/>
      <c r="LPS11" s="46"/>
      <c r="LPT11" s="46"/>
      <c r="LPU11" s="46"/>
      <c r="LPV11" s="46"/>
      <c r="LPW11" s="46"/>
      <c r="LPX11" s="46"/>
      <c r="LPY11" s="46"/>
      <c r="LPZ11" s="46"/>
      <c r="LQA11" s="46"/>
      <c r="LQB11" s="46"/>
      <c r="LQC11" s="46"/>
      <c r="LQD11" s="46"/>
      <c r="LQE11" s="46"/>
      <c r="LQF11" s="46"/>
      <c r="LQG11" s="46"/>
      <c r="LQH11" s="46"/>
      <c r="LQI11" s="46"/>
      <c r="LQJ11" s="46"/>
      <c r="LQK11" s="46"/>
      <c r="LQL11" s="46"/>
      <c r="LQM11" s="46"/>
      <c r="LQN11" s="46"/>
      <c r="LQO11" s="46"/>
      <c r="LQP11" s="46"/>
      <c r="LQQ11" s="46"/>
      <c r="LQR11" s="46"/>
      <c r="LQS11" s="46"/>
      <c r="LQT11" s="46"/>
      <c r="LQU11" s="46"/>
      <c r="LQV11" s="46"/>
      <c r="LQW11" s="46"/>
      <c r="LQX11" s="46"/>
      <c r="LQY11" s="46"/>
      <c r="LQZ11" s="46"/>
      <c r="LRA11" s="46"/>
      <c r="LRB11" s="46"/>
      <c r="LRC11" s="46"/>
      <c r="LRD11" s="46"/>
      <c r="LRE11" s="46"/>
      <c r="LRF11" s="46"/>
      <c r="LRG11" s="46"/>
      <c r="LRH11" s="46"/>
      <c r="LRI11" s="46"/>
      <c r="LRJ11" s="46"/>
      <c r="LRK11" s="46"/>
      <c r="LRL11" s="46"/>
      <c r="LRM11" s="46"/>
      <c r="LRN11" s="46"/>
      <c r="LRO11" s="46"/>
      <c r="LRP11" s="46"/>
      <c r="LRQ11" s="46"/>
      <c r="LRR11" s="46"/>
      <c r="LRS11" s="46"/>
      <c r="LRT11" s="46"/>
      <c r="LRU11" s="46"/>
      <c r="LRV11" s="46"/>
      <c r="LRW11" s="46"/>
      <c r="LRX11" s="46"/>
      <c r="LRY11" s="46"/>
      <c r="LRZ11" s="46"/>
      <c r="LSA11" s="46"/>
      <c r="LSB11" s="46"/>
      <c r="LSC11" s="46"/>
      <c r="LSD11" s="46"/>
      <c r="LSE11" s="46"/>
      <c r="LSF11" s="46"/>
      <c r="LSG11" s="46"/>
      <c r="LSH11" s="46"/>
      <c r="LSI11" s="46"/>
      <c r="LSJ11" s="46"/>
      <c r="LSK11" s="46"/>
      <c r="LSL11" s="46"/>
      <c r="LSM11" s="46"/>
      <c r="LSN11" s="46"/>
      <c r="LSO11" s="46"/>
      <c r="LSP11" s="46"/>
      <c r="LSQ11" s="46"/>
      <c r="LSR11" s="46"/>
      <c r="LSS11" s="46"/>
      <c r="LST11" s="46"/>
      <c r="LSU11" s="46"/>
      <c r="LSV11" s="46"/>
      <c r="LSW11" s="46"/>
      <c r="LSX11" s="46"/>
      <c r="LSY11" s="46"/>
      <c r="LSZ11" s="46"/>
      <c r="LTA11" s="46"/>
      <c r="LTB11" s="46"/>
      <c r="LTC11" s="46"/>
      <c r="LTD11" s="46"/>
      <c r="LTE11" s="46"/>
      <c r="LTF11" s="46"/>
      <c r="LTG11" s="46"/>
      <c r="LTH11" s="46"/>
      <c r="LTI11" s="46"/>
      <c r="LTJ11" s="46"/>
      <c r="LTK11" s="46"/>
      <c r="LTL11" s="46"/>
      <c r="LTM11" s="46"/>
      <c r="LTN11" s="46"/>
      <c r="LTO11" s="46"/>
      <c r="LTP11" s="46"/>
      <c r="LTQ11" s="46"/>
      <c r="LTR11" s="46"/>
      <c r="LTS11" s="46"/>
      <c r="LTT11" s="46"/>
      <c r="LTU11" s="46"/>
      <c r="LTV11" s="46"/>
      <c r="LTW11" s="46"/>
      <c r="LTX11" s="46"/>
      <c r="LTY11" s="46"/>
      <c r="LTZ11" s="46"/>
      <c r="LUA11" s="46"/>
      <c r="LUB11" s="46"/>
      <c r="LUC11" s="46"/>
      <c r="LUD11" s="46"/>
      <c r="LUE11" s="46"/>
      <c r="LUF11" s="46"/>
      <c r="LUG11" s="46"/>
      <c r="LUH11" s="46"/>
      <c r="LUI11" s="46"/>
      <c r="LUJ11" s="46"/>
      <c r="LUK11" s="46"/>
      <c r="LUL11" s="46"/>
      <c r="LUM11" s="46"/>
      <c r="LUN11" s="46"/>
      <c r="LUO11" s="46"/>
      <c r="LUP11" s="46"/>
      <c r="LUQ11" s="46"/>
      <c r="LUR11" s="46"/>
      <c r="LUS11" s="46"/>
      <c r="LUT11" s="46"/>
      <c r="LUU11" s="46"/>
      <c r="LUV11" s="46"/>
      <c r="LUW11" s="46"/>
      <c r="LUX11" s="46"/>
      <c r="LUY11" s="46"/>
      <c r="LUZ11" s="46"/>
      <c r="LVA11" s="46"/>
      <c r="LVB11" s="46"/>
      <c r="LVC11" s="46"/>
      <c r="LVD11" s="46"/>
      <c r="LVE11" s="46"/>
      <c r="LVF11" s="46"/>
      <c r="LVG11" s="46"/>
      <c r="LVH11" s="46"/>
      <c r="LVI11" s="46"/>
      <c r="LVJ11" s="46"/>
      <c r="LVK11" s="46"/>
      <c r="LVL11" s="46"/>
      <c r="LVM11" s="46"/>
      <c r="LVN11" s="46"/>
      <c r="LVO11" s="46"/>
      <c r="LVP11" s="46"/>
      <c r="LVQ11" s="46"/>
      <c r="LVR11" s="46"/>
      <c r="LVS11" s="46"/>
      <c r="LVT11" s="46"/>
      <c r="LVU11" s="46"/>
      <c r="LVV11" s="46"/>
      <c r="LVW11" s="46"/>
      <c r="LVX11" s="46"/>
      <c r="LVY11" s="46"/>
      <c r="LVZ11" s="46"/>
      <c r="LWA11" s="46"/>
      <c r="LWB11" s="46"/>
      <c r="LWC11" s="46"/>
      <c r="LWD11" s="46"/>
      <c r="LWE11" s="46"/>
      <c r="LWF11" s="46"/>
      <c r="LWG11" s="46"/>
      <c r="LWH11" s="46"/>
      <c r="LWI11" s="46"/>
      <c r="LWJ11" s="46"/>
      <c r="LWK11" s="46"/>
      <c r="LWL11" s="46"/>
      <c r="LWM11" s="46"/>
      <c r="LWN11" s="46"/>
      <c r="LWO11" s="46"/>
      <c r="LWP11" s="46"/>
      <c r="LWQ11" s="46"/>
      <c r="LWR11" s="46"/>
      <c r="LWS11" s="46"/>
      <c r="LWT11" s="46"/>
      <c r="LWU11" s="46"/>
      <c r="LWV11" s="46"/>
      <c r="LWW11" s="46"/>
      <c r="LWX11" s="46"/>
      <c r="LWY11" s="46"/>
      <c r="LWZ11" s="46"/>
      <c r="LXA11" s="46"/>
      <c r="LXB11" s="46"/>
      <c r="LXC11" s="46"/>
      <c r="LXD11" s="46"/>
      <c r="LXE11" s="46"/>
      <c r="LXF11" s="46"/>
      <c r="LXG11" s="46"/>
      <c r="LXH11" s="46"/>
      <c r="LXI11" s="46"/>
      <c r="LXJ11" s="46"/>
      <c r="LXK11" s="46"/>
      <c r="LXL11" s="46"/>
      <c r="LXM11" s="46"/>
      <c r="LXN11" s="46"/>
      <c r="LXO11" s="46"/>
      <c r="LXP11" s="46"/>
      <c r="LXQ11" s="46"/>
      <c r="LXR11" s="46"/>
      <c r="LXS11" s="46"/>
      <c r="LXT11" s="46"/>
      <c r="LXU11" s="46"/>
      <c r="LXV11" s="46"/>
      <c r="LXW11" s="46"/>
      <c r="LXX11" s="46"/>
      <c r="LXY11" s="46"/>
      <c r="LXZ11" s="46"/>
      <c r="LYA11" s="46"/>
      <c r="LYB11" s="46"/>
      <c r="LYC11" s="46"/>
      <c r="LYD11" s="46"/>
      <c r="LYE11" s="46"/>
      <c r="LYF11" s="46"/>
      <c r="LYG11" s="46"/>
      <c r="LYH11" s="46"/>
      <c r="LYI11" s="46"/>
      <c r="LYJ11" s="46"/>
      <c r="LYK11" s="46"/>
      <c r="LYL11" s="46"/>
      <c r="LYM11" s="46"/>
      <c r="LYN11" s="46"/>
      <c r="LYO11" s="46"/>
      <c r="LYP11" s="46"/>
      <c r="LYQ11" s="46"/>
      <c r="LYR11" s="46"/>
      <c r="LYS11" s="46"/>
      <c r="LYT11" s="46"/>
      <c r="LYU11" s="46"/>
      <c r="LYV11" s="46"/>
      <c r="LYW11" s="46"/>
      <c r="LYX11" s="46"/>
      <c r="LYY11" s="46"/>
      <c r="LYZ11" s="46"/>
      <c r="LZA11" s="46"/>
      <c r="LZB11" s="46"/>
      <c r="LZC11" s="46"/>
      <c r="LZD11" s="46"/>
      <c r="LZE11" s="46"/>
      <c r="LZF11" s="46"/>
      <c r="LZG11" s="46"/>
      <c r="LZH11" s="46"/>
      <c r="LZI11" s="46"/>
      <c r="LZJ11" s="46"/>
      <c r="LZK11" s="46"/>
      <c r="LZL11" s="46"/>
      <c r="LZM11" s="46"/>
      <c r="LZN11" s="46"/>
      <c r="LZO11" s="46"/>
      <c r="LZP11" s="46"/>
      <c r="LZQ11" s="46"/>
      <c r="LZR11" s="46"/>
      <c r="LZS11" s="46"/>
      <c r="LZT11" s="46"/>
      <c r="LZU11" s="46"/>
      <c r="LZV11" s="46"/>
      <c r="LZW11" s="46"/>
      <c r="LZX11" s="46"/>
      <c r="LZY11" s="46"/>
      <c r="LZZ11" s="46"/>
      <c r="MAA11" s="46"/>
      <c r="MAB11" s="46"/>
      <c r="MAC11" s="46"/>
      <c r="MAD11" s="46"/>
      <c r="MAE11" s="46"/>
      <c r="MAF11" s="46"/>
      <c r="MAG11" s="46"/>
      <c r="MAH11" s="46"/>
      <c r="MAI11" s="46"/>
      <c r="MAJ11" s="46"/>
      <c r="MAK11" s="46"/>
      <c r="MAL11" s="46"/>
      <c r="MAM11" s="46"/>
      <c r="MAN11" s="46"/>
      <c r="MAO11" s="46"/>
      <c r="MAP11" s="46"/>
      <c r="MAQ11" s="46"/>
      <c r="MAR11" s="46"/>
      <c r="MAS11" s="46"/>
      <c r="MAT11" s="46"/>
      <c r="MAU11" s="46"/>
      <c r="MAV11" s="46"/>
      <c r="MAW11" s="46"/>
      <c r="MAX11" s="46"/>
      <c r="MAY11" s="46"/>
      <c r="MAZ11" s="46"/>
      <c r="MBA11" s="46"/>
      <c r="MBB11" s="46"/>
      <c r="MBC11" s="46"/>
      <c r="MBD11" s="46"/>
      <c r="MBE11" s="46"/>
      <c r="MBF11" s="46"/>
      <c r="MBG11" s="46"/>
      <c r="MBH11" s="46"/>
      <c r="MBI11" s="46"/>
      <c r="MBJ11" s="46"/>
      <c r="MBK11" s="46"/>
      <c r="MBL11" s="46"/>
      <c r="MBM11" s="46"/>
      <c r="MBN11" s="46"/>
      <c r="MBO11" s="46"/>
      <c r="MBP11" s="46"/>
      <c r="MBQ11" s="46"/>
      <c r="MBR11" s="46"/>
      <c r="MBS11" s="46"/>
      <c r="MBT11" s="46"/>
      <c r="MBU11" s="46"/>
      <c r="MBV11" s="46"/>
      <c r="MBW11" s="46"/>
      <c r="MBX11" s="46"/>
      <c r="MBY11" s="46"/>
      <c r="MBZ11" s="46"/>
      <c r="MCA11" s="46"/>
      <c r="MCB11" s="46"/>
      <c r="MCC11" s="46"/>
      <c r="MCD11" s="46"/>
      <c r="MCE11" s="46"/>
      <c r="MCF11" s="46"/>
      <c r="MCG11" s="46"/>
      <c r="MCH11" s="46"/>
      <c r="MCI11" s="46"/>
      <c r="MCJ11" s="46"/>
      <c r="MCK11" s="46"/>
      <c r="MCL11" s="46"/>
      <c r="MCM11" s="46"/>
      <c r="MCN11" s="46"/>
      <c r="MCO11" s="46"/>
      <c r="MCP11" s="46"/>
      <c r="MCQ11" s="46"/>
      <c r="MCR11" s="46"/>
      <c r="MCS11" s="46"/>
      <c r="MCT11" s="46"/>
      <c r="MCU11" s="46"/>
      <c r="MCV11" s="46"/>
      <c r="MCW11" s="46"/>
      <c r="MCX11" s="46"/>
      <c r="MCY11" s="46"/>
      <c r="MCZ11" s="46"/>
      <c r="MDA11" s="46"/>
      <c r="MDB11" s="46"/>
      <c r="MDC11" s="46"/>
      <c r="MDD11" s="46"/>
      <c r="MDE11" s="46"/>
      <c r="MDF11" s="46"/>
      <c r="MDG11" s="46"/>
      <c r="MDH11" s="46"/>
      <c r="MDI11" s="46"/>
      <c r="MDJ11" s="46"/>
      <c r="MDK11" s="46"/>
      <c r="MDL11" s="46"/>
      <c r="MDM11" s="46"/>
      <c r="MDN11" s="46"/>
      <c r="MDO11" s="46"/>
      <c r="MDP11" s="46"/>
      <c r="MDQ11" s="46"/>
      <c r="MDR11" s="46"/>
      <c r="MDS11" s="46"/>
      <c r="MDT11" s="46"/>
      <c r="MDU11" s="46"/>
      <c r="MDV11" s="46"/>
      <c r="MDW11" s="46"/>
      <c r="MDX11" s="46"/>
      <c r="MDY11" s="46"/>
      <c r="MDZ11" s="46"/>
      <c r="MEA11" s="46"/>
      <c r="MEB11" s="46"/>
      <c r="MEC11" s="46"/>
      <c r="MED11" s="46"/>
      <c r="MEE11" s="46"/>
      <c r="MEF11" s="46"/>
      <c r="MEG11" s="46"/>
      <c r="MEH11" s="46"/>
      <c r="MEI11" s="46"/>
      <c r="MEJ11" s="46"/>
      <c r="MEK11" s="46"/>
      <c r="MEL11" s="46"/>
      <c r="MEM11" s="46"/>
      <c r="MEN11" s="46"/>
      <c r="MEO11" s="46"/>
      <c r="MEP11" s="46"/>
      <c r="MEQ11" s="46"/>
      <c r="MER11" s="46"/>
      <c r="MES11" s="46"/>
      <c r="MET11" s="46"/>
      <c r="MEU11" s="46"/>
      <c r="MEV11" s="46"/>
      <c r="MEW11" s="46"/>
      <c r="MEX11" s="46"/>
      <c r="MEY11" s="46"/>
      <c r="MEZ11" s="46"/>
      <c r="MFA11" s="46"/>
      <c r="MFB11" s="46"/>
      <c r="MFC11" s="46"/>
      <c r="MFD11" s="46"/>
      <c r="MFE11" s="46"/>
      <c r="MFF11" s="46"/>
      <c r="MFG11" s="46"/>
      <c r="MFH11" s="46"/>
      <c r="MFI11" s="46"/>
      <c r="MFJ11" s="46"/>
      <c r="MFK11" s="46"/>
      <c r="MFL11" s="46"/>
      <c r="MFM11" s="46"/>
      <c r="MFN11" s="46"/>
      <c r="MFO11" s="46"/>
      <c r="MFP11" s="46"/>
      <c r="MFQ11" s="46"/>
      <c r="MFR11" s="46"/>
      <c r="MFS11" s="46"/>
      <c r="MFT11" s="46"/>
      <c r="MFU11" s="46"/>
      <c r="MFV11" s="46"/>
      <c r="MFW11" s="46"/>
      <c r="MFX11" s="46"/>
      <c r="MFY11" s="46"/>
      <c r="MFZ11" s="46"/>
      <c r="MGA11" s="46"/>
      <c r="MGB11" s="46"/>
      <c r="MGC11" s="46"/>
      <c r="MGD11" s="46"/>
      <c r="MGE11" s="46"/>
      <c r="MGF11" s="46"/>
      <c r="MGG11" s="46"/>
      <c r="MGH11" s="46"/>
      <c r="MGI11" s="46"/>
      <c r="MGJ11" s="46"/>
      <c r="MGK11" s="46"/>
      <c r="MGL11" s="46"/>
      <c r="MGM11" s="46"/>
      <c r="MGN11" s="46"/>
      <c r="MGO11" s="46"/>
      <c r="MGP11" s="46"/>
      <c r="MGQ11" s="46"/>
      <c r="MGR11" s="46"/>
      <c r="MGS11" s="46"/>
      <c r="MGT11" s="46"/>
      <c r="MGU11" s="46"/>
      <c r="MGV11" s="46"/>
      <c r="MGW11" s="46"/>
      <c r="MGX11" s="46"/>
      <c r="MGY11" s="46"/>
      <c r="MGZ11" s="46"/>
      <c r="MHA11" s="46"/>
      <c r="MHB11" s="46"/>
      <c r="MHC11" s="46"/>
      <c r="MHD11" s="46"/>
      <c r="MHE11" s="46"/>
      <c r="MHF11" s="46"/>
      <c r="MHG11" s="46"/>
      <c r="MHH11" s="46"/>
      <c r="MHI11" s="46"/>
      <c r="MHJ11" s="46"/>
      <c r="MHK11" s="46"/>
      <c r="MHL11" s="46"/>
      <c r="MHM11" s="46"/>
      <c r="MHN11" s="46"/>
      <c r="MHO11" s="46"/>
      <c r="MHP11" s="46"/>
      <c r="MHQ11" s="46"/>
      <c r="MHR11" s="46"/>
      <c r="MHS11" s="46"/>
      <c r="MHT11" s="46"/>
      <c r="MHU11" s="46"/>
      <c r="MHV11" s="46"/>
      <c r="MHW11" s="46"/>
      <c r="MHX11" s="46"/>
      <c r="MHY11" s="46"/>
      <c r="MHZ11" s="46"/>
      <c r="MIA11" s="46"/>
      <c r="MIB11" s="46"/>
      <c r="MIC11" s="46"/>
      <c r="MID11" s="46"/>
      <c r="MIE11" s="46"/>
      <c r="MIF11" s="46"/>
      <c r="MIG11" s="46"/>
      <c r="MIH11" s="46"/>
      <c r="MII11" s="46"/>
      <c r="MIJ11" s="46"/>
      <c r="MIK11" s="46"/>
      <c r="MIL11" s="46"/>
      <c r="MIM11" s="46"/>
      <c r="MIN11" s="46"/>
      <c r="MIO11" s="46"/>
      <c r="MIP11" s="46"/>
      <c r="MIQ11" s="46"/>
      <c r="MIR11" s="46"/>
      <c r="MIS11" s="46"/>
      <c r="MIT11" s="46"/>
      <c r="MIU11" s="46"/>
      <c r="MIV11" s="46"/>
      <c r="MIW11" s="46"/>
      <c r="MIX11" s="46"/>
      <c r="MIY11" s="46"/>
      <c r="MIZ11" s="46"/>
      <c r="MJA11" s="46"/>
      <c r="MJB11" s="46"/>
      <c r="MJC11" s="46"/>
      <c r="MJD11" s="46"/>
      <c r="MJE11" s="46"/>
      <c r="MJF11" s="46"/>
      <c r="MJG11" s="46"/>
      <c r="MJH11" s="46"/>
      <c r="MJI11" s="46"/>
      <c r="MJJ11" s="46"/>
      <c r="MJK11" s="46"/>
      <c r="MJL11" s="46"/>
      <c r="MJM11" s="46"/>
      <c r="MJN11" s="46"/>
      <c r="MJO11" s="46"/>
      <c r="MJP11" s="46"/>
      <c r="MJQ11" s="46"/>
      <c r="MJR11" s="46"/>
      <c r="MJS11" s="46"/>
      <c r="MJT11" s="46"/>
      <c r="MJU11" s="46"/>
      <c r="MJV11" s="46"/>
      <c r="MJW11" s="46"/>
      <c r="MJX11" s="46"/>
      <c r="MJY11" s="46"/>
      <c r="MJZ11" s="46"/>
      <c r="MKA11" s="46"/>
      <c r="MKB11" s="46"/>
      <c r="MKC11" s="46"/>
      <c r="MKD11" s="46"/>
      <c r="MKE11" s="46"/>
      <c r="MKF11" s="46"/>
      <c r="MKG11" s="46"/>
      <c r="MKH11" s="46"/>
      <c r="MKI11" s="46"/>
      <c r="MKJ11" s="46"/>
      <c r="MKK11" s="46"/>
      <c r="MKL11" s="46"/>
      <c r="MKM11" s="46"/>
      <c r="MKN11" s="46"/>
      <c r="MKO11" s="46"/>
      <c r="MKP11" s="46"/>
      <c r="MKQ11" s="46"/>
      <c r="MKR11" s="46"/>
      <c r="MKS11" s="46"/>
      <c r="MKT11" s="46"/>
      <c r="MKU11" s="46"/>
      <c r="MKV11" s="46"/>
      <c r="MKW11" s="46"/>
      <c r="MKX11" s="46"/>
      <c r="MKY11" s="46"/>
      <c r="MKZ11" s="46"/>
      <c r="MLA11" s="46"/>
      <c r="MLB11" s="46"/>
      <c r="MLC11" s="46"/>
      <c r="MLD11" s="46"/>
      <c r="MLE11" s="46"/>
      <c r="MLF11" s="46"/>
      <c r="MLG11" s="46"/>
      <c r="MLH11" s="46"/>
      <c r="MLI11" s="46"/>
      <c r="MLJ11" s="46"/>
      <c r="MLK11" s="46"/>
      <c r="MLL11" s="46"/>
      <c r="MLM11" s="46"/>
      <c r="MLN11" s="46"/>
      <c r="MLO11" s="46"/>
      <c r="MLP11" s="46"/>
      <c r="MLQ11" s="46"/>
      <c r="MLR11" s="46"/>
      <c r="MLS11" s="46"/>
      <c r="MLT11" s="46"/>
      <c r="MLU11" s="46"/>
      <c r="MLV11" s="46"/>
      <c r="MLW11" s="46"/>
      <c r="MLX11" s="46"/>
      <c r="MLY11" s="46"/>
      <c r="MLZ11" s="46"/>
      <c r="MMA11" s="46"/>
      <c r="MMB11" s="46"/>
      <c r="MMC11" s="46"/>
      <c r="MMD11" s="46"/>
      <c r="MME11" s="46"/>
      <c r="MMF11" s="46"/>
      <c r="MMG11" s="46"/>
      <c r="MMH11" s="46"/>
      <c r="MMI11" s="46"/>
      <c r="MMJ11" s="46"/>
      <c r="MMK11" s="46"/>
      <c r="MML11" s="46"/>
      <c r="MMM11" s="46"/>
      <c r="MMN11" s="46"/>
      <c r="MMO11" s="46"/>
      <c r="MMP11" s="46"/>
      <c r="MMQ11" s="46"/>
      <c r="MMR11" s="46"/>
      <c r="MMS11" s="46"/>
      <c r="MMT11" s="46"/>
      <c r="MMU11" s="46"/>
      <c r="MMV11" s="46"/>
      <c r="MMW11" s="46"/>
      <c r="MMX11" s="46"/>
      <c r="MMY11" s="46"/>
      <c r="MMZ11" s="46"/>
      <c r="MNA11" s="46"/>
      <c r="MNB11" s="46"/>
      <c r="MNC11" s="46"/>
      <c r="MND11" s="46"/>
      <c r="MNE11" s="46"/>
      <c r="MNF11" s="46"/>
      <c r="MNG11" s="46"/>
      <c r="MNH11" s="46"/>
      <c r="MNI11" s="46"/>
      <c r="MNJ11" s="46"/>
      <c r="MNK11" s="46"/>
      <c r="MNL11" s="46"/>
      <c r="MNM11" s="46"/>
      <c r="MNN11" s="46"/>
      <c r="MNO11" s="46"/>
      <c r="MNP11" s="46"/>
      <c r="MNQ11" s="46"/>
      <c r="MNR11" s="46"/>
      <c r="MNS11" s="46"/>
      <c r="MNT11" s="46"/>
      <c r="MNU11" s="46"/>
      <c r="MNV11" s="46"/>
      <c r="MNW11" s="46"/>
      <c r="MNX11" s="46"/>
      <c r="MNY11" s="46"/>
      <c r="MNZ11" s="46"/>
      <c r="MOA11" s="46"/>
      <c r="MOB11" s="46"/>
      <c r="MOC11" s="46"/>
      <c r="MOD11" s="46"/>
      <c r="MOE11" s="46"/>
      <c r="MOF11" s="46"/>
      <c r="MOG11" s="46"/>
      <c r="MOH11" s="46"/>
      <c r="MOI11" s="46"/>
      <c r="MOJ11" s="46"/>
      <c r="MOK11" s="46"/>
      <c r="MOL11" s="46"/>
      <c r="MOM11" s="46"/>
      <c r="MON11" s="46"/>
      <c r="MOO11" s="46"/>
      <c r="MOP11" s="46"/>
      <c r="MOQ11" s="46"/>
      <c r="MOR11" s="46"/>
      <c r="MOS11" s="46"/>
      <c r="MOT11" s="46"/>
      <c r="MOU11" s="46"/>
      <c r="MOV11" s="46"/>
      <c r="MOW11" s="46"/>
      <c r="MOX11" s="46"/>
      <c r="MOY11" s="46"/>
      <c r="MOZ11" s="46"/>
      <c r="MPA11" s="46"/>
      <c r="MPB11" s="46"/>
      <c r="MPC11" s="46"/>
      <c r="MPD11" s="46"/>
      <c r="MPE11" s="46"/>
      <c r="MPF11" s="46"/>
      <c r="MPG11" s="46"/>
      <c r="MPH11" s="46"/>
      <c r="MPI11" s="46"/>
      <c r="MPJ11" s="46"/>
      <c r="MPK11" s="46"/>
      <c r="MPL11" s="46"/>
      <c r="MPM11" s="46"/>
      <c r="MPN11" s="46"/>
      <c r="MPO11" s="46"/>
      <c r="MPP11" s="46"/>
      <c r="MPQ11" s="46"/>
      <c r="MPR11" s="46"/>
      <c r="MPS11" s="46"/>
      <c r="MPT11" s="46"/>
      <c r="MPU11" s="46"/>
      <c r="MPV11" s="46"/>
      <c r="MPW11" s="46"/>
      <c r="MPX11" s="46"/>
      <c r="MPY11" s="46"/>
      <c r="MPZ11" s="46"/>
      <c r="MQA11" s="46"/>
      <c r="MQB11" s="46"/>
      <c r="MQC11" s="46"/>
      <c r="MQD11" s="46"/>
      <c r="MQE11" s="46"/>
      <c r="MQF11" s="46"/>
      <c r="MQG11" s="46"/>
      <c r="MQH11" s="46"/>
      <c r="MQI11" s="46"/>
      <c r="MQJ11" s="46"/>
      <c r="MQK11" s="46"/>
      <c r="MQL11" s="46"/>
      <c r="MQM11" s="46"/>
      <c r="MQN11" s="46"/>
      <c r="MQO11" s="46"/>
      <c r="MQP11" s="46"/>
      <c r="MQQ11" s="46"/>
      <c r="MQR11" s="46"/>
      <c r="MQS11" s="46"/>
      <c r="MQT11" s="46"/>
      <c r="MQU11" s="46"/>
      <c r="MQV11" s="46"/>
      <c r="MQW11" s="46"/>
      <c r="MQX11" s="46"/>
      <c r="MQY11" s="46"/>
      <c r="MQZ11" s="46"/>
      <c r="MRA11" s="46"/>
      <c r="MRB11" s="46"/>
      <c r="MRC11" s="46"/>
      <c r="MRD11" s="46"/>
      <c r="MRE11" s="46"/>
      <c r="MRF11" s="46"/>
      <c r="MRG11" s="46"/>
      <c r="MRH11" s="46"/>
      <c r="MRI11" s="46"/>
      <c r="MRJ11" s="46"/>
      <c r="MRK11" s="46"/>
      <c r="MRL11" s="46"/>
      <c r="MRM11" s="46"/>
      <c r="MRN11" s="46"/>
      <c r="MRO11" s="46"/>
      <c r="MRP11" s="46"/>
      <c r="MRQ11" s="46"/>
      <c r="MRR11" s="46"/>
      <c r="MRS11" s="46"/>
      <c r="MRT11" s="46"/>
      <c r="MRU11" s="46"/>
      <c r="MRV11" s="46"/>
      <c r="MRW11" s="46"/>
      <c r="MRX11" s="46"/>
      <c r="MRY11" s="46"/>
      <c r="MRZ11" s="46"/>
      <c r="MSA11" s="46"/>
      <c r="MSB11" s="46"/>
      <c r="MSC11" s="46"/>
      <c r="MSD11" s="46"/>
      <c r="MSE11" s="46"/>
      <c r="MSF11" s="46"/>
      <c r="MSG11" s="46"/>
      <c r="MSH11" s="46"/>
      <c r="MSI11" s="46"/>
      <c r="MSJ11" s="46"/>
      <c r="MSK11" s="46"/>
      <c r="MSL11" s="46"/>
      <c r="MSM11" s="46"/>
      <c r="MSN11" s="46"/>
      <c r="MSO11" s="46"/>
      <c r="MSP11" s="46"/>
      <c r="MSQ11" s="46"/>
      <c r="MSR11" s="46"/>
      <c r="MSS11" s="46"/>
      <c r="MST11" s="46"/>
      <c r="MSU11" s="46"/>
      <c r="MSV11" s="46"/>
      <c r="MSW11" s="46"/>
      <c r="MSX11" s="46"/>
      <c r="MSY11" s="46"/>
      <c r="MSZ11" s="46"/>
      <c r="MTA11" s="46"/>
      <c r="MTB11" s="46"/>
      <c r="MTC11" s="46"/>
      <c r="MTD11" s="46"/>
      <c r="MTE11" s="46"/>
      <c r="MTF11" s="46"/>
      <c r="MTG11" s="46"/>
      <c r="MTH11" s="46"/>
      <c r="MTI11" s="46"/>
      <c r="MTJ11" s="46"/>
      <c r="MTK11" s="46"/>
      <c r="MTL11" s="46"/>
      <c r="MTM11" s="46"/>
      <c r="MTN11" s="46"/>
      <c r="MTO11" s="46"/>
      <c r="MTP11" s="46"/>
      <c r="MTQ11" s="46"/>
      <c r="MTR11" s="46"/>
      <c r="MTS11" s="46"/>
      <c r="MTT11" s="46"/>
      <c r="MTU11" s="46"/>
      <c r="MTV11" s="46"/>
      <c r="MTW11" s="46"/>
      <c r="MTX11" s="46"/>
      <c r="MTY11" s="46"/>
      <c r="MTZ11" s="46"/>
      <c r="MUA11" s="46"/>
      <c r="MUB11" s="46"/>
      <c r="MUC11" s="46"/>
      <c r="MUD11" s="46"/>
      <c r="MUE11" s="46"/>
      <c r="MUF11" s="46"/>
      <c r="MUG11" s="46"/>
      <c r="MUH11" s="46"/>
      <c r="MUI11" s="46"/>
      <c r="MUJ11" s="46"/>
      <c r="MUK11" s="46"/>
      <c r="MUL11" s="46"/>
      <c r="MUM11" s="46"/>
      <c r="MUN11" s="46"/>
      <c r="MUO11" s="46"/>
      <c r="MUP11" s="46"/>
      <c r="MUQ11" s="46"/>
      <c r="MUR11" s="46"/>
      <c r="MUS11" s="46"/>
      <c r="MUT11" s="46"/>
      <c r="MUU11" s="46"/>
      <c r="MUV11" s="46"/>
      <c r="MUW11" s="46"/>
      <c r="MUX11" s="46"/>
      <c r="MUY11" s="46"/>
      <c r="MUZ11" s="46"/>
      <c r="MVA11" s="46"/>
      <c r="MVB11" s="46"/>
      <c r="MVC11" s="46"/>
      <c r="MVD11" s="46"/>
      <c r="MVE11" s="46"/>
      <c r="MVF11" s="46"/>
      <c r="MVG11" s="46"/>
      <c r="MVH11" s="46"/>
      <c r="MVI11" s="46"/>
      <c r="MVJ11" s="46"/>
      <c r="MVK11" s="46"/>
      <c r="MVL11" s="46"/>
      <c r="MVM11" s="46"/>
      <c r="MVN11" s="46"/>
      <c r="MVO11" s="46"/>
      <c r="MVP11" s="46"/>
      <c r="MVQ11" s="46"/>
      <c r="MVR11" s="46"/>
      <c r="MVS11" s="46"/>
      <c r="MVT11" s="46"/>
      <c r="MVU11" s="46"/>
      <c r="MVV11" s="46"/>
      <c r="MVW11" s="46"/>
      <c r="MVX11" s="46"/>
      <c r="MVY11" s="46"/>
      <c r="MVZ11" s="46"/>
      <c r="MWA11" s="46"/>
      <c r="MWB11" s="46"/>
      <c r="MWC11" s="46"/>
      <c r="MWD11" s="46"/>
      <c r="MWE11" s="46"/>
      <c r="MWF11" s="46"/>
      <c r="MWG11" s="46"/>
      <c r="MWH11" s="46"/>
      <c r="MWI11" s="46"/>
      <c r="MWJ11" s="46"/>
      <c r="MWK11" s="46"/>
      <c r="MWL11" s="46"/>
      <c r="MWM11" s="46"/>
      <c r="MWN11" s="46"/>
      <c r="MWO11" s="46"/>
      <c r="MWP11" s="46"/>
      <c r="MWQ11" s="46"/>
      <c r="MWR11" s="46"/>
      <c r="MWS11" s="46"/>
      <c r="MWT11" s="46"/>
      <c r="MWU11" s="46"/>
      <c r="MWV11" s="46"/>
      <c r="MWW11" s="46"/>
      <c r="MWX11" s="46"/>
      <c r="MWY11" s="46"/>
      <c r="MWZ11" s="46"/>
      <c r="MXA11" s="46"/>
      <c r="MXB11" s="46"/>
      <c r="MXC11" s="46"/>
      <c r="MXD11" s="46"/>
      <c r="MXE11" s="46"/>
      <c r="MXF11" s="46"/>
      <c r="MXG11" s="46"/>
      <c r="MXH11" s="46"/>
      <c r="MXI11" s="46"/>
      <c r="MXJ11" s="46"/>
      <c r="MXK11" s="46"/>
      <c r="MXL11" s="46"/>
      <c r="MXM11" s="46"/>
      <c r="MXN11" s="46"/>
      <c r="MXO11" s="46"/>
      <c r="MXP11" s="46"/>
      <c r="MXQ11" s="46"/>
      <c r="MXR11" s="46"/>
      <c r="MXS11" s="46"/>
      <c r="MXT11" s="46"/>
      <c r="MXU11" s="46"/>
      <c r="MXV11" s="46"/>
      <c r="MXW11" s="46"/>
      <c r="MXX11" s="46"/>
      <c r="MXY11" s="46"/>
      <c r="MXZ11" s="46"/>
      <c r="MYA11" s="46"/>
      <c r="MYB11" s="46"/>
      <c r="MYC11" s="46"/>
      <c r="MYD11" s="46"/>
      <c r="MYE11" s="46"/>
      <c r="MYF11" s="46"/>
      <c r="MYG11" s="46"/>
      <c r="MYH11" s="46"/>
      <c r="MYI11" s="46"/>
      <c r="MYJ11" s="46"/>
      <c r="MYK11" s="46"/>
      <c r="MYL11" s="46"/>
      <c r="MYM11" s="46"/>
      <c r="MYN11" s="46"/>
      <c r="MYO11" s="46"/>
      <c r="MYP11" s="46"/>
      <c r="MYQ11" s="46"/>
      <c r="MYR11" s="46"/>
      <c r="MYS11" s="46"/>
      <c r="MYT11" s="46"/>
      <c r="MYU11" s="46"/>
      <c r="MYV11" s="46"/>
      <c r="MYW11" s="46"/>
      <c r="MYX11" s="46"/>
      <c r="MYY11" s="46"/>
      <c r="MYZ11" s="46"/>
      <c r="MZA11" s="46"/>
      <c r="MZB11" s="46"/>
      <c r="MZC11" s="46"/>
      <c r="MZD11" s="46"/>
      <c r="MZE11" s="46"/>
      <c r="MZF11" s="46"/>
      <c r="MZG11" s="46"/>
      <c r="MZH11" s="46"/>
      <c r="MZI11" s="46"/>
      <c r="MZJ11" s="46"/>
      <c r="MZK11" s="46"/>
      <c r="MZL11" s="46"/>
      <c r="MZM11" s="46"/>
      <c r="MZN11" s="46"/>
      <c r="MZO11" s="46"/>
      <c r="MZP11" s="46"/>
      <c r="MZQ11" s="46"/>
      <c r="MZR11" s="46"/>
      <c r="MZS11" s="46"/>
      <c r="MZT11" s="46"/>
      <c r="MZU11" s="46"/>
      <c r="MZV11" s="46"/>
      <c r="MZW11" s="46"/>
      <c r="MZX11" s="46"/>
      <c r="MZY11" s="46"/>
      <c r="MZZ11" s="46"/>
      <c r="NAA11" s="46"/>
      <c r="NAB11" s="46"/>
      <c r="NAC11" s="46"/>
      <c r="NAD11" s="46"/>
      <c r="NAE11" s="46"/>
      <c r="NAF11" s="46"/>
      <c r="NAG11" s="46"/>
      <c r="NAH11" s="46"/>
      <c r="NAI11" s="46"/>
      <c r="NAJ11" s="46"/>
      <c r="NAK11" s="46"/>
      <c r="NAL11" s="46"/>
      <c r="NAM11" s="46"/>
      <c r="NAN11" s="46"/>
      <c r="NAO11" s="46"/>
      <c r="NAP11" s="46"/>
      <c r="NAQ11" s="46"/>
      <c r="NAR11" s="46"/>
      <c r="NAS11" s="46"/>
      <c r="NAT11" s="46"/>
      <c r="NAU11" s="46"/>
      <c r="NAV11" s="46"/>
      <c r="NAW11" s="46"/>
      <c r="NAX11" s="46"/>
      <c r="NAY11" s="46"/>
      <c r="NAZ11" s="46"/>
      <c r="NBA11" s="46"/>
      <c r="NBB11" s="46"/>
      <c r="NBC11" s="46"/>
      <c r="NBD11" s="46"/>
      <c r="NBE11" s="46"/>
      <c r="NBF11" s="46"/>
      <c r="NBG11" s="46"/>
      <c r="NBH11" s="46"/>
      <c r="NBI11" s="46"/>
      <c r="NBJ11" s="46"/>
      <c r="NBK11" s="46"/>
      <c r="NBL11" s="46"/>
      <c r="NBM11" s="46"/>
      <c r="NBN11" s="46"/>
      <c r="NBO11" s="46"/>
      <c r="NBP11" s="46"/>
      <c r="NBQ11" s="46"/>
      <c r="NBR11" s="46"/>
      <c r="NBS11" s="46"/>
      <c r="NBT11" s="46"/>
      <c r="NBU11" s="46"/>
      <c r="NBV11" s="46"/>
      <c r="NBW11" s="46"/>
      <c r="NBX11" s="46"/>
      <c r="NBY11" s="46"/>
      <c r="NBZ11" s="46"/>
      <c r="NCA11" s="46"/>
      <c r="NCB11" s="46"/>
      <c r="NCC11" s="46"/>
      <c r="NCD11" s="46"/>
      <c r="NCE11" s="46"/>
      <c r="NCF11" s="46"/>
      <c r="NCG11" s="46"/>
      <c r="NCH11" s="46"/>
      <c r="NCI11" s="46"/>
      <c r="NCJ11" s="46"/>
      <c r="NCK11" s="46"/>
      <c r="NCL11" s="46"/>
      <c r="NCM11" s="46"/>
      <c r="NCN11" s="46"/>
      <c r="NCO11" s="46"/>
      <c r="NCP11" s="46"/>
      <c r="NCQ11" s="46"/>
      <c r="NCR11" s="46"/>
      <c r="NCS11" s="46"/>
      <c r="NCT11" s="46"/>
      <c r="NCU11" s="46"/>
      <c r="NCV11" s="46"/>
      <c r="NCW11" s="46"/>
      <c r="NCX11" s="46"/>
      <c r="NCY11" s="46"/>
      <c r="NCZ11" s="46"/>
      <c r="NDA11" s="46"/>
      <c r="NDB11" s="46"/>
      <c r="NDC11" s="46"/>
      <c r="NDD11" s="46"/>
      <c r="NDE11" s="46"/>
      <c r="NDF11" s="46"/>
      <c r="NDG11" s="46"/>
      <c r="NDH11" s="46"/>
      <c r="NDI11" s="46"/>
      <c r="NDJ11" s="46"/>
      <c r="NDK11" s="46"/>
      <c r="NDL11" s="46"/>
      <c r="NDM11" s="46"/>
      <c r="NDN11" s="46"/>
      <c r="NDO11" s="46"/>
      <c r="NDP11" s="46"/>
      <c r="NDQ11" s="46"/>
      <c r="NDR11" s="46"/>
      <c r="NDS11" s="46"/>
      <c r="NDT11" s="46"/>
      <c r="NDU11" s="46"/>
      <c r="NDV11" s="46"/>
      <c r="NDW11" s="46"/>
      <c r="NDX11" s="46"/>
      <c r="NDY11" s="46"/>
      <c r="NDZ11" s="46"/>
      <c r="NEA11" s="46"/>
      <c r="NEB11" s="46"/>
      <c r="NEC11" s="46"/>
      <c r="NED11" s="46"/>
      <c r="NEE11" s="46"/>
      <c r="NEF11" s="46"/>
      <c r="NEG11" s="46"/>
      <c r="NEH11" s="46"/>
      <c r="NEI11" s="46"/>
      <c r="NEJ11" s="46"/>
      <c r="NEK11" s="46"/>
      <c r="NEL11" s="46"/>
      <c r="NEM11" s="46"/>
      <c r="NEN11" s="46"/>
      <c r="NEO11" s="46"/>
      <c r="NEP11" s="46"/>
      <c r="NEQ11" s="46"/>
      <c r="NER11" s="46"/>
      <c r="NES11" s="46"/>
      <c r="NET11" s="46"/>
      <c r="NEU11" s="46"/>
      <c r="NEV11" s="46"/>
      <c r="NEW11" s="46"/>
      <c r="NEX11" s="46"/>
      <c r="NEY11" s="46"/>
      <c r="NEZ11" s="46"/>
      <c r="NFA11" s="46"/>
      <c r="NFB11" s="46"/>
      <c r="NFC11" s="46"/>
      <c r="NFD11" s="46"/>
      <c r="NFE11" s="46"/>
      <c r="NFF11" s="46"/>
      <c r="NFG11" s="46"/>
      <c r="NFH11" s="46"/>
      <c r="NFI11" s="46"/>
      <c r="NFJ11" s="46"/>
      <c r="NFK11" s="46"/>
      <c r="NFL11" s="46"/>
      <c r="NFM11" s="46"/>
      <c r="NFN11" s="46"/>
      <c r="NFO11" s="46"/>
      <c r="NFP11" s="46"/>
      <c r="NFQ11" s="46"/>
      <c r="NFR11" s="46"/>
      <c r="NFS11" s="46"/>
      <c r="NFT11" s="46"/>
      <c r="NFU11" s="46"/>
      <c r="NFV11" s="46"/>
      <c r="NFW11" s="46"/>
      <c r="NFX11" s="46"/>
      <c r="NFY11" s="46"/>
      <c r="NFZ11" s="46"/>
      <c r="NGA11" s="46"/>
      <c r="NGB11" s="46"/>
      <c r="NGC11" s="46"/>
      <c r="NGD11" s="46"/>
      <c r="NGE11" s="46"/>
      <c r="NGF11" s="46"/>
      <c r="NGG11" s="46"/>
      <c r="NGH11" s="46"/>
      <c r="NGI11" s="46"/>
      <c r="NGJ11" s="46"/>
      <c r="NGK11" s="46"/>
      <c r="NGL11" s="46"/>
      <c r="NGM11" s="46"/>
      <c r="NGN11" s="46"/>
      <c r="NGO11" s="46"/>
      <c r="NGP11" s="46"/>
      <c r="NGQ11" s="46"/>
      <c r="NGR11" s="46"/>
      <c r="NGS11" s="46"/>
      <c r="NGT11" s="46"/>
      <c r="NGU11" s="46"/>
      <c r="NGV11" s="46"/>
      <c r="NGW11" s="46"/>
      <c r="NGX11" s="46"/>
      <c r="NGY11" s="46"/>
      <c r="NGZ11" s="46"/>
      <c r="NHA11" s="46"/>
      <c r="NHB11" s="46"/>
      <c r="NHC11" s="46"/>
      <c r="NHD11" s="46"/>
      <c r="NHE11" s="46"/>
      <c r="NHF11" s="46"/>
      <c r="NHG11" s="46"/>
      <c r="NHH11" s="46"/>
      <c r="NHI11" s="46"/>
      <c r="NHJ11" s="46"/>
      <c r="NHK11" s="46"/>
      <c r="NHL11" s="46"/>
      <c r="NHM11" s="46"/>
      <c r="NHN11" s="46"/>
      <c r="NHO11" s="46"/>
      <c r="NHP11" s="46"/>
      <c r="NHQ11" s="46"/>
      <c r="NHR11" s="46"/>
      <c r="NHS11" s="46"/>
      <c r="NHT11" s="46"/>
      <c r="NHU11" s="46"/>
      <c r="NHV11" s="46"/>
      <c r="NHW11" s="46"/>
      <c r="NHX11" s="46"/>
      <c r="NHY11" s="46"/>
      <c r="NHZ11" s="46"/>
      <c r="NIA11" s="46"/>
      <c r="NIB11" s="46"/>
      <c r="NIC11" s="46"/>
      <c r="NID11" s="46"/>
      <c r="NIE11" s="46"/>
      <c r="NIF11" s="46"/>
      <c r="NIG11" s="46"/>
      <c r="NIH11" s="46"/>
      <c r="NII11" s="46"/>
      <c r="NIJ11" s="46"/>
      <c r="NIK11" s="46"/>
      <c r="NIL11" s="46"/>
      <c r="NIM11" s="46"/>
      <c r="NIN11" s="46"/>
      <c r="NIO11" s="46"/>
      <c r="NIP11" s="46"/>
      <c r="NIQ11" s="46"/>
      <c r="NIR11" s="46"/>
      <c r="NIS11" s="46"/>
      <c r="NIT11" s="46"/>
      <c r="NIU11" s="46"/>
      <c r="NIV11" s="46"/>
      <c r="NIW11" s="46"/>
      <c r="NIX11" s="46"/>
      <c r="NIY11" s="46"/>
      <c r="NIZ11" s="46"/>
      <c r="NJA11" s="46"/>
      <c r="NJB11" s="46"/>
      <c r="NJC11" s="46"/>
      <c r="NJD11" s="46"/>
      <c r="NJE11" s="46"/>
      <c r="NJF11" s="46"/>
      <c r="NJG11" s="46"/>
      <c r="NJH11" s="46"/>
      <c r="NJI11" s="46"/>
      <c r="NJJ11" s="46"/>
      <c r="NJK11" s="46"/>
      <c r="NJL11" s="46"/>
      <c r="NJM11" s="46"/>
      <c r="NJN11" s="46"/>
      <c r="NJO11" s="46"/>
      <c r="NJP11" s="46"/>
      <c r="NJQ11" s="46"/>
      <c r="NJR11" s="46"/>
      <c r="NJS11" s="46"/>
      <c r="NJT11" s="46"/>
      <c r="NJU11" s="46"/>
      <c r="NJV11" s="46"/>
      <c r="NJW11" s="46"/>
      <c r="NJX11" s="46"/>
      <c r="NJY11" s="46"/>
      <c r="NJZ11" s="46"/>
      <c r="NKA11" s="46"/>
      <c r="NKB11" s="46"/>
      <c r="NKC11" s="46"/>
      <c r="NKD11" s="46"/>
      <c r="NKE11" s="46"/>
      <c r="NKF11" s="46"/>
      <c r="NKG11" s="46"/>
      <c r="NKH11" s="46"/>
      <c r="NKI11" s="46"/>
      <c r="NKJ11" s="46"/>
      <c r="NKK11" s="46"/>
      <c r="NKL11" s="46"/>
      <c r="NKM11" s="46"/>
      <c r="NKN11" s="46"/>
      <c r="NKO11" s="46"/>
      <c r="NKP11" s="46"/>
      <c r="NKQ11" s="46"/>
      <c r="NKR11" s="46"/>
      <c r="NKS11" s="46"/>
      <c r="NKT11" s="46"/>
      <c r="NKU11" s="46"/>
      <c r="NKV11" s="46"/>
      <c r="NKW11" s="46"/>
      <c r="NKX11" s="46"/>
      <c r="NKY11" s="46"/>
      <c r="NKZ11" s="46"/>
      <c r="NLA11" s="46"/>
      <c r="NLB11" s="46"/>
      <c r="NLC11" s="46"/>
      <c r="NLD11" s="46"/>
      <c r="NLE11" s="46"/>
      <c r="NLF11" s="46"/>
      <c r="NLG11" s="46"/>
      <c r="NLH11" s="46"/>
      <c r="NLI11" s="46"/>
      <c r="NLJ11" s="46"/>
      <c r="NLK11" s="46"/>
      <c r="NLL11" s="46"/>
      <c r="NLM11" s="46"/>
      <c r="NLN11" s="46"/>
      <c r="NLO11" s="46"/>
      <c r="NLP11" s="46"/>
      <c r="NLQ11" s="46"/>
      <c r="NLR11" s="46"/>
      <c r="NLS11" s="46"/>
      <c r="NLT11" s="46"/>
      <c r="NLU11" s="46"/>
      <c r="NLV11" s="46"/>
      <c r="NLW11" s="46"/>
      <c r="NLX11" s="46"/>
      <c r="NLY11" s="46"/>
      <c r="NLZ11" s="46"/>
      <c r="NMA11" s="46"/>
      <c r="NMB11" s="46"/>
      <c r="NMC11" s="46"/>
      <c r="NMD11" s="46"/>
      <c r="NME11" s="46"/>
      <c r="NMF11" s="46"/>
      <c r="NMG11" s="46"/>
      <c r="NMH11" s="46"/>
      <c r="NMI11" s="46"/>
      <c r="NMJ11" s="46"/>
      <c r="NMK11" s="46"/>
      <c r="NML11" s="46"/>
      <c r="NMM11" s="46"/>
      <c r="NMN11" s="46"/>
      <c r="NMO11" s="46"/>
      <c r="NMP11" s="46"/>
      <c r="NMQ11" s="46"/>
      <c r="NMR11" s="46"/>
      <c r="NMS11" s="46"/>
      <c r="NMT11" s="46"/>
      <c r="NMU11" s="46"/>
      <c r="NMV11" s="46"/>
      <c r="NMW11" s="46"/>
      <c r="NMX11" s="46"/>
      <c r="NMY11" s="46"/>
      <c r="NMZ11" s="46"/>
      <c r="NNA11" s="46"/>
      <c r="NNB11" s="46"/>
      <c r="NNC11" s="46"/>
      <c r="NND11" s="46"/>
      <c r="NNE11" s="46"/>
      <c r="NNF11" s="46"/>
      <c r="NNG11" s="46"/>
      <c r="NNH11" s="46"/>
      <c r="NNI11" s="46"/>
      <c r="NNJ11" s="46"/>
      <c r="NNK11" s="46"/>
      <c r="NNL11" s="46"/>
      <c r="NNM11" s="46"/>
      <c r="NNN11" s="46"/>
      <c r="NNO11" s="46"/>
      <c r="NNP11" s="46"/>
      <c r="NNQ11" s="46"/>
      <c r="NNR11" s="46"/>
      <c r="NNS11" s="46"/>
      <c r="NNT11" s="46"/>
      <c r="NNU11" s="46"/>
      <c r="NNV11" s="46"/>
      <c r="NNW11" s="46"/>
      <c r="NNX11" s="46"/>
      <c r="NNY11" s="46"/>
      <c r="NNZ11" s="46"/>
      <c r="NOA11" s="46"/>
      <c r="NOB11" s="46"/>
      <c r="NOC11" s="46"/>
      <c r="NOD11" s="46"/>
      <c r="NOE11" s="46"/>
      <c r="NOF11" s="46"/>
      <c r="NOG11" s="46"/>
      <c r="NOH11" s="46"/>
      <c r="NOI11" s="46"/>
      <c r="NOJ11" s="46"/>
      <c r="NOK11" s="46"/>
      <c r="NOL11" s="46"/>
      <c r="NOM11" s="46"/>
      <c r="NON11" s="46"/>
      <c r="NOO11" s="46"/>
      <c r="NOP11" s="46"/>
      <c r="NOQ11" s="46"/>
      <c r="NOR11" s="46"/>
      <c r="NOS11" s="46"/>
      <c r="NOT11" s="46"/>
      <c r="NOU11" s="46"/>
      <c r="NOV11" s="46"/>
      <c r="NOW11" s="46"/>
      <c r="NOX11" s="46"/>
      <c r="NOY11" s="46"/>
      <c r="NOZ11" s="46"/>
      <c r="NPA11" s="46"/>
      <c r="NPB11" s="46"/>
      <c r="NPC11" s="46"/>
      <c r="NPD11" s="46"/>
      <c r="NPE11" s="46"/>
      <c r="NPF11" s="46"/>
      <c r="NPG11" s="46"/>
      <c r="NPH11" s="46"/>
      <c r="NPI11" s="46"/>
      <c r="NPJ11" s="46"/>
      <c r="NPK11" s="46"/>
      <c r="NPL11" s="46"/>
      <c r="NPM11" s="46"/>
      <c r="NPN11" s="46"/>
      <c r="NPO11" s="46"/>
      <c r="NPP11" s="46"/>
      <c r="NPQ11" s="46"/>
      <c r="NPR11" s="46"/>
      <c r="NPS11" s="46"/>
      <c r="NPT11" s="46"/>
      <c r="NPU11" s="46"/>
      <c r="NPV11" s="46"/>
      <c r="NPW11" s="46"/>
      <c r="NPX11" s="46"/>
      <c r="NPY11" s="46"/>
      <c r="NPZ11" s="46"/>
      <c r="NQA11" s="46"/>
      <c r="NQB11" s="46"/>
      <c r="NQC11" s="46"/>
      <c r="NQD11" s="46"/>
      <c r="NQE11" s="46"/>
      <c r="NQF11" s="46"/>
      <c r="NQG11" s="46"/>
      <c r="NQH11" s="46"/>
      <c r="NQI11" s="46"/>
      <c r="NQJ11" s="46"/>
      <c r="NQK11" s="46"/>
      <c r="NQL11" s="46"/>
      <c r="NQM11" s="46"/>
      <c r="NQN11" s="46"/>
      <c r="NQO11" s="46"/>
      <c r="NQP11" s="46"/>
      <c r="NQQ11" s="46"/>
      <c r="NQR11" s="46"/>
      <c r="NQS11" s="46"/>
      <c r="NQT11" s="46"/>
      <c r="NQU11" s="46"/>
      <c r="NQV11" s="46"/>
      <c r="NQW11" s="46"/>
      <c r="NQX11" s="46"/>
      <c r="NQY11" s="46"/>
      <c r="NQZ11" s="46"/>
      <c r="NRA11" s="46"/>
      <c r="NRB11" s="46"/>
      <c r="NRC11" s="46"/>
      <c r="NRD11" s="46"/>
      <c r="NRE11" s="46"/>
      <c r="NRF11" s="46"/>
      <c r="NRG11" s="46"/>
      <c r="NRH11" s="46"/>
      <c r="NRI11" s="46"/>
      <c r="NRJ11" s="46"/>
      <c r="NRK11" s="46"/>
      <c r="NRL11" s="46"/>
      <c r="NRM11" s="46"/>
      <c r="NRN11" s="46"/>
      <c r="NRO11" s="46"/>
      <c r="NRP11" s="46"/>
      <c r="NRQ11" s="46"/>
      <c r="NRR11" s="46"/>
      <c r="NRS11" s="46"/>
      <c r="NRT11" s="46"/>
      <c r="NRU11" s="46"/>
      <c r="NRV11" s="46"/>
      <c r="NRW11" s="46"/>
      <c r="NRX11" s="46"/>
      <c r="NRY11" s="46"/>
      <c r="NRZ11" s="46"/>
      <c r="NSA11" s="46"/>
      <c r="NSB11" s="46"/>
      <c r="NSC11" s="46"/>
      <c r="NSD11" s="46"/>
      <c r="NSE11" s="46"/>
      <c r="NSF11" s="46"/>
      <c r="NSG11" s="46"/>
      <c r="NSH11" s="46"/>
      <c r="NSI11" s="46"/>
      <c r="NSJ11" s="46"/>
      <c r="NSK11" s="46"/>
      <c r="NSL11" s="46"/>
      <c r="NSM11" s="46"/>
      <c r="NSN11" s="46"/>
      <c r="NSO11" s="46"/>
      <c r="NSP11" s="46"/>
      <c r="NSQ11" s="46"/>
      <c r="NSR11" s="46"/>
      <c r="NSS11" s="46"/>
      <c r="NST11" s="46"/>
      <c r="NSU11" s="46"/>
      <c r="NSV11" s="46"/>
      <c r="NSW11" s="46"/>
      <c r="NSX11" s="46"/>
      <c r="NSY11" s="46"/>
      <c r="NSZ11" s="46"/>
      <c r="NTA11" s="46"/>
      <c r="NTB11" s="46"/>
      <c r="NTC11" s="46"/>
      <c r="NTD11" s="46"/>
      <c r="NTE11" s="46"/>
      <c r="NTF11" s="46"/>
      <c r="NTG11" s="46"/>
      <c r="NTH11" s="46"/>
      <c r="NTI11" s="46"/>
      <c r="NTJ11" s="46"/>
      <c r="NTK11" s="46"/>
      <c r="NTL11" s="46"/>
      <c r="NTM11" s="46"/>
      <c r="NTN11" s="46"/>
      <c r="NTO11" s="46"/>
      <c r="NTP11" s="46"/>
      <c r="NTQ11" s="46"/>
      <c r="NTR11" s="46"/>
      <c r="NTS11" s="46"/>
      <c r="NTT11" s="46"/>
      <c r="NTU11" s="46"/>
      <c r="NTV11" s="46"/>
      <c r="NTW11" s="46"/>
      <c r="NTX11" s="46"/>
      <c r="NTY11" s="46"/>
      <c r="NTZ11" s="46"/>
      <c r="NUA11" s="46"/>
      <c r="NUB11" s="46"/>
      <c r="NUC11" s="46"/>
      <c r="NUD11" s="46"/>
      <c r="NUE11" s="46"/>
      <c r="NUF11" s="46"/>
      <c r="NUG11" s="46"/>
      <c r="NUH11" s="46"/>
      <c r="NUI11" s="46"/>
      <c r="NUJ11" s="46"/>
      <c r="NUK11" s="46"/>
      <c r="NUL11" s="46"/>
      <c r="NUM11" s="46"/>
      <c r="NUN11" s="46"/>
      <c r="NUO11" s="46"/>
      <c r="NUP11" s="46"/>
      <c r="NUQ11" s="46"/>
      <c r="NUR11" s="46"/>
      <c r="NUS11" s="46"/>
      <c r="NUT11" s="46"/>
      <c r="NUU11" s="46"/>
      <c r="NUV11" s="46"/>
      <c r="NUW11" s="46"/>
      <c r="NUX11" s="46"/>
      <c r="NUY11" s="46"/>
      <c r="NUZ11" s="46"/>
      <c r="NVA11" s="46"/>
      <c r="NVB11" s="46"/>
      <c r="NVC11" s="46"/>
      <c r="NVD11" s="46"/>
      <c r="NVE11" s="46"/>
      <c r="NVF11" s="46"/>
      <c r="NVG11" s="46"/>
      <c r="NVH11" s="46"/>
      <c r="NVI11" s="46"/>
      <c r="NVJ11" s="46"/>
      <c r="NVK11" s="46"/>
      <c r="NVL11" s="46"/>
      <c r="NVM11" s="46"/>
      <c r="NVN11" s="46"/>
      <c r="NVO11" s="46"/>
      <c r="NVP11" s="46"/>
      <c r="NVQ11" s="46"/>
      <c r="NVR11" s="46"/>
      <c r="NVS11" s="46"/>
      <c r="NVT11" s="46"/>
      <c r="NVU11" s="46"/>
      <c r="NVV11" s="46"/>
      <c r="NVW11" s="46"/>
      <c r="NVX11" s="46"/>
      <c r="NVY11" s="46"/>
      <c r="NVZ11" s="46"/>
      <c r="NWA11" s="46"/>
      <c r="NWB11" s="46"/>
      <c r="NWC11" s="46"/>
      <c r="NWD11" s="46"/>
      <c r="NWE11" s="46"/>
      <c r="NWF11" s="46"/>
      <c r="NWG11" s="46"/>
      <c r="NWH11" s="46"/>
      <c r="NWI11" s="46"/>
      <c r="NWJ11" s="46"/>
      <c r="NWK11" s="46"/>
      <c r="NWL11" s="46"/>
      <c r="NWM11" s="46"/>
      <c r="NWN11" s="46"/>
      <c r="NWO11" s="46"/>
      <c r="NWP11" s="46"/>
      <c r="NWQ11" s="46"/>
      <c r="NWR11" s="46"/>
      <c r="NWS11" s="46"/>
      <c r="NWT11" s="46"/>
      <c r="NWU11" s="46"/>
      <c r="NWV11" s="46"/>
      <c r="NWW11" s="46"/>
      <c r="NWX11" s="46"/>
      <c r="NWY11" s="46"/>
      <c r="NWZ11" s="46"/>
      <c r="NXA11" s="46"/>
      <c r="NXB11" s="46"/>
      <c r="NXC11" s="46"/>
      <c r="NXD11" s="46"/>
      <c r="NXE11" s="46"/>
      <c r="NXF11" s="46"/>
      <c r="NXG11" s="46"/>
      <c r="NXH11" s="46"/>
      <c r="NXI11" s="46"/>
      <c r="NXJ11" s="46"/>
      <c r="NXK11" s="46"/>
      <c r="NXL11" s="46"/>
      <c r="NXM11" s="46"/>
      <c r="NXN11" s="46"/>
      <c r="NXO11" s="46"/>
      <c r="NXP11" s="46"/>
      <c r="NXQ11" s="46"/>
      <c r="NXR11" s="46"/>
      <c r="NXS11" s="46"/>
      <c r="NXT11" s="46"/>
      <c r="NXU11" s="46"/>
      <c r="NXV11" s="46"/>
      <c r="NXW11" s="46"/>
      <c r="NXX11" s="46"/>
      <c r="NXY11" s="46"/>
      <c r="NXZ11" s="46"/>
      <c r="NYA11" s="46"/>
      <c r="NYB11" s="46"/>
      <c r="NYC11" s="46"/>
      <c r="NYD11" s="46"/>
      <c r="NYE11" s="46"/>
      <c r="NYF11" s="46"/>
      <c r="NYG11" s="46"/>
      <c r="NYH11" s="46"/>
      <c r="NYI11" s="46"/>
      <c r="NYJ11" s="46"/>
      <c r="NYK11" s="46"/>
      <c r="NYL11" s="46"/>
      <c r="NYM11" s="46"/>
      <c r="NYN11" s="46"/>
      <c r="NYO11" s="46"/>
      <c r="NYP11" s="46"/>
      <c r="NYQ11" s="46"/>
      <c r="NYR11" s="46"/>
      <c r="NYS11" s="46"/>
      <c r="NYT11" s="46"/>
      <c r="NYU11" s="46"/>
      <c r="NYV11" s="46"/>
      <c r="NYW11" s="46"/>
      <c r="NYX11" s="46"/>
      <c r="NYY11" s="46"/>
      <c r="NYZ11" s="46"/>
      <c r="NZA11" s="46"/>
      <c r="NZB11" s="46"/>
      <c r="NZC11" s="46"/>
      <c r="NZD11" s="46"/>
      <c r="NZE11" s="46"/>
      <c r="NZF11" s="46"/>
      <c r="NZG11" s="46"/>
      <c r="NZH11" s="46"/>
      <c r="NZI11" s="46"/>
      <c r="NZJ11" s="46"/>
      <c r="NZK11" s="46"/>
      <c r="NZL11" s="46"/>
      <c r="NZM11" s="46"/>
      <c r="NZN11" s="46"/>
      <c r="NZO11" s="46"/>
      <c r="NZP11" s="46"/>
      <c r="NZQ11" s="46"/>
      <c r="NZR11" s="46"/>
      <c r="NZS11" s="46"/>
      <c r="NZT11" s="46"/>
      <c r="NZU11" s="46"/>
      <c r="NZV11" s="46"/>
      <c r="NZW11" s="46"/>
      <c r="NZX11" s="46"/>
      <c r="NZY11" s="46"/>
      <c r="NZZ11" s="46"/>
      <c r="OAA11" s="46"/>
      <c r="OAB11" s="46"/>
      <c r="OAC11" s="46"/>
      <c r="OAD11" s="46"/>
      <c r="OAE11" s="46"/>
      <c r="OAF11" s="46"/>
      <c r="OAG11" s="46"/>
      <c r="OAH11" s="46"/>
      <c r="OAI11" s="46"/>
      <c r="OAJ11" s="46"/>
      <c r="OAK11" s="46"/>
      <c r="OAL11" s="46"/>
      <c r="OAM11" s="46"/>
      <c r="OAN11" s="46"/>
      <c r="OAO11" s="46"/>
      <c r="OAP11" s="46"/>
      <c r="OAQ11" s="46"/>
      <c r="OAR11" s="46"/>
      <c r="OAS11" s="46"/>
      <c r="OAT11" s="46"/>
      <c r="OAU11" s="46"/>
      <c r="OAV11" s="46"/>
      <c r="OAW11" s="46"/>
      <c r="OAX11" s="46"/>
      <c r="OAY11" s="46"/>
      <c r="OAZ11" s="46"/>
      <c r="OBA11" s="46"/>
      <c r="OBB11" s="46"/>
      <c r="OBC11" s="46"/>
      <c r="OBD11" s="46"/>
      <c r="OBE11" s="46"/>
      <c r="OBF11" s="46"/>
      <c r="OBG11" s="46"/>
      <c r="OBH11" s="46"/>
      <c r="OBI11" s="46"/>
      <c r="OBJ11" s="46"/>
      <c r="OBK11" s="46"/>
      <c r="OBL11" s="46"/>
      <c r="OBM11" s="46"/>
      <c r="OBN11" s="46"/>
      <c r="OBO11" s="46"/>
      <c r="OBP11" s="46"/>
      <c r="OBQ11" s="46"/>
      <c r="OBR11" s="46"/>
      <c r="OBS11" s="46"/>
      <c r="OBT11" s="46"/>
      <c r="OBU11" s="46"/>
      <c r="OBV11" s="46"/>
      <c r="OBW11" s="46"/>
      <c r="OBX11" s="46"/>
      <c r="OBY11" s="46"/>
      <c r="OBZ11" s="46"/>
      <c r="OCA11" s="46"/>
      <c r="OCB11" s="46"/>
      <c r="OCC11" s="46"/>
      <c r="OCD11" s="46"/>
      <c r="OCE11" s="46"/>
      <c r="OCF11" s="46"/>
      <c r="OCG11" s="46"/>
      <c r="OCH11" s="46"/>
      <c r="OCI11" s="46"/>
      <c r="OCJ11" s="46"/>
      <c r="OCK11" s="46"/>
      <c r="OCL11" s="46"/>
      <c r="OCM11" s="46"/>
      <c r="OCN11" s="46"/>
      <c r="OCO11" s="46"/>
      <c r="OCP11" s="46"/>
      <c r="OCQ11" s="46"/>
      <c r="OCR11" s="46"/>
      <c r="OCS11" s="46"/>
      <c r="OCT11" s="46"/>
      <c r="OCU11" s="46"/>
      <c r="OCV11" s="46"/>
      <c r="OCW11" s="46"/>
      <c r="OCX11" s="46"/>
      <c r="OCY11" s="46"/>
      <c r="OCZ11" s="46"/>
      <c r="ODA11" s="46"/>
      <c r="ODB11" s="46"/>
      <c r="ODC11" s="46"/>
      <c r="ODD11" s="46"/>
      <c r="ODE11" s="46"/>
      <c r="ODF11" s="46"/>
      <c r="ODG11" s="46"/>
      <c r="ODH11" s="46"/>
      <c r="ODI11" s="46"/>
      <c r="ODJ11" s="46"/>
      <c r="ODK11" s="46"/>
      <c r="ODL11" s="46"/>
      <c r="ODM11" s="46"/>
      <c r="ODN11" s="46"/>
      <c r="ODO11" s="46"/>
      <c r="ODP11" s="46"/>
      <c r="ODQ11" s="46"/>
      <c r="ODR11" s="46"/>
      <c r="ODS11" s="46"/>
      <c r="ODT11" s="46"/>
      <c r="ODU11" s="46"/>
      <c r="ODV11" s="46"/>
      <c r="ODW11" s="46"/>
      <c r="ODX11" s="46"/>
      <c r="ODY11" s="46"/>
      <c r="ODZ11" s="46"/>
      <c r="OEA11" s="46"/>
      <c r="OEB11" s="46"/>
      <c r="OEC11" s="46"/>
      <c r="OED11" s="46"/>
      <c r="OEE11" s="46"/>
      <c r="OEF11" s="46"/>
      <c r="OEG11" s="46"/>
      <c r="OEH11" s="46"/>
      <c r="OEI11" s="46"/>
      <c r="OEJ11" s="46"/>
      <c r="OEK11" s="46"/>
      <c r="OEL11" s="46"/>
      <c r="OEM11" s="46"/>
      <c r="OEN11" s="46"/>
      <c r="OEO11" s="46"/>
      <c r="OEP11" s="46"/>
      <c r="OEQ11" s="46"/>
      <c r="OER11" s="46"/>
      <c r="OES11" s="46"/>
      <c r="OET11" s="46"/>
      <c r="OEU11" s="46"/>
      <c r="OEV11" s="46"/>
      <c r="OEW11" s="46"/>
      <c r="OEX11" s="46"/>
      <c r="OEY11" s="46"/>
      <c r="OEZ11" s="46"/>
      <c r="OFA11" s="46"/>
      <c r="OFB11" s="46"/>
      <c r="OFC11" s="46"/>
      <c r="OFD11" s="46"/>
      <c r="OFE11" s="46"/>
      <c r="OFF11" s="46"/>
      <c r="OFG11" s="46"/>
      <c r="OFH11" s="46"/>
      <c r="OFI11" s="46"/>
      <c r="OFJ11" s="46"/>
      <c r="OFK11" s="46"/>
      <c r="OFL11" s="46"/>
      <c r="OFM11" s="46"/>
      <c r="OFN11" s="46"/>
      <c r="OFO11" s="46"/>
      <c r="OFP11" s="46"/>
      <c r="OFQ11" s="46"/>
      <c r="OFR11" s="46"/>
      <c r="OFS11" s="46"/>
      <c r="OFT11" s="46"/>
      <c r="OFU11" s="46"/>
      <c r="OFV11" s="46"/>
      <c r="OFW11" s="46"/>
      <c r="OFX11" s="46"/>
      <c r="OFY11" s="46"/>
      <c r="OFZ11" s="46"/>
      <c r="OGA11" s="46"/>
      <c r="OGB11" s="46"/>
      <c r="OGC11" s="46"/>
      <c r="OGD11" s="46"/>
      <c r="OGE11" s="46"/>
      <c r="OGF11" s="46"/>
      <c r="OGG11" s="46"/>
      <c r="OGH11" s="46"/>
      <c r="OGI11" s="46"/>
      <c r="OGJ11" s="46"/>
      <c r="OGK11" s="46"/>
      <c r="OGL11" s="46"/>
      <c r="OGM11" s="46"/>
      <c r="OGN11" s="46"/>
      <c r="OGO11" s="46"/>
      <c r="OGP11" s="46"/>
      <c r="OGQ11" s="46"/>
      <c r="OGR11" s="46"/>
      <c r="OGS11" s="46"/>
      <c r="OGT11" s="46"/>
      <c r="OGU11" s="46"/>
      <c r="OGV11" s="46"/>
      <c r="OGW11" s="46"/>
      <c r="OGX11" s="46"/>
      <c r="OGY11" s="46"/>
      <c r="OGZ11" s="46"/>
      <c r="OHA11" s="46"/>
      <c r="OHB11" s="46"/>
      <c r="OHC11" s="46"/>
      <c r="OHD11" s="46"/>
      <c r="OHE11" s="46"/>
      <c r="OHF11" s="46"/>
      <c r="OHG11" s="46"/>
      <c r="OHH11" s="46"/>
      <c r="OHI11" s="46"/>
      <c r="OHJ11" s="46"/>
      <c r="OHK11" s="46"/>
      <c r="OHL11" s="46"/>
      <c r="OHM11" s="46"/>
      <c r="OHN11" s="46"/>
      <c r="OHO11" s="46"/>
      <c r="OHP11" s="46"/>
      <c r="OHQ11" s="46"/>
      <c r="OHR11" s="46"/>
      <c r="OHS11" s="46"/>
      <c r="OHT11" s="46"/>
      <c r="OHU11" s="46"/>
      <c r="OHV11" s="46"/>
      <c r="OHW11" s="46"/>
      <c r="OHX11" s="46"/>
      <c r="OHY11" s="46"/>
      <c r="OHZ11" s="46"/>
      <c r="OIA11" s="46"/>
      <c r="OIB11" s="46"/>
      <c r="OIC11" s="46"/>
      <c r="OID11" s="46"/>
      <c r="OIE11" s="46"/>
      <c r="OIF11" s="46"/>
      <c r="OIG11" s="46"/>
      <c r="OIH11" s="46"/>
      <c r="OII11" s="46"/>
      <c r="OIJ11" s="46"/>
      <c r="OIK11" s="46"/>
      <c r="OIL11" s="46"/>
      <c r="OIM11" s="46"/>
      <c r="OIN11" s="46"/>
      <c r="OIO11" s="46"/>
      <c r="OIP11" s="46"/>
      <c r="OIQ11" s="46"/>
      <c r="OIR11" s="46"/>
      <c r="OIS11" s="46"/>
      <c r="OIT11" s="46"/>
      <c r="OIU11" s="46"/>
      <c r="OIV11" s="46"/>
      <c r="OIW11" s="46"/>
      <c r="OIX11" s="46"/>
      <c r="OIY11" s="46"/>
      <c r="OIZ11" s="46"/>
      <c r="OJA11" s="46"/>
      <c r="OJB11" s="46"/>
      <c r="OJC11" s="46"/>
      <c r="OJD11" s="46"/>
      <c r="OJE11" s="46"/>
      <c r="OJF11" s="46"/>
      <c r="OJG11" s="46"/>
      <c r="OJH11" s="46"/>
      <c r="OJI11" s="46"/>
      <c r="OJJ11" s="46"/>
      <c r="OJK11" s="46"/>
      <c r="OJL11" s="46"/>
      <c r="OJM11" s="46"/>
      <c r="OJN11" s="46"/>
      <c r="OJO11" s="46"/>
      <c r="OJP11" s="46"/>
      <c r="OJQ11" s="46"/>
      <c r="OJR11" s="46"/>
      <c r="OJS11" s="46"/>
      <c r="OJT11" s="46"/>
      <c r="OJU11" s="46"/>
      <c r="OJV11" s="46"/>
      <c r="OJW11" s="46"/>
      <c r="OJX11" s="46"/>
      <c r="OJY11" s="46"/>
      <c r="OJZ11" s="46"/>
      <c r="OKA11" s="46"/>
      <c r="OKB11" s="46"/>
      <c r="OKC11" s="46"/>
      <c r="OKD11" s="46"/>
      <c r="OKE11" s="46"/>
      <c r="OKF11" s="46"/>
      <c r="OKG11" s="46"/>
      <c r="OKH11" s="46"/>
      <c r="OKI11" s="46"/>
      <c r="OKJ11" s="46"/>
      <c r="OKK11" s="46"/>
      <c r="OKL11" s="46"/>
      <c r="OKM11" s="46"/>
      <c r="OKN11" s="46"/>
      <c r="OKO11" s="46"/>
      <c r="OKP11" s="46"/>
      <c r="OKQ11" s="46"/>
      <c r="OKR11" s="46"/>
      <c r="OKS11" s="46"/>
      <c r="OKT11" s="46"/>
      <c r="OKU11" s="46"/>
      <c r="OKV11" s="46"/>
      <c r="OKW11" s="46"/>
      <c r="OKX11" s="46"/>
      <c r="OKY11" s="46"/>
      <c r="OKZ11" s="46"/>
      <c r="OLA11" s="46"/>
      <c r="OLB11" s="46"/>
      <c r="OLC11" s="46"/>
      <c r="OLD11" s="46"/>
      <c r="OLE11" s="46"/>
      <c r="OLF11" s="46"/>
      <c r="OLG11" s="46"/>
      <c r="OLH11" s="46"/>
      <c r="OLI11" s="46"/>
      <c r="OLJ11" s="46"/>
      <c r="OLK11" s="46"/>
      <c r="OLL11" s="46"/>
      <c r="OLM11" s="46"/>
      <c r="OLN11" s="46"/>
      <c r="OLO11" s="46"/>
      <c r="OLP11" s="46"/>
      <c r="OLQ11" s="46"/>
      <c r="OLR11" s="46"/>
      <c r="OLS11" s="46"/>
      <c r="OLT11" s="46"/>
      <c r="OLU11" s="46"/>
      <c r="OLV11" s="46"/>
      <c r="OLW11" s="46"/>
      <c r="OLX11" s="46"/>
      <c r="OLY11" s="46"/>
      <c r="OLZ11" s="46"/>
      <c r="OMA11" s="46"/>
      <c r="OMB11" s="46"/>
      <c r="OMC11" s="46"/>
      <c r="OMD11" s="46"/>
      <c r="OME11" s="46"/>
      <c r="OMF11" s="46"/>
      <c r="OMG11" s="46"/>
      <c r="OMH11" s="46"/>
      <c r="OMI11" s="46"/>
      <c r="OMJ11" s="46"/>
      <c r="OMK11" s="46"/>
      <c r="OML11" s="46"/>
      <c r="OMM11" s="46"/>
      <c r="OMN11" s="46"/>
      <c r="OMO11" s="46"/>
      <c r="OMP11" s="46"/>
      <c r="OMQ11" s="46"/>
      <c r="OMR11" s="46"/>
      <c r="OMS11" s="46"/>
      <c r="OMT11" s="46"/>
      <c r="OMU11" s="46"/>
      <c r="OMV11" s="46"/>
      <c r="OMW11" s="46"/>
      <c r="OMX11" s="46"/>
      <c r="OMY11" s="46"/>
      <c r="OMZ11" s="46"/>
      <c r="ONA11" s="46"/>
      <c r="ONB11" s="46"/>
      <c r="ONC11" s="46"/>
      <c r="OND11" s="46"/>
      <c r="ONE11" s="46"/>
      <c r="ONF11" s="46"/>
      <c r="ONG11" s="46"/>
      <c r="ONH11" s="46"/>
      <c r="ONI11" s="46"/>
      <c r="ONJ11" s="46"/>
      <c r="ONK11" s="46"/>
      <c r="ONL11" s="46"/>
      <c r="ONM11" s="46"/>
      <c r="ONN11" s="46"/>
      <c r="ONO11" s="46"/>
      <c r="ONP11" s="46"/>
      <c r="ONQ11" s="46"/>
      <c r="ONR11" s="46"/>
      <c r="ONS11" s="46"/>
      <c r="ONT11" s="46"/>
      <c r="ONU11" s="46"/>
      <c r="ONV11" s="46"/>
      <c r="ONW11" s="46"/>
      <c r="ONX11" s="46"/>
      <c r="ONY11" s="46"/>
      <c r="ONZ11" s="46"/>
      <c r="OOA11" s="46"/>
      <c r="OOB11" s="46"/>
      <c r="OOC11" s="46"/>
      <c r="OOD11" s="46"/>
      <c r="OOE11" s="46"/>
      <c r="OOF11" s="46"/>
      <c r="OOG11" s="46"/>
      <c r="OOH11" s="46"/>
      <c r="OOI11" s="46"/>
      <c r="OOJ11" s="46"/>
      <c r="OOK11" s="46"/>
      <c r="OOL11" s="46"/>
      <c r="OOM11" s="46"/>
      <c r="OON11" s="46"/>
      <c r="OOO11" s="46"/>
      <c r="OOP11" s="46"/>
      <c r="OOQ11" s="46"/>
      <c r="OOR11" s="46"/>
      <c r="OOS11" s="46"/>
      <c r="OOT11" s="46"/>
      <c r="OOU11" s="46"/>
      <c r="OOV11" s="46"/>
      <c r="OOW11" s="46"/>
      <c r="OOX11" s="46"/>
      <c r="OOY11" s="46"/>
      <c r="OOZ11" s="46"/>
      <c r="OPA11" s="46"/>
      <c r="OPB11" s="46"/>
      <c r="OPC11" s="46"/>
      <c r="OPD11" s="46"/>
      <c r="OPE11" s="46"/>
      <c r="OPF11" s="46"/>
      <c r="OPG11" s="46"/>
      <c r="OPH11" s="46"/>
      <c r="OPI11" s="46"/>
      <c r="OPJ11" s="46"/>
      <c r="OPK11" s="46"/>
      <c r="OPL11" s="46"/>
      <c r="OPM11" s="46"/>
      <c r="OPN11" s="46"/>
      <c r="OPO11" s="46"/>
      <c r="OPP11" s="46"/>
      <c r="OPQ11" s="46"/>
      <c r="OPR11" s="46"/>
      <c r="OPS11" s="46"/>
      <c r="OPT11" s="46"/>
      <c r="OPU11" s="46"/>
      <c r="OPV11" s="46"/>
      <c r="OPW11" s="46"/>
      <c r="OPX11" s="46"/>
      <c r="OPY11" s="46"/>
      <c r="OPZ11" s="46"/>
      <c r="OQA11" s="46"/>
      <c r="OQB11" s="46"/>
      <c r="OQC11" s="46"/>
      <c r="OQD11" s="46"/>
      <c r="OQE11" s="46"/>
      <c r="OQF11" s="46"/>
      <c r="OQG11" s="46"/>
      <c r="OQH11" s="46"/>
      <c r="OQI11" s="46"/>
      <c r="OQJ11" s="46"/>
      <c r="OQK11" s="46"/>
      <c r="OQL11" s="46"/>
      <c r="OQM11" s="46"/>
      <c r="OQN11" s="46"/>
      <c r="OQO11" s="46"/>
      <c r="OQP11" s="46"/>
      <c r="OQQ11" s="46"/>
      <c r="OQR11" s="46"/>
      <c r="OQS11" s="46"/>
      <c r="OQT11" s="46"/>
      <c r="OQU11" s="46"/>
      <c r="OQV11" s="46"/>
      <c r="OQW11" s="46"/>
      <c r="OQX11" s="46"/>
      <c r="OQY11" s="46"/>
      <c r="OQZ11" s="46"/>
      <c r="ORA11" s="46"/>
      <c r="ORB11" s="46"/>
      <c r="ORC11" s="46"/>
      <c r="ORD11" s="46"/>
      <c r="ORE11" s="46"/>
      <c r="ORF11" s="46"/>
      <c r="ORG11" s="46"/>
      <c r="ORH11" s="46"/>
      <c r="ORI11" s="46"/>
      <c r="ORJ11" s="46"/>
      <c r="ORK11" s="46"/>
      <c r="ORL11" s="46"/>
      <c r="ORM11" s="46"/>
      <c r="ORN11" s="46"/>
      <c r="ORO11" s="46"/>
      <c r="ORP11" s="46"/>
      <c r="ORQ11" s="46"/>
      <c r="ORR11" s="46"/>
      <c r="ORS11" s="46"/>
      <c r="ORT11" s="46"/>
      <c r="ORU11" s="46"/>
      <c r="ORV11" s="46"/>
      <c r="ORW11" s="46"/>
      <c r="ORX11" s="46"/>
      <c r="ORY11" s="46"/>
      <c r="ORZ11" s="46"/>
      <c r="OSA11" s="46"/>
      <c r="OSB11" s="46"/>
      <c r="OSC11" s="46"/>
      <c r="OSD11" s="46"/>
      <c r="OSE11" s="46"/>
      <c r="OSF11" s="46"/>
      <c r="OSG11" s="46"/>
      <c r="OSH11" s="46"/>
      <c r="OSI11" s="46"/>
      <c r="OSJ11" s="46"/>
      <c r="OSK11" s="46"/>
      <c r="OSL11" s="46"/>
      <c r="OSM11" s="46"/>
      <c r="OSN11" s="46"/>
      <c r="OSO11" s="46"/>
      <c r="OSP11" s="46"/>
      <c r="OSQ11" s="46"/>
      <c r="OSR11" s="46"/>
      <c r="OSS11" s="46"/>
      <c r="OST11" s="46"/>
      <c r="OSU11" s="46"/>
      <c r="OSV11" s="46"/>
      <c r="OSW11" s="46"/>
      <c r="OSX11" s="46"/>
      <c r="OSY11" s="46"/>
      <c r="OSZ11" s="46"/>
      <c r="OTA11" s="46"/>
      <c r="OTB11" s="46"/>
      <c r="OTC11" s="46"/>
      <c r="OTD11" s="46"/>
      <c r="OTE11" s="46"/>
      <c r="OTF11" s="46"/>
      <c r="OTG11" s="46"/>
      <c r="OTH11" s="46"/>
      <c r="OTI11" s="46"/>
      <c r="OTJ11" s="46"/>
      <c r="OTK11" s="46"/>
      <c r="OTL11" s="46"/>
      <c r="OTM11" s="46"/>
      <c r="OTN11" s="46"/>
      <c r="OTO11" s="46"/>
      <c r="OTP11" s="46"/>
      <c r="OTQ11" s="46"/>
      <c r="OTR11" s="46"/>
      <c r="OTS11" s="46"/>
      <c r="OTT11" s="46"/>
      <c r="OTU11" s="46"/>
      <c r="OTV11" s="46"/>
      <c r="OTW11" s="46"/>
      <c r="OTX11" s="46"/>
      <c r="OTY11" s="46"/>
      <c r="OTZ11" s="46"/>
      <c r="OUA11" s="46"/>
      <c r="OUB11" s="46"/>
      <c r="OUC11" s="46"/>
      <c r="OUD11" s="46"/>
      <c r="OUE11" s="46"/>
      <c r="OUF11" s="46"/>
      <c r="OUG11" s="46"/>
      <c r="OUH11" s="46"/>
      <c r="OUI11" s="46"/>
      <c r="OUJ11" s="46"/>
      <c r="OUK11" s="46"/>
      <c r="OUL11" s="46"/>
      <c r="OUM11" s="46"/>
      <c r="OUN11" s="46"/>
      <c r="OUO11" s="46"/>
      <c r="OUP11" s="46"/>
      <c r="OUQ11" s="46"/>
      <c r="OUR11" s="46"/>
      <c r="OUS11" s="46"/>
      <c r="OUT11" s="46"/>
      <c r="OUU11" s="46"/>
      <c r="OUV11" s="46"/>
      <c r="OUW11" s="46"/>
      <c r="OUX11" s="46"/>
      <c r="OUY11" s="46"/>
      <c r="OUZ11" s="46"/>
      <c r="OVA11" s="46"/>
      <c r="OVB11" s="46"/>
      <c r="OVC11" s="46"/>
      <c r="OVD11" s="46"/>
      <c r="OVE11" s="46"/>
      <c r="OVF11" s="46"/>
      <c r="OVG11" s="46"/>
      <c r="OVH11" s="46"/>
      <c r="OVI11" s="46"/>
      <c r="OVJ11" s="46"/>
      <c r="OVK11" s="46"/>
      <c r="OVL11" s="46"/>
      <c r="OVM11" s="46"/>
      <c r="OVN11" s="46"/>
      <c r="OVO11" s="46"/>
      <c r="OVP11" s="46"/>
      <c r="OVQ11" s="46"/>
      <c r="OVR11" s="46"/>
      <c r="OVS11" s="46"/>
      <c r="OVT11" s="46"/>
      <c r="OVU11" s="46"/>
      <c r="OVV11" s="46"/>
      <c r="OVW11" s="46"/>
      <c r="OVX11" s="46"/>
      <c r="OVY11" s="46"/>
      <c r="OVZ11" s="46"/>
      <c r="OWA11" s="46"/>
      <c r="OWB11" s="46"/>
      <c r="OWC11" s="46"/>
      <c r="OWD11" s="46"/>
      <c r="OWE11" s="46"/>
      <c r="OWF11" s="46"/>
      <c r="OWG11" s="46"/>
      <c r="OWH11" s="46"/>
      <c r="OWI11" s="46"/>
      <c r="OWJ11" s="46"/>
      <c r="OWK11" s="46"/>
      <c r="OWL11" s="46"/>
      <c r="OWM11" s="46"/>
      <c r="OWN11" s="46"/>
      <c r="OWO11" s="46"/>
      <c r="OWP11" s="46"/>
      <c r="OWQ11" s="46"/>
      <c r="OWR11" s="46"/>
      <c r="OWS11" s="46"/>
      <c r="OWT11" s="46"/>
      <c r="OWU11" s="46"/>
      <c r="OWV11" s="46"/>
      <c r="OWW11" s="46"/>
      <c r="OWX11" s="46"/>
      <c r="OWY11" s="46"/>
      <c r="OWZ11" s="46"/>
      <c r="OXA11" s="46"/>
      <c r="OXB11" s="46"/>
      <c r="OXC11" s="46"/>
      <c r="OXD11" s="46"/>
      <c r="OXE11" s="46"/>
      <c r="OXF11" s="46"/>
      <c r="OXG11" s="46"/>
      <c r="OXH11" s="46"/>
      <c r="OXI11" s="46"/>
      <c r="OXJ11" s="46"/>
      <c r="OXK11" s="46"/>
      <c r="OXL11" s="46"/>
      <c r="OXM11" s="46"/>
      <c r="OXN11" s="46"/>
      <c r="OXO11" s="46"/>
      <c r="OXP11" s="46"/>
      <c r="OXQ11" s="46"/>
      <c r="OXR11" s="46"/>
      <c r="OXS11" s="46"/>
      <c r="OXT11" s="46"/>
      <c r="OXU11" s="46"/>
      <c r="OXV11" s="46"/>
      <c r="OXW11" s="46"/>
      <c r="OXX11" s="46"/>
      <c r="OXY11" s="46"/>
      <c r="OXZ11" s="46"/>
      <c r="OYA11" s="46"/>
      <c r="OYB11" s="46"/>
      <c r="OYC11" s="46"/>
      <c r="OYD11" s="46"/>
      <c r="OYE11" s="46"/>
      <c r="OYF11" s="46"/>
      <c r="OYG11" s="46"/>
      <c r="OYH11" s="46"/>
      <c r="OYI11" s="46"/>
      <c r="OYJ11" s="46"/>
      <c r="OYK11" s="46"/>
      <c r="OYL11" s="46"/>
      <c r="OYM11" s="46"/>
      <c r="OYN11" s="46"/>
      <c r="OYO11" s="46"/>
      <c r="OYP11" s="46"/>
      <c r="OYQ11" s="46"/>
      <c r="OYR11" s="46"/>
      <c r="OYS11" s="46"/>
      <c r="OYT11" s="46"/>
      <c r="OYU11" s="46"/>
      <c r="OYV11" s="46"/>
      <c r="OYW11" s="46"/>
      <c r="OYX11" s="46"/>
      <c r="OYY11" s="46"/>
      <c r="OYZ11" s="46"/>
      <c r="OZA11" s="46"/>
      <c r="OZB11" s="46"/>
      <c r="OZC11" s="46"/>
      <c r="OZD11" s="46"/>
      <c r="OZE11" s="46"/>
      <c r="OZF11" s="46"/>
      <c r="OZG11" s="46"/>
      <c r="OZH11" s="46"/>
      <c r="OZI11" s="46"/>
      <c r="OZJ11" s="46"/>
      <c r="OZK11" s="46"/>
      <c r="OZL11" s="46"/>
      <c r="OZM11" s="46"/>
      <c r="OZN11" s="46"/>
      <c r="OZO11" s="46"/>
      <c r="OZP11" s="46"/>
      <c r="OZQ11" s="46"/>
      <c r="OZR11" s="46"/>
      <c r="OZS11" s="46"/>
      <c r="OZT11" s="46"/>
      <c r="OZU11" s="46"/>
      <c r="OZV11" s="46"/>
      <c r="OZW11" s="46"/>
      <c r="OZX11" s="46"/>
      <c r="OZY11" s="46"/>
      <c r="OZZ11" s="46"/>
      <c r="PAA11" s="46"/>
      <c r="PAB11" s="46"/>
      <c r="PAC11" s="46"/>
      <c r="PAD11" s="46"/>
      <c r="PAE11" s="46"/>
      <c r="PAF11" s="46"/>
      <c r="PAG11" s="46"/>
      <c r="PAH11" s="46"/>
      <c r="PAI11" s="46"/>
      <c r="PAJ11" s="46"/>
      <c r="PAK11" s="46"/>
      <c r="PAL11" s="46"/>
      <c r="PAM11" s="46"/>
      <c r="PAN11" s="46"/>
      <c r="PAO11" s="46"/>
      <c r="PAP11" s="46"/>
      <c r="PAQ11" s="46"/>
      <c r="PAR11" s="46"/>
      <c r="PAS11" s="46"/>
      <c r="PAT11" s="46"/>
      <c r="PAU11" s="46"/>
      <c r="PAV11" s="46"/>
      <c r="PAW11" s="46"/>
      <c r="PAX11" s="46"/>
      <c r="PAY11" s="46"/>
      <c r="PAZ11" s="46"/>
      <c r="PBA11" s="46"/>
      <c r="PBB11" s="46"/>
      <c r="PBC11" s="46"/>
      <c r="PBD11" s="46"/>
      <c r="PBE11" s="46"/>
      <c r="PBF11" s="46"/>
      <c r="PBG11" s="46"/>
      <c r="PBH11" s="46"/>
      <c r="PBI11" s="46"/>
      <c r="PBJ11" s="46"/>
      <c r="PBK11" s="46"/>
      <c r="PBL11" s="46"/>
      <c r="PBM11" s="46"/>
      <c r="PBN11" s="46"/>
      <c r="PBO11" s="46"/>
      <c r="PBP11" s="46"/>
      <c r="PBQ11" s="46"/>
      <c r="PBR11" s="46"/>
      <c r="PBS11" s="46"/>
      <c r="PBT11" s="46"/>
      <c r="PBU11" s="46"/>
      <c r="PBV11" s="46"/>
      <c r="PBW11" s="46"/>
      <c r="PBX11" s="46"/>
      <c r="PBY11" s="46"/>
      <c r="PBZ11" s="46"/>
      <c r="PCA11" s="46"/>
      <c r="PCB11" s="46"/>
      <c r="PCC11" s="46"/>
      <c r="PCD11" s="46"/>
      <c r="PCE11" s="46"/>
      <c r="PCF11" s="46"/>
      <c r="PCG11" s="46"/>
      <c r="PCH11" s="46"/>
      <c r="PCI11" s="46"/>
      <c r="PCJ11" s="46"/>
      <c r="PCK11" s="46"/>
      <c r="PCL11" s="46"/>
      <c r="PCM11" s="46"/>
      <c r="PCN11" s="46"/>
      <c r="PCO11" s="46"/>
      <c r="PCP11" s="46"/>
      <c r="PCQ11" s="46"/>
      <c r="PCR11" s="46"/>
      <c r="PCS11" s="46"/>
      <c r="PCT11" s="46"/>
      <c r="PCU11" s="46"/>
      <c r="PCV11" s="46"/>
      <c r="PCW11" s="46"/>
      <c r="PCX11" s="46"/>
      <c r="PCY11" s="46"/>
      <c r="PCZ11" s="46"/>
      <c r="PDA11" s="46"/>
      <c r="PDB11" s="46"/>
      <c r="PDC11" s="46"/>
      <c r="PDD11" s="46"/>
      <c r="PDE11" s="46"/>
      <c r="PDF11" s="46"/>
      <c r="PDG11" s="46"/>
      <c r="PDH11" s="46"/>
      <c r="PDI11" s="46"/>
      <c r="PDJ11" s="46"/>
      <c r="PDK11" s="46"/>
      <c r="PDL11" s="46"/>
      <c r="PDM11" s="46"/>
      <c r="PDN11" s="46"/>
      <c r="PDO11" s="46"/>
      <c r="PDP11" s="46"/>
      <c r="PDQ11" s="46"/>
      <c r="PDR11" s="46"/>
      <c r="PDS11" s="46"/>
      <c r="PDT11" s="46"/>
      <c r="PDU11" s="46"/>
      <c r="PDV11" s="46"/>
      <c r="PDW11" s="46"/>
      <c r="PDX11" s="46"/>
      <c r="PDY11" s="46"/>
      <c r="PDZ11" s="46"/>
      <c r="PEA11" s="46"/>
      <c r="PEB11" s="46"/>
      <c r="PEC11" s="46"/>
      <c r="PED11" s="46"/>
      <c r="PEE11" s="46"/>
      <c r="PEF11" s="46"/>
      <c r="PEG11" s="46"/>
      <c r="PEH11" s="46"/>
      <c r="PEI11" s="46"/>
      <c r="PEJ11" s="46"/>
      <c r="PEK11" s="46"/>
      <c r="PEL11" s="46"/>
      <c r="PEM11" s="46"/>
      <c r="PEN11" s="46"/>
      <c r="PEO11" s="46"/>
      <c r="PEP11" s="46"/>
      <c r="PEQ11" s="46"/>
      <c r="PER11" s="46"/>
      <c r="PES11" s="46"/>
      <c r="PET11" s="46"/>
      <c r="PEU11" s="46"/>
      <c r="PEV11" s="46"/>
      <c r="PEW11" s="46"/>
      <c r="PEX11" s="46"/>
      <c r="PEY11" s="46"/>
      <c r="PEZ11" s="46"/>
      <c r="PFA11" s="46"/>
      <c r="PFB11" s="46"/>
      <c r="PFC11" s="46"/>
      <c r="PFD11" s="46"/>
      <c r="PFE11" s="46"/>
      <c r="PFF11" s="46"/>
      <c r="PFG11" s="46"/>
      <c r="PFH11" s="46"/>
      <c r="PFI11" s="46"/>
      <c r="PFJ11" s="46"/>
      <c r="PFK11" s="46"/>
      <c r="PFL11" s="46"/>
      <c r="PFM11" s="46"/>
      <c r="PFN11" s="46"/>
      <c r="PFO11" s="46"/>
      <c r="PFP11" s="46"/>
      <c r="PFQ11" s="46"/>
      <c r="PFR11" s="46"/>
      <c r="PFS11" s="46"/>
      <c r="PFT11" s="46"/>
      <c r="PFU11" s="46"/>
      <c r="PFV11" s="46"/>
      <c r="PFW11" s="46"/>
      <c r="PFX11" s="46"/>
      <c r="PFY11" s="46"/>
      <c r="PFZ11" s="46"/>
      <c r="PGA11" s="46"/>
      <c r="PGB11" s="46"/>
      <c r="PGC11" s="46"/>
      <c r="PGD11" s="46"/>
      <c r="PGE11" s="46"/>
      <c r="PGF11" s="46"/>
      <c r="PGG11" s="46"/>
      <c r="PGH11" s="46"/>
      <c r="PGI11" s="46"/>
      <c r="PGJ11" s="46"/>
      <c r="PGK11" s="46"/>
      <c r="PGL11" s="46"/>
      <c r="PGM11" s="46"/>
      <c r="PGN11" s="46"/>
      <c r="PGO11" s="46"/>
      <c r="PGP11" s="46"/>
      <c r="PGQ11" s="46"/>
      <c r="PGR11" s="46"/>
      <c r="PGS11" s="46"/>
      <c r="PGT11" s="46"/>
      <c r="PGU11" s="46"/>
      <c r="PGV11" s="46"/>
      <c r="PGW11" s="46"/>
      <c r="PGX11" s="46"/>
      <c r="PGY11" s="46"/>
      <c r="PGZ11" s="46"/>
      <c r="PHA11" s="46"/>
      <c r="PHB11" s="46"/>
      <c r="PHC11" s="46"/>
      <c r="PHD11" s="46"/>
      <c r="PHE11" s="46"/>
      <c r="PHF11" s="46"/>
      <c r="PHG11" s="46"/>
      <c r="PHH11" s="46"/>
      <c r="PHI11" s="46"/>
      <c r="PHJ11" s="46"/>
      <c r="PHK11" s="46"/>
      <c r="PHL11" s="46"/>
      <c r="PHM11" s="46"/>
      <c r="PHN11" s="46"/>
      <c r="PHO11" s="46"/>
      <c r="PHP11" s="46"/>
      <c r="PHQ11" s="46"/>
      <c r="PHR11" s="46"/>
      <c r="PHS11" s="46"/>
      <c r="PHT11" s="46"/>
      <c r="PHU11" s="46"/>
      <c r="PHV11" s="46"/>
      <c r="PHW11" s="46"/>
      <c r="PHX11" s="46"/>
      <c r="PHY11" s="46"/>
      <c r="PHZ11" s="46"/>
      <c r="PIA11" s="46"/>
      <c r="PIB11" s="46"/>
      <c r="PIC11" s="46"/>
      <c r="PID11" s="46"/>
      <c r="PIE11" s="46"/>
      <c r="PIF11" s="46"/>
      <c r="PIG11" s="46"/>
      <c r="PIH11" s="46"/>
      <c r="PII11" s="46"/>
      <c r="PIJ11" s="46"/>
      <c r="PIK11" s="46"/>
      <c r="PIL11" s="46"/>
      <c r="PIM11" s="46"/>
      <c r="PIN11" s="46"/>
      <c r="PIO11" s="46"/>
      <c r="PIP11" s="46"/>
      <c r="PIQ11" s="46"/>
      <c r="PIR11" s="46"/>
      <c r="PIS11" s="46"/>
      <c r="PIT11" s="46"/>
      <c r="PIU11" s="46"/>
      <c r="PIV11" s="46"/>
      <c r="PIW11" s="46"/>
      <c r="PIX11" s="46"/>
      <c r="PIY11" s="46"/>
      <c r="PIZ11" s="46"/>
      <c r="PJA11" s="46"/>
      <c r="PJB11" s="46"/>
      <c r="PJC11" s="46"/>
      <c r="PJD11" s="46"/>
      <c r="PJE11" s="46"/>
      <c r="PJF11" s="46"/>
      <c r="PJG11" s="46"/>
      <c r="PJH11" s="46"/>
      <c r="PJI11" s="46"/>
      <c r="PJJ11" s="46"/>
      <c r="PJK11" s="46"/>
      <c r="PJL11" s="46"/>
      <c r="PJM11" s="46"/>
      <c r="PJN11" s="46"/>
      <c r="PJO11" s="46"/>
      <c r="PJP11" s="46"/>
      <c r="PJQ11" s="46"/>
      <c r="PJR11" s="46"/>
      <c r="PJS11" s="46"/>
      <c r="PJT11" s="46"/>
      <c r="PJU11" s="46"/>
      <c r="PJV11" s="46"/>
      <c r="PJW11" s="46"/>
      <c r="PJX11" s="46"/>
      <c r="PJY11" s="46"/>
      <c r="PJZ11" s="46"/>
      <c r="PKA11" s="46"/>
      <c r="PKB11" s="46"/>
      <c r="PKC11" s="46"/>
      <c r="PKD11" s="46"/>
      <c r="PKE11" s="46"/>
      <c r="PKF11" s="46"/>
      <c r="PKG11" s="46"/>
      <c r="PKH11" s="46"/>
      <c r="PKI11" s="46"/>
      <c r="PKJ11" s="46"/>
      <c r="PKK11" s="46"/>
      <c r="PKL11" s="46"/>
      <c r="PKM11" s="46"/>
      <c r="PKN11" s="46"/>
      <c r="PKO11" s="46"/>
      <c r="PKP11" s="46"/>
      <c r="PKQ11" s="46"/>
      <c r="PKR11" s="46"/>
      <c r="PKS11" s="46"/>
      <c r="PKT11" s="46"/>
      <c r="PKU11" s="46"/>
      <c r="PKV11" s="46"/>
      <c r="PKW11" s="46"/>
      <c r="PKX11" s="46"/>
      <c r="PKY11" s="46"/>
      <c r="PKZ11" s="46"/>
      <c r="PLA11" s="46"/>
      <c r="PLB11" s="46"/>
      <c r="PLC11" s="46"/>
      <c r="PLD11" s="46"/>
      <c r="PLE11" s="46"/>
      <c r="PLF11" s="46"/>
      <c r="PLG11" s="46"/>
      <c r="PLH11" s="46"/>
      <c r="PLI11" s="46"/>
      <c r="PLJ11" s="46"/>
      <c r="PLK11" s="46"/>
      <c r="PLL11" s="46"/>
      <c r="PLM11" s="46"/>
      <c r="PLN11" s="46"/>
      <c r="PLO11" s="46"/>
      <c r="PLP11" s="46"/>
      <c r="PLQ11" s="46"/>
      <c r="PLR11" s="46"/>
      <c r="PLS11" s="46"/>
      <c r="PLT11" s="46"/>
      <c r="PLU11" s="46"/>
      <c r="PLV11" s="46"/>
      <c r="PLW11" s="46"/>
      <c r="PLX11" s="46"/>
      <c r="PLY11" s="46"/>
      <c r="PLZ11" s="46"/>
      <c r="PMA11" s="46"/>
      <c r="PMB11" s="46"/>
      <c r="PMC11" s="46"/>
      <c r="PMD11" s="46"/>
      <c r="PME11" s="46"/>
      <c r="PMF11" s="46"/>
      <c r="PMG11" s="46"/>
      <c r="PMH11" s="46"/>
      <c r="PMI11" s="46"/>
      <c r="PMJ11" s="46"/>
      <c r="PMK11" s="46"/>
      <c r="PML11" s="46"/>
      <c r="PMM11" s="46"/>
      <c r="PMN11" s="46"/>
      <c r="PMO11" s="46"/>
      <c r="PMP11" s="46"/>
      <c r="PMQ11" s="46"/>
      <c r="PMR11" s="46"/>
      <c r="PMS11" s="46"/>
      <c r="PMT11" s="46"/>
      <c r="PMU11" s="46"/>
      <c r="PMV11" s="46"/>
      <c r="PMW11" s="46"/>
      <c r="PMX11" s="46"/>
      <c r="PMY11" s="46"/>
      <c r="PMZ11" s="46"/>
      <c r="PNA11" s="46"/>
      <c r="PNB11" s="46"/>
      <c r="PNC11" s="46"/>
      <c r="PND11" s="46"/>
      <c r="PNE11" s="46"/>
      <c r="PNF11" s="46"/>
      <c r="PNG11" s="46"/>
      <c r="PNH11" s="46"/>
      <c r="PNI11" s="46"/>
      <c r="PNJ11" s="46"/>
      <c r="PNK11" s="46"/>
      <c r="PNL11" s="46"/>
      <c r="PNM11" s="46"/>
      <c r="PNN11" s="46"/>
      <c r="PNO11" s="46"/>
      <c r="PNP11" s="46"/>
      <c r="PNQ11" s="46"/>
      <c r="PNR11" s="46"/>
      <c r="PNS11" s="46"/>
      <c r="PNT11" s="46"/>
      <c r="PNU11" s="46"/>
      <c r="PNV11" s="46"/>
      <c r="PNW11" s="46"/>
      <c r="PNX11" s="46"/>
      <c r="PNY11" s="46"/>
      <c r="PNZ11" s="46"/>
      <c r="POA11" s="46"/>
      <c r="POB11" s="46"/>
      <c r="POC11" s="46"/>
      <c r="POD11" s="46"/>
      <c r="POE11" s="46"/>
      <c r="POF11" s="46"/>
      <c r="POG11" s="46"/>
      <c r="POH11" s="46"/>
      <c r="POI11" s="46"/>
      <c r="POJ11" s="46"/>
      <c r="POK11" s="46"/>
      <c r="POL11" s="46"/>
      <c r="POM11" s="46"/>
      <c r="PON11" s="46"/>
      <c r="POO11" s="46"/>
      <c r="POP11" s="46"/>
      <c r="POQ11" s="46"/>
      <c r="POR11" s="46"/>
      <c r="POS11" s="46"/>
      <c r="POT11" s="46"/>
      <c r="POU11" s="46"/>
      <c r="POV11" s="46"/>
      <c r="POW11" s="46"/>
      <c r="POX11" s="46"/>
      <c r="POY11" s="46"/>
      <c r="POZ11" s="46"/>
      <c r="PPA11" s="46"/>
      <c r="PPB11" s="46"/>
      <c r="PPC11" s="46"/>
      <c r="PPD11" s="46"/>
      <c r="PPE11" s="46"/>
      <c r="PPF11" s="46"/>
      <c r="PPG11" s="46"/>
      <c r="PPH11" s="46"/>
      <c r="PPI11" s="46"/>
      <c r="PPJ11" s="46"/>
      <c r="PPK11" s="46"/>
      <c r="PPL11" s="46"/>
      <c r="PPM11" s="46"/>
      <c r="PPN11" s="46"/>
      <c r="PPO11" s="46"/>
      <c r="PPP11" s="46"/>
      <c r="PPQ11" s="46"/>
      <c r="PPR11" s="46"/>
      <c r="PPS11" s="46"/>
      <c r="PPT11" s="46"/>
      <c r="PPU11" s="46"/>
      <c r="PPV11" s="46"/>
      <c r="PPW11" s="46"/>
      <c r="PPX11" s="46"/>
      <c r="PPY11" s="46"/>
      <c r="PPZ11" s="46"/>
      <c r="PQA11" s="46"/>
      <c r="PQB11" s="46"/>
      <c r="PQC11" s="46"/>
      <c r="PQD11" s="46"/>
      <c r="PQE11" s="46"/>
      <c r="PQF11" s="46"/>
      <c r="PQG11" s="46"/>
      <c r="PQH11" s="46"/>
      <c r="PQI11" s="46"/>
      <c r="PQJ11" s="46"/>
      <c r="PQK11" s="46"/>
      <c r="PQL11" s="46"/>
      <c r="PQM11" s="46"/>
      <c r="PQN11" s="46"/>
      <c r="PQO11" s="46"/>
      <c r="PQP11" s="46"/>
      <c r="PQQ11" s="46"/>
      <c r="PQR11" s="46"/>
      <c r="PQS11" s="46"/>
      <c r="PQT11" s="46"/>
      <c r="PQU11" s="46"/>
      <c r="PQV11" s="46"/>
      <c r="PQW11" s="46"/>
      <c r="PQX11" s="46"/>
      <c r="PQY11" s="46"/>
      <c r="PQZ11" s="46"/>
      <c r="PRA11" s="46"/>
      <c r="PRB11" s="46"/>
      <c r="PRC11" s="46"/>
      <c r="PRD11" s="46"/>
      <c r="PRE11" s="46"/>
      <c r="PRF11" s="46"/>
      <c r="PRG11" s="46"/>
      <c r="PRH11" s="46"/>
      <c r="PRI11" s="46"/>
      <c r="PRJ11" s="46"/>
      <c r="PRK11" s="46"/>
      <c r="PRL11" s="46"/>
      <c r="PRM11" s="46"/>
      <c r="PRN11" s="46"/>
      <c r="PRO11" s="46"/>
      <c r="PRP11" s="46"/>
      <c r="PRQ11" s="46"/>
      <c r="PRR11" s="46"/>
      <c r="PRS11" s="46"/>
      <c r="PRT11" s="46"/>
      <c r="PRU11" s="46"/>
      <c r="PRV11" s="46"/>
      <c r="PRW11" s="46"/>
      <c r="PRX11" s="46"/>
      <c r="PRY11" s="46"/>
      <c r="PRZ11" s="46"/>
      <c r="PSA11" s="46"/>
      <c r="PSB11" s="46"/>
      <c r="PSC11" s="46"/>
      <c r="PSD11" s="46"/>
      <c r="PSE11" s="46"/>
      <c r="PSF11" s="46"/>
      <c r="PSG11" s="46"/>
      <c r="PSH11" s="46"/>
      <c r="PSI11" s="46"/>
      <c r="PSJ11" s="46"/>
      <c r="PSK11" s="46"/>
      <c r="PSL11" s="46"/>
      <c r="PSM11" s="46"/>
      <c r="PSN11" s="46"/>
      <c r="PSO11" s="46"/>
      <c r="PSP11" s="46"/>
      <c r="PSQ11" s="46"/>
      <c r="PSR11" s="46"/>
      <c r="PSS11" s="46"/>
      <c r="PST11" s="46"/>
      <c r="PSU11" s="46"/>
      <c r="PSV11" s="46"/>
      <c r="PSW11" s="46"/>
      <c r="PSX11" s="46"/>
      <c r="PSY11" s="46"/>
      <c r="PSZ11" s="46"/>
      <c r="PTA11" s="46"/>
      <c r="PTB11" s="46"/>
      <c r="PTC11" s="46"/>
      <c r="PTD11" s="46"/>
      <c r="PTE11" s="46"/>
      <c r="PTF11" s="46"/>
      <c r="PTG11" s="46"/>
      <c r="PTH11" s="46"/>
      <c r="PTI11" s="46"/>
      <c r="PTJ11" s="46"/>
      <c r="PTK11" s="46"/>
      <c r="PTL11" s="46"/>
      <c r="PTM11" s="46"/>
      <c r="PTN11" s="46"/>
      <c r="PTO11" s="46"/>
      <c r="PTP11" s="46"/>
      <c r="PTQ11" s="46"/>
      <c r="PTR11" s="46"/>
      <c r="PTS11" s="46"/>
      <c r="PTT11" s="46"/>
      <c r="PTU11" s="46"/>
      <c r="PTV11" s="46"/>
      <c r="PTW11" s="46"/>
      <c r="PTX11" s="46"/>
      <c r="PTY11" s="46"/>
      <c r="PTZ11" s="46"/>
      <c r="PUA11" s="46"/>
      <c r="PUB11" s="46"/>
      <c r="PUC11" s="46"/>
      <c r="PUD11" s="46"/>
      <c r="PUE11" s="46"/>
      <c r="PUF11" s="46"/>
      <c r="PUG11" s="46"/>
      <c r="PUH11" s="46"/>
      <c r="PUI11" s="46"/>
      <c r="PUJ11" s="46"/>
      <c r="PUK11" s="46"/>
      <c r="PUL11" s="46"/>
      <c r="PUM11" s="46"/>
      <c r="PUN11" s="46"/>
      <c r="PUO11" s="46"/>
      <c r="PUP11" s="46"/>
      <c r="PUQ11" s="46"/>
      <c r="PUR11" s="46"/>
      <c r="PUS11" s="46"/>
      <c r="PUT11" s="46"/>
      <c r="PUU11" s="46"/>
      <c r="PUV11" s="46"/>
      <c r="PUW11" s="46"/>
      <c r="PUX11" s="46"/>
      <c r="PUY11" s="46"/>
      <c r="PUZ11" s="46"/>
      <c r="PVA11" s="46"/>
      <c r="PVB11" s="46"/>
      <c r="PVC11" s="46"/>
      <c r="PVD11" s="46"/>
      <c r="PVE11" s="46"/>
      <c r="PVF11" s="46"/>
      <c r="PVG11" s="46"/>
      <c r="PVH11" s="46"/>
      <c r="PVI11" s="46"/>
      <c r="PVJ11" s="46"/>
      <c r="PVK11" s="46"/>
      <c r="PVL11" s="46"/>
      <c r="PVM11" s="46"/>
      <c r="PVN11" s="46"/>
      <c r="PVO11" s="46"/>
      <c r="PVP11" s="46"/>
      <c r="PVQ11" s="46"/>
      <c r="PVR11" s="46"/>
      <c r="PVS11" s="46"/>
      <c r="PVT11" s="46"/>
      <c r="PVU11" s="46"/>
      <c r="PVV11" s="46"/>
      <c r="PVW11" s="46"/>
      <c r="PVX11" s="46"/>
      <c r="PVY11" s="46"/>
      <c r="PVZ11" s="46"/>
      <c r="PWA11" s="46"/>
      <c r="PWB11" s="46"/>
      <c r="PWC11" s="46"/>
      <c r="PWD11" s="46"/>
      <c r="PWE11" s="46"/>
      <c r="PWF11" s="46"/>
      <c r="PWG11" s="46"/>
      <c r="PWH11" s="46"/>
      <c r="PWI11" s="46"/>
      <c r="PWJ11" s="46"/>
      <c r="PWK11" s="46"/>
      <c r="PWL11" s="46"/>
      <c r="PWM11" s="46"/>
      <c r="PWN11" s="46"/>
      <c r="PWO11" s="46"/>
      <c r="PWP11" s="46"/>
      <c r="PWQ11" s="46"/>
      <c r="PWR11" s="46"/>
      <c r="PWS11" s="46"/>
      <c r="PWT11" s="46"/>
      <c r="PWU11" s="46"/>
      <c r="PWV11" s="46"/>
      <c r="PWW11" s="46"/>
      <c r="PWX11" s="46"/>
      <c r="PWY11" s="46"/>
      <c r="PWZ11" s="46"/>
      <c r="PXA11" s="46"/>
      <c r="PXB11" s="46"/>
      <c r="PXC11" s="46"/>
      <c r="PXD11" s="46"/>
      <c r="PXE11" s="46"/>
      <c r="PXF11" s="46"/>
      <c r="PXG11" s="46"/>
      <c r="PXH11" s="46"/>
      <c r="PXI11" s="46"/>
      <c r="PXJ11" s="46"/>
      <c r="PXK11" s="46"/>
      <c r="PXL11" s="46"/>
      <c r="PXM11" s="46"/>
      <c r="PXN11" s="46"/>
      <c r="PXO11" s="46"/>
      <c r="PXP11" s="46"/>
      <c r="PXQ11" s="46"/>
      <c r="PXR11" s="46"/>
      <c r="PXS11" s="46"/>
      <c r="PXT11" s="46"/>
      <c r="PXU11" s="46"/>
      <c r="PXV11" s="46"/>
      <c r="PXW11" s="46"/>
      <c r="PXX11" s="46"/>
      <c r="PXY11" s="46"/>
      <c r="PXZ11" s="46"/>
      <c r="PYA11" s="46"/>
      <c r="PYB11" s="46"/>
      <c r="PYC11" s="46"/>
      <c r="PYD11" s="46"/>
      <c r="PYE11" s="46"/>
      <c r="PYF11" s="46"/>
      <c r="PYG11" s="46"/>
      <c r="PYH11" s="46"/>
      <c r="PYI11" s="46"/>
      <c r="PYJ11" s="46"/>
      <c r="PYK11" s="46"/>
      <c r="PYL11" s="46"/>
      <c r="PYM11" s="46"/>
      <c r="PYN11" s="46"/>
      <c r="PYO11" s="46"/>
      <c r="PYP11" s="46"/>
      <c r="PYQ11" s="46"/>
      <c r="PYR11" s="46"/>
      <c r="PYS11" s="46"/>
      <c r="PYT11" s="46"/>
      <c r="PYU11" s="46"/>
      <c r="PYV11" s="46"/>
      <c r="PYW11" s="46"/>
      <c r="PYX11" s="46"/>
      <c r="PYY11" s="46"/>
      <c r="PYZ11" s="46"/>
      <c r="PZA11" s="46"/>
      <c r="PZB11" s="46"/>
      <c r="PZC11" s="46"/>
      <c r="PZD11" s="46"/>
      <c r="PZE11" s="46"/>
      <c r="PZF11" s="46"/>
      <c r="PZG11" s="46"/>
      <c r="PZH11" s="46"/>
      <c r="PZI11" s="46"/>
      <c r="PZJ11" s="46"/>
      <c r="PZK11" s="46"/>
      <c r="PZL11" s="46"/>
      <c r="PZM11" s="46"/>
      <c r="PZN11" s="46"/>
      <c r="PZO11" s="46"/>
      <c r="PZP11" s="46"/>
      <c r="PZQ11" s="46"/>
      <c r="PZR11" s="46"/>
      <c r="PZS11" s="46"/>
      <c r="PZT11" s="46"/>
      <c r="PZU11" s="46"/>
      <c r="PZV11" s="46"/>
      <c r="PZW11" s="46"/>
      <c r="PZX11" s="46"/>
      <c r="PZY11" s="46"/>
      <c r="PZZ11" s="46"/>
      <c r="QAA11" s="46"/>
      <c r="QAB11" s="46"/>
      <c r="QAC11" s="46"/>
      <c r="QAD11" s="46"/>
      <c r="QAE11" s="46"/>
      <c r="QAF11" s="46"/>
      <c r="QAG11" s="46"/>
      <c r="QAH11" s="46"/>
      <c r="QAI11" s="46"/>
      <c r="QAJ11" s="46"/>
      <c r="QAK11" s="46"/>
      <c r="QAL11" s="46"/>
      <c r="QAM11" s="46"/>
      <c r="QAN11" s="46"/>
      <c r="QAO11" s="46"/>
      <c r="QAP11" s="46"/>
      <c r="QAQ11" s="46"/>
      <c r="QAR11" s="46"/>
      <c r="QAS11" s="46"/>
      <c r="QAT11" s="46"/>
      <c r="QAU11" s="46"/>
      <c r="QAV11" s="46"/>
      <c r="QAW11" s="46"/>
      <c r="QAX11" s="46"/>
      <c r="QAY11" s="46"/>
      <c r="QAZ11" s="46"/>
      <c r="QBA11" s="46"/>
      <c r="QBB11" s="46"/>
      <c r="QBC11" s="46"/>
      <c r="QBD11" s="46"/>
      <c r="QBE11" s="46"/>
      <c r="QBF11" s="46"/>
      <c r="QBG11" s="46"/>
      <c r="QBH11" s="46"/>
      <c r="QBI11" s="46"/>
      <c r="QBJ11" s="46"/>
      <c r="QBK11" s="46"/>
      <c r="QBL11" s="46"/>
      <c r="QBM11" s="46"/>
      <c r="QBN11" s="46"/>
      <c r="QBO11" s="46"/>
      <c r="QBP11" s="46"/>
      <c r="QBQ11" s="46"/>
      <c r="QBR11" s="46"/>
      <c r="QBS11" s="46"/>
      <c r="QBT11" s="46"/>
      <c r="QBU11" s="46"/>
      <c r="QBV11" s="46"/>
      <c r="QBW11" s="46"/>
      <c r="QBX11" s="46"/>
      <c r="QBY11" s="46"/>
      <c r="QBZ11" s="46"/>
      <c r="QCA11" s="46"/>
      <c r="QCB11" s="46"/>
      <c r="QCC11" s="46"/>
      <c r="QCD11" s="46"/>
      <c r="QCE11" s="46"/>
      <c r="QCF11" s="46"/>
      <c r="QCG11" s="46"/>
      <c r="QCH11" s="46"/>
      <c r="QCI11" s="46"/>
      <c r="QCJ11" s="46"/>
      <c r="QCK11" s="46"/>
      <c r="QCL11" s="46"/>
      <c r="QCM11" s="46"/>
      <c r="QCN11" s="46"/>
      <c r="QCO11" s="46"/>
      <c r="QCP11" s="46"/>
      <c r="QCQ11" s="46"/>
      <c r="QCR11" s="46"/>
      <c r="QCS11" s="46"/>
      <c r="QCT11" s="46"/>
      <c r="QCU11" s="46"/>
      <c r="QCV11" s="46"/>
      <c r="QCW11" s="46"/>
      <c r="QCX11" s="46"/>
      <c r="QCY11" s="46"/>
      <c r="QCZ11" s="46"/>
      <c r="QDA11" s="46"/>
      <c r="QDB11" s="46"/>
      <c r="QDC11" s="46"/>
      <c r="QDD11" s="46"/>
      <c r="QDE11" s="46"/>
      <c r="QDF11" s="46"/>
      <c r="QDG11" s="46"/>
      <c r="QDH11" s="46"/>
      <c r="QDI11" s="46"/>
      <c r="QDJ11" s="46"/>
      <c r="QDK11" s="46"/>
      <c r="QDL11" s="46"/>
      <c r="QDM11" s="46"/>
      <c r="QDN11" s="46"/>
      <c r="QDO11" s="46"/>
      <c r="QDP11" s="46"/>
      <c r="QDQ11" s="46"/>
      <c r="QDR11" s="46"/>
      <c r="QDS11" s="46"/>
      <c r="QDT11" s="46"/>
      <c r="QDU11" s="46"/>
      <c r="QDV11" s="46"/>
      <c r="QDW11" s="46"/>
      <c r="QDX11" s="46"/>
      <c r="QDY11" s="46"/>
      <c r="QDZ11" s="46"/>
      <c r="QEA11" s="46"/>
      <c r="QEB11" s="46"/>
      <c r="QEC11" s="46"/>
      <c r="QED11" s="46"/>
      <c r="QEE11" s="46"/>
      <c r="QEF11" s="46"/>
      <c r="QEG11" s="46"/>
      <c r="QEH11" s="46"/>
      <c r="QEI11" s="46"/>
      <c r="QEJ11" s="46"/>
      <c r="QEK11" s="46"/>
      <c r="QEL11" s="46"/>
      <c r="QEM11" s="46"/>
      <c r="QEN11" s="46"/>
      <c r="QEO11" s="46"/>
      <c r="QEP11" s="46"/>
      <c r="QEQ11" s="46"/>
      <c r="QER11" s="46"/>
      <c r="QES11" s="46"/>
      <c r="QET11" s="46"/>
      <c r="QEU11" s="46"/>
      <c r="QEV11" s="46"/>
      <c r="QEW11" s="46"/>
      <c r="QEX11" s="46"/>
      <c r="QEY11" s="46"/>
      <c r="QEZ11" s="46"/>
      <c r="QFA11" s="46"/>
      <c r="QFB11" s="46"/>
      <c r="QFC11" s="46"/>
      <c r="QFD11" s="46"/>
      <c r="QFE11" s="46"/>
      <c r="QFF11" s="46"/>
      <c r="QFG11" s="46"/>
      <c r="QFH11" s="46"/>
      <c r="QFI11" s="46"/>
      <c r="QFJ11" s="46"/>
      <c r="QFK11" s="46"/>
      <c r="QFL11" s="46"/>
      <c r="QFM11" s="46"/>
      <c r="QFN11" s="46"/>
      <c r="QFO11" s="46"/>
      <c r="QFP11" s="46"/>
      <c r="QFQ11" s="46"/>
      <c r="QFR11" s="46"/>
      <c r="QFS11" s="46"/>
      <c r="QFT11" s="46"/>
      <c r="QFU11" s="46"/>
      <c r="QFV11" s="46"/>
      <c r="QFW11" s="46"/>
      <c r="QFX11" s="46"/>
      <c r="QFY11" s="46"/>
      <c r="QFZ11" s="46"/>
      <c r="QGA11" s="46"/>
      <c r="QGB11" s="46"/>
      <c r="QGC11" s="46"/>
      <c r="QGD11" s="46"/>
      <c r="QGE11" s="46"/>
      <c r="QGF11" s="46"/>
      <c r="QGG11" s="46"/>
      <c r="QGH11" s="46"/>
      <c r="QGI11" s="46"/>
      <c r="QGJ11" s="46"/>
      <c r="QGK11" s="46"/>
      <c r="QGL11" s="46"/>
      <c r="QGM11" s="46"/>
      <c r="QGN11" s="46"/>
      <c r="QGO11" s="46"/>
      <c r="QGP11" s="46"/>
      <c r="QGQ11" s="46"/>
      <c r="QGR11" s="46"/>
      <c r="QGS11" s="46"/>
      <c r="QGT11" s="46"/>
      <c r="QGU11" s="46"/>
      <c r="QGV11" s="46"/>
      <c r="QGW11" s="46"/>
      <c r="QGX11" s="46"/>
      <c r="QGY11" s="46"/>
      <c r="QGZ11" s="46"/>
      <c r="QHA11" s="46"/>
      <c r="QHB11" s="46"/>
      <c r="QHC11" s="46"/>
      <c r="QHD11" s="46"/>
      <c r="QHE11" s="46"/>
      <c r="QHF11" s="46"/>
      <c r="QHG11" s="46"/>
      <c r="QHH11" s="46"/>
      <c r="QHI11" s="46"/>
      <c r="QHJ11" s="46"/>
      <c r="QHK11" s="46"/>
      <c r="QHL11" s="46"/>
      <c r="QHM11" s="46"/>
      <c r="QHN11" s="46"/>
      <c r="QHO11" s="46"/>
      <c r="QHP11" s="46"/>
      <c r="QHQ11" s="46"/>
      <c r="QHR11" s="46"/>
      <c r="QHS11" s="46"/>
      <c r="QHT11" s="46"/>
      <c r="QHU11" s="46"/>
      <c r="QHV11" s="46"/>
      <c r="QHW11" s="46"/>
      <c r="QHX11" s="46"/>
      <c r="QHY11" s="46"/>
      <c r="QHZ11" s="46"/>
      <c r="QIA11" s="46"/>
      <c r="QIB11" s="46"/>
      <c r="QIC11" s="46"/>
      <c r="QID11" s="46"/>
      <c r="QIE11" s="46"/>
      <c r="QIF11" s="46"/>
      <c r="QIG11" s="46"/>
      <c r="QIH11" s="46"/>
      <c r="QII11" s="46"/>
      <c r="QIJ11" s="46"/>
      <c r="QIK11" s="46"/>
      <c r="QIL11" s="46"/>
      <c r="QIM11" s="46"/>
      <c r="QIN11" s="46"/>
      <c r="QIO11" s="46"/>
      <c r="QIP11" s="46"/>
      <c r="QIQ11" s="46"/>
      <c r="QIR11" s="46"/>
      <c r="QIS11" s="46"/>
      <c r="QIT11" s="46"/>
      <c r="QIU11" s="46"/>
      <c r="QIV11" s="46"/>
      <c r="QIW11" s="46"/>
      <c r="QIX11" s="46"/>
      <c r="QIY11" s="46"/>
      <c r="QIZ11" s="46"/>
      <c r="QJA11" s="46"/>
      <c r="QJB11" s="46"/>
      <c r="QJC11" s="46"/>
      <c r="QJD11" s="46"/>
      <c r="QJE11" s="46"/>
      <c r="QJF11" s="46"/>
      <c r="QJG11" s="46"/>
      <c r="QJH11" s="46"/>
      <c r="QJI11" s="46"/>
      <c r="QJJ11" s="46"/>
      <c r="QJK11" s="46"/>
      <c r="QJL11" s="46"/>
      <c r="QJM11" s="46"/>
      <c r="QJN11" s="46"/>
      <c r="QJO11" s="46"/>
      <c r="QJP11" s="46"/>
      <c r="QJQ11" s="46"/>
      <c r="QJR11" s="46"/>
      <c r="QJS11" s="46"/>
      <c r="QJT11" s="46"/>
      <c r="QJU11" s="46"/>
      <c r="QJV11" s="46"/>
      <c r="QJW11" s="46"/>
      <c r="QJX11" s="46"/>
      <c r="QJY11" s="46"/>
      <c r="QJZ11" s="46"/>
      <c r="QKA11" s="46"/>
      <c r="QKB11" s="46"/>
      <c r="QKC11" s="46"/>
      <c r="QKD11" s="46"/>
      <c r="QKE11" s="46"/>
      <c r="QKF11" s="46"/>
      <c r="QKG11" s="46"/>
      <c r="QKH11" s="46"/>
      <c r="QKI11" s="46"/>
      <c r="QKJ11" s="46"/>
      <c r="QKK11" s="46"/>
      <c r="QKL11" s="46"/>
      <c r="QKM11" s="46"/>
      <c r="QKN11" s="46"/>
      <c r="QKO11" s="46"/>
      <c r="QKP11" s="46"/>
      <c r="QKQ11" s="46"/>
      <c r="QKR11" s="46"/>
      <c r="QKS11" s="46"/>
      <c r="QKT11" s="46"/>
      <c r="QKU11" s="46"/>
      <c r="QKV11" s="46"/>
      <c r="QKW11" s="46"/>
      <c r="QKX11" s="46"/>
      <c r="QKY11" s="46"/>
      <c r="QKZ11" s="46"/>
      <c r="QLA11" s="46"/>
      <c r="QLB11" s="46"/>
      <c r="QLC11" s="46"/>
      <c r="QLD11" s="46"/>
      <c r="QLE11" s="46"/>
      <c r="QLF11" s="46"/>
      <c r="QLG11" s="46"/>
      <c r="QLH11" s="46"/>
      <c r="QLI11" s="46"/>
      <c r="QLJ11" s="46"/>
      <c r="QLK11" s="46"/>
      <c r="QLL11" s="46"/>
      <c r="QLM11" s="46"/>
      <c r="QLN11" s="46"/>
      <c r="QLO11" s="46"/>
      <c r="QLP11" s="46"/>
      <c r="QLQ11" s="46"/>
      <c r="QLR11" s="46"/>
      <c r="QLS11" s="46"/>
      <c r="QLT11" s="46"/>
      <c r="QLU11" s="46"/>
      <c r="QLV11" s="46"/>
      <c r="QLW11" s="46"/>
      <c r="QLX11" s="46"/>
      <c r="QLY11" s="46"/>
      <c r="QLZ11" s="46"/>
      <c r="QMA11" s="46"/>
      <c r="QMB11" s="46"/>
      <c r="QMC11" s="46"/>
      <c r="QMD11" s="46"/>
      <c r="QME11" s="46"/>
      <c r="QMF11" s="46"/>
      <c r="QMG11" s="46"/>
      <c r="QMH11" s="46"/>
      <c r="QMI11" s="46"/>
      <c r="QMJ11" s="46"/>
      <c r="QMK11" s="46"/>
      <c r="QML11" s="46"/>
      <c r="QMM11" s="46"/>
      <c r="QMN11" s="46"/>
      <c r="QMO11" s="46"/>
      <c r="QMP11" s="46"/>
      <c r="QMQ11" s="46"/>
      <c r="QMR11" s="46"/>
      <c r="QMS11" s="46"/>
      <c r="QMT11" s="46"/>
      <c r="QMU11" s="46"/>
      <c r="QMV11" s="46"/>
      <c r="QMW11" s="46"/>
      <c r="QMX11" s="46"/>
      <c r="QMY11" s="46"/>
      <c r="QMZ11" s="46"/>
      <c r="QNA11" s="46"/>
      <c r="QNB11" s="46"/>
      <c r="QNC11" s="46"/>
      <c r="QND11" s="46"/>
      <c r="QNE11" s="46"/>
      <c r="QNF11" s="46"/>
      <c r="QNG11" s="46"/>
      <c r="QNH11" s="46"/>
      <c r="QNI11" s="46"/>
      <c r="QNJ11" s="46"/>
      <c r="QNK11" s="46"/>
      <c r="QNL11" s="46"/>
      <c r="QNM11" s="46"/>
      <c r="QNN11" s="46"/>
      <c r="QNO11" s="46"/>
      <c r="QNP11" s="46"/>
      <c r="QNQ11" s="46"/>
      <c r="QNR11" s="46"/>
      <c r="QNS11" s="46"/>
      <c r="QNT11" s="46"/>
      <c r="QNU11" s="46"/>
      <c r="QNV11" s="46"/>
      <c r="QNW11" s="46"/>
      <c r="QNX11" s="46"/>
      <c r="QNY11" s="46"/>
      <c r="QNZ11" s="46"/>
      <c r="QOA11" s="46"/>
      <c r="QOB11" s="46"/>
      <c r="QOC11" s="46"/>
      <c r="QOD11" s="46"/>
      <c r="QOE11" s="46"/>
      <c r="QOF11" s="46"/>
      <c r="QOG11" s="46"/>
      <c r="QOH11" s="46"/>
      <c r="QOI11" s="46"/>
      <c r="QOJ11" s="46"/>
      <c r="QOK11" s="46"/>
      <c r="QOL11" s="46"/>
      <c r="QOM11" s="46"/>
      <c r="QON11" s="46"/>
      <c r="QOO11" s="46"/>
      <c r="QOP11" s="46"/>
      <c r="QOQ11" s="46"/>
      <c r="QOR11" s="46"/>
      <c r="QOS11" s="46"/>
      <c r="QOT11" s="46"/>
      <c r="QOU11" s="46"/>
      <c r="QOV11" s="46"/>
      <c r="QOW11" s="46"/>
      <c r="QOX11" s="46"/>
      <c r="QOY11" s="46"/>
      <c r="QOZ11" s="46"/>
      <c r="QPA11" s="46"/>
      <c r="QPB11" s="46"/>
      <c r="QPC11" s="46"/>
      <c r="QPD11" s="46"/>
      <c r="QPE11" s="46"/>
      <c r="QPF11" s="46"/>
      <c r="QPG11" s="46"/>
      <c r="QPH11" s="46"/>
      <c r="QPI11" s="46"/>
      <c r="QPJ11" s="46"/>
      <c r="QPK11" s="46"/>
      <c r="QPL11" s="46"/>
      <c r="QPM11" s="46"/>
      <c r="QPN11" s="46"/>
      <c r="QPO11" s="46"/>
      <c r="QPP11" s="46"/>
      <c r="QPQ11" s="46"/>
      <c r="QPR11" s="46"/>
      <c r="QPS11" s="46"/>
      <c r="QPT11" s="46"/>
      <c r="QPU11" s="46"/>
      <c r="QPV11" s="46"/>
      <c r="QPW11" s="46"/>
      <c r="QPX11" s="46"/>
      <c r="QPY11" s="46"/>
      <c r="QPZ11" s="46"/>
      <c r="QQA11" s="46"/>
      <c r="QQB11" s="46"/>
      <c r="QQC11" s="46"/>
      <c r="QQD11" s="46"/>
      <c r="QQE11" s="46"/>
      <c r="QQF11" s="46"/>
      <c r="QQG11" s="46"/>
      <c r="QQH11" s="46"/>
      <c r="QQI11" s="46"/>
      <c r="QQJ11" s="46"/>
      <c r="QQK11" s="46"/>
      <c r="QQL11" s="46"/>
      <c r="QQM11" s="46"/>
      <c r="QQN11" s="46"/>
      <c r="QQO11" s="46"/>
      <c r="QQP11" s="46"/>
      <c r="QQQ11" s="46"/>
      <c r="QQR11" s="46"/>
      <c r="QQS11" s="46"/>
      <c r="QQT11" s="46"/>
      <c r="QQU11" s="46"/>
      <c r="QQV11" s="46"/>
      <c r="QQW11" s="46"/>
      <c r="QQX11" s="46"/>
      <c r="QQY11" s="46"/>
      <c r="QQZ11" s="46"/>
      <c r="QRA11" s="46"/>
      <c r="QRB11" s="46"/>
      <c r="QRC11" s="46"/>
      <c r="QRD11" s="46"/>
      <c r="QRE11" s="46"/>
      <c r="QRF11" s="46"/>
      <c r="QRG11" s="46"/>
      <c r="QRH11" s="46"/>
      <c r="QRI11" s="46"/>
      <c r="QRJ11" s="46"/>
      <c r="QRK11" s="46"/>
      <c r="QRL11" s="46"/>
      <c r="QRM11" s="46"/>
      <c r="QRN11" s="46"/>
      <c r="QRO11" s="46"/>
      <c r="QRP11" s="46"/>
      <c r="QRQ11" s="46"/>
      <c r="QRR11" s="46"/>
      <c r="QRS11" s="46"/>
      <c r="QRT11" s="46"/>
      <c r="QRU11" s="46"/>
      <c r="QRV11" s="46"/>
      <c r="QRW11" s="46"/>
      <c r="QRX11" s="46"/>
      <c r="QRY11" s="46"/>
      <c r="QRZ11" s="46"/>
      <c r="QSA11" s="46"/>
      <c r="QSB11" s="46"/>
      <c r="QSC11" s="46"/>
      <c r="QSD11" s="46"/>
      <c r="QSE11" s="46"/>
      <c r="QSF11" s="46"/>
      <c r="QSG11" s="46"/>
      <c r="QSH11" s="46"/>
      <c r="QSI11" s="46"/>
      <c r="QSJ11" s="46"/>
      <c r="QSK11" s="46"/>
      <c r="QSL11" s="46"/>
      <c r="QSM11" s="46"/>
      <c r="QSN11" s="46"/>
      <c r="QSO11" s="46"/>
      <c r="QSP11" s="46"/>
      <c r="QSQ11" s="46"/>
      <c r="QSR11" s="46"/>
      <c r="QSS11" s="46"/>
      <c r="QST11" s="46"/>
      <c r="QSU11" s="46"/>
      <c r="QSV11" s="46"/>
      <c r="QSW11" s="46"/>
      <c r="QSX11" s="46"/>
      <c r="QSY11" s="46"/>
      <c r="QSZ11" s="46"/>
      <c r="QTA11" s="46"/>
      <c r="QTB11" s="46"/>
      <c r="QTC11" s="46"/>
      <c r="QTD11" s="46"/>
      <c r="QTE11" s="46"/>
      <c r="QTF11" s="46"/>
      <c r="QTG11" s="46"/>
      <c r="QTH11" s="46"/>
      <c r="QTI11" s="46"/>
      <c r="QTJ11" s="46"/>
      <c r="QTK11" s="46"/>
      <c r="QTL11" s="46"/>
      <c r="QTM11" s="46"/>
      <c r="QTN11" s="46"/>
      <c r="QTO11" s="46"/>
      <c r="QTP11" s="46"/>
      <c r="QTQ11" s="46"/>
      <c r="QTR11" s="46"/>
      <c r="QTS11" s="46"/>
      <c r="QTT11" s="46"/>
      <c r="QTU11" s="46"/>
      <c r="QTV11" s="46"/>
      <c r="QTW11" s="46"/>
      <c r="QTX11" s="46"/>
      <c r="QTY11" s="46"/>
      <c r="QTZ11" s="46"/>
      <c r="QUA11" s="46"/>
      <c r="QUB11" s="46"/>
      <c r="QUC11" s="46"/>
      <c r="QUD11" s="46"/>
      <c r="QUE11" s="46"/>
      <c r="QUF11" s="46"/>
      <c r="QUG11" s="46"/>
      <c r="QUH11" s="46"/>
      <c r="QUI11" s="46"/>
      <c r="QUJ11" s="46"/>
      <c r="QUK11" s="46"/>
      <c r="QUL11" s="46"/>
      <c r="QUM11" s="46"/>
      <c r="QUN11" s="46"/>
      <c r="QUO11" s="46"/>
      <c r="QUP11" s="46"/>
      <c r="QUQ11" s="46"/>
      <c r="QUR11" s="46"/>
      <c r="QUS11" s="46"/>
      <c r="QUT11" s="46"/>
      <c r="QUU11" s="46"/>
      <c r="QUV11" s="46"/>
      <c r="QUW11" s="46"/>
      <c r="QUX11" s="46"/>
      <c r="QUY11" s="46"/>
      <c r="QUZ11" s="46"/>
      <c r="QVA11" s="46"/>
      <c r="QVB11" s="46"/>
      <c r="QVC11" s="46"/>
      <c r="QVD11" s="46"/>
      <c r="QVE11" s="46"/>
      <c r="QVF11" s="46"/>
      <c r="QVG11" s="46"/>
      <c r="QVH11" s="46"/>
      <c r="QVI11" s="46"/>
      <c r="QVJ11" s="46"/>
      <c r="QVK11" s="46"/>
      <c r="QVL11" s="46"/>
      <c r="QVM11" s="46"/>
      <c r="QVN11" s="46"/>
      <c r="QVO11" s="46"/>
      <c r="QVP11" s="46"/>
      <c r="QVQ11" s="46"/>
      <c r="QVR11" s="46"/>
      <c r="QVS11" s="46"/>
      <c r="QVT11" s="46"/>
      <c r="QVU11" s="46"/>
      <c r="QVV11" s="46"/>
      <c r="QVW11" s="46"/>
      <c r="QVX11" s="46"/>
      <c r="QVY11" s="46"/>
      <c r="QVZ11" s="46"/>
      <c r="QWA11" s="46"/>
      <c r="QWB11" s="46"/>
      <c r="QWC11" s="46"/>
      <c r="QWD11" s="46"/>
      <c r="QWE11" s="46"/>
      <c r="QWF11" s="46"/>
      <c r="QWG11" s="46"/>
      <c r="QWH11" s="46"/>
      <c r="QWI11" s="46"/>
      <c r="QWJ11" s="46"/>
      <c r="QWK11" s="46"/>
      <c r="QWL11" s="46"/>
      <c r="QWM11" s="46"/>
      <c r="QWN11" s="46"/>
      <c r="QWO11" s="46"/>
      <c r="QWP11" s="46"/>
      <c r="QWQ11" s="46"/>
      <c r="QWR11" s="46"/>
      <c r="QWS11" s="46"/>
      <c r="QWT11" s="46"/>
      <c r="QWU11" s="46"/>
      <c r="QWV11" s="46"/>
      <c r="QWW11" s="46"/>
      <c r="QWX11" s="46"/>
      <c r="QWY11" s="46"/>
      <c r="QWZ11" s="46"/>
      <c r="QXA11" s="46"/>
      <c r="QXB11" s="46"/>
      <c r="QXC11" s="46"/>
      <c r="QXD11" s="46"/>
      <c r="QXE11" s="46"/>
      <c r="QXF11" s="46"/>
      <c r="QXG11" s="46"/>
      <c r="QXH11" s="46"/>
      <c r="QXI11" s="46"/>
      <c r="QXJ11" s="46"/>
      <c r="QXK11" s="46"/>
      <c r="QXL11" s="46"/>
      <c r="QXM11" s="46"/>
      <c r="QXN11" s="46"/>
      <c r="QXO11" s="46"/>
      <c r="QXP11" s="46"/>
      <c r="QXQ11" s="46"/>
      <c r="QXR11" s="46"/>
      <c r="QXS11" s="46"/>
      <c r="QXT11" s="46"/>
      <c r="QXU11" s="46"/>
      <c r="QXV11" s="46"/>
      <c r="QXW11" s="46"/>
      <c r="QXX11" s="46"/>
      <c r="QXY11" s="46"/>
      <c r="QXZ11" s="46"/>
      <c r="QYA11" s="46"/>
      <c r="QYB11" s="46"/>
      <c r="QYC11" s="46"/>
      <c r="QYD11" s="46"/>
      <c r="QYE11" s="46"/>
      <c r="QYF11" s="46"/>
      <c r="QYG11" s="46"/>
      <c r="QYH11" s="46"/>
      <c r="QYI11" s="46"/>
      <c r="QYJ11" s="46"/>
      <c r="QYK11" s="46"/>
      <c r="QYL11" s="46"/>
      <c r="QYM11" s="46"/>
      <c r="QYN11" s="46"/>
      <c r="QYO11" s="46"/>
      <c r="QYP11" s="46"/>
      <c r="QYQ11" s="46"/>
      <c r="QYR11" s="46"/>
      <c r="QYS11" s="46"/>
      <c r="QYT11" s="46"/>
      <c r="QYU11" s="46"/>
      <c r="QYV11" s="46"/>
      <c r="QYW11" s="46"/>
      <c r="QYX11" s="46"/>
      <c r="QYY11" s="46"/>
      <c r="QYZ11" s="46"/>
      <c r="QZA11" s="46"/>
      <c r="QZB11" s="46"/>
      <c r="QZC11" s="46"/>
      <c r="QZD11" s="46"/>
      <c r="QZE11" s="46"/>
      <c r="QZF11" s="46"/>
      <c r="QZG11" s="46"/>
      <c r="QZH11" s="46"/>
      <c r="QZI11" s="46"/>
      <c r="QZJ11" s="46"/>
      <c r="QZK11" s="46"/>
      <c r="QZL11" s="46"/>
      <c r="QZM11" s="46"/>
      <c r="QZN11" s="46"/>
      <c r="QZO11" s="46"/>
      <c r="QZP11" s="46"/>
      <c r="QZQ11" s="46"/>
      <c r="QZR11" s="46"/>
      <c r="QZS11" s="46"/>
      <c r="QZT11" s="46"/>
      <c r="QZU11" s="46"/>
      <c r="QZV11" s="46"/>
      <c r="QZW11" s="46"/>
      <c r="QZX11" s="46"/>
      <c r="QZY11" s="46"/>
      <c r="QZZ11" s="46"/>
      <c r="RAA11" s="46"/>
      <c r="RAB11" s="46"/>
      <c r="RAC11" s="46"/>
      <c r="RAD11" s="46"/>
      <c r="RAE11" s="46"/>
      <c r="RAF11" s="46"/>
      <c r="RAG11" s="46"/>
      <c r="RAH11" s="46"/>
      <c r="RAI11" s="46"/>
      <c r="RAJ11" s="46"/>
      <c r="RAK11" s="46"/>
      <c r="RAL11" s="46"/>
      <c r="RAM11" s="46"/>
      <c r="RAN11" s="46"/>
      <c r="RAO11" s="46"/>
      <c r="RAP11" s="46"/>
      <c r="RAQ11" s="46"/>
      <c r="RAR11" s="46"/>
      <c r="RAS11" s="46"/>
      <c r="RAT11" s="46"/>
      <c r="RAU11" s="46"/>
      <c r="RAV11" s="46"/>
      <c r="RAW11" s="46"/>
      <c r="RAX11" s="46"/>
      <c r="RAY11" s="46"/>
      <c r="RAZ11" s="46"/>
      <c r="RBA11" s="46"/>
      <c r="RBB11" s="46"/>
      <c r="RBC11" s="46"/>
      <c r="RBD11" s="46"/>
      <c r="RBE11" s="46"/>
      <c r="RBF11" s="46"/>
      <c r="RBG11" s="46"/>
      <c r="RBH11" s="46"/>
      <c r="RBI11" s="46"/>
      <c r="RBJ11" s="46"/>
      <c r="RBK11" s="46"/>
      <c r="RBL11" s="46"/>
      <c r="RBM11" s="46"/>
      <c r="RBN11" s="46"/>
      <c r="RBO11" s="46"/>
      <c r="RBP11" s="46"/>
      <c r="RBQ11" s="46"/>
      <c r="RBR11" s="46"/>
      <c r="RBS11" s="46"/>
      <c r="RBT11" s="46"/>
      <c r="RBU11" s="46"/>
      <c r="RBV11" s="46"/>
      <c r="RBW11" s="46"/>
      <c r="RBX11" s="46"/>
      <c r="RBY11" s="46"/>
      <c r="RBZ11" s="46"/>
      <c r="RCA11" s="46"/>
      <c r="RCB11" s="46"/>
      <c r="RCC11" s="46"/>
      <c r="RCD11" s="46"/>
      <c r="RCE11" s="46"/>
      <c r="RCF11" s="46"/>
      <c r="RCG11" s="46"/>
      <c r="RCH11" s="46"/>
      <c r="RCI11" s="46"/>
      <c r="RCJ11" s="46"/>
      <c r="RCK11" s="46"/>
      <c r="RCL11" s="46"/>
      <c r="RCM11" s="46"/>
      <c r="RCN11" s="46"/>
      <c r="RCO11" s="46"/>
      <c r="RCP11" s="46"/>
      <c r="RCQ11" s="46"/>
      <c r="RCR11" s="46"/>
      <c r="RCS11" s="46"/>
      <c r="RCT11" s="46"/>
      <c r="RCU11" s="46"/>
      <c r="RCV11" s="46"/>
      <c r="RCW11" s="46"/>
      <c r="RCX11" s="46"/>
      <c r="RCY11" s="46"/>
      <c r="RCZ11" s="46"/>
      <c r="RDA11" s="46"/>
      <c r="RDB11" s="46"/>
      <c r="RDC11" s="46"/>
      <c r="RDD11" s="46"/>
      <c r="RDE11" s="46"/>
      <c r="RDF11" s="46"/>
      <c r="RDG11" s="46"/>
      <c r="RDH11" s="46"/>
      <c r="RDI11" s="46"/>
      <c r="RDJ11" s="46"/>
      <c r="RDK11" s="46"/>
      <c r="RDL11" s="46"/>
      <c r="RDM11" s="46"/>
      <c r="RDN11" s="46"/>
      <c r="RDO11" s="46"/>
      <c r="RDP11" s="46"/>
      <c r="RDQ11" s="46"/>
      <c r="RDR11" s="46"/>
      <c r="RDS11" s="46"/>
      <c r="RDT11" s="46"/>
      <c r="RDU11" s="46"/>
      <c r="RDV11" s="46"/>
      <c r="RDW11" s="46"/>
      <c r="RDX11" s="46"/>
      <c r="RDY11" s="46"/>
      <c r="RDZ11" s="46"/>
      <c r="REA11" s="46"/>
      <c r="REB11" s="46"/>
      <c r="REC11" s="46"/>
      <c r="RED11" s="46"/>
      <c r="REE11" s="46"/>
      <c r="REF11" s="46"/>
      <c r="REG11" s="46"/>
      <c r="REH11" s="46"/>
      <c r="REI11" s="46"/>
      <c r="REJ11" s="46"/>
      <c r="REK11" s="46"/>
      <c r="REL11" s="46"/>
      <c r="REM11" s="46"/>
      <c r="REN11" s="46"/>
      <c r="REO11" s="46"/>
      <c r="REP11" s="46"/>
      <c r="REQ11" s="46"/>
      <c r="RER11" s="46"/>
      <c r="RES11" s="46"/>
      <c r="RET11" s="46"/>
      <c r="REU11" s="46"/>
      <c r="REV11" s="46"/>
      <c r="REW11" s="46"/>
      <c r="REX11" s="46"/>
      <c r="REY11" s="46"/>
      <c r="REZ11" s="46"/>
      <c r="RFA11" s="46"/>
      <c r="RFB11" s="46"/>
      <c r="RFC11" s="46"/>
      <c r="RFD11" s="46"/>
      <c r="RFE11" s="46"/>
      <c r="RFF11" s="46"/>
      <c r="RFG11" s="46"/>
      <c r="RFH11" s="46"/>
      <c r="RFI11" s="46"/>
      <c r="RFJ11" s="46"/>
      <c r="RFK11" s="46"/>
      <c r="RFL11" s="46"/>
      <c r="RFM11" s="46"/>
      <c r="RFN11" s="46"/>
      <c r="RFO11" s="46"/>
      <c r="RFP11" s="46"/>
      <c r="RFQ11" s="46"/>
      <c r="RFR11" s="46"/>
      <c r="RFS11" s="46"/>
      <c r="RFT11" s="46"/>
      <c r="RFU11" s="46"/>
      <c r="RFV11" s="46"/>
      <c r="RFW11" s="46"/>
      <c r="RFX11" s="46"/>
      <c r="RFY11" s="46"/>
      <c r="RFZ11" s="46"/>
      <c r="RGA11" s="46"/>
      <c r="RGB11" s="46"/>
      <c r="RGC11" s="46"/>
      <c r="RGD11" s="46"/>
      <c r="RGE11" s="46"/>
      <c r="RGF11" s="46"/>
      <c r="RGG11" s="46"/>
      <c r="RGH11" s="46"/>
      <c r="RGI11" s="46"/>
      <c r="RGJ11" s="46"/>
      <c r="RGK11" s="46"/>
      <c r="RGL11" s="46"/>
      <c r="RGM11" s="46"/>
      <c r="RGN11" s="46"/>
      <c r="RGO11" s="46"/>
      <c r="RGP11" s="46"/>
      <c r="RGQ11" s="46"/>
      <c r="RGR11" s="46"/>
      <c r="RGS11" s="46"/>
      <c r="RGT11" s="46"/>
      <c r="RGU11" s="46"/>
      <c r="RGV11" s="46"/>
      <c r="RGW11" s="46"/>
      <c r="RGX11" s="46"/>
      <c r="RGY11" s="46"/>
      <c r="RGZ11" s="46"/>
      <c r="RHA11" s="46"/>
      <c r="RHB11" s="46"/>
      <c r="RHC11" s="46"/>
      <c r="RHD11" s="46"/>
      <c r="RHE11" s="46"/>
      <c r="RHF11" s="46"/>
      <c r="RHG11" s="46"/>
      <c r="RHH11" s="46"/>
      <c r="RHI11" s="46"/>
      <c r="RHJ11" s="46"/>
      <c r="RHK11" s="46"/>
      <c r="RHL11" s="46"/>
      <c r="RHM11" s="46"/>
      <c r="RHN11" s="46"/>
      <c r="RHO11" s="46"/>
      <c r="RHP11" s="46"/>
      <c r="RHQ11" s="46"/>
      <c r="RHR11" s="46"/>
      <c r="RHS11" s="46"/>
      <c r="RHT11" s="46"/>
      <c r="RHU11" s="46"/>
      <c r="RHV11" s="46"/>
      <c r="RHW11" s="46"/>
      <c r="RHX11" s="46"/>
      <c r="RHY11" s="46"/>
      <c r="RHZ11" s="46"/>
      <c r="RIA11" s="46"/>
      <c r="RIB11" s="46"/>
      <c r="RIC11" s="46"/>
      <c r="RID11" s="46"/>
      <c r="RIE11" s="46"/>
      <c r="RIF11" s="46"/>
      <c r="RIG11" s="46"/>
      <c r="RIH11" s="46"/>
      <c r="RII11" s="46"/>
      <c r="RIJ11" s="46"/>
      <c r="RIK11" s="46"/>
      <c r="RIL11" s="46"/>
      <c r="RIM11" s="46"/>
      <c r="RIN11" s="46"/>
      <c r="RIO11" s="46"/>
      <c r="RIP11" s="46"/>
      <c r="RIQ11" s="46"/>
      <c r="RIR11" s="46"/>
      <c r="RIS11" s="46"/>
      <c r="RIT11" s="46"/>
      <c r="RIU11" s="46"/>
      <c r="RIV11" s="46"/>
      <c r="RIW11" s="46"/>
      <c r="RIX11" s="46"/>
      <c r="RIY11" s="46"/>
      <c r="RIZ11" s="46"/>
      <c r="RJA11" s="46"/>
      <c r="RJB11" s="46"/>
      <c r="RJC11" s="46"/>
      <c r="RJD11" s="46"/>
      <c r="RJE11" s="46"/>
      <c r="RJF11" s="46"/>
      <c r="RJG11" s="46"/>
      <c r="RJH11" s="46"/>
      <c r="RJI11" s="46"/>
      <c r="RJJ11" s="46"/>
      <c r="RJK11" s="46"/>
      <c r="RJL11" s="46"/>
      <c r="RJM11" s="46"/>
      <c r="RJN11" s="46"/>
      <c r="RJO11" s="46"/>
      <c r="RJP11" s="46"/>
      <c r="RJQ11" s="46"/>
      <c r="RJR11" s="46"/>
      <c r="RJS11" s="46"/>
      <c r="RJT11" s="46"/>
      <c r="RJU11" s="46"/>
      <c r="RJV11" s="46"/>
      <c r="RJW11" s="46"/>
      <c r="RJX11" s="46"/>
      <c r="RJY11" s="46"/>
      <c r="RJZ11" s="46"/>
      <c r="RKA11" s="46"/>
      <c r="RKB11" s="46"/>
      <c r="RKC11" s="46"/>
      <c r="RKD11" s="46"/>
      <c r="RKE11" s="46"/>
      <c r="RKF11" s="46"/>
      <c r="RKG11" s="46"/>
      <c r="RKH11" s="46"/>
      <c r="RKI11" s="46"/>
      <c r="RKJ11" s="46"/>
      <c r="RKK11" s="46"/>
      <c r="RKL11" s="46"/>
      <c r="RKM11" s="46"/>
      <c r="RKN11" s="46"/>
      <c r="RKO11" s="46"/>
      <c r="RKP11" s="46"/>
      <c r="RKQ11" s="46"/>
      <c r="RKR11" s="46"/>
      <c r="RKS11" s="46"/>
      <c r="RKT11" s="46"/>
      <c r="RKU11" s="46"/>
      <c r="RKV11" s="46"/>
      <c r="RKW11" s="46"/>
      <c r="RKX11" s="46"/>
      <c r="RKY11" s="46"/>
      <c r="RKZ11" s="46"/>
      <c r="RLA11" s="46"/>
      <c r="RLB11" s="46"/>
      <c r="RLC11" s="46"/>
      <c r="RLD11" s="46"/>
      <c r="RLE11" s="46"/>
      <c r="RLF11" s="46"/>
      <c r="RLG11" s="46"/>
      <c r="RLH11" s="46"/>
      <c r="RLI11" s="46"/>
      <c r="RLJ11" s="46"/>
      <c r="RLK11" s="46"/>
      <c r="RLL11" s="46"/>
      <c r="RLM11" s="46"/>
      <c r="RLN11" s="46"/>
      <c r="RLO11" s="46"/>
      <c r="RLP11" s="46"/>
      <c r="RLQ11" s="46"/>
      <c r="RLR11" s="46"/>
      <c r="RLS11" s="46"/>
      <c r="RLT11" s="46"/>
      <c r="RLU11" s="46"/>
      <c r="RLV11" s="46"/>
      <c r="RLW11" s="46"/>
      <c r="RLX11" s="46"/>
      <c r="RLY11" s="46"/>
      <c r="RLZ11" s="46"/>
      <c r="RMA11" s="46"/>
      <c r="RMB11" s="46"/>
      <c r="RMC11" s="46"/>
      <c r="RMD11" s="46"/>
      <c r="RME11" s="46"/>
      <c r="RMF11" s="46"/>
      <c r="RMG11" s="46"/>
      <c r="RMH11" s="46"/>
      <c r="RMI11" s="46"/>
      <c r="RMJ11" s="46"/>
      <c r="RMK11" s="46"/>
      <c r="RML11" s="46"/>
      <c r="RMM11" s="46"/>
      <c r="RMN11" s="46"/>
      <c r="RMO11" s="46"/>
      <c r="RMP11" s="46"/>
      <c r="RMQ11" s="46"/>
      <c r="RMR11" s="46"/>
      <c r="RMS11" s="46"/>
      <c r="RMT11" s="46"/>
      <c r="RMU11" s="46"/>
      <c r="RMV11" s="46"/>
      <c r="RMW11" s="46"/>
      <c r="RMX11" s="46"/>
      <c r="RMY11" s="46"/>
      <c r="RMZ11" s="46"/>
      <c r="RNA11" s="46"/>
      <c r="RNB11" s="46"/>
      <c r="RNC11" s="46"/>
      <c r="RND11" s="46"/>
      <c r="RNE11" s="46"/>
      <c r="RNF11" s="46"/>
      <c r="RNG11" s="46"/>
      <c r="RNH11" s="46"/>
      <c r="RNI11" s="46"/>
      <c r="RNJ11" s="46"/>
      <c r="RNK11" s="46"/>
      <c r="RNL11" s="46"/>
      <c r="RNM11" s="46"/>
      <c r="RNN11" s="46"/>
      <c r="RNO11" s="46"/>
      <c r="RNP11" s="46"/>
      <c r="RNQ11" s="46"/>
      <c r="RNR11" s="46"/>
      <c r="RNS11" s="46"/>
      <c r="RNT11" s="46"/>
      <c r="RNU11" s="46"/>
      <c r="RNV11" s="46"/>
      <c r="RNW11" s="46"/>
      <c r="RNX11" s="46"/>
      <c r="RNY11" s="46"/>
      <c r="RNZ11" s="46"/>
      <c r="ROA11" s="46"/>
      <c r="ROB11" s="46"/>
      <c r="ROC11" s="46"/>
      <c r="ROD11" s="46"/>
      <c r="ROE11" s="46"/>
      <c r="ROF11" s="46"/>
      <c r="ROG11" s="46"/>
      <c r="ROH11" s="46"/>
      <c r="ROI11" s="46"/>
      <c r="ROJ11" s="46"/>
      <c r="ROK11" s="46"/>
      <c r="ROL11" s="46"/>
      <c r="ROM11" s="46"/>
      <c r="RON11" s="46"/>
      <c r="ROO11" s="46"/>
      <c r="ROP11" s="46"/>
      <c r="ROQ11" s="46"/>
      <c r="ROR11" s="46"/>
      <c r="ROS11" s="46"/>
      <c r="ROT11" s="46"/>
      <c r="ROU11" s="46"/>
      <c r="ROV11" s="46"/>
      <c r="ROW11" s="46"/>
      <c r="ROX11" s="46"/>
      <c r="ROY11" s="46"/>
      <c r="ROZ11" s="46"/>
      <c r="RPA11" s="46"/>
      <c r="RPB11" s="46"/>
      <c r="RPC11" s="46"/>
      <c r="RPD11" s="46"/>
      <c r="RPE11" s="46"/>
      <c r="RPF11" s="46"/>
      <c r="RPG11" s="46"/>
      <c r="RPH11" s="46"/>
      <c r="RPI11" s="46"/>
      <c r="RPJ11" s="46"/>
      <c r="RPK11" s="46"/>
      <c r="RPL11" s="46"/>
      <c r="RPM11" s="46"/>
      <c r="RPN11" s="46"/>
      <c r="RPO11" s="46"/>
      <c r="RPP11" s="46"/>
      <c r="RPQ11" s="46"/>
      <c r="RPR11" s="46"/>
      <c r="RPS11" s="46"/>
      <c r="RPT11" s="46"/>
      <c r="RPU11" s="46"/>
      <c r="RPV11" s="46"/>
      <c r="RPW11" s="46"/>
      <c r="RPX11" s="46"/>
      <c r="RPY11" s="46"/>
      <c r="RPZ11" s="46"/>
      <c r="RQA11" s="46"/>
      <c r="RQB11" s="46"/>
      <c r="RQC11" s="46"/>
      <c r="RQD11" s="46"/>
      <c r="RQE11" s="46"/>
      <c r="RQF11" s="46"/>
      <c r="RQG11" s="46"/>
      <c r="RQH11" s="46"/>
      <c r="RQI11" s="46"/>
      <c r="RQJ11" s="46"/>
      <c r="RQK11" s="46"/>
      <c r="RQL11" s="46"/>
      <c r="RQM11" s="46"/>
      <c r="RQN11" s="46"/>
      <c r="RQO11" s="46"/>
      <c r="RQP11" s="46"/>
      <c r="RQQ11" s="46"/>
      <c r="RQR11" s="46"/>
      <c r="RQS11" s="46"/>
      <c r="RQT11" s="46"/>
      <c r="RQU11" s="46"/>
      <c r="RQV11" s="46"/>
      <c r="RQW11" s="46"/>
      <c r="RQX11" s="46"/>
      <c r="RQY11" s="46"/>
      <c r="RQZ11" s="46"/>
      <c r="RRA11" s="46"/>
      <c r="RRB11" s="46"/>
      <c r="RRC11" s="46"/>
      <c r="RRD11" s="46"/>
      <c r="RRE11" s="46"/>
      <c r="RRF11" s="46"/>
      <c r="RRG11" s="46"/>
      <c r="RRH11" s="46"/>
      <c r="RRI11" s="46"/>
      <c r="RRJ11" s="46"/>
      <c r="RRK11" s="46"/>
      <c r="RRL11" s="46"/>
      <c r="RRM11" s="46"/>
      <c r="RRN11" s="46"/>
      <c r="RRO11" s="46"/>
      <c r="RRP11" s="46"/>
      <c r="RRQ11" s="46"/>
      <c r="RRR11" s="46"/>
      <c r="RRS11" s="46"/>
      <c r="RRT11" s="46"/>
      <c r="RRU11" s="46"/>
      <c r="RRV11" s="46"/>
      <c r="RRW11" s="46"/>
      <c r="RRX11" s="46"/>
      <c r="RRY11" s="46"/>
      <c r="RRZ11" s="46"/>
      <c r="RSA11" s="46"/>
      <c r="RSB11" s="46"/>
      <c r="RSC11" s="46"/>
      <c r="RSD11" s="46"/>
      <c r="RSE11" s="46"/>
      <c r="RSF11" s="46"/>
      <c r="RSG11" s="46"/>
      <c r="RSH11" s="46"/>
      <c r="RSI11" s="46"/>
      <c r="RSJ11" s="46"/>
      <c r="RSK11" s="46"/>
      <c r="RSL11" s="46"/>
      <c r="RSM11" s="46"/>
      <c r="RSN11" s="46"/>
      <c r="RSO11" s="46"/>
      <c r="RSP11" s="46"/>
      <c r="RSQ11" s="46"/>
      <c r="RSR11" s="46"/>
      <c r="RSS11" s="46"/>
      <c r="RST11" s="46"/>
      <c r="RSU11" s="46"/>
      <c r="RSV11" s="46"/>
      <c r="RSW11" s="46"/>
      <c r="RSX11" s="46"/>
      <c r="RSY11" s="46"/>
      <c r="RSZ11" s="46"/>
      <c r="RTA11" s="46"/>
      <c r="RTB11" s="46"/>
      <c r="RTC11" s="46"/>
      <c r="RTD11" s="46"/>
      <c r="RTE11" s="46"/>
      <c r="RTF11" s="46"/>
      <c r="RTG11" s="46"/>
      <c r="RTH11" s="46"/>
      <c r="RTI11" s="46"/>
      <c r="RTJ11" s="46"/>
      <c r="RTK11" s="46"/>
      <c r="RTL11" s="46"/>
      <c r="RTM11" s="46"/>
      <c r="RTN11" s="46"/>
      <c r="RTO11" s="46"/>
      <c r="RTP11" s="46"/>
      <c r="RTQ11" s="46"/>
      <c r="RTR11" s="46"/>
      <c r="RTS11" s="46"/>
      <c r="RTT11" s="46"/>
      <c r="RTU11" s="46"/>
      <c r="RTV11" s="46"/>
      <c r="RTW11" s="46"/>
      <c r="RTX11" s="46"/>
      <c r="RTY11" s="46"/>
      <c r="RTZ11" s="46"/>
      <c r="RUA11" s="46"/>
      <c r="RUB11" s="46"/>
      <c r="RUC11" s="46"/>
      <c r="RUD11" s="46"/>
      <c r="RUE11" s="46"/>
      <c r="RUF11" s="46"/>
      <c r="RUG11" s="46"/>
      <c r="RUH11" s="46"/>
      <c r="RUI11" s="46"/>
      <c r="RUJ11" s="46"/>
      <c r="RUK11" s="46"/>
      <c r="RUL11" s="46"/>
      <c r="RUM11" s="46"/>
      <c r="RUN11" s="46"/>
      <c r="RUO11" s="46"/>
      <c r="RUP11" s="46"/>
      <c r="RUQ11" s="46"/>
      <c r="RUR11" s="46"/>
      <c r="RUS11" s="46"/>
      <c r="RUT11" s="46"/>
      <c r="RUU11" s="46"/>
      <c r="RUV11" s="46"/>
      <c r="RUW11" s="46"/>
      <c r="RUX11" s="46"/>
      <c r="RUY11" s="46"/>
      <c r="RUZ11" s="46"/>
      <c r="RVA11" s="46"/>
      <c r="RVB11" s="46"/>
      <c r="RVC11" s="46"/>
      <c r="RVD11" s="46"/>
      <c r="RVE11" s="46"/>
      <c r="RVF11" s="46"/>
      <c r="RVG11" s="46"/>
      <c r="RVH11" s="46"/>
      <c r="RVI11" s="46"/>
      <c r="RVJ11" s="46"/>
      <c r="RVK11" s="46"/>
      <c r="RVL11" s="46"/>
      <c r="RVM11" s="46"/>
      <c r="RVN11" s="46"/>
      <c r="RVO11" s="46"/>
      <c r="RVP11" s="46"/>
      <c r="RVQ11" s="46"/>
      <c r="RVR11" s="46"/>
      <c r="RVS11" s="46"/>
      <c r="RVT11" s="46"/>
      <c r="RVU11" s="46"/>
      <c r="RVV11" s="46"/>
      <c r="RVW11" s="46"/>
      <c r="RVX11" s="46"/>
      <c r="RVY11" s="46"/>
      <c r="RVZ11" s="46"/>
      <c r="RWA11" s="46"/>
      <c r="RWB11" s="46"/>
      <c r="RWC11" s="46"/>
      <c r="RWD11" s="46"/>
      <c r="RWE11" s="46"/>
      <c r="RWF11" s="46"/>
      <c r="RWG11" s="46"/>
      <c r="RWH11" s="46"/>
      <c r="RWI11" s="46"/>
      <c r="RWJ11" s="46"/>
      <c r="RWK11" s="46"/>
      <c r="RWL11" s="46"/>
      <c r="RWM11" s="46"/>
      <c r="RWN11" s="46"/>
      <c r="RWO11" s="46"/>
      <c r="RWP11" s="46"/>
      <c r="RWQ11" s="46"/>
      <c r="RWR11" s="46"/>
      <c r="RWS11" s="46"/>
      <c r="RWT11" s="46"/>
      <c r="RWU11" s="46"/>
      <c r="RWV11" s="46"/>
      <c r="RWW11" s="46"/>
      <c r="RWX11" s="46"/>
      <c r="RWY11" s="46"/>
      <c r="RWZ11" s="46"/>
      <c r="RXA11" s="46"/>
      <c r="RXB11" s="46"/>
      <c r="RXC11" s="46"/>
      <c r="RXD11" s="46"/>
      <c r="RXE11" s="46"/>
      <c r="RXF11" s="46"/>
      <c r="RXG11" s="46"/>
      <c r="RXH11" s="46"/>
      <c r="RXI11" s="46"/>
      <c r="RXJ11" s="46"/>
      <c r="RXK11" s="46"/>
      <c r="RXL11" s="46"/>
      <c r="RXM11" s="46"/>
      <c r="RXN11" s="46"/>
      <c r="RXO11" s="46"/>
      <c r="RXP11" s="46"/>
      <c r="RXQ11" s="46"/>
      <c r="RXR11" s="46"/>
      <c r="RXS11" s="46"/>
      <c r="RXT11" s="46"/>
      <c r="RXU11" s="46"/>
      <c r="RXV11" s="46"/>
      <c r="RXW11" s="46"/>
      <c r="RXX11" s="46"/>
      <c r="RXY11" s="46"/>
      <c r="RXZ11" s="46"/>
      <c r="RYA11" s="46"/>
      <c r="RYB11" s="46"/>
      <c r="RYC11" s="46"/>
      <c r="RYD11" s="46"/>
      <c r="RYE11" s="46"/>
      <c r="RYF11" s="46"/>
      <c r="RYG11" s="46"/>
      <c r="RYH11" s="46"/>
      <c r="RYI11" s="46"/>
      <c r="RYJ11" s="46"/>
      <c r="RYK11" s="46"/>
      <c r="RYL11" s="46"/>
      <c r="RYM11" s="46"/>
      <c r="RYN11" s="46"/>
      <c r="RYO11" s="46"/>
      <c r="RYP11" s="46"/>
      <c r="RYQ11" s="46"/>
      <c r="RYR11" s="46"/>
      <c r="RYS11" s="46"/>
      <c r="RYT11" s="46"/>
      <c r="RYU11" s="46"/>
      <c r="RYV11" s="46"/>
      <c r="RYW11" s="46"/>
      <c r="RYX11" s="46"/>
      <c r="RYY11" s="46"/>
      <c r="RYZ11" s="46"/>
      <c r="RZA11" s="46"/>
      <c r="RZB11" s="46"/>
      <c r="RZC11" s="46"/>
      <c r="RZD11" s="46"/>
      <c r="RZE11" s="46"/>
      <c r="RZF11" s="46"/>
      <c r="RZG11" s="46"/>
      <c r="RZH11" s="46"/>
      <c r="RZI11" s="46"/>
      <c r="RZJ11" s="46"/>
      <c r="RZK11" s="46"/>
      <c r="RZL11" s="46"/>
      <c r="RZM11" s="46"/>
      <c r="RZN11" s="46"/>
      <c r="RZO11" s="46"/>
      <c r="RZP11" s="46"/>
      <c r="RZQ11" s="46"/>
      <c r="RZR11" s="46"/>
      <c r="RZS11" s="46"/>
      <c r="RZT11" s="46"/>
      <c r="RZU11" s="46"/>
      <c r="RZV11" s="46"/>
      <c r="RZW11" s="46"/>
      <c r="RZX11" s="46"/>
      <c r="RZY11" s="46"/>
      <c r="RZZ11" s="46"/>
      <c r="SAA11" s="46"/>
      <c r="SAB11" s="46"/>
      <c r="SAC11" s="46"/>
      <c r="SAD11" s="46"/>
      <c r="SAE11" s="46"/>
      <c r="SAF11" s="46"/>
      <c r="SAG11" s="46"/>
      <c r="SAH11" s="46"/>
      <c r="SAI11" s="46"/>
      <c r="SAJ11" s="46"/>
      <c r="SAK11" s="46"/>
      <c r="SAL11" s="46"/>
      <c r="SAM11" s="46"/>
      <c r="SAN11" s="46"/>
      <c r="SAO11" s="46"/>
      <c r="SAP11" s="46"/>
      <c r="SAQ11" s="46"/>
      <c r="SAR11" s="46"/>
      <c r="SAS11" s="46"/>
      <c r="SAT11" s="46"/>
      <c r="SAU11" s="46"/>
      <c r="SAV11" s="46"/>
      <c r="SAW11" s="46"/>
      <c r="SAX11" s="46"/>
      <c r="SAY11" s="46"/>
      <c r="SAZ11" s="46"/>
      <c r="SBA11" s="46"/>
      <c r="SBB11" s="46"/>
      <c r="SBC11" s="46"/>
      <c r="SBD11" s="46"/>
      <c r="SBE11" s="46"/>
      <c r="SBF11" s="46"/>
      <c r="SBG11" s="46"/>
      <c r="SBH11" s="46"/>
      <c r="SBI11" s="46"/>
      <c r="SBJ11" s="46"/>
      <c r="SBK11" s="46"/>
      <c r="SBL11" s="46"/>
      <c r="SBM11" s="46"/>
      <c r="SBN11" s="46"/>
      <c r="SBO11" s="46"/>
      <c r="SBP11" s="46"/>
      <c r="SBQ11" s="46"/>
      <c r="SBR11" s="46"/>
      <c r="SBS11" s="46"/>
      <c r="SBT11" s="46"/>
      <c r="SBU11" s="46"/>
      <c r="SBV11" s="46"/>
      <c r="SBW11" s="46"/>
      <c r="SBX11" s="46"/>
      <c r="SBY11" s="46"/>
      <c r="SBZ11" s="46"/>
      <c r="SCA11" s="46"/>
      <c r="SCB11" s="46"/>
      <c r="SCC11" s="46"/>
      <c r="SCD11" s="46"/>
      <c r="SCE11" s="46"/>
      <c r="SCF11" s="46"/>
      <c r="SCG11" s="46"/>
      <c r="SCH11" s="46"/>
      <c r="SCI11" s="46"/>
      <c r="SCJ11" s="46"/>
      <c r="SCK11" s="46"/>
      <c r="SCL11" s="46"/>
      <c r="SCM11" s="46"/>
      <c r="SCN11" s="46"/>
      <c r="SCO11" s="46"/>
      <c r="SCP11" s="46"/>
      <c r="SCQ11" s="46"/>
      <c r="SCR11" s="46"/>
      <c r="SCS11" s="46"/>
      <c r="SCT11" s="46"/>
      <c r="SCU11" s="46"/>
      <c r="SCV11" s="46"/>
      <c r="SCW11" s="46"/>
      <c r="SCX11" s="46"/>
      <c r="SCY11" s="46"/>
      <c r="SCZ11" s="46"/>
      <c r="SDA11" s="46"/>
      <c r="SDB11" s="46"/>
      <c r="SDC11" s="46"/>
      <c r="SDD11" s="46"/>
      <c r="SDE11" s="46"/>
      <c r="SDF11" s="46"/>
      <c r="SDG11" s="46"/>
      <c r="SDH11" s="46"/>
      <c r="SDI11" s="46"/>
      <c r="SDJ11" s="46"/>
      <c r="SDK11" s="46"/>
      <c r="SDL11" s="46"/>
      <c r="SDM11" s="46"/>
      <c r="SDN11" s="46"/>
      <c r="SDO11" s="46"/>
      <c r="SDP11" s="46"/>
      <c r="SDQ11" s="46"/>
      <c r="SDR11" s="46"/>
      <c r="SDS11" s="46"/>
      <c r="SDT11" s="46"/>
      <c r="SDU11" s="46"/>
      <c r="SDV11" s="46"/>
      <c r="SDW11" s="46"/>
      <c r="SDX11" s="46"/>
      <c r="SDY11" s="46"/>
      <c r="SDZ11" s="46"/>
      <c r="SEA11" s="46"/>
      <c r="SEB11" s="46"/>
      <c r="SEC11" s="46"/>
      <c r="SED11" s="46"/>
      <c r="SEE11" s="46"/>
      <c r="SEF11" s="46"/>
      <c r="SEG11" s="46"/>
      <c r="SEH11" s="46"/>
      <c r="SEI11" s="46"/>
      <c r="SEJ11" s="46"/>
      <c r="SEK11" s="46"/>
      <c r="SEL11" s="46"/>
      <c r="SEM11" s="46"/>
      <c r="SEN11" s="46"/>
      <c r="SEO11" s="46"/>
      <c r="SEP11" s="46"/>
      <c r="SEQ11" s="46"/>
      <c r="SER11" s="46"/>
      <c r="SES11" s="46"/>
      <c r="SET11" s="46"/>
      <c r="SEU11" s="46"/>
      <c r="SEV11" s="46"/>
      <c r="SEW11" s="46"/>
      <c r="SEX11" s="46"/>
      <c r="SEY11" s="46"/>
      <c r="SEZ11" s="46"/>
      <c r="SFA11" s="46"/>
      <c r="SFB11" s="46"/>
      <c r="SFC11" s="46"/>
      <c r="SFD11" s="46"/>
      <c r="SFE11" s="46"/>
      <c r="SFF11" s="46"/>
      <c r="SFG11" s="46"/>
      <c r="SFH11" s="46"/>
      <c r="SFI11" s="46"/>
      <c r="SFJ11" s="46"/>
      <c r="SFK11" s="46"/>
      <c r="SFL11" s="46"/>
      <c r="SFM11" s="46"/>
      <c r="SFN11" s="46"/>
      <c r="SFO11" s="46"/>
      <c r="SFP11" s="46"/>
      <c r="SFQ11" s="46"/>
      <c r="SFR11" s="46"/>
      <c r="SFS11" s="46"/>
      <c r="SFT11" s="46"/>
      <c r="SFU11" s="46"/>
      <c r="SFV11" s="46"/>
      <c r="SFW11" s="46"/>
      <c r="SFX11" s="46"/>
      <c r="SFY11" s="46"/>
      <c r="SFZ11" s="46"/>
      <c r="SGA11" s="46"/>
      <c r="SGB11" s="46"/>
      <c r="SGC11" s="46"/>
      <c r="SGD11" s="46"/>
      <c r="SGE11" s="46"/>
      <c r="SGF11" s="46"/>
      <c r="SGG11" s="46"/>
      <c r="SGH11" s="46"/>
      <c r="SGI11" s="46"/>
      <c r="SGJ11" s="46"/>
      <c r="SGK11" s="46"/>
      <c r="SGL11" s="46"/>
      <c r="SGM11" s="46"/>
      <c r="SGN11" s="46"/>
      <c r="SGO11" s="46"/>
      <c r="SGP11" s="46"/>
      <c r="SGQ11" s="46"/>
      <c r="SGR11" s="46"/>
      <c r="SGS11" s="46"/>
      <c r="SGT11" s="46"/>
      <c r="SGU11" s="46"/>
      <c r="SGV11" s="46"/>
      <c r="SGW11" s="46"/>
      <c r="SGX11" s="46"/>
      <c r="SGY11" s="46"/>
      <c r="SGZ11" s="46"/>
      <c r="SHA11" s="46"/>
      <c r="SHB11" s="46"/>
      <c r="SHC11" s="46"/>
      <c r="SHD11" s="46"/>
      <c r="SHE11" s="46"/>
      <c r="SHF11" s="46"/>
      <c r="SHG11" s="46"/>
      <c r="SHH11" s="46"/>
      <c r="SHI11" s="46"/>
      <c r="SHJ11" s="46"/>
      <c r="SHK11" s="46"/>
      <c r="SHL11" s="46"/>
      <c r="SHM11" s="46"/>
      <c r="SHN11" s="46"/>
      <c r="SHO11" s="46"/>
      <c r="SHP11" s="46"/>
      <c r="SHQ11" s="46"/>
      <c r="SHR11" s="46"/>
      <c r="SHS11" s="46"/>
      <c r="SHT11" s="46"/>
      <c r="SHU11" s="46"/>
      <c r="SHV11" s="46"/>
      <c r="SHW11" s="46"/>
      <c r="SHX11" s="46"/>
      <c r="SHY11" s="46"/>
      <c r="SHZ11" s="46"/>
      <c r="SIA11" s="46"/>
      <c r="SIB11" s="46"/>
      <c r="SIC11" s="46"/>
      <c r="SID11" s="46"/>
      <c r="SIE11" s="46"/>
      <c r="SIF11" s="46"/>
      <c r="SIG11" s="46"/>
      <c r="SIH11" s="46"/>
      <c r="SII11" s="46"/>
      <c r="SIJ11" s="46"/>
      <c r="SIK11" s="46"/>
      <c r="SIL11" s="46"/>
      <c r="SIM11" s="46"/>
      <c r="SIN11" s="46"/>
      <c r="SIO11" s="46"/>
      <c r="SIP11" s="46"/>
      <c r="SIQ11" s="46"/>
      <c r="SIR11" s="46"/>
      <c r="SIS11" s="46"/>
      <c r="SIT11" s="46"/>
      <c r="SIU11" s="46"/>
      <c r="SIV11" s="46"/>
      <c r="SIW11" s="46"/>
      <c r="SIX11" s="46"/>
      <c r="SIY11" s="46"/>
      <c r="SIZ11" s="46"/>
      <c r="SJA11" s="46"/>
      <c r="SJB11" s="46"/>
      <c r="SJC11" s="46"/>
      <c r="SJD11" s="46"/>
      <c r="SJE11" s="46"/>
      <c r="SJF11" s="46"/>
      <c r="SJG11" s="46"/>
      <c r="SJH11" s="46"/>
      <c r="SJI11" s="46"/>
      <c r="SJJ11" s="46"/>
      <c r="SJK11" s="46"/>
      <c r="SJL11" s="46"/>
      <c r="SJM11" s="46"/>
      <c r="SJN11" s="46"/>
      <c r="SJO11" s="46"/>
      <c r="SJP11" s="46"/>
      <c r="SJQ11" s="46"/>
      <c r="SJR11" s="46"/>
      <c r="SJS11" s="46"/>
      <c r="SJT11" s="46"/>
      <c r="SJU11" s="46"/>
      <c r="SJV11" s="46"/>
      <c r="SJW11" s="46"/>
      <c r="SJX11" s="46"/>
      <c r="SJY11" s="46"/>
      <c r="SJZ11" s="46"/>
      <c r="SKA11" s="46"/>
      <c r="SKB11" s="46"/>
      <c r="SKC11" s="46"/>
      <c r="SKD11" s="46"/>
      <c r="SKE11" s="46"/>
      <c r="SKF11" s="46"/>
      <c r="SKG11" s="46"/>
      <c r="SKH11" s="46"/>
      <c r="SKI11" s="46"/>
      <c r="SKJ11" s="46"/>
      <c r="SKK11" s="46"/>
      <c r="SKL11" s="46"/>
      <c r="SKM11" s="46"/>
      <c r="SKN11" s="46"/>
      <c r="SKO11" s="46"/>
      <c r="SKP11" s="46"/>
      <c r="SKQ11" s="46"/>
      <c r="SKR11" s="46"/>
      <c r="SKS11" s="46"/>
      <c r="SKT11" s="46"/>
      <c r="SKU11" s="46"/>
      <c r="SKV11" s="46"/>
      <c r="SKW11" s="46"/>
      <c r="SKX11" s="46"/>
      <c r="SKY11" s="46"/>
      <c r="SKZ11" s="46"/>
      <c r="SLA11" s="46"/>
      <c r="SLB11" s="46"/>
      <c r="SLC11" s="46"/>
      <c r="SLD11" s="46"/>
      <c r="SLE11" s="46"/>
      <c r="SLF11" s="46"/>
      <c r="SLG11" s="46"/>
      <c r="SLH11" s="46"/>
      <c r="SLI11" s="46"/>
      <c r="SLJ11" s="46"/>
      <c r="SLK11" s="46"/>
      <c r="SLL11" s="46"/>
      <c r="SLM11" s="46"/>
      <c r="SLN11" s="46"/>
      <c r="SLO11" s="46"/>
      <c r="SLP11" s="46"/>
      <c r="SLQ11" s="46"/>
      <c r="SLR11" s="46"/>
      <c r="SLS11" s="46"/>
      <c r="SLT11" s="46"/>
      <c r="SLU11" s="46"/>
      <c r="SLV11" s="46"/>
      <c r="SLW11" s="46"/>
      <c r="SLX11" s="46"/>
      <c r="SLY11" s="46"/>
      <c r="SLZ11" s="46"/>
      <c r="SMA11" s="46"/>
      <c r="SMB11" s="46"/>
      <c r="SMC11" s="46"/>
      <c r="SMD11" s="46"/>
      <c r="SME11" s="46"/>
      <c r="SMF11" s="46"/>
      <c r="SMG11" s="46"/>
      <c r="SMH11" s="46"/>
      <c r="SMI11" s="46"/>
      <c r="SMJ11" s="46"/>
      <c r="SMK11" s="46"/>
      <c r="SML11" s="46"/>
      <c r="SMM11" s="46"/>
      <c r="SMN11" s="46"/>
      <c r="SMO11" s="46"/>
      <c r="SMP11" s="46"/>
      <c r="SMQ11" s="46"/>
      <c r="SMR11" s="46"/>
      <c r="SMS11" s="46"/>
      <c r="SMT11" s="46"/>
      <c r="SMU11" s="46"/>
      <c r="SMV11" s="46"/>
      <c r="SMW11" s="46"/>
      <c r="SMX11" s="46"/>
      <c r="SMY11" s="46"/>
      <c r="SMZ11" s="46"/>
      <c r="SNA11" s="46"/>
      <c r="SNB11" s="46"/>
      <c r="SNC11" s="46"/>
      <c r="SND11" s="46"/>
      <c r="SNE11" s="46"/>
      <c r="SNF11" s="46"/>
      <c r="SNG11" s="46"/>
      <c r="SNH11" s="46"/>
      <c r="SNI11" s="46"/>
      <c r="SNJ11" s="46"/>
      <c r="SNK11" s="46"/>
      <c r="SNL11" s="46"/>
      <c r="SNM11" s="46"/>
      <c r="SNN11" s="46"/>
      <c r="SNO11" s="46"/>
      <c r="SNP11" s="46"/>
      <c r="SNQ11" s="46"/>
      <c r="SNR11" s="46"/>
      <c r="SNS11" s="46"/>
      <c r="SNT11" s="46"/>
      <c r="SNU11" s="46"/>
      <c r="SNV11" s="46"/>
      <c r="SNW11" s="46"/>
      <c r="SNX11" s="46"/>
      <c r="SNY11" s="46"/>
      <c r="SNZ11" s="46"/>
      <c r="SOA11" s="46"/>
      <c r="SOB11" s="46"/>
      <c r="SOC11" s="46"/>
      <c r="SOD11" s="46"/>
      <c r="SOE11" s="46"/>
      <c r="SOF11" s="46"/>
      <c r="SOG11" s="46"/>
      <c r="SOH11" s="46"/>
      <c r="SOI11" s="46"/>
      <c r="SOJ11" s="46"/>
      <c r="SOK11" s="46"/>
      <c r="SOL11" s="46"/>
      <c r="SOM11" s="46"/>
      <c r="SON11" s="46"/>
      <c r="SOO11" s="46"/>
      <c r="SOP11" s="46"/>
      <c r="SOQ11" s="46"/>
      <c r="SOR11" s="46"/>
      <c r="SOS11" s="46"/>
      <c r="SOT11" s="46"/>
      <c r="SOU11" s="46"/>
      <c r="SOV11" s="46"/>
      <c r="SOW11" s="46"/>
      <c r="SOX11" s="46"/>
      <c r="SOY11" s="46"/>
      <c r="SOZ11" s="46"/>
      <c r="SPA11" s="46"/>
      <c r="SPB11" s="46"/>
      <c r="SPC11" s="46"/>
      <c r="SPD11" s="46"/>
      <c r="SPE11" s="46"/>
      <c r="SPF11" s="46"/>
      <c r="SPG11" s="46"/>
      <c r="SPH11" s="46"/>
      <c r="SPI11" s="46"/>
      <c r="SPJ11" s="46"/>
      <c r="SPK11" s="46"/>
      <c r="SPL11" s="46"/>
      <c r="SPM11" s="46"/>
      <c r="SPN11" s="46"/>
      <c r="SPO11" s="46"/>
      <c r="SPP11" s="46"/>
      <c r="SPQ11" s="46"/>
      <c r="SPR11" s="46"/>
      <c r="SPS11" s="46"/>
      <c r="SPT11" s="46"/>
      <c r="SPU11" s="46"/>
      <c r="SPV11" s="46"/>
      <c r="SPW11" s="46"/>
      <c r="SPX11" s="46"/>
      <c r="SPY11" s="46"/>
      <c r="SPZ11" s="46"/>
      <c r="SQA11" s="46"/>
      <c r="SQB11" s="46"/>
      <c r="SQC11" s="46"/>
      <c r="SQD11" s="46"/>
      <c r="SQE11" s="46"/>
      <c r="SQF11" s="46"/>
      <c r="SQG11" s="46"/>
      <c r="SQH11" s="46"/>
      <c r="SQI11" s="46"/>
      <c r="SQJ11" s="46"/>
      <c r="SQK11" s="46"/>
      <c r="SQL11" s="46"/>
      <c r="SQM11" s="46"/>
      <c r="SQN11" s="46"/>
      <c r="SQO11" s="46"/>
      <c r="SQP11" s="46"/>
      <c r="SQQ11" s="46"/>
      <c r="SQR11" s="46"/>
      <c r="SQS11" s="46"/>
      <c r="SQT11" s="46"/>
      <c r="SQU11" s="46"/>
      <c r="SQV11" s="46"/>
      <c r="SQW11" s="46"/>
      <c r="SQX11" s="46"/>
      <c r="SQY11" s="46"/>
      <c r="SQZ11" s="46"/>
      <c r="SRA11" s="46"/>
      <c r="SRB11" s="46"/>
      <c r="SRC11" s="46"/>
      <c r="SRD11" s="46"/>
      <c r="SRE11" s="46"/>
      <c r="SRF11" s="46"/>
      <c r="SRG11" s="46"/>
      <c r="SRH11" s="46"/>
      <c r="SRI11" s="46"/>
      <c r="SRJ11" s="46"/>
      <c r="SRK11" s="46"/>
      <c r="SRL11" s="46"/>
      <c r="SRM11" s="46"/>
      <c r="SRN11" s="46"/>
      <c r="SRO11" s="46"/>
      <c r="SRP11" s="46"/>
      <c r="SRQ11" s="46"/>
      <c r="SRR11" s="46"/>
      <c r="SRS11" s="46"/>
      <c r="SRT11" s="46"/>
      <c r="SRU11" s="46"/>
      <c r="SRV11" s="46"/>
      <c r="SRW11" s="46"/>
      <c r="SRX11" s="46"/>
      <c r="SRY11" s="46"/>
      <c r="SRZ11" s="46"/>
      <c r="SSA11" s="46"/>
      <c r="SSB11" s="46"/>
      <c r="SSC11" s="46"/>
      <c r="SSD11" s="46"/>
      <c r="SSE11" s="46"/>
      <c r="SSF11" s="46"/>
      <c r="SSG11" s="46"/>
      <c r="SSH11" s="46"/>
      <c r="SSI11" s="46"/>
      <c r="SSJ11" s="46"/>
      <c r="SSK11" s="46"/>
      <c r="SSL11" s="46"/>
      <c r="SSM11" s="46"/>
      <c r="SSN11" s="46"/>
      <c r="SSO11" s="46"/>
      <c r="SSP11" s="46"/>
      <c r="SSQ11" s="46"/>
      <c r="SSR11" s="46"/>
      <c r="SSS11" s="46"/>
      <c r="SST11" s="46"/>
      <c r="SSU11" s="46"/>
      <c r="SSV11" s="46"/>
      <c r="SSW11" s="46"/>
      <c r="SSX11" s="46"/>
      <c r="SSY11" s="46"/>
      <c r="SSZ11" s="46"/>
      <c r="STA11" s="46"/>
      <c r="STB11" s="46"/>
      <c r="STC11" s="46"/>
      <c r="STD11" s="46"/>
      <c r="STE11" s="46"/>
      <c r="STF11" s="46"/>
      <c r="STG11" s="46"/>
      <c r="STH11" s="46"/>
      <c r="STI11" s="46"/>
      <c r="STJ11" s="46"/>
      <c r="STK11" s="46"/>
      <c r="STL11" s="46"/>
      <c r="STM11" s="46"/>
      <c r="STN11" s="46"/>
      <c r="STO11" s="46"/>
      <c r="STP11" s="46"/>
      <c r="STQ11" s="46"/>
      <c r="STR11" s="46"/>
      <c r="STS11" s="46"/>
      <c r="STT11" s="46"/>
      <c r="STU11" s="46"/>
      <c r="STV11" s="46"/>
      <c r="STW11" s="46"/>
      <c r="STX11" s="46"/>
      <c r="STY11" s="46"/>
      <c r="STZ11" s="46"/>
      <c r="SUA11" s="46"/>
      <c r="SUB11" s="46"/>
      <c r="SUC11" s="46"/>
      <c r="SUD11" s="46"/>
      <c r="SUE11" s="46"/>
      <c r="SUF11" s="46"/>
      <c r="SUG11" s="46"/>
      <c r="SUH11" s="46"/>
      <c r="SUI11" s="46"/>
      <c r="SUJ11" s="46"/>
      <c r="SUK11" s="46"/>
      <c r="SUL11" s="46"/>
      <c r="SUM11" s="46"/>
      <c r="SUN11" s="46"/>
      <c r="SUO11" s="46"/>
      <c r="SUP11" s="46"/>
      <c r="SUQ11" s="46"/>
      <c r="SUR11" s="46"/>
      <c r="SUS11" s="46"/>
      <c r="SUT11" s="46"/>
      <c r="SUU11" s="46"/>
      <c r="SUV11" s="46"/>
      <c r="SUW11" s="46"/>
      <c r="SUX11" s="46"/>
      <c r="SUY11" s="46"/>
      <c r="SUZ11" s="46"/>
      <c r="SVA11" s="46"/>
      <c r="SVB11" s="46"/>
      <c r="SVC11" s="46"/>
      <c r="SVD11" s="46"/>
      <c r="SVE11" s="46"/>
      <c r="SVF11" s="46"/>
      <c r="SVG11" s="46"/>
      <c r="SVH11" s="46"/>
      <c r="SVI11" s="46"/>
      <c r="SVJ11" s="46"/>
      <c r="SVK11" s="46"/>
      <c r="SVL11" s="46"/>
      <c r="SVM11" s="46"/>
      <c r="SVN11" s="46"/>
      <c r="SVO11" s="46"/>
      <c r="SVP11" s="46"/>
      <c r="SVQ11" s="46"/>
      <c r="SVR11" s="46"/>
      <c r="SVS11" s="46"/>
      <c r="SVT11" s="46"/>
      <c r="SVU11" s="46"/>
      <c r="SVV11" s="46"/>
      <c r="SVW11" s="46"/>
      <c r="SVX11" s="46"/>
      <c r="SVY11" s="46"/>
      <c r="SVZ11" s="46"/>
      <c r="SWA11" s="46"/>
      <c r="SWB11" s="46"/>
      <c r="SWC11" s="46"/>
      <c r="SWD11" s="46"/>
      <c r="SWE11" s="46"/>
      <c r="SWF11" s="46"/>
      <c r="SWG11" s="46"/>
      <c r="SWH11" s="46"/>
      <c r="SWI11" s="46"/>
      <c r="SWJ11" s="46"/>
      <c r="SWK11" s="46"/>
      <c r="SWL11" s="46"/>
      <c r="SWM11" s="46"/>
      <c r="SWN11" s="46"/>
      <c r="SWO11" s="46"/>
      <c r="SWP11" s="46"/>
      <c r="SWQ11" s="46"/>
      <c r="SWR11" s="46"/>
      <c r="SWS11" s="46"/>
      <c r="SWT11" s="46"/>
      <c r="SWU11" s="46"/>
      <c r="SWV11" s="46"/>
      <c r="SWW11" s="46"/>
      <c r="SWX11" s="46"/>
      <c r="SWY11" s="46"/>
      <c r="SWZ11" s="46"/>
      <c r="SXA11" s="46"/>
      <c r="SXB11" s="46"/>
      <c r="SXC11" s="46"/>
      <c r="SXD11" s="46"/>
      <c r="SXE11" s="46"/>
      <c r="SXF11" s="46"/>
      <c r="SXG11" s="46"/>
      <c r="SXH11" s="46"/>
      <c r="SXI11" s="46"/>
      <c r="SXJ11" s="46"/>
      <c r="SXK11" s="46"/>
      <c r="SXL11" s="46"/>
      <c r="SXM11" s="46"/>
      <c r="SXN11" s="46"/>
      <c r="SXO11" s="46"/>
      <c r="SXP11" s="46"/>
      <c r="SXQ11" s="46"/>
      <c r="SXR11" s="46"/>
      <c r="SXS11" s="46"/>
      <c r="SXT11" s="46"/>
      <c r="SXU11" s="46"/>
      <c r="SXV11" s="46"/>
      <c r="SXW11" s="46"/>
      <c r="SXX11" s="46"/>
      <c r="SXY11" s="46"/>
      <c r="SXZ11" s="46"/>
      <c r="SYA11" s="46"/>
      <c r="SYB11" s="46"/>
      <c r="SYC11" s="46"/>
      <c r="SYD11" s="46"/>
      <c r="SYE11" s="46"/>
      <c r="SYF11" s="46"/>
      <c r="SYG11" s="46"/>
      <c r="SYH11" s="46"/>
      <c r="SYI11" s="46"/>
      <c r="SYJ11" s="46"/>
      <c r="SYK11" s="46"/>
      <c r="SYL11" s="46"/>
      <c r="SYM11" s="46"/>
      <c r="SYN11" s="46"/>
      <c r="SYO11" s="46"/>
      <c r="SYP11" s="46"/>
      <c r="SYQ11" s="46"/>
      <c r="SYR11" s="46"/>
      <c r="SYS11" s="46"/>
      <c r="SYT11" s="46"/>
      <c r="SYU11" s="46"/>
      <c r="SYV11" s="46"/>
      <c r="SYW11" s="46"/>
      <c r="SYX11" s="46"/>
      <c r="SYY11" s="46"/>
      <c r="SYZ11" s="46"/>
      <c r="SZA11" s="46"/>
      <c r="SZB11" s="46"/>
      <c r="SZC11" s="46"/>
      <c r="SZD11" s="46"/>
      <c r="SZE11" s="46"/>
      <c r="SZF11" s="46"/>
      <c r="SZG11" s="46"/>
      <c r="SZH11" s="46"/>
      <c r="SZI11" s="46"/>
      <c r="SZJ11" s="46"/>
      <c r="SZK11" s="46"/>
      <c r="SZL11" s="46"/>
      <c r="SZM11" s="46"/>
      <c r="SZN11" s="46"/>
      <c r="SZO11" s="46"/>
      <c r="SZP11" s="46"/>
      <c r="SZQ11" s="46"/>
      <c r="SZR11" s="46"/>
      <c r="SZS11" s="46"/>
      <c r="SZT11" s="46"/>
      <c r="SZU11" s="46"/>
      <c r="SZV11" s="46"/>
      <c r="SZW11" s="46"/>
      <c r="SZX11" s="46"/>
      <c r="SZY11" s="46"/>
      <c r="SZZ11" s="46"/>
      <c r="TAA11" s="46"/>
      <c r="TAB11" s="46"/>
      <c r="TAC11" s="46"/>
      <c r="TAD11" s="46"/>
      <c r="TAE11" s="46"/>
      <c r="TAF11" s="46"/>
      <c r="TAG11" s="46"/>
      <c r="TAH11" s="46"/>
      <c r="TAI11" s="46"/>
      <c r="TAJ11" s="46"/>
      <c r="TAK11" s="46"/>
      <c r="TAL11" s="46"/>
      <c r="TAM11" s="46"/>
      <c r="TAN11" s="46"/>
      <c r="TAO11" s="46"/>
      <c r="TAP11" s="46"/>
      <c r="TAQ11" s="46"/>
      <c r="TAR11" s="46"/>
      <c r="TAS11" s="46"/>
      <c r="TAT11" s="46"/>
      <c r="TAU11" s="46"/>
      <c r="TAV11" s="46"/>
      <c r="TAW11" s="46"/>
      <c r="TAX11" s="46"/>
      <c r="TAY11" s="46"/>
      <c r="TAZ11" s="46"/>
      <c r="TBA11" s="46"/>
      <c r="TBB11" s="46"/>
      <c r="TBC11" s="46"/>
      <c r="TBD11" s="46"/>
      <c r="TBE11" s="46"/>
      <c r="TBF11" s="46"/>
      <c r="TBG11" s="46"/>
      <c r="TBH11" s="46"/>
      <c r="TBI11" s="46"/>
      <c r="TBJ11" s="46"/>
      <c r="TBK11" s="46"/>
      <c r="TBL11" s="46"/>
      <c r="TBM11" s="46"/>
      <c r="TBN11" s="46"/>
      <c r="TBO11" s="46"/>
      <c r="TBP11" s="46"/>
      <c r="TBQ11" s="46"/>
      <c r="TBR11" s="46"/>
      <c r="TBS11" s="46"/>
      <c r="TBT11" s="46"/>
      <c r="TBU11" s="46"/>
      <c r="TBV11" s="46"/>
      <c r="TBW11" s="46"/>
      <c r="TBX11" s="46"/>
      <c r="TBY11" s="46"/>
      <c r="TBZ11" s="46"/>
      <c r="TCA11" s="46"/>
      <c r="TCB11" s="46"/>
      <c r="TCC11" s="46"/>
      <c r="TCD11" s="46"/>
      <c r="TCE11" s="46"/>
      <c r="TCF11" s="46"/>
      <c r="TCG11" s="46"/>
      <c r="TCH11" s="46"/>
      <c r="TCI11" s="46"/>
      <c r="TCJ11" s="46"/>
      <c r="TCK11" s="46"/>
      <c r="TCL11" s="46"/>
      <c r="TCM11" s="46"/>
      <c r="TCN11" s="46"/>
      <c r="TCO11" s="46"/>
      <c r="TCP11" s="46"/>
      <c r="TCQ11" s="46"/>
      <c r="TCR11" s="46"/>
      <c r="TCS11" s="46"/>
      <c r="TCT11" s="46"/>
      <c r="TCU11" s="46"/>
      <c r="TCV11" s="46"/>
      <c r="TCW11" s="46"/>
      <c r="TCX11" s="46"/>
      <c r="TCY11" s="46"/>
      <c r="TCZ11" s="46"/>
      <c r="TDA11" s="46"/>
      <c r="TDB11" s="46"/>
      <c r="TDC11" s="46"/>
      <c r="TDD11" s="46"/>
      <c r="TDE11" s="46"/>
      <c r="TDF11" s="46"/>
      <c r="TDG11" s="46"/>
      <c r="TDH11" s="46"/>
      <c r="TDI11" s="46"/>
      <c r="TDJ11" s="46"/>
      <c r="TDK11" s="46"/>
      <c r="TDL11" s="46"/>
      <c r="TDM11" s="46"/>
      <c r="TDN11" s="46"/>
      <c r="TDO11" s="46"/>
      <c r="TDP11" s="46"/>
      <c r="TDQ11" s="46"/>
      <c r="TDR11" s="46"/>
      <c r="TDS11" s="46"/>
      <c r="TDT11" s="46"/>
      <c r="TDU11" s="46"/>
      <c r="TDV11" s="46"/>
      <c r="TDW11" s="46"/>
      <c r="TDX11" s="46"/>
      <c r="TDY11" s="46"/>
      <c r="TDZ11" s="46"/>
      <c r="TEA11" s="46"/>
      <c r="TEB11" s="46"/>
      <c r="TEC11" s="46"/>
      <c r="TED11" s="46"/>
      <c r="TEE11" s="46"/>
      <c r="TEF11" s="46"/>
      <c r="TEG11" s="46"/>
      <c r="TEH11" s="46"/>
      <c r="TEI11" s="46"/>
      <c r="TEJ11" s="46"/>
      <c r="TEK11" s="46"/>
      <c r="TEL11" s="46"/>
      <c r="TEM11" s="46"/>
      <c r="TEN11" s="46"/>
      <c r="TEO11" s="46"/>
      <c r="TEP11" s="46"/>
      <c r="TEQ11" s="46"/>
      <c r="TER11" s="46"/>
      <c r="TES11" s="46"/>
      <c r="TET11" s="46"/>
      <c r="TEU11" s="46"/>
      <c r="TEV11" s="46"/>
      <c r="TEW11" s="46"/>
      <c r="TEX11" s="46"/>
      <c r="TEY11" s="46"/>
      <c r="TEZ11" s="46"/>
      <c r="TFA11" s="46"/>
      <c r="TFB11" s="46"/>
      <c r="TFC11" s="46"/>
      <c r="TFD11" s="46"/>
      <c r="TFE11" s="46"/>
      <c r="TFF11" s="46"/>
      <c r="TFG11" s="46"/>
      <c r="TFH11" s="46"/>
      <c r="TFI11" s="46"/>
      <c r="TFJ11" s="46"/>
      <c r="TFK11" s="46"/>
      <c r="TFL11" s="46"/>
      <c r="TFM11" s="46"/>
      <c r="TFN11" s="46"/>
      <c r="TFO11" s="46"/>
      <c r="TFP11" s="46"/>
      <c r="TFQ11" s="46"/>
      <c r="TFR11" s="46"/>
      <c r="TFS11" s="46"/>
      <c r="TFT11" s="46"/>
      <c r="TFU11" s="46"/>
      <c r="TFV11" s="46"/>
      <c r="TFW11" s="46"/>
      <c r="TFX11" s="46"/>
      <c r="TFY11" s="46"/>
      <c r="TFZ11" s="46"/>
      <c r="TGA11" s="46"/>
      <c r="TGB11" s="46"/>
      <c r="TGC11" s="46"/>
      <c r="TGD11" s="46"/>
      <c r="TGE11" s="46"/>
      <c r="TGF11" s="46"/>
      <c r="TGG11" s="46"/>
      <c r="TGH11" s="46"/>
      <c r="TGI11" s="46"/>
      <c r="TGJ11" s="46"/>
      <c r="TGK11" s="46"/>
      <c r="TGL11" s="46"/>
      <c r="TGM11" s="46"/>
      <c r="TGN11" s="46"/>
      <c r="TGO11" s="46"/>
      <c r="TGP11" s="46"/>
      <c r="TGQ11" s="46"/>
      <c r="TGR11" s="46"/>
      <c r="TGS11" s="46"/>
      <c r="TGT11" s="46"/>
      <c r="TGU11" s="46"/>
      <c r="TGV11" s="46"/>
      <c r="TGW11" s="46"/>
      <c r="TGX11" s="46"/>
      <c r="TGY11" s="46"/>
      <c r="TGZ11" s="46"/>
      <c r="THA11" s="46"/>
      <c r="THB11" s="46"/>
      <c r="THC11" s="46"/>
      <c r="THD11" s="46"/>
      <c r="THE11" s="46"/>
      <c r="THF11" s="46"/>
      <c r="THG11" s="46"/>
      <c r="THH11" s="46"/>
      <c r="THI11" s="46"/>
      <c r="THJ11" s="46"/>
      <c r="THK11" s="46"/>
      <c r="THL11" s="46"/>
      <c r="THM11" s="46"/>
      <c r="THN11" s="46"/>
      <c r="THO11" s="46"/>
      <c r="THP11" s="46"/>
      <c r="THQ11" s="46"/>
      <c r="THR11" s="46"/>
      <c r="THS11" s="46"/>
      <c r="THT11" s="46"/>
      <c r="THU11" s="46"/>
      <c r="THV11" s="46"/>
      <c r="THW11" s="46"/>
      <c r="THX11" s="46"/>
      <c r="THY11" s="46"/>
      <c r="THZ11" s="46"/>
      <c r="TIA11" s="46"/>
      <c r="TIB11" s="46"/>
      <c r="TIC11" s="46"/>
      <c r="TID11" s="46"/>
      <c r="TIE11" s="46"/>
      <c r="TIF11" s="46"/>
      <c r="TIG11" s="46"/>
      <c r="TIH11" s="46"/>
      <c r="TII11" s="46"/>
      <c r="TIJ11" s="46"/>
      <c r="TIK11" s="46"/>
      <c r="TIL11" s="46"/>
      <c r="TIM11" s="46"/>
      <c r="TIN11" s="46"/>
      <c r="TIO11" s="46"/>
      <c r="TIP11" s="46"/>
      <c r="TIQ11" s="46"/>
      <c r="TIR11" s="46"/>
      <c r="TIS11" s="46"/>
      <c r="TIT11" s="46"/>
      <c r="TIU11" s="46"/>
      <c r="TIV11" s="46"/>
      <c r="TIW11" s="46"/>
      <c r="TIX11" s="46"/>
      <c r="TIY11" s="46"/>
      <c r="TIZ11" s="46"/>
      <c r="TJA11" s="46"/>
      <c r="TJB11" s="46"/>
      <c r="TJC11" s="46"/>
      <c r="TJD11" s="46"/>
      <c r="TJE11" s="46"/>
      <c r="TJF11" s="46"/>
      <c r="TJG11" s="46"/>
      <c r="TJH11" s="46"/>
      <c r="TJI11" s="46"/>
      <c r="TJJ11" s="46"/>
      <c r="TJK11" s="46"/>
      <c r="TJL11" s="46"/>
      <c r="TJM11" s="46"/>
      <c r="TJN11" s="46"/>
      <c r="TJO11" s="46"/>
      <c r="TJP11" s="46"/>
      <c r="TJQ11" s="46"/>
      <c r="TJR11" s="46"/>
      <c r="TJS11" s="46"/>
      <c r="TJT11" s="46"/>
      <c r="TJU11" s="46"/>
      <c r="TJV11" s="46"/>
      <c r="TJW11" s="46"/>
      <c r="TJX11" s="46"/>
      <c r="TJY11" s="46"/>
      <c r="TJZ11" s="46"/>
      <c r="TKA11" s="46"/>
      <c r="TKB11" s="46"/>
      <c r="TKC11" s="46"/>
      <c r="TKD11" s="46"/>
      <c r="TKE11" s="46"/>
      <c r="TKF11" s="46"/>
      <c r="TKG11" s="46"/>
      <c r="TKH11" s="46"/>
      <c r="TKI11" s="46"/>
      <c r="TKJ11" s="46"/>
      <c r="TKK11" s="46"/>
      <c r="TKL11" s="46"/>
      <c r="TKM11" s="46"/>
      <c r="TKN11" s="46"/>
      <c r="TKO11" s="46"/>
      <c r="TKP11" s="46"/>
      <c r="TKQ11" s="46"/>
      <c r="TKR11" s="46"/>
      <c r="TKS11" s="46"/>
      <c r="TKT11" s="46"/>
      <c r="TKU11" s="46"/>
      <c r="TKV11" s="46"/>
      <c r="TKW11" s="46"/>
      <c r="TKX11" s="46"/>
      <c r="TKY11" s="46"/>
      <c r="TKZ11" s="46"/>
      <c r="TLA11" s="46"/>
      <c r="TLB11" s="46"/>
      <c r="TLC11" s="46"/>
      <c r="TLD11" s="46"/>
      <c r="TLE11" s="46"/>
      <c r="TLF11" s="46"/>
      <c r="TLG11" s="46"/>
      <c r="TLH11" s="46"/>
      <c r="TLI11" s="46"/>
      <c r="TLJ11" s="46"/>
      <c r="TLK11" s="46"/>
      <c r="TLL11" s="46"/>
      <c r="TLM11" s="46"/>
      <c r="TLN11" s="46"/>
      <c r="TLO11" s="46"/>
      <c r="TLP11" s="46"/>
      <c r="TLQ11" s="46"/>
      <c r="TLR11" s="46"/>
      <c r="TLS11" s="46"/>
      <c r="TLT11" s="46"/>
      <c r="TLU11" s="46"/>
      <c r="TLV11" s="46"/>
      <c r="TLW11" s="46"/>
      <c r="TLX11" s="46"/>
      <c r="TLY11" s="46"/>
      <c r="TLZ11" s="46"/>
      <c r="TMA11" s="46"/>
      <c r="TMB11" s="46"/>
      <c r="TMC11" s="46"/>
      <c r="TMD11" s="46"/>
      <c r="TME11" s="46"/>
      <c r="TMF11" s="46"/>
      <c r="TMG11" s="46"/>
      <c r="TMH11" s="46"/>
      <c r="TMI11" s="46"/>
      <c r="TMJ11" s="46"/>
      <c r="TMK11" s="46"/>
      <c r="TML11" s="46"/>
      <c r="TMM11" s="46"/>
      <c r="TMN11" s="46"/>
      <c r="TMO11" s="46"/>
      <c r="TMP11" s="46"/>
      <c r="TMQ11" s="46"/>
      <c r="TMR11" s="46"/>
      <c r="TMS11" s="46"/>
      <c r="TMT11" s="46"/>
      <c r="TMU11" s="46"/>
      <c r="TMV11" s="46"/>
      <c r="TMW11" s="46"/>
      <c r="TMX11" s="46"/>
      <c r="TMY11" s="46"/>
      <c r="TMZ11" s="46"/>
      <c r="TNA11" s="46"/>
      <c r="TNB11" s="46"/>
      <c r="TNC11" s="46"/>
      <c r="TND11" s="46"/>
      <c r="TNE11" s="46"/>
      <c r="TNF11" s="46"/>
      <c r="TNG11" s="46"/>
      <c r="TNH11" s="46"/>
      <c r="TNI11" s="46"/>
      <c r="TNJ11" s="46"/>
      <c r="TNK11" s="46"/>
      <c r="TNL11" s="46"/>
      <c r="TNM11" s="46"/>
      <c r="TNN11" s="46"/>
      <c r="TNO11" s="46"/>
      <c r="TNP11" s="46"/>
      <c r="TNQ11" s="46"/>
      <c r="TNR11" s="46"/>
      <c r="TNS11" s="46"/>
      <c r="TNT11" s="46"/>
      <c r="TNU11" s="46"/>
      <c r="TNV11" s="46"/>
      <c r="TNW11" s="46"/>
      <c r="TNX11" s="46"/>
      <c r="TNY11" s="46"/>
      <c r="TNZ11" s="46"/>
      <c r="TOA11" s="46"/>
      <c r="TOB11" s="46"/>
      <c r="TOC11" s="46"/>
      <c r="TOD11" s="46"/>
      <c r="TOE11" s="46"/>
      <c r="TOF11" s="46"/>
      <c r="TOG11" s="46"/>
      <c r="TOH11" s="46"/>
      <c r="TOI11" s="46"/>
      <c r="TOJ11" s="46"/>
      <c r="TOK11" s="46"/>
      <c r="TOL11" s="46"/>
      <c r="TOM11" s="46"/>
      <c r="TON11" s="46"/>
      <c r="TOO11" s="46"/>
      <c r="TOP11" s="46"/>
      <c r="TOQ11" s="46"/>
      <c r="TOR11" s="46"/>
      <c r="TOS11" s="46"/>
      <c r="TOT11" s="46"/>
      <c r="TOU11" s="46"/>
      <c r="TOV11" s="46"/>
      <c r="TOW11" s="46"/>
      <c r="TOX11" s="46"/>
      <c r="TOY11" s="46"/>
      <c r="TOZ11" s="46"/>
      <c r="TPA11" s="46"/>
      <c r="TPB11" s="46"/>
      <c r="TPC11" s="46"/>
      <c r="TPD11" s="46"/>
      <c r="TPE11" s="46"/>
      <c r="TPF11" s="46"/>
      <c r="TPG11" s="46"/>
      <c r="TPH11" s="46"/>
      <c r="TPI11" s="46"/>
      <c r="TPJ11" s="46"/>
      <c r="TPK11" s="46"/>
      <c r="TPL11" s="46"/>
      <c r="TPM11" s="46"/>
      <c r="TPN11" s="46"/>
      <c r="TPO11" s="46"/>
      <c r="TPP11" s="46"/>
      <c r="TPQ11" s="46"/>
      <c r="TPR11" s="46"/>
      <c r="TPS11" s="46"/>
      <c r="TPT11" s="46"/>
      <c r="TPU11" s="46"/>
      <c r="TPV11" s="46"/>
      <c r="TPW11" s="46"/>
      <c r="TPX11" s="46"/>
      <c r="TPY11" s="46"/>
      <c r="TPZ11" s="46"/>
      <c r="TQA11" s="46"/>
      <c r="TQB11" s="46"/>
      <c r="TQC11" s="46"/>
      <c r="TQD11" s="46"/>
      <c r="TQE11" s="46"/>
      <c r="TQF11" s="46"/>
      <c r="TQG11" s="46"/>
      <c r="TQH11" s="46"/>
      <c r="TQI11" s="46"/>
      <c r="TQJ11" s="46"/>
      <c r="TQK11" s="46"/>
      <c r="TQL11" s="46"/>
      <c r="TQM11" s="46"/>
      <c r="TQN11" s="46"/>
      <c r="TQO11" s="46"/>
      <c r="TQP11" s="46"/>
      <c r="TQQ11" s="46"/>
      <c r="TQR11" s="46"/>
      <c r="TQS11" s="46"/>
      <c r="TQT11" s="46"/>
      <c r="TQU11" s="46"/>
      <c r="TQV11" s="46"/>
      <c r="TQW11" s="46"/>
      <c r="TQX11" s="46"/>
      <c r="TQY11" s="46"/>
      <c r="TQZ11" s="46"/>
      <c r="TRA11" s="46"/>
      <c r="TRB11" s="46"/>
      <c r="TRC11" s="46"/>
      <c r="TRD11" s="46"/>
      <c r="TRE11" s="46"/>
      <c r="TRF11" s="46"/>
      <c r="TRG11" s="46"/>
      <c r="TRH11" s="46"/>
      <c r="TRI11" s="46"/>
      <c r="TRJ11" s="46"/>
      <c r="TRK11" s="46"/>
      <c r="TRL11" s="46"/>
      <c r="TRM11" s="46"/>
      <c r="TRN11" s="46"/>
      <c r="TRO11" s="46"/>
      <c r="TRP11" s="46"/>
      <c r="TRQ11" s="46"/>
      <c r="TRR11" s="46"/>
      <c r="TRS11" s="46"/>
      <c r="TRT11" s="46"/>
      <c r="TRU11" s="46"/>
      <c r="TRV11" s="46"/>
      <c r="TRW11" s="46"/>
      <c r="TRX11" s="46"/>
      <c r="TRY11" s="46"/>
      <c r="TRZ11" s="46"/>
      <c r="TSA11" s="46"/>
      <c r="TSB11" s="46"/>
      <c r="TSC11" s="46"/>
      <c r="TSD11" s="46"/>
      <c r="TSE11" s="46"/>
      <c r="TSF11" s="46"/>
      <c r="TSG11" s="46"/>
      <c r="TSH11" s="46"/>
      <c r="TSI11" s="46"/>
      <c r="TSJ11" s="46"/>
      <c r="TSK11" s="46"/>
      <c r="TSL11" s="46"/>
      <c r="TSM11" s="46"/>
      <c r="TSN11" s="46"/>
      <c r="TSO11" s="46"/>
      <c r="TSP11" s="46"/>
      <c r="TSQ11" s="46"/>
      <c r="TSR11" s="46"/>
      <c r="TSS11" s="46"/>
      <c r="TST11" s="46"/>
      <c r="TSU11" s="46"/>
      <c r="TSV11" s="46"/>
      <c r="TSW11" s="46"/>
      <c r="TSX11" s="46"/>
      <c r="TSY11" s="46"/>
      <c r="TSZ11" s="46"/>
      <c r="TTA11" s="46"/>
      <c r="TTB11" s="46"/>
      <c r="TTC11" s="46"/>
      <c r="TTD11" s="46"/>
      <c r="TTE11" s="46"/>
      <c r="TTF11" s="46"/>
      <c r="TTG11" s="46"/>
      <c r="TTH11" s="46"/>
      <c r="TTI11" s="46"/>
      <c r="TTJ11" s="46"/>
      <c r="TTK11" s="46"/>
      <c r="TTL11" s="46"/>
      <c r="TTM11" s="46"/>
      <c r="TTN11" s="46"/>
      <c r="TTO11" s="46"/>
      <c r="TTP11" s="46"/>
      <c r="TTQ11" s="46"/>
      <c r="TTR11" s="46"/>
      <c r="TTS11" s="46"/>
      <c r="TTT11" s="46"/>
      <c r="TTU11" s="46"/>
      <c r="TTV11" s="46"/>
      <c r="TTW11" s="46"/>
      <c r="TTX11" s="46"/>
      <c r="TTY11" s="46"/>
      <c r="TTZ11" s="46"/>
      <c r="TUA11" s="46"/>
      <c r="TUB11" s="46"/>
      <c r="TUC11" s="46"/>
      <c r="TUD11" s="46"/>
      <c r="TUE11" s="46"/>
      <c r="TUF11" s="46"/>
      <c r="TUG11" s="46"/>
      <c r="TUH11" s="46"/>
      <c r="TUI11" s="46"/>
      <c r="TUJ11" s="46"/>
      <c r="TUK11" s="46"/>
      <c r="TUL11" s="46"/>
      <c r="TUM11" s="46"/>
      <c r="TUN11" s="46"/>
      <c r="TUO11" s="46"/>
      <c r="TUP11" s="46"/>
      <c r="TUQ11" s="46"/>
      <c r="TUR11" s="46"/>
      <c r="TUS11" s="46"/>
      <c r="TUT11" s="46"/>
      <c r="TUU11" s="46"/>
      <c r="TUV11" s="46"/>
      <c r="TUW11" s="46"/>
      <c r="TUX11" s="46"/>
      <c r="TUY11" s="46"/>
      <c r="TUZ11" s="46"/>
      <c r="TVA11" s="46"/>
      <c r="TVB11" s="46"/>
      <c r="TVC11" s="46"/>
      <c r="TVD11" s="46"/>
      <c r="TVE11" s="46"/>
      <c r="TVF11" s="46"/>
      <c r="TVG11" s="46"/>
      <c r="TVH11" s="46"/>
      <c r="TVI11" s="46"/>
      <c r="TVJ11" s="46"/>
      <c r="TVK11" s="46"/>
      <c r="TVL11" s="46"/>
      <c r="TVM11" s="46"/>
      <c r="TVN11" s="46"/>
      <c r="TVO11" s="46"/>
      <c r="TVP11" s="46"/>
      <c r="TVQ11" s="46"/>
      <c r="TVR11" s="46"/>
      <c r="TVS11" s="46"/>
      <c r="TVT11" s="46"/>
      <c r="TVU11" s="46"/>
      <c r="TVV11" s="46"/>
      <c r="TVW11" s="46"/>
      <c r="TVX11" s="46"/>
      <c r="TVY11" s="46"/>
      <c r="TVZ11" s="46"/>
      <c r="TWA11" s="46"/>
      <c r="TWB11" s="46"/>
      <c r="TWC11" s="46"/>
      <c r="TWD11" s="46"/>
      <c r="TWE11" s="46"/>
      <c r="TWF11" s="46"/>
      <c r="TWG11" s="46"/>
      <c r="TWH11" s="46"/>
      <c r="TWI11" s="46"/>
      <c r="TWJ11" s="46"/>
      <c r="TWK11" s="46"/>
      <c r="TWL11" s="46"/>
      <c r="TWM11" s="46"/>
      <c r="TWN11" s="46"/>
      <c r="TWO11" s="46"/>
      <c r="TWP11" s="46"/>
      <c r="TWQ11" s="46"/>
      <c r="TWR11" s="46"/>
      <c r="TWS11" s="46"/>
      <c r="TWT11" s="46"/>
      <c r="TWU11" s="46"/>
      <c r="TWV11" s="46"/>
      <c r="TWW11" s="46"/>
      <c r="TWX11" s="46"/>
      <c r="TWY11" s="46"/>
      <c r="TWZ11" s="46"/>
      <c r="TXA11" s="46"/>
      <c r="TXB11" s="46"/>
      <c r="TXC11" s="46"/>
      <c r="TXD11" s="46"/>
      <c r="TXE11" s="46"/>
      <c r="TXF11" s="46"/>
      <c r="TXG11" s="46"/>
      <c r="TXH11" s="46"/>
      <c r="TXI11" s="46"/>
      <c r="TXJ11" s="46"/>
      <c r="TXK11" s="46"/>
      <c r="TXL11" s="46"/>
      <c r="TXM11" s="46"/>
      <c r="TXN11" s="46"/>
      <c r="TXO11" s="46"/>
      <c r="TXP11" s="46"/>
      <c r="TXQ11" s="46"/>
      <c r="TXR11" s="46"/>
      <c r="TXS11" s="46"/>
      <c r="TXT11" s="46"/>
      <c r="TXU11" s="46"/>
      <c r="TXV11" s="46"/>
      <c r="TXW11" s="46"/>
      <c r="TXX11" s="46"/>
      <c r="TXY11" s="46"/>
      <c r="TXZ11" s="46"/>
      <c r="TYA11" s="46"/>
      <c r="TYB11" s="46"/>
      <c r="TYC11" s="46"/>
      <c r="TYD11" s="46"/>
      <c r="TYE11" s="46"/>
      <c r="TYF11" s="46"/>
      <c r="TYG11" s="46"/>
      <c r="TYH11" s="46"/>
      <c r="TYI11" s="46"/>
      <c r="TYJ11" s="46"/>
      <c r="TYK11" s="46"/>
      <c r="TYL11" s="46"/>
      <c r="TYM11" s="46"/>
      <c r="TYN11" s="46"/>
      <c r="TYO11" s="46"/>
      <c r="TYP11" s="46"/>
      <c r="TYQ11" s="46"/>
      <c r="TYR11" s="46"/>
      <c r="TYS11" s="46"/>
      <c r="TYT11" s="46"/>
      <c r="TYU11" s="46"/>
      <c r="TYV11" s="46"/>
      <c r="TYW11" s="46"/>
      <c r="TYX11" s="46"/>
      <c r="TYY11" s="46"/>
      <c r="TYZ11" s="46"/>
      <c r="TZA11" s="46"/>
      <c r="TZB11" s="46"/>
      <c r="TZC11" s="46"/>
      <c r="TZD11" s="46"/>
      <c r="TZE11" s="46"/>
      <c r="TZF11" s="46"/>
      <c r="TZG11" s="46"/>
      <c r="TZH11" s="46"/>
      <c r="TZI11" s="46"/>
      <c r="TZJ11" s="46"/>
      <c r="TZK11" s="46"/>
      <c r="TZL11" s="46"/>
      <c r="TZM11" s="46"/>
      <c r="TZN11" s="46"/>
      <c r="TZO11" s="46"/>
      <c r="TZP11" s="46"/>
      <c r="TZQ11" s="46"/>
      <c r="TZR11" s="46"/>
      <c r="TZS11" s="46"/>
      <c r="TZT11" s="46"/>
      <c r="TZU11" s="46"/>
      <c r="TZV11" s="46"/>
      <c r="TZW11" s="46"/>
      <c r="TZX11" s="46"/>
      <c r="TZY11" s="46"/>
      <c r="TZZ11" s="46"/>
      <c r="UAA11" s="46"/>
      <c r="UAB11" s="46"/>
      <c r="UAC11" s="46"/>
      <c r="UAD11" s="46"/>
      <c r="UAE11" s="46"/>
      <c r="UAF11" s="46"/>
      <c r="UAG11" s="46"/>
      <c r="UAH11" s="46"/>
      <c r="UAI11" s="46"/>
      <c r="UAJ11" s="46"/>
      <c r="UAK11" s="46"/>
      <c r="UAL11" s="46"/>
      <c r="UAM11" s="46"/>
      <c r="UAN11" s="46"/>
      <c r="UAO11" s="46"/>
      <c r="UAP11" s="46"/>
      <c r="UAQ11" s="46"/>
      <c r="UAR11" s="46"/>
      <c r="UAS11" s="46"/>
      <c r="UAT11" s="46"/>
      <c r="UAU11" s="46"/>
      <c r="UAV11" s="46"/>
      <c r="UAW11" s="46"/>
      <c r="UAX11" s="46"/>
      <c r="UAY11" s="46"/>
      <c r="UAZ11" s="46"/>
      <c r="UBA11" s="46"/>
      <c r="UBB11" s="46"/>
      <c r="UBC11" s="46"/>
      <c r="UBD11" s="46"/>
      <c r="UBE11" s="46"/>
      <c r="UBF11" s="46"/>
      <c r="UBG11" s="46"/>
      <c r="UBH11" s="46"/>
      <c r="UBI11" s="46"/>
      <c r="UBJ11" s="46"/>
      <c r="UBK11" s="46"/>
      <c r="UBL11" s="46"/>
      <c r="UBM11" s="46"/>
      <c r="UBN11" s="46"/>
      <c r="UBO11" s="46"/>
      <c r="UBP11" s="46"/>
      <c r="UBQ11" s="46"/>
      <c r="UBR11" s="46"/>
      <c r="UBS11" s="46"/>
      <c r="UBT11" s="46"/>
      <c r="UBU11" s="46"/>
      <c r="UBV11" s="46"/>
      <c r="UBW11" s="46"/>
      <c r="UBX11" s="46"/>
      <c r="UBY11" s="46"/>
      <c r="UBZ11" s="46"/>
      <c r="UCA11" s="46"/>
      <c r="UCB11" s="46"/>
      <c r="UCC11" s="46"/>
      <c r="UCD11" s="46"/>
      <c r="UCE11" s="46"/>
      <c r="UCF11" s="46"/>
      <c r="UCG11" s="46"/>
      <c r="UCH11" s="46"/>
      <c r="UCI11" s="46"/>
      <c r="UCJ11" s="46"/>
      <c r="UCK11" s="46"/>
      <c r="UCL11" s="46"/>
      <c r="UCM11" s="46"/>
      <c r="UCN11" s="46"/>
      <c r="UCO11" s="46"/>
      <c r="UCP11" s="46"/>
      <c r="UCQ11" s="46"/>
      <c r="UCR11" s="46"/>
      <c r="UCS11" s="46"/>
      <c r="UCT11" s="46"/>
      <c r="UCU11" s="46"/>
      <c r="UCV11" s="46"/>
      <c r="UCW11" s="46"/>
      <c r="UCX11" s="46"/>
      <c r="UCY11" s="46"/>
      <c r="UCZ11" s="46"/>
      <c r="UDA11" s="46"/>
      <c r="UDB11" s="46"/>
      <c r="UDC11" s="46"/>
      <c r="UDD11" s="46"/>
      <c r="UDE11" s="46"/>
      <c r="UDF11" s="46"/>
      <c r="UDG11" s="46"/>
      <c r="UDH11" s="46"/>
      <c r="UDI11" s="46"/>
      <c r="UDJ11" s="46"/>
      <c r="UDK11" s="46"/>
      <c r="UDL11" s="46"/>
      <c r="UDM11" s="46"/>
      <c r="UDN11" s="46"/>
      <c r="UDO11" s="46"/>
      <c r="UDP11" s="46"/>
      <c r="UDQ11" s="46"/>
      <c r="UDR11" s="46"/>
      <c r="UDS11" s="46"/>
      <c r="UDT11" s="46"/>
      <c r="UDU11" s="46"/>
      <c r="UDV11" s="46"/>
      <c r="UDW11" s="46"/>
      <c r="UDX11" s="46"/>
      <c r="UDY11" s="46"/>
      <c r="UDZ11" s="46"/>
      <c r="UEA11" s="46"/>
      <c r="UEB11" s="46"/>
      <c r="UEC11" s="46"/>
      <c r="UED11" s="46"/>
      <c r="UEE11" s="46"/>
      <c r="UEF11" s="46"/>
      <c r="UEG11" s="46"/>
      <c r="UEH11" s="46"/>
      <c r="UEI11" s="46"/>
      <c r="UEJ11" s="46"/>
      <c r="UEK11" s="46"/>
      <c r="UEL11" s="46"/>
      <c r="UEM11" s="46"/>
      <c r="UEN11" s="46"/>
      <c r="UEO11" s="46"/>
      <c r="UEP11" s="46"/>
      <c r="UEQ11" s="46"/>
      <c r="UER11" s="46"/>
      <c r="UES11" s="46"/>
      <c r="UET11" s="46"/>
      <c r="UEU11" s="46"/>
      <c r="UEV11" s="46"/>
      <c r="UEW11" s="46"/>
      <c r="UEX11" s="46"/>
      <c r="UEY11" s="46"/>
      <c r="UEZ11" s="46"/>
      <c r="UFA11" s="46"/>
      <c r="UFB11" s="46"/>
      <c r="UFC11" s="46"/>
      <c r="UFD11" s="46"/>
      <c r="UFE11" s="46"/>
      <c r="UFF11" s="46"/>
      <c r="UFG11" s="46"/>
      <c r="UFH11" s="46"/>
      <c r="UFI11" s="46"/>
      <c r="UFJ11" s="46"/>
      <c r="UFK11" s="46"/>
      <c r="UFL11" s="46"/>
      <c r="UFM11" s="46"/>
      <c r="UFN11" s="46"/>
      <c r="UFO11" s="46"/>
      <c r="UFP11" s="46"/>
      <c r="UFQ11" s="46"/>
      <c r="UFR11" s="46"/>
      <c r="UFS11" s="46"/>
      <c r="UFT11" s="46"/>
      <c r="UFU11" s="46"/>
      <c r="UFV11" s="46"/>
      <c r="UFW11" s="46"/>
      <c r="UFX11" s="46"/>
      <c r="UFY11" s="46"/>
      <c r="UFZ11" s="46"/>
      <c r="UGA11" s="46"/>
      <c r="UGB11" s="46"/>
      <c r="UGC11" s="46"/>
      <c r="UGD11" s="46"/>
      <c r="UGE11" s="46"/>
      <c r="UGF11" s="46"/>
      <c r="UGG11" s="46"/>
      <c r="UGH11" s="46"/>
      <c r="UGI11" s="46"/>
      <c r="UGJ11" s="46"/>
      <c r="UGK11" s="46"/>
      <c r="UGL11" s="46"/>
      <c r="UGM11" s="46"/>
      <c r="UGN11" s="46"/>
      <c r="UGO11" s="46"/>
      <c r="UGP11" s="46"/>
      <c r="UGQ11" s="46"/>
      <c r="UGR11" s="46"/>
      <c r="UGS11" s="46"/>
      <c r="UGT11" s="46"/>
      <c r="UGU11" s="46"/>
      <c r="UGV11" s="46"/>
      <c r="UGW11" s="46"/>
      <c r="UGX11" s="46"/>
      <c r="UGY11" s="46"/>
      <c r="UGZ11" s="46"/>
      <c r="UHA11" s="46"/>
      <c r="UHB11" s="46"/>
      <c r="UHC11" s="46"/>
      <c r="UHD11" s="46"/>
      <c r="UHE11" s="46"/>
      <c r="UHF11" s="46"/>
      <c r="UHG11" s="46"/>
      <c r="UHH11" s="46"/>
      <c r="UHI11" s="46"/>
      <c r="UHJ11" s="46"/>
      <c r="UHK11" s="46"/>
      <c r="UHL11" s="46"/>
      <c r="UHM11" s="46"/>
      <c r="UHN11" s="46"/>
      <c r="UHO11" s="46"/>
      <c r="UHP11" s="46"/>
      <c r="UHQ11" s="46"/>
      <c r="UHR11" s="46"/>
      <c r="UHS11" s="46"/>
      <c r="UHT11" s="46"/>
      <c r="UHU11" s="46"/>
      <c r="UHV11" s="46"/>
      <c r="UHW11" s="46"/>
      <c r="UHX11" s="46"/>
      <c r="UHY11" s="46"/>
      <c r="UHZ11" s="46"/>
      <c r="UIA11" s="46"/>
      <c r="UIB11" s="46"/>
      <c r="UIC11" s="46"/>
      <c r="UID11" s="46"/>
      <c r="UIE11" s="46"/>
      <c r="UIF11" s="46"/>
      <c r="UIG11" s="46"/>
      <c r="UIH11" s="46"/>
      <c r="UII11" s="46"/>
      <c r="UIJ11" s="46"/>
      <c r="UIK11" s="46"/>
      <c r="UIL11" s="46"/>
      <c r="UIM11" s="46"/>
      <c r="UIN11" s="46"/>
      <c r="UIO11" s="46"/>
      <c r="UIP11" s="46"/>
      <c r="UIQ11" s="46"/>
      <c r="UIR11" s="46"/>
      <c r="UIS11" s="46"/>
      <c r="UIT11" s="46"/>
      <c r="UIU11" s="46"/>
      <c r="UIV11" s="46"/>
      <c r="UIW11" s="46"/>
      <c r="UIX11" s="46"/>
      <c r="UIY11" s="46"/>
      <c r="UIZ11" s="46"/>
      <c r="UJA11" s="46"/>
      <c r="UJB11" s="46"/>
      <c r="UJC11" s="46"/>
      <c r="UJD11" s="46"/>
      <c r="UJE11" s="46"/>
      <c r="UJF11" s="46"/>
      <c r="UJG11" s="46"/>
      <c r="UJH11" s="46"/>
      <c r="UJI11" s="46"/>
      <c r="UJJ11" s="46"/>
      <c r="UJK11" s="46"/>
      <c r="UJL11" s="46"/>
      <c r="UJM11" s="46"/>
      <c r="UJN11" s="46"/>
      <c r="UJO11" s="46"/>
      <c r="UJP11" s="46"/>
      <c r="UJQ11" s="46"/>
      <c r="UJR11" s="46"/>
      <c r="UJS11" s="46"/>
      <c r="UJT11" s="46"/>
      <c r="UJU11" s="46"/>
      <c r="UJV11" s="46"/>
      <c r="UJW11" s="46"/>
      <c r="UJX11" s="46"/>
      <c r="UJY11" s="46"/>
      <c r="UJZ11" s="46"/>
      <c r="UKA11" s="46"/>
      <c r="UKB11" s="46"/>
      <c r="UKC11" s="46"/>
      <c r="UKD11" s="46"/>
      <c r="UKE11" s="46"/>
      <c r="UKF11" s="46"/>
      <c r="UKG11" s="46"/>
      <c r="UKH11" s="46"/>
      <c r="UKI11" s="46"/>
      <c r="UKJ11" s="46"/>
      <c r="UKK11" s="46"/>
      <c r="UKL11" s="46"/>
      <c r="UKM11" s="46"/>
      <c r="UKN11" s="46"/>
      <c r="UKO11" s="46"/>
      <c r="UKP11" s="46"/>
      <c r="UKQ11" s="46"/>
      <c r="UKR11" s="46"/>
      <c r="UKS11" s="46"/>
      <c r="UKT11" s="46"/>
      <c r="UKU11" s="46"/>
      <c r="UKV11" s="46"/>
      <c r="UKW11" s="46"/>
      <c r="UKX11" s="46"/>
      <c r="UKY11" s="46"/>
      <c r="UKZ11" s="46"/>
      <c r="ULA11" s="46"/>
      <c r="ULB11" s="46"/>
      <c r="ULC11" s="46"/>
      <c r="ULD11" s="46"/>
      <c r="ULE11" s="46"/>
      <c r="ULF11" s="46"/>
      <c r="ULG11" s="46"/>
      <c r="ULH11" s="46"/>
      <c r="ULI11" s="46"/>
      <c r="ULJ11" s="46"/>
      <c r="ULK11" s="46"/>
      <c r="ULL11" s="46"/>
      <c r="ULM11" s="46"/>
      <c r="ULN11" s="46"/>
      <c r="ULO11" s="46"/>
      <c r="ULP11" s="46"/>
      <c r="ULQ11" s="46"/>
      <c r="ULR11" s="46"/>
      <c r="ULS11" s="46"/>
      <c r="ULT11" s="46"/>
      <c r="ULU11" s="46"/>
      <c r="ULV11" s="46"/>
      <c r="ULW11" s="46"/>
      <c r="ULX11" s="46"/>
      <c r="ULY11" s="46"/>
      <c r="ULZ11" s="46"/>
      <c r="UMA11" s="46"/>
      <c r="UMB11" s="46"/>
      <c r="UMC11" s="46"/>
      <c r="UMD11" s="46"/>
      <c r="UME11" s="46"/>
      <c r="UMF11" s="46"/>
      <c r="UMG11" s="46"/>
      <c r="UMH11" s="46"/>
      <c r="UMI11" s="46"/>
      <c r="UMJ11" s="46"/>
      <c r="UMK11" s="46"/>
      <c r="UML11" s="46"/>
      <c r="UMM11" s="46"/>
      <c r="UMN11" s="46"/>
      <c r="UMO11" s="46"/>
      <c r="UMP11" s="46"/>
      <c r="UMQ11" s="46"/>
      <c r="UMR11" s="46"/>
      <c r="UMS11" s="46"/>
      <c r="UMT11" s="46"/>
      <c r="UMU11" s="46"/>
      <c r="UMV11" s="46"/>
      <c r="UMW11" s="46"/>
      <c r="UMX11" s="46"/>
      <c r="UMY11" s="46"/>
      <c r="UMZ11" s="46"/>
      <c r="UNA11" s="46"/>
      <c r="UNB11" s="46"/>
      <c r="UNC11" s="46"/>
      <c r="UND11" s="46"/>
      <c r="UNE11" s="46"/>
      <c r="UNF11" s="46"/>
      <c r="UNG11" s="46"/>
      <c r="UNH11" s="46"/>
      <c r="UNI11" s="46"/>
      <c r="UNJ11" s="46"/>
      <c r="UNK11" s="46"/>
      <c r="UNL11" s="46"/>
      <c r="UNM11" s="46"/>
      <c r="UNN11" s="46"/>
      <c r="UNO11" s="46"/>
      <c r="UNP11" s="46"/>
      <c r="UNQ11" s="46"/>
      <c r="UNR11" s="46"/>
      <c r="UNS11" s="46"/>
      <c r="UNT11" s="46"/>
      <c r="UNU11" s="46"/>
      <c r="UNV11" s="46"/>
      <c r="UNW11" s="46"/>
      <c r="UNX11" s="46"/>
      <c r="UNY11" s="46"/>
      <c r="UNZ11" s="46"/>
      <c r="UOA11" s="46"/>
      <c r="UOB11" s="46"/>
      <c r="UOC11" s="46"/>
      <c r="UOD11" s="46"/>
      <c r="UOE11" s="46"/>
      <c r="UOF11" s="46"/>
      <c r="UOG11" s="46"/>
      <c r="UOH11" s="46"/>
      <c r="UOI11" s="46"/>
      <c r="UOJ11" s="46"/>
      <c r="UOK11" s="46"/>
      <c r="UOL11" s="46"/>
      <c r="UOM11" s="46"/>
      <c r="UON11" s="46"/>
      <c r="UOO11" s="46"/>
      <c r="UOP11" s="46"/>
      <c r="UOQ11" s="46"/>
      <c r="UOR11" s="46"/>
      <c r="UOS11" s="46"/>
      <c r="UOT11" s="46"/>
      <c r="UOU11" s="46"/>
      <c r="UOV11" s="46"/>
      <c r="UOW11" s="46"/>
      <c r="UOX11" s="46"/>
      <c r="UOY11" s="46"/>
      <c r="UOZ11" s="46"/>
      <c r="UPA11" s="46"/>
      <c r="UPB11" s="46"/>
      <c r="UPC11" s="46"/>
      <c r="UPD11" s="46"/>
      <c r="UPE11" s="46"/>
      <c r="UPF11" s="46"/>
      <c r="UPG11" s="46"/>
      <c r="UPH11" s="46"/>
      <c r="UPI11" s="46"/>
      <c r="UPJ11" s="46"/>
      <c r="UPK11" s="46"/>
      <c r="UPL11" s="46"/>
      <c r="UPM11" s="46"/>
      <c r="UPN11" s="46"/>
      <c r="UPO11" s="46"/>
      <c r="UPP11" s="46"/>
      <c r="UPQ11" s="46"/>
      <c r="UPR11" s="46"/>
      <c r="UPS11" s="46"/>
      <c r="UPT11" s="46"/>
      <c r="UPU11" s="46"/>
      <c r="UPV11" s="46"/>
      <c r="UPW11" s="46"/>
      <c r="UPX11" s="46"/>
      <c r="UPY11" s="46"/>
      <c r="UPZ11" s="46"/>
      <c r="UQA11" s="46"/>
      <c r="UQB11" s="46"/>
      <c r="UQC11" s="46"/>
      <c r="UQD11" s="46"/>
      <c r="UQE11" s="46"/>
      <c r="UQF11" s="46"/>
      <c r="UQG11" s="46"/>
      <c r="UQH11" s="46"/>
      <c r="UQI11" s="46"/>
      <c r="UQJ11" s="46"/>
      <c r="UQK11" s="46"/>
      <c r="UQL11" s="46"/>
      <c r="UQM11" s="46"/>
      <c r="UQN11" s="46"/>
      <c r="UQO11" s="46"/>
      <c r="UQP11" s="46"/>
      <c r="UQQ11" s="46"/>
      <c r="UQR11" s="46"/>
      <c r="UQS11" s="46"/>
      <c r="UQT11" s="46"/>
      <c r="UQU11" s="46"/>
      <c r="UQV11" s="46"/>
      <c r="UQW11" s="46"/>
      <c r="UQX11" s="46"/>
      <c r="UQY11" s="46"/>
      <c r="UQZ11" s="46"/>
      <c r="URA11" s="46"/>
      <c r="URB11" s="46"/>
      <c r="URC11" s="46"/>
      <c r="URD11" s="46"/>
      <c r="URE11" s="46"/>
      <c r="URF11" s="46"/>
      <c r="URG11" s="46"/>
      <c r="URH11" s="46"/>
      <c r="URI11" s="46"/>
      <c r="URJ11" s="46"/>
      <c r="URK11" s="46"/>
      <c r="URL11" s="46"/>
      <c r="URM11" s="46"/>
      <c r="URN11" s="46"/>
      <c r="URO11" s="46"/>
      <c r="URP11" s="46"/>
      <c r="URQ11" s="46"/>
      <c r="URR11" s="46"/>
      <c r="URS11" s="46"/>
      <c r="URT11" s="46"/>
      <c r="URU11" s="46"/>
      <c r="URV11" s="46"/>
      <c r="URW11" s="46"/>
      <c r="URX11" s="46"/>
      <c r="URY11" s="46"/>
      <c r="URZ11" s="46"/>
      <c r="USA11" s="46"/>
      <c r="USB11" s="46"/>
      <c r="USC11" s="46"/>
      <c r="USD11" s="46"/>
      <c r="USE11" s="46"/>
      <c r="USF11" s="46"/>
      <c r="USG11" s="46"/>
      <c r="USH11" s="46"/>
      <c r="USI11" s="46"/>
      <c r="USJ11" s="46"/>
      <c r="USK11" s="46"/>
      <c r="USL11" s="46"/>
      <c r="USM11" s="46"/>
      <c r="USN11" s="46"/>
      <c r="USO11" s="46"/>
      <c r="USP11" s="46"/>
      <c r="USQ11" s="46"/>
      <c r="USR11" s="46"/>
      <c r="USS11" s="46"/>
      <c r="UST11" s="46"/>
      <c r="USU11" s="46"/>
      <c r="USV11" s="46"/>
      <c r="USW11" s="46"/>
      <c r="USX11" s="46"/>
      <c r="USY11" s="46"/>
      <c r="USZ11" s="46"/>
      <c r="UTA11" s="46"/>
      <c r="UTB11" s="46"/>
      <c r="UTC11" s="46"/>
      <c r="UTD11" s="46"/>
      <c r="UTE11" s="46"/>
      <c r="UTF11" s="46"/>
      <c r="UTG11" s="46"/>
      <c r="UTH11" s="46"/>
      <c r="UTI11" s="46"/>
      <c r="UTJ11" s="46"/>
      <c r="UTK11" s="46"/>
      <c r="UTL11" s="46"/>
      <c r="UTM11" s="46"/>
      <c r="UTN11" s="46"/>
      <c r="UTO11" s="46"/>
      <c r="UTP11" s="46"/>
      <c r="UTQ11" s="46"/>
      <c r="UTR11" s="46"/>
      <c r="UTS11" s="46"/>
      <c r="UTT11" s="46"/>
      <c r="UTU11" s="46"/>
      <c r="UTV11" s="46"/>
      <c r="UTW11" s="46"/>
      <c r="UTX11" s="46"/>
      <c r="UTY11" s="46"/>
      <c r="UTZ11" s="46"/>
      <c r="UUA11" s="46"/>
      <c r="UUB11" s="46"/>
      <c r="UUC11" s="46"/>
      <c r="UUD11" s="46"/>
      <c r="UUE11" s="46"/>
      <c r="UUF11" s="46"/>
      <c r="UUG11" s="46"/>
      <c r="UUH11" s="46"/>
      <c r="UUI11" s="46"/>
      <c r="UUJ11" s="46"/>
      <c r="UUK11" s="46"/>
      <c r="UUL11" s="46"/>
      <c r="UUM11" s="46"/>
      <c r="UUN11" s="46"/>
      <c r="UUO11" s="46"/>
      <c r="UUP11" s="46"/>
      <c r="UUQ11" s="46"/>
      <c r="UUR11" s="46"/>
      <c r="UUS11" s="46"/>
      <c r="UUT11" s="46"/>
      <c r="UUU11" s="46"/>
      <c r="UUV11" s="46"/>
      <c r="UUW11" s="46"/>
      <c r="UUX11" s="46"/>
      <c r="UUY11" s="46"/>
      <c r="UUZ11" s="46"/>
      <c r="UVA11" s="46"/>
      <c r="UVB11" s="46"/>
      <c r="UVC11" s="46"/>
      <c r="UVD11" s="46"/>
      <c r="UVE11" s="46"/>
      <c r="UVF11" s="46"/>
      <c r="UVG11" s="46"/>
      <c r="UVH11" s="46"/>
      <c r="UVI11" s="46"/>
      <c r="UVJ11" s="46"/>
      <c r="UVK11" s="46"/>
      <c r="UVL11" s="46"/>
      <c r="UVM11" s="46"/>
      <c r="UVN11" s="46"/>
      <c r="UVO11" s="46"/>
      <c r="UVP11" s="46"/>
      <c r="UVQ11" s="46"/>
      <c r="UVR11" s="46"/>
      <c r="UVS11" s="46"/>
      <c r="UVT11" s="46"/>
      <c r="UVU11" s="46"/>
      <c r="UVV11" s="46"/>
      <c r="UVW11" s="46"/>
      <c r="UVX11" s="46"/>
      <c r="UVY11" s="46"/>
      <c r="UVZ11" s="46"/>
      <c r="UWA11" s="46"/>
      <c r="UWB11" s="46"/>
      <c r="UWC11" s="46"/>
      <c r="UWD11" s="46"/>
      <c r="UWE11" s="46"/>
      <c r="UWF11" s="46"/>
      <c r="UWG11" s="46"/>
      <c r="UWH11" s="46"/>
      <c r="UWI11" s="46"/>
      <c r="UWJ11" s="46"/>
      <c r="UWK11" s="46"/>
      <c r="UWL11" s="46"/>
      <c r="UWM11" s="46"/>
      <c r="UWN11" s="46"/>
      <c r="UWO11" s="46"/>
      <c r="UWP11" s="46"/>
      <c r="UWQ11" s="46"/>
      <c r="UWR11" s="46"/>
      <c r="UWS11" s="46"/>
      <c r="UWT11" s="46"/>
      <c r="UWU11" s="46"/>
      <c r="UWV11" s="46"/>
      <c r="UWW11" s="46"/>
      <c r="UWX11" s="46"/>
      <c r="UWY11" s="46"/>
      <c r="UWZ11" s="46"/>
      <c r="UXA11" s="46"/>
      <c r="UXB11" s="46"/>
      <c r="UXC11" s="46"/>
      <c r="UXD11" s="46"/>
      <c r="UXE11" s="46"/>
      <c r="UXF11" s="46"/>
      <c r="UXG11" s="46"/>
      <c r="UXH11" s="46"/>
      <c r="UXI11" s="46"/>
      <c r="UXJ11" s="46"/>
      <c r="UXK11" s="46"/>
      <c r="UXL11" s="46"/>
      <c r="UXM11" s="46"/>
      <c r="UXN11" s="46"/>
      <c r="UXO11" s="46"/>
      <c r="UXP11" s="46"/>
      <c r="UXQ11" s="46"/>
      <c r="UXR11" s="46"/>
      <c r="UXS11" s="46"/>
      <c r="UXT11" s="46"/>
      <c r="UXU11" s="46"/>
      <c r="UXV11" s="46"/>
      <c r="UXW11" s="46"/>
      <c r="UXX11" s="46"/>
      <c r="UXY11" s="46"/>
      <c r="UXZ11" s="46"/>
      <c r="UYA11" s="46"/>
      <c r="UYB11" s="46"/>
      <c r="UYC11" s="46"/>
      <c r="UYD11" s="46"/>
      <c r="UYE11" s="46"/>
      <c r="UYF11" s="46"/>
      <c r="UYG11" s="46"/>
      <c r="UYH11" s="46"/>
      <c r="UYI11" s="46"/>
      <c r="UYJ11" s="46"/>
      <c r="UYK11" s="46"/>
      <c r="UYL11" s="46"/>
      <c r="UYM11" s="46"/>
      <c r="UYN11" s="46"/>
      <c r="UYO11" s="46"/>
      <c r="UYP11" s="46"/>
      <c r="UYQ11" s="46"/>
      <c r="UYR11" s="46"/>
      <c r="UYS11" s="46"/>
      <c r="UYT11" s="46"/>
      <c r="UYU11" s="46"/>
      <c r="UYV11" s="46"/>
      <c r="UYW11" s="46"/>
      <c r="UYX11" s="46"/>
      <c r="UYY11" s="46"/>
      <c r="UYZ11" s="46"/>
      <c r="UZA11" s="46"/>
      <c r="UZB11" s="46"/>
      <c r="UZC11" s="46"/>
      <c r="UZD11" s="46"/>
      <c r="UZE11" s="46"/>
      <c r="UZF11" s="46"/>
      <c r="UZG11" s="46"/>
      <c r="UZH11" s="46"/>
      <c r="UZI11" s="46"/>
      <c r="UZJ11" s="46"/>
      <c r="UZK11" s="46"/>
      <c r="UZL11" s="46"/>
      <c r="UZM11" s="46"/>
      <c r="UZN11" s="46"/>
      <c r="UZO11" s="46"/>
      <c r="UZP11" s="46"/>
      <c r="UZQ11" s="46"/>
      <c r="UZR11" s="46"/>
      <c r="UZS11" s="46"/>
      <c r="UZT11" s="46"/>
      <c r="UZU11" s="46"/>
      <c r="UZV11" s="46"/>
      <c r="UZW11" s="46"/>
      <c r="UZX11" s="46"/>
      <c r="UZY11" s="46"/>
      <c r="UZZ11" s="46"/>
      <c r="VAA11" s="46"/>
      <c r="VAB11" s="46"/>
      <c r="VAC11" s="46"/>
      <c r="VAD11" s="46"/>
      <c r="VAE11" s="46"/>
      <c r="VAF11" s="46"/>
      <c r="VAG11" s="46"/>
      <c r="VAH11" s="46"/>
      <c r="VAI11" s="46"/>
      <c r="VAJ11" s="46"/>
      <c r="VAK11" s="46"/>
      <c r="VAL11" s="46"/>
      <c r="VAM11" s="46"/>
      <c r="VAN11" s="46"/>
      <c r="VAO11" s="46"/>
      <c r="VAP11" s="46"/>
      <c r="VAQ11" s="46"/>
      <c r="VAR11" s="46"/>
      <c r="VAS11" s="46"/>
      <c r="VAT11" s="46"/>
      <c r="VAU11" s="46"/>
      <c r="VAV11" s="46"/>
      <c r="VAW11" s="46"/>
      <c r="VAX11" s="46"/>
      <c r="VAY11" s="46"/>
      <c r="VAZ11" s="46"/>
      <c r="VBA11" s="46"/>
      <c r="VBB11" s="46"/>
      <c r="VBC11" s="46"/>
      <c r="VBD11" s="46"/>
      <c r="VBE11" s="46"/>
      <c r="VBF11" s="46"/>
      <c r="VBG11" s="46"/>
      <c r="VBH11" s="46"/>
      <c r="VBI11" s="46"/>
      <c r="VBJ11" s="46"/>
      <c r="VBK11" s="46"/>
      <c r="VBL11" s="46"/>
      <c r="VBM11" s="46"/>
      <c r="VBN11" s="46"/>
      <c r="VBO11" s="46"/>
      <c r="VBP11" s="46"/>
      <c r="VBQ11" s="46"/>
      <c r="VBR11" s="46"/>
      <c r="VBS11" s="46"/>
      <c r="VBT11" s="46"/>
      <c r="VBU11" s="46"/>
      <c r="VBV11" s="46"/>
      <c r="VBW11" s="46"/>
      <c r="VBX11" s="46"/>
      <c r="VBY11" s="46"/>
      <c r="VBZ11" s="46"/>
      <c r="VCA11" s="46"/>
      <c r="VCB11" s="46"/>
      <c r="VCC11" s="46"/>
      <c r="VCD11" s="46"/>
      <c r="VCE11" s="46"/>
      <c r="VCF11" s="46"/>
      <c r="VCG11" s="46"/>
      <c r="VCH11" s="46"/>
      <c r="VCI11" s="46"/>
      <c r="VCJ11" s="46"/>
      <c r="VCK11" s="46"/>
      <c r="VCL11" s="46"/>
      <c r="VCM11" s="46"/>
      <c r="VCN11" s="46"/>
      <c r="VCO11" s="46"/>
      <c r="VCP11" s="46"/>
      <c r="VCQ11" s="46"/>
      <c r="VCR11" s="46"/>
      <c r="VCS11" s="46"/>
      <c r="VCT11" s="46"/>
      <c r="VCU11" s="46"/>
      <c r="VCV11" s="46"/>
      <c r="VCW11" s="46"/>
      <c r="VCX11" s="46"/>
      <c r="VCY11" s="46"/>
      <c r="VCZ11" s="46"/>
      <c r="VDA11" s="46"/>
      <c r="VDB11" s="46"/>
      <c r="VDC11" s="46"/>
      <c r="VDD11" s="46"/>
      <c r="VDE11" s="46"/>
      <c r="VDF11" s="46"/>
      <c r="VDG11" s="46"/>
      <c r="VDH11" s="46"/>
      <c r="VDI11" s="46"/>
      <c r="VDJ11" s="46"/>
      <c r="VDK11" s="46"/>
      <c r="VDL11" s="46"/>
      <c r="VDM11" s="46"/>
      <c r="VDN11" s="46"/>
      <c r="VDO11" s="46"/>
      <c r="VDP11" s="46"/>
      <c r="VDQ11" s="46"/>
      <c r="VDR11" s="46"/>
      <c r="VDS11" s="46"/>
      <c r="VDT11" s="46"/>
      <c r="VDU11" s="46"/>
      <c r="VDV11" s="46"/>
      <c r="VDW11" s="46"/>
      <c r="VDX11" s="46"/>
      <c r="VDY11" s="46"/>
      <c r="VDZ11" s="46"/>
      <c r="VEA11" s="46"/>
      <c r="VEB11" s="46"/>
      <c r="VEC11" s="46"/>
      <c r="VED11" s="46"/>
      <c r="VEE11" s="46"/>
      <c r="VEF11" s="46"/>
      <c r="VEG11" s="46"/>
      <c r="VEH11" s="46"/>
      <c r="VEI11" s="46"/>
      <c r="VEJ11" s="46"/>
      <c r="VEK11" s="46"/>
      <c r="VEL11" s="46"/>
      <c r="VEM11" s="46"/>
      <c r="VEN11" s="46"/>
      <c r="VEO11" s="46"/>
      <c r="VEP11" s="46"/>
      <c r="VEQ11" s="46"/>
      <c r="VER11" s="46"/>
      <c r="VES11" s="46"/>
      <c r="VET11" s="46"/>
      <c r="VEU11" s="46"/>
      <c r="VEV11" s="46"/>
      <c r="VEW11" s="46"/>
      <c r="VEX11" s="46"/>
      <c r="VEY11" s="46"/>
      <c r="VEZ11" s="46"/>
      <c r="VFA11" s="46"/>
      <c r="VFB11" s="46"/>
      <c r="VFC11" s="46"/>
      <c r="VFD11" s="46"/>
      <c r="VFE11" s="46"/>
      <c r="VFF11" s="46"/>
      <c r="VFG11" s="46"/>
      <c r="VFH11" s="46"/>
      <c r="VFI11" s="46"/>
      <c r="VFJ11" s="46"/>
      <c r="VFK11" s="46"/>
      <c r="VFL11" s="46"/>
      <c r="VFM11" s="46"/>
      <c r="VFN11" s="46"/>
      <c r="VFO11" s="46"/>
      <c r="VFP11" s="46"/>
      <c r="VFQ11" s="46"/>
      <c r="VFR11" s="46"/>
      <c r="VFS11" s="46"/>
      <c r="VFT11" s="46"/>
      <c r="VFU11" s="46"/>
      <c r="VFV11" s="46"/>
      <c r="VFW11" s="46"/>
      <c r="VFX11" s="46"/>
      <c r="VFY11" s="46"/>
      <c r="VFZ11" s="46"/>
      <c r="VGA11" s="46"/>
      <c r="VGB11" s="46"/>
      <c r="VGC11" s="46"/>
      <c r="VGD11" s="46"/>
      <c r="VGE11" s="46"/>
      <c r="VGF11" s="46"/>
      <c r="VGG11" s="46"/>
      <c r="VGH11" s="46"/>
      <c r="VGI11" s="46"/>
      <c r="VGJ11" s="46"/>
      <c r="VGK11" s="46"/>
      <c r="VGL11" s="46"/>
      <c r="VGM11" s="46"/>
      <c r="VGN11" s="46"/>
      <c r="VGO11" s="46"/>
      <c r="VGP11" s="46"/>
      <c r="VGQ11" s="46"/>
      <c r="VGR11" s="46"/>
      <c r="VGS11" s="46"/>
      <c r="VGT11" s="46"/>
      <c r="VGU11" s="46"/>
      <c r="VGV11" s="46"/>
      <c r="VGW11" s="46"/>
      <c r="VGX11" s="46"/>
      <c r="VGY11" s="46"/>
      <c r="VGZ11" s="46"/>
      <c r="VHA11" s="46"/>
      <c r="VHB11" s="46"/>
      <c r="VHC11" s="46"/>
      <c r="VHD11" s="46"/>
      <c r="VHE11" s="46"/>
      <c r="VHF11" s="46"/>
      <c r="VHG11" s="46"/>
      <c r="VHH11" s="46"/>
      <c r="VHI11" s="46"/>
      <c r="VHJ11" s="46"/>
      <c r="VHK11" s="46"/>
      <c r="VHL11" s="46"/>
      <c r="VHM11" s="46"/>
      <c r="VHN11" s="46"/>
      <c r="VHO11" s="46"/>
      <c r="VHP11" s="46"/>
      <c r="VHQ11" s="46"/>
      <c r="VHR11" s="46"/>
      <c r="VHS11" s="46"/>
      <c r="VHT11" s="46"/>
      <c r="VHU11" s="46"/>
      <c r="VHV11" s="46"/>
      <c r="VHW11" s="46"/>
      <c r="VHX11" s="46"/>
      <c r="VHY11" s="46"/>
      <c r="VHZ11" s="46"/>
      <c r="VIA11" s="46"/>
      <c r="VIB11" s="46"/>
      <c r="VIC11" s="46"/>
      <c r="VID11" s="46"/>
      <c r="VIE11" s="46"/>
      <c r="VIF11" s="46"/>
      <c r="VIG11" s="46"/>
      <c r="VIH11" s="46"/>
      <c r="VII11" s="46"/>
      <c r="VIJ11" s="46"/>
      <c r="VIK11" s="46"/>
      <c r="VIL11" s="46"/>
      <c r="VIM11" s="46"/>
      <c r="VIN11" s="46"/>
      <c r="VIO11" s="46"/>
      <c r="VIP11" s="46"/>
      <c r="VIQ11" s="46"/>
      <c r="VIR11" s="46"/>
      <c r="VIS11" s="46"/>
      <c r="VIT11" s="46"/>
      <c r="VIU11" s="46"/>
      <c r="VIV11" s="46"/>
      <c r="VIW11" s="46"/>
      <c r="VIX11" s="46"/>
      <c r="VIY11" s="46"/>
      <c r="VIZ11" s="46"/>
      <c r="VJA11" s="46"/>
      <c r="VJB11" s="46"/>
      <c r="VJC11" s="46"/>
      <c r="VJD11" s="46"/>
      <c r="VJE11" s="46"/>
      <c r="VJF11" s="46"/>
      <c r="VJG11" s="46"/>
      <c r="VJH11" s="46"/>
      <c r="VJI11" s="46"/>
      <c r="VJJ11" s="46"/>
      <c r="VJK11" s="46"/>
      <c r="VJL11" s="46"/>
      <c r="VJM11" s="46"/>
      <c r="VJN11" s="46"/>
      <c r="VJO11" s="46"/>
      <c r="VJP11" s="46"/>
      <c r="VJQ11" s="46"/>
      <c r="VJR11" s="46"/>
      <c r="VJS11" s="46"/>
      <c r="VJT11" s="46"/>
      <c r="VJU11" s="46"/>
      <c r="VJV11" s="46"/>
      <c r="VJW11" s="46"/>
      <c r="VJX11" s="46"/>
      <c r="VJY11" s="46"/>
      <c r="VJZ11" s="46"/>
      <c r="VKA11" s="46"/>
      <c r="VKB11" s="46"/>
      <c r="VKC11" s="46"/>
      <c r="VKD11" s="46"/>
      <c r="VKE11" s="46"/>
      <c r="VKF11" s="46"/>
      <c r="VKG11" s="46"/>
      <c r="VKH11" s="46"/>
      <c r="VKI11" s="46"/>
      <c r="VKJ11" s="46"/>
      <c r="VKK11" s="46"/>
      <c r="VKL11" s="46"/>
      <c r="VKM11" s="46"/>
      <c r="VKN11" s="46"/>
      <c r="VKO11" s="46"/>
      <c r="VKP11" s="46"/>
      <c r="VKQ11" s="46"/>
      <c r="VKR11" s="46"/>
      <c r="VKS11" s="46"/>
      <c r="VKT11" s="46"/>
      <c r="VKU11" s="46"/>
      <c r="VKV11" s="46"/>
      <c r="VKW11" s="46"/>
      <c r="VKX11" s="46"/>
      <c r="VKY11" s="46"/>
      <c r="VKZ11" s="46"/>
      <c r="VLA11" s="46"/>
      <c r="VLB11" s="46"/>
      <c r="VLC11" s="46"/>
      <c r="VLD11" s="46"/>
      <c r="VLE11" s="46"/>
      <c r="VLF11" s="46"/>
      <c r="VLG11" s="46"/>
      <c r="VLH11" s="46"/>
      <c r="VLI11" s="46"/>
      <c r="VLJ11" s="46"/>
      <c r="VLK11" s="46"/>
      <c r="VLL11" s="46"/>
      <c r="VLM11" s="46"/>
      <c r="VLN11" s="46"/>
      <c r="VLO11" s="46"/>
      <c r="VLP11" s="46"/>
      <c r="VLQ11" s="46"/>
      <c r="VLR11" s="46"/>
      <c r="VLS11" s="46"/>
      <c r="VLT11" s="46"/>
      <c r="VLU11" s="46"/>
      <c r="VLV11" s="46"/>
      <c r="VLW11" s="46"/>
      <c r="VLX11" s="46"/>
      <c r="VLY11" s="46"/>
      <c r="VLZ11" s="46"/>
      <c r="VMA11" s="46"/>
      <c r="VMB11" s="46"/>
      <c r="VMC11" s="46"/>
      <c r="VMD11" s="46"/>
      <c r="VME11" s="46"/>
      <c r="VMF11" s="46"/>
      <c r="VMG11" s="46"/>
      <c r="VMH11" s="46"/>
      <c r="VMI11" s="46"/>
      <c r="VMJ11" s="46"/>
      <c r="VMK11" s="46"/>
      <c r="VML11" s="46"/>
      <c r="VMM11" s="46"/>
      <c r="VMN11" s="46"/>
      <c r="VMO11" s="46"/>
      <c r="VMP11" s="46"/>
      <c r="VMQ11" s="46"/>
      <c r="VMR11" s="46"/>
      <c r="VMS11" s="46"/>
      <c r="VMT11" s="46"/>
      <c r="VMU11" s="46"/>
      <c r="VMV11" s="46"/>
      <c r="VMW11" s="46"/>
      <c r="VMX11" s="46"/>
      <c r="VMY11" s="46"/>
      <c r="VMZ11" s="46"/>
      <c r="VNA11" s="46"/>
      <c r="VNB11" s="46"/>
      <c r="VNC11" s="46"/>
      <c r="VND11" s="46"/>
      <c r="VNE11" s="46"/>
      <c r="VNF11" s="46"/>
      <c r="VNG11" s="46"/>
      <c r="VNH11" s="46"/>
      <c r="VNI11" s="46"/>
      <c r="VNJ11" s="46"/>
      <c r="VNK11" s="46"/>
      <c r="VNL11" s="46"/>
      <c r="VNM11" s="46"/>
      <c r="VNN11" s="46"/>
      <c r="VNO11" s="46"/>
      <c r="VNP11" s="46"/>
      <c r="VNQ11" s="46"/>
      <c r="VNR11" s="46"/>
      <c r="VNS11" s="46"/>
      <c r="VNT11" s="46"/>
      <c r="VNU11" s="46"/>
      <c r="VNV11" s="46"/>
      <c r="VNW11" s="46"/>
      <c r="VNX11" s="46"/>
      <c r="VNY11" s="46"/>
      <c r="VNZ11" s="46"/>
      <c r="VOA11" s="46"/>
      <c r="VOB11" s="46"/>
      <c r="VOC11" s="46"/>
      <c r="VOD11" s="46"/>
      <c r="VOE11" s="46"/>
      <c r="VOF11" s="46"/>
      <c r="VOG11" s="46"/>
      <c r="VOH11" s="46"/>
      <c r="VOI11" s="46"/>
      <c r="VOJ11" s="46"/>
      <c r="VOK11" s="46"/>
      <c r="VOL11" s="46"/>
      <c r="VOM11" s="46"/>
      <c r="VON11" s="46"/>
      <c r="VOO11" s="46"/>
      <c r="VOP11" s="46"/>
      <c r="VOQ11" s="46"/>
      <c r="VOR11" s="46"/>
      <c r="VOS11" s="46"/>
      <c r="VOT11" s="46"/>
      <c r="VOU11" s="46"/>
      <c r="VOV11" s="46"/>
      <c r="VOW11" s="46"/>
      <c r="VOX11" s="46"/>
      <c r="VOY11" s="46"/>
      <c r="VOZ11" s="46"/>
      <c r="VPA11" s="46"/>
      <c r="VPB11" s="46"/>
      <c r="VPC11" s="46"/>
      <c r="VPD11" s="46"/>
      <c r="VPE11" s="46"/>
      <c r="VPF11" s="46"/>
      <c r="VPG11" s="46"/>
      <c r="VPH11" s="46"/>
      <c r="VPI11" s="46"/>
      <c r="VPJ11" s="46"/>
      <c r="VPK11" s="46"/>
      <c r="VPL11" s="46"/>
      <c r="VPM11" s="46"/>
      <c r="VPN11" s="46"/>
      <c r="VPO11" s="46"/>
      <c r="VPP11" s="46"/>
      <c r="VPQ11" s="46"/>
      <c r="VPR11" s="46"/>
      <c r="VPS11" s="46"/>
      <c r="VPT11" s="46"/>
      <c r="VPU11" s="46"/>
      <c r="VPV11" s="46"/>
      <c r="VPW11" s="46"/>
      <c r="VPX11" s="46"/>
      <c r="VPY11" s="46"/>
      <c r="VPZ11" s="46"/>
      <c r="VQA11" s="46"/>
      <c r="VQB11" s="46"/>
      <c r="VQC11" s="46"/>
      <c r="VQD11" s="46"/>
      <c r="VQE11" s="46"/>
      <c r="VQF11" s="46"/>
      <c r="VQG11" s="46"/>
      <c r="VQH11" s="46"/>
      <c r="VQI11" s="46"/>
      <c r="VQJ11" s="46"/>
      <c r="VQK11" s="46"/>
      <c r="VQL11" s="46"/>
      <c r="VQM11" s="46"/>
      <c r="VQN11" s="46"/>
      <c r="VQO11" s="46"/>
      <c r="VQP11" s="46"/>
      <c r="VQQ11" s="46"/>
      <c r="VQR11" s="46"/>
      <c r="VQS11" s="46"/>
      <c r="VQT11" s="46"/>
      <c r="VQU11" s="46"/>
      <c r="VQV11" s="46"/>
      <c r="VQW11" s="46"/>
      <c r="VQX11" s="46"/>
      <c r="VQY11" s="46"/>
      <c r="VQZ11" s="46"/>
      <c r="VRA11" s="46"/>
      <c r="VRB11" s="46"/>
      <c r="VRC11" s="46"/>
      <c r="VRD11" s="46"/>
      <c r="VRE11" s="46"/>
      <c r="VRF11" s="46"/>
      <c r="VRG11" s="46"/>
      <c r="VRH11" s="46"/>
      <c r="VRI11" s="46"/>
      <c r="VRJ11" s="46"/>
      <c r="VRK11" s="46"/>
      <c r="VRL11" s="46"/>
      <c r="VRM11" s="46"/>
      <c r="VRN11" s="46"/>
      <c r="VRO11" s="46"/>
      <c r="VRP11" s="46"/>
      <c r="VRQ11" s="46"/>
      <c r="VRR11" s="46"/>
      <c r="VRS11" s="46"/>
      <c r="VRT11" s="46"/>
      <c r="VRU11" s="46"/>
      <c r="VRV11" s="46"/>
      <c r="VRW11" s="46"/>
      <c r="VRX11" s="46"/>
      <c r="VRY11" s="46"/>
      <c r="VRZ11" s="46"/>
      <c r="VSA11" s="46"/>
      <c r="VSB11" s="46"/>
      <c r="VSC11" s="46"/>
      <c r="VSD11" s="46"/>
      <c r="VSE11" s="46"/>
      <c r="VSF11" s="46"/>
      <c r="VSG11" s="46"/>
      <c r="VSH11" s="46"/>
      <c r="VSI11" s="46"/>
      <c r="VSJ11" s="46"/>
      <c r="VSK11" s="46"/>
      <c r="VSL11" s="46"/>
      <c r="VSM11" s="46"/>
      <c r="VSN11" s="46"/>
      <c r="VSO11" s="46"/>
      <c r="VSP11" s="46"/>
      <c r="VSQ11" s="46"/>
      <c r="VSR11" s="46"/>
      <c r="VSS11" s="46"/>
      <c r="VST11" s="46"/>
      <c r="VSU11" s="46"/>
      <c r="VSV11" s="46"/>
      <c r="VSW11" s="46"/>
      <c r="VSX11" s="46"/>
      <c r="VSY11" s="46"/>
      <c r="VSZ11" s="46"/>
      <c r="VTA11" s="46"/>
      <c r="VTB11" s="46"/>
      <c r="VTC11" s="46"/>
      <c r="VTD11" s="46"/>
      <c r="VTE11" s="46"/>
      <c r="VTF11" s="46"/>
      <c r="VTG11" s="46"/>
      <c r="VTH11" s="46"/>
      <c r="VTI11" s="46"/>
      <c r="VTJ11" s="46"/>
      <c r="VTK11" s="46"/>
      <c r="VTL11" s="46"/>
      <c r="VTM11" s="46"/>
      <c r="VTN11" s="46"/>
      <c r="VTO11" s="46"/>
      <c r="VTP11" s="46"/>
      <c r="VTQ11" s="46"/>
      <c r="VTR11" s="46"/>
      <c r="VTS11" s="46"/>
      <c r="VTT11" s="46"/>
      <c r="VTU11" s="46"/>
      <c r="VTV11" s="46"/>
      <c r="VTW11" s="46"/>
      <c r="VTX11" s="46"/>
      <c r="VTY11" s="46"/>
      <c r="VTZ11" s="46"/>
      <c r="VUA11" s="46"/>
      <c r="VUB11" s="46"/>
      <c r="VUC11" s="46"/>
      <c r="VUD11" s="46"/>
      <c r="VUE11" s="46"/>
      <c r="VUF11" s="46"/>
      <c r="VUG11" s="46"/>
      <c r="VUH11" s="46"/>
      <c r="VUI11" s="46"/>
      <c r="VUJ11" s="46"/>
      <c r="VUK11" s="46"/>
      <c r="VUL11" s="46"/>
      <c r="VUM11" s="46"/>
      <c r="VUN11" s="46"/>
      <c r="VUO11" s="46"/>
      <c r="VUP11" s="46"/>
      <c r="VUQ11" s="46"/>
      <c r="VUR11" s="46"/>
      <c r="VUS11" s="46"/>
      <c r="VUT11" s="46"/>
      <c r="VUU11" s="46"/>
      <c r="VUV11" s="46"/>
      <c r="VUW11" s="46"/>
      <c r="VUX11" s="46"/>
      <c r="VUY11" s="46"/>
      <c r="VUZ11" s="46"/>
      <c r="VVA11" s="46"/>
      <c r="VVB11" s="46"/>
      <c r="VVC11" s="46"/>
      <c r="VVD11" s="46"/>
      <c r="VVE11" s="46"/>
      <c r="VVF11" s="46"/>
      <c r="VVG11" s="46"/>
      <c r="VVH11" s="46"/>
      <c r="VVI11" s="46"/>
      <c r="VVJ11" s="46"/>
      <c r="VVK11" s="46"/>
      <c r="VVL11" s="46"/>
      <c r="VVM11" s="46"/>
      <c r="VVN11" s="46"/>
      <c r="VVO11" s="46"/>
      <c r="VVP11" s="46"/>
      <c r="VVQ11" s="46"/>
      <c r="VVR11" s="46"/>
      <c r="VVS11" s="46"/>
      <c r="VVT11" s="46"/>
      <c r="VVU11" s="46"/>
      <c r="VVV11" s="46"/>
      <c r="VVW11" s="46"/>
      <c r="VVX11" s="46"/>
      <c r="VVY11" s="46"/>
      <c r="VVZ11" s="46"/>
      <c r="VWA11" s="46"/>
      <c r="VWB11" s="46"/>
      <c r="VWC11" s="46"/>
      <c r="VWD11" s="46"/>
      <c r="VWE11" s="46"/>
      <c r="VWF11" s="46"/>
      <c r="VWG11" s="46"/>
      <c r="VWH11" s="46"/>
      <c r="VWI11" s="46"/>
      <c r="VWJ11" s="46"/>
      <c r="VWK11" s="46"/>
      <c r="VWL11" s="46"/>
      <c r="VWM11" s="46"/>
      <c r="VWN11" s="46"/>
      <c r="VWO11" s="46"/>
      <c r="VWP11" s="46"/>
      <c r="VWQ11" s="46"/>
      <c r="VWR11" s="46"/>
      <c r="VWS11" s="46"/>
      <c r="VWT11" s="46"/>
      <c r="VWU11" s="46"/>
      <c r="VWV11" s="46"/>
      <c r="VWW11" s="46"/>
      <c r="VWX11" s="46"/>
      <c r="VWY11" s="46"/>
      <c r="VWZ11" s="46"/>
      <c r="VXA11" s="46"/>
      <c r="VXB11" s="46"/>
      <c r="VXC11" s="46"/>
      <c r="VXD11" s="46"/>
      <c r="VXE11" s="46"/>
      <c r="VXF11" s="46"/>
      <c r="VXG11" s="46"/>
      <c r="VXH11" s="46"/>
      <c r="VXI11" s="46"/>
      <c r="VXJ11" s="46"/>
      <c r="VXK11" s="46"/>
      <c r="VXL11" s="46"/>
      <c r="VXM11" s="46"/>
      <c r="VXN11" s="46"/>
      <c r="VXO11" s="46"/>
      <c r="VXP11" s="46"/>
      <c r="VXQ11" s="46"/>
      <c r="VXR11" s="46"/>
      <c r="VXS11" s="46"/>
      <c r="VXT11" s="46"/>
      <c r="VXU11" s="46"/>
      <c r="VXV11" s="46"/>
      <c r="VXW11" s="46"/>
      <c r="VXX11" s="46"/>
      <c r="VXY11" s="46"/>
      <c r="VXZ11" s="46"/>
      <c r="VYA11" s="46"/>
      <c r="VYB11" s="46"/>
      <c r="VYC11" s="46"/>
      <c r="VYD11" s="46"/>
      <c r="VYE11" s="46"/>
      <c r="VYF11" s="46"/>
      <c r="VYG11" s="46"/>
      <c r="VYH11" s="46"/>
      <c r="VYI11" s="46"/>
      <c r="VYJ11" s="46"/>
      <c r="VYK11" s="46"/>
      <c r="VYL11" s="46"/>
      <c r="VYM11" s="46"/>
      <c r="VYN11" s="46"/>
      <c r="VYO11" s="46"/>
      <c r="VYP11" s="46"/>
      <c r="VYQ11" s="46"/>
      <c r="VYR11" s="46"/>
      <c r="VYS11" s="46"/>
      <c r="VYT11" s="46"/>
      <c r="VYU11" s="46"/>
      <c r="VYV11" s="46"/>
      <c r="VYW11" s="46"/>
      <c r="VYX11" s="46"/>
      <c r="VYY11" s="46"/>
      <c r="VYZ11" s="46"/>
      <c r="VZA11" s="46"/>
      <c r="VZB11" s="46"/>
      <c r="VZC11" s="46"/>
      <c r="VZD11" s="46"/>
      <c r="VZE11" s="46"/>
      <c r="VZF11" s="46"/>
      <c r="VZG11" s="46"/>
      <c r="VZH11" s="46"/>
      <c r="VZI11" s="46"/>
      <c r="VZJ11" s="46"/>
      <c r="VZK11" s="46"/>
      <c r="VZL11" s="46"/>
      <c r="VZM11" s="46"/>
      <c r="VZN11" s="46"/>
      <c r="VZO11" s="46"/>
      <c r="VZP11" s="46"/>
      <c r="VZQ11" s="46"/>
      <c r="VZR11" s="46"/>
      <c r="VZS11" s="46"/>
      <c r="VZT11" s="46"/>
      <c r="VZU11" s="46"/>
      <c r="VZV11" s="46"/>
      <c r="VZW11" s="46"/>
      <c r="VZX11" s="46"/>
      <c r="VZY11" s="46"/>
      <c r="VZZ11" s="46"/>
      <c r="WAA11" s="46"/>
      <c r="WAB11" s="46"/>
      <c r="WAC11" s="46"/>
      <c r="WAD11" s="46"/>
      <c r="WAE11" s="46"/>
      <c r="WAF11" s="46"/>
      <c r="WAG11" s="46"/>
      <c r="WAH11" s="46"/>
      <c r="WAI11" s="46"/>
      <c r="WAJ11" s="46"/>
      <c r="WAK11" s="46"/>
      <c r="WAL11" s="46"/>
      <c r="WAM11" s="46"/>
      <c r="WAN11" s="46"/>
      <c r="WAO11" s="46"/>
      <c r="WAP11" s="46"/>
      <c r="WAQ11" s="46"/>
      <c r="WAR11" s="46"/>
      <c r="WAS11" s="46"/>
      <c r="WAT11" s="46"/>
      <c r="WAU11" s="46"/>
      <c r="WAV11" s="46"/>
      <c r="WAW11" s="46"/>
      <c r="WAX11" s="46"/>
      <c r="WAY11" s="46"/>
      <c r="WAZ11" s="46"/>
      <c r="WBA11" s="46"/>
      <c r="WBB11" s="46"/>
      <c r="WBC11" s="46"/>
      <c r="WBD11" s="46"/>
      <c r="WBE11" s="46"/>
      <c r="WBF11" s="46"/>
      <c r="WBG11" s="46"/>
      <c r="WBH11" s="46"/>
      <c r="WBI11" s="46"/>
      <c r="WBJ11" s="46"/>
      <c r="WBK11" s="46"/>
      <c r="WBL11" s="46"/>
      <c r="WBM11" s="46"/>
      <c r="WBN11" s="46"/>
      <c r="WBO11" s="46"/>
      <c r="WBP11" s="46"/>
      <c r="WBQ11" s="46"/>
      <c r="WBR11" s="46"/>
      <c r="WBS11" s="46"/>
      <c r="WBT11" s="46"/>
      <c r="WBU11" s="46"/>
      <c r="WBV11" s="46"/>
      <c r="WBW11" s="46"/>
      <c r="WBX11" s="46"/>
      <c r="WBY11" s="46"/>
      <c r="WBZ11" s="46"/>
      <c r="WCA11" s="46"/>
      <c r="WCB11" s="46"/>
      <c r="WCC11" s="46"/>
      <c r="WCD11" s="46"/>
      <c r="WCE11" s="46"/>
      <c r="WCF11" s="46"/>
      <c r="WCG11" s="46"/>
      <c r="WCH11" s="46"/>
      <c r="WCI11" s="46"/>
      <c r="WCJ11" s="46"/>
      <c r="WCK11" s="46"/>
      <c r="WCL11" s="46"/>
      <c r="WCM11" s="46"/>
      <c r="WCN11" s="46"/>
      <c r="WCO11" s="46"/>
      <c r="WCP11" s="46"/>
      <c r="WCQ11" s="46"/>
      <c r="WCR11" s="46"/>
      <c r="WCS11" s="46"/>
      <c r="WCT11" s="46"/>
      <c r="WCU11" s="46"/>
      <c r="WCV11" s="46"/>
      <c r="WCW11" s="46"/>
      <c r="WCX11" s="46"/>
      <c r="WCY11" s="46"/>
      <c r="WCZ11" s="46"/>
      <c r="WDA11" s="46"/>
      <c r="WDB11" s="46"/>
      <c r="WDC11" s="46"/>
      <c r="WDD11" s="46"/>
      <c r="WDE11" s="46"/>
      <c r="WDF11" s="46"/>
      <c r="WDG11" s="46"/>
      <c r="WDH11" s="46"/>
      <c r="WDI11" s="46"/>
      <c r="WDJ11" s="46"/>
      <c r="WDK11" s="46"/>
      <c r="WDL11" s="46"/>
      <c r="WDM11" s="46"/>
      <c r="WDN11" s="46"/>
      <c r="WDO11" s="46"/>
      <c r="WDP11" s="46"/>
      <c r="WDQ11" s="46"/>
      <c r="WDR11" s="46"/>
      <c r="WDS11" s="46"/>
      <c r="WDT11" s="46"/>
      <c r="WDU11" s="46"/>
      <c r="WDV11" s="46"/>
      <c r="WDW11" s="46"/>
      <c r="WDX11" s="46"/>
      <c r="WDY11" s="46"/>
      <c r="WDZ11" s="46"/>
      <c r="WEA11" s="46"/>
      <c r="WEB11" s="46"/>
      <c r="WEC11" s="46"/>
      <c r="WED11" s="46"/>
      <c r="WEE11" s="46"/>
      <c r="WEF11" s="46"/>
      <c r="WEG11" s="46"/>
      <c r="WEH11" s="46"/>
      <c r="WEI11" s="46"/>
      <c r="WEJ11" s="46"/>
      <c r="WEK11" s="46"/>
      <c r="WEL11" s="46"/>
      <c r="WEM11" s="46"/>
      <c r="WEN11" s="46"/>
      <c r="WEO11" s="46"/>
      <c r="WEP11" s="46"/>
      <c r="WEQ11" s="46"/>
      <c r="WER11" s="46"/>
      <c r="WES11" s="46"/>
      <c r="WET11" s="46"/>
      <c r="WEU11" s="46"/>
      <c r="WEV11" s="46"/>
      <c r="WEW11" s="46"/>
      <c r="WEX11" s="46"/>
      <c r="WEY11" s="46"/>
      <c r="WEZ11" s="46"/>
      <c r="WFA11" s="46"/>
      <c r="WFB11" s="46"/>
      <c r="WFC11" s="46"/>
      <c r="WFD11" s="46"/>
      <c r="WFE11" s="46"/>
      <c r="WFF11" s="46"/>
      <c r="WFG11" s="46"/>
      <c r="WFH11" s="46"/>
      <c r="WFI11" s="46"/>
      <c r="WFJ11" s="46"/>
      <c r="WFK11" s="46"/>
      <c r="WFL11" s="46"/>
      <c r="WFM11" s="46"/>
      <c r="WFN11" s="46"/>
      <c r="WFO11" s="46"/>
      <c r="WFP11" s="46"/>
      <c r="WFQ11" s="46"/>
      <c r="WFR11" s="46"/>
      <c r="WFS11" s="46"/>
      <c r="WFT11" s="46"/>
      <c r="WFU11" s="46"/>
      <c r="WFV11" s="46"/>
      <c r="WFW11" s="46"/>
      <c r="WFX11" s="46"/>
      <c r="WFY11" s="46"/>
      <c r="WFZ11" s="46"/>
      <c r="WGA11" s="46"/>
      <c r="WGB11" s="46"/>
      <c r="WGC11" s="46"/>
      <c r="WGD11" s="46"/>
      <c r="WGE11" s="46"/>
      <c r="WGF11" s="46"/>
      <c r="WGG11" s="46"/>
      <c r="WGH11" s="46"/>
      <c r="WGI11" s="46"/>
      <c r="WGJ11" s="46"/>
      <c r="WGK11" s="46"/>
      <c r="WGL11" s="46"/>
      <c r="WGM11" s="46"/>
      <c r="WGN11" s="46"/>
      <c r="WGO11" s="46"/>
      <c r="WGP11" s="46"/>
      <c r="WGQ11" s="46"/>
      <c r="WGR11" s="46"/>
      <c r="WGS11" s="46"/>
      <c r="WGT11" s="46"/>
      <c r="WGU11" s="46"/>
      <c r="WGV11" s="46"/>
      <c r="WGW11" s="46"/>
      <c r="WGX11" s="46"/>
      <c r="WGY11" s="46"/>
      <c r="WGZ11" s="46"/>
      <c r="WHA11" s="46"/>
      <c r="WHB11" s="46"/>
      <c r="WHC11" s="46"/>
      <c r="WHD11" s="46"/>
      <c r="WHE11" s="46"/>
      <c r="WHF11" s="46"/>
      <c r="WHG11" s="46"/>
      <c r="WHH11" s="46"/>
      <c r="WHI11" s="46"/>
      <c r="WHJ11" s="46"/>
      <c r="WHK11" s="46"/>
      <c r="WHL11" s="46"/>
      <c r="WHM11" s="46"/>
      <c r="WHN11" s="46"/>
      <c r="WHO11" s="46"/>
      <c r="WHP11" s="46"/>
      <c r="WHQ11" s="46"/>
      <c r="WHR11" s="46"/>
      <c r="WHS11" s="46"/>
      <c r="WHT11" s="46"/>
      <c r="WHU11" s="46"/>
      <c r="WHV11" s="46"/>
      <c r="WHW11" s="46"/>
      <c r="WHX11" s="46"/>
      <c r="WHY11" s="46"/>
      <c r="WHZ11" s="46"/>
      <c r="WIA11" s="46"/>
      <c r="WIB11" s="46"/>
      <c r="WIC11" s="46"/>
      <c r="WID11" s="46"/>
      <c r="WIE11" s="46"/>
      <c r="WIF11" s="46"/>
      <c r="WIG11" s="46"/>
      <c r="WIH11" s="46"/>
      <c r="WII11" s="46"/>
      <c r="WIJ11" s="46"/>
      <c r="WIK11" s="46"/>
      <c r="WIL11" s="46"/>
      <c r="WIM11" s="46"/>
      <c r="WIN11" s="46"/>
      <c r="WIO11" s="46"/>
      <c r="WIP11" s="46"/>
      <c r="WIQ11" s="46"/>
      <c r="WIR11" s="46"/>
      <c r="WIS11" s="46"/>
      <c r="WIT11" s="46"/>
      <c r="WIU11" s="46"/>
      <c r="WIV11" s="46"/>
      <c r="WIW11" s="46"/>
      <c r="WIX11" s="46"/>
      <c r="WIY11" s="46"/>
      <c r="WIZ11" s="46"/>
      <c r="WJA11" s="46"/>
      <c r="WJB11" s="46"/>
      <c r="WJC11" s="46"/>
      <c r="WJD11" s="46"/>
      <c r="WJE11" s="46"/>
      <c r="WJF11" s="46"/>
      <c r="WJG11" s="46"/>
      <c r="WJH11" s="46"/>
      <c r="WJI11" s="46"/>
      <c r="WJJ11" s="46"/>
      <c r="WJK11" s="46"/>
      <c r="WJL11" s="46"/>
      <c r="WJM11" s="46"/>
      <c r="WJN11" s="46"/>
      <c r="WJO11" s="46"/>
      <c r="WJP11" s="46"/>
      <c r="WJQ11" s="46"/>
      <c r="WJR11" s="46"/>
      <c r="WJS11" s="46"/>
      <c r="WJT11" s="46"/>
      <c r="WJU11" s="46"/>
      <c r="WJV11" s="46"/>
      <c r="WJW11" s="46"/>
      <c r="WJX11" s="46"/>
      <c r="WJY11" s="46"/>
      <c r="WJZ11" s="46"/>
      <c r="WKA11" s="46"/>
      <c r="WKB11" s="46"/>
      <c r="WKC11" s="46"/>
      <c r="WKD11" s="46"/>
      <c r="WKE11" s="46"/>
      <c r="WKF11" s="46"/>
      <c r="WKG11" s="46"/>
      <c r="WKH11" s="46"/>
      <c r="WKI11" s="46"/>
      <c r="WKJ11" s="46"/>
      <c r="WKK11" s="46"/>
      <c r="WKL11" s="46"/>
      <c r="WKM11" s="46"/>
      <c r="WKN11" s="46"/>
      <c r="WKO11" s="46"/>
      <c r="WKP11" s="46"/>
      <c r="WKQ11" s="46"/>
      <c r="WKR11" s="46"/>
      <c r="WKS11" s="46"/>
      <c r="WKT11" s="46"/>
      <c r="WKU11" s="46"/>
      <c r="WKV11" s="46"/>
      <c r="WKW11" s="46"/>
      <c r="WKX11" s="46"/>
      <c r="WKY11" s="46"/>
      <c r="WKZ11" s="46"/>
      <c r="WLA11" s="46"/>
      <c r="WLB11" s="46"/>
      <c r="WLC11" s="46"/>
      <c r="WLD11" s="46"/>
      <c r="WLE11" s="46"/>
      <c r="WLF11" s="46"/>
      <c r="WLG11" s="46"/>
      <c r="WLH11" s="46"/>
      <c r="WLI11" s="46"/>
      <c r="WLJ11" s="46"/>
      <c r="WLK11" s="46"/>
      <c r="WLL11" s="46"/>
      <c r="WLM11" s="46"/>
      <c r="WLN11" s="46"/>
      <c r="WLO11" s="46"/>
      <c r="WLP11" s="46"/>
      <c r="WLQ11" s="46"/>
      <c r="WLR11" s="46"/>
      <c r="WLS11" s="46"/>
      <c r="WLT11" s="46"/>
      <c r="WLU11" s="46"/>
      <c r="WLV11" s="46"/>
      <c r="WLW11" s="46"/>
      <c r="WLX11" s="46"/>
      <c r="WLY11" s="46"/>
      <c r="WLZ11" s="46"/>
      <c r="WMA11" s="46"/>
      <c r="WMB11" s="46"/>
      <c r="WMC11" s="46"/>
      <c r="WMD11" s="46"/>
      <c r="WME11" s="46"/>
      <c r="WMF11" s="46"/>
      <c r="WMG11" s="46"/>
      <c r="WMH11" s="46"/>
      <c r="WMI11" s="46"/>
      <c r="WMJ11" s="46"/>
      <c r="WMK11" s="46"/>
      <c r="WML11" s="46"/>
      <c r="WMM11" s="46"/>
      <c r="WMN11" s="46"/>
      <c r="WMO11" s="46"/>
      <c r="WMP11" s="46"/>
      <c r="WMQ11" s="46"/>
      <c r="WMR11" s="46"/>
      <c r="WMS11" s="46"/>
      <c r="WMT11" s="46"/>
      <c r="WMU11" s="46"/>
      <c r="WMV11" s="46"/>
      <c r="WMW11" s="46"/>
      <c r="WMX11" s="46"/>
      <c r="WMY11" s="46"/>
      <c r="WMZ11" s="46"/>
      <c r="WNA11" s="46"/>
      <c r="WNB11" s="46"/>
      <c r="WNC11" s="46"/>
      <c r="WND11" s="46"/>
      <c r="WNE11" s="46"/>
      <c r="WNF11" s="46"/>
      <c r="WNG11" s="46"/>
      <c r="WNH11" s="46"/>
      <c r="WNI11" s="46"/>
      <c r="WNJ11" s="46"/>
      <c r="WNK11" s="46"/>
      <c r="WNL11" s="46"/>
      <c r="WNM11" s="46"/>
      <c r="WNN11" s="46"/>
      <c r="WNO11" s="46"/>
      <c r="WNP11" s="46"/>
      <c r="WNQ11" s="46"/>
      <c r="WNR11" s="46"/>
      <c r="WNS11" s="46"/>
      <c r="WNT11" s="46"/>
      <c r="WNU11" s="46"/>
      <c r="WNV11" s="46"/>
      <c r="WNW11" s="46"/>
      <c r="WNX11" s="46"/>
      <c r="WNY11" s="46"/>
      <c r="WNZ11" s="46"/>
      <c r="WOA11" s="46"/>
      <c r="WOB11" s="46"/>
      <c r="WOC11" s="46"/>
      <c r="WOD11" s="46"/>
      <c r="WOE11" s="46"/>
      <c r="WOF11" s="46"/>
      <c r="WOG11" s="46"/>
      <c r="WOH11" s="46"/>
      <c r="WOI11" s="46"/>
      <c r="WOJ11" s="46"/>
      <c r="WOK11" s="46"/>
      <c r="WOL11" s="46"/>
      <c r="WOM11" s="46"/>
      <c r="WON11" s="46"/>
      <c r="WOO11" s="46"/>
      <c r="WOP11" s="46"/>
      <c r="WOQ11" s="46"/>
      <c r="WOR11" s="46"/>
      <c r="WOS11" s="46"/>
      <c r="WOT11" s="46"/>
      <c r="WOU11" s="46"/>
      <c r="WOV11" s="46"/>
      <c r="WOW11" s="46"/>
      <c r="WOX11" s="46"/>
      <c r="WOY11" s="46"/>
      <c r="WOZ11" s="46"/>
      <c r="WPA11" s="46"/>
      <c r="WPB11" s="46"/>
      <c r="WPC11" s="46"/>
      <c r="WPD11" s="46"/>
      <c r="WPE11" s="46"/>
      <c r="WPF11" s="46"/>
      <c r="WPG11" s="46"/>
      <c r="WPH11" s="46"/>
      <c r="WPI11" s="46"/>
      <c r="WPJ11" s="46"/>
      <c r="WPK11" s="46"/>
      <c r="WPL11" s="46"/>
      <c r="WPM11" s="46"/>
      <c r="WPN11" s="46"/>
      <c r="WPO11" s="46"/>
      <c r="WPP11" s="46"/>
      <c r="WPQ11" s="46"/>
      <c r="WPR11" s="46"/>
      <c r="WPS11" s="46"/>
      <c r="WPT11" s="46"/>
      <c r="WPU11" s="46"/>
      <c r="WPV11" s="46"/>
      <c r="WPW11" s="46"/>
      <c r="WPX11" s="46"/>
      <c r="WPY11" s="46"/>
      <c r="WPZ11" s="46"/>
      <c r="WQA11" s="46"/>
      <c r="WQB11" s="46"/>
      <c r="WQC11" s="46"/>
      <c r="WQD11" s="46"/>
      <c r="WQE11" s="46"/>
      <c r="WQF11" s="46"/>
      <c r="WQG11" s="46"/>
      <c r="WQH11" s="46"/>
      <c r="WQI11" s="46"/>
      <c r="WQJ11" s="46"/>
      <c r="WQK11" s="46"/>
      <c r="WQL11" s="46"/>
      <c r="WQM11" s="46"/>
      <c r="WQN11" s="46"/>
      <c r="WQO11" s="46"/>
      <c r="WQP11" s="46"/>
      <c r="WQQ11" s="46"/>
      <c r="WQR11" s="46"/>
      <c r="WQS11" s="46"/>
      <c r="WQT11" s="46"/>
      <c r="WQU11" s="46"/>
      <c r="WQV11" s="46"/>
      <c r="WQW11" s="46"/>
      <c r="WQX11" s="46"/>
      <c r="WQY11" s="46"/>
      <c r="WQZ11" s="46"/>
      <c r="WRA11" s="46"/>
      <c r="WRB11" s="46"/>
      <c r="WRC11" s="46"/>
      <c r="WRD11" s="46"/>
      <c r="WRE11" s="46"/>
      <c r="WRF11" s="46"/>
      <c r="WRG11" s="46"/>
      <c r="WRH11" s="46"/>
      <c r="WRI11" s="46"/>
      <c r="WRJ11" s="46"/>
      <c r="WRK11" s="46"/>
      <c r="WRL11" s="46"/>
      <c r="WRM11" s="46"/>
      <c r="WRN11" s="46"/>
      <c r="WRO11" s="46"/>
      <c r="WRP11" s="46"/>
      <c r="WRQ11" s="46"/>
      <c r="WRR11" s="46"/>
      <c r="WRS11" s="46"/>
      <c r="WRT11" s="46"/>
      <c r="WRU11" s="46"/>
      <c r="WRV11" s="46"/>
      <c r="WRW11" s="46"/>
      <c r="WRX11" s="46"/>
      <c r="WRY11" s="46"/>
      <c r="WRZ11" s="46"/>
      <c r="WSA11" s="46"/>
      <c r="WSB11" s="46"/>
      <c r="WSC11" s="46"/>
      <c r="WSD11" s="46"/>
      <c r="WSE11" s="46"/>
      <c r="WSF11" s="46"/>
      <c r="WSG11" s="46"/>
      <c r="WSH11" s="46"/>
      <c r="WSI11" s="46"/>
      <c r="WSJ11" s="46"/>
      <c r="WSK11" s="46"/>
      <c r="WSL11" s="46"/>
      <c r="WSM11" s="46"/>
      <c r="WSN11" s="46"/>
      <c r="WSO11" s="46"/>
      <c r="WSP11" s="46"/>
      <c r="WSQ11" s="46"/>
      <c r="WSR11" s="46"/>
      <c r="WSS11" s="46"/>
      <c r="WST11" s="46"/>
      <c r="WSU11" s="46"/>
      <c r="WSV11" s="46"/>
      <c r="WSW11" s="46"/>
      <c r="WSX11" s="46"/>
      <c r="WSY11" s="46"/>
      <c r="WSZ11" s="46"/>
      <c r="WTA11" s="46"/>
      <c r="WTB11" s="46"/>
      <c r="WTC11" s="46"/>
      <c r="WTD11" s="46"/>
      <c r="WTE11" s="46"/>
      <c r="WTF11" s="46"/>
      <c r="WTG11" s="46"/>
      <c r="WTH11" s="46"/>
      <c r="WTI11" s="46"/>
      <c r="WTJ11" s="46"/>
      <c r="WTK11" s="46"/>
      <c r="WTL11" s="46"/>
      <c r="WTM11" s="46"/>
      <c r="WTN11" s="46"/>
      <c r="WTO11" s="46"/>
      <c r="WTP11" s="46"/>
      <c r="WTQ11" s="46"/>
      <c r="WTR11" s="46"/>
      <c r="WTS11" s="46"/>
      <c r="WTT11" s="46"/>
      <c r="WTU11" s="46"/>
      <c r="WTV11" s="46"/>
      <c r="WTW11" s="46"/>
      <c r="WTX11" s="46"/>
      <c r="WTY11" s="46"/>
      <c r="WTZ11" s="46"/>
      <c r="WUA11" s="46"/>
      <c r="WUB11" s="46"/>
      <c r="WUC11" s="46"/>
      <c r="WUD11" s="46"/>
      <c r="WUE11" s="46"/>
      <c r="WUF11" s="46"/>
      <c r="WUG11" s="46"/>
      <c r="WUH11" s="46"/>
      <c r="WUI11" s="46"/>
      <c r="WUJ11" s="46"/>
      <c r="WUK11" s="46"/>
      <c r="WUL11" s="46"/>
      <c r="WUM11" s="46"/>
      <c r="WUN11" s="46"/>
      <c r="WUO11" s="46"/>
      <c r="WUP11" s="46"/>
      <c r="WUQ11" s="46"/>
      <c r="WUR11" s="46"/>
      <c r="WUS11" s="46"/>
      <c r="WUT11" s="46"/>
      <c r="WUU11" s="46"/>
      <c r="WUV11" s="46"/>
      <c r="WUW11" s="46"/>
      <c r="WUX11" s="46"/>
      <c r="WUY11" s="46"/>
      <c r="WUZ11" s="46"/>
      <c r="WVA11" s="46"/>
      <c r="WVB11" s="46"/>
      <c r="WVC11" s="46"/>
      <c r="WVD11" s="46"/>
      <c r="WVE11" s="46"/>
      <c r="WVF11" s="46"/>
      <c r="WVG11" s="46"/>
      <c r="WVH11" s="46"/>
      <c r="WVI11" s="46"/>
      <c r="WVJ11" s="46"/>
      <c r="WVK11" s="46"/>
      <c r="WVL11" s="46"/>
      <c r="WVM11" s="46"/>
      <c r="WVN11" s="46"/>
      <c r="WVO11" s="46"/>
      <c r="WVP11" s="46"/>
      <c r="WVQ11" s="46"/>
      <c r="WVR11" s="46"/>
      <c r="WVS11" s="46"/>
      <c r="WVT11" s="46"/>
      <c r="WVU11" s="46"/>
      <c r="WVV11" s="46"/>
      <c r="WVW11" s="46"/>
      <c r="WVX11" s="46"/>
      <c r="WVY11" s="46"/>
      <c r="WVZ11" s="46"/>
      <c r="WWA11" s="46"/>
      <c r="WWB11" s="46"/>
      <c r="WWC11" s="46"/>
    </row>
    <row r="12" spans="1:16149" s="45" customFormat="1" ht="21.75" customHeight="1">
      <c r="A12" s="2"/>
      <c r="B12" s="2"/>
      <c r="C12" s="2"/>
      <c r="D12" s="2"/>
      <c r="E12" s="14"/>
      <c r="F12" s="14"/>
      <c r="G12" s="14"/>
      <c r="H12" s="14"/>
      <c r="I12" s="14"/>
      <c r="J12" s="14"/>
      <c r="K12" s="14"/>
      <c r="L12" s="14"/>
      <c r="M12" s="14"/>
      <c r="N12" s="14"/>
      <c r="O12" s="14"/>
      <c r="P12" s="14"/>
      <c r="Q12" s="14"/>
      <c r="R12" s="14"/>
      <c r="S12" s="86"/>
      <c r="T12" s="14"/>
      <c r="U12" s="14"/>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s="46"/>
      <c r="DR12" s="46"/>
      <c r="DS12" s="46"/>
      <c r="DT12" s="46"/>
      <c r="DU12" s="46"/>
      <c r="DV12" s="46"/>
      <c r="DW12" s="46"/>
      <c r="DX12" s="46"/>
      <c r="DY12" s="46"/>
      <c r="DZ12" s="46"/>
      <c r="EA12" s="46"/>
      <c r="EB12" s="46"/>
      <c r="EC12" s="46"/>
      <c r="ED12" s="46"/>
      <c r="EE12" s="46"/>
      <c r="EF12" s="46"/>
      <c r="EG12" s="46"/>
      <c r="EH12" s="46"/>
      <c r="EI12" s="46"/>
      <c r="EJ12" s="46"/>
      <c r="EK12" s="46"/>
      <c r="EL12" s="46"/>
      <c r="EM12" s="46"/>
      <c r="EN12" s="46"/>
      <c r="EO12" s="46"/>
      <c r="EP12" s="46"/>
      <c r="EQ12" s="46"/>
      <c r="ER12" s="46"/>
      <c r="ES12" s="46"/>
      <c r="ET12" s="46"/>
      <c r="EU12" s="46"/>
      <c r="EV12" s="46"/>
      <c r="EW12" s="46"/>
      <c r="EX12" s="46"/>
      <c r="EY12" s="46"/>
      <c r="EZ12" s="46"/>
      <c r="FA12" s="46"/>
      <c r="FB12" s="46"/>
      <c r="FC12" s="46"/>
      <c r="FD12" s="46"/>
      <c r="FE12" s="46"/>
      <c r="FF12" s="46"/>
      <c r="FG12" s="46"/>
      <c r="FH12" s="46"/>
      <c r="FI12" s="46"/>
      <c r="FJ12" s="46"/>
      <c r="FK12" s="46"/>
      <c r="FL12" s="46"/>
      <c r="FM12" s="46"/>
      <c r="FN12" s="46"/>
      <c r="FO12" s="46"/>
      <c r="FP12" s="46"/>
      <c r="FQ12" s="46"/>
      <c r="FR12" s="46"/>
      <c r="FS12" s="46"/>
      <c r="FT12" s="46"/>
      <c r="FU12" s="46"/>
      <c r="FV12" s="46"/>
      <c r="FW12" s="46"/>
      <c r="FX12" s="46"/>
      <c r="FY12" s="46"/>
      <c r="FZ12" s="46"/>
      <c r="GA12" s="46"/>
      <c r="GB12" s="46"/>
      <c r="GC12" s="46"/>
      <c r="GD12" s="46"/>
      <c r="GE12" s="46"/>
      <c r="GF12" s="46"/>
      <c r="GG12" s="46"/>
      <c r="GH12" s="46"/>
      <c r="GI12" s="46"/>
      <c r="GJ12" s="46"/>
      <c r="GK12" s="46"/>
      <c r="GL12" s="46"/>
      <c r="GM12" s="46"/>
      <c r="GN12" s="46"/>
      <c r="GO12" s="46"/>
      <c r="GP12" s="46"/>
      <c r="GQ12" s="46"/>
      <c r="GR12" s="46"/>
      <c r="GS12" s="46"/>
      <c r="GT12" s="46"/>
      <c r="GU12" s="46"/>
      <c r="GV12" s="46"/>
      <c r="GW12" s="46"/>
      <c r="GX12" s="46"/>
      <c r="GY12" s="46"/>
      <c r="GZ12" s="46"/>
      <c r="HA12" s="46"/>
      <c r="HB12" s="46"/>
      <c r="HC12" s="46"/>
      <c r="HD12" s="46"/>
      <c r="HE12" s="46"/>
      <c r="HF12" s="46"/>
      <c r="HG12" s="46"/>
      <c r="HH12" s="46"/>
      <c r="HI12" s="46"/>
      <c r="HJ12" s="46"/>
      <c r="HK12" s="46"/>
      <c r="HL12" s="46"/>
      <c r="HM12" s="46"/>
      <c r="HN12" s="46"/>
      <c r="HO12" s="46"/>
      <c r="HP12" s="46"/>
      <c r="HQ12" s="46"/>
      <c r="HR12" s="46"/>
      <c r="HS12" s="46"/>
      <c r="HT12" s="46"/>
      <c r="HU12" s="46"/>
      <c r="HV12" s="46"/>
      <c r="HW12" s="46"/>
      <c r="HX12" s="46"/>
      <c r="HY12" s="46"/>
      <c r="HZ12" s="46"/>
      <c r="IA12" s="46"/>
      <c r="IB12" s="46"/>
      <c r="IC12" s="46"/>
      <c r="ID12" s="46"/>
      <c r="IE12" s="46"/>
      <c r="IF12" s="46"/>
      <c r="IG12" s="46"/>
      <c r="IH12" s="46"/>
      <c r="II12" s="46"/>
      <c r="IJ12" s="46"/>
      <c r="IK12" s="46"/>
      <c r="IL12" s="46"/>
      <c r="IM12" s="46"/>
      <c r="IN12" s="46"/>
      <c r="IO12" s="46"/>
      <c r="IP12" s="46"/>
      <c r="IQ12" s="46"/>
      <c r="IR12" s="46"/>
      <c r="IS12" s="46"/>
      <c r="IT12" s="46"/>
      <c r="IU12" s="46"/>
      <c r="IV12" s="46"/>
      <c r="IW12" s="46"/>
      <c r="IX12" s="46"/>
      <c r="IY12" s="46"/>
      <c r="IZ12" s="46"/>
      <c r="JA12" s="46"/>
      <c r="JB12" s="46"/>
      <c r="JC12" s="46"/>
      <c r="JD12" s="46"/>
      <c r="JE12" s="46"/>
      <c r="JF12" s="46"/>
      <c r="JG12" s="46"/>
      <c r="JH12" s="46"/>
      <c r="JI12" s="46"/>
      <c r="JJ12" s="46"/>
      <c r="JK12" s="46"/>
      <c r="JL12" s="46"/>
      <c r="JM12" s="46"/>
      <c r="JN12" s="46"/>
      <c r="JO12" s="46"/>
      <c r="JP12" s="46"/>
      <c r="JQ12" s="46"/>
      <c r="JR12" s="46"/>
      <c r="JS12" s="46"/>
      <c r="JT12" s="46"/>
      <c r="JU12" s="46"/>
      <c r="JV12" s="46"/>
      <c r="JW12" s="46"/>
      <c r="JX12" s="46"/>
      <c r="JY12" s="46"/>
      <c r="JZ12" s="46"/>
      <c r="KA12" s="46"/>
      <c r="KB12" s="46"/>
      <c r="KC12" s="46"/>
      <c r="KD12" s="46"/>
      <c r="KE12" s="46"/>
      <c r="KF12" s="46"/>
      <c r="KG12" s="46"/>
      <c r="KH12" s="46"/>
      <c r="KI12" s="46"/>
      <c r="KJ12" s="46"/>
      <c r="KK12" s="46"/>
      <c r="KL12" s="46"/>
      <c r="KM12" s="46"/>
      <c r="KN12" s="46"/>
      <c r="KO12" s="46"/>
      <c r="KP12" s="46"/>
      <c r="KQ12" s="46"/>
      <c r="KR12" s="46"/>
      <c r="KS12" s="46"/>
      <c r="KT12" s="46"/>
      <c r="KU12" s="46"/>
      <c r="KV12" s="46"/>
      <c r="KW12" s="46"/>
      <c r="KX12" s="46"/>
      <c r="KY12" s="46"/>
      <c r="KZ12" s="46"/>
      <c r="LA12" s="46"/>
      <c r="LB12" s="46"/>
      <c r="LC12" s="46"/>
      <c r="LD12" s="46"/>
      <c r="LE12" s="46"/>
      <c r="LF12" s="46"/>
      <c r="LG12" s="46"/>
      <c r="LH12" s="46"/>
      <c r="LI12" s="46"/>
      <c r="LJ12" s="46"/>
      <c r="LK12" s="46"/>
      <c r="LL12" s="46"/>
      <c r="LM12" s="46"/>
      <c r="LN12" s="46"/>
      <c r="LO12" s="46"/>
      <c r="LP12" s="46"/>
      <c r="LQ12" s="46"/>
      <c r="LR12" s="46"/>
      <c r="LS12" s="46"/>
      <c r="LT12" s="46"/>
      <c r="LU12" s="46"/>
      <c r="LV12" s="46"/>
      <c r="LW12" s="46"/>
      <c r="LX12" s="46"/>
      <c r="LY12" s="46"/>
      <c r="LZ12" s="46"/>
      <c r="MA12" s="46"/>
      <c r="MB12" s="46"/>
      <c r="MC12" s="46"/>
      <c r="MD12" s="46"/>
      <c r="ME12" s="46"/>
      <c r="MF12" s="46"/>
      <c r="MG12" s="46"/>
      <c r="MH12" s="46"/>
      <c r="MI12" s="46"/>
      <c r="MJ12" s="46"/>
      <c r="MK12" s="46"/>
      <c r="ML12" s="46"/>
      <c r="MM12" s="46"/>
      <c r="MN12" s="46"/>
      <c r="MO12" s="46"/>
      <c r="MP12" s="46"/>
      <c r="MQ12" s="46"/>
      <c r="MR12" s="46"/>
      <c r="MS12" s="46"/>
      <c r="MT12" s="46"/>
      <c r="MU12" s="46"/>
      <c r="MV12" s="46"/>
      <c r="MW12" s="46"/>
      <c r="MX12" s="46"/>
      <c r="MY12" s="46"/>
      <c r="MZ12" s="46"/>
      <c r="NA12" s="46"/>
      <c r="NB12" s="46"/>
      <c r="NC12" s="46"/>
      <c r="ND12" s="46"/>
      <c r="NE12" s="46"/>
      <c r="NF12" s="46"/>
      <c r="NG12" s="46"/>
      <c r="NH12" s="46"/>
      <c r="NI12" s="46"/>
      <c r="NJ12" s="46"/>
      <c r="NK12" s="46"/>
      <c r="NL12" s="46"/>
      <c r="NM12" s="46"/>
      <c r="NN12" s="46"/>
      <c r="NO12" s="46"/>
      <c r="NP12" s="46"/>
      <c r="NQ12" s="46"/>
      <c r="NR12" s="46"/>
      <c r="NS12" s="46"/>
      <c r="NT12" s="46"/>
      <c r="NU12" s="46"/>
      <c r="NV12" s="46"/>
      <c r="NW12" s="46"/>
      <c r="NX12" s="46"/>
      <c r="NY12" s="46"/>
      <c r="NZ12" s="46"/>
      <c r="OA12" s="46"/>
      <c r="OB12" s="46"/>
      <c r="OC12" s="46"/>
      <c r="OD12" s="46"/>
      <c r="OE12" s="46"/>
      <c r="OF12" s="46"/>
      <c r="OG12" s="46"/>
      <c r="OH12" s="46"/>
      <c r="OI12" s="46"/>
      <c r="OJ12" s="46"/>
      <c r="OK12" s="46"/>
      <c r="OL12" s="46"/>
      <c r="OM12" s="46"/>
      <c r="ON12" s="46"/>
      <c r="OO12" s="46"/>
      <c r="OP12" s="46"/>
      <c r="OQ12" s="46"/>
      <c r="OR12" s="46"/>
      <c r="OS12" s="46"/>
      <c r="OT12" s="46"/>
      <c r="OU12" s="46"/>
      <c r="OV12" s="46"/>
      <c r="OW12" s="46"/>
      <c r="OX12" s="46"/>
      <c r="OY12" s="46"/>
      <c r="OZ12" s="46"/>
      <c r="PA12" s="46"/>
      <c r="PB12" s="46"/>
      <c r="PC12" s="46"/>
      <c r="PD12" s="46"/>
      <c r="PE12" s="46"/>
      <c r="PF12" s="46"/>
      <c r="PG12" s="46"/>
      <c r="PH12" s="46"/>
      <c r="PI12" s="46"/>
      <c r="PJ12" s="46"/>
      <c r="PK12" s="46"/>
      <c r="PL12" s="46"/>
      <c r="PM12" s="46"/>
      <c r="PN12" s="46"/>
      <c r="PO12" s="46"/>
      <c r="PP12" s="46"/>
      <c r="PQ12" s="46"/>
      <c r="PR12" s="46"/>
      <c r="PS12" s="46"/>
      <c r="PT12" s="46"/>
      <c r="PU12" s="46"/>
      <c r="PV12" s="46"/>
      <c r="PW12" s="46"/>
      <c r="PX12" s="46"/>
      <c r="PY12" s="46"/>
      <c r="PZ12" s="46"/>
      <c r="QA12" s="46"/>
      <c r="QB12" s="46"/>
      <c r="QC12" s="46"/>
      <c r="QD12" s="46"/>
      <c r="QE12" s="46"/>
      <c r="QF12" s="46"/>
      <c r="QG12" s="46"/>
      <c r="QH12" s="46"/>
      <c r="QI12" s="46"/>
      <c r="QJ12" s="46"/>
      <c r="QK12" s="46"/>
      <c r="QL12" s="46"/>
      <c r="QM12" s="46"/>
      <c r="QN12" s="46"/>
      <c r="QO12" s="46"/>
      <c r="QP12" s="46"/>
      <c r="QQ12" s="46"/>
      <c r="QR12" s="46"/>
      <c r="QS12" s="46"/>
      <c r="QT12" s="46"/>
      <c r="QU12" s="46"/>
      <c r="QV12" s="46"/>
      <c r="QW12" s="46"/>
      <c r="QX12" s="46"/>
      <c r="QY12" s="46"/>
      <c r="QZ12" s="46"/>
      <c r="RA12" s="46"/>
      <c r="RB12" s="46"/>
      <c r="RC12" s="46"/>
      <c r="RD12" s="46"/>
      <c r="RE12" s="46"/>
      <c r="RF12" s="46"/>
      <c r="RG12" s="46"/>
      <c r="RH12" s="46"/>
      <c r="RI12" s="46"/>
      <c r="RJ12" s="46"/>
      <c r="RK12" s="46"/>
      <c r="RL12" s="46"/>
      <c r="RM12" s="46"/>
      <c r="RN12" s="46"/>
      <c r="RO12" s="46"/>
      <c r="RP12" s="46"/>
      <c r="RQ12" s="46"/>
      <c r="RR12" s="46"/>
      <c r="RS12" s="46"/>
      <c r="RT12" s="46"/>
      <c r="RU12" s="46"/>
      <c r="RV12" s="46"/>
      <c r="RW12" s="46"/>
      <c r="RX12" s="46"/>
      <c r="RY12" s="46"/>
      <c r="RZ12" s="46"/>
      <c r="SA12" s="46"/>
      <c r="SB12" s="46"/>
      <c r="SC12" s="46"/>
      <c r="SD12" s="46"/>
      <c r="SE12" s="46"/>
      <c r="SF12" s="46"/>
      <c r="SG12" s="46"/>
      <c r="SH12" s="46"/>
      <c r="SI12" s="46"/>
      <c r="SJ12" s="46"/>
      <c r="SK12" s="46"/>
      <c r="SL12" s="46"/>
      <c r="SM12" s="46"/>
      <c r="SN12" s="46"/>
      <c r="SO12" s="46"/>
      <c r="SP12" s="46"/>
      <c r="SQ12" s="46"/>
      <c r="SR12" s="46"/>
      <c r="SS12" s="46"/>
      <c r="ST12" s="46"/>
      <c r="SU12" s="46"/>
      <c r="SV12" s="46"/>
      <c r="SW12" s="46"/>
      <c r="SX12" s="46"/>
      <c r="SY12" s="46"/>
      <c r="SZ12" s="46"/>
      <c r="TA12" s="46"/>
      <c r="TB12" s="46"/>
      <c r="TC12" s="46"/>
      <c r="TD12" s="46"/>
      <c r="TE12" s="46"/>
      <c r="TF12" s="46"/>
      <c r="TG12" s="46"/>
      <c r="TH12" s="46"/>
      <c r="TI12" s="46"/>
      <c r="TJ12" s="46"/>
      <c r="TK12" s="46"/>
      <c r="TL12" s="46"/>
      <c r="TM12" s="46"/>
      <c r="TN12" s="46"/>
      <c r="TO12" s="46"/>
      <c r="TP12" s="46"/>
      <c r="TQ12" s="46"/>
      <c r="TR12" s="46"/>
      <c r="TS12" s="46"/>
      <c r="TT12" s="46"/>
      <c r="TU12" s="46"/>
      <c r="TV12" s="46"/>
      <c r="TW12" s="46"/>
      <c r="TX12" s="46"/>
      <c r="TY12" s="46"/>
      <c r="TZ12" s="46"/>
      <c r="UA12" s="46"/>
      <c r="UB12" s="46"/>
      <c r="UC12" s="46"/>
      <c r="UD12" s="46"/>
      <c r="UE12" s="46"/>
      <c r="UF12" s="46"/>
      <c r="UG12" s="46"/>
      <c r="UH12" s="46"/>
      <c r="UI12" s="46"/>
      <c r="UJ12" s="46"/>
      <c r="UK12" s="46"/>
      <c r="UL12" s="46"/>
      <c r="UM12" s="46"/>
      <c r="UN12" s="46"/>
      <c r="UO12" s="46"/>
      <c r="UP12" s="46"/>
      <c r="UQ12" s="46"/>
      <c r="UR12" s="46"/>
      <c r="US12" s="46"/>
      <c r="UT12" s="46"/>
      <c r="UU12" s="46"/>
      <c r="UV12" s="46"/>
      <c r="UW12" s="46"/>
      <c r="UX12" s="46"/>
      <c r="UY12" s="46"/>
      <c r="UZ12" s="46"/>
      <c r="VA12" s="46"/>
      <c r="VB12" s="46"/>
      <c r="VC12" s="46"/>
      <c r="VD12" s="46"/>
      <c r="VE12" s="46"/>
      <c r="VF12" s="46"/>
      <c r="VG12" s="46"/>
      <c r="VH12" s="46"/>
      <c r="VI12" s="46"/>
      <c r="VJ12" s="46"/>
      <c r="VK12" s="46"/>
      <c r="VL12" s="46"/>
      <c r="VM12" s="46"/>
      <c r="VN12" s="46"/>
      <c r="VO12" s="46"/>
      <c r="VP12" s="46"/>
      <c r="VQ12" s="46"/>
      <c r="VR12" s="46"/>
      <c r="VS12" s="46"/>
      <c r="VT12" s="46"/>
      <c r="VU12" s="46"/>
      <c r="VV12" s="46"/>
      <c r="VW12" s="46"/>
      <c r="VX12" s="46"/>
      <c r="VY12" s="46"/>
      <c r="VZ12" s="46"/>
      <c r="WA12" s="46"/>
      <c r="WB12" s="46"/>
      <c r="WC12" s="46"/>
      <c r="WD12" s="46"/>
      <c r="WE12" s="46"/>
      <c r="WF12" s="46"/>
      <c r="WG12" s="46"/>
      <c r="WH12" s="46"/>
      <c r="WI12" s="46"/>
      <c r="WJ12" s="46"/>
      <c r="WK12" s="46"/>
      <c r="WL12" s="46"/>
      <c r="WM12" s="46"/>
      <c r="WN12" s="46"/>
      <c r="WO12" s="46"/>
      <c r="WP12" s="46"/>
      <c r="WQ12" s="46"/>
      <c r="WR12" s="46"/>
      <c r="WS12" s="46"/>
      <c r="WT12" s="46"/>
      <c r="WU12" s="46"/>
      <c r="WV12" s="46"/>
      <c r="WW12" s="46"/>
      <c r="WX12" s="46"/>
      <c r="WY12" s="46"/>
      <c r="WZ12" s="46"/>
      <c r="XA12" s="46"/>
      <c r="XB12" s="46"/>
      <c r="XC12" s="46"/>
      <c r="XD12" s="46"/>
      <c r="XE12" s="46"/>
      <c r="XF12" s="46"/>
      <c r="XG12" s="46"/>
      <c r="XH12" s="46"/>
      <c r="XI12" s="46"/>
      <c r="XJ12" s="46"/>
      <c r="XK12" s="46"/>
      <c r="XL12" s="46"/>
      <c r="XM12" s="46"/>
      <c r="XN12" s="46"/>
      <c r="XO12" s="46"/>
      <c r="XP12" s="46"/>
      <c r="XQ12" s="46"/>
      <c r="XR12" s="46"/>
      <c r="XS12" s="46"/>
      <c r="XT12" s="46"/>
      <c r="XU12" s="46"/>
      <c r="XV12" s="46"/>
      <c r="XW12" s="46"/>
      <c r="XX12" s="46"/>
      <c r="XY12" s="46"/>
      <c r="XZ12" s="46"/>
      <c r="YA12" s="46"/>
      <c r="YB12" s="46"/>
      <c r="YC12" s="46"/>
      <c r="YD12" s="46"/>
      <c r="YE12" s="46"/>
      <c r="YF12" s="46"/>
      <c r="YG12" s="46"/>
      <c r="YH12" s="46"/>
      <c r="YI12" s="46"/>
      <c r="YJ12" s="46"/>
      <c r="YK12" s="46"/>
      <c r="YL12" s="46"/>
      <c r="YM12" s="46"/>
      <c r="YN12" s="46"/>
      <c r="YO12" s="46"/>
      <c r="YP12" s="46"/>
      <c r="YQ12" s="46"/>
      <c r="YR12" s="46"/>
      <c r="YS12" s="46"/>
      <c r="YT12" s="46"/>
      <c r="YU12" s="46"/>
      <c r="YV12" s="46"/>
      <c r="YW12" s="46"/>
      <c r="YX12" s="46"/>
      <c r="YY12" s="46"/>
      <c r="YZ12" s="46"/>
      <c r="ZA12" s="46"/>
      <c r="ZB12" s="46"/>
      <c r="ZC12" s="46"/>
      <c r="ZD12" s="46"/>
      <c r="ZE12" s="46"/>
      <c r="ZF12" s="46"/>
      <c r="ZG12" s="46"/>
      <c r="ZH12" s="46"/>
      <c r="ZI12" s="46"/>
      <c r="ZJ12" s="46"/>
      <c r="ZK12" s="46"/>
      <c r="ZL12" s="46"/>
      <c r="ZM12" s="46"/>
      <c r="ZN12" s="46"/>
      <c r="ZO12" s="46"/>
      <c r="ZP12" s="46"/>
      <c r="ZQ12" s="46"/>
      <c r="ZR12" s="46"/>
      <c r="ZS12" s="46"/>
      <c r="ZT12" s="46"/>
      <c r="ZU12" s="46"/>
      <c r="ZV12" s="46"/>
      <c r="ZW12" s="46"/>
      <c r="ZX12" s="46"/>
      <c r="ZY12" s="46"/>
      <c r="ZZ12" s="46"/>
      <c r="AAA12" s="46"/>
      <c r="AAB12" s="46"/>
      <c r="AAC12" s="46"/>
      <c r="AAD12" s="46"/>
      <c r="AAE12" s="46"/>
      <c r="AAF12" s="46"/>
      <c r="AAG12" s="46"/>
      <c r="AAH12" s="46"/>
      <c r="AAI12" s="46"/>
      <c r="AAJ12" s="46"/>
      <c r="AAK12" s="46"/>
      <c r="AAL12" s="46"/>
      <c r="AAM12" s="46"/>
      <c r="AAN12" s="46"/>
      <c r="AAO12" s="46"/>
      <c r="AAP12" s="46"/>
      <c r="AAQ12" s="46"/>
      <c r="AAR12" s="46"/>
      <c r="AAS12" s="46"/>
      <c r="AAT12" s="46"/>
      <c r="AAU12" s="46"/>
      <c r="AAV12" s="46"/>
      <c r="AAW12" s="46"/>
      <c r="AAX12" s="46"/>
      <c r="AAY12" s="46"/>
      <c r="AAZ12" s="46"/>
      <c r="ABA12" s="46"/>
      <c r="ABB12" s="46"/>
      <c r="ABC12" s="46"/>
      <c r="ABD12" s="46"/>
      <c r="ABE12" s="46"/>
      <c r="ABF12" s="46"/>
      <c r="ABG12" s="46"/>
      <c r="ABH12" s="46"/>
      <c r="ABI12" s="46"/>
      <c r="ABJ12" s="46"/>
      <c r="ABK12" s="46"/>
      <c r="ABL12" s="46"/>
      <c r="ABM12" s="46"/>
      <c r="ABN12" s="46"/>
      <c r="ABO12" s="46"/>
      <c r="ABP12" s="46"/>
      <c r="ABQ12" s="46"/>
      <c r="ABR12" s="46"/>
      <c r="ABS12" s="46"/>
      <c r="ABT12" s="46"/>
      <c r="ABU12" s="46"/>
      <c r="ABV12" s="46"/>
      <c r="ABW12" s="46"/>
      <c r="ABX12" s="46"/>
      <c r="ABY12" s="46"/>
      <c r="ABZ12" s="46"/>
      <c r="ACA12" s="46"/>
      <c r="ACB12" s="46"/>
      <c r="ACC12" s="46"/>
      <c r="ACD12" s="46"/>
      <c r="ACE12" s="46"/>
      <c r="ACF12" s="46"/>
      <c r="ACG12" s="46"/>
      <c r="ACH12" s="46"/>
      <c r="ACI12" s="46"/>
      <c r="ACJ12" s="46"/>
      <c r="ACK12" s="46"/>
      <c r="ACL12" s="46"/>
      <c r="ACM12" s="46"/>
      <c r="ACN12" s="46"/>
      <c r="ACO12" s="46"/>
      <c r="ACP12" s="46"/>
      <c r="ACQ12" s="46"/>
      <c r="ACR12" s="46"/>
      <c r="ACS12" s="46"/>
      <c r="ACT12" s="46"/>
      <c r="ACU12" s="46"/>
      <c r="ACV12" s="46"/>
      <c r="ACW12" s="46"/>
      <c r="ACX12" s="46"/>
      <c r="ACY12" s="46"/>
      <c r="ACZ12" s="46"/>
      <c r="ADA12" s="46"/>
      <c r="ADB12" s="46"/>
      <c r="ADC12" s="46"/>
      <c r="ADD12" s="46"/>
      <c r="ADE12" s="46"/>
      <c r="ADF12" s="46"/>
      <c r="ADG12" s="46"/>
      <c r="ADH12" s="46"/>
      <c r="ADI12" s="46"/>
      <c r="ADJ12" s="46"/>
      <c r="ADK12" s="46"/>
      <c r="ADL12" s="46"/>
      <c r="ADM12" s="46"/>
      <c r="ADN12" s="46"/>
      <c r="ADO12" s="46"/>
      <c r="ADP12" s="46"/>
      <c r="ADQ12" s="46"/>
      <c r="ADR12" s="46"/>
      <c r="ADS12" s="46"/>
      <c r="ADT12" s="46"/>
      <c r="ADU12" s="46"/>
      <c r="ADV12" s="46"/>
      <c r="ADW12" s="46"/>
      <c r="ADX12" s="46"/>
      <c r="ADY12" s="46"/>
      <c r="ADZ12" s="46"/>
      <c r="AEA12" s="46"/>
      <c r="AEB12" s="46"/>
      <c r="AEC12" s="46"/>
      <c r="AED12" s="46"/>
      <c r="AEE12" s="46"/>
      <c r="AEF12" s="46"/>
      <c r="AEG12" s="46"/>
      <c r="AEH12" s="46"/>
      <c r="AEI12" s="46"/>
      <c r="AEJ12" s="46"/>
      <c r="AEK12" s="46"/>
      <c r="AEL12" s="46"/>
      <c r="AEM12" s="46"/>
      <c r="AEN12" s="46"/>
      <c r="AEO12" s="46"/>
      <c r="AEP12" s="46"/>
      <c r="AEQ12" s="46"/>
      <c r="AER12" s="46"/>
      <c r="AES12" s="46"/>
      <c r="AET12" s="46"/>
      <c r="AEU12" s="46"/>
      <c r="AEV12" s="46"/>
      <c r="AEW12" s="46"/>
      <c r="AEX12" s="46"/>
      <c r="AEY12" s="46"/>
      <c r="AEZ12" s="46"/>
      <c r="AFA12" s="46"/>
      <c r="AFB12" s="46"/>
      <c r="AFC12" s="46"/>
      <c r="AFD12" s="46"/>
      <c r="AFE12" s="46"/>
      <c r="AFF12" s="46"/>
      <c r="AFG12" s="46"/>
      <c r="AFH12" s="46"/>
      <c r="AFI12" s="46"/>
      <c r="AFJ12" s="46"/>
      <c r="AFK12" s="46"/>
      <c r="AFL12" s="46"/>
      <c r="AFM12" s="46"/>
      <c r="AFN12" s="46"/>
      <c r="AFO12" s="46"/>
      <c r="AFP12" s="46"/>
      <c r="AFQ12" s="46"/>
      <c r="AFR12" s="46"/>
      <c r="AFS12" s="46"/>
      <c r="AFT12" s="46"/>
      <c r="AFU12" s="46"/>
      <c r="AFV12" s="46"/>
      <c r="AFW12" s="46"/>
      <c r="AFX12" s="46"/>
      <c r="AFY12" s="46"/>
      <c r="AFZ12" s="46"/>
      <c r="AGA12" s="46"/>
      <c r="AGB12" s="46"/>
      <c r="AGC12" s="46"/>
      <c r="AGD12" s="46"/>
      <c r="AGE12" s="46"/>
      <c r="AGF12" s="46"/>
      <c r="AGG12" s="46"/>
      <c r="AGH12" s="46"/>
      <c r="AGI12" s="46"/>
      <c r="AGJ12" s="46"/>
      <c r="AGK12" s="46"/>
      <c r="AGL12" s="46"/>
      <c r="AGM12" s="46"/>
      <c r="AGN12" s="46"/>
      <c r="AGO12" s="46"/>
      <c r="AGP12" s="46"/>
      <c r="AGQ12" s="46"/>
      <c r="AGR12" s="46"/>
      <c r="AGS12" s="46"/>
      <c r="AGT12" s="46"/>
      <c r="AGU12" s="46"/>
      <c r="AGV12" s="46"/>
      <c r="AGW12" s="46"/>
      <c r="AGX12" s="46"/>
      <c r="AGY12" s="46"/>
      <c r="AGZ12" s="46"/>
      <c r="AHA12" s="46"/>
      <c r="AHB12" s="46"/>
      <c r="AHC12" s="46"/>
      <c r="AHD12" s="46"/>
      <c r="AHE12" s="46"/>
      <c r="AHF12" s="46"/>
      <c r="AHG12" s="46"/>
      <c r="AHH12" s="46"/>
      <c r="AHI12" s="46"/>
      <c r="AHJ12" s="46"/>
      <c r="AHK12" s="46"/>
      <c r="AHL12" s="46"/>
      <c r="AHM12" s="46"/>
      <c r="AHN12" s="46"/>
      <c r="AHO12" s="46"/>
      <c r="AHP12" s="46"/>
      <c r="AHQ12" s="46"/>
      <c r="AHR12" s="46"/>
      <c r="AHS12" s="46"/>
      <c r="AHT12" s="46"/>
      <c r="AHU12" s="46"/>
      <c r="AHV12" s="46"/>
      <c r="AHW12" s="46"/>
      <c r="AHX12" s="46"/>
      <c r="AHY12" s="46"/>
      <c r="AHZ12" s="46"/>
      <c r="AIA12" s="46"/>
      <c r="AIB12" s="46"/>
      <c r="AIC12" s="46"/>
      <c r="AID12" s="46"/>
      <c r="AIE12" s="46"/>
      <c r="AIF12" s="46"/>
      <c r="AIG12" s="46"/>
      <c r="AIH12" s="46"/>
      <c r="AII12" s="46"/>
      <c r="AIJ12" s="46"/>
      <c r="AIK12" s="46"/>
      <c r="AIL12" s="46"/>
      <c r="AIM12" s="46"/>
      <c r="AIN12" s="46"/>
      <c r="AIO12" s="46"/>
      <c r="AIP12" s="46"/>
      <c r="AIQ12" s="46"/>
      <c r="AIR12" s="46"/>
      <c r="AIS12" s="46"/>
      <c r="AIT12" s="46"/>
      <c r="AIU12" s="46"/>
      <c r="AIV12" s="46"/>
      <c r="AIW12" s="46"/>
      <c r="AIX12" s="46"/>
      <c r="AIY12" s="46"/>
      <c r="AIZ12" s="46"/>
      <c r="AJA12" s="46"/>
      <c r="AJB12" s="46"/>
      <c r="AJC12" s="46"/>
      <c r="AJD12" s="46"/>
      <c r="AJE12" s="46"/>
      <c r="AJF12" s="46"/>
      <c r="AJG12" s="46"/>
      <c r="AJH12" s="46"/>
      <c r="AJI12" s="46"/>
      <c r="AJJ12" s="46"/>
      <c r="AJK12" s="46"/>
      <c r="AJL12" s="46"/>
      <c r="AJM12" s="46"/>
      <c r="AJN12" s="46"/>
      <c r="AJO12" s="46"/>
      <c r="AJP12" s="46"/>
      <c r="AJQ12" s="46"/>
      <c r="AJR12" s="46"/>
      <c r="AJS12" s="46"/>
      <c r="AJT12" s="46"/>
      <c r="AJU12" s="46"/>
      <c r="AJV12" s="46"/>
      <c r="AJW12" s="46"/>
      <c r="AJX12" s="46"/>
      <c r="AJY12" s="46"/>
      <c r="AJZ12" s="46"/>
      <c r="AKA12" s="46"/>
      <c r="AKB12" s="46"/>
      <c r="AKC12" s="46"/>
      <c r="AKD12" s="46"/>
      <c r="AKE12" s="46"/>
      <c r="AKF12" s="46"/>
      <c r="AKG12" s="46"/>
      <c r="AKH12" s="46"/>
      <c r="AKI12" s="46"/>
      <c r="AKJ12" s="46"/>
      <c r="AKK12" s="46"/>
      <c r="AKL12" s="46"/>
      <c r="AKM12" s="46"/>
      <c r="AKN12" s="46"/>
      <c r="AKO12" s="46"/>
      <c r="AKP12" s="46"/>
      <c r="AKQ12" s="46"/>
      <c r="AKR12" s="46"/>
      <c r="AKS12" s="46"/>
      <c r="AKT12" s="46"/>
      <c r="AKU12" s="46"/>
      <c r="AKV12" s="46"/>
      <c r="AKW12" s="46"/>
      <c r="AKX12" s="46"/>
      <c r="AKY12" s="46"/>
      <c r="AKZ12" s="46"/>
      <c r="ALA12" s="46"/>
      <c r="ALB12" s="46"/>
      <c r="ALC12" s="46"/>
      <c r="ALD12" s="46"/>
      <c r="ALE12" s="46"/>
      <c r="ALF12" s="46"/>
      <c r="ALG12" s="46"/>
      <c r="ALH12" s="46"/>
      <c r="ALI12" s="46"/>
      <c r="ALJ12" s="46"/>
      <c r="ALK12" s="46"/>
      <c r="ALL12" s="46"/>
      <c r="ALM12" s="46"/>
      <c r="ALN12" s="46"/>
      <c r="ALO12" s="46"/>
      <c r="ALP12" s="46"/>
      <c r="ALQ12" s="46"/>
      <c r="ALR12" s="46"/>
      <c r="ALS12" s="46"/>
      <c r="ALT12" s="46"/>
      <c r="ALU12" s="46"/>
      <c r="ALV12" s="46"/>
      <c r="ALW12" s="46"/>
      <c r="ALX12" s="46"/>
      <c r="ALY12" s="46"/>
      <c r="ALZ12" s="46"/>
      <c r="AMA12" s="46"/>
      <c r="AMB12" s="46"/>
      <c r="AMC12" s="46"/>
      <c r="AMD12" s="46"/>
      <c r="AME12" s="46"/>
      <c r="AMF12" s="46"/>
      <c r="AMG12" s="46"/>
      <c r="AMH12" s="46"/>
      <c r="AMI12" s="46"/>
      <c r="AMJ12" s="46"/>
      <c r="AMK12" s="46"/>
      <c r="AML12" s="46"/>
      <c r="AMM12" s="46"/>
      <c r="AMN12" s="46"/>
      <c r="AMO12" s="46"/>
      <c r="AMP12" s="46"/>
      <c r="AMQ12" s="46"/>
      <c r="AMR12" s="46"/>
      <c r="AMS12" s="46"/>
      <c r="AMT12" s="46"/>
      <c r="AMU12" s="46"/>
      <c r="AMV12" s="46"/>
      <c r="AMW12" s="46"/>
      <c r="AMX12" s="46"/>
      <c r="AMY12" s="46"/>
      <c r="AMZ12" s="46"/>
      <c r="ANA12" s="46"/>
      <c r="ANB12" s="46"/>
      <c r="ANC12" s="46"/>
      <c r="AND12" s="46"/>
      <c r="ANE12" s="46"/>
      <c r="ANF12" s="46"/>
      <c r="ANG12" s="46"/>
      <c r="ANH12" s="46"/>
      <c r="ANI12" s="46"/>
      <c r="ANJ12" s="46"/>
      <c r="ANK12" s="46"/>
      <c r="ANL12" s="46"/>
      <c r="ANM12" s="46"/>
      <c r="ANN12" s="46"/>
      <c r="ANO12" s="46"/>
      <c r="ANP12" s="46"/>
      <c r="ANQ12" s="46"/>
      <c r="ANR12" s="46"/>
      <c r="ANS12" s="46"/>
      <c r="ANT12" s="46"/>
      <c r="ANU12" s="46"/>
      <c r="ANV12" s="46"/>
      <c r="ANW12" s="46"/>
      <c r="ANX12" s="46"/>
      <c r="ANY12" s="46"/>
      <c r="ANZ12" s="46"/>
      <c r="AOA12" s="46"/>
      <c r="AOB12" s="46"/>
      <c r="AOC12" s="46"/>
      <c r="AOD12" s="46"/>
      <c r="AOE12" s="46"/>
      <c r="AOF12" s="46"/>
      <c r="AOG12" s="46"/>
      <c r="AOH12" s="46"/>
      <c r="AOI12" s="46"/>
      <c r="AOJ12" s="46"/>
      <c r="AOK12" s="46"/>
      <c r="AOL12" s="46"/>
      <c r="AOM12" s="46"/>
      <c r="AON12" s="46"/>
      <c r="AOO12" s="46"/>
      <c r="AOP12" s="46"/>
      <c r="AOQ12" s="46"/>
      <c r="AOR12" s="46"/>
      <c r="AOS12" s="46"/>
      <c r="AOT12" s="46"/>
      <c r="AOU12" s="46"/>
      <c r="AOV12" s="46"/>
      <c r="AOW12" s="46"/>
      <c r="AOX12" s="46"/>
      <c r="AOY12" s="46"/>
      <c r="AOZ12" s="46"/>
      <c r="APA12" s="46"/>
      <c r="APB12" s="46"/>
      <c r="APC12" s="46"/>
      <c r="APD12" s="46"/>
      <c r="APE12" s="46"/>
      <c r="APF12" s="46"/>
      <c r="APG12" s="46"/>
      <c r="APH12" s="46"/>
      <c r="API12" s="46"/>
      <c r="APJ12" s="46"/>
      <c r="APK12" s="46"/>
      <c r="APL12" s="46"/>
      <c r="APM12" s="46"/>
      <c r="APN12" s="46"/>
      <c r="APO12" s="46"/>
      <c r="APP12" s="46"/>
      <c r="APQ12" s="46"/>
      <c r="APR12" s="46"/>
      <c r="APS12" s="46"/>
      <c r="APT12" s="46"/>
      <c r="APU12" s="46"/>
      <c r="APV12" s="46"/>
      <c r="APW12" s="46"/>
      <c r="APX12" s="46"/>
      <c r="APY12" s="46"/>
      <c r="APZ12" s="46"/>
      <c r="AQA12" s="46"/>
      <c r="AQB12" s="46"/>
      <c r="AQC12" s="46"/>
      <c r="AQD12" s="46"/>
      <c r="AQE12" s="46"/>
      <c r="AQF12" s="46"/>
      <c r="AQG12" s="46"/>
      <c r="AQH12" s="46"/>
      <c r="AQI12" s="46"/>
      <c r="AQJ12" s="46"/>
      <c r="AQK12" s="46"/>
      <c r="AQL12" s="46"/>
      <c r="AQM12" s="46"/>
      <c r="AQN12" s="46"/>
      <c r="AQO12" s="46"/>
      <c r="AQP12" s="46"/>
      <c r="AQQ12" s="46"/>
      <c r="AQR12" s="46"/>
      <c r="AQS12" s="46"/>
      <c r="AQT12" s="46"/>
      <c r="AQU12" s="46"/>
      <c r="AQV12" s="46"/>
      <c r="AQW12" s="46"/>
      <c r="AQX12" s="46"/>
      <c r="AQY12" s="46"/>
      <c r="AQZ12" s="46"/>
      <c r="ARA12" s="46"/>
      <c r="ARB12" s="46"/>
      <c r="ARC12" s="46"/>
      <c r="ARD12" s="46"/>
      <c r="ARE12" s="46"/>
      <c r="ARF12" s="46"/>
      <c r="ARG12" s="46"/>
      <c r="ARH12" s="46"/>
      <c r="ARI12" s="46"/>
      <c r="ARJ12" s="46"/>
      <c r="ARK12" s="46"/>
      <c r="ARL12" s="46"/>
      <c r="ARM12" s="46"/>
      <c r="ARN12" s="46"/>
      <c r="ARO12" s="46"/>
      <c r="ARP12" s="46"/>
      <c r="ARQ12" s="46"/>
      <c r="ARR12" s="46"/>
      <c r="ARS12" s="46"/>
      <c r="ART12" s="46"/>
      <c r="ARU12" s="46"/>
      <c r="ARV12" s="46"/>
      <c r="ARW12" s="46"/>
      <c r="ARX12" s="46"/>
      <c r="ARY12" s="46"/>
      <c r="ARZ12" s="46"/>
      <c r="ASA12" s="46"/>
      <c r="ASB12" s="46"/>
      <c r="ASC12" s="46"/>
      <c r="ASD12" s="46"/>
      <c r="ASE12" s="46"/>
      <c r="ASF12" s="46"/>
      <c r="ASG12" s="46"/>
      <c r="ASH12" s="46"/>
      <c r="ASI12" s="46"/>
      <c r="ASJ12" s="46"/>
      <c r="ASK12" s="46"/>
      <c r="ASL12" s="46"/>
      <c r="ASM12" s="46"/>
      <c r="ASN12" s="46"/>
      <c r="ASO12" s="46"/>
      <c r="ASP12" s="46"/>
      <c r="ASQ12" s="46"/>
      <c r="ASR12" s="46"/>
      <c r="ASS12" s="46"/>
      <c r="AST12" s="46"/>
      <c r="ASU12" s="46"/>
      <c r="ASV12" s="46"/>
      <c r="ASW12" s="46"/>
      <c r="ASX12" s="46"/>
      <c r="ASY12" s="46"/>
      <c r="ASZ12" s="46"/>
      <c r="ATA12" s="46"/>
      <c r="ATB12" s="46"/>
      <c r="ATC12" s="46"/>
      <c r="ATD12" s="46"/>
      <c r="ATE12" s="46"/>
      <c r="ATF12" s="46"/>
      <c r="ATG12" s="46"/>
      <c r="ATH12" s="46"/>
      <c r="ATI12" s="46"/>
      <c r="ATJ12" s="46"/>
      <c r="ATK12" s="46"/>
      <c r="ATL12" s="46"/>
      <c r="ATM12" s="46"/>
      <c r="ATN12" s="46"/>
      <c r="ATO12" s="46"/>
      <c r="ATP12" s="46"/>
      <c r="ATQ12" s="46"/>
      <c r="ATR12" s="46"/>
      <c r="ATS12" s="46"/>
      <c r="ATT12" s="46"/>
      <c r="ATU12" s="46"/>
      <c r="ATV12" s="46"/>
      <c r="ATW12" s="46"/>
      <c r="ATX12" s="46"/>
      <c r="ATY12" s="46"/>
      <c r="ATZ12" s="46"/>
      <c r="AUA12" s="46"/>
      <c r="AUB12" s="46"/>
      <c r="AUC12" s="46"/>
      <c r="AUD12" s="46"/>
      <c r="AUE12" s="46"/>
      <c r="AUF12" s="46"/>
      <c r="AUG12" s="46"/>
      <c r="AUH12" s="46"/>
      <c r="AUI12" s="46"/>
      <c r="AUJ12" s="46"/>
      <c r="AUK12" s="46"/>
      <c r="AUL12" s="46"/>
      <c r="AUM12" s="46"/>
      <c r="AUN12" s="46"/>
      <c r="AUO12" s="46"/>
      <c r="AUP12" s="46"/>
      <c r="AUQ12" s="46"/>
      <c r="AUR12" s="46"/>
      <c r="AUS12" s="46"/>
      <c r="AUT12" s="46"/>
      <c r="AUU12" s="46"/>
      <c r="AUV12" s="46"/>
      <c r="AUW12" s="46"/>
      <c r="AUX12" s="46"/>
      <c r="AUY12" s="46"/>
      <c r="AUZ12" s="46"/>
      <c r="AVA12" s="46"/>
      <c r="AVB12" s="46"/>
      <c r="AVC12" s="46"/>
      <c r="AVD12" s="46"/>
      <c r="AVE12" s="46"/>
      <c r="AVF12" s="46"/>
      <c r="AVG12" s="46"/>
      <c r="AVH12" s="46"/>
      <c r="AVI12" s="46"/>
      <c r="AVJ12" s="46"/>
      <c r="AVK12" s="46"/>
      <c r="AVL12" s="46"/>
      <c r="AVM12" s="46"/>
      <c r="AVN12" s="46"/>
      <c r="AVO12" s="46"/>
      <c r="AVP12" s="46"/>
      <c r="AVQ12" s="46"/>
      <c r="AVR12" s="46"/>
      <c r="AVS12" s="46"/>
      <c r="AVT12" s="46"/>
      <c r="AVU12" s="46"/>
      <c r="AVV12" s="46"/>
      <c r="AVW12" s="46"/>
      <c r="AVX12" s="46"/>
      <c r="AVY12" s="46"/>
      <c r="AVZ12" s="46"/>
      <c r="AWA12" s="46"/>
      <c r="AWB12" s="46"/>
      <c r="AWC12" s="46"/>
      <c r="AWD12" s="46"/>
      <c r="AWE12" s="46"/>
      <c r="AWF12" s="46"/>
      <c r="AWG12" s="46"/>
      <c r="AWH12" s="46"/>
      <c r="AWI12" s="46"/>
      <c r="AWJ12" s="46"/>
      <c r="AWK12" s="46"/>
      <c r="AWL12" s="46"/>
      <c r="AWM12" s="46"/>
      <c r="AWN12" s="46"/>
      <c r="AWO12" s="46"/>
      <c r="AWP12" s="46"/>
      <c r="AWQ12" s="46"/>
      <c r="AWR12" s="46"/>
      <c r="AWS12" s="46"/>
      <c r="AWT12" s="46"/>
      <c r="AWU12" s="46"/>
      <c r="AWV12" s="46"/>
      <c r="AWW12" s="46"/>
      <c r="AWX12" s="46"/>
      <c r="AWY12" s="46"/>
      <c r="AWZ12" s="46"/>
      <c r="AXA12" s="46"/>
      <c r="AXB12" s="46"/>
      <c r="AXC12" s="46"/>
      <c r="AXD12" s="46"/>
      <c r="AXE12" s="46"/>
      <c r="AXF12" s="46"/>
      <c r="AXG12" s="46"/>
      <c r="AXH12" s="46"/>
      <c r="AXI12" s="46"/>
      <c r="AXJ12" s="46"/>
      <c r="AXK12" s="46"/>
      <c r="AXL12" s="46"/>
      <c r="AXM12" s="46"/>
      <c r="AXN12" s="46"/>
      <c r="AXO12" s="46"/>
      <c r="AXP12" s="46"/>
      <c r="AXQ12" s="46"/>
      <c r="AXR12" s="46"/>
      <c r="AXS12" s="46"/>
      <c r="AXT12" s="46"/>
      <c r="AXU12" s="46"/>
      <c r="AXV12" s="46"/>
      <c r="AXW12" s="46"/>
      <c r="AXX12" s="46"/>
      <c r="AXY12" s="46"/>
      <c r="AXZ12" s="46"/>
      <c r="AYA12" s="46"/>
      <c r="AYB12" s="46"/>
      <c r="AYC12" s="46"/>
      <c r="AYD12" s="46"/>
      <c r="AYE12" s="46"/>
      <c r="AYF12" s="46"/>
      <c r="AYG12" s="46"/>
      <c r="AYH12" s="46"/>
      <c r="AYI12" s="46"/>
      <c r="AYJ12" s="46"/>
      <c r="AYK12" s="46"/>
      <c r="AYL12" s="46"/>
      <c r="AYM12" s="46"/>
      <c r="AYN12" s="46"/>
      <c r="AYO12" s="46"/>
      <c r="AYP12" s="46"/>
      <c r="AYQ12" s="46"/>
      <c r="AYR12" s="46"/>
      <c r="AYS12" s="46"/>
      <c r="AYT12" s="46"/>
      <c r="AYU12" s="46"/>
      <c r="AYV12" s="46"/>
      <c r="AYW12" s="46"/>
      <c r="AYX12" s="46"/>
      <c r="AYY12" s="46"/>
      <c r="AYZ12" s="46"/>
      <c r="AZA12" s="46"/>
      <c r="AZB12" s="46"/>
      <c r="AZC12" s="46"/>
      <c r="AZD12" s="46"/>
      <c r="AZE12" s="46"/>
      <c r="AZF12" s="46"/>
      <c r="AZG12" s="46"/>
      <c r="AZH12" s="46"/>
      <c r="AZI12" s="46"/>
      <c r="AZJ12" s="46"/>
      <c r="AZK12" s="46"/>
      <c r="AZL12" s="46"/>
      <c r="AZM12" s="46"/>
      <c r="AZN12" s="46"/>
      <c r="AZO12" s="46"/>
      <c r="AZP12" s="46"/>
      <c r="AZQ12" s="46"/>
      <c r="AZR12" s="46"/>
      <c r="AZS12" s="46"/>
      <c r="AZT12" s="46"/>
      <c r="AZU12" s="46"/>
      <c r="AZV12" s="46"/>
      <c r="AZW12" s="46"/>
      <c r="AZX12" s="46"/>
      <c r="AZY12" s="46"/>
      <c r="AZZ12" s="46"/>
      <c r="BAA12" s="46"/>
      <c r="BAB12" s="46"/>
      <c r="BAC12" s="46"/>
      <c r="BAD12" s="46"/>
      <c r="BAE12" s="46"/>
      <c r="BAF12" s="46"/>
      <c r="BAG12" s="46"/>
      <c r="BAH12" s="46"/>
      <c r="BAI12" s="46"/>
      <c r="BAJ12" s="46"/>
      <c r="BAK12" s="46"/>
      <c r="BAL12" s="46"/>
      <c r="BAM12" s="46"/>
      <c r="BAN12" s="46"/>
      <c r="BAO12" s="46"/>
      <c r="BAP12" s="46"/>
      <c r="BAQ12" s="46"/>
      <c r="BAR12" s="46"/>
      <c r="BAS12" s="46"/>
      <c r="BAT12" s="46"/>
      <c r="BAU12" s="46"/>
      <c r="BAV12" s="46"/>
      <c r="BAW12" s="46"/>
      <c r="BAX12" s="46"/>
      <c r="BAY12" s="46"/>
      <c r="BAZ12" s="46"/>
      <c r="BBA12" s="46"/>
      <c r="BBB12" s="46"/>
      <c r="BBC12" s="46"/>
      <c r="BBD12" s="46"/>
      <c r="BBE12" s="46"/>
      <c r="BBF12" s="46"/>
      <c r="BBG12" s="46"/>
      <c r="BBH12" s="46"/>
      <c r="BBI12" s="46"/>
      <c r="BBJ12" s="46"/>
      <c r="BBK12" s="46"/>
      <c r="BBL12" s="46"/>
      <c r="BBM12" s="46"/>
      <c r="BBN12" s="46"/>
      <c r="BBO12" s="46"/>
      <c r="BBP12" s="46"/>
      <c r="BBQ12" s="46"/>
      <c r="BBR12" s="46"/>
      <c r="BBS12" s="46"/>
      <c r="BBT12" s="46"/>
      <c r="BBU12" s="46"/>
      <c r="BBV12" s="46"/>
      <c r="BBW12" s="46"/>
      <c r="BBX12" s="46"/>
      <c r="BBY12" s="46"/>
      <c r="BBZ12" s="46"/>
      <c r="BCA12" s="46"/>
      <c r="BCB12" s="46"/>
      <c r="BCC12" s="46"/>
      <c r="BCD12" s="46"/>
      <c r="BCE12" s="46"/>
      <c r="BCF12" s="46"/>
      <c r="BCG12" s="46"/>
      <c r="BCH12" s="46"/>
      <c r="BCI12" s="46"/>
      <c r="BCJ12" s="46"/>
      <c r="BCK12" s="46"/>
      <c r="BCL12" s="46"/>
      <c r="BCM12" s="46"/>
      <c r="BCN12" s="46"/>
      <c r="BCO12" s="46"/>
      <c r="BCP12" s="46"/>
      <c r="BCQ12" s="46"/>
      <c r="BCR12" s="46"/>
      <c r="BCS12" s="46"/>
      <c r="BCT12" s="46"/>
      <c r="BCU12" s="46"/>
      <c r="BCV12" s="46"/>
      <c r="BCW12" s="46"/>
      <c r="BCX12" s="46"/>
      <c r="BCY12" s="46"/>
      <c r="BCZ12" s="46"/>
      <c r="BDA12" s="46"/>
      <c r="BDB12" s="46"/>
      <c r="BDC12" s="46"/>
      <c r="BDD12" s="46"/>
      <c r="BDE12" s="46"/>
      <c r="BDF12" s="46"/>
      <c r="BDG12" s="46"/>
      <c r="BDH12" s="46"/>
      <c r="BDI12" s="46"/>
      <c r="BDJ12" s="46"/>
      <c r="BDK12" s="46"/>
      <c r="BDL12" s="46"/>
      <c r="BDM12" s="46"/>
      <c r="BDN12" s="46"/>
      <c r="BDO12" s="46"/>
      <c r="BDP12" s="46"/>
      <c r="BDQ12" s="46"/>
      <c r="BDR12" s="46"/>
      <c r="BDS12" s="46"/>
      <c r="BDT12" s="46"/>
      <c r="BDU12" s="46"/>
      <c r="BDV12" s="46"/>
      <c r="BDW12" s="46"/>
      <c r="BDX12" s="46"/>
      <c r="BDY12" s="46"/>
      <c r="BDZ12" s="46"/>
      <c r="BEA12" s="46"/>
      <c r="BEB12" s="46"/>
      <c r="BEC12" s="46"/>
      <c r="BED12" s="46"/>
      <c r="BEE12" s="46"/>
      <c r="BEF12" s="46"/>
      <c r="BEG12" s="46"/>
      <c r="BEH12" s="46"/>
      <c r="BEI12" s="46"/>
      <c r="BEJ12" s="46"/>
      <c r="BEK12" s="46"/>
      <c r="BEL12" s="46"/>
      <c r="BEM12" s="46"/>
      <c r="BEN12" s="46"/>
      <c r="BEO12" s="46"/>
      <c r="BEP12" s="46"/>
      <c r="BEQ12" s="46"/>
      <c r="BER12" s="46"/>
      <c r="BES12" s="46"/>
      <c r="BET12" s="46"/>
      <c r="BEU12" s="46"/>
      <c r="BEV12" s="46"/>
      <c r="BEW12" s="46"/>
      <c r="BEX12" s="46"/>
      <c r="BEY12" s="46"/>
      <c r="BEZ12" s="46"/>
      <c r="BFA12" s="46"/>
      <c r="BFB12" s="46"/>
      <c r="BFC12" s="46"/>
      <c r="BFD12" s="46"/>
      <c r="BFE12" s="46"/>
      <c r="BFF12" s="46"/>
      <c r="BFG12" s="46"/>
      <c r="BFH12" s="46"/>
      <c r="BFI12" s="46"/>
      <c r="BFJ12" s="46"/>
      <c r="BFK12" s="46"/>
      <c r="BFL12" s="46"/>
      <c r="BFM12" s="46"/>
      <c r="BFN12" s="46"/>
      <c r="BFO12" s="46"/>
      <c r="BFP12" s="46"/>
      <c r="BFQ12" s="46"/>
      <c r="BFR12" s="46"/>
      <c r="BFS12" s="46"/>
      <c r="BFT12" s="46"/>
      <c r="BFU12" s="46"/>
      <c r="BFV12" s="46"/>
      <c r="BFW12" s="46"/>
      <c r="BFX12" s="46"/>
      <c r="BFY12" s="46"/>
      <c r="BFZ12" s="46"/>
      <c r="BGA12" s="46"/>
      <c r="BGB12" s="46"/>
      <c r="BGC12" s="46"/>
      <c r="BGD12" s="46"/>
      <c r="BGE12" s="46"/>
      <c r="BGF12" s="46"/>
      <c r="BGG12" s="46"/>
      <c r="BGH12" s="46"/>
      <c r="BGI12" s="46"/>
      <c r="BGJ12" s="46"/>
      <c r="BGK12" s="46"/>
      <c r="BGL12" s="46"/>
      <c r="BGM12" s="46"/>
      <c r="BGN12" s="46"/>
      <c r="BGO12" s="46"/>
      <c r="BGP12" s="46"/>
      <c r="BGQ12" s="46"/>
      <c r="BGR12" s="46"/>
      <c r="BGS12" s="46"/>
      <c r="BGT12" s="46"/>
      <c r="BGU12" s="46"/>
      <c r="BGV12" s="46"/>
      <c r="BGW12" s="46"/>
      <c r="BGX12" s="46"/>
      <c r="BGY12" s="46"/>
      <c r="BGZ12" s="46"/>
      <c r="BHA12" s="46"/>
      <c r="BHB12" s="46"/>
      <c r="BHC12" s="46"/>
      <c r="BHD12" s="46"/>
      <c r="BHE12" s="46"/>
      <c r="BHF12" s="46"/>
      <c r="BHG12" s="46"/>
      <c r="BHH12" s="46"/>
      <c r="BHI12" s="46"/>
      <c r="BHJ12" s="46"/>
      <c r="BHK12" s="46"/>
      <c r="BHL12" s="46"/>
      <c r="BHM12" s="46"/>
      <c r="BHN12" s="46"/>
      <c r="BHO12" s="46"/>
      <c r="BHP12" s="46"/>
      <c r="BHQ12" s="46"/>
      <c r="BHR12" s="46"/>
      <c r="BHS12" s="46"/>
      <c r="BHT12" s="46"/>
      <c r="BHU12" s="46"/>
      <c r="BHV12" s="46"/>
      <c r="BHW12" s="46"/>
      <c r="BHX12" s="46"/>
      <c r="BHY12" s="46"/>
      <c r="BHZ12" s="46"/>
      <c r="BIA12" s="46"/>
      <c r="BIB12" s="46"/>
      <c r="BIC12" s="46"/>
      <c r="BID12" s="46"/>
      <c r="BIE12" s="46"/>
      <c r="BIF12" s="46"/>
      <c r="BIG12" s="46"/>
      <c r="BIH12" s="46"/>
      <c r="BII12" s="46"/>
      <c r="BIJ12" s="46"/>
      <c r="BIK12" s="46"/>
      <c r="BIL12" s="46"/>
      <c r="BIM12" s="46"/>
      <c r="BIN12" s="46"/>
      <c r="BIO12" s="46"/>
      <c r="BIP12" s="46"/>
      <c r="BIQ12" s="46"/>
      <c r="BIR12" s="46"/>
      <c r="BIS12" s="46"/>
      <c r="BIT12" s="46"/>
      <c r="BIU12" s="46"/>
      <c r="BIV12" s="46"/>
      <c r="BIW12" s="46"/>
      <c r="BIX12" s="46"/>
      <c r="BIY12" s="46"/>
      <c r="BIZ12" s="46"/>
      <c r="BJA12" s="46"/>
      <c r="BJB12" s="46"/>
      <c r="BJC12" s="46"/>
      <c r="BJD12" s="46"/>
      <c r="BJE12" s="46"/>
      <c r="BJF12" s="46"/>
      <c r="BJG12" s="46"/>
      <c r="BJH12" s="46"/>
      <c r="BJI12" s="46"/>
      <c r="BJJ12" s="46"/>
      <c r="BJK12" s="46"/>
      <c r="BJL12" s="46"/>
      <c r="BJM12" s="46"/>
      <c r="BJN12" s="46"/>
      <c r="BJO12" s="46"/>
      <c r="BJP12" s="46"/>
      <c r="BJQ12" s="46"/>
      <c r="BJR12" s="46"/>
      <c r="BJS12" s="46"/>
      <c r="BJT12" s="46"/>
      <c r="BJU12" s="46"/>
      <c r="BJV12" s="46"/>
      <c r="BJW12" s="46"/>
      <c r="BJX12" s="46"/>
      <c r="BJY12" s="46"/>
      <c r="BJZ12" s="46"/>
      <c r="BKA12" s="46"/>
      <c r="BKB12" s="46"/>
      <c r="BKC12" s="46"/>
      <c r="BKD12" s="46"/>
      <c r="BKE12" s="46"/>
      <c r="BKF12" s="46"/>
      <c r="BKG12" s="46"/>
      <c r="BKH12" s="46"/>
      <c r="BKI12" s="46"/>
      <c r="BKJ12" s="46"/>
      <c r="BKK12" s="46"/>
      <c r="BKL12" s="46"/>
      <c r="BKM12" s="46"/>
      <c r="BKN12" s="46"/>
      <c r="BKO12" s="46"/>
      <c r="BKP12" s="46"/>
      <c r="BKQ12" s="46"/>
      <c r="BKR12" s="46"/>
      <c r="BKS12" s="46"/>
      <c r="BKT12" s="46"/>
      <c r="BKU12" s="46"/>
      <c r="BKV12" s="46"/>
      <c r="BKW12" s="46"/>
      <c r="BKX12" s="46"/>
      <c r="BKY12" s="46"/>
      <c r="BKZ12" s="46"/>
      <c r="BLA12" s="46"/>
      <c r="BLB12" s="46"/>
      <c r="BLC12" s="46"/>
      <c r="BLD12" s="46"/>
      <c r="BLE12" s="46"/>
      <c r="BLF12" s="46"/>
      <c r="BLG12" s="46"/>
      <c r="BLH12" s="46"/>
      <c r="BLI12" s="46"/>
      <c r="BLJ12" s="46"/>
      <c r="BLK12" s="46"/>
      <c r="BLL12" s="46"/>
      <c r="BLM12" s="46"/>
      <c r="BLN12" s="46"/>
      <c r="BLO12" s="46"/>
      <c r="BLP12" s="46"/>
      <c r="BLQ12" s="46"/>
      <c r="BLR12" s="46"/>
      <c r="BLS12" s="46"/>
      <c r="BLT12" s="46"/>
      <c r="BLU12" s="46"/>
      <c r="BLV12" s="46"/>
      <c r="BLW12" s="46"/>
      <c r="BLX12" s="46"/>
      <c r="BLY12" s="46"/>
      <c r="BLZ12" s="46"/>
      <c r="BMA12" s="46"/>
      <c r="BMB12" s="46"/>
      <c r="BMC12" s="46"/>
      <c r="BMD12" s="46"/>
      <c r="BME12" s="46"/>
      <c r="BMF12" s="46"/>
      <c r="BMG12" s="46"/>
      <c r="BMH12" s="46"/>
      <c r="BMI12" s="46"/>
      <c r="BMJ12" s="46"/>
      <c r="BMK12" s="46"/>
      <c r="BML12" s="46"/>
      <c r="BMM12" s="46"/>
      <c r="BMN12" s="46"/>
      <c r="BMO12" s="46"/>
      <c r="BMP12" s="46"/>
      <c r="BMQ12" s="46"/>
      <c r="BMR12" s="46"/>
      <c r="BMS12" s="46"/>
      <c r="BMT12" s="46"/>
      <c r="BMU12" s="46"/>
      <c r="BMV12" s="46"/>
      <c r="BMW12" s="46"/>
      <c r="BMX12" s="46"/>
      <c r="BMY12" s="46"/>
      <c r="BMZ12" s="46"/>
      <c r="BNA12" s="46"/>
      <c r="BNB12" s="46"/>
      <c r="BNC12" s="46"/>
      <c r="BND12" s="46"/>
      <c r="BNE12" s="46"/>
      <c r="BNF12" s="46"/>
      <c r="BNG12" s="46"/>
      <c r="BNH12" s="46"/>
      <c r="BNI12" s="46"/>
      <c r="BNJ12" s="46"/>
      <c r="BNK12" s="46"/>
      <c r="BNL12" s="46"/>
      <c r="BNM12" s="46"/>
      <c r="BNN12" s="46"/>
      <c r="BNO12" s="46"/>
      <c r="BNP12" s="46"/>
      <c r="BNQ12" s="46"/>
      <c r="BNR12" s="46"/>
      <c r="BNS12" s="46"/>
      <c r="BNT12" s="46"/>
      <c r="BNU12" s="46"/>
      <c r="BNV12" s="46"/>
      <c r="BNW12" s="46"/>
      <c r="BNX12" s="46"/>
      <c r="BNY12" s="46"/>
      <c r="BNZ12" s="46"/>
      <c r="BOA12" s="46"/>
      <c r="BOB12" s="46"/>
      <c r="BOC12" s="46"/>
      <c r="BOD12" s="46"/>
      <c r="BOE12" s="46"/>
      <c r="BOF12" s="46"/>
      <c r="BOG12" s="46"/>
      <c r="BOH12" s="46"/>
      <c r="BOI12" s="46"/>
      <c r="BOJ12" s="46"/>
      <c r="BOK12" s="46"/>
      <c r="BOL12" s="46"/>
      <c r="BOM12" s="46"/>
      <c r="BON12" s="46"/>
      <c r="BOO12" s="46"/>
      <c r="BOP12" s="46"/>
      <c r="BOQ12" s="46"/>
      <c r="BOR12" s="46"/>
      <c r="BOS12" s="46"/>
      <c r="BOT12" s="46"/>
      <c r="BOU12" s="46"/>
      <c r="BOV12" s="46"/>
      <c r="BOW12" s="46"/>
      <c r="BOX12" s="46"/>
      <c r="BOY12" s="46"/>
      <c r="BOZ12" s="46"/>
      <c r="BPA12" s="46"/>
      <c r="BPB12" s="46"/>
      <c r="BPC12" s="46"/>
      <c r="BPD12" s="46"/>
      <c r="BPE12" s="46"/>
      <c r="BPF12" s="46"/>
      <c r="BPG12" s="46"/>
      <c r="BPH12" s="46"/>
      <c r="BPI12" s="46"/>
      <c r="BPJ12" s="46"/>
      <c r="BPK12" s="46"/>
      <c r="BPL12" s="46"/>
      <c r="BPM12" s="46"/>
      <c r="BPN12" s="46"/>
      <c r="BPO12" s="46"/>
      <c r="BPP12" s="46"/>
      <c r="BPQ12" s="46"/>
      <c r="BPR12" s="46"/>
      <c r="BPS12" s="46"/>
      <c r="BPT12" s="46"/>
      <c r="BPU12" s="46"/>
      <c r="BPV12" s="46"/>
      <c r="BPW12" s="46"/>
      <c r="BPX12" s="46"/>
      <c r="BPY12" s="46"/>
      <c r="BPZ12" s="46"/>
      <c r="BQA12" s="46"/>
      <c r="BQB12" s="46"/>
      <c r="BQC12" s="46"/>
      <c r="BQD12" s="46"/>
      <c r="BQE12" s="46"/>
      <c r="BQF12" s="46"/>
      <c r="BQG12" s="46"/>
      <c r="BQH12" s="46"/>
      <c r="BQI12" s="46"/>
      <c r="BQJ12" s="46"/>
      <c r="BQK12" s="46"/>
      <c r="BQL12" s="46"/>
      <c r="BQM12" s="46"/>
      <c r="BQN12" s="46"/>
      <c r="BQO12" s="46"/>
      <c r="BQP12" s="46"/>
      <c r="BQQ12" s="46"/>
      <c r="BQR12" s="46"/>
      <c r="BQS12" s="46"/>
      <c r="BQT12" s="46"/>
      <c r="BQU12" s="46"/>
      <c r="BQV12" s="46"/>
      <c r="BQW12" s="46"/>
      <c r="BQX12" s="46"/>
      <c r="BQY12" s="46"/>
      <c r="BQZ12" s="46"/>
      <c r="BRA12" s="46"/>
      <c r="BRB12" s="46"/>
      <c r="BRC12" s="46"/>
      <c r="BRD12" s="46"/>
      <c r="BRE12" s="46"/>
      <c r="BRF12" s="46"/>
      <c r="BRG12" s="46"/>
      <c r="BRH12" s="46"/>
      <c r="BRI12" s="46"/>
      <c r="BRJ12" s="46"/>
      <c r="BRK12" s="46"/>
      <c r="BRL12" s="46"/>
      <c r="BRM12" s="46"/>
      <c r="BRN12" s="46"/>
      <c r="BRO12" s="46"/>
      <c r="BRP12" s="46"/>
      <c r="BRQ12" s="46"/>
      <c r="BRR12" s="46"/>
      <c r="BRS12" s="46"/>
      <c r="BRT12" s="46"/>
      <c r="BRU12" s="46"/>
      <c r="BRV12" s="46"/>
      <c r="BRW12" s="46"/>
      <c r="BRX12" s="46"/>
      <c r="BRY12" s="46"/>
      <c r="BRZ12" s="46"/>
      <c r="BSA12" s="46"/>
      <c r="BSB12" s="46"/>
      <c r="BSC12" s="46"/>
      <c r="BSD12" s="46"/>
      <c r="BSE12" s="46"/>
      <c r="BSF12" s="46"/>
      <c r="BSG12" s="46"/>
      <c r="BSH12" s="46"/>
      <c r="BSI12" s="46"/>
      <c r="BSJ12" s="46"/>
      <c r="BSK12" s="46"/>
      <c r="BSL12" s="46"/>
      <c r="BSM12" s="46"/>
      <c r="BSN12" s="46"/>
      <c r="BSO12" s="46"/>
      <c r="BSP12" s="46"/>
      <c r="BSQ12" s="46"/>
      <c r="BSR12" s="46"/>
      <c r="BSS12" s="46"/>
      <c r="BST12" s="46"/>
      <c r="BSU12" s="46"/>
      <c r="BSV12" s="46"/>
      <c r="BSW12" s="46"/>
      <c r="BSX12" s="46"/>
      <c r="BSY12" s="46"/>
      <c r="BSZ12" s="46"/>
      <c r="BTA12" s="46"/>
      <c r="BTB12" s="46"/>
      <c r="BTC12" s="46"/>
      <c r="BTD12" s="46"/>
      <c r="BTE12" s="46"/>
      <c r="BTF12" s="46"/>
      <c r="BTG12" s="46"/>
      <c r="BTH12" s="46"/>
      <c r="BTI12" s="46"/>
      <c r="BTJ12" s="46"/>
      <c r="BTK12" s="46"/>
      <c r="BTL12" s="46"/>
      <c r="BTM12" s="46"/>
      <c r="BTN12" s="46"/>
      <c r="BTO12" s="46"/>
      <c r="BTP12" s="46"/>
      <c r="BTQ12" s="46"/>
      <c r="BTR12" s="46"/>
      <c r="BTS12" s="46"/>
      <c r="BTT12" s="46"/>
      <c r="BTU12" s="46"/>
      <c r="BTV12" s="46"/>
      <c r="BTW12" s="46"/>
      <c r="BTX12" s="46"/>
      <c r="BTY12" s="46"/>
      <c r="BTZ12" s="46"/>
      <c r="BUA12" s="46"/>
      <c r="BUB12" s="46"/>
      <c r="BUC12" s="46"/>
      <c r="BUD12" s="46"/>
      <c r="BUE12" s="46"/>
      <c r="BUF12" s="46"/>
      <c r="BUG12" s="46"/>
      <c r="BUH12" s="46"/>
      <c r="BUI12" s="46"/>
      <c r="BUJ12" s="46"/>
      <c r="BUK12" s="46"/>
      <c r="BUL12" s="46"/>
      <c r="BUM12" s="46"/>
      <c r="BUN12" s="46"/>
      <c r="BUO12" s="46"/>
      <c r="BUP12" s="46"/>
      <c r="BUQ12" s="46"/>
      <c r="BUR12" s="46"/>
      <c r="BUS12" s="46"/>
      <c r="BUT12" s="46"/>
      <c r="BUU12" s="46"/>
      <c r="BUV12" s="46"/>
      <c r="BUW12" s="46"/>
      <c r="BUX12" s="46"/>
      <c r="BUY12" s="46"/>
      <c r="BUZ12" s="46"/>
      <c r="BVA12" s="46"/>
      <c r="BVB12" s="46"/>
      <c r="BVC12" s="46"/>
      <c r="BVD12" s="46"/>
      <c r="BVE12" s="46"/>
      <c r="BVF12" s="46"/>
      <c r="BVG12" s="46"/>
      <c r="BVH12" s="46"/>
      <c r="BVI12" s="46"/>
      <c r="BVJ12" s="46"/>
      <c r="BVK12" s="46"/>
      <c r="BVL12" s="46"/>
      <c r="BVM12" s="46"/>
      <c r="BVN12" s="46"/>
      <c r="BVO12" s="46"/>
      <c r="BVP12" s="46"/>
      <c r="BVQ12" s="46"/>
      <c r="BVR12" s="46"/>
      <c r="BVS12" s="46"/>
      <c r="BVT12" s="46"/>
      <c r="BVU12" s="46"/>
      <c r="BVV12" s="46"/>
      <c r="BVW12" s="46"/>
      <c r="BVX12" s="46"/>
      <c r="BVY12" s="46"/>
      <c r="BVZ12" s="46"/>
      <c r="BWA12" s="46"/>
      <c r="BWB12" s="46"/>
      <c r="BWC12" s="46"/>
      <c r="BWD12" s="46"/>
      <c r="BWE12" s="46"/>
      <c r="BWF12" s="46"/>
      <c r="BWG12" s="46"/>
      <c r="BWH12" s="46"/>
      <c r="BWI12" s="46"/>
      <c r="BWJ12" s="46"/>
      <c r="BWK12" s="46"/>
      <c r="BWL12" s="46"/>
      <c r="BWM12" s="46"/>
      <c r="BWN12" s="46"/>
      <c r="BWO12" s="46"/>
      <c r="BWP12" s="46"/>
      <c r="BWQ12" s="46"/>
      <c r="BWR12" s="46"/>
      <c r="BWS12" s="46"/>
      <c r="BWT12" s="46"/>
      <c r="BWU12" s="46"/>
      <c r="BWV12" s="46"/>
      <c r="BWW12" s="46"/>
      <c r="BWX12" s="46"/>
      <c r="BWY12" s="46"/>
      <c r="BWZ12" s="46"/>
      <c r="BXA12" s="46"/>
      <c r="BXB12" s="46"/>
      <c r="BXC12" s="46"/>
      <c r="BXD12" s="46"/>
      <c r="BXE12" s="46"/>
      <c r="BXF12" s="46"/>
      <c r="BXG12" s="46"/>
      <c r="BXH12" s="46"/>
      <c r="BXI12" s="46"/>
      <c r="BXJ12" s="46"/>
      <c r="BXK12" s="46"/>
      <c r="BXL12" s="46"/>
      <c r="BXM12" s="46"/>
      <c r="BXN12" s="46"/>
      <c r="BXO12" s="46"/>
      <c r="BXP12" s="46"/>
      <c r="BXQ12" s="46"/>
      <c r="BXR12" s="46"/>
      <c r="BXS12" s="46"/>
      <c r="BXT12" s="46"/>
      <c r="BXU12" s="46"/>
      <c r="BXV12" s="46"/>
      <c r="BXW12" s="46"/>
      <c r="BXX12" s="46"/>
      <c r="BXY12" s="46"/>
      <c r="BXZ12" s="46"/>
      <c r="BYA12" s="46"/>
      <c r="BYB12" s="46"/>
      <c r="BYC12" s="46"/>
      <c r="BYD12" s="46"/>
      <c r="BYE12" s="46"/>
      <c r="BYF12" s="46"/>
      <c r="BYG12" s="46"/>
      <c r="BYH12" s="46"/>
      <c r="BYI12" s="46"/>
      <c r="BYJ12" s="46"/>
      <c r="BYK12" s="46"/>
      <c r="BYL12" s="46"/>
      <c r="BYM12" s="46"/>
      <c r="BYN12" s="46"/>
      <c r="BYO12" s="46"/>
      <c r="BYP12" s="46"/>
      <c r="BYQ12" s="46"/>
      <c r="BYR12" s="46"/>
      <c r="BYS12" s="46"/>
      <c r="BYT12" s="46"/>
      <c r="BYU12" s="46"/>
      <c r="BYV12" s="46"/>
      <c r="BYW12" s="46"/>
      <c r="BYX12" s="46"/>
      <c r="BYY12" s="46"/>
      <c r="BYZ12" s="46"/>
      <c r="BZA12" s="46"/>
      <c r="BZB12" s="46"/>
      <c r="BZC12" s="46"/>
      <c r="BZD12" s="46"/>
      <c r="BZE12" s="46"/>
      <c r="BZF12" s="46"/>
      <c r="BZG12" s="46"/>
      <c r="BZH12" s="46"/>
      <c r="BZI12" s="46"/>
      <c r="BZJ12" s="46"/>
      <c r="BZK12" s="46"/>
      <c r="BZL12" s="46"/>
      <c r="BZM12" s="46"/>
      <c r="BZN12" s="46"/>
      <c r="BZO12" s="46"/>
      <c r="BZP12" s="46"/>
      <c r="BZQ12" s="46"/>
      <c r="BZR12" s="46"/>
      <c r="BZS12" s="46"/>
      <c r="BZT12" s="46"/>
      <c r="BZU12" s="46"/>
      <c r="BZV12" s="46"/>
      <c r="BZW12" s="46"/>
      <c r="BZX12" s="46"/>
      <c r="BZY12" s="46"/>
      <c r="BZZ12" s="46"/>
      <c r="CAA12" s="46"/>
      <c r="CAB12" s="46"/>
      <c r="CAC12" s="46"/>
      <c r="CAD12" s="46"/>
      <c r="CAE12" s="46"/>
      <c r="CAF12" s="46"/>
      <c r="CAG12" s="46"/>
      <c r="CAH12" s="46"/>
      <c r="CAI12" s="46"/>
      <c r="CAJ12" s="46"/>
      <c r="CAK12" s="46"/>
      <c r="CAL12" s="46"/>
      <c r="CAM12" s="46"/>
      <c r="CAN12" s="46"/>
      <c r="CAO12" s="46"/>
      <c r="CAP12" s="46"/>
      <c r="CAQ12" s="46"/>
      <c r="CAR12" s="46"/>
      <c r="CAS12" s="46"/>
      <c r="CAT12" s="46"/>
      <c r="CAU12" s="46"/>
      <c r="CAV12" s="46"/>
      <c r="CAW12" s="46"/>
      <c r="CAX12" s="46"/>
      <c r="CAY12" s="46"/>
      <c r="CAZ12" s="46"/>
      <c r="CBA12" s="46"/>
      <c r="CBB12" s="46"/>
      <c r="CBC12" s="46"/>
      <c r="CBD12" s="46"/>
      <c r="CBE12" s="46"/>
      <c r="CBF12" s="46"/>
      <c r="CBG12" s="46"/>
      <c r="CBH12" s="46"/>
      <c r="CBI12" s="46"/>
      <c r="CBJ12" s="46"/>
      <c r="CBK12" s="46"/>
      <c r="CBL12" s="46"/>
      <c r="CBM12" s="46"/>
      <c r="CBN12" s="46"/>
      <c r="CBO12" s="46"/>
      <c r="CBP12" s="46"/>
      <c r="CBQ12" s="46"/>
      <c r="CBR12" s="46"/>
      <c r="CBS12" s="46"/>
      <c r="CBT12" s="46"/>
      <c r="CBU12" s="46"/>
      <c r="CBV12" s="46"/>
      <c r="CBW12" s="46"/>
      <c r="CBX12" s="46"/>
      <c r="CBY12" s="46"/>
      <c r="CBZ12" s="46"/>
      <c r="CCA12" s="46"/>
      <c r="CCB12" s="46"/>
      <c r="CCC12" s="46"/>
      <c r="CCD12" s="46"/>
      <c r="CCE12" s="46"/>
      <c r="CCF12" s="46"/>
      <c r="CCG12" s="46"/>
      <c r="CCH12" s="46"/>
      <c r="CCI12" s="46"/>
      <c r="CCJ12" s="46"/>
      <c r="CCK12" s="46"/>
      <c r="CCL12" s="46"/>
      <c r="CCM12" s="46"/>
      <c r="CCN12" s="46"/>
      <c r="CCO12" s="46"/>
      <c r="CCP12" s="46"/>
      <c r="CCQ12" s="46"/>
      <c r="CCR12" s="46"/>
      <c r="CCS12" s="46"/>
      <c r="CCT12" s="46"/>
      <c r="CCU12" s="46"/>
      <c r="CCV12" s="46"/>
      <c r="CCW12" s="46"/>
      <c r="CCX12" s="46"/>
      <c r="CCY12" s="46"/>
      <c r="CCZ12" s="46"/>
      <c r="CDA12" s="46"/>
      <c r="CDB12" s="46"/>
      <c r="CDC12" s="46"/>
      <c r="CDD12" s="46"/>
      <c r="CDE12" s="46"/>
      <c r="CDF12" s="46"/>
      <c r="CDG12" s="46"/>
      <c r="CDH12" s="46"/>
      <c r="CDI12" s="46"/>
      <c r="CDJ12" s="46"/>
      <c r="CDK12" s="46"/>
      <c r="CDL12" s="46"/>
      <c r="CDM12" s="46"/>
      <c r="CDN12" s="46"/>
      <c r="CDO12" s="46"/>
      <c r="CDP12" s="46"/>
      <c r="CDQ12" s="46"/>
      <c r="CDR12" s="46"/>
      <c r="CDS12" s="46"/>
      <c r="CDT12" s="46"/>
      <c r="CDU12" s="46"/>
      <c r="CDV12" s="46"/>
      <c r="CDW12" s="46"/>
      <c r="CDX12" s="46"/>
      <c r="CDY12" s="46"/>
      <c r="CDZ12" s="46"/>
      <c r="CEA12" s="46"/>
      <c r="CEB12" s="46"/>
      <c r="CEC12" s="46"/>
      <c r="CED12" s="46"/>
      <c r="CEE12" s="46"/>
      <c r="CEF12" s="46"/>
      <c r="CEG12" s="46"/>
      <c r="CEH12" s="46"/>
      <c r="CEI12" s="46"/>
      <c r="CEJ12" s="46"/>
      <c r="CEK12" s="46"/>
      <c r="CEL12" s="46"/>
      <c r="CEM12" s="46"/>
      <c r="CEN12" s="46"/>
      <c r="CEO12" s="46"/>
      <c r="CEP12" s="46"/>
      <c r="CEQ12" s="46"/>
      <c r="CER12" s="46"/>
      <c r="CES12" s="46"/>
      <c r="CET12" s="46"/>
      <c r="CEU12" s="46"/>
      <c r="CEV12" s="46"/>
      <c r="CEW12" s="46"/>
      <c r="CEX12" s="46"/>
      <c r="CEY12" s="46"/>
      <c r="CEZ12" s="46"/>
      <c r="CFA12" s="46"/>
      <c r="CFB12" s="46"/>
      <c r="CFC12" s="46"/>
      <c r="CFD12" s="46"/>
      <c r="CFE12" s="46"/>
      <c r="CFF12" s="46"/>
      <c r="CFG12" s="46"/>
      <c r="CFH12" s="46"/>
      <c r="CFI12" s="46"/>
      <c r="CFJ12" s="46"/>
      <c r="CFK12" s="46"/>
      <c r="CFL12" s="46"/>
      <c r="CFM12" s="46"/>
      <c r="CFN12" s="46"/>
      <c r="CFO12" s="46"/>
      <c r="CFP12" s="46"/>
      <c r="CFQ12" s="46"/>
      <c r="CFR12" s="46"/>
      <c r="CFS12" s="46"/>
      <c r="CFT12" s="46"/>
      <c r="CFU12" s="46"/>
      <c r="CFV12" s="46"/>
      <c r="CFW12" s="46"/>
      <c r="CFX12" s="46"/>
      <c r="CFY12" s="46"/>
      <c r="CFZ12" s="46"/>
      <c r="CGA12" s="46"/>
      <c r="CGB12" s="46"/>
      <c r="CGC12" s="46"/>
      <c r="CGD12" s="46"/>
      <c r="CGE12" s="46"/>
      <c r="CGF12" s="46"/>
      <c r="CGG12" s="46"/>
      <c r="CGH12" s="46"/>
      <c r="CGI12" s="46"/>
      <c r="CGJ12" s="46"/>
      <c r="CGK12" s="46"/>
      <c r="CGL12" s="46"/>
      <c r="CGM12" s="46"/>
      <c r="CGN12" s="46"/>
      <c r="CGO12" s="46"/>
      <c r="CGP12" s="46"/>
      <c r="CGQ12" s="46"/>
      <c r="CGR12" s="46"/>
      <c r="CGS12" s="46"/>
      <c r="CGT12" s="46"/>
      <c r="CGU12" s="46"/>
      <c r="CGV12" s="46"/>
      <c r="CGW12" s="46"/>
      <c r="CGX12" s="46"/>
      <c r="CGY12" s="46"/>
      <c r="CGZ12" s="46"/>
      <c r="CHA12" s="46"/>
      <c r="CHB12" s="46"/>
      <c r="CHC12" s="46"/>
      <c r="CHD12" s="46"/>
      <c r="CHE12" s="46"/>
      <c r="CHF12" s="46"/>
      <c r="CHG12" s="46"/>
      <c r="CHH12" s="46"/>
      <c r="CHI12" s="46"/>
      <c r="CHJ12" s="46"/>
      <c r="CHK12" s="46"/>
      <c r="CHL12" s="46"/>
      <c r="CHM12" s="46"/>
      <c r="CHN12" s="46"/>
      <c r="CHO12" s="46"/>
      <c r="CHP12" s="46"/>
      <c r="CHQ12" s="46"/>
      <c r="CHR12" s="46"/>
      <c r="CHS12" s="46"/>
      <c r="CHT12" s="46"/>
      <c r="CHU12" s="46"/>
      <c r="CHV12" s="46"/>
      <c r="CHW12" s="46"/>
      <c r="CHX12" s="46"/>
      <c r="CHY12" s="46"/>
      <c r="CHZ12" s="46"/>
      <c r="CIA12" s="46"/>
      <c r="CIB12" s="46"/>
      <c r="CIC12" s="46"/>
      <c r="CID12" s="46"/>
      <c r="CIE12" s="46"/>
      <c r="CIF12" s="46"/>
      <c r="CIG12" s="46"/>
      <c r="CIH12" s="46"/>
      <c r="CII12" s="46"/>
      <c r="CIJ12" s="46"/>
      <c r="CIK12" s="46"/>
      <c r="CIL12" s="46"/>
      <c r="CIM12" s="46"/>
      <c r="CIN12" s="46"/>
      <c r="CIO12" s="46"/>
      <c r="CIP12" s="46"/>
      <c r="CIQ12" s="46"/>
      <c r="CIR12" s="46"/>
      <c r="CIS12" s="46"/>
      <c r="CIT12" s="46"/>
      <c r="CIU12" s="46"/>
      <c r="CIV12" s="46"/>
      <c r="CIW12" s="46"/>
      <c r="CIX12" s="46"/>
      <c r="CIY12" s="46"/>
      <c r="CIZ12" s="46"/>
      <c r="CJA12" s="46"/>
      <c r="CJB12" s="46"/>
      <c r="CJC12" s="46"/>
      <c r="CJD12" s="46"/>
      <c r="CJE12" s="46"/>
      <c r="CJF12" s="46"/>
      <c r="CJG12" s="46"/>
      <c r="CJH12" s="46"/>
      <c r="CJI12" s="46"/>
      <c r="CJJ12" s="46"/>
      <c r="CJK12" s="46"/>
      <c r="CJL12" s="46"/>
      <c r="CJM12" s="46"/>
      <c r="CJN12" s="46"/>
      <c r="CJO12" s="46"/>
      <c r="CJP12" s="46"/>
      <c r="CJQ12" s="46"/>
      <c r="CJR12" s="46"/>
      <c r="CJS12" s="46"/>
      <c r="CJT12" s="46"/>
      <c r="CJU12" s="46"/>
      <c r="CJV12" s="46"/>
      <c r="CJW12" s="46"/>
      <c r="CJX12" s="46"/>
      <c r="CJY12" s="46"/>
      <c r="CJZ12" s="46"/>
      <c r="CKA12" s="46"/>
      <c r="CKB12" s="46"/>
      <c r="CKC12" s="46"/>
      <c r="CKD12" s="46"/>
      <c r="CKE12" s="46"/>
      <c r="CKF12" s="46"/>
      <c r="CKG12" s="46"/>
      <c r="CKH12" s="46"/>
      <c r="CKI12" s="46"/>
      <c r="CKJ12" s="46"/>
      <c r="CKK12" s="46"/>
      <c r="CKL12" s="46"/>
      <c r="CKM12" s="46"/>
      <c r="CKN12" s="46"/>
      <c r="CKO12" s="46"/>
      <c r="CKP12" s="46"/>
      <c r="CKQ12" s="46"/>
      <c r="CKR12" s="46"/>
      <c r="CKS12" s="46"/>
      <c r="CKT12" s="46"/>
      <c r="CKU12" s="46"/>
      <c r="CKV12" s="46"/>
      <c r="CKW12" s="46"/>
      <c r="CKX12" s="46"/>
      <c r="CKY12" s="46"/>
      <c r="CKZ12" s="46"/>
      <c r="CLA12" s="46"/>
      <c r="CLB12" s="46"/>
      <c r="CLC12" s="46"/>
      <c r="CLD12" s="46"/>
      <c r="CLE12" s="46"/>
      <c r="CLF12" s="46"/>
      <c r="CLG12" s="46"/>
      <c r="CLH12" s="46"/>
      <c r="CLI12" s="46"/>
      <c r="CLJ12" s="46"/>
      <c r="CLK12" s="46"/>
      <c r="CLL12" s="46"/>
      <c r="CLM12" s="46"/>
      <c r="CLN12" s="46"/>
      <c r="CLO12" s="46"/>
      <c r="CLP12" s="46"/>
      <c r="CLQ12" s="46"/>
      <c r="CLR12" s="46"/>
      <c r="CLS12" s="46"/>
      <c r="CLT12" s="46"/>
      <c r="CLU12" s="46"/>
      <c r="CLV12" s="46"/>
      <c r="CLW12" s="46"/>
      <c r="CLX12" s="46"/>
      <c r="CLY12" s="46"/>
      <c r="CLZ12" s="46"/>
      <c r="CMA12" s="46"/>
      <c r="CMB12" s="46"/>
      <c r="CMC12" s="46"/>
      <c r="CMD12" s="46"/>
      <c r="CME12" s="46"/>
      <c r="CMF12" s="46"/>
      <c r="CMG12" s="46"/>
      <c r="CMH12" s="46"/>
      <c r="CMI12" s="46"/>
      <c r="CMJ12" s="46"/>
      <c r="CMK12" s="46"/>
      <c r="CML12" s="46"/>
      <c r="CMM12" s="46"/>
      <c r="CMN12" s="46"/>
      <c r="CMO12" s="46"/>
      <c r="CMP12" s="46"/>
      <c r="CMQ12" s="46"/>
      <c r="CMR12" s="46"/>
      <c r="CMS12" s="46"/>
      <c r="CMT12" s="46"/>
      <c r="CMU12" s="46"/>
      <c r="CMV12" s="46"/>
      <c r="CMW12" s="46"/>
      <c r="CMX12" s="46"/>
      <c r="CMY12" s="46"/>
      <c r="CMZ12" s="46"/>
      <c r="CNA12" s="46"/>
      <c r="CNB12" s="46"/>
      <c r="CNC12" s="46"/>
      <c r="CND12" s="46"/>
      <c r="CNE12" s="46"/>
      <c r="CNF12" s="46"/>
      <c r="CNG12" s="46"/>
      <c r="CNH12" s="46"/>
      <c r="CNI12" s="46"/>
      <c r="CNJ12" s="46"/>
      <c r="CNK12" s="46"/>
      <c r="CNL12" s="46"/>
      <c r="CNM12" s="46"/>
      <c r="CNN12" s="46"/>
      <c r="CNO12" s="46"/>
      <c r="CNP12" s="46"/>
      <c r="CNQ12" s="46"/>
      <c r="CNR12" s="46"/>
      <c r="CNS12" s="46"/>
      <c r="CNT12" s="46"/>
      <c r="CNU12" s="46"/>
      <c r="CNV12" s="46"/>
      <c r="CNW12" s="46"/>
      <c r="CNX12" s="46"/>
      <c r="CNY12" s="46"/>
      <c r="CNZ12" s="46"/>
      <c r="COA12" s="46"/>
      <c r="COB12" s="46"/>
      <c r="COC12" s="46"/>
      <c r="COD12" s="46"/>
      <c r="COE12" s="46"/>
      <c r="COF12" s="46"/>
      <c r="COG12" s="46"/>
      <c r="COH12" s="46"/>
      <c r="COI12" s="46"/>
      <c r="COJ12" s="46"/>
      <c r="COK12" s="46"/>
      <c r="COL12" s="46"/>
      <c r="COM12" s="46"/>
      <c r="CON12" s="46"/>
      <c r="COO12" s="46"/>
      <c r="COP12" s="46"/>
      <c r="COQ12" s="46"/>
      <c r="COR12" s="46"/>
      <c r="COS12" s="46"/>
      <c r="COT12" s="46"/>
      <c r="COU12" s="46"/>
      <c r="COV12" s="46"/>
      <c r="COW12" s="46"/>
      <c r="COX12" s="46"/>
      <c r="COY12" s="46"/>
      <c r="COZ12" s="46"/>
      <c r="CPA12" s="46"/>
      <c r="CPB12" s="46"/>
      <c r="CPC12" s="46"/>
      <c r="CPD12" s="46"/>
      <c r="CPE12" s="46"/>
      <c r="CPF12" s="46"/>
      <c r="CPG12" s="46"/>
      <c r="CPH12" s="46"/>
      <c r="CPI12" s="46"/>
      <c r="CPJ12" s="46"/>
      <c r="CPK12" s="46"/>
      <c r="CPL12" s="46"/>
      <c r="CPM12" s="46"/>
      <c r="CPN12" s="46"/>
      <c r="CPO12" s="46"/>
      <c r="CPP12" s="46"/>
      <c r="CPQ12" s="46"/>
      <c r="CPR12" s="46"/>
      <c r="CPS12" s="46"/>
      <c r="CPT12" s="46"/>
      <c r="CPU12" s="46"/>
      <c r="CPV12" s="46"/>
      <c r="CPW12" s="46"/>
      <c r="CPX12" s="46"/>
      <c r="CPY12" s="46"/>
      <c r="CPZ12" s="46"/>
      <c r="CQA12" s="46"/>
      <c r="CQB12" s="46"/>
      <c r="CQC12" s="46"/>
      <c r="CQD12" s="46"/>
      <c r="CQE12" s="46"/>
      <c r="CQF12" s="46"/>
      <c r="CQG12" s="46"/>
      <c r="CQH12" s="46"/>
      <c r="CQI12" s="46"/>
      <c r="CQJ12" s="46"/>
      <c r="CQK12" s="46"/>
      <c r="CQL12" s="46"/>
      <c r="CQM12" s="46"/>
      <c r="CQN12" s="46"/>
      <c r="CQO12" s="46"/>
      <c r="CQP12" s="46"/>
      <c r="CQQ12" s="46"/>
      <c r="CQR12" s="46"/>
      <c r="CQS12" s="46"/>
      <c r="CQT12" s="46"/>
      <c r="CQU12" s="46"/>
      <c r="CQV12" s="46"/>
      <c r="CQW12" s="46"/>
      <c r="CQX12" s="46"/>
      <c r="CQY12" s="46"/>
      <c r="CQZ12" s="46"/>
      <c r="CRA12" s="46"/>
      <c r="CRB12" s="46"/>
      <c r="CRC12" s="46"/>
      <c r="CRD12" s="46"/>
      <c r="CRE12" s="46"/>
      <c r="CRF12" s="46"/>
      <c r="CRG12" s="46"/>
      <c r="CRH12" s="46"/>
      <c r="CRI12" s="46"/>
      <c r="CRJ12" s="46"/>
      <c r="CRK12" s="46"/>
      <c r="CRL12" s="46"/>
      <c r="CRM12" s="46"/>
      <c r="CRN12" s="46"/>
      <c r="CRO12" s="46"/>
      <c r="CRP12" s="46"/>
      <c r="CRQ12" s="46"/>
      <c r="CRR12" s="46"/>
      <c r="CRS12" s="46"/>
      <c r="CRT12" s="46"/>
      <c r="CRU12" s="46"/>
      <c r="CRV12" s="46"/>
      <c r="CRW12" s="46"/>
      <c r="CRX12" s="46"/>
      <c r="CRY12" s="46"/>
      <c r="CRZ12" s="46"/>
      <c r="CSA12" s="46"/>
      <c r="CSB12" s="46"/>
      <c r="CSC12" s="46"/>
      <c r="CSD12" s="46"/>
      <c r="CSE12" s="46"/>
      <c r="CSF12" s="46"/>
      <c r="CSG12" s="46"/>
      <c r="CSH12" s="46"/>
      <c r="CSI12" s="46"/>
      <c r="CSJ12" s="46"/>
      <c r="CSK12" s="46"/>
      <c r="CSL12" s="46"/>
      <c r="CSM12" s="46"/>
      <c r="CSN12" s="46"/>
      <c r="CSO12" s="46"/>
      <c r="CSP12" s="46"/>
      <c r="CSQ12" s="46"/>
      <c r="CSR12" s="46"/>
      <c r="CSS12" s="46"/>
      <c r="CST12" s="46"/>
      <c r="CSU12" s="46"/>
      <c r="CSV12" s="46"/>
      <c r="CSW12" s="46"/>
      <c r="CSX12" s="46"/>
      <c r="CSY12" s="46"/>
      <c r="CSZ12" s="46"/>
      <c r="CTA12" s="46"/>
      <c r="CTB12" s="46"/>
      <c r="CTC12" s="46"/>
      <c r="CTD12" s="46"/>
      <c r="CTE12" s="46"/>
      <c r="CTF12" s="46"/>
      <c r="CTG12" s="46"/>
      <c r="CTH12" s="46"/>
      <c r="CTI12" s="46"/>
      <c r="CTJ12" s="46"/>
      <c r="CTK12" s="46"/>
      <c r="CTL12" s="46"/>
      <c r="CTM12" s="46"/>
      <c r="CTN12" s="46"/>
      <c r="CTO12" s="46"/>
      <c r="CTP12" s="46"/>
      <c r="CTQ12" s="46"/>
      <c r="CTR12" s="46"/>
      <c r="CTS12" s="46"/>
      <c r="CTT12" s="46"/>
      <c r="CTU12" s="46"/>
      <c r="CTV12" s="46"/>
      <c r="CTW12" s="46"/>
      <c r="CTX12" s="46"/>
      <c r="CTY12" s="46"/>
      <c r="CTZ12" s="46"/>
      <c r="CUA12" s="46"/>
      <c r="CUB12" s="46"/>
      <c r="CUC12" s="46"/>
      <c r="CUD12" s="46"/>
      <c r="CUE12" s="46"/>
      <c r="CUF12" s="46"/>
      <c r="CUG12" s="46"/>
      <c r="CUH12" s="46"/>
      <c r="CUI12" s="46"/>
      <c r="CUJ12" s="46"/>
      <c r="CUK12" s="46"/>
      <c r="CUL12" s="46"/>
      <c r="CUM12" s="46"/>
      <c r="CUN12" s="46"/>
      <c r="CUO12" s="46"/>
      <c r="CUP12" s="46"/>
      <c r="CUQ12" s="46"/>
      <c r="CUR12" s="46"/>
      <c r="CUS12" s="46"/>
      <c r="CUT12" s="46"/>
      <c r="CUU12" s="46"/>
      <c r="CUV12" s="46"/>
      <c r="CUW12" s="46"/>
      <c r="CUX12" s="46"/>
      <c r="CUY12" s="46"/>
      <c r="CUZ12" s="46"/>
      <c r="CVA12" s="46"/>
      <c r="CVB12" s="46"/>
      <c r="CVC12" s="46"/>
      <c r="CVD12" s="46"/>
      <c r="CVE12" s="46"/>
      <c r="CVF12" s="46"/>
      <c r="CVG12" s="46"/>
      <c r="CVH12" s="46"/>
      <c r="CVI12" s="46"/>
      <c r="CVJ12" s="46"/>
      <c r="CVK12" s="46"/>
      <c r="CVL12" s="46"/>
      <c r="CVM12" s="46"/>
      <c r="CVN12" s="46"/>
      <c r="CVO12" s="46"/>
      <c r="CVP12" s="46"/>
      <c r="CVQ12" s="46"/>
      <c r="CVR12" s="46"/>
      <c r="CVS12" s="46"/>
      <c r="CVT12" s="46"/>
      <c r="CVU12" s="46"/>
      <c r="CVV12" s="46"/>
      <c r="CVW12" s="46"/>
      <c r="CVX12" s="46"/>
      <c r="CVY12" s="46"/>
      <c r="CVZ12" s="46"/>
      <c r="CWA12" s="46"/>
      <c r="CWB12" s="46"/>
      <c r="CWC12" s="46"/>
      <c r="CWD12" s="46"/>
      <c r="CWE12" s="46"/>
      <c r="CWF12" s="46"/>
      <c r="CWG12" s="46"/>
      <c r="CWH12" s="46"/>
      <c r="CWI12" s="46"/>
      <c r="CWJ12" s="46"/>
      <c r="CWK12" s="46"/>
      <c r="CWL12" s="46"/>
      <c r="CWM12" s="46"/>
      <c r="CWN12" s="46"/>
      <c r="CWO12" s="46"/>
      <c r="CWP12" s="46"/>
      <c r="CWQ12" s="46"/>
      <c r="CWR12" s="46"/>
      <c r="CWS12" s="46"/>
      <c r="CWT12" s="46"/>
      <c r="CWU12" s="46"/>
      <c r="CWV12" s="46"/>
      <c r="CWW12" s="46"/>
      <c r="CWX12" s="46"/>
      <c r="CWY12" s="46"/>
      <c r="CWZ12" s="46"/>
      <c r="CXA12" s="46"/>
      <c r="CXB12" s="46"/>
      <c r="CXC12" s="46"/>
      <c r="CXD12" s="46"/>
      <c r="CXE12" s="46"/>
      <c r="CXF12" s="46"/>
      <c r="CXG12" s="46"/>
      <c r="CXH12" s="46"/>
      <c r="CXI12" s="46"/>
      <c r="CXJ12" s="46"/>
      <c r="CXK12" s="46"/>
      <c r="CXL12" s="46"/>
      <c r="CXM12" s="46"/>
      <c r="CXN12" s="46"/>
      <c r="CXO12" s="46"/>
      <c r="CXP12" s="46"/>
      <c r="CXQ12" s="46"/>
      <c r="CXR12" s="46"/>
      <c r="CXS12" s="46"/>
      <c r="CXT12" s="46"/>
      <c r="CXU12" s="46"/>
      <c r="CXV12" s="46"/>
      <c r="CXW12" s="46"/>
      <c r="CXX12" s="46"/>
      <c r="CXY12" s="46"/>
      <c r="CXZ12" s="46"/>
      <c r="CYA12" s="46"/>
      <c r="CYB12" s="46"/>
      <c r="CYC12" s="46"/>
      <c r="CYD12" s="46"/>
      <c r="CYE12" s="46"/>
      <c r="CYF12" s="46"/>
      <c r="CYG12" s="46"/>
      <c r="CYH12" s="46"/>
      <c r="CYI12" s="46"/>
      <c r="CYJ12" s="46"/>
      <c r="CYK12" s="46"/>
      <c r="CYL12" s="46"/>
      <c r="CYM12" s="46"/>
      <c r="CYN12" s="46"/>
      <c r="CYO12" s="46"/>
      <c r="CYP12" s="46"/>
      <c r="CYQ12" s="46"/>
      <c r="CYR12" s="46"/>
      <c r="CYS12" s="46"/>
      <c r="CYT12" s="46"/>
      <c r="CYU12" s="46"/>
      <c r="CYV12" s="46"/>
      <c r="CYW12" s="46"/>
      <c r="CYX12" s="46"/>
      <c r="CYY12" s="46"/>
      <c r="CYZ12" s="46"/>
      <c r="CZA12" s="46"/>
      <c r="CZB12" s="46"/>
      <c r="CZC12" s="46"/>
      <c r="CZD12" s="46"/>
      <c r="CZE12" s="46"/>
      <c r="CZF12" s="46"/>
      <c r="CZG12" s="46"/>
      <c r="CZH12" s="46"/>
      <c r="CZI12" s="46"/>
      <c r="CZJ12" s="46"/>
      <c r="CZK12" s="46"/>
      <c r="CZL12" s="46"/>
      <c r="CZM12" s="46"/>
      <c r="CZN12" s="46"/>
      <c r="CZO12" s="46"/>
      <c r="CZP12" s="46"/>
      <c r="CZQ12" s="46"/>
      <c r="CZR12" s="46"/>
      <c r="CZS12" s="46"/>
      <c r="CZT12" s="46"/>
      <c r="CZU12" s="46"/>
      <c r="CZV12" s="46"/>
      <c r="CZW12" s="46"/>
      <c r="CZX12" s="46"/>
      <c r="CZY12" s="46"/>
      <c r="CZZ12" s="46"/>
      <c r="DAA12" s="46"/>
      <c r="DAB12" s="46"/>
      <c r="DAC12" s="46"/>
      <c r="DAD12" s="46"/>
      <c r="DAE12" s="46"/>
      <c r="DAF12" s="46"/>
      <c r="DAG12" s="46"/>
      <c r="DAH12" s="46"/>
      <c r="DAI12" s="46"/>
      <c r="DAJ12" s="46"/>
      <c r="DAK12" s="46"/>
      <c r="DAL12" s="46"/>
      <c r="DAM12" s="46"/>
      <c r="DAN12" s="46"/>
      <c r="DAO12" s="46"/>
      <c r="DAP12" s="46"/>
      <c r="DAQ12" s="46"/>
      <c r="DAR12" s="46"/>
      <c r="DAS12" s="46"/>
      <c r="DAT12" s="46"/>
      <c r="DAU12" s="46"/>
      <c r="DAV12" s="46"/>
      <c r="DAW12" s="46"/>
      <c r="DAX12" s="46"/>
      <c r="DAY12" s="46"/>
      <c r="DAZ12" s="46"/>
      <c r="DBA12" s="46"/>
      <c r="DBB12" s="46"/>
      <c r="DBC12" s="46"/>
      <c r="DBD12" s="46"/>
      <c r="DBE12" s="46"/>
      <c r="DBF12" s="46"/>
      <c r="DBG12" s="46"/>
      <c r="DBH12" s="46"/>
      <c r="DBI12" s="46"/>
      <c r="DBJ12" s="46"/>
      <c r="DBK12" s="46"/>
      <c r="DBL12" s="46"/>
      <c r="DBM12" s="46"/>
      <c r="DBN12" s="46"/>
      <c r="DBO12" s="46"/>
      <c r="DBP12" s="46"/>
      <c r="DBQ12" s="46"/>
      <c r="DBR12" s="46"/>
      <c r="DBS12" s="46"/>
      <c r="DBT12" s="46"/>
      <c r="DBU12" s="46"/>
      <c r="DBV12" s="46"/>
      <c r="DBW12" s="46"/>
      <c r="DBX12" s="46"/>
      <c r="DBY12" s="46"/>
      <c r="DBZ12" s="46"/>
      <c r="DCA12" s="46"/>
      <c r="DCB12" s="46"/>
      <c r="DCC12" s="46"/>
      <c r="DCD12" s="46"/>
      <c r="DCE12" s="46"/>
      <c r="DCF12" s="46"/>
      <c r="DCG12" s="46"/>
      <c r="DCH12" s="46"/>
      <c r="DCI12" s="46"/>
      <c r="DCJ12" s="46"/>
      <c r="DCK12" s="46"/>
      <c r="DCL12" s="46"/>
      <c r="DCM12" s="46"/>
      <c r="DCN12" s="46"/>
      <c r="DCO12" s="46"/>
      <c r="DCP12" s="46"/>
      <c r="DCQ12" s="46"/>
      <c r="DCR12" s="46"/>
      <c r="DCS12" s="46"/>
      <c r="DCT12" s="46"/>
      <c r="DCU12" s="46"/>
      <c r="DCV12" s="46"/>
      <c r="DCW12" s="46"/>
      <c r="DCX12" s="46"/>
      <c r="DCY12" s="46"/>
      <c r="DCZ12" s="46"/>
      <c r="DDA12" s="46"/>
      <c r="DDB12" s="46"/>
      <c r="DDC12" s="46"/>
      <c r="DDD12" s="46"/>
      <c r="DDE12" s="46"/>
      <c r="DDF12" s="46"/>
      <c r="DDG12" s="46"/>
      <c r="DDH12" s="46"/>
      <c r="DDI12" s="46"/>
      <c r="DDJ12" s="46"/>
      <c r="DDK12" s="46"/>
      <c r="DDL12" s="46"/>
      <c r="DDM12" s="46"/>
      <c r="DDN12" s="46"/>
      <c r="DDO12" s="46"/>
      <c r="DDP12" s="46"/>
      <c r="DDQ12" s="46"/>
      <c r="DDR12" s="46"/>
      <c r="DDS12" s="46"/>
      <c r="DDT12" s="46"/>
      <c r="DDU12" s="46"/>
      <c r="DDV12" s="46"/>
      <c r="DDW12" s="46"/>
      <c r="DDX12" s="46"/>
      <c r="DDY12" s="46"/>
      <c r="DDZ12" s="46"/>
      <c r="DEA12" s="46"/>
      <c r="DEB12" s="46"/>
      <c r="DEC12" s="46"/>
      <c r="DED12" s="46"/>
      <c r="DEE12" s="46"/>
      <c r="DEF12" s="46"/>
      <c r="DEG12" s="46"/>
      <c r="DEH12" s="46"/>
      <c r="DEI12" s="46"/>
      <c r="DEJ12" s="46"/>
      <c r="DEK12" s="46"/>
      <c r="DEL12" s="46"/>
      <c r="DEM12" s="46"/>
      <c r="DEN12" s="46"/>
      <c r="DEO12" s="46"/>
      <c r="DEP12" s="46"/>
      <c r="DEQ12" s="46"/>
      <c r="DER12" s="46"/>
      <c r="DES12" s="46"/>
      <c r="DET12" s="46"/>
      <c r="DEU12" s="46"/>
      <c r="DEV12" s="46"/>
      <c r="DEW12" s="46"/>
      <c r="DEX12" s="46"/>
      <c r="DEY12" s="46"/>
      <c r="DEZ12" s="46"/>
      <c r="DFA12" s="46"/>
      <c r="DFB12" s="46"/>
      <c r="DFC12" s="46"/>
      <c r="DFD12" s="46"/>
      <c r="DFE12" s="46"/>
      <c r="DFF12" s="46"/>
      <c r="DFG12" s="46"/>
      <c r="DFH12" s="46"/>
      <c r="DFI12" s="46"/>
      <c r="DFJ12" s="46"/>
      <c r="DFK12" s="46"/>
      <c r="DFL12" s="46"/>
      <c r="DFM12" s="46"/>
      <c r="DFN12" s="46"/>
      <c r="DFO12" s="46"/>
      <c r="DFP12" s="46"/>
      <c r="DFQ12" s="46"/>
      <c r="DFR12" s="46"/>
      <c r="DFS12" s="46"/>
      <c r="DFT12" s="46"/>
      <c r="DFU12" s="46"/>
      <c r="DFV12" s="46"/>
      <c r="DFW12" s="46"/>
      <c r="DFX12" s="46"/>
      <c r="DFY12" s="46"/>
      <c r="DFZ12" s="46"/>
      <c r="DGA12" s="46"/>
      <c r="DGB12" s="46"/>
      <c r="DGC12" s="46"/>
      <c r="DGD12" s="46"/>
      <c r="DGE12" s="46"/>
      <c r="DGF12" s="46"/>
      <c r="DGG12" s="46"/>
      <c r="DGH12" s="46"/>
      <c r="DGI12" s="46"/>
      <c r="DGJ12" s="46"/>
      <c r="DGK12" s="46"/>
      <c r="DGL12" s="46"/>
      <c r="DGM12" s="46"/>
      <c r="DGN12" s="46"/>
      <c r="DGO12" s="46"/>
      <c r="DGP12" s="46"/>
      <c r="DGQ12" s="46"/>
      <c r="DGR12" s="46"/>
      <c r="DGS12" s="46"/>
      <c r="DGT12" s="46"/>
      <c r="DGU12" s="46"/>
      <c r="DGV12" s="46"/>
      <c r="DGW12" s="46"/>
      <c r="DGX12" s="46"/>
      <c r="DGY12" s="46"/>
      <c r="DGZ12" s="46"/>
      <c r="DHA12" s="46"/>
      <c r="DHB12" s="46"/>
      <c r="DHC12" s="46"/>
      <c r="DHD12" s="46"/>
      <c r="DHE12" s="46"/>
      <c r="DHF12" s="46"/>
      <c r="DHG12" s="46"/>
      <c r="DHH12" s="46"/>
      <c r="DHI12" s="46"/>
      <c r="DHJ12" s="46"/>
      <c r="DHK12" s="46"/>
      <c r="DHL12" s="46"/>
      <c r="DHM12" s="46"/>
      <c r="DHN12" s="46"/>
      <c r="DHO12" s="46"/>
      <c r="DHP12" s="46"/>
      <c r="DHQ12" s="46"/>
      <c r="DHR12" s="46"/>
      <c r="DHS12" s="46"/>
      <c r="DHT12" s="46"/>
      <c r="DHU12" s="46"/>
      <c r="DHV12" s="46"/>
      <c r="DHW12" s="46"/>
      <c r="DHX12" s="46"/>
      <c r="DHY12" s="46"/>
      <c r="DHZ12" s="46"/>
      <c r="DIA12" s="46"/>
      <c r="DIB12" s="46"/>
      <c r="DIC12" s="46"/>
      <c r="DID12" s="46"/>
      <c r="DIE12" s="46"/>
      <c r="DIF12" s="46"/>
      <c r="DIG12" s="46"/>
      <c r="DIH12" s="46"/>
      <c r="DII12" s="46"/>
      <c r="DIJ12" s="46"/>
      <c r="DIK12" s="46"/>
      <c r="DIL12" s="46"/>
      <c r="DIM12" s="46"/>
      <c r="DIN12" s="46"/>
      <c r="DIO12" s="46"/>
      <c r="DIP12" s="46"/>
      <c r="DIQ12" s="46"/>
      <c r="DIR12" s="46"/>
      <c r="DIS12" s="46"/>
      <c r="DIT12" s="46"/>
      <c r="DIU12" s="46"/>
      <c r="DIV12" s="46"/>
      <c r="DIW12" s="46"/>
      <c r="DIX12" s="46"/>
      <c r="DIY12" s="46"/>
      <c r="DIZ12" s="46"/>
      <c r="DJA12" s="46"/>
      <c r="DJB12" s="46"/>
      <c r="DJC12" s="46"/>
      <c r="DJD12" s="46"/>
      <c r="DJE12" s="46"/>
      <c r="DJF12" s="46"/>
      <c r="DJG12" s="46"/>
      <c r="DJH12" s="46"/>
      <c r="DJI12" s="46"/>
      <c r="DJJ12" s="46"/>
      <c r="DJK12" s="46"/>
      <c r="DJL12" s="46"/>
      <c r="DJM12" s="46"/>
      <c r="DJN12" s="46"/>
      <c r="DJO12" s="46"/>
      <c r="DJP12" s="46"/>
      <c r="DJQ12" s="46"/>
      <c r="DJR12" s="46"/>
      <c r="DJS12" s="46"/>
      <c r="DJT12" s="46"/>
      <c r="DJU12" s="46"/>
      <c r="DJV12" s="46"/>
      <c r="DJW12" s="46"/>
      <c r="DJX12" s="46"/>
      <c r="DJY12" s="46"/>
      <c r="DJZ12" s="46"/>
      <c r="DKA12" s="46"/>
      <c r="DKB12" s="46"/>
      <c r="DKC12" s="46"/>
      <c r="DKD12" s="46"/>
      <c r="DKE12" s="46"/>
      <c r="DKF12" s="46"/>
      <c r="DKG12" s="46"/>
      <c r="DKH12" s="46"/>
      <c r="DKI12" s="46"/>
      <c r="DKJ12" s="46"/>
      <c r="DKK12" s="46"/>
      <c r="DKL12" s="46"/>
      <c r="DKM12" s="46"/>
      <c r="DKN12" s="46"/>
      <c r="DKO12" s="46"/>
      <c r="DKP12" s="46"/>
      <c r="DKQ12" s="46"/>
      <c r="DKR12" s="46"/>
      <c r="DKS12" s="46"/>
      <c r="DKT12" s="46"/>
      <c r="DKU12" s="46"/>
      <c r="DKV12" s="46"/>
      <c r="DKW12" s="46"/>
      <c r="DKX12" s="46"/>
      <c r="DKY12" s="46"/>
      <c r="DKZ12" s="46"/>
      <c r="DLA12" s="46"/>
      <c r="DLB12" s="46"/>
      <c r="DLC12" s="46"/>
      <c r="DLD12" s="46"/>
      <c r="DLE12" s="46"/>
      <c r="DLF12" s="46"/>
      <c r="DLG12" s="46"/>
      <c r="DLH12" s="46"/>
      <c r="DLI12" s="46"/>
      <c r="DLJ12" s="46"/>
      <c r="DLK12" s="46"/>
      <c r="DLL12" s="46"/>
      <c r="DLM12" s="46"/>
      <c r="DLN12" s="46"/>
      <c r="DLO12" s="46"/>
      <c r="DLP12" s="46"/>
      <c r="DLQ12" s="46"/>
      <c r="DLR12" s="46"/>
      <c r="DLS12" s="46"/>
      <c r="DLT12" s="46"/>
      <c r="DLU12" s="46"/>
      <c r="DLV12" s="46"/>
      <c r="DLW12" s="46"/>
      <c r="DLX12" s="46"/>
      <c r="DLY12" s="46"/>
      <c r="DLZ12" s="46"/>
      <c r="DMA12" s="46"/>
      <c r="DMB12" s="46"/>
      <c r="DMC12" s="46"/>
      <c r="DMD12" s="46"/>
      <c r="DME12" s="46"/>
      <c r="DMF12" s="46"/>
      <c r="DMG12" s="46"/>
      <c r="DMH12" s="46"/>
      <c r="DMI12" s="46"/>
      <c r="DMJ12" s="46"/>
      <c r="DMK12" s="46"/>
      <c r="DML12" s="46"/>
      <c r="DMM12" s="46"/>
      <c r="DMN12" s="46"/>
      <c r="DMO12" s="46"/>
      <c r="DMP12" s="46"/>
      <c r="DMQ12" s="46"/>
      <c r="DMR12" s="46"/>
      <c r="DMS12" s="46"/>
      <c r="DMT12" s="46"/>
      <c r="DMU12" s="46"/>
      <c r="DMV12" s="46"/>
      <c r="DMW12" s="46"/>
      <c r="DMX12" s="46"/>
      <c r="DMY12" s="46"/>
      <c r="DMZ12" s="46"/>
      <c r="DNA12" s="46"/>
      <c r="DNB12" s="46"/>
      <c r="DNC12" s="46"/>
      <c r="DND12" s="46"/>
      <c r="DNE12" s="46"/>
      <c r="DNF12" s="46"/>
      <c r="DNG12" s="46"/>
      <c r="DNH12" s="46"/>
      <c r="DNI12" s="46"/>
      <c r="DNJ12" s="46"/>
      <c r="DNK12" s="46"/>
      <c r="DNL12" s="46"/>
      <c r="DNM12" s="46"/>
      <c r="DNN12" s="46"/>
      <c r="DNO12" s="46"/>
      <c r="DNP12" s="46"/>
      <c r="DNQ12" s="46"/>
      <c r="DNR12" s="46"/>
      <c r="DNS12" s="46"/>
      <c r="DNT12" s="46"/>
      <c r="DNU12" s="46"/>
      <c r="DNV12" s="46"/>
      <c r="DNW12" s="46"/>
      <c r="DNX12" s="46"/>
      <c r="DNY12" s="46"/>
      <c r="DNZ12" s="46"/>
      <c r="DOA12" s="46"/>
      <c r="DOB12" s="46"/>
      <c r="DOC12" s="46"/>
      <c r="DOD12" s="46"/>
      <c r="DOE12" s="46"/>
      <c r="DOF12" s="46"/>
      <c r="DOG12" s="46"/>
      <c r="DOH12" s="46"/>
      <c r="DOI12" s="46"/>
      <c r="DOJ12" s="46"/>
      <c r="DOK12" s="46"/>
      <c r="DOL12" s="46"/>
      <c r="DOM12" s="46"/>
      <c r="DON12" s="46"/>
      <c r="DOO12" s="46"/>
      <c r="DOP12" s="46"/>
      <c r="DOQ12" s="46"/>
      <c r="DOR12" s="46"/>
      <c r="DOS12" s="46"/>
      <c r="DOT12" s="46"/>
      <c r="DOU12" s="46"/>
      <c r="DOV12" s="46"/>
      <c r="DOW12" s="46"/>
      <c r="DOX12" s="46"/>
      <c r="DOY12" s="46"/>
      <c r="DOZ12" s="46"/>
      <c r="DPA12" s="46"/>
      <c r="DPB12" s="46"/>
      <c r="DPC12" s="46"/>
      <c r="DPD12" s="46"/>
      <c r="DPE12" s="46"/>
      <c r="DPF12" s="46"/>
      <c r="DPG12" s="46"/>
      <c r="DPH12" s="46"/>
      <c r="DPI12" s="46"/>
      <c r="DPJ12" s="46"/>
      <c r="DPK12" s="46"/>
      <c r="DPL12" s="46"/>
      <c r="DPM12" s="46"/>
      <c r="DPN12" s="46"/>
      <c r="DPO12" s="46"/>
      <c r="DPP12" s="46"/>
      <c r="DPQ12" s="46"/>
      <c r="DPR12" s="46"/>
      <c r="DPS12" s="46"/>
      <c r="DPT12" s="46"/>
      <c r="DPU12" s="46"/>
      <c r="DPV12" s="46"/>
      <c r="DPW12" s="46"/>
      <c r="DPX12" s="46"/>
      <c r="DPY12" s="46"/>
      <c r="DPZ12" s="46"/>
      <c r="DQA12" s="46"/>
      <c r="DQB12" s="46"/>
      <c r="DQC12" s="46"/>
      <c r="DQD12" s="46"/>
      <c r="DQE12" s="46"/>
      <c r="DQF12" s="46"/>
      <c r="DQG12" s="46"/>
      <c r="DQH12" s="46"/>
      <c r="DQI12" s="46"/>
      <c r="DQJ12" s="46"/>
      <c r="DQK12" s="46"/>
      <c r="DQL12" s="46"/>
      <c r="DQM12" s="46"/>
      <c r="DQN12" s="46"/>
      <c r="DQO12" s="46"/>
      <c r="DQP12" s="46"/>
      <c r="DQQ12" s="46"/>
      <c r="DQR12" s="46"/>
      <c r="DQS12" s="46"/>
      <c r="DQT12" s="46"/>
      <c r="DQU12" s="46"/>
      <c r="DQV12" s="46"/>
      <c r="DQW12" s="46"/>
      <c r="DQX12" s="46"/>
      <c r="DQY12" s="46"/>
      <c r="DQZ12" s="46"/>
      <c r="DRA12" s="46"/>
      <c r="DRB12" s="46"/>
      <c r="DRC12" s="46"/>
      <c r="DRD12" s="46"/>
      <c r="DRE12" s="46"/>
      <c r="DRF12" s="46"/>
      <c r="DRG12" s="46"/>
      <c r="DRH12" s="46"/>
      <c r="DRI12" s="46"/>
      <c r="DRJ12" s="46"/>
      <c r="DRK12" s="46"/>
      <c r="DRL12" s="46"/>
      <c r="DRM12" s="46"/>
      <c r="DRN12" s="46"/>
      <c r="DRO12" s="46"/>
      <c r="DRP12" s="46"/>
      <c r="DRQ12" s="46"/>
      <c r="DRR12" s="46"/>
      <c r="DRS12" s="46"/>
      <c r="DRT12" s="46"/>
      <c r="DRU12" s="46"/>
      <c r="DRV12" s="46"/>
      <c r="DRW12" s="46"/>
      <c r="DRX12" s="46"/>
      <c r="DRY12" s="46"/>
      <c r="DRZ12" s="46"/>
      <c r="DSA12" s="46"/>
      <c r="DSB12" s="46"/>
      <c r="DSC12" s="46"/>
      <c r="DSD12" s="46"/>
      <c r="DSE12" s="46"/>
      <c r="DSF12" s="46"/>
      <c r="DSG12" s="46"/>
      <c r="DSH12" s="46"/>
      <c r="DSI12" s="46"/>
      <c r="DSJ12" s="46"/>
      <c r="DSK12" s="46"/>
      <c r="DSL12" s="46"/>
      <c r="DSM12" s="46"/>
      <c r="DSN12" s="46"/>
      <c r="DSO12" s="46"/>
      <c r="DSP12" s="46"/>
      <c r="DSQ12" s="46"/>
      <c r="DSR12" s="46"/>
      <c r="DSS12" s="46"/>
      <c r="DST12" s="46"/>
      <c r="DSU12" s="46"/>
      <c r="DSV12" s="46"/>
      <c r="DSW12" s="46"/>
      <c r="DSX12" s="46"/>
      <c r="DSY12" s="46"/>
      <c r="DSZ12" s="46"/>
      <c r="DTA12" s="46"/>
      <c r="DTB12" s="46"/>
      <c r="DTC12" s="46"/>
      <c r="DTD12" s="46"/>
      <c r="DTE12" s="46"/>
      <c r="DTF12" s="46"/>
      <c r="DTG12" s="46"/>
      <c r="DTH12" s="46"/>
      <c r="DTI12" s="46"/>
      <c r="DTJ12" s="46"/>
      <c r="DTK12" s="46"/>
      <c r="DTL12" s="46"/>
      <c r="DTM12" s="46"/>
      <c r="DTN12" s="46"/>
      <c r="DTO12" s="46"/>
      <c r="DTP12" s="46"/>
      <c r="DTQ12" s="46"/>
      <c r="DTR12" s="46"/>
      <c r="DTS12" s="46"/>
      <c r="DTT12" s="46"/>
      <c r="DTU12" s="46"/>
      <c r="DTV12" s="46"/>
      <c r="DTW12" s="46"/>
      <c r="DTX12" s="46"/>
      <c r="DTY12" s="46"/>
      <c r="DTZ12" s="46"/>
      <c r="DUA12" s="46"/>
      <c r="DUB12" s="46"/>
      <c r="DUC12" s="46"/>
      <c r="DUD12" s="46"/>
      <c r="DUE12" s="46"/>
      <c r="DUF12" s="46"/>
      <c r="DUG12" s="46"/>
      <c r="DUH12" s="46"/>
      <c r="DUI12" s="46"/>
      <c r="DUJ12" s="46"/>
      <c r="DUK12" s="46"/>
      <c r="DUL12" s="46"/>
      <c r="DUM12" s="46"/>
      <c r="DUN12" s="46"/>
      <c r="DUO12" s="46"/>
      <c r="DUP12" s="46"/>
      <c r="DUQ12" s="46"/>
      <c r="DUR12" s="46"/>
      <c r="DUS12" s="46"/>
      <c r="DUT12" s="46"/>
      <c r="DUU12" s="46"/>
      <c r="DUV12" s="46"/>
      <c r="DUW12" s="46"/>
      <c r="DUX12" s="46"/>
      <c r="DUY12" s="46"/>
      <c r="DUZ12" s="46"/>
      <c r="DVA12" s="46"/>
      <c r="DVB12" s="46"/>
      <c r="DVC12" s="46"/>
      <c r="DVD12" s="46"/>
      <c r="DVE12" s="46"/>
      <c r="DVF12" s="46"/>
      <c r="DVG12" s="46"/>
      <c r="DVH12" s="46"/>
      <c r="DVI12" s="46"/>
      <c r="DVJ12" s="46"/>
      <c r="DVK12" s="46"/>
      <c r="DVL12" s="46"/>
      <c r="DVM12" s="46"/>
      <c r="DVN12" s="46"/>
      <c r="DVO12" s="46"/>
      <c r="DVP12" s="46"/>
      <c r="DVQ12" s="46"/>
      <c r="DVR12" s="46"/>
      <c r="DVS12" s="46"/>
      <c r="DVT12" s="46"/>
      <c r="DVU12" s="46"/>
      <c r="DVV12" s="46"/>
      <c r="DVW12" s="46"/>
      <c r="DVX12" s="46"/>
      <c r="DVY12" s="46"/>
      <c r="DVZ12" s="46"/>
      <c r="DWA12" s="46"/>
      <c r="DWB12" s="46"/>
      <c r="DWC12" s="46"/>
      <c r="DWD12" s="46"/>
      <c r="DWE12" s="46"/>
      <c r="DWF12" s="46"/>
      <c r="DWG12" s="46"/>
      <c r="DWH12" s="46"/>
      <c r="DWI12" s="46"/>
      <c r="DWJ12" s="46"/>
      <c r="DWK12" s="46"/>
      <c r="DWL12" s="46"/>
      <c r="DWM12" s="46"/>
      <c r="DWN12" s="46"/>
      <c r="DWO12" s="46"/>
      <c r="DWP12" s="46"/>
      <c r="DWQ12" s="46"/>
      <c r="DWR12" s="46"/>
      <c r="DWS12" s="46"/>
      <c r="DWT12" s="46"/>
      <c r="DWU12" s="46"/>
      <c r="DWV12" s="46"/>
      <c r="DWW12" s="46"/>
      <c r="DWX12" s="46"/>
      <c r="DWY12" s="46"/>
      <c r="DWZ12" s="46"/>
      <c r="DXA12" s="46"/>
      <c r="DXB12" s="46"/>
      <c r="DXC12" s="46"/>
      <c r="DXD12" s="46"/>
      <c r="DXE12" s="46"/>
      <c r="DXF12" s="46"/>
      <c r="DXG12" s="46"/>
      <c r="DXH12" s="46"/>
      <c r="DXI12" s="46"/>
      <c r="DXJ12" s="46"/>
      <c r="DXK12" s="46"/>
      <c r="DXL12" s="46"/>
      <c r="DXM12" s="46"/>
      <c r="DXN12" s="46"/>
      <c r="DXO12" s="46"/>
      <c r="DXP12" s="46"/>
      <c r="DXQ12" s="46"/>
      <c r="DXR12" s="46"/>
      <c r="DXS12" s="46"/>
      <c r="DXT12" s="46"/>
      <c r="DXU12" s="46"/>
      <c r="DXV12" s="46"/>
      <c r="DXW12" s="46"/>
      <c r="DXX12" s="46"/>
      <c r="DXY12" s="46"/>
      <c r="DXZ12" s="46"/>
      <c r="DYA12" s="46"/>
      <c r="DYB12" s="46"/>
      <c r="DYC12" s="46"/>
      <c r="DYD12" s="46"/>
      <c r="DYE12" s="46"/>
      <c r="DYF12" s="46"/>
      <c r="DYG12" s="46"/>
      <c r="DYH12" s="46"/>
      <c r="DYI12" s="46"/>
      <c r="DYJ12" s="46"/>
      <c r="DYK12" s="46"/>
      <c r="DYL12" s="46"/>
      <c r="DYM12" s="46"/>
      <c r="DYN12" s="46"/>
      <c r="DYO12" s="46"/>
      <c r="DYP12" s="46"/>
      <c r="DYQ12" s="46"/>
      <c r="DYR12" s="46"/>
      <c r="DYS12" s="46"/>
      <c r="DYT12" s="46"/>
      <c r="DYU12" s="46"/>
      <c r="DYV12" s="46"/>
      <c r="DYW12" s="46"/>
      <c r="DYX12" s="46"/>
      <c r="DYY12" s="46"/>
      <c r="DYZ12" s="46"/>
      <c r="DZA12" s="46"/>
      <c r="DZB12" s="46"/>
      <c r="DZC12" s="46"/>
      <c r="DZD12" s="46"/>
      <c r="DZE12" s="46"/>
      <c r="DZF12" s="46"/>
      <c r="DZG12" s="46"/>
      <c r="DZH12" s="46"/>
      <c r="DZI12" s="46"/>
      <c r="DZJ12" s="46"/>
      <c r="DZK12" s="46"/>
      <c r="DZL12" s="46"/>
      <c r="DZM12" s="46"/>
      <c r="DZN12" s="46"/>
      <c r="DZO12" s="46"/>
      <c r="DZP12" s="46"/>
      <c r="DZQ12" s="46"/>
      <c r="DZR12" s="46"/>
      <c r="DZS12" s="46"/>
      <c r="DZT12" s="46"/>
      <c r="DZU12" s="46"/>
      <c r="DZV12" s="46"/>
      <c r="DZW12" s="46"/>
      <c r="DZX12" s="46"/>
      <c r="DZY12" s="46"/>
      <c r="DZZ12" s="46"/>
      <c r="EAA12" s="46"/>
      <c r="EAB12" s="46"/>
      <c r="EAC12" s="46"/>
      <c r="EAD12" s="46"/>
      <c r="EAE12" s="46"/>
      <c r="EAF12" s="46"/>
      <c r="EAG12" s="46"/>
      <c r="EAH12" s="46"/>
      <c r="EAI12" s="46"/>
      <c r="EAJ12" s="46"/>
      <c r="EAK12" s="46"/>
      <c r="EAL12" s="46"/>
      <c r="EAM12" s="46"/>
      <c r="EAN12" s="46"/>
      <c r="EAO12" s="46"/>
      <c r="EAP12" s="46"/>
      <c r="EAQ12" s="46"/>
      <c r="EAR12" s="46"/>
      <c r="EAS12" s="46"/>
      <c r="EAT12" s="46"/>
      <c r="EAU12" s="46"/>
      <c r="EAV12" s="46"/>
      <c r="EAW12" s="46"/>
      <c r="EAX12" s="46"/>
      <c r="EAY12" s="46"/>
      <c r="EAZ12" s="46"/>
      <c r="EBA12" s="46"/>
      <c r="EBB12" s="46"/>
      <c r="EBC12" s="46"/>
      <c r="EBD12" s="46"/>
      <c r="EBE12" s="46"/>
      <c r="EBF12" s="46"/>
      <c r="EBG12" s="46"/>
      <c r="EBH12" s="46"/>
      <c r="EBI12" s="46"/>
      <c r="EBJ12" s="46"/>
      <c r="EBK12" s="46"/>
      <c r="EBL12" s="46"/>
      <c r="EBM12" s="46"/>
      <c r="EBN12" s="46"/>
      <c r="EBO12" s="46"/>
      <c r="EBP12" s="46"/>
      <c r="EBQ12" s="46"/>
      <c r="EBR12" s="46"/>
      <c r="EBS12" s="46"/>
      <c r="EBT12" s="46"/>
      <c r="EBU12" s="46"/>
      <c r="EBV12" s="46"/>
      <c r="EBW12" s="46"/>
      <c r="EBX12" s="46"/>
      <c r="EBY12" s="46"/>
      <c r="EBZ12" s="46"/>
      <c r="ECA12" s="46"/>
      <c r="ECB12" s="46"/>
      <c r="ECC12" s="46"/>
      <c r="ECD12" s="46"/>
      <c r="ECE12" s="46"/>
      <c r="ECF12" s="46"/>
      <c r="ECG12" s="46"/>
      <c r="ECH12" s="46"/>
      <c r="ECI12" s="46"/>
      <c r="ECJ12" s="46"/>
      <c r="ECK12" s="46"/>
      <c r="ECL12" s="46"/>
      <c r="ECM12" s="46"/>
      <c r="ECN12" s="46"/>
      <c r="ECO12" s="46"/>
      <c r="ECP12" s="46"/>
      <c r="ECQ12" s="46"/>
      <c r="ECR12" s="46"/>
      <c r="ECS12" s="46"/>
      <c r="ECT12" s="46"/>
      <c r="ECU12" s="46"/>
      <c r="ECV12" s="46"/>
      <c r="ECW12" s="46"/>
      <c r="ECX12" s="46"/>
      <c r="ECY12" s="46"/>
      <c r="ECZ12" s="46"/>
      <c r="EDA12" s="46"/>
      <c r="EDB12" s="46"/>
      <c r="EDC12" s="46"/>
      <c r="EDD12" s="46"/>
      <c r="EDE12" s="46"/>
      <c r="EDF12" s="46"/>
      <c r="EDG12" s="46"/>
      <c r="EDH12" s="46"/>
      <c r="EDI12" s="46"/>
      <c r="EDJ12" s="46"/>
      <c r="EDK12" s="46"/>
      <c r="EDL12" s="46"/>
      <c r="EDM12" s="46"/>
      <c r="EDN12" s="46"/>
      <c r="EDO12" s="46"/>
      <c r="EDP12" s="46"/>
      <c r="EDQ12" s="46"/>
      <c r="EDR12" s="46"/>
      <c r="EDS12" s="46"/>
      <c r="EDT12" s="46"/>
      <c r="EDU12" s="46"/>
      <c r="EDV12" s="46"/>
      <c r="EDW12" s="46"/>
      <c r="EDX12" s="46"/>
      <c r="EDY12" s="46"/>
      <c r="EDZ12" s="46"/>
      <c r="EEA12" s="46"/>
      <c r="EEB12" s="46"/>
      <c r="EEC12" s="46"/>
      <c r="EED12" s="46"/>
      <c r="EEE12" s="46"/>
      <c r="EEF12" s="46"/>
      <c r="EEG12" s="46"/>
      <c r="EEH12" s="46"/>
      <c r="EEI12" s="46"/>
      <c r="EEJ12" s="46"/>
      <c r="EEK12" s="46"/>
      <c r="EEL12" s="46"/>
      <c r="EEM12" s="46"/>
      <c r="EEN12" s="46"/>
      <c r="EEO12" s="46"/>
      <c r="EEP12" s="46"/>
      <c r="EEQ12" s="46"/>
      <c r="EER12" s="46"/>
      <c r="EES12" s="46"/>
      <c r="EET12" s="46"/>
      <c r="EEU12" s="46"/>
      <c r="EEV12" s="46"/>
      <c r="EEW12" s="46"/>
      <c r="EEX12" s="46"/>
      <c r="EEY12" s="46"/>
      <c r="EEZ12" s="46"/>
      <c r="EFA12" s="46"/>
      <c r="EFB12" s="46"/>
      <c r="EFC12" s="46"/>
      <c r="EFD12" s="46"/>
      <c r="EFE12" s="46"/>
      <c r="EFF12" s="46"/>
      <c r="EFG12" s="46"/>
      <c r="EFH12" s="46"/>
      <c r="EFI12" s="46"/>
      <c r="EFJ12" s="46"/>
      <c r="EFK12" s="46"/>
      <c r="EFL12" s="46"/>
      <c r="EFM12" s="46"/>
      <c r="EFN12" s="46"/>
      <c r="EFO12" s="46"/>
      <c r="EFP12" s="46"/>
      <c r="EFQ12" s="46"/>
      <c r="EFR12" s="46"/>
      <c r="EFS12" s="46"/>
      <c r="EFT12" s="46"/>
      <c r="EFU12" s="46"/>
      <c r="EFV12" s="46"/>
      <c r="EFW12" s="46"/>
      <c r="EFX12" s="46"/>
      <c r="EFY12" s="46"/>
      <c r="EFZ12" s="46"/>
      <c r="EGA12" s="46"/>
      <c r="EGB12" s="46"/>
      <c r="EGC12" s="46"/>
      <c r="EGD12" s="46"/>
      <c r="EGE12" s="46"/>
      <c r="EGF12" s="46"/>
      <c r="EGG12" s="46"/>
      <c r="EGH12" s="46"/>
      <c r="EGI12" s="46"/>
      <c r="EGJ12" s="46"/>
      <c r="EGK12" s="46"/>
      <c r="EGL12" s="46"/>
      <c r="EGM12" s="46"/>
      <c r="EGN12" s="46"/>
      <c r="EGO12" s="46"/>
      <c r="EGP12" s="46"/>
      <c r="EGQ12" s="46"/>
      <c r="EGR12" s="46"/>
      <c r="EGS12" s="46"/>
      <c r="EGT12" s="46"/>
      <c r="EGU12" s="46"/>
      <c r="EGV12" s="46"/>
      <c r="EGW12" s="46"/>
      <c r="EGX12" s="46"/>
      <c r="EGY12" s="46"/>
      <c r="EGZ12" s="46"/>
      <c r="EHA12" s="46"/>
      <c r="EHB12" s="46"/>
      <c r="EHC12" s="46"/>
      <c r="EHD12" s="46"/>
      <c r="EHE12" s="46"/>
      <c r="EHF12" s="46"/>
      <c r="EHG12" s="46"/>
      <c r="EHH12" s="46"/>
      <c r="EHI12" s="46"/>
      <c r="EHJ12" s="46"/>
      <c r="EHK12" s="46"/>
      <c r="EHL12" s="46"/>
      <c r="EHM12" s="46"/>
      <c r="EHN12" s="46"/>
      <c r="EHO12" s="46"/>
      <c r="EHP12" s="46"/>
      <c r="EHQ12" s="46"/>
      <c r="EHR12" s="46"/>
      <c r="EHS12" s="46"/>
      <c r="EHT12" s="46"/>
      <c r="EHU12" s="46"/>
      <c r="EHV12" s="46"/>
      <c r="EHW12" s="46"/>
      <c r="EHX12" s="46"/>
      <c r="EHY12" s="46"/>
      <c r="EHZ12" s="46"/>
      <c r="EIA12" s="46"/>
      <c r="EIB12" s="46"/>
      <c r="EIC12" s="46"/>
      <c r="EID12" s="46"/>
      <c r="EIE12" s="46"/>
      <c r="EIF12" s="46"/>
      <c r="EIG12" s="46"/>
      <c r="EIH12" s="46"/>
      <c r="EII12" s="46"/>
      <c r="EIJ12" s="46"/>
      <c r="EIK12" s="46"/>
      <c r="EIL12" s="46"/>
      <c r="EIM12" s="46"/>
      <c r="EIN12" s="46"/>
      <c r="EIO12" s="46"/>
      <c r="EIP12" s="46"/>
      <c r="EIQ12" s="46"/>
      <c r="EIR12" s="46"/>
      <c r="EIS12" s="46"/>
      <c r="EIT12" s="46"/>
      <c r="EIU12" s="46"/>
      <c r="EIV12" s="46"/>
      <c r="EIW12" s="46"/>
      <c r="EIX12" s="46"/>
      <c r="EIY12" s="46"/>
      <c r="EIZ12" s="46"/>
      <c r="EJA12" s="46"/>
      <c r="EJB12" s="46"/>
      <c r="EJC12" s="46"/>
      <c r="EJD12" s="46"/>
      <c r="EJE12" s="46"/>
      <c r="EJF12" s="46"/>
      <c r="EJG12" s="46"/>
      <c r="EJH12" s="46"/>
      <c r="EJI12" s="46"/>
      <c r="EJJ12" s="46"/>
      <c r="EJK12" s="46"/>
      <c r="EJL12" s="46"/>
      <c r="EJM12" s="46"/>
      <c r="EJN12" s="46"/>
      <c r="EJO12" s="46"/>
      <c r="EJP12" s="46"/>
      <c r="EJQ12" s="46"/>
      <c r="EJR12" s="46"/>
      <c r="EJS12" s="46"/>
      <c r="EJT12" s="46"/>
      <c r="EJU12" s="46"/>
      <c r="EJV12" s="46"/>
      <c r="EJW12" s="46"/>
      <c r="EJX12" s="46"/>
      <c r="EJY12" s="46"/>
      <c r="EJZ12" s="46"/>
      <c r="EKA12" s="46"/>
      <c r="EKB12" s="46"/>
      <c r="EKC12" s="46"/>
      <c r="EKD12" s="46"/>
      <c r="EKE12" s="46"/>
      <c r="EKF12" s="46"/>
      <c r="EKG12" s="46"/>
      <c r="EKH12" s="46"/>
      <c r="EKI12" s="46"/>
      <c r="EKJ12" s="46"/>
      <c r="EKK12" s="46"/>
      <c r="EKL12" s="46"/>
      <c r="EKM12" s="46"/>
      <c r="EKN12" s="46"/>
      <c r="EKO12" s="46"/>
      <c r="EKP12" s="46"/>
      <c r="EKQ12" s="46"/>
      <c r="EKR12" s="46"/>
      <c r="EKS12" s="46"/>
      <c r="EKT12" s="46"/>
      <c r="EKU12" s="46"/>
      <c r="EKV12" s="46"/>
      <c r="EKW12" s="46"/>
      <c r="EKX12" s="46"/>
      <c r="EKY12" s="46"/>
      <c r="EKZ12" s="46"/>
      <c r="ELA12" s="46"/>
      <c r="ELB12" s="46"/>
      <c r="ELC12" s="46"/>
      <c r="ELD12" s="46"/>
      <c r="ELE12" s="46"/>
      <c r="ELF12" s="46"/>
      <c r="ELG12" s="46"/>
      <c r="ELH12" s="46"/>
      <c r="ELI12" s="46"/>
      <c r="ELJ12" s="46"/>
      <c r="ELK12" s="46"/>
      <c r="ELL12" s="46"/>
      <c r="ELM12" s="46"/>
      <c r="ELN12" s="46"/>
      <c r="ELO12" s="46"/>
      <c r="ELP12" s="46"/>
      <c r="ELQ12" s="46"/>
      <c r="ELR12" s="46"/>
      <c r="ELS12" s="46"/>
      <c r="ELT12" s="46"/>
      <c r="ELU12" s="46"/>
      <c r="ELV12" s="46"/>
      <c r="ELW12" s="46"/>
      <c r="ELX12" s="46"/>
      <c r="ELY12" s="46"/>
      <c r="ELZ12" s="46"/>
      <c r="EMA12" s="46"/>
      <c r="EMB12" s="46"/>
      <c r="EMC12" s="46"/>
      <c r="EMD12" s="46"/>
      <c r="EME12" s="46"/>
      <c r="EMF12" s="46"/>
      <c r="EMG12" s="46"/>
      <c r="EMH12" s="46"/>
      <c r="EMI12" s="46"/>
      <c r="EMJ12" s="46"/>
      <c r="EMK12" s="46"/>
      <c r="EML12" s="46"/>
      <c r="EMM12" s="46"/>
      <c r="EMN12" s="46"/>
      <c r="EMO12" s="46"/>
      <c r="EMP12" s="46"/>
      <c r="EMQ12" s="46"/>
      <c r="EMR12" s="46"/>
      <c r="EMS12" s="46"/>
      <c r="EMT12" s="46"/>
      <c r="EMU12" s="46"/>
      <c r="EMV12" s="46"/>
      <c r="EMW12" s="46"/>
      <c r="EMX12" s="46"/>
      <c r="EMY12" s="46"/>
      <c r="EMZ12" s="46"/>
      <c r="ENA12" s="46"/>
      <c r="ENB12" s="46"/>
      <c r="ENC12" s="46"/>
      <c r="END12" s="46"/>
      <c r="ENE12" s="46"/>
      <c r="ENF12" s="46"/>
      <c r="ENG12" s="46"/>
      <c r="ENH12" s="46"/>
      <c r="ENI12" s="46"/>
      <c r="ENJ12" s="46"/>
      <c r="ENK12" s="46"/>
      <c r="ENL12" s="46"/>
      <c r="ENM12" s="46"/>
      <c r="ENN12" s="46"/>
      <c r="ENO12" s="46"/>
      <c r="ENP12" s="46"/>
      <c r="ENQ12" s="46"/>
      <c r="ENR12" s="46"/>
      <c r="ENS12" s="46"/>
      <c r="ENT12" s="46"/>
      <c r="ENU12" s="46"/>
      <c r="ENV12" s="46"/>
      <c r="ENW12" s="46"/>
      <c r="ENX12" s="46"/>
      <c r="ENY12" s="46"/>
      <c r="ENZ12" s="46"/>
      <c r="EOA12" s="46"/>
      <c r="EOB12" s="46"/>
      <c r="EOC12" s="46"/>
      <c r="EOD12" s="46"/>
      <c r="EOE12" s="46"/>
      <c r="EOF12" s="46"/>
      <c r="EOG12" s="46"/>
      <c r="EOH12" s="46"/>
      <c r="EOI12" s="46"/>
      <c r="EOJ12" s="46"/>
      <c r="EOK12" s="46"/>
      <c r="EOL12" s="46"/>
      <c r="EOM12" s="46"/>
      <c r="EON12" s="46"/>
      <c r="EOO12" s="46"/>
      <c r="EOP12" s="46"/>
      <c r="EOQ12" s="46"/>
      <c r="EOR12" s="46"/>
      <c r="EOS12" s="46"/>
      <c r="EOT12" s="46"/>
      <c r="EOU12" s="46"/>
      <c r="EOV12" s="46"/>
      <c r="EOW12" s="46"/>
      <c r="EOX12" s="46"/>
      <c r="EOY12" s="46"/>
      <c r="EOZ12" s="46"/>
      <c r="EPA12" s="46"/>
      <c r="EPB12" s="46"/>
      <c r="EPC12" s="46"/>
      <c r="EPD12" s="46"/>
      <c r="EPE12" s="46"/>
      <c r="EPF12" s="46"/>
      <c r="EPG12" s="46"/>
      <c r="EPH12" s="46"/>
      <c r="EPI12" s="46"/>
      <c r="EPJ12" s="46"/>
      <c r="EPK12" s="46"/>
      <c r="EPL12" s="46"/>
      <c r="EPM12" s="46"/>
      <c r="EPN12" s="46"/>
      <c r="EPO12" s="46"/>
      <c r="EPP12" s="46"/>
      <c r="EPQ12" s="46"/>
      <c r="EPR12" s="46"/>
      <c r="EPS12" s="46"/>
      <c r="EPT12" s="46"/>
      <c r="EPU12" s="46"/>
      <c r="EPV12" s="46"/>
      <c r="EPW12" s="46"/>
      <c r="EPX12" s="46"/>
      <c r="EPY12" s="46"/>
      <c r="EPZ12" s="46"/>
      <c r="EQA12" s="46"/>
      <c r="EQB12" s="46"/>
      <c r="EQC12" s="46"/>
      <c r="EQD12" s="46"/>
      <c r="EQE12" s="46"/>
      <c r="EQF12" s="46"/>
      <c r="EQG12" s="46"/>
      <c r="EQH12" s="46"/>
      <c r="EQI12" s="46"/>
      <c r="EQJ12" s="46"/>
      <c r="EQK12" s="46"/>
      <c r="EQL12" s="46"/>
      <c r="EQM12" s="46"/>
      <c r="EQN12" s="46"/>
      <c r="EQO12" s="46"/>
      <c r="EQP12" s="46"/>
      <c r="EQQ12" s="46"/>
      <c r="EQR12" s="46"/>
      <c r="EQS12" s="46"/>
      <c r="EQT12" s="46"/>
      <c r="EQU12" s="46"/>
      <c r="EQV12" s="46"/>
      <c r="EQW12" s="46"/>
      <c r="EQX12" s="46"/>
      <c r="EQY12" s="46"/>
      <c r="EQZ12" s="46"/>
      <c r="ERA12" s="46"/>
      <c r="ERB12" s="46"/>
      <c r="ERC12" s="46"/>
      <c r="ERD12" s="46"/>
      <c r="ERE12" s="46"/>
      <c r="ERF12" s="46"/>
      <c r="ERG12" s="46"/>
      <c r="ERH12" s="46"/>
      <c r="ERI12" s="46"/>
      <c r="ERJ12" s="46"/>
      <c r="ERK12" s="46"/>
      <c r="ERL12" s="46"/>
      <c r="ERM12" s="46"/>
      <c r="ERN12" s="46"/>
      <c r="ERO12" s="46"/>
      <c r="ERP12" s="46"/>
      <c r="ERQ12" s="46"/>
      <c r="ERR12" s="46"/>
      <c r="ERS12" s="46"/>
      <c r="ERT12" s="46"/>
      <c r="ERU12" s="46"/>
      <c r="ERV12" s="46"/>
      <c r="ERW12" s="46"/>
      <c r="ERX12" s="46"/>
      <c r="ERY12" s="46"/>
      <c r="ERZ12" s="46"/>
      <c r="ESA12" s="46"/>
      <c r="ESB12" s="46"/>
      <c r="ESC12" s="46"/>
      <c r="ESD12" s="46"/>
      <c r="ESE12" s="46"/>
      <c r="ESF12" s="46"/>
      <c r="ESG12" s="46"/>
      <c r="ESH12" s="46"/>
      <c r="ESI12" s="46"/>
      <c r="ESJ12" s="46"/>
      <c r="ESK12" s="46"/>
      <c r="ESL12" s="46"/>
      <c r="ESM12" s="46"/>
      <c r="ESN12" s="46"/>
      <c r="ESO12" s="46"/>
      <c r="ESP12" s="46"/>
      <c r="ESQ12" s="46"/>
      <c r="ESR12" s="46"/>
      <c r="ESS12" s="46"/>
      <c r="EST12" s="46"/>
      <c r="ESU12" s="46"/>
      <c r="ESV12" s="46"/>
      <c r="ESW12" s="46"/>
      <c r="ESX12" s="46"/>
      <c r="ESY12" s="46"/>
      <c r="ESZ12" s="46"/>
      <c r="ETA12" s="46"/>
      <c r="ETB12" s="46"/>
      <c r="ETC12" s="46"/>
      <c r="ETD12" s="46"/>
      <c r="ETE12" s="46"/>
      <c r="ETF12" s="46"/>
      <c r="ETG12" s="46"/>
      <c r="ETH12" s="46"/>
      <c r="ETI12" s="46"/>
      <c r="ETJ12" s="46"/>
      <c r="ETK12" s="46"/>
      <c r="ETL12" s="46"/>
      <c r="ETM12" s="46"/>
      <c r="ETN12" s="46"/>
      <c r="ETO12" s="46"/>
      <c r="ETP12" s="46"/>
      <c r="ETQ12" s="46"/>
      <c r="ETR12" s="46"/>
      <c r="ETS12" s="46"/>
      <c r="ETT12" s="46"/>
      <c r="ETU12" s="46"/>
      <c r="ETV12" s="46"/>
      <c r="ETW12" s="46"/>
      <c r="ETX12" s="46"/>
      <c r="ETY12" s="46"/>
      <c r="ETZ12" s="46"/>
      <c r="EUA12" s="46"/>
      <c r="EUB12" s="46"/>
      <c r="EUC12" s="46"/>
      <c r="EUD12" s="46"/>
      <c r="EUE12" s="46"/>
      <c r="EUF12" s="46"/>
      <c r="EUG12" s="46"/>
      <c r="EUH12" s="46"/>
      <c r="EUI12" s="46"/>
      <c r="EUJ12" s="46"/>
      <c r="EUK12" s="46"/>
      <c r="EUL12" s="46"/>
      <c r="EUM12" s="46"/>
      <c r="EUN12" s="46"/>
      <c r="EUO12" s="46"/>
      <c r="EUP12" s="46"/>
      <c r="EUQ12" s="46"/>
      <c r="EUR12" s="46"/>
      <c r="EUS12" s="46"/>
      <c r="EUT12" s="46"/>
      <c r="EUU12" s="46"/>
      <c r="EUV12" s="46"/>
      <c r="EUW12" s="46"/>
      <c r="EUX12" s="46"/>
      <c r="EUY12" s="46"/>
      <c r="EUZ12" s="46"/>
      <c r="EVA12" s="46"/>
      <c r="EVB12" s="46"/>
      <c r="EVC12" s="46"/>
      <c r="EVD12" s="46"/>
      <c r="EVE12" s="46"/>
      <c r="EVF12" s="46"/>
      <c r="EVG12" s="46"/>
      <c r="EVH12" s="46"/>
      <c r="EVI12" s="46"/>
      <c r="EVJ12" s="46"/>
      <c r="EVK12" s="46"/>
      <c r="EVL12" s="46"/>
      <c r="EVM12" s="46"/>
      <c r="EVN12" s="46"/>
      <c r="EVO12" s="46"/>
      <c r="EVP12" s="46"/>
      <c r="EVQ12" s="46"/>
      <c r="EVR12" s="46"/>
      <c r="EVS12" s="46"/>
      <c r="EVT12" s="46"/>
      <c r="EVU12" s="46"/>
      <c r="EVV12" s="46"/>
      <c r="EVW12" s="46"/>
      <c r="EVX12" s="46"/>
      <c r="EVY12" s="46"/>
      <c r="EVZ12" s="46"/>
      <c r="EWA12" s="46"/>
      <c r="EWB12" s="46"/>
      <c r="EWC12" s="46"/>
      <c r="EWD12" s="46"/>
      <c r="EWE12" s="46"/>
      <c r="EWF12" s="46"/>
      <c r="EWG12" s="46"/>
      <c r="EWH12" s="46"/>
      <c r="EWI12" s="46"/>
      <c r="EWJ12" s="46"/>
      <c r="EWK12" s="46"/>
      <c r="EWL12" s="46"/>
      <c r="EWM12" s="46"/>
      <c r="EWN12" s="46"/>
      <c r="EWO12" s="46"/>
      <c r="EWP12" s="46"/>
      <c r="EWQ12" s="46"/>
      <c r="EWR12" s="46"/>
      <c r="EWS12" s="46"/>
      <c r="EWT12" s="46"/>
      <c r="EWU12" s="46"/>
      <c r="EWV12" s="46"/>
      <c r="EWW12" s="46"/>
      <c r="EWX12" s="46"/>
      <c r="EWY12" s="46"/>
      <c r="EWZ12" s="46"/>
      <c r="EXA12" s="46"/>
      <c r="EXB12" s="46"/>
      <c r="EXC12" s="46"/>
      <c r="EXD12" s="46"/>
      <c r="EXE12" s="46"/>
      <c r="EXF12" s="46"/>
      <c r="EXG12" s="46"/>
      <c r="EXH12" s="46"/>
      <c r="EXI12" s="46"/>
      <c r="EXJ12" s="46"/>
      <c r="EXK12" s="46"/>
      <c r="EXL12" s="46"/>
      <c r="EXM12" s="46"/>
      <c r="EXN12" s="46"/>
      <c r="EXO12" s="46"/>
      <c r="EXP12" s="46"/>
      <c r="EXQ12" s="46"/>
      <c r="EXR12" s="46"/>
      <c r="EXS12" s="46"/>
      <c r="EXT12" s="46"/>
      <c r="EXU12" s="46"/>
      <c r="EXV12" s="46"/>
      <c r="EXW12" s="46"/>
      <c r="EXX12" s="46"/>
      <c r="EXY12" s="46"/>
      <c r="EXZ12" s="46"/>
      <c r="EYA12" s="46"/>
      <c r="EYB12" s="46"/>
      <c r="EYC12" s="46"/>
      <c r="EYD12" s="46"/>
      <c r="EYE12" s="46"/>
      <c r="EYF12" s="46"/>
      <c r="EYG12" s="46"/>
      <c r="EYH12" s="46"/>
      <c r="EYI12" s="46"/>
      <c r="EYJ12" s="46"/>
      <c r="EYK12" s="46"/>
      <c r="EYL12" s="46"/>
      <c r="EYM12" s="46"/>
      <c r="EYN12" s="46"/>
      <c r="EYO12" s="46"/>
      <c r="EYP12" s="46"/>
      <c r="EYQ12" s="46"/>
      <c r="EYR12" s="46"/>
      <c r="EYS12" s="46"/>
      <c r="EYT12" s="46"/>
      <c r="EYU12" s="46"/>
      <c r="EYV12" s="46"/>
      <c r="EYW12" s="46"/>
      <c r="EYX12" s="46"/>
      <c r="EYY12" s="46"/>
      <c r="EYZ12" s="46"/>
      <c r="EZA12" s="46"/>
      <c r="EZB12" s="46"/>
      <c r="EZC12" s="46"/>
      <c r="EZD12" s="46"/>
      <c r="EZE12" s="46"/>
      <c r="EZF12" s="46"/>
      <c r="EZG12" s="46"/>
      <c r="EZH12" s="46"/>
      <c r="EZI12" s="46"/>
      <c r="EZJ12" s="46"/>
      <c r="EZK12" s="46"/>
      <c r="EZL12" s="46"/>
      <c r="EZM12" s="46"/>
      <c r="EZN12" s="46"/>
      <c r="EZO12" s="46"/>
      <c r="EZP12" s="46"/>
      <c r="EZQ12" s="46"/>
      <c r="EZR12" s="46"/>
      <c r="EZS12" s="46"/>
      <c r="EZT12" s="46"/>
      <c r="EZU12" s="46"/>
      <c r="EZV12" s="46"/>
      <c r="EZW12" s="46"/>
      <c r="EZX12" s="46"/>
      <c r="EZY12" s="46"/>
      <c r="EZZ12" s="46"/>
      <c r="FAA12" s="46"/>
      <c r="FAB12" s="46"/>
      <c r="FAC12" s="46"/>
      <c r="FAD12" s="46"/>
      <c r="FAE12" s="46"/>
      <c r="FAF12" s="46"/>
      <c r="FAG12" s="46"/>
      <c r="FAH12" s="46"/>
      <c r="FAI12" s="46"/>
      <c r="FAJ12" s="46"/>
      <c r="FAK12" s="46"/>
      <c r="FAL12" s="46"/>
      <c r="FAM12" s="46"/>
      <c r="FAN12" s="46"/>
      <c r="FAO12" s="46"/>
      <c r="FAP12" s="46"/>
      <c r="FAQ12" s="46"/>
      <c r="FAR12" s="46"/>
      <c r="FAS12" s="46"/>
      <c r="FAT12" s="46"/>
      <c r="FAU12" s="46"/>
      <c r="FAV12" s="46"/>
      <c r="FAW12" s="46"/>
      <c r="FAX12" s="46"/>
      <c r="FAY12" s="46"/>
      <c r="FAZ12" s="46"/>
      <c r="FBA12" s="46"/>
      <c r="FBB12" s="46"/>
      <c r="FBC12" s="46"/>
      <c r="FBD12" s="46"/>
      <c r="FBE12" s="46"/>
      <c r="FBF12" s="46"/>
      <c r="FBG12" s="46"/>
      <c r="FBH12" s="46"/>
      <c r="FBI12" s="46"/>
      <c r="FBJ12" s="46"/>
      <c r="FBK12" s="46"/>
      <c r="FBL12" s="46"/>
      <c r="FBM12" s="46"/>
      <c r="FBN12" s="46"/>
      <c r="FBO12" s="46"/>
      <c r="FBP12" s="46"/>
      <c r="FBQ12" s="46"/>
      <c r="FBR12" s="46"/>
      <c r="FBS12" s="46"/>
      <c r="FBT12" s="46"/>
      <c r="FBU12" s="46"/>
      <c r="FBV12" s="46"/>
      <c r="FBW12" s="46"/>
      <c r="FBX12" s="46"/>
      <c r="FBY12" s="46"/>
      <c r="FBZ12" s="46"/>
      <c r="FCA12" s="46"/>
      <c r="FCB12" s="46"/>
      <c r="FCC12" s="46"/>
      <c r="FCD12" s="46"/>
      <c r="FCE12" s="46"/>
      <c r="FCF12" s="46"/>
      <c r="FCG12" s="46"/>
      <c r="FCH12" s="46"/>
      <c r="FCI12" s="46"/>
      <c r="FCJ12" s="46"/>
      <c r="FCK12" s="46"/>
      <c r="FCL12" s="46"/>
      <c r="FCM12" s="46"/>
      <c r="FCN12" s="46"/>
      <c r="FCO12" s="46"/>
      <c r="FCP12" s="46"/>
      <c r="FCQ12" s="46"/>
      <c r="FCR12" s="46"/>
      <c r="FCS12" s="46"/>
      <c r="FCT12" s="46"/>
      <c r="FCU12" s="46"/>
      <c r="FCV12" s="46"/>
      <c r="FCW12" s="46"/>
      <c r="FCX12" s="46"/>
      <c r="FCY12" s="46"/>
      <c r="FCZ12" s="46"/>
      <c r="FDA12" s="46"/>
      <c r="FDB12" s="46"/>
      <c r="FDC12" s="46"/>
      <c r="FDD12" s="46"/>
      <c r="FDE12" s="46"/>
      <c r="FDF12" s="46"/>
      <c r="FDG12" s="46"/>
      <c r="FDH12" s="46"/>
      <c r="FDI12" s="46"/>
      <c r="FDJ12" s="46"/>
      <c r="FDK12" s="46"/>
      <c r="FDL12" s="46"/>
      <c r="FDM12" s="46"/>
      <c r="FDN12" s="46"/>
      <c r="FDO12" s="46"/>
      <c r="FDP12" s="46"/>
      <c r="FDQ12" s="46"/>
      <c r="FDR12" s="46"/>
      <c r="FDS12" s="46"/>
      <c r="FDT12" s="46"/>
      <c r="FDU12" s="46"/>
      <c r="FDV12" s="46"/>
      <c r="FDW12" s="46"/>
      <c r="FDX12" s="46"/>
      <c r="FDY12" s="46"/>
      <c r="FDZ12" s="46"/>
      <c r="FEA12" s="46"/>
      <c r="FEB12" s="46"/>
      <c r="FEC12" s="46"/>
      <c r="FED12" s="46"/>
      <c r="FEE12" s="46"/>
      <c r="FEF12" s="46"/>
      <c r="FEG12" s="46"/>
      <c r="FEH12" s="46"/>
      <c r="FEI12" s="46"/>
      <c r="FEJ12" s="46"/>
      <c r="FEK12" s="46"/>
      <c r="FEL12" s="46"/>
      <c r="FEM12" s="46"/>
      <c r="FEN12" s="46"/>
      <c r="FEO12" s="46"/>
      <c r="FEP12" s="46"/>
      <c r="FEQ12" s="46"/>
      <c r="FER12" s="46"/>
      <c r="FES12" s="46"/>
      <c r="FET12" s="46"/>
      <c r="FEU12" s="46"/>
      <c r="FEV12" s="46"/>
      <c r="FEW12" s="46"/>
      <c r="FEX12" s="46"/>
      <c r="FEY12" s="46"/>
      <c r="FEZ12" s="46"/>
      <c r="FFA12" s="46"/>
      <c r="FFB12" s="46"/>
      <c r="FFC12" s="46"/>
      <c r="FFD12" s="46"/>
      <c r="FFE12" s="46"/>
      <c r="FFF12" s="46"/>
      <c r="FFG12" s="46"/>
      <c r="FFH12" s="46"/>
      <c r="FFI12" s="46"/>
      <c r="FFJ12" s="46"/>
      <c r="FFK12" s="46"/>
      <c r="FFL12" s="46"/>
      <c r="FFM12" s="46"/>
      <c r="FFN12" s="46"/>
      <c r="FFO12" s="46"/>
      <c r="FFP12" s="46"/>
      <c r="FFQ12" s="46"/>
      <c r="FFR12" s="46"/>
      <c r="FFS12" s="46"/>
      <c r="FFT12" s="46"/>
      <c r="FFU12" s="46"/>
      <c r="FFV12" s="46"/>
      <c r="FFW12" s="46"/>
      <c r="FFX12" s="46"/>
      <c r="FFY12" s="46"/>
      <c r="FFZ12" s="46"/>
      <c r="FGA12" s="46"/>
      <c r="FGB12" s="46"/>
      <c r="FGC12" s="46"/>
      <c r="FGD12" s="46"/>
      <c r="FGE12" s="46"/>
      <c r="FGF12" s="46"/>
      <c r="FGG12" s="46"/>
      <c r="FGH12" s="46"/>
      <c r="FGI12" s="46"/>
      <c r="FGJ12" s="46"/>
      <c r="FGK12" s="46"/>
      <c r="FGL12" s="46"/>
      <c r="FGM12" s="46"/>
      <c r="FGN12" s="46"/>
      <c r="FGO12" s="46"/>
      <c r="FGP12" s="46"/>
      <c r="FGQ12" s="46"/>
      <c r="FGR12" s="46"/>
      <c r="FGS12" s="46"/>
      <c r="FGT12" s="46"/>
      <c r="FGU12" s="46"/>
      <c r="FGV12" s="46"/>
      <c r="FGW12" s="46"/>
      <c r="FGX12" s="46"/>
      <c r="FGY12" s="46"/>
      <c r="FGZ12" s="46"/>
      <c r="FHA12" s="46"/>
      <c r="FHB12" s="46"/>
      <c r="FHC12" s="46"/>
      <c r="FHD12" s="46"/>
      <c r="FHE12" s="46"/>
      <c r="FHF12" s="46"/>
      <c r="FHG12" s="46"/>
      <c r="FHH12" s="46"/>
      <c r="FHI12" s="46"/>
      <c r="FHJ12" s="46"/>
      <c r="FHK12" s="46"/>
      <c r="FHL12" s="46"/>
      <c r="FHM12" s="46"/>
      <c r="FHN12" s="46"/>
      <c r="FHO12" s="46"/>
      <c r="FHP12" s="46"/>
      <c r="FHQ12" s="46"/>
      <c r="FHR12" s="46"/>
      <c r="FHS12" s="46"/>
      <c r="FHT12" s="46"/>
      <c r="FHU12" s="46"/>
      <c r="FHV12" s="46"/>
      <c r="FHW12" s="46"/>
      <c r="FHX12" s="46"/>
      <c r="FHY12" s="46"/>
      <c r="FHZ12" s="46"/>
      <c r="FIA12" s="46"/>
      <c r="FIB12" s="46"/>
      <c r="FIC12" s="46"/>
      <c r="FID12" s="46"/>
      <c r="FIE12" s="46"/>
      <c r="FIF12" s="46"/>
      <c r="FIG12" s="46"/>
      <c r="FIH12" s="46"/>
      <c r="FII12" s="46"/>
      <c r="FIJ12" s="46"/>
      <c r="FIK12" s="46"/>
      <c r="FIL12" s="46"/>
      <c r="FIM12" s="46"/>
      <c r="FIN12" s="46"/>
      <c r="FIO12" s="46"/>
      <c r="FIP12" s="46"/>
      <c r="FIQ12" s="46"/>
      <c r="FIR12" s="46"/>
      <c r="FIS12" s="46"/>
      <c r="FIT12" s="46"/>
      <c r="FIU12" s="46"/>
      <c r="FIV12" s="46"/>
      <c r="FIW12" s="46"/>
      <c r="FIX12" s="46"/>
      <c r="FIY12" s="46"/>
      <c r="FIZ12" s="46"/>
      <c r="FJA12" s="46"/>
      <c r="FJB12" s="46"/>
      <c r="FJC12" s="46"/>
      <c r="FJD12" s="46"/>
      <c r="FJE12" s="46"/>
      <c r="FJF12" s="46"/>
      <c r="FJG12" s="46"/>
      <c r="FJH12" s="46"/>
      <c r="FJI12" s="46"/>
      <c r="FJJ12" s="46"/>
      <c r="FJK12" s="46"/>
      <c r="FJL12" s="46"/>
      <c r="FJM12" s="46"/>
      <c r="FJN12" s="46"/>
      <c r="FJO12" s="46"/>
      <c r="FJP12" s="46"/>
      <c r="FJQ12" s="46"/>
      <c r="FJR12" s="46"/>
      <c r="FJS12" s="46"/>
      <c r="FJT12" s="46"/>
      <c r="FJU12" s="46"/>
      <c r="FJV12" s="46"/>
      <c r="FJW12" s="46"/>
      <c r="FJX12" s="46"/>
      <c r="FJY12" s="46"/>
      <c r="FJZ12" s="46"/>
      <c r="FKA12" s="46"/>
      <c r="FKB12" s="46"/>
      <c r="FKC12" s="46"/>
      <c r="FKD12" s="46"/>
      <c r="FKE12" s="46"/>
      <c r="FKF12" s="46"/>
      <c r="FKG12" s="46"/>
      <c r="FKH12" s="46"/>
      <c r="FKI12" s="46"/>
      <c r="FKJ12" s="46"/>
      <c r="FKK12" s="46"/>
      <c r="FKL12" s="46"/>
      <c r="FKM12" s="46"/>
      <c r="FKN12" s="46"/>
      <c r="FKO12" s="46"/>
      <c r="FKP12" s="46"/>
      <c r="FKQ12" s="46"/>
      <c r="FKR12" s="46"/>
      <c r="FKS12" s="46"/>
      <c r="FKT12" s="46"/>
      <c r="FKU12" s="46"/>
      <c r="FKV12" s="46"/>
      <c r="FKW12" s="46"/>
      <c r="FKX12" s="46"/>
      <c r="FKY12" s="46"/>
      <c r="FKZ12" s="46"/>
      <c r="FLA12" s="46"/>
      <c r="FLB12" s="46"/>
      <c r="FLC12" s="46"/>
      <c r="FLD12" s="46"/>
      <c r="FLE12" s="46"/>
      <c r="FLF12" s="46"/>
      <c r="FLG12" s="46"/>
      <c r="FLH12" s="46"/>
      <c r="FLI12" s="46"/>
      <c r="FLJ12" s="46"/>
      <c r="FLK12" s="46"/>
      <c r="FLL12" s="46"/>
      <c r="FLM12" s="46"/>
      <c r="FLN12" s="46"/>
      <c r="FLO12" s="46"/>
      <c r="FLP12" s="46"/>
      <c r="FLQ12" s="46"/>
      <c r="FLR12" s="46"/>
      <c r="FLS12" s="46"/>
      <c r="FLT12" s="46"/>
      <c r="FLU12" s="46"/>
      <c r="FLV12" s="46"/>
      <c r="FLW12" s="46"/>
      <c r="FLX12" s="46"/>
      <c r="FLY12" s="46"/>
      <c r="FLZ12" s="46"/>
      <c r="FMA12" s="46"/>
      <c r="FMB12" s="46"/>
      <c r="FMC12" s="46"/>
      <c r="FMD12" s="46"/>
      <c r="FME12" s="46"/>
      <c r="FMF12" s="46"/>
      <c r="FMG12" s="46"/>
      <c r="FMH12" s="46"/>
      <c r="FMI12" s="46"/>
      <c r="FMJ12" s="46"/>
      <c r="FMK12" s="46"/>
      <c r="FML12" s="46"/>
      <c r="FMM12" s="46"/>
      <c r="FMN12" s="46"/>
      <c r="FMO12" s="46"/>
      <c r="FMP12" s="46"/>
      <c r="FMQ12" s="46"/>
      <c r="FMR12" s="46"/>
      <c r="FMS12" s="46"/>
      <c r="FMT12" s="46"/>
      <c r="FMU12" s="46"/>
      <c r="FMV12" s="46"/>
      <c r="FMW12" s="46"/>
      <c r="FMX12" s="46"/>
      <c r="FMY12" s="46"/>
      <c r="FMZ12" s="46"/>
      <c r="FNA12" s="46"/>
      <c r="FNB12" s="46"/>
      <c r="FNC12" s="46"/>
      <c r="FND12" s="46"/>
      <c r="FNE12" s="46"/>
      <c r="FNF12" s="46"/>
      <c r="FNG12" s="46"/>
      <c r="FNH12" s="46"/>
      <c r="FNI12" s="46"/>
      <c r="FNJ12" s="46"/>
      <c r="FNK12" s="46"/>
      <c r="FNL12" s="46"/>
      <c r="FNM12" s="46"/>
      <c r="FNN12" s="46"/>
      <c r="FNO12" s="46"/>
      <c r="FNP12" s="46"/>
      <c r="FNQ12" s="46"/>
      <c r="FNR12" s="46"/>
      <c r="FNS12" s="46"/>
      <c r="FNT12" s="46"/>
      <c r="FNU12" s="46"/>
      <c r="FNV12" s="46"/>
      <c r="FNW12" s="46"/>
      <c r="FNX12" s="46"/>
      <c r="FNY12" s="46"/>
      <c r="FNZ12" s="46"/>
      <c r="FOA12" s="46"/>
      <c r="FOB12" s="46"/>
      <c r="FOC12" s="46"/>
      <c r="FOD12" s="46"/>
      <c r="FOE12" s="46"/>
      <c r="FOF12" s="46"/>
      <c r="FOG12" s="46"/>
      <c r="FOH12" s="46"/>
      <c r="FOI12" s="46"/>
      <c r="FOJ12" s="46"/>
      <c r="FOK12" s="46"/>
      <c r="FOL12" s="46"/>
      <c r="FOM12" s="46"/>
      <c r="FON12" s="46"/>
      <c r="FOO12" s="46"/>
      <c r="FOP12" s="46"/>
      <c r="FOQ12" s="46"/>
      <c r="FOR12" s="46"/>
      <c r="FOS12" s="46"/>
      <c r="FOT12" s="46"/>
      <c r="FOU12" s="46"/>
      <c r="FOV12" s="46"/>
      <c r="FOW12" s="46"/>
      <c r="FOX12" s="46"/>
      <c r="FOY12" s="46"/>
      <c r="FOZ12" s="46"/>
      <c r="FPA12" s="46"/>
      <c r="FPB12" s="46"/>
      <c r="FPC12" s="46"/>
      <c r="FPD12" s="46"/>
      <c r="FPE12" s="46"/>
      <c r="FPF12" s="46"/>
      <c r="FPG12" s="46"/>
      <c r="FPH12" s="46"/>
      <c r="FPI12" s="46"/>
      <c r="FPJ12" s="46"/>
      <c r="FPK12" s="46"/>
      <c r="FPL12" s="46"/>
      <c r="FPM12" s="46"/>
      <c r="FPN12" s="46"/>
      <c r="FPO12" s="46"/>
      <c r="FPP12" s="46"/>
      <c r="FPQ12" s="46"/>
      <c r="FPR12" s="46"/>
      <c r="FPS12" s="46"/>
      <c r="FPT12" s="46"/>
      <c r="FPU12" s="46"/>
      <c r="FPV12" s="46"/>
      <c r="FPW12" s="46"/>
      <c r="FPX12" s="46"/>
      <c r="FPY12" s="46"/>
      <c r="FPZ12" s="46"/>
      <c r="FQA12" s="46"/>
      <c r="FQB12" s="46"/>
      <c r="FQC12" s="46"/>
      <c r="FQD12" s="46"/>
      <c r="FQE12" s="46"/>
      <c r="FQF12" s="46"/>
      <c r="FQG12" s="46"/>
      <c r="FQH12" s="46"/>
      <c r="FQI12" s="46"/>
      <c r="FQJ12" s="46"/>
      <c r="FQK12" s="46"/>
      <c r="FQL12" s="46"/>
      <c r="FQM12" s="46"/>
      <c r="FQN12" s="46"/>
      <c r="FQO12" s="46"/>
      <c r="FQP12" s="46"/>
      <c r="FQQ12" s="46"/>
      <c r="FQR12" s="46"/>
      <c r="FQS12" s="46"/>
      <c r="FQT12" s="46"/>
      <c r="FQU12" s="46"/>
      <c r="FQV12" s="46"/>
      <c r="FQW12" s="46"/>
      <c r="FQX12" s="46"/>
      <c r="FQY12" s="46"/>
      <c r="FQZ12" s="46"/>
      <c r="FRA12" s="46"/>
      <c r="FRB12" s="46"/>
      <c r="FRC12" s="46"/>
      <c r="FRD12" s="46"/>
      <c r="FRE12" s="46"/>
      <c r="FRF12" s="46"/>
      <c r="FRG12" s="46"/>
      <c r="FRH12" s="46"/>
      <c r="FRI12" s="46"/>
      <c r="FRJ12" s="46"/>
      <c r="FRK12" s="46"/>
      <c r="FRL12" s="46"/>
      <c r="FRM12" s="46"/>
      <c r="FRN12" s="46"/>
      <c r="FRO12" s="46"/>
      <c r="FRP12" s="46"/>
      <c r="FRQ12" s="46"/>
      <c r="FRR12" s="46"/>
      <c r="FRS12" s="46"/>
      <c r="FRT12" s="46"/>
      <c r="FRU12" s="46"/>
      <c r="FRV12" s="46"/>
      <c r="FRW12" s="46"/>
      <c r="FRX12" s="46"/>
      <c r="FRY12" s="46"/>
      <c r="FRZ12" s="46"/>
      <c r="FSA12" s="46"/>
      <c r="FSB12" s="46"/>
      <c r="FSC12" s="46"/>
      <c r="FSD12" s="46"/>
      <c r="FSE12" s="46"/>
      <c r="FSF12" s="46"/>
      <c r="FSG12" s="46"/>
      <c r="FSH12" s="46"/>
      <c r="FSI12" s="46"/>
      <c r="FSJ12" s="46"/>
      <c r="FSK12" s="46"/>
      <c r="FSL12" s="46"/>
      <c r="FSM12" s="46"/>
      <c r="FSN12" s="46"/>
      <c r="FSO12" s="46"/>
      <c r="FSP12" s="46"/>
      <c r="FSQ12" s="46"/>
      <c r="FSR12" s="46"/>
      <c r="FSS12" s="46"/>
      <c r="FST12" s="46"/>
      <c r="FSU12" s="46"/>
      <c r="FSV12" s="46"/>
      <c r="FSW12" s="46"/>
      <c r="FSX12" s="46"/>
      <c r="FSY12" s="46"/>
      <c r="FSZ12" s="46"/>
      <c r="FTA12" s="46"/>
      <c r="FTB12" s="46"/>
      <c r="FTC12" s="46"/>
      <c r="FTD12" s="46"/>
      <c r="FTE12" s="46"/>
      <c r="FTF12" s="46"/>
      <c r="FTG12" s="46"/>
      <c r="FTH12" s="46"/>
      <c r="FTI12" s="46"/>
      <c r="FTJ12" s="46"/>
      <c r="FTK12" s="46"/>
      <c r="FTL12" s="46"/>
      <c r="FTM12" s="46"/>
      <c r="FTN12" s="46"/>
      <c r="FTO12" s="46"/>
      <c r="FTP12" s="46"/>
      <c r="FTQ12" s="46"/>
      <c r="FTR12" s="46"/>
      <c r="FTS12" s="46"/>
      <c r="FTT12" s="46"/>
      <c r="FTU12" s="46"/>
      <c r="FTV12" s="46"/>
      <c r="FTW12" s="46"/>
      <c r="FTX12" s="46"/>
      <c r="FTY12" s="46"/>
      <c r="FTZ12" s="46"/>
      <c r="FUA12" s="46"/>
      <c r="FUB12" s="46"/>
      <c r="FUC12" s="46"/>
      <c r="FUD12" s="46"/>
      <c r="FUE12" s="46"/>
      <c r="FUF12" s="46"/>
      <c r="FUG12" s="46"/>
      <c r="FUH12" s="46"/>
      <c r="FUI12" s="46"/>
      <c r="FUJ12" s="46"/>
      <c r="FUK12" s="46"/>
      <c r="FUL12" s="46"/>
      <c r="FUM12" s="46"/>
      <c r="FUN12" s="46"/>
      <c r="FUO12" s="46"/>
      <c r="FUP12" s="46"/>
      <c r="FUQ12" s="46"/>
      <c r="FUR12" s="46"/>
      <c r="FUS12" s="46"/>
      <c r="FUT12" s="46"/>
      <c r="FUU12" s="46"/>
      <c r="FUV12" s="46"/>
      <c r="FUW12" s="46"/>
      <c r="FUX12" s="46"/>
      <c r="FUY12" s="46"/>
      <c r="FUZ12" s="46"/>
      <c r="FVA12" s="46"/>
      <c r="FVB12" s="46"/>
      <c r="FVC12" s="46"/>
      <c r="FVD12" s="46"/>
      <c r="FVE12" s="46"/>
      <c r="FVF12" s="46"/>
      <c r="FVG12" s="46"/>
      <c r="FVH12" s="46"/>
      <c r="FVI12" s="46"/>
      <c r="FVJ12" s="46"/>
      <c r="FVK12" s="46"/>
      <c r="FVL12" s="46"/>
      <c r="FVM12" s="46"/>
      <c r="FVN12" s="46"/>
      <c r="FVO12" s="46"/>
      <c r="FVP12" s="46"/>
      <c r="FVQ12" s="46"/>
      <c r="FVR12" s="46"/>
      <c r="FVS12" s="46"/>
      <c r="FVT12" s="46"/>
      <c r="FVU12" s="46"/>
      <c r="FVV12" s="46"/>
      <c r="FVW12" s="46"/>
      <c r="FVX12" s="46"/>
      <c r="FVY12" s="46"/>
      <c r="FVZ12" s="46"/>
      <c r="FWA12" s="46"/>
      <c r="FWB12" s="46"/>
      <c r="FWC12" s="46"/>
      <c r="FWD12" s="46"/>
      <c r="FWE12" s="46"/>
      <c r="FWF12" s="46"/>
      <c r="FWG12" s="46"/>
      <c r="FWH12" s="46"/>
      <c r="FWI12" s="46"/>
      <c r="FWJ12" s="46"/>
      <c r="FWK12" s="46"/>
      <c r="FWL12" s="46"/>
      <c r="FWM12" s="46"/>
      <c r="FWN12" s="46"/>
      <c r="FWO12" s="46"/>
      <c r="FWP12" s="46"/>
      <c r="FWQ12" s="46"/>
      <c r="FWR12" s="46"/>
      <c r="FWS12" s="46"/>
      <c r="FWT12" s="46"/>
      <c r="FWU12" s="46"/>
      <c r="FWV12" s="46"/>
      <c r="FWW12" s="46"/>
      <c r="FWX12" s="46"/>
      <c r="FWY12" s="46"/>
      <c r="FWZ12" s="46"/>
      <c r="FXA12" s="46"/>
      <c r="FXB12" s="46"/>
      <c r="FXC12" s="46"/>
      <c r="FXD12" s="46"/>
      <c r="FXE12" s="46"/>
      <c r="FXF12" s="46"/>
      <c r="FXG12" s="46"/>
      <c r="FXH12" s="46"/>
      <c r="FXI12" s="46"/>
      <c r="FXJ12" s="46"/>
      <c r="FXK12" s="46"/>
      <c r="FXL12" s="46"/>
      <c r="FXM12" s="46"/>
      <c r="FXN12" s="46"/>
      <c r="FXO12" s="46"/>
      <c r="FXP12" s="46"/>
      <c r="FXQ12" s="46"/>
      <c r="FXR12" s="46"/>
      <c r="FXS12" s="46"/>
      <c r="FXT12" s="46"/>
      <c r="FXU12" s="46"/>
      <c r="FXV12" s="46"/>
      <c r="FXW12" s="46"/>
      <c r="FXX12" s="46"/>
      <c r="FXY12" s="46"/>
      <c r="FXZ12" s="46"/>
      <c r="FYA12" s="46"/>
      <c r="FYB12" s="46"/>
      <c r="FYC12" s="46"/>
      <c r="FYD12" s="46"/>
      <c r="FYE12" s="46"/>
      <c r="FYF12" s="46"/>
      <c r="FYG12" s="46"/>
      <c r="FYH12" s="46"/>
      <c r="FYI12" s="46"/>
      <c r="FYJ12" s="46"/>
      <c r="FYK12" s="46"/>
      <c r="FYL12" s="46"/>
      <c r="FYM12" s="46"/>
      <c r="FYN12" s="46"/>
      <c r="FYO12" s="46"/>
      <c r="FYP12" s="46"/>
      <c r="FYQ12" s="46"/>
      <c r="FYR12" s="46"/>
      <c r="FYS12" s="46"/>
      <c r="FYT12" s="46"/>
      <c r="FYU12" s="46"/>
      <c r="FYV12" s="46"/>
      <c r="FYW12" s="46"/>
      <c r="FYX12" s="46"/>
      <c r="FYY12" s="46"/>
      <c r="FYZ12" s="46"/>
      <c r="FZA12" s="46"/>
      <c r="FZB12" s="46"/>
      <c r="FZC12" s="46"/>
      <c r="FZD12" s="46"/>
      <c r="FZE12" s="46"/>
      <c r="FZF12" s="46"/>
      <c r="FZG12" s="46"/>
      <c r="FZH12" s="46"/>
      <c r="FZI12" s="46"/>
      <c r="FZJ12" s="46"/>
      <c r="FZK12" s="46"/>
      <c r="FZL12" s="46"/>
      <c r="FZM12" s="46"/>
      <c r="FZN12" s="46"/>
      <c r="FZO12" s="46"/>
      <c r="FZP12" s="46"/>
      <c r="FZQ12" s="46"/>
      <c r="FZR12" s="46"/>
      <c r="FZS12" s="46"/>
      <c r="FZT12" s="46"/>
      <c r="FZU12" s="46"/>
      <c r="FZV12" s="46"/>
      <c r="FZW12" s="46"/>
      <c r="FZX12" s="46"/>
      <c r="FZY12" s="46"/>
      <c r="FZZ12" s="46"/>
      <c r="GAA12" s="46"/>
      <c r="GAB12" s="46"/>
      <c r="GAC12" s="46"/>
      <c r="GAD12" s="46"/>
      <c r="GAE12" s="46"/>
      <c r="GAF12" s="46"/>
      <c r="GAG12" s="46"/>
      <c r="GAH12" s="46"/>
      <c r="GAI12" s="46"/>
      <c r="GAJ12" s="46"/>
      <c r="GAK12" s="46"/>
      <c r="GAL12" s="46"/>
      <c r="GAM12" s="46"/>
      <c r="GAN12" s="46"/>
      <c r="GAO12" s="46"/>
      <c r="GAP12" s="46"/>
      <c r="GAQ12" s="46"/>
      <c r="GAR12" s="46"/>
      <c r="GAS12" s="46"/>
      <c r="GAT12" s="46"/>
      <c r="GAU12" s="46"/>
      <c r="GAV12" s="46"/>
      <c r="GAW12" s="46"/>
      <c r="GAX12" s="46"/>
      <c r="GAY12" s="46"/>
      <c r="GAZ12" s="46"/>
      <c r="GBA12" s="46"/>
      <c r="GBB12" s="46"/>
      <c r="GBC12" s="46"/>
      <c r="GBD12" s="46"/>
      <c r="GBE12" s="46"/>
      <c r="GBF12" s="46"/>
      <c r="GBG12" s="46"/>
      <c r="GBH12" s="46"/>
      <c r="GBI12" s="46"/>
      <c r="GBJ12" s="46"/>
      <c r="GBK12" s="46"/>
      <c r="GBL12" s="46"/>
      <c r="GBM12" s="46"/>
      <c r="GBN12" s="46"/>
      <c r="GBO12" s="46"/>
      <c r="GBP12" s="46"/>
      <c r="GBQ12" s="46"/>
      <c r="GBR12" s="46"/>
      <c r="GBS12" s="46"/>
      <c r="GBT12" s="46"/>
      <c r="GBU12" s="46"/>
      <c r="GBV12" s="46"/>
      <c r="GBW12" s="46"/>
      <c r="GBX12" s="46"/>
      <c r="GBY12" s="46"/>
      <c r="GBZ12" s="46"/>
      <c r="GCA12" s="46"/>
      <c r="GCB12" s="46"/>
      <c r="GCC12" s="46"/>
      <c r="GCD12" s="46"/>
      <c r="GCE12" s="46"/>
      <c r="GCF12" s="46"/>
      <c r="GCG12" s="46"/>
      <c r="GCH12" s="46"/>
      <c r="GCI12" s="46"/>
      <c r="GCJ12" s="46"/>
      <c r="GCK12" s="46"/>
      <c r="GCL12" s="46"/>
      <c r="GCM12" s="46"/>
      <c r="GCN12" s="46"/>
      <c r="GCO12" s="46"/>
      <c r="GCP12" s="46"/>
      <c r="GCQ12" s="46"/>
      <c r="GCR12" s="46"/>
      <c r="GCS12" s="46"/>
      <c r="GCT12" s="46"/>
      <c r="GCU12" s="46"/>
      <c r="GCV12" s="46"/>
      <c r="GCW12" s="46"/>
      <c r="GCX12" s="46"/>
      <c r="GCY12" s="46"/>
      <c r="GCZ12" s="46"/>
      <c r="GDA12" s="46"/>
      <c r="GDB12" s="46"/>
      <c r="GDC12" s="46"/>
      <c r="GDD12" s="46"/>
      <c r="GDE12" s="46"/>
      <c r="GDF12" s="46"/>
      <c r="GDG12" s="46"/>
      <c r="GDH12" s="46"/>
      <c r="GDI12" s="46"/>
      <c r="GDJ12" s="46"/>
      <c r="GDK12" s="46"/>
      <c r="GDL12" s="46"/>
      <c r="GDM12" s="46"/>
      <c r="GDN12" s="46"/>
      <c r="GDO12" s="46"/>
      <c r="GDP12" s="46"/>
      <c r="GDQ12" s="46"/>
      <c r="GDR12" s="46"/>
      <c r="GDS12" s="46"/>
      <c r="GDT12" s="46"/>
      <c r="GDU12" s="46"/>
      <c r="GDV12" s="46"/>
      <c r="GDW12" s="46"/>
      <c r="GDX12" s="46"/>
      <c r="GDY12" s="46"/>
      <c r="GDZ12" s="46"/>
      <c r="GEA12" s="46"/>
      <c r="GEB12" s="46"/>
      <c r="GEC12" s="46"/>
      <c r="GED12" s="46"/>
      <c r="GEE12" s="46"/>
      <c r="GEF12" s="46"/>
      <c r="GEG12" s="46"/>
      <c r="GEH12" s="46"/>
      <c r="GEI12" s="46"/>
      <c r="GEJ12" s="46"/>
      <c r="GEK12" s="46"/>
      <c r="GEL12" s="46"/>
      <c r="GEM12" s="46"/>
      <c r="GEN12" s="46"/>
      <c r="GEO12" s="46"/>
      <c r="GEP12" s="46"/>
      <c r="GEQ12" s="46"/>
      <c r="GER12" s="46"/>
      <c r="GES12" s="46"/>
      <c r="GET12" s="46"/>
      <c r="GEU12" s="46"/>
      <c r="GEV12" s="46"/>
      <c r="GEW12" s="46"/>
      <c r="GEX12" s="46"/>
      <c r="GEY12" s="46"/>
      <c r="GEZ12" s="46"/>
      <c r="GFA12" s="46"/>
      <c r="GFB12" s="46"/>
      <c r="GFC12" s="46"/>
      <c r="GFD12" s="46"/>
      <c r="GFE12" s="46"/>
      <c r="GFF12" s="46"/>
      <c r="GFG12" s="46"/>
      <c r="GFH12" s="46"/>
      <c r="GFI12" s="46"/>
      <c r="GFJ12" s="46"/>
      <c r="GFK12" s="46"/>
      <c r="GFL12" s="46"/>
      <c r="GFM12" s="46"/>
      <c r="GFN12" s="46"/>
      <c r="GFO12" s="46"/>
      <c r="GFP12" s="46"/>
      <c r="GFQ12" s="46"/>
      <c r="GFR12" s="46"/>
      <c r="GFS12" s="46"/>
      <c r="GFT12" s="46"/>
      <c r="GFU12" s="46"/>
      <c r="GFV12" s="46"/>
      <c r="GFW12" s="46"/>
      <c r="GFX12" s="46"/>
      <c r="GFY12" s="46"/>
      <c r="GFZ12" s="46"/>
      <c r="GGA12" s="46"/>
      <c r="GGB12" s="46"/>
      <c r="GGC12" s="46"/>
      <c r="GGD12" s="46"/>
      <c r="GGE12" s="46"/>
      <c r="GGF12" s="46"/>
      <c r="GGG12" s="46"/>
      <c r="GGH12" s="46"/>
      <c r="GGI12" s="46"/>
      <c r="GGJ12" s="46"/>
      <c r="GGK12" s="46"/>
      <c r="GGL12" s="46"/>
      <c r="GGM12" s="46"/>
      <c r="GGN12" s="46"/>
      <c r="GGO12" s="46"/>
      <c r="GGP12" s="46"/>
      <c r="GGQ12" s="46"/>
      <c r="GGR12" s="46"/>
      <c r="GGS12" s="46"/>
      <c r="GGT12" s="46"/>
      <c r="GGU12" s="46"/>
      <c r="GGV12" s="46"/>
      <c r="GGW12" s="46"/>
      <c r="GGX12" s="46"/>
      <c r="GGY12" s="46"/>
      <c r="GGZ12" s="46"/>
      <c r="GHA12" s="46"/>
      <c r="GHB12" s="46"/>
      <c r="GHC12" s="46"/>
      <c r="GHD12" s="46"/>
      <c r="GHE12" s="46"/>
      <c r="GHF12" s="46"/>
      <c r="GHG12" s="46"/>
      <c r="GHH12" s="46"/>
      <c r="GHI12" s="46"/>
      <c r="GHJ12" s="46"/>
      <c r="GHK12" s="46"/>
      <c r="GHL12" s="46"/>
      <c r="GHM12" s="46"/>
      <c r="GHN12" s="46"/>
      <c r="GHO12" s="46"/>
      <c r="GHP12" s="46"/>
      <c r="GHQ12" s="46"/>
      <c r="GHR12" s="46"/>
      <c r="GHS12" s="46"/>
      <c r="GHT12" s="46"/>
      <c r="GHU12" s="46"/>
      <c r="GHV12" s="46"/>
      <c r="GHW12" s="46"/>
      <c r="GHX12" s="46"/>
      <c r="GHY12" s="46"/>
      <c r="GHZ12" s="46"/>
      <c r="GIA12" s="46"/>
      <c r="GIB12" s="46"/>
      <c r="GIC12" s="46"/>
      <c r="GID12" s="46"/>
      <c r="GIE12" s="46"/>
      <c r="GIF12" s="46"/>
      <c r="GIG12" s="46"/>
      <c r="GIH12" s="46"/>
      <c r="GII12" s="46"/>
      <c r="GIJ12" s="46"/>
      <c r="GIK12" s="46"/>
      <c r="GIL12" s="46"/>
      <c r="GIM12" s="46"/>
      <c r="GIN12" s="46"/>
      <c r="GIO12" s="46"/>
      <c r="GIP12" s="46"/>
      <c r="GIQ12" s="46"/>
      <c r="GIR12" s="46"/>
      <c r="GIS12" s="46"/>
      <c r="GIT12" s="46"/>
      <c r="GIU12" s="46"/>
      <c r="GIV12" s="46"/>
      <c r="GIW12" s="46"/>
      <c r="GIX12" s="46"/>
      <c r="GIY12" s="46"/>
      <c r="GIZ12" s="46"/>
      <c r="GJA12" s="46"/>
      <c r="GJB12" s="46"/>
      <c r="GJC12" s="46"/>
      <c r="GJD12" s="46"/>
      <c r="GJE12" s="46"/>
      <c r="GJF12" s="46"/>
      <c r="GJG12" s="46"/>
      <c r="GJH12" s="46"/>
      <c r="GJI12" s="46"/>
      <c r="GJJ12" s="46"/>
      <c r="GJK12" s="46"/>
      <c r="GJL12" s="46"/>
      <c r="GJM12" s="46"/>
      <c r="GJN12" s="46"/>
      <c r="GJO12" s="46"/>
      <c r="GJP12" s="46"/>
      <c r="GJQ12" s="46"/>
      <c r="GJR12" s="46"/>
      <c r="GJS12" s="46"/>
      <c r="GJT12" s="46"/>
      <c r="GJU12" s="46"/>
      <c r="GJV12" s="46"/>
      <c r="GJW12" s="46"/>
      <c r="GJX12" s="46"/>
      <c r="GJY12" s="46"/>
      <c r="GJZ12" s="46"/>
      <c r="GKA12" s="46"/>
      <c r="GKB12" s="46"/>
      <c r="GKC12" s="46"/>
      <c r="GKD12" s="46"/>
      <c r="GKE12" s="46"/>
      <c r="GKF12" s="46"/>
      <c r="GKG12" s="46"/>
      <c r="GKH12" s="46"/>
      <c r="GKI12" s="46"/>
      <c r="GKJ12" s="46"/>
      <c r="GKK12" s="46"/>
      <c r="GKL12" s="46"/>
      <c r="GKM12" s="46"/>
      <c r="GKN12" s="46"/>
      <c r="GKO12" s="46"/>
      <c r="GKP12" s="46"/>
      <c r="GKQ12" s="46"/>
      <c r="GKR12" s="46"/>
      <c r="GKS12" s="46"/>
      <c r="GKT12" s="46"/>
      <c r="GKU12" s="46"/>
      <c r="GKV12" s="46"/>
      <c r="GKW12" s="46"/>
      <c r="GKX12" s="46"/>
      <c r="GKY12" s="46"/>
      <c r="GKZ12" s="46"/>
      <c r="GLA12" s="46"/>
      <c r="GLB12" s="46"/>
      <c r="GLC12" s="46"/>
      <c r="GLD12" s="46"/>
      <c r="GLE12" s="46"/>
      <c r="GLF12" s="46"/>
      <c r="GLG12" s="46"/>
      <c r="GLH12" s="46"/>
      <c r="GLI12" s="46"/>
      <c r="GLJ12" s="46"/>
      <c r="GLK12" s="46"/>
      <c r="GLL12" s="46"/>
      <c r="GLM12" s="46"/>
      <c r="GLN12" s="46"/>
      <c r="GLO12" s="46"/>
      <c r="GLP12" s="46"/>
      <c r="GLQ12" s="46"/>
      <c r="GLR12" s="46"/>
      <c r="GLS12" s="46"/>
      <c r="GLT12" s="46"/>
      <c r="GLU12" s="46"/>
      <c r="GLV12" s="46"/>
      <c r="GLW12" s="46"/>
      <c r="GLX12" s="46"/>
      <c r="GLY12" s="46"/>
      <c r="GLZ12" s="46"/>
      <c r="GMA12" s="46"/>
      <c r="GMB12" s="46"/>
      <c r="GMC12" s="46"/>
      <c r="GMD12" s="46"/>
      <c r="GME12" s="46"/>
      <c r="GMF12" s="46"/>
      <c r="GMG12" s="46"/>
      <c r="GMH12" s="46"/>
      <c r="GMI12" s="46"/>
      <c r="GMJ12" s="46"/>
      <c r="GMK12" s="46"/>
      <c r="GML12" s="46"/>
      <c r="GMM12" s="46"/>
      <c r="GMN12" s="46"/>
      <c r="GMO12" s="46"/>
      <c r="GMP12" s="46"/>
      <c r="GMQ12" s="46"/>
      <c r="GMR12" s="46"/>
      <c r="GMS12" s="46"/>
      <c r="GMT12" s="46"/>
      <c r="GMU12" s="46"/>
      <c r="GMV12" s="46"/>
      <c r="GMW12" s="46"/>
      <c r="GMX12" s="46"/>
      <c r="GMY12" s="46"/>
      <c r="GMZ12" s="46"/>
      <c r="GNA12" s="46"/>
      <c r="GNB12" s="46"/>
      <c r="GNC12" s="46"/>
      <c r="GND12" s="46"/>
      <c r="GNE12" s="46"/>
      <c r="GNF12" s="46"/>
      <c r="GNG12" s="46"/>
      <c r="GNH12" s="46"/>
      <c r="GNI12" s="46"/>
      <c r="GNJ12" s="46"/>
      <c r="GNK12" s="46"/>
      <c r="GNL12" s="46"/>
      <c r="GNM12" s="46"/>
      <c r="GNN12" s="46"/>
      <c r="GNO12" s="46"/>
      <c r="GNP12" s="46"/>
      <c r="GNQ12" s="46"/>
      <c r="GNR12" s="46"/>
      <c r="GNS12" s="46"/>
      <c r="GNT12" s="46"/>
      <c r="GNU12" s="46"/>
      <c r="GNV12" s="46"/>
      <c r="GNW12" s="46"/>
      <c r="GNX12" s="46"/>
      <c r="GNY12" s="46"/>
      <c r="GNZ12" s="46"/>
      <c r="GOA12" s="46"/>
      <c r="GOB12" s="46"/>
      <c r="GOC12" s="46"/>
      <c r="GOD12" s="46"/>
      <c r="GOE12" s="46"/>
      <c r="GOF12" s="46"/>
      <c r="GOG12" s="46"/>
      <c r="GOH12" s="46"/>
      <c r="GOI12" s="46"/>
      <c r="GOJ12" s="46"/>
      <c r="GOK12" s="46"/>
      <c r="GOL12" s="46"/>
      <c r="GOM12" s="46"/>
      <c r="GON12" s="46"/>
      <c r="GOO12" s="46"/>
      <c r="GOP12" s="46"/>
      <c r="GOQ12" s="46"/>
      <c r="GOR12" s="46"/>
      <c r="GOS12" s="46"/>
      <c r="GOT12" s="46"/>
      <c r="GOU12" s="46"/>
      <c r="GOV12" s="46"/>
      <c r="GOW12" s="46"/>
      <c r="GOX12" s="46"/>
      <c r="GOY12" s="46"/>
      <c r="GOZ12" s="46"/>
      <c r="GPA12" s="46"/>
      <c r="GPB12" s="46"/>
      <c r="GPC12" s="46"/>
      <c r="GPD12" s="46"/>
      <c r="GPE12" s="46"/>
      <c r="GPF12" s="46"/>
      <c r="GPG12" s="46"/>
      <c r="GPH12" s="46"/>
      <c r="GPI12" s="46"/>
      <c r="GPJ12" s="46"/>
      <c r="GPK12" s="46"/>
      <c r="GPL12" s="46"/>
      <c r="GPM12" s="46"/>
      <c r="GPN12" s="46"/>
      <c r="GPO12" s="46"/>
      <c r="GPP12" s="46"/>
      <c r="GPQ12" s="46"/>
      <c r="GPR12" s="46"/>
      <c r="GPS12" s="46"/>
      <c r="GPT12" s="46"/>
      <c r="GPU12" s="46"/>
      <c r="GPV12" s="46"/>
      <c r="GPW12" s="46"/>
      <c r="GPX12" s="46"/>
      <c r="GPY12" s="46"/>
      <c r="GPZ12" s="46"/>
      <c r="GQA12" s="46"/>
      <c r="GQB12" s="46"/>
      <c r="GQC12" s="46"/>
      <c r="GQD12" s="46"/>
      <c r="GQE12" s="46"/>
      <c r="GQF12" s="46"/>
      <c r="GQG12" s="46"/>
      <c r="GQH12" s="46"/>
      <c r="GQI12" s="46"/>
      <c r="GQJ12" s="46"/>
      <c r="GQK12" s="46"/>
      <c r="GQL12" s="46"/>
      <c r="GQM12" s="46"/>
      <c r="GQN12" s="46"/>
      <c r="GQO12" s="46"/>
      <c r="GQP12" s="46"/>
      <c r="GQQ12" s="46"/>
      <c r="GQR12" s="46"/>
      <c r="GQS12" s="46"/>
      <c r="GQT12" s="46"/>
      <c r="GQU12" s="46"/>
      <c r="GQV12" s="46"/>
      <c r="GQW12" s="46"/>
      <c r="GQX12" s="46"/>
      <c r="GQY12" s="46"/>
      <c r="GQZ12" s="46"/>
      <c r="GRA12" s="46"/>
      <c r="GRB12" s="46"/>
      <c r="GRC12" s="46"/>
      <c r="GRD12" s="46"/>
      <c r="GRE12" s="46"/>
      <c r="GRF12" s="46"/>
      <c r="GRG12" s="46"/>
      <c r="GRH12" s="46"/>
      <c r="GRI12" s="46"/>
      <c r="GRJ12" s="46"/>
      <c r="GRK12" s="46"/>
      <c r="GRL12" s="46"/>
      <c r="GRM12" s="46"/>
      <c r="GRN12" s="46"/>
      <c r="GRO12" s="46"/>
      <c r="GRP12" s="46"/>
      <c r="GRQ12" s="46"/>
      <c r="GRR12" s="46"/>
      <c r="GRS12" s="46"/>
      <c r="GRT12" s="46"/>
      <c r="GRU12" s="46"/>
      <c r="GRV12" s="46"/>
      <c r="GRW12" s="46"/>
      <c r="GRX12" s="46"/>
      <c r="GRY12" s="46"/>
      <c r="GRZ12" s="46"/>
      <c r="GSA12" s="46"/>
      <c r="GSB12" s="46"/>
      <c r="GSC12" s="46"/>
      <c r="GSD12" s="46"/>
      <c r="GSE12" s="46"/>
      <c r="GSF12" s="46"/>
      <c r="GSG12" s="46"/>
      <c r="GSH12" s="46"/>
      <c r="GSI12" s="46"/>
      <c r="GSJ12" s="46"/>
      <c r="GSK12" s="46"/>
      <c r="GSL12" s="46"/>
      <c r="GSM12" s="46"/>
      <c r="GSN12" s="46"/>
      <c r="GSO12" s="46"/>
      <c r="GSP12" s="46"/>
      <c r="GSQ12" s="46"/>
      <c r="GSR12" s="46"/>
      <c r="GSS12" s="46"/>
      <c r="GST12" s="46"/>
      <c r="GSU12" s="46"/>
      <c r="GSV12" s="46"/>
      <c r="GSW12" s="46"/>
      <c r="GSX12" s="46"/>
      <c r="GSY12" s="46"/>
      <c r="GSZ12" s="46"/>
      <c r="GTA12" s="46"/>
      <c r="GTB12" s="46"/>
      <c r="GTC12" s="46"/>
      <c r="GTD12" s="46"/>
      <c r="GTE12" s="46"/>
      <c r="GTF12" s="46"/>
      <c r="GTG12" s="46"/>
      <c r="GTH12" s="46"/>
      <c r="GTI12" s="46"/>
      <c r="GTJ12" s="46"/>
      <c r="GTK12" s="46"/>
      <c r="GTL12" s="46"/>
      <c r="GTM12" s="46"/>
      <c r="GTN12" s="46"/>
      <c r="GTO12" s="46"/>
      <c r="GTP12" s="46"/>
      <c r="GTQ12" s="46"/>
      <c r="GTR12" s="46"/>
      <c r="GTS12" s="46"/>
      <c r="GTT12" s="46"/>
      <c r="GTU12" s="46"/>
      <c r="GTV12" s="46"/>
      <c r="GTW12" s="46"/>
      <c r="GTX12" s="46"/>
      <c r="GTY12" s="46"/>
      <c r="GTZ12" s="46"/>
      <c r="GUA12" s="46"/>
      <c r="GUB12" s="46"/>
      <c r="GUC12" s="46"/>
      <c r="GUD12" s="46"/>
      <c r="GUE12" s="46"/>
      <c r="GUF12" s="46"/>
      <c r="GUG12" s="46"/>
      <c r="GUH12" s="46"/>
      <c r="GUI12" s="46"/>
      <c r="GUJ12" s="46"/>
      <c r="GUK12" s="46"/>
      <c r="GUL12" s="46"/>
      <c r="GUM12" s="46"/>
      <c r="GUN12" s="46"/>
      <c r="GUO12" s="46"/>
      <c r="GUP12" s="46"/>
      <c r="GUQ12" s="46"/>
      <c r="GUR12" s="46"/>
      <c r="GUS12" s="46"/>
      <c r="GUT12" s="46"/>
      <c r="GUU12" s="46"/>
      <c r="GUV12" s="46"/>
      <c r="GUW12" s="46"/>
      <c r="GUX12" s="46"/>
      <c r="GUY12" s="46"/>
      <c r="GUZ12" s="46"/>
      <c r="GVA12" s="46"/>
      <c r="GVB12" s="46"/>
      <c r="GVC12" s="46"/>
      <c r="GVD12" s="46"/>
      <c r="GVE12" s="46"/>
      <c r="GVF12" s="46"/>
      <c r="GVG12" s="46"/>
      <c r="GVH12" s="46"/>
      <c r="GVI12" s="46"/>
      <c r="GVJ12" s="46"/>
      <c r="GVK12" s="46"/>
      <c r="GVL12" s="46"/>
      <c r="GVM12" s="46"/>
      <c r="GVN12" s="46"/>
      <c r="GVO12" s="46"/>
      <c r="GVP12" s="46"/>
      <c r="GVQ12" s="46"/>
      <c r="GVR12" s="46"/>
      <c r="GVS12" s="46"/>
      <c r="GVT12" s="46"/>
      <c r="GVU12" s="46"/>
      <c r="GVV12" s="46"/>
      <c r="GVW12" s="46"/>
      <c r="GVX12" s="46"/>
      <c r="GVY12" s="46"/>
      <c r="GVZ12" s="46"/>
      <c r="GWA12" s="46"/>
      <c r="GWB12" s="46"/>
      <c r="GWC12" s="46"/>
      <c r="GWD12" s="46"/>
      <c r="GWE12" s="46"/>
      <c r="GWF12" s="46"/>
      <c r="GWG12" s="46"/>
      <c r="GWH12" s="46"/>
      <c r="GWI12" s="46"/>
      <c r="GWJ12" s="46"/>
      <c r="GWK12" s="46"/>
      <c r="GWL12" s="46"/>
      <c r="GWM12" s="46"/>
      <c r="GWN12" s="46"/>
      <c r="GWO12" s="46"/>
      <c r="GWP12" s="46"/>
      <c r="GWQ12" s="46"/>
      <c r="GWR12" s="46"/>
      <c r="GWS12" s="46"/>
      <c r="GWT12" s="46"/>
      <c r="GWU12" s="46"/>
      <c r="GWV12" s="46"/>
      <c r="GWW12" s="46"/>
      <c r="GWX12" s="46"/>
      <c r="GWY12" s="46"/>
      <c r="GWZ12" s="46"/>
      <c r="GXA12" s="46"/>
      <c r="GXB12" s="46"/>
      <c r="GXC12" s="46"/>
      <c r="GXD12" s="46"/>
      <c r="GXE12" s="46"/>
      <c r="GXF12" s="46"/>
      <c r="GXG12" s="46"/>
      <c r="GXH12" s="46"/>
      <c r="GXI12" s="46"/>
      <c r="GXJ12" s="46"/>
      <c r="GXK12" s="46"/>
      <c r="GXL12" s="46"/>
      <c r="GXM12" s="46"/>
      <c r="GXN12" s="46"/>
      <c r="GXO12" s="46"/>
      <c r="GXP12" s="46"/>
      <c r="GXQ12" s="46"/>
      <c r="GXR12" s="46"/>
      <c r="GXS12" s="46"/>
      <c r="GXT12" s="46"/>
      <c r="GXU12" s="46"/>
      <c r="GXV12" s="46"/>
      <c r="GXW12" s="46"/>
      <c r="GXX12" s="46"/>
      <c r="GXY12" s="46"/>
      <c r="GXZ12" s="46"/>
      <c r="GYA12" s="46"/>
      <c r="GYB12" s="46"/>
      <c r="GYC12" s="46"/>
      <c r="GYD12" s="46"/>
      <c r="GYE12" s="46"/>
      <c r="GYF12" s="46"/>
      <c r="GYG12" s="46"/>
      <c r="GYH12" s="46"/>
      <c r="GYI12" s="46"/>
      <c r="GYJ12" s="46"/>
      <c r="GYK12" s="46"/>
      <c r="GYL12" s="46"/>
      <c r="GYM12" s="46"/>
      <c r="GYN12" s="46"/>
      <c r="GYO12" s="46"/>
      <c r="GYP12" s="46"/>
      <c r="GYQ12" s="46"/>
      <c r="GYR12" s="46"/>
      <c r="GYS12" s="46"/>
      <c r="GYT12" s="46"/>
      <c r="GYU12" s="46"/>
      <c r="GYV12" s="46"/>
      <c r="GYW12" s="46"/>
      <c r="GYX12" s="46"/>
      <c r="GYY12" s="46"/>
      <c r="GYZ12" s="46"/>
      <c r="GZA12" s="46"/>
      <c r="GZB12" s="46"/>
      <c r="GZC12" s="46"/>
      <c r="GZD12" s="46"/>
      <c r="GZE12" s="46"/>
      <c r="GZF12" s="46"/>
      <c r="GZG12" s="46"/>
      <c r="GZH12" s="46"/>
      <c r="GZI12" s="46"/>
      <c r="GZJ12" s="46"/>
      <c r="GZK12" s="46"/>
      <c r="GZL12" s="46"/>
      <c r="GZM12" s="46"/>
      <c r="GZN12" s="46"/>
      <c r="GZO12" s="46"/>
      <c r="GZP12" s="46"/>
      <c r="GZQ12" s="46"/>
      <c r="GZR12" s="46"/>
      <c r="GZS12" s="46"/>
      <c r="GZT12" s="46"/>
      <c r="GZU12" s="46"/>
      <c r="GZV12" s="46"/>
      <c r="GZW12" s="46"/>
      <c r="GZX12" s="46"/>
      <c r="GZY12" s="46"/>
      <c r="GZZ12" s="46"/>
      <c r="HAA12" s="46"/>
      <c r="HAB12" s="46"/>
      <c r="HAC12" s="46"/>
      <c r="HAD12" s="46"/>
      <c r="HAE12" s="46"/>
      <c r="HAF12" s="46"/>
      <c r="HAG12" s="46"/>
      <c r="HAH12" s="46"/>
      <c r="HAI12" s="46"/>
      <c r="HAJ12" s="46"/>
      <c r="HAK12" s="46"/>
      <c r="HAL12" s="46"/>
      <c r="HAM12" s="46"/>
      <c r="HAN12" s="46"/>
      <c r="HAO12" s="46"/>
      <c r="HAP12" s="46"/>
      <c r="HAQ12" s="46"/>
      <c r="HAR12" s="46"/>
      <c r="HAS12" s="46"/>
      <c r="HAT12" s="46"/>
      <c r="HAU12" s="46"/>
      <c r="HAV12" s="46"/>
      <c r="HAW12" s="46"/>
      <c r="HAX12" s="46"/>
      <c r="HAY12" s="46"/>
      <c r="HAZ12" s="46"/>
      <c r="HBA12" s="46"/>
      <c r="HBB12" s="46"/>
      <c r="HBC12" s="46"/>
      <c r="HBD12" s="46"/>
      <c r="HBE12" s="46"/>
      <c r="HBF12" s="46"/>
      <c r="HBG12" s="46"/>
      <c r="HBH12" s="46"/>
      <c r="HBI12" s="46"/>
      <c r="HBJ12" s="46"/>
      <c r="HBK12" s="46"/>
      <c r="HBL12" s="46"/>
      <c r="HBM12" s="46"/>
      <c r="HBN12" s="46"/>
      <c r="HBO12" s="46"/>
      <c r="HBP12" s="46"/>
      <c r="HBQ12" s="46"/>
      <c r="HBR12" s="46"/>
      <c r="HBS12" s="46"/>
      <c r="HBT12" s="46"/>
      <c r="HBU12" s="46"/>
      <c r="HBV12" s="46"/>
      <c r="HBW12" s="46"/>
      <c r="HBX12" s="46"/>
      <c r="HBY12" s="46"/>
      <c r="HBZ12" s="46"/>
      <c r="HCA12" s="46"/>
      <c r="HCB12" s="46"/>
      <c r="HCC12" s="46"/>
      <c r="HCD12" s="46"/>
      <c r="HCE12" s="46"/>
      <c r="HCF12" s="46"/>
      <c r="HCG12" s="46"/>
      <c r="HCH12" s="46"/>
      <c r="HCI12" s="46"/>
      <c r="HCJ12" s="46"/>
      <c r="HCK12" s="46"/>
      <c r="HCL12" s="46"/>
      <c r="HCM12" s="46"/>
      <c r="HCN12" s="46"/>
      <c r="HCO12" s="46"/>
      <c r="HCP12" s="46"/>
      <c r="HCQ12" s="46"/>
      <c r="HCR12" s="46"/>
      <c r="HCS12" s="46"/>
      <c r="HCT12" s="46"/>
      <c r="HCU12" s="46"/>
      <c r="HCV12" s="46"/>
      <c r="HCW12" s="46"/>
      <c r="HCX12" s="46"/>
      <c r="HCY12" s="46"/>
      <c r="HCZ12" s="46"/>
      <c r="HDA12" s="46"/>
      <c r="HDB12" s="46"/>
      <c r="HDC12" s="46"/>
      <c r="HDD12" s="46"/>
      <c r="HDE12" s="46"/>
      <c r="HDF12" s="46"/>
      <c r="HDG12" s="46"/>
      <c r="HDH12" s="46"/>
      <c r="HDI12" s="46"/>
      <c r="HDJ12" s="46"/>
      <c r="HDK12" s="46"/>
      <c r="HDL12" s="46"/>
      <c r="HDM12" s="46"/>
      <c r="HDN12" s="46"/>
      <c r="HDO12" s="46"/>
      <c r="HDP12" s="46"/>
      <c r="HDQ12" s="46"/>
      <c r="HDR12" s="46"/>
      <c r="HDS12" s="46"/>
      <c r="HDT12" s="46"/>
      <c r="HDU12" s="46"/>
      <c r="HDV12" s="46"/>
      <c r="HDW12" s="46"/>
      <c r="HDX12" s="46"/>
      <c r="HDY12" s="46"/>
      <c r="HDZ12" s="46"/>
      <c r="HEA12" s="46"/>
      <c r="HEB12" s="46"/>
      <c r="HEC12" s="46"/>
      <c r="HED12" s="46"/>
      <c r="HEE12" s="46"/>
      <c r="HEF12" s="46"/>
      <c r="HEG12" s="46"/>
      <c r="HEH12" s="46"/>
      <c r="HEI12" s="46"/>
      <c r="HEJ12" s="46"/>
      <c r="HEK12" s="46"/>
      <c r="HEL12" s="46"/>
      <c r="HEM12" s="46"/>
      <c r="HEN12" s="46"/>
      <c r="HEO12" s="46"/>
      <c r="HEP12" s="46"/>
      <c r="HEQ12" s="46"/>
      <c r="HER12" s="46"/>
      <c r="HES12" s="46"/>
      <c r="HET12" s="46"/>
      <c r="HEU12" s="46"/>
      <c r="HEV12" s="46"/>
      <c r="HEW12" s="46"/>
      <c r="HEX12" s="46"/>
      <c r="HEY12" s="46"/>
      <c r="HEZ12" s="46"/>
      <c r="HFA12" s="46"/>
      <c r="HFB12" s="46"/>
      <c r="HFC12" s="46"/>
      <c r="HFD12" s="46"/>
      <c r="HFE12" s="46"/>
      <c r="HFF12" s="46"/>
      <c r="HFG12" s="46"/>
      <c r="HFH12" s="46"/>
      <c r="HFI12" s="46"/>
      <c r="HFJ12" s="46"/>
      <c r="HFK12" s="46"/>
      <c r="HFL12" s="46"/>
      <c r="HFM12" s="46"/>
      <c r="HFN12" s="46"/>
      <c r="HFO12" s="46"/>
      <c r="HFP12" s="46"/>
      <c r="HFQ12" s="46"/>
      <c r="HFR12" s="46"/>
      <c r="HFS12" s="46"/>
      <c r="HFT12" s="46"/>
      <c r="HFU12" s="46"/>
      <c r="HFV12" s="46"/>
      <c r="HFW12" s="46"/>
      <c r="HFX12" s="46"/>
      <c r="HFY12" s="46"/>
      <c r="HFZ12" s="46"/>
      <c r="HGA12" s="46"/>
      <c r="HGB12" s="46"/>
      <c r="HGC12" s="46"/>
      <c r="HGD12" s="46"/>
      <c r="HGE12" s="46"/>
      <c r="HGF12" s="46"/>
      <c r="HGG12" s="46"/>
      <c r="HGH12" s="46"/>
      <c r="HGI12" s="46"/>
      <c r="HGJ12" s="46"/>
      <c r="HGK12" s="46"/>
      <c r="HGL12" s="46"/>
      <c r="HGM12" s="46"/>
      <c r="HGN12" s="46"/>
      <c r="HGO12" s="46"/>
      <c r="HGP12" s="46"/>
      <c r="HGQ12" s="46"/>
      <c r="HGR12" s="46"/>
      <c r="HGS12" s="46"/>
      <c r="HGT12" s="46"/>
      <c r="HGU12" s="46"/>
      <c r="HGV12" s="46"/>
      <c r="HGW12" s="46"/>
      <c r="HGX12" s="46"/>
      <c r="HGY12" s="46"/>
      <c r="HGZ12" s="46"/>
      <c r="HHA12" s="46"/>
      <c r="HHB12" s="46"/>
      <c r="HHC12" s="46"/>
      <c r="HHD12" s="46"/>
      <c r="HHE12" s="46"/>
      <c r="HHF12" s="46"/>
      <c r="HHG12" s="46"/>
      <c r="HHH12" s="46"/>
      <c r="HHI12" s="46"/>
      <c r="HHJ12" s="46"/>
      <c r="HHK12" s="46"/>
      <c r="HHL12" s="46"/>
      <c r="HHM12" s="46"/>
      <c r="HHN12" s="46"/>
      <c r="HHO12" s="46"/>
      <c r="HHP12" s="46"/>
      <c r="HHQ12" s="46"/>
      <c r="HHR12" s="46"/>
      <c r="HHS12" s="46"/>
      <c r="HHT12" s="46"/>
      <c r="HHU12" s="46"/>
      <c r="HHV12" s="46"/>
      <c r="HHW12" s="46"/>
      <c r="HHX12" s="46"/>
      <c r="HHY12" s="46"/>
      <c r="HHZ12" s="46"/>
      <c r="HIA12" s="46"/>
      <c r="HIB12" s="46"/>
      <c r="HIC12" s="46"/>
      <c r="HID12" s="46"/>
      <c r="HIE12" s="46"/>
      <c r="HIF12" s="46"/>
      <c r="HIG12" s="46"/>
      <c r="HIH12" s="46"/>
      <c r="HII12" s="46"/>
      <c r="HIJ12" s="46"/>
      <c r="HIK12" s="46"/>
      <c r="HIL12" s="46"/>
      <c r="HIM12" s="46"/>
      <c r="HIN12" s="46"/>
      <c r="HIO12" s="46"/>
      <c r="HIP12" s="46"/>
      <c r="HIQ12" s="46"/>
      <c r="HIR12" s="46"/>
      <c r="HIS12" s="46"/>
      <c r="HIT12" s="46"/>
      <c r="HIU12" s="46"/>
      <c r="HIV12" s="46"/>
      <c r="HIW12" s="46"/>
      <c r="HIX12" s="46"/>
      <c r="HIY12" s="46"/>
      <c r="HIZ12" s="46"/>
      <c r="HJA12" s="46"/>
      <c r="HJB12" s="46"/>
      <c r="HJC12" s="46"/>
      <c r="HJD12" s="46"/>
      <c r="HJE12" s="46"/>
      <c r="HJF12" s="46"/>
      <c r="HJG12" s="46"/>
      <c r="HJH12" s="46"/>
      <c r="HJI12" s="46"/>
      <c r="HJJ12" s="46"/>
      <c r="HJK12" s="46"/>
      <c r="HJL12" s="46"/>
      <c r="HJM12" s="46"/>
      <c r="HJN12" s="46"/>
      <c r="HJO12" s="46"/>
      <c r="HJP12" s="46"/>
      <c r="HJQ12" s="46"/>
      <c r="HJR12" s="46"/>
      <c r="HJS12" s="46"/>
      <c r="HJT12" s="46"/>
      <c r="HJU12" s="46"/>
      <c r="HJV12" s="46"/>
      <c r="HJW12" s="46"/>
      <c r="HJX12" s="46"/>
      <c r="HJY12" s="46"/>
      <c r="HJZ12" s="46"/>
      <c r="HKA12" s="46"/>
      <c r="HKB12" s="46"/>
      <c r="HKC12" s="46"/>
      <c r="HKD12" s="46"/>
      <c r="HKE12" s="46"/>
      <c r="HKF12" s="46"/>
      <c r="HKG12" s="46"/>
      <c r="HKH12" s="46"/>
      <c r="HKI12" s="46"/>
      <c r="HKJ12" s="46"/>
      <c r="HKK12" s="46"/>
      <c r="HKL12" s="46"/>
      <c r="HKM12" s="46"/>
      <c r="HKN12" s="46"/>
      <c r="HKO12" s="46"/>
      <c r="HKP12" s="46"/>
      <c r="HKQ12" s="46"/>
      <c r="HKR12" s="46"/>
      <c r="HKS12" s="46"/>
      <c r="HKT12" s="46"/>
      <c r="HKU12" s="46"/>
      <c r="HKV12" s="46"/>
      <c r="HKW12" s="46"/>
      <c r="HKX12" s="46"/>
      <c r="HKY12" s="46"/>
      <c r="HKZ12" s="46"/>
      <c r="HLA12" s="46"/>
      <c r="HLB12" s="46"/>
      <c r="HLC12" s="46"/>
      <c r="HLD12" s="46"/>
      <c r="HLE12" s="46"/>
      <c r="HLF12" s="46"/>
      <c r="HLG12" s="46"/>
      <c r="HLH12" s="46"/>
      <c r="HLI12" s="46"/>
      <c r="HLJ12" s="46"/>
      <c r="HLK12" s="46"/>
      <c r="HLL12" s="46"/>
      <c r="HLM12" s="46"/>
      <c r="HLN12" s="46"/>
      <c r="HLO12" s="46"/>
      <c r="HLP12" s="46"/>
      <c r="HLQ12" s="46"/>
      <c r="HLR12" s="46"/>
      <c r="HLS12" s="46"/>
      <c r="HLT12" s="46"/>
      <c r="HLU12" s="46"/>
      <c r="HLV12" s="46"/>
      <c r="HLW12" s="46"/>
      <c r="HLX12" s="46"/>
      <c r="HLY12" s="46"/>
      <c r="HLZ12" s="46"/>
      <c r="HMA12" s="46"/>
      <c r="HMB12" s="46"/>
      <c r="HMC12" s="46"/>
      <c r="HMD12" s="46"/>
      <c r="HME12" s="46"/>
      <c r="HMF12" s="46"/>
      <c r="HMG12" s="46"/>
      <c r="HMH12" s="46"/>
      <c r="HMI12" s="46"/>
      <c r="HMJ12" s="46"/>
      <c r="HMK12" s="46"/>
      <c r="HML12" s="46"/>
      <c r="HMM12" s="46"/>
      <c r="HMN12" s="46"/>
      <c r="HMO12" s="46"/>
      <c r="HMP12" s="46"/>
      <c r="HMQ12" s="46"/>
      <c r="HMR12" s="46"/>
      <c r="HMS12" s="46"/>
      <c r="HMT12" s="46"/>
      <c r="HMU12" s="46"/>
      <c r="HMV12" s="46"/>
      <c r="HMW12" s="46"/>
      <c r="HMX12" s="46"/>
      <c r="HMY12" s="46"/>
      <c r="HMZ12" s="46"/>
      <c r="HNA12" s="46"/>
      <c r="HNB12" s="46"/>
      <c r="HNC12" s="46"/>
      <c r="HND12" s="46"/>
      <c r="HNE12" s="46"/>
      <c r="HNF12" s="46"/>
      <c r="HNG12" s="46"/>
      <c r="HNH12" s="46"/>
      <c r="HNI12" s="46"/>
      <c r="HNJ12" s="46"/>
      <c r="HNK12" s="46"/>
      <c r="HNL12" s="46"/>
      <c r="HNM12" s="46"/>
      <c r="HNN12" s="46"/>
      <c r="HNO12" s="46"/>
      <c r="HNP12" s="46"/>
      <c r="HNQ12" s="46"/>
      <c r="HNR12" s="46"/>
      <c r="HNS12" s="46"/>
      <c r="HNT12" s="46"/>
      <c r="HNU12" s="46"/>
      <c r="HNV12" s="46"/>
      <c r="HNW12" s="46"/>
      <c r="HNX12" s="46"/>
      <c r="HNY12" s="46"/>
      <c r="HNZ12" s="46"/>
      <c r="HOA12" s="46"/>
      <c r="HOB12" s="46"/>
      <c r="HOC12" s="46"/>
      <c r="HOD12" s="46"/>
      <c r="HOE12" s="46"/>
      <c r="HOF12" s="46"/>
      <c r="HOG12" s="46"/>
      <c r="HOH12" s="46"/>
      <c r="HOI12" s="46"/>
      <c r="HOJ12" s="46"/>
      <c r="HOK12" s="46"/>
      <c r="HOL12" s="46"/>
      <c r="HOM12" s="46"/>
      <c r="HON12" s="46"/>
      <c r="HOO12" s="46"/>
      <c r="HOP12" s="46"/>
      <c r="HOQ12" s="46"/>
      <c r="HOR12" s="46"/>
      <c r="HOS12" s="46"/>
      <c r="HOT12" s="46"/>
      <c r="HOU12" s="46"/>
      <c r="HOV12" s="46"/>
      <c r="HOW12" s="46"/>
      <c r="HOX12" s="46"/>
      <c r="HOY12" s="46"/>
      <c r="HOZ12" s="46"/>
      <c r="HPA12" s="46"/>
      <c r="HPB12" s="46"/>
      <c r="HPC12" s="46"/>
      <c r="HPD12" s="46"/>
      <c r="HPE12" s="46"/>
      <c r="HPF12" s="46"/>
      <c r="HPG12" s="46"/>
      <c r="HPH12" s="46"/>
      <c r="HPI12" s="46"/>
      <c r="HPJ12" s="46"/>
      <c r="HPK12" s="46"/>
      <c r="HPL12" s="46"/>
      <c r="HPM12" s="46"/>
      <c r="HPN12" s="46"/>
      <c r="HPO12" s="46"/>
      <c r="HPP12" s="46"/>
      <c r="HPQ12" s="46"/>
      <c r="HPR12" s="46"/>
      <c r="HPS12" s="46"/>
      <c r="HPT12" s="46"/>
      <c r="HPU12" s="46"/>
      <c r="HPV12" s="46"/>
      <c r="HPW12" s="46"/>
      <c r="HPX12" s="46"/>
      <c r="HPY12" s="46"/>
      <c r="HPZ12" s="46"/>
      <c r="HQA12" s="46"/>
      <c r="HQB12" s="46"/>
      <c r="HQC12" s="46"/>
      <c r="HQD12" s="46"/>
      <c r="HQE12" s="46"/>
      <c r="HQF12" s="46"/>
      <c r="HQG12" s="46"/>
      <c r="HQH12" s="46"/>
      <c r="HQI12" s="46"/>
      <c r="HQJ12" s="46"/>
      <c r="HQK12" s="46"/>
      <c r="HQL12" s="46"/>
      <c r="HQM12" s="46"/>
      <c r="HQN12" s="46"/>
      <c r="HQO12" s="46"/>
      <c r="HQP12" s="46"/>
      <c r="HQQ12" s="46"/>
      <c r="HQR12" s="46"/>
      <c r="HQS12" s="46"/>
      <c r="HQT12" s="46"/>
      <c r="HQU12" s="46"/>
      <c r="HQV12" s="46"/>
      <c r="HQW12" s="46"/>
      <c r="HQX12" s="46"/>
      <c r="HQY12" s="46"/>
      <c r="HQZ12" s="46"/>
      <c r="HRA12" s="46"/>
      <c r="HRB12" s="46"/>
      <c r="HRC12" s="46"/>
      <c r="HRD12" s="46"/>
      <c r="HRE12" s="46"/>
      <c r="HRF12" s="46"/>
      <c r="HRG12" s="46"/>
      <c r="HRH12" s="46"/>
      <c r="HRI12" s="46"/>
      <c r="HRJ12" s="46"/>
      <c r="HRK12" s="46"/>
      <c r="HRL12" s="46"/>
      <c r="HRM12" s="46"/>
      <c r="HRN12" s="46"/>
      <c r="HRO12" s="46"/>
      <c r="HRP12" s="46"/>
      <c r="HRQ12" s="46"/>
      <c r="HRR12" s="46"/>
      <c r="HRS12" s="46"/>
      <c r="HRT12" s="46"/>
      <c r="HRU12" s="46"/>
      <c r="HRV12" s="46"/>
      <c r="HRW12" s="46"/>
      <c r="HRX12" s="46"/>
      <c r="HRY12" s="46"/>
      <c r="HRZ12" s="46"/>
      <c r="HSA12" s="46"/>
      <c r="HSB12" s="46"/>
      <c r="HSC12" s="46"/>
      <c r="HSD12" s="46"/>
      <c r="HSE12" s="46"/>
      <c r="HSF12" s="46"/>
      <c r="HSG12" s="46"/>
      <c r="HSH12" s="46"/>
      <c r="HSI12" s="46"/>
      <c r="HSJ12" s="46"/>
      <c r="HSK12" s="46"/>
      <c r="HSL12" s="46"/>
      <c r="HSM12" s="46"/>
      <c r="HSN12" s="46"/>
      <c r="HSO12" s="46"/>
      <c r="HSP12" s="46"/>
      <c r="HSQ12" s="46"/>
      <c r="HSR12" s="46"/>
      <c r="HSS12" s="46"/>
      <c r="HST12" s="46"/>
      <c r="HSU12" s="46"/>
      <c r="HSV12" s="46"/>
      <c r="HSW12" s="46"/>
      <c r="HSX12" s="46"/>
      <c r="HSY12" s="46"/>
      <c r="HSZ12" s="46"/>
      <c r="HTA12" s="46"/>
      <c r="HTB12" s="46"/>
      <c r="HTC12" s="46"/>
      <c r="HTD12" s="46"/>
      <c r="HTE12" s="46"/>
      <c r="HTF12" s="46"/>
      <c r="HTG12" s="46"/>
      <c r="HTH12" s="46"/>
      <c r="HTI12" s="46"/>
      <c r="HTJ12" s="46"/>
      <c r="HTK12" s="46"/>
      <c r="HTL12" s="46"/>
      <c r="HTM12" s="46"/>
      <c r="HTN12" s="46"/>
      <c r="HTO12" s="46"/>
      <c r="HTP12" s="46"/>
      <c r="HTQ12" s="46"/>
      <c r="HTR12" s="46"/>
      <c r="HTS12" s="46"/>
      <c r="HTT12" s="46"/>
      <c r="HTU12" s="46"/>
      <c r="HTV12" s="46"/>
      <c r="HTW12" s="46"/>
      <c r="HTX12" s="46"/>
      <c r="HTY12" s="46"/>
      <c r="HTZ12" s="46"/>
      <c r="HUA12" s="46"/>
      <c r="HUB12" s="46"/>
      <c r="HUC12" s="46"/>
      <c r="HUD12" s="46"/>
      <c r="HUE12" s="46"/>
      <c r="HUF12" s="46"/>
      <c r="HUG12" s="46"/>
      <c r="HUH12" s="46"/>
      <c r="HUI12" s="46"/>
      <c r="HUJ12" s="46"/>
      <c r="HUK12" s="46"/>
      <c r="HUL12" s="46"/>
      <c r="HUM12" s="46"/>
      <c r="HUN12" s="46"/>
      <c r="HUO12" s="46"/>
      <c r="HUP12" s="46"/>
      <c r="HUQ12" s="46"/>
      <c r="HUR12" s="46"/>
      <c r="HUS12" s="46"/>
      <c r="HUT12" s="46"/>
      <c r="HUU12" s="46"/>
      <c r="HUV12" s="46"/>
      <c r="HUW12" s="46"/>
      <c r="HUX12" s="46"/>
      <c r="HUY12" s="46"/>
      <c r="HUZ12" s="46"/>
      <c r="HVA12" s="46"/>
      <c r="HVB12" s="46"/>
      <c r="HVC12" s="46"/>
      <c r="HVD12" s="46"/>
      <c r="HVE12" s="46"/>
      <c r="HVF12" s="46"/>
      <c r="HVG12" s="46"/>
      <c r="HVH12" s="46"/>
      <c r="HVI12" s="46"/>
      <c r="HVJ12" s="46"/>
      <c r="HVK12" s="46"/>
      <c r="HVL12" s="46"/>
      <c r="HVM12" s="46"/>
      <c r="HVN12" s="46"/>
      <c r="HVO12" s="46"/>
      <c r="HVP12" s="46"/>
      <c r="HVQ12" s="46"/>
      <c r="HVR12" s="46"/>
      <c r="HVS12" s="46"/>
      <c r="HVT12" s="46"/>
      <c r="HVU12" s="46"/>
      <c r="HVV12" s="46"/>
      <c r="HVW12" s="46"/>
      <c r="HVX12" s="46"/>
      <c r="HVY12" s="46"/>
      <c r="HVZ12" s="46"/>
      <c r="HWA12" s="46"/>
      <c r="HWB12" s="46"/>
      <c r="HWC12" s="46"/>
      <c r="HWD12" s="46"/>
      <c r="HWE12" s="46"/>
      <c r="HWF12" s="46"/>
      <c r="HWG12" s="46"/>
      <c r="HWH12" s="46"/>
      <c r="HWI12" s="46"/>
      <c r="HWJ12" s="46"/>
      <c r="HWK12" s="46"/>
      <c r="HWL12" s="46"/>
      <c r="HWM12" s="46"/>
      <c r="HWN12" s="46"/>
      <c r="HWO12" s="46"/>
      <c r="HWP12" s="46"/>
      <c r="HWQ12" s="46"/>
      <c r="HWR12" s="46"/>
      <c r="HWS12" s="46"/>
      <c r="HWT12" s="46"/>
      <c r="HWU12" s="46"/>
      <c r="HWV12" s="46"/>
      <c r="HWW12" s="46"/>
      <c r="HWX12" s="46"/>
      <c r="HWY12" s="46"/>
      <c r="HWZ12" s="46"/>
      <c r="HXA12" s="46"/>
      <c r="HXB12" s="46"/>
      <c r="HXC12" s="46"/>
      <c r="HXD12" s="46"/>
      <c r="HXE12" s="46"/>
      <c r="HXF12" s="46"/>
      <c r="HXG12" s="46"/>
      <c r="HXH12" s="46"/>
      <c r="HXI12" s="46"/>
      <c r="HXJ12" s="46"/>
      <c r="HXK12" s="46"/>
      <c r="HXL12" s="46"/>
      <c r="HXM12" s="46"/>
      <c r="HXN12" s="46"/>
      <c r="HXO12" s="46"/>
      <c r="HXP12" s="46"/>
      <c r="HXQ12" s="46"/>
      <c r="HXR12" s="46"/>
      <c r="HXS12" s="46"/>
      <c r="HXT12" s="46"/>
      <c r="HXU12" s="46"/>
      <c r="HXV12" s="46"/>
      <c r="HXW12" s="46"/>
      <c r="HXX12" s="46"/>
      <c r="HXY12" s="46"/>
      <c r="HXZ12" s="46"/>
      <c r="HYA12" s="46"/>
      <c r="HYB12" s="46"/>
      <c r="HYC12" s="46"/>
      <c r="HYD12" s="46"/>
      <c r="HYE12" s="46"/>
      <c r="HYF12" s="46"/>
      <c r="HYG12" s="46"/>
      <c r="HYH12" s="46"/>
      <c r="HYI12" s="46"/>
      <c r="HYJ12" s="46"/>
      <c r="HYK12" s="46"/>
      <c r="HYL12" s="46"/>
      <c r="HYM12" s="46"/>
      <c r="HYN12" s="46"/>
      <c r="HYO12" s="46"/>
      <c r="HYP12" s="46"/>
      <c r="HYQ12" s="46"/>
      <c r="HYR12" s="46"/>
      <c r="HYS12" s="46"/>
      <c r="HYT12" s="46"/>
      <c r="HYU12" s="46"/>
      <c r="HYV12" s="46"/>
      <c r="HYW12" s="46"/>
      <c r="HYX12" s="46"/>
      <c r="HYY12" s="46"/>
      <c r="HYZ12" s="46"/>
      <c r="HZA12" s="46"/>
      <c r="HZB12" s="46"/>
      <c r="HZC12" s="46"/>
      <c r="HZD12" s="46"/>
      <c r="HZE12" s="46"/>
      <c r="HZF12" s="46"/>
      <c r="HZG12" s="46"/>
      <c r="HZH12" s="46"/>
      <c r="HZI12" s="46"/>
      <c r="HZJ12" s="46"/>
      <c r="HZK12" s="46"/>
      <c r="HZL12" s="46"/>
      <c r="HZM12" s="46"/>
      <c r="HZN12" s="46"/>
      <c r="HZO12" s="46"/>
      <c r="HZP12" s="46"/>
      <c r="HZQ12" s="46"/>
      <c r="HZR12" s="46"/>
      <c r="HZS12" s="46"/>
      <c r="HZT12" s="46"/>
      <c r="HZU12" s="46"/>
      <c r="HZV12" s="46"/>
      <c r="HZW12" s="46"/>
      <c r="HZX12" s="46"/>
      <c r="HZY12" s="46"/>
      <c r="HZZ12" s="46"/>
      <c r="IAA12" s="46"/>
      <c r="IAB12" s="46"/>
      <c r="IAC12" s="46"/>
      <c r="IAD12" s="46"/>
      <c r="IAE12" s="46"/>
      <c r="IAF12" s="46"/>
      <c r="IAG12" s="46"/>
      <c r="IAH12" s="46"/>
      <c r="IAI12" s="46"/>
      <c r="IAJ12" s="46"/>
      <c r="IAK12" s="46"/>
      <c r="IAL12" s="46"/>
      <c r="IAM12" s="46"/>
      <c r="IAN12" s="46"/>
      <c r="IAO12" s="46"/>
      <c r="IAP12" s="46"/>
      <c r="IAQ12" s="46"/>
      <c r="IAR12" s="46"/>
      <c r="IAS12" s="46"/>
      <c r="IAT12" s="46"/>
      <c r="IAU12" s="46"/>
      <c r="IAV12" s="46"/>
      <c r="IAW12" s="46"/>
      <c r="IAX12" s="46"/>
      <c r="IAY12" s="46"/>
      <c r="IAZ12" s="46"/>
      <c r="IBA12" s="46"/>
      <c r="IBB12" s="46"/>
      <c r="IBC12" s="46"/>
      <c r="IBD12" s="46"/>
      <c r="IBE12" s="46"/>
      <c r="IBF12" s="46"/>
      <c r="IBG12" s="46"/>
      <c r="IBH12" s="46"/>
      <c r="IBI12" s="46"/>
      <c r="IBJ12" s="46"/>
      <c r="IBK12" s="46"/>
      <c r="IBL12" s="46"/>
      <c r="IBM12" s="46"/>
      <c r="IBN12" s="46"/>
      <c r="IBO12" s="46"/>
      <c r="IBP12" s="46"/>
      <c r="IBQ12" s="46"/>
      <c r="IBR12" s="46"/>
      <c r="IBS12" s="46"/>
      <c r="IBT12" s="46"/>
      <c r="IBU12" s="46"/>
      <c r="IBV12" s="46"/>
      <c r="IBW12" s="46"/>
      <c r="IBX12" s="46"/>
      <c r="IBY12" s="46"/>
      <c r="IBZ12" s="46"/>
      <c r="ICA12" s="46"/>
      <c r="ICB12" s="46"/>
      <c r="ICC12" s="46"/>
      <c r="ICD12" s="46"/>
      <c r="ICE12" s="46"/>
      <c r="ICF12" s="46"/>
      <c r="ICG12" s="46"/>
      <c r="ICH12" s="46"/>
      <c r="ICI12" s="46"/>
      <c r="ICJ12" s="46"/>
      <c r="ICK12" s="46"/>
      <c r="ICL12" s="46"/>
      <c r="ICM12" s="46"/>
      <c r="ICN12" s="46"/>
      <c r="ICO12" s="46"/>
      <c r="ICP12" s="46"/>
      <c r="ICQ12" s="46"/>
      <c r="ICR12" s="46"/>
      <c r="ICS12" s="46"/>
      <c r="ICT12" s="46"/>
      <c r="ICU12" s="46"/>
      <c r="ICV12" s="46"/>
      <c r="ICW12" s="46"/>
      <c r="ICX12" s="46"/>
      <c r="ICY12" s="46"/>
      <c r="ICZ12" s="46"/>
      <c r="IDA12" s="46"/>
      <c r="IDB12" s="46"/>
      <c r="IDC12" s="46"/>
      <c r="IDD12" s="46"/>
      <c r="IDE12" s="46"/>
      <c r="IDF12" s="46"/>
      <c r="IDG12" s="46"/>
      <c r="IDH12" s="46"/>
      <c r="IDI12" s="46"/>
      <c r="IDJ12" s="46"/>
      <c r="IDK12" s="46"/>
      <c r="IDL12" s="46"/>
      <c r="IDM12" s="46"/>
      <c r="IDN12" s="46"/>
      <c r="IDO12" s="46"/>
      <c r="IDP12" s="46"/>
      <c r="IDQ12" s="46"/>
      <c r="IDR12" s="46"/>
      <c r="IDS12" s="46"/>
      <c r="IDT12" s="46"/>
      <c r="IDU12" s="46"/>
      <c r="IDV12" s="46"/>
      <c r="IDW12" s="46"/>
      <c r="IDX12" s="46"/>
      <c r="IDY12" s="46"/>
      <c r="IDZ12" s="46"/>
      <c r="IEA12" s="46"/>
      <c r="IEB12" s="46"/>
      <c r="IEC12" s="46"/>
      <c r="IED12" s="46"/>
      <c r="IEE12" s="46"/>
      <c r="IEF12" s="46"/>
      <c r="IEG12" s="46"/>
      <c r="IEH12" s="46"/>
      <c r="IEI12" s="46"/>
      <c r="IEJ12" s="46"/>
      <c r="IEK12" s="46"/>
      <c r="IEL12" s="46"/>
      <c r="IEM12" s="46"/>
      <c r="IEN12" s="46"/>
      <c r="IEO12" s="46"/>
      <c r="IEP12" s="46"/>
      <c r="IEQ12" s="46"/>
      <c r="IER12" s="46"/>
      <c r="IES12" s="46"/>
      <c r="IET12" s="46"/>
      <c r="IEU12" s="46"/>
      <c r="IEV12" s="46"/>
      <c r="IEW12" s="46"/>
      <c r="IEX12" s="46"/>
      <c r="IEY12" s="46"/>
      <c r="IEZ12" s="46"/>
      <c r="IFA12" s="46"/>
      <c r="IFB12" s="46"/>
      <c r="IFC12" s="46"/>
      <c r="IFD12" s="46"/>
      <c r="IFE12" s="46"/>
      <c r="IFF12" s="46"/>
      <c r="IFG12" s="46"/>
      <c r="IFH12" s="46"/>
      <c r="IFI12" s="46"/>
      <c r="IFJ12" s="46"/>
      <c r="IFK12" s="46"/>
      <c r="IFL12" s="46"/>
      <c r="IFM12" s="46"/>
      <c r="IFN12" s="46"/>
      <c r="IFO12" s="46"/>
      <c r="IFP12" s="46"/>
      <c r="IFQ12" s="46"/>
      <c r="IFR12" s="46"/>
      <c r="IFS12" s="46"/>
      <c r="IFT12" s="46"/>
      <c r="IFU12" s="46"/>
      <c r="IFV12" s="46"/>
      <c r="IFW12" s="46"/>
      <c r="IFX12" s="46"/>
      <c r="IFY12" s="46"/>
      <c r="IFZ12" s="46"/>
      <c r="IGA12" s="46"/>
      <c r="IGB12" s="46"/>
      <c r="IGC12" s="46"/>
      <c r="IGD12" s="46"/>
      <c r="IGE12" s="46"/>
      <c r="IGF12" s="46"/>
      <c r="IGG12" s="46"/>
      <c r="IGH12" s="46"/>
      <c r="IGI12" s="46"/>
      <c r="IGJ12" s="46"/>
      <c r="IGK12" s="46"/>
      <c r="IGL12" s="46"/>
      <c r="IGM12" s="46"/>
      <c r="IGN12" s="46"/>
      <c r="IGO12" s="46"/>
      <c r="IGP12" s="46"/>
      <c r="IGQ12" s="46"/>
      <c r="IGR12" s="46"/>
      <c r="IGS12" s="46"/>
      <c r="IGT12" s="46"/>
      <c r="IGU12" s="46"/>
      <c r="IGV12" s="46"/>
      <c r="IGW12" s="46"/>
      <c r="IGX12" s="46"/>
      <c r="IGY12" s="46"/>
      <c r="IGZ12" s="46"/>
      <c r="IHA12" s="46"/>
      <c r="IHB12" s="46"/>
      <c r="IHC12" s="46"/>
      <c r="IHD12" s="46"/>
      <c r="IHE12" s="46"/>
      <c r="IHF12" s="46"/>
      <c r="IHG12" s="46"/>
      <c r="IHH12" s="46"/>
      <c r="IHI12" s="46"/>
      <c r="IHJ12" s="46"/>
      <c r="IHK12" s="46"/>
      <c r="IHL12" s="46"/>
      <c r="IHM12" s="46"/>
      <c r="IHN12" s="46"/>
      <c r="IHO12" s="46"/>
      <c r="IHP12" s="46"/>
      <c r="IHQ12" s="46"/>
      <c r="IHR12" s="46"/>
      <c r="IHS12" s="46"/>
      <c r="IHT12" s="46"/>
      <c r="IHU12" s="46"/>
      <c r="IHV12" s="46"/>
      <c r="IHW12" s="46"/>
      <c r="IHX12" s="46"/>
      <c r="IHY12" s="46"/>
      <c r="IHZ12" s="46"/>
      <c r="IIA12" s="46"/>
      <c r="IIB12" s="46"/>
      <c r="IIC12" s="46"/>
      <c r="IID12" s="46"/>
      <c r="IIE12" s="46"/>
      <c r="IIF12" s="46"/>
      <c r="IIG12" s="46"/>
      <c r="IIH12" s="46"/>
      <c r="III12" s="46"/>
      <c r="IIJ12" s="46"/>
      <c r="IIK12" s="46"/>
      <c r="IIL12" s="46"/>
      <c r="IIM12" s="46"/>
      <c r="IIN12" s="46"/>
      <c r="IIO12" s="46"/>
      <c r="IIP12" s="46"/>
      <c r="IIQ12" s="46"/>
      <c r="IIR12" s="46"/>
      <c r="IIS12" s="46"/>
      <c r="IIT12" s="46"/>
      <c r="IIU12" s="46"/>
      <c r="IIV12" s="46"/>
      <c r="IIW12" s="46"/>
      <c r="IIX12" s="46"/>
      <c r="IIY12" s="46"/>
      <c r="IIZ12" s="46"/>
      <c r="IJA12" s="46"/>
      <c r="IJB12" s="46"/>
      <c r="IJC12" s="46"/>
      <c r="IJD12" s="46"/>
      <c r="IJE12" s="46"/>
      <c r="IJF12" s="46"/>
      <c r="IJG12" s="46"/>
      <c r="IJH12" s="46"/>
      <c r="IJI12" s="46"/>
      <c r="IJJ12" s="46"/>
      <c r="IJK12" s="46"/>
      <c r="IJL12" s="46"/>
      <c r="IJM12" s="46"/>
      <c r="IJN12" s="46"/>
      <c r="IJO12" s="46"/>
      <c r="IJP12" s="46"/>
      <c r="IJQ12" s="46"/>
      <c r="IJR12" s="46"/>
      <c r="IJS12" s="46"/>
      <c r="IJT12" s="46"/>
      <c r="IJU12" s="46"/>
      <c r="IJV12" s="46"/>
      <c r="IJW12" s="46"/>
      <c r="IJX12" s="46"/>
      <c r="IJY12" s="46"/>
      <c r="IJZ12" s="46"/>
      <c r="IKA12" s="46"/>
      <c r="IKB12" s="46"/>
      <c r="IKC12" s="46"/>
      <c r="IKD12" s="46"/>
      <c r="IKE12" s="46"/>
      <c r="IKF12" s="46"/>
      <c r="IKG12" s="46"/>
      <c r="IKH12" s="46"/>
      <c r="IKI12" s="46"/>
      <c r="IKJ12" s="46"/>
      <c r="IKK12" s="46"/>
      <c r="IKL12" s="46"/>
      <c r="IKM12" s="46"/>
      <c r="IKN12" s="46"/>
      <c r="IKO12" s="46"/>
      <c r="IKP12" s="46"/>
      <c r="IKQ12" s="46"/>
      <c r="IKR12" s="46"/>
      <c r="IKS12" s="46"/>
      <c r="IKT12" s="46"/>
      <c r="IKU12" s="46"/>
      <c r="IKV12" s="46"/>
      <c r="IKW12" s="46"/>
      <c r="IKX12" s="46"/>
      <c r="IKY12" s="46"/>
      <c r="IKZ12" s="46"/>
      <c r="ILA12" s="46"/>
      <c r="ILB12" s="46"/>
      <c r="ILC12" s="46"/>
      <c r="ILD12" s="46"/>
      <c r="ILE12" s="46"/>
      <c r="ILF12" s="46"/>
      <c r="ILG12" s="46"/>
      <c r="ILH12" s="46"/>
      <c r="ILI12" s="46"/>
      <c r="ILJ12" s="46"/>
      <c r="ILK12" s="46"/>
      <c r="ILL12" s="46"/>
      <c r="ILM12" s="46"/>
      <c r="ILN12" s="46"/>
      <c r="ILO12" s="46"/>
      <c r="ILP12" s="46"/>
      <c r="ILQ12" s="46"/>
      <c r="ILR12" s="46"/>
      <c r="ILS12" s="46"/>
      <c r="ILT12" s="46"/>
      <c r="ILU12" s="46"/>
      <c r="ILV12" s="46"/>
      <c r="ILW12" s="46"/>
      <c r="ILX12" s="46"/>
      <c r="ILY12" s="46"/>
      <c r="ILZ12" s="46"/>
      <c r="IMA12" s="46"/>
      <c r="IMB12" s="46"/>
      <c r="IMC12" s="46"/>
      <c r="IMD12" s="46"/>
      <c r="IME12" s="46"/>
      <c r="IMF12" s="46"/>
      <c r="IMG12" s="46"/>
      <c r="IMH12" s="46"/>
      <c r="IMI12" s="46"/>
      <c r="IMJ12" s="46"/>
      <c r="IMK12" s="46"/>
      <c r="IML12" s="46"/>
      <c r="IMM12" s="46"/>
      <c r="IMN12" s="46"/>
      <c r="IMO12" s="46"/>
      <c r="IMP12" s="46"/>
      <c r="IMQ12" s="46"/>
      <c r="IMR12" s="46"/>
      <c r="IMS12" s="46"/>
      <c r="IMT12" s="46"/>
      <c r="IMU12" s="46"/>
      <c r="IMV12" s="46"/>
      <c r="IMW12" s="46"/>
      <c r="IMX12" s="46"/>
      <c r="IMY12" s="46"/>
      <c r="IMZ12" s="46"/>
      <c r="INA12" s="46"/>
      <c r="INB12" s="46"/>
      <c r="INC12" s="46"/>
      <c r="IND12" s="46"/>
      <c r="INE12" s="46"/>
      <c r="INF12" s="46"/>
      <c r="ING12" s="46"/>
      <c r="INH12" s="46"/>
      <c r="INI12" s="46"/>
      <c r="INJ12" s="46"/>
      <c r="INK12" s="46"/>
      <c r="INL12" s="46"/>
      <c r="INM12" s="46"/>
      <c r="INN12" s="46"/>
      <c r="INO12" s="46"/>
      <c r="INP12" s="46"/>
      <c r="INQ12" s="46"/>
      <c r="INR12" s="46"/>
      <c r="INS12" s="46"/>
      <c r="INT12" s="46"/>
      <c r="INU12" s="46"/>
      <c r="INV12" s="46"/>
      <c r="INW12" s="46"/>
      <c r="INX12" s="46"/>
      <c r="INY12" s="46"/>
      <c r="INZ12" s="46"/>
      <c r="IOA12" s="46"/>
      <c r="IOB12" s="46"/>
      <c r="IOC12" s="46"/>
      <c r="IOD12" s="46"/>
      <c r="IOE12" s="46"/>
      <c r="IOF12" s="46"/>
      <c r="IOG12" s="46"/>
      <c r="IOH12" s="46"/>
      <c r="IOI12" s="46"/>
      <c r="IOJ12" s="46"/>
      <c r="IOK12" s="46"/>
      <c r="IOL12" s="46"/>
      <c r="IOM12" s="46"/>
      <c r="ION12" s="46"/>
      <c r="IOO12" s="46"/>
      <c r="IOP12" s="46"/>
      <c r="IOQ12" s="46"/>
      <c r="IOR12" s="46"/>
      <c r="IOS12" s="46"/>
      <c r="IOT12" s="46"/>
      <c r="IOU12" s="46"/>
      <c r="IOV12" s="46"/>
      <c r="IOW12" s="46"/>
      <c r="IOX12" s="46"/>
      <c r="IOY12" s="46"/>
      <c r="IOZ12" s="46"/>
      <c r="IPA12" s="46"/>
      <c r="IPB12" s="46"/>
      <c r="IPC12" s="46"/>
      <c r="IPD12" s="46"/>
      <c r="IPE12" s="46"/>
      <c r="IPF12" s="46"/>
      <c r="IPG12" s="46"/>
      <c r="IPH12" s="46"/>
      <c r="IPI12" s="46"/>
      <c r="IPJ12" s="46"/>
      <c r="IPK12" s="46"/>
      <c r="IPL12" s="46"/>
      <c r="IPM12" s="46"/>
      <c r="IPN12" s="46"/>
      <c r="IPO12" s="46"/>
      <c r="IPP12" s="46"/>
      <c r="IPQ12" s="46"/>
      <c r="IPR12" s="46"/>
      <c r="IPS12" s="46"/>
      <c r="IPT12" s="46"/>
      <c r="IPU12" s="46"/>
      <c r="IPV12" s="46"/>
      <c r="IPW12" s="46"/>
      <c r="IPX12" s="46"/>
      <c r="IPY12" s="46"/>
      <c r="IPZ12" s="46"/>
      <c r="IQA12" s="46"/>
      <c r="IQB12" s="46"/>
      <c r="IQC12" s="46"/>
      <c r="IQD12" s="46"/>
      <c r="IQE12" s="46"/>
      <c r="IQF12" s="46"/>
      <c r="IQG12" s="46"/>
      <c r="IQH12" s="46"/>
      <c r="IQI12" s="46"/>
      <c r="IQJ12" s="46"/>
      <c r="IQK12" s="46"/>
      <c r="IQL12" s="46"/>
      <c r="IQM12" s="46"/>
      <c r="IQN12" s="46"/>
      <c r="IQO12" s="46"/>
      <c r="IQP12" s="46"/>
      <c r="IQQ12" s="46"/>
      <c r="IQR12" s="46"/>
      <c r="IQS12" s="46"/>
      <c r="IQT12" s="46"/>
      <c r="IQU12" s="46"/>
      <c r="IQV12" s="46"/>
      <c r="IQW12" s="46"/>
      <c r="IQX12" s="46"/>
      <c r="IQY12" s="46"/>
      <c r="IQZ12" s="46"/>
      <c r="IRA12" s="46"/>
      <c r="IRB12" s="46"/>
      <c r="IRC12" s="46"/>
      <c r="IRD12" s="46"/>
      <c r="IRE12" s="46"/>
      <c r="IRF12" s="46"/>
      <c r="IRG12" s="46"/>
      <c r="IRH12" s="46"/>
      <c r="IRI12" s="46"/>
      <c r="IRJ12" s="46"/>
      <c r="IRK12" s="46"/>
      <c r="IRL12" s="46"/>
      <c r="IRM12" s="46"/>
      <c r="IRN12" s="46"/>
      <c r="IRO12" s="46"/>
      <c r="IRP12" s="46"/>
      <c r="IRQ12" s="46"/>
      <c r="IRR12" s="46"/>
      <c r="IRS12" s="46"/>
      <c r="IRT12" s="46"/>
      <c r="IRU12" s="46"/>
      <c r="IRV12" s="46"/>
      <c r="IRW12" s="46"/>
      <c r="IRX12" s="46"/>
      <c r="IRY12" s="46"/>
      <c r="IRZ12" s="46"/>
      <c r="ISA12" s="46"/>
      <c r="ISB12" s="46"/>
      <c r="ISC12" s="46"/>
      <c r="ISD12" s="46"/>
      <c r="ISE12" s="46"/>
      <c r="ISF12" s="46"/>
      <c r="ISG12" s="46"/>
      <c r="ISH12" s="46"/>
      <c r="ISI12" s="46"/>
      <c r="ISJ12" s="46"/>
      <c r="ISK12" s="46"/>
      <c r="ISL12" s="46"/>
      <c r="ISM12" s="46"/>
      <c r="ISN12" s="46"/>
      <c r="ISO12" s="46"/>
      <c r="ISP12" s="46"/>
      <c r="ISQ12" s="46"/>
      <c r="ISR12" s="46"/>
      <c r="ISS12" s="46"/>
      <c r="IST12" s="46"/>
      <c r="ISU12" s="46"/>
      <c r="ISV12" s="46"/>
      <c r="ISW12" s="46"/>
      <c r="ISX12" s="46"/>
      <c r="ISY12" s="46"/>
      <c r="ISZ12" s="46"/>
      <c r="ITA12" s="46"/>
      <c r="ITB12" s="46"/>
      <c r="ITC12" s="46"/>
      <c r="ITD12" s="46"/>
      <c r="ITE12" s="46"/>
      <c r="ITF12" s="46"/>
      <c r="ITG12" s="46"/>
      <c r="ITH12" s="46"/>
      <c r="ITI12" s="46"/>
      <c r="ITJ12" s="46"/>
      <c r="ITK12" s="46"/>
      <c r="ITL12" s="46"/>
      <c r="ITM12" s="46"/>
      <c r="ITN12" s="46"/>
      <c r="ITO12" s="46"/>
      <c r="ITP12" s="46"/>
      <c r="ITQ12" s="46"/>
      <c r="ITR12" s="46"/>
      <c r="ITS12" s="46"/>
      <c r="ITT12" s="46"/>
      <c r="ITU12" s="46"/>
      <c r="ITV12" s="46"/>
      <c r="ITW12" s="46"/>
      <c r="ITX12" s="46"/>
      <c r="ITY12" s="46"/>
      <c r="ITZ12" s="46"/>
      <c r="IUA12" s="46"/>
      <c r="IUB12" s="46"/>
      <c r="IUC12" s="46"/>
      <c r="IUD12" s="46"/>
      <c r="IUE12" s="46"/>
      <c r="IUF12" s="46"/>
      <c r="IUG12" s="46"/>
      <c r="IUH12" s="46"/>
      <c r="IUI12" s="46"/>
      <c r="IUJ12" s="46"/>
      <c r="IUK12" s="46"/>
      <c r="IUL12" s="46"/>
      <c r="IUM12" s="46"/>
      <c r="IUN12" s="46"/>
      <c r="IUO12" s="46"/>
      <c r="IUP12" s="46"/>
      <c r="IUQ12" s="46"/>
      <c r="IUR12" s="46"/>
      <c r="IUS12" s="46"/>
      <c r="IUT12" s="46"/>
      <c r="IUU12" s="46"/>
      <c r="IUV12" s="46"/>
      <c r="IUW12" s="46"/>
      <c r="IUX12" s="46"/>
      <c r="IUY12" s="46"/>
      <c r="IUZ12" s="46"/>
      <c r="IVA12" s="46"/>
      <c r="IVB12" s="46"/>
      <c r="IVC12" s="46"/>
      <c r="IVD12" s="46"/>
      <c r="IVE12" s="46"/>
      <c r="IVF12" s="46"/>
      <c r="IVG12" s="46"/>
      <c r="IVH12" s="46"/>
      <c r="IVI12" s="46"/>
      <c r="IVJ12" s="46"/>
      <c r="IVK12" s="46"/>
      <c r="IVL12" s="46"/>
      <c r="IVM12" s="46"/>
      <c r="IVN12" s="46"/>
      <c r="IVO12" s="46"/>
      <c r="IVP12" s="46"/>
      <c r="IVQ12" s="46"/>
      <c r="IVR12" s="46"/>
      <c r="IVS12" s="46"/>
      <c r="IVT12" s="46"/>
      <c r="IVU12" s="46"/>
      <c r="IVV12" s="46"/>
      <c r="IVW12" s="46"/>
      <c r="IVX12" s="46"/>
      <c r="IVY12" s="46"/>
      <c r="IVZ12" s="46"/>
      <c r="IWA12" s="46"/>
      <c r="IWB12" s="46"/>
      <c r="IWC12" s="46"/>
      <c r="IWD12" s="46"/>
      <c r="IWE12" s="46"/>
      <c r="IWF12" s="46"/>
      <c r="IWG12" s="46"/>
      <c r="IWH12" s="46"/>
      <c r="IWI12" s="46"/>
      <c r="IWJ12" s="46"/>
      <c r="IWK12" s="46"/>
      <c r="IWL12" s="46"/>
      <c r="IWM12" s="46"/>
      <c r="IWN12" s="46"/>
      <c r="IWO12" s="46"/>
      <c r="IWP12" s="46"/>
      <c r="IWQ12" s="46"/>
      <c r="IWR12" s="46"/>
      <c r="IWS12" s="46"/>
      <c r="IWT12" s="46"/>
      <c r="IWU12" s="46"/>
      <c r="IWV12" s="46"/>
      <c r="IWW12" s="46"/>
      <c r="IWX12" s="46"/>
      <c r="IWY12" s="46"/>
      <c r="IWZ12" s="46"/>
      <c r="IXA12" s="46"/>
      <c r="IXB12" s="46"/>
      <c r="IXC12" s="46"/>
      <c r="IXD12" s="46"/>
      <c r="IXE12" s="46"/>
      <c r="IXF12" s="46"/>
      <c r="IXG12" s="46"/>
      <c r="IXH12" s="46"/>
      <c r="IXI12" s="46"/>
      <c r="IXJ12" s="46"/>
      <c r="IXK12" s="46"/>
      <c r="IXL12" s="46"/>
      <c r="IXM12" s="46"/>
      <c r="IXN12" s="46"/>
      <c r="IXO12" s="46"/>
      <c r="IXP12" s="46"/>
      <c r="IXQ12" s="46"/>
      <c r="IXR12" s="46"/>
      <c r="IXS12" s="46"/>
      <c r="IXT12" s="46"/>
      <c r="IXU12" s="46"/>
      <c r="IXV12" s="46"/>
      <c r="IXW12" s="46"/>
      <c r="IXX12" s="46"/>
      <c r="IXY12" s="46"/>
      <c r="IXZ12" s="46"/>
      <c r="IYA12" s="46"/>
      <c r="IYB12" s="46"/>
      <c r="IYC12" s="46"/>
      <c r="IYD12" s="46"/>
      <c r="IYE12" s="46"/>
      <c r="IYF12" s="46"/>
      <c r="IYG12" s="46"/>
      <c r="IYH12" s="46"/>
      <c r="IYI12" s="46"/>
      <c r="IYJ12" s="46"/>
      <c r="IYK12" s="46"/>
      <c r="IYL12" s="46"/>
      <c r="IYM12" s="46"/>
      <c r="IYN12" s="46"/>
      <c r="IYO12" s="46"/>
      <c r="IYP12" s="46"/>
      <c r="IYQ12" s="46"/>
      <c r="IYR12" s="46"/>
      <c r="IYS12" s="46"/>
      <c r="IYT12" s="46"/>
      <c r="IYU12" s="46"/>
      <c r="IYV12" s="46"/>
      <c r="IYW12" s="46"/>
      <c r="IYX12" s="46"/>
      <c r="IYY12" s="46"/>
      <c r="IYZ12" s="46"/>
      <c r="IZA12" s="46"/>
      <c r="IZB12" s="46"/>
      <c r="IZC12" s="46"/>
      <c r="IZD12" s="46"/>
      <c r="IZE12" s="46"/>
      <c r="IZF12" s="46"/>
      <c r="IZG12" s="46"/>
      <c r="IZH12" s="46"/>
      <c r="IZI12" s="46"/>
      <c r="IZJ12" s="46"/>
      <c r="IZK12" s="46"/>
      <c r="IZL12" s="46"/>
      <c r="IZM12" s="46"/>
      <c r="IZN12" s="46"/>
      <c r="IZO12" s="46"/>
      <c r="IZP12" s="46"/>
      <c r="IZQ12" s="46"/>
      <c r="IZR12" s="46"/>
      <c r="IZS12" s="46"/>
      <c r="IZT12" s="46"/>
      <c r="IZU12" s="46"/>
      <c r="IZV12" s="46"/>
      <c r="IZW12" s="46"/>
      <c r="IZX12" s="46"/>
      <c r="IZY12" s="46"/>
      <c r="IZZ12" s="46"/>
      <c r="JAA12" s="46"/>
      <c r="JAB12" s="46"/>
      <c r="JAC12" s="46"/>
      <c r="JAD12" s="46"/>
      <c r="JAE12" s="46"/>
      <c r="JAF12" s="46"/>
      <c r="JAG12" s="46"/>
      <c r="JAH12" s="46"/>
      <c r="JAI12" s="46"/>
      <c r="JAJ12" s="46"/>
      <c r="JAK12" s="46"/>
      <c r="JAL12" s="46"/>
      <c r="JAM12" s="46"/>
      <c r="JAN12" s="46"/>
      <c r="JAO12" s="46"/>
      <c r="JAP12" s="46"/>
      <c r="JAQ12" s="46"/>
      <c r="JAR12" s="46"/>
      <c r="JAS12" s="46"/>
      <c r="JAT12" s="46"/>
      <c r="JAU12" s="46"/>
      <c r="JAV12" s="46"/>
      <c r="JAW12" s="46"/>
      <c r="JAX12" s="46"/>
      <c r="JAY12" s="46"/>
      <c r="JAZ12" s="46"/>
      <c r="JBA12" s="46"/>
      <c r="JBB12" s="46"/>
      <c r="JBC12" s="46"/>
      <c r="JBD12" s="46"/>
      <c r="JBE12" s="46"/>
      <c r="JBF12" s="46"/>
      <c r="JBG12" s="46"/>
      <c r="JBH12" s="46"/>
      <c r="JBI12" s="46"/>
      <c r="JBJ12" s="46"/>
      <c r="JBK12" s="46"/>
      <c r="JBL12" s="46"/>
      <c r="JBM12" s="46"/>
      <c r="JBN12" s="46"/>
      <c r="JBO12" s="46"/>
      <c r="JBP12" s="46"/>
      <c r="JBQ12" s="46"/>
      <c r="JBR12" s="46"/>
      <c r="JBS12" s="46"/>
      <c r="JBT12" s="46"/>
      <c r="JBU12" s="46"/>
      <c r="JBV12" s="46"/>
      <c r="JBW12" s="46"/>
      <c r="JBX12" s="46"/>
      <c r="JBY12" s="46"/>
      <c r="JBZ12" s="46"/>
      <c r="JCA12" s="46"/>
      <c r="JCB12" s="46"/>
      <c r="JCC12" s="46"/>
      <c r="JCD12" s="46"/>
      <c r="JCE12" s="46"/>
      <c r="JCF12" s="46"/>
      <c r="JCG12" s="46"/>
      <c r="JCH12" s="46"/>
      <c r="JCI12" s="46"/>
      <c r="JCJ12" s="46"/>
      <c r="JCK12" s="46"/>
      <c r="JCL12" s="46"/>
      <c r="JCM12" s="46"/>
      <c r="JCN12" s="46"/>
      <c r="JCO12" s="46"/>
      <c r="JCP12" s="46"/>
      <c r="JCQ12" s="46"/>
      <c r="JCR12" s="46"/>
      <c r="JCS12" s="46"/>
      <c r="JCT12" s="46"/>
      <c r="JCU12" s="46"/>
      <c r="JCV12" s="46"/>
      <c r="JCW12" s="46"/>
      <c r="JCX12" s="46"/>
      <c r="JCY12" s="46"/>
      <c r="JCZ12" s="46"/>
      <c r="JDA12" s="46"/>
      <c r="JDB12" s="46"/>
      <c r="JDC12" s="46"/>
      <c r="JDD12" s="46"/>
      <c r="JDE12" s="46"/>
      <c r="JDF12" s="46"/>
      <c r="JDG12" s="46"/>
      <c r="JDH12" s="46"/>
      <c r="JDI12" s="46"/>
      <c r="JDJ12" s="46"/>
      <c r="JDK12" s="46"/>
      <c r="JDL12" s="46"/>
      <c r="JDM12" s="46"/>
      <c r="JDN12" s="46"/>
      <c r="JDO12" s="46"/>
      <c r="JDP12" s="46"/>
      <c r="JDQ12" s="46"/>
      <c r="JDR12" s="46"/>
      <c r="JDS12" s="46"/>
      <c r="JDT12" s="46"/>
      <c r="JDU12" s="46"/>
      <c r="JDV12" s="46"/>
      <c r="JDW12" s="46"/>
      <c r="JDX12" s="46"/>
      <c r="JDY12" s="46"/>
      <c r="JDZ12" s="46"/>
      <c r="JEA12" s="46"/>
      <c r="JEB12" s="46"/>
      <c r="JEC12" s="46"/>
      <c r="JED12" s="46"/>
      <c r="JEE12" s="46"/>
      <c r="JEF12" s="46"/>
      <c r="JEG12" s="46"/>
      <c r="JEH12" s="46"/>
      <c r="JEI12" s="46"/>
      <c r="JEJ12" s="46"/>
      <c r="JEK12" s="46"/>
      <c r="JEL12" s="46"/>
      <c r="JEM12" s="46"/>
      <c r="JEN12" s="46"/>
      <c r="JEO12" s="46"/>
      <c r="JEP12" s="46"/>
      <c r="JEQ12" s="46"/>
      <c r="JER12" s="46"/>
      <c r="JES12" s="46"/>
      <c r="JET12" s="46"/>
      <c r="JEU12" s="46"/>
      <c r="JEV12" s="46"/>
      <c r="JEW12" s="46"/>
      <c r="JEX12" s="46"/>
      <c r="JEY12" s="46"/>
      <c r="JEZ12" s="46"/>
      <c r="JFA12" s="46"/>
      <c r="JFB12" s="46"/>
      <c r="JFC12" s="46"/>
      <c r="JFD12" s="46"/>
      <c r="JFE12" s="46"/>
      <c r="JFF12" s="46"/>
      <c r="JFG12" s="46"/>
      <c r="JFH12" s="46"/>
      <c r="JFI12" s="46"/>
      <c r="JFJ12" s="46"/>
      <c r="JFK12" s="46"/>
      <c r="JFL12" s="46"/>
      <c r="JFM12" s="46"/>
      <c r="JFN12" s="46"/>
      <c r="JFO12" s="46"/>
      <c r="JFP12" s="46"/>
      <c r="JFQ12" s="46"/>
      <c r="JFR12" s="46"/>
      <c r="JFS12" s="46"/>
      <c r="JFT12" s="46"/>
      <c r="JFU12" s="46"/>
      <c r="JFV12" s="46"/>
      <c r="JFW12" s="46"/>
      <c r="JFX12" s="46"/>
      <c r="JFY12" s="46"/>
      <c r="JFZ12" s="46"/>
      <c r="JGA12" s="46"/>
      <c r="JGB12" s="46"/>
      <c r="JGC12" s="46"/>
      <c r="JGD12" s="46"/>
      <c r="JGE12" s="46"/>
      <c r="JGF12" s="46"/>
      <c r="JGG12" s="46"/>
      <c r="JGH12" s="46"/>
      <c r="JGI12" s="46"/>
      <c r="JGJ12" s="46"/>
      <c r="JGK12" s="46"/>
      <c r="JGL12" s="46"/>
      <c r="JGM12" s="46"/>
      <c r="JGN12" s="46"/>
      <c r="JGO12" s="46"/>
      <c r="JGP12" s="46"/>
      <c r="JGQ12" s="46"/>
      <c r="JGR12" s="46"/>
      <c r="JGS12" s="46"/>
      <c r="JGT12" s="46"/>
      <c r="JGU12" s="46"/>
      <c r="JGV12" s="46"/>
      <c r="JGW12" s="46"/>
      <c r="JGX12" s="46"/>
      <c r="JGY12" s="46"/>
      <c r="JGZ12" s="46"/>
      <c r="JHA12" s="46"/>
      <c r="JHB12" s="46"/>
      <c r="JHC12" s="46"/>
      <c r="JHD12" s="46"/>
      <c r="JHE12" s="46"/>
      <c r="JHF12" s="46"/>
      <c r="JHG12" s="46"/>
      <c r="JHH12" s="46"/>
      <c r="JHI12" s="46"/>
      <c r="JHJ12" s="46"/>
      <c r="JHK12" s="46"/>
      <c r="JHL12" s="46"/>
      <c r="JHM12" s="46"/>
      <c r="JHN12" s="46"/>
      <c r="JHO12" s="46"/>
      <c r="JHP12" s="46"/>
      <c r="JHQ12" s="46"/>
      <c r="JHR12" s="46"/>
      <c r="JHS12" s="46"/>
      <c r="JHT12" s="46"/>
      <c r="JHU12" s="46"/>
      <c r="JHV12" s="46"/>
      <c r="JHW12" s="46"/>
      <c r="JHX12" s="46"/>
      <c r="JHY12" s="46"/>
      <c r="JHZ12" s="46"/>
      <c r="JIA12" s="46"/>
      <c r="JIB12" s="46"/>
      <c r="JIC12" s="46"/>
      <c r="JID12" s="46"/>
      <c r="JIE12" s="46"/>
      <c r="JIF12" s="46"/>
      <c r="JIG12" s="46"/>
      <c r="JIH12" s="46"/>
      <c r="JII12" s="46"/>
      <c r="JIJ12" s="46"/>
      <c r="JIK12" s="46"/>
      <c r="JIL12" s="46"/>
      <c r="JIM12" s="46"/>
      <c r="JIN12" s="46"/>
      <c r="JIO12" s="46"/>
      <c r="JIP12" s="46"/>
      <c r="JIQ12" s="46"/>
      <c r="JIR12" s="46"/>
      <c r="JIS12" s="46"/>
      <c r="JIT12" s="46"/>
      <c r="JIU12" s="46"/>
      <c r="JIV12" s="46"/>
      <c r="JIW12" s="46"/>
      <c r="JIX12" s="46"/>
      <c r="JIY12" s="46"/>
      <c r="JIZ12" s="46"/>
      <c r="JJA12" s="46"/>
      <c r="JJB12" s="46"/>
      <c r="JJC12" s="46"/>
      <c r="JJD12" s="46"/>
      <c r="JJE12" s="46"/>
      <c r="JJF12" s="46"/>
      <c r="JJG12" s="46"/>
      <c r="JJH12" s="46"/>
      <c r="JJI12" s="46"/>
      <c r="JJJ12" s="46"/>
      <c r="JJK12" s="46"/>
      <c r="JJL12" s="46"/>
      <c r="JJM12" s="46"/>
      <c r="JJN12" s="46"/>
      <c r="JJO12" s="46"/>
      <c r="JJP12" s="46"/>
      <c r="JJQ12" s="46"/>
      <c r="JJR12" s="46"/>
      <c r="JJS12" s="46"/>
      <c r="JJT12" s="46"/>
      <c r="JJU12" s="46"/>
      <c r="JJV12" s="46"/>
      <c r="JJW12" s="46"/>
      <c r="JJX12" s="46"/>
      <c r="JJY12" s="46"/>
      <c r="JJZ12" s="46"/>
      <c r="JKA12" s="46"/>
      <c r="JKB12" s="46"/>
      <c r="JKC12" s="46"/>
      <c r="JKD12" s="46"/>
      <c r="JKE12" s="46"/>
      <c r="JKF12" s="46"/>
      <c r="JKG12" s="46"/>
      <c r="JKH12" s="46"/>
      <c r="JKI12" s="46"/>
      <c r="JKJ12" s="46"/>
      <c r="JKK12" s="46"/>
      <c r="JKL12" s="46"/>
      <c r="JKM12" s="46"/>
      <c r="JKN12" s="46"/>
      <c r="JKO12" s="46"/>
      <c r="JKP12" s="46"/>
      <c r="JKQ12" s="46"/>
      <c r="JKR12" s="46"/>
      <c r="JKS12" s="46"/>
      <c r="JKT12" s="46"/>
      <c r="JKU12" s="46"/>
      <c r="JKV12" s="46"/>
      <c r="JKW12" s="46"/>
      <c r="JKX12" s="46"/>
      <c r="JKY12" s="46"/>
      <c r="JKZ12" s="46"/>
      <c r="JLA12" s="46"/>
      <c r="JLB12" s="46"/>
      <c r="JLC12" s="46"/>
      <c r="JLD12" s="46"/>
      <c r="JLE12" s="46"/>
      <c r="JLF12" s="46"/>
      <c r="JLG12" s="46"/>
      <c r="JLH12" s="46"/>
      <c r="JLI12" s="46"/>
      <c r="JLJ12" s="46"/>
      <c r="JLK12" s="46"/>
      <c r="JLL12" s="46"/>
      <c r="JLM12" s="46"/>
      <c r="JLN12" s="46"/>
      <c r="JLO12" s="46"/>
      <c r="JLP12" s="46"/>
      <c r="JLQ12" s="46"/>
      <c r="JLR12" s="46"/>
      <c r="JLS12" s="46"/>
      <c r="JLT12" s="46"/>
      <c r="JLU12" s="46"/>
      <c r="JLV12" s="46"/>
      <c r="JLW12" s="46"/>
      <c r="JLX12" s="46"/>
      <c r="JLY12" s="46"/>
      <c r="JLZ12" s="46"/>
      <c r="JMA12" s="46"/>
      <c r="JMB12" s="46"/>
      <c r="JMC12" s="46"/>
      <c r="JMD12" s="46"/>
      <c r="JME12" s="46"/>
      <c r="JMF12" s="46"/>
      <c r="JMG12" s="46"/>
      <c r="JMH12" s="46"/>
      <c r="JMI12" s="46"/>
      <c r="JMJ12" s="46"/>
      <c r="JMK12" s="46"/>
      <c r="JML12" s="46"/>
      <c r="JMM12" s="46"/>
      <c r="JMN12" s="46"/>
      <c r="JMO12" s="46"/>
      <c r="JMP12" s="46"/>
      <c r="JMQ12" s="46"/>
      <c r="JMR12" s="46"/>
      <c r="JMS12" s="46"/>
      <c r="JMT12" s="46"/>
      <c r="JMU12" s="46"/>
      <c r="JMV12" s="46"/>
      <c r="JMW12" s="46"/>
      <c r="JMX12" s="46"/>
      <c r="JMY12" s="46"/>
      <c r="JMZ12" s="46"/>
      <c r="JNA12" s="46"/>
      <c r="JNB12" s="46"/>
      <c r="JNC12" s="46"/>
      <c r="JND12" s="46"/>
      <c r="JNE12" s="46"/>
      <c r="JNF12" s="46"/>
      <c r="JNG12" s="46"/>
      <c r="JNH12" s="46"/>
      <c r="JNI12" s="46"/>
      <c r="JNJ12" s="46"/>
      <c r="JNK12" s="46"/>
      <c r="JNL12" s="46"/>
      <c r="JNM12" s="46"/>
      <c r="JNN12" s="46"/>
      <c r="JNO12" s="46"/>
      <c r="JNP12" s="46"/>
      <c r="JNQ12" s="46"/>
      <c r="JNR12" s="46"/>
      <c r="JNS12" s="46"/>
      <c r="JNT12" s="46"/>
      <c r="JNU12" s="46"/>
      <c r="JNV12" s="46"/>
      <c r="JNW12" s="46"/>
      <c r="JNX12" s="46"/>
      <c r="JNY12" s="46"/>
      <c r="JNZ12" s="46"/>
      <c r="JOA12" s="46"/>
      <c r="JOB12" s="46"/>
      <c r="JOC12" s="46"/>
      <c r="JOD12" s="46"/>
      <c r="JOE12" s="46"/>
      <c r="JOF12" s="46"/>
      <c r="JOG12" s="46"/>
      <c r="JOH12" s="46"/>
      <c r="JOI12" s="46"/>
      <c r="JOJ12" s="46"/>
      <c r="JOK12" s="46"/>
      <c r="JOL12" s="46"/>
      <c r="JOM12" s="46"/>
      <c r="JON12" s="46"/>
      <c r="JOO12" s="46"/>
      <c r="JOP12" s="46"/>
      <c r="JOQ12" s="46"/>
      <c r="JOR12" s="46"/>
      <c r="JOS12" s="46"/>
      <c r="JOT12" s="46"/>
      <c r="JOU12" s="46"/>
      <c r="JOV12" s="46"/>
      <c r="JOW12" s="46"/>
      <c r="JOX12" s="46"/>
      <c r="JOY12" s="46"/>
      <c r="JOZ12" s="46"/>
      <c r="JPA12" s="46"/>
      <c r="JPB12" s="46"/>
      <c r="JPC12" s="46"/>
      <c r="JPD12" s="46"/>
      <c r="JPE12" s="46"/>
      <c r="JPF12" s="46"/>
      <c r="JPG12" s="46"/>
      <c r="JPH12" s="46"/>
      <c r="JPI12" s="46"/>
      <c r="JPJ12" s="46"/>
      <c r="JPK12" s="46"/>
      <c r="JPL12" s="46"/>
      <c r="JPM12" s="46"/>
      <c r="JPN12" s="46"/>
      <c r="JPO12" s="46"/>
      <c r="JPP12" s="46"/>
      <c r="JPQ12" s="46"/>
      <c r="JPR12" s="46"/>
      <c r="JPS12" s="46"/>
      <c r="JPT12" s="46"/>
      <c r="JPU12" s="46"/>
      <c r="JPV12" s="46"/>
      <c r="JPW12" s="46"/>
      <c r="JPX12" s="46"/>
      <c r="JPY12" s="46"/>
      <c r="JPZ12" s="46"/>
      <c r="JQA12" s="46"/>
      <c r="JQB12" s="46"/>
      <c r="JQC12" s="46"/>
      <c r="JQD12" s="46"/>
      <c r="JQE12" s="46"/>
      <c r="JQF12" s="46"/>
      <c r="JQG12" s="46"/>
      <c r="JQH12" s="46"/>
      <c r="JQI12" s="46"/>
      <c r="JQJ12" s="46"/>
      <c r="JQK12" s="46"/>
      <c r="JQL12" s="46"/>
      <c r="JQM12" s="46"/>
      <c r="JQN12" s="46"/>
      <c r="JQO12" s="46"/>
      <c r="JQP12" s="46"/>
      <c r="JQQ12" s="46"/>
      <c r="JQR12" s="46"/>
      <c r="JQS12" s="46"/>
      <c r="JQT12" s="46"/>
      <c r="JQU12" s="46"/>
      <c r="JQV12" s="46"/>
      <c r="JQW12" s="46"/>
      <c r="JQX12" s="46"/>
      <c r="JQY12" s="46"/>
      <c r="JQZ12" s="46"/>
      <c r="JRA12" s="46"/>
      <c r="JRB12" s="46"/>
      <c r="JRC12" s="46"/>
      <c r="JRD12" s="46"/>
      <c r="JRE12" s="46"/>
      <c r="JRF12" s="46"/>
      <c r="JRG12" s="46"/>
      <c r="JRH12" s="46"/>
      <c r="JRI12" s="46"/>
      <c r="JRJ12" s="46"/>
      <c r="JRK12" s="46"/>
      <c r="JRL12" s="46"/>
      <c r="JRM12" s="46"/>
      <c r="JRN12" s="46"/>
      <c r="JRO12" s="46"/>
      <c r="JRP12" s="46"/>
      <c r="JRQ12" s="46"/>
      <c r="JRR12" s="46"/>
      <c r="JRS12" s="46"/>
      <c r="JRT12" s="46"/>
      <c r="JRU12" s="46"/>
      <c r="JRV12" s="46"/>
      <c r="JRW12" s="46"/>
      <c r="JRX12" s="46"/>
      <c r="JRY12" s="46"/>
      <c r="JRZ12" s="46"/>
      <c r="JSA12" s="46"/>
      <c r="JSB12" s="46"/>
      <c r="JSC12" s="46"/>
      <c r="JSD12" s="46"/>
      <c r="JSE12" s="46"/>
      <c r="JSF12" s="46"/>
      <c r="JSG12" s="46"/>
      <c r="JSH12" s="46"/>
      <c r="JSI12" s="46"/>
      <c r="JSJ12" s="46"/>
      <c r="JSK12" s="46"/>
      <c r="JSL12" s="46"/>
      <c r="JSM12" s="46"/>
      <c r="JSN12" s="46"/>
      <c r="JSO12" s="46"/>
      <c r="JSP12" s="46"/>
      <c r="JSQ12" s="46"/>
      <c r="JSR12" s="46"/>
      <c r="JSS12" s="46"/>
      <c r="JST12" s="46"/>
      <c r="JSU12" s="46"/>
      <c r="JSV12" s="46"/>
      <c r="JSW12" s="46"/>
      <c r="JSX12" s="46"/>
      <c r="JSY12" s="46"/>
      <c r="JSZ12" s="46"/>
      <c r="JTA12" s="46"/>
      <c r="JTB12" s="46"/>
      <c r="JTC12" s="46"/>
      <c r="JTD12" s="46"/>
      <c r="JTE12" s="46"/>
      <c r="JTF12" s="46"/>
      <c r="JTG12" s="46"/>
      <c r="JTH12" s="46"/>
      <c r="JTI12" s="46"/>
      <c r="JTJ12" s="46"/>
      <c r="JTK12" s="46"/>
      <c r="JTL12" s="46"/>
      <c r="JTM12" s="46"/>
      <c r="JTN12" s="46"/>
      <c r="JTO12" s="46"/>
      <c r="JTP12" s="46"/>
      <c r="JTQ12" s="46"/>
      <c r="JTR12" s="46"/>
      <c r="JTS12" s="46"/>
      <c r="JTT12" s="46"/>
      <c r="JTU12" s="46"/>
      <c r="JTV12" s="46"/>
      <c r="JTW12" s="46"/>
      <c r="JTX12" s="46"/>
      <c r="JTY12" s="46"/>
      <c r="JTZ12" s="46"/>
      <c r="JUA12" s="46"/>
      <c r="JUB12" s="46"/>
      <c r="JUC12" s="46"/>
      <c r="JUD12" s="46"/>
      <c r="JUE12" s="46"/>
      <c r="JUF12" s="46"/>
      <c r="JUG12" s="46"/>
      <c r="JUH12" s="46"/>
      <c r="JUI12" s="46"/>
      <c r="JUJ12" s="46"/>
      <c r="JUK12" s="46"/>
      <c r="JUL12" s="46"/>
      <c r="JUM12" s="46"/>
      <c r="JUN12" s="46"/>
      <c r="JUO12" s="46"/>
      <c r="JUP12" s="46"/>
      <c r="JUQ12" s="46"/>
      <c r="JUR12" s="46"/>
      <c r="JUS12" s="46"/>
      <c r="JUT12" s="46"/>
      <c r="JUU12" s="46"/>
      <c r="JUV12" s="46"/>
      <c r="JUW12" s="46"/>
      <c r="JUX12" s="46"/>
      <c r="JUY12" s="46"/>
      <c r="JUZ12" s="46"/>
      <c r="JVA12" s="46"/>
      <c r="JVB12" s="46"/>
      <c r="JVC12" s="46"/>
      <c r="JVD12" s="46"/>
      <c r="JVE12" s="46"/>
      <c r="JVF12" s="46"/>
      <c r="JVG12" s="46"/>
      <c r="JVH12" s="46"/>
      <c r="JVI12" s="46"/>
      <c r="JVJ12" s="46"/>
      <c r="JVK12" s="46"/>
      <c r="JVL12" s="46"/>
      <c r="JVM12" s="46"/>
      <c r="JVN12" s="46"/>
      <c r="JVO12" s="46"/>
      <c r="JVP12" s="46"/>
      <c r="JVQ12" s="46"/>
      <c r="JVR12" s="46"/>
      <c r="JVS12" s="46"/>
      <c r="JVT12" s="46"/>
      <c r="JVU12" s="46"/>
      <c r="JVV12" s="46"/>
      <c r="JVW12" s="46"/>
      <c r="JVX12" s="46"/>
      <c r="JVY12" s="46"/>
      <c r="JVZ12" s="46"/>
      <c r="JWA12" s="46"/>
      <c r="JWB12" s="46"/>
      <c r="JWC12" s="46"/>
      <c r="JWD12" s="46"/>
      <c r="JWE12" s="46"/>
      <c r="JWF12" s="46"/>
      <c r="JWG12" s="46"/>
      <c r="JWH12" s="46"/>
      <c r="JWI12" s="46"/>
      <c r="JWJ12" s="46"/>
      <c r="JWK12" s="46"/>
      <c r="JWL12" s="46"/>
      <c r="JWM12" s="46"/>
      <c r="JWN12" s="46"/>
      <c r="JWO12" s="46"/>
      <c r="JWP12" s="46"/>
      <c r="JWQ12" s="46"/>
      <c r="JWR12" s="46"/>
      <c r="JWS12" s="46"/>
      <c r="JWT12" s="46"/>
      <c r="JWU12" s="46"/>
      <c r="JWV12" s="46"/>
      <c r="JWW12" s="46"/>
      <c r="JWX12" s="46"/>
      <c r="JWY12" s="46"/>
      <c r="JWZ12" s="46"/>
      <c r="JXA12" s="46"/>
      <c r="JXB12" s="46"/>
      <c r="JXC12" s="46"/>
      <c r="JXD12" s="46"/>
      <c r="JXE12" s="46"/>
      <c r="JXF12" s="46"/>
      <c r="JXG12" s="46"/>
      <c r="JXH12" s="46"/>
      <c r="JXI12" s="46"/>
      <c r="JXJ12" s="46"/>
      <c r="JXK12" s="46"/>
      <c r="JXL12" s="46"/>
      <c r="JXM12" s="46"/>
      <c r="JXN12" s="46"/>
      <c r="JXO12" s="46"/>
      <c r="JXP12" s="46"/>
      <c r="JXQ12" s="46"/>
      <c r="JXR12" s="46"/>
      <c r="JXS12" s="46"/>
      <c r="JXT12" s="46"/>
      <c r="JXU12" s="46"/>
      <c r="JXV12" s="46"/>
      <c r="JXW12" s="46"/>
      <c r="JXX12" s="46"/>
      <c r="JXY12" s="46"/>
      <c r="JXZ12" s="46"/>
      <c r="JYA12" s="46"/>
      <c r="JYB12" s="46"/>
      <c r="JYC12" s="46"/>
      <c r="JYD12" s="46"/>
      <c r="JYE12" s="46"/>
      <c r="JYF12" s="46"/>
      <c r="JYG12" s="46"/>
      <c r="JYH12" s="46"/>
      <c r="JYI12" s="46"/>
      <c r="JYJ12" s="46"/>
      <c r="JYK12" s="46"/>
      <c r="JYL12" s="46"/>
      <c r="JYM12" s="46"/>
      <c r="JYN12" s="46"/>
      <c r="JYO12" s="46"/>
      <c r="JYP12" s="46"/>
      <c r="JYQ12" s="46"/>
      <c r="JYR12" s="46"/>
      <c r="JYS12" s="46"/>
      <c r="JYT12" s="46"/>
      <c r="JYU12" s="46"/>
      <c r="JYV12" s="46"/>
      <c r="JYW12" s="46"/>
      <c r="JYX12" s="46"/>
      <c r="JYY12" s="46"/>
      <c r="JYZ12" s="46"/>
      <c r="JZA12" s="46"/>
      <c r="JZB12" s="46"/>
      <c r="JZC12" s="46"/>
      <c r="JZD12" s="46"/>
      <c r="JZE12" s="46"/>
      <c r="JZF12" s="46"/>
      <c r="JZG12" s="46"/>
      <c r="JZH12" s="46"/>
      <c r="JZI12" s="46"/>
      <c r="JZJ12" s="46"/>
      <c r="JZK12" s="46"/>
      <c r="JZL12" s="46"/>
      <c r="JZM12" s="46"/>
      <c r="JZN12" s="46"/>
      <c r="JZO12" s="46"/>
      <c r="JZP12" s="46"/>
      <c r="JZQ12" s="46"/>
      <c r="JZR12" s="46"/>
      <c r="JZS12" s="46"/>
      <c r="JZT12" s="46"/>
      <c r="JZU12" s="46"/>
      <c r="JZV12" s="46"/>
      <c r="JZW12" s="46"/>
      <c r="JZX12" s="46"/>
      <c r="JZY12" s="46"/>
      <c r="JZZ12" s="46"/>
      <c r="KAA12" s="46"/>
      <c r="KAB12" s="46"/>
      <c r="KAC12" s="46"/>
      <c r="KAD12" s="46"/>
      <c r="KAE12" s="46"/>
      <c r="KAF12" s="46"/>
      <c r="KAG12" s="46"/>
      <c r="KAH12" s="46"/>
      <c r="KAI12" s="46"/>
      <c r="KAJ12" s="46"/>
      <c r="KAK12" s="46"/>
      <c r="KAL12" s="46"/>
      <c r="KAM12" s="46"/>
      <c r="KAN12" s="46"/>
      <c r="KAO12" s="46"/>
      <c r="KAP12" s="46"/>
      <c r="KAQ12" s="46"/>
      <c r="KAR12" s="46"/>
      <c r="KAS12" s="46"/>
      <c r="KAT12" s="46"/>
      <c r="KAU12" s="46"/>
      <c r="KAV12" s="46"/>
      <c r="KAW12" s="46"/>
      <c r="KAX12" s="46"/>
      <c r="KAY12" s="46"/>
      <c r="KAZ12" s="46"/>
      <c r="KBA12" s="46"/>
      <c r="KBB12" s="46"/>
      <c r="KBC12" s="46"/>
      <c r="KBD12" s="46"/>
      <c r="KBE12" s="46"/>
      <c r="KBF12" s="46"/>
      <c r="KBG12" s="46"/>
      <c r="KBH12" s="46"/>
      <c r="KBI12" s="46"/>
      <c r="KBJ12" s="46"/>
      <c r="KBK12" s="46"/>
      <c r="KBL12" s="46"/>
      <c r="KBM12" s="46"/>
      <c r="KBN12" s="46"/>
      <c r="KBO12" s="46"/>
      <c r="KBP12" s="46"/>
      <c r="KBQ12" s="46"/>
      <c r="KBR12" s="46"/>
      <c r="KBS12" s="46"/>
      <c r="KBT12" s="46"/>
      <c r="KBU12" s="46"/>
      <c r="KBV12" s="46"/>
      <c r="KBW12" s="46"/>
      <c r="KBX12" s="46"/>
      <c r="KBY12" s="46"/>
      <c r="KBZ12" s="46"/>
      <c r="KCA12" s="46"/>
      <c r="KCB12" s="46"/>
      <c r="KCC12" s="46"/>
      <c r="KCD12" s="46"/>
      <c r="KCE12" s="46"/>
      <c r="KCF12" s="46"/>
      <c r="KCG12" s="46"/>
      <c r="KCH12" s="46"/>
      <c r="KCI12" s="46"/>
      <c r="KCJ12" s="46"/>
      <c r="KCK12" s="46"/>
      <c r="KCL12" s="46"/>
      <c r="KCM12" s="46"/>
      <c r="KCN12" s="46"/>
      <c r="KCO12" s="46"/>
      <c r="KCP12" s="46"/>
      <c r="KCQ12" s="46"/>
      <c r="KCR12" s="46"/>
      <c r="KCS12" s="46"/>
      <c r="KCT12" s="46"/>
      <c r="KCU12" s="46"/>
      <c r="KCV12" s="46"/>
      <c r="KCW12" s="46"/>
      <c r="KCX12" s="46"/>
      <c r="KCY12" s="46"/>
      <c r="KCZ12" s="46"/>
      <c r="KDA12" s="46"/>
      <c r="KDB12" s="46"/>
      <c r="KDC12" s="46"/>
      <c r="KDD12" s="46"/>
      <c r="KDE12" s="46"/>
      <c r="KDF12" s="46"/>
      <c r="KDG12" s="46"/>
      <c r="KDH12" s="46"/>
      <c r="KDI12" s="46"/>
      <c r="KDJ12" s="46"/>
      <c r="KDK12" s="46"/>
      <c r="KDL12" s="46"/>
      <c r="KDM12" s="46"/>
      <c r="KDN12" s="46"/>
      <c r="KDO12" s="46"/>
      <c r="KDP12" s="46"/>
      <c r="KDQ12" s="46"/>
      <c r="KDR12" s="46"/>
      <c r="KDS12" s="46"/>
      <c r="KDT12" s="46"/>
      <c r="KDU12" s="46"/>
      <c r="KDV12" s="46"/>
      <c r="KDW12" s="46"/>
      <c r="KDX12" s="46"/>
      <c r="KDY12" s="46"/>
      <c r="KDZ12" s="46"/>
      <c r="KEA12" s="46"/>
      <c r="KEB12" s="46"/>
      <c r="KEC12" s="46"/>
      <c r="KED12" s="46"/>
      <c r="KEE12" s="46"/>
      <c r="KEF12" s="46"/>
      <c r="KEG12" s="46"/>
      <c r="KEH12" s="46"/>
      <c r="KEI12" s="46"/>
      <c r="KEJ12" s="46"/>
      <c r="KEK12" s="46"/>
      <c r="KEL12" s="46"/>
      <c r="KEM12" s="46"/>
      <c r="KEN12" s="46"/>
      <c r="KEO12" s="46"/>
      <c r="KEP12" s="46"/>
      <c r="KEQ12" s="46"/>
      <c r="KER12" s="46"/>
      <c r="KES12" s="46"/>
      <c r="KET12" s="46"/>
      <c r="KEU12" s="46"/>
      <c r="KEV12" s="46"/>
      <c r="KEW12" s="46"/>
      <c r="KEX12" s="46"/>
      <c r="KEY12" s="46"/>
      <c r="KEZ12" s="46"/>
      <c r="KFA12" s="46"/>
      <c r="KFB12" s="46"/>
      <c r="KFC12" s="46"/>
      <c r="KFD12" s="46"/>
      <c r="KFE12" s="46"/>
      <c r="KFF12" s="46"/>
      <c r="KFG12" s="46"/>
      <c r="KFH12" s="46"/>
      <c r="KFI12" s="46"/>
      <c r="KFJ12" s="46"/>
      <c r="KFK12" s="46"/>
      <c r="KFL12" s="46"/>
      <c r="KFM12" s="46"/>
      <c r="KFN12" s="46"/>
      <c r="KFO12" s="46"/>
      <c r="KFP12" s="46"/>
      <c r="KFQ12" s="46"/>
      <c r="KFR12" s="46"/>
      <c r="KFS12" s="46"/>
      <c r="KFT12" s="46"/>
      <c r="KFU12" s="46"/>
      <c r="KFV12" s="46"/>
      <c r="KFW12" s="46"/>
      <c r="KFX12" s="46"/>
      <c r="KFY12" s="46"/>
      <c r="KFZ12" s="46"/>
      <c r="KGA12" s="46"/>
      <c r="KGB12" s="46"/>
      <c r="KGC12" s="46"/>
      <c r="KGD12" s="46"/>
      <c r="KGE12" s="46"/>
      <c r="KGF12" s="46"/>
      <c r="KGG12" s="46"/>
      <c r="KGH12" s="46"/>
      <c r="KGI12" s="46"/>
      <c r="KGJ12" s="46"/>
      <c r="KGK12" s="46"/>
      <c r="KGL12" s="46"/>
      <c r="KGM12" s="46"/>
      <c r="KGN12" s="46"/>
      <c r="KGO12" s="46"/>
      <c r="KGP12" s="46"/>
      <c r="KGQ12" s="46"/>
      <c r="KGR12" s="46"/>
      <c r="KGS12" s="46"/>
      <c r="KGT12" s="46"/>
      <c r="KGU12" s="46"/>
      <c r="KGV12" s="46"/>
      <c r="KGW12" s="46"/>
      <c r="KGX12" s="46"/>
      <c r="KGY12" s="46"/>
      <c r="KGZ12" s="46"/>
      <c r="KHA12" s="46"/>
      <c r="KHB12" s="46"/>
      <c r="KHC12" s="46"/>
      <c r="KHD12" s="46"/>
      <c r="KHE12" s="46"/>
      <c r="KHF12" s="46"/>
      <c r="KHG12" s="46"/>
      <c r="KHH12" s="46"/>
      <c r="KHI12" s="46"/>
      <c r="KHJ12" s="46"/>
      <c r="KHK12" s="46"/>
      <c r="KHL12" s="46"/>
      <c r="KHM12" s="46"/>
      <c r="KHN12" s="46"/>
      <c r="KHO12" s="46"/>
      <c r="KHP12" s="46"/>
      <c r="KHQ12" s="46"/>
      <c r="KHR12" s="46"/>
      <c r="KHS12" s="46"/>
      <c r="KHT12" s="46"/>
      <c r="KHU12" s="46"/>
      <c r="KHV12" s="46"/>
      <c r="KHW12" s="46"/>
      <c r="KHX12" s="46"/>
      <c r="KHY12" s="46"/>
      <c r="KHZ12" s="46"/>
      <c r="KIA12" s="46"/>
      <c r="KIB12" s="46"/>
      <c r="KIC12" s="46"/>
      <c r="KID12" s="46"/>
      <c r="KIE12" s="46"/>
      <c r="KIF12" s="46"/>
      <c r="KIG12" s="46"/>
      <c r="KIH12" s="46"/>
      <c r="KII12" s="46"/>
      <c r="KIJ12" s="46"/>
      <c r="KIK12" s="46"/>
      <c r="KIL12" s="46"/>
      <c r="KIM12" s="46"/>
      <c r="KIN12" s="46"/>
      <c r="KIO12" s="46"/>
      <c r="KIP12" s="46"/>
      <c r="KIQ12" s="46"/>
      <c r="KIR12" s="46"/>
      <c r="KIS12" s="46"/>
      <c r="KIT12" s="46"/>
      <c r="KIU12" s="46"/>
      <c r="KIV12" s="46"/>
      <c r="KIW12" s="46"/>
      <c r="KIX12" s="46"/>
      <c r="KIY12" s="46"/>
      <c r="KIZ12" s="46"/>
      <c r="KJA12" s="46"/>
      <c r="KJB12" s="46"/>
      <c r="KJC12" s="46"/>
      <c r="KJD12" s="46"/>
      <c r="KJE12" s="46"/>
      <c r="KJF12" s="46"/>
      <c r="KJG12" s="46"/>
      <c r="KJH12" s="46"/>
      <c r="KJI12" s="46"/>
      <c r="KJJ12" s="46"/>
      <c r="KJK12" s="46"/>
      <c r="KJL12" s="46"/>
      <c r="KJM12" s="46"/>
      <c r="KJN12" s="46"/>
      <c r="KJO12" s="46"/>
      <c r="KJP12" s="46"/>
      <c r="KJQ12" s="46"/>
      <c r="KJR12" s="46"/>
      <c r="KJS12" s="46"/>
      <c r="KJT12" s="46"/>
      <c r="KJU12" s="46"/>
      <c r="KJV12" s="46"/>
      <c r="KJW12" s="46"/>
      <c r="KJX12" s="46"/>
      <c r="KJY12" s="46"/>
      <c r="KJZ12" s="46"/>
      <c r="KKA12" s="46"/>
      <c r="KKB12" s="46"/>
      <c r="KKC12" s="46"/>
      <c r="KKD12" s="46"/>
      <c r="KKE12" s="46"/>
      <c r="KKF12" s="46"/>
      <c r="KKG12" s="46"/>
      <c r="KKH12" s="46"/>
      <c r="KKI12" s="46"/>
      <c r="KKJ12" s="46"/>
      <c r="KKK12" s="46"/>
      <c r="KKL12" s="46"/>
      <c r="KKM12" s="46"/>
      <c r="KKN12" s="46"/>
      <c r="KKO12" s="46"/>
      <c r="KKP12" s="46"/>
      <c r="KKQ12" s="46"/>
      <c r="KKR12" s="46"/>
      <c r="KKS12" s="46"/>
      <c r="KKT12" s="46"/>
      <c r="KKU12" s="46"/>
      <c r="KKV12" s="46"/>
      <c r="KKW12" s="46"/>
      <c r="KKX12" s="46"/>
      <c r="KKY12" s="46"/>
      <c r="KKZ12" s="46"/>
      <c r="KLA12" s="46"/>
      <c r="KLB12" s="46"/>
      <c r="KLC12" s="46"/>
      <c r="KLD12" s="46"/>
      <c r="KLE12" s="46"/>
      <c r="KLF12" s="46"/>
      <c r="KLG12" s="46"/>
      <c r="KLH12" s="46"/>
      <c r="KLI12" s="46"/>
      <c r="KLJ12" s="46"/>
      <c r="KLK12" s="46"/>
      <c r="KLL12" s="46"/>
      <c r="KLM12" s="46"/>
      <c r="KLN12" s="46"/>
      <c r="KLO12" s="46"/>
      <c r="KLP12" s="46"/>
      <c r="KLQ12" s="46"/>
      <c r="KLR12" s="46"/>
      <c r="KLS12" s="46"/>
      <c r="KLT12" s="46"/>
      <c r="KLU12" s="46"/>
      <c r="KLV12" s="46"/>
      <c r="KLW12" s="46"/>
      <c r="KLX12" s="46"/>
      <c r="KLY12" s="46"/>
      <c r="KLZ12" s="46"/>
      <c r="KMA12" s="46"/>
      <c r="KMB12" s="46"/>
      <c r="KMC12" s="46"/>
      <c r="KMD12" s="46"/>
      <c r="KME12" s="46"/>
      <c r="KMF12" s="46"/>
      <c r="KMG12" s="46"/>
      <c r="KMH12" s="46"/>
      <c r="KMI12" s="46"/>
      <c r="KMJ12" s="46"/>
      <c r="KMK12" s="46"/>
      <c r="KML12" s="46"/>
      <c r="KMM12" s="46"/>
      <c r="KMN12" s="46"/>
      <c r="KMO12" s="46"/>
      <c r="KMP12" s="46"/>
      <c r="KMQ12" s="46"/>
      <c r="KMR12" s="46"/>
      <c r="KMS12" s="46"/>
      <c r="KMT12" s="46"/>
      <c r="KMU12" s="46"/>
      <c r="KMV12" s="46"/>
      <c r="KMW12" s="46"/>
      <c r="KMX12" s="46"/>
      <c r="KMY12" s="46"/>
      <c r="KMZ12" s="46"/>
      <c r="KNA12" s="46"/>
      <c r="KNB12" s="46"/>
      <c r="KNC12" s="46"/>
      <c r="KND12" s="46"/>
      <c r="KNE12" s="46"/>
      <c r="KNF12" s="46"/>
      <c r="KNG12" s="46"/>
      <c r="KNH12" s="46"/>
      <c r="KNI12" s="46"/>
      <c r="KNJ12" s="46"/>
      <c r="KNK12" s="46"/>
      <c r="KNL12" s="46"/>
      <c r="KNM12" s="46"/>
      <c r="KNN12" s="46"/>
      <c r="KNO12" s="46"/>
      <c r="KNP12" s="46"/>
      <c r="KNQ12" s="46"/>
      <c r="KNR12" s="46"/>
      <c r="KNS12" s="46"/>
      <c r="KNT12" s="46"/>
      <c r="KNU12" s="46"/>
      <c r="KNV12" s="46"/>
      <c r="KNW12" s="46"/>
      <c r="KNX12" s="46"/>
      <c r="KNY12" s="46"/>
      <c r="KNZ12" s="46"/>
      <c r="KOA12" s="46"/>
      <c r="KOB12" s="46"/>
      <c r="KOC12" s="46"/>
      <c r="KOD12" s="46"/>
      <c r="KOE12" s="46"/>
      <c r="KOF12" s="46"/>
      <c r="KOG12" s="46"/>
      <c r="KOH12" s="46"/>
      <c r="KOI12" s="46"/>
      <c r="KOJ12" s="46"/>
      <c r="KOK12" s="46"/>
      <c r="KOL12" s="46"/>
      <c r="KOM12" s="46"/>
      <c r="KON12" s="46"/>
      <c r="KOO12" s="46"/>
      <c r="KOP12" s="46"/>
      <c r="KOQ12" s="46"/>
      <c r="KOR12" s="46"/>
      <c r="KOS12" s="46"/>
      <c r="KOT12" s="46"/>
      <c r="KOU12" s="46"/>
      <c r="KOV12" s="46"/>
      <c r="KOW12" s="46"/>
      <c r="KOX12" s="46"/>
      <c r="KOY12" s="46"/>
      <c r="KOZ12" s="46"/>
      <c r="KPA12" s="46"/>
      <c r="KPB12" s="46"/>
      <c r="KPC12" s="46"/>
      <c r="KPD12" s="46"/>
      <c r="KPE12" s="46"/>
      <c r="KPF12" s="46"/>
      <c r="KPG12" s="46"/>
      <c r="KPH12" s="46"/>
      <c r="KPI12" s="46"/>
      <c r="KPJ12" s="46"/>
      <c r="KPK12" s="46"/>
      <c r="KPL12" s="46"/>
      <c r="KPM12" s="46"/>
      <c r="KPN12" s="46"/>
      <c r="KPO12" s="46"/>
      <c r="KPP12" s="46"/>
      <c r="KPQ12" s="46"/>
      <c r="KPR12" s="46"/>
      <c r="KPS12" s="46"/>
      <c r="KPT12" s="46"/>
      <c r="KPU12" s="46"/>
      <c r="KPV12" s="46"/>
      <c r="KPW12" s="46"/>
      <c r="KPX12" s="46"/>
      <c r="KPY12" s="46"/>
      <c r="KPZ12" s="46"/>
      <c r="KQA12" s="46"/>
      <c r="KQB12" s="46"/>
      <c r="KQC12" s="46"/>
      <c r="KQD12" s="46"/>
      <c r="KQE12" s="46"/>
      <c r="KQF12" s="46"/>
      <c r="KQG12" s="46"/>
      <c r="KQH12" s="46"/>
      <c r="KQI12" s="46"/>
      <c r="KQJ12" s="46"/>
      <c r="KQK12" s="46"/>
      <c r="KQL12" s="46"/>
      <c r="KQM12" s="46"/>
      <c r="KQN12" s="46"/>
      <c r="KQO12" s="46"/>
      <c r="KQP12" s="46"/>
      <c r="KQQ12" s="46"/>
      <c r="KQR12" s="46"/>
      <c r="KQS12" s="46"/>
      <c r="KQT12" s="46"/>
      <c r="KQU12" s="46"/>
      <c r="KQV12" s="46"/>
      <c r="KQW12" s="46"/>
      <c r="KQX12" s="46"/>
      <c r="KQY12" s="46"/>
      <c r="KQZ12" s="46"/>
      <c r="KRA12" s="46"/>
      <c r="KRB12" s="46"/>
      <c r="KRC12" s="46"/>
      <c r="KRD12" s="46"/>
      <c r="KRE12" s="46"/>
      <c r="KRF12" s="46"/>
      <c r="KRG12" s="46"/>
      <c r="KRH12" s="46"/>
      <c r="KRI12" s="46"/>
      <c r="KRJ12" s="46"/>
      <c r="KRK12" s="46"/>
      <c r="KRL12" s="46"/>
      <c r="KRM12" s="46"/>
      <c r="KRN12" s="46"/>
      <c r="KRO12" s="46"/>
      <c r="KRP12" s="46"/>
      <c r="KRQ12" s="46"/>
      <c r="KRR12" s="46"/>
      <c r="KRS12" s="46"/>
      <c r="KRT12" s="46"/>
      <c r="KRU12" s="46"/>
      <c r="KRV12" s="46"/>
      <c r="KRW12" s="46"/>
      <c r="KRX12" s="46"/>
      <c r="KRY12" s="46"/>
      <c r="KRZ12" s="46"/>
      <c r="KSA12" s="46"/>
      <c r="KSB12" s="46"/>
      <c r="KSC12" s="46"/>
      <c r="KSD12" s="46"/>
      <c r="KSE12" s="46"/>
      <c r="KSF12" s="46"/>
      <c r="KSG12" s="46"/>
      <c r="KSH12" s="46"/>
      <c r="KSI12" s="46"/>
      <c r="KSJ12" s="46"/>
      <c r="KSK12" s="46"/>
      <c r="KSL12" s="46"/>
      <c r="KSM12" s="46"/>
      <c r="KSN12" s="46"/>
      <c r="KSO12" s="46"/>
      <c r="KSP12" s="46"/>
      <c r="KSQ12" s="46"/>
      <c r="KSR12" s="46"/>
      <c r="KSS12" s="46"/>
      <c r="KST12" s="46"/>
      <c r="KSU12" s="46"/>
      <c r="KSV12" s="46"/>
      <c r="KSW12" s="46"/>
      <c r="KSX12" s="46"/>
      <c r="KSY12" s="46"/>
      <c r="KSZ12" s="46"/>
      <c r="KTA12" s="46"/>
      <c r="KTB12" s="46"/>
      <c r="KTC12" s="46"/>
      <c r="KTD12" s="46"/>
      <c r="KTE12" s="46"/>
      <c r="KTF12" s="46"/>
      <c r="KTG12" s="46"/>
      <c r="KTH12" s="46"/>
      <c r="KTI12" s="46"/>
      <c r="KTJ12" s="46"/>
      <c r="KTK12" s="46"/>
      <c r="KTL12" s="46"/>
      <c r="KTM12" s="46"/>
      <c r="KTN12" s="46"/>
      <c r="KTO12" s="46"/>
      <c r="KTP12" s="46"/>
      <c r="KTQ12" s="46"/>
      <c r="KTR12" s="46"/>
      <c r="KTS12" s="46"/>
      <c r="KTT12" s="46"/>
      <c r="KTU12" s="46"/>
      <c r="KTV12" s="46"/>
      <c r="KTW12" s="46"/>
      <c r="KTX12" s="46"/>
      <c r="KTY12" s="46"/>
      <c r="KTZ12" s="46"/>
      <c r="KUA12" s="46"/>
      <c r="KUB12" s="46"/>
      <c r="KUC12" s="46"/>
      <c r="KUD12" s="46"/>
      <c r="KUE12" s="46"/>
      <c r="KUF12" s="46"/>
      <c r="KUG12" s="46"/>
      <c r="KUH12" s="46"/>
      <c r="KUI12" s="46"/>
      <c r="KUJ12" s="46"/>
      <c r="KUK12" s="46"/>
      <c r="KUL12" s="46"/>
      <c r="KUM12" s="46"/>
      <c r="KUN12" s="46"/>
      <c r="KUO12" s="46"/>
      <c r="KUP12" s="46"/>
      <c r="KUQ12" s="46"/>
      <c r="KUR12" s="46"/>
      <c r="KUS12" s="46"/>
      <c r="KUT12" s="46"/>
      <c r="KUU12" s="46"/>
      <c r="KUV12" s="46"/>
      <c r="KUW12" s="46"/>
      <c r="KUX12" s="46"/>
      <c r="KUY12" s="46"/>
      <c r="KUZ12" s="46"/>
      <c r="KVA12" s="46"/>
      <c r="KVB12" s="46"/>
      <c r="KVC12" s="46"/>
      <c r="KVD12" s="46"/>
      <c r="KVE12" s="46"/>
      <c r="KVF12" s="46"/>
      <c r="KVG12" s="46"/>
      <c r="KVH12" s="46"/>
      <c r="KVI12" s="46"/>
      <c r="KVJ12" s="46"/>
      <c r="KVK12" s="46"/>
      <c r="KVL12" s="46"/>
      <c r="KVM12" s="46"/>
      <c r="KVN12" s="46"/>
      <c r="KVO12" s="46"/>
      <c r="KVP12" s="46"/>
      <c r="KVQ12" s="46"/>
      <c r="KVR12" s="46"/>
      <c r="KVS12" s="46"/>
      <c r="KVT12" s="46"/>
      <c r="KVU12" s="46"/>
      <c r="KVV12" s="46"/>
      <c r="KVW12" s="46"/>
      <c r="KVX12" s="46"/>
      <c r="KVY12" s="46"/>
      <c r="KVZ12" s="46"/>
      <c r="KWA12" s="46"/>
      <c r="KWB12" s="46"/>
      <c r="KWC12" s="46"/>
      <c r="KWD12" s="46"/>
      <c r="KWE12" s="46"/>
      <c r="KWF12" s="46"/>
      <c r="KWG12" s="46"/>
      <c r="KWH12" s="46"/>
      <c r="KWI12" s="46"/>
      <c r="KWJ12" s="46"/>
      <c r="KWK12" s="46"/>
      <c r="KWL12" s="46"/>
      <c r="KWM12" s="46"/>
      <c r="KWN12" s="46"/>
      <c r="KWO12" s="46"/>
      <c r="KWP12" s="46"/>
      <c r="KWQ12" s="46"/>
      <c r="KWR12" s="46"/>
      <c r="KWS12" s="46"/>
      <c r="KWT12" s="46"/>
      <c r="KWU12" s="46"/>
      <c r="KWV12" s="46"/>
      <c r="KWW12" s="46"/>
      <c r="KWX12" s="46"/>
      <c r="KWY12" s="46"/>
      <c r="KWZ12" s="46"/>
      <c r="KXA12" s="46"/>
      <c r="KXB12" s="46"/>
      <c r="KXC12" s="46"/>
      <c r="KXD12" s="46"/>
      <c r="KXE12" s="46"/>
      <c r="KXF12" s="46"/>
      <c r="KXG12" s="46"/>
      <c r="KXH12" s="46"/>
      <c r="KXI12" s="46"/>
      <c r="KXJ12" s="46"/>
      <c r="KXK12" s="46"/>
      <c r="KXL12" s="46"/>
      <c r="KXM12" s="46"/>
      <c r="KXN12" s="46"/>
      <c r="KXO12" s="46"/>
      <c r="KXP12" s="46"/>
      <c r="KXQ12" s="46"/>
      <c r="KXR12" s="46"/>
      <c r="KXS12" s="46"/>
      <c r="KXT12" s="46"/>
      <c r="KXU12" s="46"/>
      <c r="KXV12" s="46"/>
      <c r="KXW12" s="46"/>
      <c r="KXX12" s="46"/>
      <c r="KXY12" s="46"/>
      <c r="KXZ12" s="46"/>
      <c r="KYA12" s="46"/>
      <c r="KYB12" s="46"/>
      <c r="KYC12" s="46"/>
      <c r="KYD12" s="46"/>
      <c r="KYE12" s="46"/>
      <c r="KYF12" s="46"/>
      <c r="KYG12" s="46"/>
      <c r="KYH12" s="46"/>
      <c r="KYI12" s="46"/>
      <c r="KYJ12" s="46"/>
      <c r="KYK12" s="46"/>
      <c r="KYL12" s="46"/>
      <c r="KYM12" s="46"/>
      <c r="KYN12" s="46"/>
      <c r="KYO12" s="46"/>
      <c r="KYP12" s="46"/>
      <c r="KYQ12" s="46"/>
      <c r="KYR12" s="46"/>
      <c r="KYS12" s="46"/>
      <c r="KYT12" s="46"/>
      <c r="KYU12" s="46"/>
      <c r="KYV12" s="46"/>
      <c r="KYW12" s="46"/>
      <c r="KYX12" s="46"/>
      <c r="KYY12" s="46"/>
      <c r="KYZ12" s="46"/>
      <c r="KZA12" s="46"/>
      <c r="KZB12" s="46"/>
      <c r="KZC12" s="46"/>
      <c r="KZD12" s="46"/>
      <c r="KZE12" s="46"/>
      <c r="KZF12" s="46"/>
      <c r="KZG12" s="46"/>
      <c r="KZH12" s="46"/>
      <c r="KZI12" s="46"/>
      <c r="KZJ12" s="46"/>
      <c r="KZK12" s="46"/>
      <c r="KZL12" s="46"/>
      <c r="KZM12" s="46"/>
      <c r="KZN12" s="46"/>
      <c r="KZO12" s="46"/>
      <c r="KZP12" s="46"/>
      <c r="KZQ12" s="46"/>
      <c r="KZR12" s="46"/>
      <c r="KZS12" s="46"/>
      <c r="KZT12" s="46"/>
      <c r="KZU12" s="46"/>
      <c r="KZV12" s="46"/>
      <c r="KZW12" s="46"/>
      <c r="KZX12" s="46"/>
      <c r="KZY12" s="46"/>
      <c r="KZZ12" s="46"/>
      <c r="LAA12" s="46"/>
      <c r="LAB12" s="46"/>
      <c r="LAC12" s="46"/>
      <c r="LAD12" s="46"/>
      <c r="LAE12" s="46"/>
      <c r="LAF12" s="46"/>
      <c r="LAG12" s="46"/>
      <c r="LAH12" s="46"/>
      <c r="LAI12" s="46"/>
      <c r="LAJ12" s="46"/>
      <c r="LAK12" s="46"/>
      <c r="LAL12" s="46"/>
      <c r="LAM12" s="46"/>
      <c r="LAN12" s="46"/>
      <c r="LAO12" s="46"/>
      <c r="LAP12" s="46"/>
      <c r="LAQ12" s="46"/>
      <c r="LAR12" s="46"/>
      <c r="LAS12" s="46"/>
      <c r="LAT12" s="46"/>
      <c r="LAU12" s="46"/>
      <c r="LAV12" s="46"/>
      <c r="LAW12" s="46"/>
      <c r="LAX12" s="46"/>
      <c r="LAY12" s="46"/>
      <c r="LAZ12" s="46"/>
      <c r="LBA12" s="46"/>
      <c r="LBB12" s="46"/>
      <c r="LBC12" s="46"/>
      <c r="LBD12" s="46"/>
      <c r="LBE12" s="46"/>
      <c r="LBF12" s="46"/>
      <c r="LBG12" s="46"/>
      <c r="LBH12" s="46"/>
      <c r="LBI12" s="46"/>
      <c r="LBJ12" s="46"/>
      <c r="LBK12" s="46"/>
      <c r="LBL12" s="46"/>
      <c r="LBM12" s="46"/>
      <c r="LBN12" s="46"/>
      <c r="LBO12" s="46"/>
      <c r="LBP12" s="46"/>
      <c r="LBQ12" s="46"/>
      <c r="LBR12" s="46"/>
      <c r="LBS12" s="46"/>
      <c r="LBT12" s="46"/>
      <c r="LBU12" s="46"/>
      <c r="LBV12" s="46"/>
      <c r="LBW12" s="46"/>
      <c r="LBX12" s="46"/>
      <c r="LBY12" s="46"/>
      <c r="LBZ12" s="46"/>
      <c r="LCA12" s="46"/>
      <c r="LCB12" s="46"/>
      <c r="LCC12" s="46"/>
      <c r="LCD12" s="46"/>
      <c r="LCE12" s="46"/>
      <c r="LCF12" s="46"/>
      <c r="LCG12" s="46"/>
      <c r="LCH12" s="46"/>
      <c r="LCI12" s="46"/>
      <c r="LCJ12" s="46"/>
      <c r="LCK12" s="46"/>
      <c r="LCL12" s="46"/>
      <c r="LCM12" s="46"/>
      <c r="LCN12" s="46"/>
      <c r="LCO12" s="46"/>
      <c r="LCP12" s="46"/>
      <c r="LCQ12" s="46"/>
      <c r="LCR12" s="46"/>
      <c r="LCS12" s="46"/>
      <c r="LCT12" s="46"/>
      <c r="LCU12" s="46"/>
      <c r="LCV12" s="46"/>
      <c r="LCW12" s="46"/>
      <c r="LCX12" s="46"/>
      <c r="LCY12" s="46"/>
      <c r="LCZ12" s="46"/>
      <c r="LDA12" s="46"/>
      <c r="LDB12" s="46"/>
      <c r="LDC12" s="46"/>
      <c r="LDD12" s="46"/>
      <c r="LDE12" s="46"/>
      <c r="LDF12" s="46"/>
      <c r="LDG12" s="46"/>
      <c r="LDH12" s="46"/>
      <c r="LDI12" s="46"/>
      <c r="LDJ12" s="46"/>
      <c r="LDK12" s="46"/>
      <c r="LDL12" s="46"/>
      <c r="LDM12" s="46"/>
      <c r="LDN12" s="46"/>
      <c r="LDO12" s="46"/>
      <c r="LDP12" s="46"/>
      <c r="LDQ12" s="46"/>
      <c r="LDR12" s="46"/>
      <c r="LDS12" s="46"/>
      <c r="LDT12" s="46"/>
      <c r="LDU12" s="46"/>
      <c r="LDV12" s="46"/>
      <c r="LDW12" s="46"/>
      <c r="LDX12" s="46"/>
      <c r="LDY12" s="46"/>
      <c r="LDZ12" s="46"/>
      <c r="LEA12" s="46"/>
      <c r="LEB12" s="46"/>
      <c r="LEC12" s="46"/>
      <c r="LED12" s="46"/>
      <c r="LEE12" s="46"/>
      <c r="LEF12" s="46"/>
      <c r="LEG12" s="46"/>
      <c r="LEH12" s="46"/>
      <c r="LEI12" s="46"/>
      <c r="LEJ12" s="46"/>
      <c r="LEK12" s="46"/>
      <c r="LEL12" s="46"/>
      <c r="LEM12" s="46"/>
      <c r="LEN12" s="46"/>
      <c r="LEO12" s="46"/>
      <c r="LEP12" s="46"/>
      <c r="LEQ12" s="46"/>
      <c r="LER12" s="46"/>
      <c r="LES12" s="46"/>
      <c r="LET12" s="46"/>
      <c r="LEU12" s="46"/>
      <c r="LEV12" s="46"/>
      <c r="LEW12" s="46"/>
      <c r="LEX12" s="46"/>
      <c r="LEY12" s="46"/>
      <c r="LEZ12" s="46"/>
      <c r="LFA12" s="46"/>
      <c r="LFB12" s="46"/>
      <c r="LFC12" s="46"/>
      <c r="LFD12" s="46"/>
      <c r="LFE12" s="46"/>
      <c r="LFF12" s="46"/>
      <c r="LFG12" s="46"/>
      <c r="LFH12" s="46"/>
      <c r="LFI12" s="46"/>
      <c r="LFJ12" s="46"/>
      <c r="LFK12" s="46"/>
      <c r="LFL12" s="46"/>
      <c r="LFM12" s="46"/>
      <c r="LFN12" s="46"/>
      <c r="LFO12" s="46"/>
      <c r="LFP12" s="46"/>
      <c r="LFQ12" s="46"/>
      <c r="LFR12" s="46"/>
      <c r="LFS12" s="46"/>
      <c r="LFT12" s="46"/>
      <c r="LFU12" s="46"/>
      <c r="LFV12" s="46"/>
      <c r="LFW12" s="46"/>
      <c r="LFX12" s="46"/>
      <c r="LFY12" s="46"/>
      <c r="LFZ12" s="46"/>
      <c r="LGA12" s="46"/>
      <c r="LGB12" s="46"/>
      <c r="LGC12" s="46"/>
      <c r="LGD12" s="46"/>
      <c r="LGE12" s="46"/>
      <c r="LGF12" s="46"/>
      <c r="LGG12" s="46"/>
      <c r="LGH12" s="46"/>
      <c r="LGI12" s="46"/>
      <c r="LGJ12" s="46"/>
      <c r="LGK12" s="46"/>
      <c r="LGL12" s="46"/>
      <c r="LGM12" s="46"/>
      <c r="LGN12" s="46"/>
      <c r="LGO12" s="46"/>
      <c r="LGP12" s="46"/>
      <c r="LGQ12" s="46"/>
      <c r="LGR12" s="46"/>
      <c r="LGS12" s="46"/>
      <c r="LGT12" s="46"/>
      <c r="LGU12" s="46"/>
      <c r="LGV12" s="46"/>
      <c r="LGW12" s="46"/>
      <c r="LGX12" s="46"/>
      <c r="LGY12" s="46"/>
      <c r="LGZ12" s="46"/>
      <c r="LHA12" s="46"/>
      <c r="LHB12" s="46"/>
      <c r="LHC12" s="46"/>
      <c r="LHD12" s="46"/>
      <c r="LHE12" s="46"/>
      <c r="LHF12" s="46"/>
      <c r="LHG12" s="46"/>
      <c r="LHH12" s="46"/>
      <c r="LHI12" s="46"/>
      <c r="LHJ12" s="46"/>
      <c r="LHK12" s="46"/>
      <c r="LHL12" s="46"/>
      <c r="LHM12" s="46"/>
      <c r="LHN12" s="46"/>
      <c r="LHO12" s="46"/>
      <c r="LHP12" s="46"/>
      <c r="LHQ12" s="46"/>
      <c r="LHR12" s="46"/>
      <c r="LHS12" s="46"/>
      <c r="LHT12" s="46"/>
      <c r="LHU12" s="46"/>
      <c r="LHV12" s="46"/>
      <c r="LHW12" s="46"/>
      <c r="LHX12" s="46"/>
      <c r="LHY12" s="46"/>
      <c r="LHZ12" s="46"/>
      <c r="LIA12" s="46"/>
      <c r="LIB12" s="46"/>
      <c r="LIC12" s="46"/>
      <c r="LID12" s="46"/>
      <c r="LIE12" s="46"/>
      <c r="LIF12" s="46"/>
      <c r="LIG12" s="46"/>
      <c r="LIH12" s="46"/>
      <c r="LII12" s="46"/>
      <c r="LIJ12" s="46"/>
      <c r="LIK12" s="46"/>
      <c r="LIL12" s="46"/>
      <c r="LIM12" s="46"/>
      <c r="LIN12" s="46"/>
      <c r="LIO12" s="46"/>
      <c r="LIP12" s="46"/>
      <c r="LIQ12" s="46"/>
      <c r="LIR12" s="46"/>
      <c r="LIS12" s="46"/>
      <c r="LIT12" s="46"/>
      <c r="LIU12" s="46"/>
      <c r="LIV12" s="46"/>
      <c r="LIW12" s="46"/>
      <c r="LIX12" s="46"/>
      <c r="LIY12" s="46"/>
      <c r="LIZ12" s="46"/>
      <c r="LJA12" s="46"/>
      <c r="LJB12" s="46"/>
      <c r="LJC12" s="46"/>
      <c r="LJD12" s="46"/>
      <c r="LJE12" s="46"/>
      <c r="LJF12" s="46"/>
      <c r="LJG12" s="46"/>
      <c r="LJH12" s="46"/>
      <c r="LJI12" s="46"/>
      <c r="LJJ12" s="46"/>
      <c r="LJK12" s="46"/>
      <c r="LJL12" s="46"/>
      <c r="LJM12" s="46"/>
      <c r="LJN12" s="46"/>
      <c r="LJO12" s="46"/>
      <c r="LJP12" s="46"/>
      <c r="LJQ12" s="46"/>
      <c r="LJR12" s="46"/>
      <c r="LJS12" s="46"/>
      <c r="LJT12" s="46"/>
      <c r="LJU12" s="46"/>
      <c r="LJV12" s="46"/>
      <c r="LJW12" s="46"/>
      <c r="LJX12" s="46"/>
      <c r="LJY12" s="46"/>
      <c r="LJZ12" s="46"/>
      <c r="LKA12" s="46"/>
      <c r="LKB12" s="46"/>
      <c r="LKC12" s="46"/>
      <c r="LKD12" s="46"/>
      <c r="LKE12" s="46"/>
      <c r="LKF12" s="46"/>
      <c r="LKG12" s="46"/>
      <c r="LKH12" s="46"/>
      <c r="LKI12" s="46"/>
      <c r="LKJ12" s="46"/>
      <c r="LKK12" s="46"/>
      <c r="LKL12" s="46"/>
      <c r="LKM12" s="46"/>
      <c r="LKN12" s="46"/>
      <c r="LKO12" s="46"/>
      <c r="LKP12" s="46"/>
      <c r="LKQ12" s="46"/>
      <c r="LKR12" s="46"/>
      <c r="LKS12" s="46"/>
      <c r="LKT12" s="46"/>
      <c r="LKU12" s="46"/>
      <c r="LKV12" s="46"/>
      <c r="LKW12" s="46"/>
      <c r="LKX12" s="46"/>
      <c r="LKY12" s="46"/>
      <c r="LKZ12" s="46"/>
      <c r="LLA12" s="46"/>
      <c r="LLB12" s="46"/>
      <c r="LLC12" s="46"/>
      <c r="LLD12" s="46"/>
      <c r="LLE12" s="46"/>
      <c r="LLF12" s="46"/>
      <c r="LLG12" s="46"/>
      <c r="LLH12" s="46"/>
      <c r="LLI12" s="46"/>
      <c r="LLJ12" s="46"/>
      <c r="LLK12" s="46"/>
      <c r="LLL12" s="46"/>
      <c r="LLM12" s="46"/>
      <c r="LLN12" s="46"/>
      <c r="LLO12" s="46"/>
      <c r="LLP12" s="46"/>
      <c r="LLQ12" s="46"/>
      <c r="LLR12" s="46"/>
      <c r="LLS12" s="46"/>
      <c r="LLT12" s="46"/>
      <c r="LLU12" s="46"/>
      <c r="LLV12" s="46"/>
      <c r="LLW12" s="46"/>
      <c r="LLX12" s="46"/>
      <c r="LLY12" s="46"/>
      <c r="LLZ12" s="46"/>
      <c r="LMA12" s="46"/>
      <c r="LMB12" s="46"/>
      <c r="LMC12" s="46"/>
      <c r="LMD12" s="46"/>
      <c r="LME12" s="46"/>
      <c r="LMF12" s="46"/>
      <c r="LMG12" s="46"/>
      <c r="LMH12" s="46"/>
      <c r="LMI12" s="46"/>
      <c r="LMJ12" s="46"/>
      <c r="LMK12" s="46"/>
      <c r="LML12" s="46"/>
      <c r="LMM12" s="46"/>
      <c r="LMN12" s="46"/>
      <c r="LMO12" s="46"/>
      <c r="LMP12" s="46"/>
      <c r="LMQ12" s="46"/>
      <c r="LMR12" s="46"/>
      <c r="LMS12" s="46"/>
      <c r="LMT12" s="46"/>
      <c r="LMU12" s="46"/>
      <c r="LMV12" s="46"/>
      <c r="LMW12" s="46"/>
      <c r="LMX12" s="46"/>
      <c r="LMY12" s="46"/>
      <c r="LMZ12" s="46"/>
      <c r="LNA12" s="46"/>
      <c r="LNB12" s="46"/>
      <c r="LNC12" s="46"/>
      <c r="LND12" s="46"/>
      <c r="LNE12" s="46"/>
      <c r="LNF12" s="46"/>
      <c r="LNG12" s="46"/>
      <c r="LNH12" s="46"/>
      <c r="LNI12" s="46"/>
      <c r="LNJ12" s="46"/>
      <c r="LNK12" s="46"/>
      <c r="LNL12" s="46"/>
      <c r="LNM12" s="46"/>
      <c r="LNN12" s="46"/>
      <c r="LNO12" s="46"/>
      <c r="LNP12" s="46"/>
      <c r="LNQ12" s="46"/>
      <c r="LNR12" s="46"/>
      <c r="LNS12" s="46"/>
      <c r="LNT12" s="46"/>
      <c r="LNU12" s="46"/>
      <c r="LNV12" s="46"/>
      <c r="LNW12" s="46"/>
      <c r="LNX12" s="46"/>
      <c r="LNY12" s="46"/>
      <c r="LNZ12" s="46"/>
      <c r="LOA12" s="46"/>
      <c r="LOB12" s="46"/>
      <c r="LOC12" s="46"/>
      <c r="LOD12" s="46"/>
      <c r="LOE12" s="46"/>
      <c r="LOF12" s="46"/>
      <c r="LOG12" s="46"/>
      <c r="LOH12" s="46"/>
      <c r="LOI12" s="46"/>
      <c r="LOJ12" s="46"/>
      <c r="LOK12" s="46"/>
      <c r="LOL12" s="46"/>
      <c r="LOM12" s="46"/>
      <c r="LON12" s="46"/>
      <c r="LOO12" s="46"/>
      <c r="LOP12" s="46"/>
      <c r="LOQ12" s="46"/>
      <c r="LOR12" s="46"/>
      <c r="LOS12" s="46"/>
      <c r="LOT12" s="46"/>
      <c r="LOU12" s="46"/>
      <c r="LOV12" s="46"/>
      <c r="LOW12" s="46"/>
      <c r="LOX12" s="46"/>
      <c r="LOY12" s="46"/>
      <c r="LOZ12" s="46"/>
      <c r="LPA12" s="46"/>
      <c r="LPB12" s="46"/>
      <c r="LPC12" s="46"/>
      <c r="LPD12" s="46"/>
      <c r="LPE12" s="46"/>
      <c r="LPF12" s="46"/>
      <c r="LPG12" s="46"/>
      <c r="LPH12" s="46"/>
      <c r="LPI12" s="46"/>
      <c r="LPJ12" s="46"/>
      <c r="LPK12" s="46"/>
      <c r="LPL12" s="46"/>
      <c r="LPM12" s="46"/>
      <c r="LPN12" s="46"/>
      <c r="LPO12" s="46"/>
      <c r="LPP12" s="46"/>
      <c r="LPQ12" s="46"/>
      <c r="LPR12" s="46"/>
      <c r="LPS12" s="46"/>
      <c r="LPT12" s="46"/>
      <c r="LPU12" s="46"/>
      <c r="LPV12" s="46"/>
      <c r="LPW12" s="46"/>
      <c r="LPX12" s="46"/>
      <c r="LPY12" s="46"/>
      <c r="LPZ12" s="46"/>
      <c r="LQA12" s="46"/>
      <c r="LQB12" s="46"/>
      <c r="LQC12" s="46"/>
      <c r="LQD12" s="46"/>
      <c r="LQE12" s="46"/>
      <c r="LQF12" s="46"/>
      <c r="LQG12" s="46"/>
      <c r="LQH12" s="46"/>
      <c r="LQI12" s="46"/>
      <c r="LQJ12" s="46"/>
      <c r="LQK12" s="46"/>
      <c r="LQL12" s="46"/>
      <c r="LQM12" s="46"/>
      <c r="LQN12" s="46"/>
      <c r="LQO12" s="46"/>
      <c r="LQP12" s="46"/>
      <c r="LQQ12" s="46"/>
      <c r="LQR12" s="46"/>
      <c r="LQS12" s="46"/>
      <c r="LQT12" s="46"/>
      <c r="LQU12" s="46"/>
      <c r="LQV12" s="46"/>
      <c r="LQW12" s="46"/>
      <c r="LQX12" s="46"/>
      <c r="LQY12" s="46"/>
      <c r="LQZ12" s="46"/>
      <c r="LRA12" s="46"/>
      <c r="LRB12" s="46"/>
      <c r="LRC12" s="46"/>
      <c r="LRD12" s="46"/>
      <c r="LRE12" s="46"/>
      <c r="LRF12" s="46"/>
      <c r="LRG12" s="46"/>
      <c r="LRH12" s="46"/>
      <c r="LRI12" s="46"/>
      <c r="LRJ12" s="46"/>
      <c r="LRK12" s="46"/>
      <c r="LRL12" s="46"/>
      <c r="LRM12" s="46"/>
      <c r="LRN12" s="46"/>
      <c r="LRO12" s="46"/>
      <c r="LRP12" s="46"/>
      <c r="LRQ12" s="46"/>
      <c r="LRR12" s="46"/>
      <c r="LRS12" s="46"/>
      <c r="LRT12" s="46"/>
      <c r="LRU12" s="46"/>
      <c r="LRV12" s="46"/>
      <c r="LRW12" s="46"/>
      <c r="LRX12" s="46"/>
      <c r="LRY12" s="46"/>
      <c r="LRZ12" s="46"/>
      <c r="LSA12" s="46"/>
      <c r="LSB12" s="46"/>
      <c r="LSC12" s="46"/>
      <c r="LSD12" s="46"/>
      <c r="LSE12" s="46"/>
      <c r="LSF12" s="46"/>
      <c r="LSG12" s="46"/>
      <c r="LSH12" s="46"/>
      <c r="LSI12" s="46"/>
      <c r="LSJ12" s="46"/>
      <c r="LSK12" s="46"/>
      <c r="LSL12" s="46"/>
      <c r="LSM12" s="46"/>
      <c r="LSN12" s="46"/>
      <c r="LSO12" s="46"/>
      <c r="LSP12" s="46"/>
      <c r="LSQ12" s="46"/>
      <c r="LSR12" s="46"/>
      <c r="LSS12" s="46"/>
      <c r="LST12" s="46"/>
      <c r="LSU12" s="46"/>
      <c r="LSV12" s="46"/>
      <c r="LSW12" s="46"/>
      <c r="LSX12" s="46"/>
      <c r="LSY12" s="46"/>
      <c r="LSZ12" s="46"/>
      <c r="LTA12" s="46"/>
      <c r="LTB12" s="46"/>
      <c r="LTC12" s="46"/>
      <c r="LTD12" s="46"/>
      <c r="LTE12" s="46"/>
      <c r="LTF12" s="46"/>
      <c r="LTG12" s="46"/>
      <c r="LTH12" s="46"/>
      <c r="LTI12" s="46"/>
      <c r="LTJ12" s="46"/>
      <c r="LTK12" s="46"/>
      <c r="LTL12" s="46"/>
      <c r="LTM12" s="46"/>
      <c r="LTN12" s="46"/>
      <c r="LTO12" s="46"/>
      <c r="LTP12" s="46"/>
      <c r="LTQ12" s="46"/>
      <c r="LTR12" s="46"/>
      <c r="LTS12" s="46"/>
      <c r="LTT12" s="46"/>
      <c r="LTU12" s="46"/>
      <c r="LTV12" s="46"/>
      <c r="LTW12" s="46"/>
      <c r="LTX12" s="46"/>
      <c r="LTY12" s="46"/>
      <c r="LTZ12" s="46"/>
      <c r="LUA12" s="46"/>
      <c r="LUB12" s="46"/>
      <c r="LUC12" s="46"/>
      <c r="LUD12" s="46"/>
      <c r="LUE12" s="46"/>
      <c r="LUF12" s="46"/>
      <c r="LUG12" s="46"/>
      <c r="LUH12" s="46"/>
      <c r="LUI12" s="46"/>
      <c r="LUJ12" s="46"/>
      <c r="LUK12" s="46"/>
      <c r="LUL12" s="46"/>
      <c r="LUM12" s="46"/>
      <c r="LUN12" s="46"/>
      <c r="LUO12" s="46"/>
      <c r="LUP12" s="46"/>
      <c r="LUQ12" s="46"/>
      <c r="LUR12" s="46"/>
      <c r="LUS12" s="46"/>
      <c r="LUT12" s="46"/>
      <c r="LUU12" s="46"/>
      <c r="LUV12" s="46"/>
      <c r="LUW12" s="46"/>
      <c r="LUX12" s="46"/>
      <c r="LUY12" s="46"/>
      <c r="LUZ12" s="46"/>
      <c r="LVA12" s="46"/>
      <c r="LVB12" s="46"/>
      <c r="LVC12" s="46"/>
      <c r="LVD12" s="46"/>
      <c r="LVE12" s="46"/>
      <c r="LVF12" s="46"/>
      <c r="LVG12" s="46"/>
      <c r="LVH12" s="46"/>
      <c r="LVI12" s="46"/>
      <c r="LVJ12" s="46"/>
      <c r="LVK12" s="46"/>
      <c r="LVL12" s="46"/>
      <c r="LVM12" s="46"/>
      <c r="LVN12" s="46"/>
      <c r="LVO12" s="46"/>
      <c r="LVP12" s="46"/>
      <c r="LVQ12" s="46"/>
      <c r="LVR12" s="46"/>
      <c r="LVS12" s="46"/>
      <c r="LVT12" s="46"/>
      <c r="LVU12" s="46"/>
      <c r="LVV12" s="46"/>
      <c r="LVW12" s="46"/>
      <c r="LVX12" s="46"/>
      <c r="LVY12" s="46"/>
      <c r="LVZ12" s="46"/>
      <c r="LWA12" s="46"/>
      <c r="LWB12" s="46"/>
      <c r="LWC12" s="46"/>
      <c r="LWD12" s="46"/>
      <c r="LWE12" s="46"/>
      <c r="LWF12" s="46"/>
      <c r="LWG12" s="46"/>
      <c r="LWH12" s="46"/>
      <c r="LWI12" s="46"/>
      <c r="LWJ12" s="46"/>
      <c r="LWK12" s="46"/>
      <c r="LWL12" s="46"/>
      <c r="LWM12" s="46"/>
      <c r="LWN12" s="46"/>
      <c r="LWO12" s="46"/>
      <c r="LWP12" s="46"/>
      <c r="LWQ12" s="46"/>
      <c r="LWR12" s="46"/>
      <c r="LWS12" s="46"/>
      <c r="LWT12" s="46"/>
      <c r="LWU12" s="46"/>
      <c r="LWV12" s="46"/>
      <c r="LWW12" s="46"/>
      <c r="LWX12" s="46"/>
      <c r="LWY12" s="46"/>
      <c r="LWZ12" s="46"/>
      <c r="LXA12" s="46"/>
      <c r="LXB12" s="46"/>
      <c r="LXC12" s="46"/>
      <c r="LXD12" s="46"/>
      <c r="LXE12" s="46"/>
      <c r="LXF12" s="46"/>
      <c r="LXG12" s="46"/>
      <c r="LXH12" s="46"/>
      <c r="LXI12" s="46"/>
      <c r="LXJ12" s="46"/>
      <c r="LXK12" s="46"/>
      <c r="LXL12" s="46"/>
      <c r="LXM12" s="46"/>
      <c r="LXN12" s="46"/>
      <c r="LXO12" s="46"/>
      <c r="LXP12" s="46"/>
      <c r="LXQ12" s="46"/>
      <c r="LXR12" s="46"/>
      <c r="LXS12" s="46"/>
      <c r="LXT12" s="46"/>
      <c r="LXU12" s="46"/>
      <c r="LXV12" s="46"/>
      <c r="LXW12" s="46"/>
      <c r="LXX12" s="46"/>
      <c r="LXY12" s="46"/>
      <c r="LXZ12" s="46"/>
      <c r="LYA12" s="46"/>
      <c r="LYB12" s="46"/>
      <c r="LYC12" s="46"/>
      <c r="LYD12" s="46"/>
      <c r="LYE12" s="46"/>
      <c r="LYF12" s="46"/>
      <c r="LYG12" s="46"/>
      <c r="LYH12" s="46"/>
      <c r="LYI12" s="46"/>
      <c r="LYJ12" s="46"/>
      <c r="LYK12" s="46"/>
      <c r="LYL12" s="46"/>
      <c r="LYM12" s="46"/>
      <c r="LYN12" s="46"/>
      <c r="LYO12" s="46"/>
      <c r="LYP12" s="46"/>
      <c r="LYQ12" s="46"/>
      <c r="LYR12" s="46"/>
      <c r="LYS12" s="46"/>
      <c r="LYT12" s="46"/>
      <c r="LYU12" s="46"/>
      <c r="LYV12" s="46"/>
      <c r="LYW12" s="46"/>
      <c r="LYX12" s="46"/>
      <c r="LYY12" s="46"/>
      <c r="LYZ12" s="46"/>
      <c r="LZA12" s="46"/>
      <c r="LZB12" s="46"/>
      <c r="LZC12" s="46"/>
      <c r="LZD12" s="46"/>
      <c r="LZE12" s="46"/>
      <c r="LZF12" s="46"/>
      <c r="LZG12" s="46"/>
      <c r="LZH12" s="46"/>
      <c r="LZI12" s="46"/>
      <c r="LZJ12" s="46"/>
      <c r="LZK12" s="46"/>
      <c r="LZL12" s="46"/>
      <c r="LZM12" s="46"/>
      <c r="LZN12" s="46"/>
      <c r="LZO12" s="46"/>
      <c r="LZP12" s="46"/>
      <c r="LZQ12" s="46"/>
      <c r="LZR12" s="46"/>
      <c r="LZS12" s="46"/>
      <c r="LZT12" s="46"/>
      <c r="LZU12" s="46"/>
      <c r="LZV12" s="46"/>
      <c r="LZW12" s="46"/>
      <c r="LZX12" s="46"/>
      <c r="LZY12" s="46"/>
      <c r="LZZ12" s="46"/>
      <c r="MAA12" s="46"/>
      <c r="MAB12" s="46"/>
      <c r="MAC12" s="46"/>
      <c r="MAD12" s="46"/>
      <c r="MAE12" s="46"/>
      <c r="MAF12" s="46"/>
      <c r="MAG12" s="46"/>
      <c r="MAH12" s="46"/>
      <c r="MAI12" s="46"/>
      <c r="MAJ12" s="46"/>
      <c r="MAK12" s="46"/>
      <c r="MAL12" s="46"/>
      <c r="MAM12" s="46"/>
      <c r="MAN12" s="46"/>
      <c r="MAO12" s="46"/>
      <c r="MAP12" s="46"/>
      <c r="MAQ12" s="46"/>
      <c r="MAR12" s="46"/>
      <c r="MAS12" s="46"/>
      <c r="MAT12" s="46"/>
      <c r="MAU12" s="46"/>
      <c r="MAV12" s="46"/>
      <c r="MAW12" s="46"/>
      <c r="MAX12" s="46"/>
      <c r="MAY12" s="46"/>
      <c r="MAZ12" s="46"/>
      <c r="MBA12" s="46"/>
      <c r="MBB12" s="46"/>
      <c r="MBC12" s="46"/>
      <c r="MBD12" s="46"/>
      <c r="MBE12" s="46"/>
      <c r="MBF12" s="46"/>
      <c r="MBG12" s="46"/>
      <c r="MBH12" s="46"/>
      <c r="MBI12" s="46"/>
      <c r="MBJ12" s="46"/>
      <c r="MBK12" s="46"/>
      <c r="MBL12" s="46"/>
      <c r="MBM12" s="46"/>
      <c r="MBN12" s="46"/>
      <c r="MBO12" s="46"/>
      <c r="MBP12" s="46"/>
      <c r="MBQ12" s="46"/>
      <c r="MBR12" s="46"/>
      <c r="MBS12" s="46"/>
      <c r="MBT12" s="46"/>
      <c r="MBU12" s="46"/>
      <c r="MBV12" s="46"/>
      <c r="MBW12" s="46"/>
      <c r="MBX12" s="46"/>
      <c r="MBY12" s="46"/>
      <c r="MBZ12" s="46"/>
      <c r="MCA12" s="46"/>
      <c r="MCB12" s="46"/>
      <c r="MCC12" s="46"/>
      <c r="MCD12" s="46"/>
      <c r="MCE12" s="46"/>
      <c r="MCF12" s="46"/>
      <c r="MCG12" s="46"/>
      <c r="MCH12" s="46"/>
      <c r="MCI12" s="46"/>
      <c r="MCJ12" s="46"/>
      <c r="MCK12" s="46"/>
      <c r="MCL12" s="46"/>
      <c r="MCM12" s="46"/>
      <c r="MCN12" s="46"/>
      <c r="MCO12" s="46"/>
      <c r="MCP12" s="46"/>
      <c r="MCQ12" s="46"/>
      <c r="MCR12" s="46"/>
      <c r="MCS12" s="46"/>
      <c r="MCT12" s="46"/>
      <c r="MCU12" s="46"/>
      <c r="MCV12" s="46"/>
      <c r="MCW12" s="46"/>
      <c r="MCX12" s="46"/>
      <c r="MCY12" s="46"/>
      <c r="MCZ12" s="46"/>
      <c r="MDA12" s="46"/>
      <c r="MDB12" s="46"/>
      <c r="MDC12" s="46"/>
      <c r="MDD12" s="46"/>
      <c r="MDE12" s="46"/>
      <c r="MDF12" s="46"/>
      <c r="MDG12" s="46"/>
      <c r="MDH12" s="46"/>
      <c r="MDI12" s="46"/>
      <c r="MDJ12" s="46"/>
      <c r="MDK12" s="46"/>
      <c r="MDL12" s="46"/>
      <c r="MDM12" s="46"/>
      <c r="MDN12" s="46"/>
      <c r="MDO12" s="46"/>
      <c r="MDP12" s="46"/>
      <c r="MDQ12" s="46"/>
      <c r="MDR12" s="46"/>
      <c r="MDS12" s="46"/>
      <c r="MDT12" s="46"/>
      <c r="MDU12" s="46"/>
      <c r="MDV12" s="46"/>
      <c r="MDW12" s="46"/>
      <c r="MDX12" s="46"/>
      <c r="MDY12" s="46"/>
      <c r="MDZ12" s="46"/>
      <c r="MEA12" s="46"/>
      <c r="MEB12" s="46"/>
      <c r="MEC12" s="46"/>
      <c r="MED12" s="46"/>
      <c r="MEE12" s="46"/>
      <c r="MEF12" s="46"/>
      <c r="MEG12" s="46"/>
      <c r="MEH12" s="46"/>
      <c r="MEI12" s="46"/>
      <c r="MEJ12" s="46"/>
      <c r="MEK12" s="46"/>
      <c r="MEL12" s="46"/>
      <c r="MEM12" s="46"/>
      <c r="MEN12" s="46"/>
      <c r="MEO12" s="46"/>
      <c r="MEP12" s="46"/>
      <c r="MEQ12" s="46"/>
      <c r="MER12" s="46"/>
      <c r="MES12" s="46"/>
      <c r="MET12" s="46"/>
      <c r="MEU12" s="46"/>
      <c r="MEV12" s="46"/>
      <c r="MEW12" s="46"/>
      <c r="MEX12" s="46"/>
      <c r="MEY12" s="46"/>
      <c r="MEZ12" s="46"/>
      <c r="MFA12" s="46"/>
      <c r="MFB12" s="46"/>
      <c r="MFC12" s="46"/>
      <c r="MFD12" s="46"/>
      <c r="MFE12" s="46"/>
      <c r="MFF12" s="46"/>
      <c r="MFG12" s="46"/>
      <c r="MFH12" s="46"/>
      <c r="MFI12" s="46"/>
      <c r="MFJ12" s="46"/>
      <c r="MFK12" s="46"/>
      <c r="MFL12" s="46"/>
      <c r="MFM12" s="46"/>
      <c r="MFN12" s="46"/>
      <c r="MFO12" s="46"/>
      <c r="MFP12" s="46"/>
      <c r="MFQ12" s="46"/>
      <c r="MFR12" s="46"/>
      <c r="MFS12" s="46"/>
      <c r="MFT12" s="46"/>
      <c r="MFU12" s="46"/>
      <c r="MFV12" s="46"/>
      <c r="MFW12" s="46"/>
      <c r="MFX12" s="46"/>
      <c r="MFY12" s="46"/>
      <c r="MFZ12" s="46"/>
      <c r="MGA12" s="46"/>
      <c r="MGB12" s="46"/>
      <c r="MGC12" s="46"/>
      <c r="MGD12" s="46"/>
      <c r="MGE12" s="46"/>
      <c r="MGF12" s="46"/>
      <c r="MGG12" s="46"/>
      <c r="MGH12" s="46"/>
      <c r="MGI12" s="46"/>
      <c r="MGJ12" s="46"/>
      <c r="MGK12" s="46"/>
      <c r="MGL12" s="46"/>
      <c r="MGM12" s="46"/>
      <c r="MGN12" s="46"/>
      <c r="MGO12" s="46"/>
      <c r="MGP12" s="46"/>
      <c r="MGQ12" s="46"/>
      <c r="MGR12" s="46"/>
      <c r="MGS12" s="46"/>
      <c r="MGT12" s="46"/>
      <c r="MGU12" s="46"/>
      <c r="MGV12" s="46"/>
      <c r="MGW12" s="46"/>
      <c r="MGX12" s="46"/>
      <c r="MGY12" s="46"/>
      <c r="MGZ12" s="46"/>
      <c r="MHA12" s="46"/>
      <c r="MHB12" s="46"/>
      <c r="MHC12" s="46"/>
      <c r="MHD12" s="46"/>
      <c r="MHE12" s="46"/>
      <c r="MHF12" s="46"/>
      <c r="MHG12" s="46"/>
      <c r="MHH12" s="46"/>
      <c r="MHI12" s="46"/>
      <c r="MHJ12" s="46"/>
      <c r="MHK12" s="46"/>
      <c r="MHL12" s="46"/>
      <c r="MHM12" s="46"/>
      <c r="MHN12" s="46"/>
      <c r="MHO12" s="46"/>
      <c r="MHP12" s="46"/>
      <c r="MHQ12" s="46"/>
      <c r="MHR12" s="46"/>
      <c r="MHS12" s="46"/>
      <c r="MHT12" s="46"/>
      <c r="MHU12" s="46"/>
      <c r="MHV12" s="46"/>
      <c r="MHW12" s="46"/>
      <c r="MHX12" s="46"/>
      <c r="MHY12" s="46"/>
      <c r="MHZ12" s="46"/>
      <c r="MIA12" s="46"/>
      <c r="MIB12" s="46"/>
      <c r="MIC12" s="46"/>
      <c r="MID12" s="46"/>
      <c r="MIE12" s="46"/>
      <c r="MIF12" s="46"/>
      <c r="MIG12" s="46"/>
      <c r="MIH12" s="46"/>
      <c r="MII12" s="46"/>
      <c r="MIJ12" s="46"/>
      <c r="MIK12" s="46"/>
      <c r="MIL12" s="46"/>
      <c r="MIM12" s="46"/>
      <c r="MIN12" s="46"/>
      <c r="MIO12" s="46"/>
      <c r="MIP12" s="46"/>
      <c r="MIQ12" s="46"/>
      <c r="MIR12" s="46"/>
      <c r="MIS12" s="46"/>
      <c r="MIT12" s="46"/>
      <c r="MIU12" s="46"/>
      <c r="MIV12" s="46"/>
      <c r="MIW12" s="46"/>
      <c r="MIX12" s="46"/>
      <c r="MIY12" s="46"/>
      <c r="MIZ12" s="46"/>
      <c r="MJA12" s="46"/>
      <c r="MJB12" s="46"/>
      <c r="MJC12" s="46"/>
      <c r="MJD12" s="46"/>
      <c r="MJE12" s="46"/>
      <c r="MJF12" s="46"/>
      <c r="MJG12" s="46"/>
      <c r="MJH12" s="46"/>
      <c r="MJI12" s="46"/>
      <c r="MJJ12" s="46"/>
      <c r="MJK12" s="46"/>
      <c r="MJL12" s="46"/>
      <c r="MJM12" s="46"/>
      <c r="MJN12" s="46"/>
      <c r="MJO12" s="46"/>
      <c r="MJP12" s="46"/>
      <c r="MJQ12" s="46"/>
      <c r="MJR12" s="46"/>
      <c r="MJS12" s="46"/>
      <c r="MJT12" s="46"/>
      <c r="MJU12" s="46"/>
      <c r="MJV12" s="46"/>
      <c r="MJW12" s="46"/>
      <c r="MJX12" s="46"/>
      <c r="MJY12" s="46"/>
      <c r="MJZ12" s="46"/>
      <c r="MKA12" s="46"/>
      <c r="MKB12" s="46"/>
      <c r="MKC12" s="46"/>
      <c r="MKD12" s="46"/>
      <c r="MKE12" s="46"/>
      <c r="MKF12" s="46"/>
      <c r="MKG12" s="46"/>
      <c r="MKH12" s="46"/>
      <c r="MKI12" s="46"/>
      <c r="MKJ12" s="46"/>
      <c r="MKK12" s="46"/>
      <c r="MKL12" s="46"/>
      <c r="MKM12" s="46"/>
      <c r="MKN12" s="46"/>
      <c r="MKO12" s="46"/>
      <c r="MKP12" s="46"/>
      <c r="MKQ12" s="46"/>
      <c r="MKR12" s="46"/>
      <c r="MKS12" s="46"/>
      <c r="MKT12" s="46"/>
      <c r="MKU12" s="46"/>
      <c r="MKV12" s="46"/>
      <c r="MKW12" s="46"/>
      <c r="MKX12" s="46"/>
      <c r="MKY12" s="46"/>
      <c r="MKZ12" s="46"/>
      <c r="MLA12" s="46"/>
      <c r="MLB12" s="46"/>
      <c r="MLC12" s="46"/>
      <c r="MLD12" s="46"/>
      <c r="MLE12" s="46"/>
      <c r="MLF12" s="46"/>
      <c r="MLG12" s="46"/>
      <c r="MLH12" s="46"/>
      <c r="MLI12" s="46"/>
      <c r="MLJ12" s="46"/>
      <c r="MLK12" s="46"/>
      <c r="MLL12" s="46"/>
      <c r="MLM12" s="46"/>
      <c r="MLN12" s="46"/>
      <c r="MLO12" s="46"/>
      <c r="MLP12" s="46"/>
      <c r="MLQ12" s="46"/>
      <c r="MLR12" s="46"/>
      <c r="MLS12" s="46"/>
      <c r="MLT12" s="46"/>
      <c r="MLU12" s="46"/>
      <c r="MLV12" s="46"/>
      <c r="MLW12" s="46"/>
      <c r="MLX12" s="46"/>
      <c r="MLY12" s="46"/>
      <c r="MLZ12" s="46"/>
      <c r="MMA12" s="46"/>
      <c r="MMB12" s="46"/>
      <c r="MMC12" s="46"/>
      <c r="MMD12" s="46"/>
      <c r="MME12" s="46"/>
      <c r="MMF12" s="46"/>
      <c r="MMG12" s="46"/>
      <c r="MMH12" s="46"/>
      <c r="MMI12" s="46"/>
      <c r="MMJ12" s="46"/>
      <c r="MMK12" s="46"/>
      <c r="MML12" s="46"/>
      <c r="MMM12" s="46"/>
      <c r="MMN12" s="46"/>
      <c r="MMO12" s="46"/>
      <c r="MMP12" s="46"/>
      <c r="MMQ12" s="46"/>
      <c r="MMR12" s="46"/>
      <c r="MMS12" s="46"/>
      <c r="MMT12" s="46"/>
      <c r="MMU12" s="46"/>
      <c r="MMV12" s="46"/>
      <c r="MMW12" s="46"/>
      <c r="MMX12" s="46"/>
      <c r="MMY12" s="46"/>
      <c r="MMZ12" s="46"/>
      <c r="MNA12" s="46"/>
      <c r="MNB12" s="46"/>
      <c r="MNC12" s="46"/>
      <c r="MND12" s="46"/>
      <c r="MNE12" s="46"/>
      <c r="MNF12" s="46"/>
      <c r="MNG12" s="46"/>
      <c r="MNH12" s="46"/>
      <c r="MNI12" s="46"/>
      <c r="MNJ12" s="46"/>
      <c r="MNK12" s="46"/>
      <c r="MNL12" s="46"/>
      <c r="MNM12" s="46"/>
      <c r="MNN12" s="46"/>
      <c r="MNO12" s="46"/>
      <c r="MNP12" s="46"/>
      <c r="MNQ12" s="46"/>
      <c r="MNR12" s="46"/>
      <c r="MNS12" s="46"/>
      <c r="MNT12" s="46"/>
      <c r="MNU12" s="46"/>
      <c r="MNV12" s="46"/>
      <c r="MNW12" s="46"/>
      <c r="MNX12" s="46"/>
      <c r="MNY12" s="46"/>
      <c r="MNZ12" s="46"/>
      <c r="MOA12" s="46"/>
      <c r="MOB12" s="46"/>
      <c r="MOC12" s="46"/>
      <c r="MOD12" s="46"/>
      <c r="MOE12" s="46"/>
      <c r="MOF12" s="46"/>
      <c r="MOG12" s="46"/>
      <c r="MOH12" s="46"/>
      <c r="MOI12" s="46"/>
      <c r="MOJ12" s="46"/>
      <c r="MOK12" s="46"/>
      <c r="MOL12" s="46"/>
      <c r="MOM12" s="46"/>
      <c r="MON12" s="46"/>
      <c r="MOO12" s="46"/>
      <c r="MOP12" s="46"/>
      <c r="MOQ12" s="46"/>
      <c r="MOR12" s="46"/>
      <c r="MOS12" s="46"/>
      <c r="MOT12" s="46"/>
      <c r="MOU12" s="46"/>
      <c r="MOV12" s="46"/>
      <c r="MOW12" s="46"/>
      <c r="MOX12" s="46"/>
      <c r="MOY12" s="46"/>
      <c r="MOZ12" s="46"/>
      <c r="MPA12" s="46"/>
      <c r="MPB12" s="46"/>
      <c r="MPC12" s="46"/>
      <c r="MPD12" s="46"/>
      <c r="MPE12" s="46"/>
      <c r="MPF12" s="46"/>
      <c r="MPG12" s="46"/>
      <c r="MPH12" s="46"/>
      <c r="MPI12" s="46"/>
      <c r="MPJ12" s="46"/>
      <c r="MPK12" s="46"/>
      <c r="MPL12" s="46"/>
      <c r="MPM12" s="46"/>
      <c r="MPN12" s="46"/>
      <c r="MPO12" s="46"/>
      <c r="MPP12" s="46"/>
      <c r="MPQ12" s="46"/>
      <c r="MPR12" s="46"/>
      <c r="MPS12" s="46"/>
      <c r="MPT12" s="46"/>
      <c r="MPU12" s="46"/>
      <c r="MPV12" s="46"/>
      <c r="MPW12" s="46"/>
      <c r="MPX12" s="46"/>
      <c r="MPY12" s="46"/>
      <c r="MPZ12" s="46"/>
      <c r="MQA12" s="46"/>
      <c r="MQB12" s="46"/>
      <c r="MQC12" s="46"/>
      <c r="MQD12" s="46"/>
      <c r="MQE12" s="46"/>
      <c r="MQF12" s="46"/>
      <c r="MQG12" s="46"/>
      <c r="MQH12" s="46"/>
      <c r="MQI12" s="46"/>
      <c r="MQJ12" s="46"/>
      <c r="MQK12" s="46"/>
      <c r="MQL12" s="46"/>
      <c r="MQM12" s="46"/>
      <c r="MQN12" s="46"/>
      <c r="MQO12" s="46"/>
      <c r="MQP12" s="46"/>
      <c r="MQQ12" s="46"/>
      <c r="MQR12" s="46"/>
      <c r="MQS12" s="46"/>
      <c r="MQT12" s="46"/>
      <c r="MQU12" s="46"/>
      <c r="MQV12" s="46"/>
      <c r="MQW12" s="46"/>
      <c r="MQX12" s="46"/>
      <c r="MQY12" s="46"/>
      <c r="MQZ12" s="46"/>
      <c r="MRA12" s="46"/>
      <c r="MRB12" s="46"/>
      <c r="MRC12" s="46"/>
      <c r="MRD12" s="46"/>
      <c r="MRE12" s="46"/>
      <c r="MRF12" s="46"/>
      <c r="MRG12" s="46"/>
      <c r="MRH12" s="46"/>
      <c r="MRI12" s="46"/>
      <c r="MRJ12" s="46"/>
      <c r="MRK12" s="46"/>
      <c r="MRL12" s="46"/>
      <c r="MRM12" s="46"/>
      <c r="MRN12" s="46"/>
      <c r="MRO12" s="46"/>
      <c r="MRP12" s="46"/>
      <c r="MRQ12" s="46"/>
      <c r="MRR12" s="46"/>
      <c r="MRS12" s="46"/>
      <c r="MRT12" s="46"/>
      <c r="MRU12" s="46"/>
      <c r="MRV12" s="46"/>
      <c r="MRW12" s="46"/>
      <c r="MRX12" s="46"/>
      <c r="MRY12" s="46"/>
      <c r="MRZ12" s="46"/>
      <c r="MSA12" s="46"/>
      <c r="MSB12" s="46"/>
      <c r="MSC12" s="46"/>
      <c r="MSD12" s="46"/>
      <c r="MSE12" s="46"/>
      <c r="MSF12" s="46"/>
      <c r="MSG12" s="46"/>
      <c r="MSH12" s="46"/>
      <c r="MSI12" s="46"/>
      <c r="MSJ12" s="46"/>
      <c r="MSK12" s="46"/>
      <c r="MSL12" s="46"/>
      <c r="MSM12" s="46"/>
      <c r="MSN12" s="46"/>
      <c r="MSO12" s="46"/>
      <c r="MSP12" s="46"/>
      <c r="MSQ12" s="46"/>
      <c r="MSR12" s="46"/>
      <c r="MSS12" s="46"/>
      <c r="MST12" s="46"/>
      <c r="MSU12" s="46"/>
      <c r="MSV12" s="46"/>
      <c r="MSW12" s="46"/>
      <c r="MSX12" s="46"/>
      <c r="MSY12" s="46"/>
      <c r="MSZ12" s="46"/>
      <c r="MTA12" s="46"/>
      <c r="MTB12" s="46"/>
      <c r="MTC12" s="46"/>
      <c r="MTD12" s="46"/>
      <c r="MTE12" s="46"/>
      <c r="MTF12" s="46"/>
      <c r="MTG12" s="46"/>
      <c r="MTH12" s="46"/>
      <c r="MTI12" s="46"/>
      <c r="MTJ12" s="46"/>
      <c r="MTK12" s="46"/>
      <c r="MTL12" s="46"/>
      <c r="MTM12" s="46"/>
      <c r="MTN12" s="46"/>
      <c r="MTO12" s="46"/>
      <c r="MTP12" s="46"/>
      <c r="MTQ12" s="46"/>
      <c r="MTR12" s="46"/>
      <c r="MTS12" s="46"/>
      <c r="MTT12" s="46"/>
      <c r="MTU12" s="46"/>
      <c r="MTV12" s="46"/>
      <c r="MTW12" s="46"/>
      <c r="MTX12" s="46"/>
      <c r="MTY12" s="46"/>
      <c r="MTZ12" s="46"/>
      <c r="MUA12" s="46"/>
      <c r="MUB12" s="46"/>
      <c r="MUC12" s="46"/>
      <c r="MUD12" s="46"/>
      <c r="MUE12" s="46"/>
      <c r="MUF12" s="46"/>
      <c r="MUG12" s="46"/>
      <c r="MUH12" s="46"/>
      <c r="MUI12" s="46"/>
      <c r="MUJ12" s="46"/>
      <c r="MUK12" s="46"/>
      <c r="MUL12" s="46"/>
      <c r="MUM12" s="46"/>
      <c r="MUN12" s="46"/>
      <c r="MUO12" s="46"/>
      <c r="MUP12" s="46"/>
      <c r="MUQ12" s="46"/>
      <c r="MUR12" s="46"/>
      <c r="MUS12" s="46"/>
      <c r="MUT12" s="46"/>
      <c r="MUU12" s="46"/>
      <c r="MUV12" s="46"/>
      <c r="MUW12" s="46"/>
      <c r="MUX12" s="46"/>
      <c r="MUY12" s="46"/>
      <c r="MUZ12" s="46"/>
      <c r="MVA12" s="46"/>
      <c r="MVB12" s="46"/>
      <c r="MVC12" s="46"/>
      <c r="MVD12" s="46"/>
      <c r="MVE12" s="46"/>
      <c r="MVF12" s="46"/>
      <c r="MVG12" s="46"/>
      <c r="MVH12" s="46"/>
      <c r="MVI12" s="46"/>
      <c r="MVJ12" s="46"/>
      <c r="MVK12" s="46"/>
      <c r="MVL12" s="46"/>
      <c r="MVM12" s="46"/>
      <c r="MVN12" s="46"/>
      <c r="MVO12" s="46"/>
      <c r="MVP12" s="46"/>
      <c r="MVQ12" s="46"/>
      <c r="MVR12" s="46"/>
      <c r="MVS12" s="46"/>
      <c r="MVT12" s="46"/>
      <c r="MVU12" s="46"/>
      <c r="MVV12" s="46"/>
      <c r="MVW12" s="46"/>
      <c r="MVX12" s="46"/>
      <c r="MVY12" s="46"/>
      <c r="MVZ12" s="46"/>
      <c r="MWA12" s="46"/>
      <c r="MWB12" s="46"/>
      <c r="MWC12" s="46"/>
      <c r="MWD12" s="46"/>
      <c r="MWE12" s="46"/>
      <c r="MWF12" s="46"/>
      <c r="MWG12" s="46"/>
      <c r="MWH12" s="46"/>
      <c r="MWI12" s="46"/>
      <c r="MWJ12" s="46"/>
      <c r="MWK12" s="46"/>
      <c r="MWL12" s="46"/>
      <c r="MWM12" s="46"/>
      <c r="MWN12" s="46"/>
      <c r="MWO12" s="46"/>
      <c r="MWP12" s="46"/>
      <c r="MWQ12" s="46"/>
      <c r="MWR12" s="46"/>
      <c r="MWS12" s="46"/>
      <c r="MWT12" s="46"/>
      <c r="MWU12" s="46"/>
      <c r="MWV12" s="46"/>
      <c r="MWW12" s="46"/>
      <c r="MWX12" s="46"/>
      <c r="MWY12" s="46"/>
      <c r="MWZ12" s="46"/>
      <c r="MXA12" s="46"/>
      <c r="MXB12" s="46"/>
      <c r="MXC12" s="46"/>
      <c r="MXD12" s="46"/>
      <c r="MXE12" s="46"/>
      <c r="MXF12" s="46"/>
      <c r="MXG12" s="46"/>
      <c r="MXH12" s="46"/>
      <c r="MXI12" s="46"/>
      <c r="MXJ12" s="46"/>
      <c r="MXK12" s="46"/>
      <c r="MXL12" s="46"/>
      <c r="MXM12" s="46"/>
      <c r="MXN12" s="46"/>
      <c r="MXO12" s="46"/>
      <c r="MXP12" s="46"/>
      <c r="MXQ12" s="46"/>
      <c r="MXR12" s="46"/>
      <c r="MXS12" s="46"/>
      <c r="MXT12" s="46"/>
      <c r="MXU12" s="46"/>
      <c r="MXV12" s="46"/>
      <c r="MXW12" s="46"/>
      <c r="MXX12" s="46"/>
      <c r="MXY12" s="46"/>
      <c r="MXZ12" s="46"/>
      <c r="MYA12" s="46"/>
      <c r="MYB12" s="46"/>
      <c r="MYC12" s="46"/>
      <c r="MYD12" s="46"/>
      <c r="MYE12" s="46"/>
      <c r="MYF12" s="46"/>
      <c r="MYG12" s="46"/>
      <c r="MYH12" s="46"/>
      <c r="MYI12" s="46"/>
      <c r="MYJ12" s="46"/>
      <c r="MYK12" s="46"/>
      <c r="MYL12" s="46"/>
      <c r="MYM12" s="46"/>
      <c r="MYN12" s="46"/>
      <c r="MYO12" s="46"/>
      <c r="MYP12" s="46"/>
      <c r="MYQ12" s="46"/>
      <c r="MYR12" s="46"/>
      <c r="MYS12" s="46"/>
      <c r="MYT12" s="46"/>
      <c r="MYU12" s="46"/>
      <c r="MYV12" s="46"/>
      <c r="MYW12" s="46"/>
      <c r="MYX12" s="46"/>
      <c r="MYY12" s="46"/>
      <c r="MYZ12" s="46"/>
      <c r="MZA12" s="46"/>
      <c r="MZB12" s="46"/>
      <c r="MZC12" s="46"/>
      <c r="MZD12" s="46"/>
      <c r="MZE12" s="46"/>
      <c r="MZF12" s="46"/>
      <c r="MZG12" s="46"/>
      <c r="MZH12" s="46"/>
      <c r="MZI12" s="46"/>
      <c r="MZJ12" s="46"/>
      <c r="MZK12" s="46"/>
      <c r="MZL12" s="46"/>
      <c r="MZM12" s="46"/>
      <c r="MZN12" s="46"/>
      <c r="MZO12" s="46"/>
      <c r="MZP12" s="46"/>
      <c r="MZQ12" s="46"/>
      <c r="MZR12" s="46"/>
      <c r="MZS12" s="46"/>
      <c r="MZT12" s="46"/>
      <c r="MZU12" s="46"/>
      <c r="MZV12" s="46"/>
      <c r="MZW12" s="46"/>
      <c r="MZX12" s="46"/>
      <c r="MZY12" s="46"/>
      <c r="MZZ12" s="46"/>
      <c r="NAA12" s="46"/>
      <c r="NAB12" s="46"/>
      <c r="NAC12" s="46"/>
      <c r="NAD12" s="46"/>
      <c r="NAE12" s="46"/>
      <c r="NAF12" s="46"/>
      <c r="NAG12" s="46"/>
      <c r="NAH12" s="46"/>
      <c r="NAI12" s="46"/>
      <c r="NAJ12" s="46"/>
      <c r="NAK12" s="46"/>
      <c r="NAL12" s="46"/>
      <c r="NAM12" s="46"/>
      <c r="NAN12" s="46"/>
      <c r="NAO12" s="46"/>
      <c r="NAP12" s="46"/>
      <c r="NAQ12" s="46"/>
      <c r="NAR12" s="46"/>
      <c r="NAS12" s="46"/>
      <c r="NAT12" s="46"/>
      <c r="NAU12" s="46"/>
      <c r="NAV12" s="46"/>
      <c r="NAW12" s="46"/>
      <c r="NAX12" s="46"/>
      <c r="NAY12" s="46"/>
      <c r="NAZ12" s="46"/>
      <c r="NBA12" s="46"/>
      <c r="NBB12" s="46"/>
      <c r="NBC12" s="46"/>
      <c r="NBD12" s="46"/>
      <c r="NBE12" s="46"/>
      <c r="NBF12" s="46"/>
      <c r="NBG12" s="46"/>
      <c r="NBH12" s="46"/>
      <c r="NBI12" s="46"/>
      <c r="NBJ12" s="46"/>
      <c r="NBK12" s="46"/>
      <c r="NBL12" s="46"/>
      <c r="NBM12" s="46"/>
      <c r="NBN12" s="46"/>
      <c r="NBO12" s="46"/>
      <c r="NBP12" s="46"/>
      <c r="NBQ12" s="46"/>
      <c r="NBR12" s="46"/>
      <c r="NBS12" s="46"/>
      <c r="NBT12" s="46"/>
      <c r="NBU12" s="46"/>
      <c r="NBV12" s="46"/>
      <c r="NBW12" s="46"/>
      <c r="NBX12" s="46"/>
      <c r="NBY12" s="46"/>
      <c r="NBZ12" s="46"/>
      <c r="NCA12" s="46"/>
      <c r="NCB12" s="46"/>
      <c r="NCC12" s="46"/>
      <c r="NCD12" s="46"/>
      <c r="NCE12" s="46"/>
      <c r="NCF12" s="46"/>
      <c r="NCG12" s="46"/>
      <c r="NCH12" s="46"/>
      <c r="NCI12" s="46"/>
      <c r="NCJ12" s="46"/>
      <c r="NCK12" s="46"/>
      <c r="NCL12" s="46"/>
      <c r="NCM12" s="46"/>
      <c r="NCN12" s="46"/>
      <c r="NCO12" s="46"/>
      <c r="NCP12" s="46"/>
      <c r="NCQ12" s="46"/>
      <c r="NCR12" s="46"/>
      <c r="NCS12" s="46"/>
      <c r="NCT12" s="46"/>
      <c r="NCU12" s="46"/>
      <c r="NCV12" s="46"/>
      <c r="NCW12" s="46"/>
      <c r="NCX12" s="46"/>
      <c r="NCY12" s="46"/>
      <c r="NCZ12" s="46"/>
      <c r="NDA12" s="46"/>
      <c r="NDB12" s="46"/>
      <c r="NDC12" s="46"/>
      <c r="NDD12" s="46"/>
      <c r="NDE12" s="46"/>
      <c r="NDF12" s="46"/>
      <c r="NDG12" s="46"/>
      <c r="NDH12" s="46"/>
      <c r="NDI12" s="46"/>
      <c r="NDJ12" s="46"/>
      <c r="NDK12" s="46"/>
      <c r="NDL12" s="46"/>
      <c r="NDM12" s="46"/>
      <c r="NDN12" s="46"/>
      <c r="NDO12" s="46"/>
      <c r="NDP12" s="46"/>
      <c r="NDQ12" s="46"/>
      <c r="NDR12" s="46"/>
      <c r="NDS12" s="46"/>
      <c r="NDT12" s="46"/>
      <c r="NDU12" s="46"/>
      <c r="NDV12" s="46"/>
      <c r="NDW12" s="46"/>
      <c r="NDX12" s="46"/>
      <c r="NDY12" s="46"/>
      <c r="NDZ12" s="46"/>
      <c r="NEA12" s="46"/>
      <c r="NEB12" s="46"/>
      <c r="NEC12" s="46"/>
      <c r="NED12" s="46"/>
      <c r="NEE12" s="46"/>
      <c r="NEF12" s="46"/>
      <c r="NEG12" s="46"/>
      <c r="NEH12" s="46"/>
      <c r="NEI12" s="46"/>
      <c r="NEJ12" s="46"/>
      <c r="NEK12" s="46"/>
      <c r="NEL12" s="46"/>
      <c r="NEM12" s="46"/>
      <c r="NEN12" s="46"/>
      <c r="NEO12" s="46"/>
      <c r="NEP12" s="46"/>
      <c r="NEQ12" s="46"/>
      <c r="NER12" s="46"/>
      <c r="NES12" s="46"/>
      <c r="NET12" s="46"/>
      <c r="NEU12" s="46"/>
      <c r="NEV12" s="46"/>
      <c r="NEW12" s="46"/>
      <c r="NEX12" s="46"/>
      <c r="NEY12" s="46"/>
      <c r="NEZ12" s="46"/>
      <c r="NFA12" s="46"/>
      <c r="NFB12" s="46"/>
      <c r="NFC12" s="46"/>
      <c r="NFD12" s="46"/>
      <c r="NFE12" s="46"/>
      <c r="NFF12" s="46"/>
      <c r="NFG12" s="46"/>
      <c r="NFH12" s="46"/>
      <c r="NFI12" s="46"/>
      <c r="NFJ12" s="46"/>
      <c r="NFK12" s="46"/>
      <c r="NFL12" s="46"/>
      <c r="NFM12" s="46"/>
      <c r="NFN12" s="46"/>
      <c r="NFO12" s="46"/>
      <c r="NFP12" s="46"/>
      <c r="NFQ12" s="46"/>
      <c r="NFR12" s="46"/>
      <c r="NFS12" s="46"/>
      <c r="NFT12" s="46"/>
      <c r="NFU12" s="46"/>
      <c r="NFV12" s="46"/>
      <c r="NFW12" s="46"/>
      <c r="NFX12" s="46"/>
      <c r="NFY12" s="46"/>
      <c r="NFZ12" s="46"/>
      <c r="NGA12" s="46"/>
      <c r="NGB12" s="46"/>
      <c r="NGC12" s="46"/>
      <c r="NGD12" s="46"/>
      <c r="NGE12" s="46"/>
      <c r="NGF12" s="46"/>
      <c r="NGG12" s="46"/>
      <c r="NGH12" s="46"/>
      <c r="NGI12" s="46"/>
      <c r="NGJ12" s="46"/>
      <c r="NGK12" s="46"/>
      <c r="NGL12" s="46"/>
      <c r="NGM12" s="46"/>
      <c r="NGN12" s="46"/>
      <c r="NGO12" s="46"/>
      <c r="NGP12" s="46"/>
      <c r="NGQ12" s="46"/>
      <c r="NGR12" s="46"/>
      <c r="NGS12" s="46"/>
      <c r="NGT12" s="46"/>
      <c r="NGU12" s="46"/>
      <c r="NGV12" s="46"/>
      <c r="NGW12" s="46"/>
      <c r="NGX12" s="46"/>
      <c r="NGY12" s="46"/>
      <c r="NGZ12" s="46"/>
      <c r="NHA12" s="46"/>
      <c r="NHB12" s="46"/>
      <c r="NHC12" s="46"/>
      <c r="NHD12" s="46"/>
      <c r="NHE12" s="46"/>
      <c r="NHF12" s="46"/>
      <c r="NHG12" s="46"/>
      <c r="NHH12" s="46"/>
      <c r="NHI12" s="46"/>
      <c r="NHJ12" s="46"/>
      <c r="NHK12" s="46"/>
      <c r="NHL12" s="46"/>
      <c r="NHM12" s="46"/>
      <c r="NHN12" s="46"/>
      <c r="NHO12" s="46"/>
      <c r="NHP12" s="46"/>
      <c r="NHQ12" s="46"/>
      <c r="NHR12" s="46"/>
      <c r="NHS12" s="46"/>
      <c r="NHT12" s="46"/>
      <c r="NHU12" s="46"/>
      <c r="NHV12" s="46"/>
      <c r="NHW12" s="46"/>
      <c r="NHX12" s="46"/>
      <c r="NHY12" s="46"/>
      <c r="NHZ12" s="46"/>
      <c r="NIA12" s="46"/>
      <c r="NIB12" s="46"/>
      <c r="NIC12" s="46"/>
      <c r="NID12" s="46"/>
      <c r="NIE12" s="46"/>
      <c r="NIF12" s="46"/>
      <c r="NIG12" s="46"/>
      <c r="NIH12" s="46"/>
      <c r="NII12" s="46"/>
      <c r="NIJ12" s="46"/>
      <c r="NIK12" s="46"/>
      <c r="NIL12" s="46"/>
      <c r="NIM12" s="46"/>
      <c r="NIN12" s="46"/>
      <c r="NIO12" s="46"/>
      <c r="NIP12" s="46"/>
      <c r="NIQ12" s="46"/>
      <c r="NIR12" s="46"/>
      <c r="NIS12" s="46"/>
      <c r="NIT12" s="46"/>
      <c r="NIU12" s="46"/>
      <c r="NIV12" s="46"/>
      <c r="NIW12" s="46"/>
      <c r="NIX12" s="46"/>
      <c r="NIY12" s="46"/>
      <c r="NIZ12" s="46"/>
      <c r="NJA12" s="46"/>
      <c r="NJB12" s="46"/>
      <c r="NJC12" s="46"/>
      <c r="NJD12" s="46"/>
      <c r="NJE12" s="46"/>
      <c r="NJF12" s="46"/>
      <c r="NJG12" s="46"/>
      <c r="NJH12" s="46"/>
      <c r="NJI12" s="46"/>
      <c r="NJJ12" s="46"/>
      <c r="NJK12" s="46"/>
      <c r="NJL12" s="46"/>
      <c r="NJM12" s="46"/>
      <c r="NJN12" s="46"/>
      <c r="NJO12" s="46"/>
      <c r="NJP12" s="46"/>
      <c r="NJQ12" s="46"/>
      <c r="NJR12" s="46"/>
      <c r="NJS12" s="46"/>
      <c r="NJT12" s="46"/>
      <c r="NJU12" s="46"/>
      <c r="NJV12" s="46"/>
      <c r="NJW12" s="46"/>
      <c r="NJX12" s="46"/>
      <c r="NJY12" s="46"/>
      <c r="NJZ12" s="46"/>
      <c r="NKA12" s="46"/>
      <c r="NKB12" s="46"/>
      <c r="NKC12" s="46"/>
      <c r="NKD12" s="46"/>
      <c r="NKE12" s="46"/>
      <c r="NKF12" s="46"/>
      <c r="NKG12" s="46"/>
      <c r="NKH12" s="46"/>
      <c r="NKI12" s="46"/>
      <c r="NKJ12" s="46"/>
      <c r="NKK12" s="46"/>
      <c r="NKL12" s="46"/>
      <c r="NKM12" s="46"/>
      <c r="NKN12" s="46"/>
      <c r="NKO12" s="46"/>
      <c r="NKP12" s="46"/>
      <c r="NKQ12" s="46"/>
      <c r="NKR12" s="46"/>
      <c r="NKS12" s="46"/>
      <c r="NKT12" s="46"/>
      <c r="NKU12" s="46"/>
      <c r="NKV12" s="46"/>
      <c r="NKW12" s="46"/>
      <c r="NKX12" s="46"/>
      <c r="NKY12" s="46"/>
      <c r="NKZ12" s="46"/>
      <c r="NLA12" s="46"/>
      <c r="NLB12" s="46"/>
      <c r="NLC12" s="46"/>
      <c r="NLD12" s="46"/>
      <c r="NLE12" s="46"/>
      <c r="NLF12" s="46"/>
      <c r="NLG12" s="46"/>
      <c r="NLH12" s="46"/>
      <c r="NLI12" s="46"/>
      <c r="NLJ12" s="46"/>
      <c r="NLK12" s="46"/>
      <c r="NLL12" s="46"/>
      <c r="NLM12" s="46"/>
      <c r="NLN12" s="46"/>
      <c r="NLO12" s="46"/>
      <c r="NLP12" s="46"/>
      <c r="NLQ12" s="46"/>
      <c r="NLR12" s="46"/>
      <c r="NLS12" s="46"/>
      <c r="NLT12" s="46"/>
      <c r="NLU12" s="46"/>
      <c r="NLV12" s="46"/>
      <c r="NLW12" s="46"/>
      <c r="NLX12" s="46"/>
      <c r="NLY12" s="46"/>
      <c r="NLZ12" s="46"/>
      <c r="NMA12" s="46"/>
      <c r="NMB12" s="46"/>
      <c r="NMC12" s="46"/>
      <c r="NMD12" s="46"/>
      <c r="NME12" s="46"/>
      <c r="NMF12" s="46"/>
      <c r="NMG12" s="46"/>
      <c r="NMH12" s="46"/>
      <c r="NMI12" s="46"/>
      <c r="NMJ12" s="46"/>
      <c r="NMK12" s="46"/>
      <c r="NML12" s="46"/>
      <c r="NMM12" s="46"/>
      <c r="NMN12" s="46"/>
      <c r="NMO12" s="46"/>
      <c r="NMP12" s="46"/>
      <c r="NMQ12" s="46"/>
      <c r="NMR12" s="46"/>
      <c r="NMS12" s="46"/>
      <c r="NMT12" s="46"/>
      <c r="NMU12" s="46"/>
      <c r="NMV12" s="46"/>
      <c r="NMW12" s="46"/>
      <c r="NMX12" s="46"/>
      <c r="NMY12" s="46"/>
      <c r="NMZ12" s="46"/>
      <c r="NNA12" s="46"/>
      <c r="NNB12" s="46"/>
      <c r="NNC12" s="46"/>
      <c r="NND12" s="46"/>
      <c r="NNE12" s="46"/>
      <c r="NNF12" s="46"/>
      <c r="NNG12" s="46"/>
      <c r="NNH12" s="46"/>
      <c r="NNI12" s="46"/>
      <c r="NNJ12" s="46"/>
      <c r="NNK12" s="46"/>
      <c r="NNL12" s="46"/>
      <c r="NNM12" s="46"/>
      <c r="NNN12" s="46"/>
      <c r="NNO12" s="46"/>
      <c r="NNP12" s="46"/>
      <c r="NNQ12" s="46"/>
      <c r="NNR12" s="46"/>
      <c r="NNS12" s="46"/>
      <c r="NNT12" s="46"/>
      <c r="NNU12" s="46"/>
      <c r="NNV12" s="46"/>
      <c r="NNW12" s="46"/>
      <c r="NNX12" s="46"/>
      <c r="NNY12" s="46"/>
      <c r="NNZ12" s="46"/>
      <c r="NOA12" s="46"/>
      <c r="NOB12" s="46"/>
      <c r="NOC12" s="46"/>
      <c r="NOD12" s="46"/>
      <c r="NOE12" s="46"/>
      <c r="NOF12" s="46"/>
      <c r="NOG12" s="46"/>
      <c r="NOH12" s="46"/>
      <c r="NOI12" s="46"/>
      <c r="NOJ12" s="46"/>
      <c r="NOK12" s="46"/>
      <c r="NOL12" s="46"/>
      <c r="NOM12" s="46"/>
      <c r="NON12" s="46"/>
      <c r="NOO12" s="46"/>
      <c r="NOP12" s="46"/>
      <c r="NOQ12" s="46"/>
      <c r="NOR12" s="46"/>
      <c r="NOS12" s="46"/>
      <c r="NOT12" s="46"/>
      <c r="NOU12" s="46"/>
      <c r="NOV12" s="46"/>
      <c r="NOW12" s="46"/>
      <c r="NOX12" s="46"/>
      <c r="NOY12" s="46"/>
      <c r="NOZ12" s="46"/>
      <c r="NPA12" s="46"/>
      <c r="NPB12" s="46"/>
      <c r="NPC12" s="46"/>
      <c r="NPD12" s="46"/>
      <c r="NPE12" s="46"/>
      <c r="NPF12" s="46"/>
      <c r="NPG12" s="46"/>
      <c r="NPH12" s="46"/>
      <c r="NPI12" s="46"/>
      <c r="NPJ12" s="46"/>
      <c r="NPK12" s="46"/>
      <c r="NPL12" s="46"/>
      <c r="NPM12" s="46"/>
      <c r="NPN12" s="46"/>
      <c r="NPO12" s="46"/>
      <c r="NPP12" s="46"/>
      <c r="NPQ12" s="46"/>
      <c r="NPR12" s="46"/>
      <c r="NPS12" s="46"/>
      <c r="NPT12" s="46"/>
      <c r="NPU12" s="46"/>
      <c r="NPV12" s="46"/>
      <c r="NPW12" s="46"/>
      <c r="NPX12" s="46"/>
      <c r="NPY12" s="46"/>
      <c r="NPZ12" s="46"/>
      <c r="NQA12" s="46"/>
      <c r="NQB12" s="46"/>
      <c r="NQC12" s="46"/>
      <c r="NQD12" s="46"/>
      <c r="NQE12" s="46"/>
      <c r="NQF12" s="46"/>
      <c r="NQG12" s="46"/>
      <c r="NQH12" s="46"/>
      <c r="NQI12" s="46"/>
      <c r="NQJ12" s="46"/>
      <c r="NQK12" s="46"/>
      <c r="NQL12" s="46"/>
      <c r="NQM12" s="46"/>
      <c r="NQN12" s="46"/>
      <c r="NQO12" s="46"/>
      <c r="NQP12" s="46"/>
      <c r="NQQ12" s="46"/>
      <c r="NQR12" s="46"/>
      <c r="NQS12" s="46"/>
      <c r="NQT12" s="46"/>
      <c r="NQU12" s="46"/>
      <c r="NQV12" s="46"/>
      <c r="NQW12" s="46"/>
      <c r="NQX12" s="46"/>
      <c r="NQY12" s="46"/>
      <c r="NQZ12" s="46"/>
      <c r="NRA12" s="46"/>
      <c r="NRB12" s="46"/>
      <c r="NRC12" s="46"/>
      <c r="NRD12" s="46"/>
      <c r="NRE12" s="46"/>
      <c r="NRF12" s="46"/>
      <c r="NRG12" s="46"/>
      <c r="NRH12" s="46"/>
      <c r="NRI12" s="46"/>
      <c r="NRJ12" s="46"/>
      <c r="NRK12" s="46"/>
      <c r="NRL12" s="46"/>
      <c r="NRM12" s="46"/>
      <c r="NRN12" s="46"/>
      <c r="NRO12" s="46"/>
      <c r="NRP12" s="46"/>
      <c r="NRQ12" s="46"/>
      <c r="NRR12" s="46"/>
      <c r="NRS12" s="46"/>
      <c r="NRT12" s="46"/>
      <c r="NRU12" s="46"/>
      <c r="NRV12" s="46"/>
      <c r="NRW12" s="46"/>
      <c r="NRX12" s="46"/>
      <c r="NRY12" s="46"/>
      <c r="NRZ12" s="46"/>
      <c r="NSA12" s="46"/>
      <c r="NSB12" s="46"/>
      <c r="NSC12" s="46"/>
      <c r="NSD12" s="46"/>
      <c r="NSE12" s="46"/>
      <c r="NSF12" s="46"/>
      <c r="NSG12" s="46"/>
      <c r="NSH12" s="46"/>
      <c r="NSI12" s="46"/>
      <c r="NSJ12" s="46"/>
      <c r="NSK12" s="46"/>
      <c r="NSL12" s="46"/>
      <c r="NSM12" s="46"/>
      <c r="NSN12" s="46"/>
      <c r="NSO12" s="46"/>
      <c r="NSP12" s="46"/>
      <c r="NSQ12" s="46"/>
      <c r="NSR12" s="46"/>
      <c r="NSS12" s="46"/>
      <c r="NST12" s="46"/>
      <c r="NSU12" s="46"/>
      <c r="NSV12" s="46"/>
      <c r="NSW12" s="46"/>
      <c r="NSX12" s="46"/>
      <c r="NSY12" s="46"/>
      <c r="NSZ12" s="46"/>
      <c r="NTA12" s="46"/>
      <c r="NTB12" s="46"/>
      <c r="NTC12" s="46"/>
      <c r="NTD12" s="46"/>
      <c r="NTE12" s="46"/>
      <c r="NTF12" s="46"/>
      <c r="NTG12" s="46"/>
      <c r="NTH12" s="46"/>
      <c r="NTI12" s="46"/>
      <c r="NTJ12" s="46"/>
      <c r="NTK12" s="46"/>
      <c r="NTL12" s="46"/>
      <c r="NTM12" s="46"/>
      <c r="NTN12" s="46"/>
      <c r="NTO12" s="46"/>
      <c r="NTP12" s="46"/>
      <c r="NTQ12" s="46"/>
      <c r="NTR12" s="46"/>
      <c r="NTS12" s="46"/>
      <c r="NTT12" s="46"/>
      <c r="NTU12" s="46"/>
      <c r="NTV12" s="46"/>
      <c r="NTW12" s="46"/>
      <c r="NTX12" s="46"/>
      <c r="NTY12" s="46"/>
      <c r="NTZ12" s="46"/>
      <c r="NUA12" s="46"/>
      <c r="NUB12" s="46"/>
      <c r="NUC12" s="46"/>
      <c r="NUD12" s="46"/>
      <c r="NUE12" s="46"/>
      <c r="NUF12" s="46"/>
      <c r="NUG12" s="46"/>
      <c r="NUH12" s="46"/>
      <c r="NUI12" s="46"/>
      <c r="NUJ12" s="46"/>
      <c r="NUK12" s="46"/>
      <c r="NUL12" s="46"/>
      <c r="NUM12" s="46"/>
      <c r="NUN12" s="46"/>
      <c r="NUO12" s="46"/>
      <c r="NUP12" s="46"/>
      <c r="NUQ12" s="46"/>
      <c r="NUR12" s="46"/>
      <c r="NUS12" s="46"/>
      <c r="NUT12" s="46"/>
      <c r="NUU12" s="46"/>
      <c r="NUV12" s="46"/>
      <c r="NUW12" s="46"/>
      <c r="NUX12" s="46"/>
      <c r="NUY12" s="46"/>
      <c r="NUZ12" s="46"/>
      <c r="NVA12" s="46"/>
      <c r="NVB12" s="46"/>
      <c r="NVC12" s="46"/>
      <c r="NVD12" s="46"/>
      <c r="NVE12" s="46"/>
      <c r="NVF12" s="46"/>
      <c r="NVG12" s="46"/>
      <c r="NVH12" s="46"/>
      <c r="NVI12" s="46"/>
      <c r="NVJ12" s="46"/>
      <c r="NVK12" s="46"/>
      <c r="NVL12" s="46"/>
      <c r="NVM12" s="46"/>
      <c r="NVN12" s="46"/>
      <c r="NVO12" s="46"/>
      <c r="NVP12" s="46"/>
      <c r="NVQ12" s="46"/>
      <c r="NVR12" s="46"/>
      <c r="NVS12" s="46"/>
      <c r="NVT12" s="46"/>
      <c r="NVU12" s="46"/>
      <c r="NVV12" s="46"/>
      <c r="NVW12" s="46"/>
      <c r="NVX12" s="46"/>
      <c r="NVY12" s="46"/>
      <c r="NVZ12" s="46"/>
      <c r="NWA12" s="46"/>
      <c r="NWB12" s="46"/>
      <c r="NWC12" s="46"/>
      <c r="NWD12" s="46"/>
      <c r="NWE12" s="46"/>
      <c r="NWF12" s="46"/>
      <c r="NWG12" s="46"/>
      <c r="NWH12" s="46"/>
      <c r="NWI12" s="46"/>
      <c r="NWJ12" s="46"/>
      <c r="NWK12" s="46"/>
      <c r="NWL12" s="46"/>
      <c r="NWM12" s="46"/>
      <c r="NWN12" s="46"/>
      <c r="NWO12" s="46"/>
      <c r="NWP12" s="46"/>
      <c r="NWQ12" s="46"/>
      <c r="NWR12" s="46"/>
      <c r="NWS12" s="46"/>
      <c r="NWT12" s="46"/>
      <c r="NWU12" s="46"/>
      <c r="NWV12" s="46"/>
      <c r="NWW12" s="46"/>
      <c r="NWX12" s="46"/>
      <c r="NWY12" s="46"/>
      <c r="NWZ12" s="46"/>
      <c r="NXA12" s="46"/>
      <c r="NXB12" s="46"/>
      <c r="NXC12" s="46"/>
      <c r="NXD12" s="46"/>
      <c r="NXE12" s="46"/>
      <c r="NXF12" s="46"/>
      <c r="NXG12" s="46"/>
      <c r="NXH12" s="46"/>
      <c r="NXI12" s="46"/>
      <c r="NXJ12" s="46"/>
      <c r="NXK12" s="46"/>
      <c r="NXL12" s="46"/>
      <c r="NXM12" s="46"/>
      <c r="NXN12" s="46"/>
      <c r="NXO12" s="46"/>
      <c r="NXP12" s="46"/>
      <c r="NXQ12" s="46"/>
      <c r="NXR12" s="46"/>
      <c r="NXS12" s="46"/>
      <c r="NXT12" s="46"/>
      <c r="NXU12" s="46"/>
      <c r="NXV12" s="46"/>
      <c r="NXW12" s="46"/>
      <c r="NXX12" s="46"/>
      <c r="NXY12" s="46"/>
      <c r="NXZ12" s="46"/>
      <c r="NYA12" s="46"/>
      <c r="NYB12" s="46"/>
      <c r="NYC12" s="46"/>
      <c r="NYD12" s="46"/>
      <c r="NYE12" s="46"/>
      <c r="NYF12" s="46"/>
      <c r="NYG12" s="46"/>
      <c r="NYH12" s="46"/>
      <c r="NYI12" s="46"/>
      <c r="NYJ12" s="46"/>
      <c r="NYK12" s="46"/>
      <c r="NYL12" s="46"/>
      <c r="NYM12" s="46"/>
      <c r="NYN12" s="46"/>
      <c r="NYO12" s="46"/>
      <c r="NYP12" s="46"/>
      <c r="NYQ12" s="46"/>
      <c r="NYR12" s="46"/>
      <c r="NYS12" s="46"/>
      <c r="NYT12" s="46"/>
      <c r="NYU12" s="46"/>
      <c r="NYV12" s="46"/>
      <c r="NYW12" s="46"/>
      <c r="NYX12" s="46"/>
      <c r="NYY12" s="46"/>
      <c r="NYZ12" s="46"/>
      <c r="NZA12" s="46"/>
      <c r="NZB12" s="46"/>
      <c r="NZC12" s="46"/>
      <c r="NZD12" s="46"/>
      <c r="NZE12" s="46"/>
      <c r="NZF12" s="46"/>
      <c r="NZG12" s="46"/>
      <c r="NZH12" s="46"/>
      <c r="NZI12" s="46"/>
      <c r="NZJ12" s="46"/>
      <c r="NZK12" s="46"/>
      <c r="NZL12" s="46"/>
      <c r="NZM12" s="46"/>
      <c r="NZN12" s="46"/>
      <c r="NZO12" s="46"/>
      <c r="NZP12" s="46"/>
      <c r="NZQ12" s="46"/>
      <c r="NZR12" s="46"/>
      <c r="NZS12" s="46"/>
      <c r="NZT12" s="46"/>
      <c r="NZU12" s="46"/>
      <c r="NZV12" s="46"/>
      <c r="NZW12" s="46"/>
      <c r="NZX12" s="46"/>
      <c r="NZY12" s="46"/>
      <c r="NZZ12" s="46"/>
      <c r="OAA12" s="46"/>
      <c r="OAB12" s="46"/>
      <c r="OAC12" s="46"/>
      <c r="OAD12" s="46"/>
      <c r="OAE12" s="46"/>
      <c r="OAF12" s="46"/>
      <c r="OAG12" s="46"/>
      <c r="OAH12" s="46"/>
      <c r="OAI12" s="46"/>
      <c r="OAJ12" s="46"/>
      <c r="OAK12" s="46"/>
      <c r="OAL12" s="46"/>
      <c r="OAM12" s="46"/>
      <c r="OAN12" s="46"/>
      <c r="OAO12" s="46"/>
      <c r="OAP12" s="46"/>
      <c r="OAQ12" s="46"/>
      <c r="OAR12" s="46"/>
      <c r="OAS12" s="46"/>
      <c r="OAT12" s="46"/>
      <c r="OAU12" s="46"/>
      <c r="OAV12" s="46"/>
      <c r="OAW12" s="46"/>
      <c r="OAX12" s="46"/>
      <c r="OAY12" s="46"/>
      <c r="OAZ12" s="46"/>
      <c r="OBA12" s="46"/>
      <c r="OBB12" s="46"/>
      <c r="OBC12" s="46"/>
      <c r="OBD12" s="46"/>
      <c r="OBE12" s="46"/>
      <c r="OBF12" s="46"/>
      <c r="OBG12" s="46"/>
      <c r="OBH12" s="46"/>
      <c r="OBI12" s="46"/>
      <c r="OBJ12" s="46"/>
      <c r="OBK12" s="46"/>
      <c r="OBL12" s="46"/>
      <c r="OBM12" s="46"/>
      <c r="OBN12" s="46"/>
      <c r="OBO12" s="46"/>
      <c r="OBP12" s="46"/>
      <c r="OBQ12" s="46"/>
      <c r="OBR12" s="46"/>
      <c r="OBS12" s="46"/>
      <c r="OBT12" s="46"/>
      <c r="OBU12" s="46"/>
      <c r="OBV12" s="46"/>
      <c r="OBW12" s="46"/>
      <c r="OBX12" s="46"/>
      <c r="OBY12" s="46"/>
      <c r="OBZ12" s="46"/>
      <c r="OCA12" s="46"/>
      <c r="OCB12" s="46"/>
      <c r="OCC12" s="46"/>
      <c r="OCD12" s="46"/>
      <c r="OCE12" s="46"/>
      <c r="OCF12" s="46"/>
      <c r="OCG12" s="46"/>
      <c r="OCH12" s="46"/>
      <c r="OCI12" s="46"/>
      <c r="OCJ12" s="46"/>
      <c r="OCK12" s="46"/>
      <c r="OCL12" s="46"/>
      <c r="OCM12" s="46"/>
      <c r="OCN12" s="46"/>
      <c r="OCO12" s="46"/>
      <c r="OCP12" s="46"/>
      <c r="OCQ12" s="46"/>
      <c r="OCR12" s="46"/>
      <c r="OCS12" s="46"/>
      <c r="OCT12" s="46"/>
      <c r="OCU12" s="46"/>
      <c r="OCV12" s="46"/>
      <c r="OCW12" s="46"/>
      <c r="OCX12" s="46"/>
      <c r="OCY12" s="46"/>
      <c r="OCZ12" s="46"/>
      <c r="ODA12" s="46"/>
      <c r="ODB12" s="46"/>
      <c r="ODC12" s="46"/>
      <c r="ODD12" s="46"/>
      <c r="ODE12" s="46"/>
      <c r="ODF12" s="46"/>
      <c r="ODG12" s="46"/>
      <c r="ODH12" s="46"/>
      <c r="ODI12" s="46"/>
      <c r="ODJ12" s="46"/>
      <c r="ODK12" s="46"/>
      <c r="ODL12" s="46"/>
      <c r="ODM12" s="46"/>
      <c r="ODN12" s="46"/>
      <c r="ODO12" s="46"/>
      <c r="ODP12" s="46"/>
      <c r="ODQ12" s="46"/>
      <c r="ODR12" s="46"/>
      <c r="ODS12" s="46"/>
      <c r="ODT12" s="46"/>
      <c r="ODU12" s="46"/>
      <c r="ODV12" s="46"/>
      <c r="ODW12" s="46"/>
      <c r="ODX12" s="46"/>
      <c r="ODY12" s="46"/>
      <c r="ODZ12" s="46"/>
      <c r="OEA12" s="46"/>
      <c r="OEB12" s="46"/>
      <c r="OEC12" s="46"/>
      <c r="OED12" s="46"/>
      <c r="OEE12" s="46"/>
      <c r="OEF12" s="46"/>
      <c r="OEG12" s="46"/>
      <c r="OEH12" s="46"/>
      <c r="OEI12" s="46"/>
      <c r="OEJ12" s="46"/>
      <c r="OEK12" s="46"/>
      <c r="OEL12" s="46"/>
      <c r="OEM12" s="46"/>
      <c r="OEN12" s="46"/>
      <c r="OEO12" s="46"/>
      <c r="OEP12" s="46"/>
      <c r="OEQ12" s="46"/>
      <c r="OER12" s="46"/>
      <c r="OES12" s="46"/>
      <c r="OET12" s="46"/>
      <c r="OEU12" s="46"/>
      <c r="OEV12" s="46"/>
      <c r="OEW12" s="46"/>
      <c r="OEX12" s="46"/>
      <c r="OEY12" s="46"/>
      <c r="OEZ12" s="46"/>
      <c r="OFA12" s="46"/>
      <c r="OFB12" s="46"/>
      <c r="OFC12" s="46"/>
      <c r="OFD12" s="46"/>
      <c r="OFE12" s="46"/>
      <c r="OFF12" s="46"/>
      <c r="OFG12" s="46"/>
      <c r="OFH12" s="46"/>
      <c r="OFI12" s="46"/>
      <c r="OFJ12" s="46"/>
      <c r="OFK12" s="46"/>
      <c r="OFL12" s="46"/>
      <c r="OFM12" s="46"/>
      <c r="OFN12" s="46"/>
      <c r="OFO12" s="46"/>
      <c r="OFP12" s="46"/>
      <c r="OFQ12" s="46"/>
      <c r="OFR12" s="46"/>
      <c r="OFS12" s="46"/>
      <c r="OFT12" s="46"/>
      <c r="OFU12" s="46"/>
      <c r="OFV12" s="46"/>
      <c r="OFW12" s="46"/>
      <c r="OFX12" s="46"/>
      <c r="OFY12" s="46"/>
      <c r="OFZ12" s="46"/>
      <c r="OGA12" s="46"/>
      <c r="OGB12" s="46"/>
      <c r="OGC12" s="46"/>
      <c r="OGD12" s="46"/>
      <c r="OGE12" s="46"/>
      <c r="OGF12" s="46"/>
      <c r="OGG12" s="46"/>
      <c r="OGH12" s="46"/>
      <c r="OGI12" s="46"/>
      <c r="OGJ12" s="46"/>
      <c r="OGK12" s="46"/>
      <c r="OGL12" s="46"/>
      <c r="OGM12" s="46"/>
      <c r="OGN12" s="46"/>
      <c r="OGO12" s="46"/>
      <c r="OGP12" s="46"/>
      <c r="OGQ12" s="46"/>
      <c r="OGR12" s="46"/>
      <c r="OGS12" s="46"/>
      <c r="OGT12" s="46"/>
      <c r="OGU12" s="46"/>
      <c r="OGV12" s="46"/>
      <c r="OGW12" s="46"/>
      <c r="OGX12" s="46"/>
      <c r="OGY12" s="46"/>
      <c r="OGZ12" s="46"/>
      <c r="OHA12" s="46"/>
      <c r="OHB12" s="46"/>
      <c r="OHC12" s="46"/>
      <c r="OHD12" s="46"/>
      <c r="OHE12" s="46"/>
      <c r="OHF12" s="46"/>
      <c r="OHG12" s="46"/>
      <c r="OHH12" s="46"/>
      <c r="OHI12" s="46"/>
      <c r="OHJ12" s="46"/>
      <c r="OHK12" s="46"/>
      <c r="OHL12" s="46"/>
      <c r="OHM12" s="46"/>
      <c r="OHN12" s="46"/>
      <c r="OHO12" s="46"/>
      <c r="OHP12" s="46"/>
      <c r="OHQ12" s="46"/>
      <c r="OHR12" s="46"/>
      <c r="OHS12" s="46"/>
      <c r="OHT12" s="46"/>
      <c r="OHU12" s="46"/>
      <c r="OHV12" s="46"/>
      <c r="OHW12" s="46"/>
      <c r="OHX12" s="46"/>
      <c r="OHY12" s="46"/>
      <c r="OHZ12" s="46"/>
      <c r="OIA12" s="46"/>
      <c r="OIB12" s="46"/>
      <c r="OIC12" s="46"/>
      <c r="OID12" s="46"/>
      <c r="OIE12" s="46"/>
      <c r="OIF12" s="46"/>
      <c r="OIG12" s="46"/>
      <c r="OIH12" s="46"/>
      <c r="OII12" s="46"/>
      <c r="OIJ12" s="46"/>
      <c r="OIK12" s="46"/>
      <c r="OIL12" s="46"/>
      <c r="OIM12" s="46"/>
      <c r="OIN12" s="46"/>
      <c r="OIO12" s="46"/>
      <c r="OIP12" s="46"/>
      <c r="OIQ12" s="46"/>
      <c r="OIR12" s="46"/>
      <c r="OIS12" s="46"/>
      <c r="OIT12" s="46"/>
      <c r="OIU12" s="46"/>
      <c r="OIV12" s="46"/>
      <c r="OIW12" s="46"/>
      <c r="OIX12" s="46"/>
      <c r="OIY12" s="46"/>
      <c r="OIZ12" s="46"/>
      <c r="OJA12" s="46"/>
      <c r="OJB12" s="46"/>
      <c r="OJC12" s="46"/>
      <c r="OJD12" s="46"/>
      <c r="OJE12" s="46"/>
      <c r="OJF12" s="46"/>
      <c r="OJG12" s="46"/>
      <c r="OJH12" s="46"/>
      <c r="OJI12" s="46"/>
      <c r="OJJ12" s="46"/>
      <c r="OJK12" s="46"/>
      <c r="OJL12" s="46"/>
      <c r="OJM12" s="46"/>
      <c r="OJN12" s="46"/>
      <c r="OJO12" s="46"/>
      <c r="OJP12" s="46"/>
      <c r="OJQ12" s="46"/>
      <c r="OJR12" s="46"/>
      <c r="OJS12" s="46"/>
      <c r="OJT12" s="46"/>
      <c r="OJU12" s="46"/>
      <c r="OJV12" s="46"/>
      <c r="OJW12" s="46"/>
      <c r="OJX12" s="46"/>
      <c r="OJY12" s="46"/>
      <c r="OJZ12" s="46"/>
      <c r="OKA12" s="46"/>
      <c r="OKB12" s="46"/>
      <c r="OKC12" s="46"/>
      <c r="OKD12" s="46"/>
      <c r="OKE12" s="46"/>
      <c r="OKF12" s="46"/>
      <c r="OKG12" s="46"/>
      <c r="OKH12" s="46"/>
      <c r="OKI12" s="46"/>
      <c r="OKJ12" s="46"/>
      <c r="OKK12" s="46"/>
      <c r="OKL12" s="46"/>
      <c r="OKM12" s="46"/>
      <c r="OKN12" s="46"/>
      <c r="OKO12" s="46"/>
      <c r="OKP12" s="46"/>
      <c r="OKQ12" s="46"/>
      <c r="OKR12" s="46"/>
      <c r="OKS12" s="46"/>
      <c r="OKT12" s="46"/>
      <c r="OKU12" s="46"/>
      <c r="OKV12" s="46"/>
      <c r="OKW12" s="46"/>
      <c r="OKX12" s="46"/>
      <c r="OKY12" s="46"/>
      <c r="OKZ12" s="46"/>
      <c r="OLA12" s="46"/>
      <c r="OLB12" s="46"/>
      <c r="OLC12" s="46"/>
      <c r="OLD12" s="46"/>
      <c r="OLE12" s="46"/>
      <c r="OLF12" s="46"/>
      <c r="OLG12" s="46"/>
      <c r="OLH12" s="46"/>
      <c r="OLI12" s="46"/>
      <c r="OLJ12" s="46"/>
      <c r="OLK12" s="46"/>
      <c r="OLL12" s="46"/>
      <c r="OLM12" s="46"/>
      <c r="OLN12" s="46"/>
      <c r="OLO12" s="46"/>
      <c r="OLP12" s="46"/>
      <c r="OLQ12" s="46"/>
      <c r="OLR12" s="46"/>
      <c r="OLS12" s="46"/>
      <c r="OLT12" s="46"/>
      <c r="OLU12" s="46"/>
      <c r="OLV12" s="46"/>
      <c r="OLW12" s="46"/>
      <c r="OLX12" s="46"/>
      <c r="OLY12" s="46"/>
      <c r="OLZ12" s="46"/>
      <c r="OMA12" s="46"/>
      <c r="OMB12" s="46"/>
      <c r="OMC12" s="46"/>
      <c r="OMD12" s="46"/>
      <c r="OME12" s="46"/>
      <c r="OMF12" s="46"/>
      <c r="OMG12" s="46"/>
      <c r="OMH12" s="46"/>
      <c r="OMI12" s="46"/>
      <c r="OMJ12" s="46"/>
      <c r="OMK12" s="46"/>
      <c r="OML12" s="46"/>
      <c r="OMM12" s="46"/>
      <c r="OMN12" s="46"/>
      <c r="OMO12" s="46"/>
      <c r="OMP12" s="46"/>
      <c r="OMQ12" s="46"/>
      <c r="OMR12" s="46"/>
      <c r="OMS12" s="46"/>
      <c r="OMT12" s="46"/>
      <c r="OMU12" s="46"/>
      <c r="OMV12" s="46"/>
      <c r="OMW12" s="46"/>
      <c r="OMX12" s="46"/>
      <c r="OMY12" s="46"/>
      <c r="OMZ12" s="46"/>
      <c r="ONA12" s="46"/>
      <c r="ONB12" s="46"/>
      <c r="ONC12" s="46"/>
      <c r="OND12" s="46"/>
      <c r="ONE12" s="46"/>
      <c r="ONF12" s="46"/>
      <c r="ONG12" s="46"/>
      <c r="ONH12" s="46"/>
      <c r="ONI12" s="46"/>
      <c r="ONJ12" s="46"/>
      <c r="ONK12" s="46"/>
      <c r="ONL12" s="46"/>
      <c r="ONM12" s="46"/>
      <c r="ONN12" s="46"/>
      <c r="ONO12" s="46"/>
      <c r="ONP12" s="46"/>
      <c r="ONQ12" s="46"/>
      <c r="ONR12" s="46"/>
      <c r="ONS12" s="46"/>
      <c r="ONT12" s="46"/>
      <c r="ONU12" s="46"/>
      <c r="ONV12" s="46"/>
      <c r="ONW12" s="46"/>
      <c r="ONX12" s="46"/>
      <c r="ONY12" s="46"/>
      <c r="ONZ12" s="46"/>
      <c r="OOA12" s="46"/>
      <c r="OOB12" s="46"/>
      <c r="OOC12" s="46"/>
      <c r="OOD12" s="46"/>
      <c r="OOE12" s="46"/>
      <c r="OOF12" s="46"/>
      <c r="OOG12" s="46"/>
      <c r="OOH12" s="46"/>
      <c r="OOI12" s="46"/>
      <c r="OOJ12" s="46"/>
      <c r="OOK12" s="46"/>
      <c r="OOL12" s="46"/>
      <c r="OOM12" s="46"/>
      <c r="OON12" s="46"/>
      <c r="OOO12" s="46"/>
      <c r="OOP12" s="46"/>
      <c r="OOQ12" s="46"/>
      <c r="OOR12" s="46"/>
      <c r="OOS12" s="46"/>
      <c r="OOT12" s="46"/>
      <c r="OOU12" s="46"/>
      <c r="OOV12" s="46"/>
      <c r="OOW12" s="46"/>
      <c r="OOX12" s="46"/>
      <c r="OOY12" s="46"/>
      <c r="OOZ12" s="46"/>
      <c r="OPA12" s="46"/>
      <c r="OPB12" s="46"/>
      <c r="OPC12" s="46"/>
      <c r="OPD12" s="46"/>
      <c r="OPE12" s="46"/>
      <c r="OPF12" s="46"/>
      <c r="OPG12" s="46"/>
      <c r="OPH12" s="46"/>
      <c r="OPI12" s="46"/>
      <c r="OPJ12" s="46"/>
      <c r="OPK12" s="46"/>
      <c r="OPL12" s="46"/>
      <c r="OPM12" s="46"/>
      <c r="OPN12" s="46"/>
      <c r="OPO12" s="46"/>
      <c r="OPP12" s="46"/>
      <c r="OPQ12" s="46"/>
      <c r="OPR12" s="46"/>
      <c r="OPS12" s="46"/>
      <c r="OPT12" s="46"/>
      <c r="OPU12" s="46"/>
      <c r="OPV12" s="46"/>
      <c r="OPW12" s="46"/>
      <c r="OPX12" s="46"/>
      <c r="OPY12" s="46"/>
      <c r="OPZ12" s="46"/>
      <c r="OQA12" s="46"/>
      <c r="OQB12" s="46"/>
      <c r="OQC12" s="46"/>
      <c r="OQD12" s="46"/>
      <c r="OQE12" s="46"/>
      <c r="OQF12" s="46"/>
      <c r="OQG12" s="46"/>
      <c r="OQH12" s="46"/>
      <c r="OQI12" s="46"/>
      <c r="OQJ12" s="46"/>
      <c r="OQK12" s="46"/>
      <c r="OQL12" s="46"/>
      <c r="OQM12" s="46"/>
      <c r="OQN12" s="46"/>
      <c r="OQO12" s="46"/>
      <c r="OQP12" s="46"/>
      <c r="OQQ12" s="46"/>
      <c r="OQR12" s="46"/>
      <c r="OQS12" s="46"/>
      <c r="OQT12" s="46"/>
      <c r="OQU12" s="46"/>
      <c r="OQV12" s="46"/>
      <c r="OQW12" s="46"/>
      <c r="OQX12" s="46"/>
      <c r="OQY12" s="46"/>
      <c r="OQZ12" s="46"/>
      <c r="ORA12" s="46"/>
      <c r="ORB12" s="46"/>
      <c r="ORC12" s="46"/>
      <c r="ORD12" s="46"/>
      <c r="ORE12" s="46"/>
      <c r="ORF12" s="46"/>
      <c r="ORG12" s="46"/>
      <c r="ORH12" s="46"/>
      <c r="ORI12" s="46"/>
      <c r="ORJ12" s="46"/>
      <c r="ORK12" s="46"/>
      <c r="ORL12" s="46"/>
      <c r="ORM12" s="46"/>
      <c r="ORN12" s="46"/>
      <c r="ORO12" s="46"/>
      <c r="ORP12" s="46"/>
      <c r="ORQ12" s="46"/>
      <c r="ORR12" s="46"/>
      <c r="ORS12" s="46"/>
      <c r="ORT12" s="46"/>
      <c r="ORU12" s="46"/>
      <c r="ORV12" s="46"/>
      <c r="ORW12" s="46"/>
      <c r="ORX12" s="46"/>
      <c r="ORY12" s="46"/>
      <c r="ORZ12" s="46"/>
      <c r="OSA12" s="46"/>
      <c r="OSB12" s="46"/>
      <c r="OSC12" s="46"/>
      <c r="OSD12" s="46"/>
      <c r="OSE12" s="46"/>
      <c r="OSF12" s="46"/>
      <c r="OSG12" s="46"/>
      <c r="OSH12" s="46"/>
      <c r="OSI12" s="46"/>
      <c r="OSJ12" s="46"/>
      <c r="OSK12" s="46"/>
      <c r="OSL12" s="46"/>
      <c r="OSM12" s="46"/>
      <c r="OSN12" s="46"/>
      <c r="OSO12" s="46"/>
      <c r="OSP12" s="46"/>
      <c r="OSQ12" s="46"/>
      <c r="OSR12" s="46"/>
      <c r="OSS12" s="46"/>
      <c r="OST12" s="46"/>
      <c r="OSU12" s="46"/>
      <c r="OSV12" s="46"/>
      <c r="OSW12" s="46"/>
      <c r="OSX12" s="46"/>
      <c r="OSY12" s="46"/>
      <c r="OSZ12" s="46"/>
      <c r="OTA12" s="46"/>
      <c r="OTB12" s="46"/>
      <c r="OTC12" s="46"/>
      <c r="OTD12" s="46"/>
      <c r="OTE12" s="46"/>
      <c r="OTF12" s="46"/>
      <c r="OTG12" s="46"/>
      <c r="OTH12" s="46"/>
      <c r="OTI12" s="46"/>
      <c r="OTJ12" s="46"/>
      <c r="OTK12" s="46"/>
      <c r="OTL12" s="46"/>
      <c r="OTM12" s="46"/>
      <c r="OTN12" s="46"/>
      <c r="OTO12" s="46"/>
      <c r="OTP12" s="46"/>
      <c r="OTQ12" s="46"/>
      <c r="OTR12" s="46"/>
      <c r="OTS12" s="46"/>
      <c r="OTT12" s="46"/>
      <c r="OTU12" s="46"/>
      <c r="OTV12" s="46"/>
      <c r="OTW12" s="46"/>
      <c r="OTX12" s="46"/>
      <c r="OTY12" s="46"/>
      <c r="OTZ12" s="46"/>
      <c r="OUA12" s="46"/>
      <c r="OUB12" s="46"/>
      <c r="OUC12" s="46"/>
      <c r="OUD12" s="46"/>
      <c r="OUE12" s="46"/>
      <c r="OUF12" s="46"/>
      <c r="OUG12" s="46"/>
      <c r="OUH12" s="46"/>
      <c r="OUI12" s="46"/>
      <c r="OUJ12" s="46"/>
      <c r="OUK12" s="46"/>
      <c r="OUL12" s="46"/>
      <c r="OUM12" s="46"/>
      <c r="OUN12" s="46"/>
      <c r="OUO12" s="46"/>
      <c r="OUP12" s="46"/>
      <c r="OUQ12" s="46"/>
      <c r="OUR12" s="46"/>
      <c r="OUS12" s="46"/>
      <c r="OUT12" s="46"/>
      <c r="OUU12" s="46"/>
      <c r="OUV12" s="46"/>
      <c r="OUW12" s="46"/>
      <c r="OUX12" s="46"/>
      <c r="OUY12" s="46"/>
      <c r="OUZ12" s="46"/>
      <c r="OVA12" s="46"/>
      <c r="OVB12" s="46"/>
      <c r="OVC12" s="46"/>
      <c r="OVD12" s="46"/>
      <c r="OVE12" s="46"/>
      <c r="OVF12" s="46"/>
      <c r="OVG12" s="46"/>
      <c r="OVH12" s="46"/>
      <c r="OVI12" s="46"/>
      <c r="OVJ12" s="46"/>
      <c r="OVK12" s="46"/>
      <c r="OVL12" s="46"/>
      <c r="OVM12" s="46"/>
      <c r="OVN12" s="46"/>
      <c r="OVO12" s="46"/>
      <c r="OVP12" s="46"/>
      <c r="OVQ12" s="46"/>
      <c r="OVR12" s="46"/>
      <c r="OVS12" s="46"/>
      <c r="OVT12" s="46"/>
      <c r="OVU12" s="46"/>
      <c r="OVV12" s="46"/>
      <c r="OVW12" s="46"/>
      <c r="OVX12" s="46"/>
      <c r="OVY12" s="46"/>
      <c r="OVZ12" s="46"/>
      <c r="OWA12" s="46"/>
      <c r="OWB12" s="46"/>
      <c r="OWC12" s="46"/>
      <c r="OWD12" s="46"/>
      <c r="OWE12" s="46"/>
      <c r="OWF12" s="46"/>
      <c r="OWG12" s="46"/>
      <c r="OWH12" s="46"/>
      <c r="OWI12" s="46"/>
      <c r="OWJ12" s="46"/>
      <c r="OWK12" s="46"/>
      <c r="OWL12" s="46"/>
      <c r="OWM12" s="46"/>
      <c r="OWN12" s="46"/>
      <c r="OWO12" s="46"/>
      <c r="OWP12" s="46"/>
      <c r="OWQ12" s="46"/>
      <c r="OWR12" s="46"/>
      <c r="OWS12" s="46"/>
      <c r="OWT12" s="46"/>
      <c r="OWU12" s="46"/>
      <c r="OWV12" s="46"/>
      <c r="OWW12" s="46"/>
      <c r="OWX12" s="46"/>
      <c r="OWY12" s="46"/>
      <c r="OWZ12" s="46"/>
      <c r="OXA12" s="46"/>
      <c r="OXB12" s="46"/>
      <c r="OXC12" s="46"/>
      <c r="OXD12" s="46"/>
      <c r="OXE12" s="46"/>
      <c r="OXF12" s="46"/>
      <c r="OXG12" s="46"/>
      <c r="OXH12" s="46"/>
      <c r="OXI12" s="46"/>
      <c r="OXJ12" s="46"/>
      <c r="OXK12" s="46"/>
      <c r="OXL12" s="46"/>
      <c r="OXM12" s="46"/>
      <c r="OXN12" s="46"/>
      <c r="OXO12" s="46"/>
      <c r="OXP12" s="46"/>
      <c r="OXQ12" s="46"/>
      <c r="OXR12" s="46"/>
      <c r="OXS12" s="46"/>
      <c r="OXT12" s="46"/>
      <c r="OXU12" s="46"/>
      <c r="OXV12" s="46"/>
      <c r="OXW12" s="46"/>
      <c r="OXX12" s="46"/>
      <c r="OXY12" s="46"/>
      <c r="OXZ12" s="46"/>
      <c r="OYA12" s="46"/>
      <c r="OYB12" s="46"/>
      <c r="OYC12" s="46"/>
      <c r="OYD12" s="46"/>
      <c r="OYE12" s="46"/>
      <c r="OYF12" s="46"/>
      <c r="OYG12" s="46"/>
      <c r="OYH12" s="46"/>
      <c r="OYI12" s="46"/>
      <c r="OYJ12" s="46"/>
      <c r="OYK12" s="46"/>
      <c r="OYL12" s="46"/>
      <c r="OYM12" s="46"/>
      <c r="OYN12" s="46"/>
      <c r="OYO12" s="46"/>
      <c r="OYP12" s="46"/>
      <c r="OYQ12" s="46"/>
      <c r="OYR12" s="46"/>
      <c r="OYS12" s="46"/>
      <c r="OYT12" s="46"/>
      <c r="OYU12" s="46"/>
      <c r="OYV12" s="46"/>
      <c r="OYW12" s="46"/>
      <c r="OYX12" s="46"/>
      <c r="OYY12" s="46"/>
      <c r="OYZ12" s="46"/>
      <c r="OZA12" s="46"/>
      <c r="OZB12" s="46"/>
      <c r="OZC12" s="46"/>
      <c r="OZD12" s="46"/>
      <c r="OZE12" s="46"/>
      <c r="OZF12" s="46"/>
      <c r="OZG12" s="46"/>
      <c r="OZH12" s="46"/>
      <c r="OZI12" s="46"/>
      <c r="OZJ12" s="46"/>
      <c r="OZK12" s="46"/>
      <c r="OZL12" s="46"/>
      <c r="OZM12" s="46"/>
      <c r="OZN12" s="46"/>
      <c r="OZO12" s="46"/>
      <c r="OZP12" s="46"/>
      <c r="OZQ12" s="46"/>
      <c r="OZR12" s="46"/>
      <c r="OZS12" s="46"/>
      <c r="OZT12" s="46"/>
      <c r="OZU12" s="46"/>
      <c r="OZV12" s="46"/>
      <c r="OZW12" s="46"/>
      <c r="OZX12" s="46"/>
      <c r="OZY12" s="46"/>
      <c r="OZZ12" s="46"/>
      <c r="PAA12" s="46"/>
      <c r="PAB12" s="46"/>
      <c r="PAC12" s="46"/>
      <c r="PAD12" s="46"/>
      <c r="PAE12" s="46"/>
      <c r="PAF12" s="46"/>
      <c r="PAG12" s="46"/>
      <c r="PAH12" s="46"/>
      <c r="PAI12" s="46"/>
      <c r="PAJ12" s="46"/>
      <c r="PAK12" s="46"/>
      <c r="PAL12" s="46"/>
      <c r="PAM12" s="46"/>
      <c r="PAN12" s="46"/>
      <c r="PAO12" s="46"/>
      <c r="PAP12" s="46"/>
      <c r="PAQ12" s="46"/>
      <c r="PAR12" s="46"/>
      <c r="PAS12" s="46"/>
      <c r="PAT12" s="46"/>
      <c r="PAU12" s="46"/>
      <c r="PAV12" s="46"/>
      <c r="PAW12" s="46"/>
      <c r="PAX12" s="46"/>
      <c r="PAY12" s="46"/>
      <c r="PAZ12" s="46"/>
      <c r="PBA12" s="46"/>
      <c r="PBB12" s="46"/>
      <c r="PBC12" s="46"/>
      <c r="PBD12" s="46"/>
      <c r="PBE12" s="46"/>
      <c r="PBF12" s="46"/>
      <c r="PBG12" s="46"/>
      <c r="PBH12" s="46"/>
      <c r="PBI12" s="46"/>
      <c r="PBJ12" s="46"/>
      <c r="PBK12" s="46"/>
      <c r="PBL12" s="46"/>
      <c r="PBM12" s="46"/>
      <c r="PBN12" s="46"/>
      <c r="PBO12" s="46"/>
      <c r="PBP12" s="46"/>
      <c r="PBQ12" s="46"/>
      <c r="PBR12" s="46"/>
      <c r="PBS12" s="46"/>
      <c r="PBT12" s="46"/>
      <c r="PBU12" s="46"/>
      <c r="PBV12" s="46"/>
      <c r="PBW12" s="46"/>
      <c r="PBX12" s="46"/>
      <c r="PBY12" s="46"/>
      <c r="PBZ12" s="46"/>
      <c r="PCA12" s="46"/>
      <c r="PCB12" s="46"/>
      <c r="PCC12" s="46"/>
      <c r="PCD12" s="46"/>
      <c r="PCE12" s="46"/>
      <c r="PCF12" s="46"/>
      <c r="PCG12" s="46"/>
      <c r="PCH12" s="46"/>
      <c r="PCI12" s="46"/>
      <c r="PCJ12" s="46"/>
      <c r="PCK12" s="46"/>
      <c r="PCL12" s="46"/>
      <c r="PCM12" s="46"/>
      <c r="PCN12" s="46"/>
      <c r="PCO12" s="46"/>
      <c r="PCP12" s="46"/>
      <c r="PCQ12" s="46"/>
      <c r="PCR12" s="46"/>
      <c r="PCS12" s="46"/>
      <c r="PCT12" s="46"/>
      <c r="PCU12" s="46"/>
      <c r="PCV12" s="46"/>
      <c r="PCW12" s="46"/>
      <c r="PCX12" s="46"/>
      <c r="PCY12" s="46"/>
      <c r="PCZ12" s="46"/>
      <c r="PDA12" s="46"/>
      <c r="PDB12" s="46"/>
      <c r="PDC12" s="46"/>
      <c r="PDD12" s="46"/>
      <c r="PDE12" s="46"/>
      <c r="PDF12" s="46"/>
      <c r="PDG12" s="46"/>
      <c r="PDH12" s="46"/>
      <c r="PDI12" s="46"/>
      <c r="PDJ12" s="46"/>
      <c r="PDK12" s="46"/>
      <c r="PDL12" s="46"/>
      <c r="PDM12" s="46"/>
      <c r="PDN12" s="46"/>
      <c r="PDO12" s="46"/>
      <c r="PDP12" s="46"/>
      <c r="PDQ12" s="46"/>
      <c r="PDR12" s="46"/>
      <c r="PDS12" s="46"/>
      <c r="PDT12" s="46"/>
      <c r="PDU12" s="46"/>
      <c r="PDV12" s="46"/>
      <c r="PDW12" s="46"/>
      <c r="PDX12" s="46"/>
      <c r="PDY12" s="46"/>
      <c r="PDZ12" s="46"/>
      <c r="PEA12" s="46"/>
      <c r="PEB12" s="46"/>
      <c r="PEC12" s="46"/>
      <c r="PED12" s="46"/>
      <c r="PEE12" s="46"/>
      <c r="PEF12" s="46"/>
      <c r="PEG12" s="46"/>
      <c r="PEH12" s="46"/>
      <c r="PEI12" s="46"/>
      <c r="PEJ12" s="46"/>
      <c r="PEK12" s="46"/>
      <c r="PEL12" s="46"/>
      <c r="PEM12" s="46"/>
      <c r="PEN12" s="46"/>
      <c r="PEO12" s="46"/>
      <c r="PEP12" s="46"/>
      <c r="PEQ12" s="46"/>
      <c r="PER12" s="46"/>
      <c r="PES12" s="46"/>
      <c r="PET12" s="46"/>
      <c r="PEU12" s="46"/>
      <c r="PEV12" s="46"/>
      <c r="PEW12" s="46"/>
      <c r="PEX12" s="46"/>
      <c r="PEY12" s="46"/>
      <c r="PEZ12" s="46"/>
      <c r="PFA12" s="46"/>
      <c r="PFB12" s="46"/>
      <c r="PFC12" s="46"/>
      <c r="PFD12" s="46"/>
      <c r="PFE12" s="46"/>
      <c r="PFF12" s="46"/>
      <c r="PFG12" s="46"/>
      <c r="PFH12" s="46"/>
      <c r="PFI12" s="46"/>
      <c r="PFJ12" s="46"/>
      <c r="PFK12" s="46"/>
      <c r="PFL12" s="46"/>
      <c r="PFM12" s="46"/>
      <c r="PFN12" s="46"/>
      <c r="PFO12" s="46"/>
      <c r="PFP12" s="46"/>
      <c r="PFQ12" s="46"/>
      <c r="PFR12" s="46"/>
      <c r="PFS12" s="46"/>
      <c r="PFT12" s="46"/>
      <c r="PFU12" s="46"/>
      <c r="PFV12" s="46"/>
      <c r="PFW12" s="46"/>
      <c r="PFX12" s="46"/>
      <c r="PFY12" s="46"/>
      <c r="PFZ12" s="46"/>
      <c r="PGA12" s="46"/>
      <c r="PGB12" s="46"/>
      <c r="PGC12" s="46"/>
      <c r="PGD12" s="46"/>
      <c r="PGE12" s="46"/>
      <c r="PGF12" s="46"/>
      <c r="PGG12" s="46"/>
      <c r="PGH12" s="46"/>
      <c r="PGI12" s="46"/>
      <c r="PGJ12" s="46"/>
      <c r="PGK12" s="46"/>
      <c r="PGL12" s="46"/>
      <c r="PGM12" s="46"/>
      <c r="PGN12" s="46"/>
      <c r="PGO12" s="46"/>
      <c r="PGP12" s="46"/>
      <c r="PGQ12" s="46"/>
      <c r="PGR12" s="46"/>
      <c r="PGS12" s="46"/>
      <c r="PGT12" s="46"/>
      <c r="PGU12" s="46"/>
      <c r="PGV12" s="46"/>
      <c r="PGW12" s="46"/>
      <c r="PGX12" s="46"/>
      <c r="PGY12" s="46"/>
      <c r="PGZ12" s="46"/>
      <c r="PHA12" s="46"/>
      <c r="PHB12" s="46"/>
      <c r="PHC12" s="46"/>
      <c r="PHD12" s="46"/>
      <c r="PHE12" s="46"/>
      <c r="PHF12" s="46"/>
      <c r="PHG12" s="46"/>
      <c r="PHH12" s="46"/>
      <c r="PHI12" s="46"/>
      <c r="PHJ12" s="46"/>
      <c r="PHK12" s="46"/>
      <c r="PHL12" s="46"/>
      <c r="PHM12" s="46"/>
      <c r="PHN12" s="46"/>
      <c r="PHO12" s="46"/>
      <c r="PHP12" s="46"/>
      <c r="PHQ12" s="46"/>
      <c r="PHR12" s="46"/>
      <c r="PHS12" s="46"/>
      <c r="PHT12" s="46"/>
      <c r="PHU12" s="46"/>
      <c r="PHV12" s="46"/>
      <c r="PHW12" s="46"/>
      <c r="PHX12" s="46"/>
      <c r="PHY12" s="46"/>
      <c r="PHZ12" s="46"/>
      <c r="PIA12" s="46"/>
      <c r="PIB12" s="46"/>
      <c r="PIC12" s="46"/>
      <c r="PID12" s="46"/>
      <c r="PIE12" s="46"/>
      <c r="PIF12" s="46"/>
      <c r="PIG12" s="46"/>
      <c r="PIH12" s="46"/>
      <c r="PII12" s="46"/>
      <c r="PIJ12" s="46"/>
      <c r="PIK12" s="46"/>
      <c r="PIL12" s="46"/>
      <c r="PIM12" s="46"/>
      <c r="PIN12" s="46"/>
      <c r="PIO12" s="46"/>
      <c r="PIP12" s="46"/>
      <c r="PIQ12" s="46"/>
      <c r="PIR12" s="46"/>
      <c r="PIS12" s="46"/>
      <c r="PIT12" s="46"/>
      <c r="PIU12" s="46"/>
      <c r="PIV12" s="46"/>
      <c r="PIW12" s="46"/>
      <c r="PIX12" s="46"/>
      <c r="PIY12" s="46"/>
      <c r="PIZ12" s="46"/>
      <c r="PJA12" s="46"/>
      <c r="PJB12" s="46"/>
      <c r="PJC12" s="46"/>
      <c r="PJD12" s="46"/>
      <c r="PJE12" s="46"/>
      <c r="PJF12" s="46"/>
      <c r="PJG12" s="46"/>
      <c r="PJH12" s="46"/>
      <c r="PJI12" s="46"/>
      <c r="PJJ12" s="46"/>
      <c r="PJK12" s="46"/>
      <c r="PJL12" s="46"/>
      <c r="PJM12" s="46"/>
      <c r="PJN12" s="46"/>
      <c r="PJO12" s="46"/>
      <c r="PJP12" s="46"/>
      <c r="PJQ12" s="46"/>
      <c r="PJR12" s="46"/>
      <c r="PJS12" s="46"/>
      <c r="PJT12" s="46"/>
      <c r="PJU12" s="46"/>
      <c r="PJV12" s="46"/>
      <c r="PJW12" s="46"/>
      <c r="PJX12" s="46"/>
      <c r="PJY12" s="46"/>
      <c r="PJZ12" s="46"/>
      <c r="PKA12" s="46"/>
      <c r="PKB12" s="46"/>
      <c r="PKC12" s="46"/>
      <c r="PKD12" s="46"/>
      <c r="PKE12" s="46"/>
      <c r="PKF12" s="46"/>
      <c r="PKG12" s="46"/>
      <c r="PKH12" s="46"/>
      <c r="PKI12" s="46"/>
      <c r="PKJ12" s="46"/>
      <c r="PKK12" s="46"/>
      <c r="PKL12" s="46"/>
      <c r="PKM12" s="46"/>
      <c r="PKN12" s="46"/>
      <c r="PKO12" s="46"/>
      <c r="PKP12" s="46"/>
      <c r="PKQ12" s="46"/>
      <c r="PKR12" s="46"/>
      <c r="PKS12" s="46"/>
      <c r="PKT12" s="46"/>
      <c r="PKU12" s="46"/>
      <c r="PKV12" s="46"/>
      <c r="PKW12" s="46"/>
      <c r="PKX12" s="46"/>
      <c r="PKY12" s="46"/>
      <c r="PKZ12" s="46"/>
      <c r="PLA12" s="46"/>
      <c r="PLB12" s="46"/>
      <c r="PLC12" s="46"/>
      <c r="PLD12" s="46"/>
      <c r="PLE12" s="46"/>
      <c r="PLF12" s="46"/>
      <c r="PLG12" s="46"/>
      <c r="PLH12" s="46"/>
      <c r="PLI12" s="46"/>
      <c r="PLJ12" s="46"/>
      <c r="PLK12" s="46"/>
      <c r="PLL12" s="46"/>
      <c r="PLM12" s="46"/>
      <c r="PLN12" s="46"/>
      <c r="PLO12" s="46"/>
      <c r="PLP12" s="46"/>
      <c r="PLQ12" s="46"/>
      <c r="PLR12" s="46"/>
      <c r="PLS12" s="46"/>
      <c r="PLT12" s="46"/>
      <c r="PLU12" s="46"/>
      <c r="PLV12" s="46"/>
      <c r="PLW12" s="46"/>
      <c r="PLX12" s="46"/>
      <c r="PLY12" s="46"/>
      <c r="PLZ12" s="46"/>
      <c r="PMA12" s="46"/>
      <c r="PMB12" s="46"/>
      <c r="PMC12" s="46"/>
      <c r="PMD12" s="46"/>
      <c r="PME12" s="46"/>
      <c r="PMF12" s="46"/>
      <c r="PMG12" s="46"/>
      <c r="PMH12" s="46"/>
      <c r="PMI12" s="46"/>
      <c r="PMJ12" s="46"/>
      <c r="PMK12" s="46"/>
      <c r="PML12" s="46"/>
      <c r="PMM12" s="46"/>
      <c r="PMN12" s="46"/>
      <c r="PMO12" s="46"/>
      <c r="PMP12" s="46"/>
      <c r="PMQ12" s="46"/>
      <c r="PMR12" s="46"/>
      <c r="PMS12" s="46"/>
      <c r="PMT12" s="46"/>
      <c r="PMU12" s="46"/>
      <c r="PMV12" s="46"/>
      <c r="PMW12" s="46"/>
      <c r="PMX12" s="46"/>
      <c r="PMY12" s="46"/>
      <c r="PMZ12" s="46"/>
      <c r="PNA12" s="46"/>
      <c r="PNB12" s="46"/>
      <c r="PNC12" s="46"/>
      <c r="PND12" s="46"/>
      <c r="PNE12" s="46"/>
      <c r="PNF12" s="46"/>
      <c r="PNG12" s="46"/>
      <c r="PNH12" s="46"/>
      <c r="PNI12" s="46"/>
      <c r="PNJ12" s="46"/>
      <c r="PNK12" s="46"/>
      <c r="PNL12" s="46"/>
      <c r="PNM12" s="46"/>
      <c r="PNN12" s="46"/>
      <c r="PNO12" s="46"/>
      <c r="PNP12" s="46"/>
      <c r="PNQ12" s="46"/>
      <c r="PNR12" s="46"/>
      <c r="PNS12" s="46"/>
      <c r="PNT12" s="46"/>
      <c r="PNU12" s="46"/>
      <c r="PNV12" s="46"/>
      <c r="PNW12" s="46"/>
      <c r="PNX12" s="46"/>
      <c r="PNY12" s="46"/>
      <c r="PNZ12" s="46"/>
      <c r="POA12" s="46"/>
      <c r="POB12" s="46"/>
      <c r="POC12" s="46"/>
      <c r="POD12" s="46"/>
      <c r="POE12" s="46"/>
      <c r="POF12" s="46"/>
      <c r="POG12" s="46"/>
      <c r="POH12" s="46"/>
      <c r="POI12" s="46"/>
      <c r="POJ12" s="46"/>
      <c r="POK12" s="46"/>
      <c r="POL12" s="46"/>
      <c r="POM12" s="46"/>
      <c r="PON12" s="46"/>
      <c r="POO12" s="46"/>
      <c r="POP12" s="46"/>
      <c r="POQ12" s="46"/>
      <c r="POR12" s="46"/>
      <c r="POS12" s="46"/>
      <c r="POT12" s="46"/>
      <c r="POU12" s="46"/>
      <c r="POV12" s="46"/>
      <c r="POW12" s="46"/>
      <c r="POX12" s="46"/>
      <c r="POY12" s="46"/>
      <c r="POZ12" s="46"/>
      <c r="PPA12" s="46"/>
      <c r="PPB12" s="46"/>
      <c r="PPC12" s="46"/>
      <c r="PPD12" s="46"/>
      <c r="PPE12" s="46"/>
      <c r="PPF12" s="46"/>
      <c r="PPG12" s="46"/>
      <c r="PPH12" s="46"/>
      <c r="PPI12" s="46"/>
      <c r="PPJ12" s="46"/>
      <c r="PPK12" s="46"/>
      <c r="PPL12" s="46"/>
      <c r="PPM12" s="46"/>
      <c r="PPN12" s="46"/>
      <c r="PPO12" s="46"/>
      <c r="PPP12" s="46"/>
      <c r="PPQ12" s="46"/>
      <c r="PPR12" s="46"/>
      <c r="PPS12" s="46"/>
      <c r="PPT12" s="46"/>
      <c r="PPU12" s="46"/>
      <c r="PPV12" s="46"/>
      <c r="PPW12" s="46"/>
      <c r="PPX12" s="46"/>
      <c r="PPY12" s="46"/>
      <c r="PPZ12" s="46"/>
      <c r="PQA12" s="46"/>
      <c r="PQB12" s="46"/>
      <c r="PQC12" s="46"/>
      <c r="PQD12" s="46"/>
      <c r="PQE12" s="46"/>
      <c r="PQF12" s="46"/>
      <c r="PQG12" s="46"/>
      <c r="PQH12" s="46"/>
      <c r="PQI12" s="46"/>
      <c r="PQJ12" s="46"/>
      <c r="PQK12" s="46"/>
      <c r="PQL12" s="46"/>
      <c r="PQM12" s="46"/>
      <c r="PQN12" s="46"/>
      <c r="PQO12" s="46"/>
      <c r="PQP12" s="46"/>
      <c r="PQQ12" s="46"/>
      <c r="PQR12" s="46"/>
      <c r="PQS12" s="46"/>
      <c r="PQT12" s="46"/>
      <c r="PQU12" s="46"/>
      <c r="PQV12" s="46"/>
      <c r="PQW12" s="46"/>
      <c r="PQX12" s="46"/>
      <c r="PQY12" s="46"/>
      <c r="PQZ12" s="46"/>
      <c r="PRA12" s="46"/>
      <c r="PRB12" s="46"/>
      <c r="PRC12" s="46"/>
      <c r="PRD12" s="46"/>
      <c r="PRE12" s="46"/>
      <c r="PRF12" s="46"/>
      <c r="PRG12" s="46"/>
      <c r="PRH12" s="46"/>
      <c r="PRI12" s="46"/>
      <c r="PRJ12" s="46"/>
      <c r="PRK12" s="46"/>
      <c r="PRL12" s="46"/>
      <c r="PRM12" s="46"/>
      <c r="PRN12" s="46"/>
      <c r="PRO12" s="46"/>
      <c r="PRP12" s="46"/>
      <c r="PRQ12" s="46"/>
      <c r="PRR12" s="46"/>
      <c r="PRS12" s="46"/>
      <c r="PRT12" s="46"/>
      <c r="PRU12" s="46"/>
      <c r="PRV12" s="46"/>
      <c r="PRW12" s="46"/>
      <c r="PRX12" s="46"/>
      <c r="PRY12" s="46"/>
      <c r="PRZ12" s="46"/>
      <c r="PSA12" s="46"/>
      <c r="PSB12" s="46"/>
      <c r="PSC12" s="46"/>
      <c r="PSD12" s="46"/>
      <c r="PSE12" s="46"/>
      <c r="PSF12" s="46"/>
      <c r="PSG12" s="46"/>
      <c r="PSH12" s="46"/>
      <c r="PSI12" s="46"/>
      <c r="PSJ12" s="46"/>
      <c r="PSK12" s="46"/>
      <c r="PSL12" s="46"/>
      <c r="PSM12" s="46"/>
      <c r="PSN12" s="46"/>
      <c r="PSO12" s="46"/>
      <c r="PSP12" s="46"/>
      <c r="PSQ12" s="46"/>
      <c r="PSR12" s="46"/>
      <c r="PSS12" s="46"/>
      <c r="PST12" s="46"/>
      <c r="PSU12" s="46"/>
      <c r="PSV12" s="46"/>
      <c r="PSW12" s="46"/>
      <c r="PSX12" s="46"/>
      <c r="PSY12" s="46"/>
      <c r="PSZ12" s="46"/>
      <c r="PTA12" s="46"/>
      <c r="PTB12" s="46"/>
      <c r="PTC12" s="46"/>
      <c r="PTD12" s="46"/>
      <c r="PTE12" s="46"/>
      <c r="PTF12" s="46"/>
      <c r="PTG12" s="46"/>
      <c r="PTH12" s="46"/>
      <c r="PTI12" s="46"/>
      <c r="PTJ12" s="46"/>
      <c r="PTK12" s="46"/>
      <c r="PTL12" s="46"/>
      <c r="PTM12" s="46"/>
      <c r="PTN12" s="46"/>
      <c r="PTO12" s="46"/>
      <c r="PTP12" s="46"/>
      <c r="PTQ12" s="46"/>
      <c r="PTR12" s="46"/>
      <c r="PTS12" s="46"/>
      <c r="PTT12" s="46"/>
      <c r="PTU12" s="46"/>
      <c r="PTV12" s="46"/>
      <c r="PTW12" s="46"/>
      <c r="PTX12" s="46"/>
      <c r="PTY12" s="46"/>
      <c r="PTZ12" s="46"/>
      <c r="PUA12" s="46"/>
      <c r="PUB12" s="46"/>
      <c r="PUC12" s="46"/>
      <c r="PUD12" s="46"/>
      <c r="PUE12" s="46"/>
      <c r="PUF12" s="46"/>
      <c r="PUG12" s="46"/>
      <c r="PUH12" s="46"/>
      <c r="PUI12" s="46"/>
      <c r="PUJ12" s="46"/>
      <c r="PUK12" s="46"/>
      <c r="PUL12" s="46"/>
      <c r="PUM12" s="46"/>
      <c r="PUN12" s="46"/>
      <c r="PUO12" s="46"/>
      <c r="PUP12" s="46"/>
      <c r="PUQ12" s="46"/>
      <c r="PUR12" s="46"/>
      <c r="PUS12" s="46"/>
      <c r="PUT12" s="46"/>
      <c r="PUU12" s="46"/>
      <c r="PUV12" s="46"/>
      <c r="PUW12" s="46"/>
      <c r="PUX12" s="46"/>
      <c r="PUY12" s="46"/>
      <c r="PUZ12" s="46"/>
      <c r="PVA12" s="46"/>
      <c r="PVB12" s="46"/>
      <c r="PVC12" s="46"/>
      <c r="PVD12" s="46"/>
      <c r="PVE12" s="46"/>
      <c r="PVF12" s="46"/>
      <c r="PVG12" s="46"/>
      <c r="PVH12" s="46"/>
      <c r="PVI12" s="46"/>
      <c r="PVJ12" s="46"/>
      <c r="PVK12" s="46"/>
      <c r="PVL12" s="46"/>
      <c r="PVM12" s="46"/>
      <c r="PVN12" s="46"/>
      <c r="PVO12" s="46"/>
      <c r="PVP12" s="46"/>
      <c r="PVQ12" s="46"/>
      <c r="PVR12" s="46"/>
      <c r="PVS12" s="46"/>
      <c r="PVT12" s="46"/>
      <c r="PVU12" s="46"/>
      <c r="PVV12" s="46"/>
      <c r="PVW12" s="46"/>
      <c r="PVX12" s="46"/>
      <c r="PVY12" s="46"/>
      <c r="PVZ12" s="46"/>
      <c r="PWA12" s="46"/>
      <c r="PWB12" s="46"/>
      <c r="PWC12" s="46"/>
      <c r="PWD12" s="46"/>
      <c r="PWE12" s="46"/>
      <c r="PWF12" s="46"/>
      <c r="PWG12" s="46"/>
      <c r="PWH12" s="46"/>
      <c r="PWI12" s="46"/>
      <c r="PWJ12" s="46"/>
      <c r="PWK12" s="46"/>
      <c r="PWL12" s="46"/>
      <c r="PWM12" s="46"/>
      <c r="PWN12" s="46"/>
      <c r="PWO12" s="46"/>
      <c r="PWP12" s="46"/>
      <c r="PWQ12" s="46"/>
      <c r="PWR12" s="46"/>
      <c r="PWS12" s="46"/>
      <c r="PWT12" s="46"/>
      <c r="PWU12" s="46"/>
      <c r="PWV12" s="46"/>
      <c r="PWW12" s="46"/>
      <c r="PWX12" s="46"/>
      <c r="PWY12" s="46"/>
      <c r="PWZ12" s="46"/>
      <c r="PXA12" s="46"/>
      <c r="PXB12" s="46"/>
      <c r="PXC12" s="46"/>
      <c r="PXD12" s="46"/>
      <c r="PXE12" s="46"/>
      <c r="PXF12" s="46"/>
      <c r="PXG12" s="46"/>
      <c r="PXH12" s="46"/>
      <c r="PXI12" s="46"/>
      <c r="PXJ12" s="46"/>
      <c r="PXK12" s="46"/>
      <c r="PXL12" s="46"/>
      <c r="PXM12" s="46"/>
      <c r="PXN12" s="46"/>
      <c r="PXO12" s="46"/>
      <c r="PXP12" s="46"/>
      <c r="PXQ12" s="46"/>
      <c r="PXR12" s="46"/>
      <c r="PXS12" s="46"/>
      <c r="PXT12" s="46"/>
      <c r="PXU12" s="46"/>
      <c r="PXV12" s="46"/>
      <c r="PXW12" s="46"/>
      <c r="PXX12" s="46"/>
      <c r="PXY12" s="46"/>
      <c r="PXZ12" s="46"/>
      <c r="PYA12" s="46"/>
      <c r="PYB12" s="46"/>
      <c r="PYC12" s="46"/>
      <c r="PYD12" s="46"/>
      <c r="PYE12" s="46"/>
      <c r="PYF12" s="46"/>
      <c r="PYG12" s="46"/>
      <c r="PYH12" s="46"/>
      <c r="PYI12" s="46"/>
      <c r="PYJ12" s="46"/>
      <c r="PYK12" s="46"/>
      <c r="PYL12" s="46"/>
      <c r="PYM12" s="46"/>
      <c r="PYN12" s="46"/>
      <c r="PYO12" s="46"/>
      <c r="PYP12" s="46"/>
      <c r="PYQ12" s="46"/>
      <c r="PYR12" s="46"/>
      <c r="PYS12" s="46"/>
      <c r="PYT12" s="46"/>
      <c r="PYU12" s="46"/>
      <c r="PYV12" s="46"/>
      <c r="PYW12" s="46"/>
      <c r="PYX12" s="46"/>
      <c r="PYY12" s="46"/>
      <c r="PYZ12" s="46"/>
      <c r="PZA12" s="46"/>
      <c r="PZB12" s="46"/>
      <c r="PZC12" s="46"/>
      <c r="PZD12" s="46"/>
      <c r="PZE12" s="46"/>
      <c r="PZF12" s="46"/>
      <c r="PZG12" s="46"/>
      <c r="PZH12" s="46"/>
      <c r="PZI12" s="46"/>
      <c r="PZJ12" s="46"/>
      <c r="PZK12" s="46"/>
      <c r="PZL12" s="46"/>
      <c r="PZM12" s="46"/>
      <c r="PZN12" s="46"/>
      <c r="PZO12" s="46"/>
      <c r="PZP12" s="46"/>
      <c r="PZQ12" s="46"/>
      <c r="PZR12" s="46"/>
      <c r="PZS12" s="46"/>
      <c r="PZT12" s="46"/>
      <c r="PZU12" s="46"/>
      <c r="PZV12" s="46"/>
      <c r="PZW12" s="46"/>
      <c r="PZX12" s="46"/>
      <c r="PZY12" s="46"/>
      <c r="PZZ12" s="46"/>
      <c r="QAA12" s="46"/>
      <c r="QAB12" s="46"/>
      <c r="QAC12" s="46"/>
      <c r="QAD12" s="46"/>
      <c r="QAE12" s="46"/>
      <c r="QAF12" s="46"/>
      <c r="QAG12" s="46"/>
      <c r="QAH12" s="46"/>
      <c r="QAI12" s="46"/>
      <c r="QAJ12" s="46"/>
      <c r="QAK12" s="46"/>
      <c r="QAL12" s="46"/>
      <c r="QAM12" s="46"/>
      <c r="QAN12" s="46"/>
      <c r="QAO12" s="46"/>
      <c r="QAP12" s="46"/>
      <c r="QAQ12" s="46"/>
      <c r="QAR12" s="46"/>
      <c r="QAS12" s="46"/>
      <c r="QAT12" s="46"/>
      <c r="QAU12" s="46"/>
      <c r="QAV12" s="46"/>
      <c r="QAW12" s="46"/>
      <c r="QAX12" s="46"/>
      <c r="QAY12" s="46"/>
      <c r="QAZ12" s="46"/>
      <c r="QBA12" s="46"/>
      <c r="QBB12" s="46"/>
      <c r="QBC12" s="46"/>
      <c r="QBD12" s="46"/>
      <c r="QBE12" s="46"/>
      <c r="QBF12" s="46"/>
      <c r="QBG12" s="46"/>
      <c r="QBH12" s="46"/>
      <c r="QBI12" s="46"/>
      <c r="QBJ12" s="46"/>
      <c r="QBK12" s="46"/>
      <c r="QBL12" s="46"/>
      <c r="QBM12" s="46"/>
      <c r="QBN12" s="46"/>
      <c r="QBO12" s="46"/>
      <c r="QBP12" s="46"/>
      <c r="QBQ12" s="46"/>
      <c r="QBR12" s="46"/>
      <c r="QBS12" s="46"/>
      <c r="QBT12" s="46"/>
      <c r="QBU12" s="46"/>
      <c r="QBV12" s="46"/>
      <c r="QBW12" s="46"/>
      <c r="QBX12" s="46"/>
      <c r="QBY12" s="46"/>
      <c r="QBZ12" s="46"/>
      <c r="QCA12" s="46"/>
      <c r="QCB12" s="46"/>
      <c r="QCC12" s="46"/>
      <c r="QCD12" s="46"/>
      <c r="QCE12" s="46"/>
      <c r="QCF12" s="46"/>
      <c r="QCG12" s="46"/>
      <c r="QCH12" s="46"/>
      <c r="QCI12" s="46"/>
      <c r="QCJ12" s="46"/>
      <c r="QCK12" s="46"/>
      <c r="QCL12" s="46"/>
      <c r="QCM12" s="46"/>
      <c r="QCN12" s="46"/>
      <c r="QCO12" s="46"/>
      <c r="QCP12" s="46"/>
      <c r="QCQ12" s="46"/>
      <c r="QCR12" s="46"/>
      <c r="QCS12" s="46"/>
      <c r="QCT12" s="46"/>
      <c r="QCU12" s="46"/>
      <c r="QCV12" s="46"/>
      <c r="QCW12" s="46"/>
      <c r="QCX12" s="46"/>
      <c r="QCY12" s="46"/>
      <c r="QCZ12" s="46"/>
      <c r="QDA12" s="46"/>
      <c r="QDB12" s="46"/>
      <c r="QDC12" s="46"/>
      <c r="QDD12" s="46"/>
      <c r="QDE12" s="46"/>
      <c r="QDF12" s="46"/>
      <c r="QDG12" s="46"/>
      <c r="QDH12" s="46"/>
      <c r="QDI12" s="46"/>
      <c r="QDJ12" s="46"/>
      <c r="QDK12" s="46"/>
      <c r="QDL12" s="46"/>
      <c r="QDM12" s="46"/>
      <c r="QDN12" s="46"/>
      <c r="QDO12" s="46"/>
      <c r="QDP12" s="46"/>
      <c r="QDQ12" s="46"/>
      <c r="QDR12" s="46"/>
      <c r="QDS12" s="46"/>
      <c r="QDT12" s="46"/>
      <c r="QDU12" s="46"/>
      <c r="QDV12" s="46"/>
      <c r="QDW12" s="46"/>
      <c r="QDX12" s="46"/>
      <c r="QDY12" s="46"/>
      <c r="QDZ12" s="46"/>
      <c r="QEA12" s="46"/>
      <c r="QEB12" s="46"/>
      <c r="QEC12" s="46"/>
      <c r="QED12" s="46"/>
      <c r="QEE12" s="46"/>
      <c r="QEF12" s="46"/>
      <c r="QEG12" s="46"/>
      <c r="QEH12" s="46"/>
      <c r="QEI12" s="46"/>
      <c r="QEJ12" s="46"/>
      <c r="QEK12" s="46"/>
      <c r="QEL12" s="46"/>
      <c r="QEM12" s="46"/>
      <c r="QEN12" s="46"/>
      <c r="QEO12" s="46"/>
      <c r="QEP12" s="46"/>
      <c r="QEQ12" s="46"/>
      <c r="QER12" s="46"/>
      <c r="QES12" s="46"/>
      <c r="QET12" s="46"/>
      <c r="QEU12" s="46"/>
      <c r="QEV12" s="46"/>
      <c r="QEW12" s="46"/>
      <c r="QEX12" s="46"/>
      <c r="QEY12" s="46"/>
      <c r="QEZ12" s="46"/>
      <c r="QFA12" s="46"/>
      <c r="QFB12" s="46"/>
      <c r="QFC12" s="46"/>
      <c r="QFD12" s="46"/>
      <c r="QFE12" s="46"/>
      <c r="QFF12" s="46"/>
      <c r="QFG12" s="46"/>
      <c r="QFH12" s="46"/>
      <c r="QFI12" s="46"/>
      <c r="QFJ12" s="46"/>
      <c r="QFK12" s="46"/>
      <c r="QFL12" s="46"/>
      <c r="QFM12" s="46"/>
      <c r="QFN12" s="46"/>
      <c r="QFO12" s="46"/>
      <c r="QFP12" s="46"/>
      <c r="QFQ12" s="46"/>
      <c r="QFR12" s="46"/>
      <c r="QFS12" s="46"/>
      <c r="QFT12" s="46"/>
      <c r="QFU12" s="46"/>
      <c r="QFV12" s="46"/>
      <c r="QFW12" s="46"/>
      <c r="QFX12" s="46"/>
      <c r="QFY12" s="46"/>
      <c r="QFZ12" s="46"/>
      <c r="QGA12" s="46"/>
      <c r="QGB12" s="46"/>
      <c r="QGC12" s="46"/>
      <c r="QGD12" s="46"/>
      <c r="QGE12" s="46"/>
      <c r="QGF12" s="46"/>
      <c r="QGG12" s="46"/>
      <c r="QGH12" s="46"/>
      <c r="QGI12" s="46"/>
      <c r="QGJ12" s="46"/>
      <c r="QGK12" s="46"/>
      <c r="QGL12" s="46"/>
      <c r="QGM12" s="46"/>
      <c r="QGN12" s="46"/>
      <c r="QGO12" s="46"/>
      <c r="QGP12" s="46"/>
      <c r="QGQ12" s="46"/>
      <c r="QGR12" s="46"/>
      <c r="QGS12" s="46"/>
      <c r="QGT12" s="46"/>
      <c r="QGU12" s="46"/>
      <c r="QGV12" s="46"/>
      <c r="QGW12" s="46"/>
      <c r="QGX12" s="46"/>
      <c r="QGY12" s="46"/>
      <c r="QGZ12" s="46"/>
      <c r="QHA12" s="46"/>
      <c r="QHB12" s="46"/>
      <c r="QHC12" s="46"/>
      <c r="QHD12" s="46"/>
      <c r="QHE12" s="46"/>
      <c r="QHF12" s="46"/>
      <c r="QHG12" s="46"/>
      <c r="QHH12" s="46"/>
      <c r="QHI12" s="46"/>
      <c r="QHJ12" s="46"/>
      <c r="QHK12" s="46"/>
      <c r="QHL12" s="46"/>
      <c r="QHM12" s="46"/>
      <c r="QHN12" s="46"/>
      <c r="QHO12" s="46"/>
      <c r="QHP12" s="46"/>
      <c r="QHQ12" s="46"/>
      <c r="QHR12" s="46"/>
      <c r="QHS12" s="46"/>
      <c r="QHT12" s="46"/>
      <c r="QHU12" s="46"/>
      <c r="QHV12" s="46"/>
      <c r="QHW12" s="46"/>
      <c r="QHX12" s="46"/>
      <c r="QHY12" s="46"/>
      <c r="QHZ12" s="46"/>
      <c r="QIA12" s="46"/>
      <c r="QIB12" s="46"/>
      <c r="QIC12" s="46"/>
      <c r="QID12" s="46"/>
      <c r="QIE12" s="46"/>
      <c r="QIF12" s="46"/>
      <c r="QIG12" s="46"/>
      <c r="QIH12" s="46"/>
      <c r="QII12" s="46"/>
      <c r="QIJ12" s="46"/>
      <c r="QIK12" s="46"/>
      <c r="QIL12" s="46"/>
      <c r="QIM12" s="46"/>
      <c r="QIN12" s="46"/>
      <c r="QIO12" s="46"/>
      <c r="QIP12" s="46"/>
      <c r="QIQ12" s="46"/>
      <c r="QIR12" s="46"/>
      <c r="QIS12" s="46"/>
      <c r="QIT12" s="46"/>
      <c r="QIU12" s="46"/>
      <c r="QIV12" s="46"/>
      <c r="QIW12" s="46"/>
      <c r="QIX12" s="46"/>
      <c r="QIY12" s="46"/>
      <c r="QIZ12" s="46"/>
      <c r="QJA12" s="46"/>
      <c r="QJB12" s="46"/>
      <c r="QJC12" s="46"/>
      <c r="QJD12" s="46"/>
      <c r="QJE12" s="46"/>
      <c r="QJF12" s="46"/>
      <c r="QJG12" s="46"/>
      <c r="QJH12" s="46"/>
      <c r="QJI12" s="46"/>
      <c r="QJJ12" s="46"/>
      <c r="QJK12" s="46"/>
      <c r="QJL12" s="46"/>
      <c r="QJM12" s="46"/>
      <c r="QJN12" s="46"/>
      <c r="QJO12" s="46"/>
      <c r="QJP12" s="46"/>
      <c r="QJQ12" s="46"/>
      <c r="QJR12" s="46"/>
      <c r="QJS12" s="46"/>
      <c r="QJT12" s="46"/>
      <c r="QJU12" s="46"/>
      <c r="QJV12" s="46"/>
      <c r="QJW12" s="46"/>
      <c r="QJX12" s="46"/>
      <c r="QJY12" s="46"/>
      <c r="QJZ12" s="46"/>
      <c r="QKA12" s="46"/>
      <c r="QKB12" s="46"/>
      <c r="QKC12" s="46"/>
      <c r="QKD12" s="46"/>
      <c r="QKE12" s="46"/>
      <c r="QKF12" s="46"/>
      <c r="QKG12" s="46"/>
      <c r="QKH12" s="46"/>
      <c r="QKI12" s="46"/>
      <c r="QKJ12" s="46"/>
      <c r="QKK12" s="46"/>
      <c r="QKL12" s="46"/>
      <c r="QKM12" s="46"/>
      <c r="QKN12" s="46"/>
      <c r="QKO12" s="46"/>
      <c r="QKP12" s="46"/>
      <c r="QKQ12" s="46"/>
      <c r="QKR12" s="46"/>
      <c r="QKS12" s="46"/>
      <c r="QKT12" s="46"/>
      <c r="QKU12" s="46"/>
      <c r="QKV12" s="46"/>
      <c r="QKW12" s="46"/>
      <c r="QKX12" s="46"/>
      <c r="QKY12" s="46"/>
      <c r="QKZ12" s="46"/>
      <c r="QLA12" s="46"/>
      <c r="QLB12" s="46"/>
      <c r="QLC12" s="46"/>
      <c r="QLD12" s="46"/>
      <c r="QLE12" s="46"/>
      <c r="QLF12" s="46"/>
      <c r="QLG12" s="46"/>
      <c r="QLH12" s="46"/>
      <c r="QLI12" s="46"/>
      <c r="QLJ12" s="46"/>
      <c r="QLK12" s="46"/>
      <c r="QLL12" s="46"/>
      <c r="QLM12" s="46"/>
      <c r="QLN12" s="46"/>
      <c r="QLO12" s="46"/>
      <c r="QLP12" s="46"/>
      <c r="QLQ12" s="46"/>
      <c r="QLR12" s="46"/>
      <c r="QLS12" s="46"/>
      <c r="QLT12" s="46"/>
      <c r="QLU12" s="46"/>
      <c r="QLV12" s="46"/>
      <c r="QLW12" s="46"/>
      <c r="QLX12" s="46"/>
      <c r="QLY12" s="46"/>
      <c r="QLZ12" s="46"/>
      <c r="QMA12" s="46"/>
      <c r="QMB12" s="46"/>
      <c r="QMC12" s="46"/>
      <c r="QMD12" s="46"/>
      <c r="QME12" s="46"/>
      <c r="QMF12" s="46"/>
      <c r="QMG12" s="46"/>
      <c r="QMH12" s="46"/>
      <c r="QMI12" s="46"/>
      <c r="QMJ12" s="46"/>
      <c r="QMK12" s="46"/>
      <c r="QML12" s="46"/>
      <c r="QMM12" s="46"/>
      <c r="QMN12" s="46"/>
      <c r="QMO12" s="46"/>
      <c r="QMP12" s="46"/>
      <c r="QMQ12" s="46"/>
      <c r="QMR12" s="46"/>
      <c r="QMS12" s="46"/>
      <c r="QMT12" s="46"/>
      <c r="QMU12" s="46"/>
      <c r="QMV12" s="46"/>
      <c r="QMW12" s="46"/>
      <c r="QMX12" s="46"/>
      <c r="QMY12" s="46"/>
      <c r="QMZ12" s="46"/>
      <c r="QNA12" s="46"/>
      <c r="QNB12" s="46"/>
      <c r="QNC12" s="46"/>
      <c r="QND12" s="46"/>
      <c r="QNE12" s="46"/>
      <c r="QNF12" s="46"/>
      <c r="QNG12" s="46"/>
      <c r="QNH12" s="46"/>
      <c r="QNI12" s="46"/>
      <c r="QNJ12" s="46"/>
      <c r="QNK12" s="46"/>
      <c r="QNL12" s="46"/>
      <c r="QNM12" s="46"/>
      <c r="QNN12" s="46"/>
      <c r="QNO12" s="46"/>
      <c r="QNP12" s="46"/>
      <c r="QNQ12" s="46"/>
      <c r="QNR12" s="46"/>
      <c r="QNS12" s="46"/>
      <c r="QNT12" s="46"/>
      <c r="QNU12" s="46"/>
      <c r="QNV12" s="46"/>
      <c r="QNW12" s="46"/>
      <c r="QNX12" s="46"/>
      <c r="QNY12" s="46"/>
      <c r="QNZ12" s="46"/>
      <c r="QOA12" s="46"/>
      <c r="QOB12" s="46"/>
      <c r="QOC12" s="46"/>
      <c r="QOD12" s="46"/>
      <c r="QOE12" s="46"/>
      <c r="QOF12" s="46"/>
      <c r="QOG12" s="46"/>
      <c r="QOH12" s="46"/>
      <c r="QOI12" s="46"/>
      <c r="QOJ12" s="46"/>
      <c r="QOK12" s="46"/>
      <c r="QOL12" s="46"/>
      <c r="QOM12" s="46"/>
      <c r="QON12" s="46"/>
      <c r="QOO12" s="46"/>
      <c r="QOP12" s="46"/>
      <c r="QOQ12" s="46"/>
      <c r="QOR12" s="46"/>
      <c r="QOS12" s="46"/>
      <c r="QOT12" s="46"/>
      <c r="QOU12" s="46"/>
      <c r="QOV12" s="46"/>
      <c r="QOW12" s="46"/>
      <c r="QOX12" s="46"/>
      <c r="QOY12" s="46"/>
      <c r="QOZ12" s="46"/>
      <c r="QPA12" s="46"/>
      <c r="QPB12" s="46"/>
      <c r="QPC12" s="46"/>
      <c r="QPD12" s="46"/>
      <c r="QPE12" s="46"/>
      <c r="QPF12" s="46"/>
      <c r="QPG12" s="46"/>
      <c r="QPH12" s="46"/>
      <c r="QPI12" s="46"/>
      <c r="QPJ12" s="46"/>
      <c r="QPK12" s="46"/>
      <c r="QPL12" s="46"/>
      <c r="QPM12" s="46"/>
      <c r="QPN12" s="46"/>
      <c r="QPO12" s="46"/>
      <c r="QPP12" s="46"/>
      <c r="QPQ12" s="46"/>
      <c r="QPR12" s="46"/>
      <c r="QPS12" s="46"/>
      <c r="QPT12" s="46"/>
      <c r="QPU12" s="46"/>
      <c r="QPV12" s="46"/>
      <c r="QPW12" s="46"/>
      <c r="QPX12" s="46"/>
      <c r="QPY12" s="46"/>
      <c r="QPZ12" s="46"/>
      <c r="QQA12" s="46"/>
      <c r="QQB12" s="46"/>
      <c r="QQC12" s="46"/>
      <c r="QQD12" s="46"/>
      <c r="QQE12" s="46"/>
      <c r="QQF12" s="46"/>
      <c r="QQG12" s="46"/>
      <c r="QQH12" s="46"/>
      <c r="QQI12" s="46"/>
      <c r="QQJ12" s="46"/>
      <c r="QQK12" s="46"/>
      <c r="QQL12" s="46"/>
      <c r="QQM12" s="46"/>
      <c r="QQN12" s="46"/>
      <c r="QQO12" s="46"/>
      <c r="QQP12" s="46"/>
      <c r="QQQ12" s="46"/>
      <c r="QQR12" s="46"/>
      <c r="QQS12" s="46"/>
      <c r="QQT12" s="46"/>
      <c r="QQU12" s="46"/>
      <c r="QQV12" s="46"/>
      <c r="QQW12" s="46"/>
      <c r="QQX12" s="46"/>
      <c r="QQY12" s="46"/>
      <c r="QQZ12" s="46"/>
      <c r="QRA12" s="46"/>
      <c r="QRB12" s="46"/>
      <c r="QRC12" s="46"/>
      <c r="QRD12" s="46"/>
      <c r="QRE12" s="46"/>
      <c r="QRF12" s="46"/>
      <c r="QRG12" s="46"/>
      <c r="QRH12" s="46"/>
      <c r="QRI12" s="46"/>
      <c r="QRJ12" s="46"/>
      <c r="QRK12" s="46"/>
      <c r="QRL12" s="46"/>
      <c r="QRM12" s="46"/>
      <c r="QRN12" s="46"/>
      <c r="QRO12" s="46"/>
      <c r="QRP12" s="46"/>
      <c r="QRQ12" s="46"/>
      <c r="QRR12" s="46"/>
      <c r="QRS12" s="46"/>
      <c r="QRT12" s="46"/>
      <c r="QRU12" s="46"/>
      <c r="QRV12" s="46"/>
      <c r="QRW12" s="46"/>
      <c r="QRX12" s="46"/>
      <c r="QRY12" s="46"/>
      <c r="QRZ12" s="46"/>
      <c r="QSA12" s="46"/>
      <c r="QSB12" s="46"/>
      <c r="QSC12" s="46"/>
      <c r="QSD12" s="46"/>
      <c r="QSE12" s="46"/>
      <c r="QSF12" s="46"/>
      <c r="QSG12" s="46"/>
      <c r="QSH12" s="46"/>
      <c r="QSI12" s="46"/>
      <c r="QSJ12" s="46"/>
      <c r="QSK12" s="46"/>
      <c r="QSL12" s="46"/>
      <c r="QSM12" s="46"/>
      <c r="QSN12" s="46"/>
      <c r="QSO12" s="46"/>
      <c r="QSP12" s="46"/>
      <c r="QSQ12" s="46"/>
      <c r="QSR12" s="46"/>
      <c r="QSS12" s="46"/>
      <c r="QST12" s="46"/>
      <c r="QSU12" s="46"/>
      <c r="QSV12" s="46"/>
      <c r="QSW12" s="46"/>
      <c r="QSX12" s="46"/>
      <c r="QSY12" s="46"/>
      <c r="QSZ12" s="46"/>
      <c r="QTA12" s="46"/>
      <c r="QTB12" s="46"/>
      <c r="QTC12" s="46"/>
      <c r="QTD12" s="46"/>
      <c r="QTE12" s="46"/>
      <c r="QTF12" s="46"/>
      <c r="QTG12" s="46"/>
      <c r="QTH12" s="46"/>
      <c r="QTI12" s="46"/>
      <c r="QTJ12" s="46"/>
      <c r="QTK12" s="46"/>
      <c r="QTL12" s="46"/>
      <c r="QTM12" s="46"/>
      <c r="QTN12" s="46"/>
      <c r="QTO12" s="46"/>
      <c r="QTP12" s="46"/>
      <c r="QTQ12" s="46"/>
      <c r="QTR12" s="46"/>
      <c r="QTS12" s="46"/>
      <c r="QTT12" s="46"/>
      <c r="QTU12" s="46"/>
      <c r="QTV12" s="46"/>
      <c r="QTW12" s="46"/>
      <c r="QTX12" s="46"/>
      <c r="QTY12" s="46"/>
      <c r="QTZ12" s="46"/>
      <c r="QUA12" s="46"/>
      <c r="QUB12" s="46"/>
      <c r="QUC12" s="46"/>
      <c r="QUD12" s="46"/>
      <c r="QUE12" s="46"/>
      <c r="QUF12" s="46"/>
      <c r="QUG12" s="46"/>
      <c r="QUH12" s="46"/>
      <c r="QUI12" s="46"/>
      <c r="QUJ12" s="46"/>
      <c r="QUK12" s="46"/>
      <c r="QUL12" s="46"/>
      <c r="QUM12" s="46"/>
      <c r="QUN12" s="46"/>
      <c r="QUO12" s="46"/>
      <c r="QUP12" s="46"/>
      <c r="QUQ12" s="46"/>
      <c r="QUR12" s="46"/>
      <c r="QUS12" s="46"/>
      <c r="QUT12" s="46"/>
      <c r="QUU12" s="46"/>
      <c r="QUV12" s="46"/>
      <c r="QUW12" s="46"/>
      <c r="QUX12" s="46"/>
      <c r="QUY12" s="46"/>
      <c r="QUZ12" s="46"/>
      <c r="QVA12" s="46"/>
      <c r="QVB12" s="46"/>
      <c r="QVC12" s="46"/>
      <c r="QVD12" s="46"/>
      <c r="QVE12" s="46"/>
      <c r="QVF12" s="46"/>
      <c r="QVG12" s="46"/>
      <c r="QVH12" s="46"/>
      <c r="QVI12" s="46"/>
      <c r="QVJ12" s="46"/>
      <c r="QVK12" s="46"/>
      <c r="QVL12" s="46"/>
      <c r="QVM12" s="46"/>
      <c r="QVN12" s="46"/>
      <c r="QVO12" s="46"/>
      <c r="QVP12" s="46"/>
      <c r="QVQ12" s="46"/>
      <c r="QVR12" s="46"/>
      <c r="QVS12" s="46"/>
      <c r="QVT12" s="46"/>
      <c r="QVU12" s="46"/>
      <c r="QVV12" s="46"/>
      <c r="QVW12" s="46"/>
      <c r="QVX12" s="46"/>
      <c r="QVY12" s="46"/>
      <c r="QVZ12" s="46"/>
      <c r="QWA12" s="46"/>
      <c r="QWB12" s="46"/>
      <c r="QWC12" s="46"/>
      <c r="QWD12" s="46"/>
      <c r="QWE12" s="46"/>
      <c r="QWF12" s="46"/>
      <c r="QWG12" s="46"/>
      <c r="QWH12" s="46"/>
      <c r="QWI12" s="46"/>
      <c r="QWJ12" s="46"/>
      <c r="QWK12" s="46"/>
      <c r="QWL12" s="46"/>
      <c r="QWM12" s="46"/>
      <c r="QWN12" s="46"/>
      <c r="QWO12" s="46"/>
      <c r="QWP12" s="46"/>
      <c r="QWQ12" s="46"/>
      <c r="QWR12" s="46"/>
      <c r="QWS12" s="46"/>
      <c r="QWT12" s="46"/>
      <c r="QWU12" s="46"/>
      <c r="QWV12" s="46"/>
      <c r="QWW12" s="46"/>
      <c r="QWX12" s="46"/>
      <c r="QWY12" s="46"/>
      <c r="QWZ12" s="46"/>
      <c r="QXA12" s="46"/>
      <c r="QXB12" s="46"/>
      <c r="QXC12" s="46"/>
      <c r="QXD12" s="46"/>
      <c r="QXE12" s="46"/>
      <c r="QXF12" s="46"/>
      <c r="QXG12" s="46"/>
      <c r="QXH12" s="46"/>
      <c r="QXI12" s="46"/>
      <c r="QXJ12" s="46"/>
      <c r="QXK12" s="46"/>
      <c r="QXL12" s="46"/>
      <c r="QXM12" s="46"/>
      <c r="QXN12" s="46"/>
      <c r="QXO12" s="46"/>
      <c r="QXP12" s="46"/>
      <c r="QXQ12" s="46"/>
      <c r="QXR12" s="46"/>
      <c r="QXS12" s="46"/>
      <c r="QXT12" s="46"/>
      <c r="QXU12" s="46"/>
      <c r="QXV12" s="46"/>
      <c r="QXW12" s="46"/>
      <c r="QXX12" s="46"/>
      <c r="QXY12" s="46"/>
      <c r="QXZ12" s="46"/>
      <c r="QYA12" s="46"/>
      <c r="QYB12" s="46"/>
      <c r="QYC12" s="46"/>
      <c r="QYD12" s="46"/>
      <c r="QYE12" s="46"/>
      <c r="QYF12" s="46"/>
      <c r="QYG12" s="46"/>
      <c r="QYH12" s="46"/>
      <c r="QYI12" s="46"/>
      <c r="QYJ12" s="46"/>
      <c r="QYK12" s="46"/>
      <c r="QYL12" s="46"/>
      <c r="QYM12" s="46"/>
      <c r="QYN12" s="46"/>
      <c r="QYO12" s="46"/>
      <c r="QYP12" s="46"/>
      <c r="QYQ12" s="46"/>
      <c r="QYR12" s="46"/>
      <c r="QYS12" s="46"/>
      <c r="QYT12" s="46"/>
      <c r="QYU12" s="46"/>
      <c r="QYV12" s="46"/>
      <c r="QYW12" s="46"/>
      <c r="QYX12" s="46"/>
      <c r="QYY12" s="46"/>
      <c r="QYZ12" s="46"/>
      <c r="QZA12" s="46"/>
      <c r="QZB12" s="46"/>
      <c r="QZC12" s="46"/>
      <c r="QZD12" s="46"/>
      <c r="QZE12" s="46"/>
      <c r="QZF12" s="46"/>
      <c r="QZG12" s="46"/>
      <c r="QZH12" s="46"/>
      <c r="QZI12" s="46"/>
      <c r="QZJ12" s="46"/>
      <c r="QZK12" s="46"/>
      <c r="QZL12" s="46"/>
      <c r="QZM12" s="46"/>
      <c r="QZN12" s="46"/>
      <c r="QZO12" s="46"/>
      <c r="QZP12" s="46"/>
      <c r="QZQ12" s="46"/>
      <c r="QZR12" s="46"/>
      <c r="QZS12" s="46"/>
      <c r="QZT12" s="46"/>
      <c r="QZU12" s="46"/>
      <c r="QZV12" s="46"/>
      <c r="QZW12" s="46"/>
      <c r="QZX12" s="46"/>
      <c r="QZY12" s="46"/>
      <c r="QZZ12" s="46"/>
      <c r="RAA12" s="46"/>
      <c r="RAB12" s="46"/>
      <c r="RAC12" s="46"/>
      <c r="RAD12" s="46"/>
      <c r="RAE12" s="46"/>
      <c r="RAF12" s="46"/>
      <c r="RAG12" s="46"/>
      <c r="RAH12" s="46"/>
      <c r="RAI12" s="46"/>
      <c r="RAJ12" s="46"/>
      <c r="RAK12" s="46"/>
      <c r="RAL12" s="46"/>
      <c r="RAM12" s="46"/>
      <c r="RAN12" s="46"/>
      <c r="RAO12" s="46"/>
      <c r="RAP12" s="46"/>
      <c r="RAQ12" s="46"/>
      <c r="RAR12" s="46"/>
      <c r="RAS12" s="46"/>
      <c r="RAT12" s="46"/>
      <c r="RAU12" s="46"/>
      <c r="RAV12" s="46"/>
      <c r="RAW12" s="46"/>
      <c r="RAX12" s="46"/>
      <c r="RAY12" s="46"/>
      <c r="RAZ12" s="46"/>
      <c r="RBA12" s="46"/>
      <c r="RBB12" s="46"/>
      <c r="RBC12" s="46"/>
      <c r="RBD12" s="46"/>
      <c r="RBE12" s="46"/>
      <c r="RBF12" s="46"/>
      <c r="RBG12" s="46"/>
      <c r="RBH12" s="46"/>
      <c r="RBI12" s="46"/>
      <c r="RBJ12" s="46"/>
      <c r="RBK12" s="46"/>
      <c r="RBL12" s="46"/>
      <c r="RBM12" s="46"/>
      <c r="RBN12" s="46"/>
      <c r="RBO12" s="46"/>
      <c r="RBP12" s="46"/>
      <c r="RBQ12" s="46"/>
      <c r="RBR12" s="46"/>
      <c r="RBS12" s="46"/>
      <c r="RBT12" s="46"/>
      <c r="RBU12" s="46"/>
      <c r="RBV12" s="46"/>
      <c r="RBW12" s="46"/>
      <c r="RBX12" s="46"/>
      <c r="RBY12" s="46"/>
      <c r="RBZ12" s="46"/>
      <c r="RCA12" s="46"/>
      <c r="RCB12" s="46"/>
      <c r="RCC12" s="46"/>
      <c r="RCD12" s="46"/>
      <c r="RCE12" s="46"/>
      <c r="RCF12" s="46"/>
      <c r="RCG12" s="46"/>
      <c r="RCH12" s="46"/>
      <c r="RCI12" s="46"/>
      <c r="RCJ12" s="46"/>
      <c r="RCK12" s="46"/>
      <c r="RCL12" s="46"/>
      <c r="RCM12" s="46"/>
      <c r="RCN12" s="46"/>
      <c r="RCO12" s="46"/>
      <c r="RCP12" s="46"/>
      <c r="RCQ12" s="46"/>
      <c r="RCR12" s="46"/>
      <c r="RCS12" s="46"/>
      <c r="RCT12" s="46"/>
      <c r="RCU12" s="46"/>
      <c r="RCV12" s="46"/>
      <c r="RCW12" s="46"/>
      <c r="RCX12" s="46"/>
      <c r="RCY12" s="46"/>
      <c r="RCZ12" s="46"/>
      <c r="RDA12" s="46"/>
      <c r="RDB12" s="46"/>
      <c r="RDC12" s="46"/>
      <c r="RDD12" s="46"/>
      <c r="RDE12" s="46"/>
      <c r="RDF12" s="46"/>
      <c r="RDG12" s="46"/>
      <c r="RDH12" s="46"/>
      <c r="RDI12" s="46"/>
      <c r="RDJ12" s="46"/>
      <c r="RDK12" s="46"/>
      <c r="RDL12" s="46"/>
      <c r="RDM12" s="46"/>
      <c r="RDN12" s="46"/>
      <c r="RDO12" s="46"/>
      <c r="RDP12" s="46"/>
      <c r="RDQ12" s="46"/>
      <c r="RDR12" s="46"/>
      <c r="RDS12" s="46"/>
      <c r="RDT12" s="46"/>
      <c r="RDU12" s="46"/>
      <c r="RDV12" s="46"/>
      <c r="RDW12" s="46"/>
      <c r="RDX12" s="46"/>
      <c r="RDY12" s="46"/>
      <c r="RDZ12" s="46"/>
      <c r="REA12" s="46"/>
      <c r="REB12" s="46"/>
      <c r="REC12" s="46"/>
      <c r="RED12" s="46"/>
      <c r="REE12" s="46"/>
      <c r="REF12" s="46"/>
      <c r="REG12" s="46"/>
      <c r="REH12" s="46"/>
      <c r="REI12" s="46"/>
      <c r="REJ12" s="46"/>
      <c r="REK12" s="46"/>
      <c r="REL12" s="46"/>
      <c r="REM12" s="46"/>
      <c r="REN12" s="46"/>
      <c r="REO12" s="46"/>
      <c r="REP12" s="46"/>
      <c r="REQ12" s="46"/>
      <c r="RER12" s="46"/>
      <c r="RES12" s="46"/>
      <c r="RET12" s="46"/>
      <c r="REU12" s="46"/>
      <c r="REV12" s="46"/>
      <c r="REW12" s="46"/>
      <c r="REX12" s="46"/>
      <c r="REY12" s="46"/>
      <c r="REZ12" s="46"/>
      <c r="RFA12" s="46"/>
      <c r="RFB12" s="46"/>
      <c r="RFC12" s="46"/>
      <c r="RFD12" s="46"/>
      <c r="RFE12" s="46"/>
      <c r="RFF12" s="46"/>
      <c r="RFG12" s="46"/>
      <c r="RFH12" s="46"/>
      <c r="RFI12" s="46"/>
      <c r="RFJ12" s="46"/>
      <c r="RFK12" s="46"/>
      <c r="RFL12" s="46"/>
      <c r="RFM12" s="46"/>
      <c r="RFN12" s="46"/>
      <c r="RFO12" s="46"/>
      <c r="RFP12" s="46"/>
      <c r="RFQ12" s="46"/>
      <c r="RFR12" s="46"/>
      <c r="RFS12" s="46"/>
      <c r="RFT12" s="46"/>
      <c r="RFU12" s="46"/>
      <c r="RFV12" s="46"/>
      <c r="RFW12" s="46"/>
      <c r="RFX12" s="46"/>
      <c r="RFY12" s="46"/>
      <c r="RFZ12" s="46"/>
      <c r="RGA12" s="46"/>
      <c r="RGB12" s="46"/>
      <c r="RGC12" s="46"/>
      <c r="RGD12" s="46"/>
      <c r="RGE12" s="46"/>
      <c r="RGF12" s="46"/>
      <c r="RGG12" s="46"/>
      <c r="RGH12" s="46"/>
      <c r="RGI12" s="46"/>
      <c r="RGJ12" s="46"/>
      <c r="RGK12" s="46"/>
      <c r="RGL12" s="46"/>
      <c r="RGM12" s="46"/>
      <c r="RGN12" s="46"/>
      <c r="RGO12" s="46"/>
      <c r="RGP12" s="46"/>
      <c r="RGQ12" s="46"/>
      <c r="RGR12" s="46"/>
      <c r="RGS12" s="46"/>
      <c r="RGT12" s="46"/>
      <c r="RGU12" s="46"/>
      <c r="RGV12" s="46"/>
      <c r="RGW12" s="46"/>
      <c r="RGX12" s="46"/>
      <c r="RGY12" s="46"/>
      <c r="RGZ12" s="46"/>
      <c r="RHA12" s="46"/>
      <c r="RHB12" s="46"/>
      <c r="RHC12" s="46"/>
      <c r="RHD12" s="46"/>
      <c r="RHE12" s="46"/>
      <c r="RHF12" s="46"/>
      <c r="RHG12" s="46"/>
      <c r="RHH12" s="46"/>
      <c r="RHI12" s="46"/>
      <c r="RHJ12" s="46"/>
      <c r="RHK12" s="46"/>
      <c r="RHL12" s="46"/>
      <c r="RHM12" s="46"/>
      <c r="RHN12" s="46"/>
      <c r="RHO12" s="46"/>
      <c r="RHP12" s="46"/>
      <c r="RHQ12" s="46"/>
      <c r="RHR12" s="46"/>
      <c r="RHS12" s="46"/>
      <c r="RHT12" s="46"/>
      <c r="RHU12" s="46"/>
      <c r="RHV12" s="46"/>
      <c r="RHW12" s="46"/>
      <c r="RHX12" s="46"/>
      <c r="RHY12" s="46"/>
      <c r="RHZ12" s="46"/>
      <c r="RIA12" s="46"/>
      <c r="RIB12" s="46"/>
      <c r="RIC12" s="46"/>
      <c r="RID12" s="46"/>
      <c r="RIE12" s="46"/>
      <c r="RIF12" s="46"/>
      <c r="RIG12" s="46"/>
      <c r="RIH12" s="46"/>
      <c r="RII12" s="46"/>
      <c r="RIJ12" s="46"/>
      <c r="RIK12" s="46"/>
      <c r="RIL12" s="46"/>
      <c r="RIM12" s="46"/>
      <c r="RIN12" s="46"/>
      <c r="RIO12" s="46"/>
      <c r="RIP12" s="46"/>
      <c r="RIQ12" s="46"/>
      <c r="RIR12" s="46"/>
      <c r="RIS12" s="46"/>
      <c r="RIT12" s="46"/>
      <c r="RIU12" s="46"/>
      <c r="RIV12" s="46"/>
      <c r="RIW12" s="46"/>
      <c r="RIX12" s="46"/>
      <c r="RIY12" s="46"/>
      <c r="RIZ12" s="46"/>
      <c r="RJA12" s="46"/>
      <c r="RJB12" s="46"/>
      <c r="RJC12" s="46"/>
      <c r="RJD12" s="46"/>
      <c r="RJE12" s="46"/>
      <c r="RJF12" s="46"/>
      <c r="RJG12" s="46"/>
      <c r="RJH12" s="46"/>
      <c r="RJI12" s="46"/>
      <c r="RJJ12" s="46"/>
      <c r="RJK12" s="46"/>
      <c r="RJL12" s="46"/>
      <c r="RJM12" s="46"/>
      <c r="RJN12" s="46"/>
      <c r="RJO12" s="46"/>
      <c r="RJP12" s="46"/>
      <c r="RJQ12" s="46"/>
      <c r="RJR12" s="46"/>
      <c r="RJS12" s="46"/>
      <c r="RJT12" s="46"/>
      <c r="RJU12" s="46"/>
      <c r="RJV12" s="46"/>
      <c r="RJW12" s="46"/>
      <c r="RJX12" s="46"/>
      <c r="RJY12" s="46"/>
      <c r="RJZ12" s="46"/>
      <c r="RKA12" s="46"/>
      <c r="RKB12" s="46"/>
      <c r="RKC12" s="46"/>
      <c r="RKD12" s="46"/>
      <c r="RKE12" s="46"/>
      <c r="RKF12" s="46"/>
      <c r="RKG12" s="46"/>
      <c r="RKH12" s="46"/>
      <c r="RKI12" s="46"/>
      <c r="RKJ12" s="46"/>
      <c r="RKK12" s="46"/>
      <c r="RKL12" s="46"/>
      <c r="RKM12" s="46"/>
      <c r="RKN12" s="46"/>
      <c r="RKO12" s="46"/>
      <c r="RKP12" s="46"/>
      <c r="RKQ12" s="46"/>
      <c r="RKR12" s="46"/>
      <c r="RKS12" s="46"/>
      <c r="RKT12" s="46"/>
      <c r="RKU12" s="46"/>
      <c r="RKV12" s="46"/>
      <c r="RKW12" s="46"/>
      <c r="RKX12" s="46"/>
      <c r="RKY12" s="46"/>
      <c r="RKZ12" s="46"/>
      <c r="RLA12" s="46"/>
      <c r="RLB12" s="46"/>
      <c r="RLC12" s="46"/>
      <c r="RLD12" s="46"/>
      <c r="RLE12" s="46"/>
      <c r="RLF12" s="46"/>
      <c r="RLG12" s="46"/>
      <c r="RLH12" s="46"/>
      <c r="RLI12" s="46"/>
      <c r="RLJ12" s="46"/>
      <c r="RLK12" s="46"/>
      <c r="RLL12" s="46"/>
      <c r="RLM12" s="46"/>
      <c r="RLN12" s="46"/>
      <c r="RLO12" s="46"/>
      <c r="RLP12" s="46"/>
      <c r="RLQ12" s="46"/>
      <c r="RLR12" s="46"/>
      <c r="RLS12" s="46"/>
      <c r="RLT12" s="46"/>
      <c r="RLU12" s="46"/>
      <c r="RLV12" s="46"/>
      <c r="RLW12" s="46"/>
      <c r="RLX12" s="46"/>
      <c r="RLY12" s="46"/>
      <c r="RLZ12" s="46"/>
      <c r="RMA12" s="46"/>
      <c r="RMB12" s="46"/>
      <c r="RMC12" s="46"/>
      <c r="RMD12" s="46"/>
      <c r="RME12" s="46"/>
      <c r="RMF12" s="46"/>
      <c r="RMG12" s="46"/>
      <c r="RMH12" s="46"/>
      <c r="RMI12" s="46"/>
      <c r="RMJ12" s="46"/>
      <c r="RMK12" s="46"/>
      <c r="RML12" s="46"/>
      <c r="RMM12" s="46"/>
      <c r="RMN12" s="46"/>
      <c r="RMO12" s="46"/>
      <c r="RMP12" s="46"/>
      <c r="RMQ12" s="46"/>
      <c r="RMR12" s="46"/>
      <c r="RMS12" s="46"/>
      <c r="RMT12" s="46"/>
      <c r="RMU12" s="46"/>
      <c r="RMV12" s="46"/>
      <c r="RMW12" s="46"/>
      <c r="RMX12" s="46"/>
      <c r="RMY12" s="46"/>
      <c r="RMZ12" s="46"/>
      <c r="RNA12" s="46"/>
      <c r="RNB12" s="46"/>
      <c r="RNC12" s="46"/>
      <c r="RND12" s="46"/>
      <c r="RNE12" s="46"/>
      <c r="RNF12" s="46"/>
      <c r="RNG12" s="46"/>
      <c r="RNH12" s="46"/>
      <c r="RNI12" s="46"/>
      <c r="RNJ12" s="46"/>
      <c r="RNK12" s="46"/>
      <c r="RNL12" s="46"/>
      <c r="RNM12" s="46"/>
      <c r="RNN12" s="46"/>
      <c r="RNO12" s="46"/>
      <c r="RNP12" s="46"/>
      <c r="RNQ12" s="46"/>
      <c r="RNR12" s="46"/>
      <c r="RNS12" s="46"/>
      <c r="RNT12" s="46"/>
      <c r="RNU12" s="46"/>
      <c r="RNV12" s="46"/>
      <c r="RNW12" s="46"/>
      <c r="RNX12" s="46"/>
      <c r="RNY12" s="46"/>
      <c r="RNZ12" s="46"/>
      <c r="ROA12" s="46"/>
      <c r="ROB12" s="46"/>
      <c r="ROC12" s="46"/>
      <c r="ROD12" s="46"/>
      <c r="ROE12" s="46"/>
      <c r="ROF12" s="46"/>
      <c r="ROG12" s="46"/>
      <c r="ROH12" s="46"/>
      <c r="ROI12" s="46"/>
      <c r="ROJ12" s="46"/>
      <c r="ROK12" s="46"/>
      <c r="ROL12" s="46"/>
      <c r="ROM12" s="46"/>
      <c r="RON12" s="46"/>
      <c r="ROO12" s="46"/>
      <c r="ROP12" s="46"/>
      <c r="ROQ12" s="46"/>
      <c r="ROR12" s="46"/>
      <c r="ROS12" s="46"/>
      <c r="ROT12" s="46"/>
      <c r="ROU12" s="46"/>
      <c r="ROV12" s="46"/>
      <c r="ROW12" s="46"/>
      <c r="ROX12" s="46"/>
      <c r="ROY12" s="46"/>
      <c r="ROZ12" s="46"/>
      <c r="RPA12" s="46"/>
      <c r="RPB12" s="46"/>
      <c r="RPC12" s="46"/>
      <c r="RPD12" s="46"/>
      <c r="RPE12" s="46"/>
      <c r="RPF12" s="46"/>
      <c r="RPG12" s="46"/>
      <c r="RPH12" s="46"/>
      <c r="RPI12" s="46"/>
      <c r="RPJ12" s="46"/>
      <c r="RPK12" s="46"/>
      <c r="RPL12" s="46"/>
      <c r="RPM12" s="46"/>
      <c r="RPN12" s="46"/>
      <c r="RPO12" s="46"/>
      <c r="RPP12" s="46"/>
      <c r="RPQ12" s="46"/>
      <c r="RPR12" s="46"/>
      <c r="RPS12" s="46"/>
      <c r="RPT12" s="46"/>
      <c r="RPU12" s="46"/>
      <c r="RPV12" s="46"/>
      <c r="RPW12" s="46"/>
      <c r="RPX12" s="46"/>
      <c r="RPY12" s="46"/>
      <c r="RPZ12" s="46"/>
      <c r="RQA12" s="46"/>
      <c r="RQB12" s="46"/>
      <c r="RQC12" s="46"/>
      <c r="RQD12" s="46"/>
      <c r="RQE12" s="46"/>
      <c r="RQF12" s="46"/>
      <c r="RQG12" s="46"/>
      <c r="RQH12" s="46"/>
      <c r="RQI12" s="46"/>
      <c r="RQJ12" s="46"/>
      <c r="RQK12" s="46"/>
      <c r="RQL12" s="46"/>
      <c r="RQM12" s="46"/>
      <c r="RQN12" s="46"/>
      <c r="RQO12" s="46"/>
      <c r="RQP12" s="46"/>
      <c r="RQQ12" s="46"/>
      <c r="RQR12" s="46"/>
      <c r="RQS12" s="46"/>
      <c r="RQT12" s="46"/>
      <c r="RQU12" s="46"/>
      <c r="RQV12" s="46"/>
      <c r="RQW12" s="46"/>
      <c r="RQX12" s="46"/>
      <c r="RQY12" s="46"/>
      <c r="RQZ12" s="46"/>
      <c r="RRA12" s="46"/>
      <c r="RRB12" s="46"/>
      <c r="RRC12" s="46"/>
      <c r="RRD12" s="46"/>
      <c r="RRE12" s="46"/>
      <c r="RRF12" s="46"/>
      <c r="RRG12" s="46"/>
      <c r="RRH12" s="46"/>
      <c r="RRI12" s="46"/>
      <c r="RRJ12" s="46"/>
      <c r="RRK12" s="46"/>
      <c r="RRL12" s="46"/>
      <c r="RRM12" s="46"/>
      <c r="RRN12" s="46"/>
      <c r="RRO12" s="46"/>
      <c r="RRP12" s="46"/>
      <c r="RRQ12" s="46"/>
      <c r="RRR12" s="46"/>
      <c r="RRS12" s="46"/>
      <c r="RRT12" s="46"/>
      <c r="RRU12" s="46"/>
      <c r="RRV12" s="46"/>
      <c r="RRW12" s="46"/>
      <c r="RRX12" s="46"/>
      <c r="RRY12" s="46"/>
      <c r="RRZ12" s="46"/>
      <c r="RSA12" s="46"/>
      <c r="RSB12" s="46"/>
      <c r="RSC12" s="46"/>
      <c r="RSD12" s="46"/>
      <c r="RSE12" s="46"/>
      <c r="RSF12" s="46"/>
      <c r="RSG12" s="46"/>
      <c r="RSH12" s="46"/>
      <c r="RSI12" s="46"/>
      <c r="RSJ12" s="46"/>
      <c r="RSK12" s="46"/>
      <c r="RSL12" s="46"/>
      <c r="RSM12" s="46"/>
      <c r="RSN12" s="46"/>
      <c r="RSO12" s="46"/>
      <c r="RSP12" s="46"/>
      <c r="RSQ12" s="46"/>
      <c r="RSR12" s="46"/>
      <c r="RSS12" s="46"/>
      <c r="RST12" s="46"/>
      <c r="RSU12" s="46"/>
      <c r="RSV12" s="46"/>
      <c r="RSW12" s="46"/>
      <c r="RSX12" s="46"/>
      <c r="RSY12" s="46"/>
      <c r="RSZ12" s="46"/>
      <c r="RTA12" s="46"/>
      <c r="RTB12" s="46"/>
      <c r="RTC12" s="46"/>
      <c r="RTD12" s="46"/>
      <c r="RTE12" s="46"/>
      <c r="RTF12" s="46"/>
      <c r="RTG12" s="46"/>
      <c r="RTH12" s="46"/>
      <c r="RTI12" s="46"/>
      <c r="RTJ12" s="46"/>
      <c r="RTK12" s="46"/>
      <c r="RTL12" s="46"/>
      <c r="RTM12" s="46"/>
      <c r="RTN12" s="46"/>
      <c r="RTO12" s="46"/>
      <c r="RTP12" s="46"/>
      <c r="RTQ12" s="46"/>
      <c r="RTR12" s="46"/>
      <c r="RTS12" s="46"/>
      <c r="RTT12" s="46"/>
      <c r="RTU12" s="46"/>
      <c r="RTV12" s="46"/>
      <c r="RTW12" s="46"/>
      <c r="RTX12" s="46"/>
      <c r="RTY12" s="46"/>
      <c r="RTZ12" s="46"/>
      <c r="RUA12" s="46"/>
      <c r="RUB12" s="46"/>
      <c r="RUC12" s="46"/>
      <c r="RUD12" s="46"/>
      <c r="RUE12" s="46"/>
      <c r="RUF12" s="46"/>
      <c r="RUG12" s="46"/>
      <c r="RUH12" s="46"/>
      <c r="RUI12" s="46"/>
      <c r="RUJ12" s="46"/>
      <c r="RUK12" s="46"/>
      <c r="RUL12" s="46"/>
      <c r="RUM12" s="46"/>
      <c r="RUN12" s="46"/>
      <c r="RUO12" s="46"/>
      <c r="RUP12" s="46"/>
      <c r="RUQ12" s="46"/>
      <c r="RUR12" s="46"/>
      <c r="RUS12" s="46"/>
      <c r="RUT12" s="46"/>
      <c r="RUU12" s="46"/>
      <c r="RUV12" s="46"/>
      <c r="RUW12" s="46"/>
      <c r="RUX12" s="46"/>
      <c r="RUY12" s="46"/>
      <c r="RUZ12" s="46"/>
      <c r="RVA12" s="46"/>
      <c r="RVB12" s="46"/>
      <c r="RVC12" s="46"/>
      <c r="RVD12" s="46"/>
      <c r="RVE12" s="46"/>
      <c r="RVF12" s="46"/>
      <c r="RVG12" s="46"/>
      <c r="RVH12" s="46"/>
      <c r="RVI12" s="46"/>
      <c r="RVJ12" s="46"/>
      <c r="RVK12" s="46"/>
      <c r="RVL12" s="46"/>
      <c r="RVM12" s="46"/>
      <c r="RVN12" s="46"/>
      <c r="RVO12" s="46"/>
      <c r="RVP12" s="46"/>
      <c r="RVQ12" s="46"/>
      <c r="RVR12" s="46"/>
      <c r="RVS12" s="46"/>
      <c r="RVT12" s="46"/>
      <c r="RVU12" s="46"/>
      <c r="RVV12" s="46"/>
      <c r="RVW12" s="46"/>
      <c r="RVX12" s="46"/>
      <c r="RVY12" s="46"/>
      <c r="RVZ12" s="46"/>
      <c r="RWA12" s="46"/>
      <c r="RWB12" s="46"/>
      <c r="RWC12" s="46"/>
      <c r="RWD12" s="46"/>
      <c r="RWE12" s="46"/>
      <c r="RWF12" s="46"/>
      <c r="RWG12" s="46"/>
      <c r="RWH12" s="46"/>
      <c r="RWI12" s="46"/>
      <c r="RWJ12" s="46"/>
      <c r="RWK12" s="46"/>
      <c r="RWL12" s="46"/>
      <c r="RWM12" s="46"/>
      <c r="RWN12" s="46"/>
      <c r="RWO12" s="46"/>
      <c r="RWP12" s="46"/>
      <c r="RWQ12" s="46"/>
      <c r="RWR12" s="46"/>
      <c r="RWS12" s="46"/>
      <c r="RWT12" s="46"/>
      <c r="RWU12" s="46"/>
      <c r="RWV12" s="46"/>
      <c r="RWW12" s="46"/>
      <c r="RWX12" s="46"/>
      <c r="RWY12" s="46"/>
      <c r="RWZ12" s="46"/>
      <c r="RXA12" s="46"/>
      <c r="RXB12" s="46"/>
      <c r="RXC12" s="46"/>
      <c r="RXD12" s="46"/>
      <c r="RXE12" s="46"/>
      <c r="RXF12" s="46"/>
      <c r="RXG12" s="46"/>
      <c r="RXH12" s="46"/>
      <c r="RXI12" s="46"/>
      <c r="RXJ12" s="46"/>
      <c r="RXK12" s="46"/>
      <c r="RXL12" s="46"/>
      <c r="RXM12" s="46"/>
      <c r="RXN12" s="46"/>
      <c r="RXO12" s="46"/>
      <c r="RXP12" s="46"/>
      <c r="RXQ12" s="46"/>
      <c r="RXR12" s="46"/>
      <c r="RXS12" s="46"/>
      <c r="RXT12" s="46"/>
      <c r="RXU12" s="46"/>
      <c r="RXV12" s="46"/>
      <c r="RXW12" s="46"/>
      <c r="RXX12" s="46"/>
      <c r="RXY12" s="46"/>
      <c r="RXZ12" s="46"/>
      <c r="RYA12" s="46"/>
      <c r="RYB12" s="46"/>
      <c r="RYC12" s="46"/>
      <c r="RYD12" s="46"/>
      <c r="RYE12" s="46"/>
      <c r="RYF12" s="46"/>
      <c r="RYG12" s="46"/>
      <c r="RYH12" s="46"/>
      <c r="RYI12" s="46"/>
      <c r="RYJ12" s="46"/>
      <c r="RYK12" s="46"/>
      <c r="RYL12" s="46"/>
      <c r="RYM12" s="46"/>
      <c r="RYN12" s="46"/>
      <c r="RYO12" s="46"/>
      <c r="RYP12" s="46"/>
      <c r="RYQ12" s="46"/>
      <c r="RYR12" s="46"/>
      <c r="RYS12" s="46"/>
      <c r="RYT12" s="46"/>
      <c r="RYU12" s="46"/>
      <c r="RYV12" s="46"/>
      <c r="RYW12" s="46"/>
      <c r="RYX12" s="46"/>
      <c r="RYY12" s="46"/>
      <c r="RYZ12" s="46"/>
      <c r="RZA12" s="46"/>
      <c r="RZB12" s="46"/>
      <c r="RZC12" s="46"/>
      <c r="RZD12" s="46"/>
      <c r="RZE12" s="46"/>
      <c r="RZF12" s="46"/>
      <c r="RZG12" s="46"/>
      <c r="RZH12" s="46"/>
      <c r="RZI12" s="46"/>
      <c r="RZJ12" s="46"/>
      <c r="RZK12" s="46"/>
      <c r="RZL12" s="46"/>
      <c r="RZM12" s="46"/>
      <c r="RZN12" s="46"/>
      <c r="RZO12" s="46"/>
      <c r="RZP12" s="46"/>
      <c r="RZQ12" s="46"/>
      <c r="RZR12" s="46"/>
      <c r="RZS12" s="46"/>
      <c r="RZT12" s="46"/>
      <c r="RZU12" s="46"/>
      <c r="RZV12" s="46"/>
      <c r="RZW12" s="46"/>
      <c r="RZX12" s="46"/>
      <c r="RZY12" s="46"/>
      <c r="RZZ12" s="46"/>
      <c r="SAA12" s="46"/>
      <c r="SAB12" s="46"/>
      <c r="SAC12" s="46"/>
      <c r="SAD12" s="46"/>
      <c r="SAE12" s="46"/>
      <c r="SAF12" s="46"/>
      <c r="SAG12" s="46"/>
      <c r="SAH12" s="46"/>
      <c r="SAI12" s="46"/>
      <c r="SAJ12" s="46"/>
      <c r="SAK12" s="46"/>
      <c r="SAL12" s="46"/>
      <c r="SAM12" s="46"/>
      <c r="SAN12" s="46"/>
      <c r="SAO12" s="46"/>
      <c r="SAP12" s="46"/>
      <c r="SAQ12" s="46"/>
      <c r="SAR12" s="46"/>
      <c r="SAS12" s="46"/>
      <c r="SAT12" s="46"/>
      <c r="SAU12" s="46"/>
      <c r="SAV12" s="46"/>
      <c r="SAW12" s="46"/>
      <c r="SAX12" s="46"/>
      <c r="SAY12" s="46"/>
      <c r="SAZ12" s="46"/>
      <c r="SBA12" s="46"/>
      <c r="SBB12" s="46"/>
      <c r="SBC12" s="46"/>
      <c r="SBD12" s="46"/>
      <c r="SBE12" s="46"/>
      <c r="SBF12" s="46"/>
      <c r="SBG12" s="46"/>
      <c r="SBH12" s="46"/>
      <c r="SBI12" s="46"/>
      <c r="SBJ12" s="46"/>
      <c r="SBK12" s="46"/>
      <c r="SBL12" s="46"/>
      <c r="SBM12" s="46"/>
      <c r="SBN12" s="46"/>
      <c r="SBO12" s="46"/>
      <c r="SBP12" s="46"/>
      <c r="SBQ12" s="46"/>
      <c r="SBR12" s="46"/>
      <c r="SBS12" s="46"/>
      <c r="SBT12" s="46"/>
      <c r="SBU12" s="46"/>
      <c r="SBV12" s="46"/>
      <c r="SBW12" s="46"/>
      <c r="SBX12" s="46"/>
      <c r="SBY12" s="46"/>
      <c r="SBZ12" s="46"/>
      <c r="SCA12" s="46"/>
      <c r="SCB12" s="46"/>
      <c r="SCC12" s="46"/>
      <c r="SCD12" s="46"/>
      <c r="SCE12" s="46"/>
      <c r="SCF12" s="46"/>
      <c r="SCG12" s="46"/>
      <c r="SCH12" s="46"/>
      <c r="SCI12" s="46"/>
      <c r="SCJ12" s="46"/>
      <c r="SCK12" s="46"/>
      <c r="SCL12" s="46"/>
      <c r="SCM12" s="46"/>
      <c r="SCN12" s="46"/>
      <c r="SCO12" s="46"/>
      <c r="SCP12" s="46"/>
      <c r="SCQ12" s="46"/>
      <c r="SCR12" s="46"/>
      <c r="SCS12" s="46"/>
      <c r="SCT12" s="46"/>
      <c r="SCU12" s="46"/>
      <c r="SCV12" s="46"/>
      <c r="SCW12" s="46"/>
      <c r="SCX12" s="46"/>
      <c r="SCY12" s="46"/>
      <c r="SCZ12" s="46"/>
      <c r="SDA12" s="46"/>
      <c r="SDB12" s="46"/>
      <c r="SDC12" s="46"/>
      <c r="SDD12" s="46"/>
      <c r="SDE12" s="46"/>
      <c r="SDF12" s="46"/>
      <c r="SDG12" s="46"/>
      <c r="SDH12" s="46"/>
      <c r="SDI12" s="46"/>
      <c r="SDJ12" s="46"/>
      <c r="SDK12" s="46"/>
      <c r="SDL12" s="46"/>
      <c r="SDM12" s="46"/>
      <c r="SDN12" s="46"/>
      <c r="SDO12" s="46"/>
      <c r="SDP12" s="46"/>
      <c r="SDQ12" s="46"/>
      <c r="SDR12" s="46"/>
      <c r="SDS12" s="46"/>
      <c r="SDT12" s="46"/>
      <c r="SDU12" s="46"/>
      <c r="SDV12" s="46"/>
      <c r="SDW12" s="46"/>
      <c r="SDX12" s="46"/>
      <c r="SDY12" s="46"/>
      <c r="SDZ12" s="46"/>
      <c r="SEA12" s="46"/>
      <c r="SEB12" s="46"/>
      <c r="SEC12" s="46"/>
      <c r="SED12" s="46"/>
      <c r="SEE12" s="46"/>
      <c r="SEF12" s="46"/>
      <c r="SEG12" s="46"/>
      <c r="SEH12" s="46"/>
      <c r="SEI12" s="46"/>
      <c r="SEJ12" s="46"/>
      <c r="SEK12" s="46"/>
      <c r="SEL12" s="46"/>
      <c r="SEM12" s="46"/>
      <c r="SEN12" s="46"/>
      <c r="SEO12" s="46"/>
      <c r="SEP12" s="46"/>
      <c r="SEQ12" s="46"/>
      <c r="SER12" s="46"/>
      <c r="SES12" s="46"/>
      <c r="SET12" s="46"/>
      <c r="SEU12" s="46"/>
      <c r="SEV12" s="46"/>
      <c r="SEW12" s="46"/>
      <c r="SEX12" s="46"/>
      <c r="SEY12" s="46"/>
      <c r="SEZ12" s="46"/>
      <c r="SFA12" s="46"/>
      <c r="SFB12" s="46"/>
      <c r="SFC12" s="46"/>
      <c r="SFD12" s="46"/>
      <c r="SFE12" s="46"/>
      <c r="SFF12" s="46"/>
      <c r="SFG12" s="46"/>
      <c r="SFH12" s="46"/>
      <c r="SFI12" s="46"/>
      <c r="SFJ12" s="46"/>
      <c r="SFK12" s="46"/>
      <c r="SFL12" s="46"/>
      <c r="SFM12" s="46"/>
      <c r="SFN12" s="46"/>
      <c r="SFO12" s="46"/>
      <c r="SFP12" s="46"/>
      <c r="SFQ12" s="46"/>
      <c r="SFR12" s="46"/>
      <c r="SFS12" s="46"/>
      <c r="SFT12" s="46"/>
      <c r="SFU12" s="46"/>
      <c r="SFV12" s="46"/>
      <c r="SFW12" s="46"/>
      <c r="SFX12" s="46"/>
      <c r="SFY12" s="46"/>
      <c r="SFZ12" s="46"/>
      <c r="SGA12" s="46"/>
      <c r="SGB12" s="46"/>
      <c r="SGC12" s="46"/>
      <c r="SGD12" s="46"/>
      <c r="SGE12" s="46"/>
      <c r="SGF12" s="46"/>
      <c r="SGG12" s="46"/>
      <c r="SGH12" s="46"/>
      <c r="SGI12" s="46"/>
      <c r="SGJ12" s="46"/>
      <c r="SGK12" s="46"/>
      <c r="SGL12" s="46"/>
      <c r="SGM12" s="46"/>
      <c r="SGN12" s="46"/>
      <c r="SGO12" s="46"/>
      <c r="SGP12" s="46"/>
      <c r="SGQ12" s="46"/>
      <c r="SGR12" s="46"/>
      <c r="SGS12" s="46"/>
      <c r="SGT12" s="46"/>
      <c r="SGU12" s="46"/>
      <c r="SGV12" s="46"/>
      <c r="SGW12" s="46"/>
      <c r="SGX12" s="46"/>
      <c r="SGY12" s="46"/>
      <c r="SGZ12" s="46"/>
      <c r="SHA12" s="46"/>
      <c r="SHB12" s="46"/>
      <c r="SHC12" s="46"/>
      <c r="SHD12" s="46"/>
      <c r="SHE12" s="46"/>
      <c r="SHF12" s="46"/>
      <c r="SHG12" s="46"/>
      <c r="SHH12" s="46"/>
      <c r="SHI12" s="46"/>
      <c r="SHJ12" s="46"/>
      <c r="SHK12" s="46"/>
      <c r="SHL12" s="46"/>
      <c r="SHM12" s="46"/>
      <c r="SHN12" s="46"/>
      <c r="SHO12" s="46"/>
      <c r="SHP12" s="46"/>
      <c r="SHQ12" s="46"/>
      <c r="SHR12" s="46"/>
      <c r="SHS12" s="46"/>
      <c r="SHT12" s="46"/>
      <c r="SHU12" s="46"/>
      <c r="SHV12" s="46"/>
      <c r="SHW12" s="46"/>
      <c r="SHX12" s="46"/>
      <c r="SHY12" s="46"/>
      <c r="SHZ12" s="46"/>
      <c r="SIA12" s="46"/>
      <c r="SIB12" s="46"/>
      <c r="SIC12" s="46"/>
      <c r="SID12" s="46"/>
      <c r="SIE12" s="46"/>
      <c r="SIF12" s="46"/>
      <c r="SIG12" s="46"/>
      <c r="SIH12" s="46"/>
      <c r="SII12" s="46"/>
      <c r="SIJ12" s="46"/>
      <c r="SIK12" s="46"/>
      <c r="SIL12" s="46"/>
      <c r="SIM12" s="46"/>
      <c r="SIN12" s="46"/>
      <c r="SIO12" s="46"/>
      <c r="SIP12" s="46"/>
      <c r="SIQ12" s="46"/>
      <c r="SIR12" s="46"/>
      <c r="SIS12" s="46"/>
      <c r="SIT12" s="46"/>
      <c r="SIU12" s="46"/>
      <c r="SIV12" s="46"/>
      <c r="SIW12" s="46"/>
      <c r="SIX12" s="46"/>
      <c r="SIY12" s="46"/>
      <c r="SIZ12" s="46"/>
      <c r="SJA12" s="46"/>
      <c r="SJB12" s="46"/>
      <c r="SJC12" s="46"/>
      <c r="SJD12" s="46"/>
      <c r="SJE12" s="46"/>
      <c r="SJF12" s="46"/>
      <c r="SJG12" s="46"/>
      <c r="SJH12" s="46"/>
      <c r="SJI12" s="46"/>
      <c r="SJJ12" s="46"/>
      <c r="SJK12" s="46"/>
      <c r="SJL12" s="46"/>
      <c r="SJM12" s="46"/>
      <c r="SJN12" s="46"/>
      <c r="SJO12" s="46"/>
      <c r="SJP12" s="46"/>
      <c r="SJQ12" s="46"/>
      <c r="SJR12" s="46"/>
      <c r="SJS12" s="46"/>
      <c r="SJT12" s="46"/>
      <c r="SJU12" s="46"/>
      <c r="SJV12" s="46"/>
      <c r="SJW12" s="46"/>
      <c r="SJX12" s="46"/>
      <c r="SJY12" s="46"/>
      <c r="SJZ12" s="46"/>
      <c r="SKA12" s="46"/>
      <c r="SKB12" s="46"/>
      <c r="SKC12" s="46"/>
      <c r="SKD12" s="46"/>
      <c r="SKE12" s="46"/>
      <c r="SKF12" s="46"/>
      <c r="SKG12" s="46"/>
      <c r="SKH12" s="46"/>
      <c r="SKI12" s="46"/>
      <c r="SKJ12" s="46"/>
      <c r="SKK12" s="46"/>
      <c r="SKL12" s="46"/>
      <c r="SKM12" s="46"/>
      <c r="SKN12" s="46"/>
      <c r="SKO12" s="46"/>
      <c r="SKP12" s="46"/>
      <c r="SKQ12" s="46"/>
      <c r="SKR12" s="46"/>
      <c r="SKS12" s="46"/>
      <c r="SKT12" s="46"/>
      <c r="SKU12" s="46"/>
      <c r="SKV12" s="46"/>
      <c r="SKW12" s="46"/>
      <c r="SKX12" s="46"/>
      <c r="SKY12" s="46"/>
      <c r="SKZ12" s="46"/>
      <c r="SLA12" s="46"/>
      <c r="SLB12" s="46"/>
      <c r="SLC12" s="46"/>
      <c r="SLD12" s="46"/>
      <c r="SLE12" s="46"/>
      <c r="SLF12" s="46"/>
      <c r="SLG12" s="46"/>
      <c r="SLH12" s="46"/>
      <c r="SLI12" s="46"/>
      <c r="SLJ12" s="46"/>
      <c r="SLK12" s="46"/>
      <c r="SLL12" s="46"/>
      <c r="SLM12" s="46"/>
      <c r="SLN12" s="46"/>
      <c r="SLO12" s="46"/>
      <c r="SLP12" s="46"/>
      <c r="SLQ12" s="46"/>
      <c r="SLR12" s="46"/>
      <c r="SLS12" s="46"/>
      <c r="SLT12" s="46"/>
      <c r="SLU12" s="46"/>
      <c r="SLV12" s="46"/>
      <c r="SLW12" s="46"/>
      <c r="SLX12" s="46"/>
      <c r="SLY12" s="46"/>
      <c r="SLZ12" s="46"/>
      <c r="SMA12" s="46"/>
      <c r="SMB12" s="46"/>
      <c r="SMC12" s="46"/>
      <c r="SMD12" s="46"/>
      <c r="SME12" s="46"/>
      <c r="SMF12" s="46"/>
      <c r="SMG12" s="46"/>
      <c r="SMH12" s="46"/>
      <c r="SMI12" s="46"/>
      <c r="SMJ12" s="46"/>
      <c r="SMK12" s="46"/>
      <c r="SML12" s="46"/>
      <c r="SMM12" s="46"/>
      <c r="SMN12" s="46"/>
      <c r="SMO12" s="46"/>
      <c r="SMP12" s="46"/>
      <c r="SMQ12" s="46"/>
      <c r="SMR12" s="46"/>
      <c r="SMS12" s="46"/>
      <c r="SMT12" s="46"/>
      <c r="SMU12" s="46"/>
      <c r="SMV12" s="46"/>
      <c r="SMW12" s="46"/>
      <c r="SMX12" s="46"/>
      <c r="SMY12" s="46"/>
      <c r="SMZ12" s="46"/>
      <c r="SNA12" s="46"/>
      <c r="SNB12" s="46"/>
      <c r="SNC12" s="46"/>
      <c r="SND12" s="46"/>
      <c r="SNE12" s="46"/>
      <c r="SNF12" s="46"/>
      <c r="SNG12" s="46"/>
      <c r="SNH12" s="46"/>
      <c r="SNI12" s="46"/>
      <c r="SNJ12" s="46"/>
      <c r="SNK12" s="46"/>
      <c r="SNL12" s="46"/>
      <c r="SNM12" s="46"/>
      <c r="SNN12" s="46"/>
      <c r="SNO12" s="46"/>
      <c r="SNP12" s="46"/>
      <c r="SNQ12" s="46"/>
      <c r="SNR12" s="46"/>
      <c r="SNS12" s="46"/>
      <c r="SNT12" s="46"/>
      <c r="SNU12" s="46"/>
      <c r="SNV12" s="46"/>
      <c r="SNW12" s="46"/>
      <c r="SNX12" s="46"/>
      <c r="SNY12" s="46"/>
      <c r="SNZ12" s="46"/>
      <c r="SOA12" s="46"/>
      <c r="SOB12" s="46"/>
      <c r="SOC12" s="46"/>
      <c r="SOD12" s="46"/>
      <c r="SOE12" s="46"/>
      <c r="SOF12" s="46"/>
      <c r="SOG12" s="46"/>
      <c r="SOH12" s="46"/>
      <c r="SOI12" s="46"/>
      <c r="SOJ12" s="46"/>
      <c r="SOK12" s="46"/>
      <c r="SOL12" s="46"/>
      <c r="SOM12" s="46"/>
      <c r="SON12" s="46"/>
      <c r="SOO12" s="46"/>
      <c r="SOP12" s="46"/>
      <c r="SOQ12" s="46"/>
      <c r="SOR12" s="46"/>
      <c r="SOS12" s="46"/>
      <c r="SOT12" s="46"/>
      <c r="SOU12" s="46"/>
      <c r="SOV12" s="46"/>
      <c r="SOW12" s="46"/>
      <c r="SOX12" s="46"/>
      <c r="SOY12" s="46"/>
      <c r="SOZ12" s="46"/>
      <c r="SPA12" s="46"/>
      <c r="SPB12" s="46"/>
      <c r="SPC12" s="46"/>
      <c r="SPD12" s="46"/>
      <c r="SPE12" s="46"/>
      <c r="SPF12" s="46"/>
      <c r="SPG12" s="46"/>
      <c r="SPH12" s="46"/>
      <c r="SPI12" s="46"/>
      <c r="SPJ12" s="46"/>
      <c r="SPK12" s="46"/>
      <c r="SPL12" s="46"/>
      <c r="SPM12" s="46"/>
      <c r="SPN12" s="46"/>
      <c r="SPO12" s="46"/>
      <c r="SPP12" s="46"/>
      <c r="SPQ12" s="46"/>
      <c r="SPR12" s="46"/>
      <c r="SPS12" s="46"/>
      <c r="SPT12" s="46"/>
      <c r="SPU12" s="46"/>
      <c r="SPV12" s="46"/>
      <c r="SPW12" s="46"/>
      <c r="SPX12" s="46"/>
      <c r="SPY12" s="46"/>
      <c r="SPZ12" s="46"/>
      <c r="SQA12" s="46"/>
      <c r="SQB12" s="46"/>
      <c r="SQC12" s="46"/>
      <c r="SQD12" s="46"/>
      <c r="SQE12" s="46"/>
      <c r="SQF12" s="46"/>
      <c r="SQG12" s="46"/>
      <c r="SQH12" s="46"/>
      <c r="SQI12" s="46"/>
      <c r="SQJ12" s="46"/>
      <c r="SQK12" s="46"/>
      <c r="SQL12" s="46"/>
      <c r="SQM12" s="46"/>
      <c r="SQN12" s="46"/>
      <c r="SQO12" s="46"/>
      <c r="SQP12" s="46"/>
      <c r="SQQ12" s="46"/>
      <c r="SQR12" s="46"/>
      <c r="SQS12" s="46"/>
      <c r="SQT12" s="46"/>
      <c r="SQU12" s="46"/>
      <c r="SQV12" s="46"/>
      <c r="SQW12" s="46"/>
      <c r="SQX12" s="46"/>
      <c r="SQY12" s="46"/>
      <c r="SQZ12" s="46"/>
      <c r="SRA12" s="46"/>
      <c r="SRB12" s="46"/>
      <c r="SRC12" s="46"/>
      <c r="SRD12" s="46"/>
      <c r="SRE12" s="46"/>
      <c r="SRF12" s="46"/>
      <c r="SRG12" s="46"/>
      <c r="SRH12" s="46"/>
      <c r="SRI12" s="46"/>
      <c r="SRJ12" s="46"/>
      <c r="SRK12" s="46"/>
      <c r="SRL12" s="46"/>
      <c r="SRM12" s="46"/>
      <c r="SRN12" s="46"/>
      <c r="SRO12" s="46"/>
      <c r="SRP12" s="46"/>
      <c r="SRQ12" s="46"/>
      <c r="SRR12" s="46"/>
      <c r="SRS12" s="46"/>
      <c r="SRT12" s="46"/>
      <c r="SRU12" s="46"/>
      <c r="SRV12" s="46"/>
      <c r="SRW12" s="46"/>
      <c r="SRX12" s="46"/>
      <c r="SRY12" s="46"/>
      <c r="SRZ12" s="46"/>
      <c r="SSA12" s="46"/>
      <c r="SSB12" s="46"/>
      <c r="SSC12" s="46"/>
      <c r="SSD12" s="46"/>
      <c r="SSE12" s="46"/>
      <c r="SSF12" s="46"/>
      <c r="SSG12" s="46"/>
      <c r="SSH12" s="46"/>
      <c r="SSI12" s="46"/>
      <c r="SSJ12" s="46"/>
      <c r="SSK12" s="46"/>
      <c r="SSL12" s="46"/>
      <c r="SSM12" s="46"/>
      <c r="SSN12" s="46"/>
      <c r="SSO12" s="46"/>
      <c r="SSP12" s="46"/>
      <c r="SSQ12" s="46"/>
      <c r="SSR12" s="46"/>
      <c r="SSS12" s="46"/>
      <c r="SST12" s="46"/>
      <c r="SSU12" s="46"/>
      <c r="SSV12" s="46"/>
      <c r="SSW12" s="46"/>
      <c r="SSX12" s="46"/>
      <c r="SSY12" s="46"/>
      <c r="SSZ12" s="46"/>
      <c r="STA12" s="46"/>
      <c r="STB12" s="46"/>
      <c r="STC12" s="46"/>
      <c r="STD12" s="46"/>
      <c r="STE12" s="46"/>
      <c r="STF12" s="46"/>
      <c r="STG12" s="46"/>
      <c r="STH12" s="46"/>
      <c r="STI12" s="46"/>
      <c r="STJ12" s="46"/>
      <c r="STK12" s="46"/>
      <c r="STL12" s="46"/>
      <c r="STM12" s="46"/>
      <c r="STN12" s="46"/>
      <c r="STO12" s="46"/>
      <c r="STP12" s="46"/>
      <c r="STQ12" s="46"/>
      <c r="STR12" s="46"/>
      <c r="STS12" s="46"/>
      <c r="STT12" s="46"/>
      <c r="STU12" s="46"/>
      <c r="STV12" s="46"/>
      <c r="STW12" s="46"/>
      <c r="STX12" s="46"/>
      <c r="STY12" s="46"/>
      <c r="STZ12" s="46"/>
      <c r="SUA12" s="46"/>
      <c r="SUB12" s="46"/>
      <c r="SUC12" s="46"/>
      <c r="SUD12" s="46"/>
      <c r="SUE12" s="46"/>
      <c r="SUF12" s="46"/>
      <c r="SUG12" s="46"/>
      <c r="SUH12" s="46"/>
      <c r="SUI12" s="46"/>
      <c r="SUJ12" s="46"/>
      <c r="SUK12" s="46"/>
      <c r="SUL12" s="46"/>
      <c r="SUM12" s="46"/>
      <c r="SUN12" s="46"/>
      <c r="SUO12" s="46"/>
      <c r="SUP12" s="46"/>
      <c r="SUQ12" s="46"/>
      <c r="SUR12" s="46"/>
      <c r="SUS12" s="46"/>
      <c r="SUT12" s="46"/>
      <c r="SUU12" s="46"/>
      <c r="SUV12" s="46"/>
      <c r="SUW12" s="46"/>
      <c r="SUX12" s="46"/>
      <c r="SUY12" s="46"/>
      <c r="SUZ12" s="46"/>
      <c r="SVA12" s="46"/>
      <c r="SVB12" s="46"/>
      <c r="SVC12" s="46"/>
      <c r="SVD12" s="46"/>
      <c r="SVE12" s="46"/>
      <c r="SVF12" s="46"/>
      <c r="SVG12" s="46"/>
      <c r="SVH12" s="46"/>
      <c r="SVI12" s="46"/>
      <c r="SVJ12" s="46"/>
      <c r="SVK12" s="46"/>
      <c r="SVL12" s="46"/>
      <c r="SVM12" s="46"/>
      <c r="SVN12" s="46"/>
      <c r="SVO12" s="46"/>
      <c r="SVP12" s="46"/>
      <c r="SVQ12" s="46"/>
      <c r="SVR12" s="46"/>
      <c r="SVS12" s="46"/>
      <c r="SVT12" s="46"/>
      <c r="SVU12" s="46"/>
      <c r="SVV12" s="46"/>
      <c r="SVW12" s="46"/>
      <c r="SVX12" s="46"/>
      <c r="SVY12" s="46"/>
      <c r="SVZ12" s="46"/>
      <c r="SWA12" s="46"/>
      <c r="SWB12" s="46"/>
      <c r="SWC12" s="46"/>
      <c r="SWD12" s="46"/>
      <c r="SWE12" s="46"/>
      <c r="SWF12" s="46"/>
      <c r="SWG12" s="46"/>
      <c r="SWH12" s="46"/>
      <c r="SWI12" s="46"/>
      <c r="SWJ12" s="46"/>
      <c r="SWK12" s="46"/>
      <c r="SWL12" s="46"/>
      <c r="SWM12" s="46"/>
      <c r="SWN12" s="46"/>
      <c r="SWO12" s="46"/>
      <c r="SWP12" s="46"/>
      <c r="SWQ12" s="46"/>
      <c r="SWR12" s="46"/>
      <c r="SWS12" s="46"/>
      <c r="SWT12" s="46"/>
      <c r="SWU12" s="46"/>
      <c r="SWV12" s="46"/>
      <c r="SWW12" s="46"/>
      <c r="SWX12" s="46"/>
      <c r="SWY12" s="46"/>
      <c r="SWZ12" s="46"/>
      <c r="SXA12" s="46"/>
      <c r="SXB12" s="46"/>
      <c r="SXC12" s="46"/>
      <c r="SXD12" s="46"/>
      <c r="SXE12" s="46"/>
      <c r="SXF12" s="46"/>
      <c r="SXG12" s="46"/>
      <c r="SXH12" s="46"/>
      <c r="SXI12" s="46"/>
      <c r="SXJ12" s="46"/>
      <c r="SXK12" s="46"/>
      <c r="SXL12" s="46"/>
      <c r="SXM12" s="46"/>
      <c r="SXN12" s="46"/>
      <c r="SXO12" s="46"/>
      <c r="SXP12" s="46"/>
      <c r="SXQ12" s="46"/>
      <c r="SXR12" s="46"/>
      <c r="SXS12" s="46"/>
      <c r="SXT12" s="46"/>
      <c r="SXU12" s="46"/>
      <c r="SXV12" s="46"/>
      <c r="SXW12" s="46"/>
      <c r="SXX12" s="46"/>
      <c r="SXY12" s="46"/>
      <c r="SXZ12" s="46"/>
      <c r="SYA12" s="46"/>
      <c r="SYB12" s="46"/>
      <c r="SYC12" s="46"/>
      <c r="SYD12" s="46"/>
      <c r="SYE12" s="46"/>
      <c r="SYF12" s="46"/>
      <c r="SYG12" s="46"/>
      <c r="SYH12" s="46"/>
      <c r="SYI12" s="46"/>
      <c r="SYJ12" s="46"/>
      <c r="SYK12" s="46"/>
      <c r="SYL12" s="46"/>
      <c r="SYM12" s="46"/>
      <c r="SYN12" s="46"/>
      <c r="SYO12" s="46"/>
      <c r="SYP12" s="46"/>
      <c r="SYQ12" s="46"/>
      <c r="SYR12" s="46"/>
      <c r="SYS12" s="46"/>
      <c r="SYT12" s="46"/>
      <c r="SYU12" s="46"/>
      <c r="SYV12" s="46"/>
      <c r="SYW12" s="46"/>
      <c r="SYX12" s="46"/>
      <c r="SYY12" s="46"/>
      <c r="SYZ12" s="46"/>
      <c r="SZA12" s="46"/>
      <c r="SZB12" s="46"/>
      <c r="SZC12" s="46"/>
      <c r="SZD12" s="46"/>
      <c r="SZE12" s="46"/>
      <c r="SZF12" s="46"/>
      <c r="SZG12" s="46"/>
      <c r="SZH12" s="46"/>
      <c r="SZI12" s="46"/>
      <c r="SZJ12" s="46"/>
      <c r="SZK12" s="46"/>
      <c r="SZL12" s="46"/>
      <c r="SZM12" s="46"/>
      <c r="SZN12" s="46"/>
      <c r="SZO12" s="46"/>
      <c r="SZP12" s="46"/>
      <c r="SZQ12" s="46"/>
      <c r="SZR12" s="46"/>
      <c r="SZS12" s="46"/>
      <c r="SZT12" s="46"/>
      <c r="SZU12" s="46"/>
      <c r="SZV12" s="46"/>
      <c r="SZW12" s="46"/>
      <c r="SZX12" s="46"/>
      <c r="SZY12" s="46"/>
      <c r="SZZ12" s="46"/>
      <c r="TAA12" s="46"/>
      <c r="TAB12" s="46"/>
      <c r="TAC12" s="46"/>
      <c r="TAD12" s="46"/>
      <c r="TAE12" s="46"/>
      <c r="TAF12" s="46"/>
      <c r="TAG12" s="46"/>
      <c r="TAH12" s="46"/>
      <c r="TAI12" s="46"/>
      <c r="TAJ12" s="46"/>
      <c r="TAK12" s="46"/>
      <c r="TAL12" s="46"/>
      <c r="TAM12" s="46"/>
      <c r="TAN12" s="46"/>
      <c r="TAO12" s="46"/>
      <c r="TAP12" s="46"/>
      <c r="TAQ12" s="46"/>
      <c r="TAR12" s="46"/>
      <c r="TAS12" s="46"/>
      <c r="TAT12" s="46"/>
      <c r="TAU12" s="46"/>
      <c r="TAV12" s="46"/>
      <c r="TAW12" s="46"/>
      <c r="TAX12" s="46"/>
      <c r="TAY12" s="46"/>
      <c r="TAZ12" s="46"/>
      <c r="TBA12" s="46"/>
      <c r="TBB12" s="46"/>
      <c r="TBC12" s="46"/>
      <c r="TBD12" s="46"/>
      <c r="TBE12" s="46"/>
      <c r="TBF12" s="46"/>
      <c r="TBG12" s="46"/>
      <c r="TBH12" s="46"/>
      <c r="TBI12" s="46"/>
      <c r="TBJ12" s="46"/>
      <c r="TBK12" s="46"/>
      <c r="TBL12" s="46"/>
      <c r="TBM12" s="46"/>
      <c r="TBN12" s="46"/>
      <c r="TBO12" s="46"/>
      <c r="TBP12" s="46"/>
      <c r="TBQ12" s="46"/>
      <c r="TBR12" s="46"/>
      <c r="TBS12" s="46"/>
      <c r="TBT12" s="46"/>
      <c r="TBU12" s="46"/>
      <c r="TBV12" s="46"/>
      <c r="TBW12" s="46"/>
      <c r="TBX12" s="46"/>
      <c r="TBY12" s="46"/>
      <c r="TBZ12" s="46"/>
      <c r="TCA12" s="46"/>
      <c r="TCB12" s="46"/>
      <c r="TCC12" s="46"/>
      <c r="TCD12" s="46"/>
      <c r="TCE12" s="46"/>
      <c r="TCF12" s="46"/>
      <c r="TCG12" s="46"/>
      <c r="TCH12" s="46"/>
      <c r="TCI12" s="46"/>
      <c r="TCJ12" s="46"/>
      <c r="TCK12" s="46"/>
      <c r="TCL12" s="46"/>
      <c r="TCM12" s="46"/>
      <c r="TCN12" s="46"/>
      <c r="TCO12" s="46"/>
      <c r="TCP12" s="46"/>
      <c r="TCQ12" s="46"/>
      <c r="TCR12" s="46"/>
      <c r="TCS12" s="46"/>
      <c r="TCT12" s="46"/>
      <c r="TCU12" s="46"/>
      <c r="TCV12" s="46"/>
      <c r="TCW12" s="46"/>
      <c r="TCX12" s="46"/>
      <c r="TCY12" s="46"/>
      <c r="TCZ12" s="46"/>
      <c r="TDA12" s="46"/>
      <c r="TDB12" s="46"/>
      <c r="TDC12" s="46"/>
      <c r="TDD12" s="46"/>
      <c r="TDE12" s="46"/>
      <c r="TDF12" s="46"/>
      <c r="TDG12" s="46"/>
      <c r="TDH12" s="46"/>
      <c r="TDI12" s="46"/>
      <c r="TDJ12" s="46"/>
      <c r="TDK12" s="46"/>
      <c r="TDL12" s="46"/>
      <c r="TDM12" s="46"/>
      <c r="TDN12" s="46"/>
      <c r="TDO12" s="46"/>
      <c r="TDP12" s="46"/>
      <c r="TDQ12" s="46"/>
      <c r="TDR12" s="46"/>
      <c r="TDS12" s="46"/>
      <c r="TDT12" s="46"/>
      <c r="TDU12" s="46"/>
      <c r="TDV12" s="46"/>
      <c r="TDW12" s="46"/>
      <c r="TDX12" s="46"/>
      <c r="TDY12" s="46"/>
      <c r="TDZ12" s="46"/>
      <c r="TEA12" s="46"/>
      <c r="TEB12" s="46"/>
      <c r="TEC12" s="46"/>
      <c r="TED12" s="46"/>
      <c r="TEE12" s="46"/>
      <c r="TEF12" s="46"/>
      <c r="TEG12" s="46"/>
      <c r="TEH12" s="46"/>
      <c r="TEI12" s="46"/>
      <c r="TEJ12" s="46"/>
      <c r="TEK12" s="46"/>
      <c r="TEL12" s="46"/>
      <c r="TEM12" s="46"/>
      <c r="TEN12" s="46"/>
      <c r="TEO12" s="46"/>
      <c r="TEP12" s="46"/>
      <c r="TEQ12" s="46"/>
      <c r="TER12" s="46"/>
      <c r="TES12" s="46"/>
      <c r="TET12" s="46"/>
      <c r="TEU12" s="46"/>
      <c r="TEV12" s="46"/>
      <c r="TEW12" s="46"/>
      <c r="TEX12" s="46"/>
      <c r="TEY12" s="46"/>
      <c r="TEZ12" s="46"/>
      <c r="TFA12" s="46"/>
      <c r="TFB12" s="46"/>
      <c r="TFC12" s="46"/>
      <c r="TFD12" s="46"/>
      <c r="TFE12" s="46"/>
      <c r="TFF12" s="46"/>
      <c r="TFG12" s="46"/>
      <c r="TFH12" s="46"/>
      <c r="TFI12" s="46"/>
      <c r="TFJ12" s="46"/>
      <c r="TFK12" s="46"/>
      <c r="TFL12" s="46"/>
      <c r="TFM12" s="46"/>
      <c r="TFN12" s="46"/>
      <c r="TFO12" s="46"/>
      <c r="TFP12" s="46"/>
      <c r="TFQ12" s="46"/>
      <c r="TFR12" s="46"/>
      <c r="TFS12" s="46"/>
      <c r="TFT12" s="46"/>
      <c r="TFU12" s="46"/>
      <c r="TFV12" s="46"/>
      <c r="TFW12" s="46"/>
      <c r="TFX12" s="46"/>
      <c r="TFY12" s="46"/>
      <c r="TFZ12" s="46"/>
      <c r="TGA12" s="46"/>
      <c r="TGB12" s="46"/>
      <c r="TGC12" s="46"/>
      <c r="TGD12" s="46"/>
      <c r="TGE12" s="46"/>
      <c r="TGF12" s="46"/>
      <c r="TGG12" s="46"/>
      <c r="TGH12" s="46"/>
      <c r="TGI12" s="46"/>
      <c r="TGJ12" s="46"/>
      <c r="TGK12" s="46"/>
      <c r="TGL12" s="46"/>
      <c r="TGM12" s="46"/>
      <c r="TGN12" s="46"/>
      <c r="TGO12" s="46"/>
      <c r="TGP12" s="46"/>
      <c r="TGQ12" s="46"/>
      <c r="TGR12" s="46"/>
      <c r="TGS12" s="46"/>
      <c r="TGT12" s="46"/>
      <c r="TGU12" s="46"/>
      <c r="TGV12" s="46"/>
      <c r="TGW12" s="46"/>
      <c r="TGX12" s="46"/>
      <c r="TGY12" s="46"/>
      <c r="TGZ12" s="46"/>
      <c r="THA12" s="46"/>
      <c r="THB12" s="46"/>
      <c r="THC12" s="46"/>
      <c r="THD12" s="46"/>
      <c r="THE12" s="46"/>
      <c r="THF12" s="46"/>
      <c r="THG12" s="46"/>
      <c r="THH12" s="46"/>
      <c r="THI12" s="46"/>
      <c r="THJ12" s="46"/>
      <c r="THK12" s="46"/>
      <c r="THL12" s="46"/>
      <c r="THM12" s="46"/>
      <c r="THN12" s="46"/>
      <c r="THO12" s="46"/>
      <c r="THP12" s="46"/>
      <c r="THQ12" s="46"/>
      <c r="THR12" s="46"/>
      <c r="THS12" s="46"/>
      <c r="THT12" s="46"/>
      <c r="THU12" s="46"/>
      <c r="THV12" s="46"/>
      <c r="THW12" s="46"/>
      <c r="THX12" s="46"/>
      <c r="THY12" s="46"/>
      <c r="THZ12" s="46"/>
      <c r="TIA12" s="46"/>
      <c r="TIB12" s="46"/>
      <c r="TIC12" s="46"/>
      <c r="TID12" s="46"/>
      <c r="TIE12" s="46"/>
      <c r="TIF12" s="46"/>
      <c r="TIG12" s="46"/>
      <c r="TIH12" s="46"/>
      <c r="TII12" s="46"/>
      <c r="TIJ12" s="46"/>
      <c r="TIK12" s="46"/>
      <c r="TIL12" s="46"/>
      <c r="TIM12" s="46"/>
      <c r="TIN12" s="46"/>
      <c r="TIO12" s="46"/>
      <c r="TIP12" s="46"/>
      <c r="TIQ12" s="46"/>
      <c r="TIR12" s="46"/>
      <c r="TIS12" s="46"/>
      <c r="TIT12" s="46"/>
      <c r="TIU12" s="46"/>
      <c r="TIV12" s="46"/>
      <c r="TIW12" s="46"/>
      <c r="TIX12" s="46"/>
      <c r="TIY12" s="46"/>
      <c r="TIZ12" s="46"/>
      <c r="TJA12" s="46"/>
      <c r="TJB12" s="46"/>
      <c r="TJC12" s="46"/>
      <c r="TJD12" s="46"/>
      <c r="TJE12" s="46"/>
      <c r="TJF12" s="46"/>
      <c r="TJG12" s="46"/>
      <c r="TJH12" s="46"/>
      <c r="TJI12" s="46"/>
      <c r="TJJ12" s="46"/>
      <c r="TJK12" s="46"/>
      <c r="TJL12" s="46"/>
      <c r="TJM12" s="46"/>
      <c r="TJN12" s="46"/>
      <c r="TJO12" s="46"/>
      <c r="TJP12" s="46"/>
      <c r="TJQ12" s="46"/>
      <c r="TJR12" s="46"/>
      <c r="TJS12" s="46"/>
      <c r="TJT12" s="46"/>
      <c r="TJU12" s="46"/>
      <c r="TJV12" s="46"/>
      <c r="TJW12" s="46"/>
      <c r="TJX12" s="46"/>
      <c r="TJY12" s="46"/>
      <c r="TJZ12" s="46"/>
      <c r="TKA12" s="46"/>
      <c r="TKB12" s="46"/>
      <c r="TKC12" s="46"/>
      <c r="TKD12" s="46"/>
      <c r="TKE12" s="46"/>
      <c r="TKF12" s="46"/>
      <c r="TKG12" s="46"/>
      <c r="TKH12" s="46"/>
      <c r="TKI12" s="46"/>
      <c r="TKJ12" s="46"/>
      <c r="TKK12" s="46"/>
      <c r="TKL12" s="46"/>
      <c r="TKM12" s="46"/>
      <c r="TKN12" s="46"/>
      <c r="TKO12" s="46"/>
      <c r="TKP12" s="46"/>
      <c r="TKQ12" s="46"/>
      <c r="TKR12" s="46"/>
      <c r="TKS12" s="46"/>
      <c r="TKT12" s="46"/>
      <c r="TKU12" s="46"/>
      <c r="TKV12" s="46"/>
      <c r="TKW12" s="46"/>
      <c r="TKX12" s="46"/>
      <c r="TKY12" s="46"/>
      <c r="TKZ12" s="46"/>
      <c r="TLA12" s="46"/>
      <c r="TLB12" s="46"/>
      <c r="TLC12" s="46"/>
      <c r="TLD12" s="46"/>
      <c r="TLE12" s="46"/>
      <c r="TLF12" s="46"/>
      <c r="TLG12" s="46"/>
      <c r="TLH12" s="46"/>
      <c r="TLI12" s="46"/>
      <c r="TLJ12" s="46"/>
      <c r="TLK12" s="46"/>
      <c r="TLL12" s="46"/>
      <c r="TLM12" s="46"/>
      <c r="TLN12" s="46"/>
      <c r="TLO12" s="46"/>
      <c r="TLP12" s="46"/>
      <c r="TLQ12" s="46"/>
      <c r="TLR12" s="46"/>
      <c r="TLS12" s="46"/>
      <c r="TLT12" s="46"/>
      <c r="TLU12" s="46"/>
      <c r="TLV12" s="46"/>
      <c r="TLW12" s="46"/>
      <c r="TLX12" s="46"/>
      <c r="TLY12" s="46"/>
      <c r="TLZ12" s="46"/>
      <c r="TMA12" s="46"/>
      <c r="TMB12" s="46"/>
      <c r="TMC12" s="46"/>
      <c r="TMD12" s="46"/>
      <c r="TME12" s="46"/>
      <c r="TMF12" s="46"/>
      <c r="TMG12" s="46"/>
      <c r="TMH12" s="46"/>
      <c r="TMI12" s="46"/>
      <c r="TMJ12" s="46"/>
      <c r="TMK12" s="46"/>
      <c r="TML12" s="46"/>
      <c r="TMM12" s="46"/>
      <c r="TMN12" s="46"/>
      <c r="TMO12" s="46"/>
      <c r="TMP12" s="46"/>
      <c r="TMQ12" s="46"/>
      <c r="TMR12" s="46"/>
      <c r="TMS12" s="46"/>
      <c r="TMT12" s="46"/>
      <c r="TMU12" s="46"/>
      <c r="TMV12" s="46"/>
      <c r="TMW12" s="46"/>
      <c r="TMX12" s="46"/>
      <c r="TMY12" s="46"/>
      <c r="TMZ12" s="46"/>
      <c r="TNA12" s="46"/>
      <c r="TNB12" s="46"/>
      <c r="TNC12" s="46"/>
      <c r="TND12" s="46"/>
      <c r="TNE12" s="46"/>
      <c r="TNF12" s="46"/>
      <c r="TNG12" s="46"/>
      <c r="TNH12" s="46"/>
      <c r="TNI12" s="46"/>
      <c r="TNJ12" s="46"/>
      <c r="TNK12" s="46"/>
      <c r="TNL12" s="46"/>
      <c r="TNM12" s="46"/>
      <c r="TNN12" s="46"/>
      <c r="TNO12" s="46"/>
      <c r="TNP12" s="46"/>
      <c r="TNQ12" s="46"/>
      <c r="TNR12" s="46"/>
      <c r="TNS12" s="46"/>
      <c r="TNT12" s="46"/>
      <c r="TNU12" s="46"/>
      <c r="TNV12" s="46"/>
      <c r="TNW12" s="46"/>
      <c r="TNX12" s="46"/>
      <c r="TNY12" s="46"/>
      <c r="TNZ12" s="46"/>
      <c r="TOA12" s="46"/>
      <c r="TOB12" s="46"/>
      <c r="TOC12" s="46"/>
      <c r="TOD12" s="46"/>
      <c r="TOE12" s="46"/>
      <c r="TOF12" s="46"/>
      <c r="TOG12" s="46"/>
      <c r="TOH12" s="46"/>
      <c r="TOI12" s="46"/>
      <c r="TOJ12" s="46"/>
      <c r="TOK12" s="46"/>
      <c r="TOL12" s="46"/>
      <c r="TOM12" s="46"/>
      <c r="TON12" s="46"/>
      <c r="TOO12" s="46"/>
      <c r="TOP12" s="46"/>
      <c r="TOQ12" s="46"/>
      <c r="TOR12" s="46"/>
      <c r="TOS12" s="46"/>
      <c r="TOT12" s="46"/>
      <c r="TOU12" s="46"/>
      <c r="TOV12" s="46"/>
      <c r="TOW12" s="46"/>
      <c r="TOX12" s="46"/>
      <c r="TOY12" s="46"/>
      <c r="TOZ12" s="46"/>
      <c r="TPA12" s="46"/>
      <c r="TPB12" s="46"/>
      <c r="TPC12" s="46"/>
      <c r="TPD12" s="46"/>
      <c r="TPE12" s="46"/>
      <c r="TPF12" s="46"/>
      <c r="TPG12" s="46"/>
      <c r="TPH12" s="46"/>
      <c r="TPI12" s="46"/>
      <c r="TPJ12" s="46"/>
      <c r="TPK12" s="46"/>
      <c r="TPL12" s="46"/>
      <c r="TPM12" s="46"/>
      <c r="TPN12" s="46"/>
      <c r="TPO12" s="46"/>
      <c r="TPP12" s="46"/>
      <c r="TPQ12" s="46"/>
      <c r="TPR12" s="46"/>
      <c r="TPS12" s="46"/>
      <c r="TPT12" s="46"/>
      <c r="TPU12" s="46"/>
      <c r="TPV12" s="46"/>
      <c r="TPW12" s="46"/>
      <c r="TPX12" s="46"/>
      <c r="TPY12" s="46"/>
      <c r="TPZ12" s="46"/>
      <c r="TQA12" s="46"/>
      <c r="TQB12" s="46"/>
      <c r="TQC12" s="46"/>
      <c r="TQD12" s="46"/>
      <c r="TQE12" s="46"/>
      <c r="TQF12" s="46"/>
      <c r="TQG12" s="46"/>
      <c r="TQH12" s="46"/>
      <c r="TQI12" s="46"/>
      <c r="TQJ12" s="46"/>
      <c r="TQK12" s="46"/>
      <c r="TQL12" s="46"/>
      <c r="TQM12" s="46"/>
      <c r="TQN12" s="46"/>
      <c r="TQO12" s="46"/>
      <c r="TQP12" s="46"/>
      <c r="TQQ12" s="46"/>
      <c r="TQR12" s="46"/>
      <c r="TQS12" s="46"/>
      <c r="TQT12" s="46"/>
      <c r="TQU12" s="46"/>
      <c r="TQV12" s="46"/>
      <c r="TQW12" s="46"/>
      <c r="TQX12" s="46"/>
      <c r="TQY12" s="46"/>
      <c r="TQZ12" s="46"/>
      <c r="TRA12" s="46"/>
      <c r="TRB12" s="46"/>
      <c r="TRC12" s="46"/>
      <c r="TRD12" s="46"/>
      <c r="TRE12" s="46"/>
      <c r="TRF12" s="46"/>
      <c r="TRG12" s="46"/>
      <c r="TRH12" s="46"/>
      <c r="TRI12" s="46"/>
      <c r="TRJ12" s="46"/>
      <c r="TRK12" s="46"/>
      <c r="TRL12" s="46"/>
      <c r="TRM12" s="46"/>
      <c r="TRN12" s="46"/>
      <c r="TRO12" s="46"/>
      <c r="TRP12" s="46"/>
      <c r="TRQ12" s="46"/>
      <c r="TRR12" s="46"/>
      <c r="TRS12" s="46"/>
      <c r="TRT12" s="46"/>
      <c r="TRU12" s="46"/>
      <c r="TRV12" s="46"/>
      <c r="TRW12" s="46"/>
      <c r="TRX12" s="46"/>
      <c r="TRY12" s="46"/>
      <c r="TRZ12" s="46"/>
      <c r="TSA12" s="46"/>
      <c r="TSB12" s="46"/>
      <c r="TSC12" s="46"/>
      <c r="TSD12" s="46"/>
      <c r="TSE12" s="46"/>
      <c r="TSF12" s="46"/>
      <c r="TSG12" s="46"/>
      <c r="TSH12" s="46"/>
      <c r="TSI12" s="46"/>
      <c r="TSJ12" s="46"/>
      <c r="TSK12" s="46"/>
      <c r="TSL12" s="46"/>
      <c r="TSM12" s="46"/>
      <c r="TSN12" s="46"/>
      <c r="TSO12" s="46"/>
      <c r="TSP12" s="46"/>
      <c r="TSQ12" s="46"/>
      <c r="TSR12" s="46"/>
      <c r="TSS12" s="46"/>
      <c r="TST12" s="46"/>
      <c r="TSU12" s="46"/>
      <c r="TSV12" s="46"/>
      <c r="TSW12" s="46"/>
      <c r="TSX12" s="46"/>
      <c r="TSY12" s="46"/>
      <c r="TSZ12" s="46"/>
      <c r="TTA12" s="46"/>
      <c r="TTB12" s="46"/>
      <c r="TTC12" s="46"/>
      <c r="TTD12" s="46"/>
      <c r="TTE12" s="46"/>
      <c r="TTF12" s="46"/>
      <c r="TTG12" s="46"/>
      <c r="TTH12" s="46"/>
      <c r="TTI12" s="46"/>
      <c r="TTJ12" s="46"/>
      <c r="TTK12" s="46"/>
      <c r="TTL12" s="46"/>
      <c r="TTM12" s="46"/>
      <c r="TTN12" s="46"/>
      <c r="TTO12" s="46"/>
      <c r="TTP12" s="46"/>
      <c r="TTQ12" s="46"/>
      <c r="TTR12" s="46"/>
      <c r="TTS12" s="46"/>
      <c r="TTT12" s="46"/>
      <c r="TTU12" s="46"/>
      <c r="TTV12" s="46"/>
      <c r="TTW12" s="46"/>
      <c r="TTX12" s="46"/>
      <c r="TTY12" s="46"/>
      <c r="TTZ12" s="46"/>
      <c r="TUA12" s="46"/>
      <c r="TUB12" s="46"/>
      <c r="TUC12" s="46"/>
      <c r="TUD12" s="46"/>
      <c r="TUE12" s="46"/>
      <c r="TUF12" s="46"/>
      <c r="TUG12" s="46"/>
      <c r="TUH12" s="46"/>
      <c r="TUI12" s="46"/>
      <c r="TUJ12" s="46"/>
      <c r="TUK12" s="46"/>
      <c r="TUL12" s="46"/>
      <c r="TUM12" s="46"/>
      <c r="TUN12" s="46"/>
      <c r="TUO12" s="46"/>
      <c r="TUP12" s="46"/>
      <c r="TUQ12" s="46"/>
      <c r="TUR12" s="46"/>
      <c r="TUS12" s="46"/>
      <c r="TUT12" s="46"/>
      <c r="TUU12" s="46"/>
      <c r="TUV12" s="46"/>
      <c r="TUW12" s="46"/>
      <c r="TUX12" s="46"/>
      <c r="TUY12" s="46"/>
      <c r="TUZ12" s="46"/>
      <c r="TVA12" s="46"/>
      <c r="TVB12" s="46"/>
      <c r="TVC12" s="46"/>
      <c r="TVD12" s="46"/>
      <c r="TVE12" s="46"/>
      <c r="TVF12" s="46"/>
      <c r="TVG12" s="46"/>
      <c r="TVH12" s="46"/>
      <c r="TVI12" s="46"/>
      <c r="TVJ12" s="46"/>
      <c r="TVK12" s="46"/>
      <c r="TVL12" s="46"/>
      <c r="TVM12" s="46"/>
      <c r="TVN12" s="46"/>
      <c r="TVO12" s="46"/>
      <c r="TVP12" s="46"/>
      <c r="TVQ12" s="46"/>
      <c r="TVR12" s="46"/>
      <c r="TVS12" s="46"/>
      <c r="TVT12" s="46"/>
      <c r="TVU12" s="46"/>
      <c r="TVV12" s="46"/>
      <c r="TVW12" s="46"/>
      <c r="TVX12" s="46"/>
      <c r="TVY12" s="46"/>
      <c r="TVZ12" s="46"/>
      <c r="TWA12" s="46"/>
      <c r="TWB12" s="46"/>
      <c r="TWC12" s="46"/>
      <c r="TWD12" s="46"/>
      <c r="TWE12" s="46"/>
      <c r="TWF12" s="46"/>
      <c r="TWG12" s="46"/>
      <c r="TWH12" s="46"/>
      <c r="TWI12" s="46"/>
      <c r="TWJ12" s="46"/>
      <c r="TWK12" s="46"/>
      <c r="TWL12" s="46"/>
      <c r="TWM12" s="46"/>
      <c r="TWN12" s="46"/>
      <c r="TWO12" s="46"/>
      <c r="TWP12" s="46"/>
      <c r="TWQ12" s="46"/>
      <c r="TWR12" s="46"/>
      <c r="TWS12" s="46"/>
      <c r="TWT12" s="46"/>
      <c r="TWU12" s="46"/>
      <c r="TWV12" s="46"/>
      <c r="TWW12" s="46"/>
      <c r="TWX12" s="46"/>
      <c r="TWY12" s="46"/>
      <c r="TWZ12" s="46"/>
      <c r="TXA12" s="46"/>
      <c r="TXB12" s="46"/>
      <c r="TXC12" s="46"/>
      <c r="TXD12" s="46"/>
      <c r="TXE12" s="46"/>
      <c r="TXF12" s="46"/>
      <c r="TXG12" s="46"/>
      <c r="TXH12" s="46"/>
      <c r="TXI12" s="46"/>
      <c r="TXJ12" s="46"/>
      <c r="TXK12" s="46"/>
      <c r="TXL12" s="46"/>
      <c r="TXM12" s="46"/>
      <c r="TXN12" s="46"/>
      <c r="TXO12" s="46"/>
      <c r="TXP12" s="46"/>
      <c r="TXQ12" s="46"/>
      <c r="TXR12" s="46"/>
      <c r="TXS12" s="46"/>
      <c r="TXT12" s="46"/>
      <c r="TXU12" s="46"/>
      <c r="TXV12" s="46"/>
      <c r="TXW12" s="46"/>
      <c r="TXX12" s="46"/>
      <c r="TXY12" s="46"/>
      <c r="TXZ12" s="46"/>
      <c r="TYA12" s="46"/>
      <c r="TYB12" s="46"/>
      <c r="TYC12" s="46"/>
      <c r="TYD12" s="46"/>
      <c r="TYE12" s="46"/>
      <c r="TYF12" s="46"/>
      <c r="TYG12" s="46"/>
      <c r="TYH12" s="46"/>
      <c r="TYI12" s="46"/>
      <c r="TYJ12" s="46"/>
      <c r="TYK12" s="46"/>
      <c r="TYL12" s="46"/>
      <c r="TYM12" s="46"/>
      <c r="TYN12" s="46"/>
      <c r="TYO12" s="46"/>
      <c r="TYP12" s="46"/>
      <c r="TYQ12" s="46"/>
      <c r="TYR12" s="46"/>
      <c r="TYS12" s="46"/>
      <c r="TYT12" s="46"/>
      <c r="TYU12" s="46"/>
      <c r="TYV12" s="46"/>
      <c r="TYW12" s="46"/>
      <c r="TYX12" s="46"/>
      <c r="TYY12" s="46"/>
      <c r="TYZ12" s="46"/>
      <c r="TZA12" s="46"/>
      <c r="TZB12" s="46"/>
      <c r="TZC12" s="46"/>
      <c r="TZD12" s="46"/>
      <c r="TZE12" s="46"/>
      <c r="TZF12" s="46"/>
      <c r="TZG12" s="46"/>
      <c r="TZH12" s="46"/>
      <c r="TZI12" s="46"/>
      <c r="TZJ12" s="46"/>
      <c r="TZK12" s="46"/>
      <c r="TZL12" s="46"/>
      <c r="TZM12" s="46"/>
      <c r="TZN12" s="46"/>
      <c r="TZO12" s="46"/>
      <c r="TZP12" s="46"/>
      <c r="TZQ12" s="46"/>
      <c r="TZR12" s="46"/>
      <c r="TZS12" s="46"/>
      <c r="TZT12" s="46"/>
      <c r="TZU12" s="46"/>
      <c r="TZV12" s="46"/>
      <c r="TZW12" s="46"/>
      <c r="TZX12" s="46"/>
      <c r="TZY12" s="46"/>
      <c r="TZZ12" s="46"/>
      <c r="UAA12" s="46"/>
      <c r="UAB12" s="46"/>
      <c r="UAC12" s="46"/>
      <c r="UAD12" s="46"/>
      <c r="UAE12" s="46"/>
      <c r="UAF12" s="46"/>
      <c r="UAG12" s="46"/>
      <c r="UAH12" s="46"/>
      <c r="UAI12" s="46"/>
      <c r="UAJ12" s="46"/>
      <c r="UAK12" s="46"/>
      <c r="UAL12" s="46"/>
      <c r="UAM12" s="46"/>
      <c r="UAN12" s="46"/>
      <c r="UAO12" s="46"/>
      <c r="UAP12" s="46"/>
      <c r="UAQ12" s="46"/>
      <c r="UAR12" s="46"/>
      <c r="UAS12" s="46"/>
      <c r="UAT12" s="46"/>
      <c r="UAU12" s="46"/>
      <c r="UAV12" s="46"/>
      <c r="UAW12" s="46"/>
      <c r="UAX12" s="46"/>
      <c r="UAY12" s="46"/>
      <c r="UAZ12" s="46"/>
      <c r="UBA12" s="46"/>
      <c r="UBB12" s="46"/>
      <c r="UBC12" s="46"/>
      <c r="UBD12" s="46"/>
      <c r="UBE12" s="46"/>
      <c r="UBF12" s="46"/>
      <c r="UBG12" s="46"/>
      <c r="UBH12" s="46"/>
      <c r="UBI12" s="46"/>
      <c r="UBJ12" s="46"/>
      <c r="UBK12" s="46"/>
      <c r="UBL12" s="46"/>
      <c r="UBM12" s="46"/>
      <c r="UBN12" s="46"/>
      <c r="UBO12" s="46"/>
      <c r="UBP12" s="46"/>
      <c r="UBQ12" s="46"/>
      <c r="UBR12" s="46"/>
      <c r="UBS12" s="46"/>
      <c r="UBT12" s="46"/>
      <c r="UBU12" s="46"/>
      <c r="UBV12" s="46"/>
      <c r="UBW12" s="46"/>
      <c r="UBX12" s="46"/>
      <c r="UBY12" s="46"/>
      <c r="UBZ12" s="46"/>
      <c r="UCA12" s="46"/>
      <c r="UCB12" s="46"/>
      <c r="UCC12" s="46"/>
      <c r="UCD12" s="46"/>
      <c r="UCE12" s="46"/>
      <c r="UCF12" s="46"/>
      <c r="UCG12" s="46"/>
      <c r="UCH12" s="46"/>
      <c r="UCI12" s="46"/>
      <c r="UCJ12" s="46"/>
      <c r="UCK12" s="46"/>
      <c r="UCL12" s="46"/>
      <c r="UCM12" s="46"/>
      <c r="UCN12" s="46"/>
      <c r="UCO12" s="46"/>
      <c r="UCP12" s="46"/>
      <c r="UCQ12" s="46"/>
      <c r="UCR12" s="46"/>
      <c r="UCS12" s="46"/>
      <c r="UCT12" s="46"/>
      <c r="UCU12" s="46"/>
      <c r="UCV12" s="46"/>
      <c r="UCW12" s="46"/>
      <c r="UCX12" s="46"/>
      <c r="UCY12" s="46"/>
      <c r="UCZ12" s="46"/>
      <c r="UDA12" s="46"/>
      <c r="UDB12" s="46"/>
      <c r="UDC12" s="46"/>
      <c r="UDD12" s="46"/>
      <c r="UDE12" s="46"/>
      <c r="UDF12" s="46"/>
      <c r="UDG12" s="46"/>
      <c r="UDH12" s="46"/>
      <c r="UDI12" s="46"/>
      <c r="UDJ12" s="46"/>
      <c r="UDK12" s="46"/>
      <c r="UDL12" s="46"/>
      <c r="UDM12" s="46"/>
      <c r="UDN12" s="46"/>
      <c r="UDO12" s="46"/>
      <c r="UDP12" s="46"/>
      <c r="UDQ12" s="46"/>
      <c r="UDR12" s="46"/>
      <c r="UDS12" s="46"/>
      <c r="UDT12" s="46"/>
      <c r="UDU12" s="46"/>
      <c r="UDV12" s="46"/>
      <c r="UDW12" s="46"/>
      <c r="UDX12" s="46"/>
      <c r="UDY12" s="46"/>
      <c r="UDZ12" s="46"/>
      <c r="UEA12" s="46"/>
      <c r="UEB12" s="46"/>
      <c r="UEC12" s="46"/>
      <c r="UED12" s="46"/>
      <c r="UEE12" s="46"/>
      <c r="UEF12" s="46"/>
      <c r="UEG12" s="46"/>
      <c r="UEH12" s="46"/>
      <c r="UEI12" s="46"/>
      <c r="UEJ12" s="46"/>
      <c r="UEK12" s="46"/>
      <c r="UEL12" s="46"/>
      <c r="UEM12" s="46"/>
      <c r="UEN12" s="46"/>
      <c r="UEO12" s="46"/>
      <c r="UEP12" s="46"/>
      <c r="UEQ12" s="46"/>
      <c r="UER12" s="46"/>
      <c r="UES12" s="46"/>
      <c r="UET12" s="46"/>
      <c r="UEU12" s="46"/>
      <c r="UEV12" s="46"/>
      <c r="UEW12" s="46"/>
      <c r="UEX12" s="46"/>
      <c r="UEY12" s="46"/>
      <c r="UEZ12" s="46"/>
      <c r="UFA12" s="46"/>
      <c r="UFB12" s="46"/>
      <c r="UFC12" s="46"/>
      <c r="UFD12" s="46"/>
      <c r="UFE12" s="46"/>
      <c r="UFF12" s="46"/>
      <c r="UFG12" s="46"/>
      <c r="UFH12" s="46"/>
      <c r="UFI12" s="46"/>
      <c r="UFJ12" s="46"/>
      <c r="UFK12" s="46"/>
      <c r="UFL12" s="46"/>
      <c r="UFM12" s="46"/>
      <c r="UFN12" s="46"/>
      <c r="UFO12" s="46"/>
      <c r="UFP12" s="46"/>
      <c r="UFQ12" s="46"/>
      <c r="UFR12" s="46"/>
      <c r="UFS12" s="46"/>
      <c r="UFT12" s="46"/>
      <c r="UFU12" s="46"/>
      <c r="UFV12" s="46"/>
      <c r="UFW12" s="46"/>
      <c r="UFX12" s="46"/>
      <c r="UFY12" s="46"/>
      <c r="UFZ12" s="46"/>
      <c r="UGA12" s="46"/>
      <c r="UGB12" s="46"/>
      <c r="UGC12" s="46"/>
      <c r="UGD12" s="46"/>
      <c r="UGE12" s="46"/>
      <c r="UGF12" s="46"/>
      <c r="UGG12" s="46"/>
      <c r="UGH12" s="46"/>
      <c r="UGI12" s="46"/>
      <c r="UGJ12" s="46"/>
      <c r="UGK12" s="46"/>
      <c r="UGL12" s="46"/>
      <c r="UGM12" s="46"/>
      <c r="UGN12" s="46"/>
      <c r="UGO12" s="46"/>
      <c r="UGP12" s="46"/>
      <c r="UGQ12" s="46"/>
      <c r="UGR12" s="46"/>
      <c r="UGS12" s="46"/>
      <c r="UGT12" s="46"/>
      <c r="UGU12" s="46"/>
      <c r="UGV12" s="46"/>
      <c r="UGW12" s="46"/>
      <c r="UGX12" s="46"/>
      <c r="UGY12" s="46"/>
      <c r="UGZ12" s="46"/>
      <c r="UHA12" s="46"/>
      <c r="UHB12" s="46"/>
      <c r="UHC12" s="46"/>
      <c r="UHD12" s="46"/>
      <c r="UHE12" s="46"/>
      <c r="UHF12" s="46"/>
      <c r="UHG12" s="46"/>
      <c r="UHH12" s="46"/>
      <c r="UHI12" s="46"/>
      <c r="UHJ12" s="46"/>
      <c r="UHK12" s="46"/>
      <c r="UHL12" s="46"/>
      <c r="UHM12" s="46"/>
      <c r="UHN12" s="46"/>
      <c r="UHO12" s="46"/>
      <c r="UHP12" s="46"/>
      <c r="UHQ12" s="46"/>
      <c r="UHR12" s="46"/>
      <c r="UHS12" s="46"/>
      <c r="UHT12" s="46"/>
      <c r="UHU12" s="46"/>
      <c r="UHV12" s="46"/>
      <c r="UHW12" s="46"/>
      <c r="UHX12" s="46"/>
      <c r="UHY12" s="46"/>
      <c r="UHZ12" s="46"/>
      <c r="UIA12" s="46"/>
      <c r="UIB12" s="46"/>
      <c r="UIC12" s="46"/>
      <c r="UID12" s="46"/>
      <c r="UIE12" s="46"/>
      <c r="UIF12" s="46"/>
      <c r="UIG12" s="46"/>
      <c r="UIH12" s="46"/>
      <c r="UII12" s="46"/>
      <c r="UIJ12" s="46"/>
      <c r="UIK12" s="46"/>
      <c r="UIL12" s="46"/>
      <c r="UIM12" s="46"/>
      <c r="UIN12" s="46"/>
      <c r="UIO12" s="46"/>
      <c r="UIP12" s="46"/>
      <c r="UIQ12" s="46"/>
      <c r="UIR12" s="46"/>
      <c r="UIS12" s="46"/>
      <c r="UIT12" s="46"/>
      <c r="UIU12" s="46"/>
      <c r="UIV12" s="46"/>
      <c r="UIW12" s="46"/>
      <c r="UIX12" s="46"/>
      <c r="UIY12" s="46"/>
      <c r="UIZ12" s="46"/>
      <c r="UJA12" s="46"/>
      <c r="UJB12" s="46"/>
      <c r="UJC12" s="46"/>
      <c r="UJD12" s="46"/>
      <c r="UJE12" s="46"/>
      <c r="UJF12" s="46"/>
      <c r="UJG12" s="46"/>
      <c r="UJH12" s="46"/>
      <c r="UJI12" s="46"/>
      <c r="UJJ12" s="46"/>
      <c r="UJK12" s="46"/>
      <c r="UJL12" s="46"/>
      <c r="UJM12" s="46"/>
      <c r="UJN12" s="46"/>
      <c r="UJO12" s="46"/>
      <c r="UJP12" s="46"/>
      <c r="UJQ12" s="46"/>
      <c r="UJR12" s="46"/>
      <c r="UJS12" s="46"/>
      <c r="UJT12" s="46"/>
      <c r="UJU12" s="46"/>
      <c r="UJV12" s="46"/>
      <c r="UJW12" s="46"/>
      <c r="UJX12" s="46"/>
      <c r="UJY12" s="46"/>
      <c r="UJZ12" s="46"/>
      <c r="UKA12" s="46"/>
      <c r="UKB12" s="46"/>
      <c r="UKC12" s="46"/>
      <c r="UKD12" s="46"/>
      <c r="UKE12" s="46"/>
      <c r="UKF12" s="46"/>
      <c r="UKG12" s="46"/>
      <c r="UKH12" s="46"/>
      <c r="UKI12" s="46"/>
      <c r="UKJ12" s="46"/>
      <c r="UKK12" s="46"/>
      <c r="UKL12" s="46"/>
      <c r="UKM12" s="46"/>
      <c r="UKN12" s="46"/>
      <c r="UKO12" s="46"/>
      <c r="UKP12" s="46"/>
      <c r="UKQ12" s="46"/>
      <c r="UKR12" s="46"/>
      <c r="UKS12" s="46"/>
      <c r="UKT12" s="46"/>
      <c r="UKU12" s="46"/>
      <c r="UKV12" s="46"/>
      <c r="UKW12" s="46"/>
      <c r="UKX12" s="46"/>
      <c r="UKY12" s="46"/>
      <c r="UKZ12" s="46"/>
      <c r="ULA12" s="46"/>
      <c r="ULB12" s="46"/>
      <c r="ULC12" s="46"/>
      <c r="ULD12" s="46"/>
      <c r="ULE12" s="46"/>
      <c r="ULF12" s="46"/>
      <c r="ULG12" s="46"/>
      <c r="ULH12" s="46"/>
      <c r="ULI12" s="46"/>
      <c r="ULJ12" s="46"/>
      <c r="ULK12" s="46"/>
      <c r="ULL12" s="46"/>
      <c r="ULM12" s="46"/>
      <c r="ULN12" s="46"/>
      <c r="ULO12" s="46"/>
      <c r="ULP12" s="46"/>
      <c r="ULQ12" s="46"/>
      <c r="ULR12" s="46"/>
      <c r="ULS12" s="46"/>
      <c r="ULT12" s="46"/>
      <c r="ULU12" s="46"/>
      <c r="ULV12" s="46"/>
      <c r="ULW12" s="46"/>
      <c r="ULX12" s="46"/>
      <c r="ULY12" s="46"/>
      <c r="ULZ12" s="46"/>
      <c r="UMA12" s="46"/>
      <c r="UMB12" s="46"/>
      <c r="UMC12" s="46"/>
      <c r="UMD12" s="46"/>
      <c r="UME12" s="46"/>
      <c r="UMF12" s="46"/>
      <c r="UMG12" s="46"/>
      <c r="UMH12" s="46"/>
      <c r="UMI12" s="46"/>
      <c r="UMJ12" s="46"/>
      <c r="UMK12" s="46"/>
      <c r="UML12" s="46"/>
      <c r="UMM12" s="46"/>
      <c r="UMN12" s="46"/>
      <c r="UMO12" s="46"/>
      <c r="UMP12" s="46"/>
      <c r="UMQ12" s="46"/>
      <c r="UMR12" s="46"/>
      <c r="UMS12" s="46"/>
      <c r="UMT12" s="46"/>
      <c r="UMU12" s="46"/>
      <c r="UMV12" s="46"/>
      <c r="UMW12" s="46"/>
      <c r="UMX12" s="46"/>
      <c r="UMY12" s="46"/>
      <c r="UMZ12" s="46"/>
      <c r="UNA12" s="46"/>
      <c r="UNB12" s="46"/>
      <c r="UNC12" s="46"/>
      <c r="UND12" s="46"/>
      <c r="UNE12" s="46"/>
      <c r="UNF12" s="46"/>
      <c r="UNG12" s="46"/>
      <c r="UNH12" s="46"/>
      <c r="UNI12" s="46"/>
      <c r="UNJ12" s="46"/>
      <c r="UNK12" s="46"/>
      <c r="UNL12" s="46"/>
      <c r="UNM12" s="46"/>
      <c r="UNN12" s="46"/>
      <c r="UNO12" s="46"/>
      <c r="UNP12" s="46"/>
      <c r="UNQ12" s="46"/>
      <c r="UNR12" s="46"/>
      <c r="UNS12" s="46"/>
      <c r="UNT12" s="46"/>
      <c r="UNU12" s="46"/>
      <c r="UNV12" s="46"/>
      <c r="UNW12" s="46"/>
      <c r="UNX12" s="46"/>
      <c r="UNY12" s="46"/>
      <c r="UNZ12" s="46"/>
      <c r="UOA12" s="46"/>
      <c r="UOB12" s="46"/>
      <c r="UOC12" s="46"/>
      <c r="UOD12" s="46"/>
      <c r="UOE12" s="46"/>
      <c r="UOF12" s="46"/>
      <c r="UOG12" s="46"/>
      <c r="UOH12" s="46"/>
      <c r="UOI12" s="46"/>
      <c r="UOJ12" s="46"/>
      <c r="UOK12" s="46"/>
      <c r="UOL12" s="46"/>
      <c r="UOM12" s="46"/>
      <c r="UON12" s="46"/>
      <c r="UOO12" s="46"/>
      <c r="UOP12" s="46"/>
      <c r="UOQ12" s="46"/>
      <c r="UOR12" s="46"/>
      <c r="UOS12" s="46"/>
      <c r="UOT12" s="46"/>
      <c r="UOU12" s="46"/>
      <c r="UOV12" s="46"/>
      <c r="UOW12" s="46"/>
      <c r="UOX12" s="46"/>
      <c r="UOY12" s="46"/>
      <c r="UOZ12" s="46"/>
      <c r="UPA12" s="46"/>
      <c r="UPB12" s="46"/>
      <c r="UPC12" s="46"/>
      <c r="UPD12" s="46"/>
      <c r="UPE12" s="46"/>
      <c r="UPF12" s="46"/>
      <c r="UPG12" s="46"/>
      <c r="UPH12" s="46"/>
      <c r="UPI12" s="46"/>
      <c r="UPJ12" s="46"/>
      <c r="UPK12" s="46"/>
      <c r="UPL12" s="46"/>
      <c r="UPM12" s="46"/>
      <c r="UPN12" s="46"/>
      <c r="UPO12" s="46"/>
      <c r="UPP12" s="46"/>
      <c r="UPQ12" s="46"/>
      <c r="UPR12" s="46"/>
      <c r="UPS12" s="46"/>
      <c r="UPT12" s="46"/>
      <c r="UPU12" s="46"/>
      <c r="UPV12" s="46"/>
      <c r="UPW12" s="46"/>
      <c r="UPX12" s="46"/>
      <c r="UPY12" s="46"/>
      <c r="UPZ12" s="46"/>
      <c r="UQA12" s="46"/>
      <c r="UQB12" s="46"/>
      <c r="UQC12" s="46"/>
      <c r="UQD12" s="46"/>
      <c r="UQE12" s="46"/>
      <c r="UQF12" s="46"/>
      <c r="UQG12" s="46"/>
      <c r="UQH12" s="46"/>
      <c r="UQI12" s="46"/>
      <c r="UQJ12" s="46"/>
      <c r="UQK12" s="46"/>
      <c r="UQL12" s="46"/>
      <c r="UQM12" s="46"/>
      <c r="UQN12" s="46"/>
      <c r="UQO12" s="46"/>
      <c r="UQP12" s="46"/>
      <c r="UQQ12" s="46"/>
      <c r="UQR12" s="46"/>
      <c r="UQS12" s="46"/>
      <c r="UQT12" s="46"/>
      <c r="UQU12" s="46"/>
      <c r="UQV12" s="46"/>
      <c r="UQW12" s="46"/>
      <c r="UQX12" s="46"/>
      <c r="UQY12" s="46"/>
      <c r="UQZ12" s="46"/>
      <c r="URA12" s="46"/>
      <c r="URB12" s="46"/>
      <c r="URC12" s="46"/>
      <c r="URD12" s="46"/>
      <c r="URE12" s="46"/>
      <c r="URF12" s="46"/>
      <c r="URG12" s="46"/>
      <c r="URH12" s="46"/>
      <c r="URI12" s="46"/>
      <c r="URJ12" s="46"/>
      <c r="URK12" s="46"/>
      <c r="URL12" s="46"/>
      <c r="URM12" s="46"/>
      <c r="URN12" s="46"/>
      <c r="URO12" s="46"/>
      <c r="URP12" s="46"/>
      <c r="URQ12" s="46"/>
      <c r="URR12" s="46"/>
      <c r="URS12" s="46"/>
      <c r="URT12" s="46"/>
      <c r="URU12" s="46"/>
      <c r="URV12" s="46"/>
      <c r="URW12" s="46"/>
      <c r="URX12" s="46"/>
      <c r="URY12" s="46"/>
      <c r="URZ12" s="46"/>
      <c r="USA12" s="46"/>
      <c r="USB12" s="46"/>
      <c r="USC12" s="46"/>
      <c r="USD12" s="46"/>
      <c r="USE12" s="46"/>
      <c r="USF12" s="46"/>
      <c r="USG12" s="46"/>
      <c r="USH12" s="46"/>
      <c r="USI12" s="46"/>
      <c r="USJ12" s="46"/>
      <c r="USK12" s="46"/>
      <c r="USL12" s="46"/>
      <c r="USM12" s="46"/>
      <c r="USN12" s="46"/>
      <c r="USO12" s="46"/>
      <c r="USP12" s="46"/>
      <c r="USQ12" s="46"/>
      <c r="USR12" s="46"/>
      <c r="USS12" s="46"/>
      <c r="UST12" s="46"/>
      <c r="USU12" s="46"/>
      <c r="USV12" s="46"/>
      <c r="USW12" s="46"/>
      <c r="USX12" s="46"/>
      <c r="USY12" s="46"/>
      <c r="USZ12" s="46"/>
      <c r="UTA12" s="46"/>
      <c r="UTB12" s="46"/>
      <c r="UTC12" s="46"/>
      <c r="UTD12" s="46"/>
      <c r="UTE12" s="46"/>
      <c r="UTF12" s="46"/>
      <c r="UTG12" s="46"/>
      <c r="UTH12" s="46"/>
      <c r="UTI12" s="46"/>
      <c r="UTJ12" s="46"/>
      <c r="UTK12" s="46"/>
      <c r="UTL12" s="46"/>
      <c r="UTM12" s="46"/>
      <c r="UTN12" s="46"/>
      <c r="UTO12" s="46"/>
      <c r="UTP12" s="46"/>
      <c r="UTQ12" s="46"/>
      <c r="UTR12" s="46"/>
      <c r="UTS12" s="46"/>
      <c r="UTT12" s="46"/>
      <c r="UTU12" s="46"/>
      <c r="UTV12" s="46"/>
      <c r="UTW12" s="46"/>
      <c r="UTX12" s="46"/>
      <c r="UTY12" s="46"/>
      <c r="UTZ12" s="46"/>
      <c r="UUA12" s="46"/>
      <c r="UUB12" s="46"/>
      <c r="UUC12" s="46"/>
      <c r="UUD12" s="46"/>
      <c r="UUE12" s="46"/>
      <c r="UUF12" s="46"/>
      <c r="UUG12" s="46"/>
      <c r="UUH12" s="46"/>
      <c r="UUI12" s="46"/>
      <c r="UUJ12" s="46"/>
      <c r="UUK12" s="46"/>
      <c r="UUL12" s="46"/>
      <c r="UUM12" s="46"/>
      <c r="UUN12" s="46"/>
      <c r="UUO12" s="46"/>
      <c r="UUP12" s="46"/>
      <c r="UUQ12" s="46"/>
      <c r="UUR12" s="46"/>
      <c r="UUS12" s="46"/>
      <c r="UUT12" s="46"/>
      <c r="UUU12" s="46"/>
      <c r="UUV12" s="46"/>
      <c r="UUW12" s="46"/>
      <c r="UUX12" s="46"/>
      <c r="UUY12" s="46"/>
      <c r="UUZ12" s="46"/>
      <c r="UVA12" s="46"/>
      <c r="UVB12" s="46"/>
      <c r="UVC12" s="46"/>
      <c r="UVD12" s="46"/>
      <c r="UVE12" s="46"/>
      <c r="UVF12" s="46"/>
      <c r="UVG12" s="46"/>
      <c r="UVH12" s="46"/>
      <c r="UVI12" s="46"/>
      <c r="UVJ12" s="46"/>
      <c r="UVK12" s="46"/>
      <c r="UVL12" s="46"/>
      <c r="UVM12" s="46"/>
      <c r="UVN12" s="46"/>
      <c r="UVO12" s="46"/>
      <c r="UVP12" s="46"/>
      <c r="UVQ12" s="46"/>
      <c r="UVR12" s="46"/>
      <c r="UVS12" s="46"/>
      <c r="UVT12" s="46"/>
      <c r="UVU12" s="46"/>
      <c r="UVV12" s="46"/>
      <c r="UVW12" s="46"/>
      <c r="UVX12" s="46"/>
      <c r="UVY12" s="46"/>
      <c r="UVZ12" s="46"/>
      <c r="UWA12" s="46"/>
      <c r="UWB12" s="46"/>
      <c r="UWC12" s="46"/>
      <c r="UWD12" s="46"/>
      <c r="UWE12" s="46"/>
      <c r="UWF12" s="46"/>
      <c r="UWG12" s="46"/>
      <c r="UWH12" s="46"/>
      <c r="UWI12" s="46"/>
      <c r="UWJ12" s="46"/>
      <c r="UWK12" s="46"/>
      <c r="UWL12" s="46"/>
      <c r="UWM12" s="46"/>
      <c r="UWN12" s="46"/>
      <c r="UWO12" s="46"/>
      <c r="UWP12" s="46"/>
      <c r="UWQ12" s="46"/>
      <c r="UWR12" s="46"/>
      <c r="UWS12" s="46"/>
      <c r="UWT12" s="46"/>
      <c r="UWU12" s="46"/>
      <c r="UWV12" s="46"/>
      <c r="UWW12" s="46"/>
      <c r="UWX12" s="46"/>
      <c r="UWY12" s="46"/>
      <c r="UWZ12" s="46"/>
      <c r="UXA12" s="46"/>
      <c r="UXB12" s="46"/>
      <c r="UXC12" s="46"/>
      <c r="UXD12" s="46"/>
      <c r="UXE12" s="46"/>
      <c r="UXF12" s="46"/>
      <c r="UXG12" s="46"/>
      <c r="UXH12" s="46"/>
      <c r="UXI12" s="46"/>
      <c r="UXJ12" s="46"/>
      <c r="UXK12" s="46"/>
      <c r="UXL12" s="46"/>
      <c r="UXM12" s="46"/>
      <c r="UXN12" s="46"/>
      <c r="UXO12" s="46"/>
      <c r="UXP12" s="46"/>
      <c r="UXQ12" s="46"/>
      <c r="UXR12" s="46"/>
      <c r="UXS12" s="46"/>
      <c r="UXT12" s="46"/>
      <c r="UXU12" s="46"/>
      <c r="UXV12" s="46"/>
      <c r="UXW12" s="46"/>
      <c r="UXX12" s="46"/>
      <c r="UXY12" s="46"/>
      <c r="UXZ12" s="46"/>
      <c r="UYA12" s="46"/>
      <c r="UYB12" s="46"/>
      <c r="UYC12" s="46"/>
      <c r="UYD12" s="46"/>
      <c r="UYE12" s="46"/>
      <c r="UYF12" s="46"/>
      <c r="UYG12" s="46"/>
      <c r="UYH12" s="46"/>
      <c r="UYI12" s="46"/>
      <c r="UYJ12" s="46"/>
      <c r="UYK12" s="46"/>
      <c r="UYL12" s="46"/>
      <c r="UYM12" s="46"/>
      <c r="UYN12" s="46"/>
      <c r="UYO12" s="46"/>
      <c r="UYP12" s="46"/>
      <c r="UYQ12" s="46"/>
      <c r="UYR12" s="46"/>
      <c r="UYS12" s="46"/>
      <c r="UYT12" s="46"/>
      <c r="UYU12" s="46"/>
      <c r="UYV12" s="46"/>
      <c r="UYW12" s="46"/>
      <c r="UYX12" s="46"/>
      <c r="UYY12" s="46"/>
      <c r="UYZ12" s="46"/>
      <c r="UZA12" s="46"/>
      <c r="UZB12" s="46"/>
      <c r="UZC12" s="46"/>
      <c r="UZD12" s="46"/>
      <c r="UZE12" s="46"/>
      <c r="UZF12" s="46"/>
      <c r="UZG12" s="46"/>
      <c r="UZH12" s="46"/>
      <c r="UZI12" s="46"/>
      <c r="UZJ12" s="46"/>
      <c r="UZK12" s="46"/>
      <c r="UZL12" s="46"/>
      <c r="UZM12" s="46"/>
      <c r="UZN12" s="46"/>
      <c r="UZO12" s="46"/>
      <c r="UZP12" s="46"/>
      <c r="UZQ12" s="46"/>
      <c r="UZR12" s="46"/>
      <c r="UZS12" s="46"/>
      <c r="UZT12" s="46"/>
      <c r="UZU12" s="46"/>
      <c r="UZV12" s="46"/>
      <c r="UZW12" s="46"/>
      <c r="UZX12" s="46"/>
      <c r="UZY12" s="46"/>
      <c r="UZZ12" s="46"/>
      <c r="VAA12" s="46"/>
      <c r="VAB12" s="46"/>
      <c r="VAC12" s="46"/>
      <c r="VAD12" s="46"/>
      <c r="VAE12" s="46"/>
      <c r="VAF12" s="46"/>
      <c r="VAG12" s="46"/>
      <c r="VAH12" s="46"/>
      <c r="VAI12" s="46"/>
      <c r="VAJ12" s="46"/>
      <c r="VAK12" s="46"/>
      <c r="VAL12" s="46"/>
      <c r="VAM12" s="46"/>
      <c r="VAN12" s="46"/>
      <c r="VAO12" s="46"/>
      <c r="VAP12" s="46"/>
      <c r="VAQ12" s="46"/>
      <c r="VAR12" s="46"/>
      <c r="VAS12" s="46"/>
      <c r="VAT12" s="46"/>
      <c r="VAU12" s="46"/>
      <c r="VAV12" s="46"/>
      <c r="VAW12" s="46"/>
      <c r="VAX12" s="46"/>
      <c r="VAY12" s="46"/>
      <c r="VAZ12" s="46"/>
      <c r="VBA12" s="46"/>
      <c r="VBB12" s="46"/>
      <c r="VBC12" s="46"/>
      <c r="VBD12" s="46"/>
      <c r="VBE12" s="46"/>
      <c r="VBF12" s="46"/>
      <c r="VBG12" s="46"/>
      <c r="VBH12" s="46"/>
      <c r="VBI12" s="46"/>
      <c r="VBJ12" s="46"/>
      <c r="VBK12" s="46"/>
      <c r="VBL12" s="46"/>
      <c r="VBM12" s="46"/>
      <c r="VBN12" s="46"/>
      <c r="VBO12" s="46"/>
      <c r="VBP12" s="46"/>
      <c r="VBQ12" s="46"/>
      <c r="VBR12" s="46"/>
      <c r="VBS12" s="46"/>
      <c r="VBT12" s="46"/>
      <c r="VBU12" s="46"/>
      <c r="VBV12" s="46"/>
      <c r="VBW12" s="46"/>
      <c r="VBX12" s="46"/>
      <c r="VBY12" s="46"/>
      <c r="VBZ12" s="46"/>
      <c r="VCA12" s="46"/>
      <c r="VCB12" s="46"/>
      <c r="VCC12" s="46"/>
      <c r="VCD12" s="46"/>
      <c r="VCE12" s="46"/>
      <c r="VCF12" s="46"/>
      <c r="VCG12" s="46"/>
      <c r="VCH12" s="46"/>
      <c r="VCI12" s="46"/>
      <c r="VCJ12" s="46"/>
      <c r="VCK12" s="46"/>
      <c r="VCL12" s="46"/>
      <c r="VCM12" s="46"/>
      <c r="VCN12" s="46"/>
      <c r="VCO12" s="46"/>
      <c r="VCP12" s="46"/>
      <c r="VCQ12" s="46"/>
      <c r="VCR12" s="46"/>
      <c r="VCS12" s="46"/>
      <c r="VCT12" s="46"/>
      <c r="VCU12" s="46"/>
      <c r="VCV12" s="46"/>
      <c r="VCW12" s="46"/>
      <c r="VCX12" s="46"/>
      <c r="VCY12" s="46"/>
      <c r="VCZ12" s="46"/>
      <c r="VDA12" s="46"/>
      <c r="VDB12" s="46"/>
      <c r="VDC12" s="46"/>
      <c r="VDD12" s="46"/>
      <c r="VDE12" s="46"/>
      <c r="VDF12" s="46"/>
      <c r="VDG12" s="46"/>
      <c r="VDH12" s="46"/>
      <c r="VDI12" s="46"/>
      <c r="VDJ12" s="46"/>
      <c r="VDK12" s="46"/>
      <c r="VDL12" s="46"/>
      <c r="VDM12" s="46"/>
      <c r="VDN12" s="46"/>
      <c r="VDO12" s="46"/>
      <c r="VDP12" s="46"/>
      <c r="VDQ12" s="46"/>
      <c r="VDR12" s="46"/>
      <c r="VDS12" s="46"/>
      <c r="VDT12" s="46"/>
      <c r="VDU12" s="46"/>
      <c r="VDV12" s="46"/>
      <c r="VDW12" s="46"/>
      <c r="VDX12" s="46"/>
      <c r="VDY12" s="46"/>
      <c r="VDZ12" s="46"/>
      <c r="VEA12" s="46"/>
      <c r="VEB12" s="46"/>
      <c r="VEC12" s="46"/>
      <c r="VED12" s="46"/>
      <c r="VEE12" s="46"/>
      <c r="VEF12" s="46"/>
      <c r="VEG12" s="46"/>
      <c r="VEH12" s="46"/>
      <c r="VEI12" s="46"/>
      <c r="VEJ12" s="46"/>
      <c r="VEK12" s="46"/>
      <c r="VEL12" s="46"/>
      <c r="VEM12" s="46"/>
      <c r="VEN12" s="46"/>
      <c r="VEO12" s="46"/>
      <c r="VEP12" s="46"/>
      <c r="VEQ12" s="46"/>
      <c r="VER12" s="46"/>
      <c r="VES12" s="46"/>
      <c r="VET12" s="46"/>
      <c r="VEU12" s="46"/>
      <c r="VEV12" s="46"/>
      <c r="VEW12" s="46"/>
      <c r="VEX12" s="46"/>
      <c r="VEY12" s="46"/>
      <c r="VEZ12" s="46"/>
      <c r="VFA12" s="46"/>
      <c r="VFB12" s="46"/>
      <c r="VFC12" s="46"/>
      <c r="VFD12" s="46"/>
      <c r="VFE12" s="46"/>
      <c r="VFF12" s="46"/>
      <c r="VFG12" s="46"/>
      <c r="VFH12" s="46"/>
      <c r="VFI12" s="46"/>
      <c r="VFJ12" s="46"/>
      <c r="VFK12" s="46"/>
      <c r="VFL12" s="46"/>
      <c r="VFM12" s="46"/>
      <c r="VFN12" s="46"/>
      <c r="VFO12" s="46"/>
      <c r="VFP12" s="46"/>
      <c r="VFQ12" s="46"/>
      <c r="VFR12" s="46"/>
      <c r="VFS12" s="46"/>
      <c r="VFT12" s="46"/>
      <c r="VFU12" s="46"/>
      <c r="VFV12" s="46"/>
      <c r="VFW12" s="46"/>
      <c r="VFX12" s="46"/>
      <c r="VFY12" s="46"/>
      <c r="VFZ12" s="46"/>
      <c r="VGA12" s="46"/>
      <c r="VGB12" s="46"/>
      <c r="VGC12" s="46"/>
      <c r="VGD12" s="46"/>
      <c r="VGE12" s="46"/>
      <c r="VGF12" s="46"/>
      <c r="VGG12" s="46"/>
      <c r="VGH12" s="46"/>
      <c r="VGI12" s="46"/>
      <c r="VGJ12" s="46"/>
      <c r="VGK12" s="46"/>
      <c r="VGL12" s="46"/>
      <c r="VGM12" s="46"/>
      <c r="VGN12" s="46"/>
      <c r="VGO12" s="46"/>
      <c r="VGP12" s="46"/>
      <c r="VGQ12" s="46"/>
      <c r="VGR12" s="46"/>
      <c r="VGS12" s="46"/>
      <c r="VGT12" s="46"/>
      <c r="VGU12" s="46"/>
      <c r="VGV12" s="46"/>
      <c r="VGW12" s="46"/>
      <c r="VGX12" s="46"/>
      <c r="VGY12" s="46"/>
      <c r="VGZ12" s="46"/>
      <c r="VHA12" s="46"/>
      <c r="VHB12" s="46"/>
      <c r="VHC12" s="46"/>
      <c r="VHD12" s="46"/>
      <c r="VHE12" s="46"/>
      <c r="VHF12" s="46"/>
      <c r="VHG12" s="46"/>
      <c r="VHH12" s="46"/>
      <c r="VHI12" s="46"/>
      <c r="VHJ12" s="46"/>
      <c r="VHK12" s="46"/>
      <c r="VHL12" s="46"/>
      <c r="VHM12" s="46"/>
      <c r="VHN12" s="46"/>
      <c r="VHO12" s="46"/>
      <c r="VHP12" s="46"/>
      <c r="VHQ12" s="46"/>
      <c r="VHR12" s="46"/>
      <c r="VHS12" s="46"/>
      <c r="VHT12" s="46"/>
      <c r="VHU12" s="46"/>
      <c r="VHV12" s="46"/>
      <c r="VHW12" s="46"/>
      <c r="VHX12" s="46"/>
      <c r="VHY12" s="46"/>
      <c r="VHZ12" s="46"/>
      <c r="VIA12" s="46"/>
      <c r="VIB12" s="46"/>
      <c r="VIC12" s="46"/>
      <c r="VID12" s="46"/>
      <c r="VIE12" s="46"/>
      <c r="VIF12" s="46"/>
      <c r="VIG12" s="46"/>
      <c r="VIH12" s="46"/>
      <c r="VII12" s="46"/>
      <c r="VIJ12" s="46"/>
      <c r="VIK12" s="46"/>
      <c r="VIL12" s="46"/>
      <c r="VIM12" s="46"/>
      <c r="VIN12" s="46"/>
      <c r="VIO12" s="46"/>
      <c r="VIP12" s="46"/>
      <c r="VIQ12" s="46"/>
      <c r="VIR12" s="46"/>
      <c r="VIS12" s="46"/>
      <c r="VIT12" s="46"/>
      <c r="VIU12" s="46"/>
      <c r="VIV12" s="46"/>
      <c r="VIW12" s="46"/>
      <c r="VIX12" s="46"/>
      <c r="VIY12" s="46"/>
      <c r="VIZ12" s="46"/>
      <c r="VJA12" s="46"/>
      <c r="VJB12" s="46"/>
      <c r="VJC12" s="46"/>
      <c r="VJD12" s="46"/>
      <c r="VJE12" s="46"/>
      <c r="VJF12" s="46"/>
      <c r="VJG12" s="46"/>
      <c r="VJH12" s="46"/>
      <c r="VJI12" s="46"/>
      <c r="VJJ12" s="46"/>
      <c r="VJK12" s="46"/>
      <c r="VJL12" s="46"/>
      <c r="VJM12" s="46"/>
      <c r="VJN12" s="46"/>
      <c r="VJO12" s="46"/>
      <c r="VJP12" s="46"/>
      <c r="VJQ12" s="46"/>
      <c r="VJR12" s="46"/>
      <c r="VJS12" s="46"/>
      <c r="VJT12" s="46"/>
      <c r="VJU12" s="46"/>
      <c r="VJV12" s="46"/>
      <c r="VJW12" s="46"/>
      <c r="VJX12" s="46"/>
      <c r="VJY12" s="46"/>
      <c r="VJZ12" s="46"/>
      <c r="VKA12" s="46"/>
      <c r="VKB12" s="46"/>
      <c r="VKC12" s="46"/>
      <c r="VKD12" s="46"/>
      <c r="VKE12" s="46"/>
      <c r="VKF12" s="46"/>
      <c r="VKG12" s="46"/>
      <c r="VKH12" s="46"/>
      <c r="VKI12" s="46"/>
      <c r="VKJ12" s="46"/>
      <c r="VKK12" s="46"/>
      <c r="VKL12" s="46"/>
      <c r="VKM12" s="46"/>
      <c r="VKN12" s="46"/>
      <c r="VKO12" s="46"/>
      <c r="VKP12" s="46"/>
      <c r="VKQ12" s="46"/>
      <c r="VKR12" s="46"/>
      <c r="VKS12" s="46"/>
      <c r="VKT12" s="46"/>
      <c r="VKU12" s="46"/>
      <c r="VKV12" s="46"/>
      <c r="VKW12" s="46"/>
      <c r="VKX12" s="46"/>
      <c r="VKY12" s="46"/>
      <c r="VKZ12" s="46"/>
      <c r="VLA12" s="46"/>
      <c r="VLB12" s="46"/>
      <c r="VLC12" s="46"/>
      <c r="VLD12" s="46"/>
      <c r="VLE12" s="46"/>
      <c r="VLF12" s="46"/>
      <c r="VLG12" s="46"/>
      <c r="VLH12" s="46"/>
      <c r="VLI12" s="46"/>
      <c r="VLJ12" s="46"/>
      <c r="VLK12" s="46"/>
      <c r="VLL12" s="46"/>
      <c r="VLM12" s="46"/>
      <c r="VLN12" s="46"/>
      <c r="VLO12" s="46"/>
      <c r="VLP12" s="46"/>
      <c r="VLQ12" s="46"/>
      <c r="VLR12" s="46"/>
      <c r="VLS12" s="46"/>
      <c r="VLT12" s="46"/>
      <c r="VLU12" s="46"/>
      <c r="VLV12" s="46"/>
      <c r="VLW12" s="46"/>
      <c r="VLX12" s="46"/>
      <c r="VLY12" s="46"/>
      <c r="VLZ12" s="46"/>
      <c r="VMA12" s="46"/>
      <c r="VMB12" s="46"/>
      <c r="VMC12" s="46"/>
      <c r="VMD12" s="46"/>
      <c r="VME12" s="46"/>
      <c r="VMF12" s="46"/>
      <c r="VMG12" s="46"/>
      <c r="VMH12" s="46"/>
      <c r="VMI12" s="46"/>
      <c r="VMJ12" s="46"/>
      <c r="VMK12" s="46"/>
      <c r="VML12" s="46"/>
      <c r="VMM12" s="46"/>
      <c r="VMN12" s="46"/>
      <c r="VMO12" s="46"/>
      <c r="VMP12" s="46"/>
      <c r="VMQ12" s="46"/>
      <c r="VMR12" s="46"/>
      <c r="VMS12" s="46"/>
      <c r="VMT12" s="46"/>
      <c r="VMU12" s="46"/>
      <c r="VMV12" s="46"/>
      <c r="VMW12" s="46"/>
      <c r="VMX12" s="46"/>
      <c r="VMY12" s="46"/>
      <c r="VMZ12" s="46"/>
      <c r="VNA12" s="46"/>
      <c r="VNB12" s="46"/>
      <c r="VNC12" s="46"/>
      <c r="VND12" s="46"/>
      <c r="VNE12" s="46"/>
      <c r="VNF12" s="46"/>
      <c r="VNG12" s="46"/>
      <c r="VNH12" s="46"/>
      <c r="VNI12" s="46"/>
      <c r="VNJ12" s="46"/>
      <c r="VNK12" s="46"/>
      <c r="VNL12" s="46"/>
      <c r="VNM12" s="46"/>
      <c r="VNN12" s="46"/>
      <c r="VNO12" s="46"/>
      <c r="VNP12" s="46"/>
      <c r="VNQ12" s="46"/>
      <c r="VNR12" s="46"/>
      <c r="VNS12" s="46"/>
      <c r="VNT12" s="46"/>
      <c r="VNU12" s="46"/>
      <c r="VNV12" s="46"/>
      <c r="VNW12" s="46"/>
      <c r="VNX12" s="46"/>
      <c r="VNY12" s="46"/>
      <c r="VNZ12" s="46"/>
      <c r="VOA12" s="46"/>
      <c r="VOB12" s="46"/>
      <c r="VOC12" s="46"/>
      <c r="VOD12" s="46"/>
      <c r="VOE12" s="46"/>
      <c r="VOF12" s="46"/>
      <c r="VOG12" s="46"/>
      <c r="VOH12" s="46"/>
      <c r="VOI12" s="46"/>
      <c r="VOJ12" s="46"/>
      <c r="VOK12" s="46"/>
      <c r="VOL12" s="46"/>
      <c r="VOM12" s="46"/>
      <c r="VON12" s="46"/>
      <c r="VOO12" s="46"/>
      <c r="VOP12" s="46"/>
      <c r="VOQ12" s="46"/>
      <c r="VOR12" s="46"/>
      <c r="VOS12" s="46"/>
      <c r="VOT12" s="46"/>
      <c r="VOU12" s="46"/>
      <c r="VOV12" s="46"/>
      <c r="VOW12" s="46"/>
      <c r="VOX12" s="46"/>
      <c r="VOY12" s="46"/>
      <c r="VOZ12" s="46"/>
      <c r="VPA12" s="46"/>
      <c r="VPB12" s="46"/>
      <c r="VPC12" s="46"/>
      <c r="VPD12" s="46"/>
      <c r="VPE12" s="46"/>
      <c r="VPF12" s="46"/>
      <c r="VPG12" s="46"/>
      <c r="VPH12" s="46"/>
      <c r="VPI12" s="46"/>
      <c r="VPJ12" s="46"/>
      <c r="VPK12" s="46"/>
      <c r="VPL12" s="46"/>
      <c r="VPM12" s="46"/>
      <c r="VPN12" s="46"/>
      <c r="VPO12" s="46"/>
      <c r="VPP12" s="46"/>
      <c r="VPQ12" s="46"/>
      <c r="VPR12" s="46"/>
      <c r="VPS12" s="46"/>
      <c r="VPT12" s="46"/>
      <c r="VPU12" s="46"/>
      <c r="VPV12" s="46"/>
      <c r="VPW12" s="46"/>
      <c r="VPX12" s="46"/>
      <c r="VPY12" s="46"/>
      <c r="VPZ12" s="46"/>
      <c r="VQA12" s="46"/>
      <c r="VQB12" s="46"/>
      <c r="VQC12" s="46"/>
      <c r="VQD12" s="46"/>
      <c r="VQE12" s="46"/>
      <c r="VQF12" s="46"/>
      <c r="VQG12" s="46"/>
      <c r="VQH12" s="46"/>
      <c r="VQI12" s="46"/>
      <c r="VQJ12" s="46"/>
      <c r="VQK12" s="46"/>
      <c r="VQL12" s="46"/>
      <c r="VQM12" s="46"/>
      <c r="VQN12" s="46"/>
      <c r="VQO12" s="46"/>
      <c r="VQP12" s="46"/>
      <c r="VQQ12" s="46"/>
      <c r="VQR12" s="46"/>
      <c r="VQS12" s="46"/>
      <c r="VQT12" s="46"/>
      <c r="VQU12" s="46"/>
      <c r="VQV12" s="46"/>
      <c r="VQW12" s="46"/>
      <c r="VQX12" s="46"/>
      <c r="VQY12" s="46"/>
      <c r="VQZ12" s="46"/>
      <c r="VRA12" s="46"/>
      <c r="VRB12" s="46"/>
      <c r="VRC12" s="46"/>
      <c r="VRD12" s="46"/>
      <c r="VRE12" s="46"/>
      <c r="VRF12" s="46"/>
      <c r="VRG12" s="46"/>
      <c r="VRH12" s="46"/>
      <c r="VRI12" s="46"/>
      <c r="VRJ12" s="46"/>
      <c r="VRK12" s="46"/>
      <c r="VRL12" s="46"/>
      <c r="VRM12" s="46"/>
      <c r="VRN12" s="46"/>
      <c r="VRO12" s="46"/>
      <c r="VRP12" s="46"/>
      <c r="VRQ12" s="46"/>
      <c r="VRR12" s="46"/>
      <c r="VRS12" s="46"/>
      <c r="VRT12" s="46"/>
      <c r="VRU12" s="46"/>
      <c r="VRV12" s="46"/>
      <c r="VRW12" s="46"/>
      <c r="VRX12" s="46"/>
      <c r="VRY12" s="46"/>
      <c r="VRZ12" s="46"/>
      <c r="VSA12" s="46"/>
      <c r="VSB12" s="46"/>
      <c r="VSC12" s="46"/>
      <c r="VSD12" s="46"/>
      <c r="VSE12" s="46"/>
      <c r="VSF12" s="46"/>
      <c r="VSG12" s="46"/>
      <c r="VSH12" s="46"/>
      <c r="VSI12" s="46"/>
      <c r="VSJ12" s="46"/>
      <c r="VSK12" s="46"/>
      <c r="VSL12" s="46"/>
      <c r="VSM12" s="46"/>
      <c r="VSN12" s="46"/>
      <c r="VSO12" s="46"/>
      <c r="VSP12" s="46"/>
      <c r="VSQ12" s="46"/>
      <c r="VSR12" s="46"/>
      <c r="VSS12" s="46"/>
      <c r="VST12" s="46"/>
      <c r="VSU12" s="46"/>
      <c r="VSV12" s="46"/>
      <c r="VSW12" s="46"/>
      <c r="VSX12" s="46"/>
      <c r="VSY12" s="46"/>
      <c r="VSZ12" s="46"/>
      <c r="VTA12" s="46"/>
      <c r="VTB12" s="46"/>
      <c r="VTC12" s="46"/>
      <c r="VTD12" s="46"/>
      <c r="VTE12" s="46"/>
      <c r="VTF12" s="46"/>
      <c r="VTG12" s="46"/>
      <c r="VTH12" s="46"/>
      <c r="VTI12" s="46"/>
      <c r="VTJ12" s="46"/>
      <c r="VTK12" s="46"/>
      <c r="VTL12" s="46"/>
      <c r="VTM12" s="46"/>
      <c r="VTN12" s="46"/>
      <c r="VTO12" s="46"/>
      <c r="VTP12" s="46"/>
      <c r="VTQ12" s="46"/>
      <c r="VTR12" s="46"/>
      <c r="VTS12" s="46"/>
      <c r="VTT12" s="46"/>
      <c r="VTU12" s="46"/>
      <c r="VTV12" s="46"/>
      <c r="VTW12" s="46"/>
      <c r="VTX12" s="46"/>
      <c r="VTY12" s="46"/>
      <c r="VTZ12" s="46"/>
      <c r="VUA12" s="46"/>
      <c r="VUB12" s="46"/>
      <c r="VUC12" s="46"/>
      <c r="VUD12" s="46"/>
      <c r="VUE12" s="46"/>
      <c r="VUF12" s="46"/>
      <c r="VUG12" s="46"/>
      <c r="VUH12" s="46"/>
      <c r="VUI12" s="46"/>
      <c r="VUJ12" s="46"/>
      <c r="VUK12" s="46"/>
      <c r="VUL12" s="46"/>
      <c r="VUM12" s="46"/>
      <c r="VUN12" s="46"/>
      <c r="VUO12" s="46"/>
      <c r="VUP12" s="46"/>
      <c r="VUQ12" s="46"/>
      <c r="VUR12" s="46"/>
      <c r="VUS12" s="46"/>
      <c r="VUT12" s="46"/>
      <c r="VUU12" s="46"/>
      <c r="VUV12" s="46"/>
      <c r="VUW12" s="46"/>
      <c r="VUX12" s="46"/>
      <c r="VUY12" s="46"/>
      <c r="VUZ12" s="46"/>
      <c r="VVA12" s="46"/>
      <c r="VVB12" s="46"/>
      <c r="VVC12" s="46"/>
      <c r="VVD12" s="46"/>
      <c r="VVE12" s="46"/>
      <c r="VVF12" s="46"/>
      <c r="VVG12" s="46"/>
      <c r="VVH12" s="46"/>
      <c r="VVI12" s="46"/>
      <c r="VVJ12" s="46"/>
      <c r="VVK12" s="46"/>
      <c r="VVL12" s="46"/>
      <c r="VVM12" s="46"/>
      <c r="VVN12" s="46"/>
      <c r="VVO12" s="46"/>
      <c r="VVP12" s="46"/>
      <c r="VVQ12" s="46"/>
      <c r="VVR12" s="46"/>
      <c r="VVS12" s="46"/>
      <c r="VVT12" s="46"/>
      <c r="VVU12" s="46"/>
      <c r="VVV12" s="46"/>
      <c r="VVW12" s="46"/>
      <c r="VVX12" s="46"/>
      <c r="VVY12" s="46"/>
      <c r="VVZ12" s="46"/>
      <c r="VWA12" s="46"/>
      <c r="VWB12" s="46"/>
      <c r="VWC12" s="46"/>
      <c r="VWD12" s="46"/>
      <c r="VWE12" s="46"/>
      <c r="VWF12" s="46"/>
      <c r="VWG12" s="46"/>
      <c r="VWH12" s="46"/>
      <c r="VWI12" s="46"/>
      <c r="VWJ12" s="46"/>
      <c r="VWK12" s="46"/>
      <c r="VWL12" s="46"/>
      <c r="VWM12" s="46"/>
      <c r="VWN12" s="46"/>
      <c r="VWO12" s="46"/>
      <c r="VWP12" s="46"/>
      <c r="VWQ12" s="46"/>
      <c r="VWR12" s="46"/>
      <c r="VWS12" s="46"/>
      <c r="VWT12" s="46"/>
      <c r="VWU12" s="46"/>
      <c r="VWV12" s="46"/>
      <c r="VWW12" s="46"/>
      <c r="VWX12" s="46"/>
      <c r="VWY12" s="46"/>
      <c r="VWZ12" s="46"/>
      <c r="VXA12" s="46"/>
      <c r="VXB12" s="46"/>
      <c r="VXC12" s="46"/>
      <c r="VXD12" s="46"/>
      <c r="VXE12" s="46"/>
      <c r="VXF12" s="46"/>
      <c r="VXG12" s="46"/>
      <c r="VXH12" s="46"/>
      <c r="VXI12" s="46"/>
      <c r="VXJ12" s="46"/>
      <c r="VXK12" s="46"/>
      <c r="VXL12" s="46"/>
      <c r="VXM12" s="46"/>
      <c r="VXN12" s="46"/>
      <c r="VXO12" s="46"/>
      <c r="VXP12" s="46"/>
      <c r="VXQ12" s="46"/>
      <c r="VXR12" s="46"/>
      <c r="VXS12" s="46"/>
      <c r="VXT12" s="46"/>
      <c r="VXU12" s="46"/>
      <c r="VXV12" s="46"/>
      <c r="VXW12" s="46"/>
      <c r="VXX12" s="46"/>
      <c r="VXY12" s="46"/>
      <c r="VXZ12" s="46"/>
      <c r="VYA12" s="46"/>
      <c r="VYB12" s="46"/>
      <c r="VYC12" s="46"/>
      <c r="VYD12" s="46"/>
      <c r="VYE12" s="46"/>
      <c r="VYF12" s="46"/>
      <c r="VYG12" s="46"/>
      <c r="VYH12" s="46"/>
      <c r="VYI12" s="46"/>
      <c r="VYJ12" s="46"/>
      <c r="VYK12" s="46"/>
      <c r="VYL12" s="46"/>
      <c r="VYM12" s="46"/>
      <c r="VYN12" s="46"/>
      <c r="VYO12" s="46"/>
      <c r="VYP12" s="46"/>
      <c r="VYQ12" s="46"/>
      <c r="VYR12" s="46"/>
      <c r="VYS12" s="46"/>
      <c r="VYT12" s="46"/>
      <c r="VYU12" s="46"/>
      <c r="VYV12" s="46"/>
      <c r="VYW12" s="46"/>
      <c r="VYX12" s="46"/>
      <c r="VYY12" s="46"/>
      <c r="VYZ12" s="46"/>
      <c r="VZA12" s="46"/>
      <c r="VZB12" s="46"/>
      <c r="VZC12" s="46"/>
      <c r="VZD12" s="46"/>
      <c r="VZE12" s="46"/>
      <c r="VZF12" s="46"/>
      <c r="VZG12" s="46"/>
      <c r="VZH12" s="46"/>
      <c r="VZI12" s="46"/>
      <c r="VZJ12" s="46"/>
      <c r="VZK12" s="46"/>
      <c r="VZL12" s="46"/>
      <c r="VZM12" s="46"/>
      <c r="VZN12" s="46"/>
      <c r="VZO12" s="46"/>
      <c r="VZP12" s="46"/>
      <c r="VZQ12" s="46"/>
      <c r="VZR12" s="46"/>
      <c r="VZS12" s="46"/>
      <c r="VZT12" s="46"/>
      <c r="VZU12" s="46"/>
      <c r="VZV12" s="46"/>
      <c r="VZW12" s="46"/>
      <c r="VZX12" s="46"/>
      <c r="VZY12" s="46"/>
      <c r="VZZ12" s="46"/>
      <c r="WAA12" s="46"/>
      <c r="WAB12" s="46"/>
      <c r="WAC12" s="46"/>
      <c r="WAD12" s="46"/>
      <c r="WAE12" s="46"/>
      <c r="WAF12" s="46"/>
      <c r="WAG12" s="46"/>
      <c r="WAH12" s="46"/>
      <c r="WAI12" s="46"/>
      <c r="WAJ12" s="46"/>
      <c r="WAK12" s="46"/>
      <c r="WAL12" s="46"/>
      <c r="WAM12" s="46"/>
      <c r="WAN12" s="46"/>
      <c r="WAO12" s="46"/>
      <c r="WAP12" s="46"/>
      <c r="WAQ12" s="46"/>
      <c r="WAR12" s="46"/>
      <c r="WAS12" s="46"/>
      <c r="WAT12" s="46"/>
      <c r="WAU12" s="46"/>
      <c r="WAV12" s="46"/>
      <c r="WAW12" s="46"/>
      <c r="WAX12" s="46"/>
      <c r="WAY12" s="46"/>
      <c r="WAZ12" s="46"/>
      <c r="WBA12" s="46"/>
      <c r="WBB12" s="46"/>
      <c r="WBC12" s="46"/>
      <c r="WBD12" s="46"/>
      <c r="WBE12" s="46"/>
      <c r="WBF12" s="46"/>
      <c r="WBG12" s="46"/>
      <c r="WBH12" s="46"/>
      <c r="WBI12" s="46"/>
      <c r="WBJ12" s="46"/>
      <c r="WBK12" s="46"/>
      <c r="WBL12" s="46"/>
      <c r="WBM12" s="46"/>
      <c r="WBN12" s="46"/>
      <c r="WBO12" s="46"/>
      <c r="WBP12" s="46"/>
      <c r="WBQ12" s="46"/>
      <c r="WBR12" s="46"/>
      <c r="WBS12" s="46"/>
      <c r="WBT12" s="46"/>
      <c r="WBU12" s="46"/>
      <c r="WBV12" s="46"/>
      <c r="WBW12" s="46"/>
      <c r="WBX12" s="46"/>
      <c r="WBY12" s="46"/>
      <c r="WBZ12" s="46"/>
      <c r="WCA12" s="46"/>
      <c r="WCB12" s="46"/>
      <c r="WCC12" s="46"/>
      <c r="WCD12" s="46"/>
      <c r="WCE12" s="46"/>
      <c r="WCF12" s="46"/>
      <c r="WCG12" s="46"/>
      <c r="WCH12" s="46"/>
      <c r="WCI12" s="46"/>
      <c r="WCJ12" s="46"/>
      <c r="WCK12" s="46"/>
      <c r="WCL12" s="46"/>
      <c r="WCM12" s="46"/>
      <c r="WCN12" s="46"/>
      <c r="WCO12" s="46"/>
      <c r="WCP12" s="46"/>
      <c r="WCQ12" s="46"/>
      <c r="WCR12" s="46"/>
      <c r="WCS12" s="46"/>
      <c r="WCT12" s="46"/>
      <c r="WCU12" s="46"/>
      <c r="WCV12" s="46"/>
      <c r="WCW12" s="46"/>
      <c r="WCX12" s="46"/>
      <c r="WCY12" s="46"/>
      <c r="WCZ12" s="46"/>
      <c r="WDA12" s="46"/>
      <c r="WDB12" s="46"/>
      <c r="WDC12" s="46"/>
      <c r="WDD12" s="46"/>
      <c r="WDE12" s="46"/>
      <c r="WDF12" s="46"/>
      <c r="WDG12" s="46"/>
      <c r="WDH12" s="46"/>
      <c r="WDI12" s="46"/>
      <c r="WDJ12" s="46"/>
      <c r="WDK12" s="46"/>
      <c r="WDL12" s="46"/>
      <c r="WDM12" s="46"/>
      <c r="WDN12" s="46"/>
      <c r="WDO12" s="46"/>
      <c r="WDP12" s="46"/>
      <c r="WDQ12" s="46"/>
      <c r="WDR12" s="46"/>
      <c r="WDS12" s="46"/>
      <c r="WDT12" s="46"/>
      <c r="WDU12" s="46"/>
      <c r="WDV12" s="46"/>
      <c r="WDW12" s="46"/>
      <c r="WDX12" s="46"/>
      <c r="WDY12" s="46"/>
      <c r="WDZ12" s="46"/>
      <c r="WEA12" s="46"/>
      <c r="WEB12" s="46"/>
      <c r="WEC12" s="46"/>
      <c r="WED12" s="46"/>
      <c r="WEE12" s="46"/>
      <c r="WEF12" s="46"/>
      <c r="WEG12" s="46"/>
      <c r="WEH12" s="46"/>
      <c r="WEI12" s="46"/>
      <c r="WEJ12" s="46"/>
      <c r="WEK12" s="46"/>
      <c r="WEL12" s="46"/>
      <c r="WEM12" s="46"/>
      <c r="WEN12" s="46"/>
      <c r="WEO12" s="46"/>
      <c r="WEP12" s="46"/>
      <c r="WEQ12" s="46"/>
      <c r="WER12" s="46"/>
      <c r="WES12" s="46"/>
      <c r="WET12" s="46"/>
      <c r="WEU12" s="46"/>
      <c r="WEV12" s="46"/>
      <c r="WEW12" s="46"/>
      <c r="WEX12" s="46"/>
      <c r="WEY12" s="46"/>
      <c r="WEZ12" s="46"/>
      <c r="WFA12" s="46"/>
      <c r="WFB12" s="46"/>
      <c r="WFC12" s="46"/>
      <c r="WFD12" s="46"/>
      <c r="WFE12" s="46"/>
      <c r="WFF12" s="46"/>
      <c r="WFG12" s="46"/>
      <c r="WFH12" s="46"/>
      <c r="WFI12" s="46"/>
      <c r="WFJ12" s="46"/>
      <c r="WFK12" s="46"/>
      <c r="WFL12" s="46"/>
      <c r="WFM12" s="46"/>
      <c r="WFN12" s="46"/>
      <c r="WFO12" s="46"/>
      <c r="WFP12" s="46"/>
      <c r="WFQ12" s="46"/>
      <c r="WFR12" s="46"/>
      <c r="WFS12" s="46"/>
      <c r="WFT12" s="46"/>
      <c r="WFU12" s="46"/>
      <c r="WFV12" s="46"/>
      <c r="WFW12" s="46"/>
      <c r="WFX12" s="46"/>
      <c r="WFY12" s="46"/>
      <c r="WFZ12" s="46"/>
      <c r="WGA12" s="46"/>
      <c r="WGB12" s="46"/>
      <c r="WGC12" s="46"/>
      <c r="WGD12" s="46"/>
      <c r="WGE12" s="46"/>
      <c r="WGF12" s="46"/>
      <c r="WGG12" s="46"/>
      <c r="WGH12" s="46"/>
      <c r="WGI12" s="46"/>
      <c r="WGJ12" s="46"/>
      <c r="WGK12" s="46"/>
      <c r="WGL12" s="46"/>
      <c r="WGM12" s="46"/>
      <c r="WGN12" s="46"/>
      <c r="WGO12" s="46"/>
      <c r="WGP12" s="46"/>
      <c r="WGQ12" s="46"/>
      <c r="WGR12" s="46"/>
      <c r="WGS12" s="46"/>
      <c r="WGT12" s="46"/>
      <c r="WGU12" s="46"/>
      <c r="WGV12" s="46"/>
      <c r="WGW12" s="46"/>
      <c r="WGX12" s="46"/>
      <c r="WGY12" s="46"/>
      <c r="WGZ12" s="46"/>
      <c r="WHA12" s="46"/>
      <c r="WHB12" s="46"/>
      <c r="WHC12" s="46"/>
      <c r="WHD12" s="46"/>
      <c r="WHE12" s="46"/>
      <c r="WHF12" s="46"/>
      <c r="WHG12" s="46"/>
      <c r="WHH12" s="46"/>
      <c r="WHI12" s="46"/>
      <c r="WHJ12" s="46"/>
      <c r="WHK12" s="46"/>
      <c r="WHL12" s="46"/>
      <c r="WHM12" s="46"/>
      <c r="WHN12" s="46"/>
      <c r="WHO12" s="46"/>
      <c r="WHP12" s="46"/>
      <c r="WHQ12" s="46"/>
      <c r="WHR12" s="46"/>
      <c r="WHS12" s="46"/>
      <c r="WHT12" s="46"/>
      <c r="WHU12" s="46"/>
      <c r="WHV12" s="46"/>
      <c r="WHW12" s="46"/>
      <c r="WHX12" s="46"/>
      <c r="WHY12" s="46"/>
      <c r="WHZ12" s="46"/>
      <c r="WIA12" s="46"/>
      <c r="WIB12" s="46"/>
      <c r="WIC12" s="46"/>
      <c r="WID12" s="46"/>
      <c r="WIE12" s="46"/>
      <c r="WIF12" s="46"/>
      <c r="WIG12" s="46"/>
      <c r="WIH12" s="46"/>
      <c r="WII12" s="46"/>
      <c r="WIJ12" s="46"/>
      <c r="WIK12" s="46"/>
      <c r="WIL12" s="46"/>
      <c r="WIM12" s="46"/>
      <c r="WIN12" s="46"/>
      <c r="WIO12" s="46"/>
      <c r="WIP12" s="46"/>
      <c r="WIQ12" s="46"/>
      <c r="WIR12" s="46"/>
      <c r="WIS12" s="46"/>
      <c r="WIT12" s="46"/>
      <c r="WIU12" s="46"/>
      <c r="WIV12" s="46"/>
      <c r="WIW12" s="46"/>
      <c r="WIX12" s="46"/>
      <c r="WIY12" s="46"/>
      <c r="WIZ12" s="46"/>
      <c r="WJA12" s="46"/>
      <c r="WJB12" s="46"/>
      <c r="WJC12" s="46"/>
      <c r="WJD12" s="46"/>
      <c r="WJE12" s="46"/>
      <c r="WJF12" s="46"/>
      <c r="WJG12" s="46"/>
      <c r="WJH12" s="46"/>
      <c r="WJI12" s="46"/>
      <c r="WJJ12" s="46"/>
      <c r="WJK12" s="46"/>
      <c r="WJL12" s="46"/>
      <c r="WJM12" s="46"/>
      <c r="WJN12" s="46"/>
      <c r="WJO12" s="46"/>
      <c r="WJP12" s="46"/>
      <c r="WJQ12" s="46"/>
      <c r="WJR12" s="46"/>
      <c r="WJS12" s="46"/>
      <c r="WJT12" s="46"/>
      <c r="WJU12" s="46"/>
      <c r="WJV12" s="46"/>
      <c r="WJW12" s="46"/>
      <c r="WJX12" s="46"/>
      <c r="WJY12" s="46"/>
      <c r="WJZ12" s="46"/>
      <c r="WKA12" s="46"/>
      <c r="WKB12" s="46"/>
      <c r="WKC12" s="46"/>
      <c r="WKD12" s="46"/>
      <c r="WKE12" s="46"/>
      <c r="WKF12" s="46"/>
      <c r="WKG12" s="46"/>
      <c r="WKH12" s="46"/>
      <c r="WKI12" s="46"/>
      <c r="WKJ12" s="46"/>
      <c r="WKK12" s="46"/>
      <c r="WKL12" s="46"/>
      <c r="WKM12" s="46"/>
      <c r="WKN12" s="46"/>
      <c r="WKO12" s="46"/>
      <c r="WKP12" s="46"/>
      <c r="WKQ12" s="46"/>
      <c r="WKR12" s="46"/>
      <c r="WKS12" s="46"/>
      <c r="WKT12" s="46"/>
      <c r="WKU12" s="46"/>
      <c r="WKV12" s="46"/>
      <c r="WKW12" s="46"/>
      <c r="WKX12" s="46"/>
      <c r="WKY12" s="46"/>
      <c r="WKZ12" s="46"/>
      <c r="WLA12" s="46"/>
      <c r="WLB12" s="46"/>
      <c r="WLC12" s="46"/>
      <c r="WLD12" s="46"/>
      <c r="WLE12" s="46"/>
      <c r="WLF12" s="46"/>
      <c r="WLG12" s="46"/>
      <c r="WLH12" s="46"/>
      <c r="WLI12" s="46"/>
      <c r="WLJ12" s="46"/>
      <c r="WLK12" s="46"/>
      <c r="WLL12" s="46"/>
      <c r="WLM12" s="46"/>
      <c r="WLN12" s="46"/>
      <c r="WLO12" s="46"/>
      <c r="WLP12" s="46"/>
      <c r="WLQ12" s="46"/>
      <c r="WLR12" s="46"/>
      <c r="WLS12" s="46"/>
      <c r="WLT12" s="46"/>
      <c r="WLU12" s="46"/>
      <c r="WLV12" s="46"/>
      <c r="WLW12" s="46"/>
      <c r="WLX12" s="46"/>
      <c r="WLY12" s="46"/>
      <c r="WLZ12" s="46"/>
      <c r="WMA12" s="46"/>
      <c r="WMB12" s="46"/>
      <c r="WMC12" s="46"/>
      <c r="WMD12" s="46"/>
      <c r="WME12" s="46"/>
      <c r="WMF12" s="46"/>
      <c r="WMG12" s="46"/>
      <c r="WMH12" s="46"/>
      <c r="WMI12" s="46"/>
      <c r="WMJ12" s="46"/>
      <c r="WMK12" s="46"/>
      <c r="WML12" s="46"/>
      <c r="WMM12" s="46"/>
      <c r="WMN12" s="46"/>
      <c r="WMO12" s="46"/>
      <c r="WMP12" s="46"/>
      <c r="WMQ12" s="46"/>
      <c r="WMR12" s="46"/>
      <c r="WMS12" s="46"/>
      <c r="WMT12" s="46"/>
      <c r="WMU12" s="46"/>
      <c r="WMV12" s="46"/>
      <c r="WMW12" s="46"/>
      <c r="WMX12" s="46"/>
      <c r="WMY12" s="46"/>
      <c r="WMZ12" s="46"/>
      <c r="WNA12" s="46"/>
      <c r="WNB12" s="46"/>
      <c r="WNC12" s="46"/>
      <c r="WND12" s="46"/>
      <c r="WNE12" s="46"/>
      <c r="WNF12" s="46"/>
      <c r="WNG12" s="46"/>
      <c r="WNH12" s="46"/>
      <c r="WNI12" s="46"/>
      <c r="WNJ12" s="46"/>
      <c r="WNK12" s="46"/>
      <c r="WNL12" s="46"/>
      <c r="WNM12" s="46"/>
      <c r="WNN12" s="46"/>
      <c r="WNO12" s="46"/>
      <c r="WNP12" s="46"/>
      <c r="WNQ12" s="46"/>
      <c r="WNR12" s="46"/>
      <c r="WNS12" s="46"/>
      <c r="WNT12" s="46"/>
      <c r="WNU12" s="46"/>
      <c r="WNV12" s="46"/>
      <c r="WNW12" s="46"/>
      <c r="WNX12" s="46"/>
      <c r="WNY12" s="46"/>
      <c r="WNZ12" s="46"/>
      <c r="WOA12" s="46"/>
      <c r="WOB12" s="46"/>
      <c r="WOC12" s="46"/>
      <c r="WOD12" s="46"/>
      <c r="WOE12" s="46"/>
      <c r="WOF12" s="46"/>
      <c r="WOG12" s="46"/>
      <c r="WOH12" s="46"/>
      <c r="WOI12" s="46"/>
      <c r="WOJ12" s="46"/>
      <c r="WOK12" s="46"/>
      <c r="WOL12" s="46"/>
      <c r="WOM12" s="46"/>
      <c r="WON12" s="46"/>
      <c r="WOO12" s="46"/>
      <c r="WOP12" s="46"/>
      <c r="WOQ12" s="46"/>
      <c r="WOR12" s="46"/>
      <c r="WOS12" s="46"/>
      <c r="WOT12" s="46"/>
      <c r="WOU12" s="46"/>
      <c r="WOV12" s="46"/>
      <c r="WOW12" s="46"/>
      <c r="WOX12" s="46"/>
      <c r="WOY12" s="46"/>
      <c r="WOZ12" s="46"/>
      <c r="WPA12" s="46"/>
      <c r="WPB12" s="46"/>
      <c r="WPC12" s="46"/>
      <c r="WPD12" s="46"/>
      <c r="WPE12" s="46"/>
      <c r="WPF12" s="46"/>
      <c r="WPG12" s="46"/>
      <c r="WPH12" s="46"/>
      <c r="WPI12" s="46"/>
      <c r="WPJ12" s="46"/>
      <c r="WPK12" s="46"/>
      <c r="WPL12" s="46"/>
      <c r="WPM12" s="46"/>
      <c r="WPN12" s="46"/>
      <c r="WPO12" s="46"/>
      <c r="WPP12" s="46"/>
      <c r="WPQ12" s="46"/>
      <c r="WPR12" s="46"/>
      <c r="WPS12" s="46"/>
      <c r="WPT12" s="46"/>
      <c r="WPU12" s="46"/>
      <c r="WPV12" s="46"/>
      <c r="WPW12" s="46"/>
      <c r="WPX12" s="46"/>
      <c r="WPY12" s="46"/>
      <c r="WPZ12" s="46"/>
      <c r="WQA12" s="46"/>
      <c r="WQB12" s="46"/>
      <c r="WQC12" s="46"/>
      <c r="WQD12" s="46"/>
      <c r="WQE12" s="46"/>
      <c r="WQF12" s="46"/>
      <c r="WQG12" s="46"/>
      <c r="WQH12" s="46"/>
      <c r="WQI12" s="46"/>
      <c r="WQJ12" s="46"/>
      <c r="WQK12" s="46"/>
      <c r="WQL12" s="46"/>
      <c r="WQM12" s="46"/>
      <c r="WQN12" s="46"/>
      <c r="WQO12" s="46"/>
      <c r="WQP12" s="46"/>
      <c r="WQQ12" s="46"/>
      <c r="WQR12" s="46"/>
      <c r="WQS12" s="46"/>
      <c r="WQT12" s="46"/>
      <c r="WQU12" s="46"/>
      <c r="WQV12" s="46"/>
      <c r="WQW12" s="46"/>
      <c r="WQX12" s="46"/>
      <c r="WQY12" s="46"/>
      <c r="WQZ12" s="46"/>
      <c r="WRA12" s="46"/>
      <c r="WRB12" s="46"/>
      <c r="WRC12" s="46"/>
      <c r="WRD12" s="46"/>
      <c r="WRE12" s="46"/>
      <c r="WRF12" s="46"/>
      <c r="WRG12" s="46"/>
      <c r="WRH12" s="46"/>
      <c r="WRI12" s="46"/>
      <c r="WRJ12" s="46"/>
      <c r="WRK12" s="46"/>
      <c r="WRL12" s="46"/>
      <c r="WRM12" s="46"/>
      <c r="WRN12" s="46"/>
      <c r="WRO12" s="46"/>
      <c r="WRP12" s="46"/>
      <c r="WRQ12" s="46"/>
      <c r="WRR12" s="46"/>
      <c r="WRS12" s="46"/>
      <c r="WRT12" s="46"/>
      <c r="WRU12" s="46"/>
      <c r="WRV12" s="46"/>
      <c r="WRW12" s="46"/>
      <c r="WRX12" s="46"/>
      <c r="WRY12" s="46"/>
      <c r="WRZ12" s="46"/>
      <c r="WSA12" s="46"/>
      <c r="WSB12" s="46"/>
      <c r="WSC12" s="46"/>
      <c r="WSD12" s="46"/>
      <c r="WSE12" s="46"/>
      <c r="WSF12" s="46"/>
      <c r="WSG12" s="46"/>
      <c r="WSH12" s="46"/>
      <c r="WSI12" s="46"/>
      <c r="WSJ12" s="46"/>
      <c r="WSK12" s="46"/>
      <c r="WSL12" s="46"/>
      <c r="WSM12" s="46"/>
      <c r="WSN12" s="46"/>
      <c r="WSO12" s="46"/>
      <c r="WSP12" s="46"/>
      <c r="WSQ12" s="46"/>
      <c r="WSR12" s="46"/>
      <c r="WSS12" s="46"/>
      <c r="WST12" s="46"/>
      <c r="WSU12" s="46"/>
      <c r="WSV12" s="46"/>
      <c r="WSW12" s="46"/>
      <c r="WSX12" s="46"/>
      <c r="WSY12" s="46"/>
      <c r="WSZ12" s="46"/>
      <c r="WTA12" s="46"/>
      <c r="WTB12" s="46"/>
      <c r="WTC12" s="46"/>
      <c r="WTD12" s="46"/>
      <c r="WTE12" s="46"/>
      <c r="WTF12" s="46"/>
      <c r="WTG12" s="46"/>
      <c r="WTH12" s="46"/>
      <c r="WTI12" s="46"/>
      <c r="WTJ12" s="46"/>
      <c r="WTK12" s="46"/>
      <c r="WTL12" s="46"/>
      <c r="WTM12" s="46"/>
      <c r="WTN12" s="46"/>
      <c r="WTO12" s="46"/>
      <c r="WTP12" s="46"/>
      <c r="WTQ12" s="46"/>
      <c r="WTR12" s="46"/>
      <c r="WTS12" s="46"/>
      <c r="WTT12" s="46"/>
      <c r="WTU12" s="46"/>
      <c r="WTV12" s="46"/>
      <c r="WTW12" s="46"/>
      <c r="WTX12" s="46"/>
      <c r="WTY12" s="46"/>
      <c r="WTZ12" s="46"/>
      <c r="WUA12" s="46"/>
      <c r="WUB12" s="46"/>
      <c r="WUC12" s="46"/>
      <c r="WUD12" s="46"/>
      <c r="WUE12" s="46"/>
      <c r="WUF12" s="46"/>
      <c r="WUG12" s="46"/>
      <c r="WUH12" s="46"/>
      <c r="WUI12" s="46"/>
      <c r="WUJ12" s="46"/>
      <c r="WUK12" s="46"/>
      <c r="WUL12" s="46"/>
      <c r="WUM12" s="46"/>
      <c r="WUN12" s="46"/>
      <c r="WUO12" s="46"/>
      <c r="WUP12" s="46"/>
      <c r="WUQ12" s="46"/>
      <c r="WUR12" s="46"/>
      <c r="WUS12" s="46"/>
      <c r="WUT12" s="46"/>
      <c r="WUU12" s="46"/>
      <c r="WUV12" s="46"/>
      <c r="WUW12" s="46"/>
      <c r="WUX12" s="46"/>
      <c r="WUY12" s="46"/>
      <c r="WUZ12" s="46"/>
      <c r="WVA12" s="46"/>
      <c r="WVB12" s="46"/>
      <c r="WVC12" s="46"/>
      <c r="WVD12" s="46"/>
      <c r="WVE12" s="46"/>
      <c r="WVF12" s="46"/>
      <c r="WVG12" s="46"/>
      <c r="WVH12" s="46"/>
      <c r="WVI12" s="46"/>
      <c r="WVJ12" s="46"/>
      <c r="WVK12" s="46"/>
      <c r="WVL12" s="46"/>
      <c r="WVM12" s="46"/>
      <c r="WVN12" s="46"/>
      <c r="WVO12" s="46"/>
      <c r="WVP12" s="46"/>
      <c r="WVQ12" s="46"/>
      <c r="WVR12" s="46"/>
      <c r="WVS12" s="46"/>
      <c r="WVT12" s="46"/>
      <c r="WVU12" s="46"/>
      <c r="WVV12" s="46"/>
      <c r="WVW12" s="46"/>
      <c r="WVX12" s="46"/>
      <c r="WVY12" s="46"/>
      <c r="WVZ12" s="46"/>
      <c r="WWA12" s="46"/>
      <c r="WWB12" s="46"/>
      <c r="WWC12" s="46"/>
    </row>
    <row r="13" spans="1:16149" s="45" customFormat="1" ht="95.25" customHeight="1">
      <c r="A13" s="1402" t="s">
        <v>636</v>
      </c>
      <c r="B13" s="1402"/>
      <c r="C13" s="1402"/>
      <c r="D13" s="1402"/>
      <c r="E13" s="1402"/>
      <c r="F13" s="1402"/>
      <c r="G13" s="1402"/>
      <c r="H13" s="1402"/>
      <c r="I13" s="1402"/>
      <c r="J13" s="1402"/>
      <c r="K13" s="1402"/>
      <c r="L13" s="1402"/>
      <c r="M13" s="1402"/>
      <c r="N13" s="1402"/>
      <c r="O13" s="1402"/>
      <c r="P13" s="1402"/>
      <c r="Q13" s="1402"/>
      <c r="R13" s="1402"/>
      <c r="S13" s="1402"/>
      <c r="T13" s="1402"/>
      <c r="U13" s="1402"/>
      <c r="V13" s="1402"/>
      <c r="W13" s="1402"/>
      <c r="X13" s="1402"/>
      <c r="Y13" s="1402"/>
      <c r="Z13" s="46"/>
      <c r="AA13" s="650" t="s">
        <v>714</v>
      </c>
      <c r="AB13" s="651"/>
      <c r="AC13" s="651"/>
      <c r="AD13" s="651"/>
      <c r="AE13" s="651"/>
      <c r="AF13" s="651"/>
      <c r="AG13" s="651"/>
      <c r="AH13" s="651"/>
      <c r="AI13" s="651"/>
      <c r="AJ13" s="651"/>
      <c r="AK13" s="651"/>
      <c r="AL13" s="651"/>
      <c r="AM13" s="651"/>
      <c r="AN13" s="651"/>
      <c r="AO13" s="651"/>
      <c r="AP13" s="652"/>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s="46"/>
      <c r="DR13" s="46"/>
      <c r="DS13" s="46"/>
      <c r="DT13" s="46"/>
      <c r="DU13" s="46"/>
      <c r="DV13" s="46"/>
      <c r="DW13" s="46"/>
      <c r="DX13" s="46"/>
      <c r="DY13" s="46"/>
      <c r="DZ13" s="46"/>
      <c r="EA13" s="46"/>
      <c r="EB13" s="46"/>
      <c r="EC13" s="46"/>
      <c r="ED13" s="46"/>
      <c r="EE13" s="46"/>
      <c r="EF13" s="46"/>
      <c r="EG13" s="46"/>
      <c r="EH13" s="46"/>
      <c r="EI13" s="46"/>
      <c r="EJ13" s="46"/>
      <c r="EK13" s="46"/>
      <c r="EL13" s="46"/>
      <c r="EM13" s="46"/>
      <c r="EN13" s="46"/>
      <c r="EO13" s="46"/>
      <c r="EP13" s="46"/>
      <c r="EQ13" s="46"/>
      <c r="ER13" s="46"/>
      <c r="ES13" s="46"/>
      <c r="ET13" s="46"/>
      <c r="EU13" s="46"/>
      <c r="EV13" s="46"/>
      <c r="EW13" s="46"/>
      <c r="EX13" s="46"/>
      <c r="EY13" s="46"/>
      <c r="EZ13" s="46"/>
      <c r="FA13" s="46"/>
      <c r="FB13" s="46"/>
      <c r="FC13" s="46"/>
      <c r="FD13" s="46"/>
      <c r="FE13" s="46"/>
      <c r="FF13" s="46"/>
      <c r="FG13" s="46"/>
      <c r="FH13" s="46"/>
      <c r="FI13" s="46"/>
      <c r="FJ13" s="46"/>
      <c r="FK13" s="46"/>
      <c r="FL13" s="46"/>
      <c r="FM13" s="46"/>
      <c r="FN13" s="46"/>
      <c r="FO13" s="46"/>
      <c r="FP13" s="46"/>
      <c r="FQ13" s="46"/>
      <c r="FR13" s="46"/>
      <c r="FS13" s="46"/>
      <c r="FT13" s="46"/>
      <c r="FU13" s="46"/>
      <c r="FV13" s="46"/>
      <c r="FW13" s="46"/>
      <c r="FX13" s="46"/>
      <c r="FY13" s="46"/>
      <c r="FZ13" s="46"/>
      <c r="GA13" s="46"/>
      <c r="GB13" s="46"/>
      <c r="GC13" s="46"/>
      <c r="GD13" s="46"/>
      <c r="GE13" s="46"/>
      <c r="GF13" s="46"/>
      <c r="GG13" s="46"/>
      <c r="GH13" s="46"/>
      <c r="GI13" s="46"/>
      <c r="GJ13" s="46"/>
      <c r="GK13" s="46"/>
      <c r="GL13" s="46"/>
      <c r="GM13" s="46"/>
      <c r="GN13" s="46"/>
      <c r="GO13" s="46"/>
      <c r="GP13" s="46"/>
      <c r="GQ13" s="46"/>
      <c r="GR13" s="46"/>
      <c r="GS13" s="46"/>
      <c r="GT13" s="46"/>
      <c r="GU13" s="46"/>
      <c r="GV13" s="46"/>
      <c r="GW13" s="46"/>
      <c r="GX13" s="46"/>
      <c r="GY13" s="46"/>
      <c r="GZ13" s="46"/>
      <c r="HA13" s="46"/>
      <c r="HB13" s="46"/>
      <c r="HC13" s="46"/>
      <c r="HD13" s="46"/>
      <c r="HE13" s="46"/>
      <c r="HF13" s="46"/>
      <c r="HG13" s="46"/>
      <c r="HH13" s="46"/>
      <c r="HI13" s="46"/>
      <c r="HJ13" s="46"/>
      <c r="HK13" s="46"/>
      <c r="HL13" s="46"/>
      <c r="HM13" s="46"/>
      <c r="HN13" s="46"/>
      <c r="HO13" s="46"/>
      <c r="HP13" s="46"/>
      <c r="HQ13" s="46"/>
      <c r="HR13" s="46"/>
      <c r="HS13" s="46"/>
      <c r="HT13" s="46"/>
      <c r="HU13" s="46"/>
      <c r="HV13" s="46"/>
      <c r="HW13" s="46"/>
      <c r="HX13" s="46"/>
      <c r="HY13" s="46"/>
      <c r="HZ13" s="46"/>
      <c r="IA13" s="46"/>
      <c r="IB13" s="46"/>
      <c r="IC13" s="46"/>
      <c r="ID13" s="46"/>
      <c r="IE13" s="46"/>
      <c r="IF13" s="46"/>
      <c r="IG13" s="46"/>
      <c r="IH13" s="46"/>
      <c r="II13" s="46"/>
      <c r="IJ13" s="46"/>
      <c r="IK13" s="46"/>
      <c r="IL13" s="46"/>
      <c r="IM13" s="46"/>
      <c r="IN13" s="46"/>
      <c r="IO13" s="46"/>
      <c r="IP13" s="46"/>
      <c r="IQ13" s="46"/>
      <c r="IR13" s="46"/>
      <c r="IS13" s="46"/>
      <c r="IT13" s="46"/>
      <c r="IU13" s="46"/>
      <c r="IV13" s="46"/>
      <c r="IW13" s="46"/>
      <c r="IX13" s="46"/>
      <c r="IY13" s="46"/>
      <c r="IZ13" s="46"/>
      <c r="JA13" s="46"/>
      <c r="JB13" s="46"/>
      <c r="JC13" s="46"/>
      <c r="JD13" s="46"/>
      <c r="JE13" s="46"/>
      <c r="JF13" s="46"/>
      <c r="JG13" s="46"/>
      <c r="JH13" s="46"/>
      <c r="JI13" s="46"/>
      <c r="JJ13" s="46"/>
      <c r="JK13" s="46"/>
      <c r="JL13" s="46"/>
      <c r="JM13" s="46"/>
      <c r="JN13" s="46"/>
      <c r="JO13" s="46"/>
      <c r="JP13" s="46"/>
      <c r="JQ13" s="46"/>
      <c r="JR13" s="46"/>
      <c r="JS13" s="46"/>
      <c r="JT13" s="46"/>
      <c r="JU13" s="46"/>
      <c r="JV13" s="46"/>
      <c r="JW13" s="46"/>
      <c r="JX13" s="46"/>
      <c r="JY13" s="46"/>
      <c r="JZ13" s="46"/>
      <c r="KA13" s="46"/>
      <c r="KB13" s="46"/>
      <c r="KC13" s="46"/>
      <c r="KD13" s="46"/>
      <c r="KE13" s="46"/>
      <c r="KF13" s="46"/>
      <c r="KG13" s="46"/>
      <c r="KH13" s="46"/>
      <c r="KI13" s="46"/>
      <c r="KJ13" s="46"/>
      <c r="KK13" s="46"/>
      <c r="KL13" s="46"/>
      <c r="KM13" s="46"/>
      <c r="KN13" s="46"/>
      <c r="KO13" s="46"/>
      <c r="KP13" s="46"/>
      <c r="KQ13" s="46"/>
      <c r="KR13" s="46"/>
      <c r="KS13" s="46"/>
      <c r="KT13" s="46"/>
      <c r="KU13" s="46"/>
      <c r="KV13" s="46"/>
      <c r="KW13" s="46"/>
      <c r="KX13" s="46"/>
      <c r="KY13" s="46"/>
      <c r="KZ13" s="46"/>
      <c r="LA13" s="46"/>
      <c r="LB13" s="46"/>
      <c r="LC13" s="46"/>
      <c r="LD13" s="46"/>
      <c r="LE13" s="46"/>
      <c r="LF13" s="46"/>
      <c r="LG13" s="46"/>
      <c r="LH13" s="46"/>
      <c r="LI13" s="46"/>
      <c r="LJ13" s="46"/>
      <c r="LK13" s="46"/>
      <c r="LL13" s="46"/>
      <c r="LM13" s="46"/>
      <c r="LN13" s="46"/>
      <c r="LO13" s="46"/>
      <c r="LP13" s="46"/>
      <c r="LQ13" s="46"/>
      <c r="LR13" s="46"/>
      <c r="LS13" s="46"/>
      <c r="LT13" s="46"/>
      <c r="LU13" s="46"/>
      <c r="LV13" s="46"/>
      <c r="LW13" s="46"/>
      <c r="LX13" s="46"/>
      <c r="LY13" s="46"/>
      <c r="LZ13" s="46"/>
      <c r="MA13" s="46"/>
      <c r="MB13" s="46"/>
      <c r="MC13" s="46"/>
      <c r="MD13" s="46"/>
      <c r="ME13" s="46"/>
      <c r="MF13" s="46"/>
      <c r="MG13" s="46"/>
      <c r="MH13" s="46"/>
      <c r="MI13" s="46"/>
      <c r="MJ13" s="46"/>
      <c r="MK13" s="46"/>
      <c r="ML13" s="46"/>
      <c r="MM13" s="46"/>
      <c r="MN13" s="46"/>
      <c r="MO13" s="46"/>
      <c r="MP13" s="46"/>
      <c r="MQ13" s="46"/>
      <c r="MR13" s="46"/>
      <c r="MS13" s="46"/>
      <c r="MT13" s="46"/>
      <c r="MU13" s="46"/>
      <c r="MV13" s="46"/>
      <c r="MW13" s="46"/>
      <c r="MX13" s="46"/>
      <c r="MY13" s="46"/>
      <c r="MZ13" s="46"/>
      <c r="NA13" s="46"/>
      <c r="NB13" s="46"/>
      <c r="NC13" s="46"/>
      <c r="ND13" s="46"/>
      <c r="NE13" s="46"/>
      <c r="NF13" s="46"/>
      <c r="NG13" s="46"/>
      <c r="NH13" s="46"/>
      <c r="NI13" s="46"/>
      <c r="NJ13" s="46"/>
      <c r="NK13" s="46"/>
      <c r="NL13" s="46"/>
      <c r="NM13" s="46"/>
      <c r="NN13" s="46"/>
      <c r="NO13" s="46"/>
      <c r="NP13" s="46"/>
      <c r="NQ13" s="46"/>
      <c r="NR13" s="46"/>
      <c r="NS13" s="46"/>
      <c r="NT13" s="46"/>
      <c r="NU13" s="46"/>
      <c r="NV13" s="46"/>
      <c r="NW13" s="46"/>
      <c r="NX13" s="46"/>
      <c r="NY13" s="46"/>
      <c r="NZ13" s="46"/>
      <c r="OA13" s="46"/>
      <c r="OB13" s="46"/>
      <c r="OC13" s="46"/>
      <c r="OD13" s="46"/>
      <c r="OE13" s="46"/>
      <c r="OF13" s="46"/>
      <c r="OG13" s="46"/>
      <c r="OH13" s="46"/>
      <c r="OI13" s="46"/>
      <c r="OJ13" s="46"/>
      <c r="OK13" s="46"/>
      <c r="OL13" s="46"/>
      <c r="OM13" s="46"/>
      <c r="ON13" s="46"/>
      <c r="OO13" s="46"/>
      <c r="OP13" s="46"/>
      <c r="OQ13" s="46"/>
      <c r="OR13" s="46"/>
      <c r="OS13" s="46"/>
      <c r="OT13" s="46"/>
      <c r="OU13" s="46"/>
      <c r="OV13" s="46"/>
      <c r="OW13" s="46"/>
      <c r="OX13" s="46"/>
      <c r="OY13" s="46"/>
      <c r="OZ13" s="46"/>
      <c r="PA13" s="46"/>
      <c r="PB13" s="46"/>
      <c r="PC13" s="46"/>
      <c r="PD13" s="46"/>
      <c r="PE13" s="46"/>
      <c r="PF13" s="46"/>
      <c r="PG13" s="46"/>
      <c r="PH13" s="46"/>
      <c r="PI13" s="46"/>
      <c r="PJ13" s="46"/>
      <c r="PK13" s="46"/>
      <c r="PL13" s="46"/>
      <c r="PM13" s="46"/>
      <c r="PN13" s="46"/>
      <c r="PO13" s="46"/>
      <c r="PP13" s="46"/>
      <c r="PQ13" s="46"/>
      <c r="PR13" s="46"/>
      <c r="PS13" s="46"/>
      <c r="PT13" s="46"/>
      <c r="PU13" s="46"/>
      <c r="PV13" s="46"/>
      <c r="PW13" s="46"/>
      <c r="PX13" s="46"/>
      <c r="PY13" s="46"/>
      <c r="PZ13" s="46"/>
      <c r="QA13" s="46"/>
      <c r="QB13" s="46"/>
      <c r="QC13" s="46"/>
      <c r="QD13" s="46"/>
      <c r="QE13" s="46"/>
      <c r="QF13" s="46"/>
      <c r="QG13" s="46"/>
      <c r="QH13" s="46"/>
      <c r="QI13" s="46"/>
      <c r="QJ13" s="46"/>
      <c r="QK13" s="46"/>
      <c r="QL13" s="46"/>
      <c r="QM13" s="46"/>
      <c r="QN13" s="46"/>
      <c r="QO13" s="46"/>
      <c r="QP13" s="46"/>
      <c r="QQ13" s="46"/>
      <c r="QR13" s="46"/>
      <c r="QS13" s="46"/>
      <c r="QT13" s="46"/>
      <c r="QU13" s="46"/>
      <c r="QV13" s="46"/>
      <c r="QW13" s="46"/>
      <c r="QX13" s="46"/>
      <c r="QY13" s="46"/>
      <c r="QZ13" s="46"/>
      <c r="RA13" s="46"/>
      <c r="RB13" s="46"/>
      <c r="RC13" s="46"/>
      <c r="RD13" s="46"/>
      <c r="RE13" s="46"/>
      <c r="RF13" s="46"/>
      <c r="RG13" s="46"/>
      <c r="RH13" s="46"/>
      <c r="RI13" s="46"/>
      <c r="RJ13" s="46"/>
      <c r="RK13" s="46"/>
      <c r="RL13" s="46"/>
      <c r="RM13" s="46"/>
      <c r="RN13" s="46"/>
      <c r="RO13" s="46"/>
      <c r="RP13" s="46"/>
      <c r="RQ13" s="46"/>
      <c r="RR13" s="46"/>
      <c r="RS13" s="46"/>
      <c r="RT13" s="46"/>
      <c r="RU13" s="46"/>
      <c r="RV13" s="46"/>
      <c r="RW13" s="46"/>
      <c r="RX13" s="46"/>
      <c r="RY13" s="46"/>
      <c r="RZ13" s="46"/>
      <c r="SA13" s="46"/>
      <c r="SB13" s="46"/>
      <c r="SC13" s="46"/>
      <c r="SD13" s="46"/>
      <c r="SE13" s="46"/>
      <c r="SF13" s="46"/>
      <c r="SG13" s="46"/>
      <c r="SH13" s="46"/>
      <c r="SI13" s="46"/>
      <c r="SJ13" s="46"/>
      <c r="SK13" s="46"/>
      <c r="SL13" s="46"/>
      <c r="SM13" s="46"/>
      <c r="SN13" s="46"/>
      <c r="SO13" s="46"/>
      <c r="SP13" s="46"/>
      <c r="SQ13" s="46"/>
      <c r="SR13" s="46"/>
      <c r="SS13" s="46"/>
      <c r="ST13" s="46"/>
      <c r="SU13" s="46"/>
      <c r="SV13" s="46"/>
      <c r="SW13" s="46"/>
      <c r="SX13" s="46"/>
      <c r="SY13" s="46"/>
      <c r="SZ13" s="46"/>
      <c r="TA13" s="46"/>
      <c r="TB13" s="46"/>
      <c r="TC13" s="46"/>
      <c r="TD13" s="46"/>
      <c r="TE13" s="46"/>
      <c r="TF13" s="46"/>
      <c r="TG13" s="46"/>
      <c r="TH13" s="46"/>
      <c r="TI13" s="46"/>
      <c r="TJ13" s="46"/>
      <c r="TK13" s="46"/>
      <c r="TL13" s="46"/>
      <c r="TM13" s="46"/>
      <c r="TN13" s="46"/>
      <c r="TO13" s="46"/>
      <c r="TP13" s="46"/>
      <c r="TQ13" s="46"/>
      <c r="TR13" s="46"/>
      <c r="TS13" s="46"/>
      <c r="TT13" s="46"/>
      <c r="TU13" s="46"/>
      <c r="TV13" s="46"/>
      <c r="TW13" s="46"/>
      <c r="TX13" s="46"/>
      <c r="TY13" s="46"/>
      <c r="TZ13" s="46"/>
      <c r="UA13" s="46"/>
      <c r="UB13" s="46"/>
      <c r="UC13" s="46"/>
      <c r="UD13" s="46"/>
      <c r="UE13" s="46"/>
      <c r="UF13" s="46"/>
      <c r="UG13" s="46"/>
      <c r="UH13" s="46"/>
      <c r="UI13" s="46"/>
      <c r="UJ13" s="46"/>
      <c r="UK13" s="46"/>
      <c r="UL13" s="46"/>
      <c r="UM13" s="46"/>
      <c r="UN13" s="46"/>
      <c r="UO13" s="46"/>
      <c r="UP13" s="46"/>
      <c r="UQ13" s="46"/>
      <c r="UR13" s="46"/>
      <c r="US13" s="46"/>
      <c r="UT13" s="46"/>
      <c r="UU13" s="46"/>
      <c r="UV13" s="46"/>
      <c r="UW13" s="46"/>
      <c r="UX13" s="46"/>
      <c r="UY13" s="46"/>
      <c r="UZ13" s="46"/>
      <c r="VA13" s="46"/>
      <c r="VB13" s="46"/>
      <c r="VC13" s="46"/>
      <c r="VD13" s="46"/>
      <c r="VE13" s="46"/>
      <c r="VF13" s="46"/>
      <c r="VG13" s="46"/>
      <c r="VH13" s="46"/>
      <c r="VI13" s="46"/>
      <c r="VJ13" s="46"/>
      <c r="VK13" s="46"/>
      <c r="VL13" s="46"/>
      <c r="VM13" s="46"/>
      <c r="VN13" s="46"/>
      <c r="VO13" s="46"/>
      <c r="VP13" s="46"/>
      <c r="VQ13" s="46"/>
      <c r="VR13" s="46"/>
      <c r="VS13" s="46"/>
      <c r="VT13" s="46"/>
      <c r="VU13" s="46"/>
      <c r="VV13" s="46"/>
      <c r="VW13" s="46"/>
      <c r="VX13" s="46"/>
      <c r="VY13" s="46"/>
      <c r="VZ13" s="46"/>
      <c r="WA13" s="46"/>
      <c r="WB13" s="46"/>
      <c r="WC13" s="46"/>
      <c r="WD13" s="46"/>
      <c r="WE13" s="46"/>
      <c r="WF13" s="46"/>
      <c r="WG13" s="46"/>
      <c r="WH13" s="46"/>
      <c r="WI13" s="46"/>
      <c r="WJ13" s="46"/>
      <c r="WK13" s="46"/>
      <c r="WL13" s="46"/>
      <c r="WM13" s="46"/>
      <c r="WN13" s="46"/>
      <c r="WO13" s="46"/>
      <c r="WP13" s="46"/>
      <c r="WQ13" s="46"/>
      <c r="WR13" s="46"/>
      <c r="WS13" s="46"/>
      <c r="WT13" s="46"/>
      <c r="WU13" s="46"/>
      <c r="WV13" s="46"/>
      <c r="WW13" s="46"/>
      <c r="WX13" s="46"/>
      <c r="WY13" s="46"/>
      <c r="WZ13" s="46"/>
      <c r="XA13" s="46"/>
      <c r="XB13" s="46"/>
      <c r="XC13" s="46"/>
      <c r="XD13" s="46"/>
      <c r="XE13" s="46"/>
      <c r="XF13" s="46"/>
      <c r="XG13" s="46"/>
      <c r="XH13" s="46"/>
      <c r="XI13" s="46"/>
      <c r="XJ13" s="46"/>
      <c r="XK13" s="46"/>
      <c r="XL13" s="46"/>
      <c r="XM13" s="46"/>
      <c r="XN13" s="46"/>
      <c r="XO13" s="46"/>
      <c r="XP13" s="46"/>
      <c r="XQ13" s="46"/>
      <c r="XR13" s="46"/>
      <c r="XS13" s="46"/>
      <c r="XT13" s="46"/>
      <c r="XU13" s="46"/>
      <c r="XV13" s="46"/>
      <c r="XW13" s="46"/>
      <c r="XX13" s="46"/>
      <c r="XY13" s="46"/>
      <c r="XZ13" s="46"/>
      <c r="YA13" s="46"/>
      <c r="YB13" s="46"/>
      <c r="YC13" s="46"/>
      <c r="YD13" s="46"/>
      <c r="YE13" s="46"/>
      <c r="YF13" s="46"/>
      <c r="YG13" s="46"/>
      <c r="YH13" s="46"/>
      <c r="YI13" s="46"/>
      <c r="YJ13" s="46"/>
      <c r="YK13" s="46"/>
      <c r="YL13" s="46"/>
      <c r="YM13" s="46"/>
      <c r="YN13" s="46"/>
      <c r="YO13" s="46"/>
      <c r="YP13" s="46"/>
      <c r="YQ13" s="46"/>
      <c r="YR13" s="46"/>
      <c r="YS13" s="46"/>
      <c r="YT13" s="46"/>
      <c r="YU13" s="46"/>
      <c r="YV13" s="46"/>
      <c r="YW13" s="46"/>
      <c r="YX13" s="46"/>
      <c r="YY13" s="46"/>
      <c r="YZ13" s="46"/>
      <c r="ZA13" s="46"/>
      <c r="ZB13" s="46"/>
      <c r="ZC13" s="46"/>
      <c r="ZD13" s="46"/>
      <c r="ZE13" s="46"/>
      <c r="ZF13" s="46"/>
      <c r="ZG13" s="46"/>
      <c r="ZH13" s="46"/>
      <c r="ZI13" s="46"/>
      <c r="ZJ13" s="46"/>
      <c r="ZK13" s="46"/>
      <c r="ZL13" s="46"/>
      <c r="ZM13" s="46"/>
      <c r="ZN13" s="46"/>
      <c r="ZO13" s="46"/>
      <c r="ZP13" s="46"/>
      <c r="ZQ13" s="46"/>
      <c r="ZR13" s="46"/>
      <c r="ZS13" s="46"/>
      <c r="ZT13" s="46"/>
      <c r="ZU13" s="46"/>
      <c r="ZV13" s="46"/>
      <c r="ZW13" s="46"/>
      <c r="ZX13" s="46"/>
      <c r="ZY13" s="46"/>
      <c r="ZZ13" s="46"/>
      <c r="AAA13" s="46"/>
      <c r="AAB13" s="46"/>
      <c r="AAC13" s="46"/>
      <c r="AAD13" s="46"/>
      <c r="AAE13" s="46"/>
      <c r="AAF13" s="46"/>
      <c r="AAG13" s="46"/>
      <c r="AAH13" s="46"/>
      <c r="AAI13" s="46"/>
      <c r="AAJ13" s="46"/>
      <c r="AAK13" s="46"/>
      <c r="AAL13" s="46"/>
      <c r="AAM13" s="46"/>
      <c r="AAN13" s="46"/>
      <c r="AAO13" s="46"/>
      <c r="AAP13" s="46"/>
      <c r="AAQ13" s="46"/>
      <c r="AAR13" s="46"/>
      <c r="AAS13" s="46"/>
      <c r="AAT13" s="46"/>
      <c r="AAU13" s="46"/>
      <c r="AAV13" s="46"/>
      <c r="AAW13" s="46"/>
      <c r="AAX13" s="46"/>
      <c r="AAY13" s="46"/>
      <c r="AAZ13" s="46"/>
      <c r="ABA13" s="46"/>
      <c r="ABB13" s="46"/>
      <c r="ABC13" s="46"/>
      <c r="ABD13" s="46"/>
      <c r="ABE13" s="46"/>
      <c r="ABF13" s="46"/>
      <c r="ABG13" s="46"/>
      <c r="ABH13" s="46"/>
      <c r="ABI13" s="46"/>
      <c r="ABJ13" s="46"/>
      <c r="ABK13" s="46"/>
      <c r="ABL13" s="46"/>
      <c r="ABM13" s="46"/>
      <c r="ABN13" s="46"/>
      <c r="ABO13" s="46"/>
      <c r="ABP13" s="46"/>
      <c r="ABQ13" s="46"/>
      <c r="ABR13" s="46"/>
      <c r="ABS13" s="46"/>
      <c r="ABT13" s="46"/>
      <c r="ABU13" s="46"/>
      <c r="ABV13" s="46"/>
      <c r="ABW13" s="46"/>
      <c r="ABX13" s="46"/>
      <c r="ABY13" s="46"/>
      <c r="ABZ13" s="46"/>
      <c r="ACA13" s="46"/>
      <c r="ACB13" s="46"/>
      <c r="ACC13" s="46"/>
      <c r="ACD13" s="46"/>
      <c r="ACE13" s="46"/>
      <c r="ACF13" s="46"/>
      <c r="ACG13" s="46"/>
      <c r="ACH13" s="46"/>
      <c r="ACI13" s="46"/>
      <c r="ACJ13" s="46"/>
      <c r="ACK13" s="46"/>
      <c r="ACL13" s="46"/>
      <c r="ACM13" s="46"/>
      <c r="ACN13" s="46"/>
      <c r="ACO13" s="46"/>
      <c r="ACP13" s="46"/>
      <c r="ACQ13" s="46"/>
      <c r="ACR13" s="46"/>
      <c r="ACS13" s="46"/>
      <c r="ACT13" s="46"/>
      <c r="ACU13" s="46"/>
      <c r="ACV13" s="46"/>
      <c r="ACW13" s="46"/>
      <c r="ACX13" s="46"/>
      <c r="ACY13" s="46"/>
      <c r="ACZ13" s="46"/>
      <c r="ADA13" s="46"/>
      <c r="ADB13" s="46"/>
      <c r="ADC13" s="46"/>
      <c r="ADD13" s="46"/>
      <c r="ADE13" s="46"/>
      <c r="ADF13" s="46"/>
      <c r="ADG13" s="46"/>
      <c r="ADH13" s="46"/>
      <c r="ADI13" s="46"/>
      <c r="ADJ13" s="46"/>
      <c r="ADK13" s="46"/>
      <c r="ADL13" s="46"/>
      <c r="ADM13" s="46"/>
      <c r="ADN13" s="46"/>
      <c r="ADO13" s="46"/>
      <c r="ADP13" s="46"/>
      <c r="ADQ13" s="46"/>
      <c r="ADR13" s="46"/>
      <c r="ADS13" s="46"/>
      <c r="ADT13" s="46"/>
      <c r="ADU13" s="46"/>
      <c r="ADV13" s="46"/>
      <c r="ADW13" s="46"/>
      <c r="ADX13" s="46"/>
      <c r="ADY13" s="46"/>
      <c r="ADZ13" s="46"/>
      <c r="AEA13" s="46"/>
      <c r="AEB13" s="46"/>
      <c r="AEC13" s="46"/>
      <c r="AED13" s="46"/>
      <c r="AEE13" s="46"/>
      <c r="AEF13" s="46"/>
      <c r="AEG13" s="46"/>
      <c r="AEH13" s="46"/>
      <c r="AEI13" s="46"/>
      <c r="AEJ13" s="46"/>
      <c r="AEK13" s="46"/>
      <c r="AEL13" s="46"/>
      <c r="AEM13" s="46"/>
      <c r="AEN13" s="46"/>
      <c r="AEO13" s="46"/>
      <c r="AEP13" s="46"/>
      <c r="AEQ13" s="46"/>
      <c r="AER13" s="46"/>
      <c r="AES13" s="46"/>
      <c r="AET13" s="46"/>
      <c r="AEU13" s="46"/>
      <c r="AEV13" s="46"/>
      <c r="AEW13" s="46"/>
      <c r="AEX13" s="46"/>
      <c r="AEY13" s="46"/>
      <c r="AEZ13" s="46"/>
      <c r="AFA13" s="46"/>
      <c r="AFB13" s="46"/>
      <c r="AFC13" s="46"/>
      <c r="AFD13" s="46"/>
      <c r="AFE13" s="46"/>
      <c r="AFF13" s="46"/>
      <c r="AFG13" s="46"/>
      <c r="AFH13" s="46"/>
      <c r="AFI13" s="46"/>
      <c r="AFJ13" s="46"/>
      <c r="AFK13" s="46"/>
      <c r="AFL13" s="46"/>
      <c r="AFM13" s="46"/>
      <c r="AFN13" s="46"/>
      <c r="AFO13" s="46"/>
      <c r="AFP13" s="46"/>
      <c r="AFQ13" s="46"/>
      <c r="AFR13" s="46"/>
      <c r="AFS13" s="46"/>
      <c r="AFT13" s="46"/>
      <c r="AFU13" s="46"/>
      <c r="AFV13" s="46"/>
      <c r="AFW13" s="46"/>
      <c r="AFX13" s="46"/>
      <c r="AFY13" s="46"/>
      <c r="AFZ13" s="46"/>
      <c r="AGA13" s="46"/>
      <c r="AGB13" s="46"/>
      <c r="AGC13" s="46"/>
      <c r="AGD13" s="46"/>
      <c r="AGE13" s="46"/>
      <c r="AGF13" s="46"/>
      <c r="AGG13" s="46"/>
      <c r="AGH13" s="46"/>
      <c r="AGI13" s="46"/>
      <c r="AGJ13" s="46"/>
      <c r="AGK13" s="46"/>
      <c r="AGL13" s="46"/>
      <c r="AGM13" s="46"/>
      <c r="AGN13" s="46"/>
      <c r="AGO13" s="46"/>
      <c r="AGP13" s="46"/>
      <c r="AGQ13" s="46"/>
      <c r="AGR13" s="46"/>
      <c r="AGS13" s="46"/>
      <c r="AGT13" s="46"/>
      <c r="AGU13" s="46"/>
      <c r="AGV13" s="46"/>
      <c r="AGW13" s="46"/>
      <c r="AGX13" s="46"/>
      <c r="AGY13" s="46"/>
      <c r="AGZ13" s="46"/>
      <c r="AHA13" s="46"/>
      <c r="AHB13" s="46"/>
      <c r="AHC13" s="46"/>
      <c r="AHD13" s="46"/>
      <c r="AHE13" s="46"/>
      <c r="AHF13" s="46"/>
      <c r="AHG13" s="46"/>
      <c r="AHH13" s="46"/>
      <c r="AHI13" s="46"/>
      <c r="AHJ13" s="46"/>
      <c r="AHK13" s="46"/>
      <c r="AHL13" s="46"/>
      <c r="AHM13" s="46"/>
      <c r="AHN13" s="46"/>
      <c r="AHO13" s="46"/>
      <c r="AHP13" s="46"/>
      <c r="AHQ13" s="46"/>
      <c r="AHR13" s="46"/>
      <c r="AHS13" s="46"/>
      <c r="AHT13" s="46"/>
      <c r="AHU13" s="46"/>
      <c r="AHV13" s="46"/>
      <c r="AHW13" s="46"/>
      <c r="AHX13" s="46"/>
      <c r="AHY13" s="46"/>
      <c r="AHZ13" s="46"/>
      <c r="AIA13" s="46"/>
      <c r="AIB13" s="46"/>
      <c r="AIC13" s="46"/>
      <c r="AID13" s="46"/>
      <c r="AIE13" s="46"/>
      <c r="AIF13" s="46"/>
      <c r="AIG13" s="46"/>
      <c r="AIH13" s="46"/>
      <c r="AII13" s="46"/>
      <c r="AIJ13" s="46"/>
      <c r="AIK13" s="46"/>
      <c r="AIL13" s="46"/>
      <c r="AIM13" s="46"/>
      <c r="AIN13" s="46"/>
      <c r="AIO13" s="46"/>
      <c r="AIP13" s="46"/>
      <c r="AIQ13" s="46"/>
      <c r="AIR13" s="46"/>
      <c r="AIS13" s="46"/>
      <c r="AIT13" s="46"/>
      <c r="AIU13" s="46"/>
      <c r="AIV13" s="46"/>
      <c r="AIW13" s="46"/>
      <c r="AIX13" s="46"/>
      <c r="AIY13" s="46"/>
      <c r="AIZ13" s="46"/>
      <c r="AJA13" s="46"/>
      <c r="AJB13" s="46"/>
      <c r="AJC13" s="46"/>
      <c r="AJD13" s="46"/>
      <c r="AJE13" s="46"/>
      <c r="AJF13" s="46"/>
      <c r="AJG13" s="46"/>
      <c r="AJH13" s="46"/>
      <c r="AJI13" s="46"/>
      <c r="AJJ13" s="46"/>
      <c r="AJK13" s="46"/>
      <c r="AJL13" s="46"/>
      <c r="AJM13" s="46"/>
      <c r="AJN13" s="46"/>
      <c r="AJO13" s="46"/>
      <c r="AJP13" s="46"/>
      <c r="AJQ13" s="46"/>
      <c r="AJR13" s="46"/>
      <c r="AJS13" s="46"/>
      <c r="AJT13" s="46"/>
      <c r="AJU13" s="46"/>
      <c r="AJV13" s="46"/>
      <c r="AJW13" s="46"/>
      <c r="AJX13" s="46"/>
      <c r="AJY13" s="46"/>
      <c r="AJZ13" s="46"/>
      <c r="AKA13" s="46"/>
      <c r="AKB13" s="46"/>
      <c r="AKC13" s="46"/>
      <c r="AKD13" s="46"/>
      <c r="AKE13" s="46"/>
      <c r="AKF13" s="46"/>
      <c r="AKG13" s="46"/>
      <c r="AKH13" s="46"/>
      <c r="AKI13" s="46"/>
      <c r="AKJ13" s="46"/>
      <c r="AKK13" s="46"/>
      <c r="AKL13" s="46"/>
      <c r="AKM13" s="46"/>
      <c r="AKN13" s="46"/>
      <c r="AKO13" s="46"/>
      <c r="AKP13" s="46"/>
      <c r="AKQ13" s="46"/>
      <c r="AKR13" s="46"/>
      <c r="AKS13" s="46"/>
      <c r="AKT13" s="46"/>
      <c r="AKU13" s="46"/>
      <c r="AKV13" s="46"/>
      <c r="AKW13" s="46"/>
      <c r="AKX13" s="46"/>
      <c r="AKY13" s="46"/>
      <c r="AKZ13" s="46"/>
      <c r="ALA13" s="46"/>
      <c r="ALB13" s="46"/>
      <c r="ALC13" s="46"/>
      <c r="ALD13" s="46"/>
      <c r="ALE13" s="46"/>
      <c r="ALF13" s="46"/>
      <c r="ALG13" s="46"/>
      <c r="ALH13" s="46"/>
      <c r="ALI13" s="46"/>
      <c r="ALJ13" s="46"/>
      <c r="ALK13" s="46"/>
      <c r="ALL13" s="46"/>
      <c r="ALM13" s="46"/>
      <c r="ALN13" s="46"/>
      <c r="ALO13" s="46"/>
      <c r="ALP13" s="46"/>
      <c r="ALQ13" s="46"/>
      <c r="ALR13" s="46"/>
      <c r="ALS13" s="46"/>
      <c r="ALT13" s="46"/>
      <c r="ALU13" s="46"/>
      <c r="ALV13" s="46"/>
      <c r="ALW13" s="46"/>
      <c r="ALX13" s="46"/>
      <c r="ALY13" s="46"/>
      <c r="ALZ13" s="46"/>
      <c r="AMA13" s="46"/>
      <c r="AMB13" s="46"/>
      <c r="AMC13" s="46"/>
      <c r="AMD13" s="46"/>
      <c r="AME13" s="46"/>
      <c r="AMF13" s="46"/>
      <c r="AMG13" s="46"/>
      <c r="AMH13" s="46"/>
      <c r="AMI13" s="46"/>
      <c r="AMJ13" s="46"/>
      <c r="AMK13" s="46"/>
      <c r="AML13" s="46"/>
      <c r="AMM13" s="46"/>
      <c r="AMN13" s="46"/>
      <c r="AMO13" s="46"/>
      <c r="AMP13" s="46"/>
      <c r="AMQ13" s="46"/>
      <c r="AMR13" s="46"/>
      <c r="AMS13" s="46"/>
      <c r="AMT13" s="46"/>
      <c r="AMU13" s="46"/>
      <c r="AMV13" s="46"/>
      <c r="AMW13" s="46"/>
      <c r="AMX13" s="46"/>
      <c r="AMY13" s="46"/>
      <c r="AMZ13" s="46"/>
      <c r="ANA13" s="46"/>
      <c r="ANB13" s="46"/>
      <c r="ANC13" s="46"/>
      <c r="AND13" s="46"/>
      <c r="ANE13" s="46"/>
      <c r="ANF13" s="46"/>
      <c r="ANG13" s="46"/>
      <c r="ANH13" s="46"/>
      <c r="ANI13" s="46"/>
      <c r="ANJ13" s="46"/>
      <c r="ANK13" s="46"/>
      <c r="ANL13" s="46"/>
      <c r="ANM13" s="46"/>
      <c r="ANN13" s="46"/>
      <c r="ANO13" s="46"/>
      <c r="ANP13" s="46"/>
      <c r="ANQ13" s="46"/>
      <c r="ANR13" s="46"/>
      <c r="ANS13" s="46"/>
      <c r="ANT13" s="46"/>
      <c r="ANU13" s="46"/>
      <c r="ANV13" s="46"/>
      <c r="ANW13" s="46"/>
      <c r="ANX13" s="46"/>
      <c r="ANY13" s="46"/>
      <c r="ANZ13" s="46"/>
      <c r="AOA13" s="46"/>
      <c r="AOB13" s="46"/>
      <c r="AOC13" s="46"/>
      <c r="AOD13" s="46"/>
      <c r="AOE13" s="46"/>
      <c r="AOF13" s="46"/>
      <c r="AOG13" s="46"/>
      <c r="AOH13" s="46"/>
      <c r="AOI13" s="46"/>
      <c r="AOJ13" s="46"/>
      <c r="AOK13" s="46"/>
      <c r="AOL13" s="46"/>
      <c r="AOM13" s="46"/>
      <c r="AON13" s="46"/>
      <c r="AOO13" s="46"/>
      <c r="AOP13" s="46"/>
      <c r="AOQ13" s="46"/>
      <c r="AOR13" s="46"/>
      <c r="AOS13" s="46"/>
      <c r="AOT13" s="46"/>
      <c r="AOU13" s="46"/>
      <c r="AOV13" s="46"/>
      <c r="AOW13" s="46"/>
      <c r="AOX13" s="46"/>
      <c r="AOY13" s="46"/>
      <c r="AOZ13" s="46"/>
      <c r="APA13" s="46"/>
      <c r="APB13" s="46"/>
      <c r="APC13" s="46"/>
      <c r="APD13" s="46"/>
      <c r="APE13" s="46"/>
      <c r="APF13" s="46"/>
      <c r="APG13" s="46"/>
      <c r="APH13" s="46"/>
      <c r="API13" s="46"/>
      <c r="APJ13" s="46"/>
      <c r="APK13" s="46"/>
      <c r="APL13" s="46"/>
      <c r="APM13" s="46"/>
      <c r="APN13" s="46"/>
      <c r="APO13" s="46"/>
      <c r="APP13" s="46"/>
      <c r="APQ13" s="46"/>
      <c r="APR13" s="46"/>
      <c r="APS13" s="46"/>
      <c r="APT13" s="46"/>
      <c r="APU13" s="46"/>
      <c r="APV13" s="46"/>
      <c r="APW13" s="46"/>
      <c r="APX13" s="46"/>
      <c r="APY13" s="46"/>
      <c r="APZ13" s="46"/>
      <c r="AQA13" s="46"/>
      <c r="AQB13" s="46"/>
      <c r="AQC13" s="46"/>
      <c r="AQD13" s="46"/>
      <c r="AQE13" s="46"/>
      <c r="AQF13" s="46"/>
      <c r="AQG13" s="46"/>
      <c r="AQH13" s="46"/>
      <c r="AQI13" s="46"/>
      <c r="AQJ13" s="46"/>
      <c r="AQK13" s="46"/>
      <c r="AQL13" s="46"/>
      <c r="AQM13" s="46"/>
      <c r="AQN13" s="46"/>
      <c r="AQO13" s="46"/>
      <c r="AQP13" s="46"/>
      <c r="AQQ13" s="46"/>
      <c r="AQR13" s="46"/>
      <c r="AQS13" s="46"/>
      <c r="AQT13" s="46"/>
      <c r="AQU13" s="46"/>
      <c r="AQV13" s="46"/>
      <c r="AQW13" s="46"/>
      <c r="AQX13" s="46"/>
      <c r="AQY13" s="46"/>
      <c r="AQZ13" s="46"/>
      <c r="ARA13" s="46"/>
      <c r="ARB13" s="46"/>
      <c r="ARC13" s="46"/>
      <c r="ARD13" s="46"/>
      <c r="ARE13" s="46"/>
      <c r="ARF13" s="46"/>
      <c r="ARG13" s="46"/>
      <c r="ARH13" s="46"/>
      <c r="ARI13" s="46"/>
      <c r="ARJ13" s="46"/>
      <c r="ARK13" s="46"/>
      <c r="ARL13" s="46"/>
      <c r="ARM13" s="46"/>
      <c r="ARN13" s="46"/>
      <c r="ARO13" s="46"/>
      <c r="ARP13" s="46"/>
      <c r="ARQ13" s="46"/>
      <c r="ARR13" s="46"/>
      <c r="ARS13" s="46"/>
      <c r="ART13" s="46"/>
      <c r="ARU13" s="46"/>
      <c r="ARV13" s="46"/>
      <c r="ARW13" s="46"/>
      <c r="ARX13" s="46"/>
      <c r="ARY13" s="46"/>
      <c r="ARZ13" s="46"/>
      <c r="ASA13" s="46"/>
      <c r="ASB13" s="46"/>
      <c r="ASC13" s="46"/>
      <c r="ASD13" s="46"/>
      <c r="ASE13" s="46"/>
      <c r="ASF13" s="46"/>
      <c r="ASG13" s="46"/>
      <c r="ASH13" s="46"/>
      <c r="ASI13" s="46"/>
      <c r="ASJ13" s="46"/>
      <c r="ASK13" s="46"/>
      <c r="ASL13" s="46"/>
      <c r="ASM13" s="46"/>
      <c r="ASN13" s="46"/>
      <c r="ASO13" s="46"/>
      <c r="ASP13" s="46"/>
      <c r="ASQ13" s="46"/>
      <c r="ASR13" s="46"/>
      <c r="ASS13" s="46"/>
      <c r="AST13" s="46"/>
      <c r="ASU13" s="46"/>
      <c r="ASV13" s="46"/>
      <c r="ASW13" s="46"/>
      <c r="ASX13" s="46"/>
      <c r="ASY13" s="46"/>
      <c r="ASZ13" s="46"/>
      <c r="ATA13" s="46"/>
      <c r="ATB13" s="46"/>
      <c r="ATC13" s="46"/>
      <c r="ATD13" s="46"/>
      <c r="ATE13" s="46"/>
      <c r="ATF13" s="46"/>
      <c r="ATG13" s="46"/>
      <c r="ATH13" s="46"/>
      <c r="ATI13" s="46"/>
      <c r="ATJ13" s="46"/>
      <c r="ATK13" s="46"/>
      <c r="ATL13" s="46"/>
      <c r="ATM13" s="46"/>
      <c r="ATN13" s="46"/>
      <c r="ATO13" s="46"/>
      <c r="ATP13" s="46"/>
      <c r="ATQ13" s="46"/>
      <c r="ATR13" s="46"/>
      <c r="ATS13" s="46"/>
      <c r="ATT13" s="46"/>
      <c r="ATU13" s="46"/>
      <c r="ATV13" s="46"/>
      <c r="ATW13" s="46"/>
      <c r="ATX13" s="46"/>
      <c r="ATY13" s="46"/>
      <c r="ATZ13" s="46"/>
      <c r="AUA13" s="46"/>
      <c r="AUB13" s="46"/>
      <c r="AUC13" s="46"/>
      <c r="AUD13" s="46"/>
      <c r="AUE13" s="46"/>
      <c r="AUF13" s="46"/>
      <c r="AUG13" s="46"/>
      <c r="AUH13" s="46"/>
      <c r="AUI13" s="46"/>
      <c r="AUJ13" s="46"/>
      <c r="AUK13" s="46"/>
      <c r="AUL13" s="46"/>
      <c r="AUM13" s="46"/>
      <c r="AUN13" s="46"/>
      <c r="AUO13" s="46"/>
      <c r="AUP13" s="46"/>
      <c r="AUQ13" s="46"/>
      <c r="AUR13" s="46"/>
      <c r="AUS13" s="46"/>
      <c r="AUT13" s="46"/>
      <c r="AUU13" s="46"/>
      <c r="AUV13" s="46"/>
      <c r="AUW13" s="46"/>
      <c r="AUX13" s="46"/>
      <c r="AUY13" s="46"/>
      <c r="AUZ13" s="46"/>
      <c r="AVA13" s="46"/>
      <c r="AVB13" s="46"/>
      <c r="AVC13" s="46"/>
      <c r="AVD13" s="46"/>
      <c r="AVE13" s="46"/>
      <c r="AVF13" s="46"/>
      <c r="AVG13" s="46"/>
      <c r="AVH13" s="46"/>
      <c r="AVI13" s="46"/>
      <c r="AVJ13" s="46"/>
      <c r="AVK13" s="46"/>
      <c r="AVL13" s="46"/>
      <c r="AVM13" s="46"/>
      <c r="AVN13" s="46"/>
      <c r="AVO13" s="46"/>
      <c r="AVP13" s="46"/>
      <c r="AVQ13" s="46"/>
      <c r="AVR13" s="46"/>
      <c r="AVS13" s="46"/>
      <c r="AVT13" s="46"/>
      <c r="AVU13" s="46"/>
      <c r="AVV13" s="46"/>
      <c r="AVW13" s="46"/>
      <c r="AVX13" s="46"/>
      <c r="AVY13" s="46"/>
      <c r="AVZ13" s="46"/>
      <c r="AWA13" s="46"/>
      <c r="AWB13" s="46"/>
      <c r="AWC13" s="46"/>
      <c r="AWD13" s="46"/>
      <c r="AWE13" s="46"/>
      <c r="AWF13" s="46"/>
      <c r="AWG13" s="46"/>
      <c r="AWH13" s="46"/>
      <c r="AWI13" s="46"/>
      <c r="AWJ13" s="46"/>
      <c r="AWK13" s="46"/>
      <c r="AWL13" s="46"/>
      <c r="AWM13" s="46"/>
      <c r="AWN13" s="46"/>
      <c r="AWO13" s="46"/>
      <c r="AWP13" s="46"/>
      <c r="AWQ13" s="46"/>
      <c r="AWR13" s="46"/>
      <c r="AWS13" s="46"/>
      <c r="AWT13" s="46"/>
      <c r="AWU13" s="46"/>
      <c r="AWV13" s="46"/>
      <c r="AWW13" s="46"/>
      <c r="AWX13" s="46"/>
      <c r="AWY13" s="46"/>
      <c r="AWZ13" s="46"/>
      <c r="AXA13" s="46"/>
      <c r="AXB13" s="46"/>
      <c r="AXC13" s="46"/>
      <c r="AXD13" s="46"/>
      <c r="AXE13" s="46"/>
      <c r="AXF13" s="46"/>
      <c r="AXG13" s="46"/>
      <c r="AXH13" s="46"/>
      <c r="AXI13" s="46"/>
      <c r="AXJ13" s="46"/>
      <c r="AXK13" s="46"/>
      <c r="AXL13" s="46"/>
      <c r="AXM13" s="46"/>
      <c r="AXN13" s="46"/>
      <c r="AXO13" s="46"/>
      <c r="AXP13" s="46"/>
      <c r="AXQ13" s="46"/>
      <c r="AXR13" s="46"/>
      <c r="AXS13" s="46"/>
      <c r="AXT13" s="46"/>
      <c r="AXU13" s="46"/>
      <c r="AXV13" s="46"/>
      <c r="AXW13" s="46"/>
      <c r="AXX13" s="46"/>
      <c r="AXY13" s="46"/>
      <c r="AXZ13" s="46"/>
      <c r="AYA13" s="46"/>
      <c r="AYB13" s="46"/>
      <c r="AYC13" s="46"/>
      <c r="AYD13" s="46"/>
      <c r="AYE13" s="46"/>
      <c r="AYF13" s="46"/>
      <c r="AYG13" s="46"/>
      <c r="AYH13" s="46"/>
      <c r="AYI13" s="46"/>
      <c r="AYJ13" s="46"/>
      <c r="AYK13" s="46"/>
      <c r="AYL13" s="46"/>
      <c r="AYM13" s="46"/>
      <c r="AYN13" s="46"/>
      <c r="AYO13" s="46"/>
      <c r="AYP13" s="46"/>
      <c r="AYQ13" s="46"/>
      <c r="AYR13" s="46"/>
      <c r="AYS13" s="46"/>
      <c r="AYT13" s="46"/>
      <c r="AYU13" s="46"/>
      <c r="AYV13" s="46"/>
      <c r="AYW13" s="46"/>
      <c r="AYX13" s="46"/>
      <c r="AYY13" s="46"/>
      <c r="AYZ13" s="46"/>
      <c r="AZA13" s="46"/>
      <c r="AZB13" s="46"/>
      <c r="AZC13" s="46"/>
      <c r="AZD13" s="46"/>
      <c r="AZE13" s="46"/>
      <c r="AZF13" s="46"/>
      <c r="AZG13" s="46"/>
      <c r="AZH13" s="46"/>
      <c r="AZI13" s="46"/>
      <c r="AZJ13" s="46"/>
      <c r="AZK13" s="46"/>
      <c r="AZL13" s="46"/>
      <c r="AZM13" s="46"/>
      <c r="AZN13" s="46"/>
      <c r="AZO13" s="46"/>
      <c r="AZP13" s="46"/>
      <c r="AZQ13" s="46"/>
      <c r="AZR13" s="46"/>
      <c r="AZS13" s="46"/>
      <c r="AZT13" s="46"/>
      <c r="AZU13" s="46"/>
      <c r="AZV13" s="46"/>
      <c r="AZW13" s="46"/>
      <c r="AZX13" s="46"/>
      <c r="AZY13" s="46"/>
      <c r="AZZ13" s="46"/>
      <c r="BAA13" s="46"/>
      <c r="BAB13" s="46"/>
      <c r="BAC13" s="46"/>
      <c r="BAD13" s="46"/>
      <c r="BAE13" s="46"/>
      <c r="BAF13" s="46"/>
      <c r="BAG13" s="46"/>
      <c r="BAH13" s="46"/>
      <c r="BAI13" s="46"/>
      <c r="BAJ13" s="46"/>
      <c r="BAK13" s="46"/>
      <c r="BAL13" s="46"/>
      <c r="BAM13" s="46"/>
      <c r="BAN13" s="46"/>
      <c r="BAO13" s="46"/>
      <c r="BAP13" s="46"/>
      <c r="BAQ13" s="46"/>
      <c r="BAR13" s="46"/>
      <c r="BAS13" s="46"/>
      <c r="BAT13" s="46"/>
      <c r="BAU13" s="46"/>
      <c r="BAV13" s="46"/>
      <c r="BAW13" s="46"/>
      <c r="BAX13" s="46"/>
      <c r="BAY13" s="46"/>
      <c r="BAZ13" s="46"/>
      <c r="BBA13" s="46"/>
      <c r="BBB13" s="46"/>
      <c r="BBC13" s="46"/>
      <c r="BBD13" s="46"/>
      <c r="BBE13" s="46"/>
      <c r="BBF13" s="46"/>
      <c r="BBG13" s="46"/>
      <c r="BBH13" s="46"/>
      <c r="BBI13" s="46"/>
      <c r="BBJ13" s="46"/>
      <c r="BBK13" s="46"/>
      <c r="BBL13" s="46"/>
      <c r="BBM13" s="46"/>
      <c r="BBN13" s="46"/>
      <c r="BBO13" s="46"/>
      <c r="BBP13" s="46"/>
      <c r="BBQ13" s="46"/>
      <c r="BBR13" s="46"/>
      <c r="BBS13" s="46"/>
      <c r="BBT13" s="46"/>
      <c r="BBU13" s="46"/>
      <c r="BBV13" s="46"/>
      <c r="BBW13" s="46"/>
      <c r="BBX13" s="46"/>
      <c r="BBY13" s="46"/>
      <c r="BBZ13" s="46"/>
      <c r="BCA13" s="46"/>
      <c r="BCB13" s="46"/>
      <c r="BCC13" s="46"/>
      <c r="BCD13" s="46"/>
      <c r="BCE13" s="46"/>
      <c r="BCF13" s="46"/>
      <c r="BCG13" s="46"/>
      <c r="BCH13" s="46"/>
      <c r="BCI13" s="46"/>
      <c r="BCJ13" s="46"/>
      <c r="BCK13" s="46"/>
      <c r="BCL13" s="46"/>
      <c r="BCM13" s="46"/>
      <c r="BCN13" s="46"/>
      <c r="BCO13" s="46"/>
      <c r="BCP13" s="46"/>
      <c r="BCQ13" s="46"/>
      <c r="BCR13" s="46"/>
      <c r="BCS13" s="46"/>
      <c r="BCT13" s="46"/>
      <c r="BCU13" s="46"/>
      <c r="BCV13" s="46"/>
      <c r="BCW13" s="46"/>
      <c r="BCX13" s="46"/>
      <c r="BCY13" s="46"/>
      <c r="BCZ13" s="46"/>
      <c r="BDA13" s="46"/>
      <c r="BDB13" s="46"/>
      <c r="BDC13" s="46"/>
      <c r="BDD13" s="46"/>
      <c r="BDE13" s="46"/>
      <c r="BDF13" s="46"/>
      <c r="BDG13" s="46"/>
      <c r="BDH13" s="46"/>
      <c r="BDI13" s="46"/>
      <c r="BDJ13" s="46"/>
      <c r="BDK13" s="46"/>
      <c r="BDL13" s="46"/>
      <c r="BDM13" s="46"/>
      <c r="BDN13" s="46"/>
      <c r="BDO13" s="46"/>
      <c r="BDP13" s="46"/>
      <c r="BDQ13" s="46"/>
      <c r="BDR13" s="46"/>
      <c r="BDS13" s="46"/>
      <c r="BDT13" s="46"/>
      <c r="BDU13" s="46"/>
      <c r="BDV13" s="46"/>
      <c r="BDW13" s="46"/>
      <c r="BDX13" s="46"/>
      <c r="BDY13" s="46"/>
      <c r="BDZ13" s="46"/>
      <c r="BEA13" s="46"/>
      <c r="BEB13" s="46"/>
      <c r="BEC13" s="46"/>
      <c r="BED13" s="46"/>
      <c r="BEE13" s="46"/>
      <c r="BEF13" s="46"/>
      <c r="BEG13" s="46"/>
      <c r="BEH13" s="46"/>
      <c r="BEI13" s="46"/>
      <c r="BEJ13" s="46"/>
      <c r="BEK13" s="46"/>
      <c r="BEL13" s="46"/>
      <c r="BEM13" s="46"/>
      <c r="BEN13" s="46"/>
      <c r="BEO13" s="46"/>
      <c r="BEP13" s="46"/>
      <c r="BEQ13" s="46"/>
      <c r="BER13" s="46"/>
      <c r="BES13" s="46"/>
      <c r="BET13" s="46"/>
      <c r="BEU13" s="46"/>
      <c r="BEV13" s="46"/>
      <c r="BEW13" s="46"/>
      <c r="BEX13" s="46"/>
      <c r="BEY13" s="46"/>
      <c r="BEZ13" s="46"/>
      <c r="BFA13" s="46"/>
      <c r="BFB13" s="46"/>
      <c r="BFC13" s="46"/>
      <c r="BFD13" s="46"/>
      <c r="BFE13" s="46"/>
      <c r="BFF13" s="46"/>
      <c r="BFG13" s="46"/>
      <c r="BFH13" s="46"/>
      <c r="BFI13" s="46"/>
      <c r="BFJ13" s="46"/>
      <c r="BFK13" s="46"/>
      <c r="BFL13" s="46"/>
      <c r="BFM13" s="46"/>
      <c r="BFN13" s="46"/>
      <c r="BFO13" s="46"/>
      <c r="BFP13" s="46"/>
      <c r="BFQ13" s="46"/>
      <c r="BFR13" s="46"/>
      <c r="BFS13" s="46"/>
      <c r="BFT13" s="46"/>
      <c r="BFU13" s="46"/>
      <c r="BFV13" s="46"/>
      <c r="BFW13" s="46"/>
      <c r="BFX13" s="46"/>
      <c r="BFY13" s="46"/>
      <c r="BFZ13" s="46"/>
      <c r="BGA13" s="46"/>
      <c r="BGB13" s="46"/>
      <c r="BGC13" s="46"/>
      <c r="BGD13" s="46"/>
      <c r="BGE13" s="46"/>
      <c r="BGF13" s="46"/>
      <c r="BGG13" s="46"/>
      <c r="BGH13" s="46"/>
      <c r="BGI13" s="46"/>
      <c r="BGJ13" s="46"/>
      <c r="BGK13" s="46"/>
      <c r="BGL13" s="46"/>
      <c r="BGM13" s="46"/>
      <c r="BGN13" s="46"/>
      <c r="BGO13" s="46"/>
      <c r="BGP13" s="46"/>
      <c r="BGQ13" s="46"/>
      <c r="BGR13" s="46"/>
      <c r="BGS13" s="46"/>
      <c r="BGT13" s="46"/>
      <c r="BGU13" s="46"/>
      <c r="BGV13" s="46"/>
      <c r="BGW13" s="46"/>
      <c r="BGX13" s="46"/>
      <c r="BGY13" s="46"/>
      <c r="BGZ13" s="46"/>
      <c r="BHA13" s="46"/>
      <c r="BHB13" s="46"/>
      <c r="BHC13" s="46"/>
      <c r="BHD13" s="46"/>
      <c r="BHE13" s="46"/>
      <c r="BHF13" s="46"/>
      <c r="BHG13" s="46"/>
      <c r="BHH13" s="46"/>
      <c r="BHI13" s="46"/>
      <c r="BHJ13" s="46"/>
      <c r="BHK13" s="46"/>
      <c r="BHL13" s="46"/>
      <c r="BHM13" s="46"/>
      <c r="BHN13" s="46"/>
      <c r="BHO13" s="46"/>
      <c r="BHP13" s="46"/>
      <c r="BHQ13" s="46"/>
      <c r="BHR13" s="46"/>
      <c r="BHS13" s="46"/>
      <c r="BHT13" s="46"/>
      <c r="BHU13" s="46"/>
      <c r="BHV13" s="46"/>
      <c r="BHW13" s="46"/>
      <c r="BHX13" s="46"/>
      <c r="BHY13" s="46"/>
      <c r="BHZ13" s="46"/>
      <c r="BIA13" s="46"/>
      <c r="BIB13" s="46"/>
      <c r="BIC13" s="46"/>
      <c r="BID13" s="46"/>
      <c r="BIE13" s="46"/>
      <c r="BIF13" s="46"/>
      <c r="BIG13" s="46"/>
      <c r="BIH13" s="46"/>
      <c r="BII13" s="46"/>
      <c r="BIJ13" s="46"/>
      <c r="BIK13" s="46"/>
      <c r="BIL13" s="46"/>
      <c r="BIM13" s="46"/>
      <c r="BIN13" s="46"/>
      <c r="BIO13" s="46"/>
      <c r="BIP13" s="46"/>
      <c r="BIQ13" s="46"/>
      <c r="BIR13" s="46"/>
      <c r="BIS13" s="46"/>
      <c r="BIT13" s="46"/>
      <c r="BIU13" s="46"/>
      <c r="BIV13" s="46"/>
      <c r="BIW13" s="46"/>
      <c r="BIX13" s="46"/>
      <c r="BIY13" s="46"/>
      <c r="BIZ13" s="46"/>
      <c r="BJA13" s="46"/>
      <c r="BJB13" s="46"/>
      <c r="BJC13" s="46"/>
      <c r="BJD13" s="46"/>
      <c r="BJE13" s="46"/>
      <c r="BJF13" s="46"/>
      <c r="BJG13" s="46"/>
      <c r="BJH13" s="46"/>
      <c r="BJI13" s="46"/>
      <c r="BJJ13" s="46"/>
      <c r="BJK13" s="46"/>
      <c r="BJL13" s="46"/>
      <c r="BJM13" s="46"/>
      <c r="BJN13" s="46"/>
      <c r="BJO13" s="46"/>
      <c r="BJP13" s="46"/>
      <c r="BJQ13" s="46"/>
      <c r="BJR13" s="46"/>
      <c r="BJS13" s="46"/>
      <c r="BJT13" s="46"/>
      <c r="BJU13" s="46"/>
      <c r="BJV13" s="46"/>
      <c r="BJW13" s="46"/>
      <c r="BJX13" s="46"/>
      <c r="BJY13" s="46"/>
      <c r="BJZ13" s="46"/>
      <c r="BKA13" s="46"/>
      <c r="BKB13" s="46"/>
      <c r="BKC13" s="46"/>
      <c r="BKD13" s="46"/>
      <c r="BKE13" s="46"/>
      <c r="BKF13" s="46"/>
      <c r="BKG13" s="46"/>
      <c r="BKH13" s="46"/>
      <c r="BKI13" s="46"/>
      <c r="BKJ13" s="46"/>
      <c r="BKK13" s="46"/>
      <c r="BKL13" s="46"/>
      <c r="BKM13" s="46"/>
      <c r="BKN13" s="46"/>
      <c r="BKO13" s="46"/>
      <c r="BKP13" s="46"/>
      <c r="BKQ13" s="46"/>
      <c r="BKR13" s="46"/>
      <c r="BKS13" s="46"/>
      <c r="BKT13" s="46"/>
      <c r="BKU13" s="46"/>
      <c r="BKV13" s="46"/>
      <c r="BKW13" s="46"/>
      <c r="BKX13" s="46"/>
      <c r="BKY13" s="46"/>
      <c r="BKZ13" s="46"/>
      <c r="BLA13" s="46"/>
      <c r="BLB13" s="46"/>
      <c r="BLC13" s="46"/>
      <c r="BLD13" s="46"/>
      <c r="BLE13" s="46"/>
      <c r="BLF13" s="46"/>
      <c r="BLG13" s="46"/>
      <c r="BLH13" s="46"/>
      <c r="BLI13" s="46"/>
      <c r="BLJ13" s="46"/>
      <c r="BLK13" s="46"/>
      <c r="BLL13" s="46"/>
      <c r="BLM13" s="46"/>
      <c r="BLN13" s="46"/>
      <c r="BLO13" s="46"/>
      <c r="BLP13" s="46"/>
      <c r="BLQ13" s="46"/>
      <c r="BLR13" s="46"/>
      <c r="BLS13" s="46"/>
      <c r="BLT13" s="46"/>
      <c r="BLU13" s="46"/>
      <c r="BLV13" s="46"/>
      <c r="BLW13" s="46"/>
      <c r="BLX13" s="46"/>
      <c r="BLY13" s="46"/>
      <c r="BLZ13" s="46"/>
      <c r="BMA13" s="46"/>
      <c r="BMB13" s="46"/>
      <c r="BMC13" s="46"/>
      <c r="BMD13" s="46"/>
      <c r="BME13" s="46"/>
      <c r="BMF13" s="46"/>
      <c r="BMG13" s="46"/>
      <c r="BMH13" s="46"/>
      <c r="BMI13" s="46"/>
      <c r="BMJ13" s="46"/>
      <c r="BMK13" s="46"/>
      <c r="BML13" s="46"/>
      <c r="BMM13" s="46"/>
      <c r="BMN13" s="46"/>
      <c r="BMO13" s="46"/>
      <c r="BMP13" s="46"/>
      <c r="BMQ13" s="46"/>
      <c r="BMR13" s="46"/>
      <c r="BMS13" s="46"/>
      <c r="BMT13" s="46"/>
      <c r="BMU13" s="46"/>
      <c r="BMV13" s="46"/>
      <c r="BMW13" s="46"/>
      <c r="BMX13" s="46"/>
      <c r="BMY13" s="46"/>
      <c r="BMZ13" s="46"/>
      <c r="BNA13" s="46"/>
      <c r="BNB13" s="46"/>
      <c r="BNC13" s="46"/>
      <c r="BND13" s="46"/>
      <c r="BNE13" s="46"/>
      <c r="BNF13" s="46"/>
      <c r="BNG13" s="46"/>
      <c r="BNH13" s="46"/>
      <c r="BNI13" s="46"/>
      <c r="BNJ13" s="46"/>
      <c r="BNK13" s="46"/>
      <c r="BNL13" s="46"/>
      <c r="BNM13" s="46"/>
      <c r="BNN13" s="46"/>
      <c r="BNO13" s="46"/>
      <c r="BNP13" s="46"/>
      <c r="BNQ13" s="46"/>
      <c r="BNR13" s="46"/>
      <c r="BNS13" s="46"/>
      <c r="BNT13" s="46"/>
      <c r="BNU13" s="46"/>
      <c r="BNV13" s="46"/>
      <c r="BNW13" s="46"/>
      <c r="BNX13" s="46"/>
      <c r="BNY13" s="46"/>
      <c r="BNZ13" s="46"/>
      <c r="BOA13" s="46"/>
      <c r="BOB13" s="46"/>
      <c r="BOC13" s="46"/>
      <c r="BOD13" s="46"/>
      <c r="BOE13" s="46"/>
      <c r="BOF13" s="46"/>
      <c r="BOG13" s="46"/>
      <c r="BOH13" s="46"/>
      <c r="BOI13" s="46"/>
      <c r="BOJ13" s="46"/>
      <c r="BOK13" s="46"/>
      <c r="BOL13" s="46"/>
      <c r="BOM13" s="46"/>
      <c r="BON13" s="46"/>
      <c r="BOO13" s="46"/>
      <c r="BOP13" s="46"/>
      <c r="BOQ13" s="46"/>
      <c r="BOR13" s="46"/>
      <c r="BOS13" s="46"/>
      <c r="BOT13" s="46"/>
      <c r="BOU13" s="46"/>
      <c r="BOV13" s="46"/>
      <c r="BOW13" s="46"/>
      <c r="BOX13" s="46"/>
      <c r="BOY13" s="46"/>
      <c r="BOZ13" s="46"/>
      <c r="BPA13" s="46"/>
      <c r="BPB13" s="46"/>
      <c r="BPC13" s="46"/>
      <c r="BPD13" s="46"/>
      <c r="BPE13" s="46"/>
      <c r="BPF13" s="46"/>
      <c r="BPG13" s="46"/>
      <c r="BPH13" s="46"/>
      <c r="BPI13" s="46"/>
      <c r="BPJ13" s="46"/>
      <c r="BPK13" s="46"/>
      <c r="BPL13" s="46"/>
      <c r="BPM13" s="46"/>
      <c r="BPN13" s="46"/>
      <c r="BPO13" s="46"/>
      <c r="BPP13" s="46"/>
      <c r="BPQ13" s="46"/>
      <c r="BPR13" s="46"/>
      <c r="BPS13" s="46"/>
      <c r="BPT13" s="46"/>
      <c r="BPU13" s="46"/>
      <c r="BPV13" s="46"/>
      <c r="BPW13" s="46"/>
      <c r="BPX13" s="46"/>
      <c r="BPY13" s="46"/>
      <c r="BPZ13" s="46"/>
      <c r="BQA13" s="46"/>
      <c r="BQB13" s="46"/>
      <c r="BQC13" s="46"/>
      <c r="BQD13" s="46"/>
      <c r="BQE13" s="46"/>
      <c r="BQF13" s="46"/>
      <c r="BQG13" s="46"/>
      <c r="BQH13" s="46"/>
      <c r="BQI13" s="46"/>
      <c r="BQJ13" s="46"/>
      <c r="BQK13" s="46"/>
      <c r="BQL13" s="46"/>
      <c r="BQM13" s="46"/>
      <c r="BQN13" s="46"/>
      <c r="BQO13" s="46"/>
      <c r="BQP13" s="46"/>
      <c r="BQQ13" s="46"/>
      <c r="BQR13" s="46"/>
      <c r="BQS13" s="46"/>
      <c r="BQT13" s="46"/>
      <c r="BQU13" s="46"/>
      <c r="BQV13" s="46"/>
      <c r="BQW13" s="46"/>
      <c r="BQX13" s="46"/>
      <c r="BQY13" s="46"/>
      <c r="BQZ13" s="46"/>
      <c r="BRA13" s="46"/>
      <c r="BRB13" s="46"/>
      <c r="BRC13" s="46"/>
      <c r="BRD13" s="46"/>
      <c r="BRE13" s="46"/>
      <c r="BRF13" s="46"/>
      <c r="BRG13" s="46"/>
      <c r="BRH13" s="46"/>
      <c r="BRI13" s="46"/>
      <c r="BRJ13" s="46"/>
      <c r="BRK13" s="46"/>
      <c r="BRL13" s="46"/>
      <c r="BRM13" s="46"/>
      <c r="BRN13" s="46"/>
      <c r="BRO13" s="46"/>
      <c r="BRP13" s="46"/>
      <c r="BRQ13" s="46"/>
      <c r="BRR13" s="46"/>
      <c r="BRS13" s="46"/>
      <c r="BRT13" s="46"/>
      <c r="BRU13" s="46"/>
      <c r="BRV13" s="46"/>
      <c r="BRW13" s="46"/>
      <c r="BRX13" s="46"/>
      <c r="BRY13" s="46"/>
      <c r="BRZ13" s="46"/>
      <c r="BSA13" s="46"/>
      <c r="BSB13" s="46"/>
      <c r="BSC13" s="46"/>
      <c r="BSD13" s="46"/>
      <c r="BSE13" s="46"/>
      <c r="BSF13" s="46"/>
      <c r="BSG13" s="46"/>
      <c r="BSH13" s="46"/>
      <c r="BSI13" s="46"/>
      <c r="BSJ13" s="46"/>
      <c r="BSK13" s="46"/>
      <c r="BSL13" s="46"/>
      <c r="BSM13" s="46"/>
      <c r="BSN13" s="46"/>
      <c r="BSO13" s="46"/>
      <c r="BSP13" s="46"/>
      <c r="BSQ13" s="46"/>
      <c r="BSR13" s="46"/>
      <c r="BSS13" s="46"/>
      <c r="BST13" s="46"/>
      <c r="BSU13" s="46"/>
      <c r="BSV13" s="46"/>
      <c r="BSW13" s="46"/>
      <c r="BSX13" s="46"/>
      <c r="BSY13" s="46"/>
      <c r="BSZ13" s="46"/>
      <c r="BTA13" s="46"/>
      <c r="BTB13" s="46"/>
      <c r="BTC13" s="46"/>
      <c r="BTD13" s="46"/>
      <c r="BTE13" s="46"/>
      <c r="BTF13" s="46"/>
      <c r="BTG13" s="46"/>
      <c r="BTH13" s="46"/>
      <c r="BTI13" s="46"/>
      <c r="BTJ13" s="46"/>
      <c r="BTK13" s="46"/>
      <c r="BTL13" s="46"/>
      <c r="BTM13" s="46"/>
      <c r="BTN13" s="46"/>
      <c r="BTO13" s="46"/>
      <c r="BTP13" s="46"/>
      <c r="BTQ13" s="46"/>
      <c r="BTR13" s="46"/>
      <c r="BTS13" s="46"/>
      <c r="BTT13" s="46"/>
      <c r="BTU13" s="46"/>
      <c r="BTV13" s="46"/>
      <c r="BTW13" s="46"/>
      <c r="BTX13" s="46"/>
      <c r="BTY13" s="46"/>
      <c r="BTZ13" s="46"/>
      <c r="BUA13" s="46"/>
      <c r="BUB13" s="46"/>
      <c r="BUC13" s="46"/>
      <c r="BUD13" s="46"/>
      <c r="BUE13" s="46"/>
      <c r="BUF13" s="46"/>
      <c r="BUG13" s="46"/>
      <c r="BUH13" s="46"/>
      <c r="BUI13" s="46"/>
      <c r="BUJ13" s="46"/>
      <c r="BUK13" s="46"/>
      <c r="BUL13" s="46"/>
      <c r="BUM13" s="46"/>
      <c r="BUN13" s="46"/>
      <c r="BUO13" s="46"/>
      <c r="BUP13" s="46"/>
      <c r="BUQ13" s="46"/>
      <c r="BUR13" s="46"/>
      <c r="BUS13" s="46"/>
      <c r="BUT13" s="46"/>
      <c r="BUU13" s="46"/>
      <c r="BUV13" s="46"/>
      <c r="BUW13" s="46"/>
      <c r="BUX13" s="46"/>
      <c r="BUY13" s="46"/>
      <c r="BUZ13" s="46"/>
      <c r="BVA13" s="46"/>
      <c r="BVB13" s="46"/>
      <c r="BVC13" s="46"/>
      <c r="BVD13" s="46"/>
      <c r="BVE13" s="46"/>
      <c r="BVF13" s="46"/>
      <c r="BVG13" s="46"/>
      <c r="BVH13" s="46"/>
      <c r="BVI13" s="46"/>
      <c r="BVJ13" s="46"/>
      <c r="BVK13" s="46"/>
      <c r="BVL13" s="46"/>
      <c r="BVM13" s="46"/>
      <c r="BVN13" s="46"/>
      <c r="BVO13" s="46"/>
      <c r="BVP13" s="46"/>
      <c r="BVQ13" s="46"/>
      <c r="BVR13" s="46"/>
      <c r="BVS13" s="46"/>
      <c r="BVT13" s="46"/>
      <c r="BVU13" s="46"/>
      <c r="BVV13" s="46"/>
      <c r="BVW13" s="46"/>
      <c r="BVX13" s="46"/>
      <c r="BVY13" s="46"/>
      <c r="BVZ13" s="46"/>
      <c r="BWA13" s="46"/>
      <c r="BWB13" s="46"/>
      <c r="BWC13" s="46"/>
      <c r="BWD13" s="46"/>
      <c r="BWE13" s="46"/>
      <c r="BWF13" s="46"/>
      <c r="BWG13" s="46"/>
      <c r="BWH13" s="46"/>
      <c r="BWI13" s="46"/>
      <c r="BWJ13" s="46"/>
      <c r="BWK13" s="46"/>
      <c r="BWL13" s="46"/>
      <c r="BWM13" s="46"/>
      <c r="BWN13" s="46"/>
      <c r="BWO13" s="46"/>
      <c r="BWP13" s="46"/>
      <c r="BWQ13" s="46"/>
      <c r="BWR13" s="46"/>
      <c r="BWS13" s="46"/>
      <c r="BWT13" s="46"/>
      <c r="BWU13" s="46"/>
      <c r="BWV13" s="46"/>
      <c r="BWW13" s="46"/>
      <c r="BWX13" s="46"/>
      <c r="BWY13" s="46"/>
      <c r="BWZ13" s="46"/>
      <c r="BXA13" s="46"/>
      <c r="BXB13" s="46"/>
      <c r="BXC13" s="46"/>
      <c r="BXD13" s="46"/>
      <c r="BXE13" s="46"/>
      <c r="BXF13" s="46"/>
      <c r="BXG13" s="46"/>
      <c r="BXH13" s="46"/>
      <c r="BXI13" s="46"/>
      <c r="BXJ13" s="46"/>
      <c r="BXK13" s="46"/>
      <c r="BXL13" s="46"/>
      <c r="BXM13" s="46"/>
      <c r="BXN13" s="46"/>
      <c r="BXO13" s="46"/>
      <c r="BXP13" s="46"/>
      <c r="BXQ13" s="46"/>
      <c r="BXR13" s="46"/>
      <c r="BXS13" s="46"/>
      <c r="BXT13" s="46"/>
      <c r="BXU13" s="46"/>
      <c r="BXV13" s="46"/>
      <c r="BXW13" s="46"/>
      <c r="BXX13" s="46"/>
      <c r="BXY13" s="46"/>
      <c r="BXZ13" s="46"/>
      <c r="BYA13" s="46"/>
      <c r="BYB13" s="46"/>
      <c r="BYC13" s="46"/>
      <c r="BYD13" s="46"/>
      <c r="BYE13" s="46"/>
      <c r="BYF13" s="46"/>
      <c r="BYG13" s="46"/>
      <c r="BYH13" s="46"/>
      <c r="BYI13" s="46"/>
      <c r="BYJ13" s="46"/>
      <c r="BYK13" s="46"/>
      <c r="BYL13" s="46"/>
      <c r="BYM13" s="46"/>
      <c r="BYN13" s="46"/>
      <c r="BYO13" s="46"/>
      <c r="BYP13" s="46"/>
      <c r="BYQ13" s="46"/>
      <c r="BYR13" s="46"/>
      <c r="BYS13" s="46"/>
      <c r="BYT13" s="46"/>
      <c r="BYU13" s="46"/>
      <c r="BYV13" s="46"/>
      <c r="BYW13" s="46"/>
      <c r="BYX13" s="46"/>
      <c r="BYY13" s="46"/>
      <c r="BYZ13" s="46"/>
      <c r="BZA13" s="46"/>
      <c r="BZB13" s="46"/>
      <c r="BZC13" s="46"/>
      <c r="BZD13" s="46"/>
      <c r="BZE13" s="46"/>
      <c r="BZF13" s="46"/>
      <c r="BZG13" s="46"/>
      <c r="BZH13" s="46"/>
      <c r="BZI13" s="46"/>
      <c r="BZJ13" s="46"/>
      <c r="BZK13" s="46"/>
      <c r="BZL13" s="46"/>
      <c r="BZM13" s="46"/>
      <c r="BZN13" s="46"/>
      <c r="BZO13" s="46"/>
      <c r="BZP13" s="46"/>
      <c r="BZQ13" s="46"/>
      <c r="BZR13" s="46"/>
      <c r="BZS13" s="46"/>
      <c r="BZT13" s="46"/>
      <c r="BZU13" s="46"/>
      <c r="BZV13" s="46"/>
      <c r="BZW13" s="46"/>
      <c r="BZX13" s="46"/>
      <c r="BZY13" s="46"/>
      <c r="BZZ13" s="46"/>
      <c r="CAA13" s="46"/>
      <c r="CAB13" s="46"/>
      <c r="CAC13" s="46"/>
      <c r="CAD13" s="46"/>
      <c r="CAE13" s="46"/>
      <c r="CAF13" s="46"/>
      <c r="CAG13" s="46"/>
      <c r="CAH13" s="46"/>
      <c r="CAI13" s="46"/>
      <c r="CAJ13" s="46"/>
      <c r="CAK13" s="46"/>
      <c r="CAL13" s="46"/>
      <c r="CAM13" s="46"/>
      <c r="CAN13" s="46"/>
      <c r="CAO13" s="46"/>
      <c r="CAP13" s="46"/>
      <c r="CAQ13" s="46"/>
      <c r="CAR13" s="46"/>
      <c r="CAS13" s="46"/>
      <c r="CAT13" s="46"/>
      <c r="CAU13" s="46"/>
      <c r="CAV13" s="46"/>
      <c r="CAW13" s="46"/>
      <c r="CAX13" s="46"/>
      <c r="CAY13" s="46"/>
      <c r="CAZ13" s="46"/>
      <c r="CBA13" s="46"/>
      <c r="CBB13" s="46"/>
      <c r="CBC13" s="46"/>
      <c r="CBD13" s="46"/>
      <c r="CBE13" s="46"/>
      <c r="CBF13" s="46"/>
      <c r="CBG13" s="46"/>
      <c r="CBH13" s="46"/>
      <c r="CBI13" s="46"/>
      <c r="CBJ13" s="46"/>
      <c r="CBK13" s="46"/>
      <c r="CBL13" s="46"/>
      <c r="CBM13" s="46"/>
      <c r="CBN13" s="46"/>
      <c r="CBO13" s="46"/>
      <c r="CBP13" s="46"/>
      <c r="CBQ13" s="46"/>
      <c r="CBR13" s="46"/>
      <c r="CBS13" s="46"/>
      <c r="CBT13" s="46"/>
      <c r="CBU13" s="46"/>
      <c r="CBV13" s="46"/>
      <c r="CBW13" s="46"/>
      <c r="CBX13" s="46"/>
      <c r="CBY13" s="46"/>
      <c r="CBZ13" s="46"/>
      <c r="CCA13" s="46"/>
      <c r="CCB13" s="46"/>
      <c r="CCC13" s="46"/>
      <c r="CCD13" s="46"/>
      <c r="CCE13" s="46"/>
      <c r="CCF13" s="46"/>
      <c r="CCG13" s="46"/>
      <c r="CCH13" s="46"/>
      <c r="CCI13" s="46"/>
      <c r="CCJ13" s="46"/>
      <c r="CCK13" s="46"/>
      <c r="CCL13" s="46"/>
      <c r="CCM13" s="46"/>
      <c r="CCN13" s="46"/>
      <c r="CCO13" s="46"/>
      <c r="CCP13" s="46"/>
      <c r="CCQ13" s="46"/>
      <c r="CCR13" s="46"/>
      <c r="CCS13" s="46"/>
      <c r="CCT13" s="46"/>
      <c r="CCU13" s="46"/>
      <c r="CCV13" s="46"/>
      <c r="CCW13" s="46"/>
      <c r="CCX13" s="46"/>
      <c r="CCY13" s="46"/>
      <c r="CCZ13" s="46"/>
      <c r="CDA13" s="46"/>
      <c r="CDB13" s="46"/>
      <c r="CDC13" s="46"/>
      <c r="CDD13" s="46"/>
      <c r="CDE13" s="46"/>
      <c r="CDF13" s="46"/>
      <c r="CDG13" s="46"/>
      <c r="CDH13" s="46"/>
      <c r="CDI13" s="46"/>
      <c r="CDJ13" s="46"/>
      <c r="CDK13" s="46"/>
      <c r="CDL13" s="46"/>
      <c r="CDM13" s="46"/>
      <c r="CDN13" s="46"/>
      <c r="CDO13" s="46"/>
      <c r="CDP13" s="46"/>
      <c r="CDQ13" s="46"/>
      <c r="CDR13" s="46"/>
      <c r="CDS13" s="46"/>
      <c r="CDT13" s="46"/>
      <c r="CDU13" s="46"/>
      <c r="CDV13" s="46"/>
      <c r="CDW13" s="46"/>
      <c r="CDX13" s="46"/>
      <c r="CDY13" s="46"/>
      <c r="CDZ13" s="46"/>
      <c r="CEA13" s="46"/>
      <c r="CEB13" s="46"/>
      <c r="CEC13" s="46"/>
      <c r="CED13" s="46"/>
      <c r="CEE13" s="46"/>
      <c r="CEF13" s="46"/>
      <c r="CEG13" s="46"/>
      <c r="CEH13" s="46"/>
      <c r="CEI13" s="46"/>
      <c r="CEJ13" s="46"/>
      <c r="CEK13" s="46"/>
      <c r="CEL13" s="46"/>
      <c r="CEM13" s="46"/>
      <c r="CEN13" s="46"/>
      <c r="CEO13" s="46"/>
      <c r="CEP13" s="46"/>
      <c r="CEQ13" s="46"/>
      <c r="CER13" s="46"/>
      <c r="CES13" s="46"/>
      <c r="CET13" s="46"/>
      <c r="CEU13" s="46"/>
      <c r="CEV13" s="46"/>
      <c r="CEW13" s="46"/>
      <c r="CEX13" s="46"/>
      <c r="CEY13" s="46"/>
      <c r="CEZ13" s="46"/>
      <c r="CFA13" s="46"/>
      <c r="CFB13" s="46"/>
      <c r="CFC13" s="46"/>
      <c r="CFD13" s="46"/>
      <c r="CFE13" s="46"/>
      <c r="CFF13" s="46"/>
      <c r="CFG13" s="46"/>
      <c r="CFH13" s="46"/>
      <c r="CFI13" s="46"/>
      <c r="CFJ13" s="46"/>
      <c r="CFK13" s="46"/>
      <c r="CFL13" s="46"/>
      <c r="CFM13" s="46"/>
      <c r="CFN13" s="46"/>
      <c r="CFO13" s="46"/>
      <c r="CFP13" s="46"/>
      <c r="CFQ13" s="46"/>
      <c r="CFR13" s="46"/>
      <c r="CFS13" s="46"/>
      <c r="CFT13" s="46"/>
      <c r="CFU13" s="46"/>
      <c r="CFV13" s="46"/>
      <c r="CFW13" s="46"/>
      <c r="CFX13" s="46"/>
      <c r="CFY13" s="46"/>
      <c r="CFZ13" s="46"/>
      <c r="CGA13" s="46"/>
      <c r="CGB13" s="46"/>
      <c r="CGC13" s="46"/>
      <c r="CGD13" s="46"/>
      <c r="CGE13" s="46"/>
      <c r="CGF13" s="46"/>
      <c r="CGG13" s="46"/>
      <c r="CGH13" s="46"/>
      <c r="CGI13" s="46"/>
      <c r="CGJ13" s="46"/>
      <c r="CGK13" s="46"/>
      <c r="CGL13" s="46"/>
      <c r="CGM13" s="46"/>
      <c r="CGN13" s="46"/>
      <c r="CGO13" s="46"/>
      <c r="CGP13" s="46"/>
      <c r="CGQ13" s="46"/>
      <c r="CGR13" s="46"/>
      <c r="CGS13" s="46"/>
      <c r="CGT13" s="46"/>
      <c r="CGU13" s="46"/>
      <c r="CGV13" s="46"/>
      <c r="CGW13" s="46"/>
      <c r="CGX13" s="46"/>
      <c r="CGY13" s="46"/>
      <c r="CGZ13" s="46"/>
      <c r="CHA13" s="46"/>
      <c r="CHB13" s="46"/>
      <c r="CHC13" s="46"/>
      <c r="CHD13" s="46"/>
      <c r="CHE13" s="46"/>
      <c r="CHF13" s="46"/>
      <c r="CHG13" s="46"/>
      <c r="CHH13" s="46"/>
      <c r="CHI13" s="46"/>
      <c r="CHJ13" s="46"/>
      <c r="CHK13" s="46"/>
      <c r="CHL13" s="46"/>
      <c r="CHM13" s="46"/>
      <c r="CHN13" s="46"/>
      <c r="CHO13" s="46"/>
      <c r="CHP13" s="46"/>
      <c r="CHQ13" s="46"/>
      <c r="CHR13" s="46"/>
      <c r="CHS13" s="46"/>
      <c r="CHT13" s="46"/>
      <c r="CHU13" s="46"/>
      <c r="CHV13" s="46"/>
      <c r="CHW13" s="46"/>
      <c r="CHX13" s="46"/>
      <c r="CHY13" s="46"/>
      <c r="CHZ13" s="46"/>
      <c r="CIA13" s="46"/>
      <c r="CIB13" s="46"/>
      <c r="CIC13" s="46"/>
      <c r="CID13" s="46"/>
      <c r="CIE13" s="46"/>
      <c r="CIF13" s="46"/>
      <c r="CIG13" s="46"/>
      <c r="CIH13" s="46"/>
      <c r="CII13" s="46"/>
      <c r="CIJ13" s="46"/>
      <c r="CIK13" s="46"/>
      <c r="CIL13" s="46"/>
      <c r="CIM13" s="46"/>
      <c r="CIN13" s="46"/>
      <c r="CIO13" s="46"/>
      <c r="CIP13" s="46"/>
      <c r="CIQ13" s="46"/>
      <c r="CIR13" s="46"/>
      <c r="CIS13" s="46"/>
      <c r="CIT13" s="46"/>
      <c r="CIU13" s="46"/>
      <c r="CIV13" s="46"/>
      <c r="CIW13" s="46"/>
      <c r="CIX13" s="46"/>
      <c r="CIY13" s="46"/>
      <c r="CIZ13" s="46"/>
      <c r="CJA13" s="46"/>
      <c r="CJB13" s="46"/>
      <c r="CJC13" s="46"/>
      <c r="CJD13" s="46"/>
      <c r="CJE13" s="46"/>
      <c r="CJF13" s="46"/>
      <c r="CJG13" s="46"/>
      <c r="CJH13" s="46"/>
      <c r="CJI13" s="46"/>
      <c r="CJJ13" s="46"/>
      <c r="CJK13" s="46"/>
      <c r="CJL13" s="46"/>
      <c r="CJM13" s="46"/>
      <c r="CJN13" s="46"/>
      <c r="CJO13" s="46"/>
      <c r="CJP13" s="46"/>
      <c r="CJQ13" s="46"/>
      <c r="CJR13" s="46"/>
      <c r="CJS13" s="46"/>
      <c r="CJT13" s="46"/>
      <c r="CJU13" s="46"/>
      <c r="CJV13" s="46"/>
      <c r="CJW13" s="46"/>
      <c r="CJX13" s="46"/>
      <c r="CJY13" s="46"/>
      <c r="CJZ13" s="46"/>
      <c r="CKA13" s="46"/>
      <c r="CKB13" s="46"/>
      <c r="CKC13" s="46"/>
      <c r="CKD13" s="46"/>
      <c r="CKE13" s="46"/>
      <c r="CKF13" s="46"/>
      <c r="CKG13" s="46"/>
      <c r="CKH13" s="46"/>
      <c r="CKI13" s="46"/>
      <c r="CKJ13" s="46"/>
      <c r="CKK13" s="46"/>
      <c r="CKL13" s="46"/>
      <c r="CKM13" s="46"/>
      <c r="CKN13" s="46"/>
      <c r="CKO13" s="46"/>
      <c r="CKP13" s="46"/>
      <c r="CKQ13" s="46"/>
      <c r="CKR13" s="46"/>
      <c r="CKS13" s="46"/>
      <c r="CKT13" s="46"/>
      <c r="CKU13" s="46"/>
      <c r="CKV13" s="46"/>
      <c r="CKW13" s="46"/>
      <c r="CKX13" s="46"/>
      <c r="CKY13" s="46"/>
      <c r="CKZ13" s="46"/>
      <c r="CLA13" s="46"/>
      <c r="CLB13" s="46"/>
      <c r="CLC13" s="46"/>
      <c r="CLD13" s="46"/>
      <c r="CLE13" s="46"/>
      <c r="CLF13" s="46"/>
      <c r="CLG13" s="46"/>
      <c r="CLH13" s="46"/>
      <c r="CLI13" s="46"/>
      <c r="CLJ13" s="46"/>
      <c r="CLK13" s="46"/>
      <c r="CLL13" s="46"/>
      <c r="CLM13" s="46"/>
      <c r="CLN13" s="46"/>
      <c r="CLO13" s="46"/>
      <c r="CLP13" s="46"/>
      <c r="CLQ13" s="46"/>
      <c r="CLR13" s="46"/>
      <c r="CLS13" s="46"/>
      <c r="CLT13" s="46"/>
      <c r="CLU13" s="46"/>
      <c r="CLV13" s="46"/>
      <c r="CLW13" s="46"/>
      <c r="CLX13" s="46"/>
      <c r="CLY13" s="46"/>
      <c r="CLZ13" s="46"/>
      <c r="CMA13" s="46"/>
      <c r="CMB13" s="46"/>
      <c r="CMC13" s="46"/>
      <c r="CMD13" s="46"/>
      <c r="CME13" s="46"/>
      <c r="CMF13" s="46"/>
      <c r="CMG13" s="46"/>
      <c r="CMH13" s="46"/>
      <c r="CMI13" s="46"/>
      <c r="CMJ13" s="46"/>
      <c r="CMK13" s="46"/>
      <c r="CML13" s="46"/>
      <c r="CMM13" s="46"/>
      <c r="CMN13" s="46"/>
      <c r="CMO13" s="46"/>
      <c r="CMP13" s="46"/>
      <c r="CMQ13" s="46"/>
      <c r="CMR13" s="46"/>
      <c r="CMS13" s="46"/>
      <c r="CMT13" s="46"/>
      <c r="CMU13" s="46"/>
      <c r="CMV13" s="46"/>
      <c r="CMW13" s="46"/>
      <c r="CMX13" s="46"/>
      <c r="CMY13" s="46"/>
      <c r="CMZ13" s="46"/>
      <c r="CNA13" s="46"/>
      <c r="CNB13" s="46"/>
      <c r="CNC13" s="46"/>
      <c r="CND13" s="46"/>
      <c r="CNE13" s="46"/>
      <c r="CNF13" s="46"/>
      <c r="CNG13" s="46"/>
      <c r="CNH13" s="46"/>
      <c r="CNI13" s="46"/>
      <c r="CNJ13" s="46"/>
      <c r="CNK13" s="46"/>
      <c r="CNL13" s="46"/>
      <c r="CNM13" s="46"/>
      <c r="CNN13" s="46"/>
      <c r="CNO13" s="46"/>
      <c r="CNP13" s="46"/>
      <c r="CNQ13" s="46"/>
      <c r="CNR13" s="46"/>
      <c r="CNS13" s="46"/>
      <c r="CNT13" s="46"/>
      <c r="CNU13" s="46"/>
      <c r="CNV13" s="46"/>
      <c r="CNW13" s="46"/>
      <c r="CNX13" s="46"/>
      <c r="CNY13" s="46"/>
      <c r="CNZ13" s="46"/>
      <c r="COA13" s="46"/>
      <c r="COB13" s="46"/>
      <c r="COC13" s="46"/>
      <c r="COD13" s="46"/>
      <c r="COE13" s="46"/>
      <c r="COF13" s="46"/>
      <c r="COG13" s="46"/>
      <c r="COH13" s="46"/>
      <c r="COI13" s="46"/>
      <c r="COJ13" s="46"/>
      <c r="COK13" s="46"/>
      <c r="COL13" s="46"/>
      <c r="COM13" s="46"/>
      <c r="CON13" s="46"/>
      <c r="COO13" s="46"/>
      <c r="COP13" s="46"/>
      <c r="COQ13" s="46"/>
      <c r="COR13" s="46"/>
      <c r="COS13" s="46"/>
      <c r="COT13" s="46"/>
      <c r="COU13" s="46"/>
      <c r="COV13" s="46"/>
      <c r="COW13" s="46"/>
      <c r="COX13" s="46"/>
      <c r="COY13" s="46"/>
      <c r="COZ13" s="46"/>
      <c r="CPA13" s="46"/>
      <c r="CPB13" s="46"/>
      <c r="CPC13" s="46"/>
      <c r="CPD13" s="46"/>
      <c r="CPE13" s="46"/>
      <c r="CPF13" s="46"/>
      <c r="CPG13" s="46"/>
      <c r="CPH13" s="46"/>
      <c r="CPI13" s="46"/>
      <c r="CPJ13" s="46"/>
      <c r="CPK13" s="46"/>
      <c r="CPL13" s="46"/>
      <c r="CPM13" s="46"/>
      <c r="CPN13" s="46"/>
      <c r="CPO13" s="46"/>
      <c r="CPP13" s="46"/>
      <c r="CPQ13" s="46"/>
      <c r="CPR13" s="46"/>
      <c r="CPS13" s="46"/>
      <c r="CPT13" s="46"/>
      <c r="CPU13" s="46"/>
      <c r="CPV13" s="46"/>
      <c r="CPW13" s="46"/>
      <c r="CPX13" s="46"/>
      <c r="CPY13" s="46"/>
      <c r="CPZ13" s="46"/>
      <c r="CQA13" s="46"/>
      <c r="CQB13" s="46"/>
      <c r="CQC13" s="46"/>
      <c r="CQD13" s="46"/>
      <c r="CQE13" s="46"/>
      <c r="CQF13" s="46"/>
      <c r="CQG13" s="46"/>
      <c r="CQH13" s="46"/>
      <c r="CQI13" s="46"/>
      <c r="CQJ13" s="46"/>
      <c r="CQK13" s="46"/>
      <c r="CQL13" s="46"/>
      <c r="CQM13" s="46"/>
      <c r="CQN13" s="46"/>
      <c r="CQO13" s="46"/>
      <c r="CQP13" s="46"/>
      <c r="CQQ13" s="46"/>
      <c r="CQR13" s="46"/>
      <c r="CQS13" s="46"/>
      <c r="CQT13" s="46"/>
      <c r="CQU13" s="46"/>
      <c r="CQV13" s="46"/>
      <c r="CQW13" s="46"/>
      <c r="CQX13" s="46"/>
      <c r="CQY13" s="46"/>
      <c r="CQZ13" s="46"/>
      <c r="CRA13" s="46"/>
      <c r="CRB13" s="46"/>
      <c r="CRC13" s="46"/>
      <c r="CRD13" s="46"/>
      <c r="CRE13" s="46"/>
      <c r="CRF13" s="46"/>
      <c r="CRG13" s="46"/>
      <c r="CRH13" s="46"/>
      <c r="CRI13" s="46"/>
      <c r="CRJ13" s="46"/>
      <c r="CRK13" s="46"/>
      <c r="CRL13" s="46"/>
      <c r="CRM13" s="46"/>
      <c r="CRN13" s="46"/>
      <c r="CRO13" s="46"/>
      <c r="CRP13" s="46"/>
      <c r="CRQ13" s="46"/>
      <c r="CRR13" s="46"/>
      <c r="CRS13" s="46"/>
      <c r="CRT13" s="46"/>
      <c r="CRU13" s="46"/>
      <c r="CRV13" s="46"/>
      <c r="CRW13" s="46"/>
      <c r="CRX13" s="46"/>
      <c r="CRY13" s="46"/>
      <c r="CRZ13" s="46"/>
      <c r="CSA13" s="46"/>
      <c r="CSB13" s="46"/>
      <c r="CSC13" s="46"/>
      <c r="CSD13" s="46"/>
      <c r="CSE13" s="46"/>
      <c r="CSF13" s="46"/>
      <c r="CSG13" s="46"/>
      <c r="CSH13" s="46"/>
      <c r="CSI13" s="46"/>
      <c r="CSJ13" s="46"/>
      <c r="CSK13" s="46"/>
      <c r="CSL13" s="46"/>
      <c r="CSM13" s="46"/>
      <c r="CSN13" s="46"/>
      <c r="CSO13" s="46"/>
      <c r="CSP13" s="46"/>
      <c r="CSQ13" s="46"/>
      <c r="CSR13" s="46"/>
      <c r="CSS13" s="46"/>
      <c r="CST13" s="46"/>
      <c r="CSU13" s="46"/>
      <c r="CSV13" s="46"/>
      <c r="CSW13" s="46"/>
      <c r="CSX13" s="46"/>
      <c r="CSY13" s="46"/>
      <c r="CSZ13" s="46"/>
      <c r="CTA13" s="46"/>
      <c r="CTB13" s="46"/>
      <c r="CTC13" s="46"/>
      <c r="CTD13" s="46"/>
      <c r="CTE13" s="46"/>
      <c r="CTF13" s="46"/>
      <c r="CTG13" s="46"/>
      <c r="CTH13" s="46"/>
      <c r="CTI13" s="46"/>
      <c r="CTJ13" s="46"/>
      <c r="CTK13" s="46"/>
      <c r="CTL13" s="46"/>
      <c r="CTM13" s="46"/>
      <c r="CTN13" s="46"/>
      <c r="CTO13" s="46"/>
      <c r="CTP13" s="46"/>
      <c r="CTQ13" s="46"/>
      <c r="CTR13" s="46"/>
      <c r="CTS13" s="46"/>
      <c r="CTT13" s="46"/>
      <c r="CTU13" s="46"/>
      <c r="CTV13" s="46"/>
      <c r="CTW13" s="46"/>
      <c r="CTX13" s="46"/>
      <c r="CTY13" s="46"/>
      <c r="CTZ13" s="46"/>
      <c r="CUA13" s="46"/>
      <c r="CUB13" s="46"/>
      <c r="CUC13" s="46"/>
      <c r="CUD13" s="46"/>
      <c r="CUE13" s="46"/>
      <c r="CUF13" s="46"/>
      <c r="CUG13" s="46"/>
      <c r="CUH13" s="46"/>
      <c r="CUI13" s="46"/>
      <c r="CUJ13" s="46"/>
      <c r="CUK13" s="46"/>
      <c r="CUL13" s="46"/>
      <c r="CUM13" s="46"/>
      <c r="CUN13" s="46"/>
      <c r="CUO13" s="46"/>
      <c r="CUP13" s="46"/>
      <c r="CUQ13" s="46"/>
      <c r="CUR13" s="46"/>
      <c r="CUS13" s="46"/>
      <c r="CUT13" s="46"/>
      <c r="CUU13" s="46"/>
      <c r="CUV13" s="46"/>
      <c r="CUW13" s="46"/>
      <c r="CUX13" s="46"/>
      <c r="CUY13" s="46"/>
      <c r="CUZ13" s="46"/>
      <c r="CVA13" s="46"/>
      <c r="CVB13" s="46"/>
      <c r="CVC13" s="46"/>
      <c r="CVD13" s="46"/>
      <c r="CVE13" s="46"/>
      <c r="CVF13" s="46"/>
      <c r="CVG13" s="46"/>
      <c r="CVH13" s="46"/>
      <c r="CVI13" s="46"/>
      <c r="CVJ13" s="46"/>
      <c r="CVK13" s="46"/>
      <c r="CVL13" s="46"/>
      <c r="CVM13" s="46"/>
      <c r="CVN13" s="46"/>
      <c r="CVO13" s="46"/>
      <c r="CVP13" s="46"/>
      <c r="CVQ13" s="46"/>
      <c r="CVR13" s="46"/>
      <c r="CVS13" s="46"/>
      <c r="CVT13" s="46"/>
      <c r="CVU13" s="46"/>
      <c r="CVV13" s="46"/>
      <c r="CVW13" s="46"/>
      <c r="CVX13" s="46"/>
      <c r="CVY13" s="46"/>
      <c r="CVZ13" s="46"/>
      <c r="CWA13" s="46"/>
      <c r="CWB13" s="46"/>
      <c r="CWC13" s="46"/>
      <c r="CWD13" s="46"/>
      <c r="CWE13" s="46"/>
      <c r="CWF13" s="46"/>
      <c r="CWG13" s="46"/>
      <c r="CWH13" s="46"/>
      <c r="CWI13" s="46"/>
      <c r="CWJ13" s="46"/>
      <c r="CWK13" s="46"/>
      <c r="CWL13" s="46"/>
      <c r="CWM13" s="46"/>
      <c r="CWN13" s="46"/>
      <c r="CWO13" s="46"/>
      <c r="CWP13" s="46"/>
      <c r="CWQ13" s="46"/>
      <c r="CWR13" s="46"/>
      <c r="CWS13" s="46"/>
      <c r="CWT13" s="46"/>
      <c r="CWU13" s="46"/>
      <c r="CWV13" s="46"/>
      <c r="CWW13" s="46"/>
      <c r="CWX13" s="46"/>
      <c r="CWY13" s="46"/>
      <c r="CWZ13" s="46"/>
      <c r="CXA13" s="46"/>
      <c r="CXB13" s="46"/>
      <c r="CXC13" s="46"/>
      <c r="CXD13" s="46"/>
      <c r="CXE13" s="46"/>
      <c r="CXF13" s="46"/>
      <c r="CXG13" s="46"/>
      <c r="CXH13" s="46"/>
      <c r="CXI13" s="46"/>
      <c r="CXJ13" s="46"/>
      <c r="CXK13" s="46"/>
      <c r="CXL13" s="46"/>
      <c r="CXM13" s="46"/>
      <c r="CXN13" s="46"/>
      <c r="CXO13" s="46"/>
      <c r="CXP13" s="46"/>
      <c r="CXQ13" s="46"/>
      <c r="CXR13" s="46"/>
      <c r="CXS13" s="46"/>
      <c r="CXT13" s="46"/>
      <c r="CXU13" s="46"/>
      <c r="CXV13" s="46"/>
      <c r="CXW13" s="46"/>
      <c r="CXX13" s="46"/>
      <c r="CXY13" s="46"/>
      <c r="CXZ13" s="46"/>
      <c r="CYA13" s="46"/>
      <c r="CYB13" s="46"/>
      <c r="CYC13" s="46"/>
      <c r="CYD13" s="46"/>
      <c r="CYE13" s="46"/>
      <c r="CYF13" s="46"/>
      <c r="CYG13" s="46"/>
      <c r="CYH13" s="46"/>
      <c r="CYI13" s="46"/>
      <c r="CYJ13" s="46"/>
      <c r="CYK13" s="46"/>
      <c r="CYL13" s="46"/>
      <c r="CYM13" s="46"/>
      <c r="CYN13" s="46"/>
      <c r="CYO13" s="46"/>
      <c r="CYP13" s="46"/>
      <c r="CYQ13" s="46"/>
      <c r="CYR13" s="46"/>
      <c r="CYS13" s="46"/>
      <c r="CYT13" s="46"/>
      <c r="CYU13" s="46"/>
      <c r="CYV13" s="46"/>
      <c r="CYW13" s="46"/>
      <c r="CYX13" s="46"/>
      <c r="CYY13" s="46"/>
      <c r="CYZ13" s="46"/>
      <c r="CZA13" s="46"/>
      <c r="CZB13" s="46"/>
      <c r="CZC13" s="46"/>
      <c r="CZD13" s="46"/>
      <c r="CZE13" s="46"/>
      <c r="CZF13" s="46"/>
      <c r="CZG13" s="46"/>
      <c r="CZH13" s="46"/>
      <c r="CZI13" s="46"/>
      <c r="CZJ13" s="46"/>
      <c r="CZK13" s="46"/>
      <c r="CZL13" s="46"/>
      <c r="CZM13" s="46"/>
      <c r="CZN13" s="46"/>
      <c r="CZO13" s="46"/>
      <c r="CZP13" s="46"/>
      <c r="CZQ13" s="46"/>
      <c r="CZR13" s="46"/>
      <c r="CZS13" s="46"/>
      <c r="CZT13" s="46"/>
      <c r="CZU13" s="46"/>
      <c r="CZV13" s="46"/>
      <c r="CZW13" s="46"/>
      <c r="CZX13" s="46"/>
      <c r="CZY13" s="46"/>
      <c r="CZZ13" s="46"/>
      <c r="DAA13" s="46"/>
      <c r="DAB13" s="46"/>
      <c r="DAC13" s="46"/>
      <c r="DAD13" s="46"/>
      <c r="DAE13" s="46"/>
      <c r="DAF13" s="46"/>
      <c r="DAG13" s="46"/>
      <c r="DAH13" s="46"/>
      <c r="DAI13" s="46"/>
      <c r="DAJ13" s="46"/>
      <c r="DAK13" s="46"/>
      <c r="DAL13" s="46"/>
      <c r="DAM13" s="46"/>
      <c r="DAN13" s="46"/>
      <c r="DAO13" s="46"/>
      <c r="DAP13" s="46"/>
      <c r="DAQ13" s="46"/>
      <c r="DAR13" s="46"/>
      <c r="DAS13" s="46"/>
      <c r="DAT13" s="46"/>
      <c r="DAU13" s="46"/>
      <c r="DAV13" s="46"/>
      <c r="DAW13" s="46"/>
      <c r="DAX13" s="46"/>
      <c r="DAY13" s="46"/>
      <c r="DAZ13" s="46"/>
      <c r="DBA13" s="46"/>
      <c r="DBB13" s="46"/>
      <c r="DBC13" s="46"/>
      <c r="DBD13" s="46"/>
      <c r="DBE13" s="46"/>
      <c r="DBF13" s="46"/>
      <c r="DBG13" s="46"/>
      <c r="DBH13" s="46"/>
      <c r="DBI13" s="46"/>
      <c r="DBJ13" s="46"/>
      <c r="DBK13" s="46"/>
      <c r="DBL13" s="46"/>
      <c r="DBM13" s="46"/>
      <c r="DBN13" s="46"/>
      <c r="DBO13" s="46"/>
      <c r="DBP13" s="46"/>
      <c r="DBQ13" s="46"/>
      <c r="DBR13" s="46"/>
      <c r="DBS13" s="46"/>
      <c r="DBT13" s="46"/>
      <c r="DBU13" s="46"/>
      <c r="DBV13" s="46"/>
      <c r="DBW13" s="46"/>
      <c r="DBX13" s="46"/>
      <c r="DBY13" s="46"/>
      <c r="DBZ13" s="46"/>
      <c r="DCA13" s="46"/>
      <c r="DCB13" s="46"/>
      <c r="DCC13" s="46"/>
      <c r="DCD13" s="46"/>
      <c r="DCE13" s="46"/>
      <c r="DCF13" s="46"/>
      <c r="DCG13" s="46"/>
      <c r="DCH13" s="46"/>
      <c r="DCI13" s="46"/>
      <c r="DCJ13" s="46"/>
      <c r="DCK13" s="46"/>
      <c r="DCL13" s="46"/>
      <c r="DCM13" s="46"/>
      <c r="DCN13" s="46"/>
      <c r="DCO13" s="46"/>
      <c r="DCP13" s="46"/>
      <c r="DCQ13" s="46"/>
      <c r="DCR13" s="46"/>
      <c r="DCS13" s="46"/>
      <c r="DCT13" s="46"/>
      <c r="DCU13" s="46"/>
      <c r="DCV13" s="46"/>
      <c r="DCW13" s="46"/>
      <c r="DCX13" s="46"/>
      <c r="DCY13" s="46"/>
      <c r="DCZ13" s="46"/>
      <c r="DDA13" s="46"/>
      <c r="DDB13" s="46"/>
      <c r="DDC13" s="46"/>
      <c r="DDD13" s="46"/>
      <c r="DDE13" s="46"/>
      <c r="DDF13" s="46"/>
      <c r="DDG13" s="46"/>
      <c r="DDH13" s="46"/>
      <c r="DDI13" s="46"/>
      <c r="DDJ13" s="46"/>
      <c r="DDK13" s="46"/>
      <c r="DDL13" s="46"/>
      <c r="DDM13" s="46"/>
      <c r="DDN13" s="46"/>
      <c r="DDO13" s="46"/>
      <c r="DDP13" s="46"/>
      <c r="DDQ13" s="46"/>
      <c r="DDR13" s="46"/>
      <c r="DDS13" s="46"/>
      <c r="DDT13" s="46"/>
      <c r="DDU13" s="46"/>
      <c r="DDV13" s="46"/>
      <c r="DDW13" s="46"/>
      <c r="DDX13" s="46"/>
      <c r="DDY13" s="46"/>
      <c r="DDZ13" s="46"/>
      <c r="DEA13" s="46"/>
      <c r="DEB13" s="46"/>
      <c r="DEC13" s="46"/>
      <c r="DED13" s="46"/>
      <c r="DEE13" s="46"/>
      <c r="DEF13" s="46"/>
      <c r="DEG13" s="46"/>
      <c r="DEH13" s="46"/>
      <c r="DEI13" s="46"/>
      <c r="DEJ13" s="46"/>
      <c r="DEK13" s="46"/>
      <c r="DEL13" s="46"/>
      <c r="DEM13" s="46"/>
      <c r="DEN13" s="46"/>
      <c r="DEO13" s="46"/>
      <c r="DEP13" s="46"/>
      <c r="DEQ13" s="46"/>
      <c r="DER13" s="46"/>
      <c r="DES13" s="46"/>
      <c r="DET13" s="46"/>
      <c r="DEU13" s="46"/>
      <c r="DEV13" s="46"/>
      <c r="DEW13" s="46"/>
      <c r="DEX13" s="46"/>
      <c r="DEY13" s="46"/>
      <c r="DEZ13" s="46"/>
      <c r="DFA13" s="46"/>
      <c r="DFB13" s="46"/>
      <c r="DFC13" s="46"/>
      <c r="DFD13" s="46"/>
      <c r="DFE13" s="46"/>
      <c r="DFF13" s="46"/>
      <c r="DFG13" s="46"/>
      <c r="DFH13" s="46"/>
      <c r="DFI13" s="46"/>
      <c r="DFJ13" s="46"/>
      <c r="DFK13" s="46"/>
      <c r="DFL13" s="46"/>
      <c r="DFM13" s="46"/>
      <c r="DFN13" s="46"/>
      <c r="DFO13" s="46"/>
      <c r="DFP13" s="46"/>
      <c r="DFQ13" s="46"/>
      <c r="DFR13" s="46"/>
      <c r="DFS13" s="46"/>
      <c r="DFT13" s="46"/>
      <c r="DFU13" s="46"/>
      <c r="DFV13" s="46"/>
      <c r="DFW13" s="46"/>
      <c r="DFX13" s="46"/>
      <c r="DFY13" s="46"/>
      <c r="DFZ13" s="46"/>
      <c r="DGA13" s="46"/>
      <c r="DGB13" s="46"/>
      <c r="DGC13" s="46"/>
      <c r="DGD13" s="46"/>
      <c r="DGE13" s="46"/>
      <c r="DGF13" s="46"/>
      <c r="DGG13" s="46"/>
      <c r="DGH13" s="46"/>
      <c r="DGI13" s="46"/>
      <c r="DGJ13" s="46"/>
      <c r="DGK13" s="46"/>
      <c r="DGL13" s="46"/>
      <c r="DGM13" s="46"/>
      <c r="DGN13" s="46"/>
      <c r="DGO13" s="46"/>
      <c r="DGP13" s="46"/>
      <c r="DGQ13" s="46"/>
      <c r="DGR13" s="46"/>
      <c r="DGS13" s="46"/>
      <c r="DGT13" s="46"/>
      <c r="DGU13" s="46"/>
      <c r="DGV13" s="46"/>
      <c r="DGW13" s="46"/>
      <c r="DGX13" s="46"/>
      <c r="DGY13" s="46"/>
      <c r="DGZ13" s="46"/>
      <c r="DHA13" s="46"/>
      <c r="DHB13" s="46"/>
      <c r="DHC13" s="46"/>
      <c r="DHD13" s="46"/>
      <c r="DHE13" s="46"/>
      <c r="DHF13" s="46"/>
      <c r="DHG13" s="46"/>
      <c r="DHH13" s="46"/>
      <c r="DHI13" s="46"/>
      <c r="DHJ13" s="46"/>
      <c r="DHK13" s="46"/>
      <c r="DHL13" s="46"/>
      <c r="DHM13" s="46"/>
      <c r="DHN13" s="46"/>
      <c r="DHO13" s="46"/>
      <c r="DHP13" s="46"/>
      <c r="DHQ13" s="46"/>
      <c r="DHR13" s="46"/>
      <c r="DHS13" s="46"/>
      <c r="DHT13" s="46"/>
      <c r="DHU13" s="46"/>
      <c r="DHV13" s="46"/>
      <c r="DHW13" s="46"/>
      <c r="DHX13" s="46"/>
      <c r="DHY13" s="46"/>
      <c r="DHZ13" s="46"/>
      <c r="DIA13" s="46"/>
      <c r="DIB13" s="46"/>
      <c r="DIC13" s="46"/>
      <c r="DID13" s="46"/>
      <c r="DIE13" s="46"/>
      <c r="DIF13" s="46"/>
      <c r="DIG13" s="46"/>
      <c r="DIH13" s="46"/>
      <c r="DII13" s="46"/>
      <c r="DIJ13" s="46"/>
      <c r="DIK13" s="46"/>
      <c r="DIL13" s="46"/>
      <c r="DIM13" s="46"/>
      <c r="DIN13" s="46"/>
      <c r="DIO13" s="46"/>
      <c r="DIP13" s="46"/>
      <c r="DIQ13" s="46"/>
      <c r="DIR13" s="46"/>
      <c r="DIS13" s="46"/>
      <c r="DIT13" s="46"/>
      <c r="DIU13" s="46"/>
      <c r="DIV13" s="46"/>
      <c r="DIW13" s="46"/>
      <c r="DIX13" s="46"/>
      <c r="DIY13" s="46"/>
      <c r="DIZ13" s="46"/>
      <c r="DJA13" s="46"/>
      <c r="DJB13" s="46"/>
      <c r="DJC13" s="46"/>
      <c r="DJD13" s="46"/>
      <c r="DJE13" s="46"/>
      <c r="DJF13" s="46"/>
      <c r="DJG13" s="46"/>
      <c r="DJH13" s="46"/>
      <c r="DJI13" s="46"/>
      <c r="DJJ13" s="46"/>
      <c r="DJK13" s="46"/>
      <c r="DJL13" s="46"/>
      <c r="DJM13" s="46"/>
      <c r="DJN13" s="46"/>
      <c r="DJO13" s="46"/>
      <c r="DJP13" s="46"/>
      <c r="DJQ13" s="46"/>
      <c r="DJR13" s="46"/>
      <c r="DJS13" s="46"/>
      <c r="DJT13" s="46"/>
      <c r="DJU13" s="46"/>
      <c r="DJV13" s="46"/>
      <c r="DJW13" s="46"/>
      <c r="DJX13" s="46"/>
      <c r="DJY13" s="46"/>
      <c r="DJZ13" s="46"/>
      <c r="DKA13" s="46"/>
      <c r="DKB13" s="46"/>
      <c r="DKC13" s="46"/>
      <c r="DKD13" s="46"/>
      <c r="DKE13" s="46"/>
      <c r="DKF13" s="46"/>
      <c r="DKG13" s="46"/>
      <c r="DKH13" s="46"/>
      <c r="DKI13" s="46"/>
      <c r="DKJ13" s="46"/>
      <c r="DKK13" s="46"/>
      <c r="DKL13" s="46"/>
      <c r="DKM13" s="46"/>
      <c r="DKN13" s="46"/>
      <c r="DKO13" s="46"/>
      <c r="DKP13" s="46"/>
      <c r="DKQ13" s="46"/>
      <c r="DKR13" s="46"/>
      <c r="DKS13" s="46"/>
      <c r="DKT13" s="46"/>
      <c r="DKU13" s="46"/>
      <c r="DKV13" s="46"/>
      <c r="DKW13" s="46"/>
      <c r="DKX13" s="46"/>
      <c r="DKY13" s="46"/>
      <c r="DKZ13" s="46"/>
      <c r="DLA13" s="46"/>
      <c r="DLB13" s="46"/>
      <c r="DLC13" s="46"/>
      <c r="DLD13" s="46"/>
      <c r="DLE13" s="46"/>
      <c r="DLF13" s="46"/>
      <c r="DLG13" s="46"/>
      <c r="DLH13" s="46"/>
      <c r="DLI13" s="46"/>
      <c r="DLJ13" s="46"/>
      <c r="DLK13" s="46"/>
      <c r="DLL13" s="46"/>
      <c r="DLM13" s="46"/>
      <c r="DLN13" s="46"/>
      <c r="DLO13" s="46"/>
      <c r="DLP13" s="46"/>
      <c r="DLQ13" s="46"/>
      <c r="DLR13" s="46"/>
      <c r="DLS13" s="46"/>
      <c r="DLT13" s="46"/>
      <c r="DLU13" s="46"/>
      <c r="DLV13" s="46"/>
      <c r="DLW13" s="46"/>
      <c r="DLX13" s="46"/>
      <c r="DLY13" s="46"/>
      <c r="DLZ13" s="46"/>
      <c r="DMA13" s="46"/>
      <c r="DMB13" s="46"/>
      <c r="DMC13" s="46"/>
      <c r="DMD13" s="46"/>
      <c r="DME13" s="46"/>
      <c r="DMF13" s="46"/>
      <c r="DMG13" s="46"/>
      <c r="DMH13" s="46"/>
      <c r="DMI13" s="46"/>
      <c r="DMJ13" s="46"/>
      <c r="DMK13" s="46"/>
      <c r="DML13" s="46"/>
      <c r="DMM13" s="46"/>
      <c r="DMN13" s="46"/>
      <c r="DMO13" s="46"/>
      <c r="DMP13" s="46"/>
      <c r="DMQ13" s="46"/>
      <c r="DMR13" s="46"/>
      <c r="DMS13" s="46"/>
      <c r="DMT13" s="46"/>
      <c r="DMU13" s="46"/>
      <c r="DMV13" s="46"/>
      <c r="DMW13" s="46"/>
      <c r="DMX13" s="46"/>
      <c r="DMY13" s="46"/>
      <c r="DMZ13" s="46"/>
      <c r="DNA13" s="46"/>
      <c r="DNB13" s="46"/>
      <c r="DNC13" s="46"/>
      <c r="DND13" s="46"/>
      <c r="DNE13" s="46"/>
      <c r="DNF13" s="46"/>
      <c r="DNG13" s="46"/>
      <c r="DNH13" s="46"/>
      <c r="DNI13" s="46"/>
      <c r="DNJ13" s="46"/>
      <c r="DNK13" s="46"/>
      <c r="DNL13" s="46"/>
      <c r="DNM13" s="46"/>
      <c r="DNN13" s="46"/>
      <c r="DNO13" s="46"/>
      <c r="DNP13" s="46"/>
      <c r="DNQ13" s="46"/>
      <c r="DNR13" s="46"/>
      <c r="DNS13" s="46"/>
      <c r="DNT13" s="46"/>
      <c r="DNU13" s="46"/>
      <c r="DNV13" s="46"/>
      <c r="DNW13" s="46"/>
      <c r="DNX13" s="46"/>
      <c r="DNY13" s="46"/>
      <c r="DNZ13" s="46"/>
      <c r="DOA13" s="46"/>
      <c r="DOB13" s="46"/>
      <c r="DOC13" s="46"/>
      <c r="DOD13" s="46"/>
      <c r="DOE13" s="46"/>
      <c r="DOF13" s="46"/>
      <c r="DOG13" s="46"/>
      <c r="DOH13" s="46"/>
      <c r="DOI13" s="46"/>
      <c r="DOJ13" s="46"/>
      <c r="DOK13" s="46"/>
      <c r="DOL13" s="46"/>
      <c r="DOM13" s="46"/>
      <c r="DON13" s="46"/>
      <c r="DOO13" s="46"/>
      <c r="DOP13" s="46"/>
      <c r="DOQ13" s="46"/>
      <c r="DOR13" s="46"/>
      <c r="DOS13" s="46"/>
      <c r="DOT13" s="46"/>
      <c r="DOU13" s="46"/>
      <c r="DOV13" s="46"/>
      <c r="DOW13" s="46"/>
      <c r="DOX13" s="46"/>
      <c r="DOY13" s="46"/>
      <c r="DOZ13" s="46"/>
      <c r="DPA13" s="46"/>
      <c r="DPB13" s="46"/>
      <c r="DPC13" s="46"/>
      <c r="DPD13" s="46"/>
      <c r="DPE13" s="46"/>
      <c r="DPF13" s="46"/>
      <c r="DPG13" s="46"/>
      <c r="DPH13" s="46"/>
      <c r="DPI13" s="46"/>
      <c r="DPJ13" s="46"/>
      <c r="DPK13" s="46"/>
      <c r="DPL13" s="46"/>
      <c r="DPM13" s="46"/>
      <c r="DPN13" s="46"/>
      <c r="DPO13" s="46"/>
      <c r="DPP13" s="46"/>
      <c r="DPQ13" s="46"/>
      <c r="DPR13" s="46"/>
      <c r="DPS13" s="46"/>
      <c r="DPT13" s="46"/>
      <c r="DPU13" s="46"/>
      <c r="DPV13" s="46"/>
      <c r="DPW13" s="46"/>
      <c r="DPX13" s="46"/>
      <c r="DPY13" s="46"/>
      <c r="DPZ13" s="46"/>
      <c r="DQA13" s="46"/>
      <c r="DQB13" s="46"/>
      <c r="DQC13" s="46"/>
      <c r="DQD13" s="46"/>
      <c r="DQE13" s="46"/>
      <c r="DQF13" s="46"/>
      <c r="DQG13" s="46"/>
      <c r="DQH13" s="46"/>
      <c r="DQI13" s="46"/>
      <c r="DQJ13" s="46"/>
      <c r="DQK13" s="46"/>
      <c r="DQL13" s="46"/>
      <c r="DQM13" s="46"/>
      <c r="DQN13" s="46"/>
      <c r="DQO13" s="46"/>
      <c r="DQP13" s="46"/>
      <c r="DQQ13" s="46"/>
      <c r="DQR13" s="46"/>
      <c r="DQS13" s="46"/>
      <c r="DQT13" s="46"/>
      <c r="DQU13" s="46"/>
      <c r="DQV13" s="46"/>
      <c r="DQW13" s="46"/>
      <c r="DQX13" s="46"/>
      <c r="DQY13" s="46"/>
      <c r="DQZ13" s="46"/>
      <c r="DRA13" s="46"/>
      <c r="DRB13" s="46"/>
      <c r="DRC13" s="46"/>
      <c r="DRD13" s="46"/>
      <c r="DRE13" s="46"/>
      <c r="DRF13" s="46"/>
      <c r="DRG13" s="46"/>
      <c r="DRH13" s="46"/>
      <c r="DRI13" s="46"/>
      <c r="DRJ13" s="46"/>
      <c r="DRK13" s="46"/>
      <c r="DRL13" s="46"/>
      <c r="DRM13" s="46"/>
      <c r="DRN13" s="46"/>
      <c r="DRO13" s="46"/>
      <c r="DRP13" s="46"/>
      <c r="DRQ13" s="46"/>
      <c r="DRR13" s="46"/>
      <c r="DRS13" s="46"/>
      <c r="DRT13" s="46"/>
      <c r="DRU13" s="46"/>
      <c r="DRV13" s="46"/>
      <c r="DRW13" s="46"/>
      <c r="DRX13" s="46"/>
      <c r="DRY13" s="46"/>
      <c r="DRZ13" s="46"/>
      <c r="DSA13" s="46"/>
      <c r="DSB13" s="46"/>
      <c r="DSC13" s="46"/>
      <c r="DSD13" s="46"/>
      <c r="DSE13" s="46"/>
      <c r="DSF13" s="46"/>
      <c r="DSG13" s="46"/>
      <c r="DSH13" s="46"/>
      <c r="DSI13" s="46"/>
      <c r="DSJ13" s="46"/>
      <c r="DSK13" s="46"/>
      <c r="DSL13" s="46"/>
      <c r="DSM13" s="46"/>
      <c r="DSN13" s="46"/>
      <c r="DSO13" s="46"/>
      <c r="DSP13" s="46"/>
      <c r="DSQ13" s="46"/>
      <c r="DSR13" s="46"/>
      <c r="DSS13" s="46"/>
      <c r="DST13" s="46"/>
      <c r="DSU13" s="46"/>
      <c r="DSV13" s="46"/>
      <c r="DSW13" s="46"/>
      <c r="DSX13" s="46"/>
      <c r="DSY13" s="46"/>
      <c r="DSZ13" s="46"/>
      <c r="DTA13" s="46"/>
      <c r="DTB13" s="46"/>
      <c r="DTC13" s="46"/>
      <c r="DTD13" s="46"/>
      <c r="DTE13" s="46"/>
      <c r="DTF13" s="46"/>
      <c r="DTG13" s="46"/>
      <c r="DTH13" s="46"/>
      <c r="DTI13" s="46"/>
      <c r="DTJ13" s="46"/>
      <c r="DTK13" s="46"/>
      <c r="DTL13" s="46"/>
      <c r="DTM13" s="46"/>
      <c r="DTN13" s="46"/>
      <c r="DTO13" s="46"/>
      <c r="DTP13" s="46"/>
      <c r="DTQ13" s="46"/>
      <c r="DTR13" s="46"/>
      <c r="DTS13" s="46"/>
      <c r="DTT13" s="46"/>
      <c r="DTU13" s="46"/>
      <c r="DTV13" s="46"/>
      <c r="DTW13" s="46"/>
      <c r="DTX13" s="46"/>
      <c r="DTY13" s="46"/>
      <c r="DTZ13" s="46"/>
      <c r="DUA13" s="46"/>
      <c r="DUB13" s="46"/>
      <c r="DUC13" s="46"/>
      <c r="DUD13" s="46"/>
      <c r="DUE13" s="46"/>
      <c r="DUF13" s="46"/>
      <c r="DUG13" s="46"/>
      <c r="DUH13" s="46"/>
      <c r="DUI13" s="46"/>
      <c r="DUJ13" s="46"/>
      <c r="DUK13" s="46"/>
      <c r="DUL13" s="46"/>
      <c r="DUM13" s="46"/>
      <c r="DUN13" s="46"/>
      <c r="DUO13" s="46"/>
      <c r="DUP13" s="46"/>
      <c r="DUQ13" s="46"/>
      <c r="DUR13" s="46"/>
      <c r="DUS13" s="46"/>
      <c r="DUT13" s="46"/>
      <c r="DUU13" s="46"/>
      <c r="DUV13" s="46"/>
      <c r="DUW13" s="46"/>
      <c r="DUX13" s="46"/>
      <c r="DUY13" s="46"/>
      <c r="DUZ13" s="46"/>
      <c r="DVA13" s="46"/>
      <c r="DVB13" s="46"/>
      <c r="DVC13" s="46"/>
      <c r="DVD13" s="46"/>
      <c r="DVE13" s="46"/>
      <c r="DVF13" s="46"/>
      <c r="DVG13" s="46"/>
      <c r="DVH13" s="46"/>
      <c r="DVI13" s="46"/>
      <c r="DVJ13" s="46"/>
      <c r="DVK13" s="46"/>
      <c r="DVL13" s="46"/>
      <c r="DVM13" s="46"/>
      <c r="DVN13" s="46"/>
      <c r="DVO13" s="46"/>
      <c r="DVP13" s="46"/>
      <c r="DVQ13" s="46"/>
      <c r="DVR13" s="46"/>
      <c r="DVS13" s="46"/>
      <c r="DVT13" s="46"/>
      <c r="DVU13" s="46"/>
      <c r="DVV13" s="46"/>
      <c r="DVW13" s="46"/>
      <c r="DVX13" s="46"/>
      <c r="DVY13" s="46"/>
      <c r="DVZ13" s="46"/>
      <c r="DWA13" s="46"/>
      <c r="DWB13" s="46"/>
      <c r="DWC13" s="46"/>
      <c r="DWD13" s="46"/>
      <c r="DWE13" s="46"/>
      <c r="DWF13" s="46"/>
      <c r="DWG13" s="46"/>
      <c r="DWH13" s="46"/>
      <c r="DWI13" s="46"/>
      <c r="DWJ13" s="46"/>
      <c r="DWK13" s="46"/>
      <c r="DWL13" s="46"/>
      <c r="DWM13" s="46"/>
      <c r="DWN13" s="46"/>
      <c r="DWO13" s="46"/>
      <c r="DWP13" s="46"/>
      <c r="DWQ13" s="46"/>
      <c r="DWR13" s="46"/>
      <c r="DWS13" s="46"/>
      <c r="DWT13" s="46"/>
      <c r="DWU13" s="46"/>
      <c r="DWV13" s="46"/>
      <c r="DWW13" s="46"/>
      <c r="DWX13" s="46"/>
      <c r="DWY13" s="46"/>
      <c r="DWZ13" s="46"/>
      <c r="DXA13" s="46"/>
      <c r="DXB13" s="46"/>
      <c r="DXC13" s="46"/>
      <c r="DXD13" s="46"/>
      <c r="DXE13" s="46"/>
      <c r="DXF13" s="46"/>
      <c r="DXG13" s="46"/>
      <c r="DXH13" s="46"/>
      <c r="DXI13" s="46"/>
      <c r="DXJ13" s="46"/>
      <c r="DXK13" s="46"/>
      <c r="DXL13" s="46"/>
      <c r="DXM13" s="46"/>
      <c r="DXN13" s="46"/>
      <c r="DXO13" s="46"/>
      <c r="DXP13" s="46"/>
      <c r="DXQ13" s="46"/>
      <c r="DXR13" s="46"/>
      <c r="DXS13" s="46"/>
      <c r="DXT13" s="46"/>
      <c r="DXU13" s="46"/>
      <c r="DXV13" s="46"/>
      <c r="DXW13" s="46"/>
      <c r="DXX13" s="46"/>
      <c r="DXY13" s="46"/>
      <c r="DXZ13" s="46"/>
      <c r="DYA13" s="46"/>
      <c r="DYB13" s="46"/>
      <c r="DYC13" s="46"/>
      <c r="DYD13" s="46"/>
      <c r="DYE13" s="46"/>
      <c r="DYF13" s="46"/>
      <c r="DYG13" s="46"/>
      <c r="DYH13" s="46"/>
      <c r="DYI13" s="46"/>
      <c r="DYJ13" s="46"/>
      <c r="DYK13" s="46"/>
      <c r="DYL13" s="46"/>
      <c r="DYM13" s="46"/>
      <c r="DYN13" s="46"/>
      <c r="DYO13" s="46"/>
      <c r="DYP13" s="46"/>
      <c r="DYQ13" s="46"/>
      <c r="DYR13" s="46"/>
      <c r="DYS13" s="46"/>
      <c r="DYT13" s="46"/>
      <c r="DYU13" s="46"/>
      <c r="DYV13" s="46"/>
      <c r="DYW13" s="46"/>
      <c r="DYX13" s="46"/>
      <c r="DYY13" s="46"/>
      <c r="DYZ13" s="46"/>
      <c r="DZA13" s="46"/>
      <c r="DZB13" s="46"/>
      <c r="DZC13" s="46"/>
      <c r="DZD13" s="46"/>
      <c r="DZE13" s="46"/>
      <c r="DZF13" s="46"/>
      <c r="DZG13" s="46"/>
      <c r="DZH13" s="46"/>
      <c r="DZI13" s="46"/>
      <c r="DZJ13" s="46"/>
      <c r="DZK13" s="46"/>
      <c r="DZL13" s="46"/>
      <c r="DZM13" s="46"/>
      <c r="DZN13" s="46"/>
      <c r="DZO13" s="46"/>
      <c r="DZP13" s="46"/>
      <c r="DZQ13" s="46"/>
      <c r="DZR13" s="46"/>
      <c r="DZS13" s="46"/>
      <c r="DZT13" s="46"/>
      <c r="DZU13" s="46"/>
      <c r="DZV13" s="46"/>
      <c r="DZW13" s="46"/>
      <c r="DZX13" s="46"/>
      <c r="DZY13" s="46"/>
      <c r="DZZ13" s="46"/>
      <c r="EAA13" s="46"/>
      <c r="EAB13" s="46"/>
      <c r="EAC13" s="46"/>
      <c r="EAD13" s="46"/>
      <c r="EAE13" s="46"/>
      <c r="EAF13" s="46"/>
      <c r="EAG13" s="46"/>
      <c r="EAH13" s="46"/>
      <c r="EAI13" s="46"/>
      <c r="EAJ13" s="46"/>
      <c r="EAK13" s="46"/>
      <c r="EAL13" s="46"/>
      <c r="EAM13" s="46"/>
      <c r="EAN13" s="46"/>
      <c r="EAO13" s="46"/>
      <c r="EAP13" s="46"/>
      <c r="EAQ13" s="46"/>
      <c r="EAR13" s="46"/>
      <c r="EAS13" s="46"/>
      <c r="EAT13" s="46"/>
      <c r="EAU13" s="46"/>
      <c r="EAV13" s="46"/>
      <c r="EAW13" s="46"/>
      <c r="EAX13" s="46"/>
      <c r="EAY13" s="46"/>
      <c r="EAZ13" s="46"/>
      <c r="EBA13" s="46"/>
      <c r="EBB13" s="46"/>
      <c r="EBC13" s="46"/>
      <c r="EBD13" s="46"/>
      <c r="EBE13" s="46"/>
      <c r="EBF13" s="46"/>
      <c r="EBG13" s="46"/>
      <c r="EBH13" s="46"/>
      <c r="EBI13" s="46"/>
      <c r="EBJ13" s="46"/>
      <c r="EBK13" s="46"/>
      <c r="EBL13" s="46"/>
      <c r="EBM13" s="46"/>
      <c r="EBN13" s="46"/>
      <c r="EBO13" s="46"/>
      <c r="EBP13" s="46"/>
      <c r="EBQ13" s="46"/>
      <c r="EBR13" s="46"/>
      <c r="EBS13" s="46"/>
      <c r="EBT13" s="46"/>
      <c r="EBU13" s="46"/>
      <c r="EBV13" s="46"/>
      <c r="EBW13" s="46"/>
      <c r="EBX13" s="46"/>
      <c r="EBY13" s="46"/>
      <c r="EBZ13" s="46"/>
      <c r="ECA13" s="46"/>
      <c r="ECB13" s="46"/>
      <c r="ECC13" s="46"/>
      <c r="ECD13" s="46"/>
      <c r="ECE13" s="46"/>
      <c r="ECF13" s="46"/>
      <c r="ECG13" s="46"/>
      <c r="ECH13" s="46"/>
      <c r="ECI13" s="46"/>
      <c r="ECJ13" s="46"/>
      <c r="ECK13" s="46"/>
      <c r="ECL13" s="46"/>
      <c r="ECM13" s="46"/>
      <c r="ECN13" s="46"/>
      <c r="ECO13" s="46"/>
      <c r="ECP13" s="46"/>
      <c r="ECQ13" s="46"/>
      <c r="ECR13" s="46"/>
      <c r="ECS13" s="46"/>
      <c r="ECT13" s="46"/>
      <c r="ECU13" s="46"/>
      <c r="ECV13" s="46"/>
      <c r="ECW13" s="46"/>
      <c r="ECX13" s="46"/>
      <c r="ECY13" s="46"/>
      <c r="ECZ13" s="46"/>
      <c r="EDA13" s="46"/>
      <c r="EDB13" s="46"/>
      <c r="EDC13" s="46"/>
      <c r="EDD13" s="46"/>
      <c r="EDE13" s="46"/>
      <c r="EDF13" s="46"/>
      <c r="EDG13" s="46"/>
      <c r="EDH13" s="46"/>
      <c r="EDI13" s="46"/>
      <c r="EDJ13" s="46"/>
      <c r="EDK13" s="46"/>
      <c r="EDL13" s="46"/>
      <c r="EDM13" s="46"/>
      <c r="EDN13" s="46"/>
      <c r="EDO13" s="46"/>
      <c r="EDP13" s="46"/>
      <c r="EDQ13" s="46"/>
      <c r="EDR13" s="46"/>
      <c r="EDS13" s="46"/>
      <c r="EDT13" s="46"/>
      <c r="EDU13" s="46"/>
      <c r="EDV13" s="46"/>
      <c r="EDW13" s="46"/>
      <c r="EDX13" s="46"/>
      <c r="EDY13" s="46"/>
      <c r="EDZ13" s="46"/>
      <c r="EEA13" s="46"/>
      <c r="EEB13" s="46"/>
      <c r="EEC13" s="46"/>
      <c r="EED13" s="46"/>
      <c r="EEE13" s="46"/>
      <c r="EEF13" s="46"/>
      <c r="EEG13" s="46"/>
      <c r="EEH13" s="46"/>
      <c r="EEI13" s="46"/>
      <c r="EEJ13" s="46"/>
      <c r="EEK13" s="46"/>
      <c r="EEL13" s="46"/>
      <c r="EEM13" s="46"/>
      <c r="EEN13" s="46"/>
      <c r="EEO13" s="46"/>
      <c r="EEP13" s="46"/>
      <c r="EEQ13" s="46"/>
      <c r="EER13" s="46"/>
      <c r="EES13" s="46"/>
      <c r="EET13" s="46"/>
      <c r="EEU13" s="46"/>
      <c r="EEV13" s="46"/>
      <c r="EEW13" s="46"/>
      <c r="EEX13" s="46"/>
      <c r="EEY13" s="46"/>
      <c r="EEZ13" s="46"/>
      <c r="EFA13" s="46"/>
      <c r="EFB13" s="46"/>
      <c r="EFC13" s="46"/>
      <c r="EFD13" s="46"/>
      <c r="EFE13" s="46"/>
      <c r="EFF13" s="46"/>
      <c r="EFG13" s="46"/>
      <c r="EFH13" s="46"/>
      <c r="EFI13" s="46"/>
      <c r="EFJ13" s="46"/>
      <c r="EFK13" s="46"/>
      <c r="EFL13" s="46"/>
      <c r="EFM13" s="46"/>
      <c r="EFN13" s="46"/>
      <c r="EFO13" s="46"/>
      <c r="EFP13" s="46"/>
      <c r="EFQ13" s="46"/>
      <c r="EFR13" s="46"/>
      <c r="EFS13" s="46"/>
      <c r="EFT13" s="46"/>
      <c r="EFU13" s="46"/>
      <c r="EFV13" s="46"/>
      <c r="EFW13" s="46"/>
      <c r="EFX13" s="46"/>
      <c r="EFY13" s="46"/>
      <c r="EFZ13" s="46"/>
      <c r="EGA13" s="46"/>
      <c r="EGB13" s="46"/>
      <c r="EGC13" s="46"/>
      <c r="EGD13" s="46"/>
      <c r="EGE13" s="46"/>
      <c r="EGF13" s="46"/>
      <c r="EGG13" s="46"/>
      <c r="EGH13" s="46"/>
      <c r="EGI13" s="46"/>
      <c r="EGJ13" s="46"/>
      <c r="EGK13" s="46"/>
      <c r="EGL13" s="46"/>
      <c r="EGM13" s="46"/>
      <c r="EGN13" s="46"/>
      <c r="EGO13" s="46"/>
      <c r="EGP13" s="46"/>
      <c r="EGQ13" s="46"/>
      <c r="EGR13" s="46"/>
      <c r="EGS13" s="46"/>
      <c r="EGT13" s="46"/>
      <c r="EGU13" s="46"/>
      <c r="EGV13" s="46"/>
      <c r="EGW13" s="46"/>
      <c r="EGX13" s="46"/>
      <c r="EGY13" s="46"/>
      <c r="EGZ13" s="46"/>
      <c r="EHA13" s="46"/>
      <c r="EHB13" s="46"/>
      <c r="EHC13" s="46"/>
      <c r="EHD13" s="46"/>
      <c r="EHE13" s="46"/>
      <c r="EHF13" s="46"/>
      <c r="EHG13" s="46"/>
      <c r="EHH13" s="46"/>
      <c r="EHI13" s="46"/>
      <c r="EHJ13" s="46"/>
      <c r="EHK13" s="46"/>
      <c r="EHL13" s="46"/>
      <c r="EHM13" s="46"/>
      <c r="EHN13" s="46"/>
      <c r="EHO13" s="46"/>
      <c r="EHP13" s="46"/>
      <c r="EHQ13" s="46"/>
      <c r="EHR13" s="46"/>
      <c r="EHS13" s="46"/>
      <c r="EHT13" s="46"/>
      <c r="EHU13" s="46"/>
      <c r="EHV13" s="46"/>
      <c r="EHW13" s="46"/>
      <c r="EHX13" s="46"/>
      <c r="EHY13" s="46"/>
      <c r="EHZ13" s="46"/>
      <c r="EIA13" s="46"/>
      <c r="EIB13" s="46"/>
      <c r="EIC13" s="46"/>
      <c r="EID13" s="46"/>
      <c r="EIE13" s="46"/>
      <c r="EIF13" s="46"/>
      <c r="EIG13" s="46"/>
      <c r="EIH13" s="46"/>
      <c r="EII13" s="46"/>
      <c r="EIJ13" s="46"/>
      <c r="EIK13" s="46"/>
      <c r="EIL13" s="46"/>
      <c r="EIM13" s="46"/>
      <c r="EIN13" s="46"/>
      <c r="EIO13" s="46"/>
      <c r="EIP13" s="46"/>
      <c r="EIQ13" s="46"/>
      <c r="EIR13" s="46"/>
      <c r="EIS13" s="46"/>
      <c r="EIT13" s="46"/>
      <c r="EIU13" s="46"/>
      <c r="EIV13" s="46"/>
      <c r="EIW13" s="46"/>
      <c r="EIX13" s="46"/>
      <c r="EIY13" s="46"/>
      <c r="EIZ13" s="46"/>
      <c r="EJA13" s="46"/>
      <c r="EJB13" s="46"/>
      <c r="EJC13" s="46"/>
      <c r="EJD13" s="46"/>
      <c r="EJE13" s="46"/>
      <c r="EJF13" s="46"/>
      <c r="EJG13" s="46"/>
      <c r="EJH13" s="46"/>
      <c r="EJI13" s="46"/>
      <c r="EJJ13" s="46"/>
      <c r="EJK13" s="46"/>
      <c r="EJL13" s="46"/>
      <c r="EJM13" s="46"/>
      <c r="EJN13" s="46"/>
      <c r="EJO13" s="46"/>
      <c r="EJP13" s="46"/>
      <c r="EJQ13" s="46"/>
      <c r="EJR13" s="46"/>
      <c r="EJS13" s="46"/>
      <c r="EJT13" s="46"/>
      <c r="EJU13" s="46"/>
      <c r="EJV13" s="46"/>
      <c r="EJW13" s="46"/>
      <c r="EJX13" s="46"/>
      <c r="EJY13" s="46"/>
      <c r="EJZ13" s="46"/>
      <c r="EKA13" s="46"/>
      <c r="EKB13" s="46"/>
      <c r="EKC13" s="46"/>
      <c r="EKD13" s="46"/>
      <c r="EKE13" s="46"/>
      <c r="EKF13" s="46"/>
      <c r="EKG13" s="46"/>
      <c r="EKH13" s="46"/>
      <c r="EKI13" s="46"/>
      <c r="EKJ13" s="46"/>
      <c r="EKK13" s="46"/>
      <c r="EKL13" s="46"/>
      <c r="EKM13" s="46"/>
      <c r="EKN13" s="46"/>
      <c r="EKO13" s="46"/>
      <c r="EKP13" s="46"/>
      <c r="EKQ13" s="46"/>
      <c r="EKR13" s="46"/>
      <c r="EKS13" s="46"/>
      <c r="EKT13" s="46"/>
      <c r="EKU13" s="46"/>
      <c r="EKV13" s="46"/>
      <c r="EKW13" s="46"/>
      <c r="EKX13" s="46"/>
      <c r="EKY13" s="46"/>
      <c r="EKZ13" s="46"/>
      <c r="ELA13" s="46"/>
      <c r="ELB13" s="46"/>
      <c r="ELC13" s="46"/>
      <c r="ELD13" s="46"/>
      <c r="ELE13" s="46"/>
      <c r="ELF13" s="46"/>
      <c r="ELG13" s="46"/>
      <c r="ELH13" s="46"/>
      <c r="ELI13" s="46"/>
      <c r="ELJ13" s="46"/>
      <c r="ELK13" s="46"/>
      <c r="ELL13" s="46"/>
      <c r="ELM13" s="46"/>
      <c r="ELN13" s="46"/>
      <c r="ELO13" s="46"/>
      <c r="ELP13" s="46"/>
      <c r="ELQ13" s="46"/>
      <c r="ELR13" s="46"/>
      <c r="ELS13" s="46"/>
      <c r="ELT13" s="46"/>
      <c r="ELU13" s="46"/>
      <c r="ELV13" s="46"/>
      <c r="ELW13" s="46"/>
      <c r="ELX13" s="46"/>
      <c r="ELY13" s="46"/>
      <c r="ELZ13" s="46"/>
      <c r="EMA13" s="46"/>
      <c r="EMB13" s="46"/>
      <c r="EMC13" s="46"/>
      <c r="EMD13" s="46"/>
      <c r="EME13" s="46"/>
      <c r="EMF13" s="46"/>
      <c r="EMG13" s="46"/>
      <c r="EMH13" s="46"/>
      <c r="EMI13" s="46"/>
      <c r="EMJ13" s="46"/>
      <c r="EMK13" s="46"/>
      <c r="EML13" s="46"/>
      <c r="EMM13" s="46"/>
      <c r="EMN13" s="46"/>
      <c r="EMO13" s="46"/>
      <c r="EMP13" s="46"/>
      <c r="EMQ13" s="46"/>
      <c r="EMR13" s="46"/>
      <c r="EMS13" s="46"/>
      <c r="EMT13" s="46"/>
      <c r="EMU13" s="46"/>
      <c r="EMV13" s="46"/>
      <c r="EMW13" s="46"/>
      <c r="EMX13" s="46"/>
      <c r="EMY13" s="46"/>
      <c r="EMZ13" s="46"/>
      <c r="ENA13" s="46"/>
      <c r="ENB13" s="46"/>
      <c r="ENC13" s="46"/>
      <c r="END13" s="46"/>
      <c r="ENE13" s="46"/>
      <c r="ENF13" s="46"/>
      <c r="ENG13" s="46"/>
      <c r="ENH13" s="46"/>
      <c r="ENI13" s="46"/>
      <c r="ENJ13" s="46"/>
      <c r="ENK13" s="46"/>
      <c r="ENL13" s="46"/>
      <c r="ENM13" s="46"/>
      <c r="ENN13" s="46"/>
      <c r="ENO13" s="46"/>
      <c r="ENP13" s="46"/>
      <c r="ENQ13" s="46"/>
      <c r="ENR13" s="46"/>
      <c r="ENS13" s="46"/>
      <c r="ENT13" s="46"/>
      <c r="ENU13" s="46"/>
      <c r="ENV13" s="46"/>
      <c r="ENW13" s="46"/>
      <c r="ENX13" s="46"/>
      <c r="ENY13" s="46"/>
      <c r="ENZ13" s="46"/>
      <c r="EOA13" s="46"/>
      <c r="EOB13" s="46"/>
      <c r="EOC13" s="46"/>
      <c r="EOD13" s="46"/>
      <c r="EOE13" s="46"/>
      <c r="EOF13" s="46"/>
      <c r="EOG13" s="46"/>
      <c r="EOH13" s="46"/>
      <c r="EOI13" s="46"/>
      <c r="EOJ13" s="46"/>
      <c r="EOK13" s="46"/>
      <c r="EOL13" s="46"/>
      <c r="EOM13" s="46"/>
      <c r="EON13" s="46"/>
      <c r="EOO13" s="46"/>
      <c r="EOP13" s="46"/>
      <c r="EOQ13" s="46"/>
      <c r="EOR13" s="46"/>
      <c r="EOS13" s="46"/>
      <c r="EOT13" s="46"/>
      <c r="EOU13" s="46"/>
      <c r="EOV13" s="46"/>
      <c r="EOW13" s="46"/>
      <c r="EOX13" s="46"/>
      <c r="EOY13" s="46"/>
      <c r="EOZ13" s="46"/>
      <c r="EPA13" s="46"/>
      <c r="EPB13" s="46"/>
      <c r="EPC13" s="46"/>
      <c r="EPD13" s="46"/>
      <c r="EPE13" s="46"/>
      <c r="EPF13" s="46"/>
      <c r="EPG13" s="46"/>
      <c r="EPH13" s="46"/>
      <c r="EPI13" s="46"/>
      <c r="EPJ13" s="46"/>
      <c r="EPK13" s="46"/>
      <c r="EPL13" s="46"/>
      <c r="EPM13" s="46"/>
      <c r="EPN13" s="46"/>
      <c r="EPO13" s="46"/>
      <c r="EPP13" s="46"/>
      <c r="EPQ13" s="46"/>
      <c r="EPR13" s="46"/>
      <c r="EPS13" s="46"/>
      <c r="EPT13" s="46"/>
      <c r="EPU13" s="46"/>
      <c r="EPV13" s="46"/>
      <c r="EPW13" s="46"/>
      <c r="EPX13" s="46"/>
      <c r="EPY13" s="46"/>
      <c r="EPZ13" s="46"/>
      <c r="EQA13" s="46"/>
      <c r="EQB13" s="46"/>
      <c r="EQC13" s="46"/>
      <c r="EQD13" s="46"/>
      <c r="EQE13" s="46"/>
      <c r="EQF13" s="46"/>
      <c r="EQG13" s="46"/>
      <c r="EQH13" s="46"/>
      <c r="EQI13" s="46"/>
      <c r="EQJ13" s="46"/>
      <c r="EQK13" s="46"/>
      <c r="EQL13" s="46"/>
      <c r="EQM13" s="46"/>
      <c r="EQN13" s="46"/>
      <c r="EQO13" s="46"/>
      <c r="EQP13" s="46"/>
      <c r="EQQ13" s="46"/>
      <c r="EQR13" s="46"/>
      <c r="EQS13" s="46"/>
      <c r="EQT13" s="46"/>
      <c r="EQU13" s="46"/>
      <c r="EQV13" s="46"/>
      <c r="EQW13" s="46"/>
      <c r="EQX13" s="46"/>
      <c r="EQY13" s="46"/>
      <c r="EQZ13" s="46"/>
      <c r="ERA13" s="46"/>
      <c r="ERB13" s="46"/>
      <c r="ERC13" s="46"/>
      <c r="ERD13" s="46"/>
      <c r="ERE13" s="46"/>
      <c r="ERF13" s="46"/>
      <c r="ERG13" s="46"/>
      <c r="ERH13" s="46"/>
      <c r="ERI13" s="46"/>
      <c r="ERJ13" s="46"/>
      <c r="ERK13" s="46"/>
      <c r="ERL13" s="46"/>
      <c r="ERM13" s="46"/>
      <c r="ERN13" s="46"/>
      <c r="ERO13" s="46"/>
      <c r="ERP13" s="46"/>
      <c r="ERQ13" s="46"/>
      <c r="ERR13" s="46"/>
      <c r="ERS13" s="46"/>
      <c r="ERT13" s="46"/>
      <c r="ERU13" s="46"/>
      <c r="ERV13" s="46"/>
      <c r="ERW13" s="46"/>
      <c r="ERX13" s="46"/>
      <c r="ERY13" s="46"/>
      <c r="ERZ13" s="46"/>
      <c r="ESA13" s="46"/>
      <c r="ESB13" s="46"/>
      <c r="ESC13" s="46"/>
      <c r="ESD13" s="46"/>
      <c r="ESE13" s="46"/>
      <c r="ESF13" s="46"/>
      <c r="ESG13" s="46"/>
      <c r="ESH13" s="46"/>
      <c r="ESI13" s="46"/>
      <c r="ESJ13" s="46"/>
      <c r="ESK13" s="46"/>
      <c r="ESL13" s="46"/>
      <c r="ESM13" s="46"/>
      <c r="ESN13" s="46"/>
      <c r="ESO13" s="46"/>
      <c r="ESP13" s="46"/>
      <c r="ESQ13" s="46"/>
      <c r="ESR13" s="46"/>
      <c r="ESS13" s="46"/>
      <c r="EST13" s="46"/>
      <c r="ESU13" s="46"/>
      <c r="ESV13" s="46"/>
      <c r="ESW13" s="46"/>
      <c r="ESX13" s="46"/>
      <c r="ESY13" s="46"/>
      <c r="ESZ13" s="46"/>
      <c r="ETA13" s="46"/>
      <c r="ETB13" s="46"/>
      <c r="ETC13" s="46"/>
      <c r="ETD13" s="46"/>
      <c r="ETE13" s="46"/>
      <c r="ETF13" s="46"/>
      <c r="ETG13" s="46"/>
      <c r="ETH13" s="46"/>
      <c r="ETI13" s="46"/>
      <c r="ETJ13" s="46"/>
      <c r="ETK13" s="46"/>
      <c r="ETL13" s="46"/>
      <c r="ETM13" s="46"/>
      <c r="ETN13" s="46"/>
      <c r="ETO13" s="46"/>
      <c r="ETP13" s="46"/>
      <c r="ETQ13" s="46"/>
      <c r="ETR13" s="46"/>
      <c r="ETS13" s="46"/>
      <c r="ETT13" s="46"/>
      <c r="ETU13" s="46"/>
      <c r="ETV13" s="46"/>
      <c r="ETW13" s="46"/>
      <c r="ETX13" s="46"/>
      <c r="ETY13" s="46"/>
      <c r="ETZ13" s="46"/>
      <c r="EUA13" s="46"/>
      <c r="EUB13" s="46"/>
      <c r="EUC13" s="46"/>
      <c r="EUD13" s="46"/>
      <c r="EUE13" s="46"/>
      <c r="EUF13" s="46"/>
      <c r="EUG13" s="46"/>
      <c r="EUH13" s="46"/>
      <c r="EUI13" s="46"/>
      <c r="EUJ13" s="46"/>
      <c r="EUK13" s="46"/>
      <c r="EUL13" s="46"/>
      <c r="EUM13" s="46"/>
      <c r="EUN13" s="46"/>
      <c r="EUO13" s="46"/>
      <c r="EUP13" s="46"/>
      <c r="EUQ13" s="46"/>
      <c r="EUR13" s="46"/>
      <c r="EUS13" s="46"/>
      <c r="EUT13" s="46"/>
      <c r="EUU13" s="46"/>
      <c r="EUV13" s="46"/>
      <c r="EUW13" s="46"/>
      <c r="EUX13" s="46"/>
      <c r="EUY13" s="46"/>
      <c r="EUZ13" s="46"/>
      <c r="EVA13" s="46"/>
      <c r="EVB13" s="46"/>
      <c r="EVC13" s="46"/>
      <c r="EVD13" s="46"/>
      <c r="EVE13" s="46"/>
      <c r="EVF13" s="46"/>
      <c r="EVG13" s="46"/>
      <c r="EVH13" s="46"/>
      <c r="EVI13" s="46"/>
      <c r="EVJ13" s="46"/>
      <c r="EVK13" s="46"/>
      <c r="EVL13" s="46"/>
      <c r="EVM13" s="46"/>
      <c r="EVN13" s="46"/>
      <c r="EVO13" s="46"/>
      <c r="EVP13" s="46"/>
      <c r="EVQ13" s="46"/>
      <c r="EVR13" s="46"/>
      <c r="EVS13" s="46"/>
      <c r="EVT13" s="46"/>
      <c r="EVU13" s="46"/>
      <c r="EVV13" s="46"/>
      <c r="EVW13" s="46"/>
      <c r="EVX13" s="46"/>
      <c r="EVY13" s="46"/>
      <c r="EVZ13" s="46"/>
      <c r="EWA13" s="46"/>
      <c r="EWB13" s="46"/>
      <c r="EWC13" s="46"/>
      <c r="EWD13" s="46"/>
      <c r="EWE13" s="46"/>
      <c r="EWF13" s="46"/>
      <c r="EWG13" s="46"/>
      <c r="EWH13" s="46"/>
      <c r="EWI13" s="46"/>
      <c r="EWJ13" s="46"/>
      <c r="EWK13" s="46"/>
      <c r="EWL13" s="46"/>
      <c r="EWM13" s="46"/>
      <c r="EWN13" s="46"/>
      <c r="EWO13" s="46"/>
      <c r="EWP13" s="46"/>
      <c r="EWQ13" s="46"/>
      <c r="EWR13" s="46"/>
      <c r="EWS13" s="46"/>
      <c r="EWT13" s="46"/>
      <c r="EWU13" s="46"/>
      <c r="EWV13" s="46"/>
      <c r="EWW13" s="46"/>
      <c r="EWX13" s="46"/>
      <c r="EWY13" s="46"/>
      <c r="EWZ13" s="46"/>
      <c r="EXA13" s="46"/>
      <c r="EXB13" s="46"/>
      <c r="EXC13" s="46"/>
      <c r="EXD13" s="46"/>
      <c r="EXE13" s="46"/>
      <c r="EXF13" s="46"/>
      <c r="EXG13" s="46"/>
      <c r="EXH13" s="46"/>
      <c r="EXI13" s="46"/>
      <c r="EXJ13" s="46"/>
      <c r="EXK13" s="46"/>
      <c r="EXL13" s="46"/>
      <c r="EXM13" s="46"/>
      <c r="EXN13" s="46"/>
      <c r="EXO13" s="46"/>
      <c r="EXP13" s="46"/>
      <c r="EXQ13" s="46"/>
      <c r="EXR13" s="46"/>
      <c r="EXS13" s="46"/>
      <c r="EXT13" s="46"/>
      <c r="EXU13" s="46"/>
      <c r="EXV13" s="46"/>
      <c r="EXW13" s="46"/>
      <c r="EXX13" s="46"/>
      <c r="EXY13" s="46"/>
      <c r="EXZ13" s="46"/>
      <c r="EYA13" s="46"/>
      <c r="EYB13" s="46"/>
      <c r="EYC13" s="46"/>
      <c r="EYD13" s="46"/>
      <c r="EYE13" s="46"/>
      <c r="EYF13" s="46"/>
      <c r="EYG13" s="46"/>
      <c r="EYH13" s="46"/>
      <c r="EYI13" s="46"/>
      <c r="EYJ13" s="46"/>
      <c r="EYK13" s="46"/>
      <c r="EYL13" s="46"/>
      <c r="EYM13" s="46"/>
      <c r="EYN13" s="46"/>
      <c r="EYO13" s="46"/>
      <c r="EYP13" s="46"/>
      <c r="EYQ13" s="46"/>
      <c r="EYR13" s="46"/>
      <c r="EYS13" s="46"/>
      <c r="EYT13" s="46"/>
      <c r="EYU13" s="46"/>
      <c r="EYV13" s="46"/>
      <c r="EYW13" s="46"/>
      <c r="EYX13" s="46"/>
      <c r="EYY13" s="46"/>
      <c r="EYZ13" s="46"/>
      <c r="EZA13" s="46"/>
      <c r="EZB13" s="46"/>
      <c r="EZC13" s="46"/>
      <c r="EZD13" s="46"/>
      <c r="EZE13" s="46"/>
      <c r="EZF13" s="46"/>
      <c r="EZG13" s="46"/>
      <c r="EZH13" s="46"/>
      <c r="EZI13" s="46"/>
      <c r="EZJ13" s="46"/>
      <c r="EZK13" s="46"/>
      <c r="EZL13" s="46"/>
      <c r="EZM13" s="46"/>
      <c r="EZN13" s="46"/>
      <c r="EZO13" s="46"/>
      <c r="EZP13" s="46"/>
      <c r="EZQ13" s="46"/>
      <c r="EZR13" s="46"/>
      <c r="EZS13" s="46"/>
      <c r="EZT13" s="46"/>
      <c r="EZU13" s="46"/>
      <c r="EZV13" s="46"/>
      <c r="EZW13" s="46"/>
      <c r="EZX13" s="46"/>
      <c r="EZY13" s="46"/>
      <c r="EZZ13" s="46"/>
      <c r="FAA13" s="46"/>
      <c r="FAB13" s="46"/>
      <c r="FAC13" s="46"/>
      <c r="FAD13" s="46"/>
      <c r="FAE13" s="46"/>
      <c r="FAF13" s="46"/>
      <c r="FAG13" s="46"/>
      <c r="FAH13" s="46"/>
      <c r="FAI13" s="46"/>
      <c r="FAJ13" s="46"/>
      <c r="FAK13" s="46"/>
      <c r="FAL13" s="46"/>
      <c r="FAM13" s="46"/>
      <c r="FAN13" s="46"/>
      <c r="FAO13" s="46"/>
      <c r="FAP13" s="46"/>
      <c r="FAQ13" s="46"/>
      <c r="FAR13" s="46"/>
      <c r="FAS13" s="46"/>
      <c r="FAT13" s="46"/>
      <c r="FAU13" s="46"/>
      <c r="FAV13" s="46"/>
      <c r="FAW13" s="46"/>
      <c r="FAX13" s="46"/>
      <c r="FAY13" s="46"/>
      <c r="FAZ13" s="46"/>
      <c r="FBA13" s="46"/>
      <c r="FBB13" s="46"/>
      <c r="FBC13" s="46"/>
      <c r="FBD13" s="46"/>
      <c r="FBE13" s="46"/>
      <c r="FBF13" s="46"/>
      <c r="FBG13" s="46"/>
      <c r="FBH13" s="46"/>
      <c r="FBI13" s="46"/>
      <c r="FBJ13" s="46"/>
      <c r="FBK13" s="46"/>
      <c r="FBL13" s="46"/>
      <c r="FBM13" s="46"/>
      <c r="FBN13" s="46"/>
      <c r="FBO13" s="46"/>
      <c r="FBP13" s="46"/>
      <c r="FBQ13" s="46"/>
      <c r="FBR13" s="46"/>
      <c r="FBS13" s="46"/>
      <c r="FBT13" s="46"/>
      <c r="FBU13" s="46"/>
      <c r="FBV13" s="46"/>
      <c r="FBW13" s="46"/>
      <c r="FBX13" s="46"/>
      <c r="FBY13" s="46"/>
      <c r="FBZ13" s="46"/>
      <c r="FCA13" s="46"/>
      <c r="FCB13" s="46"/>
      <c r="FCC13" s="46"/>
      <c r="FCD13" s="46"/>
      <c r="FCE13" s="46"/>
      <c r="FCF13" s="46"/>
      <c r="FCG13" s="46"/>
      <c r="FCH13" s="46"/>
      <c r="FCI13" s="46"/>
      <c r="FCJ13" s="46"/>
      <c r="FCK13" s="46"/>
      <c r="FCL13" s="46"/>
      <c r="FCM13" s="46"/>
      <c r="FCN13" s="46"/>
      <c r="FCO13" s="46"/>
      <c r="FCP13" s="46"/>
      <c r="FCQ13" s="46"/>
      <c r="FCR13" s="46"/>
      <c r="FCS13" s="46"/>
      <c r="FCT13" s="46"/>
      <c r="FCU13" s="46"/>
      <c r="FCV13" s="46"/>
      <c r="FCW13" s="46"/>
      <c r="FCX13" s="46"/>
      <c r="FCY13" s="46"/>
      <c r="FCZ13" s="46"/>
      <c r="FDA13" s="46"/>
      <c r="FDB13" s="46"/>
      <c r="FDC13" s="46"/>
      <c r="FDD13" s="46"/>
      <c r="FDE13" s="46"/>
      <c r="FDF13" s="46"/>
      <c r="FDG13" s="46"/>
      <c r="FDH13" s="46"/>
      <c r="FDI13" s="46"/>
      <c r="FDJ13" s="46"/>
      <c r="FDK13" s="46"/>
      <c r="FDL13" s="46"/>
      <c r="FDM13" s="46"/>
      <c r="FDN13" s="46"/>
      <c r="FDO13" s="46"/>
      <c r="FDP13" s="46"/>
      <c r="FDQ13" s="46"/>
      <c r="FDR13" s="46"/>
      <c r="FDS13" s="46"/>
      <c r="FDT13" s="46"/>
      <c r="FDU13" s="46"/>
      <c r="FDV13" s="46"/>
      <c r="FDW13" s="46"/>
      <c r="FDX13" s="46"/>
      <c r="FDY13" s="46"/>
      <c r="FDZ13" s="46"/>
      <c r="FEA13" s="46"/>
      <c r="FEB13" s="46"/>
      <c r="FEC13" s="46"/>
      <c r="FED13" s="46"/>
      <c r="FEE13" s="46"/>
      <c r="FEF13" s="46"/>
      <c r="FEG13" s="46"/>
      <c r="FEH13" s="46"/>
      <c r="FEI13" s="46"/>
      <c r="FEJ13" s="46"/>
      <c r="FEK13" s="46"/>
      <c r="FEL13" s="46"/>
      <c r="FEM13" s="46"/>
      <c r="FEN13" s="46"/>
      <c r="FEO13" s="46"/>
      <c r="FEP13" s="46"/>
      <c r="FEQ13" s="46"/>
      <c r="FER13" s="46"/>
      <c r="FES13" s="46"/>
      <c r="FET13" s="46"/>
      <c r="FEU13" s="46"/>
      <c r="FEV13" s="46"/>
      <c r="FEW13" s="46"/>
      <c r="FEX13" s="46"/>
      <c r="FEY13" s="46"/>
      <c r="FEZ13" s="46"/>
      <c r="FFA13" s="46"/>
      <c r="FFB13" s="46"/>
      <c r="FFC13" s="46"/>
      <c r="FFD13" s="46"/>
      <c r="FFE13" s="46"/>
      <c r="FFF13" s="46"/>
      <c r="FFG13" s="46"/>
      <c r="FFH13" s="46"/>
      <c r="FFI13" s="46"/>
      <c r="FFJ13" s="46"/>
      <c r="FFK13" s="46"/>
      <c r="FFL13" s="46"/>
      <c r="FFM13" s="46"/>
      <c r="FFN13" s="46"/>
      <c r="FFO13" s="46"/>
      <c r="FFP13" s="46"/>
      <c r="FFQ13" s="46"/>
      <c r="FFR13" s="46"/>
      <c r="FFS13" s="46"/>
      <c r="FFT13" s="46"/>
      <c r="FFU13" s="46"/>
      <c r="FFV13" s="46"/>
      <c r="FFW13" s="46"/>
      <c r="FFX13" s="46"/>
      <c r="FFY13" s="46"/>
      <c r="FFZ13" s="46"/>
      <c r="FGA13" s="46"/>
      <c r="FGB13" s="46"/>
      <c r="FGC13" s="46"/>
      <c r="FGD13" s="46"/>
      <c r="FGE13" s="46"/>
      <c r="FGF13" s="46"/>
      <c r="FGG13" s="46"/>
      <c r="FGH13" s="46"/>
      <c r="FGI13" s="46"/>
      <c r="FGJ13" s="46"/>
      <c r="FGK13" s="46"/>
      <c r="FGL13" s="46"/>
      <c r="FGM13" s="46"/>
      <c r="FGN13" s="46"/>
      <c r="FGO13" s="46"/>
      <c r="FGP13" s="46"/>
      <c r="FGQ13" s="46"/>
      <c r="FGR13" s="46"/>
      <c r="FGS13" s="46"/>
      <c r="FGT13" s="46"/>
      <c r="FGU13" s="46"/>
      <c r="FGV13" s="46"/>
      <c r="FGW13" s="46"/>
      <c r="FGX13" s="46"/>
      <c r="FGY13" s="46"/>
      <c r="FGZ13" s="46"/>
      <c r="FHA13" s="46"/>
      <c r="FHB13" s="46"/>
      <c r="FHC13" s="46"/>
      <c r="FHD13" s="46"/>
      <c r="FHE13" s="46"/>
      <c r="FHF13" s="46"/>
      <c r="FHG13" s="46"/>
      <c r="FHH13" s="46"/>
      <c r="FHI13" s="46"/>
      <c r="FHJ13" s="46"/>
      <c r="FHK13" s="46"/>
      <c r="FHL13" s="46"/>
      <c r="FHM13" s="46"/>
      <c r="FHN13" s="46"/>
      <c r="FHO13" s="46"/>
      <c r="FHP13" s="46"/>
      <c r="FHQ13" s="46"/>
      <c r="FHR13" s="46"/>
      <c r="FHS13" s="46"/>
      <c r="FHT13" s="46"/>
      <c r="FHU13" s="46"/>
      <c r="FHV13" s="46"/>
      <c r="FHW13" s="46"/>
      <c r="FHX13" s="46"/>
      <c r="FHY13" s="46"/>
      <c r="FHZ13" s="46"/>
      <c r="FIA13" s="46"/>
      <c r="FIB13" s="46"/>
      <c r="FIC13" s="46"/>
      <c r="FID13" s="46"/>
      <c r="FIE13" s="46"/>
      <c r="FIF13" s="46"/>
      <c r="FIG13" s="46"/>
      <c r="FIH13" s="46"/>
      <c r="FII13" s="46"/>
      <c r="FIJ13" s="46"/>
      <c r="FIK13" s="46"/>
      <c r="FIL13" s="46"/>
      <c r="FIM13" s="46"/>
      <c r="FIN13" s="46"/>
      <c r="FIO13" s="46"/>
      <c r="FIP13" s="46"/>
      <c r="FIQ13" s="46"/>
      <c r="FIR13" s="46"/>
      <c r="FIS13" s="46"/>
      <c r="FIT13" s="46"/>
      <c r="FIU13" s="46"/>
      <c r="FIV13" s="46"/>
      <c r="FIW13" s="46"/>
      <c r="FIX13" s="46"/>
      <c r="FIY13" s="46"/>
      <c r="FIZ13" s="46"/>
      <c r="FJA13" s="46"/>
      <c r="FJB13" s="46"/>
      <c r="FJC13" s="46"/>
      <c r="FJD13" s="46"/>
      <c r="FJE13" s="46"/>
      <c r="FJF13" s="46"/>
      <c r="FJG13" s="46"/>
      <c r="FJH13" s="46"/>
      <c r="FJI13" s="46"/>
      <c r="FJJ13" s="46"/>
      <c r="FJK13" s="46"/>
      <c r="FJL13" s="46"/>
      <c r="FJM13" s="46"/>
      <c r="FJN13" s="46"/>
      <c r="FJO13" s="46"/>
      <c r="FJP13" s="46"/>
      <c r="FJQ13" s="46"/>
      <c r="FJR13" s="46"/>
      <c r="FJS13" s="46"/>
      <c r="FJT13" s="46"/>
      <c r="FJU13" s="46"/>
      <c r="FJV13" s="46"/>
      <c r="FJW13" s="46"/>
      <c r="FJX13" s="46"/>
      <c r="FJY13" s="46"/>
      <c r="FJZ13" s="46"/>
      <c r="FKA13" s="46"/>
      <c r="FKB13" s="46"/>
      <c r="FKC13" s="46"/>
      <c r="FKD13" s="46"/>
      <c r="FKE13" s="46"/>
      <c r="FKF13" s="46"/>
      <c r="FKG13" s="46"/>
      <c r="FKH13" s="46"/>
      <c r="FKI13" s="46"/>
      <c r="FKJ13" s="46"/>
      <c r="FKK13" s="46"/>
      <c r="FKL13" s="46"/>
      <c r="FKM13" s="46"/>
      <c r="FKN13" s="46"/>
      <c r="FKO13" s="46"/>
      <c r="FKP13" s="46"/>
      <c r="FKQ13" s="46"/>
      <c r="FKR13" s="46"/>
      <c r="FKS13" s="46"/>
      <c r="FKT13" s="46"/>
      <c r="FKU13" s="46"/>
      <c r="FKV13" s="46"/>
      <c r="FKW13" s="46"/>
      <c r="FKX13" s="46"/>
      <c r="FKY13" s="46"/>
      <c r="FKZ13" s="46"/>
      <c r="FLA13" s="46"/>
      <c r="FLB13" s="46"/>
      <c r="FLC13" s="46"/>
      <c r="FLD13" s="46"/>
      <c r="FLE13" s="46"/>
      <c r="FLF13" s="46"/>
      <c r="FLG13" s="46"/>
      <c r="FLH13" s="46"/>
      <c r="FLI13" s="46"/>
      <c r="FLJ13" s="46"/>
      <c r="FLK13" s="46"/>
      <c r="FLL13" s="46"/>
      <c r="FLM13" s="46"/>
      <c r="FLN13" s="46"/>
      <c r="FLO13" s="46"/>
      <c r="FLP13" s="46"/>
      <c r="FLQ13" s="46"/>
      <c r="FLR13" s="46"/>
      <c r="FLS13" s="46"/>
      <c r="FLT13" s="46"/>
      <c r="FLU13" s="46"/>
      <c r="FLV13" s="46"/>
      <c r="FLW13" s="46"/>
      <c r="FLX13" s="46"/>
      <c r="FLY13" s="46"/>
      <c r="FLZ13" s="46"/>
      <c r="FMA13" s="46"/>
      <c r="FMB13" s="46"/>
      <c r="FMC13" s="46"/>
      <c r="FMD13" s="46"/>
      <c r="FME13" s="46"/>
      <c r="FMF13" s="46"/>
      <c r="FMG13" s="46"/>
      <c r="FMH13" s="46"/>
      <c r="FMI13" s="46"/>
      <c r="FMJ13" s="46"/>
      <c r="FMK13" s="46"/>
      <c r="FML13" s="46"/>
      <c r="FMM13" s="46"/>
      <c r="FMN13" s="46"/>
      <c r="FMO13" s="46"/>
      <c r="FMP13" s="46"/>
      <c r="FMQ13" s="46"/>
      <c r="FMR13" s="46"/>
      <c r="FMS13" s="46"/>
      <c r="FMT13" s="46"/>
      <c r="FMU13" s="46"/>
      <c r="FMV13" s="46"/>
      <c r="FMW13" s="46"/>
      <c r="FMX13" s="46"/>
      <c r="FMY13" s="46"/>
      <c r="FMZ13" s="46"/>
      <c r="FNA13" s="46"/>
      <c r="FNB13" s="46"/>
      <c r="FNC13" s="46"/>
      <c r="FND13" s="46"/>
      <c r="FNE13" s="46"/>
      <c r="FNF13" s="46"/>
      <c r="FNG13" s="46"/>
      <c r="FNH13" s="46"/>
      <c r="FNI13" s="46"/>
      <c r="FNJ13" s="46"/>
      <c r="FNK13" s="46"/>
      <c r="FNL13" s="46"/>
      <c r="FNM13" s="46"/>
      <c r="FNN13" s="46"/>
      <c r="FNO13" s="46"/>
      <c r="FNP13" s="46"/>
      <c r="FNQ13" s="46"/>
      <c r="FNR13" s="46"/>
      <c r="FNS13" s="46"/>
      <c r="FNT13" s="46"/>
      <c r="FNU13" s="46"/>
      <c r="FNV13" s="46"/>
      <c r="FNW13" s="46"/>
      <c r="FNX13" s="46"/>
      <c r="FNY13" s="46"/>
      <c r="FNZ13" s="46"/>
      <c r="FOA13" s="46"/>
      <c r="FOB13" s="46"/>
      <c r="FOC13" s="46"/>
      <c r="FOD13" s="46"/>
      <c r="FOE13" s="46"/>
      <c r="FOF13" s="46"/>
      <c r="FOG13" s="46"/>
      <c r="FOH13" s="46"/>
      <c r="FOI13" s="46"/>
      <c r="FOJ13" s="46"/>
      <c r="FOK13" s="46"/>
      <c r="FOL13" s="46"/>
      <c r="FOM13" s="46"/>
      <c r="FON13" s="46"/>
      <c r="FOO13" s="46"/>
      <c r="FOP13" s="46"/>
      <c r="FOQ13" s="46"/>
      <c r="FOR13" s="46"/>
      <c r="FOS13" s="46"/>
      <c r="FOT13" s="46"/>
      <c r="FOU13" s="46"/>
      <c r="FOV13" s="46"/>
      <c r="FOW13" s="46"/>
      <c r="FOX13" s="46"/>
      <c r="FOY13" s="46"/>
      <c r="FOZ13" s="46"/>
      <c r="FPA13" s="46"/>
      <c r="FPB13" s="46"/>
      <c r="FPC13" s="46"/>
      <c r="FPD13" s="46"/>
      <c r="FPE13" s="46"/>
      <c r="FPF13" s="46"/>
      <c r="FPG13" s="46"/>
      <c r="FPH13" s="46"/>
      <c r="FPI13" s="46"/>
      <c r="FPJ13" s="46"/>
      <c r="FPK13" s="46"/>
      <c r="FPL13" s="46"/>
      <c r="FPM13" s="46"/>
      <c r="FPN13" s="46"/>
      <c r="FPO13" s="46"/>
      <c r="FPP13" s="46"/>
      <c r="FPQ13" s="46"/>
      <c r="FPR13" s="46"/>
      <c r="FPS13" s="46"/>
      <c r="FPT13" s="46"/>
      <c r="FPU13" s="46"/>
      <c r="FPV13" s="46"/>
      <c r="FPW13" s="46"/>
      <c r="FPX13" s="46"/>
      <c r="FPY13" s="46"/>
      <c r="FPZ13" s="46"/>
      <c r="FQA13" s="46"/>
      <c r="FQB13" s="46"/>
      <c r="FQC13" s="46"/>
      <c r="FQD13" s="46"/>
      <c r="FQE13" s="46"/>
      <c r="FQF13" s="46"/>
      <c r="FQG13" s="46"/>
      <c r="FQH13" s="46"/>
      <c r="FQI13" s="46"/>
      <c r="FQJ13" s="46"/>
      <c r="FQK13" s="46"/>
      <c r="FQL13" s="46"/>
      <c r="FQM13" s="46"/>
      <c r="FQN13" s="46"/>
      <c r="FQO13" s="46"/>
      <c r="FQP13" s="46"/>
      <c r="FQQ13" s="46"/>
      <c r="FQR13" s="46"/>
      <c r="FQS13" s="46"/>
      <c r="FQT13" s="46"/>
      <c r="FQU13" s="46"/>
      <c r="FQV13" s="46"/>
      <c r="FQW13" s="46"/>
      <c r="FQX13" s="46"/>
      <c r="FQY13" s="46"/>
      <c r="FQZ13" s="46"/>
      <c r="FRA13" s="46"/>
      <c r="FRB13" s="46"/>
      <c r="FRC13" s="46"/>
      <c r="FRD13" s="46"/>
      <c r="FRE13" s="46"/>
      <c r="FRF13" s="46"/>
      <c r="FRG13" s="46"/>
      <c r="FRH13" s="46"/>
      <c r="FRI13" s="46"/>
      <c r="FRJ13" s="46"/>
      <c r="FRK13" s="46"/>
      <c r="FRL13" s="46"/>
      <c r="FRM13" s="46"/>
      <c r="FRN13" s="46"/>
      <c r="FRO13" s="46"/>
      <c r="FRP13" s="46"/>
      <c r="FRQ13" s="46"/>
      <c r="FRR13" s="46"/>
      <c r="FRS13" s="46"/>
      <c r="FRT13" s="46"/>
      <c r="FRU13" s="46"/>
      <c r="FRV13" s="46"/>
      <c r="FRW13" s="46"/>
      <c r="FRX13" s="46"/>
      <c r="FRY13" s="46"/>
      <c r="FRZ13" s="46"/>
      <c r="FSA13" s="46"/>
      <c r="FSB13" s="46"/>
      <c r="FSC13" s="46"/>
      <c r="FSD13" s="46"/>
      <c r="FSE13" s="46"/>
      <c r="FSF13" s="46"/>
      <c r="FSG13" s="46"/>
      <c r="FSH13" s="46"/>
      <c r="FSI13" s="46"/>
      <c r="FSJ13" s="46"/>
      <c r="FSK13" s="46"/>
      <c r="FSL13" s="46"/>
      <c r="FSM13" s="46"/>
      <c r="FSN13" s="46"/>
      <c r="FSO13" s="46"/>
      <c r="FSP13" s="46"/>
      <c r="FSQ13" s="46"/>
      <c r="FSR13" s="46"/>
      <c r="FSS13" s="46"/>
      <c r="FST13" s="46"/>
      <c r="FSU13" s="46"/>
      <c r="FSV13" s="46"/>
      <c r="FSW13" s="46"/>
      <c r="FSX13" s="46"/>
      <c r="FSY13" s="46"/>
      <c r="FSZ13" s="46"/>
      <c r="FTA13" s="46"/>
      <c r="FTB13" s="46"/>
      <c r="FTC13" s="46"/>
      <c r="FTD13" s="46"/>
      <c r="FTE13" s="46"/>
      <c r="FTF13" s="46"/>
      <c r="FTG13" s="46"/>
      <c r="FTH13" s="46"/>
      <c r="FTI13" s="46"/>
      <c r="FTJ13" s="46"/>
      <c r="FTK13" s="46"/>
      <c r="FTL13" s="46"/>
      <c r="FTM13" s="46"/>
      <c r="FTN13" s="46"/>
      <c r="FTO13" s="46"/>
      <c r="FTP13" s="46"/>
      <c r="FTQ13" s="46"/>
      <c r="FTR13" s="46"/>
      <c r="FTS13" s="46"/>
      <c r="FTT13" s="46"/>
      <c r="FTU13" s="46"/>
      <c r="FTV13" s="46"/>
      <c r="FTW13" s="46"/>
      <c r="FTX13" s="46"/>
      <c r="FTY13" s="46"/>
      <c r="FTZ13" s="46"/>
      <c r="FUA13" s="46"/>
      <c r="FUB13" s="46"/>
      <c r="FUC13" s="46"/>
      <c r="FUD13" s="46"/>
      <c r="FUE13" s="46"/>
      <c r="FUF13" s="46"/>
      <c r="FUG13" s="46"/>
      <c r="FUH13" s="46"/>
      <c r="FUI13" s="46"/>
      <c r="FUJ13" s="46"/>
      <c r="FUK13" s="46"/>
      <c r="FUL13" s="46"/>
      <c r="FUM13" s="46"/>
      <c r="FUN13" s="46"/>
      <c r="FUO13" s="46"/>
      <c r="FUP13" s="46"/>
      <c r="FUQ13" s="46"/>
      <c r="FUR13" s="46"/>
      <c r="FUS13" s="46"/>
      <c r="FUT13" s="46"/>
      <c r="FUU13" s="46"/>
      <c r="FUV13" s="46"/>
      <c r="FUW13" s="46"/>
      <c r="FUX13" s="46"/>
      <c r="FUY13" s="46"/>
      <c r="FUZ13" s="46"/>
      <c r="FVA13" s="46"/>
      <c r="FVB13" s="46"/>
      <c r="FVC13" s="46"/>
      <c r="FVD13" s="46"/>
      <c r="FVE13" s="46"/>
      <c r="FVF13" s="46"/>
      <c r="FVG13" s="46"/>
      <c r="FVH13" s="46"/>
      <c r="FVI13" s="46"/>
      <c r="FVJ13" s="46"/>
      <c r="FVK13" s="46"/>
      <c r="FVL13" s="46"/>
      <c r="FVM13" s="46"/>
      <c r="FVN13" s="46"/>
      <c r="FVO13" s="46"/>
      <c r="FVP13" s="46"/>
      <c r="FVQ13" s="46"/>
      <c r="FVR13" s="46"/>
      <c r="FVS13" s="46"/>
      <c r="FVT13" s="46"/>
      <c r="FVU13" s="46"/>
      <c r="FVV13" s="46"/>
      <c r="FVW13" s="46"/>
      <c r="FVX13" s="46"/>
      <c r="FVY13" s="46"/>
      <c r="FVZ13" s="46"/>
      <c r="FWA13" s="46"/>
      <c r="FWB13" s="46"/>
      <c r="FWC13" s="46"/>
      <c r="FWD13" s="46"/>
      <c r="FWE13" s="46"/>
      <c r="FWF13" s="46"/>
      <c r="FWG13" s="46"/>
      <c r="FWH13" s="46"/>
      <c r="FWI13" s="46"/>
      <c r="FWJ13" s="46"/>
      <c r="FWK13" s="46"/>
      <c r="FWL13" s="46"/>
      <c r="FWM13" s="46"/>
      <c r="FWN13" s="46"/>
      <c r="FWO13" s="46"/>
      <c r="FWP13" s="46"/>
      <c r="FWQ13" s="46"/>
      <c r="FWR13" s="46"/>
      <c r="FWS13" s="46"/>
      <c r="FWT13" s="46"/>
      <c r="FWU13" s="46"/>
      <c r="FWV13" s="46"/>
      <c r="FWW13" s="46"/>
      <c r="FWX13" s="46"/>
      <c r="FWY13" s="46"/>
      <c r="FWZ13" s="46"/>
      <c r="FXA13" s="46"/>
      <c r="FXB13" s="46"/>
      <c r="FXC13" s="46"/>
      <c r="FXD13" s="46"/>
      <c r="FXE13" s="46"/>
      <c r="FXF13" s="46"/>
      <c r="FXG13" s="46"/>
      <c r="FXH13" s="46"/>
      <c r="FXI13" s="46"/>
      <c r="FXJ13" s="46"/>
      <c r="FXK13" s="46"/>
      <c r="FXL13" s="46"/>
      <c r="FXM13" s="46"/>
      <c r="FXN13" s="46"/>
      <c r="FXO13" s="46"/>
      <c r="FXP13" s="46"/>
      <c r="FXQ13" s="46"/>
      <c r="FXR13" s="46"/>
      <c r="FXS13" s="46"/>
      <c r="FXT13" s="46"/>
      <c r="FXU13" s="46"/>
      <c r="FXV13" s="46"/>
      <c r="FXW13" s="46"/>
      <c r="FXX13" s="46"/>
      <c r="FXY13" s="46"/>
      <c r="FXZ13" s="46"/>
      <c r="FYA13" s="46"/>
      <c r="FYB13" s="46"/>
      <c r="FYC13" s="46"/>
      <c r="FYD13" s="46"/>
      <c r="FYE13" s="46"/>
      <c r="FYF13" s="46"/>
      <c r="FYG13" s="46"/>
      <c r="FYH13" s="46"/>
      <c r="FYI13" s="46"/>
      <c r="FYJ13" s="46"/>
      <c r="FYK13" s="46"/>
      <c r="FYL13" s="46"/>
      <c r="FYM13" s="46"/>
      <c r="FYN13" s="46"/>
      <c r="FYO13" s="46"/>
      <c r="FYP13" s="46"/>
      <c r="FYQ13" s="46"/>
      <c r="FYR13" s="46"/>
      <c r="FYS13" s="46"/>
      <c r="FYT13" s="46"/>
      <c r="FYU13" s="46"/>
      <c r="FYV13" s="46"/>
      <c r="FYW13" s="46"/>
      <c r="FYX13" s="46"/>
      <c r="FYY13" s="46"/>
      <c r="FYZ13" s="46"/>
      <c r="FZA13" s="46"/>
      <c r="FZB13" s="46"/>
      <c r="FZC13" s="46"/>
      <c r="FZD13" s="46"/>
      <c r="FZE13" s="46"/>
      <c r="FZF13" s="46"/>
      <c r="FZG13" s="46"/>
      <c r="FZH13" s="46"/>
      <c r="FZI13" s="46"/>
      <c r="FZJ13" s="46"/>
      <c r="FZK13" s="46"/>
      <c r="FZL13" s="46"/>
      <c r="FZM13" s="46"/>
      <c r="FZN13" s="46"/>
      <c r="FZO13" s="46"/>
      <c r="FZP13" s="46"/>
      <c r="FZQ13" s="46"/>
      <c r="FZR13" s="46"/>
      <c r="FZS13" s="46"/>
      <c r="FZT13" s="46"/>
      <c r="FZU13" s="46"/>
      <c r="FZV13" s="46"/>
      <c r="FZW13" s="46"/>
      <c r="FZX13" s="46"/>
      <c r="FZY13" s="46"/>
      <c r="FZZ13" s="46"/>
      <c r="GAA13" s="46"/>
      <c r="GAB13" s="46"/>
      <c r="GAC13" s="46"/>
      <c r="GAD13" s="46"/>
      <c r="GAE13" s="46"/>
      <c r="GAF13" s="46"/>
      <c r="GAG13" s="46"/>
      <c r="GAH13" s="46"/>
      <c r="GAI13" s="46"/>
      <c r="GAJ13" s="46"/>
      <c r="GAK13" s="46"/>
      <c r="GAL13" s="46"/>
      <c r="GAM13" s="46"/>
      <c r="GAN13" s="46"/>
      <c r="GAO13" s="46"/>
      <c r="GAP13" s="46"/>
      <c r="GAQ13" s="46"/>
      <c r="GAR13" s="46"/>
      <c r="GAS13" s="46"/>
      <c r="GAT13" s="46"/>
      <c r="GAU13" s="46"/>
      <c r="GAV13" s="46"/>
      <c r="GAW13" s="46"/>
      <c r="GAX13" s="46"/>
      <c r="GAY13" s="46"/>
      <c r="GAZ13" s="46"/>
      <c r="GBA13" s="46"/>
      <c r="GBB13" s="46"/>
      <c r="GBC13" s="46"/>
      <c r="GBD13" s="46"/>
      <c r="GBE13" s="46"/>
      <c r="GBF13" s="46"/>
      <c r="GBG13" s="46"/>
      <c r="GBH13" s="46"/>
      <c r="GBI13" s="46"/>
      <c r="GBJ13" s="46"/>
      <c r="GBK13" s="46"/>
      <c r="GBL13" s="46"/>
      <c r="GBM13" s="46"/>
      <c r="GBN13" s="46"/>
      <c r="GBO13" s="46"/>
      <c r="GBP13" s="46"/>
      <c r="GBQ13" s="46"/>
      <c r="GBR13" s="46"/>
      <c r="GBS13" s="46"/>
      <c r="GBT13" s="46"/>
      <c r="GBU13" s="46"/>
      <c r="GBV13" s="46"/>
      <c r="GBW13" s="46"/>
      <c r="GBX13" s="46"/>
      <c r="GBY13" s="46"/>
      <c r="GBZ13" s="46"/>
      <c r="GCA13" s="46"/>
      <c r="GCB13" s="46"/>
      <c r="GCC13" s="46"/>
      <c r="GCD13" s="46"/>
      <c r="GCE13" s="46"/>
      <c r="GCF13" s="46"/>
      <c r="GCG13" s="46"/>
      <c r="GCH13" s="46"/>
      <c r="GCI13" s="46"/>
      <c r="GCJ13" s="46"/>
      <c r="GCK13" s="46"/>
      <c r="GCL13" s="46"/>
      <c r="GCM13" s="46"/>
      <c r="GCN13" s="46"/>
      <c r="GCO13" s="46"/>
      <c r="GCP13" s="46"/>
      <c r="GCQ13" s="46"/>
      <c r="GCR13" s="46"/>
      <c r="GCS13" s="46"/>
      <c r="GCT13" s="46"/>
      <c r="GCU13" s="46"/>
      <c r="GCV13" s="46"/>
      <c r="GCW13" s="46"/>
      <c r="GCX13" s="46"/>
      <c r="GCY13" s="46"/>
      <c r="GCZ13" s="46"/>
      <c r="GDA13" s="46"/>
      <c r="GDB13" s="46"/>
      <c r="GDC13" s="46"/>
      <c r="GDD13" s="46"/>
      <c r="GDE13" s="46"/>
      <c r="GDF13" s="46"/>
      <c r="GDG13" s="46"/>
      <c r="GDH13" s="46"/>
      <c r="GDI13" s="46"/>
      <c r="GDJ13" s="46"/>
      <c r="GDK13" s="46"/>
      <c r="GDL13" s="46"/>
      <c r="GDM13" s="46"/>
      <c r="GDN13" s="46"/>
      <c r="GDO13" s="46"/>
      <c r="GDP13" s="46"/>
      <c r="GDQ13" s="46"/>
      <c r="GDR13" s="46"/>
      <c r="GDS13" s="46"/>
      <c r="GDT13" s="46"/>
      <c r="GDU13" s="46"/>
      <c r="GDV13" s="46"/>
      <c r="GDW13" s="46"/>
      <c r="GDX13" s="46"/>
      <c r="GDY13" s="46"/>
      <c r="GDZ13" s="46"/>
      <c r="GEA13" s="46"/>
      <c r="GEB13" s="46"/>
      <c r="GEC13" s="46"/>
      <c r="GED13" s="46"/>
      <c r="GEE13" s="46"/>
      <c r="GEF13" s="46"/>
      <c r="GEG13" s="46"/>
      <c r="GEH13" s="46"/>
      <c r="GEI13" s="46"/>
      <c r="GEJ13" s="46"/>
      <c r="GEK13" s="46"/>
      <c r="GEL13" s="46"/>
      <c r="GEM13" s="46"/>
      <c r="GEN13" s="46"/>
      <c r="GEO13" s="46"/>
      <c r="GEP13" s="46"/>
      <c r="GEQ13" s="46"/>
      <c r="GER13" s="46"/>
      <c r="GES13" s="46"/>
      <c r="GET13" s="46"/>
      <c r="GEU13" s="46"/>
      <c r="GEV13" s="46"/>
      <c r="GEW13" s="46"/>
      <c r="GEX13" s="46"/>
      <c r="GEY13" s="46"/>
      <c r="GEZ13" s="46"/>
      <c r="GFA13" s="46"/>
      <c r="GFB13" s="46"/>
      <c r="GFC13" s="46"/>
      <c r="GFD13" s="46"/>
      <c r="GFE13" s="46"/>
      <c r="GFF13" s="46"/>
      <c r="GFG13" s="46"/>
      <c r="GFH13" s="46"/>
      <c r="GFI13" s="46"/>
      <c r="GFJ13" s="46"/>
      <c r="GFK13" s="46"/>
      <c r="GFL13" s="46"/>
      <c r="GFM13" s="46"/>
      <c r="GFN13" s="46"/>
      <c r="GFO13" s="46"/>
      <c r="GFP13" s="46"/>
      <c r="GFQ13" s="46"/>
      <c r="GFR13" s="46"/>
      <c r="GFS13" s="46"/>
      <c r="GFT13" s="46"/>
      <c r="GFU13" s="46"/>
      <c r="GFV13" s="46"/>
      <c r="GFW13" s="46"/>
      <c r="GFX13" s="46"/>
      <c r="GFY13" s="46"/>
      <c r="GFZ13" s="46"/>
      <c r="GGA13" s="46"/>
      <c r="GGB13" s="46"/>
      <c r="GGC13" s="46"/>
      <c r="GGD13" s="46"/>
      <c r="GGE13" s="46"/>
      <c r="GGF13" s="46"/>
      <c r="GGG13" s="46"/>
      <c r="GGH13" s="46"/>
      <c r="GGI13" s="46"/>
      <c r="GGJ13" s="46"/>
      <c r="GGK13" s="46"/>
      <c r="GGL13" s="46"/>
      <c r="GGM13" s="46"/>
      <c r="GGN13" s="46"/>
      <c r="GGO13" s="46"/>
      <c r="GGP13" s="46"/>
      <c r="GGQ13" s="46"/>
      <c r="GGR13" s="46"/>
      <c r="GGS13" s="46"/>
      <c r="GGT13" s="46"/>
      <c r="GGU13" s="46"/>
      <c r="GGV13" s="46"/>
      <c r="GGW13" s="46"/>
      <c r="GGX13" s="46"/>
      <c r="GGY13" s="46"/>
      <c r="GGZ13" s="46"/>
      <c r="GHA13" s="46"/>
      <c r="GHB13" s="46"/>
      <c r="GHC13" s="46"/>
      <c r="GHD13" s="46"/>
      <c r="GHE13" s="46"/>
      <c r="GHF13" s="46"/>
      <c r="GHG13" s="46"/>
      <c r="GHH13" s="46"/>
      <c r="GHI13" s="46"/>
      <c r="GHJ13" s="46"/>
      <c r="GHK13" s="46"/>
      <c r="GHL13" s="46"/>
      <c r="GHM13" s="46"/>
      <c r="GHN13" s="46"/>
      <c r="GHO13" s="46"/>
      <c r="GHP13" s="46"/>
      <c r="GHQ13" s="46"/>
      <c r="GHR13" s="46"/>
      <c r="GHS13" s="46"/>
      <c r="GHT13" s="46"/>
      <c r="GHU13" s="46"/>
      <c r="GHV13" s="46"/>
      <c r="GHW13" s="46"/>
      <c r="GHX13" s="46"/>
      <c r="GHY13" s="46"/>
      <c r="GHZ13" s="46"/>
      <c r="GIA13" s="46"/>
      <c r="GIB13" s="46"/>
      <c r="GIC13" s="46"/>
      <c r="GID13" s="46"/>
      <c r="GIE13" s="46"/>
      <c r="GIF13" s="46"/>
      <c r="GIG13" s="46"/>
      <c r="GIH13" s="46"/>
      <c r="GII13" s="46"/>
      <c r="GIJ13" s="46"/>
      <c r="GIK13" s="46"/>
      <c r="GIL13" s="46"/>
      <c r="GIM13" s="46"/>
      <c r="GIN13" s="46"/>
      <c r="GIO13" s="46"/>
      <c r="GIP13" s="46"/>
      <c r="GIQ13" s="46"/>
      <c r="GIR13" s="46"/>
      <c r="GIS13" s="46"/>
      <c r="GIT13" s="46"/>
      <c r="GIU13" s="46"/>
      <c r="GIV13" s="46"/>
      <c r="GIW13" s="46"/>
      <c r="GIX13" s="46"/>
      <c r="GIY13" s="46"/>
      <c r="GIZ13" s="46"/>
      <c r="GJA13" s="46"/>
      <c r="GJB13" s="46"/>
      <c r="GJC13" s="46"/>
      <c r="GJD13" s="46"/>
      <c r="GJE13" s="46"/>
      <c r="GJF13" s="46"/>
      <c r="GJG13" s="46"/>
      <c r="GJH13" s="46"/>
      <c r="GJI13" s="46"/>
      <c r="GJJ13" s="46"/>
      <c r="GJK13" s="46"/>
      <c r="GJL13" s="46"/>
      <c r="GJM13" s="46"/>
      <c r="GJN13" s="46"/>
      <c r="GJO13" s="46"/>
      <c r="GJP13" s="46"/>
      <c r="GJQ13" s="46"/>
      <c r="GJR13" s="46"/>
      <c r="GJS13" s="46"/>
      <c r="GJT13" s="46"/>
      <c r="GJU13" s="46"/>
      <c r="GJV13" s="46"/>
      <c r="GJW13" s="46"/>
      <c r="GJX13" s="46"/>
      <c r="GJY13" s="46"/>
      <c r="GJZ13" s="46"/>
      <c r="GKA13" s="46"/>
      <c r="GKB13" s="46"/>
      <c r="GKC13" s="46"/>
      <c r="GKD13" s="46"/>
      <c r="GKE13" s="46"/>
      <c r="GKF13" s="46"/>
      <c r="GKG13" s="46"/>
      <c r="GKH13" s="46"/>
      <c r="GKI13" s="46"/>
      <c r="GKJ13" s="46"/>
      <c r="GKK13" s="46"/>
      <c r="GKL13" s="46"/>
      <c r="GKM13" s="46"/>
      <c r="GKN13" s="46"/>
      <c r="GKO13" s="46"/>
      <c r="GKP13" s="46"/>
      <c r="GKQ13" s="46"/>
      <c r="GKR13" s="46"/>
      <c r="GKS13" s="46"/>
      <c r="GKT13" s="46"/>
      <c r="GKU13" s="46"/>
      <c r="GKV13" s="46"/>
      <c r="GKW13" s="46"/>
      <c r="GKX13" s="46"/>
      <c r="GKY13" s="46"/>
      <c r="GKZ13" s="46"/>
      <c r="GLA13" s="46"/>
      <c r="GLB13" s="46"/>
      <c r="GLC13" s="46"/>
      <c r="GLD13" s="46"/>
      <c r="GLE13" s="46"/>
      <c r="GLF13" s="46"/>
      <c r="GLG13" s="46"/>
      <c r="GLH13" s="46"/>
      <c r="GLI13" s="46"/>
      <c r="GLJ13" s="46"/>
      <c r="GLK13" s="46"/>
      <c r="GLL13" s="46"/>
      <c r="GLM13" s="46"/>
      <c r="GLN13" s="46"/>
      <c r="GLO13" s="46"/>
      <c r="GLP13" s="46"/>
      <c r="GLQ13" s="46"/>
      <c r="GLR13" s="46"/>
      <c r="GLS13" s="46"/>
      <c r="GLT13" s="46"/>
      <c r="GLU13" s="46"/>
      <c r="GLV13" s="46"/>
      <c r="GLW13" s="46"/>
      <c r="GLX13" s="46"/>
      <c r="GLY13" s="46"/>
      <c r="GLZ13" s="46"/>
      <c r="GMA13" s="46"/>
      <c r="GMB13" s="46"/>
      <c r="GMC13" s="46"/>
      <c r="GMD13" s="46"/>
      <c r="GME13" s="46"/>
      <c r="GMF13" s="46"/>
      <c r="GMG13" s="46"/>
      <c r="GMH13" s="46"/>
      <c r="GMI13" s="46"/>
      <c r="GMJ13" s="46"/>
      <c r="GMK13" s="46"/>
      <c r="GML13" s="46"/>
      <c r="GMM13" s="46"/>
      <c r="GMN13" s="46"/>
      <c r="GMO13" s="46"/>
      <c r="GMP13" s="46"/>
      <c r="GMQ13" s="46"/>
      <c r="GMR13" s="46"/>
      <c r="GMS13" s="46"/>
      <c r="GMT13" s="46"/>
      <c r="GMU13" s="46"/>
      <c r="GMV13" s="46"/>
      <c r="GMW13" s="46"/>
      <c r="GMX13" s="46"/>
      <c r="GMY13" s="46"/>
      <c r="GMZ13" s="46"/>
      <c r="GNA13" s="46"/>
      <c r="GNB13" s="46"/>
      <c r="GNC13" s="46"/>
      <c r="GND13" s="46"/>
      <c r="GNE13" s="46"/>
      <c r="GNF13" s="46"/>
      <c r="GNG13" s="46"/>
      <c r="GNH13" s="46"/>
      <c r="GNI13" s="46"/>
      <c r="GNJ13" s="46"/>
      <c r="GNK13" s="46"/>
      <c r="GNL13" s="46"/>
      <c r="GNM13" s="46"/>
      <c r="GNN13" s="46"/>
      <c r="GNO13" s="46"/>
      <c r="GNP13" s="46"/>
      <c r="GNQ13" s="46"/>
      <c r="GNR13" s="46"/>
      <c r="GNS13" s="46"/>
      <c r="GNT13" s="46"/>
      <c r="GNU13" s="46"/>
      <c r="GNV13" s="46"/>
      <c r="GNW13" s="46"/>
      <c r="GNX13" s="46"/>
      <c r="GNY13" s="46"/>
      <c r="GNZ13" s="46"/>
      <c r="GOA13" s="46"/>
      <c r="GOB13" s="46"/>
      <c r="GOC13" s="46"/>
      <c r="GOD13" s="46"/>
      <c r="GOE13" s="46"/>
      <c r="GOF13" s="46"/>
      <c r="GOG13" s="46"/>
      <c r="GOH13" s="46"/>
      <c r="GOI13" s="46"/>
      <c r="GOJ13" s="46"/>
      <c r="GOK13" s="46"/>
      <c r="GOL13" s="46"/>
      <c r="GOM13" s="46"/>
      <c r="GON13" s="46"/>
      <c r="GOO13" s="46"/>
      <c r="GOP13" s="46"/>
      <c r="GOQ13" s="46"/>
      <c r="GOR13" s="46"/>
      <c r="GOS13" s="46"/>
      <c r="GOT13" s="46"/>
      <c r="GOU13" s="46"/>
      <c r="GOV13" s="46"/>
      <c r="GOW13" s="46"/>
      <c r="GOX13" s="46"/>
      <c r="GOY13" s="46"/>
      <c r="GOZ13" s="46"/>
      <c r="GPA13" s="46"/>
      <c r="GPB13" s="46"/>
      <c r="GPC13" s="46"/>
      <c r="GPD13" s="46"/>
      <c r="GPE13" s="46"/>
      <c r="GPF13" s="46"/>
      <c r="GPG13" s="46"/>
      <c r="GPH13" s="46"/>
      <c r="GPI13" s="46"/>
      <c r="GPJ13" s="46"/>
      <c r="GPK13" s="46"/>
      <c r="GPL13" s="46"/>
      <c r="GPM13" s="46"/>
      <c r="GPN13" s="46"/>
      <c r="GPO13" s="46"/>
      <c r="GPP13" s="46"/>
      <c r="GPQ13" s="46"/>
      <c r="GPR13" s="46"/>
      <c r="GPS13" s="46"/>
      <c r="GPT13" s="46"/>
      <c r="GPU13" s="46"/>
      <c r="GPV13" s="46"/>
      <c r="GPW13" s="46"/>
      <c r="GPX13" s="46"/>
      <c r="GPY13" s="46"/>
      <c r="GPZ13" s="46"/>
      <c r="GQA13" s="46"/>
      <c r="GQB13" s="46"/>
      <c r="GQC13" s="46"/>
      <c r="GQD13" s="46"/>
      <c r="GQE13" s="46"/>
      <c r="GQF13" s="46"/>
      <c r="GQG13" s="46"/>
      <c r="GQH13" s="46"/>
      <c r="GQI13" s="46"/>
      <c r="GQJ13" s="46"/>
      <c r="GQK13" s="46"/>
      <c r="GQL13" s="46"/>
      <c r="GQM13" s="46"/>
      <c r="GQN13" s="46"/>
      <c r="GQO13" s="46"/>
      <c r="GQP13" s="46"/>
      <c r="GQQ13" s="46"/>
      <c r="GQR13" s="46"/>
      <c r="GQS13" s="46"/>
      <c r="GQT13" s="46"/>
      <c r="GQU13" s="46"/>
      <c r="GQV13" s="46"/>
      <c r="GQW13" s="46"/>
      <c r="GQX13" s="46"/>
      <c r="GQY13" s="46"/>
      <c r="GQZ13" s="46"/>
      <c r="GRA13" s="46"/>
      <c r="GRB13" s="46"/>
      <c r="GRC13" s="46"/>
      <c r="GRD13" s="46"/>
      <c r="GRE13" s="46"/>
      <c r="GRF13" s="46"/>
      <c r="GRG13" s="46"/>
      <c r="GRH13" s="46"/>
      <c r="GRI13" s="46"/>
      <c r="GRJ13" s="46"/>
      <c r="GRK13" s="46"/>
      <c r="GRL13" s="46"/>
      <c r="GRM13" s="46"/>
      <c r="GRN13" s="46"/>
      <c r="GRO13" s="46"/>
      <c r="GRP13" s="46"/>
      <c r="GRQ13" s="46"/>
      <c r="GRR13" s="46"/>
      <c r="GRS13" s="46"/>
      <c r="GRT13" s="46"/>
      <c r="GRU13" s="46"/>
      <c r="GRV13" s="46"/>
      <c r="GRW13" s="46"/>
      <c r="GRX13" s="46"/>
      <c r="GRY13" s="46"/>
      <c r="GRZ13" s="46"/>
      <c r="GSA13" s="46"/>
      <c r="GSB13" s="46"/>
      <c r="GSC13" s="46"/>
      <c r="GSD13" s="46"/>
      <c r="GSE13" s="46"/>
      <c r="GSF13" s="46"/>
      <c r="GSG13" s="46"/>
      <c r="GSH13" s="46"/>
      <c r="GSI13" s="46"/>
      <c r="GSJ13" s="46"/>
      <c r="GSK13" s="46"/>
      <c r="GSL13" s="46"/>
      <c r="GSM13" s="46"/>
      <c r="GSN13" s="46"/>
      <c r="GSO13" s="46"/>
      <c r="GSP13" s="46"/>
      <c r="GSQ13" s="46"/>
      <c r="GSR13" s="46"/>
      <c r="GSS13" s="46"/>
      <c r="GST13" s="46"/>
      <c r="GSU13" s="46"/>
      <c r="GSV13" s="46"/>
      <c r="GSW13" s="46"/>
      <c r="GSX13" s="46"/>
      <c r="GSY13" s="46"/>
      <c r="GSZ13" s="46"/>
      <c r="GTA13" s="46"/>
      <c r="GTB13" s="46"/>
      <c r="GTC13" s="46"/>
      <c r="GTD13" s="46"/>
      <c r="GTE13" s="46"/>
      <c r="GTF13" s="46"/>
      <c r="GTG13" s="46"/>
      <c r="GTH13" s="46"/>
      <c r="GTI13" s="46"/>
      <c r="GTJ13" s="46"/>
      <c r="GTK13" s="46"/>
      <c r="GTL13" s="46"/>
      <c r="GTM13" s="46"/>
      <c r="GTN13" s="46"/>
      <c r="GTO13" s="46"/>
      <c r="GTP13" s="46"/>
      <c r="GTQ13" s="46"/>
      <c r="GTR13" s="46"/>
      <c r="GTS13" s="46"/>
      <c r="GTT13" s="46"/>
      <c r="GTU13" s="46"/>
      <c r="GTV13" s="46"/>
      <c r="GTW13" s="46"/>
      <c r="GTX13" s="46"/>
      <c r="GTY13" s="46"/>
      <c r="GTZ13" s="46"/>
      <c r="GUA13" s="46"/>
      <c r="GUB13" s="46"/>
      <c r="GUC13" s="46"/>
      <c r="GUD13" s="46"/>
      <c r="GUE13" s="46"/>
      <c r="GUF13" s="46"/>
      <c r="GUG13" s="46"/>
      <c r="GUH13" s="46"/>
      <c r="GUI13" s="46"/>
      <c r="GUJ13" s="46"/>
      <c r="GUK13" s="46"/>
      <c r="GUL13" s="46"/>
      <c r="GUM13" s="46"/>
      <c r="GUN13" s="46"/>
      <c r="GUO13" s="46"/>
      <c r="GUP13" s="46"/>
      <c r="GUQ13" s="46"/>
      <c r="GUR13" s="46"/>
      <c r="GUS13" s="46"/>
      <c r="GUT13" s="46"/>
      <c r="GUU13" s="46"/>
      <c r="GUV13" s="46"/>
      <c r="GUW13" s="46"/>
      <c r="GUX13" s="46"/>
      <c r="GUY13" s="46"/>
      <c r="GUZ13" s="46"/>
      <c r="GVA13" s="46"/>
      <c r="GVB13" s="46"/>
      <c r="GVC13" s="46"/>
      <c r="GVD13" s="46"/>
      <c r="GVE13" s="46"/>
      <c r="GVF13" s="46"/>
      <c r="GVG13" s="46"/>
      <c r="GVH13" s="46"/>
      <c r="GVI13" s="46"/>
      <c r="GVJ13" s="46"/>
      <c r="GVK13" s="46"/>
      <c r="GVL13" s="46"/>
      <c r="GVM13" s="46"/>
      <c r="GVN13" s="46"/>
      <c r="GVO13" s="46"/>
      <c r="GVP13" s="46"/>
      <c r="GVQ13" s="46"/>
      <c r="GVR13" s="46"/>
      <c r="GVS13" s="46"/>
      <c r="GVT13" s="46"/>
      <c r="GVU13" s="46"/>
      <c r="GVV13" s="46"/>
      <c r="GVW13" s="46"/>
      <c r="GVX13" s="46"/>
      <c r="GVY13" s="46"/>
      <c r="GVZ13" s="46"/>
      <c r="GWA13" s="46"/>
      <c r="GWB13" s="46"/>
      <c r="GWC13" s="46"/>
      <c r="GWD13" s="46"/>
      <c r="GWE13" s="46"/>
      <c r="GWF13" s="46"/>
      <c r="GWG13" s="46"/>
      <c r="GWH13" s="46"/>
      <c r="GWI13" s="46"/>
      <c r="GWJ13" s="46"/>
      <c r="GWK13" s="46"/>
      <c r="GWL13" s="46"/>
      <c r="GWM13" s="46"/>
      <c r="GWN13" s="46"/>
      <c r="GWO13" s="46"/>
      <c r="GWP13" s="46"/>
      <c r="GWQ13" s="46"/>
      <c r="GWR13" s="46"/>
      <c r="GWS13" s="46"/>
      <c r="GWT13" s="46"/>
      <c r="GWU13" s="46"/>
      <c r="GWV13" s="46"/>
      <c r="GWW13" s="46"/>
      <c r="GWX13" s="46"/>
      <c r="GWY13" s="46"/>
      <c r="GWZ13" s="46"/>
      <c r="GXA13" s="46"/>
      <c r="GXB13" s="46"/>
      <c r="GXC13" s="46"/>
      <c r="GXD13" s="46"/>
      <c r="GXE13" s="46"/>
      <c r="GXF13" s="46"/>
      <c r="GXG13" s="46"/>
      <c r="GXH13" s="46"/>
      <c r="GXI13" s="46"/>
      <c r="GXJ13" s="46"/>
      <c r="GXK13" s="46"/>
      <c r="GXL13" s="46"/>
      <c r="GXM13" s="46"/>
      <c r="GXN13" s="46"/>
      <c r="GXO13" s="46"/>
      <c r="GXP13" s="46"/>
      <c r="GXQ13" s="46"/>
      <c r="GXR13" s="46"/>
      <c r="GXS13" s="46"/>
      <c r="GXT13" s="46"/>
      <c r="GXU13" s="46"/>
      <c r="GXV13" s="46"/>
      <c r="GXW13" s="46"/>
      <c r="GXX13" s="46"/>
      <c r="GXY13" s="46"/>
      <c r="GXZ13" s="46"/>
      <c r="GYA13" s="46"/>
      <c r="GYB13" s="46"/>
      <c r="GYC13" s="46"/>
      <c r="GYD13" s="46"/>
      <c r="GYE13" s="46"/>
      <c r="GYF13" s="46"/>
      <c r="GYG13" s="46"/>
      <c r="GYH13" s="46"/>
      <c r="GYI13" s="46"/>
      <c r="GYJ13" s="46"/>
      <c r="GYK13" s="46"/>
      <c r="GYL13" s="46"/>
      <c r="GYM13" s="46"/>
      <c r="GYN13" s="46"/>
      <c r="GYO13" s="46"/>
      <c r="GYP13" s="46"/>
      <c r="GYQ13" s="46"/>
      <c r="GYR13" s="46"/>
      <c r="GYS13" s="46"/>
      <c r="GYT13" s="46"/>
      <c r="GYU13" s="46"/>
      <c r="GYV13" s="46"/>
      <c r="GYW13" s="46"/>
      <c r="GYX13" s="46"/>
      <c r="GYY13" s="46"/>
      <c r="GYZ13" s="46"/>
      <c r="GZA13" s="46"/>
      <c r="GZB13" s="46"/>
      <c r="GZC13" s="46"/>
      <c r="GZD13" s="46"/>
      <c r="GZE13" s="46"/>
      <c r="GZF13" s="46"/>
      <c r="GZG13" s="46"/>
      <c r="GZH13" s="46"/>
      <c r="GZI13" s="46"/>
      <c r="GZJ13" s="46"/>
      <c r="GZK13" s="46"/>
      <c r="GZL13" s="46"/>
      <c r="GZM13" s="46"/>
      <c r="GZN13" s="46"/>
      <c r="GZO13" s="46"/>
      <c r="GZP13" s="46"/>
      <c r="GZQ13" s="46"/>
      <c r="GZR13" s="46"/>
      <c r="GZS13" s="46"/>
      <c r="GZT13" s="46"/>
      <c r="GZU13" s="46"/>
      <c r="GZV13" s="46"/>
      <c r="GZW13" s="46"/>
      <c r="GZX13" s="46"/>
      <c r="GZY13" s="46"/>
      <c r="GZZ13" s="46"/>
      <c r="HAA13" s="46"/>
      <c r="HAB13" s="46"/>
      <c r="HAC13" s="46"/>
      <c r="HAD13" s="46"/>
      <c r="HAE13" s="46"/>
      <c r="HAF13" s="46"/>
      <c r="HAG13" s="46"/>
      <c r="HAH13" s="46"/>
      <c r="HAI13" s="46"/>
      <c r="HAJ13" s="46"/>
      <c r="HAK13" s="46"/>
      <c r="HAL13" s="46"/>
      <c r="HAM13" s="46"/>
      <c r="HAN13" s="46"/>
      <c r="HAO13" s="46"/>
      <c r="HAP13" s="46"/>
      <c r="HAQ13" s="46"/>
      <c r="HAR13" s="46"/>
      <c r="HAS13" s="46"/>
      <c r="HAT13" s="46"/>
      <c r="HAU13" s="46"/>
      <c r="HAV13" s="46"/>
      <c r="HAW13" s="46"/>
      <c r="HAX13" s="46"/>
      <c r="HAY13" s="46"/>
      <c r="HAZ13" s="46"/>
      <c r="HBA13" s="46"/>
      <c r="HBB13" s="46"/>
      <c r="HBC13" s="46"/>
      <c r="HBD13" s="46"/>
      <c r="HBE13" s="46"/>
      <c r="HBF13" s="46"/>
      <c r="HBG13" s="46"/>
      <c r="HBH13" s="46"/>
      <c r="HBI13" s="46"/>
      <c r="HBJ13" s="46"/>
      <c r="HBK13" s="46"/>
      <c r="HBL13" s="46"/>
      <c r="HBM13" s="46"/>
      <c r="HBN13" s="46"/>
      <c r="HBO13" s="46"/>
      <c r="HBP13" s="46"/>
      <c r="HBQ13" s="46"/>
      <c r="HBR13" s="46"/>
      <c r="HBS13" s="46"/>
      <c r="HBT13" s="46"/>
      <c r="HBU13" s="46"/>
      <c r="HBV13" s="46"/>
      <c r="HBW13" s="46"/>
      <c r="HBX13" s="46"/>
      <c r="HBY13" s="46"/>
      <c r="HBZ13" s="46"/>
      <c r="HCA13" s="46"/>
      <c r="HCB13" s="46"/>
      <c r="HCC13" s="46"/>
      <c r="HCD13" s="46"/>
      <c r="HCE13" s="46"/>
      <c r="HCF13" s="46"/>
      <c r="HCG13" s="46"/>
      <c r="HCH13" s="46"/>
      <c r="HCI13" s="46"/>
      <c r="HCJ13" s="46"/>
      <c r="HCK13" s="46"/>
      <c r="HCL13" s="46"/>
      <c r="HCM13" s="46"/>
      <c r="HCN13" s="46"/>
      <c r="HCO13" s="46"/>
      <c r="HCP13" s="46"/>
      <c r="HCQ13" s="46"/>
      <c r="HCR13" s="46"/>
      <c r="HCS13" s="46"/>
      <c r="HCT13" s="46"/>
      <c r="HCU13" s="46"/>
      <c r="HCV13" s="46"/>
      <c r="HCW13" s="46"/>
      <c r="HCX13" s="46"/>
      <c r="HCY13" s="46"/>
      <c r="HCZ13" s="46"/>
      <c r="HDA13" s="46"/>
      <c r="HDB13" s="46"/>
      <c r="HDC13" s="46"/>
      <c r="HDD13" s="46"/>
      <c r="HDE13" s="46"/>
      <c r="HDF13" s="46"/>
      <c r="HDG13" s="46"/>
      <c r="HDH13" s="46"/>
      <c r="HDI13" s="46"/>
      <c r="HDJ13" s="46"/>
      <c r="HDK13" s="46"/>
      <c r="HDL13" s="46"/>
      <c r="HDM13" s="46"/>
      <c r="HDN13" s="46"/>
      <c r="HDO13" s="46"/>
      <c r="HDP13" s="46"/>
      <c r="HDQ13" s="46"/>
      <c r="HDR13" s="46"/>
      <c r="HDS13" s="46"/>
      <c r="HDT13" s="46"/>
      <c r="HDU13" s="46"/>
      <c r="HDV13" s="46"/>
      <c r="HDW13" s="46"/>
      <c r="HDX13" s="46"/>
      <c r="HDY13" s="46"/>
      <c r="HDZ13" s="46"/>
      <c r="HEA13" s="46"/>
      <c r="HEB13" s="46"/>
      <c r="HEC13" s="46"/>
      <c r="HED13" s="46"/>
      <c r="HEE13" s="46"/>
      <c r="HEF13" s="46"/>
      <c r="HEG13" s="46"/>
      <c r="HEH13" s="46"/>
      <c r="HEI13" s="46"/>
      <c r="HEJ13" s="46"/>
      <c r="HEK13" s="46"/>
      <c r="HEL13" s="46"/>
      <c r="HEM13" s="46"/>
      <c r="HEN13" s="46"/>
      <c r="HEO13" s="46"/>
      <c r="HEP13" s="46"/>
      <c r="HEQ13" s="46"/>
      <c r="HER13" s="46"/>
      <c r="HES13" s="46"/>
      <c r="HET13" s="46"/>
      <c r="HEU13" s="46"/>
      <c r="HEV13" s="46"/>
      <c r="HEW13" s="46"/>
      <c r="HEX13" s="46"/>
      <c r="HEY13" s="46"/>
      <c r="HEZ13" s="46"/>
      <c r="HFA13" s="46"/>
      <c r="HFB13" s="46"/>
      <c r="HFC13" s="46"/>
      <c r="HFD13" s="46"/>
      <c r="HFE13" s="46"/>
      <c r="HFF13" s="46"/>
      <c r="HFG13" s="46"/>
      <c r="HFH13" s="46"/>
      <c r="HFI13" s="46"/>
      <c r="HFJ13" s="46"/>
      <c r="HFK13" s="46"/>
      <c r="HFL13" s="46"/>
      <c r="HFM13" s="46"/>
      <c r="HFN13" s="46"/>
      <c r="HFO13" s="46"/>
      <c r="HFP13" s="46"/>
      <c r="HFQ13" s="46"/>
      <c r="HFR13" s="46"/>
      <c r="HFS13" s="46"/>
      <c r="HFT13" s="46"/>
      <c r="HFU13" s="46"/>
      <c r="HFV13" s="46"/>
      <c r="HFW13" s="46"/>
      <c r="HFX13" s="46"/>
      <c r="HFY13" s="46"/>
      <c r="HFZ13" s="46"/>
      <c r="HGA13" s="46"/>
      <c r="HGB13" s="46"/>
      <c r="HGC13" s="46"/>
      <c r="HGD13" s="46"/>
      <c r="HGE13" s="46"/>
      <c r="HGF13" s="46"/>
      <c r="HGG13" s="46"/>
      <c r="HGH13" s="46"/>
      <c r="HGI13" s="46"/>
      <c r="HGJ13" s="46"/>
      <c r="HGK13" s="46"/>
      <c r="HGL13" s="46"/>
      <c r="HGM13" s="46"/>
      <c r="HGN13" s="46"/>
      <c r="HGO13" s="46"/>
      <c r="HGP13" s="46"/>
      <c r="HGQ13" s="46"/>
      <c r="HGR13" s="46"/>
      <c r="HGS13" s="46"/>
      <c r="HGT13" s="46"/>
      <c r="HGU13" s="46"/>
      <c r="HGV13" s="46"/>
      <c r="HGW13" s="46"/>
      <c r="HGX13" s="46"/>
      <c r="HGY13" s="46"/>
      <c r="HGZ13" s="46"/>
      <c r="HHA13" s="46"/>
      <c r="HHB13" s="46"/>
      <c r="HHC13" s="46"/>
      <c r="HHD13" s="46"/>
      <c r="HHE13" s="46"/>
      <c r="HHF13" s="46"/>
      <c r="HHG13" s="46"/>
      <c r="HHH13" s="46"/>
      <c r="HHI13" s="46"/>
      <c r="HHJ13" s="46"/>
      <c r="HHK13" s="46"/>
      <c r="HHL13" s="46"/>
      <c r="HHM13" s="46"/>
      <c r="HHN13" s="46"/>
      <c r="HHO13" s="46"/>
      <c r="HHP13" s="46"/>
      <c r="HHQ13" s="46"/>
      <c r="HHR13" s="46"/>
      <c r="HHS13" s="46"/>
      <c r="HHT13" s="46"/>
      <c r="HHU13" s="46"/>
      <c r="HHV13" s="46"/>
      <c r="HHW13" s="46"/>
      <c r="HHX13" s="46"/>
      <c r="HHY13" s="46"/>
      <c r="HHZ13" s="46"/>
      <c r="HIA13" s="46"/>
      <c r="HIB13" s="46"/>
      <c r="HIC13" s="46"/>
      <c r="HID13" s="46"/>
      <c r="HIE13" s="46"/>
      <c r="HIF13" s="46"/>
      <c r="HIG13" s="46"/>
      <c r="HIH13" s="46"/>
      <c r="HII13" s="46"/>
      <c r="HIJ13" s="46"/>
      <c r="HIK13" s="46"/>
      <c r="HIL13" s="46"/>
      <c r="HIM13" s="46"/>
      <c r="HIN13" s="46"/>
      <c r="HIO13" s="46"/>
      <c r="HIP13" s="46"/>
      <c r="HIQ13" s="46"/>
      <c r="HIR13" s="46"/>
      <c r="HIS13" s="46"/>
      <c r="HIT13" s="46"/>
      <c r="HIU13" s="46"/>
      <c r="HIV13" s="46"/>
      <c r="HIW13" s="46"/>
      <c r="HIX13" s="46"/>
      <c r="HIY13" s="46"/>
      <c r="HIZ13" s="46"/>
      <c r="HJA13" s="46"/>
      <c r="HJB13" s="46"/>
      <c r="HJC13" s="46"/>
      <c r="HJD13" s="46"/>
      <c r="HJE13" s="46"/>
      <c r="HJF13" s="46"/>
      <c r="HJG13" s="46"/>
      <c r="HJH13" s="46"/>
      <c r="HJI13" s="46"/>
      <c r="HJJ13" s="46"/>
      <c r="HJK13" s="46"/>
      <c r="HJL13" s="46"/>
      <c r="HJM13" s="46"/>
      <c r="HJN13" s="46"/>
      <c r="HJO13" s="46"/>
      <c r="HJP13" s="46"/>
      <c r="HJQ13" s="46"/>
      <c r="HJR13" s="46"/>
      <c r="HJS13" s="46"/>
      <c r="HJT13" s="46"/>
      <c r="HJU13" s="46"/>
      <c r="HJV13" s="46"/>
      <c r="HJW13" s="46"/>
      <c r="HJX13" s="46"/>
      <c r="HJY13" s="46"/>
      <c r="HJZ13" s="46"/>
      <c r="HKA13" s="46"/>
      <c r="HKB13" s="46"/>
      <c r="HKC13" s="46"/>
      <c r="HKD13" s="46"/>
      <c r="HKE13" s="46"/>
      <c r="HKF13" s="46"/>
      <c r="HKG13" s="46"/>
      <c r="HKH13" s="46"/>
      <c r="HKI13" s="46"/>
      <c r="HKJ13" s="46"/>
      <c r="HKK13" s="46"/>
      <c r="HKL13" s="46"/>
      <c r="HKM13" s="46"/>
      <c r="HKN13" s="46"/>
      <c r="HKO13" s="46"/>
      <c r="HKP13" s="46"/>
      <c r="HKQ13" s="46"/>
      <c r="HKR13" s="46"/>
      <c r="HKS13" s="46"/>
      <c r="HKT13" s="46"/>
      <c r="HKU13" s="46"/>
      <c r="HKV13" s="46"/>
      <c r="HKW13" s="46"/>
      <c r="HKX13" s="46"/>
      <c r="HKY13" s="46"/>
      <c r="HKZ13" s="46"/>
      <c r="HLA13" s="46"/>
      <c r="HLB13" s="46"/>
      <c r="HLC13" s="46"/>
      <c r="HLD13" s="46"/>
      <c r="HLE13" s="46"/>
      <c r="HLF13" s="46"/>
      <c r="HLG13" s="46"/>
      <c r="HLH13" s="46"/>
      <c r="HLI13" s="46"/>
      <c r="HLJ13" s="46"/>
      <c r="HLK13" s="46"/>
      <c r="HLL13" s="46"/>
      <c r="HLM13" s="46"/>
      <c r="HLN13" s="46"/>
      <c r="HLO13" s="46"/>
      <c r="HLP13" s="46"/>
      <c r="HLQ13" s="46"/>
      <c r="HLR13" s="46"/>
      <c r="HLS13" s="46"/>
      <c r="HLT13" s="46"/>
      <c r="HLU13" s="46"/>
      <c r="HLV13" s="46"/>
      <c r="HLW13" s="46"/>
      <c r="HLX13" s="46"/>
      <c r="HLY13" s="46"/>
      <c r="HLZ13" s="46"/>
      <c r="HMA13" s="46"/>
      <c r="HMB13" s="46"/>
      <c r="HMC13" s="46"/>
      <c r="HMD13" s="46"/>
      <c r="HME13" s="46"/>
      <c r="HMF13" s="46"/>
      <c r="HMG13" s="46"/>
      <c r="HMH13" s="46"/>
      <c r="HMI13" s="46"/>
      <c r="HMJ13" s="46"/>
      <c r="HMK13" s="46"/>
      <c r="HML13" s="46"/>
      <c r="HMM13" s="46"/>
      <c r="HMN13" s="46"/>
      <c r="HMO13" s="46"/>
      <c r="HMP13" s="46"/>
      <c r="HMQ13" s="46"/>
      <c r="HMR13" s="46"/>
      <c r="HMS13" s="46"/>
      <c r="HMT13" s="46"/>
      <c r="HMU13" s="46"/>
      <c r="HMV13" s="46"/>
      <c r="HMW13" s="46"/>
      <c r="HMX13" s="46"/>
      <c r="HMY13" s="46"/>
      <c r="HMZ13" s="46"/>
      <c r="HNA13" s="46"/>
      <c r="HNB13" s="46"/>
      <c r="HNC13" s="46"/>
      <c r="HND13" s="46"/>
      <c r="HNE13" s="46"/>
      <c r="HNF13" s="46"/>
      <c r="HNG13" s="46"/>
      <c r="HNH13" s="46"/>
      <c r="HNI13" s="46"/>
      <c r="HNJ13" s="46"/>
      <c r="HNK13" s="46"/>
      <c r="HNL13" s="46"/>
      <c r="HNM13" s="46"/>
      <c r="HNN13" s="46"/>
      <c r="HNO13" s="46"/>
      <c r="HNP13" s="46"/>
      <c r="HNQ13" s="46"/>
      <c r="HNR13" s="46"/>
      <c r="HNS13" s="46"/>
      <c r="HNT13" s="46"/>
      <c r="HNU13" s="46"/>
      <c r="HNV13" s="46"/>
      <c r="HNW13" s="46"/>
      <c r="HNX13" s="46"/>
      <c r="HNY13" s="46"/>
      <c r="HNZ13" s="46"/>
      <c r="HOA13" s="46"/>
      <c r="HOB13" s="46"/>
      <c r="HOC13" s="46"/>
      <c r="HOD13" s="46"/>
      <c r="HOE13" s="46"/>
      <c r="HOF13" s="46"/>
      <c r="HOG13" s="46"/>
      <c r="HOH13" s="46"/>
      <c r="HOI13" s="46"/>
      <c r="HOJ13" s="46"/>
      <c r="HOK13" s="46"/>
      <c r="HOL13" s="46"/>
      <c r="HOM13" s="46"/>
      <c r="HON13" s="46"/>
      <c r="HOO13" s="46"/>
      <c r="HOP13" s="46"/>
      <c r="HOQ13" s="46"/>
      <c r="HOR13" s="46"/>
      <c r="HOS13" s="46"/>
      <c r="HOT13" s="46"/>
      <c r="HOU13" s="46"/>
      <c r="HOV13" s="46"/>
      <c r="HOW13" s="46"/>
      <c r="HOX13" s="46"/>
      <c r="HOY13" s="46"/>
      <c r="HOZ13" s="46"/>
      <c r="HPA13" s="46"/>
      <c r="HPB13" s="46"/>
      <c r="HPC13" s="46"/>
      <c r="HPD13" s="46"/>
      <c r="HPE13" s="46"/>
      <c r="HPF13" s="46"/>
      <c r="HPG13" s="46"/>
      <c r="HPH13" s="46"/>
      <c r="HPI13" s="46"/>
      <c r="HPJ13" s="46"/>
      <c r="HPK13" s="46"/>
      <c r="HPL13" s="46"/>
      <c r="HPM13" s="46"/>
      <c r="HPN13" s="46"/>
      <c r="HPO13" s="46"/>
      <c r="HPP13" s="46"/>
      <c r="HPQ13" s="46"/>
      <c r="HPR13" s="46"/>
      <c r="HPS13" s="46"/>
      <c r="HPT13" s="46"/>
      <c r="HPU13" s="46"/>
      <c r="HPV13" s="46"/>
      <c r="HPW13" s="46"/>
      <c r="HPX13" s="46"/>
      <c r="HPY13" s="46"/>
      <c r="HPZ13" s="46"/>
      <c r="HQA13" s="46"/>
      <c r="HQB13" s="46"/>
      <c r="HQC13" s="46"/>
      <c r="HQD13" s="46"/>
      <c r="HQE13" s="46"/>
      <c r="HQF13" s="46"/>
      <c r="HQG13" s="46"/>
      <c r="HQH13" s="46"/>
      <c r="HQI13" s="46"/>
      <c r="HQJ13" s="46"/>
      <c r="HQK13" s="46"/>
      <c r="HQL13" s="46"/>
      <c r="HQM13" s="46"/>
      <c r="HQN13" s="46"/>
      <c r="HQO13" s="46"/>
      <c r="HQP13" s="46"/>
      <c r="HQQ13" s="46"/>
      <c r="HQR13" s="46"/>
      <c r="HQS13" s="46"/>
      <c r="HQT13" s="46"/>
      <c r="HQU13" s="46"/>
      <c r="HQV13" s="46"/>
      <c r="HQW13" s="46"/>
      <c r="HQX13" s="46"/>
      <c r="HQY13" s="46"/>
      <c r="HQZ13" s="46"/>
      <c r="HRA13" s="46"/>
      <c r="HRB13" s="46"/>
      <c r="HRC13" s="46"/>
      <c r="HRD13" s="46"/>
      <c r="HRE13" s="46"/>
      <c r="HRF13" s="46"/>
      <c r="HRG13" s="46"/>
      <c r="HRH13" s="46"/>
      <c r="HRI13" s="46"/>
      <c r="HRJ13" s="46"/>
      <c r="HRK13" s="46"/>
      <c r="HRL13" s="46"/>
      <c r="HRM13" s="46"/>
      <c r="HRN13" s="46"/>
      <c r="HRO13" s="46"/>
      <c r="HRP13" s="46"/>
      <c r="HRQ13" s="46"/>
      <c r="HRR13" s="46"/>
      <c r="HRS13" s="46"/>
      <c r="HRT13" s="46"/>
      <c r="HRU13" s="46"/>
      <c r="HRV13" s="46"/>
      <c r="HRW13" s="46"/>
      <c r="HRX13" s="46"/>
      <c r="HRY13" s="46"/>
      <c r="HRZ13" s="46"/>
      <c r="HSA13" s="46"/>
      <c r="HSB13" s="46"/>
      <c r="HSC13" s="46"/>
      <c r="HSD13" s="46"/>
      <c r="HSE13" s="46"/>
      <c r="HSF13" s="46"/>
      <c r="HSG13" s="46"/>
      <c r="HSH13" s="46"/>
      <c r="HSI13" s="46"/>
      <c r="HSJ13" s="46"/>
      <c r="HSK13" s="46"/>
      <c r="HSL13" s="46"/>
      <c r="HSM13" s="46"/>
      <c r="HSN13" s="46"/>
      <c r="HSO13" s="46"/>
      <c r="HSP13" s="46"/>
      <c r="HSQ13" s="46"/>
      <c r="HSR13" s="46"/>
      <c r="HSS13" s="46"/>
      <c r="HST13" s="46"/>
      <c r="HSU13" s="46"/>
      <c r="HSV13" s="46"/>
      <c r="HSW13" s="46"/>
      <c r="HSX13" s="46"/>
      <c r="HSY13" s="46"/>
      <c r="HSZ13" s="46"/>
      <c r="HTA13" s="46"/>
      <c r="HTB13" s="46"/>
      <c r="HTC13" s="46"/>
      <c r="HTD13" s="46"/>
      <c r="HTE13" s="46"/>
      <c r="HTF13" s="46"/>
      <c r="HTG13" s="46"/>
      <c r="HTH13" s="46"/>
      <c r="HTI13" s="46"/>
      <c r="HTJ13" s="46"/>
      <c r="HTK13" s="46"/>
      <c r="HTL13" s="46"/>
      <c r="HTM13" s="46"/>
      <c r="HTN13" s="46"/>
      <c r="HTO13" s="46"/>
      <c r="HTP13" s="46"/>
      <c r="HTQ13" s="46"/>
      <c r="HTR13" s="46"/>
      <c r="HTS13" s="46"/>
      <c r="HTT13" s="46"/>
      <c r="HTU13" s="46"/>
      <c r="HTV13" s="46"/>
      <c r="HTW13" s="46"/>
      <c r="HTX13" s="46"/>
      <c r="HTY13" s="46"/>
      <c r="HTZ13" s="46"/>
      <c r="HUA13" s="46"/>
      <c r="HUB13" s="46"/>
      <c r="HUC13" s="46"/>
      <c r="HUD13" s="46"/>
      <c r="HUE13" s="46"/>
      <c r="HUF13" s="46"/>
      <c r="HUG13" s="46"/>
      <c r="HUH13" s="46"/>
      <c r="HUI13" s="46"/>
      <c r="HUJ13" s="46"/>
      <c r="HUK13" s="46"/>
      <c r="HUL13" s="46"/>
      <c r="HUM13" s="46"/>
      <c r="HUN13" s="46"/>
      <c r="HUO13" s="46"/>
      <c r="HUP13" s="46"/>
      <c r="HUQ13" s="46"/>
      <c r="HUR13" s="46"/>
      <c r="HUS13" s="46"/>
      <c r="HUT13" s="46"/>
      <c r="HUU13" s="46"/>
      <c r="HUV13" s="46"/>
      <c r="HUW13" s="46"/>
      <c r="HUX13" s="46"/>
      <c r="HUY13" s="46"/>
      <c r="HUZ13" s="46"/>
      <c r="HVA13" s="46"/>
      <c r="HVB13" s="46"/>
      <c r="HVC13" s="46"/>
      <c r="HVD13" s="46"/>
      <c r="HVE13" s="46"/>
      <c r="HVF13" s="46"/>
      <c r="HVG13" s="46"/>
      <c r="HVH13" s="46"/>
      <c r="HVI13" s="46"/>
      <c r="HVJ13" s="46"/>
      <c r="HVK13" s="46"/>
      <c r="HVL13" s="46"/>
      <c r="HVM13" s="46"/>
      <c r="HVN13" s="46"/>
      <c r="HVO13" s="46"/>
      <c r="HVP13" s="46"/>
      <c r="HVQ13" s="46"/>
      <c r="HVR13" s="46"/>
      <c r="HVS13" s="46"/>
      <c r="HVT13" s="46"/>
      <c r="HVU13" s="46"/>
      <c r="HVV13" s="46"/>
      <c r="HVW13" s="46"/>
      <c r="HVX13" s="46"/>
      <c r="HVY13" s="46"/>
      <c r="HVZ13" s="46"/>
      <c r="HWA13" s="46"/>
      <c r="HWB13" s="46"/>
      <c r="HWC13" s="46"/>
      <c r="HWD13" s="46"/>
      <c r="HWE13" s="46"/>
      <c r="HWF13" s="46"/>
      <c r="HWG13" s="46"/>
      <c r="HWH13" s="46"/>
      <c r="HWI13" s="46"/>
      <c r="HWJ13" s="46"/>
      <c r="HWK13" s="46"/>
      <c r="HWL13" s="46"/>
      <c r="HWM13" s="46"/>
      <c r="HWN13" s="46"/>
      <c r="HWO13" s="46"/>
      <c r="HWP13" s="46"/>
      <c r="HWQ13" s="46"/>
      <c r="HWR13" s="46"/>
      <c r="HWS13" s="46"/>
      <c r="HWT13" s="46"/>
      <c r="HWU13" s="46"/>
      <c r="HWV13" s="46"/>
      <c r="HWW13" s="46"/>
      <c r="HWX13" s="46"/>
      <c r="HWY13" s="46"/>
      <c r="HWZ13" s="46"/>
      <c r="HXA13" s="46"/>
      <c r="HXB13" s="46"/>
      <c r="HXC13" s="46"/>
      <c r="HXD13" s="46"/>
      <c r="HXE13" s="46"/>
      <c r="HXF13" s="46"/>
      <c r="HXG13" s="46"/>
      <c r="HXH13" s="46"/>
      <c r="HXI13" s="46"/>
      <c r="HXJ13" s="46"/>
      <c r="HXK13" s="46"/>
      <c r="HXL13" s="46"/>
      <c r="HXM13" s="46"/>
      <c r="HXN13" s="46"/>
      <c r="HXO13" s="46"/>
      <c r="HXP13" s="46"/>
      <c r="HXQ13" s="46"/>
      <c r="HXR13" s="46"/>
      <c r="HXS13" s="46"/>
      <c r="HXT13" s="46"/>
      <c r="HXU13" s="46"/>
      <c r="HXV13" s="46"/>
      <c r="HXW13" s="46"/>
      <c r="HXX13" s="46"/>
      <c r="HXY13" s="46"/>
      <c r="HXZ13" s="46"/>
      <c r="HYA13" s="46"/>
      <c r="HYB13" s="46"/>
      <c r="HYC13" s="46"/>
      <c r="HYD13" s="46"/>
      <c r="HYE13" s="46"/>
      <c r="HYF13" s="46"/>
      <c r="HYG13" s="46"/>
      <c r="HYH13" s="46"/>
      <c r="HYI13" s="46"/>
      <c r="HYJ13" s="46"/>
      <c r="HYK13" s="46"/>
      <c r="HYL13" s="46"/>
      <c r="HYM13" s="46"/>
      <c r="HYN13" s="46"/>
      <c r="HYO13" s="46"/>
      <c r="HYP13" s="46"/>
      <c r="HYQ13" s="46"/>
      <c r="HYR13" s="46"/>
      <c r="HYS13" s="46"/>
      <c r="HYT13" s="46"/>
      <c r="HYU13" s="46"/>
      <c r="HYV13" s="46"/>
      <c r="HYW13" s="46"/>
      <c r="HYX13" s="46"/>
      <c r="HYY13" s="46"/>
      <c r="HYZ13" s="46"/>
      <c r="HZA13" s="46"/>
      <c r="HZB13" s="46"/>
      <c r="HZC13" s="46"/>
      <c r="HZD13" s="46"/>
      <c r="HZE13" s="46"/>
      <c r="HZF13" s="46"/>
      <c r="HZG13" s="46"/>
      <c r="HZH13" s="46"/>
      <c r="HZI13" s="46"/>
      <c r="HZJ13" s="46"/>
      <c r="HZK13" s="46"/>
      <c r="HZL13" s="46"/>
      <c r="HZM13" s="46"/>
      <c r="HZN13" s="46"/>
      <c r="HZO13" s="46"/>
      <c r="HZP13" s="46"/>
      <c r="HZQ13" s="46"/>
      <c r="HZR13" s="46"/>
      <c r="HZS13" s="46"/>
      <c r="HZT13" s="46"/>
      <c r="HZU13" s="46"/>
      <c r="HZV13" s="46"/>
      <c r="HZW13" s="46"/>
      <c r="HZX13" s="46"/>
      <c r="HZY13" s="46"/>
      <c r="HZZ13" s="46"/>
      <c r="IAA13" s="46"/>
      <c r="IAB13" s="46"/>
      <c r="IAC13" s="46"/>
      <c r="IAD13" s="46"/>
      <c r="IAE13" s="46"/>
      <c r="IAF13" s="46"/>
      <c r="IAG13" s="46"/>
      <c r="IAH13" s="46"/>
      <c r="IAI13" s="46"/>
      <c r="IAJ13" s="46"/>
      <c r="IAK13" s="46"/>
      <c r="IAL13" s="46"/>
      <c r="IAM13" s="46"/>
      <c r="IAN13" s="46"/>
      <c r="IAO13" s="46"/>
      <c r="IAP13" s="46"/>
      <c r="IAQ13" s="46"/>
      <c r="IAR13" s="46"/>
      <c r="IAS13" s="46"/>
      <c r="IAT13" s="46"/>
      <c r="IAU13" s="46"/>
      <c r="IAV13" s="46"/>
      <c r="IAW13" s="46"/>
      <c r="IAX13" s="46"/>
      <c r="IAY13" s="46"/>
      <c r="IAZ13" s="46"/>
      <c r="IBA13" s="46"/>
      <c r="IBB13" s="46"/>
      <c r="IBC13" s="46"/>
      <c r="IBD13" s="46"/>
      <c r="IBE13" s="46"/>
      <c r="IBF13" s="46"/>
      <c r="IBG13" s="46"/>
      <c r="IBH13" s="46"/>
      <c r="IBI13" s="46"/>
      <c r="IBJ13" s="46"/>
      <c r="IBK13" s="46"/>
      <c r="IBL13" s="46"/>
      <c r="IBM13" s="46"/>
      <c r="IBN13" s="46"/>
      <c r="IBO13" s="46"/>
      <c r="IBP13" s="46"/>
      <c r="IBQ13" s="46"/>
      <c r="IBR13" s="46"/>
      <c r="IBS13" s="46"/>
      <c r="IBT13" s="46"/>
      <c r="IBU13" s="46"/>
      <c r="IBV13" s="46"/>
      <c r="IBW13" s="46"/>
      <c r="IBX13" s="46"/>
      <c r="IBY13" s="46"/>
      <c r="IBZ13" s="46"/>
      <c r="ICA13" s="46"/>
      <c r="ICB13" s="46"/>
      <c r="ICC13" s="46"/>
      <c r="ICD13" s="46"/>
      <c r="ICE13" s="46"/>
      <c r="ICF13" s="46"/>
      <c r="ICG13" s="46"/>
      <c r="ICH13" s="46"/>
      <c r="ICI13" s="46"/>
      <c r="ICJ13" s="46"/>
      <c r="ICK13" s="46"/>
      <c r="ICL13" s="46"/>
      <c r="ICM13" s="46"/>
      <c r="ICN13" s="46"/>
      <c r="ICO13" s="46"/>
      <c r="ICP13" s="46"/>
      <c r="ICQ13" s="46"/>
      <c r="ICR13" s="46"/>
      <c r="ICS13" s="46"/>
      <c r="ICT13" s="46"/>
      <c r="ICU13" s="46"/>
      <c r="ICV13" s="46"/>
      <c r="ICW13" s="46"/>
      <c r="ICX13" s="46"/>
      <c r="ICY13" s="46"/>
      <c r="ICZ13" s="46"/>
      <c r="IDA13" s="46"/>
      <c r="IDB13" s="46"/>
      <c r="IDC13" s="46"/>
      <c r="IDD13" s="46"/>
      <c r="IDE13" s="46"/>
      <c r="IDF13" s="46"/>
      <c r="IDG13" s="46"/>
      <c r="IDH13" s="46"/>
      <c r="IDI13" s="46"/>
      <c r="IDJ13" s="46"/>
      <c r="IDK13" s="46"/>
      <c r="IDL13" s="46"/>
      <c r="IDM13" s="46"/>
      <c r="IDN13" s="46"/>
      <c r="IDO13" s="46"/>
      <c r="IDP13" s="46"/>
      <c r="IDQ13" s="46"/>
      <c r="IDR13" s="46"/>
      <c r="IDS13" s="46"/>
      <c r="IDT13" s="46"/>
      <c r="IDU13" s="46"/>
      <c r="IDV13" s="46"/>
      <c r="IDW13" s="46"/>
      <c r="IDX13" s="46"/>
      <c r="IDY13" s="46"/>
      <c r="IDZ13" s="46"/>
      <c r="IEA13" s="46"/>
      <c r="IEB13" s="46"/>
      <c r="IEC13" s="46"/>
      <c r="IED13" s="46"/>
      <c r="IEE13" s="46"/>
      <c r="IEF13" s="46"/>
      <c r="IEG13" s="46"/>
      <c r="IEH13" s="46"/>
      <c r="IEI13" s="46"/>
      <c r="IEJ13" s="46"/>
      <c r="IEK13" s="46"/>
      <c r="IEL13" s="46"/>
      <c r="IEM13" s="46"/>
      <c r="IEN13" s="46"/>
      <c r="IEO13" s="46"/>
      <c r="IEP13" s="46"/>
      <c r="IEQ13" s="46"/>
      <c r="IER13" s="46"/>
      <c r="IES13" s="46"/>
      <c r="IET13" s="46"/>
      <c r="IEU13" s="46"/>
      <c r="IEV13" s="46"/>
      <c r="IEW13" s="46"/>
      <c r="IEX13" s="46"/>
      <c r="IEY13" s="46"/>
      <c r="IEZ13" s="46"/>
      <c r="IFA13" s="46"/>
      <c r="IFB13" s="46"/>
      <c r="IFC13" s="46"/>
      <c r="IFD13" s="46"/>
      <c r="IFE13" s="46"/>
      <c r="IFF13" s="46"/>
      <c r="IFG13" s="46"/>
      <c r="IFH13" s="46"/>
      <c r="IFI13" s="46"/>
      <c r="IFJ13" s="46"/>
      <c r="IFK13" s="46"/>
      <c r="IFL13" s="46"/>
      <c r="IFM13" s="46"/>
      <c r="IFN13" s="46"/>
      <c r="IFO13" s="46"/>
      <c r="IFP13" s="46"/>
      <c r="IFQ13" s="46"/>
      <c r="IFR13" s="46"/>
      <c r="IFS13" s="46"/>
      <c r="IFT13" s="46"/>
      <c r="IFU13" s="46"/>
      <c r="IFV13" s="46"/>
      <c r="IFW13" s="46"/>
      <c r="IFX13" s="46"/>
      <c r="IFY13" s="46"/>
      <c r="IFZ13" s="46"/>
      <c r="IGA13" s="46"/>
      <c r="IGB13" s="46"/>
      <c r="IGC13" s="46"/>
      <c r="IGD13" s="46"/>
      <c r="IGE13" s="46"/>
      <c r="IGF13" s="46"/>
      <c r="IGG13" s="46"/>
      <c r="IGH13" s="46"/>
      <c r="IGI13" s="46"/>
      <c r="IGJ13" s="46"/>
      <c r="IGK13" s="46"/>
      <c r="IGL13" s="46"/>
      <c r="IGM13" s="46"/>
      <c r="IGN13" s="46"/>
      <c r="IGO13" s="46"/>
      <c r="IGP13" s="46"/>
      <c r="IGQ13" s="46"/>
      <c r="IGR13" s="46"/>
      <c r="IGS13" s="46"/>
      <c r="IGT13" s="46"/>
      <c r="IGU13" s="46"/>
      <c r="IGV13" s="46"/>
      <c r="IGW13" s="46"/>
      <c r="IGX13" s="46"/>
      <c r="IGY13" s="46"/>
      <c r="IGZ13" s="46"/>
      <c r="IHA13" s="46"/>
      <c r="IHB13" s="46"/>
      <c r="IHC13" s="46"/>
      <c r="IHD13" s="46"/>
      <c r="IHE13" s="46"/>
      <c r="IHF13" s="46"/>
      <c r="IHG13" s="46"/>
      <c r="IHH13" s="46"/>
      <c r="IHI13" s="46"/>
      <c r="IHJ13" s="46"/>
      <c r="IHK13" s="46"/>
      <c r="IHL13" s="46"/>
      <c r="IHM13" s="46"/>
      <c r="IHN13" s="46"/>
      <c r="IHO13" s="46"/>
      <c r="IHP13" s="46"/>
      <c r="IHQ13" s="46"/>
      <c r="IHR13" s="46"/>
      <c r="IHS13" s="46"/>
      <c r="IHT13" s="46"/>
      <c r="IHU13" s="46"/>
      <c r="IHV13" s="46"/>
      <c r="IHW13" s="46"/>
      <c r="IHX13" s="46"/>
      <c r="IHY13" s="46"/>
      <c r="IHZ13" s="46"/>
      <c r="IIA13" s="46"/>
      <c r="IIB13" s="46"/>
      <c r="IIC13" s="46"/>
      <c r="IID13" s="46"/>
      <c r="IIE13" s="46"/>
      <c r="IIF13" s="46"/>
      <c r="IIG13" s="46"/>
      <c r="IIH13" s="46"/>
      <c r="III13" s="46"/>
      <c r="IIJ13" s="46"/>
      <c r="IIK13" s="46"/>
      <c r="IIL13" s="46"/>
      <c r="IIM13" s="46"/>
      <c r="IIN13" s="46"/>
      <c r="IIO13" s="46"/>
      <c r="IIP13" s="46"/>
      <c r="IIQ13" s="46"/>
      <c r="IIR13" s="46"/>
      <c r="IIS13" s="46"/>
      <c r="IIT13" s="46"/>
      <c r="IIU13" s="46"/>
      <c r="IIV13" s="46"/>
      <c r="IIW13" s="46"/>
      <c r="IIX13" s="46"/>
      <c r="IIY13" s="46"/>
      <c r="IIZ13" s="46"/>
      <c r="IJA13" s="46"/>
      <c r="IJB13" s="46"/>
      <c r="IJC13" s="46"/>
      <c r="IJD13" s="46"/>
      <c r="IJE13" s="46"/>
      <c r="IJF13" s="46"/>
      <c r="IJG13" s="46"/>
      <c r="IJH13" s="46"/>
      <c r="IJI13" s="46"/>
      <c r="IJJ13" s="46"/>
      <c r="IJK13" s="46"/>
      <c r="IJL13" s="46"/>
      <c r="IJM13" s="46"/>
      <c r="IJN13" s="46"/>
      <c r="IJO13" s="46"/>
      <c r="IJP13" s="46"/>
      <c r="IJQ13" s="46"/>
      <c r="IJR13" s="46"/>
      <c r="IJS13" s="46"/>
      <c r="IJT13" s="46"/>
      <c r="IJU13" s="46"/>
      <c r="IJV13" s="46"/>
      <c r="IJW13" s="46"/>
      <c r="IJX13" s="46"/>
      <c r="IJY13" s="46"/>
      <c r="IJZ13" s="46"/>
      <c r="IKA13" s="46"/>
      <c r="IKB13" s="46"/>
      <c r="IKC13" s="46"/>
      <c r="IKD13" s="46"/>
      <c r="IKE13" s="46"/>
      <c r="IKF13" s="46"/>
      <c r="IKG13" s="46"/>
      <c r="IKH13" s="46"/>
      <c r="IKI13" s="46"/>
      <c r="IKJ13" s="46"/>
      <c r="IKK13" s="46"/>
      <c r="IKL13" s="46"/>
      <c r="IKM13" s="46"/>
      <c r="IKN13" s="46"/>
      <c r="IKO13" s="46"/>
      <c r="IKP13" s="46"/>
      <c r="IKQ13" s="46"/>
      <c r="IKR13" s="46"/>
      <c r="IKS13" s="46"/>
      <c r="IKT13" s="46"/>
      <c r="IKU13" s="46"/>
      <c r="IKV13" s="46"/>
      <c r="IKW13" s="46"/>
      <c r="IKX13" s="46"/>
      <c r="IKY13" s="46"/>
      <c r="IKZ13" s="46"/>
      <c r="ILA13" s="46"/>
      <c r="ILB13" s="46"/>
      <c r="ILC13" s="46"/>
      <c r="ILD13" s="46"/>
      <c r="ILE13" s="46"/>
      <c r="ILF13" s="46"/>
      <c r="ILG13" s="46"/>
      <c r="ILH13" s="46"/>
      <c r="ILI13" s="46"/>
      <c r="ILJ13" s="46"/>
      <c r="ILK13" s="46"/>
      <c r="ILL13" s="46"/>
      <c r="ILM13" s="46"/>
      <c r="ILN13" s="46"/>
      <c r="ILO13" s="46"/>
      <c r="ILP13" s="46"/>
      <c r="ILQ13" s="46"/>
      <c r="ILR13" s="46"/>
      <c r="ILS13" s="46"/>
      <c r="ILT13" s="46"/>
      <c r="ILU13" s="46"/>
      <c r="ILV13" s="46"/>
      <c r="ILW13" s="46"/>
      <c r="ILX13" s="46"/>
      <c r="ILY13" s="46"/>
      <c r="ILZ13" s="46"/>
      <c r="IMA13" s="46"/>
      <c r="IMB13" s="46"/>
      <c r="IMC13" s="46"/>
      <c r="IMD13" s="46"/>
      <c r="IME13" s="46"/>
      <c r="IMF13" s="46"/>
      <c r="IMG13" s="46"/>
      <c r="IMH13" s="46"/>
      <c r="IMI13" s="46"/>
      <c r="IMJ13" s="46"/>
      <c r="IMK13" s="46"/>
      <c r="IML13" s="46"/>
      <c r="IMM13" s="46"/>
      <c r="IMN13" s="46"/>
      <c r="IMO13" s="46"/>
      <c r="IMP13" s="46"/>
      <c r="IMQ13" s="46"/>
      <c r="IMR13" s="46"/>
      <c r="IMS13" s="46"/>
      <c r="IMT13" s="46"/>
      <c r="IMU13" s="46"/>
      <c r="IMV13" s="46"/>
      <c r="IMW13" s="46"/>
      <c r="IMX13" s="46"/>
      <c r="IMY13" s="46"/>
      <c r="IMZ13" s="46"/>
      <c r="INA13" s="46"/>
      <c r="INB13" s="46"/>
      <c r="INC13" s="46"/>
      <c r="IND13" s="46"/>
      <c r="INE13" s="46"/>
      <c r="INF13" s="46"/>
      <c r="ING13" s="46"/>
      <c r="INH13" s="46"/>
      <c r="INI13" s="46"/>
      <c r="INJ13" s="46"/>
      <c r="INK13" s="46"/>
      <c r="INL13" s="46"/>
      <c r="INM13" s="46"/>
      <c r="INN13" s="46"/>
      <c r="INO13" s="46"/>
      <c r="INP13" s="46"/>
      <c r="INQ13" s="46"/>
      <c r="INR13" s="46"/>
      <c r="INS13" s="46"/>
      <c r="INT13" s="46"/>
      <c r="INU13" s="46"/>
      <c r="INV13" s="46"/>
      <c r="INW13" s="46"/>
      <c r="INX13" s="46"/>
      <c r="INY13" s="46"/>
      <c r="INZ13" s="46"/>
      <c r="IOA13" s="46"/>
      <c r="IOB13" s="46"/>
      <c r="IOC13" s="46"/>
      <c r="IOD13" s="46"/>
      <c r="IOE13" s="46"/>
      <c r="IOF13" s="46"/>
      <c r="IOG13" s="46"/>
      <c r="IOH13" s="46"/>
      <c r="IOI13" s="46"/>
      <c r="IOJ13" s="46"/>
      <c r="IOK13" s="46"/>
      <c r="IOL13" s="46"/>
      <c r="IOM13" s="46"/>
      <c r="ION13" s="46"/>
      <c r="IOO13" s="46"/>
      <c r="IOP13" s="46"/>
      <c r="IOQ13" s="46"/>
      <c r="IOR13" s="46"/>
      <c r="IOS13" s="46"/>
      <c r="IOT13" s="46"/>
      <c r="IOU13" s="46"/>
      <c r="IOV13" s="46"/>
      <c r="IOW13" s="46"/>
      <c r="IOX13" s="46"/>
      <c r="IOY13" s="46"/>
      <c r="IOZ13" s="46"/>
      <c r="IPA13" s="46"/>
      <c r="IPB13" s="46"/>
      <c r="IPC13" s="46"/>
      <c r="IPD13" s="46"/>
      <c r="IPE13" s="46"/>
      <c r="IPF13" s="46"/>
      <c r="IPG13" s="46"/>
      <c r="IPH13" s="46"/>
      <c r="IPI13" s="46"/>
      <c r="IPJ13" s="46"/>
      <c r="IPK13" s="46"/>
      <c r="IPL13" s="46"/>
      <c r="IPM13" s="46"/>
      <c r="IPN13" s="46"/>
      <c r="IPO13" s="46"/>
      <c r="IPP13" s="46"/>
      <c r="IPQ13" s="46"/>
      <c r="IPR13" s="46"/>
      <c r="IPS13" s="46"/>
      <c r="IPT13" s="46"/>
      <c r="IPU13" s="46"/>
      <c r="IPV13" s="46"/>
      <c r="IPW13" s="46"/>
      <c r="IPX13" s="46"/>
      <c r="IPY13" s="46"/>
      <c r="IPZ13" s="46"/>
      <c r="IQA13" s="46"/>
      <c r="IQB13" s="46"/>
      <c r="IQC13" s="46"/>
      <c r="IQD13" s="46"/>
      <c r="IQE13" s="46"/>
      <c r="IQF13" s="46"/>
      <c r="IQG13" s="46"/>
      <c r="IQH13" s="46"/>
      <c r="IQI13" s="46"/>
      <c r="IQJ13" s="46"/>
      <c r="IQK13" s="46"/>
      <c r="IQL13" s="46"/>
      <c r="IQM13" s="46"/>
      <c r="IQN13" s="46"/>
      <c r="IQO13" s="46"/>
      <c r="IQP13" s="46"/>
      <c r="IQQ13" s="46"/>
      <c r="IQR13" s="46"/>
      <c r="IQS13" s="46"/>
      <c r="IQT13" s="46"/>
      <c r="IQU13" s="46"/>
      <c r="IQV13" s="46"/>
      <c r="IQW13" s="46"/>
      <c r="IQX13" s="46"/>
      <c r="IQY13" s="46"/>
      <c r="IQZ13" s="46"/>
      <c r="IRA13" s="46"/>
      <c r="IRB13" s="46"/>
      <c r="IRC13" s="46"/>
      <c r="IRD13" s="46"/>
      <c r="IRE13" s="46"/>
      <c r="IRF13" s="46"/>
      <c r="IRG13" s="46"/>
      <c r="IRH13" s="46"/>
      <c r="IRI13" s="46"/>
      <c r="IRJ13" s="46"/>
      <c r="IRK13" s="46"/>
      <c r="IRL13" s="46"/>
      <c r="IRM13" s="46"/>
      <c r="IRN13" s="46"/>
      <c r="IRO13" s="46"/>
      <c r="IRP13" s="46"/>
      <c r="IRQ13" s="46"/>
      <c r="IRR13" s="46"/>
      <c r="IRS13" s="46"/>
      <c r="IRT13" s="46"/>
      <c r="IRU13" s="46"/>
      <c r="IRV13" s="46"/>
      <c r="IRW13" s="46"/>
      <c r="IRX13" s="46"/>
      <c r="IRY13" s="46"/>
      <c r="IRZ13" s="46"/>
      <c r="ISA13" s="46"/>
      <c r="ISB13" s="46"/>
      <c r="ISC13" s="46"/>
      <c r="ISD13" s="46"/>
      <c r="ISE13" s="46"/>
      <c r="ISF13" s="46"/>
      <c r="ISG13" s="46"/>
      <c r="ISH13" s="46"/>
      <c r="ISI13" s="46"/>
      <c r="ISJ13" s="46"/>
      <c r="ISK13" s="46"/>
      <c r="ISL13" s="46"/>
      <c r="ISM13" s="46"/>
      <c r="ISN13" s="46"/>
      <c r="ISO13" s="46"/>
      <c r="ISP13" s="46"/>
      <c r="ISQ13" s="46"/>
      <c r="ISR13" s="46"/>
      <c r="ISS13" s="46"/>
      <c r="IST13" s="46"/>
      <c r="ISU13" s="46"/>
      <c r="ISV13" s="46"/>
      <c r="ISW13" s="46"/>
      <c r="ISX13" s="46"/>
      <c r="ISY13" s="46"/>
      <c r="ISZ13" s="46"/>
      <c r="ITA13" s="46"/>
      <c r="ITB13" s="46"/>
      <c r="ITC13" s="46"/>
      <c r="ITD13" s="46"/>
      <c r="ITE13" s="46"/>
      <c r="ITF13" s="46"/>
      <c r="ITG13" s="46"/>
      <c r="ITH13" s="46"/>
      <c r="ITI13" s="46"/>
      <c r="ITJ13" s="46"/>
      <c r="ITK13" s="46"/>
      <c r="ITL13" s="46"/>
      <c r="ITM13" s="46"/>
      <c r="ITN13" s="46"/>
      <c r="ITO13" s="46"/>
      <c r="ITP13" s="46"/>
      <c r="ITQ13" s="46"/>
      <c r="ITR13" s="46"/>
      <c r="ITS13" s="46"/>
      <c r="ITT13" s="46"/>
      <c r="ITU13" s="46"/>
      <c r="ITV13" s="46"/>
      <c r="ITW13" s="46"/>
      <c r="ITX13" s="46"/>
      <c r="ITY13" s="46"/>
      <c r="ITZ13" s="46"/>
      <c r="IUA13" s="46"/>
      <c r="IUB13" s="46"/>
      <c r="IUC13" s="46"/>
      <c r="IUD13" s="46"/>
      <c r="IUE13" s="46"/>
      <c r="IUF13" s="46"/>
      <c r="IUG13" s="46"/>
      <c r="IUH13" s="46"/>
      <c r="IUI13" s="46"/>
      <c r="IUJ13" s="46"/>
      <c r="IUK13" s="46"/>
      <c r="IUL13" s="46"/>
      <c r="IUM13" s="46"/>
      <c r="IUN13" s="46"/>
      <c r="IUO13" s="46"/>
      <c r="IUP13" s="46"/>
      <c r="IUQ13" s="46"/>
      <c r="IUR13" s="46"/>
      <c r="IUS13" s="46"/>
      <c r="IUT13" s="46"/>
      <c r="IUU13" s="46"/>
      <c r="IUV13" s="46"/>
      <c r="IUW13" s="46"/>
      <c r="IUX13" s="46"/>
      <c r="IUY13" s="46"/>
      <c r="IUZ13" s="46"/>
      <c r="IVA13" s="46"/>
      <c r="IVB13" s="46"/>
      <c r="IVC13" s="46"/>
      <c r="IVD13" s="46"/>
      <c r="IVE13" s="46"/>
      <c r="IVF13" s="46"/>
      <c r="IVG13" s="46"/>
      <c r="IVH13" s="46"/>
      <c r="IVI13" s="46"/>
      <c r="IVJ13" s="46"/>
      <c r="IVK13" s="46"/>
      <c r="IVL13" s="46"/>
      <c r="IVM13" s="46"/>
      <c r="IVN13" s="46"/>
      <c r="IVO13" s="46"/>
      <c r="IVP13" s="46"/>
      <c r="IVQ13" s="46"/>
      <c r="IVR13" s="46"/>
      <c r="IVS13" s="46"/>
      <c r="IVT13" s="46"/>
      <c r="IVU13" s="46"/>
      <c r="IVV13" s="46"/>
      <c r="IVW13" s="46"/>
      <c r="IVX13" s="46"/>
      <c r="IVY13" s="46"/>
      <c r="IVZ13" s="46"/>
      <c r="IWA13" s="46"/>
      <c r="IWB13" s="46"/>
      <c r="IWC13" s="46"/>
      <c r="IWD13" s="46"/>
      <c r="IWE13" s="46"/>
      <c r="IWF13" s="46"/>
      <c r="IWG13" s="46"/>
      <c r="IWH13" s="46"/>
      <c r="IWI13" s="46"/>
      <c r="IWJ13" s="46"/>
      <c r="IWK13" s="46"/>
      <c r="IWL13" s="46"/>
      <c r="IWM13" s="46"/>
      <c r="IWN13" s="46"/>
      <c r="IWO13" s="46"/>
      <c r="IWP13" s="46"/>
      <c r="IWQ13" s="46"/>
      <c r="IWR13" s="46"/>
      <c r="IWS13" s="46"/>
      <c r="IWT13" s="46"/>
      <c r="IWU13" s="46"/>
      <c r="IWV13" s="46"/>
      <c r="IWW13" s="46"/>
      <c r="IWX13" s="46"/>
      <c r="IWY13" s="46"/>
      <c r="IWZ13" s="46"/>
      <c r="IXA13" s="46"/>
      <c r="IXB13" s="46"/>
      <c r="IXC13" s="46"/>
      <c r="IXD13" s="46"/>
      <c r="IXE13" s="46"/>
      <c r="IXF13" s="46"/>
      <c r="IXG13" s="46"/>
      <c r="IXH13" s="46"/>
      <c r="IXI13" s="46"/>
      <c r="IXJ13" s="46"/>
      <c r="IXK13" s="46"/>
      <c r="IXL13" s="46"/>
      <c r="IXM13" s="46"/>
      <c r="IXN13" s="46"/>
      <c r="IXO13" s="46"/>
      <c r="IXP13" s="46"/>
      <c r="IXQ13" s="46"/>
      <c r="IXR13" s="46"/>
      <c r="IXS13" s="46"/>
      <c r="IXT13" s="46"/>
      <c r="IXU13" s="46"/>
      <c r="IXV13" s="46"/>
      <c r="IXW13" s="46"/>
      <c r="IXX13" s="46"/>
      <c r="IXY13" s="46"/>
      <c r="IXZ13" s="46"/>
      <c r="IYA13" s="46"/>
      <c r="IYB13" s="46"/>
      <c r="IYC13" s="46"/>
      <c r="IYD13" s="46"/>
      <c r="IYE13" s="46"/>
      <c r="IYF13" s="46"/>
      <c r="IYG13" s="46"/>
      <c r="IYH13" s="46"/>
      <c r="IYI13" s="46"/>
      <c r="IYJ13" s="46"/>
      <c r="IYK13" s="46"/>
      <c r="IYL13" s="46"/>
      <c r="IYM13" s="46"/>
      <c r="IYN13" s="46"/>
      <c r="IYO13" s="46"/>
      <c r="IYP13" s="46"/>
      <c r="IYQ13" s="46"/>
      <c r="IYR13" s="46"/>
      <c r="IYS13" s="46"/>
      <c r="IYT13" s="46"/>
      <c r="IYU13" s="46"/>
      <c r="IYV13" s="46"/>
      <c r="IYW13" s="46"/>
      <c r="IYX13" s="46"/>
      <c r="IYY13" s="46"/>
      <c r="IYZ13" s="46"/>
      <c r="IZA13" s="46"/>
      <c r="IZB13" s="46"/>
      <c r="IZC13" s="46"/>
      <c r="IZD13" s="46"/>
      <c r="IZE13" s="46"/>
      <c r="IZF13" s="46"/>
      <c r="IZG13" s="46"/>
      <c r="IZH13" s="46"/>
      <c r="IZI13" s="46"/>
      <c r="IZJ13" s="46"/>
      <c r="IZK13" s="46"/>
      <c r="IZL13" s="46"/>
      <c r="IZM13" s="46"/>
      <c r="IZN13" s="46"/>
      <c r="IZO13" s="46"/>
      <c r="IZP13" s="46"/>
      <c r="IZQ13" s="46"/>
      <c r="IZR13" s="46"/>
      <c r="IZS13" s="46"/>
      <c r="IZT13" s="46"/>
      <c r="IZU13" s="46"/>
      <c r="IZV13" s="46"/>
      <c r="IZW13" s="46"/>
      <c r="IZX13" s="46"/>
      <c r="IZY13" s="46"/>
      <c r="IZZ13" s="46"/>
      <c r="JAA13" s="46"/>
      <c r="JAB13" s="46"/>
      <c r="JAC13" s="46"/>
      <c r="JAD13" s="46"/>
      <c r="JAE13" s="46"/>
      <c r="JAF13" s="46"/>
      <c r="JAG13" s="46"/>
      <c r="JAH13" s="46"/>
      <c r="JAI13" s="46"/>
      <c r="JAJ13" s="46"/>
      <c r="JAK13" s="46"/>
      <c r="JAL13" s="46"/>
      <c r="JAM13" s="46"/>
      <c r="JAN13" s="46"/>
      <c r="JAO13" s="46"/>
      <c r="JAP13" s="46"/>
      <c r="JAQ13" s="46"/>
      <c r="JAR13" s="46"/>
      <c r="JAS13" s="46"/>
      <c r="JAT13" s="46"/>
      <c r="JAU13" s="46"/>
      <c r="JAV13" s="46"/>
      <c r="JAW13" s="46"/>
      <c r="JAX13" s="46"/>
      <c r="JAY13" s="46"/>
      <c r="JAZ13" s="46"/>
      <c r="JBA13" s="46"/>
      <c r="JBB13" s="46"/>
      <c r="JBC13" s="46"/>
      <c r="JBD13" s="46"/>
      <c r="JBE13" s="46"/>
      <c r="JBF13" s="46"/>
      <c r="JBG13" s="46"/>
      <c r="JBH13" s="46"/>
      <c r="JBI13" s="46"/>
      <c r="JBJ13" s="46"/>
      <c r="JBK13" s="46"/>
      <c r="JBL13" s="46"/>
      <c r="JBM13" s="46"/>
      <c r="JBN13" s="46"/>
      <c r="JBO13" s="46"/>
      <c r="JBP13" s="46"/>
      <c r="JBQ13" s="46"/>
      <c r="JBR13" s="46"/>
      <c r="JBS13" s="46"/>
      <c r="JBT13" s="46"/>
      <c r="JBU13" s="46"/>
      <c r="JBV13" s="46"/>
      <c r="JBW13" s="46"/>
      <c r="JBX13" s="46"/>
      <c r="JBY13" s="46"/>
      <c r="JBZ13" s="46"/>
      <c r="JCA13" s="46"/>
      <c r="JCB13" s="46"/>
      <c r="JCC13" s="46"/>
      <c r="JCD13" s="46"/>
      <c r="JCE13" s="46"/>
      <c r="JCF13" s="46"/>
      <c r="JCG13" s="46"/>
      <c r="JCH13" s="46"/>
      <c r="JCI13" s="46"/>
      <c r="JCJ13" s="46"/>
      <c r="JCK13" s="46"/>
      <c r="JCL13" s="46"/>
      <c r="JCM13" s="46"/>
      <c r="JCN13" s="46"/>
      <c r="JCO13" s="46"/>
      <c r="JCP13" s="46"/>
      <c r="JCQ13" s="46"/>
      <c r="JCR13" s="46"/>
      <c r="JCS13" s="46"/>
      <c r="JCT13" s="46"/>
      <c r="JCU13" s="46"/>
      <c r="JCV13" s="46"/>
      <c r="JCW13" s="46"/>
      <c r="JCX13" s="46"/>
      <c r="JCY13" s="46"/>
      <c r="JCZ13" s="46"/>
      <c r="JDA13" s="46"/>
      <c r="JDB13" s="46"/>
      <c r="JDC13" s="46"/>
      <c r="JDD13" s="46"/>
      <c r="JDE13" s="46"/>
      <c r="JDF13" s="46"/>
      <c r="JDG13" s="46"/>
      <c r="JDH13" s="46"/>
      <c r="JDI13" s="46"/>
      <c r="JDJ13" s="46"/>
      <c r="JDK13" s="46"/>
      <c r="JDL13" s="46"/>
      <c r="JDM13" s="46"/>
      <c r="JDN13" s="46"/>
      <c r="JDO13" s="46"/>
      <c r="JDP13" s="46"/>
      <c r="JDQ13" s="46"/>
      <c r="JDR13" s="46"/>
      <c r="JDS13" s="46"/>
      <c r="JDT13" s="46"/>
      <c r="JDU13" s="46"/>
      <c r="JDV13" s="46"/>
      <c r="JDW13" s="46"/>
      <c r="JDX13" s="46"/>
      <c r="JDY13" s="46"/>
      <c r="JDZ13" s="46"/>
      <c r="JEA13" s="46"/>
      <c r="JEB13" s="46"/>
      <c r="JEC13" s="46"/>
      <c r="JED13" s="46"/>
      <c r="JEE13" s="46"/>
      <c r="JEF13" s="46"/>
      <c r="JEG13" s="46"/>
      <c r="JEH13" s="46"/>
      <c r="JEI13" s="46"/>
      <c r="JEJ13" s="46"/>
      <c r="JEK13" s="46"/>
      <c r="JEL13" s="46"/>
      <c r="JEM13" s="46"/>
      <c r="JEN13" s="46"/>
      <c r="JEO13" s="46"/>
      <c r="JEP13" s="46"/>
      <c r="JEQ13" s="46"/>
      <c r="JER13" s="46"/>
      <c r="JES13" s="46"/>
      <c r="JET13" s="46"/>
      <c r="JEU13" s="46"/>
      <c r="JEV13" s="46"/>
      <c r="JEW13" s="46"/>
      <c r="JEX13" s="46"/>
      <c r="JEY13" s="46"/>
      <c r="JEZ13" s="46"/>
      <c r="JFA13" s="46"/>
      <c r="JFB13" s="46"/>
      <c r="JFC13" s="46"/>
      <c r="JFD13" s="46"/>
      <c r="JFE13" s="46"/>
      <c r="JFF13" s="46"/>
      <c r="JFG13" s="46"/>
      <c r="JFH13" s="46"/>
      <c r="JFI13" s="46"/>
      <c r="JFJ13" s="46"/>
      <c r="JFK13" s="46"/>
      <c r="JFL13" s="46"/>
      <c r="JFM13" s="46"/>
      <c r="JFN13" s="46"/>
      <c r="JFO13" s="46"/>
      <c r="JFP13" s="46"/>
      <c r="JFQ13" s="46"/>
      <c r="JFR13" s="46"/>
      <c r="JFS13" s="46"/>
      <c r="JFT13" s="46"/>
      <c r="JFU13" s="46"/>
      <c r="JFV13" s="46"/>
      <c r="JFW13" s="46"/>
      <c r="JFX13" s="46"/>
      <c r="JFY13" s="46"/>
      <c r="JFZ13" s="46"/>
      <c r="JGA13" s="46"/>
      <c r="JGB13" s="46"/>
      <c r="JGC13" s="46"/>
      <c r="JGD13" s="46"/>
      <c r="JGE13" s="46"/>
      <c r="JGF13" s="46"/>
      <c r="JGG13" s="46"/>
      <c r="JGH13" s="46"/>
      <c r="JGI13" s="46"/>
      <c r="JGJ13" s="46"/>
      <c r="JGK13" s="46"/>
      <c r="JGL13" s="46"/>
      <c r="JGM13" s="46"/>
      <c r="JGN13" s="46"/>
      <c r="JGO13" s="46"/>
      <c r="JGP13" s="46"/>
      <c r="JGQ13" s="46"/>
      <c r="JGR13" s="46"/>
      <c r="JGS13" s="46"/>
      <c r="JGT13" s="46"/>
      <c r="JGU13" s="46"/>
      <c r="JGV13" s="46"/>
      <c r="JGW13" s="46"/>
      <c r="JGX13" s="46"/>
      <c r="JGY13" s="46"/>
      <c r="JGZ13" s="46"/>
      <c r="JHA13" s="46"/>
      <c r="JHB13" s="46"/>
      <c r="JHC13" s="46"/>
      <c r="JHD13" s="46"/>
      <c r="JHE13" s="46"/>
      <c r="JHF13" s="46"/>
      <c r="JHG13" s="46"/>
      <c r="JHH13" s="46"/>
      <c r="JHI13" s="46"/>
      <c r="JHJ13" s="46"/>
      <c r="JHK13" s="46"/>
      <c r="JHL13" s="46"/>
      <c r="JHM13" s="46"/>
      <c r="JHN13" s="46"/>
      <c r="JHO13" s="46"/>
      <c r="JHP13" s="46"/>
      <c r="JHQ13" s="46"/>
      <c r="JHR13" s="46"/>
      <c r="JHS13" s="46"/>
      <c r="JHT13" s="46"/>
      <c r="JHU13" s="46"/>
      <c r="JHV13" s="46"/>
      <c r="JHW13" s="46"/>
      <c r="JHX13" s="46"/>
      <c r="JHY13" s="46"/>
      <c r="JHZ13" s="46"/>
      <c r="JIA13" s="46"/>
      <c r="JIB13" s="46"/>
      <c r="JIC13" s="46"/>
      <c r="JID13" s="46"/>
      <c r="JIE13" s="46"/>
      <c r="JIF13" s="46"/>
      <c r="JIG13" s="46"/>
      <c r="JIH13" s="46"/>
      <c r="JII13" s="46"/>
      <c r="JIJ13" s="46"/>
      <c r="JIK13" s="46"/>
      <c r="JIL13" s="46"/>
      <c r="JIM13" s="46"/>
      <c r="JIN13" s="46"/>
      <c r="JIO13" s="46"/>
      <c r="JIP13" s="46"/>
      <c r="JIQ13" s="46"/>
      <c r="JIR13" s="46"/>
      <c r="JIS13" s="46"/>
      <c r="JIT13" s="46"/>
      <c r="JIU13" s="46"/>
      <c r="JIV13" s="46"/>
      <c r="JIW13" s="46"/>
      <c r="JIX13" s="46"/>
      <c r="JIY13" s="46"/>
      <c r="JIZ13" s="46"/>
      <c r="JJA13" s="46"/>
      <c r="JJB13" s="46"/>
      <c r="JJC13" s="46"/>
      <c r="JJD13" s="46"/>
      <c r="JJE13" s="46"/>
      <c r="JJF13" s="46"/>
      <c r="JJG13" s="46"/>
      <c r="JJH13" s="46"/>
      <c r="JJI13" s="46"/>
      <c r="JJJ13" s="46"/>
      <c r="JJK13" s="46"/>
      <c r="JJL13" s="46"/>
      <c r="JJM13" s="46"/>
      <c r="JJN13" s="46"/>
      <c r="JJO13" s="46"/>
      <c r="JJP13" s="46"/>
      <c r="JJQ13" s="46"/>
      <c r="JJR13" s="46"/>
      <c r="JJS13" s="46"/>
      <c r="JJT13" s="46"/>
      <c r="JJU13" s="46"/>
      <c r="JJV13" s="46"/>
      <c r="JJW13" s="46"/>
      <c r="JJX13" s="46"/>
      <c r="JJY13" s="46"/>
      <c r="JJZ13" s="46"/>
      <c r="JKA13" s="46"/>
      <c r="JKB13" s="46"/>
      <c r="JKC13" s="46"/>
      <c r="JKD13" s="46"/>
      <c r="JKE13" s="46"/>
      <c r="JKF13" s="46"/>
      <c r="JKG13" s="46"/>
      <c r="JKH13" s="46"/>
      <c r="JKI13" s="46"/>
      <c r="JKJ13" s="46"/>
      <c r="JKK13" s="46"/>
      <c r="JKL13" s="46"/>
      <c r="JKM13" s="46"/>
      <c r="JKN13" s="46"/>
      <c r="JKO13" s="46"/>
      <c r="JKP13" s="46"/>
      <c r="JKQ13" s="46"/>
      <c r="JKR13" s="46"/>
      <c r="JKS13" s="46"/>
      <c r="JKT13" s="46"/>
      <c r="JKU13" s="46"/>
      <c r="JKV13" s="46"/>
      <c r="JKW13" s="46"/>
      <c r="JKX13" s="46"/>
      <c r="JKY13" s="46"/>
      <c r="JKZ13" s="46"/>
      <c r="JLA13" s="46"/>
      <c r="JLB13" s="46"/>
      <c r="JLC13" s="46"/>
      <c r="JLD13" s="46"/>
      <c r="JLE13" s="46"/>
      <c r="JLF13" s="46"/>
      <c r="JLG13" s="46"/>
      <c r="JLH13" s="46"/>
      <c r="JLI13" s="46"/>
      <c r="JLJ13" s="46"/>
      <c r="JLK13" s="46"/>
      <c r="JLL13" s="46"/>
      <c r="JLM13" s="46"/>
      <c r="JLN13" s="46"/>
      <c r="JLO13" s="46"/>
      <c r="JLP13" s="46"/>
      <c r="JLQ13" s="46"/>
      <c r="JLR13" s="46"/>
      <c r="JLS13" s="46"/>
      <c r="JLT13" s="46"/>
      <c r="JLU13" s="46"/>
      <c r="JLV13" s="46"/>
      <c r="JLW13" s="46"/>
      <c r="JLX13" s="46"/>
      <c r="JLY13" s="46"/>
      <c r="JLZ13" s="46"/>
      <c r="JMA13" s="46"/>
      <c r="JMB13" s="46"/>
      <c r="JMC13" s="46"/>
      <c r="JMD13" s="46"/>
      <c r="JME13" s="46"/>
      <c r="JMF13" s="46"/>
      <c r="JMG13" s="46"/>
      <c r="JMH13" s="46"/>
      <c r="JMI13" s="46"/>
      <c r="JMJ13" s="46"/>
      <c r="JMK13" s="46"/>
      <c r="JML13" s="46"/>
      <c r="JMM13" s="46"/>
      <c r="JMN13" s="46"/>
      <c r="JMO13" s="46"/>
      <c r="JMP13" s="46"/>
      <c r="JMQ13" s="46"/>
      <c r="JMR13" s="46"/>
      <c r="JMS13" s="46"/>
      <c r="JMT13" s="46"/>
      <c r="JMU13" s="46"/>
      <c r="JMV13" s="46"/>
      <c r="JMW13" s="46"/>
      <c r="JMX13" s="46"/>
      <c r="JMY13" s="46"/>
      <c r="JMZ13" s="46"/>
      <c r="JNA13" s="46"/>
      <c r="JNB13" s="46"/>
      <c r="JNC13" s="46"/>
      <c r="JND13" s="46"/>
      <c r="JNE13" s="46"/>
      <c r="JNF13" s="46"/>
      <c r="JNG13" s="46"/>
      <c r="JNH13" s="46"/>
      <c r="JNI13" s="46"/>
      <c r="JNJ13" s="46"/>
      <c r="JNK13" s="46"/>
      <c r="JNL13" s="46"/>
      <c r="JNM13" s="46"/>
      <c r="JNN13" s="46"/>
      <c r="JNO13" s="46"/>
      <c r="JNP13" s="46"/>
      <c r="JNQ13" s="46"/>
      <c r="JNR13" s="46"/>
      <c r="JNS13" s="46"/>
      <c r="JNT13" s="46"/>
      <c r="JNU13" s="46"/>
      <c r="JNV13" s="46"/>
      <c r="JNW13" s="46"/>
      <c r="JNX13" s="46"/>
      <c r="JNY13" s="46"/>
      <c r="JNZ13" s="46"/>
      <c r="JOA13" s="46"/>
      <c r="JOB13" s="46"/>
      <c r="JOC13" s="46"/>
      <c r="JOD13" s="46"/>
      <c r="JOE13" s="46"/>
      <c r="JOF13" s="46"/>
      <c r="JOG13" s="46"/>
      <c r="JOH13" s="46"/>
      <c r="JOI13" s="46"/>
      <c r="JOJ13" s="46"/>
      <c r="JOK13" s="46"/>
      <c r="JOL13" s="46"/>
      <c r="JOM13" s="46"/>
      <c r="JON13" s="46"/>
      <c r="JOO13" s="46"/>
      <c r="JOP13" s="46"/>
      <c r="JOQ13" s="46"/>
      <c r="JOR13" s="46"/>
      <c r="JOS13" s="46"/>
      <c r="JOT13" s="46"/>
      <c r="JOU13" s="46"/>
      <c r="JOV13" s="46"/>
      <c r="JOW13" s="46"/>
      <c r="JOX13" s="46"/>
      <c r="JOY13" s="46"/>
      <c r="JOZ13" s="46"/>
      <c r="JPA13" s="46"/>
      <c r="JPB13" s="46"/>
      <c r="JPC13" s="46"/>
      <c r="JPD13" s="46"/>
      <c r="JPE13" s="46"/>
      <c r="JPF13" s="46"/>
      <c r="JPG13" s="46"/>
      <c r="JPH13" s="46"/>
      <c r="JPI13" s="46"/>
      <c r="JPJ13" s="46"/>
      <c r="JPK13" s="46"/>
      <c r="JPL13" s="46"/>
      <c r="JPM13" s="46"/>
      <c r="JPN13" s="46"/>
      <c r="JPO13" s="46"/>
      <c r="JPP13" s="46"/>
      <c r="JPQ13" s="46"/>
      <c r="JPR13" s="46"/>
      <c r="JPS13" s="46"/>
      <c r="JPT13" s="46"/>
      <c r="JPU13" s="46"/>
      <c r="JPV13" s="46"/>
      <c r="JPW13" s="46"/>
      <c r="JPX13" s="46"/>
      <c r="JPY13" s="46"/>
      <c r="JPZ13" s="46"/>
      <c r="JQA13" s="46"/>
      <c r="JQB13" s="46"/>
      <c r="JQC13" s="46"/>
      <c r="JQD13" s="46"/>
      <c r="JQE13" s="46"/>
      <c r="JQF13" s="46"/>
      <c r="JQG13" s="46"/>
      <c r="JQH13" s="46"/>
      <c r="JQI13" s="46"/>
      <c r="JQJ13" s="46"/>
      <c r="JQK13" s="46"/>
      <c r="JQL13" s="46"/>
      <c r="JQM13" s="46"/>
      <c r="JQN13" s="46"/>
      <c r="JQO13" s="46"/>
      <c r="JQP13" s="46"/>
      <c r="JQQ13" s="46"/>
      <c r="JQR13" s="46"/>
      <c r="JQS13" s="46"/>
      <c r="JQT13" s="46"/>
      <c r="JQU13" s="46"/>
      <c r="JQV13" s="46"/>
      <c r="JQW13" s="46"/>
      <c r="JQX13" s="46"/>
      <c r="JQY13" s="46"/>
      <c r="JQZ13" s="46"/>
      <c r="JRA13" s="46"/>
      <c r="JRB13" s="46"/>
      <c r="JRC13" s="46"/>
      <c r="JRD13" s="46"/>
      <c r="JRE13" s="46"/>
      <c r="JRF13" s="46"/>
      <c r="JRG13" s="46"/>
      <c r="JRH13" s="46"/>
      <c r="JRI13" s="46"/>
      <c r="JRJ13" s="46"/>
      <c r="JRK13" s="46"/>
      <c r="JRL13" s="46"/>
      <c r="JRM13" s="46"/>
      <c r="JRN13" s="46"/>
      <c r="JRO13" s="46"/>
      <c r="JRP13" s="46"/>
      <c r="JRQ13" s="46"/>
      <c r="JRR13" s="46"/>
      <c r="JRS13" s="46"/>
      <c r="JRT13" s="46"/>
      <c r="JRU13" s="46"/>
      <c r="JRV13" s="46"/>
      <c r="JRW13" s="46"/>
      <c r="JRX13" s="46"/>
      <c r="JRY13" s="46"/>
      <c r="JRZ13" s="46"/>
      <c r="JSA13" s="46"/>
      <c r="JSB13" s="46"/>
      <c r="JSC13" s="46"/>
      <c r="JSD13" s="46"/>
      <c r="JSE13" s="46"/>
      <c r="JSF13" s="46"/>
      <c r="JSG13" s="46"/>
      <c r="JSH13" s="46"/>
      <c r="JSI13" s="46"/>
      <c r="JSJ13" s="46"/>
      <c r="JSK13" s="46"/>
      <c r="JSL13" s="46"/>
      <c r="JSM13" s="46"/>
      <c r="JSN13" s="46"/>
      <c r="JSO13" s="46"/>
      <c r="JSP13" s="46"/>
      <c r="JSQ13" s="46"/>
      <c r="JSR13" s="46"/>
      <c r="JSS13" s="46"/>
      <c r="JST13" s="46"/>
      <c r="JSU13" s="46"/>
      <c r="JSV13" s="46"/>
      <c r="JSW13" s="46"/>
      <c r="JSX13" s="46"/>
      <c r="JSY13" s="46"/>
      <c r="JSZ13" s="46"/>
      <c r="JTA13" s="46"/>
      <c r="JTB13" s="46"/>
      <c r="JTC13" s="46"/>
      <c r="JTD13" s="46"/>
      <c r="JTE13" s="46"/>
      <c r="JTF13" s="46"/>
      <c r="JTG13" s="46"/>
      <c r="JTH13" s="46"/>
      <c r="JTI13" s="46"/>
      <c r="JTJ13" s="46"/>
      <c r="JTK13" s="46"/>
      <c r="JTL13" s="46"/>
      <c r="JTM13" s="46"/>
      <c r="JTN13" s="46"/>
      <c r="JTO13" s="46"/>
      <c r="JTP13" s="46"/>
      <c r="JTQ13" s="46"/>
      <c r="JTR13" s="46"/>
      <c r="JTS13" s="46"/>
      <c r="JTT13" s="46"/>
      <c r="JTU13" s="46"/>
      <c r="JTV13" s="46"/>
      <c r="JTW13" s="46"/>
      <c r="JTX13" s="46"/>
      <c r="JTY13" s="46"/>
      <c r="JTZ13" s="46"/>
      <c r="JUA13" s="46"/>
      <c r="JUB13" s="46"/>
      <c r="JUC13" s="46"/>
      <c r="JUD13" s="46"/>
      <c r="JUE13" s="46"/>
      <c r="JUF13" s="46"/>
      <c r="JUG13" s="46"/>
      <c r="JUH13" s="46"/>
      <c r="JUI13" s="46"/>
      <c r="JUJ13" s="46"/>
      <c r="JUK13" s="46"/>
      <c r="JUL13" s="46"/>
      <c r="JUM13" s="46"/>
      <c r="JUN13" s="46"/>
      <c r="JUO13" s="46"/>
      <c r="JUP13" s="46"/>
      <c r="JUQ13" s="46"/>
      <c r="JUR13" s="46"/>
      <c r="JUS13" s="46"/>
      <c r="JUT13" s="46"/>
      <c r="JUU13" s="46"/>
      <c r="JUV13" s="46"/>
      <c r="JUW13" s="46"/>
      <c r="JUX13" s="46"/>
      <c r="JUY13" s="46"/>
      <c r="JUZ13" s="46"/>
      <c r="JVA13" s="46"/>
      <c r="JVB13" s="46"/>
      <c r="JVC13" s="46"/>
      <c r="JVD13" s="46"/>
      <c r="JVE13" s="46"/>
      <c r="JVF13" s="46"/>
      <c r="JVG13" s="46"/>
      <c r="JVH13" s="46"/>
      <c r="JVI13" s="46"/>
      <c r="JVJ13" s="46"/>
      <c r="JVK13" s="46"/>
      <c r="JVL13" s="46"/>
      <c r="JVM13" s="46"/>
      <c r="JVN13" s="46"/>
      <c r="JVO13" s="46"/>
      <c r="JVP13" s="46"/>
      <c r="JVQ13" s="46"/>
      <c r="JVR13" s="46"/>
      <c r="JVS13" s="46"/>
      <c r="JVT13" s="46"/>
      <c r="JVU13" s="46"/>
      <c r="JVV13" s="46"/>
      <c r="JVW13" s="46"/>
      <c r="JVX13" s="46"/>
      <c r="JVY13" s="46"/>
      <c r="JVZ13" s="46"/>
      <c r="JWA13" s="46"/>
      <c r="JWB13" s="46"/>
      <c r="JWC13" s="46"/>
      <c r="JWD13" s="46"/>
      <c r="JWE13" s="46"/>
      <c r="JWF13" s="46"/>
      <c r="JWG13" s="46"/>
      <c r="JWH13" s="46"/>
      <c r="JWI13" s="46"/>
      <c r="JWJ13" s="46"/>
      <c r="JWK13" s="46"/>
      <c r="JWL13" s="46"/>
      <c r="JWM13" s="46"/>
      <c r="JWN13" s="46"/>
      <c r="JWO13" s="46"/>
      <c r="JWP13" s="46"/>
      <c r="JWQ13" s="46"/>
      <c r="JWR13" s="46"/>
      <c r="JWS13" s="46"/>
      <c r="JWT13" s="46"/>
      <c r="JWU13" s="46"/>
      <c r="JWV13" s="46"/>
      <c r="JWW13" s="46"/>
      <c r="JWX13" s="46"/>
      <c r="JWY13" s="46"/>
      <c r="JWZ13" s="46"/>
      <c r="JXA13" s="46"/>
      <c r="JXB13" s="46"/>
      <c r="JXC13" s="46"/>
      <c r="JXD13" s="46"/>
      <c r="JXE13" s="46"/>
      <c r="JXF13" s="46"/>
      <c r="JXG13" s="46"/>
      <c r="JXH13" s="46"/>
      <c r="JXI13" s="46"/>
      <c r="JXJ13" s="46"/>
      <c r="JXK13" s="46"/>
      <c r="JXL13" s="46"/>
      <c r="JXM13" s="46"/>
      <c r="JXN13" s="46"/>
      <c r="JXO13" s="46"/>
      <c r="JXP13" s="46"/>
      <c r="JXQ13" s="46"/>
      <c r="JXR13" s="46"/>
      <c r="JXS13" s="46"/>
      <c r="JXT13" s="46"/>
      <c r="JXU13" s="46"/>
      <c r="JXV13" s="46"/>
      <c r="JXW13" s="46"/>
      <c r="JXX13" s="46"/>
      <c r="JXY13" s="46"/>
      <c r="JXZ13" s="46"/>
      <c r="JYA13" s="46"/>
      <c r="JYB13" s="46"/>
      <c r="JYC13" s="46"/>
      <c r="JYD13" s="46"/>
      <c r="JYE13" s="46"/>
      <c r="JYF13" s="46"/>
      <c r="JYG13" s="46"/>
      <c r="JYH13" s="46"/>
      <c r="JYI13" s="46"/>
      <c r="JYJ13" s="46"/>
      <c r="JYK13" s="46"/>
      <c r="JYL13" s="46"/>
      <c r="JYM13" s="46"/>
      <c r="JYN13" s="46"/>
      <c r="JYO13" s="46"/>
      <c r="JYP13" s="46"/>
      <c r="JYQ13" s="46"/>
      <c r="JYR13" s="46"/>
      <c r="JYS13" s="46"/>
      <c r="JYT13" s="46"/>
      <c r="JYU13" s="46"/>
      <c r="JYV13" s="46"/>
      <c r="JYW13" s="46"/>
      <c r="JYX13" s="46"/>
      <c r="JYY13" s="46"/>
      <c r="JYZ13" s="46"/>
      <c r="JZA13" s="46"/>
      <c r="JZB13" s="46"/>
      <c r="JZC13" s="46"/>
      <c r="JZD13" s="46"/>
      <c r="JZE13" s="46"/>
      <c r="JZF13" s="46"/>
      <c r="JZG13" s="46"/>
      <c r="JZH13" s="46"/>
      <c r="JZI13" s="46"/>
      <c r="JZJ13" s="46"/>
      <c r="JZK13" s="46"/>
      <c r="JZL13" s="46"/>
      <c r="JZM13" s="46"/>
      <c r="JZN13" s="46"/>
      <c r="JZO13" s="46"/>
      <c r="JZP13" s="46"/>
      <c r="JZQ13" s="46"/>
      <c r="JZR13" s="46"/>
      <c r="JZS13" s="46"/>
      <c r="JZT13" s="46"/>
      <c r="JZU13" s="46"/>
      <c r="JZV13" s="46"/>
      <c r="JZW13" s="46"/>
      <c r="JZX13" s="46"/>
      <c r="JZY13" s="46"/>
      <c r="JZZ13" s="46"/>
      <c r="KAA13" s="46"/>
      <c r="KAB13" s="46"/>
      <c r="KAC13" s="46"/>
      <c r="KAD13" s="46"/>
      <c r="KAE13" s="46"/>
      <c r="KAF13" s="46"/>
      <c r="KAG13" s="46"/>
      <c r="KAH13" s="46"/>
      <c r="KAI13" s="46"/>
      <c r="KAJ13" s="46"/>
      <c r="KAK13" s="46"/>
      <c r="KAL13" s="46"/>
      <c r="KAM13" s="46"/>
      <c r="KAN13" s="46"/>
      <c r="KAO13" s="46"/>
      <c r="KAP13" s="46"/>
      <c r="KAQ13" s="46"/>
      <c r="KAR13" s="46"/>
      <c r="KAS13" s="46"/>
      <c r="KAT13" s="46"/>
      <c r="KAU13" s="46"/>
      <c r="KAV13" s="46"/>
      <c r="KAW13" s="46"/>
      <c r="KAX13" s="46"/>
      <c r="KAY13" s="46"/>
      <c r="KAZ13" s="46"/>
      <c r="KBA13" s="46"/>
      <c r="KBB13" s="46"/>
      <c r="KBC13" s="46"/>
      <c r="KBD13" s="46"/>
      <c r="KBE13" s="46"/>
      <c r="KBF13" s="46"/>
      <c r="KBG13" s="46"/>
      <c r="KBH13" s="46"/>
      <c r="KBI13" s="46"/>
      <c r="KBJ13" s="46"/>
      <c r="KBK13" s="46"/>
      <c r="KBL13" s="46"/>
      <c r="KBM13" s="46"/>
      <c r="KBN13" s="46"/>
      <c r="KBO13" s="46"/>
      <c r="KBP13" s="46"/>
      <c r="KBQ13" s="46"/>
      <c r="KBR13" s="46"/>
      <c r="KBS13" s="46"/>
      <c r="KBT13" s="46"/>
      <c r="KBU13" s="46"/>
      <c r="KBV13" s="46"/>
      <c r="KBW13" s="46"/>
      <c r="KBX13" s="46"/>
      <c r="KBY13" s="46"/>
      <c r="KBZ13" s="46"/>
      <c r="KCA13" s="46"/>
      <c r="KCB13" s="46"/>
      <c r="KCC13" s="46"/>
      <c r="KCD13" s="46"/>
      <c r="KCE13" s="46"/>
      <c r="KCF13" s="46"/>
      <c r="KCG13" s="46"/>
      <c r="KCH13" s="46"/>
      <c r="KCI13" s="46"/>
      <c r="KCJ13" s="46"/>
      <c r="KCK13" s="46"/>
      <c r="KCL13" s="46"/>
      <c r="KCM13" s="46"/>
      <c r="KCN13" s="46"/>
      <c r="KCO13" s="46"/>
      <c r="KCP13" s="46"/>
      <c r="KCQ13" s="46"/>
      <c r="KCR13" s="46"/>
      <c r="KCS13" s="46"/>
      <c r="KCT13" s="46"/>
      <c r="KCU13" s="46"/>
      <c r="KCV13" s="46"/>
      <c r="KCW13" s="46"/>
      <c r="KCX13" s="46"/>
      <c r="KCY13" s="46"/>
      <c r="KCZ13" s="46"/>
      <c r="KDA13" s="46"/>
      <c r="KDB13" s="46"/>
      <c r="KDC13" s="46"/>
      <c r="KDD13" s="46"/>
      <c r="KDE13" s="46"/>
      <c r="KDF13" s="46"/>
      <c r="KDG13" s="46"/>
      <c r="KDH13" s="46"/>
      <c r="KDI13" s="46"/>
      <c r="KDJ13" s="46"/>
      <c r="KDK13" s="46"/>
      <c r="KDL13" s="46"/>
      <c r="KDM13" s="46"/>
      <c r="KDN13" s="46"/>
      <c r="KDO13" s="46"/>
      <c r="KDP13" s="46"/>
      <c r="KDQ13" s="46"/>
      <c r="KDR13" s="46"/>
      <c r="KDS13" s="46"/>
      <c r="KDT13" s="46"/>
      <c r="KDU13" s="46"/>
      <c r="KDV13" s="46"/>
      <c r="KDW13" s="46"/>
      <c r="KDX13" s="46"/>
      <c r="KDY13" s="46"/>
      <c r="KDZ13" s="46"/>
      <c r="KEA13" s="46"/>
      <c r="KEB13" s="46"/>
      <c r="KEC13" s="46"/>
      <c r="KED13" s="46"/>
      <c r="KEE13" s="46"/>
      <c r="KEF13" s="46"/>
      <c r="KEG13" s="46"/>
      <c r="KEH13" s="46"/>
      <c r="KEI13" s="46"/>
      <c r="KEJ13" s="46"/>
      <c r="KEK13" s="46"/>
      <c r="KEL13" s="46"/>
      <c r="KEM13" s="46"/>
      <c r="KEN13" s="46"/>
      <c r="KEO13" s="46"/>
      <c r="KEP13" s="46"/>
      <c r="KEQ13" s="46"/>
      <c r="KER13" s="46"/>
      <c r="KES13" s="46"/>
      <c r="KET13" s="46"/>
      <c r="KEU13" s="46"/>
      <c r="KEV13" s="46"/>
      <c r="KEW13" s="46"/>
      <c r="KEX13" s="46"/>
      <c r="KEY13" s="46"/>
      <c r="KEZ13" s="46"/>
      <c r="KFA13" s="46"/>
      <c r="KFB13" s="46"/>
      <c r="KFC13" s="46"/>
      <c r="KFD13" s="46"/>
      <c r="KFE13" s="46"/>
      <c r="KFF13" s="46"/>
      <c r="KFG13" s="46"/>
      <c r="KFH13" s="46"/>
      <c r="KFI13" s="46"/>
      <c r="KFJ13" s="46"/>
      <c r="KFK13" s="46"/>
      <c r="KFL13" s="46"/>
      <c r="KFM13" s="46"/>
      <c r="KFN13" s="46"/>
      <c r="KFO13" s="46"/>
      <c r="KFP13" s="46"/>
      <c r="KFQ13" s="46"/>
      <c r="KFR13" s="46"/>
      <c r="KFS13" s="46"/>
      <c r="KFT13" s="46"/>
      <c r="KFU13" s="46"/>
      <c r="KFV13" s="46"/>
      <c r="KFW13" s="46"/>
      <c r="KFX13" s="46"/>
      <c r="KFY13" s="46"/>
      <c r="KFZ13" s="46"/>
      <c r="KGA13" s="46"/>
      <c r="KGB13" s="46"/>
      <c r="KGC13" s="46"/>
      <c r="KGD13" s="46"/>
      <c r="KGE13" s="46"/>
      <c r="KGF13" s="46"/>
      <c r="KGG13" s="46"/>
      <c r="KGH13" s="46"/>
      <c r="KGI13" s="46"/>
      <c r="KGJ13" s="46"/>
      <c r="KGK13" s="46"/>
      <c r="KGL13" s="46"/>
      <c r="KGM13" s="46"/>
      <c r="KGN13" s="46"/>
      <c r="KGO13" s="46"/>
      <c r="KGP13" s="46"/>
      <c r="KGQ13" s="46"/>
      <c r="KGR13" s="46"/>
      <c r="KGS13" s="46"/>
      <c r="KGT13" s="46"/>
      <c r="KGU13" s="46"/>
      <c r="KGV13" s="46"/>
      <c r="KGW13" s="46"/>
      <c r="KGX13" s="46"/>
      <c r="KGY13" s="46"/>
      <c r="KGZ13" s="46"/>
      <c r="KHA13" s="46"/>
      <c r="KHB13" s="46"/>
      <c r="KHC13" s="46"/>
      <c r="KHD13" s="46"/>
      <c r="KHE13" s="46"/>
      <c r="KHF13" s="46"/>
      <c r="KHG13" s="46"/>
      <c r="KHH13" s="46"/>
      <c r="KHI13" s="46"/>
      <c r="KHJ13" s="46"/>
      <c r="KHK13" s="46"/>
      <c r="KHL13" s="46"/>
      <c r="KHM13" s="46"/>
      <c r="KHN13" s="46"/>
      <c r="KHO13" s="46"/>
      <c r="KHP13" s="46"/>
      <c r="KHQ13" s="46"/>
      <c r="KHR13" s="46"/>
      <c r="KHS13" s="46"/>
      <c r="KHT13" s="46"/>
      <c r="KHU13" s="46"/>
      <c r="KHV13" s="46"/>
      <c r="KHW13" s="46"/>
      <c r="KHX13" s="46"/>
      <c r="KHY13" s="46"/>
      <c r="KHZ13" s="46"/>
      <c r="KIA13" s="46"/>
      <c r="KIB13" s="46"/>
      <c r="KIC13" s="46"/>
      <c r="KID13" s="46"/>
      <c r="KIE13" s="46"/>
      <c r="KIF13" s="46"/>
      <c r="KIG13" s="46"/>
      <c r="KIH13" s="46"/>
      <c r="KII13" s="46"/>
      <c r="KIJ13" s="46"/>
      <c r="KIK13" s="46"/>
      <c r="KIL13" s="46"/>
      <c r="KIM13" s="46"/>
      <c r="KIN13" s="46"/>
      <c r="KIO13" s="46"/>
      <c r="KIP13" s="46"/>
      <c r="KIQ13" s="46"/>
      <c r="KIR13" s="46"/>
      <c r="KIS13" s="46"/>
      <c r="KIT13" s="46"/>
      <c r="KIU13" s="46"/>
      <c r="KIV13" s="46"/>
      <c r="KIW13" s="46"/>
      <c r="KIX13" s="46"/>
      <c r="KIY13" s="46"/>
      <c r="KIZ13" s="46"/>
      <c r="KJA13" s="46"/>
      <c r="KJB13" s="46"/>
      <c r="KJC13" s="46"/>
      <c r="KJD13" s="46"/>
      <c r="KJE13" s="46"/>
      <c r="KJF13" s="46"/>
      <c r="KJG13" s="46"/>
      <c r="KJH13" s="46"/>
      <c r="KJI13" s="46"/>
      <c r="KJJ13" s="46"/>
      <c r="KJK13" s="46"/>
      <c r="KJL13" s="46"/>
      <c r="KJM13" s="46"/>
      <c r="KJN13" s="46"/>
      <c r="KJO13" s="46"/>
      <c r="KJP13" s="46"/>
      <c r="KJQ13" s="46"/>
      <c r="KJR13" s="46"/>
      <c r="KJS13" s="46"/>
      <c r="KJT13" s="46"/>
      <c r="KJU13" s="46"/>
      <c r="KJV13" s="46"/>
      <c r="KJW13" s="46"/>
      <c r="KJX13" s="46"/>
      <c r="KJY13" s="46"/>
      <c r="KJZ13" s="46"/>
      <c r="KKA13" s="46"/>
      <c r="KKB13" s="46"/>
      <c r="KKC13" s="46"/>
      <c r="KKD13" s="46"/>
      <c r="KKE13" s="46"/>
      <c r="KKF13" s="46"/>
      <c r="KKG13" s="46"/>
      <c r="KKH13" s="46"/>
      <c r="KKI13" s="46"/>
      <c r="KKJ13" s="46"/>
      <c r="KKK13" s="46"/>
      <c r="KKL13" s="46"/>
      <c r="KKM13" s="46"/>
      <c r="KKN13" s="46"/>
      <c r="KKO13" s="46"/>
      <c r="KKP13" s="46"/>
      <c r="KKQ13" s="46"/>
      <c r="KKR13" s="46"/>
      <c r="KKS13" s="46"/>
      <c r="KKT13" s="46"/>
      <c r="KKU13" s="46"/>
      <c r="KKV13" s="46"/>
      <c r="KKW13" s="46"/>
      <c r="KKX13" s="46"/>
      <c r="KKY13" s="46"/>
      <c r="KKZ13" s="46"/>
      <c r="KLA13" s="46"/>
      <c r="KLB13" s="46"/>
      <c r="KLC13" s="46"/>
      <c r="KLD13" s="46"/>
      <c r="KLE13" s="46"/>
      <c r="KLF13" s="46"/>
      <c r="KLG13" s="46"/>
      <c r="KLH13" s="46"/>
      <c r="KLI13" s="46"/>
      <c r="KLJ13" s="46"/>
      <c r="KLK13" s="46"/>
      <c r="KLL13" s="46"/>
      <c r="KLM13" s="46"/>
      <c r="KLN13" s="46"/>
      <c r="KLO13" s="46"/>
      <c r="KLP13" s="46"/>
      <c r="KLQ13" s="46"/>
      <c r="KLR13" s="46"/>
      <c r="KLS13" s="46"/>
      <c r="KLT13" s="46"/>
      <c r="KLU13" s="46"/>
      <c r="KLV13" s="46"/>
      <c r="KLW13" s="46"/>
      <c r="KLX13" s="46"/>
      <c r="KLY13" s="46"/>
      <c r="KLZ13" s="46"/>
      <c r="KMA13" s="46"/>
      <c r="KMB13" s="46"/>
      <c r="KMC13" s="46"/>
      <c r="KMD13" s="46"/>
      <c r="KME13" s="46"/>
      <c r="KMF13" s="46"/>
      <c r="KMG13" s="46"/>
      <c r="KMH13" s="46"/>
      <c r="KMI13" s="46"/>
      <c r="KMJ13" s="46"/>
      <c r="KMK13" s="46"/>
      <c r="KML13" s="46"/>
      <c r="KMM13" s="46"/>
      <c r="KMN13" s="46"/>
      <c r="KMO13" s="46"/>
      <c r="KMP13" s="46"/>
      <c r="KMQ13" s="46"/>
      <c r="KMR13" s="46"/>
      <c r="KMS13" s="46"/>
      <c r="KMT13" s="46"/>
      <c r="KMU13" s="46"/>
      <c r="KMV13" s="46"/>
      <c r="KMW13" s="46"/>
      <c r="KMX13" s="46"/>
      <c r="KMY13" s="46"/>
      <c r="KMZ13" s="46"/>
      <c r="KNA13" s="46"/>
      <c r="KNB13" s="46"/>
      <c r="KNC13" s="46"/>
      <c r="KND13" s="46"/>
      <c r="KNE13" s="46"/>
      <c r="KNF13" s="46"/>
      <c r="KNG13" s="46"/>
      <c r="KNH13" s="46"/>
      <c r="KNI13" s="46"/>
      <c r="KNJ13" s="46"/>
      <c r="KNK13" s="46"/>
      <c r="KNL13" s="46"/>
      <c r="KNM13" s="46"/>
      <c r="KNN13" s="46"/>
      <c r="KNO13" s="46"/>
      <c r="KNP13" s="46"/>
      <c r="KNQ13" s="46"/>
      <c r="KNR13" s="46"/>
      <c r="KNS13" s="46"/>
      <c r="KNT13" s="46"/>
      <c r="KNU13" s="46"/>
      <c r="KNV13" s="46"/>
      <c r="KNW13" s="46"/>
      <c r="KNX13" s="46"/>
      <c r="KNY13" s="46"/>
      <c r="KNZ13" s="46"/>
      <c r="KOA13" s="46"/>
      <c r="KOB13" s="46"/>
      <c r="KOC13" s="46"/>
      <c r="KOD13" s="46"/>
      <c r="KOE13" s="46"/>
      <c r="KOF13" s="46"/>
      <c r="KOG13" s="46"/>
      <c r="KOH13" s="46"/>
      <c r="KOI13" s="46"/>
      <c r="KOJ13" s="46"/>
      <c r="KOK13" s="46"/>
      <c r="KOL13" s="46"/>
      <c r="KOM13" s="46"/>
      <c r="KON13" s="46"/>
      <c r="KOO13" s="46"/>
      <c r="KOP13" s="46"/>
      <c r="KOQ13" s="46"/>
      <c r="KOR13" s="46"/>
      <c r="KOS13" s="46"/>
      <c r="KOT13" s="46"/>
      <c r="KOU13" s="46"/>
      <c r="KOV13" s="46"/>
      <c r="KOW13" s="46"/>
      <c r="KOX13" s="46"/>
      <c r="KOY13" s="46"/>
      <c r="KOZ13" s="46"/>
      <c r="KPA13" s="46"/>
      <c r="KPB13" s="46"/>
      <c r="KPC13" s="46"/>
      <c r="KPD13" s="46"/>
      <c r="KPE13" s="46"/>
      <c r="KPF13" s="46"/>
      <c r="KPG13" s="46"/>
      <c r="KPH13" s="46"/>
      <c r="KPI13" s="46"/>
      <c r="KPJ13" s="46"/>
      <c r="KPK13" s="46"/>
      <c r="KPL13" s="46"/>
      <c r="KPM13" s="46"/>
      <c r="KPN13" s="46"/>
      <c r="KPO13" s="46"/>
      <c r="KPP13" s="46"/>
      <c r="KPQ13" s="46"/>
      <c r="KPR13" s="46"/>
      <c r="KPS13" s="46"/>
      <c r="KPT13" s="46"/>
      <c r="KPU13" s="46"/>
      <c r="KPV13" s="46"/>
      <c r="KPW13" s="46"/>
      <c r="KPX13" s="46"/>
      <c r="KPY13" s="46"/>
      <c r="KPZ13" s="46"/>
      <c r="KQA13" s="46"/>
      <c r="KQB13" s="46"/>
      <c r="KQC13" s="46"/>
      <c r="KQD13" s="46"/>
      <c r="KQE13" s="46"/>
      <c r="KQF13" s="46"/>
      <c r="KQG13" s="46"/>
      <c r="KQH13" s="46"/>
      <c r="KQI13" s="46"/>
      <c r="KQJ13" s="46"/>
      <c r="KQK13" s="46"/>
      <c r="KQL13" s="46"/>
      <c r="KQM13" s="46"/>
      <c r="KQN13" s="46"/>
      <c r="KQO13" s="46"/>
      <c r="KQP13" s="46"/>
      <c r="KQQ13" s="46"/>
      <c r="KQR13" s="46"/>
      <c r="KQS13" s="46"/>
      <c r="KQT13" s="46"/>
      <c r="KQU13" s="46"/>
      <c r="KQV13" s="46"/>
      <c r="KQW13" s="46"/>
      <c r="KQX13" s="46"/>
      <c r="KQY13" s="46"/>
      <c r="KQZ13" s="46"/>
      <c r="KRA13" s="46"/>
      <c r="KRB13" s="46"/>
      <c r="KRC13" s="46"/>
      <c r="KRD13" s="46"/>
      <c r="KRE13" s="46"/>
      <c r="KRF13" s="46"/>
      <c r="KRG13" s="46"/>
      <c r="KRH13" s="46"/>
      <c r="KRI13" s="46"/>
      <c r="KRJ13" s="46"/>
      <c r="KRK13" s="46"/>
      <c r="KRL13" s="46"/>
      <c r="KRM13" s="46"/>
      <c r="KRN13" s="46"/>
      <c r="KRO13" s="46"/>
      <c r="KRP13" s="46"/>
      <c r="KRQ13" s="46"/>
      <c r="KRR13" s="46"/>
      <c r="KRS13" s="46"/>
      <c r="KRT13" s="46"/>
      <c r="KRU13" s="46"/>
      <c r="KRV13" s="46"/>
      <c r="KRW13" s="46"/>
      <c r="KRX13" s="46"/>
      <c r="KRY13" s="46"/>
      <c r="KRZ13" s="46"/>
      <c r="KSA13" s="46"/>
      <c r="KSB13" s="46"/>
      <c r="KSC13" s="46"/>
      <c r="KSD13" s="46"/>
      <c r="KSE13" s="46"/>
      <c r="KSF13" s="46"/>
      <c r="KSG13" s="46"/>
      <c r="KSH13" s="46"/>
      <c r="KSI13" s="46"/>
      <c r="KSJ13" s="46"/>
      <c r="KSK13" s="46"/>
      <c r="KSL13" s="46"/>
      <c r="KSM13" s="46"/>
      <c r="KSN13" s="46"/>
      <c r="KSO13" s="46"/>
      <c r="KSP13" s="46"/>
      <c r="KSQ13" s="46"/>
      <c r="KSR13" s="46"/>
      <c r="KSS13" s="46"/>
      <c r="KST13" s="46"/>
      <c r="KSU13" s="46"/>
      <c r="KSV13" s="46"/>
      <c r="KSW13" s="46"/>
      <c r="KSX13" s="46"/>
      <c r="KSY13" s="46"/>
      <c r="KSZ13" s="46"/>
      <c r="KTA13" s="46"/>
      <c r="KTB13" s="46"/>
      <c r="KTC13" s="46"/>
      <c r="KTD13" s="46"/>
      <c r="KTE13" s="46"/>
      <c r="KTF13" s="46"/>
      <c r="KTG13" s="46"/>
      <c r="KTH13" s="46"/>
      <c r="KTI13" s="46"/>
      <c r="KTJ13" s="46"/>
      <c r="KTK13" s="46"/>
      <c r="KTL13" s="46"/>
      <c r="KTM13" s="46"/>
      <c r="KTN13" s="46"/>
      <c r="KTO13" s="46"/>
      <c r="KTP13" s="46"/>
      <c r="KTQ13" s="46"/>
      <c r="KTR13" s="46"/>
      <c r="KTS13" s="46"/>
      <c r="KTT13" s="46"/>
      <c r="KTU13" s="46"/>
      <c r="KTV13" s="46"/>
      <c r="KTW13" s="46"/>
      <c r="KTX13" s="46"/>
      <c r="KTY13" s="46"/>
      <c r="KTZ13" s="46"/>
      <c r="KUA13" s="46"/>
      <c r="KUB13" s="46"/>
      <c r="KUC13" s="46"/>
      <c r="KUD13" s="46"/>
      <c r="KUE13" s="46"/>
      <c r="KUF13" s="46"/>
      <c r="KUG13" s="46"/>
      <c r="KUH13" s="46"/>
      <c r="KUI13" s="46"/>
      <c r="KUJ13" s="46"/>
      <c r="KUK13" s="46"/>
      <c r="KUL13" s="46"/>
      <c r="KUM13" s="46"/>
      <c r="KUN13" s="46"/>
      <c r="KUO13" s="46"/>
      <c r="KUP13" s="46"/>
      <c r="KUQ13" s="46"/>
      <c r="KUR13" s="46"/>
      <c r="KUS13" s="46"/>
      <c r="KUT13" s="46"/>
      <c r="KUU13" s="46"/>
      <c r="KUV13" s="46"/>
      <c r="KUW13" s="46"/>
      <c r="KUX13" s="46"/>
      <c r="KUY13" s="46"/>
      <c r="KUZ13" s="46"/>
      <c r="KVA13" s="46"/>
      <c r="KVB13" s="46"/>
      <c r="KVC13" s="46"/>
      <c r="KVD13" s="46"/>
      <c r="KVE13" s="46"/>
      <c r="KVF13" s="46"/>
      <c r="KVG13" s="46"/>
      <c r="KVH13" s="46"/>
      <c r="KVI13" s="46"/>
      <c r="KVJ13" s="46"/>
      <c r="KVK13" s="46"/>
      <c r="KVL13" s="46"/>
      <c r="KVM13" s="46"/>
      <c r="KVN13" s="46"/>
      <c r="KVO13" s="46"/>
      <c r="KVP13" s="46"/>
      <c r="KVQ13" s="46"/>
      <c r="KVR13" s="46"/>
      <c r="KVS13" s="46"/>
      <c r="KVT13" s="46"/>
      <c r="KVU13" s="46"/>
      <c r="KVV13" s="46"/>
      <c r="KVW13" s="46"/>
      <c r="KVX13" s="46"/>
      <c r="KVY13" s="46"/>
      <c r="KVZ13" s="46"/>
      <c r="KWA13" s="46"/>
      <c r="KWB13" s="46"/>
      <c r="KWC13" s="46"/>
      <c r="KWD13" s="46"/>
      <c r="KWE13" s="46"/>
      <c r="KWF13" s="46"/>
      <c r="KWG13" s="46"/>
      <c r="KWH13" s="46"/>
      <c r="KWI13" s="46"/>
      <c r="KWJ13" s="46"/>
      <c r="KWK13" s="46"/>
      <c r="KWL13" s="46"/>
      <c r="KWM13" s="46"/>
      <c r="KWN13" s="46"/>
      <c r="KWO13" s="46"/>
      <c r="KWP13" s="46"/>
      <c r="KWQ13" s="46"/>
      <c r="KWR13" s="46"/>
      <c r="KWS13" s="46"/>
      <c r="KWT13" s="46"/>
      <c r="KWU13" s="46"/>
      <c r="KWV13" s="46"/>
      <c r="KWW13" s="46"/>
      <c r="KWX13" s="46"/>
      <c r="KWY13" s="46"/>
      <c r="KWZ13" s="46"/>
      <c r="KXA13" s="46"/>
      <c r="KXB13" s="46"/>
      <c r="KXC13" s="46"/>
      <c r="KXD13" s="46"/>
      <c r="KXE13" s="46"/>
      <c r="KXF13" s="46"/>
      <c r="KXG13" s="46"/>
      <c r="KXH13" s="46"/>
      <c r="KXI13" s="46"/>
      <c r="KXJ13" s="46"/>
      <c r="KXK13" s="46"/>
      <c r="KXL13" s="46"/>
      <c r="KXM13" s="46"/>
      <c r="KXN13" s="46"/>
      <c r="KXO13" s="46"/>
      <c r="KXP13" s="46"/>
      <c r="KXQ13" s="46"/>
      <c r="KXR13" s="46"/>
      <c r="KXS13" s="46"/>
      <c r="KXT13" s="46"/>
      <c r="KXU13" s="46"/>
      <c r="KXV13" s="46"/>
      <c r="KXW13" s="46"/>
      <c r="KXX13" s="46"/>
      <c r="KXY13" s="46"/>
      <c r="KXZ13" s="46"/>
      <c r="KYA13" s="46"/>
      <c r="KYB13" s="46"/>
      <c r="KYC13" s="46"/>
      <c r="KYD13" s="46"/>
      <c r="KYE13" s="46"/>
      <c r="KYF13" s="46"/>
      <c r="KYG13" s="46"/>
      <c r="KYH13" s="46"/>
      <c r="KYI13" s="46"/>
      <c r="KYJ13" s="46"/>
      <c r="KYK13" s="46"/>
      <c r="KYL13" s="46"/>
      <c r="KYM13" s="46"/>
      <c r="KYN13" s="46"/>
      <c r="KYO13" s="46"/>
      <c r="KYP13" s="46"/>
      <c r="KYQ13" s="46"/>
      <c r="KYR13" s="46"/>
      <c r="KYS13" s="46"/>
      <c r="KYT13" s="46"/>
      <c r="KYU13" s="46"/>
      <c r="KYV13" s="46"/>
      <c r="KYW13" s="46"/>
      <c r="KYX13" s="46"/>
      <c r="KYY13" s="46"/>
      <c r="KYZ13" s="46"/>
      <c r="KZA13" s="46"/>
      <c r="KZB13" s="46"/>
      <c r="KZC13" s="46"/>
      <c r="KZD13" s="46"/>
      <c r="KZE13" s="46"/>
      <c r="KZF13" s="46"/>
      <c r="KZG13" s="46"/>
      <c r="KZH13" s="46"/>
      <c r="KZI13" s="46"/>
      <c r="KZJ13" s="46"/>
      <c r="KZK13" s="46"/>
      <c r="KZL13" s="46"/>
      <c r="KZM13" s="46"/>
      <c r="KZN13" s="46"/>
      <c r="KZO13" s="46"/>
      <c r="KZP13" s="46"/>
      <c r="KZQ13" s="46"/>
      <c r="KZR13" s="46"/>
      <c r="KZS13" s="46"/>
      <c r="KZT13" s="46"/>
      <c r="KZU13" s="46"/>
      <c r="KZV13" s="46"/>
      <c r="KZW13" s="46"/>
      <c r="KZX13" s="46"/>
      <c r="KZY13" s="46"/>
      <c r="KZZ13" s="46"/>
      <c r="LAA13" s="46"/>
      <c r="LAB13" s="46"/>
      <c r="LAC13" s="46"/>
      <c r="LAD13" s="46"/>
      <c r="LAE13" s="46"/>
      <c r="LAF13" s="46"/>
      <c r="LAG13" s="46"/>
      <c r="LAH13" s="46"/>
      <c r="LAI13" s="46"/>
      <c r="LAJ13" s="46"/>
      <c r="LAK13" s="46"/>
      <c r="LAL13" s="46"/>
      <c r="LAM13" s="46"/>
      <c r="LAN13" s="46"/>
      <c r="LAO13" s="46"/>
      <c r="LAP13" s="46"/>
      <c r="LAQ13" s="46"/>
      <c r="LAR13" s="46"/>
      <c r="LAS13" s="46"/>
      <c r="LAT13" s="46"/>
      <c r="LAU13" s="46"/>
      <c r="LAV13" s="46"/>
      <c r="LAW13" s="46"/>
      <c r="LAX13" s="46"/>
      <c r="LAY13" s="46"/>
      <c r="LAZ13" s="46"/>
      <c r="LBA13" s="46"/>
      <c r="LBB13" s="46"/>
      <c r="LBC13" s="46"/>
      <c r="LBD13" s="46"/>
      <c r="LBE13" s="46"/>
      <c r="LBF13" s="46"/>
      <c r="LBG13" s="46"/>
      <c r="LBH13" s="46"/>
      <c r="LBI13" s="46"/>
      <c r="LBJ13" s="46"/>
      <c r="LBK13" s="46"/>
      <c r="LBL13" s="46"/>
      <c r="LBM13" s="46"/>
      <c r="LBN13" s="46"/>
      <c r="LBO13" s="46"/>
      <c r="LBP13" s="46"/>
      <c r="LBQ13" s="46"/>
      <c r="LBR13" s="46"/>
      <c r="LBS13" s="46"/>
      <c r="LBT13" s="46"/>
      <c r="LBU13" s="46"/>
      <c r="LBV13" s="46"/>
      <c r="LBW13" s="46"/>
      <c r="LBX13" s="46"/>
      <c r="LBY13" s="46"/>
      <c r="LBZ13" s="46"/>
      <c r="LCA13" s="46"/>
      <c r="LCB13" s="46"/>
      <c r="LCC13" s="46"/>
      <c r="LCD13" s="46"/>
      <c r="LCE13" s="46"/>
      <c r="LCF13" s="46"/>
      <c r="LCG13" s="46"/>
      <c r="LCH13" s="46"/>
      <c r="LCI13" s="46"/>
      <c r="LCJ13" s="46"/>
      <c r="LCK13" s="46"/>
      <c r="LCL13" s="46"/>
      <c r="LCM13" s="46"/>
      <c r="LCN13" s="46"/>
      <c r="LCO13" s="46"/>
      <c r="LCP13" s="46"/>
      <c r="LCQ13" s="46"/>
      <c r="LCR13" s="46"/>
      <c r="LCS13" s="46"/>
      <c r="LCT13" s="46"/>
      <c r="LCU13" s="46"/>
      <c r="LCV13" s="46"/>
      <c r="LCW13" s="46"/>
      <c r="LCX13" s="46"/>
      <c r="LCY13" s="46"/>
      <c r="LCZ13" s="46"/>
      <c r="LDA13" s="46"/>
      <c r="LDB13" s="46"/>
      <c r="LDC13" s="46"/>
      <c r="LDD13" s="46"/>
      <c r="LDE13" s="46"/>
      <c r="LDF13" s="46"/>
      <c r="LDG13" s="46"/>
      <c r="LDH13" s="46"/>
      <c r="LDI13" s="46"/>
      <c r="LDJ13" s="46"/>
      <c r="LDK13" s="46"/>
      <c r="LDL13" s="46"/>
      <c r="LDM13" s="46"/>
      <c r="LDN13" s="46"/>
      <c r="LDO13" s="46"/>
      <c r="LDP13" s="46"/>
      <c r="LDQ13" s="46"/>
      <c r="LDR13" s="46"/>
      <c r="LDS13" s="46"/>
      <c r="LDT13" s="46"/>
      <c r="LDU13" s="46"/>
      <c r="LDV13" s="46"/>
      <c r="LDW13" s="46"/>
      <c r="LDX13" s="46"/>
      <c r="LDY13" s="46"/>
      <c r="LDZ13" s="46"/>
      <c r="LEA13" s="46"/>
      <c r="LEB13" s="46"/>
      <c r="LEC13" s="46"/>
      <c r="LED13" s="46"/>
      <c r="LEE13" s="46"/>
      <c r="LEF13" s="46"/>
      <c r="LEG13" s="46"/>
      <c r="LEH13" s="46"/>
      <c r="LEI13" s="46"/>
      <c r="LEJ13" s="46"/>
      <c r="LEK13" s="46"/>
      <c r="LEL13" s="46"/>
      <c r="LEM13" s="46"/>
      <c r="LEN13" s="46"/>
      <c r="LEO13" s="46"/>
      <c r="LEP13" s="46"/>
      <c r="LEQ13" s="46"/>
      <c r="LER13" s="46"/>
      <c r="LES13" s="46"/>
      <c r="LET13" s="46"/>
      <c r="LEU13" s="46"/>
      <c r="LEV13" s="46"/>
      <c r="LEW13" s="46"/>
      <c r="LEX13" s="46"/>
      <c r="LEY13" s="46"/>
      <c r="LEZ13" s="46"/>
      <c r="LFA13" s="46"/>
      <c r="LFB13" s="46"/>
      <c r="LFC13" s="46"/>
      <c r="LFD13" s="46"/>
      <c r="LFE13" s="46"/>
      <c r="LFF13" s="46"/>
      <c r="LFG13" s="46"/>
      <c r="LFH13" s="46"/>
      <c r="LFI13" s="46"/>
      <c r="LFJ13" s="46"/>
      <c r="LFK13" s="46"/>
      <c r="LFL13" s="46"/>
      <c r="LFM13" s="46"/>
      <c r="LFN13" s="46"/>
      <c r="LFO13" s="46"/>
      <c r="LFP13" s="46"/>
      <c r="LFQ13" s="46"/>
      <c r="LFR13" s="46"/>
      <c r="LFS13" s="46"/>
      <c r="LFT13" s="46"/>
      <c r="LFU13" s="46"/>
      <c r="LFV13" s="46"/>
      <c r="LFW13" s="46"/>
      <c r="LFX13" s="46"/>
      <c r="LFY13" s="46"/>
      <c r="LFZ13" s="46"/>
      <c r="LGA13" s="46"/>
      <c r="LGB13" s="46"/>
      <c r="LGC13" s="46"/>
      <c r="LGD13" s="46"/>
      <c r="LGE13" s="46"/>
      <c r="LGF13" s="46"/>
      <c r="LGG13" s="46"/>
      <c r="LGH13" s="46"/>
      <c r="LGI13" s="46"/>
      <c r="LGJ13" s="46"/>
      <c r="LGK13" s="46"/>
      <c r="LGL13" s="46"/>
      <c r="LGM13" s="46"/>
      <c r="LGN13" s="46"/>
      <c r="LGO13" s="46"/>
      <c r="LGP13" s="46"/>
      <c r="LGQ13" s="46"/>
      <c r="LGR13" s="46"/>
      <c r="LGS13" s="46"/>
      <c r="LGT13" s="46"/>
      <c r="LGU13" s="46"/>
      <c r="LGV13" s="46"/>
      <c r="LGW13" s="46"/>
      <c r="LGX13" s="46"/>
      <c r="LGY13" s="46"/>
      <c r="LGZ13" s="46"/>
      <c r="LHA13" s="46"/>
      <c r="LHB13" s="46"/>
      <c r="LHC13" s="46"/>
      <c r="LHD13" s="46"/>
      <c r="LHE13" s="46"/>
      <c r="LHF13" s="46"/>
      <c r="LHG13" s="46"/>
      <c r="LHH13" s="46"/>
      <c r="LHI13" s="46"/>
      <c r="LHJ13" s="46"/>
      <c r="LHK13" s="46"/>
      <c r="LHL13" s="46"/>
      <c r="LHM13" s="46"/>
      <c r="LHN13" s="46"/>
      <c r="LHO13" s="46"/>
      <c r="LHP13" s="46"/>
      <c r="LHQ13" s="46"/>
      <c r="LHR13" s="46"/>
      <c r="LHS13" s="46"/>
      <c r="LHT13" s="46"/>
      <c r="LHU13" s="46"/>
      <c r="LHV13" s="46"/>
      <c r="LHW13" s="46"/>
      <c r="LHX13" s="46"/>
      <c r="LHY13" s="46"/>
      <c r="LHZ13" s="46"/>
      <c r="LIA13" s="46"/>
      <c r="LIB13" s="46"/>
      <c r="LIC13" s="46"/>
      <c r="LID13" s="46"/>
      <c r="LIE13" s="46"/>
      <c r="LIF13" s="46"/>
      <c r="LIG13" s="46"/>
      <c r="LIH13" s="46"/>
      <c r="LII13" s="46"/>
      <c r="LIJ13" s="46"/>
      <c r="LIK13" s="46"/>
      <c r="LIL13" s="46"/>
      <c r="LIM13" s="46"/>
      <c r="LIN13" s="46"/>
      <c r="LIO13" s="46"/>
      <c r="LIP13" s="46"/>
      <c r="LIQ13" s="46"/>
      <c r="LIR13" s="46"/>
      <c r="LIS13" s="46"/>
      <c r="LIT13" s="46"/>
      <c r="LIU13" s="46"/>
      <c r="LIV13" s="46"/>
      <c r="LIW13" s="46"/>
      <c r="LIX13" s="46"/>
      <c r="LIY13" s="46"/>
      <c r="LIZ13" s="46"/>
      <c r="LJA13" s="46"/>
      <c r="LJB13" s="46"/>
      <c r="LJC13" s="46"/>
      <c r="LJD13" s="46"/>
      <c r="LJE13" s="46"/>
      <c r="LJF13" s="46"/>
      <c r="LJG13" s="46"/>
      <c r="LJH13" s="46"/>
      <c r="LJI13" s="46"/>
      <c r="LJJ13" s="46"/>
      <c r="LJK13" s="46"/>
      <c r="LJL13" s="46"/>
      <c r="LJM13" s="46"/>
      <c r="LJN13" s="46"/>
      <c r="LJO13" s="46"/>
      <c r="LJP13" s="46"/>
      <c r="LJQ13" s="46"/>
      <c r="LJR13" s="46"/>
      <c r="LJS13" s="46"/>
      <c r="LJT13" s="46"/>
      <c r="LJU13" s="46"/>
      <c r="LJV13" s="46"/>
      <c r="LJW13" s="46"/>
      <c r="LJX13" s="46"/>
      <c r="LJY13" s="46"/>
      <c r="LJZ13" s="46"/>
      <c r="LKA13" s="46"/>
      <c r="LKB13" s="46"/>
      <c r="LKC13" s="46"/>
      <c r="LKD13" s="46"/>
      <c r="LKE13" s="46"/>
      <c r="LKF13" s="46"/>
      <c r="LKG13" s="46"/>
      <c r="LKH13" s="46"/>
      <c r="LKI13" s="46"/>
      <c r="LKJ13" s="46"/>
      <c r="LKK13" s="46"/>
      <c r="LKL13" s="46"/>
      <c r="LKM13" s="46"/>
      <c r="LKN13" s="46"/>
      <c r="LKO13" s="46"/>
      <c r="LKP13" s="46"/>
      <c r="LKQ13" s="46"/>
      <c r="LKR13" s="46"/>
      <c r="LKS13" s="46"/>
      <c r="LKT13" s="46"/>
      <c r="LKU13" s="46"/>
      <c r="LKV13" s="46"/>
      <c r="LKW13" s="46"/>
      <c r="LKX13" s="46"/>
      <c r="LKY13" s="46"/>
      <c r="LKZ13" s="46"/>
      <c r="LLA13" s="46"/>
      <c r="LLB13" s="46"/>
      <c r="LLC13" s="46"/>
      <c r="LLD13" s="46"/>
      <c r="LLE13" s="46"/>
      <c r="LLF13" s="46"/>
      <c r="LLG13" s="46"/>
      <c r="LLH13" s="46"/>
      <c r="LLI13" s="46"/>
      <c r="LLJ13" s="46"/>
      <c r="LLK13" s="46"/>
      <c r="LLL13" s="46"/>
      <c r="LLM13" s="46"/>
      <c r="LLN13" s="46"/>
      <c r="LLO13" s="46"/>
      <c r="LLP13" s="46"/>
      <c r="LLQ13" s="46"/>
      <c r="LLR13" s="46"/>
      <c r="LLS13" s="46"/>
      <c r="LLT13" s="46"/>
      <c r="LLU13" s="46"/>
      <c r="LLV13" s="46"/>
      <c r="LLW13" s="46"/>
      <c r="LLX13" s="46"/>
      <c r="LLY13" s="46"/>
      <c r="LLZ13" s="46"/>
      <c r="LMA13" s="46"/>
      <c r="LMB13" s="46"/>
      <c r="LMC13" s="46"/>
      <c r="LMD13" s="46"/>
      <c r="LME13" s="46"/>
      <c r="LMF13" s="46"/>
      <c r="LMG13" s="46"/>
      <c r="LMH13" s="46"/>
      <c r="LMI13" s="46"/>
      <c r="LMJ13" s="46"/>
      <c r="LMK13" s="46"/>
      <c r="LML13" s="46"/>
      <c r="LMM13" s="46"/>
      <c r="LMN13" s="46"/>
      <c r="LMO13" s="46"/>
      <c r="LMP13" s="46"/>
      <c r="LMQ13" s="46"/>
      <c r="LMR13" s="46"/>
      <c r="LMS13" s="46"/>
      <c r="LMT13" s="46"/>
      <c r="LMU13" s="46"/>
      <c r="LMV13" s="46"/>
      <c r="LMW13" s="46"/>
      <c r="LMX13" s="46"/>
      <c r="LMY13" s="46"/>
      <c r="LMZ13" s="46"/>
      <c r="LNA13" s="46"/>
      <c r="LNB13" s="46"/>
      <c r="LNC13" s="46"/>
      <c r="LND13" s="46"/>
      <c r="LNE13" s="46"/>
      <c r="LNF13" s="46"/>
      <c r="LNG13" s="46"/>
      <c r="LNH13" s="46"/>
      <c r="LNI13" s="46"/>
      <c r="LNJ13" s="46"/>
      <c r="LNK13" s="46"/>
      <c r="LNL13" s="46"/>
      <c r="LNM13" s="46"/>
      <c r="LNN13" s="46"/>
      <c r="LNO13" s="46"/>
      <c r="LNP13" s="46"/>
      <c r="LNQ13" s="46"/>
      <c r="LNR13" s="46"/>
      <c r="LNS13" s="46"/>
      <c r="LNT13" s="46"/>
      <c r="LNU13" s="46"/>
      <c r="LNV13" s="46"/>
      <c r="LNW13" s="46"/>
      <c r="LNX13" s="46"/>
      <c r="LNY13" s="46"/>
      <c r="LNZ13" s="46"/>
      <c r="LOA13" s="46"/>
      <c r="LOB13" s="46"/>
      <c r="LOC13" s="46"/>
      <c r="LOD13" s="46"/>
      <c r="LOE13" s="46"/>
      <c r="LOF13" s="46"/>
      <c r="LOG13" s="46"/>
      <c r="LOH13" s="46"/>
      <c r="LOI13" s="46"/>
      <c r="LOJ13" s="46"/>
      <c r="LOK13" s="46"/>
      <c r="LOL13" s="46"/>
      <c r="LOM13" s="46"/>
      <c r="LON13" s="46"/>
      <c r="LOO13" s="46"/>
      <c r="LOP13" s="46"/>
      <c r="LOQ13" s="46"/>
      <c r="LOR13" s="46"/>
      <c r="LOS13" s="46"/>
      <c r="LOT13" s="46"/>
      <c r="LOU13" s="46"/>
      <c r="LOV13" s="46"/>
      <c r="LOW13" s="46"/>
      <c r="LOX13" s="46"/>
      <c r="LOY13" s="46"/>
      <c r="LOZ13" s="46"/>
      <c r="LPA13" s="46"/>
      <c r="LPB13" s="46"/>
      <c r="LPC13" s="46"/>
      <c r="LPD13" s="46"/>
      <c r="LPE13" s="46"/>
      <c r="LPF13" s="46"/>
      <c r="LPG13" s="46"/>
      <c r="LPH13" s="46"/>
      <c r="LPI13" s="46"/>
      <c r="LPJ13" s="46"/>
      <c r="LPK13" s="46"/>
      <c r="LPL13" s="46"/>
      <c r="LPM13" s="46"/>
      <c r="LPN13" s="46"/>
      <c r="LPO13" s="46"/>
      <c r="LPP13" s="46"/>
      <c r="LPQ13" s="46"/>
      <c r="LPR13" s="46"/>
      <c r="LPS13" s="46"/>
      <c r="LPT13" s="46"/>
      <c r="LPU13" s="46"/>
      <c r="LPV13" s="46"/>
      <c r="LPW13" s="46"/>
      <c r="LPX13" s="46"/>
      <c r="LPY13" s="46"/>
      <c r="LPZ13" s="46"/>
      <c r="LQA13" s="46"/>
      <c r="LQB13" s="46"/>
      <c r="LQC13" s="46"/>
      <c r="LQD13" s="46"/>
      <c r="LQE13" s="46"/>
      <c r="LQF13" s="46"/>
      <c r="LQG13" s="46"/>
      <c r="LQH13" s="46"/>
      <c r="LQI13" s="46"/>
      <c r="LQJ13" s="46"/>
      <c r="LQK13" s="46"/>
      <c r="LQL13" s="46"/>
      <c r="LQM13" s="46"/>
      <c r="LQN13" s="46"/>
      <c r="LQO13" s="46"/>
      <c r="LQP13" s="46"/>
      <c r="LQQ13" s="46"/>
      <c r="LQR13" s="46"/>
      <c r="LQS13" s="46"/>
      <c r="LQT13" s="46"/>
      <c r="LQU13" s="46"/>
      <c r="LQV13" s="46"/>
      <c r="LQW13" s="46"/>
      <c r="LQX13" s="46"/>
      <c r="LQY13" s="46"/>
      <c r="LQZ13" s="46"/>
      <c r="LRA13" s="46"/>
      <c r="LRB13" s="46"/>
      <c r="LRC13" s="46"/>
      <c r="LRD13" s="46"/>
      <c r="LRE13" s="46"/>
      <c r="LRF13" s="46"/>
      <c r="LRG13" s="46"/>
      <c r="LRH13" s="46"/>
      <c r="LRI13" s="46"/>
      <c r="LRJ13" s="46"/>
      <c r="LRK13" s="46"/>
      <c r="LRL13" s="46"/>
      <c r="LRM13" s="46"/>
      <c r="LRN13" s="46"/>
      <c r="LRO13" s="46"/>
      <c r="LRP13" s="46"/>
      <c r="LRQ13" s="46"/>
      <c r="LRR13" s="46"/>
      <c r="LRS13" s="46"/>
      <c r="LRT13" s="46"/>
      <c r="LRU13" s="46"/>
      <c r="LRV13" s="46"/>
      <c r="LRW13" s="46"/>
      <c r="LRX13" s="46"/>
      <c r="LRY13" s="46"/>
      <c r="LRZ13" s="46"/>
      <c r="LSA13" s="46"/>
      <c r="LSB13" s="46"/>
      <c r="LSC13" s="46"/>
      <c r="LSD13" s="46"/>
      <c r="LSE13" s="46"/>
      <c r="LSF13" s="46"/>
      <c r="LSG13" s="46"/>
      <c r="LSH13" s="46"/>
      <c r="LSI13" s="46"/>
      <c r="LSJ13" s="46"/>
      <c r="LSK13" s="46"/>
      <c r="LSL13" s="46"/>
      <c r="LSM13" s="46"/>
      <c r="LSN13" s="46"/>
      <c r="LSO13" s="46"/>
      <c r="LSP13" s="46"/>
      <c r="LSQ13" s="46"/>
      <c r="LSR13" s="46"/>
      <c r="LSS13" s="46"/>
      <c r="LST13" s="46"/>
      <c r="LSU13" s="46"/>
      <c r="LSV13" s="46"/>
      <c r="LSW13" s="46"/>
      <c r="LSX13" s="46"/>
      <c r="LSY13" s="46"/>
      <c r="LSZ13" s="46"/>
      <c r="LTA13" s="46"/>
      <c r="LTB13" s="46"/>
      <c r="LTC13" s="46"/>
      <c r="LTD13" s="46"/>
      <c r="LTE13" s="46"/>
      <c r="LTF13" s="46"/>
      <c r="LTG13" s="46"/>
      <c r="LTH13" s="46"/>
      <c r="LTI13" s="46"/>
      <c r="LTJ13" s="46"/>
      <c r="LTK13" s="46"/>
      <c r="LTL13" s="46"/>
      <c r="LTM13" s="46"/>
      <c r="LTN13" s="46"/>
      <c r="LTO13" s="46"/>
      <c r="LTP13" s="46"/>
      <c r="LTQ13" s="46"/>
      <c r="LTR13" s="46"/>
      <c r="LTS13" s="46"/>
      <c r="LTT13" s="46"/>
      <c r="LTU13" s="46"/>
      <c r="LTV13" s="46"/>
      <c r="LTW13" s="46"/>
      <c r="LTX13" s="46"/>
      <c r="LTY13" s="46"/>
      <c r="LTZ13" s="46"/>
      <c r="LUA13" s="46"/>
      <c r="LUB13" s="46"/>
      <c r="LUC13" s="46"/>
      <c r="LUD13" s="46"/>
      <c r="LUE13" s="46"/>
      <c r="LUF13" s="46"/>
      <c r="LUG13" s="46"/>
      <c r="LUH13" s="46"/>
      <c r="LUI13" s="46"/>
      <c r="LUJ13" s="46"/>
      <c r="LUK13" s="46"/>
      <c r="LUL13" s="46"/>
      <c r="LUM13" s="46"/>
      <c r="LUN13" s="46"/>
      <c r="LUO13" s="46"/>
      <c r="LUP13" s="46"/>
      <c r="LUQ13" s="46"/>
      <c r="LUR13" s="46"/>
      <c r="LUS13" s="46"/>
      <c r="LUT13" s="46"/>
      <c r="LUU13" s="46"/>
      <c r="LUV13" s="46"/>
      <c r="LUW13" s="46"/>
      <c r="LUX13" s="46"/>
      <c r="LUY13" s="46"/>
      <c r="LUZ13" s="46"/>
      <c r="LVA13" s="46"/>
      <c r="LVB13" s="46"/>
      <c r="LVC13" s="46"/>
      <c r="LVD13" s="46"/>
      <c r="LVE13" s="46"/>
      <c r="LVF13" s="46"/>
      <c r="LVG13" s="46"/>
      <c r="LVH13" s="46"/>
      <c r="LVI13" s="46"/>
      <c r="LVJ13" s="46"/>
      <c r="LVK13" s="46"/>
      <c r="LVL13" s="46"/>
      <c r="LVM13" s="46"/>
      <c r="LVN13" s="46"/>
      <c r="LVO13" s="46"/>
      <c r="LVP13" s="46"/>
      <c r="LVQ13" s="46"/>
      <c r="LVR13" s="46"/>
      <c r="LVS13" s="46"/>
      <c r="LVT13" s="46"/>
      <c r="LVU13" s="46"/>
      <c r="LVV13" s="46"/>
      <c r="LVW13" s="46"/>
      <c r="LVX13" s="46"/>
      <c r="LVY13" s="46"/>
      <c r="LVZ13" s="46"/>
      <c r="LWA13" s="46"/>
      <c r="LWB13" s="46"/>
      <c r="LWC13" s="46"/>
      <c r="LWD13" s="46"/>
      <c r="LWE13" s="46"/>
      <c r="LWF13" s="46"/>
      <c r="LWG13" s="46"/>
      <c r="LWH13" s="46"/>
      <c r="LWI13" s="46"/>
      <c r="LWJ13" s="46"/>
      <c r="LWK13" s="46"/>
      <c r="LWL13" s="46"/>
      <c r="LWM13" s="46"/>
      <c r="LWN13" s="46"/>
      <c r="LWO13" s="46"/>
      <c r="LWP13" s="46"/>
      <c r="LWQ13" s="46"/>
      <c r="LWR13" s="46"/>
      <c r="LWS13" s="46"/>
      <c r="LWT13" s="46"/>
      <c r="LWU13" s="46"/>
      <c r="LWV13" s="46"/>
      <c r="LWW13" s="46"/>
      <c r="LWX13" s="46"/>
      <c r="LWY13" s="46"/>
      <c r="LWZ13" s="46"/>
      <c r="LXA13" s="46"/>
      <c r="LXB13" s="46"/>
      <c r="LXC13" s="46"/>
      <c r="LXD13" s="46"/>
      <c r="LXE13" s="46"/>
      <c r="LXF13" s="46"/>
      <c r="LXG13" s="46"/>
      <c r="LXH13" s="46"/>
      <c r="LXI13" s="46"/>
      <c r="LXJ13" s="46"/>
      <c r="LXK13" s="46"/>
      <c r="LXL13" s="46"/>
      <c r="LXM13" s="46"/>
      <c r="LXN13" s="46"/>
      <c r="LXO13" s="46"/>
      <c r="LXP13" s="46"/>
      <c r="LXQ13" s="46"/>
      <c r="LXR13" s="46"/>
      <c r="LXS13" s="46"/>
      <c r="LXT13" s="46"/>
      <c r="LXU13" s="46"/>
      <c r="LXV13" s="46"/>
      <c r="LXW13" s="46"/>
      <c r="LXX13" s="46"/>
      <c r="LXY13" s="46"/>
      <c r="LXZ13" s="46"/>
      <c r="LYA13" s="46"/>
      <c r="LYB13" s="46"/>
      <c r="LYC13" s="46"/>
      <c r="LYD13" s="46"/>
      <c r="LYE13" s="46"/>
      <c r="LYF13" s="46"/>
      <c r="LYG13" s="46"/>
      <c r="LYH13" s="46"/>
      <c r="LYI13" s="46"/>
      <c r="LYJ13" s="46"/>
      <c r="LYK13" s="46"/>
      <c r="LYL13" s="46"/>
      <c r="LYM13" s="46"/>
      <c r="LYN13" s="46"/>
      <c r="LYO13" s="46"/>
      <c r="LYP13" s="46"/>
      <c r="LYQ13" s="46"/>
      <c r="LYR13" s="46"/>
      <c r="LYS13" s="46"/>
      <c r="LYT13" s="46"/>
      <c r="LYU13" s="46"/>
      <c r="LYV13" s="46"/>
      <c r="LYW13" s="46"/>
      <c r="LYX13" s="46"/>
      <c r="LYY13" s="46"/>
      <c r="LYZ13" s="46"/>
      <c r="LZA13" s="46"/>
      <c r="LZB13" s="46"/>
      <c r="LZC13" s="46"/>
      <c r="LZD13" s="46"/>
      <c r="LZE13" s="46"/>
      <c r="LZF13" s="46"/>
      <c r="LZG13" s="46"/>
      <c r="LZH13" s="46"/>
      <c r="LZI13" s="46"/>
      <c r="LZJ13" s="46"/>
      <c r="LZK13" s="46"/>
      <c r="LZL13" s="46"/>
      <c r="LZM13" s="46"/>
      <c r="LZN13" s="46"/>
      <c r="LZO13" s="46"/>
      <c r="LZP13" s="46"/>
      <c r="LZQ13" s="46"/>
      <c r="LZR13" s="46"/>
      <c r="LZS13" s="46"/>
      <c r="LZT13" s="46"/>
      <c r="LZU13" s="46"/>
      <c r="LZV13" s="46"/>
      <c r="LZW13" s="46"/>
      <c r="LZX13" s="46"/>
      <c r="LZY13" s="46"/>
      <c r="LZZ13" s="46"/>
      <c r="MAA13" s="46"/>
      <c r="MAB13" s="46"/>
      <c r="MAC13" s="46"/>
      <c r="MAD13" s="46"/>
      <c r="MAE13" s="46"/>
      <c r="MAF13" s="46"/>
      <c r="MAG13" s="46"/>
      <c r="MAH13" s="46"/>
      <c r="MAI13" s="46"/>
      <c r="MAJ13" s="46"/>
      <c r="MAK13" s="46"/>
      <c r="MAL13" s="46"/>
      <c r="MAM13" s="46"/>
      <c r="MAN13" s="46"/>
      <c r="MAO13" s="46"/>
      <c r="MAP13" s="46"/>
      <c r="MAQ13" s="46"/>
      <c r="MAR13" s="46"/>
      <c r="MAS13" s="46"/>
      <c r="MAT13" s="46"/>
      <c r="MAU13" s="46"/>
      <c r="MAV13" s="46"/>
      <c r="MAW13" s="46"/>
      <c r="MAX13" s="46"/>
      <c r="MAY13" s="46"/>
      <c r="MAZ13" s="46"/>
      <c r="MBA13" s="46"/>
      <c r="MBB13" s="46"/>
      <c r="MBC13" s="46"/>
      <c r="MBD13" s="46"/>
      <c r="MBE13" s="46"/>
      <c r="MBF13" s="46"/>
      <c r="MBG13" s="46"/>
      <c r="MBH13" s="46"/>
      <c r="MBI13" s="46"/>
      <c r="MBJ13" s="46"/>
      <c r="MBK13" s="46"/>
      <c r="MBL13" s="46"/>
      <c r="MBM13" s="46"/>
      <c r="MBN13" s="46"/>
      <c r="MBO13" s="46"/>
      <c r="MBP13" s="46"/>
      <c r="MBQ13" s="46"/>
      <c r="MBR13" s="46"/>
      <c r="MBS13" s="46"/>
      <c r="MBT13" s="46"/>
      <c r="MBU13" s="46"/>
      <c r="MBV13" s="46"/>
      <c r="MBW13" s="46"/>
      <c r="MBX13" s="46"/>
      <c r="MBY13" s="46"/>
      <c r="MBZ13" s="46"/>
      <c r="MCA13" s="46"/>
      <c r="MCB13" s="46"/>
      <c r="MCC13" s="46"/>
      <c r="MCD13" s="46"/>
      <c r="MCE13" s="46"/>
      <c r="MCF13" s="46"/>
      <c r="MCG13" s="46"/>
      <c r="MCH13" s="46"/>
      <c r="MCI13" s="46"/>
      <c r="MCJ13" s="46"/>
      <c r="MCK13" s="46"/>
      <c r="MCL13" s="46"/>
      <c r="MCM13" s="46"/>
      <c r="MCN13" s="46"/>
      <c r="MCO13" s="46"/>
      <c r="MCP13" s="46"/>
      <c r="MCQ13" s="46"/>
      <c r="MCR13" s="46"/>
      <c r="MCS13" s="46"/>
      <c r="MCT13" s="46"/>
      <c r="MCU13" s="46"/>
      <c r="MCV13" s="46"/>
      <c r="MCW13" s="46"/>
      <c r="MCX13" s="46"/>
      <c r="MCY13" s="46"/>
      <c r="MCZ13" s="46"/>
      <c r="MDA13" s="46"/>
      <c r="MDB13" s="46"/>
      <c r="MDC13" s="46"/>
      <c r="MDD13" s="46"/>
      <c r="MDE13" s="46"/>
      <c r="MDF13" s="46"/>
      <c r="MDG13" s="46"/>
      <c r="MDH13" s="46"/>
      <c r="MDI13" s="46"/>
      <c r="MDJ13" s="46"/>
      <c r="MDK13" s="46"/>
      <c r="MDL13" s="46"/>
      <c r="MDM13" s="46"/>
      <c r="MDN13" s="46"/>
      <c r="MDO13" s="46"/>
      <c r="MDP13" s="46"/>
      <c r="MDQ13" s="46"/>
      <c r="MDR13" s="46"/>
      <c r="MDS13" s="46"/>
      <c r="MDT13" s="46"/>
      <c r="MDU13" s="46"/>
      <c r="MDV13" s="46"/>
      <c r="MDW13" s="46"/>
      <c r="MDX13" s="46"/>
      <c r="MDY13" s="46"/>
      <c r="MDZ13" s="46"/>
      <c r="MEA13" s="46"/>
      <c r="MEB13" s="46"/>
      <c r="MEC13" s="46"/>
      <c r="MED13" s="46"/>
      <c r="MEE13" s="46"/>
      <c r="MEF13" s="46"/>
      <c r="MEG13" s="46"/>
      <c r="MEH13" s="46"/>
      <c r="MEI13" s="46"/>
      <c r="MEJ13" s="46"/>
      <c r="MEK13" s="46"/>
      <c r="MEL13" s="46"/>
      <c r="MEM13" s="46"/>
      <c r="MEN13" s="46"/>
      <c r="MEO13" s="46"/>
      <c r="MEP13" s="46"/>
      <c r="MEQ13" s="46"/>
      <c r="MER13" s="46"/>
      <c r="MES13" s="46"/>
      <c r="MET13" s="46"/>
      <c r="MEU13" s="46"/>
      <c r="MEV13" s="46"/>
      <c r="MEW13" s="46"/>
      <c r="MEX13" s="46"/>
      <c r="MEY13" s="46"/>
      <c r="MEZ13" s="46"/>
      <c r="MFA13" s="46"/>
      <c r="MFB13" s="46"/>
      <c r="MFC13" s="46"/>
      <c r="MFD13" s="46"/>
      <c r="MFE13" s="46"/>
      <c r="MFF13" s="46"/>
      <c r="MFG13" s="46"/>
      <c r="MFH13" s="46"/>
      <c r="MFI13" s="46"/>
      <c r="MFJ13" s="46"/>
      <c r="MFK13" s="46"/>
      <c r="MFL13" s="46"/>
      <c r="MFM13" s="46"/>
      <c r="MFN13" s="46"/>
      <c r="MFO13" s="46"/>
      <c r="MFP13" s="46"/>
      <c r="MFQ13" s="46"/>
      <c r="MFR13" s="46"/>
      <c r="MFS13" s="46"/>
      <c r="MFT13" s="46"/>
      <c r="MFU13" s="46"/>
      <c r="MFV13" s="46"/>
      <c r="MFW13" s="46"/>
      <c r="MFX13" s="46"/>
      <c r="MFY13" s="46"/>
      <c r="MFZ13" s="46"/>
      <c r="MGA13" s="46"/>
      <c r="MGB13" s="46"/>
      <c r="MGC13" s="46"/>
      <c r="MGD13" s="46"/>
      <c r="MGE13" s="46"/>
      <c r="MGF13" s="46"/>
      <c r="MGG13" s="46"/>
      <c r="MGH13" s="46"/>
      <c r="MGI13" s="46"/>
      <c r="MGJ13" s="46"/>
      <c r="MGK13" s="46"/>
      <c r="MGL13" s="46"/>
      <c r="MGM13" s="46"/>
      <c r="MGN13" s="46"/>
      <c r="MGO13" s="46"/>
      <c r="MGP13" s="46"/>
      <c r="MGQ13" s="46"/>
      <c r="MGR13" s="46"/>
      <c r="MGS13" s="46"/>
      <c r="MGT13" s="46"/>
      <c r="MGU13" s="46"/>
      <c r="MGV13" s="46"/>
      <c r="MGW13" s="46"/>
      <c r="MGX13" s="46"/>
      <c r="MGY13" s="46"/>
      <c r="MGZ13" s="46"/>
      <c r="MHA13" s="46"/>
      <c r="MHB13" s="46"/>
      <c r="MHC13" s="46"/>
      <c r="MHD13" s="46"/>
      <c r="MHE13" s="46"/>
      <c r="MHF13" s="46"/>
      <c r="MHG13" s="46"/>
      <c r="MHH13" s="46"/>
      <c r="MHI13" s="46"/>
      <c r="MHJ13" s="46"/>
      <c r="MHK13" s="46"/>
      <c r="MHL13" s="46"/>
      <c r="MHM13" s="46"/>
      <c r="MHN13" s="46"/>
      <c r="MHO13" s="46"/>
      <c r="MHP13" s="46"/>
      <c r="MHQ13" s="46"/>
      <c r="MHR13" s="46"/>
      <c r="MHS13" s="46"/>
      <c r="MHT13" s="46"/>
      <c r="MHU13" s="46"/>
      <c r="MHV13" s="46"/>
      <c r="MHW13" s="46"/>
      <c r="MHX13" s="46"/>
      <c r="MHY13" s="46"/>
      <c r="MHZ13" s="46"/>
      <c r="MIA13" s="46"/>
      <c r="MIB13" s="46"/>
      <c r="MIC13" s="46"/>
      <c r="MID13" s="46"/>
      <c r="MIE13" s="46"/>
      <c r="MIF13" s="46"/>
      <c r="MIG13" s="46"/>
      <c r="MIH13" s="46"/>
      <c r="MII13" s="46"/>
      <c r="MIJ13" s="46"/>
      <c r="MIK13" s="46"/>
      <c r="MIL13" s="46"/>
      <c r="MIM13" s="46"/>
      <c r="MIN13" s="46"/>
      <c r="MIO13" s="46"/>
      <c r="MIP13" s="46"/>
      <c r="MIQ13" s="46"/>
      <c r="MIR13" s="46"/>
      <c r="MIS13" s="46"/>
      <c r="MIT13" s="46"/>
      <c r="MIU13" s="46"/>
      <c r="MIV13" s="46"/>
      <c r="MIW13" s="46"/>
      <c r="MIX13" s="46"/>
      <c r="MIY13" s="46"/>
      <c r="MIZ13" s="46"/>
      <c r="MJA13" s="46"/>
      <c r="MJB13" s="46"/>
      <c r="MJC13" s="46"/>
      <c r="MJD13" s="46"/>
      <c r="MJE13" s="46"/>
      <c r="MJF13" s="46"/>
      <c r="MJG13" s="46"/>
      <c r="MJH13" s="46"/>
      <c r="MJI13" s="46"/>
      <c r="MJJ13" s="46"/>
      <c r="MJK13" s="46"/>
      <c r="MJL13" s="46"/>
      <c r="MJM13" s="46"/>
      <c r="MJN13" s="46"/>
      <c r="MJO13" s="46"/>
      <c r="MJP13" s="46"/>
      <c r="MJQ13" s="46"/>
      <c r="MJR13" s="46"/>
      <c r="MJS13" s="46"/>
      <c r="MJT13" s="46"/>
      <c r="MJU13" s="46"/>
      <c r="MJV13" s="46"/>
      <c r="MJW13" s="46"/>
      <c r="MJX13" s="46"/>
      <c r="MJY13" s="46"/>
      <c r="MJZ13" s="46"/>
      <c r="MKA13" s="46"/>
      <c r="MKB13" s="46"/>
      <c r="MKC13" s="46"/>
      <c r="MKD13" s="46"/>
      <c r="MKE13" s="46"/>
      <c r="MKF13" s="46"/>
      <c r="MKG13" s="46"/>
      <c r="MKH13" s="46"/>
      <c r="MKI13" s="46"/>
      <c r="MKJ13" s="46"/>
      <c r="MKK13" s="46"/>
      <c r="MKL13" s="46"/>
      <c r="MKM13" s="46"/>
      <c r="MKN13" s="46"/>
      <c r="MKO13" s="46"/>
      <c r="MKP13" s="46"/>
      <c r="MKQ13" s="46"/>
      <c r="MKR13" s="46"/>
      <c r="MKS13" s="46"/>
      <c r="MKT13" s="46"/>
      <c r="MKU13" s="46"/>
      <c r="MKV13" s="46"/>
      <c r="MKW13" s="46"/>
      <c r="MKX13" s="46"/>
      <c r="MKY13" s="46"/>
      <c r="MKZ13" s="46"/>
      <c r="MLA13" s="46"/>
      <c r="MLB13" s="46"/>
      <c r="MLC13" s="46"/>
      <c r="MLD13" s="46"/>
      <c r="MLE13" s="46"/>
      <c r="MLF13" s="46"/>
      <c r="MLG13" s="46"/>
      <c r="MLH13" s="46"/>
      <c r="MLI13" s="46"/>
      <c r="MLJ13" s="46"/>
      <c r="MLK13" s="46"/>
      <c r="MLL13" s="46"/>
      <c r="MLM13" s="46"/>
      <c r="MLN13" s="46"/>
      <c r="MLO13" s="46"/>
      <c r="MLP13" s="46"/>
      <c r="MLQ13" s="46"/>
      <c r="MLR13" s="46"/>
      <c r="MLS13" s="46"/>
      <c r="MLT13" s="46"/>
      <c r="MLU13" s="46"/>
      <c r="MLV13" s="46"/>
      <c r="MLW13" s="46"/>
      <c r="MLX13" s="46"/>
      <c r="MLY13" s="46"/>
      <c r="MLZ13" s="46"/>
      <c r="MMA13" s="46"/>
      <c r="MMB13" s="46"/>
      <c r="MMC13" s="46"/>
      <c r="MMD13" s="46"/>
      <c r="MME13" s="46"/>
      <c r="MMF13" s="46"/>
      <c r="MMG13" s="46"/>
      <c r="MMH13" s="46"/>
      <c r="MMI13" s="46"/>
      <c r="MMJ13" s="46"/>
      <c r="MMK13" s="46"/>
      <c r="MML13" s="46"/>
      <c r="MMM13" s="46"/>
      <c r="MMN13" s="46"/>
      <c r="MMO13" s="46"/>
      <c r="MMP13" s="46"/>
      <c r="MMQ13" s="46"/>
      <c r="MMR13" s="46"/>
      <c r="MMS13" s="46"/>
      <c r="MMT13" s="46"/>
      <c r="MMU13" s="46"/>
      <c r="MMV13" s="46"/>
      <c r="MMW13" s="46"/>
      <c r="MMX13" s="46"/>
      <c r="MMY13" s="46"/>
      <c r="MMZ13" s="46"/>
      <c r="MNA13" s="46"/>
      <c r="MNB13" s="46"/>
      <c r="MNC13" s="46"/>
      <c r="MND13" s="46"/>
      <c r="MNE13" s="46"/>
      <c r="MNF13" s="46"/>
      <c r="MNG13" s="46"/>
      <c r="MNH13" s="46"/>
      <c r="MNI13" s="46"/>
      <c r="MNJ13" s="46"/>
      <c r="MNK13" s="46"/>
      <c r="MNL13" s="46"/>
      <c r="MNM13" s="46"/>
      <c r="MNN13" s="46"/>
      <c r="MNO13" s="46"/>
      <c r="MNP13" s="46"/>
      <c r="MNQ13" s="46"/>
      <c r="MNR13" s="46"/>
      <c r="MNS13" s="46"/>
      <c r="MNT13" s="46"/>
      <c r="MNU13" s="46"/>
      <c r="MNV13" s="46"/>
      <c r="MNW13" s="46"/>
      <c r="MNX13" s="46"/>
      <c r="MNY13" s="46"/>
      <c r="MNZ13" s="46"/>
      <c r="MOA13" s="46"/>
      <c r="MOB13" s="46"/>
      <c r="MOC13" s="46"/>
      <c r="MOD13" s="46"/>
      <c r="MOE13" s="46"/>
      <c r="MOF13" s="46"/>
      <c r="MOG13" s="46"/>
      <c r="MOH13" s="46"/>
      <c r="MOI13" s="46"/>
      <c r="MOJ13" s="46"/>
      <c r="MOK13" s="46"/>
      <c r="MOL13" s="46"/>
      <c r="MOM13" s="46"/>
      <c r="MON13" s="46"/>
      <c r="MOO13" s="46"/>
      <c r="MOP13" s="46"/>
      <c r="MOQ13" s="46"/>
      <c r="MOR13" s="46"/>
      <c r="MOS13" s="46"/>
      <c r="MOT13" s="46"/>
      <c r="MOU13" s="46"/>
      <c r="MOV13" s="46"/>
      <c r="MOW13" s="46"/>
      <c r="MOX13" s="46"/>
      <c r="MOY13" s="46"/>
      <c r="MOZ13" s="46"/>
      <c r="MPA13" s="46"/>
      <c r="MPB13" s="46"/>
      <c r="MPC13" s="46"/>
      <c r="MPD13" s="46"/>
      <c r="MPE13" s="46"/>
      <c r="MPF13" s="46"/>
      <c r="MPG13" s="46"/>
      <c r="MPH13" s="46"/>
      <c r="MPI13" s="46"/>
      <c r="MPJ13" s="46"/>
      <c r="MPK13" s="46"/>
      <c r="MPL13" s="46"/>
      <c r="MPM13" s="46"/>
      <c r="MPN13" s="46"/>
      <c r="MPO13" s="46"/>
      <c r="MPP13" s="46"/>
      <c r="MPQ13" s="46"/>
      <c r="MPR13" s="46"/>
      <c r="MPS13" s="46"/>
      <c r="MPT13" s="46"/>
      <c r="MPU13" s="46"/>
      <c r="MPV13" s="46"/>
      <c r="MPW13" s="46"/>
      <c r="MPX13" s="46"/>
      <c r="MPY13" s="46"/>
      <c r="MPZ13" s="46"/>
      <c r="MQA13" s="46"/>
      <c r="MQB13" s="46"/>
      <c r="MQC13" s="46"/>
      <c r="MQD13" s="46"/>
      <c r="MQE13" s="46"/>
      <c r="MQF13" s="46"/>
      <c r="MQG13" s="46"/>
      <c r="MQH13" s="46"/>
      <c r="MQI13" s="46"/>
      <c r="MQJ13" s="46"/>
      <c r="MQK13" s="46"/>
      <c r="MQL13" s="46"/>
      <c r="MQM13" s="46"/>
      <c r="MQN13" s="46"/>
      <c r="MQO13" s="46"/>
      <c r="MQP13" s="46"/>
      <c r="MQQ13" s="46"/>
      <c r="MQR13" s="46"/>
      <c r="MQS13" s="46"/>
      <c r="MQT13" s="46"/>
      <c r="MQU13" s="46"/>
      <c r="MQV13" s="46"/>
      <c r="MQW13" s="46"/>
      <c r="MQX13" s="46"/>
      <c r="MQY13" s="46"/>
      <c r="MQZ13" s="46"/>
      <c r="MRA13" s="46"/>
      <c r="MRB13" s="46"/>
      <c r="MRC13" s="46"/>
      <c r="MRD13" s="46"/>
      <c r="MRE13" s="46"/>
      <c r="MRF13" s="46"/>
      <c r="MRG13" s="46"/>
      <c r="MRH13" s="46"/>
      <c r="MRI13" s="46"/>
      <c r="MRJ13" s="46"/>
      <c r="MRK13" s="46"/>
      <c r="MRL13" s="46"/>
      <c r="MRM13" s="46"/>
      <c r="MRN13" s="46"/>
      <c r="MRO13" s="46"/>
      <c r="MRP13" s="46"/>
      <c r="MRQ13" s="46"/>
      <c r="MRR13" s="46"/>
      <c r="MRS13" s="46"/>
      <c r="MRT13" s="46"/>
      <c r="MRU13" s="46"/>
      <c r="MRV13" s="46"/>
      <c r="MRW13" s="46"/>
      <c r="MRX13" s="46"/>
      <c r="MRY13" s="46"/>
      <c r="MRZ13" s="46"/>
      <c r="MSA13" s="46"/>
      <c r="MSB13" s="46"/>
      <c r="MSC13" s="46"/>
      <c r="MSD13" s="46"/>
      <c r="MSE13" s="46"/>
      <c r="MSF13" s="46"/>
      <c r="MSG13" s="46"/>
      <c r="MSH13" s="46"/>
      <c r="MSI13" s="46"/>
      <c r="MSJ13" s="46"/>
      <c r="MSK13" s="46"/>
      <c r="MSL13" s="46"/>
      <c r="MSM13" s="46"/>
      <c r="MSN13" s="46"/>
      <c r="MSO13" s="46"/>
      <c r="MSP13" s="46"/>
      <c r="MSQ13" s="46"/>
      <c r="MSR13" s="46"/>
      <c r="MSS13" s="46"/>
      <c r="MST13" s="46"/>
      <c r="MSU13" s="46"/>
      <c r="MSV13" s="46"/>
      <c r="MSW13" s="46"/>
      <c r="MSX13" s="46"/>
      <c r="MSY13" s="46"/>
      <c r="MSZ13" s="46"/>
      <c r="MTA13" s="46"/>
      <c r="MTB13" s="46"/>
      <c r="MTC13" s="46"/>
      <c r="MTD13" s="46"/>
      <c r="MTE13" s="46"/>
      <c r="MTF13" s="46"/>
      <c r="MTG13" s="46"/>
      <c r="MTH13" s="46"/>
      <c r="MTI13" s="46"/>
      <c r="MTJ13" s="46"/>
      <c r="MTK13" s="46"/>
      <c r="MTL13" s="46"/>
      <c r="MTM13" s="46"/>
      <c r="MTN13" s="46"/>
      <c r="MTO13" s="46"/>
      <c r="MTP13" s="46"/>
      <c r="MTQ13" s="46"/>
      <c r="MTR13" s="46"/>
      <c r="MTS13" s="46"/>
      <c r="MTT13" s="46"/>
      <c r="MTU13" s="46"/>
      <c r="MTV13" s="46"/>
      <c r="MTW13" s="46"/>
      <c r="MTX13" s="46"/>
      <c r="MTY13" s="46"/>
      <c r="MTZ13" s="46"/>
      <c r="MUA13" s="46"/>
      <c r="MUB13" s="46"/>
      <c r="MUC13" s="46"/>
      <c r="MUD13" s="46"/>
      <c r="MUE13" s="46"/>
      <c r="MUF13" s="46"/>
      <c r="MUG13" s="46"/>
      <c r="MUH13" s="46"/>
      <c r="MUI13" s="46"/>
      <c r="MUJ13" s="46"/>
      <c r="MUK13" s="46"/>
      <c r="MUL13" s="46"/>
      <c r="MUM13" s="46"/>
      <c r="MUN13" s="46"/>
      <c r="MUO13" s="46"/>
      <c r="MUP13" s="46"/>
      <c r="MUQ13" s="46"/>
      <c r="MUR13" s="46"/>
      <c r="MUS13" s="46"/>
      <c r="MUT13" s="46"/>
      <c r="MUU13" s="46"/>
      <c r="MUV13" s="46"/>
      <c r="MUW13" s="46"/>
      <c r="MUX13" s="46"/>
      <c r="MUY13" s="46"/>
      <c r="MUZ13" s="46"/>
      <c r="MVA13" s="46"/>
      <c r="MVB13" s="46"/>
      <c r="MVC13" s="46"/>
      <c r="MVD13" s="46"/>
      <c r="MVE13" s="46"/>
      <c r="MVF13" s="46"/>
      <c r="MVG13" s="46"/>
      <c r="MVH13" s="46"/>
      <c r="MVI13" s="46"/>
      <c r="MVJ13" s="46"/>
      <c r="MVK13" s="46"/>
      <c r="MVL13" s="46"/>
      <c r="MVM13" s="46"/>
      <c r="MVN13" s="46"/>
      <c r="MVO13" s="46"/>
      <c r="MVP13" s="46"/>
      <c r="MVQ13" s="46"/>
      <c r="MVR13" s="46"/>
      <c r="MVS13" s="46"/>
      <c r="MVT13" s="46"/>
      <c r="MVU13" s="46"/>
      <c r="MVV13" s="46"/>
      <c r="MVW13" s="46"/>
      <c r="MVX13" s="46"/>
      <c r="MVY13" s="46"/>
      <c r="MVZ13" s="46"/>
      <c r="MWA13" s="46"/>
      <c r="MWB13" s="46"/>
      <c r="MWC13" s="46"/>
      <c r="MWD13" s="46"/>
      <c r="MWE13" s="46"/>
      <c r="MWF13" s="46"/>
      <c r="MWG13" s="46"/>
      <c r="MWH13" s="46"/>
      <c r="MWI13" s="46"/>
      <c r="MWJ13" s="46"/>
      <c r="MWK13" s="46"/>
      <c r="MWL13" s="46"/>
      <c r="MWM13" s="46"/>
      <c r="MWN13" s="46"/>
      <c r="MWO13" s="46"/>
      <c r="MWP13" s="46"/>
      <c r="MWQ13" s="46"/>
      <c r="MWR13" s="46"/>
      <c r="MWS13" s="46"/>
      <c r="MWT13" s="46"/>
      <c r="MWU13" s="46"/>
      <c r="MWV13" s="46"/>
      <c r="MWW13" s="46"/>
      <c r="MWX13" s="46"/>
      <c r="MWY13" s="46"/>
      <c r="MWZ13" s="46"/>
      <c r="MXA13" s="46"/>
      <c r="MXB13" s="46"/>
      <c r="MXC13" s="46"/>
      <c r="MXD13" s="46"/>
      <c r="MXE13" s="46"/>
      <c r="MXF13" s="46"/>
      <c r="MXG13" s="46"/>
      <c r="MXH13" s="46"/>
      <c r="MXI13" s="46"/>
      <c r="MXJ13" s="46"/>
      <c r="MXK13" s="46"/>
      <c r="MXL13" s="46"/>
      <c r="MXM13" s="46"/>
      <c r="MXN13" s="46"/>
      <c r="MXO13" s="46"/>
      <c r="MXP13" s="46"/>
      <c r="MXQ13" s="46"/>
      <c r="MXR13" s="46"/>
      <c r="MXS13" s="46"/>
      <c r="MXT13" s="46"/>
      <c r="MXU13" s="46"/>
      <c r="MXV13" s="46"/>
      <c r="MXW13" s="46"/>
      <c r="MXX13" s="46"/>
      <c r="MXY13" s="46"/>
      <c r="MXZ13" s="46"/>
      <c r="MYA13" s="46"/>
      <c r="MYB13" s="46"/>
      <c r="MYC13" s="46"/>
      <c r="MYD13" s="46"/>
      <c r="MYE13" s="46"/>
      <c r="MYF13" s="46"/>
      <c r="MYG13" s="46"/>
      <c r="MYH13" s="46"/>
      <c r="MYI13" s="46"/>
      <c r="MYJ13" s="46"/>
      <c r="MYK13" s="46"/>
      <c r="MYL13" s="46"/>
      <c r="MYM13" s="46"/>
      <c r="MYN13" s="46"/>
      <c r="MYO13" s="46"/>
      <c r="MYP13" s="46"/>
      <c r="MYQ13" s="46"/>
      <c r="MYR13" s="46"/>
      <c r="MYS13" s="46"/>
      <c r="MYT13" s="46"/>
      <c r="MYU13" s="46"/>
      <c r="MYV13" s="46"/>
      <c r="MYW13" s="46"/>
      <c r="MYX13" s="46"/>
      <c r="MYY13" s="46"/>
      <c r="MYZ13" s="46"/>
      <c r="MZA13" s="46"/>
      <c r="MZB13" s="46"/>
      <c r="MZC13" s="46"/>
      <c r="MZD13" s="46"/>
      <c r="MZE13" s="46"/>
      <c r="MZF13" s="46"/>
      <c r="MZG13" s="46"/>
      <c r="MZH13" s="46"/>
      <c r="MZI13" s="46"/>
      <c r="MZJ13" s="46"/>
      <c r="MZK13" s="46"/>
      <c r="MZL13" s="46"/>
      <c r="MZM13" s="46"/>
      <c r="MZN13" s="46"/>
      <c r="MZO13" s="46"/>
      <c r="MZP13" s="46"/>
      <c r="MZQ13" s="46"/>
      <c r="MZR13" s="46"/>
      <c r="MZS13" s="46"/>
      <c r="MZT13" s="46"/>
      <c r="MZU13" s="46"/>
      <c r="MZV13" s="46"/>
      <c r="MZW13" s="46"/>
      <c r="MZX13" s="46"/>
      <c r="MZY13" s="46"/>
      <c r="MZZ13" s="46"/>
      <c r="NAA13" s="46"/>
      <c r="NAB13" s="46"/>
      <c r="NAC13" s="46"/>
      <c r="NAD13" s="46"/>
      <c r="NAE13" s="46"/>
      <c r="NAF13" s="46"/>
      <c r="NAG13" s="46"/>
      <c r="NAH13" s="46"/>
      <c r="NAI13" s="46"/>
      <c r="NAJ13" s="46"/>
      <c r="NAK13" s="46"/>
      <c r="NAL13" s="46"/>
      <c r="NAM13" s="46"/>
      <c r="NAN13" s="46"/>
      <c r="NAO13" s="46"/>
      <c r="NAP13" s="46"/>
      <c r="NAQ13" s="46"/>
      <c r="NAR13" s="46"/>
      <c r="NAS13" s="46"/>
      <c r="NAT13" s="46"/>
      <c r="NAU13" s="46"/>
      <c r="NAV13" s="46"/>
      <c r="NAW13" s="46"/>
      <c r="NAX13" s="46"/>
      <c r="NAY13" s="46"/>
      <c r="NAZ13" s="46"/>
      <c r="NBA13" s="46"/>
      <c r="NBB13" s="46"/>
      <c r="NBC13" s="46"/>
      <c r="NBD13" s="46"/>
      <c r="NBE13" s="46"/>
      <c r="NBF13" s="46"/>
      <c r="NBG13" s="46"/>
      <c r="NBH13" s="46"/>
      <c r="NBI13" s="46"/>
      <c r="NBJ13" s="46"/>
      <c r="NBK13" s="46"/>
      <c r="NBL13" s="46"/>
      <c r="NBM13" s="46"/>
      <c r="NBN13" s="46"/>
      <c r="NBO13" s="46"/>
      <c r="NBP13" s="46"/>
      <c r="NBQ13" s="46"/>
      <c r="NBR13" s="46"/>
      <c r="NBS13" s="46"/>
      <c r="NBT13" s="46"/>
      <c r="NBU13" s="46"/>
      <c r="NBV13" s="46"/>
      <c r="NBW13" s="46"/>
      <c r="NBX13" s="46"/>
      <c r="NBY13" s="46"/>
      <c r="NBZ13" s="46"/>
      <c r="NCA13" s="46"/>
      <c r="NCB13" s="46"/>
      <c r="NCC13" s="46"/>
      <c r="NCD13" s="46"/>
      <c r="NCE13" s="46"/>
      <c r="NCF13" s="46"/>
      <c r="NCG13" s="46"/>
      <c r="NCH13" s="46"/>
      <c r="NCI13" s="46"/>
      <c r="NCJ13" s="46"/>
      <c r="NCK13" s="46"/>
      <c r="NCL13" s="46"/>
      <c r="NCM13" s="46"/>
      <c r="NCN13" s="46"/>
      <c r="NCO13" s="46"/>
      <c r="NCP13" s="46"/>
      <c r="NCQ13" s="46"/>
      <c r="NCR13" s="46"/>
      <c r="NCS13" s="46"/>
      <c r="NCT13" s="46"/>
      <c r="NCU13" s="46"/>
      <c r="NCV13" s="46"/>
      <c r="NCW13" s="46"/>
      <c r="NCX13" s="46"/>
      <c r="NCY13" s="46"/>
      <c r="NCZ13" s="46"/>
      <c r="NDA13" s="46"/>
      <c r="NDB13" s="46"/>
      <c r="NDC13" s="46"/>
      <c r="NDD13" s="46"/>
      <c r="NDE13" s="46"/>
      <c r="NDF13" s="46"/>
      <c r="NDG13" s="46"/>
      <c r="NDH13" s="46"/>
      <c r="NDI13" s="46"/>
      <c r="NDJ13" s="46"/>
      <c r="NDK13" s="46"/>
      <c r="NDL13" s="46"/>
      <c r="NDM13" s="46"/>
      <c r="NDN13" s="46"/>
      <c r="NDO13" s="46"/>
      <c r="NDP13" s="46"/>
      <c r="NDQ13" s="46"/>
      <c r="NDR13" s="46"/>
      <c r="NDS13" s="46"/>
      <c r="NDT13" s="46"/>
      <c r="NDU13" s="46"/>
      <c r="NDV13" s="46"/>
      <c r="NDW13" s="46"/>
      <c r="NDX13" s="46"/>
      <c r="NDY13" s="46"/>
      <c r="NDZ13" s="46"/>
      <c r="NEA13" s="46"/>
      <c r="NEB13" s="46"/>
      <c r="NEC13" s="46"/>
      <c r="NED13" s="46"/>
      <c r="NEE13" s="46"/>
      <c r="NEF13" s="46"/>
      <c r="NEG13" s="46"/>
      <c r="NEH13" s="46"/>
      <c r="NEI13" s="46"/>
      <c r="NEJ13" s="46"/>
      <c r="NEK13" s="46"/>
      <c r="NEL13" s="46"/>
      <c r="NEM13" s="46"/>
      <c r="NEN13" s="46"/>
      <c r="NEO13" s="46"/>
      <c r="NEP13" s="46"/>
      <c r="NEQ13" s="46"/>
      <c r="NER13" s="46"/>
      <c r="NES13" s="46"/>
      <c r="NET13" s="46"/>
      <c r="NEU13" s="46"/>
      <c r="NEV13" s="46"/>
      <c r="NEW13" s="46"/>
      <c r="NEX13" s="46"/>
      <c r="NEY13" s="46"/>
      <c r="NEZ13" s="46"/>
      <c r="NFA13" s="46"/>
      <c r="NFB13" s="46"/>
      <c r="NFC13" s="46"/>
      <c r="NFD13" s="46"/>
      <c r="NFE13" s="46"/>
      <c r="NFF13" s="46"/>
      <c r="NFG13" s="46"/>
      <c r="NFH13" s="46"/>
      <c r="NFI13" s="46"/>
      <c r="NFJ13" s="46"/>
      <c r="NFK13" s="46"/>
      <c r="NFL13" s="46"/>
      <c r="NFM13" s="46"/>
      <c r="NFN13" s="46"/>
      <c r="NFO13" s="46"/>
      <c r="NFP13" s="46"/>
      <c r="NFQ13" s="46"/>
      <c r="NFR13" s="46"/>
      <c r="NFS13" s="46"/>
      <c r="NFT13" s="46"/>
      <c r="NFU13" s="46"/>
      <c r="NFV13" s="46"/>
      <c r="NFW13" s="46"/>
      <c r="NFX13" s="46"/>
      <c r="NFY13" s="46"/>
      <c r="NFZ13" s="46"/>
      <c r="NGA13" s="46"/>
      <c r="NGB13" s="46"/>
      <c r="NGC13" s="46"/>
      <c r="NGD13" s="46"/>
      <c r="NGE13" s="46"/>
      <c r="NGF13" s="46"/>
      <c r="NGG13" s="46"/>
      <c r="NGH13" s="46"/>
      <c r="NGI13" s="46"/>
      <c r="NGJ13" s="46"/>
      <c r="NGK13" s="46"/>
      <c r="NGL13" s="46"/>
      <c r="NGM13" s="46"/>
      <c r="NGN13" s="46"/>
      <c r="NGO13" s="46"/>
      <c r="NGP13" s="46"/>
      <c r="NGQ13" s="46"/>
      <c r="NGR13" s="46"/>
      <c r="NGS13" s="46"/>
      <c r="NGT13" s="46"/>
      <c r="NGU13" s="46"/>
      <c r="NGV13" s="46"/>
      <c r="NGW13" s="46"/>
      <c r="NGX13" s="46"/>
      <c r="NGY13" s="46"/>
      <c r="NGZ13" s="46"/>
      <c r="NHA13" s="46"/>
      <c r="NHB13" s="46"/>
      <c r="NHC13" s="46"/>
      <c r="NHD13" s="46"/>
      <c r="NHE13" s="46"/>
      <c r="NHF13" s="46"/>
      <c r="NHG13" s="46"/>
      <c r="NHH13" s="46"/>
      <c r="NHI13" s="46"/>
      <c r="NHJ13" s="46"/>
      <c r="NHK13" s="46"/>
      <c r="NHL13" s="46"/>
      <c r="NHM13" s="46"/>
      <c r="NHN13" s="46"/>
      <c r="NHO13" s="46"/>
      <c r="NHP13" s="46"/>
      <c r="NHQ13" s="46"/>
      <c r="NHR13" s="46"/>
      <c r="NHS13" s="46"/>
      <c r="NHT13" s="46"/>
      <c r="NHU13" s="46"/>
      <c r="NHV13" s="46"/>
      <c r="NHW13" s="46"/>
      <c r="NHX13" s="46"/>
      <c r="NHY13" s="46"/>
      <c r="NHZ13" s="46"/>
      <c r="NIA13" s="46"/>
      <c r="NIB13" s="46"/>
      <c r="NIC13" s="46"/>
      <c r="NID13" s="46"/>
      <c r="NIE13" s="46"/>
      <c r="NIF13" s="46"/>
      <c r="NIG13" s="46"/>
      <c r="NIH13" s="46"/>
      <c r="NII13" s="46"/>
      <c r="NIJ13" s="46"/>
      <c r="NIK13" s="46"/>
      <c r="NIL13" s="46"/>
      <c r="NIM13" s="46"/>
      <c r="NIN13" s="46"/>
      <c r="NIO13" s="46"/>
      <c r="NIP13" s="46"/>
      <c r="NIQ13" s="46"/>
      <c r="NIR13" s="46"/>
      <c r="NIS13" s="46"/>
      <c r="NIT13" s="46"/>
      <c r="NIU13" s="46"/>
      <c r="NIV13" s="46"/>
      <c r="NIW13" s="46"/>
      <c r="NIX13" s="46"/>
      <c r="NIY13" s="46"/>
      <c r="NIZ13" s="46"/>
      <c r="NJA13" s="46"/>
      <c r="NJB13" s="46"/>
      <c r="NJC13" s="46"/>
      <c r="NJD13" s="46"/>
      <c r="NJE13" s="46"/>
      <c r="NJF13" s="46"/>
      <c r="NJG13" s="46"/>
      <c r="NJH13" s="46"/>
      <c r="NJI13" s="46"/>
      <c r="NJJ13" s="46"/>
      <c r="NJK13" s="46"/>
      <c r="NJL13" s="46"/>
      <c r="NJM13" s="46"/>
      <c r="NJN13" s="46"/>
      <c r="NJO13" s="46"/>
      <c r="NJP13" s="46"/>
      <c r="NJQ13" s="46"/>
      <c r="NJR13" s="46"/>
      <c r="NJS13" s="46"/>
      <c r="NJT13" s="46"/>
      <c r="NJU13" s="46"/>
      <c r="NJV13" s="46"/>
      <c r="NJW13" s="46"/>
      <c r="NJX13" s="46"/>
      <c r="NJY13" s="46"/>
      <c r="NJZ13" s="46"/>
      <c r="NKA13" s="46"/>
      <c r="NKB13" s="46"/>
      <c r="NKC13" s="46"/>
      <c r="NKD13" s="46"/>
      <c r="NKE13" s="46"/>
      <c r="NKF13" s="46"/>
      <c r="NKG13" s="46"/>
      <c r="NKH13" s="46"/>
      <c r="NKI13" s="46"/>
      <c r="NKJ13" s="46"/>
      <c r="NKK13" s="46"/>
      <c r="NKL13" s="46"/>
      <c r="NKM13" s="46"/>
      <c r="NKN13" s="46"/>
      <c r="NKO13" s="46"/>
      <c r="NKP13" s="46"/>
      <c r="NKQ13" s="46"/>
      <c r="NKR13" s="46"/>
      <c r="NKS13" s="46"/>
      <c r="NKT13" s="46"/>
      <c r="NKU13" s="46"/>
      <c r="NKV13" s="46"/>
      <c r="NKW13" s="46"/>
      <c r="NKX13" s="46"/>
      <c r="NKY13" s="46"/>
      <c r="NKZ13" s="46"/>
      <c r="NLA13" s="46"/>
      <c r="NLB13" s="46"/>
      <c r="NLC13" s="46"/>
      <c r="NLD13" s="46"/>
      <c r="NLE13" s="46"/>
      <c r="NLF13" s="46"/>
      <c r="NLG13" s="46"/>
      <c r="NLH13" s="46"/>
      <c r="NLI13" s="46"/>
      <c r="NLJ13" s="46"/>
      <c r="NLK13" s="46"/>
      <c r="NLL13" s="46"/>
      <c r="NLM13" s="46"/>
      <c r="NLN13" s="46"/>
      <c r="NLO13" s="46"/>
      <c r="NLP13" s="46"/>
      <c r="NLQ13" s="46"/>
      <c r="NLR13" s="46"/>
      <c r="NLS13" s="46"/>
      <c r="NLT13" s="46"/>
      <c r="NLU13" s="46"/>
      <c r="NLV13" s="46"/>
      <c r="NLW13" s="46"/>
      <c r="NLX13" s="46"/>
      <c r="NLY13" s="46"/>
      <c r="NLZ13" s="46"/>
      <c r="NMA13" s="46"/>
      <c r="NMB13" s="46"/>
      <c r="NMC13" s="46"/>
      <c r="NMD13" s="46"/>
      <c r="NME13" s="46"/>
      <c r="NMF13" s="46"/>
      <c r="NMG13" s="46"/>
      <c r="NMH13" s="46"/>
      <c r="NMI13" s="46"/>
      <c r="NMJ13" s="46"/>
      <c r="NMK13" s="46"/>
      <c r="NML13" s="46"/>
      <c r="NMM13" s="46"/>
      <c r="NMN13" s="46"/>
      <c r="NMO13" s="46"/>
      <c r="NMP13" s="46"/>
      <c r="NMQ13" s="46"/>
      <c r="NMR13" s="46"/>
      <c r="NMS13" s="46"/>
      <c r="NMT13" s="46"/>
      <c r="NMU13" s="46"/>
      <c r="NMV13" s="46"/>
      <c r="NMW13" s="46"/>
      <c r="NMX13" s="46"/>
      <c r="NMY13" s="46"/>
      <c r="NMZ13" s="46"/>
      <c r="NNA13" s="46"/>
      <c r="NNB13" s="46"/>
      <c r="NNC13" s="46"/>
      <c r="NND13" s="46"/>
      <c r="NNE13" s="46"/>
      <c r="NNF13" s="46"/>
      <c r="NNG13" s="46"/>
      <c r="NNH13" s="46"/>
      <c r="NNI13" s="46"/>
      <c r="NNJ13" s="46"/>
      <c r="NNK13" s="46"/>
      <c r="NNL13" s="46"/>
      <c r="NNM13" s="46"/>
      <c r="NNN13" s="46"/>
      <c r="NNO13" s="46"/>
      <c r="NNP13" s="46"/>
      <c r="NNQ13" s="46"/>
      <c r="NNR13" s="46"/>
      <c r="NNS13" s="46"/>
      <c r="NNT13" s="46"/>
      <c r="NNU13" s="46"/>
      <c r="NNV13" s="46"/>
      <c r="NNW13" s="46"/>
      <c r="NNX13" s="46"/>
      <c r="NNY13" s="46"/>
      <c r="NNZ13" s="46"/>
      <c r="NOA13" s="46"/>
      <c r="NOB13" s="46"/>
      <c r="NOC13" s="46"/>
      <c r="NOD13" s="46"/>
      <c r="NOE13" s="46"/>
      <c r="NOF13" s="46"/>
      <c r="NOG13" s="46"/>
      <c r="NOH13" s="46"/>
      <c r="NOI13" s="46"/>
      <c r="NOJ13" s="46"/>
      <c r="NOK13" s="46"/>
      <c r="NOL13" s="46"/>
      <c r="NOM13" s="46"/>
      <c r="NON13" s="46"/>
      <c r="NOO13" s="46"/>
      <c r="NOP13" s="46"/>
      <c r="NOQ13" s="46"/>
      <c r="NOR13" s="46"/>
      <c r="NOS13" s="46"/>
      <c r="NOT13" s="46"/>
      <c r="NOU13" s="46"/>
      <c r="NOV13" s="46"/>
      <c r="NOW13" s="46"/>
      <c r="NOX13" s="46"/>
      <c r="NOY13" s="46"/>
      <c r="NOZ13" s="46"/>
      <c r="NPA13" s="46"/>
      <c r="NPB13" s="46"/>
      <c r="NPC13" s="46"/>
      <c r="NPD13" s="46"/>
      <c r="NPE13" s="46"/>
      <c r="NPF13" s="46"/>
      <c r="NPG13" s="46"/>
      <c r="NPH13" s="46"/>
      <c r="NPI13" s="46"/>
      <c r="NPJ13" s="46"/>
      <c r="NPK13" s="46"/>
      <c r="NPL13" s="46"/>
      <c r="NPM13" s="46"/>
      <c r="NPN13" s="46"/>
      <c r="NPO13" s="46"/>
      <c r="NPP13" s="46"/>
      <c r="NPQ13" s="46"/>
      <c r="NPR13" s="46"/>
      <c r="NPS13" s="46"/>
      <c r="NPT13" s="46"/>
      <c r="NPU13" s="46"/>
      <c r="NPV13" s="46"/>
      <c r="NPW13" s="46"/>
      <c r="NPX13" s="46"/>
      <c r="NPY13" s="46"/>
      <c r="NPZ13" s="46"/>
      <c r="NQA13" s="46"/>
      <c r="NQB13" s="46"/>
      <c r="NQC13" s="46"/>
      <c r="NQD13" s="46"/>
      <c r="NQE13" s="46"/>
      <c r="NQF13" s="46"/>
      <c r="NQG13" s="46"/>
      <c r="NQH13" s="46"/>
      <c r="NQI13" s="46"/>
      <c r="NQJ13" s="46"/>
      <c r="NQK13" s="46"/>
      <c r="NQL13" s="46"/>
      <c r="NQM13" s="46"/>
      <c r="NQN13" s="46"/>
      <c r="NQO13" s="46"/>
      <c r="NQP13" s="46"/>
      <c r="NQQ13" s="46"/>
      <c r="NQR13" s="46"/>
      <c r="NQS13" s="46"/>
      <c r="NQT13" s="46"/>
      <c r="NQU13" s="46"/>
      <c r="NQV13" s="46"/>
      <c r="NQW13" s="46"/>
      <c r="NQX13" s="46"/>
      <c r="NQY13" s="46"/>
      <c r="NQZ13" s="46"/>
      <c r="NRA13" s="46"/>
      <c r="NRB13" s="46"/>
      <c r="NRC13" s="46"/>
      <c r="NRD13" s="46"/>
      <c r="NRE13" s="46"/>
      <c r="NRF13" s="46"/>
      <c r="NRG13" s="46"/>
      <c r="NRH13" s="46"/>
      <c r="NRI13" s="46"/>
      <c r="NRJ13" s="46"/>
      <c r="NRK13" s="46"/>
      <c r="NRL13" s="46"/>
      <c r="NRM13" s="46"/>
      <c r="NRN13" s="46"/>
      <c r="NRO13" s="46"/>
      <c r="NRP13" s="46"/>
      <c r="NRQ13" s="46"/>
      <c r="NRR13" s="46"/>
      <c r="NRS13" s="46"/>
      <c r="NRT13" s="46"/>
      <c r="NRU13" s="46"/>
      <c r="NRV13" s="46"/>
      <c r="NRW13" s="46"/>
      <c r="NRX13" s="46"/>
      <c r="NRY13" s="46"/>
      <c r="NRZ13" s="46"/>
      <c r="NSA13" s="46"/>
      <c r="NSB13" s="46"/>
      <c r="NSC13" s="46"/>
      <c r="NSD13" s="46"/>
      <c r="NSE13" s="46"/>
      <c r="NSF13" s="46"/>
      <c r="NSG13" s="46"/>
      <c r="NSH13" s="46"/>
      <c r="NSI13" s="46"/>
      <c r="NSJ13" s="46"/>
      <c r="NSK13" s="46"/>
      <c r="NSL13" s="46"/>
      <c r="NSM13" s="46"/>
      <c r="NSN13" s="46"/>
      <c r="NSO13" s="46"/>
      <c r="NSP13" s="46"/>
      <c r="NSQ13" s="46"/>
      <c r="NSR13" s="46"/>
      <c r="NSS13" s="46"/>
      <c r="NST13" s="46"/>
      <c r="NSU13" s="46"/>
      <c r="NSV13" s="46"/>
      <c r="NSW13" s="46"/>
      <c r="NSX13" s="46"/>
      <c r="NSY13" s="46"/>
      <c r="NSZ13" s="46"/>
      <c r="NTA13" s="46"/>
      <c r="NTB13" s="46"/>
      <c r="NTC13" s="46"/>
      <c r="NTD13" s="46"/>
      <c r="NTE13" s="46"/>
      <c r="NTF13" s="46"/>
      <c r="NTG13" s="46"/>
      <c r="NTH13" s="46"/>
      <c r="NTI13" s="46"/>
      <c r="NTJ13" s="46"/>
      <c r="NTK13" s="46"/>
      <c r="NTL13" s="46"/>
      <c r="NTM13" s="46"/>
      <c r="NTN13" s="46"/>
      <c r="NTO13" s="46"/>
      <c r="NTP13" s="46"/>
      <c r="NTQ13" s="46"/>
      <c r="NTR13" s="46"/>
      <c r="NTS13" s="46"/>
      <c r="NTT13" s="46"/>
      <c r="NTU13" s="46"/>
      <c r="NTV13" s="46"/>
      <c r="NTW13" s="46"/>
      <c r="NTX13" s="46"/>
      <c r="NTY13" s="46"/>
      <c r="NTZ13" s="46"/>
      <c r="NUA13" s="46"/>
      <c r="NUB13" s="46"/>
      <c r="NUC13" s="46"/>
      <c r="NUD13" s="46"/>
      <c r="NUE13" s="46"/>
      <c r="NUF13" s="46"/>
      <c r="NUG13" s="46"/>
      <c r="NUH13" s="46"/>
      <c r="NUI13" s="46"/>
      <c r="NUJ13" s="46"/>
      <c r="NUK13" s="46"/>
      <c r="NUL13" s="46"/>
      <c r="NUM13" s="46"/>
      <c r="NUN13" s="46"/>
      <c r="NUO13" s="46"/>
      <c r="NUP13" s="46"/>
      <c r="NUQ13" s="46"/>
      <c r="NUR13" s="46"/>
      <c r="NUS13" s="46"/>
      <c r="NUT13" s="46"/>
      <c r="NUU13" s="46"/>
      <c r="NUV13" s="46"/>
      <c r="NUW13" s="46"/>
      <c r="NUX13" s="46"/>
      <c r="NUY13" s="46"/>
      <c r="NUZ13" s="46"/>
      <c r="NVA13" s="46"/>
      <c r="NVB13" s="46"/>
      <c r="NVC13" s="46"/>
      <c r="NVD13" s="46"/>
      <c r="NVE13" s="46"/>
      <c r="NVF13" s="46"/>
      <c r="NVG13" s="46"/>
      <c r="NVH13" s="46"/>
      <c r="NVI13" s="46"/>
      <c r="NVJ13" s="46"/>
      <c r="NVK13" s="46"/>
      <c r="NVL13" s="46"/>
      <c r="NVM13" s="46"/>
      <c r="NVN13" s="46"/>
      <c r="NVO13" s="46"/>
      <c r="NVP13" s="46"/>
      <c r="NVQ13" s="46"/>
      <c r="NVR13" s="46"/>
      <c r="NVS13" s="46"/>
      <c r="NVT13" s="46"/>
      <c r="NVU13" s="46"/>
      <c r="NVV13" s="46"/>
      <c r="NVW13" s="46"/>
      <c r="NVX13" s="46"/>
      <c r="NVY13" s="46"/>
      <c r="NVZ13" s="46"/>
      <c r="NWA13" s="46"/>
      <c r="NWB13" s="46"/>
      <c r="NWC13" s="46"/>
      <c r="NWD13" s="46"/>
      <c r="NWE13" s="46"/>
      <c r="NWF13" s="46"/>
      <c r="NWG13" s="46"/>
      <c r="NWH13" s="46"/>
      <c r="NWI13" s="46"/>
      <c r="NWJ13" s="46"/>
      <c r="NWK13" s="46"/>
      <c r="NWL13" s="46"/>
      <c r="NWM13" s="46"/>
      <c r="NWN13" s="46"/>
      <c r="NWO13" s="46"/>
      <c r="NWP13" s="46"/>
      <c r="NWQ13" s="46"/>
      <c r="NWR13" s="46"/>
      <c r="NWS13" s="46"/>
      <c r="NWT13" s="46"/>
      <c r="NWU13" s="46"/>
      <c r="NWV13" s="46"/>
      <c r="NWW13" s="46"/>
      <c r="NWX13" s="46"/>
      <c r="NWY13" s="46"/>
      <c r="NWZ13" s="46"/>
      <c r="NXA13" s="46"/>
      <c r="NXB13" s="46"/>
      <c r="NXC13" s="46"/>
      <c r="NXD13" s="46"/>
      <c r="NXE13" s="46"/>
      <c r="NXF13" s="46"/>
      <c r="NXG13" s="46"/>
      <c r="NXH13" s="46"/>
      <c r="NXI13" s="46"/>
      <c r="NXJ13" s="46"/>
      <c r="NXK13" s="46"/>
      <c r="NXL13" s="46"/>
      <c r="NXM13" s="46"/>
      <c r="NXN13" s="46"/>
      <c r="NXO13" s="46"/>
      <c r="NXP13" s="46"/>
      <c r="NXQ13" s="46"/>
      <c r="NXR13" s="46"/>
      <c r="NXS13" s="46"/>
      <c r="NXT13" s="46"/>
      <c r="NXU13" s="46"/>
      <c r="NXV13" s="46"/>
      <c r="NXW13" s="46"/>
      <c r="NXX13" s="46"/>
      <c r="NXY13" s="46"/>
      <c r="NXZ13" s="46"/>
      <c r="NYA13" s="46"/>
      <c r="NYB13" s="46"/>
      <c r="NYC13" s="46"/>
      <c r="NYD13" s="46"/>
      <c r="NYE13" s="46"/>
      <c r="NYF13" s="46"/>
      <c r="NYG13" s="46"/>
      <c r="NYH13" s="46"/>
      <c r="NYI13" s="46"/>
      <c r="NYJ13" s="46"/>
      <c r="NYK13" s="46"/>
      <c r="NYL13" s="46"/>
      <c r="NYM13" s="46"/>
      <c r="NYN13" s="46"/>
      <c r="NYO13" s="46"/>
      <c r="NYP13" s="46"/>
      <c r="NYQ13" s="46"/>
      <c r="NYR13" s="46"/>
      <c r="NYS13" s="46"/>
      <c r="NYT13" s="46"/>
      <c r="NYU13" s="46"/>
      <c r="NYV13" s="46"/>
      <c r="NYW13" s="46"/>
      <c r="NYX13" s="46"/>
      <c r="NYY13" s="46"/>
      <c r="NYZ13" s="46"/>
      <c r="NZA13" s="46"/>
      <c r="NZB13" s="46"/>
      <c r="NZC13" s="46"/>
      <c r="NZD13" s="46"/>
      <c r="NZE13" s="46"/>
      <c r="NZF13" s="46"/>
      <c r="NZG13" s="46"/>
      <c r="NZH13" s="46"/>
      <c r="NZI13" s="46"/>
      <c r="NZJ13" s="46"/>
      <c r="NZK13" s="46"/>
      <c r="NZL13" s="46"/>
      <c r="NZM13" s="46"/>
      <c r="NZN13" s="46"/>
      <c r="NZO13" s="46"/>
      <c r="NZP13" s="46"/>
      <c r="NZQ13" s="46"/>
      <c r="NZR13" s="46"/>
      <c r="NZS13" s="46"/>
      <c r="NZT13" s="46"/>
      <c r="NZU13" s="46"/>
      <c r="NZV13" s="46"/>
      <c r="NZW13" s="46"/>
      <c r="NZX13" s="46"/>
      <c r="NZY13" s="46"/>
      <c r="NZZ13" s="46"/>
      <c r="OAA13" s="46"/>
      <c r="OAB13" s="46"/>
      <c r="OAC13" s="46"/>
      <c r="OAD13" s="46"/>
      <c r="OAE13" s="46"/>
      <c r="OAF13" s="46"/>
      <c r="OAG13" s="46"/>
      <c r="OAH13" s="46"/>
      <c r="OAI13" s="46"/>
      <c r="OAJ13" s="46"/>
      <c r="OAK13" s="46"/>
      <c r="OAL13" s="46"/>
      <c r="OAM13" s="46"/>
      <c r="OAN13" s="46"/>
      <c r="OAO13" s="46"/>
      <c r="OAP13" s="46"/>
      <c r="OAQ13" s="46"/>
      <c r="OAR13" s="46"/>
      <c r="OAS13" s="46"/>
      <c r="OAT13" s="46"/>
      <c r="OAU13" s="46"/>
      <c r="OAV13" s="46"/>
      <c r="OAW13" s="46"/>
      <c r="OAX13" s="46"/>
      <c r="OAY13" s="46"/>
      <c r="OAZ13" s="46"/>
      <c r="OBA13" s="46"/>
      <c r="OBB13" s="46"/>
      <c r="OBC13" s="46"/>
      <c r="OBD13" s="46"/>
      <c r="OBE13" s="46"/>
      <c r="OBF13" s="46"/>
      <c r="OBG13" s="46"/>
      <c r="OBH13" s="46"/>
      <c r="OBI13" s="46"/>
      <c r="OBJ13" s="46"/>
      <c r="OBK13" s="46"/>
      <c r="OBL13" s="46"/>
      <c r="OBM13" s="46"/>
      <c r="OBN13" s="46"/>
      <c r="OBO13" s="46"/>
      <c r="OBP13" s="46"/>
      <c r="OBQ13" s="46"/>
      <c r="OBR13" s="46"/>
      <c r="OBS13" s="46"/>
      <c r="OBT13" s="46"/>
      <c r="OBU13" s="46"/>
      <c r="OBV13" s="46"/>
      <c r="OBW13" s="46"/>
      <c r="OBX13" s="46"/>
      <c r="OBY13" s="46"/>
      <c r="OBZ13" s="46"/>
      <c r="OCA13" s="46"/>
      <c r="OCB13" s="46"/>
      <c r="OCC13" s="46"/>
      <c r="OCD13" s="46"/>
      <c r="OCE13" s="46"/>
      <c r="OCF13" s="46"/>
      <c r="OCG13" s="46"/>
      <c r="OCH13" s="46"/>
      <c r="OCI13" s="46"/>
      <c r="OCJ13" s="46"/>
      <c r="OCK13" s="46"/>
      <c r="OCL13" s="46"/>
      <c r="OCM13" s="46"/>
      <c r="OCN13" s="46"/>
      <c r="OCO13" s="46"/>
      <c r="OCP13" s="46"/>
      <c r="OCQ13" s="46"/>
      <c r="OCR13" s="46"/>
      <c r="OCS13" s="46"/>
      <c r="OCT13" s="46"/>
      <c r="OCU13" s="46"/>
      <c r="OCV13" s="46"/>
      <c r="OCW13" s="46"/>
      <c r="OCX13" s="46"/>
      <c r="OCY13" s="46"/>
      <c r="OCZ13" s="46"/>
      <c r="ODA13" s="46"/>
      <c r="ODB13" s="46"/>
      <c r="ODC13" s="46"/>
      <c r="ODD13" s="46"/>
      <c r="ODE13" s="46"/>
      <c r="ODF13" s="46"/>
      <c r="ODG13" s="46"/>
      <c r="ODH13" s="46"/>
      <c r="ODI13" s="46"/>
      <c r="ODJ13" s="46"/>
      <c r="ODK13" s="46"/>
      <c r="ODL13" s="46"/>
      <c r="ODM13" s="46"/>
      <c r="ODN13" s="46"/>
      <c r="ODO13" s="46"/>
      <c r="ODP13" s="46"/>
      <c r="ODQ13" s="46"/>
      <c r="ODR13" s="46"/>
      <c r="ODS13" s="46"/>
      <c r="ODT13" s="46"/>
      <c r="ODU13" s="46"/>
      <c r="ODV13" s="46"/>
      <c r="ODW13" s="46"/>
      <c r="ODX13" s="46"/>
      <c r="ODY13" s="46"/>
      <c r="ODZ13" s="46"/>
      <c r="OEA13" s="46"/>
      <c r="OEB13" s="46"/>
      <c r="OEC13" s="46"/>
      <c r="OED13" s="46"/>
      <c r="OEE13" s="46"/>
      <c r="OEF13" s="46"/>
      <c r="OEG13" s="46"/>
      <c r="OEH13" s="46"/>
      <c r="OEI13" s="46"/>
      <c r="OEJ13" s="46"/>
      <c r="OEK13" s="46"/>
      <c r="OEL13" s="46"/>
      <c r="OEM13" s="46"/>
      <c r="OEN13" s="46"/>
      <c r="OEO13" s="46"/>
      <c r="OEP13" s="46"/>
      <c r="OEQ13" s="46"/>
      <c r="OER13" s="46"/>
      <c r="OES13" s="46"/>
      <c r="OET13" s="46"/>
      <c r="OEU13" s="46"/>
      <c r="OEV13" s="46"/>
      <c r="OEW13" s="46"/>
      <c r="OEX13" s="46"/>
      <c r="OEY13" s="46"/>
      <c r="OEZ13" s="46"/>
      <c r="OFA13" s="46"/>
      <c r="OFB13" s="46"/>
      <c r="OFC13" s="46"/>
      <c r="OFD13" s="46"/>
      <c r="OFE13" s="46"/>
      <c r="OFF13" s="46"/>
      <c r="OFG13" s="46"/>
      <c r="OFH13" s="46"/>
      <c r="OFI13" s="46"/>
      <c r="OFJ13" s="46"/>
      <c r="OFK13" s="46"/>
      <c r="OFL13" s="46"/>
      <c r="OFM13" s="46"/>
      <c r="OFN13" s="46"/>
      <c r="OFO13" s="46"/>
      <c r="OFP13" s="46"/>
      <c r="OFQ13" s="46"/>
      <c r="OFR13" s="46"/>
      <c r="OFS13" s="46"/>
      <c r="OFT13" s="46"/>
      <c r="OFU13" s="46"/>
      <c r="OFV13" s="46"/>
      <c r="OFW13" s="46"/>
      <c r="OFX13" s="46"/>
      <c r="OFY13" s="46"/>
      <c r="OFZ13" s="46"/>
      <c r="OGA13" s="46"/>
      <c r="OGB13" s="46"/>
      <c r="OGC13" s="46"/>
      <c r="OGD13" s="46"/>
      <c r="OGE13" s="46"/>
      <c r="OGF13" s="46"/>
      <c r="OGG13" s="46"/>
      <c r="OGH13" s="46"/>
      <c r="OGI13" s="46"/>
      <c r="OGJ13" s="46"/>
      <c r="OGK13" s="46"/>
      <c r="OGL13" s="46"/>
      <c r="OGM13" s="46"/>
      <c r="OGN13" s="46"/>
      <c r="OGO13" s="46"/>
      <c r="OGP13" s="46"/>
      <c r="OGQ13" s="46"/>
      <c r="OGR13" s="46"/>
      <c r="OGS13" s="46"/>
      <c r="OGT13" s="46"/>
      <c r="OGU13" s="46"/>
      <c r="OGV13" s="46"/>
      <c r="OGW13" s="46"/>
      <c r="OGX13" s="46"/>
      <c r="OGY13" s="46"/>
      <c r="OGZ13" s="46"/>
      <c r="OHA13" s="46"/>
      <c r="OHB13" s="46"/>
      <c r="OHC13" s="46"/>
      <c r="OHD13" s="46"/>
      <c r="OHE13" s="46"/>
      <c r="OHF13" s="46"/>
      <c r="OHG13" s="46"/>
      <c r="OHH13" s="46"/>
      <c r="OHI13" s="46"/>
      <c r="OHJ13" s="46"/>
      <c r="OHK13" s="46"/>
      <c r="OHL13" s="46"/>
      <c r="OHM13" s="46"/>
      <c r="OHN13" s="46"/>
      <c r="OHO13" s="46"/>
      <c r="OHP13" s="46"/>
      <c r="OHQ13" s="46"/>
      <c r="OHR13" s="46"/>
      <c r="OHS13" s="46"/>
      <c r="OHT13" s="46"/>
      <c r="OHU13" s="46"/>
      <c r="OHV13" s="46"/>
      <c r="OHW13" s="46"/>
      <c r="OHX13" s="46"/>
      <c r="OHY13" s="46"/>
      <c r="OHZ13" s="46"/>
      <c r="OIA13" s="46"/>
      <c r="OIB13" s="46"/>
      <c r="OIC13" s="46"/>
      <c r="OID13" s="46"/>
      <c r="OIE13" s="46"/>
      <c r="OIF13" s="46"/>
      <c r="OIG13" s="46"/>
      <c r="OIH13" s="46"/>
      <c r="OII13" s="46"/>
      <c r="OIJ13" s="46"/>
      <c r="OIK13" s="46"/>
      <c r="OIL13" s="46"/>
      <c r="OIM13" s="46"/>
      <c r="OIN13" s="46"/>
      <c r="OIO13" s="46"/>
      <c r="OIP13" s="46"/>
      <c r="OIQ13" s="46"/>
      <c r="OIR13" s="46"/>
      <c r="OIS13" s="46"/>
      <c r="OIT13" s="46"/>
      <c r="OIU13" s="46"/>
      <c r="OIV13" s="46"/>
      <c r="OIW13" s="46"/>
      <c r="OIX13" s="46"/>
      <c r="OIY13" s="46"/>
      <c r="OIZ13" s="46"/>
      <c r="OJA13" s="46"/>
      <c r="OJB13" s="46"/>
      <c r="OJC13" s="46"/>
      <c r="OJD13" s="46"/>
      <c r="OJE13" s="46"/>
      <c r="OJF13" s="46"/>
      <c r="OJG13" s="46"/>
      <c r="OJH13" s="46"/>
      <c r="OJI13" s="46"/>
      <c r="OJJ13" s="46"/>
      <c r="OJK13" s="46"/>
      <c r="OJL13" s="46"/>
      <c r="OJM13" s="46"/>
      <c r="OJN13" s="46"/>
      <c r="OJO13" s="46"/>
      <c r="OJP13" s="46"/>
      <c r="OJQ13" s="46"/>
      <c r="OJR13" s="46"/>
      <c r="OJS13" s="46"/>
      <c r="OJT13" s="46"/>
      <c r="OJU13" s="46"/>
      <c r="OJV13" s="46"/>
      <c r="OJW13" s="46"/>
      <c r="OJX13" s="46"/>
      <c r="OJY13" s="46"/>
      <c r="OJZ13" s="46"/>
      <c r="OKA13" s="46"/>
      <c r="OKB13" s="46"/>
      <c r="OKC13" s="46"/>
      <c r="OKD13" s="46"/>
      <c r="OKE13" s="46"/>
      <c r="OKF13" s="46"/>
      <c r="OKG13" s="46"/>
      <c r="OKH13" s="46"/>
      <c r="OKI13" s="46"/>
      <c r="OKJ13" s="46"/>
      <c r="OKK13" s="46"/>
      <c r="OKL13" s="46"/>
      <c r="OKM13" s="46"/>
      <c r="OKN13" s="46"/>
      <c r="OKO13" s="46"/>
      <c r="OKP13" s="46"/>
      <c r="OKQ13" s="46"/>
      <c r="OKR13" s="46"/>
      <c r="OKS13" s="46"/>
      <c r="OKT13" s="46"/>
      <c r="OKU13" s="46"/>
      <c r="OKV13" s="46"/>
      <c r="OKW13" s="46"/>
      <c r="OKX13" s="46"/>
      <c r="OKY13" s="46"/>
      <c r="OKZ13" s="46"/>
      <c r="OLA13" s="46"/>
      <c r="OLB13" s="46"/>
      <c r="OLC13" s="46"/>
      <c r="OLD13" s="46"/>
      <c r="OLE13" s="46"/>
      <c r="OLF13" s="46"/>
      <c r="OLG13" s="46"/>
      <c r="OLH13" s="46"/>
      <c r="OLI13" s="46"/>
      <c r="OLJ13" s="46"/>
      <c r="OLK13" s="46"/>
      <c r="OLL13" s="46"/>
      <c r="OLM13" s="46"/>
      <c r="OLN13" s="46"/>
      <c r="OLO13" s="46"/>
      <c r="OLP13" s="46"/>
      <c r="OLQ13" s="46"/>
      <c r="OLR13" s="46"/>
      <c r="OLS13" s="46"/>
      <c r="OLT13" s="46"/>
      <c r="OLU13" s="46"/>
      <c r="OLV13" s="46"/>
      <c r="OLW13" s="46"/>
      <c r="OLX13" s="46"/>
      <c r="OLY13" s="46"/>
      <c r="OLZ13" s="46"/>
      <c r="OMA13" s="46"/>
      <c r="OMB13" s="46"/>
      <c r="OMC13" s="46"/>
      <c r="OMD13" s="46"/>
      <c r="OME13" s="46"/>
      <c r="OMF13" s="46"/>
      <c r="OMG13" s="46"/>
      <c r="OMH13" s="46"/>
      <c r="OMI13" s="46"/>
      <c r="OMJ13" s="46"/>
      <c r="OMK13" s="46"/>
      <c r="OML13" s="46"/>
      <c r="OMM13" s="46"/>
      <c r="OMN13" s="46"/>
      <c r="OMO13" s="46"/>
      <c r="OMP13" s="46"/>
      <c r="OMQ13" s="46"/>
      <c r="OMR13" s="46"/>
      <c r="OMS13" s="46"/>
      <c r="OMT13" s="46"/>
      <c r="OMU13" s="46"/>
      <c r="OMV13" s="46"/>
      <c r="OMW13" s="46"/>
      <c r="OMX13" s="46"/>
      <c r="OMY13" s="46"/>
      <c r="OMZ13" s="46"/>
      <c r="ONA13" s="46"/>
      <c r="ONB13" s="46"/>
      <c r="ONC13" s="46"/>
      <c r="OND13" s="46"/>
      <c r="ONE13" s="46"/>
      <c r="ONF13" s="46"/>
      <c r="ONG13" s="46"/>
      <c r="ONH13" s="46"/>
      <c r="ONI13" s="46"/>
      <c r="ONJ13" s="46"/>
      <c r="ONK13" s="46"/>
      <c r="ONL13" s="46"/>
      <c r="ONM13" s="46"/>
      <c r="ONN13" s="46"/>
      <c r="ONO13" s="46"/>
      <c r="ONP13" s="46"/>
      <c r="ONQ13" s="46"/>
      <c r="ONR13" s="46"/>
      <c r="ONS13" s="46"/>
      <c r="ONT13" s="46"/>
      <c r="ONU13" s="46"/>
      <c r="ONV13" s="46"/>
      <c r="ONW13" s="46"/>
      <c r="ONX13" s="46"/>
      <c r="ONY13" s="46"/>
      <c r="ONZ13" s="46"/>
      <c r="OOA13" s="46"/>
      <c r="OOB13" s="46"/>
      <c r="OOC13" s="46"/>
      <c r="OOD13" s="46"/>
      <c r="OOE13" s="46"/>
      <c r="OOF13" s="46"/>
      <c r="OOG13" s="46"/>
      <c r="OOH13" s="46"/>
      <c r="OOI13" s="46"/>
      <c r="OOJ13" s="46"/>
      <c r="OOK13" s="46"/>
      <c r="OOL13" s="46"/>
      <c r="OOM13" s="46"/>
      <c r="OON13" s="46"/>
      <c r="OOO13" s="46"/>
      <c r="OOP13" s="46"/>
      <c r="OOQ13" s="46"/>
      <c r="OOR13" s="46"/>
      <c r="OOS13" s="46"/>
      <c r="OOT13" s="46"/>
      <c r="OOU13" s="46"/>
      <c r="OOV13" s="46"/>
      <c r="OOW13" s="46"/>
      <c r="OOX13" s="46"/>
      <c r="OOY13" s="46"/>
      <c r="OOZ13" s="46"/>
      <c r="OPA13" s="46"/>
      <c r="OPB13" s="46"/>
      <c r="OPC13" s="46"/>
      <c r="OPD13" s="46"/>
      <c r="OPE13" s="46"/>
      <c r="OPF13" s="46"/>
      <c r="OPG13" s="46"/>
      <c r="OPH13" s="46"/>
      <c r="OPI13" s="46"/>
      <c r="OPJ13" s="46"/>
      <c r="OPK13" s="46"/>
      <c r="OPL13" s="46"/>
      <c r="OPM13" s="46"/>
      <c r="OPN13" s="46"/>
      <c r="OPO13" s="46"/>
      <c r="OPP13" s="46"/>
      <c r="OPQ13" s="46"/>
      <c r="OPR13" s="46"/>
      <c r="OPS13" s="46"/>
      <c r="OPT13" s="46"/>
      <c r="OPU13" s="46"/>
      <c r="OPV13" s="46"/>
      <c r="OPW13" s="46"/>
      <c r="OPX13" s="46"/>
      <c r="OPY13" s="46"/>
      <c r="OPZ13" s="46"/>
      <c r="OQA13" s="46"/>
      <c r="OQB13" s="46"/>
      <c r="OQC13" s="46"/>
      <c r="OQD13" s="46"/>
      <c r="OQE13" s="46"/>
      <c r="OQF13" s="46"/>
      <c r="OQG13" s="46"/>
      <c r="OQH13" s="46"/>
      <c r="OQI13" s="46"/>
      <c r="OQJ13" s="46"/>
      <c r="OQK13" s="46"/>
      <c r="OQL13" s="46"/>
      <c r="OQM13" s="46"/>
      <c r="OQN13" s="46"/>
      <c r="OQO13" s="46"/>
      <c r="OQP13" s="46"/>
      <c r="OQQ13" s="46"/>
      <c r="OQR13" s="46"/>
      <c r="OQS13" s="46"/>
      <c r="OQT13" s="46"/>
      <c r="OQU13" s="46"/>
      <c r="OQV13" s="46"/>
      <c r="OQW13" s="46"/>
      <c r="OQX13" s="46"/>
      <c r="OQY13" s="46"/>
      <c r="OQZ13" s="46"/>
      <c r="ORA13" s="46"/>
      <c r="ORB13" s="46"/>
      <c r="ORC13" s="46"/>
      <c r="ORD13" s="46"/>
      <c r="ORE13" s="46"/>
      <c r="ORF13" s="46"/>
      <c r="ORG13" s="46"/>
      <c r="ORH13" s="46"/>
      <c r="ORI13" s="46"/>
      <c r="ORJ13" s="46"/>
      <c r="ORK13" s="46"/>
      <c r="ORL13" s="46"/>
      <c r="ORM13" s="46"/>
      <c r="ORN13" s="46"/>
      <c r="ORO13" s="46"/>
      <c r="ORP13" s="46"/>
      <c r="ORQ13" s="46"/>
      <c r="ORR13" s="46"/>
      <c r="ORS13" s="46"/>
      <c r="ORT13" s="46"/>
      <c r="ORU13" s="46"/>
      <c r="ORV13" s="46"/>
      <c r="ORW13" s="46"/>
      <c r="ORX13" s="46"/>
      <c r="ORY13" s="46"/>
      <c r="ORZ13" s="46"/>
      <c r="OSA13" s="46"/>
      <c r="OSB13" s="46"/>
      <c r="OSC13" s="46"/>
      <c r="OSD13" s="46"/>
      <c r="OSE13" s="46"/>
      <c r="OSF13" s="46"/>
      <c r="OSG13" s="46"/>
      <c r="OSH13" s="46"/>
      <c r="OSI13" s="46"/>
      <c r="OSJ13" s="46"/>
      <c r="OSK13" s="46"/>
      <c r="OSL13" s="46"/>
      <c r="OSM13" s="46"/>
      <c r="OSN13" s="46"/>
      <c r="OSO13" s="46"/>
      <c r="OSP13" s="46"/>
      <c r="OSQ13" s="46"/>
      <c r="OSR13" s="46"/>
      <c r="OSS13" s="46"/>
      <c r="OST13" s="46"/>
      <c r="OSU13" s="46"/>
      <c r="OSV13" s="46"/>
      <c r="OSW13" s="46"/>
      <c r="OSX13" s="46"/>
      <c r="OSY13" s="46"/>
      <c r="OSZ13" s="46"/>
      <c r="OTA13" s="46"/>
      <c r="OTB13" s="46"/>
      <c r="OTC13" s="46"/>
      <c r="OTD13" s="46"/>
      <c r="OTE13" s="46"/>
      <c r="OTF13" s="46"/>
      <c r="OTG13" s="46"/>
      <c r="OTH13" s="46"/>
      <c r="OTI13" s="46"/>
      <c r="OTJ13" s="46"/>
      <c r="OTK13" s="46"/>
      <c r="OTL13" s="46"/>
      <c r="OTM13" s="46"/>
      <c r="OTN13" s="46"/>
      <c r="OTO13" s="46"/>
      <c r="OTP13" s="46"/>
      <c r="OTQ13" s="46"/>
      <c r="OTR13" s="46"/>
      <c r="OTS13" s="46"/>
      <c r="OTT13" s="46"/>
      <c r="OTU13" s="46"/>
      <c r="OTV13" s="46"/>
      <c r="OTW13" s="46"/>
      <c r="OTX13" s="46"/>
      <c r="OTY13" s="46"/>
      <c r="OTZ13" s="46"/>
      <c r="OUA13" s="46"/>
      <c r="OUB13" s="46"/>
      <c r="OUC13" s="46"/>
      <c r="OUD13" s="46"/>
      <c r="OUE13" s="46"/>
      <c r="OUF13" s="46"/>
      <c r="OUG13" s="46"/>
      <c r="OUH13" s="46"/>
      <c r="OUI13" s="46"/>
      <c r="OUJ13" s="46"/>
      <c r="OUK13" s="46"/>
      <c r="OUL13" s="46"/>
      <c r="OUM13" s="46"/>
      <c r="OUN13" s="46"/>
      <c r="OUO13" s="46"/>
      <c r="OUP13" s="46"/>
      <c r="OUQ13" s="46"/>
      <c r="OUR13" s="46"/>
      <c r="OUS13" s="46"/>
      <c r="OUT13" s="46"/>
      <c r="OUU13" s="46"/>
      <c r="OUV13" s="46"/>
      <c r="OUW13" s="46"/>
      <c r="OUX13" s="46"/>
      <c r="OUY13" s="46"/>
      <c r="OUZ13" s="46"/>
      <c r="OVA13" s="46"/>
      <c r="OVB13" s="46"/>
      <c r="OVC13" s="46"/>
      <c r="OVD13" s="46"/>
      <c r="OVE13" s="46"/>
      <c r="OVF13" s="46"/>
      <c r="OVG13" s="46"/>
      <c r="OVH13" s="46"/>
      <c r="OVI13" s="46"/>
      <c r="OVJ13" s="46"/>
      <c r="OVK13" s="46"/>
      <c r="OVL13" s="46"/>
      <c r="OVM13" s="46"/>
      <c r="OVN13" s="46"/>
      <c r="OVO13" s="46"/>
      <c r="OVP13" s="46"/>
      <c r="OVQ13" s="46"/>
      <c r="OVR13" s="46"/>
      <c r="OVS13" s="46"/>
      <c r="OVT13" s="46"/>
      <c r="OVU13" s="46"/>
      <c r="OVV13" s="46"/>
      <c r="OVW13" s="46"/>
      <c r="OVX13" s="46"/>
      <c r="OVY13" s="46"/>
      <c r="OVZ13" s="46"/>
      <c r="OWA13" s="46"/>
      <c r="OWB13" s="46"/>
      <c r="OWC13" s="46"/>
      <c r="OWD13" s="46"/>
      <c r="OWE13" s="46"/>
      <c r="OWF13" s="46"/>
      <c r="OWG13" s="46"/>
      <c r="OWH13" s="46"/>
      <c r="OWI13" s="46"/>
      <c r="OWJ13" s="46"/>
      <c r="OWK13" s="46"/>
      <c r="OWL13" s="46"/>
      <c r="OWM13" s="46"/>
      <c r="OWN13" s="46"/>
      <c r="OWO13" s="46"/>
      <c r="OWP13" s="46"/>
      <c r="OWQ13" s="46"/>
      <c r="OWR13" s="46"/>
      <c r="OWS13" s="46"/>
      <c r="OWT13" s="46"/>
      <c r="OWU13" s="46"/>
      <c r="OWV13" s="46"/>
      <c r="OWW13" s="46"/>
      <c r="OWX13" s="46"/>
      <c r="OWY13" s="46"/>
      <c r="OWZ13" s="46"/>
      <c r="OXA13" s="46"/>
      <c r="OXB13" s="46"/>
      <c r="OXC13" s="46"/>
      <c r="OXD13" s="46"/>
      <c r="OXE13" s="46"/>
      <c r="OXF13" s="46"/>
      <c r="OXG13" s="46"/>
      <c r="OXH13" s="46"/>
      <c r="OXI13" s="46"/>
      <c r="OXJ13" s="46"/>
      <c r="OXK13" s="46"/>
      <c r="OXL13" s="46"/>
      <c r="OXM13" s="46"/>
      <c r="OXN13" s="46"/>
      <c r="OXO13" s="46"/>
      <c r="OXP13" s="46"/>
      <c r="OXQ13" s="46"/>
      <c r="OXR13" s="46"/>
      <c r="OXS13" s="46"/>
      <c r="OXT13" s="46"/>
      <c r="OXU13" s="46"/>
      <c r="OXV13" s="46"/>
      <c r="OXW13" s="46"/>
      <c r="OXX13" s="46"/>
      <c r="OXY13" s="46"/>
      <c r="OXZ13" s="46"/>
      <c r="OYA13" s="46"/>
      <c r="OYB13" s="46"/>
      <c r="OYC13" s="46"/>
      <c r="OYD13" s="46"/>
      <c r="OYE13" s="46"/>
      <c r="OYF13" s="46"/>
      <c r="OYG13" s="46"/>
      <c r="OYH13" s="46"/>
      <c r="OYI13" s="46"/>
      <c r="OYJ13" s="46"/>
      <c r="OYK13" s="46"/>
      <c r="OYL13" s="46"/>
      <c r="OYM13" s="46"/>
      <c r="OYN13" s="46"/>
      <c r="OYO13" s="46"/>
      <c r="OYP13" s="46"/>
      <c r="OYQ13" s="46"/>
      <c r="OYR13" s="46"/>
      <c r="OYS13" s="46"/>
      <c r="OYT13" s="46"/>
      <c r="OYU13" s="46"/>
      <c r="OYV13" s="46"/>
      <c r="OYW13" s="46"/>
      <c r="OYX13" s="46"/>
      <c r="OYY13" s="46"/>
      <c r="OYZ13" s="46"/>
      <c r="OZA13" s="46"/>
      <c r="OZB13" s="46"/>
      <c r="OZC13" s="46"/>
      <c r="OZD13" s="46"/>
      <c r="OZE13" s="46"/>
      <c r="OZF13" s="46"/>
      <c r="OZG13" s="46"/>
      <c r="OZH13" s="46"/>
      <c r="OZI13" s="46"/>
      <c r="OZJ13" s="46"/>
      <c r="OZK13" s="46"/>
      <c r="OZL13" s="46"/>
      <c r="OZM13" s="46"/>
      <c r="OZN13" s="46"/>
      <c r="OZO13" s="46"/>
      <c r="OZP13" s="46"/>
      <c r="OZQ13" s="46"/>
      <c r="OZR13" s="46"/>
      <c r="OZS13" s="46"/>
      <c r="OZT13" s="46"/>
      <c r="OZU13" s="46"/>
      <c r="OZV13" s="46"/>
      <c r="OZW13" s="46"/>
      <c r="OZX13" s="46"/>
      <c r="OZY13" s="46"/>
      <c r="OZZ13" s="46"/>
      <c r="PAA13" s="46"/>
      <c r="PAB13" s="46"/>
      <c r="PAC13" s="46"/>
      <c r="PAD13" s="46"/>
      <c r="PAE13" s="46"/>
      <c r="PAF13" s="46"/>
      <c r="PAG13" s="46"/>
      <c r="PAH13" s="46"/>
      <c r="PAI13" s="46"/>
      <c r="PAJ13" s="46"/>
      <c r="PAK13" s="46"/>
      <c r="PAL13" s="46"/>
      <c r="PAM13" s="46"/>
      <c r="PAN13" s="46"/>
      <c r="PAO13" s="46"/>
      <c r="PAP13" s="46"/>
      <c r="PAQ13" s="46"/>
      <c r="PAR13" s="46"/>
      <c r="PAS13" s="46"/>
      <c r="PAT13" s="46"/>
      <c r="PAU13" s="46"/>
      <c r="PAV13" s="46"/>
      <c r="PAW13" s="46"/>
      <c r="PAX13" s="46"/>
      <c r="PAY13" s="46"/>
      <c r="PAZ13" s="46"/>
      <c r="PBA13" s="46"/>
      <c r="PBB13" s="46"/>
      <c r="PBC13" s="46"/>
      <c r="PBD13" s="46"/>
      <c r="PBE13" s="46"/>
      <c r="PBF13" s="46"/>
      <c r="PBG13" s="46"/>
      <c r="PBH13" s="46"/>
      <c r="PBI13" s="46"/>
      <c r="PBJ13" s="46"/>
      <c r="PBK13" s="46"/>
      <c r="PBL13" s="46"/>
      <c r="PBM13" s="46"/>
      <c r="PBN13" s="46"/>
      <c r="PBO13" s="46"/>
      <c r="PBP13" s="46"/>
      <c r="PBQ13" s="46"/>
      <c r="PBR13" s="46"/>
      <c r="PBS13" s="46"/>
      <c r="PBT13" s="46"/>
      <c r="PBU13" s="46"/>
      <c r="PBV13" s="46"/>
      <c r="PBW13" s="46"/>
      <c r="PBX13" s="46"/>
      <c r="PBY13" s="46"/>
      <c r="PBZ13" s="46"/>
      <c r="PCA13" s="46"/>
      <c r="PCB13" s="46"/>
      <c r="PCC13" s="46"/>
      <c r="PCD13" s="46"/>
      <c r="PCE13" s="46"/>
      <c r="PCF13" s="46"/>
      <c r="PCG13" s="46"/>
      <c r="PCH13" s="46"/>
      <c r="PCI13" s="46"/>
      <c r="PCJ13" s="46"/>
      <c r="PCK13" s="46"/>
      <c r="PCL13" s="46"/>
      <c r="PCM13" s="46"/>
      <c r="PCN13" s="46"/>
      <c r="PCO13" s="46"/>
      <c r="PCP13" s="46"/>
      <c r="PCQ13" s="46"/>
      <c r="PCR13" s="46"/>
      <c r="PCS13" s="46"/>
      <c r="PCT13" s="46"/>
      <c r="PCU13" s="46"/>
      <c r="PCV13" s="46"/>
      <c r="PCW13" s="46"/>
      <c r="PCX13" s="46"/>
      <c r="PCY13" s="46"/>
      <c r="PCZ13" s="46"/>
      <c r="PDA13" s="46"/>
      <c r="PDB13" s="46"/>
      <c r="PDC13" s="46"/>
      <c r="PDD13" s="46"/>
      <c r="PDE13" s="46"/>
      <c r="PDF13" s="46"/>
      <c r="PDG13" s="46"/>
      <c r="PDH13" s="46"/>
      <c r="PDI13" s="46"/>
      <c r="PDJ13" s="46"/>
      <c r="PDK13" s="46"/>
      <c r="PDL13" s="46"/>
      <c r="PDM13" s="46"/>
      <c r="PDN13" s="46"/>
      <c r="PDO13" s="46"/>
      <c r="PDP13" s="46"/>
      <c r="PDQ13" s="46"/>
      <c r="PDR13" s="46"/>
      <c r="PDS13" s="46"/>
      <c r="PDT13" s="46"/>
      <c r="PDU13" s="46"/>
      <c r="PDV13" s="46"/>
      <c r="PDW13" s="46"/>
      <c r="PDX13" s="46"/>
      <c r="PDY13" s="46"/>
      <c r="PDZ13" s="46"/>
      <c r="PEA13" s="46"/>
      <c r="PEB13" s="46"/>
      <c r="PEC13" s="46"/>
      <c r="PED13" s="46"/>
      <c r="PEE13" s="46"/>
      <c r="PEF13" s="46"/>
      <c r="PEG13" s="46"/>
      <c r="PEH13" s="46"/>
      <c r="PEI13" s="46"/>
      <c r="PEJ13" s="46"/>
      <c r="PEK13" s="46"/>
      <c r="PEL13" s="46"/>
      <c r="PEM13" s="46"/>
      <c r="PEN13" s="46"/>
      <c r="PEO13" s="46"/>
      <c r="PEP13" s="46"/>
      <c r="PEQ13" s="46"/>
      <c r="PER13" s="46"/>
      <c r="PES13" s="46"/>
      <c r="PET13" s="46"/>
      <c r="PEU13" s="46"/>
      <c r="PEV13" s="46"/>
      <c r="PEW13" s="46"/>
      <c r="PEX13" s="46"/>
      <c r="PEY13" s="46"/>
      <c r="PEZ13" s="46"/>
      <c r="PFA13" s="46"/>
      <c r="PFB13" s="46"/>
      <c r="PFC13" s="46"/>
      <c r="PFD13" s="46"/>
      <c r="PFE13" s="46"/>
      <c r="PFF13" s="46"/>
      <c r="PFG13" s="46"/>
      <c r="PFH13" s="46"/>
      <c r="PFI13" s="46"/>
      <c r="PFJ13" s="46"/>
      <c r="PFK13" s="46"/>
      <c r="PFL13" s="46"/>
      <c r="PFM13" s="46"/>
      <c r="PFN13" s="46"/>
      <c r="PFO13" s="46"/>
      <c r="PFP13" s="46"/>
      <c r="PFQ13" s="46"/>
      <c r="PFR13" s="46"/>
      <c r="PFS13" s="46"/>
      <c r="PFT13" s="46"/>
      <c r="PFU13" s="46"/>
      <c r="PFV13" s="46"/>
      <c r="PFW13" s="46"/>
      <c r="PFX13" s="46"/>
      <c r="PFY13" s="46"/>
      <c r="PFZ13" s="46"/>
      <c r="PGA13" s="46"/>
      <c r="PGB13" s="46"/>
      <c r="PGC13" s="46"/>
      <c r="PGD13" s="46"/>
      <c r="PGE13" s="46"/>
      <c r="PGF13" s="46"/>
      <c r="PGG13" s="46"/>
      <c r="PGH13" s="46"/>
      <c r="PGI13" s="46"/>
      <c r="PGJ13" s="46"/>
      <c r="PGK13" s="46"/>
      <c r="PGL13" s="46"/>
      <c r="PGM13" s="46"/>
      <c r="PGN13" s="46"/>
      <c r="PGO13" s="46"/>
      <c r="PGP13" s="46"/>
      <c r="PGQ13" s="46"/>
      <c r="PGR13" s="46"/>
      <c r="PGS13" s="46"/>
      <c r="PGT13" s="46"/>
      <c r="PGU13" s="46"/>
      <c r="PGV13" s="46"/>
      <c r="PGW13" s="46"/>
      <c r="PGX13" s="46"/>
      <c r="PGY13" s="46"/>
      <c r="PGZ13" s="46"/>
      <c r="PHA13" s="46"/>
      <c r="PHB13" s="46"/>
      <c r="PHC13" s="46"/>
      <c r="PHD13" s="46"/>
      <c r="PHE13" s="46"/>
      <c r="PHF13" s="46"/>
      <c r="PHG13" s="46"/>
      <c r="PHH13" s="46"/>
      <c r="PHI13" s="46"/>
      <c r="PHJ13" s="46"/>
      <c r="PHK13" s="46"/>
      <c r="PHL13" s="46"/>
      <c r="PHM13" s="46"/>
      <c r="PHN13" s="46"/>
      <c r="PHO13" s="46"/>
      <c r="PHP13" s="46"/>
      <c r="PHQ13" s="46"/>
      <c r="PHR13" s="46"/>
      <c r="PHS13" s="46"/>
      <c r="PHT13" s="46"/>
      <c r="PHU13" s="46"/>
      <c r="PHV13" s="46"/>
      <c r="PHW13" s="46"/>
      <c r="PHX13" s="46"/>
      <c r="PHY13" s="46"/>
      <c r="PHZ13" s="46"/>
      <c r="PIA13" s="46"/>
      <c r="PIB13" s="46"/>
      <c r="PIC13" s="46"/>
      <c r="PID13" s="46"/>
      <c r="PIE13" s="46"/>
      <c r="PIF13" s="46"/>
      <c r="PIG13" s="46"/>
      <c r="PIH13" s="46"/>
      <c r="PII13" s="46"/>
      <c r="PIJ13" s="46"/>
      <c r="PIK13" s="46"/>
      <c r="PIL13" s="46"/>
      <c r="PIM13" s="46"/>
      <c r="PIN13" s="46"/>
      <c r="PIO13" s="46"/>
      <c r="PIP13" s="46"/>
      <c r="PIQ13" s="46"/>
      <c r="PIR13" s="46"/>
      <c r="PIS13" s="46"/>
      <c r="PIT13" s="46"/>
      <c r="PIU13" s="46"/>
      <c r="PIV13" s="46"/>
      <c r="PIW13" s="46"/>
      <c r="PIX13" s="46"/>
      <c r="PIY13" s="46"/>
      <c r="PIZ13" s="46"/>
      <c r="PJA13" s="46"/>
      <c r="PJB13" s="46"/>
      <c r="PJC13" s="46"/>
      <c r="PJD13" s="46"/>
      <c r="PJE13" s="46"/>
      <c r="PJF13" s="46"/>
      <c r="PJG13" s="46"/>
      <c r="PJH13" s="46"/>
      <c r="PJI13" s="46"/>
      <c r="PJJ13" s="46"/>
      <c r="PJK13" s="46"/>
      <c r="PJL13" s="46"/>
      <c r="PJM13" s="46"/>
      <c r="PJN13" s="46"/>
      <c r="PJO13" s="46"/>
      <c r="PJP13" s="46"/>
      <c r="PJQ13" s="46"/>
      <c r="PJR13" s="46"/>
      <c r="PJS13" s="46"/>
      <c r="PJT13" s="46"/>
      <c r="PJU13" s="46"/>
      <c r="PJV13" s="46"/>
      <c r="PJW13" s="46"/>
      <c r="PJX13" s="46"/>
      <c r="PJY13" s="46"/>
      <c r="PJZ13" s="46"/>
      <c r="PKA13" s="46"/>
      <c r="PKB13" s="46"/>
      <c r="PKC13" s="46"/>
      <c r="PKD13" s="46"/>
      <c r="PKE13" s="46"/>
      <c r="PKF13" s="46"/>
      <c r="PKG13" s="46"/>
      <c r="PKH13" s="46"/>
      <c r="PKI13" s="46"/>
      <c r="PKJ13" s="46"/>
      <c r="PKK13" s="46"/>
      <c r="PKL13" s="46"/>
      <c r="PKM13" s="46"/>
      <c r="PKN13" s="46"/>
      <c r="PKO13" s="46"/>
      <c r="PKP13" s="46"/>
      <c r="PKQ13" s="46"/>
      <c r="PKR13" s="46"/>
      <c r="PKS13" s="46"/>
      <c r="PKT13" s="46"/>
      <c r="PKU13" s="46"/>
      <c r="PKV13" s="46"/>
      <c r="PKW13" s="46"/>
      <c r="PKX13" s="46"/>
      <c r="PKY13" s="46"/>
      <c r="PKZ13" s="46"/>
      <c r="PLA13" s="46"/>
      <c r="PLB13" s="46"/>
      <c r="PLC13" s="46"/>
      <c r="PLD13" s="46"/>
      <c r="PLE13" s="46"/>
      <c r="PLF13" s="46"/>
      <c r="PLG13" s="46"/>
      <c r="PLH13" s="46"/>
      <c r="PLI13" s="46"/>
      <c r="PLJ13" s="46"/>
      <c r="PLK13" s="46"/>
      <c r="PLL13" s="46"/>
      <c r="PLM13" s="46"/>
      <c r="PLN13" s="46"/>
      <c r="PLO13" s="46"/>
      <c r="PLP13" s="46"/>
      <c r="PLQ13" s="46"/>
      <c r="PLR13" s="46"/>
      <c r="PLS13" s="46"/>
      <c r="PLT13" s="46"/>
      <c r="PLU13" s="46"/>
      <c r="PLV13" s="46"/>
      <c r="PLW13" s="46"/>
      <c r="PLX13" s="46"/>
      <c r="PLY13" s="46"/>
      <c r="PLZ13" s="46"/>
      <c r="PMA13" s="46"/>
      <c r="PMB13" s="46"/>
      <c r="PMC13" s="46"/>
      <c r="PMD13" s="46"/>
      <c r="PME13" s="46"/>
      <c r="PMF13" s="46"/>
      <c r="PMG13" s="46"/>
      <c r="PMH13" s="46"/>
      <c r="PMI13" s="46"/>
      <c r="PMJ13" s="46"/>
      <c r="PMK13" s="46"/>
      <c r="PML13" s="46"/>
      <c r="PMM13" s="46"/>
      <c r="PMN13" s="46"/>
      <c r="PMO13" s="46"/>
      <c r="PMP13" s="46"/>
      <c r="PMQ13" s="46"/>
      <c r="PMR13" s="46"/>
      <c r="PMS13" s="46"/>
      <c r="PMT13" s="46"/>
      <c r="PMU13" s="46"/>
      <c r="PMV13" s="46"/>
      <c r="PMW13" s="46"/>
      <c r="PMX13" s="46"/>
      <c r="PMY13" s="46"/>
      <c r="PMZ13" s="46"/>
      <c r="PNA13" s="46"/>
      <c r="PNB13" s="46"/>
      <c r="PNC13" s="46"/>
      <c r="PND13" s="46"/>
      <c r="PNE13" s="46"/>
      <c r="PNF13" s="46"/>
      <c r="PNG13" s="46"/>
      <c r="PNH13" s="46"/>
      <c r="PNI13" s="46"/>
      <c r="PNJ13" s="46"/>
      <c r="PNK13" s="46"/>
      <c r="PNL13" s="46"/>
      <c r="PNM13" s="46"/>
      <c r="PNN13" s="46"/>
      <c r="PNO13" s="46"/>
      <c r="PNP13" s="46"/>
      <c r="PNQ13" s="46"/>
      <c r="PNR13" s="46"/>
      <c r="PNS13" s="46"/>
      <c r="PNT13" s="46"/>
      <c r="PNU13" s="46"/>
      <c r="PNV13" s="46"/>
      <c r="PNW13" s="46"/>
      <c r="PNX13" s="46"/>
      <c r="PNY13" s="46"/>
      <c r="PNZ13" s="46"/>
      <c r="POA13" s="46"/>
      <c r="POB13" s="46"/>
      <c r="POC13" s="46"/>
      <c r="POD13" s="46"/>
      <c r="POE13" s="46"/>
      <c r="POF13" s="46"/>
      <c r="POG13" s="46"/>
      <c r="POH13" s="46"/>
      <c r="POI13" s="46"/>
      <c r="POJ13" s="46"/>
      <c r="POK13" s="46"/>
      <c r="POL13" s="46"/>
      <c r="POM13" s="46"/>
      <c r="PON13" s="46"/>
      <c r="POO13" s="46"/>
      <c r="POP13" s="46"/>
      <c r="POQ13" s="46"/>
      <c r="POR13" s="46"/>
      <c r="POS13" s="46"/>
      <c r="POT13" s="46"/>
      <c r="POU13" s="46"/>
      <c r="POV13" s="46"/>
      <c r="POW13" s="46"/>
      <c r="POX13" s="46"/>
      <c r="POY13" s="46"/>
      <c r="POZ13" s="46"/>
      <c r="PPA13" s="46"/>
      <c r="PPB13" s="46"/>
      <c r="PPC13" s="46"/>
      <c r="PPD13" s="46"/>
      <c r="PPE13" s="46"/>
      <c r="PPF13" s="46"/>
      <c r="PPG13" s="46"/>
      <c r="PPH13" s="46"/>
      <c r="PPI13" s="46"/>
      <c r="PPJ13" s="46"/>
      <c r="PPK13" s="46"/>
      <c r="PPL13" s="46"/>
      <c r="PPM13" s="46"/>
      <c r="PPN13" s="46"/>
      <c r="PPO13" s="46"/>
      <c r="PPP13" s="46"/>
      <c r="PPQ13" s="46"/>
      <c r="PPR13" s="46"/>
      <c r="PPS13" s="46"/>
      <c r="PPT13" s="46"/>
      <c r="PPU13" s="46"/>
      <c r="PPV13" s="46"/>
      <c r="PPW13" s="46"/>
      <c r="PPX13" s="46"/>
      <c r="PPY13" s="46"/>
      <c r="PPZ13" s="46"/>
      <c r="PQA13" s="46"/>
      <c r="PQB13" s="46"/>
      <c r="PQC13" s="46"/>
      <c r="PQD13" s="46"/>
      <c r="PQE13" s="46"/>
      <c r="PQF13" s="46"/>
      <c r="PQG13" s="46"/>
      <c r="PQH13" s="46"/>
      <c r="PQI13" s="46"/>
      <c r="PQJ13" s="46"/>
      <c r="PQK13" s="46"/>
      <c r="PQL13" s="46"/>
      <c r="PQM13" s="46"/>
      <c r="PQN13" s="46"/>
      <c r="PQO13" s="46"/>
      <c r="PQP13" s="46"/>
      <c r="PQQ13" s="46"/>
      <c r="PQR13" s="46"/>
      <c r="PQS13" s="46"/>
      <c r="PQT13" s="46"/>
      <c r="PQU13" s="46"/>
      <c r="PQV13" s="46"/>
      <c r="PQW13" s="46"/>
      <c r="PQX13" s="46"/>
      <c r="PQY13" s="46"/>
      <c r="PQZ13" s="46"/>
      <c r="PRA13" s="46"/>
      <c r="PRB13" s="46"/>
      <c r="PRC13" s="46"/>
      <c r="PRD13" s="46"/>
      <c r="PRE13" s="46"/>
      <c r="PRF13" s="46"/>
      <c r="PRG13" s="46"/>
      <c r="PRH13" s="46"/>
      <c r="PRI13" s="46"/>
      <c r="PRJ13" s="46"/>
      <c r="PRK13" s="46"/>
      <c r="PRL13" s="46"/>
      <c r="PRM13" s="46"/>
      <c r="PRN13" s="46"/>
      <c r="PRO13" s="46"/>
      <c r="PRP13" s="46"/>
      <c r="PRQ13" s="46"/>
      <c r="PRR13" s="46"/>
      <c r="PRS13" s="46"/>
      <c r="PRT13" s="46"/>
      <c r="PRU13" s="46"/>
      <c r="PRV13" s="46"/>
      <c r="PRW13" s="46"/>
      <c r="PRX13" s="46"/>
      <c r="PRY13" s="46"/>
      <c r="PRZ13" s="46"/>
      <c r="PSA13" s="46"/>
      <c r="PSB13" s="46"/>
      <c r="PSC13" s="46"/>
      <c r="PSD13" s="46"/>
      <c r="PSE13" s="46"/>
      <c r="PSF13" s="46"/>
      <c r="PSG13" s="46"/>
      <c r="PSH13" s="46"/>
      <c r="PSI13" s="46"/>
      <c r="PSJ13" s="46"/>
      <c r="PSK13" s="46"/>
      <c r="PSL13" s="46"/>
      <c r="PSM13" s="46"/>
      <c r="PSN13" s="46"/>
      <c r="PSO13" s="46"/>
      <c r="PSP13" s="46"/>
      <c r="PSQ13" s="46"/>
      <c r="PSR13" s="46"/>
      <c r="PSS13" s="46"/>
      <c r="PST13" s="46"/>
      <c r="PSU13" s="46"/>
      <c r="PSV13" s="46"/>
      <c r="PSW13" s="46"/>
      <c r="PSX13" s="46"/>
      <c r="PSY13" s="46"/>
      <c r="PSZ13" s="46"/>
      <c r="PTA13" s="46"/>
      <c r="PTB13" s="46"/>
      <c r="PTC13" s="46"/>
      <c r="PTD13" s="46"/>
      <c r="PTE13" s="46"/>
      <c r="PTF13" s="46"/>
      <c r="PTG13" s="46"/>
      <c r="PTH13" s="46"/>
      <c r="PTI13" s="46"/>
      <c r="PTJ13" s="46"/>
      <c r="PTK13" s="46"/>
      <c r="PTL13" s="46"/>
      <c r="PTM13" s="46"/>
      <c r="PTN13" s="46"/>
      <c r="PTO13" s="46"/>
      <c r="PTP13" s="46"/>
      <c r="PTQ13" s="46"/>
      <c r="PTR13" s="46"/>
      <c r="PTS13" s="46"/>
      <c r="PTT13" s="46"/>
      <c r="PTU13" s="46"/>
      <c r="PTV13" s="46"/>
      <c r="PTW13" s="46"/>
      <c r="PTX13" s="46"/>
      <c r="PTY13" s="46"/>
      <c r="PTZ13" s="46"/>
      <c r="PUA13" s="46"/>
      <c r="PUB13" s="46"/>
      <c r="PUC13" s="46"/>
      <c r="PUD13" s="46"/>
      <c r="PUE13" s="46"/>
      <c r="PUF13" s="46"/>
      <c r="PUG13" s="46"/>
      <c r="PUH13" s="46"/>
      <c r="PUI13" s="46"/>
      <c r="PUJ13" s="46"/>
      <c r="PUK13" s="46"/>
      <c r="PUL13" s="46"/>
      <c r="PUM13" s="46"/>
      <c r="PUN13" s="46"/>
      <c r="PUO13" s="46"/>
      <c r="PUP13" s="46"/>
      <c r="PUQ13" s="46"/>
      <c r="PUR13" s="46"/>
      <c r="PUS13" s="46"/>
      <c r="PUT13" s="46"/>
      <c r="PUU13" s="46"/>
      <c r="PUV13" s="46"/>
      <c r="PUW13" s="46"/>
      <c r="PUX13" s="46"/>
      <c r="PUY13" s="46"/>
      <c r="PUZ13" s="46"/>
      <c r="PVA13" s="46"/>
      <c r="PVB13" s="46"/>
      <c r="PVC13" s="46"/>
      <c r="PVD13" s="46"/>
      <c r="PVE13" s="46"/>
      <c r="PVF13" s="46"/>
      <c r="PVG13" s="46"/>
      <c r="PVH13" s="46"/>
      <c r="PVI13" s="46"/>
      <c r="PVJ13" s="46"/>
      <c r="PVK13" s="46"/>
      <c r="PVL13" s="46"/>
      <c r="PVM13" s="46"/>
      <c r="PVN13" s="46"/>
      <c r="PVO13" s="46"/>
      <c r="PVP13" s="46"/>
      <c r="PVQ13" s="46"/>
      <c r="PVR13" s="46"/>
      <c r="PVS13" s="46"/>
      <c r="PVT13" s="46"/>
      <c r="PVU13" s="46"/>
      <c r="PVV13" s="46"/>
      <c r="PVW13" s="46"/>
      <c r="PVX13" s="46"/>
      <c r="PVY13" s="46"/>
      <c r="PVZ13" s="46"/>
      <c r="PWA13" s="46"/>
      <c r="PWB13" s="46"/>
      <c r="PWC13" s="46"/>
      <c r="PWD13" s="46"/>
      <c r="PWE13" s="46"/>
      <c r="PWF13" s="46"/>
      <c r="PWG13" s="46"/>
      <c r="PWH13" s="46"/>
      <c r="PWI13" s="46"/>
      <c r="PWJ13" s="46"/>
      <c r="PWK13" s="46"/>
      <c r="PWL13" s="46"/>
      <c r="PWM13" s="46"/>
      <c r="PWN13" s="46"/>
      <c r="PWO13" s="46"/>
      <c r="PWP13" s="46"/>
      <c r="PWQ13" s="46"/>
      <c r="PWR13" s="46"/>
      <c r="PWS13" s="46"/>
      <c r="PWT13" s="46"/>
      <c r="PWU13" s="46"/>
      <c r="PWV13" s="46"/>
      <c r="PWW13" s="46"/>
      <c r="PWX13" s="46"/>
      <c r="PWY13" s="46"/>
      <c r="PWZ13" s="46"/>
      <c r="PXA13" s="46"/>
      <c r="PXB13" s="46"/>
      <c r="PXC13" s="46"/>
      <c r="PXD13" s="46"/>
      <c r="PXE13" s="46"/>
      <c r="PXF13" s="46"/>
      <c r="PXG13" s="46"/>
      <c r="PXH13" s="46"/>
      <c r="PXI13" s="46"/>
      <c r="PXJ13" s="46"/>
      <c r="PXK13" s="46"/>
      <c r="PXL13" s="46"/>
      <c r="PXM13" s="46"/>
      <c r="PXN13" s="46"/>
      <c r="PXO13" s="46"/>
      <c r="PXP13" s="46"/>
      <c r="PXQ13" s="46"/>
      <c r="PXR13" s="46"/>
      <c r="PXS13" s="46"/>
      <c r="PXT13" s="46"/>
      <c r="PXU13" s="46"/>
      <c r="PXV13" s="46"/>
      <c r="PXW13" s="46"/>
      <c r="PXX13" s="46"/>
      <c r="PXY13" s="46"/>
      <c r="PXZ13" s="46"/>
      <c r="PYA13" s="46"/>
      <c r="PYB13" s="46"/>
      <c r="PYC13" s="46"/>
      <c r="PYD13" s="46"/>
      <c r="PYE13" s="46"/>
      <c r="PYF13" s="46"/>
      <c r="PYG13" s="46"/>
      <c r="PYH13" s="46"/>
      <c r="PYI13" s="46"/>
      <c r="PYJ13" s="46"/>
      <c r="PYK13" s="46"/>
      <c r="PYL13" s="46"/>
      <c r="PYM13" s="46"/>
      <c r="PYN13" s="46"/>
      <c r="PYO13" s="46"/>
      <c r="PYP13" s="46"/>
      <c r="PYQ13" s="46"/>
      <c r="PYR13" s="46"/>
      <c r="PYS13" s="46"/>
      <c r="PYT13" s="46"/>
      <c r="PYU13" s="46"/>
      <c r="PYV13" s="46"/>
      <c r="PYW13" s="46"/>
      <c r="PYX13" s="46"/>
      <c r="PYY13" s="46"/>
      <c r="PYZ13" s="46"/>
      <c r="PZA13" s="46"/>
      <c r="PZB13" s="46"/>
      <c r="PZC13" s="46"/>
      <c r="PZD13" s="46"/>
      <c r="PZE13" s="46"/>
      <c r="PZF13" s="46"/>
      <c r="PZG13" s="46"/>
      <c r="PZH13" s="46"/>
      <c r="PZI13" s="46"/>
      <c r="PZJ13" s="46"/>
      <c r="PZK13" s="46"/>
      <c r="PZL13" s="46"/>
      <c r="PZM13" s="46"/>
      <c r="PZN13" s="46"/>
      <c r="PZO13" s="46"/>
      <c r="PZP13" s="46"/>
      <c r="PZQ13" s="46"/>
      <c r="PZR13" s="46"/>
      <c r="PZS13" s="46"/>
      <c r="PZT13" s="46"/>
      <c r="PZU13" s="46"/>
      <c r="PZV13" s="46"/>
      <c r="PZW13" s="46"/>
      <c r="PZX13" s="46"/>
      <c r="PZY13" s="46"/>
      <c r="PZZ13" s="46"/>
      <c r="QAA13" s="46"/>
      <c r="QAB13" s="46"/>
      <c r="QAC13" s="46"/>
      <c r="QAD13" s="46"/>
      <c r="QAE13" s="46"/>
      <c r="QAF13" s="46"/>
      <c r="QAG13" s="46"/>
      <c r="QAH13" s="46"/>
      <c r="QAI13" s="46"/>
      <c r="QAJ13" s="46"/>
      <c r="QAK13" s="46"/>
      <c r="QAL13" s="46"/>
      <c r="QAM13" s="46"/>
      <c r="QAN13" s="46"/>
      <c r="QAO13" s="46"/>
      <c r="QAP13" s="46"/>
      <c r="QAQ13" s="46"/>
      <c r="QAR13" s="46"/>
      <c r="QAS13" s="46"/>
      <c r="QAT13" s="46"/>
      <c r="QAU13" s="46"/>
      <c r="QAV13" s="46"/>
      <c r="QAW13" s="46"/>
      <c r="QAX13" s="46"/>
      <c r="QAY13" s="46"/>
      <c r="QAZ13" s="46"/>
      <c r="QBA13" s="46"/>
      <c r="QBB13" s="46"/>
      <c r="QBC13" s="46"/>
      <c r="QBD13" s="46"/>
      <c r="QBE13" s="46"/>
      <c r="QBF13" s="46"/>
      <c r="QBG13" s="46"/>
      <c r="QBH13" s="46"/>
      <c r="QBI13" s="46"/>
      <c r="QBJ13" s="46"/>
      <c r="QBK13" s="46"/>
      <c r="QBL13" s="46"/>
      <c r="QBM13" s="46"/>
      <c r="QBN13" s="46"/>
      <c r="QBO13" s="46"/>
      <c r="QBP13" s="46"/>
      <c r="QBQ13" s="46"/>
      <c r="QBR13" s="46"/>
      <c r="QBS13" s="46"/>
      <c r="QBT13" s="46"/>
      <c r="QBU13" s="46"/>
      <c r="QBV13" s="46"/>
      <c r="QBW13" s="46"/>
      <c r="QBX13" s="46"/>
      <c r="QBY13" s="46"/>
      <c r="QBZ13" s="46"/>
      <c r="QCA13" s="46"/>
      <c r="QCB13" s="46"/>
      <c r="QCC13" s="46"/>
      <c r="QCD13" s="46"/>
      <c r="QCE13" s="46"/>
      <c r="QCF13" s="46"/>
      <c r="QCG13" s="46"/>
      <c r="QCH13" s="46"/>
      <c r="QCI13" s="46"/>
      <c r="QCJ13" s="46"/>
      <c r="QCK13" s="46"/>
      <c r="QCL13" s="46"/>
      <c r="QCM13" s="46"/>
      <c r="QCN13" s="46"/>
      <c r="QCO13" s="46"/>
      <c r="QCP13" s="46"/>
      <c r="QCQ13" s="46"/>
      <c r="QCR13" s="46"/>
      <c r="QCS13" s="46"/>
      <c r="QCT13" s="46"/>
      <c r="QCU13" s="46"/>
      <c r="QCV13" s="46"/>
      <c r="QCW13" s="46"/>
      <c r="QCX13" s="46"/>
      <c r="QCY13" s="46"/>
      <c r="QCZ13" s="46"/>
      <c r="QDA13" s="46"/>
      <c r="QDB13" s="46"/>
      <c r="QDC13" s="46"/>
      <c r="QDD13" s="46"/>
      <c r="QDE13" s="46"/>
      <c r="QDF13" s="46"/>
      <c r="QDG13" s="46"/>
      <c r="QDH13" s="46"/>
      <c r="QDI13" s="46"/>
      <c r="QDJ13" s="46"/>
      <c r="QDK13" s="46"/>
      <c r="QDL13" s="46"/>
      <c r="QDM13" s="46"/>
      <c r="QDN13" s="46"/>
      <c r="QDO13" s="46"/>
      <c r="QDP13" s="46"/>
      <c r="QDQ13" s="46"/>
      <c r="QDR13" s="46"/>
      <c r="QDS13" s="46"/>
      <c r="QDT13" s="46"/>
      <c r="QDU13" s="46"/>
      <c r="QDV13" s="46"/>
      <c r="QDW13" s="46"/>
      <c r="QDX13" s="46"/>
      <c r="QDY13" s="46"/>
      <c r="QDZ13" s="46"/>
      <c r="QEA13" s="46"/>
      <c r="QEB13" s="46"/>
      <c r="QEC13" s="46"/>
      <c r="QED13" s="46"/>
      <c r="QEE13" s="46"/>
      <c r="QEF13" s="46"/>
      <c r="QEG13" s="46"/>
      <c r="QEH13" s="46"/>
      <c r="QEI13" s="46"/>
      <c r="QEJ13" s="46"/>
      <c r="QEK13" s="46"/>
      <c r="QEL13" s="46"/>
      <c r="QEM13" s="46"/>
      <c r="QEN13" s="46"/>
      <c r="QEO13" s="46"/>
      <c r="QEP13" s="46"/>
      <c r="QEQ13" s="46"/>
      <c r="QER13" s="46"/>
      <c r="QES13" s="46"/>
      <c r="QET13" s="46"/>
      <c r="QEU13" s="46"/>
      <c r="QEV13" s="46"/>
      <c r="QEW13" s="46"/>
      <c r="QEX13" s="46"/>
      <c r="QEY13" s="46"/>
      <c r="QEZ13" s="46"/>
      <c r="QFA13" s="46"/>
      <c r="QFB13" s="46"/>
      <c r="QFC13" s="46"/>
      <c r="QFD13" s="46"/>
      <c r="QFE13" s="46"/>
      <c r="QFF13" s="46"/>
      <c r="QFG13" s="46"/>
      <c r="QFH13" s="46"/>
      <c r="QFI13" s="46"/>
      <c r="QFJ13" s="46"/>
      <c r="QFK13" s="46"/>
      <c r="QFL13" s="46"/>
      <c r="QFM13" s="46"/>
      <c r="QFN13" s="46"/>
      <c r="QFO13" s="46"/>
      <c r="QFP13" s="46"/>
      <c r="QFQ13" s="46"/>
      <c r="QFR13" s="46"/>
      <c r="QFS13" s="46"/>
      <c r="QFT13" s="46"/>
      <c r="QFU13" s="46"/>
      <c r="QFV13" s="46"/>
      <c r="QFW13" s="46"/>
      <c r="QFX13" s="46"/>
      <c r="QFY13" s="46"/>
      <c r="QFZ13" s="46"/>
      <c r="QGA13" s="46"/>
      <c r="QGB13" s="46"/>
      <c r="QGC13" s="46"/>
      <c r="QGD13" s="46"/>
      <c r="QGE13" s="46"/>
      <c r="QGF13" s="46"/>
      <c r="QGG13" s="46"/>
      <c r="QGH13" s="46"/>
      <c r="QGI13" s="46"/>
      <c r="QGJ13" s="46"/>
      <c r="QGK13" s="46"/>
      <c r="QGL13" s="46"/>
      <c r="QGM13" s="46"/>
      <c r="QGN13" s="46"/>
      <c r="QGO13" s="46"/>
      <c r="QGP13" s="46"/>
      <c r="QGQ13" s="46"/>
      <c r="QGR13" s="46"/>
      <c r="QGS13" s="46"/>
      <c r="QGT13" s="46"/>
      <c r="QGU13" s="46"/>
      <c r="QGV13" s="46"/>
      <c r="QGW13" s="46"/>
      <c r="QGX13" s="46"/>
      <c r="QGY13" s="46"/>
      <c r="QGZ13" s="46"/>
      <c r="QHA13" s="46"/>
      <c r="QHB13" s="46"/>
      <c r="QHC13" s="46"/>
      <c r="QHD13" s="46"/>
      <c r="QHE13" s="46"/>
      <c r="QHF13" s="46"/>
      <c r="QHG13" s="46"/>
      <c r="QHH13" s="46"/>
      <c r="QHI13" s="46"/>
      <c r="QHJ13" s="46"/>
      <c r="QHK13" s="46"/>
      <c r="QHL13" s="46"/>
      <c r="QHM13" s="46"/>
      <c r="QHN13" s="46"/>
      <c r="QHO13" s="46"/>
      <c r="QHP13" s="46"/>
      <c r="QHQ13" s="46"/>
      <c r="QHR13" s="46"/>
      <c r="QHS13" s="46"/>
      <c r="QHT13" s="46"/>
      <c r="QHU13" s="46"/>
      <c r="QHV13" s="46"/>
      <c r="QHW13" s="46"/>
      <c r="QHX13" s="46"/>
      <c r="QHY13" s="46"/>
      <c r="QHZ13" s="46"/>
      <c r="QIA13" s="46"/>
      <c r="QIB13" s="46"/>
      <c r="QIC13" s="46"/>
      <c r="QID13" s="46"/>
      <c r="QIE13" s="46"/>
      <c r="QIF13" s="46"/>
      <c r="QIG13" s="46"/>
      <c r="QIH13" s="46"/>
      <c r="QII13" s="46"/>
      <c r="QIJ13" s="46"/>
      <c r="QIK13" s="46"/>
      <c r="QIL13" s="46"/>
      <c r="QIM13" s="46"/>
      <c r="QIN13" s="46"/>
      <c r="QIO13" s="46"/>
      <c r="QIP13" s="46"/>
      <c r="QIQ13" s="46"/>
      <c r="QIR13" s="46"/>
      <c r="QIS13" s="46"/>
      <c r="QIT13" s="46"/>
      <c r="QIU13" s="46"/>
      <c r="QIV13" s="46"/>
      <c r="QIW13" s="46"/>
      <c r="QIX13" s="46"/>
      <c r="QIY13" s="46"/>
      <c r="QIZ13" s="46"/>
      <c r="QJA13" s="46"/>
      <c r="QJB13" s="46"/>
      <c r="QJC13" s="46"/>
      <c r="QJD13" s="46"/>
      <c r="QJE13" s="46"/>
      <c r="QJF13" s="46"/>
      <c r="QJG13" s="46"/>
      <c r="QJH13" s="46"/>
      <c r="QJI13" s="46"/>
      <c r="QJJ13" s="46"/>
      <c r="QJK13" s="46"/>
      <c r="QJL13" s="46"/>
      <c r="QJM13" s="46"/>
      <c r="QJN13" s="46"/>
      <c r="QJO13" s="46"/>
      <c r="QJP13" s="46"/>
      <c r="QJQ13" s="46"/>
      <c r="QJR13" s="46"/>
      <c r="QJS13" s="46"/>
      <c r="QJT13" s="46"/>
      <c r="QJU13" s="46"/>
      <c r="QJV13" s="46"/>
      <c r="QJW13" s="46"/>
      <c r="QJX13" s="46"/>
      <c r="QJY13" s="46"/>
      <c r="QJZ13" s="46"/>
      <c r="QKA13" s="46"/>
      <c r="QKB13" s="46"/>
      <c r="QKC13" s="46"/>
      <c r="QKD13" s="46"/>
      <c r="QKE13" s="46"/>
      <c r="QKF13" s="46"/>
      <c r="QKG13" s="46"/>
      <c r="QKH13" s="46"/>
      <c r="QKI13" s="46"/>
      <c r="QKJ13" s="46"/>
      <c r="QKK13" s="46"/>
      <c r="QKL13" s="46"/>
      <c r="QKM13" s="46"/>
      <c r="QKN13" s="46"/>
      <c r="QKO13" s="46"/>
      <c r="QKP13" s="46"/>
      <c r="QKQ13" s="46"/>
      <c r="QKR13" s="46"/>
      <c r="QKS13" s="46"/>
      <c r="QKT13" s="46"/>
      <c r="QKU13" s="46"/>
      <c r="QKV13" s="46"/>
      <c r="QKW13" s="46"/>
      <c r="QKX13" s="46"/>
      <c r="QKY13" s="46"/>
      <c r="QKZ13" s="46"/>
      <c r="QLA13" s="46"/>
      <c r="QLB13" s="46"/>
      <c r="QLC13" s="46"/>
      <c r="QLD13" s="46"/>
      <c r="QLE13" s="46"/>
      <c r="QLF13" s="46"/>
      <c r="QLG13" s="46"/>
      <c r="QLH13" s="46"/>
      <c r="QLI13" s="46"/>
      <c r="QLJ13" s="46"/>
      <c r="QLK13" s="46"/>
      <c r="QLL13" s="46"/>
      <c r="QLM13" s="46"/>
      <c r="QLN13" s="46"/>
      <c r="QLO13" s="46"/>
      <c r="QLP13" s="46"/>
      <c r="QLQ13" s="46"/>
      <c r="QLR13" s="46"/>
      <c r="QLS13" s="46"/>
      <c r="QLT13" s="46"/>
      <c r="QLU13" s="46"/>
      <c r="QLV13" s="46"/>
      <c r="QLW13" s="46"/>
      <c r="QLX13" s="46"/>
      <c r="QLY13" s="46"/>
      <c r="QLZ13" s="46"/>
      <c r="QMA13" s="46"/>
      <c r="QMB13" s="46"/>
      <c r="QMC13" s="46"/>
      <c r="QMD13" s="46"/>
      <c r="QME13" s="46"/>
      <c r="QMF13" s="46"/>
      <c r="QMG13" s="46"/>
      <c r="QMH13" s="46"/>
      <c r="QMI13" s="46"/>
      <c r="QMJ13" s="46"/>
      <c r="QMK13" s="46"/>
      <c r="QML13" s="46"/>
      <c r="QMM13" s="46"/>
      <c r="QMN13" s="46"/>
      <c r="QMO13" s="46"/>
      <c r="QMP13" s="46"/>
      <c r="QMQ13" s="46"/>
      <c r="QMR13" s="46"/>
      <c r="QMS13" s="46"/>
      <c r="QMT13" s="46"/>
      <c r="QMU13" s="46"/>
      <c r="QMV13" s="46"/>
      <c r="QMW13" s="46"/>
      <c r="QMX13" s="46"/>
      <c r="QMY13" s="46"/>
      <c r="QMZ13" s="46"/>
      <c r="QNA13" s="46"/>
      <c r="QNB13" s="46"/>
      <c r="QNC13" s="46"/>
      <c r="QND13" s="46"/>
      <c r="QNE13" s="46"/>
      <c r="QNF13" s="46"/>
      <c r="QNG13" s="46"/>
      <c r="QNH13" s="46"/>
      <c r="QNI13" s="46"/>
      <c r="QNJ13" s="46"/>
      <c r="QNK13" s="46"/>
      <c r="QNL13" s="46"/>
      <c r="QNM13" s="46"/>
      <c r="QNN13" s="46"/>
      <c r="QNO13" s="46"/>
      <c r="QNP13" s="46"/>
      <c r="QNQ13" s="46"/>
      <c r="QNR13" s="46"/>
      <c r="QNS13" s="46"/>
      <c r="QNT13" s="46"/>
      <c r="QNU13" s="46"/>
      <c r="QNV13" s="46"/>
      <c r="QNW13" s="46"/>
      <c r="QNX13" s="46"/>
      <c r="QNY13" s="46"/>
      <c r="QNZ13" s="46"/>
      <c r="QOA13" s="46"/>
      <c r="QOB13" s="46"/>
      <c r="QOC13" s="46"/>
      <c r="QOD13" s="46"/>
      <c r="QOE13" s="46"/>
      <c r="QOF13" s="46"/>
      <c r="QOG13" s="46"/>
      <c r="QOH13" s="46"/>
      <c r="QOI13" s="46"/>
      <c r="QOJ13" s="46"/>
      <c r="QOK13" s="46"/>
      <c r="QOL13" s="46"/>
      <c r="QOM13" s="46"/>
      <c r="QON13" s="46"/>
      <c r="QOO13" s="46"/>
      <c r="QOP13" s="46"/>
      <c r="QOQ13" s="46"/>
      <c r="QOR13" s="46"/>
      <c r="QOS13" s="46"/>
      <c r="QOT13" s="46"/>
      <c r="QOU13" s="46"/>
      <c r="QOV13" s="46"/>
      <c r="QOW13" s="46"/>
      <c r="QOX13" s="46"/>
      <c r="QOY13" s="46"/>
      <c r="QOZ13" s="46"/>
      <c r="QPA13" s="46"/>
      <c r="QPB13" s="46"/>
      <c r="QPC13" s="46"/>
      <c r="QPD13" s="46"/>
      <c r="QPE13" s="46"/>
      <c r="QPF13" s="46"/>
      <c r="QPG13" s="46"/>
      <c r="QPH13" s="46"/>
      <c r="QPI13" s="46"/>
      <c r="QPJ13" s="46"/>
      <c r="QPK13" s="46"/>
      <c r="QPL13" s="46"/>
      <c r="QPM13" s="46"/>
      <c r="QPN13" s="46"/>
      <c r="QPO13" s="46"/>
      <c r="QPP13" s="46"/>
      <c r="QPQ13" s="46"/>
      <c r="QPR13" s="46"/>
      <c r="QPS13" s="46"/>
      <c r="QPT13" s="46"/>
      <c r="QPU13" s="46"/>
      <c r="QPV13" s="46"/>
      <c r="QPW13" s="46"/>
      <c r="QPX13" s="46"/>
      <c r="QPY13" s="46"/>
      <c r="QPZ13" s="46"/>
      <c r="QQA13" s="46"/>
      <c r="QQB13" s="46"/>
      <c r="QQC13" s="46"/>
      <c r="QQD13" s="46"/>
      <c r="QQE13" s="46"/>
      <c r="QQF13" s="46"/>
      <c r="QQG13" s="46"/>
      <c r="QQH13" s="46"/>
      <c r="QQI13" s="46"/>
      <c r="QQJ13" s="46"/>
      <c r="QQK13" s="46"/>
      <c r="QQL13" s="46"/>
      <c r="QQM13" s="46"/>
      <c r="QQN13" s="46"/>
      <c r="QQO13" s="46"/>
      <c r="QQP13" s="46"/>
      <c r="QQQ13" s="46"/>
      <c r="QQR13" s="46"/>
      <c r="QQS13" s="46"/>
      <c r="QQT13" s="46"/>
      <c r="QQU13" s="46"/>
      <c r="QQV13" s="46"/>
      <c r="QQW13" s="46"/>
      <c r="QQX13" s="46"/>
      <c r="QQY13" s="46"/>
      <c r="QQZ13" s="46"/>
      <c r="QRA13" s="46"/>
      <c r="QRB13" s="46"/>
      <c r="QRC13" s="46"/>
      <c r="QRD13" s="46"/>
      <c r="QRE13" s="46"/>
      <c r="QRF13" s="46"/>
      <c r="QRG13" s="46"/>
      <c r="QRH13" s="46"/>
      <c r="QRI13" s="46"/>
      <c r="QRJ13" s="46"/>
      <c r="QRK13" s="46"/>
      <c r="QRL13" s="46"/>
      <c r="QRM13" s="46"/>
      <c r="QRN13" s="46"/>
      <c r="QRO13" s="46"/>
      <c r="QRP13" s="46"/>
      <c r="QRQ13" s="46"/>
      <c r="QRR13" s="46"/>
      <c r="QRS13" s="46"/>
      <c r="QRT13" s="46"/>
      <c r="QRU13" s="46"/>
      <c r="QRV13" s="46"/>
      <c r="QRW13" s="46"/>
      <c r="QRX13" s="46"/>
      <c r="QRY13" s="46"/>
      <c r="QRZ13" s="46"/>
      <c r="QSA13" s="46"/>
      <c r="QSB13" s="46"/>
      <c r="QSC13" s="46"/>
      <c r="QSD13" s="46"/>
      <c r="QSE13" s="46"/>
      <c r="QSF13" s="46"/>
      <c r="QSG13" s="46"/>
      <c r="QSH13" s="46"/>
      <c r="QSI13" s="46"/>
      <c r="QSJ13" s="46"/>
      <c r="QSK13" s="46"/>
      <c r="QSL13" s="46"/>
      <c r="QSM13" s="46"/>
      <c r="QSN13" s="46"/>
      <c r="QSO13" s="46"/>
      <c r="QSP13" s="46"/>
      <c r="QSQ13" s="46"/>
      <c r="QSR13" s="46"/>
      <c r="QSS13" s="46"/>
      <c r="QST13" s="46"/>
      <c r="QSU13" s="46"/>
      <c r="QSV13" s="46"/>
      <c r="QSW13" s="46"/>
      <c r="QSX13" s="46"/>
      <c r="QSY13" s="46"/>
      <c r="QSZ13" s="46"/>
      <c r="QTA13" s="46"/>
      <c r="QTB13" s="46"/>
      <c r="QTC13" s="46"/>
      <c r="QTD13" s="46"/>
      <c r="QTE13" s="46"/>
      <c r="QTF13" s="46"/>
      <c r="QTG13" s="46"/>
      <c r="QTH13" s="46"/>
      <c r="QTI13" s="46"/>
      <c r="QTJ13" s="46"/>
      <c r="QTK13" s="46"/>
      <c r="QTL13" s="46"/>
      <c r="QTM13" s="46"/>
      <c r="QTN13" s="46"/>
      <c r="QTO13" s="46"/>
      <c r="QTP13" s="46"/>
      <c r="QTQ13" s="46"/>
      <c r="QTR13" s="46"/>
      <c r="QTS13" s="46"/>
      <c r="QTT13" s="46"/>
      <c r="QTU13" s="46"/>
      <c r="QTV13" s="46"/>
      <c r="QTW13" s="46"/>
      <c r="QTX13" s="46"/>
      <c r="QTY13" s="46"/>
      <c r="QTZ13" s="46"/>
      <c r="QUA13" s="46"/>
      <c r="QUB13" s="46"/>
      <c r="QUC13" s="46"/>
      <c r="QUD13" s="46"/>
      <c r="QUE13" s="46"/>
      <c r="QUF13" s="46"/>
      <c r="QUG13" s="46"/>
      <c r="QUH13" s="46"/>
      <c r="QUI13" s="46"/>
      <c r="QUJ13" s="46"/>
      <c r="QUK13" s="46"/>
      <c r="QUL13" s="46"/>
      <c r="QUM13" s="46"/>
      <c r="QUN13" s="46"/>
      <c r="QUO13" s="46"/>
      <c r="QUP13" s="46"/>
      <c r="QUQ13" s="46"/>
      <c r="QUR13" s="46"/>
      <c r="QUS13" s="46"/>
      <c r="QUT13" s="46"/>
      <c r="QUU13" s="46"/>
      <c r="QUV13" s="46"/>
      <c r="QUW13" s="46"/>
      <c r="QUX13" s="46"/>
      <c r="QUY13" s="46"/>
      <c r="QUZ13" s="46"/>
      <c r="QVA13" s="46"/>
      <c r="QVB13" s="46"/>
      <c r="QVC13" s="46"/>
      <c r="QVD13" s="46"/>
      <c r="QVE13" s="46"/>
      <c r="QVF13" s="46"/>
      <c r="QVG13" s="46"/>
      <c r="QVH13" s="46"/>
      <c r="QVI13" s="46"/>
      <c r="QVJ13" s="46"/>
      <c r="QVK13" s="46"/>
      <c r="QVL13" s="46"/>
      <c r="QVM13" s="46"/>
      <c r="QVN13" s="46"/>
      <c r="QVO13" s="46"/>
      <c r="QVP13" s="46"/>
      <c r="QVQ13" s="46"/>
      <c r="QVR13" s="46"/>
      <c r="QVS13" s="46"/>
      <c r="QVT13" s="46"/>
      <c r="QVU13" s="46"/>
      <c r="QVV13" s="46"/>
      <c r="QVW13" s="46"/>
      <c r="QVX13" s="46"/>
      <c r="QVY13" s="46"/>
      <c r="QVZ13" s="46"/>
      <c r="QWA13" s="46"/>
      <c r="QWB13" s="46"/>
      <c r="QWC13" s="46"/>
      <c r="QWD13" s="46"/>
      <c r="QWE13" s="46"/>
      <c r="QWF13" s="46"/>
      <c r="QWG13" s="46"/>
      <c r="QWH13" s="46"/>
      <c r="QWI13" s="46"/>
      <c r="QWJ13" s="46"/>
      <c r="QWK13" s="46"/>
      <c r="QWL13" s="46"/>
      <c r="QWM13" s="46"/>
      <c r="QWN13" s="46"/>
      <c r="QWO13" s="46"/>
      <c r="QWP13" s="46"/>
      <c r="QWQ13" s="46"/>
      <c r="QWR13" s="46"/>
      <c r="QWS13" s="46"/>
      <c r="QWT13" s="46"/>
      <c r="QWU13" s="46"/>
      <c r="QWV13" s="46"/>
      <c r="QWW13" s="46"/>
      <c r="QWX13" s="46"/>
      <c r="QWY13" s="46"/>
      <c r="QWZ13" s="46"/>
      <c r="QXA13" s="46"/>
      <c r="QXB13" s="46"/>
      <c r="QXC13" s="46"/>
      <c r="QXD13" s="46"/>
      <c r="QXE13" s="46"/>
      <c r="QXF13" s="46"/>
      <c r="QXG13" s="46"/>
      <c r="QXH13" s="46"/>
      <c r="QXI13" s="46"/>
      <c r="QXJ13" s="46"/>
      <c r="QXK13" s="46"/>
      <c r="QXL13" s="46"/>
      <c r="QXM13" s="46"/>
      <c r="QXN13" s="46"/>
      <c r="QXO13" s="46"/>
      <c r="QXP13" s="46"/>
      <c r="QXQ13" s="46"/>
      <c r="QXR13" s="46"/>
      <c r="QXS13" s="46"/>
      <c r="QXT13" s="46"/>
      <c r="QXU13" s="46"/>
      <c r="QXV13" s="46"/>
      <c r="QXW13" s="46"/>
      <c r="QXX13" s="46"/>
      <c r="QXY13" s="46"/>
      <c r="QXZ13" s="46"/>
      <c r="QYA13" s="46"/>
      <c r="QYB13" s="46"/>
      <c r="QYC13" s="46"/>
      <c r="QYD13" s="46"/>
      <c r="QYE13" s="46"/>
      <c r="QYF13" s="46"/>
      <c r="QYG13" s="46"/>
      <c r="QYH13" s="46"/>
      <c r="QYI13" s="46"/>
      <c r="QYJ13" s="46"/>
      <c r="QYK13" s="46"/>
      <c r="QYL13" s="46"/>
      <c r="QYM13" s="46"/>
      <c r="QYN13" s="46"/>
      <c r="QYO13" s="46"/>
      <c r="QYP13" s="46"/>
      <c r="QYQ13" s="46"/>
      <c r="QYR13" s="46"/>
      <c r="QYS13" s="46"/>
      <c r="QYT13" s="46"/>
      <c r="QYU13" s="46"/>
      <c r="QYV13" s="46"/>
      <c r="QYW13" s="46"/>
      <c r="QYX13" s="46"/>
      <c r="QYY13" s="46"/>
      <c r="QYZ13" s="46"/>
      <c r="QZA13" s="46"/>
      <c r="QZB13" s="46"/>
      <c r="QZC13" s="46"/>
      <c r="QZD13" s="46"/>
      <c r="QZE13" s="46"/>
      <c r="QZF13" s="46"/>
      <c r="QZG13" s="46"/>
      <c r="QZH13" s="46"/>
      <c r="QZI13" s="46"/>
      <c r="QZJ13" s="46"/>
      <c r="QZK13" s="46"/>
      <c r="QZL13" s="46"/>
      <c r="QZM13" s="46"/>
      <c r="QZN13" s="46"/>
      <c r="QZO13" s="46"/>
      <c r="QZP13" s="46"/>
      <c r="QZQ13" s="46"/>
      <c r="QZR13" s="46"/>
      <c r="QZS13" s="46"/>
      <c r="QZT13" s="46"/>
      <c r="QZU13" s="46"/>
      <c r="QZV13" s="46"/>
      <c r="QZW13" s="46"/>
      <c r="QZX13" s="46"/>
      <c r="QZY13" s="46"/>
      <c r="QZZ13" s="46"/>
      <c r="RAA13" s="46"/>
      <c r="RAB13" s="46"/>
      <c r="RAC13" s="46"/>
      <c r="RAD13" s="46"/>
      <c r="RAE13" s="46"/>
      <c r="RAF13" s="46"/>
      <c r="RAG13" s="46"/>
      <c r="RAH13" s="46"/>
      <c r="RAI13" s="46"/>
      <c r="RAJ13" s="46"/>
      <c r="RAK13" s="46"/>
      <c r="RAL13" s="46"/>
      <c r="RAM13" s="46"/>
      <c r="RAN13" s="46"/>
      <c r="RAO13" s="46"/>
      <c r="RAP13" s="46"/>
      <c r="RAQ13" s="46"/>
      <c r="RAR13" s="46"/>
      <c r="RAS13" s="46"/>
      <c r="RAT13" s="46"/>
      <c r="RAU13" s="46"/>
      <c r="RAV13" s="46"/>
      <c r="RAW13" s="46"/>
      <c r="RAX13" s="46"/>
      <c r="RAY13" s="46"/>
      <c r="RAZ13" s="46"/>
      <c r="RBA13" s="46"/>
      <c r="RBB13" s="46"/>
      <c r="RBC13" s="46"/>
      <c r="RBD13" s="46"/>
      <c r="RBE13" s="46"/>
      <c r="RBF13" s="46"/>
      <c r="RBG13" s="46"/>
      <c r="RBH13" s="46"/>
      <c r="RBI13" s="46"/>
      <c r="RBJ13" s="46"/>
      <c r="RBK13" s="46"/>
      <c r="RBL13" s="46"/>
      <c r="RBM13" s="46"/>
      <c r="RBN13" s="46"/>
      <c r="RBO13" s="46"/>
      <c r="RBP13" s="46"/>
      <c r="RBQ13" s="46"/>
      <c r="RBR13" s="46"/>
      <c r="RBS13" s="46"/>
      <c r="RBT13" s="46"/>
      <c r="RBU13" s="46"/>
      <c r="RBV13" s="46"/>
      <c r="RBW13" s="46"/>
      <c r="RBX13" s="46"/>
      <c r="RBY13" s="46"/>
      <c r="RBZ13" s="46"/>
      <c r="RCA13" s="46"/>
      <c r="RCB13" s="46"/>
      <c r="RCC13" s="46"/>
      <c r="RCD13" s="46"/>
      <c r="RCE13" s="46"/>
      <c r="RCF13" s="46"/>
      <c r="RCG13" s="46"/>
      <c r="RCH13" s="46"/>
      <c r="RCI13" s="46"/>
      <c r="RCJ13" s="46"/>
      <c r="RCK13" s="46"/>
      <c r="RCL13" s="46"/>
      <c r="RCM13" s="46"/>
      <c r="RCN13" s="46"/>
      <c r="RCO13" s="46"/>
      <c r="RCP13" s="46"/>
      <c r="RCQ13" s="46"/>
      <c r="RCR13" s="46"/>
      <c r="RCS13" s="46"/>
      <c r="RCT13" s="46"/>
      <c r="RCU13" s="46"/>
      <c r="RCV13" s="46"/>
      <c r="RCW13" s="46"/>
      <c r="RCX13" s="46"/>
      <c r="RCY13" s="46"/>
      <c r="RCZ13" s="46"/>
      <c r="RDA13" s="46"/>
      <c r="RDB13" s="46"/>
      <c r="RDC13" s="46"/>
      <c r="RDD13" s="46"/>
      <c r="RDE13" s="46"/>
      <c r="RDF13" s="46"/>
      <c r="RDG13" s="46"/>
      <c r="RDH13" s="46"/>
      <c r="RDI13" s="46"/>
      <c r="RDJ13" s="46"/>
      <c r="RDK13" s="46"/>
      <c r="RDL13" s="46"/>
      <c r="RDM13" s="46"/>
      <c r="RDN13" s="46"/>
      <c r="RDO13" s="46"/>
      <c r="RDP13" s="46"/>
      <c r="RDQ13" s="46"/>
      <c r="RDR13" s="46"/>
      <c r="RDS13" s="46"/>
      <c r="RDT13" s="46"/>
      <c r="RDU13" s="46"/>
      <c r="RDV13" s="46"/>
      <c r="RDW13" s="46"/>
      <c r="RDX13" s="46"/>
      <c r="RDY13" s="46"/>
      <c r="RDZ13" s="46"/>
      <c r="REA13" s="46"/>
      <c r="REB13" s="46"/>
      <c r="REC13" s="46"/>
      <c r="RED13" s="46"/>
      <c r="REE13" s="46"/>
      <c r="REF13" s="46"/>
      <c r="REG13" s="46"/>
      <c r="REH13" s="46"/>
      <c r="REI13" s="46"/>
      <c r="REJ13" s="46"/>
      <c r="REK13" s="46"/>
      <c r="REL13" s="46"/>
      <c r="REM13" s="46"/>
      <c r="REN13" s="46"/>
      <c r="REO13" s="46"/>
      <c r="REP13" s="46"/>
      <c r="REQ13" s="46"/>
      <c r="RER13" s="46"/>
      <c r="RES13" s="46"/>
      <c r="RET13" s="46"/>
      <c r="REU13" s="46"/>
      <c r="REV13" s="46"/>
      <c r="REW13" s="46"/>
      <c r="REX13" s="46"/>
      <c r="REY13" s="46"/>
      <c r="REZ13" s="46"/>
      <c r="RFA13" s="46"/>
      <c r="RFB13" s="46"/>
      <c r="RFC13" s="46"/>
      <c r="RFD13" s="46"/>
      <c r="RFE13" s="46"/>
      <c r="RFF13" s="46"/>
      <c r="RFG13" s="46"/>
      <c r="RFH13" s="46"/>
      <c r="RFI13" s="46"/>
      <c r="RFJ13" s="46"/>
      <c r="RFK13" s="46"/>
      <c r="RFL13" s="46"/>
      <c r="RFM13" s="46"/>
      <c r="RFN13" s="46"/>
      <c r="RFO13" s="46"/>
      <c r="RFP13" s="46"/>
      <c r="RFQ13" s="46"/>
      <c r="RFR13" s="46"/>
      <c r="RFS13" s="46"/>
      <c r="RFT13" s="46"/>
      <c r="RFU13" s="46"/>
      <c r="RFV13" s="46"/>
      <c r="RFW13" s="46"/>
      <c r="RFX13" s="46"/>
      <c r="RFY13" s="46"/>
      <c r="RFZ13" s="46"/>
      <c r="RGA13" s="46"/>
      <c r="RGB13" s="46"/>
      <c r="RGC13" s="46"/>
      <c r="RGD13" s="46"/>
      <c r="RGE13" s="46"/>
      <c r="RGF13" s="46"/>
      <c r="RGG13" s="46"/>
      <c r="RGH13" s="46"/>
      <c r="RGI13" s="46"/>
      <c r="RGJ13" s="46"/>
      <c r="RGK13" s="46"/>
      <c r="RGL13" s="46"/>
      <c r="RGM13" s="46"/>
      <c r="RGN13" s="46"/>
      <c r="RGO13" s="46"/>
      <c r="RGP13" s="46"/>
      <c r="RGQ13" s="46"/>
      <c r="RGR13" s="46"/>
      <c r="RGS13" s="46"/>
      <c r="RGT13" s="46"/>
      <c r="RGU13" s="46"/>
      <c r="RGV13" s="46"/>
      <c r="RGW13" s="46"/>
      <c r="RGX13" s="46"/>
      <c r="RGY13" s="46"/>
      <c r="RGZ13" s="46"/>
      <c r="RHA13" s="46"/>
      <c r="RHB13" s="46"/>
      <c r="RHC13" s="46"/>
      <c r="RHD13" s="46"/>
      <c r="RHE13" s="46"/>
      <c r="RHF13" s="46"/>
      <c r="RHG13" s="46"/>
      <c r="RHH13" s="46"/>
      <c r="RHI13" s="46"/>
      <c r="RHJ13" s="46"/>
      <c r="RHK13" s="46"/>
      <c r="RHL13" s="46"/>
      <c r="RHM13" s="46"/>
      <c r="RHN13" s="46"/>
      <c r="RHO13" s="46"/>
      <c r="RHP13" s="46"/>
      <c r="RHQ13" s="46"/>
      <c r="RHR13" s="46"/>
      <c r="RHS13" s="46"/>
      <c r="RHT13" s="46"/>
      <c r="RHU13" s="46"/>
      <c r="RHV13" s="46"/>
      <c r="RHW13" s="46"/>
      <c r="RHX13" s="46"/>
      <c r="RHY13" s="46"/>
      <c r="RHZ13" s="46"/>
      <c r="RIA13" s="46"/>
      <c r="RIB13" s="46"/>
      <c r="RIC13" s="46"/>
      <c r="RID13" s="46"/>
      <c r="RIE13" s="46"/>
      <c r="RIF13" s="46"/>
      <c r="RIG13" s="46"/>
      <c r="RIH13" s="46"/>
      <c r="RII13" s="46"/>
      <c r="RIJ13" s="46"/>
      <c r="RIK13" s="46"/>
      <c r="RIL13" s="46"/>
      <c r="RIM13" s="46"/>
      <c r="RIN13" s="46"/>
      <c r="RIO13" s="46"/>
      <c r="RIP13" s="46"/>
      <c r="RIQ13" s="46"/>
      <c r="RIR13" s="46"/>
      <c r="RIS13" s="46"/>
      <c r="RIT13" s="46"/>
      <c r="RIU13" s="46"/>
      <c r="RIV13" s="46"/>
      <c r="RIW13" s="46"/>
      <c r="RIX13" s="46"/>
      <c r="RIY13" s="46"/>
      <c r="RIZ13" s="46"/>
      <c r="RJA13" s="46"/>
      <c r="RJB13" s="46"/>
      <c r="RJC13" s="46"/>
      <c r="RJD13" s="46"/>
      <c r="RJE13" s="46"/>
      <c r="RJF13" s="46"/>
      <c r="RJG13" s="46"/>
      <c r="RJH13" s="46"/>
      <c r="RJI13" s="46"/>
      <c r="RJJ13" s="46"/>
      <c r="RJK13" s="46"/>
      <c r="RJL13" s="46"/>
      <c r="RJM13" s="46"/>
      <c r="RJN13" s="46"/>
      <c r="RJO13" s="46"/>
      <c r="RJP13" s="46"/>
      <c r="RJQ13" s="46"/>
      <c r="RJR13" s="46"/>
      <c r="RJS13" s="46"/>
      <c r="RJT13" s="46"/>
      <c r="RJU13" s="46"/>
      <c r="RJV13" s="46"/>
      <c r="RJW13" s="46"/>
      <c r="RJX13" s="46"/>
      <c r="RJY13" s="46"/>
      <c r="RJZ13" s="46"/>
      <c r="RKA13" s="46"/>
      <c r="RKB13" s="46"/>
      <c r="RKC13" s="46"/>
      <c r="RKD13" s="46"/>
      <c r="RKE13" s="46"/>
      <c r="RKF13" s="46"/>
      <c r="RKG13" s="46"/>
      <c r="RKH13" s="46"/>
      <c r="RKI13" s="46"/>
      <c r="RKJ13" s="46"/>
      <c r="RKK13" s="46"/>
      <c r="RKL13" s="46"/>
      <c r="RKM13" s="46"/>
      <c r="RKN13" s="46"/>
      <c r="RKO13" s="46"/>
      <c r="RKP13" s="46"/>
      <c r="RKQ13" s="46"/>
      <c r="RKR13" s="46"/>
      <c r="RKS13" s="46"/>
      <c r="RKT13" s="46"/>
      <c r="RKU13" s="46"/>
      <c r="RKV13" s="46"/>
      <c r="RKW13" s="46"/>
      <c r="RKX13" s="46"/>
      <c r="RKY13" s="46"/>
      <c r="RKZ13" s="46"/>
      <c r="RLA13" s="46"/>
      <c r="RLB13" s="46"/>
      <c r="RLC13" s="46"/>
      <c r="RLD13" s="46"/>
      <c r="RLE13" s="46"/>
      <c r="RLF13" s="46"/>
      <c r="RLG13" s="46"/>
      <c r="RLH13" s="46"/>
      <c r="RLI13" s="46"/>
      <c r="RLJ13" s="46"/>
      <c r="RLK13" s="46"/>
      <c r="RLL13" s="46"/>
      <c r="RLM13" s="46"/>
      <c r="RLN13" s="46"/>
      <c r="RLO13" s="46"/>
      <c r="RLP13" s="46"/>
      <c r="RLQ13" s="46"/>
      <c r="RLR13" s="46"/>
      <c r="RLS13" s="46"/>
      <c r="RLT13" s="46"/>
      <c r="RLU13" s="46"/>
      <c r="RLV13" s="46"/>
      <c r="RLW13" s="46"/>
      <c r="RLX13" s="46"/>
      <c r="RLY13" s="46"/>
      <c r="RLZ13" s="46"/>
      <c r="RMA13" s="46"/>
      <c r="RMB13" s="46"/>
      <c r="RMC13" s="46"/>
      <c r="RMD13" s="46"/>
      <c r="RME13" s="46"/>
      <c r="RMF13" s="46"/>
      <c r="RMG13" s="46"/>
      <c r="RMH13" s="46"/>
      <c r="RMI13" s="46"/>
      <c r="RMJ13" s="46"/>
      <c r="RMK13" s="46"/>
      <c r="RML13" s="46"/>
      <c r="RMM13" s="46"/>
      <c r="RMN13" s="46"/>
      <c r="RMO13" s="46"/>
      <c r="RMP13" s="46"/>
      <c r="RMQ13" s="46"/>
      <c r="RMR13" s="46"/>
      <c r="RMS13" s="46"/>
      <c r="RMT13" s="46"/>
      <c r="RMU13" s="46"/>
      <c r="RMV13" s="46"/>
      <c r="RMW13" s="46"/>
      <c r="RMX13" s="46"/>
      <c r="RMY13" s="46"/>
      <c r="RMZ13" s="46"/>
      <c r="RNA13" s="46"/>
      <c r="RNB13" s="46"/>
      <c r="RNC13" s="46"/>
      <c r="RND13" s="46"/>
      <c r="RNE13" s="46"/>
      <c r="RNF13" s="46"/>
      <c r="RNG13" s="46"/>
      <c r="RNH13" s="46"/>
      <c r="RNI13" s="46"/>
      <c r="RNJ13" s="46"/>
      <c r="RNK13" s="46"/>
      <c r="RNL13" s="46"/>
      <c r="RNM13" s="46"/>
      <c r="RNN13" s="46"/>
      <c r="RNO13" s="46"/>
      <c r="RNP13" s="46"/>
      <c r="RNQ13" s="46"/>
      <c r="RNR13" s="46"/>
      <c r="RNS13" s="46"/>
      <c r="RNT13" s="46"/>
      <c r="RNU13" s="46"/>
      <c r="RNV13" s="46"/>
      <c r="RNW13" s="46"/>
      <c r="RNX13" s="46"/>
      <c r="RNY13" s="46"/>
      <c r="RNZ13" s="46"/>
      <c r="ROA13" s="46"/>
      <c r="ROB13" s="46"/>
      <c r="ROC13" s="46"/>
      <c r="ROD13" s="46"/>
      <c r="ROE13" s="46"/>
      <c r="ROF13" s="46"/>
      <c r="ROG13" s="46"/>
      <c r="ROH13" s="46"/>
      <c r="ROI13" s="46"/>
      <c r="ROJ13" s="46"/>
      <c r="ROK13" s="46"/>
      <c r="ROL13" s="46"/>
      <c r="ROM13" s="46"/>
      <c r="RON13" s="46"/>
      <c r="ROO13" s="46"/>
      <c r="ROP13" s="46"/>
      <c r="ROQ13" s="46"/>
      <c r="ROR13" s="46"/>
      <c r="ROS13" s="46"/>
      <c r="ROT13" s="46"/>
      <c r="ROU13" s="46"/>
      <c r="ROV13" s="46"/>
      <c r="ROW13" s="46"/>
      <c r="ROX13" s="46"/>
      <c r="ROY13" s="46"/>
      <c r="ROZ13" s="46"/>
      <c r="RPA13" s="46"/>
      <c r="RPB13" s="46"/>
      <c r="RPC13" s="46"/>
      <c r="RPD13" s="46"/>
      <c r="RPE13" s="46"/>
      <c r="RPF13" s="46"/>
      <c r="RPG13" s="46"/>
      <c r="RPH13" s="46"/>
      <c r="RPI13" s="46"/>
      <c r="RPJ13" s="46"/>
      <c r="RPK13" s="46"/>
      <c r="RPL13" s="46"/>
      <c r="RPM13" s="46"/>
      <c r="RPN13" s="46"/>
      <c r="RPO13" s="46"/>
      <c r="RPP13" s="46"/>
      <c r="RPQ13" s="46"/>
      <c r="RPR13" s="46"/>
      <c r="RPS13" s="46"/>
      <c r="RPT13" s="46"/>
      <c r="RPU13" s="46"/>
      <c r="RPV13" s="46"/>
      <c r="RPW13" s="46"/>
      <c r="RPX13" s="46"/>
      <c r="RPY13" s="46"/>
      <c r="RPZ13" s="46"/>
      <c r="RQA13" s="46"/>
      <c r="RQB13" s="46"/>
      <c r="RQC13" s="46"/>
      <c r="RQD13" s="46"/>
      <c r="RQE13" s="46"/>
      <c r="RQF13" s="46"/>
      <c r="RQG13" s="46"/>
      <c r="RQH13" s="46"/>
      <c r="RQI13" s="46"/>
      <c r="RQJ13" s="46"/>
      <c r="RQK13" s="46"/>
      <c r="RQL13" s="46"/>
      <c r="RQM13" s="46"/>
      <c r="RQN13" s="46"/>
      <c r="RQO13" s="46"/>
      <c r="RQP13" s="46"/>
      <c r="RQQ13" s="46"/>
      <c r="RQR13" s="46"/>
      <c r="RQS13" s="46"/>
      <c r="RQT13" s="46"/>
      <c r="RQU13" s="46"/>
      <c r="RQV13" s="46"/>
      <c r="RQW13" s="46"/>
      <c r="RQX13" s="46"/>
      <c r="RQY13" s="46"/>
      <c r="RQZ13" s="46"/>
      <c r="RRA13" s="46"/>
      <c r="RRB13" s="46"/>
      <c r="RRC13" s="46"/>
      <c r="RRD13" s="46"/>
      <c r="RRE13" s="46"/>
      <c r="RRF13" s="46"/>
      <c r="RRG13" s="46"/>
      <c r="RRH13" s="46"/>
      <c r="RRI13" s="46"/>
      <c r="RRJ13" s="46"/>
      <c r="RRK13" s="46"/>
      <c r="RRL13" s="46"/>
      <c r="RRM13" s="46"/>
      <c r="RRN13" s="46"/>
      <c r="RRO13" s="46"/>
      <c r="RRP13" s="46"/>
      <c r="RRQ13" s="46"/>
      <c r="RRR13" s="46"/>
      <c r="RRS13" s="46"/>
      <c r="RRT13" s="46"/>
      <c r="RRU13" s="46"/>
      <c r="RRV13" s="46"/>
      <c r="RRW13" s="46"/>
      <c r="RRX13" s="46"/>
      <c r="RRY13" s="46"/>
      <c r="RRZ13" s="46"/>
      <c r="RSA13" s="46"/>
      <c r="RSB13" s="46"/>
      <c r="RSC13" s="46"/>
      <c r="RSD13" s="46"/>
      <c r="RSE13" s="46"/>
      <c r="RSF13" s="46"/>
      <c r="RSG13" s="46"/>
      <c r="RSH13" s="46"/>
      <c r="RSI13" s="46"/>
      <c r="RSJ13" s="46"/>
      <c r="RSK13" s="46"/>
      <c r="RSL13" s="46"/>
      <c r="RSM13" s="46"/>
      <c r="RSN13" s="46"/>
      <c r="RSO13" s="46"/>
      <c r="RSP13" s="46"/>
      <c r="RSQ13" s="46"/>
      <c r="RSR13" s="46"/>
      <c r="RSS13" s="46"/>
      <c r="RST13" s="46"/>
      <c r="RSU13" s="46"/>
      <c r="RSV13" s="46"/>
      <c r="RSW13" s="46"/>
      <c r="RSX13" s="46"/>
      <c r="RSY13" s="46"/>
      <c r="RSZ13" s="46"/>
      <c r="RTA13" s="46"/>
      <c r="RTB13" s="46"/>
      <c r="RTC13" s="46"/>
      <c r="RTD13" s="46"/>
      <c r="RTE13" s="46"/>
      <c r="RTF13" s="46"/>
      <c r="RTG13" s="46"/>
      <c r="RTH13" s="46"/>
      <c r="RTI13" s="46"/>
      <c r="RTJ13" s="46"/>
      <c r="RTK13" s="46"/>
      <c r="RTL13" s="46"/>
      <c r="RTM13" s="46"/>
      <c r="RTN13" s="46"/>
      <c r="RTO13" s="46"/>
      <c r="RTP13" s="46"/>
      <c r="RTQ13" s="46"/>
      <c r="RTR13" s="46"/>
      <c r="RTS13" s="46"/>
      <c r="RTT13" s="46"/>
      <c r="RTU13" s="46"/>
      <c r="RTV13" s="46"/>
      <c r="RTW13" s="46"/>
      <c r="RTX13" s="46"/>
      <c r="RTY13" s="46"/>
      <c r="RTZ13" s="46"/>
      <c r="RUA13" s="46"/>
      <c r="RUB13" s="46"/>
      <c r="RUC13" s="46"/>
      <c r="RUD13" s="46"/>
      <c r="RUE13" s="46"/>
      <c r="RUF13" s="46"/>
      <c r="RUG13" s="46"/>
      <c r="RUH13" s="46"/>
      <c r="RUI13" s="46"/>
      <c r="RUJ13" s="46"/>
      <c r="RUK13" s="46"/>
      <c r="RUL13" s="46"/>
      <c r="RUM13" s="46"/>
      <c r="RUN13" s="46"/>
      <c r="RUO13" s="46"/>
      <c r="RUP13" s="46"/>
      <c r="RUQ13" s="46"/>
      <c r="RUR13" s="46"/>
      <c r="RUS13" s="46"/>
      <c r="RUT13" s="46"/>
      <c r="RUU13" s="46"/>
      <c r="RUV13" s="46"/>
      <c r="RUW13" s="46"/>
      <c r="RUX13" s="46"/>
      <c r="RUY13" s="46"/>
      <c r="RUZ13" s="46"/>
      <c r="RVA13" s="46"/>
      <c r="RVB13" s="46"/>
      <c r="RVC13" s="46"/>
      <c r="RVD13" s="46"/>
      <c r="RVE13" s="46"/>
      <c r="RVF13" s="46"/>
      <c r="RVG13" s="46"/>
      <c r="RVH13" s="46"/>
      <c r="RVI13" s="46"/>
      <c r="RVJ13" s="46"/>
      <c r="RVK13" s="46"/>
      <c r="RVL13" s="46"/>
      <c r="RVM13" s="46"/>
      <c r="RVN13" s="46"/>
      <c r="RVO13" s="46"/>
      <c r="RVP13" s="46"/>
      <c r="RVQ13" s="46"/>
      <c r="RVR13" s="46"/>
      <c r="RVS13" s="46"/>
      <c r="RVT13" s="46"/>
      <c r="RVU13" s="46"/>
      <c r="RVV13" s="46"/>
      <c r="RVW13" s="46"/>
      <c r="RVX13" s="46"/>
      <c r="RVY13" s="46"/>
      <c r="RVZ13" s="46"/>
      <c r="RWA13" s="46"/>
      <c r="RWB13" s="46"/>
      <c r="RWC13" s="46"/>
      <c r="RWD13" s="46"/>
      <c r="RWE13" s="46"/>
      <c r="RWF13" s="46"/>
      <c r="RWG13" s="46"/>
      <c r="RWH13" s="46"/>
      <c r="RWI13" s="46"/>
      <c r="RWJ13" s="46"/>
      <c r="RWK13" s="46"/>
      <c r="RWL13" s="46"/>
      <c r="RWM13" s="46"/>
      <c r="RWN13" s="46"/>
      <c r="RWO13" s="46"/>
      <c r="RWP13" s="46"/>
      <c r="RWQ13" s="46"/>
      <c r="RWR13" s="46"/>
      <c r="RWS13" s="46"/>
      <c r="RWT13" s="46"/>
      <c r="RWU13" s="46"/>
      <c r="RWV13" s="46"/>
      <c r="RWW13" s="46"/>
      <c r="RWX13" s="46"/>
      <c r="RWY13" s="46"/>
      <c r="RWZ13" s="46"/>
      <c r="RXA13" s="46"/>
      <c r="RXB13" s="46"/>
      <c r="RXC13" s="46"/>
      <c r="RXD13" s="46"/>
      <c r="RXE13" s="46"/>
      <c r="RXF13" s="46"/>
      <c r="RXG13" s="46"/>
      <c r="RXH13" s="46"/>
      <c r="RXI13" s="46"/>
      <c r="RXJ13" s="46"/>
      <c r="RXK13" s="46"/>
      <c r="RXL13" s="46"/>
      <c r="RXM13" s="46"/>
      <c r="RXN13" s="46"/>
      <c r="RXO13" s="46"/>
      <c r="RXP13" s="46"/>
      <c r="RXQ13" s="46"/>
      <c r="RXR13" s="46"/>
      <c r="RXS13" s="46"/>
      <c r="RXT13" s="46"/>
      <c r="RXU13" s="46"/>
      <c r="RXV13" s="46"/>
      <c r="RXW13" s="46"/>
      <c r="RXX13" s="46"/>
      <c r="RXY13" s="46"/>
      <c r="RXZ13" s="46"/>
      <c r="RYA13" s="46"/>
      <c r="RYB13" s="46"/>
      <c r="RYC13" s="46"/>
      <c r="RYD13" s="46"/>
      <c r="RYE13" s="46"/>
      <c r="RYF13" s="46"/>
      <c r="RYG13" s="46"/>
      <c r="RYH13" s="46"/>
      <c r="RYI13" s="46"/>
      <c r="RYJ13" s="46"/>
      <c r="RYK13" s="46"/>
      <c r="RYL13" s="46"/>
      <c r="RYM13" s="46"/>
      <c r="RYN13" s="46"/>
      <c r="RYO13" s="46"/>
      <c r="RYP13" s="46"/>
      <c r="RYQ13" s="46"/>
      <c r="RYR13" s="46"/>
      <c r="RYS13" s="46"/>
      <c r="RYT13" s="46"/>
      <c r="RYU13" s="46"/>
      <c r="RYV13" s="46"/>
      <c r="RYW13" s="46"/>
      <c r="RYX13" s="46"/>
      <c r="RYY13" s="46"/>
      <c r="RYZ13" s="46"/>
      <c r="RZA13" s="46"/>
      <c r="RZB13" s="46"/>
      <c r="RZC13" s="46"/>
      <c r="RZD13" s="46"/>
      <c r="RZE13" s="46"/>
      <c r="RZF13" s="46"/>
      <c r="RZG13" s="46"/>
      <c r="RZH13" s="46"/>
      <c r="RZI13" s="46"/>
      <c r="RZJ13" s="46"/>
      <c r="RZK13" s="46"/>
      <c r="RZL13" s="46"/>
      <c r="RZM13" s="46"/>
      <c r="RZN13" s="46"/>
      <c r="RZO13" s="46"/>
      <c r="RZP13" s="46"/>
      <c r="RZQ13" s="46"/>
      <c r="RZR13" s="46"/>
      <c r="RZS13" s="46"/>
      <c r="RZT13" s="46"/>
      <c r="RZU13" s="46"/>
      <c r="RZV13" s="46"/>
      <c r="RZW13" s="46"/>
      <c r="RZX13" s="46"/>
      <c r="RZY13" s="46"/>
      <c r="RZZ13" s="46"/>
      <c r="SAA13" s="46"/>
      <c r="SAB13" s="46"/>
      <c r="SAC13" s="46"/>
      <c r="SAD13" s="46"/>
      <c r="SAE13" s="46"/>
      <c r="SAF13" s="46"/>
      <c r="SAG13" s="46"/>
      <c r="SAH13" s="46"/>
      <c r="SAI13" s="46"/>
      <c r="SAJ13" s="46"/>
      <c r="SAK13" s="46"/>
      <c r="SAL13" s="46"/>
      <c r="SAM13" s="46"/>
      <c r="SAN13" s="46"/>
      <c r="SAO13" s="46"/>
      <c r="SAP13" s="46"/>
      <c r="SAQ13" s="46"/>
      <c r="SAR13" s="46"/>
      <c r="SAS13" s="46"/>
      <c r="SAT13" s="46"/>
      <c r="SAU13" s="46"/>
      <c r="SAV13" s="46"/>
      <c r="SAW13" s="46"/>
      <c r="SAX13" s="46"/>
      <c r="SAY13" s="46"/>
      <c r="SAZ13" s="46"/>
      <c r="SBA13" s="46"/>
      <c r="SBB13" s="46"/>
      <c r="SBC13" s="46"/>
      <c r="SBD13" s="46"/>
      <c r="SBE13" s="46"/>
      <c r="SBF13" s="46"/>
      <c r="SBG13" s="46"/>
      <c r="SBH13" s="46"/>
      <c r="SBI13" s="46"/>
      <c r="SBJ13" s="46"/>
      <c r="SBK13" s="46"/>
      <c r="SBL13" s="46"/>
      <c r="SBM13" s="46"/>
      <c r="SBN13" s="46"/>
      <c r="SBO13" s="46"/>
      <c r="SBP13" s="46"/>
      <c r="SBQ13" s="46"/>
      <c r="SBR13" s="46"/>
      <c r="SBS13" s="46"/>
      <c r="SBT13" s="46"/>
      <c r="SBU13" s="46"/>
      <c r="SBV13" s="46"/>
      <c r="SBW13" s="46"/>
      <c r="SBX13" s="46"/>
      <c r="SBY13" s="46"/>
      <c r="SBZ13" s="46"/>
      <c r="SCA13" s="46"/>
      <c r="SCB13" s="46"/>
      <c r="SCC13" s="46"/>
      <c r="SCD13" s="46"/>
      <c r="SCE13" s="46"/>
      <c r="SCF13" s="46"/>
      <c r="SCG13" s="46"/>
      <c r="SCH13" s="46"/>
      <c r="SCI13" s="46"/>
      <c r="SCJ13" s="46"/>
      <c r="SCK13" s="46"/>
      <c r="SCL13" s="46"/>
      <c r="SCM13" s="46"/>
      <c r="SCN13" s="46"/>
      <c r="SCO13" s="46"/>
      <c r="SCP13" s="46"/>
      <c r="SCQ13" s="46"/>
      <c r="SCR13" s="46"/>
      <c r="SCS13" s="46"/>
      <c r="SCT13" s="46"/>
      <c r="SCU13" s="46"/>
      <c r="SCV13" s="46"/>
      <c r="SCW13" s="46"/>
      <c r="SCX13" s="46"/>
      <c r="SCY13" s="46"/>
      <c r="SCZ13" s="46"/>
      <c r="SDA13" s="46"/>
      <c r="SDB13" s="46"/>
      <c r="SDC13" s="46"/>
      <c r="SDD13" s="46"/>
      <c r="SDE13" s="46"/>
      <c r="SDF13" s="46"/>
      <c r="SDG13" s="46"/>
      <c r="SDH13" s="46"/>
      <c r="SDI13" s="46"/>
      <c r="SDJ13" s="46"/>
      <c r="SDK13" s="46"/>
      <c r="SDL13" s="46"/>
      <c r="SDM13" s="46"/>
      <c r="SDN13" s="46"/>
      <c r="SDO13" s="46"/>
      <c r="SDP13" s="46"/>
      <c r="SDQ13" s="46"/>
      <c r="SDR13" s="46"/>
      <c r="SDS13" s="46"/>
      <c r="SDT13" s="46"/>
      <c r="SDU13" s="46"/>
      <c r="SDV13" s="46"/>
      <c r="SDW13" s="46"/>
      <c r="SDX13" s="46"/>
      <c r="SDY13" s="46"/>
      <c r="SDZ13" s="46"/>
      <c r="SEA13" s="46"/>
      <c r="SEB13" s="46"/>
      <c r="SEC13" s="46"/>
      <c r="SED13" s="46"/>
      <c r="SEE13" s="46"/>
      <c r="SEF13" s="46"/>
      <c r="SEG13" s="46"/>
      <c r="SEH13" s="46"/>
      <c r="SEI13" s="46"/>
      <c r="SEJ13" s="46"/>
      <c r="SEK13" s="46"/>
      <c r="SEL13" s="46"/>
      <c r="SEM13" s="46"/>
      <c r="SEN13" s="46"/>
      <c r="SEO13" s="46"/>
      <c r="SEP13" s="46"/>
      <c r="SEQ13" s="46"/>
      <c r="SER13" s="46"/>
      <c r="SES13" s="46"/>
      <c r="SET13" s="46"/>
      <c r="SEU13" s="46"/>
      <c r="SEV13" s="46"/>
      <c r="SEW13" s="46"/>
      <c r="SEX13" s="46"/>
      <c r="SEY13" s="46"/>
      <c r="SEZ13" s="46"/>
      <c r="SFA13" s="46"/>
      <c r="SFB13" s="46"/>
      <c r="SFC13" s="46"/>
      <c r="SFD13" s="46"/>
      <c r="SFE13" s="46"/>
      <c r="SFF13" s="46"/>
      <c r="SFG13" s="46"/>
      <c r="SFH13" s="46"/>
      <c r="SFI13" s="46"/>
      <c r="SFJ13" s="46"/>
      <c r="SFK13" s="46"/>
      <c r="SFL13" s="46"/>
      <c r="SFM13" s="46"/>
      <c r="SFN13" s="46"/>
      <c r="SFO13" s="46"/>
      <c r="SFP13" s="46"/>
      <c r="SFQ13" s="46"/>
      <c r="SFR13" s="46"/>
      <c r="SFS13" s="46"/>
      <c r="SFT13" s="46"/>
      <c r="SFU13" s="46"/>
      <c r="SFV13" s="46"/>
      <c r="SFW13" s="46"/>
      <c r="SFX13" s="46"/>
      <c r="SFY13" s="46"/>
      <c r="SFZ13" s="46"/>
      <c r="SGA13" s="46"/>
      <c r="SGB13" s="46"/>
      <c r="SGC13" s="46"/>
      <c r="SGD13" s="46"/>
      <c r="SGE13" s="46"/>
      <c r="SGF13" s="46"/>
      <c r="SGG13" s="46"/>
      <c r="SGH13" s="46"/>
      <c r="SGI13" s="46"/>
      <c r="SGJ13" s="46"/>
      <c r="SGK13" s="46"/>
      <c r="SGL13" s="46"/>
      <c r="SGM13" s="46"/>
      <c r="SGN13" s="46"/>
      <c r="SGO13" s="46"/>
      <c r="SGP13" s="46"/>
      <c r="SGQ13" s="46"/>
      <c r="SGR13" s="46"/>
      <c r="SGS13" s="46"/>
      <c r="SGT13" s="46"/>
      <c r="SGU13" s="46"/>
      <c r="SGV13" s="46"/>
      <c r="SGW13" s="46"/>
      <c r="SGX13" s="46"/>
      <c r="SGY13" s="46"/>
      <c r="SGZ13" s="46"/>
      <c r="SHA13" s="46"/>
      <c r="SHB13" s="46"/>
      <c r="SHC13" s="46"/>
      <c r="SHD13" s="46"/>
      <c r="SHE13" s="46"/>
      <c r="SHF13" s="46"/>
      <c r="SHG13" s="46"/>
      <c r="SHH13" s="46"/>
      <c r="SHI13" s="46"/>
      <c r="SHJ13" s="46"/>
      <c r="SHK13" s="46"/>
      <c r="SHL13" s="46"/>
      <c r="SHM13" s="46"/>
      <c r="SHN13" s="46"/>
      <c r="SHO13" s="46"/>
      <c r="SHP13" s="46"/>
      <c r="SHQ13" s="46"/>
      <c r="SHR13" s="46"/>
      <c r="SHS13" s="46"/>
      <c r="SHT13" s="46"/>
      <c r="SHU13" s="46"/>
      <c r="SHV13" s="46"/>
      <c r="SHW13" s="46"/>
      <c r="SHX13" s="46"/>
      <c r="SHY13" s="46"/>
      <c r="SHZ13" s="46"/>
      <c r="SIA13" s="46"/>
      <c r="SIB13" s="46"/>
      <c r="SIC13" s="46"/>
      <c r="SID13" s="46"/>
      <c r="SIE13" s="46"/>
      <c r="SIF13" s="46"/>
      <c r="SIG13" s="46"/>
      <c r="SIH13" s="46"/>
      <c r="SII13" s="46"/>
      <c r="SIJ13" s="46"/>
      <c r="SIK13" s="46"/>
      <c r="SIL13" s="46"/>
      <c r="SIM13" s="46"/>
      <c r="SIN13" s="46"/>
      <c r="SIO13" s="46"/>
      <c r="SIP13" s="46"/>
      <c r="SIQ13" s="46"/>
      <c r="SIR13" s="46"/>
      <c r="SIS13" s="46"/>
      <c r="SIT13" s="46"/>
      <c r="SIU13" s="46"/>
      <c r="SIV13" s="46"/>
      <c r="SIW13" s="46"/>
      <c r="SIX13" s="46"/>
      <c r="SIY13" s="46"/>
      <c r="SIZ13" s="46"/>
      <c r="SJA13" s="46"/>
      <c r="SJB13" s="46"/>
      <c r="SJC13" s="46"/>
      <c r="SJD13" s="46"/>
      <c r="SJE13" s="46"/>
      <c r="SJF13" s="46"/>
      <c r="SJG13" s="46"/>
      <c r="SJH13" s="46"/>
      <c r="SJI13" s="46"/>
      <c r="SJJ13" s="46"/>
      <c r="SJK13" s="46"/>
      <c r="SJL13" s="46"/>
      <c r="SJM13" s="46"/>
      <c r="SJN13" s="46"/>
      <c r="SJO13" s="46"/>
      <c r="SJP13" s="46"/>
      <c r="SJQ13" s="46"/>
      <c r="SJR13" s="46"/>
      <c r="SJS13" s="46"/>
      <c r="SJT13" s="46"/>
      <c r="SJU13" s="46"/>
      <c r="SJV13" s="46"/>
      <c r="SJW13" s="46"/>
      <c r="SJX13" s="46"/>
      <c r="SJY13" s="46"/>
      <c r="SJZ13" s="46"/>
      <c r="SKA13" s="46"/>
      <c r="SKB13" s="46"/>
      <c r="SKC13" s="46"/>
      <c r="SKD13" s="46"/>
      <c r="SKE13" s="46"/>
      <c r="SKF13" s="46"/>
      <c r="SKG13" s="46"/>
      <c r="SKH13" s="46"/>
      <c r="SKI13" s="46"/>
      <c r="SKJ13" s="46"/>
      <c r="SKK13" s="46"/>
      <c r="SKL13" s="46"/>
      <c r="SKM13" s="46"/>
      <c r="SKN13" s="46"/>
      <c r="SKO13" s="46"/>
      <c r="SKP13" s="46"/>
      <c r="SKQ13" s="46"/>
      <c r="SKR13" s="46"/>
      <c r="SKS13" s="46"/>
      <c r="SKT13" s="46"/>
      <c r="SKU13" s="46"/>
      <c r="SKV13" s="46"/>
      <c r="SKW13" s="46"/>
      <c r="SKX13" s="46"/>
      <c r="SKY13" s="46"/>
      <c r="SKZ13" s="46"/>
      <c r="SLA13" s="46"/>
      <c r="SLB13" s="46"/>
      <c r="SLC13" s="46"/>
      <c r="SLD13" s="46"/>
      <c r="SLE13" s="46"/>
      <c r="SLF13" s="46"/>
      <c r="SLG13" s="46"/>
      <c r="SLH13" s="46"/>
      <c r="SLI13" s="46"/>
      <c r="SLJ13" s="46"/>
      <c r="SLK13" s="46"/>
      <c r="SLL13" s="46"/>
      <c r="SLM13" s="46"/>
      <c r="SLN13" s="46"/>
      <c r="SLO13" s="46"/>
      <c r="SLP13" s="46"/>
      <c r="SLQ13" s="46"/>
      <c r="SLR13" s="46"/>
      <c r="SLS13" s="46"/>
      <c r="SLT13" s="46"/>
      <c r="SLU13" s="46"/>
      <c r="SLV13" s="46"/>
      <c r="SLW13" s="46"/>
      <c r="SLX13" s="46"/>
      <c r="SLY13" s="46"/>
      <c r="SLZ13" s="46"/>
      <c r="SMA13" s="46"/>
      <c r="SMB13" s="46"/>
      <c r="SMC13" s="46"/>
      <c r="SMD13" s="46"/>
      <c r="SME13" s="46"/>
      <c r="SMF13" s="46"/>
      <c r="SMG13" s="46"/>
      <c r="SMH13" s="46"/>
      <c r="SMI13" s="46"/>
      <c r="SMJ13" s="46"/>
      <c r="SMK13" s="46"/>
      <c r="SML13" s="46"/>
      <c r="SMM13" s="46"/>
      <c r="SMN13" s="46"/>
      <c r="SMO13" s="46"/>
      <c r="SMP13" s="46"/>
      <c r="SMQ13" s="46"/>
      <c r="SMR13" s="46"/>
      <c r="SMS13" s="46"/>
      <c r="SMT13" s="46"/>
      <c r="SMU13" s="46"/>
      <c r="SMV13" s="46"/>
      <c r="SMW13" s="46"/>
      <c r="SMX13" s="46"/>
      <c r="SMY13" s="46"/>
      <c r="SMZ13" s="46"/>
      <c r="SNA13" s="46"/>
      <c r="SNB13" s="46"/>
      <c r="SNC13" s="46"/>
      <c r="SND13" s="46"/>
      <c r="SNE13" s="46"/>
      <c r="SNF13" s="46"/>
      <c r="SNG13" s="46"/>
      <c r="SNH13" s="46"/>
      <c r="SNI13" s="46"/>
      <c r="SNJ13" s="46"/>
      <c r="SNK13" s="46"/>
      <c r="SNL13" s="46"/>
      <c r="SNM13" s="46"/>
      <c r="SNN13" s="46"/>
      <c r="SNO13" s="46"/>
      <c r="SNP13" s="46"/>
      <c r="SNQ13" s="46"/>
      <c r="SNR13" s="46"/>
      <c r="SNS13" s="46"/>
      <c r="SNT13" s="46"/>
      <c r="SNU13" s="46"/>
      <c r="SNV13" s="46"/>
      <c r="SNW13" s="46"/>
      <c r="SNX13" s="46"/>
      <c r="SNY13" s="46"/>
      <c r="SNZ13" s="46"/>
      <c r="SOA13" s="46"/>
      <c r="SOB13" s="46"/>
      <c r="SOC13" s="46"/>
      <c r="SOD13" s="46"/>
      <c r="SOE13" s="46"/>
      <c r="SOF13" s="46"/>
      <c r="SOG13" s="46"/>
      <c r="SOH13" s="46"/>
      <c r="SOI13" s="46"/>
      <c r="SOJ13" s="46"/>
      <c r="SOK13" s="46"/>
      <c r="SOL13" s="46"/>
      <c r="SOM13" s="46"/>
      <c r="SON13" s="46"/>
      <c r="SOO13" s="46"/>
      <c r="SOP13" s="46"/>
      <c r="SOQ13" s="46"/>
      <c r="SOR13" s="46"/>
      <c r="SOS13" s="46"/>
      <c r="SOT13" s="46"/>
      <c r="SOU13" s="46"/>
      <c r="SOV13" s="46"/>
      <c r="SOW13" s="46"/>
      <c r="SOX13" s="46"/>
      <c r="SOY13" s="46"/>
      <c r="SOZ13" s="46"/>
      <c r="SPA13" s="46"/>
      <c r="SPB13" s="46"/>
      <c r="SPC13" s="46"/>
      <c r="SPD13" s="46"/>
      <c r="SPE13" s="46"/>
      <c r="SPF13" s="46"/>
      <c r="SPG13" s="46"/>
      <c r="SPH13" s="46"/>
      <c r="SPI13" s="46"/>
      <c r="SPJ13" s="46"/>
      <c r="SPK13" s="46"/>
      <c r="SPL13" s="46"/>
      <c r="SPM13" s="46"/>
      <c r="SPN13" s="46"/>
      <c r="SPO13" s="46"/>
      <c r="SPP13" s="46"/>
      <c r="SPQ13" s="46"/>
      <c r="SPR13" s="46"/>
      <c r="SPS13" s="46"/>
      <c r="SPT13" s="46"/>
      <c r="SPU13" s="46"/>
      <c r="SPV13" s="46"/>
      <c r="SPW13" s="46"/>
      <c r="SPX13" s="46"/>
      <c r="SPY13" s="46"/>
      <c r="SPZ13" s="46"/>
      <c r="SQA13" s="46"/>
      <c r="SQB13" s="46"/>
      <c r="SQC13" s="46"/>
      <c r="SQD13" s="46"/>
      <c r="SQE13" s="46"/>
      <c r="SQF13" s="46"/>
      <c r="SQG13" s="46"/>
      <c r="SQH13" s="46"/>
      <c r="SQI13" s="46"/>
      <c r="SQJ13" s="46"/>
      <c r="SQK13" s="46"/>
      <c r="SQL13" s="46"/>
      <c r="SQM13" s="46"/>
      <c r="SQN13" s="46"/>
      <c r="SQO13" s="46"/>
      <c r="SQP13" s="46"/>
      <c r="SQQ13" s="46"/>
      <c r="SQR13" s="46"/>
      <c r="SQS13" s="46"/>
      <c r="SQT13" s="46"/>
      <c r="SQU13" s="46"/>
      <c r="SQV13" s="46"/>
      <c r="SQW13" s="46"/>
      <c r="SQX13" s="46"/>
      <c r="SQY13" s="46"/>
      <c r="SQZ13" s="46"/>
      <c r="SRA13" s="46"/>
      <c r="SRB13" s="46"/>
      <c r="SRC13" s="46"/>
      <c r="SRD13" s="46"/>
      <c r="SRE13" s="46"/>
      <c r="SRF13" s="46"/>
      <c r="SRG13" s="46"/>
      <c r="SRH13" s="46"/>
      <c r="SRI13" s="46"/>
      <c r="SRJ13" s="46"/>
      <c r="SRK13" s="46"/>
      <c r="SRL13" s="46"/>
      <c r="SRM13" s="46"/>
      <c r="SRN13" s="46"/>
      <c r="SRO13" s="46"/>
      <c r="SRP13" s="46"/>
      <c r="SRQ13" s="46"/>
      <c r="SRR13" s="46"/>
      <c r="SRS13" s="46"/>
      <c r="SRT13" s="46"/>
      <c r="SRU13" s="46"/>
      <c r="SRV13" s="46"/>
      <c r="SRW13" s="46"/>
      <c r="SRX13" s="46"/>
      <c r="SRY13" s="46"/>
      <c r="SRZ13" s="46"/>
      <c r="SSA13" s="46"/>
      <c r="SSB13" s="46"/>
      <c r="SSC13" s="46"/>
      <c r="SSD13" s="46"/>
      <c r="SSE13" s="46"/>
      <c r="SSF13" s="46"/>
      <c r="SSG13" s="46"/>
      <c r="SSH13" s="46"/>
      <c r="SSI13" s="46"/>
      <c r="SSJ13" s="46"/>
      <c r="SSK13" s="46"/>
      <c r="SSL13" s="46"/>
      <c r="SSM13" s="46"/>
      <c r="SSN13" s="46"/>
      <c r="SSO13" s="46"/>
      <c r="SSP13" s="46"/>
      <c r="SSQ13" s="46"/>
      <c r="SSR13" s="46"/>
      <c r="SSS13" s="46"/>
      <c r="SST13" s="46"/>
      <c r="SSU13" s="46"/>
      <c r="SSV13" s="46"/>
      <c r="SSW13" s="46"/>
      <c r="SSX13" s="46"/>
      <c r="SSY13" s="46"/>
      <c r="SSZ13" s="46"/>
      <c r="STA13" s="46"/>
      <c r="STB13" s="46"/>
      <c r="STC13" s="46"/>
      <c r="STD13" s="46"/>
      <c r="STE13" s="46"/>
      <c r="STF13" s="46"/>
      <c r="STG13" s="46"/>
      <c r="STH13" s="46"/>
      <c r="STI13" s="46"/>
      <c r="STJ13" s="46"/>
      <c r="STK13" s="46"/>
      <c r="STL13" s="46"/>
      <c r="STM13" s="46"/>
      <c r="STN13" s="46"/>
      <c r="STO13" s="46"/>
      <c r="STP13" s="46"/>
      <c r="STQ13" s="46"/>
      <c r="STR13" s="46"/>
      <c r="STS13" s="46"/>
      <c r="STT13" s="46"/>
      <c r="STU13" s="46"/>
      <c r="STV13" s="46"/>
      <c r="STW13" s="46"/>
      <c r="STX13" s="46"/>
      <c r="STY13" s="46"/>
      <c r="STZ13" s="46"/>
      <c r="SUA13" s="46"/>
      <c r="SUB13" s="46"/>
      <c r="SUC13" s="46"/>
      <c r="SUD13" s="46"/>
      <c r="SUE13" s="46"/>
      <c r="SUF13" s="46"/>
      <c r="SUG13" s="46"/>
      <c r="SUH13" s="46"/>
      <c r="SUI13" s="46"/>
      <c r="SUJ13" s="46"/>
      <c r="SUK13" s="46"/>
      <c r="SUL13" s="46"/>
      <c r="SUM13" s="46"/>
      <c r="SUN13" s="46"/>
      <c r="SUO13" s="46"/>
      <c r="SUP13" s="46"/>
      <c r="SUQ13" s="46"/>
      <c r="SUR13" s="46"/>
      <c r="SUS13" s="46"/>
      <c r="SUT13" s="46"/>
      <c r="SUU13" s="46"/>
      <c r="SUV13" s="46"/>
      <c r="SUW13" s="46"/>
      <c r="SUX13" s="46"/>
      <c r="SUY13" s="46"/>
      <c r="SUZ13" s="46"/>
      <c r="SVA13" s="46"/>
      <c r="SVB13" s="46"/>
      <c r="SVC13" s="46"/>
      <c r="SVD13" s="46"/>
      <c r="SVE13" s="46"/>
      <c r="SVF13" s="46"/>
      <c r="SVG13" s="46"/>
      <c r="SVH13" s="46"/>
      <c r="SVI13" s="46"/>
      <c r="SVJ13" s="46"/>
      <c r="SVK13" s="46"/>
      <c r="SVL13" s="46"/>
      <c r="SVM13" s="46"/>
      <c r="SVN13" s="46"/>
      <c r="SVO13" s="46"/>
      <c r="SVP13" s="46"/>
      <c r="SVQ13" s="46"/>
      <c r="SVR13" s="46"/>
      <c r="SVS13" s="46"/>
      <c r="SVT13" s="46"/>
      <c r="SVU13" s="46"/>
      <c r="SVV13" s="46"/>
      <c r="SVW13" s="46"/>
      <c r="SVX13" s="46"/>
      <c r="SVY13" s="46"/>
      <c r="SVZ13" s="46"/>
      <c r="SWA13" s="46"/>
      <c r="SWB13" s="46"/>
      <c r="SWC13" s="46"/>
      <c r="SWD13" s="46"/>
      <c r="SWE13" s="46"/>
      <c r="SWF13" s="46"/>
      <c r="SWG13" s="46"/>
      <c r="SWH13" s="46"/>
      <c r="SWI13" s="46"/>
      <c r="SWJ13" s="46"/>
      <c r="SWK13" s="46"/>
      <c r="SWL13" s="46"/>
      <c r="SWM13" s="46"/>
      <c r="SWN13" s="46"/>
      <c r="SWO13" s="46"/>
      <c r="SWP13" s="46"/>
      <c r="SWQ13" s="46"/>
      <c r="SWR13" s="46"/>
      <c r="SWS13" s="46"/>
      <c r="SWT13" s="46"/>
      <c r="SWU13" s="46"/>
      <c r="SWV13" s="46"/>
      <c r="SWW13" s="46"/>
      <c r="SWX13" s="46"/>
      <c r="SWY13" s="46"/>
      <c r="SWZ13" s="46"/>
      <c r="SXA13" s="46"/>
      <c r="SXB13" s="46"/>
      <c r="SXC13" s="46"/>
      <c r="SXD13" s="46"/>
      <c r="SXE13" s="46"/>
      <c r="SXF13" s="46"/>
      <c r="SXG13" s="46"/>
      <c r="SXH13" s="46"/>
      <c r="SXI13" s="46"/>
      <c r="SXJ13" s="46"/>
      <c r="SXK13" s="46"/>
      <c r="SXL13" s="46"/>
      <c r="SXM13" s="46"/>
      <c r="SXN13" s="46"/>
      <c r="SXO13" s="46"/>
      <c r="SXP13" s="46"/>
      <c r="SXQ13" s="46"/>
      <c r="SXR13" s="46"/>
      <c r="SXS13" s="46"/>
      <c r="SXT13" s="46"/>
      <c r="SXU13" s="46"/>
      <c r="SXV13" s="46"/>
      <c r="SXW13" s="46"/>
      <c r="SXX13" s="46"/>
      <c r="SXY13" s="46"/>
      <c r="SXZ13" s="46"/>
      <c r="SYA13" s="46"/>
      <c r="SYB13" s="46"/>
      <c r="SYC13" s="46"/>
      <c r="SYD13" s="46"/>
      <c r="SYE13" s="46"/>
      <c r="SYF13" s="46"/>
      <c r="SYG13" s="46"/>
      <c r="SYH13" s="46"/>
      <c r="SYI13" s="46"/>
      <c r="SYJ13" s="46"/>
      <c r="SYK13" s="46"/>
      <c r="SYL13" s="46"/>
      <c r="SYM13" s="46"/>
      <c r="SYN13" s="46"/>
      <c r="SYO13" s="46"/>
      <c r="SYP13" s="46"/>
      <c r="SYQ13" s="46"/>
      <c r="SYR13" s="46"/>
      <c r="SYS13" s="46"/>
      <c r="SYT13" s="46"/>
      <c r="SYU13" s="46"/>
      <c r="SYV13" s="46"/>
      <c r="SYW13" s="46"/>
      <c r="SYX13" s="46"/>
      <c r="SYY13" s="46"/>
      <c r="SYZ13" s="46"/>
      <c r="SZA13" s="46"/>
      <c r="SZB13" s="46"/>
      <c r="SZC13" s="46"/>
      <c r="SZD13" s="46"/>
      <c r="SZE13" s="46"/>
      <c r="SZF13" s="46"/>
      <c r="SZG13" s="46"/>
      <c r="SZH13" s="46"/>
      <c r="SZI13" s="46"/>
      <c r="SZJ13" s="46"/>
      <c r="SZK13" s="46"/>
      <c r="SZL13" s="46"/>
      <c r="SZM13" s="46"/>
      <c r="SZN13" s="46"/>
      <c r="SZO13" s="46"/>
      <c r="SZP13" s="46"/>
      <c r="SZQ13" s="46"/>
      <c r="SZR13" s="46"/>
      <c r="SZS13" s="46"/>
      <c r="SZT13" s="46"/>
      <c r="SZU13" s="46"/>
      <c r="SZV13" s="46"/>
      <c r="SZW13" s="46"/>
      <c r="SZX13" s="46"/>
      <c r="SZY13" s="46"/>
      <c r="SZZ13" s="46"/>
      <c r="TAA13" s="46"/>
      <c r="TAB13" s="46"/>
      <c r="TAC13" s="46"/>
      <c r="TAD13" s="46"/>
      <c r="TAE13" s="46"/>
      <c r="TAF13" s="46"/>
      <c r="TAG13" s="46"/>
      <c r="TAH13" s="46"/>
      <c r="TAI13" s="46"/>
      <c r="TAJ13" s="46"/>
      <c r="TAK13" s="46"/>
      <c r="TAL13" s="46"/>
      <c r="TAM13" s="46"/>
      <c r="TAN13" s="46"/>
      <c r="TAO13" s="46"/>
      <c r="TAP13" s="46"/>
      <c r="TAQ13" s="46"/>
      <c r="TAR13" s="46"/>
      <c r="TAS13" s="46"/>
      <c r="TAT13" s="46"/>
      <c r="TAU13" s="46"/>
      <c r="TAV13" s="46"/>
      <c r="TAW13" s="46"/>
      <c r="TAX13" s="46"/>
      <c r="TAY13" s="46"/>
      <c r="TAZ13" s="46"/>
      <c r="TBA13" s="46"/>
      <c r="TBB13" s="46"/>
      <c r="TBC13" s="46"/>
      <c r="TBD13" s="46"/>
      <c r="TBE13" s="46"/>
      <c r="TBF13" s="46"/>
      <c r="TBG13" s="46"/>
      <c r="TBH13" s="46"/>
      <c r="TBI13" s="46"/>
      <c r="TBJ13" s="46"/>
      <c r="TBK13" s="46"/>
      <c r="TBL13" s="46"/>
      <c r="TBM13" s="46"/>
      <c r="TBN13" s="46"/>
      <c r="TBO13" s="46"/>
      <c r="TBP13" s="46"/>
      <c r="TBQ13" s="46"/>
      <c r="TBR13" s="46"/>
      <c r="TBS13" s="46"/>
      <c r="TBT13" s="46"/>
      <c r="TBU13" s="46"/>
      <c r="TBV13" s="46"/>
      <c r="TBW13" s="46"/>
      <c r="TBX13" s="46"/>
      <c r="TBY13" s="46"/>
      <c r="TBZ13" s="46"/>
      <c r="TCA13" s="46"/>
      <c r="TCB13" s="46"/>
      <c r="TCC13" s="46"/>
      <c r="TCD13" s="46"/>
      <c r="TCE13" s="46"/>
      <c r="TCF13" s="46"/>
      <c r="TCG13" s="46"/>
      <c r="TCH13" s="46"/>
      <c r="TCI13" s="46"/>
      <c r="TCJ13" s="46"/>
      <c r="TCK13" s="46"/>
      <c r="TCL13" s="46"/>
      <c r="TCM13" s="46"/>
      <c r="TCN13" s="46"/>
      <c r="TCO13" s="46"/>
      <c r="TCP13" s="46"/>
      <c r="TCQ13" s="46"/>
      <c r="TCR13" s="46"/>
      <c r="TCS13" s="46"/>
      <c r="TCT13" s="46"/>
      <c r="TCU13" s="46"/>
      <c r="TCV13" s="46"/>
      <c r="TCW13" s="46"/>
      <c r="TCX13" s="46"/>
      <c r="TCY13" s="46"/>
      <c r="TCZ13" s="46"/>
      <c r="TDA13" s="46"/>
      <c r="TDB13" s="46"/>
      <c r="TDC13" s="46"/>
      <c r="TDD13" s="46"/>
      <c r="TDE13" s="46"/>
      <c r="TDF13" s="46"/>
      <c r="TDG13" s="46"/>
      <c r="TDH13" s="46"/>
      <c r="TDI13" s="46"/>
      <c r="TDJ13" s="46"/>
      <c r="TDK13" s="46"/>
      <c r="TDL13" s="46"/>
      <c r="TDM13" s="46"/>
      <c r="TDN13" s="46"/>
      <c r="TDO13" s="46"/>
      <c r="TDP13" s="46"/>
      <c r="TDQ13" s="46"/>
      <c r="TDR13" s="46"/>
      <c r="TDS13" s="46"/>
      <c r="TDT13" s="46"/>
      <c r="TDU13" s="46"/>
      <c r="TDV13" s="46"/>
      <c r="TDW13" s="46"/>
      <c r="TDX13" s="46"/>
      <c r="TDY13" s="46"/>
      <c r="TDZ13" s="46"/>
      <c r="TEA13" s="46"/>
      <c r="TEB13" s="46"/>
      <c r="TEC13" s="46"/>
      <c r="TED13" s="46"/>
      <c r="TEE13" s="46"/>
      <c r="TEF13" s="46"/>
      <c r="TEG13" s="46"/>
      <c r="TEH13" s="46"/>
      <c r="TEI13" s="46"/>
      <c r="TEJ13" s="46"/>
      <c r="TEK13" s="46"/>
      <c r="TEL13" s="46"/>
      <c r="TEM13" s="46"/>
      <c r="TEN13" s="46"/>
      <c r="TEO13" s="46"/>
      <c r="TEP13" s="46"/>
      <c r="TEQ13" s="46"/>
      <c r="TER13" s="46"/>
      <c r="TES13" s="46"/>
      <c r="TET13" s="46"/>
      <c r="TEU13" s="46"/>
      <c r="TEV13" s="46"/>
      <c r="TEW13" s="46"/>
      <c r="TEX13" s="46"/>
      <c r="TEY13" s="46"/>
      <c r="TEZ13" s="46"/>
      <c r="TFA13" s="46"/>
      <c r="TFB13" s="46"/>
      <c r="TFC13" s="46"/>
      <c r="TFD13" s="46"/>
      <c r="TFE13" s="46"/>
      <c r="TFF13" s="46"/>
      <c r="TFG13" s="46"/>
      <c r="TFH13" s="46"/>
      <c r="TFI13" s="46"/>
      <c r="TFJ13" s="46"/>
      <c r="TFK13" s="46"/>
      <c r="TFL13" s="46"/>
      <c r="TFM13" s="46"/>
      <c r="TFN13" s="46"/>
      <c r="TFO13" s="46"/>
      <c r="TFP13" s="46"/>
      <c r="TFQ13" s="46"/>
      <c r="TFR13" s="46"/>
      <c r="TFS13" s="46"/>
      <c r="TFT13" s="46"/>
      <c r="TFU13" s="46"/>
      <c r="TFV13" s="46"/>
      <c r="TFW13" s="46"/>
      <c r="TFX13" s="46"/>
      <c r="TFY13" s="46"/>
      <c r="TFZ13" s="46"/>
      <c r="TGA13" s="46"/>
      <c r="TGB13" s="46"/>
      <c r="TGC13" s="46"/>
      <c r="TGD13" s="46"/>
      <c r="TGE13" s="46"/>
      <c r="TGF13" s="46"/>
      <c r="TGG13" s="46"/>
      <c r="TGH13" s="46"/>
      <c r="TGI13" s="46"/>
      <c r="TGJ13" s="46"/>
      <c r="TGK13" s="46"/>
      <c r="TGL13" s="46"/>
      <c r="TGM13" s="46"/>
      <c r="TGN13" s="46"/>
      <c r="TGO13" s="46"/>
      <c r="TGP13" s="46"/>
      <c r="TGQ13" s="46"/>
      <c r="TGR13" s="46"/>
      <c r="TGS13" s="46"/>
      <c r="TGT13" s="46"/>
      <c r="TGU13" s="46"/>
      <c r="TGV13" s="46"/>
      <c r="TGW13" s="46"/>
      <c r="TGX13" s="46"/>
      <c r="TGY13" s="46"/>
      <c r="TGZ13" s="46"/>
      <c r="THA13" s="46"/>
      <c r="THB13" s="46"/>
      <c r="THC13" s="46"/>
      <c r="THD13" s="46"/>
      <c r="THE13" s="46"/>
      <c r="THF13" s="46"/>
      <c r="THG13" s="46"/>
      <c r="THH13" s="46"/>
      <c r="THI13" s="46"/>
      <c r="THJ13" s="46"/>
      <c r="THK13" s="46"/>
      <c r="THL13" s="46"/>
      <c r="THM13" s="46"/>
      <c r="THN13" s="46"/>
      <c r="THO13" s="46"/>
      <c r="THP13" s="46"/>
      <c r="THQ13" s="46"/>
      <c r="THR13" s="46"/>
      <c r="THS13" s="46"/>
      <c r="THT13" s="46"/>
      <c r="THU13" s="46"/>
      <c r="THV13" s="46"/>
      <c r="THW13" s="46"/>
      <c r="THX13" s="46"/>
      <c r="THY13" s="46"/>
      <c r="THZ13" s="46"/>
      <c r="TIA13" s="46"/>
      <c r="TIB13" s="46"/>
      <c r="TIC13" s="46"/>
      <c r="TID13" s="46"/>
      <c r="TIE13" s="46"/>
      <c r="TIF13" s="46"/>
      <c r="TIG13" s="46"/>
      <c r="TIH13" s="46"/>
      <c r="TII13" s="46"/>
      <c r="TIJ13" s="46"/>
      <c r="TIK13" s="46"/>
      <c r="TIL13" s="46"/>
      <c r="TIM13" s="46"/>
      <c r="TIN13" s="46"/>
      <c r="TIO13" s="46"/>
      <c r="TIP13" s="46"/>
      <c r="TIQ13" s="46"/>
      <c r="TIR13" s="46"/>
      <c r="TIS13" s="46"/>
      <c r="TIT13" s="46"/>
      <c r="TIU13" s="46"/>
      <c r="TIV13" s="46"/>
      <c r="TIW13" s="46"/>
      <c r="TIX13" s="46"/>
      <c r="TIY13" s="46"/>
      <c r="TIZ13" s="46"/>
      <c r="TJA13" s="46"/>
      <c r="TJB13" s="46"/>
      <c r="TJC13" s="46"/>
      <c r="TJD13" s="46"/>
      <c r="TJE13" s="46"/>
      <c r="TJF13" s="46"/>
      <c r="TJG13" s="46"/>
      <c r="TJH13" s="46"/>
      <c r="TJI13" s="46"/>
      <c r="TJJ13" s="46"/>
      <c r="TJK13" s="46"/>
      <c r="TJL13" s="46"/>
      <c r="TJM13" s="46"/>
      <c r="TJN13" s="46"/>
      <c r="TJO13" s="46"/>
      <c r="TJP13" s="46"/>
      <c r="TJQ13" s="46"/>
      <c r="TJR13" s="46"/>
      <c r="TJS13" s="46"/>
      <c r="TJT13" s="46"/>
      <c r="TJU13" s="46"/>
      <c r="TJV13" s="46"/>
      <c r="TJW13" s="46"/>
      <c r="TJX13" s="46"/>
      <c r="TJY13" s="46"/>
      <c r="TJZ13" s="46"/>
      <c r="TKA13" s="46"/>
      <c r="TKB13" s="46"/>
      <c r="TKC13" s="46"/>
      <c r="TKD13" s="46"/>
      <c r="TKE13" s="46"/>
      <c r="TKF13" s="46"/>
      <c r="TKG13" s="46"/>
      <c r="TKH13" s="46"/>
      <c r="TKI13" s="46"/>
      <c r="TKJ13" s="46"/>
      <c r="TKK13" s="46"/>
      <c r="TKL13" s="46"/>
      <c r="TKM13" s="46"/>
      <c r="TKN13" s="46"/>
      <c r="TKO13" s="46"/>
      <c r="TKP13" s="46"/>
      <c r="TKQ13" s="46"/>
      <c r="TKR13" s="46"/>
      <c r="TKS13" s="46"/>
      <c r="TKT13" s="46"/>
      <c r="TKU13" s="46"/>
      <c r="TKV13" s="46"/>
      <c r="TKW13" s="46"/>
      <c r="TKX13" s="46"/>
      <c r="TKY13" s="46"/>
      <c r="TKZ13" s="46"/>
      <c r="TLA13" s="46"/>
      <c r="TLB13" s="46"/>
      <c r="TLC13" s="46"/>
      <c r="TLD13" s="46"/>
      <c r="TLE13" s="46"/>
      <c r="TLF13" s="46"/>
      <c r="TLG13" s="46"/>
      <c r="TLH13" s="46"/>
      <c r="TLI13" s="46"/>
      <c r="TLJ13" s="46"/>
      <c r="TLK13" s="46"/>
      <c r="TLL13" s="46"/>
      <c r="TLM13" s="46"/>
      <c r="TLN13" s="46"/>
      <c r="TLO13" s="46"/>
      <c r="TLP13" s="46"/>
      <c r="TLQ13" s="46"/>
      <c r="TLR13" s="46"/>
      <c r="TLS13" s="46"/>
      <c r="TLT13" s="46"/>
      <c r="TLU13" s="46"/>
      <c r="TLV13" s="46"/>
      <c r="TLW13" s="46"/>
      <c r="TLX13" s="46"/>
      <c r="TLY13" s="46"/>
      <c r="TLZ13" s="46"/>
      <c r="TMA13" s="46"/>
      <c r="TMB13" s="46"/>
      <c r="TMC13" s="46"/>
      <c r="TMD13" s="46"/>
      <c r="TME13" s="46"/>
      <c r="TMF13" s="46"/>
      <c r="TMG13" s="46"/>
      <c r="TMH13" s="46"/>
      <c r="TMI13" s="46"/>
      <c r="TMJ13" s="46"/>
      <c r="TMK13" s="46"/>
      <c r="TML13" s="46"/>
      <c r="TMM13" s="46"/>
      <c r="TMN13" s="46"/>
      <c r="TMO13" s="46"/>
      <c r="TMP13" s="46"/>
      <c r="TMQ13" s="46"/>
      <c r="TMR13" s="46"/>
      <c r="TMS13" s="46"/>
      <c r="TMT13" s="46"/>
      <c r="TMU13" s="46"/>
      <c r="TMV13" s="46"/>
      <c r="TMW13" s="46"/>
      <c r="TMX13" s="46"/>
      <c r="TMY13" s="46"/>
      <c r="TMZ13" s="46"/>
      <c r="TNA13" s="46"/>
      <c r="TNB13" s="46"/>
      <c r="TNC13" s="46"/>
      <c r="TND13" s="46"/>
      <c r="TNE13" s="46"/>
      <c r="TNF13" s="46"/>
      <c r="TNG13" s="46"/>
      <c r="TNH13" s="46"/>
      <c r="TNI13" s="46"/>
      <c r="TNJ13" s="46"/>
      <c r="TNK13" s="46"/>
      <c r="TNL13" s="46"/>
      <c r="TNM13" s="46"/>
      <c r="TNN13" s="46"/>
      <c r="TNO13" s="46"/>
      <c r="TNP13" s="46"/>
      <c r="TNQ13" s="46"/>
      <c r="TNR13" s="46"/>
      <c r="TNS13" s="46"/>
      <c r="TNT13" s="46"/>
      <c r="TNU13" s="46"/>
      <c r="TNV13" s="46"/>
      <c r="TNW13" s="46"/>
      <c r="TNX13" s="46"/>
      <c r="TNY13" s="46"/>
      <c r="TNZ13" s="46"/>
      <c r="TOA13" s="46"/>
      <c r="TOB13" s="46"/>
      <c r="TOC13" s="46"/>
      <c r="TOD13" s="46"/>
      <c r="TOE13" s="46"/>
      <c r="TOF13" s="46"/>
      <c r="TOG13" s="46"/>
      <c r="TOH13" s="46"/>
      <c r="TOI13" s="46"/>
      <c r="TOJ13" s="46"/>
      <c r="TOK13" s="46"/>
      <c r="TOL13" s="46"/>
      <c r="TOM13" s="46"/>
      <c r="TON13" s="46"/>
      <c r="TOO13" s="46"/>
      <c r="TOP13" s="46"/>
      <c r="TOQ13" s="46"/>
      <c r="TOR13" s="46"/>
      <c r="TOS13" s="46"/>
      <c r="TOT13" s="46"/>
      <c r="TOU13" s="46"/>
      <c r="TOV13" s="46"/>
      <c r="TOW13" s="46"/>
      <c r="TOX13" s="46"/>
      <c r="TOY13" s="46"/>
      <c r="TOZ13" s="46"/>
      <c r="TPA13" s="46"/>
      <c r="TPB13" s="46"/>
      <c r="TPC13" s="46"/>
      <c r="TPD13" s="46"/>
      <c r="TPE13" s="46"/>
      <c r="TPF13" s="46"/>
      <c r="TPG13" s="46"/>
      <c r="TPH13" s="46"/>
      <c r="TPI13" s="46"/>
      <c r="TPJ13" s="46"/>
      <c r="TPK13" s="46"/>
      <c r="TPL13" s="46"/>
      <c r="TPM13" s="46"/>
      <c r="TPN13" s="46"/>
      <c r="TPO13" s="46"/>
      <c r="TPP13" s="46"/>
      <c r="TPQ13" s="46"/>
      <c r="TPR13" s="46"/>
      <c r="TPS13" s="46"/>
      <c r="TPT13" s="46"/>
      <c r="TPU13" s="46"/>
      <c r="TPV13" s="46"/>
      <c r="TPW13" s="46"/>
      <c r="TPX13" s="46"/>
      <c r="TPY13" s="46"/>
      <c r="TPZ13" s="46"/>
      <c r="TQA13" s="46"/>
      <c r="TQB13" s="46"/>
      <c r="TQC13" s="46"/>
      <c r="TQD13" s="46"/>
      <c r="TQE13" s="46"/>
      <c r="TQF13" s="46"/>
      <c r="TQG13" s="46"/>
      <c r="TQH13" s="46"/>
      <c r="TQI13" s="46"/>
      <c r="TQJ13" s="46"/>
      <c r="TQK13" s="46"/>
      <c r="TQL13" s="46"/>
      <c r="TQM13" s="46"/>
      <c r="TQN13" s="46"/>
      <c r="TQO13" s="46"/>
      <c r="TQP13" s="46"/>
      <c r="TQQ13" s="46"/>
      <c r="TQR13" s="46"/>
      <c r="TQS13" s="46"/>
      <c r="TQT13" s="46"/>
      <c r="TQU13" s="46"/>
      <c r="TQV13" s="46"/>
      <c r="TQW13" s="46"/>
      <c r="TQX13" s="46"/>
      <c r="TQY13" s="46"/>
      <c r="TQZ13" s="46"/>
      <c r="TRA13" s="46"/>
      <c r="TRB13" s="46"/>
      <c r="TRC13" s="46"/>
      <c r="TRD13" s="46"/>
      <c r="TRE13" s="46"/>
      <c r="TRF13" s="46"/>
      <c r="TRG13" s="46"/>
      <c r="TRH13" s="46"/>
      <c r="TRI13" s="46"/>
      <c r="TRJ13" s="46"/>
      <c r="TRK13" s="46"/>
      <c r="TRL13" s="46"/>
      <c r="TRM13" s="46"/>
      <c r="TRN13" s="46"/>
      <c r="TRO13" s="46"/>
      <c r="TRP13" s="46"/>
      <c r="TRQ13" s="46"/>
      <c r="TRR13" s="46"/>
      <c r="TRS13" s="46"/>
      <c r="TRT13" s="46"/>
      <c r="TRU13" s="46"/>
      <c r="TRV13" s="46"/>
      <c r="TRW13" s="46"/>
      <c r="TRX13" s="46"/>
      <c r="TRY13" s="46"/>
      <c r="TRZ13" s="46"/>
      <c r="TSA13" s="46"/>
      <c r="TSB13" s="46"/>
      <c r="TSC13" s="46"/>
      <c r="TSD13" s="46"/>
      <c r="TSE13" s="46"/>
      <c r="TSF13" s="46"/>
      <c r="TSG13" s="46"/>
      <c r="TSH13" s="46"/>
      <c r="TSI13" s="46"/>
      <c r="TSJ13" s="46"/>
      <c r="TSK13" s="46"/>
      <c r="TSL13" s="46"/>
      <c r="TSM13" s="46"/>
      <c r="TSN13" s="46"/>
      <c r="TSO13" s="46"/>
      <c r="TSP13" s="46"/>
      <c r="TSQ13" s="46"/>
      <c r="TSR13" s="46"/>
      <c r="TSS13" s="46"/>
      <c r="TST13" s="46"/>
      <c r="TSU13" s="46"/>
      <c r="TSV13" s="46"/>
      <c r="TSW13" s="46"/>
      <c r="TSX13" s="46"/>
      <c r="TSY13" s="46"/>
      <c r="TSZ13" s="46"/>
      <c r="TTA13" s="46"/>
      <c r="TTB13" s="46"/>
      <c r="TTC13" s="46"/>
      <c r="TTD13" s="46"/>
      <c r="TTE13" s="46"/>
      <c r="TTF13" s="46"/>
      <c r="TTG13" s="46"/>
      <c r="TTH13" s="46"/>
      <c r="TTI13" s="46"/>
      <c r="TTJ13" s="46"/>
      <c r="TTK13" s="46"/>
      <c r="TTL13" s="46"/>
      <c r="TTM13" s="46"/>
      <c r="TTN13" s="46"/>
      <c r="TTO13" s="46"/>
      <c r="TTP13" s="46"/>
      <c r="TTQ13" s="46"/>
      <c r="TTR13" s="46"/>
      <c r="TTS13" s="46"/>
      <c r="TTT13" s="46"/>
      <c r="TTU13" s="46"/>
      <c r="TTV13" s="46"/>
      <c r="TTW13" s="46"/>
      <c r="TTX13" s="46"/>
      <c r="TTY13" s="46"/>
      <c r="TTZ13" s="46"/>
      <c r="TUA13" s="46"/>
      <c r="TUB13" s="46"/>
      <c r="TUC13" s="46"/>
      <c r="TUD13" s="46"/>
      <c r="TUE13" s="46"/>
      <c r="TUF13" s="46"/>
      <c r="TUG13" s="46"/>
      <c r="TUH13" s="46"/>
      <c r="TUI13" s="46"/>
      <c r="TUJ13" s="46"/>
      <c r="TUK13" s="46"/>
      <c r="TUL13" s="46"/>
      <c r="TUM13" s="46"/>
      <c r="TUN13" s="46"/>
      <c r="TUO13" s="46"/>
      <c r="TUP13" s="46"/>
      <c r="TUQ13" s="46"/>
      <c r="TUR13" s="46"/>
      <c r="TUS13" s="46"/>
      <c r="TUT13" s="46"/>
      <c r="TUU13" s="46"/>
      <c r="TUV13" s="46"/>
      <c r="TUW13" s="46"/>
      <c r="TUX13" s="46"/>
      <c r="TUY13" s="46"/>
      <c r="TUZ13" s="46"/>
      <c r="TVA13" s="46"/>
      <c r="TVB13" s="46"/>
      <c r="TVC13" s="46"/>
      <c r="TVD13" s="46"/>
      <c r="TVE13" s="46"/>
      <c r="TVF13" s="46"/>
      <c r="TVG13" s="46"/>
      <c r="TVH13" s="46"/>
      <c r="TVI13" s="46"/>
      <c r="TVJ13" s="46"/>
      <c r="TVK13" s="46"/>
      <c r="TVL13" s="46"/>
      <c r="TVM13" s="46"/>
      <c r="TVN13" s="46"/>
      <c r="TVO13" s="46"/>
      <c r="TVP13" s="46"/>
      <c r="TVQ13" s="46"/>
      <c r="TVR13" s="46"/>
      <c r="TVS13" s="46"/>
      <c r="TVT13" s="46"/>
      <c r="TVU13" s="46"/>
      <c r="TVV13" s="46"/>
      <c r="TVW13" s="46"/>
      <c r="TVX13" s="46"/>
      <c r="TVY13" s="46"/>
      <c r="TVZ13" s="46"/>
      <c r="TWA13" s="46"/>
      <c r="TWB13" s="46"/>
      <c r="TWC13" s="46"/>
      <c r="TWD13" s="46"/>
      <c r="TWE13" s="46"/>
      <c r="TWF13" s="46"/>
      <c r="TWG13" s="46"/>
      <c r="TWH13" s="46"/>
      <c r="TWI13" s="46"/>
      <c r="TWJ13" s="46"/>
      <c r="TWK13" s="46"/>
      <c r="TWL13" s="46"/>
      <c r="TWM13" s="46"/>
      <c r="TWN13" s="46"/>
      <c r="TWO13" s="46"/>
      <c r="TWP13" s="46"/>
      <c r="TWQ13" s="46"/>
      <c r="TWR13" s="46"/>
      <c r="TWS13" s="46"/>
      <c r="TWT13" s="46"/>
      <c r="TWU13" s="46"/>
      <c r="TWV13" s="46"/>
      <c r="TWW13" s="46"/>
      <c r="TWX13" s="46"/>
      <c r="TWY13" s="46"/>
      <c r="TWZ13" s="46"/>
      <c r="TXA13" s="46"/>
      <c r="TXB13" s="46"/>
      <c r="TXC13" s="46"/>
      <c r="TXD13" s="46"/>
      <c r="TXE13" s="46"/>
      <c r="TXF13" s="46"/>
      <c r="TXG13" s="46"/>
      <c r="TXH13" s="46"/>
      <c r="TXI13" s="46"/>
      <c r="TXJ13" s="46"/>
      <c r="TXK13" s="46"/>
      <c r="TXL13" s="46"/>
      <c r="TXM13" s="46"/>
      <c r="TXN13" s="46"/>
      <c r="TXO13" s="46"/>
      <c r="TXP13" s="46"/>
      <c r="TXQ13" s="46"/>
      <c r="TXR13" s="46"/>
      <c r="TXS13" s="46"/>
      <c r="TXT13" s="46"/>
      <c r="TXU13" s="46"/>
      <c r="TXV13" s="46"/>
      <c r="TXW13" s="46"/>
      <c r="TXX13" s="46"/>
      <c r="TXY13" s="46"/>
      <c r="TXZ13" s="46"/>
      <c r="TYA13" s="46"/>
      <c r="TYB13" s="46"/>
      <c r="TYC13" s="46"/>
      <c r="TYD13" s="46"/>
      <c r="TYE13" s="46"/>
      <c r="TYF13" s="46"/>
      <c r="TYG13" s="46"/>
      <c r="TYH13" s="46"/>
      <c r="TYI13" s="46"/>
      <c r="TYJ13" s="46"/>
      <c r="TYK13" s="46"/>
      <c r="TYL13" s="46"/>
      <c r="TYM13" s="46"/>
      <c r="TYN13" s="46"/>
      <c r="TYO13" s="46"/>
      <c r="TYP13" s="46"/>
      <c r="TYQ13" s="46"/>
      <c r="TYR13" s="46"/>
      <c r="TYS13" s="46"/>
      <c r="TYT13" s="46"/>
      <c r="TYU13" s="46"/>
      <c r="TYV13" s="46"/>
      <c r="TYW13" s="46"/>
      <c r="TYX13" s="46"/>
      <c r="TYY13" s="46"/>
      <c r="TYZ13" s="46"/>
      <c r="TZA13" s="46"/>
      <c r="TZB13" s="46"/>
      <c r="TZC13" s="46"/>
      <c r="TZD13" s="46"/>
      <c r="TZE13" s="46"/>
      <c r="TZF13" s="46"/>
      <c r="TZG13" s="46"/>
      <c r="TZH13" s="46"/>
      <c r="TZI13" s="46"/>
      <c r="TZJ13" s="46"/>
      <c r="TZK13" s="46"/>
      <c r="TZL13" s="46"/>
      <c r="TZM13" s="46"/>
      <c r="TZN13" s="46"/>
      <c r="TZO13" s="46"/>
      <c r="TZP13" s="46"/>
      <c r="TZQ13" s="46"/>
      <c r="TZR13" s="46"/>
      <c r="TZS13" s="46"/>
      <c r="TZT13" s="46"/>
      <c r="TZU13" s="46"/>
      <c r="TZV13" s="46"/>
      <c r="TZW13" s="46"/>
      <c r="TZX13" s="46"/>
      <c r="TZY13" s="46"/>
      <c r="TZZ13" s="46"/>
      <c r="UAA13" s="46"/>
      <c r="UAB13" s="46"/>
      <c r="UAC13" s="46"/>
      <c r="UAD13" s="46"/>
      <c r="UAE13" s="46"/>
      <c r="UAF13" s="46"/>
      <c r="UAG13" s="46"/>
      <c r="UAH13" s="46"/>
      <c r="UAI13" s="46"/>
      <c r="UAJ13" s="46"/>
      <c r="UAK13" s="46"/>
      <c r="UAL13" s="46"/>
      <c r="UAM13" s="46"/>
      <c r="UAN13" s="46"/>
      <c r="UAO13" s="46"/>
      <c r="UAP13" s="46"/>
      <c r="UAQ13" s="46"/>
      <c r="UAR13" s="46"/>
      <c r="UAS13" s="46"/>
      <c r="UAT13" s="46"/>
      <c r="UAU13" s="46"/>
      <c r="UAV13" s="46"/>
      <c r="UAW13" s="46"/>
      <c r="UAX13" s="46"/>
      <c r="UAY13" s="46"/>
      <c r="UAZ13" s="46"/>
      <c r="UBA13" s="46"/>
      <c r="UBB13" s="46"/>
      <c r="UBC13" s="46"/>
      <c r="UBD13" s="46"/>
      <c r="UBE13" s="46"/>
      <c r="UBF13" s="46"/>
      <c r="UBG13" s="46"/>
      <c r="UBH13" s="46"/>
      <c r="UBI13" s="46"/>
      <c r="UBJ13" s="46"/>
      <c r="UBK13" s="46"/>
      <c r="UBL13" s="46"/>
      <c r="UBM13" s="46"/>
      <c r="UBN13" s="46"/>
      <c r="UBO13" s="46"/>
      <c r="UBP13" s="46"/>
      <c r="UBQ13" s="46"/>
      <c r="UBR13" s="46"/>
      <c r="UBS13" s="46"/>
      <c r="UBT13" s="46"/>
      <c r="UBU13" s="46"/>
      <c r="UBV13" s="46"/>
      <c r="UBW13" s="46"/>
      <c r="UBX13" s="46"/>
      <c r="UBY13" s="46"/>
      <c r="UBZ13" s="46"/>
      <c r="UCA13" s="46"/>
      <c r="UCB13" s="46"/>
      <c r="UCC13" s="46"/>
      <c r="UCD13" s="46"/>
      <c r="UCE13" s="46"/>
      <c r="UCF13" s="46"/>
      <c r="UCG13" s="46"/>
      <c r="UCH13" s="46"/>
      <c r="UCI13" s="46"/>
      <c r="UCJ13" s="46"/>
      <c r="UCK13" s="46"/>
      <c r="UCL13" s="46"/>
      <c r="UCM13" s="46"/>
      <c r="UCN13" s="46"/>
      <c r="UCO13" s="46"/>
      <c r="UCP13" s="46"/>
      <c r="UCQ13" s="46"/>
      <c r="UCR13" s="46"/>
      <c r="UCS13" s="46"/>
      <c r="UCT13" s="46"/>
      <c r="UCU13" s="46"/>
      <c r="UCV13" s="46"/>
      <c r="UCW13" s="46"/>
      <c r="UCX13" s="46"/>
      <c r="UCY13" s="46"/>
      <c r="UCZ13" s="46"/>
      <c r="UDA13" s="46"/>
      <c r="UDB13" s="46"/>
      <c r="UDC13" s="46"/>
      <c r="UDD13" s="46"/>
      <c r="UDE13" s="46"/>
      <c r="UDF13" s="46"/>
      <c r="UDG13" s="46"/>
      <c r="UDH13" s="46"/>
      <c r="UDI13" s="46"/>
      <c r="UDJ13" s="46"/>
      <c r="UDK13" s="46"/>
      <c r="UDL13" s="46"/>
      <c r="UDM13" s="46"/>
      <c r="UDN13" s="46"/>
      <c r="UDO13" s="46"/>
      <c r="UDP13" s="46"/>
      <c r="UDQ13" s="46"/>
      <c r="UDR13" s="46"/>
      <c r="UDS13" s="46"/>
      <c r="UDT13" s="46"/>
      <c r="UDU13" s="46"/>
      <c r="UDV13" s="46"/>
      <c r="UDW13" s="46"/>
      <c r="UDX13" s="46"/>
      <c r="UDY13" s="46"/>
      <c r="UDZ13" s="46"/>
      <c r="UEA13" s="46"/>
      <c r="UEB13" s="46"/>
      <c r="UEC13" s="46"/>
      <c r="UED13" s="46"/>
      <c r="UEE13" s="46"/>
      <c r="UEF13" s="46"/>
      <c r="UEG13" s="46"/>
      <c r="UEH13" s="46"/>
      <c r="UEI13" s="46"/>
      <c r="UEJ13" s="46"/>
      <c r="UEK13" s="46"/>
      <c r="UEL13" s="46"/>
      <c r="UEM13" s="46"/>
      <c r="UEN13" s="46"/>
      <c r="UEO13" s="46"/>
      <c r="UEP13" s="46"/>
      <c r="UEQ13" s="46"/>
      <c r="UER13" s="46"/>
      <c r="UES13" s="46"/>
      <c r="UET13" s="46"/>
      <c r="UEU13" s="46"/>
      <c r="UEV13" s="46"/>
      <c r="UEW13" s="46"/>
      <c r="UEX13" s="46"/>
      <c r="UEY13" s="46"/>
      <c r="UEZ13" s="46"/>
      <c r="UFA13" s="46"/>
      <c r="UFB13" s="46"/>
      <c r="UFC13" s="46"/>
      <c r="UFD13" s="46"/>
      <c r="UFE13" s="46"/>
      <c r="UFF13" s="46"/>
      <c r="UFG13" s="46"/>
      <c r="UFH13" s="46"/>
      <c r="UFI13" s="46"/>
      <c r="UFJ13" s="46"/>
      <c r="UFK13" s="46"/>
      <c r="UFL13" s="46"/>
      <c r="UFM13" s="46"/>
      <c r="UFN13" s="46"/>
      <c r="UFO13" s="46"/>
      <c r="UFP13" s="46"/>
      <c r="UFQ13" s="46"/>
      <c r="UFR13" s="46"/>
      <c r="UFS13" s="46"/>
      <c r="UFT13" s="46"/>
      <c r="UFU13" s="46"/>
      <c r="UFV13" s="46"/>
      <c r="UFW13" s="46"/>
      <c r="UFX13" s="46"/>
      <c r="UFY13" s="46"/>
      <c r="UFZ13" s="46"/>
      <c r="UGA13" s="46"/>
      <c r="UGB13" s="46"/>
      <c r="UGC13" s="46"/>
      <c r="UGD13" s="46"/>
      <c r="UGE13" s="46"/>
      <c r="UGF13" s="46"/>
      <c r="UGG13" s="46"/>
      <c r="UGH13" s="46"/>
      <c r="UGI13" s="46"/>
      <c r="UGJ13" s="46"/>
      <c r="UGK13" s="46"/>
      <c r="UGL13" s="46"/>
      <c r="UGM13" s="46"/>
      <c r="UGN13" s="46"/>
      <c r="UGO13" s="46"/>
      <c r="UGP13" s="46"/>
      <c r="UGQ13" s="46"/>
      <c r="UGR13" s="46"/>
      <c r="UGS13" s="46"/>
      <c r="UGT13" s="46"/>
      <c r="UGU13" s="46"/>
      <c r="UGV13" s="46"/>
      <c r="UGW13" s="46"/>
      <c r="UGX13" s="46"/>
      <c r="UGY13" s="46"/>
      <c r="UGZ13" s="46"/>
      <c r="UHA13" s="46"/>
      <c r="UHB13" s="46"/>
      <c r="UHC13" s="46"/>
      <c r="UHD13" s="46"/>
      <c r="UHE13" s="46"/>
      <c r="UHF13" s="46"/>
      <c r="UHG13" s="46"/>
      <c r="UHH13" s="46"/>
      <c r="UHI13" s="46"/>
      <c r="UHJ13" s="46"/>
      <c r="UHK13" s="46"/>
      <c r="UHL13" s="46"/>
      <c r="UHM13" s="46"/>
      <c r="UHN13" s="46"/>
      <c r="UHO13" s="46"/>
      <c r="UHP13" s="46"/>
      <c r="UHQ13" s="46"/>
      <c r="UHR13" s="46"/>
      <c r="UHS13" s="46"/>
      <c r="UHT13" s="46"/>
      <c r="UHU13" s="46"/>
      <c r="UHV13" s="46"/>
      <c r="UHW13" s="46"/>
      <c r="UHX13" s="46"/>
      <c r="UHY13" s="46"/>
      <c r="UHZ13" s="46"/>
      <c r="UIA13" s="46"/>
      <c r="UIB13" s="46"/>
      <c r="UIC13" s="46"/>
      <c r="UID13" s="46"/>
      <c r="UIE13" s="46"/>
      <c r="UIF13" s="46"/>
      <c r="UIG13" s="46"/>
      <c r="UIH13" s="46"/>
      <c r="UII13" s="46"/>
      <c r="UIJ13" s="46"/>
      <c r="UIK13" s="46"/>
      <c r="UIL13" s="46"/>
      <c r="UIM13" s="46"/>
      <c r="UIN13" s="46"/>
      <c r="UIO13" s="46"/>
      <c r="UIP13" s="46"/>
      <c r="UIQ13" s="46"/>
      <c r="UIR13" s="46"/>
      <c r="UIS13" s="46"/>
      <c r="UIT13" s="46"/>
      <c r="UIU13" s="46"/>
      <c r="UIV13" s="46"/>
      <c r="UIW13" s="46"/>
      <c r="UIX13" s="46"/>
      <c r="UIY13" s="46"/>
      <c r="UIZ13" s="46"/>
      <c r="UJA13" s="46"/>
      <c r="UJB13" s="46"/>
      <c r="UJC13" s="46"/>
      <c r="UJD13" s="46"/>
      <c r="UJE13" s="46"/>
      <c r="UJF13" s="46"/>
      <c r="UJG13" s="46"/>
      <c r="UJH13" s="46"/>
      <c r="UJI13" s="46"/>
      <c r="UJJ13" s="46"/>
      <c r="UJK13" s="46"/>
      <c r="UJL13" s="46"/>
      <c r="UJM13" s="46"/>
      <c r="UJN13" s="46"/>
      <c r="UJO13" s="46"/>
      <c r="UJP13" s="46"/>
      <c r="UJQ13" s="46"/>
      <c r="UJR13" s="46"/>
      <c r="UJS13" s="46"/>
      <c r="UJT13" s="46"/>
      <c r="UJU13" s="46"/>
      <c r="UJV13" s="46"/>
      <c r="UJW13" s="46"/>
      <c r="UJX13" s="46"/>
      <c r="UJY13" s="46"/>
      <c r="UJZ13" s="46"/>
      <c r="UKA13" s="46"/>
      <c r="UKB13" s="46"/>
      <c r="UKC13" s="46"/>
      <c r="UKD13" s="46"/>
      <c r="UKE13" s="46"/>
      <c r="UKF13" s="46"/>
      <c r="UKG13" s="46"/>
      <c r="UKH13" s="46"/>
      <c r="UKI13" s="46"/>
      <c r="UKJ13" s="46"/>
      <c r="UKK13" s="46"/>
      <c r="UKL13" s="46"/>
      <c r="UKM13" s="46"/>
      <c r="UKN13" s="46"/>
      <c r="UKO13" s="46"/>
      <c r="UKP13" s="46"/>
      <c r="UKQ13" s="46"/>
      <c r="UKR13" s="46"/>
      <c r="UKS13" s="46"/>
      <c r="UKT13" s="46"/>
      <c r="UKU13" s="46"/>
      <c r="UKV13" s="46"/>
      <c r="UKW13" s="46"/>
      <c r="UKX13" s="46"/>
      <c r="UKY13" s="46"/>
      <c r="UKZ13" s="46"/>
      <c r="ULA13" s="46"/>
      <c r="ULB13" s="46"/>
      <c r="ULC13" s="46"/>
      <c r="ULD13" s="46"/>
      <c r="ULE13" s="46"/>
      <c r="ULF13" s="46"/>
      <c r="ULG13" s="46"/>
      <c r="ULH13" s="46"/>
      <c r="ULI13" s="46"/>
      <c r="ULJ13" s="46"/>
      <c r="ULK13" s="46"/>
      <c r="ULL13" s="46"/>
      <c r="ULM13" s="46"/>
      <c r="ULN13" s="46"/>
      <c r="ULO13" s="46"/>
      <c r="ULP13" s="46"/>
      <c r="ULQ13" s="46"/>
      <c r="ULR13" s="46"/>
      <c r="ULS13" s="46"/>
      <c r="ULT13" s="46"/>
      <c r="ULU13" s="46"/>
      <c r="ULV13" s="46"/>
      <c r="ULW13" s="46"/>
      <c r="ULX13" s="46"/>
      <c r="ULY13" s="46"/>
      <c r="ULZ13" s="46"/>
      <c r="UMA13" s="46"/>
      <c r="UMB13" s="46"/>
      <c r="UMC13" s="46"/>
      <c r="UMD13" s="46"/>
      <c r="UME13" s="46"/>
      <c r="UMF13" s="46"/>
      <c r="UMG13" s="46"/>
      <c r="UMH13" s="46"/>
      <c r="UMI13" s="46"/>
      <c r="UMJ13" s="46"/>
      <c r="UMK13" s="46"/>
      <c r="UML13" s="46"/>
      <c r="UMM13" s="46"/>
      <c r="UMN13" s="46"/>
      <c r="UMO13" s="46"/>
      <c r="UMP13" s="46"/>
      <c r="UMQ13" s="46"/>
      <c r="UMR13" s="46"/>
      <c r="UMS13" s="46"/>
      <c r="UMT13" s="46"/>
      <c r="UMU13" s="46"/>
      <c r="UMV13" s="46"/>
      <c r="UMW13" s="46"/>
      <c r="UMX13" s="46"/>
      <c r="UMY13" s="46"/>
      <c r="UMZ13" s="46"/>
      <c r="UNA13" s="46"/>
      <c r="UNB13" s="46"/>
      <c r="UNC13" s="46"/>
      <c r="UND13" s="46"/>
      <c r="UNE13" s="46"/>
      <c r="UNF13" s="46"/>
      <c r="UNG13" s="46"/>
      <c r="UNH13" s="46"/>
      <c r="UNI13" s="46"/>
      <c r="UNJ13" s="46"/>
      <c r="UNK13" s="46"/>
      <c r="UNL13" s="46"/>
      <c r="UNM13" s="46"/>
      <c r="UNN13" s="46"/>
      <c r="UNO13" s="46"/>
      <c r="UNP13" s="46"/>
      <c r="UNQ13" s="46"/>
      <c r="UNR13" s="46"/>
      <c r="UNS13" s="46"/>
      <c r="UNT13" s="46"/>
      <c r="UNU13" s="46"/>
      <c r="UNV13" s="46"/>
      <c r="UNW13" s="46"/>
      <c r="UNX13" s="46"/>
      <c r="UNY13" s="46"/>
      <c r="UNZ13" s="46"/>
      <c r="UOA13" s="46"/>
      <c r="UOB13" s="46"/>
      <c r="UOC13" s="46"/>
      <c r="UOD13" s="46"/>
      <c r="UOE13" s="46"/>
      <c r="UOF13" s="46"/>
      <c r="UOG13" s="46"/>
      <c r="UOH13" s="46"/>
      <c r="UOI13" s="46"/>
      <c r="UOJ13" s="46"/>
      <c r="UOK13" s="46"/>
      <c r="UOL13" s="46"/>
      <c r="UOM13" s="46"/>
      <c r="UON13" s="46"/>
      <c r="UOO13" s="46"/>
      <c r="UOP13" s="46"/>
      <c r="UOQ13" s="46"/>
      <c r="UOR13" s="46"/>
      <c r="UOS13" s="46"/>
      <c r="UOT13" s="46"/>
      <c r="UOU13" s="46"/>
      <c r="UOV13" s="46"/>
      <c r="UOW13" s="46"/>
      <c r="UOX13" s="46"/>
      <c r="UOY13" s="46"/>
      <c r="UOZ13" s="46"/>
      <c r="UPA13" s="46"/>
      <c r="UPB13" s="46"/>
      <c r="UPC13" s="46"/>
      <c r="UPD13" s="46"/>
      <c r="UPE13" s="46"/>
      <c r="UPF13" s="46"/>
      <c r="UPG13" s="46"/>
      <c r="UPH13" s="46"/>
      <c r="UPI13" s="46"/>
      <c r="UPJ13" s="46"/>
      <c r="UPK13" s="46"/>
      <c r="UPL13" s="46"/>
      <c r="UPM13" s="46"/>
      <c r="UPN13" s="46"/>
      <c r="UPO13" s="46"/>
      <c r="UPP13" s="46"/>
      <c r="UPQ13" s="46"/>
      <c r="UPR13" s="46"/>
      <c r="UPS13" s="46"/>
      <c r="UPT13" s="46"/>
      <c r="UPU13" s="46"/>
      <c r="UPV13" s="46"/>
      <c r="UPW13" s="46"/>
      <c r="UPX13" s="46"/>
      <c r="UPY13" s="46"/>
      <c r="UPZ13" s="46"/>
      <c r="UQA13" s="46"/>
      <c r="UQB13" s="46"/>
      <c r="UQC13" s="46"/>
      <c r="UQD13" s="46"/>
      <c r="UQE13" s="46"/>
      <c r="UQF13" s="46"/>
      <c r="UQG13" s="46"/>
      <c r="UQH13" s="46"/>
      <c r="UQI13" s="46"/>
      <c r="UQJ13" s="46"/>
      <c r="UQK13" s="46"/>
      <c r="UQL13" s="46"/>
      <c r="UQM13" s="46"/>
      <c r="UQN13" s="46"/>
      <c r="UQO13" s="46"/>
      <c r="UQP13" s="46"/>
      <c r="UQQ13" s="46"/>
      <c r="UQR13" s="46"/>
      <c r="UQS13" s="46"/>
      <c r="UQT13" s="46"/>
      <c r="UQU13" s="46"/>
      <c r="UQV13" s="46"/>
      <c r="UQW13" s="46"/>
      <c r="UQX13" s="46"/>
      <c r="UQY13" s="46"/>
      <c r="UQZ13" s="46"/>
      <c r="URA13" s="46"/>
      <c r="URB13" s="46"/>
      <c r="URC13" s="46"/>
      <c r="URD13" s="46"/>
      <c r="URE13" s="46"/>
      <c r="URF13" s="46"/>
      <c r="URG13" s="46"/>
      <c r="URH13" s="46"/>
      <c r="URI13" s="46"/>
      <c r="URJ13" s="46"/>
      <c r="URK13" s="46"/>
      <c r="URL13" s="46"/>
      <c r="URM13" s="46"/>
      <c r="URN13" s="46"/>
      <c r="URO13" s="46"/>
      <c r="URP13" s="46"/>
      <c r="URQ13" s="46"/>
      <c r="URR13" s="46"/>
      <c r="URS13" s="46"/>
      <c r="URT13" s="46"/>
      <c r="URU13" s="46"/>
      <c r="URV13" s="46"/>
      <c r="URW13" s="46"/>
      <c r="URX13" s="46"/>
      <c r="URY13" s="46"/>
      <c r="URZ13" s="46"/>
      <c r="USA13" s="46"/>
      <c r="USB13" s="46"/>
      <c r="USC13" s="46"/>
      <c r="USD13" s="46"/>
      <c r="USE13" s="46"/>
      <c r="USF13" s="46"/>
      <c r="USG13" s="46"/>
      <c r="USH13" s="46"/>
      <c r="USI13" s="46"/>
      <c r="USJ13" s="46"/>
      <c r="USK13" s="46"/>
      <c r="USL13" s="46"/>
      <c r="USM13" s="46"/>
      <c r="USN13" s="46"/>
      <c r="USO13" s="46"/>
      <c r="USP13" s="46"/>
      <c r="USQ13" s="46"/>
      <c r="USR13" s="46"/>
      <c r="USS13" s="46"/>
      <c r="UST13" s="46"/>
      <c r="USU13" s="46"/>
      <c r="USV13" s="46"/>
      <c r="USW13" s="46"/>
      <c r="USX13" s="46"/>
      <c r="USY13" s="46"/>
      <c r="USZ13" s="46"/>
      <c r="UTA13" s="46"/>
      <c r="UTB13" s="46"/>
      <c r="UTC13" s="46"/>
      <c r="UTD13" s="46"/>
      <c r="UTE13" s="46"/>
      <c r="UTF13" s="46"/>
      <c r="UTG13" s="46"/>
      <c r="UTH13" s="46"/>
      <c r="UTI13" s="46"/>
      <c r="UTJ13" s="46"/>
      <c r="UTK13" s="46"/>
      <c r="UTL13" s="46"/>
      <c r="UTM13" s="46"/>
      <c r="UTN13" s="46"/>
      <c r="UTO13" s="46"/>
      <c r="UTP13" s="46"/>
      <c r="UTQ13" s="46"/>
      <c r="UTR13" s="46"/>
      <c r="UTS13" s="46"/>
      <c r="UTT13" s="46"/>
      <c r="UTU13" s="46"/>
      <c r="UTV13" s="46"/>
      <c r="UTW13" s="46"/>
      <c r="UTX13" s="46"/>
      <c r="UTY13" s="46"/>
      <c r="UTZ13" s="46"/>
      <c r="UUA13" s="46"/>
      <c r="UUB13" s="46"/>
      <c r="UUC13" s="46"/>
      <c r="UUD13" s="46"/>
      <c r="UUE13" s="46"/>
      <c r="UUF13" s="46"/>
      <c r="UUG13" s="46"/>
      <c r="UUH13" s="46"/>
      <c r="UUI13" s="46"/>
      <c r="UUJ13" s="46"/>
      <c r="UUK13" s="46"/>
      <c r="UUL13" s="46"/>
      <c r="UUM13" s="46"/>
      <c r="UUN13" s="46"/>
      <c r="UUO13" s="46"/>
      <c r="UUP13" s="46"/>
      <c r="UUQ13" s="46"/>
      <c r="UUR13" s="46"/>
      <c r="UUS13" s="46"/>
      <c r="UUT13" s="46"/>
      <c r="UUU13" s="46"/>
      <c r="UUV13" s="46"/>
      <c r="UUW13" s="46"/>
      <c r="UUX13" s="46"/>
      <c r="UUY13" s="46"/>
      <c r="UUZ13" s="46"/>
      <c r="UVA13" s="46"/>
      <c r="UVB13" s="46"/>
      <c r="UVC13" s="46"/>
      <c r="UVD13" s="46"/>
      <c r="UVE13" s="46"/>
      <c r="UVF13" s="46"/>
      <c r="UVG13" s="46"/>
      <c r="UVH13" s="46"/>
      <c r="UVI13" s="46"/>
      <c r="UVJ13" s="46"/>
      <c r="UVK13" s="46"/>
      <c r="UVL13" s="46"/>
      <c r="UVM13" s="46"/>
      <c r="UVN13" s="46"/>
      <c r="UVO13" s="46"/>
      <c r="UVP13" s="46"/>
      <c r="UVQ13" s="46"/>
      <c r="UVR13" s="46"/>
      <c r="UVS13" s="46"/>
      <c r="UVT13" s="46"/>
      <c r="UVU13" s="46"/>
      <c r="UVV13" s="46"/>
      <c r="UVW13" s="46"/>
      <c r="UVX13" s="46"/>
      <c r="UVY13" s="46"/>
      <c r="UVZ13" s="46"/>
      <c r="UWA13" s="46"/>
      <c r="UWB13" s="46"/>
      <c r="UWC13" s="46"/>
      <c r="UWD13" s="46"/>
      <c r="UWE13" s="46"/>
      <c r="UWF13" s="46"/>
      <c r="UWG13" s="46"/>
      <c r="UWH13" s="46"/>
      <c r="UWI13" s="46"/>
      <c r="UWJ13" s="46"/>
      <c r="UWK13" s="46"/>
      <c r="UWL13" s="46"/>
      <c r="UWM13" s="46"/>
      <c r="UWN13" s="46"/>
      <c r="UWO13" s="46"/>
      <c r="UWP13" s="46"/>
      <c r="UWQ13" s="46"/>
      <c r="UWR13" s="46"/>
      <c r="UWS13" s="46"/>
      <c r="UWT13" s="46"/>
      <c r="UWU13" s="46"/>
      <c r="UWV13" s="46"/>
      <c r="UWW13" s="46"/>
      <c r="UWX13" s="46"/>
      <c r="UWY13" s="46"/>
      <c r="UWZ13" s="46"/>
      <c r="UXA13" s="46"/>
      <c r="UXB13" s="46"/>
      <c r="UXC13" s="46"/>
      <c r="UXD13" s="46"/>
      <c r="UXE13" s="46"/>
      <c r="UXF13" s="46"/>
      <c r="UXG13" s="46"/>
      <c r="UXH13" s="46"/>
      <c r="UXI13" s="46"/>
      <c r="UXJ13" s="46"/>
      <c r="UXK13" s="46"/>
      <c r="UXL13" s="46"/>
      <c r="UXM13" s="46"/>
      <c r="UXN13" s="46"/>
      <c r="UXO13" s="46"/>
      <c r="UXP13" s="46"/>
      <c r="UXQ13" s="46"/>
      <c r="UXR13" s="46"/>
      <c r="UXS13" s="46"/>
      <c r="UXT13" s="46"/>
      <c r="UXU13" s="46"/>
      <c r="UXV13" s="46"/>
      <c r="UXW13" s="46"/>
      <c r="UXX13" s="46"/>
      <c r="UXY13" s="46"/>
      <c r="UXZ13" s="46"/>
      <c r="UYA13" s="46"/>
      <c r="UYB13" s="46"/>
      <c r="UYC13" s="46"/>
      <c r="UYD13" s="46"/>
      <c r="UYE13" s="46"/>
      <c r="UYF13" s="46"/>
      <c r="UYG13" s="46"/>
      <c r="UYH13" s="46"/>
      <c r="UYI13" s="46"/>
      <c r="UYJ13" s="46"/>
      <c r="UYK13" s="46"/>
      <c r="UYL13" s="46"/>
      <c r="UYM13" s="46"/>
      <c r="UYN13" s="46"/>
      <c r="UYO13" s="46"/>
      <c r="UYP13" s="46"/>
      <c r="UYQ13" s="46"/>
      <c r="UYR13" s="46"/>
      <c r="UYS13" s="46"/>
      <c r="UYT13" s="46"/>
      <c r="UYU13" s="46"/>
      <c r="UYV13" s="46"/>
      <c r="UYW13" s="46"/>
      <c r="UYX13" s="46"/>
      <c r="UYY13" s="46"/>
      <c r="UYZ13" s="46"/>
      <c r="UZA13" s="46"/>
      <c r="UZB13" s="46"/>
      <c r="UZC13" s="46"/>
      <c r="UZD13" s="46"/>
      <c r="UZE13" s="46"/>
      <c r="UZF13" s="46"/>
      <c r="UZG13" s="46"/>
      <c r="UZH13" s="46"/>
      <c r="UZI13" s="46"/>
      <c r="UZJ13" s="46"/>
      <c r="UZK13" s="46"/>
      <c r="UZL13" s="46"/>
      <c r="UZM13" s="46"/>
      <c r="UZN13" s="46"/>
      <c r="UZO13" s="46"/>
      <c r="UZP13" s="46"/>
      <c r="UZQ13" s="46"/>
      <c r="UZR13" s="46"/>
      <c r="UZS13" s="46"/>
      <c r="UZT13" s="46"/>
      <c r="UZU13" s="46"/>
      <c r="UZV13" s="46"/>
      <c r="UZW13" s="46"/>
      <c r="UZX13" s="46"/>
      <c r="UZY13" s="46"/>
      <c r="UZZ13" s="46"/>
      <c r="VAA13" s="46"/>
      <c r="VAB13" s="46"/>
      <c r="VAC13" s="46"/>
      <c r="VAD13" s="46"/>
      <c r="VAE13" s="46"/>
      <c r="VAF13" s="46"/>
      <c r="VAG13" s="46"/>
      <c r="VAH13" s="46"/>
      <c r="VAI13" s="46"/>
      <c r="VAJ13" s="46"/>
      <c r="VAK13" s="46"/>
      <c r="VAL13" s="46"/>
      <c r="VAM13" s="46"/>
      <c r="VAN13" s="46"/>
      <c r="VAO13" s="46"/>
      <c r="VAP13" s="46"/>
      <c r="VAQ13" s="46"/>
      <c r="VAR13" s="46"/>
      <c r="VAS13" s="46"/>
      <c r="VAT13" s="46"/>
      <c r="VAU13" s="46"/>
      <c r="VAV13" s="46"/>
      <c r="VAW13" s="46"/>
      <c r="VAX13" s="46"/>
      <c r="VAY13" s="46"/>
      <c r="VAZ13" s="46"/>
      <c r="VBA13" s="46"/>
      <c r="VBB13" s="46"/>
      <c r="VBC13" s="46"/>
      <c r="VBD13" s="46"/>
      <c r="VBE13" s="46"/>
      <c r="VBF13" s="46"/>
      <c r="VBG13" s="46"/>
      <c r="VBH13" s="46"/>
      <c r="VBI13" s="46"/>
      <c r="VBJ13" s="46"/>
      <c r="VBK13" s="46"/>
      <c r="VBL13" s="46"/>
      <c r="VBM13" s="46"/>
      <c r="VBN13" s="46"/>
      <c r="VBO13" s="46"/>
      <c r="VBP13" s="46"/>
      <c r="VBQ13" s="46"/>
      <c r="VBR13" s="46"/>
      <c r="VBS13" s="46"/>
      <c r="VBT13" s="46"/>
      <c r="VBU13" s="46"/>
      <c r="VBV13" s="46"/>
      <c r="VBW13" s="46"/>
      <c r="VBX13" s="46"/>
      <c r="VBY13" s="46"/>
      <c r="VBZ13" s="46"/>
      <c r="VCA13" s="46"/>
      <c r="VCB13" s="46"/>
      <c r="VCC13" s="46"/>
      <c r="VCD13" s="46"/>
      <c r="VCE13" s="46"/>
      <c r="VCF13" s="46"/>
      <c r="VCG13" s="46"/>
      <c r="VCH13" s="46"/>
      <c r="VCI13" s="46"/>
      <c r="VCJ13" s="46"/>
      <c r="VCK13" s="46"/>
      <c r="VCL13" s="46"/>
      <c r="VCM13" s="46"/>
      <c r="VCN13" s="46"/>
      <c r="VCO13" s="46"/>
      <c r="VCP13" s="46"/>
      <c r="VCQ13" s="46"/>
      <c r="VCR13" s="46"/>
      <c r="VCS13" s="46"/>
      <c r="VCT13" s="46"/>
      <c r="VCU13" s="46"/>
      <c r="VCV13" s="46"/>
      <c r="VCW13" s="46"/>
      <c r="VCX13" s="46"/>
      <c r="VCY13" s="46"/>
      <c r="VCZ13" s="46"/>
      <c r="VDA13" s="46"/>
      <c r="VDB13" s="46"/>
      <c r="VDC13" s="46"/>
      <c r="VDD13" s="46"/>
      <c r="VDE13" s="46"/>
      <c r="VDF13" s="46"/>
      <c r="VDG13" s="46"/>
      <c r="VDH13" s="46"/>
      <c r="VDI13" s="46"/>
      <c r="VDJ13" s="46"/>
      <c r="VDK13" s="46"/>
      <c r="VDL13" s="46"/>
      <c r="VDM13" s="46"/>
      <c r="VDN13" s="46"/>
      <c r="VDO13" s="46"/>
      <c r="VDP13" s="46"/>
      <c r="VDQ13" s="46"/>
      <c r="VDR13" s="46"/>
      <c r="VDS13" s="46"/>
      <c r="VDT13" s="46"/>
      <c r="VDU13" s="46"/>
      <c r="VDV13" s="46"/>
      <c r="VDW13" s="46"/>
      <c r="VDX13" s="46"/>
      <c r="VDY13" s="46"/>
      <c r="VDZ13" s="46"/>
      <c r="VEA13" s="46"/>
      <c r="VEB13" s="46"/>
      <c r="VEC13" s="46"/>
      <c r="VED13" s="46"/>
      <c r="VEE13" s="46"/>
      <c r="VEF13" s="46"/>
      <c r="VEG13" s="46"/>
      <c r="VEH13" s="46"/>
      <c r="VEI13" s="46"/>
      <c r="VEJ13" s="46"/>
      <c r="VEK13" s="46"/>
      <c r="VEL13" s="46"/>
      <c r="VEM13" s="46"/>
      <c r="VEN13" s="46"/>
      <c r="VEO13" s="46"/>
      <c r="VEP13" s="46"/>
      <c r="VEQ13" s="46"/>
      <c r="VER13" s="46"/>
      <c r="VES13" s="46"/>
      <c r="VET13" s="46"/>
      <c r="VEU13" s="46"/>
      <c r="VEV13" s="46"/>
      <c r="VEW13" s="46"/>
      <c r="VEX13" s="46"/>
      <c r="VEY13" s="46"/>
      <c r="VEZ13" s="46"/>
      <c r="VFA13" s="46"/>
      <c r="VFB13" s="46"/>
      <c r="VFC13" s="46"/>
      <c r="VFD13" s="46"/>
      <c r="VFE13" s="46"/>
      <c r="VFF13" s="46"/>
      <c r="VFG13" s="46"/>
      <c r="VFH13" s="46"/>
      <c r="VFI13" s="46"/>
      <c r="VFJ13" s="46"/>
      <c r="VFK13" s="46"/>
      <c r="VFL13" s="46"/>
      <c r="VFM13" s="46"/>
      <c r="VFN13" s="46"/>
      <c r="VFO13" s="46"/>
      <c r="VFP13" s="46"/>
      <c r="VFQ13" s="46"/>
      <c r="VFR13" s="46"/>
      <c r="VFS13" s="46"/>
      <c r="VFT13" s="46"/>
      <c r="VFU13" s="46"/>
      <c r="VFV13" s="46"/>
      <c r="VFW13" s="46"/>
      <c r="VFX13" s="46"/>
      <c r="VFY13" s="46"/>
      <c r="VFZ13" s="46"/>
      <c r="VGA13" s="46"/>
      <c r="VGB13" s="46"/>
      <c r="VGC13" s="46"/>
      <c r="VGD13" s="46"/>
      <c r="VGE13" s="46"/>
      <c r="VGF13" s="46"/>
      <c r="VGG13" s="46"/>
      <c r="VGH13" s="46"/>
      <c r="VGI13" s="46"/>
      <c r="VGJ13" s="46"/>
      <c r="VGK13" s="46"/>
      <c r="VGL13" s="46"/>
      <c r="VGM13" s="46"/>
      <c r="VGN13" s="46"/>
      <c r="VGO13" s="46"/>
      <c r="VGP13" s="46"/>
      <c r="VGQ13" s="46"/>
      <c r="VGR13" s="46"/>
      <c r="VGS13" s="46"/>
      <c r="VGT13" s="46"/>
      <c r="VGU13" s="46"/>
      <c r="VGV13" s="46"/>
      <c r="VGW13" s="46"/>
      <c r="VGX13" s="46"/>
      <c r="VGY13" s="46"/>
      <c r="VGZ13" s="46"/>
      <c r="VHA13" s="46"/>
      <c r="VHB13" s="46"/>
      <c r="VHC13" s="46"/>
      <c r="VHD13" s="46"/>
      <c r="VHE13" s="46"/>
      <c r="VHF13" s="46"/>
      <c r="VHG13" s="46"/>
      <c r="VHH13" s="46"/>
      <c r="VHI13" s="46"/>
      <c r="VHJ13" s="46"/>
      <c r="VHK13" s="46"/>
      <c r="VHL13" s="46"/>
      <c r="VHM13" s="46"/>
      <c r="VHN13" s="46"/>
      <c r="VHO13" s="46"/>
      <c r="VHP13" s="46"/>
      <c r="VHQ13" s="46"/>
      <c r="VHR13" s="46"/>
      <c r="VHS13" s="46"/>
      <c r="VHT13" s="46"/>
      <c r="VHU13" s="46"/>
      <c r="VHV13" s="46"/>
      <c r="VHW13" s="46"/>
      <c r="VHX13" s="46"/>
      <c r="VHY13" s="46"/>
      <c r="VHZ13" s="46"/>
      <c r="VIA13" s="46"/>
      <c r="VIB13" s="46"/>
      <c r="VIC13" s="46"/>
      <c r="VID13" s="46"/>
      <c r="VIE13" s="46"/>
      <c r="VIF13" s="46"/>
      <c r="VIG13" s="46"/>
      <c r="VIH13" s="46"/>
      <c r="VII13" s="46"/>
      <c r="VIJ13" s="46"/>
      <c r="VIK13" s="46"/>
      <c r="VIL13" s="46"/>
      <c r="VIM13" s="46"/>
      <c r="VIN13" s="46"/>
      <c r="VIO13" s="46"/>
      <c r="VIP13" s="46"/>
      <c r="VIQ13" s="46"/>
      <c r="VIR13" s="46"/>
      <c r="VIS13" s="46"/>
      <c r="VIT13" s="46"/>
      <c r="VIU13" s="46"/>
      <c r="VIV13" s="46"/>
      <c r="VIW13" s="46"/>
      <c r="VIX13" s="46"/>
      <c r="VIY13" s="46"/>
      <c r="VIZ13" s="46"/>
      <c r="VJA13" s="46"/>
      <c r="VJB13" s="46"/>
      <c r="VJC13" s="46"/>
      <c r="VJD13" s="46"/>
      <c r="VJE13" s="46"/>
      <c r="VJF13" s="46"/>
      <c r="VJG13" s="46"/>
      <c r="VJH13" s="46"/>
      <c r="VJI13" s="46"/>
      <c r="VJJ13" s="46"/>
      <c r="VJK13" s="46"/>
      <c r="VJL13" s="46"/>
      <c r="VJM13" s="46"/>
      <c r="VJN13" s="46"/>
      <c r="VJO13" s="46"/>
      <c r="VJP13" s="46"/>
      <c r="VJQ13" s="46"/>
      <c r="VJR13" s="46"/>
      <c r="VJS13" s="46"/>
      <c r="VJT13" s="46"/>
      <c r="VJU13" s="46"/>
      <c r="VJV13" s="46"/>
      <c r="VJW13" s="46"/>
      <c r="VJX13" s="46"/>
      <c r="VJY13" s="46"/>
      <c r="VJZ13" s="46"/>
      <c r="VKA13" s="46"/>
      <c r="VKB13" s="46"/>
      <c r="VKC13" s="46"/>
      <c r="VKD13" s="46"/>
      <c r="VKE13" s="46"/>
      <c r="VKF13" s="46"/>
      <c r="VKG13" s="46"/>
      <c r="VKH13" s="46"/>
      <c r="VKI13" s="46"/>
      <c r="VKJ13" s="46"/>
      <c r="VKK13" s="46"/>
      <c r="VKL13" s="46"/>
      <c r="VKM13" s="46"/>
      <c r="VKN13" s="46"/>
      <c r="VKO13" s="46"/>
      <c r="VKP13" s="46"/>
      <c r="VKQ13" s="46"/>
      <c r="VKR13" s="46"/>
      <c r="VKS13" s="46"/>
      <c r="VKT13" s="46"/>
      <c r="VKU13" s="46"/>
      <c r="VKV13" s="46"/>
      <c r="VKW13" s="46"/>
      <c r="VKX13" s="46"/>
      <c r="VKY13" s="46"/>
      <c r="VKZ13" s="46"/>
      <c r="VLA13" s="46"/>
      <c r="VLB13" s="46"/>
      <c r="VLC13" s="46"/>
      <c r="VLD13" s="46"/>
      <c r="VLE13" s="46"/>
      <c r="VLF13" s="46"/>
      <c r="VLG13" s="46"/>
      <c r="VLH13" s="46"/>
      <c r="VLI13" s="46"/>
      <c r="VLJ13" s="46"/>
      <c r="VLK13" s="46"/>
      <c r="VLL13" s="46"/>
      <c r="VLM13" s="46"/>
      <c r="VLN13" s="46"/>
      <c r="VLO13" s="46"/>
      <c r="VLP13" s="46"/>
      <c r="VLQ13" s="46"/>
      <c r="VLR13" s="46"/>
      <c r="VLS13" s="46"/>
      <c r="VLT13" s="46"/>
      <c r="VLU13" s="46"/>
      <c r="VLV13" s="46"/>
      <c r="VLW13" s="46"/>
      <c r="VLX13" s="46"/>
      <c r="VLY13" s="46"/>
      <c r="VLZ13" s="46"/>
      <c r="VMA13" s="46"/>
      <c r="VMB13" s="46"/>
      <c r="VMC13" s="46"/>
      <c r="VMD13" s="46"/>
      <c r="VME13" s="46"/>
      <c r="VMF13" s="46"/>
      <c r="VMG13" s="46"/>
      <c r="VMH13" s="46"/>
      <c r="VMI13" s="46"/>
      <c r="VMJ13" s="46"/>
      <c r="VMK13" s="46"/>
      <c r="VML13" s="46"/>
      <c r="VMM13" s="46"/>
      <c r="VMN13" s="46"/>
      <c r="VMO13" s="46"/>
      <c r="VMP13" s="46"/>
      <c r="VMQ13" s="46"/>
      <c r="VMR13" s="46"/>
      <c r="VMS13" s="46"/>
      <c r="VMT13" s="46"/>
      <c r="VMU13" s="46"/>
      <c r="VMV13" s="46"/>
      <c r="VMW13" s="46"/>
      <c r="VMX13" s="46"/>
      <c r="VMY13" s="46"/>
      <c r="VMZ13" s="46"/>
      <c r="VNA13" s="46"/>
      <c r="VNB13" s="46"/>
      <c r="VNC13" s="46"/>
      <c r="VND13" s="46"/>
      <c r="VNE13" s="46"/>
      <c r="VNF13" s="46"/>
      <c r="VNG13" s="46"/>
      <c r="VNH13" s="46"/>
      <c r="VNI13" s="46"/>
      <c r="VNJ13" s="46"/>
      <c r="VNK13" s="46"/>
      <c r="VNL13" s="46"/>
      <c r="VNM13" s="46"/>
      <c r="VNN13" s="46"/>
      <c r="VNO13" s="46"/>
      <c r="VNP13" s="46"/>
      <c r="VNQ13" s="46"/>
      <c r="VNR13" s="46"/>
      <c r="VNS13" s="46"/>
      <c r="VNT13" s="46"/>
      <c r="VNU13" s="46"/>
      <c r="VNV13" s="46"/>
      <c r="VNW13" s="46"/>
      <c r="VNX13" s="46"/>
      <c r="VNY13" s="46"/>
      <c r="VNZ13" s="46"/>
      <c r="VOA13" s="46"/>
      <c r="VOB13" s="46"/>
      <c r="VOC13" s="46"/>
      <c r="VOD13" s="46"/>
      <c r="VOE13" s="46"/>
      <c r="VOF13" s="46"/>
      <c r="VOG13" s="46"/>
      <c r="VOH13" s="46"/>
      <c r="VOI13" s="46"/>
      <c r="VOJ13" s="46"/>
      <c r="VOK13" s="46"/>
      <c r="VOL13" s="46"/>
      <c r="VOM13" s="46"/>
      <c r="VON13" s="46"/>
      <c r="VOO13" s="46"/>
      <c r="VOP13" s="46"/>
      <c r="VOQ13" s="46"/>
      <c r="VOR13" s="46"/>
      <c r="VOS13" s="46"/>
      <c r="VOT13" s="46"/>
      <c r="VOU13" s="46"/>
      <c r="VOV13" s="46"/>
      <c r="VOW13" s="46"/>
      <c r="VOX13" s="46"/>
      <c r="VOY13" s="46"/>
      <c r="VOZ13" s="46"/>
      <c r="VPA13" s="46"/>
      <c r="VPB13" s="46"/>
      <c r="VPC13" s="46"/>
      <c r="VPD13" s="46"/>
      <c r="VPE13" s="46"/>
      <c r="VPF13" s="46"/>
      <c r="VPG13" s="46"/>
      <c r="VPH13" s="46"/>
      <c r="VPI13" s="46"/>
      <c r="VPJ13" s="46"/>
      <c r="VPK13" s="46"/>
      <c r="VPL13" s="46"/>
      <c r="VPM13" s="46"/>
      <c r="VPN13" s="46"/>
      <c r="VPO13" s="46"/>
      <c r="VPP13" s="46"/>
      <c r="VPQ13" s="46"/>
      <c r="VPR13" s="46"/>
      <c r="VPS13" s="46"/>
      <c r="VPT13" s="46"/>
      <c r="VPU13" s="46"/>
      <c r="VPV13" s="46"/>
      <c r="VPW13" s="46"/>
      <c r="VPX13" s="46"/>
      <c r="VPY13" s="46"/>
      <c r="VPZ13" s="46"/>
      <c r="VQA13" s="46"/>
      <c r="VQB13" s="46"/>
      <c r="VQC13" s="46"/>
      <c r="VQD13" s="46"/>
      <c r="VQE13" s="46"/>
      <c r="VQF13" s="46"/>
      <c r="VQG13" s="46"/>
      <c r="VQH13" s="46"/>
      <c r="VQI13" s="46"/>
      <c r="VQJ13" s="46"/>
      <c r="VQK13" s="46"/>
      <c r="VQL13" s="46"/>
      <c r="VQM13" s="46"/>
      <c r="VQN13" s="46"/>
      <c r="VQO13" s="46"/>
      <c r="VQP13" s="46"/>
      <c r="VQQ13" s="46"/>
      <c r="VQR13" s="46"/>
      <c r="VQS13" s="46"/>
      <c r="VQT13" s="46"/>
      <c r="VQU13" s="46"/>
      <c r="VQV13" s="46"/>
      <c r="VQW13" s="46"/>
      <c r="VQX13" s="46"/>
      <c r="VQY13" s="46"/>
      <c r="VQZ13" s="46"/>
      <c r="VRA13" s="46"/>
      <c r="VRB13" s="46"/>
      <c r="VRC13" s="46"/>
      <c r="VRD13" s="46"/>
      <c r="VRE13" s="46"/>
      <c r="VRF13" s="46"/>
      <c r="VRG13" s="46"/>
      <c r="VRH13" s="46"/>
      <c r="VRI13" s="46"/>
      <c r="VRJ13" s="46"/>
      <c r="VRK13" s="46"/>
      <c r="VRL13" s="46"/>
      <c r="VRM13" s="46"/>
      <c r="VRN13" s="46"/>
      <c r="VRO13" s="46"/>
      <c r="VRP13" s="46"/>
      <c r="VRQ13" s="46"/>
      <c r="VRR13" s="46"/>
      <c r="VRS13" s="46"/>
      <c r="VRT13" s="46"/>
      <c r="VRU13" s="46"/>
      <c r="VRV13" s="46"/>
      <c r="VRW13" s="46"/>
      <c r="VRX13" s="46"/>
      <c r="VRY13" s="46"/>
      <c r="VRZ13" s="46"/>
      <c r="VSA13" s="46"/>
      <c r="VSB13" s="46"/>
      <c r="VSC13" s="46"/>
      <c r="VSD13" s="46"/>
      <c r="VSE13" s="46"/>
      <c r="VSF13" s="46"/>
      <c r="VSG13" s="46"/>
      <c r="VSH13" s="46"/>
      <c r="VSI13" s="46"/>
      <c r="VSJ13" s="46"/>
      <c r="VSK13" s="46"/>
      <c r="VSL13" s="46"/>
      <c r="VSM13" s="46"/>
      <c r="VSN13" s="46"/>
      <c r="VSO13" s="46"/>
      <c r="VSP13" s="46"/>
      <c r="VSQ13" s="46"/>
      <c r="VSR13" s="46"/>
      <c r="VSS13" s="46"/>
      <c r="VST13" s="46"/>
      <c r="VSU13" s="46"/>
      <c r="VSV13" s="46"/>
      <c r="VSW13" s="46"/>
      <c r="VSX13" s="46"/>
      <c r="VSY13" s="46"/>
      <c r="VSZ13" s="46"/>
      <c r="VTA13" s="46"/>
      <c r="VTB13" s="46"/>
      <c r="VTC13" s="46"/>
      <c r="VTD13" s="46"/>
      <c r="VTE13" s="46"/>
      <c r="VTF13" s="46"/>
      <c r="VTG13" s="46"/>
      <c r="VTH13" s="46"/>
      <c r="VTI13" s="46"/>
      <c r="VTJ13" s="46"/>
      <c r="VTK13" s="46"/>
      <c r="VTL13" s="46"/>
      <c r="VTM13" s="46"/>
      <c r="VTN13" s="46"/>
      <c r="VTO13" s="46"/>
      <c r="VTP13" s="46"/>
      <c r="VTQ13" s="46"/>
      <c r="VTR13" s="46"/>
      <c r="VTS13" s="46"/>
      <c r="VTT13" s="46"/>
      <c r="VTU13" s="46"/>
      <c r="VTV13" s="46"/>
      <c r="VTW13" s="46"/>
      <c r="VTX13" s="46"/>
      <c r="VTY13" s="46"/>
      <c r="VTZ13" s="46"/>
      <c r="VUA13" s="46"/>
      <c r="VUB13" s="46"/>
      <c r="VUC13" s="46"/>
      <c r="VUD13" s="46"/>
      <c r="VUE13" s="46"/>
      <c r="VUF13" s="46"/>
      <c r="VUG13" s="46"/>
      <c r="VUH13" s="46"/>
      <c r="VUI13" s="46"/>
      <c r="VUJ13" s="46"/>
      <c r="VUK13" s="46"/>
      <c r="VUL13" s="46"/>
      <c r="VUM13" s="46"/>
      <c r="VUN13" s="46"/>
      <c r="VUO13" s="46"/>
      <c r="VUP13" s="46"/>
      <c r="VUQ13" s="46"/>
      <c r="VUR13" s="46"/>
      <c r="VUS13" s="46"/>
      <c r="VUT13" s="46"/>
      <c r="VUU13" s="46"/>
      <c r="VUV13" s="46"/>
      <c r="VUW13" s="46"/>
      <c r="VUX13" s="46"/>
      <c r="VUY13" s="46"/>
      <c r="VUZ13" s="46"/>
      <c r="VVA13" s="46"/>
      <c r="VVB13" s="46"/>
      <c r="VVC13" s="46"/>
      <c r="VVD13" s="46"/>
      <c r="VVE13" s="46"/>
      <c r="VVF13" s="46"/>
      <c r="VVG13" s="46"/>
      <c r="VVH13" s="46"/>
      <c r="VVI13" s="46"/>
      <c r="VVJ13" s="46"/>
      <c r="VVK13" s="46"/>
      <c r="VVL13" s="46"/>
      <c r="VVM13" s="46"/>
      <c r="VVN13" s="46"/>
      <c r="VVO13" s="46"/>
      <c r="VVP13" s="46"/>
      <c r="VVQ13" s="46"/>
      <c r="VVR13" s="46"/>
      <c r="VVS13" s="46"/>
      <c r="VVT13" s="46"/>
      <c r="VVU13" s="46"/>
      <c r="VVV13" s="46"/>
      <c r="VVW13" s="46"/>
      <c r="VVX13" s="46"/>
      <c r="VVY13" s="46"/>
      <c r="VVZ13" s="46"/>
      <c r="VWA13" s="46"/>
      <c r="VWB13" s="46"/>
      <c r="VWC13" s="46"/>
      <c r="VWD13" s="46"/>
      <c r="VWE13" s="46"/>
      <c r="VWF13" s="46"/>
      <c r="VWG13" s="46"/>
      <c r="VWH13" s="46"/>
      <c r="VWI13" s="46"/>
      <c r="VWJ13" s="46"/>
      <c r="VWK13" s="46"/>
      <c r="VWL13" s="46"/>
      <c r="VWM13" s="46"/>
      <c r="VWN13" s="46"/>
      <c r="VWO13" s="46"/>
      <c r="VWP13" s="46"/>
      <c r="VWQ13" s="46"/>
      <c r="VWR13" s="46"/>
      <c r="VWS13" s="46"/>
      <c r="VWT13" s="46"/>
      <c r="VWU13" s="46"/>
      <c r="VWV13" s="46"/>
      <c r="VWW13" s="46"/>
      <c r="VWX13" s="46"/>
      <c r="VWY13" s="46"/>
      <c r="VWZ13" s="46"/>
      <c r="VXA13" s="46"/>
      <c r="VXB13" s="46"/>
      <c r="VXC13" s="46"/>
      <c r="VXD13" s="46"/>
      <c r="VXE13" s="46"/>
      <c r="VXF13" s="46"/>
      <c r="VXG13" s="46"/>
      <c r="VXH13" s="46"/>
      <c r="VXI13" s="46"/>
      <c r="VXJ13" s="46"/>
      <c r="VXK13" s="46"/>
      <c r="VXL13" s="46"/>
      <c r="VXM13" s="46"/>
      <c r="VXN13" s="46"/>
      <c r="VXO13" s="46"/>
      <c r="VXP13" s="46"/>
      <c r="VXQ13" s="46"/>
      <c r="VXR13" s="46"/>
      <c r="VXS13" s="46"/>
      <c r="VXT13" s="46"/>
      <c r="VXU13" s="46"/>
      <c r="VXV13" s="46"/>
      <c r="VXW13" s="46"/>
      <c r="VXX13" s="46"/>
      <c r="VXY13" s="46"/>
      <c r="VXZ13" s="46"/>
      <c r="VYA13" s="46"/>
      <c r="VYB13" s="46"/>
      <c r="VYC13" s="46"/>
      <c r="VYD13" s="46"/>
      <c r="VYE13" s="46"/>
      <c r="VYF13" s="46"/>
      <c r="VYG13" s="46"/>
      <c r="VYH13" s="46"/>
      <c r="VYI13" s="46"/>
      <c r="VYJ13" s="46"/>
      <c r="VYK13" s="46"/>
      <c r="VYL13" s="46"/>
      <c r="VYM13" s="46"/>
      <c r="VYN13" s="46"/>
      <c r="VYO13" s="46"/>
      <c r="VYP13" s="46"/>
      <c r="VYQ13" s="46"/>
      <c r="VYR13" s="46"/>
      <c r="VYS13" s="46"/>
      <c r="VYT13" s="46"/>
      <c r="VYU13" s="46"/>
      <c r="VYV13" s="46"/>
      <c r="VYW13" s="46"/>
      <c r="VYX13" s="46"/>
      <c r="VYY13" s="46"/>
      <c r="VYZ13" s="46"/>
      <c r="VZA13" s="46"/>
      <c r="VZB13" s="46"/>
      <c r="VZC13" s="46"/>
      <c r="VZD13" s="46"/>
      <c r="VZE13" s="46"/>
      <c r="VZF13" s="46"/>
      <c r="VZG13" s="46"/>
      <c r="VZH13" s="46"/>
      <c r="VZI13" s="46"/>
      <c r="VZJ13" s="46"/>
      <c r="VZK13" s="46"/>
      <c r="VZL13" s="46"/>
      <c r="VZM13" s="46"/>
      <c r="VZN13" s="46"/>
      <c r="VZO13" s="46"/>
      <c r="VZP13" s="46"/>
      <c r="VZQ13" s="46"/>
      <c r="VZR13" s="46"/>
      <c r="VZS13" s="46"/>
      <c r="VZT13" s="46"/>
      <c r="VZU13" s="46"/>
      <c r="VZV13" s="46"/>
      <c r="VZW13" s="46"/>
      <c r="VZX13" s="46"/>
      <c r="VZY13" s="46"/>
      <c r="VZZ13" s="46"/>
      <c r="WAA13" s="46"/>
      <c r="WAB13" s="46"/>
      <c r="WAC13" s="46"/>
      <c r="WAD13" s="46"/>
      <c r="WAE13" s="46"/>
      <c r="WAF13" s="46"/>
      <c r="WAG13" s="46"/>
      <c r="WAH13" s="46"/>
      <c r="WAI13" s="46"/>
      <c r="WAJ13" s="46"/>
      <c r="WAK13" s="46"/>
      <c r="WAL13" s="46"/>
      <c r="WAM13" s="46"/>
      <c r="WAN13" s="46"/>
      <c r="WAO13" s="46"/>
      <c r="WAP13" s="46"/>
      <c r="WAQ13" s="46"/>
      <c r="WAR13" s="46"/>
      <c r="WAS13" s="46"/>
      <c r="WAT13" s="46"/>
      <c r="WAU13" s="46"/>
      <c r="WAV13" s="46"/>
      <c r="WAW13" s="46"/>
      <c r="WAX13" s="46"/>
      <c r="WAY13" s="46"/>
      <c r="WAZ13" s="46"/>
      <c r="WBA13" s="46"/>
      <c r="WBB13" s="46"/>
      <c r="WBC13" s="46"/>
      <c r="WBD13" s="46"/>
      <c r="WBE13" s="46"/>
      <c r="WBF13" s="46"/>
      <c r="WBG13" s="46"/>
      <c r="WBH13" s="46"/>
      <c r="WBI13" s="46"/>
      <c r="WBJ13" s="46"/>
      <c r="WBK13" s="46"/>
      <c r="WBL13" s="46"/>
      <c r="WBM13" s="46"/>
      <c r="WBN13" s="46"/>
      <c r="WBO13" s="46"/>
      <c r="WBP13" s="46"/>
      <c r="WBQ13" s="46"/>
      <c r="WBR13" s="46"/>
      <c r="WBS13" s="46"/>
      <c r="WBT13" s="46"/>
      <c r="WBU13" s="46"/>
      <c r="WBV13" s="46"/>
      <c r="WBW13" s="46"/>
      <c r="WBX13" s="46"/>
      <c r="WBY13" s="46"/>
      <c r="WBZ13" s="46"/>
      <c r="WCA13" s="46"/>
      <c r="WCB13" s="46"/>
      <c r="WCC13" s="46"/>
      <c r="WCD13" s="46"/>
      <c r="WCE13" s="46"/>
      <c r="WCF13" s="46"/>
      <c r="WCG13" s="46"/>
      <c r="WCH13" s="46"/>
      <c r="WCI13" s="46"/>
      <c r="WCJ13" s="46"/>
      <c r="WCK13" s="46"/>
      <c r="WCL13" s="46"/>
      <c r="WCM13" s="46"/>
      <c r="WCN13" s="46"/>
      <c r="WCO13" s="46"/>
      <c r="WCP13" s="46"/>
      <c r="WCQ13" s="46"/>
      <c r="WCR13" s="46"/>
      <c r="WCS13" s="46"/>
      <c r="WCT13" s="46"/>
      <c r="WCU13" s="46"/>
      <c r="WCV13" s="46"/>
      <c r="WCW13" s="46"/>
      <c r="WCX13" s="46"/>
      <c r="WCY13" s="46"/>
      <c r="WCZ13" s="46"/>
      <c r="WDA13" s="46"/>
      <c r="WDB13" s="46"/>
      <c r="WDC13" s="46"/>
      <c r="WDD13" s="46"/>
      <c r="WDE13" s="46"/>
      <c r="WDF13" s="46"/>
      <c r="WDG13" s="46"/>
      <c r="WDH13" s="46"/>
      <c r="WDI13" s="46"/>
      <c r="WDJ13" s="46"/>
      <c r="WDK13" s="46"/>
      <c r="WDL13" s="46"/>
      <c r="WDM13" s="46"/>
      <c r="WDN13" s="46"/>
      <c r="WDO13" s="46"/>
      <c r="WDP13" s="46"/>
      <c r="WDQ13" s="46"/>
      <c r="WDR13" s="46"/>
      <c r="WDS13" s="46"/>
      <c r="WDT13" s="46"/>
      <c r="WDU13" s="46"/>
      <c r="WDV13" s="46"/>
      <c r="WDW13" s="46"/>
      <c r="WDX13" s="46"/>
      <c r="WDY13" s="46"/>
      <c r="WDZ13" s="46"/>
      <c r="WEA13" s="46"/>
      <c r="WEB13" s="46"/>
      <c r="WEC13" s="46"/>
      <c r="WED13" s="46"/>
      <c r="WEE13" s="46"/>
      <c r="WEF13" s="46"/>
      <c r="WEG13" s="46"/>
      <c r="WEH13" s="46"/>
      <c r="WEI13" s="46"/>
      <c r="WEJ13" s="46"/>
      <c r="WEK13" s="46"/>
      <c r="WEL13" s="46"/>
      <c r="WEM13" s="46"/>
      <c r="WEN13" s="46"/>
      <c r="WEO13" s="46"/>
      <c r="WEP13" s="46"/>
      <c r="WEQ13" s="46"/>
      <c r="WER13" s="46"/>
      <c r="WES13" s="46"/>
      <c r="WET13" s="46"/>
      <c r="WEU13" s="46"/>
      <c r="WEV13" s="46"/>
      <c r="WEW13" s="46"/>
      <c r="WEX13" s="46"/>
      <c r="WEY13" s="46"/>
      <c r="WEZ13" s="46"/>
      <c r="WFA13" s="46"/>
      <c r="WFB13" s="46"/>
      <c r="WFC13" s="46"/>
      <c r="WFD13" s="46"/>
      <c r="WFE13" s="46"/>
      <c r="WFF13" s="46"/>
      <c r="WFG13" s="46"/>
      <c r="WFH13" s="46"/>
      <c r="WFI13" s="46"/>
      <c r="WFJ13" s="46"/>
      <c r="WFK13" s="46"/>
      <c r="WFL13" s="46"/>
      <c r="WFM13" s="46"/>
      <c r="WFN13" s="46"/>
      <c r="WFO13" s="46"/>
      <c r="WFP13" s="46"/>
      <c r="WFQ13" s="46"/>
      <c r="WFR13" s="46"/>
      <c r="WFS13" s="46"/>
      <c r="WFT13" s="46"/>
      <c r="WFU13" s="46"/>
      <c r="WFV13" s="46"/>
      <c r="WFW13" s="46"/>
      <c r="WFX13" s="46"/>
      <c r="WFY13" s="46"/>
      <c r="WFZ13" s="46"/>
      <c r="WGA13" s="46"/>
      <c r="WGB13" s="46"/>
      <c r="WGC13" s="46"/>
      <c r="WGD13" s="46"/>
      <c r="WGE13" s="46"/>
      <c r="WGF13" s="46"/>
      <c r="WGG13" s="46"/>
      <c r="WGH13" s="46"/>
      <c r="WGI13" s="46"/>
      <c r="WGJ13" s="46"/>
      <c r="WGK13" s="46"/>
      <c r="WGL13" s="46"/>
      <c r="WGM13" s="46"/>
      <c r="WGN13" s="46"/>
      <c r="WGO13" s="46"/>
      <c r="WGP13" s="46"/>
      <c r="WGQ13" s="46"/>
      <c r="WGR13" s="46"/>
      <c r="WGS13" s="46"/>
      <c r="WGT13" s="46"/>
      <c r="WGU13" s="46"/>
      <c r="WGV13" s="46"/>
      <c r="WGW13" s="46"/>
      <c r="WGX13" s="46"/>
      <c r="WGY13" s="46"/>
      <c r="WGZ13" s="46"/>
      <c r="WHA13" s="46"/>
      <c r="WHB13" s="46"/>
      <c r="WHC13" s="46"/>
      <c r="WHD13" s="46"/>
      <c r="WHE13" s="46"/>
      <c r="WHF13" s="46"/>
      <c r="WHG13" s="46"/>
      <c r="WHH13" s="46"/>
      <c r="WHI13" s="46"/>
      <c r="WHJ13" s="46"/>
      <c r="WHK13" s="46"/>
      <c r="WHL13" s="46"/>
      <c r="WHM13" s="46"/>
      <c r="WHN13" s="46"/>
      <c r="WHO13" s="46"/>
      <c r="WHP13" s="46"/>
      <c r="WHQ13" s="46"/>
      <c r="WHR13" s="46"/>
      <c r="WHS13" s="46"/>
      <c r="WHT13" s="46"/>
      <c r="WHU13" s="46"/>
      <c r="WHV13" s="46"/>
      <c r="WHW13" s="46"/>
      <c r="WHX13" s="46"/>
      <c r="WHY13" s="46"/>
      <c r="WHZ13" s="46"/>
      <c r="WIA13" s="46"/>
      <c r="WIB13" s="46"/>
      <c r="WIC13" s="46"/>
      <c r="WID13" s="46"/>
      <c r="WIE13" s="46"/>
      <c r="WIF13" s="46"/>
      <c r="WIG13" s="46"/>
      <c r="WIH13" s="46"/>
      <c r="WII13" s="46"/>
      <c r="WIJ13" s="46"/>
      <c r="WIK13" s="46"/>
      <c r="WIL13" s="46"/>
      <c r="WIM13" s="46"/>
      <c r="WIN13" s="46"/>
      <c r="WIO13" s="46"/>
      <c r="WIP13" s="46"/>
      <c r="WIQ13" s="46"/>
      <c r="WIR13" s="46"/>
      <c r="WIS13" s="46"/>
      <c r="WIT13" s="46"/>
      <c r="WIU13" s="46"/>
      <c r="WIV13" s="46"/>
      <c r="WIW13" s="46"/>
      <c r="WIX13" s="46"/>
      <c r="WIY13" s="46"/>
      <c r="WIZ13" s="46"/>
      <c r="WJA13" s="46"/>
      <c r="WJB13" s="46"/>
      <c r="WJC13" s="46"/>
      <c r="WJD13" s="46"/>
      <c r="WJE13" s="46"/>
      <c r="WJF13" s="46"/>
      <c r="WJG13" s="46"/>
      <c r="WJH13" s="46"/>
      <c r="WJI13" s="46"/>
      <c r="WJJ13" s="46"/>
      <c r="WJK13" s="46"/>
      <c r="WJL13" s="46"/>
      <c r="WJM13" s="46"/>
      <c r="WJN13" s="46"/>
      <c r="WJO13" s="46"/>
      <c r="WJP13" s="46"/>
      <c r="WJQ13" s="46"/>
      <c r="WJR13" s="46"/>
      <c r="WJS13" s="46"/>
      <c r="WJT13" s="46"/>
      <c r="WJU13" s="46"/>
      <c r="WJV13" s="46"/>
      <c r="WJW13" s="46"/>
      <c r="WJX13" s="46"/>
      <c r="WJY13" s="46"/>
      <c r="WJZ13" s="46"/>
      <c r="WKA13" s="46"/>
      <c r="WKB13" s="46"/>
      <c r="WKC13" s="46"/>
      <c r="WKD13" s="46"/>
      <c r="WKE13" s="46"/>
      <c r="WKF13" s="46"/>
      <c r="WKG13" s="46"/>
      <c r="WKH13" s="46"/>
      <c r="WKI13" s="46"/>
      <c r="WKJ13" s="46"/>
      <c r="WKK13" s="46"/>
      <c r="WKL13" s="46"/>
      <c r="WKM13" s="46"/>
      <c r="WKN13" s="46"/>
      <c r="WKO13" s="46"/>
      <c r="WKP13" s="46"/>
      <c r="WKQ13" s="46"/>
      <c r="WKR13" s="46"/>
      <c r="WKS13" s="46"/>
      <c r="WKT13" s="46"/>
      <c r="WKU13" s="46"/>
      <c r="WKV13" s="46"/>
      <c r="WKW13" s="46"/>
      <c r="WKX13" s="46"/>
      <c r="WKY13" s="46"/>
      <c r="WKZ13" s="46"/>
      <c r="WLA13" s="46"/>
      <c r="WLB13" s="46"/>
      <c r="WLC13" s="46"/>
      <c r="WLD13" s="46"/>
      <c r="WLE13" s="46"/>
      <c r="WLF13" s="46"/>
      <c r="WLG13" s="46"/>
      <c r="WLH13" s="46"/>
      <c r="WLI13" s="46"/>
      <c r="WLJ13" s="46"/>
      <c r="WLK13" s="46"/>
      <c r="WLL13" s="46"/>
      <c r="WLM13" s="46"/>
      <c r="WLN13" s="46"/>
      <c r="WLO13" s="46"/>
      <c r="WLP13" s="46"/>
      <c r="WLQ13" s="46"/>
      <c r="WLR13" s="46"/>
      <c r="WLS13" s="46"/>
      <c r="WLT13" s="46"/>
      <c r="WLU13" s="46"/>
      <c r="WLV13" s="46"/>
      <c r="WLW13" s="46"/>
      <c r="WLX13" s="46"/>
      <c r="WLY13" s="46"/>
      <c r="WLZ13" s="46"/>
      <c r="WMA13" s="46"/>
      <c r="WMB13" s="46"/>
      <c r="WMC13" s="46"/>
      <c r="WMD13" s="46"/>
      <c r="WME13" s="46"/>
      <c r="WMF13" s="46"/>
      <c r="WMG13" s="46"/>
      <c r="WMH13" s="46"/>
      <c r="WMI13" s="46"/>
      <c r="WMJ13" s="46"/>
      <c r="WMK13" s="46"/>
      <c r="WML13" s="46"/>
      <c r="WMM13" s="46"/>
      <c r="WMN13" s="46"/>
      <c r="WMO13" s="46"/>
      <c r="WMP13" s="46"/>
      <c r="WMQ13" s="46"/>
      <c r="WMR13" s="46"/>
      <c r="WMS13" s="46"/>
      <c r="WMT13" s="46"/>
      <c r="WMU13" s="46"/>
      <c r="WMV13" s="46"/>
      <c r="WMW13" s="46"/>
      <c r="WMX13" s="46"/>
      <c r="WMY13" s="46"/>
      <c r="WMZ13" s="46"/>
      <c r="WNA13" s="46"/>
      <c r="WNB13" s="46"/>
      <c r="WNC13" s="46"/>
      <c r="WND13" s="46"/>
      <c r="WNE13" s="46"/>
      <c r="WNF13" s="46"/>
      <c r="WNG13" s="46"/>
      <c r="WNH13" s="46"/>
      <c r="WNI13" s="46"/>
      <c r="WNJ13" s="46"/>
      <c r="WNK13" s="46"/>
      <c r="WNL13" s="46"/>
      <c r="WNM13" s="46"/>
      <c r="WNN13" s="46"/>
      <c r="WNO13" s="46"/>
      <c r="WNP13" s="46"/>
      <c r="WNQ13" s="46"/>
      <c r="WNR13" s="46"/>
      <c r="WNS13" s="46"/>
      <c r="WNT13" s="46"/>
      <c r="WNU13" s="46"/>
      <c r="WNV13" s="46"/>
      <c r="WNW13" s="46"/>
      <c r="WNX13" s="46"/>
      <c r="WNY13" s="46"/>
      <c r="WNZ13" s="46"/>
      <c r="WOA13" s="46"/>
      <c r="WOB13" s="46"/>
      <c r="WOC13" s="46"/>
      <c r="WOD13" s="46"/>
      <c r="WOE13" s="46"/>
      <c r="WOF13" s="46"/>
      <c r="WOG13" s="46"/>
      <c r="WOH13" s="46"/>
      <c r="WOI13" s="46"/>
      <c r="WOJ13" s="46"/>
      <c r="WOK13" s="46"/>
      <c r="WOL13" s="46"/>
      <c r="WOM13" s="46"/>
      <c r="WON13" s="46"/>
      <c r="WOO13" s="46"/>
      <c r="WOP13" s="46"/>
      <c r="WOQ13" s="46"/>
      <c r="WOR13" s="46"/>
      <c r="WOS13" s="46"/>
      <c r="WOT13" s="46"/>
      <c r="WOU13" s="46"/>
      <c r="WOV13" s="46"/>
      <c r="WOW13" s="46"/>
      <c r="WOX13" s="46"/>
      <c r="WOY13" s="46"/>
      <c r="WOZ13" s="46"/>
      <c r="WPA13" s="46"/>
      <c r="WPB13" s="46"/>
      <c r="WPC13" s="46"/>
      <c r="WPD13" s="46"/>
      <c r="WPE13" s="46"/>
      <c r="WPF13" s="46"/>
      <c r="WPG13" s="46"/>
      <c r="WPH13" s="46"/>
      <c r="WPI13" s="46"/>
      <c r="WPJ13" s="46"/>
      <c r="WPK13" s="46"/>
      <c r="WPL13" s="46"/>
      <c r="WPM13" s="46"/>
      <c r="WPN13" s="46"/>
      <c r="WPO13" s="46"/>
      <c r="WPP13" s="46"/>
      <c r="WPQ13" s="46"/>
      <c r="WPR13" s="46"/>
      <c r="WPS13" s="46"/>
      <c r="WPT13" s="46"/>
      <c r="WPU13" s="46"/>
      <c r="WPV13" s="46"/>
      <c r="WPW13" s="46"/>
      <c r="WPX13" s="46"/>
      <c r="WPY13" s="46"/>
      <c r="WPZ13" s="46"/>
      <c r="WQA13" s="46"/>
      <c r="WQB13" s="46"/>
      <c r="WQC13" s="46"/>
      <c r="WQD13" s="46"/>
      <c r="WQE13" s="46"/>
      <c r="WQF13" s="46"/>
      <c r="WQG13" s="46"/>
      <c r="WQH13" s="46"/>
      <c r="WQI13" s="46"/>
      <c r="WQJ13" s="46"/>
      <c r="WQK13" s="46"/>
      <c r="WQL13" s="46"/>
      <c r="WQM13" s="46"/>
      <c r="WQN13" s="46"/>
      <c r="WQO13" s="46"/>
      <c r="WQP13" s="46"/>
      <c r="WQQ13" s="46"/>
      <c r="WQR13" s="46"/>
      <c r="WQS13" s="46"/>
      <c r="WQT13" s="46"/>
      <c r="WQU13" s="46"/>
      <c r="WQV13" s="46"/>
      <c r="WQW13" s="46"/>
      <c r="WQX13" s="46"/>
      <c r="WQY13" s="46"/>
      <c r="WQZ13" s="46"/>
      <c r="WRA13" s="46"/>
      <c r="WRB13" s="46"/>
      <c r="WRC13" s="46"/>
      <c r="WRD13" s="46"/>
      <c r="WRE13" s="46"/>
      <c r="WRF13" s="46"/>
      <c r="WRG13" s="46"/>
      <c r="WRH13" s="46"/>
      <c r="WRI13" s="46"/>
      <c r="WRJ13" s="46"/>
      <c r="WRK13" s="46"/>
      <c r="WRL13" s="46"/>
      <c r="WRM13" s="46"/>
      <c r="WRN13" s="46"/>
      <c r="WRO13" s="46"/>
      <c r="WRP13" s="46"/>
      <c r="WRQ13" s="46"/>
      <c r="WRR13" s="46"/>
      <c r="WRS13" s="46"/>
      <c r="WRT13" s="46"/>
      <c r="WRU13" s="46"/>
      <c r="WRV13" s="46"/>
      <c r="WRW13" s="46"/>
      <c r="WRX13" s="46"/>
      <c r="WRY13" s="46"/>
      <c r="WRZ13" s="46"/>
      <c r="WSA13" s="46"/>
      <c r="WSB13" s="46"/>
      <c r="WSC13" s="46"/>
      <c r="WSD13" s="46"/>
      <c r="WSE13" s="46"/>
      <c r="WSF13" s="46"/>
      <c r="WSG13" s="46"/>
      <c r="WSH13" s="46"/>
      <c r="WSI13" s="46"/>
      <c r="WSJ13" s="46"/>
      <c r="WSK13" s="46"/>
      <c r="WSL13" s="46"/>
      <c r="WSM13" s="46"/>
      <c r="WSN13" s="46"/>
      <c r="WSO13" s="46"/>
      <c r="WSP13" s="46"/>
      <c r="WSQ13" s="46"/>
      <c r="WSR13" s="46"/>
      <c r="WSS13" s="46"/>
      <c r="WST13" s="46"/>
      <c r="WSU13" s="46"/>
      <c r="WSV13" s="46"/>
      <c r="WSW13" s="46"/>
      <c r="WSX13" s="46"/>
      <c r="WSY13" s="46"/>
      <c r="WSZ13" s="46"/>
      <c r="WTA13" s="46"/>
      <c r="WTB13" s="46"/>
      <c r="WTC13" s="46"/>
      <c r="WTD13" s="46"/>
      <c r="WTE13" s="46"/>
      <c r="WTF13" s="46"/>
      <c r="WTG13" s="46"/>
      <c r="WTH13" s="46"/>
      <c r="WTI13" s="46"/>
      <c r="WTJ13" s="46"/>
      <c r="WTK13" s="46"/>
      <c r="WTL13" s="46"/>
      <c r="WTM13" s="46"/>
      <c r="WTN13" s="46"/>
      <c r="WTO13" s="46"/>
      <c r="WTP13" s="46"/>
      <c r="WTQ13" s="46"/>
      <c r="WTR13" s="46"/>
      <c r="WTS13" s="46"/>
      <c r="WTT13" s="46"/>
      <c r="WTU13" s="46"/>
      <c r="WTV13" s="46"/>
      <c r="WTW13" s="46"/>
      <c r="WTX13" s="46"/>
      <c r="WTY13" s="46"/>
      <c r="WTZ13" s="46"/>
      <c r="WUA13" s="46"/>
      <c r="WUB13" s="46"/>
      <c r="WUC13" s="46"/>
      <c r="WUD13" s="46"/>
      <c r="WUE13" s="46"/>
      <c r="WUF13" s="46"/>
      <c r="WUG13" s="46"/>
      <c r="WUH13" s="46"/>
      <c r="WUI13" s="46"/>
      <c r="WUJ13" s="46"/>
      <c r="WUK13" s="46"/>
      <c r="WUL13" s="46"/>
      <c r="WUM13" s="46"/>
      <c r="WUN13" s="46"/>
      <c r="WUO13" s="46"/>
      <c r="WUP13" s="46"/>
      <c r="WUQ13" s="46"/>
      <c r="WUR13" s="46"/>
      <c r="WUS13" s="46"/>
      <c r="WUT13" s="46"/>
      <c r="WUU13" s="46"/>
      <c r="WUV13" s="46"/>
      <c r="WUW13" s="46"/>
      <c r="WUX13" s="46"/>
      <c r="WUY13" s="46"/>
      <c r="WUZ13" s="46"/>
      <c r="WVA13" s="46"/>
      <c r="WVB13" s="46"/>
      <c r="WVC13" s="46"/>
      <c r="WVD13" s="46"/>
      <c r="WVE13" s="46"/>
      <c r="WVF13" s="46"/>
      <c r="WVG13" s="46"/>
      <c r="WVH13" s="46"/>
      <c r="WVI13" s="46"/>
      <c r="WVJ13" s="46"/>
      <c r="WVK13" s="46"/>
      <c r="WVL13" s="46"/>
      <c r="WVM13" s="46"/>
      <c r="WVN13" s="46"/>
      <c r="WVO13" s="46"/>
      <c r="WVP13" s="46"/>
      <c r="WVQ13" s="46"/>
      <c r="WVR13" s="46"/>
      <c r="WVS13" s="46"/>
      <c r="WVT13" s="46"/>
      <c r="WVU13" s="46"/>
      <c r="WVV13" s="46"/>
      <c r="WVW13" s="46"/>
      <c r="WVX13" s="46"/>
      <c r="WVY13" s="46"/>
      <c r="WVZ13" s="46"/>
      <c r="WWA13" s="46"/>
      <c r="WWB13" s="46"/>
      <c r="WWC13" s="46"/>
    </row>
    <row r="14" spans="1:16149">
      <c r="A14" s="3"/>
      <c r="B14" s="3"/>
      <c r="C14" s="3"/>
      <c r="D14" s="3"/>
      <c r="E14" s="3"/>
      <c r="F14" s="3"/>
      <c r="G14" s="3"/>
      <c r="H14" s="3"/>
      <c r="I14" s="3"/>
      <c r="J14" s="3"/>
      <c r="K14" s="3"/>
      <c r="L14" s="3"/>
      <c r="M14" s="3"/>
      <c r="N14" s="3"/>
      <c r="O14" s="3"/>
      <c r="P14" s="3"/>
      <c r="Q14" s="3"/>
      <c r="R14" s="3"/>
      <c r="S14" s="3"/>
      <c r="T14" s="4"/>
      <c r="U14" s="4"/>
    </row>
    <row r="15" spans="1:16149" s="63" customFormat="1" ht="99" customHeight="1">
      <c r="A15" s="765" t="s">
        <v>1</v>
      </c>
      <c r="B15" s="765"/>
      <c r="C15" s="765"/>
      <c r="D15" s="765" t="s">
        <v>2</v>
      </c>
      <c r="E15" s="765"/>
      <c r="F15" s="765" t="s">
        <v>3</v>
      </c>
      <c r="G15" s="765"/>
      <c r="H15" s="765"/>
      <c r="I15" s="765" t="s">
        <v>4</v>
      </c>
      <c r="J15" s="766" t="s">
        <v>5</v>
      </c>
      <c r="K15" s="767"/>
      <c r="L15" s="767"/>
      <c r="M15" s="767"/>
      <c r="N15" s="767"/>
      <c r="O15" s="768"/>
      <c r="P15" s="738" t="s">
        <v>6</v>
      </c>
      <c r="Q15" s="738"/>
      <c r="R15" s="738"/>
      <c r="S15" s="738"/>
      <c r="T15" s="815" t="s">
        <v>7</v>
      </c>
      <c r="U15" s="1268" t="s">
        <v>8</v>
      </c>
      <c r="V15" s="671">
        <v>2019</v>
      </c>
      <c r="W15" s="671"/>
      <c r="X15" s="671"/>
      <c r="Y15" s="671"/>
      <c r="AA15" s="634" t="s">
        <v>713</v>
      </c>
      <c r="AB15" s="634"/>
      <c r="AC15" s="634"/>
      <c r="AD15" s="634"/>
      <c r="AE15" s="634" t="s">
        <v>715</v>
      </c>
      <c r="AF15" s="634"/>
      <c r="AG15" s="634"/>
      <c r="AH15" s="634"/>
      <c r="AI15" s="634" t="s">
        <v>716</v>
      </c>
      <c r="AJ15" s="634"/>
      <c r="AK15" s="634"/>
      <c r="AL15" s="634"/>
      <c r="AM15" s="634" t="s">
        <v>717</v>
      </c>
      <c r="AN15" s="634"/>
      <c r="AO15" s="634"/>
      <c r="AP15" s="634"/>
    </row>
    <row r="16" spans="1:16149" s="63" customFormat="1" ht="99" customHeight="1">
      <c r="A16" s="765"/>
      <c r="B16" s="765"/>
      <c r="C16" s="765"/>
      <c r="D16" s="765"/>
      <c r="E16" s="765"/>
      <c r="F16" s="765"/>
      <c r="G16" s="765"/>
      <c r="H16" s="765"/>
      <c r="I16" s="765"/>
      <c r="J16" s="769"/>
      <c r="K16" s="770"/>
      <c r="L16" s="770"/>
      <c r="M16" s="770"/>
      <c r="N16" s="770"/>
      <c r="O16" s="771"/>
      <c r="P16" s="738"/>
      <c r="Q16" s="738"/>
      <c r="R16" s="738"/>
      <c r="S16" s="738"/>
      <c r="T16" s="816"/>
      <c r="U16" s="1269"/>
      <c r="V16" s="172" t="s">
        <v>11</v>
      </c>
      <c r="W16" s="172" t="s">
        <v>12</v>
      </c>
      <c r="X16" s="173" t="s">
        <v>9</v>
      </c>
      <c r="Y16" s="174" t="s">
        <v>10</v>
      </c>
      <c r="AA16" s="224" t="s">
        <v>13</v>
      </c>
      <c r="AB16" s="224" t="s">
        <v>14</v>
      </c>
      <c r="AC16" s="173" t="s">
        <v>9</v>
      </c>
      <c r="AD16" s="174" t="s">
        <v>10</v>
      </c>
      <c r="AE16" s="224" t="s">
        <v>13</v>
      </c>
      <c r="AF16" s="224" t="s">
        <v>14</v>
      </c>
      <c r="AG16" s="173" t="s">
        <v>9</v>
      </c>
      <c r="AH16" s="174" t="s">
        <v>10</v>
      </c>
      <c r="AI16" s="224" t="s">
        <v>13</v>
      </c>
      <c r="AJ16" s="224" t="s">
        <v>14</v>
      </c>
      <c r="AK16" s="173" t="s">
        <v>9</v>
      </c>
      <c r="AL16" s="174" t="s">
        <v>10</v>
      </c>
      <c r="AM16" s="224" t="s">
        <v>13</v>
      </c>
      <c r="AN16" s="224" t="s">
        <v>14</v>
      </c>
      <c r="AO16" s="173" t="s">
        <v>9</v>
      </c>
      <c r="AP16" s="174" t="s">
        <v>10</v>
      </c>
    </row>
    <row r="17" spans="1:42" ht="245.25" customHeight="1">
      <c r="A17" s="1027" t="s">
        <v>380</v>
      </c>
      <c r="B17" s="1033"/>
      <c r="C17" s="1028"/>
      <c r="D17" s="777" t="s">
        <v>47</v>
      </c>
      <c r="E17" s="777"/>
      <c r="F17" s="777" t="s">
        <v>48</v>
      </c>
      <c r="G17" s="777"/>
      <c r="H17" s="777"/>
      <c r="I17" s="465" t="s">
        <v>50</v>
      </c>
      <c r="J17" s="1392" t="s">
        <v>369</v>
      </c>
      <c r="K17" s="1392"/>
      <c r="L17" s="1392"/>
      <c r="M17" s="1392"/>
      <c r="N17" s="1392"/>
      <c r="O17" s="1392"/>
      <c r="P17" s="772" t="str">
        <f>'Oficina de Control Interno'!P18:S18</f>
        <v>Índice de gobierno abierto
El seguimiento lo hace SEC.GENERAL</v>
      </c>
      <c r="Q17" s="684"/>
      <c r="R17" s="684"/>
      <c r="S17" s="685"/>
      <c r="T17" s="81" t="str">
        <f>'Oficina de Control Interno'!T18</f>
        <v>C</v>
      </c>
      <c r="U17" s="138">
        <f>'Oficina de Control Interno'!U18</f>
        <v>10</v>
      </c>
      <c r="V17" s="435">
        <f>'Oficina de Control Interno'!V18</f>
        <v>10</v>
      </c>
      <c r="W17" s="435">
        <f>'Oficina de Control Interno'!W18</f>
        <v>9</v>
      </c>
      <c r="X17" s="467">
        <f>W17/V17</f>
        <v>0.9</v>
      </c>
      <c r="Y17" s="461">
        <f t="shared" ref="Y17:Y25" si="0">X17</f>
        <v>0.9</v>
      </c>
      <c r="AA17" s="439">
        <f t="shared" ref="AA17:AB19" si="1">V17</f>
        <v>10</v>
      </c>
      <c r="AB17" s="439">
        <f t="shared" si="1"/>
        <v>9</v>
      </c>
      <c r="AC17" s="467">
        <f>AB17/AA17</f>
        <v>0.9</v>
      </c>
      <c r="AD17" s="461">
        <f>AC17</f>
        <v>0.9</v>
      </c>
      <c r="AE17" s="459">
        <v>0</v>
      </c>
      <c r="AF17" s="459">
        <v>0</v>
      </c>
      <c r="AG17" s="460">
        <v>0</v>
      </c>
      <c r="AH17" s="461">
        <f>AG17</f>
        <v>0</v>
      </c>
      <c r="AI17" s="459">
        <v>0</v>
      </c>
      <c r="AJ17" s="459">
        <v>0</v>
      </c>
      <c r="AK17" s="460">
        <v>0</v>
      </c>
      <c r="AL17" s="461">
        <f>AK17</f>
        <v>0</v>
      </c>
      <c r="AM17" s="178">
        <v>0</v>
      </c>
      <c r="AN17" s="459">
        <v>0</v>
      </c>
      <c r="AO17" s="460">
        <v>0</v>
      </c>
      <c r="AP17" s="461">
        <f>AO17</f>
        <v>0</v>
      </c>
    </row>
    <row r="18" spans="1:42" ht="358.5" customHeight="1">
      <c r="A18" s="1029"/>
      <c r="B18" s="1034"/>
      <c r="C18" s="1030"/>
      <c r="D18" s="777" t="s">
        <v>161</v>
      </c>
      <c r="E18" s="777"/>
      <c r="F18" s="777" t="s">
        <v>162</v>
      </c>
      <c r="G18" s="777"/>
      <c r="H18" s="777"/>
      <c r="I18" s="465" t="s">
        <v>50</v>
      </c>
      <c r="J18" s="1392" t="s">
        <v>386</v>
      </c>
      <c r="K18" s="1392"/>
      <c r="L18" s="1392"/>
      <c r="M18" s="1392"/>
      <c r="N18" s="1392"/>
      <c r="O18" s="1392"/>
      <c r="P18" s="772" t="str">
        <f>'Oficina de Control Interno'!P19:S19</f>
        <v>Porcentaje del Índice de satisfacción ciudadana y de las entidades distritales, frente a los servicios prestados por el Archivo de Bogotá</v>
      </c>
      <c r="Q18" s="684"/>
      <c r="R18" s="684"/>
      <c r="S18" s="685"/>
      <c r="T18" s="82" t="s">
        <v>52</v>
      </c>
      <c r="U18" s="489">
        <f>'Oficina de Control Interno'!U19</f>
        <v>0.98</v>
      </c>
      <c r="V18" s="488">
        <f>'Oficina de Control Interno'!V19</f>
        <v>0.98</v>
      </c>
      <c r="W18" s="488">
        <f>'Oficina de Control Interno'!W19</f>
        <v>0.97</v>
      </c>
      <c r="X18" s="467">
        <f t="shared" ref="X18:X25" si="2">W18/V18</f>
        <v>0.98979591836734693</v>
      </c>
      <c r="Y18" s="461">
        <f t="shared" si="0"/>
        <v>0.98979591836734693</v>
      </c>
      <c r="AA18" s="439">
        <f t="shared" si="1"/>
        <v>0.98</v>
      </c>
      <c r="AB18" s="439">
        <f t="shared" si="1"/>
        <v>0.97</v>
      </c>
      <c r="AC18" s="467">
        <f>AB18/AA18</f>
        <v>0.98979591836734693</v>
      </c>
      <c r="AD18" s="461">
        <f>AC18</f>
        <v>0.98979591836734693</v>
      </c>
      <c r="AE18" s="459">
        <v>0</v>
      </c>
      <c r="AF18" s="459">
        <v>0</v>
      </c>
      <c r="AG18" s="460">
        <v>0</v>
      </c>
      <c r="AH18" s="461">
        <f>AG18</f>
        <v>0</v>
      </c>
      <c r="AI18" s="459">
        <v>0</v>
      </c>
      <c r="AJ18" s="459">
        <v>0</v>
      </c>
      <c r="AK18" s="460">
        <v>0</v>
      </c>
      <c r="AL18" s="461">
        <f>AK18</f>
        <v>0</v>
      </c>
      <c r="AM18" s="178">
        <v>0</v>
      </c>
      <c r="AN18" s="459">
        <v>0</v>
      </c>
      <c r="AO18" s="460">
        <v>0</v>
      </c>
      <c r="AP18" s="461">
        <f>AO18</f>
        <v>0</v>
      </c>
    </row>
    <row r="19" spans="1:42" ht="308.25" customHeight="1">
      <c r="A19" s="1029"/>
      <c r="B19" s="1034"/>
      <c r="C19" s="1030"/>
      <c r="D19" s="777" t="s">
        <v>381</v>
      </c>
      <c r="E19" s="777"/>
      <c r="F19" s="777" t="s">
        <v>707</v>
      </c>
      <c r="G19" s="777"/>
      <c r="H19" s="777"/>
      <c r="I19" s="465" t="s">
        <v>50</v>
      </c>
      <c r="J19" s="774" t="s">
        <v>387</v>
      </c>
      <c r="K19" s="775"/>
      <c r="L19" s="775"/>
      <c r="M19" s="775"/>
      <c r="N19" s="775"/>
      <c r="O19" s="776"/>
      <c r="P19" s="772" t="str">
        <f>'Oficina de Control Interno'!P20:S20</f>
        <v>Puntos del índice de Desarrollo del Servicio Civil incrementados</v>
      </c>
      <c r="Q19" s="684"/>
      <c r="R19" s="684"/>
      <c r="S19" s="685"/>
      <c r="T19" s="463" t="s">
        <v>58</v>
      </c>
      <c r="U19" s="135">
        <f>'Oficina de Control Interno'!U20</f>
        <v>4</v>
      </c>
      <c r="V19" s="435">
        <f>'Oficina de Control Interno'!V20</f>
        <v>1</v>
      </c>
      <c r="W19" s="435">
        <f>'Oficina de Control Interno'!W20</f>
        <v>0.94569999999999999</v>
      </c>
      <c r="X19" s="467">
        <f t="shared" si="2"/>
        <v>0.94569999999999999</v>
      </c>
      <c r="Y19" s="461">
        <f t="shared" si="0"/>
        <v>0.94569999999999999</v>
      </c>
      <c r="AA19" s="439">
        <f t="shared" si="1"/>
        <v>1</v>
      </c>
      <c r="AB19" s="439">
        <f t="shared" si="1"/>
        <v>0.94569999999999999</v>
      </c>
      <c r="AC19" s="467">
        <f>AB19/AA19</f>
        <v>0.94569999999999999</v>
      </c>
      <c r="AD19" s="461">
        <f>AC19</f>
        <v>0.94569999999999999</v>
      </c>
      <c r="AE19" s="459">
        <v>0</v>
      </c>
      <c r="AF19" s="459">
        <v>0</v>
      </c>
      <c r="AG19" s="460">
        <v>0</v>
      </c>
      <c r="AH19" s="461">
        <f>AG19</f>
        <v>0</v>
      </c>
      <c r="AI19" s="459">
        <v>0</v>
      </c>
      <c r="AJ19" s="459">
        <v>0</v>
      </c>
      <c r="AK19" s="460">
        <v>0</v>
      </c>
      <c r="AL19" s="461">
        <f>AK19</f>
        <v>0</v>
      </c>
      <c r="AM19" s="178">
        <v>0</v>
      </c>
      <c r="AN19" s="459">
        <v>0</v>
      </c>
      <c r="AO19" s="460">
        <v>0</v>
      </c>
      <c r="AP19" s="461">
        <f>AO19</f>
        <v>0</v>
      </c>
    </row>
    <row r="20" spans="1:42" ht="291" customHeight="1">
      <c r="A20" s="1029"/>
      <c r="B20" s="1034"/>
      <c r="C20" s="1030"/>
      <c r="D20" s="777" t="s">
        <v>382</v>
      </c>
      <c r="E20" s="777"/>
      <c r="F20" s="777" t="s">
        <v>236</v>
      </c>
      <c r="G20" s="777"/>
      <c r="H20" s="777"/>
      <c r="I20" s="465" t="s">
        <v>50</v>
      </c>
      <c r="J20" s="774" t="s">
        <v>165</v>
      </c>
      <c r="K20" s="775"/>
      <c r="L20" s="775"/>
      <c r="M20" s="775"/>
      <c r="N20" s="775"/>
      <c r="O20" s="776"/>
      <c r="P20" s="772" t="str">
        <f>'Oficina de Control Interno'!P21:S21</f>
        <v>Porcentaje de personas con discapacidad vinculadas laboralmente como servidores públicos</v>
      </c>
      <c r="Q20" s="684"/>
      <c r="R20" s="684"/>
      <c r="S20" s="685"/>
      <c r="T20" s="81" t="s">
        <v>52</v>
      </c>
      <c r="U20" s="134">
        <f>'Oficina de Control Interno'!U21</f>
        <v>0.1</v>
      </c>
      <c r="V20" s="1420" t="str">
        <f>'Oficina de Control Interno'!V21</f>
        <v>CUMPLIDA EN 2017</v>
      </c>
      <c r="W20" s="1421"/>
      <c r="X20" s="1422"/>
      <c r="Y20" s="461">
        <f t="shared" si="0"/>
        <v>0</v>
      </c>
      <c r="AA20" s="631" t="str">
        <f>V20</f>
        <v>CUMPLIDA EN 2017</v>
      </c>
      <c r="AB20" s="632"/>
      <c r="AC20" s="633"/>
      <c r="AD20" s="461">
        <f t="shared" ref="AD20:AD24" si="3">AC20</f>
        <v>0</v>
      </c>
      <c r="AE20" s="459">
        <v>0</v>
      </c>
      <c r="AF20" s="459">
        <v>0</v>
      </c>
      <c r="AG20" s="460">
        <v>0</v>
      </c>
      <c r="AH20" s="461">
        <f t="shared" ref="AH20:AH24" si="4">AG20</f>
        <v>0</v>
      </c>
      <c r="AI20" s="459">
        <v>0</v>
      </c>
      <c r="AJ20" s="459">
        <v>0</v>
      </c>
      <c r="AK20" s="460">
        <v>0</v>
      </c>
      <c r="AL20" s="461">
        <f t="shared" ref="AL20:AL24" si="5">AK20</f>
        <v>0</v>
      </c>
      <c r="AM20" s="459" t="str">
        <f t="shared" ref="AM20" si="6">+V20</f>
        <v>CUMPLIDA EN 2017</v>
      </c>
      <c r="AN20" s="459">
        <v>0</v>
      </c>
      <c r="AO20" s="460">
        <v>0</v>
      </c>
      <c r="AP20" s="461">
        <f t="shared" ref="AP20:AP24" si="7">AO20</f>
        <v>0</v>
      </c>
    </row>
    <row r="21" spans="1:42" ht="237.75" customHeight="1">
      <c r="A21" s="1029"/>
      <c r="B21" s="1034"/>
      <c r="C21" s="1030"/>
      <c r="D21" s="931" t="s">
        <v>47</v>
      </c>
      <c r="E21" s="933"/>
      <c r="F21" s="931" t="s">
        <v>48</v>
      </c>
      <c r="G21" s="932"/>
      <c r="H21" s="933"/>
      <c r="I21" s="1266" t="s">
        <v>13</v>
      </c>
      <c r="J21" s="777" t="s">
        <v>49</v>
      </c>
      <c r="K21" s="777"/>
      <c r="L21" s="777"/>
      <c r="M21" s="777"/>
      <c r="N21" s="777"/>
      <c r="O21" s="777"/>
      <c r="P21" s="772" t="str">
        <f>'Oficina de Control Interno'!P22:S22</f>
        <v>391 - % de sostenibilidad del Sistema Integrado de Gestión en el Gobierno Distrital</v>
      </c>
      <c r="Q21" s="684"/>
      <c r="R21" s="684"/>
      <c r="S21" s="685"/>
      <c r="T21" s="97" t="s">
        <v>52</v>
      </c>
      <c r="U21" s="134">
        <f>'Oficina de Control Interno'!U22</f>
        <v>0.9</v>
      </c>
      <c r="V21" s="1420" t="str">
        <f>'Oficina de Control Interno'!V22</f>
        <v>FINALIZADA EN 2018</v>
      </c>
      <c r="W21" s="1421"/>
      <c r="X21" s="1422"/>
      <c r="Y21" s="461">
        <f t="shared" si="0"/>
        <v>0</v>
      </c>
      <c r="AA21" s="631" t="str">
        <f>V21</f>
        <v>FINALIZADA EN 2018</v>
      </c>
      <c r="AB21" s="632"/>
      <c r="AC21" s="633"/>
      <c r="AD21" s="461">
        <f t="shared" ref="AD21" si="8">AC21</f>
        <v>0</v>
      </c>
      <c r="AE21" s="459">
        <v>0</v>
      </c>
      <c r="AF21" s="459">
        <v>0</v>
      </c>
      <c r="AG21" s="460">
        <v>0</v>
      </c>
      <c r="AH21" s="461">
        <f t="shared" ref="AH21" si="9">AG21</f>
        <v>0</v>
      </c>
      <c r="AI21" s="459">
        <v>0</v>
      </c>
      <c r="AJ21" s="459">
        <v>0</v>
      </c>
      <c r="AK21" s="460">
        <v>0</v>
      </c>
      <c r="AL21" s="461">
        <f t="shared" ref="AL21" si="10">AK21</f>
        <v>0</v>
      </c>
      <c r="AM21" s="459" t="str">
        <f t="shared" ref="AM21" si="11">+V21</f>
        <v>FINALIZADA EN 2018</v>
      </c>
      <c r="AN21" s="459">
        <v>0</v>
      </c>
      <c r="AO21" s="460">
        <v>0</v>
      </c>
      <c r="AP21" s="461">
        <f t="shared" ref="AP21" si="12">AO21</f>
        <v>0</v>
      </c>
    </row>
    <row r="22" spans="1:42" ht="312.75" customHeight="1">
      <c r="A22" s="1029"/>
      <c r="B22" s="1034"/>
      <c r="C22" s="1030"/>
      <c r="D22" s="937"/>
      <c r="E22" s="939"/>
      <c r="F22" s="937"/>
      <c r="G22" s="938"/>
      <c r="H22" s="939"/>
      <c r="I22" s="1267"/>
      <c r="J22" s="782" t="str">
        <f>'Dirección G. Corporativa'!J18:O18</f>
        <v>71 - Incrementar a un 90% la sostenibilidad del SIG en el Gobierno Distrital</v>
      </c>
      <c r="K22" s="783"/>
      <c r="L22" s="783"/>
      <c r="M22" s="783"/>
      <c r="N22" s="783"/>
      <c r="O22" s="784"/>
      <c r="P22" s="772" t="str">
        <f>'Oficina de Control Interno'!P23:S23</f>
        <v>557 - Porcentaje de ejecución del Plan de Adecuación y Sostenibilidad SIGD - MIPG en las entidades distritales</v>
      </c>
      <c r="Q22" s="684"/>
      <c r="R22" s="684"/>
      <c r="S22" s="685"/>
      <c r="T22" s="97" t="s">
        <v>58</v>
      </c>
      <c r="U22" s="489">
        <f>'Oficina de Control Interno'!U23</f>
        <v>1</v>
      </c>
      <c r="V22" s="178">
        <f>'Oficina de Control Interno'!V23</f>
        <v>1</v>
      </c>
      <c r="W22" s="178">
        <f>'Oficina de Control Interno'!W23</f>
        <v>0.72250000000000003</v>
      </c>
      <c r="X22" s="467">
        <f t="shared" si="2"/>
        <v>0.72250000000000003</v>
      </c>
      <c r="Y22" s="461">
        <f t="shared" si="0"/>
        <v>0.72250000000000003</v>
      </c>
      <c r="AA22" s="178">
        <f>V22</f>
        <v>1</v>
      </c>
      <c r="AB22" s="178">
        <f>W22</f>
        <v>0.72250000000000003</v>
      </c>
      <c r="AC22" s="467">
        <f>AB22/AA22</f>
        <v>0.72250000000000003</v>
      </c>
      <c r="AD22" s="461">
        <f>AC22</f>
        <v>0.72250000000000003</v>
      </c>
      <c r="AE22" s="459">
        <v>0</v>
      </c>
      <c r="AF22" s="459">
        <v>0</v>
      </c>
      <c r="AG22" s="460">
        <v>0</v>
      </c>
      <c r="AH22" s="461">
        <f>AG22</f>
        <v>0</v>
      </c>
      <c r="AI22" s="459">
        <v>0</v>
      </c>
      <c r="AJ22" s="459">
        <v>0</v>
      </c>
      <c r="AK22" s="460">
        <v>0</v>
      </c>
      <c r="AL22" s="461">
        <f>AK22</f>
        <v>0</v>
      </c>
      <c r="AM22" s="178">
        <v>0</v>
      </c>
      <c r="AN22" s="459">
        <v>0</v>
      </c>
      <c r="AO22" s="460">
        <v>0</v>
      </c>
      <c r="AP22" s="461">
        <f>AO22</f>
        <v>0</v>
      </c>
    </row>
    <row r="23" spans="1:42" ht="216.75" customHeight="1">
      <c r="A23" s="1029"/>
      <c r="B23" s="1034"/>
      <c r="C23" s="1030"/>
      <c r="D23" s="777" t="s">
        <v>161</v>
      </c>
      <c r="E23" s="777"/>
      <c r="F23" s="777" t="s">
        <v>162</v>
      </c>
      <c r="G23" s="777"/>
      <c r="H23" s="777"/>
      <c r="I23" s="465" t="s">
        <v>13</v>
      </c>
      <c r="J23" s="777" t="s">
        <v>383</v>
      </c>
      <c r="K23" s="777"/>
      <c r="L23" s="777"/>
      <c r="M23" s="777"/>
      <c r="N23" s="777"/>
      <c r="O23" s="777"/>
      <c r="P23" s="772" t="str">
        <f>'Oficina de Control Interno'!P24:S24</f>
        <v>411 -% de intervención en infraestructura física y dotacional</v>
      </c>
      <c r="Q23" s="684"/>
      <c r="R23" s="684"/>
      <c r="S23" s="685"/>
      <c r="T23" s="81" t="s">
        <v>52</v>
      </c>
      <c r="U23" s="489">
        <f>'Oficina de Control Interno'!U24</f>
        <v>1</v>
      </c>
      <c r="V23" s="178">
        <f>'Oficina de Control Interno'!V24</f>
        <v>1</v>
      </c>
      <c r="W23" s="179">
        <f>'Oficina de Control Interno'!W24</f>
        <v>0.49</v>
      </c>
      <c r="X23" s="467">
        <f t="shared" si="2"/>
        <v>0.49</v>
      </c>
      <c r="Y23" s="461">
        <f t="shared" si="0"/>
        <v>0.49</v>
      </c>
      <c r="AA23" s="178">
        <f>V23</f>
        <v>1</v>
      </c>
      <c r="AB23" s="178">
        <f>W23</f>
        <v>0.49</v>
      </c>
      <c r="AC23" s="467">
        <f>AB23/AA23</f>
        <v>0.49</v>
      </c>
      <c r="AD23" s="461">
        <f>AC23</f>
        <v>0.49</v>
      </c>
      <c r="AE23" s="459">
        <v>0</v>
      </c>
      <c r="AF23" s="459">
        <v>0</v>
      </c>
      <c r="AG23" s="460">
        <v>0</v>
      </c>
      <c r="AH23" s="461">
        <f>AG23</f>
        <v>0</v>
      </c>
      <c r="AI23" s="459">
        <v>0</v>
      </c>
      <c r="AJ23" s="459">
        <v>0</v>
      </c>
      <c r="AK23" s="460">
        <v>0</v>
      </c>
      <c r="AL23" s="461">
        <f>AK23</f>
        <v>0</v>
      </c>
      <c r="AM23" s="178">
        <v>0</v>
      </c>
      <c r="AN23" s="459">
        <v>0</v>
      </c>
      <c r="AO23" s="460">
        <v>0</v>
      </c>
      <c r="AP23" s="461">
        <f>AO23</f>
        <v>0</v>
      </c>
    </row>
    <row r="24" spans="1:42" ht="392.25" customHeight="1">
      <c r="A24" s="1029"/>
      <c r="B24" s="1034"/>
      <c r="C24" s="1030"/>
      <c r="D24" s="777" t="s">
        <v>381</v>
      </c>
      <c r="E24" s="777"/>
      <c r="F24" s="777" t="s">
        <v>366</v>
      </c>
      <c r="G24" s="777"/>
      <c r="H24" s="777"/>
      <c r="I24" s="465" t="s">
        <v>13</v>
      </c>
      <c r="J24" s="777" t="s">
        <v>367</v>
      </c>
      <c r="K24" s="777"/>
      <c r="L24" s="777"/>
      <c r="M24" s="777"/>
      <c r="N24" s="777"/>
      <c r="O24" s="777"/>
      <c r="P24" s="772" t="str">
        <f>'Oficina de Control Interno'!P25:S25</f>
        <v>452 - Porcentaje de acciones programadas para la construcción de un Gobierno de Tecnologías de la Información - TI y para el fortalecimiento de la arquitectura empresarial.</v>
      </c>
      <c r="Q24" s="684"/>
      <c r="R24" s="684"/>
      <c r="S24" s="685"/>
      <c r="T24" s="82" t="s">
        <v>58</v>
      </c>
      <c r="U24" s="489">
        <f>'Oficina de Control Interno'!U25</f>
        <v>1</v>
      </c>
      <c r="V24" s="178">
        <f>'Oficina de Control Interno'!V25</f>
        <v>1</v>
      </c>
      <c r="W24" s="179">
        <f>'Oficina de Control Interno'!W25</f>
        <v>0.45</v>
      </c>
      <c r="X24" s="467">
        <f t="shared" si="2"/>
        <v>0.45</v>
      </c>
      <c r="Y24" s="461">
        <f t="shared" si="0"/>
        <v>0.45</v>
      </c>
      <c r="AA24" s="458">
        <v>1</v>
      </c>
      <c r="AB24" s="458">
        <v>0.15</v>
      </c>
      <c r="AC24" s="467">
        <f>AB24/AA24</f>
        <v>0.15</v>
      </c>
      <c r="AD24" s="461">
        <f t="shared" si="3"/>
        <v>0.15</v>
      </c>
      <c r="AE24" s="459">
        <v>0</v>
      </c>
      <c r="AF24" s="459">
        <v>0</v>
      </c>
      <c r="AG24" s="460">
        <v>0</v>
      </c>
      <c r="AH24" s="461">
        <f t="shared" si="4"/>
        <v>0</v>
      </c>
      <c r="AI24" s="459">
        <v>0</v>
      </c>
      <c r="AJ24" s="459">
        <v>0</v>
      </c>
      <c r="AK24" s="460">
        <v>0</v>
      </c>
      <c r="AL24" s="461">
        <f t="shared" si="5"/>
        <v>0</v>
      </c>
      <c r="AM24" s="178">
        <v>0</v>
      </c>
      <c r="AN24" s="459">
        <v>0</v>
      </c>
      <c r="AO24" s="460">
        <v>0</v>
      </c>
      <c r="AP24" s="461">
        <f t="shared" si="7"/>
        <v>0</v>
      </c>
    </row>
    <row r="25" spans="1:42" ht="392.25" customHeight="1">
      <c r="A25" s="1031"/>
      <c r="B25" s="1035"/>
      <c r="C25" s="1032"/>
      <c r="D25" s="777" t="s">
        <v>382</v>
      </c>
      <c r="E25" s="777"/>
      <c r="F25" s="777" t="s">
        <v>236</v>
      </c>
      <c r="G25" s="777"/>
      <c r="H25" s="777"/>
      <c r="I25" s="465" t="s">
        <v>13</v>
      </c>
      <c r="J25" s="777" t="s">
        <v>238</v>
      </c>
      <c r="K25" s="777"/>
      <c r="L25" s="777"/>
      <c r="M25" s="777"/>
      <c r="N25" s="777"/>
      <c r="O25" s="777"/>
      <c r="P25" s="772" t="str">
        <f>'Oficina de Control Interno'!P26:S26</f>
        <v>493 - Acciones de participación ciudadana desarrolladas por organizaciones comunales, sociales y comunitarias</v>
      </c>
      <c r="Q25" s="684"/>
      <c r="R25" s="684"/>
      <c r="S25" s="685"/>
      <c r="T25" s="82" t="s">
        <v>52</v>
      </c>
      <c r="U25" s="134">
        <f>'Oficina de Control Interno'!U26</f>
        <v>3</v>
      </c>
      <c r="V25" s="436">
        <f>'Oficina de Control Interno'!V26</f>
        <v>2.75</v>
      </c>
      <c r="W25" s="436">
        <f>'Oficina de Control Interno'!W26</f>
        <v>2.36</v>
      </c>
      <c r="X25" s="467">
        <f t="shared" si="2"/>
        <v>0.85818181818181816</v>
      </c>
      <c r="Y25" s="461">
        <f t="shared" si="0"/>
        <v>0.85818181818181816</v>
      </c>
      <c r="AA25" s="458">
        <v>1</v>
      </c>
      <c r="AB25" s="458">
        <v>0.15</v>
      </c>
      <c r="AC25" s="467">
        <f>AB25/AA25</f>
        <v>0.15</v>
      </c>
      <c r="AD25" s="461">
        <f t="shared" ref="AD25" si="13">AC25</f>
        <v>0.15</v>
      </c>
      <c r="AE25" s="459">
        <v>0</v>
      </c>
      <c r="AF25" s="459">
        <v>0</v>
      </c>
      <c r="AG25" s="460">
        <v>0</v>
      </c>
      <c r="AH25" s="461">
        <f t="shared" ref="AH25" si="14">AG25</f>
        <v>0</v>
      </c>
      <c r="AI25" s="459">
        <v>0</v>
      </c>
      <c r="AJ25" s="459">
        <v>0</v>
      </c>
      <c r="AK25" s="460">
        <v>0</v>
      </c>
      <c r="AL25" s="461">
        <f t="shared" ref="AL25" si="15">AK25</f>
        <v>0</v>
      </c>
      <c r="AM25" s="178">
        <v>0</v>
      </c>
      <c r="AN25" s="459">
        <v>0</v>
      </c>
      <c r="AO25" s="460">
        <v>0</v>
      </c>
      <c r="AP25" s="461">
        <f t="shared" ref="AP25" si="16">AO25</f>
        <v>0</v>
      </c>
    </row>
    <row r="26" spans="1:42" ht="50.25" customHeight="1">
      <c r="A26" s="2"/>
      <c r="B26" s="2"/>
      <c r="C26" s="2"/>
      <c r="D26" s="2"/>
      <c r="E26" s="14"/>
      <c r="F26" s="14"/>
      <c r="G26" s="14"/>
      <c r="H26" s="14"/>
      <c r="I26" s="14"/>
      <c r="J26" s="14"/>
      <c r="K26" s="14"/>
      <c r="L26" s="14"/>
      <c r="M26" s="14"/>
      <c r="N26" s="14"/>
      <c r="O26" s="14"/>
      <c r="P26" s="14"/>
      <c r="Q26" s="14"/>
      <c r="R26" s="14"/>
      <c r="S26" s="86"/>
      <c r="T26" s="14"/>
      <c r="U26" s="14"/>
    </row>
    <row r="27" spans="1:42" ht="95.25" customHeight="1">
      <c r="A27" s="1402" t="s">
        <v>638</v>
      </c>
      <c r="B27" s="1402"/>
      <c r="C27" s="1402"/>
      <c r="D27" s="1402"/>
      <c r="E27" s="1402"/>
      <c r="F27" s="1402"/>
      <c r="G27" s="1402"/>
      <c r="H27" s="1402"/>
      <c r="I27" s="1402"/>
      <c r="J27" s="1402"/>
      <c r="K27" s="1402"/>
      <c r="L27" s="1402"/>
      <c r="M27" s="1402"/>
      <c r="N27" s="1402"/>
      <c r="O27" s="1402"/>
      <c r="P27" s="1402"/>
      <c r="Q27" s="1402"/>
      <c r="R27" s="1402"/>
      <c r="S27" s="1402"/>
      <c r="T27" s="1402"/>
      <c r="U27" s="1402"/>
      <c r="V27" s="1402"/>
      <c r="W27" s="1402"/>
      <c r="X27" s="1402"/>
      <c r="Y27" s="1402"/>
      <c r="AA27" s="650" t="s">
        <v>714</v>
      </c>
      <c r="AB27" s="651"/>
      <c r="AC27" s="651"/>
      <c r="AD27" s="651"/>
      <c r="AE27" s="651"/>
      <c r="AF27" s="651"/>
      <c r="AG27" s="651"/>
      <c r="AH27" s="651"/>
      <c r="AI27" s="651"/>
      <c r="AJ27" s="651"/>
      <c r="AK27" s="651"/>
      <c r="AL27" s="651"/>
      <c r="AM27" s="651"/>
      <c r="AN27" s="651"/>
      <c r="AO27" s="651"/>
      <c r="AP27" s="652"/>
    </row>
    <row r="28" spans="1:42">
      <c r="A28" s="40"/>
      <c r="B28" s="40"/>
      <c r="C28" s="40"/>
      <c r="D28" s="40"/>
      <c r="E28" s="40"/>
      <c r="F28" s="40"/>
      <c r="G28" s="40"/>
      <c r="H28" s="40"/>
      <c r="I28" s="40"/>
      <c r="J28" s="40"/>
      <c r="K28" s="40"/>
      <c r="L28" s="40"/>
      <c r="M28" s="40"/>
      <c r="N28" s="40"/>
      <c r="O28" s="40"/>
      <c r="P28" s="40"/>
      <c r="Q28" s="40"/>
      <c r="R28" s="40"/>
      <c r="S28" s="87"/>
      <c r="T28" s="40"/>
      <c r="U28" s="40"/>
    </row>
    <row r="29" spans="1:42" s="73" customFormat="1" ht="84" customHeight="1">
      <c r="A29" s="765" t="s">
        <v>15</v>
      </c>
      <c r="B29" s="765"/>
      <c r="C29" s="765"/>
      <c r="D29" s="765"/>
      <c r="E29" s="765"/>
      <c r="F29" s="765"/>
      <c r="G29" s="765"/>
      <c r="H29" s="765"/>
      <c r="I29" s="785" t="s">
        <v>16</v>
      </c>
      <c r="J29" s="785"/>
      <c r="K29" s="785"/>
      <c r="L29" s="785"/>
      <c r="M29" s="785"/>
      <c r="N29" s="785"/>
      <c r="O29" s="765" t="s">
        <v>17</v>
      </c>
      <c r="P29" s="710" t="s">
        <v>18</v>
      </c>
      <c r="Q29" s="711"/>
      <c r="R29" s="712"/>
      <c r="S29" s="753" t="s">
        <v>152</v>
      </c>
      <c r="T29" s="815" t="s">
        <v>7</v>
      </c>
      <c r="U29" s="1268" t="s">
        <v>324</v>
      </c>
      <c r="V29" s="671">
        <v>2019</v>
      </c>
      <c r="W29" s="671"/>
      <c r="X29" s="671"/>
      <c r="Y29" s="671"/>
      <c r="AA29" s="634" t="s">
        <v>713</v>
      </c>
      <c r="AB29" s="634"/>
      <c r="AC29" s="634"/>
      <c r="AD29" s="634"/>
      <c r="AE29" s="634" t="s">
        <v>715</v>
      </c>
      <c r="AF29" s="634"/>
      <c r="AG29" s="634"/>
      <c r="AH29" s="634"/>
      <c r="AI29" s="634" t="s">
        <v>716</v>
      </c>
      <c r="AJ29" s="634"/>
      <c r="AK29" s="634"/>
      <c r="AL29" s="634"/>
      <c r="AM29" s="634" t="s">
        <v>717</v>
      </c>
      <c r="AN29" s="634"/>
      <c r="AO29" s="634"/>
      <c r="AP29" s="634"/>
    </row>
    <row r="30" spans="1:42" s="73" customFormat="1" ht="84" customHeight="1">
      <c r="A30" s="765"/>
      <c r="B30" s="765"/>
      <c r="C30" s="765"/>
      <c r="D30" s="765"/>
      <c r="E30" s="765"/>
      <c r="F30" s="765"/>
      <c r="G30" s="765"/>
      <c r="H30" s="765"/>
      <c r="I30" s="785"/>
      <c r="J30" s="785"/>
      <c r="K30" s="785"/>
      <c r="L30" s="785"/>
      <c r="M30" s="785"/>
      <c r="N30" s="785"/>
      <c r="O30" s="765"/>
      <c r="P30" s="713"/>
      <c r="Q30" s="714"/>
      <c r="R30" s="715"/>
      <c r="S30" s="754"/>
      <c r="T30" s="816"/>
      <c r="U30" s="1269"/>
      <c r="V30" s="172" t="s">
        <v>11</v>
      </c>
      <c r="W30" s="172" t="s">
        <v>12</v>
      </c>
      <c r="X30" s="173" t="s">
        <v>9</v>
      </c>
      <c r="Y30" s="174" t="s">
        <v>10</v>
      </c>
      <c r="AA30" s="224" t="s">
        <v>13</v>
      </c>
      <c r="AB30" s="224" t="s">
        <v>14</v>
      </c>
      <c r="AC30" s="173" t="s">
        <v>9</v>
      </c>
      <c r="AD30" s="174" t="s">
        <v>10</v>
      </c>
      <c r="AE30" s="224" t="s">
        <v>13</v>
      </c>
      <c r="AF30" s="224" t="s">
        <v>14</v>
      </c>
      <c r="AG30" s="173" t="s">
        <v>9</v>
      </c>
      <c r="AH30" s="174" t="s">
        <v>10</v>
      </c>
      <c r="AI30" s="224" t="s">
        <v>13</v>
      </c>
      <c r="AJ30" s="224" t="s">
        <v>14</v>
      </c>
      <c r="AK30" s="173" t="s">
        <v>9</v>
      </c>
      <c r="AL30" s="174" t="s">
        <v>10</v>
      </c>
      <c r="AM30" s="224" t="s">
        <v>13</v>
      </c>
      <c r="AN30" s="224" t="s">
        <v>14</v>
      </c>
      <c r="AO30" s="173" t="s">
        <v>9</v>
      </c>
      <c r="AP30" s="174" t="s">
        <v>10</v>
      </c>
    </row>
    <row r="31" spans="1:42" s="73" customFormat="1" ht="317.25" customHeight="1">
      <c r="A31" s="1384" t="s">
        <v>319</v>
      </c>
      <c r="B31" s="1385"/>
      <c r="C31" s="1385"/>
      <c r="D31" s="1385"/>
      <c r="E31" s="1385"/>
      <c r="F31" s="1385"/>
      <c r="G31" s="1385"/>
      <c r="H31" s="1386"/>
      <c r="I31" s="1387" t="s">
        <v>56</v>
      </c>
      <c r="J31" s="1387"/>
      <c r="K31" s="1387"/>
      <c r="L31" s="1387"/>
      <c r="M31" s="1387"/>
      <c r="N31" s="1387"/>
      <c r="O31" s="80">
        <v>123</v>
      </c>
      <c r="P31" s="1304" t="s">
        <v>57</v>
      </c>
      <c r="Q31" s="1304"/>
      <c r="R31" s="1304"/>
      <c r="S31" s="95" t="s">
        <v>189</v>
      </c>
      <c r="T31" s="82" t="s">
        <v>52</v>
      </c>
      <c r="U31" s="23">
        <v>1</v>
      </c>
      <c r="V31" s="439">
        <f>'Dirección G. Corporativa'!V30</f>
        <v>100</v>
      </c>
      <c r="W31" s="439">
        <f>'Dirección G. Corporativa'!W30</f>
        <v>45.44</v>
      </c>
      <c r="X31" s="426">
        <f>W31/V31</f>
        <v>0.45439999999999997</v>
      </c>
      <c r="Y31" s="287">
        <f>X31</f>
        <v>0.45439999999999997</v>
      </c>
      <c r="AA31" s="439">
        <f>'Dirección G. Corporativa'!AA30</f>
        <v>100</v>
      </c>
      <c r="AB31" s="438">
        <f>'Dirección G. Corporativa'!AB30</f>
        <v>15.78</v>
      </c>
      <c r="AC31" s="527">
        <f>AB31/AA31</f>
        <v>0.1578</v>
      </c>
      <c r="AD31" s="287">
        <f t="shared" ref="AD31" si="17">AC31</f>
        <v>0.1578</v>
      </c>
      <c r="AE31" s="439">
        <f>'Dirección G. Corporativa'!AE30</f>
        <v>100</v>
      </c>
      <c r="AF31" s="438">
        <f>'Dirección G. Corporativa'!AF30</f>
        <v>45.44</v>
      </c>
      <c r="AG31" s="527">
        <f>AF31/AE31</f>
        <v>0.45439999999999997</v>
      </c>
      <c r="AH31" s="287">
        <f t="shared" ref="AH31" si="18">AG31</f>
        <v>0.45439999999999997</v>
      </c>
      <c r="AI31" s="439">
        <f>'Dirección G. Corporativa'!AI30</f>
        <v>0</v>
      </c>
      <c r="AJ31" s="438">
        <f>'Dirección G. Corporativa'!AJ30</f>
        <v>0</v>
      </c>
      <c r="AK31" s="286">
        <v>0</v>
      </c>
      <c r="AL31" s="287">
        <f t="shared" ref="AL31" si="19">AK31</f>
        <v>0</v>
      </c>
      <c r="AM31" s="439">
        <f>'Dirección G. Corporativa'!AM30</f>
        <v>100</v>
      </c>
      <c r="AN31" s="438">
        <f>'Dirección G. Corporativa'!AN30</f>
        <v>0</v>
      </c>
      <c r="AO31" s="286">
        <v>0</v>
      </c>
      <c r="AP31" s="287">
        <f t="shared" ref="AP31" si="20">AO31</f>
        <v>0</v>
      </c>
    </row>
    <row r="32" spans="1:42" ht="12.75" customHeight="1">
      <c r="A32" s="2"/>
      <c r="B32" s="2"/>
      <c r="C32" s="2"/>
      <c r="D32" s="2"/>
      <c r="E32" s="14"/>
      <c r="F32" s="14"/>
      <c r="G32" s="14"/>
      <c r="H32" s="14"/>
      <c r="I32" s="14"/>
      <c r="J32" s="14"/>
      <c r="K32" s="14"/>
      <c r="L32" s="14"/>
      <c r="M32" s="14"/>
      <c r="N32" s="14"/>
      <c r="O32" s="14"/>
      <c r="P32" s="14"/>
      <c r="Q32" s="14"/>
      <c r="R32" s="14"/>
      <c r="S32" s="86"/>
      <c r="T32" s="14"/>
      <c r="U32" s="14"/>
    </row>
    <row r="33" spans="1:16149" ht="12.75" customHeight="1">
      <c r="A33" s="2"/>
      <c r="B33" s="2"/>
      <c r="C33" s="2"/>
      <c r="D33" s="2"/>
      <c r="E33" s="14"/>
      <c r="F33" s="14"/>
      <c r="G33" s="14"/>
      <c r="H33" s="14"/>
      <c r="I33" s="14"/>
      <c r="J33" s="14"/>
      <c r="K33" s="14"/>
      <c r="L33" s="14"/>
      <c r="M33" s="14"/>
      <c r="N33" s="14"/>
      <c r="O33" s="14"/>
      <c r="P33" s="14"/>
      <c r="Q33" s="14"/>
      <c r="R33" s="14"/>
      <c r="S33" s="86"/>
      <c r="T33" s="14"/>
      <c r="U33" s="14"/>
    </row>
    <row r="34" spans="1:16149" ht="117.75" customHeight="1">
      <c r="A34" s="638" t="s">
        <v>653</v>
      </c>
      <c r="B34" s="638"/>
      <c r="C34" s="638"/>
      <c r="D34" s="638"/>
      <c r="E34" s="638"/>
      <c r="F34" s="638"/>
      <c r="G34" s="638"/>
      <c r="H34" s="638"/>
      <c r="I34" s="638"/>
      <c r="J34" s="638"/>
      <c r="K34" s="638"/>
      <c r="L34" s="638"/>
      <c r="M34" s="638"/>
      <c r="N34" s="638"/>
      <c r="O34" s="638"/>
      <c r="P34" s="638"/>
      <c r="Q34" s="638"/>
      <c r="R34" s="638"/>
      <c r="S34" s="638"/>
      <c r="T34" s="638"/>
      <c r="U34" s="638"/>
      <c r="V34" s="638"/>
      <c r="W34" s="638"/>
      <c r="X34" s="638"/>
      <c r="Y34" s="638"/>
    </row>
    <row r="35" spans="1:16149" s="15" customFormat="1" ht="12" customHeight="1">
      <c r="A35" s="5"/>
      <c r="B35" s="5"/>
      <c r="C35" s="5"/>
      <c r="D35" s="5"/>
      <c r="E35" s="5"/>
      <c r="F35" s="5"/>
      <c r="G35" s="5"/>
      <c r="H35" s="5"/>
      <c r="I35" s="5"/>
      <c r="J35" s="5"/>
      <c r="K35" s="5"/>
      <c r="L35" s="5"/>
      <c r="M35" s="5"/>
      <c r="N35" s="5"/>
      <c r="O35" s="5"/>
      <c r="P35" s="5"/>
      <c r="Q35" s="5"/>
      <c r="R35" s="5"/>
      <c r="S35" s="5"/>
      <c r="T35" s="5"/>
      <c r="U35" s="5"/>
    </row>
    <row r="36" spans="1:16149" s="15" customFormat="1" ht="92.25" customHeight="1">
      <c r="A36" s="792" t="s">
        <v>59</v>
      </c>
      <c r="B36" s="792"/>
      <c r="C36" s="989" t="s">
        <v>60</v>
      </c>
      <c r="D36" s="989"/>
      <c r="E36" s="989"/>
      <c r="F36" s="989"/>
      <c r="G36" s="989"/>
      <c r="H36" s="989"/>
      <c r="I36" s="989"/>
      <c r="J36" s="989"/>
      <c r="K36" s="989"/>
      <c r="L36" s="989"/>
      <c r="M36" s="989"/>
      <c r="N36" s="989"/>
      <c r="O36" s="989"/>
      <c r="P36" s="989"/>
      <c r="Q36" s="989"/>
      <c r="R36" s="989"/>
      <c r="S36" s="989"/>
      <c r="T36" s="989"/>
      <c r="U36" s="989"/>
      <c r="V36" s="989"/>
      <c r="W36" s="989"/>
      <c r="X36" s="989"/>
      <c r="Y36" s="989"/>
    </row>
    <row r="37" spans="1:16149" s="15" customFormat="1" ht="94.5" customHeight="1">
      <c r="A37" s="792" t="s">
        <v>19</v>
      </c>
      <c r="B37" s="792"/>
      <c r="C37" s="989" t="s">
        <v>61</v>
      </c>
      <c r="D37" s="989"/>
      <c r="E37" s="989"/>
      <c r="F37" s="989"/>
      <c r="G37" s="989"/>
      <c r="H37" s="989"/>
      <c r="I37" s="989"/>
      <c r="J37" s="989"/>
      <c r="K37" s="989"/>
      <c r="L37" s="989"/>
      <c r="M37" s="989"/>
      <c r="N37" s="989"/>
      <c r="O37" s="989"/>
      <c r="P37" s="989"/>
      <c r="Q37" s="989"/>
      <c r="R37" s="989"/>
      <c r="S37" s="989"/>
      <c r="T37" s="989"/>
      <c r="U37" s="989"/>
      <c r="V37" s="989"/>
      <c r="W37" s="989"/>
      <c r="X37" s="989"/>
      <c r="Y37" s="989"/>
    </row>
    <row r="38" spans="1:16149" s="15" customFormat="1" ht="159.75" customHeight="1">
      <c r="A38" s="792" t="s">
        <v>62</v>
      </c>
      <c r="B38" s="792"/>
      <c r="C38" s="989" t="s">
        <v>63</v>
      </c>
      <c r="D38" s="989"/>
      <c r="E38" s="989"/>
      <c r="F38" s="989"/>
      <c r="G38" s="989"/>
      <c r="H38" s="989"/>
      <c r="I38" s="989"/>
      <c r="J38" s="989"/>
      <c r="K38" s="989"/>
      <c r="L38" s="989"/>
      <c r="M38" s="989"/>
      <c r="N38" s="989"/>
      <c r="O38" s="989"/>
      <c r="P38" s="989"/>
      <c r="Q38" s="989"/>
      <c r="R38" s="989"/>
      <c r="S38" s="989"/>
      <c r="T38" s="989"/>
      <c r="U38" s="989"/>
      <c r="V38" s="989"/>
      <c r="W38" s="989"/>
      <c r="X38" s="989"/>
      <c r="Y38" s="989"/>
      <c r="AA38" s="650" t="s">
        <v>714</v>
      </c>
      <c r="AB38" s="651"/>
      <c r="AC38" s="651"/>
      <c r="AD38" s="651"/>
      <c r="AE38" s="651"/>
      <c r="AF38" s="651"/>
      <c r="AG38" s="651"/>
      <c r="AH38" s="651"/>
      <c r="AI38" s="651"/>
      <c r="AJ38" s="651"/>
      <c r="AK38" s="651"/>
      <c r="AL38" s="651"/>
      <c r="AM38" s="651"/>
      <c r="AN38" s="651"/>
      <c r="AO38" s="651"/>
      <c r="AP38" s="652"/>
    </row>
    <row r="39" spans="1:16149" s="15" customFormat="1" ht="17.25" customHeight="1">
      <c r="A39" s="5"/>
      <c r="B39" s="5"/>
      <c r="C39" s="5"/>
      <c r="D39" s="5"/>
      <c r="E39" s="5"/>
      <c r="F39" s="5"/>
      <c r="G39" s="5"/>
      <c r="H39" s="5"/>
      <c r="I39" s="5"/>
      <c r="J39" s="5"/>
      <c r="K39" s="5"/>
      <c r="L39" s="5"/>
      <c r="M39" s="5"/>
      <c r="N39" s="5"/>
      <c r="O39" s="5"/>
      <c r="P39" s="5"/>
      <c r="Q39" s="5"/>
      <c r="R39" s="5"/>
      <c r="S39" s="5"/>
      <c r="T39" s="5"/>
      <c r="U39" s="5"/>
      <c r="AA39" s="46"/>
      <c r="AB39" s="46"/>
      <c r="AC39" s="46"/>
      <c r="AD39" s="46"/>
      <c r="AE39" s="46"/>
      <c r="AF39" s="46"/>
      <c r="AG39" s="46"/>
      <c r="AH39" s="46"/>
      <c r="AI39" s="46"/>
      <c r="AJ39" s="46"/>
      <c r="AK39" s="46"/>
      <c r="AL39" s="46"/>
      <c r="AM39" s="46"/>
      <c r="AN39" s="46"/>
      <c r="AO39" s="46"/>
      <c r="AP39" s="46"/>
    </row>
    <row r="40" spans="1:16149" ht="64.5" customHeight="1">
      <c r="A40" s="737" t="s">
        <v>20</v>
      </c>
      <c r="B40" s="737"/>
      <c r="C40" s="1192" t="s">
        <v>21</v>
      </c>
      <c r="D40" s="1194"/>
      <c r="E40" s="1321" t="s">
        <v>22</v>
      </c>
      <c r="F40" s="737" t="s">
        <v>69</v>
      </c>
      <c r="G40" s="737"/>
      <c r="H40" s="737"/>
      <c r="I40" s="737"/>
      <c r="J40" s="737" t="s">
        <v>77</v>
      </c>
      <c r="K40" s="1407" t="s">
        <v>25</v>
      </c>
      <c r="L40" s="737" t="s">
        <v>154</v>
      </c>
      <c r="M40" s="737"/>
      <c r="N40" s="737"/>
      <c r="O40" s="737" t="s">
        <v>98</v>
      </c>
      <c r="P40" s="738" t="s">
        <v>23</v>
      </c>
      <c r="Q40" s="738"/>
      <c r="R40" s="738"/>
      <c r="S40" s="738" t="s">
        <v>152</v>
      </c>
      <c r="T40" s="739" t="s">
        <v>7</v>
      </c>
      <c r="U40" s="1389" t="s">
        <v>156</v>
      </c>
      <c r="V40" s="671">
        <v>2019</v>
      </c>
      <c r="W40" s="671"/>
      <c r="X40" s="671"/>
      <c r="Y40" s="671"/>
      <c r="AA40" s="634" t="s">
        <v>713</v>
      </c>
      <c r="AB40" s="634"/>
      <c r="AC40" s="634"/>
      <c r="AD40" s="634"/>
      <c r="AE40" s="634" t="s">
        <v>715</v>
      </c>
      <c r="AF40" s="634"/>
      <c r="AG40" s="634"/>
      <c r="AH40" s="634"/>
      <c r="AI40" s="634" t="s">
        <v>716</v>
      </c>
      <c r="AJ40" s="634"/>
      <c r="AK40" s="634"/>
      <c r="AL40" s="634"/>
      <c r="AM40" s="634" t="s">
        <v>717</v>
      </c>
      <c r="AN40" s="634"/>
      <c r="AO40" s="634"/>
      <c r="AP40" s="634"/>
    </row>
    <row r="41" spans="1:16149" ht="140.25" customHeight="1">
      <c r="A41" s="737"/>
      <c r="B41" s="737"/>
      <c r="C41" s="1195"/>
      <c r="D41" s="1197"/>
      <c r="E41" s="1321"/>
      <c r="F41" s="737"/>
      <c r="G41" s="737"/>
      <c r="H41" s="737"/>
      <c r="I41" s="737"/>
      <c r="J41" s="737"/>
      <c r="K41" s="1407"/>
      <c r="L41" s="737"/>
      <c r="M41" s="737"/>
      <c r="N41" s="737"/>
      <c r="O41" s="737"/>
      <c r="P41" s="738"/>
      <c r="Q41" s="738"/>
      <c r="R41" s="738"/>
      <c r="S41" s="738"/>
      <c r="T41" s="739"/>
      <c r="U41" s="1390"/>
      <c r="V41" s="172" t="s">
        <v>11</v>
      </c>
      <c r="W41" s="172" t="s">
        <v>12</v>
      </c>
      <c r="X41" s="173" t="s">
        <v>9</v>
      </c>
      <c r="Y41" s="174" t="s">
        <v>10</v>
      </c>
      <c r="AA41" s="224" t="s">
        <v>13</v>
      </c>
      <c r="AB41" s="224" t="s">
        <v>14</v>
      </c>
      <c r="AC41" s="173" t="s">
        <v>9</v>
      </c>
      <c r="AD41" s="174" t="s">
        <v>10</v>
      </c>
      <c r="AE41" s="224" t="s">
        <v>13</v>
      </c>
      <c r="AF41" s="224" t="s">
        <v>14</v>
      </c>
      <c r="AG41" s="173" t="s">
        <v>9</v>
      </c>
      <c r="AH41" s="174" t="s">
        <v>10</v>
      </c>
      <c r="AI41" s="224" t="s">
        <v>13</v>
      </c>
      <c r="AJ41" s="224" t="s">
        <v>14</v>
      </c>
      <c r="AK41" s="173" t="s">
        <v>9</v>
      </c>
      <c r="AL41" s="174" t="s">
        <v>10</v>
      </c>
      <c r="AM41" s="224" t="s">
        <v>13</v>
      </c>
      <c r="AN41" s="224" t="s">
        <v>14</v>
      </c>
      <c r="AO41" s="173" t="s">
        <v>9</v>
      </c>
      <c r="AP41" s="174" t="s">
        <v>10</v>
      </c>
    </row>
    <row r="42" spans="1:16149" ht="409.5" customHeight="1">
      <c r="A42" s="1378" t="s">
        <v>254</v>
      </c>
      <c r="B42" s="1379"/>
      <c r="C42" s="1189" t="s">
        <v>65</v>
      </c>
      <c r="D42" s="1191"/>
      <c r="E42" s="115" t="s">
        <v>394</v>
      </c>
      <c r="F42" s="1189" t="s">
        <v>393</v>
      </c>
      <c r="G42" s="1190"/>
      <c r="H42" s="1190"/>
      <c r="I42" s="1191"/>
      <c r="J42" s="247" t="s">
        <v>1068</v>
      </c>
      <c r="K42" s="125" t="s">
        <v>379</v>
      </c>
      <c r="L42" s="1046" t="s">
        <v>396</v>
      </c>
      <c r="M42" s="1408"/>
      <c r="N42" s="1047"/>
      <c r="O42" s="248" t="s">
        <v>397</v>
      </c>
      <c r="P42" s="794" t="s">
        <v>398</v>
      </c>
      <c r="Q42" s="795"/>
      <c r="R42" s="796"/>
      <c r="S42" s="95" t="s">
        <v>153</v>
      </c>
      <c r="T42" s="82" t="s">
        <v>114</v>
      </c>
      <c r="U42" s="197" t="s">
        <v>1049</v>
      </c>
      <c r="V42" s="178">
        <v>1</v>
      </c>
      <c r="W42" s="541">
        <f>AF42</f>
        <v>1</v>
      </c>
      <c r="X42" s="449">
        <f>W42/V42</f>
        <v>1</v>
      </c>
      <c r="Y42" s="196">
        <f>X42</f>
        <v>1</v>
      </c>
      <c r="AA42" s="542" t="s">
        <v>1049</v>
      </c>
      <c r="AB42" s="221">
        <v>0</v>
      </c>
      <c r="AC42" s="222">
        <v>0</v>
      </c>
      <c r="AD42" s="223">
        <f t="shared" ref="AD42:AD43" si="21">AC42</f>
        <v>0</v>
      </c>
      <c r="AE42" s="178">
        <v>1</v>
      </c>
      <c r="AF42" s="178">
        <f>5/5</f>
        <v>1</v>
      </c>
      <c r="AG42" s="543">
        <f>AF42/AE42</f>
        <v>1</v>
      </c>
      <c r="AH42" s="223">
        <f t="shared" ref="AH42:AH43" si="22">AG42</f>
        <v>1</v>
      </c>
      <c r="AI42" s="221">
        <v>0</v>
      </c>
      <c r="AJ42" s="221">
        <v>0</v>
      </c>
      <c r="AK42" s="222">
        <v>0</v>
      </c>
      <c r="AL42" s="223">
        <f t="shared" ref="AL42:AL43" si="23">AK42</f>
        <v>0</v>
      </c>
      <c r="AM42" s="221">
        <v>0</v>
      </c>
      <c r="AN42" s="221">
        <v>0</v>
      </c>
      <c r="AO42" s="222">
        <v>0</v>
      </c>
      <c r="AP42" s="223">
        <f t="shared" ref="AP42:AP43" si="24">AO42</f>
        <v>0</v>
      </c>
    </row>
    <row r="43" spans="1:16149" ht="409.6" customHeight="1">
      <c r="A43" s="1378" t="s">
        <v>254</v>
      </c>
      <c r="B43" s="1379"/>
      <c r="C43" s="1189" t="s">
        <v>65</v>
      </c>
      <c r="D43" s="1191"/>
      <c r="E43" s="115" t="s">
        <v>394</v>
      </c>
      <c r="F43" s="1189" t="s">
        <v>393</v>
      </c>
      <c r="G43" s="1190"/>
      <c r="H43" s="1190"/>
      <c r="I43" s="1191"/>
      <c r="J43" s="247" t="s">
        <v>1069</v>
      </c>
      <c r="K43" s="125" t="s">
        <v>379</v>
      </c>
      <c r="L43" s="1046" t="s">
        <v>396</v>
      </c>
      <c r="M43" s="1408"/>
      <c r="N43" s="1047"/>
      <c r="O43" s="248" t="s">
        <v>397</v>
      </c>
      <c r="P43" s="794" t="s">
        <v>399</v>
      </c>
      <c r="Q43" s="795"/>
      <c r="R43" s="796"/>
      <c r="S43" s="95" t="s">
        <v>153</v>
      </c>
      <c r="T43" s="82" t="s">
        <v>114</v>
      </c>
      <c r="U43" s="197" t="s">
        <v>1966</v>
      </c>
      <c r="V43" s="541">
        <f>AA43</f>
        <v>1</v>
      </c>
      <c r="W43" s="541">
        <f>AB43</f>
        <v>1</v>
      </c>
      <c r="X43" s="543">
        <f>W43/V43</f>
        <v>1</v>
      </c>
      <c r="Y43" s="544">
        <f t="shared" ref="Y43" si="25">X43</f>
        <v>1</v>
      </c>
      <c r="AA43" s="178">
        <v>1</v>
      </c>
      <c r="AB43" s="178">
        <f>3/3</f>
        <v>1</v>
      </c>
      <c r="AC43" s="543">
        <f>AB43/AA43</f>
        <v>1</v>
      </c>
      <c r="AD43" s="544">
        <f t="shared" si="21"/>
        <v>1</v>
      </c>
      <c r="AE43" s="178">
        <v>1</v>
      </c>
      <c r="AF43" s="178">
        <f>3/3</f>
        <v>1</v>
      </c>
      <c r="AG43" s="543">
        <f>AF43/AE43</f>
        <v>1</v>
      </c>
      <c r="AH43" s="223">
        <f t="shared" si="22"/>
        <v>1</v>
      </c>
      <c r="AI43" s="221">
        <v>0</v>
      </c>
      <c r="AJ43" s="221">
        <v>0</v>
      </c>
      <c r="AK43" s="222">
        <v>0</v>
      </c>
      <c r="AL43" s="223">
        <f t="shared" si="23"/>
        <v>0</v>
      </c>
      <c r="AM43" s="221">
        <v>0</v>
      </c>
      <c r="AN43" s="221">
        <v>0</v>
      </c>
      <c r="AO43" s="222">
        <v>0</v>
      </c>
      <c r="AP43" s="223">
        <f t="shared" si="24"/>
        <v>0</v>
      </c>
    </row>
    <row r="44" spans="1:16149" s="45" customFormat="1" ht="55.5" hidden="1" customHeight="1">
      <c r="A44" s="832"/>
      <c r="B44" s="833"/>
      <c r="C44" s="834"/>
      <c r="D44" s="835"/>
      <c r="E44" s="835"/>
      <c r="F44" s="836"/>
      <c r="G44" s="834"/>
      <c r="H44" s="835"/>
      <c r="I44" s="836"/>
      <c r="J44" s="834"/>
      <c r="K44" s="835"/>
      <c r="L44" s="836"/>
      <c r="M44" s="8"/>
      <c r="N44" s="8"/>
      <c r="O44" s="8"/>
      <c r="P44" s="837"/>
      <c r="Q44" s="837"/>
      <c r="R44" s="837"/>
      <c r="S44" s="837"/>
      <c r="T44" s="188"/>
      <c r="U44" s="24"/>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c r="DW44" s="46"/>
      <c r="DX44" s="46"/>
      <c r="DY44" s="46"/>
      <c r="DZ44" s="46"/>
      <c r="EA44" s="46"/>
      <c r="EB44" s="46"/>
      <c r="EC44" s="46"/>
      <c r="ED44" s="46"/>
      <c r="EE44" s="46"/>
      <c r="EF44" s="46"/>
      <c r="EG44" s="46"/>
      <c r="EH44" s="46"/>
      <c r="EI44" s="46"/>
      <c r="EJ44" s="46"/>
      <c r="EK44" s="46"/>
      <c r="EL44" s="46"/>
      <c r="EM44" s="46"/>
      <c r="EN44" s="46"/>
      <c r="EO44" s="46"/>
      <c r="EP44" s="46"/>
      <c r="EQ44" s="46"/>
      <c r="ER44" s="46"/>
      <c r="ES44" s="46"/>
      <c r="ET44" s="46"/>
      <c r="EU44" s="46"/>
      <c r="EV44" s="46"/>
      <c r="EW44" s="46"/>
      <c r="EX44" s="46"/>
      <c r="EY44" s="46"/>
      <c r="EZ44" s="46"/>
      <c r="FA44" s="46"/>
      <c r="FB44" s="46"/>
      <c r="FC44" s="46"/>
      <c r="FD44" s="46"/>
      <c r="FE44" s="46"/>
      <c r="FF44" s="46"/>
      <c r="FG44" s="46"/>
      <c r="FH44" s="46"/>
      <c r="FI44" s="46"/>
      <c r="FJ44" s="46"/>
      <c r="FK44" s="46"/>
      <c r="FL44" s="46"/>
      <c r="FM44" s="46"/>
      <c r="FN44" s="46"/>
      <c r="FO44" s="46"/>
      <c r="FP44" s="46"/>
      <c r="FQ44" s="46"/>
      <c r="FR44" s="46"/>
      <c r="FS44" s="46"/>
      <c r="FT44" s="46"/>
      <c r="FU44" s="46"/>
      <c r="FV44" s="46"/>
      <c r="FW44" s="46"/>
      <c r="FX44" s="46"/>
      <c r="FY44" s="46"/>
      <c r="FZ44" s="46"/>
      <c r="GA44" s="46"/>
      <c r="GB44" s="46"/>
      <c r="GC44" s="46"/>
      <c r="GD44" s="46"/>
      <c r="GE44" s="46"/>
      <c r="GF44" s="46"/>
      <c r="GG44" s="46"/>
      <c r="GH44" s="46"/>
      <c r="GI44" s="46"/>
      <c r="GJ44" s="46"/>
      <c r="GK44" s="46"/>
      <c r="GL44" s="46"/>
      <c r="GM44" s="46"/>
      <c r="GN44" s="46"/>
      <c r="GO44" s="46"/>
      <c r="GP44" s="46"/>
      <c r="GQ44" s="46"/>
      <c r="GR44" s="46"/>
      <c r="GS44" s="46"/>
      <c r="GT44" s="46"/>
      <c r="GU44" s="46"/>
      <c r="GV44" s="46"/>
      <c r="GW44" s="46"/>
      <c r="GX44" s="46"/>
      <c r="GY44" s="46"/>
      <c r="GZ44" s="46"/>
      <c r="HA44" s="46"/>
      <c r="HB44" s="46"/>
      <c r="HC44" s="46"/>
      <c r="HD44" s="46"/>
      <c r="HE44" s="46"/>
      <c r="HF44" s="46"/>
      <c r="HG44" s="46"/>
      <c r="HH44" s="46"/>
      <c r="HI44" s="46"/>
      <c r="HJ44" s="46"/>
      <c r="HK44" s="46"/>
      <c r="HL44" s="46"/>
      <c r="HM44" s="46"/>
      <c r="HN44" s="46"/>
      <c r="HO44" s="46"/>
      <c r="HP44" s="46"/>
      <c r="HQ44" s="46"/>
      <c r="HR44" s="46"/>
      <c r="HS44" s="46"/>
      <c r="HT44" s="46"/>
      <c r="HU44" s="46"/>
      <c r="HV44" s="46"/>
      <c r="HW44" s="46"/>
      <c r="HX44" s="46"/>
      <c r="HY44" s="46"/>
      <c r="HZ44" s="46"/>
      <c r="IA44" s="46"/>
      <c r="IB44" s="46"/>
      <c r="IC44" s="46"/>
      <c r="ID44" s="46"/>
      <c r="IE44" s="46"/>
      <c r="IF44" s="46"/>
      <c r="IG44" s="46"/>
      <c r="IH44" s="46"/>
      <c r="II44" s="46"/>
      <c r="IJ44" s="46"/>
      <c r="IK44" s="46"/>
      <c r="IL44" s="46"/>
      <c r="IM44" s="46"/>
      <c r="IN44" s="46"/>
      <c r="IO44" s="46"/>
      <c r="IP44" s="46"/>
      <c r="IQ44" s="46"/>
      <c r="IR44" s="46"/>
      <c r="IS44" s="46"/>
      <c r="IT44" s="46"/>
      <c r="IU44" s="46"/>
      <c r="IV44" s="46"/>
      <c r="IW44" s="46"/>
      <c r="IX44" s="46"/>
      <c r="IY44" s="46"/>
      <c r="IZ44" s="46"/>
      <c r="JA44" s="46"/>
      <c r="JB44" s="46"/>
      <c r="JC44" s="46"/>
      <c r="JD44" s="46"/>
      <c r="JE44" s="46"/>
      <c r="JF44" s="46"/>
      <c r="JG44" s="46"/>
      <c r="JH44" s="46"/>
      <c r="JI44" s="46"/>
      <c r="JJ44" s="46"/>
      <c r="JK44" s="46"/>
      <c r="JL44" s="46"/>
      <c r="JM44" s="46"/>
      <c r="JN44" s="46"/>
      <c r="JO44" s="46"/>
      <c r="JP44" s="46"/>
      <c r="JQ44" s="46"/>
      <c r="JR44" s="46"/>
      <c r="JS44" s="46"/>
      <c r="JT44" s="46"/>
      <c r="JU44" s="46"/>
      <c r="JV44" s="46"/>
      <c r="JW44" s="46"/>
      <c r="JX44" s="46"/>
      <c r="JY44" s="46"/>
      <c r="JZ44" s="46"/>
      <c r="KA44" s="46"/>
      <c r="KB44" s="46"/>
      <c r="KC44" s="46"/>
      <c r="KD44" s="46"/>
      <c r="KE44" s="46"/>
      <c r="KF44" s="46"/>
      <c r="KG44" s="46"/>
      <c r="KH44" s="46"/>
      <c r="KI44" s="46"/>
      <c r="KJ44" s="46"/>
      <c r="KK44" s="46"/>
      <c r="KL44" s="46"/>
      <c r="KM44" s="46"/>
      <c r="KN44" s="46"/>
      <c r="KO44" s="46"/>
      <c r="KP44" s="46"/>
      <c r="KQ44" s="46"/>
      <c r="KR44" s="46"/>
      <c r="KS44" s="46"/>
      <c r="KT44" s="46"/>
      <c r="KU44" s="46"/>
      <c r="KV44" s="46"/>
      <c r="KW44" s="46"/>
      <c r="KX44" s="46"/>
      <c r="KY44" s="46"/>
      <c r="KZ44" s="46"/>
      <c r="LA44" s="46"/>
      <c r="LB44" s="46"/>
      <c r="LC44" s="46"/>
      <c r="LD44" s="46"/>
      <c r="LE44" s="46"/>
      <c r="LF44" s="46"/>
      <c r="LG44" s="46"/>
      <c r="LH44" s="46"/>
      <c r="LI44" s="46"/>
      <c r="LJ44" s="46"/>
      <c r="LK44" s="46"/>
      <c r="LL44" s="46"/>
      <c r="LM44" s="46"/>
      <c r="LN44" s="46"/>
      <c r="LO44" s="46"/>
      <c r="LP44" s="46"/>
      <c r="LQ44" s="46"/>
      <c r="LR44" s="46"/>
      <c r="LS44" s="46"/>
      <c r="LT44" s="46"/>
      <c r="LU44" s="46"/>
      <c r="LV44" s="46"/>
      <c r="LW44" s="46"/>
      <c r="LX44" s="46"/>
      <c r="LY44" s="46"/>
      <c r="LZ44" s="46"/>
      <c r="MA44" s="46"/>
      <c r="MB44" s="46"/>
      <c r="MC44" s="46"/>
      <c r="MD44" s="46"/>
      <c r="ME44" s="46"/>
      <c r="MF44" s="46"/>
      <c r="MG44" s="46"/>
      <c r="MH44" s="46"/>
      <c r="MI44" s="46"/>
      <c r="MJ44" s="46"/>
      <c r="MK44" s="46"/>
      <c r="ML44" s="46"/>
      <c r="MM44" s="46"/>
      <c r="MN44" s="46"/>
      <c r="MO44" s="46"/>
      <c r="MP44" s="46"/>
      <c r="MQ44" s="46"/>
      <c r="MR44" s="46"/>
      <c r="MS44" s="46"/>
      <c r="MT44" s="46"/>
      <c r="MU44" s="46"/>
      <c r="MV44" s="46"/>
      <c r="MW44" s="46"/>
      <c r="MX44" s="46"/>
      <c r="MY44" s="46"/>
      <c r="MZ44" s="46"/>
      <c r="NA44" s="46"/>
      <c r="NB44" s="46"/>
      <c r="NC44" s="46"/>
      <c r="ND44" s="46"/>
      <c r="NE44" s="46"/>
      <c r="NF44" s="46"/>
      <c r="NG44" s="46"/>
      <c r="NH44" s="46"/>
      <c r="NI44" s="46"/>
      <c r="NJ44" s="46"/>
      <c r="NK44" s="46"/>
      <c r="NL44" s="46"/>
      <c r="NM44" s="46"/>
      <c r="NN44" s="46"/>
      <c r="NO44" s="46"/>
      <c r="NP44" s="46"/>
      <c r="NQ44" s="46"/>
      <c r="NR44" s="46"/>
      <c r="NS44" s="46"/>
      <c r="NT44" s="46"/>
      <c r="NU44" s="46"/>
      <c r="NV44" s="46"/>
      <c r="NW44" s="46"/>
      <c r="NX44" s="46"/>
      <c r="NY44" s="46"/>
      <c r="NZ44" s="46"/>
      <c r="OA44" s="46"/>
      <c r="OB44" s="46"/>
      <c r="OC44" s="46"/>
      <c r="OD44" s="46"/>
      <c r="OE44" s="46"/>
      <c r="OF44" s="46"/>
      <c r="OG44" s="46"/>
      <c r="OH44" s="46"/>
      <c r="OI44" s="46"/>
      <c r="OJ44" s="46"/>
      <c r="OK44" s="46"/>
      <c r="OL44" s="46"/>
      <c r="OM44" s="46"/>
      <c r="ON44" s="46"/>
      <c r="OO44" s="46"/>
      <c r="OP44" s="46"/>
      <c r="OQ44" s="46"/>
      <c r="OR44" s="46"/>
      <c r="OS44" s="46"/>
      <c r="OT44" s="46"/>
      <c r="OU44" s="46"/>
      <c r="OV44" s="46"/>
      <c r="OW44" s="46"/>
      <c r="OX44" s="46"/>
      <c r="OY44" s="46"/>
      <c r="OZ44" s="46"/>
      <c r="PA44" s="46"/>
      <c r="PB44" s="46"/>
      <c r="PC44" s="46"/>
      <c r="PD44" s="46"/>
      <c r="PE44" s="46"/>
      <c r="PF44" s="46"/>
      <c r="PG44" s="46"/>
      <c r="PH44" s="46"/>
      <c r="PI44" s="46"/>
      <c r="PJ44" s="46"/>
      <c r="PK44" s="46"/>
      <c r="PL44" s="46"/>
      <c r="PM44" s="46"/>
      <c r="PN44" s="46"/>
      <c r="PO44" s="46"/>
      <c r="PP44" s="46"/>
      <c r="PQ44" s="46"/>
      <c r="PR44" s="46"/>
      <c r="PS44" s="46"/>
      <c r="PT44" s="46"/>
      <c r="PU44" s="46"/>
      <c r="PV44" s="46"/>
      <c r="PW44" s="46"/>
      <c r="PX44" s="46"/>
      <c r="PY44" s="46"/>
      <c r="PZ44" s="46"/>
      <c r="QA44" s="46"/>
      <c r="QB44" s="46"/>
      <c r="QC44" s="46"/>
      <c r="QD44" s="46"/>
      <c r="QE44" s="46"/>
      <c r="QF44" s="46"/>
      <c r="QG44" s="46"/>
      <c r="QH44" s="46"/>
      <c r="QI44" s="46"/>
      <c r="QJ44" s="46"/>
      <c r="QK44" s="46"/>
      <c r="QL44" s="46"/>
      <c r="QM44" s="46"/>
      <c r="QN44" s="46"/>
      <c r="QO44" s="46"/>
      <c r="QP44" s="46"/>
      <c r="QQ44" s="46"/>
      <c r="QR44" s="46"/>
      <c r="QS44" s="46"/>
      <c r="QT44" s="46"/>
      <c r="QU44" s="46"/>
      <c r="QV44" s="46"/>
      <c r="QW44" s="46"/>
      <c r="QX44" s="46"/>
      <c r="QY44" s="46"/>
      <c r="QZ44" s="46"/>
      <c r="RA44" s="46"/>
      <c r="RB44" s="46"/>
      <c r="RC44" s="46"/>
      <c r="RD44" s="46"/>
      <c r="RE44" s="46"/>
      <c r="RF44" s="46"/>
      <c r="RG44" s="46"/>
      <c r="RH44" s="46"/>
      <c r="RI44" s="46"/>
      <c r="RJ44" s="46"/>
      <c r="RK44" s="46"/>
      <c r="RL44" s="46"/>
      <c r="RM44" s="46"/>
      <c r="RN44" s="46"/>
      <c r="RO44" s="46"/>
      <c r="RP44" s="46"/>
      <c r="RQ44" s="46"/>
      <c r="RR44" s="46"/>
      <c r="RS44" s="46"/>
      <c r="RT44" s="46"/>
      <c r="RU44" s="46"/>
      <c r="RV44" s="46"/>
      <c r="RW44" s="46"/>
      <c r="RX44" s="46"/>
      <c r="RY44" s="46"/>
      <c r="RZ44" s="46"/>
      <c r="SA44" s="46"/>
      <c r="SB44" s="46"/>
      <c r="SC44" s="46"/>
      <c r="SD44" s="46"/>
      <c r="SE44" s="46"/>
      <c r="SF44" s="46"/>
      <c r="SG44" s="46"/>
      <c r="SH44" s="46"/>
      <c r="SI44" s="46"/>
      <c r="SJ44" s="46"/>
      <c r="SK44" s="46"/>
      <c r="SL44" s="46"/>
      <c r="SM44" s="46"/>
      <c r="SN44" s="46"/>
      <c r="SO44" s="46"/>
      <c r="SP44" s="46"/>
      <c r="SQ44" s="46"/>
      <c r="SR44" s="46"/>
      <c r="SS44" s="46"/>
      <c r="ST44" s="46"/>
      <c r="SU44" s="46"/>
      <c r="SV44" s="46"/>
      <c r="SW44" s="46"/>
      <c r="SX44" s="46"/>
      <c r="SY44" s="46"/>
      <c r="SZ44" s="46"/>
      <c r="TA44" s="46"/>
      <c r="TB44" s="46"/>
      <c r="TC44" s="46"/>
      <c r="TD44" s="46"/>
      <c r="TE44" s="46"/>
      <c r="TF44" s="46"/>
      <c r="TG44" s="46"/>
      <c r="TH44" s="46"/>
      <c r="TI44" s="46"/>
      <c r="TJ44" s="46"/>
      <c r="TK44" s="46"/>
      <c r="TL44" s="46"/>
      <c r="TM44" s="46"/>
      <c r="TN44" s="46"/>
      <c r="TO44" s="46"/>
      <c r="TP44" s="46"/>
      <c r="TQ44" s="46"/>
      <c r="TR44" s="46"/>
      <c r="TS44" s="46"/>
      <c r="TT44" s="46"/>
      <c r="TU44" s="46"/>
      <c r="TV44" s="46"/>
      <c r="TW44" s="46"/>
      <c r="TX44" s="46"/>
      <c r="TY44" s="46"/>
      <c r="TZ44" s="46"/>
      <c r="UA44" s="46"/>
      <c r="UB44" s="46"/>
      <c r="UC44" s="46"/>
      <c r="UD44" s="46"/>
      <c r="UE44" s="46"/>
      <c r="UF44" s="46"/>
      <c r="UG44" s="46"/>
      <c r="UH44" s="46"/>
      <c r="UI44" s="46"/>
      <c r="UJ44" s="46"/>
      <c r="UK44" s="46"/>
      <c r="UL44" s="46"/>
      <c r="UM44" s="46"/>
      <c r="UN44" s="46"/>
      <c r="UO44" s="46"/>
      <c r="UP44" s="46"/>
      <c r="UQ44" s="46"/>
      <c r="UR44" s="46"/>
      <c r="US44" s="46"/>
      <c r="UT44" s="46"/>
      <c r="UU44" s="46"/>
      <c r="UV44" s="46"/>
      <c r="UW44" s="46"/>
      <c r="UX44" s="46"/>
      <c r="UY44" s="46"/>
      <c r="UZ44" s="46"/>
      <c r="VA44" s="46"/>
      <c r="VB44" s="46"/>
      <c r="VC44" s="46"/>
      <c r="VD44" s="46"/>
      <c r="VE44" s="46"/>
      <c r="VF44" s="46"/>
      <c r="VG44" s="46"/>
      <c r="VH44" s="46"/>
      <c r="VI44" s="46"/>
      <c r="VJ44" s="46"/>
      <c r="VK44" s="46"/>
      <c r="VL44" s="46"/>
      <c r="VM44" s="46"/>
      <c r="VN44" s="46"/>
      <c r="VO44" s="46"/>
      <c r="VP44" s="46"/>
      <c r="VQ44" s="46"/>
      <c r="VR44" s="46"/>
      <c r="VS44" s="46"/>
      <c r="VT44" s="46"/>
      <c r="VU44" s="46"/>
      <c r="VV44" s="46"/>
      <c r="VW44" s="46"/>
      <c r="VX44" s="46"/>
      <c r="VY44" s="46"/>
      <c r="VZ44" s="46"/>
      <c r="WA44" s="46"/>
      <c r="WB44" s="46"/>
      <c r="WC44" s="46"/>
      <c r="WD44" s="46"/>
      <c r="WE44" s="46"/>
      <c r="WF44" s="46"/>
      <c r="WG44" s="46"/>
      <c r="WH44" s="46"/>
      <c r="WI44" s="46"/>
      <c r="WJ44" s="46"/>
      <c r="WK44" s="46"/>
      <c r="WL44" s="46"/>
      <c r="WM44" s="46"/>
      <c r="WN44" s="46"/>
      <c r="WO44" s="46"/>
      <c r="WP44" s="46"/>
      <c r="WQ44" s="46"/>
      <c r="WR44" s="46"/>
      <c r="WS44" s="46"/>
      <c r="WT44" s="46"/>
      <c r="WU44" s="46"/>
      <c r="WV44" s="46"/>
      <c r="WW44" s="46"/>
      <c r="WX44" s="46"/>
      <c r="WY44" s="46"/>
      <c r="WZ44" s="46"/>
      <c r="XA44" s="46"/>
      <c r="XB44" s="46"/>
      <c r="XC44" s="46"/>
      <c r="XD44" s="46"/>
      <c r="XE44" s="46"/>
      <c r="XF44" s="46"/>
      <c r="XG44" s="46"/>
      <c r="XH44" s="46"/>
      <c r="XI44" s="46"/>
      <c r="XJ44" s="46"/>
      <c r="XK44" s="46"/>
      <c r="XL44" s="46"/>
      <c r="XM44" s="46"/>
      <c r="XN44" s="46"/>
      <c r="XO44" s="46"/>
      <c r="XP44" s="46"/>
      <c r="XQ44" s="46"/>
      <c r="XR44" s="46"/>
      <c r="XS44" s="46"/>
      <c r="XT44" s="46"/>
      <c r="XU44" s="46"/>
      <c r="XV44" s="46"/>
      <c r="XW44" s="46"/>
      <c r="XX44" s="46"/>
      <c r="XY44" s="46"/>
      <c r="XZ44" s="46"/>
      <c r="YA44" s="46"/>
      <c r="YB44" s="46"/>
      <c r="YC44" s="46"/>
      <c r="YD44" s="46"/>
      <c r="YE44" s="46"/>
      <c r="YF44" s="46"/>
      <c r="YG44" s="46"/>
      <c r="YH44" s="46"/>
      <c r="YI44" s="46"/>
      <c r="YJ44" s="46"/>
      <c r="YK44" s="46"/>
      <c r="YL44" s="46"/>
      <c r="YM44" s="46"/>
      <c r="YN44" s="46"/>
      <c r="YO44" s="46"/>
      <c r="YP44" s="46"/>
      <c r="YQ44" s="46"/>
      <c r="YR44" s="46"/>
      <c r="YS44" s="46"/>
      <c r="YT44" s="46"/>
      <c r="YU44" s="46"/>
      <c r="YV44" s="46"/>
      <c r="YW44" s="46"/>
      <c r="YX44" s="46"/>
      <c r="YY44" s="46"/>
      <c r="YZ44" s="46"/>
      <c r="ZA44" s="46"/>
      <c r="ZB44" s="46"/>
      <c r="ZC44" s="46"/>
      <c r="ZD44" s="46"/>
      <c r="ZE44" s="46"/>
      <c r="ZF44" s="46"/>
      <c r="ZG44" s="46"/>
      <c r="ZH44" s="46"/>
      <c r="ZI44" s="46"/>
      <c r="ZJ44" s="46"/>
      <c r="ZK44" s="46"/>
      <c r="ZL44" s="46"/>
      <c r="ZM44" s="46"/>
      <c r="ZN44" s="46"/>
      <c r="ZO44" s="46"/>
      <c r="ZP44" s="46"/>
      <c r="ZQ44" s="46"/>
      <c r="ZR44" s="46"/>
      <c r="ZS44" s="46"/>
      <c r="ZT44" s="46"/>
      <c r="ZU44" s="46"/>
      <c r="ZV44" s="46"/>
      <c r="ZW44" s="46"/>
      <c r="ZX44" s="46"/>
      <c r="ZY44" s="46"/>
      <c r="ZZ44" s="46"/>
      <c r="AAA44" s="46"/>
      <c r="AAB44" s="46"/>
      <c r="AAC44" s="46"/>
      <c r="AAD44" s="46"/>
      <c r="AAE44" s="46"/>
      <c r="AAF44" s="46"/>
      <c r="AAG44" s="46"/>
      <c r="AAH44" s="46"/>
      <c r="AAI44" s="46"/>
      <c r="AAJ44" s="46"/>
      <c r="AAK44" s="46"/>
      <c r="AAL44" s="46"/>
      <c r="AAM44" s="46"/>
      <c r="AAN44" s="46"/>
      <c r="AAO44" s="46"/>
      <c r="AAP44" s="46"/>
      <c r="AAQ44" s="46"/>
      <c r="AAR44" s="46"/>
      <c r="AAS44" s="46"/>
      <c r="AAT44" s="46"/>
      <c r="AAU44" s="46"/>
      <c r="AAV44" s="46"/>
      <c r="AAW44" s="46"/>
      <c r="AAX44" s="46"/>
      <c r="AAY44" s="46"/>
      <c r="AAZ44" s="46"/>
      <c r="ABA44" s="46"/>
      <c r="ABB44" s="46"/>
      <c r="ABC44" s="46"/>
      <c r="ABD44" s="46"/>
      <c r="ABE44" s="46"/>
      <c r="ABF44" s="46"/>
      <c r="ABG44" s="46"/>
      <c r="ABH44" s="46"/>
      <c r="ABI44" s="46"/>
      <c r="ABJ44" s="46"/>
      <c r="ABK44" s="46"/>
      <c r="ABL44" s="46"/>
      <c r="ABM44" s="46"/>
      <c r="ABN44" s="46"/>
      <c r="ABO44" s="46"/>
      <c r="ABP44" s="46"/>
      <c r="ABQ44" s="46"/>
      <c r="ABR44" s="46"/>
      <c r="ABS44" s="46"/>
      <c r="ABT44" s="46"/>
      <c r="ABU44" s="46"/>
      <c r="ABV44" s="46"/>
      <c r="ABW44" s="46"/>
      <c r="ABX44" s="46"/>
      <c r="ABY44" s="46"/>
      <c r="ABZ44" s="46"/>
      <c r="ACA44" s="46"/>
      <c r="ACB44" s="46"/>
      <c r="ACC44" s="46"/>
      <c r="ACD44" s="46"/>
      <c r="ACE44" s="46"/>
      <c r="ACF44" s="46"/>
      <c r="ACG44" s="46"/>
      <c r="ACH44" s="46"/>
      <c r="ACI44" s="46"/>
      <c r="ACJ44" s="46"/>
      <c r="ACK44" s="46"/>
      <c r="ACL44" s="46"/>
      <c r="ACM44" s="46"/>
      <c r="ACN44" s="46"/>
      <c r="ACO44" s="46"/>
      <c r="ACP44" s="46"/>
      <c r="ACQ44" s="46"/>
      <c r="ACR44" s="46"/>
      <c r="ACS44" s="46"/>
      <c r="ACT44" s="46"/>
      <c r="ACU44" s="46"/>
      <c r="ACV44" s="46"/>
      <c r="ACW44" s="46"/>
      <c r="ACX44" s="46"/>
      <c r="ACY44" s="46"/>
      <c r="ACZ44" s="46"/>
      <c r="ADA44" s="46"/>
      <c r="ADB44" s="46"/>
      <c r="ADC44" s="46"/>
      <c r="ADD44" s="46"/>
      <c r="ADE44" s="46"/>
      <c r="ADF44" s="46"/>
      <c r="ADG44" s="46"/>
      <c r="ADH44" s="46"/>
      <c r="ADI44" s="46"/>
      <c r="ADJ44" s="46"/>
      <c r="ADK44" s="46"/>
      <c r="ADL44" s="46"/>
      <c r="ADM44" s="46"/>
      <c r="ADN44" s="46"/>
      <c r="ADO44" s="46"/>
      <c r="ADP44" s="46"/>
      <c r="ADQ44" s="46"/>
      <c r="ADR44" s="46"/>
      <c r="ADS44" s="46"/>
      <c r="ADT44" s="46"/>
      <c r="ADU44" s="46"/>
      <c r="ADV44" s="46"/>
      <c r="ADW44" s="46"/>
      <c r="ADX44" s="46"/>
      <c r="ADY44" s="46"/>
      <c r="ADZ44" s="46"/>
      <c r="AEA44" s="46"/>
      <c r="AEB44" s="46"/>
      <c r="AEC44" s="46"/>
      <c r="AED44" s="46"/>
      <c r="AEE44" s="46"/>
      <c r="AEF44" s="46"/>
      <c r="AEG44" s="46"/>
      <c r="AEH44" s="46"/>
      <c r="AEI44" s="46"/>
      <c r="AEJ44" s="46"/>
      <c r="AEK44" s="46"/>
      <c r="AEL44" s="46"/>
      <c r="AEM44" s="46"/>
      <c r="AEN44" s="46"/>
      <c r="AEO44" s="46"/>
      <c r="AEP44" s="46"/>
      <c r="AEQ44" s="46"/>
      <c r="AER44" s="46"/>
      <c r="AES44" s="46"/>
      <c r="AET44" s="46"/>
      <c r="AEU44" s="46"/>
      <c r="AEV44" s="46"/>
      <c r="AEW44" s="46"/>
      <c r="AEX44" s="46"/>
      <c r="AEY44" s="46"/>
      <c r="AEZ44" s="46"/>
      <c r="AFA44" s="46"/>
      <c r="AFB44" s="46"/>
      <c r="AFC44" s="46"/>
      <c r="AFD44" s="46"/>
      <c r="AFE44" s="46"/>
      <c r="AFF44" s="46"/>
      <c r="AFG44" s="46"/>
      <c r="AFH44" s="46"/>
      <c r="AFI44" s="46"/>
      <c r="AFJ44" s="46"/>
      <c r="AFK44" s="46"/>
      <c r="AFL44" s="46"/>
      <c r="AFM44" s="46"/>
      <c r="AFN44" s="46"/>
      <c r="AFO44" s="46"/>
      <c r="AFP44" s="46"/>
      <c r="AFQ44" s="46"/>
      <c r="AFR44" s="46"/>
      <c r="AFS44" s="46"/>
      <c r="AFT44" s="46"/>
      <c r="AFU44" s="46"/>
      <c r="AFV44" s="46"/>
      <c r="AFW44" s="46"/>
      <c r="AFX44" s="46"/>
      <c r="AFY44" s="46"/>
      <c r="AFZ44" s="46"/>
      <c r="AGA44" s="46"/>
      <c r="AGB44" s="46"/>
      <c r="AGC44" s="46"/>
      <c r="AGD44" s="46"/>
      <c r="AGE44" s="46"/>
      <c r="AGF44" s="46"/>
      <c r="AGG44" s="46"/>
      <c r="AGH44" s="46"/>
      <c r="AGI44" s="46"/>
      <c r="AGJ44" s="46"/>
      <c r="AGK44" s="46"/>
      <c r="AGL44" s="46"/>
      <c r="AGM44" s="46"/>
      <c r="AGN44" s="46"/>
      <c r="AGO44" s="46"/>
      <c r="AGP44" s="46"/>
      <c r="AGQ44" s="46"/>
      <c r="AGR44" s="46"/>
      <c r="AGS44" s="46"/>
      <c r="AGT44" s="46"/>
      <c r="AGU44" s="46"/>
      <c r="AGV44" s="46"/>
      <c r="AGW44" s="46"/>
      <c r="AGX44" s="46"/>
      <c r="AGY44" s="46"/>
      <c r="AGZ44" s="46"/>
      <c r="AHA44" s="46"/>
      <c r="AHB44" s="46"/>
      <c r="AHC44" s="46"/>
      <c r="AHD44" s="46"/>
      <c r="AHE44" s="46"/>
      <c r="AHF44" s="46"/>
      <c r="AHG44" s="46"/>
      <c r="AHH44" s="46"/>
      <c r="AHI44" s="46"/>
      <c r="AHJ44" s="46"/>
      <c r="AHK44" s="46"/>
      <c r="AHL44" s="46"/>
      <c r="AHM44" s="46"/>
      <c r="AHN44" s="46"/>
      <c r="AHO44" s="46"/>
      <c r="AHP44" s="46"/>
      <c r="AHQ44" s="46"/>
      <c r="AHR44" s="46"/>
      <c r="AHS44" s="46"/>
      <c r="AHT44" s="46"/>
      <c r="AHU44" s="46"/>
      <c r="AHV44" s="46"/>
      <c r="AHW44" s="46"/>
      <c r="AHX44" s="46"/>
      <c r="AHY44" s="46"/>
      <c r="AHZ44" s="46"/>
      <c r="AIA44" s="46"/>
      <c r="AIB44" s="46"/>
      <c r="AIC44" s="46"/>
      <c r="AID44" s="46"/>
      <c r="AIE44" s="46"/>
      <c r="AIF44" s="46"/>
      <c r="AIG44" s="46"/>
      <c r="AIH44" s="46"/>
      <c r="AII44" s="46"/>
      <c r="AIJ44" s="46"/>
      <c r="AIK44" s="46"/>
      <c r="AIL44" s="46"/>
      <c r="AIM44" s="46"/>
      <c r="AIN44" s="46"/>
      <c r="AIO44" s="46"/>
      <c r="AIP44" s="46"/>
      <c r="AIQ44" s="46"/>
      <c r="AIR44" s="46"/>
      <c r="AIS44" s="46"/>
      <c r="AIT44" s="46"/>
      <c r="AIU44" s="46"/>
      <c r="AIV44" s="46"/>
      <c r="AIW44" s="46"/>
      <c r="AIX44" s="46"/>
      <c r="AIY44" s="46"/>
      <c r="AIZ44" s="46"/>
      <c r="AJA44" s="46"/>
      <c r="AJB44" s="46"/>
      <c r="AJC44" s="46"/>
      <c r="AJD44" s="46"/>
      <c r="AJE44" s="46"/>
      <c r="AJF44" s="46"/>
      <c r="AJG44" s="46"/>
      <c r="AJH44" s="46"/>
      <c r="AJI44" s="46"/>
      <c r="AJJ44" s="46"/>
      <c r="AJK44" s="46"/>
      <c r="AJL44" s="46"/>
      <c r="AJM44" s="46"/>
      <c r="AJN44" s="46"/>
      <c r="AJO44" s="46"/>
      <c r="AJP44" s="46"/>
      <c r="AJQ44" s="46"/>
      <c r="AJR44" s="46"/>
      <c r="AJS44" s="46"/>
      <c r="AJT44" s="46"/>
      <c r="AJU44" s="46"/>
      <c r="AJV44" s="46"/>
      <c r="AJW44" s="46"/>
      <c r="AJX44" s="46"/>
      <c r="AJY44" s="46"/>
      <c r="AJZ44" s="46"/>
      <c r="AKA44" s="46"/>
      <c r="AKB44" s="46"/>
      <c r="AKC44" s="46"/>
      <c r="AKD44" s="46"/>
      <c r="AKE44" s="46"/>
      <c r="AKF44" s="46"/>
      <c r="AKG44" s="46"/>
      <c r="AKH44" s="46"/>
      <c r="AKI44" s="46"/>
      <c r="AKJ44" s="46"/>
      <c r="AKK44" s="46"/>
      <c r="AKL44" s="46"/>
      <c r="AKM44" s="46"/>
      <c r="AKN44" s="46"/>
      <c r="AKO44" s="46"/>
      <c r="AKP44" s="46"/>
      <c r="AKQ44" s="46"/>
      <c r="AKR44" s="46"/>
      <c r="AKS44" s="46"/>
      <c r="AKT44" s="46"/>
      <c r="AKU44" s="46"/>
      <c r="AKV44" s="46"/>
      <c r="AKW44" s="46"/>
      <c r="AKX44" s="46"/>
      <c r="AKY44" s="46"/>
      <c r="AKZ44" s="46"/>
      <c r="ALA44" s="46"/>
      <c r="ALB44" s="46"/>
      <c r="ALC44" s="46"/>
      <c r="ALD44" s="46"/>
      <c r="ALE44" s="46"/>
      <c r="ALF44" s="46"/>
      <c r="ALG44" s="46"/>
      <c r="ALH44" s="46"/>
      <c r="ALI44" s="46"/>
      <c r="ALJ44" s="46"/>
      <c r="ALK44" s="46"/>
      <c r="ALL44" s="46"/>
      <c r="ALM44" s="46"/>
      <c r="ALN44" s="46"/>
      <c r="ALO44" s="46"/>
      <c r="ALP44" s="46"/>
      <c r="ALQ44" s="46"/>
      <c r="ALR44" s="46"/>
      <c r="ALS44" s="46"/>
      <c r="ALT44" s="46"/>
      <c r="ALU44" s="46"/>
      <c r="ALV44" s="46"/>
      <c r="ALW44" s="46"/>
      <c r="ALX44" s="46"/>
      <c r="ALY44" s="46"/>
      <c r="ALZ44" s="46"/>
      <c r="AMA44" s="46"/>
      <c r="AMB44" s="46"/>
      <c r="AMC44" s="46"/>
      <c r="AMD44" s="46"/>
      <c r="AME44" s="46"/>
      <c r="AMF44" s="46"/>
      <c r="AMG44" s="46"/>
      <c r="AMH44" s="46"/>
      <c r="AMI44" s="46"/>
      <c r="AMJ44" s="46"/>
      <c r="AMK44" s="46"/>
      <c r="AML44" s="46"/>
      <c r="AMM44" s="46"/>
      <c r="AMN44" s="46"/>
      <c r="AMO44" s="46"/>
      <c r="AMP44" s="46"/>
      <c r="AMQ44" s="46"/>
      <c r="AMR44" s="46"/>
      <c r="AMS44" s="46"/>
      <c r="AMT44" s="46"/>
      <c r="AMU44" s="46"/>
      <c r="AMV44" s="46"/>
      <c r="AMW44" s="46"/>
      <c r="AMX44" s="46"/>
      <c r="AMY44" s="46"/>
      <c r="AMZ44" s="46"/>
      <c r="ANA44" s="46"/>
      <c r="ANB44" s="46"/>
      <c r="ANC44" s="46"/>
      <c r="AND44" s="46"/>
      <c r="ANE44" s="46"/>
      <c r="ANF44" s="46"/>
      <c r="ANG44" s="46"/>
      <c r="ANH44" s="46"/>
      <c r="ANI44" s="46"/>
      <c r="ANJ44" s="46"/>
      <c r="ANK44" s="46"/>
      <c r="ANL44" s="46"/>
      <c r="ANM44" s="46"/>
      <c r="ANN44" s="46"/>
      <c r="ANO44" s="46"/>
      <c r="ANP44" s="46"/>
      <c r="ANQ44" s="46"/>
      <c r="ANR44" s="46"/>
      <c r="ANS44" s="46"/>
      <c r="ANT44" s="46"/>
      <c r="ANU44" s="46"/>
      <c r="ANV44" s="46"/>
      <c r="ANW44" s="46"/>
      <c r="ANX44" s="46"/>
      <c r="ANY44" s="46"/>
      <c r="ANZ44" s="46"/>
      <c r="AOA44" s="46"/>
      <c r="AOB44" s="46"/>
      <c r="AOC44" s="46"/>
      <c r="AOD44" s="46"/>
      <c r="AOE44" s="46"/>
      <c r="AOF44" s="46"/>
      <c r="AOG44" s="46"/>
      <c r="AOH44" s="46"/>
      <c r="AOI44" s="46"/>
      <c r="AOJ44" s="46"/>
      <c r="AOK44" s="46"/>
      <c r="AOL44" s="46"/>
      <c r="AOM44" s="46"/>
      <c r="AON44" s="46"/>
      <c r="AOO44" s="46"/>
      <c r="AOP44" s="46"/>
      <c r="AOQ44" s="46"/>
      <c r="AOR44" s="46"/>
      <c r="AOS44" s="46"/>
      <c r="AOT44" s="46"/>
      <c r="AOU44" s="46"/>
      <c r="AOV44" s="46"/>
      <c r="AOW44" s="46"/>
      <c r="AOX44" s="46"/>
      <c r="AOY44" s="46"/>
      <c r="AOZ44" s="46"/>
      <c r="APA44" s="46"/>
      <c r="APB44" s="46"/>
      <c r="APC44" s="46"/>
      <c r="APD44" s="46"/>
      <c r="APE44" s="46"/>
      <c r="APF44" s="46"/>
      <c r="APG44" s="46"/>
      <c r="APH44" s="46"/>
      <c r="API44" s="46"/>
      <c r="APJ44" s="46"/>
      <c r="APK44" s="46"/>
      <c r="APL44" s="46"/>
      <c r="APM44" s="46"/>
      <c r="APN44" s="46"/>
      <c r="APO44" s="46"/>
      <c r="APP44" s="46"/>
      <c r="APQ44" s="46"/>
      <c r="APR44" s="46"/>
      <c r="APS44" s="46"/>
      <c r="APT44" s="46"/>
      <c r="APU44" s="46"/>
      <c r="APV44" s="46"/>
      <c r="APW44" s="46"/>
      <c r="APX44" s="46"/>
      <c r="APY44" s="46"/>
      <c r="APZ44" s="46"/>
      <c r="AQA44" s="46"/>
      <c r="AQB44" s="46"/>
      <c r="AQC44" s="46"/>
      <c r="AQD44" s="46"/>
      <c r="AQE44" s="46"/>
      <c r="AQF44" s="46"/>
      <c r="AQG44" s="46"/>
      <c r="AQH44" s="46"/>
      <c r="AQI44" s="46"/>
      <c r="AQJ44" s="46"/>
      <c r="AQK44" s="46"/>
      <c r="AQL44" s="46"/>
      <c r="AQM44" s="46"/>
      <c r="AQN44" s="46"/>
      <c r="AQO44" s="46"/>
      <c r="AQP44" s="46"/>
      <c r="AQQ44" s="46"/>
      <c r="AQR44" s="46"/>
      <c r="AQS44" s="46"/>
      <c r="AQT44" s="46"/>
      <c r="AQU44" s="46"/>
      <c r="AQV44" s="46"/>
      <c r="AQW44" s="46"/>
      <c r="AQX44" s="46"/>
      <c r="AQY44" s="46"/>
      <c r="AQZ44" s="46"/>
      <c r="ARA44" s="46"/>
      <c r="ARB44" s="46"/>
      <c r="ARC44" s="46"/>
      <c r="ARD44" s="46"/>
      <c r="ARE44" s="46"/>
      <c r="ARF44" s="46"/>
      <c r="ARG44" s="46"/>
      <c r="ARH44" s="46"/>
      <c r="ARI44" s="46"/>
      <c r="ARJ44" s="46"/>
      <c r="ARK44" s="46"/>
      <c r="ARL44" s="46"/>
      <c r="ARM44" s="46"/>
      <c r="ARN44" s="46"/>
      <c r="ARO44" s="46"/>
      <c r="ARP44" s="46"/>
      <c r="ARQ44" s="46"/>
      <c r="ARR44" s="46"/>
      <c r="ARS44" s="46"/>
      <c r="ART44" s="46"/>
      <c r="ARU44" s="46"/>
      <c r="ARV44" s="46"/>
      <c r="ARW44" s="46"/>
      <c r="ARX44" s="46"/>
      <c r="ARY44" s="46"/>
      <c r="ARZ44" s="46"/>
      <c r="ASA44" s="46"/>
      <c r="ASB44" s="46"/>
      <c r="ASC44" s="46"/>
      <c r="ASD44" s="46"/>
      <c r="ASE44" s="46"/>
      <c r="ASF44" s="46"/>
      <c r="ASG44" s="46"/>
      <c r="ASH44" s="46"/>
      <c r="ASI44" s="46"/>
      <c r="ASJ44" s="46"/>
      <c r="ASK44" s="46"/>
      <c r="ASL44" s="46"/>
      <c r="ASM44" s="46"/>
      <c r="ASN44" s="46"/>
      <c r="ASO44" s="46"/>
      <c r="ASP44" s="46"/>
      <c r="ASQ44" s="46"/>
      <c r="ASR44" s="46"/>
      <c r="ASS44" s="46"/>
      <c r="AST44" s="46"/>
      <c r="ASU44" s="46"/>
      <c r="ASV44" s="46"/>
      <c r="ASW44" s="46"/>
      <c r="ASX44" s="46"/>
      <c r="ASY44" s="46"/>
      <c r="ASZ44" s="46"/>
      <c r="ATA44" s="46"/>
      <c r="ATB44" s="46"/>
      <c r="ATC44" s="46"/>
      <c r="ATD44" s="46"/>
      <c r="ATE44" s="46"/>
      <c r="ATF44" s="46"/>
      <c r="ATG44" s="46"/>
      <c r="ATH44" s="46"/>
      <c r="ATI44" s="46"/>
      <c r="ATJ44" s="46"/>
      <c r="ATK44" s="46"/>
      <c r="ATL44" s="46"/>
      <c r="ATM44" s="46"/>
      <c r="ATN44" s="46"/>
      <c r="ATO44" s="46"/>
      <c r="ATP44" s="46"/>
      <c r="ATQ44" s="46"/>
      <c r="ATR44" s="46"/>
      <c r="ATS44" s="46"/>
      <c r="ATT44" s="46"/>
      <c r="ATU44" s="46"/>
      <c r="ATV44" s="46"/>
      <c r="ATW44" s="46"/>
      <c r="ATX44" s="46"/>
      <c r="ATY44" s="46"/>
      <c r="ATZ44" s="46"/>
      <c r="AUA44" s="46"/>
      <c r="AUB44" s="46"/>
      <c r="AUC44" s="46"/>
      <c r="AUD44" s="46"/>
      <c r="AUE44" s="46"/>
      <c r="AUF44" s="46"/>
      <c r="AUG44" s="46"/>
      <c r="AUH44" s="46"/>
      <c r="AUI44" s="46"/>
      <c r="AUJ44" s="46"/>
      <c r="AUK44" s="46"/>
      <c r="AUL44" s="46"/>
      <c r="AUM44" s="46"/>
      <c r="AUN44" s="46"/>
      <c r="AUO44" s="46"/>
      <c r="AUP44" s="46"/>
      <c r="AUQ44" s="46"/>
      <c r="AUR44" s="46"/>
      <c r="AUS44" s="46"/>
      <c r="AUT44" s="46"/>
      <c r="AUU44" s="46"/>
      <c r="AUV44" s="46"/>
      <c r="AUW44" s="46"/>
      <c r="AUX44" s="46"/>
      <c r="AUY44" s="46"/>
      <c r="AUZ44" s="46"/>
      <c r="AVA44" s="46"/>
      <c r="AVB44" s="46"/>
      <c r="AVC44" s="46"/>
      <c r="AVD44" s="46"/>
      <c r="AVE44" s="46"/>
      <c r="AVF44" s="46"/>
      <c r="AVG44" s="46"/>
      <c r="AVH44" s="46"/>
      <c r="AVI44" s="46"/>
      <c r="AVJ44" s="46"/>
      <c r="AVK44" s="46"/>
      <c r="AVL44" s="46"/>
      <c r="AVM44" s="46"/>
      <c r="AVN44" s="46"/>
      <c r="AVO44" s="46"/>
      <c r="AVP44" s="46"/>
      <c r="AVQ44" s="46"/>
      <c r="AVR44" s="46"/>
      <c r="AVS44" s="46"/>
      <c r="AVT44" s="46"/>
      <c r="AVU44" s="46"/>
      <c r="AVV44" s="46"/>
      <c r="AVW44" s="46"/>
      <c r="AVX44" s="46"/>
      <c r="AVY44" s="46"/>
      <c r="AVZ44" s="46"/>
      <c r="AWA44" s="46"/>
      <c r="AWB44" s="46"/>
      <c r="AWC44" s="46"/>
      <c r="AWD44" s="46"/>
      <c r="AWE44" s="46"/>
      <c r="AWF44" s="46"/>
      <c r="AWG44" s="46"/>
      <c r="AWH44" s="46"/>
      <c r="AWI44" s="46"/>
      <c r="AWJ44" s="46"/>
      <c r="AWK44" s="46"/>
      <c r="AWL44" s="46"/>
      <c r="AWM44" s="46"/>
      <c r="AWN44" s="46"/>
      <c r="AWO44" s="46"/>
      <c r="AWP44" s="46"/>
      <c r="AWQ44" s="46"/>
      <c r="AWR44" s="46"/>
      <c r="AWS44" s="46"/>
      <c r="AWT44" s="46"/>
      <c r="AWU44" s="46"/>
      <c r="AWV44" s="46"/>
      <c r="AWW44" s="46"/>
      <c r="AWX44" s="46"/>
      <c r="AWY44" s="46"/>
      <c r="AWZ44" s="46"/>
      <c r="AXA44" s="46"/>
      <c r="AXB44" s="46"/>
      <c r="AXC44" s="46"/>
      <c r="AXD44" s="46"/>
      <c r="AXE44" s="46"/>
      <c r="AXF44" s="46"/>
      <c r="AXG44" s="46"/>
      <c r="AXH44" s="46"/>
      <c r="AXI44" s="46"/>
      <c r="AXJ44" s="46"/>
      <c r="AXK44" s="46"/>
      <c r="AXL44" s="46"/>
      <c r="AXM44" s="46"/>
      <c r="AXN44" s="46"/>
      <c r="AXO44" s="46"/>
      <c r="AXP44" s="46"/>
      <c r="AXQ44" s="46"/>
      <c r="AXR44" s="46"/>
      <c r="AXS44" s="46"/>
      <c r="AXT44" s="46"/>
      <c r="AXU44" s="46"/>
      <c r="AXV44" s="46"/>
      <c r="AXW44" s="46"/>
      <c r="AXX44" s="46"/>
      <c r="AXY44" s="46"/>
      <c r="AXZ44" s="46"/>
      <c r="AYA44" s="46"/>
      <c r="AYB44" s="46"/>
      <c r="AYC44" s="46"/>
      <c r="AYD44" s="46"/>
      <c r="AYE44" s="46"/>
      <c r="AYF44" s="46"/>
      <c r="AYG44" s="46"/>
      <c r="AYH44" s="46"/>
      <c r="AYI44" s="46"/>
      <c r="AYJ44" s="46"/>
      <c r="AYK44" s="46"/>
      <c r="AYL44" s="46"/>
      <c r="AYM44" s="46"/>
      <c r="AYN44" s="46"/>
      <c r="AYO44" s="46"/>
      <c r="AYP44" s="46"/>
      <c r="AYQ44" s="46"/>
      <c r="AYR44" s="46"/>
      <c r="AYS44" s="46"/>
      <c r="AYT44" s="46"/>
      <c r="AYU44" s="46"/>
      <c r="AYV44" s="46"/>
      <c r="AYW44" s="46"/>
      <c r="AYX44" s="46"/>
      <c r="AYY44" s="46"/>
      <c r="AYZ44" s="46"/>
      <c r="AZA44" s="46"/>
      <c r="AZB44" s="46"/>
      <c r="AZC44" s="46"/>
      <c r="AZD44" s="46"/>
      <c r="AZE44" s="46"/>
      <c r="AZF44" s="46"/>
      <c r="AZG44" s="46"/>
      <c r="AZH44" s="46"/>
      <c r="AZI44" s="46"/>
      <c r="AZJ44" s="46"/>
      <c r="AZK44" s="46"/>
      <c r="AZL44" s="46"/>
      <c r="AZM44" s="46"/>
      <c r="AZN44" s="46"/>
      <c r="AZO44" s="46"/>
      <c r="AZP44" s="46"/>
      <c r="AZQ44" s="46"/>
      <c r="AZR44" s="46"/>
      <c r="AZS44" s="46"/>
      <c r="AZT44" s="46"/>
      <c r="AZU44" s="46"/>
      <c r="AZV44" s="46"/>
      <c r="AZW44" s="46"/>
      <c r="AZX44" s="46"/>
      <c r="AZY44" s="46"/>
      <c r="AZZ44" s="46"/>
      <c r="BAA44" s="46"/>
      <c r="BAB44" s="46"/>
      <c r="BAC44" s="46"/>
      <c r="BAD44" s="46"/>
      <c r="BAE44" s="46"/>
      <c r="BAF44" s="46"/>
      <c r="BAG44" s="46"/>
      <c r="BAH44" s="46"/>
      <c r="BAI44" s="46"/>
      <c r="BAJ44" s="46"/>
      <c r="BAK44" s="46"/>
      <c r="BAL44" s="46"/>
      <c r="BAM44" s="46"/>
      <c r="BAN44" s="46"/>
      <c r="BAO44" s="46"/>
      <c r="BAP44" s="46"/>
      <c r="BAQ44" s="46"/>
      <c r="BAR44" s="46"/>
      <c r="BAS44" s="46"/>
      <c r="BAT44" s="46"/>
      <c r="BAU44" s="46"/>
      <c r="BAV44" s="46"/>
      <c r="BAW44" s="46"/>
      <c r="BAX44" s="46"/>
      <c r="BAY44" s="46"/>
      <c r="BAZ44" s="46"/>
      <c r="BBA44" s="46"/>
      <c r="BBB44" s="46"/>
      <c r="BBC44" s="46"/>
      <c r="BBD44" s="46"/>
      <c r="BBE44" s="46"/>
      <c r="BBF44" s="46"/>
      <c r="BBG44" s="46"/>
      <c r="BBH44" s="46"/>
      <c r="BBI44" s="46"/>
      <c r="BBJ44" s="46"/>
      <c r="BBK44" s="46"/>
      <c r="BBL44" s="46"/>
      <c r="BBM44" s="46"/>
      <c r="BBN44" s="46"/>
      <c r="BBO44" s="46"/>
      <c r="BBP44" s="46"/>
      <c r="BBQ44" s="46"/>
      <c r="BBR44" s="46"/>
      <c r="BBS44" s="46"/>
      <c r="BBT44" s="46"/>
      <c r="BBU44" s="46"/>
      <c r="BBV44" s="46"/>
      <c r="BBW44" s="46"/>
      <c r="BBX44" s="46"/>
      <c r="BBY44" s="46"/>
      <c r="BBZ44" s="46"/>
      <c r="BCA44" s="46"/>
      <c r="BCB44" s="46"/>
      <c r="BCC44" s="46"/>
      <c r="BCD44" s="46"/>
      <c r="BCE44" s="46"/>
      <c r="BCF44" s="46"/>
      <c r="BCG44" s="46"/>
      <c r="BCH44" s="46"/>
      <c r="BCI44" s="46"/>
      <c r="BCJ44" s="46"/>
      <c r="BCK44" s="46"/>
      <c r="BCL44" s="46"/>
      <c r="BCM44" s="46"/>
      <c r="BCN44" s="46"/>
      <c r="BCO44" s="46"/>
      <c r="BCP44" s="46"/>
      <c r="BCQ44" s="46"/>
      <c r="BCR44" s="46"/>
      <c r="BCS44" s="46"/>
      <c r="BCT44" s="46"/>
      <c r="BCU44" s="46"/>
      <c r="BCV44" s="46"/>
      <c r="BCW44" s="46"/>
      <c r="BCX44" s="46"/>
      <c r="BCY44" s="46"/>
      <c r="BCZ44" s="46"/>
      <c r="BDA44" s="46"/>
      <c r="BDB44" s="46"/>
      <c r="BDC44" s="46"/>
      <c r="BDD44" s="46"/>
      <c r="BDE44" s="46"/>
      <c r="BDF44" s="46"/>
      <c r="BDG44" s="46"/>
      <c r="BDH44" s="46"/>
      <c r="BDI44" s="46"/>
      <c r="BDJ44" s="46"/>
      <c r="BDK44" s="46"/>
      <c r="BDL44" s="46"/>
      <c r="BDM44" s="46"/>
      <c r="BDN44" s="46"/>
      <c r="BDO44" s="46"/>
      <c r="BDP44" s="46"/>
      <c r="BDQ44" s="46"/>
      <c r="BDR44" s="46"/>
      <c r="BDS44" s="46"/>
      <c r="BDT44" s="46"/>
      <c r="BDU44" s="46"/>
      <c r="BDV44" s="46"/>
      <c r="BDW44" s="46"/>
      <c r="BDX44" s="46"/>
      <c r="BDY44" s="46"/>
      <c r="BDZ44" s="46"/>
      <c r="BEA44" s="46"/>
      <c r="BEB44" s="46"/>
      <c r="BEC44" s="46"/>
      <c r="BED44" s="46"/>
      <c r="BEE44" s="46"/>
      <c r="BEF44" s="46"/>
      <c r="BEG44" s="46"/>
      <c r="BEH44" s="46"/>
      <c r="BEI44" s="46"/>
      <c r="BEJ44" s="46"/>
      <c r="BEK44" s="46"/>
      <c r="BEL44" s="46"/>
      <c r="BEM44" s="46"/>
      <c r="BEN44" s="46"/>
      <c r="BEO44" s="46"/>
      <c r="BEP44" s="46"/>
      <c r="BEQ44" s="46"/>
      <c r="BER44" s="46"/>
      <c r="BES44" s="46"/>
      <c r="BET44" s="46"/>
      <c r="BEU44" s="46"/>
      <c r="BEV44" s="46"/>
      <c r="BEW44" s="46"/>
      <c r="BEX44" s="46"/>
      <c r="BEY44" s="46"/>
      <c r="BEZ44" s="46"/>
      <c r="BFA44" s="46"/>
      <c r="BFB44" s="46"/>
      <c r="BFC44" s="46"/>
      <c r="BFD44" s="46"/>
      <c r="BFE44" s="46"/>
      <c r="BFF44" s="46"/>
      <c r="BFG44" s="46"/>
      <c r="BFH44" s="46"/>
      <c r="BFI44" s="46"/>
      <c r="BFJ44" s="46"/>
      <c r="BFK44" s="46"/>
      <c r="BFL44" s="46"/>
      <c r="BFM44" s="46"/>
      <c r="BFN44" s="46"/>
      <c r="BFO44" s="46"/>
      <c r="BFP44" s="46"/>
      <c r="BFQ44" s="46"/>
      <c r="BFR44" s="46"/>
      <c r="BFS44" s="46"/>
      <c r="BFT44" s="46"/>
      <c r="BFU44" s="46"/>
      <c r="BFV44" s="46"/>
      <c r="BFW44" s="46"/>
      <c r="BFX44" s="46"/>
      <c r="BFY44" s="46"/>
      <c r="BFZ44" s="46"/>
      <c r="BGA44" s="46"/>
      <c r="BGB44" s="46"/>
      <c r="BGC44" s="46"/>
      <c r="BGD44" s="46"/>
      <c r="BGE44" s="46"/>
      <c r="BGF44" s="46"/>
      <c r="BGG44" s="46"/>
      <c r="BGH44" s="46"/>
      <c r="BGI44" s="46"/>
      <c r="BGJ44" s="46"/>
      <c r="BGK44" s="46"/>
      <c r="BGL44" s="46"/>
      <c r="BGM44" s="46"/>
      <c r="BGN44" s="46"/>
      <c r="BGO44" s="46"/>
      <c r="BGP44" s="46"/>
      <c r="BGQ44" s="46"/>
      <c r="BGR44" s="46"/>
      <c r="BGS44" s="46"/>
      <c r="BGT44" s="46"/>
      <c r="BGU44" s="46"/>
      <c r="BGV44" s="46"/>
      <c r="BGW44" s="46"/>
      <c r="BGX44" s="46"/>
      <c r="BGY44" s="46"/>
      <c r="BGZ44" s="46"/>
      <c r="BHA44" s="46"/>
      <c r="BHB44" s="46"/>
      <c r="BHC44" s="46"/>
      <c r="BHD44" s="46"/>
      <c r="BHE44" s="46"/>
      <c r="BHF44" s="46"/>
      <c r="BHG44" s="46"/>
      <c r="BHH44" s="46"/>
      <c r="BHI44" s="46"/>
      <c r="BHJ44" s="46"/>
      <c r="BHK44" s="46"/>
      <c r="BHL44" s="46"/>
      <c r="BHM44" s="46"/>
      <c r="BHN44" s="46"/>
      <c r="BHO44" s="46"/>
      <c r="BHP44" s="46"/>
      <c r="BHQ44" s="46"/>
      <c r="BHR44" s="46"/>
      <c r="BHS44" s="46"/>
      <c r="BHT44" s="46"/>
      <c r="BHU44" s="46"/>
      <c r="BHV44" s="46"/>
      <c r="BHW44" s="46"/>
      <c r="BHX44" s="46"/>
      <c r="BHY44" s="46"/>
      <c r="BHZ44" s="46"/>
      <c r="BIA44" s="46"/>
      <c r="BIB44" s="46"/>
      <c r="BIC44" s="46"/>
      <c r="BID44" s="46"/>
      <c r="BIE44" s="46"/>
      <c r="BIF44" s="46"/>
      <c r="BIG44" s="46"/>
      <c r="BIH44" s="46"/>
      <c r="BII44" s="46"/>
      <c r="BIJ44" s="46"/>
      <c r="BIK44" s="46"/>
      <c r="BIL44" s="46"/>
      <c r="BIM44" s="46"/>
      <c r="BIN44" s="46"/>
      <c r="BIO44" s="46"/>
      <c r="BIP44" s="46"/>
      <c r="BIQ44" s="46"/>
      <c r="BIR44" s="46"/>
      <c r="BIS44" s="46"/>
      <c r="BIT44" s="46"/>
      <c r="BIU44" s="46"/>
      <c r="BIV44" s="46"/>
      <c r="BIW44" s="46"/>
      <c r="BIX44" s="46"/>
      <c r="BIY44" s="46"/>
      <c r="BIZ44" s="46"/>
      <c r="BJA44" s="46"/>
      <c r="BJB44" s="46"/>
      <c r="BJC44" s="46"/>
      <c r="BJD44" s="46"/>
      <c r="BJE44" s="46"/>
      <c r="BJF44" s="46"/>
      <c r="BJG44" s="46"/>
      <c r="BJH44" s="46"/>
      <c r="BJI44" s="46"/>
      <c r="BJJ44" s="46"/>
      <c r="BJK44" s="46"/>
      <c r="BJL44" s="46"/>
      <c r="BJM44" s="46"/>
      <c r="BJN44" s="46"/>
      <c r="BJO44" s="46"/>
      <c r="BJP44" s="46"/>
      <c r="BJQ44" s="46"/>
      <c r="BJR44" s="46"/>
      <c r="BJS44" s="46"/>
      <c r="BJT44" s="46"/>
      <c r="BJU44" s="46"/>
      <c r="BJV44" s="46"/>
      <c r="BJW44" s="46"/>
      <c r="BJX44" s="46"/>
      <c r="BJY44" s="46"/>
      <c r="BJZ44" s="46"/>
      <c r="BKA44" s="46"/>
      <c r="BKB44" s="46"/>
      <c r="BKC44" s="46"/>
      <c r="BKD44" s="46"/>
      <c r="BKE44" s="46"/>
      <c r="BKF44" s="46"/>
      <c r="BKG44" s="46"/>
      <c r="BKH44" s="46"/>
      <c r="BKI44" s="46"/>
      <c r="BKJ44" s="46"/>
      <c r="BKK44" s="46"/>
      <c r="BKL44" s="46"/>
      <c r="BKM44" s="46"/>
      <c r="BKN44" s="46"/>
      <c r="BKO44" s="46"/>
      <c r="BKP44" s="46"/>
      <c r="BKQ44" s="46"/>
      <c r="BKR44" s="46"/>
      <c r="BKS44" s="46"/>
      <c r="BKT44" s="46"/>
      <c r="BKU44" s="46"/>
      <c r="BKV44" s="46"/>
      <c r="BKW44" s="46"/>
      <c r="BKX44" s="46"/>
      <c r="BKY44" s="46"/>
      <c r="BKZ44" s="46"/>
      <c r="BLA44" s="46"/>
      <c r="BLB44" s="46"/>
      <c r="BLC44" s="46"/>
      <c r="BLD44" s="46"/>
      <c r="BLE44" s="46"/>
      <c r="BLF44" s="46"/>
      <c r="BLG44" s="46"/>
      <c r="BLH44" s="46"/>
      <c r="BLI44" s="46"/>
      <c r="BLJ44" s="46"/>
      <c r="BLK44" s="46"/>
      <c r="BLL44" s="46"/>
      <c r="BLM44" s="46"/>
      <c r="BLN44" s="46"/>
      <c r="BLO44" s="46"/>
      <c r="BLP44" s="46"/>
      <c r="BLQ44" s="46"/>
      <c r="BLR44" s="46"/>
      <c r="BLS44" s="46"/>
      <c r="BLT44" s="46"/>
      <c r="BLU44" s="46"/>
      <c r="BLV44" s="46"/>
      <c r="BLW44" s="46"/>
      <c r="BLX44" s="46"/>
      <c r="BLY44" s="46"/>
      <c r="BLZ44" s="46"/>
      <c r="BMA44" s="46"/>
      <c r="BMB44" s="46"/>
      <c r="BMC44" s="46"/>
      <c r="BMD44" s="46"/>
      <c r="BME44" s="46"/>
      <c r="BMF44" s="46"/>
      <c r="BMG44" s="46"/>
      <c r="BMH44" s="46"/>
      <c r="BMI44" s="46"/>
      <c r="BMJ44" s="46"/>
      <c r="BMK44" s="46"/>
      <c r="BML44" s="46"/>
      <c r="BMM44" s="46"/>
      <c r="BMN44" s="46"/>
      <c r="BMO44" s="46"/>
      <c r="BMP44" s="46"/>
      <c r="BMQ44" s="46"/>
      <c r="BMR44" s="46"/>
      <c r="BMS44" s="46"/>
      <c r="BMT44" s="46"/>
      <c r="BMU44" s="46"/>
      <c r="BMV44" s="46"/>
      <c r="BMW44" s="46"/>
      <c r="BMX44" s="46"/>
      <c r="BMY44" s="46"/>
      <c r="BMZ44" s="46"/>
      <c r="BNA44" s="46"/>
      <c r="BNB44" s="46"/>
      <c r="BNC44" s="46"/>
      <c r="BND44" s="46"/>
      <c r="BNE44" s="46"/>
      <c r="BNF44" s="46"/>
      <c r="BNG44" s="46"/>
      <c r="BNH44" s="46"/>
      <c r="BNI44" s="46"/>
      <c r="BNJ44" s="46"/>
      <c r="BNK44" s="46"/>
      <c r="BNL44" s="46"/>
      <c r="BNM44" s="46"/>
      <c r="BNN44" s="46"/>
      <c r="BNO44" s="46"/>
      <c r="BNP44" s="46"/>
      <c r="BNQ44" s="46"/>
      <c r="BNR44" s="46"/>
      <c r="BNS44" s="46"/>
      <c r="BNT44" s="46"/>
      <c r="BNU44" s="46"/>
      <c r="BNV44" s="46"/>
      <c r="BNW44" s="46"/>
      <c r="BNX44" s="46"/>
      <c r="BNY44" s="46"/>
      <c r="BNZ44" s="46"/>
      <c r="BOA44" s="46"/>
      <c r="BOB44" s="46"/>
      <c r="BOC44" s="46"/>
      <c r="BOD44" s="46"/>
      <c r="BOE44" s="46"/>
      <c r="BOF44" s="46"/>
      <c r="BOG44" s="46"/>
      <c r="BOH44" s="46"/>
      <c r="BOI44" s="46"/>
      <c r="BOJ44" s="46"/>
      <c r="BOK44" s="46"/>
      <c r="BOL44" s="46"/>
      <c r="BOM44" s="46"/>
      <c r="BON44" s="46"/>
      <c r="BOO44" s="46"/>
      <c r="BOP44" s="46"/>
      <c r="BOQ44" s="46"/>
      <c r="BOR44" s="46"/>
      <c r="BOS44" s="46"/>
      <c r="BOT44" s="46"/>
      <c r="BOU44" s="46"/>
      <c r="BOV44" s="46"/>
      <c r="BOW44" s="46"/>
      <c r="BOX44" s="46"/>
      <c r="BOY44" s="46"/>
      <c r="BOZ44" s="46"/>
      <c r="BPA44" s="46"/>
      <c r="BPB44" s="46"/>
      <c r="BPC44" s="46"/>
      <c r="BPD44" s="46"/>
      <c r="BPE44" s="46"/>
      <c r="BPF44" s="46"/>
      <c r="BPG44" s="46"/>
      <c r="BPH44" s="46"/>
      <c r="BPI44" s="46"/>
      <c r="BPJ44" s="46"/>
      <c r="BPK44" s="46"/>
      <c r="BPL44" s="46"/>
      <c r="BPM44" s="46"/>
      <c r="BPN44" s="46"/>
      <c r="BPO44" s="46"/>
      <c r="BPP44" s="46"/>
      <c r="BPQ44" s="46"/>
      <c r="BPR44" s="46"/>
      <c r="BPS44" s="46"/>
      <c r="BPT44" s="46"/>
      <c r="BPU44" s="46"/>
      <c r="BPV44" s="46"/>
      <c r="BPW44" s="46"/>
      <c r="BPX44" s="46"/>
      <c r="BPY44" s="46"/>
      <c r="BPZ44" s="46"/>
      <c r="BQA44" s="46"/>
      <c r="BQB44" s="46"/>
      <c r="BQC44" s="46"/>
      <c r="BQD44" s="46"/>
      <c r="BQE44" s="46"/>
      <c r="BQF44" s="46"/>
      <c r="BQG44" s="46"/>
      <c r="BQH44" s="46"/>
      <c r="BQI44" s="46"/>
      <c r="BQJ44" s="46"/>
      <c r="BQK44" s="46"/>
      <c r="BQL44" s="46"/>
      <c r="BQM44" s="46"/>
      <c r="BQN44" s="46"/>
      <c r="BQO44" s="46"/>
      <c r="BQP44" s="46"/>
      <c r="BQQ44" s="46"/>
      <c r="BQR44" s="46"/>
      <c r="BQS44" s="46"/>
      <c r="BQT44" s="46"/>
      <c r="BQU44" s="46"/>
      <c r="BQV44" s="46"/>
      <c r="BQW44" s="46"/>
      <c r="BQX44" s="46"/>
      <c r="BQY44" s="46"/>
      <c r="BQZ44" s="46"/>
      <c r="BRA44" s="46"/>
      <c r="BRB44" s="46"/>
      <c r="BRC44" s="46"/>
      <c r="BRD44" s="46"/>
      <c r="BRE44" s="46"/>
      <c r="BRF44" s="46"/>
      <c r="BRG44" s="46"/>
      <c r="BRH44" s="46"/>
      <c r="BRI44" s="46"/>
      <c r="BRJ44" s="46"/>
      <c r="BRK44" s="46"/>
      <c r="BRL44" s="46"/>
      <c r="BRM44" s="46"/>
      <c r="BRN44" s="46"/>
      <c r="BRO44" s="46"/>
      <c r="BRP44" s="46"/>
      <c r="BRQ44" s="46"/>
      <c r="BRR44" s="46"/>
      <c r="BRS44" s="46"/>
      <c r="BRT44" s="46"/>
      <c r="BRU44" s="46"/>
      <c r="BRV44" s="46"/>
      <c r="BRW44" s="46"/>
      <c r="BRX44" s="46"/>
      <c r="BRY44" s="46"/>
      <c r="BRZ44" s="46"/>
      <c r="BSA44" s="46"/>
      <c r="BSB44" s="46"/>
      <c r="BSC44" s="46"/>
      <c r="BSD44" s="46"/>
      <c r="BSE44" s="46"/>
      <c r="BSF44" s="46"/>
      <c r="BSG44" s="46"/>
      <c r="BSH44" s="46"/>
      <c r="BSI44" s="46"/>
      <c r="BSJ44" s="46"/>
      <c r="BSK44" s="46"/>
      <c r="BSL44" s="46"/>
      <c r="BSM44" s="46"/>
      <c r="BSN44" s="46"/>
      <c r="BSO44" s="46"/>
      <c r="BSP44" s="46"/>
      <c r="BSQ44" s="46"/>
      <c r="BSR44" s="46"/>
      <c r="BSS44" s="46"/>
      <c r="BST44" s="46"/>
      <c r="BSU44" s="46"/>
      <c r="BSV44" s="46"/>
      <c r="BSW44" s="46"/>
      <c r="BSX44" s="46"/>
      <c r="BSY44" s="46"/>
      <c r="BSZ44" s="46"/>
      <c r="BTA44" s="46"/>
      <c r="BTB44" s="46"/>
      <c r="BTC44" s="46"/>
      <c r="BTD44" s="46"/>
      <c r="BTE44" s="46"/>
      <c r="BTF44" s="46"/>
      <c r="BTG44" s="46"/>
      <c r="BTH44" s="46"/>
      <c r="BTI44" s="46"/>
      <c r="BTJ44" s="46"/>
      <c r="BTK44" s="46"/>
      <c r="BTL44" s="46"/>
      <c r="BTM44" s="46"/>
      <c r="BTN44" s="46"/>
      <c r="BTO44" s="46"/>
      <c r="BTP44" s="46"/>
      <c r="BTQ44" s="46"/>
      <c r="BTR44" s="46"/>
      <c r="BTS44" s="46"/>
      <c r="BTT44" s="46"/>
      <c r="BTU44" s="46"/>
      <c r="BTV44" s="46"/>
      <c r="BTW44" s="46"/>
      <c r="BTX44" s="46"/>
      <c r="BTY44" s="46"/>
      <c r="BTZ44" s="46"/>
      <c r="BUA44" s="46"/>
      <c r="BUB44" s="46"/>
      <c r="BUC44" s="46"/>
      <c r="BUD44" s="46"/>
      <c r="BUE44" s="46"/>
      <c r="BUF44" s="46"/>
      <c r="BUG44" s="46"/>
      <c r="BUH44" s="46"/>
      <c r="BUI44" s="46"/>
      <c r="BUJ44" s="46"/>
      <c r="BUK44" s="46"/>
      <c r="BUL44" s="46"/>
      <c r="BUM44" s="46"/>
      <c r="BUN44" s="46"/>
      <c r="BUO44" s="46"/>
      <c r="BUP44" s="46"/>
      <c r="BUQ44" s="46"/>
      <c r="BUR44" s="46"/>
      <c r="BUS44" s="46"/>
      <c r="BUT44" s="46"/>
      <c r="BUU44" s="46"/>
      <c r="BUV44" s="46"/>
      <c r="BUW44" s="46"/>
      <c r="BUX44" s="46"/>
      <c r="BUY44" s="46"/>
      <c r="BUZ44" s="46"/>
      <c r="BVA44" s="46"/>
      <c r="BVB44" s="46"/>
      <c r="BVC44" s="46"/>
      <c r="BVD44" s="46"/>
      <c r="BVE44" s="46"/>
      <c r="BVF44" s="46"/>
      <c r="BVG44" s="46"/>
      <c r="BVH44" s="46"/>
      <c r="BVI44" s="46"/>
      <c r="BVJ44" s="46"/>
      <c r="BVK44" s="46"/>
      <c r="BVL44" s="46"/>
      <c r="BVM44" s="46"/>
      <c r="BVN44" s="46"/>
      <c r="BVO44" s="46"/>
      <c r="BVP44" s="46"/>
      <c r="BVQ44" s="46"/>
      <c r="BVR44" s="46"/>
      <c r="BVS44" s="46"/>
      <c r="BVT44" s="46"/>
      <c r="BVU44" s="46"/>
      <c r="BVV44" s="46"/>
      <c r="BVW44" s="46"/>
      <c r="BVX44" s="46"/>
      <c r="BVY44" s="46"/>
      <c r="BVZ44" s="46"/>
      <c r="BWA44" s="46"/>
      <c r="BWB44" s="46"/>
      <c r="BWC44" s="46"/>
      <c r="BWD44" s="46"/>
      <c r="BWE44" s="46"/>
      <c r="BWF44" s="46"/>
      <c r="BWG44" s="46"/>
      <c r="BWH44" s="46"/>
      <c r="BWI44" s="46"/>
      <c r="BWJ44" s="46"/>
      <c r="BWK44" s="46"/>
      <c r="BWL44" s="46"/>
      <c r="BWM44" s="46"/>
      <c r="BWN44" s="46"/>
      <c r="BWO44" s="46"/>
      <c r="BWP44" s="46"/>
      <c r="BWQ44" s="46"/>
      <c r="BWR44" s="46"/>
      <c r="BWS44" s="46"/>
      <c r="BWT44" s="46"/>
      <c r="BWU44" s="46"/>
      <c r="BWV44" s="46"/>
      <c r="BWW44" s="46"/>
      <c r="BWX44" s="46"/>
      <c r="BWY44" s="46"/>
      <c r="BWZ44" s="46"/>
      <c r="BXA44" s="46"/>
      <c r="BXB44" s="46"/>
      <c r="BXC44" s="46"/>
      <c r="BXD44" s="46"/>
      <c r="BXE44" s="46"/>
      <c r="BXF44" s="46"/>
      <c r="BXG44" s="46"/>
      <c r="BXH44" s="46"/>
      <c r="BXI44" s="46"/>
      <c r="BXJ44" s="46"/>
      <c r="BXK44" s="46"/>
      <c r="BXL44" s="46"/>
      <c r="BXM44" s="46"/>
      <c r="BXN44" s="46"/>
      <c r="BXO44" s="46"/>
      <c r="BXP44" s="46"/>
      <c r="BXQ44" s="46"/>
      <c r="BXR44" s="46"/>
      <c r="BXS44" s="46"/>
      <c r="BXT44" s="46"/>
      <c r="BXU44" s="46"/>
      <c r="BXV44" s="46"/>
      <c r="BXW44" s="46"/>
      <c r="BXX44" s="46"/>
      <c r="BXY44" s="46"/>
      <c r="BXZ44" s="46"/>
      <c r="BYA44" s="46"/>
      <c r="BYB44" s="46"/>
      <c r="BYC44" s="46"/>
      <c r="BYD44" s="46"/>
      <c r="BYE44" s="46"/>
      <c r="BYF44" s="46"/>
      <c r="BYG44" s="46"/>
      <c r="BYH44" s="46"/>
      <c r="BYI44" s="46"/>
      <c r="BYJ44" s="46"/>
      <c r="BYK44" s="46"/>
      <c r="BYL44" s="46"/>
      <c r="BYM44" s="46"/>
      <c r="BYN44" s="46"/>
      <c r="BYO44" s="46"/>
      <c r="BYP44" s="46"/>
      <c r="BYQ44" s="46"/>
      <c r="BYR44" s="46"/>
      <c r="BYS44" s="46"/>
      <c r="BYT44" s="46"/>
      <c r="BYU44" s="46"/>
      <c r="BYV44" s="46"/>
      <c r="BYW44" s="46"/>
      <c r="BYX44" s="46"/>
      <c r="BYY44" s="46"/>
      <c r="BYZ44" s="46"/>
      <c r="BZA44" s="46"/>
      <c r="BZB44" s="46"/>
      <c r="BZC44" s="46"/>
      <c r="BZD44" s="46"/>
      <c r="BZE44" s="46"/>
      <c r="BZF44" s="46"/>
      <c r="BZG44" s="46"/>
      <c r="BZH44" s="46"/>
      <c r="BZI44" s="46"/>
      <c r="BZJ44" s="46"/>
      <c r="BZK44" s="46"/>
      <c r="BZL44" s="46"/>
      <c r="BZM44" s="46"/>
      <c r="BZN44" s="46"/>
      <c r="BZO44" s="46"/>
      <c r="BZP44" s="46"/>
      <c r="BZQ44" s="46"/>
      <c r="BZR44" s="46"/>
      <c r="BZS44" s="46"/>
      <c r="BZT44" s="46"/>
      <c r="BZU44" s="46"/>
      <c r="BZV44" s="46"/>
      <c r="BZW44" s="46"/>
      <c r="BZX44" s="46"/>
      <c r="BZY44" s="46"/>
      <c r="BZZ44" s="46"/>
      <c r="CAA44" s="46"/>
      <c r="CAB44" s="46"/>
      <c r="CAC44" s="46"/>
      <c r="CAD44" s="46"/>
      <c r="CAE44" s="46"/>
      <c r="CAF44" s="46"/>
      <c r="CAG44" s="46"/>
      <c r="CAH44" s="46"/>
      <c r="CAI44" s="46"/>
      <c r="CAJ44" s="46"/>
      <c r="CAK44" s="46"/>
      <c r="CAL44" s="46"/>
      <c r="CAM44" s="46"/>
      <c r="CAN44" s="46"/>
      <c r="CAO44" s="46"/>
      <c r="CAP44" s="46"/>
      <c r="CAQ44" s="46"/>
      <c r="CAR44" s="46"/>
      <c r="CAS44" s="46"/>
      <c r="CAT44" s="46"/>
      <c r="CAU44" s="46"/>
      <c r="CAV44" s="46"/>
      <c r="CAW44" s="46"/>
      <c r="CAX44" s="46"/>
      <c r="CAY44" s="46"/>
      <c r="CAZ44" s="46"/>
      <c r="CBA44" s="46"/>
      <c r="CBB44" s="46"/>
      <c r="CBC44" s="46"/>
      <c r="CBD44" s="46"/>
      <c r="CBE44" s="46"/>
      <c r="CBF44" s="46"/>
      <c r="CBG44" s="46"/>
      <c r="CBH44" s="46"/>
      <c r="CBI44" s="46"/>
      <c r="CBJ44" s="46"/>
      <c r="CBK44" s="46"/>
      <c r="CBL44" s="46"/>
      <c r="CBM44" s="46"/>
      <c r="CBN44" s="46"/>
      <c r="CBO44" s="46"/>
      <c r="CBP44" s="46"/>
      <c r="CBQ44" s="46"/>
      <c r="CBR44" s="46"/>
      <c r="CBS44" s="46"/>
      <c r="CBT44" s="46"/>
      <c r="CBU44" s="46"/>
      <c r="CBV44" s="46"/>
      <c r="CBW44" s="46"/>
      <c r="CBX44" s="46"/>
      <c r="CBY44" s="46"/>
      <c r="CBZ44" s="46"/>
      <c r="CCA44" s="46"/>
      <c r="CCB44" s="46"/>
      <c r="CCC44" s="46"/>
      <c r="CCD44" s="46"/>
      <c r="CCE44" s="46"/>
      <c r="CCF44" s="46"/>
      <c r="CCG44" s="46"/>
      <c r="CCH44" s="46"/>
      <c r="CCI44" s="46"/>
      <c r="CCJ44" s="46"/>
      <c r="CCK44" s="46"/>
      <c r="CCL44" s="46"/>
      <c r="CCM44" s="46"/>
      <c r="CCN44" s="46"/>
      <c r="CCO44" s="46"/>
      <c r="CCP44" s="46"/>
      <c r="CCQ44" s="46"/>
      <c r="CCR44" s="46"/>
      <c r="CCS44" s="46"/>
      <c r="CCT44" s="46"/>
      <c r="CCU44" s="46"/>
      <c r="CCV44" s="46"/>
      <c r="CCW44" s="46"/>
      <c r="CCX44" s="46"/>
      <c r="CCY44" s="46"/>
      <c r="CCZ44" s="46"/>
      <c r="CDA44" s="46"/>
      <c r="CDB44" s="46"/>
      <c r="CDC44" s="46"/>
      <c r="CDD44" s="46"/>
      <c r="CDE44" s="46"/>
      <c r="CDF44" s="46"/>
      <c r="CDG44" s="46"/>
      <c r="CDH44" s="46"/>
      <c r="CDI44" s="46"/>
      <c r="CDJ44" s="46"/>
      <c r="CDK44" s="46"/>
      <c r="CDL44" s="46"/>
      <c r="CDM44" s="46"/>
      <c r="CDN44" s="46"/>
      <c r="CDO44" s="46"/>
      <c r="CDP44" s="46"/>
      <c r="CDQ44" s="46"/>
      <c r="CDR44" s="46"/>
      <c r="CDS44" s="46"/>
      <c r="CDT44" s="46"/>
      <c r="CDU44" s="46"/>
      <c r="CDV44" s="46"/>
      <c r="CDW44" s="46"/>
      <c r="CDX44" s="46"/>
      <c r="CDY44" s="46"/>
      <c r="CDZ44" s="46"/>
      <c r="CEA44" s="46"/>
      <c r="CEB44" s="46"/>
      <c r="CEC44" s="46"/>
      <c r="CED44" s="46"/>
      <c r="CEE44" s="46"/>
      <c r="CEF44" s="46"/>
      <c r="CEG44" s="46"/>
      <c r="CEH44" s="46"/>
      <c r="CEI44" s="46"/>
      <c r="CEJ44" s="46"/>
      <c r="CEK44" s="46"/>
      <c r="CEL44" s="46"/>
      <c r="CEM44" s="46"/>
      <c r="CEN44" s="46"/>
      <c r="CEO44" s="46"/>
      <c r="CEP44" s="46"/>
      <c r="CEQ44" s="46"/>
      <c r="CER44" s="46"/>
      <c r="CES44" s="46"/>
      <c r="CET44" s="46"/>
      <c r="CEU44" s="46"/>
      <c r="CEV44" s="46"/>
      <c r="CEW44" s="46"/>
      <c r="CEX44" s="46"/>
      <c r="CEY44" s="46"/>
      <c r="CEZ44" s="46"/>
      <c r="CFA44" s="46"/>
      <c r="CFB44" s="46"/>
      <c r="CFC44" s="46"/>
      <c r="CFD44" s="46"/>
      <c r="CFE44" s="46"/>
      <c r="CFF44" s="46"/>
      <c r="CFG44" s="46"/>
      <c r="CFH44" s="46"/>
      <c r="CFI44" s="46"/>
      <c r="CFJ44" s="46"/>
      <c r="CFK44" s="46"/>
      <c r="CFL44" s="46"/>
      <c r="CFM44" s="46"/>
      <c r="CFN44" s="46"/>
      <c r="CFO44" s="46"/>
      <c r="CFP44" s="46"/>
      <c r="CFQ44" s="46"/>
      <c r="CFR44" s="46"/>
      <c r="CFS44" s="46"/>
      <c r="CFT44" s="46"/>
      <c r="CFU44" s="46"/>
      <c r="CFV44" s="46"/>
      <c r="CFW44" s="46"/>
      <c r="CFX44" s="46"/>
      <c r="CFY44" s="46"/>
      <c r="CFZ44" s="46"/>
      <c r="CGA44" s="46"/>
      <c r="CGB44" s="46"/>
      <c r="CGC44" s="46"/>
      <c r="CGD44" s="46"/>
      <c r="CGE44" s="46"/>
      <c r="CGF44" s="46"/>
      <c r="CGG44" s="46"/>
      <c r="CGH44" s="46"/>
      <c r="CGI44" s="46"/>
      <c r="CGJ44" s="46"/>
      <c r="CGK44" s="46"/>
      <c r="CGL44" s="46"/>
      <c r="CGM44" s="46"/>
      <c r="CGN44" s="46"/>
      <c r="CGO44" s="46"/>
      <c r="CGP44" s="46"/>
      <c r="CGQ44" s="46"/>
      <c r="CGR44" s="46"/>
      <c r="CGS44" s="46"/>
      <c r="CGT44" s="46"/>
      <c r="CGU44" s="46"/>
      <c r="CGV44" s="46"/>
      <c r="CGW44" s="46"/>
      <c r="CGX44" s="46"/>
      <c r="CGY44" s="46"/>
      <c r="CGZ44" s="46"/>
      <c r="CHA44" s="46"/>
      <c r="CHB44" s="46"/>
      <c r="CHC44" s="46"/>
      <c r="CHD44" s="46"/>
      <c r="CHE44" s="46"/>
      <c r="CHF44" s="46"/>
      <c r="CHG44" s="46"/>
      <c r="CHH44" s="46"/>
      <c r="CHI44" s="46"/>
      <c r="CHJ44" s="46"/>
      <c r="CHK44" s="46"/>
      <c r="CHL44" s="46"/>
      <c r="CHM44" s="46"/>
      <c r="CHN44" s="46"/>
      <c r="CHO44" s="46"/>
      <c r="CHP44" s="46"/>
      <c r="CHQ44" s="46"/>
      <c r="CHR44" s="46"/>
      <c r="CHS44" s="46"/>
      <c r="CHT44" s="46"/>
      <c r="CHU44" s="46"/>
      <c r="CHV44" s="46"/>
      <c r="CHW44" s="46"/>
      <c r="CHX44" s="46"/>
      <c r="CHY44" s="46"/>
      <c r="CHZ44" s="46"/>
      <c r="CIA44" s="46"/>
      <c r="CIB44" s="46"/>
      <c r="CIC44" s="46"/>
      <c r="CID44" s="46"/>
      <c r="CIE44" s="46"/>
      <c r="CIF44" s="46"/>
      <c r="CIG44" s="46"/>
      <c r="CIH44" s="46"/>
      <c r="CII44" s="46"/>
      <c r="CIJ44" s="46"/>
      <c r="CIK44" s="46"/>
      <c r="CIL44" s="46"/>
      <c r="CIM44" s="46"/>
      <c r="CIN44" s="46"/>
      <c r="CIO44" s="46"/>
      <c r="CIP44" s="46"/>
      <c r="CIQ44" s="46"/>
      <c r="CIR44" s="46"/>
      <c r="CIS44" s="46"/>
      <c r="CIT44" s="46"/>
      <c r="CIU44" s="46"/>
      <c r="CIV44" s="46"/>
      <c r="CIW44" s="46"/>
      <c r="CIX44" s="46"/>
      <c r="CIY44" s="46"/>
      <c r="CIZ44" s="46"/>
      <c r="CJA44" s="46"/>
      <c r="CJB44" s="46"/>
      <c r="CJC44" s="46"/>
      <c r="CJD44" s="46"/>
      <c r="CJE44" s="46"/>
      <c r="CJF44" s="46"/>
      <c r="CJG44" s="46"/>
      <c r="CJH44" s="46"/>
      <c r="CJI44" s="46"/>
      <c r="CJJ44" s="46"/>
      <c r="CJK44" s="46"/>
      <c r="CJL44" s="46"/>
      <c r="CJM44" s="46"/>
      <c r="CJN44" s="46"/>
      <c r="CJO44" s="46"/>
      <c r="CJP44" s="46"/>
      <c r="CJQ44" s="46"/>
      <c r="CJR44" s="46"/>
      <c r="CJS44" s="46"/>
      <c r="CJT44" s="46"/>
      <c r="CJU44" s="46"/>
      <c r="CJV44" s="46"/>
      <c r="CJW44" s="46"/>
      <c r="CJX44" s="46"/>
      <c r="CJY44" s="46"/>
      <c r="CJZ44" s="46"/>
      <c r="CKA44" s="46"/>
      <c r="CKB44" s="46"/>
      <c r="CKC44" s="46"/>
      <c r="CKD44" s="46"/>
      <c r="CKE44" s="46"/>
      <c r="CKF44" s="46"/>
      <c r="CKG44" s="46"/>
      <c r="CKH44" s="46"/>
      <c r="CKI44" s="46"/>
      <c r="CKJ44" s="46"/>
      <c r="CKK44" s="46"/>
      <c r="CKL44" s="46"/>
      <c r="CKM44" s="46"/>
      <c r="CKN44" s="46"/>
      <c r="CKO44" s="46"/>
      <c r="CKP44" s="46"/>
      <c r="CKQ44" s="46"/>
      <c r="CKR44" s="46"/>
      <c r="CKS44" s="46"/>
      <c r="CKT44" s="46"/>
      <c r="CKU44" s="46"/>
      <c r="CKV44" s="46"/>
      <c r="CKW44" s="46"/>
      <c r="CKX44" s="46"/>
      <c r="CKY44" s="46"/>
      <c r="CKZ44" s="46"/>
      <c r="CLA44" s="46"/>
      <c r="CLB44" s="46"/>
      <c r="CLC44" s="46"/>
      <c r="CLD44" s="46"/>
      <c r="CLE44" s="46"/>
      <c r="CLF44" s="46"/>
      <c r="CLG44" s="46"/>
      <c r="CLH44" s="46"/>
      <c r="CLI44" s="46"/>
      <c r="CLJ44" s="46"/>
      <c r="CLK44" s="46"/>
      <c r="CLL44" s="46"/>
      <c r="CLM44" s="46"/>
      <c r="CLN44" s="46"/>
      <c r="CLO44" s="46"/>
      <c r="CLP44" s="46"/>
      <c r="CLQ44" s="46"/>
      <c r="CLR44" s="46"/>
      <c r="CLS44" s="46"/>
      <c r="CLT44" s="46"/>
      <c r="CLU44" s="46"/>
      <c r="CLV44" s="46"/>
      <c r="CLW44" s="46"/>
      <c r="CLX44" s="46"/>
      <c r="CLY44" s="46"/>
      <c r="CLZ44" s="46"/>
      <c r="CMA44" s="46"/>
      <c r="CMB44" s="46"/>
      <c r="CMC44" s="46"/>
      <c r="CMD44" s="46"/>
      <c r="CME44" s="46"/>
      <c r="CMF44" s="46"/>
      <c r="CMG44" s="46"/>
      <c r="CMH44" s="46"/>
      <c r="CMI44" s="46"/>
      <c r="CMJ44" s="46"/>
      <c r="CMK44" s="46"/>
      <c r="CML44" s="46"/>
      <c r="CMM44" s="46"/>
      <c r="CMN44" s="46"/>
      <c r="CMO44" s="46"/>
      <c r="CMP44" s="46"/>
      <c r="CMQ44" s="46"/>
      <c r="CMR44" s="46"/>
      <c r="CMS44" s="46"/>
      <c r="CMT44" s="46"/>
      <c r="CMU44" s="46"/>
      <c r="CMV44" s="46"/>
      <c r="CMW44" s="46"/>
      <c r="CMX44" s="46"/>
      <c r="CMY44" s="46"/>
      <c r="CMZ44" s="46"/>
      <c r="CNA44" s="46"/>
      <c r="CNB44" s="46"/>
      <c r="CNC44" s="46"/>
      <c r="CND44" s="46"/>
      <c r="CNE44" s="46"/>
      <c r="CNF44" s="46"/>
      <c r="CNG44" s="46"/>
      <c r="CNH44" s="46"/>
      <c r="CNI44" s="46"/>
      <c r="CNJ44" s="46"/>
      <c r="CNK44" s="46"/>
      <c r="CNL44" s="46"/>
      <c r="CNM44" s="46"/>
      <c r="CNN44" s="46"/>
      <c r="CNO44" s="46"/>
      <c r="CNP44" s="46"/>
      <c r="CNQ44" s="46"/>
      <c r="CNR44" s="46"/>
      <c r="CNS44" s="46"/>
      <c r="CNT44" s="46"/>
      <c r="CNU44" s="46"/>
      <c r="CNV44" s="46"/>
      <c r="CNW44" s="46"/>
      <c r="CNX44" s="46"/>
      <c r="CNY44" s="46"/>
      <c r="CNZ44" s="46"/>
      <c r="COA44" s="46"/>
      <c r="COB44" s="46"/>
      <c r="COC44" s="46"/>
      <c r="COD44" s="46"/>
      <c r="COE44" s="46"/>
      <c r="COF44" s="46"/>
      <c r="COG44" s="46"/>
      <c r="COH44" s="46"/>
      <c r="COI44" s="46"/>
      <c r="COJ44" s="46"/>
      <c r="COK44" s="46"/>
      <c r="COL44" s="46"/>
      <c r="COM44" s="46"/>
      <c r="CON44" s="46"/>
      <c r="COO44" s="46"/>
      <c r="COP44" s="46"/>
      <c r="COQ44" s="46"/>
      <c r="COR44" s="46"/>
      <c r="COS44" s="46"/>
      <c r="COT44" s="46"/>
      <c r="COU44" s="46"/>
      <c r="COV44" s="46"/>
      <c r="COW44" s="46"/>
      <c r="COX44" s="46"/>
      <c r="COY44" s="46"/>
      <c r="COZ44" s="46"/>
      <c r="CPA44" s="46"/>
      <c r="CPB44" s="46"/>
      <c r="CPC44" s="46"/>
      <c r="CPD44" s="46"/>
      <c r="CPE44" s="46"/>
      <c r="CPF44" s="46"/>
      <c r="CPG44" s="46"/>
      <c r="CPH44" s="46"/>
      <c r="CPI44" s="46"/>
      <c r="CPJ44" s="46"/>
      <c r="CPK44" s="46"/>
      <c r="CPL44" s="46"/>
      <c r="CPM44" s="46"/>
      <c r="CPN44" s="46"/>
      <c r="CPO44" s="46"/>
      <c r="CPP44" s="46"/>
      <c r="CPQ44" s="46"/>
      <c r="CPR44" s="46"/>
      <c r="CPS44" s="46"/>
      <c r="CPT44" s="46"/>
      <c r="CPU44" s="46"/>
      <c r="CPV44" s="46"/>
      <c r="CPW44" s="46"/>
      <c r="CPX44" s="46"/>
      <c r="CPY44" s="46"/>
      <c r="CPZ44" s="46"/>
      <c r="CQA44" s="46"/>
      <c r="CQB44" s="46"/>
      <c r="CQC44" s="46"/>
      <c r="CQD44" s="46"/>
      <c r="CQE44" s="46"/>
      <c r="CQF44" s="46"/>
      <c r="CQG44" s="46"/>
      <c r="CQH44" s="46"/>
      <c r="CQI44" s="46"/>
      <c r="CQJ44" s="46"/>
      <c r="CQK44" s="46"/>
      <c r="CQL44" s="46"/>
      <c r="CQM44" s="46"/>
      <c r="CQN44" s="46"/>
      <c r="CQO44" s="46"/>
      <c r="CQP44" s="46"/>
      <c r="CQQ44" s="46"/>
      <c r="CQR44" s="46"/>
      <c r="CQS44" s="46"/>
      <c r="CQT44" s="46"/>
      <c r="CQU44" s="46"/>
      <c r="CQV44" s="46"/>
      <c r="CQW44" s="46"/>
      <c r="CQX44" s="46"/>
      <c r="CQY44" s="46"/>
      <c r="CQZ44" s="46"/>
      <c r="CRA44" s="46"/>
      <c r="CRB44" s="46"/>
      <c r="CRC44" s="46"/>
      <c r="CRD44" s="46"/>
      <c r="CRE44" s="46"/>
      <c r="CRF44" s="46"/>
      <c r="CRG44" s="46"/>
      <c r="CRH44" s="46"/>
      <c r="CRI44" s="46"/>
      <c r="CRJ44" s="46"/>
      <c r="CRK44" s="46"/>
      <c r="CRL44" s="46"/>
      <c r="CRM44" s="46"/>
      <c r="CRN44" s="46"/>
      <c r="CRO44" s="46"/>
      <c r="CRP44" s="46"/>
      <c r="CRQ44" s="46"/>
      <c r="CRR44" s="46"/>
      <c r="CRS44" s="46"/>
      <c r="CRT44" s="46"/>
      <c r="CRU44" s="46"/>
      <c r="CRV44" s="46"/>
      <c r="CRW44" s="46"/>
      <c r="CRX44" s="46"/>
      <c r="CRY44" s="46"/>
      <c r="CRZ44" s="46"/>
      <c r="CSA44" s="46"/>
      <c r="CSB44" s="46"/>
      <c r="CSC44" s="46"/>
      <c r="CSD44" s="46"/>
      <c r="CSE44" s="46"/>
      <c r="CSF44" s="46"/>
      <c r="CSG44" s="46"/>
      <c r="CSH44" s="46"/>
      <c r="CSI44" s="46"/>
      <c r="CSJ44" s="46"/>
      <c r="CSK44" s="46"/>
      <c r="CSL44" s="46"/>
      <c r="CSM44" s="46"/>
      <c r="CSN44" s="46"/>
      <c r="CSO44" s="46"/>
      <c r="CSP44" s="46"/>
      <c r="CSQ44" s="46"/>
      <c r="CSR44" s="46"/>
      <c r="CSS44" s="46"/>
      <c r="CST44" s="46"/>
      <c r="CSU44" s="46"/>
      <c r="CSV44" s="46"/>
      <c r="CSW44" s="46"/>
      <c r="CSX44" s="46"/>
      <c r="CSY44" s="46"/>
      <c r="CSZ44" s="46"/>
      <c r="CTA44" s="46"/>
      <c r="CTB44" s="46"/>
      <c r="CTC44" s="46"/>
      <c r="CTD44" s="46"/>
      <c r="CTE44" s="46"/>
      <c r="CTF44" s="46"/>
      <c r="CTG44" s="46"/>
      <c r="CTH44" s="46"/>
      <c r="CTI44" s="46"/>
      <c r="CTJ44" s="46"/>
      <c r="CTK44" s="46"/>
      <c r="CTL44" s="46"/>
      <c r="CTM44" s="46"/>
      <c r="CTN44" s="46"/>
      <c r="CTO44" s="46"/>
      <c r="CTP44" s="46"/>
      <c r="CTQ44" s="46"/>
      <c r="CTR44" s="46"/>
      <c r="CTS44" s="46"/>
      <c r="CTT44" s="46"/>
      <c r="CTU44" s="46"/>
      <c r="CTV44" s="46"/>
      <c r="CTW44" s="46"/>
      <c r="CTX44" s="46"/>
      <c r="CTY44" s="46"/>
      <c r="CTZ44" s="46"/>
      <c r="CUA44" s="46"/>
      <c r="CUB44" s="46"/>
      <c r="CUC44" s="46"/>
      <c r="CUD44" s="46"/>
      <c r="CUE44" s="46"/>
      <c r="CUF44" s="46"/>
      <c r="CUG44" s="46"/>
      <c r="CUH44" s="46"/>
      <c r="CUI44" s="46"/>
      <c r="CUJ44" s="46"/>
      <c r="CUK44" s="46"/>
      <c r="CUL44" s="46"/>
      <c r="CUM44" s="46"/>
      <c r="CUN44" s="46"/>
      <c r="CUO44" s="46"/>
      <c r="CUP44" s="46"/>
      <c r="CUQ44" s="46"/>
      <c r="CUR44" s="46"/>
      <c r="CUS44" s="46"/>
      <c r="CUT44" s="46"/>
      <c r="CUU44" s="46"/>
      <c r="CUV44" s="46"/>
      <c r="CUW44" s="46"/>
      <c r="CUX44" s="46"/>
      <c r="CUY44" s="46"/>
      <c r="CUZ44" s="46"/>
      <c r="CVA44" s="46"/>
      <c r="CVB44" s="46"/>
      <c r="CVC44" s="46"/>
      <c r="CVD44" s="46"/>
      <c r="CVE44" s="46"/>
      <c r="CVF44" s="46"/>
      <c r="CVG44" s="46"/>
      <c r="CVH44" s="46"/>
      <c r="CVI44" s="46"/>
      <c r="CVJ44" s="46"/>
      <c r="CVK44" s="46"/>
      <c r="CVL44" s="46"/>
      <c r="CVM44" s="46"/>
      <c r="CVN44" s="46"/>
      <c r="CVO44" s="46"/>
      <c r="CVP44" s="46"/>
      <c r="CVQ44" s="46"/>
      <c r="CVR44" s="46"/>
      <c r="CVS44" s="46"/>
      <c r="CVT44" s="46"/>
      <c r="CVU44" s="46"/>
      <c r="CVV44" s="46"/>
      <c r="CVW44" s="46"/>
      <c r="CVX44" s="46"/>
      <c r="CVY44" s="46"/>
      <c r="CVZ44" s="46"/>
      <c r="CWA44" s="46"/>
      <c r="CWB44" s="46"/>
      <c r="CWC44" s="46"/>
      <c r="CWD44" s="46"/>
      <c r="CWE44" s="46"/>
      <c r="CWF44" s="46"/>
      <c r="CWG44" s="46"/>
      <c r="CWH44" s="46"/>
      <c r="CWI44" s="46"/>
      <c r="CWJ44" s="46"/>
      <c r="CWK44" s="46"/>
      <c r="CWL44" s="46"/>
      <c r="CWM44" s="46"/>
      <c r="CWN44" s="46"/>
      <c r="CWO44" s="46"/>
      <c r="CWP44" s="46"/>
      <c r="CWQ44" s="46"/>
      <c r="CWR44" s="46"/>
      <c r="CWS44" s="46"/>
      <c r="CWT44" s="46"/>
      <c r="CWU44" s="46"/>
      <c r="CWV44" s="46"/>
      <c r="CWW44" s="46"/>
      <c r="CWX44" s="46"/>
      <c r="CWY44" s="46"/>
      <c r="CWZ44" s="46"/>
      <c r="CXA44" s="46"/>
      <c r="CXB44" s="46"/>
      <c r="CXC44" s="46"/>
      <c r="CXD44" s="46"/>
      <c r="CXE44" s="46"/>
      <c r="CXF44" s="46"/>
      <c r="CXG44" s="46"/>
      <c r="CXH44" s="46"/>
      <c r="CXI44" s="46"/>
      <c r="CXJ44" s="46"/>
      <c r="CXK44" s="46"/>
      <c r="CXL44" s="46"/>
      <c r="CXM44" s="46"/>
      <c r="CXN44" s="46"/>
      <c r="CXO44" s="46"/>
      <c r="CXP44" s="46"/>
      <c r="CXQ44" s="46"/>
      <c r="CXR44" s="46"/>
      <c r="CXS44" s="46"/>
      <c r="CXT44" s="46"/>
      <c r="CXU44" s="46"/>
      <c r="CXV44" s="46"/>
      <c r="CXW44" s="46"/>
      <c r="CXX44" s="46"/>
      <c r="CXY44" s="46"/>
      <c r="CXZ44" s="46"/>
      <c r="CYA44" s="46"/>
      <c r="CYB44" s="46"/>
      <c r="CYC44" s="46"/>
      <c r="CYD44" s="46"/>
      <c r="CYE44" s="46"/>
      <c r="CYF44" s="46"/>
      <c r="CYG44" s="46"/>
      <c r="CYH44" s="46"/>
      <c r="CYI44" s="46"/>
      <c r="CYJ44" s="46"/>
      <c r="CYK44" s="46"/>
      <c r="CYL44" s="46"/>
      <c r="CYM44" s="46"/>
      <c r="CYN44" s="46"/>
      <c r="CYO44" s="46"/>
      <c r="CYP44" s="46"/>
      <c r="CYQ44" s="46"/>
      <c r="CYR44" s="46"/>
      <c r="CYS44" s="46"/>
      <c r="CYT44" s="46"/>
      <c r="CYU44" s="46"/>
      <c r="CYV44" s="46"/>
      <c r="CYW44" s="46"/>
      <c r="CYX44" s="46"/>
      <c r="CYY44" s="46"/>
      <c r="CYZ44" s="46"/>
      <c r="CZA44" s="46"/>
      <c r="CZB44" s="46"/>
      <c r="CZC44" s="46"/>
      <c r="CZD44" s="46"/>
      <c r="CZE44" s="46"/>
      <c r="CZF44" s="46"/>
      <c r="CZG44" s="46"/>
      <c r="CZH44" s="46"/>
      <c r="CZI44" s="46"/>
      <c r="CZJ44" s="46"/>
      <c r="CZK44" s="46"/>
      <c r="CZL44" s="46"/>
      <c r="CZM44" s="46"/>
      <c r="CZN44" s="46"/>
      <c r="CZO44" s="46"/>
      <c r="CZP44" s="46"/>
      <c r="CZQ44" s="46"/>
      <c r="CZR44" s="46"/>
      <c r="CZS44" s="46"/>
      <c r="CZT44" s="46"/>
      <c r="CZU44" s="46"/>
      <c r="CZV44" s="46"/>
      <c r="CZW44" s="46"/>
      <c r="CZX44" s="46"/>
      <c r="CZY44" s="46"/>
      <c r="CZZ44" s="46"/>
      <c r="DAA44" s="46"/>
      <c r="DAB44" s="46"/>
      <c r="DAC44" s="46"/>
      <c r="DAD44" s="46"/>
      <c r="DAE44" s="46"/>
      <c r="DAF44" s="46"/>
      <c r="DAG44" s="46"/>
      <c r="DAH44" s="46"/>
      <c r="DAI44" s="46"/>
      <c r="DAJ44" s="46"/>
      <c r="DAK44" s="46"/>
      <c r="DAL44" s="46"/>
      <c r="DAM44" s="46"/>
      <c r="DAN44" s="46"/>
      <c r="DAO44" s="46"/>
      <c r="DAP44" s="46"/>
      <c r="DAQ44" s="46"/>
      <c r="DAR44" s="46"/>
      <c r="DAS44" s="46"/>
      <c r="DAT44" s="46"/>
      <c r="DAU44" s="46"/>
      <c r="DAV44" s="46"/>
      <c r="DAW44" s="46"/>
      <c r="DAX44" s="46"/>
      <c r="DAY44" s="46"/>
      <c r="DAZ44" s="46"/>
      <c r="DBA44" s="46"/>
      <c r="DBB44" s="46"/>
      <c r="DBC44" s="46"/>
      <c r="DBD44" s="46"/>
      <c r="DBE44" s="46"/>
      <c r="DBF44" s="46"/>
      <c r="DBG44" s="46"/>
      <c r="DBH44" s="46"/>
      <c r="DBI44" s="46"/>
      <c r="DBJ44" s="46"/>
      <c r="DBK44" s="46"/>
      <c r="DBL44" s="46"/>
      <c r="DBM44" s="46"/>
      <c r="DBN44" s="46"/>
      <c r="DBO44" s="46"/>
      <c r="DBP44" s="46"/>
      <c r="DBQ44" s="46"/>
      <c r="DBR44" s="46"/>
      <c r="DBS44" s="46"/>
      <c r="DBT44" s="46"/>
      <c r="DBU44" s="46"/>
      <c r="DBV44" s="46"/>
      <c r="DBW44" s="46"/>
      <c r="DBX44" s="46"/>
      <c r="DBY44" s="46"/>
      <c r="DBZ44" s="46"/>
      <c r="DCA44" s="46"/>
      <c r="DCB44" s="46"/>
      <c r="DCC44" s="46"/>
      <c r="DCD44" s="46"/>
      <c r="DCE44" s="46"/>
      <c r="DCF44" s="46"/>
      <c r="DCG44" s="46"/>
      <c r="DCH44" s="46"/>
      <c r="DCI44" s="46"/>
      <c r="DCJ44" s="46"/>
      <c r="DCK44" s="46"/>
      <c r="DCL44" s="46"/>
      <c r="DCM44" s="46"/>
      <c r="DCN44" s="46"/>
      <c r="DCO44" s="46"/>
      <c r="DCP44" s="46"/>
      <c r="DCQ44" s="46"/>
      <c r="DCR44" s="46"/>
      <c r="DCS44" s="46"/>
      <c r="DCT44" s="46"/>
      <c r="DCU44" s="46"/>
      <c r="DCV44" s="46"/>
      <c r="DCW44" s="46"/>
      <c r="DCX44" s="46"/>
      <c r="DCY44" s="46"/>
      <c r="DCZ44" s="46"/>
      <c r="DDA44" s="46"/>
      <c r="DDB44" s="46"/>
      <c r="DDC44" s="46"/>
      <c r="DDD44" s="46"/>
      <c r="DDE44" s="46"/>
      <c r="DDF44" s="46"/>
      <c r="DDG44" s="46"/>
      <c r="DDH44" s="46"/>
      <c r="DDI44" s="46"/>
      <c r="DDJ44" s="46"/>
      <c r="DDK44" s="46"/>
      <c r="DDL44" s="46"/>
      <c r="DDM44" s="46"/>
      <c r="DDN44" s="46"/>
      <c r="DDO44" s="46"/>
      <c r="DDP44" s="46"/>
      <c r="DDQ44" s="46"/>
      <c r="DDR44" s="46"/>
      <c r="DDS44" s="46"/>
      <c r="DDT44" s="46"/>
      <c r="DDU44" s="46"/>
      <c r="DDV44" s="46"/>
      <c r="DDW44" s="46"/>
      <c r="DDX44" s="46"/>
      <c r="DDY44" s="46"/>
      <c r="DDZ44" s="46"/>
      <c r="DEA44" s="46"/>
      <c r="DEB44" s="46"/>
      <c r="DEC44" s="46"/>
      <c r="DED44" s="46"/>
      <c r="DEE44" s="46"/>
      <c r="DEF44" s="46"/>
      <c r="DEG44" s="46"/>
      <c r="DEH44" s="46"/>
      <c r="DEI44" s="46"/>
      <c r="DEJ44" s="46"/>
      <c r="DEK44" s="46"/>
      <c r="DEL44" s="46"/>
      <c r="DEM44" s="46"/>
      <c r="DEN44" s="46"/>
      <c r="DEO44" s="46"/>
      <c r="DEP44" s="46"/>
      <c r="DEQ44" s="46"/>
      <c r="DER44" s="46"/>
      <c r="DES44" s="46"/>
      <c r="DET44" s="46"/>
      <c r="DEU44" s="46"/>
      <c r="DEV44" s="46"/>
      <c r="DEW44" s="46"/>
      <c r="DEX44" s="46"/>
      <c r="DEY44" s="46"/>
      <c r="DEZ44" s="46"/>
      <c r="DFA44" s="46"/>
      <c r="DFB44" s="46"/>
      <c r="DFC44" s="46"/>
      <c r="DFD44" s="46"/>
      <c r="DFE44" s="46"/>
      <c r="DFF44" s="46"/>
      <c r="DFG44" s="46"/>
      <c r="DFH44" s="46"/>
      <c r="DFI44" s="46"/>
      <c r="DFJ44" s="46"/>
      <c r="DFK44" s="46"/>
      <c r="DFL44" s="46"/>
      <c r="DFM44" s="46"/>
      <c r="DFN44" s="46"/>
      <c r="DFO44" s="46"/>
      <c r="DFP44" s="46"/>
      <c r="DFQ44" s="46"/>
      <c r="DFR44" s="46"/>
      <c r="DFS44" s="46"/>
      <c r="DFT44" s="46"/>
      <c r="DFU44" s="46"/>
      <c r="DFV44" s="46"/>
      <c r="DFW44" s="46"/>
      <c r="DFX44" s="46"/>
      <c r="DFY44" s="46"/>
      <c r="DFZ44" s="46"/>
      <c r="DGA44" s="46"/>
      <c r="DGB44" s="46"/>
      <c r="DGC44" s="46"/>
      <c r="DGD44" s="46"/>
      <c r="DGE44" s="46"/>
      <c r="DGF44" s="46"/>
      <c r="DGG44" s="46"/>
      <c r="DGH44" s="46"/>
      <c r="DGI44" s="46"/>
      <c r="DGJ44" s="46"/>
      <c r="DGK44" s="46"/>
      <c r="DGL44" s="46"/>
      <c r="DGM44" s="46"/>
      <c r="DGN44" s="46"/>
      <c r="DGO44" s="46"/>
      <c r="DGP44" s="46"/>
      <c r="DGQ44" s="46"/>
      <c r="DGR44" s="46"/>
      <c r="DGS44" s="46"/>
      <c r="DGT44" s="46"/>
      <c r="DGU44" s="46"/>
      <c r="DGV44" s="46"/>
      <c r="DGW44" s="46"/>
      <c r="DGX44" s="46"/>
      <c r="DGY44" s="46"/>
      <c r="DGZ44" s="46"/>
      <c r="DHA44" s="46"/>
      <c r="DHB44" s="46"/>
      <c r="DHC44" s="46"/>
      <c r="DHD44" s="46"/>
      <c r="DHE44" s="46"/>
      <c r="DHF44" s="46"/>
      <c r="DHG44" s="46"/>
      <c r="DHH44" s="46"/>
      <c r="DHI44" s="46"/>
      <c r="DHJ44" s="46"/>
      <c r="DHK44" s="46"/>
      <c r="DHL44" s="46"/>
      <c r="DHM44" s="46"/>
      <c r="DHN44" s="46"/>
      <c r="DHO44" s="46"/>
      <c r="DHP44" s="46"/>
      <c r="DHQ44" s="46"/>
      <c r="DHR44" s="46"/>
      <c r="DHS44" s="46"/>
      <c r="DHT44" s="46"/>
      <c r="DHU44" s="46"/>
      <c r="DHV44" s="46"/>
      <c r="DHW44" s="46"/>
      <c r="DHX44" s="46"/>
      <c r="DHY44" s="46"/>
      <c r="DHZ44" s="46"/>
      <c r="DIA44" s="46"/>
      <c r="DIB44" s="46"/>
      <c r="DIC44" s="46"/>
      <c r="DID44" s="46"/>
      <c r="DIE44" s="46"/>
      <c r="DIF44" s="46"/>
      <c r="DIG44" s="46"/>
      <c r="DIH44" s="46"/>
      <c r="DII44" s="46"/>
      <c r="DIJ44" s="46"/>
      <c r="DIK44" s="46"/>
      <c r="DIL44" s="46"/>
      <c r="DIM44" s="46"/>
      <c r="DIN44" s="46"/>
      <c r="DIO44" s="46"/>
      <c r="DIP44" s="46"/>
      <c r="DIQ44" s="46"/>
      <c r="DIR44" s="46"/>
      <c r="DIS44" s="46"/>
      <c r="DIT44" s="46"/>
      <c r="DIU44" s="46"/>
      <c r="DIV44" s="46"/>
      <c r="DIW44" s="46"/>
      <c r="DIX44" s="46"/>
      <c r="DIY44" s="46"/>
      <c r="DIZ44" s="46"/>
      <c r="DJA44" s="46"/>
      <c r="DJB44" s="46"/>
      <c r="DJC44" s="46"/>
      <c r="DJD44" s="46"/>
      <c r="DJE44" s="46"/>
      <c r="DJF44" s="46"/>
      <c r="DJG44" s="46"/>
      <c r="DJH44" s="46"/>
      <c r="DJI44" s="46"/>
      <c r="DJJ44" s="46"/>
      <c r="DJK44" s="46"/>
      <c r="DJL44" s="46"/>
      <c r="DJM44" s="46"/>
      <c r="DJN44" s="46"/>
      <c r="DJO44" s="46"/>
      <c r="DJP44" s="46"/>
      <c r="DJQ44" s="46"/>
      <c r="DJR44" s="46"/>
      <c r="DJS44" s="46"/>
      <c r="DJT44" s="46"/>
      <c r="DJU44" s="46"/>
      <c r="DJV44" s="46"/>
      <c r="DJW44" s="46"/>
      <c r="DJX44" s="46"/>
      <c r="DJY44" s="46"/>
      <c r="DJZ44" s="46"/>
      <c r="DKA44" s="46"/>
      <c r="DKB44" s="46"/>
      <c r="DKC44" s="46"/>
      <c r="DKD44" s="46"/>
      <c r="DKE44" s="46"/>
      <c r="DKF44" s="46"/>
      <c r="DKG44" s="46"/>
      <c r="DKH44" s="46"/>
      <c r="DKI44" s="46"/>
      <c r="DKJ44" s="46"/>
      <c r="DKK44" s="46"/>
      <c r="DKL44" s="46"/>
      <c r="DKM44" s="46"/>
      <c r="DKN44" s="46"/>
      <c r="DKO44" s="46"/>
      <c r="DKP44" s="46"/>
      <c r="DKQ44" s="46"/>
      <c r="DKR44" s="46"/>
      <c r="DKS44" s="46"/>
      <c r="DKT44" s="46"/>
      <c r="DKU44" s="46"/>
      <c r="DKV44" s="46"/>
      <c r="DKW44" s="46"/>
      <c r="DKX44" s="46"/>
      <c r="DKY44" s="46"/>
      <c r="DKZ44" s="46"/>
      <c r="DLA44" s="46"/>
      <c r="DLB44" s="46"/>
      <c r="DLC44" s="46"/>
      <c r="DLD44" s="46"/>
      <c r="DLE44" s="46"/>
      <c r="DLF44" s="46"/>
      <c r="DLG44" s="46"/>
      <c r="DLH44" s="46"/>
      <c r="DLI44" s="46"/>
      <c r="DLJ44" s="46"/>
      <c r="DLK44" s="46"/>
      <c r="DLL44" s="46"/>
      <c r="DLM44" s="46"/>
      <c r="DLN44" s="46"/>
      <c r="DLO44" s="46"/>
      <c r="DLP44" s="46"/>
      <c r="DLQ44" s="46"/>
      <c r="DLR44" s="46"/>
      <c r="DLS44" s="46"/>
      <c r="DLT44" s="46"/>
      <c r="DLU44" s="46"/>
      <c r="DLV44" s="46"/>
      <c r="DLW44" s="46"/>
      <c r="DLX44" s="46"/>
      <c r="DLY44" s="46"/>
      <c r="DLZ44" s="46"/>
      <c r="DMA44" s="46"/>
      <c r="DMB44" s="46"/>
      <c r="DMC44" s="46"/>
      <c r="DMD44" s="46"/>
      <c r="DME44" s="46"/>
      <c r="DMF44" s="46"/>
      <c r="DMG44" s="46"/>
      <c r="DMH44" s="46"/>
      <c r="DMI44" s="46"/>
      <c r="DMJ44" s="46"/>
      <c r="DMK44" s="46"/>
      <c r="DML44" s="46"/>
      <c r="DMM44" s="46"/>
      <c r="DMN44" s="46"/>
      <c r="DMO44" s="46"/>
      <c r="DMP44" s="46"/>
      <c r="DMQ44" s="46"/>
      <c r="DMR44" s="46"/>
      <c r="DMS44" s="46"/>
      <c r="DMT44" s="46"/>
      <c r="DMU44" s="46"/>
      <c r="DMV44" s="46"/>
      <c r="DMW44" s="46"/>
      <c r="DMX44" s="46"/>
      <c r="DMY44" s="46"/>
      <c r="DMZ44" s="46"/>
      <c r="DNA44" s="46"/>
      <c r="DNB44" s="46"/>
      <c r="DNC44" s="46"/>
      <c r="DND44" s="46"/>
      <c r="DNE44" s="46"/>
      <c r="DNF44" s="46"/>
      <c r="DNG44" s="46"/>
      <c r="DNH44" s="46"/>
      <c r="DNI44" s="46"/>
      <c r="DNJ44" s="46"/>
      <c r="DNK44" s="46"/>
      <c r="DNL44" s="46"/>
      <c r="DNM44" s="46"/>
      <c r="DNN44" s="46"/>
      <c r="DNO44" s="46"/>
      <c r="DNP44" s="46"/>
      <c r="DNQ44" s="46"/>
      <c r="DNR44" s="46"/>
      <c r="DNS44" s="46"/>
      <c r="DNT44" s="46"/>
      <c r="DNU44" s="46"/>
      <c r="DNV44" s="46"/>
      <c r="DNW44" s="46"/>
      <c r="DNX44" s="46"/>
      <c r="DNY44" s="46"/>
      <c r="DNZ44" s="46"/>
      <c r="DOA44" s="46"/>
      <c r="DOB44" s="46"/>
      <c r="DOC44" s="46"/>
      <c r="DOD44" s="46"/>
      <c r="DOE44" s="46"/>
      <c r="DOF44" s="46"/>
      <c r="DOG44" s="46"/>
      <c r="DOH44" s="46"/>
      <c r="DOI44" s="46"/>
      <c r="DOJ44" s="46"/>
      <c r="DOK44" s="46"/>
      <c r="DOL44" s="46"/>
      <c r="DOM44" s="46"/>
      <c r="DON44" s="46"/>
      <c r="DOO44" s="46"/>
      <c r="DOP44" s="46"/>
      <c r="DOQ44" s="46"/>
      <c r="DOR44" s="46"/>
      <c r="DOS44" s="46"/>
      <c r="DOT44" s="46"/>
      <c r="DOU44" s="46"/>
      <c r="DOV44" s="46"/>
      <c r="DOW44" s="46"/>
      <c r="DOX44" s="46"/>
      <c r="DOY44" s="46"/>
      <c r="DOZ44" s="46"/>
      <c r="DPA44" s="46"/>
      <c r="DPB44" s="46"/>
      <c r="DPC44" s="46"/>
      <c r="DPD44" s="46"/>
      <c r="DPE44" s="46"/>
      <c r="DPF44" s="46"/>
      <c r="DPG44" s="46"/>
      <c r="DPH44" s="46"/>
      <c r="DPI44" s="46"/>
      <c r="DPJ44" s="46"/>
      <c r="DPK44" s="46"/>
      <c r="DPL44" s="46"/>
      <c r="DPM44" s="46"/>
      <c r="DPN44" s="46"/>
      <c r="DPO44" s="46"/>
      <c r="DPP44" s="46"/>
      <c r="DPQ44" s="46"/>
      <c r="DPR44" s="46"/>
      <c r="DPS44" s="46"/>
      <c r="DPT44" s="46"/>
      <c r="DPU44" s="46"/>
      <c r="DPV44" s="46"/>
      <c r="DPW44" s="46"/>
      <c r="DPX44" s="46"/>
      <c r="DPY44" s="46"/>
      <c r="DPZ44" s="46"/>
      <c r="DQA44" s="46"/>
      <c r="DQB44" s="46"/>
      <c r="DQC44" s="46"/>
      <c r="DQD44" s="46"/>
      <c r="DQE44" s="46"/>
      <c r="DQF44" s="46"/>
      <c r="DQG44" s="46"/>
      <c r="DQH44" s="46"/>
      <c r="DQI44" s="46"/>
      <c r="DQJ44" s="46"/>
      <c r="DQK44" s="46"/>
      <c r="DQL44" s="46"/>
      <c r="DQM44" s="46"/>
      <c r="DQN44" s="46"/>
      <c r="DQO44" s="46"/>
      <c r="DQP44" s="46"/>
      <c r="DQQ44" s="46"/>
      <c r="DQR44" s="46"/>
      <c r="DQS44" s="46"/>
      <c r="DQT44" s="46"/>
      <c r="DQU44" s="46"/>
      <c r="DQV44" s="46"/>
      <c r="DQW44" s="46"/>
      <c r="DQX44" s="46"/>
      <c r="DQY44" s="46"/>
      <c r="DQZ44" s="46"/>
      <c r="DRA44" s="46"/>
      <c r="DRB44" s="46"/>
      <c r="DRC44" s="46"/>
      <c r="DRD44" s="46"/>
      <c r="DRE44" s="46"/>
      <c r="DRF44" s="46"/>
      <c r="DRG44" s="46"/>
      <c r="DRH44" s="46"/>
      <c r="DRI44" s="46"/>
      <c r="DRJ44" s="46"/>
      <c r="DRK44" s="46"/>
      <c r="DRL44" s="46"/>
      <c r="DRM44" s="46"/>
      <c r="DRN44" s="46"/>
      <c r="DRO44" s="46"/>
      <c r="DRP44" s="46"/>
      <c r="DRQ44" s="46"/>
      <c r="DRR44" s="46"/>
      <c r="DRS44" s="46"/>
      <c r="DRT44" s="46"/>
      <c r="DRU44" s="46"/>
      <c r="DRV44" s="46"/>
      <c r="DRW44" s="46"/>
      <c r="DRX44" s="46"/>
      <c r="DRY44" s="46"/>
      <c r="DRZ44" s="46"/>
      <c r="DSA44" s="46"/>
      <c r="DSB44" s="46"/>
      <c r="DSC44" s="46"/>
      <c r="DSD44" s="46"/>
      <c r="DSE44" s="46"/>
      <c r="DSF44" s="46"/>
      <c r="DSG44" s="46"/>
      <c r="DSH44" s="46"/>
      <c r="DSI44" s="46"/>
      <c r="DSJ44" s="46"/>
      <c r="DSK44" s="46"/>
      <c r="DSL44" s="46"/>
      <c r="DSM44" s="46"/>
      <c r="DSN44" s="46"/>
      <c r="DSO44" s="46"/>
      <c r="DSP44" s="46"/>
      <c r="DSQ44" s="46"/>
      <c r="DSR44" s="46"/>
      <c r="DSS44" s="46"/>
      <c r="DST44" s="46"/>
      <c r="DSU44" s="46"/>
      <c r="DSV44" s="46"/>
      <c r="DSW44" s="46"/>
      <c r="DSX44" s="46"/>
      <c r="DSY44" s="46"/>
      <c r="DSZ44" s="46"/>
      <c r="DTA44" s="46"/>
      <c r="DTB44" s="46"/>
      <c r="DTC44" s="46"/>
      <c r="DTD44" s="46"/>
      <c r="DTE44" s="46"/>
      <c r="DTF44" s="46"/>
      <c r="DTG44" s="46"/>
      <c r="DTH44" s="46"/>
      <c r="DTI44" s="46"/>
      <c r="DTJ44" s="46"/>
      <c r="DTK44" s="46"/>
      <c r="DTL44" s="46"/>
      <c r="DTM44" s="46"/>
      <c r="DTN44" s="46"/>
      <c r="DTO44" s="46"/>
      <c r="DTP44" s="46"/>
      <c r="DTQ44" s="46"/>
      <c r="DTR44" s="46"/>
      <c r="DTS44" s="46"/>
      <c r="DTT44" s="46"/>
      <c r="DTU44" s="46"/>
      <c r="DTV44" s="46"/>
      <c r="DTW44" s="46"/>
      <c r="DTX44" s="46"/>
      <c r="DTY44" s="46"/>
      <c r="DTZ44" s="46"/>
      <c r="DUA44" s="46"/>
      <c r="DUB44" s="46"/>
      <c r="DUC44" s="46"/>
      <c r="DUD44" s="46"/>
      <c r="DUE44" s="46"/>
      <c r="DUF44" s="46"/>
      <c r="DUG44" s="46"/>
      <c r="DUH44" s="46"/>
      <c r="DUI44" s="46"/>
      <c r="DUJ44" s="46"/>
      <c r="DUK44" s="46"/>
      <c r="DUL44" s="46"/>
      <c r="DUM44" s="46"/>
      <c r="DUN44" s="46"/>
      <c r="DUO44" s="46"/>
      <c r="DUP44" s="46"/>
      <c r="DUQ44" s="46"/>
      <c r="DUR44" s="46"/>
      <c r="DUS44" s="46"/>
      <c r="DUT44" s="46"/>
      <c r="DUU44" s="46"/>
      <c r="DUV44" s="46"/>
      <c r="DUW44" s="46"/>
      <c r="DUX44" s="46"/>
      <c r="DUY44" s="46"/>
      <c r="DUZ44" s="46"/>
      <c r="DVA44" s="46"/>
      <c r="DVB44" s="46"/>
      <c r="DVC44" s="46"/>
      <c r="DVD44" s="46"/>
      <c r="DVE44" s="46"/>
      <c r="DVF44" s="46"/>
      <c r="DVG44" s="46"/>
      <c r="DVH44" s="46"/>
      <c r="DVI44" s="46"/>
      <c r="DVJ44" s="46"/>
      <c r="DVK44" s="46"/>
      <c r="DVL44" s="46"/>
      <c r="DVM44" s="46"/>
      <c r="DVN44" s="46"/>
      <c r="DVO44" s="46"/>
      <c r="DVP44" s="46"/>
      <c r="DVQ44" s="46"/>
      <c r="DVR44" s="46"/>
      <c r="DVS44" s="46"/>
      <c r="DVT44" s="46"/>
      <c r="DVU44" s="46"/>
      <c r="DVV44" s="46"/>
      <c r="DVW44" s="46"/>
      <c r="DVX44" s="46"/>
      <c r="DVY44" s="46"/>
      <c r="DVZ44" s="46"/>
      <c r="DWA44" s="46"/>
      <c r="DWB44" s="46"/>
      <c r="DWC44" s="46"/>
      <c r="DWD44" s="46"/>
      <c r="DWE44" s="46"/>
      <c r="DWF44" s="46"/>
      <c r="DWG44" s="46"/>
      <c r="DWH44" s="46"/>
      <c r="DWI44" s="46"/>
      <c r="DWJ44" s="46"/>
      <c r="DWK44" s="46"/>
      <c r="DWL44" s="46"/>
      <c r="DWM44" s="46"/>
      <c r="DWN44" s="46"/>
      <c r="DWO44" s="46"/>
      <c r="DWP44" s="46"/>
      <c r="DWQ44" s="46"/>
      <c r="DWR44" s="46"/>
      <c r="DWS44" s="46"/>
      <c r="DWT44" s="46"/>
      <c r="DWU44" s="46"/>
      <c r="DWV44" s="46"/>
      <c r="DWW44" s="46"/>
      <c r="DWX44" s="46"/>
      <c r="DWY44" s="46"/>
      <c r="DWZ44" s="46"/>
      <c r="DXA44" s="46"/>
      <c r="DXB44" s="46"/>
      <c r="DXC44" s="46"/>
      <c r="DXD44" s="46"/>
      <c r="DXE44" s="46"/>
      <c r="DXF44" s="46"/>
      <c r="DXG44" s="46"/>
      <c r="DXH44" s="46"/>
      <c r="DXI44" s="46"/>
      <c r="DXJ44" s="46"/>
      <c r="DXK44" s="46"/>
      <c r="DXL44" s="46"/>
      <c r="DXM44" s="46"/>
      <c r="DXN44" s="46"/>
      <c r="DXO44" s="46"/>
      <c r="DXP44" s="46"/>
      <c r="DXQ44" s="46"/>
      <c r="DXR44" s="46"/>
      <c r="DXS44" s="46"/>
      <c r="DXT44" s="46"/>
      <c r="DXU44" s="46"/>
      <c r="DXV44" s="46"/>
      <c r="DXW44" s="46"/>
      <c r="DXX44" s="46"/>
      <c r="DXY44" s="46"/>
      <c r="DXZ44" s="46"/>
      <c r="DYA44" s="46"/>
      <c r="DYB44" s="46"/>
      <c r="DYC44" s="46"/>
      <c r="DYD44" s="46"/>
      <c r="DYE44" s="46"/>
      <c r="DYF44" s="46"/>
      <c r="DYG44" s="46"/>
      <c r="DYH44" s="46"/>
      <c r="DYI44" s="46"/>
      <c r="DYJ44" s="46"/>
      <c r="DYK44" s="46"/>
      <c r="DYL44" s="46"/>
      <c r="DYM44" s="46"/>
      <c r="DYN44" s="46"/>
      <c r="DYO44" s="46"/>
      <c r="DYP44" s="46"/>
      <c r="DYQ44" s="46"/>
      <c r="DYR44" s="46"/>
      <c r="DYS44" s="46"/>
      <c r="DYT44" s="46"/>
      <c r="DYU44" s="46"/>
      <c r="DYV44" s="46"/>
      <c r="DYW44" s="46"/>
      <c r="DYX44" s="46"/>
      <c r="DYY44" s="46"/>
      <c r="DYZ44" s="46"/>
      <c r="DZA44" s="46"/>
      <c r="DZB44" s="46"/>
      <c r="DZC44" s="46"/>
      <c r="DZD44" s="46"/>
      <c r="DZE44" s="46"/>
      <c r="DZF44" s="46"/>
      <c r="DZG44" s="46"/>
      <c r="DZH44" s="46"/>
      <c r="DZI44" s="46"/>
      <c r="DZJ44" s="46"/>
      <c r="DZK44" s="46"/>
      <c r="DZL44" s="46"/>
      <c r="DZM44" s="46"/>
      <c r="DZN44" s="46"/>
      <c r="DZO44" s="46"/>
      <c r="DZP44" s="46"/>
      <c r="DZQ44" s="46"/>
      <c r="DZR44" s="46"/>
      <c r="DZS44" s="46"/>
      <c r="DZT44" s="46"/>
      <c r="DZU44" s="46"/>
      <c r="DZV44" s="46"/>
      <c r="DZW44" s="46"/>
      <c r="DZX44" s="46"/>
      <c r="DZY44" s="46"/>
      <c r="DZZ44" s="46"/>
      <c r="EAA44" s="46"/>
      <c r="EAB44" s="46"/>
      <c r="EAC44" s="46"/>
      <c r="EAD44" s="46"/>
      <c r="EAE44" s="46"/>
      <c r="EAF44" s="46"/>
      <c r="EAG44" s="46"/>
      <c r="EAH44" s="46"/>
      <c r="EAI44" s="46"/>
      <c r="EAJ44" s="46"/>
      <c r="EAK44" s="46"/>
      <c r="EAL44" s="46"/>
      <c r="EAM44" s="46"/>
      <c r="EAN44" s="46"/>
      <c r="EAO44" s="46"/>
      <c r="EAP44" s="46"/>
      <c r="EAQ44" s="46"/>
      <c r="EAR44" s="46"/>
      <c r="EAS44" s="46"/>
      <c r="EAT44" s="46"/>
      <c r="EAU44" s="46"/>
      <c r="EAV44" s="46"/>
      <c r="EAW44" s="46"/>
      <c r="EAX44" s="46"/>
      <c r="EAY44" s="46"/>
      <c r="EAZ44" s="46"/>
      <c r="EBA44" s="46"/>
      <c r="EBB44" s="46"/>
      <c r="EBC44" s="46"/>
      <c r="EBD44" s="46"/>
      <c r="EBE44" s="46"/>
      <c r="EBF44" s="46"/>
      <c r="EBG44" s="46"/>
      <c r="EBH44" s="46"/>
      <c r="EBI44" s="46"/>
      <c r="EBJ44" s="46"/>
      <c r="EBK44" s="46"/>
      <c r="EBL44" s="46"/>
      <c r="EBM44" s="46"/>
      <c r="EBN44" s="46"/>
      <c r="EBO44" s="46"/>
      <c r="EBP44" s="46"/>
      <c r="EBQ44" s="46"/>
      <c r="EBR44" s="46"/>
      <c r="EBS44" s="46"/>
      <c r="EBT44" s="46"/>
      <c r="EBU44" s="46"/>
      <c r="EBV44" s="46"/>
      <c r="EBW44" s="46"/>
      <c r="EBX44" s="46"/>
      <c r="EBY44" s="46"/>
      <c r="EBZ44" s="46"/>
      <c r="ECA44" s="46"/>
      <c r="ECB44" s="46"/>
      <c r="ECC44" s="46"/>
      <c r="ECD44" s="46"/>
      <c r="ECE44" s="46"/>
      <c r="ECF44" s="46"/>
      <c r="ECG44" s="46"/>
      <c r="ECH44" s="46"/>
      <c r="ECI44" s="46"/>
      <c r="ECJ44" s="46"/>
      <c r="ECK44" s="46"/>
      <c r="ECL44" s="46"/>
      <c r="ECM44" s="46"/>
      <c r="ECN44" s="46"/>
      <c r="ECO44" s="46"/>
      <c r="ECP44" s="46"/>
      <c r="ECQ44" s="46"/>
      <c r="ECR44" s="46"/>
      <c r="ECS44" s="46"/>
      <c r="ECT44" s="46"/>
      <c r="ECU44" s="46"/>
      <c r="ECV44" s="46"/>
      <c r="ECW44" s="46"/>
      <c r="ECX44" s="46"/>
      <c r="ECY44" s="46"/>
      <c r="ECZ44" s="46"/>
      <c r="EDA44" s="46"/>
      <c r="EDB44" s="46"/>
      <c r="EDC44" s="46"/>
      <c r="EDD44" s="46"/>
      <c r="EDE44" s="46"/>
      <c r="EDF44" s="46"/>
      <c r="EDG44" s="46"/>
      <c r="EDH44" s="46"/>
      <c r="EDI44" s="46"/>
      <c r="EDJ44" s="46"/>
      <c r="EDK44" s="46"/>
      <c r="EDL44" s="46"/>
      <c r="EDM44" s="46"/>
      <c r="EDN44" s="46"/>
      <c r="EDO44" s="46"/>
      <c r="EDP44" s="46"/>
      <c r="EDQ44" s="46"/>
      <c r="EDR44" s="46"/>
      <c r="EDS44" s="46"/>
      <c r="EDT44" s="46"/>
      <c r="EDU44" s="46"/>
      <c r="EDV44" s="46"/>
      <c r="EDW44" s="46"/>
      <c r="EDX44" s="46"/>
      <c r="EDY44" s="46"/>
      <c r="EDZ44" s="46"/>
      <c r="EEA44" s="46"/>
      <c r="EEB44" s="46"/>
      <c r="EEC44" s="46"/>
      <c r="EED44" s="46"/>
      <c r="EEE44" s="46"/>
      <c r="EEF44" s="46"/>
      <c r="EEG44" s="46"/>
      <c r="EEH44" s="46"/>
      <c r="EEI44" s="46"/>
      <c r="EEJ44" s="46"/>
      <c r="EEK44" s="46"/>
      <c r="EEL44" s="46"/>
      <c r="EEM44" s="46"/>
      <c r="EEN44" s="46"/>
      <c r="EEO44" s="46"/>
      <c r="EEP44" s="46"/>
      <c r="EEQ44" s="46"/>
      <c r="EER44" s="46"/>
      <c r="EES44" s="46"/>
      <c r="EET44" s="46"/>
      <c r="EEU44" s="46"/>
      <c r="EEV44" s="46"/>
      <c r="EEW44" s="46"/>
      <c r="EEX44" s="46"/>
      <c r="EEY44" s="46"/>
      <c r="EEZ44" s="46"/>
      <c r="EFA44" s="46"/>
      <c r="EFB44" s="46"/>
      <c r="EFC44" s="46"/>
      <c r="EFD44" s="46"/>
      <c r="EFE44" s="46"/>
      <c r="EFF44" s="46"/>
      <c r="EFG44" s="46"/>
      <c r="EFH44" s="46"/>
      <c r="EFI44" s="46"/>
      <c r="EFJ44" s="46"/>
      <c r="EFK44" s="46"/>
      <c r="EFL44" s="46"/>
      <c r="EFM44" s="46"/>
      <c r="EFN44" s="46"/>
      <c r="EFO44" s="46"/>
      <c r="EFP44" s="46"/>
      <c r="EFQ44" s="46"/>
      <c r="EFR44" s="46"/>
      <c r="EFS44" s="46"/>
      <c r="EFT44" s="46"/>
      <c r="EFU44" s="46"/>
      <c r="EFV44" s="46"/>
      <c r="EFW44" s="46"/>
      <c r="EFX44" s="46"/>
      <c r="EFY44" s="46"/>
      <c r="EFZ44" s="46"/>
      <c r="EGA44" s="46"/>
      <c r="EGB44" s="46"/>
      <c r="EGC44" s="46"/>
      <c r="EGD44" s="46"/>
      <c r="EGE44" s="46"/>
      <c r="EGF44" s="46"/>
      <c r="EGG44" s="46"/>
      <c r="EGH44" s="46"/>
      <c r="EGI44" s="46"/>
      <c r="EGJ44" s="46"/>
      <c r="EGK44" s="46"/>
      <c r="EGL44" s="46"/>
      <c r="EGM44" s="46"/>
      <c r="EGN44" s="46"/>
      <c r="EGO44" s="46"/>
      <c r="EGP44" s="46"/>
      <c r="EGQ44" s="46"/>
      <c r="EGR44" s="46"/>
      <c r="EGS44" s="46"/>
      <c r="EGT44" s="46"/>
      <c r="EGU44" s="46"/>
      <c r="EGV44" s="46"/>
      <c r="EGW44" s="46"/>
      <c r="EGX44" s="46"/>
      <c r="EGY44" s="46"/>
      <c r="EGZ44" s="46"/>
      <c r="EHA44" s="46"/>
      <c r="EHB44" s="46"/>
      <c r="EHC44" s="46"/>
      <c r="EHD44" s="46"/>
      <c r="EHE44" s="46"/>
      <c r="EHF44" s="46"/>
      <c r="EHG44" s="46"/>
      <c r="EHH44" s="46"/>
      <c r="EHI44" s="46"/>
      <c r="EHJ44" s="46"/>
      <c r="EHK44" s="46"/>
      <c r="EHL44" s="46"/>
      <c r="EHM44" s="46"/>
      <c r="EHN44" s="46"/>
      <c r="EHO44" s="46"/>
      <c r="EHP44" s="46"/>
      <c r="EHQ44" s="46"/>
      <c r="EHR44" s="46"/>
      <c r="EHS44" s="46"/>
      <c r="EHT44" s="46"/>
      <c r="EHU44" s="46"/>
      <c r="EHV44" s="46"/>
      <c r="EHW44" s="46"/>
      <c r="EHX44" s="46"/>
      <c r="EHY44" s="46"/>
      <c r="EHZ44" s="46"/>
      <c r="EIA44" s="46"/>
      <c r="EIB44" s="46"/>
      <c r="EIC44" s="46"/>
      <c r="EID44" s="46"/>
      <c r="EIE44" s="46"/>
      <c r="EIF44" s="46"/>
      <c r="EIG44" s="46"/>
      <c r="EIH44" s="46"/>
      <c r="EII44" s="46"/>
      <c r="EIJ44" s="46"/>
      <c r="EIK44" s="46"/>
      <c r="EIL44" s="46"/>
      <c r="EIM44" s="46"/>
      <c r="EIN44" s="46"/>
      <c r="EIO44" s="46"/>
      <c r="EIP44" s="46"/>
      <c r="EIQ44" s="46"/>
      <c r="EIR44" s="46"/>
      <c r="EIS44" s="46"/>
      <c r="EIT44" s="46"/>
      <c r="EIU44" s="46"/>
      <c r="EIV44" s="46"/>
      <c r="EIW44" s="46"/>
      <c r="EIX44" s="46"/>
      <c r="EIY44" s="46"/>
      <c r="EIZ44" s="46"/>
      <c r="EJA44" s="46"/>
      <c r="EJB44" s="46"/>
      <c r="EJC44" s="46"/>
      <c r="EJD44" s="46"/>
      <c r="EJE44" s="46"/>
      <c r="EJF44" s="46"/>
      <c r="EJG44" s="46"/>
      <c r="EJH44" s="46"/>
      <c r="EJI44" s="46"/>
      <c r="EJJ44" s="46"/>
      <c r="EJK44" s="46"/>
      <c r="EJL44" s="46"/>
      <c r="EJM44" s="46"/>
      <c r="EJN44" s="46"/>
      <c r="EJO44" s="46"/>
      <c r="EJP44" s="46"/>
      <c r="EJQ44" s="46"/>
      <c r="EJR44" s="46"/>
      <c r="EJS44" s="46"/>
      <c r="EJT44" s="46"/>
      <c r="EJU44" s="46"/>
      <c r="EJV44" s="46"/>
      <c r="EJW44" s="46"/>
      <c r="EJX44" s="46"/>
      <c r="EJY44" s="46"/>
      <c r="EJZ44" s="46"/>
      <c r="EKA44" s="46"/>
      <c r="EKB44" s="46"/>
      <c r="EKC44" s="46"/>
      <c r="EKD44" s="46"/>
      <c r="EKE44" s="46"/>
      <c r="EKF44" s="46"/>
      <c r="EKG44" s="46"/>
      <c r="EKH44" s="46"/>
      <c r="EKI44" s="46"/>
      <c r="EKJ44" s="46"/>
      <c r="EKK44" s="46"/>
      <c r="EKL44" s="46"/>
      <c r="EKM44" s="46"/>
      <c r="EKN44" s="46"/>
      <c r="EKO44" s="46"/>
      <c r="EKP44" s="46"/>
      <c r="EKQ44" s="46"/>
      <c r="EKR44" s="46"/>
      <c r="EKS44" s="46"/>
      <c r="EKT44" s="46"/>
      <c r="EKU44" s="46"/>
      <c r="EKV44" s="46"/>
      <c r="EKW44" s="46"/>
      <c r="EKX44" s="46"/>
      <c r="EKY44" s="46"/>
      <c r="EKZ44" s="46"/>
      <c r="ELA44" s="46"/>
      <c r="ELB44" s="46"/>
      <c r="ELC44" s="46"/>
      <c r="ELD44" s="46"/>
      <c r="ELE44" s="46"/>
      <c r="ELF44" s="46"/>
      <c r="ELG44" s="46"/>
      <c r="ELH44" s="46"/>
      <c r="ELI44" s="46"/>
      <c r="ELJ44" s="46"/>
      <c r="ELK44" s="46"/>
      <c r="ELL44" s="46"/>
      <c r="ELM44" s="46"/>
      <c r="ELN44" s="46"/>
      <c r="ELO44" s="46"/>
      <c r="ELP44" s="46"/>
      <c r="ELQ44" s="46"/>
      <c r="ELR44" s="46"/>
      <c r="ELS44" s="46"/>
      <c r="ELT44" s="46"/>
      <c r="ELU44" s="46"/>
      <c r="ELV44" s="46"/>
      <c r="ELW44" s="46"/>
      <c r="ELX44" s="46"/>
      <c r="ELY44" s="46"/>
      <c r="ELZ44" s="46"/>
      <c r="EMA44" s="46"/>
      <c r="EMB44" s="46"/>
      <c r="EMC44" s="46"/>
      <c r="EMD44" s="46"/>
      <c r="EME44" s="46"/>
      <c r="EMF44" s="46"/>
      <c r="EMG44" s="46"/>
      <c r="EMH44" s="46"/>
      <c r="EMI44" s="46"/>
      <c r="EMJ44" s="46"/>
      <c r="EMK44" s="46"/>
      <c r="EML44" s="46"/>
      <c r="EMM44" s="46"/>
      <c r="EMN44" s="46"/>
      <c r="EMO44" s="46"/>
      <c r="EMP44" s="46"/>
      <c r="EMQ44" s="46"/>
      <c r="EMR44" s="46"/>
      <c r="EMS44" s="46"/>
      <c r="EMT44" s="46"/>
      <c r="EMU44" s="46"/>
      <c r="EMV44" s="46"/>
      <c r="EMW44" s="46"/>
      <c r="EMX44" s="46"/>
      <c r="EMY44" s="46"/>
      <c r="EMZ44" s="46"/>
      <c r="ENA44" s="46"/>
      <c r="ENB44" s="46"/>
      <c r="ENC44" s="46"/>
      <c r="END44" s="46"/>
      <c r="ENE44" s="46"/>
      <c r="ENF44" s="46"/>
      <c r="ENG44" s="46"/>
      <c r="ENH44" s="46"/>
      <c r="ENI44" s="46"/>
      <c r="ENJ44" s="46"/>
      <c r="ENK44" s="46"/>
      <c r="ENL44" s="46"/>
      <c r="ENM44" s="46"/>
      <c r="ENN44" s="46"/>
      <c r="ENO44" s="46"/>
      <c r="ENP44" s="46"/>
      <c r="ENQ44" s="46"/>
      <c r="ENR44" s="46"/>
      <c r="ENS44" s="46"/>
      <c r="ENT44" s="46"/>
      <c r="ENU44" s="46"/>
      <c r="ENV44" s="46"/>
      <c r="ENW44" s="46"/>
      <c r="ENX44" s="46"/>
      <c r="ENY44" s="46"/>
      <c r="ENZ44" s="46"/>
      <c r="EOA44" s="46"/>
      <c r="EOB44" s="46"/>
      <c r="EOC44" s="46"/>
      <c r="EOD44" s="46"/>
      <c r="EOE44" s="46"/>
      <c r="EOF44" s="46"/>
      <c r="EOG44" s="46"/>
      <c r="EOH44" s="46"/>
      <c r="EOI44" s="46"/>
      <c r="EOJ44" s="46"/>
      <c r="EOK44" s="46"/>
      <c r="EOL44" s="46"/>
      <c r="EOM44" s="46"/>
      <c r="EON44" s="46"/>
      <c r="EOO44" s="46"/>
      <c r="EOP44" s="46"/>
      <c r="EOQ44" s="46"/>
      <c r="EOR44" s="46"/>
      <c r="EOS44" s="46"/>
      <c r="EOT44" s="46"/>
      <c r="EOU44" s="46"/>
      <c r="EOV44" s="46"/>
      <c r="EOW44" s="46"/>
      <c r="EOX44" s="46"/>
      <c r="EOY44" s="46"/>
      <c r="EOZ44" s="46"/>
      <c r="EPA44" s="46"/>
      <c r="EPB44" s="46"/>
      <c r="EPC44" s="46"/>
      <c r="EPD44" s="46"/>
      <c r="EPE44" s="46"/>
      <c r="EPF44" s="46"/>
      <c r="EPG44" s="46"/>
      <c r="EPH44" s="46"/>
      <c r="EPI44" s="46"/>
      <c r="EPJ44" s="46"/>
      <c r="EPK44" s="46"/>
      <c r="EPL44" s="46"/>
      <c r="EPM44" s="46"/>
      <c r="EPN44" s="46"/>
      <c r="EPO44" s="46"/>
      <c r="EPP44" s="46"/>
      <c r="EPQ44" s="46"/>
      <c r="EPR44" s="46"/>
      <c r="EPS44" s="46"/>
      <c r="EPT44" s="46"/>
      <c r="EPU44" s="46"/>
      <c r="EPV44" s="46"/>
      <c r="EPW44" s="46"/>
      <c r="EPX44" s="46"/>
      <c r="EPY44" s="46"/>
      <c r="EPZ44" s="46"/>
      <c r="EQA44" s="46"/>
      <c r="EQB44" s="46"/>
      <c r="EQC44" s="46"/>
      <c r="EQD44" s="46"/>
      <c r="EQE44" s="46"/>
      <c r="EQF44" s="46"/>
      <c r="EQG44" s="46"/>
      <c r="EQH44" s="46"/>
      <c r="EQI44" s="46"/>
      <c r="EQJ44" s="46"/>
      <c r="EQK44" s="46"/>
      <c r="EQL44" s="46"/>
      <c r="EQM44" s="46"/>
      <c r="EQN44" s="46"/>
      <c r="EQO44" s="46"/>
      <c r="EQP44" s="46"/>
      <c r="EQQ44" s="46"/>
      <c r="EQR44" s="46"/>
      <c r="EQS44" s="46"/>
      <c r="EQT44" s="46"/>
      <c r="EQU44" s="46"/>
      <c r="EQV44" s="46"/>
      <c r="EQW44" s="46"/>
      <c r="EQX44" s="46"/>
      <c r="EQY44" s="46"/>
      <c r="EQZ44" s="46"/>
      <c r="ERA44" s="46"/>
      <c r="ERB44" s="46"/>
      <c r="ERC44" s="46"/>
      <c r="ERD44" s="46"/>
      <c r="ERE44" s="46"/>
      <c r="ERF44" s="46"/>
      <c r="ERG44" s="46"/>
      <c r="ERH44" s="46"/>
      <c r="ERI44" s="46"/>
      <c r="ERJ44" s="46"/>
      <c r="ERK44" s="46"/>
      <c r="ERL44" s="46"/>
      <c r="ERM44" s="46"/>
      <c r="ERN44" s="46"/>
      <c r="ERO44" s="46"/>
      <c r="ERP44" s="46"/>
      <c r="ERQ44" s="46"/>
      <c r="ERR44" s="46"/>
      <c r="ERS44" s="46"/>
      <c r="ERT44" s="46"/>
      <c r="ERU44" s="46"/>
      <c r="ERV44" s="46"/>
      <c r="ERW44" s="46"/>
      <c r="ERX44" s="46"/>
      <c r="ERY44" s="46"/>
      <c r="ERZ44" s="46"/>
      <c r="ESA44" s="46"/>
      <c r="ESB44" s="46"/>
      <c r="ESC44" s="46"/>
      <c r="ESD44" s="46"/>
      <c r="ESE44" s="46"/>
      <c r="ESF44" s="46"/>
      <c r="ESG44" s="46"/>
      <c r="ESH44" s="46"/>
      <c r="ESI44" s="46"/>
      <c r="ESJ44" s="46"/>
      <c r="ESK44" s="46"/>
      <c r="ESL44" s="46"/>
      <c r="ESM44" s="46"/>
      <c r="ESN44" s="46"/>
      <c r="ESO44" s="46"/>
      <c r="ESP44" s="46"/>
      <c r="ESQ44" s="46"/>
      <c r="ESR44" s="46"/>
      <c r="ESS44" s="46"/>
      <c r="EST44" s="46"/>
      <c r="ESU44" s="46"/>
      <c r="ESV44" s="46"/>
      <c r="ESW44" s="46"/>
      <c r="ESX44" s="46"/>
      <c r="ESY44" s="46"/>
      <c r="ESZ44" s="46"/>
      <c r="ETA44" s="46"/>
      <c r="ETB44" s="46"/>
      <c r="ETC44" s="46"/>
      <c r="ETD44" s="46"/>
      <c r="ETE44" s="46"/>
      <c r="ETF44" s="46"/>
      <c r="ETG44" s="46"/>
      <c r="ETH44" s="46"/>
      <c r="ETI44" s="46"/>
      <c r="ETJ44" s="46"/>
      <c r="ETK44" s="46"/>
      <c r="ETL44" s="46"/>
      <c r="ETM44" s="46"/>
      <c r="ETN44" s="46"/>
      <c r="ETO44" s="46"/>
      <c r="ETP44" s="46"/>
      <c r="ETQ44" s="46"/>
      <c r="ETR44" s="46"/>
      <c r="ETS44" s="46"/>
      <c r="ETT44" s="46"/>
      <c r="ETU44" s="46"/>
      <c r="ETV44" s="46"/>
      <c r="ETW44" s="46"/>
      <c r="ETX44" s="46"/>
      <c r="ETY44" s="46"/>
      <c r="ETZ44" s="46"/>
      <c r="EUA44" s="46"/>
      <c r="EUB44" s="46"/>
      <c r="EUC44" s="46"/>
      <c r="EUD44" s="46"/>
      <c r="EUE44" s="46"/>
      <c r="EUF44" s="46"/>
      <c r="EUG44" s="46"/>
      <c r="EUH44" s="46"/>
      <c r="EUI44" s="46"/>
      <c r="EUJ44" s="46"/>
      <c r="EUK44" s="46"/>
      <c r="EUL44" s="46"/>
      <c r="EUM44" s="46"/>
      <c r="EUN44" s="46"/>
      <c r="EUO44" s="46"/>
      <c r="EUP44" s="46"/>
      <c r="EUQ44" s="46"/>
      <c r="EUR44" s="46"/>
      <c r="EUS44" s="46"/>
      <c r="EUT44" s="46"/>
      <c r="EUU44" s="46"/>
      <c r="EUV44" s="46"/>
      <c r="EUW44" s="46"/>
      <c r="EUX44" s="46"/>
      <c r="EUY44" s="46"/>
      <c r="EUZ44" s="46"/>
      <c r="EVA44" s="46"/>
      <c r="EVB44" s="46"/>
      <c r="EVC44" s="46"/>
      <c r="EVD44" s="46"/>
      <c r="EVE44" s="46"/>
      <c r="EVF44" s="46"/>
      <c r="EVG44" s="46"/>
      <c r="EVH44" s="46"/>
      <c r="EVI44" s="46"/>
      <c r="EVJ44" s="46"/>
      <c r="EVK44" s="46"/>
      <c r="EVL44" s="46"/>
      <c r="EVM44" s="46"/>
      <c r="EVN44" s="46"/>
      <c r="EVO44" s="46"/>
      <c r="EVP44" s="46"/>
      <c r="EVQ44" s="46"/>
      <c r="EVR44" s="46"/>
      <c r="EVS44" s="46"/>
      <c r="EVT44" s="46"/>
      <c r="EVU44" s="46"/>
      <c r="EVV44" s="46"/>
      <c r="EVW44" s="46"/>
      <c r="EVX44" s="46"/>
      <c r="EVY44" s="46"/>
      <c r="EVZ44" s="46"/>
      <c r="EWA44" s="46"/>
      <c r="EWB44" s="46"/>
      <c r="EWC44" s="46"/>
      <c r="EWD44" s="46"/>
      <c r="EWE44" s="46"/>
      <c r="EWF44" s="46"/>
      <c r="EWG44" s="46"/>
      <c r="EWH44" s="46"/>
      <c r="EWI44" s="46"/>
      <c r="EWJ44" s="46"/>
      <c r="EWK44" s="46"/>
      <c r="EWL44" s="46"/>
      <c r="EWM44" s="46"/>
      <c r="EWN44" s="46"/>
      <c r="EWO44" s="46"/>
      <c r="EWP44" s="46"/>
      <c r="EWQ44" s="46"/>
      <c r="EWR44" s="46"/>
      <c r="EWS44" s="46"/>
      <c r="EWT44" s="46"/>
      <c r="EWU44" s="46"/>
      <c r="EWV44" s="46"/>
      <c r="EWW44" s="46"/>
      <c r="EWX44" s="46"/>
      <c r="EWY44" s="46"/>
      <c r="EWZ44" s="46"/>
      <c r="EXA44" s="46"/>
      <c r="EXB44" s="46"/>
      <c r="EXC44" s="46"/>
      <c r="EXD44" s="46"/>
      <c r="EXE44" s="46"/>
      <c r="EXF44" s="46"/>
      <c r="EXG44" s="46"/>
      <c r="EXH44" s="46"/>
      <c r="EXI44" s="46"/>
      <c r="EXJ44" s="46"/>
      <c r="EXK44" s="46"/>
      <c r="EXL44" s="46"/>
      <c r="EXM44" s="46"/>
      <c r="EXN44" s="46"/>
      <c r="EXO44" s="46"/>
      <c r="EXP44" s="46"/>
      <c r="EXQ44" s="46"/>
      <c r="EXR44" s="46"/>
      <c r="EXS44" s="46"/>
      <c r="EXT44" s="46"/>
      <c r="EXU44" s="46"/>
      <c r="EXV44" s="46"/>
      <c r="EXW44" s="46"/>
      <c r="EXX44" s="46"/>
      <c r="EXY44" s="46"/>
      <c r="EXZ44" s="46"/>
      <c r="EYA44" s="46"/>
      <c r="EYB44" s="46"/>
      <c r="EYC44" s="46"/>
      <c r="EYD44" s="46"/>
      <c r="EYE44" s="46"/>
      <c r="EYF44" s="46"/>
      <c r="EYG44" s="46"/>
      <c r="EYH44" s="46"/>
      <c r="EYI44" s="46"/>
      <c r="EYJ44" s="46"/>
      <c r="EYK44" s="46"/>
      <c r="EYL44" s="46"/>
      <c r="EYM44" s="46"/>
      <c r="EYN44" s="46"/>
      <c r="EYO44" s="46"/>
      <c r="EYP44" s="46"/>
      <c r="EYQ44" s="46"/>
      <c r="EYR44" s="46"/>
      <c r="EYS44" s="46"/>
      <c r="EYT44" s="46"/>
      <c r="EYU44" s="46"/>
      <c r="EYV44" s="46"/>
      <c r="EYW44" s="46"/>
      <c r="EYX44" s="46"/>
      <c r="EYY44" s="46"/>
      <c r="EYZ44" s="46"/>
      <c r="EZA44" s="46"/>
      <c r="EZB44" s="46"/>
      <c r="EZC44" s="46"/>
      <c r="EZD44" s="46"/>
      <c r="EZE44" s="46"/>
      <c r="EZF44" s="46"/>
      <c r="EZG44" s="46"/>
      <c r="EZH44" s="46"/>
      <c r="EZI44" s="46"/>
      <c r="EZJ44" s="46"/>
      <c r="EZK44" s="46"/>
      <c r="EZL44" s="46"/>
      <c r="EZM44" s="46"/>
      <c r="EZN44" s="46"/>
      <c r="EZO44" s="46"/>
      <c r="EZP44" s="46"/>
      <c r="EZQ44" s="46"/>
      <c r="EZR44" s="46"/>
      <c r="EZS44" s="46"/>
      <c r="EZT44" s="46"/>
      <c r="EZU44" s="46"/>
      <c r="EZV44" s="46"/>
      <c r="EZW44" s="46"/>
      <c r="EZX44" s="46"/>
      <c r="EZY44" s="46"/>
      <c r="EZZ44" s="46"/>
      <c r="FAA44" s="46"/>
      <c r="FAB44" s="46"/>
      <c r="FAC44" s="46"/>
      <c r="FAD44" s="46"/>
      <c r="FAE44" s="46"/>
      <c r="FAF44" s="46"/>
      <c r="FAG44" s="46"/>
      <c r="FAH44" s="46"/>
      <c r="FAI44" s="46"/>
      <c r="FAJ44" s="46"/>
      <c r="FAK44" s="46"/>
      <c r="FAL44" s="46"/>
      <c r="FAM44" s="46"/>
      <c r="FAN44" s="46"/>
      <c r="FAO44" s="46"/>
      <c r="FAP44" s="46"/>
      <c r="FAQ44" s="46"/>
      <c r="FAR44" s="46"/>
      <c r="FAS44" s="46"/>
      <c r="FAT44" s="46"/>
      <c r="FAU44" s="46"/>
      <c r="FAV44" s="46"/>
      <c r="FAW44" s="46"/>
      <c r="FAX44" s="46"/>
      <c r="FAY44" s="46"/>
      <c r="FAZ44" s="46"/>
      <c r="FBA44" s="46"/>
      <c r="FBB44" s="46"/>
      <c r="FBC44" s="46"/>
      <c r="FBD44" s="46"/>
      <c r="FBE44" s="46"/>
      <c r="FBF44" s="46"/>
      <c r="FBG44" s="46"/>
      <c r="FBH44" s="46"/>
      <c r="FBI44" s="46"/>
      <c r="FBJ44" s="46"/>
      <c r="FBK44" s="46"/>
      <c r="FBL44" s="46"/>
      <c r="FBM44" s="46"/>
      <c r="FBN44" s="46"/>
      <c r="FBO44" s="46"/>
      <c r="FBP44" s="46"/>
      <c r="FBQ44" s="46"/>
      <c r="FBR44" s="46"/>
      <c r="FBS44" s="46"/>
      <c r="FBT44" s="46"/>
      <c r="FBU44" s="46"/>
      <c r="FBV44" s="46"/>
      <c r="FBW44" s="46"/>
      <c r="FBX44" s="46"/>
      <c r="FBY44" s="46"/>
      <c r="FBZ44" s="46"/>
      <c r="FCA44" s="46"/>
      <c r="FCB44" s="46"/>
      <c r="FCC44" s="46"/>
      <c r="FCD44" s="46"/>
      <c r="FCE44" s="46"/>
      <c r="FCF44" s="46"/>
      <c r="FCG44" s="46"/>
      <c r="FCH44" s="46"/>
      <c r="FCI44" s="46"/>
      <c r="FCJ44" s="46"/>
      <c r="FCK44" s="46"/>
      <c r="FCL44" s="46"/>
      <c r="FCM44" s="46"/>
      <c r="FCN44" s="46"/>
      <c r="FCO44" s="46"/>
      <c r="FCP44" s="46"/>
      <c r="FCQ44" s="46"/>
      <c r="FCR44" s="46"/>
      <c r="FCS44" s="46"/>
      <c r="FCT44" s="46"/>
      <c r="FCU44" s="46"/>
      <c r="FCV44" s="46"/>
      <c r="FCW44" s="46"/>
      <c r="FCX44" s="46"/>
      <c r="FCY44" s="46"/>
      <c r="FCZ44" s="46"/>
      <c r="FDA44" s="46"/>
      <c r="FDB44" s="46"/>
      <c r="FDC44" s="46"/>
      <c r="FDD44" s="46"/>
      <c r="FDE44" s="46"/>
      <c r="FDF44" s="46"/>
      <c r="FDG44" s="46"/>
      <c r="FDH44" s="46"/>
      <c r="FDI44" s="46"/>
      <c r="FDJ44" s="46"/>
      <c r="FDK44" s="46"/>
      <c r="FDL44" s="46"/>
      <c r="FDM44" s="46"/>
      <c r="FDN44" s="46"/>
      <c r="FDO44" s="46"/>
      <c r="FDP44" s="46"/>
      <c r="FDQ44" s="46"/>
      <c r="FDR44" s="46"/>
      <c r="FDS44" s="46"/>
      <c r="FDT44" s="46"/>
      <c r="FDU44" s="46"/>
      <c r="FDV44" s="46"/>
      <c r="FDW44" s="46"/>
      <c r="FDX44" s="46"/>
      <c r="FDY44" s="46"/>
      <c r="FDZ44" s="46"/>
      <c r="FEA44" s="46"/>
      <c r="FEB44" s="46"/>
      <c r="FEC44" s="46"/>
      <c r="FED44" s="46"/>
      <c r="FEE44" s="46"/>
      <c r="FEF44" s="46"/>
      <c r="FEG44" s="46"/>
      <c r="FEH44" s="46"/>
      <c r="FEI44" s="46"/>
      <c r="FEJ44" s="46"/>
      <c r="FEK44" s="46"/>
      <c r="FEL44" s="46"/>
      <c r="FEM44" s="46"/>
      <c r="FEN44" s="46"/>
      <c r="FEO44" s="46"/>
      <c r="FEP44" s="46"/>
      <c r="FEQ44" s="46"/>
      <c r="FER44" s="46"/>
      <c r="FES44" s="46"/>
      <c r="FET44" s="46"/>
      <c r="FEU44" s="46"/>
      <c r="FEV44" s="46"/>
      <c r="FEW44" s="46"/>
      <c r="FEX44" s="46"/>
      <c r="FEY44" s="46"/>
      <c r="FEZ44" s="46"/>
      <c r="FFA44" s="46"/>
      <c r="FFB44" s="46"/>
      <c r="FFC44" s="46"/>
      <c r="FFD44" s="46"/>
      <c r="FFE44" s="46"/>
      <c r="FFF44" s="46"/>
      <c r="FFG44" s="46"/>
      <c r="FFH44" s="46"/>
      <c r="FFI44" s="46"/>
      <c r="FFJ44" s="46"/>
      <c r="FFK44" s="46"/>
      <c r="FFL44" s="46"/>
      <c r="FFM44" s="46"/>
      <c r="FFN44" s="46"/>
      <c r="FFO44" s="46"/>
      <c r="FFP44" s="46"/>
      <c r="FFQ44" s="46"/>
      <c r="FFR44" s="46"/>
      <c r="FFS44" s="46"/>
      <c r="FFT44" s="46"/>
      <c r="FFU44" s="46"/>
      <c r="FFV44" s="46"/>
      <c r="FFW44" s="46"/>
      <c r="FFX44" s="46"/>
      <c r="FFY44" s="46"/>
      <c r="FFZ44" s="46"/>
      <c r="FGA44" s="46"/>
      <c r="FGB44" s="46"/>
      <c r="FGC44" s="46"/>
      <c r="FGD44" s="46"/>
      <c r="FGE44" s="46"/>
      <c r="FGF44" s="46"/>
      <c r="FGG44" s="46"/>
      <c r="FGH44" s="46"/>
      <c r="FGI44" s="46"/>
      <c r="FGJ44" s="46"/>
      <c r="FGK44" s="46"/>
      <c r="FGL44" s="46"/>
      <c r="FGM44" s="46"/>
      <c r="FGN44" s="46"/>
      <c r="FGO44" s="46"/>
      <c r="FGP44" s="46"/>
      <c r="FGQ44" s="46"/>
      <c r="FGR44" s="46"/>
      <c r="FGS44" s="46"/>
      <c r="FGT44" s="46"/>
      <c r="FGU44" s="46"/>
      <c r="FGV44" s="46"/>
      <c r="FGW44" s="46"/>
      <c r="FGX44" s="46"/>
      <c r="FGY44" s="46"/>
      <c r="FGZ44" s="46"/>
      <c r="FHA44" s="46"/>
      <c r="FHB44" s="46"/>
      <c r="FHC44" s="46"/>
      <c r="FHD44" s="46"/>
      <c r="FHE44" s="46"/>
      <c r="FHF44" s="46"/>
      <c r="FHG44" s="46"/>
      <c r="FHH44" s="46"/>
      <c r="FHI44" s="46"/>
      <c r="FHJ44" s="46"/>
      <c r="FHK44" s="46"/>
      <c r="FHL44" s="46"/>
      <c r="FHM44" s="46"/>
      <c r="FHN44" s="46"/>
      <c r="FHO44" s="46"/>
      <c r="FHP44" s="46"/>
      <c r="FHQ44" s="46"/>
      <c r="FHR44" s="46"/>
      <c r="FHS44" s="46"/>
      <c r="FHT44" s="46"/>
      <c r="FHU44" s="46"/>
      <c r="FHV44" s="46"/>
      <c r="FHW44" s="46"/>
      <c r="FHX44" s="46"/>
      <c r="FHY44" s="46"/>
      <c r="FHZ44" s="46"/>
      <c r="FIA44" s="46"/>
      <c r="FIB44" s="46"/>
      <c r="FIC44" s="46"/>
      <c r="FID44" s="46"/>
      <c r="FIE44" s="46"/>
      <c r="FIF44" s="46"/>
      <c r="FIG44" s="46"/>
      <c r="FIH44" s="46"/>
      <c r="FII44" s="46"/>
      <c r="FIJ44" s="46"/>
      <c r="FIK44" s="46"/>
      <c r="FIL44" s="46"/>
      <c r="FIM44" s="46"/>
      <c r="FIN44" s="46"/>
      <c r="FIO44" s="46"/>
      <c r="FIP44" s="46"/>
      <c r="FIQ44" s="46"/>
      <c r="FIR44" s="46"/>
      <c r="FIS44" s="46"/>
      <c r="FIT44" s="46"/>
      <c r="FIU44" s="46"/>
      <c r="FIV44" s="46"/>
      <c r="FIW44" s="46"/>
      <c r="FIX44" s="46"/>
      <c r="FIY44" s="46"/>
      <c r="FIZ44" s="46"/>
      <c r="FJA44" s="46"/>
      <c r="FJB44" s="46"/>
      <c r="FJC44" s="46"/>
      <c r="FJD44" s="46"/>
      <c r="FJE44" s="46"/>
      <c r="FJF44" s="46"/>
      <c r="FJG44" s="46"/>
      <c r="FJH44" s="46"/>
      <c r="FJI44" s="46"/>
      <c r="FJJ44" s="46"/>
      <c r="FJK44" s="46"/>
      <c r="FJL44" s="46"/>
      <c r="FJM44" s="46"/>
      <c r="FJN44" s="46"/>
      <c r="FJO44" s="46"/>
      <c r="FJP44" s="46"/>
      <c r="FJQ44" s="46"/>
      <c r="FJR44" s="46"/>
      <c r="FJS44" s="46"/>
      <c r="FJT44" s="46"/>
      <c r="FJU44" s="46"/>
      <c r="FJV44" s="46"/>
      <c r="FJW44" s="46"/>
      <c r="FJX44" s="46"/>
      <c r="FJY44" s="46"/>
      <c r="FJZ44" s="46"/>
      <c r="FKA44" s="46"/>
      <c r="FKB44" s="46"/>
      <c r="FKC44" s="46"/>
      <c r="FKD44" s="46"/>
      <c r="FKE44" s="46"/>
      <c r="FKF44" s="46"/>
      <c r="FKG44" s="46"/>
      <c r="FKH44" s="46"/>
      <c r="FKI44" s="46"/>
      <c r="FKJ44" s="46"/>
      <c r="FKK44" s="46"/>
      <c r="FKL44" s="46"/>
      <c r="FKM44" s="46"/>
      <c r="FKN44" s="46"/>
      <c r="FKO44" s="46"/>
      <c r="FKP44" s="46"/>
      <c r="FKQ44" s="46"/>
      <c r="FKR44" s="46"/>
      <c r="FKS44" s="46"/>
      <c r="FKT44" s="46"/>
      <c r="FKU44" s="46"/>
      <c r="FKV44" s="46"/>
      <c r="FKW44" s="46"/>
      <c r="FKX44" s="46"/>
      <c r="FKY44" s="46"/>
      <c r="FKZ44" s="46"/>
      <c r="FLA44" s="46"/>
      <c r="FLB44" s="46"/>
      <c r="FLC44" s="46"/>
      <c r="FLD44" s="46"/>
      <c r="FLE44" s="46"/>
      <c r="FLF44" s="46"/>
      <c r="FLG44" s="46"/>
      <c r="FLH44" s="46"/>
      <c r="FLI44" s="46"/>
      <c r="FLJ44" s="46"/>
      <c r="FLK44" s="46"/>
      <c r="FLL44" s="46"/>
      <c r="FLM44" s="46"/>
      <c r="FLN44" s="46"/>
      <c r="FLO44" s="46"/>
      <c r="FLP44" s="46"/>
      <c r="FLQ44" s="46"/>
      <c r="FLR44" s="46"/>
      <c r="FLS44" s="46"/>
      <c r="FLT44" s="46"/>
      <c r="FLU44" s="46"/>
      <c r="FLV44" s="46"/>
      <c r="FLW44" s="46"/>
      <c r="FLX44" s="46"/>
      <c r="FLY44" s="46"/>
      <c r="FLZ44" s="46"/>
      <c r="FMA44" s="46"/>
      <c r="FMB44" s="46"/>
      <c r="FMC44" s="46"/>
      <c r="FMD44" s="46"/>
      <c r="FME44" s="46"/>
      <c r="FMF44" s="46"/>
      <c r="FMG44" s="46"/>
      <c r="FMH44" s="46"/>
      <c r="FMI44" s="46"/>
      <c r="FMJ44" s="46"/>
      <c r="FMK44" s="46"/>
      <c r="FML44" s="46"/>
      <c r="FMM44" s="46"/>
      <c r="FMN44" s="46"/>
      <c r="FMO44" s="46"/>
      <c r="FMP44" s="46"/>
      <c r="FMQ44" s="46"/>
      <c r="FMR44" s="46"/>
      <c r="FMS44" s="46"/>
      <c r="FMT44" s="46"/>
      <c r="FMU44" s="46"/>
      <c r="FMV44" s="46"/>
      <c r="FMW44" s="46"/>
      <c r="FMX44" s="46"/>
      <c r="FMY44" s="46"/>
      <c r="FMZ44" s="46"/>
      <c r="FNA44" s="46"/>
      <c r="FNB44" s="46"/>
      <c r="FNC44" s="46"/>
      <c r="FND44" s="46"/>
      <c r="FNE44" s="46"/>
      <c r="FNF44" s="46"/>
      <c r="FNG44" s="46"/>
      <c r="FNH44" s="46"/>
      <c r="FNI44" s="46"/>
      <c r="FNJ44" s="46"/>
      <c r="FNK44" s="46"/>
      <c r="FNL44" s="46"/>
      <c r="FNM44" s="46"/>
      <c r="FNN44" s="46"/>
      <c r="FNO44" s="46"/>
      <c r="FNP44" s="46"/>
      <c r="FNQ44" s="46"/>
      <c r="FNR44" s="46"/>
      <c r="FNS44" s="46"/>
      <c r="FNT44" s="46"/>
      <c r="FNU44" s="46"/>
      <c r="FNV44" s="46"/>
      <c r="FNW44" s="46"/>
      <c r="FNX44" s="46"/>
      <c r="FNY44" s="46"/>
      <c r="FNZ44" s="46"/>
      <c r="FOA44" s="46"/>
      <c r="FOB44" s="46"/>
      <c r="FOC44" s="46"/>
      <c r="FOD44" s="46"/>
      <c r="FOE44" s="46"/>
      <c r="FOF44" s="46"/>
      <c r="FOG44" s="46"/>
      <c r="FOH44" s="46"/>
      <c r="FOI44" s="46"/>
      <c r="FOJ44" s="46"/>
      <c r="FOK44" s="46"/>
      <c r="FOL44" s="46"/>
      <c r="FOM44" s="46"/>
      <c r="FON44" s="46"/>
      <c r="FOO44" s="46"/>
      <c r="FOP44" s="46"/>
      <c r="FOQ44" s="46"/>
      <c r="FOR44" s="46"/>
      <c r="FOS44" s="46"/>
      <c r="FOT44" s="46"/>
      <c r="FOU44" s="46"/>
      <c r="FOV44" s="46"/>
      <c r="FOW44" s="46"/>
      <c r="FOX44" s="46"/>
      <c r="FOY44" s="46"/>
      <c r="FOZ44" s="46"/>
      <c r="FPA44" s="46"/>
      <c r="FPB44" s="46"/>
      <c r="FPC44" s="46"/>
      <c r="FPD44" s="46"/>
      <c r="FPE44" s="46"/>
      <c r="FPF44" s="46"/>
      <c r="FPG44" s="46"/>
      <c r="FPH44" s="46"/>
      <c r="FPI44" s="46"/>
      <c r="FPJ44" s="46"/>
      <c r="FPK44" s="46"/>
      <c r="FPL44" s="46"/>
      <c r="FPM44" s="46"/>
      <c r="FPN44" s="46"/>
      <c r="FPO44" s="46"/>
      <c r="FPP44" s="46"/>
      <c r="FPQ44" s="46"/>
      <c r="FPR44" s="46"/>
      <c r="FPS44" s="46"/>
      <c r="FPT44" s="46"/>
      <c r="FPU44" s="46"/>
      <c r="FPV44" s="46"/>
      <c r="FPW44" s="46"/>
      <c r="FPX44" s="46"/>
      <c r="FPY44" s="46"/>
      <c r="FPZ44" s="46"/>
      <c r="FQA44" s="46"/>
      <c r="FQB44" s="46"/>
      <c r="FQC44" s="46"/>
      <c r="FQD44" s="46"/>
      <c r="FQE44" s="46"/>
      <c r="FQF44" s="46"/>
      <c r="FQG44" s="46"/>
      <c r="FQH44" s="46"/>
      <c r="FQI44" s="46"/>
      <c r="FQJ44" s="46"/>
      <c r="FQK44" s="46"/>
      <c r="FQL44" s="46"/>
      <c r="FQM44" s="46"/>
      <c r="FQN44" s="46"/>
      <c r="FQO44" s="46"/>
      <c r="FQP44" s="46"/>
      <c r="FQQ44" s="46"/>
      <c r="FQR44" s="46"/>
      <c r="FQS44" s="46"/>
      <c r="FQT44" s="46"/>
      <c r="FQU44" s="46"/>
      <c r="FQV44" s="46"/>
      <c r="FQW44" s="46"/>
      <c r="FQX44" s="46"/>
      <c r="FQY44" s="46"/>
      <c r="FQZ44" s="46"/>
      <c r="FRA44" s="46"/>
      <c r="FRB44" s="46"/>
      <c r="FRC44" s="46"/>
      <c r="FRD44" s="46"/>
      <c r="FRE44" s="46"/>
      <c r="FRF44" s="46"/>
      <c r="FRG44" s="46"/>
      <c r="FRH44" s="46"/>
      <c r="FRI44" s="46"/>
      <c r="FRJ44" s="46"/>
      <c r="FRK44" s="46"/>
      <c r="FRL44" s="46"/>
      <c r="FRM44" s="46"/>
      <c r="FRN44" s="46"/>
      <c r="FRO44" s="46"/>
      <c r="FRP44" s="46"/>
      <c r="FRQ44" s="46"/>
      <c r="FRR44" s="46"/>
      <c r="FRS44" s="46"/>
      <c r="FRT44" s="46"/>
      <c r="FRU44" s="46"/>
      <c r="FRV44" s="46"/>
      <c r="FRW44" s="46"/>
      <c r="FRX44" s="46"/>
      <c r="FRY44" s="46"/>
      <c r="FRZ44" s="46"/>
      <c r="FSA44" s="46"/>
      <c r="FSB44" s="46"/>
      <c r="FSC44" s="46"/>
      <c r="FSD44" s="46"/>
      <c r="FSE44" s="46"/>
      <c r="FSF44" s="46"/>
      <c r="FSG44" s="46"/>
      <c r="FSH44" s="46"/>
      <c r="FSI44" s="46"/>
      <c r="FSJ44" s="46"/>
      <c r="FSK44" s="46"/>
      <c r="FSL44" s="46"/>
      <c r="FSM44" s="46"/>
      <c r="FSN44" s="46"/>
      <c r="FSO44" s="46"/>
      <c r="FSP44" s="46"/>
      <c r="FSQ44" s="46"/>
      <c r="FSR44" s="46"/>
      <c r="FSS44" s="46"/>
      <c r="FST44" s="46"/>
      <c r="FSU44" s="46"/>
      <c r="FSV44" s="46"/>
      <c r="FSW44" s="46"/>
      <c r="FSX44" s="46"/>
      <c r="FSY44" s="46"/>
      <c r="FSZ44" s="46"/>
      <c r="FTA44" s="46"/>
      <c r="FTB44" s="46"/>
      <c r="FTC44" s="46"/>
      <c r="FTD44" s="46"/>
      <c r="FTE44" s="46"/>
      <c r="FTF44" s="46"/>
      <c r="FTG44" s="46"/>
      <c r="FTH44" s="46"/>
      <c r="FTI44" s="46"/>
      <c r="FTJ44" s="46"/>
      <c r="FTK44" s="46"/>
      <c r="FTL44" s="46"/>
      <c r="FTM44" s="46"/>
      <c r="FTN44" s="46"/>
      <c r="FTO44" s="46"/>
      <c r="FTP44" s="46"/>
      <c r="FTQ44" s="46"/>
      <c r="FTR44" s="46"/>
      <c r="FTS44" s="46"/>
      <c r="FTT44" s="46"/>
      <c r="FTU44" s="46"/>
      <c r="FTV44" s="46"/>
      <c r="FTW44" s="46"/>
      <c r="FTX44" s="46"/>
      <c r="FTY44" s="46"/>
      <c r="FTZ44" s="46"/>
      <c r="FUA44" s="46"/>
      <c r="FUB44" s="46"/>
      <c r="FUC44" s="46"/>
      <c r="FUD44" s="46"/>
      <c r="FUE44" s="46"/>
      <c r="FUF44" s="46"/>
      <c r="FUG44" s="46"/>
      <c r="FUH44" s="46"/>
      <c r="FUI44" s="46"/>
      <c r="FUJ44" s="46"/>
      <c r="FUK44" s="46"/>
      <c r="FUL44" s="46"/>
      <c r="FUM44" s="46"/>
      <c r="FUN44" s="46"/>
      <c r="FUO44" s="46"/>
      <c r="FUP44" s="46"/>
      <c r="FUQ44" s="46"/>
      <c r="FUR44" s="46"/>
      <c r="FUS44" s="46"/>
      <c r="FUT44" s="46"/>
      <c r="FUU44" s="46"/>
      <c r="FUV44" s="46"/>
      <c r="FUW44" s="46"/>
      <c r="FUX44" s="46"/>
      <c r="FUY44" s="46"/>
      <c r="FUZ44" s="46"/>
      <c r="FVA44" s="46"/>
      <c r="FVB44" s="46"/>
      <c r="FVC44" s="46"/>
      <c r="FVD44" s="46"/>
      <c r="FVE44" s="46"/>
      <c r="FVF44" s="46"/>
      <c r="FVG44" s="46"/>
      <c r="FVH44" s="46"/>
      <c r="FVI44" s="46"/>
      <c r="FVJ44" s="46"/>
      <c r="FVK44" s="46"/>
      <c r="FVL44" s="46"/>
      <c r="FVM44" s="46"/>
      <c r="FVN44" s="46"/>
      <c r="FVO44" s="46"/>
      <c r="FVP44" s="46"/>
      <c r="FVQ44" s="46"/>
      <c r="FVR44" s="46"/>
      <c r="FVS44" s="46"/>
      <c r="FVT44" s="46"/>
      <c r="FVU44" s="46"/>
      <c r="FVV44" s="46"/>
      <c r="FVW44" s="46"/>
      <c r="FVX44" s="46"/>
      <c r="FVY44" s="46"/>
      <c r="FVZ44" s="46"/>
      <c r="FWA44" s="46"/>
      <c r="FWB44" s="46"/>
      <c r="FWC44" s="46"/>
      <c r="FWD44" s="46"/>
      <c r="FWE44" s="46"/>
      <c r="FWF44" s="46"/>
      <c r="FWG44" s="46"/>
      <c r="FWH44" s="46"/>
      <c r="FWI44" s="46"/>
      <c r="FWJ44" s="46"/>
      <c r="FWK44" s="46"/>
      <c r="FWL44" s="46"/>
      <c r="FWM44" s="46"/>
      <c r="FWN44" s="46"/>
      <c r="FWO44" s="46"/>
      <c r="FWP44" s="46"/>
      <c r="FWQ44" s="46"/>
      <c r="FWR44" s="46"/>
      <c r="FWS44" s="46"/>
      <c r="FWT44" s="46"/>
      <c r="FWU44" s="46"/>
      <c r="FWV44" s="46"/>
      <c r="FWW44" s="46"/>
      <c r="FWX44" s="46"/>
      <c r="FWY44" s="46"/>
      <c r="FWZ44" s="46"/>
      <c r="FXA44" s="46"/>
      <c r="FXB44" s="46"/>
      <c r="FXC44" s="46"/>
      <c r="FXD44" s="46"/>
      <c r="FXE44" s="46"/>
      <c r="FXF44" s="46"/>
      <c r="FXG44" s="46"/>
      <c r="FXH44" s="46"/>
      <c r="FXI44" s="46"/>
      <c r="FXJ44" s="46"/>
      <c r="FXK44" s="46"/>
      <c r="FXL44" s="46"/>
      <c r="FXM44" s="46"/>
      <c r="FXN44" s="46"/>
      <c r="FXO44" s="46"/>
      <c r="FXP44" s="46"/>
      <c r="FXQ44" s="46"/>
      <c r="FXR44" s="46"/>
      <c r="FXS44" s="46"/>
      <c r="FXT44" s="46"/>
      <c r="FXU44" s="46"/>
      <c r="FXV44" s="46"/>
      <c r="FXW44" s="46"/>
      <c r="FXX44" s="46"/>
      <c r="FXY44" s="46"/>
      <c r="FXZ44" s="46"/>
      <c r="FYA44" s="46"/>
      <c r="FYB44" s="46"/>
      <c r="FYC44" s="46"/>
      <c r="FYD44" s="46"/>
      <c r="FYE44" s="46"/>
      <c r="FYF44" s="46"/>
      <c r="FYG44" s="46"/>
      <c r="FYH44" s="46"/>
      <c r="FYI44" s="46"/>
      <c r="FYJ44" s="46"/>
      <c r="FYK44" s="46"/>
      <c r="FYL44" s="46"/>
      <c r="FYM44" s="46"/>
      <c r="FYN44" s="46"/>
      <c r="FYO44" s="46"/>
      <c r="FYP44" s="46"/>
      <c r="FYQ44" s="46"/>
      <c r="FYR44" s="46"/>
      <c r="FYS44" s="46"/>
      <c r="FYT44" s="46"/>
      <c r="FYU44" s="46"/>
      <c r="FYV44" s="46"/>
      <c r="FYW44" s="46"/>
      <c r="FYX44" s="46"/>
      <c r="FYY44" s="46"/>
      <c r="FYZ44" s="46"/>
      <c r="FZA44" s="46"/>
      <c r="FZB44" s="46"/>
      <c r="FZC44" s="46"/>
      <c r="FZD44" s="46"/>
      <c r="FZE44" s="46"/>
      <c r="FZF44" s="46"/>
      <c r="FZG44" s="46"/>
      <c r="FZH44" s="46"/>
      <c r="FZI44" s="46"/>
      <c r="FZJ44" s="46"/>
      <c r="FZK44" s="46"/>
      <c r="FZL44" s="46"/>
      <c r="FZM44" s="46"/>
      <c r="FZN44" s="46"/>
      <c r="FZO44" s="46"/>
      <c r="FZP44" s="46"/>
      <c r="FZQ44" s="46"/>
      <c r="FZR44" s="46"/>
      <c r="FZS44" s="46"/>
      <c r="FZT44" s="46"/>
      <c r="FZU44" s="46"/>
      <c r="FZV44" s="46"/>
      <c r="FZW44" s="46"/>
      <c r="FZX44" s="46"/>
      <c r="FZY44" s="46"/>
      <c r="FZZ44" s="46"/>
      <c r="GAA44" s="46"/>
      <c r="GAB44" s="46"/>
      <c r="GAC44" s="46"/>
      <c r="GAD44" s="46"/>
      <c r="GAE44" s="46"/>
      <c r="GAF44" s="46"/>
      <c r="GAG44" s="46"/>
      <c r="GAH44" s="46"/>
      <c r="GAI44" s="46"/>
      <c r="GAJ44" s="46"/>
      <c r="GAK44" s="46"/>
      <c r="GAL44" s="46"/>
      <c r="GAM44" s="46"/>
      <c r="GAN44" s="46"/>
      <c r="GAO44" s="46"/>
      <c r="GAP44" s="46"/>
      <c r="GAQ44" s="46"/>
      <c r="GAR44" s="46"/>
      <c r="GAS44" s="46"/>
      <c r="GAT44" s="46"/>
      <c r="GAU44" s="46"/>
      <c r="GAV44" s="46"/>
      <c r="GAW44" s="46"/>
      <c r="GAX44" s="46"/>
      <c r="GAY44" s="46"/>
      <c r="GAZ44" s="46"/>
      <c r="GBA44" s="46"/>
      <c r="GBB44" s="46"/>
      <c r="GBC44" s="46"/>
      <c r="GBD44" s="46"/>
      <c r="GBE44" s="46"/>
      <c r="GBF44" s="46"/>
      <c r="GBG44" s="46"/>
      <c r="GBH44" s="46"/>
      <c r="GBI44" s="46"/>
      <c r="GBJ44" s="46"/>
      <c r="GBK44" s="46"/>
      <c r="GBL44" s="46"/>
      <c r="GBM44" s="46"/>
      <c r="GBN44" s="46"/>
      <c r="GBO44" s="46"/>
      <c r="GBP44" s="46"/>
      <c r="GBQ44" s="46"/>
      <c r="GBR44" s="46"/>
      <c r="GBS44" s="46"/>
      <c r="GBT44" s="46"/>
      <c r="GBU44" s="46"/>
      <c r="GBV44" s="46"/>
      <c r="GBW44" s="46"/>
      <c r="GBX44" s="46"/>
      <c r="GBY44" s="46"/>
      <c r="GBZ44" s="46"/>
      <c r="GCA44" s="46"/>
      <c r="GCB44" s="46"/>
      <c r="GCC44" s="46"/>
      <c r="GCD44" s="46"/>
      <c r="GCE44" s="46"/>
      <c r="GCF44" s="46"/>
      <c r="GCG44" s="46"/>
      <c r="GCH44" s="46"/>
      <c r="GCI44" s="46"/>
      <c r="GCJ44" s="46"/>
      <c r="GCK44" s="46"/>
      <c r="GCL44" s="46"/>
      <c r="GCM44" s="46"/>
      <c r="GCN44" s="46"/>
      <c r="GCO44" s="46"/>
      <c r="GCP44" s="46"/>
      <c r="GCQ44" s="46"/>
      <c r="GCR44" s="46"/>
      <c r="GCS44" s="46"/>
      <c r="GCT44" s="46"/>
      <c r="GCU44" s="46"/>
      <c r="GCV44" s="46"/>
      <c r="GCW44" s="46"/>
      <c r="GCX44" s="46"/>
      <c r="GCY44" s="46"/>
      <c r="GCZ44" s="46"/>
      <c r="GDA44" s="46"/>
      <c r="GDB44" s="46"/>
      <c r="GDC44" s="46"/>
      <c r="GDD44" s="46"/>
      <c r="GDE44" s="46"/>
      <c r="GDF44" s="46"/>
      <c r="GDG44" s="46"/>
      <c r="GDH44" s="46"/>
      <c r="GDI44" s="46"/>
      <c r="GDJ44" s="46"/>
      <c r="GDK44" s="46"/>
      <c r="GDL44" s="46"/>
      <c r="GDM44" s="46"/>
      <c r="GDN44" s="46"/>
      <c r="GDO44" s="46"/>
      <c r="GDP44" s="46"/>
      <c r="GDQ44" s="46"/>
      <c r="GDR44" s="46"/>
      <c r="GDS44" s="46"/>
      <c r="GDT44" s="46"/>
      <c r="GDU44" s="46"/>
      <c r="GDV44" s="46"/>
      <c r="GDW44" s="46"/>
      <c r="GDX44" s="46"/>
      <c r="GDY44" s="46"/>
      <c r="GDZ44" s="46"/>
      <c r="GEA44" s="46"/>
      <c r="GEB44" s="46"/>
      <c r="GEC44" s="46"/>
      <c r="GED44" s="46"/>
      <c r="GEE44" s="46"/>
      <c r="GEF44" s="46"/>
      <c r="GEG44" s="46"/>
      <c r="GEH44" s="46"/>
      <c r="GEI44" s="46"/>
      <c r="GEJ44" s="46"/>
      <c r="GEK44" s="46"/>
      <c r="GEL44" s="46"/>
      <c r="GEM44" s="46"/>
      <c r="GEN44" s="46"/>
      <c r="GEO44" s="46"/>
      <c r="GEP44" s="46"/>
      <c r="GEQ44" s="46"/>
      <c r="GER44" s="46"/>
      <c r="GES44" s="46"/>
      <c r="GET44" s="46"/>
      <c r="GEU44" s="46"/>
      <c r="GEV44" s="46"/>
      <c r="GEW44" s="46"/>
      <c r="GEX44" s="46"/>
      <c r="GEY44" s="46"/>
      <c r="GEZ44" s="46"/>
      <c r="GFA44" s="46"/>
      <c r="GFB44" s="46"/>
      <c r="GFC44" s="46"/>
      <c r="GFD44" s="46"/>
      <c r="GFE44" s="46"/>
      <c r="GFF44" s="46"/>
      <c r="GFG44" s="46"/>
      <c r="GFH44" s="46"/>
      <c r="GFI44" s="46"/>
      <c r="GFJ44" s="46"/>
      <c r="GFK44" s="46"/>
      <c r="GFL44" s="46"/>
      <c r="GFM44" s="46"/>
      <c r="GFN44" s="46"/>
      <c r="GFO44" s="46"/>
      <c r="GFP44" s="46"/>
      <c r="GFQ44" s="46"/>
      <c r="GFR44" s="46"/>
      <c r="GFS44" s="46"/>
      <c r="GFT44" s="46"/>
      <c r="GFU44" s="46"/>
      <c r="GFV44" s="46"/>
      <c r="GFW44" s="46"/>
      <c r="GFX44" s="46"/>
      <c r="GFY44" s="46"/>
      <c r="GFZ44" s="46"/>
      <c r="GGA44" s="46"/>
      <c r="GGB44" s="46"/>
      <c r="GGC44" s="46"/>
      <c r="GGD44" s="46"/>
      <c r="GGE44" s="46"/>
      <c r="GGF44" s="46"/>
      <c r="GGG44" s="46"/>
      <c r="GGH44" s="46"/>
      <c r="GGI44" s="46"/>
      <c r="GGJ44" s="46"/>
      <c r="GGK44" s="46"/>
      <c r="GGL44" s="46"/>
      <c r="GGM44" s="46"/>
      <c r="GGN44" s="46"/>
      <c r="GGO44" s="46"/>
      <c r="GGP44" s="46"/>
      <c r="GGQ44" s="46"/>
      <c r="GGR44" s="46"/>
      <c r="GGS44" s="46"/>
      <c r="GGT44" s="46"/>
      <c r="GGU44" s="46"/>
      <c r="GGV44" s="46"/>
      <c r="GGW44" s="46"/>
      <c r="GGX44" s="46"/>
      <c r="GGY44" s="46"/>
      <c r="GGZ44" s="46"/>
      <c r="GHA44" s="46"/>
      <c r="GHB44" s="46"/>
      <c r="GHC44" s="46"/>
      <c r="GHD44" s="46"/>
      <c r="GHE44" s="46"/>
      <c r="GHF44" s="46"/>
      <c r="GHG44" s="46"/>
      <c r="GHH44" s="46"/>
      <c r="GHI44" s="46"/>
      <c r="GHJ44" s="46"/>
      <c r="GHK44" s="46"/>
      <c r="GHL44" s="46"/>
      <c r="GHM44" s="46"/>
      <c r="GHN44" s="46"/>
      <c r="GHO44" s="46"/>
      <c r="GHP44" s="46"/>
      <c r="GHQ44" s="46"/>
      <c r="GHR44" s="46"/>
      <c r="GHS44" s="46"/>
      <c r="GHT44" s="46"/>
      <c r="GHU44" s="46"/>
      <c r="GHV44" s="46"/>
      <c r="GHW44" s="46"/>
      <c r="GHX44" s="46"/>
      <c r="GHY44" s="46"/>
      <c r="GHZ44" s="46"/>
      <c r="GIA44" s="46"/>
      <c r="GIB44" s="46"/>
      <c r="GIC44" s="46"/>
      <c r="GID44" s="46"/>
      <c r="GIE44" s="46"/>
      <c r="GIF44" s="46"/>
      <c r="GIG44" s="46"/>
      <c r="GIH44" s="46"/>
      <c r="GII44" s="46"/>
      <c r="GIJ44" s="46"/>
      <c r="GIK44" s="46"/>
      <c r="GIL44" s="46"/>
      <c r="GIM44" s="46"/>
      <c r="GIN44" s="46"/>
      <c r="GIO44" s="46"/>
      <c r="GIP44" s="46"/>
      <c r="GIQ44" s="46"/>
      <c r="GIR44" s="46"/>
      <c r="GIS44" s="46"/>
      <c r="GIT44" s="46"/>
      <c r="GIU44" s="46"/>
      <c r="GIV44" s="46"/>
      <c r="GIW44" s="46"/>
      <c r="GIX44" s="46"/>
      <c r="GIY44" s="46"/>
      <c r="GIZ44" s="46"/>
      <c r="GJA44" s="46"/>
      <c r="GJB44" s="46"/>
      <c r="GJC44" s="46"/>
      <c r="GJD44" s="46"/>
      <c r="GJE44" s="46"/>
      <c r="GJF44" s="46"/>
      <c r="GJG44" s="46"/>
      <c r="GJH44" s="46"/>
      <c r="GJI44" s="46"/>
      <c r="GJJ44" s="46"/>
      <c r="GJK44" s="46"/>
      <c r="GJL44" s="46"/>
      <c r="GJM44" s="46"/>
      <c r="GJN44" s="46"/>
      <c r="GJO44" s="46"/>
      <c r="GJP44" s="46"/>
      <c r="GJQ44" s="46"/>
      <c r="GJR44" s="46"/>
      <c r="GJS44" s="46"/>
      <c r="GJT44" s="46"/>
      <c r="GJU44" s="46"/>
      <c r="GJV44" s="46"/>
      <c r="GJW44" s="46"/>
      <c r="GJX44" s="46"/>
      <c r="GJY44" s="46"/>
      <c r="GJZ44" s="46"/>
      <c r="GKA44" s="46"/>
      <c r="GKB44" s="46"/>
      <c r="GKC44" s="46"/>
      <c r="GKD44" s="46"/>
      <c r="GKE44" s="46"/>
      <c r="GKF44" s="46"/>
      <c r="GKG44" s="46"/>
      <c r="GKH44" s="46"/>
      <c r="GKI44" s="46"/>
      <c r="GKJ44" s="46"/>
      <c r="GKK44" s="46"/>
      <c r="GKL44" s="46"/>
      <c r="GKM44" s="46"/>
      <c r="GKN44" s="46"/>
      <c r="GKO44" s="46"/>
      <c r="GKP44" s="46"/>
      <c r="GKQ44" s="46"/>
      <c r="GKR44" s="46"/>
      <c r="GKS44" s="46"/>
      <c r="GKT44" s="46"/>
      <c r="GKU44" s="46"/>
      <c r="GKV44" s="46"/>
      <c r="GKW44" s="46"/>
      <c r="GKX44" s="46"/>
      <c r="GKY44" s="46"/>
      <c r="GKZ44" s="46"/>
      <c r="GLA44" s="46"/>
      <c r="GLB44" s="46"/>
      <c r="GLC44" s="46"/>
      <c r="GLD44" s="46"/>
      <c r="GLE44" s="46"/>
      <c r="GLF44" s="46"/>
      <c r="GLG44" s="46"/>
      <c r="GLH44" s="46"/>
      <c r="GLI44" s="46"/>
      <c r="GLJ44" s="46"/>
      <c r="GLK44" s="46"/>
      <c r="GLL44" s="46"/>
      <c r="GLM44" s="46"/>
      <c r="GLN44" s="46"/>
      <c r="GLO44" s="46"/>
      <c r="GLP44" s="46"/>
      <c r="GLQ44" s="46"/>
      <c r="GLR44" s="46"/>
      <c r="GLS44" s="46"/>
      <c r="GLT44" s="46"/>
      <c r="GLU44" s="46"/>
      <c r="GLV44" s="46"/>
      <c r="GLW44" s="46"/>
      <c r="GLX44" s="46"/>
      <c r="GLY44" s="46"/>
      <c r="GLZ44" s="46"/>
      <c r="GMA44" s="46"/>
      <c r="GMB44" s="46"/>
      <c r="GMC44" s="46"/>
      <c r="GMD44" s="46"/>
      <c r="GME44" s="46"/>
      <c r="GMF44" s="46"/>
      <c r="GMG44" s="46"/>
      <c r="GMH44" s="46"/>
      <c r="GMI44" s="46"/>
      <c r="GMJ44" s="46"/>
      <c r="GMK44" s="46"/>
      <c r="GML44" s="46"/>
      <c r="GMM44" s="46"/>
      <c r="GMN44" s="46"/>
      <c r="GMO44" s="46"/>
      <c r="GMP44" s="46"/>
      <c r="GMQ44" s="46"/>
      <c r="GMR44" s="46"/>
      <c r="GMS44" s="46"/>
      <c r="GMT44" s="46"/>
      <c r="GMU44" s="46"/>
      <c r="GMV44" s="46"/>
      <c r="GMW44" s="46"/>
      <c r="GMX44" s="46"/>
      <c r="GMY44" s="46"/>
      <c r="GMZ44" s="46"/>
      <c r="GNA44" s="46"/>
      <c r="GNB44" s="46"/>
      <c r="GNC44" s="46"/>
      <c r="GND44" s="46"/>
      <c r="GNE44" s="46"/>
      <c r="GNF44" s="46"/>
      <c r="GNG44" s="46"/>
      <c r="GNH44" s="46"/>
      <c r="GNI44" s="46"/>
      <c r="GNJ44" s="46"/>
      <c r="GNK44" s="46"/>
      <c r="GNL44" s="46"/>
      <c r="GNM44" s="46"/>
      <c r="GNN44" s="46"/>
      <c r="GNO44" s="46"/>
      <c r="GNP44" s="46"/>
      <c r="GNQ44" s="46"/>
      <c r="GNR44" s="46"/>
      <c r="GNS44" s="46"/>
      <c r="GNT44" s="46"/>
      <c r="GNU44" s="46"/>
      <c r="GNV44" s="46"/>
      <c r="GNW44" s="46"/>
      <c r="GNX44" s="46"/>
      <c r="GNY44" s="46"/>
      <c r="GNZ44" s="46"/>
      <c r="GOA44" s="46"/>
      <c r="GOB44" s="46"/>
      <c r="GOC44" s="46"/>
      <c r="GOD44" s="46"/>
      <c r="GOE44" s="46"/>
      <c r="GOF44" s="46"/>
      <c r="GOG44" s="46"/>
      <c r="GOH44" s="46"/>
      <c r="GOI44" s="46"/>
      <c r="GOJ44" s="46"/>
      <c r="GOK44" s="46"/>
      <c r="GOL44" s="46"/>
      <c r="GOM44" s="46"/>
      <c r="GON44" s="46"/>
      <c r="GOO44" s="46"/>
      <c r="GOP44" s="46"/>
      <c r="GOQ44" s="46"/>
      <c r="GOR44" s="46"/>
      <c r="GOS44" s="46"/>
      <c r="GOT44" s="46"/>
      <c r="GOU44" s="46"/>
      <c r="GOV44" s="46"/>
      <c r="GOW44" s="46"/>
      <c r="GOX44" s="46"/>
      <c r="GOY44" s="46"/>
      <c r="GOZ44" s="46"/>
      <c r="GPA44" s="46"/>
      <c r="GPB44" s="46"/>
      <c r="GPC44" s="46"/>
      <c r="GPD44" s="46"/>
      <c r="GPE44" s="46"/>
      <c r="GPF44" s="46"/>
      <c r="GPG44" s="46"/>
      <c r="GPH44" s="46"/>
      <c r="GPI44" s="46"/>
      <c r="GPJ44" s="46"/>
      <c r="GPK44" s="46"/>
      <c r="GPL44" s="46"/>
      <c r="GPM44" s="46"/>
      <c r="GPN44" s="46"/>
      <c r="GPO44" s="46"/>
      <c r="GPP44" s="46"/>
      <c r="GPQ44" s="46"/>
      <c r="GPR44" s="46"/>
      <c r="GPS44" s="46"/>
      <c r="GPT44" s="46"/>
      <c r="GPU44" s="46"/>
      <c r="GPV44" s="46"/>
      <c r="GPW44" s="46"/>
      <c r="GPX44" s="46"/>
      <c r="GPY44" s="46"/>
      <c r="GPZ44" s="46"/>
      <c r="GQA44" s="46"/>
      <c r="GQB44" s="46"/>
      <c r="GQC44" s="46"/>
      <c r="GQD44" s="46"/>
      <c r="GQE44" s="46"/>
      <c r="GQF44" s="46"/>
      <c r="GQG44" s="46"/>
      <c r="GQH44" s="46"/>
      <c r="GQI44" s="46"/>
      <c r="GQJ44" s="46"/>
      <c r="GQK44" s="46"/>
      <c r="GQL44" s="46"/>
      <c r="GQM44" s="46"/>
      <c r="GQN44" s="46"/>
      <c r="GQO44" s="46"/>
      <c r="GQP44" s="46"/>
      <c r="GQQ44" s="46"/>
      <c r="GQR44" s="46"/>
      <c r="GQS44" s="46"/>
      <c r="GQT44" s="46"/>
      <c r="GQU44" s="46"/>
      <c r="GQV44" s="46"/>
      <c r="GQW44" s="46"/>
      <c r="GQX44" s="46"/>
      <c r="GQY44" s="46"/>
      <c r="GQZ44" s="46"/>
      <c r="GRA44" s="46"/>
      <c r="GRB44" s="46"/>
      <c r="GRC44" s="46"/>
      <c r="GRD44" s="46"/>
      <c r="GRE44" s="46"/>
      <c r="GRF44" s="46"/>
      <c r="GRG44" s="46"/>
      <c r="GRH44" s="46"/>
      <c r="GRI44" s="46"/>
      <c r="GRJ44" s="46"/>
      <c r="GRK44" s="46"/>
      <c r="GRL44" s="46"/>
      <c r="GRM44" s="46"/>
      <c r="GRN44" s="46"/>
      <c r="GRO44" s="46"/>
      <c r="GRP44" s="46"/>
      <c r="GRQ44" s="46"/>
      <c r="GRR44" s="46"/>
      <c r="GRS44" s="46"/>
      <c r="GRT44" s="46"/>
      <c r="GRU44" s="46"/>
      <c r="GRV44" s="46"/>
      <c r="GRW44" s="46"/>
      <c r="GRX44" s="46"/>
      <c r="GRY44" s="46"/>
      <c r="GRZ44" s="46"/>
      <c r="GSA44" s="46"/>
      <c r="GSB44" s="46"/>
      <c r="GSC44" s="46"/>
      <c r="GSD44" s="46"/>
      <c r="GSE44" s="46"/>
      <c r="GSF44" s="46"/>
      <c r="GSG44" s="46"/>
      <c r="GSH44" s="46"/>
      <c r="GSI44" s="46"/>
      <c r="GSJ44" s="46"/>
      <c r="GSK44" s="46"/>
      <c r="GSL44" s="46"/>
      <c r="GSM44" s="46"/>
      <c r="GSN44" s="46"/>
      <c r="GSO44" s="46"/>
      <c r="GSP44" s="46"/>
      <c r="GSQ44" s="46"/>
      <c r="GSR44" s="46"/>
      <c r="GSS44" s="46"/>
      <c r="GST44" s="46"/>
      <c r="GSU44" s="46"/>
      <c r="GSV44" s="46"/>
      <c r="GSW44" s="46"/>
      <c r="GSX44" s="46"/>
      <c r="GSY44" s="46"/>
      <c r="GSZ44" s="46"/>
      <c r="GTA44" s="46"/>
      <c r="GTB44" s="46"/>
      <c r="GTC44" s="46"/>
      <c r="GTD44" s="46"/>
      <c r="GTE44" s="46"/>
      <c r="GTF44" s="46"/>
      <c r="GTG44" s="46"/>
      <c r="GTH44" s="46"/>
      <c r="GTI44" s="46"/>
      <c r="GTJ44" s="46"/>
      <c r="GTK44" s="46"/>
      <c r="GTL44" s="46"/>
      <c r="GTM44" s="46"/>
      <c r="GTN44" s="46"/>
      <c r="GTO44" s="46"/>
      <c r="GTP44" s="46"/>
      <c r="GTQ44" s="46"/>
      <c r="GTR44" s="46"/>
      <c r="GTS44" s="46"/>
      <c r="GTT44" s="46"/>
      <c r="GTU44" s="46"/>
      <c r="GTV44" s="46"/>
      <c r="GTW44" s="46"/>
      <c r="GTX44" s="46"/>
      <c r="GTY44" s="46"/>
      <c r="GTZ44" s="46"/>
      <c r="GUA44" s="46"/>
      <c r="GUB44" s="46"/>
      <c r="GUC44" s="46"/>
      <c r="GUD44" s="46"/>
      <c r="GUE44" s="46"/>
      <c r="GUF44" s="46"/>
      <c r="GUG44" s="46"/>
      <c r="GUH44" s="46"/>
      <c r="GUI44" s="46"/>
      <c r="GUJ44" s="46"/>
      <c r="GUK44" s="46"/>
      <c r="GUL44" s="46"/>
      <c r="GUM44" s="46"/>
      <c r="GUN44" s="46"/>
      <c r="GUO44" s="46"/>
      <c r="GUP44" s="46"/>
      <c r="GUQ44" s="46"/>
      <c r="GUR44" s="46"/>
      <c r="GUS44" s="46"/>
      <c r="GUT44" s="46"/>
      <c r="GUU44" s="46"/>
      <c r="GUV44" s="46"/>
      <c r="GUW44" s="46"/>
      <c r="GUX44" s="46"/>
      <c r="GUY44" s="46"/>
      <c r="GUZ44" s="46"/>
      <c r="GVA44" s="46"/>
      <c r="GVB44" s="46"/>
      <c r="GVC44" s="46"/>
      <c r="GVD44" s="46"/>
      <c r="GVE44" s="46"/>
      <c r="GVF44" s="46"/>
      <c r="GVG44" s="46"/>
      <c r="GVH44" s="46"/>
      <c r="GVI44" s="46"/>
      <c r="GVJ44" s="46"/>
      <c r="GVK44" s="46"/>
      <c r="GVL44" s="46"/>
      <c r="GVM44" s="46"/>
      <c r="GVN44" s="46"/>
      <c r="GVO44" s="46"/>
      <c r="GVP44" s="46"/>
      <c r="GVQ44" s="46"/>
      <c r="GVR44" s="46"/>
      <c r="GVS44" s="46"/>
      <c r="GVT44" s="46"/>
      <c r="GVU44" s="46"/>
      <c r="GVV44" s="46"/>
      <c r="GVW44" s="46"/>
      <c r="GVX44" s="46"/>
      <c r="GVY44" s="46"/>
      <c r="GVZ44" s="46"/>
      <c r="GWA44" s="46"/>
      <c r="GWB44" s="46"/>
      <c r="GWC44" s="46"/>
      <c r="GWD44" s="46"/>
      <c r="GWE44" s="46"/>
      <c r="GWF44" s="46"/>
      <c r="GWG44" s="46"/>
      <c r="GWH44" s="46"/>
      <c r="GWI44" s="46"/>
      <c r="GWJ44" s="46"/>
      <c r="GWK44" s="46"/>
      <c r="GWL44" s="46"/>
      <c r="GWM44" s="46"/>
      <c r="GWN44" s="46"/>
      <c r="GWO44" s="46"/>
      <c r="GWP44" s="46"/>
      <c r="GWQ44" s="46"/>
      <c r="GWR44" s="46"/>
      <c r="GWS44" s="46"/>
      <c r="GWT44" s="46"/>
      <c r="GWU44" s="46"/>
      <c r="GWV44" s="46"/>
      <c r="GWW44" s="46"/>
      <c r="GWX44" s="46"/>
      <c r="GWY44" s="46"/>
      <c r="GWZ44" s="46"/>
      <c r="GXA44" s="46"/>
      <c r="GXB44" s="46"/>
      <c r="GXC44" s="46"/>
      <c r="GXD44" s="46"/>
      <c r="GXE44" s="46"/>
      <c r="GXF44" s="46"/>
      <c r="GXG44" s="46"/>
      <c r="GXH44" s="46"/>
      <c r="GXI44" s="46"/>
      <c r="GXJ44" s="46"/>
      <c r="GXK44" s="46"/>
      <c r="GXL44" s="46"/>
      <c r="GXM44" s="46"/>
      <c r="GXN44" s="46"/>
      <c r="GXO44" s="46"/>
      <c r="GXP44" s="46"/>
      <c r="GXQ44" s="46"/>
      <c r="GXR44" s="46"/>
      <c r="GXS44" s="46"/>
      <c r="GXT44" s="46"/>
      <c r="GXU44" s="46"/>
      <c r="GXV44" s="46"/>
      <c r="GXW44" s="46"/>
      <c r="GXX44" s="46"/>
      <c r="GXY44" s="46"/>
      <c r="GXZ44" s="46"/>
      <c r="GYA44" s="46"/>
      <c r="GYB44" s="46"/>
      <c r="GYC44" s="46"/>
      <c r="GYD44" s="46"/>
      <c r="GYE44" s="46"/>
      <c r="GYF44" s="46"/>
      <c r="GYG44" s="46"/>
      <c r="GYH44" s="46"/>
      <c r="GYI44" s="46"/>
      <c r="GYJ44" s="46"/>
      <c r="GYK44" s="46"/>
      <c r="GYL44" s="46"/>
      <c r="GYM44" s="46"/>
      <c r="GYN44" s="46"/>
      <c r="GYO44" s="46"/>
      <c r="GYP44" s="46"/>
      <c r="GYQ44" s="46"/>
      <c r="GYR44" s="46"/>
      <c r="GYS44" s="46"/>
      <c r="GYT44" s="46"/>
      <c r="GYU44" s="46"/>
      <c r="GYV44" s="46"/>
      <c r="GYW44" s="46"/>
      <c r="GYX44" s="46"/>
      <c r="GYY44" s="46"/>
      <c r="GYZ44" s="46"/>
      <c r="GZA44" s="46"/>
      <c r="GZB44" s="46"/>
      <c r="GZC44" s="46"/>
      <c r="GZD44" s="46"/>
      <c r="GZE44" s="46"/>
      <c r="GZF44" s="46"/>
      <c r="GZG44" s="46"/>
      <c r="GZH44" s="46"/>
      <c r="GZI44" s="46"/>
      <c r="GZJ44" s="46"/>
      <c r="GZK44" s="46"/>
      <c r="GZL44" s="46"/>
      <c r="GZM44" s="46"/>
      <c r="GZN44" s="46"/>
      <c r="GZO44" s="46"/>
      <c r="GZP44" s="46"/>
      <c r="GZQ44" s="46"/>
      <c r="GZR44" s="46"/>
      <c r="GZS44" s="46"/>
      <c r="GZT44" s="46"/>
      <c r="GZU44" s="46"/>
      <c r="GZV44" s="46"/>
      <c r="GZW44" s="46"/>
      <c r="GZX44" s="46"/>
      <c r="GZY44" s="46"/>
      <c r="GZZ44" s="46"/>
      <c r="HAA44" s="46"/>
      <c r="HAB44" s="46"/>
      <c r="HAC44" s="46"/>
      <c r="HAD44" s="46"/>
      <c r="HAE44" s="46"/>
      <c r="HAF44" s="46"/>
      <c r="HAG44" s="46"/>
      <c r="HAH44" s="46"/>
      <c r="HAI44" s="46"/>
      <c r="HAJ44" s="46"/>
      <c r="HAK44" s="46"/>
      <c r="HAL44" s="46"/>
      <c r="HAM44" s="46"/>
      <c r="HAN44" s="46"/>
      <c r="HAO44" s="46"/>
      <c r="HAP44" s="46"/>
      <c r="HAQ44" s="46"/>
      <c r="HAR44" s="46"/>
      <c r="HAS44" s="46"/>
      <c r="HAT44" s="46"/>
      <c r="HAU44" s="46"/>
      <c r="HAV44" s="46"/>
      <c r="HAW44" s="46"/>
      <c r="HAX44" s="46"/>
      <c r="HAY44" s="46"/>
      <c r="HAZ44" s="46"/>
      <c r="HBA44" s="46"/>
      <c r="HBB44" s="46"/>
      <c r="HBC44" s="46"/>
      <c r="HBD44" s="46"/>
      <c r="HBE44" s="46"/>
      <c r="HBF44" s="46"/>
      <c r="HBG44" s="46"/>
      <c r="HBH44" s="46"/>
      <c r="HBI44" s="46"/>
      <c r="HBJ44" s="46"/>
      <c r="HBK44" s="46"/>
      <c r="HBL44" s="46"/>
      <c r="HBM44" s="46"/>
      <c r="HBN44" s="46"/>
      <c r="HBO44" s="46"/>
      <c r="HBP44" s="46"/>
      <c r="HBQ44" s="46"/>
      <c r="HBR44" s="46"/>
      <c r="HBS44" s="46"/>
      <c r="HBT44" s="46"/>
      <c r="HBU44" s="46"/>
      <c r="HBV44" s="46"/>
      <c r="HBW44" s="46"/>
      <c r="HBX44" s="46"/>
      <c r="HBY44" s="46"/>
      <c r="HBZ44" s="46"/>
      <c r="HCA44" s="46"/>
      <c r="HCB44" s="46"/>
      <c r="HCC44" s="46"/>
      <c r="HCD44" s="46"/>
      <c r="HCE44" s="46"/>
      <c r="HCF44" s="46"/>
      <c r="HCG44" s="46"/>
      <c r="HCH44" s="46"/>
      <c r="HCI44" s="46"/>
      <c r="HCJ44" s="46"/>
      <c r="HCK44" s="46"/>
      <c r="HCL44" s="46"/>
      <c r="HCM44" s="46"/>
      <c r="HCN44" s="46"/>
      <c r="HCO44" s="46"/>
      <c r="HCP44" s="46"/>
      <c r="HCQ44" s="46"/>
      <c r="HCR44" s="46"/>
      <c r="HCS44" s="46"/>
      <c r="HCT44" s="46"/>
      <c r="HCU44" s="46"/>
      <c r="HCV44" s="46"/>
      <c r="HCW44" s="46"/>
      <c r="HCX44" s="46"/>
      <c r="HCY44" s="46"/>
      <c r="HCZ44" s="46"/>
      <c r="HDA44" s="46"/>
      <c r="HDB44" s="46"/>
      <c r="HDC44" s="46"/>
      <c r="HDD44" s="46"/>
      <c r="HDE44" s="46"/>
      <c r="HDF44" s="46"/>
      <c r="HDG44" s="46"/>
      <c r="HDH44" s="46"/>
      <c r="HDI44" s="46"/>
      <c r="HDJ44" s="46"/>
      <c r="HDK44" s="46"/>
      <c r="HDL44" s="46"/>
      <c r="HDM44" s="46"/>
      <c r="HDN44" s="46"/>
      <c r="HDO44" s="46"/>
      <c r="HDP44" s="46"/>
      <c r="HDQ44" s="46"/>
      <c r="HDR44" s="46"/>
      <c r="HDS44" s="46"/>
      <c r="HDT44" s="46"/>
      <c r="HDU44" s="46"/>
      <c r="HDV44" s="46"/>
      <c r="HDW44" s="46"/>
      <c r="HDX44" s="46"/>
      <c r="HDY44" s="46"/>
      <c r="HDZ44" s="46"/>
      <c r="HEA44" s="46"/>
      <c r="HEB44" s="46"/>
      <c r="HEC44" s="46"/>
      <c r="HED44" s="46"/>
      <c r="HEE44" s="46"/>
      <c r="HEF44" s="46"/>
      <c r="HEG44" s="46"/>
      <c r="HEH44" s="46"/>
      <c r="HEI44" s="46"/>
      <c r="HEJ44" s="46"/>
      <c r="HEK44" s="46"/>
      <c r="HEL44" s="46"/>
      <c r="HEM44" s="46"/>
      <c r="HEN44" s="46"/>
      <c r="HEO44" s="46"/>
      <c r="HEP44" s="46"/>
      <c r="HEQ44" s="46"/>
      <c r="HER44" s="46"/>
      <c r="HES44" s="46"/>
      <c r="HET44" s="46"/>
      <c r="HEU44" s="46"/>
      <c r="HEV44" s="46"/>
      <c r="HEW44" s="46"/>
      <c r="HEX44" s="46"/>
      <c r="HEY44" s="46"/>
      <c r="HEZ44" s="46"/>
      <c r="HFA44" s="46"/>
      <c r="HFB44" s="46"/>
      <c r="HFC44" s="46"/>
      <c r="HFD44" s="46"/>
      <c r="HFE44" s="46"/>
      <c r="HFF44" s="46"/>
      <c r="HFG44" s="46"/>
      <c r="HFH44" s="46"/>
      <c r="HFI44" s="46"/>
      <c r="HFJ44" s="46"/>
      <c r="HFK44" s="46"/>
      <c r="HFL44" s="46"/>
      <c r="HFM44" s="46"/>
      <c r="HFN44" s="46"/>
      <c r="HFO44" s="46"/>
      <c r="HFP44" s="46"/>
      <c r="HFQ44" s="46"/>
      <c r="HFR44" s="46"/>
      <c r="HFS44" s="46"/>
      <c r="HFT44" s="46"/>
      <c r="HFU44" s="46"/>
      <c r="HFV44" s="46"/>
      <c r="HFW44" s="46"/>
      <c r="HFX44" s="46"/>
      <c r="HFY44" s="46"/>
      <c r="HFZ44" s="46"/>
      <c r="HGA44" s="46"/>
      <c r="HGB44" s="46"/>
      <c r="HGC44" s="46"/>
      <c r="HGD44" s="46"/>
      <c r="HGE44" s="46"/>
      <c r="HGF44" s="46"/>
      <c r="HGG44" s="46"/>
      <c r="HGH44" s="46"/>
      <c r="HGI44" s="46"/>
      <c r="HGJ44" s="46"/>
      <c r="HGK44" s="46"/>
      <c r="HGL44" s="46"/>
      <c r="HGM44" s="46"/>
      <c r="HGN44" s="46"/>
      <c r="HGO44" s="46"/>
      <c r="HGP44" s="46"/>
      <c r="HGQ44" s="46"/>
      <c r="HGR44" s="46"/>
      <c r="HGS44" s="46"/>
      <c r="HGT44" s="46"/>
      <c r="HGU44" s="46"/>
      <c r="HGV44" s="46"/>
      <c r="HGW44" s="46"/>
      <c r="HGX44" s="46"/>
      <c r="HGY44" s="46"/>
      <c r="HGZ44" s="46"/>
      <c r="HHA44" s="46"/>
      <c r="HHB44" s="46"/>
      <c r="HHC44" s="46"/>
      <c r="HHD44" s="46"/>
      <c r="HHE44" s="46"/>
      <c r="HHF44" s="46"/>
      <c r="HHG44" s="46"/>
      <c r="HHH44" s="46"/>
      <c r="HHI44" s="46"/>
      <c r="HHJ44" s="46"/>
      <c r="HHK44" s="46"/>
      <c r="HHL44" s="46"/>
      <c r="HHM44" s="46"/>
      <c r="HHN44" s="46"/>
      <c r="HHO44" s="46"/>
      <c r="HHP44" s="46"/>
      <c r="HHQ44" s="46"/>
      <c r="HHR44" s="46"/>
      <c r="HHS44" s="46"/>
      <c r="HHT44" s="46"/>
      <c r="HHU44" s="46"/>
      <c r="HHV44" s="46"/>
      <c r="HHW44" s="46"/>
      <c r="HHX44" s="46"/>
      <c r="HHY44" s="46"/>
      <c r="HHZ44" s="46"/>
      <c r="HIA44" s="46"/>
      <c r="HIB44" s="46"/>
      <c r="HIC44" s="46"/>
      <c r="HID44" s="46"/>
      <c r="HIE44" s="46"/>
      <c r="HIF44" s="46"/>
      <c r="HIG44" s="46"/>
      <c r="HIH44" s="46"/>
      <c r="HII44" s="46"/>
      <c r="HIJ44" s="46"/>
      <c r="HIK44" s="46"/>
      <c r="HIL44" s="46"/>
      <c r="HIM44" s="46"/>
      <c r="HIN44" s="46"/>
      <c r="HIO44" s="46"/>
      <c r="HIP44" s="46"/>
      <c r="HIQ44" s="46"/>
      <c r="HIR44" s="46"/>
      <c r="HIS44" s="46"/>
      <c r="HIT44" s="46"/>
      <c r="HIU44" s="46"/>
      <c r="HIV44" s="46"/>
      <c r="HIW44" s="46"/>
      <c r="HIX44" s="46"/>
      <c r="HIY44" s="46"/>
      <c r="HIZ44" s="46"/>
      <c r="HJA44" s="46"/>
      <c r="HJB44" s="46"/>
      <c r="HJC44" s="46"/>
      <c r="HJD44" s="46"/>
      <c r="HJE44" s="46"/>
      <c r="HJF44" s="46"/>
      <c r="HJG44" s="46"/>
      <c r="HJH44" s="46"/>
      <c r="HJI44" s="46"/>
      <c r="HJJ44" s="46"/>
      <c r="HJK44" s="46"/>
      <c r="HJL44" s="46"/>
      <c r="HJM44" s="46"/>
      <c r="HJN44" s="46"/>
      <c r="HJO44" s="46"/>
      <c r="HJP44" s="46"/>
      <c r="HJQ44" s="46"/>
      <c r="HJR44" s="46"/>
      <c r="HJS44" s="46"/>
      <c r="HJT44" s="46"/>
      <c r="HJU44" s="46"/>
      <c r="HJV44" s="46"/>
      <c r="HJW44" s="46"/>
      <c r="HJX44" s="46"/>
      <c r="HJY44" s="46"/>
      <c r="HJZ44" s="46"/>
      <c r="HKA44" s="46"/>
      <c r="HKB44" s="46"/>
      <c r="HKC44" s="46"/>
      <c r="HKD44" s="46"/>
      <c r="HKE44" s="46"/>
      <c r="HKF44" s="46"/>
      <c r="HKG44" s="46"/>
      <c r="HKH44" s="46"/>
      <c r="HKI44" s="46"/>
      <c r="HKJ44" s="46"/>
      <c r="HKK44" s="46"/>
      <c r="HKL44" s="46"/>
      <c r="HKM44" s="46"/>
      <c r="HKN44" s="46"/>
      <c r="HKO44" s="46"/>
      <c r="HKP44" s="46"/>
      <c r="HKQ44" s="46"/>
      <c r="HKR44" s="46"/>
      <c r="HKS44" s="46"/>
      <c r="HKT44" s="46"/>
      <c r="HKU44" s="46"/>
      <c r="HKV44" s="46"/>
      <c r="HKW44" s="46"/>
      <c r="HKX44" s="46"/>
      <c r="HKY44" s="46"/>
      <c r="HKZ44" s="46"/>
      <c r="HLA44" s="46"/>
      <c r="HLB44" s="46"/>
      <c r="HLC44" s="46"/>
      <c r="HLD44" s="46"/>
      <c r="HLE44" s="46"/>
      <c r="HLF44" s="46"/>
      <c r="HLG44" s="46"/>
      <c r="HLH44" s="46"/>
      <c r="HLI44" s="46"/>
      <c r="HLJ44" s="46"/>
      <c r="HLK44" s="46"/>
      <c r="HLL44" s="46"/>
      <c r="HLM44" s="46"/>
      <c r="HLN44" s="46"/>
      <c r="HLO44" s="46"/>
      <c r="HLP44" s="46"/>
      <c r="HLQ44" s="46"/>
      <c r="HLR44" s="46"/>
      <c r="HLS44" s="46"/>
      <c r="HLT44" s="46"/>
      <c r="HLU44" s="46"/>
      <c r="HLV44" s="46"/>
      <c r="HLW44" s="46"/>
      <c r="HLX44" s="46"/>
      <c r="HLY44" s="46"/>
      <c r="HLZ44" s="46"/>
      <c r="HMA44" s="46"/>
      <c r="HMB44" s="46"/>
      <c r="HMC44" s="46"/>
      <c r="HMD44" s="46"/>
      <c r="HME44" s="46"/>
      <c r="HMF44" s="46"/>
      <c r="HMG44" s="46"/>
      <c r="HMH44" s="46"/>
      <c r="HMI44" s="46"/>
      <c r="HMJ44" s="46"/>
      <c r="HMK44" s="46"/>
      <c r="HML44" s="46"/>
      <c r="HMM44" s="46"/>
      <c r="HMN44" s="46"/>
      <c r="HMO44" s="46"/>
      <c r="HMP44" s="46"/>
      <c r="HMQ44" s="46"/>
      <c r="HMR44" s="46"/>
      <c r="HMS44" s="46"/>
      <c r="HMT44" s="46"/>
      <c r="HMU44" s="46"/>
      <c r="HMV44" s="46"/>
      <c r="HMW44" s="46"/>
      <c r="HMX44" s="46"/>
      <c r="HMY44" s="46"/>
      <c r="HMZ44" s="46"/>
      <c r="HNA44" s="46"/>
      <c r="HNB44" s="46"/>
      <c r="HNC44" s="46"/>
      <c r="HND44" s="46"/>
      <c r="HNE44" s="46"/>
      <c r="HNF44" s="46"/>
      <c r="HNG44" s="46"/>
      <c r="HNH44" s="46"/>
      <c r="HNI44" s="46"/>
      <c r="HNJ44" s="46"/>
      <c r="HNK44" s="46"/>
      <c r="HNL44" s="46"/>
      <c r="HNM44" s="46"/>
      <c r="HNN44" s="46"/>
      <c r="HNO44" s="46"/>
      <c r="HNP44" s="46"/>
      <c r="HNQ44" s="46"/>
      <c r="HNR44" s="46"/>
      <c r="HNS44" s="46"/>
      <c r="HNT44" s="46"/>
      <c r="HNU44" s="46"/>
      <c r="HNV44" s="46"/>
      <c r="HNW44" s="46"/>
      <c r="HNX44" s="46"/>
      <c r="HNY44" s="46"/>
      <c r="HNZ44" s="46"/>
      <c r="HOA44" s="46"/>
      <c r="HOB44" s="46"/>
      <c r="HOC44" s="46"/>
      <c r="HOD44" s="46"/>
      <c r="HOE44" s="46"/>
      <c r="HOF44" s="46"/>
      <c r="HOG44" s="46"/>
      <c r="HOH44" s="46"/>
      <c r="HOI44" s="46"/>
      <c r="HOJ44" s="46"/>
      <c r="HOK44" s="46"/>
      <c r="HOL44" s="46"/>
      <c r="HOM44" s="46"/>
      <c r="HON44" s="46"/>
      <c r="HOO44" s="46"/>
      <c r="HOP44" s="46"/>
      <c r="HOQ44" s="46"/>
      <c r="HOR44" s="46"/>
      <c r="HOS44" s="46"/>
      <c r="HOT44" s="46"/>
      <c r="HOU44" s="46"/>
      <c r="HOV44" s="46"/>
      <c r="HOW44" s="46"/>
      <c r="HOX44" s="46"/>
      <c r="HOY44" s="46"/>
      <c r="HOZ44" s="46"/>
      <c r="HPA44" s="46"/>
      <c r="HPB44" s="46"/>
      <c r="HPC44" s="46"/>
      <c r="HPD44" s="46"/>
      <c r="HPE44" s="46"/>
      <c r="HPF44" s="46"/>
      <c r="HPG44" s="46"/>
      <c r="HPH44" s="46"/>
      <c r="HPI44" s="46"/>
      <c r="HPJ44" s="46"/>
      <c r="HPK44" s="46"/>
      <c r="HPL44" s="46"/>
      <c r="HPM44" s="46"/>
      <c r="HPN44" s="46"/>
      <c r="HPO44" s="46"/>
      <c r="HPP44" s="46"/>
      <c r="HPQ44" s="46"/>
      <c r="HPR44" s="46"/>
      <c r="HPS44" s="46"/>
      <c r="HPT44" s="46"/>
      <c r="HPU44" s="46"/>
      <c r="HPV44" s="46"/>
      <c r="HPW44" s="46"/>
      <c r="HPX44" s="46"/>
      <c r="HPY44" s="46"/>
      <c r="HPZ44" s="46"/>
      <c r="HQA44" s="46"/>
      <c r="HQB44" s="46"/>
      <c r="HQC44" s="46"/>
      <c r="HQD44" s="46"/>
      <c r="HQE44" s="46"/>
      <c r="HQF44" s="46"/>
      <c r="HQG44" s="46"/>
      <c r="HQH44" s="46"/>
      <c r="HQI44" s="46"/>
      <c r="HQJ44" s="46"/>
      <c r="HQK44" s="46"/>
      <c r="HQL44" s="46"/>
      <c r="HQM44" s="46"/>
      <c r="HQN44" s="46"/>
      <c r="HQO44" s="46"/>
      <c r="HQP44" s="46"/>
      <c r="HQQ44" s="46"/>
      <c r="HQR44" s="46"/>
      <c r="HQS44" s="46"/>
      <c r="HQT44" s="46"/>
      <c r="HQU44" s="46"/>
      <c r="HQV44" s="46"/>
      <c r="HQW44" s="46"/>
      <c r="HQX44" s="46"/>
      <c r="HQY44" s="46"/>
      <c r="HQZ44" s="46"/>
      <c r="HRA44" s="46"/>
      <c r="HRB44" s="46"/>
      <c r="HRC44" s="46"/>
      <c r="HRD44" s="46"/>
      <c r="HRE44" s="46"/>
      <c r="HRF44" s="46"/>
      <c r="HRG44" s="46"/>
      <c r="HRH44" s="46"/>
      <c r="HRI44" s="46"/>
      <c r="HRJ44" s="46"/>
      <c r="HRK44" s="46"/>
      <c r="HRL44" s="46"/>
      <c r="HRM44" s="46"/>
      <c r="HRN44" s="46"/>
      <c r="HRO44" s="46"/>
      <c r="HRP44" s="46"/>
      <c r="HRQ44" s="46"/>
      <c r="HRR44" s="46"/>
      <c r="HRS44" s="46"/>
      <c r="HRT44" s="46"/>
      <c r="HRU44" s="46"/>
      <c r="HRV44" s="46"/>
      <c r="HRW44" s="46"/>
      <c r="HRX44" s="46"/>
      <c r="HRY44" s="46"/>
      <c r="HRZ44" s="46"/>
      <c r="HSA44" s="46"/>
      <c r="HSB44" s="46"/>
      <c r="HSC44" s="46"/>
      <c r="HSD44" s="46"/>
      <c r="HSE44" s="46"/>
      <c r="HSF44" s="46"/>
      <c r="HSG44" s="46"/>
      <c r="HSH44" s="46"/>
      <c r="HSI44" s="46"/>
      <c r="HSJ44" s="46"/>
      <c r="HSK44" s="46"/>
      <c r="HSL44" s="46"/>
      <c r="HSM44" s="46"/>
      <c r="HSN44" s="46"/>
      <c r="HSO44" s="46"/>
      <c r="HSP44" s="46"/>
      <c r="HSQ44" s="46"/>
      <c r="HSR44" s="46"/>
      <c r="HSS44" s="46"/>
      <c r="HST44" s="46"/>
      <c r="HSU44" s="46"/>
      <c r="HSV44" s="46"/>
      <c r="HSW44" s="46"/>
      <c r="HSX44" s="46"/>
      <c r="HSY44" s="46"/>
      <c r="HSZ44" s="46"/>
      <c r="HTA44" s="46"/>
      <c r="HTB44" s="46"/>
      <c r="HTC44" s="46"/>
      <c r="HTD44" s="46"/>
      <c r="HTE44" s="46"/>
      <c r="HTF44" s="46"/>
      <c r="HTG44" s="46"/>
      <c r="HTH44" s="46"/>
      <c r="HTI44" s="46"/>
      <c r="HTJ44" s="46"/>
      <c r="HTK44" s="46"/>
      <c r="HTL44" s="46"/>
      <c r="HTM44" s="46"/>
      <c r="HTN44" s="46"/>
      <c r="HTO44" s="46"/>
      <c r="HTP44" s="46"/>
      <c r="HTQ44" s="46"/>
      <c r="HTR44" s="46"/>
      <c r="HTS44" s="46"/>
      <c r="HTT44" s="46"/>
      <c r="HTU44" s="46"/>
      <c r="HTV44" s="46"/>
      <c r="HTW44" s="46"/>
      <c r="HTX44" s="46"/>
      <c r="HTY44" s="46"/>
      <c r="HTZ44" s="46"/>
      <c r="HUA44" s="46"/>
      <c r="HUB44" s="46"/>
      <c r="HUC44" s="46"/>
      <c r="HUD44" s="46"/>
      <c r="HUE44" s="46"/>
      <c r="HUF44" s="46"/>
      <c r="HUG44" s="46"/>
      <c r="HUH44" s="46"/>
      <c r="HUI44" s="46"/>
      <c r="HUJ44" s="46"/>
      <c r="HUK44" s="46"/>
      <c r="HUL44" s="46"/>
      <c r="HUM44" s="46"/>
      <c r="HUN44" s="46"/>
      <c r="HUO44" s="46"/>
      <c r="HUP44" s="46"/>
      <c r="HUQ44" s="46"/>
      <c r="HUR44" s="46"/>
      <c r="HUS44" s="46"/>
      <c r="HUT44" s="46"/>
      <c r="HUU44" s="46"/>
      <c r="HUV44" s="46"/>
      <c r="HUW44" s="46"/>
      <c r="HUX44" s="46"/>
      <c r="HUY44" s="46"/>
      <c r="HUZ44" s="46"/>
      <c r="HVA44" s="46"/>
      <c r="HVB44" s="46"/>
      <c r="HVC44" s="46"/>
      <c r="HVD44" s="46"/>
      <c r="HVE44" s="46"/>
      <c r="HVF44" s="46"/>
      <c r="HVG44" s="46"/>
      <c r="HVH44" s="46"/>
      <c r="HVI44" s="46"/>
      <c r="HVJ44" s="46"/>
      <c r="HVK44" s="46"/>
      <c r="HVL44" s="46"/>
      <c r="HVM44" s="46"/>
      <c r="HVN44" s="46"/>
      <c r="HVO44" s="46"/>
      <c r="HVP44" s="46"/>
      <c r="HVQ44" s="46"/>
      <c r="HVR44" s="46"/>
      <c r="HVS44" s="46"/>
      <c r="HVT44" s="46"/>
      <c r="HVU44" s="46"/>
      <c r="HVV44" s="46"/>
      <c r="HVW44" s="46"/>
      <c r="HVX44" s="46"/>
      <c r="HVY44" s="46"/>
      <c r="HVZ44" s="46"/>
      <c r="HWA44" s="46"/>
      <c r="HWB44" s="46"/>
      <c r="HWC44" s="46"/>
      <c r="HWD44" s="46"/>
      <c r="HWE44" s="46"/>
      <c r="HWF44" s="46"/>
      <c r="HWG44" s="46"/>
      <c r="HWH44" s="46"/>
      <c r="HWI44" s="46"/>
      <c r="HWJ44" s="46"/>
      <c r="HWK44" s="46"/>
      <c r="HWL44" s="46"/>
      <c r="HWM44" s="46"/>
      <c r="HWN44" s="46"/>
      <c r="HWO44" s="46"/>
      <c r="HWP44" s="46"/>
      <c r="HWQ44" s="46"/>
      <c r="HWR44" s="46"/>
      <c r="HWS44" s="46"/>
      <c r="HWT44" s="46"/>
      <c r="HWU44" s="46"/>
      <c r="HWV44" s="46"/>
      <c r="HWW44" s="46"/>
      <c r="HWX44" s="46"/>
      <c r="HWY44" s="46"/>
      <c r="HWZ44" s="46"/>
      <c r="HXA44" s="46"/>
      <c r="HXB44" s="46"/>
      <c r="HXC44" s="46"/>
      <c r="HXD44" s="46"/>
      <c r="HXE44" s="46"/>
      <c r="HXF44" s="46"/>
      <c r="HXG44" s="46"/>
      <c r="HXH44" s="46"/>
      <c r="HXI44" s="46"/>
      <c r="HXJ44" s="46"/>
      <c r="HXK44" s="46"/>
      <c r="HXL44" s="46"/>
      <c r="HXM44" s="46"/>
      <c r="HXN44" s="46"/>
      <c r="HXO44" s="46"/>
      <c r="HXP44" s="46"/>
      <c r="HXQ44" s="46"/>
      <c r="HXR44" s="46"/>
      <c r="HXS44" s="46"/>
      <c r="HXT44" s="46"/>
      <c r="HXU44" s="46"/>
      <c r="HXV44" s="46"/>
      <c r="HXW44" s="46"/>
      <c r="HXX44" s="46"/>
      <c r="HXY44" s="46"/>
      <c r="HXZ44" s="46"/>
      <c r="HYA44" s="46"/>
      <c r="HYB44" s="46"/>
      <c r="HYC44" s="46"/>
      <c r="HYD44" s="46"/>
      <c r="HYE44" s="46"/>
      <c r="HYF44" s="46"/>
      <c r="HYG44" s="46"/>
      <c r="HYH44" s="46"/>
      <c r="HYI44" s="46"/>
      <c r="HYJ44" s="46"/>
      <c r="HYK44" s="46"/>
      <c r="HYL44" s="46"/>
      <c r="HYM44" s="46"/>
      <c r="HYN44" s="46"/>
      <c r="HYO44" s="46"/>
      <c r="HYP44" s="46"/>
      <c r="HYQ44" s="46"/>
      <c r="HYR44" s="46"/>
      <c r="HYS44" s="46"/>
      <c r="HYT44" s="46"/>
      <c r="HYU44" s="46"/>
      <c r="HYV44" s="46"/>
      <c r="HYW44" s="46"/>
      <c r="HYX44" s="46"/>
      <c r="HYY44" s="46"/>
      <c r="HYZ44" s="46"/>
      <c r="HZA44" s="46"/>
      <c r="HZB44" s="46"/>
      <c r="HZC44" s="46"/>
      <c r="HZD44" s="46"/>
      <c r="HZE44" s="46"/>
      <c r="HZF44" s="46"/>
      <c r="HZG44" s="46"/>
      <c r="HZH44" s="46"/>
      <c r="HZI44" s="46"/>
      <c r="HZJ44" s="46"/>
      <c r="HZK44" s="46"/>
      <c r="HZL44" s="46"/>
      <c r="HZM44" s="46"/>
      <c r="HZN44" s="46"/>
      <c r="HZO44" s="46"/>
      <c r="HZP44" s="46"/>
      <c r="HZQ44" s="46"/>
      <c r="HZR44" s="46"/>
      <c r="HZS44" s="46"/>
      <c r="HZT44" s="46"/>
      <c r="HZU44" s="46"/>
      <c r="HZV44" s="46"/>
      <c r="HZW44" s="46"/>
      <c r="HZX44" s="46"/>
      <c r="HZY44" s="46"/>
      <c r="HZZ44" s="46"/>
      <c r="IAA44" s="46"/>
      <c r="IAB44" s="46"/>
      <c r="IAC44" s="46"/>
      <c r="IAD44" s="46"/>
      <c r="IAE44" s="46"/>
      <c r="IAF44" s="46"/>
      <c r="IAG44" s="46"/>
      <c r="IAH44" s="46"/>
      <c r="IAI44" s="46"/>
      <c r="IAJ44" s="46"/>
      <c r="IAK44" s="46"/>
      <c r="IAL44" s="46"/>
      <c r="IAM44" s="46"/>
      <c r="IAN44" s="46"/>
      <c r="IAO44" s="46"/>
      <c r="IAP44" s="46"/>
      <c r="IAQ44" s="46"/>
      <c r="IAR44" s="46"/>
      <c r="IAS44" s="46"/>
      <c r="IAT44" s="46"/>
      <c r="IAU44" s="46"/>
      <c r="IAV44" s="46"/>
      <c r="IAW44" s="46"/>
      <c r="IAX44" s="46"/>
      <c r="IAY44" s="46"/>
      <c r="IAZ44" s="46"/>
      <c r="IBA44" s="46"/>
      <c r="IBB44" s="46"/>
      <c r="IBC44" s="46"/>
      <c r="IBD44" s="46"/>
      <c r="IBE44" s="46"/>
      <c r="IBF44" s="46"/>
      <c r="IBG44" s="46"/>
      <c r="IBH44" s="46"/>
      <c r="IBI44" s="46"/>
      <c r="IBJ44" s="46"/>
      <c r="IBK44" s="46"/>
      <c r="IBL44" s="46"/>
      <c r="IBM44" s="46"/>
      <c r="IBN44" s="46"/>
      <c r="IBO44" s="46"/>
      <c r="IBP44" s="46"/>
      <c r="IBQ44" s="46"/>
      <c r="IBR44" s="46"/>
      <c r="IBS44" s="46"/>
      <c r="IBT44" s="46"/>
      <c r="IBU44" s="46"/>
      <c r="IBV44" s="46"/>
      <c r="IBW44" s="46"/>
      <c r="IBX44" s="46"/>
      <c r="IBY44" s="46"/>
      <c r="IBZ44" s="46"/>
      <c r="ICA44" s="46"/>
      <c r="ICB44" s="46"/>
      <c r="ICC44" s="46"/>
      <c r="ICD44" s="46"/>
      <c r="ICE44" s="46"/>
      <c r="ICF44" s="46"/>
      <c r="ICG44" s="46"/>
      <c r="ICH44" s="46"/>
      <c r="ICI44" s="46"/>
      <c r="ICJ44" s="46"/>
      <c r="ICK44" s="46"/>
      <c r="ICL44" s="46"/>
      <c r="ICM44" s="46"/>
      <c r="ICN44" s="46"/>
      <c r="ICO44" s="46"/>
      <c r="ICP44" s="46"/>
      <c r="ICQ44" s="46"/>
      <c r="ICR44" s="46"/>
      <c r="ICS44" s="46"/>
      <c r="ICT44" s="46"/>
      <c r="ICU44" s="46"/>
      <c r="ICV44" s="46"/>
      <c r="ICW44" s="46"/>
      <c r="ICX44" s="46"/>
      <c r="ICY44" s="46"/>
      <c r="ICZ44" s="46"/>
      <c r="IDA44" s="46"/>
      <c r="IDB44" s="46"/>
      <c r="IDC44" s="46"/>
      <c r="IDD44" s="46"/>
      <c r="IDE44" s="46"/>
      <c r="IDF44" s="46"/>
      <c r="IDG44" s="46"/>
      <c r="IDH44" s="46"/>
      <c r="IDI44" s="46"/>
      <c r="IDJ44" s="46"/>
      <c r="IDK44" s="46"/>
      <c r="IDL44" s="46"/>
      <c r="IDM44" s="46"/>
      <c r="IDN44" s="46"/>
      <c r="IDO44" s="46"/>
      <c r="IDP44" s="46"/>
      <c r="IDQ44" s="46"/>
      <c r="IDR44" s="46"/>
      <c r="IDS44" s="46"/>
      <c r="IDT44" s="46"/>
      <c r="IDU44" s="46"/>
      <c r="IDV44" s="46"/>
      <c r="IDW44" s="46"/>
      <c r="IDX44" s="46"/>
      <c r="IDY44" s="46"/>
      <c r="IDZ44" s="46"/>
      <c r="IEA44" s="46"/>
      <c r="IEB44" s="46"/>
      <c r="IEC44" s="46"/>
      <c r="IED44" s="46"/>
      <c r="IEE44" s="46"/>
      <c r="IEF44" s="46"/>
      <c r="IEG44" s="46"/>
      <c r="IEH44" s="46"/>
      <c r="IEI44" s="46"/>
      <c r="IEJ44" s="46"/>
      <c r="IEK44" s="46"/>
      <c r="IEL44" s="46"/>
      <c r="IEM44" s="46"/>
      <c r="IEN44" s="46"/>
      <c r="IEO44" s="46"/>
      <c r="IEP44" s="46"/>
      <c r="IEQ44" s="46"/>
      <c r="IER44" s="46"/>
      <c r="IES44" s="46"/>
      <c r="IET44" s="46"/>
      <c r="IEU44" s="46"/>
      <c r="IEV44" s="46"/>
      <c r="IEW44" s="46"/>
      <c r="IEX44" s="46"/>
      <c r="IEY44" s="46"/>
      <c r="IEZ44" s="46"/>
      <c r="IFA44" s="46"/>
      <c r="IFB44" s="46"/>
      <c r="IFC44" s="46"/>
      <c r="IFD44" s="46"/>
      <c r="IFE44" s="46"/>
      <c r="IFF44" s="46"/>
      <c r="IFG44" s="46"/>
      <c r="IFH44" s="46"/>
      <c r="IFI44" s="46"/>
      <c r="IFJ44" s="46"/>
      <c r="IFK44" s="46"/>
      <c r="IFL44" s="46"/>
      <c r="IFM44" s="46"/>
      <c r="IFN44" s="46"/>
      <c r="IFO44" s="46"/>
      <c r="IFP44" s="46"/>
      <c r="IFQ44" s="46"/>
      <c r="IFR44" s="46"/>
      <c r="IFS44" s="46"/>
      <c r="IFT44" s="46"/>
      <c r="IFU44" s="46"/>
      <c r="IFV44" s="46"/>
      <c r="IFW44" s="46"/>
      <c r="IFX44" s="46"/>
      <c r="IFY44" s="46"/>
      <c r="IFZ44" s="46"/>
      <c r="IGA44" s="46"/>
      <c r="IGB44" s="46"/>
      <c r="IGC44" s="46"/>
      <c r="IGD44" s="46"/>
      <c r="IGE44" s="46"/>
      <c r="IGF44" s="46"/>
      <c r="IGG44" s="46"/>
      <c r="IGH44" s="46"/>
      <c r="IGI44" s="46"/>
      <c r="IGJ44" s="46"/>
      <c r="IGK44" s="46"/>
      <c r="IGL44" s="46"/>
      <c r="IGM44" s="46"/>
      <c r="IGN44" s="46"/>
      <c r="IGO44" s="46"/>
      <c r="IGP44" s="46"/>
      <c r="IGQ44" s="46"/>
      <c r="IGR44" s="46"/>
      <c r="IGS44" s="46"/>
      <c r="IGT44" s="46"/>
      <c r="IGU44" s="46"/>
      <c r="IGV44" s="46"/>
      <c r="IGW44" s="46"/>
      <c r="IGX44" s="46"/>
      <c r="IGY44" s="46"/>
      <c r="IGZ44" s="46"/>
      <c r="IHA44" s="46"/>
      <c r="IHB44" s="46"/>
      <c r="IHC44" s="46"/>
      <c r="IHD44" s="46"/>
      <c r="IHE44" s="46"/>
      <c r="IHF44" s="46"/>
      <c r="IHG44" s="46"/>
      <c r="IHH44" s="46"/>
      <c r="IHI44" s="46"/>
      <c r="IHJ44" s="46"/>
      <c r="IHK44" s="46"/>
      <c r="IHL44" s="46"/>
      <c r="IHM44" s="46"/>
      <c r="IHN44" s="46"/>
      <c r="IHO44" s="46"/>
      <c r="IHP44" s="46"/>
      <c r="IHQ44" s="46"/>
      <c r="IHR44" s="46"/>
      <c r="IHS44" s="46"/>
      <c r="IHT44" s="46"/>
      <c r="IHU44" s="46"/>
      <c r="IHV44" s="46"/>
      <c r="IHW44" s="46"/>
      <c r="IHX44" s="46"/>
      <c r="IHY44" s="46"/>
      <c r="IHZ44" s="46"/>
      <c r="IIA44" s="46"/>
      <c r="IIB44" s="46"/>
      <c r="IIC44" s="46"/>
      <c r="IID44" s="46"/>
      <c r="IIE44" s="46"/>
      <c r="IIF44" s="46"/>
      <c r="IIG44" s="46"/>
      <c r="IIH44" s="46"/>
      <c r="III44" s="46"/>
      <c r="IIJ44" s="46"/>
      <c r="IIK44" s="46"/>
      <c r="IIL44" s="46"/>
      <c r="IIM44" s="46"/>
      <c r="IIN44" s="46"/>
      <c r="IIO44" s="46"/>
      <c r="IIP44" s="46"/>
      <c r="IIQ44" s="46"/>
      <c r="IIR44" s="46"/>
      <c r="IIS44" s="46"/>
      <c r="IIT44" s="46"/>
      <c r="IIU44" s="46"/>
      <c r="IIV44" s="46"/>
      <c r="IIW44" s="46"/>
      <c r="IIX44" s="46"/>
      <c r="IIY44" s="46"/>
      <c r="IIZ44" s="46"/>
      <c r="IJA44" s="46"/>
      <c r="IJB44" s="46"/>
      <c r="IJC44" s="46"/>
      <c r="IJD44" s="46"/>
      <c r="IJE44" s="46"/>
      <c r="IJF44" s="46"/>
      <c r="IJG44" s="46"/>
      <c r="IJH44" s="46"/>
      <c r="IJI44" s="46"/>
      <c r="IJJ44" s="46"/>
      <c r="IJK44" s="46"/>
      <c r="IJL44" s="46"/>
      <c r="IJM44" s="46"/>
      <c r="IJN44" s="46"/>
      <c r="IJO44" s="46"/>
      <c r="IJP44" s="46"/>
      <c r="IJQ44" s="46"/>
      <c r="IJR44" s="46"/>
      <c r="IJS44" s="46"/>
      <c r="IJT44" s="46"/>
      <c r="IJU44" s="46"/>
      <c r="IJV44" s="46"/>
      <c r="IJW44" s="46"/>
      <c r="IJX44" s="46"/>
      <c r="IJY44" s="46"/>
      <c r="IJZ44" s="46"/>
      <c r="IKA44" s="46"/>
      <c r="IKB44" s="46"/>
      <c r="IKC44" s="46"/>
      <c r="IKD44" s="46"/>
      <c r="IKE44" s="46"/>
      <c r="IKF44" s="46"/>
      <c r="IKG44" s="46"/>
      <c r="IKH44" s="46"/>
      <c r="IKI44" s="46"/>
      <c r="IKJ44" s="46"/>
      <c r="IKK44" s="46"/>
      <c r="IKL44" s="46"/>
      <c r="IKM44" s="46"/>
      <c r="IKN44" s="46"/>
      <c r="IKO44" s="46"/>
      <c r="IKP44" s="46"/>
      <c r="IKQ44" s="46"/>
      <c r="IKR44" s="46"/>
      <c r="IKS44" s="46"/>
      <c r="IKT44" s="46"/>
      <c r="IKU44" s="46"/>
      <c r="IKV44" s="46"/>
      <c r="IKW44" s="46"/>
      <c r="IKX44" s="46"/>
      <c r="IKY44" s="46"/>
      <c r="IKZ44" s="46"/>
      <c r="ILA44" s="46"/>
      <c r="ILB44" s="46"/>
      <c r="ILC44" s="46"/>
      <c r="ILD44" s="46"/>
      <c r="ILE44" s="46"/>
      <c r="ILF44" s="46"/>
      <c r="ILG44" s="46"/>
      <c r="ILH44" s="46"/>
      <c r="ILI44" s="46"/>
      <c r="ILJ44" s="46"/>
      <c r="ILK44" s="46"/>
      <c r="ILL44" s="46"/>
      <c r="ILM44" s="46"/>
      <c r="ILN44" s="46"/>
      <c r="ILO44" s="46"/>
      <c r="ILP44" s="46"/>
      <c r="ILQ44" s="46"/>
      <c r="ILR44" s="46"/>
      <c r="ILS44" s="46"/>
      <c r="ILT44" s="46"/>
      <c r="ILU44" s="46"/>
      <c r="ILV44" s="46"/>
      <c r="ILW44" s="46"/>
      <c r="ILX44" s="46"/>
      <c r="ILY44" s="46"/>
      <c r="ILZ44" s="46"/>
      <c r="IMA44" s="46"/>
      <c r="IMB44" s="46"/>
      <c r="IMC44" s="46"/>
      <c r="IMD44" s="46"/>
      <c r="IME44" s="46"/>
      <c r="IMF44" s="46"/>
      <c r="IMG44" s="46"/>
      <c r="IMH44" s="46"/>
      <c r="IMI44" s="46"/>
      <c r="IMJ44" s="46"/>
      <c r="IMK44" s="46"/>
      <c r="IML44" s="46"/>
      <c r="IMM44" s="46"/>
      <c r="IMN44" s="46"/>
      <c r="IMO44" s="46"/>
      <c r="IMP44" s="46"/>
      <c r="IMQ44" s="46"/>
      <c r="IMR44" s="46"/>
      <c r="IMS44" s="46"/>
      <c r="IMT44" s="46"/>
      <c r="IMU44" s="46"/>
      <c r="IMV44" s="46"/>
      <c r="IMW44" s="46"/>
      <c r="IMX44" s="46"/>
      <c r="IMY44" s="46"/>
      <c r="IMZ44" s="46"/>
      <c r="INA44" s="46"/>
      <c r="INB44" s="46"/>
      <c r="INC44" s="46"/>
      <c r="IND44" s="46"/>
      <c r="INE44" s="46"/>
      <c r="INF44" s="46"/>
      <c r="ING44" s="46"/>
      <c r="INH44" s="46"/>
      <c r="INI44" s="46"/>
      <c r="INJ44" s="46"/>
      <c r="INK44" s="46"/>
      <c r="INL44" s="46"/>
      <c r="INM44" s="46"/>
      <c r="INN44" s="46"/>
      <c r="INO44" s="46"/>
      <c r="INP44" s="46"/>
      <c r="INQ44" s="46"/>
      <c r="INR44" s="46"/>
      <c r="INS44" s="46"/>
      <c r="INT44" s="46"/>
      <c r="INU44" s="46"/>
      <c r="INV44" s="46"/>
      <c r="INW44" s="46"/>
      <c r="INX44" s="46"/>
      <c r="INY44" s="46"/>
      <c r="INZ44" s="46"/>
      <c r="IOA44" s="46"/>
      <c r="IOB44" s="46"/>
      <c r="IOC44" s="46"/>
      <c r="IOD44" s="46"/>
      <c r="IOE44" s="46"/>
      <c r="IOF44" s="46"/>
      <c r="IOG44" s="46"/>
      <c r="IOH44" s="46"/>
      <c r="IOI44" s="46"/>
      <c r="IOJ44" s="46"/>
      <c r="IOK44" s="46"/>
      <c r="IOL44" s="46"/>
      <c r="IOM44" s="46"/>
      <c r="ION44" s="46"/>
      <c r="IOO44" s="46"/>
      <c r="IOP44" s="46"/>
      <c r="IOQ44" s="46"/>
      <c r="IOR44" s="46"/>
      <c r="IOS44" s="46"/>
      <c r="IOT44" s="46"/>
      <c r="IOU44" s="46"/>
      <c r="IOV44" s="46"/>
      <c r="IOW44" s="46"/>
      <c r="IOX44" s="46"/>
      <c r="IOY44" s="46"/>
      <c r="IOZ44" s="46"/>
      <c r="IPA44" s="46"/>
      <c r="IPB44" s="46"/>
      <c r="IPC44" s="46"/>
      <c r="IPD44" s="46"/>
      <c r="IPE44" s="46"/>
      <c r="IPF44" s="46"/>
      <c r="IPG44" s="46"/>
      <c r="IPH44" s="46"/>
      <c r="IPI44" s="46"/>
      <c r="IPJ44" s="46"/>
      <c r="IPK44" s="46"/>
      <c r="IPL44" s="46"/>
      <c r="IPM44" s="46"/>
      <c r="IPN44" s="46"/>
      <c r="IPO44" s="46"/>
      <c r="IPP44" s="46"/>
      <c r="IPQ44" s="46"/>
      <c r="IPR44" s="46"/>
      <c r="IPS44" s="46"/>
      <c r="IPT44" s="46"/>
      <c r="IPU44" s="46"/>
      <c r="IPV44" s="46"/>
      <c r="IPW44" s="46"/>
      <c r="IPX44" s="46"/>
      <c r="IPY44" s="46"/>
      <c r="IPZ44" s="46"/>
      <c r="IQA44" s="46"/>
      <c r="IQB44" s="46"/>
      <c r="IQC44" s="46"/>
      <c r="IQD44" s="46"/>
      <c r="IQE44" s="46"/>
      <c r="IQF44" s="46"/>
      <c r="IQG44" s="46"/>
      <c r="IQH44" s="46"/>
      <c r="IQI44" s="46"/>
      <c r="IQJ44" s="46"/>
      <c r="IQK44" s="46"/>
      <c r="IQL44" s="46"/>
      <c r="IQM44" s="46"/>
      <c r="IQN44" s="46"/>
      <c r="IQO44" s="46"/>
      <c r="IQP44" s="46"/>
      <c r="IQQ44" s="46"/>
      <c r="IQR44" s="46"/>
      <c r="IQS44" s="46"/>
      <c r="IQT44" s="46"/>
      <c r="IQU44" s="46"/>
      <c r="IQV44" s="46"/>
      <c r="IQW44" s="46"/>
      <c r="IQX44" s="46"/>
      <c r="IQY44" s="46"/>
      <c r="IQZ44" s="46"/>
      <c r="IRA44" s="46"/>
      <c r="IRB44" s="46"/>
      <c r="IRC44" s="46"/>
      <c r="IRD44" s="46"/>
      <c r="IRE44" s="46"/>
      <c r="IRF44" s="46"/>
      <c r="IRG44" s="46"/>
      <c r="IRH44" s="46"/>
      <c r="IRI44" s="46"/>
      <c r="IRJ44" s="46"/>
      <c r="IRK44" s="46"/>
      <c r="IRL44" s="46"/>
      <c r="IRM44" s="46"/>
      <c r="IRN44" s="46"/>
      <c r="IRO44" s="46"/>
      <c r="IRP44" s="46"/>
      <c r="IRQ44" s="46"/>
      <c r="IRR44" s="46"/>
      <c r="IRS44" s="46"/>
      <c r="IRT44" s="46"/>
      <c r="IRU44" s="46"/>
      <c r="IRV44" s="46"/>
      <c r="IRW44" s="46"/>
      <c r="IRX44" s="46"/>
      <c r="IRY44" s="46"/>
      <c r="IRZ44" s="46"/>
      <c r="ISA44" s="46"/>
      <c r="ISB44" s="46"/>
      <c r="ISC44" s="46"/>
      <c r="ISD44" s="46"/>
      <c r="ISE44" s="46"/>
      <c r="ISF44" s="46"/>
      <c r="ISG44" s="46"/>
      <c r="ISH44" s="46"/>
      <c r="ISI44" s="46"/>
      <c r="ISJ44" s="46"/>
      <c r="ISK44" s="46"/>
      <c r="ISL44" s="46"/>
      <c r="ISM44" s="46"/>
      <c r="ISN44" s="46"/>
      <c r="ISO44" s="46"/>
      <c r="ISP44" s="46"/>
      <c r="ISQ44" s="46"/>
      <c r="ISR44" s="46"/>
      <c r="ISS44" s="46"/>
      <c r="IST44" s="46"/>
      <c r="ISU44" s="46"/>
      <c r="ISV44" s="46"/>
      <c r="ISW44" s="46"/>
      <c r="ISX44" s="46"/>
      <c r="ISY44" s="46"/>
      <c r="ISZ44" s="46"/>
      <c r="ITA44" s="46"/>
      <c r="ITB44" s="46"/>
      <c r="ITC44" s="46"/>
      <c r="ITD44" s="46"/>
      <c r="ITE44" s="46"/>
      <c r="ITF44" s="46"/>
      <c r="ITG44" s="46"/>
      <c r="ITH44" s="46"/>
      <c r="ITI44" s="46"/>
      <c r="ITJ44" s="46"/>
      <c r="ITK44" s="46"/>
      <c r="ITL44" s="46"/>
      <c r="ITM44" s="46"/>
      <c r="ITN44" s="46"/>
      <c r="ITO44" s="46"/>
      <c r="ITP44" s="46"/>
      <c r="ITQ44" s="46"/>
      <c r="ITR44" s="46"/>
      <c r="ITS44" s="46"/>
      <c r="ITT44" s="46"/>
      <c r="ITU44" s="46"/>
      <c r="ITV44" s="46"/>
      <c r="ITW44" s="46"/>
      <c r="ITX44" s="46"/>
      <c r="ITY44" s="46"/>
      <c r="ITZ44" s="46"/>
      <c r="IUA44" s="46"/>
      <c r="IUB44" s="46"/>
      <c r="IUC44" s="46"/>
      <c r="IUD44" s="46"/>
      <c r="IUE44" s="46"/>
      <c r="IUF44" s="46"/>
      <c r="IUG44" s="46"/>
      <c r="IUH44" s="46"/>
      <c r="IUI44" s="46"/>
      <c r="IUJ44" s="46"/>
      <c r="IUK44" s="46"/>
      <c r="IUL44" s="46"/>
      <c r="IUM44" s="46"/>
      <c r="IUN44" s="46"/>
      <c r="IUO44" s="46"/>
      <c r="IUP44" s="46"/>
      <c r="IUQ44" s="46"/>
      <c r="IUR44" s="46"/>
      <c r="IUS44" s="46"/>
      <c r="IUT44" s="46"/>
      <c r="IUU44" s="46"/>
      <c r="IUV44" s="46"/>
      <c r="IUW44" s="46"/>
      <c r="IUX44" s="46"/>
      <c r="IUY44" s="46"/>
      <c r="IUZ44" s="46"/>
      <c r="IVA44" s="46"/>
      <c r="IVB44" s="46"/>
      <c r="IVC44" s="46"/>
      <c r="IVD44" s="46"/>
      <c r="IVE44" s="46"/>
      <c r="IVF44" s="46"/>
      <c r="IVG44" s="46"/>
      <c r="IVH44" s="46"/>
      <c r="IVI44" s="46"/>
      <c r="IVJ44" s="46"/>
      <c r="IVK44" s="46"/>
      <c r="IVL44" s="46"/>
      <c r="IVM44" s="46"/>
      <c r="IVN44" s="46"/>
      <c r="IVO44" s="46"/>
      <c r="IVP44" s="46"/>
      <c r="IVQ44" s="46"/>
      <c r="IVR44" s="46"/>
      <c r="IVS44" s="46"/>
      <c r="IVT44" s="46"/>
      <c r="IVU44" s="46"/>
      <c r="IVV44" s="46"/>
      <c r="IVW44" s="46"/>
      <c r="IVX44" s="46"/>
      <c r="IVY44" s="46"/>
      <c r="IVZ44" s="46"/>
      <c r="IWA44" s="46"/>
      <c r="IWB44" s="46"/>
      <c r="IWC44" s="46"/>
      <c r="IWD44" s="46"/>
      <c r="IWE44" s="46"/>
      <c r="IWF44" s="46"/>
      <c r="IWG44" s="46"/>
      <c r="IWH44" s="46"/>
      <c r="IWI44" s="46"/>
      <c r="IWJ44" s="46"/>
      <c r="IWK44" s="46"/>
      <c r="IWL44" s="46"/>
      <c r="IWM44" s="46"/>
      <c r="IWN44" s="46"/>
      <c r="IWO44" s="46"/>
      <c r="IWP44" s="46"/>
      <c r="IWQ44" s="46"/>
      <c r="IWR44" s="46"/>
      <c r="IWS44" s="46"/>
      <c r="IWT44" s="46"/>
      <c r="IWU44" s="46"/>
      <c r="IWV44" s="46"/>
      <c r="IWW44" s="46"/>
      <c r="IWX44" s="46"/>
      <c r="IWY44" s="46"/>
      <c r="IWZ44" s="46"/>
      <c r="IXA44" s="46"/>
      <c r="IXB44" s="46"/>
      <c r="IXC44" s="46"/>
      <c r="IXD44" s="46"/>
      <c r="IXE44" s="46"/>
      <c r="IXF44" s="46"/>
      <c r="IXG44" s="46"/>
      <c r="IXH44" s="46"/>
      <c r="IXI44" s="46"/>
      <c r="IXJ44" s="46"/>
      <c r="IXK44" s="46"/>
      <c r="IXL44" s="46"/>
      <c r="IXM44" s="46"/>
      <c r="IXN44" s="46"/>
      <c r="IXO44" s="46"/>
      <c r="IXP44" s="46"/>
      <c r="IXQ44" s="46"/>
      <c r="IXR44" s="46"/>
      <c r="IXS44" s="46"/>
      <c r="IXT44" s="46"/>
      <c r="IXU44" s="46"/>
      <c r="IXV44" s="46"/>
      <c r="IXW44" s="46"/>
      <c r="IXX44" s="46"/>
      <c r="IXY44" s="46"/>
      <c r="IXZ44" s="46"/>
      <c r="IYA44" s="46"/>
      <c r="IYB44" s="46"/>
      <c r="IYC44" s="46"/>
      <c r="IYD44" s="46"/>
      <c r="IYE44" s="46"/>
      <c r="IYF44" s="46"/>
      <c r="IYG44" s="46"/>
      <c r="IYH44" s="46"/>
      <c r="IYI44" s="46"/>
      <c r="IYJ44" s="46"/>
      <c r="IYK44" s="46"/>
      <c r="IYL44" s="46"/>
      <c r="IYM44" s="46"/>
      <c r="IYN44" s="46"/>
      <c r="IYO44" s="46"/>
      <c r="IYP44" s="46"/>
      <c r="IYQ44" s="46"/>
      <c r="IYR44" s="46"/>
      <c r="IYS44" s="46"/>
      <c r="IYT44" s="46"/>
      <c r="IYU44" s="46"/>
      <c r="IYV44" s="46"/>
      <c r="IYW44" s="46"/>
      <c r="IYX44" s="46"/>
      <c r="IYY44" s="46"/>
      <c r="IYZ44" s="46"/>
      <c r="IZA44" s="46"/>
      <c r="IZB44" s="46"/>
      <c r="IZC44" s="46"/>
      <c r="IZD44" s="46"/>
      <c r="IZE44" s="46"/>
      <c r="IZF44" s="46"/>
      <c r="IZG44" s="46"/>
      <c r="IZH44" s="46"/>
      <c r="IZI44" s="46"/>
      <c r="IZJ44" s="46"/>
      <c r="IZK44" s="46"/>
      <c r="IZL44" s="46"/>
      <c r="IZM44" s="46"/>
      <c r="IZN44" s="46"/>
      <c r="IZO44" s="46"/>
      <c r="IZP44" s="46"/>
      <c r="IZQ44" s="46"/>
      <c r="IZR44" s="46"/>
      <c r="IZS44" s="46"/>
      <c r="IZT44" s="46"/>
      <c r="IZU44" s="46"/>
      <c r="IZV44" s="46"/>
      <c r="IZW44" s="46"/>
      <c r="IZX44" s="46"/>
      <c r="IZY44" s="46"/>
      <c r="IZZ44" s="46"/>
      <c r="JAA44" s="46"/>
      <c r="JAB44" s="46"/>
      <c r="JAC44" s="46"/>
      <c r="JAD44" s="46"/>
      <c r="JAE44" s="46"/>
      <c r="JAF44" s="46"/>
      <c r="JAG44" s="46"/>
      <c r="JAH44" s="46"/>
      <c r="JAI44" s="46"/>
      <c r="JAJ44" s="46"/>
      <c r="JAK44" s="46"/>
      <c r="JAL44" s="46"/>
      <c r="JAM44" s="46"/>
      <c r="JAN44" s="46"/>
      <c r="JAO44" s="46"/>
      <c r="JAP44" s="46"/>
      <c r="JAQ44" s="46"/>
      <c r="JAR44" s="46"/>
      <c r="JAS44" s="46"/>
      <c r="JAT44" s="46"/>
      <c r="JAU44" s="46"/>
      <c r="JAV44" s="46"/>
      <c r="JAW44" s="46"/>
      <c r="JAX44" s="46"/>
      <c r="JAY44" s="46"/>
      <c r="JAZ44" s="46"/>
      <c r="JBA44" s="46"/>
      <c r="JBB44" s="46"/>
      <c r="JBC44" s="46"/>
      <c r="JBD44" s="46"/>
      <c r="JBE44" s="46"/>
      <c r="JBF44" s="46"/>
      <c r="JBG44" s="46"/>
      <c r="JBH44" s="46"/>
      <c r="JBI44" s="46"/>
      <c r="JBJ44" s="46"/>
      <c r="JBK44" s="46"/>
      <c r="JBL44" s="46"/>
      <c r="JBM44" s="46"/>
      <c r="JBN44" s="46"/>
      <c r="JBO44" s="46"/>
      <c r="JBP44" s="46"/>
      <c r="JBQ44" s="46"/>
      <c r="JBR44" s="46"/>
      <c r="JBS44" s="46"/>
      <c r="JBT44" s="46"/>
      <c r="JBU44" s="46"/>
      <c r="JBV44" s="46"/>
      <c r="JBW44" s="46"/>
      <c r="JBX44" s="46"/>
      <c r="JBY44" s="46"/>
      <c r="JBZ44" s="46"/>
      <c r="JCA44" s="46"/>
      <c r="JCB44" s="46"/>
      <c r="JCC44" s="46"/>
      <c r="JCD44" s="46"/>
      <c r="JCE44" s="46"/>
      <c r="JCF44" s="46"/>
      <c r="JCG44" s="46"/>
      <c r="JCH44" s="46"/>
      <c r="JCI44" s="46"/>
      <c r="JCJ44" s="46"/>
      <c r="JCK44" s="46"/>
      <c r="JCL44" s="46"/>
      <c r="JCM44" s="46"/>
      <c r="JCN44" s="46"/>
      <c r="JCO44" s="46"/>
      <c r="JCP44" s="46"/>
      <c r="JCQ44" s="46"/>
      <c r="JCR44" s="46"/>
      <c r="JCS44" s="46"/>
      <c r="JCT44" s="46"/>
      <c r="JCU44" s="46"/>
      <c r="JCV44" s="46"/>
      <c r="JCW44" s="46"/>
      <c r="JCX44" s="46"/>
      <c r="JCY44" s="46"/>
      <c r="JCZ44" s="46"/>
      <c r="JDA44" s="46"/>
      <c r="JDB44" s="46"/>
      <c r="JDC44" s="46"/>
      <c r="JDD44" s="46"/>
      <c r="JDE44" s="46"/>
      <c r="JDF44" s="46"/>
      <c r="JDG44" s="46"/>
      <c r="JDH44" s="46"/>
      <c r="JDI44" s="46"/>
      <c r="JDJ44" s="46"/>
      <c r="JDK44" s="46"/>
      <c r="JDL44" s="46"/>
      <c r="JDM44" s="46"/>
      <c r="JDN44" s="46"/>
      <c r="JDO44" s="46"/>
      <c r="JDP44" s="46"/>
      <c r="JDQ44" s="46"/>
      <c r="JDR44" s="46"/>
      <c r="JDS44" s="46"/>
      <c r="JDT44" s="46"/>
      <c r="JDU44" s="46"/>
      <c r="JDV44" s="46"/>
      <c r="JDW44" s="46"/>
      <c r="JDX44" s="46"/>
      <c r="JDY44" s="46"/>
      <c r="JDZ44" s="46"/>
      <c r="JEA44" s="46"/>
      <c r="JEB44" s="46"/>
      <c r="JEC44" s="46"/>
      <c r="JED44" s="46"/>
      <c r="JEE44" s="46"/>
      <c r="JEF44" s="46"/>
      <c r="JEG44" s="46"/>
      <c r="JEH44" s="46"/>
      <c r="JEI44" s="46"/>
      <c r="JEJ44" s="46"/>
      <c r="JEK44" s="46"/>
      <c r="JEL44" s="46"/>
      <c r="JEM44" s="46"/>
      <c r="JEN44" s="46"/>
      <c r="JEO44" s="46"/>
      <c r="JEP44" s="46"/>
      <c r="JEQ44" s="46"/>
      <c r="JER44" s="46"/>
      <c r="JES44" s="46"/>
      <c r="JET44" s="46"/>
      <c r="JEU44" s="46"/>
      <c r="JEV44" s="46"/>
      <c r="JEW44" s="46"/>
      <c r="JEX44" s="46"/>
      <c r="JEY44" s="46"/>
      <c r="JEZ44" s="46"/>
      <c r="JFA44" s="46"/>
      <c r="JFB44" s="46"/>
      <c r="JFC44" s="46"/>
      <c r="JFD44" s="46"/>
      <c r="JFE44" s="46"/>
      <c r="JFF44" s="46"/>
      <c r="JFG44" s="46"/>
      <c r="JFH44" s="46"/>
      <c r="JFI44" s="46"/>
      <c r="JFJ44" s="46"/>
      <c r="JFK44" s="46"/>
      <c r="JFL44" s="46"/>
      <c r="JFM44" s="46"/>
      <c r="JFN44" s="46"/>
      <c r="JFO44" s="46"/>
      <c r="JFP44" s="46"/>
      <c r="JFQ44" s="46"/>
      <c r="JFR44" s="46"/>
      <c r="JFS44" s="46"/>
      <c r="JFT44" s="46"/>
      <c r="JFU44" s="46"/>
      <c r="JFV44" s="46"/>
      <c r="JFW44" s="46"/>
      <c r="JFX44" s="46"/>
      <c r="JFY44" s="46"/>
      <c r="JFZ44" s="46"/>
      <c r="JGA44" s="46"/>
      <c r="JGB44" s="46"/>
      <c r="JGC44" s="46"/>
      <c r="JGD44" s="46"/>
      <c r="JGE44" s="46"/>
      <c r="JGF44" s="46"/>
      <c r="JGG44" s="46"/>
      <c r="JGH44" s="46"/>
      <c r="JGI44" s="46"/>
      <c r="JGJ44" s="46"/>
      <c r="JGK44" s="46"/>
      <c r="JGL44" s="46"/>
      <c r="JGM44" s="46"/>
      <c r="JGN44" s="46"/>
      <c r="JGO44" s="46"/>
      <c r="JGP44" s="46"/>
      <c r="JGQ44" s="46"/>
      <c r="JGR44" s="46"/>
      <c r="JGS44" s="46"/>
      <c r="JGT44" s="46"/>
      <c r="JGU44" s="46"/>
      <c r="JGV44" s="46"/>
      <c r="JGW44" s="46"/>
      <c r="JGX44" s="46"/>
      <c r="JGY44" s="46"/>
      <c r="JGZ44" s="46"/>
      <c r="JHA44" s="46"/>
      <c r="JHB44" s="46"/>
      <c r="JHC44" s="46"/>
      <c r="JHD44" s="46"/>
      <c r="JHE44" s="46"/>
      <c r="JHF44" s="46"/>
      <c r="JHG44" s="46"/>
      <c r="JHH44" s="46"/>
      <c r="JHI44" s="46"/>
      <c r="JHJ44" s="46"/>
      <c r="JHK44" s="46"/>
      <c r="JHL44" s="46"/>
      <c r="JHM44" s="46"/>
      <c r="JHN44" s="46"/>
      <c r="JHO44" s="46"/>
      <c r="JHP44" s="46"/>
      <c r="JHQ44" s="46"/>
      <c r="JHR44" s="46"/>
      <c r="JHS44" s="46"/>
      <c r="JHT44" s="46"/>
      <c r="JHU44" s="46"/>
      <c r="JHV44" s="46"/>
      <c r="JHW44" s="46"/>
      <c r="JHX44" s="46"/>
      <c r="JHY44" s="46"/>
      <c r="JHZ44" s="46"/>
      <c r="JIA44" s="46"/>
      <c r="JIB44" s="46"/>
      <c r="JIC44" s="46"/>
      <c r="JID44" s="46"/>
      <c r="JIE44" s="46"/>
      <c r="JIF44" s="46"/>
      <c r="JIG44" s="46"/>
      <c r="JIH44" s="46"/>
      <c r="JII44" s="46"/>
      <c r="JIJ44" s="46"/>
      <c r="JIK44" s="46"/>
      <c r="JIL44" s="46"/>
      <c r="JIM44" s="46"/>
      <c r="JIN44" s="46"/>
      <c r="JIO44" s="46"/>
      <c r="JIP44" s="46"/>
      <c r="JIQ44" s="46"/>
      <c r="JIR44" s="46"/>
      <c r="JIS44" s="46"/>
      <c r="JIT44" s="46"/>
      <c r="JIU44" s="46"/>
      <c r="JIV44" s="46"/>
      <c r="JIW44" s="46"/>
      <c r="JIX44" s="46"/>
      <c r="JIY44" s="46"/>
      <c r="JIZ44" s="46"/>
      <c r="JJA44" s="46"/>
      <c r="JJB44" s="46"/>
      <c r="JJC44" s="46"/>
      <c r="JJD44" s="46"/>
      <c r="JJE44" s="46"/>
      <c r="JJF44" s="46"/>
      <c r="JJG44" s="46"/>
      <c r="JJH44" s="46"/>
      <c r="JJI44" s="46"/>
      <c r="JJJ44" s="46"/>
      <c r="JJK44" s="46"/>
      <c r="JJL44" s="46"/>
      <c r="JJM44" s="46"/>
      <c r="JJN44" s="46"/>
      <c r="JJO44" s="46"/>
      <c r="JJP44" s="46"/>
      <c r="JJQ44" s="46"/>
      <c r="JJR44" s="46"/>
      <c r="JJS44" s="46"/>
      <c r="JJT44" s="46"/>
      <c r="JJU44" s="46"/>
      <c r="JJV44" s="46"/>
      <c r="JJW44" s="46"/>
      <c r="JJX44" s="46"/>
      <c r="JJY44" s="46"/>
      <c r="JJZ44" s="46"/>
      <c r="JKA44" s="46"/>
      <c r="JKB44" s="46"/>
      <c r="JKC44" s="46"/>
      <c r="JKD44" s="46"/>
      <c r="JKE44" s="46"/>
      <c r="JKF44" s="46"/>
      <c r="JKG44" s="46"/>
      <c r="JKH44" s="46"/>
      <c r="JKI44" s="46"/>
      <c r="JKJ44" s="46"/>
      <c r="JKK44" s="46"/>
      <c r="JKL44" s="46"/>
      <c r="JKM44" s="46"/>
      <c r="JKN44" s="46"/>
      <c r="JKO44" s="46"/>
      <c r="JKP44" s="46"/>
      <c r="JKQ44" s="46"/>
      <c r="JKR44" s="46"/>
      <c r="JKS44" s="46"/>
      <c r="JKT44" s="46"/>
      <c r="JKU44" s="46"/>
      <c r="JKV44" s="46"/>
      <c r="JKW44" s="46"/>
      <c r="JKX44" s="46"/>
      <c r="JKY44" s="46"/>
      <c r="JKZ44" s="46"/>
      <c r="JLA44" s="46"/>
      <c r="JLB44" s="46"/>
      <c r="JLC44" s="46"/>
      <c r="JLD44" s="46"/>
      <c r="JLE44" s="46"/>
      <c r="JLF44" s="46"/>
      <c r="JLG44" s="46"/>
      <c r="JLH44" s="46"/>
      <c r="JLI44" s="46"/>
      <c r="JLJ44" s="46"/>
      <c r="JLK44" s="46"/>
      <c r="JLL44" s="46"/>
      <c r="JLM44" s="46"/>
      <c r="JLN44" s="46"/>
      <c r="JLO44" s="46"/>
      <c r="JLP44" s="46"/>
      <c r="JLQ44" s="46"/>
      <c r="JLR44" s="46"/>
      <c r="JLS44" s="46"/>
      <c r="JLT44" s="46"/>
      <c r="JLU44" s="46"/>
      <c r="JLV44" s="46"/>
      <c r="JLW44" s="46"/>
      <c r="JLX44" s="46"/>
      <c r="JLY44" s="46"/>
      <c r="JLZ44" s="46"/>
      <c r="JMA44" s="46"/>
      <c r="JMB44" s="46"/>
      <c r="JMC44" s="46"/>
      <c r="JMD44" s="46"/>
      <c r="JME44" s="46"/>
      <c r="JMF44" s="46"/>
      <c r="JMG44" s="46"/>
      <c r="JMH44" s="46"/>
      <c r="JMI44" s="46"/>
      <c r="JMJ44" s="46"/>
      <c r="JMK44" s="46"/>
      <c r="JML44" s="46"/>
      <c r="JMM44" s="46"/>
      <c r="JMN44" s="46"/>
      <c r="JMO44" s="46"/>
      <c r="JMP44" s="46"/>
      <c r="JMQ44" s="46"/>
      <c r="JMR44" s="46"/>
      <c r="JMS44" s="46"/>
      <c r="JMT44" s="46"/>
      <c r="JMU44" s="46"/>
      <c r="JMV44" s="46"/>
      <c r="JMW44" s="46"/>
      <c r="JMX44" s="46"/>
      <c r="JMY44" s="46"/>
      <c r="JMZ44" s="46"/>
      <c r="JNA44" s="46"/>
      <c r="JNB44" s="46"/>
      <c r="JNC44" s="46"/>
      <c r="JND44" s="46"/>
      <c r="JNE44" s="46"/>
      <c r="JNF44" s="46"/>
      <c r="JNG44" s="46"/>
      <c r="JNH44" s="46"/>
      <c r="JNI44" s="46"/>
      <c r="JNJ44" s="46"/>
      <c r="JNK44" s="46"/>
      <c r="JNL44" s="46"/>
      <c r="JNM44" s="46"/>
      <c r="JNN44" s="46"/>
      <c r="JNO44" s="46"/>
      <c r="JNP44" s="46"/>
      <c r="JNQ44" s="46"/>
      <c r="JNR44" s="46"/>
      <c r="JNS44" s="46"/>
      <c r="JNT44" s="46"/>
      <c r="JNU44" s="46"/>
      <c r="JNV44" s="46"/>
      <c r="JNW44" s="46"/>
      <c r="JNX44" s="46"/>
      <c r="JNY44" s="46"/>
      <c r="JNZ44" s="46"/>
      <c r="JOA44" s="46"/>
      <c r="JOB44" s="46"/>
      <c r="JOC44" s="46"/>
      <c r="JOD44" s="46"/>
      <c r="JOE44" s="46"/>
      <c r="JOF44" s="46"/>
      <c r="JOG44" s="46"/>
      <c r="JOH44" s="46"/>
      <c r="JOI44" s="46"/>
      <c r="JOJ44" s="46"/>
      <c r="JOK44" s="46"/>
      <c r="JOL44" s="46"/>
      <c r="JOM44" s="46"/>
      <c r="JON44" s="46"/>
      <c r="JOO44" s="46"/>
      <c r="JOP44" s="46"/>
      <c r="JOQ44" s="46"/>
      <c r="JOR44" s="46"/>
      <c r="JOS44" s="46"/>
      <c r="JOT44" s="46"/>
      <c r="JOU44" s="46"/>
      <c r="JOV44" s="46"/>
      <c r="JOW44" s="46"/>
      <c r="JOX44" s="46"/>
      <c r="JOY44" s="46"/>
      <c r="JOZ44" s="46"/>
      <c r="JPA44" s="46"/>
      <c r="JPB44" s="46"/>
      <c r="JPC44" s="46"/>
      <c r="JPD44" s="46"/>
      <c r="JPE44" s="46"/>
      <c r="JPF44" s="46"/>
      <c r="JPG44" s="46"/>
      <c r="JPH44" s="46"/>
      <c r="JPI44" s="46"/>
      <c r="JPJ44" s="46"/>
      <c r="JPK44" s="46"/>
      <c r="JPL44" s="46"/>
      <c r="JPM44" s="46"/>
      <c r="JPN44" s="46"/>
      <c r="JPO44" s="46"/>
      <c r="JPP44" s="46"/>
      <c r="JPQ44" s="46"/>
      <c r="JPR44" s="46"/>
      <c r="JPS44" s="46"/>
      <c r="JPT44" s="46"/>
      <c r="JPU44" s="46"/>
      <c r="JPV44" s="46"/>
      <c r="JPW44" s="46"/>
      <c r="JPX44" s="46"/>
      <c r="JPY44" s="46"/>
      <c r="JPZ44" s="46"/>
      <c r="JQA44" s="46"/>
      <c r="JQB44" s="46"/>
      <c r="JQC44" s="46"/>
      <c r="JQD44" s="46"/>
      <c r="JQE44" s="46"/>
      <c r="JQF44" s="46"/>
      <c r="JQG44" s="46"/>
      <c r="JQH44" s="46"/>
      <c r="JQI44" s="46"/>
      <c r="JQJ44" s="46"/>
      <c r="JQK44" s="46"/>
      <c r="JQL44" s="46"/>
      <c r="JQM44" s="46"/>
      <c r="JQN44" s="46"/>
      <c r="JQO44" s="46"/>
      <c r="JQP44" s="46"/>
      <c r="JQQ44" s="46"/>
      <c r="JQR44" s="46"/>
      <c r="JQS44" s="46"/>
      <c r="JQT44" s="46"/>
      <c r="JQU44" s="46"/>
      <c r="JQV44" s="46"/>
      <c r="JQW44" s="46"/>
      <c r="JQX44" s="46"/>
      <c r="JQY44" s="46"/>
      <c r="JQZ44" s="46"/>
      <c r="JRA44" s="46"/>
      <c r="JRB44" s="46"/>
      <c r="JRC44" s="46"/>
      <c r="JRD44" s="46"/>
      <c r="JRE44" s="46"/>
      <c r="JRF44" s="46"/>
      <c r="JRG44" s="46"/>
      <c r="JRH44" s="46"/>
      <c r="JRI44" s="46"/>
      <c r="JRJ44" s="46"/>
      <c r="JRK44" s="46"/>
      <c r="JRL44" s="46"/>
      <c r="JRM44" s="46"/>
      <c r="JRN44" s="46"/>
      <c r="JRO44" s="46"/>
      <c r="JRP44" s="46"/>
      <c r="JRQ44" s="46"/>
      <c r="JRR44" s="46"/>
      <c r="JRS44" s="46"/>
      <c r="JRT44" s="46"/>
      <c r="JRU44" s="46"/>
      <c r="JRV44" s="46"/>
      <c r="JRW44" s="46"/>
      <c r="JRX44" s="46"/>
      <c r="JRY44" s="46"/>
      <c r="JRZ44" s="46"/>
      <c r="JSA44" s="46"/>
      <c r="JSB44" s="46"/>
      <c r="JSC44" s="46"/>
      <c r="JSD44" s="46"/>
      <c r="JSE44" s="46"/>
      <c r="JSF44" s="46"/>
      <c r="JSG44" s="46"/>
      <c r="JSH44" s="46"/>
      <c r="JSI44" s="46"/>
      <c r="JSJ44" s="46"/>
      <c r="JSK44" s="46"/>
      <c r="JSL44" s="46"/>
      <c r="JSM44" s="46"/>
      <c r="JSN44" s="46"/>
      <c r="JSO44" s="46"/>
      <c r="JSP44" s="46"/>
      <c r="JSQ44" s="46"/>
      <c r="JSR44" s="46"/>
      <c r="JSS44" s="46"/>
      <c r="JST44" s="46"/>
      <c r="JSU44" s="46"/>
      <c r="JSV44" s="46"/>
      <c r="JSW44" s="46"/>
      <c r="JSX44" s="46"/>
      <c r="JSY44" s="46"/>
      <c r="JSZ44" s="46"/>
      <c r="JTA44" s="46"/>
      <c r="JTB44" s="46"/>
      <c r="JTC44" s="46"/>
      <c r="JTD44" s="46"/>
      <c r="JTE44" s="46"/>
      <c r="JTF44" s="46"/>
      <c r="JTG44" s="46"/>
      <c r="JTH44" s="46"/>
      <c r="JTI44" s="46"/>
      <c r="JTJ44" s="46"/>
      <c r="JTK44" s="46"/>
      <c r="JTL44" s="46"/>
      <c r="JTM44" s="46"/>
      <c r="JTN44" s="46"/>
      <c r="JTO44" s="46"/>
      <c r="JTP44" s="46"/>
      <c r="JTQ44" s="46"/>
      <c r="JTR44" s="46"/>
      <c r="JTS44" s="46"/>
      <c r="JTT44" s="46"/>
      <c r="JTU44" s="46"/>
      <c r="JTV44" s="46"/>
      <c r="JTW44" s="46"/>
      <c r="JTX44" s="46"/>
      <c r="JTY44" s="46"/>
      <c r="JTZ44" s="46"/>
      <c r="JUA44" s="46"/>
      <c r="JUB44" s="46"/>
      <c r="JUC44" s="46"/>
      <c r="JUD44" s="46"/>
      <c r="JUE44" s="46"/>
      <c r="JUF44" s="46"/>
      <c r="JUG44" s="46"/>
      <c r="JUH44" s="46"/>
      <c r="JUI44" s="46"/>
      <c r="JUJ44" s="46"/>
      <c r="JUK44" s="46"/>
      <c r="JUL44" s="46"/>
      <c r="JUM44" s="46"/>
      <c r="JUN44" s="46"/>
      <c r="JUO44" s="46"/>
      <c r="JUP44" s="46"/>
      <c r="JUQ44" s="46"/>
      <c r="JUR44" s="46"/>
      <c r="JUS44" s="46"/>
      <c r="JUT44" s="46"/>
      <c r="JUU44" s="46"/>
      <c r="JUV44" s="46"/>
      <c r="JUW44" s="46"/>
      <c r="JUX44" s="46"/>
      <c r="JUY44" s="46"/>
      <c r="JUZ44" s="46"/>
      <c r="JVA44" s="46"/>
      <c r="JVB44" s="46"/>
      <c r="JVC44" s="46"/>
      <c r="JVD44" s="46"/>
      <c r="JVE44" s="46"/>
      <c r="JVF44" s="46"/>
      <c r="JVG44" s="46"/>
      <c r="JVH44" s="46"/>
      <c r="JVI44" s="46"/>
      <c r="JVJ44" s="46"/>
      <c r="JVK44" s="46"/>
      <c r="JVL44" s="46"/>
      <c r="JVM44" s="46"/>
      <c r="JVN44" s="46"/>
      <c r="JVO44" s="46"/>
      <c r="JVP44" s="46"/>
      <c r="JVQ44" s="46"/>
      <c r="JVR44" s="46"/>
      <c r="JVS44" s="46"/>
      <c r="JVT44" s="46"/>
      <c r="JVU44" s="46"/>
      <c r="JVV44" s="46"/>
      <c r="JVW44" s="46"/>
      <c r="JVX44" s="46"/>
      <c r="JVY44" s="46"/>
      <c r="JVZ44" s="46"/>
      <c r="JWA44" s="46"/>
      <c r="JWB44" s="46"/>
      <c r="JWC44" s="46"/>
      <c r="JWD44" s="46"/>
      <c r="JWE44" s="46"/>
      <c r="JWF44" s="46"/>
      <c r="JWG44" s="46"/>
      <c r="JWH44" s="46"/>
      <c r="JWI44" s="46"/>
      <c r="JWJ44" s="46"/>
      <c r="JWK44" s="46"/>
      <c r="JWL44" s="46"/>
      <c r="JWM44" s="46"/>
      <c r="JWN44" s="46"/>
      <c r="JWO44" s="46"/>
      <c r="JWP44" s="46"/>
      <c r="JWQ44" s="46"/>
      <c r="JWR44" s="46"/>
      <c r="JWS44" s="46"/>
      <c r="JWT44" s="46"/>
      <c r="JWU44" s="46"/>
      <c r="JWV44" s="46"/>
      <c r="JWW44" s="46"/>
      <c r="JWX44" s="46"/>
      <c r="JWY44" s="46"/>
      <c r="JWZ44" s="46"/>
      <c r="JXA44" s="46"/>
      <c r="JXB44" s="46"/>
      <c r="JXC44" s="46"/>
      <c r="JXD44" s="46"/>
      <c r="JXE44" s="46"/>
      <c r="JXF44" s="46"/>
      <c r="JXG44" s="46"/>
      <c r="JXH44" s="46"/>
      <c r="JXI44" s="46"/>
      <c r="JXJ44" s="46"/>
      <c r="JXK44" s="46"/>
      <c r="JXL44" s="46"/>
      <c r="JXM44" s="46"/>
      <c r="JXN44" s="46"/>
      <c r="JXO44" s="46"/>
      <c r="JXP44" s="46"/>
      <c r="JXQ44" s="46"/>
      <c r="JXR44" s="46"/>
      <c r="JXS44" s="46"/>
      <c r="JXT44" s="46"/>
      <c r="JXU44" s="46"/>
      <c r="JXV44" s="46"/>
      <c r="JXW44" s="46"/>
      <c r="JXX44" s="46"/>
      <c r="JXY44" s="46"/>
      <c r="JXZ44" s="46"/>
      <c r="JYA44" s="46"/>
      <c r="JYB44" s="46"/>
      <c r="JYC44" s="46"/>
      <c r="JYD44" s="46"/>
      <c r="JYE44" s="46"/>
      <c r="JYF44" s="46"/>
      <c r="JYG44" s="46"/>
      <c r="JYH44" s="46"/>
      <c r="JYI44" s="46"/>
      <c r="JYJ44" s="46"/>
      <c r="JYK44" s="46"/>
      <c r="JYL44" s="46"/>
      <c r="JYM44" s="46"/>
      <c r="JYN44" s="46"/>
      <c r="JYO44" s="46"/>
      <c r="JYP44" s="46"/>
      <c r="JYQ44" s="46"/>
      <c r="JYR44" s="46"/>
      <c r="JYS44" s="46"/>
      <c r="JYT44" s="46"/>
      <c r="JYU44" s="46"/>
      <c r="JYV44" s="46"/>
      <c r="JYW44" s="46"/>
      <c r="JYX44" s="46"/>
      <c r="JYY44" s="46"/>
      <c r="JYZ44" s="46"/>
      <c r="JZA44" s="46"/>
      <c r="JZB44" s="46"/>
      <c r="JZC44" s="46"/>
      <c r="JZD44" s="46"/>
      <c r="JZE44" s="46"/>
      <c r="JZF44" s="46"/>
      <c r="JZG44" s="46"/>
      <c r="JZH44" s="46"/>
      <c r="JZI44" s="46"/>
      <c r="JZJ44" s="46"/>
      <c r="JZK44" s="46"/>
      <c r="JZL44" s="46"/>
      <c r="JZM44" s="46"/>
      <c r="JZN44" s="46"/>
      <c r="JZO44" s="46"/>
      <c r="JZP44" s="46"/>
      <c r="JZQ44" s="46"/>
      <c r="JZR44" s="46"/>
      <c r="JZS44" s="46"/>
      <c r="JZT44" s="46"/>
      <c r="JZU44" s="46"/>
      <c r="JZV44" s="46"/>
      <c r="JZW44" s="46"/>
      <c r="JZX44" s="46"/>
      <c r="JZY44" s="46"/>
      <c r="JZZ44" s="46"/>
      <c r="KAA44" s="46"/>
      <c r="KAB44" s="46"/>
      <c r="KAC44" s="46"/>
      <c r="KAD44" s="46"/>
      <c r="KAE44" s="46"/>
      <c r="KAF44" s="46"/>
      <c r="KAG44" s="46"/>
      <c r="KAH44" s="46"/>
      <c r="KAI44" s="46"/>
      <c r="KAJ44" s="46"/>
      <c r="KAK44" s="46"/>
      <c r="KAL44" s="46"/>
      <c r="KAM44" s="46"/>
      <c r="KAN44" s="46"/>
      <c r="KAO44" s="46"/>
      <c r="KAP44" s="46"/>
      <c r="KAQ44" s="46"/>
      <c r="KAR44" s="46"/>
      <c r="KAS44" s="46"/>
      <c r="KAT44" s="46"/>
      <c r="KAU44" s="46"/>
      <c r="KAV44" s="46"/>
      <c r="KAW44" s="46"/>
      <c r="KAX44" s="46"/>
      <c r="KAY44" s="46"/>
      <c r="KAZ44" s="46"/>
      <c r="KBA44" s="46"/>
      <c r="KBB44" s="46"/>
      <c r="KBC44" s="46"/>
      <c r="KBD44" s="46"/>
      <c r="KBE44" s="46"/>
      <c r="KBF44" s="46"/>
      <c r="KBG44" s="46"/>
      <c r="KBH44" s="46"/>
      <c r="KBI44" s="46"/>
      <c r="KBJ44" s="46"/>
      <c r="KBK44" s="46"/>
      <c r="KBL44" s="46"/>
      <c r="KBM44" s="46"/>
      <c r="KBN44" s="46"/>
      <c r="KBO44" s="46"/>
      <c r="KBP44" s="46"/>
      <c r="KBQ44" s="46"/>
      <c r="KBR44" s="46"/>
      <c r="KBS44" s="46"/>
      <c r="KBT44" s="46"/>
      <c r="KBU44" s="46"/>
      <c r="KBV44" s="46"/>
      <c r="KBW44" s="46"/>
      <c r="KBX44" s="46"/>
      <c r="KBY44" s="46"/>
      <c r="KBZ44" s="46"/>
      <c r="KCA44" s="46"/>
      <c r="KCB44" s="46"/>
      <c r="KCC44" s="46"/>
      <c r="KCD44" s="46"/>
      <c r="KCE44" s="46"/>
      <c r="KCF44" s="46"/>
      <c r="KCG44" s="46"/>
      <c r="KCH44" s="46"/>
      <c r="KCI44" s="46"/>
      <c r="KCJ44" s="46"/>
      <c r="KCK44" s="46"/>
      <c r="KCL44" s="46"/>
      <c r="KCM44" s="46"/>
      <c r="KCN44" s="46"/>
      <c r="KCO44" s="46"/>
      <c r="KCP44" s="46"/>
      <c r="KCQ44" s="46"/>
      <c r="KCR44" s="46"/>
      <c r="KCS44" s="46"/>
      <c r="KCT44" s="46"/>
      <c r="KCU44" s="46"/>
      <c r="KCV44" s="46"/>
      <c r="KCW44" s="46"/>
      <c r="KCX44" s="46"/>
      <c r="KCY44" s="46"/>
      <c r="KCZ44" s="46"/>
      <c r="KDA44" s="46"/>
      <c r="KDB44" s="46"/>
      <c r="KDC44" s="46"/>
      <c r="KDD44" s="46"/>
      <c r="KDE44" s="46"/>
      <c r="KDF44" s="46"/>
      <c r="KDG44" s="46"/>
      <c r="KDH44" s="46"/>
      <c r="KDI44" s="46"/>
      <c r="KDJ44" s="46"/>
      <c r="KDK44" s="46"/>
      <c r="KDL44" s="46"/>
      <c r="KDM44" s="46"/>
      <c r="KDN44" s="46"/>
      <c r="KDO44" s="46"/>
      <c r="KDP44" s="46"/>
      <c r="KDQ44" s="46"/>
      <c r="KDR44" s="46"/>
      <c r="KDS44" s="46"/>
      <c r="KDT44" s="46"/>
      <c r="KDU44" s="46"/>
      <c r="KDV44" s="46"/>
      <c r="KDW44" s="46"/>
      <c r="KDX44" s="46"/>
      <c r="KDY44" s="46"/>
      <c r="KDZ44" s="46"/>
      <c r="KEA44" s="46"/>
      <c r="KEB44" s="46"/>
      <c r="KEC44" s="46"/>
      <c r="KED44" s="46"/>
      <c r="KEE44" s="46"/>
      <c r="KEF44" s="46"/>
      <c r="KEG44" s="46"/>
      <c r="KEH44" s="46"/>
      <c r="KEI44" s="46"/>
      <c r="KEJ44" s="46"/>
      <c r="KEK44" s="46"/>
      <c r="KEL44" s="46"/>
      <c r="KEM44" s="46"/>
      <c r="KEN44" s="46"/>
      <c r="KEO44" s="46"/>
      <c r="KEP44" s="46"/>
      <c r="KEQ44" s="46"/>
      <c r="KER44" s="46"/>
      <c r="KES44" s="46"/>
      <c r="KET44" s="46"/>
      <c r="KEU44" s="46"/>
      <c r="KEV44" s="46"/>
      <c r="KEW44" s="46"/>
      <c r="KEX44" s="46"/>
      <c r="KEY44" s="46"/>
      <c r="KEZ44" s="46"/>
      <c r="KFA44" s="46"/>
      <c r="KFB44" s="46"/>
      <c r="KFC44" s="46"/>
      <c r="KFD44" s="46"/>
      <c r="KFE44" s="46"/>
      <c r="KFF44" s="46"/>
      <c r="KFG44" s="46"/>
      <c r="KFH44" s="46"/>
      <c r="KFI44" s="46"/>
      <c r="KFJ44" s="46"/>
      <c r="KFK44" s="46"/>
      <c r="KFL44" s="46"/>
      <c r="KFM44" s="46"/>
      <c r="KFN44" s="46"/>
      <c r="KFO44" s="46"/>
      <c r="KFP44" s="46"/>
      <c r="KFQ44" s="46"/>
      <c r="KFR44" s="46"/>
      <c r="KFS44" s="46"/>
      <c r="KFT44" s="46"/>
      <c r="KFU44" s="46"/>
      <c r="KFV44" s="46"/>
      <c r="KFW44" s="46"/>
      <c r="KFX44" s="46"/>
      <c r="KFY44" s="46"/>
      <c r="KFZ44" s="46"/>
      <c r="KGA44" s="46"/>
      <c r="KGB44" s="46"/>
      <c r="KGC44" s="46"/>
      <c r="KGD44" s="46"/>
      <c r="KGE44" s="46"/>
      <c r="KGF44" s="46"/>
      <c r="KGG44" s="46"/>
      <c r="KGH44" s="46"/>
      <c r="KGI44" s="46"/>
      <c r="KGJ44" s="46"/>
      <c r="KGK44" s="46"/>
      <c r="KGL44" s="46"/>
      <c r="KGM44" s="46"/>
      <c r="KGN44" s="46"/>
      <c r="KGO44" s="46"/>
      <c r="KGP44" s="46"/>
      <c r="KGQ44" s="46"/>
      <c r="KGR44" s="46"/>
      <c r="KGS44" s="46"/>
      <c r="KGT44" s="46"/>
      <c r="KGU44" s="46"/>
      <c r="KGV44" s="46"/>
      <c r="KGW44" s="46"/>
      <c r="KGX44" s="46"/>
      <c r="KGY44" s="46"/>
      <c r="KGZ44" s="46"/>
      <c r="KHA44" s="46"/>
      <c r="KHB44" s="46"/>
      <c r="KHC44" s="46"/>
      <c r="KHD44" s="46"/>
      <c r="KHE44" s="46"/>
      <c r="KHF44" s="46"/>
      <c r="KHG44" s="46"/>
      <c r="KHH44" s="46"/>
      <c r="KHI44" s="46"/>
      <c r="KHJ44" s="46"/>
      <c r="KHK44" s="46"/>
      <c r="KHL44" s="46"/>
      <c r="KHM44" s="46"/>
      <c r="KHN44" s="46"/>
      <c r="KHO44" s="46"/>
      <c r="KHP44" s="46"/>
      <c r="KHQ44" s="46"/>
      <c r="KHR44" s="46"/>
      <c r="KHS44" s="46"/>
      <c r="KHT44" s="46"/>
      <c r="KHU44" s="46"/>
      <c r="KHV44" s="46"/>
      <c r="KHW44" s="46"/>
      <c r="KHX44" s="46"/>
      <c r="KHY44" s="46"/>
      <c r="KHZ44" s="46"/>
      <c r="KIA44" s="46"/>
      <c r="KIB44" s="46"/>
      <c r="KIC44" s="46"/>
      <c r="KID44" s="46"/>
      <c r="KIE44" s="46"/>
      <c r="KIF44" s="46"/>
      <c r="KIG44" s="46"/>
      <c r="KIH44" s="46"/>
      <c r="KII44" s="46"/>
      <c r="KIJ44" s="46"/>
      <c r="KIK44" s="46"/>
      <c r="KIL44" s="46"/>
      <c r="KIM44" s="46"/>
      <c r="KIN44" s="46"/>
      <c r="KIO44" s="46"/>
      <c r="KIP44" s="46"/>
      <c r="KIQ44" s="46"/>
      <c r="KIR44" s="46"/>
      <c r="KIS44" s="46"/>
      <c r="KIT44" s="46"/>
      <c r="KIU44" s="46"/>
      <c r="KIV44" s="46"/>
      <c r="KIW44" s="46"/>
      <c r="KIX44" s="46"/>
      <c r="KIY44" s="46"/>
      <c r="KIZ44" s="46"/>
      <c r="KJA44" s="46"/>
      <c r="KJB44" s="46"/>
      <c r="KJC44" s="46"/>
      <c r="KJD44" s="46"/>
      <c r="KJE44" s="46"/>
      <c r="KJF44" s="46"/>
      <c r="KJG44" s="46"/>
      <c r="KJH44" s="46"/>
      <c r="KJI44" s="46"/>
      <c r="KJJ44" s="46"/>
      <c r="KJK44" s="46"/>
      <c r="KJL44" s="46"/>
      <c r="KJM44" s="46"/>
      <c r="KJN44" s="46"/>
      <c r="KJO44" s="46"/>
      <c r="KJP44" s="46"/>
      <c r="KJQ44" s="46"/>
      <c r="KJR44" s="46"/>
      <c r="KJS44" s="46"/>
      <c r="KJT44" s="46"/>
      <c r="KJU44" s="46"/>
      <c r="KJV44" s="46"/>
      <c r="KJW44" s="46"/>
      <c r="KJX44" s="46"/>
      <c r="KJY44" s="46"/>
      <c r="KJZ44" s="46"/>
      <c r="KKA44" s="46"/>
      <c r="KKB44" s="46"/>
      <c r="KKC44" s="46"/>
      <c r="KKD44" s="46"/>
      <c r="KKE44" s="46"/>
      <c r="KKF44" s="46"/>
      <c r="KKG44" s="46"/>
      <c r="KKH44" s="46"/>
      <c r="KKI44" s="46"/>
      <c r="KKJ44" s="46"/>
      <c r="KKK44" s="46"/>
      <c r="KKL44" s="46"/>
      <c r="KKM44" s="46"/>
      <c r="KKN44" s="46"/>
      <c r="KKO44" s="46"/>
      <c r="KKP44" s="46"/>
      <c r="KKQ44" s="46"/>
      <c r="KKR44" s="46"/>
      <c r="KKS44" s="46"/>
      <c r="KKT44" s="46"/>
      <c r="KKU44" s="46"/>
      <c r="KKV44" s="46"/>
      <c r="KKW44" s="46"/>
      <c r="KKX44" s="46"/>
      <c r="KKY44" s="46"/>
      <c r="KKZ44" s="46"/>
      <c r="KLA44" s="46"/>
      <c r="KLB44" s="46"/>
      <c r="KLC44" s="46"/>
      <c r="KLD44" s="46"/>
      <c r="KLE44" s="46"/>
      <c r="KLF44" s="46"/>
      <c r="KLG44" s="46"/>
      <c r="KLH44" s="46"/>
      <c r="KLI44" s="46"/>
      <c r="KLJ44" s="46"/>
      <c r="KLK44" s="46"/>
      <c r="KLL44" s="46"/>
      <c r="KLM44" s="46"/>
      <c r="KLN44" s="46"/>
      <c r="KLO44" s="46"/>
      <c r="KLP44" s="46"/>
      <c r="KLQ44" s="46"/>
      <c r="KLR44" s="46"/>
      <c r="KLS44" s="46"/>
      <c r="KLT44" s="46"/>
      <c r="KLU44" s="46"/>
      <c r="KLV44" s="46"/>
      <c r="KLW44" s="46"/>
      <c r="KLX44" s="46"/>
      <c r="KLY44" s="46"/>
      <c r="KLZ44" s="46"/>
      <c r="KMA44" s="46"/>
      <c r="KMB44" s="46"/>
      <c r="KMC44" s="46"/>
      <c r="KMD44" s="46"/>
      <c r="KME44" s="46"/>
      <c r="KMF44" s="46"/>
      <c r="KMG44" s="46"/>
      <c r="KMH44" s="46"/>
      <c r="KMI44" s="46"/>
      <c r="KMJ44" s="46"/>
      <c r="KMK44" s="46"/>
      <c r="KML44" s="46"/>
      <c r="KMM44" s="46"/>
      <c r="KMN44" s="46"/>
      <c r="KMO44" s="46"/>
      <c r="KMP44" s="46"/>
      <c r="KMQ44" s="46"/>
      <c r="KMR44" s="46"/>
      <c r="KMS44" s="46"/>
      <c r="KMT44" s="46"/>
      <c r="KMU44" s="46"/>
      <c r="KMV44" s="46"/>
      <c r="KMW44" s="46"/>
      <c r="KMX44" s="46"/>
      <c r="KMY44" s="46"/>
      <c r="KMZ44" s="46"/>
      <c r="KNA44" s="46"/>
      <c r="KNB44" s="46"/>
      <c r="KNC44" s="46"/>
      <c r="KND44" s="46"/>
      <c r="KNE44" s="46"/>
      <c r="KNF44" s="46"/>
      <c r="KNG44" s="46"/>
      <c r="KNH44" s="46"/>
      <c r="KNI44" s="46"/>
      <c r="KNJ44" s="46"/>
      <c r="KNK44" s="46"/>
      <c r="KNL44" s="46"/>
      <c r="KNM44" s="46"/>
      <c r="KNN44" s="46"/>
      <c r="KNO44" s="46"/>
      <c r="KNP44" s="46"/>
      <c r="KNQ44" s="46"/>
      <c r="KNR44" s="46"/>
      <c r="KNS44" s="46"/>
      <c r="KNT44" s="46"/>
      <c r="KNU44" s="46"/>
      <c r="KNV44" s="46"/>
      <c r="KNW44" s="46"/>
      <c r="KNX44" s="46"/>
      <c r="KNY44" s="46"/>
      <c r="KNZ44" s="46"/>
      <c r="KOA44" s="46"/>
      <c r="KOB44" s="46"/>
      <c r="KOC44" s="46"/>
      <c r="KOD44" s="46"/>
      <c r="KOE44" s="46"/>
      <c r="KOF44" s="46"/>
      <c r="KOG44" s="46"/>
      <c r="KOH44" s="46"/>
      <c r="KOI44" s="46"/>
      <c r="KOJ44" s="46"/>
      <c r="KOK44" s="46"/>
      <c r="KOL44" s="46"/>
      <c r="KOM44" s="46"/>
      <c r="KON44" s="46"/>
      <c r="KOO44" s="46"/>
      <c r="KOP44" s="46"/>
      <c r="KOQ44" s="46"/>
      <c r="KOR44" s="46"/>
      <c r="KOS44" s="46"/>
      <c r="KOT44" s="46"/>
      <c r="KOU44" s="46"/>
      <c r="KOV44" s="46"/>
      <c r="KOW44" s="46"/>
      <c r="KOX44" s="46"/>
      <c r="KOY44" s="46"/>
      <c r="KOZ44" s="46"/>
      <c r="KPA44" s="46"/>
      <c r="KPB44" s="46"/>
      <c r="KPC44" s="46"/>
      <c r="KPD44" s="46"/>
      <c r="KPE44" s="46"/>
      <c r="KPF44" s="46"/>
      <c r="KPG44" s="46"/>
      <c r="KPH44" s="46"/>
      <c r="KPI44" s="46"/>
      <c r="KPJ44" s="46"/>
      <c r="KPK44" s="46"/>
      <c r="KPL44" s="46"/>
      <c r="KPM44" s="46"/>
      <c r="KPN44" s="46"/>
      <c r="KPO44" s="46"/>
      <c r="KPP44" s="46"/>
      <c r="KPQ44" s="46"/>
      <c r="KPR44" s="46"/>
      <c r="KPS44" s="46"/>
      <c r="KPT44" s="46"/>
      <c r="KPU44" s="46"/>
      <c r="KPV44" s="46"/>
      <c r="KPW44" s="46"/>
      <c r="KPX44" s="46"/>
      <c r="KPY44" s="46"/>
      <c r="KPZ44" s="46"/>
      <c r="KQA44" s="46"/>
      <c r="KQB44" s="46"/>
      <c r="KQC44" s="46"/>
      <c r="KQD44" s="46"/>
      <c r="KQE44" s="46"/>
      <c r="KQF44" s="46"/>
      <c r="KQG44" s="46"/>
      <c r="KQH44" s="46"/>
      <c r="KQI44" s="46"/>
      <c r="KQJ44" s="46"/>
      <c r="KQK44" s="46"/>
      <c r="KQL44" s="46"/>
      <c r="KQM44" s="46"/>
      <c r="KQN44" s="46"/>
      <c r="KQO44" s="46"/>
      <c r="KQP44" s="46"/>
      <c r="KQQ44" s="46"/>
      <c r="KQR44" s="46"/>
      <c r="KQS44" s="46"/>
      <c r="KQT44" s="46"/>
      <c r="KQU44" s="46"/>
      <c r="KQV44" s="46"/>
      <c r="KQW44" s="46"/>
      <c r="KQX44" s="46"/>
      <c r="KQY44" s="46"/>
      <c r="KQZ44" s="46"/>
      <c r="KRA44" s="46"/>
      <c r="KRB44" s="46"/>
      <c r="KRC44" s="46"/>
      <c r="KRD44" s="46"/>
      <c r="KRE44" s="46"/>
      <c r="KRF44" s="46"/>
      <c r="KRG44" s="46"/>
      <c r="KRH44" s="46"/>
      <c r="KRI44" s="46"/>
      <c r="KRJ44" s="46"/>
      <c r="KRK44" s="46"/>
      <c r="KRL44" s="46"/>
      <c r="KRM44" s="46"/>
      <c r="KRN44" s="46"/>
      <c r="KRO44" s="46"/>
      <c r="KRP44" s="46"/>
      <c r="KRQ44" s="46"/>
      <c r="KRR44" s="46"/>
      <c r="KRS44" s="46"/>
      <c r="KRT44" s="46"/>
      <c r="KRU44" s="46"/>
      <c r="KRV44" s="46"/>
      <c r="KRW44" s="46"/>
      <c r="KRX44" s="46"/>
      <c r="KRY44" s="46"/>
      <c r="KRZ44" s="46"/>
      <c r="KSA44" s="46"/>
      <c r="KSB44" s="46"/>
      <c r="KSC44" s="46"/>
      <c r="KSD44" s="46"/>
      <c r="KSE44" s="46"/>
      <c r="KSF44" s="46"/>
      <c r="KSG44" s="46"/>
      <c r="KSH44" s="46"/>
      <c r="KSI44" s="46"/>
      <c r="KSJ44" s="46"/>
      <c r="KSK44" s="46"/>
      <c r="KSL44" s="46"/>
      <c r="KSM44" s="46"/>
      <c r="KSN44" s="46"/>
      <c r="KSO44" s="46"/>
      <c r="KSP44" s="46"/>
      <c r="KSQ44" s="46"/>
      <c r="KSR44" s="46"/>
      <c r="KSS44" s="46"/>
      <c r="KST44" s="46"/>
      <c r="KSU44" s="46"/>
      <c r="KSV44" s="46"/>
      <c r="KSW44" s="46"/>
      <c r="KSX44" s="46"/>
      <c r="KSY44" s="46"/>
      <c r="KSZ44" s="46"/>
      <c r="KTA44" s="46"/>
      <c r="KTB44" s="46"/>
      <c r="KTC44" s="46"/>
      <c r="KTD44" s="46"/>
      <c r="KTE44" s="46"/>
      <c r="KTF44" s="46"/>
      <c r="KTG44" s="46"/>
      <c r="KTH44" s="46"/>
      <c r="KTI44" s="46"/>
      <c r="KTJ44" s="46"/>
      <c r="KTK44" s="46"/>
      <c r="KTL44" s="46"/>
      <c r="KTM44" s="46"/>
      <c r="KTN44" s="46"/>
      <c r="KTO44" s="46"/>
      <c r="KTP44" s="46"/>
      <c r="KTQ44" s="46"/>
      <c r="KTR44" s="46"/>
      <c r="KTS44" s="46"/>
      <c r="KTT44" s="46"/>
      <c r="KTU44" s="46"/>
      <c r="KTV44" s="46"/>
      <c r="KTW44" s="46"/>
      <c r="KTX44" s="46"/>
      <c r="KTY44" s="46"/>
      <c r="KTZ44" s="46"/>
      <c r="KUA44" s="46"/>
      <c r="KUB44" s="46"/>
      <c r="KUC44" s="46"/>
      <c r="KUD44" s="46"/>
      <c r="KUE44" s="46"/>
      <c r="KUF44" s="46"/>
      <c r="KUG44" s="46"/>
      <c r="KUH44" s="46"/>
      <c r="KUI44" s="46"/>
      <c r="KUJ44" s="46"/>
      <c r="KUK44" s="46"/>
      <c r="KUL44" s="46"/>
      <c r="KUM44" s="46"/>
      <c r="KUN44" s="46"/>
      <c r="KUO44" s="46"/>
      <c r="KUP44" s="46"/>
      <c r="KUQ44" s="46"/>
      <c r="KUR44" s="46"/>
      <c r="KUS44" s="46"/>
      <c r="KUT44" s="46"/>
      <c r="KUU44" s="46"/>
      <c r="KUV44" s="46"/>
      <c r="KUW44" s="46"/>
      <c r="KUX44" s="46"/>
      <c r="KUY44" s="46"/>
      <c r="KUZ44" s="46"/>
      <c r="KVA44" s="46"/>
      <c r="KVB44" s="46"/>
      <c r="KVC44" s="46"/>
      <c r="KVD44" s="46"/>
      <c r="KVE44" s="46"/>
      <c r="KVF44" s="46"/>
      <c r="KVG44" s="46"/>
      <c r="KVH44" s="46"/>
      <c r="KVI44" s="46"/>
      <c r="KVJ44" s="46"/>
      <c r="KVK44" s="46"/>
      <c r="KVL44" s="46"/>
      <c r="KVM44" s="46"/>
      <c r="KVN44" s="46"/>
      <c r="KVO44" s="46"/>
      <c r="KVP44" s="46"/>
      <c r="KVQ44" s="46"/>
      <c r="KVR44" s="46"/>
      <c r="KVS44" s="46"/>
      <c r="KVT44" s="46"/>
      <c r="KVU44" s="46"/>
      <c r="KVV44" s="46"/>
      <c r="KVW44" s="46"/>
      <c r="KVX44" s="46"/>
      <c r="KVY44" s="46"/>
      <c r="KVZ44" s="46"/>
      <c r="KWA44" s="46"/>
      <c r="KWB44" s="46"/>
      <c r="KWC44" s="46"/>
      <c r="KWD44" s="46"/>
      <c r="KWE44" s="46"/>
      <c r="KWF44" s="46"/>
      <c r="KWG44" s="46"/>
      <c r="KWH44" s="46"/>
      <c r="KWI44" s="46"/>
      <c r="KWJ44" s="46"/>
      <c r="KWK44" s="46"/>
      <c r="KWL44" s="46"/>
      <c r="KWM44" s="46"/>
      <c r="KWN44" s="46"/>
      <c r="KWO44" s="46"/>
      <c r="KWP44" s="46"/>
      <c r="KWQ44" s="46"/>
      <c r="KWR44" s="46"/>
      <c r="KWS44" s="46"/>
      <c r="KWT44" s="46"/>
      <c r="KWU44" s="46"/>
      <c r="KWV44" s="46"/>
      <c r="KWW44" s="46"/>
      <c r="KWX44" s="46"/>
      <c r="KWY44" s="46"/>
      <c r="KWZ44" s="46"/>
      <c r="KXA44" s="46"/>
      <c r="KXB44" s="46"/>
      <c r="KXC44" s="46"/>
      <c r="KXD44" s="46"/>
      <c r="KXE44" s="46"/>
      <c r="KXF44" s="46"/>
      <c r="KXG44" s="46"/>
      <c r="KXH44" s="46"/>
      <c r="KXI44" s="46"/>
      <c r="KXJ44" s="46"/>
      <c r="KXK44" s="46"/>
      <c r="KXL44" s="46"/>
      <c r="KXM44" s="46"/>
      <c r="KXN44" s="46"/>
      <c r="KXO44" s="46"/>
      <c r="KXP44" s="46"/>
      <c r="KXQ44" s="46"/>
      <c r="KXR44" s="46"/>
      <c r="KXS44" s="46"/>
      <c r="KXT44" s="46"/>
      <c r="KXU44" s="46"/>
      <c r="KXV44" s="46"/>
      <c r="KXW44" s="46"/>
      <c r="KXX44" s="46"/>
      <c r="KXY44" s="46"/>
      <c r="KXZ44" s="46"/>
      <c r="KYA44" s="46"/>
      <c r="KYB44" s="46"/>
      <c r="KYC44" s="46"/>
      <c r="KYD44" s="46"/>
      <c r="KYE44" s="46"/>
      <c r="KYF44" s="46"/>
      <c r="KYG44" s="46"/>
      <c r="KYH44" s="46"/>
      <c r="KYI44" s="46"/>
      <c r="KYJ44" s="46"/>
      <c r="KYK44" s="46"/>
      <c r="KYL44" s="46"/>
      <c r="KYM44" s="46"/>
      <c r="KYN44" s="46"/>
      <c r="KYO44" s="46"/>
      <c r="KYP44" s="46"/>
      <c r="KYQ44" s="46"/>
      <c r="KYR44" s="46"/>
      <c r="KYS44" s="46"/>
      <c r="KYT44" s="46"/>
      <c r="KYU44" s="46"/>
      <c r="KYV44" s="46"/>
      <c r="KYW44" s="46"/>
      <c r="KYX44" s="46"/>
      <c r="KYY44" s="46"/>
      <c r="KYZ44" s="46"/>
      <c r="KZA44" s="46"/>
      <c r="KZB44" s="46"/>
      <c r="KZC44" s="46"/>
      <c r="KZD44" s="46"/>
      <c r="KZE44" s="46"/>
      <c r="KZF44" s="46"/>
      <c r="KZG44" s="46"/>
      <c r="KZH44" s="46"/>
      <c r="KZI44" s="46"/>
      <c r="KZJ44" s="46"/>
      <c r="KZK44" s="46"/>
      <c r="KZL44" s="46"/>
      <c r="KZM44" s="46"/>
      <c r="KZN44" s="46"/>
      <c r="KZO44" s="46"/>
      <c r="KZP44" s="46"/>
      <c r="KZQ44" s="46"/>
      <c r="KZR44" s="46"/>
      <c r="KZS44" s="46"/>
      <c r="KZT44" s="46"/>
      <c r="KZU44" s="46"/>
      <c r="KZV44" s="46"/>
      <c r="KZW44" s="46"/>
      <c r="KZX44" s="46"/>
      <c r="KZY44" s="46"/>
      <c r="KZZ44" s="46"/>
      <c r="LAA44" s="46"/>
      <c r="LAB44" s="46"/>
      <c r="LAC44" s="46"/>
      <c r="LAD44" s="46"/>
      <c r="LAE44" s="46"/>
      <c r="LAF44" s="46"/>
      <c r="LAG44" s="46"/>
      <c r="LAH44" s="46"/>
      <c r="LAI44" s="46"/>
      <c r="LAJ44" s="46"/>
      <c r="LAK44" s="46"/>
      <c r="LAL44" s="46"/>
      <c r="LAM44" s="46"/>
      <c r="LAN44" s="46"/>
      <c r="LAO44" s="46"/>
      <c r="LAP44" s="46"/>
      <c r="LAQ44" s="46"/>
      <c r="LAR44" s="46"/>
      <c r="LAS44" s="46"/>
      <c r="LAT44" s="46"/>
      <c r="LAU44" s="46"/>
      <c r="LAV44" s="46"/>
      <c r="LAW44" s="46"/>
      <c r="LAX44" s="46"/>
      <c r="LAY44" s="46"/>
      <c r="LAZ44" s="46"/>
      <c r="LBA44" s="46"/>
      <c r="LBB44" s="46"/>
      <c r="LBC44" s="46"/>
      <c r="LBD44" s="46"/>
      <c r="LBE44" s="46"/>
      <c r="LBF44" s="46"/>
      <c r="LBG44" s="46"/>
      <c r="LBH44" s="46"/>
      <c r="LBI44" s="46"/>
      <c r="LBJ44" s="46"/>
      <c r="LBK44" s="46"/>
      <c r="LBL44" s="46"/>
      <c r="LBM44" s="46"/>
      <c r="LBN44" s="46"/>
      <c r="LBO44" s="46"/>
      <c r="LBP44" s="46"/>
      <c r="LBQ44" s="46"/>
      <c r="LBR44" s="46"/>
      <c r="LBS44" s="46"/>
      <c r="LBT44" s="46"/>
      <c r="LBU44" s="46"/>
      <c r="LBV44" s="46"/>
      <c r="LBW44" s="46"/>
      <c r="LBX44" s="46"/>
      <c r="LBY44" s="46"/>
      <c r="LBZ44" s="46"/>
      <c r="LCA44" s="46"/>
      <c r="LCB44" s="46"/>
      <c r="LCC44" s="46"/>
      <c r="LCD44" s="46"/>
      <c r="LCE44" s="46"/>
      <c r="LCF44" s="46"/>
      <c r="LCG44" s="46"/>
      <c r="LCH44" s="46"/>
      <c r="LCI44" s="46"/>
      <c r="LCJ44" s="46"/>
      <c r="LCK44" s="46"/>
      <c r="LCL44" s="46"/>
      <c r="LCM44" s="46"/>
      <c r="LCN44" s="46"/>
      <c r="LCO44" s="46"/>
      <c r="LCP44" s="46"/>
      <c r="LCQ44" s="46"/>
      <c r="LCR44" s="46"/>
      <c r="LCS44" s="46"/>
      <c r="LCT44" s="46"/>
      <c r="LCU44" s="46"/>
      <c r="LCV44" s="46"/>
      <c r="LCW44" s="46"/>
      <c r="LCX44" s="46"/>
      <c r="LCY44" s="46"/>
      <c r="LCZ44" s="46"/>
      <c r="LDA44" s="46"/>
      <c r="LDB44" s="46"/>
      <c r="LDC44" s="46"/>
      <c r="LDD44" s="46"/>
      <c r="LDE44" s="46"/>
      <c r="LDF44" s="46"/>
      <c r="LDG44" s="46"/>
      <c r="LDH44" s="46"/>
      <c r="LDI44" s="46"/>
      <c r="LDJ44" s="46"/>
      <c r="LDK44" s="46"/>
      <c r="LDL44" s="46"/>
      <c r="LDM44" s="46"/>
      <c r="LDN44" s="46"/>
      <c r="LDO44" s="46"/>
      <c r="LDP44" s="46"/>
      <c r="LDQ44" s="46"/>
      <c r="LDR44" s="46"/>
      <c r="LDS44" s="46"/>
      <c r="LDT44" s="46"/>
      <c r="LDU44" s="46"/>
      <c r="LDV44" s="46"/>
      <c r="LDW44" s="46"/>
      <c r="LDX44" s="46"/>
      <c r="LDY44" s="46"/>
      <c r="LDZ44" s="46"/>
      <c r="LEA44" s="46"/>
      <c r="LEB44" s="46"/>
      <c r="LEC44" s="46"/>
      <c r="LED44" s="46"/>
      <c r="LEE44" s="46"/>
      <c r="LEF44" s="46"/>
      <c r="LEG44" s="46"/>
      <c r="LEH44" s="46"/>
      <c r="LEI44" s="46"/>
      <c r="LEJ44" s="46"/>
      <c r="LEK44" s="46"/>
      <c r="LEL44" s="46"/>
      <c r="LEM44" s="46"/>
      <c r="LEN44" s="46"/>
      <c r="LEO44" s="46"/>
      <c r="LEP44" s="46"/>
      <c r="LEQ44" s="46"/>
      <c r="LER44" s="46"/>
      <c r="LES44" s="46"/>
      <c r="LET44" s="46"/>
      <c r="LEU44" s="46"/>
      <c r="LEV44" s="46"/>
      <c r="LEW44" s="46"/>
      <c r="LEX44" s="46"/>
      <c r="LEY44" s="46"/>
      <c r="LEZ44" s="46"/>
      <c r="LFA44" s="46"/>
      <c r="LFB44" s="46"/>
      <c r="LFC44" s="46"/>
      <c r="LFD44" s="46"/>
      <c r="LFE44" s="46"/>
      <c r="LFF44" s="46"/>
      <c r="LFG44" s="46"/>
      <c r="LFH44" s="46"/>
      <c r="LFI44" s="46"/>
      <c r="LFJ44" s="46"/>
      <c r="LFK44" s="46"/>
      <c r="LFL44" s="46"/>
      <c r="LFM44" s="46"/>
      <c r="LFN44" s="46"/>
      <c r="LFO44" s="46"/>
      <c r="LFP44" s="46"/>
      <c r="LFQ44" s="46"/>
      <c r="LFR44" s="46"/>
      <c r="LFS44" s="46"/>
      <c r="LFT44" s="46"/>
      <c r="LFU44" s="46"/>
      <c r="LFV44" s="46"/>
      <c r="LFW44" s="46"/>
      <c r="LFX44" s="46"/>
      <c r="LFY44" s="46"/>
      <c r="LFZ44" s="46"/>
      <c r="LGA44" s="46"/>
      <c r="LGB44" s="46"/>
      <c r="LGC44" s="46"/>
      <c r="LGD44" s="46"/>
      <c r="LGE44" s="46"/>
      <c r="LGF44" s="46"/>
      <c r="LGG44" s="46"/>
      <c r="LGH44" s="46"/>
      <c r="LGI44" s="46"/>
      <c r="LGJ44" s="46"/>
      <c r="LGK44" s="46"/>
      <c r="LGL44" s="46"/>
      <c r="LGM44" s="46"/>
      <c r="LGN44" s="46"/>
      <c r="LGO44" s="46"/>
      <c r="LGP44" s="46"/>
      <c r="LGQ44" s="46"/>
      <c r="LGR44" s="46"/>
      <c r="LGS44" s="46"/>
      <c r="LGT44" s="46"/>
      <c r="LGU44" s="46"/>
      <c r="LGV44" s="46"/>
      <c r="LGW44" s="46"/>
      <c r="LGX44" s="46"/>
      <c r="LGY44" s="46"/>
      <c r="LGZ44" s="46"/>
      <c r="LHA44" s="46"/>
      <c r="LHB44" s="46"/>
      <c r="LHC44" s="46"/>
      <c r="LHD44" s="46"/>
      <c r="LHE44" s="46"/>
      <c r="LHF44" s="46"/>
      <c r="LHG44" s="46"/>
      <c r="LHH44" s="46"/>
      <c r="LHI44" s="46"/>
      <c r="LHJ44" s="46"/>
      <c r="LHK44" s="46"/>
      <c r="LHL44" s="46"/>
      <c r="LHM44" s="46"/>
      <c r="LHN44" s="46"/>
      <c r="LHO44" s="46"/>
      <c r="LHP44" s="46"/>
      <c r="LHQ44" s="46"/>
      <c r="LHR44" s="46"/>
      <c r="LHS44" s="46"/>
      <c r="LHT44" s="46"/>
      <c r="LHU44" s="46"/>
      <c r="LHV44" s="46"/>
      <c r="LHW44" s="46"/>
      <c r="LHX44" s="46"/>
      <c r="LHY44" s="46"/>
      <c r="LHZ44" s="46"/>
      <c r="LIA44" s="46"/>
      <c r="LIB44" s="46"/>
      <c r="LIC44" s="46"/>
      <c r="LID44" s="46"/>
      <c r="LIE44" s="46"/>
      <c r="LIF44" s="46"/>
      <c r="LIG44" s="46"/>
      <c r="LIH44" s="46"/>
      <c r="LII44" s="46"/>
      <c r="LIJ44" s="46"/>
      <c r="LIK44" s="46"/>
      <c r="LIL44" s="46"/>
      <c r="LIM44" s="46"/>
      <c r="LIN44" s="46"/>
      <c r="LIO44" s="46"/>
      <c r="LIP44" s="46"/>
      <c r="LIQ44" s="46"/>
      <c r="LIR44" s="46"/>
      <c r="LIS44" s="46"/>
      <c r="LIT44" s="46"/>
      <c r="LIU44" s="46"/>
      <c r="LIV44" s="46"/>
      <c r="LIW44" s="46"/>
      <c r="LIX44" s="46"/>
      <c r="LIY44" s="46"/>
      <c r="LIZ44" s="46"/>
      <c r="LJA44" s="46"/>
      <c r="LJB44" s="46"/>
      <c r="LJC44" s="46"/>
      <c r="LJD44" s="46"/>
      <c r="LJE44" s="46"/>
      <c r="LJF44" s="46"/>
      <c r="LJG44" s="46"/>
      <c r="LJH44" s="46"/>
      <c r="LJI44" s="46"/>
      <c r="LJJ44" s="46"/>
      <c r="LJK44" s="46"/>
      <c r="LJL44" s="46"/>
      <c r="LJM44" s="46"/>
      <c r="LJN44" s="46"/>
      <c r="LJO44" s="46"/>
      <c r="LJP44" s="46"/>
      <c r="LJQ44" s="46"/>
      <c r="LJR44" s="46"/>
      <c r="LJS44" s="46"/>
      <c r="LJT44" s="46"/>
      <c r="LJU44" s="46"/>
      <c r="LJV44" s="46"/>
      <c r="LJW44" s="46"/>
      <c r="LJX44" s="46"/>
      <c r="LJY44" s="46"/>
      <c r="LJZ44" s="46"/>
      <c r="LKA44" s="46"/>
      <c r="LKB44" s="46"/>
      <c r="LKC44" s="46"/>
      <c r="LKD44" s="46"/>
      <c r="LKE44" s="46"/>
      <c r="LKF44" s="46"/>
      <c r="LKG44" s="46"/>
      <c r="LKH44" s="46"/>
      <c r="LKI44" s="46"/>
      <c r="LKJ44" s="46"/>
      <c r="LKK44" s="46"/>
      <c r="LKL44" s="46"/>
      <c r="LKM44" s="46"/>
      <c r="LKN44" s="46"/>
      <c r="LKO44" s="46"/>
      <c r="LKP44" s="46"/>
      <c r="LKQ44" s="46"/>
      <c r="LKR44" s="46"/>
      <c r="LKS44" s="46"/>
      <c r="LKT44" s="46"/>
      <c r="LKU44" s="46"/>
      <c r="LKV44" s="46"/>
      <c r="LKW44" s="46"/>
      <c r="LKX44" s="46"/>
      <c r="LKY44" s="46"/>
      <c r="LKZ44" s="46"/>
      <c r="LLA44" s="46"/>
      <c r="LLB44" s="46"/>
      <c r="LLC44" s="46"/>
      <c r="LLD44" s="46"/>
      <c r="LLE44" s="46"/>
      <c r="LLF44" s="46"/>
      <c r="LLG44" s="46"/>
      <c r="LLH44" s="46"/>
      <c r="LLI44" s="46"/>
      <c r="LLJ44" s="46"/>
      <c r="LLK44" s="46"/>
      <c r="LLL44" s="46"/>
      <c r="LLM44" s="46"/>
      <c r="LLN44" s="46"/>
      <c r="LLO44" s="46"/>
      <c r="LLP44" s="46"/>
      <c r="LLQ44" s="46"/>
      <c r="LLR44" s="46"/>
      <c r="LLS44" s="46"/>
      <c r="LLT44" s="46"/>
      <c r="LLU44" s="46"/>
      <c r="LLV44" s="46"/>
      <c r="LLW44" s="46"/>
      <c r="LLX44" s="46"/>
      <c r="LLY44" s="46"/>
      <c r="LLZ44" s="46"/>
      <c r="LMA44" s="46"/>
      <c r="LMB44" s="46"/>
      <c r="LMC44" s="46"/>
      <c r="LMD44" s="46"/>
      <c r="LME44" s="46"/>
      <c r="LMF44" s="46"/>
      <c r="LMG44" s="46"/>
      <c r="LMH44" s="46"/>
      <c r="LMI44" s="46"/>
      <c r="LMJ44" s="46"/>
      <c r="LMK44" s="46"/>
      <c r="LML44" s="46"/>
      <c r="LMM44" s="46"/>
      <c r="LMN44" s="46"/>
      <c r="LMO44" s="46"/>
      <c r="LMP44" s="46"/>
      <c r="LMQ44" s="46"/>
      <c r="LMR44" s="46"/>
      <c r="LMS44" s="46"/>
      <c r="LMT44" s="46"/>
      <c r="LMU44" s="46"/>
      <c r="LMV44" s="46"/>
      <c r="LMW44" s="46"/>
      <c r="LMX44" s="46"/>
      <c r="LMY44" s="46"/>
      <c r="LMZ44" s="46"/>
      <c r="LNA44" s="46"/>
      <c r="LNB44" s="46"/>
      <c r="LNC44" s="46"/>
      <c r="LND44" s="46"/>
      <c r="LNE44" s="46"/>
      <c r="LNF44" s="46"/>
      <c r="LNG44" s="46"/>
      <c r="LNH44" s="46"/>
      <c r="LNI44" s="46"/>
      <c r="LNJ44" s="46"/>
      <c r="LNK44" s="46"/>
      <c r="LNL44" s="46"/>
      <c r="LNM44" s="46"/>
      <c r="LNN44" s="46"/>
      <c r="LNO44" s="46"/>
      <c r="LNP44" s="46"/>
      <c r="LNQ44" s="46"/>
      <c r="LNR44" s="46"/>
      <c r="LNS44" s="46"/>
      <c r="LNT44" s="46"/>
      <c r="LNU44" s="46"/>
      <c r="LNV44" s="46"/>
      <c r="LNW44" s="46"/>
      <c r="LNX44" s="46"/>
      <c r="LNY44" s="46"/>
      <c r="LNZ44" s="46"/>
      <c r="LOA44" s="46"/>
      <c r="LOB44" s="46"/>
      <c r="LOC44" s="46"/>
      <c r="LOD44" s="46"/>
      <c r="LOE44" s="46"/>
      <c r="LOF44" s="46"/>
      <c r="LOG44" s="46"/>
      <c r="LOH44" s="46"/>
      <c r="LOI44" s="46"/>
      <c r="LOJ44" s="46"/>
      <c r="LOK44" s="46"/>
      <c r="LOL44" s="46"/>
      <c r="LOM44" s="46"/>
      <c r="LON44" s="46"/>
      <c r="LOO44" s="46"/>
      <c r="LOP44" s="46"/>
      <c r="LOQ44" s="46"/>
      <c r="LOR44" s="46"/>
      <c r="LOS44" s="46"/>
      <c r="LOT44" s="46"/>
      <c r="LOU44" s="46"/>
      <c r="LOV44" s="46"/>
      <c r="LOW44" s="46"/>
      <c r="LOX44" s="46"/>
      <c r="LOY44" s="46"/>
      <c r="LOZ44" s="46"/>
      <c r="LPA44" s="46"/>
      <c r="LPB44" s="46"/>
      <c r="LPC44" s="46"/>
      <c r="LPD44" s="46"/>
      <c r="LPE44" s="46"/>
      <c r="LPF44" s="46"/>
      <c r="LPG44" s="46"/>
      <c r="LPH44" s="46"/>
      <c r="LPI44" s="46"/>
      <c r="LPJ44" s="46"/>
      <c r="LPK44" s="46"/>
      <c r="LPL44" s="46"/>
      <c r="LPM44" s="46"/>
      <c r="LPN44" s="46"/>
      <c r="LPO44" s="46"/>
      <c r="LPP44" s="46"/>
      <c r="LPQ44" s="46"/>
      <c r="LPR44" s="46"/>
      <c r="LPS44" s="46"/>
      <c r="LPT44" s="46"/>
      <c r="LPU44" s="46"/>
      <c r="LPV44" s="46"/>
      <c r="LPW44" s="46"/>
      <c r="LPX44" s="46"/>
      <c r="LPY44" s="46"/>
      <c r="LPZ44" s="46"/>
      <c r="LQA44" s="46"/>
      <c r="LQB44" s="46"/>
      <c r="LQC44" s="46"/>
      <c r="LQD44" s="46"/>
      <c r="LQE44" s="46"/>
      <c r="LQF44" s="46"/>
      <c r="LQG44" s="46"/>
      <c r="LQH44" s="46"/>
      <c r="LQI44" s="46"/>
      <c r="LQJ44" s="46"/>
      <c r="LQK44" s="46"/>
      <c r="LQL44" s="46"/>
      <c r="LQM44" s="46"/>
      <c r="LQN44" s="46"/>
      <c r="LQO44" s="46"/>
      <c r="LQP44" s="46"/>
      <c r="LQQ44" s="46"/>
      <c r="LQR44" s="46"/>
      <c r="LQS44" s="46"/>
      <c r="LQT44" s="46"/>
      <c r="LQU44" s="46"/>
      <c r="LQV44" s="46"/>
      <c r="LQW44" s="46"/>
      <c r="LQX44" s="46"/>
      <c r="LQY44" s="46"/>
      <c r="LQZ44" s="46"/>
      <c r="LRA44" s="46"/>
      <c r="LRB44" s="46"/>
      <c r="LRC44" s="46"/>
      <c r="LRD44" s="46"/>
      <c r="LRE44" s="46"/>
      <c r="LRF44" s="46"/>
      <c r="LRG44" s="46"/>
      <c r="LRH44" s="46"/>
      <c r="LRI44" s="46"/>
      <c r="LRJ44" s="46"/>
      <c r="LRK44" s="46"/>
      <c r="LRL44" s="46"/>
      <c r="LRM44" s="46"/>
      <c r="LRN44" s="46"/>
      <c r="LRO44" s="46"/>
      <c r="LRP44" s="46"/>
      <c r="LRQ44" s="46"/>
      <c r="LRR44" s="46"/>
      <c r="LRS44" s="46"/>
      <c r="LRT44" s="46"/>
      <c r="LRU44" s="46"/>
      <c r="LRV44" s="46"/>
      <c r="LRW44" s="46"/>
      <c r="LRX44" s="46"/>
      <c r="LRY44" s="46"/>
      <c r="LRZ44" s="46"/>
      <c r="LSA44" s="46"/>
      <c r="LSB44" s="46"/>
      <c r="LSC44" s="46"/>
      <c r="LSD44" s="46"/>
      <c r="LSE44" s="46"/>
      <c r="LSF44" s="46"/>
      <c r="LSG44" s="46"/>
      <c r="LSH44" s="46"/>
      <c r="LSI44" s="46"/>
      <c r="LSJ44" s="46"/>
      <c r="LSK44" s="46"/>
      <c r="LSL44" s="46"/>
      <c r="LSM44" s="46"/>
      <c r="LSN44" s="46"/>
      <c r="LSO44" s="46"/>
      <c r="LSP44" s="46"/>
      <c r="LSQ44" s="46"/>
      <c r="LSR44" s="46"/>
      <c r="LSS44" s="46"/>
      <c r="LST44" s="46"/>
      <c r="LSU44" s="46"/>
      <c r="LSV44" s="46"/>
      <c r="LSW44" s="46"/>
      <c r="LSX44" s="46"/>
      <c r="LSY44" s="46"/>
      <c r="LSZ44" s="46"/>
      <c r="LTA44" s="46"/>
      <c r="LTB44" s="46"/>
      <c r="LTC44" s="46"/>
      <c r="LTD44" s="46"/>
      <c r="LTE44" s="46"/>
      <c r="LTF44" s="46"/>
      <c r="LTG44" s="46"/>
      <c r="LTH44" s="46"/>
      <c r="LTI44" s="46"/>
      <c r="LTJ44" s="46"/>
      <c r="LTK44" s="46"/>
      <c r="LTL44" s="46"/>
      <c r="LTM44" s="46"/>
      <c r="LTN44" s="46"/>
      <c r="LTO44" s="46"/>
      <c r="LTP44" s="46"/>
      <c r="LTQ44" s="46"/>
      <c r="LTR44" s="46"/>
      <c r="LTS44" s="46"/>
      <c r="LTT44" s="46"/>
      <c r="LTU44" s="46"/>
      <c r="LTV44" s="46"/>
      <c r="LTW44" s="46"/>
      <c r="LTX44" s="46"/>
      <c r="LTY44" s="46"/>
      <c r="LTZ44" s="46"/>
      <c r="LUA44" s="46"/>
      <c r="LUB44" s="46"/>
      <c r="LUC44" s="46"/>
      <c r="LUD44" s="46"/>
      <c r="LUE44" s="46"/>
      <c r="LUF44" s="46"/>
      <c r="LUG44" s="46"/>
      <c r="LUH44" s="46"/>
      <c r="LUI44" s="46"/>
      <c r="LUJ44" s="46"/>
      <c r="LUK44" s="46"/>
      <c r="LUL44" s="46"/>
      <c r="LUM44" s="46"/>
      <c r="LUN44" s="46"/>
      <c r="LUO44" s="46"/>
      <c r="LUP44" s="46"/>
      <c r="LUQ44" s="46"/>
      <c r="LUR44" s="46"/>
      <c r="LUS44" s="46"/>
      <c r="LUT44" s="46"/>
      <c r="LUU44" s="46"/>
      <c r="LUV44" s="46"/>
      <c r="LUW44" s="46"/>
      <c r="LUX44" s="46"/>
      <c r="LUY44" s="46"/>
      <c r="LUZ44" s="46"/>
      <c r="LVA44" s="46"/>
      <c r="LVB44" s="46"/>
      <c r="LVC44" s="46"/>
      <c r="LVD44" s="46"/>
      <c r="LVE44" s="46"/>
      <c r="LVF44" s="46"/>
      <c r="LVG44" s="46"/>
      <c r="LVH44" s="46"/>
      <c r="LVI44" s="46"/>
      <c r="LVJ44" s="46"/>
      <c r="LVK44" s="46"/>
      <c r="LVL44" s="46"/>
      <c r="LVM44" s="46"/>
      <c r="LVN44" s="46"/>
      <c r="LVO44" s="46"/>
      <c r="LVP44" s="46"/>
      <c r="LVQ44" s="46"/>
      <c r="LVR44" s="46"/>
      <c r="LVS44" s="46"/>
      <c r="LVT44" s="46"/>
      <c r="LVU44" s="46"/>
      <c r="LVV44" s="46"/>
      <c r="LVW44" s="46"/>
      <c r="LVX44" s="46"/>
      <c r="LVY44" s="46"/>
      <c r="LVZ44" s="46"/>
      <c r="LWA44" s="46"/>
      <c r="LWB44" s="46"/>
      <c r="LWC44" s="46"/>
      <c r="LWD44" s="46"/>
      <c r="LWE44" s="46"/>
      <c r="LWF44" s="46"/>
      <c r="LWG44" s="46"/>
      <c r="LWH44" s="46"/>
      <c r="LWI44" s="46"/>
      <c r="LWJ44" s="46"/>
      <c r="LWK44" s="46"/>
      <c r="LWL44" s="46"/>
      <c r="LWM44" s="46"/>
      <c r="LWN44" s="46"/>
      <c r="LWO44" s="46"/>
      <c r="LWP44" s="46"/>
      <c r="LWQ44" s="46"/>
      <c r="LWR44" s="46"/>
      <c r="LWS44" s="46"/>
      <c r="LWT44" s="46"/>
      <c r="LWU44" s="46"/>
      <c r="LWV44" s="46"/>
      <c r="LWW44" s="46"/>
      <c r="LWX44" s="46"/>
      <c r="LWY44" s="46"/>
      <c r="LWZ44" s="46"/>
      <c r="LXA44" s="46"/>
      <c r="LXB44" s="46"/>
      <c r="LXC44" s="46"/>
      <c r="LXD44" s="46"/>
      <c r="LXE44" s="46"/>
      <c r="LXF44" s="46"/>
      <c r="LXG44" s="46"/>
      <c r="LXH44" s="46"/>
      <c r="LXI44" s="46"/>
      <c r="LXJ44" s="46"/>
      <c r="LXK44" s="46"/>
      <c r="LXL44" s="46"/>
      <c r="LXM44" s="46"/>
      <c r="LXN44" s="46"/>
      <c r="LXO44" s="46"/>
      <c r="LXP44" s="46"/>
      <c r="LXQ44" s="46"/>
      <c r="LXR44" s="46"/>
      <c r="LXS44" s="46"/>
      <c r="LXT44" s="46"/>
      <c r="LXU44" s="46"/>
      <c r="LXV44" s="46"/>
      <c r="LXW44" s="46"/>
      <c r="LXX44" s="46"/>
      <c r="LXY44" s="46"/>
      <c r="LXZ44" s="46"/>
      <c r="LYA44" s="46"/>
      <c r="LYB44" s="46"/>
      <c r="LYC44" s="46"/>
      <c r="LYD44" s="46"/>
      <c r="LYE44" s="46"/>
      <c r="LYF44" s="46"/>
      <c r="LYG44" s="46"/>
      <c r="LYH44" s="46"/>
      <c r="LYI44" s="46"/>
      <c r="LYJ44" s="46"/>
      <c r="LYK44" s="46"/>
      <c r="LYL44" s="46"/>
      <c r="LYM44" s="46"/>
      <c r="LYN44" s="46"/>
      <c r="LYO44" s="46"/>
      <c r="LYP44" s="46"/>
      <c r="LYQ44" s="46"/>
      <c r="LYR44" s="46"/>
      <c r="LYS44" s="46"/>
      <c r="LYT44" s="46"/>
      <c r="LYU44" s="46"/>
      <c r="LYV44" s="46"/>
      <c r="LYW44" s="46"/>
      <c r="LYX44" s="46"/>
      <c r="LYY44" s="46"/>
      <c r="LYZ44" s="46"/>
      <c r="LZA44" s="46"/>
      <c r="LZB44" s="46"/>
      <c r="LZC44" s="46"/>
      <c r="LZD44" s="46"/>
      <c r="LZE44" s="46"/>
      <c r="LZF44" s="46"/>
      <c r="LZG44" s="46"/>
      <c r="LZH44" s="46"/>
      <c r="LZI44" s="46"/>
      <c r="LZJ44" s="46"/>
      <c r="LZK44" s="46"/>
      <c r="LZL44" s="46"/>
      <c r="LZM44" s="46"/>
      <c r="LZN44" s="46"/>
      <c r="LZO44" s="46"/>
      <c r="LZP44" s="46"/>
      <c r="LZQ44" s="46"/>
      <c r="LZR44" s="46"/>
      <c r="LZS44" s="46"/>
      <c r="LZT44" s="46"/>
      <c r="LZU44" s="46"/>
      <c r="LZV44" s="46"/>
      <c r="LZW44" s="46"/>
      <c r="LZX44" s="46"/>
      <c r="LZY44" s="46"/>
      <c r="LZZ44" s="46"/>
      <c r="MAA44" s="46"/>
      <c r="MAB44" s="46"/>
      <c r="MAC44" s="46"/>
      <c r="MAD44" s="46"/>
      <c r="MAE44" s="46"/>
      <c r="MAF44" s="46"/>
      <c r="MAG44" s="46"/>
      <c r="MAH44" s="46"/>
      <c r="MAI44" s="46"/>
      <c r="MAJ44" s="46"/>
      <c r="MAK44" s="46"/>
      <c r="MAL44" s="46"/>
      <c r="MAM44" s="46"/>
      <c r="MAN44" s="46"/>
      <c r="MAO44" s="46"/>
      <c r="MAP44" s="46"/>
      <c r="MAQ44" s="46"/>
      <c r="MAR44" s="46"/>
      <c r="MAS44" s="46"/>
      <c r="MAT44" s="46"/>
      <c r="MAU44" s="46"/>
      <c r="MAV44" s="46"/>
      <c r="MAW44" s="46"/>
      <c r="MAX44" s="46"/>
      <c r="MAY44" s="46"/>
      <c r="MAZ44" s="46"/>
      <c r="MBA44" s="46"/>
      <c r="MBB44" s="46"/>
      <c r="MBC44" s="46"/>
      <c r="MBD44" s="46"/>
      <c r="MBE44" s="46"/>
      <c r="MBF44" s="46"/>
      <c r="MBG44" s="46"/>
      <c r="MBH44" s="46"/>
      <c r="MBI44" s="46"/>
      <c r="MBJ44" s="46"/>
      <c r="MBK44" s="46"/>
      <c r="MBL44" s="46"/>
      <c r="MBM44" s="46"/>
      <c r="MBN44" s="46"/>
      <c r="MBO44" s="46"/>
      <c r="MBP44" s="46"/>
      <c r="MBQ44" s="46"/>
      <c r="MBR44" s="46"/>
      <c r="MBS44" s="46"/>
      <c r="MBT44" s="46"/>
      <c r="MBU44" s="46"/>
      <c r="MBV44" s="46"/>
      <c r="MBW44" s="46"/>
      <c r="MBX44" s="46"/>
      <c r="MBY44" s="46"/>
      <c r="MBZ44" s="46"/>
      <c r="MCA44" s="46"/>
      <c r="MCB44" s="46"/>
      <c r="MCC44" s="46"/>
      <c r="MCD44" s="46"/>
      <c r="MCE44" s="46"/>
      <c r="MCF44" s="46"/>
      <c r="MCG44" s="46"/>
      <c r="MCH44" s="46"/>
      <c r="MCI44" s="46"/>
      <c r="MCJ44" s="46"/>
      <c r="MCK44" s="46"/>
      <c r="MCL44" s="46"/>
      <c r="MCM44" s="46"/>
      <c r="MCN44" s="46"/>
      <c r="MCO44" s="46"/>
      <c r="MCP44" s="46"/>
      <c r="MCQ44" s="46"/>
      <c r="MCR44" s="46"/>
      <c r="MCS44" s="46"/>
      <c r="MCT44" s="46"/>
      <c r="MCU44" s="46"/>
      <c r="MCV44" s="46"/>
      <c r="MCW44" s="46"/>
      <c r="MCX44" s="46"/>
      <c r="MCY44" s="46"/>
      <c r="MCZ44" s="46"/>
      <c r="MDA44" s="46"/>
      <c r="MDB44" s="46"/>
      <c r="MDC44" s="46"/>
      <c r="MDD44" s="46"/>
      <c r="MDE44" s="46"/>
      <c r="MDF44" s="46"/>
      <c r="MDG44" s="46"/>
      <c r="MDH44" s="46"/>
      <c r="MDI44" s="46"/>
      <c r="MDJ44" s="46"/>
      <c r="MDK44" s="46"/>
      <c r="MDL44" s="46"/>
      <c r="MDM44" s="46"/>
      <c r="MDN44" s="46"/>
      <c r="MDO44" s="46"/>
      <c r="MDP44" s="46"/>
      <c r="MDQ44" s="46"/>
      <c r="MDR44" s="46"/>
      <c r="MDS44" s="46"/>
      <c r="MDT44" s="46"/>
      <c r="MDU44" s="46"/>
      <c r="MDV44" s="46"/>
      <c r="MDW44" s="46"/>
      <c r="MDX44" s="46"/>
      <c r="MDY44" s="46"/>
      <c r="MDZ44" s="46"/>
      <c r="MEA44" s="46"/>
      <c r="MEB44" s="46"/>
      <c r="MEC44" s="46"/>
      <c r="MED44" s="46"/>
      <c r="MEE44" s="46"/>
      <c r="MEF44" s="46"/>
      <c r="MEG44" s="46"/>
      <c r="MEH44" s="46"/>
      <c r="MEI44" s="46"/>
      <c r="MEJ44" s="46"/>
      <c r="MEK44" s="46"/>
      <c r="MEL44" s="46"/>
      <c r="MEM44" s="46"/>
      <c r="MEN44" s="46"/>
      <c r="MEO44" s="46"/>
      <c r="MEP44" s="46"/>
      <c r="MEQ44" s="46"/>
      <c r="MER44" s="46"/>
      <c r="MES44" s="46"/>
      <c r="MET44" s="46"/>
      <c r="MEU44" s="46"/>
      <c r="MEV44" s="46"/>
      <c r="MEW44" s="46"/>
      <c r="MEX44" s="46"/>
      <c r="MEY44" s="46"/>
      <c r="MEZ44" s="46"/>
      <c r="MFA44" s="46"/>
      <c r="MFB44" s="46"/>
      <c r="MFC44" s="46"/>
      <c r="MFD44" s="46"/>
      <c r="MFE44" s="46"/>
      <c r="MFF44" s="46"/>
      <c r="MFG44" s="46"/>
      <c r="MFH44" s="46"/>
      <c r="MFI44" s="46"/>
      <c r="MFJ44" s="46"/>
      <c r="MFK44" s="46"/>
      <c r="MFL44" s="46"/>
      <c r="MFM44" s="46"/>
      <c r="MFN44" s="46"/>
      <c r="MFO44" s="46"/>
      <c r="MFP44" s="46"/>
      <c r="MFQ44" s="46"/>
      <c r="MFR44" s="46"/>
      <c r="MFS44" s="46"/>
      <c r="MFT44" s="46"/>
      <c r="MFU44" s="46"/>
      <c r="MFV44" s="46"/>
      <c r="MFW44" s="46"/>
      <c r="MFX44" s="46"/>
      <c r="MFY44" s="46"/>
      <c r="MFZ44" s="46"/>
      <c r="MGA44" s="46"/>
      <c r="MGB44" s="46"/>
      <c r="MGC44" s="46"/>
      <c r="MGD44" s="46"/>
      <c r="MGE44" s="46"/>
      <c r="MGF44" s="46"/>
      <c r="MGG44" s="46"/>
      <c r="MGH44" s="46"/>
      <c r="MGI44" s="46"/>
      <c r="MGJ44" s="46"/>
      <c r="MGK44" s="46"/>
      <c r="MGL44" s="46"/>
      <c r="MGM44" s="46"/>
      <c r="MGN44" s="46"/>
      <c r="MGO44" s="46"/>
      <c r="MGP44" s="46"/>
      <c r="MGQ44" s="46"/>
      <c r="MGR44" s="46"/>
      <c r="MGS44" s="46"/>
      <c r="MGT44" s="46"/>
      <c r="MGU44" s="46"/>
      <c r="MGV44" s="46"/>
      <c r="MGW44" s="46"/>
      <c r="MGX44" s="46"/>
      <c r="MGY44" s="46"/>
      <c r="MGZ44" s="46"/>
      <c r="MHA44" s="46"/>
      <c r="MHB44" s="46"/>
      <c r="MHC44" s="46"/>
      <c r="MHD44" s="46"/>
      <c r="MHE44" s="46"/>
      <c r="MHF44" s="46"/>
      <c r="MHG44" s="46"/>
      <c r="MHH44" s="46"/>
      <c r="MHI44" s="46"/>
      <c r="MHJ44" s="46"/>
      <c r="MHK44" s="46"/>
      <c r="MHL44" s="46"/>
      <c r="MHM44" s="46"/>
      <c r="MHN44" s="46"/>
      <c r="MHO44" s="46"/>
      <c r="MHP44" s="46"/>
      <c r="MHQ44" s="46"/>
      <c r="MHR44" s="46"/>
      <c r="MHS44" s="46"/>
      <c r="MHT44" s="46"/>
      <c r="MHU44" s="46"/>
      <c r="MHV44" s="46"/>
      <c r="MHW44" s="46"/>
      <c r="MHX44" s="46"/>
      <c r="MHY44" s="46"/>
      <c r="MHZ44" s="46"/>
      <c r="MIA44" s="46"/>
      <c r="MIB44" s="46"/>
      <c r="MIC44" s="46"/>
      <c r="MID44" s="46"/>
      <c r="MIE44" s="46"/>
      <c r="MIF44" s="46"/>
      <c r="MIG44" s="46"/>
      <c r="MIH44" s="46"/>
      <c r="MII44" s="46"/>
      <c r="MIJ44" s="46"/>
      <c r="MIK44" s="46"/>
      <c r="MIL44" s="46"/>
      <c r="MIM44" s="46"/>
      <c r="MIN44" s="46"/>
      <c r="MIO44" s="46"/>
      <c r="MIP44" s="46"/>
      <c r="MIQ44" s="46"/>
      <c r="MIR44" s="46"/>
      <c r="MIS44" s="46"/>
      <c r="MIT44" s="46"/>
      <c r="MIU44" s="46"/>
      <c r="MIV44" s="46"/>
      <c r="MIW44" s="46"/>
      <c r="MIX44" s="46"/>
      <c r="MIY44" s="46"/>
      <c r="MIZ44" s="46"/>
      <c r="MJA44" s="46"/>
      <c r="MJB44" s="46"/>
      <c r="MJC44" s="46"/>
      <c r="MJD44" s="46"/>
      <c r="MJE44" s="46"/>
      <c r="MJF44" s="46"/>
      <c r="MJG44" s="46"/>
      <c r="MJH44" s="46"/>
      <c r="MJI44" s="46"/>
      <c r="MJJ44" s="46"/>
      <c r="MJK44" s="46"/>
      <c r="MJL44" s="46"/>
      <c r="MJM44" s="46"/>
      <c r="MJN44" s="46"/>
      <c r="MJO44" s="46"/>
      <c r="MJP44" s="46"/>
      <c r="MJQ44" s="46"/>
      <c r="MJR44" s="46"/>
      <c r="MJS44" s="46"/>
      <c r="MJT44" s="46"/>
      <c r="MJU44" s="46"/>
      <c r="MJV44" s="46"/>
      <c r="MJW44" s="46"/>
      <c r="MJX44" s="46"/>
      <c r="MJY44" s="46"/>
      <c r="MJZ44" s="46"/>
      <c r="MKA44" s="46"/>
      <c r="MKB44" s="46"/>
      <c r="MKC44" s="46"/>
      <c r="MKD44" s="46"/>
      <c r="MKE44" s="46"/>
      <c r="MKF44" s="46"/>
      <c r="MKG44" s="46"/>
      <c r="MKH44" s="46"/>
      <c r="MKI44" s="46"/>
      <c r="MKJ44" s="46"/>
      <c r="MKK44" s="46"/>
      <c r="MKL44" s="46"/>
      <c r="MKM44" s="46"/>
      <c r="MKN44" s="46"/>
      <c r="MKO44" s="46"/>
      <c r="MKP44" s="46"/>
      <c r="MKQ44" s="46"/>
      <c r="MKR44" s="46"/>
      <c r="MKS44" s="46"/>
      <c r="MKT44" s="46"/>
      <c r="MKU44" s="46"/>
      <c r="MKV44" s="46"/>
      <c r="MKW44" s="46"/>
      <c r="MKX44" s="46"/>
      <c r="MKY44" s="46"/>
      <c r="MKZ44" s="46"/>
      <c r="MLA44" s="46"/>
      <c r="MLB44" s="46"/>
      <c r="MLC44" s="46"/>
      <c r="MLD44" s="46"/>
      <c r="MLE44" s="46"/>
      <c r="MLF44" s="46"/>
      <c r="MLG44" s="46"/>
      <c r="MLH44" s="46"/>
      <c r="MLI44" s="46"/>
      <c r="MLJ44" s="46"/>
      <c r="MLK44" s="46"/>
      <c r="MLL44" s="46"/>
      <c r="MLM44" s="46"/>
      <c r="MLN44" s="46"/>
      <c r="MLO44" s="46"/>
      <c r="MLP44" s="46"/>
      <c r="MLQ44" s="46"/>
      <c r="MLR44" s="46"/>
      <c r="MLS44" s="46"/>
      <c r="MLT44" s="46"/>
      <c r="MLU44" s="46"/>
      <c r="MLV44" s="46"/>
      <c r="MLW44" s="46"/>
      <c r="MLX44" s="46"/>
      <c r="MLY44" s="46"/>
      <c r="MLZ44" s="46"/>
      <c r="MMA44" s="46"/>
      <c r="MMB44" s="46"/>
      <c r="MMC44" s="46"/>
      <c r="MMD44" s="46"/>
      <c r="MME44" s="46"/>
      <c r="MMF44" s="46"/>
      <c r="MMG44" s="46"/>
      <c r="MMH44" s="46"/>
      <c r="MMI44" s="46"/>
      <c r="MMJ44" s="46"/>
      <c r="MMK44" s="46"/>
      <c r="MML44" s="46"/>
      <c r="MMM44" s="46"/>
      <c r="MMN44" s="46"/>
      <c r="MMO44" s="46"/>
      <c r="MMP44" s="46"/>
      <c r="MMQ44" s="46"/>
      <c r="MMR44" s="46"/>
      <c r="MMS44" s="46"/>
      <c r="MMT44" s="46"/>
      <c r="MMU44" s="46"/>
      <c r="MMV44" s="46"/>
      <c r="MMW44" s="46"/>
      <c r="MMX44" s="46"/>
      <c r="MMY44" s="46"/>
      <c r="MMZ44" s="46"/>
      <c r="MNA44" s="46"/>
      <c r="MNB44" s="46"/>
      <c r="MNC44" s="46"/>
      <c r="MND44" s="46"/>
      <c r="MNE44" s="46"/>
      <c r="MNF44" s="46"/>
      <c r="MNG44" s="46"/>
      <c r="MNH44" s="46"/>
      <c r="MNI44" s="46"/>
      <c r="MNJ44" s="46"/>
      <c r="MNK44" s="46"/>
      <c r="MNL44" s="46"/>
      <c r="MNM44" s="46"/>
      <c r="MNN44" s="46"/>
      <c r="MNO44" s="46"/>
      <c r="MNP44" s="46"/>
      <c r="MNQ44" s="46"/>
      <c r="MNR44" s="46"/>
      <c r="MNS44" s="46"/>
      <c r="MNT44" s="46"/>
      <c r="MNU44" s="46"/>
      <c r="MNV44" s="46"/>
      <c r="MNW44" s="46"/>
      <c r="MNX44" s="46"/>
      <c r="MNY44" s="46"/>
      <c r="MNZ44" s="46"/>
      <c r="MOA44" s="46"/>
      <c r="MOB44" s="46"/>
      <c r="MOC44" s="46"/>
      <c r="MOD44" s="46"/>
      <c r="MOE44" s="46"/>
      <c r="MOF44" s="46"/>
      <c r="MOG44" s="46"/>
      <c r="MOH44" s="46"/>
      <c r="MOI44" s="46"/>
      <c r="MOJ44" s="46"/>
      <c r="MOK44" s="46"/>
      <c r="MOL44" s="46"/>
      <c r="MOM44" s="46"/>
      <c r="MON44" s="46"/>
      <c r="MOO44" s="46"/>
      <c r="MOP44" s="46"/>
      <c r="MOQ44" s="46"/>
      <c r="MOR44" s="46"/>
      <c r="MOS44" s="46"/>
      <c r="MOT44" s="46"/>
      <c r="MOU44" s="46"/>
      <c r="MOV44" s="46"/>
      <c r="MOW44" s="46"/>
      <c r="MOX44" s="46"/>
      <c r="MOY44" s="46"/>
      <c r="MOZ44" s="46"/>
      <c r="MPA44" s="46"/>
      <c r="MPB44" s="46"/>
      <c r="MPC44" s="46"/>
      <c r="MPD44" s="46"/>
      <c r="MPE44" s="46"/>
      <c r="MPF44" s="46"/>
      <c r="MPG44" s="46"/>
      <c r="MPH44" s="46"/>
      <c r="MPI44" s="46"/>
      <c r="MPJ44" s="46"/>
      <c r="MPK44" s="46"/>
      <c r="MPL44" s="46"/>
      <c r="MPM44" s="46"/>
      <c r="MPN44" s="46"/>
      <c r="MPO44" s="46"/>
      <c r="MPP44" s="46"/>
      <c r="MPQ44" s="46"/>
      <c r="MPR44" s="46"/>
      <c r="MPS44" s="46"/>
      <c r="MPT44" s="46"/>
      <c r="MPU44" s="46"/>
      <c r="MPV44" s="46"/>
      <c r="MPW44" s="46"/>
      <c r="MPX44" s="46"/>
      <c r="MPY44" s="46"/>
      <c r="MPZ44" s="46"/>
      <c r="MQA44" s="46"/>
      <c r="MQB44" s="46"/>
      <c r="MQC44" s="46"/>
      <c r="MQD44" s="46"/>
      <c r="MQE44" s="46"/>
      <c r="MQF44" s="46"/>
      <c r="MQG44" s="46"/>
      <c r="MQH44" s="46"/>
      <c r="MQI44" s="46"/>
      <c r="MQJ44" s="46"/>
      <c r="MQK44" s="46"/>
      <c r="MQL44" s="46"/>
      <c r="MQM44" s="46"/>
      <c r="MQN44" s="46"/>
      <c r="MQO44" s="46"/>
      <c r="MQP44" s="46"/>
      <c r="MQQ44" s="46"/>
      <c r="MQR44" s="46"/>
      <c r="MQS44" s="46"/>
      <c r="MQT44" s="46"/>
      <c r="MQU44" s="46"/>
      <c r="MQV44" s="46"/>
      <c r="MQW44" s="46"/>
      <c r="MQX44" s="46"/>
      <c r="MQY44" s="46"/>
      <c r="MQZ44" s="46"/>
      <c r="MRA44" s="46"/>
      <c r="MRB44" s="46"/>
      <c r="MRC44" s="46"/>
      <c r="MRD44" s="46"/>
      <c r="MRE44" s="46"/>
      <c r="MRF44" s="46"/>
      <c r="MRG44" s="46"/>
      <c r="MRH44" s="46"/>
      <c r="MRI44" s="46"/>
      <c r="MRJ44" s="46"/>
      <c r="MRK44" s="46"/>
      <c r="MRL44" s="46"/>
      <c r="MRM44" s="46"/>
      <c r="MRN44" s="46"/>
      <c r="MRO44" s="46"/>
      <c r="MRP44" s="46"/>
      <c r="MRQ44" s="46"/>
      <c r="MRR44" s="46"/>
      <c r="MRS44" s="46"/>
      <c r="MRT44" s="46"/>
      <c r="MRU44" s="46"/>
      <c r="MRV44" s="46"/>
      <c r="MRW44" s="46"/>
      <c r="MRX44" s="46"/>
      <c r="MRY44" s="46"/>
      <c r="MRZ44" s="46"/>
      <c r="MSA44" s="46"/>
      <c r="MSB44" s="46"/>
      <c r="MSC44" s="46"/>
      <c r="MSD44" s="46"/>
      <c r="MSE44" s="46"/>
      <c r="MSF44" s="46"/>
      <c r="MSG44" s="46"/>
      <c r="MSH44" s="46"/>
      <c r="MSI44" s="46"/>
      <c r="MSJ44" s="46"/>
      <c r="MSK44" s="46"/>
      <c r="MSL44" s="46"/>
      <c r="MSM44" s="46"/>
      <c r="MSN44" s="46"/>
      <c r="MSO44" s="46"/>
      <c r="MSP44" s="46"/>
      <c r="MSQ44" s="46"/>
      <c r="MSR44" s="46"/>
      <c r="MSS44" s="46"/>
      <c r="MST44" s="46"/>
      <c r="MSU44" s="46"/>
      <c r="MSV44" s="46"/>
      <c r="MSW44" s="46"/>
      <c r="MSX44" s="46"/>
      <c r="MSY44" s="46"/>
      <c r="MSZ44" s="46"/>
      <c r="MTA44" s="46"/>
      <c r="MTB44" s="46"/>
      <c r="MTC44" s="46"/>
      <c r="MTD44" s="46"/>
      <c r="MTE44" s="46"/>
      <c r="MTF44" s="46"/>
      <c r="MTG44" s="46"/>
      <c r="MTH44" s="46"/>
      <c r="MTI44" s="46"/>
      <c r="MTJ44" s="46"/>
      <c r="MTK44" s="46"/>
      <c r="MTL44" s="46"/>
      <c r="MTM44" s="46"/>
      <c r="MTN44" s="46"/>
      <c r="MTO44" s="46"/>
      <c r="MTP44" s="46"/>
      <c r="MTQ44" s="46"/>
      <c r="MTR44" s="46"/>
      <c r="MTS44" s="46"/>
      <c r="MTT44" s="46"/>
      <c r="MTU44" s="46"/>
      <c r="MTV44" s="46"/>
      <c r="MTW44" s="46"/>
      <c r="MTX44" s="46"/>
      <c r="MTY44" s="46"/>
      <c r="MTZ44" s="46"/>
      <c r="MUA44" s="46"/>
      <c r="MUB44" s="46"/>
      <c r="MUC44" s="46"/>
      <c r="MUD44" s="46"/>
      <c r="MUE44" s="46"/>
      <c r="MUF44" s="46"/>
      <c r="MUG44" s="46"/>
      <c r="MUH44" s="46"/>
      <c r="MUI44" s="46"/>
      <c r="MUJ44" s="46"/>
      <c r="MUK44" s="46"/>
      <c r="MUL44" s="46"/>
      <c r="MUM44" s="46"/>
      <c r="MUN44" s="46"/>
      <c r="MUO44" s="46"/>
      <c r="MUP44" s="46"/>
      <c r="MUQ44" s="46"/>
      <c r="MUR44" s="46"/>
      <c r="MUS44" s="46"/>
      <c r="MUT44" s="46"/>
      <c r="MUU44" s="46"/>
      <c r="MUV44" s="46"/>
      <c r="MUW44" s="46"/>
      <c r="MUX44" s="46"/>
      <c r="MUY44" s="46"/>
      <c r="MUZ44" s="46"/>
      <c r="MVA44" s="46"/>
      <c r="MVB44" s="46"/>
      <c r="MVC44" s="46"/>
      <c r="MVD44" s="46"/>
      <c r="MVE44" s="46"/>
      <c r="MVF44" s="46"/>
      <c r="MVG44" s="46"/>
      <c r="MVH44" s="46"/>
      <c r="MVI44" s="46"/>
      <c r="MVJ44" s="46"/>
      <c r="MVK44" s="46"/>
      <c r="MVL44" s="46"/>
      <c r="MVM44" s="46"/>
      <c r="MVN44" s="46"/>
      <c r="MVO44" s="46"/>
      <c r="MVP44" s="46"/>
      <c r="MVQ44" s="46"/>
      <c r="MVR44" s="46"/>
      <c r="MVS44" s="46"/>
      <c r="MVT44" s="46"/>
      <c r="MVU44" s="46"/>
      <c r="MVV44" s="46"/>
      <c r="MVW44" s="46"/>
      <c r="MVX44" s="46"/>
      <c r="MVY44" s="46"/>
      <c r="MVZ44" s="46"/>
      <c r="MWA44" s="46"/>
      <c r="MWB44" s="46"/>
      <c r="MWC44" s="46"/>
      <c r="MWD44" s="46"/>
      <c r="MWE44" s="46"/>
      <c r="MWF44" s="46"/>
      <c r="MWG44" s="46"/>
      <c r="MWH44" s="46"/>
      <c r="MWI44" s="46"/>
      <c r="MWJ44" s="46"/>
      <c r="MWK44" s="46"/>
      <c r="MWL44" s="46"/>
      <c r="MWM44" s="46"/>
      <c r="MWN44" s="46"/>
      <c r="MWO44" s="46"/>
      <c r="MWP44" s="46"/>
      <c r="MWQ44" s="46"/>
      <c r="MWR44" s="46"/>
      <c r="MWS44" s="46"/>
      <c r="MWT44" s="46"/>
      <c r="MWU44" s="46"/>
      <c r="MWV44" s="46"/>
      <c r="MWW44" s="46"/>
      <c r="MWX44" s="46"/>
      <c r="MWY44" s="46"/>
      <c r="MWZ44" s="46"/>
      <c r="MXA44" s="46"/>
      <c r="MXB44" s="46"/>
      <c r="MXC44" s="46"/>
      <c r="MXD44" s="46"/>
      <c r="MXE44" s="46"/>
      <c r="MXF44" s="46"/>
      <c r="MXG44" s="46"/>
      <c r="MXH44" s="46"/>
      <c r="MXI44" s="46"/>
      <c r="MXJ44" s="46"/>
      <c r="MXK44" s="46"/>
      <c r="MXL44" s="46"/>
      <c r="MXM44" s="46"/>
      <c r="MXN44" s="46"/>
      <c r="MXO44" s="46"/>
      <c r="MXP44" s="46"/>
      <c r="MXQ44" s="46"/>
      <c r="MXR44" s="46"/>
      <c r="MXS44" s="46"/>
      <c r="MXT44" s="46"/>
      <c r="MXU44" s="46"/>
      <c r="MXV44" s="46"/>
      <c r="MXW44" s="46"/>
      <c r="MXX44" s="46"/>
      <c r="MXY44" s="46"/>
      <c r="MXZ44" s="46"/>
      <c r="MYA44" s="46"/>
      <c r="MYB44" s="46"/>
      <c r="MYC44" s="46"/>
      <c r="MYD44" s="46"/>
      <c r="MYE44" s="46"/>
      <c r="MYF44" s="46"/>
      <c r="MYG44" s="46"/>
      <c r="MYH44" s="46"/>
      <c r="MYI44" s="46"/>
      <c r="MYJ44" s="46"/>
      <c r="MYK44" s="46"/>
      <c r="MYL44" s="46"/>
      <c r="MYM44" s="46"/>
      <c r="MYN44" s="46"/>
      <c r="MYO44" s="46"/>
      <c r="MYP44" s="46"/>
      <c r="MYQ44" s="46"/>
      <c r="MYR44" s="46"/>
      <c r="MYS44" s="46"/>
      <c r="MYT44" s="46"/>
      <c r="MYU44" s="46"/>
      <c r="MYV44" s="46"/>
      <c r="MYW44" s="46"/>
      <c r="MYX44" s="46"/>
      <c r="MYY44" s="46"/>
      <c r="MYZ44" s="46"/>
      <c r="MZA44" s="46"/>
      <c r="MZB44" s="46"/>
      <c r="MZC44" s="46"/>
      <c r="MZD44" s="46"/>
      <c r="MZE44" s="46"/>
      <c r="MZF44" s="46"/>
      <c r="MZG44" s="46"/>
      <c r="MZH44" s="46"/>
      <c r="MZI44" s="46"/>
      <c r="MZJ44" s="46"/>
      <c r="MZK44" s="46"/>
      <c r="MZL44" s="46"/>
      <c r="MZM44" s="46"/>
      <c r="MZN44" s="46"/>
      <c r="MZO44" s="46"/>
      <c r="MZP44" s="46"/>
      <c r="MZQ44" s="46"/>
      <c r="MZR44" s="46"/>
      <c r="MZS44" s="46"/>
      <c r="MZT44" s="46"/>
      <c r="MZU44" s="46"/>
      <c r="MZV44" s="46"/>
      <c r="MZW44" s="46"/>
      <c r="MZX44" s="46"/>
      <c r="MZY44" s="46"/>
      <c r="MZZ44" s="46"/>
      <c r="NAA44" s="46"/>
      <c r="NAB44" s="46"/>
      <c r="NAC44" s="46"/>
      <c r="NAD44" s="46"/>
      <c r="NAE44" s="46"/>
      <c r="NAF44" s="46"/>
      <c r="NAG44" s="46"/>
      <c r="NAH44" s="46"/>
      <c r="NAI44" s="46"/>
      <c r="NAJ44" s="46"/>
      <c r="NAK44" s="46"/>
      <c r="NAL44" s="46"/>
      <c r="NAM44" s="46"/>
      <c r="NAN44" s="46"/>
      <c r="NAO44" s="46"/>
      <c r="NAP44" s="46"/>
      <c r="NAQ44" s="46"/>
      <c r="NAR44" s="46"/>
      <c r="NAS44" s="46"/>
      <c r="NAT44" s="46"/>
      <c r="NAU44" s="46"/>
      <c r="NAV44" s="46"/>
      <c r="NAW44" s="46"/>
      <c r="NAX44" s="46"/>
      <c r="NAY44" s="46"/>
      <c r="NAZ44" s="46"/>
      <c r="NBA44" s="46"/>
      <c r="NBB44" s="46"/>
      <c r="NBC44" s="46"/>
      <c r="NBD44" s="46"/>
      <c r="NBE44" s="46"/>
      <c r="NBF44" s="46"/>
      <c r="NBG44" s="46"/>
      <c r="NBH44" s="46"/>
      <c r="NBI44" s="46"/>
      <c r="NBJ44" s="46"/>
      <c r="NBK44" s="46"/>
      <c r="NBL44" s="46"/>
      <c r="NBM44" s="46"/>
      <c r="NBN44" s="46"/>
      <c r="NBO44" s="46"/>
      <c r="NBP44" s="46"/>
      <c r="NBQ44" s="46"/>
      <c r="NBR44" s="46"/>
      <c r="NBS44" s="46"/>
      <c r="NBT44" s="46"/>
      <c r="NBU44" s="46"/>
      <c r="NBV44" s="46"/>
      <c r="NBW44" s="46"/>
      <c r="NBX44" s="46"/>
      <c r="NBY44" s="46"/>
      <c r="NBZ44" s="46"/>
      <c r="NCA44" s="46"/>
      <c r="NCB44" s="46"/>
      <c r="NCC44" s="46"/>
      <c r="NCD44" s="46"/>
      <c r="NCE44" s="46"/>
      <c r="NCF44" s="46"/>
      <c r="NCG44" s="46"/>
      <c r="NCH44" s="46"/>
      <c r="NCI44" s="46"/>
      <c r="NCJ44" s="46"/>
      <c r="NCK44" s="46"/>
      <c r="NCL44" s="46"/>
      <c r="NCM44" s="46"/>
      <c r="NCN44" s="46"/>
      <c r="NCO44" s="46"/>
      <c r="NCP44" s="46"/>
      <c r="NCQ44" s="46"/>
      <c r="NCR44" s="46"/>
      <c r="NCS44" s="46"/>
      <c r="NCT44" s="46"/>
      <c r="NCU44" s="46"/>
      <c r="NCV44" s="46"/>
      <c r="NCW44" s="46"/>
      <c r="NCX44" s="46"/>
      <c r="NCY44" s="46"/>
      <c r="NCZ44" s="46"/>
      <c r="NDA44" s="46"/>
      <c r="NDB44" s="46"/>
      <c r="NDC44" s="46"/>
      <c r="NDD44" s="46"/>
      <c r="NDE44" s="46"/>
      <c r="NDF44" s="46"/>
      <c r="NDG44" s="46"/>
      <c r="NDH44" s="46"/>
      <c r="NDI44" s="46"/>
      <c r="NDJ44" s="46"/>
      <c r="NDK44" s="46"/>
      <c r="NDL44" s="46"/>
      <c r="NDM44" s="46"/>
      <c r="NDN44" s="46"/>
      <c r="NDO44" s="46"/>
      <c r="NDP44" s="46"/>
      <c r="NDQ44" s="46"/>
      <c r="NDR44" s="46"/>
      <c r="NDS44" s="46"/>
      <c r="NDT44" s="46"/>
      <c r="NDU44" s="46"/>
      <c r="NDV44" s="46"/>
      <c r="NDW44" s="46"/>
      <c r="NDX44" s="46"/>
      <c r="NDY44" s="46"/>
      <c r="NDZ44" s="46"/>
      <c r="NEA44" s="46"/>
      <c r="NEB44" s="46"/>
      <c r="NEC44" s="46"/>
      <c r="NED44" s="46"/>
      <c r="NEE44" s="46"/>
      <c r="NEF44" s="46"/>
      <c r="NEG44" s="46"/>
      <c r="NEH44" s="46"/>
      <c r="NEI44" s="46"/>
      <c r="NEJ44" s="46"/>
      <c r="NEK44" s="46"/>
      <c r="NEL44" s="46"/>
      <c r="NEM44" s="46"/>
      <c r="NEN44" s="46"/>
      <c r="NEO44" s="46"/>
      <c r="NEP44" s="46"/>
      <c r="NEQ44" s="46"/>
      <c r="NER44" s="46"/>
      <c r="NES44" s="46"/>
      <c r="NET44" s="46"/>
      <c r="NEU44" s="46"/>
      <c r="NEV44" s="46"/>
      <c r="NEW44" s="46"/>
      <c r="NEX44" s="46"/>
      <c r="NEY44" s="46"/>
      <c r="NEZ44" s="46"/>
      <c r="NFA44" s="46"/>
      <c r="NFB44" s="46"/>
      <c r="NFC44" s="46"/>
      <c r="NFD44" s="46"/>
      <c r="NFE44" s="46"/>
      <c r="NFF44" s="46"/>
      <c r="NFG44" s="46"/>
      <c r="NFH44" s="46"/>
      <c r="NFI44" s="46"/>
      <c r="NFJ44" s="46"/>
      <c r="NFK44" s="46"/>
      <c r="NFL44" s="46"/>
      <c r="NFM44" s="46"/>
      <c r="NFN44" s="46"/>
      <c r="NFO44" s="46"/>
      <c r="NFP44" s="46"/>
      <c r="NFQ44" s="46"/>
      <c r="NFR44" s="46"/>
      <c r="NFS44" s="46"/>
      <c r="NFT44" s="46"/>
      <c r="NFU44" s="46"/>
      <c r="NFV44" s="46"/>
      <c r="NFW44" s="46"/>
      <c r="NFX44" s="46"/>
      <c r="NFY44" s="46"/>
      <c r="NFZ44" s="46"/>
      <c r="NGA44" s="46"/>
      <c r="NGB44" s="46"/>
      <c r="NGC44" s="46"/>
      <c r="NGD44" s="46"/>
      <c r="NGE44" s="46"/>
      <c r="NGF44" s="46"/>
      <c r="NGG44" s="46"/>
      <c r="NGH44" s="46"/>
      <c r="NGI44" s="46"/>
      <c r="NGJ44" s="46"/>
      <c r="NGK44" s="46"/>
      <c r="NGL44" s="46"/>
      <c r="NGM44" s="46"/>
      <c r="NGN44" s="46"/>
      <c r="NGO44" s="46"/>
      <c r="NGP44" s="46"/>
      <c r="NGQ44" s="46"/>
      <c r="NGR44" s="46"/>
      <c r="NGS44" s="46"/>
      <c r="NGT44" s="46"/>
      <c r="NGU44" s="46"/>
      <c r="NGV44" s="46"/>
      <c r="NGW44" s="46"/>
      <c r="NGX44" s="46"/>
      <c r="NGY44" s="46"/>
      <c r="NGZ44" s="46"/>
      <c r="NHA44" s="46"/>
      <c r="NHB44" s="46"/>
      <c r="NHC44" s="46"/>
      <c r="NHD44" s="46"/>
      <c r="NHE44" s="46"/>
      <c r="NHF44" s="46"/>
      <c r="NHG44" s="46"/>
      <c r="NHH44" s="46"/>
      <c r="NHI44" s="46"/>
      <c r="NHJ44" s="46"/>
      <c r="NHK44" s="46"/>
      <c r="NHL44" s="46"/>
      <c r="NHM44" s="46"/>
      <c r="NHN44" s="46"/>
      <c r="NHO44" s="46"/>
      <c r="NHP44" s="46"/>
      <c r="NHQ44" s="46"/>
      <c r="NHR44" s="46"/>
      <c r="NHS44" s="46"/>
      <c r="NHT44" s="46"/>
      <c r="NHU44" s="46"/>
      <c r="NHV44" s="46"/>
      <c r="NHW44" s="46"/>
      <c r="NHX44" s="46"/>
      <c r="NHY44" s="46"/>
      <c r="NHZ44" s="46"/>
      <c r="NIA44" s="46"/>
      <c r="NIB44" s="46"/>
      <c r="NIC44" s="46"/>
      <c r="NID44" s="46"/>
      <c r="NIE44" s="46"/>
      <c r="NIF44" s="46"/>
      <c r="NIG44" s="46"/>
      <c r="NIH44" s="46"/>
      <c r="NII44" s="46"/>
      <c r="NIJ44" s="46"/>
      <c r="NIK44" s="46"/>
      <c r="NIL44" s="46"/>
      <c r="NIM44" s="46"/>
      <c r="NIN44" s="46"/>
      <c r="NIO44" s="46"/>
      <c r="NIP44" s="46"/>
      <c r="NIQ44" s="46"/>
      <c r="NIR44" s="46"/>
      <c r="NIS44" s="46"/>
      <c r="NIT44" s="46"/>
      <c r="NIU44" s="46"/>
      <c r="NIV44" s="46"/>
      <c r="NIW44" s="46"/>
      <c r="NIX44" s="46"/>
      <c r="NIY44" s="46"/>
      <c r="NIZ44" s="46"/>
      <c r="NJA44" s="46"/>
      <c r="NJB44" s="46"/>
      <c r="NJC44" s="46"/>
      <c r="NJD44" s="46"/>
      <c r="NJE44" s="46"/>
      <c r="NJF44" s="46"/>
      <c r="NJG44" s="46"/>
      <c r="NJH44" s="46"/>
      <c r="NJI44" s="46"/>
      <c r="NJJ44" s="46"/>
      <c r="NJK44" s="46"/>
      <c r="NJL44" s="46"/>
      <c r="NJM44" s="46"/>
      <c r="NJN44" s="46"/>
      <c r="NJO44" s="46"/>
      <c r="NJP44" s="46"/>
      <c r="NJQ44" s="46"/>
      <c r="NJR44" s="46"/>
      <c r="NJS44" s="46"/>
      <c r="NJT44" s="46"/>
      <c r="NJU44" s="46"/>
      <c r="NJV44" s="46"/>
      <c r="NJW44" s="46"/>
      <c r="NJX44" s="46"/>
      <c r="NJY44" s="46"/>
      <c r="NJZ44" s="46"/>
      <c r="NKA44" s="46"/>
      <c r="NKB44" s="46"/>
      <c r="NKC44" s="46"/>
      <c r="NKD44" s="46"/>
      <c r="NKE44" s="46"/>
      <c r="NKF44" s="46"/>
      <c r="NKG44" s="46"/>
      <c r="NKH44" s="46"/>
      <c r="NKI44" s="46"/>
      <c r="NKJ44" s="46"/>
      <c r="NKK44" s="46"/>
      <c r="NKL44" s="46"/>
      <c r="NKM44" s="46"/>
      <c r="NKN44" s="46"/>
      <c r="NKO44" s="46"/>
      <c r="NKP44" s="46"/>
      <c r="NKQ44" s="46"/>
      <c r="NKR44" s="46"/>
      <c r="NKS44" s="46"/>
      <c r="NKT44" s="46"/>
      <c r="NKU44" s="46"/>
      <c r="NKV44" s="46"/>
      <c r="NKW44" s="46"/>
      <c r="NKX44" s="46"/>
      <c r="NKY44" s="46"/>
      <c r="NKZ44" s="46"/>
      <c r="NLA44" s="46"/>
      <c r="NLB44" s="46"/>
      <c r="NLC44" s="46"/>
      <c r="NLD44" s="46"/>
      <c r="NLE44" s="46"/>
      <c r="NLF44" s="46"/>
      <c r="NLG44" s="46"/>
      <c r="NLH44" s="46"/>
      <c r="NLI44" s="46"/>
      <c r="NLJ44" s="46"/>
      <c r="NLK44" s="46"/>
      <c r="NLL44" s="46"/>
      <c r="NLM44" s="46"/>
      <c r="NLN44" s="46"/>
      <c r="NLO44" s="46"/>
      <c r="NLP44" s="46"/>
      <c r="NLQ44" s="46"/>
      <c r="NLR44" s="46"/>
      <c r="NLS44" s="46"/>
      <c r="NLT44" s="46"/>
      <c r="NLU44" s="46"/>
      <c r="NLV44" s="46"/>
      <c r="NLW44" s="46"/>
      <c r="NLX44" s="46"/>
      <c r="NLY44" s="46"/>
      <c r="NLZ44" s="46"/>
      <c r="NMA44" s="46"/>
      <c r="NMB44" s="46"/>
      <c r="NMC44" s="46"/>
      <c r="NMD44" s="46"/>
      <c r="NME44" s="46"/>
      <c r="NMF44" s="46"/>
      <c r="NMG44" s="46"/>
      <c r="NMH44" s="46"/>
      <c r="NMI44" s="46"/>
      <c r="NMJ44" s="46"/>
      <c r="NMK44" s="46"/>
      <c r="NML44" s="46"/>
      <c r="NMM44" s="46"/>
      <c r="NMN44" s="46"/>
      <c r="NMO44" s="46"/>
      <c r="NMP44" s="46"/>
      <c r="NMQ44" s="46"/>
      <c r="NMR44" s="46"/>
      <c r="NMS44" s="46"/>
      <c r="NMT44" s="46"/>
      <c r="NMU44" s="46"/>
      <c r="NMV44" s="46"/>
      <c r="NMW44" s="46"/>
      <c r="NMX44" s="46"/>
      <c r="NMY44" s="46"/>
      <c r="NMZ44" s="46"/>
      <c r="NNA44" s="46"/>
      <c r="NNB44" s="46"/>
      <c r="NNC44" s="46"/>
      <c r="NND44" s="46"/>
      <c r="NNE44" s="46"/>
      <c r="NNF44" s="46"/>
      <c r="NNG44" s="46"/>
      <c r="NNH44" s="46"/>
      <c r="NNI44" s="46"/>
      <c r="NNJ44" s="46"/>
      <c r="NNK44" s="46"/>
      <c r="NNL44" s="46"/>
      <c r="NNM44" s="46"/>
      <c r="NNN44" s="46"/>
      <c r="NNO44" s="46"/>
      <c r="NNP44" s="46"/>
      <c r="NNQ44" s="46"/>
      <c r="NNR44" s="46"/>
      <c r="NNS44" s="46"/>
      <c r="NNT44" s="46"/>
      <c r="NNU44" s="46"/>
      <c r="NNV44" s="46"/>
      <c r="NNW44" s="46"/>
      <c r="NNX44" s="46"/>
      <c r="NNY44" s="46"/>
      <c r="NNZ44" s="46"/>
      <c r="NOA44" s="46"/>
      <c r="NOB44" s="46"/>
      <c r="NOC44" s="46"/>
      <c r="NOD44" s="46"/>
      <c r="NOE44" s="46"/>
      <c r="NOF44" s="46"/>
      <c r="NOG44" s="46"/>
      <c r="NOH44" s="46"/>
      <c r="NOI44" s="46"/>
      <c r="NOJ44" s="46"/>
      <c r="NOK44" s="46"/>
      <c r="NOL44" s="46"/>
      <c r="NOM44" s="46"/>
      <c r="NON44" s="46"/>
      <c r="NOO44" s="46"/>
      <c r="NOP44" s="46"/>
      <c r="NOQ44" s="46"/>
      <c r="NOR44" s="46"/>
      <c r="NOS44" s="46"/>
      <c r="NOT44" s="46"/>
      <c r="NOU44" s="46"/>
      <c r="NOV44" s="46"/>
      <c r="NOW44" s="46"/>
      <c r="NOX44" s="46"/>
      <c r="NOY44" s="46"/>
      <c r="NOZ44" s="46"/>
      <c r="NPA44" s="46"/>
      <c r="NPB44" s="46"/>
      <c r="NPC44" s="46"/>
      <c r="NPD44" s="46"/>
      <c r="NPE44" s="46"/>
      <c r="NPF44" s="46"/>
      <c r="NPG44" s="46"/>
      <c r="NPH44" s="46"/>
      <c r="NPI44" s="46"/>
      <c r="NPJ44" s="46"/>
      <c r="NPK44" s="46"/>
      <c r="NPL44" s="46"/>
      <c r="NPM44" s="46"/>
      <c r="NPN44" s="46"/>
      <c r="NPO44" s="46"/>
      <c r="NPP44" s="46"/>
      <c r="NPQ44" s="46"/>
      <c r="NPR44" s="46"/>
      <c r="NPS44" s="46"/>
      <c r="NPT44" s="46"/>
      <c r="NPU44" s="46"/>
      <c r="NPV44" s="46"/>
      <c r="NPW44" s="46"/>
      <c r="NPX44" s="46"/>
      <c r="NPY44" s="46"/>
      <c r="NPZ44" s="46"/>
      <c r="NQA44" s="46"/>
      <c r="NQB44" s="46"/>
      <c r="NQC44" s="46"/>
      <c r="NQD44" s="46"/>
      <c r="NQE44" s="46"/>
      <c r="NQF44" s="46"/>
      <c r="NQG44" s="46"/>
      <c r="NQH44" s="46"/>
      <c r="NQI44" s="46"/>
      <c r="NQJ44" s="46"/>
      <c r="NQK44" s="46"/>
      <c r="NQL44" s="46"/>
      <c r="NQM44" s="46"/>
      <c r="NQN44" s="46"/>
      <c r="NQO44" s="46"/>
      <c r="NQP44" s="46"/>
      <c r="NQQ44" s="46"/>
      <c r="NQR44" s="46"/>
      <c r="NQS44" s="46"/>
      <c r="NQT44" s="46"/>
      <c r="NQU44" s="46"/>
      <c r="NQV44" s="46"/>
      <c r="NQW44" s="46"/>
      <c r="NQX44" s="46"/>
      <c r="NQY44" s="46"/>
      <c r="NQZ44" s="46"/>
      <c r="NRA44" s="46"/>
      <c r="NRB44" s="46"/>
      <c r="NRC44" s="46"/>
      <c r="NRD44" s="46"/>
      <c r="NRE44" s="46"/>
      <c r="NRF44" s="46"/>
      <c r="NRG44" s="46"/>
      <c r="NRH44" s="46"/>
      <c r="NRI44" s="46"/>
      <c r="NRJ44" s="46"/>
      <c r="NRK44" s="46"/>
      <c r="NRL44" s="46"/>
      <c r="NRM44" s="46"/>
      <c r="NRN44" s="46"/>
      <c r="NRO44" s="46"/>
      <c r="NRP44" s="46"/>
      <c r="NRQ44" s="46"/>
      <c r="NRR44" s="46"/>
      <c r="NRS44" s="46"/>
      <c r="NRT44" s="46"/>
      <c r="NRU44" s="46"/>
      <c r="NRV44" s="46"/>
      <c r="NRW44" s="46"/>
      <c r="NRX44" s="46"/>
      <c r="NRY44" s="46"/>
      <c r="NRZ44" s="46"/>
      <c r="NSA44" s="46"/>
      <c r="NSB44" s="46"/>
      <c r="NSC44" s="46"/>
      <c r="NSD44" s="46"/>
      <c r="NSE44" s="46"/>
      <c r="NSF44" s="46"/>
      <c r="NSG44" s="46"/>
      <c r="NSH44" s="46"/>
      <c r="NSI44" s="46"/>
      <c r="NSJ44" s="46"/>
      <c r="NSK44" s="46"/>
      <c r="NSL44" s="46"/>
      <c r="NSM44" s="46"/>
      <c r="NSN44" s="46"/>
      <c r="NSO44" s="46"/>
      <c r="NSP44" s="46"/>
      <c r="NSQ44" s="46"/>
      <c r="NSR44" s="46"/>
      <c r="NSS44" s="46"/>
      <c r="NST44" s="46"/>
      <c r="NSU44" s="46"/>
      <c r="NSV44" s="46"/>
      <c r="NSW44" s="46"/>
      <c r="NSX44" s="46"/>
      <c r="NSY44" s="46"/>
      <c r="NSZ44" s="46"/>
      <c r="NTA44" s="46"/>
      <c r="NTB44" s="46"/>
      <c r="NTC44" s="46"/>
      <c r="NTD44" s="46"/>
      <c r="NTE44" s="46"/>
      <c r="NTF44" s="46"/>
      <c r="NTG44" s="46"/>
      <c r="NTH44" s="46"/>
      <c r="NTI44" s="46"/>
      <c r="NTJ44" s="46"/>
      <c r="NTK44" s="46"/>
      <c r="NTL44" s="46"/>
      <c r="NTM44" s="46"/>
      <c r="NTN44" s="46"/>
      <c r="NTO44" s="46"/>
      <c r="NTP44" s="46"/>
      <c r="NTQ44" s="46"/>
      <c r="NTR44" s="46"/>
      <c r="NTS44" s="46"/>
      <c r="NTT44" s="46"/>
      <c r="NTU44" s="46"/>
      <c r="NTV44" s="46"/>
      <c r="NTW44" s="46"/>
      <c r="NTX44" s="46"/>
      <c r="NTY44" s="46"/>
      <c r="NTZ44" s="46"/>
      <c r="NUA44" s="46"/>
      <c r="NUB44" s="46"/>
      <c r="NUC44" s="46"/>
      <c r="NUD44" s="46"/>
      <c r="NUE44" s="46"/>
      <c r="NUF44" s="46"/>
      <c r="NUG44" s="46"/>
      <c r="NUH44" s="46"/>
      <c r="NUI44" s="46"/>
      <c r="NUJ44" s="46"/>
      <c r="NUK44" s="46"/>
      <c r="NUL44" s="46"/>
      <c r="NUM44" s="46"/>
      <c r="NUN44" s="46"/>
      <c r="NUO44" s="46"/>
      <c r="NUP44" s="46"/>
      <c r="NUQ44" s="46"/>
      <c r="NUR44" s="46"/>
      <c r="NUS44" s="46"/>
      <c r="NUT44" s="46"/>
      <c r="NUU44" s="46"/>
      <c r="NUV44" s="46"/>
      <c r="NUW44" s="46"/>
      <c r="NUX44" s="46"/>
      <c r="NUY44" s="46"/>
      <c r="NUZ44" s="46"/>
      <c r="NVA44" s="46"/>
      <c r="NVB44" s="46"/>
      <c r="NVC44" s="46"/>
      <c r="NVD44" s="46"/>
      <c r="NVE44" s="46"/>
      <c r="NVF44" s="46"/>
      <c r="NVG44" s="46"/>
      <c r="NVH44" s="46"/>
      <c r="NVI44" s="46"/>
      <c r="NVJ44" s="46"/>
      <c r="NVK44" s="46"/>
      <c r="NVL44" s="46"/>
      <c r="NVM44" s="46"/>
      <c r="NVN44" s="46"/>
      <c r="NVO44" s="46"/>
      <c r="NVP44" s="46"/>
      <c r="NVQ44" s="46"/>
      <c r="NVR44" s="46"/>
      <c r="NVS44" s="46"/>
      <c r="NVT44" s="46"/>
      <c r="NVU44" s="46"/>
      <c r="NVV44" s="46"/>
      <c r="NVW44" s="46"/>
      <c r="NVX44" s="46"/>
      <c r="NVY44" s="46"/>
      <c r="NVZ44" s="46"/>
      <c r="NWA44" s="46"/>
      <c r="NWB44" s="46"/>
      <c r="NWC44" s="46"/>
      <c r="NWD44" s="46"/>
      <c r="NWE44" s="46"/>
      <c r="NWF44" s="46"/>
      <c r="NWG44" s="46"/>
      <c r="NWH44" s="46"/>
      <c r="NWI44" s="46"/>
      <c r="NWJ44" s="46"/>
      <c r="NWK44" s="46"/>
      <c r="NWL44" s="46"/>
      <c r="NWM44" s="46"/>
      <c r="NWN44" s="46"/>
      <c r="NWO44" s="46"/>
      <c r="NWP44" s="46"/>
      <c r="NWQ44" s="46"/>
      <c r="NWR44" s="46"/>
      <c r="NWS44" s="46"/>
      <c r="NWT44" s="46"/>
      <c r="NWU44" s="46"/>
      <c r="NWV44" s="46"/>
      <c r="NWW44" s="46"/>
      <c r="NWX44" s="46"/>
      <c r="NWY44" s="46"/>
      <c r="NWZ44" s="46"/>
      <c r="NXA44" s="46"/>
      <c r="NXB44" s="46"/>
      <c r="NXC44" s="46"/>
      <c r="NXD44" s="46"/>
      <c r="NXE44" s="46"/>
      <c r="NXF44" s="46"/>
      <c r="NXG44" s="46"/>
      <c r="NXH44" s="46"/>
      <c r="NXI44" s="46"/>
      <c r="NXJ44" s="46"/>
      <c r="NXK44" s="46"/>
      <c r="NXL44" s="46"/>
      <c r="NXM44" s="46"/>
      <c r="NXN44" s="46"/>
      <c r="NXO44" s="46"/>
      <c r="NXP44" s="46"/>
      <c r="NXQ44" s="46"/>
      <c r="NXR44" s="46"/>
      <c r="NXS44" s="46"/>
      <c r="NXT44" s="46"/>
      <c r="NXU44" s="46"/>
      <c r="NXV44" s="46"/>
      <c r="NXW44" s="46"/>
      <c r="NXX44" s="46"/>
      <c r="NXY44" s="46"/>
      <c r="NXZ44" s="46"/>
      <c r="NYA44" s="46"/>
      <c r="NYB44" s="46"/>
      <c r="NYC44" s="46"/>
      <c r="NYD44" s="46"/>
      <c r="NYE44" s="46"/>
      <c r="NYF44" s="46"/>
      <c r="NYG44" s="46"/>
      <c r="NYH44" s="46"/>
      <c r="NYI44" s="46"/>
      <c r="NYJ44" s="46"/>
      <c r="NYK44" s="46"/>
      <c r="NYL44" s="46"/>
      <c r="NYM44" s="46"/>
      <c r="NYN44" s="46"/>
      <c r="NYO44" s="46"/>
      <c r="NYP44" s="46"/>
      <c r="NYQ44" s="46"/>
      <c r="NYR44" s="46"/>
      <c r="NYS44" s="46"/>
      <c r="NYT44" s="46"/>
      <c r="NYU44" s="46"/>
      <c r="NYV44" s="46"/>
      <c r="NYW44" s="46"/>
      <c r="NYX44" s="46"/>
      <c r="NYY44" s="46"/>
      <c r="NYZ44" s="46"/>
      <c r="NZA44" s="46"/>
      <c r="NZB44" s="46"/>
      <c r="NZC44" s="46"/>
      <c r="NZD44" s="46"/>
      <c r="NZE44" s="46"/>
      <c r="NZF44" s="46"/>
      <c r="NZG44" s="46"/>
      <c r="NZH44" s="46"/>
      <c r="NZI44" s="46"/>
      <c r="NZJ44" s="46"/>
      <c r="NZK44" s="46"/>
      <c r="NZL44" s="46"/>
      <c r="NZM44" s="46"/>
      <c r="NZN44" s="46"/>
      <c r="NZO44" s="46"/>
      <c r="NZP44" s="46"/>
      <c r="NZQ44" s="46"/>
      <c r="NZR44" s="46"/>
      <c r="NZS44" s="46"/>
      <c r="NZT44" s="46"/>
      <c r="NZU44" s="46"/>
      <c r="NZV44" s="46"/>
      <c r="NZW44" s="46"/>
      <c r="NZX44" s="46"/>
      <c r="NZY44" s="46"/>
      <c r="NZZ44" s="46"/>
      <c r="OAA44" s="46"/>
      <c r="OAB44" s="46"/>
      <c r="OAC44" s="46"/>
      <c r="OAD44" s="46"/>
      <c r="OAE44" s="46"/>
      <c r="OAF44" s="46"/>
      <c r="OAG44" s="46"/>
      <c r="OAH44" s="46"/>
      <c r="OAI44" s="46"/>
      <c r="OAJ44" s="46"/>
      <c r="OAK44" s="46"/>
      <c r="OAL44" s="46"/>
      <c r="OAM44" s="46"/>
      <c r="OAN44" s="46"/>
      <c r="OAO44" s="46"/>
      <c r="OAP44" s="46"/>
      <c r="OAQ44" s="46"/>
      <c r="OAR44" s="46"/>
      <c r="OAS44" s="46"/>
      <c r="OAT44" s="46"/>
      <c r="OAU44" s="46"/>
      <c r="OAV44" s="46"/>
      <c r="OAW44" s="46"/>
      <c r="OAX44" s="46"/>
      <c r="OAY44" s="46"/>
      <c r="OAZ44" s="46"/>
      <c r="OBA44" s="46"/>
      <c r="OBB44" s="46"/>
      <c r="OBC44" s="46"/>
      <c r="OBD44" s="46"/>
      <c r="OBE44" s="46"/>
      <c r="OBF44" s="46"/>
      <c r="OBG44" s="46"/>
      <c r="OBH44" s="46"/>
      <c r="OBI44" s="46"/>
      <c r="OBJ44" s="46"/>
      <c r="OBK44" s="46"/>
      <c r="OBL44" s="46"/>
      <c r="OBM44" s="46"/>
      <c r="OBN44" s="46"/>
      <c r="OBO44" s="46"/>
      <c r="OBP44" s="46"/>
      <c r="OBQ44" s="46"/>
      <c r="OBR44" s="46"/>
      <c r="OBS44" s="46"/>
      <c r="OBT44" s="46"/>
      <c r="OBU44" s="46"/>
      <c r="OBV44" s="46"/>
      <c r="OBW44" s="46"/>
      <c r="OBX44" s="46"/>
      <c r="OBY44" s="46"/>
      <c r="OBZ44" s="46"/>
      <c r="OCA44" s="46"/>
      <c r="OCB44" s="46"/>
      <c r="OCC44" s="46"/>
      <c r="OCD44" s="46"/>
      <c r="OCE44" s="46"/>
      <c r="OCF44" s="46"/>
      <c r="OCG44" s="46"/>
      <c r="OCH44" s="46"/>
      <c r="OCI44" s="46"/>
      <c r="OCJ44" s="46"/>
      <c r="OCK44" s="46"/>
      <c r="OCL44" s="46"/>
      <c r="OCM44" s="46"/>
      <c r="OCN44" s="46"/>
      <c r="OCO44" s="46"/>
      <c r="OCP44" s="46"/>
      <c r="OCQ44" s="46"/>
      <c r="OCR44" s="46"/>
      <c r="OCS44" s="46"/>
      <c r="OCT44" s="46"/>
      <c r="OCU44" s="46"/>
      <c r="OCV44" s="46"/>
      <c r="OCW44" s="46"/>
      <c r="OCX44" s="46"/>
      <c r="OCY44" s="46"/>
      <c r="OCZ44" s="46"/>
      <c r="ODA44" s="46"/>
      <c r="ODB44" s="46"/>
      <c r="ODC44" s="46"/>
      <c r="ODD44" s="46"/>
      <c r="ODE44" s="46"/>
      <c r="ODF44" s="46"/>
      <c r="ODG44" s="46"/>
      <c r="ODH44" s="46"/>
      <c r="ODI44" s="46"/>
      <c r="ODJ44" s="46"/>
      <c r="ODK44" s="46"/>
      <c r="ODL44" s="46"/>
      <c r="ODM44" s="46"/>
      <c r="ODN44" s="46"/>
      <c r="ODO44" s="46"/>
      <c r="ODP44" s="46"/>
      <c r="ODQ44" s="46"/>
      <c r="ODR44" s="46"/>
      <c r="ODS44" s="46"/>
      <c r="ODT44" s="46"/>
      <c r="ODU44" s="46"/>
      <c r="ODV44" s="46"/>
      <c r="ODW44" s="46"/>
      <c r="ODX44" s="46"/>
      <c r="ODY44" s="46"/>
      <c r="ODZ44" s="46"/>
      <c r="OEA44" s="46"/>
      <c r="OEB44" s="46"/>
      <c r="OEC44" s="46"/>
      <c r="OED44" s="46"/>
      <c r="OEE44" s="46"/>
      <c r="OEF44" s="46"/>
      <c r="OEG44" s="46"/>
      <c r="OEH44" s="46"/>
      <c r="OEI44" s="46"/>
      <c r="OEJ44" s="46"/>
      <c r="OEK44" s="46"/>
      <c r="OEL44" s="46"/>
      <c r="OEM44" s="46"/>
      <c r="OEN44" s="46"/>
      <c r="OEO44" s="46"/>
      <c r="OEP44" s="46"/>
      <c r="OEQ44" s="46"/>
      <c r="OER44" s="46"/>
      <c r="OES44" s="46"/>
      <c r="OET44" s="46"/>
      <c r="OEU44" s="46"/>
      <c r="OEV44" s="46"/>
      <c r="OEW44" s="46"/>
      <c r="OEX44" s="46"/>
      <c r="OEY44" s="46"/>
      <c r="OEZ44" s="46"/>
      <c r="OFA44" s="46"/>
      <c r="OFB44" s="46"/>
      <c r="OFC44" s="46"/>
      <c r="OFD44" s="46"/>
      <c r="OFE44" s="46"/>
      <c r="OFF44" s="46"/>
      <c r="OFG44" s="46"/>
      <c r="OFH44" s="46"/>
      <c r="OFI44" s="46"/>
      <c r="OFJ44" s="46"/>
      <c r="OFK44" s="46"/>
      <c r="OFL44" s="46"/>
      <c r="OFM44" s="46"/>
      <c r="OFN44" s="46"/>
      <c r="OFO44" s="46"/>
      <c r="OFP44" s="46"/>
      <c r="OFQ44" s="46"/>
      <c r="OFR44" s="46"/>
      <c r="OFS44" s="46"/>
      <c r="OFT44" s="46"/>
      <c r="OFU44" s="46"/>
      <c r="OFV44" s="46"/>
      <c r="OFW44" s="46"/>
      <c r="OFX44" s="46"/>
      <c r="OFY44" s="46"/>
      <c r="OFZ44" s="46"/>
      <c r="OGA44" s="46"/>
      <c r="OGB44" s="46"/>
      <c r="OGC44" s="46"/>
      <c r="OGD44" s="46"/>
      <c r="OGE44" s="46"/>
      <c r="OGF44" s="46"/>
      <c r="OGG44" s="46"/>
      <c r="OGH44" s="46"/>
      <c r="OGI44" s="46"/>
      <c r="OGJ44" s="46"/>
      <c r="OGK44" s="46"/>
      <c r="OGL44" s="46"/>
      <c r="OGM44" s="46"/>
      <c r="OGN44" s="46"/>
      <c r="OGO44" s="46"/>
      <c r="OGP44" s="46"/>
      <c r="OGQ44" s="46"/>
      <c r="OGR44" s="46"/>
      <c r="OGS44" s="46"/>
      <c r="OGT44" s="46"/>
      <c r="OGU44" s="46"/>
      <c r="OGV44" s="46"/>
      <c r="OGW44" s="46"/>
      <c r="OGX44" s="46"/>
      <c r="OGY44" s="46"/>
      <c r="OGZ44" s="46"/>
      <c r="OHA44" s="46"/>
      <c r="OHB44" s="46"/>
      <c r="OHC44" s="46"/>
      <c r="OHD44" s="46"/>
      <c r="OHE44" s="46"/>
      <c r="OHF44" s="46"/>
      <c r="OHG44" s="46"/>
      <c r="OHH44" s="46"/>
      <c r="OHI44" s="46"/>
      <c r="OHJ44" s="46"/>
      <c r="OHK44" s="46"/>
      <c r="OHL44" s="46"/>
      <c r="OHM44" s="46"/>
      <c r="OHN44" s="46"/>
      <c r="OHO44" s="46"/>
      <c r="OHP44" s="46"/>
      <c r="OHQ44" s="46"/>
      <c r="OHR44" s="46"/>
      <c r="OHS44" s="46"/>
      <c r="OHT44" s="46"/>
      <c r="OHU44" s="46"/>
      <c r="OHV44" s="46"/>
      <c r="OHW44" s="46"/>
      <c r="OHX44" s="46"/>
      <c r="OHY44" s="46"/>
      <c r="OHZ44" s="46"/>
      <c r="OIA44" s="46"/>
      <c r="OIB44" s="46"/>
      <c r="OIC44" s="46"/>
      <c r="OID44" s="46"/>
      <c r="OIE44" s="46"/>
      <c r="OIF44" s="46"/>
      <c r="OIG44" s="46"/>
      <c r="OIH44" s="46"/>
      <c r="OII44" s="46"/>
      <c r="OIJ44" s="46"/>
      <c r="OIK44" s="46"/>
      <c r="OIL44" s="46"/>
      <c r="OIM44" s="46"/>
      <c r="OIN44" s="46"/>
      <c r="OIO44" s="46"/>
      <c r="OIP44" s="46"/>
      <c r="OIQ44" s="46"/>
      <c r="OIR44" s="46"/>
      <c r="OIS44" s="46"/>
      <c r="OIT44" s="46"/>
      <c r="OIU44" s="46"/>
      <c r="OIV44" s="46"/>
      <c r="OIW44" s="46"/>
      <c r="OIX44" s="46"/>
      <c r="OIY44" s="46"/>
      <c r="OIZ44" s="46"/>
      <c r="OJA44" s="46"/>
      <c r="OJB44" s="46"/>
      <c r="OJC44" s="46"/>
      <c r="OJD44" s="46"/>
      <c r="OJE44" s="46"/>
      <c r="OJF44" s="46"/>
      <c r="OJG44" s="46"/>
      <c r="OJH44" s="46"/>
      <c r="OJI44" s="46"/>
      <c r="OJJ44" s="46"/>
      <c r="OJK44" s="46"/>
      <c r="OJL44" s="46"/>
      <c r="OJM44" s="46"/>
      <c r="OJN44" s="46"/>
      <c r="OJO44" s="46"/>
      <c r="OJP44" s="46"/>
      <c r="OJQ44" s="46"/>
      <c r="OJR44" s="46"/>
      <c r="OJS44" s="46"/>
      <c r="OJT44" s="46"/>
      <c r="OJU44" s="46"/>
      <c r="OJV44" s="46"/>
      <c r="OJW44" s="46"/>
      <c r="OJX44" s="46"/>
      <c r="OJY44" s="46"/>
      <c r="OJZ44" s="46"/>
      <c r="OKA44" s="46"/>
      <c r="OKB44" s="46"/>
      <c r="OKC44" s="46"/>
      <c r="OKD44" s="46"/>
      <c r="OKE44" s="46"/>
      <c r="OKF44" s="46"/>
      <c r="OKG44" s="46"/>
      <c r="OKH44" s="46"/>
      <c r="OKI44" s="46"/>
      <c r="OKJ44" s="46"/>
      <c r="OKK44" s="46"/>
      <c r="OKL44" s="46"/>
      <c r="OKM44" s="46"/>
      <c r="OKN44" s="46"/>
      <c r="OKO44" s="46"/>
      <c r="OKP44" s="46"/>
      <c r="OKQ44" s="46"/>
      <c r="OKR44" s="46"/>
      <c r="OKS44" s="46"/>
      <c r="OKT44" s="46"/>
      <c r="OKU44" s="46"/>
      <c r="OKV44" s="46"/>
      <c r="OKW44" s="46"/>
      <c r="OKX44" s="46"/>
      <c r="OKY44" s="46"/>
      <c r="OKZ44" s="46"/>
      <c r="OLA44" s="46"/>
      <c r="OLB44" s="46"/>
      <c r="OLC44" s="46"/>
      <c r="OLD44" s="46"/>
      <c r="OLE44" s="46"/>
      <c r="OLF44" s="46"/>
      <c r="OLG44" s="46"/>
      <c r="OLH44" s="46"/>
      <c r="OLI44" s="46"/>
      <c r="OLJ44" s="46"/>
      <c r="OLK44" s="46"/>
      <c r="OLL44" s="46"/>
      <c r="OLM44" s="46"/>
      <c r="OLN44" s="46"/>
      <c r="OLO44" s="46"/>
      <c r="OLP44" s="46"/>
      <c r="OLQ44" s="46"/>
      <c r="OLR44" s="46"/>
      <c r="OLS44" s="46"/>
      <c r="OLT44" s="46"/>
      <c r="OLU44" s="46"/>
      <c r="OLV44" s="46"/>
      <c r="OLW44" s="46"/>
      <c r="OLX44" s="46"/>
      <c r="OLY44" s="46"/>
      <c r="OLZ44" s="46"/>
      <c r="OMA44" s="46"/>
      <c r="OMB44" s="46"/>
      <c r="OMC44" s="46"/>
      <c r="OMD44" s="46"/>
      <c r="OME44" s="46"/>
      <c r="OMF44" s="46"/>
      <c r="OMG44" s="46"/>
      <c r="OMH44" s="46"/>
      <c r="OMI44" s="46"/>
      <c r="OMJ44" s="46"/>
      <c r="OMK44" s="46"/>
      <c r="OML44" s="46"/>
      <c r="OMM44" s="46"/>
      <c r="OMN44" s="46"/>
      <c r="OMO44" s="46"/>
      <c r="OMP44" s="46"/>
      <c r="OMQ44" s="46"/>
      <c r="OMR44" s="46"/>
      <c r="OMS44" s="46"/>
      <c r="OMT44" s="46"/>
      <c r="OMU44" s="46"/>
      <c r="OMV44" s="46"/>
      <c r="OMW44" s="46"/>
      <c r="OMX44" s="46"/>
      <c r="OMY44" s="46"/>
      <c r="OMZ44" s="46"/>
      <c r="ONA44" s="46"/>
      <c r="ONB44" s="46"/>
      <c r="ONC44" s="46"/>
      <c r="OND44" s="46"/>
      <c r="ONE44" s="46"/>
      <c r="ONF44" s="46"/>
      <c r="ONG44" s="46"/>
      <c r="ONH44" s="46"/>
      <c r="ONI44" s="46"/>
      <c r="ONJ44" s="46"/>
      <c r="ONK44" s="46"/>
      <c r="ONL44" s="46"/>
      <c r="ONM44" s="46"/>
      <c r="ONN44" s="46"/>
      <c r="ONO44" s="46"/>
      <c r="ONP44" s="46"/>
      <c r="ONQ44" s="46"/>
      <c r="ONR44" s="46"/>
      <c r="ONS44" s="46"/>
      <c r="ONT44" s="46"/>
      <c r="ONU44" s="46"/>
      <c r="ONV44" s="46"/>
      <c r="ONW44" s="46"/>
      <c r="ONX44" s="46"/>
      <c r="ONY44" s="46"/>
      <c r="ONZ44" s="46"/>
      <c r="OOA44" s="46"/>
      <c r="OOB44" s="46"/>
      <c r="OOC44" s="46"/>
      <c r="OOD44" s="46"/>
      <c r="OOE44" s="46"/>
      <c r="OOF44" s="46"/>
      <c r="OOG44" s="46"/>
      <c r="OOH44" s="46"/>
      <c r="OOI44" s="46"/>
      <c r="OOJ44" s="46"/>
      <c r="OOK44" s="46"/>
      <c r="OOL44" s="46"/>
      <c r="OOM44" s="46"/>
      <c r="OON44" s="46"/>
      <c r="OOO44" s="46"/>
      <c r="OOP44" s="46"/>
      <c r="OOQ44" s="46"/>
      <c r="OOR44" s="46"/>
      <c r="OOS44" s="46"/>
      <c r="OOT44" s="46"/>
      <c r="OOU44" s="46"/>
      <c r="OOV44" s="46"/>
      <c r="OOW44" s="46"/>
      <c r="OOX44" s="46"/>
      <c r="OOY44" s="46"/>
      <c r="OOZ44" s="46"/>
      <c r="OPA44" s="46"/>
      <c r="OPB44" s="46"/>
      <c r="OPC44" s="46"/>
      <c r="OPD44" s="46"/>
      <c r="OPE44" s="46"/>
      <c r="OPF44" s="46"/>
      <c r="OPG44" s="46"/>
      <c r="OPH44" s="46"/>
      <c r="OPI44" s="46"/>
      <c r="OPJ44" s="46"/>
      <c r="OPK44" s="46"/>
      <c r="OPL44" s="46"/>
      <c r="OPM44" s="46"/>
      <c r="OPN44" s="46"/>
      <c r="OPO44" s="46"/>
      <c r="OPP44" s="46"/>
      <c r="OPQ44" s="46"/>
      <c r="OPR44" s="46"/>
      <c r="OPS44" s="46"/>
      <c r="OPT44" s="46"/>
      <c r="OPU44" s="46"/>
      <c r="OPV44" s="46"/>
      <c r="OPW44" s="46"/>
      <c r="OPX44" s="46"/>
      <c r="OPY44" s="46"/>
      <c r="OPZ44" s="46"/>
      <c r="OQA44" s="46"/>
      <c r="OQB44" s="46"/>
      <c r="OQC44" s="46"/>
      <c r="OQD44" s="46"/>
      <c r="OQE44" s="46"/>
      <c r="OQF44" s="46"/>
      <c r="OQG44" s="46"/>
      <c r="OQH44" s="46"/>
      <c r="OQI44" s="46"/>
      <c r="OQJ44" s="46"/>
      <c r="OQK44" s="46"/>
      <c r="OQL44" s="46"/>
      <c r="OQM44" s="46"/>
      <c r="OQN44" s="46"/>
      <c r="OQO44" s="46"/>
      <c r="OQP44" s="46"/>
      <c r="OQQ44" s="46"/>
      <c r="OQR44" s="46"/>
      <c r="OQS44" s="46"/>
      <c r="OQT44" s="46"/>
      <c r="OQU44" s="46"/>
      <c r="OQV44" s="46"/>
      <c r="OQW44" s="46"/>
      <c r="OQX44" s="46"/>
      <c r="OQY44" s="46"/>
      <c r="OQZ44" s="46"/>
      <c r="ORA44" s="46"/>
      <c r="ORB44" s="46"/>
      <c r="ORC44" s="46"/>
      <c r="ORD44" s="46"/>
      <c r="ORE44" s="46"/>
      <c r="ORF44" s="46"/>
      <c r="ORG44" s="46"/>
      <c r="ORH44" s="46"/>
      <c r="ORI44" s="46"/>
      <c r="ORJ44" s="46"/>
      <c r="ORK44" s="46"/>
      <c r="ORL44" s="46"/>
      <c r="ORM44" s="46"/>
      <c r="ORN44" s="46"/>
      <c r="ORO44" s="46"/>
      <c r="ORP44" s="46"/>
      <c r="ORQ44" s="46"/>
      <c r="ORR44" s="46"/>
      <c r="ORS44" s="46"/>
      <c r="ORT44" s="46"/>
      <c r="ORU44" s="46"/>
      <c r="ORV44" s="46"/>
      <c r="ORW44" s="46"/>
      <c r="ORX44" s="46"/>
      <c r="ORY44" s="46"/>
      <c r="ORZ44" s="46"/>
      <c r="OSA44" s="46"/>
      <c r="OSB44" s="46"/>
      <c r="OSC44" s="46"/>
      <c r="OSD44" s="46"/>
      <c r="OSE44" s="46"/>
      <c r="OSF44" s="46"/>
      <c r="OSG44" s="46"/>
      <c r="OSH44" s="46"/>
      <c r="OSI44" s="46"/>
      <c r="OSJ44" s="46"/>
      <c r="OSK44" s="46"/>
      <c r="OSL44" s="46"/>
      <c r="OSM44" s="46"/>
      <c r="OSN44" s="46"/>
      <c r="OSO44" s="46"/>
      <c r="OSP44" s="46"/>
      <c r="OSQ44" s="46"/>
      <c r="OSR44" s="46"/>
      <c r="OSS44" s="46"/>
      <c r="OST44" s="46"/>
      <c r="OSU44" s="46"/>
      <c r="OSV44" s="46"/>
      <c r="OSW44" s="46"/>
      <c r="OSX44" s="46"/>
      <c r="OSY44" s="46"/>
      <c r="OSZ44" s="46"/>
      <c r="OTA44" s="46"/>
      <c r="OTB44" s="46"/>
      <c r="OTC44" s="46"/>
      <c r="OTD44" s="46"/>
      <c r="OTE44" s="46"/>
      <c r="OTF44" s="46"/>
      <c r="OTG44" s="46"/>
      <c r="OTH44" s="46"/>
      <c r="OTI44" s="46"/>
      <c r="OTJ44" s="46"/>
      <c r="OTK44" s="46"/>
      <c r="OTL44" s="46"/>
      <c r="OTM44" s="46"/>
      <c r="OTN44" s="46"/>
      <c r="OTO44" s="46"/>
      <c r="OTP44" s="46"/>
      <c r="OTQ44" s="46"/>
      <c r="OTR44" s="46"/>
      <c r="OTS44" s="46"/>
      <c r="OTT44" s="46"/>
      <c r="OTU44" s="46"/>
      <c r="OTV44" s="46"/>
      <c r="OTW44" s="46"/>
      <c r="OTX44" s="46"/>
      <c r="OTY44" s="46"/>
      <c r="OTZ44" s="46"/>
      <c r="OUA44" s="46"/>
      <c r="OUB44" s="46"/>
      <c r="OUC44" s="46"/>
      <c r="OUD44" s="46"/>
      <c r="OUE44" s="46"/>
      <c r="OUF44" s="46"/>
      <c r="OUG44" s="46"/>
      <c r="OUH44" s="46"/>
      <c r="OUI44" s="46"/>
      <c r="OUJ44" s="46"/>
      <c r="OUK44" s="46"/>
      <c r="OUL44" s="46"/>
      <c r="OUM44" s="46"/>
      <c r="OUN44" s="46"/>
      <c r="OUO44" s="46"/>
      <c r="OUP44" s="46"/>
      <c r="OUQ44" s="46"/>
      <c r="OUR44" s="46"/>
      <c r="OUS44" s="46"/>
      <c r="OUT44" s="46"/>
      <c r="OUU44" s="46"/>
      <c r="OUV44" s="46"/>
      <c r="OUW44" s="46"/>
      <c r="OUX44" s="46"/>
      <c r="OUY44" s="46"/>
      <c r="OUZ44" s="46"/>
      <c r="OVA44" s="46"/>
      <c r="OVB44" s="46"/>
      <c r="OVC44" s="46"/>
      <c r="OVD44" s="46"/>
      <c r="OVE44" s="46"/>
      <c r="OVF44" s="46"/>
      <c r="OVG44" s="46"/>
      <c r="OVH44" s="46"/>
      <c r="OVI44" s="46"/>
      <c r="OVJ44" s="46"/>
      <c r="OVK44" s="46"/>
      <c r="OVL44" s="46"/>
      <c r="OVM44" s="46"/>
      <c r="OVN44" s="46"/>
      <c r="OVO44" s="46"/>
      <c r="OVP44" s="46"/>
      <c r="OVQ44" s="46"/>
      <c r="OVR44" s="46"/>
      <c r="OVS44" s="46"/>
      <c r="OVT44" s="46"/>
      <c r="OVU44" s="46"/>
      <c r="OVV44" s="46"/>
      <c r="OVW44" s="46"/>
      <c r="OVX44" s="46"/>
      <c r="OVY44" s="46"/>
      <c r="OVZ44" s="46"/>
      <c r="OWA44" s="46"/>
      <c r="OWB44" s="46"/>
      <c r="OWC44" s="46"/>
      <c r="OWD44" s="46"/>
      <c r="OWE44" s="46"/>
      <c r="OWF44" s="46"/>
      <c r="OWG44" s="46"/>
      <c r="OWH44" s="46"/>
      <c r="OWI44" s="46"/>
      <c r="OWJ44" s="46"/>
      <c r="OWK44" s="46"/>
      <c r="OWL44" s="46"/>
      <c r="OWM44" s="46"/>
      <c r="OWN44" s="46"/>
      <c r="OWO44" s="46"/>
      <c r="OWP44" s="46"/>
      <c r="OWQ44" s="46"/>
      <c r="OWR44" s="46"/>
      <c r="OWS44" s="46"/>
      <c r="OWT44" s="46"/>
      <c r="OWU44" s="46"/>
      <c r="OWV44" s="46"/>
      <c r="OWW44" s="46"/>
      <c r="OWX44" s="46"/>
      <c r="OWY44" s="46"/>
      <c r="OWZ44" s="46"/>
      <c r="OXA44" s="46"/>
      <c r="OXB44" s="46"/>
      <c r="OXC44" s="46"/>
      <c r="OXD44" s="46"/>
      <c r="OXE44" s="46"/>
      <c r="OXF44" s="46"/>
      <c r="OXG44" s="46"/>
      <c r="OXH44" s="46"/>
      <c r="OXI44" s="46"/>
      <c r="OXJ44" s="46"/>
      <c r="OXK44" s="46"/>
      <c r="OXL44" s="46"/>
      <c r="OXM44" s="46"/>
      <c r="OXN44" s="46"/>
      <c r="OXO44" s="46"/>
      <c r="OXP44" s="46"/>
      <c r="OXQ44" s="46"/>
      <c r="OXR44" s="46"/>
      <c r="OXS44" s="46"/>
      <c r="OXT44" s="46"/>
      <c r="OXU44" s="46"/>
      <c r="OXV44" s="46"/>
      <c r="OXW44" s="46"/>
      <c r="OXX44" s="46"/>
      <c r="OXY44" s="46"/>
      <c r="OXZ44" s="46"/>
      <c r="OYA44" s="46"/>
      <c r="OYB44" s="46"/>
      <c r="OYC44" s="46"/>
      <c r="OYD44" s="46"/>
      <c r="OYE44" s="46"/>
      <c r="OYF44" s="46"/>
      <c r="OYG44" s="46"/>
      <c r="OYH44" s="46"/>
      <c r="OYI44" s="46"/>
      <c r="OYJ44" s="46"/>
      <c r="OYK44" s="46"/>
      <c r="OYL44" s="46"/>
      <c r="OYM44" s="46"/>
      <c r="OYN44" s="46"/>
      <c r="OYO44" s="46"/>
      <c r="OYP44" s="46"/>
      <c r="OYQ44" s="46"/>
      <c r="OYR44" s="46"/>
      <c r="OYS44" s="46"/>
      <c r="OYT44" s="46"/>
      <c r="OYU44" s="46"/>
      <c r="OYV44" s="46"/>
      <c r="OYW44" s="46"/>
      <c r="OYX44" s="46"/>
      <c r="OYY44" s="46"/>
      <c r="OYZ44" s="46"/>
      <c r="OZA44" s="46"/>
      <c r="OZB44" s="46"/>
      <c r="OZC44" s="46"/>
      <c r="OZD44" s="46"/>
      <c r="OZE44" s="46"/>
      <c r="OZF44" s="46"/>
      <c r="OZG44" s="46"/>
      <c r="OZH44" s="46"/>
      <c r="OZI44" s="46"/>
      <c r="OZJ44" s="46"/>
      <c r="OZK44" s="46"/>
      <c r="OZL44" s="46"/>
      <c r="OZM44" s="46"/>
      <c r="OZN44" s="46"/>
      <c r="OZO44" s="46"/>
      <c r="OZP44" s="46"/>
      <c r="OZQ44" s="46"/>
      <c r="OZR44" s="46"/>
      <c r="OZS44" s="46"/>
      <c r="OZT44" s="46"/>
      <c r="OZU44" s="46"/>
      <c r="OZV44" s="46"/>
      <c r="OZW44" s="46"/>
      <c r="OZX44" s="46"/>
      <c r="OZY44" s="46"/>
      <c r="OZZ44" s="46"/>
      <c r="PAA44" s="46"/>
      <c r="PAB44" s="46"/>
      <c r="PAC44" s="46"/>
      <c r="PAD44" s="46"/>
      <c r="PAE44" s="46"/>
      <c r="PAF44" s="46"/>
      <c r="PAG44" s="46"/>
      <c r="PAH44" s="46"/>
      <c r="PAI44" s="46"/>
      <c r="PAJ44" s="46"/>
      <c r="PAK44" s="46"/>
      <c r="PAL44" s="46"/>
      <c r="PAM44" s="46"/>
      <c r="PAN44" s="46"/>
      <c r="PAO44" s="46"/>
      <c r="PAP44" s="46"/>
      <c r="PAQ44" s="46"/>
      <c r="PAR44" s="46"/>
      <c r="PAS44" s="46"/>
      <c r="PAT44" s="46"/>
      <c r="PAU44" s="46"/>
      <c r="PAV44" s="46"/>
      <c r="PAW44" s="46"/>
      <c r="PAX44" s="46"/>
      <c r="PAY44" s="46"/>
      <c r="PAZ44" s="46"/>
      <c r="PBA44" s="46"/>
      <c r="PBB44" s="46"/>
      <c r="PBC44" s="46"/>
      <c r="PBD44" s="46"/>
      <c r="PBE44" s="46"/>
      <c r="PBF44" s="46"/>
      <c r="PBG44" s="46"/>
      <c r="PBH44" s="46"/>
      <c r="PBI44" s="46"/>
      <c r="PBJ44" s="46"/>
      <c r="PBK44" s="46"/>
      <c r="PBL44" s="46"/>
      <c r="PBM44" s="46"/>
      <c r="PBN44" s="46"/>
      <c r="PBO44" s="46"/>
      <c r="PBP44" s="46"/>
      <c r="PBQ44" s="46"/>
      <c r="PBR44" s="46"/>
      <c r="PBS44" s="46"/>
      <c r="PBT44" s="46"/>
      <c r="PBU44" s="46"/>
      <c r="PBV44" s="46"/>
      <c r="PBW44" s="46"/>
      <c r="PBX44" s="46"/>
      <c r="PBY44" s="46"/>
      <c r="PBZ44" s="46"/>
      <c r="PCA44" s="46"/>
      <c r="PCB44" s="46"/>
      <c r="PCC44" s="46"/>
      <c r="PCD44" s="46"/>
      <c r="PCE44" s="46"/>
      <c r="PCF44" s="46"/>
      <c r="PCG44" s="46"/>
      <c r="PCH44" s="46"/>
      <c r="PCI44" s="46"/>
      <c r="PCJ44" s="46"/>
      <c r="PCK44" s="46"/>
      <c r="PCL44" s="46"/>
      <c r="PCM44" s="46"/>
      <c r="PCN44" s="46"/>
      <c r="PCO44" s="46"/>
      <c r="PCP44" s="46"/>
      <c r="PCQ44" s="46"/>
      <c r="PCR44" s="46"/>
      <c r="PCS44" s="46"/>
      <c r="PCT44" s="46"/>
      <c r="PCU44" s="46"/>
      <c r="PCV44" s="46"/>
      <c r="PCW44" s="46"/>
      <c r="PCX44" s="46"/>
      <c r="PCY44" s="46"/>
      <c r="PCZ44" s="46"/>
      <c r="PDA44" s="46"/>
      <c r="PDB44" s="46"/>
      <c r="PDC44" s="46"/>
      <c r="PDD44" s="46"/>
      <c r="PDE44" s="46"/>
      <c r="PDF44" s="46"/>
      <c r="PDG44" s="46"/>
      <c r="PDH44" s="46"/>
      <c r="PDI44" s="46"/>
      <c r="PDJ44" s="46"/>
      <c r="PDK44" s="46"/>
      <c r="PDL44" s="46"/>
      <c r="PDM44" s="46"/>
      <c r="PDN44" s="46"/>
      <c r="PDO44" s="46"/>
      <c r="PDP44" s="46"/>
      <c r="PDQ44" s="46"/>
      <c r="PDR44" s="46"/>
      <c r="PDS44" s="46"/>
      <c r="PDT44" s="46"/>
      <c r="PDU44" s="46"/>
      <c r="PDV44" s="46"/>
      <c r="PDW44" s="46"/>
      <c r="PDX44" s="46"/>
      <c r="PDY44" s="46"/>
      <c r="PDZ44" s="46"/>
      <c r="PEA44" s="46"/>
      <c r="PEB44" s="46"/>
      <c r="PEC44" s="46"/>
      <c r="PED44" s="46"/>
      <c r="PEE44" s="46"/>
      <c r="PEF44" s="46"/>
      <c r="PEG44" s="46"/>
      <c r="PEH44" s="46"/>
      <c r="PEI44" s="46"/>
      <c r="PEJ44" s="46"/>
      <c r="PEK44" s="46"/>
      <c r="PEL44" s="46"/>
      <c r="PEM44" s="46"/>
      <c r="PEN44" s="46"/>
      <c r="PEO44" s="46"/>
      <c r="PEP44" s="46"/>
      <c r="PEQ44" s="46"/>
      <c r="PER44" s="46"/>
      <c r="PES44" s="46"/>
      <c r="PET44" s="46"/>
      <c r="PEU44" s="46"/>
      <c r="PEV44" s="46"/>
      <c r="PEW44" s="46"/>
      <c r="PEX44" s="46"/>
      <c r="PEY44" s="46"/>
      <c r="PEZ44" s="46"/>
      <c r="PFA44" s="46"/>
      <c r="PFB44" s="46"/>
      <c r="PFC44" s="46"/>
      <c r="PFD44" s="46"/>
      <c r="PFE44" s="46"/>
      <c r="PFF44" s="46"/>
      <c r="PFG44" s="46"/>
      <c r="PFH44" s="46"/>
      <c r="PFI44" s="46"/>
      <c r="PFJ44" s="46"/>
      <c r="PFK44" s="46"/>
      <c r="PFL44" s="46"/>
      <c r="PFM44" s="46"/>
      <c r="PFN44" s="46"/>
      <c r="PFO44" s="46"/>
      <c r="PFP44" s="46"/>
      <c r="PFQ44" s="46"/>
      <c r="PFR44" s="46"/>
      <c r="PFS44" s="46"/>
      <c r="PFT44" s="46"/>
      <c r="PFU44" s="46"/>
      <c r="PFV44" s="46"/>
      <c r="PFW44" s="46"/>
      <c r="PFX44" s="46"/>
      <c r="PFY44" s="46"/>
      <c r="PFZ44" s="46"/>
      <c r="PGA44" s="46"/>
      <c r="PGB44" s="46"/>
      <c r="PGC44" s="46"/>
      <c r="PGD44" s="46"/>
      <c r="PGE44" s="46"/>
      <c r="PGF44" s="46"/>
      <c r="PGG44" s="46"/>
      <c r="PGH44" s="46"/>
      <c r="PGI44" s="46"/>
      <c r="PGJ44" s="46"/>
      <c r="PGK44" s="46"/>
      <c r="PGL44" s="46"/>
      <c r="PGM44" s="46"/>
      <c r="PGN44" s="46"/>
      <c r="PGO44" s="46"/>
      <c r="PGP44" s="46"/>
      <c r="PGQ44" s="46"/>
      <c r="PGR44" s="46"/>
      <c r="PGS44" s="46"/>
      <c r="PGT44" s="46"/>
      <c r="PGU44" s="46"/>
      <c r="PGV44" s="46"/>
      <c r="PGW44" s="46"/>
      <c r="PGX44" s="46"/>
      <c r="PGY44" s="46"/>
      <c r="PGZ44" s="46"/>
      <c r="PHA44" s="46"/>
      <c r="PHB44" s="46"/>
      <c r="PHC44" s="46"/>
      <c r="PHD44" s="46"/>
      <c r="PHE44" s="46"/>
      <c r="PHF44" s="46"/>
      <c r="PHG44" s="46"/>
      <c r="PHH44" s="46"/>
      <c r="PHI44" s="46"/>
      <c r="PHJ44" s="46"/>
      <c r="PHK44" s="46"/>
      <c r="PHL44" s="46"/>
      <c r="PHM44" s="46"/>
      <c r="PHN44" s="46"/>
      <c r="PHO44" s="46"/>
      <c r="PHP44" s="46"/>
      <c r="PHQ44" s="46"/>
      <c r="PHR44" s="46"/>
      <c r="PHS44" s="46"/>
      <c r="PHT44" s="46"/>
      <c r="PHU44" s="46"/>
      <c r="PHV44" s="46"/>
      <c r="PHW44" s="46"/>
      <c r="PHX44" s="46"/>
      <c r="PHY44" s="46"/>
      <c r="PHZ44" s="46"/>
      <c r="PIA44" s="46"/>
      <c r="PIB44" s="46"/>
      <c r="PIC44" s="46"/>
      <c r="PID44" s="46"/>
      <c r="PIE44" s="46"/>
      <c r="PIF44" s="46"/>
      <c r="PIG44" s="46"/>
      <c r="PIH44" s="46"/>
      <c r="PII44" s="46"/>
      <c r="PIJ44" s="46"/>
      <c r="PIK44" s="46"/>
      <c r="PIL44" s="46"/>
      <c r="PIM44" s="46"/>
      <c r="PIN44" s="46"/>
      <c r="PIO44" s="46"/>
      <c r="PIP44" s="46"/>
      <c r="PIQ44" s="46"/>
      <c r="PIR44" s="46"/>
      <c r="PIS44" s="46"/>
      <c r="PIT44" s="46"/>
      <c r="PIU44" s="46"/>
      <c r="PIV44" s="46"/>
      <c r="PIW44" s="46"/>
      <c r="PIX44" s="46"/>
      <c r="PIY44" s="46"/>
      <c r="PIZ44" s="46"/>
      <c r="PJA44" s="46"/>
      <c r="PJB44" s="46"/>
      <c r="PJC44" s="46"/>
      <c r="PJD44" s="46"/>
      <c r="PJE44" s="46"/>
      <c r="PJF44" s="46"/>
      <c r="PJG44" s="46"/>
      <c r="PJH44" s="46"/>
      <c r="PJI44" s="46"/>
      <c r="PJJ44" s="46"/>
      <c r="PJK44" s="46"/>
      <c r="PJL44" s="46"/>
      <c r="PJM44" s="46"/>
      <c r="PJN44" s="46"/>
      <c r="PJO44" s="46"/>
      <c r="PJP44" s="46"/>
      <c r="PJQ44" s="46"/>
      <c r="PJR44" s="46"/>
      <c r="PJS44" s="46"/>
      <c r="PJT44" s="46"/>
      <c r="PJU44" s="46"/>
      <c r="PJV44" s="46"/>
      <c r="PJW44" s="46"/>
      <c r="PJX44" s="46"/>
      <c r="PJY44" s="46"/>
      <c r="PJZ44" s="46"/>
      <c r="PKA44" s="46"/>
      <c r="PKB44" s="46"/>
      <c r="PKC44" s="46"/>
      <c r="PKD44" s="46"/>
      <c r="PKE44" s="46"/>
      <c r="PKF44" s="46"/>
      <c r="PKG44" s="46"/>
      <c r="PKH44" s="46"/>
      <c r="PKI44" s="46"/>
      <c r="PKJ44" s="46"/>
      <c r="PKK44" s="46"/>
      <c r="PKL44" s="46"/>
      <c r="PKM44" s="46"/>
      <c r="PKN44" s="46"/>
      <c r="PKO44" s="46"/>
      <c r="PKP44" s="46"/>
      <c r="PKQ44" s="46"/>
      <c r="PKR44" s="46"/>
      <c r="PKS44" s="46"/>
      <c r="PKT44" s="46"/>
      <c r="PKU44" s="46"/>
      <c r="PKV44" s="46"/>
      <c r="PKW44" s="46"/>
      <c r="PKX44" s="46"/>
      <c r="PKY44" s="46"/>
      <c r="PKZ44" s="46"/>
      <c r="PLA44" s="46"/>
      <c r="PLB44" s="46"/>
      <c r="PLC44" s="46"/>
      <c r="PLD44" s="46"/>
      <c r="PLE44" s="46"/>
      <c r="PLF44" s="46"/>
      <c r="PLG44" s="46"/>
      <c r="PLH44" s="46"/>
      <c r="PLI44" s="46"/>
      <c r="PLJ44" s="46"/>
      <c r="PLK44" s="46"/>
      <c r="PLL44" s="46"/>
      <c r="PLM44" s="46"/>
      <c r="PLN44" s="46"/>
      <c r="PLO44" s="46"/>
      <c r="PLP44" s="46"/>
      <c r="PLQ44" s="46"/>
      <c r="PLR44" s="46"/>
      <c r="PLS44" s="46"/>
      <c r="PLT44" s="46"/>
      <c r="PLU44" s="46"/>
      <c r="PLV44" s="46"/>
      <c r="PLW44" s="46"/>
      <c r="PLX44" s="46"/>
      <c r="PLY44" s="46"/>
      <c r="PLZ44" s="46"/>
      <c r="PMA44" s="46"/>
      <c r="PMB44" s="46"/>
      <c r="PMC44" s="46"/>
      <c r="PMD44" s="46"/>
      <c r="PME44" s="46"/>
      <c r="PMF44" s="46"/>
      <c r="PMG44" s="46"/>
      <c r="PMH44" s="46"/>
      <c r="PMI44" s="46"/>
      <c r="PMJ44" s="46"/>
      <c r="PMK44" s="46"/>
      <c r="PML44" s="46"/>
      <c r="PMM44" s="46"/>
      <c r="PMN44" s="46"/>
      <c r="PMO44" s="46"/>
      <c r="PMP44" s="46"/>
      <c r="PMQ44" s="46"/>
      <c r="PMR44" s="46"/>
      <c r="PMS44" s="46"/>
      <c r="PMT44" s="46"/>
      <c r="PMU44" s="46"/>
      <c r="PMV44" s="46"/>
      <c r="PMW44" s="46"/>
      <c r="PMX44" s="46"/>
      <c r="PMY44" s="46"/>
      <c r="PMZ44" s="46"/>
      <c r="PNA44" s="46"/>
      <c r="PNB44" s="46"/>
      <c r="PNC44" s="46"/>
      <c r="PND44" s="46"/>
      <c r="PNE44" s="46"/>
      <c r="PNF44" s="46"/>
      <c r="PNG44" s="46"/>
      <c r="PNH44" s="46"/>
      <c r="PNI44" s="46"/>
      <c r="PNJ44" s="46"/>
      <c r="PNK44" s="46"/>
      <c r="PNL44" s="46"/>
      <c r="PNM44" s="46"/>
      <c r="PNN44" s="46"/>
      <c r="PNO44" s="46"/>
      <c r="PNP44" s="46"/>
      <c r="PNQ44" s="46"/>
      <c r="PNR44" s="46"/>
      <c r="PNS44" s="46"/>
      <c r="PNT44" s="46"/>
      <c r="PNU44" s="46"/>
      <c r="PNV44" s="46"/>
      <c r="PNW44" s="46"/>
      <c r="PNX44" s="46"/>
      <c r="PNY44" s="46"/>
      <c r="PNZ44" s="46"/>
      <c r="POA44" s="46"/>
      <c r="POB44" s="46"/>
      <c r="POC44" s="46"/>
      <c r="POD44" s="46"/>
      <c r="POE44" s="46"/>
      <c r="POF44" s="46"/>
      <c r="POG44" s="46"/>
      <c r="POH44" s="46"/>
      <c r="POI44" s="46"/>
      <c r="POJ44" s="46"/>
      <c r="POK44" s="46"/>
      <c r="POL44" s="46"/>
      <c r="POM44" s="46"/>
      <c r="PON44" s="46"/>
      <c r="POO44" s="46"/>
      <c r="POP44" s="46"/>
      <c r="POQ44" s="46"/>
      <c r="POR44" s="46"/>
      <c r="POS44" s="46"/>
      <c r="POT44" s="46"/>
      <c r="POU44" s="46"/>
      <c r="POV44" s="46"/>
      <c r="POW44" s="46"/>
      <c r="POX44" s="46"/>
      <c r="POY44" s="46"/>
      <c r="POZ44" s="46"/>
      <c r="PPA44" s="46"/>
      <c r="PPB44" s="46"/>
      <c r="PPC44" s="46"/>
      <c r="PPD44" s="46"/>
      <c r="PPE44" s="46"/>
      <c r="PPF44" s="46"/>
      <c r="PPG44" s="46"/>
      <c r="PPH44" s="46"/>
      <c r="PPI44" s="46"/>
      <c r="PPJ44" s="46"/>
      <c r="PPK44" s="46"/>
      <c r="PPL44" s="46"/>
      <c r="PPM44" s="46"/>
      <c r="PPN44" s="46"/>
      <c r="PPO44" s="46"/>
      <c r="PPP44" s="46"/>
      <c r="PPQ44" s="46"/>
      <c r="PPR44" s="46"/>
      <c r="PPS44" s="46"/>
      <c r="PPT44" s="46"/>
      <c r="PPU44" s="46"/>
      <c r="PPV44" s="46"/>
      <c r="PPW44" s="46"/>
      <c r="PPX44" s="46"/>
      <c r="PPY44" s="46"/>
      <c r="PPZ44" s="46"/>
      <c r="PQA44" s="46"/>
      <c r="PQB44" s="46"/>
      <c r="PQC44" s="46"/>
      <c r="PQD44" s="46"/>
      <c r="PQE44" s="46"/>
      <c r="PQF44" s="46"/>
      <c r="PQG44" s="46"/>
      <c r="PQH44" s="46"/>
      <c r="PQI44" s="46"/>
      <c r="PQJ44" s="46"/>
      <c r="PQK44" s="46"/>
      <c r="PQL44" s="46"/>
      <c r="PQM44" s="46"/>
      <c r="PQN44" s="46"/>
      <c r="PQO44" s="46"/>
      <c r="PQP44" s="46"/>
      <c r="PQQ44" s="46"/>
      <c r="PQR44" s="46"/>
      <c r="PQS44" s="46"/>
      <c r="PQT44" s="46"/>
      <c r="PQU44" s="46"/>
      <c r="PQV44" s="46"/>
      <c r="PQW44" s="46"/>
      <c r="PQX44" s="46"/>
      <c r="PQY44" s="46"/>
      <c r="PQZ44" s="46"/>
      <c r="PRA44" s="46"/>
      <c r="PRB44" s="46"/>
      <c r="PRC44" s="46"/>
      <c r="PRD44" s="46"/>
      <c r="PRE44" s="46"/>
      <c r="PRF44" s="46"/>
      <c r="PRG44" s="46"/>
      <c r="PRH44" s="46"/>
      <c r="PRI44" s="46"/>
      <c r="PRJ44" s="46"/>
      <c r="PRK44" s="46"/>
      <c r="PRL44" s="46"/>
      <c r="PRM44" s="46"/>
      <c r="PRN44" s="46"/>
      <c r="PRO44" s="46"/>
      <c r="PRP44" s="46"/>
      <c r="PRQ44" s="46"/>
      <c r="PRR44" s="46"/>
      <c r="PRS44" s="46"/>
      <c r="PRT44" s="46"/>
      <c r="PRU44" s="46"/>
      <c r="PRV44" s="46"/>
      <c r="PRW44" s="46"/>
      <c r="PRX44" s="46"/>
      <c r="PRY44" s="46"/>
      <c r="PRZ44" s="46"/>
      <c r="PSA44" s="46"/>
      <c r="PSB44" s="46"/>
      <c r="PSC44" s="46"/>
      <c r="PSD44" s="46"/>
      <c r="PSE44" s="46"/>
      <c r="PSF44" s="46"/>
      <c r="PSG44" s="46"/>
      <c r="PSH44" s="46"/>
      <c r="PSI44" s="46"/>
      <c r="PSJ44" s="46"/>
      <c r="PSK44" s="46"/>
      <c r="PSL44" s="46"/>
      <c r="PSM44" s="46"/>
      <c r="PSN44" s="46"/>
      <c r="PSO44" s="46"/>
      <c r="PSP44" s="46"/>
      <c r="PSQ44" s="46"/>
      <c r="PSR44" s="46"/>
      <c r="PSS44" s="46"/>
      <c r="PST44" s="46"/>
      <c r="PSU44" s="46"/>
      <c r="PSV44" s="46"/>
      <c r="PSW44" s="46"/>
      <c r="PSX44" s="46"/>
      <c r="PSY44" s="46"/>
      <c r="PSZ44" s="46"/>
      <c r="PTA44" s="46"/>
      <c r="PTB44" s="46"/>
      <c r="PTC44" s="46"/>
      <c r="PTD44" s="46"/>
      <c r="PTE44" s="46"/>
      <c r="PTF44" s="46"/>
      <c r="PTG44" s="46"/>
      <c r="PTH44" s="46"/>
      <c r="PTI44" s="46"/>
      <c r="PTJ44" s="46"/>
      <c r="PTK44" s="46"/>
      <c r="PTL44" s="46"/>
      <c r="PTM44" s="46"/>
      <c r="PTN44" s="46"/>
      <c r="PTO44" s="46"/>
      <c r="PTP44" s="46"/>
      <c r="PTQ44" s="46"/>
      <c r="PTR44" s="46"/>
      <c r="PTS44" s="46"/>
      <c r="PTT44" s="46"/>
      <c r="PTU44" s="46"/>
      <c r="PTV44" s="46"/>
      <c r="PTW44" s="46"/>
      <c r="PTX44" s="46"/>
      <c r="PTY44" s="46"/>
      <c r="PTZ44" s="46"/>
      <c r="PUA44" s="46"/>
      <c r="PUB44" s="46"/>
      <c r="PUC44" s="46"/>
      <c r="PUD44" s="46"/>
      <c r="PUE44" s="46"/>
      <c r="PUF44" s="46"/>
      <c r="PUG44" s="46"/>
      <c r="PUH44" s="46"/>
      <c r="PUI44" s="46"/>
      <c r="PUJ44" s="46"/>
      <c r="PUK44" s="46"/>
      <c r="PUL44" s="46"/>
      <c r="PUM44" s="46"/>
      <c r="PUN44" s="46"/>
      <c r="PUO44" s="46"/>
      <c r="PUP44" s="46"/>
      <c r="PUQ44" s="46"/>
      <c r="PUR44" s="46"/>
      <c r="PUS44" s="46"/>
      <c r="PUT44" s="46"/>
      <c r="PUU44" s="46"/>
      <c r="PUV44" s="46"/>
      <c r="PUW44" s="46"/>
      <c r="PUX44" s="46"/>
      <c r="PUY44" s="46"/>
      <c r="PUZ44" s="46"/>
      <c r="PVA44" s="46"/>
      <c r="PVB44" s="46"/>
      <c r="PVC44" s="46"/>
      <c r="PVD44" s="46"/>
      <c r="PVE44" s="46"/>
      <c r="PVF44" s="46"/>
      <c r="PVG44" s="46"/>
      <c r="PVH44" s="46"/>
      <c r="PVI44" s="46"/>
      <c r="PVJ44" s="46"/>
      <c r="PVK44" s="46"/>
      <c r="PVL44" s="46"/>
      <c r="PVM44" s="46"/>
      <c r="PVN44" s="46"/>
      <c r="PVO44" s="46"/>
      <c r="PVP44" s="46"/>
      <c r="PVQ44" s="46"/>
      <c r="PVR44" s="46"/>
      <c r="PVS44" s="46"/>
      <c r="PVT44" s="46"/>
      <c r="PVU44" s="46"/>
      <c r="PVV44" s="46"/>
      <c r="PVW44" s="46"/>
      <c r="PVX44" s="46"/>
      <c r="PVY44" s="46"/>
      <c r="PVZ44" s="46"/>
      <c r="PWA44" s="46"/>
      <c r="PWB44" s="46"/>
      <c r="PWC44" s="46"/>
      <c r="PWD44" s="46"/>
      <c r="PWE44" s="46"/>
      <c r="PWF44" s="46"/>
      <c r="PWG44" s="46"/>
      <c r="PWH44" s="46"/>
      <c r="PWI44" s="46"/>
      <c r="PWJ44" s="46"/>
      <c r="PWK44" s="46"/>
      <c r="PWL44" s="46"/>
      <c r="PWM44" s="46"/>
      <c r="PWN44" s="46"/>
      <c r="PWO44" s="46"/>
      <c r="PWP44" s="46"/>
      <c r="PWQ44" s="46"/>
      <c r="PWR44" s="46"/>
      <c r="PWS44" s="46"/>
      <c r="PWT44" s="46"/>
      <c r="PWU44" s="46"/>
      <c r="PWV44" s="46"/>
      <c r="PWW44" s="46"/>
      <c r="PWX44" s="46"/>
      <c r="PWY44" s="46"/>
      <c r="PWZ44" s="46"/>
      <c r="PXA44" s="46"/>
      <c r="PXB44" s="46"/>
      <c r="PXC44" s="46"/>
      <c r="PXD44" s="46"/>
      <c r="PXE44" s="46"/>
      <c r="PXF44" s="46"/>
      <c r="PXG44" s="46"/>
      <c r="PXH44" s="46"/>
      <c r="PXI44" s="46"/>
      <c r="PXJ44" s="46"/>
      <c r="PXK44" s="46"/>
      <c r="PXL44" s="46"/>
      <c r="PXM44" s="46"/>
      <c r="PXN44" s="46"/>
      <c r="PXO44" s="46"/>
      <c r="PXP44" s="46"/>
      <c r="PXQ44" s="46"/>
      <c r="PXR44" s="46"/>
      <c r="PXS44" s="46"/>
      <c r="PXT44" s="46"/>
      <c r="PXU44" s="46"/>
      <c r="PXV44" s="46"/>
      <c r="PXW44" s="46"/>
      <c r="PXX44" s="46"/>
      <c r="PXY44" s="46"/>
      <c r="PXZ44" s="46"/>
      <c r="PYA44" s="46"/>
      <c r="PYB44" s="46"/>
      <c r="PYC44" s="46"/>
      <c r="PYD44" s="46"/>
      <c r="PYE44" s="46"/>
      <c r="PYF44" s="46"/>
      <c r="PYG44" s="46"/>
      <c r="PYH44" s="46"/>
      <c r="PYI44" s="46"/>
      <c r="PYJ44" s="46"/>
      <c r="PYK44" s="46"/>
      <c r="PYL44" s="46"/>
      <c r="PYM44" s="46"/>
      <c r="PYN44" s="46"/>
      <c r="PYO44" s="46"/>
      <c r="PYP44" s="46"/>
      <c r="PYQ44" s="46"/>
      <c r="PYR44" s="46"/>
      <c r="PYS44" s="46"/>
      <c r="PYT44" s="46"/>
      <c r="PYU44" s="46"/>
      <c r="PYV44" s="46"/>
      <c r="PYW44" s="46"/>
      <c r="PYX44" s="46"/>
      <c r="PYY44" s="46"/>
      <c r="PYZ44" s="46"/>
      <c r="PZA44" s="46"/>
      <c r="PZB44" s="46"/>
      <c r="PZC44" s="46"/>
      <c r="PZD44" s="46"/>
      <c r="PZE44" s="46"/>
      <c r="PZF44" s="46"/>
      <c r="PZG44" s="46"/>
      <c r="PZH44" s="46"/>
      <c r="PZI44" s="46"/>
      <c r="PZJ44" s="46"/>
      <c r="PZK44" s="46"/>
      <c r="PZL44" s="46"/>
      <c r="PZM44" s="46"/>
      <c r="PZN44" s="46"/>
      <c r="PZO44" s="46"/>
      <c r="PZP44" s="46"/>
      <c r="PZQ44" s="46"/>
      <c r="PZR44" s="46"/>
      <c r="PZS44" s="46"/>
      <c r="PZT44" s="46"/>
      <c r="PZU44" s="46"/>
      <c r="PZV44" s="46"/>
      <c r="PZW44" s="46"/>
      <c r="PZX44" s="46"/>
      <c r="PZY44" s="46"/>
      <c r="PZZ44" s="46"/>
      <c r="QAA44" s="46"/>
      <c r="QAB44" s="46"/>
      <c r="QAC44" s="46"/>
      <c r="QAD44" s="46"/>
      <c r="QAE44" s="46"/>
      <c r="QAF44" s="46"/>
      <c r="QAG44" s="46"/>
      <c r="QAH44" s="46"/>
      <c r="QAI44" s="46"/>
      <c r="QAJ44" s="46"/>
      <c r="QAK44" s="46"/>
      <c r="QAL44" s="46"/>
      <c r="QAM44" s="46"/>
      <c r="QAN44" s="46"/>
      <c r="QAO44" s="46"/>
      <c r="QAP44" s="46"/>
      <c r="QAQ44" s="46"/>
      <c r="QAR44" s="46"/>
      <c r="QAS44" s="46"/>
      <c r="QAT44" s="46"/>
      <c r="QAU44" s="46"/>
      <c r="QAV44" s="46"/>
      <c r="QAW44" s="46"/>
      <c r="QAX44" s="46"/>
      <c r="QAY44" s="46"/>
      <c r="QAZ44" s="46"/>
      <c r="QBA44" s="46"/>
      <c r="QBB44" s="46"/>
      <c r="QBC44" s="46"/>
      <c r="QBD44" s="46"/>
      <c r="QBE44" s="46"/>
      <c r="QBF44" s="46"/>
      <c r="QBG44" s="46"/>
      <c r="QBH44" s="46"/>
      <c r="QBI44" s="46"/>
      <c r="QBJ44" s="46"/>
      <c r="QBK44" s="46"/>
      <c r="QBL44" s="46"/>
      <c r="QBM44" s="46"/>
      <c r="QBN44" s="46"/>
      <c r="QBO44" s="46"/>
      <c r="QBP44" s="46"/>
      <c r="QBQ44" s="46"/>
      <c r="QBR44" s="46"/>
      <c r="QBS44" s="46"/>
      <c r="QBT44" s="46"/>
      <c r="QBU44" s="46"/>
      <c r="QBV44" s="46"/>
      <c r="QBW44" s="46"/>
      <c r="QBX44" s="46"/>
      <c r="QBY44" s="46"/>
      <c r="QBZ44" s="46"/>
      <c r="QCA44" s="46"/>
      <c r="QCB44" s="46"/>
      <c r="QCC44" s="46"/>
      <c r="QCD44" s="46"/>
      <c r="QCE44" s="46"/>
      <c r="QCF44" s="46"/>
      <c r="QCG44" s="46"/>
      <c r="QCH44" s="46"/>
      <c r="QCI44" s="46"/>
      <c r="QCJ44" s="46"/>
      <c r="QCK44" s="46"/>
      <c r="QCL44" s="46"/>
      <c r="QCM44" s="46"/>
      <c r="QCN44" s="46"/>
      <c r="QCO44" s="46"/>
      <c r="QCP44" s="46"/>
      <c r="QCQ44" s="46"/>
      <c r="QCR44" s="46"/>
      <c r="QCS44" s="46"/>
      <c r="QCT44" s="46"/>
      <c r="QCU44" s="46"/>
      <c r="QCV44" s="46"/>
      <c r="QCW44" s="46"/>
      <c r="QCX44" s="46"/>
      <c r="QCY44" s="46"/>
      <c r="QCZ44" s="46"/>
      <c r="QDA44" s="46"/>
      <c r="QDB44" s="46"/>
      <c r="QDC44" s="46"/>
      <c r="QDD44" s="46"/>
      <c r="QDE44" s="46"/>
      <c r="QDF44" s="46"/>
      <c r="QDG44" s="46"/>
      <c r="QDH44" s="46"/>
      <c r="QDI44" s="46"/>
      <c r="QDJ44" s="46"/>
      <c r="QDK44" s="46"/>
      <c r="QDL44" s="46"/>
      <c r="QDM44" s="46"/>
      <c r="QDN44" s="46"/>
      <c r="QDO44" s="46"/>
      <c r="QDP44" s="46"/>
      <c r="QDQ44" s="46"/>
      <c r="QDR44" s="46"/>
      <c r="QDS44" s="46"/>
      <c r="QDT44" s="46"/>
      <c r="QDU44" s="46"/>
      <c r="QDV44" s="46"/>
      <c r="QDW44" s="46"/>
      <c r="QDX44" s="46"/>
      <c r="QDY44" s="46"/>
      <c r="QDZ44" s="46"/>
      <c r="QEA44" s="46"/>
      <c r="QEB44" s="46"/>
      <c r="QEC44" s="46"/>
      <c r="QED44" s="46"/>
      <c r="QEE44" s="46"/>
      <c r="QEF44" s="46"/>
      <c r="QEG44" s="46"/>
      <c r="QEH44" s="46"/>
      <c r="QEI44" s="46"/>
      <c r="QEJ44" s="46"/>
      <c r="QEK44" s="46"/>
      <c r="QEL44" s="46"/>
      <c r="QEM44" s="46"/>
      <c r="QEN44" s="46"/>
      <c r="QEO44" s="46"/>
      <c r="QEP44" s="46"/>
      <c r="QEQ44" s="46"/>
      <c r="QER44" s="46"/>
      <c r="QES44" s="46"/>
      <c r="QET44" s="46"/>
      <c r="QEU44" s="46"/>
      <c r="QEV44" s="46"/>
      <c r="QEW44" s="46"/>
      <c r="QEX44" s="46"/>
      <c r="QEY44" s="46"/>
      <c r="QEZ44" s="46"/>
      <c r="QFA44" s="46"/>
      <c r="QFB44" s="46"/>
      <c r="QFC44" s="46"/>
      <c r="QFD44" s="46"/>
      <c r="QFE44" s="46"/>
      <c r="QFF44" s="46"/>
      <c r="QFG44" s="46"/>
      <c r="QFH44" s="46"/>
      <c r="QFI44" s="46"/>
      <c r="QFJ44" s="46"/>
      <c r="QFK44" s="46"/>
      <c r="QFL44" s="46"/>
      <c r="QFM44" s="46"/>
      <c r="QFN44" s="46"/>
      <c r="QFO44" s="46"/>
      <c r="QFP44" s="46"/>
      <c r="QFQ44" s="46"/>
      <c r="QFR44" s="46"/>
      <c r="QFS44" s="46"/>
      <c r="QFT44" s="46"/>
      <c r="QFU44" s="46"/>
      <c r="QFV44" s="46"/>
      <c r="QFW44" s="46"/>
      <c r="QFX44" s="46"/>
      <c r="QFY44" s="46"/>
      <c r="QFZ44" s="46"/>
      <c r="QGA44" s="46"/>
      <c r="QGB44" s="46"/>
      <c r="QGC44" s="46"/>
      <c r="QGD44" s="46"/>
      <c r="QGE44" s="46"/>
      <c r="QGF44" s="46"/>
      <c r="QGG44" s="46"/>
      <c r="QGH44" s="46"/>
      <c r="QGI44" s="46"/>
      <c r="QGJ44" s="46"/>
      <c r="QGK44" s="46"/>
      <c r="QGL44" s="46"/>
      <c r="QGM44" s="46"/>
      <c r="QGN44" s="46"/>
      <c r="QGO44" s="46"/>
      <c r="QGP44" s="46"/>
      <c r="QGQ44" s="46"/>
      <c r="QGR44" s="46"/>
      <c r="QGS44" s="46"/>
      <c r="QGT44" s="46"/>
      <c r="QGU44" s="46"/>
      <c r="QGV44" s="46"/>
      <c r="QGW44" s="46"/>
      <c r="QGX44" s="46"/>
      <c r="QGY44" s="46"/>
      <c r="QGZ44" s="46"/>
      <c r="QHA44" s="46"/>
      <c r="QHB44" s="46"/>
      <c r="QHC44" s="46"/>
      <c r="QHD44" s="46"/>
      <c r="QHE44" s="46"/>
      <c r="QHF44" s="46"/>
      <c r="QHG44" s="46"/>
      <c r="QHH44" s="46"/>
      <c r="QHI44" s="46"/>
      <c r="QHJ44" s="46"/>
      <c r="QHK44" s="46"/>
      <c r="QHL44" s="46"/>
      <c r="QHM44" s="46"/>
      <c r="QHN44" s="46"/>
      <c r="QHO44" s="46"/>
      <c r="QHP44" s="46"/>
      <c r="QHQ44" s="46"/>
      <c r="QHR44" s="46"/>
      <c r="QHS44" s="46"/>
      <c r="QHT44" s="46"/>
      <c r="QHU44" s="46"/>
      <c r="QHV44" s="46"/>
      <c r="QHW44" s="46"/>
      <c r="QHX44" s="46"/>
      <c r="QHY44" s="46"/>
      <c r="QHZ44" s="46"/>
      <c r="QIA44" s="46"/>
      <c r="QIB44" s="46"/>
      <c r="QIC44" s="46"/>
      <c r="QID44" s="46"/>
      <c r="QIE44" s="46"/>
      <c r="QIF44" s="46"/>
      <c r="QIG44" s="46"/>
      <c r="QIH44" s="46"/>
      <c r="QII44" s="46"/>
      <c r="QIJ44" s="46"/>
      <c r="QIK44" s="46"/>
      <c r="QIL44" s="46"/>
      <c r="QIM44" s="46"/>
      <c r="QIN44" s="46"/>
      <c r="QIO44" s="46"/>
      <c r="QIP44" s="46"/>
      <c r="QIQ44" s="46"/>
      <c r="QIR44" s="46"/>
      <c r="QIS44" s="46"/>
      <c r="QIT44" s="46"/>
      <c r="QIU44" s="46"/>
      <c r="QIV44" s="46"/>
      <c r="QIW44" s="46"/>
      <c r="QIX44" s="46"/>
      <c r="QIY44" s="46"/>
      <c r="QIZ44" s="46"/>
      <c r="QJA44" s="46"/>
      <c r="QJB44" s="46"/>
      <c r="QJC44" s="46"/>
      <c r="QJD44" s="46"/>
      <c r="QJE44" s="46"/>
      <c r="QJF44" s="46"/>
      <c r="QJG44" s="46"/>
      <c r="QJH44" s="46"/>
      <c r="QJI44" s="46"/>
      <c r="QJJ44" s="46"/>
      <c r="QJK44" s="46"/>
      <c r="QJL44" s="46"/>
      <c r="QJM44" s="46"/>
      <c r="QJN44" s="46"/>
      <c r="QJO44" s="46"/>
      <c r="QJP44" s="46"/>
      <c r="QJQ44" s="46"/>
      <c r="QJR44" s="46"/>
      <c r="QJS44" s="46"/>
      <c r="QJT44" s="46"/>
      <c r="QJU44" s="46"/>
      <c r="QJV44" s="46"/>
      <c r="QJW44" s="46"/>
      <c r="QJX44" s="46"/>
      <c r="QJY44" s="46"/>
      <c r="QJZ44" s="46"/>
      <c r="QKA44" s="46"/>
      <c r="QKB44" s="46"/>
      <c r="QKC44" s="46"/>
      <c r="QKD44" s="46"/>
      <c r="QKE44" s="46"/>
      <c r="QKF44" s="46"/>
      <c r="QKG44" s="46"/>
      <c r="QKH44" s="46"/>
      <c r="QKI44" s="46"/>
      <c r="QKJ44" s="46"/>
      <c r="QKK44" s="46"/>
      <c r="QKL44" s="46"/>
      <c r="QKM44" s="46"/>
      <c r="QKN44" s="46"/>
      <c r="QKO44" s="46"/>
      <c r="QKP44" s="46"/>
      <c r="QKQ44" s="46"/>
      <c r="QKR44" s="46"/>
      <c r="QKS44" s="46"/>
      <c r="QKT44" s="46"/>
      <c r="QKU44" s="46"/>
      <c r="QKV44" s="46"/>
      <c r="QKW44" s="46"/>
      <c r="QKX44" s="46"/>
      <c r="QKY44" s="46"/>
      <c r="QKZ44" s="46"/>
      <c r="QLA44" s="46"/>
      <c r="QLB44" s="46"/>
      <c r="QLC44" s="46"/>
      <c r="QLD44" s="46"/>
      <c r="QLE44" s="46"/>
      <c r="QLF44" s="46"/>
      <c r="QLG44" s="46"/>
      <c r="QLH44" s="46"/>
      <c r="QLI44" s="46"/>
      <c r="QLJ44" s="46"/>
      <c r="QLK44" s="46"/>
      <c r="QLL44" s="46"/>
      <c r="QLM44" s="46"/>
      <c r="QLN44" s="46"/>
      <c r="QLO44" s="46"/>
      <c r="QLP44" s="46"/>
      <c r="QLQ44" s="46"/>
      <c r="QLR44" s="46"/>
      <c r="QLS44" s="46"/>
      <c r="QLT44" s="46"/>
      <c r="QLU44" s="46"/>
      <c r="QLV44" s="46"/>
      <c r="QLW44" s="46"/>
      <c r="QLX44" s="46"/>
      <c r="QLY44" s="46"/>
      <c r="QLZ44" s="46"/>
      <c r="QMA44" s="46"/>
      <c r="QMB44" s="46"/>
      <c r="QMC44" s="46"/>
      <c r="QMD44" s="46"/>
      <c r="QME44" s="46"/>
      <c r="QMF44" s="46"/>
      <c r="QMG44" s="46"/>
      <c r="QMH44" s="46"/>
      <c r="QMI44" s="46"/>
      <c r="QMJ44" s="46"/>
      <c r="QMK44" s="46"/>
      <c r="QML44" s="46"/>
      <c r="QMM44" s="46"/>
      <c r="QMN44" s="46"/>
      <c r="QMO44" s="46"/>
      <c r="QMP44" s="46"/>
      <c r="QMQ44" s="46"/>
      <c r="QMR44" s="46"/>
      <c r="QMS44" s="46"/>
      <c r="QMT44" s="46"/>
      <c r="QMU44" s="46"/>
      <c r="QMV44" s="46"/>
      <c r="QMW44" s="46"/>
      <c r="QMX44" s="46"/>
      <c r="QMY44" s="46"/>
      <c r="QMZ44" s="46"/>
      <c r="QNA44" s="46"/>
      <c r="QNB44" s="46"/>
      <c r="QNC44" s="46"/>
      <c r="QND44" s="46"/>
      <c r="QNE44" s="46"/>
      <c r="QNF44" s="46"/>
      <c r="QNG44" s="46"/>
      <c r="QNH44" s="46"/>
      <c r="QNI44" s="46"/>
      <c r="QNJ44" s="46"/>
      <c r="QNK44" s="46"/>
      <c r="QNL44" s="46"/>
      <c r="QNM44" s="46"/>
      <c r="QNN44" s="46"/>
      <c r="QNO44" s="46"/>
      <c r="QNP44" s="46"/>
      <c r="QNQ44" s="46"/>
      <c r="QNR44" s="46"/>
      <c r="QNS44" s="46"/>
      <c r="QNT44" s="46"/>
      <c r="QNU44" s="46"/>
      <c r="QNV44" s="46"/>
      <c r="QNW44" s="46"/>
      <c r="QNX44" s="46"/>
      <c r="QNY44" s="46"/>
      <c r="QNZ44" s="46"/>
      <c r="QOA44" s="46"/>
      <c r="QOB44" s="46"/>
      <c r="QOC44" s="46"/>
      <c r="QOD44" s="46"/>
      <c r="QOE44" s="46"/>
      <c r="QOF44" s="46"/>
      <c r="QOG44" s="46"/>
      <c r="QOH44" s="46"/>
      <c r="QOI44" s="46"/>
      <c r="QOJ44" s="46"/>
      <c r="QOK44" s="46"/>
      <c r="QOL44" s="46"/>
      <c r="QOM44" s="46"/>
      <c r="QON44" s="46"/>
      <c r="QOO44" s="46"/>
      <c r="QOP44" s="46"/>
      <c r="QOQ44" s="46"/>
      <c r="QOR44" s="46"/>
      <c r="QOS44" s="46"/>
      <c r="QOT44" s="46"/>
      <c r="QOU44" s="46"/>
      <c r="QOV44" s="46"/>
      <c r="QOW44" s="46"/>
      <c r="QOX44" s="46"/>
      <c r="QOY44" s="46"/>
      <c r="QOZ44" s="46"/>
      <c r="QPA44" s="46"/>
      <c r="QPB44" s="46"/>
      <c r="QPC44" s="46"/>
      <c r="QPD44" s="46"/>
      <c r="QPE44" s="46"/>
      <c r="QPF44" s="46"/>
      <c r="QPG44" s="46"/>
      <c r="QPH44" s="46"/>
      <c r="QPI44" s="46"/>
      <c r="QPJ44" s="46"/>
      <c r="QPK44" s="46"/>
      <c r="QPL44" s="46"/>
      <c r="QPM44" s="46"/>
      <c r="QPN44" s="46"/>
      <c r="QPO44" s="46"/>
      <c r="QPP44" s="46"/>
      <c r="QPQ44" s="46"/>
      <c r="QPR44" s="46"/>
      <c r="QPS44" s="46"/>
      <c r="QPT44" s="46"/>
      <c r="QPU44" s="46"/>
      <c r="QPV44" s="46"/>
      <c r="QPW44" s="46"/>
      <c r="QPX44" s="46"/>
      <c r="QPY44" s="46"/>
      <c r="QPZ44" s="46"/>
      <c r="QQA44" s="46"/>
      <c r="QQB44" s="46"/>
      <c r="QQC44" s="46"/>
      <c r="QQD44" s="46"/>
      <c r="QQE44" s="46"/>
      <c r="QQF44" s="46"/>
      <c r="QQG44" s="46"/>
      <c r="QQH44" s="46"/>
      <c r="QQI44" s="46"/>
      <c r="QQJ44" s="46"/>
      <c r="QQK44" s="46"/>
      <c r="QQL44" s="46"/>
      <c r="QQM44" s="46"/>
      <c r="QQN44" s="46"/>
      <c r="QQO44" s="46"/>
      <c r="QQP44" s="46"/>
      <c r="QQQ44" s="46"/>
      <c r="QQR44" s="46"/>
      <c r="QQS44" s="46"/>
      <c r="QQT44" s="46"/>
      <c r="QQU44" s="46"/>
      <c r="QQV44" s="46"/>
      <c r="QQW44" s="46"/>
      <c r="QQX44" s="46"/>
      <c r="QQY44" s="46"/>
      <c r="QQZ44" s="46"/>
      <c r="QRA44" s="46"/>
      <c r="QRB44" s="46"/>
      <c r="QRC44" s="46"/>
      <c r="QRD44" s="46"/>
      <c r="QRE44" s="46"/>
      <c r="QRF44" s="46"/>
      <c r="QRG44" s="46"/>
      <c r="QRH44" s="46"/>
      <c r="QRI44" s="46"/>
      <c r="QRJ44" s="46"/>
      <c r="QRK44" s="46"/>
      <c r="QRL44" s="46"/>
      <c r="QRM44" s="46"/>
      <c r="QRN44" s="46"/>
      <c r="QRO44" s="46"/>
      <c r="QRP44" s="46"/>
      <c r="QRQ44" s="46"/>
      <c r="QRR44" s="46"/>
      <c r="QRS44" s="46"/>
      <c r="QRT44" s="46"/>
      <c r="QRU44" s="46"/>
      <c r="QRV44" s="46"/>
      <c r="QRW44" s="46"/>
      <c r="QRX44" s="46"/>
      <c r="QRY44" s="46"/>
      <c r="QRZ44" s="46"/>
      <c r="QSA44" s="46"/>
      <c r="QSB44" s="46"/>
      <c r="QSC44" s="46"/>
      <c r="QSD44" s="46"/>
      <c r="QSE44" s="46"/>
      <c r="QSF44" s="46"/>
      <c r="QSG44" s="46"/>
      <c r="QSH44" s="46"/>
      <c r="QSI44" s="46"/>
      <c r="QSJ44" s="46"/>
      <c r="QSK44" s="46"/>
      <c r="QSL44" s="46"/>
      <c r="QSM44" s="46"/>
      <c r="QSN44" s="46"/>
      <c r="QSO44" s="46"/>
      <c r="QSP44" s="46"/>
      <c r="QSQ44" s="46"/>
      <c r="QSR44" s="46"/>
      <c r="QSS44" s="46"/>
      <c r="QST44" s="46"/>
      <c r="QSU44" s="46"/>
      <c r="QSV44" s="46"/>
      <c r="QSW44" s="46"/>
      <c r="QSX44" s="46"/>
      <c r="QSY44" s="46"/>
      <c r="QSZ44" s="46"/>
      <c r="QTA44" s="46"/>
      <c r="QTB44" s="46"/>
      <c r="QTC44" s="46"/>
      <c r="QTD44" s="46"/>
      <c r="QTE44" s="46"/>
      <c r="QTF44" s="46"/>
      <c r="QTG44" s="46"/>
      <c r="QTH44" s="46"/>
      <c r="QTI44" s="46"/>
      <c r="QTJ44" s="46"/>
      <c r="QTK44" s="46"/>
      <c r="QTL44" s="46"/>
      <c r="QTM44" s="46"/>
      <c r="QTN44" s="46"/>
      <c r="QTO44" s="46"/>
      <c r="QTP44" s="46"/>
      <c r="QTQ44" s="46"/>
      <c r="QTR44" s="46"/>
      <c r="QTS44" s="46"/>
      <c r="QTT44" s="46"/>
      <c r="QTU44" s="46"/>
      <c r="QTV44" s="46"/>
      <c r="QTW44" s="46"/>
      <c r="QTX44" s="46"/>
      <c r="QTY44" s="46"/>
      <c r="QTZ44" s="46"/>
      <c r="QUA44" s="46"/>
      <c r="QUB44" s="46"/>
      <c r="QUC44" s="46"/>
      <c r="QUD44" s="46"/>
      <c r="QUE44" s="46"/>
      <c r="QUF44" s="46"/>
      <c r="QUG44" s="46"/>
      <c r="QUH44" s="46"/>
      <c r="QUI44" s="46"/>
      <c r="QUJ44" s="46"/>
      <c r="QUK44" s="46"/>
      <c r="QUL44" s="46"/>
      <c r="QUM44" s="46"/>
      <c r="QUN44" s="46"/>
      <c r="QUO44" s="46"/>
      <c r="QUP44" s="46"/>
      <c r="QUQ44" s="46"/>
      <c r="QUR44" s="46"/>
      <c r="QUS44" s="46"/>
      <c r="QUT44" s="46"/>
      <c r="QUU44" s="46"/>
      <c r="QUV44" s="46"/>
      <c r="QUW44" s="46"/>
      <c r="QUX44" s="46"/>
      <c r="QUY44" s="46"/>
      <c r="QUZ44" s="46"/>
      <c r="QVA44" s="46"/>
      <c r="QVB44" s="46"/>
      <c r="QVC44" s="46"/>
      <c r="QVD44" s="46"/>
      <c r="QVE44" s="46"/>
      <c r="QVF44" s="46"/>
      <c r="QVG44" s="46"/>
      <c r="QVH44" s="46"/>
      <c r="QVI44" s="46"/>
      <c r="QVJ44" s="46"/>
      <c r="QVK44" s="46"/>
      <c r="QVL44" s="46"/>
      <c r="QVM44" s="46"/>
      <c r="QVN44" s="46"/>
      <c r="QVO44" s="46"/>
      <c r="QVP44" s="46"/>
      <c r="QVQ44" s="46"/>
      <c r="QVR44" s="46"/>
      <c r="QVS44" s="46"/>
      <c r="QVT44" s="46"/>
      <c r="QVU44" s="46"/>
      <c r="QVV44" s="46"/>
      <c r="QVW44" s="46"/>
      <c r="QVX44" s="46"/>
      <c r="QVY44" s="46"/>
      <c r="QVZ44" s="46"/>
      <c r="QWA44" s="46"/>
      <c r="QWB44" s="46"/>
      <c r="QWC44" s="46"/>
      <c r="QWD44" s="46"/>
      <c r="QWE44" s="46"/>
      <c r="QWF44" s="46"/>
      <c r="QWG44" s="46"/>
      <c r="QWH44" s="46"/>
      <c r="QWI44" s="46"/>
      <c r="QWJ44" s="46"/>
      <c r="QWK44" s="46"/>
      <c r="QWL44" s="46"/>
      <c r="QWM44" s="46"/>
      <c r="QWN44" s="46"/>
      <c r="QWO44" s="46"/>
      <c r="QWP44" s="46"/>
      <c r="QWQ44" s="46"/>
      <c r="QWR44" s="46"/>
      <c r="QWS44" s="46"/>
      <c r="QWT44" s="46"/>
      <c r="QWU44" s="46"/>
      <c r="QWV44" s="46"/>
      <c r="QWW44" s="46"/>
      <c r="QWX44" s="46"/>
      <c r="QWY44" s="46"/>
      <c r="QWZ44" s="46"/>
      <c r="QXA44" s="46"/>
      <c r="QXB44" s="46"/>
      <c r="QXC44" s="46"/>
      <c r="QXD44" s="46"/>
      <c r="QXE44" s="46"/>
      <c r="QXF44" s="46"/>
      <c r="QXG44" s="46"/>
      <c r="QXH44" s="46"/>
      <c r="QXI44" s="46"/>
      <c r="QXJ44" s="46"/>
      <c r="QXK44" s="46"/>
      <c r="QXL44" s="46"/>
      <c r="QXM44" s="46"/>
      <c r="QXN44" s="46"/>
      <c r="QXO44" s="46"/>
      <c r="QXP44" s="46"/>
      <c r="QXQ44" s="46"/>
      <c r="QXR44" s="46"/>
      <c r="QXS44" s="46"/>
      <c r="QXT44" s="46"/>
      <c r="QXU44" s="46"/>
      <c r="QXV44" s="46"/>
      <c r="QXW44" s="46"/>
      <c r="QXX44" s="46"/>
      <c r="QXY44" s="46"/>
      <c r="QXZ44" s="46"/>
      <c r="QYA44" s="46"/>
      <c r="QYB44" s="46"/>
      <c r="QYC44" s="46"/>
      <c r="QYD44" s="46"/>
      <c r="QYE44" s="46"/>
      <c r="QYF44" s="46"/>
      <c r="QYG44" s="46"/>
      <c r="QYH44" s="46"/>
      <c r="QYI44" s="46"/>
      <c r="QYJ44" s="46"/>
      <c r="QYK44" s="46"/>
      <c r="QYL44" s="46"/>
      <c r="QYM44" s="46"/>
      <c r="QYN44" s="46"/>
      <c r="QYO44" s="46"/>
      <c r="QYP44" s="46"/>
      <c r="QYQ44" s="46"/>
      <c r="QYR44" s="46"/>
      <c r="QYS44" s="46"/>
      <c r="QYT44" s="46"/>
      <c r="QYU44" s="46"/>
      <c r="QYV44" s="46"/>
      <c r="QYW44" s="46"/>
      <c r="QYX44" s="46"/>
      <c r="QYY44" s="46"/>
      <c r="QYZ44" s="46"/>
      <c r="QZA44" s="46"/>
      <c r="QZB44" s="46"/>
      <c r="QZC44" s="46"/>
      <c r="QZD44" s="46"/>
      <c r="QZE44" s="46"/>
      <c r="QZF44" s="46"/>
      <c r="QZG44" s="46"/>
      <c r="QZH44" s="46"/>
      <c r="QZI44" s="46"/>
      <c r="QZJ44" s="46"/>
      <c r="QZK44" s="46"/>
      <c r="QZL44" s="46"/>
      <c r="QZM44" s="46"/>
      <c r="QZN44" s="46"/>
      <c r="QZO44" s="46"/>
      <c r="QZP44" s="46"/>
      <c r="QZQ44" s="46"/>
      <c r="QZR44" s="46"/>
      <c r="QZS44" s="46"/>
      <c r="QZT44" s="46"/>
      <c r="QZU44" s="46"/>
      <c r="QZV44" s="46"/>
      <c r="QZW44" s="46"/>
      <c r="QZX44" s="46"/>
      <c r="QZY44" s="46"/>
      <c r="QZZ44" s="46"/>
      <c r="RAA44" s="46"/>
      <c r="RAB44" s="46"/>
      <c r="RAC44" s="46"/>
      <c r="RAD44" s="46"/>
      <c r="RAE44" s="46"/>
      <c r="RAF44" s="46"/>
      <c r="RAG44" s="46"/>
      <c r="RAH44" s="46"/>
      <c r="RAI44" s="46"/>
      <c r="RAJ44" s="46"/>
      <c r="RAK44" s="46"/>
      <c r="RAL44" s="46"/>
      <c r="RAM44" s="46"/>
      <c r="RAN44" s="46"/>
      <c r="RAO44" s="46"/>
      <c r="RAP44" s="46"/>
      <c r="RAQ44" s="46"/>
      <c r="RAR44" s="46"/>
      <c r="RAS44" s="46"/>
      <c r="RAT44" s="46"/>
      <c r="RAU44" s="46"/>
      <c r="RAV44" s="46"/>
      <c r="RAW44" s="46"/>
      <c r="RAX44" s="46"/>
      <c r="RAY44" s="46"/>
      <c r="RAZ44" s="46"/>
      <c r="RBA44" s="46"/>
      <c r="RBB44" s="46"/>
      <c r="RBC44" s="46"/>
      <c r="RBD44" s="46"/>
      <c r="RBE44" s="46"/>
      <c r="RBF44" s="46"/>
      <c r="RBG44" s="46"/>
      <c r="RBH44" s="46"/>
      <c r="RBI44" s="46"/>
      <c r="RBJ44" s="46"/>
      <c r="RBK44" s="46"/>
      <c r="RBL44" s="46"/>
      <c r="RBM44" s="46"/>
      <c r="RBN44" s="46"/>
      <c r="RBO44" s="46"/>
      <c r="RBP44" s="46"/>
      <c r="RBQ44" s="46"/>
      <c r="RBR44" s="46"/>
      <c r="RBS44" s="46"/>
      <c r="RBT44" s="46"/>
      <c r="RBU44" s="46"/>
      <c r="RBV44" s="46"/>
      <c r="RBW44" s="46"/>
      <c r="RBX44" s="46"/>
      <c r="RBY44" s="46"/>
      <c r="RBZ44" s="46"/>
      <c r="RCA44" s="46"/>
      <c r="RCB44" s="46"/>
      <c r="RCC44" s="46"/>
      <c r="RCD44" s="46"/>
      <c r="RCE44" s="46"/>
      <c r="RCF44" s="46"/>
      <c r="RCG44" s="46"/>
      <c r="RCH44" s="46"/>
      <c r="RCI44" s="46"/>
      <c r="RCJ44" s="46"/>
      <c r="RCK44" s="46"/>
      <c r="RCL44" s="46"/>
      <c r="RCM44" s="46"/>
      <c r="RCN44" s="46"/>
      <c r="RCO44" s="46"/>
      <c r="RCP44" s="46"/>
      <c r="RCQ44" s="46"/>
      <c r="RCR44" s="46"/>
      <c r="RCS44" s="46"/>
      <c r="RCT44" s="46"/>
      <c r="RCU44" s="46"/>
      <c r="RCV44" s="46"/>
      <c r="RCW44" s="46"/>
      <c r="RCX44" s="46"/>
      <c r="RCY44" s="46"/>
      <c r="RCZ44" s="46"/>
      <c r="RDA44" s="46"/>
      <c r="RDB44" s="46"/>
      <c r="RDC44" s="46"/>
      <c r="RDD44" s="46"/>
      <c r="RDE44" s="46"/>
      <c r="RDF44" s="46"/>
      <c r="RDG44" s="46"/>
      <c r="RDH44" s="46"/>
      <c r="RDI44" s="46"/>
      <c r="RDJ44" s="46"/>
      <c r="RDK44" s="46"/>
      <c r="RDL44" s="46"/>
      <c r="RDM44" s="46"/>
      <c r="RDN44" s="46"/>
      <c r="RDO44" s="46"/>
      <c r="RDP44" s="46"/>
      <c r="RDQ44" s="46"/>
      <c r="RDR44" s="46"/>
      <c r="RDS44" s="46"/>
      <c r="RDT44" s="46"/>
      <c r="RDU44" s="46"/>
      <c r="RDV44" s="46"/>
      <c r="RDW44" s="46"/>
      <c r="RDX44" s="46"/>
      <c r="RDY44" s="46"/>
      <c r="RDZ44" s="46"/>
      <c r="REA44" s="46"/>
      <c r="REB44" s="46"/>
      <c r="REC44" s="46"/>
      <c r="RED44" s="46"/>
      <c r="REE44" s="46"/>
      <c r="REF44" s="46"/>
      <c r="REG44" s="46"/>
      <c r="REH44" s="46"/>
      <c r="REI44" s="46"/>
      <c r="REJ44" s="46"/>
      <c r="REK44" s="46"/>
      <c r="REL44" s="46"/>
      <c r="REM44" s="46"/>
      <c r="REN44" s="46"/>
      <c r="REO44" s="46"/>
      <c r="REP44" s="46"/>
      <c r="REQ44" s="46"/>
      <c r="RER44" s="46"/>
      <c r="RES44" s="46"/>
      <c r="RET44" s="46"/>
      <c r="REU44" s="46"/>
      <c r="REV44" s="46"/>
      <c r="REW44" s="46"/>
      <c r="REX44" s="46"/>
      <c r="REY44" s="46"/>
      <c r="REZ44" s="46"/>
      <c r="RFA44" s="46"/>
      <c r="RFB44" s="46"/>
      <c r="RFC44" s="46"/>
      <c r="RFD44" s="46"/>
      <c r="RFE44" s="46"/>
      <c r="RFF44" s="46"/>
      <c r="RFG44" s="46"/>
      <c r="RFH44" s="46"/>
      <c r="RFI44" s="46"/>
      <c r="RFJ44" s="46"/>
      <c r="RFK44" s="46"/>
      <c r="RFL44" s="46"/>
      <c r="RFM44" s="46"/>
      <c r="RFN44" s="46"/>
      <c r="RFO44" s="46"/>
      <c r="RFP44" s="46"/>
      <c r="RFQ44" s="46"/>
      <c r="RFR44" s="46"/>
      <c r="RFS44" s="46"/>
      <c r="RFT44" s="46"/>
      <c r="RFU44" s="46"/>
      <c r="RFV44" s="46"/>
      <c r="RFW44" s="46"/>
      <c r="RFX44" s="46"/>
      <c r="RFY44" s="46"/>
      <c r="RFZ44" s="46"/>
      <c r="RGA44" s="46"/>
      <c r="RGB44" s="46"/>
      <c r="RGC44" s="46"/>
      <c r="RGD44" s="46"/>
      <c r="RGE44" s="46"/>
      <c r="RGF44" s="46"/>
      <c r="RGG44" s="46"/>
      <c r="RGH44" s="46"/>
      <c r="RGI44" s="46"/>
      <c r="RGJ44" s="46"/>
      <c r="RGK44" s="46"/>
      <c r="RGL44" s="46"/>
      <c r="RGM44" s="46"/>
      <c r="RGN44" s="46"/>
      <c r="RGO44" s="46"/>
      <c r="RGP44" s="46"/>
      <c r="RGQ44" s="46"/>
      <c r="RGR44" s="46"/>
      <c r="RGS44" s="46"/>
      <c r="RGT44" s="46"/>
      <c r="RGU44" s="46"/>
      <c r="RGV44" s="46"/>
      <c r="RGW44" s="46"/>
      <c r="RGX44" s="46"/>
      <c r="RGY44" s="46"/>
      <c r="RGZ44" s="46"/>
      <c r="RHA44" s="46"/>
      <c r="RHB44" s="46"/>
      <c r="RHC44" s="46"/>
      <c r="RHD44" s="46"/>
      <c r="RHE44" s="46"/>
      <c r="RHF44" s="46"/>
      <c r="RHG44" s="46"/>
      <c r="RHH44" s="46"/>
      <c r="RHI44" s="46"/>
      <c r="RHJ44" s="46"/>
      <c r="RHK44" s="46"/>
      <c r="RHL44" s="46"/>
      <c r="RHM44" s="46"/>
      <c r="RHN44" s="46"/>
      <c r="RHO44" s="46"/>
      <c r="RHP44" s="46"/>
      <c r="RHQ44" s="46"/>
      <c r="RHR44" s="46"/>
      <c r="RHS44" s="46"/>
      <c r="RHT44" s="46"/>
      <c r="RHU44" s="46"/>
      <c r="RHV44" s="46"/>
      <c r="RHW44" s="46"/>
      <c r="RHX44" s="46"/>
      <c r="RHY44" s="46"/>
      <c r="RHZ44" s="46"/>
      <c r="RIA44" s="46"/>
      <c r="RIB44" s="46"/>
      <c r="RIC44" s="46"/>
      <c r="RID44" s="46"/>
      <c r="RIE44" s="46"/>
      <c r="RIF44" s="46"/>
      <c r="RIG44" s="46"/>
      <c r="RIH44" s="46"/>
      <c r="RII44" s="46"/>
      <c r="RIJ44" s="46"/>
      <c r="RIK44" s="46"/>
      <c r="RIL44" s="46"/>
      <c r="RIM44" s="46"/>
      <c r="RIN44" s="46"/>
      <c r="RIO44" s="46"/>
      <c r="RIP44" s="46"/>
      <c r="RIQ44" s="46"/>
      <c r="RIR44" s="46"/>
      <c r="RIS44" s="46"/>
      <c r="RIT44" s="46"/>
      <c r="RIU44" s="46"/>
      <c r="RIV44" s="46"/>
      <c r="RIW44" s="46"/>
      <c r="RIX44" s="46"/>
      <c r="RIY44" s="46"/>
      <c r="RIZ44" s="46"/>
      <c r="RJA44" s="46"/>
      <c r="RJB44" s="46"/>
      <c r="RJC44" s="46"/>
      <c r="RJD44" s="46"/>
      <c r="RJE44" s="46"/>
      <c r="RJF44" s="46"/>
      <c r="RJG44" s="46"/>
      <c r="RJH44" s="46"/>
      <c r="RJI44" s="46"/>
      <c r="RJJ44" s="46"/>
      <c r="RJK44" s="46"/>
      <c r="RJL44" s="46"/>
      <c r="RJM44" s="46"/>
      <c r="RJN44" s="46"/>
      <c r="RJO44" s="46"/>
      <c r="RJP44" s="46"/>
      <c r="RJQ44" s="46"/>
      <c r="RJR44" s="46"/>
      <c r="RJS44" s="46"/>
      <c r="RJT44" s="46"/>
      <c r="RJU44" s="46"/>
      <c r="RJV44" s="46"/>
      <c r="RJW44" s="46"/>
      <c r="RJX44" s="46"/>
      <c r="RJY44" s="46"/>
      <c r="RJZ44" s="46"/>
      <c r="RKA44" s="46"/>
      <c r="RKB44" s="46"/>
      <c r="RKC44" s="46"/>
      <c r="RKD44" s="46"/>
      <c r="RKE44" s="46"/>
      <c r="RKF44" s="46"/>
      <c r="RKG44" s="46"/>
      <c r="RKH44" s="46"/>
      <c r="RKI44" s="46"/>
      <c r="RKJ44" s="46"/>
      <c r="RKK44" s="46"/>
      <c r="RKL44" s="46"/>
      <c r="RKM44" s="46"/>
      <c r="RKN44" s="46"/>
      <c r="RKO44" s="46"/>
      <c r="RKP44" s="46"/>
      <c r="RKQ44" s="46"/>
      <c r="RKR44" s="46"/>
      <c r="RKS44" s="46"/>
      <c r="RKT44" s="46"/>
      <c r="RKU44" s="46"/>
      <c r="RKV44" s="46"/>
      <c r="RKW44" s="46"/>
      <c r="RKX44" s="46"/>
      <c r="RKY44" s="46"/>
      <c r="RKZ44" s="46"/>
      <c r="RLA44" s="46"/>
      <c r="RLB44" s="46"/>
      <c r="RLC44" s="46"/>
      <c r="RLD44" s="46"/>
      <c r="RLE44" s="46"/>
      <c r="RLF44" s="46"/>
      <c r="RLG44" s="46"/>
      <c r="RLH44" s="46"/>
      <c r="RLI44" s="46"/>
      <c r="RLJ44" s="46"/>
      <c r="RLK44" s="46"/>
      <c r="RLL44" s="46"/>
      <c r="RLM44" s="46"/>
      <c r="RLN44" s="46"/>
      <c r="RLO44" s="46"/>
      <c r="RLP44" s="46"/>
      <c r="RLQ44" s="46"/>
      <c r="RLR44" s="46"/>
      <c r="RLS44" s="46"/>
      <c r="RLT44" s="46"/>
      <c r="RLU44" s="46"/>
      <c r="RLV44" s="46"/>
      <c r="RLW44" s="46"/>
      <c r="RLX44" s="46"/>
      <c r="RLY44" s="46"/>
      <c r="RLZ44" s="46"/>
      <c r="RMA44" s="46"/>
      <c r="RMB44" s="46"/>
      <c r="RMC44" s="46"/>
      <c r="RMD44" s="46"/>
      <c r="RME44" s="46"/>
      <c r="RMF44" s="46"/>
      <c r="RMG44" s="46"/>
      <c r="RMH44" s="46"/>
      <c r="RMI44" s="46"/>
      <c r="RMJ44" s="46"/>
      <c r="RMK44" s="46"/>
      <c r="RML44" s="46"/>
      <c r="RMM44" s="46"/>
      <c r="RMN44" s="46"/>
      <c r="RMO44" s="46"/>
      <c r="RMP44" s="46"/>
      <c r="RMQ44" s="46"/>
      <c r="RMR44" s="46"/>
      <c r="RMS44" s="46"/>
      <c r="RMT44" s="46"/>
      <c r="RMU44" s="46"/>
      <c r="RMV44" s="46"/>
      <c r="RMW44" s="46"/>
      <c r="RMX44" s="46"/>
      <c r="RMY44" s="46"/>
      <c r="RMZ44" s="46"/>
      <c r="RNA44" s="46"/>
      <c r="RNB44" s="46"/>
      <c r="RNC44" s="46"/>
      <c r="RND44" s="46"/>
      <c r="RNE44" s="46"/>
      <c r="RNF44" s="46"/>
      <c r="RNG44" s="46"/>
      <c r="RNH44" s="46"/>
      <c r="RNI44" s="46"/>
      <c r="RNJ44" s="46"/>
      <c r="RNK44" s="46"/>
      <c r="RNL44" s="46"/>
      <c r="RNM44" s="46"/>
      <c r="RNN44" s="46"/>
      <c r="RNO44" s="46"/>
      <c r="RNP44" s="46"/>
      <c r="RNQ44" s="46"/>
      <c r="RNR44" s="46"/>
      <c r="RNS44" s="46"/>
      <c r="RNT44" s="46"/>
      <c r="RNU44" s="46"/>
      <c r="RNV44" s="46"/>
      <c r="RNW44" s="46"/>
      <c r="RNX44" s="46"/>
      <c r="RNY44" s="46"/>
      <c r="RNZ44" s="46"/>
      <c r="ROA44" s="46"/>
      <c r="ROB44" s="46"/>
      <c r="ROC44" s="46"/>
      <c r="ROD44" s="46"/>
      <c r="ROE44" s="46"/>
      <c r="ROF44" s="46"/>
      <c r="ROG44" s="46"/>
      <c r="ROH44" s="46"/>
      <c r="ROI44" s="46"/>
      <c r="ROJ44" s="46"/>
      <c r="ROK44" s="46"/>
      <c r="ROL44" s="46"/>
      <c r="ROM44" s="46"/>
      <c r="RON44" s="46"/>
      <c r="ROO44" s="46"/>
      <c r="ROP44" s="46"/>
      <c r="ROQ44" s="46"/>
      <c r="ROR44" s="46"/>
      <c r="ROS44" s="46"/>
      <c r="ROT44" s="46"/>
      <c r="ROU44" s="46"/>
      <c r="ROV44" s="46"/>
      <c r="ROW44" s="46"/>
      <c r="ROX44" s="46"/>
      <c r="ROY44" s="46"/>
      <c r="ROZ44" s="46"/>
      <c r="RPA44" s="46"/>
      <c r="RPB44" s="46"/>
      <c r="RPC44" s="46"/>
      <c r="RPD44" s="46"/>
      <c r="RPE44" s="46"/>
      <c r="RPF44" s="46"/>
      <c r="RPG44" s="46"/>
      <c r="RPH44" s="46"/>
      <c r="RPI44" s="46"/>
      <c r="RPJ44" s="46"/>
      <c r="RPK44" s="46"/>
      <c r="RPL44" s="46"/>
      <c r="RPM44" s="46"/>
      <c r="RPN44" s="46"/>
      <c r="RPO44" s="46"/>
      <c r="RPP44" s="46"/>
      <c r="RPQ44" s="46"/>
      <c r="RPR44" s="46"/>
      <c r="RPS44" s="46"/>
      <c r="RPT44" s="46"/>
      <c r="RPU44" s="46"/>
      <c r="RPV44" s="46"/>
      <c r="RPW44" s="46"/>
      <c r="RPX44" s="46"/>
      <c r="RPY44" s="46"/>
      <c r="RPZ44" s="46"/>
      <c r="RQA44" s="46"/>
      <c r="RQB44" s="46"/>
      <c r="RQC44" s="46"/>
      <c r="RQD44" s="46"/>
      <c r="RQE44" s="46"/>
      <c r="RQF44" s="46"/>
      <c r="RQG44" s="46"/>
      <c r="RQH44" s="46"/>
      <c r="RQI44" s="46"/>
      <c r="RQJ44" s="46"/>
      <c r="RQK44" s="46"/>
      <c r="RQL44" s="46"/>
      <c r="RQM44" s="46"/>
      <c r="RQN44" s="46"/>
      <c r="RQO44" s="46"/>
      <c r="RQP44" s="46"/>
      <c r="RQQ44" s="46"/>
      <c r="RQR44" s="46"/>
      <c r="RQS44" s="46"/>
      <c r="RQT44" s="46"/>
      <c r="RQU44" s="46"/>
      <c r="RQV44" s="46"/>
      <c r="RQW44" s="46"/>
      <c r="RQX44" s="46"/>
      <c r="RQY44" s="46"/>
      <c r="RQZ44" s="46"/>
      <c r="RRA44" s="46"/>
      <c r="RRB44" s="46"/>
      <c r="RRC44" s="46"/>
      <c r="RRD44" s="46"/>
      <c r="RRE44" s="46"/>
      <c r="RRF44" s="46"/>
      <c r="RRG44" s="46"/>
      <c r="RRH44" s="46"/>
      <c r="RRI44" s="46"/>
      <c r="RRJ44" s="46"/>
      <c r="RRK44" s="46"/>
      <c r="RRL44" s="46"/>
      <c r="RRM44" s="46"/>
      <c r="RRN44" s="46"/>
      <c r="RRO44" s="46"/>
      <c r="RRP44" s="46"/>
      <c r="RRQ44" s="46"/>
      <c r="RRR44" s="46"/>
      <c r="RRS44" s="46"/>
      <c r="RRT44" s="46"/>
      <c r="RRU44" s="46"/>
      <c r="RRV44" s="46"/>
      <c r="RRW44" s="46"/>
      <c r="RRX44" s="46"/>
      <c r="RRY44" s="46"/>
      <c r="RRZ44" s="46"/>
      <c r="RSA44" s="46"/>
      <c r="RSB44" s="46"/>
      <c r="RSC44" s="46"/>
      <c r="RSD44" s="46"/>
      <c r="RSE44" s="46"/>
      <c r="RSF44" s="46"/>
      <c r="RSG44" s="46"/>
      <c r="RSH44" s="46"/>
      <c r="RSI44" s="46"/>
      <c r="RSJ44" s="46"/>
      <c r="RSK44" s="46"/>
      <c r="RSL44" s="46"/>
      <c r="RSM44" s="46"/>
      <c r="RSN44" s="46"/>
      <c r="RSO44" s="46"/>
      <c r="RSP44" s="46"/>
      <c r="RSQ44" s="46"/>
      <c r="RSR44" s="46"/>
      <c r="RSS44" s="46"/>
      <c r="RST44" s="46"/>
      <c r="RSU44" s="46"/>
      <c r="RSV44" s="46"/>
      <c r="RSW44" s="46"/>
      <c r="RSX44" s="46"/>
      <c r="RSY44" s="46"/>
      <c r="RSZ44" s="46"/>
      <c r="RTA44" s="46"/>
      <c r="RTB44" s="46"/>
      <c r="RTC44" s="46"/>
      <c r="RTD44" s="46"/>
      <c r="RTE44" s="46"/>
      <c r="RTF44" s="46"/>
      <c r="RTG44" s="46"/>
      <c r="RTH44" s="46"/>
      <c r="RTI44" s="46"/>
      <c r="RTJ44" s="46"/>
      <c r="RTK44" s="46"/>
      <c r="RTL44" s="46"/>
      <c r="RTM44" s="46"/>
      <c r="RTN44" s="46"/>
      <c r="RTO44" s="46"/>
      <c r="RTP44" s="46"/>
      <c r="RTQ44" s="46"/>
      <c r="RTR44" s="46"/>
      <c r="RTS44" s="46"/>
      <c r="RTT44" s="46"/>
      <c r="RTU44" s="46"/>
      <c r="RTV44" s="46"/>
      <c r="RTW44" s="46"/>
      <c r="RTX44" s="46"/>
      <c r="RTY44" s="46"/>
      <c r="RTZ44" s="46"/>
      <c r="RUA44" s="46"/>
      <c r="RUB44" s="46"/>
      <c r="RUC44" s="46"/>
      <c r="RUD44" s="46"/>
      <c r="RUE44" s="46"/>
      <c r="RUF44" s="46"/>
      <c r="RUG44" s="46"/>
      <c r="RUH44" s="46"/>
      <c r="RUI44" s="46"/>
      <c r="RUJ44" s="46"/>
      <c r="RUK44" s="46"/>
      <c r="RUL44" s="46"/>
      <c r="RUM44" s="46"/>
      <c r="RUN44" s="46"/>
      <c r="RUO44" s="46"/>
      <c r="RUP44" s="46"/>
      <c r="RUQ44" s="46"/>
      <c r="RUR44" s="46"/>
      <c r="RUS44" s="46"/>
      <c r="RUT44" s="46"/>
      <c r="RUU44" s="46"/>
      <c r="RUV44" s="46"/>
      <c r="RUW44" s="46"/>
      <c r="RUX44" s="46"/>
      <c r="RUY44" s="46"/>
      <c r="RUZ44" s="46"/>
      <c r="RVA44" s="46"/>
      <c r="RVB44" s="46"/>
      <c r="RVC44" s="46"/>
      <c r="RVD44" s="46"/>
      <c r="RVE44" s="46"/>
      <c r="RVF44" s="46"/>
      <c r="RVG44" s="46"/>
      <c r="RVH44" s="46"/>
      <c r="RVI44" s="46"/>
      <c r="RVJ44" s="46"/>
      <c r="RVK44" s="46"/>
      <c r="RVL44" s="46"/>
      <c r="RVM44" s="46"/>
      <c r="RVN44" s="46"/>
      <c r="RVO44" s="46"/>
      <c r="RVP44" s="46"/>
      <c r="RVQ44" s="46"/>
      <c r="RVR44" s="46"/>
      <c r="RVS44" s="46"/>
      <c r="RVT44" s="46"/>
      <c r="RVU44" s="46"/>
      <c r="RVV44" s="46"/>
      <c r="RVW44" s="46"/>
      <c r="RVX44" s="46"/>
      <c r="RVY44" s="46"/>
      <c r="RVZ44" s="46"/>
      <c r="RWA44" s="46"/>
      <c r="RWB44" s="46"/>
      <c r="RWC44" s="46"/>
      <c r="RWD44" s="46"/>
      <c r="RWE44" s="46"/>
      <c r="RWF44" s="46"/>
      <c r="RWG44" s="46"/>
      <c r="RWH44" s="46"/>
      <c r="RWI44" s="46"/>
      <c r="RWJ44" s="46"/>
      <c r="RWK44" s="46"/>
      <c r="RWL44" s="46"/>
      <c r="RWM44" s="46"/>
      <c r="RWN44" s="46"/>
      <c r="RWO44" s="46"/>
      <c r="RWP44" s="46"/>
      <c r="RWQ44" s="46"/>
      <c r="RWR44" s="46"/>
      <c r="RWS44" s="46"/>
      <c r="RWT44" s="46"/>
      <c r="RWU44" s="46"/>
      <c r="RWV44" s="46"/>
      <c r="RWW44" s="46"/>
      <c r="RWX44" s="46"/>
      <c r="RWY44" s="46"/>
      <c r="RWZ44" s="46"/>
      <c r="RXA44" s="46"/>
      <c r="RXB44" s="46"/>
      <c r="RXC44" s="46"/>
      <c r="RXD44" s="46"/>
      <c r="RXE44" s="46"/>
      <c r="RXF44" s="46"/>
      <c r="RXG44" s="46"/>
      <c r="RXH44" s="46"/>
      <c r="RXI44" s="46"/>
      <c r="RXJ44" s="46"/>
      <c r="RXK44" s="46"/>
      <c r="RXL44" s="46"/>
      <c r="RXM44" s="46"/>
      <c r="RXN44" s="46"/>
      <c r="RXO44" s="46"/>
      <c r="RXP44" s="46"/>
      <c r="RXQ44" s="46"/>
      <c r="RXR44" s="46"/>
      <c r="RXS44" s="46"/>
      <c r="RXT44" s="46"/>
      <c r="RXU44" s="46"/>
      <c r="RXV44" s="46"/>
      <c r="RXW44" s="46"/>
      <c r="RXX44" s="46"/>
      <c r="RXY44" s="46"/>
      <c r="RXZ44" s="46"/>
      <c r="RYA44" s="46"/>
      <c r="RYB44" s="46"/>
      <c r="RYC44" s="46"/>
      <c r="RYD44" s="46"/>
      <c r="RYE44" s="46"/>
      <c r="RYF44" s="46"/>
      <c r="RYG44" s="46"/>
      <c r="RYH44" s="46"/>
      <c r="RYI44" s="46"/>
      <c r="RYJ44" s="46"/>
      <c r="RYK44" s="46"/>
      <c r="RYL44" s="46"/>
      <c r="RYM44" s="46"/>
      <c r="RYN44" s="46"/>
      <c r="RYO44" s="46"/>
      <c r="RYP44" s="46"/>
      <c r="RYQ44" s="46"/>
      <c r="RYR44" s="46"/>
      <c r="RYS44" s="46"/>
      <c r="RYT44" s="46"/>
      <c r="RYU44" s="46"/>
      <c r="RYV44" s="46"/>
      <c r="RYW44" s="46"/>
      <c r="RYX44" s="46"/>
      <c r="RYY44" s="46"/>
      <c r="RYZ44" s="46"/>
      <c r="RZA44" s="46"/>
      <c r="RZB44" s="46"/>
      <c r="RZC44" s="46"/>
      <c r="RZD44" s="46"/>
      <c r="RZE44" s="46"/>
      <c r="RZF44" s="46"/>
      <c r="RZG44" s="46"/>
      <c r="RZH44" s="46"/>
      <c r="RZI44" s="46"/>
      <c r="RZJ44" s="46"/>
      <c r="RZK44" s="46"/>
      <c r="RZL44" s="46"/>
      <c r="RZM44" s="46"/>
      <c r="RZN44" s="46"/>
      <c r="RZO44" s="46"/>
      <c r="RZP44" s="46"/>
      <c r="RZQ44" s="46"/>
      <c r="RZR44" s="46"/>
      <c r="RZS44" s="46"/>
      <c r="RZT44" s="46"/>
      <c r="RZU44" s="46"/>
      <c r="RZV44" s="46"/>
      <c r="RZW44" s="46"/>
      <c r="RZX44" s="46"/>
      <c r="RZY44" s="46"/>
      <c r="RZZ44" s="46"/>
      <c r="SAA44" s="46"/>
      <c r="SAB44" s="46"/>
      <c r="SAC44" s="46"/>
      <c r="SAD44" s="46"/>
      <c r="SAE44" s="46"/>
      <c r="SAF44" s="46"/>
      <c r="SAG44" s="46"/>
      <c r="SAH44" s="46"/>
      <c r="SAI44" s="46"/>
      <c r="SAJ44" s="46"/>
      <c r="SAK44" s="46"/>
      <c r="SAL44" s="46"/>
      <c r="SAM44" s="46"/>
      <c r="SAN44" s="46"/>
      <c r="SAO44" s="46"/>
      <c r="SAP44" s="46"/>
      <c r="SAQ44" s="46"/>
      <c r="SAR44" s="46"/>
      <c r="SAS44" s="46"/>
      <c r="SAT44" s="46"/>
      <c r="SAU44" s="46"/>
      <c r="SAV44" s="46"/>
      <c r="SAW44" s="46"/>
      <c r="SAX44" s="46"/>
      <c r="SAY44" s="46"/>
      <c r="SAZ44" s="46"/>
      <c r="SBA44" s="46"/>
      <c r="SBB44" s="46"/>
      <c r="SBC44" s="46"/>
      <c r="SBD44" s="46"/>
      <c r="SBE44" s="46"/>
      <c r="SBF44" s="46"/>
      <c r="SBG44" s="46"/>
      <c r="SBH44" s="46"/>
      <c r="SBI44" s="46"/>
      <c r="SBJ44" s="46"/>
      <c r="SBK44" s="46"/>
      <c r="SBL44" s="46"/>
      <c r="SBM44" s="46"/>
      <c r="SBN44" s="46"/>
      <c r="SBO44" s="46"/>
      <c r="SBP44" s="46"/>
      <c r="SBQ44" s="46"/>
      <c r="SBR44" s="46"/>
      <c r="SBS44" s="46"/>
      <c r="SBT44" s="46"/>
      <c r="SBU44" s="46"/>
      <c r="SBV44" s="46"/>
      <c r="SBW44" s="46"/>
      <c r="SBX44" s="46"/>
      <c r="SBY44" s="46"/>
      <c r="SBZ44" s="46"/>
      <c r="SCA44" s="46"/>
      <c r="SCB44" s="46"/>
      <c r="SCC44" s="46"/>
      <c r="SCD44" s="46"/>
      <c r="SCE44" s="46"/>
      <c r="SCF44" s="46"/>
      <c r="SCG44" s="46"/>
      <c r="SCH44" s="46"/>
      <c r="SCI44" s="46"/>
      <c r="SCJ44" s="46"/>
      <c r="SCK44" s="46"/>
      <c r="SCL44" s="46"/>
      <c r="SCM44" s="46"/>
      <c r="SCN44" s="46"/>
      <c r="SCO44" s="46"/>
      <c r="SCP44" s="46"/>
      <c r="SCQ44" s="46"/>
      <c r="SCR44" s="46"/>
      <c r="SCS44" s="46"/>
      <c r="SCT44" s="46"/>
      <c r="SCU44" s="46"/>
      <c r="SCV44" s="46"/>
      <c r="SCW44" s="46"/>
      <c r="SCX44" s="46"/>
      <c r="SCY44" s="46"/>
      <c r="SCZ44" s="46"/>
      <c r="SDA44" s="46"/>
      <c r="SDB44" s="46"/>
      <c r="SDC44" s="46"/>
      <c r="SDD44" s="46"/>
      <c r="SDE44" s="46"/>
      <c r="SDF44" s="46"/>
      <c r="SDG44" s="46"/>
      <c r="SDH44" s="46"/>
      <c r="SDI44" s="46"/>
      <c r="SDJ44" s="46"/>
      <c r="SDK44" s="46"/>
      <c r="SDL44" s="46"/>
      <c r="SDM44" s="46"/>
      <c r="SDN44" s="46"/>
      <c r="SDO44" s="46"/>
      <c r="SDP44" s="46"/>
      <c r="SDQ44" s="46"/>
      <c r="SDR44" s="46"/>
      <c r="SDS44" s="46"/>
      <c r="SDT44" s="46"/>
      <c r="SDU44" s="46"/>
      <c r="SDV44" s="46"/>
      <c r="SDW44" s="46"/>
      <c r="SDX44" s="46"/>
      <c r="SDY44" s="46"/>
      <c r="SDZ44" s="46"/>
      <c r="SEA44" s="46"/>
      <c r="SEB44" s="46"/>
      <c r="SEC44" s="46"/>
      <c r="SED44" s="46"/>
      <c r="SEE44" s="46"/>
      <c r="SEF44" s="46"/>
      <c r="SEG44" s="46"/>
      <c r="SEH44" s="46"/>
      <c r="SEI44" s="46"/>
      <c r="SEJ44" s="46"/>
      <c r="SEK44" s="46"/>
      <c r="SEL44" s="46"/>
      <c r="SEM44" s="46"/>
      <c r="SEN44" s="46"/>
      <c r="SEO44" s="46"/>
      <c r="SEP44" s="46"/>
      <c r="SEQ44" s="46"/>
      <c r="SER44" s="46"/>
      <c r="SES44" s="46"/>
      <c r="SET44" s="46"/>
      <c r="SEU44" s="46"/>
      <c r="SEV44" s="46"/>
      <c r="SEW44" s="46"/>
      <c r="SEX44" s="46"/>
      <c r="SEY44" s="46"/>
      <c r="SEZ44" s="46"/>
      <c r="SFA44" s="46"/>
      <c r="SFB44" s="46"/>
      <c r="SFC44" s="46"/>
      <c r="SFD44" s="46"/>
      <c r="SFE44" s="46"/>
      <c r="SFF44" s="46"/>
      <c r="SFG44" s="46"/>
      <c r="SFH44" s="46"/>
      <c r="SFI44" s="46"/>
      <c r="SFJ44" s="46"/>
      <c r="SFK44" s="46"/>
      <c r="SFL44" s="46"/>
      <c r="SFM44" s="46"/>
      <c r="SFN44" s="46"/>
      <c r="SFO44" s="46"/>
      <c r="SFP44" s="46"/>
      <c r="SFQ44" s="46"/>
      <c r="SFR44" s="46"/>
      <c r="SFS44" s="46"/>
      <c r="SFT44" s="46"/>
      <c r="SFU44" s="46"/>
      <c r="SFV44" s="46"/>
      <c r="SFW44" s="46"/>
      <c r="SFX44" s="46"/>
      <c r="SFY44" s="46"/>
      <c r="SFZ44" s="46"/>
      <c r="SGA44" s="46"/>
      <c r="SGB44" s="46"/>
      <c r="SGC44" s="46"/>
      <c r="SGD44" s="46"/>
      <c r="SGE44" s="46"/>
      <c r="SGF44" s="46"/>
      <c r="SGG44" s="46"/>
      <c r="SGH44" s="46"/>
      <c r="SGI44" s="46"/>
      <c r="SGJ44" s="46"/>
      <c r="SGK44" s="46"/>
      <c r="SGL44" s="46"/>
      <c r="SGM44" s="46"/>
      <c r="SGN44" s="46"/>
      <c r="SGO44" s="46"/>
      <c r="SGP44" s="46"/>
      <c r="SGQ44" s="46"/>
      <c r="SGR44" s="46"/>
      <c r="SGS44" s="46"/>
      <c r="SGT44" s="46"/>
      <c r="SGU44" s="46"/>
      <c r="SGV44" s="46"/>
      <c r="SGW44" s="46"/>
      <c r="SGX44" s="46"/>
      <c r="SGY44" s="46"/>
      <c r="SGZ44" s="46"/>
      <c r="SHA44" s="46"/>
      <c r="SHB44" s="46"/>
      <c r="SHC44" s="46"/>
      <c r="SHD44" s="46"/>
      <c r="SHE44" s="46"/>
      <c r="SHF44" s="46"/>
      <c r="SHG44" s="46"/>
      <c r="SHH44" s="46"/>
      <c r="SHI44" s="46"/>
      <c r="SHJ44" s="46"/>
      <c r="SHK44" s="46"/>
      <c r="SHL44" s="46"/>
      <c r="SHM44" s="46"/>
      <c r="SHN44" s="46"/>
      <c r="SHO44" s="46"/>
      <c r="SHP44" s="46"/>
      <c r="SHQ44" s="46"/>
      <c r="SHR44" s="46"/>
      <c r="SHS44" s="46"/>
      <c r="SHT44" s="46"/>
      <c r="SHU44" s="46"/>
      <c r="SHV44" s="46"/>
      <c r="SHW44" s="46"/>
      <c r="SHX44" s="46"/>
      <c r="SHY44" s="46"/>
      <c r="SHZ44" s="46"/>
      <c r="SIA44" s="46"/>
      <c r="SIB44" s="46"/>
      <c r="SIC44" s="46"/>
      <c r="SID44" s="46"/>
      <c r="SIE44" s="46"/>
      <c r="SIF44" s="46"/>
      <c r="SIG44" s="46"/>
      <c r="SIH44" s="46"/>
      <c r="SII44" s="46"/>
      <c r="SIJ44" s="46"/>
      <c r="SIK44" s="46"/>
      <c r="SIL44" s="46"/>
      <c r="SIM44" s="46"/>
      <c r="SIN44" s="46"/>
      <c r="SIO44" s="46"/>
      <c r="SIP44" s="46"/>
      <c r="SIQ44" s="46"/>
      <c r="SIR44" s="46"/>
      <c r="SIS44" s="46"/>
      <c r="SIT44" s="46"/>
      <c r="SIU44" s="46"/>
      <c r="SIV44" s="46"/>
      <c r="SIW44" s="46"/>
      <c r="SIX44" s="46"/>
      <c r="SIY44" s="46"/>
      <c r="SIZ44" s="46"/>
      <c r="SJA44" s="46"/>
      <c r="SJB44" s="46"/>
      <c r="SJC44" s="46"/>
      <c r="SJD44" s="46"/>
      <c r="SJE44" s="46"/>
      <c r="SJF44" s="46"/>
      <c r="SJG44" s="46"/>
      <c r="SJH44" s="46"/>
      <c r="SJI44" s="46"/>
      <c r="SJJ44" s="46"/>
      <c r="SJK44" s="46"/>
      <c r="SJL44" s="46"/>
      <c r="SJM44" s="46"/>
      <c r="SJN44" s="46"/>
      <c r="SJO44" s="46"/>
      <c r="SJP44" s="46"/>
      <c r="SJQ44" s="46"/>
      <c r="SJR44" s="46"/>
      <c r="SJS44" s="46"/>
      <c r="SJT44" s="46"/>
      <c r="SJU44" s="46"/>
      <c r="SJV44" s="46"/>
      <c r="SJW44" s="46"/>
      <c r="SJX44" s="46"/>
      <c r="SJY44" s="46"/>
      <c r="SJZ44" s="46"/>
      <c r="SKA44" s="46"/>
      <c r="SKB44" s="46"/>
      <c r="SKC44" s="46"/>
      <c r="SKD44" s="46"/>
      <c r="SKE44" s="46"/>
      <c r="SKF44" s="46"/>
      <c r="SKG44" s="46"/>
      <c r="SKH44" s="46"/>
      <c r="SKI44" s="46"/>
      <c r="SKJ44" s="46"/>
      <c r="SKK44" s="46"/>
      <c r="SKL44" s="46"/>
      <c r="SKM44" s="46"/>
      <c r="SKN44" s="46"/>
      <c r="SKO44" s="46"/>
      <c r="SKP44" s="46"/>
      <c r="SKQ44" s="46"/>
      <c r="SKR44" s="46"/>
      <c r="SKS44" s="46"/>
      <c r="SKT44" s="46"/>
      <c r="SKU44" s="46"/>
      <c r="SKV44" s="46"/>
      <c r="SKW44" s="46"/>
      <c r="SKX44" s="46"/>
      <c r="SKY44" s="46"/>
      <c r="SKZ44" s="46"/>
      <c r="SLA44" s="46"/>
      <c r="SLB44" s="46"/>
      <c r="SLC44" s="46"/>
      <c r="SLD44" s="46"/>
      <c r="SLE44" s="46"/>
      <c r="SLF44" s="46"/>
      <c r="SLG44" s="46"/>
      <c r="SLH44" s="46"/>
      <c r="SLI44" s="46"/>
      <c r="SLJ44" s="46"/>
      <c r="SLK44" s="46"/>
      <c r="SLL44" s="46"/>
      <c r="SLM44" s="46"/>
      <c r="SLN44" s="46"/>
      <c r="SLO44" s="46"/>
      <c r="SLP44" s="46"/>
      <c r="SLQ44" s="46"/>
      <c r="SLR44" s="46"/>
      <c r="SLS44" s="46"/>
      <c r="SLT44" s="46"/>
      <c r="SLU44" s="46"/>
      <c r="SLV44" s="46"/>
      <c r="SLW44" s="46"/>
      <c r="SLX44" s="46"/>
      <c r="SLY44" s="46"/>
      <c r="SLZ44" s="46"/>
      <c r="SMA44" s="46"/>
      <c r="SMB44" s="46"/>
      <c r="SMC44" s="46"/>
      <c r="SMD44" s="46"/>
      <c r="SME44" s="46"/>
      <c r="SMF44" s="46"/>
      <c r="SMG44" s="46"/>
      <c r="SMH44" s="46"/>
      <c r="SMI44" s="46"/>
      <c r="SMJ44" s="46"/>
      <c r="SMK44" s="46"/>
      <c r="SML44" s="46"/>
      <c r="SMM44" s="46"/>
      <c r="SMN44" s="46"/>
      <c r="SMO44" s="46"/>
      <c r="SMP44" s="46"/>
      <c r="SMQ44" s="46"/>
      <c r="SMR44" s="46"/>
      <c r="SMS44" s="46"/>
      <c r="SMT44" s="46"/>
      <c r="SMU44" s="46"/>
      <c r="SMV44" s="46"/>
      <c r="SMW44" s="46"/>
      <c r="SMX44" s="46"/>
      <c r="SMY44" s="46"/>
      <c r="SMZ44" s="46"/>
      <c r="SNA44" s="46"/>
      <c r="SNB44" s="46"/>
      <c r="SNC44" s="46"/>
      <c r="SND44" s="46"/>
      <c r="SNE44" s="46"/>
      <c r="SNF44" s="46"/>
      <c r="SNG44" s="46"/>
      <c r="SNH44" s="46"/>
      <c r="SNI44" s="46"/>
      <c r="SNJ44" s="46"/>
      <c r="SNK44" s="46"/>
      <c r="SNL44" s="46"/>
      <c r="SNM44" s="46"/>
      <c r="SNN44" s="46"/>
      <c r="SNO44" s="46"/>
      <c r="SNP44" s="46"/>
      <c r="SNQ44" s="46"/>
      <c r="SNR44" s="46"/>
      <c r="SNS44" s="46"/>
      <c r="SNT44" s="46"/>
      <c r="SNU44" s="46"/>
      <c r="SNV44" s="46"/>
      <c r="SNW44" s="46"/>
      <c r="SNX44" s="46"/>
      <c r="SNY44" s="46"/>
      <c r="SNZ44" s="46"/>
      <c r="SOA44" s="46"/>
      <c r="SOB44" s="46"/>
      <c r="SOC44" s="46"/>
      <c r="SOD44" s="46"/>
      <c r="SOE44" s="46"/>
      <c r="SOF44" s="46"/>
      <c r="SOG44" s="46"/>
      <c r="SOH44" s="46"/>
      <c r="SOI44" s="46"/>
      <c r="SOJ44" s="46"/>
      <c r="SOK44" s="46"/>
      <c r="SOL44" s="46"/>
      <c r="SOM44" s="46"/>
      <c r="SON44" s="46"/>
      <c r="SOO44" s="46"/>
      <c r="SOP44" s="46"/>
      <c r="SOQ44" s="46"/>
      <c r="SOR44" s="46"/>
      <c r="SOS44" s="46"/>
      <c r="SOT44" s="46"/>
      <c r="SOU44" s="46"/>
      <c r="SOV44" s="46"/>
      <c r="SOW44" s="46"/>
      <c r="SOX44" s="46"/>
      <c r="SOY44" s="46"/>
      <c r="SOZ44" s="46"/>
      <c r="SPA44" s="46"/>
      <c r="SPB44" s="46"/>
      <c r="SPC44" s="46"/>
      <c r="SPD44" s="46"/>
      <c r="SPE44" s="46"/>
      <c r="SPF44" s="46"/>
      <c r="SPG44" s="46"/>
      <c r="SPH44" s="46"/>
      <c r="SPI44" s="46"/>
      <c r="SPJ44" s="46"/>
      <c r="SPK44" s="46"/>
      <c r="SPL44" s="46"/>
      <c r="SPM44" s="46"/>
      <c r="SPN44" s="46"/>
      <c r="SPO44" s="46"/>
      <c r="SPP44" s="46"/>
      <c r="SPQ44" s="46"/>
      <c r="SPR44" s="46"/>
      <c r="SPS44" s="46"/>
      <c r="SPT44" s="46"/>
      <c r="SPU44" s="46"/>
      <c r="SPV44" s="46"/>
      <c r="SPW44" s="46"/>
      <c r="SPX44" s="46"/>
      <c r="SPY44" s="46"/>
      <c r="SPZ44" s="46"/>
      <c r="SQA44" s="46"/>
      <c r="SQB44" s="46"/>
      <c r="SQC44" s="46"/>
      <c r="SQD44" s="46"/>
      <c r="SQE44" s="46"/>
      <c r="SQF44" s="46"/>
      <c r="SQG44" s="46"/>
      <c r="SQH44" s="46"/>
      <c r="SQI44" s="46"/>
      <c r="SQJ44" s="46"/>
      <c r="SQK44" s="46"/>
      <c r="SQL44" s="46"/>
      <c r="SQM44" s="46"/>
      <c r="SQN44" s="46"/>
      <c r="SQO44" s="46"/>
      <c r="SQP44" s="46"/>
      <c r="SQQ44" s="46"/>
      <c r="SQR44" s="46"/>
      <c r="SQS44" s="46"/>
      <c r="SQT44" s="46"/>
      <c r="SQU44" s="46"/>
      <c r="SQV44" s="46"/>
      <c r="SQW44" s="46"/>
      <c r="SQX44" s="46"/>
      <c r="SQY44" s="46"/>
      <c r="SQZ44" s="46"/>
      <c r="SRA44" s="46"/>
      <c r="SRB44" s="46"/>
      <c r="SRC44" s="46"/>
      <c r="SRD44" s="46"/>
      <c r="SRE44" s="46"/>
      <c r="SRF44" s="46"/>
      <c r="SRG44" s="46"/>
      <c r="SRH44" s="46"/>
      <c r="SRI44" s="46"/>
      <c r="SRJ44" s="46"/>
      <c r="SRK44" s="46"/>
      <c r="SRL44" s="46"/>
      <c r="SRM44" s="46"/>
      <c r="SRN44" s="46"/>
      <c r="SRO44" s="46"/>
      <c r="SRP44" s="46"/>
      <c r="SRQ44" s="46"/>
      <c r="SRR44" s="46"/>
      <c r="SRS44" s="46"/>
      <c r="SRT44" s="46"/>
      <c r="SRU44" s="46"/>
      <c r="SRV44" s="46"/>
      <c r="SRW44" s="46"/>
      <c r="SRX44" s="46"/>
      <c r="SRY44" s="46"/>
      <c r="SRZ44" s="46"/>
      <c r="SSA44" s="46"/>
      <c r="SSB44" s="46"/>
      <c r="SSC44" s="46"/>
      <c r="SSD44" s="46"/>
      <c r="SSE44" s="46"/>
      <c r="SSF44" s="46"/>
      <c r="SSG44" s="46"/>
      <c r="SSH44" s="46"/>
      <c r="SSI44" s="46"/>
      <c r="SSJ44" s="46"/>
      <c r="SSK44" s="46"/>
      <c r="SSL44" s="46"/>
      <c r="SSM44" s="46"/>
      <c r="SSN44" s="46"/>
      <c r="SSO44" s="46"/>
      <c r="SSP44" s="46"/>
      <c r="SSQ44" s="46"/>
      <c r="SSR44" s="46"/>
      <c r="SSS44" s="46"/>
      <c r="SST44" s="46"/>
      <c r="SSU44" s="46"/>
      <c r="SSV44" s="46"/>
      <c r="SSW44" s="46"/>
      <c r="SSX44" s="46"/>
      <c r="SSY44" s="46"/>
      <c r="SSZ44" s="46"/>
      <c r="STA44" s="46"/>
      <c r="STB44" s="46"/>
      <c r="STC44" s="46"/>
      <c r="STD44" s="46"/>
      <c r="STE44" s="46"/>
      <c r="STF44" s="46"/>
      <c r="STG44" s="46"/>
      <c r="STH44" s="46"/>
      <c r="STI44" s="46"/>
      <c r="STJ44" s="46"/>
      <c r="STK44" s="46"/>
      <c r="STL44" s="46"/>
      <c r="STM44" s="46"/>
      <c r="STN44" s="46"/>
      <c r="STO44" s="46"/>
      <c r="STP44" s="46"/>
      <c r="STQ44" s="46"/>
      <c r="STR44" s="46"/>
      <c r="STS44" s="46"/>
      <c r="STT44" s="46"/>
      <c r="STU44" s="46"/>
      <c r="STV44" s="46"/>
      <c r="STW44" s="46"/>
      <c r="STX44" s="46"/>
      <c r="STY44" s="46"/>
      <c r="STZ44" s="46"/>
      <c r="SUA44" s="46"/>
      <c r="SUB44" s="46"/>
      <c r="SUC44" s="46"/>
      <c r="SUD44" s="46"/>
      <c r="SUE44" s="46"/>
      <c r="SUF44" s="46"/>
      <c r="SUG44" s="46"/>
      <c r="SUH44" s="46"/>
      <c r="SUI44" s="46"/>
      <c r="SUJ44" s="46"/>
      <c r="SUK44" s="46"/>
      <c r="SUL44" s="46"/>
      <c r="SUM44" s="46"/>
      <c r="SUN44" s="46"/>
      <c r="SUO44" s="46"/>
      <c r="SUP44" s="46"/>
      <c r="SUQ44" s="46"/>
      <c r="SUR44" s="46"/>
      <c r="SUS44" s="46"/>
      <c r="SUT44" s="46"/>
      <c r="SUU44" s="46"/>
      <c r="SUV44" s="46"/>
      <c r="SUW44" s="46"/>
      <c r="SUX44" s="46"/>
      <c r="SUY44" s="46"/>
      <c r="SUZ44" s="46"/>
      <c r="SVA44" s="46"/>
      <c r="SVB44" s="46"/>
      <c r="SVC44" s="46"/>
      <c r="SVD44" s="46"/>
      <c r="SVE44" s="46"/>
      <c r="SVF44" s="46"/>
      <c r="SVG44" s="46"/>
      <c r="SVH44" s="46"/>
      <c r="SVI44" s="46"/>
      <c r="SVJ44" s="46"/>
      <c r="SVK44" s="46"/>
      <c r="SVL44" s="46"/>
      <c r="SVM44" s="46"/>
      <c r="SVN44" s="46"/>
      <c r="SVO44" s="46"/>
      <c r="SVP44" s="46"/>
      <c r="SVQ44" s="46"/>
      <c r="SVR44" s="46"/>
      <c r="SVS44" s="46"/>
      <c r="SVT44" s="46"/>
      <c r="SVU44" s="46"/>
      <c r="SVV44" s="46"/>
      <c r="SVW44" s="46"/>
      <c r="SVX44" s="46"/>
      <c r="SVY44" s="46"/>
      <c r="SVZ44" s="46"/>
      <c r="SWA44" s="46"/>
      <c r="SWB44" s="46"/>
      <c r="SWC44" s="46"/>
      <c r="SWD44" s="46"/>
      <c r="SWE44" s="46"/>
      <c r="SWF44" s="46"/>
      <c r="SWG44" s="46"/>
      <c r="SWH44" s="46"/>
      <c r="SWI44" s="46"/>
      <c r="SWJ44" s="46"/>
      <c r="SWK44" s="46"/>
      <c r="SWL44" s="46"/>
      <c r="SWM44" s="46"/>
      <c r="SWN44" s="46"/>
      <c r="SWO44" s="46"/>
      <c r="SWP44" s="46"/>
      <c r="SWQ44" s="46"/>
      <c r="SWR44" s="46"/>
      <c r="SWS44" s="46"/>
      <c r="SWT44" s="46"/>
      <c r="SWU44" s="46"/>
      <c r="SWV44" s="46"/>
      <c r="SWW44" s="46"/>
      <c r="SWX44" s="46"/>
      <c r="SWY44" s="46"/>
      <c r="SWZ44" s="46"/>
      <c r="SXA44" s="46"/>
      <c r="SXB44" s="46"/>
      <c r="SXC44" s="46"/>
      <c r="SXD44" s="46"/>
      <c r="SXE44" s="46"/>
      <c r="SXF44" s="46"/>
      <c r="SXG44" s="46"/>
      <c r="SXH44" s="46"/>
      <c r="SXI44" s="46"/>
      <c r="SXJ44" s="46"/>
      <c r="SXK44" s="46"/>
      <c r="SXL44" s="46"/>
      <c r="SXM44" s="46"/>
      <c r="SXN44" s="46"/>
      <c r="SXO44" s="46"/>
      <c r="SXP44" s="46"/>
      <c r="SXQ44" s="46"/>
      <c r="SXR44" s="46"/>
      <c r="SXS44" s="46"/>
      <c r="SXT44" s="46"/>
      <c r="SXU44" s="46"/>
      <c r="SXV44" s="46"/>
      <c r="SXW44" s="46"/>
      <c r="SXX44" s="46"/>
      <c r="SXY44" s="46"/>
      <c r="SXZ44" s="46"/>
      <c r="SYA44" s="46"/>
      <c r="SYB44" s="46"/>
      <c r="SYC44" s="46"/>
      <c r="SYD44" s="46"/>
      <c r="SYE44" s="46"/>
      <c r="SYF44" s="46"/>
      <c r="SYG44" s="46"/>
      <c r="SYH44" s="46"/>
      <c r="SYI44" s="46"/>
      <c r="SYJ44" s="46"/>
      <c r="SYK44" s="46"/>
      <c r="SYL44" s="46"/>
      <c r="SYM44" s="46"/>
      <c r="SYN44" s="46"/>
      <c r="SYO44" s="46"/>
      <c r="SYP44" s="46"/>
      <c r="SYQ44" s="46"/>
      <c r="SYR44" s="46"/>
      <c r="SYS44" s="46"/>
      <c r="SYT44" s="46"/>
      <c r="SYU44" s="46"/>
      <c r="SYV44" s="46"/>
      <c r="SYW44" s="46"/>
      <c r="SYX44" s="46"/>
      <c r="SYY44" s="46"/>
      <c r="SYZ44" s="46"/>
      <c r="SZA44" s="46"/>
      <c r="SZB44" s="46"/>
      <c r="SZC44" s="46"/>
      <c r="SZD44" s="46"/>
      <c r="SZE44" s="46"/>
      <c r="SZF44" s="46"/>
      <c r="SZG44" s="46"/>
      <c r="SZH44" s="46"/>
      <c r="SZI44" s="46"/>
      <c r="SZJ44" s="46"/>
      <c r="SZK44" s="46"/>
      <c r="SZL44" s="46"/>
      <c r="SZM44" s="46"/>
      <c r="SZN44" s="46"/>
      <c r="SZO44" s="46"/>
      <c r="SZP44" s="46"/>
      <c r="SZQ44" s="46"/>
      <c r="SZR44" s="46"/>
      <c r="SZS44" s="46"/>
      <c r="SZT44" s="46"/>
      <c r="SZU44" s="46"/>
      <c r="SZV44" s="46"/>
      <c r="SZW44" s="46"/>
      <c r="SZX44" s="46"/>
      <c r="SZY44" s="46"/>
      <c r="SZZ44" s="46"/>
      <c r="TAA44" s="46"/>
      <c r="TAB44" s="46"/>
      <c r="TAC44" s="46"/>
      <c r="TAD44" s="46"/>
      <c r="TAE44" s="46"/>
      <c r="TAF44" s="46"/>
      <c r="TAG44" s="46"/>
      <c r="TAH44" s="46"/>
      <c r="TAI44" s="46"/>
      <c r="TAJ44" s="46"/>
      <c r="TAK44" s="46"/>
      <c r="TAL44" s="46"/>
      <c r="TAM44" s="46"/>
      <c r="TAN44" s="46"/>
      <c r="TAO44" s="46"/>
      <c r="TAP44" s="46"/>
      <c r="TAQ44" s="46"/>
      <c r="TAR44" s="46"/>
      <c r="TAS44" s="46"/>
      <c r="TAT44" s="46"/>
      <c r="TAU44" s="46"/>
      <c r="TAV44" s="46"/>
      <c r="TAW44" s="46"/>
      <c r="TAX44" s="46"/>
      <c r="TAY44" s="46"/>
      <c r="TAZ44" s="46"/>
      <c r="TBA44" s="46"/>
      <c r="TBB44" s="46"/>
      <c r="TBC44" s="46"/>
      <c r="TBD44" s="46"/>
      <c r="TBE44" s="46"/>
      <c r="TBF44" s="46"/>
      <c r="TBG44" s="46"/>
      <c r="TBH44" s="46"/>
      <c r="TBI44" s="46"/>
      <c r="TBJ44" s="46"/>
      <c r="TBK44" s="46"/>
      <c r="TBL44" s="46"/>
      <c r="TBM44" s="46"/>
      <c r="TBN44" s="46"/>
      <c r="TBO44" s="46"/>
      <c r="TBP44" s="46"/>
      <c r="TBQ44" s="46"/>
      <c r="TBR44" s="46"/>
      <c r="TBS44" s="46"/>
      <c r="TBT44" s="46"/>
      <c r="TBU44" s="46"/>
      <c r="TBV44" s="46"/>
      <c r="TBW44" s="46"/>
      <c r="TBX44" s="46"/>
      <c r="TBY44" s="46"/>
      <c r="TBZ44" s="46"/>
      <c r="TCA44" s="46"/>
      <c r="TCB44" s="46"/>
      <c r="TCC44" s="46"/>
      <c r="TCD44" s="46"/>
      <c r="TCE44" s="46"/>
      <c r="TCF44" s="46"/>
      <c r="TCG44" s="46"/>
      <c r="TCH44" s="46"/>
      <c r="TCI44" s="46"/>
      <c r="TCJ44" s="46"/>
      <c r="TCK44" s="46"/>
      <c r="TCL44" s="46"/>
      <c r="TCM44" s="46"/>
      <c r="TCN44" s="46"/>
      <c r="TCO44" s="46"/>
      <c r="TCP44" s="46"/>
      <c r="TCQ44" s="46"/>
      <c r="TCR44" s="46"/>
      <c r="TCS44" s="46"/>
      <c r="TCT44" s="46"/>
      <c r="TCU44" s="46"/>
      <c r="TCV44" s="46"/>
      <c r="TCW44" s="46"/>
      <c r="TCX44" s="46"/>
      <c r="TCY44" s="46"/>
      <c r="TCZ44" s="46"/>
      <c r="TDA44" s="46"/>
      <c r="TDB44" s="46"/>
      <c r="TDC44" s="46"/>
      <c r="TDD44" s="46"/>
      <c r="TDE44" s="46"/>
      <c r="TDF44" s="46"/>
      <c r="TDG44" s="46"/>
      <c r="TDH44" s="46"/>
      <c r="TDI44" s="46"/>
      <c r="TDJ44" s="46"/>
      <c r="TDK44" s="46"/>
      <c r="TDL44" s="46"/>
      <c r="TDM44" s="46"/>
      <c r="TDN44" s="46"/>
      <c r="TDO44" s="46"/>
      <c r="TDP44" s="46"/>
      <c r="TDQ44" s="46"/>
      <c r="TDR44" s="46"/>
      <c r="TDS44" s="46"/>
      <c r="TDT44" s="46"/>
      <c r="TDU44" s="46"/>
      <c r="TDV44" s="46"/>
      <c r="TDW44" s="46"/>
      <c r="TDX44" s="46"/>
      <c r="TDY44" s="46"/>
      <c r="TDZ44" s="46"/>
      <c r="TEA44" s="46"/>
      <c r="TEB44" s="46"/>
      <c r="TEC44" s="46"/>
      <c r="TED44" s="46"/>
      <c r="TEE44" s="46"/>
      <c r="TEF44" s="46"/>
      <c r="TEG44" s="46"/>
      <c r="TEH44" s="46"/>
      <c r="TEI44" s="46"/>
      <c r="TEJ44" s="46"/>
      <c r="TEK44" s="46"/>
      <c r="TEL44" s="46"/>
      <c r="TEM44" s="46"/>
      <c r="TEN44" s="46"/>
      <c r="TEO44" s="46"/>
      <c r="TEP44" s="46"/>
      <c r="TEQ44" s="46"/>
      <c r="TER44" s="46"/>
      <c r="TES44" s="46"/>
      <c r="TET44" s="46"/>
      <c r="TEU44" s="46"/>
      <c r="TEV44" s="46"/>
      <c r="TEW44" s="46"/>
      <c r="TEX44" s="46"/>
      <c r="TEY44" s="46"/>
      <c r="TEZ44" s="46"/>
      <c r="TFA44" s="46"/>
      <c r="TFB44" s="46"/>
      <c r="TFC44" s="46"/>
      <c r="TFD44" s="46"/>
      <c r="TFE44" s="46"/>
      <c r="TFF44" s="46"/>
      <c r="TFG44" s="46"/>
      <c r="TFH44" s="46"/>
      <c r="TFI44" s="46"/>
      <c r="TFJ44" s="46"/>
      <c r="TFK44" s="46"/>
      <c r="TFL44" s="46"/>
      <c r="TFM44" s="46"/>
      <c r="TFN44" s="46"/>
      <c r="TFO44" s="46"/>
      <c r="TFP44" s="46"/>
      <c r="TFQ44" s="46"/>
      <c r="TFR44" s="46"/>
      <c r="TFS44" s="46"/>
      <c r="TFT44" s="46"/>
      <c r="TFU44" s="46"/>
      <c r="TFV44" s="46"/>
      <c r="TFW44" s="46"/>
      <c r="TFX44" s="46"/>
      <c r="TFY44" s="46"/>
      <c r="TFZ44" s="46"/>
      <c r="TGA44" s="46"/>
      <c r="TGB44" s="46"/>
      <c r="TGC44" s="46"/>
      <c r="TGD44" s="46"/>
      <c r="TGE44" s="46"/>
      <c r="TGF44" s="46"/>
      <c r="TGG44" s="46"/>
      <c r="TGH44" s="46"/>
      <c r="TGI44" s="46"/>
      <c r="TGJ44" s="46"/>
      <c r="TGK44" s="46"/>
      <c r="TGL44" s="46"/>
      <c r="TGM44" s="46"/>
      <c r="TGN44" s="46"/>
      <c r="TGO44" s="46"/>
      <c r="TGP44" s="46"/>
      <c r="TGQ44" s="46"/>
      <c r="TGR44" s="46"/>
      <c r="TGS44" s="46"/>
      <c r="TGT44" s="46"/>
      <c r="TGU44" s="46"/>
      <c r="TGV44" s="46"/>
      <c r="TGW44" s="46"/>
      <c r="TGX44" s="46"/>
      <c r="TGY44" s="46"/>
      <c r="TGZ44" s="46"/>
      <c r="THA44" s="46"/>
      <c r="THB44" s="46"/>
      <c r="THC44" s="46"/>
      <c r="THD44" s="46"/>
      <c r="THE44" s="46"/>
      <c r="THF44" s="46"/>
      <c r="THG44" s="46"/>
      <c r="THH44" s="46"/>
      <c r="THI44" s="46"/>
      <c r="THJ44" s="46"/>
      <c r="THK44" s="46"/>
      <c r="THL44" s="46"/>
      <c r="THM44" s="46"/>
      <c r="THN44" s="46"/>
      <c r="THO44" s="46"/>
      <c r="THP44" s="46"/>
      <c r="THQ44" s="46"/>
      <c r="THR44" s="46"/>
      <c r="THS44" s="46"/>
      <c r="THT44" s="46"/>
      <c r="THU44" s="46"/>
      <c r="THV44" s="46"/>
      <c r="THW44" s="46"/>
      <c r="THX44" s="46"/>
      <c r="THY44" s="46"/>
      <c r="THZ44" s="46"/>
      <c r="TIA44" s="46"/>
      <c r="TIB44" s="46"/>
      <c r="TIC44" s="46"/>
      <c r="TID44" s="46"/>
      <c r="TIE44" s="46"/>
      <c r="TIF44" s="46"/>
      <c r="TIG44" s="46"/>
      <c r="TIH44" s="46"/>
      <c r="TII44" s="46"/>
      <c r="TIJ44" s="46"/>
      <c r="TIK44" s="46"/>
      <c r="TIL44" s="46"/>
      <c r="TIM44" s="46"/>
      <c r="TIN44" s="46"/>
      <c r="TIO44" s="46"/>
      <c r="TIP44" s="46"/>
      <c r="TIQ44" s="46"/>
      <c r="TIR44" s="46"/>
      <c r="TIS44" s="46"/>
      <c r="TIT44" s="46"/>
      <c r="TIU44" s="46"/>
      <c r="TIV44" s="46"/>
      <c r="TIW44" s="46"/>
      <c r="TIX44" s="46"/>
      <c r="TIY44" s="46"/>
      <c r="TIZ44" s="46"/>
      <c r="TJA44" s="46"/>
      <c r="TJB44" s="46"/>
      <c r="TJC44" s="46"/>
      <c r="TJD44" s="46"/>
      <c r="TJE44" s="46"/>
      <c r="TJF44" s="46"/>
      <c r="TJG44" s="46"/>
      <c r="TJH44" s="46"/>
      <c r="TJI44" s="46"/>
      <c r="TJJ44" s="46"/>
      <c r="TJK44" s="46"/>
      <c r="TJL44" s="46"/>
      <c r="TJM44" s="46"/>
      <c r="TJN44" s="46"/>
      <c r="TJO44" s="46"/>
      <c r="TJP44" s="46"/>
      <c r="TJQ44" s="46"/>
      <c r="TJR44" s="46"/>
      <c r="TJS44" s="46"/>
      <c r="TJT44" s="46"/>
      <c r="TJU44" s="46"/>
      <c r="TJV44" s="46"/>
      <c r="TJW44" s="46"/>
      <c r="TJX44" s="46"/>
      <c r="TJY44" s="46"/>
      <c r="TJZ44" s="46"/>
      <c r="TKA44" s="46"/>
      <c r="TKB44" s="46"/>
      <c r="TKC44" s="46"/>
      <c r="TKD44" s="46"/>
      <c r="TKE44" s="46"/>
      <c r="TKF44" s="46"/>
      <c r="TKG44" s="46"/>
      <c r="TKH44" s="46"/>
      <c r="TKI44" s="46"/>
      <c r="TKJ44" s="46"/>
      <c r="TKK44" s="46"/>
      <c r="TKL44" s="46"/>
      <c r="TKM44" s="46"/>
      <c r="TKN44" s="46"/>
      <c r="TKO44" s="46"/>
      <c r="TKP44" s="46"/>
      <c r="TKQ44" s="46"/>
      <c r="TKR44" s="46"/>
      <c r="TKS44" s="46"/>
      <c r="TKT44" s="46"/>
      <c r="TKU44" s="46"/>
      <c r="TKV44" s="46"/>
      <c r="TKW44" s="46"/>
      <c r="TKX44" s="46"/>
      <c r="TKY44" s="46"/>
      <c r="TKZ44" s="46"/>
      <c r="TLA44" s="46"/>
      <c r="TLB44" s="46"/>
      <c r="TLC44" s="46"/>
      <c r="TLD44" s="46"/>
      <c r="TLE44" s="46"/>
      <c r="TLF44" s="46"/>
      <c r="TLG44" s="46"/>
      <c r="TLH44" s="46"/>
      <c r="TLI44" s="46"/>
      <c r="TLJ44" s="46"/>
      <c r="TLK44" s="46"/>
      <c r="TLL44" s="46"/>
      <c r="TLM44" s="46"/>
      <c r="TLN44" s="46"/>
      <c r="TLO44" s="46"/>
      <c r="TLP44" s="46"/>
      <c r="TLQ44" s="46"/>
      <c r="TLR44" s="46"/>
      <c r="TLS44" s="46"/>
      <c r="TLT44" s="46"/>
      <c r="TLU44" s="46"/>
      <c r="TLV44" s="46"/>
      <c r="TLW44" s="46"/>
      <c r="TLX44" s="46"/>
      <c r="TLY44" s="46"/>
      <c r="TLZ44" s="46"/>
      <c r="TMA44" s="46"/>
      <c r="TMB44" s="46"/>
      <c r="TMC44" s="46"/>
      <c r="TMD44" s="46"/>
      <c r="TME44" s="46"/>
      <c r="TMF44" s="46"/>
      <c r="TMG44" s="46"/>
      <c r="TMH44" s="46"/>
      <c r="TMI44" s="46"/>
      <c r="TMJ44" s="46"/>
      <c r="TMK44" s="46"/>
      <c r="TML44" s="46"/>
      <c r="TMM44" s="46"/>
      <c r="TMN44" s="46"/>
      <c r="TMO44" s="46"/>
      <c r="TMP44" s="46"/>
      <c r="TMQ44" s="46"/>
      <c r="TMR44" s="46"/>
      <c r="TMS44" s="46"/>
      <c r="TMT44" s="46"/>
      <c r="TMU44" s="46"/>
      <c r="TMV44" s="46"/>
      <c r="TMW44" s="46"/>
      <c r="TMX44" s="46"/>
      <c r="TMY44" s="46"/>
      <c r="TMZ44" s="46"/>
      <c r="TNA44" s="46"/>
      <c r="TNB44" s="46"/>
      <c r="TNC44" s="46"/>
      <c r="TND44" s="46"/>
      <c r="TNE44" s="46"/>
      <c r="TNF44" s="46"/>
      <c r="TNG44" s="46"/>
      <c r="TNH44" s="46"/>
      <c r="TNI44" s="46"/>
      <c r="TNJ44" s="46"/>
      <c r="TNK44" s="46"/>
      <c r="TNL44" s="46"/>
      <c r="TNM44" s="46"/>
      <c r="TNN44" s="46"/>
      <c r="TNO44" s="46"/>
      <c r="TNP44" s="46"/>
      <c r="TNQ44" s="46"/>
      <c r="TNR44" s="46"/>
      <c r="TNS44" s="46"/>
      <c r="TNT44" s="46"/>
      <c r="TNU44" s="46"/>
      <c r="TNV44" s="46"/>
      <c r="TNW44" s="46"/>
      <c r="TNX44" s="46"/>
      <c r="TNY44" s="46"/>
      <c r="TNZ44" s="46"/>
      <c r="TOA44" s="46"/>
      <c r="TOB44" s="46"/>
      <c r="TOC44" s="46"/>
      <c r="TOD44" s="46"/>
      <c r="TOE44" s="46"/>
      <c r="TOF44" s="46"/>
      <c r="TOG44" s="46"/>
      <c r="TOH44" s="46"/>
      <c r="TOI44" s="46"/>
      <c r="TOJ44" s="46"/>
      <c r="TOK44" s="46"/>
      <c r="TOL44" s="46"/>
      <c r="TOM44" s="46"/>
      <c r="TON44" s="46"/>
      <c r="TOO44" s="46"/>
      <c r="TOP44" s="46"/>
      <c r="TOQ44" s="46"/>
      <c r="TOR44" s="46"/>
      <c r="TOS44" s="46"/>
      <c r="TOT44" s="46"/>
      <c r="TOU44" s="46"/>
      <c r="TOV44" s="46"/>
      <c r="TOW44" s="46"/>
      <c r="TOX44" s="46"/>
      <c r="TOY44" s="46"/>
      <c r="TOZ44" s="46"/>
      <c r="TPA44" s="46"/>
      <c r="TPB44" s="46"/>
      <c r="TPC44" s="46"/>
      <c r="TPD44" s="46"/>
      <c r="TPE44" s="46"/>
      <c r="TPF44" s="46"/>
      <c r="TPG44" s="46"/>
      <c r="TPH44" s="46"/>
      <c r="TPI44" s="46"/>
      <c r="TPJ44" s="46"/>
      <c r="TPK44" s="46"/>
      <c r="TPL44" s="46"/>
      <c r="TPM44" s="46"/>
      <c r="TPN44" s="46"/>
      <c r="TPO44" s="46"/>
      <c r="TPP44" s="46"/>
      <c r="TPQ44" s="46"/>
      <c r="TPR44" s="46"/>
      <c r="TPS44" s="46"/>
      <c r="TPT44" s="46"/>
      <c r="TPU44" s="46"/>
      <c r="TPV44" s="46"/>
      <c r="TPW44" s="46"/>
      <c r="TPX44" s="46"/>
      <c r="TPY44" s="46"/>
      <c r="TPZ44" s="46"/>
      <c r="TQA44" s="46"/>
      <c r="TQB44" s="46"/>
      <c r="TQC44" s="46"/>
      <c r="TQD44" s="46"/>
      <c r="TQE44" s="46"/>
      <c r="TQF44" s="46"/>
      <c r="TQG44" s="46"/>
      <c r="TQH44" s="46"/>
      <c r="TQI44" s="46"/>
      <c r="TQJ44" s="46"/>
      <c r="TQK44" s="46"/>
      <c r="TQL44" s="46"/>
      <c r="TQM44" s="46"/>
      <c r="TQN44" s="46"/>
      <c r="TQO44" s="46"/>
      <c r="TQP44" s="46"/>
      <c r="TQQ44" s="46"/>
      <c r="TQR44" s="46"/>
      <c r="TQS44" s="46"/>
      <c r="TQT44" s="46"/>
      <c r="TQU44" s="46"/>
      <c r="TQV44" s="46"/>
      <c r="TQW44" s="46"/>
      <c r="TQX44" s="46"/>
      <c r="TQY44" s="46"/>
      <c r="TQZ44" s="46"/>
      <c r="TRA44" s="46"/>
      <c r="TRB44" s="46"/>
      <c r="TRC44" s="46"/>
      <c r="TRD44" s="46"/>
      <c r="TRE44" s="46"/>
      <c r="TRF44" s="46"/>
      <c r="TRG44" s="46"/>
      <c r="TRH44" s="46"/>
      <c r="TRI44" s="46"/>
      <c r="TRJ44" s="46"/>
      <c r="TRK44" s="46"/>
      <c r="TRL44" s="46"/>
      <c r="TRM44" s="46"/>
      <c r="TRN44" s="46"/>
      <c r="TRO44" s="46"/>
      <c r="TRP44" s="46"/>
      <c r="TRQ44" s="46"/>
      <c r="TRR44" s="46"/>
      <c r="TRS44" s="46"/>
      <c r="TRT44" s="46"/>
      <c r="TRU44" s="46"/>
      <c r="TRV44" s="46"/>
      <c r="TRW44" s="46"/>
      <c r="TRX44" s="46"/>
      <c r="TRY44" s="46"/>
      <c r="TRZ44" s="46"/>
      <c r="TSA44" s="46"/>
      <c r="TSB44" s="46"/>
      <c r="TSC44" s="46"/>
      <c r="TSD44" s="46"/>
      <c r="TSE44" s="46"/>
      <c r="TSF44" s="46"/>
      <c r="TSG44" s="46"/>
      <c r="TSH44" s="46"/>
      <c r="TSI44" s="46"/>
      <c r="TSJ44" s="46"/>
      <c r="TSK44" s="46"/>
      <c r="TSL44" s="46"/>
      <c r="TSM44" s="46"/>
      <c r="TSN44" s="46"/>
      <c r="TSO44" s="46"/>
      <c r="TSP44" s="46"/>
      <c r="TSQ44" s="46"/>
      <c r="TSR44" s="46"/>
      <c r="TSS44" s="46"/>
      <c r="TST44" s="46"/>
      <c r="TSU44" s="46"/>
      <c r="TSV44" s="46"/>
      <c r="TSW44" s="46"/>
      <c r="TSX44" s="46"/>
      <c r="TSY44" s="46"/>
      <c r="TSZ44" s="46"/>
      <c r="TTA44" s="46"/>
      <c r="TTB44" s="46"/>
      <c r="TTC44" s="46"/>
      <c r="TTD44" s="46"/>
      <c r="TTE44" s="46"/>
      <c r="TTF44" s="46"/>
      <c r="TTG44" s="46"/>
      <c r="TTH44" s="46"/>
      <c r="TTI44" s="46"/>
      <c r="TTJ44" s="46"/>
      <c r="TTK44" s="46"/>
      <c r="TTL44" s="46"/>
      <c r="TTM44" s="46"/>
      <c r="TTN44" s="46"/>
      <c r="TTO44" s="46"/>
      <c r="TTP44" s="46"/>
      <c r="TTQ44" s="46"/>
      <c r="TTR44" s="46"/>
      <c r="TTS44" s="46"/>
      <c r="TTT44" s="46"/>
      <c r="TTU44" s="46"/>
      <c r="TTV44" s="46"/>
      <c r="TTW44" s="46"/>
      <c r="TTX44" s="46"/>
      <c r="TTY44" s="46"/>
      <c r="TTZ44" s="46"/>
      <c r="TUA44" s="46"/>
      <c r="TUB44" s="46"/>
      <c r="TUC44" s="46"/>
      <c r="TUD44" s="46"/>
      <c r="TUE44" s="46"/>
      <c r="TUF44" s="46"/>
      <c r="TUG44" s="46"/>
      <c r="TUH44" s="46"/>
      <c r="TUI44" s="46"/>
      <c r="TUJ44" s="46"/>
      <c r="TUK44" s="46"/>
      <c r="TUL44" s="46"/>
      <c r="TUM44" s="46"/>
      <c r="TUN44" s="46"/>
      <c r="TUO44" s="46"/>
      <c r="TUP44" s="46"/>
      <c r="TUQ44" s="46"/>
      <c r="TUR44" s="46"/>
      <c r="TUS44" s="46"/>
      <c r="TUT44" s="46"/>
      <c r="TUU44" s="46"/>
      <c r="TUV44" s="46"/>
      <c r="TUW44" s="46"/>
      <c r="TUX44" s="46"/>
      <c r="TUY44" s="46"/>
      <c r="TUZ44" s="46"/>
      <c r="TVA44" s="46"/>
      <c r="TVB44" s="46"/>
      <c r="TVC44" s="46"/>
      <c r="TVD44" s="46"/>
      <c r="TVE44" s="46"/>
      <c r="TVF44" s="46"/>
      <c r="TVG44" s="46"/>
      <c r="TVH44" s="46"/>
      <c r="TVI44" s="46"/>
      <c r="TVJ44" s="46"/>
      <c r="TVK44" s="46"/>
      <c r="TVL44" s="46"/>
      <c r="TVM44" s="46"/>
      <c r="TVN44" s="46"/>
      <c r="TVO44" s="46"/>
      <c r="TVP44" s="46"/>
      <c r="TVQ44" s="46"/>
      <c r="TVR44" s="46"/>
      <c r="TVS44" s="46"/>
      <c r="TVT44" s="46"/>
      <c r="TVU44" s="46"/>
      <c r="TVV44" s="46"/>
      <c r="TVW44" s="46"/>
      <c r="TVX44" s="46"/>
      <c r="TVY44" s="46"/>
      <c r="TVZ44" s="46"/>
      <c r="TWA44" s="46"/>
      <c r="TWB44" s="46"/>
      <c r="TWC44" s="46"/>
      <c r="TWD44" s="46"/>
      <c r="TWE44" s="46"/>
      <c r="TWF44" s="46"/>
      <c r="TWG44" s="46"/>
      <c r="TWH44" s="46"/>
      <c r="TWI44" s="46"/>
      <c r="TWJ44" s="46"/>
      <c r="TWK44" s="46"/>
      <c r="TWL44" s="46"/>
      <c r="TWM44" s="46"/>
      <c r="TWN44" s="46"/>
      <c r="TWO44" s="46"/>
      <c r="TWP44" s="46"/>
      <c r="TWQ44" s="46"/>
      <c r="TWR44" s="46"/>
      <c r="TWS44" s="46"/>
      <c r="TWT44" s="46"/>
      <c r="TWU44" s="46"/>
      <c r="TWV44" s="46"/>
      <c r="TWW44" s="46"/>
      <c r="TWX44" s="46"/>
      <c r="TWY44" s="46"/>
      <c r="TWZ44" s="46"/>
      <c r="TXA44" s="46"/>
      <c r="TXB44" s="46"/>
      <c r="TXC44" s="46"/>
      <c r="TXD44" s="46"/>
      <c r="TXE44" s="46"/>
      <c r="TXF44" s="46"/>
      <c r="TXG44" s="46"/>
      <c r="TXH44" s="46"/>
      <c r="TXI44" s="46"/>
      <c r="TXJ44" s="46"/>
      <c r="TXK44" s="46"/>
      <c r="TXL44" s="46"/>
      <c r="TXM44" s="46"/>
      <c r="TXN44" s="46"/>
      <c r="TXO44" s="46"/>
      <c r="TXP44" s="46"/>
      <c r="TXQ44" s="46"/>
      <c r="TXR44" s="46"/>
      <c r="TXS44" s="46"/>
      <c r="TXT44" s="46"/>
      <c r="TXU44" s="46"/>
      <c r="TXV44" s="46"/>
      <c r="TXW44" s="46"/>
      <c r="TXX44" s="46"/>
      <c r="TXY44" s="46"/>
      <c r="TXZ44" s="46"/>
      <c r="TYA44" s="46"/>
      <c r="TYB44" s="46"/>
      <c r="TYC44" s="46"/>
      <c r="TYD44" s="46"/>
      <c r="TYE44" s="46"/>
      <c r="TYF44" s="46"/>
      <c r="TYG44" s="46"/>
      <c r="TYH44" s="46"/>
      <c r="TYI44" s="46"/>
      <c r="TYJ44" s="46"/>
      <c r="TYK44" s="46"/>
      <c r="TYL44" s="46"/>
      <c r="TYM44" s="46"/>
      <c r="TYN44" s="46"/>
      <c r="TYO44" s="46"/>
      <c r="TYP44" s="46"/>
      <c r="TYQ44" s="46"/>
      <c r="TYR44" s="46"/>
      <c r="TYS44" s="46"/>
      <c r="TYT44" s="46"/>
      <c r="TYU44" s="46"/>
      <c r="TYV44" s="46"/>
      <c r="TYW44" s="46"/>
      <c r="TYX44" s="46"/>
      <c r="TYY44" s="46"/>
      <c r="TYZ44" s="46"/>
      <c r="TZA44" s="46"/>
      <c r="TZB44" s="46"/>
      <c r="TZC44" s="46"/>
      <c r="TZD44" s="46"/>
      <c r="TZE44" s="46"/>
      <c r="TZF44" s="46"/>
      <c r="TZG44" s="46"/>
      <c r="TZH44" s="46"/>
      <c r="TZI44" s="46"/>
      <c r="TZJ44" s="46"/>
      <c r="TZK44" s="46"/>
      <c r="TZL44" s="46"/>
      <c r="TZM44" s="46"/>
      <c r="TZN44" s="46"/>
      <c r="TZO44" s="46"/>
      <c r="TZP44" s="46"/>
      <c r="TZQ44" s="46"/>
      <c r="TZR44" s="46"/>
      <c r="TZS44" s="46"/>
      <c r="TZT44" s="46"/>
      <c r="TZU44" s="46"/>
      <c r="TZV44" s="46"/>
      <c r="TZW44" s="46"/>
      <c r="TZX44" s="46"/>
      <c r="TZY44" s="46"/>
      <c r="TZZ44" s="46"/>
      <c r="UAA44" s="46"/>
      <c r="UAB44" s="46"/>
      <c r="UAC44" s="46"/>
      <c r="UAD44" s="46"/>
      <c r="UAE44" s="46"/>
      <c r="UAF44" s="46"/>
      <c r="UAG44" s="46"/>
      <c r="UAH44" s="46"/>
      <c r="UAI44" s="46"/>
      <c r="UAJ44" s="46"/>
      <c r="UAK44" s="46"/>
      <c r="UAL44" s="46"/>
      <c r="UAM44" s="46"/>
      <c r="UAN44" s="46"/>
      <c r="UAO44" s="46"/>
      <c r="UAP44" s="46"/>
      <c r="UAQ44" s="46"/>
      <c r="UAR44" s="46"/>
      <c r="UAS44" s="46"/>
      <c r="UAT44" s="46"/>
      <c r="UAU44" s="46"/>
      <c r="UAV44" s="46"/>
      <c r="UAW44" s="46"/>
      <c r="UAX44" s="46"/>
      <c r="UAY44" s="46"/>
      <c r="UAZ44" s="46"/>
      <c r="UBA44" s="46"/>
      <c r="UBB44" s="46"/>
      <c r="UBC44" s="46"/>
      <c r="UBD44" s="46"/>
      <c r="UBE44" s="46"/>
      <c r="UBF44" s="46"/>
      <c r="UBG44" s="46"/>
      <c r="UBH44" s="46"/>
      <c r="UBI44" s="46"/>
      <c r="UBJ44" s="46"/>
      <c r="UBK44" s="46"/>
      <c r="UBL44" s="46"/>
      <c r="UBM44" s="46"/>
      <c r="UBN44" s="46"/>
      <c r="UBO44" s="46"/>
      <c r="UBP44" s="46"/>
      <c r="UBQ44" s="46"/>
      <c r="UBR44" s="46"/>
      <c r="UBS44" s="46"/>
      <c r="UBT44" s="46"/>
      <c r="UBU44" s="46"/>
      <c r="UBV44" s="46"/>
      <c r="UBW44" s="46"/>
      <c r="UBX44" s="46"/>
      <c r="UBY44" s="46"/>
      <c r="UBZ44" s="46"/>
      <c r="UCA44" s="46"/>
      <c r="UCB44" s="46"/>
      <c r="UCC44" s="46"/>
      <c r="UCD44" s="46"/>
      <c r="UCE44" s="46"/>
      <c r="UCF44" s="46"/>
      <c r="UCG44" s="46"/>
      <c r="UCH44" s="46"/>
      <c r="UCI44" s="46"/>
      <c r="UCJ44" s="46"/>
      <c r="UCK44" s="46"/>
      <c r="UCL44" s="46"/>
      <c r="UCM44" s="46"/>
      <c r="UCN44" s="46"/>
      <c r="UCO44" s="46"/>
      <c r="UCP44" s="46"/>
      <c r="UCQ44" s="46"/>
      <c r="UCR44" s="46"/>
      <c r="UCS44" s="46"/>
      <c r="UCT44" s="46"/>
      <c r="UCU44" s="46"/>
      <c r="UCV44" s="46"/>
      <c r="UCW44" s="46"/>
      <c r="UCX44" s="46"/>
      <c r="UCY44" s="46"/>
      <c r="UCZ44" s="46"/>
      <c r="UDA44" s="46"/>
      <c r="UDB44" s="46"/>
      <c r="UDC44" s="46"/>
      <c r="UDD44" s="46"/>
      <c r="UDE44" s="46"/>
      <c r="UDF44" s="46"/>
      <c r="UDG44" s="46"/>
      <c r="UDH44" s="46"/>
      <c r="UDI44" s="46"/>
      <c r="UDJ44" s="46"/>
      <c r="UDK44" s="46"/>
      <c r="UDL44" s="46"/>
      <c r="UDM44" s="46"/>
      <c r="UDN44" s="46"/>
      <c r="UDO44" s="46"/>
      <c r="UDP44" s="46"/>
      <c r="UDQ44" s="46"/>
      <c r="UDR44" s="46"/>
      <c r="UDS44" s="46"/>
      <c r="UDT44" s="46"/>
      <c r="UDU44" s="46"/>
      <c r="UDV44" s="46"/>
      <c r="UDW44" s="46"/>
      <c r="UDX44" s="46"/>
      <c r="UDY44" s="46"/>
      <c r="UDZ44" s="46"/>
      <c r="UEA44" s="46"/>
      <c r="UEB44" s="46"/>
      <c r="UEC44" s="46"/>
      <c r="UED44" s="46"/>
      <c r="UEE44" s="46"/>
      <c r="UEF44" s="46"/>
      <c r="UEG44" s="46"/>
      <c r="UEH44" s="46"/>
      <c r="UEI44" s="46"/>
      <c r="UEJ44" s="46"/>
      <c r="UEK44" s="46"/>
      <c r="UEL44" s="46"/>
      <c r="UEM44" s="46"/>
      <c r="UEN44" s="46"/>
      <c r="UEO44" s="46"/>
      <c r="UEP44" s="46"/>
      <c r="UEQ44" s="46"/>
      <c r="UER44" s="46"/>
      <c r="UES44" s="46"/>
      <c r="UET44" s="46"/>
      <c r="UEU44" s="46"/>
      <c r="UEV44" s="46"/>
      <c r="UEW44" s="46"/>
      <c r="UEX44" s="46"/>
      <c r="UEY44" s="46"/>
      <c r="UEZ44" s="46"/>
      <c r="UFA44" s="46"/>
      <c r="UFB44" s="46"/>
      <c r="UFC44" s="46"/>
      <c r="UFD44" s="46"/>
      <c r="UFE44" s="46"/>
      <c r="UFF44" s="46"/>
      <c r="UFG44" s="46"/>
      <c r="UFH44" s="46"/>
      <c r="UFI44" s="46"/>
      <c r="UFJ44" s="46"/>
      <c r="UFK44" s="46"/>
      <c r="UFL44" s="46"/>
      <c r="UFM44" s="46"/>
      <c r="UFN44" s="46"/>
      <c r="UFO44" s="46"/>
      <c r="UFP44" s="46"/>
      <c r="UFQ44" s="46"/>
      <c r="UFR44" s="46"/>
      <c r="UFS44" s="46"/>
      <c r="UFT44" s="46"/>
      <c r="UFU44" s="46"/>
      <c r="UFV44" s="46"/>
      <c r="UFW44" s="46"/>
      <c r="UFX44" s="46"/>
      <c r="UFY44" s="46"/>
      <c r="UFZ44" s="46"/>
      <c r="UGA44" s="46"/>
      <c r="UGB44" s="46"/>
      <c r="UGC44" s="46"/>
      <c r="UGD44" s="46"/>
      <c r="UGE44" s="46"/>
      <c r="UGF44" s="46"/>
      <c r="UGG44" s="46"/>
      <c r="UGH44" s="46"/>
      <c r="UGI44" s="46"/>
      <c r="UGJ44" s="46"/>
      <c r="UGK44" s="46"/>
      <c r="UGL44" s="46"/>
      <c r="UGM44" s="46"/>
      <c r="UGN44" s="46"/>
      <c r="UGO44" s="46"/>
      <c r="UGP44" s="46"/>
      <c r="UGQ44" s="46"/>
      <c r="UGR44" s="46"/>
      <c r="UGS44" s="46"/>
      <c r="UGT44" s="46"/>
      <c r="UGU44" s="46"/>
      <c r="UGV44" s="46"/>
      <c r="UGW44" s="46"/>
      <c r="UGX44" s="46"/>
      <c r="UGY44" s="46"/>
      <c r="UGZ44" s="46"/>
      <c r="UHA44" s="46"/>
      <c r="UHB44" s="46"/>
      <c r="UHC44" s="46"/>
      <c r="UHD44" s="46"/>
      <c r="UHE44" s="46"/>
      <c r="UHF44" s="46"/>
      <c r="UHG44" s="46"/>
      <c r="UHH44" s="46"/>
      <c r="UHI44" s="46"/>
      <c r="UHJ44" s="46"/>
      <c r="UHK44" s="46"/>
      <c r="UHL44" s="46"/>
      <c r="UHM44" s="46"/>
      <c r="UHN44" s="46"/>
      <c r="UHO44" s="46"/>
      <c r="UHP44" s="46"/>
      <c r="UHQ44" s="46"/>
      <c r="UHR44" s="46"/>
      <c r="UHS44" s="46"/>
      <c r="UHT44" s="46"/>
      <c r="UHU44" s="46"/>
      <c r="UHV44" s="46"/>
      <c r="UHW44" s="46"/>
      <c r="UHX44" s="46"/>
      <c r="UHY44" s="46"/>
      <c r="UHZ44" s="46"/>
      <c r="UIA44" s="46"/>
      <c r="UIB44" s="46"/>
      <c r="UIC44" s="46"/>
      <c r="UID44" s="46"/>
      <c r="UIE44" s="46"/>
      <c r="UIF44" s="46"/>
      <c r="UIG44" s="46"/>
      <c r="UIH44" s="46"/>
      <c r="UII44" s="46"/>
      <c r="UIJ44" s="46"/>
      <c r="UIK44" s="46"/>
      <c r="UIL44" s="46"/>
      <c r="UIM44" s="46"/>
      <c r="UIN44" s="46"/>
      <c r="UIO44" s="46"/>
      <c r="UIP44" s="46"/>
      <c r="UIQ44" s="46"/>
      <c r="UIR44" s="46"/>
      <c r="UIS44" s="46"/>
      <c r="UIT44" s="46"/>
      <c r="UIU44" s="46"/>
      <c r="UIV44" s="46"/>
      <c r="UIW44" s="46"/>
      <c r="UIX44" s="46"/>
      <c r="UIY44" s="46"/>
      <c r="UIZ44" s="46"/>
      <c r="UJA44" s="46"/>
      <c r="UJB44" s="46"/>
      <c r="UJC44" s="46"/>
      <c r="UJD44" s="46"/>
      <c r="UJE44" s="46"/>
      <c r="UJF44" s="46"/>
      <c r="UJG44" s="46"/>
      <c r="UJH44" s="46"/>
      <c r="UJI44" s="46"/>
      <c r="UJJ44" s="46"/>
      <c r="UJK44" s="46"/>
      <c r="UJL44" s="46"/>
      <c r="UJM44" s="46"/>
      <c r="UJN44" s="46"/>
      <c r="UJO44" s="46"/>
      <c r="UJP44" s="46"/>
      <c r="UJQ44" s="46"/>
      <c r="UJR44" s="46"/>
      <c r="UJS44" s="46"/>
      <c r="UJT44" s="46"/>
      <c r="UJU44" s="46"/>
      <c r="UJV44" s="46"/>
      <c r="UJW44" s="46"/>
      <c r="UJX44" s="46"/>
      <c r="UJY44" s="46"/>
      <c r="UJZ44" s="46"/>
      <c r="UKA44" s="46"/>
      <c r="UKB44" s="46"/>
      <c r="UKC44" s="46"/>
      <c r="UKD44" s="46"/>
      <c r="UKE44" s="46"/>
      <c r="UKF44" s="46"/>
      <c r="UKG44" s="46"/>
      <c r="UKH44" s="46"/>
      <c r="UKI44" s="46"/>
      <c r="UKJ44" s="46"/>
      <c r="UKK44" s="46"/>
      <c r="UKL44" s="46"/>
      <c r="UKM44" s="46"/>
      <c r="UKN44" s="46"/>
      <c r="UKO44" s="46"/>
      <c r="UKP44" s="46"/>
      <c r="UKQ44" s="46"/>
      <c r="UKR44" s="46"/>
      <c r="UKS44" s="46"/>
      <c r="UKT44" s="46"/>
      <c r="UKU44" s="46"/>
      <c r="UKV44" s="46"/>
      <c r="UKW44" s="46"/>
      <c r="UKX44" s="46"/>
      <c r="UKY44" s="46"/>
      <c r="UKZ44" s="46"/>
      <c r="ULA44" s="46"/>
      <c r="ULB44" s="46"/>
      <c r="ULC44" s="46"/>
      <c r="ULD44" s="46"/>
      <c r="ULE44" s="46"/>
      <c r="ULF44" s="46"/>
      <c r="ULG44" s="46"/>
      <c r="ULH44" s="46"/>
      <c r="ULI44" s="46"/>
      <c r="ULJ44" s="46"/>
      <c r="ULK44" s="46"/>
      <c r="ULL44" s="46"/>
      <c r="ULM44" s="46"/>
      <c r="ULN44" s="46"/>
      <c r="ULO44" s="46"/>
      <c r="ULP44" s="46"/>
      <c r="ULQ44" s="46"/>
      <c r="ULR44" s="46"/>
      <c r="ULS44" s="46"/>
      <c r="ULT44" s="46"/>
      <c r="ULU44" s="46"/>
      <c r="ULV44" s="46"/>
      <c r="ULW44" s="46"/>
      <c r="ULX44" s="46"/>
      <c r="ULY44" s="46"/>
      <c r="ULZ44" s="46"/>
      <c r="UMA44" s="46"/>
      <c r="UMB44" s="46"/>
      <c r="UMC44" s="46"/>
      <c r="UMD44" s="46"/>
      <c r="UME44" s="46"/>
      <c r="UMF44" s="46"/>
      <c r="UMG44" s="46"/>
      <c r="UMH44" s="46"/>
      <c r="UMI44" s="46"/>
      <c r="UMJ44" s="46"/>
      <c r="UMK44" s="46"/>
      <c r="UML44" s="46"/>
      <c r="UMM44" s="46"/>
      <c r="UMN44" s="46"/>
      <c r="UMO44" s="46"/>
      <c r="UMP44" s="46"/>
      <c r="UMQ44" s="46"/>
      <c r="UMR44" s="46"/>
      <c r="UMS44" s="46"/>
      <c r="UMT44" s="46"/>
      <c r="UMU44" s="46"/>
      <c r="UMV44" s="46"/>
      <c r="UMW44" s="46"/>
      <c r="UMX44" s="46"/>
      <c r="UMY44" s="46"/>
      <c r="UMZ44" s="46"/>
      <c r="UNA44" s="46"/>
      <c r="UNB44" s="46"/>
      <c r="UNC44" s="46"/>
      <c r="UND44" s="46"/>
      <c r="UNE44" s="46"/>
      <c r="UNF44" s="46"/>
      <c r="UNG44" s="46"/>
      <c r="UNH44" s="46"/>
      <c r="UNI44" s="46"/>
      <c r="UNJ44" s="46"/>
      <c r="UNK44" s="46"/>
      <c r="UNL44" s="46"/>
      <c r="UNM44" s="46"/>
      <c r="UNN44" s="46"/>
      <c r="UNO44" s="46"/>
      <c r="UNP44" s="46"/>
      <c r="UNQ44" s="46"/>
      <c r="UNR44" s="46"/>
      <c r="UNS44" s="46"/>
      <c r="UNT44" s="46"/>
      <c r="UNU44" s="46"/>
      <c r="UNV44" s="46"/>
      <c r="UNW44" s="46"/>
      <c r="UNX44" s="46"/>
      <c r="UNY44" s="46"/>
      <c r="UNZ44" s="46"/>
      <c r="UOA44" s="46"/>
      <c r="UOB44" s="46"/>
      <c r="UOC44" s="46"/>
      <c r="UOD44" s="46"/>
      <c r="UOE44" s="46"/>
      <c r="UOF44" s="46"/>
      <c r="UOG44" s="46"/>
      <c r="UOH44" s="46"/>
      <c r="UOI44" s="46"/>
      <c r="UOJ44" s="46"/>
      <c r="UOK44" s="46"/>
      <c r="UOL44" s="46"/>
      <c r="UOM44" s="46"/>
      <c r="UON44" s="46"/>
      <c r="UOO44" s="46"/>
      <c r="UOP44" s="46"/>
      <c r="UOQ44" s="46"/>
      <c r="UOR44" s="46"/>
      <c r="UOS44" s="46"/>
      <c r="UOT44" s="46"/>
      <c r="UOU44" s="46"/>
      <c r="UOV44" s="46"/>
      <c r="UOW44" s="46"/>
      <c r="UOX44" s="46"/>
      <c r="UOY44" s="46"/>
      <c r="UOZ44" s="46"/>
      <c r="UPA44" s="46"/>
      <c r="UPB44" s="46"/>
      <c r="UPC44" s="46"/>
      <c r="UPD44" s="46"/>
      <c r="UPE44" s="46"/>
      <c r="UPF44" s="46"/>
      <c r="UPG44" s="46"/>
      <c r="UPH44" s="46"/>
      <c r="UPI44" s="46"/>
      <c r="UPJ44" s="46"/>
      <c r="UPK44" s="46"/>
      <c r="UPL44" s="46"/>
      <c r="UPM44" s="46"/>
      <c r="UPN44" s="46"/>
      <c r="UPO44" s="46"/>
      <c r="UPP44" s="46"/>
      <c r="UPQ44" s="46"/>
      <c r="UPR44" s="46"/>
      <c r="UPS44" s="46"/>
      <c r="UPT44" s="46"/>
      <c r="UPU44" s="46"/>
      <c r="UPV44" s="46"/>
      <c r="UPW44" s="46"/>
      <c r="UPX44" s="46"/>
      <c r="UPY44" s="46"/>
      <c r="UPZ44" s="46"/>
      <c r="UQA44" s="46"/>
      <c r="UQB44" s="46"/>
      <c r="UQC44" s="46"/>
      <c r="UQD44" s="46"/>
      <c r="UQE44" s="46"/>
      <c r="UQF44" s="46"/>
      <c r="UQG44" s="46"/>
      <c r="UQH44" s="46"/>
      <c r="UQI44" s="46"/>
      <c r="UQJ44" s="46"/>
      <c r="UQK44" s="46"/>
      <c r="UQL44" s="46"/>
      <c r="UQM44" s="46"/>
      <c r="UQN44" s="46"/>
      <c r="UQO44" s="46"/>
      <c r="UQP44" s="46"/>
      <c r="UQQ44" s="46"/>
      <c r="UQR44" s="46"/>
      <c r="UQS44" s="46"/>
      <c r="UQT44" s="46"/>
      <c r="UQU44" s="46"/>
      <c r="UQV44" s="46"/>
      <c r="UQW44" s="46"/>
      <c r="UQX44" s="46"/>
      <c r="UQY44" s="46"/>
      <c r="UQZ44" s="46"/>
      <c r="URA44" s="46"/>
      <c r="URB44" s="46"/>
      <c r="URC44" s="46"/>
      <c r="URD44" s="46"/>
      <c r="URE44" s="46"/>
      <c r="URF44" s="46"/>
      <c r="URG44" s="46"/>
      <c r="URH44" s="46"/>
      <c r="URI44" s="46"/>
      <c r="URJ44" s="46"/>
      <c r="URK44" s="46"/>
      <c r="URL44" s="46"/>
      <c r="URM44" s="46"/>
      <c r="URN44" s="46"/>
      <c r="URO44" s="46"/>
      <c r="URP44" s="46"/>
      <c r="URQ44" s="46"/>
      <c r="URR44" s="46"/>
      <c r="URS44" s="46"/>
      <c r="URT44" s="46"/>
      <c r="URU44" s="46"/>
      <c r="URV44" s="46"/>
      <c r="URW44" s="46"/>
      <c r="URX44" s="46"/>
      <c r="URY44" s="46"/>
      <c r="URZ44" s="46"/>
      <c r="USA44" s="46"/>
      <c r="USB44" s="46"/>
      <c r="USC44" s="46"/>
      <c r="USD44" s="46"/>
      <c r="USE44" s="46"/>
      <c r="USF44" s="46"/>
      <c r="USG44" s="46"/>
      <c r="USH44" s="46"/>
      <c r="USI44" s="46"/>
      <c r="USJ44" s="46"/>
      <c r="USK44" s="46"/>
      <c r="USL44" s="46"/>
      <c r="USM44" s="46"/>
      <c r="USN44" s="46"/>
      <c r="USO44" s="46"/>
      <c r="USP44" s="46"/>
      <c r="USQ44" s="46"/>
      <c r="USR44" s="46"/>
      <c r="USS44" s="46"/>
      <c r="UST44" s="46"/>
      <c r="USU44" s="46"/>
      <c r="USV44" s="46"/>
      <c r="USW44" s="46"/>
      <c r="USX44" s="46"/>
      <c r="USY44" s="46"/>
      <c r="USZ44" s="46"/>
      <c r="UTA44" s="46"/>
      <c r="UTB44" s="46"/>
      <c r="UTC44" s="46"/>
      <c r="UTD44" s="46"/>
      <c r="UTE44" s="46"/>
      <c r="UTF44" s="46"/>
      <c r="UTG44" s="46"/>
      <c r="UTH44" s="46"/>
      <c r="UTI44" s="46"/>
      <c r="UTJ44" s="46"/>
      <c r="UTK44" s="46"/>
      <c r="UTL44" s="46"/>
      <c r="UTM44" s="46"/>
      <c r="UTN44" s="46"/>
      <c r="UTO44" s="46"/>
      <c r="UTP44" s="46"/>
      <c r="UTQ44" s="46"/>
      <c r="UTR44" s="46"/>
      <c r="UTS44" s="46"/>
      <c r="UTT44" s="46"/>
      <c r="UTU44" s="46"/>
      <c r="UTV44" s="46"/>
      <c r="UTW44" s="46"/>
      <c r="UTX44" s="46"/>
      <c r="UTY44" s="46"/>
      <c r="UTZ44" s="46"/>
      <c r="UUA44" s="46"/>
      <c r="UUB44" s="46"/>
      <c r="UUC44" s="46"/>
      <c r="UUD44" s="46"/>
      <c r="UUE44" s="46"/>
      <c r="UUF44" s="46"/>
      <c r="UUG44" s="46"/>
      <c r="UUH44" s="46"/>
      <c r="UUI44" s="46"/>
      <c r="UUJ44" s="46"/>
      <c r="UUK44" s="46"/>
      <c r="UUL44" s="46"/>
      <c r="UUM44" s="46"/>
      <c r="UUN44" s="46"/>
      <c r="UUO44" s="46"/>
      <c r="UUP44" s="46"/>
      <c r="UUQ44" s="46"/>
      <c r="UUR44" s="46"/>
      <c r="UUS44" s="46"/>
      <c r="UUT44" s="46"/>
      <c r="UUU44" s="46"/>
      <c r="UUV44" s="46"/>
      <c r="UUW44" s="46"/>
      <c r="UUX44" s="46"/>
      <c r="UUY44" s="46"/>
      <c r="UUZ44" s="46"/>
      <c r="UVA44" s="46"/>
      <c r="UVB44" s="46"/>
      <c r="UVC44" s="46"/>
      <c r="UVD44" s="46"/>
      <c r="UVE44" s="46"/>
      <c r="UVF44" s="46"/>
      <c r="UVG44" s="46"/>
      <c r="UVH44" s="46"/>
      <c r="UVI44" s="46"/>
      <c r="UVJ44" s="46"/>
      <c r="UVK44" s="46"/>
      <c r="UVL44" s="46"/>
      <c r="UVM44" s="46"/>
      <c r="UVN44" s="46"/>
      <c r="UVO44" s="46"/>
      <c r="UVP44" s="46"/>
      <c r="UVQ44" s="46"/>
      <c r="UVR44" s="46"/>
      <c r="UVS44" s="46"/>
      <c r="UVT44" s="46"/>
      <c r="UVU44" s="46"/>
      <c r="UVV44" s="46"/>
      <c r="UVW44" s="46"/>
      <c r="UVX44" s="46"/>
      <c r="UVY44" s="46"/>
      <c r="UVZ44" s="46"/>
      <c r="UWA44" s="46"/>
      <c r="UWB44" s="46"/>
      <c r="UWC44" s="46"/>
      <c r="UWD44" s="46"/>
      <c r="UWE44" s="46"/>
      <c r="UWF44" s="46"/>
      <c r="UWG44" s="46"/>
      <c r="UWH44" s="46"/>
      <c r="UWI44" s="46"/>
      <c r="UWJ44" s="46"/>
      <c r="UWK44" s="46"/>
      <c r="UWL44" s="46"/>
      <c r="UWM44" s="46"/>
      <c r="UWN44" s="46"/>
      <c r="UWO44" s="46"/>
      <c r="UWP44" s="46"/>
      <c r="UWQ44" s="46"/>
      <c r="UWR44" s="46"/>
      <c r="UWS44" s="46"/>
      <c r="UWT44" s="46"/>
      <c r="UWU44" s="46"/>
      <c r="UWV44" s="46"/>
      <c r="UWW44" s="46"/>
      <c r="UWX44" s="46"/>
      <c r="UWY44" s="46"/>
      <c r="UWZ44" s="46"/>
      <c r="UXA44" s="46"/>
      <c r="UXB44" s="46"/>
      <c r="UXC44" s="46"/>
      <c r="UXD44" s="46"/>
      <c r="UXE44" s="46"/>
      <c r="UXF44" s="46"/>
      <c r="UXG44" s="46"/>
      <c r="UXH44" s="46"/>
      <c r="UXI44" s="46"/>
      <c r="UXJ44" s="46"/>
      <c r="UXK44" s="46"/>
      <c r="UXL44" s="46"/>
      <c r="UXM44" s="46"/>
      <c r="UXN44" s="46"/>
      <c r="UXO44" s="46"/>
      <c r="UXP44" s="46"/>
      <c r="UXQ44" s="46"/>
      <c r="UXR44" s="46"/>
      <c r="UXS44" s="46"/>
      <c r="UXT44" s="46"/>
      <c r="UXU44" s="46"/>
      <c r="UXV44" s="46"/>
      <c r="UXW44" s="46"/>
      <c r="UXX44" s="46"/>
      <c r="UXY44" s="46"/>
      <c r="UXZ44" s="46"/>
      <c r="UYA44" s="46"/>
      <c r="UYB44" s="46"/>
      <c r="UYC44" s="46"/>
      <c r="UYD44" s="46"/>
      <c r="UYE44" s="46"/>
      <c r="UYF44" s="46"/>
      <c r="UYG44" s="46"/>
      <c r="UYH44" s="46"/>
      <c r="UYI44" s="46"/>
      <c r="UYJ44" s="46"/>
      <c r="UYK44" s="46"/>
      <c r="UYL44" s="46"/>
      <c r="UYM44" s="46"/>
      <c r="UYN44" s="46"/>
      <c r="UYO44" s="46"/>
      <c r="UYP44" s="46"/>
      <c r="UYQ44" s="46"/>
      <c r="UYR44" s="46"/>
      <c r="UYS44" s="46"/>
      <c r="UYT44" s="46"/>
      <c r="UYU44" s="46"/>
      <c r="UYV44" s="46"/>
      <c r="UYW44" s="46"/>
      <c r="UYX44" s="46"/>
      <c r="UYY44" s="46"/>
      <c r="UYZ44" s="46"/>
      <c r="UZA44" s="46"/>
      <c r="UZB44" s="46"/>
      <c r="UZC44" s="46"/>
      <c r="UZD44" s="46"/>
      <c r="UZE44" s="46"/>
      <c r="UZF44" s="46"/>
      <c r="UZG44" s="46"/>
      <c r="UZH44" s="46"/>
      <c r="UZI44" s="46"/>
      <c r="UZJ44" s="46"/>
      <c r="UZK44" s="46"/>
      <c r="UZL44" s="46"/>
      <c r="UZM44" s="46"/>
      <c r="UZN44" s="46"/>
      <c r="UZO44" s="46"/>
      <c r="UZP44" s="46"/>
      <c r="UZQ44" s="46"/>
      <c r="UZR44" s="46"/>
      <c r="UZS44" s="46"/>
      <c r="UZT44" s="46"/>
      <c r="UZU44" s="46"/>
      <c r="UZV44" s="46"/>
      <c r="UZW44" s="46"/>
      <c r="UZX44" s="46"/>
      <c r="UZY44" s="46"/>
      <c r="UZZ44" s="46"/>
      <c r="VAA44" s="46"/>
      <c r="VAB44" s="46"/>
      <c r="VAC44" s="46"/>
      <c r="VAD44" s="46"/>
      <c r="VAE44" s="46"/>
      <c r="VAF44" s="46"/>
      <c r="VAG44" s="46"/>
      <c r="VAH44" s="46"/>
      <c r="VAI44" s="46"/>
      <c r="VAJ44" s="46"/>
      <c r="VAK44" s="46"/>
      <c r="VAL44" s="46"/>
      <c r="VAM44" s="46"/>
      <c r="VAN44" s="46"/>
      <c r="VAO44" s="46"/>
      <c r="VAP44" s="46"/>
      <c r="VAQ44" s="46"/>
      <c r="VAR44" s="46"/>
      <c r="VAS44" s="46"/>
      <c r="VAT44" s="46"/>
      <c r="VAU44" s="46"/>
      <c r="VAV44" s="46"/>
      <c r="VAW44" s="46"/>
      <c r="VAX44" s="46"/>
      <c r="VAY44" s="46"/>
      <c r="VAZ44" s="46"/>
      <c r="VBA44" s="46"/>
      <c r="VBB44" s="46"/>
      <c r="VBC44" s="46"/>
      <c r="VBD44" s="46"/>
      <c r="VBE44" s="46"/>
      <c r="VBF44" s="46"/>
      <c r="VBG44" s="46"/>
      <c r="VBH44" s="46"/>
      <c r="VBI44" s="46"/>
      <c r="VBJ44" s="46"/>
      <c r="VBK44" s="46"/>
      <c r="VBL44" s="46"/>
      <c r="VBM44" s="46"/>
      <c r="VBN44" s="46"/>
      <c r="VBO44" s="46"/>
      <c r="VBP44" s="46"/>
      <c r="VBQ44" s="46"/>
      <c r="VBR44" s="46"/>
      <c r="VBS44" s="46"/>
      <c r="VBT44" s="46"/>
      <c r="VBU44" s="46"/>
      <c r="VBV44" s="46"/>
      <c r="VBW44" s="46"/>
      <c r="VBX44" s="46"/>
      <c r="VBY44" s="46"/>
      <c r="VBZ44" s="46"/>
      <c r="VCA44" s="46"/>
      <c r="VCB44" s="46"/>
      <c r="VCC44" s="46"/>
      <c r="VCD44" s="46"/>
      <c r="VCE44" s="46"/>
      <c r="VCF44" s="46"/>
      <c r="VCG44" s="46"/>
      <c r="VCH44" s="46"/>
      <c r="VCI44" s="46"/>
      <c r="VCJ44" s="46"/>
      <c r="VCK44" s="46"/>
      <c r="VCL44" s="46"/>
      <c r="VCM44" s="46"/>
      <c r="VCN44" s="46"/>
      <c r="VCO44" s="46"/>
      <c r="VCP44" s="46"/>
      <c r="VCQ44" s="46"/>
      <c r="VCR44" s="46"/>
      <c r="VCS44" s="46"/>
      <c r="VCT44" s="46"/>
      <c r="VCU44" s="46"/>
      <c r="VCV44" s="46"/>
      <c r="VCW44" s="46"/>
      <c r="VCX44" s="46"/>
      <c r="VCY44" s="46"/>
      <c r="VCZ44" s="46"/>
      <c r="VDA44" s="46"/>
      <c r="VDB44" s="46"/>
      <c r="VDC44" s="46"/>
      <c r="VDD44" s="46"/>
      <c r="VDE44" s="46"/>
      <c r="VDF44" s="46"/>
      <c r="VDG44" s="46"/>
      <c r="VDH44" s="46"/>
      <c r="VDI44" s="46"/>
      <c r="VDJ44" s="46"/>
      <c r="VDK44" s="46"/>
      <c r="VDL44" s="46"/>
      <c r="VDM44" s="46"/>
      <c r="VDN44" s="46"/>
      <c r="VDO44" s="46"/>
      <c r="VDP44" s="46"/>
      <c r="VDQ44" s="46"/>
      <c r="VDR44" s="46"/>
      <c r="VDS44" s="46"/>
      <c r="VDT44" s="46"/>
      <c r="VDU44" s="46"/>
      <c r="VDV44" s="46"/>
      <c r="VDW44" s="46"/>
      <c r="VDX44" s="46"/>
      <c r="VDY44" s="46"/>
      <c r="VDZ44" s="46"/>
      <c r="VEA44" s="46"/>
      <c r="VEB44" s="46"/>
      <c r="VEC44" s="46"/>
      <c r="VED44" s="46"/>
      <c r="VEE44" s="46"/>
      <c r="VEF44" s="46"/>
      <c r="VEG44" s="46"/>
      <c r="VEH44" s="46"/>
      <c r="VEI44" s="46"/>
      <c r="VEJ44" s="46"/>
      <c r="VEK44" s="46"/>
      <c r="VEL44" s="46"/>
      <c r="VEM44" s="46"/>
      <c r="VEN44" s="46"/>
      <c r="VEO44" s="46"/>
      <c r="VEP44" s="46"/>
      <c r="VEQ44" s="46"/>
      <c r="VER44" s="46"/>
      <c r="VES44" s="46"/>
      <c r="VET44" s="46"/>
      <c r="VEU44" s="46"/>
      <c r="VEV44" s="46"/>
      <c r="VEW44" s="46"/>
      <c r="VEX44" s="46"/>
      <c r="VEY44" s="46"/>
      <c r="VEZ44" s="46"/>
      <c r="VFA44" s="46"/>
      <c r="VFB44" s="46"/>
      <c r="VFC44" s="46"/>
      <c r="VFD44" s="46"/>
      <c r="VFE44" s="46"/>
      <c r="VFF44" s="46"/>
      <c r="VFG44" s="46"/>
      <c r="VFH44" s="46"/>
      <c r="VFI44" s="46"/>
      <c r="VFJ44" s="46"/>
      <c r="VFK44" s="46"/>
      <c r="VFL44" s="46"/>
      <c r="VFM44" s="46"/>
      <c r="VFN44" s="46"/>
      <c r="VFO44" s="46"/>
      <c r="VFP44" s="46"/>
      <c r="VFQ44" s="46"/>
      <c r="VFR44" s="46"/>
      <c r="VFS44" s="46"/>
      <c r="VFT44" s="46"/>
      <c r="VFU44" s="46"/>
      <c r="VFV44" s="46"/>
      <c r="VFW44" s="46"/>
      <c r="VFX44" s="46"/>
      <c r="VFY44" s="46"/>
      <c r="VFZ44" s="46"/>
      <c r="VGA44" s="46"/>
      <c r="VGB44" s="46"/>
      <c r="VGC44" s="46"/>
      <c r="VGD44" s="46"/>
      <c r="VGE44" s="46"/>
      <c r="VGF44" s="46"/>
      <c r="VGG44" s="46"/>
      <c r="VGH44" s="46"/>
      <c r="VGI44" s="46"/>
      <c r="VGJ44" s="46"/>
      <c r="VGK44" s="46"/>
      <c r="VGL44" s="46"/>
      <c r="VGM44" s="46"/>
      <c r="VGN44" s="46"/>
      <c r="VGO44" s="46"/>
      <c r="VGP44" s="46"/>
      <c r="VGQ44" s="46"/>
      <c r="VGR44" s="46"/>
      <c r="VGS44" s="46"/>
      <c r="VGT44" s="46"/>
      <c r="VGU44" s="46"/>
      <c r="VGV44" s="46"/>
      <c r="VGW44" s="46"/>
      <c r="VGX44" s="46"/>
      <c r="VGY44" s="46"/>
      <c r="VGZ44" s="46"/>
      <c r="VHA44" s="46"/>
      <c r="VHB44" s="46"/>
      <c r="VHC44" s="46"/>
      <c r="VHD44" s="46"/>
      <c r="VHE44" s="46"/>
      <c r="VHF44" s="46"/>
      <c r="VHG44" s="46"/>
      <c r="VHH44" s="46"/>
      <c r="VHI44" s="46"/>
      <c r="VHJ44" s="46"/>
      <c r="VHK44" s="46"/>
      <c r="VHL44" s="46"/>
      <c r="VHM44" s="46"/>
      <c r="VHN44" s="46"/>
      <c r="VHO44" s="46"/>
      <c r="VHP44" s="46"/>
      <c r="VHQ44" s="46"/>
      <c r="VHR44" s="46"/>
      <c r="VHS44" s="46"/>
      <c r="VHT44" s="46"/>
      <c r="VHU44" s="46"/>
      <c r="VHV44" s="46"/>
      <c r="VHW44" s="46"/>
      <c r="VHX44" s="46"/>
      <c r="VHY44" s="46"/>
      <c r="VHZ44" s="46"/>
      <c r="VIA44" s="46"/>
      <c r="VIB44" s="46"/>
      <c r="VIC44" s="46"/>
      <c r="VID44" s="46"/>
      <c r="VIE44" s="46"/>
      <c r="VIF44" s="46"/>
      <c r="VIG44" s="46"/>
      <c r="VIH44" s="46"/>
      <c r="VII44" s="46"/>
      <c r="VIJ44" s="46"/>
      <c r="VIK44" s="46"/>
      <c r="VIL44" s="46"/>
      <c r="VIM44" s="46"/>
      <c r="VIN44" s="46"/>
      <c r="VIO44" s="46"/>
      <c r="VIP44" s="46"/>
      <c r="VIQ44" s="46"/>
      <c r="VIR44" s="46"/>
      <c r="VIS44" s="46"/>
      <c r="VIT44" s="46"/>
      <c r="VIU44" s="46"/>
      <c r="VIV44" s="46"/>
      <c r="VIW44" s="46"/>
      <c r="VIX44" s="46"/>
      <c r="VIY44" s="46"/>
      <c r="VIZ44" s="46"/>
      <c r="VJA44" s="46"/>
      <c r="VJB44" s="46"/>
      <c r="VJC44" s="46"/>
      <c r="VJD44" s="46"/>
      <c r="VJE44" s="46"/>
      <c r="VJF44" s="46"/>
      <c r="VJG44" s="46"/>
      <c r="VJH44" s="46"/>
      <c r="VJI44" s="46"/>
      <c r="VJJ44" s="46"/>
      <c r="VJK44" s="46"/>
      <c r="VJL44" s="46"/>
      <c r="VJM44" s="46"/>
      <c r="VJN44" s="46"/>
      <c r="VJO44" s="46"/>
      <c r="VJP44" s="46"/>
      <c r="VJQ44" s="46"/>
      <c r="VJR44" s="46"/>
      <c r="VJS44" s="46"/>
      <c r="VJT44" s="46"/>
      <c r="VJU44" s="46"/>
      <c r="VJV44" s="46"/>
      <c r="VJW44" s="46"/>
      <c r="VJX44" s="46"/>
      <c r="VJY44" s="46"/>
      <c r="VJZ44" s="46"/>
      <c r="VKA44" s="46"/>
      <c r="VKB44" s="46"/>
      <c r="VKC44" s="46"/>
      <c r="VKD44" s="46"/>
      <c r="VKE44" s="46"/>
      <c r="VKF44" s="46"/>
      <c r="VKG44" s="46"/>
      <c r="VKH44" s="46"/>
      <c r="VKI44" s="46"/>
      <c r="VKJ44" s="46"/>
      <c r="VKK44" s="46"/>
      <c r="VKL44" s="46"/>
      <c r="VKM44" s="46"/>
      <c r="VKN44" s="46"/>
      <c r="VKO44" s="46"/>
      <c r="VKP44" s="46"/>
      <c r="VKQ44" s="46"/>
      <c r="VKR44" s="46"/>
      <c r="VKS44" s="46"/>
      <c r="VKT44" s="46"/>
      <c r="VKU44" s="46"/>
      <c r="VKV44" s="46"/>
      <c r="VKW44" s="46"/>
      <c r="VKX44" s="46"/>
      <c r="VKY44" s="46"/>
      <c r="VKZ44" s="46"/>
      <c r="VLA44" s="46"/>
      <c r="VLB44" s="46"/>
      <c r="VLC44" s="46"/>
      <c r="VLD44" s="46"/>
      <c r="VLE44" s="46"/>
      <c r="VLF44" s="46"/>
      <c r="VLG44" s="46"/>
      <c r="VLH44" s="46"/>
      <c r="VLI44" s="46"/>
      <c r="VLJ44" s="46"/>
      <c r="VLK44" s="46"/>
      <c r="VLL44" s="46"/>
      <c r="VLM44" s="46"/>
      <c r="VLN44" s="46"/>
      <c r="VLO44" s="46"/>
      <c r="VLP44" s="46"/>
      <c r="VLQ44" s="46"/>
      <c r="VLR44" s="46"/>
      <c r="VLS44" s="46"/>
      <c r="VLT44" s="46"/>
      <c r="VLU44" s="46"/>
      <c r="VLV44" s="46"/>
      <c r="VLW44" s="46"/>
      <c r="VLX44" s="46"/>
      <c r="VLY44" s="46"/>
      <c r="VLZ44" s="46"/>
      <c r="VMA44" s="46"/>
      <c r="VMB44" s="46"/>
      <c r="VMC44" s="46"/>
      <c r="VMD44" s="46"/>
      <c r="VME44" s="46"/>
      <c r="VMF44" s="46"/>
      <c r="VMG44" s="46"/>
      <c r="VMH44" s="46"/>
      <c r="VMI44" s="46"/>
      <c r="VMJ44" s="46"/>
      <c r="VMK44" s="46"/>
      <c r="VML44" s="46"/>
      <c r="VMM44" s="46"/>
      <c r="VMN44" s="46"/>
      <c r="VMO44" s="46"/>
      <c r="VMP44" s="46"/>
      <c r="VMQ44" s="46"/>
      <c r="VMR44" s="46"/>
      <c r="VMS44" s="46"/>
      <c r="VMT44" s="46"/>
      <c r="VMU44" s="46"/>
      <c r="VMV44" s="46"/>
      <c r="VMW44" s="46"/>
      <c r="VMX44" s="46"/>
      <c r="VMY44" s="46"/>
      <c r="VMZ44" s="46"/>
      <c r="VNA44" s="46"/>
      <c r="VNB44" s="46"/>
      <c r="VNC44" s="46"/>
      <c r="VND44" s="46"/>
      <c r="VNE44" s="46"/>
      <c r="VNF44" s="46"/>
      <c r="VNG44" s="46"/>
      <c r="VNH44" s="46"/>
      <c r="VNI44" s="46"/>
      <c r="VNJ44" s="46"/>
      <c r="VNK44" s="46"/>
      <c r="VNL44" s="46"/>
      <c r="VNM44" s="46"/>
      <c r="VNN44" s="46"/>
      <c r="VNO44" s="46"/>
      <c r="VNP44" s="46"/>
      <c r="VNQ44" s="46"/>
      <c r="VNR44" s="46"/>
      <c r="VNS44" s="46"/>
      <c r="VNT44" s="46"/>
      <c r="VNU44" s="46"/>
      <c r="VNV44" s="46"/>
      <c r="VNW44" s="46"/>
      <c r="VNX44" s="46"/>
      <c r="VNY44" s="46"/>
      <c r="VNZ44" s="46"/>
      <c r="VOA44" s="46"/>
      <c r="VOB44" s="46"/>
      <c r="VOC44" s="46"/>
      <c r="VOD44" s="46"/>
      <c r="VOE44" s="46"/>
      <c r="VOF44" s="46"/>
      <c r="VOG44" s="46"/>
      <c r="VOH44" s="46"/>
      <c r="VOI44" s="46"/>
      <c r="VOJ44" s="46"/>
      <c r="VOK44" s="46"/>
      <c r="VOL44" s="46"/>
      <c r="VOM44" s="46"/>
      <c r="VON44" s="46"/>
      <c r="VOO44" s="46"/>
      <c r="VOP44" s="46"/>
      <c r="VOQ44" s="46"/>
      <c r="VOR44" s="46"/>
      <c r="VOS44" s="46"/>
      <c r="VOT44" s="46"/>
      <c r="VOU44" s="46"/>
      <c r="VOV44" s="46"/>
      <c r="VOW44" s="46"/>
      <c r="VOX44" s="46"/>
      <c r="VOY44" s="46"/>
      <c r="VOZ44" s="46"/>
      <c r="VPA44" s="46"/>
      <c r="VPB44" s="46"/>
      <c r="VPC44" s="46"/>
      <c r="VPD44" s="46"/>
      <c r="VPE44" s="46"/>
      <c r="VPF44" s="46"/>
      <c r="VPG44" s="46"/>
      <c r="VPH44" s="46"/>
      <c r="VPI44" s="46"/>
      <c r="VPJ44" s="46"/>
      <c r="VPK44" s="46"/>
      <c r="VPL44" s="46"/>
      <c r="VPM44" s="46"/>
      <c r="VPN44" s="46"/>
      <c r="VPO44" s="46"/>
      <c r="VPP44" s="46"/>
      <c r="VPQ44" s="46"/>
      <c r="VPR44" s="46"/>
      <c r="VPS44" s="46"/>
      <c r="VPT44" s="46"/>
      <c r="VPU44" s="46"/>
      <c r="VPV44" s="46"/>
      <c r="VPW44" s="46"/>
      <c r="VPX44" s="46"/>
      <c r="VPY44" s="46"/>
      <c r="VPZ44" s="46"/>
      <c r="VQA44" s="46"/>
      <c r="VQB44" s="46"/>
      <c r="VQC44" s="46"/>
      <c r="VQD44" s="46"/>
      <c r="VQE44" s="46"/>
      <c r="VQF44" s="46"/>
      <c r="VQG44" s="46"/>
      <c r="VQH44" s="46"/>
      <c r="VQI44" s="46"/>
      <c r="VQJ44" s="46"/>
      <c r="VQK44" s="46"/>
      <c r="VQL44" s="46"/>
      <c r="VQM44" s="46"/>
      <c r="VQN44" s="46"/>
      <c r="VQO44" s="46"/>
      <c r="VQP44" s="46"/>
      <c r="VQQ44" s="46"/>
      <c r="VQR44" s="46"/>
      <c r="VQS44" s="46"/>
      <c r="VQT44" s="46"/>
      <c r="VQU44" s="46"/>
      <c r="VQV44" s="46"/>
      <c r="VQW44" s="46"/>
      <c r="VQX44" s="46"/>
      <c r="VQY44" s="46"/>
      <c r="VQZ44" s="46"/>
      <c r="VRA44" s="46"/>
      <c r="VRB44" s="46"/>
      <c r="VRC44" s="46"/>
      <c r="VRD44" s="46"/>
      <c r="VRE44" s="46"/>
      <c r="VRF44" s="46"/>
      <c r="VRG44" s="46"/>
      <c r="VRH44" s="46"/>
      <c r="VRI44" s="46"/>
      <c r="VRJ44" s="46"/>
      <c r="VRK44" s="46"/>
      <c r="VRL44" s="46"/>
      <c r="VRM44" s="46"/>
      <c r="VRN44" s="46"/>
      <c r="VRO44" s="46"/>
      <c r="VRP44" s="46"/>
      <c r="VRQ44" s="46"/>
      <c r="VRR44" s="46"/>
      <c r="VRS44" s="46"/>
      <c r="VRT44" s="46"/>
      <c r="VRU44" s="46"/>
      <c r="VRV44" s="46"/>
      <c r="VRW44" s="46"/>
      <c r="VRX44" s="46"/>
      <c r="VRY44" s="46"/>
      <c r="VRZ44" s="46"/>
      <c r="VSA44" s="46"/>
      <c r="VSB44" s="46"/>
      <c r="VSC44" s="46"/>
      <c r="VSD44" s="46"/>
      <c r="VSE44" s="46"/>
      <c r="VSF44" s="46"/>
      <c r="VSG44" s="46"/>
      <c r="VSH44" s="46"/>
      <c r="VSI44" s="46"/>
      <c r="VSJ44" s="46"/>
      <c r="VSK44" s="46"/>
      <c r="VSL44" s="46"/>
      <c r="VSM44" s="46"/>
      <c r="VSN44" s="46"/>
      <c r="VSO44" s="46"/>
      <c r="VSP44" s="46"/>
      <c r="VSQ44" s="46"/>
      <c r="VSR44" s="46"/>
      <c r="VSS44" s="46"/>
      <c r="VST44" s="46"/>
      <c r="VSU44" s="46"/>
      <c r="VSV44" s="46"/>
      <c r="VSW44" s="46"/>
      <c r="VSX44" s="46"/>
      <c r="VSY44" s="46"/>
      <c r="VSZ44" s="46"/>
      <c r="VTA44" s="46"/>
      <c r="VTB44" s="46"/>
      <c r="VTC44" s="46"/>
      <c r="VTD44" s="46"/>
      <c r="VTE44" s="46"/>
      <c r="VTF44" s="46"/>
      <c r="VTG44" s="46"/>
      <c r="VTH44" s="46"/>
      <c r="VTI44" s="46"/>
      <c r="VTJ44" s="46"/>
      <c r="VTK44" s="46"/>
      <c r="VTL44" s="46"/>
      <c r="VTM44" s="46"/>
      <c r="VTN44" s="46"/>
      <c r="VTO44" s="46"/>
      <c r="VTP44" s="46"/>
      <c r="VTQ44" s="46"/>
      <c r="VTR44" s="46"/>
      <c r="VTS44" s="46"/>
      <c r="VTT44" s="46"/>
      <c r="VTU44" s="46"/>
      <c r="VTV44" s="46"/>
      <c r="VTW44" s="46"/>
      <c r="VTX44" s="46"/>
      <c r="VTY44" s="46"/>
      <c r="VTZ44" s="46"/>
      <c r="VUA44" s="46"/>
      <c r="VUB44" s="46"/>
      <c r="VUC44" s="46"/>
      <c r="VUD44" s="46"/>
      <c r="VUE44" s="46"/>
      <c r="VUF44" s="46"/>
      <c r="VUG44" s="46"/>
      <c r="VUH44" s="46"/>
      <c r="VUI44" s="46"/>
      <c r="VUJ44" s="46"/>
      <c r="VUK44" s="46"/>
      <c r="VUL44" s="46"/>
      <c r="VUM44" s="46"/>
      <c r="VUN44" s="46"/>
      <c r="VUO44" s="46"/>
      <c r="VUP44" s="46"/>
      <c r="VUQ44" s="46"/>
      <c r="VUR44" s="46"/>
      <c r="VUS44" s="46"/>
      <c r="VUT44" s="46"/>
      <c r="VUU44" s="46"/>
      <c r="VUV44" s="46"/>
      <c r="VUW44" s="46"/>
      <c r="VUX44" s="46"/>
      <c r="VUY44" s="46"/>
      <c r="VUZ44" s="46"/>
      <c r="VVA44" s="46"/>
      <c r="VVB44" s="46"/>
      <c r="VVC44" s="46"/>
      <c r="VVD44" s="46"/>
      <c r="VVE44" s="46"/>
      <c r="VVF44" s="46"/>
      <c r="VVG44" s="46"/>
      <c r="VVH44" s="46"/>
      <c r="VVI44" s="46"/>
      <c r="VVJ44" s="46"/>
      <c r="VVK44" s="46"/>
      <c r="VVL44" s="46"/>
      <c r="VVM44" s="46"/>
      <c r="VVN44" s="46"/>
      <c r="VVO44" s="46"/>
      <c r="VVP44" s="46"/>
      <c r="VVQ44" s="46"/>
      <c r="VVR44" s="46"/>
      <c r="VVS44" s="46"/>
      <c r="VVT44" s="46"/>
      <c r="VVU44" s="46"/>
      <c r="VVV44" s="46"/>
      <c r="VVW44" s="46"/>
      <c r="VVX44" s="46"/>
      <c r="VVY44" s="46"/>
      <c r="VVZ44" s="46"/>
      <c r="VWA44" s="46"/>
      <c r="VWB44" s="46"/>
      <c r="VWC44" s="46"/>
      <c r="VWD44" s="46"/>
      <c r="VWE44" s="46"/>
      <c r="VWF44" s="46"/>
      <c r="VWG44" s="46"/>
      <c r="VWH44" s="46"/>
      <c r="VWI44" s="46"/>
      <c r="VWJ44" s="46"/>
      <c r="VWK44" s="46"/>
      <c r="VWL44" s="46"/>
      <c r="VWM44" s="46"/>
      <c r="VWN44" s="46"/>
      <c r="VWO44" s="46"/>
      <c r="VWP44" s="46"/>
      <c r="VWQ44" s="46"/>
      <c r="VWR44" s="46"/>
      <c r="VWS44" s="46"/>
      <c r="VWT44" s="46"/>
      <c r="VWU44" s="46"/>
      <c r="VWV44" s="46"/>
      <c r="VWW44" s="46"/>
      <c r="VWX44" s="46"/>
      <c r="VWY44" s="46"/>
      <c r="VWZ44" s="46"/>
      <c r="VXA44" s="46"/>
      <c r="VXB44" s="46"/>
      <c r="VXC44" s="46"/>
      <c r="VXD44" s="46"/>
      <c r="VXE44" s="46"/>
      <c r="VXF44" s="46"/>
      <c r="VXG44" s="46"/>
      <c r="VXH44" s="46"/>
      <c r="VXI44" s="46"/>
      <c r="VXJ44" s="46"/>
      <c r="VXK44" s="46"/>
      <c r="VXL44" s="46"/>
      <c r="VXM44" s="46"/>
      <c r="VXN44" s="46"/>
      <c r="VXO44" s="46"/>
      <c r="VXP44" s="46"/>
      <c r="VXQ44" s="46"/>
      <c r="VXR44" s="46"/>
      <c r="VXS44" s="46"/>
      <c r="VXT44" s="46"/>
      <c r="VXU44" s="46"/>
      <c r="VXV44" s="46"/>
      <c r="VXW44" s="46"/>
      <c r="VXX44" s="46"/>
      <c r="VXY44" s="46"/>
      <c r="VXZ44" s="46"/>
      <c r="VYA44" s="46"/>
      <c r="VYB44" s="46"/>
      <c r="VYC44" s="46"/>
      <c r="VYD44" s="46"/>
      <c r="VYE44" s="46"/>
      <c r="VYF44" s="46"/>
      <c r="VYG44" s="46"/>
      <c r="VYH44" s="46"/>
      <c r="VYI44" s="46"/>
      <c r="VYJ44" s="46"/>
      <c r="VYK44" s="46"/>
      <c r="VYL44" s="46"/>
      <c r="VYM44" s="46"/>
      <c r="VYN44" s="46"/>
      <c r="VYO44" s="46"/>
      <c r="VYP44" s="46"/>
      <c r="VYQ44" s="46"/>
      <c r="VYR44" s="46"/>
      <c r="VYS44" s="46"/>
      <c r="VYT44" s="46"/>
      <c r="VYU44" s="46"/>
      <c r="VYV44" s="46"/>
      <c r="VYW44" s="46"/>
      <c r="VYX44" s="46"/>
      <c r="VYY44" s="46"/>
      <c r="VYZ44" s="46"/>
      <c r="VZA44" s="46"/>
      <c r="VZB44" s="46"/>
      <c r="VZC44" s="46"/>
      <c r="VZD44" s="46"/>
      <c r="VZE44" s="46"/>
      <c r="VZF44" s="46"/>
      <c r="VZG44" s="46"/>
      <c r="VZH44" s="46"/>
      <c r="VZI44" s="46"/>
      <c r="VZJ44" s="46"/>
      <c r="VZK44" s="46"/>
      <c r="VZL44" s="46"/>
      <c r="VZM44" s="46"/>
      <c r="VZN44" s="46"/>
      <c r="VZO44" s="46"/>
      <c r="VZP44" s="46"/>
      <c r="VZQ44" s="46"/>
      <c r="VZR44" s="46"/>
      <c r="VZS44" s="46"/>
      <c r="VZT44" s="46"/>
      <c r="VZU44" s="46"/>
      <c r="VZV44" s="46"/>
      <c r="VZW44" s="46"/>
      <c r="VZX44" s="46"/>
      <c r="VZY44" s="46"/>
      <c r="VZZ44" s="46"/>
      <c r="WAA44" s="46"/>
      <c r="WAB44" s="46"/>
      <c r="WAC44" s="46"/>
      <c r="WAD44" s="46"/>
      <c r="WAE44" s="46"/>
      <c r="WAF44" s="46"/>
      <c r="WAG44" s="46"/>
      <c r="WAH44" s="46"/>
      <c r="WAI44" s="46"/>
      <c r="WAJ44" s="46"/>
      <c r="WAK44" s="46"/>
      <c r="WAL44" s="46"/>
      <c r="WAM44" s="46"/>
      <c r="WAN44" s="46"/>
      <c r="WAO44" s="46"/>
      <c r="WAP44" s="46"/>
      <c r="WAQ44" s="46"/>
      <c r="WAR44" s="46"/>
      <c r="WAS44" s="46"/>
      <c r="WAT44" s="46"/>
      <c r="WAU44" s="46"/>
      <c r="WAV44" s="46"/>
      <c r="WAW44" s="46"/>
      <c r="WAX44" s="46"/>
      <c r="WAY44" s="46"/>
      <c r="WAZ44" s="46"/>
      <c r="WBA44" s="46"/>
      <c r="WBB44" s="46"/>
      <c r="WBC44" s="46"/>
      <c r="WBD44" s="46"/>
      <c r="WBE44" s="46"/>
      <c r="WBF44" s="46"/>
      <c r="WBG44" s="46"/>
      <c r="WBH44" s="46"/>
      <c r="WBI44" s="46"/>
      <c r="WBJ44" s="46"/>
      <c r="WBK44" s="46"/>
      <c r="WBL44" s="46"/>
      <c r="WBM44" s="46"/>
      <c r="WBN44" s="46"/>
      <c r="WBO44" s="46"/>
      <c r="WBP44" s="46"/>
      <c r="WBQ44" s="46"/>
      <c r="WBR44" s="46"/>
      <c r="WBS44" s="46"/>
      <c r="WBT44" s="46"/>
      <c r="WBU44" s="46"/>
      <c r="WBV44" s="46"/>
      <c r="WBW44" s="46"/>
      <c r="WBX44" s="46"/>
      <c r="WBY44" s="46"/>
      <c r="WBZ44" s="46"/>
      <c r="WCA44" s="46"/>
      <c r="WCB44" s="46"/>
      <c r="WCC44" s="46"/>
      <c r="WCD44" s="46"/>
      <c r="WCE44" s="46"/>
      <c r="WCF44" s="46"/>
      <c r="WCG44" s="46"/>
      <c r="WCH44" s="46"/>
      <c r="WCI44" s="46"/>
      <c r="WCJ44" s="46"/>
      <c r="WCK44" s="46"/>
      <c r="WCL44" s="46"/>
      <c r="WCM44" s="46"/>
      <c r="WCN44" s="46"/>
      <c r="WCO44" s="46"/>
      <c r="WCP44" s="46"/>
      <c r="WCQ44" s="46"/>
      <c r="WCR44" s="46"/>
      <c r="WCS44" s="46"/>
      <c r="WCT44" s="46"/>
      <c r="WCU44" s="46"/>
      <c r="WCV44" s="46"/>
      <c r="WCW44" s="46"/>
      <c r="WCX44" s="46"/>
      <c r="WCY44" s="46"/>
      <c r="WCZ44" s="46"/>
      <c r="WDA44" s="46"/>
      <c r="WDB44" s="46"/>
      <c r="WDC44" s="46"/>
      <c r="WDD44" s="46"/>
      <c r="WDE44" s="46"/>
      <c r="WDF44" s="46"/>
      <c r="WDG44" s="46"/>
      <c r="WDH44" s="46"/>
      <c r="WDI44" s="46"/>
      <c r="WDJ44" s="46"/>
      <c r="WDK44" s="46"/>
      <c r="WDL44" s="46"/>
      <c r="WDM44" s="46"/>
      <c r="WDN44" s="46"/>
      <c r="WDO44" s="46"/>
      <c r="WDP44" s="46"/>
      <c r="WDQ44" s="46"/>
      <c r="WDR44" s="46"/>
      <c r="WDS44" s="46"/>
      <c r="WDT44" s="46"/>
      <c r="WDU44" s="46"/>
      <c r="WDV44" s="46"/>
      <c r="WDW44" s="46"/>
      <c r="WDX44" s="46"/>
      <c r="WDY44" s="46"/>
      <c r="WDZ44" s="46"/>
      <c r="WEA44" s="46"/>
      <c r="WEB44" s="46"/>
      <c r="WEC44" s="46"/>
      <c r="WED44" s="46"/>
      <c r="WEE44" s="46"/>
      <c r="WEF44" s="46"/>
      <c r="WEG44" s="46"/>
      <c r="WEH44" s="46"/>
      <c r="WEI44" s="46"/>
      <c r="WEJ44" s="46"/>
      <c r="WEK44" s="46"/>
      <c r="WEL44" s="46"/>
      <c r="WEM44" s="46"/>
      <c r="WEN44" s="46"/>
      <c r="WEO44" s="46"/>
      <c r="WEP44" s="46"/>
      <c r="WEQ44" s="46"/>
      <c r="WER44" s="46"/>
      <c r="WES44" s="46"/>
      <c r="WET44" s="46"/>
      <c r="WEU44" s="46"/>
      <c r="WEV44" s="46"/>
      <c r="WEW44" s="46"/>
      <c r="WEX44" s="46"/>
      <c r="WEY44" s="46"/>
      <c r="WEZ44" s="46"/>
      <c r="WFA44" s="46"/>
      <c r="WFB44" s="46"/>
      <c r="WFC44" s="46"/>
      <c r="WFD44" s="46"/>
      <c r="WFE44" s="46"/>
      <c r="WFF44" s="46"/>
      <c r="WFG44" s="46"/>
      <c r="WFH44" s="46"/>
      <c r="WFI44" s="46"/>
      <c r="WFJ44" s="46"/>
      <c r="WFK44" s="46"/>
      <c r="WFL44" s="46"/>
      <c r="WFM44" s="46"/>
      <c r="WFN44" s="46"/>
      <c r="WFO44" s="46"/>
      <c r="WFP44" s="46"/>
      <c r="WFQ44" s="46"/>
      <c r="WFR44" s="46"/>
      <c r="WFS44" s="46"/>
      <c r="WFT44" s="46"/>
      <c r="WFU44" s="46"/>
      <c r="WFV44" s="46"/>
      <c r="WFW44" s="46"/>
      <c r="WFX44" s="46"/>
      <c r="WFY44" s="46"/>
      <c r="WFZ44" s="46"/>
      <c r="WGA44" s="46"/>
      <c r="WGB44" s="46"/>
      <c r="WGC44" s="46"/>
      <c r="WGD44" s="46"/>
      <c r="WGE44" s="46"/>
      <c r="WGF44" s="46"/>
      <c r="WGG44" s="46"/>
      <c r="WGH44" s="46"/>
      <c r="WGI44" s="46"/>
      <c r="WGJ44" s="46"/>
      <c r="WGK44" s="46"/>
      <c r="WGL44" s="46"/>
      <c r="WGM44" s="46"/>
      <c r="WGN44" s="46"/>
      <c r="WGO44" s="46"/>
      <c r="WGP44" s="46"/>
      <c r="WGQ44" s="46"/>
      <c r="WGR44" s="46"/>
      <c r="WGS44" s="46"/>
      <c r="WGT44" s="46"/>
      <c r="WGU44" s="46"/>
      <c r="WGV44" s="46"/>
      <c r="WGW44" s="46"/>
      <c r="WGX44" s="46"/>
      <c r="WGY44" s="46"/>
      <c r="WGZ44" s="46"/>
      <c r="WHA44" s="46"/>
      <c r="WHB44" s="46"/>
      <c r="WHC44" s="46"/>
      <c r="WHD44" s="46"/>
      <c r="WHE44" s="46"/>
      <c r="WHF44" s="46"/>
      <c r="WHG44" s="46"/>
      <c r="WHH44" s="46"/>
      <c r="WHI44" s="46"/>
      <c r="WHJ44" s="46"/>
      <c r="WHK44" s="46"/>
      <c r="WHL44" s="46"/>
      <c r="WHM44" s="46"/>
      <c r="WHN44" s="46"/>
      <c r="WHO44" s="46"/>
      <c r="WHP44" s="46"/>
      <c r="WHQ44" s="46"/>
      <c r="WHR44" s="46"/>
      <c r="WHS44" s="46"/>
      <c r="WHT44" s="46"/>
      <c r="WHU44" s="46"/>
      <c r="WHV44" s="46"/>
      <c r="WHW44" s="46"/>
      <c r="WHX44" s="46"/>
      <c r="WHY44" s="46"/>
      <c r="WHZ44" s="46"/>
      <c r="WIA44" s="46"/>
      <c r="WIB44" s="46"/>
      <c r="WIC44" s="46"/>
      <c r="WID44" s="46"/>
      <c r="WIE44" s="46"/>
      <c r="WIF44" s="46"/>
      <c r="WIG44" s="46"/>
      <c r="WIH44" s="46"/>
      <c r="WII44" s="46"/>
      <c r="WIJ44" s="46"/>
      <c r="WIK44" s="46"/>
      <c r="WIL44" s="46"/>
      <c r="WIM44" s="46"/>
      <c r="WIN44" s="46"/>
      <c r="WIO44" s="46"/>
      <c r="WIP44" s="46"/>
      <c r="WIQ44" s="46"/>
      <c r="WIR44" s="46"/>
      <c r="WIS44" s="46"/>
      <c r="WIT44" s="46"/>
      <c r="WIU44" s="46"/>
      <c r="WIV44" s="46"/>
      <c r="WIW44" s="46"/>
      <c r="WIX44" s="46"/>
      <c r="WIY44" s="46"/>
      <c r="WIZ44" s="46"/>
      <c r="WJA44" s="46"/>
      <c r="WJB44" s="46"/>
      <c r="WJC44" s="46"/>
      <c r="WJD44" s="46"/>
      <c r="WJE44" s="46"/>
      <c r="WJF44" s="46"/>
      <c r="WJG44" s="46"/>
      <c r="WJH44" s="46"/>
      <c r="WJI44" s="46"/>
      <c r="WJJ44" s="46"/>
      <c r="WJK44" s="46"/>
      <c r="WJL44" s="46"/>
      <c r="WJM44" s="46"/>
      <c r="WJN44" s="46"/>
      <c r="WJO44" s="46"/>
      <c r="WJP44" s="46"/>
      <c r="WJQ44" s="46"/>
      <c r="WJR44" s="46"/>
      <c r="WJS44" s="46"/>
      <c r="WJT44" s="46"/>
      <c r="WJU44" s="46"/>
      <c r="WJV44" s="46"/>
      <c r="WJW44" s="46"/>
      <c r="WJX44" s="46"/>
      <c r="WJY44" s="46"/>
      <c r="WJZ44" s="46"/>
      <c r="WKA44" s="46"/>
      <c r="WKB44" s="46"/>
      <c r="WKC44" s="46"/>
      <c r="WKD44" s="46"/>
      <c r="WKE44" s="46"/>
      <c r="WKF44" s="46"/>
      <c r="WKG44" s="46"/>
      <c r="WKH44" s="46"/>
      <c r="WKI44" s="46"/>
      <c r="WKJ44" s="46"/>
      <c r="WKK44" s="46"/>
      <c r="WKL44" s="46"/>
      <c r="WKM44" s="46"/>
      <c r="WKN44" s="46"/>
      <c r="WKO44" s="46"/>
      <c r="WKP44" s="46"/>
      <c r="WKQ44" s="46"/>
      <c r="WKR44" s="46"/>
      <c r="WKS44" s="46"/>
      <c r="WKT44" s="46"/>
      <c r="WKU44" s="46"/>
      <c r="WKV44" s="46"/>
      <c r="WKW44" s="46"/>
      <c r="WKX44" s="46"/>
      <c r="WKY44" s="46"/>
      <c r="WKZ44" s="46"/>
      <c r="WLA44" s="46"/>
      <c r="WLB44" s="46"/>
      <c r="WLC44" s="46"/>
      <c r="WLD44" s="46"/>
      <c r="WLE44" s="46"/>
      <c r="WLF44" s="46"/>
      <c r="WLG44" s="46"/>
      <c r="WLH44" s="46"/>
      <c r="WLI44" s="46"/>
      <c r="WLJ44" s="46"/>
      <c r="WLK44" s="46"/>
      <c r="WLL44" s="46"/>
      <c r="WLM44" s="46"/>
      <c r="WLN44" s="46"/>
      <c r="WLO44" s="46"/>
      <c r="WLP44" s="46"/>
      <c r="WLQ44" s="46"/>
      <c r="WLR44" s="46"/>
      <c r="WLS44" s="46"/>
      <c r="WLT44" s="46"/>
      <c r="WLU44" s="46"/>
      <c r="WLV44" s="46"/>
      <c r="WLW44" s="46"/>
      <c r="WLX44" s="46"/>
      <c r="WLY44" s="46"/>
      <c r="WLZ44" s="46"/>
      <c r="WMA44" s="46"/>
      <c r="WMB44" s="46"/>
      <c r="WMC44" s="46"/>
      <c r="WMD44" s="46"/>
      <c r="WME44" s="46"/>
      <c r="WMF44" s="46"/>
      <c r="WMG44" s="46"/>
      <c r="WMH44" s="46"/>
      <c r="WMI44" s="46"/>
      <c r="WMJ44" s="46"/>
      <c r="WMK44" s="46"/>
      <c r="WML44" s="46"/>
      <c r="WMM44" s="46"/>
      <c r="WMN44" s="46"/>
      <c r="WMO44" s="46"/>
      <c r="WMP44" s="46"/>
      <c r="WMQ44" s="46"/>
      <c r="WMR44" s="46"/>
      <c r="WMS44" s="46"/>
      <c r="WMT44" s="46"/>
      <c r="WMU44" s="46"/>
      <c r="WMV44" s="46"/>
      <c r="WMW44" s="46"/>
      <c r="WMX44" s="46"/>
      <c r="WMY44" s="46"/>
      <c r="WMZ44" s="46"/>
      <c r="WNA44" s="46"/>
      <c r="WNB44" s="46"/>
      <c r="WNC44" s="46"/>
      <c r="WND44" s="46"/>
      <c r="WNE44" s="46"/>
      <c r="WNF44" s="46"/>
      <c r="WNG44" s="46"/>
      <c r="WNH44" s="46"/>
      <c r="WNI44" s="46"/>
      <c r="WNJ44" s="46"/>
      <c r="WNK44" s="46"/>
      <c r="WNL44" s="46"/>
      <c r="WNM44" s="46"/>
      <c r="WNN44" s="46"/>
      <c r="WNO44" s="46"/>
      <c r="WNP44" s="46"/>
      <c r="WNQ44" s="46"/>
      <c r="WNR44" s="46"/>
      <c r="WNS44" s="46"/>
      <c r="WNT44" s="46"/>
      <c r="WNU44" s="46"/>
      <c r="WNV44" s="46"/>
      <c r="WNW44" s="46"/>
      <c r="WNX44" s="46"/>
      <c r="WNY44" s="46"/>
      <c r="WNZ44" s="46"/>
      <c r="WOA44" s="46"/>
      <c r="WOB44" s="46"/>
      <c r="WOC44" s="46"/>
      <c r="WOD44" s="46"/>
      <c r="WOE44" s="46"/>
      <c r="WOF44" s="46"/>
      <c r="WOG44" s="46"/>
      <c r="WOH44" s="46"/>
      <c r="WOI44" s="46"/>
      <c r="WOJ44" s="46"/>
      <c r="WOK44" s="46"/>
      <c r="WOL44" s="46"/>
      <c r="WOM44" s="46"/>
      <c r="WON44" s="46"/>
      <c r="WOO44" s="46"/>
      <c r="WOP44" s="46"/>
      <c r="WOQ44" s="46"/>
      <c r="WOR44" s="46"/>
      <c r="WOS44" s="46"/>
      <c r="WOT44" s="46"/>
      <c r="WOU44" s="46"/>
      <c r="WOV44" s="46"/>
      <c r="WOW44" s="46"/>
      <c r="WOX44" s="46"/>
      <c r="WOY44" s="46"/>
      <c r="WOZ44" s="46"/>
      <c r="WPA44" s="46"/>
      <c r="WPB44" s="46"/>
      <c r="WPC44" s="46"/>
      <c r="WPD44" s="46"/>
      <c r="WPE44" s="46"/>
      <c r="WPF44" s="46"/>
      <c r="WPG44" s="46"/>
      <c r="WPH44" s="46"/>
      <c r="WPI44" s="46"/>
      <c r="WPJ44" s="46"/>
      <c r="WPK44" s="46"/>
      <c r="WPL44" s="46"/>
      <c r="WPM44" s="46"/>
      <c r="WPN44" s="46"/>
      <c r="WPO44" s="46"/>
      <c r="WPP44" s="46"/>
      <c r="WPQ44" s="46"/>
      <c r="WPR44" s="46"/>
      <c r="WPS44" s="46"/>
      <c r="WPT44" s="46"/>
      <c r="WPU44" s="46"/>
      <c r="WPV44" s="46"/>
      <c r="WPW44" s="46"/>
      <c r="WPX44" s="46"/>
      <c r="WPY44" s="46"/>
      <c r="WPZ44" s="46"/>
      <c r="WQA44" s="46"/>
      <c r="WQB44" s="46"/>
      <c r="WQC44" s="46"/>
      <c r="WQD44" s="46"/>
      <c r="WQE44" s="46"/>
      <c r="WQF44" s="46"/>
      <c r="WQG44" s="46"/>
      <c r="WQH44" s="46"/>
      <c r="WQI44" s="46"/>
      <c r="WQJ44" s="46"/>
      <c r="WQK44" s="46"/>
      <c r="WQL44" s="46"/>
      <c r="WQM44" s="46"/>
      <c r="WQN44" s="46"/>
      <c r="WQO44" s="46"/>
      <c r="WQP44" s="46"/>
      <c r="WQQ44" s="46"/>
      <c r="WQR44" s="46"/>
      <c r="WQS44" s="46"/>
      <c r="WQT44" s="46"/>
      <c r="WQU44" s="46"/>
      <c r="WQV44" s="46"/>
      <c r="WQW44" s="46"/>
      <c r="WQX44" s="46"/>
      <c r="WQY44" s="46"/>
      <c r="WQZ44" s="46"/>
      <c r="WRA44" s="46"/>
      <c r="WRB44" s="46"/>
      <c r="WRC44" s="46"/>
      <c r="WRD44" s="46"/>
      <c r="WRE44" s="46"/>
      <c r="WRF44" s="46"/>
      <c r="WRG44" s="46"/>
      <c r="WRH44" s="46"/>
      <c r="WRI44" s="46"/>
      <c r="WRJ44" s="46"/>
      <c r="WRK44" s="46"/>
      <c r="WRL44" s="46"/>
      <c r="WRM44" s="46"/>
      <c r="WRN44" s="46"/>
      <c r="WRO44" s="46"/>
      <c r="WRP44" s="46"/>
      <c r="WRQ44" s="46"/>
      <c r="WRR44" s="46"/>
      <c r="WRS44" s="46"/>
      <c r="WRT44" s="46"/>
      <c r="WRU44" s="46"/>
      <c r="WRV44" s="46"/>
      <c r="WRW44" s="46"/>
      <c r="WRX44" s="46"/>
      <c r="WRY44" s="46"/>
      <c r="WRZ44" s="46"/>
      <c r="WSA44" s="46"/>
      <c r="WSB44" s="46"/>
      <c r="WSC44" s="46"/>
      <c r="WSD44" s="46"/>
      <c r="WSE44" s="46"/>
      <c r="WSF44" s="46"/>
      <c r="WSG44" s="46"/>
      <c r="WSH44" s="46"/>
      <c r="WSI44" s="46"/>
      <c r="WSJ44" s="46"/>
      <c r="WSK44" s="46"/>
      <c r="WSL44" s="46"/>
      <c r="WSM44" s="46"/>
      <c r="WSN44" s="46"/>
      <c r="WSO44" s="46"/>
      <c r="WSP44" s="46"/>
      <c r="WSQ44" s="46"/>
      <c r="WSR44" s="46"/>
      <c r="WSS44" s="46"/>
      <c r="WST44" s="46"/>
      <c r="WSU44" s="46"/>
      <c r="WSV44" s="46"/>
      <c r="WSW44" s="46"/>
      <c r="WSX44" s="46"/>
      <c r="WSY44" s="46"/>
      <c r="WSZ44" s="46"/>
      <c r="WTA44" s="46"/>
      <c r="WTB44" s="46"/>
      <c r="WTC44" s="46"/>
      <c r="WTD44" s="46"/>
      <c r="WTE44" s="46"/>
      <c r="WTF44" s="46"/>
      <c r="WTG44" s="46"/>
      <c r="WTH44" s="46"/>
      <c r="WTI44" s="46"/>
      <c r="WTJ44" s="46"/>
      <c r="WTK44" s="46"/>
      <c r="WTL44" s="46"/>
      <c r="WTM44" s="46"/>
      <c r="WTN44" s="46"/>
      <c r="WTO44" s="46"/>
      <c r="WTP44" s="46"/>
      <c r="WTQ44" s="46"/>
      <c r="WTR44" s="46"/>
      <c r="WTS44" s="46"/>
      <c r="WTT44" s="46"/>
      <c r="WTU44" s="46"/>
      <c r="WTV44" s="46"/>
      <c r="WTW44" s="46"/>
      <c r="WTX44" s="46"/>
      <c r="WTY44" s="46"/>
      <c r="WTZ44" s="46"/>
      <c r="WUA44" s="46"/>
      <c r="WUB44" s="46"/>
      <c r="WUC44" s="46"/>
      <c r="WUD44" s="46"/>
      <c r="WUE44" s="46"/>
      <c r="WUF44" s="46"/>
      <c r="WUG44" s="46"/>
      <c r="WUH44" s="46"/>
      <c r="WUI44" s="46"/>
      <c r="WUJ44" s="46"/>
      <c r="WUK44" s="46"/>
      <c r="WUL44" s="46"/>
      <c r="WUM44" s="46"/>
      <c r="WUN44" s="46"/>
      <c r="WUO44" s="46"/>
      <c r="WUP44" s="46"/>
      <c r="WUQ44" s="46"/>
      <c r="WUR44" s="46"/>
      <c r="WUS44" s="46"/>
      <c r="WUT44" s="46"/>
      <c r="WUU44" s="46"/>
      <c r="WUV44" s="46"/>
      <c r="WUW44" s="46"/>
      <c r="WUX44" s="46"/>
      <c r="WUY44" s="46"/>
      <c r="WUZ44" s="46"/>
      <c r="WVA44" s="46"/>
      <c r="WVB44" s="46"/>
      <c r="WVC44" s="46"/>
      <c r="WVD44" s="46"/>
      <c r="WVE44" s="46"/>
      <c r="WVF44" s="46"/>
      <c r="WVG44" s="46"/>
      <c r="WVH44" s="46"/>
      <c r="WVI44" s="46"/>
      <c r="WVJ44" s="46"/>
      <c r="WVK44" s="46"/>
      <c r="WVL44" s="46"/>
      <c r="WVM44" s="46"/>
      <c r="WVN44" s="46"/>
      <c r="WVO44" s="46"/>
      <c r="WVP44" s="46"/>
      <c r="WVQ44" s="46"/>
      <c r="WVR44" s="46"/>
      <c r="WVS44" s="46"/>
      <c r="WVT44" s="46"/>
      <c r="WVU44" s="46"/>
      <c r="WVV44" s="46"/>
      <c r="WVW44" s="46"/>
      <c r="WVX44" s="46"/>
      <c r="WVY44" s="46"/>
      <c r="WVZ44" s="46"/>
      <c r="WWA44" s="46"/>
      <c r="WWB44" s="46"/>
      <c r="WWC44" s="46"/>
    </row>
    <row r="45" spans="1:16149" s="45" customFormat="1">
      <c r="A45" s="40"/>
      <c r="B45" s="40"/>
      <c r="C45" s="40"/>
      <c r="D45" s="40"/>
      <c r="E45" s="40"/>
      <c r="F45" s="40"/>
      <c r="G45" s="40"/>
      <c r="H45" s="40"/>
      <c r="I45" s="40"/>
      <c r="J45" s="40"/>
      <c r="K45" s="40"/>
      <c r="L45" s="40"/>
      <c r="M45" s="40"/>
      <c r="N45" s="40"/>
      <c r="O45" s="40"/>
      <c r="P45" s="40"/>
      <c r="Q45" s="40"/>
      <c r="R45" s="40"/>
      <c r="S45" s="87"/>
      <c r="T45" s="40"/>
      <c r="U45" s="40"/>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c r="DA45" s="46"/>
      <c r="DB45" s="46"/>
      <c r="DC45" s="46"/>
      <c r="DD45" s="46"/>
      <c r="DE45" s="46"/>
      <c r="DF45" s="46"/>
      <c r="DG45" s="46"/>
      <c r="DH45" s="46"/>
      <c r="DI45" s="46"/>
      <c r="DJ45" s="46"/>
      <c r="DK45" s="46"/>
      <c r="DL45" s="46"/>
      <c r="DM45" s="46"/>
      <c r="DN45" s="46"/>
      <c r="DO45" s="46"/>
      <c r="DP45" s="46"/>
      <c r="DQ45" s="46"/>
      <c r="DR45" s="46"/>
      <c r="DS45" s="46"/>
      <c r="DT45" s="46"/>
      <c r="DU45" s="46"/>
      <c r="DV45" s="46"/>
      <c r="DW45" s="46"/>
      <c r="DX45" s="46"/>
      <c r="DY45" s="46"/>
      <c r="DZ45" s="46"/>
      <c r="EA45" s="46"/>
      <c r="EB45" s="46"/>
      <c r="EC45" s="46"/>
      <c r="ED45" s="46"/>
      <c r="EE45" s="46"/>
      <c r="EF45" s="46"/>
      <c r="EG45" s="46"/>
      <c r="EH45" s="46"/>
      <c r="EI45" s="46"/>
      <c r="EJ45" s="46"/>
      <c r="EK45" s="46"/>
      <c r="EL45" s="46"/>
      <c r="EM45" s="46"/>
      <c r="EN45" s="46"/>
      <c r="EO45" s="46"/>
      <c r="EP45" s="46"/>
      <c r="EQ45" s="46"/>
      <c r="ER45" s="46"/>
      <c r="ES45" s="46"/>
      <c r="ET45" s="46"/>
      <c r="EU45" s="46"/>
      <c r="EV45" s="46"/>
      <c r="EW45" s="46"/>
      <c r="EX45" s="46"/>
      <c r="EY45" s="46"/>
      <c r="EZ45" s="46"/>
      <c r="FA45" s="46"/>
      <c r="FB45" s="46"/>
      <c r="FC45" s="46"/>
      <c r="FD45" s="46"/>
      <c r="FE45" s="46"/>
      <c r="FF45" s="46"/>
      <c r="FG45" s="46"/>
      <c r="FH45" s="46"/>
      <c r="FI45" s="46"/>
      <c r="FJ45" s="46"/>
      <c r="FK45" s="46"/>
      <c r="FL45" s="46"/>
      <c r="FM45" s="46"/>
      <c r="FN45" s="46"/>
      <c r="FO45" s="46"/>
      <c r="FP45" s="46"/>
      <c r="FQ45" s="46"/>
      <c r="FR45" s="46"/>
      <c r="FS45" s="46"/>
      <c r="FT45" s="46"/>
      <c r="FU45" s="46"/>
      <c r="FV45" s="46"/>
      <c r="FW45" s="46"/>
      <c r="FX45" s="46"/>
      <c r="FY45" s="46"/>
      <c r="FZ45" s="46"/>
      <c r="GA45" s="46"/>
      <c r="GB45" s="46"/>
      <c r="GC45" s="46"/>
      <c r="GD45" s="46"/>
      <c r="GE45" s="46"/>
      <c r="GF45" s="46"/>
      <c r="GG45" s="46"/>
      <c r="GH45" s="46"/>
      <c r="GI45" s="46"/>
      <c r="GJ45" s="46"/>
      <c r="GK45" s="46"/>
      <c r="GL45" s="46"/>
      <c r="GM45" s="46"/>
      <c r="GN45" s="46"/>
      <c r="GO45" s="46"/>
      <c r="GP45" s="46"/>
      <c r="GQ45" s="46"/>
      <c r="GR45" s="46"/>
      <c r="GS45" s="46"/>
      <c r="GT45" s="46"/>
      <c r="GU45" s="46"/>
      <c r="GV45" s="46"/>
      <c r="GW45" s="46"/>
      <c r="GX45" s="46"/>
      <c r="GY45" s="46"/>
      <c r="GZ45" s="46"/>
      <c r="HA45" s="46"/>
      <c r="HB45" s="46"/>
      <c r="HC45" s="46"/>
      <c r="HD45" s="46"/>
      <c r="HE45" s="46"/>
      <c r="HF45" s="46"/>
      <c r="HG45" s="46"/>
      <c r="HH45" s="46"/>
      <c r="HI45" s="46"/>
      <c r="HJ45" s="46"/>
      <c r="HK45" s="46"/>
      <c r="HL45" s="46"/>
      <c r="HM45" s="46"/>
      <c r="HN45" s="46"/>
      <c r="HO45" s="46"/>
      <c r="HP45" s="46"/>
      <c r="HQ45" s="46"/>
      <c r="HR45" s="46"/>
      <c r="HS45" s="46"/>
      <c r="HT45" s="46"/>
      <c r="HU45" s="46"/>
      <c r="HV45" s="46"/>
      <c r="HW45" s="46"/>
      <c r="HX45" s="46"/>
      <c r="HY45" s="46"/>
      <c r="HZ45" s="46"/>
      <c r="IA45" s="46"/>
      <c r="IB45" s="46"/>
      <c r="IC45" s="46"/>
      <c r="ID45" s="46"/>
      <c r="IE45" s="46"/>
      <c r="IF45" s="46"/>
      <c r="IG45" s="46"/>
      <c r="IH45" s="46"/>
      <c r="II45" s="46"/>
      <c r="IJ45" s="46"/>
      <c r="IK45" s="46"/>
      <c r="IL45" s="46"/>
      <c r="IM45" s="46"/>
      <c r="IN45" s="46"/>
      <c r="IO45" s="46"/>
      <c r="IP45" s="46"/>
      <c r="IQ45" s="46"/>
      <c r="IR45" s="46"/>
      <c r="IS45" s="46"/>
      <c r="IT45" s="46"/>
      <c r="IU45" s="46"/>
      <c r="IV45" s="46"/>
      <c r="IW45" s="46"/>
      <c r="IX45" s="46"/>
      <c r="IY45" s="46"/>
      <c r="IZ45" s="46"/>
      <c r="JA45" s="46"/>
      <c r="JB45" s="46"/>
      <c r="JC45" s="46"/>
      <c r="JD45" s="46"/>
      <c r="JE45" s="46"/>
      <c r="JF45" s="46"/>
      <c r="JG45" s="46"/>
      <c r="JH45" s="46"/>
      <c r="JI45" s="46"/>
      <c r="JJ45" s="46"/>
      <c r="JK45" s="46"/>
      <c r="JL45" s="46"/>
      <c r="JM45" s="46"/>
      <c r="JN45" s="46"/>
      <c r="JO45" s="46"/>
      <c r="JP45" s="46"/>
      <c r="JQ45" s="46"/>
      <c r="JR45" s="46"/>
      <c r="JS45" s="46"/>
      <c r="JT45" s="46"/>
      <c r="JU45" s="46"/>
      <c r="JV45" s="46"/>
      <c r="JW45" s="46"/>
      <c r="JX45" s="46"/>
      <c r="JY45" s="46"/>
      <c r="JZ45" s="46"/>
      <c r="KA45" s="46"/>
      <c r="KB45" s="46"/>
      <c r="KC45" s="46"/>
      <c r="KD45" s="46"/>
      <c r="KE45" s="46"/>
      <c r="KF45" s="46"/>
      <c r="KG45" s="46"/>
      <c r="KH45" s="46"/>
      <c r="KI45" s="46"/>
      <c r="KJ45" s="46"/>
      <c r="KK45" s="46"/>
      <c r="KL45" s="46"/>
      <c r="KM45" s="46"/>
      <c r="KN45" s="46"/>
      <c r="KO45" s="46"/>
      <c r="KP45" s="46"/>
      <c r="KQ45" s="46"/>
      <c r="KR45" s="46"/>
      <c r="KS45" s="46"/>
      <c r="KT45" s="46"/>
      <c r="KU45" s="46"/>
      <c r="KV45" s="46"/>
      <c r="KW45" s="46"/>
      <c r="KX45" s="46"/>
      <c r="KY45" s="46"/>
      <c r="KZ45" s="46"/>
      <c r="LA45" s="46"/>
      <c r="LB45" s="46"/>
      <c r="LC45" s="46"/>
      <c r="LD45" s="46"/>
      <c r="LE45" s="46"/>
      <c r="LF45" s="46"/>
      <c r="LG45" s="46"/>
      <c r="LH45" s="46"/>
      <c r="LI45" s="46"/>
      <c r="LJ45" s="46"/>
      <c r="LK45" s="46"/>
      <c r="LL45" s="46"/>
      <c r="LM45" s="46"/>
      <c r="LN45" s="46"/>
      <c r="LO45" s="46"/>
      <c r="LP45" s="46"/>
      <c r="LQ45" s="46"/>
      <c r="LR45" s="46"/>
      <c r="LS45" s="46"/>
      <c r="LT45" s="46"/>
      <c r="LU45" s="46"/>
      <c r="LV45" s="46"/>
      <c r="LW45" s="46"/>
      <c r="LX45" s="46"/>
      <c r="LY45" s="46"/>
      <c r="LZ45" s="46"/>
      <c r="MA45" s="46"/>
      <c r="MB45" s="46"/>
      <c r="MC45" s="46"/>
      <c r="MD45" s="46"/>
      <c r="ME45" s="46"/>
      <c r="MF45" s="46"/>
      <c r="MG45" s="46"/>
      <c r="MH45" s="46"/>
      <c r="MI45" s="46"/>
      <c r="MJ45" s="46"/>
      <c r="MK45" s="46"/>
      <c r="ML45" s="46"/>
      <c r="MM45" s="46"/>
      <c r="MN45" s="46"/>
      <c r="MO45" s="46"/>
      <c r="MP45" s="46"/>
      <c r="MQ45" s="46"/>
      <c r="MR45" s="46"/>
      <c r="MS45" s="46"/>
      <c r="MT45" s="46"/>
      <c r="MU45" s="46"/>
      <c r="MV45" s="46"/>
      <c r="MW45" s="46"/>
      <c r="MX45" s="46"/>
      <c r="MY45" s="46"/>
      <c r="MZ45" s="46"/>
      <c r="NA45" s="46"/>
      <c r="NB45" s="46"/>
      <c r="NC45" s="46"/>
      <c r="ND45" s="46"/>
      <c r="NE45" s="46"/>
      <c r="NF45" s="46"/>
      <c r="NG45" s="46"/>
      <c r="NH45" s="46"/>
      <c r="NI45" s="46"/>
      <c r="NJ45" s="46"/>
      <c r="NK45" s="46"/>
      <c r="NL45" s="46"/>
      <c r="NM45" s="46"/>
      <c r="NN45" s="46"/>
      <c r="NO45" s="46"/>
      <c r="NP45" s="46"/>
      <c r="NQ45" s="46"/>
      <c r="NR45" s="46"/>
      <c r="NS45" s="46"/>
      <c r="NT45" s="46"/>
      <c r="NU45" s="46"/>
      <c r="NV45" s="46"/>
      <c r="NW45" s="46"/>
      <c r="NX45" s="46"/>
      <c r="NY45" s="46"/>
      <c r="NZ45" s="46"/>
      <c r="OA45" s="46"/>
      <c r="OB45" s="46"/>
      <c r="OC45" s="46"/>
      <c r="OD45" s="46"/>
      <c r="OE45" s="46"/>
      <c r="OF45" s="46"/>
      <c r="OG45" s="46"/>
      <c r="OH45" s="46"/>
      <c r="OI45" s="46"/>
      <c r="OJ45" s="46"/>
      <c r="OK45" s="46"/>
      <c r="OL45" s="46"/>
      <c r="OM45" s="46"/>
      <c r="ON45" s="46"/>
      <c r="OO45" s="46"/>
      <c r="OP45" s="46"/>
      <c r="OQ45" s="46"/>
      <c r="OR45" s="46"/>
      <c r="OS45" s="46"/>
      <c r="OT45" s="46"/>
      <c r="OU45" s="46"/>
      <c r="OV45" s="46"/>
      <c r="OW45" s="46"/>
      <c r="OX45" s="46"/>
      <c r="OY45" s="46"/>
      <c r="OZ45" s="46"/>
      <c r="PA45" s="46"/>
      <c r="PB45" s="46"/>
      <c r="PC45" s="46"/>
      <c r="PD45" s="46"/>
      <c r="PE45" s="46"/>
      <c r="PF45" s="46"/>
      <c r="PG45" s="46"/>
      <c r="PH45" s="46"/>
      <c r="PI45" s="46"/>
      <c r="PJ45" s="46"/>
      <c r="PK45" s="46"/>
      <c r="PL45" s="46"/>
      <c r="PM45" s="46"/>
      <c r="PN45" s="46"/>
      <c r="PO45" s="46"/>
      <c r="PP45" s="46"/>
      <c r="PQ45" s="46"/>
      <c r="PR45" s="46"/>
      <c r="PS45" s="46"/>
      <c r="PT45" s="46"/>
      <c r="PU45" s="46"/>
      <c r="PV45" s="46"/>
      <c r="PW45" s="46"/>
      <c r="PX45" s="46"/>
      <c r="PY45" s="46"/>
      <c r="PZ45" s="46"/>
      <c r="QA45" s="46"/>
      <c r="QB45" s="46"/>
      <c r="QC45" s="46"/>
      <c r="QD45" s="46"/>
      <c r="QE45" s="46"/>
      <c r="QF45" s="46"/>
      <c r="QG45" s="46"/>
      <c r="QH45" s="46"/>
      <c r="QI45" s="46"/>
      <c r="QJ45" s="46"/>
      <c r="QK45" s="46"/>
      <c r="QL45" s="46"/>
      <c r="QM45" s="46"/>
      <c r="QN45" s="46"/>
      <c r="QO45" s="46"/>
      <c r="QP45" s="46"/>
      <c r="QQ45" s="46"/>
      <c r="QR45" s="46"/>
      <c r="QS45" s="46"/>
      <c r="QT45" s="46"/>
      <c r="QU45" s="46"/>
      <c r="QV45" s="46"/>
      <c r="QW45" s="46"/>
      <c r="QX45" s="46"/>
      <c r="QY45" s="46"/>
      <c r="QZ45" s="46"/>
      <c r="RA45" s="46"/>
      <c r="RB45" s="46"/>
      <c r="RC45" s="46"/>
      <c r="RD45" s="46"/>
      <c r="RE45" s="46"/>
      <c r="RF45" s="46"/>
      <c r="RG45" s="46"/>
      <c r="RH45" s="46"/>
      <c r="RI45" s="46"/>
      <c r="RJ45" s="46"/>
      <c r="RK45" s="46"/>
      <c r="RL45" s="46"/>
      <c r="RM45" s="46"/>
      <c r="RN45" s="46"/>
      <c r="RO45" s="46"/>
      <c r="RP45" s="46"/>
      <c r="RQ45" s="46"/>
      <c r="RR45" s="46"/>
      <c r="RS45" s="46"/>
      <c r="RT45" s="46"/>
      <c r="RU45" s="46"/>
      <c r="RV45" s="46"/>
      <c r="RW45" s="46"/>
      <c r="RX45" s="46"/>
      <c r="RY45" s="46"/>
      <c r="RZ45" s="46"/>
      <c r="SA45" s="46"/>
      <c r="SB45" s="46"/>
      <c r="SC45" s="46"/>
      <c r="SD45" s="46"/>
      <c r="SE45" s="46"/>
      <c r="SF45" s="46"/>
      <c r="SG45" s="46"/>
      <c r="SH45" s="46"/>
      <c r="SI45" s="46"/>
      <c r="SJ45" s="46"/>
      <c r="SK45" s="46"/>
      <c r="SL45" s="46"/>
      <c r="SM45" s="46"/>
      <c r="SN45" s="46"/>
      <c r="SO45" s="46"/>
      <c r="SP45" s="46"/>
      <c r="SQ45" s="46"/>
      <c r="SR45" s="46"/>
      <c r="SS45" s="46"/>
      <c r="ST45" s="46"/>
      <c r="SU45" s="46"/>
      <c r="SV45" s="46"/>
      <c r="SW45" s="46"/>
      <c r="SX45" s="46"/>
      <c r="SY45" s="46"/>
      <c r="SZ45" s="46"/>
      <c r="TA45" s="46"/>
      <c r="TB45" s="46"/>
      <c r="TC45" s="46"/>
      <c r="TD45" s="46"/>
      <c r="TE45" s="46"/>
      <c r="TF45" s="46"/>
      <c r="TG45" s="46"/>
      <c r="TH45" s="46"/>
      <c r="TI45" s="46"/>
      <c r="TJ45" s="46"/>
      <c r="TK45" s="46"/>
      <c r="TL45" s="46"/>
      <c r="TM45" s="46"/>
      <c r="TN45" s="46"/>
      <c r="TO45" s="46"/>
      <c r="TP45" s="46"/>
      <c r="TQ45" s="46"/>
      <c r="TR45" s="46"/>
      <c r="TS45" s="46"/>
      <c r="TT45" s="46"/>
      <c r="TU45" s="46"/>
      <c r="TV45" s="46"/>
      <c r="TW45" s="46"/>
      <c r="TX45" s="46"/>
      <c r="TY45" s="46"/>
      <c r="TZ45" s="46"/>
      <c r="UA45" s="46"/>
      <c r="UB45" s="46"/>
      <c r="UC45" s="46"/>
      <c r="UD45" s="46"/>
      <c r="UE45" s="46"/>
      <c r="UF45" s="46"/>
      <c r="UG45" s="46"/>
      <c r="UH45" s="46"/>
      <c r="UI45" s="46"/>
      <c r="UJ45" s="46"/>
      <c r="UK45" s="46"/>
      <c r="UL45" s="46"/>
      <c r="UM45" s="46"/>
      <c r="UN45" s="46"/>
      <c r="UO45" s="46"/>
      <c r="UP45" s="46"/>
      <c r="UQ45" s="46"/>
      <c r="UR45" s="46"/>
      <c r="US45" s="46"/>
      <c r="UT45" s="46"/>
      <c r="UU45" s="46"/>
      <c r="UV45" s="46"/>
      <c r="UW45" s="46"/>
      <c r="UX45" s="46"/>
      <c r="UY45" s="46"/>
      <c r="UZ45" s="46"/>
      <c r="VA45" s="46"/>
      <c r="VB45" s="46"/>
      <c r="VC45" s="46"/>
      <c r="VD45" s="46"/>
      <c r="VE45" s="46"/>
      <c r="VF45" s="46"/>
      <c r="VG45" s="46"/>
      <c r="VH45" s="46"/>
      <c r="VI45" s="46"/>
      <c r="VJ45" s="46"/>
      <c r="VK45" s="46"/>
      <c r="VL45" s="46"/>
      <c r="VM45" s="46"/>
      <c r="VN45" s="46"/>
      <c r="VO45" s="46"/>
      <c r="VP45" s="46"/>
      <c r="VQ45" s="46"/>
      <c r="VR45" s="46"/>
      <c r="VS45" s="46"/>
      <c r="VT45" s="46"/>
      <c r="VU45" s="46"/>
      <c r="VV45" s="46"/>
      <c r="VW45" s="46"/>
      <c r="VX45" s="46"/>
      <c r="VY45" s="46"/>
      <c r="VZ45" s="46"/>
      <c r="WA45" s="46"/>
      <c r="WB45" s="46"/>
      <c r="WC45" s="46"/>
      <c r="WD45" s="46"/>
      <c r="WE45" s="46"/>
      <c r="WF45" s="46"/>
      <c r="WG45" s="46"/>
      <c r="WH45" s="46"/>
      <c r="WI45" s="46"/>
      <c r="WJ45" s="46"/>
      <c r="WK45" s="46"/>
      <c r="WL45" s="46"/>
      <c r="WM45" s="46"/>
      <c r="WN45" s="46"/>
      <c r="WO45" s="46"/>
      <c r="WP45" s="46"/>
      <c r="WQ45" s="46"/>
      <c r="WR45" s="46"/>
      <c r="WS45" s="46"/>
      <c r="WT45" s="46"/>
      <c r="WU45" s="46"/>
      <c r="WV45" s="46"/>
      <c r="WW45" s="46"/>
      <c r="WX45" s="46"/>
      <c r="WY45" s="46"/>
      <c r="WZ45" s="46"/>
      <c r="XA45" s="46"/>
      <c r="XB45" s="46"/>
      <c r="XC45" s="46"/>
      <c r="XD45" s="46"/>
      <c r="XE45" s="46"/>
      <c r="XF45" s="46"/>
      <c r="XG45" s="46"/>
      <c r="XH45" s="46"/>
      <c r="XI45" s="46"/>
      <c r="XJ45" s="46"/>
      <c r="XK45" s="46"/>
      <c r="XL45" s="46"/>
      <c r="XM45" s="46"/>
      <c r="XN45" s="46"/>
      <c r="XO45" s="46"/>
      <c r="XP45" s="46"/>
      <c r="XQ45" s="46"/>
      <c r="XR45" s="46"/>
      <c r="XS45" s="46"/>
      <c r="XT45" s="46"/>
      <c r="XU45" s="46"/>
      <c r="XV45" s="46"/>
      <c r="XW45" s="46"/>
      <c r="XX45" s="46"/>
      <c r="XY45" s="46"/>
      <c r="XZ45" s="46"/>
      <c r="YA45" s="46"/>
      <c r="YB45" s="46"/>
      <c r="YC45" s="46"/>
      <c r="YD45" s="46"/>
      <c r="YE45" s="46"/>
      <c r="YF45" s="46"/>
      <c r="YG45" s="46"/>
      <c r="YH45" s="46"/>
      <c r="YI45" s="46"/>
      <c r="YJ45" s="46"/>
      <c r="YK45" s="46"/>
      <c r="YL45" s="46"/>
      <c r="YM45" s="46"/>
      <c r="YN45" s="46"/>
      <c r="YO45" s="46"/>
      <c r="YP45" s="46"/>
      <c r="YQ45" s="46"/>
      <c r="YR45" s="46"/>
      <c r="YS45" s="46"/>
      <c r="YT45" s="46"/>
      <c r="YU45" s="46"/>
      <c r="YV45" s="46"/>
      <c r="YW45" s="46"/>
      <c r="YX45" s="46"/>
      <c r="YY45" s="46"/>
      <c r="YZ45" s="46"/>
      <c r="ZA45" s="46"/>
      <c r="ZB45" s="46"/>
      <c r="ZC45" s="46"/>
      <c r="ZD45" s="46"/>
      <c r="ZE45" s="46"/>
      <c r="ZF45" s="46"/>
      <c r="ZG45" s="46"/>
      <c r="ZH45" s="46"/>
      <c r="ZI45" s="46"/>
      <c r="ZJ45" s="46"/>
      <c r="ZK45" s="46"/>
      <c r="ZL45" s="46"/>
      <c r="ZM45" s="46"/>
      <c r="ZN45" s="46"/>
      <c r="ZO45" s="46"/>
      <c r="ZP45" s="46"/>
      <c r="ZQ45" s="46"/>
      <c r="ZR45" s="46"/>
      <c r="ZS45" s="46"/>
      <c r="ZT45" s="46"/>
      <c r="ZU45" s="46"/>
      <c r="ZV45" s="46"/>
      <c r="ZW45" s="46"/>
      <c r="ZX45" s="46"/>
      <c r="ZY45" s="46"/>
      <c r="ZZ45" s="46"/>
      <c r="AAA45" s="46"/>
      <c r="AAB45" s="46"/>
      <c r="AAC45" s="46"/>
      <c r="AAD45" s="46"/>
      <c r="AAE45" s="46"/>
      <c r="AAF45" s="46"/>
      <c r="AAG45" s="46"/>
      <c r="AAH45" s="46"/>
      <c r="AAI45" s="46"/>
      <c r="AAJ45" s="46"/>
      <c r="AAK45" s="46"/>
      <c r="AAL45" s="46"/>
      <c r="AAM45" s="46"/>
      <c r="AAN45" s="46"/>
      <c r="AAO45" s="46"/>
      <c r="AAP45" s="46"/>
      <c r="AAQ45" s="46"/>
      <c r="AAR45" s="46"/>
      <c r="AAS45" s="46"/>
      <c r="AAT45" s="46"/>
      <c r="AAU45" s="46"/>
      <c r="AAV45" s="46"/>
      <c r="AAW45" s="46"/>
      <c r="AAX45" s="46"/>
      <c r="AAY45" s="46"/>
      <c r="AAZ45" s="46"/>
      <c r="ABA45" s="46"/>
      <c r="ABB45" s="46"/>
      <c r="ABC45" s="46"/>
      <c r="ABD45" s="46"/>
      <c r="ABE45" s="46"/>
      <c r="ABF45" s="46"/>
      <c r="ABG45" s="46"/>
      <c r="ABH45" s="46"/>
      <c r="ABI45" s="46"/>
      <c r="ABJ45" s="46"/>
      <c r="ABK45" s="46"/>
      <c r="ABL45" s="46"/>
      <c r="ABM45" s="46"/>
      <c r="ABN45" s="46"/>
      <c r="ABO45" s="46"/>
      <c r="ABP45" s="46"/>
      <c r="ABQ45" s="46"/>
      <c r="ABR45" s="46"/>
      <c r="ABS45" s="46"/>
      <c r="ABT45" s="46"/>
      <c r="ABU45" s="46"/>
      <c r="ABV45" s="46"/>
      <c r="ABW45" s="46"/>
      <c r="ABX45" s="46"/>
      <c r="ABY45" s="46"/>
      <c r="ABZ45" s="46"/>
      <c r="ACA45" s="46"/>
      <c r="ACB45" s="46"/>
      <c r="ACC45" s="46"/>
      <c r="ACD45" s="46"/>
      <c r="ACE45" s="46"/>
      <c r="ACF45" s="46"/>
      <c r="ACG45" s="46"/>
      <c r="ACH45" s="46"/>
      <c r="ACI45" s="46"/>
      <c r="ACJ45" s="46"/>
      <c r="ACK45" s="46"/>
      <c r="ACL45" s="46"/>
      <c r="ACM45" s="46"/>
      <c r="ACN45" s="46"/>
      <c r="ACO45" s="46"/>
      <c r="ACP45" s="46"/>
      <c r="ACQ45" s="46"/>
      <c r="ACR45" s="46"/>
      <c r="ACS45" s="46"/>
      <c r="ACT45" s="46"/>
      <c r="ACU45" s="46"/>
      <c r="ACV45" s="46"/>
      <c r="ACW45" s="46"/>
      <c r="ACX45" s="46"/>
      <c r="ACY45" s="46"/>
      <c r="ACZ45" s="46"/>
      <c r="ADA45" s="46"/>
      <c r="ADB45" s="46"/>
      <c r="ADC45" s="46"/>
      <c r="ADD45" s="46"/>
      <c r="ADE45" s="46"/>
      <c r="ADF45" s="46"/>
      <c r="ADG45" s="46"/>
      <c r="ADH45" s="46"/>
      <c r="ADI45" s="46"/>
      <c r="ADJ45" s="46"/>
      <c r="ADK45" s="46"/>
      <c r="ADL45" s="46"/>
      <c r="ADM45" s="46"/>
      <c r="ADN45" s="46"/>
      <c r="ADO45" s="46"/>
      <c r="ADP45" s="46"/>
      <c r="ADQ45" s="46"/>
      <c r="ADR45" s="46"/>
      <c r="ADS45" s="46"/>
      <c r="ADT45" s="46"/>
      <c r="ADU45" s="46"/>
      <c r="ADV45" s="46"/>
      <c r="ADW45" s="46"/>
      <c r="ADX45" s="46"/>
      <c r="ADY45" s="46"/>
      <c r="ADZ45" s="46"/>
      <c r="AEA45" s="46"/>
      <c r="AEB45" s="46"/>
      <c r="AEC45" s="46"/>
      <c r="AED45" s="46"/>
      <c r="AEE45" s="46"/>
      <c r="AEF45" s="46"/>
      <c r="AEG45" s="46"/>
      <c r="AEH45" s="46"/>
      <c r="AEI45" s="46"/>
      <c r="AEJ45" s="46"/>
      <c r="AEK45" s="46"/>
      <c r="AEL45" s="46"/>
      <c r="AEM45" s="46"/>
      <c r="AEN45" s="46"/>
      <c r="AEO45" s="46"/>
      <c r="AEP45" s="46"/>
      <c r="AEQ45" s="46"/>
      <c r="AER45" s="46"/>
      <c r="AES45" s="46"/>
      <c r="AET45" s="46"/>
      <c r="AEU45" s="46"/>
      <c r="AEV45" s="46"/>
      <c r="AEW45" s="46"/>
      <c r="AEX45" s="46"/>
      <c r="AEY45" s="46"/>
      <c r="AEZ45" s="46"/>
      <c r="AFA45" s="46"/>
      <c r="AFB45" s="46"/>
      <c r="AFC45" s="46"/>
      <c r="AFD45" s="46"/>
      <c r="AFE45" s="46"/>
      <c r="AFF45" s="46"/>
      <c r="AFG45" s="46"/>
      <c r="AFH45" s="46"/>
      <c r="AFI45" s="46"/>
      <c r="AFJ45" s="46"/>
      <c r="AFK45" s="46"/>
      <c r="AFL45" s="46"/>
      <c r="AFM45" s="46"/>
      <c r="AFN45" s="46"/>
      <c r="AFO45" s="46"/>
      <c r="AFP45" s="46"/>
      <c r="AFQ45" s="46"/>
      <c r="AFR45" s="46"/>
      <c r="AFS45" s="46"/>
      <c r="AFT45" s="46"/>
      <c r="AFU45" s="46"/>
      <c r="AFV45" s="46"/>
      <c r="AFW45" s="46"/>
      <c r="AFX45" s="46"/>
      <c r="AFY45" s="46"/>
      <c r="AFZ45" s="46"/>
      <c r="AGA45" s="46"/>
      <c r="AGB45" s="46"/>
      <c r="AGC45" s="46"/>
      <c r="AGD45" s="46"/>
      <c r="AGE45" s="46"/>
      <c r="AGF45" s="46"/>
      <c r="AGG45" s="46"/>
      <c r="AGH45" s="46"/>
      <c r="AGI45" s="46"/>
      <c r="AGJ45" s="46"/>
      <c r="AGK45" s="46"/>
      <c r="AGL45" s="46"/>
      <c r="AGM45" s="46"/>
      <c r="AGN45" s="46"/>
      <c r="AGO45" s="46"/>
      <c r="AGP45" s="46"/>
      <c r="AGQ45" s="46"/>
      <c r="AGR45" s="46"/>
      <c r="AGS45" s="46"/>
      <c r="AGT45" s="46"/>
      <c r="AGU45" s="46"/>
      <c r="AGV45" s="46"/>
      <c r="AGW45" s="46"/>
      <c r="AGX45" s="46"/>
      <c r="AGY45" s="46"/>
      <c r="AGZ45" s="46"/>
      <c r="AHA45" s="46"/>
      <c r="AHB45" s="46"/>
      <c r="AHC45" s="46"/>
      <c r="AHD45" s="46"/>
      <c r="AHE45" s="46"/>
      <c r="AHF45" s="46"/>
      <c r="AHG45" s="46"/>
      <c r="AHH45" s="46"/>
      <c r="AHI45" s="46"/>
      <c r="AHJ45" s="46"/>
      <c r="AHK45" s="46"/>
      <c r="AHL45" s="46"/>
      <c r="AHM45" s="46"/>
      <c r="AHN45" s="46"/>
      <c r="AHO45" s="46"/>
      <c r="AHP45" s="46"/>
      <c r="AHQ45" s="46"/>
      <c r="AHR45" s="46"/>
      <c r="AHS45" s="46"/>
      <c r="AHT45" s="46"/>
      <c r="AHU45" s="46"/>
      <c r="AHV45" s="46"/>
      <c r="AHW45" s="46"/>
      <c r="AHX45" s="46"/>
      <c r="AHY45" s="46"/>
      <c r="AHZ45" s="46"/>
      <c r="AIA45" s="46"/>
      <c r="AIB45" s="46"/>
      <c r="AIC45" s="46"/>
      <c r="AID45" s="46"/>
      <c r="AIE45" s="46"/>
      <c r="AIF45" s="46"/>
      <c r="AIG45" s="46"/>
      <c r="AIH45" s="46"/>
      <c r="AII45" s="46"/>
      <c r="AIJ45" s="46"/>
      <c r="AIK45" s="46"/>
      <c r="AIL45" s="46"/>
      <c r="AIM45" s="46"/>
      <c r="AIN45" s="46"/>
      <c r="AIO45" s="46"/>
      <c r="AIP45" s="46"/>
      <c r="AIQ45" s="46"/>
      <c r="AIR45" s="46"/>
      <c r="AIS45" s="46"/>
      <c r="AIT45" s="46"/>
      <c r="AIU45" s="46"/>
      <c r="AIV45" s="46"/>
      <c r="AIW45" s="46"/>
      <c r="AIX45" s="46"/>
      <c r="AIY45" s="46"/>
      <c r="AIZ45" s="46"/>
      <c r="AJA45" s="46"/>
      <c r="AJB45" s="46"/>
      <c r="AJC45" s="46"/>
      <c r="AJD45" s="46"/>
      <c r="AJE45" s="46"/>
      <c r="AJF45" s="46"/>
      <c r="AJG45" s="46"/>
      <c r="AJH45" s="46"/>
      <c r="AJI45" s="46"/>
      <c r="AJJ45" s="46"/>
      <c r="AJK45" s="46"/>
      <c r="AJL45" s="46"/>
      <c r="AJM45" s="46"/>
      <c r="AJN45" s="46"/>
      <c r="AJO45" s="46"/>
      <c r="AJP45" s="46"/>
      <c r="AJQ45" s="46"/>
      <c r="AJR45" s="46"/>
      <c r="AJS45" s="46"/>
      <c r="AJT45" s="46"/>
      <c r="AJU45" s="46"/>
      <c r="AJV45" s="46"/>
      <c r="AJW45" s="46"/>
      <c r="AJX45" s="46"/>
      <c r="AJY45" s="46"/>
      <c r="AJZ45" s="46"/>
      <c r="AKA45" s="46"/>
      <c r="AKB45" s="46"/>
      <c r="AKC45" s="46"/>
      <c r="AKD45" s="46"/>
      <c r="AKE45" s="46"/>
      <c r="AKF45" s="46"/>
      <c r="AKG45" s="46"/>
      <c r="AKH45" s="46"/>
      <c r="AKI45" s="46"/>
      <c r="AKJ45" s="46"/>
      <c r="AKK45" s="46"/>
      <c r="AKL45" s="46"/>
      <c r="AKM45" s="46"/>
      <c r="AKN45" s="46"/>
      <c r="AKO45" s="46"/>
      <c r="AKP45" s="46"/>
      <c r="AKQ45" s="46"/>
      <c r="AKR45" s="46"/>
      <c r="AKS45" s="46"/>
      <c r="AKT45" s="46"/>
      <c r="AKU45" s="46"/>
      <c r="AKV45" s="46"/>
      <c r="AKW45" s="46"/>
      <c r="AKX45" s="46"/>
      <c r="AKY45" s="46"/>
      <c r="AKZ45" s="46"/>
      <c r="ALA45" s="46"/>
      <c r="ALB45" s="46"/>
      <c r="ALC45" s="46"/>
      <c r="ALD45" s="46"/>
      <c r="ALE45" s="46"/>
      <c r="ALF45" s="46"/>
      <c r="ALG45" s="46"/>
      <c r="ALH45" s="46"/>
      <c r="ALI45" s="46"/>
      <c r="ALJ45" s="46"/>
      <c r="ALK45" s="46"/>
      <c r="ALL45" s="46"/>
      <c r="ALM45" s="46"/>
      <c r="ALN45" s="46"/>
      <c r="ALO45" s="46"/>
      <c r="ALP45" s="46"/>
      <c r="ALQ45" s="46"/>
      <c r="ALR45" s="46"/>
      <c r="ALS45" s="46"/>
      <c r="ALT45" s="46"/>
      <c r="ALU45" s="46"/>
      <c r="ALV45" s="46"/>
      <c r="ALW45" s="46"/>
      <c r="ALX45" s="46"/>
      <c r="ALY45" s="46"/>
      <c r="ALZ45" s="46"/>
      <c r="AMA45" s="46"/>
      <c r="AMB45" s="46"/>
      <c r="AMC45" s="46"/>
      <c r="AMD45" s="46"/>
      <c r="AME45" s="46"/>
      <c r="AMF45" s="46"/>
      <c r="AMG45" s="46"/>
      <c r="AMH45" s="46"/>
      <c r="AMI45" s="46"/>
      <c r="AMJ45" s="46"/>
      <c r="AMK45" s="46"/>
      <c r="AML45" s="46"/>
      <c r="AMM45" s="46"/>
      <c r="AMN45" s="46"/>
      <c r="AMO45" s="46"/>
      <c r="AMP45" s="46"/>
      <c r="AMQ45" s="46"/>
      <c r="AMR45" s="46"/>
      <c r="AMS45" s="46"/>
      <c r="AMT45" s="46"/>
      <c r="AMU45" s="46"/>
      <c r="AMV45" s="46"/>
      <c r="AMW45" s="46"/>
      <c r="AMX45" s="46"/>
      <c r="AMY45" s="46"/>
      <c r="AMZ45" s="46"/>
      <c r="ANA45" s="46"/>
      <c r="ANB45" s="46"/>
      <c r="ANC45" s="46"/>
      <c r="AND45" s="46"/>
      <c r="ANE45" s="46"/>
      <c r="ANF45" s="46"/>
      <c r="ANG45" s="46"/>
      <c r="ANH45" s="46"/>
      <c r="ANI45" s="46"/>
      <c r="ANJ45" s="46"/>
      <c r="ANK45" s="46"/>
      <c r="ANL45" s="46"/>
      <c r="ANM45" s="46"/>
      <c r="ANN45" s="46"/>
      <c r="ANO45" s="46"/>
      <c r="ANP45" s="46"/>
      <c r="ANQ45" s="46"/>
      <c r="ANR45" s="46"/>
      <c r="ANS45" s="46"/>
      <c r="ANT45" s="46"/>
      <c r="ANU45" s="46"/>
      <c r="ANV45" s="46"/>
      <c r="ANW45" s="46"/>
      <c r="ANX45" s="46"/>
      <c r="ANY45" s="46"/>
      <c r="ANZ45" s="46"/>
      <c r="AOA45" s="46"/>
      <c r="AOB45" s="46"/>
      <c r="AOC45" s="46"/>
      <c r="AOD45" s="46"/>
      <c r="AOE45" s="46"/>
      <c r="AOF45" s="46"/>
      <c r="AOG45" s="46"/>
      <c r="AOH45" s="46"/>
      <c r="AOI45" s="46"/>
      <c r="AOJ45" s="46"/>
      <c r="AOK45" s="46"/>
      <c r="AOL45" s="46"/>
      <c r="AOM45" s="46"/>
      <c r="AON45" s="46"/>
      <c r="AOO45" s="46"/>
      <c r="AOP45" s="46"/>
      <c r="AOQ45" s="46"/>
      <c r="AOR45" s="46"/>
      <c r="AOS45" s="46"/>
      <c r="AOT45" s="46"/>
      <c r="AOU45" s="46"/>
      <c r="AOV45" s="46"/>
      <c r="AOW45" s="46"/>
      <c r="AOX45" s="46"/>
      <c r="AOY45" s="46"/>
      <c r="AOZ45" s="46"/>
      <c r="APA45" s="46"/>
      <c r="APB45" s="46"/>
      <c r="APC45" s="46"/>
      <c r="APD45" s="46"/>
      <c r="APE45" s="46"/>
      <c r="APF45" s="46"/>
      <c r="APG45" s="46"/>
      <c r="APH45" s="46"/>
      <c r="API45" s="46"/>
      <c r="APJ45" s="46"/>
      <c r="APK45" s="46"/>
      <c r="APL45" s="46"/>
      <c r="APM45" s="46"/>
      <c r="APN45" s="46"/>
      <c r="APO45" s="46"/>
      <c r="APP45" s="46"/>
      <c r="APQ45" s="46"/>
      <c r="APR45" s="46"/>
      <c r="APS45" s="46"/>
      <c r="APT45" s="46"/>
      <c r="APU45" s="46"/>
      <c r="APV45" s="46"/>
      <c r="APW45" s="46"/>
      <c r="APX45" s="46"/>
      <c r="APY45" s="46"/>
      <c r="APZ45" s="46"/>
      <c r="AQA45" s="46"/>
      <c r="AQB45" s="46"/>
      <c r="AQC45" s="46"/>
      <c r="AQD45" s="46"/>
      <c r="AQE45" s="46"/>
      <c r="AQF45" s="46"/>
      <c r="AQG45" s="46"/>
      <c r="AQH45" s="46"/>
      <c r="AQI45" s="46"/>
      <c r="AQJ45" s="46"/>
      <c r="AQK45" s="46"/>
      <c r="AQL45" s="46"/>
      <c r="AQM45" s="46"/>
      <c r="AQN45" s="46"/>
      <c r="AQO45" s="46"/>
      <c r="AQP45" s="46"/>
      <c r="AQQ45" s="46"/>
      <c r="AQR45" s="46"/>
      <c r="AQS45" s="46"/>
      <c r="AQT45" s="46"/>
      <c r="AQU45" s="46"/>
      <c r="AQV45" s="46"/>
      <c r="AQW45" s="46"/>
      <c r="AQX45" s="46"/>
      <c r="AQY45" s="46"/>
      <c r="AQZ45" s="46"/>
      <c r="ARA45" s="46"/>
      <c r="ARB45" s="46"/>
      <c r="ARC45" s="46"/>
      <c r="ARD45" s="46"/>
      <c r="ARE45" s="46"/>
      <c r="ARF45" s="46"/>
      <c r="ARG45" s="46"/>
      <c r="ARH45" s="46"/>
      <c r="ARI45" s="46"/>
      <c r="ARJ45" s="46"/>
      <c r="ARK45" s="46"/>
      <c r="ARL45" s="46"/>
      <c r="ARM45" s="46"/>
      <c r="ARN45" s="46"/>
      <c r="ARO45" s="46"/>
      <c r="ARP45" s="46"/>
      <c r="ARQ45" s="46"/>
      <c r="ARR45" s="46"/>
      <c r="ARS45" s="46"/>
      <c r="ART45" s="46"/>
      <c r="ARU45" s="46"/>
      <c r="ARV45" s="46"/>
      <c r="ARW45" s="46"/>
      <c r="ARX45" s="46"/>
      <c r="ARY45" s="46"/>
      <c r="ARZ45" s="46"/>
      <c r="ASA45" s="46"/>
      <c r="ASB45" s="46"/>
      <c r="ASC45" s="46"/>
      <c r="ASD45" s="46"/>
      <c r="ASE45" s="46"/>
      <c r="ASF45" s="46"/>
      <c r="ASG45" s="46"/>
      <c r="ASH45" s="46"/>
      <c r="ASI45" s="46"/>
      <c r="ASJ45" s="46"/>
      <c r="ASK45" s="46"/>
      <c r="ASL45" s="46"/>
      <c r="ASM45" s="46"/>
      <c r="ASN45" s="46"/>
      <c r="ASO45" s="46"/>
      <c r="ASP45" s="46"/>
      <c r="ASQ45" s="46"/>
      <c r="ASR45" s="46"/>
      <c r="ASS45" s="46"/>
      <c r="AST45" s="46"/>
      <c r="ASU45" s="46"/>
      <c r="ASV45" s="46"/>
      <c r="ASW45" s="46"/>
      <c r="ASX45" s="46"/>
      <c r="ASY45" s="46"/>
      <c r="ASZ45" s="46"/>
      <c r="ATA45" s="46"/>
      <c r="ATB45" s="46"/>
      <c r="ATC45" s="46"/>
      <c r="ATD45" s="46"/>
      <c r="ATE45" s="46"/>
      <c r="ATF45" s="46"/>
      <c r="ATG45" s="46"/>
      <c r="ATH45" s="46"/>
      <c r="ATI45" s="46"/>
      <c r="ATJ45" s="46"/>
      <c r="ATK45" s="46"/>
      <c r="ATL45" s="46"/>
      <c r="ATM45" s="46"/>
      <c r="ATN45" s="46"/>
      <c r="ATO45" s="46"/>
      <c r="ATP45" s="46"/>
      <c r="ATQ45" s="46"/>
      <c r="ATR45" s="46"/>
      <c r="ATS45" s="46"/>
      <c r="ATT45" s="46"/>
      <c r="ATU45" s="46"/>
      <c r="ATV45" s="46"/>
      <c r="ATW45" s="46"/>
      <c r="ATX45" s="46"/>
      <c r="ATY45" s="46"/>
      <c r="ATZ45" s="46"/>
      <c r="AUA45" s="46"/>
      <c r="AUB45" s="46"/>
      <c r="AUC45" s="46"/>
      <c r="AUD45" s="46"/>
      <c r="AUE45" s="46"/>
      <c r="AUF45" s="46"/>
      <c r="AUG45" s="46"/>
      <c r="AUH45" s="46"/>
      <c r="AUI45" s="46"/>
      <c r="AUJ45" s="46"/>
      <c r="AUK45" s="46"/>
      <c r="AUL45" s="46"/>
      <c r="AUM45" s="46"/>
      <c r="AUN45" s="46"/>
      <c r="AUO45" s="46"/>
      <c r="AUP45" s="46"/>
      <c r="AUQ45" s="46"/>
      <c r="AUR45" s="46"/>
      <c r="AUS45" s="46"/>
      <c r="AUT45" s="46"/>
      <c r="AUU45" s="46"/>
      <c r="AUV45" s="46"/>
      <c r="AUW45" s="46"/>
      <c r="AUX45" s="46"/>
      <c r="AUY45" s="46"/>
      <c r="AUZ45" s="46"/>
      <c r="AVA45" s="46"/>
      <c r="AVB45" s="46"/>
      <c r="AVC45" s="46"/>
      <c r="AVD45" s="46"/>
      <c r="AVE45" s="46"/>
      <c r="AVF45" s="46"/>
      <c r="AVG45" s="46"/>
      <c r="AVH45" s="46"/>
      <c r="AVI45" s="46"/>
      <c r="AVJ45" s="46"/>
      <c r="AVK45" s="46"/>
      <c r="AVL45" s="46"/>
      <c r="AVM45" s="46"/>
      <c r="AVN45" s="46"/>
      <c r="AVO45" s="46"/>
      <c r="AVP45" s="46"/>
      <c r="AVQ45" s="46"/>
      <c r="AVR45" s="46"/>
      <c r="AVS45" s="46"/>
      <c r="AVT45" s="46"/>
      <c r="AVU45" s="46"/>
      <c r="AVV45" s="46"/>
      <c r="AVW45" s="46"/>
      <c r="AVX45" s="46"/>
      <c r="AVY45" s="46"/>
      <c r="AVZ45" s="46"/>
      <c r="AWA45" s="46"/>
      <c r="AWB45" s="46"/>
      <c r="AWC45" s="46"/>
      <c r="AWD45" s="46"/>
      <c r="AWE45" s="46"/>
      <c r="AWF45" s="46"/>
      <c r="AWG45" s="46"/>
      <c r="AWH45" s="46"/>
      <c r="AWI45" s="46"/>
      <c r="AWJ45" s="46"/>
      <c r="AWK45" s="46"/>
      <c r="AWL45" s="46"/>
      <c r="AWM45" s="46"/>
      <c r="AWN45" s="46"/>
      <c r="AWO45" s="46"/>
      <c r="AWP45" s="46"/>
      <c r="AWQ45" s="46"/>
      <c r="AWR45" s="46"/>
      <c r="AWS45" s="46"/>
      <c r="AWT45" s="46"/>
      <c r="AWU45" s="46"/>
      <c r="AWV45" s="46"/>
      <c r="AWW45" s="46"/>
      <c r="AWX45" s="46"/>
      <c r="AWY45" s="46"/>
      <c r="AWZ45" s="46"/>
      <c r="AXA45" s="46"/>
      <c r="AXB45" s="46"/>
      <c r="AXC45" s="46"/>
      <c r="AXD45" s="46"/>
      <c r="AXE45" s="46"/>
      <c r="AXF45" s="46"/>
      <c r="AXG45" s="46"/>
      <c r="AXH45" s="46"/>
      <c r="AXI45" s="46"/>
      <c r="AXJ45" s="46"/>
      <c r="AXK45" s="46"/>
      <c r="AXL45" s="46"/>
      <c r="AXM45" s="46"/>
      <c r="AXN45" s="46"/>
      <c r="AXO45" s="46"/>
      <c r="AXP45" s="46"/>
      <c r="AXQ45" s="46"/>
      <c r="AXR45" s="46"/>
      <c r="AXS45" s="46"/>
      <c r="AXT45" s="46"/>
      <c r="AXU45" s="46"/>
      <c r="AXV45" s="46"/>
      <c r="AXW45" s="46"/>
      <c r="AXX45" s="46"/>
      <c r="AXY45" s="46"/>
      <c r="AXZ45" s="46"/>
      <c r="AYA45" s="46"/>
      <c r="AYB45" s="46"/>
      <c r="AYC45" s="46"/>
      <c r="AYD45" s="46"/>
      <c r="AYE45" s="46"/>
      <c r="AYF45" s="46"/>
      <c r="AYG45" s="46"/>
      <c r="AYH45" s="46"/>
      <c r="AYI45" s="46"/>
      <c r="AYJ45" s="46"/>
      <c r="AYK45" s="46"/>
      <c r="AYL45" s="46"/>
      <c r="AYM45" s="46"/>
      <c r="AYN45" s="46"/>
      <c r="AYO45" s="46"/>
      <c r="AYP45" s="46"/>
      <c r="AYQ45" s="46"/>
      <c r="AYR45" s="46"/>
      <c r="AYS45" s="46"/>
      <c r="AYT45" s="46"/>
      <c r="AYU45" s="46"/>
      <c r="AYV45" s="46"/>
      <c r="AYW45" s="46"/>
      <c r="AYX45" s="46"/>
      <c r="AYY45" s="46"/>
      <c r="AYZ45" s="46"/>
      <c r="AZA45" s="46"/>
      <c r="AZB45" s="46"/>
      <c r="AZC45" s="46"/>
      <c r="AZD45" s="46"/>
      <c r="AZE45" s="46"/>
      <c r="AZF45" s="46"/>
      <c r="AZG45" s="46"/>
      <c r="AZH45" s="46"/>
      <c r="AZI45" s="46"/>
      <c r="AZJ45" s="46"/>
      <c r="AZK45" s="46"/>
      <c r="AZL45" s="46"/>
      <c r="AZM45" s="46"/>
      <c r="AZN45" s="46"/>
      <c r="AZO45" s="46"/>
      <c r="AZP45" s="46"/>
      <c r="AZQ45" s="46"/>
      <c r="AZR45" s="46"/>
      <c r="AZS45" s="46"/>
      <c r="AZT45" s="46"/>
      <c r="AZU45" s="46"/>
      <c r="AZV45" s="46"/>
      <c r="AZW45" s="46"/>
      <c r="AZX45" s="46"/>
      <c r="AZY45" s="46"/>
      <c r="AZZ45" s="46"/>
      <c r="BAA45" s="46"/>
      <c r="BAB45" s="46"/>
      <c r="BAC45" s="46"/>
      <c r="BAD45" s="46"/>
      <c r="BAE45" s="46"/>
      <c r="BAF45" s="46"/>
      <c r="BAG45" s="46"/>
      <c r="BAH45" s="46"/>
      <c r="BAI45" s="46"/>
      <c r="BAJ45" s="46"/>
      <c r="BAK45" s="46"/>
      <c r="BAL45" s="46"/>
      <c r="BAM45" s="46"/>
      <c r="BAN45" s="46"/>
      <c r="BAO45" s="46"/>
      <c r="BAP45" s="46"/>
      <c r="BAQ45" s="46"/>
      <c r="BAR45" s="46"/>
      <c r="BAS45" s="46"/>
      <c r="BAT45" s="46"/>
      <c r="BAU45" s="46"/>
      <c r="BAV45" s="46"/>
      <c r="BAW45" s="46"/>
      <c r="BAX45" s="46"/>
      <c r="BAY45" s="46"/>
      <c r="BAZ45" s="46"/>
      <c r="BBA45" s="46"/>
      <c r="BBB45" s="46"/>
      <c r="BBC45" s="46"/>
      <c r="BBD45" s="46"/>
      <c r="BBE45" s="46"/>
      <c r="BBF45" s="46"/>
      <c r="BBG45" s="46"/>
      <c r="BBH45" s="46"/>
      <c r="BBI45" s="46"/>
      <c r="BBJ45" s="46"/>
      <c r="BBK45" s="46"/>
      <c r="BBL45" s="46"/>
      <c r="BBM45" s="46"/>
      <c r="BBN45" s="46"/>
      <c r="BBO45" s="46"/>
      <c r="BBP45" s="46"/>
      <c r="BBQ45" s="46"/>
      <c r="BBR45" s="46"/>
      <c r="BBS45" s="46"/>
      <c r="BBT45" s="46"/>
      <c r="BBU45" s="46"/>
      <c r="BBV45" s="46"/>
      <c r="BBW45" s="46"/>
      <c r="BBX45" s="46"/>
      <c r="BBY45" s="46"/>
      <c r="BBZ45" s="46"/>
      <c r="BCA45" s="46"/>
      <c r="BCB45" s="46"/>
      <c r="BCC45" s="46"/>
      <c r="BCD45" s="46"/>
      <c r="BCE45" s="46"/>
      <c r="BCF45" s="46"/>
      <c r="BCG45" s="46"/>
      <c r="BCH45" s="46"/>
      <c r="BCI45" s="46"/>
      <c r="BCJ45" s="46"/>
      <c r="BCK45" s="46"/>
      <c r="BCL45" s="46"/>
      <c r="BCM45" s="46"/>
      <c r="BCN45" s="46"/>
      <c r="BCO45" s="46"/>
      <c r="BCP45" s="46"/>
      <c r="BCQ45" s="46"/>
      <c r="BCR45" s="46"/>
      <c r="BCS45" s="46"/>
      <c r="BCT45" s="46"/>
      <c r="BCU45" s="46"/>
      <c r="BCV45" s="46"/>
      <c r="BCW45" s="46"/>
      <c r="BCX45" s="46"/>
      <c r="BCY45" s="46"/>
      <c r="BCZ45" s="46"/>
      <c r="BDA45" s="46"/>
      <c r="BDB45" s="46"/>
      <c r="BDC45" s="46"/>
      <c r="BDD45" s="46"/>
      <c r="BDE45" s="46"/>
      <c r="BDF45" s="46"/>
      <c r="BDG45" s="46"/>
      <c r="BDH45" s="46"/>
      <c r="BDI45" s="46"/>
      <c r="BDJ45" s="46"/>
      <c r="BDK45" s="46"/>
      <c r="BDL45" s="46"/>
      <c r="BDM45" s="46"/>
      <c r="BDN45" s="46"/>
      <c r="BDO45" s="46"/>
      <c r="BDP45" s="46"/>
      <c r="BDQ45" s="46"/>
      <c r="BDR45" s="46"/>
      <c r="BDS45" s="46"/>
      <c r="BDT45" s="46"/>
      <c r="BDU45" s="46"/>
      <c r="BDV45" s="46"/>
      <c r="BDW45" s="46"/>
      <c r="BDX45" s="46"/>
      <c r="BDY45" s="46"/>
      <c r="BDZ45" s="46"/>
      <c r="BEA45" s="46"/>
      <c r="BEB45" s="46"/>
      <c r="BEC45" s="46"/>
      <c r="BED45" s="46"/>
      <c r="BEE45" s="46"/>
      <c r="BEF45" s="46"/>
      <c r="BEG45" s="46"/>
      <c r="BEH45" s="46"/>
      <c r="BEI45" s="46"/>
      <c r="BEJ45" s="46"/>
      <c r="BEK45" s="46"/>
      <c r="BEL45" s="46"/>
      <c r="BEM45" s="46"/>
      <c r="BEN45" s="46"/>
      <c r="BEO45" s="46"/>
      <c r="BEP45" s="46"/>
      <c r="BEQ45" s="46"/>
      <c r="BER45" s="46"/>
      <c r="BES45" s="46"/>
      <c r="BET45" s="46"/>
      <c r="BEU45" s="46"/>
      <c r="BEV45" s="46"/>
      <c r="BEW45" s="46"/>
      <c r="BEX45" s="46"/>
      <c r="BEY45" s="46"/>
      <c r="BEZ45" s="46"/>
      <c r="BFA45" s="46"/>
      <c r="BFB45" s="46"/>
      <c r="BFC45" s="46"/>
      <c r="BFD45" s="46"/>
      <c r="BFE45" s="46"/>
      <c r="BFF45" s="46"/>
      <c r="BFG45" s="46"/>
      <c r="BFH45" s="46"/>
      <c r="BFI45" s="46"/>
      <c r="BFJ45" s="46"/>
      <c r="BFK45" s="46"/>
      <c r="BFL45" s="46"/>
      <c r="BFM45" s="46"/>
      <c r="BFN45" s="46"/>
      <c r="BFO45" s="46"/>
      <c r="BFP45" s="46"/>
      <c r="BFQ45" s="46"/>
      <c r="BFR45" s="46"/>
      <c r="BFS45" s="46"/>
      <c r="BFT45" s="46"/>
      <c r="BFU45" s="46"/>
      <c r="BFV45" s="46"/>
      <c r="BFW45" s="46"/>
      <c r="BFX45" s="46"/>
      <c r="BFY45" s="46"/>
      <c r="BFZ45" s="46"/>
      <c r="BGA45" s="46"/>
      <c r="BGB45" s="46"/>
      <c r="BGC45" s="46"/>
      <c r="BGD45" s="46"/>
      <c r="BGE45" s="46"/>
      <c r="BGF45" s="46"/>
      <c r="BGG45" s="46"/>
      <c r="BGH45" s="46"/>
      <c r="BGI45" s="46"/>
      <c r="BGJ45" s="46"/>
      <c r="BGK45" s="46"/>
      <c r="BGL45" s="46"/>
      <c r="BGM45" s="46"/>
      <c r="BGN45" s="46"/>
      <c r="BGO45" s="46"/>
      <c r="BGP45" s="46"/>
      <c r="BGQ45" s="46"/>
      <c r="BGR45" s="46"/>
      <c r="BGS45" s="46"/>
      <c r="BGT45" s="46"/>
      <c r="BGU45" s="46"/>
      <c r="BGV45" s="46"/>
      <c r="BGW45" s="46"/>
      <c r="BGX45" s="46"/>
      <c r="BGY45" s="46"/>
      <c r="BGZ45" s="46"/>
      <c r="BHA45" s="46"/>
      <c r="BHB45" s="46"/>
      <c r="BHC45" s="46"/>
      <c r="BHD45" s="46"/>
      <c r="BHE45" s="46"/>
      <c r="BHF45" s="46"/>
      <c r="BHG45" s="46"/>
      <c r="BHH45" s="46"/>
      <c r="BHI45" s="46"/>
      <c r="BHJ45" s="46"/>
      <c r="BHK45" s="46"/>
      <c r="BHL45" s="46"/>
      <c r="BHM45" s="46"/>
      <c r="BHN45" s="46"/>
      <c r="BHO45" s="46"/>
      <c r="BHP45" s="46"/>
      <c r="BHQ45" s="46"/>
      <c r="BHR45" s="46"/>
      <c r="BHS45" s="46"/>
      <c r="BHT45" s="46"/>
      <c r="BHU45" s="46"/>
      <c r="BHV45" s="46"/>
      <c r="BHW45" s="46"/>
      <c r="BHX45" s="46"/>
      <c r="BHY45" s="46"/>
      <c r="BHZ45" s="46"/>
      <c r="BIA45" s="46"/>
      <c r="BIB45" s="46"/>
      <c r="BIC45" s="46"/>
      <c r="BID45" s="46"/>
      <c r="BIE45" s="46"/>
      <c r="BIF45" s="46"/>
      <c r="BIG45" s="46"/>
      <c r="BIH45" s="46"/>
      <c r="BII45" s="46"/>
      <c r="BIJ45" s="46"/>
      <c r="BIK45" s="46"/>
      <c r="BIL45" s="46"/>
      <c r="BIM45" s="46"/>
      <c r="BIN45" s="46"/>
      <c r="BIO45" s="46"/>
      <c r="BIP45" s="46"/>
      <c r="BIQ45" s="46"/>
      <c r="BIR45" s="46"/>
      <c r="BIS45" s="46"/>
      <c r="BIT45" s="46"/>
      <c r="BIU45" s="46"/>
      <c r="BIV45" s="46"/>
      <c r="BIW45" s="46"/>
      <c r="BIX45" s="46"/>
      <c r="BIY45" s="46"/>
      <c r="BIZ45" s="46"/>
      <c r="BJA45" s="46"/>
      <c r="BJB45" s="46"/>
      <c r="BJC45" s="46"/>
      <c r="BJD45" s="46"/>
      <c r="BJE45" s="46"/>
      <c r="BJF45" s="46"/>
      <c r="BJG45" s="46"/>
      <c r="BJH45" s="46"/>
      <c r="BJI45" s="46"/>
      <c r="BJJ45" s="46"/>
      <c r="BJK45" s="46"/>
      <c r="BJL45" s="46"/>
      <c r="BJM45" s="46"/>
      <c r="BJN45" s="46"/>
      <c r="BJO45" s="46"/>
      <c r="BJP45" s="46"/>
      <c r="BJQ45" s="46"/>
      <c r="BJR45" s="46"/>
      <c r="BJS45" s="46"/>
      <c r="BJT45" s="46"/>
      <c r="BJU45" s="46"/>
      <c r="BJV45" s="46"/>
      <c r="BJW45" s="46"/>
      <c r="BJX45" s="46"/>
      <c r="BJY45" s="46"/>
      <c r="BJZ45" s="46"/>
      <c r="BKA45" s="46"/>
      <c r="BKB45" s="46"/>
      <c r="BKC45" s="46"/>
      <c r="BKD45" s="46"/>
      <c r="BKE45" s="46"/>
      <c r="BKF45" s="46"/>
      <c r="BKG45" s="46"/>
      <c r="BKH45" s="46"/>
      <c r="BKI45" s="46"/>
      <c r="BKJ45" s="46"/>
      <c r="BKK45" s="46"/>
      <c r="BKL45" s="46"/>
      <c r="BKM45" s="46"/>
      <c r="BKN45" s="46"/>
      <c r="BKO45" s="46"/>
      <c r="BKP45" s="46"/>
      <c r="BKQ45" s="46"/>
      <c r="BKR45" s="46"/>
      <c r="BKS45" s="46"/>
      <c r="BKT45" s="46"/>
      <c r="BKU45" s="46"/>
      <c r="BKV45" s="46"/>
      <c r="BKW45" s="46"/>
      <c r="BKX45" s="46"/>
      <c r="BKY45" s="46"/>
      <c r="BKZ45" s="46"/>
      <c r="BLA45" s="46"/>
      <c r="BLB45" s="46"/>
      <c r="BLC45" s="46"/>
      <c r="BLD45" s="46"/>
      <c r="BLE45" s="46"/>
      <c r="BLF45" s="46"/>
      <c r="BLG45" s="46"/>
      <c r="BLH45" s="46"/>
      <c r="BLI45" s="46"/>
      <c r="BLJ45" s="46"/>
      <c r="BLK45" s="46"/>
      <c r="BLL45" s="46"/>
      <c r="BLM45" s="46"/>
      <c r="BLN45" s="46"/>
      <c r="BLO45" s="46"/>
      <c r="BLP45" s="46"/>
      <c r="BLQ45" s="46"/>
      <c r="BLR45" s="46"/>
      <c r="BLS45" s="46"/>
      <c r="BLT45" s="46"/>
      <c r="BLU45" s="46"/>
      <c r="BLV45" s="46"/>
      <c r="BLW45" s="46"/>
      <c r="BLX45" s="46"/>
      <c r="BLY45" s="46"/>
      <c r="BLZ45" s="46"/>
      <c r="BMA45" s="46"/>
      <c r="BMB45" s="46"/>
      <c r="BMC45" s="46"/>
      <c r="BMD45" s="46"/>
      <c r="BME45" s="46"/>
      <c r="BMF45" s="46"/>
      <c r="BMG45" s="46"/>
      <c r="BMH45" s="46"/>
      <c r="BMI45" s="46"/>
      <c r="BMJ45" s="46"/>
      <c r="BMK45" s="46"/>
      <c r="BML45" s="46"/>
      <c r="BMM45" s="46"/>
      <c r="BMN45" s="46"/>
      <c r="BMO45" s="46"/>
      <c r="BMP45" s="46"/>
      <c r="BMQ45" s="46"/>
      <c r="BMR45" s="46"/>
      <c r="BMS45" s="46"/>
      <c r="BMT45" s="46"/>
      <c r="BMU45" s="46"/>
      <c r="BMV45" s="46"/>
      <c r="BMW45" s="46"/>
      <c r="BMX45" s="46"/>
      <c r="BMY45" s="46"/>
      <c r="BMZ45" s="46"/>
      <c r="BNA45" s="46"/>
      <c r="BNB45" s="46"/>
      <c r="BNC45" s="46"/>
      <c r="BND45" s="46"/>
      <c r="BNE45" s="46"/>
      <c r="BNF45" s="46"/>
      <c r="BNG45" s="46"/>
      <c r="BNH45" s="46"/>
      <c r="BNI45" s="46"/>
      <c r="BNJ45" s="46"/>
      <c r="BNK45" s="46"/>
      <c r="BNL45" s="46"/>
      <c r="BNM45" s="46"/>
      <c r="BNN45" s="46"/>
      <c r="BNO45" s="46"/>
      <c r="BNP45" s="46"/>
      <c r="BNQ45" s="46"/>
      <c r="BNR45" s="46"/>
      <c r="BNS45" s="46"/>
      <c r="BNT45" s="46"/>
      <c r="BNU45" s="46"/>
      <c r="BNV45" s="46"/>
      <c r="BNW45" s="46"/>
      <c r="BNX45" s="46"/>
      <c r="BNY45" s="46"/>
      <c r="BNZ45" s="46"/>
      <c r="BOA45" s="46"/>
      <c r="BOB45" s="46"/>
      <c r="BOC45" s="46"/>
      <c r="BOD45" s="46"/>
      <c r="BOE45" s="46"/>
      <c r="BOF45" s="46"/>
      <c r="BOG45" s="46"/>
      <c r="BOH45" s="46"/>
      <c r="BOI45" s="46"/>
      <c r="BOJ45" s="46"/>
      <c r="BOK45" s="46"/>
      <c r="BOL45" s="46"/>
      <c r="BOM45" s="46"/>
      <c r="BON45" s="46"/>
      <c r="BOO45" s="46"/>
      <c r="BOP45" s="46"/>
      <c r="BOQ45" s="46"/>
      <c r="BOR45" s="46"/>
      <c r="BOS45" s="46"/>
      <c r="BOT45" s="46"/>
      <c r="BOU45" s="46"/>
      <c r="BOV45" s="46"/>
      <c r="BOW45" s="46"/>
      <c r="BOX45" s="46"/>
      <c r="BOY45" s="46"/>
      <c r="BOZ45" s="46"/>
      <c r="BPA45" s="46"/>
      <c r="BPB45" s="46"/>
      <c r="BPC45" s="46"/>
      <c r="BPD45" s="46"/>
      <c r="BPE45" s="46"/>
      <c r="BPF45" s="46"/>
      <c r="BPG45" s="46"/>
      <c r="BPH45" s="46"/>
      <c r="BPI45" s="46"/>
      <c r="BPJ45" s="46"/>
      <c r="BPK45" s="46"/>
      <c r="BPL45" s="46"/>
      <c r="BPM45" s="46"/>
      <c r="BPN45" s="46"/>
      <c r="BPO45" s="46"/>
      <c r="BPP45" s="46"/>
      <c r="BPQ45" s="46"/>
      <c r="BPR45" s="46"/>
      <c r="BPS45" s="46"/>
      <c r="BPT45" s="46"/>
      <c r="BPU45" s="46"/>
      <c r="BPV45" s="46"/>
      <c r="BPW45" s="46"/>
      <c r="BPX45" s="46"/>
      <c r="BPY45" s="46"/>
      <c r="BPZ45" s="46"/>
      <c r="BQA45" s="46"/>
      <c r="BQB45" s="46"/>
      <c r="BQC45" s="46"/>
      <c r="BQD45" s="46"/>
      <c r="BQE45" s="46"/>
      <c r="BQF45" s="46"/>
      <c r="BQG45" s="46"/>
      <c r="BQH45" s="46"/>
      <c r="BQI45" s="46"/>
      <c r="BQJ45" s="46"/>
      <c r="BQK45" s="46"/>
      <c r="BQL45" s="46"/>
      <c r="BQM45" s="46"/>
      <c r="BQN45" s="46"/>
      <c r="BQO45" s="46"/>
      <c r="BQP45" s="46"/>
      <c r="BQQ45" s="46"/>
      <c r="BQR45" s="46"/>
      <c r="BQS45" s="46"/>
      <c r="BQT45" s="46"/>
      <c r="BQU45" s="46"/>
      <c r="BQV45" s="46"/>
      <c r="BQW45" s="46"/>
      <c r="BQX45" s="46"/>
      <c r="BQY45" s="46"/>
      <c r="BQZ45" s="46"/>
      <c r="BRA45" s="46"/>
      <c r="BRB45" s="46"/>
      <c r="BRC45" s="46"/>
      <c r="BRD45" s="46"/>
      <c r="BRE45" s="46"/>
      <c r="BRF45" s="46"/>
      <c r="BRG45" s="46"/>
      <c r="BRH45" s="46"/>
      <c r="BRI45" s="46"/>
      <c r="BRJ45" s="46"/>
      <c r="BRK45" s="46"/>
      <c r="BRL45" s="46"/>
      <c r="BRM45" s="46"/>
      <c r="BRN45" s="46"/>
      <c r="BRO45" s="46"/>
      <c r="BRP45" s="46"/>
      <c r="BRQ45" s="46"/>
      <c r="BRR45" s="46"/>
      <c r="BRS45" s="46"/>
      <c r="BRT45" s="46"/>
      <c r="BRU45" s="46"/>
      <c r="BRV45" s="46"/>
      <c r="BRW45" s="46"/>
      <c r="BRX45" s="46"/>
      <c r="BRY45" s="46"/>
      <c r="BRZ45" s="46"/>
      <c r="BSA45" s="46"/>
      <c r="BSB45" s="46"/>
      <c r="BSC45" s="46"/>
      <c r="BSD45" s="46"/>
      <c r="BSE45" s="46"/>
      <c r="BSF45" s="46"/>
      <c r="BSG45" s="46"/>
      <c r="BSH45" s="46"/>
      <c r="BSI45" s="46"/>
      <c r="BSJ45" s="46"/>
      <c r="BSK45" s="46"/>
      <c r="BSL45" s="46"/>
      <c r="BSM45" s="46"/>
      <c r="BSN45" s="46"/>
      <c r="BSO45" s="46"/>
      <c r="BSP45" s="46"/>
      <c r="BSQ45" s="46"/>
      <c r="BSR45" s="46"/>
      <c r="BSS45" s="46"/>
      <c r="BST45" s="46"/>
      <c r="BSU45" s="46"/>
      <c r="BSV45" s="46"/>
      <c r="BSW45" s="46"/>
      <c r="BSX45" s="46"/>
      <c r="BSY45" s="46"/>
      <c r="BSZ45" s="46"/>
      <c r="BTA45" s="46"/>
      <c r="BTB45" s="46"/>
      <c r="BTC45" s="46"/>
      <c r="BTD45" s="46"/>
      <c r="BTE45" s="46"/>
      <c r="BTF45" s="46"/>
      <c r="BTG45" s="46"/>
      <c r="BTH45" s="46"/>
      <c r="BTI45" s="46"/>
      <c r="BTJ45" s="46"/>
      <c r="BTK45" s="46"/>
      <c r="BTL45" s="46"/>
      <c r="BTM45" s="46"/>
      <c r="BTN45" s="46"/>
      <c r="BTO45" s="46"/>
      <c r="BTP45" s="46"/>
      <c r="BTQ45" s="46"/>
      <c r="BTR45" s="46"/>
      <c r="BTS45" s="46"/>
      <c r="BTT45" s="46"/>
      <c r="BTU45" s="46"/>
      <c r="BTV45" s="46"/>
      <c r="BTW45" s="46"/>
      <c r="BTX45" s="46"/>
      <c r="BTY45" s="46"/>
      <c r="BTZ45" s="46"/>
      <c r="BUA45" s="46"/>
      <c r="BUB45" s="46"/>
      <c r="BUC45" s="46"/>
      <c r="BUD45" s="46"/>
      <c r="BUE45" s="46"/>
      <c r="BUF45" s="46"/>
      <c r="BUG45" s="46"/>
      <c r="BUH45" s="46"/>
      <c r="BUI45" s="46"/>
      <c r="BUJ45" s="46"/>
      <c r="BUK45" s="46"/>
      <c r="BUL45" s="46"/>
      <c r="BUM45" s="46"/>
      <c r="BUN45" s="46"/>
      <c r="BUO45" s="46"/>
      <c r="BUP45" s="46"/>
      <c r="BUQ45" s="46"/>
      <c r="BUR45" s="46"/>
      <c r="BUS45" s="46"/>
      <c r="BUT45" s="46"/>
      <c r="BUU45" s="46"/>
      <c r="BUV45" s="46"/>
      <c r="BUW45" s="46"/>
      <c r="BUX45" s="46"/>
      <c r="BUY45" s="46"/>
      <c r="BUZ45" s="46"/>
      <c r="BVA45" s="46"/>
      <c r="BVB45" s="46"/>
      <c r="BVC45" s="46"/>
      <c r="BVD45" s="46"/>
      <c r="BVE45" s="46"/>
      <c r="BVF45" s="46"/>
      <c r="BVG45" s="46"/>
      <c r="BVH45" s="46"/>
      <c r="BVI45" s="46"/>
      <c r="BVJ45" s="46"/>
      <c r="BVK45" s="46"/>
      <c r="BVL45" s="46"/>
      <c r="BVM45" s="46"/>
      <c r="BVN45" s="46"/>
      <c r="BVO45" s="46"/>
      <c r="BVP45" s="46"/>
      <c r="BVQ45" s="46"/>
      <c r="BVR45" s="46"/>
      <c r="BVS45" s="46"/>
      <c r="BVT45" s="46"/>
      <c r="BVU45" s="46"/>
      <c r="BVV45" s="46"/>
      <c r="BVW45" s="46"/>
      <c r="BVX45" s="46"/>
      <c r="BVY45" s="46"/>
      <c r="BVZ45" s="46"/>
      <c r="BWA45" s="46"/>
      <c r="BWB45" s="46"/>
      <c r="BWC45" s="46"/>
      <c r="BWD45" s="46"/>
      <c r="BWE45" s="46"/>
      <c r="BWF45" s="46"/>
      <c r="BWG45" s="46"/>
      <c r="BWH45" s="46"/>
      <c r="BWI45" s="46"/>
      <c r="BWJ45" s="46"/>
      <c r="BWK45" s="46"/>
      <c r="BWL45" s="46"/>
      <c r="BWM45" s="46"/>
      <c r="BWN45" s="46"/>
      <c r="BWO45" s="46"/>
      <c r="BWP45" s="46"/>
      <c r="BWQ45" s="46"/>
      <c r="BWR45" s="46"/>
      <c r="BWS45" s="46"/>
      <c r="BWT45" s="46"/>
      <c r="BWU45" s="46"/>
      <c r="BWV45" s="46"/>
      <c r="BWW45" s="46"/>
      <c r="BWX45" s="46"/>
      <c r="BWY45" s="46"/>
      <c r="BWZ45" s="46"/>
      <c r="BXA45" s="46"/>
      <c r="BXB45" s="46"/>
      <c r="BXC45" s="46"/>
      <c r="BXD45" s="46"/>
      <c r="BXE45" s="46"/>
      <c r="BXF45" s="46"/>
      <c r="BXG45" s="46"/>
      <c r="BXH45" s="46"/>
      <c r="BXI45" s="46"/>
      <c r="BXJ45" s="46"/>
      <c r="BXK45" s="46"/>
      <c r="BXL45" s="46"/>
      <c r="BXM45" s="46"/>
      <c r="BXN45" s="46"/>
      <c r="BXO45" s="46"/>
      <c r="BXP45" s="46"/>
      <c r="BXQ45" s="46"/>
      <c r="BXR45" s="46"/>
      <c r="BXS45" s="46"/>
      <c r="BXT45" s="46"/>
      <c r="BXU45" s="46"/>
      <c r="BXV45" s="46"/>
      <c r="BXW45" s="46"/>
      <c r="BXX45" s="46"/>
      <c r="BXY45" s="46"/>
      <c r="BXZ45" s="46"/>
      <c r="BYA45" s="46"/>
      <c r="BYB45" s="46"/>
      <c r="BYC45" s="46"/>
      <c r="BYD45" s="46"/>
      <c r="BYE45" s="46"/>
      <c r="BYF45" s="46"/>
      <c r="BYG45" s="46"/>
      <c r="BYH45" s="46"/>
      <c r="BYI45" s="46"/>
      <c r="BYJ45" s="46"/>
      <c r="BYK45" s="46"/>
      <c r="BYL45" s="46"/>
      <c r="BYM45" s="46"/>
      <c r="BYN45" s="46"/>
      <c r="BYO45" s="46"/>
      <c r="BYP45" s="46"/>
      <c r="BYQ45" s="46"/>
      <c r="BYR45" s="46"/>
      <c r="BYS45" s="46"/>
      <c r="BYT45" s="46"/>
      <c r="BYU45" s="46"/>
      <c r="BYV45" s="46"/>
      <c r="BYW45" s="46"/>
      <c r="BYX45" s="46"/>
      <c r="BYY45" s="46"/>
      <c r="BYZ45" s="46"/>
      <c r="BZA45" s="46"/>
      <c r="BZB45" s="46"/>
      <c r="BZC45" s="46"/>
      <c r="BZD45" s="46"/>
      <c r="BZE45" s="46"/>
      <c r="BZF45" s="46"/>
      <c r="BZG45" s="46"/>
      <c r="BZH45" s="46"/>
      <c r="BZI45" s="46"/>
      <c r="BZJ45" s="46"/>
      <c r="BZK45" s="46"/>
      <c r="BZL45" s="46"/>
      <c r="BZM45" s="46"/>
      <c r="BZN45" s="46"/>
      <c r="BZO45" s="46"/>
      <c r="BZP45" s="46"/>
      <c r="BZQ45" s="46"/>
      <c r="BZR45" s="46"/>
      <c r="BZS45" s="46"/>
      <c r="BZT45" s="46"/>
      <c r="BZU45" s="46"/>
      <c r="BZV45" s="46"/>
      <c r="BZW45" s="46"/>
      <c r="BZX45" s="46"/>
      <c r="BZY45" s="46"/>
      <c r="BZZ45" s="46"/>
      <c r="CAA45" s="46"/>
      <c r="CAB45" s="46"/>
      <c r="CAC45" s="46"/>
      <c r="CAD45" s="46"/>
      <c r="CAE45" s="46"/>
      <c r="CAF45" s="46"/>
      <c r="CAG45" s="46"/>
      <c r="CAH45" s="46"/>
      <c r="CAI45" s="46"/>
      <c r="CAJ45" s="46"/>
      <c r="CAK45" s="46"/>
      <c r="CAL45" s="46"/>
      <c r="CAM45" s="46"/>
      <c r="CAN45" s="46"/>
      <c r="CAO45" s="46"/>
      <c r="CAP45" s="46"/>
      <c r="CAQ45" s="46"/>
      <c r="CAR45" s="46"/>
      <c r="CAS45" s="46"/>
      <c r="CAT45" s="46"/>
      <c r="CAU45" s="46"/>
      <c r="CAV45" s="46"/>
      <c r="CAW45" s="46"/>
      <c r="CAX45" s="46"/>
      <c r="CAY45" s="46"/>
      <c r="CAZ45" s="46"/>
      <c r="CBA45" s="46"/>
      <c r="CBB45" s="46"/>
      <c r="CBC45" s="46"/>
      <c r="CBD45" s="46"/>
      <c r="CBE45" s="46"/>
      <c r="CBF45" s="46"/>
      <c r="CBG45" s="46"/>
      <c r="CBH45" s="46"/>
      <c r="CBI45" s="46"/>
      <c r="CBJ45" s="46"/>
      <c r="CBK45" s="46"/>
      <c r="CBL45" s="46"/>
      <c r="CBM45" s="46"/>
      <c r="CBN45" s="46"/>
      <c r="CBO45" s="46"/>
      <c r="CBP45" s="46"/>
      <c r="CBQ45" s="46"/>
      <c r="CBR45" s="46"/>
      <c r="CBS45" s="46"/>
      <c r="CBT45" s="46"/>
      <c r="CBU45" s="46"/>
      <c r="CBV45" s="46"/>
      <c r="CBW45" s="46"/>
      <c r="CBX45" s="46"/>
      <c r="CBY45" s="46"/>
      <c r="CBZ45" s="46"/>
      <c r="CCA45" s="46"/>
      <c r="CCB45" s="46"/>
      <c r="CCC45" s="46"/>
      <c r="CCD45" s="46"/>
      <c r="CCE45" s="46"/>
      <c r="CCF45" s="46"/>
      <c r="CCG45" s="46"/>
      <c r="CCH45" s="46"/>
      <c r="CCI45" s="46"/>
      <c r="CCJ45" s="46"/>
      <c r="CCK45" s="46"/>
      <c r="CCL45" s="46"/>
      <c r="CCM45" s="46"/>
      <c r="CCN45" s="46"/>
      <c r="CCO45" s="46"/>
      <c r="CCP45" s="46"/>
      <c r="CCQ45" s="46"/>
      <c r="CCR45" s="46"/>
      <c r="CCS45" s="46"/>
      <c r="CCT45" s="46"/>
      <c r="CCU45" s="46"/>
      <c r="CCV45" s="46"/>
      <c r="CCW45" s="46"/>
      <c r="CCX45" s="46"/>
      <c r="CCY45" s="46"/>
      <c r="CCZ45" s="46"/>
      <c r="CDA45" s="46"/>
      <c r="CDB45" s="46"/>
      <c r="CDC45" s="46"/>
      <c r="CDD45" s="46"/>
      <c r="CDE45" s="46"/>
      <c r="CDF45" s="46"/>
      <c r="CDG45" s="46"/>
      <c r="CDH45" s="46"/>
      <c r="CDI45" s="46"/>
      <c r="CDJ45" s="46"/>
      <c r="CDK45" s="46"/>
      <c r="CDL45" s="46"/>
      <c r="CDM45" s="46"/>
      <c r="CDN45" s="46"/>
      <c r="CDO45" s="46"/>
      <c r="CDP45" s="46"/>
      <c r="CDQ45" s="46"/>
      <c r="CDR45" s="46"/>
      <c r="CDS45" s="46"/>
      <c r="CDT45" s="46"/>
      <c r="CDU45" s="46"/>
      <c r="CDV45" s="46"/>
      <c r="CDW45" s="46"/>
      <c r="CDX45" s="46"/>
      <c r="CDY45" s="46"/>
      <c r="CDZ45" s="46"/>
      <c r="CEA45" s="46"/>
      <c r="CEB45" s="46"/>
      <c r="CEC45" s="46"/>
      <c r="CED45" s="46"/>
      <c r="CEE45" s="46"/>
      <c r="CEF45" s="46"/>
      <c r="CEG45" s="46"/>
      <c r="CEH45" s="46"/>
      <c r="CEI45" s="46"/>
      <c r="CEJ45" s="46"/>
      <c r="CEK45" s="46"/>
      <c r="CEL45" s="46"/>
      <c r="CEM45" s="46"/>
      <c r="CEN45" s="46"/>
      <c r="CEO45" s="46"/>
      <c r="CEP45" s="46"/>
      <c r="CEQ45" s="46"/>
      <c r="CER45" s="46"/>
      <c r="CES45" s="46"/>
      <c r="CET45" s="46"/>
      <c r="CEU45" s="46"/>
      <c r="CEV45" s="46"/>
      <c r="CEW45" s="46"/>
      <c r="CEX45" s="46"/>
      <c r="CEY45" s="46"/>
      <c r="CEZ45" s="46"/>
      <c r="CFA45" s="46"/>
      <c r="CFB45" s="46"/>
      <c r="CFC45" s="46"/>
      <c r="CFD45" s="46"/>
      <c r="CFE45" s="46"/>
      <c r="CFF45" s="46"/>
      <c r="CFG45" s="46"/>
      <c r="CFH45" s="46"/>
      <c r="CFI45" s="46"/>
      <c r="CFJ45" s="46"/>
      <c r="CFK45" s="46"/>
      <c r="CFL45" s="46"/>
      <c r="CFM45" s="46"/>
      <c r="CFN45" s="46"/>
      <c r="CFO45" s="46"/>
      <c r="CFP45" s="46"/>
      <c r="CFQ45" s="46"/>
      <c r="CFR45" s="46"/>
      <c r="CFS45" s="46"/>
      <c r="CFT45" s="46"/>
      <c r="CFU45" s="46"/>
      <c r="CFV45" s="46"/>
      <c r="CFW45" s="46"/>
      <c r="CFX45" s="46"/>
      <c r="CFY45" s="46"/>
      <c r="CFZ45" s="46"/>
      <c r="CGA45" s="46"/>
      <c r="CGB45" s="46"/>
      <c r="CGC45" s="46"/>
      <c r="CGD45" s="46"/>
      <c r="CGE45" s="46"/>
      <c r="CGF45" s="46"/>
      <c r="CGG45" s="46"/>
      <c r="CGH45" s="46"/>
      <c r="CGI45" s="46"/>
      <c r="CGJ45" s="46"/>
      <c r="CGK45" s="46"/>
      <c r="CGL45" s="46"/>
      <c r="CGM45" s="46"/>
      <c r="CGN45" s="46"/>
      <c r="CGO45" s="46"/>
      <c r="CGP45" s="46"/>
      <c r="CGQ45" s="46"/>
      <c r="CGR45" s="46"/>
      <c r="CGS45" s="46"/>
      <c r="CGT45" s="46"/>
      <c r="CGU45" s="46"/>
      <c r="CGV45" s="46"/>
      <c r="CGW45" s="46"/>
      <c r="CGX45" s="46"/>
      <c r="CGY45" s="46"/>
      <c r="CGZ45" s="46"/>
      <c r="CHA45" s="46"/>
      <c r="CHB45" s="46"/>
      <c r="CHC45" s="46"/>
      <c r="CHD45" s="46"/>
      <c r="CHE45" s="46"/>
      <c r="CHF45" s="46"/>
      <c r="CHG45" s="46"/>
      <c r="CHH45" s="46"/>
      <c r="CHI45" s="46"/>
      <c r="CHJ45" s="46"/>
      <c r="CHK45" s="46"/>
      <c r="CHL45" s="46"/>
      <c r="CHM45" s="46"/>
      <c r="CHN45" s="46"/>
      <c r="CHO45" s="46"/>
      <c r="CHP45" s="46"/>
      <c r="CHQ45" s="46"/>
      <c r="CHR45" s="46"/>
      <c r="CHS45" s="46"/>
      <c r="CHT45" s="46"/>
      <c r="CHU45" s="46"/>
      <c r="CHV45" s="46"/>
      <c r="CHW45" s="46"/>
      <c r="CHX45" s="46"/>
      <c r="CHY45" s="46"/>
      <c r="CHZ45" s="46"/>
      <c r="CIA45" s="46"/>
      <c r="CIB45" s="46"/>
      <c r="CIC45" s="46"/>
      <c r="CID45" s="46"/>
      <c r="CIE45" s="46"/>
      <c r="CIF45" s="46"/>
      <c r="CIG45" s="46"/>
      <c r="CIH45" s="46"/>
      <c r="CII45" s="46"/>
      <c r="CIJ45" s="46"/>
      <c r="CIK45" s="46"/>
      <c r="CIL45" s="46"/>
      <c r="CIM45" s="46"/>
      <c r="CIN45" s="46"/>
      <c r="CIO45" s="46"/>
      <c r="CIP45" s="46"/>
      <c r="CIQ45" s="46"/>
      <c r="CIR45" s="46"/>
      <c r="CIS45" s="46"/>
      <c r="CIT45" s="46"/>
      <c r="CIU45" s="46"/>
      <c r="CIV45" s="46"/>
      <c r="CIW45" s="46"/>
      <c r="CIX45" s="46"/>
      <c r="CIY45" s="46"/>
      <c r="CIZ45" s="46"/>
      <c r="CJA45" s="46"/>
      <c r="CJB45" s="46"/>
      <c r="CJC45" s="46"/>
      <c r="CJD45" s="46"/>
      <c r="CJE45" s="46"/>
      <c r="CJF45" s="46"/>
      <c r="CJG45" s="46"/>
      <c r="CJH45" s="46"/>
      <c r="CJI45" s="46"/>
      <c r="CJJ45" s="46"/>
      <c r="CJK45" s="46"/>
      <c r="CJL45" s="46"/>
      <c r="CJM45" s="46"/>
      <c r="CJN45" s="46"/>
      <c r="CJO45" s="46"/>
      <c r="CJP45" s="46"/>
      <c r="CJQ45" s="46"/>
      <c r="CJR45" s="46"/>
      <c r="CJS45" s="46"/>
      <c r="CJT45" s="46"/>
      <c r="CJU45" s="46"/>
      <c r="CJV45" s="46"/>
      <c r="CJW45" s="46"/>
      <c r="CJX45" s="46"/>
      <c r="CJY45" s="46"/>
      <c r="CJZ45" s="46"/>
      <c r="CKA45" s="46"/>
      <c r="CKB45" s="46"/>
      <c r="CKC45" s="46"/>
      <c r="CKD45" s="46"/>
      <c r="CKE45" s="46"/>
      <c r="CKF45" s="46"/>
      <c r="CKG45" s="46"/>
      <c r="CKH45" s="46"/>
      <c r="CKI45" s="46"/>
      <c r="CKJ45" s="46"/>
      <c r="CKK45" s="46"/>
      <c r="CKL45" s="46"/>
      <c r="CKM45" s="46"/>
      <c r="CKN45" s="46"/>
      <c r="CKO45" s="46"/>
      <c r="CKP45" s="46"/>
      <c r="CKQ45" s="46"/>
      <c r="CKR45" s="46"/>
      <c r="CKS45" s="46"/>
      <c r="CKT45" s="46"/>
      <c r="CKU45" s="46"/>
      <c r="CKV45" s="46"/>
      <c r="CKW45" s="46"/>
      <c r="CKX45" s="46"/>
      <c r="CKY45" s="46"/>
      <c r="CKZ45" s="46"/>
      <c r="CLA45" s="46"/>
      <c r="CLB45" s="46"/>
      <c r="CLC45" s="46"/>
      <c r="CLD45" s="46"/>
      <c r="CLE45" s="46"/>
      <c r="CLF45" s="46"/>
      <c r="CLG45" s="46"/>
      <c r="CLH45" s="46"/>
      <c r="CLI45" s="46"/>
      <c r="CLJ45" s="46"/>
      <c r="CLK45" s="46"/>
      <c r="CLL45" s="46"/>
      <c r="CLM45" s="46"/>
      <c r="CLN45" s="46"/>
      <c r="CLO45" s="46"/>
      <c r="CLP45" s="46"/>
      <c r="CLQ45" s="46"/>
      <c r="CLR45" s="46"/>
      <c r="CLS45" s="46"/>
      <c r="CLT45" s="46"/>
      <c r="CLU45" s="46"/>
      <c r="CLV45" s="46"/>
      <c r="CLW45" s="46"/>
      <c r="CLX45" s="46"/>
      <c r="CLY45" s="46"/>
      <c r="CLZ45" s="46"/>
      <c r="CMA45" s="46"/>
      <c r="CMB45" s="46"/>
      <c r="CMC45" s="46"/>
      <c r="CMD45" s="46"/>
      <c r="CME45" s="46"/>
      <c r="CMF45" s="46"/>
      <c r="CMG45" s="46"/>
      <c r="CMH45" s="46"/>
      <c r="CMI45" s="46"/>
      <c r="CMJ45" s="46"/>
      <c r="CMK45" s="46"/>
      <c r="CML45" s="46"/>
      <c r="CMM45" s="46"/>
      <c r="CMN45" s="46"/>
      <c r="CMO45" s="46"/>
      <c r="CMP45" s="46"/>
      <c r="CMQ45" s="46"/>
      <c r="CMR45" s="46"/>
      <c r="CMS45" s="46"/>
      <c r="CMT45" s="46"/>
      <c r="CMU45" s="46"/>
      <c r="CMV45" s="46"/>
      <c r="CMW45" s="46"/>
      <c r="CMX45" s="46"/>
      <c r="CMY45" s="46"/>
      <c r="CMZ45" s="46"/>
      <c r="CNA45" s="46"/>
      <c r="CNB45" s="46"/>
      <c r="CNC45" s="46"/>
      <c r="CND45" s="46"/>
      <c r="CNE45" s="46"/>
      <c r="CNF45" s="46"/>
      <c r="CNG45" s="46"/>
      <c r="CNH45" s="46"/>
      <c r="CNI45" s="46"/>
      <c r="CNJ45" s="46"/>
      <c r="CNK45" s="46"/>
      <c r="CNL45" s="46"/>
      <c r="CNM45" s="46"/>
      <c r="CNN45" s="46"/>
      <c r="CNO45" s="46"/>
      <c r="CNP45" s="46"/>
      <c r="CNQ45" s="46"/>
      <c r="CNR45" s="46"/>
      <c r="CNS45" s="46"/>
      <c r="CNT45" s="46"/>
      <c r="CNU45" s="46"/>
      <c r="CNV45" s="46"/>
      <c r="CNW45" s="46"/>
      <c r="CNX45" s="46"/>
      <c r="CNY45" s="46"/>
      <c r="CNZ45" s="46"/>
      <c r="COA45" s="46"/>
      <c r="COB45" s="46"/>
      <c r="COC45" s="46"/>
      <c r="COD45" s="46"/>
      <c r="COE45" s="46"/>
      <c r="COF45" s="46"/>
      <c r="COG45" s="46"/>
      <c r="COH45" s="46"/>
      <c r="COI45" s="46"/>
      <c r="COJ45" s="46"/>
      <c r="COK45" s="46"/>
      <c r="COL45" s="46"/>
      <c r="COM45" s="46"/>
      <c r="CON45" s="46"/>
      <c r="COO45" s="46"/>
      <c r="COP45" s="46"/>
      <c r="COQ45" s="46"/>
      <c r="COR45" s="46"/>
      <c r="COS45" s="46"/>
      <c r="COT45" s="46"/>
      <c r="COU45" s="46"/>
      <c r="COV45" s="46"/>
      <c r="COW45" s="46"/>
      <c r="COX45" s="46"/>
      <c r="COY45" s="46"/>
      <c r="COZ45" s="46"/>
      <c r="CPA45" s="46"/>
      <c r="CPB45" s="46"/>
      <c r="CPC45" s="46"/>
      <c r="CPD45" s="46"/>
      <c r="CPE45" s="46"/>
      <c r="CPF45" s="46"/>
      <c r="CPG45" s="46"/>
      <c r="CPH45" s="46"/>
      <c r="CPI45" s="46"/>
      <c r="CPJ45" s="46"/>
      <c r="CPK45" s="46"/>
      <c r="CPL45" s="46"/>
      <c r="CPM45" s="46"/>
      <c r="CPN45" s="46"/>
      <c r="CPO45" s="46"/>
      <c r="CPP45" s="46"/>
      <c r="CPQ45" s="46"/>
      <c r="CPR45" s="46"/>
      <c r="CPS45" s="46"/>
      <c r="CPT45" s="46"/>
      <c r="CPU45" s="46"/>
      <c r="CPV45" s="46"/>
      <c r="CPW45" s="46"/>
      <c r="CPX45" s="46"/>
      <c r="CPY45" s="46"/>
      <c r="CPZ45" s="46"/>
      <c r="CQA45" s="46"/>
      <c r="CQB45" s="46"/>
      <c r="CQC45" s="46"/>
      <c r="CQD45" s="46"/>
      <c r="CQE45" s="46"/>
      <c r="CQF45" s="46"/>
      <c r="CQG45" s="46"/>
      <c r="CQH45" s="46"/>
      <c r="CQI45" s="46"/>
      <c r="CQJ45" s="46"/>
      <c r="CQK45" s="46"/>
      <c r="CQL45" s="46"/>
      <c r="CQM45" s="46"/>
      <c r="CQN45" s="46"/>
      <c r="CQO45" s="46"/>
      <c r="CQP45" s="46"/>
      <c r="CQQ45" s="46"/>
      <c r="CQR45" s="46"/>
      <c r="CQS45" s="46"/>
      <c r="CQT45" s="46"/>
      <c r="CQU45" s="46"/>
      <c r="CQV45" s="46"/>
      <c r="CQW45" s="46"/>
      <c r="CQX45" s="46"/>
      <c r="CQY45" s="46"/>
      <c r="CQZ45" s="46"/>
      <c r="CRA45" s="46"/>
      <c r="CRB45" s="46"/>
      <c r="CRC45" s="46"/>
      <c r="CRD45" s="46"/>
      <c r="CRE45" s="46"/>
      <c r="CRF45" s="46"/>
      <c r="CRG45" s="46"/>
      <c r="CRH45" s="46"/>
      <c r="CRI45" s="46"/>
      <c r="CRJ45" s="46"/>
      <c r="CRK45" s="46"/>
      <c r="CRL45" s="46"/>
      <c r="CRM45" s="46"/>
      <c r="CRN45" s="46"/>
      <c r="CRO45" s="46"/>
      <c r="CRP45" s="46"/>
      <c r="CRQ45" s="46"/>
      <c r="CRR45" s="46"/>
      <c r="CRS45" s="46"/>
      <c r="CRT45" s="46"/>
      <c r="CRU45" s="46"/>
      <c r="CRV45" s="46"/>
      <c r="CRW45" s="46"/>
      <c r="CRX45" s="46"/>
      <c r="CRY45" s="46"/>
      <c r="CRZ45" s="46"/>
      <c r="CSA45" s="46"/>
      <c r="CSB45" s="46"/>
      <c r="CSC45" s="46"/>
      <c r="CSD45" s="46"/>
      <c r="CSE45" s="46"/>
      <c r="CSF45" s="46"/>
      <c r="CSG45" s="46"/>
      <c r="CSH45" s="46"/>
      <c r="CSI45" s="46"/>
      <c r="CSJ45" s="46"/>
      <c r="CSK45" s="46"/>
      <c r="CSL45" s="46"/>
      <c r="CSM45" s="46"/>
      <c r="CSN45" s="46"/>
      <c r="CSO45" s="46"/>
      <c r="CSP45" s="46"/>
      <c r="CSQ45" s="46"/>
      <c r="CSR45" s="46"/>
      <c r="CSS45" s="46"/>
      <c r="CST45" s="46"/>
      <c r="CSU45" s="46"/>
      <c r="CSV45" s="46"/>
      <c r="CSW45" s="46"/>
      <c r="CSX45" s="46"/>
      <c r="CSY45" s="46"/>
      <c r="CSZ45" s="46"/>
      <c r="CTA45" s="46"/>
      <c r="CTB45" s="46"/>
      <c r="CTC45" s="46"/>
      <c r="CTD45" s="46"/>
      <c r="CTE45" s="46"/>
      <c r="CTF45" s="46"/>
      <c r="CTG45" s="46"/>
      <c r="CTH45" s="46"/>
      <c r="CTI45" s="46"/>
      <c r="CTJ45" s="46"/>
      <c r="CTK45" s="46"/>
      <c r="CTL45" s="46"/>
      <c r="CTM45" s="46"/>
      <c r="CTN45" s="46"/>
      <c r="CTO45" s="46"/>
      <c r="CTP45" s="46"/>
      <c r="CTQ45" s="46"/>
      <c r="CTR45" s="46"/>
      <c r="CTS45" s="46"/>
      <c r="CTT45" s="46"/>
      <c r="CTU45" s="46"/>
      <c r="CTV45" s="46"/>
      <c r="CTW45" s="46"/>
      <c r="CTX45" s="46"/>
      <c r="CTY45" s="46"/>
      <c r="CTZ45" s="46"/>
      <c r="CUA45" s="46"/>
      <c r="CUB45" s="46"/>
      <c r="CUC45" s="46"/>
      <c r="CUD45" s="46"/>
      <c r="CUE45" s="46"/>
      <c r="CUF45" s="46"/>
      <c r="CUG45" s="46"/>
      <c r="CUH45" s="46"/>
      <c r="CUI45" s="46"/>
      <c r="CUJ45" s="46"/>
      <c r="CUK45" s="46"/>
      <c r="CUL45" s="46"/>
      <c r="CUM45" s="46"/>
      <c r="CUN45" s="46"/>
      <c r="CUO45" s="46"/>
      <c r="CUP45" s="46"/>
      <c r="CUQ45" s="46"/>
      <c r="CUR45" s="46"/>
      <c r="CUS45" s="46"/>
      <c r="CUT45" s="46"/>
      <c r="CUU45" s="46"/>
      <c r="CUV45" s="46"/>
      <c r="CUW45" s="46"/>
      <c r="CUX45" s="46"/>
      <c r="CUY45" s="46"/>
      <c r="CUZ45" s="46"/>
      <c r="CVA45" s="46"/>
      <c r="CVB45" s="46"/>
      <c r="CVC45" s="46"/>
      <c r="CVD45" s="46"/>
      <c r="CVE45" s="46"/>
      <c r="CVF45" s="46"/>
      <c r="CVG45" s="46"/>
      <c r="CVH45" s="46"/>
      <c r="CVI45" s="46"/>
      <c r="CVJ45" s="46"/>
      <c r="CVK45" s="46"/>
      <c r="CVL45" s="46"/>
      <c r="CVM45" s="46"/>
      <c r="CVN45" s="46"/>
      <c r="CVO45" s="46"/>
      <c r="CVP45" s="46"/>
      <c r="CVQ45" s="46"/>
      <c r="CVR45" s="46"/>
      <c r="CVS45" s="46"/>
      <c r="CVT45" s="46"/>
      <c r="CVU45" s="46"/>
      <c r="CVV45" s="46"/>
      <c r="CVW45" s="46"/>
      <c r="CVX45" s="46"/>
      <c r="CVY45" s="46"/>
      <c r="CVZ45" s="46"/>
      <c r="CWA45" s="46"/>
      <c r="CWB45" s="46"/>
      <c r="CWC45" s="46"/>
      <c r="CWD45" s="46"/>
      <c r="CWE45" s="46"/>
      <c r="CWF45" s="46"/>
      <c r="CWG45" s="46"/>
      <c r="CWH45" s="46"/>
      <c r="CWI45" s="46"/>
      <c r="CWJ45" s="46"/>
      <c r="CWK45" s="46"/>
      <c r="CWL45" s="46"/>
      <c r="CWM45" s="46"/>
      <c r="CWN45" s="46"/>
      <c r="CWO45" s="46"/>
      <c r="CWP45" s="46"/>
      <c r="CWQ45" s="46"/>
      <c r="CWR45" s="46"/>
      <c r="CWS45" s="46"/>
      <c r="CWT45" s="46"/>
      <c r="CWU45" s="46"/>
      <c r="CWV45" s="46"/>
      <c r="CWW45" s="46"/>
      <c r="CWX45" s="46"/>
      <c r="CWY45" s="46"/>
      <c r="CWZ45" s="46"/>
      <c r="CXA45" s="46"/>
      <c r="CXB45" s="46"/>
      <c r="CXC45" s="46"/>
      <c r="CXD45" s="46"/>
      <c r="CXE45" s="46"/>
      <c r="CXF45" s="46"/>
      <c r="CXG45" s="46"/>
      <c r="CXH45" s="46"/>
      <c r="CXI45" s="46"/>
      <c r="CXJ45" s="46"/>
      <c r="CXK45" s="46"/>
      <c r="CXL45" s="46"/>
      <c r="CXM45" s="46"/>
      <c r="CXN45" s="46"/>
      <c r="CXO45" s="46"/>
      <c r="CXP45" s="46"/>
      <c r="CXQ45" s="46"/>
      <c r="CXR45" s="46"/>
      <c r="CXS45" s="46"/>
      <c r="CXT45" s="46"/>
      <c r="CXU45" s="46"/>
      <c r="CXV45" s="46"/>
      <c r="CXW45" s="46"/>
      <c r="CXX45" s="46"/>
      <c r="CXY45" s="46"/>
      <c r="CXZ45" s="46"/>
      <c r="CYA45" s="46"/>
      <c r="CYB45" s="46"/>
      <c r="CYC45" s="46"/>
      <c r="CYD45" s="46"/>
      <c r="CYE45" s="46"/>
      <c r="CYF45" s="46"/>
      <c r="CYG45" s="46"/>
      <c r="CYH45" s="46"/>
      <c r="CYI45" s="46"/>
      <c r="CYJ45" s="46"/>
      <c r="CYK45" s="46"/>
      <c r="CYL45" s="46"/>
      <c r="CYM45" s="46"/>
      <c r="CYN45" s="46"/>
      <c r="CYO45" s="46"/>
      <c r="CYP45" s="46"/>
      <c r="CYQ45" s="46"/>
      <c r="CYR45" s="46"/>
      <c r="CYS45" s="46"/>
      <c r="CYT45" s="46"/>
      <c r="CYU45" s="46"/>
      <c r="CYV45" s="46"/>
      <c r="CYW45" s="46"/>
      <c r="CYX45" s="46"/>
      <c r="CYY45" s="46"/>
      <c r="CYZ45" s="46"/>
      <c r="CZA45" s="46"/>
      <c r="CZB45" s="46"/>
      <c r="CZC45" s="46"/>
      <c r="CZD45" s="46"/>
      <c r="CZE45" s="46"/>
      <c r="CZF45" s="46"/>
      <c r="CZG45" s="46"/>
      <c r="CZH45" s="46"/>
      <c r="CZI45" s="46"/>
      <c r="CZJ45" s="46"/>
      <c r="CZK45" s="46"/>
      <c r="CZL45" s="46"/>
      <c r="CZM45" s="46"/>
      <c r="CZN45" s="46"/>
      <c r="CZO45" s="46"/>
      <c r="CZP45" s="46"/>
      <c r="CZQ45" s="46"/>
      <c r="CZR45" s="46"/>
      <c r="CZS45" s="46"/>
      <c r="CZT45" s="46"/>
      <c r="CZU45" s="46"/>
      <c r="CZV45" s="46"/>
      <c r="CZW45" s="46"/>
      <c r="CZX45" s="46"/>
      <c r="CZY45" s="46"/>
      <c r="CZZ45" s="46"/>
      <c r="DAA45" s="46"/>
      <c r="DAB45" s="46"/>
      <c r="DAC45" s="46"/>
      <c r="DAD45" s="46"/>
      <c r="DAE45" s="46"/>
      <c r="DAF45" s="46"/>
      <c r="DAG45" s="46"/>
      <c r="DAH45" s="46"/>
      <c r="DAI45" s="46"/>
      <c r="DAJ45" s="46"/>
      <c r="DAK45" s="46"/>
      <c r="DAL45" s="46"/>
      <c r="DAM45" s="46"/>
      <c r="DAN45" s="46"/>
      <c r="DAO45" s="46"/>
      <c r="DAP45" s="46"/>
      <c r="DAQ45" s="46"/>
      <c r="DAR45" s="46"/>
      <c r="DAS45" s="46"/>
      <c r="DAT45" s="46"/>
      <c r="DAU45" s="46"/>
      <c r="DAV45" s="46"/>
      <c r="DAW45" s="46"/>
      <c r="DAX45" s="46"/>
      <c r="DAY45" s="46"/>
      <c r="DAZ45" s="46"/>
      <c r="DBA45" s="46"/>
      <c r="DBB45" s="46"/>
      <c r="DBC45" s="46"/>
      <c r="DBD45" s="46"/>
      <c r="DBE45" s="46"/>
      <c r="DBF45" s="46"/>
      <c r="DBG45" s="46"/>
      <c r="DBH45" s="46"/>
      <c r="DBI45" s="46"/>
      <c r="DBJ45" s="46"/>
      <c r="DBK45" s="46"/>
      <c r="DBL45" s="46"/>
      <c r="DBM45" s="46"/>
      <c r="DBN45" s="46"/>
      <c r="DBO45" s="46"/>
      <c r="DBP45" s="46"/>
      <c r="DBQ45" s="46"/>
      <c r="DBR45" s="46"/>
      <c r="DBS45" s="46"/>
      <c r="DBT45" s="46"/>
      <c r="DBU45" s="46"/>
      <c r="DBV45" s="46"/>
      <c r="DBW45" s="46"/>
      <c r="DBX45" s="46"/>
      <c r="DBY45" s="46"/>
      <c r="DBZ45" s="46"/>
      <c r="DCA45" s="46"/>
      <c r="DCB45" s="46"/>
      <c r="DCC45" s="46"/>
      <c r="DCD45" s="46"/>
      <c r="DCE45" s="46"/>
      <c r="DCF45" s="46"/>
      <c r="DCG45" s="46"/>
      <c r="DCH45" s="46"/>
      <c r="DCI45" s="46"/>
      <c r="DCJ45" s="46"/>
      <c r="DCK45" s="46"/>
      <c r="DCL45" s="46"/>
      <c r="DCM45" s="46"/>
      <c r="DCN45" s="46"/>
      <c r="DCO45" s="46"/>
      <c r="DCP45" s="46"/>
      <c r="DCQ45" s="46"/>
      <c r="DCR45" s="46"/>
      <c r="DCS45" s="46"/>
      <c r="DCT45" s="46"/>
      <c r="DCU45" s="46"/>
      <c r="DCV45" s="46"/>
      <c r="DCW45" s="46"/>
      <c r="DCX45" s="46"/>
      <c r="DCY45" s="46"/>
      <c r="DCZ45" s="46"/>
      <c r="DDA45" s="46"/>
      <c r="DDB45" s="46"/>
      <c r="DDC45" s="46"/>
      <c r="DDD45" s="46"/>
      <c r="DDE45" s="46"/>
      <c r="DDF45" s="46"/>
      <c r="DDG45" s="46"/>
      <c r="DDH45" s="46"/>
      <c r="DDI45" s="46"/>
      <c r="DDJ45" s="46"/>
      <c r="DDK45" s="46"/>
      <c r="DDL45" s="46"/>
      <c r="DDM45" s="46"/>
      <c r="DDN45" s="46"/>
      <c r="DDO45" s="46"/>
      <c r="DDP45" s="46"/>
      <c r="DDQ45" s="46"/>
      <c r="DDR45" s="46"/>
      <c r="DDS45" s="46"/>
      <c r="DDT45" s="46"/>
      <c r="DDU45" s="46"/>
      <c r="DDV45" s="46"/>
      <c r="DDW45" s="46"/>
      <c r="DDX45" s="46"/>
      <c r="DDY45" s="46"/>
      <c r="DDZ45" s="46"/>
      <c r="DEA45" s="46"/>
      <c r="DEB45" s="46"/>
      <c r="DEC45" s="46"/>
      <c r="DED45" s="46"/>
      <c r="DEE45" s="46"/>
      <c r="DEF45" s="46"/>
      <c r="DEG45" s="46"/>
      <c r="DEH45" s="46"/>
      <c r="DEI45" s="46"/>
      <c r="DEJ45" s="46"/>
      <c r="DEK45" s="46"/>
      <c r="DEL45" s="46"/>
      <c r="DEM45" s="46"/>
      <c r="DEN45" s="46"/>
      <c r="DEO45" s="46"/>
      <c r="DEP45" s="46"/>
      <c r="DEQ45" s="46"/>
      <c r="DER45" s="46"/>
      <c r="DES45" s="46"/>
      <c r="DET45" s="46"/>
      <c r="DEU45" s="46"/>
      <c r="DEV45" s="46"/>
      <c r="DEW45" s="46"/>
      <c r="DEX45" s="46"/>
      <c r="DEY45" s="46"/>
      <c r="DEZ45" s="46"/>
      <c r="DFA45" s="46"/>
      <c r="DFB45" s="46"/>
      <c r="DFC45" s="46"/>
      <c r="DFD45" s="46"/>
      <c r="DFE45" s="46"/>
      <c r="DFF45" s="46"/>
      <c r="DFG45" s="46"/>
      <c r="DFH45" s="46"/>
      <c r="DFI45" s="46"/>
      <c r="DFJ45" s="46"/>
      <c r="DFK45" s="46"/>
      <c r="DFL45" s="46"/>
      <c r="DFM45" s="46"/>
      <c r="DFN45" s="46"/>
      <c r="DFO45" s="46"/>
      <c r="DFP45" s="46"/>
      <c r="DFQ45" s="46"/>
      <c r="DFR45" s="46"/>
      <c r="DFS45" s="46"/>
      <c r="DFT45" s="46"/>
      <c r="DFU45" s="46"/>
      <c r="DFV45" s="46"/>
      <c r="DFW45" s="46"/>
      <c r="DFX45" s="46"/>
      <c r="DFY45" s="46"/>
      <c r="DFZ45" s="46"/>
      <c r="DGA45" s="46"/>
      <c r="DGB45" s="46"/>
      <c r="DGC45" s="46"/>
      <c r="DGD45" s="46"/>
      <c r="DGE45" s="46"/>
      <c r="DGF45" s="46"/>
      <c r="DGG45" s="46"/>
      <c r="DGH45" s="46"/>
      <c r="DGI45" s="46"/>
      <c r="DGJ45" s="46"/>
      <c r="DGK45" s="46"/>
      <c r="DGL45" s="46"/>
      <c r="DGM45" s="46"/>
      <c r="DGN45" s="46"/>
      <c r="DGO45" s="46"/>
      <c r="DGP45" s="46"/>
      <c r="DGQ45" s="46"/>
      <c r="DGR45" s="46"/>
      <c r="DGS45" s="46"/>
      <c r="DGT45" s="46"/>
      <c r="DGU45" s="46"/>
      <c r="DGV45" s="46"/>
      <c r="DGW45" s="46"/>
      <c r="DGX45" s="46"/>
      <c r="DGY45" s="46"/>
      <c r="DGZ45" s="46"/>
      <c r="DHA45" s="46"/>
      <c r="DHB45" s="46"/>
      <c r="DHC45" s="46"/>
      <c r="DHD45" s="46"/>
      <c r="DHE45" s="46"/>
      <c r="DHF45" s="46"/>
      <c r="DHG45" s="46"/>
      <c r="DHH45" s="46"/>
      <c r="DHI45" s="46"/>
      <c r="DHJ45" s="46"/>
      <c r="DHK45" s="46"/>
      <c r="DHL45" s="46"/>
      <c r="DHM45" s="46"/>
      <c r="DHN45" s="46"/>
      <c r="DHO45" s="46"/>
      <c r="DHP45" s="46"/>
      <c r="DHQ45" s="46"/>
      <c r="DHR45" s="46"/>
      <c r="DHS45" s="46"/>
      <c r="DHT45" s="46"/>
      <c r="DHU45" s="46"/>
      <c r="DHV45" s="46"/>
      <c r="DHW45" s="46"/>
      <c r="DHX45" s="46"/>
      <c r="DHY45" s="46"/>
      <c r="DHZ45" s="46"/>
      <c r="DIA45" s="46"/>
      <c r="DIB45" s="46"/>
      <c r="DIC45" s="46"/>
      <c r="DID45" s="46"/>
      <c r="DIE45" s="46"/>
      <c r="DIF45" s="46"/>
      <c r="DIG45" s="46"/>
      <c r="DIH45" s="46"/>
      <c r="DII45" s="46"/>
      <c r="DIJ45" s="46"/>
      <c r="DIK45" s="46"/>
      <c r="DIL45" s="46"/>
      <c r="DIM45" s="46"/>
      <c r="DIN45" s="46"/>
      <c r="DIO45" s="46"/>
      <c r="DIP45" s="46"/>
      <c r="DIQ45" s="46"/>
      <c r="DIR45" s="46"/>
      <c r="DIS45" s="46"/>
      <c r="DIT45" s="46"/>
      <c r="DIU45" s="46"/>
      <c r="DIV45" s="46"/>
      <c r="DIW45" s="46"/>
      <c r="DIX45" s="46"/>
      <c r="DIY45" s="46"/>
      <c r="DIZ45" s="46"/>
      <c r="DJA45" s="46"/>
      <c r="DJB45" s="46"/>
      <c r="DJC45" s="46"/>
      <c r="DJD45" s="46"/>
      <c r="DJE45" s="46"/>
      <c r="DJF45" s="46"/>
      <c r="DJG45" s="46"/>
      <c r="DJH45" s="46"/>
      <c r="DJI45" s="46"/>
      <c r="DJJ45" s="46"/>
      <c r="DJK45" s="46"/>
      <c r="DJL45" s="46"/>
      <c r="DJM45" s="46"/>
      <c r="DJN45" s="46"/>
      <c r="DJO45" s="46"/>
      <c r="DJP45" s="46"/>
      <c r="DJQ45" s="46"/>
      <c r="DJR45" s="46"/>
      <c r="DJS45" s="46"/>
      <c r="DJT45" s="46"/>
      <c r="DJU45" s="46"/>
      <c r="DJV45" s="46"/>
      <c r="DJW45" s="46"/>
      <c r="DJX45" s="46"/>
      <c r="DJY45" s="46"/>
      <c r="DJZ45" s="46"/>
      <c r="DKA45" s="46"/>
      <c r="DKB45" s="46"/>
      <c r="DKC45" s="46"/>
      <c r="DKD45" s="46"/>
      <c r="DKE45" s="46"/>
      <c r="DKF45" s="46"/>
      <c r="DKG45" s="46"/>
      <c r="DKH45" s="46"/>
      <c r="DKI45" s="46"/>
      <c r="DKJ45" s="46"/>
      <c r="DKK45" s="46"/>
      <c r="DKL45" s="46"/>
      <c r="DKM45" s="46"/>
      <c r="DKN45" s="46"/>
      <c r="DKO45" s="46"/>
      <c r="DKP45" s="46"/>
      <c r="DKQ45" s="46"/>
      <c r="DKR45" s="46"/>
      <c r="DKS45" s="46"/>
      <c r="DKT45" s="46"/>
      <c r="DKU45" s="46"/>
      <c r="DKV45" s="46"/>
      <c r="DKW45" s="46"/>
      <c r="DKX45" s="46"/>
      <c r="DKY45" s="46"/>
      <c r="DKZ45" s="46"/>
      <c r="DLA45" s="46"/>
      <c r="DLB45" s="46"/>
      <c r="DLC45" s="46"/>
      <c r="DLD45" s="46"/>
      <c r="DLE45" s="46"/>
      <c r="DLF45" s="46"/>
      <c r="DLG45" s="46"/>
      <c r="DLH45" s="46"/>
      <c r="DLI45" s="46"/>
      <c r="DLJ45" s="46"/>
      <c r="DLK45" s="46"/>
      <c r="DLL45" s="46"/>
      <c r="DLM45" s="46"/>
      <c r="DLN45" s="46"/>
      <c r="DLO45" s="46"/>
      <c r="DLP45" s="46"/>
      <c r="DLQ45" s="46"/>
      <c r="DLR45" s="46"/>
      <c r="DLS45" s="46"/>
      <c r="DLT45" s="46"/>
      <c r="DLU45" s="46"/>
      <c r="DLV45" s="46"/>
      <c r="DLW45" s="46"/>
      <c r="DLX45" s="46"/>
      <c r="DLY45" s="46"/>
      <c r="DLZ45" s="46"/>
      <c r="DMA45" s="46"/>
      <c r="DMB45" s="46"/>
      <c r="DMC45" s="46"/>
      <c r="DMD45" s="46"/>
      <c r="DME45" s="46"/>
      <c r="DMF45" s="46"/>
      <c r="DMG45" s="46"/>
      <c r="DMH45" s="46"/>
      <c r="DMI45" s="46"/>
      <c r="DMJ45" s="46"/>
      <c r="DMK45" s="46"/>
      <c r="DML45" s="46"/>
      <c r="DMM45" s="46"/>
      <c r="DMN45" s="46"/>
      <c r="DMO45" s="46"/>
      <c r="DMP45" s="46"/>
      <c r="DMQ45" s="46"/>
      <c r="DMR45" s="46"/>
      <c r="DMS45" s="46"/>
      <c r="DMT45" s="46"/>
      <c r="DMU45" s="46"/>
      <c r="DMV45" s="46"/>
      <c r="DMW45" s="46"/>
      <c r="DMX45" s="46"/>
      <c r="DMY45" s="46"/>
      <c r="DMZ45" s="46"/>
      <c r="DNA45" s="46"/>
      <c r="DNB45" s="46"/>
      <c r="DNC45" s="46"/>
      <c r="DND45" s="46"/>
      <c r="DNE45" s="46"/>
      <c r="DNF45" s="46"/>
      <c r="DNG45" s="46"/>
      <c r="DNH45" s="46"/>
      <c r="DNI45" s="46"/>
      <c r="DNJ45" s="46"/>
      <c r="DNK45" s="46"/>
      <c r="DNL45" s="46"/>
      <c r="DNM45" s="46"/>
      <c r="DNN45" s="46"/>
      <c r="DNO45" s="46"/>
      <c r="DNP45" s="46"/>
      <c r="DNQ45" s="46"/>
      <c r="DNR45" s="46"/>
      <c r="DNS45" s="46"/>
      <c r="DNT45" s="46"/>
      <c r="DNU45" s="46"/>
      <c r="DNV45" s="46"/>
      <c r="DNW45" s="46"/>
      <c r="DNX45" s="46"/>
      <c r="DNY45" s="46"/>
      <c r="DNZ45" s="46"/>
      <c r="DOA45" s="46"/>
      <c r="DOB45" s="46"/>
      <c r="DOC45" s="46"/>
      <c r="DOD45" s="46"/>
      <c r="DOE45" s="46"/>
      <c r="DOF45" s="46"/>
      <c r="DOG45" s="46"/>
      <c r="DOH45" s="46"/>
      <c r="DOI45" s="46"/>
      <c r="DOJ45" s="46"/>
      <c r="DOK45" s="46"/>
      <c r="DOL45" s="46"/>
      <c r="DOM45" s="46"/>
      <c r="DON45" s="46"/>
      <c r="DOO45" s="46"/>
      <c r="DOP45" s="46"/>
      <c r="DOQ45" s="46"/>
      <c r="DOR45" s="46"/>
      <c r="DOS45" s="46"/>
      <c r="DOT45" s="46"/>
      <c r="DOU45" s="46"/>
      <c r="DOV45" s="46"/>
      <c r="DOW45" s="46"/>
      <c r="DOX45" s="46"/>
      <c r="DOY45" s="46"/>
      <c r="DOZ45" s="46"/>
      <c r="DPA45" s="46"/>
      <c r="DPB45" s="46"/>
      <c r="DPC45" s="46"/>
      <c r="DPD45" s="46"/>
      <c r="DPE45" s="46"/>
      <c r="DPF45" s="46"/>
      <c r="DPG45" s="46"/>
      <c r="DPH45" s="46"/>
      <c r="DPI45" s="46"/>
      <c r="DPJ45" s="46"/>
      <c r="DPK45" s="46"/>
      <c r="DPL45" s="46"/>
      <c r="DPM45" s="46"/>
      <c r="DPN45" s="46"/>
      <c r="DPO45" s="46"/>
      <c r="DPP45" s="46"/>
      <c r="DPQ45" s="46"/>
      <c r="DPR45" s="46"/>
      <c r="DPS45" s="46"/>
      <c r="DPT45" s="46"/>
      <c r="DPU45" s="46"/>
      <c r="DPV45" s="46"/>
      <c r="DPW45" s="46"/>
      <c r="DPX45" s="46"/>
      <c r="DPY45" s="46"/>
      <c r="DPZ45" s="46"/>
      <c r="DQA45" s="46"/>
      <c r="DQB45" s="46"/>
      <c r="DQC45" s="46"/>
      <c r="DQD45" s="46"/>
      <c r="DQE45" s="46"/>
      <c r="DQF45" s="46"/>
      <c r="DQG45" s="46"/>
      <c r="DQH45" s="46"/>
      <c r="DQI45" s="46"/>
      <c r="DQJ45" s="46"/>
      <c r="DQK45" s="46"/>
      <c r="DQL45" s="46"/>
      <c r="DQM45" s="46"/>
      <c r="DQN45" s="46"/>
      <c r="DQO45" s="46"/>
      <c r="DQP45" s="46"/>
      <c r="DQQ45" s="46"/>
      <c r="DQR45" s="46"/>
      <c r="DQS45" s="46"/>
      <c r="DQT45" s="46"/>
      <c r="DQU45" s="46"/>
      <c r="DQV45" s="46"/>
      <c r="DQW45" s="46"/>
      <c r="DQX45" s="46"/>
      <c r="DQY45" s="46"/>
      <c r="DQZ45" s="46"/>
      <c r="DRA45" s="46"/>
      <c r="DRB45" s="46"/>
      <c r="DRC45" s="46"/>
      <c r="DRD45" s="46"/>
      <c r="DRE45" s="46"/>
      <c r="DRF45" s="46"/>
      <c r="DRG45" s="46"/>
      <c r="DRH45" s="46"/>
      <c r="DRI45" s="46"/>
      <c r="DRJ45" s="46"/>
      <c r="DRK45" s="46"/>
      <c r="DRL45" s="46"/>
      <c r="DRM45" s="46"/>
      <c r="DRN45" s="46"/>
      <c r="DRO45" s="46"/>
      <c r="DRP45" s="46"/>
      <c r="DRQ45" s="46"/>
      <c r="DRR45" s="46"/>
      <c r="DRS45" s="46"/>
      <c r="DRT45" s="46"/>
      <c r="DRU45" s="46"/>
      <c r="DRV45" s="46"/>
      <c r="DRW45" s="46"/>
      <c r="DRX45" s="46"/>
      <c r="DRY45" s="46"/>
      <c r="DRZ45" s="46"/>
      <c r="DSA45" s="46"/>
      <c r="DSB45" s="46"/>
      <c r="DSC45" s="46"/>
      <c r="DSD45" s="46"/>
      <c r="DSE45" s="46"/>
      <c r="DSF45" s="46"/>
      <c r="DSG45" s="46"/>
      <c r="DSH45" s="46"/>
      <c r="DSI45" s="46"/>
      <c r="DSJ45" s="46"/>
      <c r="DSK45" s="46"/>
      <c r="DSL45" s="46"/>
      <c r="DSM45" s="46"/>
      <c r="DSN45" s="46"/>
      <c r="DSO45" s="46"/>
      <c r="DSP45" s="46"/>
      <c r="DSQ45" s="46"/>
      <c r="DSR45" s="46"/>
      <c r="DSS45" s="46"/>
      <c r="DST45" s="46"/>
      <c r="DSU45" s="46"/>
      <c r="DSV45" s="46"/>
      <c r="DSW45" s="46"/>
      <c r="DSX45" s="46"/>
      <c r="DSY45" s="46"/>
      <c r="DSZ45" s="46"/>
      <c r="DTA45" s="46"/>
      <c r="DTB45" s="46"/>
      <c r="DTC45" s="46"/>
      <c r="DTD45" s="46"/>
      <c r="DTE45" s="46"/>
      <c r="DTF45" s="46"/>
      <c r="DTG45" s="46"/>
      <c r="DTH45" s="46"/>
      <c r="DTI45" s="46"/>
      <c r="DTJ45" s="46"/>
      <c r="DTK45" s="46"/>
      <c r="DTL45" s="46"/>
      <c r="DTM45" s="46"/>
      <c r="DTN45" s="46"/>
      <c r="DTO45" s="46"/>
      <c r="DTP45" s="46"/>
      <c r="DTQ45" s="46"/>
      <c r="DTR45" s="46"/>
      <c r="DTS45" s="46"/>
      <c r="DTT45" s="46"/>
      <c r="DTU45" s="46"/>
      <c r="DTV45" s="46"/>
      <c r="DTW45" s="46"/>
      <c r="DTX45" s="46"/>
      <c r="DTY45" s="46"/>
      <c r="DTZ45" s="46"/>
      <c r="DUA45" s="46"/>
      <c r="DUB45" s="46"/>
      <c r="DUC45" s="46"/>
      <c r="DUD45" s="46"/>
      <c r="DUE45" s="46"/>
      <c r="DUF45" s="46"/>
      <c r="DUG45" s="46"/>
      <c r="DUH45" s="46"/>
      <c r="DUI45" s="46"/>
      <c r="DUJ45" s="46"/>
      <c r="DUK45" s="46"/>
      <c r="DUL45" s="46"/>
      <c r="DUM45" s="46"/>
      <c r="DUN45" s="46"/>
      <c r="DUO45" s="46"/>
      <c r="DUP45" s="46"/>
      <c r="DUQ45" s="46"/>
      <c r="DUR45" s="46"/>
      <c r="DUS45" s="46"/>
      <c r="DUT45" s="46"/>
      <c r="DUU45" s="46"/>
      <c r="DUV45" s="46"/>
      <c r="DUW45" s="46"/>
      <c r="DUX45" s="46"/>
      <c r="DUY45" s="46"/>
      <c r="DUZ45" s="46"/>
      <c r="DVA45" s="46"/>
      <c r="DVB45" s="46"/>
      <c r="DVC45" s="46"/>
      <c r="DVD45" s="46"/>
      <c r="DVE45" s="46"/>
      <c r="DVF45" s="46"/>
      <c r="DVG45" s="46"/>
      <c r="DVH45" s="46"/>
      <c r="DVI45" s="46"/>
      <c r="DVJ45" s="46"/>
      <c r="DVK45" s="46"/>
      <c r="DVL45" s="46"/>
      <c r="DVM45" s="46"/>
      <c r="DVN45" s="46"/>
      <c r="DVO45" s="46"/>
      <c r="DVP45" s="46"/>
      <c r="DVQ45" s="46"/>
      <c r="DVR45" s="46"/>
      <c r="DVS45" s="46"/>
      <c r="DVT45" s="46"/>
      <c r="DVU45" s="46"/>
      <c r="DVV45" s="46"/>
      <c r="DVW45" s="46"/>
      <c r="DVX45" s="46"/>
      <c r="DVY45" s="46"/>
      <c r="DVZ45" s="46"/>
      <c r="DWA45" s="46"/>
      <c r="DWB45" s="46"/>
      <c r="DWC45" s="46"/>
      <c r="DWD45" s="46"/>
      <c r="DWE45" s="46"/>
      <c r="DWF45" s="46"/>
      <c r="DWG45" s="46"/>
      <c r="DWH45" s="46"/>
      <c r="DWI45" s="46"/>
      <c r="DWJ45" s="46"/>
      <c r="DWK45" s="46"/>
      <c r="DWL45" s="46"/>
      <c r="DWM45" s="46"/>
      <c r="DWN45" s="46"/>
      <c r="DWO45" s="46"/>
      <c r="DWP45" s="46"/>
      <c r="DWQ45" s="46"/>
      <c r="DWR45" s="46"/>
      <c r="DWS45" s="46"/>
      <c r="DWT45" s="46"/>
      <c r="DWU45" s="46"/>
      <c r="DWV45" s="46"/>
      <c r="DWW45" s="46"/>
      <c r="DWX45" s="46"/>
      <c r="DWY45" s="46"/>
      <c r="DWZ45" s="46"/>
      <c r="DXA45" s="46"/>
      <c r="DXB45" s="46"/>
      <c r="DXC45" s="46"/>
      <c r="DXD45" s="46"/>
      <c r="DXE45" s="46"/>
      <c r="DXF45" s="46"/>
      <c r="DXG45" s="46"/>
      <c r="DXH45" s="46"/>
      <c r="DXI45" s="46"/>
      <c r="DXJ45" s="46"/>
      <c r="DXK45" s="46"/>
      <c r="DXL45" s="46"/>
      <c r="DXM45" s="46"/>
      <c r="DXN45" s="46"/>
      <c r="DXO45" s="46"/>
      <c r="DXP45" s="46"/>
      <c r="DXQ45" s="46"/>
      <c r="DXR45" s="46"/>
      <c r="DXS45" s="46"/>
      <c r="DXT45" s="46"/>
      <c r="DXU45" s="46"/>
      <c r="DXV45" s="46"/>
      <c r="DXW45" s="46"/>
      <c r="DXX45" s="46"/>
      <c r="DXY45" s="46"/>
      <c r="DXZ45" s="46"/>
      <c r="DYA45" s="46"/>
      <c r="DYB45" s="46"/>
      <c r="DYC45" s="46"/>
      <c r="DYD45" s="46"/>
      <c r="DYE45" s="46"/>
      <c r="DYF45" s="46"/>
      <c r="DYG45" s="46"/>
      <c r="DYH45" s="46"/>
      <c r="DYI45" s="46"/>
      <c r="DYJ45" s="46"/>
      <c r="DYK45" s="46"/>
      <c r="DYL45" s="46"/>
      <c r="DYM45" s="46"/>
      <c r="DYN45" s="46"/>
      <c r="DYO45" s="46"/>
      <c r="DYP45" s="46"/>
      <c r="DYQ45" s="46"/>
      <c r="DYR45" s="46"/>
      <c r="DYS45" s="46"/>
      <c r="DYT45" s="46"/>
      <c r="DYU45" s="46"/>
      <c r="DYV45" s="46"/>
      <c r="DYW45" s="46"/>
      <c r="DYX45" s="46"/>
      <c r="DYY45" s="46"/>
      <c r="DYZ45" s="46"/>
      <c r="DZA45" s="46"/>
      <c r="DZB45" s="46"/>
      <c r="DZC45" s="46"/>
      <c r="DZD45" s="46"/>
      <c r="DZE45" s="46"/>
      <c r="DZF45" s="46"/>
      <c r="DZG45" s="46"/>
      <c r="DZH45" s="46"/>
      <c r="DZI45" s="46"/>
      <c r="DZJ45" s="46"/>
      <c r="DZK45" s="46"/>
      <c r="DZL45" s="46"/>
      <c r="DZM45" s="46"/>
      <c r="DZN45" s="46"/>
      <c r="DZO45" s="46"/>
      <c r="DZP45" s="46"/>
      <c r="DZQ45" s="46"/>
      <c r="DZR45" s="46"/>
      <c r="DZS45" s="46"/>
      <c r="DZT45" s="46"/>
      <c r="DZU45" s="46"/>
      <c r="DZV45" s="46"/>
      <c r="DZW45" s="46"/>
      <c r="DZX45" s="46"/>
      <c r="DZY45" s="46"/>
      <c r="DZZ45" s="46"/>
      <c r="EAA45" s="46"/>
      <c r="EAB45" s="46"/>
      <c r="EAC45" s="46"/>
      <c r="EAD45" s="46"/>
      <c r="EAE45" s="46"/>
      <c r="EAF45" s="46"/>
      <c r="EAG45" s="46"/>
      <c r="EAH45" s="46"/>
      <c r="EAI45" s="46"/>
      <c r="EAJ45" s="46"/>
      <c r="EAK45" s="46"/>
      <c r="EAL45" s="46"/>
      <c r="EAM45" s="46"/>
      <c r="EAN45" s="46"/>
      <c r="EAO45" s="46"/>
      <c r="EAP45" s="46"/>
      <c r="EAQ45" s="46"/>
      <c r="EAR45" s="46"/>
      <c r="EAS45" s="46"/>
      <c r="EAT45" s="46"/>
      <c r="EAU45" s="46"/>
      <c r="EAV45" s="46"/>
      <c r="EAW45" s="46"/>
      <c r="EAX45" s="46"/>
      <c r="EAY45" s="46"/>
      <c r="EAZ45" s="46"/>
      <c r="EBA45" s="46"/>
      <c r="EBB45" s="46"/>
      <c r="EBC45" s="46"/>
      <c r="EBD45" s="46"/>
      <c r="EBE45" s="46"/>
      <c r="EBF45" s="46"/>
      <c r="EBG45" s="46"/>
      <c r="EBH45" s="46"/>
      <c r="EBI45" s="46"/>
      <c r="EBJ45" s="46"/>
      <c r="EBK45" s="46"/>
      <c r="EBL45" s="46"/>
      <c r="EBM45" s="46"/>
      <c r="EBN45" s="46"/>
      <c r="EBO45" s="46"/>
      <c r="EBP45" s="46"/>
      <c r="EBQ45" s="46"/>
      <c r="EBR45" s="46"/>
      <c r="EBS45" s="46"/>
      <c r="EBT45" s="46"/>
      <c r="EBU45" s="46"/>
      <c r="EBV45" s="46"/>
      <c r="EBW45" s="46"/>
      <c r="EBX45" s="46"/>
      <c r="EBY45" s="46"/>
      <c r="EBZ45" s="46"/>
      <c r="ECA45" s="46"/>
      <c r="ECB45" s="46"/>
      <c r="ECC45" s="46"/>
      <c r="ECD45" s="46"/>
      <c r="ECE45" s="46"/>
      <c r="ECF45" s="46"/>
      <c r="ECG45" s="46"/>
      <c r="ECH45" s="46"/>
      <c r="ECI45" s="46"/>
      <c r="ECJ45" s="46"/>
      <c r="ECK45" s="46"/>
      <c r="ECL45" s="46"/>
      <c r="ECM45" s="46"/>
      <c r="ECN45" s="46"/>
      <c r="ECO45" s="46"/>
      <c r="ECP45" s="46"/>
      <c r="ECQ45" s="46"/>
      <c r="ECR45" s="46"/>
      <c r="ECS45" s="46"/>
      <c r="ECT45" s="46"/>
      <c r="ECU45" s="46"/>
      <c r="ECV45" s="46"/>
      <c r="ECW45" s="46"/>
      <c r="ECX45" s="46"/>
      <c r="ECY45" s="46"/>
      <c r="ECZ45" s="46"/>
      <c r="EDA45" s="46"/>
      <c r="EDB45" s="46"/>
      <c r="EDC45" s="46"/>
      <c r="EDD45" s="46"/>
      <c r="EDE45" s="46"/>
      <c r="EDF45" s="46"/>
      <c r="EDG45" s="46"/>
      <c r="EDH45" s="46"/>
      <c r="EDI45" s="46"/>
      <c r="EDJ45" s="46"/>
      <c r="EDK45" s="46"/>
      <c r="EDL45" s="46"/>
      <c r="EDM45" s="46"/>
      <c r="EDN45" s="46"/>
      <c r="EDO45" s="46"/>
      <c r="EDP45" s="46"/>
      <c r="EDQ45" s="46"/>
      <c r="EDR45" s="46"/>
      <c r="EDS45" s="46"/>
      <c r="EDT45" s="46"/>
      <c r="EDU45" s="46"/>
      <c r="EDV45" s="46"/>
      <c r="EDW45" s="46"/>
      <c r="EDX45" s="46"/>
      <c r="EDY45" s="46"/>
      <c r="EDZ45" s="46"/>
      <c r="EEA45" s="46"/>
      <c r="EEB45" s="46"/>
      <c r="EEC45" s="46"/>
      <c r="EED45" s="46"/>
      <c r="EEE45" s="46"/>
      <c r="EEF45" s="46"/>
      <c r="EEG45" s="46"/>
      <c r="EEH45" s="46"/>
      <c r="EEI45" s="46"/>
      <c r="EEJ45" s="46"/>
      <c r="EEK45" s="46"/>
      <c r="EEL45" s="46"/>
      <c r="EEM45" s="46"/>
      <c r="EEN45" s="46"/>
      <c r="EEO45" s="46"/>
      <c r="EEP45" s="46"/>
      <c r="EEQ45" s="46"/>
      <c r="EER45" s="46"/>
      <c r="EES45" s="46"/>
      <c r="EET45" s="46"/>
      <c r="EEU45" s="46"/>
      <c r="EEV45" s="46"/>
      <c r="EEW45" s="46"/>
      <c r="EEX45" s="46"/>
      <c r="EEY45" s="46"/>
      <c r="EEZ45" s="46"/>
      <c r="EFA45" s="46"/>
      <c r="EFB45" s="46"/>
      <c r="EFC45" s="46"/>
      <c r="EFD45" s="46"/>
      <c r="EFE45" s="46"/>
      <c r="EFF45" s="46"/>
      <c r="EFG45" s="46"/>
      <c r="EFH45" s="46"/>
      <c r="EFI45" s="46"/>
      <c r="EFJ45" s="46"/>
      <c r="EFK45" s="46"/>
      <c r="EFL45" s="46"/>
      <c r="EFM45" s="46"/>
      <c r="EFN45" s="46"/>
      <c r="EFO45" s="46"/>
      <c r="EFP45" s="46"/>
      <c r="EFQ45" s="46"/>
      <c r="EFR45" s="46"/>
      <c r="EFS45" s="46"/>
      <c r="EFT45" s="46"/>
      <c r="EFU45" s="46"/>
      <c r="EFV45" s="46"/>
      <c r="EFW45" s="46"/>
      <c r="EFX45" s="46"/>
      <c r="EFY45" s="46"/>
      <c r="EFZ45" s="46"/>
      <c r="EGA45" s="46"/>
      <c r="EGB45" s="46"/>
      <c r="EGC45" s="46"/>
      <c r="EGD45" s="46"/>
      <c r="EGE45" s="46"/>
      <c r="EGF45" s="46"/>
      <c r="EGG45" s="46"/>
      <c r="EGH45" s="46"/>
      <c r="EGI45" s="46"/>
      <c r="EGJ45" s="46"/>
      <c r="EGK45" s="46"/>
      <c r="EGL45" s="46"/>
      <c r="EGM45" s="46"/>
      <c r="EGN45" s="46"/>
      <c r="EGO45" s="46"/>
      <c r="EGP45" s="46"/>
      <c r="EGQ45" s="46"/>
      <c r="EGR45" s="46"/>
      <c r="EGS45" s="46"/>
      <c r="EGT45" s="46"/>
      <c r="EGU45" s="46"/>
      <c r="EGV45" s="46"/>
      <c r="EGW45" s="46"/>
      <c r="EGX45" s="46"/>
      <c r="EGY45" s="46"/>
      <c r="EGZ45" s="46"/>
      <c r="EHA45" s="46"/>
      <c r="EHB45" s="46"/>
      <c r="EHC45" s="46"/>
      <c r="EHD45" s="46"/>
      <c r="EHE45" s="46"/>
      <c r="EHF45" s="46"/>
      <c r="EHG45" s="46"/>
      <c r="EHH45" s="46"/>
      <c r="EHI45" s="46"/>
      <c r="EHJ45" s="46"/>
      <c r="EHK45" s="46"/>
      <c r="EHL45" s="46"/>
      <c r="EHM45" s="46"/>
      <c r="EHN45" s="46"/>
      <c r="EHO45" s="46"/>
      <c r="EHP45" s="46"/>
      <c r="EHQ45" s="46"/>
      <c r="EHR45" s="46"/>
      <c r="EHS45" s="46"/>
      <c r="EHT45" s="46"/>
      <c r="EHU45" s="46"/>
      <c r="EHV45" s="46"/>
      <c r="EHW45" s="46"/>
      <c r="EHX45" s="46"/>
      <c r="EHY45" s="46"/>
      <c r="EHZ45" s="46"/>
      <c r="EIA45" s="46"/>
      <c r="EIB45" s="46"/>
      <c r="EIC45" s="46"/>
      <c r="EID45" s="46"/>
      <c r="EIE45" s="46"/>
      <c r="EIF45" s="46"/>
      <c r="EIG45" s="46"/>
      <c r="EIH45" s="46"/>
      <c r="EII45" s="46"/>
      <c r="EIJ45" s="46"/>
      <c r="EIK45" s="46"/>
      <c r="EIL45" s="46"/>
      <c r="EIM45" s="46"/>
      <c r="EIN45" s="46"/>
      <c r="EIO45" s="46"/>
      <c r="EIP45" s="46"/>
      <c r="EIQ45" s="46"/>
      <c r="EIR45" s="46"/>
      <c r="EIS45" s="46"/>
      <c r="EIT45" s="46"/>
      <c r="EIU45" s="46"/>
      <c r="EIV45" s="46"/>
      <c r="EIW45" s="46"/>
      <c r="EIX45" s="46"/>
      <c r="EIY45" s="46"/>
      <c r="EIZ45" s="46"/>
      <c r="EJA45" s="46"/>
      <c r="EJB45" s="46"/>
      <c r="EJC45" s="46"/>
      <c r="EJD45" s="46"/>
      <c r="EJE45" s="46"/>
      <c r="EJF45" s="46"/>
      <c r="EJG45" s="46"/>
      <c r="EJH45" s="46"/>
      <c r="EJI45" s="46"/>
      <c r="EJJ45" s="46"/>
      <c r="EJK45" s="46"/>
      <c r="EJL45" s="46"/>
      <c r="EJM45" s="46"/>
      <c r="EJN45" s="46"/>
      <c r="EJO45" s="46"/>
      <c r="EJP45" s="46"/>
      <c r="EJQ45" s="46"/>
      <c r="EJR45" s="46"/>
      <c r="EJS45" s="46"/>
      <c r="EJT45" s="46"/>
      <c r="EJU45" s="46"/>
      <c r="EJV45" s="46"/>
      <c r="EJW45" s="46"/>
      <c r="EJX45" s="46"/>
      <c r="EJY45" s="46"/>
      <c r="EJZ45" s="46"/>
      <c r="EKA45" s="46"/>
      <c r="EKB45" s="46"/>
      <c r="EKC45" s="46"/>
      <c r="EKD45" s="46"/>
      <c r="EKE45" s="46"/>
      <c r="EKF45" s="46"/>
      <c r="EKG45" s="46"/>
      <c r="EKH45" s="46"/>
      <c r="EKI45" s="46"/>
      <c r="EKJ45" s="46"/>
      <c r="EKK45" s="46"/>
      <c r="EKL45" s="46"/>
      <c r="EKM45" s="46"/>
      <c r="EKN45" s="46"/>
      <c r="EKO45" s="46"/>
      <c r="EKP45" s="46"/>
      <c r="EKQ45" s="46"/>
      <c r="EKR45" s="46"/>
      <c r="EKS45" s="46"/>
      <c r="EKT45" s="46"/>
      <c r="EKU45" s="46"/>
      <c r="EKV45" s="46"/>
      <c r="EKW45" s="46"/>
      <c r="EKX45" s="46"/>
      <c r="EKY45" s="46"/>
      <c r="EKZ45" s="46"/>
      <c r="ELA45" s="46"/>
      <c r="ELB45" s="46"/>
      <c r="ELC45" s="46"/>
      <c r="ELD45" s="46"/>
      <c r="ELE45" s="46"/>
      <c r="ELF45" s="46"/>
      <c r="ELG45" s="46"/>
      <c r="ELH45" s="46"/>
      <c r="ELI45" s="46"/>
      <c r="ELJ45" s="46"/>
      <c r="ELK45" s="46"/>
      <c r="ELL45" s="46"/>
      <c r="ELM45" s="46"/>
      <c r="ELN45" s="46"/>
      <c r="ELO45" s="46"/>
      <c r="ELP45" s="46"/>
      <c r="ELQ45" s="46"/>
      <c r="ELR45" s="46"/>
      <c r="ELS45" s="46"/>
      <c r="ELT45" s="46"/>
      <c r="ELU45" s="46"/>
      <c r="ELV45" s="46"/>
      <c r="ELW45" s="46"/>
      <c r="ELX45" s="46"/>
      <c r="ELY45" s="46"/>
      <c r="ELZ45" s="46"/>
      <c r="EMA45" s="46"/>
      <c r="EMB45" s="46"/>
      <c r="EMC45" s="46"/>
      <c r="EMD45" s="46"/>
      <c r="EME45" s="46"/>
      <c r="EMF45" s="46"/>
      <c r="EMG45" s="46"/>
      <c r="EMH45" s="46"/>
      <c r="EMI45" s="46"/>
      <c r="EMJ45" s="46"/>
      <c r="EMK45" s="46"/>
      <c r="EML45" s="46"/>
      <c r="EMM45" s="46"/>
      <c r="EMN45" s="46"/>
      <c r="EMO45" s="46"/>
      <c r="EMP45" s="46"/>
      <c r="EMQ45" s="46"/>
      <c r="EMR45" s="46"/>
      <c r="EMS45" s="46"/>
      <c r="EMT45" s="46"/>
      <c r="EMU45" s="46"/>
      <c r="EMV45" s="46"/>
      <c r="EMW45" s="46"/>
      <c r="EMX45" s="46"/>
      <c r="EMY45" s="46"/>
      <c r="EMZ45" s="46"/>
      <c r="ENA45" s="46"/>
      <c r="ENB45" s="46"/>
      <c r="ENC45" s="46"/>
      <c r="END45" s="46"/>
      <c r="ENE45" s="46"/>
      <c r="ENF45" s="46"/>
      <c r="ENG45" s="46"/>
      <c r="ENH45" s="46"/>
      <c r="ENI45" s="46"/>
      <c r="ENJ45" s="46"/>
      <c r="ENK45" s="46"/>
      <c r="ENL45" s="46"/>
      <c r="ENM45" s="46"/>
      <c r="ENN45" s="46"/>
      <c r="ENO45" s="46"/>
      <c r="ENP45" s="46"/>
      <c r="ENQ45" s="46"/>
      <c r="ENR45" s="46"/>
      <c r="ENS45" s="46"/>
      <c r="ENT45" s="46"/>
      <c r="ENU45" s="46"/>
      <c r="ENV45" s="46"/>
      <c r="ENW45" s="46"/>
      <c r="ENX45" s="46"/>
      <c r="ENY45" s="46"/>
      <c r="ENZ45" s="46"/>
      <c r="EOA45" s="46"/>
      <c r="EOB45" s="46"/>
      <c r="EOC45" s="46"/>
      <c r="EOD45" s="46"/>
      <c r="EOE45" s="46"/>
      <c r="EOF45" s="46"/>
      <c r="EOG45" s="46"/>
      <c r="EOH45" s="46"/>
      <c r="EOI45" s="46"/>
      <c r="EOJ45" s="46"/>
      <c r="EOK45" s="46"/>
      <c r="EOL45" s="46"/>
      <c r="EOM45" s="46"/>
      <c r="EON45" s="46"/>
      <c r="EOO45" s="46"/>
      <c r="EOP45" s="46"/>
      <c r="EOQ45" s="46"/>
      <c r="EOR45" s="46"/>
      <c r="EOS45" s="46"/>
      <c r="EOT45" s="46"/>
      <c r="EOU45" s="46"/>
      <c r="EOV45" s="46"/>
      <c r="EOW45" s="46"/>
      <c r="EOX45" s="46"/>
      <c r="EOY45" s="46"/>
      <c r="EOZ45" s="46"/>
      <c r="EPA45" s="46"/>
      <c r="EPB45" s="46"/>
      <c r="EPC45" s="46"/>
      <c r="EPD45" s="46"/>
      <c r="EPE45" s="46"/>
      <c r="EPF45" s="46"/>
      <c r="EPG45" s="46"/>
      <c r="EPH45" s="46"/>
      <c r="EPI45" s="46"/>
      <c r="EPJ45" s="46"/>
      <c r="EPK45" s="46"/>
      <c r="EPL45" s="46"/>
      <c r="EPM45" s="46"/>
      <c r="EPN45" s="46"/>
      <c r="EPO45" s="46"/>
      <c r="EPP45" s="46"/>
      <c r="EPQ45" s="46"/>
      <c r="EPR45" s="46"/>
      <c r="EPS45" s="46"/>
      <c r="EPT45" s="46"/>
      <c r="EPU45" s="46"/>
      <c r="EPV45" s="46"/>
      <c r="EPW45" s="46"/>
      <c r="EPX45" s="46"/>
      <c r="EPY45" s="46"/>
      <c r="EPZ45" s="46"/>
      <c r="EQA45" s="46"/>
      <c r="EQB45" s="46"/>
      <c r="EQC45" s="46"/>
      <c r="EQD45" s="46"/>
      <c r="EQE45" s="46"/>
      <c r="EQF45" s="46"/>
      <c r="EQG45" s="46"/>
      <c r="EQH45" s="46"/>
      <c r="EQI45" s="46"/>
      <c r="EQJ45" s="46"/>
      <c r="EQK45" s="46"/>
      <c r="EQL45" s="46"/>
      <c r="EQM45" s="46"/>
      <c r="EQN45" s="46"/>
      <c r="EQO45" s="46"/>
      <c r="EQP45" s="46"/>
      <c r="EQQ45" s="46"/>
      <c r="EQR45" s="46"/>
      <c r="EQS45" s="46"/>
      <c r="EQT45" s="46"/>
      <c r="EQU45" s="46"/>
      <c r="EQV45" s="46"/>
      <c r="EQW45" s="46"/>
      <c r="EQX45" s="46"/>
      <c r="EQY45" s="46"/>
      <c r="EQZ45" s="46"/>
      <c r="ERA45" s="46"/>
      <c r="ERB45" s="46"/>
      <c r="ERC45" s="46"/>
      <c r="ERD45" s="46"/>
      <c r="ERE45" s="46"/>
      <c r="ERF45" s="46"/>
      <c r="ERG45" s="46"/>
      <c r="ERH45" s="46"/>
      <c r="ERI45" s="46"/>
      <c r="ERJ45" s="46"/>
      <c r="ERK45" s="46"/>
      <c r="ERL45" s="46"/>
      <c r="ERM45" s="46"/>
      <c r="ERN45" s="46"/>
      <c r="ERO45" s="46"/>
      <c r="ERP45" s="46"/>
      <c r="ERQ45" s="46"/>
      <c r="ERR45" s="46"/>
      <c r="ERS45" s="46"/>
      <c r="ERT45" s="46"/>
      <c r="ERU45" s="46"/>
      <c r="ERV45" s="46"/>
      <c r="ERW45" s="46"/>
      <c r="ERX45" s="46"/>
      <c r="ERY45" s="46"/>
      <c r="ERZ45" s="46"/>
      <c r="ESA45" s="46"/>
      <c r="ESB45" s="46"/>
      <c r="ESC45" s="46"/>
      <c r="ESD45" s="46"/>
      <c r="ESE45" s="46"/>
      <c r="ESF45" s="46"/>
      <c r="ESG45" s="46"/>
      <c r="ESH45" s="46"/>
      <c r="ESI45" s="46"/>
      <c r="ESJ45" s="46"/>
      <c r="ESK45" s="46"/>
      <c r="ESL45" s="46"/>
      <c r="ESM45" s="46"/>
      <c r="ESN45" s="46"/>
      <c r="ESO45" s="46"/>
      <c r="ESP45" s="46"/>
      <c r="ESQ45" s="46"/>
      <c r="ESR45" s="46"/>
      <c r="ESS45" s="46"/>
      <c r="EST45" s="46"/>
      <c r="ESU45" s="46"/>
      <c r="ESV45" s="46"/>
      <c r="ESW45" s="46"/>
      <c r="ESX45" s="46"/>
      <c r="ESY45" s="46"/>
      <c r="ESZ45" s="46"/>
      <c r="ETA45" s="46"/>
      <c r="ETB45" s="46"/>
      <c r="ETC45" s="46"/>
      <c r="ETD45" s="46"/>
      <c r="ETE45" s="46"/>
      <c r="ETF45" s="46"/>
      <c r="ETG45" s="46"/>
      <c r="ETH45" s="46"/>
      <c r="ETI45" s="46"/>
      <c r="ETJ45" s="46"/>
      <c r="ETK45" s="46"/>
      <c r="ETL45" s="46"/>
      <c r="ETM45" s="46"/>
      <c r="ETN45" s="46"/>
      <c r="ETO45" s="46"/>
      <c r="ETP45" s="46"/>
      <c r="ETQ45" s="46"/>
      <c r="ETR45" s="46"/>
      <c r="ETS45" s="46"/>
      <c r="ETT45" s="46"/>
      <c r="ETU45" s="46"/>
      <c r="ETV45" s="46"/>
      <c r="ETW45" s="46"/>
      <c r="ETX45" s="46"/>
      <c r="ETY45" s="46"/>
      <c r="ETZ45" s="46"/>
      <c r="EUA45" s="46"/>
      <c r="EUB45" s="46"/>
      <c r="EUC45" s="46"/>
      <c r="EUD45" s="46"/>
      <c r="EUE45" s="46"/>
      <c r="EUF45" s="46"/>
      <c r="EUG45" s="46"/>
      <c r="EUH45" s="46"/>
      <c r="EUI45" s="46"/>
      <c r="EUJ45" s="46"/>
      <c r="EUK45" s="46"/>
      <c r="EUL45" s="46"/>
      <c r="EUM45" s="46"/>
      <c r="EUN45" s="46"/>
      <c r="EUO45" s="46"/>
      <c r="EUP45" s="46"/>
      <c r="EUQ45" s="46"/>
      <c r="EUR45" s="46"/>
      <c r="EUS45" s="46"/>
      <c r="EUT45" s="46"/>
      <c r="EUU45" s="46"/>
      <c r="EUV45" s="46"/>
      <c r="EUW45" s="46"/>
      <c r="EUX45" s="46"/>
      <c r="EUY45" s="46"/>
      <c r="EUZ45" s="46"/>
      <c r="EVA45" s="46"/>
      <c r="EVB45" s="46"/>
      <c r="EVC45" s="46"/>
      <c r="EVD45" s="46"/>
      <c r="EVE45" s="46"/>
      <c r="EVF45" s="46"/>
      <c r="EVG45" s="46"/>
      <c r="EVH45" s="46"/>
      <c r="EVI45" s="46"/>
      <c r="EVJ45" s="46"/>
      <c r="EVK45" s="46"/>
      <c r="EVL45" s="46"/>
      <c r="EVM45" s="46"/>
      <c r="EVN45" s="46"/>
      <c r="EVO45" s="46"/>
      <c r="EVP45" s="46"/>
      <c r="EVQ45" s="46"/>
      <c r="EVR45" s="46"/>
      <c r="EVS45" s="46"/>
      <c r="EVT45" s="46"/>
      <c r="EVU45" s="46"/>
      <c r="EVV45" s="46"/>
      <c r="EVW45" s="46"/>
      <c r="EVX45" s="46"/>
      <c r="EVY45" s="46"/>
      <c r="EVZ45" s="46"/>
      <c r="EWA45" s="46"/>
      <c r="EWB45" s="46"/>
      <c r="EWC45" s="46"/>
      <c r="EWD45" s="46"/>
      <c r="EWE45" s="46"/>
      <c r="EWF45" s="46"/>
      <c r="EWG45" s="46"/>
      <c r="EWH45" s="46"/>
      <c r="EWI45" s="46"/>
      <c r="EWJ45" s="46"/>
      <c r="EWK45" s="46"/>
      <c r="EWL45" s="46"/>
      <c r="EWM45" s="46"/>
      <c r="EWN45" s="46"/>
      <c r="EWO45" s="46"/>
      <c r="EWP45" s="46"/>
      <c r="EWQ45" s="46"/>
      <c r="EWR45" s="46"/>
      <c r="EWS45" s="46"/>
      <c r="EWT45" s="46"/>
      <c r="EWU45" s="46"/>
      <c r="EWV45" s="46"/>
      <c r="EWW45" s="46"/>
      <c r="EWX45" s="46"/>
      <c r="EWY45" s="46"/>
      <c r="EWZ45" s="46"/>
      <c r="EXA45" s="46"/>
      <c r="EXB45" s="46"/>
      <c r="EXC45" s="46"/>
      <c r="EXD45" s="46"/>
      <c r="EXE45" s="46"/>
      <c r="EXF45" s="46"/>
      <c r="EXG45" s="46"/>
      <c r="EXH45" s="46"/>
      <c r="EXI45" s="46"/>
      <c r="EXJ45" s="46"/>
      <c r="EXK45" s="46"/>
      <c r="EXL45" s="46"/>
      <c r="EXM45" s="46"/>
      <c r="EXN45" s="46"/>
      <c r="EXO45" s="46"/>
      <c r="EXP45" s="46"/>
      <c r="EXQ45" s="46"/>
      <c r="EXR45" s="46"/>
      <c r="EXS45" s="46"/>
      <c r="EXT45" s="46"/>
      <c r="EXU45" s="46"/>
      <c r="EXV45" s="46"/>
      <c r="EXW45" s="46"/>
      <c r="EXX45" s="46"/>
      <c r="EXY45" s="46"/>
      <c r="EXZ45" s="46"/>
      <c r="EYA45" s="46"/>
      <c r="EYB45" s="46"/>
      <c r="EYC45" s="46"/>
      <c r="EYD45" s="46"/>
      <c r="EYE45" s="46"/>
      <c r="EYF45" s="46"/>
      <c r="EYG45" s="46"/>
      <c r="EYH45" s="46"/>
      <c r="EYI45" s="46"/>
      <c r="EYJ45" s="46"/>
      <c r="EYK45" s="46"/>
      <c r="EYL45" s="46"/>
      <c r="EYM45" s="46"/>
      <c r="EYN45" s="46"/>
      <c r="EYO45" s="46"/>
      <c r="EYP45" s="46"/>
      <c r="EYQ45" s="46"/>
      <c r="EYR45" s="46"/>
      <c r="EYS45" s="46"/>
      <c r="EYT45" s="46"/>
      <c r="EYU45" s="46"/>
      <c r="EYV45" s="46"/>
      <c r="EYW45" s="46"/>
      <c r="EYX45" s="46"/>
      <c r="EYY45" s="46"/>
      <c r="EYZ45" s="46"/>
      <c r="EZA45" s="46"/>
      <c r="EZB45" s="46"/>
      <c r="EZC45" s="46"/>
      <c r="EZD45" s="46"/>
      <c r="EZE45" s="46"/>
      <c r="EZF45" s="46"/>
      <c r="EZG45" s="46"/>
      <c r="EZH45" s="46"/>
      <c r="EZI45" s="46"/>
      <c r="EZJ45" s="46"/>
      <c r="EZK45" s="46"/>
      <c r="EZL45" s="46"/>
      <c r="EZM45" s="46"/>
      <c r="EZN45" s="46"/>
      <c r="EZO45" s="46"/>
      <c r="EZP45" s="46"/>
      <c r="EZQ45" s="46"/>
      <c r="EZR45" s="46"/>
      <c r="EZS45" s="46"/>
      <c r="EZT45" s="46"/>
      <c r="EZU45" s="46"/>
      <c r="EZV45" s="46"/>
      <c r="EZW45" s="46"/>
      <c r="EZX45" s="46"/>
      <c r="EZY45" s="46"/>
      <c r="EZZ45" s="46"/>
      <c r="FAA45" s="46"/>
      <c r="FAB45" s="46"/>
      <c r="FAC45" s="46"/>
      <c r="FAD45" s="46"/>
      <c r="FAE45" s="46"/>
      <c r="FAF45" s="46"/>
      <c r="FAG45" s="46"/>
      <c r="FAH45" s="46"/>
      <c r="FAI45" s="46"/>
      <c r="FAJ45" s="46"/>
      <c r="FAK45" s="46"/>
      <c r="FAL45" s="46"/>
      <c r="FAM45" s="46"/>
      <c r="FAN45" s="46"/>
      <c r="FAO45" s="46"/>
      <c r="FAP45" s="46"/>
      <c r="FAQ45" s="46"/>
      <c r="FAR45" s="46"/>
      <c r="FAS45" s="46"/>
      <c r="FAT45" s="46"/>
      <c r="FAU45" s="46"/>
      <c r="FAV45" s="46"/>
      <c r="FAW45" s="46"/>
      <c r="FAX45" s="46"/>
      <c r="FAY45" s="46"/>
      <c r="FAZ45" s="46"/>
      <c r="FBA45" s="46"/>
      <c r="FBB45" s="46"/>
      <c r="FBC45" s="46"/>
      <c r="FBD45" s="46"/>
      <c r="FBE45" s="46"/>
      <c r="FBF45" s="46"/>
      <c r="FBG45" s="46"/>
      <c r="FBH45" s="46"/>
      <c r="FBI45" s="46"/>
      <c r="FBJ45" s="46"/>
      <c r="FBK45" s="46"/>
      <c r="FBL45" s="46"/>
      <c r="FBM45" s="46"/>
      <c r="FBN45" s="46"/>
      <c r="FBO45" s="46"/>
      <c r="FBP45" s="46"/>
      <c r="FBQ45" s="46"/>
      <c r="FBR45" s="46"/>
      <c r="FBS45" s="46"/>
      <c r="FBT45" s="46"/>
      <c r="FBU45" s="46"/>
      <c r="FBV45" s="46"/>
      <c r="FBW45" s="46"/>
      <c r="FBX45" s="46"/>
      <c r="FBY45" s="46"/>
      <c r="FBZ45" s="46"/>
      <c r="FCA45" s="46"/>
      <c r="FCB45" s="46"/>
      <c r="FCC45" s="46"/>
      <c r="FCD45" s="46"/>
      <c r="FCE45" s="46"/>
      <c r="FCF45" s="46"/>
      <c r="FCG45" s="46"/>
      <c r="FCH45" s="46"/>
      <c r="FCI45" s="46"/>
      <c r="FCJ45" s="46"/>
      <c r="FCK45" s="46"/>
      <c r="FCL45" s="46"/>
      <c r="FCM45" s="46"/>
      <c r="FCN45" s="46"/>
      <c r="FCO45" s="46"/>
      <c r="FCP45" s="46"/>
      <c r="FCQ45" s="46"/>
      <c r="FCR45" s="46"/>
      <c r="FCS45" s="46"/>
      <c r="FCT45" s="46"/>
      <c r="FCU45" s="46"/>
      <c r="FCV45" s="46"/>
      <c r="FCW45" s="46"/>
      <c r="FCX45" s="46"/>
      <c r="FCY45" s="46"/>
      <c r="FCZ45" s="46"/>
      <c r="FDA45" s="46"/>
      <c r="FDB45" s="46"/>
      <c r="FDC45" s="46"/>
      <c r="FDD45" s="46"/>
      <c r="FDE45" s="46"/>
      <c r="FDF45" s="46"/>
      <c r="FDG45" s="46"/>
      <c r="FDH45" s="46"/>
      <c r="FDI45" s="46"/>
      <c r="FDJ45" s="46"/>
      <c r="FDK45" s="46"/>
      <c r="FDL45" s="46"/>
      <c r="FDM45" s="46"/>
      <c r="FDN45" s="46"/>
      <c r="FDO45" s="46"/>
      <c r="FDP45" s="46"/>
      <c r="FDQ45" s="46"/>
      <c r="FDR45" s="46"/>
      <c r="FDS45" s="46"/>
      <c r="FDT45" s="46"/>
      <c r="FDU45" s="46"/>
      <c r="FDV45" s="46"/>
      <c r="FDW45" s="46"/>
      <c r="FDX45" s="46"/>
      <c r="FDY45" s="46"/>
      <c r="FDZ45" s="46"/>
      <c r="FEA45" s="46"/>
      <c r="FEB45" s="46"/>
      <c r="FEC45" s="46"/>
      <c r="FED45" s="46"/>
      <c r="FEE45" s="46"/>
      <c r="FEF45" s="46"/>
      <c r="FEG45" s="46"/>
      <c r="FEH45" s="46"/>
      <c r="FEI45" s="46"/>
      <c r="FEJ45" s="46"/>
      <c r="FEK45" s="46"/>
      <c r="FEL45" s="46"/>
      <c r="FEM45" s="46"/>
      <c r="FEN45" s="46"/>
      <c r="FEO45" s="46"/>
      <c r="FEP45" s="46"/>
      <c r="FEQ45" s="46"/>
      <c r="FER45" s="46"/>
      <c r="FES45" s="46"/>
      <c r="FET45" s="46"/>
      <c r="FEU45" s="46"/>
      <c r="FEV45" s="46"/>
      <c r="FEW45" s="46"/>
      <c r="FEX45" s="46"/>
      <c r="FEY45" s="46"/>
      <c r="FEZ45" s="46"/>
      <c r="FFA45" s="46"/>
      <c r="FFB45" s="46"/>
      <c r="FFC45" s="46"/>
      <c r="FFD45" s="46"/>
      <c r="FFE45" s="46"/>
      <c r="FFF45" s="46"/>
      <c r="FFG45" s="46"/>
      <c r="FFH45" s="46"/>
      <c r="FFI45" s="46"/>
      <c r="FFJ45" s="46"/>
      <c r="FFK45" s="46"/>
      <c r="FFL45" s="46"/>
      <c r="FFM45" s="46"/>
      <c r="FFN45" s="46"/>
      <c r="FFO45" s="46"/>
      <c r="FFP45" s="46"/>
      <c r="FFQ45" s="46"/>
      <c r="FFR45" s="46"/>
      <c r="FFS45" s="46"/>
      <c r="FFT45" s="46"/>
      <c r="FFU45" s="46"/>
      <c r="FFV45" s="46"/>
      <c r="FFW45" s="46"/>
      <c r="FFX45" s="46"/>
      <c r="FFY45" s="46"/>
      <c r="FFZ45" s="46"/>
      <c r="FGA45" s="46"/>
      <c r="FGB45" s="46"/>
      <c r="FGC45" s="46"/>
      <c r="FGD45" s="46"/>
      <c r="FGE45" s="46"/>
      <c r="FGF45" s="46"/>
      <c r="FGG45" s="46"/>
      <c r="FGH45" s="46"/>
      <c r="FGI45" s="46"/>
      <c r="FGJ45" s="46"/>
      <c r="FGK45" s="46"/>
      <c r="FGL45" s="46"/>
      <c r="FGM45" s="46"/>
      <c r="FGN45" s="46"/>
      <c r="FGO45" s="46"/>
      <c r="FGP45" s="46"/>
      <c r="FGQ45" s="46"/>
      <c r="FGR45" s="46"/>
      <c r="FGS45" s="46"/>
      <c r="FGT45" s="46"/>
      <c r="FGU45" s="46"/>
      <c r="FGV45" s="46"/>
      <c r="FGW45" s="46"/>
      <c r="FGX45" s="46"/>
      <c r="FGY45" s="46"/>
      <c r="FGZ45" s="46"/>
      <c r="FHA45" s="46"/>
      <c r="FHB45" s="46"/>
      <c r="FHC45" s="46"/>
      <c r="FHD45" s="46"/>
      <c r="FHE45" s="46"/>
      <c r="FHF45" s="46"/>
      <c r="FHG45" s="46"/>
      <c r="FHH45" s="46"/>
      <c r="FHI45" s="46"/>
      <c r="FHJ45" s="46"/>
      <c r="FHK45" s="46"/>
      <c r="FHL45" s="46"/>
      <c r="FHM45" s="46"/>
      <c r="FHN45" s="46"/>
      <c r="FHO45" s="46"/>
      <c r="FHP45" s="46"/>
      <c r="FHQ45" s="46"/>
      <c r="FHR45" s="46"/>
      <c r="FHS45" s="46"/>
      <c r="FHT45" s="46"/>
      <c r="FHU45" s="46"/>
      <c r="FHV45" s="46"/>
      <c r="FHW45" s="46"/>
      <c r="FHX45" s="46"/>
      <c r="FHY45" s="46"/>
      <c r="FHZ45" s="46"/>
      <c r="FIA45" s="46"/>
      <c r="FIB45" s="46"/>
      <c r="FIC45" s="46"/>
      <c r="FID45" s="46"/>
      <c r="FIE45" s="46"/>
      <c r="FIF45" s="46"/>
      <c r="FIG45" s="46"/>
      <c r="FIH45" s="46"/>
      <c r="FII45" s="46"/>
      <c r="FIJ45" s="46"/>
      <c r="FIK45" s="46"/>
      <c r="FIL45" s="46"/>
      <c r="FIM45" s="46"/>
      <c r="FIN45" s="46"/>
      <c r="FIO45" s="46"/>
      <c r="FIP45" s="46"/>
      <c r="FIQ45" s="46"/>
      <c r="FIR45" s="46"/>
      <c r="FIS45" s="46"/>
      <c r="FIT45" s="46"/>
      <c r="FIU45" s="46"/>
      <c r="FIV45" s="46"/>
      <c r="FIW45" s="46"/>
      <c r="FIX45" s="46"/>
      <c r="FIY45" s="46"/>
      <c r="FIZ45" s="46"/>
      <c r="FJA45" s="46"/>
      <c r="FJB45" s="46"/>
      <c r="FJC45" s="46"/>
      <c r="FJD45" s="46"/>
      <c r="FJE45" s="46"/>
      <c r="FJF45" s="46"/>
      <c r="FJG45" s="46"/>
      <c r="FJH45" s="46"/>
      <c r="FJI45" s="46"/>
      <c r="FJJ45" s="46"/>
      <c r="FJK45" s="46"/>
      <c r="FJL45" s="46"/>
      <c r="FJM45" s="46"/>
      <c r="FJN45" s="46"/>
      <c r="FJO45" s="46"/>
      <c r="FJP45" s="46"/>
      <c r="FJQ45" s="46"/>
      <c r="FJR45" s="46"/>
      <c r="FJS45" s="46"/>
      <c r="FJT45" s="46"/>
      <c r="FJU45" s="46"/>
      <c r="FJV45" s="46"/>
      <c r="FJW45" s="46"/>
      <c r="FJX45" s="46"/>
      <c r="FJY45" s="46"/>
      <c r="FJZ45" s="46"/>
      <c r="FKA45" s="46"/>
      <c r="FKB45" s="46"/>
      <c r="FKC45" s="46"/>
      <c r="FKD45" s="46"/>
      <c r="FKE45" s="46"/>
      <c r="FKF45" s="46"/>
      <c r="FKG45" s="46"/>
      <c r="FKH45" s="46"/>
      <c r="FKI45" s="46"/>
      <c r="FKJ45" s="46"/>
      <c r="FKK45" s="46"/>
      <c r="FKL45" s="46"/>
      <c r="FKM45" s="46"/>
      <c r="FKN45" s="46"/>
      <c r="FKO45" s="46"/>
      <c r="FKP45" s="46"/>
      <c r="FKQ45" s="46"/>
      <c r="FKR45" s="46"/>
      <c r="FKS45" s="46"/>
      <c r="FKT45" s="46"/>
      <c r="FKU45" s="46"/>
      <c r="FKV45" s="46"/>
      <c r="FKW45" s="46"/>
      <c r="FKX45" s="46"/>
      <c r="FKY45" s="46"/>
      <c r="FKZ45" s="46"/>
      <c r="FLA45" s="46"/>
      <c r="FLB45" s="46"/>
      <c r="FLC45" s="46"/>
      <c r="FLD45" s="46"/>
      <c r="FLE45" s="46"/>
      <c r="FLF45" s="46"/>
      <c r="FLG45" s="46"/>
      <c r="FLH45" s="46"/>
      <c r="FLI45" s="46"/>
      <c r="FLJ45" s="46"/>
      <c r="FLK45" s="46"/>
      <c r="FLL45" s="46"/>
      <c r="FLM45" s="46"/>
      <c r="FLN45" s="46"/>
      <c r="FLO45" s="46"/>
      <c r="FLP45" s="46"/>
      <c r="FLQ45" s="46"/>
      <c r="FLR45" s="46"/>
      <c r="FLS45" s="46"/>
      <c r="FLT45" s="46"/>
      <c r="FLU45" s="46"/>
      <c r="FLV45" s="46"/>
      <c r="FLW45" s="46"/>
      <c r="FLX45" s="46"/>
      <c r="FLY45" s="46"/>
      <c r="FLZ45" s="46"/>
      <c r="FMA45" s="46"/>
      <c r="FMB45" s="46"/>
      <c r="FMC45" s="46"/>
      <c r="FMD45" s="46"/>
      <c r="FME45" s="46"/>
      <c r="FMF45" s="46"/>
      <c r="FMG45" s="46"/>
      <c r="FMH45" s="46"/>
      <c r="FMI45" s="46"/>
      <c r="FMJ45" s="46"/>
      <c r="FMK45" s="46"/>
      <c r="FML45" s="46"/>
      <c r="FMM45" s="46"/>
      <c r="FMN45" s="46"/>
      <c r="FMO45" s="46"/>
      <c r="FMP45" s="46"/>
      <c r="FMQ45" s="46"/>
      <c r="FMR45" s="46"/>
      <c r="FMS45" s="46"/>
      <c r="FMT45" s="46"/>
      <c r="FMU45" s="46"/>
      <c r="FMV45" s="46"/>
      <c r="FMW45" s="46"/>
      <c r="FMX45" s="46"/>
      <c r="FMY45" s="46"/>
      <c r="FMZ45" s="46"/>
      <c r="FNA45" s="46"/>
      <c r="FNB45" s="46"/>
      <c r="FNC45" s="46"/>
      <c r="FND45" s="46"/>
      <c r="FNE45" s="46"/>
      <c r="FNF45" s="46"/>
      <c r="FNG45" s="46"/>
      <c r="FNH45" s="46"/>
      <c r="FNI45" s="46"/>
      <c r="FNJ45" s="46"/>
      <c r="FNK45" s="46"/>
      <c r="FNL45" s="46"/>
      <c r="FNM45" s="46"/>
      <c r="FNN45" s="46"/>
      <c r="FNO45" s="46"/>
      <c r="FNP45" s="46"/>
      <c r="FNQ45" s="46"/>
      <c r="FNR45" s="46"/>
      <c r="FNS45" s="46"/>
      <c r="FNT45" s="46"/>
      <c r="FNU45" s="46"/>
      <c r="FNV45" s="46"/>
      <c r="FNW45" s="46"/>
      <c r="FNX45" s="46"/>
      <c r="FNY45" s="46"/>
      <c r="FNZ45" s="46"/>
      <c r="FOA45" s="46"/>
      <c r="FOB45" s="46"/>
      <c r="FOC45" s="46"/>
      <c r="FOD45" s="46"/>
      <c r="FOE45" s="46"/>
      <c r="FOF45" s="46"/>
      <c r="FOG45" s="46"/>
      <c r="FOH45" s="46"/>
      <c r="FOI45" s="46"/>
      <c r="FOJ45" s="46"/>
      <c r="FOK45" s="46"/>
      <c r="FOL45" s="46"/>
      <c r="FOM45" s="46"/>
      <c r="FON45" s="46"/>
      <c r="FOO45" s="46"/>
      <c r="FOP45" s="46"/>
      <c r="FOQ45" s="46"/>
      <c r="FOR45" s="46"/>
      <c r="FOS45" s="46"/>
      <c r="FOT45" s="46"/>
      <c r="FOU45" s="46"/>
      <c r="FOV45" s="46"/>
      <c r="FOW45" s="46"/>
      <c r="FOX45" s="46"/>
      <c r="FOY45" s="46"/>
      <c r="FOZ45" s="46"/>
      <c r="FPA45" s="46"/>
      <c r="FPB45" s="46"/>
      <c r="FPC45" s="46"/>
      <c r="FPD45" s="46"/>
      <c r="FPE45" s="46"/>
      <c r="FPF45" s="46"/>
      <c r="FPG45" s="46"/>
      <c r="FPH45" s="46"/>
      <c r="FPI45" s="46"/>
      <c r="FPJ45" s="46"/>
      <c r="FPK45" s="46"/>
      <c r="FPL45" s="46"/>
      <c r="FPM45" s="46"/>
      <c r="FPN45" s="46"/>
      <c r="FPO45" s="46"/>
      <c r="FPP45" s="46"/>
      <c r="FPQ45" s="46"/>
      <c r="FPR45" s="46"/>
      <c r="FPS45" s="46"/>
      <c r="FPT45" s="46"/>
      <c r="FPU45" s="46"/>
      <c r="FPV45" s="46"/>
      <c r="FPW45" s="46"/>
      <c r="FPX45" s="46"/>
      <c r="FPY45" s="46"/>
      <c r="FPZ45" s="46"/>
      <c r="FQA45" s="46"/>
      <c r="FQB45" s="46"/>
      <c r="FQC45" s="46"/>
      <c r="FQD45" s="46"/>
      <c r="FQE45" s="46"/>
      <c r="FQF45" s="46"/>
      <c r="FQG45" s="46"/>
      <c r="FQH45" s="46"/>
      <c r="FQI45" s="46"/>
      <c r="FQJ45" s="46"/>
      <c r="FQK45" s="46"/>
      <c r="FQL45" s="46"/>
      <c r="FQM45" s="46"/>
      <c r="FQN45" s="46"/>
      <c r="FQO45" s="46"/>
      <c r="FQP45" s="46"/>
      <c r="FQQ45" s="46"/>
      <c r="FQR45" s="46"/>
      <c r="FQS45" s="46"/>
      <c r="FQT45" s="46"/>
      <c r="FQU45" s="46"/>
      <c r="FQV45" s="46"/>
      <c r="FQW45" s="46"/>
      <c r="FQX45" s="46"/>
      <c r="FQY45" s="46"/>
      <c r="FQZ45" s="46"/>
      <c r="FRA45" s="46"/>
      <c r="FRB45" s="46"/>
      <c r="FRC45" s="46"/>
      <c r="FRD45" s="46"/>
      <c r="FRE45" s="46"/>
      <c r="FRF45" s="46"/>
      <c r="FRG45" s="46"/>
      <c r="FRH45" s="46"/>
      <c r="FRI45" s="46"/>
      <c r="FRJ45" s="46"/>
      <c r="FRK45" s="46"/>
      <c r="FRL45" s="46"/>
      <c r="FRM45" s="46"/>
      <c r="FRN45" s="46"/>
      <c r="FRO45" s="46"/>
      <c r="FRP45" s="46"/>
      <c r="FRQ45" s="46"/>
      <c r="FRR45" s="46"/>
      <c r="FRS45" s="46"/>
      <c r="FRT45" s="46"/>
      <c r="FRU45" s="46"/>
      <c r="FRV45" s="46"/>
      <c r="FRW45" s="46"/>
      <c r="FRX45" s="46"/>
      <c r="FRY45" s="46"/>
      <c r="FRZ45" s="46"/>
      <c r="FSA45" s="46"/>
      <c r="FSB45" s="46"/>
      <c r="FSC45" s="46"/>
      <c r="FSD45" s="46"/>
      <c r="FSE45" s="46"/>
      <c r="FSF45" s="46"/>
      <c r="FSG45" s="46"/>
      <c r="FSH45" s="46"/>
      <c r="FSI45" s="46"/>
      <c r="FSJ45" s="46"/>
      <c r="FSK45" s="46"/>
      <c r="FSL45" s="46"/>
      <c r="FSM45" s="46"/>
      <c r="FSN45" s="46"/>
      <c r="FSO45" s="46"/>
      <c r="FSP45" s="46"/>
      <c r="FSQ45" s="46"/>
      <c r="FSR45" s="46"/>
      <c r="FSS45" s="46"/>
      <c r="FST45" s="46"/>
      <c r="FSU45" s="46"/>
      <c r="FSV45" s="46"/>
      <c r="FSW45" s="46"/>
      <c r="FSX45" s="46"/>
      <c r="FSY45" s="46"/>
      <c r="FSZ45" s="46"/>
      <c r="FTA45" s="46"/>
      <c r="FTB45" s="46"/>
      <c r="FTC45" s="46"/>
      <c r="FTD45" s="46"/>
      <c r="FTE45" s="46"/>
      <c r="FTF45" s="46"/>
      <c r="FTG45" s="46"/>
      <c r="FTH45" s="46"/>
      <c r="FTI45" s="46"/>
      <c r="FTJ45" s="46"/>
      <c r="FTK45" s="46"/>
      <c r="FTL45" s="46"/>
      <c r="FTM45" s="46"/>
      <c r="FTN45" s="46"/>
      <c r="FTO45" s="46"/>
      <c r="FTP45" s="46"/>
      <c r="FTQ45" s="46"/>
      <c r="FTR45" s="46"/>
      <c r="FTS45" s="46"/>
      <c r="FTT45" s="46"/>
      <c r="FTU45" s="46"/>
      <c r="FTV45" s="46"/>
      <c r="FTW45" s="46"/>
      <c r="FTX45" s="46"/>
      <c r="FTY45" s="46"/>
      <c r="FTZ45" s="46"/>
      <c r="FUA45" s="46"/>
      <c r="FUB45" s="46"/>
      <c r="FUC45" s="46"/>
      <c r="FUD45" s="46"/>
      <c r="FUE45" s="46"/>
      <c r="FUF45" s="46"/>
      <c r="FUG45" s="46"/>
      <c r="FUH45" s="46"/>
      <c r="FUI45" s="46"/>
      <c r="FUJ45" s="46"/>
      <c r="FUK45" s="46"/>
      <c r="FUL45" s="46"/>
      <c r="FUM45" s="46"/>
      <c r="FUN45" s="46"/>
      <c r="FUO45" s="46"/>
      <c r="FUP45" s="46"/>
      <c r="FUQ45" s="46"/>
      <c r="FUR45" s="46"/>
      <c r="FUS45" s="46"/>
      <c r="FUT45" s="46"/>
      <c r="FUU45" s="46"/>
      <c r="FUV45" s="46"/>
      <c r="FUW45" s="46"/>
      <c r="FUX45" s="46"/>
      <c r="FUY45" s="46"/>
      <c r="FUZ45" s="46"/>
      <c r="FVA45" s="46"/>
      <c r="FVB45" s="46"/>
      <c r="FVC45" s="46"/>
      <c r="FVD45" s="46"/>
      <c r="FVE45" s="46"/>
      <c r="FVF45" s="46"/>
      <c r="FVG45" s="46"/>
      <c r="FVH45" s="46"/>
      <c r="FVI45" s="46"/>
      <c r="FVJ45" s="46"/>
      <c r="FVK45" s="46"/>
      <c r="FVL45" s="46"/>
      <c r="FVM45" s="46"/>
      <c r="FVN45" s="46"/>
      <c r="FVO45" s="46"/>
      <c r="FVP45" s="46"/>
      <c r="FVQ45" s="46"/>
      <c r="FVR45" s="46"/>
      <c r="FVS45" s="46"/>
      <c r="FVT45" s="46"/>
      <c r="FVU45" s="46"/>
      <c r="FVV45" s="46"/>
      <c r="FVW45" s="46"/>
      <c r="FVX45" s="46"/>
      <c r="FVY45" s="46"/>
      <c r="FVZ45" s="46"/>
      <c r="FWA45" s="46"/>
      <c r="FWB45" s="46"/>
      <c r="FWC45" s="46"/>
      <c r="FWD45" s="46"/>
      <c r="FWE45" s="46"/>
      <c r="FWF45" s="46"/>
      <c r="FWG45" s="46"/>
      <c r="FWH45" s="46"/>
      <c r="FWI45" s="46"/>
      <c r="FWJ45" s="46"/>
      <c r="FWK45" s="46"/>
      <c r="FWL45" s="46"/>
      <c r="FWM45" s="46"/>
      <c r="FWN45" s="46"/>
      <c r="FWO45" s="46"/>
      <c r="FWP45" s="46"/>
      <c r="FWQ45" s="46"/>
      <c r="FWR45" s="46"/>
      <c r="FWS45" s="46"/>
      <c r="FWT45" s="46"/>
      <c r="FWU45" s="46"/>
      <c r="FWV45" s="46"/>
      <c r="FWW45" s="46"/>
      <c r="FWX45" s="46"/>
      <c r="FWY45" s="46"/>
      <c r="FWZ45" s="46"/>
      <c r="FXA45" s="46"/>
      <c r="FXB45" s="46"/>
      <c r="FXC45" s="46"/>
      <c r="FXD45" s="46"/>
      <c r="FXE45" s="46"/>
      <c r="FXF45" s="46"/>
      <c r="FXG45" s="46"/>
      <c r="FXH45" s="46"/>
      <c r="FXI45" s="46"/>
      <c r="FXJ45" s="46"/>
      <c r="FXK45" s="46"/>
      <c r="FXL45" s="46"/>
      <c r="FXM45" s="46"/>
      <c r="FXN45" s="46"/>
      <c r="FXO45" s="46"/>
      <c r="FXP45" s="46"/>
      <c r="FXQ45" s="46"/>
      <c r="FXR45" s="46"/>
      <c r="FXS45" s="46"/>
      <c r="FXT45" s="46"/>
      <c r="FXU45" s="46"/>
      <c r="FXV45" s="46"/>
      <c r="FXW45" s="46"/>
      <c r="FXX45" s="46"/>
      <c r="FXY45" s="46"/>
      <c r="FXZ45" s="46"/>
      <c r="FYA45" s="46"/>
      <c r="FYB45" s="46"/>
      <c r="FYC45" s="46"/>
      <c r="FYD45" s="46"/>
      <c r="FYE45" s="46"/>
      <c r="FYF45" s="46"/>
      <c r="FYG45" s="46"/>
      <c r="FYH45" s="46"/>
      <c r="FYI45" s="46"/>
      <c r="FYJ45" s="46"/>
      <c r="FYK45" s="46"/>
      <c r="FYL45" s="46"/>
      <c r="FYM45" s="46"/>
      <c r="FYN45" s="46"/>
      <c r="FYO45" s="46"/>
      <c r="FYP45" s="46"/>
      <c r="FYQ45" s="46"/>
      <c r="FYR45" s="46"/>
      <c r="FYS45" s="46"/>
      <c r="FYT45" s="46"/>
      <c r="FYU45" s="46"/>
      <c r="FYV45" s="46"/>
      <c r="FYW45" s="46"/>
      <c r="FYX45" s="46"/>
      <c r="FYY45" s="46"/>
      <c r="FYZ45" s="46"/>
      <c r="FZA45" s="46"/>
      <c r="FZB45" s="46"/>
      <c r="FZC45" s="46"/>
      <c r="FZD45" s="46"/>
      <c r="FZE45" s="46"/>
      <c r="FZF45" s="46"/>
      <c r="FZG45" s="46"/>
      <c r="FZH45" s="46"/>
      <c r="FZI45" s="46"/>
      <c r="FZJ45" s="46"/>
      <c r="FZK45" s="46"/>
      <c r="FZL45" s="46"/>
      <c r="FZM45" s="46"/>
      <c r="FZN45" s="46"/>
      <c r="FZO45" s="46"/>
      <c r="FZP45" s="46"/>
      <c r="FZQ45" s="46"/>
      <c r="FZR45" s="46"/>
      <c r="FZS45" s="46"/>
      <c r="FZT45" s="46"/>
      <c r="FZU45" s="46"/>
      <c r="FZV45" s="46"/>
      <c r="FZW45" s="46"/>
      <c r="FZX45" s="46"/>
      <c r="FZY45" s="46"/>
      <c r="FZZ45" s="46"/>
      <c r="GAA45" s="46"/>
      <c r="GAB45" s="46"/>
      <c r="GAC45" s="46"/>
      <c r="GAD45" s="46"/>
      <c r="GAE45" s="46"/>
      <c r="GAF45" s="46"/>
      <c r="GAG45" s="46"/>
      <c r="GAH45" s="46"/>
      <c r="GAI45" s="46"/>
      <c r="GAJ45" s="46"/>
      <c r="GAK45" s="46"/>
      <c r="GAL45" s="46"/>
      <c r="GAM45" s="46"/>
      <c r="GAN45" s="46"/>
      <c r="GAO45" s="46"/>
      <c r="GAP45" s="46"/>
      <c r="GAQ45" s="46"/>
      <c r="GAR45" s="46"/>
      <c r="GAS45" s="46"/>
      <c r="GAT45" s="46"/>
      <c r="GAU45" s="46"/>
      <c r="GAV45" s="46"/>
      <c r="GAW45" s="46"/>
      <c r="GAX45" s="46"/>
      <c r="GAY45" s="46"/>
      <c r="GAZ45" s="46"/>
      <c r="GBA45" s="46"/>
      <c r="GBB45" s="46"/>
      <c r="GBC45" s="46"/>
      <c r="GBD45" s="46"/>
      <c r="GBE45" s="46"/>
      <c r="GBF45" s="46"/>
      <c r="GBG45" s="46"/>
      <c r="GBH45" s="46"/>
      <c r="GBI45" s="46"/>
      <c r="GBJ45" s="46"/>
      <c r="GBK45" s="46"/>
      <c r="GBL45" s="46"/>
      <c r="GBM45" s="46"/>
      <c r="GBN45" s="46"/>
      <c r="GBO45" s="46"/>
      <c r="GBP45" s="46"/>
      <c r="GBQ45" s="46"/>
      <c r="GBR45" s="46"/>
      <c r="GBS45" s="46"/>
      <c r="GBT45" s="46"/>
      <c r="GBU45" s="46"/>
      <c r="GBV45" s="46"/>
      <c r="GBW45" s="46"/>
      <c r="GBX45" s="46"/>
      <c r="GBY45" s="46"/>
      <c r="GBZ45" s="46"/>
      <c r="GCA45" s="46"/>
      <c r="GCB45" s="46"/>
      <c r="GCC45" s="46"/>
      <c r="GCD45" s="46"/>
      <c r="GCE45" s="46"/>
      <c r="GCF45" s="46"/>
      <c r="GCG45" s="46"/>
      <c r="GCH45" s="46"/>
      <c r="GCI45" s="46"/>
      <c r="GCJ45" s="46"/>
      <c r="GCK45" s="46"/>
      <c r="GCL45" s="46"/>
      <c r="GCM45" s="46"/>
      <c r="GCN45" s="46"/>
      <c r="GCO45" s="46"/>
      <c r="GCP45" s="46"/>
      <c r="GCQ45" s="46"/>
      <c r="GCR45" s="46"/>
      <c r="GCS45" s="46"/>
      <c r="GCT45" s="46"/>
      <c r="GCU45" s="46"/>
      <c r="GCV45" s="46"/>
      <c r="GCW45" s="46"/>
      <c r="GCX45" s="46"/>
      <c r="GCY45" s="46"/>
      <c r="GCZ45" s="46"/>
      <c r="GDA45" s="46"/>
      <c r="GDB45" s="46"/>
      <c r="GDC45" s="46"/>
      <c r="GDD45" s="46"/>
      <c r="GDE45" s="46"/>
      <c r="GDF45" s="46"/>
      <c r="GDG45" s="46"/>
      <c r="GDH45" s="46"/>
      <c r="GDI45" s="46"/>
      <c r="GDJ45" s="46"/>
      <c r="GDK45" s="46"/>
      <c r="GDL45" s="46"/>
      <c r="GDM45" s="46"/>
      <c r="GDN45" s="46"/>
      <c r="GDO45" s="46"/>
      <c r="GDP45" s="46"/>
      <c r="GDQ45" s="46"/>
      <c r="GDR45" s="46"/>
      <c r="GDS45" s="46"/>
      <c r="GDT45" s="46"/>
      <c r="GDU45" s="46"/>
      <c r="GDV45" s="46"/>
      <c r="GDW45" s="46"/>
      <c r="GDX45" s="46"/>
      <c r="GDY45" s="46"/>
      <c r="GDZ45" s="46"/>
      <c r="GEA45" s="46"/>
      <c r="GEB45" s="46"/>
      <c r="GEC45" s="46"/>
      <c r="GED45" s="46"/>
      <c r="GEE45" s="46"/>
      <c r="GEF45" s="46"/>
      <c r="GEG45" s="46"/>
      <c r="GEH45" s="46"/>
      <c r="GEI45" s="46"/>
      <c r="GEJ45" s="46"/>
      <c r="GEK45" s="46"/>
      <c r="GEL45" s="46"/>
      <c r="GEM45" s="46"/>
      <c r="GEN45" s="46"/>
      <c r="GEO45" s="46"/>
      <c r="GEP45" s="46"/>
      <c r="GEQ45" s="46"/>
      <c r="GER45" s="46"/>
      <c r="GES45" s="46"/>
      <c r="GET45" s="46"/>
      <c r="GEU45" s="46"/>
      <c r="GEV45" s="46"/>
      <c r="GEW45" s="46"/>
      <c r="GEX45" s="46"/>
      <c r="GEY45" s="46"/>
      <c r="GEZ45" s="46"/>
      <c r="GFA45" s="46"/>
      <c r="GFB45" s="46"/>
      <c r="GFC45" s="46"/>
      <c r="GFD45" s="46"/>
      <c r="GFE45" s="46"/>
      <c r="GFF45" s="46"/>
      <c r="GFG45" s="46"/>
      <c r="GFH45" s="46"/>
      <c r="GFI45" s="46"/>
      <c r="GFJ45" s="46"/>
      <c r="GFK45" s="46"/>
      <c r="GFL45" s="46"/>
      <c r="GFM45" s="46"/>
      <c r="GFN45" s="46"/>
      <c r="GFO45" s="46"/>
      <c r="GFP45" s="46"/>
      <c r="GFQ45" s="46"/>
      <c r="GFR45" s="46"/>
      <c r="GFS45" s="46"/>
      <c r="GFT45" s="46"/>
      <c r="GFU45" s="46"/>
      <c r="GFV45" s="46"/>
      <c r="GFW45" s="46"/>
      <c r="GFX45" s="46"/>
      <c r="GFY45" s="46"/>
      <c r="GFZ45" s="46"/>
      <c r="GGA45" s="46"/>
      <c r="GGB45" s="46"/>
      <c r="GGC45" s="46"/>
      <c r="GGD45" s="46"/>
      <c r="GGE45" s="46"/>
      <c r="GGF45" s="46"/>
      <c r="GGG45" s="46"/>
      <c r="GGH45" s="46"/>
      <c r="GGI45" s="46"/>
      <c r="GGJ45" s="46"/>
      <c r="GGK45" s="46"/>
      <c r="GGL45" s="46"/>
      <c r="GGM45" s="46"/>
      <c r="GGN45" s="46"/>
      <c r="GGO45" s="46"/>
      <c r="GGP45" s="46"/>
      <c r="GGQ45" s="46"/>
      <c r="GGR45" s="46"/>
      <c r="GGS45" s="46"/>
      <c r="GGT45" s="46"/>
      <c r="GGU45" s="46"/>
      <c r="GGV45" s="46"/>
      <c r="GGW45" s="46"/>
      <c r="GGX45" s="46"/>
      <c r="GGY45" s="46"/>
      <c r="GGZ45" s="46"/>
      <c r="GHA45" s="46"/>
      <c r="GHB45" s="46"/>
      <c r="GHC45" s="46"/>
      <c r="GHD45" s="46"/>
      <c r="GHE45" s="46"/>
      <c r="GHF45" s="46"/>
      <c r="GHG45" s="46"/>
      <c r="GHH45" s="46"/>
      <c r="GHI45" s="46"/>
      <c r="GHJ45" s="46"/>
      <c r="GHK45" s="46"/>
      <c r="GHL45" s="46"/>
      <c r="GHM45" s="46"/>
      <c r="GHN45" s="46"/>
      <c r="GHO45" s="46"/>
      <c r="GHP45" s="46"/>
      <c r="GHQ45" s="46"/>
      <c r="GHR45" s="46"/>
      <c r="GHS45" s="46"/>
      <c r="GHT45" s="46"/>
      <c r="GHU45" s="46"/>
      <c r="GHV45" s="46"/>
      <c r="GHW45" s="46"/>
      <c r="GHX45" s="46"/>
      <c r="GHY45" s="46"/>
      <c r="GHZ45" s="46"/>
      <c r="GIA45" s="46"/>
      <c r="GIB45" s="46"/>
      <c r="GIC45" s="46"/>
      <c r="GID45" s="46"/>
      <c r="GIE45" s="46"/>
      <c r="GIF45" s="46"/>
      <c r="GIG45" s="46"/>
      <c r="GIH45" s="46"/>
      <c r="GII45" s="46"/>
      <c r="GIJ45" s="46"/>
      <c r="GIK45" s="46"/>
      <c r="GIL45" s="46"/>
      <c r="GIM45" s="46"/>
      <c r="GIN45" s="46"/>
      <c r="GIO45" s="46"/>
      <c r="GIP45" s="46"/>
      <c r="GIQ45" s="46"/>
      <c r="GIR45" s="46"/>
      <c r="GIS45" s="46"/>
      <c r="GIT45" s="46"/>
      <c r="GIU45" s="46"/>
      <c r="GIV45" s="46"/>
      <c r="GIW45" s="46"/>
      <c r="GIX45" s="46"/>
      <c r="GIY45" s="46"/>
      <c r="GIZ45" s="46"/>
      <c r="GJA45" s="46"/>
      <c r="GJB45" s="46"/>
      <c r="GJC45" s="46"/>
      <c r="GJD45" s="46"/>
      <c r="GJE45" s="46"/>
      <c r="GJF45" s="46"/>
      <c r="GJG45" s="46"/>
      <c r="GJH45" s="46"/>
      <c r="GJI45" s="46"/>
      <c r="GJJ45" s="46"/>
      <c r="GJK45" s="46"/>
      <c r="GJL45" s="46"/>
      <c r="GJM45" s="46"/>
      <c r="GJN45" s="46"/>
      <c r="GJO45" s="46"/>
      <c r="GJP45" s="46"/>
      <c r="GJQ45" s="46"/>
      <c r="GJR45" s="46"/>
      <c r="GJS45" s="46"/>
      <c r="GJT45" s="46"/>
      <c r="GJU45" s="46"/>
      <c r="GJV45" s="46"/>
      <c r="GJW45" s="46"/>
      <c r="GJX45" s="46"/>
      <c r="GJY45" s="46"/>
      <c r="GJZ45" s="46"/>
      <c r="GKA45" s="46"/>
      <c r="GKB45" s="46"/>
      <c r="GKC45" s="46"/>
      <c r="GKD45" s="46"/>
      <c r="GKE45" s="46"/>
      <c r="GKF45" s="46"/>
      <c r="GKG45" s="46"/>
      <c r="GKH45" s="46"/>
      <c r="GKI45" s="46"/>
      <c r="GKJ45" s="46"/>
      <c r="GKK45" s="46"/>
      <c r="GKL45" s="46"/>
      <c r="GKM45" s="46"/>
      <c r="GKN45" s="46"/>
      <c r="GKO45" s="46"/>
      <c r="GKP45" s="46"/>
      <c r="GKQ45" s="46"/>
      <c r="GKR45" s="46"/>
      <c r="GKS45" s="46"/>
      <c r="GKT45" s="46"/>
      <c r="GKU45" s="46"/>
      <c r="GKV45" s="46"/>
      <c r="GKW45" s="46"/>
      <c r="GKX45" s="46"/>
      <c r="GKY45" s="46"/>
      <c r="GKZ45" s="46"/>
      <c r="GLA45" s="46"/>
      <c r="GLB45" s="46"/>
      <c r="GLC45" s="46"/>
      <c r="GLD45" s="46"/>
      <c r="GLE45" s="46"/>
      <c r="GLF45" s="46"/>
      <c r="GLG45" s="46"/>
      <c r="GLH45" s="46"/>
      <c r="GLI45" s="46"/>
      <c r="GLJ45" s="46"/>
      <c r="GLK45" s="46"/>
      <c r="GLL45" s="46"/>
      <c r="GLM45" s="46"/>
      <c r="GLN45" s="46"/>
      <c r="GLO45" s="46"/>
      <c r="GLP45" s="46"/>
      <c r="GLQ45" s="46"/>
      <c r="GLR45" s="46"/>
      <c r="GLS45" s="46"/>
      <c r="GLT45" s="46"/>
      <c r="GLU45" s="46"/>
      <c r="GLV45" s="46"/>
      <c r="GLW45" s="46"/>
      <c r="GLX45" s="46"/>
      <c r="GLY45" s="46"/>
      <c r="GLZ45" s="46"/>
      <c r="GMA45" s="46"/>
      <c r="GMB45" s="46"/>
      <c r="GMC45" s="46"/>
      <c r="GMD45" s="46"/>
      <c r="GME45" s="46"/>
      <c r="GMF45" s="46"/>
      <c r="GMG45" s="46"/>
      <c r="GMH45" s="46"/>
      <c r="GMI45" s="46"/>
      <c r="GMJ45" s="46"/>
      <c r="GMK45" s="46"/>
      <c r="GML45" s="46"/>
      <c r="GMM45" s="46"/>
      <c r="GMN45" s="46"/>
      <c r="GMO45" s="46"/>
      <c r="GMP45" s="46"/>
      <c r="GMQ45" s="46"/>
      <c r="GMR45" s="46"/>
      <c r="GMS45" s="46"/>
      <c r="GMT45" s="46"/>
      <c r="GMU45" s="46"/>
      <c r="GMV45" s="46"/>
      <c r="GMW45" s="46"/>
      <c r="GMX45" s="46"/>
      <c r="GMY45" s="46"/>
      <c r="GMZ45" s="46"/>
      <c r="GNA45" s="46"/>
      <c r="GNB45" s="46"/>
      <c r="GNC45" s="46"/>
      <c r="GND45" s="46"/>
      <c r="GNE45" s="46"/>
      <c r="GNF45" s="46"/>
      <c r="GNG45" s="46"/>
      <c r="GNH45" s="46"/>
      <c r="GNI45" s="46"/>
      <c r="GNJ45" s="46"/>
      <c r="GNK45" s="46"/>
      <c r="GNL45" s="46"/>
      <c r="GNM45" s="46"/>
      <c r="GNN45" s="46"/>
      <c r="GNO45" s="46"/>
      <c r="GNP45" s="46"/>
      <c r="GNQ45" s="46"/>
      <c r="GNR45" s="46"/>
      <c r="GNS45" s="46"/>
      <c r="GNT45" s="46"/>
      <c r="GNU45" s="46"/>
      <c r="GNV45" s="46"/>
      <c r="GNW45" s="46"/>
      <c r="GNX45" s="46"/>
      <c r="GNY45" s="46"/>
      <c r="GNZ45" s="46"/>
      <c r="GOA45" s="46"/>
      <c r="GOB45" s="46"/>
      <c r="GOC45" s="46"/>
      <c r="GOD45" s="46"/>
      <c r="GOE45" s="46"/>
      <c r="GOF45" s="46"/>
      <c r="GOG45" s="46"/>
      <c r="GOH45" s="46"/>
      <c r="GOI45" s="46"/>
      <c r="GOJ45" s="46"/>
      <c r="GOK45" s="46"/>
      <c r="GOL45" s="46"/>
      <c r="GOM45" s="46"/>
      <c r="GON45" s="46"/>
      <c r="GOO45" s="46"/>
      <c r="GOP45" s="46"/>
      <c r="GOQ45" s="46"/>
      <c r="GOR45" s="46"/>
      <c r="GOS45" s="46"/>
      <c r="GOT45" s="46"/>
      <c r="GOU45" s="46"/>
      <c r="GOV45" s="46"/>
      <c r="GOW45" s="46"/>
      <c r="GOX45" s="46"/>
      <c r="GOY45" s="46"/>
      <c r="GOZ45" s="46"/>
      <c r="GPA45" s="46"/>
      <c r="GPB45" s="46"/>
      <c r="GPC45" s="46"/>
      <c r="GPD45" s="46"/>
      <c r="GPE45" s="46"/>
      <c r="GPF45" s="46"/>
      <c r="GPG45" s="46"/>
      <c r="GPH45" s="46"/>
      <c r="GPI45" s="46"/>
      <c r="GPJ45" s="46"/>
      <c r="GPK45" s="46"/>
      <c r="GPL45" s="46"/>
      <c r="GPM45" s="46"/>
      <c r="GPN45" s="46"/>
      <c r="GPO45" s="46"/>
      <c r="GPP45" s="46"/>
      <c r="GPQ45" s="46"/>
      <c r="GPR45" s="46"/>
      <c r="GPS45" s="46"/>
      <c r="GPT45" s="46"/>
      <c r="GPU45" s="46"/>
      <c r="GPV45" s="46"/>
      <c r="GPW45" s="46"/>
      <c r="GPX45" s="46"/>
      <c r="GPY45" s="46"/>
      <c r="GPZ45" s="46"/>
      <c r="GQA45" s="46"/>
      <c r="GQB45" s="46"/>
      <c r="GQC45" s="46"/>
      <c r="GQD45" s="46"/>
      <c r="GQE45" s="46"/>
      <c r="GQF45" s="46"/>
      <c r="GQG45" s="46"/>
      <c r="GQH45" s="46"/>
      <c r="GQI45" s="46"/>
      <c r="GQJ45" s="46"/>
      <c r="GQK45" s="46"/>
      <c r="GQL45" s="46"/>
      <c r="GQM45" s="46"/>
      <c r="GQN45" s="46"/>
      <c r="GQO45" s="46"/>
      <c r="GQP45" s="46"/>
      <c r="GQQ45" s="46"/>
      <c r="GQR45" s="46"/>
      <c r="GQS45" s="46"/>
      <c r="GQT45" s="46"/>
      <c r="GQU45" s="46"/>
      <c r="GQV45" s="46"/>
      <c r="GQW45" s="46"/>
      <c r="GQX45" s="46"/>
      <c r="GQY45" s="46"/>
      <c r="GQZ45" s="46"/>
      <c r="GRA45" s="46"/>
      <c r="GRB45" s="46"/>
      <c r="GRC45" s="46"/>
      <c r="GRD45" s="46"/>
      <c r="GRE45" s="46"/>
      <c r="GRF45" s="46"/>
      <c r="GRG45" s="46"/>
      <c r="GRH45" s="46"/>
      <c r="GRI45" s="46"/>
      <c r="GRJ45" s="46"/>
      <c r="GRK45" s="46"/>
      <c r="GRL45" s="46"/>
      <c r="GRM45" s="46"/>
      <c r="GRN45" s="46"/>
      <c r="GRO45" s="46"/>
      <c r="GRP45" s="46"/>
      <c r="GRQ45" s="46"/>
      <c r="GRR45" s="46"/>
      <c r="GRS45" s="46"/>
      <c r="GRT45" s="46"/>
      <c r="GRU45" s="46"/>
      <c r="GRV45" s="46"/>
      <c r="GRW45" s="46"/>
      <c r="GRX45" s="46"/>
      <c r="GRY45" s="46"/>
      <c r="GRZ45" s="46"/>
      <c r="GSA45" s="46"/>
      <c r="GSB45" s="46"/>
      <c r="GSC45" s="46"/>
      <c r="GSD45" s="46"/>
      <c r="GSE45" s="46"/>
      <c r="GSF45" s="46"/>
      <c r="GSG45" s="46"/>
      <c r="GSH45" s="46"/>
      <c r="GSI45" s="46"/>
      <c r="GSJ45" s="46"/>
      <c r="GSK45" s="46"/>
      <c r="GSL45" s="46"/>
      <c r="GSM45" s="46"/>
      <c r="GSN45" s="46"/>
      <c r="GSO45" s="46"/>
      <c r="GSP45" s="46"/>
      <c r="GSQ45" s="46"/>
      <c r="GSR45" s="46"/>
      <c r="GSS45" s="46"/>
      <c r="GST45" s="46"/>
      <c r="GSU45" s="46"/>
      <c r="GSV45" s="46"/>
      <c r="GSW45" s="46"/>
      <c r="GSX45" s="46"/>
      <c r="GSY45" s="46"/>
      <c r="GSZ45" s="46"/>
      <c r="GTA45" s="46"/>
      <c r="GTB45" s="46"/>
      <c r="GTC45" s="46"/>
      <c r="GTD45" s="46"/>
      <c r="GTE45" s="46"/>
      <c r="GTF45" s="46"/>
      <c r="GTG45" s="46"/>
      <c r="GTH45" s="46"/>
      <c r="GTI45" s="46"/>
      <c r="GTJ45" s="46"/>
      <c r="GTK45" s="46"/>
      <c r="GTL45" s="46"/>
      <c r="GTM45" s="46"/>
      <c r="GTN45" s="46"/>
      <c r="GTO45" s="46"/>
      <c r="GTP45" s="46"/>
      <c r="GTQ45" s="46"/>
      <c r="GTR45" s="46"/>
      <c r="GTS45" s="46"/>
      <c r="GTT45" s="46"/>
      <c r="GTU45" s="46"/>
      <c r="GTV45" s="46"/>
      <c r="GTW45" s="46"/>
      <c r="GTX45" s="46"/>
      <c r="GTY45" s="46"/>
      <c r="GTZ45" s="46"/>
      <c r="GUA45" s="46"/>
      <c r="GUB45" s="46"/>
      <c r="GUC45" s="46"/>
      <c r="GUD45" s="46"/>
      <c r="GUE45" s="46"/>
      <c r="GUF45" s="46"/>
      <c r="GUG45" s="46"/>
      <c r="GUH45" s="46"/>
      <c r="GUI45" s="46"/>
      <c r="GUJ45" s="46"/>
      <c r="GUK45" s="46"/>
      <c r="GUL45" s="46"/>
      <c r="GUM45" s="46"/>
      <c r="GUN45" s="46"/>
      <c r="GUO45" s="46"/>
      <c r="GUP45" s="46"/>
      <c r="GUQ45" s="46"/>
      <c r="GUR45" s="46"/>
      <c r="GUS45" s="46"/>
      <c r="GUT45" s="46"/>
      <c r="GUU45" s="46"/>
      <c r="GUV45" s="46"/>
      <c r="GUW45" s="46"/>
      <c r="GUX45" s="46"/>
      <c r="GUY45" s="46"/>
      <c r="GUZ45" s="46"/>
      <c r="GVA45" s="46"/>
      <c r="GVB45" s="46"/>
      <c r="GVC45" s="46"/>
      <c r="GVD45" s="46"/>
      <c r="GVE45" s="46"/>
      <c r="GVF45" s="46"/>
      <c r="GVG45" s="46"/>
      <c r="GVH45" s="46"/>
      <c r="GVI45" s="46"/>
      <c r="GVJ45" s="46"/>
      <c r="GVK45" s="46"/>
      <c r="GVL45" s="46"/>
      <c r="GVM45" s="46"/>
      <c r="GVN45" s="46"/>
      <c r="GVO45" s="46"/>
      <c r="GVP45" s="46"/>
      <c r="GVQ45" s="46"/>
      <c r="GVR45" s="46"/>
      <c r="GVS45" s="46"/>
      <c r="GVT45" s="46"/>
      <c r="GVU45" s="46"/>
      <c r="GVV45" s="46"/>
      <c r="GVW45" s="46"/>
      <c r="GVX45" s="46"/>
      <c r="GVY45" s="46"/>
      <c r="GVZ45" s="46"/>
      <c r="GWA45" s="46"/>
      <c r="GWB45" s="46"/>
      <c r="GWC45" s="46"/>
      <c r="GWD45" s="46"/>
      <c r="GWE45" s="46"/>
      <c r="GWF45" s="46"/>
      <c r="GWG45" s="46"/>
      <c r="GWH45" s="46"/>
      <c r="GWI45" s="46"/>
      <c r="GWJ45" s="46"/>
      <c r="GWK45" s="46"/>
      <c r="GWL45" s="46"/>
      <c r="GWM45" s="46"/>
      <c r="GWN45" s="46"/>
      <c r="GWO45" s="46"/>
      <c r="GWP45" s="46"/>
      <c r="GWQ45" s="46"/>
      <c r="GWR45" s="46"/>
      <c r="GWS45" s="46"/>
      <c r="GWT45" s="46"/>
      <c r="GWU45" s="46"/>
      <c r="GWV45" s="46"/>
      <c r="GWW45" s="46"/>
      <c r="GWX45" s="46"/>
      <c r="GWY45" s="46"/>
      <c r="GWZ45" s="46"/>
      <c r="GXA45" s="46"/>
      <c r="GXB45" s="46"/>
      <c r="GXC45" s="46"/>
      <c r="GXD45" s="46"/>
      <c r="GXE45" s="46"/>
      <c r="GXF45" s="46"/>
      <c r="GXG45" s="46"/>
      <c r="GXH45" s="46"/>
      <c r="GXI45" s="46"/>
      <c r="GXJ45" s="46"/>
      <c r="GXK45" s="46"/>
      <c r="GXL45" s="46"/>
      <c r="GXM45" s="46"/>
      <c r="GXN45" s="46"/>
      <c r="GXO45" s="46"/>
      <c r="GXP45" s="46"/>
      <c r="GXQ45" s="46"/>
      <c r="GXR45" s="46"/>
      <c r="GXS45" s="46"/>
      <c r="GXT45" s="46"/>
      <c r="GXU45" s="46"/>
      <c r="GXV45" s="46"/>
      <c r="GXW45" s="46"/>
      <c r="GXX45" s="46"/>
      <c r="GXY45" s="46"/>
      <c r="GXZ45" s="46"/>
      <c r="GYA45" s="46"/>
      <c r="GYB45" s="46"/>
      <c r="GYC45" s="46"/>
      <c r="GYD45" s="46"/>
      <c r="GYE45" s="46"/>
      <c r="GYF45" s="46"/>
      <c r="GYG45" s="46"/>
      <c r="GYH45" s="46"/>
      <c r="GYI45" s="46"/>
      <c r="GYJ45" s="46"/>
      <c r="GYK45" s="46"/>
      <c r="GYL45" s="46"/>
      <c r="GYM45" s="46"/>
      <c r="GYN45" s="46"/>
      <c r="GYO45" s="46"/>
      <c r="GYP45" s="46"/>
      <c r="GYQ45" s="46"/>
      <c r="GYR45" s="46"/>
      <c r="GYS45" s="46"/>
      <c r="GYT45" s="46"/>
      <c r="GYU45" s="46"/>
      <c r="GYV45" s="46"/>
      <c r="GYW45" s="46"/>
      <c r="GYX45" s="46"/>
      <c r="GYY45" s="46"/>
      <c r="GYZ45" s="46"/>
      <c r="GZA45" s="46"/>
      <c r="GZB45" s="46"/>
      <c r="GZC45" s="46"/>
      <c r="GZD45" s="46"/>
      <c r="GZE45" s="46"/>
      <c r="GZF45" s="46"/>
      <c r="GZG45" s="46"/>
      <c r="GZH45" s="46"/>
      <c r="GZI45" s="46"/>
      <c r="GZJ45" s="46"/>
      <c r="GZK45" s="46"/>
      <c r="GZL45" s="46"/>
      <c r="GZM45" s="46"/>
      <c r="GZN45" s="46"/>
      <c r="GZO45" s="46"/>
      <c r="GZP45" s="46"/>
      <c r="GZQ45" s="46"/>
      <c r="GZR45" s="46"/>
      <c r="GZS45" s="46"/>
      <c r="GZT45" s="46"/>
      <c r="GZU45" s="46"/>
      <c r="GZV45" s="46"/>
      <c r="GZW45" s="46"/>
      <c r="GZX45" s="46"/>
      <c r="GZY45" s="46"/>
      <c r="GZZ45" s="46"/>
      <c r="HAA45" s="46"/>
      <c r="HAB45" s="46"/>
      <c r="HAC45" s="46"/>
      <c r="HAD45" s="46"/>
      <c r="HAE45" s="46"/>
      <c r="HAF45" s="46"/>
      <c r="HAG45" s="46"/>
      <c r="HAH45" s="46"/>
      <c r="HAI45" s="46"/>
      <c r="HAJ45" s="46"/>
      <c r="HAK45" s="46"/>
      <c r="HAL45" s="46"/>
      <c r="HAM45" s="46"/>
      <c r="HAN45" s="46"/>
      <c r="HAO45" s="46"/>
      <c r="HAP45" s="46"/>
      <c r="HAQ45" s="46"/>
      <c r="HAR45" s="46"/>
      <c r="HAS45" s="46"/>
      <c r="HAT45" s="46"/>
      <c r="HAU45" s="46"/>
      <c r="HAV45" s="46"/>
      <c r="HAW45" s="46"/>
      <c r="HAX45" s="46"/>
      <c r="HAY45" s="46"/>
      <c r="HAZ45" s="46"/>
      <c r="HBA45" s="46"/>
      <c r="HBB45" s="46"/>
      <c r="HBC45" s="46"/>
      <c r="HBD45" s="46"/>
      <c r="HBE45" s="46"/>
      <c r="HBF45" s="46"/>
      <c r="HBG45" s="46"/>
      <c r="HBH45" s="46"/>
      <c r="HBI45" s="46"/>
      <c r="HBJ45" s="46"/>
      <c r="HBK45" s="46"/>
      <c r="HBL45" s="46"/>
      <c r="HBM45" s="46"/>
      <c r="HBN45" s="46"/>
      <c r="HBO45" s="46"/>
      <c r="HBP45" s="46"/>
      <c r="HBQ45" s="46"/>
      <c r="HBR45" s="46"/>
      <c r="HBS45" s="46"/>
      <c r="HBT45" s="46"/>
      <c r="HBU45" s="46"/>
      <c r="HBV45" s="46"/>
      <c r="HBW45" s="46"/>
      <c r="HBX45" s="46"/>
      <c r="HBY45" s="46"/>
      <c r="HBZ45" s="46"/>
      <c r="HCA45" s="46"/>
      <c r="HCB45" s="46"/>
      <c r="HCC45" s="46"/>
      <c r="HCD45" s="46"/>
      <c r="HCE45" s="46"/>
      <c r="HCF45" s="46"/>
      <c r="HCG45" s="46"/>
      <c r="HCH45" s="46"/>
      <c r="HCI45" s="46"/>
      <c r="HCJ45" s="46"/>
      <c r="HCK45" s="46"/>
      <c r="HCL45" s="46"/>
      <c r="HCM45" s="46"/>
      <c r="HCN45" s="46"/>
      <c r="HCO45" s="46"/>
      <c r="HCP45" s="46"/>
      <c r="HCQ45" s="46"/>
      <c r="HCR45" s="46"/>
      <c r="HCS45" s="46"/>
      <c r="HCT45" s="46"/>
      <c r="HCU45" s="46"/>
      <c r="HCV45" s="46"/>
      <c r="HCW45" s="46"/>
      <c r="HCX45" s="46"/>
      <c r="HCY45" s="46"/>
      <c r="HCZ45" s="46"/>
      <c r="HDA45" s="46"/>
      <c r="HDB45" s="46"/>
      <c r="HDC45" s="46"/>
      <c r="HDD45" s="46"/>
      <c r="HDE45" s="46"/>
      <c r="HDF45" s="46"/>
      <c r="HDG45" s="46"/>
      <c r="HDH45" s="46"/>
      <c r="HDI45" s="46"/>
      <c r="HDJ45" s="46"/>
      <c r="HDK45" s="46"/>
      <c r="HDL45" s="46"/>
      <c r="HDM45" s="46"/>
      <c r="HDN45" s="46"/>
      <c r="HDO45" s="46"/>
      <c r="HDP45" s="46"/>
      <c r="HDQ45" s="46"/>
      <c r="HDR45" s="46"/>
      <c r="HDS45" s="46"/>
      <c r="HDT45" s="46"/>
      <c r="HDU45" s="46"/>
      <c r="HDV45" s="46"/>
      <c r="HDW45" s="46"/>
      <c r="HDX45" s="46"/>
      <c r="HDY45" s="46"/>
      <c r="HDZ45" s="46"/>
      <c r="HEA45" s="46"/>
      <c r="HEB45" s="46"/>
      <c r="HEC45" s="46"/>
      <c r="HED45" s="46"/>
      <c r="HEE45" s="46"/>
      <c r="HEF45" s="46"/>
      <c r="HEG45" s="46"/>
      <c r="HEH45" s="46"/>
      <c r="HEI45" s="46"/>
      <c r="HEJ45" s="46"/>
      <c r="HEK45" s="46"/>
      <c r="HEL45" s="46"/>
      <c r="HEM45" s="46"/>
      <c r="HEN45" s="46"/>
      <c r="HEO45" s="46"/>
      <c r="HEP45" s="46"/>
      <c r="HEQ45" s="46"/>
      <c r="HER45" s="46"/>
      <c r="HES45" s="46"/>
      <c r="HET45" s="46"/>
      <c r="HEU45" s="46"/>
      <c r="HEV45" s="46"/>
      <c r="HEW45" s="46"/>
      <c r="HEX45" s="46"/>
      <c r="HEY45" s="46"/>
      <c r="HEZ45" s="46"/>
      <c r="HFA45" s="46"/>
      <c r="HFB45" s="46"/>
      <c r="HFC45" s="46"/>
      <c r="HFD45" s="46"/>
      <c r="HFE45" s="46"/>
      <c r="HFF45" s="46"/>
      <c r="HFG45" s="46"/>
      <c r="HFH45" s="46"/>
      <c r="HFI45" s="46"/>
      <c r="HFJ45" s="46"/>
      <c r="HFK45" s="46"/>
      <c r="HFL45" s="46"/>
      <c r="HFM45" s="46"/>
      <c r="HFN45" s="46"/>
      <c r="HFO45" s="46"/>
      <c r="HFP45" s="46"/>
      <c r="HFQ45" s="46"/>
      <c r="HFR45" s="46"/>
      <c r="HFS45" s="46"/>
      <c r="HFT45" s="46"/>
      <c r="HFU45" s="46"/>
      <c r="HFV45" s="46"/>
      <c r="HFW45" s="46"/>
      <c r="HFX45" s="46"/>
      <c r="HFY45" s="46"/>
      <c r="HFZ45" s="46"/>
      <c r="HGA45" s="46"/>
      <c r="HGB45" s="46"/>
      <c r="HGC45" s="46"/>
      <c r="HGD45" s="46"/>
      <c r="HGE45" s="46"/>
      <c r="HGF45" s="46"/>
      <c r="HGG45" s="46"/>
      <c r="HGH45" s="46"/>
      <c r="HGI45" s="46"/>
      <c r="HGJ45" s="46"/>
      <c r="HGK45" s="46"/>
      <c r="HGL45" s="46"/>
      <c r="HGM45" s="46"/>
      <c r="HGN45" s="46"/>
      <c r="HGO45" s="46"/>
      <c r="HGP45" s="46"/>
      <c r="HGQ45" s="46"/>
      <c r="HGR45" s="46"/>
      <c r="HGS45" s="46"/>
      <c r="HGT45" s="46"/>
      <c r="HGU45" s="46"/>
      <c r="HGV45" s="46"/>
      <c r="HGW45" s="46"/>
      <c r="HGX45" s="46"/>
      <c r="HGY45" s="46"/>
      <c r="HGZ45" s="46"/>
      <c r="HHA45" s="46"/>
      <c r="HHB45" s="46"/>
      <c r="HHC45" s="46"/>
      <c r="HHD45" s="46"/>
      <c r="HHE45" s="46"/>
      <c r="HHF45" s="46"/>
      <c r="HHG45" s="46"/>
      <c r="HHH45" s="46"/>
      <c r="HHI45" s="46"/>
      <c r="HHJ45" s="46"/>
      <c r="HHK45" s="46"/>
      <c r="HHL45" s="46"/>
      <c r="HHM45" s="46"/>
      <c r="HHN45" s="46"/>
      <c r="HHO45" s="46"/>
      <c r="HHP45" s="46"/>
      <c r="HHQ45" s="46"/>
      <c r="HHR45" s="46"/>
      <c r="HHS45" s="46"/>
      <c r="HHT45" s="46"/>
      <c r="HHU45" s="46"/>
      <c r="HHV45" s="46"/>
      <c r="HHW45" s="46"/>
      <c r="HHX45" s="46"/>
      <c r="HHY45" s="46"/>
      <c r="HHZ45" s="46"/>
      <c r="HIA45" s="46"/>
      <c r="HIB45" s="46"/>
      <c r="HIC45" s="46"/>
      <c r="HID45" s="46"/>
      <c r="HIE45" s="46"/>
      <c r="HIF45" s="46"/>
      <c r="HIG45" s="46"/>
      <c r="HIH45" s="46"/>
      <c r="HII45" s="46"/>
      <c r="HIJ45" s="46"/>
      <c r="HIK45" s="46"/>
      <c r="HIL45" s="46"/>
      <c r="HIM45" s="46"/>
      <c r="HIN45" s="46"/>
      <c r="HIO45" s="46"/>
      <c r="HIP45" s="46"/>
      <c r="HIQ45" s="46"/>
      <c r="HIR45" s="46"/>
      <c r="HIS45" s="46"/>
      <c r="HIT45" s="46"/>
      <c r="HIU45" s="46"/>
      <c r="HIV45" s="46"/>
      <c r="HIW45" s="46"/>
      <c r="HIX45" s="46"/>
      <c r="HIY45" s="46"/>
      <c r="HIZ45" s="46"/>
      <c r="HJA45" s="46"/>
      <c r="HJB45" s="46"/>
      <c r="HJC45" s="46"/>
      <c r="HJD45" s="46"/>
      <c r="HJE45" s="46"/>
      <c r="HJF45" s="46"/>
      <c r="HJG45" s="46"/>
      <c r="HJH45" s="46"/>
      <c r="HJI45" s="46"/>
      <c r="HJJ45" s="46"/>
      <c r="HJK45" s="46"/>
      <c r="HJL45" s="46"/>
      <c r="HJM45" s="46"/>
      <c r="HJN45" s="46"/>
      <c r="HJO45" s="46"/>
      <c r="HJP45" s="46"/>
      <c r="HJQ45" s="46"/>
      <c r="HJR45" s="46"/>
      <c r="HJS45" s="46"/>
      <c r="HJT45" s="46"/>
      <c r="HJU45" s="46"/>
      <c r="HJV45" s="46"/>
      <c r="HJW45" s="46"/>
      <c r="HJX45" s="46"/>
      <c r="HJY45" s="46"/>
      <c r="HJZ45" s="46"/>
      <c r="HKA45" s="46"/>
      <c r="HKB45" s="46"/>
      <c r="HKC45" s="46"/>
      <c r="HKD45" s="46"/>
      <c r="HKE45" s="46"/>
      <c r="HKF45" s="46"/>
      <c r="HKG45" s="46"/>
      <c r="HKH45" s="46"/>
      <c r="HKI45" s="46"/>
      <c r="HKJ45" s="46"/>
      <c r="HKK45" s="46"/>
      <c r="HKL45" s="46"/>
      <c r="HKM45" s="46"/>
      <c r="HKN45" s="46"/>
      <c r="HKO45" s="46"/>
      <c r="HKP45" s="46"/>
      <c r="HKQ45" s="46"/>
      <c r="HKR45" s="46"/>
      <c r="HKS45" s="46"/>
      <c r="HKT45" s="46"/>
      <c r="HKU45" s="46"/>
      <c r="HKV45" s="46"/>
      <c r="HKW45" s="46"/>
      <c r="HKX45" s="46"/>
      <c r="HKY45" s="46"/>
      <c r="HKZ45" s="46"/>
      <c r="HLA45" s="46"/>
      <c r="HLB45" s="46"/>
      <c r="HLC45" s="46"/>
      <c r="HLD45" s="46"/>
      <c r="HLE45" s="46"/>
      <c r="HLF45" s="46"/>
      <c r="HLG45" s="46"/>
      <c r="HLH45" s="46"/>
      <c r="HLI45" s="46"/>
      <c r="HLJ45" s="46"/>
      <c r="HLK45" s="46"/>
      <c r="HLL45" s="46"/>
      <c r="HLM45" s="46"/>
      <c r="HLN45" s="46"/>
      <c r="HLO45" s="46"/>
      <c r="HLP45" s="46"/>
      <c r="HLQ45" s="46"/>
      <c r="HLR45" s="46"/>
      <c r="HLS45" s="46"/>
      <c r="HLT45" s="46"/>
      <c r="HLU45" s="46"/>
      <c r="HLV45" s="46"/>
      <c r="HLW45" s="46"/>
      <c r="HLX45" s="46"/>
      <c r="HLY45" s="46"/>
      <c r="HLZ45" s="46"/>
      <c r="HMA45" s="46"/>
      <c r="HMB45" s="46"/>
      <c r="HMC45" s="46"/>
      <c r="HMD45" s="46"/>
      <c r="HME45" s="46"/>
      <c r="HMF45" s="46"/>
      <c r="HMG45" s="46"/>
      <c r="HMH45" s="46"/>
      <c r="HMI45" s="46"/>
      <c r="HMJ45" s="46"/>
      <c r="HMK45" s="46"/>
      <c r="HML45" s="46"/>
      <c r="HMM45" s="46"/>
      <c r="HMN45" s="46"/>
      <c r="HMO45" s="46"/>
      <c r="HMP45" s="46"/>
      <c r="HMQ45" s="46"/>
      <c r="HMR45" s="46"/>
      <c r="HMS45" s="46"/>
      <c r="HMT45" s="46"/>
      <c r="HMU45" s="46"/>
      <c r="HMV45" s="46"/>
      <c r="HMW45" s="46"/>
      <c r="HMX45" s="46"/>
      <c r="HMY45" s="46"/>
      <c r="HMZ45" s="46"/>
      <c r="HNA45" s="46"/>
      <c r="HNB45" s="46"/>
      <c r="HNC45" s="46"/>
      <c r="HND45" s="46"/>
      <c r="HNE45" s="46"/>
      <c r="HNF45" s="46"/>
      <c r="HNG45" s="46"/>
      <c r="HNH45" s="46"/>
      <c r="HNI45" s="46"/>
      <c r="HNJ45" s="46"/>
      <c r="HNK45" s="46"/>
      <c r="HNL45" s="46"/>
      <c r="HNM45" s="46"/>
      <c r="HNN45" s="46"/>
      <c r="HNO45" s="46"/>
      <c r="HNP45" s="46"/>
      <c r="HNQ45" s="46"/>
      <c r="HNR45" s="46"/>
      <c r="HNS45" s="46"/>
      <c r="HNT45" s="46"/>
      <c r="HNU45" s="46"/>
      <c r="HNV45" s="46"/>
      <c r="HNW45" s="46"/>
      <c r="HNX45" s="46"/>
      <c r="HNY45" s="46"/>
      <c r="HNZ45" s="46"/>
      <c r="HOA45" s="46"/>
      <c r="HOB45" s="46"/>
      <c r="HOC45" s="46"/>
      <c r="HOD45" s="46"/>
      <c r="HOE45" s="46"/>
      <c r="HOF45" s="46"/>
      <c r="HOG45" s="46"/>
      <c r="HOH45" s="46"/>
      <c r="HOI45" s="46"/>
      <c r="HOJ45" s="46"/>
      <c r="HOK45" s="46"/>
      <c r="HOL45" s="46"/>
      <c r="HOM45" s="46"/>
      <c r="HON45" s="46"/>
      <c r="HOO45" s="46"/>
      <c r="HOP45" s="46"/>
      <c r="HOQ45" s="46"/>
      <c r="HOR45" s="46"/>
      <c r="HOS45" s="46"/>
      <c r="HOT45" s="46"/>
      <c r="HOU45" s="46"/>
      <c r="HOV45" s="46"/>
      <c r="HOW45" s="46"/>
      <c r="HOX45" s="46"/>
      <c r="HOY45" s="46"/>
      <c r="HOZ45" s="46"/>
      <c r="HPA45" s="46"/>
      <c r="HPB45" s="46"/>
      <c r="HPC45" s="46"/>
      <c r="HPD45" s="46"/>
      <c r="HPE45" s="46"/>
      <c r="HPF45" s="46"/>
      <c r="HPG45" s="46"/>
      <c r="HPH45" s="46"/>
      <c r="HPI45" s="46"/>
      <c r="HPJ45" s="46"/>
      <c r="HPK45" s="46"/>
      <c r="HPL45" s="46"/>
      <c r="HPM45" s="46"/>
      <c r="HPN45" s="46"/>
      <c r="HPO45" s="46"/>
      <c r="HPP45" s="46"/>
      <c r="HPQ45" s="46"/>
      <c r="HPR45" s="46"/>
      <c r="HPS45" s="46"/>
      <c r="HPT45" s="46"/>
      <c r="HPU45" s="46"/>
      <c r="HPV45" s="46"/>
      <c r="HPW45" s="46"/>
      <c r="HPX45" s="46"/>
      <c r="HPY45" s="46"/>
      <c r="HPZ45" s="46"/>
      <c r="HQA45" s="46"/>
      <c r="HQB45" s="46"/>
      <c r="HQC45" s="46"/>
      <c r="HQD45" s="46"/>
      <c r="HQE45" s="46"/>
      <c r="HQF45" s="46"/>
      <c r="HQG45" s="46"/>
      <c r="HQH45" s="46"/>
      <c r="HQI45" s="46"/>
      <c r="HQJ45" s="46"/>
      <c r="HQK45" s="46"/>
      <c r="HQL45" s="46"/>
      <c r="HQM45" s="46"/>
      <c r="HQN45" s="46"/>
      <c r="HQO45" s="46"/>
      <c r="HQP45" s="46"/>
      <c r="HQQ45" s="46"/>
      <c r="HQR45" s="46"/>
      <c r="HQS45" s="46"/>
      <c r="HQT45" s="46"/>
      <c r="HQU45" s="46"/>
      <c r="HQV45" s="46"/>
      <c r="HQW45" s="46"/>
      <c r="HQX45" s="46"/>
      <c r="HQY45" s="46"/>
      <c r="HQZ45" s="46"/>
      <c r="HRA45" s="46"/>
      <c r="HRB45" s="46"/>
      <c r="HRC45" s="46"/>
      <c r="HRD45" s="46"/>
      <c r="HRE45" s="46"/>
      <c r="HRF45" s="46"/>
      <c r="HRG45" s="46"/>
      <c r="HRH45" s="46"/>
      <c r="HRI45" s="46"/>
      <c r="HRJ45" s="46"/>
      <c r="HRK45" s="46"/>
      <c r="HRL45" s="46"/>
      <c r="HRM45" s="46"/>
      <c r="HRN45" s="46"/>
      <c r="HRO45" s="46"/>
      <c r="HRP45" s="46"/>
      <c r="HRQ45" s="46"/>
      <c r="HRR45" s="46"/>
      <c r="HRS45" s="46"/>
      <c r="HRT45" s="46"/>
      <c r="HRU45" s="46"/>
      <c r="HRV45" s="46"/>
      <c r="HRW45" s="46"/>
      <c r="HRX45" s="46"/>
      <c r="HRY45" s="46"/>
      <c r="HRZ45" s="46"/>
      <c r="HSA45" s="46"/>
      <c r="HSB45" s="46"/>
      <c r="HSC45" s="46"/>
      <c r="HSD45" s="46"/>
      <c r="HSE45" s="46"/>
      <c r="HSF45" s="46"/>
      <c r="HSG45" s="46"/>
      <c r="HSH45" s="46"/>
      <c r="HSI45" s="46"/>
      <c r="HSJ45" s="46"/>
      <c r="HSK45" s="46"/>
      <c r="HSL45" s="46"/>
      <c r="HSM45" s="46"/>
      <c r="HSN45" s="46"/>
      <c r="HSO45" s="46"/>
      <c r="HSP45" s="46"/>
      <c r="HSQ45" s="46"/>
      <c r="HSR45" s="46"/>
      <c r="HSS45" s="46"/>
      <c r="HST45" s="46"/>
      <c r="HSU45" s="46"/>
      <c r="HSV45" s="46"/>
      <c r="HSW45" s="46"/>
      <c r="HSX45" s="46"/>
      <c r="HSY45" s="46"/>
      <c r="HSZ45" s="46"/>
      <c r="HTA45" s="46"/>
      <c r="HTB45" s="46"/>
      <c r="HTC45" s="46"/>
      <c r="HTD45" s="46"/>
      <c r="HTE45" s="46"/>
      <c r="HTF45" s="46"/>
      <c r="HTG45" s="46"/>
      <c r="HTH45" s="46"/>
      <c r="HTI45" s="46"/>
      <c r="HTJ45" s="46"/>
      <c r="HTK45" s="46"/>
      <c r="HTL45" s="46"/>
      <c r="HTM45" s="46"/>
      <c r="HTN45" s="46"/>
      <c r="HTO45" s="46"/>
      <c r="HTP45" s="46"/>
      <c r="HTQ45" s="46"/>
      <c r="HTR45" s="46"/>
      <c r="HTS45" s="46"/>
      <c r="HTT45" s="46"/>
      <c r="HTU45" s="46"/>
      <c r="HTV45" s="46"/>
      <c r="HTW45" s="46"/>
      <c r="HTX45" s="46"/>
      <c r="HTY45" s="46"/>
      <c r="HTZ45" s="46"/>
      <c r="HUA45" s="46"/>
      <c r="HUB45" s="46"/>
      <c r="HUC45" s="46"/>
      <c r="HUD45" s="46"/>
      <c r="HUE45" s="46"/>
      <c r="HUF45" s="46"/>
      <c r="HUG45" s="46"/>
      <c r="HUH45" s="46"/>
      <c r="HUI45" s="46"/>
      <c r="HUJ45" s="46"/>
      <c r="HUK45" s="46"/>
      <c r="HUL45" s="46"/>
      <c r="HUM45" s="46"/>
      <c r="HUN45" s="46"/>
      <c r="HUO45" s="46"/>
      <c r="HUP45" s="46"/>
      <c r="HUQ45" s="46"/>
      <c r="HUR45" s="46"/>
      <c r="HUS45" s="46"/>
      <c r="HUT45" s="46"/>
      <c r="HUU45" s="46"/>
      <c r="HUV45" s="46"/>
      <c r="HUW45" s="46"/>
      <c r="HUX45" s="46"/>
      <c r="HUY45" s="46"/>
      <c r="HUZ45" s="46"/>
      <c r="HVA45" s="46"/>
      <c r="HVB45" s="46"/>
      <c r="HVC45" s="46"/>
      <c r="HVD45" s="46"/>
      <c r="HVE45" s="46"/>
      <c r="HVF45" s="46"/>
      <c r="HVG45" s="46"/>
      <c r="HVH45" s="46"/>
      <c r="HVI45" s="46"/>
      <c r="HVJ45" s="46"/>
      <c r="HVK45" s="46"/>
      <c r="HVL45" s="46"/>
      <c r="HVM45" s="46"/>
      <c r="HVN45" s="46"/>
      <c r="HVO45" s="46"/>
      <c r="HVP45" s="46"/>
      <c r="HVQ45" s="46"/>
      <c r="HVR45" s="46"/>
      <c r="HVS45" s="46"/>
      <c r="HVT45" s="46"/>
      <c r="HVU45" s="46"/>
      <c r="HVV45" s="46"/>
      <c r="HVW45" s="46"/>
      <c r="HVX45" s="46"/>
      <c r="HVY45" s="46"/>
      <c r="HVZ45" s="46"/>
      <c r="HWA45" s="46"/>
      <c r="HWB45" s="46"/>
      <c r="HWC45" s="46"/>
      <c r="HWD45" s="46"/>
      <c r="HWE45" s="46"/>
      <c r="HWF45" s="46"/>
      <c r="HWG45" s="46"/>
      <c r="HWH45" s="46"/>
      <c r="HWI45" s="46"/>
      <c r="HWJ45" s="46"/>
      <c r="HWK45" s="46"/>
      <c r="HWL45" s="46"/>
      <c r="HWM45" s="46"/>
      <c r="HWN45" s="46"/>
      <c r="HWO45" s="46"/>
      <c r="HWP45" s="46"/>
      <c r="HWQ45" s="46"/>
      <c r="HWR45" s="46"/>
      <c r="HWS45" s="46"/>
      <c r="HWT45" s="46"/>
      <c r="HWU45" s="46"/>
      <c r="HWV45" s="46"/>
      <c r="HWW45" s="46"/>
      <c r="HWX45" s="46"/>
      <c r="HWY45" s="46"/>
      <c r="HWZ45" s="46"/>
      <c r="HXA45" s="46"/>
      <c r="HXB45" s="46"/>
      <c r="HXC45" s="46"/>
      <c r="HXD45" s="46"/>
      <c r="HXE45" s="46"/>
      <c r="HXF45" s="46"/>
      <c r="HXG45" s="46"/>
      <c r="HXH45" s="46"/>
      <c r="HXI45" s="46"/>
      <c r="HXJ45" s="46"/>
      <c r="HXK45" s="46"/>
      <c r="HXL45" s="46"/>
      <c r="HXM45" s="46"/>
      <c r="HXN45" s="46"/>
      <c r="HXO45" s="46"/>
      <c r="HXP45" s="46"/>
      <c r="HXQ45" s="46"/>
      <c r="HXR45" s="46"/>
      <c r="HXS45" s="46"/>
      <c r="HXT45" s="46"/>
      <c r="HXU45" s="46"/>
      <c r="HXV45" s="46"/>
      <c r="HXW45" s="46"/>
      <c r="HXX45" s="46"/>
      <c r="HXY45" s="46"/>
      <c r="HXZ45" s="46"/>
      <c r="HYA45" s="46"/>
      <c r="HYB45" s="46"/>
      <c r="HYC45" s="46"/>
      <c r="HYD45" s="46"/>
      <c r="HYE45" s="46"/>
      <c r="HYF45" s="46"/>
      <c r="HYG45" s="46"/>
      <c r="HYH45" s="46"/>
      <c r="HYI45" s="46"/>
      <c r="HYJ45" s="46"/>
      <c r="HYK45" s="46"/>
      <c r="HYL45" s="46"/>
      <c r="HYM45" s="46"/>
      <c r="HYN45" s="46"/>
      <c r="HYO45" s="46"/>
      <c r="HYP45" s="46"/>
      <c r="HYQ45" s="46"/>
      <c r="HYR45" s="46"/>
      <c r="HYS45" s="46"/>
      <c r="HYT45" s="46"/>
      <c r="HYU45" s="46"/>
      <c r="HYV45" s="46"/>
      <c r="HYW45" s="46"/>
      <c r="HYX45" s="46"/>
      <c r="HYY45" s="46"/>
      <c r="HYZ45" s="46"/>
      <c r="HZA45" s="46"/>
      <c r="HZB45" s="46"/>
      <c r="HZC45" s="46"/>
      <c r="HZD45" s="46"/>
      <c r="HZE45" s="46"/>
      <c r="HZF45" s="46"/>
      <c r="HZG45" s="46"/>
      <c r="HZH45" s="46"/>
      <c r="HZI45" s="46"/>
      <c r="HZJ45" s="46"/>
      <c r="HZK45" s="46"/>
      <c r="HZL45" s="46"/>
      <c r="HZM45" s="46"/>
      <c r="HZN45" s="46"/>
      <c r="HZO45" s="46"/>
      <c r="HZP45" s="46"/>
      <c r="HZQ45" s="46"/>
      <c r="HZR45" s="46"/>
      <c r="HZS45" s="46"/>
      <c r="HZT45" s="46"/>
      <c r="HZU45" s="46"/>
      <c r="HZV45" s="46"/>
      <c r="HZW45" s="46"/>
      <c r="HZX45" s="46"/>
      <c r="HZY45" s="46"/>
      <c r="HZZ45" s="46"/>
      <c r="IAA45" s="46"/>
      <c r="IAB45" s="46"/>
      <c r="IAC45" s="46"/>
      <c r="IAD45" s="46"/>
      <c r="IAE45" s="46"/>
      <c r="IAF45" s="46"/>
      <c r="IAG45" s="46"/>
      <c r="IAH45" s="46"/>
      <c r="IAI45" s="46"/>
      <c r="IAJ45" s="46"/>
      <c r="IAK45" s="46"/>
      <c r="IAL45" s="46"/>
      <c r="IAM45" s="46"/>
      <c r="IAN45" s="46"/>
      <c r="IAO45" s="46"/>
      <c r="IAP45" s="46"/>
      <c r="IAQ45" s="46"/>
      <c r="IAR45" s="46"/>
      <c r="IAS45" s="46"/>
      <c r="IAT45" s="46"/>
      <c r="IAU45" s="46"/>
      <c r="IAV45" s="46"/>
      <c r="IAW45" s="46"/>
      <c r="IAX45" s="46"/>
      <c r="IAY45" s="46"/>
      <c r="IAZ45" s="46"/>
      <c r="IBA45" s="46"/>
      <c r="IBB45" s="46"/>
      <c r="IBC45" s="46"/>
      <c r="IBD45" s="46"/>
      <c r="IBE45" s="46"/>
      <c r="IBF45" s="46"/>
      <c r="IBG45" s="46"/>
      <c r="IBH45" s="46"/>
      <c r="IBI45" s="46"/>
      <c r="IBJ45" s="46"/>
      <c r="IBK45" s="46"/>
      <c r="IBL45" s="46"/>
      <c r="IBM45" s="46"/>
      <c r="IBN45" s="46"/>
      <c r="IBO45" s="46"/>
      <c r="IBP45" s="46"/>
      <c r="IBQ45" s="46"/>
      <c r="IBR45" s="46"/>
      <c r="IBS45" s="46"/>
      <c r="IBT45" s="46"/>
      <c r="IBU45" s="46"/>
      <c r="IBV45" s="46"/>
      <c r="IBW45" s="46"/>
      <c r="IBX45" s="46"/>
      <c r="IBY45" s="46"/>
      <c r="IBZ45" s="46"/>
      <c r="ICA45" s="46"/>
      <c r="ICB45" s="46"/>
      <c r="ICC45" s="46"/>
      <c r="ICD45" s="46"/>
      <c r="ICE45" s="46"/>
      <c r="ICF45" s="46"/>
      <c r="ICG45" s="46"/>
      <c r="ICH45" s="46"/>
      <c r="ICI45" s="46"/>
      <c r="ICJ45" s="46"/>
      <c r="ICK45" s="46"/>
      <c r="ICL45" s="46"/>
      <c r="ICM45" s="46"/>
      <c r="ICN45" s="46"/>
      <c r="ICO45" s="46"/>
      <c r="ICP45" s="46"/>
      <c r="ICQ45" s="46"/>
      <c r="ICR45" s="46"/>
      <c r="ICS45" s="46"/>
      <c r="ICT45" s="46"/>
      <c r="ICU45" s="46"/>
      <c r="ICV45" s="46"/>
      <c r="ICW45" s="46"/>
      <c r="ICX45" s="46"/>
      <c r="ICY45" s="46"/>
      <c r="ICZ45" s="46"/>
      <c r="IDA45" s="46"/>
      <c r="IDB45" s="46"/>
      <c r="IDC45" s="46"/>
      <c r="IDD45" s="46"/>
      <c r="IDE45" s="46"/>
      <c r="IDF45" s="46"/>
      <c r="IDG45" s="46"/>
      <c r="IDH45" s="46"/>
      <c r="IDI45" s="46"/>
      <c r="IDJ45" s="46"/>
      <c r="IDK45" s="46"/>
      <c r="IDL45" s="46"/>
      <c r="IDM45" s="46"/>
      <c r="IDN45" s="46"/>
      <c r="IDO45" s="46"/>
      <c r="IDP45" s="46"/>
      <c r="IDQ45" s="46"/>
      <c r="IDR45" s="46"/>
      <c r="IDS45" s="46"/>
      <c r="IDT45" s="46"/>
      <c r="IDU45" s="46"/>
      <c r="IDV45" s="46"/>
      <c r="IDW45" s="46"/>
      <c r="IDX45" s="46"/>
      <c r="IDY45" s="46"/>
      <c r="IDZ45" s="46"/>
      <c r="IEA45" s="46"/>
      <c r="IEB45" s="46"/>
      <c r="IEC45" s="46"/>
      <c r="IED45" s="46"/>
      <c r="IEE45" s="46"/>
      <c r="IEF45" s="46"/>
      <c r="IEG45" s="46"/>
      <c r="IEH45" s="46"/>
      <c r="IEI45" s="46"/>
      <c r="IEJ45" s="46"/>
      <c r="IEK45" s="46"/>
      <c r="IEL45" s="46"/>
      <c r="IEM45" s="46"/>
      <c r="IEN45" s="46"/>
      <c r="IEO45" s="46"/>
      <c r="IEP45" s="46"/>
      <c r="IEQ45" s="46"/>
      <c r="IER45" s="46"/>
      <c r="IES45" s="46"/>
      <c r="IET45" s="46"/>
      <c r="IEU45" s="46"/>
      <c r="IEV45" s="46"/>
      <c r="IEW45" s="46"/>
      <c r="IEX45" s="46"/>
      <c r="IEY45" s="46"/>
      <c r="IEZ45" s="46"/>
      <c r="IFA45" s="46"/>
      <c r="IFB45" s="46"/>
      <c r="IFC45" s="46"/>
      <c r="IFD45" s="46"/>
      <c r="IFE45" s="46"/>
      <c r="IFF45" s="46"/>
      <c r="IFG45" s="46"/>
      <c r="IFH45" s="46"/>
      <c r="IFI45" s="46"/>
      <c r="IFJ45" s="46"/>
      <c r="IFK45" s="46"/>
      <c r="IFL45" s="46"/>
      <c r="IFM45" s="46"/>
      <c r="IFN45" s="46"/>
      <c r="IFO45" s="46"/>
      <c r="IFP45" s="46"/>
      <c r="IFQ45" s="46"/>
      <c r="IFR45" s="46"/>
      <c r="IFS45" s="46"/>
      <c r="IFT45" s="46"/>
      <c r="IFU45" s="46"/>
      <c r="IFV45" s="46"/>
      <c r="IFW45" s="46"/>
      <c r="IFX45" s="46"/>
      <c r="IFY45" s="46"/>
      <c r="IFZ45" s="46"/>
      <c r="IGA45" s="46"/>
      <c r="IGB45" s="46"/>
      <c r="IGC45" s="46"/>
      <c r="IGD45" s="46"/>
      <c r="IGE45" s="46"/>
      <c r="IGF45" s="46"/>
      <c r="IGG45" s="46"/>
      <c r="IGH45" s="46"/>
      <c r="IGI45" s="46"/>
      <c r="IGJ45" s="46"/>
      <c r="IGK45" s="46"/>
      <c r="IGL45" s="46"/>
      <c r="IGM45" s="46"/>
      <c r="IGN45" s="46"/>
      <c r="IGO45" s="46"/>
      <c r="IGP45" s="46"/>
      <c r="IGQ45" s="46"/>
      <c r="IGR45" s="46"/>
      <c r="IGS45" s="46"/>
      <c r="IGT45" s="46"/>
      <c r="IGU45" s="46"/>
      <c r="IGV45" s="46"/>
      <c r="IGW45" s="46"/>
      <c r="IGX45" s="46"/>
      <c r="IGY45" s="46"/>
      <c r="IGZ45" s="46"/>
      <c r="IHA45" s="46"/>
      <c r="IHB45" s="46"/>
      <c r="IHC45" s="46"/>
      <c r="IHD45" s="46"/>
      <c r="IHE45" s="46"/>
      <c r="IHF45" s="46"/>
      <c r="IHG45" s="46"/>
      <c r="IHH45" s="46"/>
      <c r="IHI45" s="46"/>
      <c r="IHJ45" s="46"/>
      <c r="IHK45" s="46"/>
      <c r="IHL45" s="46"/>
      <c r="IHM45" s="46"/>
      <c r="IHN45" s="46"/>
      <c r="IHO45" s="46"/>
      <c r="IHP45" s="46"/>
      <c r="IHQ45" s="46"/>
      <c r="IHR45" s="46"/>
      <c r="IHS45" s="46"/>
      <c r="IHT45" s="46"/>
      <c r="IHU45" s="46"/>
      <c r="IHV45" s="46"/>
      <c r="IHW45" s="46"/>
      <c r="IHX45" s="46"/>
      <c r="IHY45" s="46"/>
      <c r="IHZ45" s="46"/>
      <c r="IIA45" s="46"/>
      <c r="IIB45" s="46"/>
      <c r="IIC45" s="46"/>
      <c r="IID45" s="46"/>
      <c r="IIE45" s="46"/>
      <c r="IIF45" s="46"/>
      <c r="IIG45" s="46"/>
      <c r="IIH45" s="46"/>
      <c r="III45" s="46"/>
      <c r="IIJ45" s="46"/>
      <c r="IIK45" s="46"/>
      <c r="IIL45" s="46"/>
      <c r="IIM45" s="46"/>
      <c r="IIN45" s="46"/>
      <c r="IIO45" s="46"/>
      <c r="IIP45" s="46"/>
      <c r="IIQ45" s="46"/>
      <c r="IIR45" s="46"/>
      <c r="IIS45" s="46"/>
      <c r="IIT45" s="46"/>
      <c r="IIU45" s="46"/>
      <c r="IIV45" s="46"/>
      <c r="IIW45" s="46"/>
      <c r="IIX45" s="46"/>
      <c r="IIY45" s="46"/>
      <c r="IIZ45" s="46"/>
      <c r="IJA45" s="46"/>
      <c r="IJB45" s="46"/>
      <c r="IJC45" s="46"/>
      <c r="IJD45" s="46"/>
      <c r="IJE45" s="46"/>
      <c r="IJF45" s="46"/>
      <c r="IJG45" s="46"/>
      <c r="IJH45" s="46"/>
      <c r="IJI45" s="46"/>
      <c r="IJJ45" s="46"/>
      <c r="IJK45" s="46"/>
      <c r="IJL45" s="46"/>
      <c r="IJM45" s="46"/>
      <c r="IJN45" s="46"/>
      <c r="IJO45" s="46"/>
      <c r="IJP45" s="46"/>
      <c r="IJQ45" s="46"/>
      <c r="IJR45" s="46"/>
      <c r="IJS45" s="46"/>
      <c r="IJT45" s="46"/>
      <c r="IJU45" s="46"/>
      <c r="IJV45" s="46"/>
      <c r="IJW45" s="46"/>
      <c r="IJX45" s="46"/>
      <c r="IJY45" s="46"/>
      <c r="IJZ45" s="46"/>
      <c r="IKA45" s="46"/>
      <c r="IKB45" s="46"/>
      <c r="IKC45" s="46"/>
      <c r="IKD45" s="46"/>
      <c r="IKE45" s="46"/>
      <c r="IKF45" s="46"/>
      <c r="IKG45" s="46"/>
      <c r="IKH45" s="46"/>
      <c r="IKI45" s="46"/>
      <c r="IKJ45" s="46"/>
      <c r="IKK45" s="46"/>
      <c r="IKL45" s="46"/>
      <c r="IKM45" s="46"/>
      <c r="IKN45" s="46"/>
      <c r="IKO45" s="46"/>
      <c r="IKP45" s="46"/>
      <c r="IKQ45" s="46"/>
      <c r="IKR45" s="46"/>
      <c r="IKS45" s="46"/>
      <c r="IKT45" s="46"/>
      <c r="IKU45" s="46"/>
      <c r="IKV45" s="46"/>
      <c r="IKW45" s="46"/>
      <c r="IKX45" s="46"/>
      <c r="IKY45" s="46"/>
      <c r="IKZ45" s="46"/>
      <c r="ILA45" s="46"/>
      <c r="ILB45" s="46"/>
      <c r="ILC45" s="46"/>
      <c r="ILD45" s="46"/>
      <c r="ILE45" s="46"/>
      <c r="ILF45" s="46"/>
      <c r="ILG45" s="46"/>
      <c r="ILH45" s="46"/>
      <c r="ILI45" s="46"/>
      <c r="ILJ45" s="46"/>
      <c r="ILK45" s="46"/>
      <c r="ILL45" s="46"/>
      <c r="ILM45" s="46"/>
      <c r="ILN45" s="46"/>
      <c r="ILO45" s="46"/>
      <c r="ILP45" s="46"/>
      <c r="ILQ45" s="46"/>
      <c r="ILR45" s="46"/>
      <c r="ILS45" s="46"/>
      <c r="ILT45" s="46"/>
      <c r="ILU45" s="46"/>
      <c r="ILV45" s="46"/>
      <c r="ILW45" s="46"/>
      <c r="ILX45" s="46"/>
      <c r="ILY45" s="46"/>
      <c r="ILZ45" s="46"/>
      <c r="IMA45" s="46"/>
      <c r="IMB45" s="46"/>
      <c r="IMC45" s="46"/>
      <c r="IMD45" s="46"/>
      <c r="IME45" s="46"/>
      <c r="IMF45" s="46"/>
      <c r="IMG45" s="46"/>
      <c r="IMH45" s="46"/>
      <c r="IMI45" s="46"/>
      <c r="IMJ45" s="46"/>
      <c r="IMK45" s="46"/>
      <c r="IML45" s="46"/>
      <c r="IMM45" s="46"/>
      <c r="IMN45" s="46"/>
      <c r="IMO45" s="46"/>
      <c r="IMP45" s="46"/>
      <c r="IMQ45" s="46"/>
      <c r="IMR45" s="46"/>
      <c r="IMS45" s="46"/>
      <c r="IMT45" s="46"/>
      <c r="IMU45" s="46"/>
      <c r="IMV45" s="46"/>
      <c r="IMW45" s="46"/>
      <c r="IMX45" s="46"/>
      <c r="IMY45" s="46"/>
      <c r="IMZ45" s="46"/>
      <c r="INA45" s="46"/>
      <c r="INB45" s="46"/>
      <c r="INC45" s="46"/>
      <c r="IND45" s="46"/>
      <c r="INE45" s="46"/>
      <c r="INF45" s="46"/>
      <c r="ING45" s="46"/>
      <c r="INH45" s="46"/>
      <c r="INI45" s="46"/>
      <c r="INJ45" s="46"/>
      <c r="INK45" s="46"/>
      <c r="INL45" s="46"/>
      <c r="INM45" s="46"/>
      <c r="INN45" s="46"/>
      <c r="INO45" s="46"/>
      <c r="INP45" s="46"/>
      <c r="INQ45" s="46"/>
      <c r="INR45" s="46"/>
      <c r="INS45" s="46"/>
      <c r="INT45" s="46"/>
      <c r="INU45" s="46"/>
      <c r="INV45" s="46"/>
      <c r="INW45" s="46"/>
      <c r="INX45" s="46"/>
      <c r="INY45" s="46"/>
      <c r="INZ45" s="46"/>
      <c r="IOA45" s="46"/>
      <c r="IOB45" s="46"/>
      <c r="IOC45" s="46"/>
      <c r="IOD45" s="46"/>
      <c r="IOE45" s="46"/>
      <c r="IOF45" s="46"/>
      <c r="IOG45" s="46"/>
      <c r="IOH45" s="46"/>
      <c r="IOI45" s="46"/>
      <c r="IOJ45" s="46"/>
      <c r="IOK45" s="46"/>
      <c r="IOL45" s="46"/>
      <c r="IOM45" s="46"/>
      <c r="ION45" s="46"/>
      <c r="IOO45" s="46"/>
      <c r="IOP45" s="46"/>
      <c r="IOQ45" s="46"/>
      <c r="IOR45" s="46"/>
      <c r="IOS45" s="46"/>
      <c r="IOT45" s="46"/>
      <c r="IOU45" s="46"/>
      <c r="IOV45" s="46"/>
      <c r="IOW45" s="46"/>
      <c r="IOX45" s="46"/>
      <c r="IOY45" s="46"/>
      <c r="IOZ45" s="46"/>
      <c r="IPA45" s="46"/>
      <c r="IPB45" s="46"/>
      <c r="IPC45" s="46"/>
      <c r="IPD45" s="46"/>
      <c r="IPE45" s="46"/>
      <c r="IPF45" s="46"/>
      <c r="IPG45" s="46"/>
      <c r="IPH45" s="46"/>
      <c r="IPI45" s="46"/>
      <c r="IPJ45" s="46"/>
      <c r="IPK45" s="46"/>
      <c r="IPL45" s="46"/>
      <c r="IPM45" s="46"/>
      <c r="IPN45" s="46"/>
      <c r="IPO45" s="46"/>
      <c r="IPP45" s="46"/>
      <c r="IPQ45" s="46"/>
      <c r="IPR45" s="46"/>
      <c r="IPS45" s="46"/>
      <c r="IPT45" s="46"/>
      <c r="IPU45" s="46"/>
      <c r="IPV45" s="46"/>
      <c r="IPW45" s="46"/>
      <c r="IPX45" s="46"/>
      <c r="IPY45" s="46"/>
      <c r="IPZ45" s="46"/>
      <c r="IQA45" s="46"/>
      <c r="IQB45" s="46"/>
      <c r="IQC45" s="46"/>
      <c r="IQD45" s="46"/>
      <c r="IQE45" s="46"/>
      <c r="IQF45" s="46"/>
      <c r="IQG45" s="46"/>
      <c r="IQH45" s="46"/>
      <c r="IQI45" s="46"/>
      <c r="IQJ45" s="46"/>
      <c r="IQK45" s="46"/>
      <c r="IQL45" s="46"/>
      <c r="IQM45" s="46"/>
      <c r="IQN45" s="46"/>
      <c r="IQO45" s="46"/>
      <c r="IQP45" s="46"/>
      <c r="IQQ45" s="46"/>
      <c r="IQR45" s="46"/>
      <c r="IQS45" s="46"/>
      <c r="IQT45" s="46"/>
      <c r="IQU45" s="46"/>
      <c r="IQV45" s="46"/>
      <c r="IQW45" s="46"/>
      <c r="IQX45" s="46"/>
      <c r="IQY45" s="46"/>
      <c r="IQZ45" s="46"/>
      <c r="IRA45" s="46"/>
      <c r="IRB45" s="46"/>
      <c r="IRC45" s="46"/>
      <c r="IRD45" s="46"/>
      <c r="IRE45" s="46"/>
      <c r="IRF45" s="46"/>
      <c r="IRG45" s="46"/>
      <c r="IRH45" s="46"/>
      <c r="IRI45" s="46"/>
      <c r="IRJ45" s="46"/>
      <c r="IRK45" s="46"/>
      <c r="IRL45" s="46"/>
      <c r="IRM45" s="46"/>
      <c r="IRN45" s="46"/>
      <c r="IRO45" s="46"/>
      <c r="IRP45" s="46"/>
      <c r="IRQ45" s="46"/>
      <c r="IRR45" s="46"/>
      <c r="IRS45" s="46"/>
      <c r="IRT45" s="46"/>
      <c r="IRU45" s="46"/>
      <c r="IRV45" s="46"/>
      <c r="IRW45" s="46"/>
      <c r="IRX45" s="46"/>
      <c r="IRY45" s="46"/>
      <c r="IRZ45" s="46"/>
      <c r="ISA45" s="46"/>
      <c r="ISB45" s="46"/>
      <c r="ISC45" s="46"/>
      <c r="ISD45" s="46"/>
      <c r="ISE45" s="46"/>
      <c r="ISF45" s="46"/>
      <c r="ISG45" s="46"/>
      <c r="ISH45" s="46"/>
      <c r="ISI45" s="46"/>
      <c r="ISJ45" s="46"/>
      <c r="ISK45" s="46"/>
      <c r="ISL45" s="46"/>
      <c r="ISM45" s="46"/>
      <c r="ISN45" s="46"/>
      <c r="ISO45" s="46"/>
      <c r="ISP45" s="46"/>
      <c r="ISQ45" s="46"/>
      <c r="ISR45" s="46"/>
      <c r="ISS45" s="46"/>
      <c r="IST45" s="46"/>
      <c r="ISU45" s="46"/>
      <c r="ISV45" s="46"/>
      <c r="ISW45" s="46"/>
      <c r="ISX45" s="46"/>
      <c r="ISY45" s="46"/>
      <c r="ISZ45" s="46"/>
      <c r="ITA45" s="46"/>
      <c r="ITB45" s="46"/>
      <c r="ITC45" s="46"/>
      <c r="ITD45" s="46"/>
      <c r="ITE45" s="46"/>
      <c r="ITF45" s="46"/>
      <c r="ITG45" s="46"/>
      <c r="ITH45" s="46"/>
      <c r="ITI45" s="46"/>
      <c r="ITJ45" s="46"/>
      <c r="ITK45" s="46"/>
      <c r="ITL45" s="46"/>
      <c r="ITM45" s="46"/>
      <c r="ITN45" s="46"/>
      <c r="ITO45" s="46"/>
      <c r="ITP45" s="46"/>
      <c r="ITQ45" s="46"/>
      <c r="ITR45" s="46"/>
      <c r="ITS45" s="46"/>
      <c r="ITT45" s="46"/>
      <c r="ITU45" s="46"/>
      <c r="ITV45" s="46"/>
      <c r="ITW45" s="46"/>
      <c r="ITX45" s="46"/>
      <c r="ITY45" s="46"/>
      <c r="ITZ45" s="46"/>
      <c r="IUA45" s="46"/>
      <c r="IUB45" s="46"/>
      <c r="IUC45" s="46"/>
      <c r="IUD45" s="46"/>
      <c r="IUE45" s="46"/>
      <c r="IUF45" s="46"/>
      <c r="IUG45" s="46"/>
      <c r="IUH45" s="46"/>
      <c r="IUI45" s="46"/>
      <c r="IUJ45" s="46"/>
      <c r="IUK45" s="46"/>
      <c r="IUL45" s="46"/>
      <c r="IUM45" s="46"/>
      <c r="IUN45" s="46"/>
      <c r="IUO45" s="46"/>
      <c r="IUP45" s="46"/>
      <c r="IUQ45" s="46"/>
      <c r="IUR45" s="46"/>
      <c r="IUS45" s="46"/>
      <c r="IUT45" s="46"/>
      <c r="IUU45" s="46"/>
      <c r="IUV45" s="46"/>
      <c r="IUW45" s="46"/>
      <c r="IUX45" s="46"/>
      <c r="IUY45" s="46"/>
      <c r="IUZ45" s="46"/>
      <c r="IVA45" s="46"/>
      <c r="IVB45" s="46"/>
      <c r="IVC45" s="46"/>
      <c r="IVD45" s="46"/>
      <c r="IVE45" s="46"/>
      <c r="IVF45" s="46"/>
      <c r="IVG45" s="46"/>
      <c r="IVH45" s="46"/>
      <c r="IVI45" s="46"/>
      <c r="IVJ45" s="46"/>
      <c r="IVK45" s="46"/>
      <c r="IVL45" s="46"/>
      <c r="IVM45" s="46"/>
      <c r="IVN45" s="46"/>
      <c r="IVO45" s="46"/>
      <c r="IVP45" s="46"/>
      <c r="IVQ45" s="46"/>
      <c r="IVR45" s="46"/>
      <c r="IVS45" s="46"/>
      <c r="IVT45" s="46"/>
      <c r="IVU45" s="46"/>
      <c r="IVV45" s="46"/>
      <c r="IVW45" s="46"/>
      <c r="IVX45" s="46"/>
      <c r="IVY45" s="46"/>
      <c r="IVZ45" s="46"/>
      <c r="IWA45" s="46"/>
      <c r="IWB45" s="46"/>
      <c r="IWC45" s="46"/>
      <c r="IWD45" s="46"/>
      <c r="IWE45" s="46"/>
      <c r="IWF45" s="46"/>
      <c r="IWG45" s="46"/>
      <c r="IWH45" s="46"/>
      <c r="IWI45" s="46"/>
      <c r="IWJ45" s="46"/>
      <c r="IWK45" s="46"/>
      <c r="IWL45" s="46"/>
      <c r="IWM45" s="46"/>
      <c r="IWN45" s="46"/>
      <c r="IWO45" s="46"/>
      <c r="IWP45" s="46"/>
      <c r="IWQ45" s="46"/>
      <c r="IWR45" s="46"/>
      <c r="IWS45" s="46"/>
      <c r="IWT45" s="46"/>
      <c r="IWU45" s="46"/>
      <c r="IWV45" s="46"/>
      <c r="IWW45" s="46"/>
      <c r="IWX45" s="46"/>
      <c r="IWY45" s="46"/>
      <c r="IWZ45" s="46"/>
      <c r="IXA45" s="46"/>
      <c r="IXB45" s="46"/>
      <c r="IXC45" s="46"/>
      <c r="IXD45" s="46"/>
      <c r="IXE45" s="46"/>
      <c r="IXF45" s="46"/>
      <c r="IXG45" s="46"/>
      <c r="IXH45" s="46"/>
      <c r="IXI45" s="46"/>
      <c r="IXJ45" s="46"/>
      <c r="IXK45" s="46"/>
      <c r="IXL45" s="46"/>
      <c r="IXM45" s="46"/>
      <c r="IXN45" s="46"/>
      <c r="IXO45" s="46"/>
      <c r="IXP45" s="46"/>
      <c r="IXQ45" s="46"/>
      <c r="IXR45" s="46"/>
      <c r="IXS45" s="46"/>
      <c r="IXT45" s="46"/>
      <c r="IXU45" s="46"/>
      <c r="IXV45" s="46"/>
      <c r="IXW45" s="46"/>
      <c r="IXX45" s="46"/>
      <c r="IXY45" s="46"/>
      <c r="IXZ45" s="46"/>
      <c r="IYA45" s="46"/>
      <c r="IYB45" s="46"/>
      <c r="IYC45" s="46"/>
      <c r="IYD45" s="46"/>
      <c r="IYE45" s="46"/>
      <c r="IYF45" s="46"/>
      <c r="IYG45" s="46"/>
      <c r="IYH45" s="46"/>
      <c r="IYI45" s="46"/>
      <c r="IYJ45" s="46"/>
      <c r="IYK45" s="46"/>
      <c r="IYL45" s="46"/>
      <c r="IYM45" s="46"/>
      <c r="IYN45" s="46"/>
      <c r="IYO45" s="46"/>
      <c r="IYP45" s="46"/>
      <c r="IYQ45" s="46"/>
      <c r="IYR45" s="46"/>
      <c r="IYS45" s="46"/>
      <c r="IYT45" s="46"/>
      <c r="IYU45" s="46"/>
      <c r="IYV45" s="46"/>
      <c r="IYW45" s="46"/>
      <c r="IYX45" s="46"/>
      <c r="IYY45" s="46"/>
      <c r="IYZ45" s="46"/>
      <c r="IZA45" s="46"/>
      <c r="IZB45" s="46"/>
      <c r="IZC45" s="46"/>
      <c r="IZD45" s="46"/>
      <c r="IZE45" s="46"/>
      <c r="IZF45" s="46"/>
      <c r="IZG45" s="46"/>
      <c r="IZH45" s="46"/>
      <c r="IZI45" s="46"/>
      <c r="IZJ45" s="46"/>
      <c r="IZK45" s="46"/>
      <c r="IZL45" s="46"/>
      <c r="IZM45" s="46"/>
      <c r="IZN45" s="46"/>
      <c r="IZO45" s="46"/>
      <c r="IZP45" s="46"/>
      <c r="IZQ45" s="46"/>
      <c r="IZR45" s="46"/>
      <c r="IZS45" s="46"/>
      <c r="IZT45" s="46"/>
      <c r="IZU45" s="46"/>
      <c r="IZV45" s="46"/>
      <c r="IZW45" s="46"/>
      <c r="IZX45" s="46"/>
      <c r="IZY45" s="46"/>
      <c r="IZZ45" s="46"/>
      <c r="JAA45" s="46"/>
      <c r="JAB45" s="46"/>
      <c r="JAC45" s="46"/>
      <c r="JAD45" s="46"/>
      <c r="JAE45" s="46"/>
      <c r="JAF45" s="46"/>
      <c r="JAG45" s="46"/>
      <c r="JAH45" s="46"/>
      <c r="JAI45" s="46"/>
      <c r="JAJ45" s="46"/>
      <c r="JAK45" s="46"/>
      <c r="JAL45" s="46"/>
      <c r="JAM45" s="46"/>
      <c r="JAN45" s="46"/>
      <c r="JAO45" s="46"/>
      <c r="JAP45" s="46"/>
      <c r="JAQ45" s="46"/>
      <c r="JAR45" s="46"/>
      <c r="JAS45" s="46"/>
      <c r="JAT45" s="46"/>
      <c r="JAU45" s="46"/>
      <c r="JAV45" s="46"/>
      <c r="JAW45" s="46"/>
      <c r="JAX45" s="46"/>
      <c r="JAY45" s="46"/>
      <c r="JAZ45" s="46"/>
      <c r="JBA45" s="46"/>
      <c r="JBB45" s="46"/>
      <c r="JBC45" s="46"/>
      <c r="JBD45" s="46"/>
      <c r="JBE45" s="46"/>
      <c r="JBF45" s="46"/>
      <c r="JBG45" s="46"/>
      <c r="JBH45" s="46"/>
      <c r="JBI45" s="46"/>
      <c r="JBJ45" s="46"/>
      <c r="JBK45" s="46"/>
      <c r="JBL45" s="46"/>
      <c r="JBM45" s="46"/>
      <c r="JBN45" s="46"/>
      <c r="JBO45" s="46"/>
      <c r="JBP45" s="46"/>
      <c r="JBQ45" s="46"/>
      <c r="JBR45" s="46"/>
      <c r="JBS45" s="46"/>
      <c r="JBT45" s="46"/>
      <c r="JBU45" s="46"/>
      <c r="JBV45" s="46"/>
      <c r="JBW45" s="46"/>
      <c r="JBX45" s="46"/>
      <c r="JBY45" s="46"/>
      <c r="JBZ45" s="46"/>
      <c r="JCA45" s="46"/>
      <c r="JCB45" s="46"/>
      <c r="JCC45" s="46"/>
      <c r="JCD45" s="46"/>
      <c r="JCE45" s="46"/>
      <c r="JCF45" s="46"/>
      <c r="JCG45" s="46"/>
      <c r="JCH45" s="46"/>
      <c r="JCI45" s="46"/>
      <c r="JCJ45" s="46"/>
      <c r="JCK45" s="46"/>
      <c r="JCL45" s="46"/>
      <c r="JCM45" s="46"/>
      <c r="JCN45" s="46"/>
      <c r="JCO45" s="46"/>
      <c r="JCP45" s="46"/>
      <c r="JCQ45" s="46"/>
      <c r="JCR45" s="46"/>
      <c r="JCS45" s="46"/>
      <c r="JCT45" s="46"/>
      <c r="JCU45" s="46"/>
      <c r="JCV45" s="46"/>
      <c r="JCW45" s="46"/>
      <c r="JCX45" s="46"/>
      <c r="JCY45" s="46"/>
      <c r="JCZ45" s="46"/>
      <c r="JDA45" s="46"/>
      <c r="JDB45" s="46"/>
      <c r="JDC45" s="46"/>
      <c r="JDD45" s="46"/>
      <c r="JDE45" s="46"/>
      <c r="JDF45" s="46"/>
      <c r="JDG45" s="46"/>
      <c r="JDH45" s="46"/>
      <c r="JDI45" s="46"/>
      <c r="JDJ45" s="46"/>
      <c r="JDK45" s="46"/>
      <c r="JDL45" s="46"/>
      <c r="JDM45" s="46"/>
      <c r="JDN45" s="46"/>
      <c r="JDO45" s="46"/>
      <c r="JDP45" s="46"/>
      <c r="JDQ45" s="46"/>
      <c r="JDR45" s="46"/>
      <c r="JDS45" s="46"/>
      <c r="JDT45" s="46"/>
      <c r="JDU45" s="46"/>
      <c r="JDV45" s="46"/>
      <c r="JDW45" s="46"/>
      <c r="JDX45" s="46"/>
      <c r="JDY45" s="46"/>
      <c r="JDZ45" s="46"/>
      <c r="JEA45" s="46"/>
      <c r="JEB45" s="46"/>
      <c r="JEC45" s="46"/>
      <c r="JED45" s="46"/>
      <c r="JEE45" s="46"/>
      <c r="JEF45" s="46"/>
      <c r="JEG45" s="46"/>
      <c r="JEH45" s="46"/>
      <c r="JEI45" s="46"/>
      <c r="JEJ45" s="46"/>
      <c r="JEK45" s="46"/>
      <c r="JEL45" s="46"/>
      <c r="JEM45" s="46"/>
      <c r="JEN45" s="46"/>
      <c r="JEO45" s="46"/>
      <c r="JEP45" s="46"/>
      <c r="JEQ45" s="46"/>
      <c r="JER45" s="46"/>
      <c r="JES45" s="46"/>
      <c r="JET45" s="46"/>
      <c r="JEU45" s="46"/>
      <c r="JEV45" s="46"/>
      <c r="JEW45" s="46"/>
      <c r="JEX45" s="46"/>
      <c r="JEY45" s="46"/>
      <c r="JEZ45" s="46"/>
      <c r="JFA45" s="46"/>
      <c r="JFB45" s="46"/>
      <c r="JFC45" s="46"/>
      <c r="JFD45" s="46"/>
      <c r="JFE45" s="46"/>
      <c r="JFF45" s="46"/>
      <c r="JFG45" s="46"/>
      <c r="JFH45" s="46"/>
      <c r="JFI45" s="46"/>
      <c r="JFJ45" s="46"/>
      <c r="JFK45" s="46"/>
      <c r="JFL45" s="46"/>
      <c r="JFM45" s="46"/>
      <c r="JFN45" s="46"/>
      <c r="JFO45" s="46"/>
      <c r="JFP45" s="46"/>
      <c r="JFQ45" s="46"/>
      <c r="JFR45" s="46"/>
      <c r="JFS45" s="46"/>
      <c r="JFT45" s="46"/>
      <c r="JFU45" s="46"/>
      <c r="JFV45" s="46"/>
      <c r="JFW45" s="46"/>
      <c r="JFX45" s="46"/>
      <c r="JFY45" s="46"/>
      <c r="JFZ45" s="46"/>
      <c r="JGA45" s="46"/>
      <c r="JGB45" s="46"/>
      <c r="JGC45" s="46"/>
      <c r="JGD45" s="46"/>
      <c r="JGE45" s="46"/>
      <c r="JGF45" s="46"/>
      <c r="JGG45" s="46"/>
      <c r="JGH45" s="46"/>
      <c r="JGI45" s="46"/>
      <c r="JGJ45" s="46"/>
      <c r="JGK45" s="46"/>
      <c r="JGL45" s="46"/>
      <c r="JGM45" s="46"/>
      <c r="JGN45" s="46"/>
      <c r="JGO45" s="46"/>
      <c r="JGP45" s="46"/>
      <c r="JGQ45" s="46"/>
      <c r="JGR45" s="46"/>
      <c r="JGS45" s="46"/>
      <c r="JGT45" s="46"/>
      <c r="JGU45" s="46"/>
      <c r="JGV45" s="46"/>
      <c r="JGW45" s="46"/>
      <c r="JGX45" s="46"/>
      <c r="JGY45" s="46"/>
      <c r="JGZ45" s="46"/>
      <c r="JHA45" s="46"/>
      <c r="JHB45" s="46"/>
      <c r="JHC45" s="46"/>
      <c r="JHD45" s="46"/>
      <c r="JHE45" s="46"/>
      <c r="JHF45" s="46"/>
      <c r="JHG45" s="46"/>
      <c r="JHH45" s="46"/>
      <c r="JHI45" s="46"/>
      <c r="JHJ45" s="46"/>
      <c r="JHK45" s="46"/>
      <c r="JHL45" s="46"/>
      <c r="JHM45" s="46"/>
      <c r="JHN45" s="46"/>
      <c r="JHO45" s="46"/>
      <c r="JHP45" s="46"/>
      <c r="JHQ45" s="46"/>
      <c r="JHR45" s="46"/>
      <c r="JHS45" s="46"/>
      <c r="JHT45" s="46"/>
      <c r="JHU45" s="46"/>
      <c r="JHV45" s="46"/>
      <c r="JHW45" s="46"/>
      <c r="JHX45" s="46"/>
      <c r="JHY45" s="46"/>
      <c r="JHZ45" s="46"/>
      <c r="JIA45" s="46"/>
      <c r="JIB45" s="46"/>
      <c r="JIC45" s="46"/>
      <c r="JID45" s="46"/>
      <c r="JIE45" s="46"/>
      <c r="JIF45" s="46"/>
      <c r="JIG45" s="46"/>
      <c r="JIH45" s="46"/>
      <c r="JII45" s="46"/>
      <c r="JIJ45" s="46"/>
      <c r="JIK45" s="46"/>
      <c r="JIL45" s="46"/>
      <c r="JIM45" s="46"/>
      <c r="JIN45" s="46"/>
      <c r="JIO45" s="46"/>
      <c r="JIP45" s="46"/>
      <c r="JIQ45" s="46"/>
      <c r="JIR45" s="46"/>
      <c r="JIS45" s="46"/>
      <c r="JIT45" s="46"/>
      <c r="JIU45" s="46"/>
      <c r="JIV45" s="46"/>
      <c r="JIW45" s="46"/>
      <c r="JIX45" s="46"/>
      <c r="JIY45" s="46"/>
      <c r="JIZ45" s="46"/>
      <c r="JJA45" s="46"/>
      <c r="JJB45" s="46"/>
      <c r="JJC45" s="46"/>
      <c r="JJD45" s="46"/>
      <c r="JJE45" s="46"/>
      <c r="JJF45" s="46"/>
      <c r="JJG45" s="46"/>
      <c r="JJH45" s="46"/>
      <c r="JJI45" s="46"/>
      <c r="JJJ45" s="46"/>
      <c r="JJK45" s="46"/>
      <c r="JJL45" s="46"/>
      <c r="JJM45" s="46"/>
      <c r="JJN45" s="46"/>
      <c r="JJO45" s="46"/>
      <c r="JJP45" s="46"/>
      <c r="JJQ45" s="46"/>
      <c r="JJR45" s="46"/>
      <c r="JJS45" s="46"/>
      <c r="JJT45" s="46"/>
      <c r="JJU45" s="46"/>
      <c r="JJV45" s="46"/>
      <c r="JJW45" s="46"/>
      <c r="JJX45" s="46"/>
      <c r="JJY45" s="46"/>
      <c r="JJZ45" s="46"/>
      <c r="JKA45" s="46"/>
      <c r="JKB45" s="46"/>
      <c r="JKC45" s="46"/>
      <c r="JKD45" s="46"/>
      <c r="JKE45" s="46"/>
      <c r="JKF45" s="46"/>
      <c r="JKG45" s="46"/>
      <c r="JKH45" s="46"/>
      <c r="JKI45" s="46"/>
      <c r="JKJ45" s="46"/>
      <c r="JKK45" s="46"/>
      <c r="JKL45" s="46"/>
      <c r="JKM45" s="46"/>
      <c r="JKN45" s="46"/>
      <c r="JKO45" s="46"/>
      <c r="JKP45" s="46"/>
      <c r="JKQ45" s="46"/>
      <c r="JKR45" s="46"/>
      <c r="JKS45" s="46"/>
      <c r="JKT45" s="46"/>
      <c r="JKU45" s="46"/>
      <c r="JKV45" s="46"/>
      <c r="JKW45" s="46"/>
      <c r="JKX45" s="46"/>
      <c r="JKY45" s="46"/>
      <c r="JKZ45" s="46"/>
      <c r="JLA45" s="46"/>
      <c r="JLB45" s="46"/>
      <c r="JLC45" s="46"/>
      <c r="JLD45" s="46"/>
      <c r="JLE45" s="46"/>
      <c r="JLF45" s="46"/>
      <c r="JLG45" s="46"/>
      <c r="JLH45" s="46"/>
      <c r="JLI45" s="46"/>
      <c r="JLJ45" s="46"/>
      <c r="JLK45" s="46"/>
      <c r="JLL45" s="46"/>
      <c r="JLM45" s="46"/>
      <c r="JLN45" s="46"/>
      <c r="JLO45" s="46"/>
      <c r="JLP45" s="46"/>
      <c r="JLQ45" s="46"/>
      <c r="JLR45" s="46"/>
      <c r="JLS45" s="46"/>
      <c r="JLT45" s="46"/>
      <c r="JLU45" s="46"/>
      <c r="JLV45" s="46"/>
      <c r="JLW45" s="46"/>
      <c r="JLX45" s="46"/>
      <c r="JLY45" s="46"/>
      <c r="JLZ45" s="46"/>
      <c r="JMA45" s="46"/>
      <c r="JMB45" s="46"/>
      <c r="JMC45" s="46"/>
      <c r="JMD45" s="46"/>
      <c r="JME45" s="46"/>
      <c r="JMF45" s="46"/>
      <c r="JMG45" s="46"/>
      <c r="JMH45" s="46"/>
      <c r="JMI45" s="46"/>
      <c r="JMJ45" s="46"/>
      <c r="JMK45" s="46"/>
      <c r="JML45" s="46"/>
      <c r="JMM45" s="46"/>
      <c r="JMN45" s="46"/>
      <c r="JMO45" s="46"/>
      <c r="JMP45" s="46"/>
      <c r="JMQ45" s="46"/>
      <c r="JMR45" s="46"/>
      <c r="JMS45" s="46"/>
      <c r="JMT45" s="46"/>
      <c r="JMU45" s="46"/>
      <c r="JMV45" s="46"/>
      <c r="JMW45" s="46"/>
      <c r="JMX45" s="46"/>
      <c r="JMY45" s="46"/>
      <c r="JMZ45" s="46"/>
      <c r="JNA45" s="46"/>
      <c r="JNB45" s="46"/>
      <c r="JNC45" s="46"/>
      <c r="JND45" s="46"/>
      <c r="JNE45" s="46"/>
      <c r="JNF45" s="46"/>
      <c r="JNG45" s="46"/>
      <c r="JNH45" s="46"/>
      <c r="JNI45" s="46"/>
      <c r="JNJ45" s="46"/>
      <c r="JNK45" s="46"/>
      <c r="JNL45" s="46"/>
      <c r="JNM45" s="46"/>
      <c r="JNN45" s="46"/>
      <c r="JNO45" s="46"/>
      <c r="JNP45" s="46"/>
      <c r="JNQ45" s="46"/>
      <c r="JNR45" s="46"/>
      <c r="JNS45" s="46"/>
      <c r="JNT45" s="46"/>
      <c r="JNU45" s="46"/>
      <c r="JNV45" s="46"/>
      <c r="JNW45" s="46"/>
      <c r="JNX45" s="46"/>
      <c r="JNY45" s="46"/>
      <c r="JNZ45" s="46"/>
      <c r="JOA45" s="46"/>
      <c r="JOB45" s="46"/>
      <c r="JOC45" s="46"/>
      <c r="JOD45" s="46"/>
      <c r="JOE45" s="46"/>
      <c r="JOF45" s="46"/>
      <c r="JOG45" s="46"/>
      <c r="JOH45" s="46"/>
      <c r="JOI45" s="46"/>
      <c r="JOJ45" s="46"/>
      <c r="JOK45" s="46"/>
      <c r="JOL45" s="46"/>
      <c r="JOM45" s="46"/>
      <c r="JON45" s="46"/>
      <c r="JOO45" s="46"/>
      <c r="JOP45" s="46"/>
      <c r="JOQ45" s="46"/>
      <c r="JOR45" s="46"/>
      <c r="JOS45" s="46"/>
      <c r="JOT45" s="46"/>
      <c r="JOU45" s="46"/>
      <c r="JOV45" s="46"/>
      <c r="JOW45" s="46"/>
      <c r="JOX45" s="46"/>
      <c r="JOY45" s="46"/>
      <c r="JOZ45" s="46"/>
      <c r="JPA45" s="46"/>
      <c r="JPB45" s="46"/>
      <c r="JPC45" s="46"/>
      <c r="JPD45" s="46"/>
      <c r="JPE45" s="46"/>
      <c r="JPF45" s="46"/>
      <c r="JPG45" s="46"/>
      <c r="JPH45" s="46"/>
      <c r="JPI45" s="46"/>
      <c r="JPJ45" s="46"/>
      <c r="JPK45" s="46"/>
      <c r="JPL45" s="46"/>
      <c r="JPM45" s="46"/>
      <c r="JPN45" s="46"/>
      <c r="JPO45" s="46"/>
      <c r="JPP45" s="46"/>
      <c r="JPQ45" s="46"/>
      <c r="JPR45" s="46"/>
      <c r="JPS45" s="46"/>
      <c r="JPT45" s="46"/>
      <c r="JPU45" s="46"/>
      <c r="JPV45" s="46"/>
      <c r="JPW45" s="46"/>
      <c r="JPX45" s="46"/>
      <c r="JPY45" s="46"/>
      <c r="JPZ45" s="46"/>
      <c r="JQA45" s="46"/>
      <c r="JQB45" s="46"/>
      <c r="JQC45" s="46"/>
      <c r="JQD45" s="46"/>
      <c r="JQE45" s="46"/>
      <c r="JQF45" s="46"/>
      <c r="JQG45" s="46"/>
      <c r="JQH45" s="46"/>
      <c r="JQI45" s="46"/>
      <c r="JQJ45" s="46"/>
      <c r="JQK45" s="46"/>
      <c r="JQL45" s="46"/>
      <c r="JQM45" s="46"/>
      <c r="JQN45" s="46"/>
      <c r="JQO45" s="46"/>
      <c r="JQP45" s="46"/>
      <c r="JQQ45" s="46"/>
      <c r="JQR45" s="46"/>
      <c r="JQS45" s="46"/>
      <c r="JQT45" s="46"/>
      <c r="JQU45" s="46"/>
      <c r="JQV45" s="46"/>
      <c r="JQW45" s="46"/>
      <c r="JQX45" s="46"/>
      <c r="JQY45" s="46"/>
      <c r="JQZ45" s="46"/>
      <c r="JRA45" s="46"/>
      <c r="JRB45" s="46"/>
      <c r="JRC45" s="46"/>
      <c r="JRD45" s="46"/>
      <c r="JRE45" s="46"/>
      <c r="JRF45" s="46"/>
      <c r="JRG45" s="46"/>
      <c r="JRH45" s="46"/>
      <c r="JRI45" s="46"/>
      <c r="JRJ45" s="46"/>
      <c r="JRK45" s="46"/>
      <c r="JRL45" s="46"/>
      <c r="JRM45" s="46"/>
      <c r="JRN45" s="46"/>
      <c r="JRO45" s="46"/>
      <c r="JRP45" s="46"/>
      <c r="JRQ45" s="46"/>
      <c r="JRR45" s="46"/>
      <c r="JRS45" s="46"/>
      <c r="JRT45" s="46"/>
      <c r="JRU45" s="46"/>
      <c r="JRV45" s="46"/>
      <c r="JRW45" s="46"/>
      <c r="JRX45" s="46"/>
      <c r="JRY45" s="46"/>
      <c r="JRZ45" s="46"/>
      <c r="JSA45" s="46"/>
      <c r="JSB45" s="46"/>
      <c r="JSC45" s="46"/>
      <c r="JSD45" s="46"/>
      <c r="JSE45" s="46"/>
      <c r="JSF45" s="46"/>
      <c r="JSG45" s="46"/>
      <c r="JSH45" s="46"/>
      <c r="JSI45" s="46"/>
      <c r="JSJ45" s="46"/>
      <c r="JSK45" s="46"/>
      <c r="JSL45" s="46"/>
      <c r="JSM45" s="46"/>
      <c r="JSN45" s="46"/>
      <c r="JSO45" s="46"/>
      <c r="JSP45" s="46"/>
      <c r="JSQ45" s="46"/>
      <c r="JSR45" s="46"/>
      <c r="JSS45" s="46"/>
      <c r="JST45" s="46"/>
      <c r="JSU45" s="46"/>
      <c r="JSV45" s="46"/>
      <c r="JSW45" s="46"/>
      <c r="JSX45" s="46"/>
      <c r="JSY45" s="46"/>
      <c r="JSZ45" s="46"/>
      <c r="JTA45" s="46"/>
      <c r="JTB45" s="46"/>
      <c r="JTC45" s="46"/>
      <c r="JTD45" s="46"/>
      <c r="JTE45" s="46"/>
      <c r="JTF45" s="46"/>
      <c r="JTG45" s="46"/>
      <c r="JTH45" s="46"/>
      <c r="JTI45" s="46"/>
      <c r="JTJ45" s="46"/>
      <c r="JTK45" s="46"/>
      <c r="JTL45" s="46"/>
      <c r="JTM45" s="46"/>
      <c r="JTN45" s="46"/>
      <c r="JTO45" s="46"/>
      <c r="JTP45" s="46"/>
      <c r="JTQ45" s="46"/>
      <c r="JTR45" s="46"/>
      <c r="JTS45" s="46"/>
      <c r="JTT45" s="46"/>
      <c r="JTU45" s="46"/>
      <c r="JTV45" s="46"/>
      <c r="JTW45" s="46"/>
      <c r="JTX45" s="46"/>
      <c r="JTY45" s="46"/>
      <c r="JTZ45" s="46"/>
      <c r="JUA45" s="46"/>
      <c r="JUB45" s="46"/>
      <c r="JUC45" s="46"/>
      <c r="JUD45" s="46"/>
      <c r="JUE45" s="46"/>
      <c r="JUF45" s="46"/>
      <c r="JUG45" s="46"/>
      <c r="JUH45" s="46"/>
      <c r="JUI45" s="46"/>
      <c r="JUJ45" s="46"/>
      <c r="JUK45" s="46"/>
      <c r="JUL45" s="46"/>
      <c r="JUM45" s="46"/>
      <c r="JUN45" s="46"/>
      <c r="JUO45" s="46"/>
      <c r="JUP45" s="46"/>
      <c r="JUQ45" s="46"/>
      <c r="JUR45" s="46"/>
      <c r="JUS45" s="46"/>
      <c r="JUT45" s="46"/>
      <c r="JUU45" s="46"/>
      <c r="JUV45" s="46"/>
      <c r="JUW45" s="46"/>
      <c r="JUX45" s="46"/>
      <c r="JUY45" s="46"/>
      <c r="JUZ45" s="46"/>
      <c r="JVA45" s="46"/>
      <c r="JVB45" s="46"/>
      <c r="JVC45" s="46"/>
      <c r="JVD45" s="46"/>
      <c r="JVE45" s="46"/>
      <c r="JVF45" s="46"/>
      <c r="JVG45" s="46"/>
      <c r="JVH45" s="46"/>
      <c r="JVI45" s="46"/>
      <c r="JVJ45" s="46"/>
      <c r="JVK45" s="46"/>
      <c r="JVL45" s="46"/>
      <c r="JVM45" s="46"/>
      <c r="JVN45" s="46"/>
      <c r="JVO45" s="46"/>
      <c r="JVP45" s="46"/>
      <c r="JVQ45" s="46"/>
      <c r="JVR45" s="46"/>
      <c r="JVS45" s="46"/>
      <c r="JVT45" s="46"/>
      <c r="JVU45" s="46"/>
      <c r="JVV45" s="46"/>
      <c r="JVW45" s="46"/>
      <c r="JVX45" s="46"/>
      <c r="JVY45" s="46"/>
      <c r="JVZ45" s="46"/>
      <c r="JWA45" s="46"/>
      <c r="JWB45" s="46"/>
      <c r="JWC45" s="46"/>
      <c r="JWD45" s="46"/>
      <c r="JWE45" s="46"/>
      <c r="JWF45" s="46"/>
      <c r="JWG45" s="46"/>
      <c r="JWH45" s="46"/>
      <c r="JWI45" s="46"/>
      <c r="JWJ45" s="46"/>
      <c r="JWK45" s="46"/>
      <c r="JWL45" s="46"/>
      <c r="JWM45" s="46"/>
      <c r="JWN45" s="46"/>
      <c r="JWO45" s="46"/>
      <c r="JWP45" s="46"/>
      <c r="JWQ45" s="46"/>
      <c r="JWR45" s="46"/>
      <c r="JWS45" s="46"/>
      <c r="JWT45" s="46"/>
      <c r="JWU45" s="46"/>
      <c r="JWV45" s="46"/>
      <c r="JWW45" s="46"/>
      <c r="JWX45" s="46"/>
      <c r="JWY45" s="46"/>
      <c r="JWZ45" s="46"/>
      <c r="JXA45" s="46"/>
      <c r="JXB45" s="46"/>
      <c r="JXC45" s="46"/>
      <c r="JXD45" s="46"/>
      <c r="JXE45" s="46"/>
      <c r="JXF45" s="46"/>
      <c r="JXG45" s="46"/>
      <c r="JXH45" s="46"/>
      <c r="JXI45" s="46"/>
      <c r="JXJ45" s="46"/>
      <c r="JXK45" s="46"/>
      <c r="JXL45" s="46"/>
      <c r="JXM45" s="46"/>
      <c r="JXN45" s="46"/>
      <c r="JXO45" s="46"/>
      <c r="JXP45" s="46"/>
      <c r="JXQ45" s="46"/>
      <c r="JXR45" s="46"/>
      <c r="JXS45" s="46"/>
      <c r="JXT45" s="46"/>
      <c r="JXU45" s="46"/>
      <c r="JXV45" s="46"/>
      <c r="JXW45" s="46"/>
      <c r="JXX45" s="46"/>
      <c r="JXY45" s="46"/>
      <c r="JXZ45" s="46"/>
      <c r="JYA45" s="46"/>
      <c r="JYB45" s="46"/>
      <c r="JYC45" s="46"/>
      <c r="JYD45" s="46"/>
      <c r="JYE45" s="46"/>
      <c r="JYF45" s="46"/>
      <c r="JYG45" s="46"/>
      <c r="JYH45" s="46"/>
      <c r="JYI45" s="46"/>
      <c r="JYJ45" s="46"/>
      <c r="JYK45" s="46"/>
      <c r="JYL45" s="46"/>
      <c r="JYM45" s="46"/>
      <c r="JYN45" s="46"/>
      <c r="JYO45" s="46"/>
      <c r="JYP45" s="46"/>
      <c r="JYQ45" s="46"/>
      <c r="JYR45" s="46"/>
      <c r="JYS45" s="46"/>
      <c r="JYT45" s="46"/>
      <c r="JYU45" s="46"/>
      <c r="JYV45" s="46"/>
      <c r="JYW45" s="46"/>
      <c r="JYX45" s="46"/>
      <c r="JYY45" s="46"/>
      <c r="JYZ45" s="46"/>
      <c r="JZA45" s="46"/>
      <c r="JZB45" s="46"/>
      <c r="JZC45" s="46"/>
      <c r="JZD45" s="46"/>
      <c r="JZE45" s="46"/>
      <c r="JZF45" s="46"/>
      <c r="JZG45" s="46"/>
      <c r="JZH45" s="46"/>
      <c r="JZI45" s="46"/>
      <c r="JZJ45" s="46"/>
      <c r="JZK45" s="46"/>
      <c r="JZL45" s="46"/>
      <c r="JZM45" s="46"/>
      <c r="JZN45" s="46"/>
      <c r="JZO45" s="46"/>
      <c r="JZP45" s="46"/>
      <c r="JZQ45" s="46"/>
      <c r="JZR45" s="46"/>
      <c r="JZS45" s="46"/>
      <c r="JZT45" s="46"/>
      <c r="JZU45" s="46"/>
      <c r="JZV45" s="46"/>
      <c r="JZW45" s="46"/>
      <c r="JZX45" s="46"/>
      <c r="JZY45" s="46"/>
      <c r="JZZ45" s="46"/>
      <c r="KAA45" s="46"/>
      <c r="KAB45" s="46"/>
      <c r="KAC45" s="46"/>
      <c r="KAD45" s="46"/>
      <c r="KAE45" s="46"/>
      <c r="KAF45" s="46"/>
      <c r="KAG45" s="46"/>
      <c r="KAH45" s="46"/>
      <c r="KAI45" s="46"/>
      <c r="KAJ45" s="46"/>
      <c r="KAK45" s="46"/>
      <c r="KAL45" s="46"/>
      <c r="KAM45" s="46"/>
      <c r="KAN45" s="46"/>
      <c r="KAO45" s="46"/>
      <c r="KAP45" s="46"/>
      <c r="KAQ45" s="46"/>
      <c r="KAR45" s="46"/>
      <c r="KAS45" s="46"/>
      <c r="KAT45" s="46"/>
      <c r="KAU45" s="46"/>
      <c r="KAV45" s="46"/>
      <c r="KAW45" s="46"/>
      <c r="KAX45" s="46"/>
      <c r="KAY45" s="46"/>
      <c r="KAZ45" s="46"/>
      <c r="KBA45" s="46"/>
      <c r="KBB45" s="46"/>
      <c r="KBC45" s="46"/>
      <c r="KBD45" s="46"/>
      <c r="KBE45" s="46"/>
      <c r="KBF45" s="46"/>
      <c r="KBG45" s="46"/>
      <c r="KBH45" s="46"/>
      <c r="KBI45" s="46"/>
      <c r="KBJ45" s="46"/>
      <c r="KBK45" s="46"/>
      <c r="KBL45" s="46"/>
      <c r="KBM45" s="46"/>
      <c r="KBN45" s="46"/>
      <c r="KBO45" s="46"/>
      <c r="KBP45" s="46"/>
      <c r="KBQ45" s="46"/>
      <c r="KBR45" s="46"/>
      <c r="KBS45" s="46"/>
      <c r="KBT45" s="46"/>
      <c r="KBU45" s="46"/>
      <c r="KBV45" s="46"/>
      <c r="KBW45" s="46"/>
      <c r="KBX45" s="46"/>
      <c r="KBY45" s="46"/>
      <c r="KBZ45" s="46"/>
      <c r="KCA45" s="46"/>
      <c r="KCB45" s="46"/>
      <c r="KCC45" s="46"/>
      <c r="KCD45" s="46"/>
      <c r="KCE45" s="46"/>
      <c r="KCF45" s="46"/>
      <c r="KCG45" s="46"/>
      <c r="KCH45" s="46"/>
      <c r="KCI45" s="46"/>
      <c r="KCJ45" s="46"/>
      <c r="KCK45" s="46"/>
      <c r="KCL45" s="46"/>
      <c r="KCM45" s="46"/>
      <c r="KCN45" s="46"/>
      <c r="KCO45" s="46"/>
      <c r="KCP45" s="46"/>
      <c r="KCQ45" s="46"/>
      <c r="KCR45" s="46"/>
      <c r="KCS45" s="46"/>
      <c r="KCT45" s="46"/>
      <c r="KCU45" s="46"/>
      <c r="KCV45" s="46"/>
      <c r="KCW45" s="46"/>
      <c r="KCX45" s="46"/>
      <c r="KCY45" s="46"/>
      <c r="KCZ45" s="46"/>
      <c r="KDA45" s="46"/>
      <c r="KDB45" s="46"/>
      <c r="KDC45" s="46"/>
      <c r="KDD45" s="46"/>
      <c r="KDE45" s="46"/>
      <c r="KDF45" s="46"/>
      <c r="KDG45" s="46"/>
      <c r="KDH45" s="46"/>
      <c r="KDI45" s="46"/>
      <c r="KDJ45" s="46"/>
      <c r="KDK45" s="46"/>
      <c r="KDL45" s="46"/>
      <c r="KDM45" s="46"/>
      <c r="KDN45" s="46"/>
      <c r="KDO45" s="46"/>
      <c r="KDP45" s="46"/>
      <c r="KDQ45" s="46"/>
      <c r="KDR45" s="46"/>
      <c r="KDS45" s="46"/>
      <c r="KDT45" s="46"/>
      <c r="KDU45" s="46"/>
      <c r="KDV45" s="46"/>
      <c r="KDW45" s="46"/>
      <c r="KDX45" s="46"/>
      <c r="KDY45" s="46"/>
      <c r="KDZ45" s="46"/>
      <c r="KEA45" s="46"/>
      <c r="KEB45" s="46"/>
      <c r="KEC45" s="46"/>
      <c r="KED45" s="46"/>
      <c r="KEE45" s="46"/>
      <c r="KEF45" s="46"/>
      <c r="KEG45" s="46"/>
      <c r="KEH45" s="46"/>
      <c r="KEI45" s="46"/>
      <c r="KEJ45" s="46"/>
      <c r="KEK45" s="46"/>
      <c r="KEL45" s="46"/>
      <c r="KEM45" s="46"/>
      <c r="KEN45" s="46"/>
      <c r="KEO45" s="46"/>
      <c r="KEP45" s="46"/>
      <c r="KEQ45" s="46"/>
      <c r="KER45" s="46"/>
      <c r="KES45" s="46"/>
      <c r="KET45" s="46"/>
      <c r="KEU45" s="46"/>
      <c r="KEV45" s="46"/>
      <c r="KEW45" s="46"/>
      <c r="KEX45" s="46"/>
      <c r="KEY45" s="46"/>
      <c r="KEZ45" s="46"/>
      <c r="KFA45" s="46"/>
      <c r="KFB45" s="46"/>
      <c r="KFC45" s="46"/>
      <c r="KFD45" s="46"/>
      <c r="KFE45" s="46"/>
      <c r="KFF45" s="46"/>
      <c r="KFG45" s="46"/>
      <c r="KFH45" s="46"/>
      <c r="KFI45" s="46"/>
      <c r="KFJ45" s="46"/>
      <c r="KFK45" s="46"/>
      <c r="KFL45" s="46"/>
      <c r="KFM45" s="46"/>
      <c r="KFN45" s="46"/>
      <c r="KFO45" s="46"/>
      <c r="KFP45" s="46"/>
      <c r="KFQ45" s="46"/>
      <c r="KFR45" s="46"/>
      <c r="KFS45" s="46"/>
      <c r="KFT45" s="46"/>
      <c r="KFU45" s="46"/>
      <c r="KFV45" s="46"/>
      <c r="KFW45" s="46"/>
      <c r="KFX45" s="46"/>
      <c r="KFY45" s="46"/>
      <c r="KFZ45" s="46"/>
      <c r="KGA45" s="46"/>
      <c r="KGB45" s="46"/>
      <c r="KGC45" s="46"/>
      <c r="KGD45" s="46"/>
      <c r="KGE45" s="46"/>
      <c r="KGF45" s="46"/>
      <c r="KGG45" s="46"/>
      <c r="KGH45" s="46"/>
      <c r="KGI45" s="46"/>
      <c r="KGJ45" s="46"/>
      <c r="KGK45" s="46"/>
      <c r="KGL45" s="46"/>
      <c r="KGM45" s="46"/>
      <c r="KGN45" s="46"/>
      <c r="KGO45" s="46"/>
      <c r="KGP45" s="46"/>
      <c r="KGQ45" s="46"/>
      <c r="KGR45" s="46"/>
      <c r="KGS45" s="46"/>
      <c r="KGT45" s="46"/>
      <c r="KGU45" s="46"/>
      <c r="KGV45" s="46"/>
      <c r="KGW45" s="46"/>
      <c r="KGX45" s="46"/>
      <c r="KGY45" s="46"/>
      <c r="KGZ45" s="46"/>
      <c r="KHA45" s="46"/>
      <c r="KHB45" s="46"/>
      <c r="KHC45" s="46"/>
      <c r="KHD45" s="46"/>
      <c r="KHE45" s="46"/>
      <c r="KHF45" s="46"/>
      <c r="KHG45" s="46"/>
      <c r="KHH45" s="46"/>
      <c r="KHI45" s="46"/>
      <c r="KHJ45" s="46"/>
      <c r="KHK45" s="46"/>
      <c r="KHL45" s="46"/>
      <c r="KHM45" s="46"/>
      <c r="KHN45" s="46"/>
      <c r="KHO45" s="46"/>
      <c r="KHP45" s="46"/>
      <c r="KHQ45" s="46"/>
      <c r="KHR45" s="46"/>
      <c r="KHS45" s="46"/>
      <c r="KHT45" s="46"/>
      <c r="KHU45" s="46"/>
      <c r="KHV45" s="46"/>
      <c r="KHW45" s="46"/>
      <c r="KHX45" s="46"/>
      <c r="KHY45" s="46"/>
      <c r="KHZ45" s="46"/>
      <c r="KIA45" s="46"/>
      <c r="KIB45" s="46"/>
      <c r="KIC45" s="46"/>
      <c r="KID45" s="46"/>
      <c r="KIE45" s="46"/>
      <c r="KIF45" s="46"/>
      <c r="KIG45" s="46"/>
      <c r="KIH45" s="46"/>
      <c r="KII45" s="46"/>
      <c r="KIJ45" s="46"/>
      <c r="KIK45" s="46"/>
      <c r="KIL45" s="46"/>
      <c r="KIM45" s="46"/>
      <c r="KIN45" s="46"/>
      <c r="KIO45" s="46"/>
      <c r="KIP45" s="46"/>
      <c r="KIQ45" s="46"/>
      <c r="KIR45" s="46"/>
      <c r="KIS45" s="46"/>
      <c r="KIT45" s="46"/>
      <c r="KIU45" s="46"/>
      <c r="KIV45" s="46"/>
      <c r="KIW45" s="46"/>
      <c r="KIX45" s="46"/>
      <c r="KIY45" s="46"/>
      <c r="KIZ45" s="46"/>
      <c r="KJA45" s="46"/>
      <c r="KJB45" s="46"/>
      <c r="KJC45" s="46"/>
      <c r="KJD45" s="46"/>
      <c r="KJE45" s="46"/>
      <c r="KJF45" s="46"/>
      <c r="KJG45" s="46"/>
      <c r="KJH45" s="46"/>
      <c r="KJI45" s="46"/>
      <c r="KJJ45" s="46"/>
      <c r="KJK45" s="46"/>
      <c r="KJL45" s="46"/>
      <c r="KJM45" s="46"/>
      <c r="KJN45" s="46"/>
      <c r="KJO45" s="46"/>
      <c r="KJP45" s="46"/>
      <c r="KJQ45" s="46"/>
      <c r="KJR45" s="46"/>
      <c r="KJS45" s="46"/>
      <c r="KJT45" s="46"/>
      <c r="KJU45" s="46"/>
      <c r="KJV45" s="46"/>
      <c r="KJW45" s="46"/>
      <c r="KJX45" s="46"/>
      <c r="KJY45" s="46"/>
      <c r="KJZ45" s="46"/>
      <c r="KKA45" s="46"/>
      <c r="KKB45" s="46"/>
      <c r="KKC45" s="46"/>
      <c r="KKD45" s="46"/>
      <c r="KKE45" s="46"/>
      <c r="KKF45" s="46"/>
      <c r="KKG45" s="46"/>
      <c r="KKH45" s="46"/>
      <c r="KKI45" s="46"/>
      <c r="KKJ45" s="46"/>
      <c r="KKK45" s="46"/>
      <c r="KKL45" s="46"/>
      <c r="KKM45" s="46"/>
      <c r="KKN45" s="46"/>
      <c r="KKO45" s="46"/>
      <c r="KKP45" s="46"/>
      <c r="KKQ45" s="46"/>
      <c r="KKR45" s="46"/>
      <c r="KKS45" s="46"/>
      <c r="KKT45" s="46"/>
      <c r="KKU45" s="46"/>
      <c r="KKV45" s="46"/>
      <c r="KKW45" s="46"/>
      <c r="KKX45" s="46"/>
      <c r="KKY45" s="46"/>
      <c r="KKZ45" s="46"/>
      <c r="KLA45" s="46"/>
      <c r="KLB45" s="46"/>
      <c r="KLC45" s="46"/>
      <c r="KLD45" s="46"/>
      <c r="KLE45" s="46"/>
      <c r="KLF45" s="46"/>
      <c r="KLG45" s="46"/>
      <c r="KLH45" s="46"/>
      <c r="KLI45" s="46"/>
      <c r="KLJ45" s="46"/>
      <c r="KLK45" s="46"/>
      <c r="KLL45" s="46"/>
      <c r="KLM45" s="46"/>
      <c r="KLN45" s="46"/>
      <c r="KLO45" s="46"/>
      <c r="KLP45" s="46"/>
      <c r="KLQ45" s="46"/>
      <c r="KLR45" s="46"/>
      <c r="KLS45" s="46"/>
      <c r="KLT45" s="46"/>
      <c r="KLU45" s="46"/>
      <c r="KLV45" s="46"/>
      <c r="KLW45" s="46"/>
      <c r="KLX45" s="46"/>
      <c r="KLY45" s="46"/>
      <c r="KLZ45" s="46"/>
      <c r="KMA45" s="46"/>
      <c r="KMB45" s="46"/>
      <c r="KMC45" s="46"/>
      <c r="KMD45" s="46"/>
      <c r="KME45" s="46"/>
      <c r="KMF45" s="46"/>
      <c r="KMG45" s="46"/>
      <c r="KMH45" s="46"/>
      <c r="KMI45" s="46"/>
      <c r="KMJ45" s="46"/>
      <c r="KMK45" s="46"/>
      <c r="KML45" s="46"/>
      <c r="KMM45" s="46"/>
      <c r="KMN45" s="46"/>
      <c r="KMO45" s="46"/>
      <c r="KMP45" s="46"/>
      <c r="KMQ45" s="46"/>
      <c r="KMR45" s="46"/>
      <c r="KMS45" s="46"/>
      <c r="KMT45" s="46"/>
      <c r="KMU45" s="46"/>
      <c r="KMV45" s="46"/>
      <c r="KMW45" s="46"/>
      <c r="KMX45" s="46"/>
      <c r="KMY45" s="46"/>
      <c r="KMZ45" s="46"/>
      <c r="KNA45" s="46"/>
      <c r="KNB45" s="46"/>
      <c r="KNC45" s="46"/>
      <c r="KND45" s="46"/>
      <c r="KNE45" s="46"/>
      <c r="KNF45" s="46"/>
      <c r="KNG45" s="46"/>
      <c r="KNH45" s="46"/>
      <c r="KNI45" s="46"/>
      <c r="KNJ45" s="46"/>
      <c r="KNK45" s="46"/>
      <c r="KNL45" s="46"/>
      <c r="KNM45" s="46"/>
      <c r="KNN45" s="46"/>
      <c r="KNO45" s="46"/>
      <c r="KNP45" s="46"/>
      <c r="KNQ45" s="46"/>
      <c r="KNR45" s="46"/>
      <c r="KNS45" s="46"/>
      <c r="KNT45" s="46"/>
      <c r="KNU45" s="46"/>
      <c r="KNV45" s="46"/>
      <c r="KNW45" s="46"/>
      <c r="KNX45" s="46"/>
      <c r="KNY45" s="46"/>
      <c r="KNZ45" s="46"/>
      <c r="KOA45" s="46"/>
      <c r="KOB45" s="46"/>
      <c r="KOC45" s="46"/>
      <c r="KOD45" s="46"/>
      <c r="KOE45" s="46"/>
      <c r="KOF45" s="46"/>
      <c r="KOG45" s="46"/>
      <c r="KOH45" s="46"/>
      <c r="KOI45" s="46"/>
      <c r="KOJ45" s="46"/>
      <c r="KOK45" s="46"/>
      <c r="KOL45" s="46"/>
      <c r="KOM45" s="46"/>
      <c r="KON45" s="46"/>
      <c r="KOO45" s="46"/>
      <c r="KOP45" s="46"/>
      <c r="KOQ45" s="46"/>
      <c r="KOR45" s="46"/>
      <c r="KOS45" s="46"/>
      <c r="KOT45" s="46"/>
      <c r="KOU45" s="46"/>
      <c r="KOV45" s="46"/>
      <c r="KOW45" s="46"/>
      <c r="KOX45" s="46"/>
      <c r="KOY45" s="46"/>
      <c r="KOZ45" s="46"/>
      <c r="KPA45" s="46"/>
      <c r="KPB45" s="46"/>
      <c r="KPC45" s="46"/>
      <c r="KPD45" s="46"/>
      <c r="KPE45" s="46"/>
      <c r="KPF45" s="46"/>
      <c r="KPG45" s="46"/>
      <c r="KPH45" s="46"/>
      <c r="KPI45" s="46"/>
      <c r="KPJ45" s="46"/>
      <c r="KPK45" s="46"/>
      <c r="KPL45" s="46"/>
      <c r="KPM45" s="46"/>
      <c r="KPN45" s="46"/>
      <c r="KPO45" s="46"/>
      <c r="KPP45" s="46"/>
      <c r="KPQ45" s="46"/>
      <c r="KPR45" s="46"/>
      <c r="KPS45" s="46"/>
      <c r="KPT45" s="46"/>
      <c r="KPU45" s="46"/>
      <c r="KPV45" s="46"/>
      <c r="KPW45" s="46"/>
      <c r="KPX45" s="46"/>
      <c r="KPY45" s="46"/>
      <c r="KPZ45" s="46"/>
      <c r="KQA45" s="46"/>
      <c r="KQB45" s="46"/>
      <c r="KQC45" s="46"/>
      <c r="KQD45" s="46"/>
      <c r="KQE45" s="46"/>
      <c r="KQF45" s="46"/>
      <c r="KQG45" s="46"/>
      <c r="KQH45" s="46"/>
      <c r="KQI45" s="46"/>
      <c r="KQJ45" s="46"/>
      <c r="KQK45" s="46"/>
      <c r="KQL45" s="46"/>
      <c r="KQM45" s="46"/>
      <c r="KQN45" s="46"/>
      <c r="KQO45" s="46"/>
      <c r="KQP45" s="46"/>
      <c r="KQQ45" s="46"/>
      <c r="KQR45" s="46"/>
      <c r="KQS45" s="46"/>
      <c r="KQT45" s="46"/>
      <c r="KQU45" s="46"/>
      <c r="KQV45" s="46"/>
      <c r="KQW45" s="46"/>
      <c r="KQX45" s="46"/>
      <c r="KQY45" s="46"/>
      <c r="KQZ45" s="46"/>
      <c r="KRA45" s="46"/>
      <c r="KRB45" s="46"/>
      <c r="KRC45" s="46"/>
      <c r="KRD45" s="46"/>
      <c r="KRE45" s="46"/>
      <c r="KRF45" s="46"/>
      <c r="KRG45" s="46"/>
      <c r="KRH45" s="46"/>
      <c r="KRI45" s="46"/>
      <c r="KRJ45" s="46"/>
      <c r="KRK45" s="46"/>
      <c r="KRL45" s="46"/>
      <c r="KRM45" s="46"/>
      <c r="KRN45" s="46"/>
      <c r="KRO45" s="46"/>
      <c r="KRP45" s="46"/>
      <c r="KRQ45" s="46"/>
      <c r="KRR45" s="46"/>
      <c r="KRS45" s="46"/>
      <c r="KRT45" s="46"/>
      <c r="KRU45" s="46"/>
      <c r="KRV45" s="46"/>
      <c r="KRW45" s="46"/>
      <c r="KRX45" s="46"/>
      <c r="KRY45" s="46"/>
      <c r="KRZ45" s="46"/>
      <c r="KSA45" s="46"/>
      <c r="KSB45" s="46"/>
      <c r="KSC45" s="46"/>
      <c r="KSD45" s="46"/>
      <c r="KSE45" s="46"/>
      <c r="KSF45" s="46"/>
      <c r="KSG45" s="46"/>
      <c r="KSH45" s="46"/>
      <c r="KSI45" s="46"/>
      <c r="KSJ45" s="46"/>
      <c r="KSK45" s="46"/>
      <c r="KSL45" s="46"/>
      <c r="KSM45" s="46"/>
      <c r="KSN45" s="46"/>
      <c r="KSO45" s="46"/>
      <c r="KSP45" s="46"/>
      <c r="KSQ45" s="46"/>
      <c r="KSR45" s="46"/>
      <c r="KSS45" s="46"/>
      <c r="KST45" s="46"/>
      <c r="KSU45" s="46"/>
      <c r="KSV45" s="46"/>
      <c r="KSW45" s="46"/>
      <c r="KSX45" s="46"/>
      <c r="KSY45" s="46"/>
      <c r="KSZ45" s="46"/>
      <c r="KTA45" s="46"/>
      <c r="KTB45" s="46"/>
      <c r="KTC45" s="46"/>
      <c r="KTD45" s="46"/>
      <c r="KTE45" s="46"/>
      <c r="KTF45" s="46"/>
      <c r="KTG45" s="46"/>
      <c r="KTH45" s="46"/>
      <c r="KTI45" s="46"/>
      <c r="KTJ45" s="46"/>
      <c r="KTK45" s="46"/>
      <c r="KTL45" s="46"/>
      <c r="KTM45" s="46"/>
      <c r="KTN45" s="46"/>
      <c r="KTO45" s="46"/>
      <c r="KTP45" s="46"/>
      <c r="KTQ45" s="46"/>
      <c r="KTR45" s="46"/>
      <c r="KTS45" s="46"/>
      <c r="KTT45" s="46"/>
      <c r="KTU45" s="46"/>
      <c r="KTV45" s="46"/>
      <c r="KTW45" s="46"/>
      <c r="KTX45" s="46"/>
      <c r="KTY45" s="46"/>
      <c r="KTZ45" s="46"/>
      <c r="KUA45" s="46"/>
      <c r="KUB45" s="46"/>
      <c r="KUC45" s="46"/>
      <c r="KUD45" s="46"/>
      <c r="KUE45" s="46"/>
      <c r="KUF45" s="46"/>
      <c r="KUG45" s="46"/>
      <c r="KUH45" s="46"/>
      <c r="KUI45" s="46"/>
      <c r="KUJ45" s="46"/>
      <c r="KUK45" s="46"/>
      <c r="KUL45" s="46"/>
      <c r="KUM45" s="46"/>
      <c r="KUN45" s="46"/>
      <c r="KUO45" s="46"/>
      <c r="KUP45" s="46"/>
      <c r="KUQ45" s="46"/>
      <c r="KUR45" s="46"/>
      <c r="KUS45" s="46"/>
      <c r="KUT45" s="46"/>
      <c r="KUU45" s="46"/>
      <c r="KUV45" s="46"/>
      <c r="KUW45" s="46"/>
      <c r="KUX45" s="46"/>
      <c r="KUY45" s="46"/>
      <c r="KUZ45" s="46"/>
      <c r="KVA45" s="46"/>
      <c r="KVB45" s="46"/>
      <c r="KVC45" s="46"/>
      <c r="KVD45" s="46"/>
      <c r="KVE45" s="46"/>
      <c r="KVF45" s="46"/>
      <c r="KVG45" s="46"/>
      <c r="KVH45" s="46"/>
      <c r="KVI45" s="46"/>
      <c r="KVJ45" s="46"/>
      <c r="KVK45" s="46"/>
      <c r="KVL45" s="46"/>
      <c r="KVM45" s="46"/>
      <c r="KVN45" s="46"/>
      <c r="KVO45" s="46"/>
      <c r="KVP45" s="46"/>
      <c r="KVQ45" s="46"/>
      <c r="KVR45" s="46"/>
      <c r="KVS45" s="46"/>
      <c r="KVT45" s="46"/>
      <c r="KVU45" s="46"/>
      <c r="KVV45" s="46"/>
      <c r="KVW45" s="46"/>
      <c r="KVX45" s="46"/>
      <c r="KVY45" s="46"/>
      <c r="KVZ45" s="46"/>
      <c r="KWA45" s="46"/>
      <c r="KWB45" s="46"/>
      <c r="KWC45" s="46"/>
      <c r="KWD45" s="46"/>
      <c r="KWE45" s="46"/>
      <c r="KWF45" s="46"/>
      <c r="KWG45" s="46"/>
      <c r="KWH45" s="46"/>
      <c r="KWI45" s="46"/>
      <c r="KWJ45" s="46"/>
      <c r="KWK45" s="46"/>
      <c r="KWL45" s="46"/>
      <c r="KWM45" s="46"/>
      <c r="KWN45" s="46"/>
      <c r="KWO45" s="46"/>
      <c r="KWP45" s="46"/>
      <c r="KWQ45" s="46"/>
      <c r="KWR45" s="46"/>
      <c r="KWS45" s="46"/>
      <c r="KWT45" s="46"/>
      <c r="KWU45" s="46"/>
      <c r="KWV45" s="46"/>
      <c r="KWW45" s="46"/>
      <c r="KWX45" s="46"/>
      <c r="KWY45" s="46"/>
      <c r="KWZ45" s="46"/>
      <c r="KXA45" s="46"/>
      <c r="KXB45" s="46"/>
      <c r="KXC45" s="46"/>
      <c r="KXD45" s="46"/>
      <c r="KXE45" s="46"/>
      <c r="KXF45" s="46"/>
      <c r="KXG45" s="46"/>
      <c r="KXH45" s="46"/>
      <c r="KXI45" s="46"/>
      <c r="KXJ45" s="46"/>
      <c r="KXK45" s="46"/>
      <c r="KXL45" s="46"/>
      <c r="KXM45" s="46"/>
      <c r="KXN45" s="46"/>
      <c r="KXO45" s="46"/>
      <c r="KXP45" s="46"/>
      <c r="KXQ45" s="46"/>
      <c r="KXR45" s="46"/>
      <c r="KXS45" s="46"/>
      <c r="KXT45" s="46"/>
      <c r="KXU45" s="46"/>
      <c r="KXV45" s="46"/>
      <c r="KXW45" s="46"/>
      <c r="KXX45" s="46"/>
      <c r="KXY45" s="46"/>
      <c r="KXZ45" s="46"/>
      <c r="KYA45" s="46"/>
      <c r="KYB45" s="46"/>
      <c r="KYC45" s="46"/>
      <c r="KYD45" s="46"/>
      <c r="KYE45" s="46"/>
      <c r="KYF45" s="46"/>
      <c r="KYG45" s="46"/>
      <c r="KYH45" s="46"/>
      <c r="KYI45" s="46"/>
      <c r="KYJ45" s="46"/>
      <c r="KYK45" s="46"/>
      <c r="KYL45" s="46"/>
      <c r="KYM45" s="46"/>
      <c r="KYN45" s="46"/>
      <c r="KYO45" s="46"/>
      <c r="KYP45" s="46"/>
      <c r="KYQ45" s="46"/>
      <c r="KYR45" s="46"/>
      <c r="KYS45" s="46"/>
      <c r="KYT45" s="46"/>
      <c r="KYU45" s="46"/>
      <c r="KYV45" s="46"/>
      <c r="KYW45" s="46"/>
      <c r="KYX45" s="46"/>
      <c r="KYY45" s="46"/>
      <c r="KYZ45" s="46"/>
      <c r="KZA45" s="46"/>
      <c r="KZB45" s="46"/>
      <c r="KZC45" s="46"/>
      <c r="KZD45" s="46"/>
      <c r="KZE45" s="46"/>
      <c r="KZF45" s="46"/>
      <c r="KZG45" s="46"/>
      <c r="KZH45" s="46"/>
      <c r="KZI45" s="46"/>
      <c r="KZJ45" s="46"/>
      <c r="KZK45" s="46"/>
      <c r="KZL45" s="46"/>
      <c r="KZM45" s="46"/>
      <c r="KZN45" s="46"/>
      <c r="KZO45" s="46"/>
      <c r="KZP45" s="46"/>
      <c r="KZQ45" s="46"/>
      <c r="KZR45" s="46"/>
      <c r="KZS45" s="46"/>
      <c r="KZT45" s="46"/>
      <c r="KZU45" s="46"/>
      <c r="KZV45" s="46"/>
      <c r="KZW45" s="46"/>
      <c r="KZX45" s="46"/>
      <c r="KZY45" s="46"/>
      <c r="KZZ45" s="46"/>
      <c r="LAA45" s="46"/>
      <c r="LAB45" s="46"/>
      <c r="LAC45" s="46"/>
      <c r="LAD45" s="46"/>
      <c r="LAE45" s="46"/>
      <c r="LAF45" s="46"/>
      <c r="LAG45" s="46"/>
      <c r="LAH45" s="46"/>
      <c r="LAI45" s="46"/>
      <c r="LAJ45" s="46"/>
      <c r="LAK45" s="46"/>
      <c r="LAL45" s="46"/>
      <c r="LAM45" s="46"/>
      <c r="LAN45" s="46"/>
      <c r="LAO45" s="46"/>
      <c r="LAP45" s="46"/>
      <c r="LAQ45" s="46"/>
      <c r="LAR45" s="46"/>
      <c r="LAS45" s="46"/>
      <c r="LAT45" s="46"/>
      <c r="LAU45" s="46"/>
      <c r="LAV45" s="46"/>
      <c r="LAW45" s="46"/>
      <c r="LAX45" s="46"/>
      <c r="LAY45" s="46"/>
      <c r="LAZ45" s="46"/>
      <c r="LBA45" s="46"/>
      <c r="LBB45" s="46"/>
      <c r="LBC45" s="46"/>
      <c r="LBD45" s="46"/>
      <c r="LBE45" s="46"/>
      <c r="LBF45" s="46"/>
      <c r="LBG45" s="46"/>
      <c r="LBH45" s="46"/>
      <c r="LBI45" s="46"/>
      <c r="LBJ45" s="46"/>
      <c r="LBK45" s="46"/>
      <c r="LBL45" s="46"/>
      <c r="LBM45" s="46"/>
      <c r="LBN45" s="46"/>
      <c r="LBO45" s="46"/>
      <c r="LBP45" s="46"/>
      <c r="LBQ45" s="46"/>
      <c r="LBR45" s="46"/>
      <c r="LBS45" s="46"/>
      <c r="LBT45" s="46"/>
      <c r="LBU45" s="46"/>
      <c r="LBV45" s="46"/>
      <c r="LBW45" s="46"/>
      <c r="LBX45" s="46"/>
      <c r="LBY45" s="46"/>
      <c r="LBZ45" s="46"/>
      <c r="LCA45" s="46"/>
      <c r="LCB45" s="46"/>
      <c r="LCC45" s="46"/>
      <c r="LCD45" s="46"/>
      <c r="LCE45" s="46"/>
      <c r="LCF45" s="46"/>
      <c r="LCG45" s="46"/>
      <c r="LCH45" s="46"/>
      <c r="LCI45" s="46"/>
      <c r="LCJ45" s="46"/>
      <c r="LCK45" s="46"/>
      <c r="LCL45" s="46"/>
      <c r="LCM45" s="46"/>
      <c r="LCN45" s="46"/>
      <c r="LCO45" s="46"/>
      <c r="LCP45" s="46"/>
      <c r="LCQ45" s="46"/>
      <c r="LCR45" s="46"/>
      <c r="LCS45" s="46"/>
      <c r="LCT45" s="46"/>
      <c r="LCU45" s="46"/>
      <c r="LCV45" s="46"/>
      <c r="LCW45" s="46"/>
      <c r="LCX45" s="46"/>
      <c r="LCY45" s="46"/>
      <c r="LCZ45" s="46"/>
      <c r="LDA45" s="46"/>
      <c r="LDB45" s="46"/>
      <c r="LDC45" s="46"/>
      <c r="LDD45" s="46"/>
      <c r="LDE45" s="46"/>
      <c r="LDF45" s="46"/>
      <c r="LDG45" s="46"/>
      <c r="LDH45" s="46"/>
      <c r="LDI45" s="46"/>
      <c r="LDJ45" s="46"/>
      <c r="LDK45" s="46"/>
      <c r="LDL45" s="46"/>
      <c r="LDM45" s="46"/>
      <c r="LDN45" s="46"/>
      <c r="LDO45" s="46"/>
      <c r="LDP45" s="46"/>
      <c r="LDQ45" s="46"/>
      <c r="LDR45" s="46"/>
      <c r="LDS45" s="46"/>
      <c r="LDT45" s="46"/>
      <c r="LDU45" s="46"/>
      <c r="LDV45" s="46"/>
      <c r="LDW45" s="46"/>
      <c r="LDX45" s="46"/>
      <c r="LDY45" s="46"/>
      <c r="LDZ45" s="46"/>
      <c r="LEA45" s="46"/>
      <c r="LEB45" s="46"/>
      <c r="LEC45" s="46"/>
      <c r="LED45" s="46"/>
      <c r="LEE45" s="46"/>
      <c r="LEF45" s="46"/>
      <c r="LEG45" s="46"/>
      <c r="LEH45" s="46"/>
      <c r="LEI45" s="46"/>
      <c r="LEJ45" s="46"/>
      <c r="LEK45" s="46"/>
      <c r="LEL45" s="46"/>
      <c r="LEM45" s="46"/>
      <c r="LEN45" s="46"/>
      <c r="LEO45" s="46"/>
      <c r="LEP45" s="46"/>
      <c r="LEQ45" s="46"/>
      <c r="LER45" s="46"/>
      <c r="LES45" s="46"/>
      <c r="LET45" s="46"/>
      <c r="LEU45" s="46"/>
      <c r="LEV45" s="46"/>
      <c r="LEW45" s="46"/>
      <c r="LEX45" s="46"/>
      <c r="LEY45" s="46"/>
      <c r="LEZ45" s="46"/>
      <c r="LFA45" s="46"/>
      <c r="LFB45" s="46"/>
      <c r="LFC45" s="46"/>
      <c r="LFD45" s="46"/>
      <c r="LFE45" s="46"/>
      <c r="LFF45" s="46"/>
      <c r="LFG45" s="46"/>
      <c r="LFH45" s="46"/>
      <c r="LFI45" s="46"/>
      <c r="LFJ45" s="46"/>
      <c r="LFK45" s="46"/>
      <c r="LFL45" s="46"/>
      <c r="LFM45" s="46"/>
      <c r="LFN45" s="46"/>
      <c r="LFO45" s="46"/>
      <c r="LFP45" s="46"/>
      <c r="LFQ45" s="46"/>
      <c r="LFR45" s="46"/>
      <c r="LFS45" s="46"/>
      <c r="LFT45" s="46"/>
      <c r="LFU45" s="46"/>
      <c r="LFV45" s="46"/>
      <c r="LFW45" s="46"/>
      <c r="LFX45" s="46"/>
      <c r="LFY45" s="46"/>
      <c r="LFZ45" s="46"/>
      <c r="LGA45" s="46"/>
      <c r="LGB45" s="46"/>
      <c r="LGC45" s="46"/>
      <c r="LGD45" s="46"/>
      <c r="LGE45" s="46"/>
      <c r="LGF45" s="46"/>
      <c r="LGG45" s="46"/>
      <c r="LGH45" s="46"/>
      <c r="LGI45" s="46"/>
      <c r="LGJ45" s="46"/>
      <c r="LGK45" s="46"/>
      <c r="LGL45" s="46"/>
      <c r="LGM45" s="46"/>
      <c r="LGN45" s="46"/>
      <c r="LGO45" s="46"/>
      <c r="LGP45" s="46"/>
      <c r="LGQ45" s="46"/>
      <c r="LGR45" s="46"/>
      <c r="LGS45" s="46"/>
      <c r="LGT45" s="46"/>
      <c r="LGU45" s="46"/>
      <c r="LGV45" s="46"/>
      <c r="LGW45" s="46"/>
      <c r="LGX45" s="46"/>
      <c r="LGY45" s="46"/>
      <c r="LGZ45" s="46"/>
      <c r="LHA45" s="46"/>
      <c r="LHB45" s="46"/>
      <c r="LHC45" s="46"/>
      <c r="LHD45" s="46"/>
      <c r="LHE45" s="46"/>
      <c r="LHF45" s="46"/>
      <c r="LHG45" s="46"/>
      <c r="LHH45" s="46"/>
      <c r="LHI45" s="46"/>
      <c r="LHJ45" s="46"/>
      <c r="LHK45" s="46"/>
      <c r="LHL45" s="46"/>
      <c r="LHM45" s="46"/>
      <c r="LHN45" s="46"/>
      <c r="LHO45" s="46"/>
      <c r="LHP45" s="46"/>
      <c r="LHQ45" s="46"/>
      <c r="LHR45" s="46"/>
      <c r="LHS45" s="46"/>
      <c r="LHT45" s="46"/>
      <c r="LHU45" s="46"/>
      <c r="LHV45" s="46"/>
      <c r="LHW45" s="46"/>
      <c r="LHX45" s="46"/>
      <c r="LHY45" s="46"/>
      <c r="LHZ45" s="46"/>
      <c r="LIA45" s="46"/>
      <c r="LIB45" s="46"/>
      <c r="LIC45" s="46"/>
      <c r="LID45" s="46"/>
      <c r="LIE45" s="46"/>
      <c r="LIF45" s="46"/>
      <c r="LIG45" s="46"/>
      <c r="LIH45" s="46"/>
      <c r="LII45" s="46"/>
      <c r="LIJ45" s="46"/>
      <c r="LIK45" s="46"/>
      <c r="LIL45" s="46"/>
      <c r="LIM45" s="46"/>
      <c r="LIN45" s="46"/>
      <c r="LIO45" s="46"/>
      <c r="LIP45" s="46"/>
      <c r="LIQ45" s="46"/>
      <c r="LIR45" s="46"/>
      <c r="LIS45" s="46"/>
      <c r="LIT45" s="46"/>
      <c r="LIU45" s="46"/>
      <c r="LIV45" s="46"/>
      <c r="LIW45" s="46"/>
      <c r="LIX45" s="46"/>
      <c r="LIY45" s="46"/>
      <c r="LIZ45" s="46"/>
      <c r="LJA45" s="46"/>
      <c r="LJB45" s="46"/>
      <c r="LJC45" s="46"/>
      <c r="LJD45" s="46"/>
      <c r="LJE45" s="46"/>
      <c r="LJF45" s="46"/>
      <c r="LJG45" s="46"/>
      <c r="LJH45" s="46"/>
      <c r="LJI45" s="46"/>
      <c r="LJJ45" s="46"/>
      <c r="LJK45" s="46"/>
      <c r="LJL45" s="46"/>
      <c r="LJM45" s="46"/>
      <c r="LJN45" s="46"/>
      <c r="LJO45" s="46"/>
      <c r="LJP45" s="46"/>
      <c r="LJQ45" s="46"/>
      <c r="LJR45" s="46"/>
      <c r="LJS45" s="46"/>
      <c r="LJT45" s="46"/>
      <c r="LJU45" s="46"/>
      <c r="LJV45" s="46"/>
      <c r="LJW45" s="46"/>
      <c r="LJX45" s="46"/>
      <c r="LJY45" s="46"/>
      <c r="LJZ45" s="46"/>
      <c r="LKA45" s="46"/>
      <c r="LKB45" s="46"/>
      <c r="LKC45" s="46"/>
      <c r="LKD45" s="46"/>
      <c r="LKE45" s="46"/>
      <c r="LKF45" s="46"/>
      <c r="LKG45" s="46"/>
      <c r="LKH45" s="46"/>
      <c r="LKI45" s="46"/>
      <c r="LKJ45" s="46"/>
      <c r="LKK45" s="46"/>
      <c r="LKL45" s="46"/>
      <c r="LKM45" s="46"/>
      <c r="LKN45" s="46"/>
      <c r="LKO45" s="46"/>
      <c r="LKP45" s="46"/>
      <c r="LKQ45" s="46"/>
      <c r="LKR45" s="46"/>
      <c r="LKS45" s="46"/>
      <c r="LKT45" s="46"/>
      <c r="LKU45" s="46"/>
      <c r="LKV45" s="46"/>
      <c r="LKW45" s="46"/>
      <c r="LKX45" s="46"/>
      <c r="LKY45" s="46"/>
      <c r="LKZ45" s="46"/>
      <c r="LLA45" s="46"/>
      <c r="LLB45" s="46"/>
      <c r="LLC45" s="46"/>
      <c r="LLD45" s="46"/>
      <c r="LLE45" s="46"/>
      <c r="LLF45" s="46"/>
      <c r="LLG45" s="46"/>
      <c r="LLH45" s="46"/>
      <c r="LLI45" s="46"/>
      <c r="LLJ45" s="46"/>
      <c r="LLK45" s="46"/>
      <c r="LLL45" s="46"/>
      <c r="LLM45" s="46"/>
      <c r="LLN45" s="46"/>
      <c r="LLO45" s="46"/>
      <c r="LLP45" s="46"/>
      <c r="LLQ45" s="46"/>
      <c r="LLR45" s="46"/>
      <c r="LLS45" s="46"/>
      <c r="LLT45" s="46"/>
      <c r="LLU45" s="46"/>
      <c r="LLV45" s="46"/>
      <c r="LLW45" s="46"/>
      <c r="LLX45" s="46"/>
      <c r="LLY45" s="46"/>
      <c r="LLZ45" s="46"/>
      <c r="LMA45" s="46"/>
      <c r="LMB45" s="46"/>
      <c r="LMC45" s="46"/>
      <c r="LMD45" s="46"/>
      <c r="LME45" s="46"/>
      <c r="LMF45" s="46"/>
      <c r="LMG45" s="46"/>
      <c r="LMH45" s="46"/>
      <c r="LMI45" s="46"/>
      <c r="LMJ45" s="46"/>
      <c r="LMK45" s="46"/>
      <c r="LML45" s="46"/>
      <c r="LMM45" s="46"/>
      <c r="LMN45" s="46"/>
      <c r="LMO45" s="46"/>
      <c r="LMP45" s="46"/>
      <c r="LMQ45" s="46"/>
      <c r="LMR45" s="46"/>
      <c r="LMS45" s="46"/>
      <c r="LMT45" s="46"/>
      <c r="LMU45" s="46"/>
      <c r="LMV45" s="46"/>
      <c r="LMW45" s="46"/>
      <c r="LMX45" s="46"/>
      <c r="LMY45" s="46"/>
      <c r="LMZ45" s="46"/>
      <c r="LNA45" s="46"/>
      <c r="LNB45" s="46"/>
      <c r="LNC45" s="46"/>
      <c r="LND45" s="46"/>
      <c r="LNE45" s="46"/>
      <c r="LNF45" s="46"/>
      <c r="LNG45" s="46"/>
      <c r="LNH45" s="46"/>
      <c r="LNI45" s="46"/>
      <c r="LNJ45" s="46"/>
      <c r="LNK45" s="46"/>
      <c r="LNL45" s="46"/>
      <c r="LNM45" s="46"/>
      <c r="LNN45" s="46"/>
      <c r="LNO45" s="46"/>
      <c r="LNP45" s="46"/>
      <c r="LNQ45" s="46"/>
      <c r="LNR45" s="46"/>
      <c r="LNS45" s="46"/>
      <c r="LNT45" s="46"/>
      <c r="LNU45" s="46"/>
      <c r="LNV45" s="46"/>
      <c r="LNW45" s="46"/>
      <c r="LNX45" s="46"/>
      <c r="LNY45" s="46"/>
      <c r="LNZ45" s="46"/>
      <c r="LOA45" s="46"/>
      <c r="LOB45" s="46"/>
      <c r="LOC45" s="46"/>
      <c r="LOD45" s="46"/>
      <c r="LOE45" s="46"/>
      <c r="LOF45" s="46"/>
      <c r="LOG45" s="46"/>
      <c r="LOH45" s="46"/>
      <c r="LOI45" s="46"/>
      <c r="LOJ45" s="46"/>
      <c r="LOK45" s="46"/>
      <c r="LOL45" s="46"/>
      <c r="LOM45" s="46"/>
      <c r="LON45" s="46"/>
      <c r="LOO45" s="46"/>
      <c r="LOP45" s="46"/>
      <c r="LOQ45" s="46"/>
      <c r="LOR45" s="46"/>
      <c r="LOS45" s="46"/>
      <c r="LOT45" s="46"/>
      <c r="LOU45" s="46"/>
      <c r="LOV45" s="46"/>
      <c r="LOW45" s="46"/>
      <c r="LOX45" s="46"/>
      <c r="LOY45" s="46"/>
      <c r="LOZ45" s="46"/>
      <c r="LPA45" s="46"/>
      <c r="LPB45" s="46"/>
      <c r="LPC45" s="46"/>
      <c r="LPD45" s="46"/>
      <c r="LPE45" s="46"/>
      <c r="LPF45" s="46"/>
      <c r="LPG45" s="46"/>
      <c r="LPH45" s="46"/>
      <c r="LPI45" s="46"/>
      <c r="LPJ45" s="46"/>
      <c r="LPK45" s="46"/>
      <c r="LPL45" s="46"/>
      <c r="LPM45" s="46"/>
      <c r="LPN45" s="46"/>
      <c r="LPO45" s="46"/>
      <c r="LPP45" s="46"/>
      <c r="LPQ45" s="46"/>
      <c r="LPR45" s="46"/>
      <c r="LPS45" s="46"/>
      <c r="LPT45" s="46"/>
      <c r="LPU45" s="46"/>
      <c r="LPV45" s="46"/>
      <c r="LPW45" s="46"/>
      <c r="LPX45" s="46"/>
      <c r="LPY45" s="46"/>
      <c r="LPZ45" s="46"/>
      <c r="LQA45" s="46"/>
      <c r="LQB45" s="46"/>
      <c r="LQC45" s="46"/>
      <c r="LQD45" s="46"/>
      <c r="LQE45" s="46"/>
      <c r="LQF45" s="46"/>
      <c r="LQG45" s="46"/>
      <c r="LQH45" s="46"/>
      <c r="LQI45" s="46"/>
      <c r="LQJ45" s="46"/>
      <c r="LQK45" s="46"/>
      <c r="LQL45" s="46"/>
      <c r="LQM45" s="46"/>
      <c r="LQN45" s="46"/>
      <c r="LQO45" s="46"/>
      <c r="LQP45" s="46"/>
      <c r="LQQ45" s="46"/>
      <c r="LQR45" s="46"/>
      <c r="LQS45" s="46"/>
      <c r="LQT45" s="46"/>
      <c r="LQU45" s="46"/>
      <c r="LQV45" s="46"/>
      <c r="LQW45" s="46"/>
      <c r="LQX45" s="46"/>
      <c r="LQY45" s="46"/>
      <c r="LQZ45" s="46"/>
      <c r="LRA45" s="46"/>
      <c r="LRB45" s="46"/>
      <c r="LRC45" s="46"/>
      <c r="LRD45" s="46"/>
      <c r="LRE45" s="46"/>
      <c r="LRF45" s="46"/>
      <c r="LRG45" s="46"/>
      <c r="LRH45" s="46"/>
      <c r="LRI45" s="46"/>
      <c r="LRJ45" s="46"/>
      <c r="LRK45" s="46"/>
      <c r="LRL45" s="46"/>
      <c r="LRM45" s="46"/>
      <c r="LRN45" s="46"/>
      <c r="LRO45" s="46"/>
      <c r="LRP45" s="46"/>
      <c r="LRQ45" s="46"/>
      <c r="LRR45" s="46"/>
      <c r="LRS45" s="46"/>
      <c r="LRT45" s="46"/>
      <c r="LRU45" s="46"/>
      <c r="LRV45" s="46"/>
      <c r="LRW45" s="46"/>
      <c r="LRX45" s="46"/>
      <c r="LRY45" s="46"/>
      <c r="LRZ45" s="46"/>
      <c r="LSA45" s="46"/>
      <c r="LSB45" s="46"/>
      <c r="LSC45" s="46"/>
      <c r="LSD45" s="46"/>
      <c r="LSE45" s="46"/>
      <c r="LSF45" s="46"/>
      <c r="LSG45" s="46"/>
      <c r="LSH45" s="46"/>
      <c r="LSI45" s="46"/>
      <c r="LSJ45" s="46"/>
      <c r="LSK45" s="46"/>
      <c r="LSL45" s="46"/>
      <c r="LSM45" s="46"/>
      <c r="LSN45" s="46"/>
      <c r="LSO45" s="46"/>
      <c r="LSP45" s="46"/>
      <c r="LSQ45" s="46"/>
      <c r="LSR45" s="46"/>
      <c r="LSS45" s="46"/>
      <c r="LST45" s="46"/>
      <c r="LSU45" s="46"/>
      <c r="LSV45" s="46"/>
      <c r="LSW45" s="46"/>
      <c r="LSX45" s="46"/>
      <c r="LSY45" s="46"/>
      <c r="LSZ45" s="46"/>
      <c r="LTA45" s="46"/>
      <c r="LTB45" s="46"/>
      <c r="LTC45" s="46"/>
      <c r="LTD45" s="46"/>
      <c r="LTE45" s="46"/>
      <c r="LTF45" s="46"/>
      <c r="LTG45" s="46"/>
      <c r="LTH45" s="46"/>
      <c r="LTI45" s="46"/>
      <c r="LTJ45" s="46"/>
      <c r="LTK45" s="46"/>
      <c r="LTL45" s="46"/>
      <c r="LTM45" s="46"/>
      <c r="LTN45" s="46"/>
      <c r="LTO45" s="46"/>
      <c r="LTP45" s="46"/>
      <c r="LTQ45" s="46"/>
      <c r="LTR45" s="46"/>
      <c r="LTS45" s="46"/>
      <c r="LTT45" s="46"/>
      <c r="LTU45" s="46"/>
      <c r="LTV45" s="46"/>
      <c r="LTW45" s="46"/>
      <c r="LTX45" s="46"/>
      <c r="LTY45" s="46"/>
      <c r="LTZ45" s="46"/>
      <c r="LUA45" s="46"/>
      <c r="LUB45" s="46"/>
      <c r="LUC45" s="46"/>
      <c r="LUD45" s="46"/>
      <c r="LUE45" s="46"/>
      <c r="LUF45" s="46"/>
      <c r="LUG45" s="46"/>
      <c r="LUH45" s="46"/>
      <c r="LUI45" s="46"/>
      <c r="LUJ45" s="46"/>
      <c r="LUK45" s="46"/>
      <c r="LUL45" s="46"/>
      <c r="LUM45" s="46"/>
      <c r="LUN45" s="46"/>
      <c r="LUO45" s="46"/>
      <c r="LUP45" s="46"/>
      <c r="LUQ45" s="46"/>
      <c r="LUR45" s="46"/>
      <c r="LUS45" s="46"/>
      <c r="LUT45" s="46"/>
      <c r="LUU45" s="46"/>
      <c r="LUV45" s="46"/>
      <c r="LUW45" s="46"/>
      <c r="LUX45" s="46"/>
      <c r="LUY45" s="46"/>
      <c r="LUZ45" s="46"/>
      <c r="LVA45" s="46"/>
      <c r="LVB45" s="46"/>
      <c r="LVC45" s="46"/>
      <c r="LVD45" s="46"/>
      <c r="LVE45" s="46"/>
      <c r="LVF45" s="46"/>
      <c r="LVG45" s="46"/>
      <c r="LVH45" s="46"/>
      <c r="LVI45" s="46"/>
      <c r="LVJ45" s="46"/>
      <c r="LVK45" s="46"/>
      <c r="LVL45" s="46"/>
      <c r="LVM45" s="46"/>
      <c r="LVN45" s="46"/>
      <c r="LVO45" s="46"/>
      <c r="LVP45" s="46"/>
      <c r="LVQ45" s="46"/>
      <c r="LVR45" s="46"/>
      <c r="LVS45" s="46"/>
      <c r="LVT45" s="46"/>
      <c r="LVU45" s="46"/>
      <c r="LVV45" s="46"/>
      <c r="LVW45" s="46"/>
      <c r="LVX45" s="46"/>
      <c r="LVY45" s="46"/>
      <c r="LVZ45" s="46"/>
      <c r="LWA45" s="46"/>
      <c r="LWB45" s="46"/>
      <c r="LWC45" s="46"/>
      <c r="LWD45" s="46"/>
      <c r="LWE45" s="46"/>
      <c r="LWF45" s="46"/>
      <c r="LWG45" s="46"/>
      <c r="LWH45" s="46"/>
      <c r="LWI45" s="46"/>
      <c r="LWJ45" s="46"/>
      <c r="LWK45" s="46"/>
      <c r="LWL45" s="46"/>
      <c r="LWM45" s="46"/>
      <c r="LWN45" s="46"/>
      <c r="LWO45" s="46"/>
      <c r="LWP45" s="46"/>
      <c r="LWQ45" s="46"/>
      <c r="LWR45" s="46"/>
      <c r="LWS45" s="46"/>
      <c r="LWT45" s="46"/>
      <c r="LWU45" s="46"/>
      <c r="LWV45" s="46"/>
      <c r="LWW45" s="46"/>
      <c r="LWX45" s="46"/>
      <c r="LWY45" s="46"/>
      <c r="LWZ45" s="46"/>
      <c r="LXA45" s="46"/>
      <c r="LXB45" s="46"/>
      <c r="LXC45" s="46"/>
      <c r="LXD45" s="46"/>
      <c r="LXE45" s="46"/>
      <c r="LXF45" s="46"/>
      <c r="LXG45" s="46"/>
      <c r="LXH45" s="46"/>
      <c r="LXI45" s="46"/>
      <c r="LXJ45" s="46"/>
      <c r="LXK45" s="46"/>
      <c r="LXL45" s="46"/>
      <c r="LXM45" s="46"/>
      <c r="LXN45" s="46"/>
      <c r="LXO45" s="46"/>
      <c r="LXP45" s="46"/>
      <c r="LXQ45" s="46"/>
      <c r="LXR45" s="46"/>
      <c r="LXS45" s="46"/>
      <c r="LXT45" s="46"/>
      <c r="LXU45" s="46"/>
      <c r="LXV45" s="46"/>
      <c r="LXW45" s="46"/>
      <c r="LXX45" s="46"/>
      <c r="LXY45" s="46"/>
      <c r="LXZ45" s="46"/>
      <c r="LYA45" s="46"/>
      <c r="LYB45" s="46"/>
      <c r="LYC45" s="46"/>
      <c r="LYD45" s="46"/>
      <c r="LYE45" s="46"/>
      <c r="LYF45" s="46"/>
      <c r="LYG45" s="46"/>
      <c r="LYH45" s="46"/>
      <c r="LYI45" s="46"/>
      <c r="LYJ45" s="46"/>
      <c r="LYK45" s="46"/>
      <c r="LYL45" s="46"/>
      <c r="LYM45" s="46"/>
      <c r="LYN45" s="46"/>
      <c r="LYO45" s="46"/>
      <c r="LYP45" s="46"/>
      <c r="LYQ45" s="46"/>
      <c r="LYR45" s="46"/>
      <c r="LYS45" s="46"/>
      <c r="LYT45" s="46"/>
      <c r="LYU45" s="46"/>
      <c r="LYV45" s="46"/>
      <c r="LYW45" s="46"/>
      <c r="LYX45" s="46"/>
      <c r="LYY45" s="46"/>
      <c r="LYZ45" s="46"/>
      <c r="LZA45" s="46"/>
      <c r="LZB45" s="46"/>
      <c r="LZC45" s="46"/>
      <c r="LZD45" s="46"/>
      <c r="LZE45" s="46"/>
      <c r="LZF45" s="46"/>
      <c r="LZG45" s="46"/>
      <c r="LZH45" s="46"/>
      <c r="LZI45" s="46"/>
      <c r="LZJ45" s="46"/>
      <c r="LZK45" s="46"/>
      <c r="LZL45" s="46"/>
      <c r="LZM45" s="46"/>
      <c r="LZN45" s="46"/>
      <c r="LZO45" s="46"/>
      <c r="LZP45" s="46"/>
      <c r="LZQ45" s="46"/>
      <c r="LZR45" s="46"/>
      <c r="LZS45" s="46"/>
      <c r="LZT45" s="46"/>
      <c r="LZU45" s="46"/>
      <c r="LZV45" s="46"/>
      <c r="LZW45" s="46"/>
      <c r="LZX45" s="46"/>
      <c r="LZY45" s="46"/>
      <c r="LZZ45" s="46"/>
      <c r="MAA45" s="46"/>
      <c r="MAB45" s="46"/>
      <c r="MAC45" s="46"/>
      <c r="MAD45" s="46"/>
      <c r="MAE45" s="46"/>
      <c r="MAF45" s="46"/>
      <c r="MAG45" s="46"/>
      <c r="MAH45" s="46"/>
      <c r="MAI45" s="46"/>
      <c r="MAJ45" s="46"/>
      <c r="MAK45" s="46"/>
      <c r="MAL45" s="46"/>
      <c r="MAM45" s="46"/>
      <c r="MAN45" s="46"/>
      <c r="MAO45" s="46"/>
      <c r="MAP45" s="46"/>
      <c r="MAQ45" s="46"/>
      <c r="MAR45" s="46"/>
      <c r="MAS45" s="46"/>
      <c r="MAT45" s="46"/>
      <c r="MAU45" s="46"/>
      <c r="MAV45" s="46"/>
      <c r="MAW45" s="46"/>
      <c r="MAX45" s="46"/>
      <c r="MAY45" s="46"/>
      <c r="MAZ45" s="46"/>
      <c r="MBA45" s="46"/>
      <c r="MBB45" s="46"/>
      <c r="MBC45" s="46"/>
      <c r="MBD45" s="46"/>
      <c r="MBE45" s="46"/>
      <c r="MBF45" s="46"/>
      <c r="MBG45" s="46"/>
      <c r="MBH45" s="46"/>
      <c r="MBI45" s="46"/>
      <c r="MBJ45" s="46"/>
      <c r="MBK45" s="46"/>
      <c r="MBL45" s="46"/>
      <c r="MBM45" s="46"/>
      <c r="MBN45" s="46"/>
      <c r="MBO45" s="46"/>
      <c r="MBP45" s="46"/>
      <c r="MBQ45" s="46"/>
      <c r="MBR45" s="46"/>
      <c r="MBS45" s="46"/>
      <c r="MBT45" s="46"/>
      <c r="MBU45" s="46"/>
      <c r="MBV45" s="46"/>
      <c r="MBW45" s="46"/>
      <c r="MBX45" s="46"/>
      <c r="MBY45" s="46"/>
      <c r="MBZ45" s="46"/>
      <c r="MCA45" s="46"/>
      <c r="MCB45" s="46"/>
      <c r="MCC45" s="46"/>
      <c r="MCD45" s="46"/>
      <c r="MCE45" s="46"/>
      <c r="MCF45" s="46"/>
      <c r="MCG45" s="46"/>
      <c r="MCH45" s="46"/>
      <c r="MCI45" s="46"/>
      <c r="MCJ45" s="46"/>
      <c r="MCK45" s="46"/>
      <c r="MCL45" s="46"/>
      <c r="MCM45" s="46"/>
      <c r="MCN45" s="46"/>
      <c r="MCO45" s="46"/>
      <c r="MCP45" s="46"/>
      <c r="MCQ45" s="46"/>
      <c r="MCR45" s="46"/>
      <c r="MCS45" s="46"/>
      <c r="MCT45" s="46"/>
      <c r="MCU45" s="46"/>
      <c r="MCV45" s="46"/>
      <c r="MCW45" s="46"/>
      <c r="MCX45" s="46"/>
      <c r="MCY45" s="46"/>
      <c r="MCZ45" s="46"/>
      <c r="MDA45" s="46"/>
      <c r="MDB45" s="46"/>
      <c r="MDC45" s="46"/>
      <c r="MDD45" s="46"/>
      <c r="MDE45" s="46"/>
      <c r="MDF45" s="46"/>
      <c r="MDG45" s="46"/>
      <c r="MDH45" s="46"/>
      <c r="MDI45" s="46"/>
      <c r="MDJ45" s="46"/>
      <c r="MDK45" s="46"/>
      <c r="MDL45" s="46"/>
      <c r="MDM45" s="46"/>
      <c r="MDN45" s="46"/>
      <c r="MDO45" s="46"/>
      <c r="MDP45" s="46"/>
      <c r="MDQ45" s="46"/>
      <c r="MDR45" s="46"/>
      <c r="MDS45" s="46"/>
      <c r="MDT45" s="46"/>
      <c r="MDU45" s="46"/>
      <c r="MDV45" s="46"/>
      <c r="MDW45" s="46"/>
      <c r="MDX45" s="46"/>
      <c r="MDY45" s="46"/>
      <c r="MDZ45" s="46"/>
      <c r="MEA45" s="46"/>
      <c r="MEB45" s="46"/>
      <c r="MEC45" s="46"/>
      <c r="MED45" s="46"/>
      <c r="MEE45" s="46"/>
      <c r="MEF45" s="46"/>
      <c r="MEG45" s="46"/>
      <c r="MEH45" s="46"/>
      <c r="MEI45" s="46"/>
      <c r="MEJ45" s="46"/>
      <c r="MEK45" s="46"/>
      <c r="MEL45" s="46"/>
      <c r="MEM45" s="46"/>
      <c r="MEN45" s="46"/>
      <c r="MEO45" s="46"/>
      <c r="MEP45" s="46"/>
      <c r="MEQ45" s="46"/>
      <c r="MER45" s="46"/>
      <c r="MES45" s="46"/>
      <c r="MET45" s="46"/>
      <c r="MEU45" s="46"/>
      <c r="MEV45" s="46"/>
      <c r="MEW45" s="46"/>
      <c r="MEX45" s="46"/>
      <c r="MEY45" s="46"/>
      <c r="MEZ45" s="46"/>
      <c r="MFA45" s="46"/>
      <c r="MFB45" s="46"/>
      <c r="MFC45" s="46"/>
      <c r="MFD45" s="46"/>
      <c r="MFE45" s="46"/>
      <c r="MFF45" s="46"/>
      <c r="MFG45" s="46"/>
      <c r="MFH45" s="46"/>
      <c r="MFI45" s="46"/>
      <c r="MFJ45" s="46"/>
      <c r="MFK45" s="46"/>
      <c r="MFL45" s="46"/>
      <c r="MFM45" s="46"/>
      <c r="MFN45" s="46"/>
      <c r="MFO45" s="46"/>
      <c r="MFP45" s="46"/>
      <c r="MFQ45" s="46"/>
      <c r="MFR45" s="46"/>
      <c r="MFS45" s="46"/>
      <c r="MFT45" s="46"/>
      <c r="MFU45" s="46"/>
      <c r="MFV45" s="46"/>
      <c r="MFW45" s="46"/>
      <c r="MFX45" s="46"/>
      <c r="MFY45" s="46"/>
      <c r="MFZ45" s="46"/>
      <c r="MGA45" s="46"/>
      <c r="MGB45" s="46"/>
      <c r="MGC45" s="46"/>
      <c r="MGD45" s="46"/>
      <c r="MGE45" s="46"/>
      <c r="MGF45" s="46"/>
      <c r="MGG45" s="46"/>
      <c r="MGH45" s="46"/>
      <c r="MGI45" s="46"/>
      <c r="MGJ45" s="46"/>
      <c r="MGK45" s="46"/>
      <c r="MGL45" s="46"/>
      <c r="MGM45" s="46"/>
      <c r="MGN45" s="46"/>
      <c r="MGO45" s="46"/>
      <c r="MGP45" s="46"/>
      <c r="MGQ45" s="46"/>
      <c r="MGR45" s="46"/>
      <c r="MGS45" s="46"/>
      <c r="MGT45" s="46"/>
      <c r="MGU45" s="46"/>
      <c r="MGV45" s="46"/>
      <c r="MGW45" s="46"/>
      <c r="MGX45" s="46"/>
      <c r="MGY45" s="46"/>
      <c r="MGZ45" s="46"/>
      <c r="MHA45" s="46"/>
      <c r="MHB45" s="46"/>
      <c r="MHC45" s="46"/>
      <c r="MHD45" s="46"/>
      <c r="MHE45" s="46"/>
      <c r="MHF45" s="46"/>
      <c r="MHG45" s="46"/>
      <c r="MHH45" s="46"/>
      <c r="MHI45" s="46"/>
      <c r="MHJ45" s="46"/>
      <c r="MHK45" s="46"/>
      <c r="MHL45" s="46"/>
      <c r="MHM45" s="46"/>
      <c r="MHN45" s="46"/>
      <c r="MHO45" s="46"/>
      <c r="MHP45" s="46"/>
      <c r="MHQ45" s="46"/>
      <c r="MHR45" s="46"/>
      <c r="MHS45" s="46"/>
      <c r="MHT45" s="46"/>
      <c r="MHU45" s="46"/>
      <c r="MHV45" s="46"/>
      <c r="MHW45" s="46"/>
      <c r="MHX45" s="46"/>
      <c r="MHY45" s="46"/>
      <c r="MHZ45" s="46"/>
      <c r="MIA45" s="46"/>
      <c r="MIB45" s="46"/>
      <c r="MIC45" s="46"/>
      <c r="MID45" s="46"/>
      <c r="MIE45" s="46"/>
      <c r="MIF45" s="46"/>
      <c r="MIG45" s="46"/>
      <c r="MIH45" s="46"/>
      <c r="MII45" s="46"/>
      <c r="MIJ45" s="46"/>
      <c r="MIK45" s="46"/>
      <c r="MIL45" s="46"/>
      <c r="MIM45" s="46"/>
      <c r="MIN45" s="46"/>
      <c r="MIO45" s="46"/>
      <c r="MIP45" s="46"/>
      <c r="MIQ45" s="46"/>
      <c r="MIR45" s="46"/>
      <c r="MIS45" s="46"/>
      <c r="MIT45" s="46"/>
      <c r="MIU45" s="46"/>
      <c r="MIV45" s="46"/>
      <c r="MIW45" s="46"/>
      <c r="MIX45" s="46"/>
      <c r="MIY45" s="46"/>
      <c r="MIZ45" s="46"/>
      <c r="MJA45" s="46"/>
      <c r="MJB45" s="46"/>
      <c r="MJC45" s="46"/>
      <c r="MJD45" s="46"/>
      <c r="MJE45" s="46"/>
      <c r="MJF45" s="46"/>
      <c r="MJG45" s="46"/>
      <c r="MJH45" s="46"/>
      <c r="MJI45" s="46"/>
      <c r="MJJ45" s="46"/>
      <c r="MJK45" s="46"/>
      <c r="MJL45" s="46"/>
      <c r="MJM45" s="46"/>
      <c r="MJN45" s="46"/>
      <c r="MJO45" s="46"/>
      <c r="MJP45" s="46"/>
      <c r="MJQ45" s="46"/>
      <c r="MJR45" s="46"/>
      <c r="MJS45" s="46"/>
      <c r="MJT45" s="46"/>
      <c r="MJU45" s="46"/>
      <c r="MJV45" s="46"/>
      <c r="MJW45" s="46"/>
      <c r="MJX45" s="46"/>
      <c r="MJY45" s="46"/>
      <c r="MJZ45" s="46"/>
      <c r="MKA45" s="46"/>
      <c r="MKB45" s="46"/>
      <c r="MKC45" s="46"/>
      <c r="MKD45" s="46"/>
      <c r="MKE45" s="46"/>
      <c r="MKF45" s="46"/>
      <c r="MKG45" s="46"/>
      <c r="MKH45" s="46"/>
      <c r="MKI45" s="46"/>
      <c r="MKJ45" s="46"/>
      <c r="MKK45" s="46"/>
      <c r="MKL45" s="46"/>
      <c r="MKM45" s="46"/>
      <c r="MKN45" s="46"/>
      <c r="MKO45" s="46"/>
      <c r="MKP45" s="46"/>
      <c r="MKQ45" s="46"/>
      <c r="MKR45" s="46"/>
      <c r="MKS45" s="46"/>
      <c r="MKT45" s="46"/>
      <c r="MKU45" s="46"/>
      <c r="MKV45" s="46"/>
      <c r="MKW45" s="46"/>
      <c r="MKX45" s="46"/>
      <c r="MKY45" s="46"/>
      <c r="MKZ45" s="46"/>
      <c r="MLA45" s="46"/>
      <c r="MLB45" s="46"/>
      <c r="MLC45" s="46"/>
      <c r="MLD45" s="46"/>
      <c r="MLE45" s="46"/>
      <c r="MLF45" s="46"/>
      <c r="MLG45" s="46"/>
      <c r="MLH45" s="46"/>
      <c r="MLI45" s="46"/>
      <c r="MLJ45" s="46"/>
      <c r="MLK45" s="46"/>
      <c r="MLL45" s="46"/>
      <c r="MLM45" s="46"/>
      <c r="MLN45" s="46"/>
      <c r="MLO45" s="46"/>
      <c r="MLP45" s="46"/>
      <c r="MLQ45" s="46"/>
      <c r="MLR45" s="46"/>
      <c r="MLS45" s="46"/>
      <c r="MLT45" s="46"/>
      <c r="MLU45" s="46"/>
      <c r="MLV45" s="46"/>
      <c r="MLW45" s="46"/>
      <c r="MLX45" s="46"/>
      <c r="MLY45" s="46"/>
      <c r="MLZ45" s="46"/>
      <c r="MMA45" s="46"/>
      <c r="MMB45" s="46"/>
      <c r="MMC45" s="46"/>
      <c r="MMD45" s="46"/>
      <c r="MME45" s="46"/>
      <c r="MMF45" s="46"/>
      <c r="MMG45" s="46"/>
      <c r="MMH45" s="46"/>
      <c r="MMI45" s="46"/>
      <c r="MMJ45" s="46"/>
      <c r="MMK45" s="46"/>
      <c r="MML45" s="46"/>
      <c r="MMM45" s="46"/>
      <c r="MMN45" s="46"/>
      <c r="MMO45" s="46"/>
      <c r="MMP45" s="46"/>
      <c r="MMQ45" s="46"/>
      <c r="MMR45" s="46"/>
      <c r="MMS45" s="46"/>
      <c r="MMT45" s="46"/>
      <c r="MMU45" s="46"/>
      <c r="MMV45" s="46"/>
      <c r="MMW45" s="46"/>
      <c r="MMX45" s="46"/>
      <c r="MMY45" s="46"/>
      <c r="MMZ45" s="46"/>
      <c r="MNA45" s="46"/>
      <c r="MNB45" s="46"/>
      <c r="MNC45" s="46"/>
      <c r="MND45" s="46"/>
      <c r="MNE45" s="46"/>
      <c r="MNF45" s="46"/>
      <c r="MNG45" s="46"/>
      <c r="MNH45" s="46"/>
      <c r="MNI45" s="46"/>
      <c r="MNJ45" s="46"/>
      <c r="MNK45" s="46"/>
      <c r="MNL45" s="46"/>
      <c r="MNM45" s="46"/>
      <c r="MNN45" s="46"/>
      <c r="MNO45" s="46"/>
      <c r="MNP45" s="46"/>
      <c r="MNQ45" s="46"/>
      <c r="MNR45" s="46"/>
      <c r="MNS45" s="46"/>
      <c r="MNT45" s="46"/>
      <c r="MNU45" s="46"/>
      <c r="MNV45" s="46"/>
      <c r="MNW45" s="46"/>
      <c r="MNX45" s="46"/>
      <c r="MNY45" s="46"/>
      <c r="MNZ45" s="46"/>
      <c r="MOA45" s="46"/>
      <c r="MOB45" s="46"/>
      <c r="MOC45" s="46"/>
      <c r="MOD45" s="46"/>
      <c r="MOE45" s="46"/>
      <c r="MOF45" s="46"/>
      <c r="MOG45" s="46"/>
      <c r="MOH45" s="46"/>
      <c r="MOI45" s="46"/>
      <c r="MOJ45" s="46"/>
      <c r="MOK45" s="46"/>
      <c r="MOL45" s="46"/>
      <c r="MOM45" s="46"/>
      <c r="MON45" s="46"/>
      <c r="MOO45" s="46"/>
      <c r="MOP45" s="46"/>
      <c r="MOQ45" s="46"/>
      <c r="MOR45" s="46"/>
      <c r="MOS45" s="46"/>
      <c r="MOT45" s="46"/>
      <c r="MOU45" s="46"/>
      <c r="MOV45" s="46"/>
      <c r="MOW45" s="46"/>
      <c r="MOX45" s="46"/>
      <c r="MOY45" s="46"/>
      <c r="MOZ45" s="46"/>
      <c r="MPA45" s="46"/>
      <c r="MPB45" s="46"/>
      <c r="MPC45" s="46"/>
      <c r="MPD45" s="46"/>
      <c r="MPE45" s="46"/>
      <c r="MPF45" s="46"/>
      <c r="MPG45" s="46"/>
      <c r="MPH45" s="46"/>
      <c r="MPI45" s="46"/>
      <c r="MPJ45" s="46"/>
      <c r="MPK45" s="46"/>
      <c r="MPL45" s="46"/>
      <c r="MPM45" s="46"/>
      <c r="MPN45" s="46"/>
      <c r="MPO45" s="46"/>
      <c r="MPP45" s="46"/>
      <c r="MPQ45" s="46"/>
      <c r="MPR45" s="46"/>
      <c r="MPS45" s="46"/>
      <c r="MPT45" s="46"/>
      <c r="MPU45" s="46"/>
      <c r="MPV45" s="46"/>
      <c r="MPW45" s="46"/>
      <c r="MPX45" s="46"/>
      <c r="MPY45" s="46"/>
      <c r="MPZ45" s="46"/>
      <c r="MQA45" s="46"/>
      <c r="MQB45" s="46"/>
      <c r="MQC45" s="46"/>
      <c r="MQD45" s="46"/>
      <c r="MQE45" s="46"/>
      <c r="MQF45" s="46"/>
      <c r="MQG45" s="46"/>
      <c r="MQH45" s="46"/>
      <c r="MQI45" s="46"/>
      <c r="MQJ45" s="46"/>
      <c r="MQK45" s="46"/>
      <c r="MQL45" s="46"/>
      <c r="MQM45" s="46"/>
      <c r="MQN45" s="46"/>
      <c r="MQO45" s="46"/>
      <c r="MQP45" s="46"/>
      <c r="MQQ45" s="46"/>
      <c r="MQR45" s="46"/>
      <c r="MQS45" s="46"/>
      <c r="MQT45" s="46"/>
      <c r="MQU45" s="46"/>
      <c r="MQV45" s="46"/>
      <c r="MQW45" s="46"/>
      <c r="MQX45" s="46"/>
      <c r="MQY45" s="46"/>
      <c r="MQZ45" s="46"/>
      <c r="MRA45" s="46"/>
      <c r="MRB45" s="46"/>
      <c r="MRC45" s="46"/>
      <c r="MRD45" s="46"/>
      <c r="MRE45" s="46"/>
      <c r="MRF45" s="46"/>
      <c r="MRG45" s="46"/>
      <c r="MRH45" s="46"/>
      <c r="MRI45" s="46"/>
      <c r="MRJ45" s="46"/>
      <c r="MRK45" s="46"/>
      <c r="MRL45" s="46"/>
      <c r="MRM45" s="46"/>
      <c r="MRN45" s="46"/>
      <c r="MRO45" s="46"/>
      <c r="MRP45" s="46"/>
      <c r="MRQ45" s="46"/>
      <c r="MRR45" s="46"/>
      <c r="MRS45" s="46"/>
      <c r="MRT45" s="46"/>
      <c r="MRU45" s="46"/>
      <c r="MRV45" s="46"/>
      <c r="MRW45" s="46"/>
      <c r="MRX45" s="46"/>
      <c r="MRY45" s="46"/>
      <c r="MRZ45" s="46"/>
      <c r="MSA45" s="46"/>
      <c r="MSB45" s="46"/>
      <c r="MSC45" s="46"/>
      <c r="MSD45" s="46"/>
      <c r="MSE45" s="46"/>
      <c r="MSF45" s="46"/>
      <c r="MSG45" s="46"/>
      <c r="MSH45" s="46"/>
      <c r="MSI45" s="46"/>
      <c r="MSJ45" s="46"/>
      <c r="MSK45" s="46"/>
      <c r="MSL45" s="46"/>
      <c r="MSM45" s="46"/>
      <c r="MSN45" s="46"/>
      <c r="MSO45" s="46"/>
      <c r="MSP45" s="46"/>
      <c r="MSQ45" s="46"/>
      <c r="MSR45" s="46"/>
      <c r="MSS45" s="46"/>
      <c r="MST45" s="46"/>
      <c r="MSU45" s="46"/>
      <c r="MSV45" s="46"/>
      <c r="MSW45" s="46"/>
      <c r="MSX45" s="46"/>
      <c r="MSY45" s="46"/>
      <c r="MSZ45" s="46"/>
      <c r="MTA45" s="46"/>
      <c r="MTB45" s="46"/>
      <c r="MTC45" s="46"/>
      <c r="MTD45" s="46"/>
      <c r="MTE45" s="46"/>
      <c r="MTF45" s="46"/>
      <c r="MTG45" s="46"/>
      <c r="MTH45" s="46"/>
      <c r="MTI45" s="46"/>
      <c r="MTJ45" s="46"/>
      <c r="MTK45" s="46"/>
      <c r="MTL45" s="46"/>
      <c r="MTM45" s="46"/>
      <c r="MTN45" s="46"/>
      <c r="MTO45" s="46"/>
      <c r="MTP45" s="46"/>
      <c r="MTQ45" s="46"/>
      <c r="MTR45" s="46"/>
      <c r="MTS45" s="46"/>
      <c r="MTT45" s="46"/>
      <c r="MTU45" s="46"/>
      <c r="MTV45" s="46"/>
      <c r="MTW45" s="46"/>
      <c r="MTX45" s="46"/>
      <c r="MTY45" s="46"/>
      <c r="MTZ45" s="46"/>
      <c r="MUA45" s="46"/>
      <c r="MUB45" s="46"/>
      <c r="MUC45" s="46"/>
      <c r="MUD45" s="46"/>
      <c r="MUE45" s="46"/>
      <c r="MUF45" s="46"/>
      <c r="MUG45" s="46"/>
      <c r="MUH45" s="46"/>
      <c r="MUI45" s="46"/>
      <c r="MUJ45" s="46"/>
      <c r="MUK45" s="46"/>
      <c r="MUL45" s="46"/>
      <c r="MUM45" s="46"/>
      <c r="MUN45" s="46"/>
      <c r="MUO45" s="46"/>
      <c r="MUP45" s="46"/>
      <c r="MUQ45" s="46"/>
      <c r="MUR45" s="46"/>
      <c r="MUS45" s="46"/>
      <c r="MUT45" s="46"/>
      <c r="MUU45" s="46"/>
      <c r="MUV45" s="46"/>
      <c r="MUW45" s="46"/>
      <c r="MUX45" s="46"/>
      <c r="MUY45" s="46"/>
      <c r="MUZ45" s="46"/>
      <c r="MVA45" s="46"/>
      <c r="MVB45" s="46"/>
      <c r="MVC45" s="46"/>
      <c r="MVD45" s="46"/>
      <c r="MVE45" s="46"/>
      <c r="MVF45" s="46"/>
      <c r="MVG45" s="46"/>
      <c r="MVH45" s="46"/>
      <c r="MVI45" s="46"/>
      <c r="MVJ45" s="46"/>
      <c r="MVK45" s="46"/>
      <c r="MVL45" s="46"/>
      <c r="MVM45" s="46"/>
      <c r="MVN45" s="46"/>
      <c r="MVO45" s="46"/>
      <c r="MVP45" s="46"/>
      <c r="MVQ45" s="46"/>
      <c r="MVR45" s="46"/>
      <c r="MVS45" s="46"/>
      <c r="MVT45" s="46"/>
      <c r="MVU45" s="46"/>
      <c r="MVV45" s="46"/>
      <c r="MVW45" s="46"/>
      <c r="MVX45" s="46"/>
      <c r="MVY45" s="46"/>
      <c r="MVZ45" s="46"/>
      <c r="MWA45" s="46"/>
      <c r="MWB45" s="46"/>
      <c r="MWC45" s="46"/>
      <c r="MWD45" s="46"/>
      <c r="MWE45" s="46"/>
      <c r="MWF45" s="46"/>
      <c r="MWG45" s="46"/>
      <c r="MWH45" s="46"/>
      <c r="MWI45" s="46"/>
      <c r="MWJ45" s="46"/>
      <c r="MWK45" s="46"/>
      <c r="MWL45" s="46"/>
      <c r="MWM45" s="46"/>
      <c r="MWN45" s="46"/>
      <c r="MWO45" s="46"/>
      <c r="MWP45" s="46"/>
      <c r="MWQ45" s="46"/>
      <c r="MWR45" s="46"/>
      <c r="MWS45" s="46"/>
      <c r="MWT45" s="46"/>
      <c r="MWU45" s="46"/>
      <c r="MWV45" s="46"/>
      <c r="MWW45" s="46"/>
      <c r="MWX45" s="46"/>
      <c r="MWY45" s="46"/>
      <c r="MWZ45" s="46"/>
      <c r="MXA45" s="46"/>
      <c r="MXB45" s="46"/>
      <c r="MXC45" s="46"/>
      <c r="MXD45" s="46"/>
      <c r="MXE45" s="46"/>
      <c r="MXF45" s="46"/>
      <c r="MXG45" s="46"/>
      <c r="MXH45" s="46"/>
      <c r="MXI45" s="46"/>
      <c r="MXJ45" s="46"/>
      <c r="MXK45" s="46"/>
      <c r="MXL45" s="46"/>
      <c r="MXM45" s="46"/>
      <c r="MXN45" s="46"/>
      <c r="MXO45" s="46"/>
      <c r="MXP45" s="46"/>
      <c r="MXQ45" s="46"/>
      <c r="MXR45" s="46"/>
      <c r="MXS45" s="46"/>
      <c r="MXT45" s="46"/>
      <c r="MXU45" s="46"/>
      <c r="MXV45" s="46"/>
      <c r="MXW45" s="46"/>
      <c r="MXX45" s="46"/>
      <c r="MXY45" s="46"/>
      <c r="MXZ45" s="46"/>
      <c r="MYA45" s="46"/>
      <c r="MYB45" s="46"/>
      <c r="MYC45" s="46"/>
      <c r="MYD45" s="46"/>
      <c r="MYE45" s="46"/>
      <c r="MYF45" s="46"/>
      <c r="MYG45" s="46"/>
      <c r="MYH45" s="46"/>
      <c r="MYI45" s="46"/>
      <c r="MYJ45" s="46"/>
      <c r="MYK45" s="46"/>
      <c r="MYL45" s="46"/>
      <c r="MYM45" s="46"/>
      <c r="MYN45" s="46"/>
      <c r="MYO45" s="46"/>
      <c r="MYP45" s="46"/>
      <c r="MYQ45" s="46"/>
      <c r="MYR45" s="46"/>
      <c r="MYS45" s="46"/>
      <c r="MYT45" s="46"/>
      <c r="MYU45" s="46"/>
      <c r="MYV45" s="46"/>
      <c r="MYW45" s="46"/>
      <c r="MYX45" s="46"/>
      <c r="MYY45" s="46"/>
      <c r="MYZ45" s="46"/>
      <c r="MZA45" s="46"/>
      <c r="MZB45" s="46"/>
      <c r="MZC45" s="46"/>
      <c r="MZD45" s="46"/>
      <c r="MZE45" s="46"/>
      <c r="MZF45" s="46"/>
      <c r="MZG45" s="46"/>
      <c r="MZH45" s="46"/>
      <c r="MZI45" s="46"/>
      <c r="MZJ45" s="46"/>
      <c r="MZK45" s="46"/>
      <c r="MZL45" s="46"/>
      <c r="MZM45" s="46"/>
      <c r="MZN45" s="46"/>
      <c r="MZO45" s="46"/>
      <c r="MZP45" s="46"/>
      <c r="MZQ45" s="46"/>
      <c r="MZR45" s="46"/>
      <c r="MZS45" s="46"/>
      <c r="MZT45" s="46"/>
      <c r="MZU45" s="46"/>
      <c r="MZV45" s="46"/>
      <c r="MZW45" s="46"/>
      <c r="MZX45" s="46"/>
      <c r="MZY45" s="46"/>
      <c r="MZZ45" s="46"/>
      <c r="NAA45" s="46"/>
      <c r="NAB45" s="46"/>
      <c r="NAC45" s="46"/>
      <c r="NAD45" s="46"/>
      <c r="NAE45" s="46"/>
      <c r="NAF45" s="46"/>
      <c r="NAG45" s="46"/>
      <c r="NAH45" s="46"/>
      <c r="NAI45" s="46"/>
      <c r="NAJ45" s="46"/>
      <c r="NAK45" s="46"/>
      <c r="NAL45" s="46"/>
      <c r="NAM45" s="46"/>
      <c r="NAN45" s="46"/>
      <c r="NAO45" s="46"/>
      <c r="NAP45" s="46"/>
      <c r="NAQ45" s="46"/>
      <c r="NAR45" s="46"/>
      <c r="NAS45" s="46"/>
      <c r="NAT45" s="46"/>
      <c r="NAU45" s="46"/>
      <c r="NAV45" s="46"/>
      <c r="NAW45" s="46"/>
      <c r="NAX45" s="46"/>
      <c r="NAY45" s="46"/>
      <c r="NAZ45" s="46"/>
      <c r="NBA45" s="46"/>
      <c r="NBB45" s="46"/>
      <c r="NBC45" s="46"/>
      <c r="NBD45" s="46"/>
      <c r="NBE45" s="46"/>
      <c r="NBF45" s="46"/>
      <c r="NBG45" s="46"/>
      <c r="NBH45" s="46"/>
      <c r="NBI45" s="46"/>
      <c r="NBJ45" s="46"/>
      <c r="NBK45" s="46"/>
      <c r="NBL45" s="46"/>
      <c r="NBM45" s="46"/>
      <c r="NBN45" s="46"/>
      <c r="NBO45" s="46"/>
      <c r="NBP45" s="46"/>
      <c r="NBQ45" s="46"/>
      <c r="NBR45" s="46"/>
      <c r="NBS45" s="46"/>
      <c r="NBT45" s="46"/>
      <c r="NBU45" s="46"/>
      <c r="NBV45" s="46"/>
      <c r="NBW45" s="46"/>
      <c r="NBX45" s="46"/>
      <c r="NBY45" s="46"/>
      <c r="NBZ45" s="46"/>
      <c r="NCA45" s="46"/>
      <c r="NCB45" s="46"/>
      <c r="NCC45" s="46"/>
      <c r="NCD45" s="46"/>
      <c r="NCE45" s="46"/>
      <c r="NCF45" s="46"/>
      <c r="NCG45" s="46"/>
      <c r="NCH45" s="46"/>
      <c r="NCI45" s="46"/>
      <c r="NCJ45" s="46"/>
      <c r="NCK45" s="46"/>
      <c r="NCL45" s="46"/>
      <c r="NCM45" s="46"/>
      <c r="NCN45" s="46"/>
      <c r="NCO45" s="46"/>
      <c r="NCP45" s="46"/>
      <c r="NCQ45" s="46"/>
      <c r="NCR45" s="46"/>
      <c r="NCS45" s="46"/>
      <c r="NCT45" s="46"/>
      <c r="NCU45" s="46"/>
      <c r="NCV45" s="46"/>
      <c r="NCW45" s="46"/>
      <c r="NCX45" s="46"/>
      <c r="NCY45" s="46"/>
      <c r="NCZ45" s="46"/>
      <c r="NDA45" s="46"/>
      <c r="NDB45" s="46"/>
      <c r="NDC45" s="46"/>
      <c r="NDD45" s="46"/>
      <c r="NDE45" s="46"/>
      <c r="NDF45" s="46"/>
      <c r="NDG45" s="46"/>
      <c r="NDH45" s="46"/>
      <c r="NDI45" s="46"/>
      <c r="NDJ45" s="46"/>
      <c r="NDK45" s="46"/>
      <c r="NDL45" s="46"/>
      <c r="NDM45" s="46"/>
      <c r="NDN45" s="46"/>
      <c r="NDO45" s="46"/>
      <c r="NDP45" s="46"/>
      <c r="NDQ45" s="46"/>
      <c r="NDR45" s="46"/>
      <c r="NDS45" s="46"/>
      <c r="NDT45" s="46"/>
      <c r="NDU45" s="46"/>
      <c r="NDV45" s="46"/>
      <c r="NDW45" s="46"/>
      <c r="NDX45" s="46"/>
      <c r="NDY45" s="46"/>
      <c r="NDZ45" s="46"/>
      <c r="NEA45" s="46"/>
      <c r="NEB45" s="46"/>
      <c r="NEC45" s="46"/>
      <c r="NED45" s="46"/>
      <c r="NEE45" s="46"/>
      <c r="NEF45" s="46"/>
      <c r="NEG45" s="46"/>
      <c r="NEH45" s="46"/>
      <c r="NEI45" s="46"/>
      <c r="NEJ45" s="46"/>
      <c r="NEK45" s="46"/>
      <c r="NEL45" s="46"/>
      <c r="NEM45" s="46"/>
      <c r="NEN45" s="46"/>
      <c r="NEO45" s="46"/>
      <c r="NEP45" s="46"/>
      <c r="NEQ45" s="46"/>
      <c r="NER45" s="46"/>
      <c r="NES45" s="46"/>
      <c r="NET45" s="46"/>
      <c r="NEU45" s="46"/>
      <c r="NEV45" s="46"/>
      <c r="NEW45" s="46"/>
      <c r="NEX45" s="46"/>
      <c r="NEY45" s="46"/>
      <c r="NEZ45" s="46"/>
      <c r="NFA45" s="46"/>
      <c r="NFB45" s="46"/>
      <c r="NFC45" s="46"/>
      <c r="NFD45" s="46"/>
      <c r="NFE45" s="46"/>
      <c r="NFF45" s="46"/>
      <c r="NFG45" s="46"/>
      <c r="NFH45" s="46"/>
      <c r="NFI45" s="46"/>
      <c r="NFJ45" s="46"/>
      <c r="NFK45" s="46"/>
      <c r="NFL45" s="46"/>
      <c r="NFM45" s="46"/>
      <c r="NFN45" s="46"/>
      <c r="NFO45" s="46"/>
      <c r="NFP45" s="46"/>
      <c r="NFQ45" s="46"/>
      <c r="NFR45" s="46"/>
      <c r="NFS45" s="46"/>
      <c r="NFT45" s="46"/>
      <c r="NFU45" s="46"/>
      <c r="NFV45" s="46"/>
      <c r="NFW45" s="46"/>
      <c r="NFX45" s="46"/>
      <c r="NFY45" s="46"/>
      <c r="NFZ45" s="46"/>
      <c r="NGA45" s="46"/>
      <c r="NGB45" s="46"/>
      <c r="NGC45" s="46"/>
      <c r="NGD45" s="46"/>
      <c r="NGE45" s="46"/>
      <c r="NGF45" s="46"/>
      <c r="NGG45" s="46"/>
      <c r="NGH45" s="46"/>
      <c r="NGI45" s="46"/>
      <c r="NGJ45" s="46"/>
      <c r="NGK45" s="46"/>
      <c r="NGL45" s="46"/>
      <c r="NGM45" s="46"/>
      <c r="NGN45" s="46"/>
      <c r="NGO45" s="46"/>
      <c r="NGP45" s="46"/>
      <c r="NGQ45" s="46"/>
      <c r="NGR45" s="46"/>
      <c r="NGS45" s="46"/>
      <c r="NGT45" s="46"/>
      <c r="NGU45" s="46"/>
      <c r="NGV45" s="46"/>
      <c r="NGW45" s="46"/>
      <c r="NGX45" s="46"/>
      <c r="NGY45" s="46"/>
      <c r="NGZ45" s="46"/>
      <c r="NHA45" s="46"/>
      <c r="NHB45" s="46"/>
      <c r="NHC45" s="46"/>
      <c r="NHD45" s="46"/>
      <c r="NHE45" s="46"/>
      <c r="NHF45" s="46"/>
      <c r="NHG45" s="46"/>
      <c r="NHH45" s="46"/>
      <c r="NHI45" s="46"/>
      <c r="NHJ45" s="46"/>
      <c r="NHK45" s="46"/>
      <c r="NHL45" s="46"/>
      <c r="NHM45" s="46"/>
      <c r="NHN45" s="46"/>
      <c r="NHO45" s="46"/>
      <c r="NHP45" s="46"/>
      <c r="NHQ45" s="46"/>
      <c r="NHR45" s="46"/>
      <c r="NHS45" s="46"/>
      <c r="NHT45" s="46"/>
      <c r="NHU45" s="46"/>
      <c r="NHV45" s="46"/>
      <c r="NHW45" s="46"/>
      <c r="NHX45" s="46"/>
      <c r="NHY45" s="46"/>
      <c r="NHZ45" s="46"/>
      <c r="NIA45" s="46"/>
      <c r="NIB45" s="46"/>
      <c r="NIC45" s="46"/>
      <c r="NID45" s="46"/>
      <c r="NIE45" s="46"/>
      <c r="NIF45" s="46"/>
      <c r="NIG45" s="46"/>
      <c r="NIH45" s="46"/>
      <c r="NII45" s="46"/>
      <c r="NIJ45" s="46"/>
      <c r="NIK45" s="46"/>
      <c r="NIL45" s="46"/>
      <c r="NIM45" s="46"/>
      <c r="NIN45" s="46"/>
      <c r="NIO45" s="46"/>
      <c r="NIP45" s="46"/>
      <c r="NIQ45" s="46"/>
      <c r="NIR45" s="46"/>
      <c r="NIS45" s="46"/>
      <c r="NIT45" s="46"/>
      <c r="NIU45" s="46"/>
      <c r="NIV45" s="46"/>
      <c r="NIW45" s="46"/>
      <c r="NIX45" s="46"/>
      <c r="NIY45" s="46"/>
      <c r="NIZ45" s="46"/>
      <c r="NJA45" s="46"/>
      <c r="NJB45" s="46"/>
      <c r="NJC45" s="46"/>
      <c r="NJD45" s="46"/>
      <c r="NJE45" s="46"/>
      <c r="NJF45" s="46"/>
      <c r="NJG45" s="46"/>
      <c r="NJH45" s="46"/>
      <c r="NJI45" s="46"/>
      <c r="NJJ45" s="46"/>
      <c r="NJK45" s="46"/>
      <c r="NJL45" s="46"/>
      <c r="NJM45" s="46"/>
      <c r="NJN45" s="46"/>
      <c r="NJO45" s="46"/>
      <c r="NJP45" s="46"/>
      <c r="NJQ45" s="46"/>
      <c r="NJR45" s="46"/>
      <c r="NJS45" s="46"/>
      <c r="NJT45" s="46"/>
      <c r="NJU45" s="46"/>
      <c r="NJV45" s="46"/>
      <c r="NJW45" s="46"/>
      <c r="NJX45" s="46"/>
      <c r="NJY45" s="46"/>
      <c r="NJZ45" s="46"/>
      <c r="NKA45" s="46"/>
      <c r="NKB45" s="46"/>
      <c r="NKC45" s="46"/>
      <c r="NKD45" s="46"/>
      <c r="NKE45" s="46"/>
      <c r="NKF45" s="46"/>
      <c r="NKG45" s="46"/>
      <c r="NKH45" s="46"/>
      <c r="NKI45" s="46"/>
      <c r="NKJ45" s="46"/>
      <c r="NKK45" s="46"/>
      <c r="NKL45" s="46"/>
      <c r="NKM45" s="46"/>
      <c r="NKN45" s="46"/>
      <c r="NKO45" s="46"/>
      <c r="NKP45" s="46"/>
      <c r="NKQ45" s="46"/>
      <c r="NKR45" s="46"/>
      <c r="NKS45" s="46"/>
      <c r="NKT45" s="46"/>
      <c r="NKU45" s="46"/>
      <c r="NKV45" s="46"/>
      <c r="NKW45" s="46"/>
      <c r="NKX45" s="46"/>
      <c r="NKY45" s="46"/>
      <c r="NKZ45" s="46"/>
      <c r="NLA45" s="46"/>
      <c r="NLB45" s="46"/>
      <c r="NLC45" s="46"/>
      <c r="NLD45" s="46"/>
      <c r="NLE45" s="46"/>
      <c r="NLF45" s="46"/>
      <c r="NLG45" s="46"/>
      <c r="NLH45" s="46"/>
      <c r="NLI45" s="46"/>
      <c r="NLJ45" s="46"/>
      <c r="NLK45" s="46"/>
      <c r="NLL45" s="46"/>
      <c r="NLM45" s="46"/>
      <c r="NLN45" s="46"/>
      <c r="NLO45" s="46"/>
      <c r="NLP45" s="46"/>
      <c r="NLQ45" s="46"/>
      <c r="NLR45" s="46"/>
      <c r="NLS45" s="46"/>
      <c r="NLT45" s="46"/>
      <c r="NLU45" s="46"/>
      <c r="NLV45" s="46"/>
      <c r="NLW45" s="46"/>
      <c r="NLX45" s="46"/>
      <c r="NLY45" s="46"/>
      <c r="NLZ45" s="46"/>
      <c r="NMA45" s="46"/>
      <c r="NMB45" s="46"/>
      <c r="NMC45" s="46"/>
      <c r="NMD45" s="46"/>
      <c r="NME45" s="46"/>
      <c r="NMF45" s="46"/>
      <c r="NMG45" s="46"/>
      <c r="NMH45" s="46"/>
      <c r="NMI45" s="46"/>
      <c r="NMJ45" s="46"/>
      <c r="NMK45" s="46"/>
      <c r="NML45" s="46"/>
      <c r="NMM45" s="46"/>
      <c r="NMN45" s="46"/>
      <c r="NMO45" s="46"/>
      <c r="NMP45" s="46"/>
      <c r="NMQ45" s="46"/>
      <c r="NMR45" s="46"/>
      <c r="NMS45" s="46"/>
      <c r="NMT45" s="46"/>
      <c r="NMU45" s="46"/>
      <c r="NMV45" s="46"/>
      <c r="NMW45" s="46"/>
      <c r="NMX45" s="46"/>
      <c r="NMY45" s="46"/>
      <c r="NMZ45" s="46"/>
      <c r="NNA45" s="46"/>
      <c r="NNB45" s="46"/>
      <c r="NNC45" s="46"/>
      <c r="NND45" s="46"/>
      <c r="NNE45" s="46"/>
      <c r="NNF45" s="46"/>
      <c r="NNG45" s="46"/>
      <c r="NNH45" s="46"/>
      <c r="NNI45" s="46"/>
      <c r="NNJ45" s="46"/>
      <c r="NNK45" s="46"/>
      <c r="NNL45" s="46"/>
      <c r="NNM45" s="46"/>
      <c r="NNN45" s="46"/>
      <c r="NNO45" s="46"/>
      <c r="NNP45" s="46"/>
      <c r="NNQ45" s="46"/>
      <c r="NNR45" s="46"/>
      <c r="NNS45" s="46"/>
      <c r="NNT45" s="46"/>
      <c r="NNU45" s="46"/>
      <c r="NNV45" s="46"/>
      <c r="NNW45" s="46"/>
      <c r="NNX45" s="46"/>
      <c r="NNY45" s="46"/>
      <c r="NNZ45" s="46"/>
      <c r="NOA45" s="46"/>
      <c r="NOB45" s="46"/>
      <c r="NOC45" s="46"/>
      <c r="NOD45" s="46"/>
      <c r="NOE45" s="46"/>
      <c r="NOF45" s="46"/>
      <c r="NOG45" s="46"/>
      <c r="NOH45" s="46"/>
      <c r="NOI45" s="46"/>
      <c r="NOJ45" s="46"/>
      <c r="NOK45" s="46"/>
      <c r="NOL45" s="46"/>
      <c r="NOM45" s="46"/>
      <c r="NON45" s="46"/>
      <c r="NOO45" s="46"/>
      <c r="NOP45" s="46"/>
      <c r="NOQ45" s="46"/>
      <c r="NOR45" s="46"/>
      <c r="NOS45" s="46"/>
      <c r="NOT45" s="46"/>
      <c r="NOU45" s="46"/>
      <c r="NOV45" s="46"/>
      <c r="NOW45" s="46"/>
      <c r="NOX45" s="46"/>
      <c r="NOY45" s="46"/>
      <c r="NOZ45" s="46"/>
      <c r="NPA45" s="46"/>
      <c r="NPB45" s="46"/>
      <c r="NPC45" s="46"/>
      <c r="NPD45" s="46"/>
      <c r="NPE45" s="46"/>
      <c r="NPF45" s="46"/>
      <c r="NPG45" s="46"/>
      <c r="NPH45" s="46"/>
      <c r="NPI45" s="46"/>
      <c r="NPJ45" s="46"/>
      <c r="NPK45" s="46"/>
      <c r="NPL45" s="46"/>
      <c r="NPM45" s="46"/>
      <c r="NPN45" s="46"/>
      <c r="NPO45" s="46"/>
      <c r="NPP45" s="46"/>
      <c r="NPQ45" s="46"/>
      <c r="NPR45" s="46"/>
      <c r="NPS45" s="46"/>
      <c r="NPT45" s="46"/>
      <c r="NPU45" s="46"/>
      <c r="NPV45" s="46"/>
      <c r="NPW45" s="46"/>
      <c r="NPX45" s="46"/>
      <c r="NPY45" s="46"/>
      <c r="NPZ45" s="46"/>
      <c r="NQA45" s="46"/>
      <c r="NQB45" s="46"/>
      <c r="NQC45" s="46"/>
      <c r="NQD45" s="46"/>
      <c r="NQE45" s="46"/>
      <c r="NQF45" s="46"/>
      <c r="NQG45" s="46"/>
      <c r="NQH45" s="46"/>
      <c r="NQI45" s="46"/>
      <c r="NQJ45" s="46"/>
      <c r="NQK45" s="46"/>
      <c r="NQL45" s="46"/>
      <c r="NQM45" s="46"/>
      <c r="NQN45" s="46"/>
      <c r="NQO45" s="46"/>
      <c r="NQP45" s="46"/>
      <c r="NQQ45" s="46"/>
      <c r="NQR45" s="46"/>
      <c r="NQS45" s="46"/>
      <c r="NQT45" s="46"/>
      <c r="NQU45" s="46"/>
      <c r="NQV45" s="46"/>
      <c r="NQW45" s="46"/>
      <c r="NQX45" s="46"/>
      <c r="NQY45" s="46"/>
      <c r="NQZ45" s="46"/>
      <c r="NRA45" s="46"/>
      <c r="NRB45" s="46"/>
      <c r="NRC45" s="46"/>
      <c r="NRD45" s="46"/>
      <c r="NRE45" s="46"/>
      <c r="NRF45" s="46"/>
      <c r="NRG45" s="46"/>
      <c r="NRH45" s="46"/>
      <c r="NRI45" s="46"/>
      <c r="NRJ45" s="46"/>
      <c r="NRK45" s="46"/>
      <c r="NRL45" s="46"/>
      <c r="NRM45" s="46"/>
      <c r="NRN45" s="46"/>
      <c r="NRO45" s="46"/>
      <c r="NRP45" s="46"/>
      <c r="NRQ45" s="46"/>
      <c r="NRR45" s="46"/>
      <c r="NRS45" s="46"/>
      <c r="NRT45" s="46"/>
      <c r="NRU45" s="46"/>
      <c r="NRV45" s="46"/>
      <c r="NRW45" s="46"/>
      <c r="NRX45" s="46"/>
      <c r="NRY45" s="46"/>
      <c r="NRZ45" s="46"/>
      <c r="NSA45" s="46"/>
      <c r="NSB45" s="46"/>
      <c r="NSC45" s="46"/>
      <c r="NSD45" s="46"/>
      <c r="NSE45" s="46"/>
      <c r="NSF45" s="46"/>
      <c r="NSG45" s="46"/>
      <c r="NSH45" s="46"/>
      <c r="NSI45" s="46"/>
      <c r="NSJ45" s="46"/>
      <c r="NSK45" s="46"/>
      <c r="NSL45" s="46"/>
      <c r="NSM45" s="46"/>
      <c r="NSN45" s="46"/>
      <c r="NSO45" s="46"/>
      <c r="NSP45" s="46"/>
      <c r="NSQ45" s="46"/>
      <c r="NSR45" s="46"/>
      <c r="NSS45" s="46"/>
      <c r="NST45" s="46"/>
      <c r="NSU45" s="46"/>
      <c r="NSV45" s="46"/>
      <c r="NSW45" s="46"/>
      <c r="NSX45" s="46"/>
      <c r="NSY45" s="46"/>
      <c r="NSZ45" s="46"/>
      <c r="NTA45" s="46"/>
      <c r="NTB45" s="46"/>
      <c r="NTC45" s="46"/>
      <c r="NTD45" s="46"/>
      <c r="NTE45" s="46"/>
      <c r="NTF45" s="46"/>
      <c r="NTG45" s="46"/>
      <c r="NTH45" s="46"/>
      <c r="NTI45" s="46"/>
      <c r="NTJ45" s="46"/>
      <c r="NTK45" s="46"/>
      <c r="NTL45" s="46"/>
      <c r="NTM45" s="46"/>
      <c r="NTN45" s="46"/>
      <c r="NTO45" s="46"/>
      <c r="NTP45" s="46"/>
      <c r="NTQ45" s="46"/>
      <c r="NTR45" s="46"/>
      <c r="NTS45" s="46"/>
      <c r="NTT45" s="46"/>
      <c r="NTU45" s="46"/>
      <c r="NTV45" s="46"/>
      <c r="NTW45" s="46"/>
      <c r="NTX45" s="46"/>
      <c r="NTY45" s="46"/>
      <c r="NTZ45" s="46"/>
      <c r="NUA45" s="46"/>
      <c r="NUB45" s="46"/>
      <c r="NUC45" s="46"/>
      <c r="NUD45" s="46"/>
      <c r="NUE45" s="46"/>
      <c r="NUF45" s="46"/>
      <c r="NUG45" s="46"/>
      <c r="NUH45" s="46"/>
      <c r="NUI45" s="46"/>
      <c r="NUJ45" s="46"/>
      <c r="NUK45" s="46"/>
      <c r="NUL45" s="46"/>
      <c r="NUM45" s="46"/>
      <c r="NUN45" s="46"/>
      <c r="NUO45" s="46"/>
      <c r="NUP45" s="46"/>
      <c r="NUQ45" s="46"/>
      <c r="NUR45" s="46"/>
      <c r="NUS45" s="46"/>
      <c r="NUT45" s="46"/>
      <c r="NUU45" s="46"/>
      <c r="NUV45" s="46"/>
      <c r="NUW45" s="46"/>
      <c r="NUX45" s="46"/>
      <c r="NUY45" s="46"/>
      <c r="NUZ45" s="46"/>
      <c r="NVA45" s="46"/>
      <c r="NVB45" s="46"/>
      <c r="NVC45" s="46"/>
      <c r="NVD45" s="46"/>
      <c r="NVE45" s="46"/>
      <c r="NVF45" s="46"/>
      <c r="NVG45" s="46"/>
      <c r="NVH45" s="46"/>
      <c r="NVI45" s="46"/>
      <c r="NVJ45" s="46"/>
      <c r="NVK45" s="46"/>
      <c r="NVL45" s="46"/>
      <c r="NVM45" s="46"/>
      <c r="NVN45" s="46"/>
      <c r="NVO45" s="46"/>
      <c r="NVP45" s="46"/>
      <c r="NVQ45" s="46"/>
      <c r="NVR45" s="46"/>
      <c r="NVS45" s="46"/>
      <c r="NVT45" s="46"/>
      <c r="NVU45" s="46"/>
      <c r="NVV45" s="46"/>
      <c r="NVW45" s="46"/>
      <c r="NVX45" s="46"/>
      <c r="NVY45" s="46"/>
      <c r="NVZ45" s="46"/>
      <c r="NWA45" s="46"/>
      <c r="NWB45" s="46"/>
      <c r="NWC45" s="46"/>
      <c r="NWD45" s="46"/>
      <c r="NWE45" s="46"/>
      <c r="NWF45" s="46"/>
      <c r="NWG45" s="46"/>
      <c r="NWH45" s="46"/>
      <c r="NWI45" s="46"/>
      <c r="NWJ45" s="46"/>
      <c r="NWK45" s="46"/>
      <c r="NWL45" s="46"/>
      <c r="NWM45" s="46"/>
      <c r="NWN45" s="46"/>
      <c r="NWO45" s="46"/>
      <c r="NWP45" s="46"/>
      <c r="NWQ45" s="46"/>
      <c r="NWR45" s="46"/>
      <c r="NWS45" s="46"/>
      <c r="NWT45" s="46"/>
      <c r="NWU45" s="46"/>
      <c r="NWV45" s="46"/>
      <c r="NWW45" s="46"/>
      <c r="NWX45" s="46"/>
      <c r="NWY45" s="46"/>
      <c r="NWZ45" s="46"/>
      <c r="NXA45" s="46"/>
      <c r="NXB45" s="46"/>
      <c r="NXC45" s="46"/>
      <c r="NXD45" s="46"/>
      <c r="NXE45" s="46"/>
      <c r="NXF45" s="46"/>
      <c r="NXG45" s="46"/>
      <c r="NXH45" s="46"/>
      <c r="NXI45" s="46"/>
      <c r="NXJ45" s="46"/>
      <c r="NXK45" s="46"/>
      <c r="NXL45" s="46"/>
      <c r="NXM45" s="46"/>
      <c r="NXN45" s="46"/>
      <c r="NXO45" s="46"/>
      <c r="NXP45" s="46"/>
      <c r="NXQ45" s="46"/>
      <c r="NXR45" s="46"/>
      <c r="NXS45" s="46"/>
      <c r="NXT45" s="46"/>
      <c r="NXU45" s="46"/>
      <c r="NXV45" s="46"/>
      <c r="NXW45" s="46"/>
      <c r="NXX45" s="46"/>
      <c r="NXY45" s="46"/>
      <c r="NXZ45" s="46"/>
      <c r="NYA45" s="46"/>
      <c r="NYB45" s="46"/>
      <c r="NYC45" s="46"/>
      <c r="NYD45" s="46"/>
      <c r="NYE45" s="46"/>
      <c r="NYF45" s="46"/>
      <c r="NYG45" s="46"/>
      <c r="NYH45" s="46"/>
      <c r="NYI45" s="46"/>
      <c r="NYJ45" s="46"/>
      <c r="NYK45" s="46"/>
      <c r="NYL45" s="46"/>
      <c r="NYM45" s="46"/>
      <c r="NYN45" s="46"/>
      <c r="NYO45" s="46"/>
      <c r="NYP45" s="46"/>
      <c r="NYQ45" s="46"/>
      <c r="NYR45" s="46"/>
      <c r="NYS45" s="46"/>
      <c r="NYT45" s="46"/>
      <c r="NYU45" s="46"/>
      <c r="NYV45" s="46"/>
      <c r="NYW45" s="46"/>
      <c r="NYX45" s="46"/>
      <c r="NYY45" s="46"/>
      <c r="NYZ45" s="46"/>
      <c r="NZA45" s="46"/>
      <c r="NZB45" s="46"/>
      <c r="NZC45" s="46"/>
      <c r="NZD45" s="46"/>
      <c r="NZE45" s="46"/>
      <c r="NZF45" s="46"/>
      <c r="NZG45" s="46"/>
      <c r="NZH45" s="46"/>
      <c r="NZI45" s="46"/>
      <c r="NZJ45" s="46"/>
      <c r="NZK45" s="46"/>
      <c r="NZL45" s="46"/>
      <c r="NZM45" s="46"/>
      <c r="NZN45" s="46"/>
      <c r="NZO45" s="46"/>
      <c r="NZP45" s="46"/>
      <c r="NZQ45" s="46"/>
      <c r="NZR45" s="46"/>
      <c r="NZS45" s="46"/>
      <c r="NZT45" s="46"/>
      <c r="NZU45" s="46"/>
      <c r="NZV45" s="46"/>
      <c r="NZW45" s="46"/>
      <c r="NZX45" s="46"/>
      <c r="NZY45" s="46"/>
      <c r="NZZ45" s="46"/>
      <c r="OAA45" s="46"/>
      <c r="OAB45" s="46"/>
      <c r="OAC45" s="46"/>
      <c r="OAD45" s="46"/>
      <c r="OAE45" s="46"/>
      <c r="OAF45" s="46"/>
      <c r="OAG45" s="46"/>
      <c r="OAH45" s="46"/>
      <c r="OAI45" s="46"/>
      <c r="OAJ45" s="46"/>
      <c r="OAK45" s="46"/>
      <c r="OAL45" s="46"/>
      <c r="OAM45" s="46"/>
      <c r="OAN45" s="46"/>
      <c r="OAO45" s="46"/>
      <c r="OAP45" s="46"/>
      <c r="OAQ45" s="46"/>
      <c r="OAR45" s="46"/>
      <c r="OAS45" s="46"/>
      <c r="OAT45" s="46"/>
      <c r="OAU45" s="46"/>
      <c r="OAV45" s="46"/>
      <c r="OAW45" s="46"/>
      <c r="OAX45" s="46"/>
      <c r="OAY45" s="46"/>
      <c r="OAZ45" s="46"/>
      <c r="OBA45" s="46"/>
      <c r="OBB45" s="46"/>
      <c r="OBC45" s="46"/>
      <c r="OBD45" s="46"/>
      <c r="OBE45" s="46"/>
      <c r="OBF45" s="46"/>
      <c r="OBG45" s="46"/>
      <c r="OBH45" s="46"/>
      <c r="OBI45" s="46"/>
      <c r="OBJ45" s="46"/>
      <c r="OBK45" s="46"/>
      <c r="OBL45" s="46"/>
      <c r="OBM45" s="46"/>
      <c r="OBN45" s="46"/>
      <c r="OBO45" s="46"/>
      <c r="OBP45" s="46"/>
      <c r="OBQ45" s="46"/>
      <c r="OBR45" s="46"/>
      <c r="OBS45" s="46"/>
      <c r="OBT45" s="46"/>
      <c r="OBU45" s="46"/>
      <c r="OBV45" s="46"/>
      <c r="OBW45" s="46"/>
      <c r="OBX45" s="46"/>
      <c r="OBY45" s="46"/>
      <c r="OBZ45" s="46"/>
      <c r="OCA45" s="46"/>
      <c r="OCB45" s="46"/>
      <c r="OCC45" s="46"/>
      <c r="OCD45" s="46"/>
      <c r="OCE45" s="46"/>
      <c r="OCF45" s="46"/>
      <c r="OCG45" s="46"/>
      <c r="OCH45" s="46"/>
      <c r="OCI45" s="46"/>
      <c r="OCJ45" s="46"/>
      <c r="OCK45" s="46"/>
      <c r="OCL45" s="46"/>
      <c r="OCM45" s="46"/>
      <c r="OCN45" s="46"/>
      <c r="OCO45" s="46"/>
      <c r="OCP45" s="46"/>
      <c r="OCQ45" s="46"/>
      <c r="OCR45" s="46"/>
      <c r="OCS45" s="46"/>
      <c r="OCT45" s="46"/>
      <c r="OCU45" s="46"/>
      <c r="OCV45" s="46"/>
      <c r="OCW45" s="46"/>
      <c r="OCX45" s="46"/>
      <c r="OCY45" s="46"/>
      <c r="OCZ45" s="46"/>
      <c r="ODA45" s="46"/>
      <c r="ODB45" s="46"/>
      <c r="ODC45" s="46"/>
      <c r="ODD45" s="46"/>
      <c r="ODE45" s="46"/>
      <c r="ODF45" s="46"/>
      <c r="ODG45" s="46"/>
      <c r="ODH45" s="46"/>
      <c r="ODI45" s="46"/>
      <c r="ODJ45" s="46"/>
      <c r="ODK45" s="46"/>
      <c r="ODL45" s="46"/>
      <c r="ODM45" s="46"/>
      <c r="ODN45" s="46"/>
      <c r="ODO45" s="46"/>
      <c r="ODP45" s="46"/>
      <c r="ODQ45" s="46"/>
      <c r="ODR45" s="46"/>
      <c r="ODS45" s="46"/>
      <c r="ODT45" s="46"/>
      <c r="ODU45" s="46"/>
      <c r="ODV45" s="46"/>
      <c r="ODW45" s="46"/>
      <c r="ODX45" s="46"/>
      <c r="ODY45" s="46"/>
      <c r="ODZ45" s="46"/>
      <c r="OEA45" s="46"/>
      <c r="OEB45" s="46"/>
      <c r="OEC45" s="46"/>
      <c r="OED45" s="46"/>
      <c r="OEE45" s="46"/>
      <c r="OEF45" s="46"/>
      <c r="OEG45" s="46"/>
      <c r="OEH45" s="46"/>
      <c r="OEI45" s="46"/>
      <c r="OEJ45" s="46"/>
      <c r="OEK45" s="46"/>
      <c r="OEL45" s="46"/>
      <c r="OEM45" s="46"/>
      <c r="OEN45" s="46"/>
      <c r="OEO45" s="46"/>
      <c r="OEP45" s="46"/>
      <c r="OEQ45" s="46"/>
      <c r="OER45" s="46"/>
      <c r="OES45" s="46"/>
      <c r="OET45" s="46"/>
      <c r="OEU45" s="46"/>
      <c r="OEV45" s="46"/>
      <c r="OEW45" s="46"/>
      <c r="OEX45" s="46"/>
      <c r="OEY45" s="46"/>
      <c r="OEZ45" s="46"/>
      <c r="OFA45" s="46"/>
      <c r="OFB45" s="46"/>
      <c r="OFC45" s="46"/>
      <c r="OFD45" s="46"/>
      <c r="OFE45" s="46"/>
      <c r="OFF45" s="46"/>
      <c r="OFG45" s="46"/>
      <c r="OFH45" s="46"/>
      <c r="OFI45" s="46"/>
      <c r="OFJ45" s="46"/>
      <c r="OFK45" s="46"/>
      <c r="OFL45" s="46"/>
      <c r="OFM45" s="46"/>
      <c r="OFN45" s="46"/>
      <c r="OFO45" s="46"/>
      <c r="OFP45" s="46"/>
      <c r="OFQ45" s="46"/>
      <c r="OFR45" s="46"/>
      <c r="OFS45" s="46"/>
      <c r="OFT45" s="46"/>
      <c r="OFU45" s="46"/>
      <c r="OFV45" s="46"/>
      <c r="OFW45" s="46"/>
      <c r="OFX45" s="46"/>
      <c r="OFY45" s="46"/>
      <c r="OFZ45" s="46"/>
      <c r="OGA45" s="46"/>
      <c r="OGB45" s="46"/>
      <c r="OGC45" s="46"/>
      <c r="OGD45" s="46"/>
      <c r="OGE45" s="46"/>
      <c r="OGF45" s="46"/>
      <c r="OGG45" s="46"/>
      <c r="OGH45" s="46"/>
      <c r="OGI45" s="46"/>
      <c r="OGJ45" s="46"/>
      <c r="OGK45" s="46"/>
      <c r="OGL45" s="46"/>
      <c r="OGM45" s="46"/>
      <c r="OGN45" s="46"/>
      <c r="OGO45" s="46"/>
      <c r="OGP45" s="46"/>
      <c r="OGQ45" s="46"/>
      <c r="OGR45" s="46"/>
      <c r="OGS45" s="46"/>
      <c r="OGT45" s="46"/>
      <c r="OGU45" s="46"/>
      <c r="OGV45" s="46"/>
      <c r="OGW45" s="46"/>
      <c r="OGX45" s="46"/>
      <c r="OGY45" s="46"/>
      <c r="OGZ45" s="46"/>
      <c r="OHA45" s="46"/>
      <c r="OHB45" s="46"/>
      <c r="OHC45" s="46"/>
      <c r="OHD45" s="46"/>
      <c r="OHE45" s="46"/>
      <c r="OHF45" s="46"/>
      <c r="OHG45" s="46"/>
      <c r="OHH45" s="46"/>
      <c r="OHI45" s="46"/>
      <c r="OHJ45" s="46"/>
      <c r="OHK45" s="46"/>
      <c r="OHL45" s="46"/>
      <c r="OHM45" s="46"/>
      <c r="OHN45" s="46"/>
      <c r="OHO45" s="46"/>
      <c r="OHP45" s="46"/>
      <c r="OHQ45" s="46"/>
      <c r="OHR45" s="46"/>
      <c r="OHS45" s="46"/>
      <c r="OHT45" s="46"/>
      <c r="OHU45" s="46"/>
      <c r="OHV45" s="46"/>
      <c r="OHW45" s="46"/>
      <c r="OHX45" s="46"/>
      <c r="OHY45" s="46"/>
      <c r="OHZ45" s="46"/>
      <c r="OIA45" s="46"/>
      <c r="OIB45" s="46"/>
      <c r="OIC45" s="46"/>
      <c r="OID45" s="46"/>
      <c r="OIE45" s="46"/>
      <c r="OIF45" s="46"/>
      <c r="OIG45" s="46"/>
      <c r="OIH45" s="46"/>
      <c r="OII45" s="46"/>
      <c r="OIJ45" s="46"/>
      <c r="OIK45" s="46"/>
      <c r="OIL45" s="46"/>
      <c r="OIM45" s="46"/>
      <c r="OIN45" s="46"/>
      <c r="OIO45" s="46"/>
      <c r="OIP45" s="46"/>
      <c r="OIQ45" s="46"/>
      <c r="OIR45" s="46"/>
      <c r="OIS45" s="46"/>
      <c r="OIT45" s="46"/>
      <c r="OIU45" s="46"/>
      <c r="OIV45" s="46"/>
      <c r="OIW45" s="46"/>
      <c r="OIX45" s="46"/>
      <c r="OIY45" s="46"/>
      <c r="OIZ45" s="46"/>
      <c r="OJA45" s="46"/>
      <c r="OJB45" s="46"/>
      <c r="OJC45" s="46"/>
      <c r="OJD45" s="46"/>
      <c r="OJE45" s="46"/>
      <c r="OJF45" s="46"/>
      <c r="OJG45" s="46"/>
      <c r="OJH45" s="46"/>
      <c r="OJI45" s="46"/>
      <c r="OJJ45" s="46"/>
      <c r="OJK45" s="46"/>
      <c r="OJL45" s="46"/>
      <c r="OJM45" s="46"/>
      <c r="OJN45" s="46"/>
      <c r="OJO45" s="46"/>
      <c r="OJP45" s="46"/>
      <c r="OJQ45" s="46"/>
      <c r="OJR45" s="46"/>
      <c r="OJS45" s="46"/>
      <c r="OJT45" s="46"/>
      <c r="OJU45" s="46"/>
      <c r="OJV45" s="46"/>
      <c r="OJW45" s="46"/>
      <c r="OJX45" s="46"/>
      <c r="OJY45" s="46"/>
      <c r="OJZ45" s="46"/>
      <c r="OKA45" s="46"/>
      <c r="OKB45" s="46"/>
      <c r="OKC45" s="46"/>
      <c r="OKD45" s="46"/>
      <c r="OKE45" s="46"/>
      <c r="OKF45" s="46"/>
      <c r="OKG45" s="46"/>
      <c r="OKH45" s="46"/>
      <c r="OKI45" s="46"/>
      <c r="OKJ45" s="46"/>
      <c r="OKK45" s="46"/>
      <c r="OKL45" s="46"/>
      <c r="OKM45" s="46"/>
      <c r="OKN45" s="46"/>
      <c r="OKO45" s="46"/>
      <c r="OKP45" s="46"/>
      <c r="OKQ45" s="46"/>
      <c r="OKR45" s="46"/>
      <c r="OKS45" s="46"/>
      <c r="OKT45" s="46"/>
      <c r="OKU45" s="46"/>
      <c r="OKV45" s="46"/>
      <c r="OKW45" s="46"/>
      <c r="OKX45" s="46"/>
      <c r="OKY45" s="46"/>
      <c r="OKZ45" s="46"/>
      <c r="OLA45" s="46"/>
      <c r="OLB45" s="46"/>
      <c r="OLC45" s="46"/>
      <c r="OLD45" s="46"/>
      <c r="OLE45" s="46"/>
      <c r="OLF45" s="46"/>
      <c r="OLG45" s="46"/>
      <c r="OLH45" s="46"/>
      <c r="OLI45" s="46"/>
      <c r="OLJ45" s="46"/>
      <c r="OLK45" s="46"/>
      <c r="OLL45" s="46"/>
      <c r="OLM45" s="46"/>
      <c r="OLN45" s="46"/>
      <c r="OLO45" s="46"/>
      <c r="OLP45" s="46"/>
      <c r="OLQ45" s="46"/>
      <c r="OLR45" s="46"/>
      <c r="OLS45" s="46"/>
      <c r="OLT45" s="46"/>
      <c r="OLU45" s="46"/>
      <c r="OLV45" s="46"/>
      <c r="OLW45" s="46"/>
      <c r="OLX45" s="46"/>
      <c r="OLY45" s="46"/>
      <c r="OLZ45" s="46"/>
      <c r="OMA45" s="46"/>
      <c r="OMB45" s="46"/>
      <c r="OMC45" s="46"/>
      <c r="OMD45" s="46"/>
      <c r="OME45" s="46"/>
      <c r="OMF45" s="46"/>
      <c r="OMG45" s="46"/>
      <c r="OMH45" s="46"/>
      <c r="OMI45" s="46"/>
      <c r="OMJ45" s="46"/>
      <c r="OMK45" s="46"/>
      <c r="OML45" s="46"/>
      <c r="OMM45" s="46"/>
      <c r="OMN45" s="46"/>
      <c r="OMO45" s="46"/>
      <c r="OMP45" s="46"/>
      <c r="OMQ45" s="46"/>
      <c r="OMR45" s="46"/>
      <c r="OMS45" s="46"/>
      <c r="OMT45" s="46"/>
      <c r="OMU45" s="46"/>
      <c r="OMV45" s="46"/>
      <c r="OMW45" s="46"/>
      <c r="OMX45" s="46"/>
      <c r="OMY45" s="46"/>
      <c r="OMZ45" s="46"/>
      <c r="ONA45" s="46"/>
      <c r="ONB45" s="46"/>
      <c r="ONC45" s="46"/>
      <c r="OND45" s="46"/>
      <c r="ONE45" s="46"/>
      <c r="ONF45" s="46"/>
      <c r="ONG45" s="46"/>
      <c r="ONH45" s="46"/>
      <c r="ONI45" s="46"/>
      <c r="ONJ45" s="46"/>
      <c r="ONK45" s="46"/>
      <c r="ONL45" s="46"/>
      <c r="ONM45" s="46"/>
      <c r="ONN45" s="46"/>
      <c r="ONO45" s="46"/>
      <c r="ONP45" s="46"/>
      <c r="ONQ45" s="46"/>
      <c r="ONR45" s="46"/>
      <c r="ONS45" s="46"/>
      <c r="ONT45" s="46"/>
      <c r="ONU45" s="46"/>
      <c r="ONV45" s="46"/>
      <c r="ONW45" s="46"/>
      <c r="ONX45" s="46"/>
      <c r="ONY45" s="46"/>
      <c r="ONZ45" s="46"/>
      <c r="OOA45" s="46"/>
      <c r="OOB45" s="46"/>
      <c r="OOC45" s="46"/>
      <c r="OOD45" s="46"/>
      <c r="OOE45" s="46"/>
      <c r="OOF45" s="46"/>
      <c r="OOG45" s="46"/>
      <c r="OOH45" s="46"/>
      <c r="OOI45" s="46"/>
      <c r="OOJ45" s="46"/>
      <c r="OOK45" s="46"/>
      <c r="OOL45" s="46"/>
      <c r="OOM45" s="46"/>
      <c r="OON45" s="46"/>
      <c r="OOO45" s="46"/>
      <c r="OOP45" s="46"/>
      <c r="OOQ45" s="46"/>
      <c r="OOR45" s="46"/>
      <c r="OOS45" s="46"/>
      <c r="OOT45" s="46"/>
      <c r="OOU45" s="46"/>
      <c r="OOV45" s="46"/>
      <c r="OOW45" s="46"/>
      <c r="OOX45" s="46"/>
      <c r="OOY45" s="46"/>
      <c r="OOZ45" s="46"/>
      <c r="OPA45" s="46"/>
      <c r="OPB45" s="46"/>
      <c r="OPC45" s="46"/>
      <c r="OPD45" s="46"/>
      <c r="OPE45" s="46"/>
      <c r="OPF45" s="46"/>
      <c r="OPG45" s="46"/>
      <c r="OPH45" s="46"/>
      <c r="OPI45" s="46"/>
      <c r="OPJ45" s="46"/>
      <c r="OPK45" s="46"/>
      <c r="OPL45" s="46"/>
      <c r="OPM45" s="46"/>
      <c r="OPN45" s="46"/>
      <c r="OPO45" s="46"/>
      <c r="OPP45" s="46"/>
      <c r="OPQ45" s="46"/>
      <c r="OPR45" s="46"/>
      <c r="OPS45" s="46"/>
      <c r="OPT45" s="46"/>
      <c r="OPU45" s="46"/>
      <c r="OPV45" s="46"/>
      <c r="OPW45" s="46"/>
      <c r="OPX45" s="46"/>
      <c r="OPY45" s="46"/>
      <c r="OPZ45" s="46"/>
      <c r="OQA45" s="46"/>
      <c r="OQB45" s="46"/>
      <c r="OQC45" s="46"/>
      <c r="OQD45" s="46"/>
      <c r="OQE45" s="46"/>
      <c r="OQF45" s="46"/>
      <c r="OQG45" s="46"/>
      <c r="OQH45" s="46"/>
      <c r="OQI45" s="46"/>
      <c r="OQJ45" s="46"/>
      <c r="OQK45" s="46"/>
      <c r="OQL45" s="46"/>
      <c r="OQM45" s="46"/>
      <c r="OQN45" s="46"/>
      <c r="OQO45" s="46"/>
      <c r="OQP45" s="46"/>
      <c r="OQQ45" s="46"/>
      <c r="OQR45" s="46"/>
      <c r="OQS45" s="46"/>
      <c r="OQT45" s="46"/>
      <c r="OQU45" s="46"/>
      <c r="OQV45" s="46"/>
      <c r="OQW45" s="46"/>
      <c r="OQX45" s="46"/>
      <c r="OQY45" s="46"/>
      <c r="OQZ45" s="46"/>
      <c r="ORA45" s="46"/>
      <c r="ORB45" s="46"/>
      <c r="ORC45" s="46"/>
      <c r="ORD45" s="46"/>
      <c r="ORE45" s="46"/>
      <c r="ORF45" s="46"/>
      <c r="ORG45" s="46"/>
      <c r="ORH45" s="46"/>
      <c r="ORI45" s="46"/>
      <c r="ORJ45" s="46"/>
      <c r="ORK45" s="46"/>
      <c r="ORL45" s="46"/>
      <c r="ORM45" s="46"/>
      <c r="ORN45" s="46"/>
      <c r="ORO45" s="46"/>
      <c r="ORP45" s="46"/>
      <c r="ORQ45" s="46"/>
      <c r="ORR45" s="46"/>
      <c r="ORS45" s="46"/>
      <c r="ORT45" s="46"/>
      <c r="ORU45" s="46"/>
      <c r="ORV45" s="46"/>
      <c r="ORW45" s="46"/>
      <c r="ORX45" s="46"/>
      <c r="ORY45" s="46"/>
      <c r="ORZ45" s="46"/>
      <c r="OSA45" s="46"/>
      <c r="OSB45" s="46"/>
      <c r="OSC45" s="46"/>
      <c r="OSD45" s="46"/>
      <c r="OSE45" s="46"/>
      <c r="OSF45" s="46"/>
      <c r="OSG45" s="46"/>
      <c r="OSH45" s="46"/>
      <c r="OSI45" s="46"/>
      <c r="OSJ45" s="46"/>
      <c r="OSK45" s="46"/>
      <c r="OSL45" s="46"/>
      <c r="OSM45" s="46"/>
      <c r="OSN45" s="46"/>
      <c r="OSO45" s="46"/>
      <c r="OSP45" s="46"/>
      <c r="OSQ45" s="46"/>
      <c r="OSR45" s="46"/>
      <c r="OSS45" s="46"/>
      <c r="OST45" s="46"/>
      <c r="OSU45" s="46"/>
      <c r="OSV45" s="46"/>
      <c r="OSW45" s="46"/>
      <c r="OSX45" s="46"/>
      <c r="OSY45" s="46"/>
      <c r="OSZ45" s="46"/>
      <c r="OTA45" s="46"/>
      <c r="OTB45" s="46"/>
      <c r="OTC45" s="46"/>
      <c r="OTD45" s="46"/>
      <c r="OTE45" s="46"/>
      <c r="OTF45" s="46"/>
      <c r="OTG45" s="46"/>
      <c r="OTH45" s="46"/>
      <c r="OTI45" s="46"/>
      <c r="OTJ45" s="46"/>
      <c r="OTK45" s="46"/>
      <c r="OTL45" s="46"/>
      <c r="OTM45" s="46"/>
      <c r="OTN45" s="46"/>
      <c r="OTO45" s="46"/>
      <c r="OTP45" s="46"/>
      <c r="OTQ45" s="46"/>
      <c r="OTR45" s="46"/>
      <c r="OTS45" s="46"/>
      <c r="OTT45" s="46"/>
      <c r="OTU45" s="46"/>
      <c r="OTV45" s="46"/>
      <c r="OTW45" s="46"/>
      <c r="OTX45" s="46"/>
      <c r="OTY45" s="46"/>
      <c r="OTZ45" s="46"/>
      <c r="OUA45" s="46"/>
      <c r="OUB45" s="46"/>
      <c r="OUC45" s="46"/>
      <c r="OUD45" s="46"/>
      <c r="OUE45" s="46"/>
      <c r="OUF45" s="46"/>
      <c r="OUG45" s="46"/>
      <c r="OUH45" s="46"/>
      <c r="OUI45" s="46"/>
      <c r="OUJ45" s="46"/>
      <c r="OUK45" s="46"/>
      <c r="OUL45" s="46"/>
      <c r="OUM45" s="46"/>
      <c r="OUN45" s="46"/>
      <c r="OUO45" s="46"/>
      <c r="OUP45" s="46"/>
      <c r="OUQ45" s="46"/>
      <c r="OUR45" s="46"/>
      <c r="OUS45" s="46"/>
      <c r="OUT45" s="46"/>
      <c r="OUU45" s="46"/>
      <c r="OUV45" s="46"/>
      <c r="OUW45" s="46"/>
      <c r="OUX45" s="46"/>
      <c r="OUY45" s="46"/>
      <c r="OUZ45" s="46"/>
      <c r="OVA45" s="46"/>
      <c r="OVB45" s="46"/>
      <c r="OVC45" s="46"/>
      <c r="OVD45" s="46"/>
      <c r="OVE45" s="46"/>
      <c r="OVF45" s="46"/>
      <c r="OVG45" s="46"/>
      <c r="OVH45" s="46"/>
      <c r="OVI45" s="46"/>
      <c r="OVJ45" s="46"/>
      <c r="OVK45" s="46"/>
      <c r="OVL45" s="46"/>
      <c r="OVM45" s="46"/>
      <c r="OVN45" s="46"/>
      <c r="OVO45" s="46"/>
      <c r="OVP45" s="46"/>
      <c r="OVQ45" s="46"/>
      <c r="OVR45" s="46"/>
      <c r="OVS45" s="46"/>
      <c r="OVT45" s="46"/>
      <c r="OVU45" s="46"/>
      <c r="OVV45" s="46"/>
      <c r="OVW45" s="46"/>
      <c r="OVX45" s="46"/>
      <c r="OVY45" s="46"/>
      <c r="OVZ45" s="46"/>
      <c r="OWA45" s="46"/>
      <c r="OWB45" s="46"/>
      <c r="OWC45" s="46"/>
      <c r="OWD45" s="46"/>
      <c r="OWE45" s="46"/>
      <c r="OWF45" s="46"/>
      <c r="OWG45" s="46"/>
      <c r="OWH45" s="46"/>
      <c r="OWI45" s="46"/>
      <c r="OWJ45" s="46"/>
      <c r="OWK45" s="46"/>
      <c r="OWL45" s="46"/>
      <c r="OWM45" s="46"/>
      <c r="OWN45" s="46"/>
      <c r="OWO45" s="46"/>
      <c r="OWP45" s="46"/>
      <c r="OWQ45" s="46"/>
      <c r="OWR45" s="46"/>
      <c r="OWS45" s="46"/>
      <c r="OWT45" s="46"/>
      <c r="OWU45" s="46"/>
      <c r="OWV45" s="46"/>
      <c r="OWW45" s="46"/>
      <c r="OWX45" s="46"/>
      <c r="OWY45" s="46"/>
      <c r="OWZ45" s="46"/>
      <c r="OXA45" s="46"/>
      <c r="OXB45" s="46"/>
      <c r="OXC45" s="46"/>
      <c r="OXD45" s="46"/>
      <c r="OXE45" s="46"/>
      <c r="OXF45" s="46"/>
      <c r="OXG45" s="46"/>
      <c r="OXH45" s="46"/>
      <c r="OXI45" s="46"/>
      <c r="OXJ45" s="46"/>
      <c r="OXK45" s="46"/>
      <c r="OXL45" s="46"/>
      <c r="OXM45" s="46"/>
      <c r="OXN45" s="46"/>
      <c r="OXO45" s="46"/>
      <c r="OXP45" s="46"/>
      <c r="OXQ45" s="46"/>
      <c r="OXR45" s="46"/>
      <c r="OXS45" s="46"/>
      <c r="OXT45" s="46"/>
      <c r="OXU45" s="46"/>
      <c r="OXV45" s="46"/>
      <c r="OXW45" s="46"/>
      <c r="OXX45" s="46"/>
      <c r="OXY45" s="46"/>
      <c r="OXZ45" s="46"/>
      <c r="OYA45" s="46"/>
      <c r="OYB45" s="46"/>
      <c r="OYC45" s="46"/>
      <c r="OYD45" s="46"/>
      <c r="OYE45" s="46"/>
      <c r="OYF45" s="46"/>
      <c r="OYG45" s="46"/>
      <c r="OYH45" s="46"/>
      <c r="OYI45" s="46"/>
      <c r="OYJ45" s="46"/>
      <c r="OYK45" s="46"/>
      <c r="OYL45" s="46"/>
      <c r="OYM45" s="46"/>
      <c r="OYN45" s="46"/>
      <c r="OYO45" s="46"/>
      <c r="OYP45" s="46"/>
      <c r="OYQ45" s="46"/>
      <c r="OYR45" s="46"/>
      <c r="OYS45" s="46"/>
      <c r="OYT45" s="46"/>
      <c r="OYU45" s="46"/>
      <c r="OYV45" s="46"/>
      <c r="OYW45" s="46"/>
      <c r="OYX45" s="46"/>
      <c r="OYY45" s="46"/>
      <c r="OYZ45" s="46"/>
      <c r="OZA45" s="46"/>
      <c r="OZB45" s="46"/>
      <c r="OZC45" s="46"/>
      <c r="OZD45" s="46"/>
      <c r="OZE45" s="46"/>
      <c r="OZF45" s="46"/>
      <c r="OZG45" s="46"/>
      <c r="OZH45" s="46"/>
      <c r="OZI45" s="46"/>
      <c r="OZJ45" s="46"/>
      <c r="OZK45" s="46"/>
      <c r="OZL45" s="46"/>
      <c r="OZM45" s="46"/>
      <c r="OZN45" s="46"/>
      <c r="OZO45" s="46"/>
      <c r="OZP45" s="46"/>
      <c r="OZQ45" s="46"/>
      <c r="OZR45" s="46"/>
      <c r="OZS45" s="46"/>
      <c r="OZT45" s="46"/>
      <c r="OZU45" s="46"/>
      <c r="OZV45" s="46"/>
      <c r="OZW45" s="46"/>
      <c r="OZX45" s="46"/>
      <c r="OZY45" s="46"/>
      <c r="OZZ45" s="46"/>
      <c r="PAA45" s="46"/>
      <c r="PAB45" s="46"/>
      <c r="PAC45" s="46"/>
      <c r="PAD45" s="46"/>
      <c r="PAE45" s="46"/>
      <c r="PAF45" s="46"/>
      <c r="PAG45" s="46"/>
      <c r="PAH45" s="46"/>
      <c r="PAI45" s="46"/>
      <c r="PAJ45" s="46"/>
      <c r="PAK45" s="46"/>
      <c r="PAL45" s="46"/>
      <c r="PAM45" s="46"/>
      <c r="PAN45" s="46"/>
      <c r="PAO45" s="46"/>
      <c r="PAP45" s="46"/>
      <c r="PAQ45" s="46"/>
      <c r="PAR45" s="46"/>
      <c r="PAS45" s="46"/>
      <c r="PAT45" s="46"/>
      <c r="PAU45" s="46"/>
      <c r="PAV45" s="46"/>
      <c r="PAW45" s="46"/>
      <c r="PAX45" s="46"/>
      <c r="PAY45" s="46"/>
      <c r="PAZ45" s="46"/>
      <c r="PBA45" s="46"/>
      <c r="PBB45" s="46"/>
      <c r="PBC45" s="46"/>
      <c r="PBD45" s="46"/>
      <c r="PBE45" s="46"/>
      <c r="PBF45" s="46"/>
      <c r="PBG45" s="46"/>
      <c r="PBH45" s="46"/>
      <c r="PBI45" s="46"/>
      <c r="PBJ45" s="46"/>
      <c r="PBK45" s="46"/>
      <c r="PBL45" s="46"/>
      <c r="PBM45" s="46"/>
      <c r="PBN45" s="46"/>
      <c r="PBO45" s="46"/>
      <c r="PBP45" s="46"/>
      <c r="PBQ45" s="46"/>
      <c r="PBR45" s="46"/>
      <c r="PBS45" s="46"/>
      <c r="PBT45" s="46"/>
      <c r="PBU45" s="46"/>
      <c r="PBV45" s="46"/>
      <c r="PBW45" s="46"/>
      <c r="PBX45" s="46"/>
      <c r="PBY45" s="46"/>
      <c r="PBZ45" s="46"/>
      <c r="PCA45" s="46"/>
      <c r="PCB45" s="46"/>
      <c r="PCC45" s="46"/>
      <c r="PCD45" s="46"/>
      <c r="PCE45" s="46"/>
      <c r="PCF45" s="46"/>
      <c r="PCG45" s="46"/>
      <c r="PCH45" s="46"/>
      <c r="PCI45" s="46"/>
      <c r="PCJ45" s="46"/>
      <c r="PCK45" s="46"/>
      <c r="PCL45" s="46"/>
      <c r="PCM45" s="46"/>
      <c r="PCN45" s="46"/>
      <c r="PCO45" s="46"/>
      <c r="PCP45" s="46"/>
      <c r="PCQ45" s="46"/>
      <c r="PCR45" s="46"/>
      <c r="PCS45" s="46"/>
      <c r="PCT45" s="46"/>
      <c r="PCU45" s="46"/>
      <c r="PCV45" s="46"/>
      <c r="PCW45" s="46"/>
      <c r="PCX45" s="46"/>
      <c r="PCY45" s="46"/>
      <c r="PCZ45" s="46"/>
      <c r="PDA45" s="46"/>
      <c r="PDB45" s="46"/>
      <c r="PDC45" s="46"/>
      <c r="PDD45" s="46"/>
      <c r="PDE45" s="46"/>
      <c r="PDF45" s="46"/>
      <c r="PDG45" s="46"/>
      <c r="PDH45" s="46"/>
      <c r="PDI45" s="46"/>
      <c r="PDJ45" s="46"/>
      <c r="PDK45" s="46"/>
      <c r="PDL45" s="46"/>
      <c r="PDM45" s="46"/>
      <c r="PDN45" s="46"/>
      <c r="PDO45" s="46"/>
      <c r="PDP45" s="46"/>
      <c r="PDQ45" s="46"/>
      <c r="PDR45" s="46"/>
      <c r="PDS45" s="46"/>
      <c r="PDT45" s="46"/>
      <c r="PDU45" s="46"/>
      <c r="PDV45" s="46"/>
      <c r="PDW45" s="46"/>
      <c r="PDX45" s="46"/>
      <c r="PDY45" s="46"/>
      <c r="PDZ45" s="46"/>
      <c r="PEA45" s="46"/>
      <c r="PEB45" s="46"/>
      <c r="PEC45" s="46"/>
      <c r="PED45" s="46"/>
      <c r="PEE45" s="46"/>
      <c r="PEF45" s="46"/>
      <c r="PEG45" s="46"/>
      <c r="PEH45" s="46"/>
      <c r="PEI45" s="46"/>
      <c r="PEJ45" s="46"/>
      <c r="PEK45" s="46"/>
      <c r="PEL45" s="46"/>
      <c r="PEM45" s="46"/>
      <c r="PEN45" s="46"/>
      <c r="PEO45" s="46"/>
      <c r="PEP45" s="46"/>
      <c r="PEQ45" s="46"/>
      <c r="PER45" s="46"/>
      <c r="PES45" s="46"/>
      <c r="PET45" s="46"/>
      <c r="PEU45" s="46"/>
      <c r="PEV45" s="46"/>
      <c r="PEW45" s="46"/>
      <c r="PEX45" s="46"/>
      <c r="PEY45" s="46"/>
      <c r="PEZ45" s="46"/>
      <c r="PFA45" s="46"/>
      <c r="PFB45" s="46"/>
      <c r="PFC45" s="46"/>
      <c r="PFD45" s="46"/>
      <c r="PFE45" s="46"/>
      <c r="PFF45" s="46"/>
      <c r="PFG45" s="46"/>
      <c r="PFH45" s="46"/>
      <c r="PFI45" s="46"/>
      <c r="PFJ45" s="46"/>
      <c r="PFK45" s="46"/>
      <c r="PFL45" s="46"/>
      <c r="PFM45" s="46"/>
      <c r="PFN45" s="46"/>
      <c r="PFO45" s="46"/>
      <c r="PFP45" s="46"/>
      <c r="PFQ45" s="46"/>
      <c r="PFR45" s="46"/>
      <c r="PFS45" s="46"/>
      <c r="PFT45" s="46"/>
      <c r="PFU45" s="46"/>
      <c r="PFV45" s="46"/>
      <c r="PFW45" s="46"/>
      <c r="PFX45" s="46"/>
      <c r="PFY45" s="46"/>
      <c r="PFZ45" s="46"/>
      <c r="PGA45" s="46"/>
      <c r="PGB45" s="46"/>
      <c r="PGC45" s="46"/>
      <c r="PGD45" s="46"/>
      <c r="PGE45" s="46"/>
      <c r="PGF45" s="46"/>
      <c r="PGG45" s="46"/>
      <c r="PGH45" s="46"/>
      <c r="PGI45" s="46"/>
      <c r="PGJ45" s="46"/>
      <c r="PGK45" s="46"/>
      <c r="PGL45" s="46"/>
      <c r="PGM45" s="46"/>
      <c r="PGN45" s="46"/>
      <c r="PGO45" s="46"/>
      <c r="PGP45" s="46"/>
      <c r="PGQ45" s="46"/>
      <c r="PGR45" s="46"/>
      <c r="PGS45" s="46"/>
      <c r="PGT45" s="46"/>
      <c r="PGU45" s="46"/>
      <c r="PGV45" s="46"/>
      <c r="PGW45" s="46"/>
      <c r="PGX45" s="46"/>
      <c r="PGY45" s="46"/>
      <c r="PGZ45" s="46"/>
      <c r="PHA45" s="46"/>
      <c r="PHB45" s="46"/>
      <c r="PHC45" s="46"/>
      <c r="PHD45" s="46"/>
      <c r="PHE45" s="46"/>
      <c r="PHF45" s="46"/>
      <c r="PHG45" s="46"/>
      <c r="PHH45" s="46"/>
      <c r="PHI45" s="46"/>
      <c r="PHJ45" s="46"/>
      <c r="PHK45" s="46"/>
      <c r="PHL45" s="46"/>
      <c r="PHM45" s="46"/>
      <c r="PHN45" s="46"/>
      <c r="PHO45" s="46"/>
      <c r="PHP45" s="46"/>
      <c r="PHQ45" s="46"/>
      <c r="PHR45" s="46"/>
      <c r="PHS45" s="46"/>
      <c r="PHT45" s="46"/>
      <c r="PHU45" s="46"/>
      <c r="PHV45" s="46"/>
      <c r="PHW45" s="46"/>
      <c r="PHX45" s="46"/>
      <c r="PHY45" s="46"/>
      <c r="PHZ45" s="46"/>
      <c r="PIA45" s="46"/>
      <c r="PIB45" s="46"/>
      <c r="PIC45" s="46"/>
      <c r="PID45" s="46"/>
      <c r="PIE45" s="46"/>
      <c r="PIF45" s="46"/>
      <c r="PIG45" s="46"/>
      <c r="PIH45" s="46"/>
      <c r="PII45" s="46"/>
      <c r="PIJ45" s="46"/>
      <c r="PIK45" s="46"/>
      <c r="PIL45" s="46"/>
      <c r="PIM45" s="46"/>
      <c r="PIN45" s="46"/>
      <c r="PIO45" s="46"/>
      <c r="PIP45" s="46"/>
      <c r="PIQ45" s="46"/>
      <c r="PIR45" s="46"/>
      <c r="PIS45" s="46"/>
      <c r="PIT45" s="46"/>
      <c r="PIU45" s="46"/>
      <c r="PIV45" s="46"/>
      <c r="PIW45" s="46"/>
      <c r="PIX45" s="46"/>
      <c r="PIY45" s="46"/>
      <c r="PIZ45" s="46"/>
      <c r="PJA45" s="46"/>
      <c r="PJB45" s="46"/>
      <c r="PJC45" s="46"/>
      <c r="PJD45" s="46"/>
      <c r="PJE45" s="46"/>
      <c r="PJF45" s="46"/>
      <c r="PJG45" s="46"/>
      <c r="PJH45" s="46"/>
      <c r="PJI45" s="46"/>
      <c r="PJJ45" s="46"/>
      <c r="PJK45" s="46"/>
      <c r="PJL45" s="46"/>
      <c r="PJM45" s="46"/>
      <c r="PJN45" s="46"/>
      <c r="PJO45" s="46"/>
      <c r="PJP45" s="46"/>
      <c r="PJQ45" s="46"/>
      <c r="PJR45" s="46"/>
      <c r="PJS45" s="46"/>
      <c r="PJT45" s="46"/>
      <c r="PJU45" s="46"/>
      <c r="PJV45" s="46"/>
      <c r="PJW45" s="46"/>
      <c r="PJX45" s="46"/>
      <c r="PJY45" s="46"/>
      <c r="PJZ45" s="46"/>
      <c r="PKA45" s="46"/>
      <c r="PKB45" s="46"/>
      <c r="PKC45" s="46"/>
      <c r="PKD45" s="46"/>
      <c r="PKE45" s="46"/>
      <c r="PKF45" s="46"/>
      <c r="PKG45" s="46"/>
      <c r="PKH45" s="46"/>
      <c r="PKI45" s="46"/>
      <c r="PKJ45" s="46"/>
      <c r="PKK45" s="46"/>
      <c r="PKL45" s="46"/>
      <c r="PKM45" s="46"/>
      <c r="PKN45" s="46"/>
      <c r="PKO45" s="46"/>
      <c r="PKP45" s="46"/>
      <c r="PKQ45" s="46"/>
      <c r="PKR45" s="46"/>
      <c r="PKS45" s="46"/>
      <c r="PKT45" s="46"/>
      <c r="PKU45" s="46"/>
      <c r="PKV45" s="46"/>
      <c r="PKW45" s="46"/>
      <c r="PKX45" s="46"/>
      <c r="PKY45" s="46"/>
      <c r="PKZ45" s="46"/>
      <c r="PLA45" s="46"/>
      <c r="PLB45" s="46"/>
      <c r="PLC45" s="46"/>
      <c r="PLD45" s="46"/>
      <c r="PLE45" s="46"/>
      <c r="PLF45" s="46"/>
      <c r="PLG45" s="46"/>
      <c r="PLH45" s="46"/>
      <c r="PLI45" s="46"/>
      <c r="PLJ45" s="46"/>
      <c r="PLK45" s="46"/>
      <c r="PLL45" s="46"/>
      <c r="PLM45" s="46"/>
      <c r="PLN45" s="46"/>
      <c r="PLO45" s="46"/>
      <c r="PLP45" s="46"/>
      <c r="PLQ45" s="46"/>
      <c r="PLR45" s="46"/>
      <c r="PLS45" s="46"/>
      <c r="PLT45" s="46"/>
      <c r="PLU45" s="46"/>
      <c r="PLV45" s="46"/>
      <c r="PLW45" s="46"/>
      <c r="PLX45" s="46"/>
      <c r="PLY45" s="46"/>
      <c r="PLZ45" s="46"/>
      <c r="PMA45" s="46"/>
      <c r="PMB45" s="46"/>
      <c r="PMC45" s="46"/>
      <c r="PMD45" s="46"/>
      <c r="PME45" s="46"/>
      <c r="PMF45" s="46"/>
      <c r="PMG45" s="46"/>
      <c r="PMH45" s="46"/>
      <c r="PMI45" s="46"/>
      <c r="PMJ45" s="46"/>
      <c r="PMK45" s="46"/>
      <c r="PML45" s="46"/>
      <c r="PMM45" s="46"/>
      <c r="PMN45" s="46"/>
      <c r="PMO45" s="46"/>
      <c r="PMP45" s="46"/>
      <c r="PMQ45" s="46"/>
      <c r="PMR45" s="46"/>
      <c r="PMS45" s="46"/>
      <c r="PMT45" s="46"/>
      <c r="PMU45" s="46"/>
      <c r="PMV45" s="46"/>
      <c r="PMW45" s="46"/>
      <c r="PMX45" s="46"/>
      <c r="PMY45" s="46"/>
      <c r="PMZ45" s="46"/>
      <c r="PNA45" s="46"/>
      <c r="PNB45" s="46"/>
      <c r="PNC45" s="46"/>
      <c r="PND45" s="46"/>
      <c r="PNE45" s="46"/>
      <c r="PNF45" s="46"/>
      <c r="PNG45" s="46"/>
      <c r="PNH45" s="46"/>
      <c r="PNI45" s="46"/>
      <c r="PNJ45" s="46"/>
      <c r="PNK45" s="46"/>
      <c r="PNL45" s="46"/>
      <c r="PNM45" s="46"/>
      <c r="PNN45" s="46"/>
      <c r="PNO45" s="46"/>
      <c r="PNP45" s="46"/>
      <c r="PNQ45" s="46"/>
      <c r="PNR45" s="46"/>
      <c r="PNS45" s="46"/>
      <c r="PNT45" s="46"/>
      <c r="PNU45" s="46"/>
      <c r="PNV45" s="46"/>
      <c r="PNW45" s="46"/>
      <c r="PNX45" s="46"/>
      <c r="PNY45" s="46"/>
      <c r="PNZ45" s="46"/>
      <c r="POA45" s="46"/>
      <c r="POB45" s="46"/>
      <c r="POC45" s="46"/>
      <c r="POD45" s="46"/>
      <c r="POE45" s="46"/>
      <c r="POF45" s="46"/>
      <c r="POG45" s="46"/>
      <c r="POH45" s="46"/>
      <c r="POI45" s="46"/>
      <c r="POJ45" s="46"/>
      <c r="POK45" s="46"/>
      <c r="POL45" s="46"/>
      <c r="POM45" s="46"/>
      <c r="PON45" s="46"/>
      <c r="POO45" s="46"/>
      <c r="POP45" s="46"/>
      <c r="POQ45" s="46"/>
      <c r="POR45" s="46"/>
      <c r="POS45" s="46"/>
      <c r="POT45" s="46"/>
      <c r="POU45" s="46"/>
      <c r="POV45" s="46"/>
      <c r="POW45" s="46"/>
      <c r="POX45" s="46"/>
      <c r="POY45" s="46"/>
      <c r="POZ45" s="46"/>
      <c r="PPA45" s="46"/>
      <c r="PPB45" s="46"/>
      <c r="PPC45" s="46"/>
      <c r="PPD45" s="46"/>
      <c r="PPE45" s="46"/>
      <c r="PPF45" s="46"/>
      <c r="PPG45" s="46"/>
      <c r="PPH45" s="46"/>
      <c r="PPI45" s="46"/>
      <c r="PPJ45" s="46"/>
      <c r="PPK45" s="46"/>
      <c r="PPL45" s="46"/>
      <c r="PPM45" s="46"/>
      <c r="PPN45" s="46"/>
      <c r="PPO45" s="46"/>
      <c r="PPP45" s="46"/>
      <c r="PPQ45" s="46"/>
      <c r="PPR45" s="46"/>
      <c r="PPS45" s="46"/>
      <c r="PPT45" s="46"/>
      <c r="PPU45" s="46"/>
      <c r="PPV45" s="46"/>
      <c r="PPW45" s="46"/>
      <c r="PPX45" s="46"/>
      <c r="PPY45" s="46"/>
      <c r="PPZ45" s="46"/>
      <c r="PQA45" s="46"/>
      <c r="PQB45" s="46"/>
      <c r="PQC45" s="46"/>
      <c r="PQD45" s="46"/>
      <c r="PQE45" s="46"/>
      <c r="PQF45" s="46"/>
      <c r="PQG45" s="46"/>
      <c r="PQH45" s="46"/>
      <c r="PQI45" s="46"/>
      <c r="PQJ45" s="46"/>
      <c r="PQK45" s="46"/>
      <c r="PQL45" s="46"/>
      <c r="PQM45" s="46"/>
      <c r="PQN45" s="46"/>
      <c r="PQO45" s="46"/>
      <c r="PQP45" s="46"/>
      <c r="PQQ45" s="46"/>
      <c r="PQR45" s="46"/>
      <c r="PQS45" s="46"/>
      <c r="PQT45" s="46"/>
      <c r="PQU45" s="46"/>
      <c r="PQV45" s="46"/>
      <c r="PQW45" s="46"/>
      <c r="PQX45" s="46"/>
      <c r="PQY45" s="46"/>
      <c r="PQZ45" s="46"/>
      <c r="PRA45" s="46"/>
      <c r="PRB45" s="46"/>
      <c r="PRC45" s="46"/>
      <c r="PRD45" s="46"/>
      <c r="PRE45" s="46"/>
      <c r="PRF45" s="46"/>
      <c r="PRG45" s="46"/>
      <c r="PRH45" s="46"/>
      <c r="PRI45" s="46"/>
      <c r="PRJ45" s="46"/>
      <c r="PRK45" s="46"/>
      <c r="PRL45" s="46"/>
      <c r="PRM45" s="46"/>
      <c r="PRN45" s="46"/>
      <c r="PRO45" s="46"/>
      <c r="PRP45" s="46"/>
      <c r="PRQ45" s="46"/>
      <c r="PRR45" s="46"/>
      <c r="PRS45" s="46"/>
      <c r="PRT45" s="46"/>
      <c r="PRU45" s="46"/>
      <c r="PRV45" s="46"/>
      <c r="PRW45" s="46"/>
      <c r="PRX45" s="46"/>
      <c r="PRY45" s="46"/>
      <c r="PRZ45" s="46"/>
      <c r="PSA45" s="46"/>
      <c r="PSB45" s="46"/>
      <c r="PSC45" s="46"/>
      <c r="PSD45" s="46"/>
      <c r="PSE45" s="46"/>
      <c r="PSF45" s="46"/>
      <c r="PSG45" s="46"/>
      <c r="PSH45" s="46"/>
      <c r="PSI45" s="46"/>
      <c r="PSJ45" s="46"/>
      <c r="PSK45" s="46"/>
      <c r="PSL45" s="46"/>
      <c r="PSM45" s="46"/>
      <c r="PSN45" s="46"/>
      <c r="PSO45" s="46"/>
      <c r="PSP45" s="46"/>
      <c r="PSQ45" s="46"/>
      <c r="PSR45" s="46"/>
      <c r="PSS45" s="46"/>
      <c r="PST45" s="46"/>
      <c r="PSU45" s="46"/>
      <c r="PSV45" s="46"/>
      <c r="PSW45" s="46"/>
      <c r="PSX45" s="46"/>
      <c r="PSY45" s="46"/>
      <c r="PSZ45" s="46"/>
      <c r="PTA45" s="46"/>
      <c r="PTB45" s="46"/>
      <c r="PTC45" s="46"/>
      <c r="PTD45" s="46"/>
      <c r="PTE45" s="46"/>
      <c r="PTF45" s="46"/>
      <c r="PTG45" s="46"/>
      <c r="PTH45" s="46"/>
      <c r="PTI45" s="46"/>
      <c r="PTJ45" s="46"/>
      <c r="PTK45" s="46"/>
      <c r="PTL45" s="46"/>
      <c r="PTM45" s="46"/>
      <c r="PTN45" s="46"/>
      <c r="PTO45" s="46"/>
      <c r="PTP45" s="46"/>
      <c r="PTQ45" s="46"/>
      <c r="PTR45" s="46"/>
      <c r="PTS45" s="46"/>
      <c r="PTT45" s="46"/>
      <c r="PTU45" s="46"/>
      <c r="PTV45" s="46"/>
      <c r="PTW45" s="46"/>
      <c r="PTX45" s="46"/>
      <c r="PTY45" s="46"/>
      <c r="PTZ45" s="46"/>
      <c r="PUA45" s="46"/>
      <c r="PUB45" s="46"/>
      <c r="PUC45" s="46"/>
      <c r="PUD45" s="46"/>
      <c r="PUE45" s="46"/>
      <c r="PUF45" s="46"/>
      <c r="PUG45" s="46"/>
      <c r="PUH45" s="46"/>
      <c r="PUI45" s="46"/>
      <c r="PUJ45" s="46"/>
      <c r="PUK45" s="46"/>
      <c r="PUL45" s="46"/>
      <c r="PUM45" s="46"/>
      <c r="PUN45" s="46"/>
      <c r="PUO45" s="46"/>
      <c r="PUP45" s="46"/>
      <c r="PUQ45" s="46"/>
      <c r="PUR45" s="46"/>
      <c r="PUS45" s="46"/>
      <c r="PUT45" s="46"/>
      <c r="PUU45" s="46"/>
      <c r="PUV45" s="46"/>
      <c r="PUW45" s="46"/>
      <c r="PUX45" s="46"/>
      <c r="PUY45" s="46"/>
      <c r="PUZ45" s="46"/>
      <c r="PVA45" s="46"/>
      <c r="PVB45" s="46"/>
      <c r="PVC45" s="46"/>
      <c r="PVD45" s="46"/>
      <c r="PVE45" s="46"/>
      <c r="PVF45" s="46"/>
      <c r="PVG45" s="46"/>
      <c r="PVH45" s="46"/>
      <c r="PVI45" s="46"/>
      <c r="PVJ45" s="46"/>
      <c r="PVK45" s="46"/>
      <c r="PVL45" s="46"/>
      <c r="PVM45" s="46"/>
      <c r="PVN45" s="46"/>
      <c r="PVO45" s="46"/>
      <c r="PVP45" s="46"/>
      <c r="PVQ45" s="46"/>
      <c r="PVR45" s="46"/>
      <c r="PVS45" s="46"/>
      <c r="PVT45" s="46"/>
      <c r="PVU45" s="46"/>
      <c r="PVV45" s="46"/>
      <c r="PVW45" s="46"/>
      <c r="PVX45" s="46"/>
      <c r="PVY45" s="46"/>
      <c r="PVZ45" s="46"/>
      <c r="PWA45" s="46"/>
      <c r="PWB45" s="46"/>
      <c r="PWC45" s="46"/>
      <c r="PWD45" s="46"/>
      <c r="PWE45" s="46"/>
      <c r="PWF45" s="46"/>
      <c r="PWG45" s="46"/>
      <c r="PWH45" s="46"/>
      <c r="PWI45" s="46"/>
      <c r="PWJ45" s="46"/>
      <c r="PWK45" s="46"/>
      <c r="PWL45" s="46"/>
      <c r="PWM45" s="46"/>
      <c r="PWN45" s="46"/>
      <c r="PWO45" s="46"/>
      <c r="PWP45" s="46"/>
      <c r="PWQ45" s="46"/>
      <c r="PWR45" s="46"/>
      <c r="PWS45" s="46"/>
      <c r="PWT45" s="46"/>
      <c r="PWU45" s="46"/>
      <c r="PWV45" s="46"/>
      <c r="PWW45" s="46"/>
      <c r="PWX45" s="46"/>
      <c r="PWY45" s="46"/>
      <c r="PWZ45" s="46"/>
      <c r="PXA45" s="46"/>
      <c r="PXB45" s="46"/>
      <c r="PXC45" s="46"/>
      <c r="PXD45" s="46"/>
      <c r="PXE45" s="46"/>
      <c r="PXF45" s="46"/>
      <c r="PXG45" s="46"/>
      <c r="PXH45" s="46"/>
      <c r="PXI45" s="46"/>
      <c r="PXJ45" s="46"/>
      <c r="PXK45" s="46"/>
      <c r="PXL45" s="46"/>
      <c r="PXM45" s="46"/>
      <c r="PXN45" s="46"/>
      <c r="PXO45" s="46"/>
      <c r="PXP45" s="46"/>
      <c r="PXQ45" s="46"/>
      <c r="PXR45" s="46"/>
      <c r="PXS45" s="46"/>
      <c r="PXT45" s="46"/>
      <c r="PXU45" s="46"/>
      <c r="PXV45" s="46"/>
      <c r="PXW45" s="46"/>
      <c r="PXX45" s="46"/>
      <c r="PXY45" s="46"/>
      <c r="PXZ45" s="46"/>
      <c r="PYA45" s="46"/>
      <c r="PYB45" s="46"/>
      <c r="PYC45" s="46"/>
      <c r="PYD45" s="46"/>
      <c r="PYE45" s="46"/>
      <c r="PYF45" s="46"/>
      <c r="PYG45" s="46"/>
      <c r="PYH45" s="46"/>
      <c r="PYI45" s="46"/>
      <c r="PYJ45" s="46"/>
      <c r="PYK45" s="46"/>
      <c r="PYL45" s="46"/>
      <c r="PYM45" s="46"/>
      <c r="PYN45" s="46"/>
      <c r="PYO45" s="46"/>
      <c r="PYP45" s="46"/>
      <c r="PYQ45" s="46"/>
      <c r="PYR45" s="46"/>
      <c r="PYS45" s="46"/>
      <c r="PYT45" s="46"/>
      <c r="PYU45" s="46"/>
      <c r="PYV45" s="46"/>
      <c r="PYW45" s="46"/>
      <c r="PYX45" s="46"/>
      <c r="PYY45" s="46"/>
      <c r="PYZ45" s="46"/>
      <c r="PZA45" s="46"/>
      <c r="PZB45" s="46"/>
      <c r="PZC45" s="46"/>
      <c r="PZD45" s="46"/>
      <c r="PZE45" s="46"/>
      <c r="PZF45" s="46"/>
      <c r="PZG45" s="46"/>
      <c r="PZH45" s="46"/>
      <c r="PZI45" s="46"/>
      <c r="PZJ45" s="46"/>
      <c r="PZK45" s="46"/>
      <c r="PZL45" s="46"/>
      <c r="PZM45" s="46"/>
      <c r="PZN45" s="46"/>
      <c r="PZO45" s="46"/>
      <c r="PZP45" s="46"/>
      <c r="PZQ45" s="46"/>
      <c r="PZR45" s="46"/>
      <c r="PZS45" s="46"/>
      <c r="PZT45" s="46"/>
      <c r="PZU45" s="46"/>
      <c r="PZV45" s="46"/>
      <c r="PZW45" s="46"/>
      <c r="PZX45" s="46"/>
      <c r="PZY45" s="46"/>
      <c r="PZZ45" s="46"/>
      <c r="QAA45" s="46"/>
      <c r="QAB45" s="46"/>
      <c r="QAC45" s="46"/>
      <c r="QAD45" s="46"/>
      <c r="QAE45" s="46"/>
      <c r="QAF45" s="46"/>
      <c r="QAG45" s="46"/>
      <c r="QAH45" s="46"/>
      <c r="QAI45" s="46"/>
      <c r="QAJ45" s="46"/>
      <c r="QAK45" s="46"/>
      <c r="QAL45" s="46"/>
      <c r="QAM45" s="46"/>
      <c r="QAN45" s="46"/>
      <c r="QAO45" s="46"/>
      <c r="QAP45" s="46"/>
      <c r="QAQ45" s="46"/>
      <c r="QAR45" s="46"/>
      <c r="QAS45" s="46"/>
      <c r="QAT45" s="46"/>
      <c r="QAU45" s="46"/>
      <c r="QAV45" s="46"/>
      <c r="QAW45" s="46"/>
      <c r="QAX45" s="46"/>
      <c r="QAY45" s="46"/>
      <c r="QAZ45" s="46"/>
      <c r="QBA45" s="46"/>
      <c r="QBB45" s="46"/>
      <c r="QBC45" s="46"/>
      <c r="QBD45" s="46"/>
      <c r="QBE45" s="46"/>
      <c r="QBF45" s="46"/>
      <c r="QBG45" s="46"/>
      <c r="QBH45" s="46"/>
      <c r="QBI45" s="46"/>
      <c r="QBJ45" s="46"/>
      <c r="QBK45" s="46"/>
      <c r="QBL45" s="46"/>
      <c r="QBM45" s="46"/>
      <c r="QBN45" s="46"/>
      <c r="QBO45" s="46"/>
      <c r="QBP45" s="46"/>
      <c r="QBQ45" s="46"/>
      <c r="QBR45" s="46"/>
      <c r="QBS45" s="46"/>
      <c r="QBT45" s="46"/>
      <c r="QBU45" s="46"/>
      <c r="QBV45" s="46"/>
      <c r="QBW45" s="46"/>
      <c r="QBX45" s="46"/>
      <c r="QBY45" s="46"/>
      <c r="QBZ45" s="46"/>
      <c r="QCA45" s="46"/>
      <c r="QCB45" s="46"/>
      <c r="QCC45" s="46"/>
      <c r="QCD45" s="46"/>
      <c r="QCE45" s="46"/>
      <c r="QCF45" s="46"/>
      <c r="QCG45" s="46"/>
      <c r="QCH45" s="46"/>
      <c r="QCI45" s="46"/>
      <c r="QCJ45" s="46"/>
      <c r="QCK45" s="46"/>
      <c r="QCL45" s="46"/>
      <c r="QCM45" s="46"/>
      <c r="QCN45" s="46"/>
      <c r="QCO45" s="46"/>
      <c r="QCP45" s="46"/>
      <c r="QCQ45" s="46"/>
      <c r="QCR45" s="46"/>
      <c r="QCS45" s="46"/>
      <c r="QCT45" s="46"/>
      <c r="QCU45" s="46"/>
      <c r="QCV45" s="46"/>
      <c r="QCW45" s="46"/>
      <c r="QCX45" s="46"/>
      <c r="QCY45" s="46"/>
      <c r="QCZ45" s="46"/>
      <c r="QDA45" s="46"/>
      <c r="QDB45" s="46"/>
      <c r="QDC45" s="46"/>
      <c r="QDD45" s="46"/>
      <c r="QDE45" s="46"/>
      <c r="QDF45" s="46"/>
      <c r="QDG45" s="46"/>
      <c r="QDH45" s="46"/>
      <c r="QDI45" s="46"/>
      <c r="QDJ45" s="46"/>
      <c r="QDK45" s="46"/>
      <c r="QDL45" s="46"/>
      <c r="QDM45" s="46"/>
      <c r="QDN45" s="46"/>
      <c r="QDO45" s="46"/>
      <c r="QDP45" s="46"/>
      <c r="QDQ45" s="46"/>
      <c r="QDR45" s="46"/>
      <c r="QDS45" s="46"/>
      <c r="QDT45" s="46"/>
      <c r="QDU45" s="46"/>
      <c r="QDV45" s="46"/>
      <c r="QDW45" s="46"/>
      <c r="QDX45" s="46"/>
      <c r="QDY45" s="46"/>
      <c r="QDZ45" s="46"/>
      <c r="QEA45" s="46"/>
      <c r="QEB45" s="46"/>
      <c r="QEC45" s="46"/>
      <c r="QED45" s="46"/>
      <c r="QEE45" s="46"/>
      <c r="QEF45" s="46"/>
      <c r="QEG45" s="46"/>
      <c r="QEH45" s="46"/>
      <c r="QEI45" s="46"/>
      <c r="QEJ45" s="46"/>
      <c r="QEK45" s="46"/>
      <c r="QEL45" s="46"/>
      <c r="QEM45" s="46"/>
      <c r="QEN45" s="46"/>
      <c r="QEO45" s="46"/>
      <c r="QEP45" s="46"/>
      <c r="QEQ45" s="46"/>
      <c r="QER45" s="46"/>
      <c r="QES45" s="46"/>
      <c r="QET45" s="46"/>
      <c r="QEU45" s="46"/>
      <c r="QEV45" s="46"/>
      <c r="QEW45" s="46"/>
      <c r="QEX45" s="46"/>
      <c r="QEY45" s="46"/>
      <c r="QEZ45" s="46"/>
      <c r="QFA45" s="46"/>
      <c r="QFB45" s="46"/>
      <c r="QFC45" s="46"/>
      <c r="QFD45" s="46"/>
      <c r="QFE45" s="46"/>
      <c r="QFF45" s="46"/>
      <c r="QFG45" s="46"/>
      <c r="QFH45" s="46"/>
      <c r="QFI45" s="46"/>
      <c r="QFJ45" s="46"/>
      <c r="QFK45" s="46"/>
      <c r="QFL45" s="46"/>
      <c r="QFM45" s="46"/>
      <c r="QFN45" s="46"/>
      <c r="QFO45" s="46"/>
      <c r="QFP45" s="46"/>
      <c r="QFQ45" s="46"/>
      <c r="QFR45" s="46"/>
      <c r="QFS45" s="46"/>
      <c r="QFT45" s="46"/>
      <c r="QFU45" s="46"/>
      <c r="QFV45" s="46"/>
      <c r="QFW45" s="46"/>
      <c r="QFX45" s="46"/>
      <c r="QFY45" s="46"/>
      <c r="QFZ45" s="46"/>
      <c r="QGA45" s="46"/>
      <c r="QGB45" s="46"/>
      <c r="QGC45" s="46"/>
      <c r="QGD45" s="46"/>
      <c r="QGE45" s="46"/>
      <c r="QGF45" s="46"/>
      <c r="QGG45" s="46"/>
      <c r="QGH45" s="46"/>
      <c r="QGI45" s="46"/>
      <c r="QGJ45" s="46"/>
      <c r="QGK45" s="46"/>
      <c r="QGL45" s="46"/>
      <c r="QGM45" s="46"/>
      <c r="QGN45" s="46"/>
      <c r="QGO45" s="46"/>
      <c r="QGP45" s="46"/>
      <c r="QGQ45" s="46"/>
      <c r="QGR45" s="46"/>
      <c r="QGS45" s="46"/>
      <c r="QGT45" s="46"/>
      <c r="QGU45" s="46"/>
      <c r="QGV45" s="46"/>
      <c r="QGW45" s="46"/>
      <c r="QGX45" s="46"/>
      <c r="QGY45" s="46"/>
      <c r="QGZ45" s="46"/>
      <c r="QHA45" s="46"/>
      <c r="QHB45" s="46"/>
      <c r="QHC45" s="46"/>
      <c r="QHD45" s="46"/>
      <c r="QHE45" s="46"/>
      <c r="QHF45" s="46"/>
      <c r="QHG45" s="46"/>
      <c r="QHH45" s="46"/>
      <c r="QHI45" s="46"/>
      <c r="QHJ45" s="46"/>
      <c r="QHK45" s="46"/>
      <c r="QHL45" s="46"/>
      <c r="QHM45" s="46"/>
      <c r="QHN45" s="46"/>
      <c r="QHO45" s="46"/>
      <c r="QHP45" s="46"/>
      <c r="QHQ45" s="46"/>
      <c r="QHR45" s="46"/>
      <c r="QHS45" s="46"/>
      <c r="QHT45" s="46"/>
      <c r="QHU45" s="46"/>
      <c r="QHV45" s="46"/>
      <c r="QHW45" s="46"/>
      <c r="QHX45" s="46"/>
      <c r="QHY45" s="46"/>
      <c r="QHZ45" s="46"/>
      <c r="QIA45" s="46"/>
      <c r="QIB45" s="46"/>
      <c r="QIC45" s="46"/>
      <c r="QID45" s="46"/>
      <c r="QIE45" s="46"/>
      <c r="QIF45" s="46"/>
      <c r="QIG45" s="46"/>
      <c r="QIH45" s="46"/>
      <c r="QII45" s="46"/>
      <c r="QIJ45" s="46"/>
      <c r="QIK45" s="46"/>
      <c r="QIL45" s="46"/>
      <c r="QIM45" s="46"/>
      <c r="QIN45" s="46"/>
      <c r="QIO45" s="46"/>
      <c r="QIP45" s="46"/>
      <c r="QIQ45" s="46"/>
      <c r="QIR45" s="46"/>
      <c r="QIS45" s="46"/>
      <c r="QIT45" s="46"/>
      <c r="QIU45" s="46"/>
      <c r="QIV45" s="46"/>
      <c r="QIW45" s="46"/>
      <c r="QIX45" s="46"/>
      <c r="QIY45" s="46"/>
      <c r="QIZ45" s="46"/>
      <c r="QJA45" s="46"/>
      <c r="QJB45" s="46"/>
      <c r="QJC45" s="46"/>
      <c r="QJD45" s="46"/>
      <c r="QJE45" s="46"/>
      <c r="QJF45" s="46"/>
      <c r="QJG45" s="46"/>
      <c r="QJH45" s="46"/>
      <c r="QJI45" s="46"/>
      <c r="QJJ45" s="46"/>
      <c r="QJK45" s="46"/>
      <c r="QJL45" s="46"/>
      <c r="QJM45" s="46"/>
      <c r="QJN45" s="46"/>
      <c r="QJO45" s="46"/>
      <c r="QJP45" s="46"/>
      <c r="QJQ45" s="46"/>
      <c r="QJR45" s="46"/>
      <c r="QJS45" s="46"/>
      <c r="QJT45" s="46"/>
      <c r="QJU45" s="46"/>
      <c r="QJV45" s="46"/>
      <c r="QJW45" s="46"/>
      <c r="QJX45" s="46"/>
      <c r="QJY45" s="46"/>
      <c r="QJZ45" s="46"/>
      <c r="QKA45" s="46"/>
      <c r="QKB45" s="46"/>
      <c r="QKC45" s="46"/>
      <c r="QKD45" s="46"/>
      <c r="QKE45" s="46"/>
      <c r="QKF45" s="46"/>
      <c r="QKG45" s="46"/>
      <c r="QKH45" s="46"/>
      <c r="QKI45" s="46"/>
      <c r="QKJ45" s="46"/>
      <c r="QKK45" s="46"/>
      <c r="QKL45" s="46"/>
      <c r="QKM45" s="46"/>
      <c r="QKN45" s="46"/>
      <c r="QKO45" s="46"/>
      <c r="QKP45" s="46"/>
      <c r="QKQ45" s="46"/>
      <c r="QKR45" s="46"/>
      <c r="QKS45" s="46"/>
      <c r="QKT45" s="46"/>
      <c r="QKU45" s="46"/>
      <c r="QKV45" s="46"/>
      <c r="QKW45" s="46"/>
      <c r="QKX45" s="46"/>
      <c r="QKY45" s="46"/>
      <c r="QKZ45" s="46"/>
      <c r="QLA45" s="46"/>
      <c r="QLB45" s="46"/>
      <c r="QLC45" s="46"/>
      <c r="QLD45" s="46"/>
      <c r="QLE45" s="46"/>
      <c r="QLF45" s="46"/>
      <c r="QLG45" s="46"/>
      <c r="QLH45" s="46"/>
      <c r="QLI45" s="46"/>
      <c r="QLJ45" s="46"/>
      <c r="QLK45" s="46"/>
      <c r="QLL45" s="46"/>
      <c r="QLM45" s="46"/>
      <c r="QLN45" s="46"/>
      <c r="QLO45" s="46"/>
      <c r="QLP45" s="46"/>
      <c r="QLQ45" s="46"/>
      <c r="QLR45" s="46"/>
      <c r="QLS45" s="46"/>
      <c r="QLT45" s="46"/>
      <c r="QLU45" s="46"/>
      <c r="QLV45" s="46"/>
      <c r="QLW45" s="46"/>
      <c r="QLX45" s="46"/>
      <c r="QLY45" s="46"/>
      <c r="QLZ45" s="46"/>
      <c r="QMA45" s="46"/>
      <c r="QMB45" s="46"/>
      <c r="QMC45" s="46"/>
      <c r="QMD45" s="46"/>
      <c r="QME45" s="46"/>
      <c r="QMF45" s="46"/>
      <c r="QMG45" s="46"/>
      <c r="QMH45" s="46"/>
      <c r="QMI45" s="46"/>
      <c r="QMJ45" s="46"/>
      <c r="QMK45" s="46"/>
      <c r="QML45" s="46"/>
      <c r="QMM45" s="46"/>
      <c r="QMN45" s="46"/>
      <c r="QMO45" s="46"/>
      <c r="QMP45" s="46"/>
      <c r="QMQ45" s="46"/>
      <c r="QMR45" s="46"/>
      <c r="QMS45" s="46"/>
      <c r="QMT45" s="46"/>
      <c r="QMU45" s="46"/>
      <c r="QMV45" s="46"/>
      <c r="QMW45" s="46"/>
      <c r="QMX45" s="46"/>
      <c r="QMY45" s="46"/>
      <c r="QMZ45" s="46"/>
      <c r="QNA45" s="46"/>
      <c r="QNB45" s="46"/>
      <c r="QNC45" s="46"/>
      <c r="QND45" s="46"/>
      <c r="QNE45" s="46"/>
      <c r="QNF45" s="46"/>
      <c r="QNG45" s="46"/>
      <c r="QNH45" s="46"/>
      <c r="QNI45" s="46"/>
      <c r="QNJ45" s="46"/>
      <c r="QNK45" s="46"/>
      <c r="QNL45" s="46"/>
      <c r="QNM45" s="46"/>
      <c r="QNN45" s="46"/>
      <c r="QNO45" s="46"/>
      <c r="QNP45" s="46"/>
      <c r="QNQ45" s="46"/>
      <c r="QNR45" s="46"/>
      <c r="QNS45" s="46"/>
      <c r="QNT45" s="46"/>
      <c r="QNU45" s="46"/>
      <c r="QNV45" s="46"/>
      <c r="QNW45" s="46"/>
      <c r="QNX45" s="46"/>
      <c r="QNY45" s="46"/>
      <c r="QNZ45" s="46"/>
      <c r="QOA45" s="46"/>
      <c r="QOB45" s="46"/>
      <c r="QOC45" s="46"/>
      <c r="QOD45" s="46"/>
      <c r="QOE45" s="46"/>
      <c r="QOF45" s="46"/>
      <c r="QOG45" s="46"/>
      <c r="QOH45" s="46"/>
      <c r="QOI45" s="46"/>
      <c r="QOJ45" s="46"/>
      <c r="QOK45" s="46"/>
      <c r="QOL45" s="46"/>
      <c r="QOM45" s="46"/>
      <c r="QON45" s="46"/>
      <c r="QOO45" s="46"/>
      <c r="QOP45" s="46"/>
      <c r="QOQ45" s="46"/>
      <c r="QOR45" s="46"/>
      <c r="QOS45" s="46"/>
      <c r="QOT45" s="46"/>
      <c r="QOU45" s="46"/>
      <c r="QOV45" s="46"/>
      <c r="QOW45" s="46"/>
      <c r="QOX45" s="46"/>
      <c r="QOY45" s="46"/>
      <c r="QOZ45" s="46"/>
      <c r="QPA45" s="46"/>
      <c r="QPB45" s="46"/>
      <c r="QPC45" s="46"/>
      <c r="QPD45" s="46"/>
      <c r="QPE45" s="46"/>
      <c r="QPF45" s="46"/>
      <c r="QPG45" s="46"/>
      <c r="QPH45" s="46"/>
      <c r="QPI45" s="46"/>
      <c r="QPJ45" s="46"/>
      <c r="QPK45" s="46"/>
      <c r="QPL45" s="46"/>
      <c r="QPM45" s="46"/>
      <c r="QPN45" s="46"/>
      <c r="QPO45" s="46"/>
      <c r="QPP45" s="46"/>
      <c r="QPQ45" s="46"/>
      <c r="QPR45" s="46"/>
      <c r="QPS45" s="46"/>
      <c r="QPT45" s="46"/>
      <c r="QPU45" s="46"/>
      <c r="QPV45" s="46"/>
      <c r="QPW45" s="46"/>
      <c r="QPX45" s="46"/>
      <c r="QPY45" s="46"/>
      <c r="QPZ45" s="46"/>
      <c r="QQA45" s="46"/>
      <c r="QQB45" s="46"/>
      <c r="QQC45" s="46"/>
      <c r="QQD45" s="46"/>
      <c r="QQE45" s="46"/>
      <c r="QQF45" s="46"/>
      <c r="QQG45" s="46"/>
      <c r="QQH45" s="46"/>
      <c r="QQI45" s="46"/>
      <c r="QQJ45" s="46"/>
      <c r="QQK45" s="46"/>
      <c r="QQL45" s="46"/>
      <c r="QQM45" s="46"/>
      <c r="QQN45" s="46"/>
      <c r="QQO45" s="46"/>
      <c r="QQP45" s="46"/>
      <c r="QQQ45" s="46"/>
      <c r="QQR45" s="46"/>
      <c r="QQS45" s="46"/>
      <c r="QQT45" s="46"/>
      <c r="QQU45" s="46"/>
      <c r="QQV45" s="46"/>
      <c r="QQW45" s="46"/>
      <c r="QQX45" s="46"/>
      <c r="QQY45" s="46"/>
      <c r="QQZ45" s="46"/>
      <c r="QRA45" s="46"/>
      <c r="QRB45" s="46"/>
      <c r="QRC45" s="46"/>
      <c r="QRD45" s="46"/>
      <c r="QRE45" s="46"/>
      <c r="QRF45" s="46"/>
      <c r="QRG45" s="46"/>
      <c r="QRH45" s="46"/>
      <c r="QRI45" s="46"/>
      <c r="QRJ45" s="46"/>
      <c r="QRK45" s="46"/>
      <c r="QRL45" s="46"/>
      <c r="QRM45" s="46"/>
      <c r="QRN45" s="46"/>
      <c r="QRO45" s="46"/>
      <c r="QRP45" s="46"/>
      <c r="QRQ45" s="46"/>
      <c r="QRR45" s="46"/>
      <c r="QRS45" s="46"/>
      <c r="QRT45" s="46"/>
      <c r="QRU45" s="46"/>
      <c r="QRV45" s="46"/>
      <c r="QRW45" s="46"/>
      <c r="QRX45" s="46"/>
      <c r="QRY45" s="46"/>
      <c r="QRZ45" s="46"/>
      <c r="QSA45" s="46"/>
      <c r="QSB45" s="46"/>
      <c r="QSC45" s="46"/>
      <c r="QSD45" s="46"/>
      <c r="QSE45" s="46"/>
      <c r="QSF45" s="46"/>
      <c r="QSG45" s="46"/>
      <c r="QSH45" s="46"/>
      <c r="QSI45" s="46"/>
      <c r="QSJ45" s="46"/>
      <c r="QSK45" s="46"/>
      <c r="QSL45" s="46"/>
      <c r="QSM45" s="46"/>
      <c r="QSN45" s="46"/>
      <c r="QSO45" s="46"/>
      <c r="QSP45" s="46"/>
      <c r="QSQ45" s="46"/>
      <c r="QSR45" s="46"/>
      <c r="QSS45" s="46"/>
      <c r="QST45" s="46"/>
      <c r="QSU45" s="46"/>
      <c r="QSV45" s="46"/>
      <c r="QSW45" s="46"/>
      <c r="QSX45" s="46"/>
      <c r="QSY45" s="46"/>
      <c r="QSZ45" s="46"/>
      <c r="QTA45" s="46"/>
      <c r="QTB45" s="46"/>
      <c r="QTC45" s="46"/>
      <c r="QTD45" s="46"/>
      <c r="QTE45" s="46"/>
      <c r="QTF45" s="46"/>
      <c r="QTG45" s="46"/>
      <c r="QTH45" s="46"/>
      <c r="QTI45" s="46"/>
      <c r="QTJ45" s="46"/>
      <c r="QTK45" s="46"/>
      <c r="QTL45" s="46"/>
      <c r="QTM45" s="46"/>
      <c r="QTN45" s="46"/>
      <c r="QTO45" s="46"/>
      <c r="QTP45" s="46"/>
      <c r="QTQ45" s="46"/>
      <c r="QTR45" s="46"/>
      <c r="QTS45" s="46"/>
      <c r="QTT45" s="46"/>
      <c r="QTU45" s="46"/>
      <c r="QTV45" s="46"/>
      <c r="QTW45" s="46"/>
      <c r="QTX45" s="46"/>
      <c r="QTY45" s="46"/>
      <c r="QTZ45" s="46"/>
      <c r="QUA45" s="46"/>
      <c r="QUB45" s="46"/>
      <c r="QUC45" s="46"/>
      <c r="QUD45" s="46"/>
      <c r="QUE45" s="46"/>
      <c r="QUF45" s="46"/>
      <c r="QUG45" s="46"/>
      <c r="QUH45" s="46"/>
      <c r="QUI45" s="46"/>
      <c r="QUJ45" s="46"/>
      <c r="QUK45" s="46"/>
      <c r="QUL45" s="46"/>
      <c r="QUM45" s="46"/>
      <c r="QUN45" s="46"/>
      <c r="QUO45" s="46"/>
      <c r="QUP45" s="46"/>
      <c r="QUQ45" s="46"/>
      <c r="QUR45" s="46"/>
      <c r="QUS45" s="46"/>
      <c r="QUT45" s="46"/>
      <c r="QUU45" s="46"/>
      <c r="QUV45" s="46"/>
      <c r="QUW45" s="46"/>
      <c r="QUX45" s="46"/>
      <c r="QUY45" s="46"/>
      <c r="QUZ45" s="46"/>
      <c r="QVA45" s="46"/>
      <c r="QVB45" s="46"/>
      <c r="QVC45" s="46"/>
      <c r="QVD45" s="46"/>
      <c r="QVE45" s="46"/>
      <c r="QVF45" s="46"/>
      <c r="QVG45" s="46"/>
      <c r="QVH45" s="46"/>
      <c r="QVI45" s="46"/>
      <c r="QVJ45" s="46"/>
      <c r="QVK45" s="46"/>
      <c r="QVL45" s="46"/>
      <c r="QVM45" s="46"/>
      <c r="QVN45" s="46"/>
      <c r="QVO45" s="46"/>
      <c r="QVP45" s="46"/>
      <c r="QVQ45" s="46"/>
      <c r="QVR45" s="46"/>
      <c r="QVS45" s="46"/>
      <c r="QVT45" s="46"/>
      <c r="QVU45" s="46"/>
      <c r="QVV45" s="46"/>
      <c r="QVW45" s="46"/>
      <c r="QVX45" s="46"/>
      <c r="QVY45" s="46"/>
      <c r="QVZ45" s="46"/>
      <c r="QWA45" s="46"/>
      <c r="QWB45" s="46"/>
      <c r="QWC45" s="46"/>
      <c r="QWD45" s="46"/>
      <c r="QWE45" s="46"/>
      <c r="QWF45" s="46"/>
      <c r="QWG45" s="46"/>
      <c r="QWH45" s="46"/>
      <c r="QWI45" s="46"/>
      <c r="QWJ45" s="46"/>
      <c r="QWK45" s="46"/>
      <c r="QWL45" s="46"/>
      <c r="QWM45" s="46"/>
      <c r="QWN45" s="46"/>
      <c r="QWO45" s="46"/>
      <c r="QWP45" s="46"/>
      <c r="QWQ45" s="46"/>
      <c r="QWR45" s="46"/>
      <c r="QWS45" s="46"/>
      <c r="QWT45" s="46"/>
      <c r="QWU45" s="46"/>
      <c r="QWV45" s="46"/>
      <c r="QWW45" s="46"/>
      <c r="QWX45" s="46"/>
      <c r="QWY45" s="46"/>
      <c r="QWZ45" s="46"/>
      <c r="QXA45" s="46"/>
      <c r="QXB45" s="46"/>
      <c r="QXC45" s="46"/>
      <c r="QXD45" s="46"/>
      <c r="QXE45" s="46"/>
      <c r="QXF45" s="46"/>
      <c r="QXG45" s="46"/>
      <c r="QXH45" s="46"/>
      <c r="QXI45" s="46"/>
      <c r="QXJ45" s="46"/>
      <c r="QXK45" s="46"/>
      <c r="QXL45" s="46"/>
      <c r="QXM45" s="46"/>
      <c r="QXN45" s="46"/>
      <c r="QXO45" s="46"/>
      <c r="QXP45" s="46"/>
      <c r="QXQ45" s="46"/>
      <c r="QXR45" s="46"/>
      <c r="QXS45" s="46"/>
      <c r="QXT45" s="46"/>
      <c r="QXU45" s="46"/>
      <c r="QXV45" s="46"/>
      <c r="QXW45" s="46"/>
      <c r="QXX45" s="46"/>
      <c r="QXY45" s="46"/>
      <c r="QXZ45" s="46"/>
      <c r="QYA45" s="46"/>
      <c r="QYB45" s="46"/>
      <c r="QYC45" s="46"/>
      <c r="QYD45" s="46"/>
      <c r="QYE45" s="46"/>
      <c r="QYF45" s="46"/>
      <c r="QYG45" s="46"/>
      <c r="QYH45" s="46"/>
      <c r="QYI45" s="46"/>
      <c r="QYJ45" s="46"/>
      <c r="QYK45" s="46"/>
      <c r="QYL45" s="46"/>
      <c r="QYM45" s="46"/>
      <c r="QYN45" s="46"/>
      <c r="QYO45" s="46"/>
      <c r="QYP45" s="46"/>
      <c r="QYQ45" s="46"/>
      <c r="QYR45" s="46"/>
      <c r="QYS45" s="46"/>
      <c r="QYT45" s="46"/>
      <c r="QYU45" s="46"/>
      <c r="QYV45" s="46"/>
      <c r="QYW45" s="46"/>
      <c r="QYX45" s="46"/>
      <c r="QYY45" s="46"/>
      <c r="QYZ45" s="46"/>
      <c r="QZA45" s="46"/>
      <c r="QZB45" s="46"/>
      <c r="QZC45" s="46"/>
      <c r="QZD45" s="46"/>
      <c r="QZE45" s="46"/>
      <c r="QZF45" s="46"/>
      <c r="QZG45" s="46"/>
      <c r="QZH45" s="46"/>
      <c r="QZI45" s="46"/>
      <c r="QZJ45" s="46"/>
      <c r="QZK45" s="46"/>
      <c r="QZL45" s="46"/>
      <c r="QZM45" s="46"/>
      <c r="QZN45" s="46"/>
      <c r="QZO45" s="46"/>
      <c r="QZP45" s="46"/>
      <c r="QZQ45" s="46"/>
      <c r="QZR45" s="46"/>
      <c r="QZS45" s="46"/>
      <c r="QZT45" s="46"/>
      <c r="QZU45" s="46"/>
      <c r="QZV45" s="46"/>
      <c r="QZW45" s="46"/>
      <c r="QZX45" s="46"/>
      <c r="QZY45" s="46"/>
      <c r="QZZ45" s="46"/>
      <c r="RAA45" s="46"/>
      <c r="RAB45" s="46"/>
      <c r="RAC45" s="46"/>
      <c r="RAD45" s="46"/>
      <c r="RAE45" s="46"/>
      <c r="RAF45" s="46"/>
      <c r="RAG45" s="46"/>
      <c r="RAH45" s="46"/>
      <c r="RAI45" s="46"/>
      <c r="RAJ45" s="46"/>
      <c r="RAK45" s="46"/>
      <c r="RAL45" s="46"/>
      <c r="RAM45" s="46"/>
      <c r="RAN45" s="46"/>
      <c r="RAO45" s="46"/>
      <c r="RAP45" s="46"/>
      <c r="RAQ45" s="46"/>
      <c r="RAR45" s="46"/>
      <c r="RAS45" s="46"/>
      <c r="RAT45" s="46"/>
      <c r="RAU45" s="46"/>
      <c r="RAV45" s="46"/>
      <c r="RAW45" s="46"/>
      <c r="RAX45" s="46"/>
      <c r="RAY45" s="46"/>
      <c r="RAZ45" s="46"/>
      <c r="RBA45" s="46"/>
      <c r="RBB45" s="46"/>
      <c r="RBC45" s="46"/>
      <c r="RBD45" s="46"/>
      <c r="RBE45" s="46"/>
      <c r="RBF45" s="46"/>
      <c r="RBG45" s="46"/>
      <c r="RBH45" s="46"/>
      <c r="RBI45" s="46"/>
      <c r="RBJ45" s="46"/>
      <c r="RBK45" s="46"/>
      <c r="RBL45" s="46"/>
      <c r="RBM45" s="46"/>
      <c r="RBN45" s="46"/>
      <c r="RBO45" s="46"/>
      <c r="RBP45" s="46"/>
      <c r="RBQ45" s="46"/>
      <c r="RBR45" s="46"/>
      <c r="RBS45" s="46"/>
      <c r="RBT45" s="46"/>
      <c r="RBU45" s="46"/>
      <c r="RBV45" s="46"/>
      <c r="RBW45" s="46"/>
      <c r="RBX45" s="46"/>
      <c r="RBY45" s="46"/>
      <c r="RBZ45" s="46"/>
      <c r="RCA45" s="46"/>
      <c r="RCB45" s="46"/>
      <c r="RCC45" s="46"/>
      <c r="RCD45" s="46"/>
      <c r="RCE45" s="46"/>
      <c r="RCF45" s="46"/>
      <c r="RCG45" s="46"/>
      <c r="RCH45" s="46"/>
      <c r="RCI45" s="46"/>
      <c r="RCJ45" s="46"/>
      <c r="RCK45" s="46"/>
      <c r="RCL45" s="46"/>
      <c r="RCM45" s="46"/>
      <c r="RCN45" s="46"/>
      <c r="RCO45" s="46"/>
      <c r="RCP45" s="46"/>
      <c r="RCQ45" s="46"/>
      <c r="RCR45" s="46"/>
      <c r="RCS45" s="46"/>
      <c r="RCT45" s="46"/>
      <c r="RCU45" s="46"/>
      <c r="RCV45" s="46"/>
      <c r="RCW45" s="46"/>
      <c r="RCX45" s="46"/>
      <c r="RCY45" s="46"/>
      <c r="RCZ45" s="46"/>
      <c r="RDA45" s="46"/>
      <c r="RDB45" s="46"/>
      <c r="RDC45" s="46"/>
      <c r="RDD45" s="46"/>
      <c r="RDE45" s="46"/>
      <c r="RDF45" s="46"/>
      <c r="RDG45" s="46"/>
      <c r="RDH45" s="46"/>
      <c r="RDI45" s="46"/>
      <c r="RDJ45" s="46"/>
      <c r="RDK45" s="46"/>
      <c r="RDL45" s="46"/>
      <c r="RDM45" s="46"/>
      <c r="RDN45" s="46"/>
      <c r="RDO45" s="46"/>
      <c r="RDP45" s="46"/>
      <c r="RDQ45" s="46"/>
      <c r="RDR45" s="46"/>
      <c r="RDS45" s="46"/>
      <c r="RDT45" s="46"/>
      <c r="RDU45" s="46"/>
      <c r="RDV45" s="46"/>
      <c r="RDW45" s="46"/>
      <c r="RDX45" s="46"/>
      <c r="RDY45" s="46"/>
      <c r="RDZ45" s="46"/>
      <c r="REA45" s="46"/>
      <c r="REB45" s="46"/>
      <c r="REC45" s="46"/>
      <c r="RED45" s="46"/>
      <c r="REE45" s="46"/>
      <c r="REF45" s="46"/>
      <c r="REG45" s="46"/>
      <c r="REH45" s="46"/>
      <c r="REI45" s="46"/>
      <c r="REJ45" s="46"/>
      <c r="REK45" s="46"/>
      <c r="REL45" s="46"/>
      <c r="REM45" s="46"/>
      <c r="REN45" s="46"/>
      <c r="REO45" s="46"/>
      <c r="REP45" s="46"/>
      <c r="REQ45" s="46"/>
      <c r="RER45" s="46"/>
      <c r="RES45" s="46"/>
      <c r="RET45" s="46"/>
      <c r="REU45" s="46"/>
      <c r="REV45" s="46"/>
      <c r="REW45" s="46"/>
      <c r="REX45" s="46"/>
      <c r="REY45" s="46"/>
      <c r="REZ45" s="46"/>
      <c r="RFA45" s="46"/>
      <c r="RFB45" s="46"/>
      <c r="RFC45" s="46"/>
      <c r="RFD45" s="46"/>
      <c r="RFE45" s="46"/>
      <c r="RFF45" s="46"/>
      <c r="RFG45" s="46"/>
      <c r="RFH45" s="46"/>
      <c r="RFI45" s="46"/>
      <c r="RFJ45" s="46"/>
      <c r="RFK45" s="46"/>
      <c r="RFL45" s="46"/>
      <c r="RFM45" s="46"/>
      <c r="RFN45" s="46"/>
      <c r="RFO45" s="46"/>
      <c r="RFP45" s="46"/>
      <c r="RFQ45" s="46"/>
      <c r="RFR45" s="46"/>
      <c r="RFS45" s="46"/>
      <c r="RFT45" s="46"/>
      <c r="RFU45" s="46"/>
      <c r="RFV45" s="46"/>
      <c r="RFW45" s="46"/>
      <c r="RFX45" s="46"/>
      <c r="RFY45" s="46"/>
      <c r="RFZ45" s="46"/>
      <c r="RGA45" s="46"/>
      <c r="RGB45" s="46"/>
      <c r="RGC45" s="46"/>
      <c r="RGD45" s="46"/>
      <c r="RGE45" s="46"/>
      <c r="RGF45" s="46"/>
      <c r="RGG45" s="46"/>
      <c r="RGH45" s="46"/>
      <c r="RGI45" s="46"/>
      <c r="RGJ45" s="46"/>
      <c r="RGK45" s="46"/>
      <c r="RGL45" s="46"/>
      <c r="RGM45" s="46"/>
      <c r="RGN45" s="46"/>
      <c r="RGO45" s="46"/>
      <c r="RGP45" s="46"/>
      <c r="RGQ45" s="46"/>
      <c r="RGR45" s="46"/>
      <c r="RGS45" s="46"/>
      <c r="RGT45" s="46"/>
      <c r="RGU45" s="46"/>
      <c r="RGV45" s="46"/>
      <c r="RGW45" s="46"/>
      <c r="RGX45" s="46"/>
      <c r="RGY45" s="46"/>
      <c r="RGZ45" s="46"/>
      <c r="RHA45" s="46"/>
      <c r="RHB45" s="46"/>
      <c r="RHC45" s="46"/>
      <c r="RHD45" s="46"/>
      <c r="RHE45" s="46"/>
      <c r="RHF45" s="46"/>
      <c r="RHG45" s="46"/>
      <c r="RHH45" s="46"/>
      <c r="RHI45" s="46"/>
      <c r="RHJ45" s="46"/>
      <c r="RHK45" s="46"/>
      <c r="RHL45" s="46"/>
      <c r="RHM45" s="46"/>
      <c r="RHN45" s="46"/>
      <c r="RHO45" s="46"/>
      <c r="RHP45" s="46"/>
      <c r="RHQ45" s="46"/>
      <c r="RHR45" s="46"/>
      <c r="RHS45" s="46"/>
      <c r="RHT45" s="46"/>
      <c r="RHU45" s="46"/>
      <c r="RHV45" s="46"/>
      <c r="RHW45" s="46"/>
      <c r="RHX45" s="46"/>
      <c r="RHY45" s="46"/>
      <c r="RHZ45" s="46"/>
      <c r="RIA45" s="46"/>
      <c r="RIB45" s="46"/>
      <c r="RIC45" s="46"/>
      <c r="RID45" s="46"/>
      <c r="RIE45" s="46"/>
      <c r="RIF45" s="46"/>
      <c r="RIG45" s="46"/>
      <c r="RIH45" s="46"/>
      <c r="RII45" s="46"/>
      <c r="RIJ45" s="46"/>
      <c r="RIK45" s="46"/>
      <c r="RIL45" s="46"/>
      <c r="RIM45" s="46"/>
      <c r="RIN45" s="46"/>
      <c r="RIO45" s="46"/>
      <c r="RIP45" s="46"/>
      <c r="RIQ45" s="46"/>
      <c r="RIR45" s="46"/>
      <c r="RIS45" s="46"/>
      <c r="RIT45" s="46"/>
      <c r="RIU45" s="46"/>
      <c r="RIV45" s="46"/>
      <c r="RIW45" s="46"/>
      <c r="RIX45" s="46"/>
      <c r="RIY45" s="46"/>
      <c r="RIZ45" s="46"/>
      <c r="RJA45" s="46"/>
      <c r="RJB45" s="46"/>
      <c r="RJC45" s="46"/>
      <c r="RJD45" s="46"/>
      <c r="RJE45" s="46"/>
      <c r="RJF45" s="46"/>
      <c r="RJG45" s="46"/>
      <c r="RJH45" s="46"/>
      <c r="RJI45" s="46"/>
      <c r="RJJ45" s="46"/>
      <c r="RJK45" s="46"/>
      <c r="RJL45" s="46"/>
      <c r="RJM45" s="46"/>
      <c r="RJN45" s="46"/>
      <c r="RJO45" s="46"/>
      <c r="RJP45" s="46"/>
      <c r="RJQ45" s="46"/>
      <c r="RJR45" s="46"/>
      <c r="RJS45" s="46"/>
      <c r="RJT45" s="46"/>
      <c r="RJU45" s="46"/>
      <c r="RJV45" s="46"/>
      <c r="RJW45" s="46"/>
      <c r="RJX45" s="46"/>
      <c r="RJY45" s="46"/>
      <c r="RJZ45" s="46"/>
      <c r="RKA45" s="46"/>
      <c r="RKB45" s="46"/>
      <c r="RKC45" s="46"/>
      <c r="RKD45" s="46"/>
      <c r="RKE45" s="46"/>
      <c r="RKF45" s="46"/>
      <c r="RKG45" s="46"/>
      <c r="RKH45" s="46"/>
      <c r="RKI45" s="46"/>
      <c r="RKJ45" s="46"/>
      <c r="RKK45" s="46"/>
      <c r="RKL45" s="46"/>
      <c r="RKM45" s="46"/>
      <c r="RKN45" s="46"/>
      <c r="RKO45" s="46"/>
      <c r="RKP45" s="46"/>
      <c r="RKQ45" s="46"/>
      <c r="RKR45" s="46"/>
      <c r="RKS45" s="46"/>
      <c r="RKT45" s="46"/>
      <c r="RKU45" s="46"/>
      <c r="RKV45" s="46"/>
      <c r="RKW45" s="46"/>
      <c r="RKX45" s="46"/>
      <c r="RKY45" s="46"/>
      <c r="RKZ45" s="46"/>
      <c r="RLA45" s="46"/>
      <c r="RLB45" s="46"/>
      <c r="RLC45" s="46"/>
      <c r="RLD45" s="46"/>
      <c r="RLE45" s="46"/>
      <c r="RLF45" s="46"/>
      <c r="RLG45" s="46"/>
      <c r="RLH45" s="46"/>
      <c r="RLI45" s="46"/>
      <c r="RLJ45" s="46"/>
      <c r="RLK45" s="46"/>
      <c r="RLL45" s="46"/>
      <c r="RLM45" s="46"/>
      <c r="RLN45" s="46"/>
      <c r="RLO45" s="46"/>
      <c r="RLP45" s="46"/>
      <c r="RLQ45" s="46"/>
      <c r="RLR45" s="46"/>
      <c r="RLS45" s="46"/>
      <c r="RLT45" s="46"/>
      <c r="RLU45" s="46"/>
      <c r="RLV45" s="46"/>
      <c r="RLW45" s="46"/>
      <c r="RLX45" s="46"/>
      <c r="RLY45" s="46"/>
      <c r="RLZ45" s="46"/>
      <c r="RMA45" s="46"/>
      <c r="RMB45" s="46"/>
      <c r="RMC45" s="46"/>
      <c r="RMD45" s="46"/>
      <c r="RME45" s="46"/>
      <c r="RMF45" s="46"/>
      <c r="RMG45" s="46"/>
      <c r="RMH45" s="46"/>
      <c r="RMI45" s="46"/>
      <c r="RMJ45" s="46"/>
      <c r="RMK45" s="46"/>
      <c r="RML45" s="46"/>
      <c r="RMM45" s="46"/>
      <c r="RMN45" s="46"/>
      <c r="RMO45" s="46"/>
      <c r="RMP45" s="46"/>
      <c r="RMQ45" s="46"/>
      <c r="RMR45" s="46"/>
      <c r="RMS45" s="46"/>
      <c r="RMT45" s="46"/>
      <c r="RMU45" s="46"/>
      <c r="RMV45" s="46"/>
      <c r="RMW45" s="46"/>
      <c r="RMX45" s="46"/>
      <c r="RMY45" s="46"/>
      <c r="RMZ45" s="46"/>
      <c r="RNA45" s="46"/>
      <c r="RNB45" s="46"/>
      <c r="RNC45" s="46"/>
      <c r="RND45" s="46"/>
      <c r="RNE45" s="46"/>
      <c r="RNF45" s="46"/>
      <c r="RNG45" s="46"/>
      <c r="RNH45" s="46"/>
      <c r="RNI45" s="46"/>
      <c r="RNJ45" s="46"/>
      <c r="RNK45" s="46"/>
      <c r="RNL45" s="46"/>
      <c r="RNM45" s="46"/>
      <c r="RNN45" s="46"/>
      <c r="RNO45" s="46"/>
      <c r="RNP45" s="46"/>
      <c r="RNQ45" s="46"/>
      <c r="RNR45" s="46"/>
      <c r="RNS45" s="46"/>
      <c r="RNT45" s="46"/>
      <c r="RNU45" s="46"/>
      <c r="RNV45" s="46"/>
      <c r="RNW45" s="46"/>
      <c r="RNX45" s="46"/>
      <c r="RNY45" s="46"/>
      <c r="RNZ45" s="46"/>
      <c r="ROA45" s="46"/>
      <c r="ROB45" s="46"/>
      <c r="ROC45" s="46"/>
      <c r="ROD45" s="46"/>
      <c r="ROE45" s="46"/>
      <c r="ROF45" s="46"/>
      <c r="ROG45" s="46"/>
      <c r="ROH45" s="46"/>
      <c r="ROI45" s="46"/>
      <c r="ROJ45" s="46"/>
      <c r="ROK45" s="46"/>
      <c r="ROL45" s="46"/>
      <c r="ROM45" s="46"/>
      <c r="RON45" s="46"/>
      <c r="ROO45" s="46"/>
      <c r="ROP45" s="46"/>
      <c r="ROQ45" s="46"/>
      <c r="ROR45" s="46"/>
      <c r="ROS45" s="46"/>
      <c r="ROT45" s="46"/>
      <c r="ROU45" s="46"/>
      <c r="ROV45" s="46"/>
      <c r="ROW45" s="46"/>
      <c r="ROX45" s="46"/>
      <c r="ROY45" s="46"/>
      <c r="ROZ45" s="46"/>
      <c r="RPA45" s="46"/>
      <c r="RPB45" s="46"/>
      <c r="RPC45" s="46"/>
      <c r="RPD45" s="46"/>
      <c r="RPE45" s="46"/>
      <c r="RPF45" s="46"/>
      <c r="RPG45" s="46"/>
      <c r="RPH45" s="46"/>
      <c r="RPI45" s="46"/>
      <c r="RPJ45" s="46"/>
      <c r="RPK45" s="46"/>
      <c r="RPL45" s="46"/>
      <c r="RPM45" s="46"/>
      <c r="RPN45" s="46"/>
      <c r="RPO45" s="46"/>
      <c r="RPP45" s="46"/>
      <c r="RPQ45" s="46"/>
      <c r="RPR45" s="46"/>
      <c r="RPS45" s="46"/>
      <c r="RPT45" s="46"/>
      <c r="RPU45" s="46"/>
      <c r="RPV45" s="46"/>
      <c r="RPW45" s="46"/>
      <c r="RPX45" s="46"/>
      <c r="RPY45" s="46"/>
      <c r="RPZ45" s="46"/>
      <c r="RQA45" s="46"/>
      <c r="RQB45" s="46"/>
      <c r="RQC45" s="46"/>
      <c r="RQD45" s="46"/>
      <c r="RQE45" s="46"/>
      <c r="RQF45" s="46"/>
      <c r="RQG45" s="46"/>
      <c r="RQH45" s="46"/>
      <c r="RQI45" s="46"/>
      <c r="RQJ45" s="46"/>
      <c r="RQK45" s="46"/>
      <c r="RQL45" s="46"/>
      <c r="RQM45" s="46"/>
      <c r="RQN45" s="46"/>
      <c r="RQO45" s="46"/>
      <c r="RQP45" s="46"/>
      <c r="RQQ45" s="46"/>
      <c r="RQR45" s="46"/>
      <c r="RQS45" s="46"/>
      <c r="RQT45" s="46"/>
      <c r="RQU45" s="46"/>
      <c r="RQV45" s="46"/>
      <c r="RQW45" s="46"/>
      <c r="RQX45" s="46"/>
      <c r="RQY45" s="46"/>
      <c r="RQZ45" s="46"/>
      <c r="RRA45" s="46"/>
      <c r="RRB45" s="46"/>
      <c r="RRC45" s="46"/>
      <c r="RRD45" s="46"/>
      <c r="RRE45" s="46"/>
      <c r="RRF45" s="46"/>
      <c r="RRG45" s="46"/>
      <c r="RRH45" s="46"/>
      <c r="RRI45" s="46"/>
      <c r="RRJ45" s="46"/>
      <c r="RRK45" s="46"/>
      <c r="RRL45" s="46"/>
      <c r="RRM45" s="46"/>
      <c r="RRN45" s="46"/>
      <c r="RRO45" s="46"/>
      <c r="RRP45" s="46"/>
      <c r="RRQ45" s="46"/>
      <c r="RRR45" s="46"/>
      <c r="RRS45" s="46"/>
      <c r="RRT45" s="46"/>
      <c r="RRU45" s="46"/>
      <c r="RRV45" s="46"/>
      <c r="RRW45" s="46"/>
      <c r="RRX45" s="46"/>
      <c r="RRY45" s="46"/>
      <c r="RRZ45" s="46"/>
      <c r="RSA45" s="46"/>
      <c r="RSB45" s="46"/>
      <c r="RSC45" s="46"/>
      <c r="RSD45" s="46"/>
      <c r="RSE45" s="46"/>
      <c r="RSF45" s="46"/>
      <c r="RSG45" s="46"/>
      <c r="RSH45" s="46"/>
      <c r="RSI45" s="46"/>
      <c r="RSJ45" s="46"/>
      <c r="RSK45" s="46"/>
      <c r="RSL45" s="46"/>
      <c r="RSM45" s="46"/>
      <c r="RSN45" s="46"/>
      <c r="RSO45" s="46"/>
      <c r="RSP45" s="46"/>
      <c r="RSQ45" s="46"/>
      <c r="RSR45" s="46"/>
      <c r="RSS45" s="46"/>
      <c r="RST45" s="46"/>
      <c r="RSU45" s="46"/>
      <c r="RSV45" s="46"/>
      <c r="RSW45" s="46"/>
      <c r="RSX45" s="46"/>
      <c r="RSY45" s="46"/>
      <c r="RSZ45" s="46"/>
      <c r="RTA45" s="46"/>
      <c r="RTB45" s="46"/>
      <c r="RTC45" s="46"/>
      <c r="RTD45" s="46"/>
      <c r="RTE45" s="46"/>
      <c r="RTF45" s="46"/>
      <c r="RTG45" s="46"/>
      <c r="RTH45" s="46"/>
      <c r="RTI45" s="46"/>
      <c r="RTJ45" s="46"/>
      <c r="RTK45" s="46"/>
      <c r="RTL45" s="46"/>
      <c r="RTM45" s="46"/>
      <c r="RTN45" s="46"/>
      <c r="RTO45" s="46"/>
      <c r="RTP45" s="46"/>
      <c r="RTQ45" s="46"/>
      <c r="RTR45" s="46"/>
      <c r="RTS45" s="46"/>
      <c r="RTT45" s="46"/>
      <c r="RTU45" s="46"/>
      <c r="RTV45" s="46"/>
      <c r="RTW45" s="46"/>
      <c r="RTX45" s="46"/>
      <c r="RTY45" s="46"/>
      <c r="RTZ45" s="46"/>
      <c r="RUA45" s="46"/>
      <c r="RUB45" s="46"/>
      <c r="RUC45" s="46"/>
      <c r="RUD45" s="46"/>
      <c r="RUE45" s="46"/>
      <c r="RUF45" s="46"/>
      <c r="RUG45" s="46"/>
      <c r="RUH45" s="46"/>
      <c r="RUI45" s="46"/>
      <c r="RUJ45" s="46"/>
      <c r="RUK45" s="46"/>
      <c r="RUL45" s="46"/>
      <c r="RUM45" s="46"/>
      <c r="RUN45" s="46"/>
      <c r="RUO45" s="46"/>
      <c r="RUP45" s="46"/>
      <c r="RUQ45" s="46"/>
      <c r="RUR45" s="46"/>
      <c r="RUS45" s="46"/>
      <c r="RUT45" s="46"/>
      <c r="RUU45" s="46"/>
      <c r="RUV45" s="46"/>
      <c r="RUW45" s="46"/>
      <c r="RUX45" s="46"/>
      <c r="RUY45" s="46"/>
      <c r="RUZ45" s="46"/>
      <c r="RVA45" s="46"/>
      <c r="RVB45" s="46"/>
      <c r="RVC45" s="46"/>
      <c r="RVD45" s="46"/>
      <c r="RVE45" s="46"/>
      <c r="RVF45" s="46"/>
      <c r="RVG45" s="46"/>
      <c r="RVH45" s="46"/>
      <c r="RVI45" s="46"/>
      <c r="RVJ45" s="46"/>
      <c r="RVK45" s="46"/>
      <c r="RVL45" s="46"/>
      <c r="RVM45" s="46"/>
      <c r="RVN45" s="46"/>
      <c r="RVO45" s="46"/>
      <c r="RVP45" s="46"/>
      <c r="RVQ45" s="46"/>
      <c r="RVR45" s="46"/>
      <c r="RVS45" s="46"/>
      <c r="RVT45" s="46"/>
      <c r="RVU45" s="46"/>
      <c r="RVV45" s="46"/>
      <c r="RVW45" s="46"/>
      <c r="RVX45" s="46"/>
      <c r="RVY45" s="46"/>
      <c r="RVZ45" s="46"/>
      <c r="RWA45" s="46"/>
      <c r="RWB45" s="46"/>
      <c r="RWC45" s="46"/>
      <c r="RWD45" s="46"/>
      <c r="RWE45" s="46"/>
      <c r="RWF45" s="46"/>
      <c r="RWG45" s="46"/>
      <c r="RWH45" s="46"/>
      <c r="RWI45" s="46"/>
      <c r="RWJ45" s="46"/>
      <c r="RWK45" s="46"/>
      <c r="RWL45" s="46"/>
      <c r="RWM45" s="46"/>
      <c r="RWN45" s="46"/>
      <c r="RWO45" s="46"/>
      <c r="RWP45" s="46"/>
      <c r="RWQ45" s="46"/>
      <c r="RWR45" s="46"/>
      <c r="RWS45" s="46"/>
      <c r="RWT45" s="46"/>
      <c r="RWU45" s="46"/>
      <c r="RWV45" s="46"/>
      <c r="RWW45" s="46"/>
      <c r="RWX45" s="46"/>
      <c r="RWY45" s="46"/>
      <c r="RWZ45" s="46"/>
      <c r="RXA45" s="46"/>
      <c r="RXB45" s="46"/>
      <c r="RXC45" s="46"/>
      <c r="RXD45" s="46"/>
      <c r="RXE45" s="46"/>
      <c r="RXF45" s="46"/>
      <c r="RXG45" s="46"/>
      <c r="RXH45" s="46"/>
      <c r="RXI45" s="46"/>
      <c r="RXJ45" s="46"/>
      <c r="RXK45" s="46"/>
      <c r="RXL45" s="46"/>
      <c r="RXM45" s="46"/>
      <c r="RXN45" s="46"/>
      <c r="RXO45" s="46"/>
      <c r="RXP45" s="46"/>
      <c r="RXQ45" s="46"/>
      <c r="RXR45" s="46"/>
      <c r="RXS45" s="46"/>
      <c r="RXT45" s="46"/>
      <c r="RXU45" s="46"/>
      <c r="RXV45" s="46"/>
      <c r="RXW45" s="46"/>
      <c r="RXX45" s="46"/>
      <c r="RXY45" s="46"/>
      <c r="RXZ45" s="46"/>
      <c r="RYA45" s="46"/>
      <c r="RYB45" s="46"/>
      <c r="RYC45" s="46"/>
      <c r="RYD45" s="46"/>
      <c r="RYE45" s="46"/>
      <c r="RYF45" s="46"/>
      <c r="RYG45" s="46"/>
      <c r="RYH45" s="46"/>
      <c r="RYI45" s="46"/>
      <c r="RYJ45" s="46"/>
      <c r="RYK45" s="46"/>
      <c r="RYL45" s="46"/>
      <c r="RYM45" s="46"/>
      <c r="RYN45" s="46"/>
      <c r="RYO45" s="46"/>
      <c r="RYP45" s="46"/>
      <c r="RYQ45" s="46"/>
      <c r="RYR45" s="46"/>
      <c r="RYS45" s="46"/>
      <c r="RYT45" s="46"/>
      <c r="RYU45" s="46"/>
      <c r="RYV45" s="46"/>
      <c r="RYW45" s="46"/>
      <c r="RYX45" s="46"/>
      <c r="RYY45" s="46"/>
      <c r="RYZ45" s="46"/>
      <c r="RZA45" s="46"/>
      <c r="RZB45" s="46"/>
      <c r="RZC45" s="46"/>
      <c r="RZD45" s="46"/>
      <c r="RZE45" s="46"/>
      <c r="RZF45" s="46"/>
      <c r="RZG45" s="46"/>
      <c r="RZH45" s="46"/>
      <c r="RZI45" s="46"/>
      <c r="RZJ45" s="46"/>
      <c r="RZK45" s="46"/>
      <c r="RZL45" s="46"/>
      <c r="RZM45" s="46"/>
      <c r="RZN45" s="46"/>
      <c r="RZO45" s="46"/>
      <c r="RZP45" s="46"/>
      <c r="RZQ45" s="46"/>
      <c r="RZR45" s="46"/>
      <c r="RZS45" s="46"/>
      <c r="RZT45" s="46"/>
      <c r="RZU45" s="46"/>
      <c r="RZV45" s="46"/>
      <c r="RZW45" s="46"/>
      <c r="RZX45" s="46"/>
      <c r="RZY45" s="46"/>
      <c r="RZZ45" s="46"/>
      <c r="SAA45" s="46"/>
      <c r="SAB45" s="46"/>
      <c r="SAC45" s="46"/>
      <c r="SAD45" s="46"/>
      <c r="SAE45" s="46"/>
      <c r="SAF45" s="46"/>
      <c r="SAG45" s="46"/>
      <c r="SAH45" s="46"/>
      <c r="SAI45" s="46"/>
      <c r="SAJ45" s="46"/>
      <c r="SAK45" s="46"/>
      <c r="SAL45" s="46"/>
      <c r="SAM45" s="46"/>
      <c r="SAN45" s="46"/>
      <c r="SAO45" s="46"/>
      <c r="SAP45" s="46"/>
      <c r="SAQ45" s="46"/>
      <c r="SAR45" s="46"/>
      <c r="SAS45" s="46"/>
      <c r="SAT45" s="46"/>
      <c r="SAU45" s="46"/>
      <c r="SAV45" s="46"/>
      <c r="SAW45" s="46"/>
      <c r="SAX45" s="46"/>
      <c r="SAY45" s="46"/>
      <c r="SAZ45" s="46"/>
      <c r="SBA45" s="46"/>
      <c r="SBB45" s="46"/>
      <c r="SBC45" s="46"/>
      <c r="SBD45" s="46"/>
      <c r="SBE45" s="46"/>
      <c r="SBF45" s="46"/>
      <c r="SBG45" s="46"/>
      <c r="SBH45" s="46"/>
      <c r="SBI45" s="46"/>
      <c r="SBJ45" s="46"/>
      <c r="SBK45" s="46"/>
      <c r="SBL45" s="46"/>
      <c r="SBM45" s="46"/>
      <c r="SBN45" s="46"/>
      <c r="SBO45" s="46"/>
      <c r="SBP45" s="46"/>
      <c r="SBQ45" s="46"/>
      <c r="SBR45" s="46"/>
      <c r="SBS45" s="46"/>
      <c r="SBT45" s="46"/>
      <c r="SBU45" s="46"/>
      <c r="SBV45" s="46"/>
      <c r="SBW45" s="46"/>
      <c r="SBX45" s="46"/>
      <c r="SBY45" s="46"/>
      <c r="SBZ45" s="46"/>
      <c r="SCA45" s="46"/>
      <c r="SCB45" s="46"/>
      <c r="SCC45" s="46"/>
      <c r="SCD45" s="46"/>
      <c r="SCE45" s="46"/>
      <c r="SCF45" s="46"/>
      <c r="SCG45" s="46"/>
      <c r="SCH45" s="46"/>
      <c r="SCI45" s="46"/>
      <c r="SCJ45" s="46"/>
      <c r="SCK45" s="46"/>
      <c r="SCL45" s="46"/>
      <c r="SCM45" s="46"/>
      <c r="SCN45" s="46"/>
      <c r="SCO45" s="46"/>
      <c r="SCP45" s="46"/>
      <c r="SCQ45" s="46"/>
      <c r="SCR45" s="46"/>
      <c r="SCS45" s="46"/>
      <c r="SCT45" s="46"/>
      <c r="SCU45" s="46"/>
      <c r="SCV45" s="46"/>
      <c r="SCW45" s="46"/>
      <c r="SCX45" s="46"/>
      <c r="SCY45" s="46"/>
      <c r="SCZ45" s="46"/>
      <c r="SDA45" s="46"/>
      <c r="SDB45" s="46"/>
      <c r="SDC45" s="46"/>
      <c r="SDD45" s="46"/>
      <c r="SDE45" s="46"/>
      <c r="SDF45" s="46"/>
      <c r="SDG45" s="46"/>
      <c r="SDH45" s="46"/>
      <c r="SDI45" s="46"/>
      <c r="SDJ45" s="46"/>
      <c r="SDK45" s="46"/>
      <c r="SDL45" s="46"/>
      <c r="SDM45" s="46"/>
      <c r="SDN45" s="46"/>
      <c r="SDO45" s="46"/>
      <c r="SDP45" s="46"/>
      <c r="SDQ45" s="46"/>
      <c r="SDR45" s="46"/>
      <c r="SDS45" s="46"/>
      <c r="SDT45" s="46"/>
      <c r="SDU45" s="46"/>
      <c r="SDV45" s="46"/>
      <c r="SDW45" s="46"/>
      <c r="SDX45" s="46"/>
      <c r="SDY45" s="46"/>
      <c r="SDZ45" s="46"/>
      <c r="SEA45" s="46"/>
      <c r="SEB45" s="46"/>
      <c r="SEC45" s="46"/>
      <c r="SED45" s="46"/>
      <c r="SEE45" s="46"/>
      <c r="SEF45" s="46"/>
      <c r="SEG45" s="46"/>
      <c r="SEH45" s="46"/>
      <c r="SEI45" s="46"/>
      <c r="SEJ45" s="46"/>
      <c r="SEK45" s="46"/>
      <c r="SEL45" s="46"/>
      <c r="SEM45" s="46"/>
      <c r="SEN45" s="46"/>
      <c r="SEO45" s="46"/>
      <c r="SEP45" s="46"/>
      <c r="SEQ45" s="46"/>
      <c r="SER45" s="46"/>
      <c r="SES45" s="46"/>
      <c r="SET45" s="46"/>
      <c r="SEU45" s="46"/>
      <c r="SEV45" s="46"/>
      <c r="SEW45" s="46"/>
      <c r="SEX45" s="46"/>
      <c r="SEY45" s="46"/>
      <c r="SEZ45" s="46"/>
      <c r="SFA45" s="46"/>
      <c r="SFB45" s="46"/>
      <c r="SFC45" s="46"/>
      <c r="SFD45" s="46"/>
      <c r="SFE45" s="46"/>
      <c r="SFF45" s="46"/>
      <c r="SFG45" s="46"/>
      <c r="SFH45" s="46"/>
      <c r="SFI45" s="46"/>
      <c r="SFJ45" s="46"/>
      <c r="SFK45" s="46"/>
      <c r="SFL45" s="46"/>
      <c r="SFM45" s="46"/>
      <c r="SFN45" s="46"/>
      <c r="SFO45" s="46"/>
      <c r="SFP45" s="46"/>
      <c r="SFQ45" s="46"/>
      <c r="SFR45" s="46"/>
      <c r="SFS45" s="46"/>
      <c r="SFT45" s="46"/>
      <c r="SFU45" s="46"/>
      <c r="SFV45" s="46"/>
      <c r="SFW45" s="46"/>
      <c r="SFX45" s="46"/>
      <c r="SFY45" s="46"/>
      <c r="SFZ45" s="46"/>
      <c r="SGA45" s="46"/>
      <c r="SGB45" s="46"/>
      <c r="SGC45" s="46"/>
      <c r="SGD45" s="46"/>
      <c r="SGE45" s="46"/>
      <c r="SGF45" s="46"/>
      <c r="SGG45" s="46"/>
      <c r="SGH45" s="46"/>
      <c r="SGI45" s="46"/>
      <c r="SGJ45" s="46"/>
      <c r="SGK45" s="46"/>
      <c r="SGL45" s="46"/>
      <c r="SGM45" s="46"/>
      <c r="SGN45" s="46"/>
      <c r="SGO45" s="46"/>
      <c r="SGP45" s="46"/>
      <c r="SGQ45" s="46"/>
      <c r="SGR45" s="46"/>
      <c r="SGS45" s="46"/>
      <c r="SGT45" s="46"/>
      <c r="SGU45" s="46"/>
      <c r="SGV45" s="46"/>
      <c r="SGW45" s="46"/>
      <c r="SGX45" s="46"/>
      <c r="SGY45" s="46"/>
      <c r="SGZ45" s="46"/>
      <c r="SHA45" s="46"/>
      <c r="SHB45" s="46"/>
      <c r="SHC45" s="46"/>
      <c r="SHD45" s="46"/>
      <c r="SHE45" s="46"/>
      <c r="SHF45" s="46"/>
      <c r="SHG45" s="46"/>
      <c r="SHH45" s="46"/>
      <c r="SHI45" s="46"/>
      <c r="SHJ45" s="46"/>
      <c r="SHK45" s="46"/>
      <c r="SHL45" s="46"/>
      <c r="SHM45" s="46"/>
      <c r="SHN45" s="46"/>
      <c r="SHO45" s="46"/>
      <c r="SHP45" s="46"/>
      <c r="SHQ45" s="46"/>
      <c r="SHR45" s="46"/>
      <c r="SHS45" s="46"/>
      <c r="SHT45" s="46"/>
      <c r="SHU45" s="46"/>
      <c r="SHV45" s="46"/>
      <c r="SHW45" s="46"/>
      <c r="SHX45" s="46"/>
      <c r="SHY45" s="46"/>
      <c r="SHZ45" s="46"/>
      <c r="SIA45" s="46"/>
      <c r="SIB45" s="46"/>
      <c r="SIC45" s="46"/>
      <c r="SID45" s="46"/>
      <c r="SIE45" s="46"/>
      <c r="SIF45" s="46"/>
      <c r="SIG45" s="46"/>
      <c r="SIH45" s="46"/>
      <c r="SII45" s="46"/>
      <c r="SIJ45" s="46"/>
      <c r="SIK45" s="46"/>
      <c r="SIL45" s="46"/>
      <c r="SIM45" s="46"/>
      <c r="SIN45" s="46"/>
      <c r="SIO45" s="46"/>
      <c r="SIP45" s="46"/>
      <c r="SIQ45" s="46"/>
      <c r="SIR45" s="46"/>
      <c r="SIS45" s="46"/>
      <c r="SIT45" s="46"/>
      <c r="SIU45" s="46"/>
      <c r="SIV45" s="46"/>
      <c r="SIW45" s="46"/>
      <c r="SIX45" s="46"/>
      <c r="SIY45" s="46"/>
      <c r="SIZ45" s="46"/>
      <c r="SJA45" s="46"/>
      <c r="SJB45" s="46"/>
      <c r="SJC45" s="46"/>
      <c r="SJD45" s="46"/>
      <c r="SJE45" s="46"/>
      <c r="SJF45" s="46"/>
      <c r="SJG45" s="46"/>
      <c r="SJH45" s="46"/>
      <c r="SJI45" s="46"/>
      <c r="SJJ45" s="46"/>
      <c r="SJK45" s="46"/>
      <c r="SJL45" s="46"/>
      <c r="SJM45" s="46"/>
      <c r="SJN45" s="46"/>
      <c r="SJO45" s="46"/>
      <c r="SJP45" s="46"/>
      <c r="SJQ45" s="46"/>
      <c r="SJR45" s="46"/>
      <c r="SJS45" s="46"/>
      <c r="SJT45" s="46"/>
      <c r="SJU45" s="46"/>
      <c r="SJV45" s="46"/>
      <c r="SJW45" s="46"/>
      <c r="SJX45" s="46"/>
      <c r="SJY45" s="46"/>
      <c r="SJZ45" s="46"/>
      <c r="SKA45" s="46"/>
      <c r="SKB45" s="46"/>
      <c r="SKC45" s="46"/>
      <c r="SKD45" s="46"/>
      <c r="SKE45" s="46"/>
      <c r="SKF45" s="46"/>
      <c r="SKG45" s="46"/>
      <c r="SKH45" s="46"/>
      <c r="SKI45" s="46"/>
      <c r="SKJ45" s="46"/>
      <c r="SKK45" s="46"/>
      <c r="SKL45" s="46"/>
      <c r="SKM45" s="46"/>
      <c r="SKN45" s="46"/>
      <c r="SKO45" s="46"/>
      <c r="SKP45" s="46"/>
      <c r="SKQ45" s="46"/>
      <c r="SKR45" s="46"/>
      <c r="SKS45" s="46"/>
      <c r="SKT45" s="46"/>
      <c r="SKU45" s="46"/>
      <c r="SKV45" s="46"/>
      <c r="SKW45" s="46"/>
      <c r="SKX45" s="46"/>
      <c r="SKY45" s="46"/>
      <c r="SKZ45" s="46"/>
      <c r="SLA45" s="46"/>
      <c r="SLB45" s="46"/>
      <c r="SLC45" s="46"/>
      <c r="SLD45" s="46"/>
      <c r="SLE45" s="46"/>
      <c r="SLF45" s="46"/>
      <c r="SLG45" s="46"/>
      <c r="SLH45" s="46"/>
      <c r="SLI45" s="46"/>
      <c r="SLJ45" s="46"/>
      <c r="SLK45" s="46"/>
      <c r="SLL45" s="46"/>
      <c r="SLM45" s="46"/>
      <c r="SLN45" s="46"/>
      <c r="SLO45" s="46"/>
      <c r="SLP45" s="46"/>
      <c r="SLQ45" s="46"/>
      <c r="SLR45" s="46"/>
      <c r="SLS45" s="46"/>
      <c r="SLT45" s="46"/>
      <c r="SLU45" s="46"/>
      <c r="SLV45" s="46"/>
      <c r="SLW45" s="46"/>
      <c r="SLX45" s="46"/>
      <c r="SLY45" s="46"/>
      <c r="SLZ45" s="46"/>
      <c r="SMA45" s="46"/>
      <c r="SMB45" s="46"/>
      <c r="SMC45" s="46"/>
      <c r="SMD45" s="46"/>
      <c r="SME45" s="46"/>
      <c r="SMF45" s="46"/>
      <c r="SMG45" s="46"/>
      <c r="SMH45" s="46"/>
      <c r="SMI45" s="46"/>
      <c r="SMJ45" s="46"/>
      <c r="SMK45" s="46"/>
      <c r="SML45" s="46"/>
      <c r="SMM45" s="46"/>
      <c r="SMN45" s="46"/>
      <c r="SMO45" s="46"/>
      <c r="SMP45" s="46"/>
      <c r="SMQ45" s="46"/>
      <c r="SMR45" s="46"/>
      <c r="SMS45" s="46"/>
      <c r="SMT45" s="46"/>
      <c r="SMU45" s="46"/>
      <c r="SMV45" s="46"/>
      <c r="SMW45" s="46"/>
      <c r="SMX45" s="46"/>
      <c r="SMY45" s="46"/>
      <c r="SMZ45" s="46"/>
      <c r="SNA45" s="46"/>
      <c r="SNB45" s="46"/>
      <c r="SNC45" s="46"/>
      <c r="SND45" s="46"/>
      <c r="SNE45" s="46"/>
      <c r="SNF45" s="46"/>
      <c r="SNG45" s="46"/>
      <c r="SNH45" s="46"/>
      <c r="SNI45" s="46"/>
      <c r="SNJ45" s="46"/>
      <c r="SNK45" s="46"/>
      <c r="SNL45" s="46"/>
      <c r="SNM45" s="46"/>
      <c r="SNN45" s="46"/>
      <c r="SNO45" s="46"/>
      <c r="SNP45" s="46"/>
      <c r="SNQ45" s="46"/>
      <c r="SNR45" s="46"/>
      <c r="SNS45" s="46"/>
      <c r="SNT45" s="46"/>
      <c r="SNU45" s="46"/>
      <c r="SNV45" s="46"/>
      <c r="SNW45" s="46"/>
      <c r="SNX45" s="46"/>
      <c r="SNY45" s="46"/>
      <c r="SNZ45" s="46"/>
      <c r="SOA45" s="46"/>
      <c r="SOB45" s="46"/>
      <c r="SOC45" s="46"/>
      <c r="SOD45" s="46"/>
      <c r="SOE45" s="46"/>
      <c r="SOF45" s="46"/>
      <c r="SOG45" s="46"/>
      <c r="SOH45" s="46"/>
      <c r="SOI45" s="46"/>
      <c r="SOJ45" s="46"/>
      <c r="SOK45" s="46"/>
      <c r="SOL45" s="46"/>
      <c r="SOM45" s="46"/>
      <c r="SON45" s="46"/>
      <c r="SOO45" s="46"/>
      <c r="SOP45" s="46"/>
      <c r="SOQ45" s="46"/>
      <c r="SOR45" s="46"/>
      <c r="SOS45" s="46"/>
      <c r="SOT45" s="46"/>
      <c r="SOU45" s="46"/>
      <c r="SOV45" s="46"/>
      <c r="SOW45" s="46"/>
      <c r="SOX45" s="46"/>
      <c r="SOY45" s="46"/>
      <c r="SOZ45" s="46"/>
      <c r="SPA45" s="46"/>
      <c r="SPB45" s="46"/>
      <c r="SPC45" s="46"/>
      <c r="SPD45" s="46"/>
      <c r="SPE45" s="46"/>
      <c r="SPF45" s="46"/>
      <c r="SPG45" s="46"/>
      <c r="SPH45" s="46"/>
      <c r="SPI45" s="46"/>
      <c r="SPJ45" s="46"/>
      <c r="SPK45" s="46"/>
      <c r="SPL45" s="46"/>
      <c r="SPM45" s="46"/>
      <c r="SPN45" s="46"/>
      <c r="SPO45" s="46"/>
      <c r="SPP45" s="46"/>
      <c r="SPQ45" s="46"/>
      <c r="SPR45" s="46"/>
      <c r="SPS45" s="46"/>
      <c r="SPT45" s="46"/>
      <c r="SPU45" s="46"/>
      <c r="SPV45" s="46"/>
      <c r="SPW45" s="46"/>
      <c r="SPX45" s="46"/>
      <c r="SPY45" s="46"/>
      <c r="SPZ45" s="46"/>
      <c r="SQA45" s="46"/>
      <c r="SQB45" s="46"/>
      <c r="SQC45" s="46"/>
      <c r="SQD45" s="46"/>
      <c r="SQE45" s="46"/>
      <c r="SQF45" s="46"/>
      <c r="SQG45" s="46"/>
      <c r="SQH45" s="46"/>
      <c r="SQI45" s="46"/>
      <c r="SQJ45" s="46"/>
      <c r="SQK45" s="46"/>
      <c r="SQL45" s="46"/>
      <c r="SQM45" s="46"/>
      <c r="SQN45" s="46"/>
      <c r="SQO45" s="46"/>
      <c r="SQP45" s="46"/>
      <c r="SQQ45" s="46"/>
      <c r="SQR45" s="46"/>
      <c r="SQS45" s="46"/>
      <c r="SQT45" s="46"/>
      <c r="SQU45" s="46"/>
      <c r="SQV45" s="46"/>
      <c r="SQW45" s="46"/>
      <c r="SQX45" s="46"/>
      <c r="SQY45" s="46"/>
      <c r="SQZ45" s="46"/>
      <c r="SRA45" s="46"/>
      <c r="SRB45" s="46"/>
      <c r="SRC45" s="46"/>
      <c r="SRD45" s="46"/>
      <c r="SRE45" s="46"/>
      <c r="SRF45" s="46"/>
      <c r="SRG45" s="46"/>
      <c r="SRH45" s="46"/>
      <c r="SRI45" s="46"/>
      <c r="SRJ45" s="46"/>
      <c r="SRK45" s="46"/>
      <c r="SRL45" s="46"/>
      <c r="SRM45" s="46"/>
      <c r="SRN45" s="46"/>
      <c r="SRO45" s="46"/>
      <c r="SRP45" s="46"/>
      <c r="SRQ45" s="46"/>
      <c r="SRR45" s="46"/>
      <c r="SRS45" s="46"/>
      <c r="SRT45" s="46"/>
      <c r="SRU45" s="46"/>
      <c r="SRV45" s="46"/>
      <c r="SRW45" s="46"/>
      <c r="SRX45" s="46"/>
      <c r="SRY45" s="46"/>
      <c r="SRZ45" s="46"/>
      <c r="SSA45" s="46"/>
      <c r="SSB45" s="46"/>
      <c r="SSC45" s="46"/>
      <c r="SSD45" s="46"/>
      <c r="SSE45" s="46"/>
      <c r="SSF45" s="46"/>
      <c r="SSG45" s="46"/>
      <c r="SSH45" s="46"/>
      <c r="SSI45" s="46"/>
      <c r="SSJ45" s="46"/>
      <c r="SSK45" s="46"/>
      <c r="SSL45" s="46"/>
      <c r="SSM45" s="46"/>
      <c r="SSN45" s="46"/>
      <c r="SSO45" s="46"/>
      <c r="SSP45" s="46"/>
      <c r="SSQ45" s="46"/>
      <c r="SSR45" s="46"/>
      <c r="SSS45" s="46"/>
      <c r="SST45" s="46"/>
      <c r="SSU45" s="46"/>
      <c r="SSV45" s="46"/>
      <c r="SSW45" s="46"/>
      <c r="SSX45" s="46"/>
      <c r="SSY45" s="46"/>
      <c r="SSZ45" s="46"/>
      <c r="STA45" s="46"/>
      <c r="STB45" s="46"/>
      <c r="STC45" s="46"/>
      <c r="STD45" s="46"/>
      <c r="STE45" s="46"/>
      <c r="STF45" s="46"/>
      <c r="STG45" s="46"/>
      <c r="STH45" s="46"/>
      <c r="STI45" s="46"/>
      <c r="STJ45" s="46"/>
      <c r="STK45" s="46"/>
      <c r="STL45" s="46"/>
      <c r="STM45" s="46"/>
      <c r="STN45" s="46"/>
      <c r="STO45" s="46"/>
      <c r="STP45" s="46"/>
      <c r="STQ45" s="46"/>
      <c r="STR45" s="46"/>
      <c r="STS45" s="46"/>
      <c r="STT45" s="46"/>
      <c r="STU45" s="46"/>
      <c r="STV45" s="46"/>
      <c r="STW45" s="46"/>
      <c r="STX45" s="46"/>
      <c r="STY45" s="46"/>
      <c r="STZ45" s="46"/>
      <c r="SUA45" s="46"/>
      <c r="SUB45" s="46"/>
      <c r="SUC45" s="46"/>
      <c r="SUD45" s="46"/>
      <c r="SUE45" s="46"/>
      <c r="SUF45" s="46"/>
      <c r="SUG45" s="46"/>
      <c r="SUH45" s="46"/>
      <c r="SUI45" s="46"/>
      <c r="SUJ45" s="46"/>
      <c r="SUK45" s="46"/>
      <c r="SUL45" s="46"/>
      <c r="SUM45" s="46"/>
      <c r="SUN45" s="46"/>
      <c r="SUO45" s="46"/>
      <c r="SUP45" s="46"/>
      <c r="SUQ45" s="46"/>
      <c r="SUR45" s="46"/>
      <c r="SUS45" s="46"/>
      <c r="SUT45" s="46"/>
      <c r="SUU45" s="46"/>
      <c r="SUV45" s="46"/>
      <c r="SUW45" s="46"/>
      <c r="SUX45" s="46"/>
      <c r="SUY45" s="46"/>
      <c r="SUZ45" s="46"/>
      <c r="SVA45" s="46"/>
      <c r="SVB45" s="46"/>
      <c r="SVC45" s="46"/>
      <c r="SVD45" s="46"/>
      <c r="SVE45" s="46"/>
      <c r="SVF45" s="46"/>
      <c r="SVG45" s="46"/>
      <c r="SVH45" s="46"/>
      <c r="SVI45" s="46"/>
      <c r="SVJ45" s="46"/>
      <c r="SVK45" s="46"/>
      <c r="SVL45" s="46"/>
      <c r="SVM45" s="46"/>
      <c r="SVN45" s="46"/>
      <c r="SVO45" s="46"/>
      <c r="SVP45" s="46"/>
      <c r="SVQ45" s="46"/>
      <c r="SVR45" s="46"/>
      <c r="SVS45" s="46"/>
      <c r="SVT45" s="46"/>
      <c r="SVU45" s="46"/>
      <c r="SVV45" s="46"/>
      <c r="SVW45" s="46"/>
      <c r="SVX45" s="46"/>
      <c r="SVY45" s="46"/>
      <c r="SVZ45" s="46"/>
      <c r="SWA45" s="46"/>
      <c r="SWB45" s="46"/>
      <c r="SWC45" s="46"/>
      <c r="SWD45" s="46"/>
      <c r="SWE45" s="46"/>
      <c r="SWF45" s="46"/>
      <c r="SWG45" s="46"/>
      <c r="SWH45" s="46"/>
      <c r="SWI45" s="46"/>
      <c r="SWJ45" s="46"/>
      <c r="SWK45" s="46"/>
      <c r="SWL45" s="46"/>
      <c r="SWM45" s="46"/>
      <c r="SWN45" s="46"/>
      <c r="SWO45" s="46"/>
      <c r="SWP45" s="46"/>
      <c r="SWQ45" s="46"/>
      <c r="SWR45" s="46"/>
      <c r="SWS45" s="46"/>
      <c r="SWT45" s="46"/>
      <c r="SWU45" s="46"/>
      <c r="SWV45" s="46"/>
      <c r="SWW45" s="46"/>
      <c r="SWX45" s="46"/>
      <c r="SWY45" s="46"/>
      <c r="SWZ45" s="46"/>
      <c r="SXA45" s="46"/>
      <c r="SXB45" s="46"/>
      <c r="SXC45" s="46"/>
      <c r="SXD45" s="46"/>
      <c r="SXE45" s="46"/>
      <c r="SXF45" s="46"/>
      <c r="SXG45" s="46"/>
      <c r="SXH45" s="46"/>
      <c r="SXI45" s="46"/>
      <c r="SXJ45" s="46"/>
      <c r="SXK45" s="46"/>
      <c r="SXL45" s="46"/>
      <c r="SXM45" s="46"/>
      <c r="SXN45" s="46"/>
      <c r="SXO45" s="46"/>
      <c r="SXP45" s="46"/>
      <c r="SXQ45" s="46"/>
      <c r="SXR45" s="46"/>
      <c r="SXS45" s="46"/>
      <c r="SXT45" s="46"/>
      <c r="SXU45" s="46"/>
      <c r="SXV45" s="46"/>
      <c r="SXW45" s="46"/>
      <c r="SXX45" s="46"/>
      <c r="SXY45" s="46"/>
      <c r="SXZ45" s="46"/>
      <c r="SYA45" s="46"/>
      <c r="SYB45" s="46"/>
      <c r="SYC45" s="46"/>
      <c r="SYD45" s="46"/>
      <c r="SYE45" s="46"/>
      <c r="SYF45" s="46"/>
      <c r="SYG45" s="46"/>
      <c r="SYH45" s="46"/>
      <c r="SYI45" s="46"/>
      <c r="SYJ45" s="46"/>
      <c r="SYK45" s="46"/>
      <c r="SYL45" s="46"/>
      <c r="SYM45" s="46"/>
      <c r="SYN45" s="46"/>
      <c r="SYO45" s="46"/>
      <c r="SYP45" s="46"/>
      <c r="SYQ45" s="46"/>
      <c r="SYR45" s="46"/>
      <c r="SYS45" s="46"/>
      <c r="SYT45" s="46"/>
      <c r="SYU45" s="46"/>
      <c r="SYV45" s="46"/>
      <c r="SYW45" s="46"/>
      <c r="SYX45" s="46"/>
      <c r="SYY45" s="46"/>
      <c r="SYZ45" s="46"/>
      <c r="SZA45" s="46"/>
      <c r="SZB45" s="46"/>
      <c r="SZC45" s="46"/>
      <c r="SZD45" s="46"/>
      <c r="SZE45" s="46"/>
      <c r="SZF45" s="46"/>
      <c r="SZG45" s="46"/>
      <c r="SZH45" s="46"/>
      <c r="SZI45" s="46"/>
      <c r="SZJ45" s="46"/>
      <c r="SZK45" s="46"/>
      <c r="SZL45" s="46"/>
      <c r="SZM45" s="46"/>
      <c r="SZN45" s="46"/>
      <c r="SZO45" s="46"/>
      <c r="SZP45" s="46"/>
      <c r="SZQ45" s="46"/>
      <c r="SZR45" s="46"/>
      <c r="SZS45" s="46"/>
      <c r="SZT45" s="46"/>
      <c r="SZU45" s="46"/>
      <c r="SZV45" s="46"/>
      <c r="SZW45" s="46"/>
      <c r="SZX45" s="46"/>
      <c r="SZY45" s="46"/>
      <c r="SZZ45" s="46"/>
      <c r="TAA45" s="46"/>
      <c r="TAB45" s="46"/>
      <c r="TAC45" s="46"/>
      <c r="TAD45" s="46"/>
      <c r="TAE45" s="46"/>
      <c r="TAF45" s="46"/>
      <c r="TAG45" s="46"/>
      <c r="TAH45" s="46"/>
      <c r="TAI45" s="46"/>
      <c r="TAJ45" s="46"/>
      <c r="TAK45" s="46"/>
      <c r="TAL45" s="46"/>
      <c r="TAM45" s="46"/>
      <c r="TAN45" s="46"/>
      <c r="TAO45" s="46"/>
      <c r="TAP45" s="46"/>
      <c r="TAQ45" s="46"/>
      <c r="TAR45" s="46"/>
      <c r="TAS45" s="46"/>
      <c r="TAT45" s="46"/>
      <c r="TAU45" s="46"/>
      <c r="TAV45" s="46"/>
      <c r="TAW45" s="46"/>
      <c r="TAX45" s="46"/>
      <c r="TAY45" s="46"/>
      <c r="TAZ45" s="46"/>
      <c r="TBA45" s="46"/>
      <c r="TBB45" s="46"/>
      <c r="TBC45" s="46"/>
      <c r="TBD45" s="46"/>
      <c r="TBE45" s="46"/>
      <c r="TBF45" s="46"/>
      <c r="TBG45" s="46"/>
      <c r="TBH45" s="46"/>
      <c r="TBI45" s="46"/>
      <c r="TBJ45" s="46"/>
      <c r="TBK45" s="46"/>
      <c r="TBL45" s="46"/>
      <c r="TBM45" s="46"/>
      <c r="TBN45" s="46"/>
      <c r="TBO45" s="46"/>
      <c r="TBP45" s="46"/>
      <c r="TBQ45" s="46"/>
      <c r="TBR45" s="46"/>
      <c r="TBS45" s="46"/>
      <c r="TBT45" s="46"/>
      <c r="TBU45" s="46"/>
      <c r="TBV45" s="46"/>
      <c r="TBW45" s="46"/>
      <c r="TBX45" s="46"/>
      <c r="TBY45" s="46"/>
      <c r="TBZ45" s="46"/>
      <c r="TCA45" s="46"/>
      <c r="TCB45" s="46"/>
      <c r="TCC45" s="46"/>
      <c r="TCD45" s="46"/>
      <c r="TCE45" s="46"/>
      <c r="TCF45" s="46"/>
      <c r="TCG45" s="46"/>
      <c r="TCH45" s="46"/>
      <c r="TCI45" s="46"/>
      <c r="TCJ45" s="46"/>
      <c r="TCK45" s="46"/>
      <c r="TCL45" s="46"/>
      <c r="TCM45" s="46"/>
      <c r="TCN45" s="46"/>
      <c r="TCO45" s="46"/>
      <c r="TCP45" s="46"/>
      <c r="TCQ45" s="46"/>
      <c r="TCR45" s="46"/>
      <c r="TCS45" s="46"/>
      <c r="TCT45" s="46"/>
      <c r="TCU45" s="46"/>
      <c r="TCV45" s="46"/>
      <c r="TCW45" s="46"/>
      <c r="TCX45" s="46"/>
      <c r="TCY45" s="46"/>
      <c r="TCZ45" s="46"/>
      <c r="TDA45" s="46"/>
      <c r="TDB45" s="46"/>
      <c r="TDC45" s="46"/>
      <c r="TDD45" s="46"/>
      <c r="TDE45" s="46"/>
      <c r="TDF45" s="46"/>
      <c r="TDG45" s="46"/>
      <c r="TDH45" s="46"/>
      <c r="TDI45" s="46"/>
      <c r="TDJ45" s="46"/>
      <c r="TDK45" s="46"/>
      <c r="TDL45" s="46"/>
      <c r="TDM45" s="46"/>
      <c r="TDN45" s="46"/>
      <c r="TDO45" s="46"/>
      <c r="TDP45" s="46"/>
      <c r="TDQ45" s="46"/>
      <c r="TDR45" s="46"/>
      <c r="TDS45" s="46"/>
      <c r="TDT45" s="46"/>
      <c r="TDU45" s="46"/>
      <c r="TDV45" s="46"/>
      <c r="TDW45" s="46"/>
      <c r="TDX45" s="46"/>
      <c r="TDY45" s="46"/>
      <c r="TDZ45" s="46"/>
      <c r="TEA45" s="46"/>
      <c r="TEB45" s="46"/>
      <c r="TEC45" s="46"/>
      <c r="TED45" s="46"/>
      <c r="TEE45" s="46"/>
      <c r="TEF45" s="46"/>
      <c r="TEG45" s="46"/>
      <c r="TEH45" s="46"/>
      <c r="TEI45" s="46"/>
      <c r="TEJ45" s="46"/>
      <c r="TEK45" s="46"/>
      <c r="TEL45" s="46"/>
      <c r="TEM45" s="46"/>
      <c r="TEN45" s="46"/>
      <c r="TEO45" s="46"/>
      <c r="TEP45" s="46"/>
      <c r="TEQ45" s="46"/>
      <c r="TER45" s="46"/>
      <c r="TES45" s="46"/>
      <c r="TET45" s="46"/>
      <c r="TEU45" s="46"/>
      <c r="TEV45" s="46"/>
      <c r="TEW45" s="46"/>
      <c r="TEX45" s="46"/>
      <c r="TEY45" s="46"/>
      <c r="TEZ45" s="46"/>
      <c r="TFA45" s="46"/>
      <c r="TFB45" s="46"/>
      <c r="TFC45" s="46"/>
      <c r="TFD45" s="46"/>
      <c r="TFE45" s="46"/>
      <c r="TFF45" s="46"/>
      <c r="TFG45" s="46"/>
      <c r="TFH45" s="46"/>
      <c r="TFI45" s="46"/>
      <c r="TFJ45" s="46"/>
      <c r="TFK45" s="46"/>
      <c r="TFL45" s="46"/>
      <c r="TFM45" s="46"/>
      <c r="TFN45" s="46"/>
      <c r="TFO45" s="46"/>
      <c r="TFP45" s="46"/>
      <c r="TFQ45" s="46"/>
      <c r="TFR45" s="46"/>
      <c r="TFS45" s="46"/>
      <c r="TFT45" s="46"/>
      <c r="TFU45" s="46"/>
      <c r="TFV45" s="46"/>
      <c r="TFW45" s="46"/>
      <c r="TFX45" s="46"/>
      <c r="TFY45" s="46"/>
      <c r="TFZ45" s="46"/>
      <c r="TGA45" s="46"/>
      <c r="TGB45" s="46"/>
      <c r="TGC45" s="46"/>
      <c r="TGD45" s="46"/>
      <c r="TGE45" s="46"/>
      <c r="TGF45" s="46"/>
      <c r="TGG45" s="46"/>
      <c r="TGH45" s="46"/>
      <c r="TGI45" s="46"/>
      <c r="TGJ45" s="46"/>
      <c r="TGK45" s="46"/>
      <c r="TGL45" s="46"/>
      <c r="TGM45" s="46"/>
      <c r="TGN45" s="46"/>
      <c r="TGO45" s="46"/>
      <c r="TGP45" s="46"/>
      <c r="TGQ45" s="46"/>
      <c r="TGR45" s="46"/>
      <c r="TGS45" s="46"/>
      <c r="TGT45" s="46"/>
      <c r="TGU45" s="46"/>
      <c r="TGV45" s="46"/>
      <c r="TGW45" s="46"/>
      <c r="TGX45" s="46"/>
      <c r="TGY45" s="46"/>
      <c r="TGZ45" s="46"/>
      <c r="THA45" s="46"/>
      <c r="THB45" s="46"/>
      <c r="THC45" s="46"/>
      <c r="THD45" s="46"/>
      <c r="THE45" s="46"/>
      <c r="THF45" s="46"/>
      <c r="THG45" s="46"/>
      <c r="THH45" s="46"/>
      <c r="THI45" s="46"/>
      <c r="THJ45" s="46"/>
      <c r="THK45" s="46"/>
      <c r="THL45" s="46"/>
      <c r="THM45" s="46"/>
      <c r="THN45" s="46"/>
      <c r="THO45" s="46"/>
      <c r="THP45" s="46"/>
      <c r="THQ45" s="46"/>
      <c r="THR45" s="46"/>
      <c r="THS45" s="46"/>
      <c r="THT45" s="46"/>
      <c r="THU45" s="46"/>
      <c r="THV45" s="46"/>
      <c r="THW45" s="46"/>
      <c r="THX45" s="46"/>
      <c r="THY45" s="46"/>
      <c r="THZ45" s="46"/>
      <c r="TIA45" s="46"/>
      <c r="TIB45" s="46"/>
      <c r="TIC45" s="46"/>
      <c r="TID45" s="46"/>
      <c r="TIE45" s="46"/>
      <c r="TIF45" s="46"/>
      <c r="TIG45" s="46"/>
      <c r="TIH45" s="46"/>
      <c r="TII45" s="46"/>
      <c r="TIJ45" s="46"/>
      <c r="TIK45" s="46"/>
      <c r="TIL45" s="46"/>
      <c r="TIM45" s="46"/>
      <c r="TIN45" s="46"/>
      <c r="TIO45" s="46"/>
      <c r="TIP45" s="46"/>
      <c r="TIQ45" s="46"/>
      <c r="TIR45" s="46"/>
      <c r="TIS45" s="46"/>
      <c r="TIT45" s="46"/>
      <c r="TIU45" s="46"/>
      <c r="TIV45" s="46"/>
      <c r="TIW45" s="46"/>
      <c r="TIX45" s="46"/>
      <c r="TIY45" s="46"/>
      <c r="TIZ45" s="46"/>
      <c r="TJA45" s="46"/>
      <c r="TJB45" s="46"/>
      <c r="TJC45" s="46"/>
      <c r="TJD45" s="46"/>
      <c r="TJE45" s="46"/>
      <c r="TJF45" s="46"/>
      <c r="TJG45" s="46"/>
      <c r="TJH45" s="46"/>
      <c r="TJI45" s="46"/>
      <c r="TJJ45" s="46"/>
      <c r="TJK45" s="46"/>
      <c r="TJL45" s="46"/>
      <c r="TJM45" s="46"/>
      <c r="TJN45" s="46"/>
      <c r="TJO45" s="46"/>
      <c r="TJP45" s="46"/>
      <c r="TJQ45" s="46"/>
      <c r="TJR45" s="46"/>
      <c r="TJS45" s="46"/>
      <c r="TJT45" s="46"/>
      <c r="TJU45" s="46"/>
      <c r="TJV45" s="46"/>
      <c r="TJW45" s="46"/>
      <c r="TJX45" s="46"/>
      <c r="TJY45" s="46"/>
      <c r="TJZ45" s="46"/>
      <c r="TKA45" s="46"/>
      <c r="TKB45" s="46"/>
      <c r="TKC45" s="46"/>
      <c r="TKD45" s="46"/>
      <c r="TKE45" s="46"/>
      <c r="TKF45" s="46"/>
      <c r="TKG45" s="46"/>
      <c r="TKH45" s="46"/>
      <c r="TKI45" s="46"/>
      <c r="TKJ45" s="46"/>
      <c r="TKK45" s="46"/>
      <c r="TKL45" s="46"/>
      <c r="TKM45" s="46"/>
      <c r="TKN45" s="46"/>
      <c r="TKO45" s="46"/>
      <c r="TKP45" s="46"/>
      <c r="TKQ45" s="46"/>
      <c r="TKR45" s="46"/>
      <c r="TKS45" s="46"/>
      <c r="TKT45" s="46"/>
      <c r="TKU45" s="46"/>
      <c r="TKV45" s="46"/>
      <c r="TKW45" s="46"/>
      <c r="TKX45" s="46"/>
      <c r="TKY45" s="46"/>
      <c r="TKZ45" s="46"/>
      <c r="TLA45" s="46"/>
      <c r="TLB45" s="46"/>
      <c r="TLC45" s="46"/>
      <c r="TLD45" s="46"/>
      <c r="TLE45" s="46"/>
      <c r="TLF45" s="46"/>
      <c r="TLG45" s="46"/>
      <c r="TLH45" s="46"/>
      <c r="TLI45" s="46"/>
      <c r="TLJ45" s="46"/>
      <c r="TLK45" s="46"/>
      <c r="TLL45" s="46"/>
      <c r="TLM45" s="46"/>
      <c r="TLN45" s="46"/>
      <c r="TLO45" s="46"/>
      <c r="TLP45" s="46"/>
      <c r="TLQ45" s="46"/>
      <c r="TLR45" s="46"/>
      <c r="TLS45" s="46"/>
      <c r="TLT45" s="46"/>
      <c r="TLU45" s="46"/>
      <c r="TLV45" s="46"/>
      <c r="TLW45" s="46"/>
      <c r="TLX45" s="46"/>
      <c r="TLY45" s="46"/>
      <c r="TLZ45" s="46"/>
      <c r="TMA45" s="46"/>
      <c r="TMB45" s="46"/>
      <c r="TMC45" s="46"/>
      <c r="TMD45" s="46"/>
      <c r="TME45" s="46"/>
      <c r="TMF45" s="46"/>
      <c r="TMG45" s="46"/>
      <c r="TMH45" s="46"/>
      <c r="TMI45" s="46"/>
      <c r="TMJ45" s="46"/>
      <c r="TMK45" s="46"/>
      <c r="TML45" s="46"/>
      <c r="TMM45" s="46"/>
      <c r="TMN45" s="46"/>
      <c r="TMO45" s="46"/>
      <c r="TMP45" s="46"/>
      <c r="TMQ45" s="46"/>
      <c r="TMR45" s="46"/>
      <c r="TMS45" s="46"/>
      <c r="TMT45" s="46"/>
      <c r="TMU45" s="46"/>
      <c r="TMV45" s="46"/>
      <c r="TMW45" s="46"/>
      <c r="TMX45" s="46"/>
      <c r="TMY45" s="46"/>
      <c r="TMZ45" s="46"/>
      <c r="TNA45" s="46"/>
      <c r="TNB45" s="46"/>
      <c r="TNC45" s="46"/>
      <c r="TND45" s="46"/>
      <c r="TNE45" s="46"/>
      <c r="TNF45" s="46"/>
      <c r="TNG45" s="46"/>
      <c r="TNH45" s="46"/>
      <c r="TNI45" s="46"/>
      <c r="TNJ45" s="46"/>
      <c r="TNK45" s="46"/>
      <c r="TNL45" s="46"/>
      <c r="TNM45" s="46"/>
      <c r="TNN45" s="46"/>
      <c r="TNO45" s="46"/>
      <c r="TNP45" s="46"/>
      <c r="TNQ45" s="46"/>
      <c r="TNR45" s="46"/>
      <c r="TNS45" s="46"/>
      <c r="TNT45" s="46"/>
      <c r="TNU45" s="46"/>
      <c r="TNV45" s="46"/>
      <c r="TNW45" s="46"/>
      <c r="TNX45" s="46"/>
      <c r="TNY45" s="46"/>
      <c r="TNZ45" s="46"/>
      <c r="TOA45" s="46"/>
      <c r="TOB45" s="46"/>
      <c r="TOC45" s="46"/>
      <c r="TOD45" s="46"/>
      <c r="TOE45" s="46"/>
      <c r="TOF45" s="46"/>
      <c r="TOG45" s="46"/>
      <c r="TOH45" s="46"/>
      <c r="TOI45" s="46"/>
      <c r="TOJ45" s="46"/>
      <c r="TOK45" s="46"/>
      <c r="TOL45" s="46"/>
      <c r="TOM45" s="46"/>
      <c r="TON45" s="46"/>
      <c r="TOO45" s="46"/>
      <c r="TOP45" s="46"/>
      <c r="TOQ45" s="46"/>
      <c r="TOR45" s="46"/>
      <c r="TOS45" s="46"/>
      <c r="TOT45" s="46"/>
      <c r="TOU45" s="46"/>
      <c r="TOV45" s="46"/>
      <c r="TOW45" s="46"/>
      <c r="TOX45" s="46"/>
      <c r="TOY45" s="46"/>
      <c r="TOZ45" s="46"/>
      <c r="TPA45" s="46"/>
      <c r="TPB45" s="46"/>
      <c r="TPC45" s="46"/>
      <c r="TPD45" s="46"/>
      <c r="TPE45" s="46"/>
      <c r="TPF45" s="46"/>
      <c r="TPG45" s="46"/>
      <c r="TPH45" s="46"/>
      <c r="TPI45" s="46"/>
      <c r="TPJ45" s="46"/>
      <c r="TPK45" s="46"/>
      <c r="TPL45" s="46"/>
      <c r="TPM45" s="46"/>
      <c r="TPN45" s="46"/>
      <c r="TPO45" s="46"/>
      <c r="TPP45" s="46"/>
      <c r="TPQ45" s="46"/>
      <c r="TPR45" s="46"/>
      <c r="TPS45" s="46"/>
      <c r="TPT45" s="46"/>
      <c r="TPU45" s="46"/>
      <c r="TPV45" s="46"/>
      <c r="TPW45" s="46"/>
      <c r="TPX45" s="46"/>
      <c r="TPY45" s="46"/>
      <c r="TPZ45" s="46"/>
      <c r="TQA45" s="46"/>
      <c r="TQB45" s="46"/>
      <c r="TQC45" s="46"/>
      <c r="TQD45" s="46"/>
      <c r="TQE45" s="46"/>
      <c r="TQF45" s="46"/>
      <c r="TQG45" s="46"/>
      <c r="TQH45" s="46"/>
      <c r="TQI45" s="46"/>
      <c r="TQJ45" s="46"/>
      <c r="TQK45" s="46"/>
      <c r="TQL45" s="46"/>
      <c r="TQM45" s="46"/>
      <c r="TQN45" s="46"/>
      <c r="TQO45" s="46"/>
      <c r="TQP45" s="46"/>
      <c r="TQQ45" s="46"/>
      <c r="TQR45" s="46"/>
      <c r="TQS45" s="46"/>
      <c r="TQT45" s="46"/>
      <c r="TQU45" s="46"/>
      <c r="TQV45" s="46"/>
      <c r="TQW45" s="46"/>
      <c r="TQX45" s="46"/>
      <c r="TQY45" s="46"/>
      <c r="TQZ45" s="46"/>
      <c r="TRA45" s="46"/>
      <c r="TRB45" s="46"/>
      <c r="TRC45" s="46"/>
      <c r="TRD45" s="46"/>
      <c r="TRE45" s="46"/>
      <c r="TRF45" s="46"/>
      <c r="TRG45" s="46"/>
      <c r="TRH45" s="46"/>
      <c r="TRI45" s="46"/>
      <c r="TRJ45" s="46"/>
      <c r="TRK45" s="46"/>
      <c r="TRL45" s="46"/>
      <c r="TRM45" s="46"/>
      <c r="TRN45" s="46"/>
      <c r="TRO45" s="46"/>
      <c r="TRP45" s="46"/>
      <c r="TRQ45" s="46"/>
      <c r="TRR45" s="46"/>
      <c r="TRS45" s="46"/>
      <c r="TRT45" s="46"/>
      <c r="TRU45" s="46"/>
      <c r="TRV45" s="46"/>
      <c r="TRW45" s="46"/>
      <c r="TRX45" s="46"/>
      <c r="TRY45" s="46"/>
      <c r="TRZ45" s="46"/>
      <c r="TSA45" s="46"/>
      <c r="TSB45" s="46"/>
      <c r="TSC45" s="46"/>
      <c r="TSD45" s="46"/>
      <c r="TSE45" s="46"/>
      <c r="TSF45" s="46"/>
      <c r="TSG45" s="46"/>
      <c r="TSH45" s="46"/>
      <c r="TSI45" s="46"/>
      <c r="TSJ45" s="46"/>
      <c r="TSK45" s="46"/>
      <c r="TSL45" s="46"/>
      <c r="TSM45" s="46"/>
      <c r="TSN45" s="46"/>
      <c r="TSO45" s="46"/>
      <c r="TSP45" s="46"/>
      <c r="TSQ45" s="46"/>
      <c r="TSR45" s="46"/>
      <c r="TSS45" s="46"/>
      <c r="TST45" s="46"/>
      <c r="TSU45" s="46"/>
      <c r="TSV45" s="46"/>
      <c r="TSW45" s="46"/>
      <c r="TSX45" s="46"/>
      <c r="TSY45" s="46"/>
      <c r="TSZ45" s="46"/>
      <c r="TTA45" s="46"/>
      <c r="TTB45" s="46"/>
      <c r="TTC45" s="46"/>
      <c r="TTD45" s="46"/>
      <c r="TTE45" s="46"/>
      <c r="TTF45" s="46"/>
      <c r="TTG45" s="46"/>
      <c r="TTH45" s="46"/>
      <c r="TTI45" s="46"/>
      <c r="TTJ45" s="46"/>
      <c r="TTK45" s="46"/>
      <c r="TTL45" s="46"/>
      <c r="TTM45" s="46"/>
      <c r="TTN45" s="46"/>
      <c r="TTO45" s="46"/>
      <c r="TTP45" s="46"/>
      <c r="TTQ45" s="46"/>
      <c r="TTR45" s="46"/>
      <c r="TTS45" s="46"/>
      <c r="TTT45" s="46"/>
      <c r="TTU45" s="46"/>
      <c r="TTV45" s="46"/>
      <c r="TTW45" s="46"/>
      <c r="TTX45" s="46"/>
      <c r="TTY45" s="46"/>
      <c r="TTZ45" s="46"/>
      <c r="TUA45" s="46"/>
      <c r="TUB45" s="46"/>
      <c r="TUC45" s="46"/>
      <c r="TUD45" s="46"/>
      <c r="TUE45" s="46"/>
      <c r="TUF45" s="46"/>
      <c r="TUG45" s="46"/>
      <c r="TUH45" s="46"/>
      <c r="TUI45" s="46"/>
      <c r="TUJ45" s="46"/>
      <c r="TUK45" s="46"/>
      <c r="TUL45" s="46"/>
      <c r="TUM45" s="46"/>
      <c r="TUN45" s="46"/>
      <c r="TUO45" s="46"/>
      <c r="TUP45" s="46"/>
      <c r="TUQ45" s="46"/>
      <c r="TUR45" s="46"/>
      <c r="TUS45" s="46"/>
      <c r="TUT45" s="46"/>
      <c r="TUU45" s="46"/>
      <c r="TUV45" s="46"/>
      <c r="TUW45" s="46"/>
      <c r="TUX45" s="46"/>
      <c r="TUY45" s="46"/>
      <c r="TUZ45" s="46"/>
      <c r="TVA45" s="46"/>
      <c r="TVB45" s="46"/>
      <c r="TVC45" s="46"/>
      <c r="TVD45" s="46"/>
      <c r="TVE45" s="46"/>
      <c r="TVF45" s="46"/>
      <c r="TVG45" s="46"/>
      <c r="TVH45" s="46"/>
      <c r="TVI45" s="46"/>
      <c r="TVJ45" s="46"/>
      <c r="TVK45" s="46"/>
      <c r="TVL45" s="46"/>
      <c r="TVM45" s="46"/>
      <c r="TVN45" s="46"/>
      <c r="TVO45" s="46"/>
      <c r="TVP45" s="46"/>
      <c r="TVQ45" s="46"/>
      <c r="TVR45" s="46"/>
      <c r="TVS45" s="46"/>
      <c r="TVT45" s="46"/>
      <c r="TVU45" s="46"/>
      <c r="TVV45" s="46"/>
      <c r="TVW45" s="46"/>
      <c r="TVX45" s="46"/>
      <c r="TVY45" s="46"/>
      <c r="TVZ45" s="46"/>
      <c r="TWA45" s="46"/>
      <c r="TWB45" s="46"/>
      <c r="TWC45" s="46"/>
      <c r="TWD45" s="46"/>
      <c r="TWE45" s="46"/>
      <c r="TWF45" s="46"/>
      <c r="TWG45" s="46"/>
      <c r="TWH45" s="46"/>
      <c r="TWI45" s="46"/>
      <c r="TWJ45" s="46"/>
      <c r="TWK45" s="46"/>
      <c r="TWL45" s="46"/>
      <c r="TWM45" s="46"/>
      <c r="TWN45" s="46"/>
      <c r="TWO45" s="46"/>
      <c r="TWP45" s="46"/>
      <c r="TWQ45" s="46"/>
      <c r="TWR45" s="46"/>
      <c r="TWS45" s="46"/>
      <c r="TWT45" s="46"/>
      <c r="TWU45" s="46"/>
      <c r="TWV45" s="46"/>
      <c r="TWW45" s="46"/>
      <c r="TWX45" s="46"/>
      <c r="TWY45" s="46"/>
      <c r="TWZ45" s="46"/>
      <c r="TXA45" s="46"/>
      <c r="TXB45" s="46"/>
      <c r="TXC45" s="46"/>
      <c r="TXD45" s="46"/>
      <c r="TXE45" s="46"/>
      <c r="TXF45" s="46"/>
      <c r="TXG45" s="46"/>
      <c r="TXH45" s="46"/>
      <c r="TXI45" s="46"/>
      <c r="TXJ45" s="46"/>
      <c r="TXK45" s="46"/>
      <c r="TXL45" s="46"/>
      <c r="TXM45" s="46"/>
      <c r="TXN45" s="46"/>
      <c r="TXO45" s="46"/>
      <c r="TXP45" s="46"/>
      <c r="TXQ45" s="46"/>
      <c r="TXR45" s="46"/>
      <c r="TXS45" s="46"/>
      <c r="TXT45" s="46"/>
      <c r="TXU45" s="46"/>
      <c r="TXV45" s="46"/>
      <c r="TXW45" s="46"/>
      <c r="TXX45" s="46"/>
      <c r="TXY45" s="46"/>
      <c r="TXZ45" s="46"/>
      <c r="TYA45" s="46"/>
      <c r="TYB45" s="46"/>
      <c r="TYC45" s="46"/>
      <c r="TYD45" s="46"/>
      <c r="TYE45" s="46"/>
      <c r="TYF45" s="46"/>
      <c r="TYG45" s="46"/>
      <c r="TYH45" s="46"/>
      <c r="TYI45" s="46"/>
      <c r="TYJ45" s="46"/>
      <c r="TYK45" s="46"/>
      <c r="TYL45" s="46"/>
      <c r="TYM45" s="46"/>
      <c r="TYN45" s="46"/>
      <c r="TYO45" s="46"/>
      <c r="TYP45" s="46"/>
      <c r="TYQ45" s="46"/>
      <c r="TYR45" s="46"/>
      <c r="TYS45" s="46"/>
      <c r="TYT45" s="46"/>
      <c r="TYU45" s="46"/>
      <c r="TYV45" s="46"/>
      <c r="TYW45" s="46"/>
      <c r="TYX45" s="46"/>
      <c r="TYY45" s="46"/>
      <c r="TYZ45" s="46"/>
      <c r="TZA45" s="46"/>
      <c r="TZB45" s="46"/>
      <c r="TZC45" s="46"/>
      <c r="TZD45" s="46"/>
      <c r="TZE45" s="46"/>
      <c r="TZF45" s="46"/>
      <c r="TZG45" s="46"/>
      <c r="TZH45" s="46"/>
      <c r="TZI45" s="46"/>
      <c r="TZJ45" s="46"/>
      <c r="TZK45" s="46"/>
      <c r="TZL45" s="46"/>
      <c r="TZM45" s="46"/>
      <c r="TZN45" s="46"/>
      <c r="TZO45" s="46"/>
      <c r="TZP45" s="46"/>
      <c r="TZQ45" s="46"/>
      <c r="TZR45" s="46"/>
      <c r="TZS45" s="46"/>
      <c r="TZT45" s="46"/>
      <c r="TZU45" s="46"/>
      <c r="TZV45" s="46"/>
      <c r="TZW45" s="46"/>
      <c r="TZX45" s="46"/>
      <c r="TZY45" s="46"/>
      <c r="TZZ45" s="46"/>
      <c r="UAA45" s="46"/>
      <c r="UAB45" s="46"/>
      <c r="UAC45" s="46"/>
      <c r="UAD45" s="46"/>
      <c r="UAE45" s="46"/>
      <c r="UAF45" s="46"/>
      <c r="UAG45" s="46"/>
      <c r="UAH45" s="46"/>
      <c r="UAI45" s="46"/>
      <c r="UAJ45" s="46"/>
      <c r="UAK45" s="46"/>
      <c r="UAL45" s="46"/>
      <c r="UAM45" s="46"/>
      <c r="UAN45" s="46"/>
      <c r="UAO45" s="46"/>
      <c r="UAP45" s="46"/>
      <c r="UAQ45" s="46"/>
      <c r="UAR45" s="46"/>
      <c r="UAS45" s="46"/>
      <c r="UAT45" s="46"/>
      <c r="UAU45" s="46"/>
      <c r="UAV45" s="46"/>
      <c r="UAW45" s="46"/>
      <c r="UAX45" s="46"/>
      <c r="UAY45" s="46"/>
      <c r="UAZ45" s="46"/>
      <c r="UBA45" s="46"/>
      <c r="UBB45" s="46"/>
      <c r="UBC45" s="46"/>
      <c r="UBD45" s="46"/>
      <c r="UBE45" s="46"/>
      <c r="UBF45" s="46"/>
      <c r="UBG45" s="46"/>
      <c r="UBH45" s="46"/>
      <c r="UBI45" s="46"/>
      <c r="UBJ45" s="46"/>
      <c r="UBK45" s="46"/>
      <c r="UBL45" s="46"/>
      <c r="UBM45" s="46"/>
      <c r="UBN45" s="46"/>
      <c r="UBO45" s="46"/>
      <c r="UBP45" s="46"/>
      <c r="UBQ45" s="46"/>
      <c r="UBR45" s="46"/>
      <c r="UBS45" s="46"/>
      <c r="UBT45" s="46"/>
      <c r="UBU45" s="46"/>
      <c r="UBV45" s="46"/>
      <c r="UBW45" s="46"/>
      <c r="UBX45" s="46"/>
      <c r="UBY45" s="46"/>
      <c r="UBZ45" s="46"/>
      <c r="UCA45" s="46"/>
      <c r="UCB45" s="46"/>
      <c r="UCC45" s="46"/>
      <c r="UCD45" s="46"/>
      <c r="UCE45" s="46"/>
      <c r="UCF45" s="46"/>
      <c r="UCG45" s="46"/>
      <c r="UCH45" s="46"/>
      <c r="UCI45" s="46"/>
      <c r="UCJ45" s="46"/>
      <c r="UCK45" s="46"/>
      <c r="UCL45" s="46"/>
      <c r="UCM45" s="46"/>
      <c r="UCN45" s="46"/>
      <c r="UCO45" s="46"/>
      <c r="UCP45" s="46"/>
      <c r="UCQ45" s="46"/>
      <c r="UCR45" s="46"/>
      <c r="UCS45" s="46"/>
      <c r="UCT45" s="46"/>
      <c r="UCU45" s="46"/>
      <c r="UCV45" s="46"/>
      <c r="UCW45" s="46"/>
      <c r="UCX45" s="46"/>
      <c r="UCY45" s="46"/>
      <c r="UCZ45" s="46"/>
      <c r="UDA45" s="46"/>
      <c r="UDB45" s="46"/>
      <c r="UDC45" s="46"/>
      <c r="UDD45" s="46"/>
      <c r="UDE45" s="46"/>
      <c r="UDF45" s="46"/>
      <c r="UDG45" s="46"/>
      <c r="UDH45" s="46"/>
      <c r="UDI45" s="46"/>
      <c r="UDJ45" s="46"/>
      <c r="UDK45" s="46"/>
      <c r="UDL45" s="46"/>
      <c r="UDM45" s="46"/>
      <c r="UDN45" s="46"/>
      <c r="UDO45" s="46"/>
      <c r="UDP45" s="46"/>
      <c r="UDQ45" s="46"/>
      <c r="UDR45" s="46"/>
      <c r="UDS45" s="46"/>
      <c r="UDT45" s="46"/>
      <c r="UDU45" s="46"/>
      <c r="UDV45" s="46"/>
      <c r="UDW45" s="46"/>
      <c r="UDX45" s="46"/>
      <c r="UDY45" s="46"/>
      <c r="UDZ45" s="46"/>
      <c r="UEA45" s="46"/>
      <c r="UEB45" s="46"/>
      <c r="UEC45" s="46"/>
      <c r="UED45" s="46"/>
      <c r="UEE45" s="46"/>
      <c r="UEF45" s="46"/>
      <c r="UEG45" s="46"/>
      <c r="UEH45" s="46"/>
      <c r="UEI45" s="46"/>
      <c r="UEJ45" s="46"/>
      <c r="UEK45" s="46"/>
      <c r="UEL45" s="46"/>
      <c r="UEM45" s="46"/>
      <c r="UEN45" s="46"/>
      <c r="UEO45" s="46"/>
      <c r="UEP45" s="46"/>
      <c r="UEQ45" s="46"/>
      <c r="UER45" s="46"/>
      <c r="UES45" s="46"/>
      <c r="UET45" s="46"/>
      <c r="UEU45" s="46"/>
      <c r="UEV45" s="46"/>
      <c r="UEW45" s="46"/>
      <c r="UEX45" s="46"/>
      <c r="UEY45" s="46"/>
      <c r="UEZ45" s="46"/>
      <c r="UFA45" s="46"/>
      <c r="UFB45" s="46"/>
      <c r="UFC45" s="46"/>
      <c r="UFD45" s="46"/>
      <c r="UFE45" s="46"/>
      <c r="UFF45" s="46"/>
      <c r="UFG45" s="46"/>
      <c r="UFH45" s="46"/>
      <c r="UFI45" s="46"/>
      <c r="UFJ45" s="46"/>
      <c r="UFK45" s="46"/>
      <c r="UFL45" s="46"/>
      <c r="UFM45" s="46"/>
      <c r="UFN45" s="46"/>
      <c r="UFO45" s="46"/>
      <c r="UFP45" s="46"/>
      <c r="UFQ45" s="46"/>
      <c r="UFR45" s="46"/>
      <c r="UFS45" s="46"/>
      <c r="UFT45" s="46"/>
      <c r="UFU45" s="46"/>
      <c r="UFV45" s="46"/>
      <c r="UFW45" s="46"/>
      <c r="UFX45" s="46"/>
      <c r="UFY45" s="46"/>
      <c r="UFZ45" s="46"/>
      <c r="UGA45" s="46"/>
      <c r="UGB45" s="46"/>
      <c r="UGC45" s="46"/>
      <c r="UGD45" s="46"/>
      <c r="UGE45" s="46"/>
      <c r="UGF45" s="46"/>
      <c r="UGG45" s="46"/>
      <c r="UGH45" s="46"/>
      <c r="UGI45" s="46"/>
      <c r="UGJ45" s="46"/>
      <c r="UGK45" s="46"/>
      <c r="UGL45" s="46"/>
      <c r="UGM45" s="46"/>
      <c r="UGN45" s="46"/>
      <c r="UGO45" s="46"/>
      <c r="UGP45" s="46"/>
      <c r="UGQ45" s="46"/>
      <c r="UGR45" s="46"/>
      <c r="UGS45" s="46"/>
      <c r="UGT45" s="46"/>
      <c r="UGU45" s="46"/>
      <c r="UGV45" s="46"/>
      <c r="UGW45" s="46"/>
      <c r="UGX45" s="46"/>
      <c r="UGY45" s="46"/>
      <c r="UGZ45" s="46"/>
      <c r="UHA45" s="46"/>
      <c r="UHB45" s="46"/>
      <c r="UHC45" s="46"/>
      <c r="UHD45" s="46"/>
      <c r="UHE45" s="46"/>
      <c r="UHF45" s="46"/>
      <c r="UHG45" s="46"/>
      <c r="UHH45" s="46"/>
      <c r="UHI45" s="46"/>
      <c r="UHJ45" s="46"/>
      <c r="UHK45" s="46"/>
      <c r="UHL45" s="46"/>
      <c r="UHM45" s="46"/>
      <c r="UHN45" s="46"/>
      <c r="UHO45" s="46"/>
      <c r="UHP45" s="46"/>
      <c r="UHQ45" s="46"/>
      <c r="UHR45" s="46"/>
      <c r="UHS45" s="46"/>
      <c r="UHT45" s="46"/>
      <c r="UHU45" s="46"/>
      <c r="UHV45" s="46"/>
      <c r="UHW45" s="46"/>
      <c r="UHX45" s="46"/>
      <c r="UHY45" s="46"/>
      <c r="UHZ45" s="46"/>
      <c r="UIA45" s="46"/>
      <c r="UIB45" s="46"/>
      <c r="UIC45" s="46"/>
      <c r="UID45" s="46"/>
      <c r="UIE45" s="46"/>
      <c r="UIF45" s="46"/>
      <c r="UIG45" s="46"/>
      <c r="UIH45" s="46"/>
      <c r="UII45" s="46"/>
      <c r="UIJ45" s="46"/>
      <c r="UIK45" s="46"/>
      <c r="UIL45" s="46"/>
      <c r="UIM45" s="46"/>
      <c r="UIN45" s="46"/>
      <c r="UIO45" s="46"/>
      <c r="UIP45" s="46"/>
      <c r="UIQ45" s="46"/>
      <c r="UIR45" s="46"/>
      <c r="UIS45" s="46"/>
      <c r="UIT45" s="46"/>
      <c r="UIU45" s="46"/>
      <c r="UIV45" s="46"/>
      <c r="UIW45" s="46"/>
      <c r="UIX45" s="46"/>
      <c r="UIY45" s="46"/>
      <c r="UIZ45" s="46"/>
      <c r="UJA45" s="46"/>
      <c r="UJB45" s="46"/>
      <c r="UJC45" s="46"/>
      <c r="UJD45" s="46"/>
      <c r="UJE45" s="46"/>
      <c r="UJF45" s="46"/>
      <c r="UJG45" s="46"/>
      <c r="UJH45" s="46"/>
      <c r="UJI45" s="46"/>
      <c r="UJJ45" s="46"/>
      <c r="UJK45" s="46"/>
      <c r="UJL45" s="46"/>
      <c r="UJM45" s="46"/>
      <c r="UJN45" s="46"/>
      <c r="UJO45" s="46"/>
      <c r="UJP45" s="46"/>
      <c r="UJQ45" s="46"/>
      <c r="UJR45" s="46"/>
      <c r="UJS45" s="46"/>
      <c r="UJT45" s="46"/>
      <c r="UJU45" s="46"/>
      <c r="UJV45" s="46"/>
      <c r="UJW45" s="46"/>
      <c r="UJX45" s="46"/>
      <c r="UJY45" s="46"/>
      <c r="UJZ45" s="46"/>
      <c r="UKA45" s="46"/>
      <c r="UKB45" s="46"/>
      <c r="UKC45" s="46"/>
      <c r="UKD45" s="46"/>
      <c r="UKE45" s="46"/>
      <c r="UKF45" s="46"/>
      <c r="UKG45" s="46"/>
      <c r="UKH45" s="46"/>
      <c r="UKI45" s="46"/>
      <c r="UKJ45" s="46"/>
      <c r="UKK45" s="46"/>
      <c r="UKL45" s="46"/>
      <c r="UKM45" s="46"/>
      <c r="UKN45" s="46"/>
      <c r="UKO45" s="46"/>
      <c r="UKP45" s="46"/>
      <c r="UKQ45" s="46"/>
      <c r="UKR45" s="46"/>
      <c r="UKS45" s="46"/>
      <c r="UKT45" s="46"/>
      <c r="UKU45" s="46"/>
      <c r="UKV45" s="46"/>
      <c r="UKW45" s="46"/>
      <c r="UKX45" s="46"/>
      <c r="UKY45" s="46"/>
      <c r="UKZ45" s="46"/>
      <c r="ULA45" s="46"/>
      <c r="ULB45" s="46"/>
      <c r="ULC45" s="46"/>
      <c r="ULD45" s="46"/>
      <c r="ULE45" s="46"/>
      <c r="ULF45" s="46"/>
      <c r="ULG45" s="46"/>
      <c r="ULH45" s="46"/>
      <c r="ULI45" s="46"/>
      <c r="ULJ45" s="46"/>
      <c r="ULK45" s="46"/>
      <c r="ULL45" s="46"/>
      <c r="ULM45" s="46"/>
      <c r="ULN45" s="46"/>
      <c r="ULO45" s="46"/>
      <c r="ULP45" s="46"/>
      <c r="ULQ45" s="46"/>
      <c r="ULR45" s="46"/>
      <c r="ULS45" s="46"/>
      <c r="ULT45" s="46"/>
      <c r="ULU45" s="46"/>
      <c r="ULV45" s="46"/>
      <c r="ULW45" s="46"/>
      <c r="ULX45" s="46"/>
      <c r="ULY45" s="46"/>
      <c r="ULZ45" s="46"/>
      <c r="UMA45" s="46"/>
      <c r="UMB45" s="46"/>
      <c r="UMC45" s="46"/>
      <c r="UMD45" s="46"/>
      <c r="UME45" s="46"/>
      <c r="UMF45" s="46"/>
      <c r="UMG45" s="46"/>
      <c r="UMH45" s="46"/>
      <c r="UMI45" s="46"/>
      <c r="UMJ45" s="46"/>
      <c r="UMK45" s="46"/>
      <c r="UML45" s="46"/>
      <c r="UMM45" s="46"/>
      <c r="UMN45" s="46"/>
      <c r="UMO45" s="46"/>
      <c r="UMP45" s="46"/>
      <c r="UMQ45" s="46"/>
      <c r="UMR45" s="46"/>
      <c r="UMS45" s="46"/>
      <c r="UMT45" s="46"/>
      <c r="UMU45" s="46"/>
      <c r="UMV45" s="46"/>
      <c r="UMW45" s="46"/>
      <c r="UMX45" s="46"/>
      <c r="UMY45" s="46"/>
      <c r="UMZ45" s="46"/>
      <c r="UNA45" s="46"/>
      <c r="UNB45" s="46"/>
      <c r="UNC45" s="46"/>
      <c r="UND45" s="46"/>
      <c r="UNE45" s="46"/>
      <c r="UNF45" s="46"/>
      <c r="UNG45" s="46"/>
      <c r="UNH45" s="46"/>
      <c r="UNI45" s="46"/>
      <c r="UNJ45" s="46"/>
      <c r="UNK45" s="46"/>
      <c r="UNL45" s="46"/>
      <c r="UNM45" s="46"/>
      <c r="UNN45" s="46"/>
      <c r="UNO45" s="46"/>
      <c r="UNP45" s="46"/>
      <c r="UNQ45" s="46"/>
      <c r="UNR45" s="46"/>
      <c r="UNS45" s="46"/>
      <c r="UNT45" s="46"/>
      <c r="UNU45" s="46"/>
      <c r="UNV45" s="46"/>
      <c r="UNW45" s="46"/>
      <c r="UNX45" s="46"/>
      <c r="UNY45" s="46"/>
      <c r="UNZ45" s="46"/>
      <c r="UOA45" s="46"/>
      <c r="UOB45" s="46"/>
      <c r="UOC45" s="46"/>
      <c r="UOD45" s="46"/>
      <c r="UOE45" s="46"/>
      <c r="UOF45" s="46"/>
      <c r="UOG45" s="46"/>
      <c r="UOH45" s="46"/>
      <c r="UOI45" s="46"/>
      <c r="UOJ45" s="46"/>
      <c r="UOK45" s="46"/>
      <c r="UOL45" s="46"/>
      <c r="UOM45" s="46"/>
      <c r="UON45" s="46"/>
      <c r="UOO45" s="46"/>
      <c r="UOP45" s="46"/>
      <c r="UOQ45" s="46"/>
      <c r="UOR45" s="46"/>
      <c r="UOS45" s="46"/>
      <c r="UOT45" s="46"/>
      <c r="UOU45" s="46"/>
      <c r="UOV45" s="46"/>
      <c r="UOW45" s="46"/>
      <c r="UOX45" s="46"/>
      <c r="UOY45" s="46"/>
      <c r="UOZ45" s="46"/>
      <c r="UPA45" s="46"/>
      <c r="UPB45" s="46"/>
      <c r="UPC45" s="46"/>
      <c r="UPD45" s="46"/>
      <c r="UPE45" s="46"/>
      <c r="UPF45" s="46"/>
      <c r="UPG45" s="46"/>
      <c r="UPH45" s="46"/>
      <c r="UPI45" s="46"/>
      <c r="UPJ45" s="46"/>
      <c r="UPK45" s="46"/>
      <c r="UPL45" s="46"/>
      <c r="UPM45" s="46"/>
      <c r="UPN45" s="46"/>
      <c r="UPO45" s="46"/>
      <c r="UPP45" s="46"/>
      <c r="UPQ45" s="46"/>
      <c r="UPR45" s="46"/>
      <c r="UPS45" s="46"/>
      <c r="UPT45" s="46"/>
      <c r="UPU45" s="46"/>
      <c r="UPV45" s="46"/>
      <c r="UPW45" s="46"/>
      <c r="UPX45" s="46"/>
      <c r="UPY45" s="46"/>
      <c r="UPZ45" s="46"/>
      <c r="UQA45" s="46"/>
      <c r="UQB45" s="46"/>
      <c r="UQC45" s="46"/>
      <c r="UQD45" s="46"/>
      <c r="UQE45" s="46"/>
      <c r="UQF45" s="46"/>
      <c r="UQG45" s="46"/>
      <c r="UQH45" s="46"/>
      <c r="UQI45" s="46"/>
      <c r="UQJ45" s="46"/>
      <c r="UQK45" s="46"/>
      <c r="UQL45" s="46"/>
      <c r="UQM45" s="46"/>
      <c r="UQN45" s="46"/>
      <c r="UQO45" s="46"/>
      <c r="UQP45" s="46"/>
      <c r="UQQ45" s="46"/>
      <c r="UQR45" s="46"/>
      <c r="UQS45" s="46"/>
      <c r="UQT45" s="46"/>
      <c r="UQU45" s="46"/>
      <c r="UQV45" s="46"/>
      <c r="UQW45" s="46"/>
      <c r="UQX45" s="46"/>
      <c r="UQY45" s="46"/>
      <c r="UQZ45" s="46"/>
      <c r="URA45" s="46"/>
      <c r="URB45" s="46"/>
      <c r="URC45" s="46"/>
      <c r="URD45" s="46"/>
      <c r="URE45" s="46"/>
      <c r="URF45" s="46"/>
      <c r="URG45" s="46"/>
      <c r="URH45" s="46"/>
      <c r="URI45" s="46"/>
      <c r="URJ45" s="46"/>
      <c r="URK45" s="46"/>
      <c r="URL45" s="46"/>
      <c r="URM45" s="46"/>
      <c r="URN45" s="46"/>
      <c r="URO45" s="46"/>
      <c r="URP45" s="46"/>
      <c r="URQ45" s="46"/>
      <c r="URR45" s="46"/>
      <c r="URS45" s="46"/>
      <c r="URT45" s="46"/>
      <c r="URU45" s="46"/>
      <c r="URV45" s="46"/>
      <c r="URW45" s="46"/>
      <c r="URX45" s="46"/>
      <c r="URY45" s="46"/>
      <c r="URZ45" s="46"/>
      <c r="USA45" s="46"/>
      <c r="USB45" s="46"/>
      <c r="USC45" s="46"/>
      <c r="USD45" s="46"/>
      <c r="USE45" s="46"/>
      <c r="USF45" s="46"/>
      <c r="USG45" s="46"/>
      <c r="USH45" s="46"/>
      <c r="USI45" s="46"/>
      <c r="USJ45" s="46"/>
      <c r="USK45" s="46"/>
      <c r="USL45" s="46"/>
      <c r="USM45" s="46"/>
      <c r="USN45" s="46"/>
      <c r="USO45" s="46"/>
      <c r="USP45" s="46"/>
      <c r="USQ45" s="46"/>
      <c r="USR45" s="46"/>
      <c r="USS45" s="46"/>
      <c r="UST45" s="46"/>
      <c r="USU45" s="46"/>
      <c r="USV45" s="46"/>
      <c r="USW45" s="46"/>
      <c r="USX45" s="46"/>
      <c r="USY45" s="46"/>
      <c r="USZ45" s="46"/>
      <c r="UTA45" s="46"/>
      <c r="UTB45" s="46"/>
      <c r="UTC45" s="46"/>
      <c r="UTD45" s="46"/>
      <c r="UTE45" s="46"/>
      <c r="UTF45" s="46"/>
      <c r="UTG45" s="46"/>
      <c r="UTH45" s="46"/>
      <c r="UTI45" s="46"/>
      <c r="UTJ45" s="46"/>
      <c r="UTK45" s="46"/>
      <c r="UTL45" s="46"/>
      <c r="UTM45" s="46"/>
      <c r="UTN45" s="46"/>
      <c r="UTO45" s="46"/>
      <c r="UTP45" s="46"/>
      <c r="UTQ45" s="46"/>
      <c r="UTR45" s="46"/>
      <c r="UTS45" s="46"/>
      <c r="UTT45" s="46"/>
      <c r="UTU45" s="46"/>
      <c r="UTV45" s="46"/>
      <c r="UTW45" s="46"/>
      <c r="UTX45" s="46"/>
      <c r="UTY45" s="46"/>
      <c r="UTZ45" s="46"/>
      <c r="UUA45" s="46"/>
      <c r="UUB45" s="46"/>
      <c r="UUC45" s="46"/>
      <c r="UUD45" s="46"/>
      <c r="UUE45" s="46"/>
      <c r="UUF45" s="46"/>
      <c r="UUG45" s="46"/>
      <c r="UUH45" s="46"/>
      <c r="UUI45" s="46"/>
      <c r="UUJ45" s="46"/>
      <c r="UUK45" s="46"/>
      <c r="UUL45" s="46"/>
      <c r="UUM45" s="46"/>
      <c r="UUN45" s="46"/>
      <c r="UUO45" s="46"/>
      <c r="UUP45" s="46"/>
      <c r="UUQ45" s="46"/>
      <c r="UUR45" s="46"/>
      <c r="UUS45" s="46"/>
      <c r="UUT45" s="46"/>
      <c r="UUU45" s="46"/>
      <c r="UUV45" s="46"/>
      <c r="UUW45" s="46"/>
      <c r="UUX45" s="46"/>
      <c r="UUY45" s="46"/>
      <c r="UUZ45" s="46"/>
      <c r="UVA45" s="46"/>
      <c r="UVB45" s="46"/>
      <c r="UVC45" s="46"/>
      <c r="UVD45" s="46"/>
      <c r="UVE45" s="46"/>
      <c r="UVF45" s="46"/>
      <c r="UVG45" s="46"/>
      <c r="UVH45" s="46"/>
      <c r="UVI45" s="46"/>
      <c r="UVJ45" s="46"/>
      <c r="UVK45" s="46"/>
      <c r="UVL45" s="46"/>
      <c r="UVM45" s="46"/>
      <c r="UVN45" s="46"/>
      <c r="UVO45" s="46"/>
      <c r="UVP45" s="46"/>
      <c r="UVQ45" s="46"/>
      <c r="UVR45" s="46"/>
      <c r="UVS45" s="46"/>
      <c r="UVT45" s="46"/>
      <c r="UVU45" s="46"/>
      <c r="UVV45" s="46"/>
      <c r="UVW45" s="46"/>
      <c r="UVX45" s="46"/>
      <c r="UVY45" s="46"/>
      <c r="UVZ45" s="46"/>
      <c r="UWA45" s="46"/>
      <c r="UWB45" s="46"/>
      <c r="UWC45" s="46"/>
      <c r="UWD45" s="46"/>
      <c r="UWE45" s="46"/>
      <c r="UWF45" s="46"/>
      <c r="UWG45" s="46"/>
      <c r="UWH45" s="46"/>
      <c r="UWI45" s="46"/>
      <c r="UWJ45" s="46"/>
      <c r="UWK45" s="46"/>
      <c r="UWL45" s="46"/>
      <c r="UWM45" s="46"/>
      <c r="UWN45" s="46"/>
      <c r="UWO45" s="46"/>
      <c r="UWP45" s="46"/>
      <c r="UWQ45" s="46"/>
      <c r="UWR45" s="46"/>
      <c r="UWS45" s="46"/>
      <c r="UWT45" s="46"/>
      <c r="UWU45" s="46"/>
      <c r="UWV45" s="46"/>
      <c r="UWW45" s="46"/>
      <c r="UWX45" s="46"/>
      <c r="UWY45" s="46"/>
      <c r="UWZ45" s="46"/>
      <c r="UXA45" s="46"/>
      <c r="UXB45" s="46"/>
      <c r="UXC45" s="46"/>
      <c r="UXD45" s="46"/>
      <c r="UXE45" s="46"/>
      <c r="UXF45" s="46"/>
      <c r="UXG45" s="46"/>
      <c r="UXH45" s="46"/>
      <c r="UXI45" s="46"/>
      <c r="UXJ45" s="46"/>
      <c r="UXK45" s="46"/>
      <c r="UXL45" s="46"/>
      <c r="UXM45" s="46"/>
      <c r="UXN45" s="46"/>
      <c r="UXO45" s="46"/>
      <c r="UXP45" s="46"/>
      <c r="UXQ45" s="46"/>
      <c r="UXR45" s="46"/>
      <c r="UXS45" s="46"/>
      <c r="UXT45" s="46"/>
      <c r="UXU45" s="46"/>
      <c r="UXV45" s="46"/>
      <c r="UXW45" s="46"/>
      <c r="UXX45" s="46"/>
      <c r="UXY45" s="46"/>
      <c r="UXZ45" s="46"/>
      <c r="UYA45" s="46"/>
      <c r="UYB45" s="46"/>
      <c r="UYC45" s="46"/>
      <c r="UYD45" s="46"/>
      <c r="UYE45" s="46"/>
      <c r="UYF45" s="46"/>
      <c r="UYG45" s="46"/>
      <c r="UYH45" s="46"/>
      <c r="UYI45" s="46"/>
      <c r="UYJ45" s="46"/>
      <c r="UYK45" s="46"/>
      <c r="UYL45" s="46"/>
      <c r="UYM45" s="46"/>
      <c r="UYN45" s="46"/>
      <c r="UYO45" s="46"/>
      <c r="UYP45" s="46"/>
      <c r="UYQ45" s="46"/>
      <c r="UYR45" s="46"/>
      <c r="UYS45" s="46"/>
      <c r="UYT45" s="46"/>
      <c r="UYU45" s="46"/>
      <c r="UYV45" s="46"/>
      <c r="UYW45" s="46"/>
      <c r="UYX45" s="46"/>
      <c r="UYY45" s="46"/>
      <c r="UYZ45" s="46"/>
      <c r="UZA45" s="46"/>
      <c r="UZB45" s="46"/>
      <c r="UZC45" s="46"/>
      <c r="UZD45" s="46"/>
      <c r="UZE45" s="46"/>
      <c r="UZF45" s="46"/>
      <c r="UZG45" s="46"/>
      <c r="UZH45" s="46"/>
      <c r="UZI45" s="46"/>
      <c r="UZJ45" s="46"/>
      <c r="UZK45" s="46"/>
      <c r="UZL45" s="46"/>
      <c r="UZM45" s="46"/>
      <c r="UZN45" s="46"/>
      <c r="UZO45" s="46"/>
      <c r="UZP45" s="46"/>
      <c r="UZQ45" s="46"/>
      <c r="UZR45" s="46"/>
      <c r="UZS45" s="46"/>
      <c r="UZT45" s="46"/>
      <c r="UZU45" s="46"/>
      <c r="UZV45" s="46"/>
      <c r="UZW45" s="46"/>
      <c r="UZX45" s="46"/>
      <c r="UZY45" s="46"/>
      <c r="UZZ45" s="46"/>
      <c r="VAA45" s="46"/>
      <c r="VAB45" s="46"/>
      <c r="VAC45" s="46"/>
      <c r="VAD45" s="46"/>
      <c r="VAE45" s="46"/>
      <c r="VAF45" s="46"/>
      <c r="VAG45" s="46"/>
      <c r="VAH45" s="46"/>
      <c r="VAI45" s="46"/>
      <c r="VAJ45" s="46"/>
      <c r="VAK45" s="46"/>
      <c r="VAL45" s="46"/>
      <c r="VAM45" s="46"/>
      <c r="VAN45" s="46"/>
      <c r="VAO45" s="46"/>
      <c r="VAP45" s="46"/>
      <c r="VAQ45" s="46"/>
      <c r="VAR45" s="46"/>
      <c r="VAS45" s="46"/>
      <c r="VAT45" s="46"/>
      <c r="VAU45" s="46"/>
      <c r="VAV45" s="46"/>
      <c r="VAW45" s="46"/>
      <c r="VAX45" s="46"/>
      <c r="VAY45" s="46"/>
      <c r="VAZ45" s="46"/>
      <c r="VBA45" s="46"/>
      <c r="VBB45" s="46"/>
      <c r="VBC45" s="46"/>
      <c r="VBD45" s="46"/>
      <c r="VBE45" s="46"/>
      <c r="VBF45" s="46"/>
      <c r="VBG45" s="46"/>
      <c r="VBH45" s="46"/>
      <c r="VBI45" s="46"/>
      <c r="VBJ45" s="46"/>
      <c r="VBK45" s="46"/>
      <c r="VBL45" s="46"/>
      <c r="VBM45" s="46"/>
      <c r="VBN45" s="46"/>
      <c r="VBO45" s="46"/>
      <c r="VBP45" s="46"/>
      <c r="VBQ45" s="46"/>
      <c r="VBR45" s="46"/>
      <c r="VBS45" s="46"/>
      <c r="VBT45" s="46"/>
      <c r="VBU45" s="46"/>
      <c r="VBV45" s="46"/>
      <c r="VBW45" s="46"/>
      <c r="VBX45" s="46"/>
      <c r="VBY45" s="46"/>
      <c r="VBZ45" s="46"/>
      <c r="VCA45" s="46"/>
      <c r="VCB45" s="46"/>
      <c r="VCC45" s="46"/>
      <c r="VCD45" s="46"/>
      <c r="VCE45" s="46"/>
      <c r="VCF45" s="46"/>
      <c r="VCG45" s="46"/>
      <c r="VCH45" s="46"/>
      <c r="VCI45" s="46"/>
      <c r="VCJ45" s="46"/>
      <c r="VCK45" s="46"/>
      <c r="VCL45" s="46"/>
      <c r="VCM45" s="46"/>
      <c r="VCN45" s="46"/>
      <c r="VCO45" s="46"/>
      <c r="VCP45" s="46"/>
      <c r="VCQ45" s="46"/>
      <c r="VCR45" s="46"/>
      <c r="VCS45" s="46"/>
      <c r="VCT45" s="46"/>
      <c r="VCU45" s="46"/>
      <c r="VCV45" s="46"/>
      <c r="VCW45" s="46"/>
      <c r="VCX45" s="46"/>
      <c r="VCY45" s="46"/>
      <c r="VCZ45" s="46"/>
      <c r="VDA45" s="46"/>
      <c r="VDB45" s="46"/>
      <c r="VDC45" s="46"/>
      <c r="VDD45" s="46"/>
      <c r="VDE45" s="46"/>
      <c r="VDF45" s="46"/>
      <c r="VDG45" s="46"/>
      <c r="VDH45" s="46"/>
      <c r="VDI45" s="46"/>
      <c r="VDJ45" s="46"/>
      <c r="VDK45" s="46"/>
      <c r="VDL45" s="46"/>
      <c r="VDM45" s="46"/>
      <c r="VDN45" s="46"/>
      <c r="VDO45" s="46"/>
      <c r="VDP45" s="46"/>
      <c r="VDQ45" s="46"/>
      <c r="VDR45" s="46"/>
      <c r="VDS45" s="46"/>
      <c r="VDT45" s="46"/>
      <c r="VDU45" s="46"/>
      <c r="VDV45" s="46"/>
      <c r="VDW45" s="46"/>
      <c r="VDX45" s="46"/>
      <c r="VDY45" s="46"/>
      <c r="VDZ45" s="46"/>
      <c r="VEA45" s="46"/>
      <c r="VEB45" s="46"/>
      <c r="VEC45" s="46"/>
      <c r="VED45" s="46"/>
      <c r="VEE45" s="46"/>
      <c r="VEF45" s="46"/>
      <c r="VEG45" s="46"/>
      <c r="VEH45" s="46"/>
      <c r="VEI45" s="46"/>
      <c r="VEJ45" s="46"/>
      <c r="VEK45" s="46"/>
      <c r="VEL45" s="46"/>
      <c r="VEM45" s="46"/>
      <c r="VEN45" s="46"/>
      <c r="VEO45" s="46"/>
      <c r="VEP45" s="46"/>
      <c r="VEQ45" s="46"/>
      <c r="VER45" s="46"/>
      <c r="VES45" s="46"/>
      <c r="VET45" s="46"/>
      <c r="VEU45" s="46"/>
      <c r="VEV45" s="46"/>
      <c r="VEW45" s="46"/>
      <c r="VEX45" s="46"/>
      <c r="VEY45" s="46"/>
      <c r="VEZ45" s="46"/>
      <c r="VFA45" s="46"/>
      <c r="VFB45" s="46"/>
      <c r="VFC45" s="46"/>
      <c r="VFD45" s="46"/>
      <c r="VFE45" s="46"/>
      <c r="VFF45" s="46"/>
      <c r="VFG45" s="46"/>
      <c r="VFH45" s="46"/>
      <c r="VFI45" s="46"/>
      <c r="VFJ45" s="46"/>
      <c r="VFK45" s="46"/>
      <c r="VFL45" s="46"/>
      <c r="VFM45" s="46"/>
      <c r="VFN45" s="46"/>
      <c r="VFO45" s="46"/>
      <c r="VFP45" s="46"/>
      <c r="VFQ45" s="46"/>
      <c r="VFR45" s="46"/>
      <c r="VFS45" s="46"/>
      <c r="VFT45" s="46"/>
      <c r="VFU45" s="46"/>
      <c r="VFV45" s="46"/>
      <c r="VFW45" s="46"/>
      <c r="VFX45" s="46"/>
      <c r="VFY45" s="46"/>
      <c r="VFZ45" s="46"/>
      <c r="VGA45" s="46"/>
      <c r="VGB45" s="46"/>
      <c r="VGC45" s="46"/>
      <c r="VGD45" s="46"/>
      <c r="VGE45" s="46"/>
      <c r="VGF45" s="46"/>
      <c r="VGG45" s="46"/>
      <c r="VGH45" s="46"/>
      <c r="VGI45" s="46"/>
      <c r="VGJ45" s="46"/>
      <c r="VGK45" s="46"/>
      <c r="VGL45" s="46"/>
      <c r="VGM45" s="46"/>
      <c r="VGN45" s="46"/>
      <c r="VGO45" s="46"/>
      <c r="VGP45" s="46"/>
      <c r="VGQ45" s="46"/>
      <c r="VGR45" s="46"/>
      <c r="VGS45" s="46"/>
      <c r="VGT45" s="46"/>
      <c r="VGU45" s="46"/>
      <c r="VGV45" s="46"/>
      <c r="VGW45" s="46"/>
      <c r="VGX45" s="46"/>
      <c r="VGY45" s="46"/>
      <c r="VGZ45" s="46"/>
      <c r="VHA45" s="46"/>
      <c r="VHB45" s="46"/>
      <c r="VHC45" s="46"/>
      <c r="VHD45" s="46"/>
      <c r="VHE45" s="46"/>
      <c r="VHF45" s="46"/>
      <c r="VHG45" s="46"/>
      <c r="VHH45" s="46"/>
      <c r="VHI45" s="46"/>
      <c r="VHJ45" s="46"/>
      <c r="VHK45" s="46"/>
      <c r="VHL45" s="46"/>
      <c r="VHM45" s="46"/>
      <c r="VHN45" s="46"/>
      <c r="VHO45" s="46"/>
      <c r="VHP45" s="46"/>
      <c r="VHQ45" s="46"/>
      <c r="VHR45" s="46"/>
      <c r="VHS45" s="46"/>
      <c r="VHT45" s="46"/>
      <c r="VHU45" s="46"/>
      <c r="VHV45" s="46"/>
      <c r="VHW45" s="46"/>
      <c r="VHX45" s="46"/>
      <c r="VHY45" s="46"/>
      <c r="VHZ45" s="46"/>
      <c r="VIA45" s="46"/>
      <c r="VIB45" s="46"/>
      <c r="VIC45" s="46"/>
      <c r="VID45" s="46"/>
      <c r="VIE45" s="46"/>
      <c r="VIF45" s="46"/>
      <c r="VIG45" s="46"/>
      <c r="VIH45" s="46"/>
      <c r="VII45" s="46"/>
      <c r="VIJ45" s="46"/>
      <c r="VIK45" s="46"/>
      <c r="VIL45" s="46"/>
      <c r="VIM45" s="46"/>
      <c r="VIN45" s="46"/>
      <c r="VIO45" s="46"/>
      <c r="VIP45" s="46"/>
      <c r="VIQ45" s="46"/>
      <c r="VIR45" s="46"/>
      <c r="VIS45" s="46"/>
      <c r="VIT45" s="46"/>
      <c r="VIU45" s="46"/>
      <c r="VIV45" s="46"/>
      <c r="VIW45" s="46"/>
      <c r="VIX45" s="46"/>
      <c r="VIY45" s="46"/>
      <c r="VIZ45" s="46"/>
      <c r="VJA45" s="46"/>
      <c r="VJB45" s="46"/>
      <c r="VJC45" s="46"/>
      <c r="VJD45" s="46"/>
      <c r="VJE45" s="46"/>
      <c r="VJF45" s="46"/>
      <c r="VJG45" s="46"/>
      <c r="VJH45" s="46"/>
      <c r="VJI45" s="46"/>
      <c r="VJJ45" s="46"/>
      <c r="VJK45" s="46"/>
      <c r="VJL45" s="46"/>
      <c r="VJM45" s="46"/>
      <c r="VJN45" s="46"/>
      <c r="VJO45" s="46"/>
      <c r="VJP45" s="46"/>
      <c r="VJQ45" s="46"/>
      <c r="VJR45" s="46"/>
      <c r="VJS45" s="46"/>
      <c r="VJT45" s="46"/>
      <c r="VJU45" s="46"/>
      <c r="VJV45" s="46"/>
      <c r="VJW45" s="46"/>
      <c r="VJX45" s="46"/>
      <c r="VJY45" s="46"/>
      <c r="VJZ45" s="46"/>
      <c r="VKA45" s="46"/>
      <c r="VKB45" s="46"/>
      <c r="VKC45" s="46"/>
      <c r="VKD45" s="46"/>
      <c r="VKE45" s="46"/>
      <c r="VKF45" s="46"/>
      <c r="VKG45" s="46"/>
      <c r="VKH45" s="46"/>
      <c r="VKI45" s="46"/>
      <c r="VKJ45" s="46"/>
      <c r="VKK45" s="46"/>
      <c r="VKL45" s="46"/>
      <c r="VKM45" s="46"/>
      <c r="VKN45" s="46"/>
      <c r="VKO45" s="46"/>
      <c r="VKP45" s="46"/>
      <c r="VKQ45" s="46"/>
      <c r="VKR45" s="46"/>
      <c r="VKS45" s="46"/>
      <c r="VKT45" s="46"/>
      <c r="VKU45" s="46"/>
      <c r="VKV45" s="46"/>
      <c r="VKW45" s="46"/>
      <c r="VKX45" s="46"/>
      <c r="VKY45" s="46"/>
      <c r="VKZ45" s="46"/>
      <c r="VLA45" s="46"/>
      <c r="VLB45" s="46"/>
      <c r="VLC45" s="46"/>
      <c r="VLD45" s="46"/>
      <c r="VLE45" s="46"/>
      <c r="VLF45" s="46"/>
      <c r="VLG45" s="46"/>
      <c r="VLH45" s="46"/>
      <c r="VLI45" s="46"/>
      <c r="VLJ45" s="46"/>
      <c r="VLK45" s="46"/>
      <c r="VLL45" s="46"/>
      <c r="VLM45" s="46"/>
      <c r="VLN45" s="46"/>
      <c r="VLO45" s="46"/>
      <c r="VLP45" s="46"/>
      <c r="VLQ45" s="46"/>
      <c r="VLR45" s="46"/>
      <c r="VLS45" s="46"/>
      <c r="VLT45" s="46"/>
      <c r="VLU45" s="46"/>
      <c r="VLV45" s="46"/>
      <c r="VLW45" s="46"/>
      <c r="VLX45" s="46"/>
      <c r="VLY45" s="46"/>
      <c r="VLZ45" s="46"/>
      <c r="VMA45" s="46"/>
      <c r="VMB45" s="46"/>
      <c r="VMC45" s="46"/>
      <c r="VMD45" s="46"/>
      <c r="VME45" s="46"/>
      <c r="VMF45" s="46"/>
      <c r="VMG45" s="46"/>
      <c r="VMH45" s="46"/>
      <c r="VMI45" s="46"/>
      <c r="VMJ45" s="46"/>
      <c r="VMK45" s="46"/>
      <c r="VML45" s="46"/>
      <c r="VMM45" s="46"/>
      <c r="VMN45" s="46"/>
      <c r="VMO45" s="46"/>
      <c r="VMP45" s="46"/>
      <c r="VMQ45" s="46"/>
      <c r="VMR45" s="46"/>
      <c r="VMS45" s="46"/>
      <c r="VMT45" s="46"/>
      <c r="VMU45" s="46"/>
      <c r="VMV45" s="46"/>
      <c r="VMW45" s="46"/>
      <c r="VMX45" s="46"/>
      <c r="VMY45" s="46"/>
      <c r="VMZ45" s="46"/>
      <c r="VNA45" s="46"/>
      <c r="VNB45" s="46"/>
      <c r="VNC45" s="46"/>
      <c r="VND45" s="46"/>
      <c r="VNE45" s="46"/>
      <c r="VNF45" s="46"/>
      <c r="VNG45" s="46"/>
      <c r="VNH45" s="46"/>
      <c r="VNI45" s="46"/>
      <c r="VNJ45" s="46"/>
      <c r="VNK45" s="46"/>
      <c r="VNL45" s="46"/>
      <c r="VNM45" s="46"/>
      <c r="VNN45" s="46"/>
      <c r="VNO45" s="46"/>
      <c r="VNP45" s="46"/>
      <c r="VNQ45" s="46"/>
      <c r="VNR45" s="46"/>
      <c r="VNS45" s="46"/>
      <c r="VNT45" s="46"/>
      <c r="VNU45" s="46"/>
      <c r="VNV45" s="46"/>
      <c r="VNW45" s="46"/>
      <c r="VNX45" s="46"/>
      <c r="VNY45" s="46"/>
      <c r="VNZ45" s="46"/>
      <c r="VOA45" s="46"/>
      <c r="VOB45" s="46"/>
      <c r="VOC45" s="46"/>
      <c r="VOD45" s="46"/>
      <c r="VOE45" s="46"/>
      <c r="VOF45" s="46"/>
      <c r="VOG45" s="46"/>
      <c r="VOH45" s="46"/>
      <c r="VOI45" s="46"/>
      <c r="VOJ45" s="46"/>
      <c r="VOK45" s="46"/>
      <c r="VOL45" s="46"/>
      <c r="VOM45" s="46"/>
      <c r="VON45" s="46"/>
      <c r="VOO45" s="46"/>
      <c r="VOP45" s="46"/>
      <c r="VOQ45" s="46"/>
      <c r="VOR45" s="46"/>
      <c r="VOS45" s="46"/>
      <c r="VOT45" s="46"/>
      <c r="VOU45" s="46"/>
      <c r="VOV45" s="46"/>
      <c r="VOW45" s="46"/>
      <c r="VOX45" s="46"/>
      <c r="VOY45" s="46"/>
      <c r="VOZ45" s="46"/>
      <c r="VPA45" s="46"/>
      <c r="VPB45" s="46"/>
      <c r="VPC45" s="46"/>
      <c r="VPD45" s="46"/>
      <c r="VPE45" s="46"/>
      <c r="VPF45" s="46"/>
      <c r="VPG45" s="46"/>
      <c r="VPH45" s="46"/>
      <c r="VPI45" s="46"/>
      <c r="VPJ45" s="46"/>
      <c r="VPK45" s="46"/>
      <c r="VPL45" s="46"/>
      <c r="VPM45" s="46"/>
      <c r="VPN45" s="46"/>
      <c r="VPO45" s="46"/>
      <c r="VPP45" s="46"/>
      <c r="VPQ45" s="46"/>
      <c r="VPR45" s="46"/>
      <c r="VPS45" s="46"/>
      <c r="VPT45" s="46"/>
      <c r="VPU45" s="46"/>
      <c r="VPV45" s="46"/>
      <c r="VPW45" s="46"/>
      <c r="VPX45" s="46"/>
      <c r="VPY45" s="46"/>
      <c r="VPZ45" s="46"/>
      <c r="VQA45" s="46"/>
      <c r="VQB45" s="46"/>
      <c r="VQC45" s="46"/>
      <c r="VQD45" s="46"/>
      <c r="VQE45" s="46"/>
      <c r="VQF45" s="46"/>
      <c r="VQG45" s="46"/>
      <c r="VQH45" s="46"/>
      <c r="VQI45" s="46"/>
      <c r="VQJ45" s="46"/>
      <c r="VQK45" s="46"/>
      <c r="VQL45" s="46"/>
      <c r="VQM45" s="46"/>
      <c r="VQN45" s="46"/>
      <c r="VQO45" s="46"/>
      <c r="VQP45" s="46"/>
      <c r="VQQ45" s="46"/>
      <c r="VQR45" s="46"/>
      <c r="VQS45" s="46"/>
      <c r="VQT45" s="46"/>
      <c r="VQU45" s="46"/>
      <c r="VQV45" s="46"/>
      <c r="VQW45" s="46"/>
      <c r="VQX45" s="46"/>
      <c r="VQY45" s="46"/>
      <c r="VQZ45" s="46"/>
      <c r="VRA45" s="46"/>
      <c r="VRB45" s="46"/>
      <c r="VRC45" s="46"/>
      <c r="VRD45" s="46"/>
      <c r="VRE45" s="46"/>
      <c r="VRF45" s="46"/>
      <c r="VRG45" s="46"/>
      <c r="VRH45" s="46"/>
      <c r="VRI45" s="46"/>
      <c r="VRJ45" s="46"/>
      <c r="VRK45" s="46"/>
      <c r="VRL45" s="46"/>
      <c r="VRM45" s="46"/>
      <c r="VRN45" s="46"/>
      <c r="VRO45" s="46"/>
      <c r="VRP45" s="46"/>
      <c r="VRQ45" s="46"/>
      <c r="VRR45" s="46"/>
      <c r="VRS45" s="46"/>
      <c r="VRT45" s="46"/>
      <c r="VRU45" s="46"/>
      <c r="VRV45" s="46"/>
      <c r="VRW45" s="46"/>
      <c r="VRX45" s="46"/>
      <c r="VRY45" s="46"/>
      <c r="VRZ45" s="46"/>
      <c r="VSA45" s="46"/>
      <c r="VSB45" s="46"/>
      <c r="VSC45" s="46"/>
      <c r="VSD45" s="46"/>
      <c r="VSE45" s="46"/>
      <c r="VSF45" s="46"/>
      <c r="VSG45" s="46"/>
      <c r="VSH45" s="46"/>
      <c r="VSI45" s="46"/>
      <c r="VSJ45" s="46"/>
      <c r="VSK45" s="46"/>
      <c r="VSL45" s="46"/>
      <c r="VSM45" s="46"/>
      <c r="VSN45" s="46"/>
      <c r="VSO45" s="46"/>
      <c r="VSP45" s="46"/>
      <c r="VSQ45" s="46"/>
      <c r="VSR45" s="46"/>
      <c r="VSS45" s="46"/>
      <c r="VST45" s="46"/>
      <c r="VSU45" s="46"/>
      <c r="VSV45" s="46"/>
      <c r="VSW45" s="46"/>
      <c r="VSX45" s="46"/>
      <c r="VSY45" s="46"/>
      <c r="VSZ45" s="46"/>
      <c r="VTA45" s="46"/>
      <c r="VTB45" s="46"/>
      <c r="VTC45" s="46"/>
      <c r="VTD45" s="46"/>
      <c r="VTE45" s="46"/>
      <c r="VTF45" s="46"/>
      <c r="VTG45" s="46"/>
      <c r="VTH45" s="46"/>
      <c r="VTI45" s="46"/>
      <c r="VTJ45" s="46"/>
      <c r="VTK45" s="46"/>
      <c r="VTL45" s="46"/>
      <c r="VTM45" s="46"/>
      <c r="VTN45" s="46"/>
      <c r="VTO45" s="46"/>
      <c r="VTP45" s="46"/>
      <c r="VTQ45" s="46"/>
      <c r="VTR45" s="46"/>
      <c r="VTS45" s="46"/>
      <c r="VTT45" s="46"/>
      <c r="VTU45" s="46"/>
      <c r="VTV45" s="46"/>
      <c r="VTW45" s="46"/>
      <c r="VTX45" s="46"/>
      <c r="VTY45" s="46"/>
      <c r="VTZ45" s="46"/>
      <c r="VUA45" s="46"/>
      <c r="VUB45" s="46"/>
      <c r="VUC45" s="46"/>
      <c r="VUD45" s="46"/>
      <c r="VUE45" s="46"/>
      <c r="VUF45" s="46"/>
      <c r="VUG45" s="46"/>
      <c r="VUH45" s="46"/>
      <c r="VUI45" s="46"/>
      <c r="VUJ45" s="46"/>
      <c r="VUK45" s="46"/>
      <c r="VUL45" s="46"/>
      <c r="VUM45" s="46"/>
      <c r="VUN45" s="46"/>
      <c r="VUO45" s="46"/>
      <c r="VUP45" s="46"/>
      <c r="VUQ45" s="46"/>
      <c r="VUR45" s="46"/>
      <c r="VUS45" s="46"/>
      <c r="VUT45" s="46"/>
      <c r="VUU45" s="46"/>
      <c r="VUV45" s="46"/>
      <c r="VUW45" s="46"/>
      <c r="VUX45" s="46"/>
      <c r="VUY45" s="46"/>
      <c r="VUZ45" s="46"/>
      <c r="VVA45" s="46"/>
      <c r="VVB45" s="46"/>
      <c r="VVC45" s="46"/>
      <c r="VVD45" s="46"/>
      <c r="VVE45" s="46"/>
      <c r="VVF45" s="46"/>
      <c r="VVG45" s="46"/>
      <c r="VVH45" s="46"/>
      <c r="VVI45" s="46"/>
      <c r="VVJ45" s="46"/>
      <c r="VVK45" s="46"/>
      <c r="VVL45" s="46"/>
      <c r="VVM45" s="46"/>
      <c r="VVN45" s="46"/>
      <c r="VVO45" s="46"/>
      <c r="VVP45" s="46"/>
      <c r="VVQ45" s="46"/>
      <c r="VVR45" s="46"/>
      <c r="VVS45" s="46"/>
      <c r="VVT45" s="46"/>
      <c r="VVU45" s="46"/>
      <c r="VVV45" s="46"/>
      <c r="VVW45" s="46"/>
      <c r="VVX45" s="46"/>
      <c r="VVY45" s="46"/>
      <c r="VVZ45" s="46"/>
      <c r="VWA45" s="46"/>
      <c r="VWB45" s="46"/>
      <c r="VWC45" s="46"/>
      <c r="VWD45" s="46"/>
      <c r="VWE45" s="46"/>
      <c r="VWF45" s="46"/>
      <c r="VWG45" s="46"/>
      <c r="VWH45" s="46"/>
      <c r="VWI45" s="46"/>
      <c r="VWJ45" s="46"/>
      <c r="VWK45" s="46"/>
      <c r="VWL45" s="46"/>
      <c r="VWM45" s="46"/>
      <c r="VWN45" s="46"/>
      <c r="VWO45" s="46"/>
      <c r="VWP45" s="46"/>
      <c r="VWQ45" s="46"/>
      <c r="VWR45" s="46"/>
      <c r="VWS45" s="46"/>
      <c r="VWT45" s="46"/>
      <c r="VWU45" s="46"/>
      <c r="VWV45" s="46"/>
      <c r="VWW45" s="46"/>
      <c r="VWX45" s="46"/>
      <c r="VWY45" s="46"/>
      <c r="VWZ45" s="46"/>
      <c r="VXA45" s="46"/>
      <c r="VXB45" s="46"/>
      <c r="VXC45" s="46"/>
      <c r="VXD45" s="46"/>
      <c r="VXE45" s="46"/>
      <c r="VXF45" s="46"/>
      <c r="VXG45" s="46"/>
      <c r="VXH45" s="46"/>
      <c r="VXI45" s="46"/>
      <c r="VXJ45" s="46"/>
      <c r="VXK45" s="46"/>
      <c r="VXL45" s="46"/>
      <c r="VXM45" s="46"/>
      <c r="VXN45" s="46"/>
      <c r="VXO45" s="46"/>
      <c r="VXP45" s="46"/>
      <c r="VXQ45" s="46"/>
      <c r="VXR45" s="46"/>
      <c r="VXS45" s="46"/>
      <c r="VXT45" s="46"/>
      <c r="VXU45" s="46"/>
      <c r="VXV45" s="46"/>
      <c r="VXW45" s="46"/>
      <c r="VXX45" s="46"/>
      <c r="VXY45" s="46"/>
      <c r="VXZ45" s="46"/>
      <c r="VYA45" s="46"/>
      <c r="VYB45" s="46"/>
      <c r="VYC45" s="46"/>
      <c r="VYD45" s="46"/>
      <c r="VYE45" s="46"/>
      <c r="VYF45" s="46"/>
      <c r="VYG45" s="46"/>
      <c r="VYH45" s="46"/>
      <c r="VYI45" s="46"/>
      <c r="VYJ45" s="46"/>
      <c r="VYK45" s="46"/>
      <c r="VYL45" s="46"/>
      <c r="VYM45" s="46"/>
      <c r="VYN45" s="46"/>
      <c r="VYO45" s="46"/>
      <c r="VYP45" s="46"/>
      <c r="VYQ45" s="46"/>
      <c r="VYR45" s="46"/>
      <c r="VYS45" s="46"/>
      <c r="VYT45" s="46"/>
      <c r="VYU45" s="46"/>
      <c r="VYV45" s="46"/>
      <c r="VYW45" s="46"/>
      <c r="VYX45" s="46"/>
      <c r="VYY45" s="46"/>
      <c r="VYZ45" s="46"/>
      <c r="VZA45" s="46"/>
      <c r="VZB45" s="46"/>
      <c r="VZC45" s="46"/>
      <c r="VZD45" s="46"/>
      <c r="VZE45" s="46"/>
      <c r="VZF45" s="46"/>
      <c r="VZG45" s="46"/>
      <c r="VZH45" s="46"/>
      <c r="VZI45" s="46"/>
      <c r="VZJ45" s="46"/>
      <c r="VZK45" s="46"/>
      <c r="VZL45" s="46"/>
      <c r="VZM45" s="46"/>
      <c r="VZN45" s="46"/>
      <c r="VZO45" s="46"/>
      <c r="VZP45" s="46"/>
      <c r="VZQ45" s="46"/>
      <c r="VZR45" s="46"/>
      <c r="VZS45" s="46"/>
      <c r="VZT45" s="46"/>
      <c r="VZU45" s="46"/>
      <c r="VZV45" s="46"/>
      <c r="VZW45" s="46"/>
      <c r="VZX45" s="46"/>
      <c r="VZY45" s="46"/>
      <c r="VZZ45" s="46"/>
      <c r="WAA45" s="46"/>
      <c r="WAB45" s="46"/>
      <c r="WAC45" s="46"/>
      <c r="WAD45" s="46"/>
      <c r="WAE45" s="46"/>
      <c r="WAF45" s="46"/>
      <c r="WAG45" s="46"/>
      <c r="WAH45" s="46"/>
      <c r="WAI45" s="46"/>
      <c r="WAJ45" s="46"/>
      <c r="WAK45" s="46"/>
      <c r="WAL45" s="46"/>
      <c r="WAM45" s="46"/>
      <c r="WAN45" s="46"/>
      <c r="WAO45" s="46"/>
      <c r="WAP45" s="46"/>
      <c r="WAQ45" s="46"/>
      <c r="WAR45" s="46"/>
      <c r="WAS45" s="46"/>
      <c r="WAT45" s="46"/>
      <c r="WAU45" s="46"/>
      <c r="WAV45" s="46"/>
      <c r="WAW45" s="46"/>
      <c r="WAX45" s="46"/>
      <c r="WAY45" s="46"/>
      <c r="WAZ45" s="46"/>
      <c r="WBA45" s="46"/>
      <c r="WBB45" s="46"/>
      <c r="WBC45" s="46"/>
      <c r="WBD45" s="46"/>
      <c r="WBE45" s="46"/>
      <c r="WBF45" s="46"/>
      <c r="WBG45" s="46"/>
      <c r="WBH45" s="46"/>
      <c r="WBI45" s="46"/>
      <c r="WBJ45" s="46"/>
      <c r="WBK45" s="46"/>
      <c r="WBL45" s="46"/>
      <c r="WBM45" s="46"/>
      <c r="WBN45" s="46"/>
      <c r="WBO45" s="46"/>
      <c r="WBP45" s="46"/>
      <c r="WBQ45" s="46"/>
      <c r="WBR45" s="46"/>
      <c r="WBS45" s="46"/>
      <c r="WBT45" s="46"/>
      <c r="WBU45" s="46"/>
      <c r="WBV45" s="46"/>
      <c r="WBW45" s="46"/>
      <c r="WBX45" s="46"/>
      <c r="WBY45" s="46"/>
      <c r="WBZ45" s="46"/>
      <c r="WCA45" s="46"/>
      <c r="WCB45" s="46"/>
      <c r="WCC45" s="46"/>
      <c r="WCD45" s="46"/>
      <c r="WCE45" s="46"/>
      <c r="WCF45" s="46"/>
      <c r="WCG45" s="46"/>
      <c r="WCH45" s="46"/>
      <c r="WCI45" s="46"/>
      <c r="WCJ45" s="46"/>
      <c r="WCK45" s="46"/>
      <c r="WCL45" s="46"/>
      <c r="WCM45" s="46"/>
      <c r="WCN45" s="46"/>
      <c r="WCO45" s="46"/>
      <c r="WCP45" s="46"/>
      <c r="WCQ45" s="46"/>
      <c r="WCR45" s="46"/>
      <c r="WCS45" s="46"/>
      <c r="WCT45" s="46"/>
      <c r="WCU45" s="46"/>
      <c r="WCV45" s="46"/>
      <c r="WCW45" s="46"/>
      <c r="WCX45" s="46"/>
      <c r="WCY45" s="46"/>
      <c r="WCZ45" s="46"/>
      <c r="WDA45" s="46"/>
      <c r="WDB45" s="46"/>
      <c r="WDC45" s="46"/>
      <c r="WDD45" s="46"/>
      <c r="WDE45" s="46"/>
      <c r="WDF45" s="46"/>
      <c r="WDG45" s="46"/>
      <c r="WDH45" s="46"/>
      <c r="WDI45" s="46"/>
      <c r="WDJ45" s="46"/>
      <c r="WDK45" s="46"/>
      <c r="WDL45" s="46"/>
      <c r="WDM45" s="46"/>
      <c r="WDN45" s="46"/>
      <c r="WDO45" s="46"/>
      <c r="WDP45" s="46"/>
      <c r="WDQ45" s="46"/>
      <c r="WDR45" s="46"/>
      <c r="WDS45" s="46"/>
      <c r="WDT45" s="46"/>
      <c r="WDU45" s="46"/>
      <c r="WDV45" s="46"/>
      <c r="WDW45" s="46"/>
      <c r="WDX45" s="46"/>
      <c r="WDY45" s="46"/>
      <c r="WDZ45" s="46"/>
      <c r="WEA45" s="46"/>
      <c r="WEB45" s="46"/>
      <c r="WEC45" s="46"/>
      <c r="WED45" s="46"/>
      <c r="WEE45" s="46"/>
      <c r="WEF45" s="46"/>
      <c r="WEG45" s="46"/>
      <c r="WEH45" s="46"/>
      <c r="WEI45" s="46"/>
      <c r="WEJ45" s="46"/>
      <c r="WEK45" s="46"/>
      <c r="WEL45" s="46"/>
      <c r="WEM45" s="46"/>
      <c r="WEN45" s="46"/>
      <c r="WEO45" s="46"/>
      <c r="WEP45" s="46"/>
      <c r="WEQ45" s="46"/>
      <c r="WER45" s="46"/>
      <c r="WES45" s="46"/>
      <c r="WET45" s="46"/>
      <c r="WEU45" s="46"/>
      <c r="WEV45" s="46"/>
      <c r="WEW45" s="46"/>
      <c r="WEX45" s="46"/>
      <c r="WEY45" s="46"/>
      <c r="WEZ45" s="46"/>
      <c r="WFA45" s="46"/>
      <c r="WFB45" s="46"/>
      <c r="WFC45" s="46"/>
      <c r="WFD45" s="46"/>
      <c r="WFE45" s="46"/>
      <c r="WFF45" s="46"/>
      <c r="WFG45" s="46"/>
      <c r="WFH45" s="46"/>
      <c r="WFI45" s="46"/>
      <c r="WFJ45" s="46"/>
      <c r="WFK45" s="46"/>
      <c r="WFL45" s="46"/>
      <c r="WFM45" s="46"/>
      <c r="WFN45" s="46"/>
      <c r="WFO45" s="46"/>
      <c r="WFP45" s="46"/>
      <c r="WFQ45" s="46"/>
      <c r="WFR45" s="46"/>
      <c r="WFS45" s="46"/>
      <c r="WFT45" s="46"/>
      <c r="WFU45" s="46"/>
      <c r="WFV45" s="46"/>
      <c r="WFW45" s="46"/>
      <c r="WFX45" s="46"/>
      <c r="WFY45" s="46"/>
      <c r="WFZ45" s="46"/>
      <c r="WGA45" s="46"/>
      <c r="WGB45" s="46"/>
      <c r="WGC45" s="46"/>
      <c r="WGD45" s="46"/>
      <c r="WGE45" s="46"/>
      <c r="WGF45" s="46"/>
      <c r="WGG45" s="46"/>
      <c r="WGH45" s="46"/>
      <c r="WGI45" s="46"/>
      <c r="WGJ45" s="46"/>
      <c r="WGK45" s="46"/>
      <c r="WGL45" s="46"/>
      <c r="WGM45" s="46"/>
      <c r="WGN45" s="46"/>
      <c r="WGO45" s="46"/>
      <c r="WGP45" s="46"/>
      <c r="WGQ45" s="46"/>
      <c r="WGR45" s="46"/>
      <c r="WGS45" s="46"/>
      <c r="WGT45" s="46"/>
      <c r="WGU45" s="46"/>
      <c r="WGV45" s="46"/>
      <c r="WGW45" s="46"/>
      <c r="WGX45" s="46"/>
      <c r="WGY45" s="46"/>
      <c r="WGZ45" s="46"/>
      <c r="WHA45" s="46"/>
      <c r="WHB45" s="46"/>
      <c r="WHC45" s="46"/>
      <c r="WHD45" s="46"/>
      <c r="WHE45" s="46"/>
      <c r="WHF45" s="46"/>
      <c r="WHG45" s="46"/>
      <c r="WHH45" s="46"/>
      <c r="WHI45" s="46"/>
      <c r="WHJ45" s="46"/>
      <c r="WHK45" s="46"/>
      <c r="WHL45" s="46"/>
      <c r="WHM45" s="46"/>
      <c r="WHN45" s="46"/>
      <c r="WHO45" s="46"/>
      <c r="WHP45" s="46"/>
      <c r="WHQ45" s="46"/>
      <c r="WHR45" s="46"/>
      <c r="WHS45" s="46"/>
      <c r="WHT45" s="46"/>
      <c r="WHU45" s="46"/>
      <c r="WHV45" s="46"/>
      <c r="WHW45" s="46"/>
      <c r="WHX45" s="46"/>
      <c r="WHY45" s="46"/>
      <c r="WHZ45" s="46"/>
      <c r="WIA45" s="46"/>
      <c r="WIB45" s="46"/>
      <c r="WIC45" s="46"/>
      <c r="WID45" s="46"/>
      <c r="WIE45" s="46"/>
      <c r="WIF45" s="46"/>
      <c r="WIG45" s="46"/>
      <c r="WIH45" s="46"/>
      <c r="WII45" s="46"/>
      <c r="WIJ45" s="46"/>
      <c r="WIK45" s="46"/>
      <c r="WIL45" s="46"/>
      <c r="WIM45" s="46"/>
      <c r="WIN45" s="46"/>
      <c r="WIO45" s="46"/>
      <c r="WIP45" s="46"/>
      <c r="WIQ45" s="46"/>
      <c r="WIR45" s="46"/>
      <c r="WIS45" s="46"/>
      <c r="WIT45" s="46"/>
      <c r="WIU45" s="46"/>
      <c r="WIV45" s="46"/>
      <c r="WIW45" s="46"/>
      <c r="WIX45" s="46"/>
      <c r="WIY45" s="46"/>
      <c r="WIZ45" s="46"/>
      <c r="WJA45" s="46"/>
      <c r="WJB45" s="46"/>
      <c r="WJC45" s="46"/>
      <c r="WJD45" s="46"/>
      <c r="WJE45" s="46"/>
      <c r="WJF45" s="46"/>
      <c r="WJG45" s="46"/>
      <c r="WJH45" s="46"/>
      <c r="WJI45" s="46"/>
      <c r="WJJ45" s="46"/>
      <c r="WJK45" s="46"/>
      <c r="WJL45" s="46"/>
      <c r="WJM45" s="46"/>
      <c r="WJN45" s="46"/>
      <c r="WJO45" s="46"/>
      <c r="WJP45" s="46"/>
      <c r="WJQ45" s="46"/>
      <c r="WJR45" s="46"/>
      <c r="WJS45" s="46"/>
      <c r="WJT45" s="46"/>
      <c r="WJU45" s="46"/>
      <c r="WJV45" s="46"/>
      <c r="WJW45" s="46"/>
      <c r="WJX45" s="46"/>
      <c r="WJY45" s="46"/>
      <c r="WJZ45" s="46"/>
      <c r="WKA45" s="46"/>
      <c r="WKB45" s="46"/>
      <c r="WKC45" s="46"/>
      <c r="WKD45" s="46"/>
      <c r="WKE45" s="46"/>
      <c r="WKF45" s="46"/>
      <c r="WKG45" s="46"/>
      <c r="WKH45" s="46"/>
      <c r="WKI45" s="46"/>
      <c r="WKJ45" s="46"/>
      <c r="WKK45" s="46"/>
      <c r="WKL45" s="46"/>
      <c r="WKM45" s="46"/>
      <c r="WKN45" s="46"/>
      <c r="WKO45" s="46"/>
      <c r="WKP45" s="46"/>
      <c r="WKQ45" s="46"/>
      <c r="WKR45" s="46"/>
      <c r="WKS45" s="46"/>
      <c r="WKT45" s="46"/>
      <c r="WKU45" s="46"/>
      <c r="WKV45" s="46"/>
      <c r="WKW45" s="46"/>
      <c r="WKX45" s="46"/>
      <c r="WKY45" s="46"/>
      <c r="WKZ45" s="46"/>
      <c r="WLA45" s="46"/>
      <c r="WLB45" s="46"/>
      <c r="WLC45" s="46"/>
      <c r="WLD45" s="46"/>
      <c r="WLE45" s="46"/>
      <c r="WLF45" s="46"/>
      <c r="WLG45" s="46"/>
      <c r="WLH45" s="46"/>
      <c r="WLI45" s="46"/>
      <c r="WLJ45" s="46"/>
      <c r="WLK45" s="46"/>
      <c r="WLL45" s="46"/>
      <c r="WLM45" s="46"/>
      <c r="WLN45" s="46"/>
      <c r="WLO45" s="46"/>
      <c r="WLP45" s="46"/>
      <c r="WLQ45" s="46"/>
      <c r="WLR45" s="46"/>
      <c r="WLS45" s="46"/>
      <c r="WLT45" s="46"/>
      <c r="WLU45" s="46"/>
      <c r="WLV45" s="46"/>
      <c r="WLW45" s="46"/>
      <c r="WLX45" s="46"/>
      <c r="WLY45" s="46"/>
      <c r="WLZ45" s="46"/>
      <c r="WMA45" s="46"/>
      <c r="WMB45" s="46"/>
      <c r="WMC45" s="46"/>
      <c r="WMD45" s="46"/>
      <c r="WME45" s="46"/>
      <c r="WMF45" s="46"/>
      <c r="WMG45" s="46"/>
      <c r="WMH45" s="46"/>
      <c r="WMI45" s="46"/>
      <c r="WMJ45" s="46"/>
      <c r="WMK45" s="46"/>
      <c r="WML45" s="46"/>
      <c r="WMM45" s="46"/>
      <c r="WMN45" s="46"/>
      <c r="WMO45" s="46"/>
      <c r="WMP45" s="46"/>
      <c r="WMQ45" s="46"/>
      <c r="WMR45" s="46"/>
      <c r="WMS45" s="46"/>
      <c r="WMT45" s="46"/>
      <c r="WMU45" s="46"/>
      <c r="WMV45" s="46"/>
      <c r="WMW45" s="46"/>
      <c r="WMX45" s="46"/>
      <c r="WMY45" s="46"/>
      <c r="WMZ45" s="46"/>
      <c r="WNA45" s="46"/>
      <c r="WNB45" s="46"/>
      <c r="WNC45" s="46"/>
      <c r="WND45" s="46"/>
      <c r="WNE45" s="46"/>
      <c r="WNF45" s="46"/>
      <c r="WNG45" s="46"/>
      <c r="WNH45" s="46"/>
      <c r="WNI45" s="46"/>
      <c r="WNJ45" s="46"/>
      <c r="WNK45" s="46"/>
      <c r="WNL45" s="46"/>
      <c r="WNM45" s="46"/>
      <c r="WNN45" s="46"/>
      <c r="WNO45" s="46"/>
      <c r="WNP45" s="46"/>
      <c r="WNQ45" s="46"/>
      <c r="WNR45" s="46"/>
      <c r="WNS45" s="46"/>
      <c r="WNT45" s="46"/>
      <c r="WNU45" s="46"/>
      <c r="WNV45" s="46"/>
      <c r="WNW45" s="46"/>
      <c r="WNX45" s="46"/>
      <c r="WNY45" s="46"/>
      <c r="WNZ45" s="46"/>
      <c r="WOA45" s="46"/>
      <c r="WOB45" s="46"/>
      <c r="WOC45" s="46"/>
      <c r="WOD45" s="46"/>
      <c r="WOE45" s="46"/>
      <c r="WOF45" s="46"/>
      <c r="WOG45" s="46"/>
      <c r="WOH45" s="46"/>
      <c r="WOI45" s="46"/>
      <c r="WOJ45" s="46"/>
      <c r="WOK45" s="46"/>
      <c r="WOL45" s="46"/>
      <c r="WOM45" s="46"/>
      <c r="WON45" s="46"/>
      <c r="WOO45" s="46"/>
      <c r="WOP45" s="46"/>
      <c r="WOQ45" s="46"/>
      <c r="WOR45" s="46"/>
      <c r="WOS45" s="46"/>
      <c r="WOT45" s="46"/>
      <c r="WOU45" s="46"/>
      <c r="WOV45" s="46"/>
      <c r="WOW45" s="46"/>
      <c r="WOX45" s="46"/>
      <c r="WOY45" s="46"/>
      <c r="WOZ45" s="46"/>
      <c r="WPA45" s="46"/>
      <c r="WPB45" s="46"/>
      <c r="WPC45" s="46"/>
      <c r="WPD45" s="46"/>
      <c r="WPE45" s="46"/>
      <c r="WPF45" s="46"/>
      <c r="WPG45" s="46"/>
      <c r="WPH45" s="46"/>
      <c r="WPI45" s="46"/>
      <c r="WPJ45" s="46"/>
      <c r="WPK45" s="46"/>
      <c r="WPL45" s="46"/>
      <c r="WPM45" s="46"/>
      <c r="WPN45" s="46"/>
      <c r="WPO45" s="46"/>
      <c r="WPP45" s="46"/>
      <c r="WPQ45" s="46"/>
      <c r="WPR45" s="46"/>
      <c r="WPS45" s="46"/>
      <c r="WPT45" s="46"/>
      <c r="WPU45" s="46"/>
      <c r="WPV45" s="46"/>
      <c r="WPW45" s="46"/>
      <c r="WPX45" s="46"/>
      <c r="WPY45" s="46"/>
      <c r="WPZ45" s="46"/>
      <c r="WQA45" s="46"/>
      <c r="WQB45" s="46"/>
      <c r="WQC45" s="46"/>
      <c r="WQD45" s="46"/>
      <c r="WQE45" s="46"/>
      <c r="WQF45" s="46"/>
      <c r="WQG45" s="46"/>
      <c r="WQH45" s="46"/>
      <c r="WQI45" s="46"/>
      <c r="WQJ45" s="46"/>
      <c r="WQK45" s="46"/>
      <c r="WQL45" s="46"/>
      <c r="WQM45" s="46"/>
      <c r="WQN45" s="46"/>
      <c r="WQO45" s="46"/>
      <c r="WQP45" s="46"/>
      <c r="WQQ45" s="46"/>
      <c r="WQR45" s="46"/>
      <c r="WQS45" s="46"/>
      <c r="WQT45" s="46"/>
      <c r="WQU45" s="46"/>
      <c r="WQV45" s="46"/>
      <c r="WQW45" s="46"/>
      <c r="WQX45" s="46"/>
      <c r="WQY45" s="46"/>
      <c r="WQZ45" s="46"/>
      <c r="WRA45" s="46"/>
      <c r="WRB45" s="46"/>
      <c r="WRC45" s="46"/>
      <c r="WRD45" s="46"/>
      <c r="WRE45" s="46"/>
      <c r="WRF45" s="46"/>
      <c r="WRG45" s="46"/>
      <c r="WRH45" s="46"/>
      <c r="WRI45" s="46"/>
      <c r="WRJ45" s="46"/>
      <c r="WRK45" s="46"/>
      <c r="WRL45" s="46"/>
      <c r="WRM45" s="46"/>
      <c r="WRN45" s="46"/>
      <c r="WRO45" s="46"/>
      <c r="WRP45" s="46"/>
      <c r="WRQ45" s="46"/>
      <c r="WRR45" s="46"/>
      <c r="WRS45" s="46"/>
      <c r="WRT45" s="46"/>
      <c r="WRU45" s="46"/>
      <c r="WRV45" s="46"/>
      <c r="WRW45" s="46"/>
      <c r="WRX45" s="46"/>
      <c r="WRY45" s="46"/>
      <c r="WRZ45" s="46"/>
      <c r="WSA45" s="46"/>
      <c r="WSB45" s="46"/>
      <c r="WSC45" s="46"/>
      <c r="WSD45" s="46"/>
      <c r="WSE45" s="46"/>
      <c r="WSF45" s="46"/>
      <c r="WSG45" s="46"/>
      <c r="WSH45" s="46"/>
      <c r="WSI45" s="46"/>
      <c r="WSJ45" s="46"/>
      <c r="WSK45" s="46"/>
      <c r="WSL45" s="46"/>
      <c r="WSM45" s="46"/>
      <c r="WSN45" s="46"/>
      <c r="WSO45" s="46"/>
      <c r="WSP45" s="46"/>
      <c r="WSQ45" s="46"/>
      <c r="WSR45" s="46"/>
      <c r="WSS45" s="46"/>
      <c r="WST45" s="46"/>
      <c r="WSU45" s="46"/>
      <c r="WSV45" s="46"/>
      <c r="WSW45" s="46"/>
      <c r="WSX45" s="46"/>
      <c r="WSY45" s="46"/>
      <c r="WSZ45" s="46"/>
      <c r="WTA45" s="46"/>
      <c r="WTB45" s="46"/>
      <c r="WTC45" s="46"/>
      <c r="WTD45" s="46"/>
      <c r="WTE45" s="46"/>
      <c r="WTF45" s="46"/>
      <c r="WTG45" s="46"/>
      <c r="WTH45" s="46"/>
      <c r="WTI45" s="46"/>
      <c r="WTJ45" s="46"/>
      <c r="WTK45" s="46"/>
      <c r="WTL45" s="46"/>
      <c r="WTM45" s="46"/>
      <c r="WTN45" s="46"/>
      <c r="WTO45" s="46"/>
      <c r="WTP45" s="46"/>
      <c r="WTQ45" s="46"/>
      <c r="WTR45" s="46"/>
      <c r="WTS45" s="46"/>
      <c r="WTT45" s="46"/>
      <c r="WTU45" s="46"/>
      <c r="WTV45" s="46"/>
      <c r="WTW45" s="46"/>
      <c r="WTX45" s="46"/>
      <c r="WTY45" s="46"/>
      <c r="WTZ45" s="46"/>
      <c r="WUA45" s="46"/>
      <c r="WUB45" s="46"/>
      <c r="WUC45" s="46"/>
      <c r="WUD45" s="46"/>
      <c r="WUE45" s="46"/>
      <c r="WUF45" s="46"/>
      <c r="WUG45" s="46"/>
      <c r="WUH45" s="46"/>
      <c r="WUI45" s="46"/>
      <c r="WUJ45" s="46"/>
      <c r="WUK45" s="46"/>
      <c r="WUL45" s="46"/>
      <c r="WUM45" s="46"/>
      <c r="WUN45" s="46"/>
      <c r="WUO45" s="46"/>
      <c r="WUP45" s="46"/>
      <c r="WUQ45" s="46"/>
      <c r="WUR45" s="46"/>
      <c r="WUS45" s="46"/>
      <c r="WUT45" s="46"/>
      <c r="WUU45" s="46"/>
      <c r="WUV45" s="46"/>
      <c r="WUW45" s="46"/>
      <c r="WUX45" s="46"/>
      <c r="WUY45" s="46"/>
      <c r="WUZ45" s="46"/>
      <c r="WVA45" s="46"/>
      <c r="WVB45" s="46"/>
      <c r="WVC45" s="46"/>
      <c r="WVD45" s="46"/>
      <c r="WVE45" s="46"/>
      <c r="WVF45" s="46"/>
      <c r="WVG45" s="46"/>
      <c r="WVH45" s="46"/>
      <c r="WVI45" s="46"/>
      <c r="WVJ45" s="46"/>
      <c r="WVK45" s="46"/>
      <c r="WVL45" s="46"/>
      <c r="WVM45" s="46"/>
      <c r="WVN45" s="46"/>
      <c r="WVO45" s="46"/>
      <c r="WVP45" s="46"/>
      <c r="WVQ45" s="46"/>
      <c r="WVR45" s="46"/>
      <c r="WVS45" s="46"/>
      <c r="WVT45" s="46"/>
      <c r="WVU45" s="46"/>
      <c r="WVV45" s="46"/>
      <c r="WVW45" s="46"/>
      <c r="WVX45" s="46"/>
      <c r="WVY45" s="46"/>
      <c r="WVZ45" s="46"/>
      <c r="WWA45" s="46"/>
      <c r="WWB45" s="46"/>
      <c r="WWC45" s="46"/>
    </row>
    <row r="47" spans="1:16149" ht="96.75" customHeight="1">
      <c r="A47" s="723" t="s">
        <v>654</v>
      </c>
      <c r="B47" s="723"/>
      <c r="C47" s="723"/>
      <c r="D47" s="723"/>
      <c r="E47" s="723"/>
      <c r="F47" s="723"/>
      <c r="G47" s="723"/>
      <c r="H47" s="723"/>
      <c r="I47" s="723"/>
      <c r="J47" s="723"/>
      <c r="K47" s="723"/>
      <c r="L47" s="723"/>
      <c r="M47" s="723"/>
      <c r="N47" s="723"/>
      <c r="O47" s="723"/>
      <c r="P47" s="723"/>
      <c r="Q47" s="723"/>
      <c r="R47" s="723"/>
      <c r="S47" s="723"/>
      <c r="T47" s="723"/>
      <c r="U47" s="723"/>
      <c r="V47" s="723"/>
      <c r="W47" s="723"/>
      <c r="X47" s="723"/>
      <c r="Y47" s="723"/>
      <c r="AA47" s="650" t="s">
        <v>714</v>
      </c>
      <c r="AB47" s="651"/>
      <c r="AC47" s="651"/>
      <c r="AD47" s="651"/>
      <c r="AE47" s="651"/>
      <c r="AF47" s="651"/>
      <c r="AG47" s="651"/>
      <c r="AH47" s="651"/>
      <c r="AI47" s="651"/>
      <c r="AJ47" s="651"/>
      <c r="AK47" s="651"/>
      <c r="AL47" s="651"/>
      <c r="AM47" s="651"/>
      <c r="AN47" s="651"/>
      <c r="AO47" s="651"/>
      <c r="AP47" s="652"/>
    </row>
    <row r="48" spans="1:16149" s="45" customFormat="1">
      <c r="A48" s="9"/>
      <c r="B48" s="9"/>
      <c r="C48" s="9"/>
      <c r="D48" s="9"/>
      <c r="E48" s="9"/>
      <c r="F48" s="9"/>
      <c r="G48" s="9"/>
      <c r="H48" s="9"/>
      <c r="I48" s="9"/>
      <c r="J48" s="9"/>
      <c r="K48" s="9"/>
      <c r="L48" s="9"/>
      <c r="M48" s="9"/>
      <c r="N48" s="9"/>
      <c r="O48" s="9"/>
      <c r="P48" s="9"/>
      <c r="Q48" s="9"/>
      <c r="R48" s="9"/>
      <c r="S48" s="89"/>
      <c r="T48" s="9"/>
      <c r="U48" s="9"/>
      <c r="AA48" s="46"/>
      <c r="AB48" s="46"/>
      <c r="AC48" s="46"/>
      <c r="AD48" s="46"/>
      <c r="AE48" s="46"/>
      <c r="AF48" s="46"/>
      <c r="AG48" s="46"/>
      <c r="AH48" s="46"/>
      <c r="AI48" s="46"/>
      <c r="AJ48" s="46"/>
      <c r="AK48" s="46"/>
      <c r="AL48" s="46"/>
      <c r="AM48" s="46"/>
      <c r="AN48" s="46"/>
      <c r="AO48" s="46"/>
      <c r="AP48" s="46"/>
    </row>
    <row r="49" spans="1:42" s="28" customFormat="1" ht="120" customHeight="1">
      <c r="A49" s="1166" t="s">
        <v>22</v>
      </c>
      <c r="B49" s="724" t="s">
        <v>81</v>
      </c>
      <c r="C49" s="724"/>
      <c r="D49" s="724" t="s">
        <v>112</v>
      </c>
      <c r="E49" s="746" t="s">
        <v>95</v>
      </c>
      <c r="F49" s="747"/>
      <c r="G49" s="748"/>
      <c r="H49" s="746" t="s">
        <v>26</v>
      </c>
      <c r="I49" s="747"/>
      <c r="J49" s="748"/>
      <c r="K49" s="765" t="s">
        <v>82</v>
      </c>
      <c r="L49" s="765" t="s">
        <v>83</v>
      </c>
      <c r="M49" s="765" t="s">
        <v>28</v>
      </c>
      <c r="N49" s="664" t="s">
        <v>108</v>
      </c>
      <c r="O49" s="664" t="s">
        <v>109</v>
      </c>
      <c r="P49" s="710" t="s">
        <v>110</v>
      </c>
      <c r="Q49" s="711"/>
      <c r="R49" s="712"/>
      <c r="S49" s="753" t="s">
        <v>152</v>
      </c>
      <c r="T49" s="739" t="s">
        <v>7</v>
      </c>
      <c r="U49" s="1389" t="s">
        <v>156</v>
      </c>
      <c r="V49" s="671">
        <v>2019</v>
      </c>
      <c r="W49" s="671"/>
      <c r="X49" s="671"/>
      <c r="Y49" s="671"/>
      <c r="AA49" s="634" t="s">
        <v>713</v>
      </c>
      <c r="AB49" s="634"/>
      <c r="AC49" s="634"/>
      <c r="AD49" s="634"/>
      <c r="AE49" s="634" t="s">
        <v>715</v>
      </c>
      <c r="AF49" s="634"/>
      <c r="AG49" s="634"/>
      <c r="AH49" s="634"/>
      <c r="AI49" s="634" t="s">
        <v>716</v>
      </c>
      <c r="AJ49" s="634"/>
      <c r="AK49" s="634"/>
      <c r="AL49" s="634"/>
      <c r="AM49" s="634" t="s">
        <v>717</v>
      </c>
      <c r="AN49" s="634"/>
      <c r="AO49" s="634"/>
      <c r="AP49" s="634"/>
    </row>
    <row r="50" spans="1:42" s="28" customFormat="1" ht="75.75" customHeight="1">
      <c r="A50" s="1167"/>
      <c r="B50" s="724"/>
      <c r="C50" s="724"/>
      <c r="D50" s="724"/>
      <c r="E50" s="749"/>
      <c r="F50" s="750"/>
      <c r="G50" s="751"/>
      <c r="H50" s="749"/>
      <c r="I50" s="750"/>
      <c r="J50" s="751"/>
      <c r="K50" s="765"/>
      <c r="L50" s="765"/>
      <c r="M50" s="765"/>
      <c r="N50" s="664"/>
      <c r="O50" s="664"/>
      <c r="P50" s="713"/>
      <c r="Q50" s="714"/>
      <c r="R50" s="715"/>
      <c r="S50" s="754"/>
      <c r="T50" s="739"/>
      <c r="U50" s="1390"/>
      <c r="V50" s="172" t="s">
        <v>11</v>
      </c>
      <c r="W50" s="172" t="s">
        <v>12</v>
      </c>
      <c r="X50" s="173" t="s">
        <v>9</v>
      </c>
      <c r="Y50" s="174" t="s">
        <v>10</v>
      </c>
      <c r="AA50" s="224" t="s">
        <v>13</v>
      </c>
      <c r="AB50" s="224" t="s">
        <v>14</v>
      </c>
      <c r="AC50" s="173" t="s">
        <v>9</v>
      </c>
      <c r="AD50" s="174" t="s">
        <v>10</v>
      </c>
      <c r="AE50" s="224" t="s">
        <v>13</v>
      </c>
      <c r="AF50" s="224" t="s">
        <v>14</v>
      </c>
      <c r="AG50" s="173" t="s">
        <v>9</v>
      </c>
      <c r="AH50" s="174" t="s">
        <v>10</v>
      </c>
      <c r="AI50" s="224" t="s">
        <v>13</v>
      </c>
      <c r="AJ50" s="224" t="s">
        <v>14</v>
      </c>
      <c r="AK50" s="173" t="s">
        <v>9</v>
      </c>
      <c r="AL50" s="174" t="s">
        <v>10</v>
      </c>
      <c r="AM50" s="224" t="s">
        <v>13</v>
      </c>
      <c r="AN50" s="224" t="s">
        <v>14</v>
      </c>
      <c r="AO50" s="173" t="s">
        <v>9</v>
      </c>
      <c r="AP50" s="174" t="s">
        <v>10</v>
      </c>
    </row>
    <row r="51" spans="1:42" s="49" customFormat="1" ht="407.25" customHeight="1">
      <c r="A51" s="115" t="s">
        <v>394</v>
      </c>
      <c r="B51" s="1412" t="s">
        <v>932</v>
      </c>
      <c r="C51" s="1412"/>
      <c r="D51" s="126"/>
      <c r="E51" s="1413"/>
      <c r="F51" s="1414"/>
      <c r="G51" s="1415"/>
      <c r="H51" s="1404"/>
      <c r="I51" s="1405"/>
      <c r="J51" s="1406"/>
      <c r="K51" s="127"/>
      <c r="L51" s="127"/>
      <c r="M51" s="200"/>
      <c r="N51" s="128"/>
      <c r="O51" s="128"/>
      <c r="P51" s="642" t="s">
        <v>407</v>
      </c>
      <c r="Q51" s="643"/>
      <c r="R51" s="644"/>
      <c r="S51" s="129" t="s">
        <v>189</v>
      </c>
      <c r="T51" s="82" t="s">
        <v>58</v>
      </c>
      <c r="U51" s="197">
        <v>1</v>
      </c>
      <c r="V51" s="194">
        <v>0</v>
      </c>
      <c r="W51" s="194">
        <v>0</v>
      </c>
      <c r="X51" s="195">
        <v>0</v>
      </c>
      <c r="Y51" s="196">
        <f t="shared" ref="Y51" si="26">X51</f>
        <v>0</v>
      </c>
      <c r="AA51" s="221">
        <v>0</v>
      </c>
      <c r="AB51" s="221">
        <v>0</v>
      </c>
      <c r="AC51" s="222">
        <v>0</v>
      </c>
      <c r="AD51" s="223">
        <f t="shared" ref="AD51" si="27">AC51</f>
        <v>0</v>
      </c>
      <c r="AE51" s="221">
        <v>0</v>
      </c>
      <c r="AF51" s="221">
        <v>0</v>
      </c>
      <c r="AG51" s="222">
        <v>0</v>
      </c>
      <c r="AH51" s="223">
        <f t="shared" ref="AH51" si="28">AG51</f>
        <v>0</v>
      </c>
      <c r="AI51" s="221">
        <v>0</v>
      </c>
      <c r="AJ51" s="221">
        <v>0</v>
      </c>
      <c r="AK51" s="222">
        <v>0</v>
      </c>
      <c r="AL51" s="223">
        <f t="shared" ref="AL51" si="29">AK51</f>
        <v>0</v>
      </c>
      <c r="AM51" s="221">
        <v>0</v>
      </c>
      <c r="AN51" s="221">
        <v>0</v>
      </c>
      <c r="AO51" s="222">
        <v>0</v>
      </c>
      <c r="AP51" s="223">
        <f t="shared" ref="AP51" si="30">AO51</f>
        <v>0</v>
      </c>
    </row>
    <row r="52" spans="1:42" s="45" customFormat="1" ht="15.75" customHeight="1">
      <c r="A52" s="40"/>
      <c r="B52" s="40"/>
      <c r="C52" s="40"/>
      <c r="D52" s="40"/>
      <c r="E52" s="40"/>
      <c r="F52" s="40"/>
      <c r="G52" s="40"/>
      <c r="H52" s="40"/>
      <c r="I52" s="40"/>
      <c r="J52" s="40"/>
      <c r="K52" s="40"/>
      <c r="L52" s="40"/>
      <c r="M52" s="40"/>
      <c r="N52" s="40"/>
      <c r="O52" s="40"/>
      <c r="P52" s="40"/>
      <c r="Q52" s="40"/>
      <c r="R52" s="40"/>
      <c r="S52" s="87"/>
      <c r="T52" s="40"/>
      <c r="U52" s="40"/>
    </row>
    <row r="58" spans="1:42" ht="13.5" thickBot="1"/>
    <row r="59" spans="1:42" ht="113.25" customHeight="1" thickTop="1" thickBot="1">
      <c r="A59" s="1117" t="s">
        <v>35</v>
      </c>
      <c r="B59" s="1118"/>
      <c r="C59" s="654" t="d">
        <v>2019-03-31</v>
      </c>
      <c r="D59" s="654"/>
      <c r="E59" s="165" t="s">
        <v>36</v>
      </c>
      <c r="F59" s="52"/>
      <c r="G59" s="1416" t="s">
        <v>37</v>
      </c>
      <c r="H59" s="1417"/>
      <c r="I59" s="44"/>
      <c r="J59" s="421" t="s">
        <v>38</v>
      </c>
      <c r="K59" s="44"/>
      <c r="L59" s="1418" t="s">
        <v>39</v>
      </c>
      <c r="M59" s="1419"/>
      <c r="N59" s="166"/>
      <c r="O59" s="422" t="s">
        <v>40</v>
      </c>
      <c r="V59" s="76"/>
    </row>
    <row r="60" spans="1:42" ht="13.5" thickTop="1"/>
  </sheetData>
  <mergeCells count="147">
    <mergeCell ref="AA20:AC20"/>
    <mergeCell ref="AA21:AC21"/>
    <mergeCell ref="A17:C25"/>
    <mergeCell ref="D21:E22"/>
    <mergeCell ref="F21:H22"/>
    <mergeCell ref="I21:I22"/>
    <mergeCell ref="V21:X21"/>
    <mergeCell ref="D25:E25"/>
    <mergeCell ref="F25:H25"/>
    <mergeCell ref="J25:O25"/>
    <mergeCell ref="P25:S25"/>
    <mergeCell ref="J20:O20"/>
    <mergeCell ref="P20:S20"/>
    <mergeCell ref="V20:X20"/>
    <mergeCell ref="D17:E17"/>
    <mergeCell ref="F17:H17"/>
    <mergeCell ref="J17:O17"/>
    <mergeCell ref="P17:S17"/>
    <mergeCell ref="D18:E18"/>
    <mergeCell ref="F18:H18"/>
    <mergeCell ref="J18:O18"/>
    <mergeCell ref="P18:S18"/>
    <mergeCell ref="D19:E19"/>
    <mergeCell ref="D23:E23"/>
    <mergeCell ref="C8:U8"/>
    <mergeCell ref="C9:U9"/>
    <mergeCell ref="C11:U11"/>
    <mergeCell ref="B51:C51"/>
    <mergeCell ref="E51:G51"/>
    <mergeCell ref="P51:R51"/>
    <mergeCell ref="A59:B59"/>
    <mergeCell ref="C59:D59"/>
    <mergeCell ref="G59:H59"/>
    <mergeCell ref="L59:M59"/>
    <mergeCell ref="S49:S50"/>
    <mergeCell ref="T49:T50"/>
    <mergeCell ref="U49:U50"/>
    <mergeCell ref="A44:B44"/>
    <mergeCell ref="C44:F44"/>
    <mergeCell ref="G44:I44"/>
    <mergeCell ref="J44:L44"/>
    <mergeCell ref="P44:S44"/>
    <mergeCell ref="A47:Y47"/>
    <mergeCell ref="A42:B42"/>
    <mergeCell ref="C42:D42"/>
    <mergeCell ref="F42:I42"/>
    <mergeCell ref="L42:N42"/>
    <mergeCell ref="V49:Y49"/>
    <mergeCell ref="K49:K50"/>
    <mergeCell ref="L49:L50"/>
    <mergeCell ref="M49:M50"/>
    <mergeCell ref="N49:N50"/>
    <mergeCell ref="O49:O50"/>
    <mergeCell ref="P49:R50"/>
    <mergeCell ref="A49:A50"/>
    <mergeCell ref="B49:C50"/>
    <mergeCell ref="D49:D50"/>
    <mergeCell ref="E49:G50"/>
    <mergeCell ref="H49:J50"/>
    <mergeCell ref="C38:Y38"/>
    <mergeCell ref="A40:B41"/>
    <mergeCell ref="C40:D41"/>
    <mergeCell ref="E40:E41"/>
    <mergeCell ref="F40:I41"/>
    <mergeCell ref="J40:J41"/>
    <mergeCell ref="K40:K41"/>
    <mergeCell ref="P42:R42"/>
    <mergeCell ref="A43:B43"/>
    <mergeCell ref="C43:D43"/>
    <mergeCell ref="F43:I43"/>
    <mergeCell ref="L43:N43"/>
    <mergeCell ref="P43:R43"/>
    <mergeCell ref="V40:Y40"/>
    <mergeCell ref="L40:N41"/>
    <mergeCell ref="O40:O41"/>
    <mergeCell ref="P40:R41"/>
    <mergeCell ref="S40:S41"/>
    <mergeCell ref="T40:T41"/>
    <mergeCell ref="U40:U41"/>
    <mergeCell ref="A27:Y27"/>
    <mergeCell ref="A29:H30"/>
    <mergeCell ref="I29:N30"/>
    <mergeCell ref="O29:O30"/>
    <mergeCell ref="P29:R30"/>
    <mergeCell ref="S29:S30"/>
    <mergeCell ref="T29:T30"/>
    <mergeCell ref="U29:U30"/>
    <mergeCell ref="V29:Y29"/>
    <mergeCell ref="F23:H23"/>
    <mergeCell ref="J23:O23"/>
    <mergeCell ref="P23:S23"/>
    <mergeCell ref="D24:E24"/>
    <mergeCell ref="F24:H24"/>
    <mergeCell ref="J24:O24"/>
    <mergeCell ref="P24:S24"/>
    <mergeCell ref="J21:O21"/>
    <mergeCell ref="P21:S21"/>
    <mergeCell ref="J22:O22"/>
    <mergeCell ref="P22:S22"/>
    <mergeCell ref="A3:U3"/>
    <mergeCell ref="A5:U5"/>
    <mergeCell ref="C6:U6"/>
    <mergeCell ref="AA13:AP13"/>
    <mergeCell ref="AA15:AD15"/>
    <mergeCell ref="AE15:AH15"/>
    <mergeCell ref="AI15:AL15"/>
    <mergeCell ref="AM15:AP15"/>
    <mergeCell ref="AA27:AP27"/>
    <mergeCell ref="A13:Y13"/>
    <mergeCell ref="A15:C16"/>
    <mergeCell ref="D15:E16"/>
    <mergeCell ref="F15:H16"/>
    <mergeCell ref="I15:I16"/>
    <mergeCell ref="J15:O16"/>
    <mergeCell ref="P15:S16"/>
    <mergeCell ref="T15:T16"/>
    <mergeCell ref="U15:U16"/>
    <mergeCell ref="V15:Y15"/>
    <mergeCell ref="F19:H19"/>
    <mergeCell ref="J19:O19"/>
    <mergeCell ref="P19:S19"/>
    <mergeCell ref="D20:E20"/>
    <mergeCell ref="F20:H20"/>
    <mergeCell ref="H51:J51"/>
    <mergeCell ref="AA47:AP47"/>
    <mergeCell ref="AA49:AD49"/>
    <mergeCell ref="AE49:AH49"/>
    <mergeCell ref="AI49:AL49"/>
    <mergeCell ref="AM49:AP49"/>
    <mergeCell ref="AA29:AD29"/>
    <mergeCell ref="AE29:AH29"/>
    <mergeCell ref="AI29:AL29"/>
    <mergeCell ref="AM29:AP29"/>
    <mergeCell ref="AA38:AP38"/>
    <mergeCell ref="AA40:AD40"/>
    <mergeCell ref="AE40:AH40"/>
    <mergeCell ref="AI40:AL40"/>
    <mergeCell ref="AM40:AP40"/>
    <mergeCell ref="A31:H31"/>
    <mergeCell ref="I31:N31"/>
    <mergeCell ref="P31:R31"/>
    <mergeCell ref="A34:Y34"/>
    <mergeCell ref="A36:B36"/>
    <mergeCell ref="C36:Y36"/>
    <mergeCell ref="A37:B37"/>
    <mergeCell ref="C37:Y37"/>
    <mergeCell ref="A38:B38"/>
  </mergeCells>
  <conditionalFormatting sqref="Y42">
    <cfRule type="iconSet" priority="366">
      <iconSet iconSet="4Arrows" showValue="0">
        <cfvo type="percent" val="0"/>
        <cfvo type="num" val="0.6"/>
        <cfvo type="num" val="0.8"/>
        <cfvo type="num" val="0.9"/>
      </iconSet>
    </cfRule>
    <cfRule type="cellIs" dxfId="227" priority="367" operator="lessThan">
      <formula>0.6</formula>
    </cfRule>
    <cfRule type="cellIs" dxfId="226" priority="368" operator="between">
      <formula>0.8</formula>
      <formula>0.899999999999999</formula>
    </cfRule>
    <cfRule type="cellIs" dxfId="225" priority="369" operator="between">
      <formula>0.6</formula>
      <formula>0.8</formula>
    </cfRule>
    <cfRule type="cellIs" dxfId="224" priority="370" operator="greaterThanOrEqual">
      <formula>0.9</formula>
    </cfRule>
  </conditionalFormatting>
  <conditionalFormatting sqref="Y51">
    <cfRule type="iconSet" priority="356">
      <iconSet iconSet="4Arrows" showValue="0">
        <cfvo type="percent" val="0"/>
        <cfvo type="num" val="0.6"/>
        <cfvo type="num" val="0.8"/>
        <cfvo type="num" val="0.9"/>
      </iconSet>
    </cfRule>
    <cfRule type="cellIs" dxfId="223" priority="357" operator="lessThan">
      <formula>0.6</formula>
    </cfRule>
    <cfRule type="cellIs" dxfId="222" priority="358" operator="between">
      <formula>0.8</formula>
      <formula>0.899999999999999</formula>
    </cfRule>
    <cfRule type="cellIs" dxfId="221" priority="359" operator="between">
      <formula>0.6</formula>
      <formula>0.8</formula>
    </cfRule>
    <cfRule type="cellIs" dxfId="220" priority="360" operator="greaterThanOrEqual">
      <formula>0.9</formula>
    </cfRule>
  </conditionalFormatting>
  <conditionalFormatting sqref="AD42">
    <cfRule type="iconSet" priority="301">
      <iconSet iconSet="4Arrows" showValue="0">
        <cfvo type="percent" val="0"/>
        <cfvo type="num" val="0.6"/>
        <cfvo type="num" val="0.8"/>
        <cfvo type="num" val="0.9"/>
      </iconSet>
    </cfRule>
    <cfRule type="cellIs" dxfId="219" priority="302" operator="lessThan">
      <formula>0.6</formula>
    </cfRule>
    <cfRule type="cellIs" dxfId="218" priority="303" operator="between">
      <formula>0.8</formula>
      <formula>0.899999999999999</formula>
    </cfRule>
    <cfRule type="cellIs" dxfId="217" priority="304" operator="between">
      <formula>0.6</formula>
      <formula>0.8</formula>
    </cfRule>
    <cfRule type="cellIs" dxfId="216" priority="305" operator="greaterThanOrEqual">
      <formula>0.9</formula>
    </cfRule>
  </conditionalFormatting>
  <conditionalFormatting sqref="AH42:AH43">
    <cfRule type="iconSet" priority="296">
      <iconSet iconSet="4Arrows" showValue="0">
        <cfvo type="percent" val="0"/>
        <cfvo type="num" val="0.6"/>
        <cfvo type="num" val="0.8"/>
        <cfvo type="num" val="0.9"/>
      </iconSet>
    </cfRule>
    <cfRule type="cellIs" dxfId="215" priority="297" operator="lessThan">
      <formula>0.6</formula>
    </cfRule>
    <cfRule type="cellIs" dxfId="214" priority="298" operator="between">
      <formula>0.8</formula>
      <formula>0.899999999999999</formula>
    </cfRule>
    <cfRule type="cellIs" dxfId="213" priority="299" operator="between">
      <formula>0.6</formula>
      <formula>0.8</formula>
    </cfRule>
    <cfRule type="cellIs" dxfId="212" priority="300" operator="greaterThanOrEqual">
      <formula>0.9</formula>
    </cfRule>
  </conditionalFormatting>
  <conditionalFormatting sqref="AL42:AL43">
    <cfRule type="iconSet" priority="291">
      <iconSet iconSet="4Arrows" showValue="0">
        <cfvo type="percent" val="0"/>
        <cfvo type="num" val="0.6"/>
        <cfvo type="num" val="0.8"/>
        <cfvo type="num" val="0.9"/>
      </iconSet>
    </cfRule>
    <cfRule type="cellIs" dxfId="211" priority="292" operator="lessThan">
      <formula>0.6</formula>
    </cfRule>
    <cfRule type="cellIs" dxfId="210" priority="293" operator="between">
      <formula>0.8</formula>
      <formula>0.899999999999999</formula>
    </cfRule>
    <cfRule type="cellIs" dxfId="209" priority="294" operator="between">
      <formula>0.6</formula>
      <formula>0.8</formula>
    </cfRule>
    <cfRule type="cellIs" dxfId="208" priority="295" operator="greaterThanOrEqual">
      <formula>0.9</formula>
    </cfRule>
  </conditionalFormatting>
  <conditionalFormatting sqref="AP42:AP43">
    <cfRule type="iconSet" priority="286">
      <iconSet iconSet="4Arrows" showValue="0">
        <cfvo type="percent" val="0"/>
        <cfvo type="num" val="0.6"/>
        <cfvo type="num" val="0.8"/>
        <cfvo type="num" val="0.9"/>
      </iconSet>
    </cfRule>
    <cfRule type="cellIs" dxfId="207" priority="287" operator="lessThan">
      <formula>0.6</formula>
    </cfRule>
    <cfRule type="cellIs" dxfId="206" priority="288" operator="between">
      <formula>0.8</formula>
      <formula>0.899999999999999</formula>
    </cfRule>
    <cfRule type="cellIs" dxfId="205" priority="289" operator="between">
      <formula>0.6</formula>
      <formula>0.8</formula>
    </cfRule>
    <cfRule type="cellIs" dxfId="204" priority="290" operator="greaterThanOrEqual">
      <formula>0.9</formula>
    </cfRule>
  </conditionalFormatting>
  <conditionalFormatting sqref="AD51">
    <cfRule type="iconSet" priority="281">
      <iconSet iconSet="4Arrows" showValue="0">
        <cfvo type="percent" val="0"/>
        <cfvo type="num" val="0.6"/>
        <cfvo type="num" val="0.8"/>
        <cfvo type="num" val="0.9"/>
      </iconSet>
    </cfRule>
    <cfRule type="cellIs" dxfId="203" priority="282" operator="lessThan">
      <formula>0.6</formula>
    </cfRule>
    <cfRule type="cellIs" dxfId="202" priority="283" operator="between">
      <formula>0.8</formula>
      <formula>0.899999999999999</formula>
    </cfRule>
    <cfRule type="cellIs" dxfId="201" priority="284" operator="between">
      <formula>0.6</formula>
      <formula>0.8</formula>
    </cfRule>
    <cfRule type="cellIs" dxfId="200" priority="285" operator="greaterThanOrEqual">
      <formula>0.9</formula>
    </cfRule>
  </conditionalFormatting>
  <conditionalFormatting sqref="AH51">
    <cfRule type="iconSet" priority="276">
      <iconSet iconSet="4Arrows" showValue="0">
        <cfvo type="percent" val="0"/>
        <cfvo type="num" val="0.6"/>
        <cfvo type="num" val="0.8"/>
        <cfvo type="num" val="0.9"/>
      </iconSet>
    </cfRule>
    <cfRule type="cellIs" dxfId="199" priority="277" operator="lessThan">
      <formula>0.6</formula>
    </cfRule>
    <cfRule type="cellIs" dxfId="198" priority="278" operator="between">
      <formula>0.8</formula>
      <formula>0.899999999999999</formula>
    </cfRule>
    <cfRule type="cellIs" dxfId="197" priority="279" operator="between">
      <formula>0.6</formula>
      <formula>0.8</formula>
    </cfRule>
    <cfRule type="cellIs" dxfId="196" priority="280" operator="greaterThanOrEqual">
      <formula>0.9</formula>
    </cfRule>
  </conditionalFormatting>
  <conditionalFormatting sqref="AL51">
    <cfRule type="iconSet" priority="271">
      <iconSet iconSet="4Arrows" showValue="0">
        <cfvo type="percent" val="0"/>
        <cfvo type="num" val="0.6"/>
        <cfvo type="num" val="0.8"/>
        <cfvo type="num" val="0.9"/>
      </iconSet>
    </cfRule>
    <cfRule type="cellIs" dxfId="195" priority="272" operator="lessThan">
      <formula>0.6</formula>
    </cfRule>
    <cfRule type="cellIs" dxfId="194" priority="273" operator="between">
      <formula>0.8</formula>
      <formula>0.899999999999999</formula>
    </cfRule>
    <cfRule type="cellIs" dxfId="193" priority="274" operator="between">
      <formula>0.6</formula>
      <formula>0.8</formula>
    </cfRule>
    <cfRule type="cellIs" dxfId="192" priority="275" operator="greaterThanOrEqual">
      <formula>0.9</formula>
    </cfRule>
  </conditionalFormatting>
  <conditionalFormatting sqref="AP51">
    <cfRule type="iconSet" priority="266">
      <iconSet iconSet="4Arrows" showValue="0">
        <cfvo type="percent" val="0"/>
        <cfvo type="num" val="0.6"/>
        <cfvo type="num" val="0.8"/>
        <cfvo type="num" val="0.9"/>
      </iconSet>
    </cfRule>
    <cfRule type="cellIs" dxfId="191" priority="267" operator="lessThan">
      <formula>0.6</formula>
    </cfRule>
    <cfRule type="cellIs" dxfId="190" priority="268" operator="between">
      <formula>0.8</formula>
      <formula>0.899999999999999</formula>
    </cfRule>
    <cfRule type="cellIs" dxfId="189" priority="269" operator="between">
      <formula>0.6</formula>
      <formula>0.8</formula>
    </cfRule>
    <cfRule type="cellIs" dxfId="188" priority="270" operator="greaterThanOrEqual">
      <formula>0.9</formula>
    </cfRule>
  </conditionalFormatting>
  <conditionalFormatting sqref="Y31">
    <cfRule type="iconSet" priority="231">
      <iconSet iconSet="4Arrows" showValue="0">
        <cfvo type="percent" val="0"/>
        <cfvo type="num" val="0.6"/>
        <cfvo type="num" val="0.8"/>
        <cfvo type="num" val="0.9"/>
      </iconSet>
    </cfRule>
    <cfRule type="cellIs" dxfId="187" priority="232" operator="lessThan">
      <formula>0.6</formula>
    </cfRule>
    <cfRule type="cellIs" dxfId="186" priority="233" operator="between">
      <formula>0.8</formula>
      <formula>0.899999999999999</formula>
    </cfRule>
    <cfRule type="cellIs" dxfId="185" priority="234" operator="between">
      <formula>0.6</formula>
      <formula>0.8</formula>
    </cfRule>
    <cfRule type="cellIs" dxfId="184" priority="235" operator="greaterThanOrEqual">
      <formula>0.9</formula>
    </cfRule>
  </conditionalFormatting>
  <conditionalFormatting sqref="AD31">
    <cfRule type="iconSet" priority="226">
      <iconSet iconSet="4Arrows" showValue="0">
        <cfvo type="percent" val="0"/>
        <cfvo type="num" val="0.6"/>
        <cfvo type="num" val="0.8"/>
        <cfvo type="num" val="0.9"/>
      </iconSet>
    </cfRule>
    <cfRule type="cellIs" dxfId="183" priority="227" operator="lessThan">
      <formula>0.6</formula>
    </cfRule>
    <cfRule type="cellIs" dxfId="182" priority="228" operator="between">
      <formula>0.8</formula>
      <formula>0.899999999999999</formula>
    </cfRule>
    <cfRule type="cellIs" dxfId="181" priority="229" operator="between">
      <formula>0.6</formula>
      <formula>0.8</formula>
    </cfRule>
    <cfRule type="cellIs" dxfId="180" priority="230" operator="greaterThanOrEqual">
      <formula>0.9</formula>
    </cfRule>
  </conditionalFormatting>
  <conditionalFormatting sqref="AH31">
    <cfRule type="iconSet" priority="221">
      <iconSet iconSet="4Arrows" showValue="0">
        <cfvo type="percent" val="0"/>
        <cfvo type="num" val="0.6"/>
        <cfvo type="num" val="0.8"/>
        <cfvo type="num" val="0.9"/>
      </iconSet>
    </cfRule>
    <cfRule type="cellIs" dxfId="179" priority="222" operator="lessThan">
      <formula>0.6</formula>
    </cfRule>
    <cfRule type="cellIs" dxfId="178" priority="223" operator="between">
      <formula>0.8</formula>
      <formula>0.899999999999999</formula>
    </cfRule>
    <cfRule type="cellIs" dxfId="177" priority="224" operator="between">
      <formula>0.6</formula>
      <formula>0.8</formula>
    </cfRule>
    <cfRule type="cellIs" dxfId="176" priority="225" operator="greaterThanOrEqual">
      <formula>0.9</formula>
    </cfRule>
  </conditionalFormatting>
  <conditionalFormatting sqref="AL31">
    <cfRule type="iconSet" priority="216">
      <iconSet iconSet="4Arrows" showValue="0">
        <cfvo type="percent" val="0"/>
        <cfvo type="num" val="0.6"/>
        <cfvo type="num" val="0.8"/>
        <cfvo type="num" val="0.9"/>
      </iconSet>
    </cfRule>
    <cfRule type="cellIs" dxfId="175" priority="217" operator="lessThan">
      <formula>0.6</formula>
    </cfRule>
    <cfRule type="cellIs" dxfId="174" priority="218" operator="between">
      <formula>0.8</formula>
      <formula>0.899999999999999</formula>
    </cfRule>
    <cfRule type="cellIs" dxfId="173" priority="219" operator="between">
      <formula>0.6</formula>
      <formula>0.8</formula>
    </cfRule>
    <cfRule type="cellIs" dxfId="172" priority="220" operator="greaterThanOrEqual">
      <formula>0.9</formula>
    </cfRule>
  </conditionalFormatting>
  <conditionalFormatting sqref="AP31">
    <cfRule type="iconSet" priority="211">
      <iconSet iconSet="4Arrows" showValue="0">
        <cfvo type="percent" val="0"/>
        <cfvo type="num" val="0.6"/>
        <cfvo type="num" val="0.8"/>
        <cfvo type="num" val="0.9"/>
      </iconSet>
    </cfRule>
    <cfRule type="cellIs" dxfId="171" priority="212" operator="lessThan">
      <formula>0.6</formula>
    </cfRule>
    <cfRule type="cellIs" dxfId="170" priority="213" operator="between">
      <formula>0.8</formula>
      <formula>0.899999999999999</formula>
    </cfRule>
    <cfRule type="cellIs" dxfId="169" priority="214" operator="between">
      <formula>0.6</formula>
      <formula>0.8</formula>
    </cfRule>
    <cfRule type="cellIs" dxfId="168" priority="215" operator="greaterThanOrEqual">
      <formula>0.9</formula>
    </cfRule>
  </conditionalFormatting>
  <conditionalFormatting sqref="Y17">
    <cfRule type="iconSet" priority="206">
      <iconSet iconSet="4Arrows" showValue="0">
        <cfvo type="percent" val="0"/>
        <cfvo type="num" val="0.6"/>
        <cfvo type="num" val="0.8"/>
        <cfvo type="num" val="0.9"/>
      </iconSet>
    </cfRule>
    <cfRule type="cellIs" dxfId="167" priority="207" operator="lessThan">
      <formula>0.6</formula>
    </cfRule>
    <cfRule type="cellIs" dxfId="166" priority="208" operator="between">
      <formula>0.8</formula>
      <formula>0.899999999999999</formula>
    </cfRule>
    <cfRule type="cellIs" dxfId="165" priority="209" operator="between">
      <formula>0.6</formula>
      <formula>0.8</formula>
    </cfRule>
    <cfRule type="cellIs" dxfId="164" priority="210" operator="greaterThanOrEqual">
      <formula>0.9</formula>
    </cfRule>
  </conditionalFormatting>
  <conditionalFormatting sqref="Y18">
    <cfRule type="iconSet" priority="201">
      <iconSet iconSet="4Arrows" showValue="0">
        <cfvo type="percent" val="0"/>
        <cfvo type="num" val="0.6"/>
        <cfvo type="num" val="0.8"/>
        <cfvo type="num" val="0.9"/>
      </iconSet>
    </cfRule>
    <cfRule type="cellIs" dxfId="163" priority="202" operator="lessThan">
      <formula>0.6</formula>
    </cfRule>
    <cfRule type="cellIs" dxfId="162" priority="203" operator="between">
      <formula>0.8</formula>
      <formula>0.899999999999999</formula>
    </cfRule>
    <cfRule type="cellIs" dxfId="161" priority="204" operator="between">
      <formula>0.6</formula>
      <formula>0.8</formula>
    </cfRule>
    <cfRule type="cellIs" dxfId="160" priority="205" operator="greaterThanOrEqual">
      <formula>0.9</formula>
    </cfRule>
  </conditionalFormatting>
  <conditionalFormatting sqref="Y23:Y24">
    <cfRule type="iconSet" priority="196">
      <iconSet iconSet="4Arrows" showValue="0">
        <cfvo type="percent" val="0"/>
        <cfvo type="num" val="0.6"/>
        <cfvo type="num" val="0.8"/>
        <cfvo type="num" val="0.9"/>
      </iconSet>
    </cfRule>
    <cfRule type="cellIs" dxfId="159" priority="197" operator="lessThan">
      <formula>0.6</formula>
    </cfRule>
    <cfRule type="cellIs" dxfId="158" priority="198" operator="between">
      <formula>0.8</formula>
      <formula>0.899999999999999</formula>
    </cfRule>
    <cfRule type="cellIs" dxfId="157" priority="199" operator="between">
      <formula>0.6</formula>
      <formula>0.8</formula>
    </cfRule>
    <cfRule type="cellIs" dxfId="156" priority="200" operator="greaterThanOrEqual">
      <formula>0.9</formula>
    </cfRule>
  </conditionalFormatting>
  <conditionalFormatting sqref="Y20">
    <cfRule type="iconSet" priority="191">
      <iconSet iconSet="4Arrows" showValue="0">
        <cfvo type="percent" val="0"/>
        <cfvo type="num" val="0.6"/>
        <cfvo type="num" val="0.8"/>
        <cfvo type="num" val="0.9"/>
      </iconSet>
    </cfRule>
    <cfRule type="cellIs" dxfId="155" priority="192" operator="lessThan">
      <formula>0.6</formula>
    </cfRule>
    <cfRule type="cellIs" dxfId="154" priority="193" operator="between">
      <formula>0.8</formula>
      <formula>0.899999999999999</formula>
    </cfRule>
    <cfRule type="cellIs" dxfId="153" priority="194" operator="between">
      <formula>0.6</formula>
      <formula>0.8</formula>
    </cfRule>
    <cfRule type="cellIs" dxfId="152" priority="195" operator="greaterThanOrEqual">
      <formula>0.9</formula>
    </cfRule>
  </conditionalFormatting>
  <conditionalFormatting sqref="Y21">
    <cfRule type="iconSet" priority="186">
      <iconSet iconSet="4Arrows" showValue="0">
        <cfvo type="percent" val="0"/>
        <cfvo type="num" val="0.6"/>
        <cfvo type="num" val="0.8"/>
        <cfvo type="num" val="0.9"/>
      </iconSet>
    </cfRule>
    <cfRule type="cellIs" dxfId="151" priority="187" operator="lessThan">
      <formula>0.6</formula>
    </cfRule>
    <cfRule type="cellIs" dxfId="150" priority="188" operator="between">
      <formula>0.8</formula>
      <formula>0.899999999999999</formula>
    </cfRule>
    <cfRule type="cellIs" dxfId="149" priority="189" operator="between">
      <formula>0.6</formula>
      <formula>0.8</formula>
    </cfRule>
    <cfRule type="cellIs" dxfId="148" priority="190" operator="greaterThanOrEqual">
      <formula>0.9</formula>
    </cfRule>
  </conditionalFormatting>
  <conditionalFormatting sqref="Y22">
    <cfRule type="iconSet" priority="181">
      <iconSet iconSet="4Arrows" showValue="0">
        <cfvo type="percent" val="0"/>
        <cfvo type="num" val="0.6"/>
        <cfvo type="num" val="0.8"/>
        <cfvo type="num" val="0.9"/>
      </iconSet>
    </cfRule>
    <cfRule type="cellIs" dxfId="147" priority="182" operator="lessThan">
      <formula>0.6</formula>
    </cfRule>
    <cfRule type="cellIs" dxfId="146" priority="183" operator="between">
      <formula>0.8</formula>
      <formula>0.899999999999999</formula>
    </cfRule>
    <cfRule type="cellIs" dxfId="145" priority="184" operator="between">
      <formula>0.6</formula>
      <formula>0.8</formula>
    </cfRule>
    <cfRule type="cellIs" dxfId="144" priority="185" operator="greaterThanOrEqual">
      <formula>0.9</formula>
    </cfRule>
  </conditionalFormatting>
  <conditionalFormatting sqref="AD17">
    <cfRule type="iconSet" priority="176">
      <iconSet iconSet="4Arrows" showValue="0">
        <cfvo type="percent" val="0"/>
        <cfvo type="num" val="0.6"/>
        <cfvo type="num" val="0.8"/>
        <cfvo type="num" val="0.9"/>
      </iconSet>
    </cfRule>
    <cfRule type="cellIs" dxfId="143" priority="177" operator="lessThan">
      <formula>0.6</formula>
    </cfRule>
    <cfRule type="cellIs" dxfId="142" priority="178" operator="between">
      <formula>0.8</formula>
      <formula>0.899999999999999</formula>
    </cfRule>
    <cfRule type="cellIs" dxfId="141" priority="179" operator="between">
      <formula>0.6</formula>
      <formula>0.8</formula>
    </cfRule>
    <cfRule type="cellIs" dxfId="140" priority="180" operator="greaterThanOrEqual">
      <formula>0.9</formula>
    </cfRule>
  </conditionalFormatting>
  <conditionalFormatting sqref="AH17">
    <cfRule type="iconSet" priority="171">
      <iconSet iconSet="4Arrows" showValue="0">
        <cfvo type="percent" val="0"/>
        <cfvo type="num" val="0.6"/>
        <cfvo type="num" val="0.8"/>
        <cfvo type="num" val="0.9"/>
      </iconSet>
    </cfRule>
    <cfRule type="cellIs" dxfId="139" priority="172" operator="lessThan">
      <formula>0.6</formula>
    </cfRule>
    <cfRule type="cellIs" dxfId="138" priority="173" operator="between">
      <formula>0.8</formula>
      <formula>0.899999999999999</formula>
    </cfRule>
    <cfRule type="cellIs" dxfId="137" priority="174" operator="between">
      <formula>0.6</formula>
      <formula>0.8</formula>
    </cfRule>
    <cfRule type="cellIs" dxfId="136" priority="175" operator="greaterThanOrEqual">
      <formula>0.9</formula>
    </cfRule>
  </conditionalFormatting>
  <conditionalFormatting sqref="AL17">
    <cfRule type="iconSet" priority="166">
      <iconSet iconSet="4Arrows" showValue="0">
        <cfvo type="percent" val="0"/>
        <cfvo type="num" val="0.6"/>
        <cfvo type="num" val="0.8"/>
        <cfvo type="num" val="0.9"/>
      </iconSet>
    </cfRule>
    <cfRule type="cellIs" dxfId="135" priority="167" operator="lessThan">
      <formula>0.6</formula>
    </cfRule>
    <cfRule type="cellIs" dxfId="134" priority="168" operator="between">
      <formula>0.8</formula>
      <formula>0.899999999999999</formula>
    </cfRule>
    <cfRule type="cellIs" dxfId="133" priority="169" operator="between">
      <formula>0.6</formula>
      <formula>0.8</formula>
    </cfRule>
    <cfRule type="cellIs" dxfId="132" priority="170" operator="greaterThanOrEqual">
      <formula>0.9</formula>
    </cfRule>
  </conditionalFormatting>
  <conditionalFormatting sqref="AP17">
    <cfRule type="iconSet" priority="161">
      <iconSet iconSet="4Arrows" showValue="0">
        <cfvo type="percent" val="0"/>
        <cfvo type="num" val="0.6"/>
        <cfvo type="num" val="0.8"/>
        <cfvo type="num" val="0.9"/>
      </iconSet>
    </cfRule>
    <cfRule type="cellIs" dxfId="131" priority="162" operator="lessThan">
      <formula>0.6</formula>
    </cfRule>
    <cfRule type="cellIs" dxfId="130" priority="163" operator="between">
      <formula>0.8</formula>
      <formula>0.899999999999999</formula>
    </cfRule>
    <cfRule type="cellIs" dxfId="129" priority="164" operator="between">
      <formula>0.6</formula>
      <formula>0.8</formula>
    </cfRule>
    <cfRule type="cellIs" dxfId="128" priority="165" operator="greaterThanOrEqual">
      <formula>0.9</formula>
    </cfRule>
  </conditionalFormatting>
  <conditionalFormatting sqref="AD20 AD24">
    <cfRule type="iconSet" priority="156">
      <iconSet iconSet="4Arrows" showValue="0">
        <cfvo type="percent" val="0"/>
        <cfvo type="num" val="0.6"/>
        <cfvo type="num" val="0.8"/>
        <cfvo type="num" val="0.9"/>
      </iconSet>
    </cfRule>
    <cfRule type="cellIs" dxfId="127" priority="157" operator="lessThan">
      <formula>0.6</formula>
    </cfRule>
    <cfRule type="cellIs" dxfId="126" priority="158" operator="between">
      <formula>0.8</formula>
      <formula>0.899999999999999</formula>
    </cfRule>
    <cfRule type="cellIs" dxfId="125" priority="159" operator="between">
      <formula>0.6</formula>
      <formula>0.8</formula>
    </cfRule>
    <cfRule type="cellIs" dxfId="124" priority="160" operator="greaterThanOrEqual">
      <formula>0.9</formula>
    </cfRule>
  </conditionalFormatting>
  <conditionalFormatting sqref="AH20 AH24">
    <cfRule type="iconSet" priority="151">
      <iconSet iconSet="4Arrows" showValue="0">
        <cfvo type="percent" val="0"/>
        <cfvo type="num" val="0.6"/>
        <cfvo type="num" val="0.8"/>
        <cfvo type="num" val="0.9"/>
      </iconSet>
    </cfRule>
    <cfRule type="cellIs" dxfId="123" priority="152" operator="lessThan">
      <formula>0.6</formula>
    </cfRule>
    <cfRule type="cellIs" dxfId="122" priority="153" operator="between">
      <formula>0.8</formula>
      <formula>0.899999999999999</formula>
    </cfRule>
    <cfRule type="cellIs" dxfId="121" priority="154" operator="between">
      <formula>0.6</formula>
      <formula>0.8</formula>
    </cfRule>
    <cfRule type="cellIs" dxfId="120" priority="155" operator="greaterThanOrEqual">
      <formula>0.9</formula>
    </cfRule>
  </conditionalFormatting>
  <conditionalFormatting sqref="AL20 AL24">
    <cfRule type="iconSet" priority="146">
      <iconSet iconSet="4Arrows" showValue="0">
        <cfvo type="percent" val="0"/>
        <cfvo type="num" val="0.6"/>
        <cfvo type="num" val="0.8"/>
        <cfvo type="num" val="0.9"/>
      </iconSet>
    </cfRule>
    <cfRule type="cellIs" dxfId="119" priority="147" operator="lessThan">
      <formula>0.6</formula>
    </cfRule>
    <cfRule type="cellIs" dxfId="118" priority="148" operator="between">
      <formula>0.8</formula>
      <formula>0.899999999999999</formula>
    </cfRule>
    <cfRule type="cellIs" dxfId="117" priority="149" operator="between">
      <formula>0.6</formula>
      <formula>0.8</formula>
    </cfRule>
    <cfRule type="cellIs" dxfId="116" priority="150" operator="greaterThanOrEqual">
      <formula>0.9</formula>
    </cfRule>
  </conditionalFormatting>
  <conditionalFormatting sqref="AP20 AP24">
    <cfRule type="iconSet" priority="141">
      <iconSet iconSet="4Arrows" showValue="0">
        <cfvo type="percent" val="0"/>
        <cfvo type="num" val="0.6"/>
        <cfvo type="num" val="0.8"/>
        <cfvo type="num" val="0.9"/>
      </iconSet>
    </cfRule>
    <cfRule type="cellIs" dxfId="115" priority="142" operator="lessThan">
      <formula>0.6</formula>
    </cfRule>
    <cfRule type="cellIs" dxfId="114" priority="143" operator="between">
      <formula>0.8</formula>
      <formula>0.899999999999999</formula>
    </cfRule>
    <cfRule type="cellIs" dxfId="113" priority="144" operator="between">
      <formula>0.6</formula>
      <formula>0.8</formula>
    </cfRule>
    <cfRule type="cellIs" dxfId="112" priority="145" operator="greaterThanOrEqual">
      <formula>0.9</formula>
    </cfRule>
  </conditionalFormatting>
  <conditionalFormatting sqref="Y19">
    <cfRule type="iconSet" priority="136">
      <iconSet iconSet="4Arrows" showValue="0">
        <cfvo type="percent" val="0"/>
        <cfvo type="num" val="0.6"/>
        <cfvo type="num" val="0.8"/>
        <cfvo type="num" val="0.9"/>
      </iconSet>
    </cfRule>
    <cfRule type="cellIs" dxfId="111" priority="137" operator="lessThan">
      <formula>0.6</formula>
    </cfRule>
    <cfRule type="cellIs" dxfId="110" priority="138" operator="between">
      <formula>0.8</formula>
      <formula>0.899999999999999</formula>
    </cfRule>
    <cfRule type="cellIs" dxfId="109" priority="139" operator="between">
      <formula>0.6</formula>
      <formula>0.8</formula>
    </cfRule>
    <cfRule type="cellIs" dxfId="108" priority="140" operator="greaterThanOrEqual">
      <formula>0.9</formula>
    </cfRule>
  </conditionalFormatting>
  <conditionalFormatting sqref="AD18">
    <cfRule type="iconSet" priority="131">
      <iconSet iconSet="4Arrows" showValue="0">
        <cfvo type="percent" val="0"/>
        <cfvo type="num" val="0.6"/>
        <cfvo type="num" val="0.8"/>
        <cfvo type="num" val="0.9"/>
      </iconSet>
    </cfRule>
    <cfRule type="cellIs" dxfId="107" priority="132" operator="lessThan">
      <formula>0.6</formula>
    </cfRule>
    <cfRule type="cellIs" dxfId="106" priority="133" operator="between">
      <formula>0.8</formula>
      <formula>0.899999999999999</formula>
    </cfRule>
    <cfRule type="cellIs" dxfId="105" priority="134" operator="between">
      <formula>0.6</formula>
      <formula>0.8</formula>
    </cfRule>
    <cfRule type="cellIs" dxfId="104" priority="135" operator="greaterThanOrEqual">
      <formula>0.9</formula>
    </cfRule>
  </conditionalFormatting>
  <conditionalFormatting sqref="AH18">
    <cfRule type="iconSet" priority="126">
      <iconSet iconSet="4Arrows" showValue="0">
        <cfvo type="percent" val="0"/>
        <cfvo type="num" val="0.6"/>
        <cfvo type="num" val="0.8"/>
        <cfvo type="num" val="0.9"/>
      </iconSet>
    </cfRule>
    <cfRule type="cellIs" dxfId="103" priority="127" operator="lessThan">
      <formula>0.6</formula>
    </cfRule>
    <cfRule type="cellIs" dxfId="102" priority="128" operator="between">
      <formula>0.8</formula>
      <formula>0.899999999999999</formula>
    </cfRule>
    <cfRule type="cellIs" dxfId="101" priority="129" operator="between">
      <formula>0.6</formula>
      <formula>0.8</formula>
    </cfRule>
    <cfRule type="cellIs" dxfId="100" priority="130" operator="greaterThanOrEqual">
      <formula>0.9</formula>
    </cfRule>
  </conditionalFormatting>
  <conditionalFormatting sqref="AL18">
    <cfRule type="iconSet" priority="121">
      <iconSet iconSet="4Arrows" showValue="0">
        <cfvo type="percent" val="0"/>
        <cfvo type="num" val="0.6"/>
        <cfvo type="num" val="0.8"/>
        <cfvo type="num" val="0.9"/>
      </iconSet>
    </cfRule>
    <cfRule type="cellIs" dxfId="99" priority="122" operator="lessThan">
      <formula>0.6</formula>
    </cfRule>
    <cfRule type="cellIs" dxfId="98" priority="123" operator="between">
      <formula>0.8</formula>
      <formula>0.899999999999999</formula>
    </cfRule>
    <cfRule type="cellIs" dxfId="97" priority="124" operator="between">
      <formula>0.6</formula>
      <formula>0.8</formula>
    </cfRule>
    <cfRule type="cellIs" dxfId="96" priority="125" operator="greaterThanOrEqual">
      <formula>0.9</formula>
    </cfRule>
  </conditionalFormatting>
  <conditionalFormatting sqref="AP18">
    <cfRule type="iconSet" priority="116">
      <iconSet iconSet="4Arrows" showValue="0">
        <cfvo type="percent" val="0"/>
        <cfvo type="num" val="0.6"/>
        <cfvo type="num" val="0.8"/>
        <cfvo type="num" val="0.9"/>
      </iconSet>
    </cfRule>
    <cfRule type="cellIs" dxfId="95" priority="117" operator="lessThan">
      <formula>0.6</formula>
    </cfRule>
    <cfRule type="cellIs" dxfId="94" priority="118" operator="between">
      <formula>0.8</formula>
      <formula>0.899999999999999</formula>
    </cfRule>
    <cfRule type="cellIs" dxfId="93" priority="119" operator="between">
      <formula>0.6</formula>
      <formula>0.8</formula>
    </cfRule>
    <cfRule type="cellIs" dxfId="92" priority="120" operator="greaterThanOrEqual">
      <formula>0.9</formula>
    </cfRule>
  </conditionalFormatting>
  <conditionalFormatting sqref="AD19">
    <cfRule type="iconSet" priority="111">
      <iconSet iconSet="4Arrows" showValue="0">
        <cfvo type="percent" val="0"/>
        <cfvo type="num" val="0.6"/>
        <cfvo type="num" val="0.8"/>
        <cfvo type="num" val="0.9"/>
      </iconSet>
    </cfRule>
    <cfRule type="cellIs" dxfId="91" priority="112" operator="lessThan">
      <formula>0.6</formula>
    </cfRule>
    <cfRule type="cellIs" dxfId="90" priority="113" operator="between">
      <formula>0.8</formula>
      <formula>0.899999999999999</formula>
    </cfRule>
    <cfRule type="cellIs" dxfId="89" priority="114" operator="between">
      <formula>0.6</formula>
      <formula>0.8</formula>
    </cfRule>
    <cfRule type="cellIs" dxfId="88" priority="115" operator="greaterThanOrEqual">
      <formula>0.9</formula>
    </cfRule>
  </conditionalFormatting>
  <conditionalFormatting sqref="AH19">
    <cfRule type="iconSet" priority="106">
      <iconSet iconSet="4Arrows" showValue="0">
        <cfvo type="percent" val="0"/>
        <cfvo type="num" val="0.6"/>
        <cfvo type="num" val="0.8"/>
        <cfvo type="num" val="0.9"/>
      </iconSet>
    </cfRule>
    <cfRule type="cellIs" dxfId="87" priority="107" operator="lessThan">
      <formula>0.6</formula>
    </cfRule>
    <cfRule type="cellIs" dxfId="86" priority="108" operator="between">
      <formula>0.8</formula>
      <formula>0.899999999999999</formula>
    </cfRule>
    <cfRule type="cellIs" dxfId="85" priority="109" operator="between">
      <formula>0.6</formula>
      <formula>0.8</formula>
    </cfRule>
    <cfRule type="cellIs" dxfId="84" priority="110" operator="greaterThanOrEqual">
      <formula>0.9</formula>
    </cfRule>
  </conditionalFormatting>
  <conditionalFormatting sqref="AL19">
    <cfRule type="iconSet" priority="101">
      <iconSet iconSet="4Arrows" showValue="0">
        <cfvo type="percent" val="0"/>
        <cfvo type="num" val="0.6"/>
        <cfvo type="num" val="0.8"/>
        <cfvo type="num" val="0.9"/>
      </iconSet>
    </cfRule>
    <cfRule type="cellIs" dxfId="83" priority="102" operator="lessThan">
      <formula>0.6</formula>
    </cfRule>
    <cfRule type="cellIs" dxfId="82" priority="103" operator="between">
      <formula>0.8</formula>
      <formula>0.899999999999999</formula>
    </cfRule>
    <cfRule type="cellIs" dxfId="81" priority="104" operator="between">
      <formula>0.6</formula>
      <formula>0.8</formula>
    </cfRule>
    <cfRule type="cellIs" dxfId="80" priority="105" operator="greaterThanOrEqual">
      <formula>0.9</formula>
    </cfRule>
  </conditionalFormatting>
  <conditionalFormatting sqref="AP19">
    <cfRule type="iconSet" priority="96">
      <iconSet iconSet="4Arrows" showValue="0">
        <cfvo type="percent" val="0"/>
        <cfvo type="num" val="0.6"/>
        <cfvo type="num" val="0.8"/>
        <cfvo type="num" val="0.9"/>
      </iconSet>
    </cfRule>
    <cfRule type="cellIs" dxfId="79" priority="97" operator="lessThan">
      <formula>0.6</formula>
    </cfRule>
    <cfRule type="cellIs" dxfId="78" priority="98" operator="between">
      <formula>0.8</formula>
      <formula>0.899999999999999</formula>
    </cfRule>
    <cfRule type="cellIs" dxfId="77" priority="99" operator="between">
      <formula>0.6</formula>
      <formula>0.8</formula>
    </cfRule>
    <cfRule type="cellIs" dxfId="76" priority="100" operator="greaterThanOrEqual">
      <formula>0.9</formula>
    </cfRule>
  </conditionalFormatting>
  <conditionalFormatting sqref="AD21">
    <cfRule type="iconSet" priority="91">
      <iconSet iconSet="4Arrows" showValue="0">
        <cfvo type="percent" val="0"/>
        <cfvo type="num" val="0.6"/>
        <cfvo type="num" val="0.8"/>
        <cfvo type="num" val="0.9"/>
      </iconSet>
    </cfRule>
    <cfRule type="cellIs" dxfId="75" priority="92" operator="lessThan">
      <formula>0.6</formula>
    </cfRule>
    <cfRule type="cellIs" dxfId="74" priority="93" operator="between">
      <formula>0.8</formula>
      <formula>0.899999999999999</formula>
    </cfRule>
    <cfRule type="cellIs" dxfId="73" priority="94" operator="between">
      <formula>0.6</formula>
      <formula>0.8</formula>
    </cfRule>
    <cfRule type="cellIs" dxfId="72" priority="95" operator="greaterThanOrEqual">
      <formula>0.9</formula>
    </cfRule>
  </conditionalFormatting>
  <conditionalFormatting sqref="AH21">
    <cfRule type="iconSet" priority="86">
      <iconSet iconSet="4Arrows" showValue="0">
        <cfvo type="percent" val="0"/>
        <cfvo type="num" val="0.6"/>
        <cfvo type="num" val="0.8"/>
        <cfvo type="num" val="0.9"/>
      </iconSet>
    </cfRule>
    <cfRule type="cellIs" dxfId="71" priority="87" operator="lessThan">
      <formula>0.6</formula>
    </cfRule>
    <cfRule type="cellIs" dxfId="70" priority="88" operator="between">
      <formula>0.8</formula>
      <formula>0.899999999999999</formula>
    </cfRule>
    <cfRule type="cellIs" dxfId="69" priority="89" operator="between">
      <formula>0.6</formula>
      <formula>0.8</formula>
    </cfRule>
    <cfRule type="cellIs" dxfId="68" priority="90" operator="greaterThanOrEqual">
      <formula>0.9</formula>
    </cfRule>
  </conditionalFormatting>
  <conditionalFormatting sqref="AL21">
    <cfRule type="iconSet" priority="81">
      <iconSet iconSet="4Arrows" showValue="0">
        <cfvo type="percent" val="0"/>
        <cfvo type="num" val="0.6"/>
        <cfvo type="num" val="0.8"/>
        <cfvo type="num" val="0.9"/>
      </iconSet>
    </cfRule>
    <cfRule type="cellIs" dxfId="67" priority="82" operator="lessThan">
      <formula>0.6</formula>
    </cfRule>
    <cfRule type="cellIs" dxfId="66" priority="83" operator="between">
      <formula>0.8</formula>
      <formula>0.899999999999999</formula>
    </cfRule>
    <cfRule type="cellIs" dxfId="65" priority="84" operator="between">
      <formula>0.6</formula>
      <formula>0.8</formula>
    </cfRule>
    <cfRule type="cellIs" dxfId="64" priority="85" operator="greaterThanOrEqual">
      <formula>0.9</formula>
    </cfRule>
  </conditionalFormatting>
  <conditionalFormatting sqref="AP21">
    <cfRule type="iconSet" priority="76">
      <iconSet iconSet="4Arrows" showValue="0">
        <cfvo type="percent" val="0"/>
        <cfvo type="num" val="0.6"/>
        <cfvo type="num" val="0.8"/>
        <cfvo type="num" val="0.9"/>
      </iconSet>
    </cfRule>
    <cfRule type="cellIs" dxfId="63" priority="77" operator="lessThan">
      <formula>0.6</formula>
    </cfRule>
    <cfRule type="cellIs" dxfId="62" priority="78" operator="between">
      <formula>0.8</formula>
      <formula>0.899999999999999</formula>
    </cfRule>
    <cfRule type="cellIs" dxfId="61" priority="79" operator="between">
      <formula>0.6</formula>
      <formula>0.8</formula>
    </cfRule>
    <cfRule type="cellIs" dxfId="60" priority="80" operator="greaterThanOrEqual">
      <formula>0.9</formula>
    </cfRule>
  </conditionalFormatting>
  <conditionalFormatting sqref="AD22">
    <cfRule type="iconSet" priority="71">
      <iconSet iconSet="4Arrows" showValue="0">
        <cfvo type="percent" val="0"/>
        <cfvo type="num" val="0.6"/>
        <cfvo type="num" val="0.8"/>
        <cfvo type="num" val="0.9"/>
      </iconSet>
    </cfRule>
    <cfRule type="cellIs" dxfId="59" priority="72" operator="lessThan">
      <formula>0.6</formula>
    </cfRule>
    <cfRule type="cellIs" dxfId="58" priority="73" operator="between">
      <formula>0.8</formula>
      <formula>0.899999999999999</formula>
    </cfRule>
    <cfRule type="cellIs" dxfId="57" priority="74" operator="between">
      <formula>0.6</formula>
      <formula>0.8</formula>
    </cfRule>
    <cfRule type="cellIs" dxfId="56" priority="75" operator="greaterThanOrEqual">
      <formula>0.9</formula>
    </cfRule>
  </conditionalFormatting>
  <conditionalFormatting sqref="AH22">
    <cfRule type="iconSet" priority="66">
      <iconSet iconSet="4Arrows" showValue="0">
        <cfvo type="percent" val="0"/>
        <cfvo type="num" val="0.6"/>
        <cfvo type="num" val="0.8"/>
        <cfvo type="num" val="0.9"/>
      </iconSet>
    </cfRule>
    <cfRule type="cellIs" dxfId="55" priority="67" operator="lessThan">
      <formula>0.6</formula>
    </cfRule>
    <cfRule type="cellIs" dxfId="54" priority="68" operator="between">
      <formula>0.8</formula>
      <formula>0.899999999999999</formula>
    </cfRule>
    <cfRule type="cellIs" dxfId="53" priority="69" operator="between">
      <formula>0.6</formula>
      <formula>0.8</formula>
    </cfRule>
    <cfRule type="cellIs" dxfId="52" priority="70" operator="greaterThanOrEqual">
      <formula>0.9</formula>
    </cfRule>
  </conditionalFormatting>
  <conditionalFormatting sqref="AL22">
    <cfRule type="iconSet" priority="61">
      <iconSet iconSet="4Arrows" showValue="0">
        <cfvo type="percent" val="0"/>
        <cfvo type="num" val="0.6"/>
        <cfvo type="num" val="0.8"/>
        <cfvo type="num" val="0.9"/>
      </iconSet>
    </cfRule>
    <cfRule type="cellIs" dxfId="51" priority="62" operator="lessThan">
      <formula>0.6</formula>
    </cfRule>
    <cfRule type="cellIs" dxfId="50" priority="63" operator="between">
      <formula>0.8</formula>
      <formula>0.899999999999999</formula>
    </cfRule>
    <cfRule type="cellIs" dxfId="49" priority="64" operator="between">
      <formula>0.6</formula>
      <formula>0.8</formula>
    </cfRule>
    <cfRule type="cellIs" dxfId="48" priority="65" operator="greaterThanOrEqual">
      <formula>0.9</formula>
    </cfRule>
  </conditionalFormatting>
  <conditionalFormatting sqref="AP22">
    <cfRule type="iconSet" priority="56">
      <iconSet iconSet="4Arrows" showValue="0">
        <cfvo type="percent" val="0"/>
        <cfvo type="num" val="0.6"/>
        <cfvo type="num" val="0.8"/>
        <cfvo type="num" val="0.9"/>
      </iconSet>
    </cfRule>
    <cfRule type="cellIs" dxfId="47" priority="57" operator="lessThan">
      <formula>0.6</formula>
    </cfRule>
    <cfRule type="cellIs" dxfId="46" priority="58" operator="between">
      <formula>0.8</formula>
      <formula>0.899999999999999</formula>
    </cfRule>
    <cfRule type="cellIs" dxfId="45" priority="59" operator="between">
      <formula>0.6</formula>
      <formula>0.8</formula>
    </cfRule>
    <cfRule type="cellIs" dxfId="44" priority="60" operator="greaterThanOrEqual">
      <formula>0.9</formula>
    </cfRule>
  </conditionalFormatting>
  <conditionalFormatting sqref="AD23">
    <cfRule type="iconSet" priority="51">
      <iconSet iconSet="4Arrows" showValue="0">
        <cfvo type="percent" val="0"/>
        <cfvo type="num" val="0.6"/>
        <cfvo type="num" val="0.8"/>
        <cfvo type="num" val="0.9"/>
      </iconSet>
    </cfRule>
    <cfRule type="cellIs" dxfId="43" priority="52" operator="lessThan">
      <formula>0.6</formula>
    </cfRule>
    <cfRule type="cellIs" dxfId="42" priority="53" operator="between">
      <formula>0.8</formula>
      <formula>0.899999999999999</formula>
    </cfRule>
    <cfRule type="cellIs" dxfId="41" priority="54" operator="between">
      <formula>0.6</formula>
      <formula>0.8</formula>
    </cfRule>
    <cfRule type="cellIs" dxfId="40" priority="55" operator="greaterThanOrEqual">
      <formula>0.9</formula>
    </cfRule>
  </conditionalFormatting>
  <conditionalFormatting sqref="AH23">
    <cfRule type="iconSet" priority="46">
      <iconSet iconSet="4Arrows" showValue="0">
        <cfvo type="percent" val="0"/>
        <cfvo type="num" val="0.6"/>
        <cfvo type="num" val="0.8"/>
        <cfvo type="num" val="0.9"/>
      </iconSet>
    </cfRule>
    <cfRule type="cellIs" dxfId="39" priority="47" operator="lessThan">
      <formula>0.6</formula>
    </cfRule>
    <cfRule type="cellIs" dxfId="38" priority="48" operator="between">
      <formula>0.8</formula>
      <formula>0.899999999999999</formula>
    </cfRule>
    <cfRule type="cellIs" dxfId="37" priority="49" operator="between">
      <formula>0.6</formula>
      <formula>0.8</formula>
    </cfRule>
    <cfRule type="cellIs" dxfId="36" priority="50" operator="greaterThanOrEqual">
      <formula>0.9</formula>
    </cfRule>
  </conditionalFormatting>
  <conditionalFormatting sqref="AL23">
    <cfRule type="iconSet" priority="41">
      <iconSet iconSet="4Arrows" showValue="0">
        <cfvo type="percent" val="0"/>
        <cfvo type="num" val="0.6"/>
        <cfvo type="num" val="0.8"/>
        <cfvo type="num" val="0.9"/>
      </iconSet>
    </cfRule>
    <cfRule type="cellIs" dxfId="35" priority="42" operator="lessThan">
      <formula>0.6</formula>
    </cfRule>
    <cfRule type="cellIs" dxfId="34" priority="43" operator="between">
      <formula>0.8</formula>
      <formula>0.899999999999999</formula>
    </cfRule>
    <cfRule type="cellIs" dxfId="33" priority="44" operator="between">
      <formula>0.6</formula>
      <formula>0.8</formula>
    </cfRule>
    <cfRule type="cellIs" dxfId="32" priority="45" operator="greaterThanOrEqual">
      <formula>0.9</formula>
    </cfRule>
  </conditionalFormatting>
  <conditionalFormatting sqref="AP23">
    <cfRule type="iconSet" priority="36">
      <iconSet iconSet="4Arrows" showValue="0">
        <cfvo type="percent" val="0"/>
        <cfvo type="num" val="0.6"/>
        <cfvo type="num" val="0.8"/>
        <cfvo type="num" val="0.9"/>
      </iconSet>
    </cfRule>
    <cfRule type="cellIs" dxfId="31" priority="37" operator="lessThan">
      <formula>0.6</formula>
    </cfRule>
    <cfRule type="cellIs" dxfId="30" priority="38" operator="between">
      <formula>0.8</formula>
      <formula>0.899999999999999</formula>
    </cfRule>
    <cfRule type="cellIs" dxfId="29" priority="39" operator="between">
      <formula>0.6</formula>
      <formula>0.8</formula>
    </cfRule>
    <cfRule type="cellIs" dxfId="28" priority="40" operator="greaterThanOrEqual">
      <formula>0.9</formula>
    </cfRule>
  </conditionalFormatting>
  <conditionalFormatting sqref="Y25">
    <cfRule type="iconSet" priority="31">
      <iconSet iconSet="4Arrows" showValue="0">
        <cfvo type="percent" val="0"/>
        <cfvo type="num" val="0.6"/>
        <cfvo type="num" val="0.8"/>
        <cfvo type="num" val="0.9"/>
      </iconSet>
    </cfRule>
    <cfRule type="cellIs" dxfId="27" priority="32" operator="lessThan">
      <formula>0.6</formula>
    </cfRule>
    <cfRule type="cellIs" dxfId="26" priority="33" operator="between">
      <formula>0.8</formula>
      <formula>0.899999999999999</formula>
    </cfRule>
    <cfRule type="cellIs" dxfId="25" priority="34" operator="between">
      <formula>0.6</formula>
      <formula>0.8</formula>
    </cfRule>
    <cfRule type="cellIs" dxfId="24" priority="35" operator="greaterThanOrEqual">
      <formula>0.9</formula>
    </cfRule>
  </conditionalFormatting>
  <conditionalFormatting sqref="AD25">
    <cfRule type="iconSet" priority="26">
      <iconSet iconSet="4Arrows" showValue="0">
        <cfvo type="percent" val="0"/>
        <cfvo type="num" val="0.6"/>
        <cfvo type="num" val="0.8"/>
        <cfvo type="num" val="0.9"/>
      </iconSet>
    </cfRule>
    <cfRule type="cellIs" dxfId="23" priority="27" operator="lessThan">
      <formula>0.6</formula>
    </cfRule>
    <cfRule type="cellIs" dxfId="22" priority="28" operator="between">
      <formula>0.8</formula>
      <formula>0.899999999999999</formula>
    </cfRule>
    <cfRule type="cellIs" dxfId="21" priority="29" operator="between">
      <formula>0.6</formula>
      <formula>0.8</formula>
    </cfRule>
    <cfRule type="cellIs" dxfId="20" priority="30" operator="greaterThanOrEqual">
      <formula>0.9</formula>
    </cfRule>
  </conditionalFormatting>
  <conditionalFormatting sqref="AH25">
    <cfRule type="iconSet" priority="21">
      <iconSet iconSet="4Arrows" showValue="0">
        <cfvo type="percent" val="0"/>
        <cfvo type="num" val="0.6"/>
        <cfvo type="num" val="0.8"/>
        <cfvo type="num" val="0.9"/>
      </iconSet>
    </cfRule>
    <cfRule type="cellIs" dxfId="19" priority="22" operator="lessThan">
      <formula>0.6</formula>
    </cfRule>
    <cfRule type="cellIs" dxfId="18" priority="23" operator="between">
      <formula>0.8</formula>
      <formula>0.899999999999999</formula>
    </cfRule>
    <cfRule type="cellIs" dxfId="17" priority="24" operator="between">
      <formula>0.6</formula>
      <formula>0.8</formula>
    </cfRule>
    <cfRule type="cellIs" dxfId="16" priority="25" operator="greaterThanOrEqual">
      <formula>0.9</formula>
    </cfRule>
  </conditionalFormatting>
  <conditionalFormatting sqref="AL25">
    <cfRule type="iconSet" priority="16">
      <iconSet iconSet="4Arrows" showValue="0">
        <cfvo type="percent" val="0"/>
        <cfvo type="num" val="0.6"/>
        <cfvo type="num" val="0.8"/>
        <cfvo type="num" val="0.9"/>
      </iconSet>
    </cfRule>
    <cfRule type="cellIs" dxfId="15" priority="17" operator="lessThan">
      <formula>0.6</formula>
    </cfRule>
    <cfRule type="cellIs" dxfId="14" priority="18" operator="between">
      <formula>0.8</formula>
      <formula>0.899999999999999</formula>
    </cfRule>
    <cfRule type="cellIs" dxfId="13" priority="19" operator="between">
      <formula>0.6</formula>
      <formula>0.8</formula>
    </cfRule>
    <cfRule type="cellIs" dxfId="12" priority="20" operator="greaterThanOrEqual">
      <formula>0.9</formula>
    </cfRule>
  </conditionalFormatting>
  <conditionalFormatting sqref="AP25">
    <cfRule type="iconSet" priority="11">
      <iconSet iconSet="4Arrows" showValue="0">
        <cfvo type="percent" val="0"/>
        <cfvo type="num" val="0.6"/>
        <cfvo type="num" val="0.8"/>
        <cfvo type="num" val="0.9"/>
      </iconSet>
    </cfRule>
    <cfRule type="cellIs" dxfId="11" priority="12" operator="lessThan">
      <formula>0.6</formula>
    </cfRule>
    <cfRule type="cellIs" dxfId="10" priority="13" operator="between">
      <formula>0.8</formula>
      <formula>0.899999999999999</formula>
    </cfRule>
    <cfRule type="cellIs" dxfId="9" priority="14" operator="between">
      <formula>0.6</formula>
      <formula>0.8</formula>
    </cfRule>
    <cfRule type="cellIs" dxfId="8" priority="15" operator="greaterThanOrEqual">
      <formula>0.9</formula>
    </cfRule>
  </conditionalFormatting>
  <conditionalFormatting sqref="AD43">
    <cfRule type="iconSet" priority="6">
      <iconSet iconSet="4Arrows" showValue="0">
        <cfvo type="percent" val="0"/>
        <cfvo type="num" val="0.6"/>
        <cfvo type="num" val="0.8"/>
        <cfvo type="num" val="0.9"/>
      </iconSet>
    </cfRule>
    <cfRule type="cellIs" dxfId="7" priority="7" operator="lessThan">
      <formula>0.6</formula>
    </cfRule>
    <cfRule type="cellIs" dxfId="6" priority="8" operator="between">
      <formula>0.8</formula>
      <formula>0.899999999999999</formula>
    </cfRule>
    <cfRule type="cellIs" dxfId="5" priority="9" operator="between">
      <formula>0.6</formula>
      <formula>0.8</formula>
    </cfRule>
    <cfRule type="cellIs" dxfId="4" priority="10" operator="greaterThanOrEqual">
      <formula>0.9</formula>
    </cfRule>
  </conditionalFormatting>
  <conditionalFormatting sqref="Y43">
    <cfRule type="iconSet" priority="1">
      <iconSet iconSet="4Arrows" showValue="0">
        <cfvo type="percent" val="0"/>
        <cfvo type="num" val="0.6"/>
        <cfvo type="num" val="0.8"/>
        <cfvo type="num" val="0.9"/>
      </iconSet>
    </cfRule>
    <cfRule type="cellIs" dxfId="3" priority="2" operator="lessThan">
      <formula>0.6</formula>
    </cfRule>
    <cfRule type="cellIs" dxfId="2" priority="3" operator="between">
      <formula>0.8</formula>
      <formula>0.899999999999999</formula>
    </cfRule>
    <cfRule type="cellIs" dxfId="1" priority="4" operator="between">
      <formula>0.6</formula>
      <formula>0.8</formula>
    </cfRule>
    <cfRule type="cellIs" dxfId="0" priority="5" operator="greaterThanOrEqual">
      <formula>0.9</formula>
    </cfRule>
  </conditionalFormatting>
  <pageMargins left="0.7" right="0.7" top="0.75" bottom="0.75" header="0.3" footer="0.3"/>
  <pageSetup paperSize="9" orientation="portrait" r:id="rId1"/>
  <drawing r:id="rId2"/>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77FF8-DDCE-4791-B312-7DBB1D8ED4D8}">
  <sheetPr>
    <tabColor rgb="FF00FF00"/>
  </sheetPr>
  <dimension ref="A1:XFD521"/>
  <sheetViews>
    <sheetView zoomScale="16" zoomScaleNormal="16" workbookViewId="0">
      <selection activeCell="B1" sqref="B1"/>
    </sheetView>
  </sheetViews>
  <sheetFormatPr baseColWidth="10" defaultRowHeight="12.75"/>
  <cols>
    <col min="1" max="1" width="79" style="46" customWidth="1"/>
    <col min="2" max="2" width="48.85546875" style="46" customWidth="1"/>
    <col min="3" max="3" width="66.140625" style="46" customWidth="1"/>
    <col min="4" max="4" width="78.28515625" style="46" customWidth="1"/>
    <col min="5" max="5" width="84.7109375" style="46" customWidth="1"/>
    <col min="6" max="8" width="63.28515625" style="46" customWidth="1"/>
    <col min="9" max="9" width="93.7109375" style="46" customWidth="1"/>
    <col min="10" max="10" width="82.28515625" style="46" customWidth="1"/>
    <col min="11" max="11" width="59.7109375" style="46" customWidth="1"/>
    <col min="12" max="12" width="52.42578125" style="46" customWidth="1"/>
    <col min="13" max="13" width="73.28515625" style="46" customWidth="1"/>
    <col min="14" max="14" width="67" style="46" customWidth="1"/>
    <col min="15" max="15" width="71.7109375" style="46" customWidth="1"/>
    <col min="16" max="16" width="47.42578125" style="46" customWidth="1"/>
    <col min="17" max="18" width="37.85546875" style="46" customWidth="1"/>
    <col min="19" max="19" width="26.42578125" style="151" customWidth="1"/>
    <col min="20" max="21" width="40.28515625" style="46" customWidth="1"/>
    <col min="22" max="22" width="32.140625" style="46" customWidth="1"/>
    <col min="23" max="23" width="29" style="46" customWidth="1"/>
    <col min="24" max="25" width="32.140625" style="46" customWidth="1"/>
    <col min="26" max="26" width="29.7109375" style="46" customWidth="1"/>
    <col min="27" max="27" width="30.28515625" style="46" customWidth="1"/>
    <col min="28" max="30" width="35" style="46" customWidth="1"/>
    <col min="31" max="31" width="28.7109375" style="46" customWidth="1"/>
    <col min="32" max="32" width="31.85546875" style="46" customWidth="1"/>
    <col min="33" max="34" width="35" style="46" customWidth="1"/>
    <col min="35" max="35" width="28.7109375" style="46" customWidth="1"/>
    <col min="36" max="37" width="35" style="46" customWidth="1"/>
    <col min="38" max="40" width="28.7109375" style="46" customWidth="1"/>
    <col min="41" max="41" width="31.85546875" style="46" customWidth="1"/>
    <col min="42" max="44" width="28.7109375" style="46" customWidth="1"/>
    <col min="45" max="45" width="32.7109375" style="46" customWidth="1"/>
    <col min="46" max="48" width="28.7109375" style="46" customWidth="1"/>
    <col min="49" max="49" width="31.85546875" style="46" customWidth="1"/>
    <col min="50" max="52" width="28.7109375" style="46" customWidth="1"/>
    <col min="53" max="53" width="33.42578125" style="46" customWidth="1"/>
    <col min="54" max="100" width="7.85546875" style="46" customWidth="1"/>
    <col min="101" max="216" width="11.42578125" style="46"/>
    <col min="217" max="218" width="21.28515625" style="46" customWidth="1"/>
    <col min="219" max="219" width="37.140625" style="46" customWidth="1"/>
    <col min="220" max="220" width="49.28515625" style="46" customWidth="1"/>
    <col min="221" max="221" width="18.5703125" style="46" customWidth="1"/>
    <col min="222" max="222" width="62.28515625" style="46" customWidth="1"/>
    <col min="223" max="223" width="21.7109375" style="46" customWidth="1"/>
    <col min="224" max="224" width="18.42578125" style="46" customWidth="1"/>
    <col min="225" max="225" width="63" style="46" customWidth="1"/>
    <col min="226" max="226" width="22.28515625" style="46" customWidth="1"/>
    <col min="227" max="227" width="21" style="46" customWidth="1"/>
    <col min="228" max="231" width="15.85546875" style="46" customWidth="1"/>
    <col min="232" max="232" width="26.140625" style="46" customWidth="1"/>
    <col min="233" max="244" width="10.7109375" style="46" customWidth="1"/>
    <col min="245" max="252" width="0" style="46" hidden="1" customWidth="1"/>
    <col min="253" max="254" width="15.42578125" style="46" customWidth="1"/>
    <col min="255" max="255" width="18.7109375" style="46" customWidth="1"/>
    <col min="256" max="256" width="18.42578125" style="46" customWidth="1"/>
    <col min="257" max="258" width="15.42578125" style="46" customWidth="1"/>
    <col min="259" max="259" width="18.140625" style="46" customWidth="1"/>
    <col min="260" max="260" width="20.42578125" style="46" customWidth="1"/>
    <col min="261" max="261" width="18.140625" style="46" customWidth="1"/>
    <col min="262" max="262" width="15.42578125" style="46" customWidth="1"/>
    <col min="263" max="263" width="20" style="46" customWidth="1"/>
    <col min="264" max="264" width="18.140625" style="46" customWidth="1"/>
    <col min="265" max="265" width="15.42578125" style="46" customWidth="1"/>
    <col min="266" max="266" width="18.7109375" style="46" customWidth="1"/>
    <col min="267" max="267" width="15.42578125" style="46" customWidth="1"/>
    <col min="268" max="268" width="17.140625" style="46" customWidth="1"/>
    <col min="269" max="269" width="19.28515625" style="46" customWidth="1"/>
    <col min="270" max="270" width="17.5703125" style="46" customWidth="1"/>
    <col min="271" max="271" width="20.7109375" style="46" customWidth="1"/>
    <col min="272" max="272" width="21.42578125" style="46" customWidth="1"/>
    <col min="273" max="273" width="21" style="46" customWidth="1"/>
    <col min="274" max="274" width="16" style="46" customWidth="1"/>
    <col min="275" max="275" width="14.5703125" style="46" customWidth="1"/>
    <col min="276" max="276" width="74.5703125" style="46" customWidth="1"/>
    <col min="277" max="277" width="101.42578125" style="46" customWidth="1"/>
    <col min="278" max="472" width="11.42578125" style="46"/>
    <col min="473" max="474" width="21.28515625" style="46" customWidth="1"/>
    <col min="475" max="475" width="37.140625" style="46" customWidth="1"/>
    <col min="476" max="476" width="49.28515625" style="46" customWidth="1"/>
    <col min="477" max="477" width="18.5703125" style="46" customWidth="1"/>
    <col min="478" max="478" width="62.28515625" style="46" customWidth="1"/>
    <col min="479" max="479" width="21.7109375" style="46" customWidth="1"/>
    <col min="480" max="480" width="18.42578125" style="46" customWidth="1"/>
    <col min="481" max="481" width="63" style="46" customWidth="1"/>
    <col min="482" max="482" width="22.28515625" style="46" customWidth="1"/>
    <col min="483" max="483" width="21" style="46" customWidth="1"/>
    <col min="484" max="487" width="15.85546875" style="46" customWidth="1"/>
    <col min="488" max="488" width="26.140625" style="46" customWidth="1"/>
    <col min="489" max="500" width="10.7109375" style="46" customWidth="1"/>
    <col min="501" max="508" width="0" style="46" hidden="1" customWidth="1"/>
    <col min="509" max="510" width="15.42578125" style="46" customWidth="1"/>
    <col min="511" max="511" width="18.7109375" style="46" customWidth="1"/>
    <col min="512" max="512" width="18.42578125" style="46" customWidth="1"/>
    <col min="513" max="514" width="15.42578125" style="46" customWidth="1"/>
    <col min="515" max="515" width="18.140625" style="46" customWidth="1"/>
    <col min="516" max="516" width="20.42578125" style="46" customWidth="1"/>
    <col min="517" max="517" width="18.140625" style="46" customWidth="1"/>
    <col min="518" max="518" width="15.42578125" style="46" customWidth="1"/>
    <col min="519" max="519" width="20" style="46" customWidth="1"/>
    <col min="520" max="520" width="18.140625" style="46" customWidth="1"/>
    <col min="521" max="521" width="15.42578125" style="46" customWidth="1"/>
    <col min="522" max="522" width="18.7109375" style="46" customWidth="1"/>
    <col min="523" max="523" width="15.42578125" style="46" customWidth="1"/>
    <col min="524" max="524" width="17.140625" style="46" customWidth="1"/>
    <col min="525" max="525" width="19.28515625" style="46" customWidth="1"/>
    <col min="526" max="526" width="17.5703125" style="46" customWidth="1"/>
    <col min="527" max="527" width="20.7109375" style="46" customWidth="1"/>
    <col min="528" max="528" width="21.42578125" style="46" customWidth="1"/>
    <col min="529" max="529" width="21" style="46" customWidth="1"/>
    <col min="530" max="530" width="16" style="46" customWidth="1"/>
    <col min="531" max="531" width="14.5703125" style="46" customWidth="1"/>
    <col min="532" max="532" width="74.5703125" style="46" customWidth="1"/>
    <col min="533" max="533" width="101.42578125" style="46" customWidth="1"/>
    <col min="534" max="728" width="11.42578125" style="46"/>
    <col min="729" max="730" width="21.28515625" style="46" customWidth="1"/>
    <col min="731" max="731" width="37.140625" style="46" customWidth="1"/>
    <col min="732" max="732" width="49.28515625" style="46" customWidth="1"/>
    <col min="733" max="733" width="18.5703125" style="46" customWidth="1"/>
    <col min="734" max="734" width="62.28515625" style="46" customWidth="1"/>
    <col min="735" max="735" width="21.7109375" style="46" customWidth="1"/>
    <col min="736" max="736" width="18.42578125" style="46" customWidth="1"/>
    <col min="737" max="737" width="63" style="46" customWidth="1"/>
    <col min="738" max="738" width="22.28515625" style="46" customWidth="1"/>
    <col min="739" max="739" width="21" style="46" customWidth="1"/>
    <col min="740" max="743" width="15.85546875" style="46" customWidth="1"/>
    <col min="744" max="744" width="26.140625" style="46" customWidth="1"/>
    <col min="745" max="756" width="10.7109375" style="46" customWidth="1"/>
    <col min="757" max="764" width="0" style="46" hidden="1" customWidth="1"/>
    <col min="765" max="766" width="15.42578125" style="46" customWidth="1"/>
    <col min="767" max="767" width="18.7109375" style="46" customWidth="1"/>
    <col min="768" max="768" width="18.42578125" style="46" customWidth="1"/>
    <col min="769" max="770" width="15.42578125" style="46" customWidth="1"/>
    <col min="771" max="771" width="18.140625" style="46" customWidth="1"/>
    <col min="772" max="772" width="20.42578125" style="46" customWidth="1"/>
    <col min="773" max="773" width="18.140625" style="46" customWidth="1"/>
    <col min="774" max="774" width="15.42578125" style="46" customWidth="1"/>
    <col min="775" max="775" width="20" style="46" customWidth="1"/>
    <col min="776" max="776" width="18.140625" style="46" customWidth="1"/>
    <col min="777" max="777" width="15.42578125" style="46" customWidth="1"/>
    <col min="778" max="778" width="18.7109375" style="46" customWidth="1"/>
    <col min="779" max="779" width="15.42578125" style="46" customWidth="1"/>
    <col min="780" max="780" width="17.140625" style="46" customWidth="1"/>
    <col min="781" max="781" width="19.28515625" style="46" customWidth="1"/>
    <col min="782" max="782" width="17.5703125" style="46" customWidth="1"/>
    <col min="783" max="783" width="20.7109375" style="46" customWidth="1"/>
    <col min="784" max="784" width="21.42578125" style="46" customWidth="1"/>
    <col min="785" max="785" width="21" style="46" customWidth="1"/>
    <col min="786" max="786" width="16" style="46" customWidth="1"/>
    <col min="787" max="787" width="14.5703125" style="46" customWidth="1"/>
    <col min="788" max="788" width="74.5703125" style="46" customWidth="1"/>
    <col min="789" max="789" width="101.42578125" style="46" customWidth="1"/>
    <col min="790" max="984" width="11.42578125" style="46"/>
    <col min="985" max="986" width="21.28515625" style="46" customWidth="1"/>
    <col min="987" max="987" width="37.140625" style="46" customWidth="1"/>
    <col min="988" max="988" width="49.28515625" style="46" customWidth="1"/>
    <col min="989" max="989" width="18.5703125" style="46" customWidth="1"/>
    <col min="990" max="990" width="62.28515625" style="46" customWidth="1"/>
    <col min="991" max="991" width="21.7109375" style="46" customWidth="1"/>
    <col min="992" max="992" width="18.42578125" style="46" customWidth="1"/>
    <col min="993" max="993" width="63" style="46" customWidth="1"/>
    <col min="994" max="994" width="22.28515625" style="46" customWidth="1"/>
    <col min="995" max="995" width="21" style="46" customWidth="1"/>
    <col min="996" max="999" width="15.85546875" style="46" customWidth="1"/>
    <col min="1000" max="1000" width="26.140625" style="46" customWidth="1"/>
    <col min="1001" max="1012" width="10.7109375" style="46" customWidth="1"/>
    <col min="1013" max="1020" width="0" style="46" hidden="1" customWidth="1"/>
    <col min="1021" max="1022" width="15.42578125" style="46" customWidth="1"/>
    <col min="1023" max="1023" width="18.7109375" style="46" customWidth="1"/>
    <col min="1024" max="1024" width="18.42578125" style="46" customWidth="1"/>
    <col min="1025" max="1026" width="15.42578125" style="46" customWidth="1"/>
    <col min="1027" max="1027" width="18.140625" style="46" customWidth="1"/>
    <col min="1028" max="1028" width="20.42578125" style="46" customWidth="1"/>
    <col min="1029" max="1029" width="18.140625" style="46" customWidth="1"/>
    <col min="1030" max="1030" width="15.42578125" style="46" customWidth="1"/>
    <col min="1031" max="1031" width="20" style="46" customWidth="1"/>
    <col min="1032" max="1032" width="18.140625" style="46" customWidth="1"/>
    <col min="1033" max="1033" width="15.42578125" style="46" customWidth="1"/>
    <col min="1034" max="1034" width="18.7109375" style="46" customWidth="1"/>
    <col min="1035" max="1035" width="15.42578125" style="46" customWidth="1"/>
    <col min="1036" max="1036" width="17.140625" style="46" customWidth="1"/>
    <col min="1037" max="1037" width="19.28515625" style="46" customWidth="1"/>
    <col min="1038" max="1038" width="17.5703125" style="46" customWidth="1"/>
    <col min="1039" max="1039" width="20.7109375" style="46" customWidth="1"/>
    <col min="1040" max="1040" width="21.42578125" style="46" customWidth="1"/>
    <col min="1041" max="1041" width="21" style="46" customWidth="1"/>
    <col min="1042" max="1042" width="16" style="46" customWidth="1"/>
    <col min="1043" max="1043" width="14.5703125" style="46" customWidth="1"/>
    <col min="1044" max="1044" width="74.5703125" style="46" customWidth="1"/>
    <col min="1045" max="1045" width="101.42578125" style="46" customWidth="1"/>
    <col min="1046" max="1240" width="11.42578125" style="46"/>
    <col min="1241" max="1242" width="21.28515625" style="46" customWidth="1"/>
    <col min="1243" max="1243" width="37.140625" style="46" customWidth="1"/>
    <col min="1244" max="1244" width="49.28515625" style="46" customWidth="1"/>
    <col min="1245" max="1245" width="18.5703125" style="46" customWidth="1"/>
    <col min="1246" max="1246" width="62.28515625" style="46" customWidth="1"/>
    <col min="1247" max="1247" width="21.7109375" style="46" customWidth="1"/>
    <col min="1248" max="1248" width="18.42578125" style="46" customWidth="1"/>
    <col min="1249" max="1249" width="63" style="46" customWidth="1"/>
    <col min="1250" max="1250" width="22.28515625" style="46" customWidth="1"/>
    <col min="1251" max="1251" width="21" style="46" customWidth="1"/>
    <col min="1252" max="1255" width="15.85546875" style="46" customWidth="1"/>
    <col min="1256" max="1256" width="26.140625" style="46" customWidth="1"/>
    <col min="1257" max="1268" width="10.7109375" style="46" customWidth="1"/>
    <col min="1269" max="1276" width="0" style="46" hidden="1" customWidth="1"/>
    <col min="1277" max="1278" width="15.42578125" style="46" customWidth="1"/>
    <col min="1279" max="1279" width="18.7109375" style="46" customWidth="1"/>
    <col min="1280" max="1280" width="18.42578125" style="46" customWidth="1"/>
    <col min="1281" max="1282" width="15.42578125" style="46" customWidth="1"/>
    <col min="1283" max="1283" width="18.140625" style="46" customWidth="1"/>
    <col min="1284" max="1284" width="20.42578125" style="46" customWidth="1"/>
    <col min="1285" max="1285" width="18.140625" style="46" customWidth="1"/>
    <col min="1286" max="1286" width="15.42578125" style="46" customWidth="1"/>
    <col min="1287" max="1287" width="20" style="46" customWidth="1"/>
    <col min="1288" max="1288" width="18.140625" style="46" customWidth="1"/>
    <col min="1289" max="1289" width="15.42578125" style="46" customWidth="1"/>
    <col min="1290" max="1290" width="18.7109375" style="46" customWidth="1"/>
    <col min="1291" max="1291" width="15.42578125" style="46" customWidth="1"/>
    <col min="1292" max="1292" width="17.140625" style="46" customWidth="1"/>
    <col min="1293" max="1293" width="19.28515625" style="46" customWidth="1"/>
    <col min="1294" max="1294" width="17.5703125" style="46" customWidth="1"/>
    <col min="1295" max="1295" width="20.7109375" style="46" customWidth="1"/>
    <col min="1296" max="1296" width="21.42578125" style="46" customWidth="1"/>
    <col min="1297" max="1297" width="21" style="46" customWidth="1"/>
    <col min="1298" max="1298" width="16" style="46" customWidth="1"/>
    <col min="1299" max="1299" width="14.5703125" style="46" customWidth="1"/>
    <col min="1300" max="1300" width="74.5703125" style="46" customWidth="1"/>
    <col min="1301" max="1301" width="101.42578125" style="46" customWidth="1"/>
    <col min="1302" max="1496" width="11.42578125" style="46"/>
    <col min="1497" max="1498" width="21.28515625" style="46" customWidth="1"/>
    <col min="1499" max="1499" width="37.140625" style="46" customWidth="1"/>
    <col min="1500" max="1500" width="49.28515625" style="46" customWidth="1"/>
    <col min="1501" max="1501" width="18.5703125" style="46" customWidth="1"/>
    <col min="1502" max="1502" width="62.28515625" style="46" customWidth="1"/>
    <col min="1503" max="1503" width="21.7109375" style="46" customWidth="1"/>
    <col min="1504" max="1504" width="18.42578125" style="46" customWidth="1"/>
    <col min="1505" max="1505" width="63" style="46" customWidth="1"/>
    <col min="1506" max="1506" width="22.28515625" style="46" customWidth="1"/>
    <col min="1507" max="1507" width="21" style="46" customWidth="1"/>
    <col min="1508" max="1511" width="15.85546875" style="46" customWidth="1"/>
    <col min="1512" max="1512" width="26.140625" style="46" customWidth="1"/>
    <col min="1513" max="1524" width="10.7109375" style="46" customWidth="1"/>
    <col min="1525" max="1532" width="0" style="46" hidden="1" customWidth="1"/>
    <col min="1533" max="1534" width="15.42578125" style="46" customWidth="1"/>
    <col min="1535" max="1535" width="18.7109375" style="46" customWidth="1"/>
    <col min="1536" max="1536" width="18.42578125" style="46" customWidth="1"/>
    <col min="1537" max="1538" width="15.42578125" style="46" customWidth="1"/>
    <col min="1539" max="1539" width="18.140625" style="46" customWidth="1"/>
    <col min="1540" max="1540" width="20.42578125" style="46" customWidth="1"/>
    <col min="1541" max="1541" width="18.140625" style="46" customWidth="1"/>
    <col min="1542" max="1542" width="15.42578125" style="46" customWidth="1"/>
    <col min="1543" max="1543" width="20" style="46" customWidth="1"/>
    <col min="1544" max="1544" width="18.140625" style="46" customWidth="1"/>
    <col min="1545" max="1545" width="15.42578125" style="46" customWidth="1"/>
    <col min="1546" max="1546" width="18.7109375" style="46" customWidth="1"/>
    <col min="1547" max="1547" width="15.42578125" style="46" customWidth="1"/>
    <col min="1548" max="1548" width="17.140625" style="46" customWidth="1"/>
    <col min="1549" max="1549" width="19.28515625" style="46" customWidth="1"/>
    <col min="1550" max="1550" width="17.5703125" style="46" customWidth="1"/>
    <col min="1551" max="1551" width="20.7109375" style="46" customWidth="1"/>
    <col min="1552" max="1552" width="21.42578125" style="46" customWidth="1"/>
    <col min="1553" max="1553" width="21" style="46" customWidth="1"/>
    <col min="1554" max="1554" width="16" style="46" customWidth="1"/>
    <col min="1555" max="1555" width="14.5703125" style="46" customWidth="1"/>
    <col min="1556" max="1556" width="74.5703125" style="46" customWidth="1"/>
    <col min="1557" max="1557" width="101.42578125" style="46" customWidth="1"/>
    <col min="1558" max="1752" width="11.42578125" style="46"/>
    <col min="1753" max="1754" width="21.28515625" style="46" customWidth="1"/>
    <col min="1755" max="1755" width="37.140625" style="46" customWidth="1"/>
    <col min="1756" max="1756" width="49.28515625" style="46" customWidth="1"/>
    <col min="1757" max="1757" width="18.5703125" style="46" customWidth="1"/>
    <col min="1758" max="1758" width="62.28515625" style="46" customWidth="1"/>
    <col min="1759" max="1759" width="21.7109375" style="46" customWidth="1"/>
    <col min="1760" max="1760" width="18.42578125" style="46" customWidth="1"/>
    <col min="1761" max="1761" width="63" style="46" customWidth="1"/>
    <col min="1762" max="1762" width="22.28515625" style="46" customWidth="1"/>
    <col min="1763" max="1763" width="21" style="46" customWidth="1"/>
    <col min="1764" max="1767" width="15.85546875" style="46" customWidth="1"/>
    <col min="1768" max="1768" width="26.140625" style="46" customWidth="1"/>
    <col min="1769" max="1780" width="10.7109375" style="46" customWidth="1"/>
    <col min="1781" max="1788" width="0" style="46" hidden="1" customWidth="1"/>
    <col min="1789" max="1790" width="15.42578125" style="46" customWidth="1"/>
    <col min="1791" max="1791" width="18.7109375" style="46" customWidth="1"/>
    <col min="1792" max="1792" width="18.42578125" style="46" customWidth="1"/>
    <col min="1793" max="1794" width="15.42578125" style="46" customWidth="1"/>
    <col min="1795" max="1795" width="18.140625" style="46" customWidth="1"/>
    <col min="1796" max="1796" width="20.42578125" style="46" customWidth="1"/>
    <col min="1797" max="1797" width="18.140625" style="46" customWidth="1"/>
    <col min="1798" max="1798" width="15.42578125" style="46" customWidth="1"/>
    <col min="1799" max="1799" width="20" style="46" customWidth="1"/>
    <col min="1800" max="1800" width="18.140625" style="46" customWidth="1"/>
    <col min="1801" max="1801" width="15.42578125" style="46" customWidth="1"/>
    <col min="1802" max="1802" width="18.7109375" style="46" customWidth="1"/>
    <col min="1803" max="1803" width="15.42578125" style="46" customWidth="1"/>
    <col min="1804" max="1804" width="17.140625" style="46" customWidth="1"/>
    <col min="1805" max="1805" width="19.28515625" style="46" customWidth="1"/>
    <col min="1806" max="1806" width="17.5703125" style="46" customWidth="1"/>
    <col min="1807" max="1807" width="20.7109375" style="46" customWidth="1"/>
    <col min="1808" max="1808" width="21.42578125" style="46" customWidth="1"/>
    <col min="1809" max="1809" width="21" style="46" customWidth="1"/>
    <col min="1810" max="1810" width="16" style="46" customWidth="1"/>
    <col min="1811" max="1811" width="14.5703125" style="46" customWidth="1"/>
    <col min="1812" max="1812" width="74.5703125" style="46" customWidth="1"/>
    <col min="1813" max="1813" width="101.42578125" style="46" customWidth="1"/>
    <col min="1814" max="2008" width="11.42578125" style="46"/>
    <col min="2009" max="2010" width="21.28515625" style="46" customWidth="1"/>
    <col min="2011" max="2011" width="37.140625" style="46" customWidth="1"/>
    <col min="2012" max="2012" width="49.28515625" style="46" customWidth="1"/>
    <col min="2013" max="2013" width="18.5703125" style="46" customWidth="1"/>
    <col min="2014" max="2014" width="62.28515625" style="46" customWidth="1"/>
    <col min="2015" max="2015" width="21.7109375" style="46" customWidth="1"/>
    <col min="2016" max="2016" width="18.42578125" style="46" customWidth="1"/>
    <col min="2017" max="2017" width="63" style="46" customWidth="1"/>
    <col min="2018" max="2018" width="22.28515625" style="46" customWidth="1"/>
    <col min="2019" max="2019" width="21" style="46" customWidth="1"/>
    <col min="2020" max="2023" width="15.85546875" style="46" customWidth="1"/>
    <col min="2024" max="2024" width="26.140625" style="46" customWidth="1"/>
    <col min="2025" max="2036" width="10.7109375" style="46" customWidth="1"/>
    <col min="2037" max="2044" width="0" style="46" hidden="1" customWidth="1"/>
    <col min="2045" max="2046" width="15.42578125" style="46" customWidth="1"/>
    <col min="2047" max="2047" width="18.7109375" style="46" customWidth="1"/>
    <col min="2048" max="2048" width="18.42578125" style="46" customWidth="1"/>
    <col min="2049" max="2050" width="15.42578125" style="46" customWidth="1"/>
    <col min="2051" max="2051" width="18.140625" style="46" customWidth="1"/>
    <col min="2052" max="2052" width="20.42578125" style="46" customWidth="1"/>
    <col min="2053" max="2053" width="18.140625" style="46" customWidth="1"/>
    <col min="2054" max="2054" width="15.42578125" style="46" customWidth="1"/>
    <col min="2055" max="2055" width="20" style="46" customWidth="1"/>
    <col min="2056" max="2056" width="18.140625" style="46" customWidth="1"/>
    <col min="2057" max="2057" width="15.42578125" style="46" customWidth="1"/>
    <col min="2058" max="2058" width="18.7109375" style="46" customWidth="1"/>
    <col min="2059" max="2059" width="15.42578125" style="46" customWidth="1"/>
    <col min="2060" max="2060" width="17.140625" style="46" customWidth="1"/>
    <col min="2061" max="2061" width="19.28515625" style="46" customWidth="1"/>
    <col min="2062" max="2062" width="17.5703125" style="46" customWidth="1"/>
    <col min="2063" max="2063" width="20.7109375" style="46" customWidth="1"/>
    <col min="2064" max="2064" width="21.42578125" style="46" customWidth="1"/>
    <col min="2065" max="2065" width="21" style="46" customWidth="1"/>
    <col min="2066" max="2066" width="16" style="46" customWidth="1"/>
    <col min="2067" max="2067" width="14.5703125" style="46" customWidth="1"/>
    <col min="2068" max="2068" width="74.5703125" style="46" customWidth="1"/>
    <col min="2069" max="2069" width="101.42578125" style="46" customWidth="1"/>
    <col min="2070" max="2264" width="11.42578125" style="46"/>
    <col min="2265" max="2266" width="21.28515625" style="46" customWidth="1"/>
    <col min="2267" max="2267" width="37.140625" style="46" customWidth="1"/>
    <col min="2268" max="2268" width="49.28515625" style="46" customWidth="1"/>
    <col min="2269" max="2269" width="18.5703125" style="46" customWidth="1"/>
    <col min="2270" max="2270" width="62.28515625" style="46" customWidth="1"/>
    <col min="2271" max="2271" width="21.7109375" style="46" customWidth="1"/>
    <col min="2272" max="2272" width="18.42578125" style="46" customWidth="1"/>
    <col min="2273" max="2273" width="63" style="46" customWidth="1"/>
    <col min="2274" max="2274" width="22.28515625" style="46" customWidth="1"/>
    <col min="2275" max="2275" width="21" style="46" customWidth="1"/>
    <col min="2276" max="2279" width="15.85546875" style="46" customWidth="1"/>
    <col min="2280" max="2280" width="26.140625" style="46" customWidth="1"/>
    <col min="2281" max="2292" width="10.7109375" style="46" customWidth="1"/>
    <col min="2293" max="2300" width="0" style="46" hidden="1" customWidth="1"/>
    <col min="2301" max="2302" width="15.42578125" style="46" customWidth="1"/>
    <col min="2303" max="2303" width="18.7109375" style="46" customWidth="1"/>
    <col min="2304" max="2304" width="18.42578125" style="46" customWidth="1"/>
    <col min="2305" max="2306" width="15.42578125" style="46" customWidth="1"/>
    <col min="2307" max="2307" width="18.140625" style="46" customWidth="1"/>
    <col min="2308" max="2308" width="20.42578125" style="46" customWidth="1"/>
    <col min="2309" max="2309" width="18.140625" style="46" customWidth="1"/>
    <col min="2310" max="2310" width="15.42578125" style="46" customWidth="1"/>
    <col min="2311" max="2311" width="20" style="46" customWidth="1"/>
    <col min="2312" max="2312" width="18.140625" style="46" customWidth="1"/>
    <col min="2313" max="2313" width="15.42578125" style="46" customWidth="1"/>
    <col min="2314" max="2314" width="18.7109375" style="46" customWidth="1"/>
    <col min="2315" max="2315" width="15.42578125" style="46" customWidth="1"/>
    <col min="2316" max="2316" width="17.140625" style="46" customWidth="1"/>
    <col min="2317" max="2317" width="19.28515625" style="46" customWidth="1"/>
    <col min="2318" max="2318" width="17.5703125" style="46" customWidth="1"/>
    <col min="2319" max="2319" width="20.7109375" style="46" customWidth="1"/>
    <col min="2320" max="2320" width="21.42578125" style="46" customWidth="1"/>
    <col min="2321" max="2321" width="21" style="46" customWidth="1"/>
    <col min="2322" max="2322" width="16" style="46" customWidth="1"/>
    <col min="2323" max="2323" width="14.5703125" style="46" customWidth="1"/>
    <col min="2324" max="2324" width="74.5703125" style="46" customWidth="1"/>
    <col min="2325" max="2325" width="101.42578125" style="46" customWidth="1"/>
    <col min="2326" max="2520" width="11.42578125" style="46"/>
    <col min="2521" max="2522" width="21.28515625" style="46" customWidth="1"/>
    <col min="2523" max="2523" width="37.140625" style="46" customWidth="1"/>
    <col min="2524" max="2524" width="49.28515625" style="46" customWidth="1"/>
    <col min="2525" max="2525" width="18.5703125" style="46" customWidth="1"/>
    <col min="2526" max="2526" width="62.28515625" style="46" customWidth="1"/>
    <col min="2527" max="2527" width="21.7109375" style="46" customWidth="1"/>
    <col min="2528" max="2528" width="18.42578125" style="46" customWidth="1"/>
    <col min="2529" max="2529" width="63" style="46" customWidth="1"/>
    <col min="2530" max="2530" width="22.28515625" style="46" customWidth="1"/>
    <col min="2531" max="2531" width="21" style="46" customWidth="1"/>
    <col min="2532" max="2535" width="15.85546875" style="46" customWidth="1"/>
    <col min="2536" max="2536" width="26.140625" style="46" customWidth="1"/>
    <col min="2537" max="2548" width="10.7109375" style="46" customWidth="1"/>
    <col min="2549" max="2556" width="0" style="46" hidden="1" customWidth="1"/>
    <col min="2557" max="2558" width="15.42578125" style="46" customWidth="1"/>
    <col min="2559" max="2559" width="18.7109375" style="46" customWidth="1"/>
    <col min="2560" max="2560" width="18.42578125" style="46" customWidth="1"/>
    <col min="2561" max="2562" width="15.42578125" style="46" customWidth="1"/>
    <col min="2563" max="2563" width="18.140625" style="46" customWidth="1"/>
    <col min="2564" max="2564" width="20.42578125" style="46" customWidth="1"/>
    <col min="2565" max="2565" width="18.140625" style="46" customWidth="1"/>
    <col min="2566" max="2566" width="15.42578125" style="46" customWidth="1"/>
    <col min="2567" max="2567" width="20" style="46" customWidth="1"/>
    <col min="2568" max="2568" width="18.140625" style="46" customWidth="1"/>
    <col min="2569" max="2569" width="15.42578125" style="46" customWidth="1"/>
    <col min="2570" max="2570" width="18.7109375" style="46" customWidth="1"/>
    <col min="2571" max="2571" width="15.42578125" style="46" customWidth="1"/>
    <col min="2572" max="2572" width="17.140625" style="46" customWidth="1"/>
    <col min="2573" max="2573" width="19.28515625" style="46" customWidth="1"/>
    <col min="2574" max="2574" width="17.5703125" style="46" customWidth="1"/>
    <col min="2575" max="2575" width="20.7109375" style="46" customWidth="1"/>
    <col min="2576" max="2576" width="21.42578125" style="46" customWidth="1"/>
    <col min="2577" max="2577" width="21" style="46" customWidth="1"/>
    <col min="2578" max="2578" width="16" style="46" customWidth="1"/>
    <col min="2579" max="2579" width="14.5703125" style="46" customWidth="1"/>
    <col min="2580" max="2580" width="74.5703125" style="46" customWidth="1"/>
    <col min="2581" max="2581" width="101.42578125" style="46" customWidth="1"/>
    <col min="2582" max="2776" width="11.42578125" style="46"/>
    <col min="2777" max="2778" width="21.28515625" style="46" customWidth="1"/>
    <col min="2779" max="2779" width="37.140625" style="46" customWidth="1"/>
    <col min="2780" max="2780" width="49.28515625" style="46" customWidth="1"/>
    <col min="2781" max="2781" width="18.5703125" style="46" customWidth="1"/>
    <col min="2782" max="2782" width="62.28515625" style="46" customWidth="1"/>
    <col min="2783" max="2783" width="21.7109375" style="46" customWidth="1"/>
    <col min="2784" max="2784" width="18.42578125" style="46" customWidth="1"/>
    <col min="2785" max="2785" width="63" style="46" customWidth="1"/>
    <col min="2786" max="2786" width="22.28515625" style="46" customWidth="1"/>
    <col min="2787" max="2787" width="21" style="46" customWidth="1"/>
    <col min="2788" max="2791" width="15.85546875" style="46" customWidth="1"/>
    <col min="2792" max="2792" width="26.140625" style="46" customWidth="1"/>
    <col min="2793" max="2804" width="10.7109375" style="46" customWidth="1"/>
    <col min="2805" max="2812" width="0" style="46" hidden="1" customWidth="1"/>
    <col min="2813" max="2814" width="15.42578125" style="46" customWidth="1"/>
    <col min="2815" max="2815" width="18.7109375" style="46" customWidth="1"/>
    <col min="2816" max="2816" width="18.42578125" style="46" customWidth="1"/>
    <col min="2817" max="2818" width="15.42578125" style="46" customWidth="1"/>
    <col min="2819" max="2819" width="18.140625" style="46" customWidth="1"/>
    <col min="2820" max="2820" width="20.42578125" style="46" customWidth="1"/>
    <col min="2821" max="2821" width="18.140625" style="46" customWidth="1"/>
    <col min="2822" max="2822" width="15.42578125" style="46" customWidth="1"/>
    <col min="2823" max="2823" width="20" style="46" customWidth="1"/>
    <col min="2824" max="2824" width="18.140625" style="46" customWidth="1"/>
    <col min="2825" max="2825" width="15.42578125" style="46" customWidth="1"/>
    <col min="2826" max="2826" width="18.7109375" style="46" customWidth="1"/>
    <col min="2827" max="2827" width="15.42578125" style="46" customWidth="1"/>
    <col min="2828" max="2828" width="17.140625" style="46" customWidth="1"/>
    <col min="2829" max="2829" width="19.28515625" style="46" customWidth="1"/>
    <col min="2830" max="2830" width="17.5703125" style="46" customWidth="1"/>
    <col min="2831" max="2831" width="20.7109375" style="46" customWidth="1"/>
    <col min="2832" max="2832" width="21.42578125" style="46" customWidth="1"/>
    <col min="2833" max="2833" width="21" style="46" customWidth="1"/>
    <col min="2834" max="2834" width="16" style="46" customWidth="1"/>
    <col min="2835" max="2835" width="14.5703125" style="46" customWidth="1"/>
    <col min="2836" max="2836" width="74.5703125" style="46" customWidth="1"/>
    <col min="2837" max="2837" width="101.42578125" style="46" customWidth="1"/>
    <col min="2838" max="3032" width="11.42578125" style="46"/>
    <col min="3033" max="3034" width="21.28515625" style="46" customWidth="1"/>
    <col min="3035" max="3035" width="37.140625" style="46" customWidth="1"/>
    <col min="3036" max="3036" width="49.28515625" style="46" customWidth="1"/>
    <col min="3037" max="3037" width="18.5703125" style="46" customWidth="1"/>
    <col min="3038" max="3038" width="62.28515625" style="46" customWidth="1"/>
    <col min="3039" max="3039" width="21.7109375" style="46" customWidth="1"/>
    <col min="3040" max="3040" width="18.42578125" style="46" customWidth="1"/>
    <col min="3041" max="3041" width="63" style="46" customWidth="1"/>
    <col min="3042" max="3042" width="22.28515625" style="46" customWidth="1"/>
    <col min="3043" max="3043" width="21" style="46" customWidth="1"/>
    <col min="3044" max="3047" width="15.85546875" style="46" customWidth="1"/>
    <col min="3048" max="3048" width="26.140625" style="46" customWidth="1"/>
    <col min="3049" max="3060" width="10.7109375" style="46" customWidth="1"/>
    <col min="3061" max="3068" width="0" style="46" hidden="1" customWidth="1"/>
    <col min="3069" max="3070" width="15.42578125" style="46" customWidth="1"/>
    <col min="3071" max="3071" width="18.7109375" style="46" customWidth="1"/>
    <col min="3072" max="3072" width="18.42578125" style="46" customWidth="1"/>
    <col min="3073" max="3074" width="15.42578125" style="46" customWidth="1"/>
    <col min="3075" max="3075" width="18.140625" style="46" customWidth="1"/>
    <col min="3076" max="3076" width="20.42578125" style="46" customWidth="1"/>
    <col min="3077" max="3077" width="18.140625" style="46" customWidth="1"/>
    <col min="3078" max="3078" width="15.42578125" style="46" customWidth="1"/>
    <col min="3079" max="3079" width="20" style="46" customWidth="1"/>
    <col min="3080" max="3080" width="18.140625" style="46" customWidth="1"/>
    <col min="3081" max="3081" width="15.42578125" style="46" customWidth="1"/>
    <col min="3082" max="3082" width="18.7109375" style="46" customWidth="1"/>
    <col min="3083" max="3083" width="15.42578125" style="46" customWidth="1"/>
    <col min="3084" max="3084" width="17.140625" style="46" customWidth="1"/>
    <col min="3085" max="3085" width="19.28515625" style="46" customWidth="1"/>
    <col min="3086" max="3086" width="17.5703125" style="46" customWidth="1"/>
    <col min="3087" max="3087" width="20.7109375" style="46" customWidth="1"/>
    <col min="3088" max="3088" width="21.42578125" style="46" customWidth="1"/>
    <col min="3089" max="3089" width="21" style="46" customWidth="1"/>
    <col min="3090" max="3090" width="16" style="46" customWidth="1"/>
    <col min="3091" max="3091" width="14.5703125" style="46" customWidth="1"/>
    <col min="3092" max="3092" width="74.5703125" style="46" customWidth="1"/>
    <col min="3093" max="3093" width="101.42578125" style="46" customWidth="1"/>
    <col min="3094" max="3288" width="11.42578125" style="46"/>
    <col min="3289" max="3290" width="21.28515625" style="46" customWidth="1"/>
    <col min="3291" max="3291" width="37.140625" style="46" customWidth="1"/>
    <col min="3292" max="3292" width="49.28515625" style="46" customWidth="1"/>
    <col min="3293" max="3293" width="18.5703125" style="46" customWidth="1"/>
    <col min="3294" max="3294" width="62.28515625" style="46" customWidth="1"/>
    <col min="3295" max="3295" width="21.7109375" style="46" customWidth="1"/>
    <col min="3296" max="3296" width="18.42578125" style="46" customWidth="1"/>
    <col min="3297" max="3297" width="63" style="46" customWidth="1"/>
    <col min="3298" max="3298" width="22.28515625" style="46" customWidth="1"/>
    <col min="3299" max="3299" width="21" style="46" customWidth="1"/>
    <col min="3300" max="3303" width="15.85546875" style="46" customWidth="1"/>
    <col min="3304" max="3304" width="26.140625" style="46" customWidth="1"/>
    <col min="3305" max="3316" width="10.7109375" style="46" customWidth="1"/>
    <col min="3317" max="3324" width="0" style="46" hidden="1" customWidth="1"/>
    <col min="3325" max="3326" width="15.42578125" style="46" customWidth="1"/>
    <col min="3327" max="3327" width="18.7109375" style="46" customWidth="1"/>
    <col min="3328" max="3328" width="18.42578125" style="46" customWidth="1"/>
    <col min="3329" max="3330" width="15.42578125" style="46" customWidth="1"/>
    <col min="3331" max="3331" width="18.140625" style="46" customWidth="1"/>
    <col min="3332" max="3332" width="20.42578125" style="46" customWidth="1"/>
    <col min="3333" max="3333" width="18.140625" style="46" customWidth="1"/>
    <col min="3334" max="3334" width="15.42578125" style="46" customWidth="1"/>
    <col min="3335" max="3335" width="20" style="46" customWidth="1"/>
    <col min="3336" max="3336" width="18.140625" style="46" customWidth="1"/>
    <col min="3337" max="3337" width="15.42578125" style="46" customWidth="1"/>
    <col min="3338" max="3338" width="18.7109375" style="46" customWidth="1"/>
    <col min="3339" max="3339" width="15.42578125" style="46" customWidth="1"/>
    <col min="3340" max="3340" width="17.140625" style="46" customWidth="1"/>
    <col min="3341" max="3341" width="19.28515625" style="46" customWidth="1"/>
    <col min="3342" max="3342" width="17.5703125" style="46" customWidth="1"/>
    <col min="3343" max="3343" width="20.7109375" style="46" customWidth="1"/>
    <col min="3344" max="3344" width="21.42578125" style="46" customWidth="1"/>
    <col min="3345" max="3345" width="21" style="46" customWidth="1"/>
    <col min="3346" max="3346" width="16" style="46" customWidth="1"/>
    <col min="3347" max="3347" width="14.5703125" style="46" customWidth="1"/>
    <col min="3348" max="3348" width="74.5703125" style="46" customWidth="1"/>
    <col min="3349" max="3349" width="101.42578125" style="46" customWidth="1"/>
    <col min="3350" max="3544" width="11.42578125" style="46"/>
    <col min="3545" max="3546" width="21.28515625" style="46" customWidth="1"/>
    <col min="3547" max="3547" width="37.140625" style="46" customWidth="1"/>
    <col min="3548" max="3548" width="49.28515625" style="46" customWidth="1"/>
    <col min="3549" max="3549" width="18.5703125" style="46" customWidth="1"/>
    <col min="3550" max="3550" width="62.28515625" style="46" customWidth="1"/>
    <col min="3551" max="3551" width="21.7109375" style="46" customWidth="1"/>
    <col min="3552" max="3552" width="18.42578125" style="46" customWidth="1"/>
    <col min="3553" max="3553" width="63" style="46" customWidth="1"/>
    <col min="3554" max="3554" width="22.28515625" style="46" customWidth="1"/>
    <col min="3555" max="3555" width="21" style="46" customWidth="1"/>
    <col min="3556" max="3559" width="15.85546875" style="46" customWidth="1"/>
    <col min="3560" max="3560" width="26.140625" style="46" customWidth="1"/>
    <col min="3561" max="3572" width="10.7109375" style="46" customWidth="1"/>
    <col min="3573" max="3580" width="0" style="46" hidden="1" customWidth="1"/>
    <col min="3581" max="3582" width="15.42578125" style="46" customWidth="1"/>
    <col min="3583" max="3583" width="18.7109375" style="46" customWidth="1"/>
    <col min="3584" max="3584" width="18.42578125" style="46" customWidth="1"/>
    <col min="3585" max="3586" width="15.42578125" style="46" customWidth="1"/>
    <col min="3587" max="3587" width="18.140625" style="46" customWidth="1"/>
    <col min="3588" max="3588" width="20.42578125" style="46" customWidth="1"/>
    <col min="3589" max="3589" width="18.140625" style="46" customWidth="1"/>
    <col min="3590" max="3590" width="15.42578125" style="46" customWidth="1"/>
    <col min="3591" max="3591" width="20" style="46" customWidth="1"/>
    <col min="3592" max="3592" width="18.140625" style="46" customWidth="1"/>
    <col min="3593" max="3593" width="15.42578125" style="46" customWidth="1"/>
    <col min="3594" max="3594" width="18.7109375" style="46" customWidth="1"/>
    <col min="3595" max="3595" width="15.42578125" style="46" customWidth="1"/>
    <col min="3596" max="3596" width="17.140625" style="46" customWidth="1"/>
    <col min="3597" max="3597" width="19.28515625" style="46" customWidth="1"/>
    <col min="3598" max="3598" width="17.5703125" style="46" customWidth="1"/>
    <col min="3599" max="3599" width="20.7109375" style="46" customWidth="1"/>
    <col min="3600" max="3600" width="21.42578125" style="46" customWidth="1"/>
    <col min="3601" max="3601" width="21" style="46" customWidth="1"/>
    <col min="3602" max="3602" width="16" style="46" customWidth="1"/>
    <col min="3603" max="3603" width="14.5703125" style="46" customWidth="1"/>
    <col min="3604" max="3604" width="74.5703125" style="46" customWidth="1"/>
    <col min="3605" max="3605" width="101.42578125" style="46" customWidth="1"/>
    <col min="3606" max="3800" width="11.42578125" style="46"/>
    <col min="3801" max="3802" width="21.28515625" style="46" customWidth="1"/>
    <col min="3803" max="3803" width="37.140625" style="46" customWidth="1"/>
    <col min="3804" max="3804" width="49.28515625" style="46" customWidth="1"/>
    <col min="3805" max="3805" width="18.5703125" style="46" customWidth="1"/>
    <col min="3806" max="3806" width="62.28515625" style="46" customWidth="1"/>
    <col min="3807" max="3807" width="21.7109375" style="46" customWidth="1"/>
    <col min="3808" max="3808" width="18.42578125" style="46" customWidth="1"/>
    <col min="3809" max="3809" width="63" style="46" customWidth="1"/>
    <col min="3810" max="3810" width="22.28515625" style="46" customWidth="1"/>
    <col min="3811" max="3811" width="21" style="46" customWidth="1"/>
    <col min="3812" max="3815" width="15.85546875" style="46" customWidth="1"/>
    <col min="3816" max="3816" width="26.140625" style="46" customWidth="1"/>
    <col min="3817" max="3828" width="10.7109375" style="46" customWidth="1"/>
    <col min="3829" max="3836" width="0" style="46" hidden="1" customWidth="1"/>
    <col min="3837" max="3838" width="15.42578125" style="46" customWidth="1"/>
    <col min="3839" max="3839" width="18.7109375" style="46" customWidth="1"/>
    <col min="3840" max="3840" width="18.42578125" style="46" customWidth="1"/>
    <col min="3841" max="3842" width="15.42578125" style="46" customWidth="1"/>
    <col min="3843" max="3843" width="18.140625" style="46" customWidth="1"/>
    <col min="3844" max="3844" width="20.42578125" style="46" customWidth="1"/>
    <col min="3845" max="3845" width="18.140625" style="46" customWidth="1"/>
    <col min="3846" max="3846" width="15.42578125" style="46" customWidth="1"/>
    <col min="3847" max="3847" width="20" style="46" customWidth="1"/>
    <col min="3848" max="3848" width="18.140625" style="46" customWidth="1"/>
    <col min="3849" max="3849" width="15.42578125" style="46" customWidth="1"/>
    <col min="3850" max="3850" width="18.7109375" style="46" customWidth="1"/>
    <col min="3851" max="3851" width="15.42578125" style="46" customWidth="1"/>
    <col min="3852" max="3852" width="17.140625" style="46" customWidth="1"/>
    <col min="3853" max="3853" width="19.28515625" style="46" customWidth="1"/>
    <col min="3854" max="3854" width="17.5703125" style="46" customWidth="1"/>
    <col min="3855" max="3855" width="20.7109375" style="46" customWidth="1"/>
    <col min="3856" max="3856" width="21.42578125" style="46" customWidth="1"/>
    <col min="3857" max="3857" width="21" style="46" customWidth="1"/>
    <col min="3858" max="3858" width="16" style="46" customWidth="1"/>
    <col min="3859" max="3859" width="14.5703125" style="46" customWidth="1"/>
    <col min="3860" max="3860" width="74.5703125" style="46" customWidth="1"/>
    <col min="3861" max="3861" width="101.42578125" style="46" customWidth="1"/>
    <col min="3862" max="4056" width="11.42578125" style="46"/>
    <col min="4057" max="4058" width="21.28515625" style="46" customWidth="1"/>
    <col min="4059" max="4059" width="37.140625" style="46" customWidth="1"/>
    <col min="4060" max="4060" width="49.28515625" style="46" customWidth="1"/>
    <col min="4061" max="4061" width="18.5703125" style="46" customWidth="1"/>
    <col min="4062" max="4062" width="62.28515625" style="46" customWidth="1"/>
    <col min="4063" max="4063" width="21.7109375" style="46" customWidth="1"/>
    <col min="4064" max="4064" width="18.42578125" style="46" customWidth="1"/>
    <col min="4065" max="4065" width="63" style="46" customWidth="1"/>
    <col min="4066" max="4066" width="22.28515625" style="46" customWidth="1"/>
    <col min="4067" max="4067" width="21" style="46" customWidth="1"/>
    <col min="4068" max="4071" width="15.85546875" style="46" customWidth="1"/>
    <col min="4072" max="4072" width="26.140625" style="46" customWidth="1"/>
    <col min="4073" max="4084" width="10.7109375" style="46" customWidth="1"/>
    <col min="4085" max="4092" width="0" style="46" hidden="1" customWidth="1"/>
    <col min="4093" max="4094" width="15.42578125" style="46" customWidth="1"/>
    <col min="4095" max="4095" width="18.7109375" style="46" customWidth="1"/>
    <col min="4096" max="4096" width="18.42578125" style="46" customWidth="1"/>
    <col min="4097" max="4098" width="15.42578125" style="46" customWidth="1"/>
    <col min="4099" max="4099" width="18.140625" style="46" customWidth="1"/>
    <col min="4100" max="4100" width="20.42578125" style="46" customWidth="1"/>
    <col min="4101" max="4101" width="18.140625" style="46" customWidth="1"/>
    <col min="4102" max="4102" width="15.42578125" style="46" customWidth="1"/>
    <col min="4103" max="4103" width="20" style="46" customWidth="1"/>
    <col min="4104" max="4104" width="18.140625" style="46" customWidth="1"/>
    <col min="4105" max="4105" width="15.42578125" style="46" customWidth="1"/>
    <col min="4106" max="4106" width="18.7109375" style="46" customWidth="1"/>
    <col min="4107" max="4107" width="15.42578125" style="46" customWidth="1"/>
    <col min="4108" max="4108" width="17.140625" style="46" customWidth="1"/>
    <col min="4109" max="4109" width="19.28515625" style="46" customWidth="1"/>
    <col min="4110" max="4110" width="17.5703125" style="46" customWidth="1"/>
    <col min="4111" max="4111" width="20.7109375" style="46" customWidth="1"/>
    <col min="4112" max="4112" width="21.42578125" style="46" customWidth="1"/>
    <col min="4113" max="4113" width="21" style="46" customWidth="1"/>
    <col min="4114" max="4114" width="16" style="46" customWidth="1"/>
    <col min="4115" max="4115" width="14.5703125" style="46" customWidth="1"/>
    <col min="4116" max="4116" width="74.5703125" style="46" customWidth="1"/>
    <col min="4117" max="4117" width="101.42578125" style="46" customWidth="1"/>
    <col min="4118" max="4312" width="11.42578125" style="46"/>
    <col min="4313" max="4314" width="21.28515625" style="46" customWidth="1"/>
    <col min="4315" max="4315" width="37.140625" style="46" customWidth="1"/>
    <col min="4316" max="4316" width="49.28515625" style="46" customWidth="1"/>
    <col min="4317" max="4317" width="18.5703125" style="46" customWidth="1"/>
    <col min="4318" max="4318" width="62.28515625" style="46" customWidth="1"/>
    <col min="4319" max="4319" width="21.7109375" style="46" customWidth="1"/>
    <col min="4320" max="4320" width="18.42578125" style="46" customWidth="1"/>
    <col min="4321" max="4321" width="63" style="46" customWidth="1"/>
    <col min="4322" max="4322" width="22.28515625" style="46" customWidth="1"/>
    <col min="4323" max="4323" width="21" style="46" customWidth="1"/>
    <col min="4324" max="4327" width="15.85546875" style="46" customWidth="1"/>
    <col min="4328" max="4328" width="26.140625" style="46" customWidth="1"/>
    <col min="4329" max="4340" width="10.7109375" style="46" customWidth="1"/>
    <col min="4341" max="4348" width="0" style="46" hidden="1" customWidth="1"/>
    <col min="4349" max="4350" width="15.42578125" style="46" customWidth="1"/>
    <col min="4351" max="4351" width="18.7109375" style="46" customWidth="1"/>
    <col min="4352" max="4352" width="18.42578125" style="46" customWidth="1"/>
    <col min="4353" max="4354" width="15.42578125" style="46" customWidth="1"/>
    <col min="4355" max="4355" width="18.140625" style="46" customWidth="1"/>
    <col min="4356" max="4356" width="20.42578125" style="46" customWidth="1"/>
    <col min="4357" max="4357" width="18.140625" style="46" customWidth="1"/>
    <col min="4358" max="4358" width="15.42578125" style="46" customWidth="1"/>
    <col min="4359" max="4359" width="20" style="46" customWidth="1"/>
    <col min="4360" max="4360" width="18.140625" style="46" customWidth="1"/>
    <col min="4361" max="4361" width="15.42578125" style="46" customWidth="1"/>
    <col min="4362" max="4362" width="18.7109375" style="46" customWidth="1"/>
    <col min="4363" max="4363" width="15.42578125" style="46" customWidth="1"/>
    <col min="4364" max="4364" width="17.140625" style="46" customWidth="1"/>
    <col min="4365" max="4365" width="19.28515625" style="46" customWidth="1"/>
    <col min="4366" max="4366" width="17.5703125" style="46" customWidth="1"/>
    <col min="4367" max="4367" width="20.7109375" style="46" customWidth="1"/>
    <col min="4368" max="4368" width="21.42578125" style="46" customWidth="1"/>
    <col min="4369" max="4369" width="21" style="46" customWidth="1"/>
    <col min="4370" max="4370" width="16" style="46" customWidth="1"/>
    <col min="4371" max="4371" width="14.5703125" style="46" customWidth="1"/>
    <col min="4372" max="4372" width="74.5703125" style="46" customWidth="1"/>
    <col min="4373" max="4373" width="101.42578125" style="46" customWidth="1"/>
    <col min="4374" max="4568" width="11.42578125" style="46"/>
    <col min="4569" max="4570" width="21.28515625" style="46" customWidth="1"/>
    <col min="4571" max="4571" width="37.140625" style="46" customWidth="1"/>
    <col min="4572" max="4572" width="49.28515625" style="46" customWidth="1"/>
    <col min="4573" max="4573" width="18.5703125" style="46" customWidth="1"/>
    <col min="4574" max="4574" width="62.28515625" style="46" customWidth="1"/>
    <col min="4575" max="4575" width="21.7109375" style="46" customWidth="1"/>
    <col min="4576" max="4576" width="18.42578125" style="46" customWidth="1"/>
    <col min="4577" max="4577" width="63" style="46" customWidth="1"/>
    <col min="4578" max="4578" width="22.28515625" style="46" customWidth="1"/>
    <col min="4579" max="4579" width="21" style="46" customWidth="1"/>
    <col min="4580" max="4583" width="15.85546875" style="46" customWidth="1"/>
    <col min="4584" max="4584" width="26.140625" style="46" customWidth="1"/>
    <col min="4585" max="4596" width="10.7109375" style="46" customWidth="1"/>
    <col min="4597" max="4604" width="0" style="46" hidden="1" customWidth="1"/>
    <col min="4605" max="4606" width="15.42578125" style="46" customWidth="1"/>
    <col min="4607" max="4607" width="18.7109375" style="46" customWidth="1"/>
    <col min="4608" max="4608" width="18.42578125" style="46" customWidth="1"/>
    <col min="4609" max="4610" width="15.42578125" style="46" customWidth="1"/>
    <col min="4611" max="4611" width="18.140625" style="46" customWidth="1"/>
    <col min="4612" max="4612" width="20.42578125" style="46" customWidth="1"/>
    <col min="4613" max="4613" width="18.140625" style="46" customWidth="1"/>
    <col min="4614" max="4614" width="15.42578125" style="46" customWidth="1"/>
    <col min="4615" max="4615" width="20" style="46" customWidth="1"/>
    <col min="4616" max="4616" width="18.140625" style="46" customWidth="1"/>
    <col min="4617" max="4617" width="15.42578125" style="46" customWidth="1"/>
    <col min="4618" max="4618" width="18.7109375" style="46" customWidth="1"/>
    <col min="4619" max="4619" width="15.42578125" style="46" customWidth="1"/>
    <col min="4620" max="4620" width="17.140625" style="46" customWidth="1"/>
    <col min="4621" max="4621" width="19.28515625" style="46" customWidth="1"/>
    <col min="4622" max="4622" width="17.5703125" style="46" customWidth="1"/>
    <col min="4623" max="4623" width="20.7109375" style="46" customWidth="1"/>
    <col min="4624" max="4624" width="21.42578125" style="46" customWidth="1"/>
    <col min="4625" max="4625" width="21" style="46" customWidth="1"/>
    <col min="4626" max="4626" width="16" style="46" customWidth="1"/>
    <col min="4627" max="4627" width="14.5703125" style="46" customWidth="1"/>
    <col min="4628" max="4628" width="74.5703125" style="46" customWidth="1"/>
    <col min="4629" max="4629" width="101.42578125" style="46" customWidth="1"/>
    <col min="4630" max="4824" width="11.42578125" style="46"/>
    <col min="4825" max="4826" width="21.28515625" style="46" customWidth="1"/>
    <col min="4827" max="4827" width="37.140625" style="46" customWidth="1"/>
    <col min="4828" max="4828" width="49.28515625" style="46" customWidth="1"/>
    <col min="4829" max="4829" width="18.5703125" style="46" customWidth="1"/>
    <col min="4830" max="4830" width="62.28515625" style="46" customWidth="1"/>
    <col min="4831" max="4831" width="21.7109375" style="46" customWidth="1"/>
    <col min="4832" max="4832" width="18.42578125" style="46" customWidth="1"/>
    <col min="4833" max="4833" width="63" style="46" customWidth="1"/>
    <col min="4834" max="4834" width="22.28515625" style="46" customWidth="1"/>
    <col min="4835" max="4835" width="21" style="46" customWidth="1"/>
    <col min="4836" max="4839" width="15.85546875" style="46" customWidth="1"/>
    <col min="4840" max="4840" width="26.140625" style="46" customWidth="1"/>
    <col min="4841" max="4852" width="10.7109375" style="46" customWidth="1"/>
    <col min="4853" max="4860" width="0" style="46" hidden="1" customWidth="1"/>
    <col min="4861" max="4862" width="15.42578125" style="46" customWidth="1"/>
    <col min="4863" max="4863" width="18.7109375" style="46" customWidth="1"/>
    <col min="4864" max="4864" width="18.42578125" style="46" customWidth="1"/>
    <col min="4865" max="4866" width="15.42578125" style="46" customWidth="1"/>
    <col min="4867" max="4867" width="18.140625" style="46" customWidth="1"/>
    <col min="4868" max="4868" width="20.42578125" style="46" customWidth="1"/>
    <col min="4869" max="4869" width="18.140625" style="46" customWidth="1"/>
    <col min="4870" max="4870" width="15.42578125" style="46" customWidth="1"/>
    <col min="4871" max="4871" width="20" style="46" customWidth="1"/>
    <col min="4872" max="4872" width="18.140625" style="46" customWidth="1"/>
    <col min="4873" max="4873" width="15.42578125" style="46" customWidth="1"/>
    <col min="4874" max="4874" width="18.7109375" style="46" customWidth="1"/>
    <col min="4875" max="4875" width="15.42578125" style="46" customWidth="1"/>
    <col min="4876" max="4876" width="17.140625" style="46" customWidth="1"/>
    <col min="4877" max="4877" width="19.28515625" style="46" customWidth="1"/>
    <col min="4878" max="4878" width="17.5703125" style="46" customWidth="1"/>
    <col min="4879" max="4879" width="20.7109375" style="46" customWidth="1"/>
    <col min="4880" max="4880" width="21.42578125" style="46" customWidth="1"/>
    <col min="4881" max="4881" width="21" style="46" customWidth="1"/>
    <col min="4882" max="4882" width="16" style="46" customWidth="1"/>
    <col min="4883" max="4883" width="14.5703125" style="46" customWidth="1"/>
    <col min="4884" max="4884" width="74.5703125" style="46" customWidth="1"/>
    <col min="4885" max="4885" width="101.42578125" style="46" customWidth="1"/>
    <col min="4886" max="5080" width="11.42578125" style="46"/>
    <col min="5081" max="5082" width="21.28515625" style="46" customWidth="1"/>
    <col min="5083" max="5083" width="37.140625" style="46" customWidth="1"/>
    <col min="5084" max="5084" width="49.28515625" style="46" customWidth="1"/>
    <col min="5085" max="5085" width="18.5703125" style="46" customWidth="1"/>
    <col min="5086" max="5086" width="62.28515625" style="46" customWidth="1"/>
    <col min="5087" max="5087" width="21.7109375" style="46" customWidth="1"/>
    <col min="5088" max="5088" width="18.42578125" style="46" customWidth="1"/>
    <col min="5089" max="5089" width="63" style="46" customWidth="1"/>
    <col min="5090" max="5090" width="22.28515625" style="46" customWidth="1"/>
    <col min="5091" max="5091" width="21" style="46" customWidth="1"/>
    <col min="5092" max="5095" width="15.85546875" style="46" customWidth="1"/>
    <col min="5096" max="5096" width="26.140625" style="46" customWidth="1"/>
    <col min="5097" max="5108" width="10.7109375" style="46" customWidth="1"/>
    <col min="5109" max="5116" width="0" style="46" hidden="1" customWidth="1"/>
    <col min="5117" max="5118" width="15.42578125" style="46" customWidth="1"/>
    <col min="5119" max="5119" width="18.7109375" style="46" customWidth="1"/>
    <col min="5120" max="5120" width="18.42578125" style="46" customWidth="1"/>
    <col min="5121" max="5122" width="15.42578125" style="46" customWidth="1"/>
    <col min="5123" max="5123" width="18.140625" style="46" customWidth="1"/>
    <col min="5124" max="5124" width="20.42578125" style="46" customWidth="1"/>
    <col min="5125" max="5125" width="18.140625" style="46" customWidth="1"/>
    <col min="5126" max="5126" width="15.42578125" style="46" customWidth="1"/>
    <col min="5127" max="5127" width="20" style="46" customWidth="1"/>
    <col min="5128" max="5128" width="18.140625" style="46" customWidth="1"/>
    <col min="5129" max="5129" width="15.42578125" style="46" customWidth="1"/>
    <col min="5130" max="5130" width="18.7109375" style="46" customWidth="1"/>
    <col min="5131" max="5131" width="15.42578125" style="46" customWidth="1"/>
    <col min="5132" max="5132" width="17.140625" style="46" customWidth="1"/>
    <col min="5133" max="5133" width="19.28515625" style="46" customWidth="1"/>
    <col min="5134" max="5134" width="17.5703125" style="46" customWidth="1"/>
    <col min="5135" max="5135" width="20.7109375" style="46" customWidth="1"/>
    <col min="5136" max="5136" width="21.42578125" style="46" customWidth="1"/>
    <col min="5137" max="5137" width="21" style="46" customWidth="1"/>
    <col min="5138" max="5138" width="16" style="46" customWidth="1"/>
    <col min="5139" max="5139" width="14.5703125" style="46" customWidth="1"/>
    <col min="5140" max="5140" width="74.5703125" style="46" customWidth="1"/>
    <col min="5141" max="5141" width="101.42578125" style="46" customWidth="1"/>
    <col min="5142" max="5336" width="11.42578125" style="46"/>
    <col min="5337" max="5338" width="21.28515625" style="46" customWidth="1"/>
    <col min="5339" max="5339" width="37.140625" style="46" customWidth="1"/>
    <col min="5340" max="5340" width="49.28515625" style="46" customWidth="1"/>
    <col min="5341" max="5341" width="18.5703125" style="46" customWidth="1"/>
    <col min="5342" max="5342" width="62.28515625" style="46" customWidth="1"/>
    <col min="5343" max="5343" width="21.7109375" style="46" customWidth="1"/>
    <col min="5344" max="5344" width="18.42578125" style="46" customWidth="1"/>
    <col min="5345" max="5345" width="63" style="46" customWidth="1"/>
    <col min="5346" max="5346" width="22.28515625" style="46" customWidth="1"/>
    <col min="5347" max="5347" width="21" style="46" customWidth="1"/>
    <col min="5348" max="5351" width="15.85546875" style="46" customWidth="1"/>
    <col min="5352" max="5352" width="26.140625" style="46" customWidth="1"/>
    <col min="5353" max="5364" width="10.7109375" style="46" customWidth="1"/>
    <col min="5365" max="5372" width="0" style="46" hidden="1" customWidth="1"/>
    <col min="5373" max="5374" width="15.42578125" style="46" customWidth="1"/>
    <col min="5375" max="5375" width="18.7109375" style="46" customWidth="1"/>
    <col min="5376" max="5376" width="18.42578125" style="46" customWidth="1"/>
    <col min="5377" max="5378" width="15.42578125" style="46" customWidth="1"/>
    <col min="5379" max="5379" width="18.140625" style="46" customWidth="1"/>
    <col min="5380" max="5380" width="20.42578125" style="46" customWidth="1"/>
    <col min="5381" max="5381" width="18.140625" style="46" customWidth="1"/>
    <col min="5382" max="5382" width="15.42578125" style="46" customWidth="1"/>
    <col min="5383" max="5383" width="20" style="46" customWidth="1"/>
    <col min="5384" max="5384" width="18.140625" style="46" customWidth="1"/>
    <col min="5385" max="5385" width="15.42578125" style="46" customWidth="1"/>
    <col min="5386" max="5386" width="18.7109375" style="46" customWidth="1"/>
    <col min="5387" max="5387" width="15.42578125" style="46" customWidth="1"/>
    <col min="5388" max="5388" width="17.140625" style="46" customWidth="1"/>
    <col min="5389" max="5389" width="19.28515625" style="46" customWidth="1"/>
    <col min="5390" max="5390" width="17.5703125" style="46" customWidth="1"/>
    <col min="5391" max="5391" width="20.7109375" style="46" customWidth="1"/>
    <col min="5392" max="5392" width="21.42578125" style="46" customWidth="1"/>
    <col min="5393" max="5393" width="21" style="46" customWidth="1"/>
    <col min="5394" max="5394" width="16" style="46" customWidth="1"/>
    <col min="5395" max="5395" width="14.5703125" style="46" customWidth="1"/>
    <col min="5396" max="5396" width="74.5703125" style="46" customWidth="1"/>
    <col min="5397" max="5397" width="101.42578125" style="46" customWidth="1"/>
    <col min="5398" max="5592" width="11.42578125" style="46"/>
    <col min="5593" max="5594" width="21.28515625" style="46" customWidth="1"/>
    <col min="5595" max="5595" width="37.140625" style="46" customWidth="1"/>
    <col min="5596" max="5596" width="49.28515625" style="46" customWidth="1"/>
    <col min="5597" max="5597" width="18.5703125" style="46" customWidth="1"/>
    <col min="5598" max="5598" width="62.28515625" style="46" customWidth="1"/>
    <col min="5599" max="5599" width="21.7109375" style="46" customWidth="1"/>
    <col min="5600" max="5600" width="18.42578125" style="46" customWidth="1"/>
    <col min="5601" max="5601" width="63" style="46" customWidth="1"/>
    <col min="5602" max="5602" width="22.28515625" style="46" customWidth="1"/>
    <col min="5603" max="5603" width="21" style="46" customWidth="1"/>
    <col min="5604" max="5607" width="15.85546875" style="46" customWidth="1"/>
    <col min="5608" max="5608" width="26.140625" style="46" customWidth="1"/>
    <col min="5609" max="5620" width="10.7109375" style="46" customWidth="1"/>
    <col min="5621" max="5628" width="0" style="46" hidden="1" customWidth="1"/>
    <col min="5629" max="5630" width="15.42578125" style="46" customWidth="1"/>
    <col min="5631" max="5631" width="18.7109375" style="46" customWidth="1"/>
    <col min="5632" max="5632" width="18.42578125" style="46" customWidth="1"/>
    <col min="5633" max="5634" width="15.42578125" style="46" customWidth="1"/>
    <col min="5635" max="5635" width="18.140625" style="46" customWidth="1"/>
    <col min="5636" max="5636" width="20.42578125" style="46" customWidth="1"/>
    <col min="5637" max="5637" width="18.140625" style="46" customWidth="1"/>
    <col min="5638" max="5638" width="15.42578125" style="46" customWidth="1"/>
    <col min="5639" max="5639" width="20" style="46" customWidth="1"/>
    <col min="5640" max="5640" width="18.140625" style="46" customWidth="1"/>
    <col min="5641" max="5641" width="15.42578125" style="46" customWidth="1"/>
    <col min="5642" max="5642" width="18.7109375" style="46" customWidth="1"/>
    <col min="5643" max="5643" width="15.42578125" style="46" customWidth="1"/>
    <col min="5644" max="5644" width="17.140625" style="46" customWidth="1"/>
    <col min="5645" max="5645" width="19.28515625" style="46" customWidth="1"/>
    <col min="5646" max="5646" width="17.5703125" style="46" customWidth="1"/>
    <col min="5647" max="5647" width="20.7109375" style="46" customWidth="1"/>
    <col min="5648" max="5648" width="21.42578125" style="46" customWidth="1"/>
    <col min="5649" max="5649" width="21" style="46" customWidth="1"/>
    <col min="5650" max="5650" width="16" style="46" customWidth="1"/>
    <col min="5651" max="5651" width="14.5703125" style="46" customWidth="1"/>
    <col min="5652" max="5652" width="74.5703125" style="46" customWidth="1"/>
    <col min="5653" max="5653" width="101.42578125" style="46" customWidth="1"/>
    <col min="5654" max="5848" width="11.42578125" style="46"/>
    <col min="5849" max="5850" width="21.28515625" style="46" customWidth="1"/>
    <col min="5851" max="5851" width="37.140625" style="46" customWidth="1"/>
    <col min="5852" max="5852" width="49.28515625" style="46" customWidth="1"/>
    <col min="5853" max="5853" width="18.5703125" style="46" customWidth="1"/>
    <col min="5854" max="5854" width="62.28515625" style="46" customWidth="1"/>
    <col min="5855" max="5855" width="21.7109375" style="46" customWidth="1"/>
    <col min="5856" max="5856" width="18.42578125" style="46" customWidth="1"/>
    <col min="5857" max="5857" width="63" style="46" customWidth="1"/>
    <col min="5858" max="5858" width="22.28515625" style="46" customWidth="1"/>
    <col min="5859" max="5859" width="21" style="46" customWidth="1"/>
    <col min="5860" max="5863" width="15.85546875" style="46" customWidth="1"/>
    <col min="5864" max="5864" width="26.140625" style="46" customWidth="1"/>
    <col min="5865" max="5876" width="10.7109375" style="46" customWidth="1"/>
    <col min="5877" max="5884" width="0" style="46" hidden="1" customWidth="1"/>
    <col min="5885" max="5886" width="15.42578125" style="46" customWidth="1"/>
    <col min="5887" max="5887" width="18.7109375" style="46" customWidth="1"/>
    <col min="5888" max="5888" width="18.42578125" style="46" customWidth="1"/>
    <col min="5889" max="5890" width="15.42578125" style="46" customWidth="1"/>
    <col min="5891" max="5891" width="18.140625" style="46" customWidth="1"/>
    <col min="5892" max="5892" width="20.42578125" style="46" customWidth="1"/>
    <col min="5893" max="5893" width="18.140625" style="46" customWidth="1"/>
    <col min="5894" max="5894" width="15.42578125" style="46" customWidth="1"/>
    <col min="5895" max="5895" width="20" style="46" customWidth="1"/>
    <col min="5896" max="5896" width="18.140625" style="46" customWidth="1"/>
    <col min="5897" max="5897" width="15.42578125" style="46" customWidth="1"/>
    <col min="5898" max="5898" width="18.7109375" style="46" customWidth="1"/>
    <col min="5899" max="5899" width="15.42578125" style="46" customWidth="1"/>
    <col min="5900" max="5900" width="17.140625" style="46" customWidth="1"/>
    <col min="5901" max="5901" width="19.28515625" style="46" customWidth="1"/>
    <col min="5902" max="5902" width="17.5703125" style="46" customWidth="1"/>
    <col min="5903" max="5903" width="20.7109375" style="46" customWidth="1"/>
    <col min="5904" max="5904" width="21.42578125" style="46" customWidth="1"/>
    <col min="5905" max="5905" width="21" style="46" customWidth="1"/>
    <col min="5906" max="5906" width="16" style="46" customWidth="1"/>
    <col min="5907" max="5907" width="14.5703125" style="46" customWidth="1"/>
    <col min="5908" max="5908" width="74.5703125" style="46" customWidth="1"/>
    <col min="5909" max="5909" width="101.42578125" style="46" customWidth="1"/>
    <col min="5910" max="6104" width="11.42578125" style="46"/>
    <col min="6105" max="6106" width="21.28515625" style="46" customWidth="1"/>
    <col min="6107" max="6107" width="37.140625" style="46" customWidth="1"/>
    <col min="6108" max="6108" width="49.28515625" style="46" customWidth="1"/>
    <col min="6109" max="6109" width="18.5703125" style="46" customWidth="1"/>
    <col min="6110" max="6110" width="62.28515625" style="46" customWidth="1"/>
    <col min="6111" max="6111" width="21.7109375" style="46" customWidth="1"/>
    <col min="6112" max="6112" width="18.42578125" style="46" customWidth="1"/>
    <col min="6113" max="6113" width="63" style="46" customWidth="1"/>
    <col min="6114" max="6114" width="22.28515625" style="46" customWidth="1"/>
    <col min="6115" max="6115" width="21" style="46" customWidth="1"/>
    <col min="6116" max="6119" width="15.85546875" style="46" customWidth="1"/>
    <col min="6120" max="6120" width="26.140625" style="46" customWidth="1"/>
    <col min="6121" max="6132" width="10.7109375" style="46" customWidth="1"/>
    <col min="6133" max="6140" width="0" style="46" hidden="1" customWidth="1"/>
    <col min="6141" max="6142" width="15.42578125" style="46" customWidth="1"/>
    <col min="6143" max="6143" width="18.7109375" style="46" customWidth="1"/>
    <col min="6144" max="6144" width="18.42578125" style="46" customWidth="1"/>
    <col min="6145" max="6146" width="15.42578125" style="46" customWidth="1"/>
    <col min="6147" max="6147" width="18.140625" style="46" customWidth="1"/>
    <col min="6148" max="6148" width="20.42578125" style="46" customWidth="1"/>
    <col min="6149" max="6149" width="18.140625" style="46" customWidth="1"/>
    <col min="6150" max="6150" width="15.42578125" style="46" customWidth="1"/>
    <col min="6151" max="6151" width="20" style="46" customWidth="1"/>
    <col min="6152" max="6152" width="18.140625" style="46" customWidth="1"/>
    <col min="6153" max="6153" width="15.42578125" style="46" customWidth="1"/>
    <col min="6154" max="6154" width="18.7109375" style="46" customWidth="1"/>
    <col min="6155" max="6155" width="15.42578125" style="46" customWidth="1"/>
    <col min="6156" max="6156" width="17.140625" style="46" customWidth="1"/>
    <col min="6157" max="6157" width="19.28515625" style="46" customWidth="1"/>
    <col min="6158" max="6158" width="17.5703125" style="46" customWidth="1"/>
    <col min="6159" max="6159" width="20.7109375" style="46" customWidth="1"/>
    <col min="6160" max="6160" width="21.42578125" style="46" customWidth="1"/>
    <col min="6161" max="6161" width="21" style="46" customWidth="1"/>
    <col min="6162" max="6162" width="16" style="46" customWidth="1"/>
    <col min="6163" max="6163" width="14.5703125" style="46" customWidth="1"/>
    <col min="6164" max="6164" width="74.5703125" style="46" customWidth="1"/>
    <col min="6165" max="6165" width="101.42578125" style="46" customWidth="1"/>
    <col min="6166" max="6360" width="11.42578125" style="46"/>
    <col min="6361" max="6362" width="21.28515625" style="46" customWidth="1"/>
    <col min="6363" max="6363" width="37.140625" style="46" customWidth="1"/>
    <col min="6364" max="6364" width="49.28515625" style="46" customWidth="1"/>
    <col min="6365" max="6365" width="18.5703125" style="46" customWidth="1"/>
    <col min="6366" max="6366" width="62.28515625" style="46" customWidth="1"/>
    <col min="6367" max="6367" width="21.7109375" style="46" customWidth="1"/>
    <col min="6368" max="6368" width="18.42578125" style="46" customWidth="1"/>
    <col min="6369" max="6369" width="63" style="46" customWidth="1"/>
    <col min="6370" max="6370" width="22.28515625" style="46" customWidth="1"/>
    <col min="6371" max="6371" width="21" style="46" customWidth="1"/>
    <col min="6372" max="6375" width="15.85546875" style="46" customWidth="1"/>
    <col min="6376" max="6376" width="26.140625" style="46" customWidth="1"/>
    <col min="6377" max="6388" width="10.7109375" style="46" customWidth="1"/>
    <col min="6389" max="6396" width="0" style="46" hidden="1" customWidth="1"/>
    <col min="6397" max="6398" width="15.42578125" style="46" customWidth="1"/>
    <col min="6399" max="6399" width="18.7109375" style="46" customWidth="1"/>
    <col min="6400" max="6400" width="18.42578125" style="46" customWidth="1"/>
    <col min="6401" max="6402" width="15.42578125" style="46" customWidth="1"/>
    <col min="6403" max="6403" width="18.140625" style="46" customWidth="1"/>
    <col min="6404" max="6404" width="20.42578125" style="46" customWidth="1"/>
    <col min="6405" max="6405" width="18.140625" style="46" customWidth="1"/>
    <col min="6406" max="6406" width="15.42578125" style="46" customWidth="1"/>
    <col min="6407" max="6407" width="20" style="46" customWidth="1"/>
    <col min="6408" max="6408" width="18.140625" style="46" customWidth="1"/>
    <col min="6409" max="6409" width="15.42578125" style="46" customWidth="1"/>
    <col min="6410" max="6410" width="18.7109375" style="46" customWidth="1"/>
    <col min="6411" max="6411" width="15.42578125" style="46" customWidth="1"/>
    <col min="6412" max="6412" width="17.140625" style="46" customWidth="1"/>
    <col min="6413" max="6413" width="19.28515625" style="46" customWidth="1"/>
    <col min="6414" max="6414" width="17.5703125" style="46" customWidth="1"/>
    <col min="6415" max="6415" width="20.7109375" style="46" customWidth="1"/>
    <col min="6416" max="6416" width="21.42578125" style="46" customWidth="1"/>
    <col min="6417" max="6417" width="21" style="46" customWidth="1"/>
    <col min="6418" max="6418" width="16" style="46" customWidth="1"/>
    <col min="6419" max="6419" width="14.5703125" style="46" customWidth="1"/>
    <col min="6420" max="6420" width="74.5703125" style="46" customWidth="1"/>
    <col min="6421" max="6421" width="101.42578125" style="46" customWidth="1"/>
    <col min="6422" max="6616" width="11.42578125" style="46"/>
    <col min="6617" max="6618" width="21.28515625" style="46" customWidth="1"/>
    <col min="6619" max="6619" width="37.140625" style="46" customWidth="1"/>
    <col min="6620" max="6620" width="49.28515625" style="46" customWidth="1"/>
    <col min="6621" max="6621" width="18.5703125" style="46" customWidth="1"/>
    <col min="6622" max="6622" width="62.28515625" style="46" customWidth="1"/>
    <col min="6623" max="6623" width="21.7109375" style="46" customWidth="1"/>
    <col min="6624" max="6624" width="18.42578125" style="46" customWidth="1"/>
    <col min="6625" max="6625" width="63" style="46" customWidth="1"/>
    <col min="6626" max="6626" width="22.28515625" style="46" customWidth="1"/>
    <col min="6627" max="6627" width="21" style="46" customWidth="1"/>
    <col min="6628" max="6631" width="15.85546875" style="46" customWidth="1"/>
    <col min="6632" max="6632" width="26.140625" style="46" customWidth="1"/>
    <col min="6633" max="6644" width="10.7109375" style="46" customWidth="1"/>
    <col min="6645" max="6652" width="0" style="46" hidden="1" customWidth="1"/>
    <col min="6653" max="6654" width="15.42578125" style="46" customWidth="1"/>
    <col min="6655" max="6655" width="18.7109375" style="46" customWidth="1"/>
    <col min="6656" max="6656" width="18.42578125" style="46" customWidth="1"/>
    <col min="6657" max="6658" width="15.42578125" style="46" customWidth="1"/>
    <col min="6659" max="6659" width="18.140625" style="46" customWidth="1"/>
    <col min="6660" max="6660" width="20.42578125" style="46" customWidth="1"/>
    <col min="6661" max="6661" width="18.140625" style="46" customWidth="1"/>
    <col min="6662" max="6662" width="15.42578125" style="46" customWidth="1"/>
    <col min="6663" max="6663" width="20" style="46" customWidth="1"/>
    <col min="6664" max="6664" width="18.140625" style="46" customWidth="1"/>
    <col min="6665" max="6665" width="15.42578125" style="46" customWidth="1"/>
    <col min="6666" max="6666" width="18.7109375" style="46" customWidth="1"/>
    <col min="6667" max="6667" width="15.42578125" style="46" customWidth="1"/>
    <col min="6668" max="6668" width="17.140625" style="46" customWidth="1"/>
    <col min="6669" max="6669" width="19.28515625" style="46" customWidth="1"/>
    <col min="6670" max="6670" width="17.5703125" style="46" customWidth="1"/>
    <col min="6671" max="6671" width="20.7109375" style="46" customWidth="1"/>
    <col min="6672" max="6672" width="21.42578125" style="46" customWidth="1"/>
    <col min="6673" max="6673" width="21" style="46" customWidth="1"/>
    <col min="6674" max="6674" width="16" style="46" customWidth="1"/>
    <col min="6675" max="6675" width="14.5703125" style="46" customWidth="1"/>
    <col min="6676" max="6676" width="74.5703125" style="46" customWidth="1"/>
    <col min="6677" max="6677" width="101.42578125" style="46" customWidth="1"/>
    <col min="6678" max="6872" width="11.42578125" style="46"/>
    <col min="6873" max="6874" width="21.28515625" style="46" customWidth="1"/>
    <col min="6875" max="6875" width="37.140625" style="46" customWidth="1"/>
    <col min="6876" max="6876" width="49.28515625" style="46" customWidth="1"/>
    <col min="6877" max="6877" width="18.5703125" style="46" customWidth="1"/>
    <col min="6878" max="6878" width="62.28515625" style="46" customWidth="1"/>
    <col min="6879" max="6879" width="21.7109375" style="46" customWidth="1"/>
    <col min="6880" max="6880" width="18.42578125" style="46" customWidth="1"/>
    <col min="6881" max="6881" width="63" style="46" customWidth="1"/>
    <col min="6882" max="6882" width="22.28515625" style="46" customWidth="1"/>
    <col min="6883" max="6883" width="21" style="46" customWidth="1"/>
    <col min="6884" max="6887" width="15.85546875" style="46" customWidth="1"/>
    <col min="6888" max="6888" width="26.140625" style="46" customWidth="1"/>
    <col min="6889" max="6900" width="10.7109375" style="46" customWidth="1"/>
    <col min="6901" max="6908" width="0" style="46" hidden="1" customWidth="1"/>
    <col min="6909" max="6910" width="15.42578125" style="46" customWidth="1"/>
    <col min="6911" max="6911" width="18.7109375" style="46" customWidth="1"/>
    <col min="6912" max="6912" width="18.42578125" style="46" customWidth="1"/>
    <col min="6913" max="6914" width="15.42578125" style="46" customWidth="1"/>
    <col min="6915" max="6915" width="18.140625" style="46" customWidth="1"/>
    <col min="6916" max="6916" width="20.42578125" style="46" customWidth="1"/>
    <col min="6917" max="6917" width="18.140625" style="46" customWidth="1"/>
    <col min="6918" max="6918" width="15.42578125" style="46" customWidth="1"/>
    <col min="6919" max="6919" width="20" style="46" customWidth="1"/>
    <col min="6920" max="6920" width="18.140625" style="46" customWidth="1"/>
    <col min="6921" max="6921" width="15.42578125" style="46" customWidth="1"/>
    <col min="6922" max="6922" width="18.7109375" style="46" customWidth="1"/>
    <col min="6923" max="6923" width="15.42578125" style="46" customWidth="1"/>
    <col min="6924" max="6924" width="17.140625" style="46" customWidth="1"/>
    <col min="6925" max="6925" width="19.28515625" style="46" customWidth="1"/>
    <col min="6926" max="6926" width="17.5703125" style="46" customWidth="1"/>
    <col min="6927" max="6927" width="20.7109375" style="46" customWidth="1"/>
    <col min="6928" max="6928" width="21.42578125" style="46" customWidth="1"/>
    <col min="6929" max="6929" width="21" style="46" customWidth="1"/>
    <col min="6930" max="6930" width="16" style="46" customWidth="1"/>
    <col min="6931" max="6931" width="14.5703125" style="46" customWidth="1"/>
    <col min="6932" max="6932" width="74.5703125" style="46" customWidth="1"/>
    <col min="6933" max="6933" width="101.42578125" style="46" customWidth="1"/>
    <col min="6934" max="7128" width="11.42578125" style="46"/>
    <col min="7129" max="7130" width="21.28515625" style="46" customWidth="1"/>
    <col min="7131" max="7131" width="37.140625" style="46" customWidth="1"/>
    <col min="7132" max="7132" width="49.28515625" style="46" customWidth="1"/>
    <col min="7133" max="7133" width="18.5703125" style="46" customWidth="1"/>
    <col min="7134" max="7134" width="62.28515625" style="46" customWidth="1"/>
    <col min="7135" max="7135" width="21.7109375" style="46" customWidth="1"/>
    <col min="7136" max="7136" width="18.42578125" style="46" customWidth="1"/>
    <col min="7137" max="7137" width="63" style="46" customWidth="1"/>
    <col min="7138" max="7138" width="22.28515625" style="46" customWidth="1"/>
    <col min="7139" max="7139" width="21" style="46" customWidth="1"/>
    <col min="7140" max="7143" width="15.85546875" style="46" customWidth="1"/>
    <col min="7144" max="7144" width="26.140625" style="46" customWidth="1"/>
    <col min="7145" max="7156" width="10.7109375" style="46" customWidth="1"/>
    <col min="7157" max="7164" width="0" style="46" hidden="1" customWidth="1"/>
    <col min="7165" max="7166" width="15.42578125" style="46" customWidth="1"/>
    <col min="7167" max="7167" width="18.7109375" style="46" customWidth="1"/>
    <col min="7168" max="7168" width="18.42578125" style="46" customWidth="1"/>
    <col min="7169" max="7170" width="15.42578125" style="46" customWidth="1"/>
    <col min="7171" max="7171" width="18.140625" style="46" customWidth="1"/>
    <col min="7172" max="7172" width="20.42578125" style="46" customWidth="1"/>
    <col min="7173" max="7173" width="18.140625" style="46" customWidth="1"/>
    <col min="7174" max="7174" width="15.42578125" style="46" customWidth="1"/>
    <col min="7175" max="7175" width="20" style="46" customWidth="1"/>
    <col min="7176" max="7176" width="18.140625" style="46" customWidth="1"/>
    <col min="7177" max="7177" width="15.42578125" style="46" customWidth="1"/>
    <col min="7178" max="7178" width="18.7109375" style="46" customWidth="1"/>
    <col min="7179" max="7179" width="15.42578125" style="46" customWidth="1"/>
    <col min="7180" max="7180" width="17.140625" style="46" customWidth="1"/>
    <col min="7181" max="7181" width="19.28515625" style="46" customWidth="1"/>
    <col min="7182" max="7182" width="17.5703125" style="46" customWidth="1"/>
    <col min="7183" max="7183" width="20.7109375" style="46" customWidth="1"/>
    <col min="7184" max="7184" width="21.42578125" style="46" customWidth="1"/>
    <col min="7185" max="7185" width="21" style="46" customWidth="1"/>
    <col min="7186" max="7186" width="16" style="46" customWidth="1"/>
    <col min="7187" max="7187" width="14.5703125" style="46" customWidth="1"/>
    <col min="7188" max="7188" width="74.5703125" style="46" customWidth="1"/>
    <col min="7189" max="7189" width="101.42578125" style="46" customWidth="1"/>
    <col min="7190" max="7384" width="11.42578125" style="46"/>
    <col min="7385" max="7386" width="21.28515625" style="46" customWidth="1"/>
    <col min="7387" max="7387" width="37.140625" style="46" customWidth="1"/>
    <col min="7388" max="7388" width="49.28515625" style="46" customWidth="1"/>
    <col min="7389" max="7389" width="18.5703125" style="46" customWidth="1"/>
    <col min="7390" max="7390" width="62.28515625" style="46" customWidth="1"/>
    <col min="7391" max="7391" width="21.7109375" style="46" customWidth="1"/>
    <col min="7392" max="7392" width="18.42578125" style="46" customWidth="1"/>
    <col min="7393" max="7393" width="63" style="46" customWidth="1"/>
    <col min="7394" max="7394" width="22.28515625" style="46" customWidth="1"/>
    <col min="7395" max="7395" width="21" style="46" customWidth="1"/>
    <col min="7396" max="7399" width="15.85546875" style="46" customWidth="1"/>
    <col min="7400" max="7400" width="26.140625" style="46" customWidth="1"/>
    <col min="7401" max="7412" width="10.7109375" style="46" customWidth="1"/>
    <col min="7413" max="7420" width="0" style="46" hidden="1" customWidth="1"/>
    <col min="7421" max="7422" width="15.42578125" style="46" customWidth="1"/>
    <col min="7423" max="7423" width="18.7109375" style="46" customWidth="1"/>
    <col min="7424" max="7424" width="18.42578125" style="46" customWidth="1"/>
    <col min="7425" max="7426" width="15.42578125" style="46" customWidth="1"/>
    <col min="7427" max="7427" width="18.140625" style="46" customWidth="1"/>
    <col min="7428" max="7428" width="20.42578125" style="46" customWidth="1"/>
    <col min="7429" max="7429" width="18.140625" style="46" customWidth="1"/>
    <col min="7430" max="7430" width="15.42578125" style="46" customWidth="1"/>
    <col min="7431" max="7431" width="20" style="46" customWidth="1"/>
    <col min="7432" max="7432" width="18.140625" style="46" customWidth="1"/>
    <col min="7433" max="7433" width="15.42578125" style="46" customWidth="1"/>
    <col min="7434" max="7434" width="18.7109375" style="46" customWidth="1"/>
    <col min="7435" max="7435" width="15.42578125" style="46" customWidth="1"/>
    <col min="7436" max="7436" width="17.140625" style="46" customWidth="1"/>
    <col min="7437" max="7437" width="19.28515625" style="46" customWidth="1"/>
    <col min="7438" max="7438" width="17.5703125" style="46" customWidth="1"/>
    <col min="7439" max="7439" width="20.7109375" style="46" customWidth="1"/>
    <col min="7440" max="7440" width="21.42578125" style="46" customWidth="1"/>
    <col min="7441" max="7441" width="21" style="46" customWidth="1"/>
    <col min="7442" max="7442" width="16" style="46" customWidth="1"/>
    <col min="7443" max="7443" width="14.5703125" style="46" customWidth="1"/>
    <col min="7444" max="7444" width="74.5703125" style="46" customWidth="1"/>
    <col min="7445" max="7445" width="101.42578125" style="46" customWidth="1"/>
    <col min="7446" max="7640" width="11.42578125" style="46"/>
    <col min="7641" max="7642" width="21.28515625" style="46" customWidth="1"/>
    <col min="7643" max="7643" width="37.140625" style="46" customWidth="1"/>
    <col min="7644" max="7644" width="49.28515625" style="46" customWidth="1"/>
    <col min="7645" max="7645" width="18.5703125" style="46" customWidth="1"/>
    <col min="7646" max="7646" width="62.28515625" style="46" customWidth="1"/>
    <col min="7647" max="7647" width="21.7109375" style="46" customWidth="1"/>
    <col min="7648" max="7648" width="18.42578125" style="46" customWidth="1"/>
    <col min="7649" max="7649" width="63" style="46" customWidth="1"/>
    <col min="7650" max="7650" width="22.28515625" style="46" customWidth="1"/>
    <col min="7651" max="7651" width="21" style="46" customWidth="1"/>
    <col min="7652" max="7655" width="15.85546875" style="46" customWidth="1"/>
    <col min="7656" max="7656" width="26.140625" style="46" customWidth="1"/>
    <col min="7657" max="7668" width="10.7109375" style="46" customWidth="1"/>
    <col min="7669" max="7676" width="0" style="46" hidden="1" customWidth="1"/>
    <col min="7677" max="7678" width="15.42578125" style="46" customWidth="1"/>
    <col min="7679" max="7679" width="18.7109375" style="46" customWidth="1"/>
    <col min="7680" max="7680" width="18.42578125" style="46" customWidth="1"/>
    <col min="7681" max="7682" width="15.42578125" style="46" customWidth="1"/>
    <col min="7683" max="7683" width="18.140625" style="46" customWidth="1"/>
    <col min="7684" max="7684" width="20.42578125" style="46" customWidth="1"/>
    <col min="7685" max="7685" width="18.140625" style="46" customWidth="1"/>
    <col min="7686" max="7686" width="15.42578125" style="46" customWidth="1"/>
    <col min="7687" max="7687" width="20" style="46" customWidth="1"/>
    <col min="7688" max="7688" width="18.140625" style="46" customWidth="1"/>
    <col min="7689" max="7689" width="15.42578125" style="46" customWidth="1"/>
    <col min="7690" max="7690" width="18.7109375" style="46" customWidth="1"/>
    <col min="7691" max="7691" width="15.42578125" style="46" customWidth="1"/>
    <col min="7692" max="7692" width="17.140625" style="46" customWidth="1"/>
    <col min="7693" max="7693" width="19.28515625" style="46" customWidth="1"/>
    <col min="7694" max="7694" width="17.5703125" style="46" customWidth="1"/>
    <col min="7695" max="7695" width="20.7109375" style="46" customWidth="1"/>
    <col min="7696" max="7696" width="21.42578125" style="46" customWidth="1"/>
    <col min="7697" max="7697" width="21" style="46" customWidth="1"/>
    <col min="7698" max="7698" width="16" style="46" customWidth="1"/>
    <col min="7699" max="7699" width="14.5703125" style="46" customWidth="1"/>
    <col min="7700" max="7700" width="74.5703125" style="46" customWidth="1"/>
    <col min="7701" max="7701" width="101.42578125" style="46" customWidth="1"/>
    <col min="7702" max="7896" width="11.42578125" style="46"/>
    <col min="7897" max="7898" width="21.28515625" style="46" customWidth="1"/>
    <col min="7899" max="7899" width="37.140625" style="46" customWidth="1"/>
    <col min="7900" max="7900" width="49.28515625" style="46" customWidth="1"/>
    <col min="7901" max="7901" width="18.5703125" style="46" customWidth="1"/>
    <col min="7902" max="7902" width="62.28515625" style="46" customWidth="1"/>
    <col min="7903" max="7903" width="21.7109375" style="46" customWidth="1"/>
    <col min="7904" max="7904" width="18.42578125" style="46" customWidth="1"/>
    <col min="7905" max="7905" width="63" style="46" customWidth="1"/>
    <col min="7906" max="7906" width="22.28515625" style="46" customWidth="1"/>
    <col min="7907" max="7907" width="21" style="46" customWidth="1"/>
    <col min="7908" max="7911" width="15.85546875" style="46" customWidth="1"/>
    <col min="7912" max="7912" width="26.140625" style="46" customWidth="1"/>
    <col min="7913" max="7924" width="10.7109375" style="46" customWidth="1"/>
    <col min="7925" max="7932" width="0" style="46" hidden="1" customWidth="1"/>
    <col min="7933" max="7934" width="15.42578125" style="46" customWidth="1"/>
    <col min="7935" max="7935" width="18.7109375" style="46" customWidth="1"/>
    <col min="7936" max="7936" width="18.42578125" style="46" customWidth="1"/>
    <col min="7937" max="7938" width="15.42578125" style="46" customWidth="1"/>
    <col min="7939" max="7939" width="18.140625" style="46" customWidth="1"/>
    <col min="7940" max="7940" width="20.42578125" style="46" customWidth="1"/>
    <col min="7941" max="7941" width="18.140625" style="46" customWidth="1"/>
    <col min="7942" max="7942" width="15.42578125" style="46" customWidth="1"/>
    <col min="7943" max="7943" width="20" style="46" customWidth="1"/>
    <col min="7944" max="7944" width="18.140625" style="46" customWidth="1"/>
    <col min="7945" max="7945" width="15.42578125" style="46" customWidth="1"/>
    <col min="7946" max="7946" width="18.7109375" style="46" customWidth="1"/>
    <col min="7947" max="7947" width="15.42578125" style="46" customWidth="1"/>
    <col min="7948" max="7948" width="17.140625" style="46" customWidth="1"/>
    <col min="7949" max="7949" width="19.28515625" style="46" customWidth="1"/>
    <col min="7950" max="7950" width="17.5703125" style="46" customWidth="1"/>
    <col min="7951" max="7951" width="20.7109375" style="46" customWidth="1"/>
    <col min="7952" max="7952" width="21.42578125" style="46" customWidth="1"/>
    <col min="7953" max="7953" width="21" style="46" customWidth="1"/>
    <col min="7954" max="7954" width="16" style="46" customWidth="1"/>
    <col min="7955" max="7955" width="14.5703125" style="46" customWidth="1"/>
    <col min="7956" max="7956" width="74.5703125" style="46" customWidth="1"/>
    <col min="7957" max="7957" width="101.42578125" style="46" customWidth="1"/>
    <col min="7958" max="8152" width="11.42578125" style="46"/>
    <col min="8153" max="8154" width="21.28515625" style="46" customWidth="1"/>
    <col min="8155" max="8155" width="37.140625" style="46" customWidth="1"/>
    <col min="8156" max="8156" width="49.28515625" style="46" customWidth="1"/>
    <col min="8157" max="8157" width="18.5703125" style="46" customWidth="1"/>
    <col min="8158" max="8158" width="62.28515625" style="46" customWidth="1"/>
    <col min="8159" max="8159" width="21.7109375" style="46" customWidth="1"/>
    <col min="8160" max="8160" width="18.42578125" style="46" customWidth="1"/>
    <col min="8161" max="8161" width="63" style="46" customWidth="1"/>
    <col min="8162" max="8162" width="22.28515625" style="46" customWidth="1"/>
    <col min="8163" max="8163" width="21" style="46" customWidth="1"/>
    <col min="8164" max="8167" width="15.85546875" style="46" customWidth="1"/>
    <col min="8168" max="8168" width="26.140625" style="46" customWidth="1"/>
    <col min="8169" max="8180" width="10.7109375" style="46" customWidth="1"/>
    <col min="8181" max="8188" width="0" style="46" hidden="1" customWidth="1"/>
    <col min="8189" max="8190" width="15.42578125" style="46" customWidth="1"/>
    <col min="8191" max="8191" width="18.7109375" style="46" customWidth="1"/>
    <col min="8192" max="8192" width="18.42578125" style="46" customWidth="1"/>
    <col min="8193" max="8194" width="15.42578125" style="46" customWidth="1"/>
    <col min="8195" max="8195" width="18.140625" style="46" customWidth="1"/>
    <col min="8196" max="8196" width="20.42578125" style="46" customWidth="1"/>
    <col min="8197" max="8197" width="18.140625" style="46" customWidth="1"/>
    <col min="8198" max="8198" width="15.42578125" style="46" customWidth="1"/>
    <col min="8199" max="8199" width="20" style="46" customWidth="1"/>
    <col min="8200" max="8200" width="18.140625" style="46" customWidth="1"/>
    <col min="8201" max="8201" width="15.42578125" style="46" customWidth="1"/>
    <col min="8202" max="8202" width="18.7109375" style="46" customWidth="1"/>
    <col min="8203" max="8203" width="15.42578125" style="46" customWidth="1"/>
    <col min="8204" max="8204" width="17.140625" style="46" customWidth="1"/>
    <col min="8205" max="8205" width="19.28515625" style="46" customWidth="1"/>
    <col min="8206" max="8206" width="17.5703125" style="46" customWidth="1"/>
    <col min="8207" max="8207" width="20.7109375" style="46" customWidth="1"/>
    <col min="8208" max="8208" width="21.42578125" style="46" customWidth="1"/>
    <col min="8209" max="8209" width="21" style="46" customWidth="1"/>
    <col min="8210" max="8210" width="16" style="46" customWidth="1"/>
    <col min="8211" max="8211" width="14.5703125" style="46" customWidth="1"/>
    <col min="8212" max="8212" width="74.5703125" style="46" customWidth="1"/>
    <col min="8213" max="8213" width="101.42578125" style="46" customWidth="1"/>
    <col min="8214" max="8408" width="11.42578125" style="46"/>
    <col min="8409" max="8410" width="21.28515625" style="46" customWidth="1"/>
    <col min="8411" max="8411" width="37.140625" style="46" customWidth="1"/>
    <col min="8412" max="8412" width="49.28515625" style="46" customWidth="1"/>
    <col min="8413" max="8413" width="18.5703125" style="46" customWidth="1"/>
    <col min="8414" max="8414" width="62.28515625" style="46" customWidth="1"/>
    <col min="8415" max="8415" width="21.7109375" style="46" customWidth="1"/>
    <col min="8416" max="8416" width="18.42578125" style="46" customWidth="1"/>
    <col min="8417" max="8417" width="63" style="46" customWidth="1"/>
    <col min="8418" max="8418" width="22.28515625" style="46" customWidth="1"/>
    <col min="8419" max="8419" width="21" style="46" customWidth="1"/>
    <col min="8420" max="8423" width="15.85546875" style="46" customWidth="1"/>
    <col min="8424" max="8424" width="26.140625" style="46" customWidth="1"/>
    <col min="8425" max="8436" width="10.7109375" style="46" customWidth="1"/>
    <col min="8437" max="8444" width="0" style="46" hidden="1" customWidth="1"/>
    <col min="8445" max="8446" width="15.42578125" style="46" customWidth="1"/>
    <col min="8447" max="8447" width="18.7109375" style="46" customWidth="1"/>
    <col min="8448" max="8448" width="18.42578125" style="46" customWidth="1"/>
    <col min="8449" max="8450" width="15.42578125" style="46" customWidth="1"/>
    <col min="8451" max="8451" width="18.140625" style="46" customWidth="1"/>
    <col min="8452" max="8452" width="20.42578125" style="46" customWidth="1"/>
    <col min="8453" max="8453" width="18.140625" style="46" customWidth="1"/>
    <col min="8454" max="8454" width="15.42578125" style="46" customWidth="1"/>
    <col min="8455" max="8455" width="20" style="46" customWidth="1"/>
    <col min="8456" max="8456" width="18.140625" style="46" customWidth="1"/>
    <col min="8457" max="8457" width="15.42578125" style="46" customWidth="1"/>
    <col min="8458" max="8458" width="18.7109375" style="46" customWidth="1"/>
    <col min="8459" max="8459" width="15.42578125" style="46" customWidth="1"/>
    <col min="8460" max="8460" width="17.140625" style="46" customWidth="1"/>
    <col min="8461" max="8461" width="19.28515625" style="46" customWidth="1"/>
    <col min="8462" max="8462" width="17.5703125" style="46" customWidth="1"/>
    <col min="8463" max="8463" width="20.7109375" style="46" customWidth="1"/>
    <col min="8464" max="8464" width="21.42578125" style="46" customWidth="1"/>
    <col min="8465" max="8465" width="21" style="46" customWidth="1"/>
    <col min="8466" max="8466" width="16" style="46" customWidth="1"/>
    <col min="8467" max="8467" width="14.5703125" style="46" customWidth="1"/>
    <col min="8468" max="8468" width="74.5703125" style="46" customWidth="1"/>
    <col min="8469" max="8469" width="101.42578125" style="46" customWidth="1"/>
    <col min="8470" max="8664" width="11.42578125" style="46"/>
    <col min="8665" max="8666" width="21.28515625" style="46" customWidth="1"/>
    <col min="8667" max="8667" width="37.140625" style="46" customWidth="1"/>
    <col min="8668" max="8668" width="49.28515625" style="46" customWidth="1"/>
    <col min="8669" max="8669" width="18.5703125" style="46" customWidth="1"/>
    <col min="8670" max="8670" width="62.28515625" style="46" customWidth="1"/>
    <col min="8671" max="8671" width="21.7109375" style="46" customWidth="1"/>
    <col min="8672" max="8672" width="18.42578125" style="46" customWidth="1"/>
    <col min="8673" max="8673" width="63" style="46" customWidth="1"/>
    <col min="8674" max="8674" width="22.28515625" style="46" customWidth="1"/>
    <col min="8675" max="8675" width="21" style="46" customWidth="1"/>
    <col min="8676" max="8679" width="15.85546875" style="46" customWidth="1"/>
    <col min="8680" max="8680" width="26.140625" style="46" customWidth="1"/>
    <col min="8681" max="8692" width="10.7109375" style="46" customWidth="1"/>
    <col min="8693" max="8700" width="0" style="46" hidden="1" customWidth="1"/>
    <col min="8701" max="8702" width="15.42578125" style="46" customWidth="1"/>
    <col min="8703" max="8703" width="18.7109375" style="46" customWidth="1"/>
    <col min="8704" max="8704" width="18.42578125" style="46" customWidth="1"/>
    <col min="8705" max="8706" width="15.42578125" style="46" customWidth="1"/>
    <col min="8707" max="8707" width="18.140625" style="46" customWidth="1"/>
    <col min="8708" max="8708" width="20.42578125" style="46" customWidth="1"/>
    <col min="8709" max="8709" width="18.140625" style="46" customWidth="1"/>
    <col min="8710" max="8710" width="15.42578125" style="46" customWidth="1"/>
    <col min="8711" max="8711" width="20" style="46" customWidth="1"/>
    <col min="8712" max="8712" width="18.140625" style="46" customWidth="1"/>
    <col min="8713" max="8713" width="15.42578125" style="46" customWidth="1"/>
    <col min="8714" max="8714" width="18.7109375" style="46" customWidth="1"/>
    <col min="8715" max="8715" width="15.42578125" style="46" customWidth="1"/>
    <col min="8716" max="8716" width="17.140625" style="46" customWidth="1"/>
    <col min="8717" max="8717" width="19.28515625" style="46" customWidth="1"/>
    <col min="8718" max="8718" width="17.5703125" style="46" customWidth="1"/>
    <col min="8719" max="8719" width="20.7109375" style="46" customWidth="1"/>
    <col min="8720" max="8720" width="21.42578125" style="46" customWidth="1"/>
    <col min="8721" max="8721" width="21" style="46" customWidth="1"/>
    <col min="8722" max="8722" width="16" style="46" customWidth="1"/>
    <col min="8723" max="8723" width="14.5703125" style="46" customWidth="1"/>
    <col min="8724" max="8724" width="74.5703125" style="46" customWidth="1"/>
    <col min="8725" max="8725" width="101.42578125" style="46" customWidth="1"/>
    <col min="8726" max="8920" width="11.42578125" style="46"/>
    <col min="8921" max="8922" width="21.28515625" style="46" customWidth="1"/>
    <col min="8923" max="8923" width="37.140625" style="46" customWidth="1"/>
    <col min="8924" max="8924" width="49.28515625" style="46" customWidth="1"/>
    <col min="8925" max="8925" width="18.5703125" style="46" customWidth="1"/>
    <col min="8926" max="8926" width="62.28515625" style="46" customWidth="1"/>
    <col min="8927" max="8927" width="21.7109375" style="46" customWidth="1"/>
    <col min="8928" max="8928" width="18.42578125" style="46" customWidth="1"/>
    <col min="8929" max="8929" width="63" style="46" customWidth="1"/>
    <col min="8930" max="8930" width="22.28515625" style="46" customWidth="1"/>
    <col min="8931" max="8931" width="21" style="46" customWidth="1"/>
    <col min="8932" max="8935" width="15.85546875" style="46" customWidth="1"/>
    <col min="8936" max="8936" width="26.140625" style="46" customWidth="1"/>
    <col min="8937" max="8948" width="10.7109375" style="46" customWidth="1"/>
    <col min="8949" max="8956" width="0" style="46" hidden="1" customWidth="1"/>
    <col min="8957" max="8958" width="15.42578125" style="46" customWidth="1"/>
    <col min="8959" max="8959" width="18.7109375" style="46" customWidth="1"/>
    <col min="8960" max="8960" width="18.42578125" style="46" customWidth="1"/>
    <col min="8961" max="8962" width="15.42578125" style="46" customWidth="1"/>
    <col min="8963" max="8963" width="18.140625" style="46" customWidth="1"/>
    <col min="8964" max="8964" width="20.42578125" style="46" customWidth="1"/>
    <col min="8965" max="8965" width="18.140625" style="46" customWidth="1"/>
    <col min="8966" max="8966" width="15.42578125" style="46" customWidth="1"/>
    <col min="8967" max="8967" width="20" style="46" customWidth="1"/>
    <col min="8968" max="8968" width="18.140625" style="46" customWidth="1"/>
    <col min="8969" max="8969" width="15.42578125" style="46" customWidth="1"/>
    <col min="8970" max="8970" width="18.7109375" style="46" customWidth="1"/>
    <col min="8971" max="8971" width="15.42578125" style="46" customWidth="1"/>
    <col min="8972" max="8972" width="17.140625" style="46" customWidth="1"/>
    <col min="8973" max="8973" width="19.28515625" style="46" customWidth="1"/>
    <col min="8974" max="8974" width="17.5703125" style="46" customWidth="1"/>
    <col min="8975" max="8975" width="20.7109375" style="46" customWidth="1"/>
    <col min="8976" max="8976" width="21.42578125" style="46" customWidth="1"/>
    <col min="8977" max="8977" width="21" style="46" customWidth="1"/>
    <col min="8978" max="8978" width="16" style="46" customWidth="1"/>
    <col min="8979" max="8979" width="14.5703125" style="46" customWidth="1"/>
    <col min="8980" max="8980" width="74.5703125" style="46" customWidth="1"/>
    <col min="8981" max="8981" width="101.42578125" style="46" customWidth="1"/>
    <col min="8982" max="9176" width="11.42578125" style="46"/>
    <col min="9177" max="9178" width="21.28515625" style="46" customWidth="1"/>
    <col min="9179" max="9179" width="37.140625" style="46" customWidth="1"/>
    <col min="9180" max="9180" width="49.28515625" style="46" customWidth="1"/>
    <col min="9181" max="9181" width="18.5703125" style="46" customWidth="1"/>
    <col min="9182" max="9182" width="62.28515625" style="46" customWidth="1"/>
    <col min="9183" max="9183" width="21.7109375" style="46" customWidth="1"/>
    <col min="9184" max="9184" width="18.42578125" style="46" customWidth="1"/>
    <col min="9185" max="9185" width="63" style="46" customWidth="1"/>
    <col min="9186" max="9186" width="22.28515625" style="46" customWidth="1"/>
    <col min="9187" max="9187" width="21" style="46" customWidth="1"/>
    <col min="9188" max="9191" width="15.85546875" style="46" customWidth="1"/>
    <col min="9192" max="9192" width="26.140625" style="46" customWidth="1"/>
    <col min="9193" max="9204" width="10.7109375" style="46" customWidth="1"/>
    <col min="9205" max="9212" width="0" style="46" hidden="1" customWidth="1"/>
    <col min="9213" max="9214" width="15.42578125" style="46" customWidth="1"/>
    <col min="9215" max="9215" width="18.7109375" style="46" customWidth="1"/>
    <col min="9216" max="9216" width="18.42578125" style="46" customWidth="1"/>
    <col min="9217" max="9218" width="15.42578125" style="46" customWidth="1"/>
    <col min="9219" max="9219" width="18.140625" style="46" customWidth="1"/>
    <col min="9220" max="9220" width="20.42578125" style="46" customWidth="1"/>
    <col min="9221" max="9221" width="18.140625" style="46" customWidth="1"/>
    <col min="9222" max="9222" width="15.42578125" style="46" customWidth="1"/>
    <col min="9223" max="9223" width="20" style="46" customWidth="1"/>
    <col min="9224" max="9224" width="18.140625" style="46" customWidth="1"/>
    <col min="9225" max="9225" width="15.42578125" style="46" customWidth="1"/>
    <col min="9226" max="9226" width="18.7109375" style="46" customWidth="1"/>
    <col min="9227" max="9227" width="15.42578125" style="46" customWidth="1"/>
    <col min="9228" max="9228" width="17.140625" style="46" customWidth="1"/>
    <col min="9229" max="9229" width="19.28515625" style="46" customWidth="1"/>
    <col min="9230" max="9230" width="17.5703125" style="46" customWidth="1"/>
    <col min="9231" max="9231" width="20.7109375" style="46" customWidth="1"/>
    <col min="9232" max="9232" width="21.42578125" style="46" customWidth="1"/>
    <col min="9233" max="9233" width="21" style="46" customWidth="1"/>
    <col min="9234" max="9234" width="16" style="46" customWidth="1"/>
    <col min="9235" max="9235" width="14.5703125" style="46" customWidth="1"/>
    <col min="9236" max="9236" width="74.5703125" style="46" customWidth="1"/>
    <col min="9237" max="9237" width="101.42578125" style="46" customWidth="1"/>
    <col min="9238" max="9432" width="11.42578125" style="46"/>
    <col min="9433" max="9434" width="21.28515625" style="46" customWidth="1"/>
    <col min="9435" max="9435" width="37.140625" style="46" customWidth="1"/>
    <col min="9436" max="9436" width="49.28515625" style="46" customWidth="1"/>
    <col min="9437" max="9437" width="18.5703125" style="46" customWidth="1"/>
    <col min="9438" max="9438" width="62.28515625" style="46" customWidth="1"/>
    <col min="9439" max="9439" width="21.7109375" style="46" customWidth="1"/>
    <col min="9440" max="9440" width="18.42578125" style="46" customWidth="1"/>
    <col min="9441" max="9441" width="63" style="46" customWidth="1"/>
    <col min="9442" max="9442" width="22.28515625" style="46" customWidth="1"/>
    <col min="9443" max="9443" width="21" style="46" customWidth="1"/>
    <col min="9444" max="9447" width="15.85546875" style="46" customWidth="1"/>
    <col min="9448" max="9448" width="26.140625" style="46" customWidth="1"/>
    <col min="9449" max="9460" width="10.7109375" style="46" customWidth="1"/>
    <col min="9461" max="9468" width="0" style="46" hidden="1" customWidth="1"/>
    <col min="9469" max="9470" width="15.42578125" style="46" customWidth="1"/>
    <col min="9471" max="9471" width="18.7109375" style="46" customWidth="1"/>
    <col min="9472" max="9472" width="18.42578125" style="46" customWidth="1"/>
    <col min="9473" max="9474" width="15.42578125" style="46" customWidth="1"/>
    <col min="9475" max="9475" width="18.140625" style="46" customWidth="1"/>
    <col min="9476" max="9476" width="20.42578125" style="46" customWidth="1"/>
    <col min="9477" max="9477" width="18.140625" style="46" customWidth="1"/>
    <col min="9478" max="9478" width="15.42578125" style="46" customWidth="1"/>
    <col min="9479" max="9479" width="20" style="46" customWidth="1"/>
    <col min="9480" max="9480" width="18.140625" style="46" customWidth="1"/>
    <col min="9481" max="9481" width="15.42578125" style="46" customWidth="1"/>
    <col min="9482" max="9482" width="18.7109375" style="46" customWidth="1"/>
    <col min="9483" max="9483" width="15.42578125" style="46" customWidth="1"/>
    <col min="9484" max="9484" width="17.140625" style="46" customWidth="1"/>
    <col min="9485" max="9485" width="19.28515625" style="46" customWidth="1"/>
    <col min="9486" max="9486" width="17.5703125" style="46" customWidth="1"/>
    <col min="9487" max="9487" width="20.7109375" style="46" customWidth="1"/>
    <col min="9488" max="9488" width="21.42578125" style="46" customWidth="1"/>
    <col min="9489" max="9489" width="21" style="46" customWidth="1"/>
    <col min="9490" max="9490" width="16" style="46" customWidth="1"/>
    <col min="9491" max="9491" width="14.5703125" style="46" customWidth="1"/>
    <col min="9492" max="9492" width="74.5703125" style="46" customWidth="1"/>
    <col min="9493" max="9493" width="101.42578125" style="46" customWidth="1"/>
    <col min="9494" max="9688" width="11.42578125" style="46"/>
    <col min="9689" max="9690" width="21.28515625" style="46" customWidth="1"/>
    <col min="9691" max="9691" width="37.140625" style="46" customWidth="1"/>
    <col min="9692" max="9692" width="49.28515625" style="46" customWidth="1"/>
    <col min="9693" max="9693" width="18.5703125" style="46" customWidth="1"/>
    <col min="9694" max="9694" width="62.28515625" style="46" customWidth="1"/>
    <col min="9695" max="9695" width="21.7109375" style="46" customWidth="1"/>
    <col min="9696" max="9696" width="18.42578125" style="46" customWidth="1"/>
    <col min="9697" max="9697" width="63" style="46" customWidth="1"/>
    <col min="9698" max="9698" width="22.28515625" style="46" customWidth="1"/>
    <col min="9699" max="9699" width="21" style="46" customWidth="1"/>
    <col min="9700" max="9703" width="15.85546875" style="46" customWidth="1"/>
    <col min="9704" max="9704" width="26.140625" style="46" customWidth="1"/>
    <col min="9705" max="9716" width="10.7109375" style="46" customWidth="1"/>
    <col min="9717" max="9724" width="0" style="46" hidden="1" customWidth="1"/>
    <col min="9725" max="9726" width="15.42578125" style="46" customWidth="1"/>
    <col min="9727" max="9727" width="18.7109375" style="46" customWidth="1"/>
    <col min="9728" max="9728" width="18.42578125" style="46" customWidth="1"/>
    <col min="9729" max="9730" width="15.42578125" style="46" customWidth="1"/>
    <col min="9731" max="9731" width="18.140625" style="46" customWidth="1"/>
    <col min="9732" max="9732" width="20.42578125" style="46" customWidth="1"/>
    <col min="9733" max="9733" width="18.140625" style="46" customWidth="1"/>
    <col min="9734" max="9734" width="15.42578125" style="46" customWidth="1"/>
    <col min="9735" max="9735" width="20" style="46" customWidth="1"/>
    <col min="9736" max="9736" width="18.140625" style="46" customWidth="1"/>
    <col min="9737" max="9737" width="15.42578125" style="46" customWidth="1"/>
    <col min="9738" max="9738" width="18.7109375" style="46" customWidth="1"/>
    <col min="9739" max="9739" width="15.42578125" style="46" customWidth="1"/>
    <col min="9740" max="9740" width="17.140625" style="46" customWidth="1"/>
    <col min="9741" max="9741" width="19.28515625" style="46" customWidth="1"/>
    <col min="9742" max="9742" width="17.5703125" style="46" customWidth="1"/>
    <col min="9743" max="9743" width="20.7109375" style="46" customWidth="1"/>
    <col min="9744" max="9744" width="21.42578125" style="46" customWidth="1"/>
    <col min="9745" max="9745" width="21" style="46" customWidth="1"/>
    <col min="9746" max="9746" width="16" style="46" customWidth="1"/>
    <col min="9747" max="9747" width="14.5703125" style="46" customWidth="1"/>
    <col min="9748" max="9748" width="74.5703125" style="46" customWidth="1"/>
    <col min="9749" max="9749" width="101.42578125" style="46" customWidth="1"/>
    <col min="9750" max="9944" width="11.42578125" style="46"/>
    <col min="9945" max="9946" width="21.28515625" style="46" customWidth="1"/>
    <col min="9947" max="9947" width="37.140625" style="46" customWidth="1"/>
    <col min="9948" max="9948" width="49.28515625" style="46" customWidth="1"/>
    <col min="9949" max="9949" width="18.5703125" style="46" customWidth="1"/>
    <col min="9950" max="9950" width="62.28515625" style="46" customWidth="1"/>
    <col min="9951" max="9951" width="21.7109375" style="46" customWidth="1"/>
    <col min="9952" max="9952" width="18.42578125" style="46" customWidth="1"/>
    <col min="9953" max="9953" width="63" style="46" customWidth="1"/>
    <col min="9954" max="9954" width="22.28515625" style="46" customWidth="1"/>
    <col min="9955" max="9955" width="21" style="46" customWidth="1"/>
    <col min="9956" max="9959" width="15.85546875" style="46" customWidth="1"/>
    <col min="9960" max="9960" width="26.140625" style="46" customWidth="1"/>
    <col min="9961" max="9972" width="10.7109375" style="46" customWidth="1"/>
    <col min="9973" max="9980" width="0" style="46" hidden="1" customWidth="1"/>
    <col min="9981" max="9982" width="15.42578125" style="46" customWidth="1"/>
    <col min="9983" max="9983" width="18.7109375" style="46" customWidth="1"/>
    <col min="9984" max="9984" width="18.42578125" style="46" customWidth="1"/>
    <col min="9985" max="9986" width="15.42578125" style="46" customWidth="1"/>
    <col min="9987" max="9987" width="18.140625" style="46" customWidth="1"/>
    <col min="9988" max="9988" width="20.42578125" style="46" customWidth="1"/>
    <col min="9989" max="9989" width="18.140625" style="46" customWidth="1"/>
    <col min="9990" max="9990" width="15.42578125" style="46" customWidth="1"/>
    <col min="9991" max="9991" width="20" style="46" customWidth="1"/>
    <col min="9992" max="9992" width="18.140625" style="46" customWidth="1"/>
    <col min="9993" max="9993" width="15.42578125" style="46" customWidth="1"/>
    <col min="9994" max="9994" width="18.7109375" style="46" customWidth="1"/>
    <col min="9995" max="9995" width="15.42578125" style="46" customWidth="1"/>
    <col min="9996" max="9996" width="17.140625" style="46" customWidth="1"/>
    <col min="9997" max="9997" width="19.28515625" style="46" customWidth="1"/>
    <col min="9998" max="9998" width="17.5703125" style="46" customWidth="1"/>
    <col min="9999" max="9999" width="20.7109375" style="46" customWidth="1"/>
    <col min="10000" max="10000" width="21.42578125" style="46" customWidth="1"/>
    <col min="10001" max="10001" width="21" style="46" customWidth="1"/>
    <col min="10002" max="10002" width="16" style="46" customWidth="1"/>
    <col min="10003" max="10003" width="14.5703125" style="46" customWidth="1"/>
    <col min="10004" max="10004" width="74.5703125" style="46" customWidth="1"/>
    <col min="10005" max="10005" width="101.42578125" style="46" customWidth="1"/>
    <col min="10006" max="10200" width="11.42578125" style="46"/>
    <col min="10201" max="10202" width="21.28515625" style="46" customWidth="1"/>
    <col min="10203" max="10203" width="37.140625" style="46" customWidth="1"/>
    <col min="10204" max="10204" width="49.28515625" style="46" customWidth="1"/>
    <col min="10205" max="10205" width="18.5703125" style="46" customWidth="1"/>
    <col min="10206" max="10206" width="62.28515625" style="46" customWidth="1"/>
    <col min="10207" max="10207" width="21.7109375" style="46" customWidth="1"/>
    <col min="10208" max="10208" width="18.42578125" style="46" customWidth="1"/>
    <col min="10209" max="10209" width="63" style="46" customWidth="1"/>
    <col min="10210" max="10210" width="22.28515625" style="46" customWidth="1"/>
    <col min="10211" max="10211" width="21" style="46" customWidth="1"/>
    <col min="10212" max="10215" width="15.85546875" style="46" customWidth="1"/>
    <col min="10216" max="10216" width="26.140625" style="46" customWidth="1"/>
    <col min="10217" max="10228" width="10.7109375" style="46" customWidth="1"/>
    <col min="10229" max="10236" width="0" style="46" hidden="1" customWidth="1"/>
    <col min="10237" max="10238" width="15.42578125" style="46" customWidth="1"/>
    <col min="10239" max="10239" width="18.7109375" style="46" customWidth="1"/>
    <col min="10240" max="10240" width="18.42578125" style="46" customWidth="1"/>
    <col min="10241" max="10242" width="15.42578125" style="46" customWidth="1"/>
    <col min="10243" max="10243" width="18.140625" style="46" customWidth="1"/>
    <col min="10244" max="10244" width="20.42578125" style="46" customWidth="1"/>
    <col min="10245" max="10245" width="18.140625" style="46" customWidth="1"/>
    <col min="10246" max="10246" width="15.42578125" style="46" customWidth="1"/>
    <col min="10247" max="10247" width="20" style="46" customWidth="1"/>
    <col min="10248" max="10248" width="18.140625" style="46" customWidth="1"/>
    <col min="10249" max="10249" width="15.42578125" style="46" customWidth="1"/>
    <col min="10250" max="10250" width="18.7109375" style="46" customWidth="1"/>
    <col min="10251" max="10251" width="15.42578125" style="46" customWidth="1"/>
    <col min="10252" max="10252" width="17.140625" style="46" customWidth="1"/>
    <col min="10253" max="10253" width="19.28515625" style="46" customWidth="1"/>
    <col min="10254" max="10254" width="17.5703125" style="46" customWidth="1"/>
    <col min="10255" max="10255" width="20.7109375" style="46" customWidth="1"/>
    <col min="10256" max="10256" width="21.42578125" style="46" customWidth="1"/>
    <col min="10257" max="10257" width="21" style="46" customWidth="1"/>
    <col min="10258" max="10258" width="16" style="46" customWidth="1"/>
    <col min="10259" max="10259" width="14.5703125" style="46" customWidth="1"/>
    <col min="10260" max="10260" width="74.5703125" style="46" customWidth="1"/>
    <col min="10261" max="10261" width="101.42578125" style="46" customWidth="1"/>
    <col min="10262" max="10456" width="11.42578125" style="46"/>
    <col min="10457" max="10458" width="21.28515625" style="46" customWidth="1"/>
    <col min="10459" max="10459" width="37.140625" style="46" customWidth="1"/>
    <col min="10460" max="10460" width="49.28515625" style="46" customWidth="1"/>
    <col min="10461" max="10461" width="18.5703125" style="46" customWidth="1"/>
    <col min="10462" max="10462" width="62.28515625" style="46" customWidth="1"/>
    <col min="10463" max="10463" width="21.7109375" style="46" customWidth="1"/>
    <col min="10464" max="10464" width="18.42578125" style="46" customWidth="1"/>
    <col min="10465" max="10465" width="63" style="46" customWidth="1"/>
    <col min="10466" max="10466" width="22.28515625" style="46" customWidth="1"/>
    <col min="10467" max="10467" width="21" style="46" customWidth="1"/>
    <col min="10468" max="10471" width="15.85546875" style="46" customWidth="1"/>
    <col min="10472" max="10472" width="26.140625" style="46" customWidth="1"/>
    <col min="10473" max="10484" width="10.7109375" style="46" customWidth="1"/>
    <col min="10485" max="10492" width="0" style="46" hidden="1" customWidth="1"/>
    <col min="10493" max="10494" width="15.42578125" style="46" customWidth="1"/>
    <col min="10495" max="10495" width="18.7109375" style="46" customWidth="1"/>
    <col min="10496" max="10496" width="18.42578125" style="46" customWidth="1"/>
    <col min="10497" max="10498" width="15.42578125" style="46" customWidth="1"/>
    <col min="10499" max="10499" width="18.140625" style="46" customWidth="1"/>
    <col min="10500" max="10500" width="20.42578125" style="46" customWidth="1"/>
    <col min="10501" max="10501" width="18.140625" style="46" customWidth="1"/>
    <col min="10502" max="10502" width="15.42578125" style="46" customWidth="1"/>
    <col min="10503" max="10503" width="20" style="46" customWidth="1"/>
    <col min="10504" max="10504" width="18.140625" style="46" customWidth="1"/>
    <col min="10505" max="10505" width="15.42578125" style="46" customWidth="1"/>
    <col min="10506" max="10506" width="18.7109375" style="46" customWidth="1"/>
    <col min="10507" max="10507" width="15.42578125" style="46" customWidth="1"/>
    <col min="10508" max="10508" width="17.140625" style="46" customWidth="1"/>
    <col min="10509" max="10509" width="19.28515625" style="46" customWidth="1"/>
    <col min="10510" max="10510" width="17.5703125" style="46" customWidth="1"/>
    <col min="10511" max="10511" width="20.7109375" style="46" customWidth="1"/>
    <col min="10512" max="10512" width="21.42578125" style="46" customWidth="1"/>
    <col min="10513" max="10513" width="21" style="46" customWidth="1"/>
    <col min="10514" max="10514" width="16" style="46" customWidth="1"/>
    <col min="10515" max="10515" width="14.5703125" style="46" customWidth="1"/>
    <col min="10516" max="10516" width="74.5703125" style="46" customWidth="1"/>
    <col min="10517" max="10517" width="101.42578125" style="46" customWidth="1"/>
    <col min="10518" max="10712" width="11.42578125" style="46"/>
    <col min="10713" max="10714" width="21.28515625" style="46" customWidth="1"/>
    <col min="10715" max="10715" width="37.140625" style="46" customWidth="1"/>
    <col min="10716" max="10716" width="49.28515625" style="46" customWidth="1"/>
    <col min="10717" max="10717" width="18.5703125" style="46" customWidth="1"/>
    <col min="10718" max="10718" width="62.28515625" style="46" customWidth="1"/>
    <col min="10719" max="10719" width="21.7109375" style="46" customWidth="1"/>
    <col min="10720" max="10720" width="18.42578125" style="46" customWidth="1"/>
    <col min="10721" max="10721" width="63" style="46" customWidth="1"/>
    <col min="10722" max="10722" width="22.28515625" style="46" customWidth="1"/>
    <col min="10723" max="10723" width="21" style="46" customWidth="1"/>
    <col min="10724" max="10727" width="15.85546875" style="46" customWidth="1"/>
    <col min="10728" max="10728" width="26.140625" style="46" customWidth="1"/>
    <col min="10729" max="10740" width="10.7109375" style="46" customWidth="1"/>
    <col min="10741" max="10748" width="0" style="46" hidden="1" customWidth="1"/>
    <col min="10749" max="10750" width="15.42578125" style="46" customWidth="1"/>
    <col min="10751" max="10751" width="18.7109375" style="46" customWidth="1"/>
    <col min="10752" max="10752" width="18.42578125" style="46" customWidth="1"/>
    <col min="10753" max="10754" width="15.42578125" style="46" customWidth="1"/>
    <col min="10755" max="10755" width="18.140625" style="46" customWidth="1"/>
    <col min="10756" max="10756" width="20.42578125" style="46" customWidth="1"/>
    <col min="10757" max="10757" width="18.140625" style="46" customWidth="1"/>
    <col min="10758" max="10758" width="15.42578125" style="46" customWidth="1"/>
    <col min="10759" max="10759" width="20" style="46" customWidth="1"/>
    <col min="10760" max="10760" width="18.140625" style="46" customWidth="1"/>
    <col min="10761" max="10761" width="15.42578125" style="46" customWidth="1"/>
    <col min="10762" max="10762" width="18.7109375" style="46" customWidth="1"/>
    <col min="10763" max="10763" width="15.42578125" style="46" customWidth="1"/>
    <col min="10764" max="10764" width="17.140625" style="46" customWidth="1"/>
    <col min="10765" max="10765" width="19.28515625" style="46" customWidth="1"/>
    <col min="10766" max="10766" width="17.5703125" style="46" customWidth="1"/>
    <col min="10767" max="10767" width="20.7109375" style="46" customWidth="1"/>
    <col min="10768" max="10768" width="21.42578125" style="46" customWidth="1"/>
    <col min="10769" max="10769" width="21" style="46" customWidth="1"/>
    <col min="10770" max="10770" width="16" style="46" customWidth="1"/>
    <col min="10771" max="10771" width="14.5703125" style="46" customWidth="1"/>
    <col min="10772" max="10772" width="74.5703125" style="46" customWidth="1"/>
    <col min="10773" max="10773" width="101.42578125" style="46" customWidth="1"/>
    <col min="10774" max="10968" width="11.42578125" style="46"/>
    <col min="10969" max="10970" width="21.28515625" style="46" customWidth="1"/>
    <col min="10971" max="10971" width="37.140625" style="46" customWidth="1"/>
    <col min="10972" max="10972" width="49.28515625" style="46" customWidth="1"/>
    <col min="10973" max="10973" width="18.5703125" style="46" customWidth="1"/>
    <col min="10974" max="10974" width="62.28515625" style="46" customWidth="1"/>
    <col min="10975" max="10975" width="21.7109375" style="46" customWidth="1"/>
    <col min="10976" max="10976" width="18.42578125" style="46" customWidth="1"/>
    <col min="10977" max="10977" width="63" style="46" customWidth="1"/>
    <col min="10978" max="10978" width="22.28515625" style="46" customWidth="1"/>
    <col min="10979" max="10979" width="21" style="46" customWidth="1"/>
    <col min="10980" max="10983" width="15.85546875" style="46" customWidth="1"/>
    <col min="10984" max="10984" width="26.140625" style="46" customWidth="1"/>
    <col min="10985" max="10996" width="10.7109375" style="46" customWidth="1"/>
    <col min="10997" max="11004" width="0" style="46" hidden="1" customWidth="1"/>
    <col min="11005" max="11006" width="15.42578125" style="46" customWidth="1"/>
    <col min="11007" max="11007" width="18.7109375" style="46" customWidth="1"/>
    <col min="11008" max="11008" width="18.42578125" style="46" customWidth="1"/>
    <col min="11009" max="11010" width="15.42578125" style="46" customWidth="1"/>
    <col min="11011" max="11011" width="18.140625" style="46" customWidth="1"/>
    <col min="11012" max="11012" width="20.42578125" style="46" customWidth="1"/>
    <col min="11013" max="11013" width="18.140625" style="46" customWidth="1"/>
    <col min="11014" max="11014" width="15.42578125" style="46" customWidth="1"/>
    <col min="11015" max="11015" width="20" style="46" customWidth="1"/>
    <col min="11016" max="11016" width="18.140625" style="46" customWidth="1"/>
    <col min="11017" max="11017" width="15.42578125" style="46" customWidth="1"/>
    <col min="11018" max="11018" width="18.7109375" style="46" customWidth="1"/>
    <col min="11019" max="11019" width="15.42578125" style="46" customWidth="1"/>
    <col min="11020" max="11020" width="17.140625" style="46" customWidth="1"/>
    <col min="11021" max="11021" width="19.28515625" style="46" customWidth="1"/>
    <col min="11022" max="11022" width="17.5703125" style="46" customWidth="1"/>
    <col min="11023" max="11023" width="20.7109375" style="46" customWidth="1"/>
    <col min="11024" max="11024" width="21.42578125" style="46" customWidth="1"/>
    <col min="11025" max="11025" width="21" style="46" customWidth="1"/>
    <col min="11026" max="11026" width="16" style="46" customWidth="1"/>
    <col min="11027" max="11027" width="14.5703125" style="46" customWidth="1"/>
    <col min="11028" max="11028" width="74.5703125" style="46" customWidth="1"/>
    <col min="11029" max="11029" width="101.42578125" style="46" customWidth="1"/>
    <col min="11030" max="11224" width="11.42578125" style="46"/>
    <col min="11225" max="11226" width="21.28515625" style="46" customWidth="1"/>
    <col min="11227" max="11227" width="37.140625" style="46" customWidth="1"/>
    <col min="11228" max="11228" width="49.28515625" style="46" customWidth="1"/>
    <col min="11229" max="11229" width="18.5703125" style="46" customWidth="1"/>
    <col min="11230" max="11230" width="62.28515625" style="46" customWidth="1"/>
    <col min="11231" max="11231" width="21.7109375" style="46" customWidth="1"/>
    <col min="11232" max="11232" width="18.42578125" style="46" customWidth="1"/>
    <col min="11233" max="11233" width="63" style="46" customWidth="1"/>
    <col min="11234" max="11234" width="22.28515625" style="46" customWidth="1"/>
    <col min="11235" max="11235" width="21" style="46" customWidth="1"/>
    <col min="11236" max="11239" width="15.85546875" style="46" customWidth="1"/>
    <col min="11240" max="11240" width="26.140625" style="46" customWidth="1"/>
    <col min="11241" max="11252" width="10.7109375" style="46" customWidth="1"/>
    <col min="11253" max="11260" width="0" style="46" hidden="1" customWidth="1"/>
    <col min="11261" max="11262" width="15.42578125" style="46" customWidth="1"/>
    <col min="11263" max="11263" width="18.7109375" style="46" customWidth="1"/>
    <col min="11264" max="11264" width="18.42578125" style="46" customWidth="1"/>
    <col min="11265" max="11266" width="15.42578125" style="46" customWidth="1"/>
    <col min="11267" max="11267" width="18.140625" style="46" customWidth="1"/>
    <col min="11268" max="11268" width="20.42578125" style="46" customWidth="1"/>
    <col min="11269" max="11269" width="18.140625" style="46" customWidth="1"/>
    <col min="11270" max="11270" width="15.42578125" style="46" customWidth="1"/>
    <col min="11271" max="11271" width="20" style="46" customWidth="1"/>
    <col min="11272" max="11272" width="18.140625" style="46" customWidth="1"/>
    <col min="11273" max="11273" width="15.42578125" style="46" customWidth="1"/>
    <col min="11274" max="11274" width="18.7109375" style="46" customWidth="1"/>
    <col min="11275" max="11275" width="15.42578125" style="46" customWidth="1"/>
    <col min="11276" max="11276" width="17.140625" style="46" customWidth="1"/>
    <col min="11277" max="11277" width="19.28515625" style="46" customWidth="1"/>
    <col min="11278" max="11278" width="17.5703125" style="46" customWidth="1"/>
    <col min="11279" max="11279" width="20.7109375" style="46" customWidth="1"/>
    <col min="11280" max="11280" width="21.42578125" style="46" customWidth="1"/>
    <col min="11281" max="11281" width="21" style="46" customWidth="1"/>
    <col min="11282" max="11282" width="16" style="46" customWidth="1"/>
    <col min="11283" max="11283" width="14.5703125" style="46" customWidth="1"/>
    <col min="11284" max="11284" width="74.5703125" style="46" customWidth="1"/>
    <col min="11285" max="11285" width="101.42578125" style="46" customWidth="1"/>
    <col min="11286" max="11480" width="11.42578125" style="46"/>
    <col min="11481" max="11482" width="21.28515625" style="46" customWidth="1"/>
    <col min="11483" max="11483" width="37.140625" style="46" customWidth="1"/>
    <col min="11484" max="11484" width="49.28515625" style="46" customWidth="1"/>
    <col min="11485" max="11485" width="18.5703125" style="46" customWidth="1"/>
    <col min="11486" max="11486" width="62.28515625" style="46" customWidth="1"/>
    <col min="11487" max="11487" width="21.7109375" style="46" customWidth="1"/>
    <col min="11488" max="11488" width="18.42578125" style="46" customWidth="1"/>
    <col min="11489" max="11489" width="63" style="46" customWidth="1"/>
    <col min="11490" max="11490" width="22.28515625" style="46" customWidth="1"/>
    <col min="11491" max="11491" width="21" style="46" customWidth="1"/>
    <col min="11492" max="11495" width="15.85546875" style="46" customWidth="1"/>
    <col min="11496" max="11496" width="26.140625" style="46" customWidth="1"/>
    <col min="11497" max="11508" width="10.7109375" style="46" customWidth="1"/>
    <col min="11509" max="11516" width="0" style="46" hidden="1" customWidth="1"/>
    <col min="11517" max="11518" width="15.42578125" style="46" customWidth="1"/>
    <col min="11519" max="11519" width="18.7109375" style="46" customWidth="1"/>
    <col min="11520" max="11520" width="18.42578125" style="46" customWidth="1"/>
    <col min="11521" max="11522" width="15.42578125" style="46" customWidth="1"/>
    <col min="11523" max="11523" width="18.140625" style="46" customWidth="1"/>
    <col min="11524" max="11524" width="20.42578125" style="46" customWidth="1"/>
    <col min="11525" max="11525" width="18.140625" style="46" customWidth="1"/>
    <col min="11526" max="11526" width="15.42578125" style="46" customWidth="1"/>
    <col min="11527" max="11527" width="20" style="46" customWidth="1"/>
    <col min="11528" max="11528" width="18.140625" style="46" customWidth="1"/>
    <col min="11529" max="11529" width="15.42578125" style="46" customWidth="1"/>
    <col min="11530" max="11530" width="18.7109375" style="46" customWidth="1"/>
    <col min="11531" max="11531" width="15.42578125" style="46" customWidth="1"/>
    <col min="11532" max="11532" width="17.140625" style="46" customWidth="1"/>
    <col min="11533" max="11533" width="19.28515625" style="46" customWidth="1"/>
    <col min="11534" max="11534" width="17.5703125" style="46" customWidth="1"/>
    <col min="11535" max="11535" width="20.7109375" style="46" customWidth="1"/>
    <col min="11536" max="11536" width="21.42578125" style="46" customWidth="1"/>
    <col min="11537" max="11537" width="21" style="46" customWidth="1"/>
    <col min="11538" max="11538" width="16" style="46" customWidth="1"/>
    <col min="11539" max="11539" width="14.5703125" style="46" customWidth="1"/>
    <col min="11540" max="11540" width="74.5703125" style="46" customWidth="1"/>
    <col min="11541" max="11541" width="101.42578125" style="46" customWidth="1"/>
    <col min="11542" max="11736" width="11.42578125" style="46"/>
    <col min="11737" max="11738" width="21.28515625" style="46" customWidth="1"/>
    <col min="11739" max="11739" width="37.140625" style="46" customWidth="1"/>
    <col min="11740" max="11740" width="49.28515625" style="46" customWidth="1"/>
    <col min="11741" max="11741" width="18.5703125" style="46" customWidth="1"/>
    <col min="11742" max="11742" width="62.28515625" style="46" customWidth="1"/>
    <col min="11743" max="11743" width="21.7109375" style="46" customWidth="1"/>
    <col min="11744" max="11744" width="18.42578125" style="46" customWidth="1"/>
    <col min="11745" max="11745" width="63" style="46" customWidth="1"/>
    <col min="11746" max="11746" width="22.28515625" style="46" customWidth="1"/>
    <col min="11747" max="11747" width="21" style="46" customWidth="1"/>
    <col min="11748" max="11751" width="15.85546875" style="46" customWidth="1"/>
    <col min="11752" max="11752" width="26.140625" style="46" customWidth="1"/>
    <col min="11753" max="11764" width="10.7109375" style="46" customWidth="1"/>
    <col min="11765" max="11772" width="0" style="46" hidden="1" customWidth="1"/>
    <col min="11773" max="11774" width="15.42578125" style="46" customWidth="1"/>
    <col min="11775" max="11775" width="18.7109375" style="46" customWidth="1"/>
    <col min="11776" max="11776" width="18.42578125" style="46" customWidth="1"/>
    <col min="11777" max="11778" width="15.42578125" style="46" customWidth="1"/>
    <col min="11779" max="11779" width="18.140625" style="46" customWidth="1"/>
    <col min="11780" max="11780" width="20.42578125" style="46" customWidth="1"/>
    <col min="11781" max="11781" width="18.140625" style="46" customWidth="1"/>
    <col min="11782" max="11782" width="15.42578125" style="46" customWidth="1"/>
    <col min="11783" max="11783" width="20" style="46" customWidth="1"/>
    <col min="11784" max="11784" width="18.140625" style="46" customWidth="1"/>
    <col min="11785" max="11785" width="15.42578125" style="46" customWidth="1"/>
    <col min="11786" max="11786" width="18.7109375" style="46" customWidth="1"/>
    <col min="11787" max="11787" width="15.42578125" style="46" customWidth="1"/>
    <col min="11788" max="11788" width="17.140625" style="46" customWidth="1"/>
    <col min="11789" max="11789" width="19.28515625" style="46" customWidth="1"/>
    <col min="11790" max="11790" width="17.5703125" style="46" customWidth="1"/>
    <col min="11791" max="11791" width="20.7109375" style="46" customWidth="1"/>
    <col min="11792" max="11792" width="21.42578125" style="46" customWidth="1"/>
    <col min="11793" max="11793" width="21" style="46" customWidth="1"/>
    <col min="11794" max="11794" width="16" style="46" customWidth="1"/>
    <col min="11795" max="11795" width="14.5703125" style="46" customWidth="1"/>
    <col min="11796" max="11796" width="74.5703125" style="46" customWidth="1"/>
    <col min="11797" max="11797" width="101.42578125" style="46" customWidth="1"/>
    <col min="11798" max="11992" width="11.42578125" style="46"/>
    <col min="11993" max="11994" width="21.28515625" style="46" customWidth="1"/>
    <col min="11995" max="11995" width="37.140625" style="46" customWidth="1"/>
    <col min="11996" max="11996" width="49.28515625" style="46" customWidth="1"/>
    <col min="11997" max="11997" width="18.5703125" style="46" customWidth="1"/>
    <col min="11998" max="11998" width="62.28515625" style="46" customWidth="1"/>
    <col min="11999" max="11999" width="21.7109375" style="46" customWidth="1"/>
    <col min="12000" max="12000" width="18.42578125" style="46" customWidth="1"/>
    <col min="12001" max="12001" width="63" style="46" customWidth="1"/>
    <col min="12002" max="12002" width="22.28515625" style="46" customWidth="1"/>
    <col min="12003" max="12003" width="21" style="46" customWidth="1"/>
    <col min="12004" max="12007" width="15.85546875" style="46" customWidth="1"/>
    <col min="12008" max="12008" width="26.140625" style="46" customWidth="1"/>
    <col min="12009" max="12020" width="10.7109375" style="46" customWidth="1"/>
    <col min="12021" max="12028" width="0" style="46" hidden="1" customWidth="1"/>
    <col min="12029" max="12030" width="15.42578125" style="46" customWidth="1"/>
    <col min="12031" max="12031" width="18.7109375" style="46" customWidth="1"/>
    <col min="12032" max="12032" width="18.42578125" style="46" customWidth="1"/>
    <col min="12033" max="12034" width="15.42578125" style="46" customWidth="1"/>
    <col min="12035" max="12035" width="18.140625" style="46" customWidth="1"/>
    <col min="12036" max="12036" width="20.42578125" style="46" customWidth="1"/>
    <col min="12037" max="12037" width="18.140625" style="46" customWidth="1"/>
    <col min="12038" max="12038" width="15.42578125" style="46" customWidth="1"/>
    <col min="12039" max="12039" width="20" style="46" customWidth="1"/>
    <col min="12040" max="12040" width="18.140625" style="46" customWidth="1"/>
    <col min="12041" max="12041" width="15.42578125" style="46" customWidth="1"/>
    <col min="12042" max="12042" width="18.7109375" style="46" customWidth="1"/>
    <col min="12043" max="12043" width="15.42578125" style="46" customWidth="1"/>
    <col min="12044" max="12044" width="17.140625" style="46" customWidth="1"/>
    <col min="12045" max="12045" width="19.28515625" style="46" customWidth="1"/>
    <col min="12046" max="12046" width="17.5703125" style="46" customWidth="1"/>
    <col min="12047" max="12047" width="20.7109375" style="46" customWidth="1"/>
    <col min="12048" max="12048" width="21.42578125" style="46" customWidth="1"/>
    <col min="12049" max="12049" width="21" style="46" customWidth="1"/>
    <col min="12050" max="12050" width="16" style="46" customWidth="1"/>
    <col min="12051" max="12051" width="14.5703125" style="46" customWidth="1"/>
    <col min="12052" max="12052" width="74.5703125" style="46" customWidth="1"/>
    <col min="12053" max="12053" width="101.42578125" style="46" customWidth="1"/>
    <col min="12054" max="12248" width="11.42578125" style="46"/>
    <col min="12249" max="12250" width="21.28515625" style="46" customWidth="1"/>
    <col min="12251" max="12251" width="37.140625" style="46" customWidth="1"/>
    <col min="12252" max="12252" width="49.28515625" style="46" customWidth="1"/>
    <col min="12253" max="12253" width="18.5703125" style="46" customWidth="1"/>
    <col min="12254" max="12254" width="62.28515625" style="46" customWidth="1"/>
    <col min="12255" max="12255" width="21.7109375" style="46" customWidth="1"/>
    <col min="12256" max="12256" width="18.42578125" style="46" customWidth="1"/>
    <col min="12257" max="12257" width="63" style="46" customWidth="1"/>
    <col min="12258" max="12258" width="22.28515625" style="46" customWidth="1"/>
    <col min="12259" max="12259" width="21" style="46" customWidth="1"/>
    <col min="12260" max="12263" width="15.85546875" style="46" customWidth="1"/>
    <col min="12264" max="12264" width="26.140625" style="46" customWidth="1"/>
    <col min="12265" max="12276" width="10.7109375" style="46" customWidth="1"/>
    <col min="12277" max="12284" width="0" style="46" hidden="1" customWidth="1"/>
    <col min="12285" max="12286" width="15.42578125" style="46" customWidth="1"/>
    <col min="12287" max="12287" width="18.7109375" style="46" customWidth="1"/>
    <col min="12288" max="12288" width="18.42578125" style="46" customWidth="1"/>
    <col min="12289" max="12290" width="15.42578125" style="46" customWidth="1"/>
    <col min="12291" max="12291" width="18.140625" style="46" customWidth="1"/>
    <col min="12292" max="12292" width="20.42578125" style="46" customWidth="1"/>
    <col min="12293" max="12293" width="18.140625" style="46" customWidth="1"/>
    <col min="12294" max="12294" width="15.42578125" style="46" customWidth="1"/>
    <col min="12295" max="12295" width="20" style="46" customWidth="1"/>
    <col min="12296" max="12296" width="18.140625" style="46" customWidth="1"/>
    <col min="12297" max="12297" width="15.42578125" style="46" customWidth="1"/>
    <col min="12298" max="12298" width="18.7109375" style="46" customWidth="1"/>
    <col min="12299" max="12299" width="15.42578125" style="46" customWidth="1"/>
    <col min="12300" max="12300" width="17.140625" style="46" customWidth="1"/>
    <col min="12301" max="12301" width="19.28515625" style="46" customWidth="1"/>
    <col min="12302" max="12302" width="17.5703125" style="46" customWidth="1"/>
    <col min="12303" max="12303" width="20.7109375" style="46" customWidth="1"/>
    <col min="12304" max="12304" width="21.42578125" style="46" customWidth="1"/>
    <col min="12305" max="12305" width="21" style="46" customWidth="1"/>
    <col min="12306" max="12306" width="16" style="46" customWidth="1"/>
    <col min="12307" max="12307" width="14.5703125" style="46" customWidth="1"/>
    <col min="12308" max="12308" width="74.5703125" style="46" customWidth="1"/>
    <col min="12309" max="12309" width="101.42578125" style="46" customWidth="1"/>
    <col min="12310" max="12504" width="11.42578125" style="46"/>
    <col min="12505" max="12506" width="21.28515625" style="46" customWidth="1"/>
    <col min="12507" max="12507" width="37.140625" style="46" customWidth="1"/>
    <col min="12508" max="12508" width="49.28515625" style="46" customWidth="1"/>
    <col min="12509" max="12509" width="18.5703125" style="46" customWidth="1"/>
    <col min="12510" max="12510" width="62.28515625" style="46" customWidth="1"/>
    <col min="12511" max="12511" width="21.7109375" style="46" customWidth="1"/>
    <col min="12512" max="12512" width="18.42578125" style="46" customWidth="1"/>
    <col min="12513" max="12513" width="63" style="46" customWidth="1"/>
    <col min="12514" max="12514" width="22.28515625" style="46" customWidth="1"/>
    <col min="12515" max="12515" width="21" style="46" customWidth="1"/>
    <col min="12516" max="12519" width="15.85546875" style="46" customWidth="1"/>
    <col min="12520" max="12520" width="26.140625" style="46" customWidth="1"/>
    <col min="12521" max="12532" width="10.7109375" style="46" customWidth="1"/>
    <col min="12533" max="12540" width="0" style="46" hidden="1" customWidth="1"/>
    <col min="12541" max="12542" width="15.42578125" style="46" customWidth="1"/>
    <col min="12543" max="12543" width="18.7109375" style="46" customWidth="1"/>
    <col min="12544" max="12544" width="18.42578125" style="46" customWidth="1"/>
    <col min="12545" max="12546" width="15.42578125" style="46" customWidth="1"/>
    <col min="12547" max="12547" width="18.140625" style="46" customWidth="1"/>
    <col min="12548" max="12548" width="20.42578125" style="46" customWidth="1"/>
    <col min="12549" max="12549" width="18.140625" style="46" customWidth="1"/>
    <col min="12550" max="12550" width="15.42578125" style="46" customWidth="1"/>
    <col min="12551" max="12551" width="20" style="46" customWidth="1"/>
    <col min="12552" max="12552" width="18.140625" style="46" customWidth="1"/>
    <col min="12553" max="12553" width="15.42578125" style="46" customWidth="1"/>
    <col min="12554" max="12554" width="18.7109375" style="46" customWidth="1"/>
    <col min="12555" max="12555" width="15.42578125" style="46" customWidth="1"/>
    <col min="12556" max="12556" width="17.140625" style="46" customWidth="1"/>
    <col min="12557" max="12557" width="19.28515625" style="46" customWidth="1"/>
    <col min="12558" max="12558" width="17.5703125" style="46" customWidth="1"/>
    <col min="12559" max="12559" width="20.7109375" style="46" customWidth="1"/>
    <col min="12560" max="12560" width="21.42578125" style="46" customWidth="1"/>
    <col min="12561" max="12561" width="21" style="46" customWidth="1"/>
    <col min="12562" max="12562" width="16" style="46" customWidth="1"/>
    <col min="12563" max="12563" width="14.5703125" style="46" customWidth="1"/>
    <col min="12564" max="12564" width="74.5703125" style="46" customWidth="1"/>
    <col min="12565" max="12565" width="101.42578125" style="46" customWidth="1"/>
    <col min="12566" max="12760" width="11.42578125" style="46"/>
    <col min="12761" max="12762" width="21.28515625" style="46" customWidth="1"/>
    <col min="12763" max="12763" width="37.140625" style="46" customWidth="1"/>
    <col min="12764" max="12764" width="49.28515625" style="46" customWidth="1"/>
    <col min="12765" max="12765" width="18.5703125" style="46" customWidth="1"/>
    <col min="12766" max="12766" width="62.28515625" style="46" customWidth="1"/>
    <col min="12767" max="12767" width="21.7109375" style="46" customWidth="1"/>
    <col min="12768" max="12768" width="18.42578125" style="46" customWidth="1"/>
    <col min="12769" max="12769" width="63" style="46" customWidth="1"/>
    <col min="12770" max="12770" width="22.28515625" style="46" customWidth="1"/>
    <col min="12771" max="12771" width="21" style="46" customWidth="1"/>
    <col min="12772" max="12775" width="15.85546875" style="46" customWidth="1"/>
    <col min="12776" max="12776" width="26.140625" style="46" customWidth="1"/>
    <col min="12777" max="12788" width="10.7109375" style="46" customWidth="1"/>
    <col min="12789" max="12796" width="0" style="46" hidden="1" customWidth="1"/>
    <col min="12797" max="12798" width="15.42578125" style="46" customWidth="1"/>
    <col min="12799" max="12799" width="18.7109375" style="46" customWidth="1"/>
    <col min="12800" max="12800" width="18.42578125" style="46" customWidth="1"/>
    <col min="12801" max="12802" width="15.42578125" style="46" customWidth="1"/>
    <col min="12803" max="12803" width="18.140625" style="46" customWidth="1"/>
    <col min="12804" max="12804" width="20.42578125" style="46" customWidth="1"/>
    <col min="12805" max="12805" width="18.140625" style="46" customWidth="1"/>
    <col min="12806" max="12806" width="15.42578125" style="46" customWidth="1"/>
    <col min="12807" max="12807" width="20" style="46" customWidth="1"/>
    <col min="12808" max="12808" width="18.140625" style="46" customWidth="1"/>
    <col min="12809" max="12809" width="15.42578125" style="46" customWidth="1"/>
    <col min="12810" max="12810" width="18.7109375" style="46" customWidth="1"/>
    <col min="12811" max="12811" width="15.42578125" style="46" customWidth="1"/>
    <col min="12812" max="12812" width="17.140625" style="46" customWidth="1"/>
    <col min="12813" max="12813" width="19.28515625" style="46" customWidth="1"/>
    <col min="12814" max="12814" width="17.5703125" style="46" customWidth="1"/>
    <col min="12815" max="12815" width="20.7109375" style="46" customWidth="1"/>
    <col min="12816" max="12816" width="21.42578125" style="46" customWidth="1"/>
    <col min="12817" max="12817" width="21" style="46" customWidth="1"/>
    <col min="12818" max="12818" width="16" style="46" customWidth="1"/>
    <col min="12819" max="12819" width="14.5703125" style="46" customWidth="1"/>
    <col min="12820" max="12820" width="74.5703125" style="46" customWidth="1"/>
    <col min="12821" max="12821" width="101.42578125" style="46" customWidth="1"/>
    <col min="12822" max="13016" width="11.42578125" style="46"/>
    <col min="13017" max="13018" width="21.28515625" style="46" customWidth="1"/>
    <col min="13019" max="13019" width="37.140625" style="46" customWidth="1"/>
    <col min="13020" max="13020" width="49.28515625" style="46" customWidth="1"/>
    <col min="13021" max="13021" width="18.5703125" style="46" customWidth="1"/>
    <col min="13022" max="13022" width="62.28515625" style="46" customWidth="1"/>
    <col min="13023" max="13023" width="21.7109375" style="46" customWidth="1"/>
    <col min="13024" max="13024" width="18.42578125" style="46" customWidth="1"/>
    <col min="13025" max="13025" width="63" style="46" customWidth="1"/>
    <col min="13026" max="13026" width="22.28515625" style="46" customWidth="1"/>
    <col min="13027" max="13027" width="21" style="46" customWidth="1"/>
    <col min="13028" max="13031" width="15.85546875" style="46" customWidth="1"/>
    <col min="13032" max="13032" width="26.140625" style="46" customWidth="1"/>
    <col min="13033" max="13044" width="10.7109375" style="46" customWidth="1"/>
    <col min="13045" max="13052" width="0" style="46" hidden="1" customWidth="1"/>
    <col min="13053" max="13054" width="15.42578125" style="46" customWidth="1"/>
    <col min="13055" max="13055" width="18.7109375" style="46" customWidth="1"/>
    <col min="13056" max="13056" width="18.42578125" style="46" customWidth="1"/>
    <col min="13057" max="13058" width="15.42578125" style="46" customWidth="1"/>
    <col min="13059" max="13059" width="18.140625" style="46" customWidth="1"/>
    <col min="13060" max="13060" width="20.42578125" style="46" customWidth="1"/>
    <col min="13061" max="13061" width="18.140625" style="46" customWidth="1"/>
    <col min="13062" max="13062" width="15.42578125" style="46" customWidth="1"/>
    <col min="13063" max="13063" width="20" style="46" customWidth="1"/>
    <col min="13064" max="13064" width="18.140625" style="46" customWidth="1"/>
    <col min="13065" max="13065" width="15.42578125" style="46" customWidth="1"/>
    <col min="13066" max="13066" width="18.7109375" style="46" customWidth="1"/>
    <col min="13067" max="13067" width="15.42578125" style="46" customWidth="1"/>
    <col min="13068" max="13068" width="17.140625" style="46" customWidth="1"/>
    <col min="13069" max="13069" width="19.28515625" style="46" customWidth="1"/>
    <col min="13070" max="13070" width="17.5703125" style="46" customWidth="1"/>
    <col min="13071" max="13071" width="20.7109375" style="46" customWidth="1"/>
    <col min="13072" max="13072" width="21.42578125" style="46" customWidth="1"/>
    <col min="13073" max="13073" width="21" style="46" customWidth="1"/>
    <col min="13074" max="13074" width="16" style="46" customWidth="1"/>
    <col min="13075" max="13075" width="14.5703125" style="46" customWidth="1"/>
    <col min="13076" max="13076" width="74.5703125" style="46" customWidth="1"/>
    <col min="13077" max="13077" width="101.42578125" style="46" customWidth="1"/>
    <col min="13078" max="13272" width="11.42578125" style="46"/>
    <col min="13273" max="13274" width="21.28515625" style="46" customWidth="1"/>
    <col min="13275" max="13275" width="37.140625" style="46" customWidth="1"/>
    <col min="13276" max="13276" width="49.28515625" style="46" customWidth="1"/>
    <col min="13277" max="13277" width="18.5703125" style="46" customWidth="1"/>
    <col min="13278" max="13278" width="62.28515625" style="46" customWidth="1"/>
    <col min="13279" max="13279" width="21.7109375" style="46" customWidth="1"/>
    <col min="13280" max="13280" width="18.42578125" style="46" customWidth="1"/>
    <col min="13281" max="13281" width="63" style="46" customWidth="1"/>
    <col min="13282" max="13282" width="22.28515625" style="46" customWidth="1"/>
    <col min="13283" max="13283" width="21" style="46" customWidth="1"/>
    <col min="13284" max="13287" width="15.85546875" style="46" customWidth="1"/>
    <col min="13288" max="13288" width="26.140625" style="46" customWidth="1"/>
    <col min="13289" max="13300" width="10.7109375" style="46" customWidth="1"/>
    <col min="13301" max="13308" width="0" style="46" hidden="1" customWidth="1"/>
    <col min="13309" max="13310" width="15.42578125" style="46" customWidth="1"/>
    <col min="13311" max="13311" width="18.7109375" style="46" customWidth="1"/>
    <col min="13312" max="13312" width="18.42578125" style="46" customWidth="1"/>
    <col min="13313" max="13314" width="15.42578125" style="46" customWidth="1"/>
    <col min="13315" max="13315" width="18.140625" style="46" customWidth="1"/>
    <col min="13316" max="13316" width="20.42578125" style="46" customWidth="1"/>
    <col min="13317" max="13317" width="18.140625" style="46" customWidth="1"/>
    <col min="13318" max="13318" width="15.42578125" style="46" customWidth="1"/>
    <col min="13319" max="13319" width="20" style="46" customWidth="1"/>
    <col min="13320" max="13320" width="18.140625" style="46" customWidth="1"/>
    <col min="13321" max="13321" width="15.42578125" style="46" customWidth="1"/>
    <col min="13322" max="13322" width="18.7109375" style="46" customWidth="1"/>
    <col min="13323" max="13323" width="15.42578125" style="46" customWidth="1"/>
    <col min="13324" max="13324" width="17.140625" style="46" customWidth="1"/>
    <col min="13325" max="13325" width="19.28515625" style="46" customWidth="1"/>
    <col min="13326" max="13326" width="17.5703125" style="46" customWidth="1"/>
    <col min="13327" max="13327" width="20.7109375" style="46" customWidth="1"/>
    <col min="13328" max="13328" width="21.42578125" style="46" customWidth="1"/>
    <col min="13329" max="13329" width="21" style="46" customWidth="1"/>
    <col min="13330" max="13330" width="16" style="46" customWidth="1"/>
    <col min="13331" max="13331" width="14.5703125" style="46" customWidth="1"/>
    <col min="13332" max="13332" width="74.5703125" style="46" customWidth="1"/>
    <col min="13333" max="13333" width="101.42578125" style="46" customWidth="1"/>
    <col min="13334" max="13528" width="11.42578125" style="46"/>
    <col min="13529" max="13530" width="21.28515625" style="46" customWidth="1"/>
    <col min="13531" max="13531" width="37.140625" style="46" customWidth="1"/>
    <col min="13532" max="13532" width="49.28515625" style="46" customWidth="1"/>
    <col min="13533" max="13533" width="18.5703125" style="46" customWidth="1"/>
    <col min="13534" max="13534" width="62.28515625" style="46" customWidth="1"/>
    <col min="13535" max="13535" width="21.7109375" style="46" customWidth="1"/>
    <col min="13536" max="13536" width="18.42578125" style="46" customWidth="1"/>
    <col min="13537" max="13537" width="63" style="46" customWidth="1"/>
    <col min="13538" max="13538" width="22.28515625" style="46" customWidth="1"/>
    <col min="13539" max="13539" width="21" style="46" customWidth="1"/>
    <col min="13540" max="13543" width="15.85546875" style="46" customWidth="1"/>
    <col min="13544" max="13544" width="26.140625" style="46" customWidth="1"/>
    <col min="13545" max="13556" width="10.7109375" style="46" customWidth="1"/>
    <col min="13557" max="13564" width="0" style="46" hidden="1" customWidth="1"/>
    <col min="13565" max="13566" width="15.42578125" style="46" customWidth="1"/>
    <col min="13567" max="13567" width="18.7109375" style="46" customWidth="1"/>
    <col min="13568" max="13568" width="18.42578125" style="46" customWidth="1"/>
    <col min="13569" max="13570" width="15.42578125" style="46" customWidth="1"/>
    <col min="13571" max="13571" width="18.140625" style="46" customWidth="1"/>
    <col min="13572" max="13572" width="20.42578125" style="46" customWidth="1"/>
    <col min="13573" max="13573" width="18.140625" style="46" customWidth="1"/>
    <col min="13574" max="13574" width="15.42578125" style="46" customWidth="1"/>
    <col min="13575" max="13575" width="20" style="46" customWidth="1"/>
    <col min="13576" max="13576" width="18.140625" style="46" customWidth="1"/>
    <col min="13577" max="13577" width="15.42578125" style="46" customWidth="1"/>
    <col min="13578" max="13578" width="18.7109375" style="46" customWidth="1"/>
    <col min="13579" max="13579" width="15.42578125" style="46" customWidth="1"/>
    <col min="13580" max="13580" width="17.140625" style="46" customWidth="1"/>
    <col min="13581" max="13581" width="19.28515625" style="46" customWidth="1"/>
    <col min="13582" max="13582" width="17.5703125" style="46" customWidth="1"/>
    <col min="13583" max="13583" width="20.7109375" style="46" customWidth="1"/>
    <col min="13584" max="13584" width="21.42578125" style="46" customWidth="1"/>
    <col min="13585" max="13585" width="21" style="46" customWidth="1"/>
    <col min="13586" max="13586" width="16" style="46" customWidth="1"/>
    <col min="13587" max="13587" width="14.5703125" style="46" customWidth="1"/>
    <col min="13588" max="13588" width="74.5703125" style="46" customWidth="1"/>
    <col min="13589" max="13589" width="101.42578125" style="46" customWidth="1"/>
    <col min="13590" max="13784" width="11.42578125" style="46"/>
    <col min="13785" max="13786" width="21.28515625" style="46" customWidth="1"/>
    <col min="13787" max="13787" width="37.140625" style="46" customWidth="1"/>
    <col min="13788" max="13788" width="49.28515625" style="46" customWidth="1"/>
    <col min="13789" max="13789" width="18.5703125" style="46" customWidth="1"/>
    <col min="13790" max="13790" width="62.28515625" style="46" customWidth="1"/>
    <col min="13791" max="13791" width="21.7109375" style="46" customWidth="1"/>
    <col min="13792" max="13792" width="18.42578125" style="46" customWidth="1"/>
    <col min="13793" max="13793" width="63" style="46" customWidth="1"/>
    <col min="13794" max="13794" width="22.28515625" style="46" customWidth="1"/>
    <col min="13795" max="13795" width="21" style="46" customWidth="1"/>
    <col min="13796" max="13799" width="15.85546875" style="46" customWidth="1"/>
    <col min="13800" max="13800" width="26.140625" style="46" customWidth="1"/>
    <col min="13801" max="13812" width="10.7109375" style="46" customWidth="1"/>
    <col min="13813" max="13820" width="0" style="46" hidden="1" customWidth="1"/>
    <col min="13821" max="13822" width="15.42578125" style="46" customWidth="1"/>
    <col min="13823" max="13823" width="18.7109375" style="46" customWidth="1"/>
    <col min="13824" max="13824" width="18.42578125" style="46" customWidth="1"/>
    <col min="13825" max="13826" width="15.42578125" style="46" customWidth="1"/>
    <col min="13827" max="13827" width="18.140625" style="46" customWidth="1"/>
    <col min="13828" max="13828" width="20.42578125" style="46" customWidth="1"/>
    <col min="13829" max="13829" width="18.140625" style="46" customWidth="1"/>
    <col min="13830" max="13830" width="15.42578125" style="46" customWidth="1"/>
    <col min="13831" max="13831" width="20" style="46" customWidth="1"/>
    <col min="13832" max="13832" width="18.140625" style="46" customWidth="1"/>
    <col min="13833" max="13833" width="15.42578125" style="46" customWidth="1"/>
    <col min="13834" max="13834" width="18.7109375" style="46" customWidth="1"/>
    <col min="13835" max="13835" width="15.42578125" style="46" customWidth="1"/>
    <col min="13836" max="13836" width="17.140625" style="46" customWidth="1"/>
    <col min="13837" max="13837" width="19.28515625" style="46" customWidth="1"/>
    <col min="13838" max="13838" width="17.5703125" style="46" customWidth="1"/>
    <col min="13839" max="13839" width="20.7109375" style="46" customWidth="1"/>
    <col min="13840" max="13840" width="21.42578125" style="46" customWidth="1"/>
    <col min="13841" max="13841" width="21" style="46" customWidth="1"/>
    <col min="13842" max="13842" width="16" style="46" customWidth="1"/>
    <col min="13843" max="13843" width="14.5703125" style="46" customWidth="1"/>
    <col min="13844" max="13844" width="74.5703125" style="46" customWidth="1"/>
    <col min="13845" max="13845" width="101.42578125" style="46" customWidth="1"/>
    <col min="13846" max="14040" width="11.42578125" style="46"/>
    <col min="14041" max="14042" width="21.28515625" style="46" customWidth="1"/>
    <col min="14043" max="14043" width="37.140625" style="46" customWidth="1"/>
    <col min="14044" max="14044" width="49.28515625" style="46" customWidth="1"/>
    <col min="14045" max="14045" width="18.5703125" style="46" customWidth="1"/>
    <col min="14046" max="14046" width="62.28515625" style="46" customWidth="1"/>
    <col min="14047" max="14047" width="21.7109375" style="46" customWidth="1"/>
    <col min="14048" max="14048" width="18.42578125" style="46" customWidth="1"/>
    <col min="14049" max="14049" width="63" style="46" customWidth="1"/>
    <col min="14050" max="14050" width="22.28515625" style="46" customWidth="1"/>
    <col min="14051" max="14051" width="21" style="46" customWidth="1"/>
    <col min="14052" max="14055" width="15.85546875" style="46" customWidth="1"/>
    <col min="14056" max="14056" width="26.140625" style="46" customWidth="1"/>
    <col min="14057" max="14068" width="10.7109375" style="46" customWidth="1"/>
    <col min="14069" max="14076" width="0" style="46" hidden="1" customWidth="1"/>
    <col min="14077" max="14078" width="15.42578125" style="46" customWidth="1"/>
    <col min="14079" max="14079" width="18.7109375" style="46" customWidth="1"/>
    <col min="14080" max="14080" width="18.42578125" style="46" customWidth="1"/>
    <col min="14081" max="14082" width="15.42578125" style="46" customWidth="1"/>
    <col min="14083" max="14083" width="18.140625" style="46" customWidth="1"/>
    <col min="14084" max="14084" width="20.42578125" style="46" customWidth="1"/>
    <col min="14085" max="14085" width="18.140625" style="46" customWidth="1"/>
    <col min="14086" max="14086" width="15.42578125" style="46" customWidth="1"/>
    <col min="14087" max="14087" width="20" style="46" customWidth="1"/>
    <col min="14088" max="14088" width="18.140625" style="46" customWidth="1"/>
    <col min="14089" max="14089" width="15.42578125" style="46" customWidth="1"/>
    <col min="14090" max="14090" width="18.7109375" style="46" customWidth="1"/>
    <col min="14091" max="14091" width="15.42578125" style="46" customWidth="1"/>
    <col min="14092" max="14092" width="17.140625" style="46" customWidth="1"/>
    <col min="14093" max="14093" width="19.28515625" style="46" customWidth="1"/>
    <col min="14094" max="14094" width="17.5703125" style="46" customWidth="1"/>
    <col min="14095" max="14095" width="20.7109375" style="46" customWidth="1"/>
    <col min="14096" max="14096" width="21.42578125" style="46" customWidth="1"/>
    <col min="14097" max="14097" width="21" style="46" customWidth="1"/>
    <col min="14098" max="14098" width="16" style="46" customWidth="1"/>
    <col min="14099" max="14099" width="14.5703125" style="46" customWidth="1"/>
    <col min="14100" max="14100" width="74.5703125" style="46" customWidth="1"/>
    <col min="14101" max="14101" width="101.42578125" style="46" customWidth="1"/>
    <col min="14102" max="14296" width="11.42578125" style="46"/>
    <col min="14297" max="14298" width="21.28515625" style="46" customWidth="1"/>
    <col min="14299" max="14299" width="37.140625" style="46" customWidth="1"/>
    <col min="14300" max="14300" width="49.28515625" style="46" customWidth="1"/>
    <col min="14301" max="14301" width="18.5703125" style="46" customWidth="1"/>
    <col min="14302" max="14302" width="62.28515625" style="46" customWidth="1"/>
    <col min="14303" max="14303" width="21.7109375" style="46" customWidth="1"/>
    <col min="14304" max="14304" width="18.42578125" style="46" customWidth="1"/>
    <col min="14305" max="14305" width="63" style="46" customWidth="1"/>
    <col min="14306" max="14306" width="22.28515625" style="46" customWidth="1"/>
    <col min="14307" max="14307" width="21" style="46" customWidth="1"/>
    <col min="14308" max="14311" width="15.85546875" style="46" customWidth="1"/>
    <col min="14312" max="14312" width="26.140625" style="46" customWidth="1"/>
    <col min="14313" max="14324" width="10.7109375" style="46" customWidth="1"/>
    <col min="14325" max="14332" width="0" style="46" hidden="1" customWidth="1"/>
    <col min="14333" max="14334" width="15.42578125" style="46" customWidth="1"/>
    <col min="14335" max="14335" width="18.7109375" style="46" customWidth="1"/>
    <col min="14336" max="14336" width="18.42578125" style="46" customWidth="1"/>
    <col min="14337" max="14338" width="15.42578125" style="46" customWidth="1"/>
    <col min="14339" max="14339" width="18.140625" style="46" customWidth="1"/>
    <col min="14340" max="14340" width="20.42578125" style="46" customWidth="1"/>
    <col min="14341" max="14341" width="18.140625" style="46" customWidth="1"/>
    <col min="14342" max="14342" width="15.42578125" style="46" customWidth="1"/>
    <col min="14343" max="14343" width="20" style="46" customWidth="1"/>
    <col min="14344" max="14344" width="18.140625" style="46" customWidth="1"/>
    <col min="14345" max="14345" width="15.42578125" style="46" customWidth="1"/>
    <col min="14346" max="14346" width="18.7109375" style="46" customWidth="1"/>
    <col min="14347" max="14347" width="15.42578125" style="46" customWidth="1"/>
    <col min="14348" max="14348" width="17.140625" style="46" customWidth="1"/>
    <col min="14349" max="14349" width="19.28515625" style="46" customWidth="1"/>
    <col min="14350" max="14350" width="17.5703125" style="46" customWidth="1"/>
    <col min="14351" max="14351" width="20.7109375" style="46" customWidth="1"/>
    <col min="14352" max="14352" width="21.42578125" style="46" customWidth="1"/>
    <col min="14353" max="14353" width="21" style="46" customWidth="1"/>
    <col min="14354" max="14354" width="16" style="46" customWidth="1"/>
    <col min="14355" max="14355" width="14.5703125" style="46" customWidth="1"/>
    <col min="14356" max="14356" width="74.5703125" style="46" customWidth="1"/>
    <col min="14357" max="14357" width="101.42578125" style="46" customWidth="1"/>
    <col min="14358" max="14552" width="11.42578125" style="46"/>
    <col min="14553" max="14554" width="21.28515625" style="46" customWidth="1"/>
    <col min="14555" max="14555" width="37.140625" style="46" customWidth="1"/>
    <col min="14556" max="14556" width="49.28515625" style="46" customWidth="1"/>
    <col min="14557" max="14557" width="18.5703125" style="46" customWidth="1"/>
    <col min="14558" max="14558" width="62.28515625" style="46" customWidth="1"/>
    <col min="14559" max="14559" width="21.7109375" style="46" customWidth="1"/>
    <col min="14560" max="14560" width="18.42578125" style="46" customWidth="1"/>
    <col min="14561" max="14561" width="63" style="46" customWidth="1"/>
    <col min="14562" max="14562" width="22.28515625" style="46" customWidth="1"/>
    <col min="14563" max="14563" width="21" style="46" customWidth="1"/>
    <col min="14564" max="14567" width="15.85546875" style="46" customWidth="1"/>
    <col min="14568" max="14568" width="26.140625" style="46" customWidth="1"/>
    <col min="14569" max="14580" width="10.7109375" style="46" customWidth="1"/>
    <col min="14581" max="14588" width="0" style="46" hidden="1" customWidth="1"/>
    <col min="14589" max="14590" width="15.42578125" style="46" customWidth="1"/>
    <col min="14591" max="14591" width="18.7109375" style="46" customWidth="1"/>
    <col min="14592" max="14592" width="18.42578125" style="46" customWidth="1"/>
    <col min="14593" max="14594" width="15.42578125" style="46" customWidth="1"/>
    <col min="14595" max="14595" width="18.140625" style="46" customWidth="1"/>
    <col min="14596" max="14596" width="20.42578125" style="46" customWidth="1"/>
    <col min="14597" max="14597" width="18.140625" style="46" customWidth="1"/>
    <col min="14598" max="14598" width="15.42578125" style="46" customWidth="1"/>
    <col min="14599" max="14599" width="20" style="46" customWidth="1"/>
    <col min="14600" max="14600" width="18.140625" style="46" customWidth="1"/>
    <col min="14601" max="14601" width="15.42578125" style="46" customWidth="1"/>
    <col min="14602" max="14602" width="18.7109375" style="46" customWidth="1"/>
    <col min="14603" max="14603" width="15.42578125" style="46" customWidth="1"/>
    <col min="14604" max="14604" width="17.140625" style="46" customWidth="1"/>
    <col min="14605" max="14605" width="19.28515625" style="46" customWidth="1"/>
    <col min="14606" max="14606" width="17.5703125" style="46" customWidth="1"/>
    <col min="14607" max="14607" width="20.7109375" style="46" customWidth="1"/>
    <col min="14608" max="14608" width="21.42578125" style="46" customWidth="1"/>
    <col min="14609" max="14609" width="21" style="46" customWidth="1"/>
    <col min="14610" max="14610" width="16" style="46" customWidth="1"/>
    <col min="14611" max="14611" width="14.5703125" style="46" customWidth="1"/>
    <col min="14612" max="14612" width="74.5703125" style="46" customWidth="1"/>
    <col min="14613" max="14613" width="101.42578125" style="46" customWidth="1"/>
    <col min="14614" max="14808" width="11.42578125" style="46"/>
    <col min="14809" max="14810" width="21.28515625" style="46" customWidth="1"/>
    <col min="14811" max="14811" width="37.140625" style="46" customWidth="1"/>
    <col min="14812" max="14812" width="49.28515625" style="46" customWidth="1"/>
    <col min="14813" max="14813" width="18.5703125" style="46" customWidth="1"/>
    <col min="14814" max="14814" width="62.28515625" style="46" customWidth="1"/>
    <col min="14815" max="14815" width="21.7109375" style="46" customWidth="1"/>
    <col min="14816" max="14816" width="18.42578125" style="46" customWidth="1"/>
    <col min="14817" max="14817" width="63" style="46" customWidth="1"/>
    <col min="14818" max="14818" width="22.28515625" style="46" customWidth="1"/>
    <col min="14819" max="14819" width="21" style="46" customWidth="1"/>
    <col min="14820" max="14823" width="15.85546875" style="46" customWidth="1"/>
    <col min="14824" max="14824" width="26.140625" style="46" customWidth="1"/>
    <col min="14825" max="14836" width="10.7109375" style="46" customWidth="1"/>
    <col min="14837" max="14844" width="0" style="46" hidden="1" customWidth="1"/>
    <col min="14845" max="14846" width="15.42578125" style="46" customWidth="1"/>
    <col min="14847" max="14847" width="18.7109375" style="46" customWidth="1"/>
    <col min="14848" max="14848" width="18.42578125" style="46" customWidth="1"/>
    <col min="14849" max="14850" width="15.42578125" style="46" customWidth="1"/>
    <col min="14851" max="14851" width="18.140625" style="46" customWidth="1"/>
    <col min="14852" max="14852" width="20.42578125" style="46" customWidth="1"/>
    <col min="14853" max="14853" width="18.140625" style="46" customWidth="1"/>
    <col min="14854" max="14854" width="15.42578125" style="46" customWidth="1"/>
    <col min="14855" max="14855" width="20" style="46" customWidth="1"/>
    <col min="14856" max="14856" width="18.140625" style="46" customWidth="1"/>
    <col min="14857" max="14857" width="15.42578125" style="46" customWidth="1"/>
    <col min="14858" max="14858" width="18.7109375" style="46" customWidth="1"/>
    <col min="14859" max="14859" width="15.42578125" style="46" customWidth="1"/>
    <col min="14860" max="14860" width="17.140625" style="46" customWidth="1"/>
    <col min="14861" max="14861" width="19.28515625" style="46" customWidth="1"/>
    <col min="14862" max="14862" width="17.5703125" style="46" customWidth="1"/>
    <col min="14863" max="14863" width="20.7109375" style="46" customWidth="1"/>
    <col min="14864" max="14864" width="21.42578125" style="46" customWidth="1"/>
    <col min="14865" max="14865" width="21" style="46" customWidth="1"/>
    <col min="14866" max="14866" width="16" style="46" customWidth="1"/>
    <col min="14867" max="14867" width="14.5703125" style="46" customWidth="1"/>
    <col min="14868" max="14868" width="74.5703125" style="46" customWidth="1"/>
    <col min="14869" max="14869" width="101.42578125" style="46" customWidth="1"/>
    <col min="14870" max="15064" width="11.42578125" style="46"/>
    <col min="15065" max="15066" width="21.28515625" style="46" customWidth="1"/>
    <col min="15067" max="15067" width="37.140625" style="46" customWidth="1"/>
    <col min="15068" max="15068" width="49.28515625" style="46" customWidth="1"/>
    <col min="15069" max="15069" width="18.5703125" style="46" customWidth="1"/>
    <col min="15070" max="15070" width="62.28515625" style="46" customWidth="1"/>
    <col min="15071" max="15071" width="21.7109375" style="46" customWidth="1"/>
    <col min="15072" max="15072" width="18.42578125" style="46" customWidth="1"/>
    <col min="15073" max="15073" width="63" style="46" customWidth="1"/>
    <col min="15074" max="15074" width="22.28515625" style="46" customWidth="1"/>
    <col min="15075" max="15075" width="21" style="46" customWidth="1"/>
    <col min="15076" max="15079" width="15.85546875" style="46" customWidth="1"/>
    <col min="15080" max="15080" width="26.140625" style="46" customWidth="1"/>
    <col min="15081" max="15092" width="10.7109375" style="46" customWidth="1"/>
    <col min="15093" max="15100" width="0" style="46" hidden="1" customWidth="1"/>
    <col min="15101" max="15102" width="15.42578125" style="46" customWidth="1"/>
    <col min="15103" max="15103" width="18.7109375" style="46" customWidth="1"/>
    <col min="15104" max="15104" width="18.42578125" style="46" customWidth="1"/>
    <col min="15105" max="15106" width="15.42578125" style="46" customWidth="1"/>
    <col min="15107" max="15107" width="18.140625" style="46" customWidth="1"/>
    <col min="15108" max="15108" width="20.42578125" style="46" customWidth="1"/>
    <col min="15109" max="15109" width="18.140625" style="46" customWidth="1"/>
    <col min="15110" max="15110" width="15.42578125" style="46" customWidth="1"/>
    <col min="15111" max="15111" width="20" style="46" customWidth="1"/>
    <col min="15112" max="15112" width="18.140625" style="46" customWidth="1"/>
    <col min="15113" max="15113" width="15.42578125" style="46" customWidth="1"/>
    <col min="15114" max="15114" width="18.7109375" style="46" customWidth="1"/>
    <col min="15115" max="15115" width="15.42578125" style="46" customWidth="1"/>
    <col min="15116" max="15116" width="17.140625" style="46" customWidth="1"/>
    <col min="15117" max="15117" width="19.28515625" style="46" customWidth="1"/>
    <col min="15118" max="15118" width="17.5703125" style="46" customWidth="1"/>
    <col min="15119" max="15119" width="20.7109375" style="46" customWidth="1"/>
    <col min="15120" max="15120" width="21.42578125" style="46" customWidth="1"/>
    <col min="15121" max="15121" width="21" style="46" customWidth="1"/>
    <col min="15122" max="15122" width="16" style="46" customWidth="1"/>
    <col min="15123" max="15123" width="14.5703125" style="46" customWidth="1"/>
    <col min="15124" max="15124" width="74.5703125" style="46" customWidth="1"/>
    <col min="15125" max="15125" width="101.42578125" style="46" customWidth="1"/>
    <col min="15126" max="15320" width="11.42578125" style="46"/>
    <col min="15321" max="15322" width="21.28515625" style="46" customWidth="1"/>
    <col min="15323" max="15323" width="37.140625" style="46" customWidth="1"/>
    <col min="15324" max="15324" width="49.28515625" style="46" customWidth="1"/>
    <col min="15325" max="15325" width="18.5703125" style="46" customWidth="1"/>
    <col min="15326" max="15326" width="62.28515625" style="46" customWidth="1"/>
    <col min="15327" max="15327" width="21.7109375" style="46" customWidth="1"/>
    <col min="15328" max="15328" width="18.42578125" style="46" customWidth="1"/>
    <col min="15329" max="15329" width="63" style="46" customWidth="1"/>
    <col min="15330" max="15330" width="22.28515625" style="46" customWidth="1"/>
    <col min="15331" max="15331" width="21" style="46" customWidth="1"/>
    <col min="15332" max="15335" width="15.85546875" style="46" customWidth="1"/>
    <col min="15336" max="15336" width="26.140625" style="46" customWidth="1"/>
    <col min="15337" max="15348" width="10.7109375" style="46" customWidth="1"/>
    <col min="15349" max="15356" width="0" style="46" hidden="1" customWidth="1"/>
    <col min="15357" max="15358" width="15.42578125" style="46" customWidth="1"/>
    <col min="15359" max="15359" width="18.7109375" style="46" customWidth="1"/>
    <col min="15360" max="15360" width="18.42578125" style="46" customWidth="1"/>
    <col min="15361" max="15362" width="15.42578125" style="46" customWidth="1"/>
    <col min="15363" max="15363" width="18.140625" style="46" customWidth="1"/>
    <col min="15364" max="15364" width="20.42578125" style="46" customWidth="1"/>
    <col min="15365" max="15365" width="18.140625" style="46" customWidth="1"/>
    <col min="15366" max="15366" width="15.42578125" style="46" customWidth="1"/>
    <col min="15367" max="15367" width="20" style="46" customWidth="1"/>
    <col min="15368" max="15368" width="18.140625" style="46" customWidth="1"/>
    <col min="15369" max="15369" width="15.42578125" style="46" customWidth="1"/>
    <col min="15370" max="15370" width="18.7109375" style="46" customWidth="1"/>
    <col min="15371" max="15371" width="15.42578125" style="46" customWidth="1"/>
    <col min="15372" max="15372" width="17.140625" style="46" customWidth="1"/>
    <col min="15373" max="15373" width="19.28515625" style="46" customWidth="1"/>
    <col min="15374" max="15374" width="17.5703125" style="46" customWidth="1"/>
    <col min="15375" max="15375" width="20.7109375" style="46" customWidth="1"/>
    <col min="15376" max="15376" width="21.42578125" style="46" customWidth="1"/>
    <col min="15377" max="15377" width="21" style="46" customWidth="1"/>
    <col min="15378" max="15378" width="16" style="46" customWidth="1"/>
    <col min="15379" max="15379" width="14.5703125" style="46" customWidth="1"/>
    <col min="15380" max="15380" width="74.5703125" style="46" customWidth="1"/>
    <col min="15381" max="15381" width="101.42578125" style="46" customWidth="1"/>
    <col min="15382" max="15576" width="11.42578125" style="46"/>
    <col min="15577" max="15578" width="21.28515625" style="46" customWidth="1"/>
    <col min="15579" max="15579" width="37.140625" style="46" customWidth="1"/>
    <col min="15580" max="15580" width="49.28515625" style="46" customWidth="1"/>
    <col min="15581" max="15581" width="18.5703125" style="46" customWidth="1"/>
    <col min="15582" max="15582" width="62.28515625" style="46" customWidth="1"/>
    <col min="15583" max="15583" width="21.7109375" style="46" customWidth="1"/>
    <col min="15584" max="15584" width="18.42578125" style="46" customWidth="1"/>
    <col min="15585" max="15585" width="63" style="46" customWidth="1"/>
    <col min="15586" max="15586" width="22.28515625" style="46" customWidth="1"/>
    <col min="15587" max="15587" width="21" style="46" customWidth="1"/>
    <col min="15588" max="15591" width="15.85546875" style="46" customWidth="1"/>
    <col min="15592" max="15592" width="26.140625" style="46" customWidth="1"/>
    <col min="15593" max="15604" width="10.7109375" style="46" customWidth="1"/>
    <col min="15605" max="15612" width="0" style="46" hidden="1" customWidth="1"/>
    <col min="15613" max="15614" width="15.42578125" style="46" customWidth="1"/>
    <col min="15615" max="15615" width="18.7109375" style="46" customWidth="1"/>
    <col min="15616" max="15616" width="18.42578125" style="46" customWidth="1"/>
    <col min="15617" max="15618" width="15.42578125" style="46" customWidth="1"/>
    <col min="15619" max="15619" width="18.140625" style="46" customWidth="1"/>
    <col min="15620" max="15620" width="20.42578125" style="46" customWidth="1"/>
    <col min="15621" max="15621" width="18.140625" style="46" customWidth="1"/>
    <col min="15622" max="15622" width="15.42578125" style="46" customWidth="1"/>
    <col min="15623" max="15623" width="20" style="46" customWidth="1"/>
    <col min="15624" max="15624" width="18.140625" style="46" customWidth="1"/>
    <col min="15625" max="15625" width="15.42578125" style="46" customWidth="1"/>
    <col min="15626" max="15626" width="18.7109375" style="46" customWidth="1"/>
    <col min="15627" max="15627" width="15.42578125" style="46" customWidth="1"/>
    <col min="15628" max="15628" width="17.140625" style="46" customWidth="1"/>
    <col min="15629" max="15629" width="19.28515625" style="46" customWidth="1"/>
    <col min="15630" max="15630" width="17.5703125" style="46" customWidth="1"/>
    <col min="15631" max="15631" width="20.7109375" style="46" customWidth="1"/>
    <col min="15632" max="15632" width="21.42578125" style="46" customWidth="1"/>
    <col min="15633" max="15633" width="21" style="46" customWidth="1"/>
    <col min="15634" max="15634" width="16" style="46" customWidth="1"/>
    <col min="15635" max="15635" width="14.5703125" style="46" customWidth="1"/>
    <col min="15636" max="15636" width="74.5703125" style="46" customWidth="1"/>
    <col min="15637" max="15637" width="101.42578125" style="46" customWidth="1"/>
    <col min="15638" max="15832" width="11.42578125" style="46"/>
    <col min="15833" max="15834" width="21.28515625" style="46" customWidth="1"/>
    <col min="15835" max="15835" width="37.140625" style="46" customWidth="1"/>
    <col min="15836" max="15836" width="49.28515625" style="46" customWidth="1"/>
    <col min="15837" max="15837" width="18.5703125" style="46" customWidth="1"/>
    <col min="15838" max="15838" width="62.28515625" style="46" customWidth="1"/>
    <col min="15839" max="15839" width="21.7109375" style="46" customWidth="1"/>
    <col min="15840" max="15840" width="18.42578125" style="46" customWidth="1"/>
    <col min="15841" max="15841" width="63" style="46" customWidth="1"/>
    <col min="15842" max="15842" width="22.28515625" style="46" customWidth="1"/>
    <col min="15843" max="15843" width="21" style="46" customWidth="1"/>
    <col min="15844" max="15847" width="15.85546875" style="46" customWidth="1"/>
    <col min="15848" max="15848" width="26.140625" style="46" customWidth="1"/>
    <col min="15849" max="15860" width="10.7109375" style="46" customWidth="1"/>
    <col min="15861" max="15868" width="0" style="46" hidden="1" customWidth="1"/>
    <col min="15869" max="15870" width="15.42578125" style="46" customWidth="1"/>
    <col min="15871" max="15871" width="18.7109375" style="46" customWidth="1"/>
    <col min="15872" max="15872" width="18.42578125" style="46" customWidth="1"/>
    <col min="15873" max="15874" width="15.42578125" style="46" customWidth="1"/>
    <col min="15875" max="15875" width="18.140625" style="46" customWidth="1"/>
    <col min="15876" max="15876" width="20.42578125" style="46" customWidth="1"/>
    <col min="15877" max="15877" width="18.140625" style="46" customWidth="1"/>
    <col min="15878" max="15878" width="15.42578125" style="46" customWidth="1"/>
    <col min="15879" max="15879" width="20" style="46" customWidth="1"/>
    <col min="15880" max="15880" width="18.140625" style="46" customWidth="1"/>
    <col min="15881" max="15881" width="15.42578125" style="46" customWidth="1"/>
    <col min="15882" max="15882" width="18.7109375" style="46" customWidth="1"/>
    <col min="15883" max="15883" width="15.42578125" style="46" customWidth="1"/>
    <col min="15884" max="15884" width="17.140625" style="46" customWidth="1"/>
    <col min="15885" max="15885" width="19.28515625" style="46" customWidth="1"/>
    <col min="15886" max="15886" width="17.5703125" style="46" customWidth="1"/>
    <col min="15887" max="15887" width="20.7109375" style="46" customWidth="1"/>
    <col min="15888" max="15888" width="21.42578125" style="46" customWidth="1"/>
    <col min="15889" max="15889" width="21" style="46" customWidth="1"/>
    <col min="15890" max="15890" width="16" style="46" customWidth="1"/>
    <col min="15891" max="15891" width="14.5703125" style="46" customWidth="1"/>
    <col min="15892" max="15892" width="74.5703125" style="46" customWidth="1"/>
    <col min="15893" max="15893" width="101.42578125" style="46" customWidth="1"/>
    <col min="15894" max="16088" width="11.42578125" style="46"/>
    <col min="16089" max="16090" width="21.28515625" style="46" customWidth="1"/>
    <col min="16091" max="16091" width="37.140625" style="46" customWidth="1"/>
    <col min="16092" max="16092" width="49.28515625" style="46" customWidth="1"/>
    <col min="16093" max="16093" width="18.5703125" style="46" customWidth="1"/>
    <col min="16094" max="16094" width="62.28515625" style="46" customWidth="1"/>
    <col min="16095" max="16095" width="21.7109375" style="46" customWidth="1"/>
    <col min="16096" max="16096" width="18.42578125" style="46" customWidth="1"/>
    <col min="16097" max="16097" width="63" style="46" customWidth="1"/>
    <col min="16098" max="16098" width="22.28515625" style="46" customWidth="1"/>
    <col min="16099" max="16099" width="21" style="46" customWidth="1"/>
    <col min="16100" max="16103" width="15.85546875" style="46" customWidth="1"/>
    <col min="16104" max="16104" width="26.140625" style="46" customWidth="1"/>
    <col min="16105" max="16116" width="10.7109375" style="46" customWidth="1"/>
    <col min="16117" max="16124" width="0" style="46" hidden="1" customWidth="1"/>
    <col min="16125" max="16126" width="15.42578125" style="46" customWidth="1"/>
    <col min="16127" max="16127" width="18.7109375" style="46" customWidth="1"/>
    <col min="16128" max="16128" width="18.42578125" style="46" customWidth="1"/>
    <col min="16129" max="16130" width="15.42578125" style="46" customWidth="1"/>
    <col min="16131" max="16131" width="18.140625" style="46" customWidth="1"/>
    <col min="16132" max="16132" width="20.42578125" style="46" customWidth="1"/>
    <col min="16133" max="16133" width="18.140625" style="46" customWidth="1"/>
    <col min="16134" max="16134" width="15.42578125" style="46" customWidth="1"/>
    <col min="16135" max="16135" width="20" style="46" customWidth="1"/>
    <col min="16136" max="16136" width="18.140625" style="46" customWidth="1"/>
    <col min="16137" max="16137" width="15.42578125" style="46" customWidth="1"/>
    <col min="16138" max="16138" width="18.7109375" style="46" customWidth="1"/>
    <col min="16139" max="16139" width="15.42578125" style="46" customWidth="1"/>
    <col min="16140" max="16140" width="17.140625" style="46" customWidth="1"/>
    <col min="16141" max="16141" width="19.28515625" style="46" customWidth="1"/>
    <col min="16142" max="16142" width="17.5703125" style="46" customWidth="1"/>
    <col min="16143" max="16143" width="20.7109375" style="46" customWidth="1"/>
    <col min="16144" max="16144" width="21.42578125" style="46" customWidth="1"/>
    <col min="16145" max="16145" width="21" style="46" customWidth="1"/>
    <col min="16146" max="16146" width="16" style="46" customWidth="1"/>
    <col min="16147" max="16147" width="14.5703125" style="46" customWidth="1"/>
    <col min="16148" max="16148" width="74.5703125" style="46" customWidth="1"/>
    <col min="16149" max="16149" width="101.42578125" style="46" customWidth="1"/>
    <col min="16150" max="16384" width="11.42578125" style="46"/>
  </cols>
  <sheetData>
    <row r="1" spans="1:42" ht="69.75" customHeight="1">
      <c r="B1" s="55"/>
      <c r="C1" s="55" t="s">
        <v>143</v>
      </c>
      <c r="D1" s="59"/>
      <c r="E1" s="59"/>
      <c r="F1" s="59"/>
      <c r="G1" s="59"/>
      <c r="H1" s="59"/>
      <c r="I1" s="59"/>
      <c r="J1" s="59"/>
      <c r="K1" s="59"/>
      <c r="L1" s="59"/>
      <c r="M1" s="59"/>
      <c r="N1" s="59"/>
      <c r="O1" s="59"/>
      <c r="P1" s="59"/>
      <c r="Q1" s="59"/>
      <c r="R1" s="59"/>
      <c r="S1" s="84"/>
      <c r="T1" s="59"/>
      <c r="U1" s="59"/>
    </row>
    <row r="2" spans="1:42" ht="69.75" customHeight="1">
      <c r="B2" s="55"/>
      <c r="C2" s="55" t="s">
        <v>144</v>
      </c>
      <c r="D2" s="55"/>
      <c r="E2" s="55"/>
      <c r="F2" s="55"/>
      <c r="G2" s="55"/>
      <c r="H2" s="55"/>
      <c r="I2" s="55"/>
      <c r="J2" s="55"/>
      <c r="K2" s="55"/>
      <c r="L2" s="55"/>
      <c r="M2" s="55"/>
      <c r="N2" s="55"/>
      <c r="O2" s="55"/>
      <c r="P2" s="55"/>
      <c r="Q2" s="55"/>
      <c r="R2" s="55"/>
      <c r="S2" s="84"/>
      <c r="T2" s="55"/>
      <c r="U2" s="55"/>
    </row>
    <row r="3" spans="1:42" ht="18.75" customHeight="1">
      <c r="A3" s="725"/>
      <c r="B3" s="725"/>
      <c r="C3" s="725"/>
      <c r="D3" s="725"/>
      <c r="E3" s="725"/>
      <c r="F3" s="725"/>
      <c r="G3" s="725"/>
      <c r="H3" s="725"/>
      <c r="I3" s="725"/>
      <c r="J3" s="725"/>
      <c r="K3" s="725"/>
      <c r="L3" s="725"/>
      <c r="M3" s="725"/>
      <c r="N3" s="725"/>
      <c r="O3" s="725"/>
      <c r="P3" s="725"/>
      <c r="Q3" s="725"/>
      <c r="R3" s="725"/>
      <c r="S3" s="725"/>
      <c r="T3" s="725"/>
      <c r="U3" s="725"/>
    </row>
    <row r="4" spans="1:42" ht="114.75" customHeight="1">
      <c r="B4" s="60"/>
      <c r="C4" s="60" t="s">
        <v>624</v>
      </c>
      <c r="D4" s="60"/>
      <c r="E4" s="60"/>
      <c r="F4" s="60"/>
      <c r="G4" s="60"/>
      <c r="H4" s="60"/>
      <c r="I4" s="60"/>
      <c r="J4" s="60"/>
      <c r="K4" s="60"/>
      <c r="L4" s="60"/>
      <c r="M4" s="60"/>
      <c r="N4" s="60"/>
      <c r="O4" s="60"/>
      <c r="P4" s="60"/>
      <c r="Q4" s="60"/>
      <c r="R4" s="60"/>
      <c r="S4" s="85"/>
      <c r="T4" s="60"/>
      <c r="U4" s="60"/>
    </row>
    <row r="5" spans="1:42" ht="57.75" customHeight="1">
      <c r="A5" s="726"/>
      <c r="B5" s="727"/>
      <c r="C5" s="727"/>
      <c r="D5" s="727"/>
      <c r="E5" s="727"/>
      <c r="F5" s="727"/>
      <c r="G5" s="727"/>
      <c r="H5" s="727"/>
      <c r="I5" s="727"/>
      <c r="J5" s="727"/>
      <c r="K5" s="727"/>
      <c r="L5" s="727"/>
      <c r="M5" s="727"/>
      <c r="N5" s="727"/>
      <c r="O5" s="727"/>
      <c r="P5" s="727"/>
      <c r="Q5" s="727"/>
      <c r="R5" s="727"/>
      <c r="S5" s="727"/>
      <c r="T5" s="727"/>
      <c r="U5" s="727"/>
    </row>
    <row r="6" spans="1:42" ht="139.5" customHeight="1">
      <c r="A6" s="740" t="s">
        <v>635</v>
      </c>
      <c r="B6" s="740"/>
      <c r="C6" s="742" t="s">
        <v>42</v>
      </c>
      <c r="D6" s="742"/>
      <c r="E6" s="742"/>
      <c r="F6" s="742"/>
      <c r="G6" s="742"/>
      <c r="H6" s="742"/>
      <c r="I6" s="742"/>
      <c r="J6" s="742"/>
      <c r="K6" s="742"/>
      <c r="L6" s="742"/>
      <c r="M6" s="742"/>
      <c r="N6" s="742"/>
      <c r="O6" s="742"/>
      <c r="P6" s="742"/>
      <c r="Q6" s="742"/>
      <c r="R6" s="742"/>
      <c r="S6" s="742"/>
      <c r="T6" s="742"/>
      <c r="U6" s="742"/>
    </row>
    <row r="7" spans="1:42" ht="54.75" customHeight="1">
      <c r="A7" s="66"/>
      <c r="B7" s="66"/>
      <c r="C7" s="67"/>
      <c r="D7" s="25"/>
      <c r="E7" s="25"/>
      <c r="F7" s="58"/>
      <c r="G7" s="58"/>
      <c r="H7" s="58"/>
      <c r="I7" s="1"/>
      <c r="J7" s="1"/>
      <c r="K7" s="1"/>
      <c r="L7" s="1"/>
      <c r="M7" s="1"/>
      <c r="N7" s="1"/>
      <c r="O7" s="1"/>
      <c r="P7" s="1"/>
      <c r="Q7" s="1"/>
      <c r="R7" s="1"/>
      <c r="S7" s="1"/>
      <c r="T7" s="1"/>
      <c r="U7" s="1"/>
    </row>
    <row r="8" spans="1:42" s="45" customFormat="1" ht="351" customHeight="1">
      <c r="A8" s="741" t="s">
        <v>628</v>
      </c>
      <c r="B8" s="741"/>
      <c r="C8" s="743" t="s">
        <v>646</v>
      </c>
      <c r="D8" s="744"/>
      <c r="E8" s="744"/>
      <c r="F8" s="744"/>
      <c r="G8" s="744"/>
      <c r="H8" s="744"/>
      <c r="I8" s="744"/>
      <c r="J8" s="744"/>
      <c r="K8" s="744"/>
      <c r="L8" s="744"/>
      <c r="M8" s="744"/>
      <c r="N8" s="744"/>
      <c r="O8" s="744"/>
      <c r="P8" s="744"/>
      <c r="Q8" s="744"/>
      <c r="R8" s="744"/>
      <c r="S8" s="744"/>
      <c r="T8" s="744"/>
      <c r="U8" s="744"/>
      <c r="V8" s="744"/>
      <c r="W8" s="744"/>
      <c r="X8" s="744"/>
      <c r="Y8" s="745"/>
    </row>
    <row r="9" spans="1:42" s="45" customFormat="1" ht="351" customHeight="1">
      <c r="A9" s="153"/>
      <c r="B9" s="153"/>
      <c r="C9" s="797" t="s">
        <v>647</v>
      </c>
      <c r="D9" s="798"/>
      <c r="E9" s="798"/>
      <c r="F9" s="798"/>
      <c r="G9" s="798"/>
      <c r="H9" s="798"/>
      <c r="I9" s="798"/>
      <c r="J9" s="798"/>
      <c r="K9" s="798"/>
      <c r="L9" s="798"/>
      <c r="M9" s="798"/>
      <c r="N9" s="798"/>
      <c r="O9" s="798"/>
      <c r="P9" s="798"/>
      <c r="Q9" s="798"/>
      <c r="R9" s="798"/>
      <c r="S9" s="798"/>
      <c r="T9" s="798"/>
      <c r="U9" s="798"/>
      <c r="V9" s="798"/>
      <c r="W9" s="798"/>
      <c r="X9" s="798"/>
      <c r="Y9" s="799"/>
    </row>
    <row r="10" spans="1:42" s="45" customFormat="1" ht="351" customHeight="1">
      <c r="A10" s="153"/>
      <c r="B10" s="153"/>
      <c r="C10" s="800" t="s">
        <v>648</v>
      </c>
      <c r="D10" s="801"/>
      <c r="E10" s="801"/>
      <c r="F10" s="801"/>
      <c r="G10" s="801"/>
      <c r="H10" s="801"/>
      <c r="I10" s="801"/>
      <c r="J10" s="801"/>
      <c r="K10" s="801"/>
      <c r="L10" s="801"/>
      <c r="M10" s="801"/>
      <c r="N10" s="801"/>
      <c r="O10" s="801"/>
      <c r="P10" s="801"/>
      <c r="Q10" s="801"/>
      <c r="R10" s="801"/>
      <c r="S10" s="801"/>
      <c r="T10" s="801"/>
      <c r="U10" s="801"/>
      <c r="V10" s="801"/>
      <c r="W10" s="801"/>
      <c r="X10" s="801"/>
      <c r="Y10" s="802"/>
    </row>
    <row r="11" spans="1:42" s="45" customFormat="1" ht="11.25" customHeight="1">
      <c r="A11" s="153"/>
      <c r="B11" s="153"/>
      <c r="C11" s="153"/>
      <c r="D11" s="48"/>
      <c r="E11" s="57"/>
      <c r="F11" s="57"/>
      <c r="G11" s="57"/>
      <c r="H11" s="57"/>
      <c r="I11" s="64"/>
      <c r="J11" s="57"/>
      <c r="K11" s="57"/>
      <c r="L11" s="57"/>
      <c r="M11" s="57"/>
      <c r="N11" s="57"/>
      <c r="O11" s="57"/>
      <c r="P11" s="57"/>
      <c r="Q11" s="57"/>
      <c r="R11" s="57"/>
      <c r="S11" s="57"/>
      <c r="T11" s="57"/>
      <c r="U11" s="57"/>
    </row>
    <row r="12" spans="1:42" s="45" customFormat="1" ht="21.75" customHeight="1">
      <c r="A12" s="2"/>
      <c r="B12" s="2"/>
      <c r="C12" s="2"/>
      <c r="D12" s="2"/>
      <c r="E12" s="14"/>
      <c r="F12" s="14"/>
      <c r="G12" s="14"/>
      <c r="H12" s="14"/>
      <c r="I12" s="14"/>
      <c r="J12" s="14"/>
      <c r="K12" s="14"/>
      <c r="L12" s="14"/>
      <c r="M12" s="14"/>
      <c r="N12" s="14"/>
      <c r="O12" s="14"/>
      <c r="P12" s="14"/>
      <c r="Q12" s="14"/>
      <c r="R12" s="14"/>
      <c r="S12" s="86"/>
      <c r="T12" s="14"/>
      <c r="U12" s="14"/>
    </row>
    <row r="13" spans="1:42" s="45" customFormat="1" ht="95.25" customHeight="1">
      <c r="A13" s="761" t="s">
        <v>636</v>
      </c>
      <c r="B13" s="761"/>
      <c r="C13" s="761"/>
      <c r="D13" s="761"/>
      <c r="E13" s="761"/>
      <c r="F13" s="761"/>
      <c r="G13" s="761"/>
      <c r="H13" s="761"/>
      <c r="I13" s="761"/>
      <c r="J13" s="761"/>
      <c r="K13" s="761"/>
      <c r="L13" s="761"/>
      <c r="M13" s="761"/>
      <c r="N13" s="761"/>
      <c r="O13" s="761"/>
      <c r="P13" s="761"/>
      <c r="Q13" s="761"/>
      <c r="R13" s="761"/>
      <c r="S13" s="761"/>
      <c r="T13" s="761"/>
      <c r="U13" s="761"/>
      <c r="V13" s="761"/>
      <c r="W13" s="761"/>
      <c r="X13" s="761"/>
      <c r="Y13" s="761"/>
      <c r="AA13" s="650" t="s">
        <v>714</v>
      </c>
      <c r="AB13" s="651"/>
      <c r="AC13" s="651"/>
      <c r="AD13" s="651"/>
      <c r="AE13" s="651"/>
      <c r="AF13" s="651"/>
      <c r="AG13" s="651"/>
      <c r="AH13" s="651"/>
      <c r="AI13" s="651"/>
      <c r="AJ13" s="651"/>
      <c r="AK13" s="651"/>
      <c r="AL13" s="651"/>
      <c r="AM13" s="651"/>
      <c r="AN13" s="651"/>
      <c r="AO13" s="651"/>
      <c r="AP13" s="652"/>
    </row>
    <row r="14" spans="1:42">
      <c r="A14" s="3"/>
      <c r="B14" s="3"/>
      <c r="C14" s="3"/>
      <c r="D14" s="3"/>
      <c r="E14" s="3"/>
      <c r="F14" s="3"/>
      <c r="G14" s="3"/>
      <c r="H14" s="3"/>
      <c r="I14" s="3"/>
      <c r="J14" s="3"/>
      <c r="K14" s="3"/>
      <c r="L14" s="3"/>
      <c r="M14" s="3"/>
      <c r="N14" s="3"/>
      <c r="O14" s="3"/>
      <c r="P14" s="3"/>
      <c r="Q14" s="3"/>
      <c r="R14" s="3"/>
      <c r="S14" s="3"/>
      <c r="T14" s="4"/>
      <c r="U14" s="4"/>
      <c r="V14" s="4"/>
      <c r="W14" s="4"/>
      <c r="X14" s="4"/>
      <c r="Y14" s="4"/>
    </row>
    <row r="15" spans="1:42" s="63" customFormat="1" ht="99" customHeight="1">
      <c r="A15" s="765" t="s">
        <v>1</v>
      </c>
      <c r="B15" s="765"/>
      <c r="C15" s="765"/>
      <c r="D15" s="765" t="s">
        <v>2</v>
      </c>
      <c r="E15" s="765"/>
      <c r="F15" s="765" t="s">
        <v>3</v>
      </c>
      <c r="G15" s="765"/>
      <c r="H15" s="765"/>
      <c r="I15" s="765" t="s">
        <v>4</v>
      </c>
      <c r="J15" s="766" t="s">
        <v>5</v>
      </c>
      <c r="K15" s="767"/>
      <c r="L15" s="767"/>
      <c r="M15" s="767"/>
      <c r="N15" s="767"/>
      <c r="O15" s="768"/>
      <c r="P15" s="738" t="s">
        <v>6</v>
      </c>
      <c r="Q15" s="738"/>
      <c r="R15" s="738"/>
      <c r="S15" s="738"/>
      <c r="T15" s="788" t="s">
        <v>7</v>
      </c>
      <c r="U15" s="736" t="s">
        <v>8</v>
      </c>
      <c r="V15" s="716">
        <v>2019</v>
      </c>
      <c r="W15" s="716"/>
      <c r="X15" s="716"/>
      <c r="Y15" s="716"/>
      <c r="AA15" s="634" t="s">
        <v>713</v>
      </c>
      <c r="AB15" s="634"/>
      <c r="AC15" s="634"/>
      <c r="AD15" s="634"/>
      <c r="AE15" s="634" t="s">
        <v>715</v>
      </c>
      <c r="AF15" s="634"/>
      <c r="AG15" s="634"/>
      <c r="AH15" s="634"/>
      <c r="AI15" s="634" t="s">
        <v>716</v>
      </c>
      <c r="AJ15" s="634"/>
      <c r="AK15" s="634"/>
      <c r="AL15" s="634"/>
      <c r="AM15" s="634" t="s">
        <v>717</v>
      </c>
      <c r="AN15" s="634"/>
      <c r="AO15" s="634"/>
      <c r="AP15" s="634"/>
    </row>
    <row r="16" spans="1:42" s="63" customFormat="1" ht="99" customHeight="1">
      <c r="A16" s="765"/>
      <c r="B16" s="765"/>
      <c r="C16" s="765"/>
      <c r="D16" s="765"/>
      <c r="E16" s="765"/>
      <c r="F16" s="765"/>
      <c r="G16" s="765"/>
      <c r="H16" s="765"/>
      <c r="I16" s="765"/>
      <c r="J16" s="769"/>
      <c r="K16" s="770"/>
      <c r="L16" s="770"/>
      <c r="M16" s="770"/>
      <c r="N16" s="770"/>
      <c r="O16" s="771"/>
      <c r="P16" s="738"/>
      <c r="Q16" s="738"/>
      <c r="R16" s="738"/>
      <c r="S16" s="738"/>
      <c r="T16" s="789"/>
      <c r="U16" s="736"/>
      <c r="V16" s="172" t="s">
        <v>11</v>
      </c>
      <c r="W16" s="172" t="s">
        <v>12</v>
      </c>
      <c r="X16" s="173" t="s">
        <v>9</v>
      </c>
      <c r="Y16" s="174" t="s">
        <v>10</v>
      </c>
      <c r="AA16" s="216" t="s">
        <v>13</v>
      </c>
      <c r="AB16" s="216" t="s">
        <v>14</v>
      </c>
      <c r="AC16" s="173" t="s">
        <v>9</v>
      </c>
      <c r="AD16" s="174" t="s">
        <v>10</v>
      </c>
      <c r="AE16" s="216" t="s">
        <v>13</v>
      </c>
      <c r="AF16" s="216" t="s">
        <v>14</v>
      </c>
      <c r="AG16" s="173" t="s">
        <v>9</v>
      </c>
      <c r="AH16" s="174" t="s">
        <v>10</v>
      </c>
      <c r="AI16" s="216" t="s">
        <v>13</v>
      </c>
      <c r="AJ16" s="216" t="s">
        <v>14</v>
      </c>
      <c r="AK16" s="173" t="s">
        <v>9</v>
      </c>
      <c r="AL16" s="174" t="s">
        <v>10</v>
      </c>
      <c r="AM16" s="216" t="s">
        <v>13</v>
      </c>
      <c r="AN16" s="216" t="s">
        <v>14</v>
      </c>
      <c r="AO16" s="173" t="s">
        <v>9</v>
      </c>
      <c r="AP16" s="174" t="s">
        <v>10</v>
      </c>
    </row>
    <row r="17" spans="1:42" ht="206.25" customHeight="1">
      <c r="A17" s="773" t="s">
        <v>46</v>
      </c>
      <c r="B17" s="773"/>
      <c r="C17" s="773"/>
      <c r="D17" s="730" t="s">
        <v>47</v>
      </c>
      <c r="E17" s="731"/>
      <c r="F17" s="762" t="s">
        <v>48</v>
      </c>
      <c r="G17" s="730"/>
      <c r="H17" s="731"/>
      <c r="I17" s="283" t="s">
        <v>50</v>
      </c>
      <c r="J17" s="782" t="s">
        <v>51</v>
      </c>
      <c r="K17" s="783"/>
      <c r="L17" s="783"/>
      <c r="M17" s="783"/>
      <c r="N17" s="783"/>
      <c r="O17" s="784"/>
      <c r="P17" s="772" t="s">
        <v>1012</v>
      </c>
      <c r="Q17" s="684"/>
      <c r="R17" s="684"/>
      <c r="S17" s="685"/>
      <c r="T17" s="81" t="s">
        <v>52</v>
      </c>
      <c r="U17" s="138">
        <v>10</v>
      </c>
      <c r="V17" s="435">
        <v>10</v>
      </c>
      <c r="W17" s="285">
        <v>9</v>
      </c>
      <c r="X17" s="467">
        <f>W17/V17</f>
        <v>0.9</v>
      </c>
      <c r="Y17" s="287">
        <f t="shared" ref="Y17:Y24" si="0">X17</f>
        <v>0.9</v>
      </c>
      <c r="AA17" s="285">
        <v>0</v>
      </c>
      <c r="AB17" s="285">
        <v>0</v>
      </c>
      <c r="AC17" s="375">
        <v>0</v>
      </c>
      <c r="AD17" s="287">
        <f>AC17</f>
        <v>0</v>
      </c>
      <c r="AE17" s="285">
        <v>0</v>
      </c>
      <c r="AF17" s="285">
        <v>0</v>
      </c>
      <c r="AG17" s="286">
        <v>0</v>
      </c>
      <c r="AH17" s="287">
        <f>AG17</f>
        <v>0</v>
      </c>
      <c r="AI17" s="285">
        <v>0</v>
      </c>
      <c r="AJ17" s="285">
        <v>0</v>
      </c>
      <c r="AK17" s="286">
        <v>0</v>
      </c>
      <c r="AL17" s="287">
        <f>AK17</f>
        <v>0</v>
      </c>
      <c r="AM17" s="178">
        <f>+V17</f>
        <v>10</v>
      </c>
      <c r="AN17" s="285">
        <v>0</v>
      </c>
      <c r="AO17" s="286">
        <v>0</v>
      </c>
      <c r="AP17" s="287">
        <f>AO17</f>
        <v>0</v>
      </c>
    </row>
    <row r="18" spans="1:42" ht="270.75" customHeight="1">
      <c r="A18" s="773"/>
      <c r="B18" s="773"/>
      <c r="C18" s="773"/>
      <c r="D18" s="732"/>
      <c r="E18" s="733"/>
      <c r="F18" s="763"/>
      <c r="G18" s="732"/>
      <c r="H18" s="733"/>
      <c r="I18" s="310" t="s">
        <v>13</v>
      </c>
      <c r="J18" s="786" t="s">
        <v>49</v>
      </c>
      <c r="K18" s="786"/>
      <c r="L18" s="786"/>
      <c r="M18" s="786"/>
      <c r="N18" s="786"/>
      <c r="O18" s="786"/>
      <c r="P18" s="779" t="s">
        <v>1008</v>
      </c>
      <c r="Q18" s="780"/>
      <c r="R18" s="780"/>
      <c r="S18" s="781"/>
      <c r="T18" s="82" t="s">
        <v>52</v>
      </c>
      <c r="U18" s="309">
        <v>0.9</v>
      </c>
      <c r="V18" s="631" t="s">
        <v>1010</v>
      </c>
      <c r="W18" s="632"/>
      <c r="X18" s="633"/>
      <c r="Y18" s="306">
        <f t="shared" si="0"/>
        <v>0</v>
      </c>
      <c r="AA18" s="604"/>
      <c r="AB18" s="787"/>
      <c r="AC18" s="787"/>
      <c r="AD18" s="787"/>
      <c r="AE18" s="787"/>
      <c r="AF18" s="787"/>
      <c r="AG18" s="787"/>
      <c r="AH18" s="787"/>
      <c r="AI18" s="787"/>
      <c r="AJ18" s="787"/>
      <c r="AK18" s="787"/>
      <c r="AL18" s="787"/>
      <c r="AM18" s="787"/>
      <c r="AN18" s="787"/>
      <c r="AO18" s="787"/>
      <c r="AP18" s="605"/>
    </row>
    <row r="19" spans="1:42" ht="364.5" customHeight="1">
      <c r="A19" s="773"/>
      <c r="B19" s="773"/>
      <c r="C19" s="773"/>
      <c r="D19" s="734"/>
      <c r="E19" s="735"/>
      <c r="F19" s="764"/>
      <c r="G19" s="734"/>
      <c r="H19" s="735"/>
      <c r="I19" s="310" t="s">
        <v>13</v>
      </c>
      <c r="J19" s="786" t="s">
        <v>49</v>
      </c>
      <c r="K19" s="786"/>
      <c r="L19" s="786"/>
      <c r="M19" s="786"/>
      <c r="N19" s="786"/>
      <c r="O19" s="786"/>
      <c r="P19" s="779" t="s">
        <v>1009</v>
      </c>
      <c r="Q19" s="780"/>
      <c r="R19" s="780"/>
      <c r="S19" s="781"/>
      <c r="T19" s="308" t="s">
        <v>58</v>
      </c>
      <c r="U19" s="309">
        <v>1</v>
      </c>
      <c r="V19" s="376">
        <v>1</v>
      </c>
      <c r="W19" s="412">
        <f>'Dirección de PLaneación '!W17</f>
        <v>0.72250000000000003</v>
      </c>
      <c r="X19" s="411">
        <f>W19/V19</f>
        <v>0.72250000000000003</v>
      </c>
      <c r="Y19" s="306">
        <f t="shared" si="0"/>
        <v>0.72250000000000003</v>
      </c>
      <c r="AA19" s="376">
        <v>1</v>
      </c>
      <c r="AB19" s="412">
        <v>0.65880000000000005</v>
      </c>
      <c r="AC19" s="411">
        <f>AB19/AA19</f>
        <v>0.65880000000000005</v>
      </c>
      <c r="AD19" s="306">
        <f t="shared" ref="AD19:AD24" si="1">AC19</f>
        <v>0.65880000000000005</v>
      </c>
      <c r="AE19" s="524">
        <f>'Dirección de PLaneación '!AE17</f>
        <v>1</v>
      </c>
      <c r="AF19" s="524">
        <f>'Dirección de PLaneación '!AF17</f>
        <v>0.72250000000000003</v>
      </c>
      <c r="AG19" s="527">
        <f>AF19/AE19</f>
        <v>0.72250000000000003</v>
      </c>
      <c r="AH19" s="287">
        <f t="shared" ref="AH19:AH24" si="2">AG19</f>
        <v>0.72250000000000003</v>
      </c>
      <c r="AI19" s="285">
        <v>0</v>
      </c>
      <c r="AJ19" s="285">
        <v>0</v>
      </c>
      <c r="AK19" s="286">
        <v>0</v>
      </c>
      <c r="AL19" s="287">
        <f t="shared" ref="AL19:AL24" si="3">AK19</f>
        <v>0</v>
      </c>
      <c r="AM19" s="285">
        <f t="shared" ref="AM19:AM24" si="4">+V19</f>
        <v>1</v>
      </c>
      <c r="AN19" s="285">
        <v>0</v>
      </c>
      <c r="AO19" s="286">
        <v>0</v>
      </c>
      <c r="AP19" s="287">
        <f t="shared" ref="AP19:AP24" si="5">AO19</f>
        <v>0</v>
      </c>
    </row>
    <row r="20" spans="1:42" ht="334.5" customHeight="1">
      <c r="A20" s="773"/>
      <c r="B20" s="773"/>
      <c r="C20" s="773"/>
      <c r="D20" s="730" t="s">
        <v>161</v>
      </c>
      <c r="E20" s="731"/>
      <c r="F20" s="762" t="s">
        <v>162</v>
      </c>
      <c r="G20" s="730"/>
      <c r="H20" s="731"/>
      <c r="I20" s="283" t="s">
        <v>50</v>
      </c>
      <c r="J20" s="774" t="s">
        <v>164</v>
      </c>
      <c r="K20" s="775"/>
      <c r="L20" s="775"/>
      <c r="M20" s="775"/>
      <c r="N20" s="775"/>
      <c r="O20" s="776"/>
      <c r="P20" s="779" t="s">
        <v>1013</v>
      </c>
      <c r="Q20" s="780"/>
      <c r="R20" s="780"/>
      <c r="S20" s="781"/>
      <c r="T20" s="81" t="s">
        <v>52</v>
      </c>
      <c r="U20" s="280">
        <v>4</v>
      </c>
      <c r="V20" s="285">
        <v>1</v>
      </c>
      <c r="W20" s="285">
        <v>0.94569999999999999</v>
      </c>
      <c r="X20" s="411">
        <f>W20/V20</f>
        <v>0.94569999999999999</v>
      </c>
      <c r="Y20" s="287">
        <f t="shared" si="0"/>
        <v>0.94569999999999999</v>
      </c>
      <c r="AA20" s="285">
        <f>V20</f>
        <v>1</v>
      </c>
      <c r="AB20" s="285">
        <f>W20</f>
        <v>0.94569999999999999</v>
      </c>
      <c r="AC20" s="411">
        <f>AB20/AA20</f>
        <v>0.94569999999999999</v>
      </c>
      <c r="AD20" s="287">
        <f t="shared" si="1"/>
        <v>0.94569999999999999</v>
      </c>
      <c r="AE20" s="285">
        <v>0</v>
      </c>
      <c r="AF20" s="285">
        <v>0</v>
      </c>
      <c r="AG20" s="286">
        <v>0</v>
      </c>
      <c r="AH20" s="287">
        <f t="shared" si="2"/>
        <v>0</v>
      </c>
      <c r="AI20" s="285">
        <v>0</v>
      </c>
      <c r="AJ20" s="285">
        <v>0</v>
      </c>
      <c r="AK20" s="286">
        <v>0</v>
      </c>
      <c r="AL20" s="287">
        <f t="shared" si="3"/>
        <v>0</v>
      </c>
      <c r="AM20" s="285">
        <f t="shared" si="4"/>
        <v>1</v>
      </c>
      <c r="AN20" s="285">
        <v>0</v>
      </c>
      <c r="AO20" s="286">
        <v>0</v>
      </c>
      <c r="AP20" s="287">
        <f t="shared" si="5"/>
        <v>0</v>
      </c>
    </row>
    <row r="21" spans="1:42" ht="362.25" customHeight="1">
      <c r="A21" s="773"/>
      <c r="B21" s="773"/>
      <c r="C21" s="773"/>
      <c r="D21" s="732"/>
      <c r="E21" s="733"/>
      <c r="F21" s="763"/>
      <c r="G21" s="732"/>
      <c r="H21" s="733"/>
      <c r="I21" s="283" t="s">
        <v>50</v>
      </c>
      <c r="J21" s="774" t="s">
        <v>165</v>
      </c>
      <c r="K21" s="775"/>
      <c r="L21" s="775"/>
      <c r="M21" s="775"/>
      <c r="N21" s="775"/>
      <c r="O21" s="776"/>
      <c r="P21" s="779" t="s">
        <v>1011</v>
      </c>
      <c r="Q21" s="780"/>
      <c r="R21" s="780"/>
      <c r="S21" s="781"/>
      <c r="T21" s="97" t="s">
        <v>52</v>
      </c>
      <c r="U21" s="23">
        <v>1</v>
      </c>
      <c r="V21" s="631" t="s">
        <v>945</v>
      </c>
      <c r="W21" s="632"/>
      <c r="X21" s="633"/>
      <c r="Y21" s="287">
        <f t="shared" si="0"/>
        <v>0</v>
      </c>
      <c r="AA21" s="631"/>
      <c r="AB21" s="632"/>
      <c r="AC21" s="632"/>
      <c r="AD21" s="632"/>
      <c r="AE21" s="632"/>
      <c r="AF21" s="632"/>
      <c r="AG21" s="632"/>
      <c r="AH21" s="632"/>
      <c r="AI21" s="632"/>
      <c r="AJ21" s="632"/>
      <c r="AK21" s="632"/>
      <c r="AL21" s="632"/>
      <c r="AM21" s="632"/>
      <c r="AN21" s="632"/>
      <c r="AO21" s="632"/>
      <c r="AP21" s="633"/>
    </row>
    <row r="22" spans="1:42" ht="278.25" customHeight="1">
      <c r="A22" s="773"/>
      <c r="B22" s="773"/>
      <c r="C22" s="773"/>
      <c r="D22" s="734"/>
      <c r="E22" s="735"/>
      <c r="F22" s="764"/>
      <c r="G22" s="734"/>
      <c r="H22" s="735"/>
      <c r="I22" s="283" t="s">
        <v>13</v>
      </c>
      <c r="J22" s="782" t="s">
        <v>163</v>
      </c>
      <c r="K22" s="783"/>
      <c r="L22" s="783"/>
      <c r="M22" s="783"/>
      <c r="N22" s="783"/>
      <c r="O22" s="784"/>
      <c r="P22" s="779" t="s">
        <v>166</v>
      </c>
      <c r="Q22" s="780"/>
      <c r="R22" s="780"/>
      <c r="S22" s="781"/>
      <c r="T22" s="97" t="s">
        <v>58</v>
      </c>
      <c r="U22" s="23">
        <v>1</v>
      </c>
      <c r="V22" s="376">
        <v>1</v>
      </c>
      <c r="W22" s="412">
        <f>AF22</f>
        <v>0.49</v>
      </c>
      <c r="X22" s="411">
        <f>W22/V22</f>
        <v>0.49</v>
      </c>
      <c r="Y22" s="287">
        <f t="shared" si="0"/>
        <v>0.49</v>
      </c>
      <c r="AA22" s="376">
        <v>1</v>
      </c>
      <c r="AB22" s="412">
        <v>0.23499999999999999</v>
      </c>
      <c r="AC22" s="411">
        <f>AB22/AA22</f>
        <v>0.23499999999999999</v>
      </c>
      <c r="AD22" s="287">
        <f t="shared" si="1"/>
        <v>0.23499999999999999</v>
      </c>
      <c r="AE22" s="524">
        <v>1</v>
      </c>
      <c r="AF22" s="466">
        <v>0.49</v>
      </c>
      <c r="AG22" s="527">
        <f>AF22/AE22</f>
        <v>0.49</v>
      </c>
      <c r="AH22" s="287">
        <f t="shared" si="2"/>
        <v>0.49</v>
      </c>
      <c r="AI22" s="285">
        <v>0</v>
      </c>
      <c r="AJ22" s="285">
        <v>0</v>
      </c>
      <c r="AK22" s="286">
        <v>0</v>
      </c>
      <c r="AL22" s="287">
        <f t="shared" si="3"/>
        <v>0</v>
      </c>
      <c r="AM22" s="178">
        <f t="shared" si="4"/>
        <v>1</v>
      </c>
      <c r="AN22" s="285">
        <v>0</v>
      </c>
      <c r="AO22" s="286">
        <v>0</v>
      </c>
      <c r="AP22" s="287">
        <f t="shared" si="5"/>
        <v>0</v>
      </c>
    </row>
    <row r="23" spans="1:42" ht="243.75" customHeight="1">
      <c r="A23" s="773"/>
      <c r="B23" s="773"/>
      <c r="C23" s="773"/>
      <c r="D23" s="730" t="s">
        <v>356</v>
      </c>
      <c r="E23" s="731"/>
      <c r="F23" s="762" t="s">
        <v>366</v>
      </c>
      <c r="G23" s="730"/>
      <c r="H23" s="731"/>
      <c r="I23" s="283" t="s">
        <v>50</v>
      </c>
      <c r="J23" s="774" t="s">
        <v>369</v>
      </c>
      <c r="K23" s="775"/>
      <c r="L23" s="775"/>
      <c r="M23" s="775"/>
      <c r="N23" s="775"/>
      <c r="O23" s="776"/>
      <c r="P23" s="772" t="s">
        <v>1012</v>
      </c>
      <c r="Q23" s="684"/>
      <c r="R23" s="684"/>
      <c r="S23" s="685"/>
      <c r="T23" s="81" t="s">
        <v>52</v>
      </c>
      <c r="U23" s="98">
        <v>10</v>
      </c>
      <c r="V23" s="439">
        <f>V17</f>
        <v>10</v>
      </c>
      <c r="W23" s="285">
        <v>0</v>
      </c>
      <c r="X23" s="485">
        <v>0</v>
      </c>
      <c r="Y23" s="287">
        <f t="shared" si="0"/>
        <v>0</v>
      </c>
      <c r="AA23" s="285">
        <v>0</v>
      </c>
      <c r="AB23" s="285">
        <v>0</v>
      </c>
      <c r="AC23" s="375">
        <v>0</v>
      </c>
      <c r="AD23" s="287">
        <f t="shared" si="1"/>
        <v>0</v>
      </c>
      <c r="AE23" s="285">
        <v>0</v>
      </c>
      <c r="AF23" s="285">
        <v>0</v>
      </c>
      <c r="AG23" s="286">
        <v>0</v>
      </c>
      <c r="AH23" s="287">
        <f t="shared" si="2"/>
        <v>0</v>
      </c>
      <c r="AI23" s="285">
        <v>0</v>
      </c>
      <c r="AJ23" s="285">
        <v>0</v>
      </c>
      <c r="AK23" s="286">
        <v>0</v>
      </c>
      <c r="AL23" s="287">
        <f t="shared" si="3"/>
        <v>0</v>
      </c>
      <c r="AM23" s="285">
        <f t="shared" si="4"/>
        <v>10</v>
      </c>
      <c r="AN23" s="285">
        <v>0</v>
      </c>
      <c r="AO23" s="286">
        <v>0</v>
      </c>
      <c r="AP23" s="287">
        <f t="shared" si="5"/>
        <v>0</v>
      </c>
    </row>
    <row r="24" spans="1:42" ht="409.5" customHeight="1">
      <c r="A24" s="773"/>
      <c r="B24" s="773"/>
      <c r="C24" s="773"/>
      <c r="D24" s="734"/>
      <c r="E24" s="735"/>
      <c r="F24" s="764"/>
      <c r="G24" s="734"/>
      <c r="H24" s="735"/>
      <c r="I24" s="283" t="s">
        <v>13</v>
      </c>
      <c r="J24" s="777" t="s">
        <v>367</v>
      </c>
      <c r="K24" s="777"/>
      <c r="L24" s="777"/>
      <c r="M24" s="777"/>
      <c r="N24" s="777"/>
      <c r="O24" s="777"/>
      <c r="P24" s="778" t="s">
        <v>368</v>
      </c>
      <c r="Q24" s="778"/>
      <c r="R24" s="778"/>
      <c r="S24" s="778"/>
      <c r="T24" s="82" t="s">
        <v>58</v>
      </c>
      <c r="U24" s="284">
        <v>1</v>
      </c>
      <c r="V24" s="318">
        <v>1</v>
      </c>
      <c r="W24" s="376">
        <f>AF24</f>
        <v>0.45</v>
      </c>
      <c r="X24" s="411">
        <f>W24/V24</f>
        <v>0.45</v>
      </c>
      <c r="Y24" s="287">
        <f t="shared" si="0"/>
        <v>0.45</v>
      </c>
      <c r="AA24" s="376">
        <v>1</v>
      </c>
      <c r="AB24" s="376">
        <v>0.15</v>
      </c>
      <c r="AC24" s="411">
        <f>AB24/AA24</f>
        <v>0.15</v>
      </c>
      <c r="AD24" s="287">
        <f t="shared" si="1"/>
        <v>0.15</v>
      </c>
      <c r="AE24" s="524">
        <v>1</v>
      </c>
      <c r="AF24" s="524">
        <v>0.45</v>
      </c>
      <c r="AG24" s="527">
        <f>AF24/AE24</f>
        <v>0.45</v>
      </c>
      <c r="AH24" s="287">
        <f t="shared" si="2"/>
        <v>0.45</v>
      </c>
      <c r="AI24" s="285">
        <v>0</v>
      </c>
      <c r="AJ24" s="285">
        <v>0</v>
      </c>
      <c r="AK24" s="286">
        <v>0</v>
      </c>
      <c r="AL24" s="287">
        <f t="shared" si="3"/>
        <v>0</v>
      </c>
      <c r="AM24" s="178">
        <f t="shared" si="4"/>
        <v>1</v>
      </c>
      <c r="AN24" s="285">
        <v>0</v>
      </c>
      <c r="AO24" s="286">
        <v>0</v>
      </c>
      <c r="AP24" s="287">
        <f t="shared" si="5"/>
        <v>0</v>
      </c>
    </row>
    <row r="25" spans="1:42" ht="66.75" customHeight="1">
      <c r="A25" s="2"/>
      <c r="B25" s="2"/>
      <c r="C25" s="2"/>
      <c r="D25" s="2"/>
      <c r="E25" s="14"/>
      <c r="F25" s="14"/>
      <c r="G25" s="14"/>
      <c r="H25" s="14"/>
      <c r="I25" s="14"/>
      <c r="J25" s="14"/>
      <c r="K25" s="14"/>
      <c r="L25" s="14"/>
      <c r="M25" s="14"/>
      <c r="N25" s="14"/>
      <c r="O25" s="14"/>
      <c r="P25" s="14"/>
      <c r="Q25" s="14"/>
      <c r="R25" s="14"/>
      <c r="S25" s="86"/>
      <c r="T25" s="14"/>
      <c r="U25" s="14"/>
    </row>
    <row r="26" spans="1:42" ht="95.25" customHeight="1">
      <c r="A26" s="761" t="s">
        <v>638</v>
      </c>
      <c r="B26" s="761"/>
      <c r="C26" s="761"/>
      <c r="D26" s="761"/>
      <c r="E26" s="761"/>
      <c r="F26" s="761"/>
      <c r="G26" s="761"/>
      <c r="H26" s="761"/>
      <c r="I26" s="761"/>
      <c r="J26" s="761"/>
      <c r="K26" s="761"/>
      <c r="L26" s="761"/>
      <c r="M26" s="761"/>
      <c r="N26" s="761"/>
      <c r="O26" s="761"/>
      <c r="P26" s="761"/>
      <c r="Q26" s="761"/>
      <c r="R26" s="761"/>
      <c r="S26" s="761"/>
      <c r="T26" s="761"/>
      <c r="U26" s="761"/>
      <c r="V26" s="761"/>
      <c r="W26" s="761"/>
      <c r="X26" s="761"/>
      <c r="Y26" s="761"/>
      <c r="AA26" s="650" t="s">
        <v>714</v>
      </c>
      <c r="AB26" s="651"/>
      <c r="AC26" s="651"/>
      <c r="AD26" s="651"/>
      <c r="AE26" s="651"/>
      <c r="AF26" s="651"/>
      <c r="AG26" s="651"/>
      <c r="AH26" s="651"/>
      <c r="AI26" s="651"/>
      <c r="AJ26" s="651"/>
      <c r="AK26" s="651"/>
      <c r="AL26" s="651"/>
      <c r="AM26" s="651"/>
      <c r="AN26" s="651"/>
      <c r="AO26" s="651"/>
      <c r="AP26" s="652"/>
    </row>
    <row r="27" spans="1:42" ht="20.25" customHeight="1">
      <c r="A27" s="40"/>
      <c r="B27" s="40"/>
      <c r="C27" s="40"/>
      <c r="D27" s="40"/>
      <c r="E27" s="40"/>
      <c r="F27" s="40"/>
      <c r="G27" s="40"/>
      <c r="H27" s="40"/>
      <c r="I27" s="40"/>
      <c r="J27" s="40"/>
      <c r="K27" s="40"/>
      <c r="L27" s="40"/>
      <c r="M27" s="40"/>
      <c r="N27" s="40"/>
      <c r="O27" s="40"/>
      <c r="P27" s="40"/>
      <c r="Q27" s="40"/>
      <c r="R27" s="40"/>
      <c r="S27" s="87"/>
      <c r="T27" s="40"/>
      <c r="U27" s="40"/>
      <c r="V27" s="40"/>
      <c r="W27" s="40"/>
      <c r="X27" s="40"/>
      <c r="Y27" s="40"/>
    </row>
    <row r="28" spans="1:42" s="73" customFormat="1" ht="84" customHeight="1">
      <c r="A28" s="765" t="s">
        <v>15</v>
      </c>
      <c r="B28" s="765"/>
      <c r="C28" s="765"/>
      <c r="D28" s="765"/>
      <c r="E28" s="765"/>
      <c r="F28" s="765"/>
      <c r="G28" s="765"/>
      <c r="H28" s="765"/>
      <c r="I28" s="785" t="s">
        <v>16</v>
      </c>
      <c r="J28" s="785"/>
      <c r="K28" s="785"/>
      <c r="L28" s="785"/>
      <c r="M28" s="785"/>
      <c r="N28" s="785"/>
      <c r="O28" s="765" t="s">
        <v>17</v>
      </c>
      <c r="P28" s="710" t="s">
        <v>18</v>
      </c>
      <c r="Q28" s="711"/>
      <c r="R28" s="712"/>
      <c r="S28" s="753" t="s">
        <v>152</v>
      </c>
      <c r="T28" s="788" t="s">
        <v>7</v>
      </c>
      <c r="U28" s="736" t="s">
        <v>640</v>
      </c>
      <c r="V28" s="716">
        <v>2019</v>
      </c>
      <c r="W28" s="716"/>
      <c r="X28" s="716"/>
      <c r="Y28" s="716"/>
      <c r="AA28" s="634" t="s">
        <v>713</v>
      </c>
      <c r="AB28" s="634"/>
      <c r="AC28" s="634"/>
      <c r="AD28" s="634"/>
      <c r="AE28" s="634" t="s">
        <v>715</v>
      </c>
      <c r="AF28" s="634"/>
      <c r="AG28" s="634"/>
      <c r="AH28" s="634"/>
      <c r="AI28" s="634" t="s">
        <v>716</v>
      </c>
      <c r="AJ28" s="634"/>
      <c r="AK28" s="634"/>
      <c r="AL28" s="634"/>
      <c r="AM28" s="634" t="s">
        <v>717</v>
      </c>
      <c r="AN28" s="634"/>
      <c r="AO28" s="634"/>
      <c r="AP28" s="634"/>
    </row>
    <row r="29" spans="1:42" s="73" customFormat="1" ht="84" customHeight="1">
      <c r="A29" s="765"/>
      <c r="B29" s="765"/>
      <c r="C29" s="765"/>
      <c r="D29" s="765"/>
      <c r="E29" s="765"/>
      <c r="F29" s="765"/>
      <c r="G29" s="765"/>
      <c r="H29" s="765"/>
      <c r="I29" s="785"/>
      <c r="J29" s="785"/>
      <c r="K29" s="785"/>
      <c r="L29" s="785"/>
      <c r="M29" s="785"/>
      <c r="N29" s="785"/>
      <c r="O29" s="765"/>
      <c r="P29" s="713"/>
      <c r="Q29" s="714"/>
      <c r="R29" s="715"/>
      <c r="S29" s="754"/>
      <c r="T29" s="789"/>
      <c r="U29" s="736"/>
      <c r="V29" s="79" t="s">
        <v>11</v>
      </c>
      <c r="W29" s="79" t="s">
        <v>12</v>
      </c>
      <c r="X29" s="39" t="s">
        <v>9</v>
      </c>
      <c r="Y29" s="174" t="s">
        <v>10</v>
      </c>
      <c r="AA29" s="216" t="s">
        <v>13</v>
      </c>
      <c r="AB29" s="216" t="s">
        <v>14</v>
      </c>
      <c r="AC29" s="173" t="s">
        <v>9</v>
      </c>
      <c r="AD29" s="174" t="s">
        <v>10</v>
      </c>
      <c r="AE29" s="216" t="s">
        <v>13</v>
      </c>
      <c r="AF29" s="216" t="s">
        <v>14</v>
      </c>
      <c r="AG29" s="173" t="s">
        <v>9</v>
      </c>
      <c r="AH29" s="174" t="s">
        <v>10</v>
      </c>
      <c r="AI29" s="216" t="s">
        <v>13</v>
      </c>
      <c r="AJ29" s="216" t="s">
        <v>14</v>
      </c>
      <c r="AK29" s="173" t="s">
        <v>9</v>
      </c>
      <c r="AL29" s="174" t="s">
        <v>10</v>
      </c>
      <c r="AM29" s="216" t="s">
        <v>13</v>
      </c>
      <c r="AN29" s="216" t="s">
        <v>14</v>
      </c>
      <c r="AO29" s="173" t="s">
        <v>9</v>
      </c>
      <c r="AP29" s="174" t="s">
        <v>10</v>
      </c>
    </row>
    <row r="30" spans="1:42" ht="329.25" customHeight="1">
      <c r="A30" s="793" t="s">
        <v>55</v>
      </c>
      <c r="B30" s="793"/>
      <c r="C30" s="793"/>
      <c r="D30" s="793"/>
      <c r="E30" s="793"/>
      <c r="F30" s="793"/>
      <c r="G30" s="793"/>
      <c r="H30" s="793"/>
      <c r="I30" s="793" t="s">
        <v>56</v>
      </c>
      <c r="J30" s="793"/>
      <c r="K30" s="793"/>
      <c r="L30" s="793"/>
      <c r="M30" s="793"/>
      <c r="N30" s="793"/>
      <c r="O30" s="80">
        <v>123</v>
      </c>
      <c r="P30" s="794" t="s">
        <v>57</v>
      </c>
      <c r="Q30" s="795"/>
      <c r="R30" s="796"/>
      <c r="S30" s="88" t="s">
        <v>153</v>
      </c>
      <c r="T30" s="81" t="s">
        <v>58</v>
      </c>
      <c r="U30" s="442">
        <v>100</v>
      </c>
      <c r="V30" s="176">
        <f>U30</f>
        <v>100</v>
      </c>
      <c r="W30" s="429">
        <f>AF30</f>
        <v>45.44</v>
      </c>
      <c r="X30" s="411">
        <f>W30/V30</f>
        <v>0.45439999999999997</v>
      </c>
      <c r="Y30" s="287">
        <f>X30</f>
        <v>0.45439999999999997</v>
      </c>
      <c r="AA30" s="176">
        <f>V30</f>
        <v>100</v>
      </c>
      <c r="AB30" s="429">
        <v>15.78</v>
      </c>
      <c r="AC30" s="411">
        <f>AB30/AA30</f>
        <v>0.1578</v>
      </c>
      <c r="AD30" s="287">
        <f>AC30</f>
        <v>0.1578</v>
      </c>
      <c r="AE30" s="176">
        <f>V30</f>
        <v>100</v>
      </c>
      <c r="AF30" s="429">
        <v>45.44</v>
      </c>
      <c r="AG30" s="527">
        <f>AF30/AE30</f>
        <v>0.45439999999999997</v>
      </c>
      <c r="AH30" s="287">
        <f>AG30</f>
        <v>0.45439999999999997</v>
      </c>
      <c r="AI30" s="285">
        <v>0</v>
      </c>
      <c r="AJ30" s="285">
        <v>0</v>
      </c>
      <c r="AK30" s="286">
        <v>0</v>
      </c>
      <c r="AL30" s="287">
        <f>AK30</f>
        <v>0</v>
      </c>
      <c r="AM30" s="318">
        <f>+V30</f>
        <v>100</v>
      </c>
      <c r="AN30" s="285">
        <v>0</v>
      </c>
      <c r="AO30" s="286">
        <v>0</v>
      </c>
      <c r="AP30" s="287">
        <f>AO30</f>
        <v>0</v>
      </c>
    </row>
    <row r="31" spans="1:42" ht="12.75" customHeight="1">
      <c r="A31" s="2"/>
      <c r="B31" s="2"/>
      <c r="C31" s="2"/>
      <c r="D31" s="2"/>
      <c r="E31" s="14"/>
      <c r="F31" s="14"/>
      <c r="G31" s="14"/>
      <c r="H31" s="14"/>
      <c r="I31" s="14"/>
      <c r="J31" s="14"/>
      <c r="K31" s="14"/>
      <c r="L31" s="14"/>
      <c r="M31" s="14"/>
      <c r="N31" s="14"/>
      <c r="O31" s="14"/>
      <c r="P31" s="14"/>
      <c r="Q31" s="14"/>
      <c r="R31" s="14"/>
      <c r="S31" s="86"/>
      <c r="T31" s="14"/>
      <c r="U31" s="14"/>
    </row>
    <row r="32" spans="1:42" ht="12.75" customHeight="1">
      <c r="A32" s="2"/>
      <c r="B32" s="2"/>
      <c r="C32" s="2"/>
      <c r="D32" s="2"/>
      <c r="E32" s="14"/>
      <c r="F32" s="14"/>
      <c r="G32" s="14"/>
      <c r="H32" s="14"/>
      <c r="I32" s="14"/>
      <c r="J32" s="14"/>
      <c r="K32" s="14"/>
      <c r="L32" s="14"/>
      <c r="M32" s="14"/>
      <c r="N32" s="14"/>
      <c r="O32" s="14"/>
      <c r="P32" s="14"/>
      <c r="Q32" s="14"/>
      <c r="R32" s="14"/>
      <c r="S32" s="86"/>
      <c r="T32" s="14"/>
      <c r="U32" s="14"/>
    </row>
    <row r="33" spans="1:42" ht="99" customHeight="1">
      <c r="A33" s="723" t="s">
        <v>653</v>
      </c>
      <c r="B33" s="723"/>
      <c r="C33" s="723"/>
      <c r="D33" s="723"/>
      <c r="E33" s="723"/>
      <c r="F33" s="723"/>
      <c r="G33" s="723"/>
      <c r="H33" s="723"/>
      <c r="I33" s="723"/>
      <c r="J33" s="723"/>
      <c r="K33" s="723"/>
      <c r="L33" s="723"/>
      <c r="M33" s="723"/>
      <c r="N33" s="723"/>
      <c r="O33" s="723"/>
      <c r="P33" s="723"/>
      <c r="Q33" s="723"/>
      <c r="R33" s="723"/>
      <c r="S33" s="723"/>
      <c r="T33" s="723"/>
      <c r="U33" s="723"/>
      <c r="V33" s="723"/>
      <c r="W33" s="723"/>
      <c r="X33" s="723"/>
      <c r="Y33" s="723"/>
    </row>
    <row r="34" spans="1:42" s="15" customFormat="1" ht="12" customHeight="1">
      <c r="A34" s="5"/>
      <c r="B34" s="5"/>
      <c r="C34" s="5"/>
      <c r="D34" s="5"/>
      <c r="E34" s="5"/>
      <c r="F34" s="5"/>
      <c r="G34" s="5"/>
      <c r="H34" s="5"/>
      <c r="I34" s="5"/>
      <c r="J34" s="5"/>
      <c r="K34" s="5"/>
      <c r="L34" s="5"/>
      <c r="M34" s="5"/>
      <c r="N34" s="5"/>
      <c r="O34" s="5"/>
      <c r="P34" s="5"/>
      <c r="Q34" s="5"/>
      <c r="R34" s="5"/>
      <c r="S34" s="5"/>
      <c r="T34" s="5"/>
      <c r="U34" s="5"/>
    </row>
    <row r="35" spans="1:42" s="15" customFormat="1" ht="92.25" customHeight="1">
      <c r="A35" s="792" t="s">
        <v>59</v>
      </c>
      <c r="B35" s="792"/>
      <c r="C35" s="791" t="s">
        <v>60</v>
      </c>
      <c r="D35" s="791"/>
      <c r="E35" s="791"/>
      <c r="F35" s="791"/>
      <c r="G35" s="791"/>
      <c r="H35" s="791"/>
      <c r="I35" s="791"/>
      <c r="J35" s="791"/>
      <c r="K35" s="791"/>
      <c r="L35" s="791"/>
      <c r="M35" s="791"/>
      <c r="N35" s="791"/>
      <c r="O35" s="791"/>
      <c r="P35" s="791"/>
      <c r="Q35" s="791"/>
      <c r="R35" s="791"/>
      <c r="S35" s="791"/>
      <c r="T35" s="791"/>
      <c r="U35" s="791"/>
      <c r="V35" s="791"/>
      <c r="W35" s="791"/>
      <c r="X35" s="791"/>
      <c r="Y35" s="791"/>
    </row>
    <row r="36" spans="1:42" s="15" customFormat="1" ht="94.5" customHeight="1">
      <c r="A36" s="792" t="s">
        <v>19</v>
      </c>
      <c r="B36" s="792"/>
      <c r="C36" s="791" t="s">
        <v>61</v>
      </c>
      <c r="D36" s="791"/>
      <c r="E36" s="791"/>
      <c r="F36" s="791"/>
      <c r="G36" s="791"/>
      <c r="H36" s="791"/>
      <c r="I36" s="791"/>
      <c r="J36" s="791"/>
      <c r="K36" s="791"/>
      <c r="L36" s="791"/>
      <c r="M36" s="791"/>
      <c r="N36" s="791"/>
      <c r="O36" s="791"/>
      <c r="P36" s="791"/>
      <c r="Q36" s="791"/>
      <c r="R36" s="791"/>
      <c r="S36" s="791"/>
      <c r="T36" s="791"/>
      <c r="U36" s="791"/>
      <c r="V36" s="791"/>
      <c r="W36" s="791"/>
      <c r="X36" s="791"/>
      <c r="Y36" s="791"/>
    </row>
    <row r="37" spans="1:42" s="15" customFormat="1" ht="159.75" customHeight="1">
      <c r="A37" s="792" t="s">
        <v>62</v>
      </c>
      <c r="B37" s="792"/>
      <c r="C37" s="791" t="s">
        <v>63</v>
      </c>
      <c r="D37" s="791"/>
      <c r="E37" s="791"/>
      <c r="F37" s="791"/>
      <c r="G37" s="791"/>
      <c r="H37" s="791"/>
      <c r="I37" s="791"/>
      <c r="J37" s="791"/>
      <c r="K37" s="791"/>
      <c r="L37" s="791"/>
      <c r="M37" s="791"/>
      <c r="N37" s="791"/>
      <c r="O37" s="791"/>
      <c r="P37" s="791"/>
      <c r="Q37" s="791"/>
      <c r="R37" s="791"/>
      <c r="S37" s="791"/>
      <c r="T37" s="791"/>
      <c r="U37" s="791"/>
      <c r="V37" s="791"/>
      <c r="W37" s="791"/>
      <c r="X37" s="791"/>
      <c r="Y37" s="791"/>
      <c r="AA37" s="650" t="s">
        <v>714</v>
      </c>
      <c r="AB37" s="651"/>
      <c r="AC37" s="651"/>
      <c r="AD37" s="651"/>
      <c r="AE37" s="651"/>
      <c r="AF37" s="651"/>
      <c r="AG37" s="651"/>
      <c r="AH37" s="651"/>
      <c r="AI37" s="651"/>
      <c r="AJ37" s="651"/>
      <c r="AK37" s="651"/>
      <c r="AL37" s="651"/>
      <c r="AM37" s="651"/>
      <c r="AN37" s="651"/>
      <c r="AO37" s="651"/>
      <c r="AP37" s="652"/>
    </row>
    <row r="38" spans="1:42" s="15" customFormat="1" ht="17.25" customHeight="1">
      <c r="A38" s="5"/>
      <c r="B38" s="5"/>
      <c r="C38" s="5"/>
      <c r="D38" s="5"/>
      <c r="E38" s="5"/>
      <c r="F38" s="5"/>
      <c r="G38" s="5"/>
      <c r="H38" s="5"/>
      <c r="I38" s="5"/>
      <c r="J38" s="5"/>
      <c r="K38" s="5"/>
      <c r="L38" s="5"/>
      <c r="M38" s="5"/>
      <c r="N38" s="5"/>
      <c r="O38" s="5"/>
      <c r="P38" s="5"/>
      <c r="Q38" s="5"/>
      <c r="R38" s="5"/>
      <c r="S38" s="5"/>
      <c r="T38" s="5"/>
      <c r="U38" s="5"/>
      <c r="AA38" s="46"/>
      <c r="AB38" s="46"/>
      <c r="AC38" s="46"/>
      <c r="AD38" s="46"/>
      <c r="AE38" s="46"/>
      <c r="AF38" s="46"/>
      <c r="AG38" s="46"/>
      <c r="AH38" s="46"/>
      <c r="AI38" s="46"/>
      <c r="AJ38" s="46"/>
      <c r="AK38" s="46"/>
      <c r="AL38" s="46"/>
      <c r="AM38" s="46"/>
      <c r="AN38" s="46"/>
      <c r="AO38" s="46"/>
      <c r="AP38" s="46"/>
    </row>
    <row r="39" spans="1:42" ht="84.75" customHeight="1">
      <c r="A39" s="728" t="s">
        <v>20</v>
      </c>
      <c r="B39" s="728" t="s">
        <v>21</v>
      </c>
      <c r="C39" s="728"/>
      <c r="D39" s="728" t="s">
        <v>631</v>
      </c>
      <c r="E39" s="728" t="s">
        <v>69</v>
      </c>
      <c r="F39" s="728"/>
      <c r="G39" s="728"/>
      <c r="H39" s="728"/>
      <c r="I39" s="728" t="s">
        <v>627</v>
      </c>
      <c r="J39" s="728"/>
      <c r="K39" s="728"/>
      <c r="L39" s="737" t="s">
        <v>665</v>
      </c>
      <c r="M39" s="737"/>
      <c r="N39" s="737"/>
      <c r="O39" s="737" t="s">
        <v>98</v>
      </c>
      <c r="P39" s="738" t="s">
        <v>23</v>
      </c>
      <c r="Q39" s="738"/>
      <c r="R39" s="738"/>
      <c r="S39" s="738" t="s">
        <v>152</v>
      </c>
      <c r="T39" s="739" t="s">
        <v>7</v>
      </c>
      <c r="U39" s="736" t="s">
        <v>623</v>
      </c>
      <c r="V39" s="634">
        <v>2019</v>
      </c>
      <c r="W39" s="634"/>
      <c r="X39" s="634"/>
      <c r="Y39" s="634"/>
      <c r="AA39" s="634" t="s">
        <v>713</v>
      </c>
      <c r="AB39" s="634"/>
      <c r="AC39" s="634"/>
      <c r="AD39" s="634"/>
      <c r="AE39" s="634" t="s">
        <v>715</v>
      </c>
      <c r="AF39" s="634"/>
      <c r="AG39" s="634"/>
      <c r="AH39" s="634"/>
      <c r="AI39" s="634" t="s">
        <v>716</v>
      </c>
      <c r="AJ39" s="634"/>
      <c r="AK39" s="634"/>
      <c r="AL39" s="634"/>
      <c r="AM39" s="634" t="s">
        <v>717</v>
      </c>
      <c r="AN39" s="634"/>
      <c r="AO39" s="634"/>
      <c r="AP39" s="634"/>
    </row>
    <row r="40" spans="1:42" ht="140.25" customHeight="1">
      <c r="A40" s="728"/>
      <c r="B40" s="728"/>
      <c r="C40" s="728"/>
      <c r="D40" s="728"/>
      <c r="E40" s="728"/>
      <c r="F40" s="728"/>
      <c r="G40" s="728"/>
      <c r="H40" s="728"/>
      <c r="I40" s="728"/>
      <c r="J40" s="728"/>
      <c r="K40" s="728"/>
      <c r="L40" s="737"/>
      <c r="M40" s="737"/>
      <c r="N40" s="737"/>
      <c r="O40" s="737"/>
      <c r="P40" s="738"/>
      <c r="Q40" s="738"/>
      <c r="R40" s="738"/>
      <c r="S40" s="738"/>
      <c r="T40" s="739"/>
      <c r="U40" s="736"/>
      <c r="V40" s="79" t="s">
        <v>11</v>
      </c>
      <c r="W40" s="79" t="s">
        <v>12</v>
      </c>
      <c r="X40" s="39" t="s">
        <v>9</v>
      </c>
      <c r="Y40" s="174" t="s">
        <v>10</v>
      </c>
      <c r="AA40" s="216" t="s">
        <v>13</v>
      </c>
      <c r="AB40" s="216" t="s">
        <v>14</v>
      </c>
      <c r="AC40" s="173" t="s">
        <v>9</v>
      </c>
      <c r="AD40" s="174" t="s">
        <v>10</v>
      </c>
      <c r="AE40" s="216" t="s">
        <v>13</v>
      </c>
      <c r="AF40" s="216" t="s">
        <v>14</v>
      </c>
      <c r="AG40" s="173" t="s">
        <v>9</v>
      </c>
      <c r="AH40" s="174" t="s">
        <v>10</v>
      </c>
      <c r="AI40" s="216" t="s">
        <v>13</v>
      </c>
      <c r="AJ40" s="216" t="s">
        <v>14</v>
      </c>
      <c r="AK40" s="173" t="s">
        <v>9</v>
      </c>
      <c r="AL40" s="174" t="s">
        <v>10</v>
      </c>
      <c r="AM40" s="216" t="s">
        <v>13</v>
      </c>
      <c r="AN40" s="216" t="s">
        <v>14</v>
      </c>
      <c r="AO40" s="173" t="s">
        <v>9</v>
      </c>
      <c r="AP40" s="174" t="s">
        <v>10</v>
      </c>
    </row>
    <row r="41" spans="1:42" ht="301.5" customHeight="1">
      <c r="A41" s="345" t="s">
        <v>64</v>
      </c>
      <c r="B41" s="618" t="s">
        <v>169</v>
      </c>
      <c r="C41" s="608"/>
      <c r="D41" s="346" t="s">
        <v>211</v>
      </c>
      <c r="E41" s="609" t="s">
        <v>1981</v>
      </c>
      <c r="F41" s="610"/>
      <c r="G41" s="610"/>
      <c r="H41" s="611"/>
      <c r="I41" s="612" t="s">
        <v>1982</v>
      </c>
      <c r="J41" s="613"/>
      <c r="K41" s="614"/>
      <c r="L41" s="615" t="s">
        <v>1983</v>
      </c>
      <c r="M41" s="613"/>
      <c r="N41" s="614"/>
      <c r="O41" s="332" t="s">
        <v>177</v>
      </c>
      <c r="P41" s="606" t="s">
        <v>1978</v>
      </c>
      <c r="Q41" s="607"/>
      <c r="R41" s="608"/>
      <c r="S41" s="335" t="s">
        <v>1962</v>
      </c>
      <c r="T41" s="582" t="s">
        <v>58</v>
      </c>
      <c r="U41" s="546" t="s">
        <v>1550</v>
      </c>
      <c r="V41" s="584">
        <v>1</v>
      </c>
      <c r="W41" s="583">
        <f>AF41</f>
        <v>0.99122559322204085</v>
      </c>
      <c r="X41" s="580">
        <f>W41/V41</f>
        <v>0.99122559322204085</v>
      </c>
      <c r="Y41" s="544">
        <f t="shared" ref="Y41:Y42" si="6">X41</f>
        <v>0.99122559322204085</v>
      </c>
      <c r="AA41" s="584">
        <v>0.85</v>
      </c>
      <c r="AB41" s="583">
        <f>(15440936773/15779969007)</f>
        <v>0.97851502535590495</v>
      </c>
      <c r="AC41" s="580">
        <f>AB41/AA41</f>
        <v>1.1511941474775353</v>
      </c>
      <c r="AD41" s="544">
        <f t="shared" ref="AD41" si="7">AC41</f>
        <v>1.1511941474775353</v>
      </c>
      <c r="AE41" s="584">
        <v>0.85</v>
      </c>
      <c r="AF41" s="583">
        <f>(16986303921/17136668017)</f>
        <v>0.99122559322204085</v>
      </c>
      <c r="AG41" s="580">
        <f>AF41/AE41</f>
        <v>1.1661477567318128</v>
      </c>
      <c r="AH41" s="544">
        <f t="shared" ref="AH41:AH42" si="8">AG41</f>
        <v>1.1661477567318128</v>
      </c>
      <c r="AI41" s="542">
        <v>0</v>
      </c>
      <c r="AJ41" s="542">
        <v>0</v>
      </c>
      <c r="AK41" s="460">
        <v>0</v>
      </c>
      <c r="AL41" s="544">
        <f t="shared" ref="AL41" si="9">AK41</f>
        <v>0</v>
      </c>
      <c r="AM41" s="542">
        <v>0</v>
      </c>
      <c r="AN41" s="542">
        <v>0</v>
      </c>
      <c r="AO41" s="460">
        <v>0</v>
      </c>
      <c r="AP41" s="544">
        <f t="shared" ref="AP41" si="10">AO41</f>
        <v>0</v>
      </c>
    </row>
    <row r="42" spans="1:42" ht="291" customHeight="1">
      <c r="A42" s="345" t="s">
        <v>64</v>
      </c>
      <c r="B42" s="618" t="s">
        <v>169</v>
      </c>
      <c r="C42" s="608"/>
      <c r="D42" s="346" t="s">
        <v>211</v>
      </c>
      <c r="E42" s="609" t="s">
        <v>1981</v>
      </c>
      <c r="F42" s="610"/>
      <c r="G42" s="610"/>
      <c r="H42" s="611"/>
      <c r="I42" s="612" t="s">
        <v>1982</v>
      </c>
      <c r="J42" s="613"/>
      <c r="K42" s="614"/>
      <c r="L42" s="615" t="s">
        <v>1983</v>
      </c>
      <c r="M42" s="613"/>
      <c r="N42" s="614"/>
      <c r="O42" s="332" t="s">
        <v>177</v>
      </c>
      <c r="P42" s="606" t="s">
        <v>1979</v>
      </c>
      <c r="Q42" s="607"/>
      <c r="R42" s="608"/>
      <c r="S42" s="335" t="s">
        <v>1962</v>
      </c>
      <c r="T42" s="582" t="s">
        <v>58</v>
      </c>
      <c r="U42" s="546" t="s">
        <v>1550</v>
      </c>
      <c r="V42" s="584">
        <v>0.85</v>
      </c>
      <c r="W42" s="583">
        <f>AF42</f>
        <v>0.85096543426031934</v>
      </c>
      <c r="X42" s="580">
        <f>W42/V42</f>
        <v>1.0011358050121404</v>
      </c>
      <c r="Y42" s="544">
        <f t="shared" si="6"/>
        <v>1.0011358050121404</v>
      </c>
      <c r="AA42" s="584">
        <v>0.85</v>
      </c>
      <c r="AB42" s="583">
        <f>(1022447882/7409691714)</f>
        <v>0.13798791116615139</v>
      </c>
      <c r="AC42" s="580">
        <f>AB42/AA42</f>
        <v>0.16233871901900163</v>
      </c>
      <c r="AD42" s="544">
        <f t="shared" ref="AD42" si="11">AC42</f>
        <v>0.16233871901900163</v>
      </c>
      <c r="AE42" s="584">
        <v>0.85</v>
      </c>
      <c r="AF42" s="583">
        <f>(447865575/526302899)</f>
        <v>0.85096543426031934</v>
      </c>
      <c r="AG42" s="580">
        <f>AF42/AE42</f>
        <v>1.0011358050121404</v>
      </c>
      <c r="AH42" s="544">
        <f t="shared" si="8"/>
        <v>1.0011358050121404</v>
      </c>
      <c r="AI42" s="542">
        <v>0</v>
      </c>
      <c r="AJ42" s="542">
        <v>0</v>
      </c>
      <c r="AK42" s="460">
        <v>0</v>
      </c>
      <c r="AL42" s="544">
        <f t="shared" ref="AL42" si="12">AK42</f>
        <v>0</v>
      </c>
      <c r="AM42" s="542">
        <v>0</v>
      </c>
      <c r="AN42" s="542">
        <v>0</v>
      </c>
      <c r="AO42" s="460">
        <v>0</v>
      </c>
      <c r="AP42" s="544">
        <f t="shared" ref="AP42" si="13">AO42</f>
        <v>0</v>
      </c>
    </row>
    <row r="43" spans="1:42" ht="291" customHeight="1">
      <c r="A43" s="345" t="s">
        <v>64</v>
      </c>
      <c r="B43" s="618" t="s">
        <v>169</v>
      </c>
      <c r="C43" s="608"/>
      <c r="D43" s="346" t="s">
        <v>211</v>
      </c>
      <c r="E43" s="609" t="s">
        <v>1981</v>
      </c>
      <c r="F43" s="610"/>
      <c r="G43" s="610"/>
      <c r="H43" s="611"/>
      <c r="I43" s="612" t="s">
        <v>1982</v>
      </c>
      <c r="J43" s="613"/>
      <c r="K43" s="614"/>
      <c r="L43" s="615" t="s">
        <v>1983</v>
      </c>
      <c r="M43" s="613"/>
      <c r="N43" s="614"/>
      <c r="O43" s="332" t="s">
        <v>177</v>
      </c>
      <c r="P43" s="606" t="s">
        <v>1980</v>
      </c>
      <c r="Q43" s="607"/>
      <c r="R43" s="608"/>
      <c r="S43" s="335" t="s">
        <v>155</v>
      </c>
      <c r="T43" s="349" t="s">
        <v>114</v>
      </c>
      <c r="U43" s="546" t="s">
        <v>1966</v>
      </c>
      <c r="V43" s="584">
        <v>1</v>
      </c>
      <c r="W43" s="583">
        <f>AF43</f>
        <v>0.64237434354383172</v>
      </c>
      <c r="X43" s="580">
        <f>W43/V43</f>
        <v>0.64237434354383172</v>
      </c>
      <c r="Y43" s="544">
        <f t="shared" ref="Y43" si="14">X43</f>
        <v>0.64237434354383172</v>
      </c>
      <c r="AA43" s="584">
        <v>0.9</v>
      </c>
      <c r="AB43" s="583">
        <f>(12161423206/13916922474)</f>
        <v>0.87385865867402257</v>
      </c>
      <c r="AC43" s="580">
        <f>AB43/AA43</f>
        <v>0.97095406519335836</v>
      </c>
      <c r="AD43" s="544">
        <f t="shared" ref="AD43:AD45" si="15">AC43</f>
        <v>0.97095406519335836</v>
      </c>
      <c r="AE43" s="584">
        <v>0.9</v>
      </c>
      <c r="AF43" s="583">
        <f>(11473140278/17860520728)</f>
        <v>0.64237434354383172</v>
      </c>
      <c r="AG43" s="580">
        <f>AF43/AE43</f>
        <v>0.71374927060425741</v>
      </c>
      <c r="AH43" s="544">
        <f t="shared" ref="AH43:AH44" si="16">AG43</f>
        <v>0.71374927060425741</v>
      </c>
      <c r="AI43" s="542">
        <v>0</v>
      </c>
      <c r="AJ43" s="542">
        <v>0</v>
      </c>
      <c r="AK43" s="460">
        <v>0</v>
      </c>
      <c r="AL43" s="544">
        <f t="shared" ref="AL43" si="17">AK43</f>
        <v>0</v>
      </c>
      <c r="AM43" s="542">
        <v>0</v>
      </c>
      <c r="AN43" s="542">
        <v>0</v>
      </c>
      <c r="AO43" s="460">
        <v>0</v>
      </c>
      <c r="AP43" s="544">
        <f t="shared" ref="AP43" si="18">AO43</f>
        <v>0</v>
      </c>
    </row>
    <row r="44" spans="1:42" s="45" customFormat="1" ht="322.5" customHeight="1">
      <c r="A44" s="345" t="s">
        <v>170</v>
      </c>
      <c r="B44" s="618" t="s">
        <v>169</v>
      </c>
      <c r="C44" s="608"/>
      <c r="D44" s="346" t="s">
        <v>173</v>
      </c>
      <c r="E44" s="729" t="s">
        <v>178</v>
      </c>
      <c r="F44" s="627"/>
      <c r="G44" s="627"/>
      <c r="H44" s="628"/>
      <c r="I44" s="612" t="s">
        <v>174</v>
      </c>
      <c r="J44" s="613"/>
      <c r="K44" s="614"/>
      <c r="L44" s="615" t="s">
        <v>179</v>
      </c>
      <c r="M44" s="613"/>
      <c r="N44" s="614"/>
      <c r="O44" s="332" t="s">
        <v>177</v>
      </c>
      <c r="P44" s="616" t="s">
        <v>1986</v>
      </c>
      <c r="Q44" s="607"/>
      <c r="R44" s="608"/>
      <c r="S44" s="335" t="s">
        <v>1962</v>
      </c>
      <c r="T44" s="349" t="s">
        <v>58</v>
      </c>
      <c r="U44" s="590" t="s">
        <v>1550</v>
      </c>
      <c r="V44" s="317">
        <v>0</v>
      </c>
      <c r="W44" s="317">
        <f>AF44</f>
        <v>9.0000000000000006E-5</v>
      </c>
      <c r="X44" s="543">
        <f>100%-W44</f>
        <v>0.99990999999999997</v>
      </c>
      <c r="Y44" s="287">
        <f t="shared" ref="Y44:Y53" si="19">X44</f>
        <v>0.99990999999999997</v>
      </c>
      <c r="AA44" s="178">
        <v>0.15</v>
      </c>
      <c r="AB44" s="178">
        <f>27/165</f>
        <v>0.16363636363636364</v>
      </c>
      <c r="AC44" s="543">
        <f>+AB44/AA44</f>
        <v>1.0909090909090911</v>
      </c>
      <c r="AD44" s="544">
        <f t="shared" si="15"/>
        <v>1.0909090909090911</v>
      </c>
      <c r="AE44" s="591">
        <v>2.0000000000000001E-4</v>
      </c>
      <c r="AF44" s="591">
        <v>9.0000000000000006E-5</v>
      </c>
      <c r="AG44" s="543">
        <f>+AF44/AE44</f>
        <v>0.45</v>
      </c>
      <c r="AH44" s="544">
        <f t="shared" si="16"/>
        <v>0.45</v>
      </c>
      <c r="AI44" s="285">
        <v>0</v>
      </c>
      <c r="AJ44" s="285">
        <v>0</v>
      </c>
      <c r="AK44" s="286">
        <v>0</v>
      </c>
      <c r="AL44" s="287">
        <f t="shared" ref="AL44:AL52" si="20">AK44</f>
        <v>0</v>
      </c>
      <c r="AM44" s="285">
        <v>0</v>
      </c>
      <c r="AN44" s="285">
        <v>0</v>
      </c>
      <c r="AO44" s="286">
        <v>0</v>
      </c>
      <c r="AP44" s="287">
        <f t="shared" ref="AP44:AP52" si="21">AO44</f>
        <v>0</v>
      </c>
    </row>
    <row r="45" spans="1:42" s="45" customFormat="1" ht="333" customHeight="1">
      <c r="A45" s="345" t="s">
        <v>170</v>
      </c>
      <c r="B45" s="618" t="s">
        <v>169</v>
      </c>
      <c r="C45" s="608"/>
      <c r="D45" s="346" t="s">
        <v>173</v>
      </c>
      <c r="E45" s="717" t="s">
        <v>178</v>
      </c>
      <c r="F45" s="718"/>
      <c r="G45" s="718"/>
      <c r="H45" s="719"/>
      <c r="I45" s="612" t="s">
        <v>174</v>
      </c>
      <c r="J45" s="613"/>
      <c r="K45" s="614"/>
      <c r="L45" s="615" t="s">
        <v>179</v>
      </c>
      <c r="M45" s="613"/>
      <c r="N45" s="614"/>
      <c r="O45" s="332" t="s">
        <v>177</v>
      </c>
      <c r="P45" s="616" t="s">
        <v>1987</v>
      </c>
      <c r="Q45" s="607"/>
      <c r="R45" s="608"/>
      <c r="S45" s="335" t="s">
        <v>1962</v>
      </c>
      <c r="T45" s="349" t="s">
        <v>114</v>
      </c>
      <c r="U45" s="590" t="s">
        <v>1550</v>
      </c>
      <c r="V45" s="317">
        <v>0</v>
      </c>
      <c r="W45" s="317">
        <v>1</v>
      </c>
      <c r="X45" s="411">
        <v>1</v>
      </c>
      <c r="Y45" s="287">
        <f t="shared" si="19"/>
        <v>1</v>
      </c>
      <c r="AA45" s="404">
        <v>7.0000000000000007E-2</v>
      </c>
      <c r="AB45" s="404">
        <f>1/165</f>
        <v>6.0606060606060606E-3</v>
      </c>
      <c r="AC45" s="543">
        <f>+AB45/AA45</f>
        <v>8.6580086580086577E-2</v>
      </c>
      <c r="AD45" s="544">
        <f t="shared" si="15"/>
        <v>8.6580086580086577E-2</v>
      </c>
      <c r="AE45" s="404">
        <v>7.2700000000000001E-2</v>
      </c>
      <c r="AF45" s="178">
        <v>0</v>
      </c>
      <c r="AG45" s="543">
        <f>+AF45/AE45</f>
        <v>0</v>
      </c>
      <c r="AH45" s="287">
        <f t="shared" ref="AH45:AH53" si="22">AG45</f>
        <v>0</v>
      </c>
      <c r="AI45" s="285">
        <v>0</v>
      </c>
      <c r="AJ45" s="285">
        <v>0</v>
      </c>
      <c r="AK45" s="286">
        <v>0</v>
      </c>
      <c r="AL45" s="287">
        <f t="shared" si="20"/>
        <v>0</v>
      </c>
      <c r="AM45" s="285">
        <v>0</v>
      </c>
      <c r="AN45" s="285">
        <v>0</v>
      </c>
      <c r="AO45" s="286">
        <v>0</v>
      </c>
      <c r="AP45" s="287">
        <f t="shared" si="21"/>
        <v>0</v>
      </c>
    </row>
    <row r="46" spans="1:42" s="45" customFormat="1" ht="408" customHeight="1">
      <c r="A46" s="345" t="s">
        <v>170</v>
      </c>
      <c r="B46" s="618" t="s">
        <v>169</v>
      </c>
      <c r="C46" s="608"/>
      <c r="D46" s="346" t="s">
        <v>173</v>
      </c>
      <c r="E46" s="717" t="s">
        <v>180</v>
      </c>
      <c r="F46" s="718"/>
      <c r="G46" s="718"/>
      <c r="H46" s="719"/>
      <c r="I46" s="612" t="s">
        <v>1017</v>
      </c>
      <c r="J46" s="613"/>
      <c r="K46" s="614"/>
      <c r="L46" s="615" t="s">
        <v>181</v>
      </c>
      <c r="M46" s="613"/>
      <c r="N46" s="614"/>
      <c r="O46" s="332" t="s">
        <v>177</v>
      </c>
      <c r="P46" s="616" t="s">
        <v>1988</v>
      </c>
      <c r="Q46" s="607"/>
      <c r="R46" s="608"/>
      <c r="S46" s="335" t="s">
        <v>153</v>
      </c>
      <c r="T46" s="349" t="s">
        <v>114</v>
      </c>
      <c r="U46" s="590" t="s">
        <v>1049</v>
      </c>
      <c r="V46" s="317">
        <f>AE46</f>
        <v>0.85</v>
      </c>
      <c r="W46" s="317">
        <f>AF46</f>
        <v>0.96347826086956523</v>
      </c>
      <c r="X46" s="411">
        <f>W46/V46</f>
        <v>1.1335038363171357</v>
      </c>
      <c r="Y46" s="287">
        <f t="shared" si="19"/>
        <v>1.1335038363171357</v>
      </c>
      <c r="AA46" s="604" t="str">
        <f>U46</f>
        <v>Semestral</v>
      </c>
      <c r="AB46" s="605"/>
      <c r="AC46" s="286">
        <v>0</v>
      </c>
      <c r="AD46" s="287">
        <f t="shared" ref="AD46:AD53" si="23">AC46</f>
        <v>0</v>
      </c>
      <c r="AE46" s="404">
        <v>0.85</v>
      </c>
      <c r="AF46" s="404">
        <f>1108/1150</f>
        <v>0.96347826086956523</v>
      </c>
      <c r="AG46" s="543">
        <f>+AF46/AE46</f>
        <v>1.1335038363171357</v>
      </c>
      <c r="AH46" s="287">
        <f t="shared" si="22"/>
        <v>1.1335038363171357</v>
      </c>
      <c r="AI46" s="285">
        <v>0</v>
      </c>
      <c r="AJ46" s="285">
        <v>0</v>
      </c>
      <c r="AK46" s="286">
        <v>0</v>
      </c>
      <c r="AL46" s="287">
        <f t="shared" si="20"/>
        <v>0</v>
      </c>
      <c r="AM46" s="285">
        <v>0</v>
      </c>
      <c r="AN46" s="285">
        <v>0</v>
      </c>
      <c r="AO46" s="286">
        <v>0</v>
      </c>
      <c r="AP46" s="287">
        <f t="shared" si="21"/>
        <v>0</v>
      </c>
    </row>
    <row r="47" spans="1:42" s="45" customFormat="1" ht="338.25" customHeight="1">
      <c r="A47" s="345" t="s">
        <v>170</v>
      </c>
      <c r="B47" s="618" t="s">
        <v>169</v>
      </c>
      <c r="C47" s="608"/>
      <c r="D47" s="346" t="s">
        <v>173</v>
      </c>
      <c r="E47" s="729" t="s">
        <v>182</v>
      </c>
      <c r="F47" s="627"/>
      <c r="G47" s="627"/>
      <c r="H47" s="628"/>
      <c r="I47" s="612" t="s">
        <v>174</v>
      </c>
      <c r="J47" s="613"/>
      <c r="K47" s="614"/>
      <c r="L47" s="617" t="s">
        <v>183</v>
      </c>
      <c r="M47" s="607"/>
      <c r="N47" s="608"/>
      <c r="O47" s="347" t="s">
        <v>177</v>
      </c>
      <c r="P47" s="616" t="s">
        <v>1989</v>
      </c>
      <c r="Q47" s="607"/>
      <c r="R47" s="608"/>
      <c r="S47" s="335" t="s">
        <v>1962</v>
      </c>
      <c r="T47" s="349" t="s">
        <v>114</v>
      </c>
      <c r="U47" s="590" t="s">
        <v>1035</v>
      </c>
      <c r="V47" s="317">
        <v>0</v>
      </c>
      <c r="W47" s="447">
        <v>0</v>
      </c>
      <c r="X47" s="411">
        <f>100%-W47</f>
        <v>1</v>
      </c>
      <c r="Y47" s="287">
        <f t="shared" si="19"/>
        <v>1</v>
      </c>
      <c r="AA47" s="604" t="str">
        <f>U47</f>
        <v>Anual</v>
      </c>
      <c r="AB47" s="605"/>
      <c r="AC47" s="286">
        <v>0</v>
      </c>
      <c r="AD47" s="287">
        <f t="shared" si="23"/>
        <v>0</v>
      </c>
      <c r="AE47" s="318">
        <v>0</v>
      </c>
      <c r="AF47" s="285">
        <v>0</v>
      </c>
      <c r="AG47" s="286">
        <v>0</v>
      </c>
      <c r="AH47" s="287">
        <f t="shared" si="22"/>
        <v>0</v>
      </c>
      <c r="AI47" s="318">
        <v>0</v>
      </c>
      <c r="AJ47" s="285">
        <v>0</v>
      </c>
      <c r="AK47" s="286">
        <v>0</v>
      </c>
      <c r="AL47" s="287">
        <f t="shared" si="20"/>
        <v>0</v>
      </c>
      <c r="AM47" s="318">
        <v>0</v>
      </c>
      <c r="AN47" s="285">
        <v>0</v>
      </c>
      <c r="AO47" s="286">
        <v>0</v>
      </c>
      <c r="AP47" s="287">
        <f t="shared" si="21"/>
        <v>0</v>
      </c>
    </row>
    <row r="48" spans="1:42" s="45" customFormat="1" ht="324" customHeight="1">
      <c r="A48" s="345" t="s">
        <v>170</v>
      </c>
      <c r="B48" s="618" t="s">
        <v>169</v>
      </c>
      <c r="C48" s="608"/>
      <c r="D48" s="346" t="s">
        <v>173</v>
      </c>
      <c r="E48" s="717" t="s">
        <v>175</v>
      </c>
      <c r="F48" s="718"/>
      <c r="G48" s="718"/>
      <c r="H48" s="719"/>
      <c r="I48" s="612" t="s">
        <v>174</v>
      </c>
      <c r="J48" s="613"/>
      <c r="K48" s="614"/>
      <c r="L48" s="615" t="s">
        <v>176</v>
      </c>
      <c r="M48" s="613"/>
      <c r="N48" s="614"/>
      <c r="O48" s="332" t="s">
        <v>177</v>
      </c>
      <c r="P48" s="616" t="s">
        <v>1990</v>
      </c>
      <c r="Q48" s="607"/>
      <c r="R48" s="608"/>
      <c r="S48" s="335" t="s">
        <v>1962</v>
      </c>
      <c r="T48" s="349" t="s">
        <v>114</v>
      </c>
      <c r="U48" s="590" t="s">
        <v>1550</v>
      </c>
      <c r="V48" s="317">
        <v>0</v>
      </c>
      <c r="W48" s="447">
        <v>0</v>
      </c>
      <c r="X48" s="411">
        <v>1</v>
      </c>
      <c r="Y48" s="287">
        <f t="shared" si="19"/>
        <v>1</v>
      </c>
      <c r="AA48" s="318">
        <v>0</v>
      </c>
      <c r="AB48" s="285">
        <v>0</v>
      </c>
      <c r="AC48" s="286">
        <v>0</v>
      </c>
      <c r="AD48" s="287">
        <f t="shared" si="23"/>
        <v>0</v>
      </c>
      <c r="AE48" s="318">
        <v>0</v>
      </c>
      <c r="AF48" s="541">
        <v>0</v>
      </c>
      <c r="AG48" s="543">
        <v>1</v>
      </c>
      <c r="AH48" s="544">
        <f t="shared" ref="AH48" si="24">AG48</f>
        <v>1</v>
      </c>
      <c r="AI48" s="318">
        <v>0</v>
      </c>
      <c r="AJ48" s="285">
        <v>0</v>
      </c>
      <c r="AK48" s="286">
        <v>0</v>
      </c>
      <c r="AL48" s="287">
        <f t="shared" si="20"/>
        <v>0</v>
      </c>
      <c r="AM48" s="318">
        <v>0</v>
      </c>
      <c r="AN48" s="285">
        <v>0</v>
      </c>
      <c r="AO48" s="286">
        <v>0</v>
      </c>
      <c r="AP48" s="287">
        <f t="shared" si="21"/>
        <v>0</v>
      </c>
    </row>
    <row r="49" spans="1:42" s="45" customFormat="1" ht="288.75" customHeight="1">
      <c r="A49" s="345" t="s">
        <v>170</v>
      </c>
      <c r="B49" s="618" t="s">
        <v>169</v>
      </c>
      <c r="C49" s="608"/>
      <c r="D49" s="346" t="s">
        <v>173</v>
      </c>
      <c r="E49" s="717" t="s">
        <v>184</v>
      </c>
      <c r="F49" s="718"/>
      <c r="G49" s="718"/>
      <c r="H49" s="719"/>
      <c r="I49" s="612" t="s">
        <v>174</v>
      </c>
      <c r="J49" s="613"/>
      <c r="K49" s="614"/>
      <c r="L49" s="615" t="s">
        <v>185</v>
      </c>
      <c r="M49" s="613"/>
      <c r="N49" s="614"/>
      <c r="O49" s="332" t="s">
        <v>177</v>
      </c>
      <c r="P49" s="616" t="s">
        <v>1991</v>
      </c>
      <c r="Q49" s="607"/>
      <c r="R49" s="608"/>
      <c r="S49" s="335" t="s">
        <v>153</v>
      </c>
      <c r="T49" s="349" t="s">
        <v>114</v>
      </c>
      <c r="U49" s="590" t="s">
        <v>1035</v>
      </c>
      <c r="V49" s="175">
        <v>0</v>
      </c>
      <c r="W49" s="176">
        <v>0</v>
      </c>
      <c r="X49" s="411">
        <v>0</v>
      </c>
      <c r="Y49" s="287">
        <f t="shared" si="19"/>
        <v>0</v>
      </c>
      <c r="AA49" s="604" t="str">
        <f>U49</f>
        <v>Anual</v>
      </c>
      <c r="AB49" s="605"/>
      <c r="AC49" s="286">
        <v>0</v>
      </c>
      <c r="AD49" s="287">
        <f t="shared" si="23"/>
        <v>0</v>
      </c>
      <c r="AE49" s="285">
        <v>0</v>
      </c>
      <c r="AF49" s="285">
        <v>0</v>
      </c>
      <c r="AG49" s="286">
        <v>0</v>
      </c>
      <c r="AH49" s="287">
        <f t="shared" si="22"/>
        <v>0</v>
      </c>
      <c r="AI49" s="285">
        <v>0</v>
      </c>
      <c r="AJ49" s="285">
        <v>0</v>
      </c>
      <c r="AK49" s="286">
        <v>0</v>
      </c>
      <c r="AL49" s="287">
        <f t="shared" si="20"/>
        <v>0</v>
      </c>
      <c r="AM49" s="285">
        <v>0</v>
      </c>
      <c r="AN49" s="285">
        <v>0</v>
      </c>
      <c r="AO49" s="286">
        <v>0</v>
      </c>
      <c r="AP49" s="287">
        <f t="shared" si="21"/>
        <v>0</v>
      </c>
    </row>
    <row r="50" spans="1:42" s="45" customFormat="1" ht="328.5" customHeight="1">
      <c r="A50" s="345" t="s">
        <v>170</v>
      </c>
      <c r="B50" s="618" t="s">
        <v>169</v>
      </c>
      <c r="C50" s="608"/>
      <c r="D50" s="346" t="s">
        <v>173</v>
      </c>
      <c r="E50" s="717" t="s">
        <v>184</v>
      </c>
      <c r="F50" s="718"/>
      <c r="G50" s="718"/>
      <c r="H50" s="719"/>
      <c r="I50" s="612" t="s">
        <v>174</v>
      </c>
      <c r="J50" s="613"/>
      <c r="K50" s="614"/>
      <c r="L50" s="615" t="s">
        <v>186</v>
      </c>
      <c r="M50" s="613"/>
      <c r="N50" s="614"/>
      <c r="O50" s="332" t="s">
        <v>177</v>
      </c>
      <c r="P50" s="616" t="s">
        <v>1992</v>
      </c>
      <c r="Q50" s="607"/>
      <c r="R50" s="608"/>
      <c r="S50" s="335" t="s">
        <v>1962</v>
      </c>
      <c r="T50" s="349" t="s">
        <v>114</v>
      </c>
      <c r="U50" s="590" t="s">
        <v>1035</v>
      </c>
      <c r="V50" s="175" t="str">
        <f>U50</f>
        <v>Anual</v>
      </c>
      <c r="W50" s="178">
        <v>0</v>
      </c>
      <c r="X50" s="411">
        <v>0</v>
      </c>
      <c r="Y50" s="287">
        <f t="shared" si="19"/>
        <v>0</v>
      </c>
      <c r="AA50" s="604" t="str">
        <f>U50</f>
        <v>Anual</v>
      </c>
      <c r="AB50" s="605"/>
      <c r="AC50" s="286">
        <v>0</v>
      </c>
      <c r="AD50" s="287">
        <f t="shared" si="23"/>
        <v>0</v>
      </c>
      <c r="AE50" s="285">
        <v>0</v>
      </c>
      <c r="AF50" s="285">
        <v>0</v>
      </c>
      <c r="AG50" s="286">
        <v>0</v>
      </c>
      <c r="AH50" s="287">
        <f t="shared" si="22"/>
        <v>0</v>
      </c>
      <c r="AI50" s="285">
        <v>0</v>
      </c>
      <c r="AJ50" s="285">
        <v>0</v>
      </c>
      <c r="AK50" s="286">
        <v>0</v>
      </c>
      <c r="AL50" s="287">
        <f t="shared" si="20"/>
        <v>0</v>
      </c>
      <c r="AM50" s="285">
        <v>0</v>
      </c>
      <c r="AN50" s="285">
        <v>0</v>
      </c>
      <c r="AO50" s="286">
        <v>0</v>
      </c>
      <c r="AP50" s="287">
        <f t="shared" si="21"/>
        <v>0</v>
      </c>
    </row>
    <row r="51" spans="1:42" s="45" customFormat="1" ht="318.75" customHeight="1">
      <c r="A51" s="345" t="s">
        <v>170</v>
      </c>
      <c r="B51" s="618" t="s">
        <v>169</v>
      </c>
      <c r="C51" s="608"/>
      <c r="D51" s="346" t="s">
        <v>173</v>
      </c>
      <c r="E51" s="717" t="s">
        <v>184</v>
      </c>
      <c r="F51" s="718"/>
      <c r="G51" s="718"/>
      <c r="H51" s="719"/>
      <c r="I51" s="612" t="s">
        <v>174</v>
      </c>
      <c r="J51" s="613"/>
      <c r="K51" s="614"/>
      <c r="L51" s="615" t="s">
        <v>186</v>
      </c>
      <c r="M51" s="613"/>
      <c r="N51" s="614"/>
      <c r="O51" s="332" t="s">
        <v>177</v>
      </c>
      <c r="P51" s="616" t="s">
        <v>1993</v>
      </c>
      <c r="Q51" s="607"/>
      <c r="R51" s="608"/>
      <c r="S51" s="335" t="s">
        <v>1962</v>
      </c>
      <c r="T51" s="349" t="s">
        <v>114</v>
      </c>
      <c r="U51" s="590" t="s">
        <v>1035</v>
      </c>
      <c r="V51" s="175" t="str">
        <f>U51</f>
        <v>Anual</v>
      </c>
      <c r="W51" s="178">
        <v>0</v>
      </c>
      <c r="X51" s="411">
        <v>0</v>
      </c>
      <c r="Y51" s="287">
        <f t="shared" si="19"/>
        <v>0</v>
      </c>
      <c r="AA51" s="604" t="str">
        <f>U51</f>
        <v>Anual</v>
      </c>
      <c r="AB51" s="605"/>
      <c r="AC51" s="286">
        <v>0</v>
      </c>
      <c r="AD51" s="287">
        <f t="shared" si="23"/>
        <v>0</v>
      </c>
      <c r="AE51" s="285">
        <v>0</v>
      </c>
      <c r="AF51" s="285">
        <v>0</v>
      </c>
      <c r="AG51" s="286">
        <v>0</v>
      </c>
      <c r="AH51" s="287">
        <f t="shared" si="22"/>
        <v>0</v>
      </c>
      <c r="AI51" s="285">
        <v>0</v>
      </c>
      <c r="AJ51" s="285">
        <v>0</v>
      </c>
      <c r="AK51" s="286">
        <v>0</v>
      </c>
      <c r="AL51" s="287">
        <f t="shared" si="20"/>
        <v>0</v>
      </c>
      <c r="AM51" s="285">
        <v>0</v>
      </c>
      <c r="AN51" s="285">
        <v>0</v>
      </c>
      <c r="AO51" s="286">
        <v>0</v>
      </c>
      <c r="AP51" s="287">
        <f t="shared" si="21"/>
        <v>0</v>
      </c>
    </row>
    <row r="52" spans="1:42" s="45" customFormat="1" ht="409.6" customHeight="1">
      <c r="A52" s="345" t="s">
        <v>170</v>
      </c>
      <c r="B52" s="618" t="s">
        <v>169</v>
      </c>
      <c r="C52" s="608"/>
      <c r="D52" s="448" t="s">
        <v>173</v>
      </c>
      <c r="E52" s="717" t="s">
        <v>187</v>
      </c>
      <c r="F52" s="718"/>
      <c r="G52" s="718"/>
      <c r="H52" s="719"/>
      <c r="I52" s="612" t="s">
        <v>174</v>
      </c>
      <c r="J52" s="613"/>
      <c r="K52" s="614"/>
      <c r="L52" s="615" t="s">
        <v>188</v>
      </c>
      <c r="M52" s="613"/>
      <c r="N52" s="614"/>
      <c r="O52" s="332" t="s">
        <v>177</v>
      </c>
      <c r="P52" s="616" t="s">
        <v>1994</v>
      </c>
      <c r="Q52" s="607"/>
      <c r="R52" s="608"/>
      <c r="S52" s="335" t="s">
        <v>1962</v>
      </c>
      <c r="T52" s="349" t="s">
        <v>114</v>
      </c>
      <c r="U52" s="590" t="s">
        <v>1035</v>
      </c>
      <c r="V52" s="317" t="str">
        <f>U52</f>
        <v>Anual</v>
      </c>
      <c r="W52" s="178">
        <v>0</v>
      </c>
      <c r="X52" s="411">
        <v>0</v>
      </c>
      <c r="Y52" s="287">
        <f t="shared" si="19"/>
        <v>0</v>
      </c>
      <c r="AA52" s="604" t="str">
        <f>U52</f>
        <v>Anual</v>
      </c>
      <c r="AB52" s="605"/>
      <c r="AC52" s="286">
        <v>0</v>
      </c>
      <c r="AD52" s="287">
        <f t="shared" si="23"/>
        <v>0</v>
      </c>
      <c r="AE52" s="318">
        <v>0</v>
      </c>
      <c r="AF52" s="285">
        <v>0</v>
      </c>
      <c r="AG52" s="286">
        <v>0</v>
      </c>
      <c r="AH52" s="287">
        <f t="shared" si="22"/>
        <v>0</v>
      </c>
      <c r="AI52" s="318">
        <v>0</v>
      </c>
      <c r="AJ52" s="285">
        <v>0</v>
      </c>
      <c r="AK52" s="286">
        <v>0</v>
      </c>
      <c r="AL52" s="287">
        <f t="shared" si="20"/>
        <v>0</v>
      </c>
      <c r="AM52" s="318">
        <v>0</v>
      </c>
      <c r="AN52" s="285">
        <v>0</v>
      </c>
      <c r="AO52" s="286">
        <v>0</v>
      </c>
      <c r="AP52" s="287">
        <f t="shared" si="21"/>
        <v>0</v>
      </c>
    </row>
    <row r="53" spans="1:42" s="45" customFormat="1" ht="259.5" customHeight="1">
      <c r="A53" s="345" t="s">
        <v>64</v>
      </c>
      <c r="B53" s="618" t="s">
        <v>169</v>
      </c>
      <c r="C53" s="608"/>
      <c r="D53" s="448" t="s">
        <v>79</v>
      </c>
      <c r="E53" s="717" t="s">
        <v>2000</v>
      </c>
      <c r="F53" s="718"/>
      <c r="G53" s="718"/>
      <c r="H53" s="719"/>
      <c r="I53" s="612" t="s">
        <v>2001</v>
      </c>
      <c r="J53" s="613"/>
      <c r="K53" s="614"/>
      <c r="L53" s="615" t="s">
        <v>2002</v>
      </c>
      <c r="M53" s="613"/>
      <c r="N53" s="614"/>
      <c r="O53" s="332" t="s">
        <v>2003</v>
      </c>
      <c r="P53" s="616" t="s">
        <v>1995</v>
      </c>
      <c r="Q53" s="607"/>
      <c r="R53" s="608"/>
      <c r="S53" s="335" t="s">
        <v>1962</v>
      </c>
      <c r="T53" s="349" t="s">
        <v>58</v>
      </c>
      <c r="U53" s="590" t="s">
        <v>1550</v>
      </c>
      <c r="V53" s="178">
        <v>1</v>
      </c>
      <c r="W53" s="178">
        <f>AF53</f>
        <v>1</v>
      </c>
      <c r="X53" s="449">
        <f t="shared" ref="X53" si="25">W53/V53</f>
        <v>1</v>
      </c>
      <c r="Y53" s="577">
        <f t="shared" si="19"/>
        <v>1</v>
      </c>
      <c r="AA53" s="178">
        <v>1</v>
      </c>
      <c r="AB53" s="178">
        <f>3/3</f>
        <v>1</v>
      </c>
      <c r="AC53" s="449">
        <f t="shared" ref="AC53" si="26">AB53/AA53</f>
        <v>1</v>
      </c>
      <c r="AD53" s="577">
        <f t="shared" si="23"/>
        <v>1</v>
      </c>
      <c r="AE53" s="178">
        <v>1</v>
      </c>
      <c r="AF53" s="178">
        <f>4/4</f>
        <v>1</v>
      </c>
      <c r="AG53" s="449">
        <f t="shared" ref="AG53" si="27">AF53/AE53</f>
        <v>1</v>
      </c>
      <c r="AH53" s="577">
        <f t="shared" si="22"/>
        <v>1</v>
      </c>
      <c r="AI53" s="575">
        <v>0</v>
      </c>
      <c r="AJ53" s="575">
        <v>0</v>
      </c>
      <c r="AK53" s="460">
        <v>0</v>
      </c>
      <c r="AL53" s="577">
        <f t="shared" ref="AL53" si="28">AK53</f>
        <v>0</v>
      </c>
      <c r="AM53" s="575">
        <v>0</v>
      </c>
      <c r="AN53" s="575">
        <v>0</v>
      </c>
      <c r="AO53" s="460">
        <v>0</v>
      </c>
      <c r="AP53" s="577">
        <f t="shared" ref="AP53" si="29">AO53</f>
        <v>0</v>
      </c>
    </row>
    <row r="54" spans="1:42" s="45" customFormat="1" ht="249.75" customHeight="1">
      <c r="A54" s="345" t="s">
        <v>64</v>
      </c>
      <c r="B54" s="618" t="s">
        <v>169</v>
      </c>
      <c r="C54" s="608"/>
      <c r="D54" s="448" t="s">
        <v>79</v>
      </c>
      <c r="E54" s="717" t="s">
        <v>2000</v>
      </c>
      <c r="F54" s="718"/>
      <c r="G54" s="718"/>
      <c r="H54" s="719"/>
      <c r="I54" s="612" t="s">
        <v>2001</v>
      </c>
      <c r="J54" s="613"/>
      <c r="K54" s="614"/>
      <c r="L54" s="615" t="s">
        <v>2002</v>
      </c>
      <c r="M54" s="613"/>
      <c r="N54" s="614"/>
      <c r="O54" s="332" t="s">
        <v>2003</v>
      </c>
      <c r="P54" s="616" t="s">
        <v>1996</v>
      </c>
      <c r="Q54" s="607"/>
      <c r="R54" s="608"/>
      <c r="S54" s="335" t="s">
        <v>1962</v>
      </c>
      <c r="T54" s="349" t="s">
        <v>58</v>
      </c>
      <c r="U54" s="590" t="s">
        <v>1550</v>
      </c>
      <c r="V54" s="178">
        <v>1</v>
      </c>
      <c r="W54" s="178">
        <f t="shared" ref="W54:W57" si="30">AF54</f>
        <v>1</v>
      </c>
      <c r="X54" s="449">
        <f t="shared" ref="X54:X57" si="31">W54/V54</f>
        <v>1</v>
      </c>
      <c r="Y54" s="577">
        <f t="shared" ref="Y54:Y57" si="32">X54</f>
        <v>1</v>
      </c>
      <c r="AA54" s="178">
        <v>1</v>
      </c>
      <c r="AB54" s="178">
        <f>81/81</f>
        <v>1</v>
      </c>
      <c r="AC54" s="449">
        <f t="shared" ref="AC54" si="33">AB54/AA54</f>
        <v>1</v>
      </c>
      <c r="AD54" s="577">
        <f t="shared" ref="AD54" si="34">AC54</f>
        <v>1</v>
      </c>
      <c r="AE54" s="178">
        <v>1</v>
      </c>
      <c r="AF54" s="178">
        <f>47/47</f>
        <v>1</v>
      </c>
      <c r="AG54" s="449">
        <f t="shared" ref="AG54" si="35">AF54/AE54</f>
        <v>1</v>
      </c>
      <c r="AH54" s="577">
        <f t="shared" ref="AH54" si="36">AG54</f>
        <v>1</v>
      </c>
      <c r="AI54" s="575">
        <v>0</v>
      </c>
      <c r="AJ54" s="575">
        <v>0</v>
      </c>
      <c r="AK54" s="460">
        <v>0</v>
      </c>
      <c r="AL54" s="577">
        <f t="shared" ref="AL54:AL57" si="37">AK54</f>
        <v>0</v>
      </c>
      <c r="AM54" s="575">
        <v>0</v>
      </c>
      <c r="AN54" s="575">
        <v>0</v>
      </c>
      <c r="AO54" s="460">
        <v>0</v>
      </c>
      <c r="AP54" s="577">
        <f t="shared" ref="AP54:AP57" si="38">AO54</f>
        <v>0</v>
      </c>
    </row>
    <row r="55" spans="1:42" s="45" customFormat="1" ht="301.5" customHeight="1">
      <c r="A55" s="345" t="s">
        <v>64</v>
      </c>
      <c r="B55" s="618" t="s">
        <v>169</v>
      </c>
      <c r="C55" s="608"/>
      <c r="D55" s="448" t="s">
        <v>79</v>
      </c>
      <c r="E55" s="717" t="s">
        <v>2000</v>
      </c>
      <c r="F55" s="718"/>
      <c r="G55" s="718"/>
      <c r="H55" s="719"/>
      <c r="I55" s="612" t="s">
        <v>2001</v>
      </c>
      <c r="J55" s="613"/>
      <c r="K55" s="614"/>
      <c r="L55" s="615" t="s">
        <v>2002</v>
      </c>
      <c r="M55" s="613"/>
      <c r="N55" s="614"/>
      <c r="O55" s="332" t="s">
        <v>2003</v>
      </c>
      <c r="P55" s="616" t="s">
        <v>1997</v>
      </c>
      <c r="Q55" s="607"/>
      <c r="R55" s="608"/>
      <c r="S55" s="335" t="s">
        <v>153</v>
      </c>
      <c r="T55" s="349" t="s">
        <v>58</v>
      </c>
      <c r="U55" s="590" t="s">
        <v>1550</v>
      </c>
      <c r="V55" s="178">
        <v>1</v>
      </c>
      <c r="W55" s="178">
        <f t="shared" si="30"/>
        <v>1</v>
      </c>
      <c r="X55" s="449">
        <f t="shared" si="31"/>
        <v>1</v>
      </c>
      <c r="Y55" s="577">
        <f t="shared" si="32"/>
        <v>1</v>
      </c>
      <c r="AA55" s="178">
        <v>1</v>
      </c>
      <c r="AB55" s="178">
        <f>117/117</f>
        <v>1</v>
      </c>
      <c r="AC55" s="449">
        <f t="shared" ref="AC55" si="39">AB55/AA55</f>
        <v>1</v>
      </c>
      <c r="AD55" s="577">
        <f t="shared" ref="AD55" si="40">AC55</f>
        <v>1</v>
      </c>
      <c r="AE55" s="178">
        <v>1</v>
      </c>
      <c r="AF55" s="178">
        <f>92/92</f>
        <v>1</v>
      </c>
      <c r="AG55" s="449">
        <f t="shared" ref="AG55" si="41">AF55/AE55</f>
        <v>1</v>
      </c>
      <c r="AH55" s="577">
        <f t="shared" ref="AH55" si="42">AG55</f>
        <v>1</v>
      </c>
      <c r="AI55" s="575">
        <v>0</v>
      </c>
      <c r="AJ55" s="575">
        <v>0</v>
      </c>
      <c r="AK55" s="460">
        <v>0</v>
      </c>
      <c r="AL55" s="577">
        <f t="shared" si="37"/>
        <v>0</v>
      </c>
      <c r="AM55" s="575">
        <v>0</v>
      </c>
      <c r="AN55" s="575">
        <v>0</v>
      </c>
      <c r="AO55" s="460">
        <v>0</v>
      </c>
      <c r="AP55" s="577">
        <f t="shared" si="38"/>
        <v>0</v>
      </c>
    </row>
    <row r="56" spans="1:42" s="45" customFormat="1" ht="409.6" customHeight="1">
      <c r="A56" s="345" t="s">
        <v>64</v>
      </c>
      <c r="B56" s="618" t="s">
        <v>169</v>
      </c>
      <c r="C56" s="608"/>
      <c r="D56" s="448" t="s">
        <v>79</v>
      </c>
      <c r="E56" s="717" t="s">
        <v>2000</v>
      </c>
      <c r="F56" s="718"/>
      <c r="G56" s="718"/>
      <c r="H56" s="719"/>
      <c r="I56" s="612" t="s">
        <v>2001</v>
      </c>
      <c r="J56" s="613"/>
      <c r="K56" s="614"/>
      <c r="L56" s="615" t="s">
        <v>2002</v>
      </c>
      <c r="M56" s="613"/>
      <c r="N56" s="614"/>
      <c r="O56" s="332" t="s">
        <v>2003</v>
      </c>
      <c r="P56" s="616" t="s">
        <v>1998</v>
      </c>
      <c r="Q56" s="607"/>
      <c r="R56" s="608"/>
      <c r="S56" s="335" t="s">
        <v>153</v>
      </c>
      <c r="T56" s="349" t="s">
        <v>58</v>
      </c>
      <c r="U56" s="590" t="s">
        <v>1550</v>
      </c>
      <c r="V56" s="178">
        <v>1</v>
      </c>
      <c r="W56" s="178">
        <f t="shared" si="30"/>
        <v>1</v>
      </c>
      <c r="X56" s="449">
        <f t="shared" si="31"/>
        <v>1</v>
      </c>
      <c r="Y56" s="577">
        <f t="shared" si="32"/>
        <v>1</v>
      </c>
      <c r="AA56" s="178">
        <v>1</v>
      </c>
      <c r="AB56" s="178">
        <f>1/1</f>
        <v>1</v>
      </c>
      <c r="AC56" s="449">
        <f t="shared" ref="AC56" si="43">AB56/AA56</f>
        <v>1</v>
      </c>
      <c r="AD56" s="577">
        <f t="shared" ref="AD56" si="44">AC56</f>
        <v>1</v>
      </c>
      <c r="AE56" s="178">
        <v>1</v>
      </c>
      <c r="AF56" s="178">
        <f>1/1</f>
        <v>1</v>
      </c>
      <c r="AG56" s="449">
        <f t="shared" ref="AG56" si="45">AF56/AE56</f>
        <v>1</v>
      </c>
      <c r="AH56" s="577">
        <f t="shared" ref="AH56" si="46">AG56</f>
        <v>1</v>
      </c>
      <c r="AI56" s="575">
        <v>0</v>
      </c>
      <c r="AJ56" s="575">
        <v>0</v>
      </c>
      <c r="AK56" s="460">
        <v>0</v>
      </c>
      <c r="AL56" s="577">
        <f t="shared" si="37"/>
        <v>0</v>
      </c>
      <c r="AM56" s="575">
        <v>0</v>
      </c>
      <c r="AN56" s="575">
        <v>0</v>
      </c>
      <c r="AO56" s="460">
        <v>0</v>
      </c>
      <c r="AP56" s="577">
        <f t="shared" si="38"/>
        <v>0</v>
      </c>
    </row>
    <row r="57" spans="1:42" s="45" customFormat="1" ht="409.6" customHeight="1">
      <c r="A57" s="345" t="s">
        <v>64</v>
      </c>
      <c r="B57" s="618" t="s">
        <v>169</v>
      </c>
      <c r="C57" s="608"/>
      <c r="D57" s="448" t="s">
        <v>79</v>
      </c>
      <c r="E57" s="717" t="s">
        <v>2000</v>
      </c>
      <c r="F57" s="718"/>
      <c r="G57" s="718"/>
      <c r="H57" s="719"/>
      <c r="I57" s="612" t="s">
        <v>2001</v>
      </c>
      <c r="J57" s="613"/>
      <c r="K57" s="614"/>
      <c r="L57" s="615" t="s">
        <v>2002</v>
      </c>
      <c r="M57" s="613"/>
      <c r="N57" s="614"/>
      <c r="O57" s="332" t="s">
        <v>2003</v>
      </c>
      <c r="P57" s="616" t="s">
        <v>1999</v>
      </c>
      <c r="Q57" s="607"/>
      <c r="R57" s="608"/>
      <c r="S57" s="335" t="s">
        <v>1962</v>
      </c>
      <c r="T57" s="349" t="s">
        <v>58</v>
      </c>
      <c r="U57" s="590" t="s">
        <v>1550</v>
      </c>
      <c r="V57" s="178">
        <v>1</v>
      </c>
      <c r="W57" s="178">
        <f t="shared" si="30"/>
        <v>1</v>
      </c>
      <c r="X57" s="449">
        <f t="shared" si="31"/>
        <v>1</v>
      </c>
      <c r="Y57" s="577">
        <f t="shared" si="32"/>
        <v>1</v>
      </c>
      <c r="AA57" s="178">
        <v>1</v>
      </c>
      <c r="AB57" s="178">
        <f>58/58</f>
        <v>1</v>
      </c>
      <c r="AC57" s="449">
        <f t="shared" ref="AC57" si="47">AB57/AA57</f>
        <v>1</v>
      </c>
      <c r="AD57" s="577">
        <f t="shared" ref="AD57" si="48">AC57</f>
        <v>1</v>
      </c>
      <c r="AE57" s="178">
        <v>1</v>
      </c>
      <c r="AF57" s="178">
        <f>67/67</f>
        <v>1</v>
      </c>
      <c r="AG57" s="449">
        <f t="shared" ref="AG57" si="49">AF57/AE57</f>
        <v>1</v>
      </c>
      <c r="AH57" s="577">
        <f t="shared" ref="AH57:AH59" si="50">AG57</f>
        <v>1</v>
      </c>
      <c r="AI57" s="575">
        <v>0</v>
      </c>
      <c r="AJ57" s="575">
        <v>0</v>
      </c>
      <c r="AK57" s="460">
        <v>0</v>
      </c>
      <c r="AL57" s="577">
        <f t="shared" si="37"/>
        <v>0</v>
      </c>
      <c r="AM57" s="575">
        <v>0</v>
      </c>
      <c r="AN57" s="575">
        <v>0</v>
      </c>
      <c r="AO57" s="460">
        <v>0</v>
      </c>
      <c r="AP57" s="577">
        <f t="shared" si="38"/>
        <v>0</v>
      </c>
    </row>
    <row r="58" spans="1:42" s="45" customFormat="1" ht="409.6" customHeight="1">
      <c r="A58" s="345" t="s">
        <v>64</v>
      </c>
      <c r="B58" s="618" t="s">
        <v>169</v>
      </c>
      <c r="C58" s="608"/>
      <c r="D58" s="346" t="s">
        <v>78</v>
      </c>
      <c r="E58" s="720" t="s">
        <v>2015</v>
      </c>
      <c r="F58" s="721"/>
      <c r="G58" s="721"/>
      <c r="H58" s="722"/>
      <c r="I58" s="612" t="s">
        <v>1018</v>
      </c>
      <c r="J58" s="613"/>
      <c r="K58" s="614"/>
      <c r="L58" s="615" t="s">
        <v>2014</v>
      </c>
      <c r="M58" s="613"/>
      <c r="N58" s="614"/>
      <c r="O58" s="332" t="s">
        <v>177</v>
      </c>
      <c r="P58" s="616" t="s">
        <v>2004</v>
      </c>
      <c r="Q58" s="607"/>
      <c r="R58" s="608"/>
      <c r="S58" s="335" t="s">
        <v>155</v>
      </c>
      <c r="T58" s="336" t="s">
        <v>114</v>
      </c>
      <c r="U58" s="590" t="s">
        <v>1049</v>
      </c>
      <c r="V58" s="178">
        <v>1</v>
      </c>
      <c r="W58" s="178">
        <f t="shared" ref="W58" si="51">AF58</f>
        <v>0.5</v>
      </c>
      <c r="X58" s="449">
        <f t="shared" ref="X58" si="52">W58/V58</f>
        <v>0.5</v>
      </c>
      <c r="Y58" s="577">
        <f t="shared" ref="Y58" si="53">X58</f>
        <v>0.5</v>
      </c>
      <c r="AA58" s="178">
        <v>0</v>
      </c>
      <c r="AB58" s="178">
        <v>0</v>
      </c>
      <c r="AC58" s="449">
        <v>0</v>
      </c>
      <c r="AD58" s="577">
        <f t="shared" ref="AD58" si="54">AC58</f>
        <v>0</v>
      </c>
      <c r="AE58" s="179">
        <v>0.33</v>
      </c>
      <c r="AF58" s="179">
        <f>16.5/33</f>
        <v>0.5</v>
      </c>
      <c r="AG58" s="592">
        <f>(AF58/AE58)/3</f>
        <v>0.50505050505050508</v>
      </c>
      <c r="AH58" s="577">
        <f t="shared" si="50"/>
        <v>0.50505050505050508</v>
      </c>
      <c r="AI58" s="575">
        <v>0</v>
      </c>
      <c r="AJ58" s="575">
        <v>0</v>
      </c>
      <c r="AK58" s="460">
        <v>0</v>
      </c>
      <c r="AL58" s="577">
        <f t="shared" ref="AL58" si="55">AK58</f>
        <v>0</v>
      </c>
      <c r="AM58" s="575">
        <v>0</v>
      </c>
      <c r="AN58" s="575">
        <v>0</v>
      </c>
      <c r="AO58" s="460">
        <v>0</v>
      </c>
      <c r="AP58" s="577">
        <f t="shared" ref="AP58" si="56">AO58</f>
        <v>0</v>
      </c>
    </row>
    <row r="59" spans="1:42" s="45" customFormat="1" ht="409.6" customHeight="1">
      <c r="A59" s="345" t="s">
        <v>64</v>
      </c>
      <c r="B59" s="618" t="s">
        <v>169</v>
      </c>
      <c r="C59" s="608"/>
      <c r="D59" s="346" t="s">
        <v>78</v>
      </c>
      <c r="E59" s="720" t="s">
        <v>2015</v>
      </c>
      <c r="F59" s="721"/>
      <c r="G59" s="721"/>
      <c r="H59" s="722"/>
      <c r="I59" s="612" t="s">
        <v>1018</v>
      </c>
      <c r="J59" s="613"/>
      <c r="K59" s="614"/>
      <c r="L59" s="615" t="s">
        <v>2014</v>
      </c>
      <c r="M59" s="613"/>
      <c r="N59" s="614"/>
      <c r="O59" s="332" t="s">
        <v>177</v>
      </c>
      <c r="P59" s="616" t="s">
        <v>2005</v>
      </c>
      <c r="Q59" s="607"/>
      <c r="R59" s="608"/>
      <c r="S59" s="335" t="s">
        <v>155</v>
      </c>
      <c r="T59" s="336" t="s">
        <v>114</v>
      </c>
      <c r="U59" s="590" t="s">
        <v>1550</v>
      </c>
      <c r="V59" s="178">
        <v>0.9</v>
      </c>
      <c r="W59" s="178">
        <f>AF59</f>
        <v>0.66666666666666663</v>
      </c>
      <c r="X59" s="449">
        <f t="shared" ref="X59" si="57">W59/V59</f>
        <v>0.7407407407407407</v>
      </c>
      <c r="Y59" s="577">
        <f t="shared" ref="Y59" si="58">X59</f>
        <v>0.7407407407407407</v>
      </c>
      <c r="AA59" s="178">
        <v>0</v>
      </c>
      <c r="AB59" s="178">
        <v>0</v>
      </c>
      <c r="AC59" s="449">
        <v>0</v>
      </c>
      <c r="AD59" s="577">
        <f t="shared" ref="AD59" si="59">AC59</f>
        <v>0</v>
      </c>
      <c r="AE59" s="404">
        <v>0.9</v>
      </c>
      <c r="AF59" s="404">
        <f>2/3</f>
        <v>0.66666666666666663</v>
      </c>
      <c r="AG59" s="449">
        <f t="shared" ref="AG59" si="60">AF59/AE59</f>
        <v>0.7407407407407407</v>
      </c>
      <c r="AH59" s="577">
        <f t="shared" si="50"/>
        <v>0.7407407407407407</v>
      </c>
      <c r="AI59" s="575">
        <v>0</v>
      </c>
      <c r="AJ59" s="575">
        <v>0</v>
      </c>
      <c r="AK59" s="460">
        <v>0</v>
      </c>
      <c r="AL59" s="577">
        <f t="shared" ref="AL59:AL66" si="61">AK59</f>
        <v>0</v>
      </c>
      <c r="AM59" s="575">
        <v>0</v>
      </c>
      <c r="AN59" s="575">
        <v>0</v>
      </c>
      <c r="AO59" s="460">
        <v>0</v>
      </c>
      <c r="AP59" s="577">
        <f t="shared" ref="AP59:AP66" si="62">AO59</f>
        <v>0</v>
      </c>
    </row>
    <row r="60" spans="1:42" s="45" customFormat="1" ht="409.6" customHeight="1">
      <c r="A60" s="345" t="s">
        <v>64</v>
      </c>
      <c r="B60" s="618" t="s">
        <v>169</v>
      </c>
      <c r="C60" s="608"/>
      <c r="D60" s="346" t="s">
        <v>78</v>
      </c>
      <c r="E60" s="720" t="s">
        <v>2015</v>
      </c>
      <c r="F60" s="721"/>
      <c r="G60" s="721"/>
      <c r="H60" s="722"/>
      <c r="I60" s="612" t="s">
        <v>1018</v>
      </c>
      <c r="J60" s="613"/>
      <c r="K60" s="614"/>
      <c r="L60" s="615" t="s">
        <v>2014</v>
      </c>
      <c r="M60" s="613"/>
      <c r="N60" s="614"/>
      <c r="O60" s="332" t="s">
        <v>177</v>
      </c>
      <c r="P60" s="616" t="s">
        <v>2006</v>
      </c>
      <c r="Q60" s="607"/>
      <c r="R60" s="608"/>
      <c r="S60" s="335" t="s">
        <v>153</v>
      </c>
      <c r="T60" s="336" t="s">
        <v>58</v>
      </c>
      <c r="U60" s="590" t="s">
        <v>1550</v>
      </c>
      <c r="V60" s="179">
        <v>0.9</v>
      </c>
      <c r="W60" s="179">
        <f>AF60</f>
        <v>0.83333333333333337</v>
      </c>
      <c r="X60" s="473">
        <f t="shared" ref="X60" si="63">W60/V60</f>
        <v>0.92592592592592593</v>
      </c>
      <c r="Y60" s="577">
        <f t="shared" ref="Y60" si="64">X60</f>
        <v>0.92592592592592593</v>
      </c>
      <c r="AA60" s="178">
        <v>0.9</v>
      </c>
      <c r="AB60" s="178">
        <f>1/1</f>
        <v>1</v>
      </c>
      <c r="AC60" s="449">
        <f t="shared" ref="AC60" si="65">AB60/AA60</f>
        <v>1.1111111111111112</v>
      </c>
      <c r="AD60" s="577">
        <f t="shared" ref="AD60:AD61" si="66">AC60</f>
        <v>1.1111111111111112</v>
      </c>
      <c r="AE60" s="404">
        <v>0.9</v>
      </c>
      <c r="AF60" s="404">
        <f>5/6</f>
        <v>0.83333333333333337</v>
      </c>
      <c r="AG60" s="449">
        <f t="shared" ref="AG60" si="67">AF60/AE60</f>
        <v>0.92592592592592593</v>
      </c>
      <c r="AH60" s="577">
        <f t="shared" ref="AH60" si="68">AG60</f>
        <v>0.92592592592592593</v>
      </c>
      <c r="AI60" s="575">
        <v>0</v>
      </c>
      <c r="AJ60" s="575">
        <v>0</v>
      </c>
      <c r="AK60" s="460">
        <v>0</v>
      </c>
      <c r="AL60" s="577">
        <f t="shared" si="61"/>
        <v>0</v>
      </c>
      <c r="AM60" s="575">
        <v>0</v>
      </c>
      <c r="AN60" s="575">
        <v>0</v>
      </c>
      <c r="AO60" s="460">
        <v>0</v>
      </c>
      <c r="AP60" s="577">
        <f t="shared" si="62"/>
        <v>0</v>
      </c>
    </row>
    <row r="61" spans="1:42" s="45" customFormat="1" ht="409.6" customHeight="1">
      <c r="A61" s="345" t="s">
        <v>64</v>
      </c>
      <c r="B61" s="618" t="s">
        <v>169</v>
      </c>
      <c r="C61" s="608"/>
      <c r="D61" s="346" t="s">
        <v>78</v>
      </c>
      <c r="E61" s="720" t="s">
        <v>2015</v>
      </c>
      <c r="F61" s="721"/>
      <c r="G61" s="721"/>
      <c r="H61" s="722"/>
      <c r="I61" s="612" t="s">
        <v>1018</v>
      </c>
      <c r="J61" s="613"/>
      <c r="K61" s="614"/>
      <c r="L61" s="615" t="s">
        <v>2014</v>
      </c>
      <c r="M61" s="613"/>
      <c r="N61" s="614"/>
      <c r="O61" s="332" t="s">
        <v>177</v>
      </c>
      <c r="P61" s="616" t="s">
        <v>2007</v>
      </c>
      <c r="Q61" s="607"/>
      <c r="R61" s="608"/>
      <c r="S61" s="335" t="s">
        <v>1962</v>
      </c>
      <c r="T61" s="336" t="s">
        <v>194</v>
      </c>
      <c r="U61" s="590" t="s">
        <v>2013</v>
      </c>
      <c r="V61" s="436">
        <v>0.48</v>
      </c>
      <c r="W61" s="436">
        <f>AB61</f>
        <v>0.6886035313001605</v>
      </c>
      <c r="X61" s="449">
        <f>(W61/V61)-100%</f>
        <v>0.43459069020866781</v>
      </c>
      <c r="Y61" s="577">
        <f t="shared" ref="Y61" si="69">X61</f>
        <v>0.43459069020866781</v>
      </c>
      <c r="AA61" s="436">
        <v>0.48</v>
      </c>
      <c r="AB61" s="436">
        <f>429/623</f>
        <v>0.6886035313001605</v>
      </c>
      <c r="AC61" s="449">
        <f t="shared" ref="AC61" si="70">AB61/AA61</f>
        <v>1.4345906902086678</v>
      </c>
      <c r="AD61" s="577">
        <f t="shared" si="66"/>
        <v>1.4345906902086678</v>
      </c>
      <c r="AE61" s="404">
        <v>0</v>
      </c>
      <c r="AF61" s="404">
        <v>0</v>
      </c>
      <c r="AG61" s="449">
        <v>0</v>
      </c>
      <c r="AH61" s="577">
        <f t="shared" ref="AH61" si="71">AG61</f>
        <v>0</v>
      </c>
      <c r="AI61" s="575">
        <v>0</v>
      </c>
      <c r="AJ61" s="575">
        <v>0</v>
      </c>
      <c r="AK61" s="460">
        <v>0</v>
      </c>
      <c r="AL61" s="577">
        <f t="shared" si="61"/>
        <v>0</v>
      </c>
      <c r="AM61" s="575">
        <v>0</v>
      </c>
      <c r="AN61" s="575">
        <v>0</v>
      </c>
      <c r="AO61" s="460">
        <v>0</v>
      </c>
      <c r="AP61" s="577">
        <f t="shared" si="62"/>
        <v>0</v>
      </c>
    </row>
    <row r="62" spans="1:42" s="45" customFormat="1" ht="409.6" customHeight="1">
      <c r="A62" s="345" t="s">
        <v>64</v>
      </c>
      <c r="B62" s="618" t="s">
        <v>169</v>
      </c>
      <c r="C62" s="608"/>
      <c r="D62" s="346" t="s">
        <v>78</v>
      </c>
      <c r="E62" s="720" t="s">
        <v>2015</v>
      </c>
      <c r="F62" s="721"/>
      <c r="G62" s="721"/>
      <c r="H62" s="722"/>
      <c r="I62" s="612" t="s">
        <v>1018</v>
      </c>
      <c r="J62" s="613"/>
      <c r="K62" s="614"/>
      <c r="L62" s="615" t="s">
        <v>2014</v>
      </c>
      <c r="M62" s="613"/>
      <c r="N62" s="614"/>
      <c r="O62" s="332" t="s">
        <v>177</v>
      </c>
      <c r="P62" s="616" t="s">
        <v>2008</v>
      </c>
      <c r="Q62" s="607"/>
      <c r="R62" s="608"/>
      <c r="S62" s="335" t="s">
        <v>1962</v>
      </c>
      <c r="T62" s="336" t="s">
        <v>194</v>
      </c>
      <c r="U62" s="590" t="s">
        <v>2013</v>
      </c>
      <c r="V62" s="436">
        <f>AA62</f>
        <v>60</v>
      </c>
      <c r="W62" s="436">
        <f>AB62</f>
        <v>52.428571428571431</v>
      </c>
      <c r="X62" s="449">
        <f>(W62/V62)-100%</f>
        <v>-0.12619047619047619</v>
      </c>
      <c r="Y62" s="577">
        <f t="shared" ref="Y62:Y63" si="72">X62</f>
        <v>-0.12619047619047619</v>
      </c>
      <c r="AA62" s="436">
        <v>60</v>
      </c>
      <c r="AB62" s="436">
        <f>32663/623</f>
        <v>52.428571428571431</v>
      </c>
      <c r="AC62" s="449">
        <f>(AB62/AA62)-100%</f>
        <v>-0.12619047619047619</v>
      </c>
      <c r="AD62" s="577">
        <f t="shared" ref="AD62:AD63" si="73">AC62</f>
        <v>-0.12619047619047619</v>
      </c>
      <c r="AE62" s="404">
        <v>0</v>
      </c>
      <c r="AF62" s="404">
        <v>0</v>
      </c>
      <c r="AG62" s="449">
        <v>0</v>
      </c>
      <c r="AH62" s="577">
        <f t="shared" ref="AH62:AH63" si="74">AG62</f>
        <v>0</v>
      </c>
      <c r="AI62" s="575">
        <v>0</v>
      </c>
      <c r="AJ62" s="575">
        <v>0</v>
      </c>
      <c r="AK62" s="460">
        <v>0</v>
      </c>
      <c r="AL62" s="577">
        <f t="shared" si="61"/>
        <v>0</v>
      </c>
      <c r="AM62" s="575">
        <v>0</v>
      </c>
      <c r="AN62" s="575">
        <v>0</v>
      </c>
      <c r="AO62" s="460">
        <v>0</v>
      </c>
      <c r="AP62" s="577">
        <f t="shared" si="62"/>
        <v>0</v>
      </c>
    </row>
    <row r="63" spans="1:42" s="45" customFormat="1" ht="409.6" customHeight="1">
      <c r="A63" s="345" t="s">
        <v>64</v>
      </c>
      <c r="B63" s="618" t="s">
        <v>169</v>
      </c>
      <c r="C63" s="608"/>
      <c r="D63" s="346" t="s">
        <v>78</v>
      </c>
      <c r="E63" s="720" t="s">
        <v>2015</v>
      </c>
      <c r="F63" s="721"/>
      <c r="G63" s="721"/>
      <c r="H63" s="722"/>
      <c r="I63" s="612" t="s">
        <v>1018</v>
      </c>
      <c r="J63" s="613"/>
      <c r="K63" s="614"/>
      <c r="L63" s="615" t="s">
        <v>103</v>
      </c>
      <c r="M63" s="613"/>
      <c r="N63" s="614"/>
      <c r="O63" s="332" t="s">
        <v>100</v>
      </c>
      <c r="P63" s="616" t="s">
        <v>2009</v>
      </c>
      <c r="Q63" s="607"/>
      <c r="R63" s="608"/>
      <c r="S63" s="335" t="s">
        <v>1962</v>
      </c>
      <c r="T63" s="336" t="s">
        <v>58</v>
      </c>
      <c r="U63" s="590" t="s">
        <v>1550</v>
      </c>
      <c r="V63" s="179">
        <v>0.9</v>
      </c>
      <c r="W63" s="179">
        <f>AF63</f>
        <v>0.86748496993987978</v>
      </c>
      <c r="X63" s="473">
        <f t="shared" ref="X63" si="75">W63/V63</f>
        <v>0.96387218882208858</v>
      </c>
      <c r="Y63" s="577">
        <f t="shared" si="72"/>
        <v>0.96387218882208858</v>
      </c>
      <c r="AA63" s="178">
        <v>0.9</v>
      </c>
      <c r="AB63" s="178">
        <f>3889/3932</f>
        <v>0.98906408952187186</v>
      </c>
      <c r="AC63" s="449">
        <f t="shared" ref="AC63" si="76">AB63/AA63</f>
        <v>1.0989600994687465</v>
      </c>
      <c r="AD63" s="577">
        <f t="shared" si="73"/>
        <v>1.0989600994687465</v>
      </c>
      <c r="AE63" s="404">
        <v>0.9</v>
      </c>
      <c r="AF63" s="404">
        <f>3463/3992</f>
        <v>0.86748496993987978</v>
      </c>
      <c r="AG63" s="592">
        <f t="shared" ref="AG63" si="77">AF63/AE63</f>
        <v>0.96387218882208858</v>
      </c>
      <c r="AH63" s="577">
        <f t="shared" si="74"/>
        <v>0.96387218882208858</v>
      </c>
      <c r="AI63" s="575">
        <v>0</v>
      </c>
      <c r="AJ63" s="575">
        <v>0</v>
      </c>
      <c r="AK63" s="460">
        <v>0</v>
      </c>
      <c r="AL63" s="577">
        <f t="shared" si="61"/>
        <v>0</v>
      </c>
      <c r="AM63" s="575">
        <v>0</v>
      </c>
      <c r="AN63" s="575">
        <v>0</v>
      </c>
      <c r="AO63" s="460">
        <v>0</v>
      </c>
      <c r="AP63" s="577">
        <f t="shared" si="62"/>
        <v>0</v>
      </c>
    </row>
    <row r="64" spans="1:42" s="45" customFormat="1" ht="409.6" customHeight="1">
      <c r="A64" s="345" t="s">
        <v>64</v>
      </c>
      <c r="B64" s="618" t="s">
        <v>169</v>
      </c>
      <c r="C64" s="608"/>
      <c r="D64" s="346" t="s">
        <v>78</v>
      </c>
      <c r="E64" s="720" t="s">
        <v>2015</v>
      </c>
      <c r="F64" s="721"/>
      <c r="G64" s="721"/>
      <c r="H64" s="722"/>
      <c r="I64" s="612" t="s">
        <v>1018</v>
      </c>
      <c r="J64" s="613"/>
      <c r="K64" s="614"/>
      <c r="L64" s="615" t="s">
        <v>2014</v>
      </c>
      <c r="M64" s="613"/>
      <c r="N64" s="614"/>
      <c r="O64" s="332" t="s">
        <v>177</v>
      </c>
      <c r="P64" s="616" t="s">
        <v>2010</v>
      </c>
      <c r="Q64" s="607"/>
      <c r="R64" s="608"/>
      <c r="S64" s="335" t="s">
        <v>1962</v>
      </c>
      <c r="T64" s="336" t="s">
        <v>114</v>
      </c>
      <c r="U64" s="590" t="s">
        <v>1966</v>
      </c>
      <c r="V64" s="179">
        <f>AE64</f>
        <v>0.03</v>
      </c>
      <c r="W64" s="404">
        <f>AF64</f>
        <v>1.2367754433020415E-2</v>
      </c>
      <c r="X64" s="473">
        <f t="shared" ref="X64" si="78">W64/V64</f>
        <v>0.41225848110068047</v>
      </c>
      <c r="Y64" s="577">
        <f t="shared" ref="Y64:Y66" si="79">X64</f>
        <v>0.41225848110068047</v>
      </c>
      <c r="AA64" s="404">
        <v>0.03</v>
      </c>
      <c r="AB64" s="404">
        <f>110/13229</f>
        <v>8.3150653866505397E-3</v>
      </c>
      <c r="AC64" s="592">
        <f t="shared" ref="AC64" si="80">AB64/AA64</f>
        <v>0.27716884622168464</v>
      </c>
      <c r="AD64" s="577">
        <f t="shared" ref="AD64" si="81">AC64</f>
        <v>0.27716884622168464</v>
      </c>
      <c r="AE64" s="404">
        <v>0.03</v>
      </c>
      <c r="AF64" s="404">
        <f>166/13422</f>
        <v>1.2367754433020415E-2</v>
      </c>
      <c r="AG64" s="592">
        <f t="shared" ref="AG64" si="82">AF64/AE64</f>
        <v>0.41225848110068047</v>
      </c>
      <c r="AH64" s="577">
        <f t="shared" ref="AH64:AH66" si="83">AG64</f>
        <v>0.41225848110068047</v>
      </c>
      <c r="AI64" s="575">
        <v>0</v>
      </c>
      <c r="AJ64" s="575">
        <v>0</v>
      </c>
      <c r="AK64" s="460">
        <v>0</v>
      </c>
      <c r="AL64" s="577">
        <f t="shared" si="61"/>
        <v>0</v>
      </c>
      <c r="AM64" s="575">
        <v>0</v>
      </c>
      <c r="AN64" s="575">
        <v>0</v>
      </c>
      <c r="AO64" s="460">
        <v>0</v>
      </c>
      <c r="AP64" s="577">
        <f t="shared" si="62"/>
        <v>0</v>
      </c>
    </row>
    <row r="65" spans="1:42" s="45" customFormat="1" ht="409.5" customHeight="1">
      <c r="A65" s="345" t="s">
        <v>64</v>
      </c>
      <c r="B65" s="618" t="s">
        <v>169</v>
      </c>
      <c r="C65" s="608"/>
      <c r="D65" s="346" t="s">
        <v>78</v>
      </c>
      <c r="E65" s="720" t="s">
        <v>2015</v>
      </c>
      <c r="F65" s="721"/>
      <c r="G65" s="721"/>
      <c r="H65" s="722"/>
      <c r="I65" s="612" t="s">
        <v>1019</v>
      </c>
      <c r="J65" s="613"/>
      <c r="K65" s="614"/>
      <c r="L65" s="615" t="s">
        <v>2014</v>
      </c>
      <c r="M65" s="613"/>
      <c r="N65" s="614"/>
      <c r="O65" s="332" t="s">
        <v>177</v>
      </c>
      <c r="P65" s="616" t="s">
        <v>2011</v>
      </c>
      <c r="Q65" s="607"/>
      <c r="R65" s="608"/>
      <c r="S65" s="335" t="s">
        <v>1962</v>
      </c>
      <c r="T65" s="336" t="s">
        <v>58</v>
      </c>
      <c r="U65" s="590" t="s">
        <v>2013</v>
      </c>
      <c r="V65" s="404">
        <f>AA65</f>
        <v>0.1</v>
      </c>
      <c r="W65" s="404">
        <f t="shared" ref="W65" si="84">AB65</f>
        <v>7.8313253012048195E-2</v>
      </c>
      <c r="X65" s="449">
        <f>(W65/V65)</f>
        <v>0.7831325301204819</v>
      </c>
      <c r="Y65" s="577">
        <f t="shared" si="79"/>
        <v>0.7831325301204819</v>
      </c>
      <c r="AA65" s="404">
        <v>0.1</v>
      </c>
      <c r="AB65" s="404">
        <f>13/166</f>
        <v>7.8313253012048195E-2</v>
      </c>
      <c r="AC65" s="592">
        <f t="shared" ref="AC65" si="85">AB65/AA65</f>
        <v>0.7831325301204819</v>
      </c>
      <c r="AD65" s="577">
        <f t="shared" ref="AD65" si="86">AC65</f>
        <v>0.7831325301204819</v>
      </c>
      <c r="AE65" s="404">
        <v>0</v>
      </c>
      <c r="AF65" s="404">
        <v>0</v>
      </c>
      <c r="AG65" s="449">
        <v>0</v>
      </c>
      <c r="AH65" s="577">
        <f t="shared" si="83"/>
        <v>0</v>
      </c>
      <c r="AI65" s="575">
        <v>0</v>
      </c>
      <c r="AJ65" s="575">
        <v>0</v>
      </c>
      <c r="AK65" s="460">
        <v>0</v>
      </c>
      <c r="AL65" s="577">
        <f t="shared" si="61"/>
        <v>0</v>
      </c>
      <c r="AM65" s="575">
        <v>0</v>
      </c>
      <c r="AN65" s="575">
        <v>0</v>
      </c>
      <c r="AO65" s="460">
        <v>0</v>
      </c>
      <c r="AP65" s="577">
        <f t="shared" si="62"/>
        <v>0</v>
      </c>
    </row>
    <row r="66" spans="1:42" s="45" customFormat="1" ht="409.6" customHeight="1">
      <c r="A66" s="345" t="s">
        <v>64</v>
      </c>
      <c r="B66" s="618" t="s">
        <v>169</v>
      </c>
      <c r="C66" s="608"/>
      <c r="D66" s="346" t="s">
        <v>78</v>
      </c>
      <c r="E66" s="720" t="s">
        <v>2015</v>
      </c>
      <c r="F66" s="721"/>
      <c r="G66" s="721"/>
      <c r="H66" s="722"/>
      <c r="I66" s="612" t="s">
        <v>1018</v>
      </c>
      <c r="J66" s="613"/>
      <c r="K66" s="614"/>
      <c r="L66" s="615" t="s">
        <v>2014</v>
      </c>
      <c r="M66" s="613"/>
      <c r="N66" s="614"/>
      <c r="O66" s="332" t="s">
        <v>177</v>
      </c>
      <c r="P66" s="616" t="s">
        <v>2012</v>
      </c>
      <c r="Q66" s="607"/>
      <c r="R66" s="608"/>
      <c r="S66" s="335" t="s">
        <v>155</v>
      </c>
      <c r="T66" s="336" t="s">
        <v>114</v>
      </c>
      <c r="U66" s="590" t="s">
        <v>1966</v>
      </c>
      <c r="V66" s="404">
        <f>AA66</f>
        <v>0.25</v>
      </c>
      <c r="W66" s="404">
        <f t="shared" ref="W66" si="87">AB66</f>
        <v>0.18172043010752689</v>
      </c>
      <c r="X66" s="449">
        <f>(W66/V66)</f>
        <v>0.72688172043010757</v>
      </c>
      <c r="Y66" s="577">
        <f t="shared" si="79"/>
        <v>0.72688172043010757</v>
      </c>
      <c r="AA66" s="404">
        <v>0.25</v>
      </c>
      <c r="AB66" s="404">
        <f>338/1860</f>
        <v>0.18172043010752689</v>
      </c>
      <c r="AC66" s="592">
        <f t="shared" ref="AC66" si="88">AB66/AA66</f>
        <v>0.72688172043010757</v>
      </c>
      <c r="AD66" s="577">
        <f t="shared" ref="AD66" si="89">AC66</f>
        <v>0.72688172043010757</v>
      </c>
      <c r="AE66" s="404">
        <v>0</v>
      </c>
      <c r="AF66" s="404">
        <v>0</v>
      </c>
      <c r="AG66" s="449">
        <v>0</v>
      </c>
      <c r="AH66" s="577">
        <f t="shared" si="83"/>
        <v>0</v>
      </c>
      <c r="AI66" s="575">
        <v>0</v>
      </c>
      <c r="AJ66" s="575">
        <v>0</v>
      </c>
      <c r="AK66" s="460">
        <v>0</v>
      </c>
      <c r="AL66" s="577">
        <f t="shared" si="61"/>
        <v>0</v>
      </c>
      <c r="AM66" s="575">
        <v>0</v>
      </c>
      <c r="AN66" s="575">
        <v>0</v>
      </c>
      <c r="AO66" s="460">
        <v>0</v>
      </c>
      <c r="AP66" s="577">
        <f t="shared" si="62"/>
        <v>0</v>
      </c>
    </row>
    <row r="67" spans="1:42" s="45" customFormat="1" ht="240.75" customHeight="1">
      <c r="A67" s="345" t="s">
        <v>64</v>
      </c>
      <c r="B67" s="618" t="s">
        <v>169</v>
      </c>
      <c r="C67" s="608"/>
      <c r="D67" s="346" t="s">
        <v>191</v>
      </c>
      <c r="E67" s="720" t="s">
        <v>2019</v>
      </c>
      <c r="F67" s="721"/>
      <c r="G67" s="721"/>
      <c r="H67" s="722"/>
      <c r="I67" s="612" t="s">
        <v>2020</v>
      </c>
      <c r="J67" s="613"/>
      <c r="K67" s="614"/>
      <c r="L67" s="615" t="s">
        <v>2021</v>
      </c>
      <c r="M67" s="613"/>
      <c r="N67" s="614"/>
      <c r="O67" s="332" t="s">
        <v>2022</v>
      </c>
      <c r="P67" s="616" t="s">
        <v>2016</v>
      </c>
      <c r="Q67" s="607"/>
      <c r="R67" s="608"/>
      <c r="S67" s="335" t="s">
        <v>955</v>
      </c>
      <c r="T67" s="336" t="s">
        <v>58</v>
      </c>
      <c r="U67" s="590" t="s">
        <v>1550</v>
      </c>
      <c r="V67" s="405">
        <f t="shared" ref="V67:V69" si="90">AA67</f>
        <v>1</v>
      </c>
      <c r="W67" s="405">
        <f>AF67</f>
        <v>1</v>
      </c>
      <c r="X67" s="449">
        <f t="shared" ref="X67:X70" si="91">(W67/V67)</f>
        <v>1</v>
      </c>
      <c r="Y67" s="577">
        <f t="shared" ref="Y67:Y70" si="92">X67</f>
        <v>1</v>
      </c>
      <c r="AA67" s="405">
        <v>1</v>
      </c>
      <c r="AB67" s="405">
        <f>720/720</f>
        <v>1</v>
      </c>
      <c r="AC67" s="566">
        <f t="shared" ref="AC67:AC69" si="93">AB67/AA67</f>
        <v>1</v>
      </c>
      <c r="AD67" s="577">
        <f t="shared" ref="AD67:AD70" si="94">AC67</f>
        <v>1</v>
      </c>
      <c r="AE67" s="405">
        <v>1</v>
      </c>
      <c r="AF67" s="405">
        <f>720/720</f>
        <v>1</v>
      </c>
      <c r="AG67" s="566">
        <f t="shared" ref="AG67:AG70" si="95">AF67/AE67</f>
        <v>1</v>
      </c>
      <c r="AH67" s="577">
        <f t="shared" ref="AH67:AH70" si="96">AG67</f>
        <v>1</v>
      </c>
      <c r="AI67" s="575">
        <v>0</v>
      </c>
      <c r="AJ67" s="575">
        <v>0</v>
      </c>
      <c r="AK67" s="460">
        <v>0</v>
      </c>
      <c r="AL67" s="577">
        <f t="shared" ref="AL67:AL70" si="97">AK67</f>
        <v>0</v>
      </c>
      <c r="AM67" s="575">
        <v>0</v>
      </c>
      <c r="AN67" s="575">
        <v>0</v>
      </c>
      <c r="AO67" s="460">
        <v>0</v>
      </c>
      <c r="AP67" s="577">
        <f t="shared" ref="AP67:AP70" si="98">AO67</f>
        <v>0</v>
      </c>
    </row>
    <row r="68" spans="1:42" s="45" customFormat="1" ht="254.25" customHeight="1">
      <c r="A68" s="345" t="s">
        <v>64</v>
      </c>
      <c r="B68" s="618" t="s">
        <v>169</v>
      </c>
      <c r="C68" s="608"/>
      <c r="D68" s="346" t="s">
        <v>191</v>
      </c>
      <c r="E68" s="720" t="s">
        <v>2019</v>
      </c>
      <c r="F68" s="721"/>
      <c r="G68" s="721"/>
      <c r="H68" s="722"/>
      <c r="I68" s="612" t="s">
        <v>2020</v>
      </c>
      <c r="J68" s="613"/>
      <c r="K68" s="614"/>
      <c r="L68" s="615" t="s">
        <v>2021</v>
      </c>
      <c r="M68" s="613"/>
      <c r="N68" s="614"/>
      <c r="O68" s="332" t="s">
        <v>2022</v>
      </c>
      <c r="P68" s="616" t="s">
        <v>2017</v>
      </c>
      <c r="Q68" s="607"/>
      <c r="R68" s="608"/>
      <c r="S68" s="335" t="s">
        <v>153</v>
      </c>
      <c r="T68" s="336" t="s">
        <v>58</v>
      </c>
      <c r="U68" s="590" t="s">
        <v>1550</v>
      </c>
      <c r="V68" s="405">
        <f t="shared" si="90"/>
        <v>1</v>
      </c>
      <c r="W68" s="404">
        <f>AF68</f>
        <v>0.96509240246406569</v>
      </c>
      <c r="X68" s="449">
        <f>(W68/V68)</f>
        <v>0.96509240246406569</v>
      </c>
      <c r="Y68" s="577">
        <f t="shared" si="92"/>
        <v>0.96509240246406569</v>
      </c>
      <c r="AA68" s="405">
        <v>1</v>
      </c>
      <c r="AB68" s="404">
        <f>300/313</f>
        <v>0.95846645367412142</v>
      </c>
      <c r="AC68" s="592">
        <f t="shared" si="93"/>
        <v>0.95846645367412142</v>
      </c>
      <c r="AD68" s="577">
        <f t="shared" si="94"/>
        <v>0.95846645367412142</v>
      </c>
      <c r="AE68" s="405">
        <v>1</v>
      </c>
      <c r="AF68" s="404">
        <f>470/487</f>
        <v>0.96509240246406569</v>
      </c>
      <c r="AG68" s="566">
        <f t="shared" si="95"/>
        <v>0.96509240246406569</v>
      </c>
      <c r="AH68" s="577">
        <f t="shared" si="96"/>
        <v>0.96509240246406569</v>
      </c>
      <c r="AI68" s="575">
        <v>0</v>
      </c>
      <c r="AJ68" s="575">
        <v>0</v>
      </c>
      <c r="AK68" s="460">
        <v>0</v>
      </c>
      <c r="AL68" s="577">
        <f t="shared" si="97"/>
        <v>0</v>
      </c>
      <c r="AM68" s="575">
        <v>0</v>
      </c>
      <c r="AN68" s="575">
        <v>0</v>
      </c>
      <c r="AO68" s="460">
        <v>0</v>
      </c>
      <c r="AP68" s="577">
        <f t="shared" si="98"/>
        <v>0</v>
      </c>
    </row>
    <row r="69" spans="1:42" s="45" customFormat="1" ht="255" customHeight="1">
      <c r="A69" s="345" t="s">
        <v>64</v>
      </c>
      <c r="B69" s="618" t="s">
        <v>169</v>
      </c>
      <c r="C69" s="608"/>
      <c r="D69" s="346" t="s">
        <v>191</v>
      </c>
      <c r="E69" s="720" t="s">
        <v>2019</v>
      </c>
      <c r="F69" s="721"/>
      <c r="G69" s="721"/>
      <c r="H69" s="722"/>
      <c r="I69" s="612" t="s">
        <v>2020</v>
      </c>
      <c r="J69" s="613"/>
      <c r="K69" s="614"/>
      <c r="L69" s="615" t="s">
        <v>2021</v>
      </c>
      <c r="M69" s="613"/>
      <c r="N69" s="614"/>
      <c r="O69" s="332" t="s">
        <v>2022</v>
      </c>
      <c r="P69" s="616" t="s">
        <v>195</v>
      </c>
      <c r="Q69" s="607"/>
      <c r="R69" s="608"/>
      <c r="S69" s="335" t="s">
        <v>153</v>
      </c>
      <c r="T69" s="336" t="s">
        <v>58</v>
      </c>
      <c r="U69" s="590" t="s">
        <v>1550</v>
      </c>
      <c r="V69" s="405">
        <f t="shared" si="90"/>
        <v>1</v>
      </c>
      <c r="W69" s="404">
        <f>AF69</f>
        <v>0.92197125256673507</v>
      </c>
      <c r="X69" s="449">
        <f>(W69/V69)</f>
        <v>0.92197125256673507</v>
      </c>
      <c r="Y69" s="577">
        <f t="shared" si="92"/>
        <v>0.92197125256673507</v>
      </c>
      <c r="AA69" s="405">
        <v>1</v>
      </c>
      <c r="AB69" s="404">
        <f>302/313</f>
        <v>0.96485623003194887</v>
      </c>
      <c r="AC69" s="592">
        <f t="shared" si="93"/>
        <v>0.96485623003194887</v>
      </c>
      <c r="AD69" s="577">
        <f t="shared" si="94"/>
        <v>0.96485623003194887</v>
      </c>
      <c r="AE69" s="405">
        <v>1</v>
      </c>
      <c r="AF69" s="404">
        <f>449/487</f>
        <v>0.92197125256673507</v>
      </c>
      <c r="AG69" s="566">
        <f t="shared" si="95"/>
        <v>0.92197125256673507</v>
      </c>
      <c r="AH69" s="577">
        <f t="shared" si="96"/>
        <v>0.92197125256673507</v>
      </c>
      <c r="AI69" s="575">
        <v>0</v>
      </c>
      <c r="AJ69" s="575">
        <v>0</v>
      </c>
      <c r="AK69" s="460">
        <v>0</v>
      </c>
      <c r="AL69" s="577">
        <f t="shared" si="97"/>
        <v>0</v>
      </c>
      <c r="AM69" s="575">
        <v>0</v>
      </c>
      <c r="AN69" s="575">
        <v>0</v>
      </c>
      <c r="AO69" s="460">
        <v>0</v>
      </c>
      <c r="AP69" s="577">
        <f t="shared" si="98"/>
        <v>0</v>
      </c>
    </row>
    <row r="70" spans="1:42" s="45" customFormat="1" ht="282.75" customHeight="1">
      <c r="A70" s="345" t="s">
        <v>64</v>
      </c>
      <c r="B70" s="618" t="s">
        <v>169</v>
      </c>
      <c r="C70" s="608"/>
      <c r="D70" s="346" t="s">
        <v>191</v>
      </c>
      <c r="E70" s="720" t="s">
        <v>2019</v>
      </c>
      <c r="F70" s="721"/>
      <c r="G70" s="721"/>
      <c r="H70" s="722"/>
      <c r="I70" s="612" t="s">
        <v>2020</v>
      </c>
      <c r="J70" s="613"/>
      <c r="K70" s="614"/>
      <c r="L70" s="615" t="s">
        <v>2021</v>
      </c>
      <c r="M70" s="613"/>
      <c r="N70" s="614"/>
      <c r="O70" s="332" t="s">
        <v>2022</v>
      </c>
      <c r="P70" s="616" t="s">
        <v>2018</v>
      </c>
      <c r="Q70" s="607"/>
      <c r="R70" s="608"/>
      <c r="S70" s="335" t="s">
        <v>955</v>
      </c>
      <c r="T70" s="336" t="s">
        <v>114</v>
      </c>
      <c r="U70" s="590" t="s">
        <v>1049</v>
      </c>
      <c r="V70" s="405">
        <f>AE70</f>
        <v>1</v>
      </c>
      <c r="W70" s="405">
        <f>AF70</f>
        <v>0.89333333333333331</v>
      </c>
      <c r="X70" s="449">
        <f t="shared" si="91"/>
        <v>0.89333333333333331</v>
      </c>
      <c r="Y70" s="577">
        <f t="shared" si="92"/>
        <v>0.89333333333333331</v>
      </c>
      <c r="AA70" s="405">
        <v>0</v>
      </c>
      <c r="AB70" s="404">
        <v>0</v>
      </c>
      <c r="AC70" s="592">
        <v>0</v>
      </c>
      <c r="AD70" s="577">
        <f t="shared" si="94"/>
        <v>0</v>
      </c>
      <c r="AE70" s="405">
        <v>1</v>
      </c>
      <c r="AF70" s="404">
        <f>67/75</f>
        <v>0.89333333333333331</v>
      </c>
      <c r="AG70" s="566">
        <f t="shared" si="95"/>
        <v>0.89333333333333331</v>
      </c>
      <c r="AH70" s="577">
        <f t="shared" si="96"/>
        <v>0.89333333333333331</v>
      </c>
      <c r="AI70" s="575">
        <v>0</v>
      </c>
      <c r="AJ70" s="575">
        <v>0</v>
      </c>
      <c r="AK70" s="460">
        <v>0</v>
      </c>
      <c r="AL70" s="577">
        <f t="shared" si="97"/>
        <v>0</v>
      </c>
      <c r="AM70" s="575">
        <v>0</v>
      </c>
      <c r="AN70" s="575">
        <v>0</v>
      </c>
      <c r="AO70" s="460">
        <v>0</v>
      </c>
      <c r="AP70" s="577">
        <f t="shared" si="98"/>
        <v>0</v>
      </c>
    </row>
    <row r="71" spans="1:42" ht="37.5" customHeight="1"/>
    <row r="72" spans="1:42" ht="96.75" customHeight="1">
      <c r="A72" s="723" t="s">
        <v>654</v>
      </c>
      <c r="B72" s="723"/>
      <c r="C72" s="723"/>
      <c r="D72" s="723"/>
      <c r="E72" s="723"/>
      <c r="F72" s="723"/>
      <c r="G72" s="723"/>
      <c r="H72" s="723"/>
      <c r="I72" s="723"/>
      <c r="J72" s="723"/>
      <c r="K72" s="723"/>
      <c r="L72" s="723"/>
      <c r="M72" s="723"/>
      <c r="N72" s="723"/>
      <c r="O72" s="723"/>
      <c r="P72" s="723"/>
      <c r="Q72" s="723"/>
      <c r="R72" s="723"/>
      <c r="S72" s="723"/>
      <c r="T72" s="723"/>
      <c r="U72" s="723"/>
      <c r="V72" s="723"/>
      <c r="W72" s="723"/>
      <c r="X72" s="723"/>
      <c r="Y72" s="723"/>
      <c r="AA72" s="650" t="s">
        <v>714</v>
      </c>
      <c r="AB72" s="651"/>
      <c r="AC72" s="651"/>
      <c r="AD72" s="651"/>
      <c r="AE72" s="651"/>
      <c r="AF72" s="651"/>
      <c r="AG72" s="651"/>
      <c r="AH72" s="651"/>
      <c r="AI72" s="651"/>
      <c r="AJ72" s="651"/>
      <c r="AK72" s="651"/>
      <c r="AL72" s="651"/>
      <c r="AM72" s="651"/>
      <c r="AN72" s="651"/>
      <c r="AO72" s="651"/>
      <c r="AP72" s="652"/>
    </row>
    <row r="73" spans="1:42" s="45" customFormat="1" ht="33.75" customHeight="1">
      <c r="A73" s="9"/>
      <c r="B73" s="9"/>
      <c r="C73" s="9"/>
      <c r="D73" s="9"/>
      <c r="E73" s="9"/>
      <c r="F73" s="9"/>
      <c r="G73" s="9"/>
      <c r="H73" s="9"/>
      <c r="I73" s="9"/>
      <c r="J73" s="9"/>
      <c r="K73" s="9"/>
      <c r="L73" s="9"/>
      <c r="M73" s="9"/>
      <c r="N73" s="9"/>
      <c r="O73" s="9"/>
      <c r="P73" s="9"/>
      <c r="Q73" s="9"/>
      <c r="R73" s="9"/>
      <c r="S73" s="89"/>
      <c r="T73" s="9"/>
      <c r="U73" s="9"/>
      <c r="AA73" s="46"/>
      <c r="AB73" s="46"/>
      <c r="AC73" s="46"/>
      <c r="AD73" s="46"/>
      <c r="AE73" s="46"/>
      <c r="AF73" s="46"/>
      <c r="AG73" s="46"/>
      <c r="AH73" s="46"/>
      <c r="AI73" s="46"/>
      <c r="AJ73" s="46"/>
      <c r="AK73" s="46"/>
      <c r="AL73" s="46"/>
      <c r="AM73" s="46"/>
      <c r="AN73" s="46"/>
      <c r="AO73" s="46"/>
      <c r="AP73" s="46"/>
    </row>
    <row r="74" spans="1:42" s="28" customFormat="1" ht="172.5" customHeight="1">
      <c r="A74" s="724" t="s">
        <v>22</v>
      </c>
      <c r="B74" s="724" t="s">
        <v>81</v>
      </c>
      <c r="C74" s="724"/>
      <c r="D74" s="724" t="s">
        <v>112</v>
      </c>
      <c r="E74" s="724" t="s">
        <v>95</v>
      </c>
      <c r="F74" s="724" t="s">
        <v>85</v>
      </c>
      <c r="G74" s="724"/>
      <c r="H74" s="746" t="s">
        <v>26</v>
      </c>
      <c r="I74" s="747"/>
      <c r="J74" s="748"/>
      <c r="K74" s="724" t="s">
        <v>82</v>
      </c>
      <c r="L74" s="724" t="s">
        <v>83</v>
      </c>
      <c r="M74" s="724" t="s">
        <v>28</v>
      </c>
      <c r="N74" s="724" t="s">
        <v>108</v>
      </c>
      <c r="O74" s="724" t="s">
        <v>109</v>
      </c>
      <c r="P74" s="710" t="s">
        <v>110</v>
      </c>
      <c r="Q74" s="711"/>
      <c r="R74" s="712"/>
      <c r="S74" s="753" t="s">
        <v>152</v>
      </c>
      <c r="T74" s="736" t="s">
        <v>7</v>
      </c>
      <c r="U74" s="752" t="s">
        <v>623</v>
      </c>
      <c r="V74" s="716">
        <v>2019</v>
      </c>
      <c r="W74" s="716"/>
      <c r="X74" s="716"/>
      <c r="Y74" s="716"/>
      <c r="AA74" s="634" t="s">
        <v>713</v>
      </c>
      <c r="AB74" s="634"/>
      <c r="AC74" s="634"/>
      <c r="AD74" s="634"/>
      <c r="AE74" s="634" t="s">
        <v>715</v>
      </c>
      <c r="AF74" s="634"/>
      <c r="AG74" s="634"/>
      <c r="AH74" s="634"/>
      <c r="AI74" s="634" t="s">
        <v>716</v>
      </c>
      <c r="AJ74" s="634"/>
      <c r="AK74" s="634"/>
      <c r="AL74" s="634"/>
      <c r="AM74" s="634" t="s">
        <v>717</v>
      </c>
      <c r="AN74" s="634"/>
      <c r="AO74" s="634"/>
      <c r="AP74" s="634"/>
    </row>
    <row r="75" spans="1:42" s="28" customFormat="1" ht="79.5" customHeight="1">
      <c r="A75" s="724"/>
      <c r="B75" s="724"/>
      <c r="C75" s="724"/>
      <c r="D75" s="724"/>
      <c r="E75" s="724"/>
      <c r="F75" s="724"/>
      <c r="G75" s="724"/>
      <c r="H75" s="749"/>
      <c r="I75" s="750"/>
      <c r="J75" s="751"/>
      <c r="K75" s="724"/>
      <c r="L75" s="724"/>
      <c r="M75" s="724"/>
      <c r="N75" s="724"/>
      <c r="O75" s="724"/>
      <c r="P75" s="713"/>
      <c r="Q75" s="714"/>
      <c r="R75" s="715"/>
      <c r="S75" s="754"/>
      <c r="T75" s="736"/>
      <c r="U75" s="752"/>
      <c r="V75" s="79" t="s">
        <v>11</v>
      </c>
      <c r="W75" s="79" t="s">
        <v>12</v>
      </c>
      <c r="X75" s="29" t="s">
        <v>9</v>
      </c>
      <c r="Y75" s="174" t="s">
        <v>10</v>
      </c>
      <c r="AA75" s="216" t="s">
        <v>13</v>
      </c>
      <c r="AB75" s="216" t="s">
        <v>14</v>
      </c>
      <c r="AC75" s="173" t="s">
        <v>9</v>
      </c>
      <c r="AD75" s="174" t="s">
        <v>10</v>
      </c>
      <c r="AE75" s="216" t="s">
        <v>13</v>
      </c>
      <c r="AF75" s="216" t="s">
        <v>14</v>
      </c>
      <c r="AG75" s="173" t="s">
        <v>9</v>
      </c>
      <c r="AH75" s="174" t="s">
        <v>10</v>
      </c>
      <c r="AI75" s="216" t="s">
        <v>13</v>
      </c>
      <c r="AJ75" s="216" t="s">
        <v>14</v>
      </c>
      <c r="AK75" s="173" t="s">
        <v>9</v>
      </c>
      <c r="AL75" s="174" t="s">
        <v>10</v>
      </c>
      <c r="AM75" s="216" t="s">
        <v>13</v>
      </c>
      <c r="AN75" s="216" t="s">
        <v>14</v>
      </c>
      <c r="AO75" s="173" t="s">
        <v>9</v>
      </c>
      <c r="AP75" s="174" t="s">
        <v>10</v>
      </c>
    </row>
    <row r="76" spans="1:42" s="17" customFormat="1" ht="272.25" customHeight="1">
      <c r="A76" s="572" t="s">
        <v>173</v>
      </c>
      <c r="B76" s="703" t="s">
        <v>84</v>
      </c>
      <c r="C76" s="628"/>
      <c r="D76" s="490" t="s">
        <v>209</v>
      </c>
      <c r="E76" s="491" t="s">
        <v>163</v>
      </c>
      <c r="F76" s="636" t="s">
        <v>198</v>
      </c>
      <c r="G76" s="628"/>
      <c r="H76" s="637" t="s">
        <v>870</v>
      </c>
      <c r="I76" s="627"/>
      <c r="J76" s="628"/>
      <c r="K76" s="364" t="d">
        <v>2019-01-24</v>
      </c>
      <c r="L76" s="364" t="d">
        <v>2019-01-24</v>
      </c>
      <c r="M76" s="519" t="s">
        <v>1070</v>
      </c>
      <c r="N76" s="549">
        <v>19495867</v>
      </c>
      <c r="O76" s="423">
        <v>19495867</v>
      </c>
      <c r="P76" s="606" t="s">
        <v>111</v>
      </c>
      <c r="Q76" s="607"/>
      <c r="R76" s="608"/>
      <c r="S76" s="344" t="s">
        <v>153</v>
      </c>
      <c r="T76" s="349" t="s">
        <v>58</v>
      </c>
      <c r="U76" s="337">
        <v>1</v>
      </c>
      <c r="V76" s="178">
        <v>1</v>
      </c>
      <c r="W76" s="178">
        <f>O76/N76</f>
        <v>1</v>
      </c>
      <c r="X76" s="411">
        <f>+W76/V76</f>
        <v>1</v>
      </c>
      <c r="Y76" s="287">
        <f t="shared" ref="Y76:Y106" si="99">X76</f>
        <v>1</v>
      </c>
      <c r="AA76" s="318">
        <f>V76</f>
        <v>1</v>
      </c>
      <c r="AB76" s="376">
        <f>W76</f>
        <v>1</v>
      </c>
      <c r="AC76" s="411">
        <f>+AB76/AA76</f>
        <v>1</v>
      </c>
      <c r="AD76" s="287">
        <f t="shared" ref="AD76:AD105" si="100">AC76</f>
        <v>1</v>
      </c>
      <c r="AE76" s="352">
        <v>0</v>
      </c>
      <c r="AF76" s="352">
        <v>0</v>
      </c>
      <c r="AG76" s="351">
        <v>0</v>
      </c>
      <c r="AH76" s="461">
        <f t="shared" ref="AH76" si="101">AG76</f>
        <v>0</v>
      </c>
      <c r="AI76" s="352">
        <v>0</v>
      </c>
      <c r="AJ76" s="352">
        <v>0</v>
      </c>
      <c r="AK76" s="351">
        <v>0</v>
      </c>
      <c r="AL76" s="461">
        <f t="shared" ref="AL76" si="102">AK76</f>
        <v>0</v>
      </c>
      <c r="AM76" s="352">
        <v>0</v>
      </c>
      <c r="AN76" s="352">
        <v>0</v>
      </c>
      <c r="AO76" s="351">
        <v>0</v>
      </c>
      <c r="AP76" s="461">
        <f t="shared" ref="AP76" si="103">AO76</f>
        <v>0</v>
      </c>
    </row>
    <row r="77" spans="1:42" s="17" customFormat="1" ht="194.25" customHeight="1">
      <c r="A77" s="354" t="s">
        <v>173</v>
      </c>
      <c r="B77" s="635" t="s">
        <v>219</v>
      </c>
      <c r="C77" s="628"/>
      <c r="D77" s="366" t="s">
        <v>93</v>
      </c>
      <c r="E77" s="355" t="s">
        <v>163</v>
      </c>
      <c r="F77" s="702" t="s">
        <v>198</v>
      </c>
      <c r="G77" s="608"/>
      <c r="H77" s="637" t="s">
        <v>871</v>
      </c>
      <c r="I77" s="627"/>
      <c r="J77" s="628"/>
      <c r="K77" s="364" t="d">
        <v>2019-01-01</v>
      </c>
      <c r="L77" s="364" t="d">
        <v>2019-01-31</v>
      </c>
      <c r="M77" s="518" t="s">
        <v>2037</v>
      </c>
      <c r="N77" s="504" t="s">
        <v>796</v>
      </c>
      <c r="O77" s="504" t="s">
        <v>796</v>
      </c>
      <c r="P77" s="606" t="s">
        <v>872</v>
      </c>
      <c r="Q77" s="607"/>
      <c r="R77" s="608"/>
      <c r="S77" s="348" t="s">
        <v>153</v>
      </c>
      <c r="T77" s="349" t="s">
        <v>58</v>
      </c>
      <c r="U77" s="6">
        <v>1</v>
      </c>
      <c r="V77" s="178">
        <v>1</v>
      </c>
      <c r="W77" s="178">
        <f t="shared" ref="W77:W78" si="104">AB77</f>
        <v>1</v>
      </c>
      <c r="X77" s="444">
        <f t="shared" ref="X77:X79" si="105">+W77/V77</f>
        <v>1</v>
      </c>
      <c r="Y77" s="287">
        <f t="shared" si="99"/>
        <v>1</v>
      </c>
      <c r="AA77" s="178">
        <v>1</v>
      </c>
      <c r="AB77" s="178">
        <v>1</v>
      </c>
      <c r="AC77" s="444">
        <f t="shared" ref="AC77:AC79" si="106">+AB77/AA77</f>
        <v>1</v>
      </c>
      <c r="AD77" s="287">
        <f t="shared" si="100"/>
        <v>1</v>
      </c>
      <c r="AE77" s="285">
        <v>0</v>
      </c>
      <c r="AF77" s="285">
        <v>0</v>
      </c>
      <c r="AG77" s="286">
        <v>0</v>
      </c>
      <c r="AH77" s="287">
        <f t="shared" ref="AH77:AH106" si="107">AG77</f>
        <v>0</v>
      </c>
      <c r="AI77" s="285">
        <v>0</v>
      </c>
      <c r="AJ77" s="285">
        <v>0</v>
      </c>
      <c r="AK77" s="286">
        <v>0</v>
      </c>
      <c r="AL77" s="287">
        <f t="shared" ref="AL77:AL106" si="108">AK77</f>
        <v>0</v>
      </c>
      <c r="AM77" s="285">
        <v>0</v>
      </c>
      <c r="AN77" s="285">
        <v>0</v>
      </c>
      <c r="AO77" s="286">
        <v>0</v>
      </c>
      <c r="AP77" s="287">
        <f t="shared" ref="AP77:AP106" si="109">AO77</f>
        <v>0</v>
      </c>
    </row>
    <row r="78" spans="1:42" s="17" customFormat="1" ht="194.25" customHeight="1">
      <c r="A78" s="354" t="s">
        <v>173</v>
      </c>
      <c r="B78" s="635" t="s">
        <v>219</v>
      </c>
      <c r="C78" s="628"/>
      <c r="D78" s="366" t="s">
        <v>93</v>
      </c>
      <c r="E78" s="355" t="s">
        <v>163</v>
      </c>
      <c r="F78" s="702" t="s">
        <v>198</v>
      </c>
      <c r="G78" s="608"/>
      <c r="H78" s="637" t="s">
        <v>873</v>
      </c>
      <c r="I78" s="627"/>
      <c r="J78" s="628"/>
      <c r="K78" s="364" t="d">
        <v>2019-02-01</v>
      </c>
      <c r="L78" s="364" t="d">
        <v>2019-03-30</v>
      </c>
      <c r="M78" s="518" t="s">
        <v>2037</v>
      </c>
      <c r="N78" s="504" t="s">
        <v>796</v>
      </c>
      <c r="O78" s="504" t="s">
        <v>796</v>
      </c>
      <c r="P78" s="606" t="s">
        <v>874</v>
      </c>
      <c r="Q78" s="607"/>
      <c r="R78" s="608"/>
      <c r="S78" s="348" t="s">
        <v>153</v>
      </c>
      <c r="T78" s="349" t="s">
        <v>58</v>
      </c>
      <c r="U78" s="6">
        <v>1</v>
      </c>
      <c r="V78" s="178">
        <v>1</v>
      </c>
      <c r="W78" s="178">
        <f t="shared" si="104"/>
        <v>1</v>
      </c>
      <c r="X78" s="444">
        <f t="shared" si="105"/>
        <v>1</v>
      </c>
      <c r="Y78" s="287">
        <f t="shared" si="99"/>
        <v>1</v>
      </c>
      <c r="AA78" s="178">
        <v>1</v>
      </c>
      <c r="AB78" s="178">
        <v>1</v>
      </c>
      <c r="AC78" s="444">
        <f t="shared" si="106"/>
        <v>1</v>
      </c>
      <c r="AD78" s="287">
        <f t="shared" si="100"/>
        <v>1</v>
      </c>
      <c r="AE78" s="285">
        <v>0</v>
      </c>
      <c r="AF78" s="285">
        <v>0</v>
      </c>
      <c r="AG78" s="286">
        <v>0</v>
      </c>
      <c r="AH78" s="287">
        <f t="shared" si="107"/>
        <v>0</v>
      </c>
      <c r="AI78" s="285">
        <v>0</v>
      </c>
      <c r="AJ78" s="285">
        <v>0</v>
      </c>
      <c r="AK78" s="286">
        <v>0</v>
      </c>
      <c r="AL78" s="287">
        <f t="shared" si="108"/>
        <v>0</v>
      </c>
      <c r="AM78" s="285">
        <v>0</v>
      </c>
      <c r="AN78" s="285">
        <v>0</v>
      </c>
      <c r="AO78" s="286">
        <v>0</v>
      </c>
      <c r="AP78" s="287">
        <f t="shared" si="109"/>
        <v>0</v>
      </c>
    </row>
    <row r="79" spans="1:42" s="17" customFormat="1" ht="194.25" customHeight="1">
      <c r="A79" s="354" t="s">
        <v>173</v>
      </c>
      <c r="B79" s="635" t="s">
        <v>219</v>
      </c>
      <c r="C79" s="628"/>
      <c r="D79" s="366" t="s">
        <v>93</v>
      </c>
      <c r="E79" s="355" t="s">
        <v>163</v>
      </c>
      <c r="F79" s="702" t="s">
        <v>198</v>
      </c>
      <c r="G79" s="608"/>
      <c r="H79" s="637" t="s">
        <v>875</v>
      </c>
      <c r="I79" s="627"/>
      <c r="J79" s="628"/>
      <c r="K79" s="364" t="d">
        <v>2019-02-01</v>
      </c>
      <c r="L79" s="364" t="d">
        <v>2019-06-30</v>
      </c>
      <c r="M79" s="518" t="s">
        <v>2037</v>
      </c>
      <c r="N79" s="504" t="s">
        <v>796</v>
      </c>
      <c r="O79" s="504" t="s">
        <v>796</v>
      </c>
      <c r="P79" s="606" t="s">
        <v>876</v>
      </c>
      <c r="Q79" s="607"/>
      <c r="R79" s="608"/>
      <c r="S79" s="348" t="s">
        <v>153</v>
      </c>
      <c r="T79" s="349" t="s">
        <v>58</v>
      </c>
      <c r="U79" s="6">
        <v>1</v>
      </c>
      <c r="V79" s="178">
        <v>1</v>
      </c>
      <c r="W79" s="178">
        <f>AB79</f>
        <v>0.5</v>
      </c>
      <c r="X79" s="444">
        <f t="shared" si="105"/>
        <v>0.5</v>
      </c>
      <c r="Y79" s="287">
        <f t="shared" si="99"/>
        <v>0.5</v>
      </c>
      <c r="AA79" s="178">
        <v>1</v>
      </c>
      <c r="AB79" s="178">
        <v>0.5</v>
      </c>
      <c r="AC79" s="444">
        <f t="shared" si="106"/>
        <v>0.5</v>
      </c>
      <c r="AD79" s="287">
        <f t="shared" si="100"/>
        <v>0.5</v>
      </c>
      <c r="AE79" s="178">
        <v>1</v>
      </c>
      <c r="AF79" s="178">
        <v>0</v>
      </c>
      <c r="AG79" s="444">
        <f t="shared" ref="AG79:AG81" si="110">+AF79/AE79</f>
        <v>0</v>
      </c>
      <c r="AH79" s="287">
        <f t="shared" si="107"/>
        <v>0</v>
      </c>
      <c r="AI79" s="285">
        <v>0</v>
      </c>
      <c r="AJ79" s="285">
        <v>0</v>
      </c>
      <c r="AK79" s="286">
        <v>0</v>
      </c>
      <c r="AL79" s="287">
        <f t="shared" si="108"/>
        <v>0</v>
      </c>
      <c r="AM79" s="285">
        <v>0</v>
      </c>
      <c r="AN79" s="285">
        <v>0</v>
      </c>
      <c r="AO79" s="286">
        <v>0</v>
      </c>
      <c r="AP79" s="287">
        <f t="shared" si="109"/>
        <v>0</v>
      </c>
    </row>
    <row r="80" spans="1:42" s="17" customFormat="1" ht="194.25" customHeight="1">
      <c r="A80" s="354" t="s">
        <v>173</v>
      </c>
      <c r="B80" s="635" t="s">
        <v>219</v>
      </c>
      <c r="C80" s="628"/>
      <c r="D80" s="366" t="s">
        <v>93</v>
      </c>
      <c r="E80" s="355" t="s">
        <v>163</v>
      </c>
      <c r="F80" s="702" t="s">
        <v>198</v>
      </c>
      <c r="G80" s="608"/>
      <c r="H80" s="637" t="s">
        <v>877</v>
      </c>
      <c r="I80" s="627"/>
      <c r="J80" s="628"/>
      <c r="K80" s="364" t="d">
        <v>2019-06-01</v>
      </c>
      <c r="L80" s="364" t="d">
        <v>2019-08-30</v>
      </c>
      <c r="M80" s="518" t="s">
        <v>2037</v>
      </c>
      <c r="N80" s="504" t="s">
        <v>796</v>
      </c>
      <c r="O80" s="504" t="s">
        <v>796</v>
      </c>
      <c r="P80" s="606" t="s">
        <v>878</v>
      </c>
      <c r="Q80" s="607"/>
      <c r="R80" s="608"/>
      <c r="S80" s="348" t="s">
        <v>153</v>
      </c>
      <c r="T80" s="349" t="s">
        <v>58</v>
      </c>
      <c r="U80" s="6">
        <v>1</v>
      </c>
      <c r="V80" s="178">
        <v>1</v>
      </c>
      <c r="W80" s="178">
        <f>AF80</f>
        <v>1</v>
      </c>
      <c r="X80" s="286">
        <v>0</v>
      </c>
      <c r="Y80" s="287">
        <f t="shared" si="99"/>
        <v>0</v>
      </c>
      <c r="AA80" s="285">
        <v>0</v>
      </c>
      <c r="AB80" s="285">
        <v>0</v>
      </c>
      <c r="AC80" s="286">
        <v>0</v>
      </c>
      <c r="AD80" s="287">
        <f t="shared" si="100"/>
        <v>0</v>
      </c>
      <c r="AE80" s="178">
        <v>1</v>
      </c>
      <c r="AF80" s="178">
        <v>1</v>
      </c>
      <c r="AG80" s="444">
        <f t="shared" si="110"/>
        <v>1</v>
      </c>
      <c r="AH80" s="287">
        <f t="shared" si="107"/>
        <v>1</v>
      </c>
      <c r="AI80" s="285">
        <v>1</v>
      </c>
      <c r="AJ80" s="285">
        <v>0</v>
      </c>
      <c r="AK80" s="286">
        <v>0</v>
      </c>
      <c r="AL80" s="287">
        <f t="shared" si="108"/>
        <v>0</v>
      </c>
      <c r="AM80" s="285">
        <v>0</v>
      </c>
      <c r="AN80" s="285">
        <v>0</v>
      </c>
      <c r="AO80" s="286">
        <v>0</v>
      </c>
      <c r="AP80" s="287">
        <f t="shared" si="109"/>
        <v>0</v>
      </c>
    </row>
    <row r="81" spans="1:42" s="17" customFormat="1" ht="210.75" customHeight="1">
      <c r="A81" s="354" t="s">
        <v>173</v>
      </c>
      <c r="B81" s="635" t="s">
        <v>219</v>
      </c>
      <c r="C81" s="628"/>
      <c r="D81" s="366" t="s">
        <v>93</v>
      </c>
      <c r="E81" s="355" t="s">
        <v>163</v>
      </c>
      <c r="F81" s="702" t="s">
        <v>198</v>
      </c>
      <c r="G81" s="608"/>
      <c r="H81" s="637" t="s">
        <v>879</v>
      </c>
      <c r="I81" s="627"/>
      <c r="J81" s="628"/>
      <c r="K81" s="364" t="d">
        <v>2019-06-01</v>
      </c>
      <c r="L81" s="364" t="d">
        <v>2019-08-30</v>
      </c>
      <c r="M81" s="518" t="s">
        <v>2037</v>
      </c>
      <c r="N81" s="504" t="s">
        <v>796</v>
      </c>
      <c r="O81" s="504" t="s">
        <v>796</v>
      </c>
      <c r="P81" s="606" t="s">
        <v>880</v>
      </c>
      <c r="Q81" s="607"/>
      <c r="R81" s="608"/>
      <c r="S81" s="348" t="s">
        <v>153</v>
      </c>
      <c r="T81" s="349" t="s">
        <v>58</v>
      </c>
      <c r="U81" s="6">
        <v>1</v>
      </c>
      <c r="V81" s="178">
        <v>1</v>
      </c>
      <c r="W81" s="178">
        <f>AF81</f>
        <v>1</v>
      </c>
      <c r="X81" s="286">
        <v>0</v>
      </c>
      <c r="Y81" s="287">
        <f t="shared" si="99"/>
        <v>0</v>
      </c>
      <c r="AA81" s="285">
        <v>0</v>
      </c>
      <c r="AB81" s="285">
        <v>0</v>
      </c>
      <c r="AC81" s="286">
        <v>0</v>
      </c>
      <c r="AD81" s="287">
        <f t="shared" si="100"/>
        <v>0</v>
      </c>
      <c r="AE81" s="178">
        <v>1</v>
      </c>
      <c r="AF81" s="178">
        <v>1</v>
      </c>
      <c r="AG81" s="444">
        <f t="shared" si="110"/>
        <v>1</v>
      </c>
      <c r="AH81" s="287">
        <f t="shared" si="107"/>
        <v>1</v>
      </c>
      <c r="AI81" s="285">
        <v>1</v>
      </c>
      <c r="AJ81" s="285">
        <v>0</v>
      </c>
      <c r="AK81" s="286">
        <v>0</v>
      </c>
      <c r="AL81" s="287">
        <f t="shared" si="108"/>
        <v>0</v>
      </c>
      <c r="AM81" s="285">
        <v>0</v>
      </c>
      <c r="AN81" s="285">
        <v>0</v>
      </c>
      <c r="AO81" s="286">
        <v>0</v>
      </c>
      <c r="AP81" s="287">
        <f t="shared" si="109"/>
        <v>0</v>
      </c>
    </row>
    <row r="82" spans="1:42" s="17" customFormat="1" ht="233.25" customHeight="1">
      <c r="A82" s="354" t="s">
        <v>173</v>
      </c>
      <c r="B82" s="635" t="s">
        <v>219</v>
      </c>
      <c r="C82" s="628"/>
      <c r="D82" s="366" t="s">
        <v>93</v>
      </c>
      <c r="E82" s="355" t="s">
        <v>163</v>
      </c>
      <c r="F82" s="702" t="s">
        <v>198</v>
      </c>
      <c r="G82" s="608"/>
      <c r="H82" s="637" t="s">
        <v>881</v>
      </c>
      <c r="I82" s="627"/>
      <c r="J82" s="628"/>
      <c r="K82" s="364" t="d">
        <v>2019-06-01</v>
      </c>
      <c r="L82" s="364" t="d">
        <v>2019-09-30</v>
      </c>
      <c r="M82" s="518" t="s">
        <v>2037</v>
      </c>
      <c r="N82" s="504" t="s">
        <v>796</v>
      </c>
      <c r="O82" s="504" t="s">
        <v>796</v>
      </c>
      <c r="P82" s="606" t="s">
        <v>882</v>
      </c>
      <c r="Q82" s="607"/>
      <c r="R82" s="608"/>
      <c r="S82" s="348" t="s">
        <v>153</v>
      </c>
      <c r="T82" s="349" t="s">
        <v>58</v>
      </c>
      <c r="U82" s="6">
        <v>1</v>
      </c>
      <c r="V82" s="178">
        <v>1</v>
      </c>
      <c r="W82" s="178">
        <v>0</v>
      </c>
      <c r="X82" s="286">
        <v>0</v>
      </c>
      <c r="Y82" s="287">
        <f t="shared" si="99"/>
        <v>0</v>
      </c>
      <c r="AA82" s="285">
        <v>0</v>
      </c>
      <c r="AB82" s="285">
        <v>0</v>
      </c>
      <c r="AC82" s="286">
        <v>0</v>
      </c>
      <c r="AD82" s="287">
        <f t="shared" si="100"/>
        <v>0</v>
      </c>
      <c r="AE82" s="285">
        <v>0</v>
      </c>
      <c r="AF82" s="285">
        <v>0</v>
      </c>
      <c r="AG82" s="286">
        <v>0</v>
      </c>
      <c r="AH82" s="287">
        <f t="shared" si="107"/>
        <v>0</v>
      </c>
      <c r="AI82" s="285">
        <v>1</v>
      </c>
      <c r="AJ82" s="285">
        <v>0</v>
      </c>
      <c r="AK82" s="286">
        <v>0</v>
      </c>
      <c r="AL82" s="287">
        <f t="shared" si="108"/>
        <v>0</v>
      </c>
      <c r="AM82" s="285">
        <v>0</v>
      </c>
      <c r="AN82" s="285">
        <v>0</v>
      </c>
      <c r="AO82" s="286">
        <v>0</v>
      </c>
      <c r="AP82" s="287">
        <f t="shared" si="109"/>
        <v>0</v>
      </c>
    </row>
    <row r="83" spans="1:42" s="17" customFormat="1" ht="409.6" customHeight="1">
      <c r="A83" s="354" t="s">
        <v>173</v>
      </c>
      <c r="B83" s="635" t="s">
        <v>219</v>
      </c>
      <c r="C83" s="628"/>
      <c r="D83" s="366" t="s">
        <v>93</v>
      </c>
      <c r="E83" s="355" t="s">
        <v>163</v>
      </c>
      <c r="F83" s="702" t="s">
        <v>198</v>
      </c>
      <c r="G83" s="608"/>
      <c r="H83" s="637" t="s">
        <v>883</v>
      </c>
      <c r="I83" s="627"/>
      <c r="J83" s="628"/>
      <c r="K83" s="364" t="d">
        <v>2019-10-01</v>
      </c>
      <c r="L83" s="364" t="d">
        <v>2019-10-30</v>
      </c>
      <c r="M83" s="518" t="s">
        <v>2037</v>
      </c>
      <c r="N83" s="504" t="s">
        <v>796</v>
      </c>
      <c r="O83" s="504" t="s">
        <v>796</v>
      </c>
      <c r="P83" s="606" t="s">
        <v>884</v>
      </c>
      <c r="Q83" s="607"/>
      <c r="R83" s="608"/>
      <c r="S83" s="348" t="s">
        <v>153</v>
      </c>
      <c r="T83" s="349" t="s">
        <v>58</v>
      </c>
      <c r="U83" s="6">
        <v>1</v>
      </c>
      <c r="V83" s="178">
        <v>1</v>
      </c>
      <c r="W83" s="178">
        <v>0</v>
      </c>
      <c r="X83" s="286">
        <v>0</v>
      </c>
      <c r="Y83" s="287">
        <f t="shared" si="99"/>
        <v>0</v>
      </c>
      <c r="AA83" s="285">
        <v>0</v>
      </c>
      <c r="AB83" s="285">
        <v>0</v>
      </c>
      <c r="AC83" s="286">
        <v>0</v>
      </c>
      <c r="AD83" s="287">
        <f t="shared" si="100"/>
        <v>0</v>
      </c>
      <c r="AE83" s="285">
        <v>0</v>
      </c>
      <c r="AF83" s="285">
        <v>0</v>
      </c>
      <c r="AG83" s="286">
        <v>0</v>
      </c>
      <c r="AH83" s="287">
        <f t="shared" si="107"/>
        <v>0</v>
      </c>
      <c r="AI83" s="285">
        <v>0</v>
      </c>
      <c r="AJ83" s="285">
        <v>0</v>
      </c>
      <c r="AK83" s="286">
        <v>0</v>
      </c>
      <c r="AL83" s="287">
        <f t="shared" si="108"/>
        <v>0</v>
      </c>
      <c r="AM83" s="285">
        <v>1</v>
      </c>
      <c r="AN83" s="285">
        <v>0</v>
      </c>
      <c r="AO83" s="286">
        <v>0</v>
      </c>
      <c r="AP83" s="287">
        <f t="shared" si="109"/>
        <v>0</v>
      </c>
    </row>
    <row r="84" spans="1:42" s="17" customFormat="1" ht="194.25" customHeight="1">
      <c r="A84" s="354" t="s">
        <v>173</v>
      </c>
      <c r="B84" s="635" t="s">
        <v>220</v>
      </c>
      <c r="C84" s="628"/>
      <c r="D84" s="366" t="s">
        <v>93</v>
      </c>
      <c r="E84" s="355" t="s">
        <v>163</v>
      </c>
      <c r="F84" s="702" t="s">
        <v>198</v>
      </c>
      <c r="G84" s="608"/>
      <c r="H84" s="637" t="s">
        <v>885</v>
      </c>
      <c r="I84" s="627"/>
      <c r="J84" s="628"/>
      <c r="K84" s="364" t="d">
        <v>2019-11-01</v>
      </c>
      <c r="L84" s="364" t="d">
        <v>2019-11-15</v>
      </c>
      <c r="M84" s="518" t="s">
        <v>2037</v>
      </c>
      <c r="N84" s="504" t="s">
        <v>796</v>
      </c>
      <c r="O84" s="504" t="s">
        <v>796</v>
      </c>
      <c r="P84" s="606" t="s">
        <v>886</v>
      </c>
      <c r="Q84" s="607"/>
      <c r="R84" s="608"/>
      <c r="S84" s="348" t="s">
        <v>153</v>
      </c>
      <c r="T84" s="349" t="s">
        <v>58</v>
      </c>
      <c r="U84" s="6">
        <v>1</v>
      </c>
      <c r="V84" s="178">
        <v>1</v>
      </c>
      <c r="W84" s="178">
        <v>0</v>
      </c>
      <c r="X84" s="286">
        <v>0</v>
      </c>
      <c r="Y84" s="287">
        <f t="shared" si="99"/>
        <v>0</v>
      </c>
      <c r="AA84" s="285">
        <v>0</v>
      </c>
      <c r="AB84" s="285">
        <v>0</v>
      </c>
      <c r="AC84" s="286">
        <v>0</v>
      </c>
      <c r="AD84" s="287">
        <f t="shared" si="100"/>
        <v>0</v>
      </c>
      <c r="AE84" s="285">
        <v>0</v>
      </c>
      <c r="AF84" s="285">
        <v>0</v>
      </c>
      <c r="AG84" s="286">
        <v>0</v>
      </c>
      <c r="AH84" s="287">
        <f t="shared" si="107"/>
        <v>0</v>
      </c>
      <c r="AI84" s="285">
        <v>0</v>
      </c>
      <c r="AJ84" s="285">
        <v>0</v>
      </c>
      <c r="AK84" s="286">
        <v>0</v>
      </c>
      <c r="AL84" s="287">
        <f t="shared" si="108"/>
        <v>0</v>
      </c>
      <c r="AM84" s="285">
        <v>1</v>
      </c>
      <c r="AN84" s="285">
        <v>0</v>
      </c>
      <c r="AO84" s="286">
        <v>0</v>
      </c>
      <c r="AP84" s="287">
        <f t="shared" si="109"/>
        <v>0</v>
      </c>
    </row>
    <row r="85" spans="1:42" s="17" customFormat="1" ht="194.25" customHeight="1">
      <c r="A85" s="354" t="s">
        <v>173</v>
      </c>
      <c r="B85" s="635" t="s">
        <v>220</v>
      </c>
      <c r="C85" s="628"/>
      <c r="D85" s="366" t="s">
        <v>93</v>
      </c>
      <c r="E85" s="355" t="s">
        <v>163</v>
      </c>
      <c r="F85" s="702" t="s">
        <v>198</v>
      </c>
      <c r="G85" s="608"/>
      <c r="H85" s="637" t="s">
        <v>887</v>
      </c>
      <c r="I85" s="627"/>
      <c r="J85" s="628"/>
      <c r="K85" s="364" t="d">
        <v>2019-11-16</v>
      </c>
      <c r="L85" s="364" t="d">
        <v>2019-11-30</v>
      </c>
      <c r="M85" s="518" t="s">
        <v>2037</v>
      </c>
      <c r="N85" s="504" t="s">
        <v>796</v>
      </c>
      <c r="O85" s="504" t="s">
        <v>796</v>
      </c>
      <c r="P85" s="606" t="s">
        <v>888</v>
      </c>
      <c r="Q85" s="607"/>
      <c r="R85" s="608"/>
      <c r="S85" s="348" t="s">
        <v>153</v>
      </c>
      <c r="T85" s="349" t="s">
        <v>58</v>
      </c>
      <c r="U85" s="6">
        <v>1</v>
      </c>
      <c r="V85" s="178">
        <v>1</v>
      </c>
      <c r="W85" s="178">
        <v>0</v>
      </c>
      <c r="X85" s="286">
        <v>0</v>
      </c>
      <c r="Y85" s="287">
        <f t="shared" si="99"/>
        <v>0</v>
      </c>
      <c r="AA85" s="285">
        <v>0</v>
      </c>
      <c r="AB85" s="285">
        <v>0</v>
      </c>
      <c r="AC85" s="286">
        <v>0</v>
      </c>
      <c r="AD85" s="287">
        <f t="shared" si="100"/>
        <v>0</v>
      </c>
      <c r="AE85" s="285">
        <v>0</v>
      </c>
      <c r="AF85" s="285">
        <v>0</v>
      </c>
      <c r="AG85" s="286">
        <v>0</v>
      </c>
      <c r="AH85" s="287">
        <f t="shared" si="107"/>
        <v>0</v>
      </c>
      <c r="AI85" s="285">
        <v>0</v>
      </c>
      <c r="AJ85" s="285">
        <v>0</v>
      </c>
      <c r="AK85" s="286">
        <v>0</v>
      </c>
      <c r="AL85" s="287">
        <f t="shared" si="108"/>
        <v>0</v>
      </c>
      <c r="AM85" s="285">
        <v>1</v>
      </c>
      <c r="AN85" s="285">
        <v>0</v>
      </c>
      <c r="AO85" s="286">
        <v>0</v>
      </c>
      <c r="AP85" s="287">
        <f t="shared" si="109"/>
        <v>0</v>
      </c>
    </row>
    <row r="86" spans="1:42" s="17" customFormat="1" ht="194.25" customHeight="1">
      <c r="A86" s="354" t="s">
        <v>173</v>
      </c>
      <c r="B86" s="635" t="s">
        <v>227</v>
      </c>
      <c r="C86" s="628"/>
      <c r="D86" s="366" t="s">
        <v>93</v>
      </c>
      <c r="E86" s="355" t="s">
        <v>163</v>
      </c>
      <c r="F86" s="702" t="s">
        <v>198</v>
      </c>
      <c r="G86" s="608"/>
      <c r="H86" s="637" t="s">
        <v>889</v>
      </c>
      <c r="I86" s="627"/>
      <c r="J86" s="628"/>
      <c r="K86" s="364" t="d">
        <v>2019-01-01</v>
      </c>
      <c r="L86" s="364" t="d">
        <v>2019-12-01</v>
      </c>
      <c r="M86" s="519" t="s">
        <v>2027</v>
      </c>
      <c r="N86" s="549">
        <v>0</v>
      </c>
      <c r="O86" s="423">
        <v>0</v>
      </c>
      <c r="P86" s="606" t="s">
        <v>228</v>
      </c>
      <c r="Q86" s="607"/>
      <c r="R86" s="608"/>
      <c r="S86" s="348" t="s">
        <v>153</v>
      </c>
      <c r="T86" s="349" t="s">
        <v>58</v>
      </c>
      <c r="U86" s="594">
        <v>1</v>
      </c>
      <c r="V86" s="178">
        <v>1</v>
      </c>
      <c r="W86" s="178">
        <f>AF86</f>
        <v>1</v>
      </c>
      <c r="X86" s="576">
        <f>+W86/V86</f>
        <v>1</v>
      </c>
      <c r="Y86" s="287">
        <f t="shared" si="99"/>
        <v>1</v>
      </c>
      <c r="AA86" s="178">
        <v>1</v>
      </c>
      <c r="AB86" s="178">
        <v>1</v>
      </c>
      <c r="AC86" s="576">
        <f>+AB86/AA86</f>
        <v>1</v>
      </c>
      <c r="AD86" s="287">
        <f t="shared" si="100"/>
        <v>1</v>
      </c>
      <c r="AE86" s="178">
        <v>1</v>
      </c>
      <c r="AF86" s="178">
        <v>1</v>
      </c>
      <c r="AG86" s="576">
        <f>+AF86/AE86</f>
        <v>1</v>
      </c>
      <c r="AH86" s="287">
        <f t="shared" si="107"/>
        <v>1</v>
      </c>
      <c r="AI86" s="178">
        <v>1</v>
      </c>
      <c r="AJ86" s="285">
        <v>0</v>
      </c>
      <c r="AK86" s="286">
        <v>0</v>
      </c>
      <c r="AL86" s="287">
        <f t="shared" si="108"/>
        <v>0</v>
      </c>
      <c r="AM86" s="178">
        <v>1</v>
      </c>
      <c r="AN86" s="285">
        <v>0</v>
      </c>
      <c r="AO86" s="286">
        <v>0</v>
      </c>
      <c r="AP86" s="287">
        <f t="shared" si="109"/>
        <v>0</v>
      </c>
    </row>
    <row r="87" spans="1:42" s="17" customFormat="1" ht="194.25" customHeight="1">
      <c r="A87" s="354" t="s">
        <v>173</v>
      </c>
      <c r="B87" s="635" t="s">
        <v>227</v>
      </c>
      <c r="C87" s="628"/>
      <c r="D87" s="366" t="s">
        <v>93</v>
      </c>
      <c r="E87" s="355" t="s">
        <v>163</v>
      </c>
      <c r="F87" s="702" t="s">
        <v>198</v>
      </c>
      <c r="G87" s="608"/>
      <c r="H87" s="637" t="s">
        <v>890</v>
      </c>
      <c r="I87" s="627"/>
      <c r="J87" s="628"/>
      <c r="K87" s="506" t="s">
        <v>2030</v>
      </c>
      <c r="L87" s="506" t="s">
        <v>2030</v>
      </c>
      <c r="M87" s="519" t="s">
        <v>2028</v>
      </c>
      <c r="N87" s="549">
        <v>0</v>
      </c>
      <c r="O87" s="423">
        <v>0</v>
      </c>
      <c r="P87" s="606" t="s">
        <v>228</v>
      </c>
      <c r="Q87" s="607"/>
      <c r="R87" s="608"/>
      <c r="S87" s="348" t="s">
        <v>153</v>
      </c>
      <c r="T87" s="349" t="s">
        <v>58</v>
      </c>
      <c r="U87" s="594">
        <v>1</v>
      </c>
      <c r="V87" s="178">
        <v>1</v>
      </c>
      <c r="W87" s="178">
        <f>AB87</f>
        <v>1</v>
      </c>
      <c r="X87" s="576">
        <f>+W87/V87</f>
        <v>1</v>
      </c>
      <c r="Y87" s="287">
        <f t="shared" si="99"/>
        <v>1</v>
      </c>
      <c r="AA87" s="178">
        <v>1</v>
      </c>
      <c r="AB87" s="178">
        <v>1</v>
      </c>
      <c r="AC87" s="576">
        <f>+AB87/AA87</f>
        <v>1</v>
      </c>
      <c r="AD87" s="287">
        <f t="shared" si="100"/>
        <v>1</v>
      </c>
      <c r="AE87" s="285">
        <v>0</v>
      </c>
      <c r="AF87" s="285">
        <v>0</v>
      </c>
      <c r="AG87" s="286">
        <v>0</v>
      </c>
      <c r="AH87" s="287">
        <f t="shared" si="107"/>
        <v>0</v>
      </c>
      <c r="AI87" s="285">
        <v>0</v>
      </c>
      <c r="AJ87" s="285">
        <v>0</v>
      </c>
      <c r="AK87" s="286">
        <v>0</v>
      </c>
      <c r="AL87" s="287">
        <f t="shared" si="108"/>
        <v>0</v>
      </c>
      <c r="AM87" s="285">
        <v>0</v>
      </c>
      <c r="AN87" s="285">
        <v>0</v>
      </c>
      <c r="AO87" s="286">
        <v>0</v>
      </c>
      <c r="AP87" s="287">
        <f t="shared" si="109"/>
        <v>0</v>
      </c>
    </row>
    <row r="88" spans="1:42" s="17" customFormat="1" ht="194.25" customHeight="1">
      <c r="A88" s="354" t="s">
        <v>173</v>
      </c>
      <c r="B88" s="635" t="s">
        <v>227</v>
      </c>
      <c r="C88" s="628"/>
      <c r="D88" s="366" t="s">
        <v>93</v>
      </c>
      <c r="E88" s="355" t="s">
        <v>163</v>
      </c>
      <c r="F88" s="702" t="s">
        <v>198</v>
      </c>
      <c r="G88" s="608"/>
      <c r="H88" s="637" t="s">
        <v>891</v>
      </c>
      <c r="I88" s="627"/>
      <c r="J88" s="628"/>
      <c r="K88" s="506" t="s">
        <v>2030</v>
      </c>
      <c r="L88" s="506" t="s">
        <v>2030</v>
      </c>
      <c r="M88" s="519" t="s">
        <v>2029</v>
      </c>
      <c r="N88" s="549">
        <v>0</v>
      </c>
      <c r="O88" s="423">
        <v>0</v>
      </c>
      <c r="P88" s="606" t="s">
        <v>228</v>
      </c>
      <c r="Q88" s="607"/>
      <c r="R88" s="608"/>
      <c r="S88" s="348" t="s">
        <v>153</v>
      </c>
      <c r="T88" s="349" t="s">
        <v>58</v>
      </c>
      <c r="U88" s="594">
        <v>1</v>
      </c>
      <c r="V88" s="178">
        <v>1</v>
      </c>
      <c r="W88" s="178">
        <f>AB88</f>
        <v>1</v>
      </c>
      <c r="X88" s="576">
        <f>+W88/V88</f>
        <v>1</v>
      </c>
      <c r="Y88" s="287">
        <f t="shared" si="99"/>
        <v>1</v>
      </c>
      <c r="AA88" s="178">
        <v>1</v>
      </c>
      <c r="AB88" s="178">
        <v>1</v>
      </c>
      <c r="AC88" s="576">
        <f>+AB88/AA88</f>
        <v>1</v>
      </c>
      <c r="AD88" s="577">
        <f t="shared" ref="AD88" si="111">AC88</f>
        <v>1</v>
      </c>
      <c r="AE88" s="285">
        <v>0</v>
      </c>
      <c r="AF88" s="285">
        <v>0</v>
      </c>
      <c r="AG88" s="286">
        <v>0</v>
      </c>
      <c r="AH88" s="287">
        <f t="shared" si="107"/>
        <v>0</v>
      </c>
      <c r="AI88" s="285">
        <v>0</v>
      </c>
      <c r="AJ88" s="285">
        <v>0</v>
      </c>
      <c r="AK88" s="286">
        <v>0</v>
      </c>
      <c r="AL88" s="287">
        <f t="shared" si="108"/>
        <v>0</v>
      </c>
      <c r="AM88" s="285">
        <v>0</v>
      </c>
      <c r="AN88" s="285">
        <v>0</v>
      </c>
      <c r="AO88" s="286">
        <v>0</v>
      </c>
      <c r="AP88" s="287">
        <f t="shared" si="109"/>
        <v>0</v>
      </c>
    </row>
    <row r="89" spans="1:42" s="17" customFormat="1" ht="241.5" customHeight="1">
      <c r="A89" s="354" t="s">
        <v>173</v>
      </c>
      <c r="B89" s="635" t="s">
        <v>227</v>
      </c>
      <c r="C89" s="628"/>
      <c r="D89" s="366" t="s">
        <v>93</v>
      </c>
      <c r="E89" s="355" t="s">
        <v>163</v>
      </c>
      <c r="F89" s="702" t="s">
        <v>198</v>
      </c>
      <c r="G89" s="608"/>
      <c r="H89" s="637" t="s">
        <v>892</v>
      </c>
      <c r="I89" s="627"/>
      <c r="J89" s="628"/>
      <c r="K89" s="506" t="s">
        <v>1415</v>
      </c>
      <c r="L89" s="506" t="s">
        <v>2031</v>
      </c>
      <c r="M89" s="519" t="s">
        <v>1392</v>
      </c>
      <c r="N89" s="549">
        <v>0</v>
      </c>
      <c r="O89" s="423">
        <v>0</v>
      </c>
      <c r="P89" s="606" t="s">
        <v>228</v>
      </c>
      <c r="Q89" s="607"/>
      <c r="R89" s="608"/>
      <c r="S89" s="348" t="s">
        <v>153</v>
      </c>
      <c r="T89" s="349" t="s">
        <v>58</v>
      </c>
      <c r="U89" s="594">
        <v>1</v>
      </c>
      <c r="V89" s="178">
        <v>1</v>
      </c>
      <c r="W89" s="178">
        <f>AF89</f>
        <v>1</v>
      </c>
      <c r="X89" s="576">
        <f>+W89/V89</f>
        <v>1</v>
      </c>
      <c r="Y89" s="287">
        <f t="shared" si="99"/>
        <v>1</v>
      </c>
      <c r="AA89" s="285">
        <v>0</v>
      </c>
      <c r="AB89" s="285">
        <v>0</v>
      </c>
      <c r="AC89" s="286">
        <v>0</v>
      </c>
      <c r="AD89" s="287">
        <f t="shared" si="100"/>
        <v>0</v>
      </c>
      <c r="AE89" s="178">
        <v>1</v>
      </c>
      <c r="AF89" s="178">
        <v>1</v>
      </c>
      <c r="AG89" s="576">
        <f>+AF89/AE89</f>
        <v>1</v>
      </c>
      <c r="AH89" s="287">
        <f t="shared" si="107"/>
        <v>1</v>
      </c>
      <c r="AI89" s="285">
        <v>0</v>
      </c>
      <c r="AJ89" s="285">
        <v>0</v>
      </c>
      <c r="AK89" s="286">
        <v>0</v>
      </c>
      <c r="AL89" s="287">
        <f t="shared" si="108"/>
        <v>0</v>
      </c>
      <c r="AM89" s="285">
        <v>1</v>
      </c>
      <c r="AN89" s="285">
        <v>0</v>
      </c>
      <c r="AO89" s="286">
        <v>0</v>
      </c>
      <c r="AP89" s="287">
        <f t="shared" si="109"/>
        <v>0</v>
      </c>
    </row>
    <row r="90" spans="1:42" s="17" customFormat="1" ht="241.5" customHeight="1">
      <c r="A90" s="354" t="s">
        <v>173</v>
      </c>
      <c r="B90" s="635" t="s">
        <v>227</v>
      </c>
      <c r="C90" s="628"/>
      <c r="D90" s="366" t="s">
        <v>93</v>
      </c>
      <c r="E90" s="355" t="s">
        <v>163</v>
      </c>
      <c r="F90" s="702" t="s">
        <v>198</v>
      </c>
      <c r="G90" s="608"/>
      <c r="H90" s="637" t="s">
        <v>893</v>
      </c>
      <c r="I90" s="627"/>
      <c r="J90" s="628"/>
      <c r="K90" s="364"/>
      <c r="L90" s="364"/>
      <c r="M90" s="519" t="s">
        <v>1392</v>
      </c>
      <c r="N90" s="549">
        <v>0</v>
      </c>
      <c r="O90" s="423">
        <v>0</v>
      </c>
      <c r="P90" s="606" t="s">
        <v>228</v>
      </c>
      <c r="Q90" s="607"/>
      <c r="R90" s="608"/>
      <c r="S90" s="348" t="s">
        <v>153</v>
      </c>
      <c r="T90" s="349" t="s">
        <v>58</v>
      </c>
      <c r="U90" s="594">
        <v>1</v>
      </c>
      <c r="V90" s="178">
        <v>1</v>
      </c>
      <c r="W90" s="178">
        <v>0</v>
      </c>
      <c r="X90" s="286">
        <v>0</v>
      </c>
      <c r="Y90" s="287">
        <f t="shared" si="99"/>
        <v>0</v>
      </c>
      <c r="AA90" s="285">
        <v>0</v>
      </c>
      <c r="AB90" s="285">
        <v>0</v>
      </c>
      <c r="AC90" s="286">
        <v>0</v>
      </c>
      <c r="AD90" s="287">
        <f t="shared" si="100"/>
        <v>0</v>
      </c>
      <c r="AE90" s="285">
        <v>0</v>
      </c>
      <c r="AF90" s="285">
        <v>0</v>
      </c>
      <c r="AG90" s="286">
        <v>0</v>
      </c>
      <c r="AH90" s="287">
        <f t="shared" si="107"/>
        <v>0</v>
      </c>
      <c r="AI90" s="285">
        <v>0</v>
      </c>
      <c r="AJ90" s="285">
        <v>0</v>
      </c>
      <c r="AK90" s="286">
        <v>0</v>
      </c>
      <c r="AL90" s="287">
        <f t="shared" si="108"/>
        <v>0</v>
      </c>
      <c r="AM90" s="285">
        <v>1</v>
      </c>
      <c r="AN90" s="285">
        <v>0</v>
      </c>
      <c r="AO90" s="286">
        <v>0</v>
      </c>
      <c r="AP90" s="287">
        <f t="shared" si="109"/>
        <v>0</v>
      </c>
    </row>
    <row r="91" spans="1:42" s="17" customFormat="1" ht="194.25" customHeight="1">
      <c r="A91" s="354" t="s">
        <v>173</v>
      </c>
      <c r="B91" s="635" t="s">
        <v>227</v>
      </c>
      <c r="C91" s="628"/>
      <c r="D91" s="366" t="s">
        <v>93</v>
      </c>
      <c r="E91" s="355" t="s">
        <v>163</v>
      </c>
      <c r="F91" s="702" t="s">
        <v>198</v>
      </c>
      <c r="G91" s="608"/>
      <c r="H91" s="637" t="s">
        <v>894</v>
      </c>
      <c r="I91" s="627"/>
      <c r="J91" s="628"/>
      <c r="K91" s="364"/>
      <c r="L91" s="364"/>
      <c r="M91" s="519" t="s">
        <v>1393</v>
      </c>
      <c r="N91" s="549">
        <v>0</v>
      </c>
      <c r="O91" s="423">
        <v>0</v>
      </c>
      <c r="P91" s="606" t="s">
        <v>228</v>
      </c>
      <c r="Q91" s="607"/>
      <c r="R91" s="608"/>
      <c r="S91" s="348" t="s">
        <v>153</v>
      </c>
      <c r="T91" s="349" t="s">
        <v>58</v>
      </c>
      <c r="U91" s="594">
        <v>1</v>
      </c>
      <c r="V91" s="178">
        <v>1</v>
      </c>
      <c r="W91" s="178">
        <v>0</v>
      </c>
      <c r="X91" s="286">
        <v>0</v>
      </c>
      <c r="Y91" s="287">
        <f t="shared" si="99"/>
        <v>0</v>
      </c>
      <c r="AA91" s="285">
        <v>0</v>
      </c>
      <c r="AB91" s="285">
        <v>0</v>
      </c>
      <c r="AC91" s="286">
        <v>0</v>
      </c>
      <c r="AD91" s="287">
        <f t="shared" si="100"/>
        <v>0</v>
      </c>
      <c r="AE91" s="285">
        <v>0</v>
      </c>
      <c r="AF91" s="285">
        <v>0</v>
      </c>
      <c r="AG91" s="286">
        <v>0</v>
      </c>
      <c r="AH91" s="287">
        <f t="shared" si="107"/>
        <v>0</v>
      </c>
      <c r="AI91" s="285">
        <v>0</v>
      </c>
      <c r="AJ91" s="285">
        <v>0</v>
      </c>
      <c r="AK91" s="286">
        <v>0</v>
      </c>
      <c r="AL91" s="287">
        <f t="shared" si="108"/>
        <v>0</v>
      </c>
      <c r="AM91" s="285">
        <v>1</v>
      </c>
      <c r="AN91" s="285">
        <v>0</v>
      </c>
      <c r="AO91" s="286">
        <v>0</v>
      </c>
      <c r="AP91" s="287">
        <f t="shared" si="109"/>
        <v>0</v>
      </c>
    </row>
    <row r="92" spans="1:42" s="17" customFormat="1" ht="194.25" customHeight="1">
      <c r="A92" s="354" t="s">
        <v>173</v>
      </c>
      <c r="B92" s="635" t="s">
        <v>227</v>
      </c>
      <c r="C92" s="628"/>
      <c r="D92" s="366" t="s">
        <v>93</v>
      </c>
      <c r="E92" s="355" t="s">
        <v>163</v>
      </c>
      <c r="F92" s="702" t="s">
        <v>198</v>
      </c>
      <c r="G92" s="608"/>
      <c r="H92" s="637" t="s">
        <v>895</v>
      </c>
      <c r="I92" s="627"/>
      <c r="J92" s="628"/>
      <c r="K92" s="506" t="s">
        <v>1415</v>
      </c>
      <c r="L92" s="506" t="s">
        <v>1415</v>
      </c>
      <c r="M92" s="519" t="s">
        <v>1393</v>
      </c>
      <c r="N92" s="549">
        <v>0</v>
      </c>
      <c r="O92" s="423">
        <v>0</v>
      </c>
      <c r="P92" s="606" t="s">
        <v>228</v>
      </c>
      <c r="Q92" s="607"/>
      <c r="R92" s="608"/>
      <c r="S92" s="348" t="s">
        <v>153</v>
      </c>
      <c r="T92" s="349" t="s">
        <v>58</v>
      </c>
      <c r="U92" s="594">
        <v>1</v>
      </c>
      <c r="V92" s="178">
        <v>1</v>
      </c>
      <c r="W92" s="178">
        <f>AF92</f>
        <v>1</v>
      </c>
      <c r="X92" s="576">
        <f>+W92/V92</f>
        <v>1</v>
      </c>
      <c r="Y92" s="287">
        <f t="shared" si="99"/>
        <v>1</v>
      </c>
      <c r="AA92" s="285">
        <v>0</v>
      </c>
      <c r="AB92" s="285">
        <v>0</v>
      </c>
      <c r="AC92" s="286">
        <v>0</v>
      </c>
      <c r="AD92" s="287">
        <f t="shared" si="100"/>
        <v>0</v>
      </c>
      <c r="AE92" s="178">
        <v>1</v>
      </c>
      <c r="AF92" s="178">
        <v>1</v>
      </c>
      <c r="AG92" s="576">
        <f>+AF92/AE92</f>
        <v>1</v>
      </c>
      <c r="AH92" s="287">
        <f t="shared" si="107"/>
        <v>1</v>
      </c>
      <c r="AI92" s="285">
        <v>0</v>
      </c>
      <c r="AJ92" s="285">
        <v>0</v>
      </c>
      <c r="AK92" s="286">
        <v>0</v>
      </c>
      <c r="AL92" s="287">
        <f t="shared" si="108"/>
        <v>0</v>
      </c>
      <c r="AM92" s="285">
        <v>0</v>
      </c>
      <c r="AN92" s="285">
        <v>0</v>
      </c>
      <c r="AO92" s="286">
        <v>0</v>
      </c>
      <c r="AP92" s="287">
        <f t="shared" si="109"/>
        <v>0</v>
      </c>
    </row>
    <row r="93" spans="1:42" s="17" customFormat="1" ht="194.25" customHeight="1">
      <c r="A93" s="354" t="s">
        <v>173</v>
      </c>
      <c r="B93" s="635" t="s">
        <v>227</v>
      </c>
      <c r="C93" s="628"/>
      <c r="D93" s="366" t="s">
        <v>93</v>
      </c>
      <c r="E93" s="355" t="s">
        <v>163</v>
      </c>
      <c r="F93" s="702" t="s">
        <v>198</v>
      </c>
      <c r="G93" s="608"/>
      <c r="H93" s="637" t="s">
        <v>896</v>
      </c>
      <c r="I93" s="627"/>
      <c r="J93" s="628"/>
      <c r="K93" s="506" t="s">
        <v>2032</v>
      </c>
      <c r="L93" s="506" t="s">
        <v>2033</v>
      </c>
      <c r="M93" s="519" t="s">
        <v>1394</v>
      </c>
      <c r="N93" s="549">
        <v>8000000</v>
      </c>
      <c r="O93" s="423">
        <v>4411182</v>
      </c>
      <c r="P93" s="606" t="s">
        <v>228</v>
      </c>
      <c r="Q93" s="607"/>
      <c r="R93" s="608"/>
      <c r="S93" s="348" t="s">
        <v>153</v>
      </c>
      <c r="T93" s="349" t="s">
        <v>58</v>
      </c>
      <c r="U93" s="594">
        <v>1</v>
      </c>
      <c r="V93" s="178">
        <v>1</v>
      </c>
      <c r="W93" s="178">
        <f>AF93</f>
        <v>1</v>
      </c>
      <c r="X93" s="576">
        <f>+W93/V93</f>
        <v>1</v>
      </c>
      <c r="Y93" s="287">
        <f t="shared" si="99"/>
        <v>1</v>
      </c>
      <c r="AA93" s="285">
        <v>0</v>
      </c>
      <c r="AB93" s="285">
        <v>0</v>
      </c>
      <c r="AC93" s="286">
        <v>0</v>
      </c>
      <c r="AD93" s="287">
        <f t="shared" si="100"/>
        <v>0</v>
      </c>
      <c r="AE93" s="178">
        <v>1</v>
      </c>
      <c r="AF93" s="178">
        <v>1</v>
      </c>
      <c r="AG93" s="576">
        <f>+AF93/AE93</f>
        <v>1</v>
      </c>
      <c r="AH93" s="287">
        <f t="shared" si="107"/>
        <v>1</v>
      </c>
      <c r="AI93" s="285">
        <v>1</v>
      </c>
      <c r="AJ93" s="285">
        <v>0</v>
      </c>
      <c r="AK93" s="286">
        <v>0</v>
      </c>
      <c r="AL93" s="287">
        <f t="shared" si="108"/>
        <v>0</v>
      </c>
      <c r="AM93" s="285">
        <v>0</v>
      </c>
      <c r="AN93" s="285">
        <v>0</v>
      </c>
      <c r="AO93" s="286">
        <v>0</v>
      </c>
      <c r="AP93" s="287">
        <f t="shared" si="109"/>
        <v>0</v>
      </c>
    </row>
    <row r="94" spans="1:42" s="17" customFormat="1" ht="194.25" customHeight="1">
      <c r="A94" s="354" t="s">
        <v>173</v>
      </c>
      <c r="B94" s="635" t="s">
        <v>227</v>
      </c>
      <c r="C94" s="628"/>
      <c r="D94" s="366" t="s">
        <v>93</v>
      </c>
      <c r="E94" s="355" t="s">
        <v>163</v>
      </c>
      <c r="F94" s="702" t="s">
        <v>198</v>
      </c>
      <c r="G94" s="608"/>
      <c r="H94" s="637" t="s">
        <v>897</v>
      </c>
      <c r="I94" s="627"/>
      <c r="J94" s="628"/>
      <c r="K94" s="364"/>
      <c r="L94" s="364"/>
      <c r="M94" s="519" t="s">
        <v>1395</v>
      </c>
      <c r="N94" s="549">
        <v>3500000</v>
      </c>
      <c r="O94" s="423">
        <v>4411182</v>
      </c>
      <c r="P94" s="606" t="s">
        <v>228</v>
      </c>
      <c r="Q94" s="607"/>
      <c r="R94" s="608"/>
      <c r="S94" s="348" t="s">
        <v>153</v>
      </c>
      <c r="T94" s="349" t="s">
        <v>58</v>
      </c>
      <c r="U94" s="594">
        <v>1</v>
      </c>
      <c r="V94" s="178">
        <v>1</v>
      </c>
      <c r="W94" s="178">
        <v>0</v>
      </c>
      <c r="X94" s="286">
        <v>0</v>
      </c>
      <c r="Y94" s="287">
        <f t="shared" si="99"/>
        <v>0</v>
      </c>
      <c r="AA94" s="285">
        <v>0</v>
      </c>
      <c r="AB94" s="285">
        <v>0</v>
      </c>
      <c r="AC94" s="286">
        <v>0</v>
      </c>
      <c r="AD94" s="287">
        <f t="shared" si="100"/>
        <v>0</v>
      </c>
      <c r="AE94" s="285">
        <v>0</v>
      </c>
      <c r="AF94" s="285">
        <v>0</v>
      </c>
      <c r="AG94" s="286">
        <v>0</v>
      </c>
      <c r="AH94" s="287">
        <f t="shared" si="107"/>
        <v>0</v>
      </c>
      <c r="AI94" s="285">
        <v>0</v>
      </c>
      <c r="AJ94" s="285">
        <v>0</v>
      </c>
      <c r="AK94" s="286">
        <v>0</v>
      </c>
      <c r="AL94" s="287">
        <f t="shared" si="108"/>
        <v>0</v>
      </c>
      <c r="AM94" s="285">
        <v>1</v>
      </c>
      <c r="AN94" s="285">
        <v>0</v>
      </c>
      <c r="AO94" s="286">
        <v>0</v>
      </c>
      <c r="AP94" s="287">
        <f t="shared" si="109"/>
        <v>0</v>
      </c>
    </row>
    <row r="95" spans="1:42" s="17" customFormat="1" ht="194.25" customHeight="1">
      <c r="A95" s="354" t="s">
        <v>173</v>
      </c>
      <c r="B95" s="635" t="s">
        <v>227</v>
      </c>
      <c r="C95" s="628"/>
      <c r="D95" s="366" t="s">
        <v>93</v>
      </c>
      <c r="E95" s="355" t="s">
        <v>163</v>
      </c>
      <c r="F95" s="702" t="s">
        <v>198</v>
      </c>
      <c r="G95" s="608"/>
      <c r="H95" s="637" t="s">
        <v>898</v>
      </c>
      <c r="I95" s="627"/>
      <c r="J95" s="628"/>
      <c r="K95" s="364"/>
      <c r="L95" s="364"/>
      <c r="M95" s="519" t="s">
        <v>1396</v>
      </c>
      <c r="N95" s="549">
        <v>4000000</v>
      </c>
      <c r="O95" s="423">
        <v>0</v>
      </c>
      <c r="P95" s="606" t="s">
        <v>228</v>
      </c>
      <c r="Q95" s="607"/>
      <c r="R95" s="608"/>
      <c r="S95" s="348" t="s">
        <v>153</v>
      </c>
      <c r="T95" s="349" t="s">
        <v>58</v>
      </c>
      <c r="U95" s="594">
        <v>1</v>
      </c>
      <c r="V95" s="178">
        <v>1</v>
      </c>
      <c r="W95" s="178">
        <v>0</v>
      </c>
      <c r="X95" s="286">
        <v>0</v>
      </c>
      <c r="Y95" s="287">
        <f t="shared" si="99"/>
        <v>0</v>
      </c>
      <c r="AA95" s="285">
        <v>0</v>
      </c>
      <c r="AB95" s="285">
        <v>0</v>
      </c>
      <c r="AC95" s="286">
        <v>0</v>
      </c>
      <c r="AD95" s="287">
        <f t="shared" si="100"/>
        <v>0</v>
      </c>
      <c r="AE95" s="285">
        <v>0</v>
      </c>
      <c r="AF95" s="285">
        <v>0</v>
      </c>
      <c r="AG95" s="286">
        <v>0</v>
      </c>
      <c r="AH95" s="287">
        <f t="shared" si="107"/>
        <v>0</v>
      </c>
      <c r="AI95" s="285">
        <v>1</v>
      </c>
      <c r="AJ95" s="285">
        <v>0</v>
      </c>
      <c r="AK95" s="286">
        <v>0</v>
      </c>
      <c r="AL95" s="287">
        <f t="shared" si="108"/>
        <v>0</v>
      </c>
      <c r="AM95" s="285">
        <v>0</v>
      </c>
      <c r="AN95" s="285">
        <v>0</v>
      </c>
      <c r="AO95" s="286">
        <v>0</v>
      </c>
      <c r="AP95" s="287">
        <f t="shared" si="109"/>
        <v>0</v>
      </c>
    </row>
    <row r="96" spans="1:42" s="17" customFormat="1" ht="194.25" customHeight="1">
      <c r="A96" s="354" t="s">
        <v>173</v>
      </c>
      <c r="B96" s="635" t="s">
        <v>227</v>
      </c>
      <c r="C96" s="628"/>
      <c r="D96" s="366" t="s">
        <v>93</v>
      </c>
      <c r="E96" s="355" t="s">
        <v>163</v>
      </c>
      <c r="F96" s="702" t="s">
        <v>198</v>
      </c>
      <c r="G96" s="608"/>
      <c r="H96" s="637" t="s">
        <v>899</v>
      </c>
      <c r="I96" s="627"/>
      <c r="J96" s="628"/>
      <c r="K96" s="364"/>
      <c r="L96" s="364"/>
      <c r="M96" s="519" t="s">
        <v>1397</v>
      </c>
      <c r="N96" s="549">
        <v>0</v>
      </c>
      <c r="O96" s="423">
        <v>0</v>
      </c>
      <c r="P96" s="606" t="s">
        <v>228</v>
      </c>
      <c r="Q96" s="607"/>
      <c r="R96" s="608"/>
      <c r="S96" s="348" t="s">
        <v>153</v>
      </c>
      <c r="T96" s="349" t="s">
        <v>58</v>
      </c>
      <c r="U96" s="594">
        <v>1</v>
      </c>
      <c r="V96" s="178">
        <v>1</v>
      </c>
      <c r="W96" s="178">
        <v>0</v>
      </c>
      <c r="X96" s="286">
        <v>0</v>
      </c>
      <c r="Y96" s="287">
        <f t="shared" si="99"/>
        <v>0</v>
      </c>
      <c r="AA96" s="285">
        <v>0</v>
      </c>
      <c r="AB96" s="285">
        <v>0</v>
      </c>
      <c r="AC96" s="286">
        <v>0</v>
      </c>
      <c r="AD96" s="287">
        <f t="shared" si="100"/>
        <v>0</v>
      </c>
      <c r="AE96" s="285">
        <v>1</v>
      </c>
      <c r="AF96" s="285">
        <v>0</v>
      </c>
      <c r="AG96" s="286">
        <v>0</v>
      </c>
      <c r="AH96" s="287">
        <f t="shared" si="107"/>
        <v>0</v>
      </c>
      <c r="AI96" s="285">
        <v>0</v>
      </c>
      <c r="AJ96" s="285">
        <v>0</v>
      </c>
      <c r="AK96" s="286">
        <v>0</v>
      </c>
      <c r="AL96" s="287">
        <f t="shared" si="108"/>
        <v>0</v>
      </c>
      <c r="AM96" s="285">
        <v>0</v>
      </c>
      <c r="AN96" s="285">
        <v>0</v>
      </c>
      <c r="AO96" s="286">
        <v>0</v>
      </c>
      <c r="AP96" s="287">
        <f t="shared" si="109"/>
        <v>0</v>
      </c>
    </row>
    <row r="97" spans="1:42" s="17" customFormat="1" ht="194.25" customHeight="1">
      <c r="A97" s="354" t="s">
        <v>173</v>
      </c>
      <c r="B97" s="635" t="s">
        <v>227</v>
      </c>
      <c r="C97" s="628"/>
      <c r="D97" s="366" t="s">
        <v>93</v>
      </c>
      <c r="E97" s="355" t="s">
        <v>163</v>
      </c>
      <c r="F97" s="702" t="s">
        <v>198</v>
      </c>
      <c r="G97" s="608"/>
      <c r="H97" s="637" t="s">
        <v>900</v>
      </c>
      <c r="I97" s="627"/>
      <c r="J97" s="628"/>
      <c r="K97" s="364"/>
      <c r="L97" s="364"/>
      <c r="M97" s="519" t="s">
        <v>1398</v>
      </c>
      <c r="N97" s="549">
        <v>11856000</v>
      </c>
      <c r="O97" s="423">
        <v>6229812</v>
      </c>
      <c r="P97" s="606" t="s">
        <v>228</v>
      </c>
      <c r="Q97" s="607"/>
      <c r="R97" s="608"/>
      <c r="S97" s="348" t="s">
        <v>153</v>
      </c>
      <c r="T97" s="349" t="s">
        <v>58</v>
      </c>
      <c r="U97" s="594">
        <v>1</v>
      </c>
      <c r="V97" s="178">
        <v>1</v>
      </c>
      <c r="W97" s="178">
        <v>0</v>
      </c>
      <c r="X97" s="286">
        <v>0</v>
      </c>
      <c r="Y97" s="287">
        <f t="shared" si="99"/>
        <v>0</v>
      </c>
      <c r="AA97" s="285">
        <v>0</v>
      </c>
      <c r="AB97" s="285">
        <v>0</v>
      </c>
      <c r="AC97" s="286">
        <v>0</v>
      </c>
      <c r="AD97" s="287">
        <f t="shared" si="100"/>
        <v>0</v>
      </c>
      <c r="AE97" s="285">
        <v>0</v>
      </c>
      <c r="AF97" s="285">
        <v>0</v>
      </c>
      <c r="AG97" s="286">
        <v>0</v>
      </c>
      <c r="AH97" s="287">
        <f t="shared" si="107"/>
        <v>0</v>
      </c>
      <c r="AI97" s="285">
        <v>0</v>
      </c>
      <c r="AJ97" s="285">
        <v>0</v>
      </c>
      <c r="AK97" s="286">
        <v>0</v>
      </c>
      <c r="AL97" s="287">
        <f t="shared" si="108"/>
        <v>0</v>
      </c>
      <c r="AM97" s="285">
        <v>1</v>
      </c>
      <c r="AN97" s="285">
        <v>0</v>
      </c>
      <c r="AO97" s="286">
        <v>0</v>
      </c>
      <c r="AP97" s="287">
        <f t="shared" si="109"/>
        <v>0</v>
      </c>
    </row>
    <row r="98" spans="1:42" s="17" customFormat="1" ht="194.25" customHeight="1">
      <c r="A98" s="354" t="s">
        <v>173</v>
      </c>
      <c r="B98" s="635" t="s">
        <v>227</v>
      </c>
      <c r="C98" s="628"/>
      <c r="D98" s="366" t="s">
        <v>93</v>
      </c>
      <c r="E98" s="355" t="s">
        <v>163</v>
      </c>
      <c r="F98" s="702" t="s">
        <v>198</v>
      </c>
      <c r="G98" s="608"/>
      <c r="H98" s="637" t="s">
        <v>901</v>
      </c>
      <c r="I98" s="627"/>
      <c r="J98" s="628"/>
      <c r="K98" s="364"/>
      <c r="L98" s="364"/>
      <c r="M98" s="519" t="s">
        <v>1394</v>
      </c>
      <c r="N98" s="549">
        <v>3500000</v>
      </c>
      <c r="O98" s="423">
        <v>0</v>
      </c>
      <c r="P98" s="606" t="s">
        <v>228</v>
      </c>
      <c r="Q98" s="607"/>
      <c r="R98" s="608"/>
      <c r="S98" s="348" t="s">
        <v>153</v>
      </c>
      <c r="T98" s="349" t="s">
        <v>58</v>
      </c>
      <c r="U98" s="594">
        <v>1</v>
      </c>
      <c r="V98" s="178">
        <v>1</v>
      </c>
      <c r="W98" s="178">
        <v>0</v>
      </c>
      <c r="X98" s="286">
        <v>0</v>
      </c>
      <c r="Y98" s="287">
        <f t="shared" si="99"/>
        <v>0</v>
      </c>
      <c r="AA98" s="285">
        <v>0</v>
      </c>
      <c r="AB98" s="285">
        <v>0</v>
      </c>
      <c r="AC98" s="286">
        <v>0</v>
      </c>
      <c r="AD98" s="287">
        <f t="shared" si="100"/>
        <v>0</v>
      </c>
      <c r="AE98" s="285">
        <v>0</v>
      </c>
      <c r="AF98" s="285">
        <v>0</v>
      </c>
      <c r="AG98" s="286">
        <v>0</v>
      </c>
      <c r="AH98" s="287">
        <f t="shared" si="107"/>
        <v>0</v>
      </c>
      <c r="AI98" s="285">
        <v>0</v>
      </c>
      <c r="AJ98" s="285">
        <v>0</v>
      </c>
      <c r="AK98" s="286">
        <v>0</v>
      </c>
      <c r="AL98" s="287">
        <f t="shared" si="108"/>
        <v>0</v>
      </c>
      <c r="AM98" s="285">
        <v>1</v>
      </c>
      <c r="AN98" s="285">
        <v>0</v>
      </c>
      <c r="AO98" s="286">
        <v>0</v>
      </c>
      <c r="AP98" s="287">
        <f t="shared" si="109"/>
        <v>0</v>
      </c>
    </row>
    <row r="99" spans="1:42" s="17" customFormat="1" ht="194.25" customHeight="1">
      <c r="A99" s="354" t="s">
        <v>173</v>
      </c>
      <c r="B99" s="635" t="s">
        <v>227</v>
      </c>
      <c r="C99" s="628"/>
      <c r="D99" s="366" t="s">
        <v>93</v>
      </c>
      <c r="E99" s="355" t="s">
        <v>163</v>
      </c>
      <c r="F99" s="702" t="s">
        <v>198</v>
      </c>
      <c r="G99" s="608"/>
      <c r="H99" s="637" t="s">
        <v>902</v>
      </c>
      <c r="I99" s="627"/>
      <c r="J99" s="628"/>
      <c r="K99" s="364"/>
      <c r="L99" s="364"/>
      <c r="M99" s="519" t="s">
        <v>1394</v>
      </c>
      <c r="N99" s="549">
        <v>7000000</v>
      </c>
      <c r="O99" s="423">
        <v>0</v>
      </c>
      <c r="P99" s="606" t="s">
        <v>228</v>
      </c>
      <c r="Q99" s="607"/>
      <c r="R99" s="608"/>
      <c r="S99" s="348" t="s">
        <v>153</v>
      </c>
      <c r="T99" s="349" t="s">
        <v>58</v>
      </c>
      <c r="U99" s="594">
        <v>1</v>
      </c>
      <c r="V99" s="178">
        <v>1</v>
      </c>
      <c r="W99" s="178">
        <v>0</v>
      </c>
      <c r="X99" s="460">
        <v>0</v>
      </c>
      <c r="Y99" s="577">
        <v>0</v>
      </c>
      <c r="AA99" s="575">
        <v>0</v>
      </c>
      <c r="AB99" s="575">
        <v>0</v>
      </c>
      <c r="AC99" s="460">
        <v>0</v>
      </c>
      <c r="AD99" s="577">
        <v>0</v>
      </c>
      <c r="AE99" s="575">
        <v>0</v>
      </c>
      <c r="AF99" s="575">
        <v>0</v>
      </c>
      <c r="AG99" s="460">
        <v>0</v>
      </c>
      <c r="AH99" s="577">
        <v>0</v>
      </c>
      <c r="AI99" s="575">
        <v>1</v>
      </c>
      <c r="AJ99" s="575">
        <v>0</v>
      </c>
      <c r="AK99" s="460">
        <v>0</v>
      </c>
      <c r="AL99" s="577">
        <v>0</v>
      </c>
      <c r="AM99" s="575">
        <v>0</v>
      </c>
      <c r="AN99" s="575">
        <v>0</v>
      </c>
      <c r="AO99" s="460">
        <v>0</v>
      </c>
      <c r="AP99" s="577">
        <v>0</v>
      </c>
    </row>
    <row r="100" spans="1:42" s="17" customFormat="1" ht="194.25" customHeight="1">
      <c r="A100" s="354" t="s">
        <v>173</v>
      </c>
      <c r="B100" s="635" t="s">
        <v>227</v>
      </c>
      <c r="C100" s="628"/>
      <c r="D100" s="366" t="s">
        <v>93</v>
      </c>
      <c r="E100" s="355" t="s">
        <v>163</v>
      </c>
      <c r="F100" s="702" t="s">
        <v>198</v>
      </c>
      <c r="G100" s="608"/>
      <c r="H100" s="624" t="s">
        <v>2026</v>
      </c>
      <c r="I100" s="627"/>
      <c r="J100" s="628"/>
      <c r="K100" s="506" t="s">
        <v>1415</v>
      </c>
      <c r="L100" s="506" t="s">
        <v>1415</v>
      </c>
      <c r="M100" s="519" t="s">
        <v>1399</v>
      </c>
      <c r="N100" s="549">
        <v>7000000</v>
      </c>
      <c r="O100" s="423">
        <v>0</v>
      </c>
      <c r="P100" s="606" t="s">
        <v>228</v>
      </c>
      <c r="Q100" s="607"/>
      <c r="R100" s="608"/>
      <c r="S100" s="348" t="s">
        <v>153</v>
      </c>
      <c r="T100" s="349" t="s">
        <v>58</v>
      </c>
      <c r="U100" s="594">
        <v>1</v>
      </c>
      <c r="V100" s="178">
        <v>1</v>
      </c>
      <c r="W100" s="178">
        <f>AF100</f>
        <v>1</v>
      </c>
      <c r="X100" s="576">
        <f>+W100/V100</f>
        <v>1</v>
      </c>
      <c r="Y100" s="287">
        <f t="shared" si="99"/>
        <v>1</v>
      </c>
      <c r="AA100" s="285">
        <v>0</v>
      </c>
      <c r="AB100" s="285">
        <v>0</v>
      </c>
      <c r="AC100" s="286">
        <v>0</v>
      </c>
      <c r="AD100" s="287">
        <f t="shared" si="100"/>
        <v>0</v>
      </c>
      <c r="AE100" s="178">
        <v>1</v>
      </c>
      <c r="AF100" s="178">
        <v>1</v>
      </c>
      <c r="AG100" s="576">
        <f>+AF100/AE100</f>
        <v>1</v>
      </c>
      <c r="AH100" s="287">
        <f t="shared" si="107"/>
        <v>1</v>
      </c>
      <c r="AI100" s="285">
        <v>1</v>
      </c>
      <c r="AJ100" s="285">
        <v>0</v>
      </c>
      <c r="AK100" s="286">
        <v>0</v>
      </c>
      <c r="AL100" s="287">
        <f t="shared" si="108"/>
        <v>0</v>
      </c>
      <c r="AM100" s="285">
        <v>0</v>
      </c>
      <c r="AN100" s="285">
        <v>0</v>
      </c>
      <c r="AO100" s="286">
        <v>0</v>
      </c>
      <c r="AP100" s="287">
        <f t="shared" si="109"/>
        <v>0</v>
      </c>
    </row>
    <row r="101" spans="1:42" s="353" customFormat="1" ht="243" customHeight="1">
      <c r="A101" s="354" t="s">
        <v>78</v>
      </c>
      <c r="B101" s="635" t="s">
        <v>136</v>
      </c>
      <c r="C101" s="628"/>
      <c r="D101" s="366" t="s">
        <v>93</v>
      </c>
      <c r="E101" s="573" t="str">
        <f t="shared" ref="E101:E107" si="112">+$J$18</f>
        <v>71 - Incrementar a un 90% la sostenibilidad del SIG en el Gobierno Distrital</v>
      </c>
      <c r="F101" s="702" t="s">
        <v>149</v>
      </c>
      <c r="G101" s="608"/>
      <c r="H101" s="637" t="s">
        <v>137</v>
      </c>
      <c r="I101" s="627"/>
      <c r="J101" s="628"/>
      <c r="K101" s="595" t="d">
        <v>2019-01-01</v>
      </c>
      <c r="L101" s="595" t="d">
        <v>2019-12-31</v>
      </c>
      <c r="M101" s="596" t="s">
        <v>903</v>
      </c>
      <c r="N101" s="597">
        <v>217139408</v>
      </c>
      <c r="O101" s="356"/>
      <c r="P101" s="606" t="s">
        <v>138</v>
      </c>
      <c r="Q101" s="607"/>
      <c r="R101" s="608"/>
      <c r="S101" s="348" t="s">
        <v>153</v>
      </c>
      <c r="T101" s="349" t="s">
        <v>114</v>
      </c>
      <c r="U101" s="337" t="s">
        <v>1550</v>
      </c>
      <c r="V101" s="350">
        <v>36000</v>
      </c>
      <c r="W101" s="350">
        <v>0</v>
      </c>
      <c r="X101" s="351">
        <v>0</v>
      </c>
      <c r="Y101" s="577">
        <f t="shared" si="99"/>
        <v>0</v>
      </c>
      <c r="Z101" s="357"/>
      <c r="AA101" s="352">
        <v>9000</v>
      </c>
      <c r="AB101" s="352">
        <v>0</v>
      </c>
      <c r="AC101" s="351">
        <v>0</v>
      </c>
      <c r="AD101" s="577">
        <f t="shared" si="100"/>
        <v>0</v>
      </c>
      <c r="AE101" s="352">
        <v>9000</v>
      </c>
      <c r="AF101" s="352">
        <v>0</v>
      </c>
      <c r="AG101" s="351">
        <v>0</v>
      </c>
      <c r="AH101" s="577">
        <f t="shared" si="107"/>
        <v>0</v>
      </c>
      <c r="AI101" s="352">
        <v>9000</v>
      </c>
      <c r="AJ101" s="352">
        <v>0</v>
      </c>
      <c r="AK101" s="351">
        <v>0</v>
      </c>
      <c r="AL101" s="577">
        <f t="shared" si="108"/>
        <v>0</v>
      </c>
      <c r="AM101" s="352">
        <v>9000</v>
      </c>
      <c r="AN101" s="352">
        <v>0</v>
      </c>
      <c r="AO101" s="351">
        <v>0</v>
      </c>
      <c r="AP101" s="577">
        <f t="shared" si="109"/>
        <v>0</v>
      </c>
    </row>
    <row r="102" spans="1:42" s="353" customFormat="1" ht="217.5" customHeight="1">
      <c r="A102" s="358" t="s">
        <v>78</v>
      </c>
      <c r="B102" s="635" t="s">
        <v>136</v>
      </c>
      <c r="C102" s="628"/>
      <c r="D102" s="366" t="s">
        <v>93</v>
      </c>
      <c r="E102" s="573" t="str">
        <f t="shared" si="112"/>
        <v>71 - Incrementar a un 90% la sostenibilidad del SIG en el Gobierno Distrital</v>
      </c>
      <c r="F102" s="702" t="s">
        <v>149</v>
      </c>
      <c r="G102" s="608"/>
      <c r="H102" s="637" t="s">
        <v>139</v>
      </c>
      <c r="I102" s="627"/>
      <c r="J102" s="628"/>
      <c r="K102" s="595" t="d">
        <v>2019-01-01</v>
      </c>
      <c r="L102" s="595" t="d">
        <v>2019-12-31</v>
      </c>
      <c r="M102" s="596" t="s">
        <v>904</v>
      </c>
      <c r="N102" s="597">
        <v>44605000</v>
      </c>
      <c r="O102" s="356"/>
      <c r="P102" s="606" t="s">
        <v>138</v>
      </c>
      <c r="Q102" s="607"/>
      <c r="R102" s="608"/>
      <c r="S102" s="348" t="s">
        <v>153</v>
      </c>
      <c r="T102" s="349" t="s">
        <v>114</v>
      </c>
      <c r="U102" s="337" t="s">
        <v>1966</v>
      </c>
      <c r="V102" s="350">
        <v>4</v>
      </c>
      <c r="W102" s="350">
        <v>0</v>
      </c>
      <c r="X102" s="351">
        <v>0</v>
      </c>
      <c r="Y102" s="577">
        <f t="shared" si="99"/>
        <v>0</v>
      </c>
      <c r="Z102" s="357"/>
      <c r="AA102" s="352">
        <v>1</v>
      </c>
      <c r="AB102" s="352">
        <v>0</v>
      </c>
      <c r="AC102" s="351">
        <v>0</v>
      </c>
      <c r="AD102" s="577">
        <f t="shared" si="100"/>
        <v>0</v>
      </c>
      <c r="AE102" s="352">
        <v>1</v>
      </c>
      <c r="AF102" s="352">
        <v>0</v>
      </c>
      <c r="AG102" s="351">
        <v>0</v>
      </c>
      <c r="AH102" s="577">
        <f t="shared" si="107"/>
        <v>0</v>
      </c>
      <c r="AI102" s="352">
        <v>1</v>
      </c>
      <c r="AJ102" s="352">
        <v>0</v>
      </c>
      <c r="AK102" s="351">
        <v>0</v>
      </c>
      <c r="AL102" s="577">
        <f t="shared" si="108"/>
        <v>0</v>
      </c>
      <c r="AM102" s="352">
        <v>1</v>
      </c>
      <c r="AN102" s="352">
        <v>0</v>
      </c>
      <c r="AO102" s="351">
        <v>0</v>
      </c>
      <c r="AP102" s="577">
        <f t="shared" si="109"/>
        <v>0</v>
      </c>
    </row>
    <row r="103" spans="1:42" s="353" customFormat="1" ht="194.25" customHeight="1">
      <c r="A103" s="358" t="s">
        <v>78</v>
      </c>
      <c r="B103" s="635" t="s">
        <v>136</v>
      </c>
      <c r="C103" s="628"/>
      <c r="D103" s="366" t="s">
        <v>93</v>
      </c>
      <c r="E103" s="573" t="str">
        <f t="shared" si="112"/>
        <v>71 - Incrementar a un 90% la sostenibilidad del SIG en el Gobierno Distrital</v>
      </c>
      <c r="F103" s="702" t="s">
        <v>149</v>
      </c>
      <c r="G103" s="608"/>
      <c r="H103" s="637" t="s">
        <v>140</v>
      </c>
      <c r="I103" s="627"/>
      <c r="J103" s="628"/>
      <c r="K103" s="595" t="d">
        <v>2019-01-01</v>
      </c>
      <c r="L103" s="595" t="d">
        <v>2019-12-31</v>
      </c>
      <c r="M103" s="596" t="s">
        <v>904</v>
      </c>
      <c r="N103" s="597"/>
      <c r="O103" s="356"/>
      <c r="P103" s="606" t="s">
        <v>138</v>
      </c>
      <c r="Q103" s="607"/>
      <c r="R103" s="608"/>
      <c r="S103" s="348" t="s">
        <v>153</v>
      </c>
      <c r="T103" s="349" t="s">
        <v>114</v>
      </c>
      <c r="U103" s="337" t="s">
        <v>1966</v>
      </c>
      <c r="V103" s="350">
        <v>153</v>
      </c>
      <c r="W103" s="350">
        <v>0</v>
      </c>
      <c r="X103" s="351">
        <v>0</v>
      </c>
      <c r="Y103" s="577">
        <f t="shared" si="99"/>
        <v>0</v>
      </c>
      <c r="Z103" s="357"/>
      <c r="AA103" s="352">
        <v>38</v>
      </c>
      <c r="AB103" s="352">
        <v>0</v>
      </c>
      <c r="AC103" s="351">
        <v>0</v>
      </c>
      <c r="AD103" s="577">
        <f t="shared" si="100"/>
        <v>0</v>
      </c>
      <c r="AE103" s="352">
        <v>38</v>
      </c>
      <c r="AF103" s="352">
        <v>0</v>
      </c>
      <c r="AG103" s="351">
        <v>0</v>
      </c>
      <c r="AH103" s="577">
        <f t="shared" si="107"/>
        <v>0</v>
      </c>
      <c r="AI103" s="352">
        <v>38</v>
      </c>
      <c r="AJ103" s="352">
        <v>0</v>
      </c>
      <c r="AK103" s="351">
        <v>0</v>
      </c>
      <c r="AL103" s="577">
        <f t="shared" si="108"/>
        <v>0</v>
      </c>
      <c r="AM103" s="352">
        <v>39</v>
      </c>
      <c r="AN103" s="352">
        <v>0</v>
      </c>
      <c r="AO103" s="351">
        <v>0</v>
      </c>
      <c r="AP103" s="577">
        <f t="shared" si="109"/>
        <v>0</v>
      </c>
    </row>
    <row r="104" spans="1:42" s="353" customFormat="1" ht="194.25" customHeight="1">
      <c r="A104" s="358" t="s">
        <v>78</v>
      </c>
      <c r="B104" s="635" t="s">
        <v>136</v>
      </c>
      <c r="C104" s="628"/>
      <c r="D104" s="366" t="s">
        <v>93</v>
      </c>
      <c r="E104" s="573" t="str">
        <f t="shared" si="112"/>
        <v>71 - Incrementar a un 90% la sostenibilidad del SIG en el Gobierno Distrital</v>
      </c>
      <c r="F104" s="702" t="s">
        <v>149</v>
      </c>
      <c r="G104" s="608"/>
      <c r="H104" s="637" t="s">
        <v>141</v>
      </c>
      <c r="I104" s="627"/>
      <c r="J104" s="628"/>
      <c r="K104" s="595" t="d">
        <v>2019-01-01</v>
      </c>
      <c r="L104" s="595" t="d">
        <v>2019-12-31</v>
      </c>
      <c r="M104" s="596" t="s">
        <v>905</v>
      </c>
      <c r="N104" s="597"/>
      <c r="O104" s="356"/>
      <c r="P104" s="606" t="s">
        <v>138</v>
      </c>
      <c r="Q104" s="607"/>
      <c r="R104" s="608"/>
      <c r="S104" s="348" t="s">
        <v>153</v>
      </c>
      <c r="T104" s="349" t="s">
        <v>114</v>
      </c>
      <c r="U104" s="337" t="s">
        <v>1049</v>
      </c>
      <c r="V104" s="350">
        <v>2</v>
      </c>
      <c r="W104" s="350">
        <v>0</v>
      </c>
      <c r="X104" s="351">
        <v>0</v>
      </c>
      <c r="Y104" s="577">
        <f t="shared" si="99"/>
        <v>0</v>
      </c>
      <c r="Z104" s="357"/>
      <c r="AA104" s="352">
        <v>0</v>
      </c>
      <c r="AB104" s="352">
        <v>0</v>
      </c>
      <c r="AC104" s="351">
        <v>0</v>
      </c>
      <c r="AD104" s="577">
        <f t="shared" si="100"/>
        <v>0</v>
      </c>
      <c r="AE104" s="352">
        <v>1</v>
      </c>
      <c r="AF104" s="352">
        <v>0</v>
      </c>
      <c r="AG104" s="351">
        <v>0</v>
      </c>
      <c r="AH104" s="577">
        <f t="shared" si="107"/>
        <v>0</v>
      </c>
      <c r="AI104" s="352">
        <v>0</v>
      </c>
      <c r="AJ104" s="352">
        <v>0</v>
      </c>
      <c r="AK104" s="351">
        <v>0</v>
      </c>
      <c r="AL104" s="577">
        <f t="shared" si="108"/>
        <v>0</v>
      </c>
      <c r="AM104" s="352">
        <v>1</v>
      </c>
      <c r="AN104" s="352">
        <v>0</v>
      </c>
      <c r="AO104" s="351">
        <v>0</v>
      </c>
      <c r="AP104" s="577">
        <f t="shared" si="109"/>
        <v>0</v>
      </c>
    </row>
    <row r="105" spans="1:42" s="353" customFormat="1" ht="194.25" customHeight="1">
      <c r="A105" s="358" t="s">
        <v>78</v>
      </c>
      <c r="B105" s="635" t="s">
        <v>136</v>
      </c>
      <c r="C105" s="628"/>
      <c r="D105" s="366" t="s">
        <v>93</v>
      </c>
      <c r="E105" s="573" t="str">
        <f t="shared" si="112"/>
        <v>71 - Incrementar a un 90% la sostenibilidad del SIG en el Gobierno Distrital</v>
      </c>
      <c r="F105" s="702" t="s">
        <v>149</v>
      </c>
      <c r="G105" s="608"/>
      <c r="H105" s="637" t="s">
        <v>142</v>
      </c>
      <c r="I105" s="627"/>
      <c r="J105" s="628"/>
      <c r="K105" s="595" t="d">
        <v>2019-01-01</v>
      </c>
      <c r="L105" s="595" t="d">
        <v>2019-12-31</v>
      </c>
      <c r="M105" s="596" t="s">
        <v>905</v>
      </c>
      <c r="N105" s="597"/>
      <c r="O105" s="356"/>
      <c r="P105" s="606" t="s">
        <v>138</v>
      </c>
      <c r="Q105" s="607"/>
      <c r="R105" s="608"/>
      <c r="S105" s="348" t="s">
        <v>153</v>
      </c>
      <c r="T105" s="349" t="s">
        <v>114</v>
      </c>
      <c r="U105" s="337" t="s">
        <v>1049</v>
      </c>
      <c r="V105" s="350">
        <v>2</v>
      </c>
      <c r="W105" s="350">
        <v>0</v>
      </c>
      <c r="X105" s="351">
        <v>0</v>
      </c>
      <c r="Y105" s="577">
        <f t="shared" si="99"/>
        <v>0</v>
      </c>
      <c r="Z105" s="357"/>
      <c r="AA105" s="352">
        <v>0</v>
      </c>
      <c r="AB105" s="352">
        <v>0</v>
      </c>
      <c r="AC105" s="351">
        <v>0</v>
      </c>
      <c r="AD105" s="577">
        <f t="shared" si="100"/>
        <v>0</v>
      </c>
      <c r="AE105" s="352">
        <v>1</v>
      </c>
      <c r="AF105" s="352">
        <v>0</v>
      </c>
      <c r="AG105" s="351">
        <v>0</v>
      </c>
      <c r="AH105" s="577">
        <f t="shared" si="107"/>
        <v>0</v>
      </c>
      <c r="AI105" s="352">
        <v>0</v>
      </c>
      <c r="AJ105" s="352">
        <v>0</v>
      </c>
      <c r="AK105" s="351">
        <v>0</v>
      </c>
      <c r="AL105" s="577">
        <f t="shared" si="108"/>
        <v>0</v>
      </c>
      <c r="AM105" s="352">
        <v>1</v>
      </c>
      <c r="AN105" s="352">
        <v>0</v>
      </c>
      <c r="AO105" s="351">
        <v>0</v>
      </c>
      <c r="AP105" s="577">
        <f t="shared" si="109"/>
        <v>0</v>
      </c>
    </row>
    <row r="106" spans="1:42" s="353" customFormat="1" ht="231.75" customHeight="1">
      <c r="A106" s="358" t="s">
        <v>78</v>
      </c>
      <c r="B106" s="635" t="s">
        <v>84</v>
      </c>
      <c r="C106" s="628"/>
      <c r="D106" s="490" t="s">
        <v>96</v>
      </c>
      <c r="E106" s="491" t="str">
        <f t="shared" si="112"/>
        <v>71 - Incrementar a un 90% la sostenibilidad del SIG en el Gobierno Distrital</v>
      </c>
      <c r="F106" s="636" t="s">
        <v>149</v>
      </c>
      <c r="G106" s="628"/>
      <c r="H106" s="637" t="s">
        <v>88</v>
      </c>
      <c r="I106" s="627"/>
      <c r="J106" s="628"/>
      <c r="K106" s="424" t="d">
        <v>2019-02-15</v>
      </c>
      <c r="L106" s="424" t="d">
        <v>2019-03-22</v>
      </c>
      <c r="M106" s="518" t="s">
        <v>906</v>
      </c>
      <c r="N106" s="550">
        <v>290565000</v>
      </c>
      <c r="O106" s="425" t="s">
        <v>907</v>
      </c>
      <c r="P106" s="606" t="s">
        <v>111</v>
      </c>
      <c r="Q106" s="607"/>
      <c r="R106" s="608"/>
      <c r="S106" s="348" t="s">
        <v>155</v>
      </c>
      <c r="T106" s="349" t="s">
        <v>58</v>
      </c>
      <c r="U106" s="337">
        <v>1</v>
      </c>
      <c r="V106" s="471">
        <v>1</v>
      </c>
      <c r="W106" s="471">
        <f>O106/N106</f>
        <v>1</v>
      </c>
      <c r="X106" s="449">
        <f t="shared" ref="X106" si="113">W106/V106</f>
        <v>1</v>
      </c>
      <c r="Y106" s="387">
        <f t="shared" si="99"/>
        <v>1</v>
      </c>
      <c r="Z106" s="357"/>
      <c r="AA106" s="458">
        <f t="shared" ref="AA106:AA201" si="114">V106</f>
        <v>1</v>
      </c>
      <c r="AB106" s="458">
        <f t="shared" ref="AB106:AB203" si="115">W106</f>
        <v>1</v>
      </c>
      <c r="AC106" s="467">
        <f t="shared" ref="AC106:AC201" si="116">+AB106/AA106</f>
        <v>1</v>
      </c>
      <c r="AD106" s="461">
        <f t="shared" ref="AD106:AD203" si="117">AC106</f>
        <v>1</v>
      </c>
      <c r="AE106" s="352">
        <v>0</v>
      </c>
      <c r="AF106" s="352">
        <v>0</v>
      </c>
      <c r="AG106" s="351">
        <v>0</v>
      </c>
      <c r="AH106" s="461">
        <f t="shared" si="107"/>
        <v>0</v>
      </c>
      <c r="AI106" s="352">
        <v>0</v>
      </c>
      <c r="AJ106" s="352">
        <v>0</v>
      </c>
      <c r="AK106" s="351">
        <v>0</v>
      </c>
      <c r="AL106" s="461">
        <f t="shared" si="108"/>
        <v>0</v>
      </c>
      <c r="AM106" s="352">
        <v>0</v>
      </c>
      <c r="AN106" s="352">
        <v>0</v>
      </c>
      <c r="AO106" s="351">
        <v>0</v>
      </c>
      <c r="AP106" s="461">
        <f t="shared" si="109"/>
        <v>0</v>
      </c>
    </row>
    <row r="107" spans="1:42" s="353" customFormat="1" ht="252.75" customHeight="1">
      <c r="A107" s="358" t="s">
        <v>78</v>
      </c>
      <c r="B107" s="635" t="s">
        <v>84</v>
      </c>
      <c r="C107" s="628"/>
      <c r="D107" s="490" t="s">
        <v>96</v>
      </c>
      <c r="E107" s="491" t="str">
        <f t="shared" si="112"/>
        <v>71 - Incrementar a un 90% la sostenibilidad del SIG en el Gobierno Distrital</v>
      </c>
      <c r="F107" s="636" t="s">
        <v>149</v>
      </c>
      <c r="G107" s="628"/>
      <c r="H107" s="637" t="s">
        <v>908</v>
      </c>
      <c r="I107" s="627"/>
      <c r="J107" s="628"/>
      <c r="K107" s="424" t="d">
        <v>2019-01-28</v>
      </c>
      <c r="L107" s="424" t="d">
        <v>2019-01-29</v>
      </c>
      <c r="M107" s="518" t="s">
        <v>1078</v>
      </c>
      <c r="N107" s="550">
        <v>44605000</v>
      </c>
      <c r="O107" s="425">
        <v>44605000</v>
      </c>
      <c r="P107" s="606" t="s">
        <v>111</v>
      </c>
      <c r="Q107" s="607"/>
      <c r="R107" s="608"/>
      <c r="S107" s="348" t="s">
        <v>155</v>
      </c>
      <c r="T107" s="349" t="s">
        <v>58</v>
      </c>
      <c r="U107" s="337">
        <v>1</v>
      </c>
      <c r="V107" s="471">
        <v>1</v>
      </c>
      <c r="W107" s="471">
        <f>O107/N107</f>
        <v>1</v>
      </c>
      <c r="X107" s="449">
        <f t="shared" ref="X107:X180" si="118">W107/V107</f>
        <v>1</v>
      </c>
      <c r="Y107" s="387">
        <f t="shared" ref="Y107:Y180" si="119">X107</f>
        <v>1</v>
      </c>
      <c r="Z107" s="357"/>
      <c r="AA107" s="458">
        <f t="shared" si="114"/>
        <v>1</v>
      </c>
      <c r="AB107" s="458">
        <f t="shared" si="115"/>
        <v>1</v>
      </c>
      <c r="AC107" s="467">
        <f t="shared" si="116"/>
        <v>1</v>
      </c>
      <c r="AD107" s="461">
        <f t="shared" si="117"/>
        <v>1</v>
      </c>
      <c r="AE107" s="352">
        <v>0</v>
      </c>
      <c r="AF107" s="352">
        <v>0</v>
      </c>
      <c r="AG107" s="351">
        <v>0</v>
      </c>
      <c r="AH107" s="461">
        <f t="shared" ref="AH107:AH203" si="120">AG107</f>
        <v>0</v>
      </c>
      <c r="AI107" s="352">
        <v>0</v>
      </c>
      <c r="AJ107" s="352">
        <v>0</v>
      </c>
      <c r="AK107" s="351">
        <v>0</v>
      </c>
      <c r="AL107" s="461">
        <f t="shared" ref="AL107:AL203" si="121">AK107</f>
        <v>0</v>
      </c>
      <c r="AM107" s="352">
        <v>0</v>
      </c>
      <c r="AN107" s="352">
        <v>0</v>
      </c>
      <c r="AO107" s="351">
        <v>0</v>
      </c>
      <c r="AP107" s="461">
        <f t="shared" ref="AP107:AP203" si="122">AO107</f>
        <v>0</v>
      </c>
    </row>
    <row r="108" spans="1:42" s="353" customFormat="1" ht="294" customHeight="1">
      <c r="A108" s="358" t="s">
        <v>191</v>
      </c>
      <c r="B108" s="629" t="s">
        <v>1445</v>
      </c>
      <c r="C108" s="630"/>
      <c r="D108" s="492" t="s">
        <v>93</v>
      </c>
      <c r="E108" s="491" t="s">
        <v>367</v>
      </c>
      <c r="F108" s="620" t="s">
        <v>358</v>
      </c>
      <c r="G108" s="620"/>
      <c r="H108" s="624" t="s">
        <v>1306</v>
      </c>
      <c r="I108" s="627"/>
      <c r="J108" s="628"/>
      <c r="K108" s="424" t="d">
        <v>2019-02-01</v>
      </c>
      <c r="L108" s="424" t="d">
        <v>2019-03-29</v>
      </c>
      <c r="M108" s="519" t="s">
        <v>1308</v>
      </c>
      <c r="N108" s="649" t="s">
        <v>1344</v>
      </c>
      <c r="O108" s="648"/>
      <c r="P108" s="616" t="s">
        <v>1307</v>
      </c>
      <c r="Q108" s="607"/>
      <c r="R108" s="608"/>
      <c r="S108" s="344" t="s">
        <v>153</v>
      </c>
      <c r="T108" s="349" t="s">
        <v>58</v>
      </c>
      <c r="U108" s="337">
        <v>1</v>
      </c>
      <c r="V108" s="471">
        <f>U108</f>
        <v>1</v>
      </c>
      <c r="W108" s="471">
        <v>1</v>
      </c>
      <c r="X108" s="449">
        <f t="shared" si="118"/>
        <v>1</v>
      </c>
      <c r="Y108" s="484">
        <f t="shared" si="119"/>
        <v>1</v>
      </c>
      <c r="Z108" s="357"/>
      <c r="AA108" s="482">
        <f t="shared" si="114"/>
        <v>1</v>
      </c>
      <c r="AB108" s="482">
        <f t="shared" si="115"/>
        <v>1</v>
      </c>
      <c r="AC108" s="485">
        <f t="shared" si="116"/>
        <v>1</v>
      </c>
      <c r="AD108" s="484">
        <f t="shared" si="117"/>
        <v>1</v>
      </c>
      <c r="AE108" s="352">
        <v>0</v>
      </c>
      <c r="AF108" s="352">
        <v>0</v>
      </c>
      <c r="AG108" s="351">
        <v>0</v>
      </c>
      <c r="AH108" s="484">
        <f t="shared" si="120"/>
        <v>0</v>
      </c>
      <c r="AI108" s="352">
        <v>0</v>
      </c>
      <c r="AJ108" s="352">
        <v>0</v>
      </c>
      <c r="AK108" s="351">
        <v>0</v>
      </c>
      <c r="AL108" s="484">
        <f t="shared" si="121"/>
        <v>0</v>
      </c>
      <c r="AM108" s="352">
        <v>0</v>
      </c>
      <c r="AN108" s="352">
        <v>0</v>
      </c>
      <c r="AO108" s="351">
        <v>0</v>
      </c>
      <c r="AP108" s="484">
        <f t="shared" si="122"/>
        <v>0</v>
      </c>
    </row>
    <row r="109" spans="1:42" s="353" customFormat="1" ht="219.75" customHeight="1">
      <c r="A109" s="358" t="s">
        <v>191</v>
      </c>
      <c r="B109" s="629" t="s">
        <v>1445</v>
      </c>
      <c r="C109" s="630"/>
      <c r="D109" s="492" t="s">
        <v>93</v>
      </c>
      <c r="E109" s="491" t="s">
        <v>367</v>
      </c>
      <c r="F109" s="620" t="s">
        <v>358</v>
      </c>
      <c r="G109" s="620"/>
      <c r="H109" s="624" t="s">
        <v>1342</v>
      </c>
      <c r="I109" s="627"/>
      <c r="J109" s="628"/>
      <c r="K109" s="424" t="d">
        <v>2019-02-01</v>
      </c>
      <c r="L109" s="424" t="d">
        <v>2019-03-29</v>
      </c>
      <c r="M109" s="519" t="s">
        <v>1308</v>
      </c>
      <c r="N109" s="647" t="s">
        <v>1343</v>
      </c>
      <c r="O109" s="648"/>
      <c r="P109" s="616" t="s">
        <v>1307</v>
      </c>
      <c r="Q109" s="607"/>
      <c r="R109" s="608"/>
      <c r="S109" s="344" t="s">
        <v>153</v>
      </c>
      <c r="T109" s="349" t="s">
        <v>58</v>
      </c>
      <c r="U109" s="337">
        <v>1</v>
      </c>
      <c r="V109" s="471">
        <f>U109</f>
        <v>1</v>
      </c>
      <c r="W109" s="471">
        <v>1</v>
      </c>
      <c r="X109" s="449">
        <f t="shared" ref="X109" si="123">W109/V109</f>
        <v>1</v>
      </c>
      <c r="Y109" s="484">
        <f t="shared" ref="Y109" si="124">X109</f>
        <v>1</v>
      </c>
      <c r="Z109" s="357"/>
      <c r="AA109" s="482">
        <f t="shared" ref="AA109" si="125">V109</f>
        <v>1</v>
      </c>
      <c r="AB109" s="482">
        <f t="shared" ref="AB109" si="126">W109</f>
        <v>1</v>
      </c>
      <c r="AC109" s="485">
        <f t="shared" ref="AC109" si="127">+AB109/AA109</f>
        <v>1</v>
      </c>
      <c r="AD109" s="484">
        <f t="shared" ref="AD109" si="128">AC109</f>
        <v>1</v>
      </c>
      <c r="AE109" s="352">
        <v>0</v>
      </c>
      <c r="AF109" s="352">
        <v>0</v>
      </c>
      <c r="AG109" s="351">
        <v>0</v>
      </c>
      <c r="AH109" s="484">
        <f t="shared" ref="AH109" si="129">AG109</f>
        <v>0</v>
      </c>
      <c r="AI109" s="352">
        <v>0</v>
      </c>
      <c r="AJ109" s="352">
        <v>0</v>
      </c>
      <c r="AK109" s="351">
        <v>0</v>
      </c>
      <c r="AL109" s="484">
        <f t="shared" ref="AL109" si="130">AK109</f>
        <v>0</v>
      </c>
      <c r="AM109" s="352">
        <v>0</v>
      </c>
      <c r="AN109" s="352">
        <v>0</v>
      </c>
      <c r="AO109" s="351">
        <v>0</v>
      </c>
      <c r="AP109" s="484">
        <f t="shared" ref="AP109" si="131">AO109</f>
        <v>0</v>
      </c>
    </row>
    <row r="110" spans="1:42" s="353" customFormat="1" ht="219.75" customHeight="1">
      <c r="A110" s="358" t="s">
        <v>191</v>
      </c>
      <c r="B110" s="629" t="s">
        <v>1445</v>
      </c>
      <c r="C110" s="630"/>
      <c r="D110" s="492" t="s">
        <v>93</v>
      </c>
      <c r="E110" s="491" t="s">
        <v>367</v>
      </c>
      <c r="F110" s="620" t="s">
        <v>358</v>
      </c>
      <c r="G110" s="620"/>
      <c r="H110" s="624" t="s">
        <v>1309</v>
      </c>
      <c r="I110" s="627"/>
      <c r="J110" s="628"/>
      <c r="K110" s="424" t="d">
        <v>2019-04-01</v>
      </c>
      <c r="L110" s="424" t="d">
        <v>2019-06-28</v>
      </c>
      <c r="M110" s="519" t="s">
        <v>1308</v>
      </c>
      <c r="N110" s="425"/>
      <c r="O110" s="425"/>
      <c r="P110" s="616" t="s">
        <v>1307</v>
      </c>
      <c r="Q110" s="607"/>
      <c r="R110" s="608"/>
      <c r="S110" s="344" t="s">
        <v>153</v>
      </c>
      <c r="T110" s="349" t="s">
        <v>58</v>
      </c>
      <c r="U110" s="337">
        <v>1</v>
      </c>
      <c r="V110" s="471">
        <f>U110</f>
        <v>1</v>
      </c>
      <c r="W110" s="471">
        <v>0</v>
      </c>
      <c r="X110" s="449">
        <f t="shared" ref="X110" si="132">W110/V110</f>
        <v>0</v>
      </c>
      <c r="Y110" s="484">
        <f t="shared" ref="Y110" si="133">X110</f>
        <v>0</v>
      </c>
      <c r="Z110" s="357"/>
      <c r="AA110" s="482">
        <f t="shared" ref="AA110" si="134">V110</f>
        <v>1</v>
      </c>
      <c r="AB110" s="482">
        <f t="shared" ref="AB110" si="135">W110</f>
        <v>0</v>
      </c>
      <c r="AC110" s="485">
        <f t="shared" ref="AC110" si="136">+AB110/AA110</f>
        <v>0</v>
      </c>
      <c r="AD110" s="484">
        <f t="shared" ref="AD110" si="137">AC110</f>
        <v>0</v>
      </c>
      <c r="AE110" s="352">
        <v>0</v>
      </c>
      <c r="AF110" s="352">
        <v>0</v>
      </c>
      <c r="AG110" s="351">
        <v>0</v>
      </c>
      <c r="AH110" s="484">
        <f t="shared" ref="AH110" si="138">AG110</f>
        <v>0</v>
      </c>
      <c r="AI110" s="352">
        <v>0</v>
      </c>
      <c r="AJ110" s="352">
        <v>0</v>
      </c>
      <c r="AK110" s="351">
        <v>0</v>
      </c>
      <c r="AL110" s="484">
        <f t="shared" ref="AL110" si="139">AK110</f>
        <v>0</v>
      </c>
      <c r="AM110" s="352">
        <v>0</v>
      </c>
      <c r="AN110" s="352">
        <v>0</v>
      </c>
      <c r="AO110" s="351">
        <v>0</v>
      </c>
      <c r="AP110" s="484">
        <f t="shared" ref="AP110" si="140">AO110</f>
        <v>0</v>
      </c>
    </row>
    <row r="111" spans="1:42" s="353" customFormat="1" ht="219.75" customHeight="1">
      <c r="A111" s="358" t="s">
        <v>191</v>
      </c>
      <c r="B111" s="629" t="s">
        <v>1445</v>
      </c>
      <c r="C111" s="630"/>
      <c r="D111" s="492" t="s">
        <v>93</v>
      </c>
      <c r="E111" s="491" t="s">
        <v>367</v>
      </c>
      <c r="F111" s="620" t="s">
        <v>358</v>
      </c>
      <c r="G111" s="620"/>
      <c r="H111" s="624" t="s">
        <v>1310</v>
      </c>
      <c r="I111" s="627"/>
      <c r="J111" s="628"/>
      <c r="K111" s="424" t="d">
        <v>2019-07-01</v>
      </c>
      <c r="L111" s="424" t="d">
        <v>2019-09-30</v>
      </c>
      <c r="M111" s="519" t="s">
        <v>1308</v>
      </c>
      <c r="N111" s="425"/>
      <c r="O111" s="425"/>
      <c r="P111" s="616" t="s">
        <v>1307</v>
      </c>
      <c r="Q111" s="607"/>
      <c r="R111" s="608"/>
      <c r="S111" s="344" t="s">
        <v>153</v>
      </c>
      <c r="T111" s="349" t="s">
        <v>58</v>
      </c>
      <c r="U111" s="337">
        <v>1</v>
      </c>
      <c r="V111" s="471">
        <f t="shared" ref="V111:V178" si="141">U111</f>
        <v>1</v>
      </c>
      <c r="W111" s="471">
        <v>0</v>
      </c>
      <c r="X111" s="449">
        <f t="shared" ref="X111" si="142">W111/V111</f>
        <v>0</v>
      </c>
      <c r="Y111" s="484">
        <f t="shared" ref="Y111" si="143">X111</f>
        <v>0</v>
      </c>
      <c r="Z111" s="357"/>
      <c r="AA111" s="482">
        <f t="shared" ref="AA111" si="144">V111</f>
        <v>1</v>
      </c>
      <c r="AB111" s="482">
        <f t="shared" ref="AB111" si="145">W111</f>
        <v>0</v>
      </c>
      <c r="AC111" s="485">
        <f t="shared" ref="AC111" si="146">+AB111/AA111</f>
        <v>0</v>
      </c>
      <c r="AD111" s="484">
        <f t="shared" ref="AD111" si="147">AC111</f>
        <v>0</v>
      </c>
      <c r="AE111" s="352">
        <v>0</v>
      </c>
      <c r="AF111" s="352">
        <v>0</v>
      </c>
      <c r="AG111" s="351">
        <v>0</v>
      </c>
      <c r="AH111" s="484">
        <f t="shared" ref="AH111" si="148">AG111</f>
        <v>0</v>
      </c>
      <c r="AI111" s="352">
        <v>0</v>
      </c>
      <c r="AJ111" s="352">
        <v>0</v>
      </c>
      <c r="AK111" s="351">
        <v>0</v>
      </c>
      <c r="AL111" s="484">
        <f t="shared" ref="AL111" si="149">AK111</f>
        <v>0</v>
      </c>
      <c r="AM111" s="352">
        <v>0</v>
      </c>
      <c r="AN111" s="352">
        <v>0</v>
      </c>
      <c r="AO111" s="351">
        <v>0</v>
      </c>
      <c r="AP111" s="484">
        <f t="shared" ref="AP111" si="150">AO111</f>
        <v>0</v>
      </c>
    </row>
    <row r="112" spans="1:42" s="353" customFormat="1" ht="219.75" customHeight="1">
      <c r="A112" s="358" t="s">
        <v>191</v>
      </c>
      <c r="B112" s="629" t="s">
        <v>1445</v>
      </c>
      <c r="C112" s="630"/>
      <c r="D112" s="492" t="s">
        <v>93</v>
      </c>
      <c r="E112" s="491" t="s">
        <v>367</v>
      </c>
      <c r="F112" s="620" t="s">
        <v>358</v>
      </c>
      <c r="G112" s="620"/>
      <c r="H112" s="624" t="s">
        <v>1311</v>
      </c>
      <c r="I112" s="627"/>
      <c r="J112" s="628"/>
      <c r="K112" s="424" t="d">
        <v>2019-10-01</v>
      </c>
      <c r="L112" s="424" t="d">
        <v>2019-12-15</v>
      </c>
      <c r="M112" s="519" t="s">
        <v>1308</v>
      </c>
      <c r="N112" s="425"/>
      <c r="O112" s="425"/>
      <c r="P112" s="616" t="s">
        <v>1307</v>
      </c>
      <c r="Q112" s="607"/>
      <c r="R112" s="608"/>
      <c r="S112" s="344" t="s">
        <v>153</v>
      </c>
      <c r="T112" s="349" t="s">
        <v>58</v>
      </c>
      <c r="U112" s="337">
        <v>1</v>
      </c>
      <c r="V112" s="471">
        <f t="shared" si="141"/>
        <v>1</v>
      </c>
      <c r="W112" s="471">
        <v>0</v>
      </c>
      <c r="X112" s="449">
        <f t="shared" ref="X112" si="151">W112/V112</f>
        <v>0</v>
      </c>
      <c r="Y112" s="484">
        <f t="shared" ref="Y112" si="152">X112</f>
        <v>0</v>
      </c>
      <c r="Z112" s="357"/>
      <c r="AA112" s="482">
        <f t="shared" ref="AA112" si="153">V112</f>
        <v>1</v>
      </c>
      <c r="AB112" s="482">
        <f t="shared" ref="AB112" si="154">W112</f>
        <v>0</v>
      </c>
      <c r="AC112" s="485">
        <f t="shared" ref="AC112" si="155">+AB112/AA112</f>
        <v>0</v>
      </c>
      <c r="AD112" s="484">
        <f t="shared" ref="AD112" si="156">AC112</f>
        <v>0</v>
      </c>
      <c r="AE112" s="352">
        <v>0</v>
      </c>
      <c r="AF112" s="352">
        <v>0</v>
      </c>
      <c r="AG112" s="351">
        <v>0</v>
      </c>
      <c r="AH112" s="484">
        <f t="shared" ref="AH112" si="157">AG112</f>
        <v>0</v>
      </c>
      <c r="AI112" s="352">
        <v>0</v>
      </c>
      <c r="AJ112" s="352">
        <v>0</v>
      </c>
      <c r="AK112" s="351">
        <v>0</v>
      </c>
      <c r="AL112" s="484">
        <f t="shared" ref="AL112" si="158">AK112</f>
        <v>0</v>
      </c>
      <c r="AM112" s="352">
        <v>0</v>
      </c>
      <c r="AN112" s="352">
        <v>0</v>
      </c>
      <c r="AO112" s="351">
        <v>0</v>
      </c>
      <c r="AP112" s="484">
        <f t="shared" ref="AP112" si="159">AO112</f>
        <v>0</v>
      </c>
    </row>
    <row r="113" spans="1:42" s="353" customFormat="1" ht="219.75" customHeight="1">
      <c r="A113" s="358" t="s">
        <v>191</v>
      </c>
      <c r="B113" s="629" t="s">
        <v>1445</v>
      </c>
      <c r="C113" s="630"/>
      <c r="D113" s="492" t="s">
        <v>93</v>
      </c>
      <c r="E113" s="491" t="s">
        <v>367</v>
      </c>
      <c r="F113" s="620" t="s">
        <v>358</v>
      </c>
      <c r="G113" s="620"/>
      <c r="H113" s="624" t="s">
        <v>1312</v>
      </c>
      <c r="I113" s="625"/>
      <c r="J113" s="626"/>
      <c r="K113" s="424" t="d">
        <v>2019-04-01</v>
      </c>
      <c r="L113" s="424" t="d">
        <v>2019-07-30</v>
      </c>
      <c r="M113" s="519" t="s">
        <v>1322</v>
      </c>
      <c r="N113" s="425"/>
      <c r="O113" s="425"/>
      <c r="P113" s="616" t="s">
        <v>1307</v>
      </c>
      <c r="Q113" s="607"/>
      <c r="R113" s="608"/>
      <c r="S113" s="344" t="s">
        <v>153</v>
      </c>
      <c r="T113" s="349" t="s">
        <v>58</v>
      </c>
      <c r="U113" s="337">
        <v>1</v>
      </c>
      <c r="V113" s="471">
        <f t="shared" si="141"/>
        <v>1</v>
      </c>
      <c r="W113" s="471">
        <v>0</v>
      </c>
      <c r="X113" s="449">
        <f t="shared" ref="X113:X140" si="160">W113/V113</f>
        <v>0</v>
      </c>
      <c r="Y113" s="484">
        <f t="shared" ref="Y113:Y140" si="161">X113</f>
        <v>0</v>
      </c>
      <c r="Z113" s="357"/>
      <c r="AA113" s="482">
        <f t="shared" ref="AA113:AA140" si="162">V113</f>
        <v>1</v>
      </c>
      <c r="AB113" s="482">
        <f t="shared" ref="AB113:AB140" si="163">W113</f>
        <v>0</v>
      </c>
      <c r="AC113" s="485">
        <f t="shared" ref="AC113:AC140" si="164">+AB113/AA113</f>
        <v>0</v>
      </c>
      <c r="AD113" s="484">
        <f t="shared" ref="AD113:AD140" si="165">AC113</f>
        <v>0</v>
      </c>
      <c r="AE113" s="352">
        <v>0</v>
      </c>
      <c r="AF113" s="352">
        <v>0</v>
      </c>
      <c r="AG113" s="351">
        <v>0</v>
      </c>
      <c r="AH113" s="484">
        <f t="shared" ref="AH113:AH140" si="166">AG113</f>
        <v>0</v>
      </c>
      <c r="AI113" s="352">
        <v>0</v>
      </c>
      <c r="AJ113" s="352">
        <v>0</v>
      </c>
      <c r="AK113" s="351">
        <v>0</v>
      </c>
      <c r="AL113" s="484">
        <f t="shared" ref="AL113:AL140" si="167">AK113</f>
        <v>0</v>
      </c>
      <c r="AM113" s="352">
        <v>0</v>
      </c>
      <c r="AN113" s="352">
        <v>0</v>
      </c>
      <c r="AO113" s="351">
        <v>0</v>
      </c>
      <c r="AP113" s="484">
        <f t="shared" ref="AP113:AP140" si="168">AO113</f>
        <v>0</v>
      </c>
    </row>
    <row r="114" spans="1:42" s="353" customFormat="1" ht="219.75" customHeight="1">
      <c r="A114" s="358" t="s">
        <v>191</v>
      </c>
      <c r="B114" s="629" t="s">
        <v>1445</v>
      </c>
      <c r="C114" s="630"/>
      <c r="D114" s="492" t="s">
        <v>93</v>
      </c>
      <c r="E114" s="491" t="s">
        <v>367</v>
      </c>
      <c r="F114" s="620" t="s">
        <v>358</v>
      </c>
      <c r="G114" s="620"/>
      <c r="H114" s="624" t="s">
        <v>1313</v>
      </c>
      <c r="I114" s="625"/>
      <c r="J114" s="626"/>
      <c r="K114" s="424" t="d">
        <v>2019-04-01</v>
      </c>
      <c r="L114" s="424" t="d">
        <v>2019-06-30</v>
      </c>
      <c r="M114" s="519" t="s">
        <v>1323</v>
      </c>
      <c r="N114" s="425"/>
      <c r="O114" s="425"/>
      <c r="P114" s="616" t="s">
        <v>1307</v>
      </c>
      <c r="Q114" s="607"/>
      <c r="R114" s="608"/>
      <c r="S114" s="344" t="s">
        <v>153</v>
      </c>
      <c r="T114" s="349" t="s">
        <v>58</v>
      </c>
      <c r="U114" s="337">
        <v>1</v>
      </c>
      <c r="V114" s="471">
        <f t="shared" si="141"/>
        <v>1</v>
      </c>
      <c r="W114" s="471">
        <v>0</v>
      </c>
      <c r="X114" s="449">
        <f t="shared" si="160"/>
        <v>0</v>
      </c>
      <c r="Y114" s="484">
        <f t="shared" si="161"/>
        <v>0</v>
      </c>
      <c r="Z114" s="357"/>
      <c r="AA114" s="482">
        <f t="shared" si="162"/>
        <v>1</v>
      </c>
      <c r="AB114" s="482">
        <f t="shared" si="163"/>
        <v>0</v>
      </c>
      <c r="AC114" s="485">
        <f t="shared" si="164"/>
        <v>0</v>
      </c>
      <c r="AD114" s="484">
        <f t="shared" si="165"/>
        <v>0</v>
      </c>
      <c r="AE114" s="352">
        <v>0</v>
      </c>
      <c r="AF114" s="352">
        <v>0</v>
      </c>
      <c r="AG114" s="351">
        <v>0</v>
      </c>
      <c r="AH114" s="484">
        <f t="shared" si="166"/>
        <v>0</v>
      </c>
      <c r="AI114" s="352">
        <v>0</v>
      </c>
      <c r="AJ114" s="352">
        <v>0</v>
      </c>
      <c r="AK114" s="351">
        <v>0</v>
      </c>
      <c r="AL114" s="484">
        <f t="shared" si="167"/>
        <v>0</v>
      </c>
      <c r="AM114" s="352">
        <v>0</v>
      </c>
      <c r="AN114" s="352">
        <v>0</v>
      </c>
      <c r="AO114" s="351">
        <v>0</v>
      </c>
      <c r="AP114" s="484">
        <f t="shared" si="168"/>
        <v>0</v>
      </c>
    </row>
    <row r="115" spans="1:42" s="353" customFormat="1" ht="219.75" customHeight="1">
      <c r="A115" s="358" t="s">
        <v>191</v>
      </c>
      <c r="B115" s="629" t="s">
        <v>1445</v>
      </c>
      <c r="C115" s="630"/>
      <c r="D115" s="492" t="s">
        <v>93</v>
      </c>
      <c r="E115" s="491" t="s">
        <v>367</v>
      </c>
      <c r="F115" s="620" t="s">
        <v>358</v>
      </c>
      <c r="G115" s="620"/>
      <c r="H115" s="624" t="s">
        <v>1313</v>
      </c>
      <c r="I115" s="625"/>
      <c r="J115" s="626"/>
      <c r="K115" s="424" t="d">
        <v>2019-07-01</v>
      </c>
      <c r="L115" s="424" t="d">
        <v>2019-12-15</v>
      </c>
      <c r="M115" s="519" t="s">
        <v>1324</v>
      </c>
      <c r="N115" s="425"/>
      <c r="O115" s="425"/>
      <c r="P115" s="616" t="s">
        <v>1307</v>
      </c>
      <c r="Q115" s="607"/>
      <c r="R115" s="608"/>
      <c r="S115" s="344" t="s">
        <v>153</v>
      </c>
      <c r="T115" s="349" t="s">
        <v>58</v>
      </c>
      <c r="U115" s="337">
        <v>1</v>
      </c>
      <c r="V115" s="471">
        <f t="shared" si="141"/>
        <v>1</v>
      </c>
      <c r="W115" s="471">
        <v>0</v>
      </c>
      <c r="X115" s="449">
        <f t="shared" si="160"/>
        <v>0</v>
      </c>
      <c r="Y115" s="484">
        <f t="shared" si="161"/>
        <v>0</v>
      </c>
      <c r="Z115" s="357"/>
      <c r="AA115" s="482">
        <f t="shared" si="162"/>
        <v>1</v>
      </c>
      <c r="AB115" s="482">
        <f t="shared" si="163"/>
        <v>0</v>
      </c>
      <c r="AC115" s="485">
        <f t="shared" si="164"/>
        <v>0</v>
      </c>
      <c r="AD115" s="484">
        <f t="shared" si="165"/>
        <v>0</v>
      </c>
      <c r="AE115" s="352">
        <v>0</v>
      </c>
      <c r="AF115" s="352">
        <v>0</v>
      </c>
      <c r="AG115" s="351">
        <v>0</v>
      </c>
      <c r="AH115" s="484">
        <f t="shared" si="166"/>
        <v>0</v>
      </c>
      <c r="AI115" s="352">
        <v>0</v>
      </c>
      <c r="AJ115" s="352">
        <v>0</v>
      </c>
      <c r="AK115" s="351">
        <v>0</v>
      </c>
      <c r="AL115" s="484">
        <f t="shared" si="167"/>
        <v>0</v>
      </c>
      <c r="AM115" s="352">
        <v>0</v>
      </c>
      <c r="AN115" s="352">
        <v>0</v>
      </c>
      <c r="AO115" s="351">
        <v>0</v>
      </c>
      <c r="AP115" s="484">
        <f t="shared" si="168"/>
        <v>0</v>
      </c>
    </row>
    <row r="116" spans="1:42" s="353" customFormat="1" ht="219.75" customHeight="1">
      <c r="A116" s="358" t="s">
        <v>191</v>
      </c>
      <c r="B116" s="629" t="s">
        <v>1445</v>
      </c>
      <c r="C116" s="630"/>
      <c r="D116" s="492" t="s">
        <v>93</v>
      </c>
      <c r="E116" s="491" t="s">
        <v>367</v>
      </c>
      <c r="F116" s="620" t="s">
        <v>358</v>
      </c>
      <c r="G116" s="620"/>
      <c r="H116" s="624" t="s">
        <v>1314</v>
      </c>
      <c r="I116" s="625"/>
      <c r="J116" s="626"/>
      <c r="K116" s="424" t="d">
        <v>2019-04-01</v>
      </c>
      <c r="L116" s="424" t="d">
        <v>2019-07-28</v>
      </c>
      <c r="M116" s="519" t="s">
        <v>1325</v>
      </c>
      <c r="N116" s="425"/>
      <c r="O116" s="425"/>
      <c r="P116" s="616" t="s">
        <v>1307</v>
      </c>
      <c r="Q116" s="607"/>
      <c r="R116" s="608"/>
      <c r="S116" s="344" t="s">
        <v>153</v>
      </c>
      <c r="T116" s="349" t="s">
        <v>58</v>
      </c>
      <c r="U116" s="337">
        <v>1</v>
      </c>
      <c r="V116" s="471">
        <f t="shared" si="141"/>
        <v>1</v>
      </c>
      <c r="W116" s="471">
        <v>0</v>
      </c>
      <c r="X116" s="449">
        <f t="shared" si="160"/>
        <v>0</v>
      </c>
      <c r="Y116" s="484">
        <f t="shared" si="161"/>
        <v>0</v>
      </c>
      <c r="Z116" s="357"/>
      <c r="AA116" s="482">
        <f t="shared" si="162"/>
        <v>1</v>
      </c>
      <c r="AB116" s="482">
        <f t="shared" si="163"/>
        <v>0</v>
      </c>
      <c r="AC116" s="485">
        <f t="shared" si="164"/>
        <v>0</v>
      </c>
      <c r="AD116" s="484">
        <f t="shared" si="165"/>
        <v>0</v>
      </c>
      <c r="AE116" s="352">
        <v>0</v>
      </c>
      <c r="AF116" s="352">
        <v>0</v>
      </c>
      <c r="AG116" s="351">
        <v>0</v>
      </c>
      <c r="AH116" s="484">
        <f t="shared" si="166"/>
        <v>0</v>
      </c>
      <c r="AI116" s="352">
        <v>0</v>
      </c>
      <c r="AJ116" s="352">
        <v>0</v>
      </c>
      <c r="AK116" s="351">
        <v>0</v>
      </c>
      <c r="AL116" s="484">
        <f t="shared" si="167"/>
        <v>0</v>
      </c>
      <c r="AM116" s="352">
        <v>0</v>
      </c>
      <c r="AN116" s="352">
        <v>0</v>
      </c>
      <c r="AO116" s="351">
        <v>0</v>
      </c>
      <c r="AP116" s="484">
        <f t="shared" si="168"/>
        <v>0</v>
      </c>
    </row>
    <row r="117" spans="1:42" s="353" customFormat="1" ht="219.75" customHeight="1">
      <c r="A117" s="358" t="s">
        <v>191</v>
      </c>
      <c r="B117" s="629" t="s">
        <v>1445</v>
      </c>
      <c r="C117" s="630"/>
      <c r="D117" s="492" t="s">
        <v>93</v>
      </c>
      <c r="E117" s="491" t="s">
        <v>367</v>
      </c>
      <c r="F117" s="620" t="s">
        <v>358</v>
      </c>
      <c r="G117" s="620"/>
      <c r="H117" s="624" t="s">
        <v>1314</v>
      </c>
      <c r="I117" s="625"/>
      <c r="J117" s="626"/>
      <c r="K117" s="424" t="d">
        <v>2019-04-01</v>
      </c>
      <c r="L117" s="424" t="d">
        <v>2019-08-30</v>
      </c>
      <c r="M117" s="519" t="s">
        <v>1326</v>
      </c>
      <c r="N117" s="425"/>
      <c r="O117" s="425"/>
      <c r="P117" s="616" t="s">
        <v>1307</v>
      </c>
      <c r="Q117" s="607"/>
      <c r="R117" s="608"/>
      <c r="S117" s="344" t="s">
        <v>153</v>
      </c>
      <c r="T117" s="349" t="s">
        <v>58</v>
      </c>
      <c r="U117" s="337">
        <v>1</v>
      </c>
      <c r="V117" s="471">
        <f t="shared" si="141"/>
        <v>1</v>
      </c>
      <c r="W117" s="471">
        <v>0</v>
      </c>
      <c r="X117" s="449">
        <f t="shared" si="160"/>
        <v>0</v>
      </c>
      <c r="Y117" s="484">
        <f t="shared" si="161"/>
        <v>0</v>
      </c>
      <c r="Z117" s="357"/>
      <c r="AA117" s="482">
        <f t="shared" si="162"/>
        <v>1</v>
      </c>
      <c r="AB117" s="482">
        <f t="shared" si="163"/>
        <v>0</v>
      </c>
      <c r="AC117" s="485">
        <f t="shared" si="164"/>
        <v>0</v>
      </c>
      <c r="AD117" s="484">
        <f t="shared" si="165"/>
        <v>0</v>
      </c>
      <c r="AE117" s="352">
        <v>0</v>
      </c>
      <c r="AF117" s="352">
        <v>0</v>
      </c>
      <c r="AG117" s="351">
        <v>0</v>
      </c>
      <c r="AH117" s="484">
        <f t="shared" si="166"/>
        <v>0</v>
      </c>
      <c r="AI117" s="352">
        <v>0</v>
      </c>
      <c r="AJ117" s="352">
        <v>0</v>
      </c>
      <c r="AK117" s="351">
        <v>0</v>
      </c>
      <c r="AL117" s="484">
        <f t="shared" si="167"/>
        <v>0</v>
      </c>
      <c r="AM117" s="352">
        <v>0</v>
      </c>
      <c r="AN117" s="352">
        <v>0</v>
      </c>
      <c r="AO117" s="351">
        <v>0</v>
      </c>
      <c r="AP117" s="484">
        <f t="shared" si="168"/>
        <v>0</v>
      </c>
    </row>
    <row r="118" spans="1:42" s="353" customFormat="1" ht="219.75" customHeight="1">
      <c r="A118" s="358" t="s">
        <v>191</v>
      </c>
      <c r="B118" s="629" t="s">
        <v>1445</v>
      </c>
      <c r="C118" s="630"/>
      <c r="D118" s="492" t="s">
        <v>93</v>
      </c>
      <c r="E118" s="491" t="s">
        <v>367</v>
      </c>
      <c r="F118" s="620" t="s">
        <v>358</v>
      </c>
      <c r="G118" s="620"/>
      <c r="H118" s="624" t="s">
        <v>1314</v>
      </c>
      <c r="I118" s="625"/>
      <c r="J118" s="626"/>
      <c r="K118" s="424" t="d">
        <v>2019-04-01</v>
      </c>
      <c r="L118" s="424" t="d">
        <v>2019-09-30</v>
      </c>
      <c r="M118" s="519" t="s">
        <v>1327</v>
      </c>
      <c r="N118" s="425"/>
      <c r="O118" s="425"/>
      <c r="P118" s="616" t="s">
        <v>1307</v>
      </c>
      <c r="Q118" s="607"/>
      <c r="R118" s="608"/>
      <c r="S118" s="344" t="s">
        <v>153</v>
      </c>
      <c r="T118" s="349" t="s">
        <v>58</v>
      </c>
      <c r="U118" s="337">
        <v>1</v>
      </c>
      <c r="V118" s="471">
        <f t="shared" si="141"/>
        <v>1</v>
      </c>
      <c r="W118" s="471">
        <v>0</v>
      </c>
      <c r="X118" s="449">
        <f t="shared" si="160"/>
        <v>0</v>
      </c>
      <c r="Y118" s="484">
        <f t="shared" si="161"/>
        <v>0</v>
      </c>
      <c r="Z118" s="357"/>
      <c r="AA118" s="482">
        <f t="shared" si="162"/>
        <v>1</v>
      </c>
      <c r="AB118" s="482">
        <f t="shared" si="163"/>
        <v>0</v>
      </c>
      <c r="AC118" s="485">
        <f t="shared" si="164"/>
        <v>0</v>
      </c>
      <c r="AD118" s="484">
        <f t="shared" si="165"/>
        <v>0</v>
      </c>
      <c r="AE118" s="352">
        <v>0</v>
      </c>
      <c r="AF118" s="352">
        <v>0</v>
      </c>
      <c r="AG118" s="351">
        <v>0</v>
      </c>
      <c r="AH118" s="484">
        <f t="shared" si="166"/>
        <v>0</v>
      </c>
      <c r="AI118" s="352">
        <v>0</v>
      </c>
      <c r="AJ118" s="352">
        <v>0</v>
      </c>
      <c r="AK118" s="351">
        <v>0</v>
      </c>
      <c r="AL118" s="484">
        <f t="shared" si="167"/>
        <v>0</v>
      </c>
      <c r="AM118" s="352">
        <v>0</v>
      </c>
      <c r="AN118" s="352">
        <v>0</v>
      </c>
      <c r="AO118" s="351">
        <v>0</v>
      </c>
      <c r="AP118" s="484">
        <f t="shared" si="168"/>
        <v>0</v>
      </c>
    </row>
    <row r="119" spans="1:42" s="353" customFormat="1" ht="219.75" customHeight="1">
      <c r="A119" s="358" t="s">
        <v>191</v>
      </c>
      <c r="B119" s="629" t="s">
        <v>1445</v>
      </c>
      <c r="C119" s="630"/>
      <c r="D119" s="492" t="s">
        <v>93</v>
      </c>
      <c r="E119" s="491" t="s">
        <v>367</v>
      </c>
      <c r="F119" s="620" t="s">
        <v>358</v>
      </c>
      <c r="G119" s="620"/>
      <c r="H119" s="624" t="s">
        <v>1315</v>
      </c>
      <c r="I119" s="625"/>
      <c r="J119" s="626"/>
      <c r="K119" s="424" t="d">
        <v>2019-04-01</v>
      </c>
      <c r="L119" s="424" t="d">
        <v>2019-12-15</v>
      </c>
      <c r="M119" s="519" t="s">
        <v>1328</v>
      </c>
      <c r="N119" s="425"/>
      <c r="O119" s="425"/>
      <c r="P119" s="616" t="s">
        <v>1307</v>
      </c>
      <c r="Q119" s="607"/>
      <c r="R119" s="608"/>
      <c r="S119" s="344" t="s">
        <v>153</v>
      </c>
      <c r="T119" s="349" t="s">
        <v>58</v>
      </c>
      <c r="U119" s="337">
        <v>1</v>
      </c>
      <c r="V119" s="471">
        <f t="shared" si="141"/>
        <v>1</v>
      </c>
      <c r="W119" s="471">
        <v>0</v>
      </c>
      <c r="X119" s="449">
        <f t="shared" si="160"/>
        <v>0</v>
      </c>
      <c r="Y119" s="484">
        <f t="shared" si="161"/>
        <v>0</v>
      </c>
      <c r="Z119" s="357"/>
      <c r="AA119" s="482">
        <f t="shared" si="162"/>
        <v>1</v>
      </c>
      <c r="AB119" s="482">
        <f t="shared" si="163"/>
        <v>0</v>
      </c>
      <c r="AC119" s="485">
        <f t="shared" si="164"/>
        <v>0</v>
      </c>
      <c r="AD119" s="484">
        <f t="shared" si="165"/>
        <v>0</v>
      </c>
      <c r="AE119" s="352">
        <v>0</v>
      </c>
      <c r="AF119" s="352">
        <v>0</v>
      </c>
      <c r="AG119" s="351">
        <v>0</v>
      </c>
      <c r="AH119" s="484">
        <f t="shared" si="166"/>
        <v>0</v>
      </c>
      <c r="AI119" s="352">
        <v>0</v>
      </c>
      <c r="AJ119" s="352">
        <v>0</v>
      </c>
      <c r="AK119" s="351">
        <v>0</v>
      </c>
      <c r="AL119" s="484">
        <f t="shared" si="167"/>
        <v>0</v>
      </c>
      <c r="AM119" s="352">
        <v>0</v>
      </c>
      <c r="AN119" s="352">
        <v>0</v>
      </c>
      <c r="AO119" s="351">
        <v>0</v>
      </c>
      <c r="AP119" s="484">
        <f t="shared" si="168"/>
        <v>0</v>
      </c>
    </row>
    <row r="120" spans="1:42" s="353" customFormat="1" ht="219.75" customHeight="1">
      <c r="A120" s="358" t="s">
        <v>191</v>
      </c>
      <c r="B120" s="629" t="s">
        <v>1445</v>
      </c>
      <c r="C120" s="630"/>
      <c r="D120" s="492" t="s">
        <v>93</v>
      </c>
      <c r="E120" s="491" t="s">
        <v>367</v>
      </c>
      <c r="F120" s="620" t="s">
        <v>358</v>
      </c>
      <c r="G120" s="620"/>
      <c r="H120" s="624" t="s">
        <v>1316</v>
      </c>
      <c r="I120" s="625"/>
      <c r="J120" s="626"/>
      <c r="K120" s="424" t="d">
        <v>2019-04-01</v>
      </c>
      <c r="L120" s="424" t="d">
        <v>2019-09-30</v>
      </c>
      <c r="M120" s="519" t="s">
        <v>1329</v>
      </c>
      <c r="N120" s="425"/>
      <c r="O120" s="425"/>
      <c r="P120" s="616" t="s">
        <v>1307</v>
      </c>
      <c r="Q120" s="607"/>
      <c r="R120" s="608"/>
      <c r="S120" s="344" t="s">
        <v>153</v>
      </c>
      <c r="T120" s="349" t="s">
        <v>58</v>
      </c>
      <c r="U120" s="337">
        <v>1</v>
      </c>
      <c r="V120" s="471">
        <f t="shared" si="141"/>
        <v>1</v>
      </c>
      <c r="W120" s="471">
        <v>0</v>
      </c>
      <c r="X120" s="449">
        <f t="shared" si="160"/>
        <v>0</v>
      </c>
      <c r="Y120" s="484">
        <f t="shared" si="161"/>
        <v>0</v>
      </c>
      <c r="Z120" s="357"/>
      <c r="AA120" s="482">
        <f t="shared" si="162"/>
        <v>1</v>
      </c>
      <c r="AB120" s="482">
        <f t="shared" si="163"/>
        <v>0</v>
      </c>
      <c r="AC120" s="485">
        <f t="shared" si="164"/>
        <v>0</v>
      </c>
      <c r="AD120" s="484">
        <f t="shared" si="165"/>
        <v>0</v>
      </c>
      <c r="AE120" s="352">
        <v>0</v>
      </c>
      <c r="AF120" s="352">
        <v>0</v>
      </c>
      <c r="AG120" s="351">
        <v>0</v>
      </c>
      <c r="AH120" s="484">
        <f t="shared" si="166"/>
        <v>0</v>
      </c>
      <c r="AI120" s="352">
        <v>0</v>
      </c>
      <c r="AJ120" s="352">
        <v>0</v>
      </c>
      <c r="AK120" s="351">
        <v>0</v>
      </c>
      <c r="AL120" s="484">
        <f t="shared" si="167"/>
        <v>0</v>
      </c>
      <c r="AM120" s="352">
        <v>0</v>
      </c>
      <c r="AN120" s="352">
        <v>0</v>
      </c>
      <c r="AO120" s="351">
        <v>0</v>
      </c>
      <c r="AP120" s="484">
        <f t="shared" si="168"/>
        <v>0</v>
      </c>
    </row>
    <row r="121" spans="1:42" s="353" customFormat="1" ht="219.75" customHeight="1">
      <c r="A121" s="358" t="s">
        <v>191</v>
      </c>
      <c r="B121" s="629" t="s">
        <v>1445</v>
      </c>
      <c r="C121" s="630"/>
      <c r="D121" s="492" t="s">
        <v>93</v>
      </c>
      <c r="E121" s="491" t="s">
        <v>367</v>
      </c>
      <c r="F121" s="620" t="s">
        <v>358</v>
      </c>
      <c r="G121" s="620"/>
      <c r="H121" s="624" t="s">
        <v>1317</v>
      </c>
      <c r="I121" s="625"/>
      <c r="J121" s="626"/>
      <c r="K121" s="424" t="d">
        <v>2019-04-01</v>
      </c>
      <c r="L121" s="424" t="d">
        <v>2019-05-10</v>
      </c>
      <c r="M121" s="519" t="s">
        <v>1330</v>
      </c>
      <c r="N121" s="425"/>
      <c r="O121" s="425"/>
      <c r="P121" s="616" t="s">
        <v>1307</v>
      </c>
      <c r="Q121" s="607"/>
      <c r="R121" s="608"/>
      <c r="S121" s="344" t="s">
        <v>153</v>
      </c>
      <c r="T121" s="349" t="s">
        <v>58</v>
      </c>
      <c r="U121" s="337">
        <v>1</v>
      </c>
      <c r="V121" s="471">
        <f t="shared" si="141"/>
        <v>1</v>
      </c>
      <c r="W121" s="471">
        <v>0</v>
      </c>
      <c r="X121" s="449">
        <f t="shared" si="160"/>
        <v>0</v>
      </c>
      <c r="Y121" s="484">
        <f t="shared" si="161"/>
        <v>0</v>
      </c>
      <c r="Z121" s="357"/>
      <c r="AA121" s="482">
        <f t="shared" si="162"/>
        <v>1</v>
      </c>
      <c r="AB121" s="482">
        <f t="shared" si="163"/>
        <v>0</v>
      </c>
      <c r="AC121" s="485">
        <f t="shared" si="164"/>
        <v>0</v>
      </c>
      <c r="AD121" s="484">
        <f t="shared" si="165"/>
        <v>0</v>
      </c>
      <c r="AE121" s="352">
        <v>0</v>
      </c>
      <c r="AF121" s="352">
        <v>0</v>
      </c>
      <c r="AG121" s="351">
        <v>0</v>
      </c>
      <c r="AH121" s="484">
        <f t="shared" si="166"/>
        <v>0</v>
      </c>
      <c r="AI121" s="352">
        <v>0</v>
      </c>
      <c r="AJ121" s="352">
        <v>0</v>
      </c>
      <c r="AK121" s="351">
        <v>0</v>
      </c>
      <c r="AL121" s="484">
        <f t="shared" si="167"/>
        <v>0</v>
      </c>
      <c r="AM121" s="352">
        <v>0</v>
      </c>
      <c r="AN121" s="352">
        <v>0</v>
      </c>
      <c r="AO121" s="351">
        <v>0</v>
      </c>
      <c r="AP121" s="484">
        <f t="shared" si="168"/>
        <v>0</v>
      </c>
    </row>
    <row r="122" spans="1:42" s="353" customFormat="1" ht="219.75" customHeight="1">
      <c r="A122" s="358" t="s">
        <v>191</v>
      </c>
      <c r="B122" s="629" t="s">
        <v>1445</v>
      </c>
      <c r="C122" s="630"/>
      <c r="D122" s="492" t="s">
        <v>93</v>
      </c>
      <c r="E122" s="491" t="s">
        <v>367</v>
      </c>
      <c r="F122" s="620" t="s">
        <v>358</v>
      </c>
      <c r="G122" s="620"/>
      <c r="H122" s="624" t="s">
        <v>1317</v>
      </c>
      <c r="I122" s="625"/>
      <c r="J122" s="626"/>
      <c r="K122" s="424" t="d">
        <v>2019-04-01</v>
      </c>
      <c r="L122" s="424" t="d">
        <v>2019-12-15</v>
      </c>
      <c r="M122" s="519" t="s">
        <v>1331</v>
      </c>
      <c r="N122" s="425"/>
      <c r="O122" s="425"/>
      <c r="P122" s="616" t="s">
        <v>1307</v>
      </c>
      <c r="Q122" s="607"/>
      <c r="R122" s="608"/>
      <c r="S122" s="344" t="s">
        <v>153</v>
      </c>
      <c r="T122" s="349" t="s">
        <v>58</v>
      </c>
      <c r="U122" s="337">
        <v>1</v>
      </c>
      <c r="V122" s="471">
        <f t="shared" si="141"/>
        <v>1</v>
      </c>
      <c r="W122" s="471">
        <v>0</v>
      </c>
      <c r="X122" s="449">
        <f t="shared" si="160"/>
        <v>0</v>
      </c>
      <c r="Y122" s="484">
        <f t="shared" si="161"/>
        <v>0</v>
      </c>
      <c r="Z122" s="357"/>
      <c r="AA122" s="482">
        <f t="shared" si="162"/>
        <v>1</v>
      </c>
      <c r="AB122" s="482">
        <f t="shared" si="163"/>
        <v>0</v>
      </c>
      <c r="AC122" s="485">
        <f t="shared" si="164"/>
        <v>0</v>
      </c>
      <c r="AD122" s="484">
        <f t="shared" si="165"/>
        <v>0</v>
      </c>
      <c r="AE122" s="352">
        <v>0</v>
      </c>
      <c r="AF122" s="352">
        <v>0</v>
      </c>
      <c r="AG122" s="351">
        <v>0</v>
      </c>
      <c r="AH122" s="484">
        <f t="shared" si="166"/>
        <v>0</v>
      </c>
      <c r="AI122" s="352">
        <v>0</v>
      </c>
      <c r="AJ122" s="352">
        <v>0</v>
      </c>
      <c r="AK122" s="351">
        <v>0</v>
      </c>
      <c r="AL122" s="484">
        <f t="shared" si="167"/>
        <v>0</v>
      </c>
      <c r="AM122" s="352">
        <v>0</v>
      </c>
      <c r="AN122" s="352">
        <v>0</v>
      </c>
      <c r="AO122" s="351">
        <v>0</v>
      </c>
      <c r="AP122" s="484">
        <f t="shared" si="168"/>
        <v>0</v>
      </c>
    </row>
    <row r="123" spans="1:42" s="353" customFormat="1" ht="219.75" customHeight="1">
      <c r="A123" s="358" t="s">
        <v>191</v>
      </c>
      <c r="B123" s="629" t="s">
        <v>1445</v>
      </c>
      <c r="C123" s="630"/>
      <c r="D123" s="492" t="s">
        <v>93</v>
      </c>
      <c r="E123" s="491" t="s">
        <v>367</v>
      </c>
      <c r="F123" s="620" t="s">
        <v>358</v>
      </c>
      <c r="G123" s="620"/>
      <c r="H123" s="624" t="s">
        <v>1318</v>
      </c>
      <c r="I123" s="625"/>
      <c r="J123" s="626"/>
      <c r="K123" s="424" t="d">
        <v>2019-04-08</v>
      </c>
      <c r="L123" s="424" t="d">
        <v>2019-05-31</v>
      </c>
      <c r="M123" s="519" t="s">
        <v>1332</v>
      </c>
      <c r="N123" s="425"/>
      <c r="O123" s="425"/>
      <c r="P123" s="616" t="s">
        <v>1307</v>
      </c>
      <c r="Q123" s="607"/>
      <c r="R123" s="608"/>
      <c r="S123" s="344" t="s">
        <v>153</v>
      </c>
      <c r="T123" s="349" t="s">
        <v>58</v>
      </c>
      <c r="U123" s="337">
        <v>1</v>
      </c>
      <c r="V123" s="471">
        <f t="shared" si="141"/>
        <v>1</v>
      </c>
      <c r="W123" s="471">
        <v>0</v>
      </c>
      <c r="X123" s="449">
        <f t="shared" si="160"/>
        <v>0</v>
      </c>
      <c r="Y123" s="484">
        <f t="shared" si="161"/>
        <v>0</v>
      </c>
      <c r="Z123" s="357"/>
      <c r="AA123" s="482">
        <f t="shared" si="162"/>
        <v>1</v>
      </c>
      <c r="AB123" s="482">
        <f t="shared" si="163"/>
        <v>0</v>
      </c>
      <c r="AC123" s="485">
        <f t="shared" si="164"/>
        <v>0</v>
      </c>
      <c r="AD123" s="484">
        <f t="shared" si="165"/>
        <v>0</v>
      </c>
      <c r="AE123" s="352">
        <v>0</v>
      </c>
      <c r="AF123" s="352">
        <v>0</v>
      </c>
      <c r="AG123" s="351">
        <v>0</v>
      </c>
      <c r="AH123" s="484">
        <f t="shared" si="166"/>
        <v>0</v>
      </c>
      <c r="AI123" s="352">
        <v>0</v>
      </c>
      <c r="AJ123" s="352">
        <v>0</v>
      </c>
      <c r="AK123" s="351">
        <v>0</v>
      </c>
      <c r="AL123" s="484">
        <f t="shared" si="167"/>
        <v>0</v>
      </c>
      <c r="AM123" s="352">
        <v>0</v>
      </c>
      <c r="AN123" s="352">
        <v>0</v>
      </c>
      <c r="AO123" s="351">
        <v>0</v>
      </c>
      <c r="AP123" s="484">
        <f t="shared" si="168"/>
        <v>0</v>
      </c>
    </row>
    <row r="124" spans="1:42" s="353" customFormat="1" ht="219.75" customHeight="1">
      <c r="A124" s="358" t="s">
        <v>191</v>
      </c>
      <c r="B124" s="629" t="s">
        <v>1445</v>
      </c>
      <c r="C124" s="630"/>
      <c r="D124" s="492" t="s">
        <v>93</v>
      </c>
      <c r="E124" s="491" t="s">
        <v>367</v>
      </c>
      <c r="F124" s="620" t="s">
        <v>358</v>
      </c>
      <c r="G124" s="620"/>
      <c r="H124" s="624" t="s">
        <v>1318</v>
      </c>
      <c r="I124" s="625"/>
      <c r="J124" s="626"/>
      <c r="K124" s="424" t="d">
        <v>2019-06-03</v>
      </c>
      <c r="L124" s="424" t="d">
        <v>2019-07-05</v>
      </c>
      <c r="M124" s="519" t="s">
        <v>1333</v>
      </c>
      <c r="N124" s="425"/>
      <c r="O124" s="425"/>
      <c r="P124" s="616" t="s">
        <v>1307</v>
      </c>
      <c r="Q124" s="607"/>
      <c r="R124" s="608"/>
      <c r="S124" s="344" t="s">
        <v>153</v>
      </c>
      <c r="T124" s="349" t="s">
        <v>58</v>
      </c>
      <c r="U124" s="337">
        <v>1</v>
      </c>
      <c r="V124" s="471">
        <f t="shared" si="141"/>
        <v>1</v>
      </c>
      <c r="W124" s="471">
        <v>0</v>
      </c>
      <c r="X124" s="449">
        <f t="shared" si="160"/>
        <v>0</v>
      </c>
      <c r="Y124" s="484">
        <f t="shared" si="161"/>
        <v>0</v>
      </c>
      <c r="Z124" s="357"/>
      <c r="AA124" s="482">
        <f t="shared" si="162"/>
        <v>1</v>
      </c>
      <c r="AB124" s="482">
        <f t="shared" si="163"/>
        <v>0</v>
      </c>
      <c r="AC124" s="485">
        <f t="shared" si="164"/>
        <v>0</v>
      </c>
      <c r="AD124" s="484">
        <f t="shared" si="165"/>
        <v>0</v>
      </c>
      <c r="AE124" s="352">
        <v>0</v>
      </c>
      <c r="AF124" s="352">
        <v>0</v>
      </c>
      <c r="AG124" s="351">
        <v>0</v>
      </c>
      <c r="AH124" s="484">
        <f t="shared" si="166"/>
        <v>0</v>
      </c>
      <c r="AI124" s="352">
        <v>0</v>
      </c>
      <c r="AJ124" s="352">
        <v>0</v>
      </c>
      <c r="AK124" s="351">
        <v>0</v>
      </c>
      <c r="AL124" s="484">
        <f t="shared" si="167"/>
        <v>0</v>
      </c>
      <c r="AM124" s="352">
        <v>0</v>
      </c>
      <c r="AN124" s="352">
        <v>0</v>
      </c>
      <c r="AO124" s="351">
        <v>0</v>
      </c>
      <c r="AP124" s="484">
        <f t="shared" si="168"/>
        <v>0</v>
      </c>
    </row>
    <row r="125" spans="1:42" s="353" customFormat="1" ht="219.75" customHeight="1">
      <c r="A125" s="358" t="s">
        <v>191</v>
      </c>
      <c r="B125" s="629" t="s">
        <v>1445</v>
      </c>
      <c r="C125" s="630"/>
      <c r="D125" s="492" t="s">
        <v>93</v>
      </c>
      <c r="E125" s="491" t="s">
        <v>367</v>
      </c>
      <c r="F125" s="620" t="s">
        <v>358</v>
      </c>
      <c r="G125" s="620"/>
      <c r="H125" s="624" t="s">
        <v>1318</v>
      </c>
      <c r="I125" s="625"/>
      <c r="J125" s="626"/>
      <c r="K125" s="424" t="d">
        <v>2019-11-01</v>
      </c>
      <c r="L125" s="424" t="d">
        <v>2019-12-15</v>
      </c>
      <c r="M125" s="519" t="s">
        <v>1334</v>
      </c>
      <c r="N125" s="425"/>
      <c r="O125" s="425"/>
      <c r="P125" s="616" t="s">
        <v>1307</v>
      </c>
      <c r="Q125" s="607"/>
      <c r="R125" s="608"/>
      <c r="S125" s="344" t="s">
        <v>153</v>
      </c>
      <c r="T125" s="349" t="s">
        <v>58</v>
      </c>
      <c r="U125" s="337">
        <v>1</v>
      </c>
      <c r="V125" s="471">
        <f t="shared" si="141"/>
        <v>1</v>
      </c>
      <c r="W125" s="471">
        <v>0</v>
      </c>
      <c r="X125" s="449">
        <f t="shared" si="160"/>
        <v>0</v>
      </c>
      <c r="Y125" s="484">
        <f t="shared" si="161"/>
        <v>0</v>
      </c>
      <c r="Z125" s="357"/>
      <c r="AA125" s="482">
        <f t="shared" si="162"/>
        <v>1</v>
      </c>
      <c r="AB125" s="482">
        <f t="shared" si="163"/>
        <v>0</v>
      </c>
      <c r="AC125" s="485">
        <f t="shared" si="164"/>
        <v>0</v>
      </c>
      <c r="AD125" s="484">
        <f t="shared" si="165"/>
        <v>0</v>
      </c>
      <c r="AE125" s="352">
        <v>0</v>
      </c>
      <c r="AF125" s="352">
        <v>0</v>
      </c>
      <c r="AG125" s="351">
        <v>0</v>
      </c>
      <c r="AH125" s="484">
        <f t="shared" si="166"/>
        <v>0</v>
      </c>
      <c r="AI125" s="352">
        <v>0</v>
      </c>
      <c r="AJ125" s="352">
        <v>0</v>
      </c>
      <c r="AK125" s="351">
        <v>0</v>
      </c>
      <c r="AL125" s="484">
        <f t="shared" si="167"/>
        <v>0</v>
      </c>
      <c r="AM125" s="352">
        <v>0</v>
      </c>
      <c r="AN125" s="352">
        <v>0</v>
      </c>
      <c r="AO125" s="351">
        <v>0</v>
      </c>
      <c r="AP125" s="484">
        <f t="shared" si="168"/>
        <v>0</v>
      </c>
    </row>
    <row r="126" spans="1:42" s="353" customFormat="1" ht="261" customHeight="1">
      <c r="A126" s="358" t="s">
        <v>191</v>
      </c>
      <c r="B126" s="629" t="s">
        <v>1445</v>
      </c>
      <c r="C126" s="630"/>
      <c r="D126" s="492" t="s">
        <v>93</v>
      </c>
      <c r="E126" s="491" t="s">
        <v>367</v>
      </c>
      <c r="F126" s="620" t="s">
        <v>358</v>
      </c>
      <c r="G126" s="620"/>
      <c r="H126" s="624" t="s">
        <v>1319</v>
      </c>
      <c r="I126" s="625"/>
      <c r="J126" s="626"/>
      <c r="K126" s="424" t="d">
        <v>2019-08-01</v>
      </c>
      <c r="L126" s="424" t="d">
        <v>2019-08-30</v>
      </c>
      <c r="M126" s="519" t="s">
        <v>1341</v>
      </c>
      <c r="N126" s="425"/>
      <c r="O126" s="425"/>
      <c r="P126" s="616" t="s">
        <v>1307</v>
      </c>
      <c r="Q126" s="607"/>
      <c r="R126" s="608"/>
      <c r="S126" s="344" t="s">
        <v>153</v>
      </c>
      <c r="T126" s="349" t="s">
        <v>58</v>
      </c>
      <c r="U126" s="337">
        <v>1</v>
      </c>
      <c r="V126" s="471">
        <f t="shared" si="141"/>
        <v>1</v>
      </c>
      <c r="W126" s="471">
        <v>0</v>
      </c>
      <c r="X126" s="449">
        <f t="shared" si="160"/>
        <v>0</v>
      </c>
      <c r="Y126" s="484">
        <f t="shared" si="161"/>
        <v>0</v>
      </c>
      <c r="Z126" s="357"/>
      <c r="AA126" s="482">
        <f t="shared" si="162"/>
        <v>1</v>
      </c>
      <c r="AB126" s="482">
        <f t="shared" si="163"/>
        <v>0</v>
      </c>
      <c r="AC126" s="485">
        <f t="shared" si="164"/>
        <v>0</v>
      </c>
      <c r="AD126" s="484">
        <f t="shared" si="165"/>
        <v>0</v>
      </c>
      <c r="AE126" s="352">
        <v>0</v>
      </c>
      <c r="AF126" s="352">
        <v>0</v>
      </c>
      <c r="AG126" s="351">
        <v>0</v>
      </c>
      <c r="AH126" s="484">
        <f t="shared" si="166"/>
        <v>0</v>
      </c>
      <c r="AI126" s="352">
        <v>0</v>
      </c>
      <c r="AJ126" s="352">
        <v>0</v>
      </c>
      <c r="AK126" s="351">
        <v>0</v>
      </c>
      <c r="AL126" s="484">
        <f t="shared" si="167"/>
        <v>0</v>
      </c>
      <c r="AM126" s="352">
        <v>0</v>
      </c>
      <c r="AN126" s="352">
        <v>0</v>
      </c>
      <c r="AO126" s="351">
        <v>0</v>
      </c>
      <c r="AP126" s="484">
        <f t="shared" si="168"/>
        <v>0</v>
      </c>
    </row>
    <row r="127" spans="1:42" s="353" customFormat="1" ht="219.75" customHeight="1">
      <c r="A127" s="358" t="s">
        <v>191</v>
      </c>
      <c r="B127" s="629" t="s">
        <v>1445</v>
      </c>
      <c r="C127" s="630"/>
      <c r="D127" s="492" t="s">
        <v>93</v>
      </c>
      <c r="E127" s="491" t="s">
        <v>367</v>
      </c>
      <c r="F127" s="620" t="s">
        <v>358</v>
      </c>
      <c r="G127" s="620"/>
      <c r="H127" s="624" t="s">
        <v>1319</v>
      </c>
      <c r="I127" s="625"/>
      <c r="J127" s="626"/>
      <c r="K127" s="424" t="d">
        <v>2019-09-01</v>
      </c>
      <c r="L127" s="424" t="d">
        <v>2019-12-15</v>
      </c>
      <c r="M127" s="519" t="s">
        <v>1335</v>
      </c>
      <c r="N127" s="425"/>
      <c r="O127" s="425"/>
      <c r="P127" s="616" t="s">
        <v>1307</v>
      </c>
      <c r="Q127" s="607"/>
      <c r="R127" s="608"/>
      <c r="S127" s="344" t="s">
        <v>153</v>
      </c>
      <c r="T127" s="349" t="s">
        <v>58</v>
      </c>
      <c r="U127" s="337">
        <v>1</v>
      </c>
      <c r="V127" s="471">
        <f t="shared" si="141"/>
        <v>1</v>
      </c>
      <c r="W127" s="471">
        <v>0</v>
      </c>
      <c r="X127" s="449">
        <f t="shared" si="160"/>
        <v>0</v>
      </c>
      <c r="Y127" s="484">
        <f t="shared" si="161"/>
        <v>0</v>
      </c>
      <c r="Z127" s="357"/>
      <c r="AA127" s="482">
        <f t="shared" si="162"/>
        <v>1</v>
      </c>
      <c r="AB127" s="482">
        <f t="shared" si="163"/>
        <v>0</v>
      </c>
      <c r="AC127" s="485">
        <f t="shared" si="164"/>
        <v>0</v>
      </c>
      <c r="AD127" s="484">
        <f t="shared" si="165"/>
        <v>0</v>
      </c>
      <c r="AE127" s="352">
        <v>0</v>
      </c>
      <c r="AF127" s="352">
        <v>0</v>
      </c>
      <c r="AG127" s="351">
        <v>0</v>
      </c>
      <c r="AH127" s="484">
        <f t="shared" si="166"/>
        <v>0</v>
      </c>
      <c r="AI127" s="352">
        <v>0</v>
      </c>
      <c r="AJ127" s="352">
        <v>0</v>
      </c>
      <c r="AK127" s="351">
        <v>0</v>
      </c>
      <c r="AL127" s="484">
        <f t="shared" si="167"/>
        <v>0</v>
      </c>
      <c r="AM127" s="352">
        <v>0</v>
      </c>
      <c r="AN127" s="352">
        <v>0</v>
      </c>
      <c r="AO127" s="351">
        <v>0</v>
      </c>
      <c r="AP127" s="484">
        <f t="shared" si="168"/>
        <v>0</v>
      </c>
    </row>
    <row r="128" spans="1:42" s="353" customFormat="1" ht="219.75" customHeight="1">
      <c r="A128" s="358" t="s">
        <v>191</v>
      </c>
      <c r="B128" s="629" t="s">
        <v>1445</v>
      </c>
      <c r="C128" s="630"/>
      <c r="D128" s="492" t="s">
        <v>93</v>
      </c>
      <c r="E128" s="491" t="s">
        <v>367</v>
      </c>
      <c r="F128" s="620" t="s">
        <v>358</v>
      </c>
      <c r="G128" s="620"/>
      <c r="H128" s="624" t="s">
        <v>1320</v>
      </c>
      <c r="I128" s="625"/>
      <c r="J128" s="626"/>
      <c r="K128" s="424" t="d">
        <v>2019-04-01</v>
      </c>
      <c r="L128" s="424" t="d">
        <v>2019-05-30</v>
      </c>
      <c r="M128" s="519" t="s">
        <v>1336</v>
      </c>
      <c r="N128" s="425"/>
      <c r="O128" s="425"/>
      <c r="P128" s="616" t="s">
        <v>1307</v>
      </c>
      <c r="Q128" s="607"/>
      <c r="R128" s="608"/>
      <c r="S128" s="344" t="s">
        <v>153</v>
      </c>
      <c r="T128" s="349" t="s">
        <v>58</v>
      </c>
      <c r="U128" s="337">
        <v>1</v>
      </c>
      <c r="V128" s="471">
        <f t="shared" si="141"/>
        <v>1</v>
      </c>
      <c r="W128" s="471">
        <v>0</v>
      </c>
      <c r="X128" s="449">
        <f t="shared" si="160"/>
        <v>0</v>
      </c>
      <c r="Y128" s="484">
        <f t="shared" si="161"/>
        <v>0</v>
      </c>
      <c r="Z128" s="357"/>
      <c r="AA128" s="482">
        <f t="shared" si="162"/>
        <v>1</v>
      </c>
      <c r="AB128" s="482">
        <f t="shared" si="163"/>
        <v>0</v>
      </c>
      <c r="AC128" s="485">
        <f t="shared" si="164"/>
        <v>0</v>
      </c>
      <c r="AD128" s="484">
        <f t="shared" si="165"/>
        <v>0</v>
      </c>
      <c r="AE128" s="352">
        <v>0</v>
      </c>
      <c r="AF128" s="352">
        <v>0</v>
      </c>
      <c r="AG128" s="351">
        <v>0</v>
      </c>
      <c r="AH128" s="484">
        <f t="shared" si="166"/>
        <v>0</v>
      </c>
      <c r="AI128" s="352">
        <v>0</v>
      </c>
      <c r="AJ128" s="352">
        <v>0</v>
      </c>
      <c r="AK128" s="351">
        <v>0</v>
      </c>
      <c r="AL128" s="484">
        <f t="shared" si="167"/>
        <v>0</v>
      </c>
      <c r="AM128" s="352">
        <v>0</v>
      </c>
      <c r="AN128" s="352">
        <v>0</v>
      </c>
      <c r="AO128" s="351">
        <v>0</v>
      </c>
      <c r="AP128" s="484">
        <f t="shared" si="168"/>
        <v>0</v>
      </c>
    </row>
    <row r="129" spans="1:42" s="353" customFormat="1" ht="219.75" customHeight="1">
      <c r="A129" s="358" t="s">
        <v>191</v>
      </c>
      <c r="B129" s="629" t="s">
        <v>1445</v>
      </c>
      <c r="C129" s="630"/>
      <c r="D129" s="492" t="s">
        <v>93</v>
      </c>
      <c r="E129" s="491" t="s">
        <v>367</v>
      </c>
      <c r="F129" s="620" t="s">
        <v>358</v>
      </c>
      <c r="G129" s="620"/>
      <c r="H129" s="624" t="s">
        <v>1320</v>
      </c>
      <c r="I129" s="625"/>
      <c r="J129" s="626"/>
      <c r="K129" s="424" t="d">
        <v>2019-05-30</v>
      </c>
      <c r="L129" s="424" t="d">
        <v>2019-07-05</v>
      </c>
      <c r="M129" s="519" t="s">
        <v>1337</v>
      </c>
      <c r="N129" s="425"/>
      <c r="O129" s="425"/>
      <c r="P129" s="616" t="s">
        <v>1307</v>
      </c>
      <c r="Q129" s="607"/>
      <c r="R129" s="608"/>
      <c r="S129" s="344" t="s">
        <v>153</v>
      </c>
      <c r="T129" s="349" t="s">
        <v>58</v>
      </c>
      <c r="U129" s="337">
        <v>1</v>
      </c>
      <c r="V129" s="471">
        <f t="shared" si="141"/>
        <v>1</v>
      </c>
      <c r="W129" s="471">
        <v>0</v>
      </c>
      <c r="X129" s="449">
        <f t="shared" si="160"/>
        <v>0</v>
      </c>
      <c r="Y129" s="484">
        <f t="shared" si="161"/>
        <v>0</v>
      </c>
      <c r="Z129" s="357"/>
      <c r="AA129" s="482">
        <f t="shared" si="162"/>
        <v>1</v>
      </c>
      <c r="AB129" s="482">
        <f t="shared" si="163"/>
        <v>0</v>
      </c>
      <c r="AC129" s="485">
        <f t="shared" si="164"/>
        <v>0</v>
      </c>
      <c r="AD129" s="484">
        <f t="shared" si="165"/>
        <v>0</v>
      </c>
      <c r="AE129" s="352">
        <v>0</v>
      </c>
      <c r="AF129" s="352">
        <v>0</v>
      </c>
      <c r="AG129" s="351">
        <v>0</v>
      </c>
      <c r="AH129" s="484">
        <f t="shared" si="166"/>
        <v>0</v>
      </c>
      <c r="AI129" s="352">
        <v>0</v>
      </c>
      <c r="AJ129" s="352">
        <v>0</v>
      </c>
      <c r="AK129" s="351">
        <v>0</v>
      </c>
      <c r="AL129" s="484">
        <f t="shared" si="167"/>
        <v>0</v>
      </c>
      <c r="AM129" s="352">
        <v>0</v>
      </c>
      <c r="AN129" s="352">
        <v>0</v>
      </c>
      <c r="AO129" s="351">
        <v>0</v>
      </c>
      <c r="AP129" s="484">
        <f t="shared" si="168"/>
        <v>0</v>
      </c>
    </row>
    <row r="130" spans="1:42" s="353" customFormat="1" ht="219.75" customHeight="1">
      <c r="A130" s="358" t="s">
        <v>191</v>
      </c>
      <c r="B130" s="629" t="s">
        <v>1445</v>
      </c>
      <c r="C130" s="630"/>
      <c r="D130" s="492" t="s">
        <v>93</v>
      </c>
      <c r="E130" s="491" t="s">
        <v>367</v>
      </c>
      <c r="F130" s="620" t="s">
        <v>358</v>
      </c>
      <c r="G130" s="620"/>
      <c r="H130" s="624" t="s">
        <v>1320</v>
      </c>
      <c r="I130" s="625"/>
      <c r="J130" s="626"/>
      <c r="K130" s="424" t="d">
        <v>2019-06-01</v>
      </c>
      <c r="L130" s="424" t="d">
        <v>2019-12-15</v>
      </c>
      <c r="M130" s="519" t="s">
        <v>1338</v>
      </c>
      <c r="N130" s="425"/>
      <c r="O130" s="425"/>
      <c r="P130" s="616" t="s">
        <v>1307</v>
      </c>
      <c r="Q130" s="607"/>
      <c r="R130" s="608"/>
      <c r="S130" s="344" t="s">
        <v>153</v>
      </c>
      <c r="T130" s="349" t="s">
        <v>58</v>
      </c>
      <c r="U130" s="337">
        <v>1</v>
      </c>
      <c r="V130" s="471">
        <f t="shared" si="141"/>
        <v>1</v>
      </c>
      <c r="W130" s="471">
        <v>0</v>
      </c>
      <c r="X130" s="449">
        <f t="shared" si="160"/>
        <v>0</v>
      </c>
      <c r="Y130" s="484">
        <f t="shared" si="161"/>
        <v>0</v>
      </c>
      <c r="Z130" s="357"/>
      <c r="AA130" s="482">
        <f t="shared" si="162"/>
        <v>1</v>
      </c>
      <c r="AB130" s="482">
        <f t="shared" si="163"/>
        <v>0</v>
      </c>
      <c r="AC130" s="485">
        <f t="shared" si="164"/>
        <v>0</v>
      </c>
      <c r="AD130" s="484">
        <f t="shared" si="165"/>
        <v>0</v>
      </c>
      <c r="AE130" s="352">
        <v>0</v>
      </c>
      <c r="AF130" s="352">
        <v>0</v>
      </c>
      <c r="AG130" s="351">
        <v>0</v>
      </c>
      <c r="AH130" s="484">
        <f t="shared" si="166"/>
        <v>0</v>
      </c>
      <c r="AI130" s="352">
        <v>0</v>
      </c>
      <c r="AJ130" s="352">
        <v>0</v>
      </c>
      <c r="AK130" s="351">
        <v>0</v>
      </c>
      <c r="AL130" s="484">
        <f t="shared" si="167"/>
        <v>0</v>
      </c>
      <c r="AM130" s="352">
        <v>0</v>
      </c>
      <c r="AN130" s="352">
        <v>0</v>
      </c>
      <c r="AO130" s="351">
        <v>0</v>
      </c>
      <c r="AP130" s="484">
        <f t="shared" si="168"/>
        <v>0</v>
      </c>
    </row>
    <row r="131" spans="1:42" s="353" customFormat="1" ht="219.75" customHeight="1">
      <c r="A131" s="358" t="s">
        <v>191</v>
      </c>
      <c r="B131" s="629" t="s">
        <v>1445</v>
      </c>
      <c r="C131" s="630"/>
      <c r="D131" s="492" t="s">
        <v>93</v>
      </c>
      <c r="E131" s="491" t="s">
        <v>367</v>
      </c>
      <c r="F131" s="620" t="s">
        <v>358</v>
      </c>
      <c r="G131" s="620"/>
      <c r="H131" s="624" t="s">
        <v>1321</v>
      </c>
      <c r="I131" s="625"/>
      <c r="J131" s="626"/>
      <c r="K131" s="424" t="d">
        <v>2019-04-01</v>
      </c>
      <c r="L131" s="424" t="d">
        <v>2019-07-05</v>
      </c>
      <c r="M131" s="519" t="s">
        <v>1339</v>
      </c>
      <c r="N131" s="425"/>
      <c r="O131" s="425"/>
      <c r="P131" s="616" t="s">
        <v>1307</v>
      </c>
      <c r="Q131" s="607"/>
      <c r="R131" s="608"/>
      <c r="S131" s="344" t="s">
        <v>153</v>
      </c>
      <c r="T131" s="349" t="s">
        <v>58</v>
      </c>
      <c r="U131" s="337">
        <v>1</v>
      </c>
      <c r="V131" s="471">
        <f t="shared" si="141"/>
        <v>1</v>
      </c>
      <c r="W131" s="471">
        <v>0</v>
      </c>
      <c r="X131" s="449">
        <f t="shared" si="160"/>
        <v>0</v>
      </c>
      <c r="Y131" s="484">
        <f t="shared" si="161"/>
        <v>0</v>
      </c>
      <c r="Z131" s="357"/>
      <c r="AA131" s="482">
        <f t="shared" si="162"/>
        <v>1</v>
      </c>
      <c r="AB131" s="482">
        <f t="shared" si="163"/>
        <v>0</v>
      </c>
      <c r="AC131" s="485">
        <f t="shared" si="164"/>
        <v>0</v>
      </c>
      <c r="AD131" s="484">
        <f t="shared" si="165"/>
        <v>0</v>
      </c>
      <c r="AE131" s="352">
        <v>0</v>
      </c>
      <c r="AF131" s="352">
        <v>0</v>
      </c>
      <c r="AG131" s="351">
        <v>0</v>
      </c>
      <c r="AH131" s="484">
        <f t="shared" si="166"/>
        <v>0</v>
      </c>
      <c r="AI131" s="352">
        <v>0</v>
      </c>
      <c r="AJ131" s="352">
        <v>0</v>
      </c>
      <c r="AK131" s="351">
        <v>0</v>
      </c>
      <c r="AL131" s="484">
        <f t="shared" si="167"/>
        <v>0</v>
      </c>
      <c r="AM131" s="352">
        <v>0</v>
      </c>
      <c r="AN131" s="352">
        <v>0</v>
      </c>
      <c r="AO131" s="351">
        <v>0</v>
      </c>
      <c r="AP131" s="484">
        <f t="shared" si="168"/>
        <v>0</v>
      </c>
    </row>
    <row r="132" spans="1:42" s="353" customFormat="1" ht="219.75" customHeight="1">
      <c r="A132" s="358" t="s">
        <v>191</v>
      </c>
      <c r="B132" s="629" t="s">
        <v>1445</v>
      </c>
      <c r="C132" s="630"/>
      <c r="D132" s="492" t="s">
        <v>93</v>
      </c>
      <c r="E132" s="491" t="s">
        <v>367</v>
      </c>
      <c r="F132" s="620" t="s">
        <v>358</v>
      </c>
      <c r="G132" s="620"/>
      <c r="H132" s="624" t="s">
        <v>1321</v>
      </c>
      <c r="I132" s="625"/>
      <c r="J132" s="626"/>
      <c r="K132" s="424" t="d">
        <v>2019-06-01</v>
      </c>
      <c r="L132" s="424" t="d">
        <v>2019-12-15</v>
      </c>
      <c r="M132" s="519" t="s">
        <v>1340</v>
      </c>
      <c r="N132" s="425"/>
      <c r="O132" s="425"/>
      <c r="P132" s="616" t="s">
        <v>1307</v>
      </c>
      <c r="Q132" s="607"/>
      <c r="R132" s="608"/>
      <c r="S132" s="344" t="s">
        <v>153</v>
      </c>
      <c r="T132" s="349" t="s">
        <v>58</v>
      </c>
      <c r="U132" s="337">
        <v>1</v>
      </c>
      <c r="V132" s="471">
        <f t="shared" si="141"/>
        <v>1</v>
      </c>
      <c r="W132" s="471">
        <v>0</v>
      </c>
      <c r="X132" s="449">
        <f t="shared" si="160"/>
        <v>0</v>
      </c>
      <c r="Y132" s="484">
        <f t="shared" si="161"/>
        <v>0</v>
      </c>
      <c r="Z132" s="357"/>
      <c r="AA132" s="482">
        <f t="shared" si="162"/>
        <v>1</v>
      </c>
      <c r="AB132" s="482">
        <f t="shared" si="163"/>
        <v>0</v>
      </c>
      <c r="AC132" s="485">
        <f t="shared" si="164"/>
        <v>0</v>
      </c>
      <c r="AD132" s="484">
        <f t="shared" si="165"/>
        <v>0</v>
      </c>
      <c r="AE132" s="352">
        <v>0</v>
      </c>
      <c r="AF132" s="352">
        <v>0</v>
      </c>
      <c r="AG132" s="351">
        <v>0</v>
      </c>
      <c r="AH132" s="484">
        <f t="shared" si="166"/>
        <v>0</v>
      </c>
      <c r="AI132" s="352">
        <v>0</v>
      </c>
      <c r="AJ132" s="352">
        <v>0</v>
      </c>
      <c r="AK132" s="351">
        <v>0</v>
      </c>
      <c r="AL132" s="484">
        <f t="shared" si="167"/>
        <v>0</v>
      </c>
      <c r="AM132" s="352">
        <v>0</v>
      </c>
      <c r="AN132" s="352">
        <v>0</v>
      </c>
      <c r="AO132" s="351">
        <v>0</v>
      </c>
      <c r="AP132" s="484">
        <f t="shared" si="168"/>
        <v>0</v>
      </c>
    </row>
    <row r="133" spans="1:42" s="353" customFormat="1" ht="294.75" customHeight="1">
      <c r="A133" s="358" t="s">
        <v>191</v>
      </c>
      <c r="B133" s="629" t="s">
        <v>1446</v>
      </c>
      <c r="C133" s="630"/>
      <c r="D133" s="492" t="s">
        <v>93</v>
      </c>
      <c r="E133" s="491" t="s">
        <v>367</v>
      </c>
      <c r="F133" s="620" t="s">
        <v>360</v>
      </c>
      <c r="G133" s="620"/>
      <c r="H133" s="624" t="s">
        <v>1345</v>
      </c>
      <c r="I133" s="625"/>
      <c r="J133" s="626"/>
      <c r="K133" s="424"/>
      <c r="L133" s="424"/>
      <c r="M133" s="519"/>
      <c r="N133" s="425"/>
      <c r="O133" s="425"/>
      <c r="P133" s="616" t="s">
        <v>1307</v>
      </c>
      <c r="Q133" s="607"/>
      <c r="R133" s="608"/>
      <c r="S133" s="344" t="s">
        <v>153</v>
      </c>
      <c r="T133" s="349" t="s">
        <v>58</v>
      </c>
      <c r="U133" s="337">
        <v>1</v>
      </c>
      <c r="V133" s="471">
        <f t="shared" si="141"/>
        <v>1</v>
      </c>
      <c r="W133" s="471">
        <v>0</v>
      </c>
      <c r="X133" s="449">
        <f t="shared" si="160"/>
        <v>0</v>
      </c>
      <c r="Y133" s="484">
        <f t="shared" si="161"/>
        <v>0</v>
      </c>
      <c r="Z133" s="357"/>
      <c r="AA133" s="482">
        <f t="shared" si="162"/>
        <v>1</v>
      </c>
      <c r="AB133" s="482">
        <f t="shared" si="163"/>
        <v>0</v>
      </c>
      <c r="AC133" s="485">
        <f t="shared" si="164"/>
        <v>0</v>
      </c>
      <c r="AD133" s="484">
        <f t="shared" si="165"/>
        <v>0</v>
      </c>
      <c r="AE133" s="352">
        <v>0</v>
      </c>
      <c r="AF133" s="352">
        <v>0</v>
      </c>
      <c r="AG133" s="351">
        <v>0</v>
      </c>
      <c r="AH133" s="484">
        <f t="shared" si="166"/>
        <v>0</v>
      </c>
      <c r="AI133" s="352">
        <v>0</v>
      </c>
      <c r="AJ133" s="352">
        <v>0</v>
      </c>
      <c r="AK133" s="351">
        <v>0</v>
      </c>
      <c r="AL133" s="484">
        <f t="shared" si="167"/>
        <v>0</v>
      </c>
      <c r="AM133" s="352">
        <v>0</v>
      </c>
      <c r="AN133" s="352">
        <v>0</v>
      </c>
      <c r="AO133" s="351">
        <v>0</v>
      </c>
      <c r="AP133" s="484">
        <f t="shared" si="168"/>
        <v>0</v>
      </c>
    </row>
    <row r="134" spans="1:42" s="353" customFormat="1" ht="219.75" customHeight="1">
      <c r="A134" s="358" t="s">
        <v>191</v>
      </c>
      <c r="B134" s="629" t="s">
        <v>1446</v>
      </c>
      <c r="C134" s="630"/>
      <c r="D134" s="492" t="s">
        <v>93</v>
      </c>
      <c r="E134" s="491" t="s">
        <v>367</v>
      </c>
      <c r="F134" s="620" t="s">
        <v>360</v>
      </c>
      <c r="G134" s="620"/>
      <c r="H134" s="624" t="s">
        <v>1346</v>
      </c>
      <c r="I134" s="625"/>
      <c r="J134" s="626"/>
      <c r="K134" s="424"/>
      <c r="L134" s="424"/>
      <c r="M134" s="519"/>
      <c r="N134" s="425"/>
      <c r="O134" s="425"/>
      <c r="P134" s="616" t="s">
        <v>1307</v>
      </c>
      <c r="Q134" s="607"/>
      <c r="R134" s="608"/>
      <c r="S134" s="344" t="s">
        <v>153</v>
      </c>
      <c r="T134" s="349" t="s">
        <v>58</v>
      </c>
      <c r="U134" s="337">
        <v>1</v>
      </c>
      <c r="V134" s="471">
        <f t="shared" si="141"/>
        <v>1</v>
      </c>
      <c r="W134" s="471">
        <v>0</v>
      </c>
      <c r="X134" s="449">
        <f t="shared" si="160"/>
        <v>0</v>
      </c>
      <c r="Y134" s="484">
        <f t="shared" si="161"/>
        <v>0</v>
      </c>
      <c r="Z134" s="357"/>
      <c r="AA134" s="482">
        <f t="shared" si="162"/>
        <v>1</v>
      </c>
      <c r="AB134" s="482">
        <f t="shared" si="163"/>
        <v>0</v>
      </c>
      <c r="AC134" s="485">
        <f t="shared" si="164"/>
        <v>0</v>
      </c>
      <c r="AD134" s="484">
        <f t="shared" si="165"/>
        <v>0</v>
      </c>
      <c r="AE134" s="352">
        <v>0</v>
      </c>
      <c r="AF134" s="352">
        <v>0</v>
      </c>
      <c r="AG134" s="351">
        <v>0</v>
      </c>
      <c r="AH134" s="484">
        <f t="shared" si="166"/>
        <v>0</v>
      </c>
      <c r="AI134" s="352">
        <v>0</v>
      </c>
      <c r="AJ134" s="352">
        <v>0</v>
      </c>
      <c r="AK134" s="351">
        <v>0</v>
      </c>
      <c r="AL134" s="484">
        <f t="shared" si="167"/>
        <v>0</v>
      </c>
      <c r="AM134" s="352">
        <v>0</v>
      </c>
      <c r="AN134" s="352">
        <v>0</v>
      </c>
      <c r="AO134" s="351">
        <v>0</v>
      </c>
      <c r="AP134" s="484">
        <f t="shared" si="168"/>
        <v>0</v>
      </c>
    </row>
    <row r="135" spans="1:42" s="353" customFormat="1" ht="219.75" customHeight="1">
      <c r="A135" s="358" t="s">
        <v>191</v>
      </c>
      <c r="B135" s="629" t="s">
        <v>1446</v>
      </c>
      <c r="C135" s="630"/>
      <c r="D135" s="492" t="s">
        <v>93</v>
      </c>
      <c r="E135" s="491" t="s">
        <v>367</v>
      </c>
      <c r="F135" s="620" t="s">
        <v>360</v>
      </c>
      <c r="G135" s="620"/>
      <c r="H135" s="624" t="s">
        <v>1347</v>
      </c>
      <c r="I135" s="625"/>
      <c r="J135" s="626"/>
      <c r="K135" s="424"/>
      <c r="L135" s="424"/>
      <c r="M135" s="519"/>
      <c r="N135" s="425"/>
      <c r="O135" s="425"/>
      <c r="P135" s="616" t="s">
        <v>1307</v>
      </c>
      <c r="Q135" s="607"/>
      <c r="R135" s="608"/>
      <c r="S135" s="344" t="s">
        <v>153</v>
      </c>
      <c r="T135" s="349" t="s">
        <v>58</v>
      </c>
      <c r="U135" s="337">
        <v>1</v>
      </c>
      <c r="V135" s="471">
        <f t="shared" si="141"/>
        <v>1</v>
      </c>
      <c r="W135" s="471">
        <v>0</v>
      </c>
      <c r="X135" s="449">
        <f t="shared" si="160"/>
        <v>0</v>
      </c>
      <c r="Y135" s="484">
        <f t="shared" si="161"/>
        <v>0</v>
      </c>
      <c r="Z135" s="357"/>
      <c r="AA135" s="482">
        <f t="shared" si="162"/>
        <v>1</v>
      </c>
      <c r="AB135" s="482">
        <f t="shared" si="163"/>
        <v>0</v>
      </c>
      <c r="AC135" s="485">
        <f t="shared" si="164"/>
        <v>0</v>
      </c>
      <c r="AD135" s="484">
        <f t="shared" si="165"/>
        <v>0</v>
      </c>
      <c r="AE135" s="352">
        <v>0</v>
      </c>
      <c r="AF135" s="352">
        <v>0</v>
      </c>
      <c r="AG135" s="351">
        <v>0</v>
      </c>
      <c r="AH135" s="484">
        <f t="shared" si="166"/>
        <v>0</v>
      </c>
      <c r="AI135" s="352">
        <v>0</v>
      </c>
      <c r="AJ135" s="352">
        <v>0</v>
      </c>
      <c r="AK135" s="351">
        <v>0</v>
      </c>
      <c r="AL135" s="484">
        <f t="shared" si="167"/>
        <v>0</v>
      </c>
      <c r="AM135" s="352">
        <v>0</v>
      </c>
      <c r="AN135" s="352">
        <v>0</v>
      </c>
      <c r="AO135" s="351">
        <v>0</v>
      </c>
      <c r="AP135" s="484">
        <f t="shared" si="168"/>
        <v>0</v>
      </c>
    </row>
    <row r="136" spans="1:42" s="353" customFormat="1" ht="219.75" customHeight="1">
      <c r="A136" s="358" t="s">
        <v>191</v>
      </c>
      <c r="B136" s="629" t="s">
        <v>1446</v>
      </c>
      <c r="C136" s="630"/>
      <c r="D136" s="492" t="s">
        <v>93</v>
      </c>
      <c r="E136" s="491" t="s">
        <v>367</v>
      </c>
      <c r="F136" s="620" t="s">
        <v>360</v>
      </c>
      <c r="G136" s="620"/>
      <c r="H136" s="624" t="s">
        <v>1348</v>
      </c>
      <c r="I136" s="625"/>
      <c r="J136" s="626"/>
      <c r="K136" s="424"/>
      <c r="L136" s="424"/>
      <c r="M136" s="519"/>
      <c r="N136" s="425"/>
      <c r="O136" s="425"/>
      <c r="P136" s="616" t="s">
        <v>1307</v>
      </c>
      <c r="Q136" s="607"/>
      <c r="R136" s="608"/>
      <c r="S136" s="344" t="s">
        <v>153</v>
      </c>
      <c r="T136" s="349" t="s">
        <v>58</v>
      </c>
      <c r="U136" s="337">
        <v>1</v>
      </c>
      <c r="V136" s="471">
        <f t="shared" si="141"/>
        <v>1</v>
      </c>
      <c r="W136" s="471">
        <v>0</v>
      </c>
      <c r="X136" s="449">
        <f t="shared" si="160"/>
        <v>0</v>
      </c>
      <c r="Y136" s="484">
        <f t="shared" si="161"/>
        <v>0</v>
      </c>
      <c r="Z136" s="357"/>
      <c r="AA136" s="482">
        <f t="shared" si="162"/>
        <v>1</v>
      </c>
      <c r="AB136" s="482">
        <f t="shared" si="163"/>
        <v>0</v>
      </c>
      <c r="AC136" s="485">
        <f t="shared" si="164"/>
        <v>0</v>
      </c>
      <c r="AD136" s="484">
        <f t="shared" si="165"/>
        <v>0</v>
      </c>
      <c r="AE136" s="352">
        <v>0</v>
      </c>
      <c r="AF136" s="352">
        <v>0</v>
      </c>
      <c r="AG136" s="351">
        <v>0</v>
      </c>
      <c r="AH136" s="484">
        <f t="shared" si="166"/>
        <v>0</v>
      </c>
      <c r="AI136" s="352">
        <v>0</v>
      </c>
      <c r="AJ136" s="352">
        <v>0</v>
      </c>
      <c r="AK136" s="351">
        <v>0</v>
      </c>
      <c r="AL136" s="484">
        <f t="shared" si="167"/>
        <v>0</v>
      </c>
      <c r="AM136" s="352">
        <v>0</v>
      </c>
      <c r="AN136" s="352">
        <v>0</v>
      </c>
      <c r="AO136" s="351">
        <v>0</v>
      </c>
      <c r="AP136" s="484">
        <f t="shared" si="168"/>
        <v>0</v>
      </c>
    </row>
    <row r="137" spans="1:42" s="353" customFormat="1" ht="219.75" customHeight="1">
      <c r="A137" s="358" t="s">
        <v>191</v>
      </c>
      <c r="B137" s="629" t="s">
        <v>1446</v>
      </c>
      <c r="C137" s="630"/>
      <c r="D137" s="492" t="s">
        <v>93</v>
      </c>
      <c r="E137" s="491" t="s">
        <v>367</v>
      </c>
      <c r="F137" s="620" t="s">
        <v>360</v>
      </c>
      <c r="G137" s="620"/>
      <c r="H137" s="624" t="s">
        <v>1349</v>
      </c>
      <c r="I137" s="625"/>
      <c r="J137" s="626"/>
      <c r="K137" s="424"/>
      <c r="L137" s="424"/>
      <c r="M137" s="519"/>
      <c r="N137" s="425"/>
      <c r="O137" s="425"/>
      <c r="P137" s="616" t="s">
        <v>1307</v>
      </c>
      <c r="Q137" s="607"/>
      <c r="R137" s="608"/>
      <c r="S137" s="344" t="s">
        <v>153</v>
      </c>
      <c r="T137" s="349" t="s">
        <v>58</v>
      </c>
      <c r="U137" s="337">
        <v>1</v>
      </c>
      <c r="V137" s="471">
        <f t="shared" si="141"/>
        <v>1</v>
      </c>
      <c r="W137" s="471">
        <v>0</v>
      </c>
      <c r="X137" s="449">
        <f t="shared" si="160"/>
        <v>0</v>
      </c>
      <c r="Y137" s="484">
        <f t="shared" si="161"/>
        <v>0</v>
      </c>
      <c r="Z137" s="357"/>
      <c r="AA137" s="482">
        <f t="shared" si="162"/>
        <v>1</v>
      </c>
      <c r="AB137" s="482">
        <f t="shared" si="163"/>
        <v>0</v>
      </c>
      <c r="AC137" s="485">
        <f t="shared" si="164"/>
        <v>0</v>
      </c>
      <c r="AD137" s="484">
        <f t="shared" si="165"/>
        <v>0</v>
      </c>
      <c r="AE137" s="352">
        <v>0</v>
      </c>
      <c r="AF137" s="352">
        <v>0</v>
      </c>
      <c r="AG137" s="351">
        <v>0</v>
      </c>
      <c r="AH137" s="484">
        <f t="shared" si="166"/>
        <v>0</v>
      </c>
      <c r="AI137" s="352">
        <v>0</v>
      </c>
      <c r="AJ137" s="352">
        <v>0</v>
      </c>
      <c r="AK137" s="351">
        <v>0</v>
      </c>
      <c r="AL137" s="484">
        <f t="shared" si="167"/>
        <v>0</v>
      </c>
      <c r="AM137" s="352">
        <v>0</v>
      </c>
      <c r="AN137" s="352">
        <v>0</v>
      </c>
      <c r="AO137" s="351">
        <v>0</v>
      </c>
      <c r="AP137" s="484">
        <f t="shared" si="168"/>
        <v>0</v>
      </c>
    </row>
    <row r="138" spans="1:42" s="353" customFormat="1" ht="219.75" customHeight="1">
      <c r="A138" s="358" t="s">
        <v>191</v>
      </c>
      <c r="B138" s="629" t="s">
        <v>1446</v>
      </c>
      <c r="C138" s="630"/>
      <c r="D138" s="492" t="s">
        <v>93</v>
      </c>
      <c r="E138" s="491" t="s">
        <v>367</v>
      </c>
      <c r="F138" s="620" t="s">
        <v>360</v>
      </c>
      <c r="G138" s="620"/>
      <c r="H138" s="624" t="s">
        <v>1350</v>
      </c>
      <c r="I138" s="625"/>
      <c r="J138" s="626"/>
      <c r="K138" s="424"/>
      <c r="L138" s="424"/>
      <c r="M138" s="519"/>
      <c r="N138" s="425"/>
      <c r="O138" s="425"/>
      <c r="P138" s="616" t="s">
        <v>1307</v>
      </c>
      <c r="Q138" s="607"/>
      <c r="R138" s="608"/>
      <c r="S138" s="344" t="s">
        <v>153</v>
      </c>
      <c r="T138" s="349" t="s">
        <v>58</v>
      </c>
      <c r="U138" s="337">
        <v>1</v>
      </c>
      <c r="V138" s="471">
        <f t="shared" si="141"/>
        <v>1</v>
      </c>
      <c r="W138" s="471">
        <v>0</v>
      </c>
      <c r="X138" s="449">
        <f t="shared" si="160"/>
        <v>0</v>
      </c>
      <c r="Y138" s="484">
        <f t="shared" si="161"/>
        <v>0</v>
      </c>
      <c r="Z138" s="357"/>
      <c r="AA138" s="482">
        <f t="shared" si="162"/>
        <v>1</v>
      </c>
      <c r="AB138" s="482">
        <f t="shared" si="163"/>
        <v>0</v>
      </c>
      <c r="AC138" s="485">
        <f t="shared" si="164"/>
        <v>0</v>
      </c>
      <c r="AD138" s="484">
        <f t="shared" si="165"/>
        <v>0</v>
      </c>
      <c r="AE138" s="352">
        <v>0</v>
      </c>
      <c r="AF138" s="352">
        <v>0</v>
      </c>
      <c r="AG138" s="351">
        <v>0</v>
      </c>
      <c r="AH138" s="484">
        <f t="shared" si="166"/>
        <v>0</v>
      </c>
      <c r="AI138" s="352">
        <v>0</v>
      </c>
      <c r="AJ138" s="352">
        <v>0</v>
      </c>
      <c r="AK138" s="351">
        <v>0</v>
      </c>
      <c r="AL138" s="484">
        <f t="shared" si="167"/>
        <v>0</v>
      </c>
      <c r="AM138" s="352">
        <v>0</v>
      </c>
      <c r="AN138" s="352">
        <v>0</v>
      </c>
      <c r="AO138" s="351">
        <v>0</v>
      </c>
      <c r="AP138" s="484">
        <f t="shared" si="168"/>
        <v>0</v>
      </c>
    </row>
    <row r="139" spans="1:42" s="353" customFormat="1" ht="219.75" customHeight="1">
      <c r="A139" s="358" t="s">
        <v>191</v>
      </c>
      <c r="B139" s="629" t="s">
        <v>1446</v>
      </c>
      <c r="C139" s="630"/>
      <c r="D139" s="492" t="s">
        <v>93</v>
      </c>
      <c r="E139" s="491" t="s">
        <v>367</v>
      </c>
      <c r="F139" s="620" t="s">
        <v>360</v>
      </c>
      <c r="G139" s="620"/>
      <c r="H139" s="624" t="s">
        <v>1352</v>
      </c>
      <c r="I139" s="625"/>
      <c r="J139" s="626"/>
      <c r="K139" s="424"/>
      <c r="L139" s="424"/>
      <c r="M139" s="519"/>
      <c r="N139" s="425"/>
      <c r="O139" s="425"/>
      <c r="P139" s="616" t="s">
        <v>1307</v>
      </c>
      <c r="Q139" s="607"/>
      <c r="R139" s="608"/>
      <c r="S139" s="344" t="s">
        <v>153</v>
      </c>
      <c r="T139" s="349" t="s">
        <v>58</v>
      </c>
      <c r="U139" s="337">
        <v>1</v>
      </c>
      <c r="V139" s="471">
        <f t="shared" si="141"/>
        <v>1</v>
      </c>
      <c r="W139" s="471">
        <v>0</v>
      </c>
      <c r="X139" s="449">
        <f t="shared" si="160"/>
        <v>0</v>
      </c>
      <c r="Y139" s="484">
        <f t="shared" si="161"/>
        <v>0</v>
      </c>
      <c r="Z139" s="357"/>
      <c r="AA139" s="482">
        <f t="shared" si="162"/>
        <v>1</v>
      </c>
      <c r="AB139" s="482">
        <f t="shared" si="163"/>
        <v>0</v>
      </c>
      <c r="AC139" s="485">
        <f t="shared" si="164"/>
        <v>0</v>
      </c>
      <c r="AD139" s="484">
        <f t="shared" si="165"/>
        <v>0</v>
      </c>
      <c r="AE139" s="352">
        <v>0</v>
      </c>
      <c r="AF139" s="352">
        <v>0</v>
      </c>
      <c r="AG139" s="351">
        <v>0</v>
      </c>
      <c r="AH139" s="484">
        <f t="shared" si="166"/>
        <v>0</v>
      </c>
      <c r="AI139" s="352">
        <v>0</v>
      </c>
      <c r="AJ139" s="352">
        <v>0</v>
      </c>
      <c r="AK139" s="351">
        <v>0</v>
      </c>
      <c r="AL139" s="484">
        <f t="shared" si="167"/>
        <v>0</v>
      </c>
      <c r="AM139" s="352">
        <v>0</v>
      </c>
      <c r="AN139" s="352">
        <v>0</v>
      </c>
      <c r="AO139" s="351">
        <v>0</v>
      </c>
      <c r="AP139" s="484">
        <f t="shared" si="168"/>
        <v>0</v>
      </c>
    </row>
    <row r="140" spans="1:42" s="353" customFormat="1" ht="183" customHeight="1">
      <c r="A140" s="358" t="s">
        <v>191</v>
      </c>
      <c r="B140" s="629" t="s">
        <v>1446</v>
      </c>
      <c r="C140" s="630"/>
      <c r="D140" s="492" t="s">
        <v>93</v>
      </c>
      <c r="E140" s="491" t="s">
        <v>367</v>
      </c>
      <c r="F140" s="620" t="s">
        <v>360</v>
      </c>
      <c r="G140" s="620"/>
      <c r="H140" s="624" t="s">
        <v>1351</v>
      </c>
      <c r="I140" s="625"/>
      <c r="J140" s="626"/>
      <c r="K140" s="424"/>
      <c r="L140" s="424"/>
      <c r="M140" s="519"/>
      <c r="N140" s="425"/>
      <c r="O140" s="425"/>
      <c r="P140" s="616" t="s">
        <v>1307</v>
      </c>
      <c r="Q140" s="607"/>
      <c r="R140" s="608"/>
      <c r="S140" s="344" t="s">
        <v>153</v>
      </c>
      <c r="T140" s="349" t="s">
        <v>58</v>
      </c>
      <c r="U140" s="337">
        <v>1</v>
      </c>
      <c r="V140" s="471">
        <f t="shared" si="141"/>
        <v>1</v>
      </c>
      <c r="W140" s="471">
        <v>0</v>
      </c>
      <c r="X140" s="449">
        <f t="shared" si="160"/>
        <v>0</v>
      </c>
      <c r="Y140" s="484">
        <f t="shared" si="161"/>
        <v>0</v>
      </c>
      <c r="Z140" s="357"/>
      <c r="AA140" s="482">
        <f t="shared" si="162"/>
        <v>1</v>
      </c>
      <c r="AB140" s="482">
        <f t="shared" si="163"/>
        <v>0</v>
      </c>
      <c r="AC140" s="485">
        <f t="shared" si="164"/>
        <v>0</v>
      </c>
      <c r="AD140" s="484">
        <f t="shared" si="165"/>
        <v>0</v>
      </c>
      <c r="AE140" s="352">
        <v>0</v>
      </c>
      <c r="AF140" s="352">
        <v>0</v>
      </c>
      <c r="AG140" s="351">
        <v>0</v>
      </c>
      <c r="AH140" s="484">
        <f t="shared" si="166"/>
        <v>0</v>
      </c>
      <c r="AI140" s="352">
        <v>0</v>
      </c>
      <c r="AJ140" s="352">
        <v>0</v>
      </c>
      <c r="AK140" s="351">
        <v>0</v>
      </c>
      <c r="AL140" s="484">
        <f t="shared" si="167"/>
        <v>0</v>
      </c>
      <c r="AM140" s="352">
        <v>0</v>
      </c>
      <c r="AN140" s="352">
        <v>0</v>
      </c>
      <c r="AO140" s="351">
        <v>0</v>
      </c>
      <c r="AP140" s="484">
        <f t="shared" si="168"/>
        <v>0</v>
      </c>
    </row>
    <row r="141" spans="1:42" s="353" customFormat="1" ht="219.75" customHeight="1">
      <c r="A141" s="358" t="s">
        <v>173</v>
      </c>
      <c r="B141" s="629" t="s">
        <v>1447</v>
      </c>
      <c r="C141" s="628"/>
      <c r="D141" s="492" t="s">
        <v>93</v>
      </c>
      <c r="E141" s="491"/>
      <c r="F141" s="620" t="s">
        <v>198</v>
      </c>
      <c r="G141" s="620"/>
      <c r="H141" s="624" t="s">
        <v>1353</v>
      </c>
      <c r="I141" s="627"/>
      <c r="J141" s="628"/>
      <c r="K141" s="365" t="s">
        <v>1354</v>
      </c>
      <c r="L141" s="364"/>
      <c r="M141" s="520" t="s">
        <v>933</v>
      </c>
      <c r="N141" s="367">
        <v>2351054</v>
      </c>
      <c r="O141" s="367">
        <v>2351054</v>
      </c>
      <c r="P141" s="616" t="s">
        <v>1307</v>
      </c>
      <c r="Q141" s="607"/>
      <c r="R141" s="608"/>
      <c r="S141" s="344" t="s">
        <v>153</v>
      </c>
      <c r="T141" s="349" t="s">
        <v>58</v>
      </c>
      <c r="U141" s="337">
        <v>1</v>
      </c>
      <c r="V141" s="471">
        <f t="shared" si="141"/>
        <v>1</v>
      </c>
      <c r="W141" s="471">
        <v>1</v>
      </c>
      <c r="X141" s="449">
        <f t="shared" ref="X141:X148" si="169">W141/V141</f>
        <v>1</v>
      </c>
      <c r="Y141" s="484">
        <f t="shared" ref="Y141:Y148" si="170">X141</f>
        <v>1</v>
      </c>
      <c r="Z141" s="357"/>
      <c r="AA141" s="482">
        <f t="shared" ref="AA141:AA144" si="171">V141</f>
        <v>1</v>
      </c>
      <c r="AB141" s="574">
        <v>1</v>
      </c>
      <c r="AC141" s="485">
        <f t="shared" ref="AC141:AC144" si="172">+AB141/AA141</f>
        <v>1</v>
      </c>
      <c r="AD141" s="484">
        <f t="shared" ref="AD141:AD148" si="173">AC141</f>
        <v>1</v>
      </c>
      <c r="AE141" s="574">
        <v>1</v>
      </c>
      <c r="AF141" s="574">
        <f>AA142</f>
        <v>1</v>
      </c>
      <c r="AG141" s="576">
        <f t="shared" ref="AG141" si="174">+AF141/AE141</f>
        <v>1</v>
      </c>
      <c r="AH141" s="484">
        <f>AG141</f>
        <v>1</v>
      </c>
      <c r="AI141" s="352">
        <v>0</v>
      </c>
      <c r="AJ141" s="352">
        <v>0</v>
      </c>
      <c r="AK141" s="351">
        <v>0</v>
      </c>
      <c r="AL141" s="484">
        <f t="shared" ref="AL141:AL148" si="175">AK141</f>
        <v>0</v>
      </c>
      <c r="AM141" s="352">
        <v>0</v>
      </c>
      <c r="AN141" s="352">
        <v>0</v>
      </c>
      <c r="AO141" s="351">
        <v>0</v>
      </c>
      <c r="AP141" s="484">
        <f t="shared" ref="AP141:AP148" si="176">AO141</f>
        <v>0</v>
      </c>
    </row>
    <row r="142" spans="1:42" s="353" customFormat="1" ht="219.75" customHeight="1">
      <c r="A142" s="358" t="s">
        <v>173</v>
      </c>
      <c r="B142" s="629" t="s">
        <v>1447</v>
      </c>
      <c r="C142" s="628"/>
      <c r="D142" s="492" t="s">
        <v>93</v>
      </c>
      <c r="E142" s="491"/>
      <c r="F142" s="620" t="s">
        <v>198</v>
      </c>
      <c r="G142" s="620"/>
      <c r="H142" s="624" t="s">
        <v>1355</v>
      </c>
      <c r="I142" s="627"/>
      <c r="J142" s="628"/>
      <c r="K142" s="499" t="d">
        <v>2019-03-08</v>
      </c>
      <c r="L142" s="499" t="d">
        <v>2019-03-08</v>
      </c>
      <c r="M142" s="520" t="s">
        <v>1370</v>
      </c>
      <c r="N142" s="367">
        <v>0</v>
      </c>
      <c r="O142" s="425">
        <v>0</v>
      </c>
      <c r="P142" s="616" t="s">
        <v>1307</v>
      </c>
      <c r="Q142" s="607"/>
      <c r="R142" s="608"/>
      <c r="S142" s="344" t="s">
        <v>153</v>
      </c>
      <c r="T142" s="349" t="s">
        <v>58</v>
      </c>
      <c r="U142" s="337">
        <v>1</v>
      </c>
      <c r="V142" s="471">
        <f t="shared" si="141"/>
        <v>1</v>
      </c>
      <c r="W142" s="471">
        <v>1</v>
      </c>
      <c r="X142" s="449">
        <f t="shared" si="169"/>
        <v>1</v>
      </c>
      <c r="Y142" s="484">
        <f t="shared" si="170"/>
        <v>1</v>
      </c>
      <c r="Z142" s="357"/>
      <c r="AA142" s="482">
        <f t="shared" si="171"/>
        <v>1</v>
      </c>
      <c r="AB142" s="482">
        <f t="shared" ref="AB142:AB148" si="177">W142</f>
        <v>1</v>
      </c>
      <c r="AC142" s="485">
        <f t="shared" si="172"/>
        <v>1</v>
      </c>
      <c r="AD142" s="484">
        <f t="shared" si="173"/>
        <v>1</v>
      </c>
      <c r="AE142" s="575">
        <v>0</v>
      </c>
      <c r="AF142" s="575">
        <v>0</v>
      </c>
      <c r="AG142" s="460">
        <v>0</v>
      </c>
      <c r="AH142" s="577">
        <f t="shared" ref="AH142" si="178">AG142</f>
        <v>0</v>
      </c>
      <c r="AI142" s="352">
        <v>0</v>
      </c>
      <c r="AJ142" s="352">
        <v>0</v>
      </c>
      <c r="AK142" s="351">
        <v>0</v>
      </c>
      <c r="AL142" s="484">
        <f t="shared" si="175"/>
        <v>0</v>
      </c>
      <c r="AM142" s="352">
        <v>0</v>
      </c>
      <c r="AN142" s="352">
        <v>0</v>
      </c>
      <c r="AO142" s="351">
        <v>0</v>
      </c>
      <c r="AP142" s="484">
        <f t="shared" si="176"/>
        <v>0</v>
      </c>
    </row>
    <row r="143" spans="1:42" s="353" customFormat="1" ht="219.75" customHeight="1">
      <c r="A143" s="358" t="s">
        <v>173</v>
      </c>
      <c r="B143" s="629" t="s">
        <v>1447</v>
      </c>
      <c r="C143" s="628"/>
      <c r="D143" s="492" t="s">
        <v>93</v>
      </c>
      <c r="E143" s="491"/>
      <c r="F143" s="620" t="s">
        <v>198</v>
      </c>
      <c r="G143" s="620"/>
      <c r="H143" s="624" t="s">
        <v>1356</v>
      </c>
      <c r="I143" s="627"/>
      <c r="J143" s="628"/>
      <c r="K143" s="499" t="s">
        <v>1372</v>
      </c>
      <c r="L143" s="499" t="s">
        <v>1372</v>
      </c>
      <c r="M143" s="520" t="s">
        <v>1371</v>
      </c>
      <c r="N143" s="367">
        <v>0</v>
      </c>
      <c r="O143" s="425">
        <v>0</v>
      </c>
      <c r="P143" s="616" t="s">
        <v>1307</v>
      </c>
      <c r="Q143" s="607"/>
      <c r="R143" s="608"/>
      <c r="S143" s="344" t="s">
        <v>153</v>
      </c>
      <c r="T143" s="349" t="s">
        <v>58</v>
      </c>
      <c r="U143" s="337">
        <v>1</v>
      </c>
      <c r="V143" s="471">
        <f t="shared" si="141"/>
        <v>1</v>
      </c>
      <c r="W143" s="471">
        <f>AF143</f>
        <v>1</v>
      </c>
      <c r="X143" s="449">
        <f t="shared" si="169"/>
        <v>1</v>
      </c>
      <c r="Y143" s="484">
        <f t="shared" si="170"/>
        <v>1</v>
      </c>
      <c r="Z143" s="357"/>
      <c r="AA143" s="482">
        <f t="shared" si="171"/>
        <v>1</v>
      </c>
      <c r="AB143" s="482">
        <f t="shared" si="177"/>
        <v>1</v>
      </c>
      <c r="AC143" s="485">
        <f t="shared" si="172"/>
        <v>1</v>
      </c>
      <c r="AD143" s="484">
        <f t="shared" si="173"/>
        <v>1</v>
      </c>
      <c r="AE143" s="574">
        <v>1</v>
      </c>
      <c r="AF143" s="574">
        <f>AA144</f>
        <v>1</v>
      </c>
      <c r="AG143" s="576">
        <f t="shared" ref="AG143" si="179">+AF143/AE143</f>
        <v>1</v>
      </c>
      <c r="AH143" s="484">
        <f t="shared" ref="AH143:AH148" si="180">AG143</f>
        <v>1</v>
      </c>
      <c r="AI143" s="352">
        <v>0</v>
      </c>
      <c r="AJ143" s="352">
        <v>0</v>
      </c>
      <c r="AK143" s="351">
        <v>0</v>
      </c>
      <c r="AL143" s="484">
        <f t="shared" si="175"/>
        <v>0</v>
      </c>
      <c r="AM143" s="352">
        <v>0</v>
      </c>
      <c r="AN143" s="352">
        <v>0</v>
      </c>
      <c r="AO143" s="351">
        <v>0</v>
      </c>
      <c r="AP143" s="484">
        <f t="shared" si="176"/>
        <v>0</v>
      </c>
    </row>
    <row r="144" spans="1:42" s="353" customFormat="1" ht="219.75" customHeight="1">
      <c r="A144" s="358" t="s">
        <v>173</v>
      </c>
      <c r="B144" s="629" t="s">
        <v>1447</v>
      </c>
      <c r="C144" s="628"/>
      <c r="D144" s="492" t="s">
        <v>93</v>
      </c>
      <c r="E144" s="491"/>
      <c r="F144" s="620" t="s">
        <v>198</v>
      </c>
      <c r="G144" s="620"/>
      <c r="H144" s="624" t="s">
        <v>1357</v>
      </c>
      <c r="I144" s="627"/>
      <c r="J144" s="628"/>
      <c r="K144" s="503" t="d">
        <v>2019-06-30</v>
      </c>
      <c r="L144" s="503" t="d">
        <v>2019-06-30</v>
      </c>
      <c r="M144" s="520" t="s">
        <v>1373</v>
      </c>
      <c r="N144" s="367">
        <v>14000000</v>
      </c>
      <c r="O144" s="425">
        <v>13993428</v>
      </c>
      <c r="P144" s="616" t="s">
        <v>1307</v>
      </c>
      <c r="Q144" s="607"/>
      <c r="R144" s="608"/>
      <c r="S144" s="344" t="s">
        <v>153</v>
      </c>
      <c r="T144" s="349" t="s">
        <v>58</v>
      </c>
      <c r="U144" s="337">
        <v>1</v>
      </c>
      <c r="V144" s="471">
        <f t="shared" si="141"/>
        <v>1</v>
      </c>
      <c r="W144" s="471">
        <f>AF144</f>
        <v>1</v>
      </c>
      <c r="X144" s="449">
        <f t="shared" si="169"/>
        <v>1</v>
      </c>
      <c r="Y144" s="484">
        <f t="shared" si="170"/>
        <v>1</v>
      </c>
      <c r="Z144" s="357"/>
      <c r="AA144" s="482">
        <f t="shared" si="171"/>
        <v>1</v>
      </c>
      <c r="AB144" s="482">
        <f t="shared" si="177"/>
        <v>1</v>
      </c>
      <c r="AC144" s="485">
        <f t="shared" si="172"/>
        <v>1</v>
      </c>
      <c r="AD144" s="484">
        <f t="shared" si="173"/>
        <v>1</v>
      </c>
      <c r="AE144" s="574">
        <v>1</v>
      </c>
      <c r="AF144" s="574">
        <f>AA145</f>
        <v>1</v>
      </c>
      <c r="AG144" s="576">
        <f t="shared" ref="AG144" si="181">+AF144/AE144</f>
        <v>1</v>
      </c>
      <c r="AH144" s="484">
        <f t="shared" si="180"/>
        <v>1</v>
      </c>
      <c r="AI144" s="352">
        <v>0</v>
      </c>
      <c r="AJ144" s="352">
        <v>0</v>
      </c>
      <c r="AK144" s="351">
        <v>0</v>
      </c>
      <c r="AL144" s="484">
        <f t="shared" si="175"/>
        <v>0</v>
      </c>
      <c r="AM144" s="352">
        <v>0</v>
      </c>
      <c r="AN144" s="352">
        <v>0</v>
      </c>
      <c r="AO144" s="351">
        <v>0</v>
      </c>
      <c r="AP144" s="484">
        <f t="shared" si="176"/>
        <v>0</v>
      </c>
    </row>
    <row r="145" spans="1:42" s="353" customFormat="1" ht="219.75" customHeight="1">
      <c r="A145" s="358" t="s">
        <v>173</v>
      </c>
      <c r="B145" s="629" t="s">
        <v>1447</v>
      </c>
      <c r="C145" s="628"/>
      <c r="D145" s="492" t="s">
        <v>93</v>
      </c>
      <c r="E145" s="491"/>
      <c r="F145" s="620" t="s">
        <v>198</v>
      </c>
      <c r="G145" s="620"/>
      <c r="H145" s="624" t="s">
        <v>1358</v>
      </c>
      <c r="I145" s="627"/>
      <c r="J145" s="628"/>
      <c r="K145" s="365" t="s">
        <v>1375</v>
      </c>
      <c r="L145" s="424"/>
      <c r="M145" s="520" t="s">
        <v>1374</v>
      </c>
      <c r="N145" s="367">
        <v>7500000</v>
      </c>
      <c r="O145" s="367">
        <v>5218994</v>
      </c>
      <c r="P145" s="616" t="s">
        <v>1307</v>
      </c>
      <c r="Q145" s="607"/>
      <c r="R145" s="608"/>
      <c r="S145" s="344" t="s">
        <v>153</v>
      </c>
      <c r="T145" s="349" t="s">
        <v>58</v>
      </c>
      <c r="U145" s="337">
        <v>1</v>
      </c>
      <c r="V145" s="471">
        <f t="shared" si="141"/>
        <v>1</v>
      </c>
      <c r="W145" s="471">
        <f>AF145</f>
        <v>0</v>
      </c>
      <c r="X145" s="449">
        <f t="shared" si="169"/>
        <v>0</v>
      </c>
      <c r="Y145" s="484">
        <f t="shared" si="170"/>
        <v>0</v>
      </c>
      <c r="Z145" s="357"/>
      <c r="AA145" s="574">
        <f t="shared" ref="AA145" si="182">V145</f>
        <v>1</v>
      </c>
      <c r="AB145" s="574">
        <v>1</v>
      </c>
      <c r="AC145" s="576">
        <f t="shared" ref="AC145" si="183">+AB145/AA145</f>
        <v>1</v>
      </c>
      <c r="AD145" s="577">
        <f t="shared" ref="AD145" si="184">AC145</f>
        <v>1</v>
      </c>
      <c r="AE145" s="574">
        <v>1</v>
      </c>
      <c r="AF145" s="574">
        <f>AA146</f>
        <v>0</v>
      </c>
      <c r="AG145" s="576">
        <f t="shared" ref="AG145" si="185">+AF145/AE145</f>
        <v>0</v>
      </c>
      <c r="AH145" s="577">
        <f t="shared" ref="AH145" si="186">AG145</f>
        <v>0</v>
      </c>
      <c r="AI145" s="352">
        <v>0</v>
      </c>
      <c r="AJ145" s="352">
        <v>0</v>
      </c>
      <c r="AK145" s="351">
        <v>0</v>
      </c>
      <c r="AL145" s="484">
        <f t="shared" si="175"/>
        <v>0</v>
      </c>
      <c r="AM145" s="352">
        <v>0</v>
      </c>
      <c r="AN145" s="352">
        <v>0</v>
      </c>
      <c r="AO145" s="351">
        <v>0</v>
      </c>
      <c r="AP145" s="484">
        <f t="shared" si="176"/>
        <v>0</v>
      </c>
    </row>
    <row r="146" spans="1:42" s="353" customFormat="1" ht="219.75" customHeight="1">
      <c r="A146" s="358" t="s">
        <v>173</v>
      </c>
      <c r="B146" s="629" t="s">
        <v>1447</v>
      </c>
      <c r="C146" s="628"/>
      <c r="D146" s="492" t="s">
        <v>93</v>
      </c>
      <c r="E146" s="491"/>
      <c r="F146" s="620" t="s">
        <v>198</v>
      </c>
      <c r="G146" s="620"/>
      <c r="H146" s="624" t="s">
        <v>1360</v>
      </c>
      <c r="I146" s="627"/>
      <c r="J146" s="628"/>
      <c r="K146" s="365" t="s">
        <v>1376</v>
      </c>
      <c r="L146" s="424"/>
      <c r="M146" s="520" t="s">
        <v>1374</v>
      </c>
      <c r="N146" s="367">
        <v>22000000</v>
      </c>
      <c r="O146" s="425">
        <v>0</v>
      </c>
      <c r="P146" s="616" t="s">
        <v>1307</v>
      </c>
      <c r="Q146" s="607"/>
      <c r="R146" s="608"/>
      <c r="S146" s="344" t="s">
        <v>153</v>
      </c>
      <c r="T146" s="349" t="s">
        <v>58</v>
      </c>
      <c r="U146" s="337">
        <v>1</v>
      </c>
      <c r="V146" s="471">
        <f t="shared" si="141"/>
        <v>1</v>
      </c>
      <c r="W146" s="471">
        <v>0</v>
      </c>
      <c r="X146" s="449">
        <f t="shared" si="169"/>
        <v>0</v>
      </c>
      <c r="Y146" s="484">
        <f t="shared" si="170"/>
        <v>0</v>
      </c>
      <c r="Z146" s="357"/>
      <c r="AA146" s="482">
        <v>0</v>
      </c>
      <c r="AB146" s="482">
        <f t="shared" si="177"/>
        <v>0</v>
      </c>
      <c r="AC146" s="485">
        <v>0</v>
      </c>
      <c r="AD146" s="484">
        <f t="shared" si="173"/>
        <v>0</v>
      </c>
      <c r="AE146" s="352">
        <v>0</v>
      </c>
      <c r="AF146" s="352">
        <v>0</v>
      </c>
      <c r="AG146" s="351">
        <v>0</v>
      </c>
      <c r="AH146" s="484">
        <f t="shared" si="180"/>
        <v>0</v>
      </c>
      <c r="AI146" s="352">
        <v>0</v>
      </c>
      <c r="AJ146" s="352">
        <v>0</v>
      </c>
      <c r="AK146" s="351">
        <v>0</v>
      </c>
      <c r="AL146" s="484">
        <f t="shared" si="175"/>
        <v>0</v>
      </c>
      <c r="AM146" s="574">
        <v>1</v>
      </c>
      <c r="AN146" s="352">
        <v>0</v>
      </c>
      <c r="AO146" s="351">
        <v>0</v>
      </c>
      <c r="AP146" s="484">
        <f t="shared" si="176"/>
        <v>0</v>
      </c>
    </row>
    <row r="147" spans="1:42" s="353" customFormat="1" ht="219.75" customHeight="1">
      <c r="A147" s="358" t="s">
        <v>173</v>
      </c>
      <c r="B147" s="629" t="s">
        <v>1447</v>
      </c>
      <c r="C147" s="628"/>
      <c r="D147" s="492" t="s">
        <v>93</v>
      </c>
      <c r="E147" s="491"/>
      <c r="F147" s="620" t="s">
        <v>198</v>
      </c>
      <c r="G147" s="620"/>
      <c r="H147" s="624" t="s">
        <v>1359</v>
      </c>
      <c r="I147" s="627"/>
      <c r="J147" s="628"/>
      <c r="K147" s="503" t="s">
        <v>1369</v>
      </c>
      <c r="L147" s="424"/>
      <c r="M147" s="520" t="s">
        <v>933</v>
      </c>
      <c r="N147" s="367">
        <v>0</v>
      </c>
      <c r="O147" s="425">
        <v>0</v>
      </c>
      <c r="P147" s="616" t="s">
        <v>1307</v>
      </c>
      <c r="Q147" s="607"/>
      <c r="R147" s="608"/>
      <c r="S147" s="344" t="s">
        <v>153</v>
      </c>
      <c r="T147" s="349" t="s">
        <v>58</v>
      </c>
      <c r="U147" s="337">
        <v>1</v>
      </c>
      <c r="V147" s="471">
        <f t="shared" si="141"/>
        <v>1</v>
      </c>
      <c r="W147" s="471">
        <v>0</v>
      </c>
      <c r="X147" s="449">
        <f t="shared" si="169"/>
        <v>0</v>
      </c>
      <c r="Y147" s="484">
        <f t="shared" si="170"/>
        <v>0</v>
      </c>
      <c r="Z147" s="357"/>
      <c r="AA147" s="482">
        <v>0</v>
      </c>
      <c r="AB147" s="482">
        <f t="shared" si="177"/>
        <v>0</v>
      </c>
      <c r="AC147" s="485">
        <v>0</v>
      </c>
      <c r="AD147" s="484">
        <f t="shared" si="173"/>
        <v>0</v>
      </c>
      <c r="AE147" s="352">
        <v>0</v>
      </c>
      <c r="AF147" s="352">
        <v>0</v>
      </c>
      <c r="AG147" s="351">
        <v>0</v>
      </c>
      <c r="AH147" s="484">
        <f t="shared" si="180"/>
        <v>0</v>
      </c>
      <c r="AI147" s="352">
        <v>0</v>
      </c>
      <c r="AJ147" s="352">
        <v>0</v>
      </c>
      <c r="AK147" s="351">
        <v>0</v>
      </c>
      <c r="AL147" s="484">
        <f t="shared" si="175"/>
        <v>0</v>
      </c>
      <c r="AM147" s="574">
        <v>1</v>
      </c>
      <c r="AN147" s="352">
        <v>0</v>
      </c>
      <c r="AO147" s="351">
        <v>0</v>
      </c>
      <c r="AP147" s="484">
        <f t="shared" si="176"/>
        <v>0</v>
      </c>
    </row>
    <row r="148" spans="1:42" s="353" customFormat="1" ht="219.75" customHeight="1">
      <c r="A148" s="358" t="s">
        <v>173</v>
      </c>
      <c r="B148" s="629" t="s">
        <v>1447</v>
      </c>
      <c r="C148" s="628"/>
      <c r="D148" s="492" t="s">
        <v>93</v>
      </c>
      <c r="E148" s="491"/>
      <c r="F148" s="620" t="s">
        <v>198</v>
      </c>
      <c r="G148" s="620"/>
      <c r="H148" s="624" t="s">
        <v>1377</v>
      </c>
      <c r="I148" s="627"/>
      <c r="J148" s="628"/>
      <c r="K148" s="500" t="s">
        <v>1379</v>
      </c>
      <c r="L148" s="424"/>
      <c r="M148" s="520" t="s">
        <v>1378</v>
      </c>
      <c r="N148" s="425">
        <v>2000000</v>
      </c>
      <c r="O148" s="425">
        <v>992373</v>
      </c>
      <c r="P148" s="616" t="s">
        <v>1307</v>
      </c>
      <c r="Q148" s="607"/>
      <c r="R148" s="608"/>
      <c r="S148" s="344" t="s">
        <v>153</v>
      </c>
      <c r="T148" s="349" t="s">
        <v>58</v>
      </c>
      <c r="U148" s="337">
        <v>1</v>
      </c>
      <c r="V148" s="471">
        <f t="shared" si="141"/>
        <v>1</v>
      </c>
      <c r="W148" s="471">
        <f>AF148</f>
        <v>1</v>
      </c>
      <c r="X148" s="449">
        <f t="shared" si="169"/>
        <v>1</v>
      </c>
      <c r="Y148" s="484">
        <f t="shared" si="170"/>
        <v>1</v>
      </c>
      <c r="Z148" s="357"/>
      <c r="AA148" s="482">
        <v>0</v>
      </c>
      <c r="AB148" s="482">
        <f t="shared" si="177"/>
        <v>1</v>
      </c>
      <c r="AC148" s="485">
        <v>0</v>
      </c>
      <c r="AD148" s="484">
        <f t="shared" si="173"/>
        <v>0</v>
      </c>
      <c r="AE148" s="574">
        <v>1</v>
      </c>
      <c r="AF148" s="574">
        <v>1</v>
      </c>
      <c r="AG148" s="576">
        <f t="shared" ref="AG148" si="187">+AF148/AE148</f>
        <v>1</v>
      </c>
      <c r="AH148" s="484">
        <f t="shared" si="180"/>
        <v>1</v>
      </c>
      <c r="AI148" s="352">
        <v>0</v>
      </c>
      <c r="AJ148" s="352">
        <v>0</v>
      </c>
      <c r="AK148" s="351">
        <v>0</v>
      </c>
      <c r="AL148" s="484">
        <f t="shared" si="175"/>
        <v>0</v>
      </c>
      <c r="AM148" s="352">
        <v>0</v>
      </c>
      <c r="AN148" s="352">
        <v>0</v>
      </c>
      <c r="AO148" s="351">
        <v>0</v>
      </c>
      <c r="AP148" s="484">
        <f t="shared" si="176"/>
        <v>0</v>
      </c>
    </row>
    <row r="149" spans="1:42" s="353" customFormat="1" ht="219.75" customHeight="1">
      <c r="A149" s="358" t="s">
        <v>173</v>
      </c>
      <c r="B149" s="629" t="s">
        <v>1447</v>
      </c>
      <c r="C149" s="628"/>
      <c r="D149" s="492" t="s">
        <v>93</v>
      </c>
      <c r="E149" s="491"/>
      <c r="F149" s="620" t="s">
        <v>198</v>
      </c>
      <c r="G149" s="620"/>
      <c r="H149" s="624" t="s">
        <v>1361</v>
      </c>
      <c r="I149" s="627"/>
      <c r="J149" s="628"/>
      <c r="K149" s="500" t="s">
        <v>1381</v>
      </c>
      <c r="L149" s="424" t="d">
        <v>2019-12-31</v>
      </c>
      <c r="M149" s="520" t="s">
        <v>1380</v>
      </c>
      <c r="N149" s="425">
        <v>2500000</v>
      </c>
      <c r="O149" s="425">
        <v>1335100</v>
      </c>
      <c r="P149" s="616" t="s">
        <v>1307</v>
      </c>
      <c r="Q149" s="607"/>
      <c r="R149" s="608"/>
      <c r="S149" s="344" t="s">
        <v>153</v>
      </c>
      <c r="T149" s="349" t="s">
        <v>58</v>
      </c>
      <c r="U149" s="337">
        <v>1</v>
      </c>
      <c r="V149" s="471">
        <f t="shared" si="141"/>
        <v>1</v>
      </c>
      <c r="W149" s="471">
        <v>1</v>
      </c>
      <c r="X149" s="449">
        <f t="shared" ref="X149:X152" si="188">W149/V149</f>
        <v>1</v>
      </c>
      <c r="Y149" s="484">
        <f t="shared" ref="Y149:Y152" si="189">X149</f>
        <v>1</v>
      </c>
      <c r="Z149" s="357"/>
      <c r="AA149" s="482">
        <f t="shared" ref="AA149" si="190">V149</f>
        <v>1</v>
      </c>
      <c r="AB149" s="482">
        <f t="shared" ref="AB149:AB152" si="191">W149</f>
        <v>1</v>
      </c>
      <c r="AC149" s="485">
        <f t="shared" ref="AC149" si="192">+AB149/AA149</f>
        <v>1</v>
      </c>
      <c r="AD149" s="484">
        <f t="shared" ref="AD149:AD152" si="193">AC149</f>
        <v>1</v>
      </c>
      <c r="AE149" s="574">
        <v>1</v>
      </c>
      <c r="AF149" s="574">
        <f>AA150</f>
        <v>0</v>
      </c>
      <c r="AG149" s="576">
        <f t="shared" ref="AG149:AG150" si="194">+AF149/AE149</f>
        <v>0</v>
      </c>
      <c r="AH149" s="577">
        <f t="shared" ref="AH149:AH150" si="195">AG149</f>
        <v>0</v>
      </c>
      <c r="AI149" s="352">
        <v>0</v>
      </c>
      <c r="AJ149" s="352">
        <v>0</v>
      </c>
      <c r="AK149" s="351">
        <v>0</v>
      </c>
      <c r="AL149" s="484">
        <f t="shared" ref="AL149:AL152" si="196">AK149</f>
        <v>0</v>
      </c>
      <c r="AM149" s="352">
        <v>0</v>
      </c>
      <c r="AN149" s="352">
        <v>0</v>
      </c>
      <c r="AO149" s="351">
        <v>0</v>
      </c>
      <c r="AP149" s="484">
        <f t="shared" ref="AP149:AP152" si="197">AO149</f>
        <v>0</v>
      </c>
    </row>
    <row r="150" spans="1:42" s="353" customFormat="1" ht="219.75" customHeight="1">
      <c r="A150" s="358" t="s">
        <v>173</v>
      </c>
      <c r="B150" s="629" t="s">
        <v>1447</v>
      </c>
      <c r="C150" s="628"/>
      <c r="D150" s="492" t="s">
        <v>93</v>
      </c>
      <c r="E150" s="491"/>
      <c r="F150" s="620" t="s">
        <v>198</v>
      </c>
      <c r="G150" s="620"/>
      <c r="H150" s="624" t="s">
        <v>1362</v>
      </c>
      <c r="I150" s="627"/>
      <c r="J150" s="628"/>
      <c r="K150" s="503" t="s">
        <v>1382</v>
      </c>
      <c r="L150" s="503" t="s">
        <v>1382</v>
      </c>
      <c r="M150" s="520" t="s">
        <v>1383</v>
      </c>
      <c r="N150" s="425">
        <v>8000000</v>
      </c>
      <c r="O150" s="425">
        <v>5605812</v>
      </c>
      <c r="P150" s="616" t="s">
        <v>1307</v>
      </c>
      <c r="Q150" s="607"/>
      <c r="R150" s="608"/>
      <c r="S150" s="344" t="s">
        <v>153</v>
      </c>
      <c r="T150" s="349" t="s">
        <v>58</v>
      </c>
      <c r="U150" s="337">
        <v>1</v>
      </c>
      <c r="V150" s="471">
        <f t="shared" si="141"/>
        <v>1</v>
      </c>
      <c r="W150" s="471">
        <f>AF150</f>
        <v>1</v>
      </c>
      <c r="X150" s="449">
        <f t="shared" si="188"/>
        <v>1</v>
      </c>
      <c r="Y150" s="484">
        <f t="shared" si="189"/>
        <v>1</v>
      </c>
      <c r="Z150" s="357"/>
      <c r="AA150" s="482">
        <v>0</v>
      </c>
      <c r="AB150" s="482">
        <f t="shared" si="191"/>
        <v>1</v>
      </c>
      <c r="AC150" s="485">
        <v>0</v>
      </c>
      <c r="AD150" s="484">
        <f t="shared" si="193"/>
        <v>0</v>
      </c>
      <c r="AE150" s="574">
        <v>1</v>
      </c>
      <c r="AF150" s="574">
        <v>1</v>
      </c>
      <c r="AG150" s="576">
        <f t="shared" si="194"/>
        <v>1</v>
      </c>
      <c r="AH150" s="577">
        <f t="shared" si="195"/>
        <v>1</v>
      </c>
      <c r="AI150" s="352">
        <v>0</v>
      </c>
      <c r="AJ150" s="352">
        <v>0</v>
      </c>
      <c r="AK150" s="351">
        <v>0</v>
      </c>
      <c r="AL150" s="484">
        <f t="shared" si="196"/>
        <v>0</v>
      </c>
      <c r="AM150" s="352">
        <v>0</v>
      </c>
      <c r="AN150" s="352">
        <v>0</v>
      </c>
      <c r="AO150" s="351">
        <v>0</v>
      </c>
      <c r="AP150" s="484">
        <f t="shared" si="197"/>
        <v>0</v>
      </c>
    </row>
    <row r="151" spans="1:42" s="353" customFormat="1" ht="219.75" customHeight="1">
      <c r="A151" s="358" t="s">
        <v>173</v>
      </c>
      <c r="B151" s="629" t="s">
        <v>1447</v>
      </c>
      <c r="C151" s="628"/>
      <c r="D151" s="492" t="s">
        <v>93</v>
      </c>
      <c r="E151" s="491"/>
      <c r="F151" s="620" t="s">
        <v>198</v>
      </c>
      <c r="G151" s="620"/>
      <c r="H151" s="624" t="s">
        <v>1384</v>
      </c>
      <c r="I151" s="627"/>
      <c r="J151" s="628"/>
      <c r="K151" s="500" t="s">
        <v>1386</v>
      </c>
      <c r="L151" s="424"/>
      <c r="M151" s="520" t="s">
        <v>1385</v>
      </c>
      <c r="N151" s="425">
        <v>9932039</v>
      </c>
      <c r="O151" s="425">
        <v>5671293</v>
      </c>
      <c r="P151" s="616" t="s">
        <v>1307</v>
      </c>
      <c r="Q151" s="607"/>
      <c r="R151" s="608"/>
      <c r="S151" s="344" t="s">
        <v>153</v>
      </c>
      <c r="T151" s="349" t="s">
        <v>58</v>
      </c>
      <c r="U151" s="337">
        <v>1</v>
      </c>
      <c r="V151" s="471">
        <f t="shared" si="141"/>
        <v>1</v>
      </c>
      <c r="W151" s="471">
        <v>1</v>
      </c>
      <c r="X151" s="449">
        <f t="shared" si="188"/>
        <v>1</v>
      </c>
      <c r="Y151" s="484">
        <f t="shared" si="189"/>
        <v>1</v>
      </c>
      <c r="Z151" s="357"/>
      <c r="AA151" s="482">
        <v>0</v>
      </c>
      <c r="AB151" s="482">
        <v>0</v>
      </c>
      <c r="AC151" s="485">
        <v>0</v>
      </c>
      <c r="AD151" s="484">
        <f t="shared" si="193"/>
        <v>0</v>
      </c>
      <c r="AE151" s="574">
        <v>1</v>
      </c>
      <c r="AF151" s="574">
        <v>1</v>
      </c>
      <c r="AG151" s="576">
        <f t="shared" ref="AG151" si="198">+AF151/AE151</f>
        <v>1</v>
      </c>
      <c r="AH151" s="577">
        <f t="shared" ref="AH151" si="199">AG151</f>
        <v>1</v>
      </c>
      <c r="AI151" s="352">
        <v>0</v>
      </c>
      <c r="AJ151" s="352">
        <v>0</v>
      </c>
      <c r="AK151" s="351">
        <v>0</v>
      </c>
      <c r="AL151" s="484">
        <f t="shared" si="196"/>
        <v>0</v>
      </c>
      <c r="AM151" s="352">
        <v>0</v>
      </c>
      <c r="AN151" s="352">
        <v>0</v>
      </c>
      <c r="AO151" s="351">
        <v>0</v>
      </c>
      <c r="AP151" s="484">
        <f t="shared" si="197"/>
        <v>0</v>
      </c>
    </row>
    <row r="152" spans="1:42" s="353" customFormat="1" ht="219.75" customHeight="1">
      <c r="A152" s="358" t="s">
        <v>173</v>
      </c>
      <c r="B152" s="629" t="s">
        <v>1447</v>
      </c>
      <c r="C152" s="628"/>
      <c r="D152" s="492" t="s">
        <v>93</v>
      </c>
      <c r="E152" s="491"/>
      <c r="F152" s="620" t="s">
        <v>198</v>
      </c>
      <c r="G152" s="620"/>
      <c r="H152" s="624" t="s">
        <v>1363</v>
      </c>
      <c r="I152" s="627"/>
      <c r="J152" s="628"/>
      <c r="K152" s="501" t="s">
        <v>1364</v>
      </c>
      <c r="L152" s="424"/>
      <c r="M152" s="520" t="s">
        <v>933</v>
      </c>
      <c r="N152" s="425">
        <v>0</v>
      </c>
      <c r="O152" s="425">
        <v>0</v>
      </c>
      <c r="P152" s="616" t="s">
        <v>1307</v>
      </c>
      <c r="Q152" s="607"/>
      <c r="R152" s="608"/>
      <c r="S152" s="344" t="s">
        <v>153</v>
      </c>
      <c r="T152" s="349" t="s">
        <v>58</v>
      </c>
      <c r="U152" s="337">
        <v>1</v>
      </c>
      <c r="V152" s="471">
        <f t="shared" si="141"/>
        <v>1</v>
      </c>
      <c r="W152" s="471">
        <f>AF152</f>
        <v>1</v>
      </c>
      <c r="X152" s="449">
        <f t="shared" si="188"/>
        <v>1</v>
      </c>
      <c r="Y152" s="484">
        <f t="shared" si="189"/>
        <v>1</v>
      </c>
      <c r="Z152" s="357"/>
      <c r="AA152" s="482">
        <v>0</v>
      </c>
      <c r="AB152" s="482">
        <f t="shared" si="191"/>
        <v>1</v>
      </c>
      <c r="AC152" s="485">
        <v>0</v>
      </c>
      <c r="AD152" s="484">
        <f t="shared" si="193"/>
        <v>0</v>
      </c>
      <c r="AE152" s="574">
        <v>1</v>
      </c>
      <c r="AF152" s="574">
        <v>1</v>
      </c>
      <c r="AG152" s="576">
        <f t="shared" ref="AG152:AG154" si="200">+AF152/AE152</f>
        <v>1</v>
      </c>
      <c r="AH152" s="577">
        <f t="shared" ref="AH152:AH153" si="201">AG152</f>
        <v>1</v>
      </c>
      <c r="AI152" s="352">
        <v>0</v>
      </c>
      <c r="AJ152" s="352">
        <v>0</v>
      </c>
      <c r="AK152" s="351">
        <v>0</v>
      </c>
      <c r="AL152" s="484">
        <f t="shared" si="196"/>
        <v>0</v>
      </c>
      <c r="AM152" s="352">
        <v>0</v>
      </c>
      <c r="AN152" s="352">
        <v>0</v>
      </c>
      <c r="AO152" s="351">
        <v>0</v>
      </c>
      <c r="AP152" s="484">
        <f t="shared" si="197"/>
        <v>0</v>
      </c>
    </row>
    <row r="153" spans="1:42" s="353" customFormat="1" ht="249" customHeight="1">
      <c r="A153" s="358" t="s">
        <v>173</v>
      </c>
      <c r="B153" s="629" t="s">
        <v>1447</v>
      </c>
      <c r="C153" s="628"/>
      <c r="D153" s="492" t="s">
        <v>93</v>
      </c>
      <c r="E153" s="491"/>
      <c r="F153" s="620" t="s">
        <v>198</v>
      </c>
      <c r="G153" s="620"/>
      <c r="H153" s="624" t="s">
        <v>1365</v>
      </c>
      <c r="I153" s="627"/>
      <c r="J153" s="628"/>
      <c r="K153" s="501" t="s">
        <v>1368</v>
      </c>
      <c r="L153" s="424"/>
      <c r="M153" s="520" t="s">
        <v>1388</v>
      </c>
      <c r="N153" s="425">
        <v>10000000</v>
      </c>
      <c r="O153" s="425">
        <v>4638000</v>
      </c>
      <c r="P153" s="616" t="s">
        <v>1307</v>
      </c>
      <c r="Q153" s="607"/>
      <c r="R153" s="608"/>
      <c r="S153" s="344" t="s">
        <v>153</v>
      </c>
      <c r="T153" s="349" t="s">
        <v>58</v>
      </c>
      <c r="U153" s="337">
        <v>1</v>
      </c>
      <c r="V153" s="471">
        <f t="shared" si="141"/>
        <v>1</v>
      </c>
      <c r="W153" s="471">
        <v>1</v>
      </c>
      <c r="X153" s="449">
        <f t="shared" ref="X153:X156" si="202">W153/V153</f>
        <v>1</v>
      </c>
      <c r="Y153" s="484">
        <f t="shared" ref="Y153:Y156" si="203">X153</f>
        <v>1</v>
      </c>
      <c r="Z153" s="357"/>
      <c r="AA153" s="482">
        <f t="shared" ref="AA153:AA156" si="204">V153</f>
        <v>1</v>
      </c>
      <c r="AB153" s="482">
        <f t="shared" ref="AB153:AB156" si="205">W153</f>
        <v>1</v>
      </c>
      <c r="AC153" s="485">
        <f t="shared" ref="AC153:AC156" si="206">+AB153/AA153</f>
        <v>1</v>
      </c>
      <c r="AD153" s="484">
        <f t="shared" ref="AD153:AD156" si="207">AC153</f>
        <v>1</v>
      </c>
      <c r="AE153" s="574">
        <v>1</v>
      </c>
      <c r="AF153" s="574">
        <f t="shared" ref="AF153" si="208">AA153</f>
        <v>1</v>
      </c>
      <c r="AG153" s="576">
        <f t="shared" si="200"/>
        <v>1</v>
      </c>
      <c r="AH153" s="577">
        <f t="shared" si="201"/>
        <v>1</v>
      </c>
      <c r="AI153" s="352">
        <v>0</v>
      </c>
      <c r="AJ153" s="352">
        <v>0</v>
      </c>
      <c r="AK153" s="351">
        <v>0</v>
      </c>
      <c r="AL153" s="484">
        <f t="shared" ref="AL153:AL156" si="209">AK153</f>
        <v>0</v>
      </c>
      <c r="AM153" s="352">
        <v>0</v>
      </c>
      <c r="AN153" s="352">
        <v>0</v>
      </c>
      <c r="AO153" s="351">
        <v>0</v>
      </c>
      <c r="AP153" s="484">
        <f t="shared" ref="AP153:AP156" si="210">AO153</f>
        <v>0</v>
      </c>
    </row>
    <row r="154" spans="1:42" s="353" customFormat="1" ht="219.75" customHeight="1">
      <c r="A154" s="358" t="s">
        <v>173</v>
      </c>
      <c r="B154" s="629" t="s">
        <v>1447</v>
      </c>
      <c r="C154" s="628"/>
      <c r="D154" s="492" t="s">
        <v>93</v>
      </c>
      <c r="E154" s="491"/>
      <c r="F154" s="620" t="s">
        <v>198</v>
      </c>
      <c r="G154" s="620"/>
      <c r="H154" s="624" t="s">
        <v>1366</v>
      </c>
      <c r="I154" s="627"/>
      <c r="J154" s="628"/>
      <c r="K154" s="501" t="s">
        <v>1390</v>
      </c>
      <c r="L154" s="424"/>
      <c r="M154" s="520" t="s">
        <v>1388</v>
      </c>
      <c r="N154" s="425">
        <v>13000000</v>
      </c>
      <c r="O154" s="425">
        <v>7538131</v>
      </c>
      <c r="P154" s="616" t="s">
        <v>1307</v>
      </c>
      <c r="Q154" s="607"/>
      <c r="R154" s="608"/>
      <c r="S154" s="344" t="s">
        <v>153</v>
      </c>
      <c r="T154" s="349" t="s">
        <v>58</v>
      </c>
      <c r="U154" s="337">
        <v>1</v>
      </c>
      <c r="V154" s="471">
        <f t="shared" si="141"/>
        <v>1</v>
      </c>
      <c r="W154" s="471">
        <v>1</v>
      </c>
      <c r="X154" s="449">
        <f t="shared" si="202"/>
        <v>1</v>
      </c>
      <c r="Y154" s="484">
        <f t="shared" si="203"/>
        <v>1</v>
      </c>
      <c r="Z154" s="357"/>
      <c r="AA154" s="482">
        <v>0</v>
      </c>
      <c r="AB154" s="482">
        <v>0</v>
      </c>
      <c r="AC154" s="485">
        <v>0</v>
      </c>
      <c r="AD154" s="484">
        <f t="shared" si="207"/>
        <v>0</v>
      </c>
      <c r="AE154" s="574">
        <v>1</v>
      </c>
      <c r="AF154" s="574">
        <v>1</v>
      </c>
      <c r="AG154" s="576">
        <f t="shared" si="200"/>
        <v>1</v>
      </c>
      <c r="AH154" s="484">
        <f t="shared" ref="AH154:AH156" si="211">AG154</f>
        <v>1</v>
      </c>
      <c r="AI154" s="352">
        <v>0</v>
      </c>
      <c r="AJ154" s="352">
        <v>0</v>
      </c>
      <c r="AK154" s="351">
        <v>0</v>
      </c>
      <c r="AL154" s="484">
        <f t="shared" si="209"/>
        <v>0</v>
      </c>
      <c r="AM154" s="352">
        <v>0</v>
      </c>
      <c r="AN154" s="352">
        <v>0</v>
      </c>
      <c r="AO154" s="351">
        <v>0</v>
      </c>
      <c r="AP154" s="484">
        <f t="shared" si="210"/>
        <v>0</v>
      </c>
    </row>
    <row r="155" spans="1:42" s="353" customFormat="1" ht="219.75" customHeight="1">
      <c r="A155" s="358" t="s">
        <v>173</v>
      </c>
      <c r="B155" s="629" t="s">
        <v>1447</v>
      </c>
      <c r="C155" s="628"/>
      <c r="D155" s="492" t="s">
        <v>93</v>
      </c>
      <c r="E155" s="491"/>
      <c r="F155" s="620" t="s">
        <v>198</v>
      </c>
      <c r="G155" s="620"/>
      <c r="H155" s="624" t="s">
        <v>1387</v>
      </c>
      <c r="I155" s="627"/>
      <c r="J155" s="628"/>
      <c r="K155" s="500" t="s">
        <v>1391</v>
      </c>
      <c r="L155" s="424"/>
      <c r="M155" s="520" t="s">
        <v>1388</v>
      </c>
      <c r="N155" s="425">
        <v>0</v>
      </c>
      <c r="O155" s="425">
        <v>0</v>
      </c>
      <c r="P155" s="616" t="s">
        <v>1307</v>
      </c>
      <c r="Q155" s="607"/>
      <c r="R155" s="608"/>
      <c r="S155" s="344" t="s">
        <v>153</v>
      </c>
      <c r="T155" s="349" t="s">
        <v>58</v>
      </c>
      <c r="U155" s="337">
        <v>1</v>
      </c>
      <c r="V155" s="471">
        <f t="shared" si="141"/>
        <v>1</v>
      </c>
      <c r="W155" s="471">
        <v>0</v>
      </c>
      <c r="X155" s="449">
        <f t="shared" ref="X155" si="212">W155/V155</f>
        <v>0</v>
      </c>
      <c r="Y155" s="484">
        <f t="shared" ref="Y155" si="213">X155</f>
        <v>0</v>
      </c>
      <c r="Z155" s="357"/>
      <c r="AA155" s="482">
        <v>0</v>
      </c>
      <c r="AB155" s="482">
        <v>0</v>
      </c>
      <c r="AC155" s="485">
        <v>0</v>
      </c>
      <c r="AD155" s="484">
        <f t="shared" ref="AD155" si="214">AC155</f>
        <v>0</v>
      </c>
      <c r="AE155" s="352">
        <v>0</v>
      </c>
      <c r="AF155" s="352">
        <v>0</v>
      </c>
      <c r="AG155" s="351">
        <v>0</v>
      </c>
      <c r="AH155" s="484">
        <f t="shared" ref="AH155" si="215">AG155</f>
        <v>0</v>
      </c>
      <c r="AI155" s="352">
        <v>0</v>
      </c>
      <c r="AJ155" s="352">
        <v>0</v>
      </c>
      <c r="AK155" s="351">
        <v>0</v>
      </c>
      <c r="AL155" s="484">
        <f t="shared" ref="AL155" si="216">AK155</f>
        <v>0</v>
      </c>
      <c r="AM155" s="352">
        <v>0</v>
      </c>
      <c r="AN155" s="352">
        <v>0</v>
      </c>
      <c r="AO155" s="351">
        <v>0</v>
      </c>
      <c r="AP155" s="484">
        <f t="shared" ref="AP155" si="217">AO155</f>
        <v>0</v>
      </c>
    </row>
    <row r="156" spans="1:42" s="353" customFormat="1" ht="219.75" customHeight="1">
      <c r="A156" s="502" t="s">
        <v>173</v>
      </c>
      <c r="B156" s="629" t="s">
        <v>1447</v>
      </c>
      <c r="C156" s="628"/>
      <c r="D156" s="492" t="s">
        <v>93</v>
      </c>
      <c r="E156" s="491"/>
      <c r="F156" s="620" t="s">
        <v>198</v>
      </c>
      <c r="G156" s="620"/>
      <c r="H156" s="624" t="s">
        <v>1367</v>
      </c>
      <c r="I156" s="627"/>
      <c r="J156" s="628"/>
      <c r="K156" s="501" t="s">
        <v>1369</v>
      </c>
      <c r="L156" s="424"/>
      <c r="M156" s="520" t="s">
        <v>1389</v>
      </c>
      <c r="N156" s="425">
        <v>8000000</v>
      </c>
      <c r="O156" s="425">
        <v>0</v>
      </c>
      <c r="P156" s="616" t="s">
        <v>1307</v>
      </c>
      <c r="Q156" s="607"/>
      <c r="R156" s="608"/>
      <c r="S156" s="344" t="s">
        <v>153</v>
      </c>
      <c r="T156" s="349" t="s">
        <v>58</v>
      </c>
      <c r="U156" s="337">
        <v>1</v>
      </c>
      <c r="V156" s="471">
        <f t="shared" si="141"/>
        <v>1</v>
      </c>
      <c r="W156" s="471">
        <v>0</v>
      </c>
      <c r="X156" s="449">
        <f t="shared" si="202"/>
        <v>0</v>
      </c>
      <c r="Y156" s="484">
        <f t="shared" si="203"/>
        <v>0</v>
      </c>
      <c r="Z156" s="357"/>
      <c r="AA156" s="482">
        <f t="shared" si="204"/>
        <v>1</v>
      </c>
      <c r="AB156" s="482">
        <f t="shared" si="205"/>
        <v>0</v>
      </c>
      <c r="AC156" s="485">
        <f t="shared" si="206"/>
        <v>0</v>
      </c>
      <c r="AD156" s="484">
        <f t="shared" si="207"/>
        <v>0</v>
      </c>
      <c r="AE156" s="352">
        <v>0</v>
      </c>
      <c r="AF156" s="352">
        <v>0</v>
      </c>
      <c r="AG156" s="351">
        <v>0</v>
      </c>
      <c r="AH156" s="484">
        <f t="shared" si="211"/>
        <v>0</v>
      </c>
      <c r="AI156" s="352">
        <v>0</v>
      </c>
      <c r="AJ156" s="352">
        <v>0</v>
      </c>
      <c r="AK156" s="351">
        <v>0</v>
      </c>
      <c r="AL156" s="484">
        <f t="shared" si="209"/>
        <v>0</v>
      </c>
      <c r="AM156" s="352">
        <v>0</v>
      </c>
      <c r="AN156" s="352">
        <v>0</v>
      </c>
      <c r="AO156" s="351">
        <v>0</v>
      </c>
      <c r="AP156" s="484">
        <f t="shared" si="210"/>
        <v>0</v>
      </c>
    </row>
    <row r="157" spans="1:42" s="353" customFormat="1" ht="266.25" customHeight="1">
      <c r="A157" s="502" t="s">
        <v>173</v>
      </c>
      <c r="B157" s="619" t="s">
        <v>1448</v>
      </c>
      <c r="C157" s="611"/>
      <c r="D157" s="492" t="s">
        <v>93</v>
      </c>
      <c r="E157" s="491"/>
      <c r="F157" s="620" t="s">
        <v>198</v>
      </c>
      <c r="G157" s="620"/>
      <c r="H157" s="624" t="s">
        <v>1426</v>
      </c>
      <c r="I157" s="625"/>
      <c r="J157" s="626"/>
      <c r="K157" s="501" t="s">
        <v>1411</v>
      </c>
      <c r="L157" s="424"/>
      <c r="M157" s="519" t="s">
        <v>1400</v>
      </c>
      <c r="N157" s="425">
        <v>0</v>
      </c>
      <c r="O157" s="425">
        <v>0</v>
      </c>
      <c r="P157" s="616" t="s">
        <v>1307</v>
      </c>
      <c r="Q157" s="607"/>
      <c r="R157" s="608"/>
      <c r="S157" s="344" t="s">
        <v>153</v>
      </c>
      <c r="T157" s="349" t="s">
        <v>58</v>
      </c>
      <c r="U157" s="337">
        <v>1</v>
      </c>
      <c r="V157" s="471">
        <f t="shared" si="141"/>
        <v>1</v>
      </c>
      <c r="W157" s="471">
        <v>1</v>
      </c>
      <c r="X157" s="449">
        <f t="shared" ref="X157:X178" si="218">W157/V157</f>
        <v>1</v>
      </c>
      <c r="Y157" s="484">
        <f t="shared" ref="Y157:Y178" si="219">X157</f>
        <v>1</v>
      </c>
      <c r="Z157" s="357"/>
      <c r="AA157" s="482">
        <f t="shared" ref="AA157:AA175" si="220">V157</f>
        <v>1</v>
      </c>
      <c r="AB157" s="482">
        <f t="shared" ref="AB157:AB178" si="221">W157</f>
        <v>1</v>
      </c>
      <c r="AC157" s="485">
        <f t="shared" ref="AC157:AC175" si="222">+AB157/AA157</f>
        <v>1</v>
      </c>
      <c r="AD157" s="484">
        <f t="shared" ref="AD157:AD178" si="223">AC157</f>
        <v>1</v>
      </c>
      <c r="AE157" s="574">
        <v>1</v>
      </c>
      <c r="AF157" s="574">
        <v>1</v>
      </c>
      <c r="AG157" s="576">
        <f t="shared" ref="AG157" si="224">+AF157/AE157</f>
        <v>1</v>
      </c>
      <c r="AH157" s="484">
        <f t="shared" ref="AH157:AH178" si="225">AG157</f>
        <v>1</v>
      </c>
      <c r="AI157" s="352">
        <v>0</v>
      </c>
      <c r="AJ157" s="352">
        <v>0</v>
      </c>
      <c r="AK157" s="351">
        <v>0</v>
      </c>
      <c r="AL157" s="484">
        <f t="shared" ref="AL157:AL178" si="226">AK157</f>
        <v>0</v>
      </c>
      <c r="AM157" s="352">
        <v>0</v>
      </c>
      <c r="AN157" s="352">
        <v>0</v>
      </c>
      <c r="AO157" s="351">
        <v>0</v>
      </c>
      <c r="AP157" s="484">
        <f t="shared" ref="AP157:AP178" si="227">AO157</f>
        <v>0</v>
      </c>
    </row>
    <row r="158" spans="1:42" s="353" customFormat="1" ht="270" customHeight="1">
      <c r="A158" s="502" t="s">
        <v>173</v>
      </c>
      <c r="B158" s="619" t="s">
        <v>1448</v>
      </c>
      <c r="C158" s="611"/>
      <c r="D158" s="492" t="s">
        <v>93</v>
      </c>
      <c r="E158" s="491"/>
      <c r="F158" s="620" t="s">
        <v>198</v>
      </c>
      <c r="G158" s="620"/>
      <c r="H158" s="624" t="s">
        <v>1427</v>
      </c>
      <c r="I158" s="625"/>
      <c r="J158" s="626"/>
      <c r="K158" s="501" t="s">
        <v>1412</v>
      </c>
      <c r="L158" s="424"/>
      <c r="M158" s="519" t="s">
        <v>1401</v>
      </c>
      <c r="N158" s="425">
        <v>0</v>
      </c>
      <c r="O158" s="425">
        <v>0</v>
      </c>
      <c r="P158" s="616" t="s">
        <v>1307</v>
      </c>
      <c r="Q158" s="607"/>
      <c r="R158" s="608"/>
      <c r="S158" s="344" t="s">
        <v>153</v>
      </c>
      <c r="T158" s="349" t="s">
        <v>58</v>
      </c>
      <c r="U158" s="337">
        <v>1</v>
      </c>
      <c r="V158" s="471">
        <f t="shared" si="141"/>
        <v>1</v>
      </c>
      <c r="W158" s="471">
        <v>1</v>
      </c>
      <c r="X158" s="449">
        <f t="shared" si="218"/>
        <v>1</v>
      </c>
      <c r="Y158" s="484">
        <f t="shared" si="219"/>
        <v>1</v>
      </c>
      <c r="Z158" s="357"/>
      <c r="AA158" s="482">
        <f t="shared" si="220"/>
        <v>1</v>
      </c>
      <c r="AB158" s="482">
        <f t="shared" si="221"/>
        <v>1</v>
      </c>
      <c r="AC158" s="485">
        <f t="shared" si="222"/>
        <v>1</v>
      </c>
      <c r="AD158" s="484">
        <f t="shared" si="223"/>
        <v>1</v>
      </c>
      <c r="AE158" s="574">
        <v>1</v>
      </c>
      <c r="AF158" s="574">
        <v>1</v>
      </c>
      <c r="AG158" s="576">
        <f t="shared" ref="AG158" si="228">+AF158/AE158</f>
        <v>1</v>
      </c>
      <c r="AH158" s="484">
        <f t="shared" si="225"/>
        <v>1</v>
      </c>
      <c r="AI158" s="352">
        <v>0</v>
      </c>
      <c r="AJ158" s="352">
        <v>0</v>
      </c>
      <c r="AK158" s="351">
        <v>0</v>
      </c>
      <c r="AL158" s="484">
        <f t="shared" si="226"/>
        <v>0</v>
      </c>
      <c r="AM158" s="352">
        <v>0</v>
      </c>
      <c r="AN158" s="352">
        <v>0</v>
      </c>
      <c r="AO158" s="351">
        <v>0</v>
      </c>
      <c r="AP158" s="484">
        <f t="shared" si="227"/>
        <v>0</v>
      </c>
    </row>
    <row r="159" spans="1:42" s="353" customFormat="1" ht="273.75" customHeight="1">
      <c r="A159" s="502" t="s">
        <v>173</v>
      </c>
      <c r="B159" s="619" t="s">
        <v>1448</v>
      </c>
      <c r="C159" s="611"/>
      <c r="D159" s="492" t="s">
        <v>93</v>
      </c>
      <c r="E159" s="491"/>
      <c r="F159" s="620" t="s">
        <v>198</v>
      </c>
      <c r="G159" s="620"/>
      <c r="H159" s="624" t="s">
        <v>1428</v>
      </c>
      <c r="I159" s="625"/>
      <c r="J159" s="626"/>
      <c r="K159" s="501" t="s">
        <v>1413</v>
      </c>
      <c r="L159" s="424"/>
      <c r="M159" s="519" t="s">
        <v>1402</v>
      </c>
      <c r="N159" s="425">
        <v>0</v>
      </c>
      <c r="O159" s="425">
        <v>0</v>
      </c>
      <c r="P159" s="616" t="s">
        <v>1307</v>
      </c>
      <c r="Q159" s="607"/>
      <c r="R159" s="608"/>
      <c r="S159" s="344" t="s">
        <v>153</v>
      </c>
      <c r="T159" s="349" t="s">
        <v>58</v>
      </c>
      <c r="U159" s="337">
        <v>1</v>
      </c>
      <c r="V159" s="471">
        <f t="shared" si="141"/>
        <v>1</v>
      </c>
      <c r="W159" s="471">
        <v>1</v>
      </c>
      <c r="X159" s="449">
        <f t="shared" si="218"/>
        <v>1</v>
      </c>
      <c r="Y159" s="484">
        <f t="shared" si="219"/>
        <v>1</v>
      </c>
      <c r="Z159" s="357"/>
      <c r="AA159" s="482">
        <f t="shared" si="220"/>
        <v>1</v>
      </c>
      <c r="AB159" s="482">
        <f t="shared" si="221"/>
        <v>1</v>
      </c>
      <c r="AC159" s="485">
        <f t="shared" si="222"/>
        <v>1</v>
      </c>
      <c r="AD159" s="484">
        <f t="shared" si="223"/>
        <v>1</v>
      </c>
      <c r="AE159" s="574">
        <v>1</v>
      </c>
      <c r="AF159" s="574">
        <v>1</v>
      </c>
      <c r="AG159" s="576">
        <f t="shared" ref="AG159:AG163" si="229">+AF159/AE159</f>
        <v>1</v>
      </c>
      <c r="AH159" s="577">
        <f t="shared" ref="AH159:AH163" si="230">AG159</f>
        <v>1</v>
      </c>
      <c r="AI159" s="352">
        <v>0</v>
      </c>
      <c r="AJ159" s="352">
        <v>0</v>
      </c>
      <c r="AK159" s="351">
        <v>0</v>
      </c>
      <c r="AL159" s="484">
        <f t="shared" si="226"/>
        <v>0</v>
      </c>
      <c r="AM159" s="352">
        <v>0</v>
      </c>
      <c r="AN159" s="352">
        <v>0</v>
      </c>
      <c r="AO159" s="351">
        <v>0</v>
      </c>
      <c r="AP159" s="484">
        <f t="shared" si="227"/>
        <v>0</v>
      </c>
    </row>
    <row r="160" spans="1:42" s="353" customFormat="1" ht="273.75" customHeight="1">
      <c r="A160" s="502" t="s">
        <v>173</v>
      </c>
      <c r="B160" s="619" t="s">
        <v>1448</v>
      </c>
      <c r="C160" s="611"/>
      <c r="D160" s="492" t="s">
        <v>93</v>
      </c>
      <c r="E160" s="491"/>
      <c r="F160" s="620" t="s">
        <v>198</v>
      </c>
      <c r="G160" s="620"/>
      <c r="H160" s="624" t="s">
        <v>1429</v>
      </c>
      <c r="I160" s="625"/>
      <c r="J160" s="626"/>
      <c r="K160" s="501" t="s">
        <v>1372</v>
      </c>
      <c r="L160" s="424"/>
      <c r="M160" s="519" t="s">
        <v>1403</v>
      </c>
      <c r="N160" s="425">
        <v>0</v>
      </c>
      <c r="O160" s="425">
        <v>0</v>
      </c>
      <c r="P160" s="616" t="s">
        <v>1307</v>
      </c>
      <c r="Q160" s="607"/>
      <c r="R160" s="608"/>
      <c r="S160" s="344" t="s">
        <v>153</v>
      </c>
      <c r="T160" s="349" t="s">
        <v>58</v>
      </c>
      <c r="U160" s="337">
        <v>1</v>
      </c>
      <c r="V160" s="471">
        <f t="shared" si="141"/>
        <v>1</v>
      </c>
      <c r="W160" s="471">
        <v>1</v>
      </c>
      <c r="X160" s="449">
        <f t="shared" si="218"/>
        <v>1</v>
      </c>
      <c r="Y160" s="484">
        <f t="shared" si="219"/>
        <v>1</v>
      </c>
      <c r="Z160" s="357"/>
      <c r="AA160" s="482">
        <f t="shared" si="220"/>
        <v>1</v>
      </c>
      <c r="AB160" s="482">
        <f t="shared" si="221"/>
        <v>1</v>
      </c>
      <c r="AC160" s="485">
        <f t="shared" si="222"/>
        <v>1</v>
      </c>
      <c r="AD160" s="484">
        <f t="shared" si="223"/>
        <v>1</v>
      </c>
      <c r="AE160" s="574">
        <v>1</v>
      </c>
      <c r="AF160" s="574">
        <v>1</v>
      </c>
      <c r="AG160" s="576">
        <f t="shared" si="229"/>
        <v>1</v>
      </c>
      <c r="AH160" s="577">
        <f t="shared" si="230"/>
        <v>1</v>
      </c>
      <c r="AI160" s="352">
        <v>0</v>
      </c>
      <c r="AJ160" s="352">
        <v>0</v>
      </c>
      <c r="AK160" s="351">
        <v>0</v>
      </c>
      <c r="AL160" s="484">
        <f t="shared" si="226"/>
        <v>0</v>
      </c>
      <c r="AM160" s="352">
        <v>0</v>
      </c>
      <c r="AN160" s="352">
        <v>0</v>
      </c>
      <c r="AO160" s="351">
        <v>0</v>
      </c>
      <c r="AP160" s="484">
        <f t="shared" si="227"/>
        <v>0</v>
      </c>
    </row>
    <row r="161" spans="1:42" s="353" customFormat="1" ht="219.75" customHeight="1">
      <c r="A161" s="502" t="s">
        <v>173</v>
      </c>
      <c r="B161" s="619" t="s">
        <v>1448</v>
      </c>
      <c r="C161" s="611"/>
      <c r="D161" s="492" t="s">
        <v>93</v>
      </c>
      <c r="E161" s="491"/>
      <c r="F161" s="620" t="s">
        <v>198</v>
      </c>
      <c r="G161" s="620"/>
      <c r="H161" s="624" t="s">
        <v>1430</v>
      </c>
      <c r="I161" s="625"/>
      <c r="J161" s="626"/>
      <c r="K161" s="501" t="s">
        <v>1414</v>
      </c>
      <c r="L161" s="424"/>
      <c r="M161" s="519" t="s">
        <v>1403</v>
      </c>
      <c r="N161" s="425">
        <v>5800000</v>
      </c>
      <c r="O161" s="425">
        <v>0</v>
      </c>
      <c r="P161" s="616" t="s">
        <v>1307</v>
      </c>
      <c r="Q161" s="607"/>
      <c r="R161" s="608"/>
      <c r="S161" s="344" t="s">
        <v>153</v>
      </c>
      <c r="T161" s="349" t="s">
        <v>58</v>
      </c>
      <c r="U161" s="337">
        <v>1</v>
      </c>
      <c r="V161" s="471">
        <f t="shared" si="141"/>
        <v>1</v>
      </c>
      <c r="W161" s="471">
        <v>1</v>
      </c>
      <c r="X161" s="449">
        <f t="shared" si="218"/>
        <v>1</v>
      </c>
      <c r="Y161" s="484">
        <f t="shared" si="219"/>
        <v>1</v>
      </c>
      <c r="Z161" s="357"/>
      <c r="AA161" s="482">
        <f t="shared" si="220"/>
        <v>1</v>
      </c>
      <c r="AB161" s="482">
        <f t="shared" si="221"/>
        <v>1</v>
      </c>
      <c r="AC161" s="485">
        <f t="shared" si="222"/>
        <v>1</v>
      </c>
      <c r="AD161" s="484">
        <f t="shared" si="223"/>
        <v>1</v>
      </c>
      <c r="AE161" s="574">
        <v>0</v>
      </c>
      <c r="AF161" s="574">
        <v>0</v>
      </c>
      <c r="AG161" s="576">
        <v>0</v>
      </c>
      <c r="AH161" s="577">
        <f t="shared" si="230"/>
        <v>0</v>
      </c>
      <c r="AI161" s="352">
        <v>0</v>
      </c>
      <c r="AJ161" s="352">
        <v>0</v>
      </c>
      <c r="AK161" s="351">
        <v>0</v>
      </c>
      <c r="AL161" s="484">
        <f t="shared" si="226"/>
        <v>0</v>
      </c>
      <c r="AM161" s="352">
        <v>0</v>
      </c>
      <c r="AN161" s="352">
        <v>0</v>
      </c>
      <c r="AO161" s="351">
        <v>0</v>
      </c>
      <c r="AP161" s="484">
        <f t="shared" si="227"/>
        <v>0</v>
      </c>
    </row>
    <row r="162" spans="1:42" s="353" customFormat="1" ht="219.75" customHeight="1">
      <c r="A162" s="502" t="s">
        <v>173</v>
      </c>
      <c r="B162" s="619" t="s">
        <v>1448</v>
      </c>
      <c r="C162" s="611"/>
      <c r="D162" s="492" t="s">
        <v>93</v>
      </c>
      <c r="E162" s="491"/>
      <c r="F162" s="620" t="s">
        <v>198</v>
      </c>
      <c r="G162" s="620"/>
      <c r="H162" s="624" t="s">
        <v>1431</v>
      </c>
      <c r="I162" s="625"/>
      <c r="J162" s="626"/>
      <c r="K162" s="501" t="s">
        <v>1390</v>
      </c>
      <c r="L162" s="424"/>
      <c r="M162" s="519" t="s">
        <v>1403</v>
      </c>
      <c r="N162" s="425">
        <v>0</v>
      </c>
      <c r="O162" s="425">
        <v>0</v>
      </c>
      <c r="P162" s="616" t="s">
        <v>1307</v>
      </c>
      <c r="Q162" s="607"/>
      <c r="R162" s="608"/>
      <c r="S162" s="344" t="s">
        <v>153</v>
      </c>
      <c r="T162" s="349" t="s">
        <v>58</v>
      </c>
      <c r="U162" s="337">
        <v>1</v>
      </c>
      <c r="V162" s="471">
        <f t="shared" si="141"/>
        <v>1</v>
      </c>
      <c r="W162" s="471">
        <v>1</v>
      </c>
      <c r="X162" s="449">
        <f t="shared" si="218"/>
        <v>1</v>
      </c>
      <c r="Y162" s="484">
        <f t="shared" si="219"/>
        <v>1</v>
      </c>
      <c r="Z162" s="357"/>
      <c r="AA162" s="482">
        <v>0</v>
      </c>
      <c r="AB162" s="482">
        <v>0</v>
      </c>
      <c r="AC162" s="485">
        <v>0</v>
      </c>
      <c r="AD162" s="484">
        <f t="shared" si="223"/>
        <v>0</v>
      </c>
      <c r="AE162" s="574">
        <v>1</v>
      </c>
      <c r="AF162" s="574">
        <v>1</v>
      </c>
      <c r="AG162" s="576">
        <f t="shared" si="229"/>
        <v>1</v>
      </c>
      <c r="AH162" s="577">
        <f t="shared" si="230"/>
        <v>1</v>
      </c>
      <c r="AI162" s="352">
        <v>0</v>
      </c>
      <c r="AJ162" s="352">
        <v>0</v>
      </c>
      <c r="AK162" s="351">
        <v>0</v>
      </c>
      <c r="AL162" s="484">
        <f t="shared" si="226"/>
        <v>0</v>
      </c>
      <c r="AM162" s="352">
        <v>0</v>
      </c>
      <c r="AN162" s="352">
        <v>0</v>
      </c>
      <c r="AO162" s="351">
        <v>0</v>
      </c>
      <c r="AP162" s="484">
        <f t="shared" si="227"/>
        <v>0</v>
      </c>
    </row>
    <row r="163" spans="1:42" s="353" customFormat="1" ht="324" customHeight="1">
      <c r="A163" s="502" t="s">
        <v>173</v>
      </c>
      <c r="B163" s="619" t="s">
        <v>1448</v>
      </c>
      <c r="C163" s="611"/>
      <c r="D163" s="492" t="s">
        <v>93</v>
      </c>
      <c r="E163" s="491"/>
      <c r="F163" s="620" t="s">
        <v>198</v>
      </c>
      <c r="G163" s="620"/>
      <c r="H163" s="624" t="s">
        <v>1432</v>
      </c>
      <c r="I163" s="625"/>
      <c r="J163" s="626"/>
      <c r="K163" s="501" t="s">
        <v>1390</v>
      </c>
      <c r="L163" s="424"/>
      <c r="M163" s="519" t="s">
        <v>1403</v>
      </c>
      <c r="N163" s="425">
        <v>0</v>
      </c>
      <c r="O163" s="425">
        <v>0</v>
      </c>
      <c r="P163" s="616" t="s">
        <v>1307</v>
      </c>
      <c r="Q163" s="607"/>
      <c r="R163" s="608"/>
      <c r="S163" s="344" t="s">
        <v>153</v>
      </c>
      <c r="T163" s="349" t="s">
        <v>58</v>
      </c>
      <c r="U163" s="337">
        <v>1</v>
      </c>
      <c r="V163" s="471">
        <f t="shared" si="141"/>
        <v>1</v>
      </c>
      <c r="W163" s="471">
        <v>1</v>
      </c>
      <c r="X163" s="449">
        <f t="shared" si="218"/>
        <v>1</v>
      </c>
      <c r="Y163" s="484">
        <f t="shared" si="219"/>
        <v>1</v>
      </c>
      <c r="Z163" s="357"/>
      <c r="AA163" s="574">
        <v>0</v>
      </c>
      <c r="AB163" s="574">
        <v>0</v>
      </c>
      <c r="AC163" s="576">
        <v>0</v>
      </c>
      <c r="AD163" s="484">
        <f t="shared" si="223"/>
        <v>0</v>
      </c>
      <c r="AE163" s="574">
        <v>1</v>
      </c>
      <c r="AF163" s="574">
        <v>1</v>
      </c>
      <c r="AG163" s="576">
        <f t="shared" si="229"/>
        <v>1</v>
      </c>
      <c r="AH163" s="577">
        <f t="shared" si="230"/>
        <v>1</v>
      </c>
      <c r="AI163" s="352">
        <v>0</v>
      </c>
      <c r="AJ163" s="352">
        <v>0</v>
      </c>
      <c r="AK163" s="351">
        <v>0</v>
      </c>
      <c r="AL163" s="484">
        <f t="shared" si="226"/>
        <v>0</v>
      </c>
      <c r="AM163" s="352">
        <v>0</v>
      </c>
      <c r="AN163" s="352">
        <v>0</v>
      </c>
      <c r="AO163" s="351">
        <v>0</v>
      </c>
      <c r="AP163" s="484">
        <f t="shared" si="227"/>
        <v>0</v>
      </c>
    </row>
    <row r="164" spans="1:42" s="353" customFormat="1" ht="240.75" customHeight="1">
      <c r="A164" s="502" t="s">
        <v>173</v>
      </c>
      <c r="B164" s="619" t="s">
        <v>1448</v>
      </c>
      <c r="C164" s="611"/>
      <c r="D164" s="492" t="s">
        <v>93</v>
      </c>
      <c r="E164" s="491"/>
      <c r="F164" s="620" t="s">
        <v>198</v>
      </c>
      <c r="G164" s="620"/>
      <c r="H164" s="621" t="s">
        <v>1433</v>
      </c>
      <c r="I164" s="622"/>
      <c r="J164" s="623"/>
      <c r="K164" s="501" t="s">
        <v>1390</v>
      </c>
      <c r="L164" s="424"/>
      <c r="M164" s="519" t="s">
        <v>1404</v>
      </c>
      <c r="N164" s="425">
        <v>0</v>
      </c>
      <c r="O164" s="425">
        <v>0</v>
      </c>
      <c r="P164" s="616" t="s">
        <v>1307</v>
      </c>
      <c r="Q164" s="607"/>
      <c r="R164" s="608"/>
      <c r="S164" s="344" t="s">
        <v>153</v>
      </c>
      <c r="T164" s="349" t="s">
        <v>58</v>
      </c>
      <c r="U164" s="337">
        <v>1</v>
      </c>
      <c r="V164" s="471">
        <f t="shared" si="141"/>
        <v>1</v>
      </c>
      <c r="W164" s="471">
        <f>AF164</f>
        <v>1</v>
      </c>
      <c r="X164" s="449">
        <f t="shared" si="218"/>
        <v>1</v>
      </c>
      <c r="Y164" s="484">
        <f t="shared" si="219"/>
        <v>1</v>
      </c>
      <c r="Z164" s="357"/>
      <c r="AA164" s="482">
        <f t="shared" si="220"/>
        <v>1</v>
      </c>
      <c r="AB164" s="482">
        <f t="shared" si="221"/>
        <v>1</v>
      </c>
      <c r="AC164" s="485">
        <f t="shared" si="222"/>
        <v>1</v>
      </c>
      <c r="AD164" s="484">
        <f t="shared" si="223"/>
        <v>1</v>
      </c>
      <c r="AE164" s="574">
        <v>1</v>
      </c>
      <c r="AF164" s="574">
        <v>1</v>
      </c>
      <c r="AG164" s="576">
        <f t="shared" ref="AG164" si="231">+AF164/AE164</f>
        <v>1</v>
      </c>
      <c r="AH164" s="577">
        <f t="shared" ref="AH164" si="232">AG164</f>
        <v>1</v>
      </c>
      <c r="AI164" s="352">
        <v>0</v>
      </c>
      <c r="AJ164" s="352">
        <v>0</v>
      </c>
      <c r="AK164" s="351">
        <v>0</v>
      </c>
      <c r="AL164" s="484">
        <f t="shared" si="226"/>
        <v>0</v>
      </c>
      <c r="AM164" s="352">
        <v>0</v>
      </c>
      <c r="AN164" s="352">
        <v>0</v>
      </c>
      <c r="AO164" s="351">
        <v>0</v>
      </c>
      <c r="AP164" s="484">
        <f t="shared" si="227"/>
        <v>0</v>
      </c>
    </row>
    <row r="165" spans="1:42" s="353" customFormat="1" ht="219.75" customHeight="1">
      <c r="A165" s="502" t="s">
        <v>173</v>
      </c>
      <c r="B165" s="619" t="s">
        <v>1448</v>
      </c>
      <c r="C165" s="611"/>
      <c r="D165" s="492" t="s">
        <v>93</v>
      </c>
      <c r="E165" s="491"/>
      <c r="F165" s="620" t="s">
        <v>198</v>
      </c>
      <c r="G165" s="620"/>
      <c r="H165" s="621" t="s">
        <v>1434</v>
      </c>
      <c r="I165" s="622"/>
      <c r="J165" s="623"/>
      <c r="K165" s="501" t="s">
        <v>1382</v>
      </c>
      <c r="L165" s="424"/>
      <c r="M165" s="519" t="s">
        <v>1404</v>
      </c>
      <c r="N165" s="425">
        <v>4500000</v>
      </c>
      <c r="O165" s="425">
        <v>0</v>
      </c>
      <c r="P165" s="616" t="s">
        <v>1307</v>
      </c>
      <c r="Q165" s="607"/>
      <c r="R165" s="608"/>
      <c r="S165" s="344" t="s">
        <v>153</v>
      </c>
      <c r="T165" s="349" t="s">
        <v>58</v>
      </c>
      <c r="U165" s="337">
        <v>1</v>
      </c>
      <c r="V165" s="471">
        <f t="shared" si="141"/>
        <v>1</v>
      </c>
      <c r="W165" s="471">
        <f>AF165</f>
        <v>1</v>
      </c>
      <c r="X165" s="449">
        <f t="shared" si="218"/>
        <v>1</v>
      </c>
      <c r="Y165" s="484">
        <f t="shared" si="219"/>
        <v>1</v>
      </c>
      <c r="Z165" s="357"/>
      <c r="AA165" s="482">
        <f t="shared" si="220"/>
        <v>1</v>
      </c>
      <c r="AB165" s="482">
        <f t="shared" si="221"/>
        <v>1</v>
      </c>
      <c r="AC165" s="485">
        <f t="shared" si="222"/>
        <v>1</v>
      </c>
      <c r="AD165" s="484">
        <f t="shared" si="223"/>
        <v>1</v>
      </c>
      <c r="AE165" s="574">
        <v>1</v>
      </c>
      <c r="AF165" s="574">
        <v>1</v>
      </c>
      <c r="AG165" s="576">
        <f t="shared" ref="AG165" si="233">+AF165/AE165</f>
        <v>1</v>
      </c>
      <c r="AH165" s="484">
        <f t="shared" si="225"/>
        <v>1</v>
      </c>
      <c r="AI165" s="352">
        <v>0</v>
      </c>
      <c r="AJ165" s="352">
        <v>0</v>
      </c>
      <c r="AK165" s="351">
        <v>0</v>
      </c>
      <c r="AL165" s="484">
        <f t="shared" si="226"/>
        <v>0</v>
      </c>
      <c r="AM165" s="352">
        <v>0</v>
      </c>
      <c r="AN165" s="352">
        <v>0</v>
      </c>
      <c r="AO165" s="351">
        <v>0</v>
      </c>
      <c r="AP165" s="484">
        <f t="shared" si="227"/>
        <v>0</v>
      </c>
    </row>
    <row r="166" spans="1:42" s="353" customFormat="1" ht="219.75" customHeight="1">
      <c r="A166" s="502" t="s">
        <v>173</v>
      </c>
      <c r="B166" s="619" t="s">
        <v>1448</v>
      </c>
      <c r="C166" s="611"/>
      <c r="D166" s="492" t="s">
        <v>93</v>
      </c>
      <c r="E166" s="491"/>
      <c r="F166" s="620" t="s">
        <v>198</v>
      </c>
      <c r="G166" s="620"/>
      <c r="H166" s="624" t="s">
        <v>1435</v>
      </c>
      <c r="I166" s="625"/>
      <c r="J166" s="626"/>
      <c r="K166" s="501" t="s">
        <v>1415</v>
      </c>
      <c r="L166" s="424"/>
      <c r="M166" s="519" t="s">
        <v>1404</v>
      </c>
      <c r="N166" s="425">
        <v>2000000</v>
      </c>
      <c r="O166" s="425">
        <v>0</v>
      </c>
      <c r="P166" s="616" t="s">
        <v>1307</v>
      </c>
      <c r="Q166" s="607"/>
      <c r="R166" s="608"/>
      <c r="S166" s="344" t="s">
        <v>153</v>
      </c>
      <c r="T166" s="349" t="s">
        <v>58</v>
      </c>
      <c r="U166" s="337">
        <v>1</v>
      </c>
      <c r="V166" s="471">
        <f t="shared" si="141"/>
        <v>1</v>
      </c>
      <c r="W166" s="471">
        <f>AF166</f>
        <v>1</v>
      </c>
      <c r="X166" s="449">
        <f t="shared" si="218"/>
        <v>1</v>
      </c>
      <c r="Y166" s="484">
        <f t="shared" si="219"/>
        <v>1</v>
      </c>
      <c r="Z166" s="357"/>
      <c r="AA166" s="482">
        <f t="shared" si="220"/>
        <v>1</v>
      </c>
      <c r="AB166" s="482">
        <f t="shared" si="221"/>
        <v>1</v>
      </c>
      <c r="AC166" s="485">
        <f t="shared" si="222"/>
        <v>1</v>
      </c>
      <c r="AD166" s="484">
        <f t="shared" si="223"/>
        <v>1</v>
      </c>
      <c r="AE166" s="574">
        <v>1</v>
      </c>
      <c r="AF166" s="574">
        <v>1</v>
      </c>
      <c r="AG166" s="576">
        <f t="shared" ref="AG166" si="234">+AF166/AE166</f>
        <v>1</v>
      </c>
      <c r="AH166" s="577">
        <f t="shared" ref="AH166" si="235">AG166</f>
        <v>1</v>
      </c>
      <c r="AI166" s="352">
        <v>0</v>
      </c>
      <c r="AJ166" s="352">
        <v>0</v>
      </c>
      <c r="AK166" s="351">
        <v>0</v>
      </c>
      <c r="AL166" s="484">
        <f t="shared" si="226"/>
        <v>0</v>
      </c>
      <c r="AM166" s="352">
        <v>0</v>
      </c>
      <c r="AN166" s="352">
        <v>0</v>
      </c>
      <c r="AO166" s="351">
        <v>0</v>
      </c>
      <c r="AP166" s="484">
        <f t="shared" si="227"/>
        <v>0</v>
      </c>
    </row>
    <row r="167" spans="1:42" s="353" customFormat="1" ht="219.75" customHeight="1">
      <c r="A167" s="502" t="s">
        <v>173</v>
      </c>
      <c r="B167" s="619" t="s">
        <v>1448</v>
      </c>
      <c r="C167" s="611"/>
      <c r="D167" s="492" t="s">
        <v>93</v>
      </c>
      <c r="E167" s="491"/>
      <c r="F167" s="620" t="s">
        <v>198</v>
      </c>
      <c r="G167" s="620"/>
      <c r="H167" s="624" t="s">
        <v>1436</v>
      </c>
      <c r="I167" s="625"/>
      <c r="J167" s="626"/>
      <c r="K167" s="501" t="s">
        <v>1416</v>
      </c>
      <c r="L167" s="424"/>
      <c r="M167" s="519" t="s">
        <v>1404</v>
      </c>
      <c r="N167" s="425">
        <v>0</v>
      </c>
      <c r="O167" s="425">
        <v>0</v>
      </c>
      <c r="P167" s="616" t="s">
        <v>1307</v>
      </c>
      <c r="Q167" s="607"/>
      <c r="R167" s="608"/>
      <c r="S167" s="344" t="s">
        <v>153</v>
      </c>
      <c r="T167" s="349" t="s">
        <v>58</v>
      </c>
      <c r="U167" s="337">
        <v>1</v>
      </c>
      <c r="V167" s="471">
        <f t="shared" si="141"/>
        <v>1</v>
      </c>
      <c r="W167" s="471">
        <f>AF167</f>
        <v>1</v>
      </c>
      <c r="X167" s="449">
        <f t="shared" si="218"/>
        <v>1</v>
      </c>
      <c r="Y167" s="484">
        <f t="shared" si="219"/>
        <v>1</v>
      </c>
      <c r="Z167" s="357"/>
      <c r="AA167" s="482">
        <v>0</v>
      </c>
      <c r="AB167" s="482">
        <f t="shared" si="221"/>
        <v>1</v>
      </c>
      <c r="AC167" s="485">
        <v>0</v>
      </c>
      <c r="AD167" s="484">
        <f t="shared" si="223"/>
        <v>0</v>
      </c>
      <c r="AE167" s="574">
        <v>1</v>
      </c>
      <c r="AF167" s="574">
        <v>1</v>
      </c>
      <c r="AG167" s="576">
        <f t="shared" ref="AG167" si="236">+AF167/AE167</f>
        <v>1</v>
      </c>
      <c r="AH167" s="484">
        <f t="shared" si="225"/>
        <v>1</v>
      </c>
      <c r="AI167" s="574">
        <v>1</v>
      </c>
      <c r="AJ167" s="352">
        <v>0</v>
      </c>
      <c r="AK167" s="351">
        <v>0</v>
      </c>
      <c r="AL167" s="484">
        <f t="shared" si="226"/>
        <v>0</v>
      </c>
      <c r="AM167" s="352">
        <v>0</v>
      </c>
      <c r="AN167" s="352">
        <v>0</v>
      </c>
      <c r="AO167" s="351">
        <v>0</v>
      </c>
      <c r="AP167" s="484">
        <f t="shared" si="227"/>
        <v>0</v>
      </c>
    </row>
    <row r="168" spans="1:42" s="353" customFormat="1" ht="219.75" customHeight="1">
      <c r="A168" s="502" t="s">
        <v>173</v>
      </c>
      <c r="B168" s="619" t="s">
        <v>1448</v>
      </c>
      <c r="C168" s="611"/>
      <c r="D168" s="492" t="s">
        <v>93</v>
      </c>
      <c r="E168" s="491"/>
      <c r="F168" s="620" t="s">
        <v>198</v>
      </c>
      <c r="G168" s="620"/>
      <c r="H168" s="624" t="s">
        <v>1437</v>
      </c>
      <c r="I168" s="625"/>
      <c r="J168" s="626"/>
      <c r="K168" s="501" t="s">
        <v>1417</v>
      </c>
      <c r="L168" s="424"/>
      <c r="M168" s="519" t="s">
        <v>1405</v>
      </c>
      <c r="N168" s="425">
        <v>9700000</v>
      </c>
      <c r="O168" s="425">
        <v>0</v>
      </c>
      <c r="P168" s="616" t="s">
        <v>1307</v>
      </c>
      <c r="Q168" s="607"/>
      <c r="R168" s="608"/>
      <c r="S168" s="344" t="s">
        <v>153</v>
      </c>
      <c r="T168" s="349" t="s">
        <v>58</v>
      </c>
      <c r="U168" s="337">
        <v>1</v>
      </c>
      <c r="V168" s="471">
        <f t="shared" si="141"/>
        <v>1</v>
      </c>
      <c r="W168" s="471">
        <f>AF168</f>
        <v>1</v>
      </c>
      <c r="X168" s="449">
        <f t="shared" si="218"/>
        <v>1</v>
      </c>
      <c r="Y168" s="484">
        <f t="shared" si="219"/>
        <v>1</v>
      </c>
      <c r="Z168" s="357"/>
      <c r="AA168" s="482">
        <v>0</v>
      </c>
      <c r="AB168" s="482">
        <f t="shared" si="221"/>
        <v>1</v>
      </c>
      <c r="AC168" s="485">
        <v>0</v>
      </c>
      <c r="AD168" s="484">
        <f t="shared" si="223"/>
        <v>0</v>
      </c>
      <c r="AE168" s="574">
        <v>1</v>
      </c>
      <c r="AF168" s="574">
        <v>1</v>
      </c>
      <c r="AG168" s="576">
        <f t="shared" ref="AG168" si="237">+AF168/AE168</f>
        <v>1</v>
      </c>
      <c r="AH168" s="484">
        <f t="shared" si="225"/>
        <v>1</v>
      </c>
      <c r="AI168" s="574">
        <v>1</v>
      </c>
      <c r="AJ168" s="352">
        <v>0</v>
      </c>
      <c r="AK168" s="351">
        <v>0</v>
      </c>
      <c r="AL168" s="484">
        <f t="shared" si="226"/>
        <v>0</v>
      </c>
      <c r="AM168" s="352">
        <v>0</v>
      </c>
      <c r="AN168" s="352">
        <v>0</v>
      </c>
      <c r="AO168" s="351">
        <v>0</v>
      </c>
      <c r="AP168" s="484">
        <f t="shared" si="227"/>
        <v>0</v>
      </c>
    </row>
    <row r="169" spans="1:42" s="353" customFormat="1" ht="219.75" customHeight="1">
      <c r="A169" s="502" t="s">
        <v>173</v>
      </c>
      <c r="B169" s="619" t="s">
        <v>1448</v>
      </c>
      <c r="C169" s="611"/>
      <c r="D169" s="492" t="s">
        <v>93</v>
      </c>
      <c r="E169" s="491"/>
      <c r="F169" s="620" t="s">
        <v>198</v>
      </c>
      <c r="G169" s="620"/>
      <c r="H169" s="621" t="s">
        <v>1438</v>
      </c>
      <c r="I169" s="622"/>
      <c r="J169" s="623"/>
      <c r="K169" s="501" t="s">
        <v>1418</v>
      </c>
      <c r="L169" s="424"/>
      <c r="M169" s="519" t="s">
        <v>1406</v>
      </c>
      <c r="N169" s="425">
        <v>23000000</v>
      </c>
      <c r="O169" s="425">
        <v>0</v>
      </c>
      <c r="P169" s="616" t="s">
        <v>1307</v>
      </c>
      <c r="Q169" s="607"/>
      <c r="R169" s="608"/>
      <c r="S169" s="344" t="s">
        <v>153</v>
      </c>
      <c r="T169" s="349" t="s">
        <v>58</v>
      </c>
      <c r="U169" s="337">
        <v>1</v>
      </c>
      <c r="V169" s="471">
        <f t="shared" si="141"/>
        <v>1</v>
      </c>
      <c r="W169" s="471">
        <f>AJ169</f>
        <v>0</v>
      </c>
      <c r="X169" s="449">
        <f t="shared" si="218"/>
        <v>0</v>
      </c>
      <c r="Y169" s="484">
        <f t="shared" si="219"/>
        <v>0</v>
      </c>
      <c r="Z169" s="357"/>
      <c r="AA169" s="482">
        <v>0</v>
      </c>
      <c r="AB169" s="482">
        <f t="shared" si="221"/>
        <v>0</v>
      </c>
      <c r="AC169" s="485">
        <v>0</v>
      </c>
      <c r="AD169" s="484">
        <f t="shared" si="223"/>
        <v>0</v>
      </c>
      <c r="AE169" s="352">
        <v>0</v>
      </c>
      <c r="AF169" s="352">
        <v>0</v>
      </c>
      <c r="AG169" s="351">
        <v>0</v>
      </c>
      <c r="AH169" s="484">
        <f t="shared" si="225"/>
        <v>0</v>
      </c>
      <c r="AI169" s="574">
        <v>1</v>
      </c>
      <c r="AJ169" s="352">
        <v>0</v>
      </c>
      <c r="AK169" s="351">
        <v>0</v>
      </c>
      <c r="AL169" s="484">
        <f t="shared" si="226"/>
        <v>0</v>
      </c>
      <c r="AM169" s="352">
        <v>0</v>
      </c>
      <c r="AN169" s="352">
        <v>0</v>
      </c>
      <c r="AO169" s="351">
        <v>0</v>
      </c>
      <c r="AP169" s="484">
        <f t="shared" si="227"/>
        <v>0</v>
      </c>
    </row>
    <row r="170" spans="1:42" s="353" customFormat="1" ht="219.75" customHeight="1">
      <c r="A170" s="502" t="s">
        <v>173</v>
      </c>
      <c r="B170" s="619" t="s">
        <v>1448</v>
      </c>
      <c r="C170" s="611"/>
      <c r="D170" s="492" t="s">
        <v>93</v>
      </c>
      <c r="E170" s="491"/>
      <c r="F170" s="620" t="s">
        <v>198</v>
      </c>
      <c r="G170" s="620"/>
      <c r="H170" s="624" t="s">
        <v>2023</v>
      </c>
      <c r="I170" s="625"/>
      <c r="J170" s="626"/>
      <c r="K170" s="501" t="s">
        <v>1419</v>
      </c>
      <c r="L170" s="424"/>
      <c r="M170" s="519" t="s">
        <v>1407</v>
      </c>
      <c r="N170" s="425">
        <v>0</v>
      </c>
      <c r="O170" s="425">
        <v>0</v>
      </c>
      <c r="P170" s="616" t="s">
        <v>1307</v>
      </c>
      <c r="Q170" s="607"/>
      <c r="R170" s="608"/>
      <c r="S170" s="344" t="s">
        <v>153</v>
      </c>
      <c r="T170" s="349" t="s">
        <v>58</v>
      </c>
      <c r="U170" s="337">
        <v>1</v>
      </c>
      <c r="V170" s="471">
        <f t="shared" si="141"/>
        <v>1</v>
      </c>
      <c r="W170" s="471">
        <v>0</v>
      </c>
      <c r="X170" s="449">
        <f t="shared" si="218"/>
        <v>0</v>
      </c>
      <c r="Y170" s="484">
        <f t="shared" si="219"/>
        <v>0</v>
      </c>
      <c r="Z170" s="357"/>
      <c r="AA170" s="482">
        <f t="shared" si="220"/>
        <v>1</v>
      </c>
      <c r="AB170" s="482">
        <f t="shared" si="221"/>
        <v>0</v>
      </c>
      <c r="AC170" s="485">
        <f t="shared" si="222"/>
        <v>0</v>
      </c>
      <c r="AD170" s="484">
        <f t="shared" si="223"/>
        <v>0</v>
      </c>
      <c r="AE170" s="352">
        <v>0</v>
      </c>
      <c r="AF170" s="352">
        <v>0</v>
      </c>
      <c r="AG170" s="351">
        <v>0</v>
      </c>
      <c r="AH170" s="484">
        <f t="shared" si="225"/>
        <v>0</v>
      </c>
      <c r="AI170" s="574">
        <v>1</v>
      </c>
      <c r="AJ170" s="352">
        <v>0</v>
      </c>
      <c r="AK170" s="351">
        <v>0</v>
      </c>
      <c r="AL170" s="484">
        <f t="shared" si="226"/>
        <v>0</v>
      </c>
      <c r="AM170" s="352">
        <v>0</v>
      </c>
      <c r="AN170" s="352">
        <v>0</v>
      </c>
      <c r="AO170" s="351">
        <v>0</v>
      </c>
      <c r="AP170" s="484">
        <f t="shared" si="227"/>
        <v>0</v>
      </c>
    </row>
    <row r="171" spans="1:42" s="353" customFormat="1" ht="219.75" customHeight="1">
      <c r="A171" s="502" t="s">
        <v>173</v>
      </c>
      <c r="B171" s="619" t="s">
        <v>1448</v>
      </c>
      <c r="C171" s="611"/>
      <c r="D171" s="492" t="s">
        <v>93</v>
      </c>
      <c r="E171" s="491"/>
      <c r="F171" s="620" t="s">
        <v>198</v>
      </c>
      <c r="G171" s="620"/>
      <c r="H171" s="624" t="s">
        <v>2024</v>
      </c>
      <c r="I171" s="625"/>
      <c r="J171" s="626"/>
      <c r="K171" s="501" t="s">
        <v>1420</v>
      </c>
      <c r="L171" s="424"/>
      <c r="M171" s="519" t="s">
        <v>1408</v>
      </c>
      <c r="N171" s="425">
        <v>0</v>
      </c>
      <c r="O171" s="425">
        <v>0</v>
      </c>
      <c r="P171" s="616" t="s">
        <v>1307</v>
      </c>
      <c r="Q171" s="607"/>
      <c r="R171" s="608"/>
      <c r="S171" s="344" t="s">
        <v>153</v>
      </c>
      <c r="T171" s="349" t="s">
        <v>58</v>
      </c>
      <c r="U171" s="337">
        <v>1</v>
      </c>
      <c r="V171" s="471">
        <f t="shared" si="141"/>
        <v>1</v>
      </c>
      <c r="W171" s="471">
        <v>0</v>
      </c>
      <c r="X171" s="449">
        <f t="shared" si="218"/>
        <v>0</v>
      </c>
      <c r="Y171" s="484">
        <f t="shared" si="219"/>
        <v>0</v>
      </c>
      <c r="Z171" s="357"/>
      <c r="AA171" s="482">
        <f t="shared" si="220"/>
        <v>1</v>
      </c>
      <c r="AB171" s="482">
        <f t="shared" si="221"/>
        <v>0</v>
      </c>
      <c r="AC171" s="485">
        <f t="shared" si="222"/>
        <v>0</v>
      </c>
      <c r="AD171" s="484">
        <f t="shared" si="223"/>
        <v>0</v>
      </c>
      <c r="AE171" s="352">
        <v>0</v>
      </c>
      <c r="AF171" s="352">
        <v>0</v>
      </c>
      <c r="AG171" s="351">
        <v>0</v>
      </c>
      <c r="AH171" s="484">
        <f t="shared" si="225"/>
        <v>0</v>
      </c>
      <c r="AI171" s="574">
        <v>1</v>
      </c>
      <c r="AJ171" s="352">
        <v>0</v>
      </c>
      <c r="AK171" s="351">
        <v>0</v>
      </c>
      <c r="AL171" s="484">
        <f t="shared" si="226"/>
        <v>0</v>
      </c>
      <c r="AM171" s="352">
        <v>0</v>
      </c>
      <c r="AN171" s="352">
        <v>0</v>
      </c>
      <c r="AO171" s="351">
        <v>0</v>
      </c>
      <c r="AP171" s="484">
        <f t="shared" si="227"/>
        <v>0</v>
      </c>
    </row>
    <row r="172" spans="1:42" s="353" customFormat="1" ht="219.75" customHeight="1">
      <c r="A172" s="502" t="s">
        <v>173</v>
      </c>
      <c r="B172" s="619" t="s">
        <v>1448</v>
      </c>
      <c r="C172" s="611"/>
      <c r="D172" s="492" t="s">
        <v>93</v>
      </c>
      <c r="E172" s="491"/>
      <c r="F172" s="620" t="s">
        <v>198</v>
      </c>
      <c r="G172" s="620"/>
      <c r="H172" s="621" t="s">
        <v>2025</v>
      </c>
      <c r="I172" s="622"/>
      <c r="J172" s="623"/>
      <c r="K172" s="501" t="s">
        <v>1421</v>
      </c>
      <c r="L172" s="424"/>
      <c r="M172" s="519"/>
      <c r="N172" s="425">
        <v>0</v>
      </c>
      <c r="O172" s="425">
        <v>0</v>
      </c>
      <c r="P172" s="616" t="s">
        <v>1307</v>
      </c>
      <c r="Q172" s="607"/>
      <c r="R172" s="608"/>
      <c r="S172" s="344" t="s">
        <v>153</v>
      </c>
      <c r="T172" s="349" t="s">
        <v>58</v>
      </c>
      <c r="U172" s="337">
        <v>1</v>
      </c>
      <c r="V172" s="471">
        <f t="shared" si="141"/>
        <v>1</v>
      </c>
      <c r="W172" s="471">
        <v>0</v>
      </c>
      <c r="X172" s="449">
        <f t="shared" si="218"/>
        <v>0</v>
      </c>
      <c r="Y172" s="484">
        <f t="shared" si="219"/>
        <v>0</v>
      </c>
      <c r="Z172" s="357"/>
      <c r="AA172" s="482">
        <v>0</v>
      </c>
      <c r="AB172" s="482">
        <f t="shared" si="221"/>
        <v>0</v>
      </c>
      <c r="AC172" s="485">
        <v>0</v>
      </c>
      <c r="AD172" s="484">
        <f t="shared" si="223"/>
        <v>0</v>
      </c>
      <c r="AE172" s="352">
        <v>0</v>
      </c>
      <c r="AF172" s="352">
        <v>0</v>
      </c>
      <c r="AG172" s="351">
        <v>0</v>
      </c>
      <c r="AH172" s="484">
        <f t="shared" si="225"/>
        <v>0</v>
      </c>
      <c r="AI172" s="574">
        <v>1</v>
      </c>
      <c r="AJ172" s="352">
        <v>0</v>
      </c>
      <c r="AK172" s="351">
        <v>0</v>
      </c>
      <c r="AL172" s="484">
        <f t="shared" si="226"/>
        <v>0</v>
      </c>
      <c r="AM172" s="352">
        <v>0</v>
      </c>
      <c r="AN172" s="352">
        <v>0</v>
      </c>
      <c r="AO172" s="351">
        <v>0</v>
      </c>
      <c r="AP172" s="484">
        <f t="shared" si="227"/>
        <v>0</v>
      </c>
    </row>
    <row r="173" spans="1:42" s="353" customFormat="1" ht="219.75" customHeight="1">
      <c r="A173" s="502" t="s">
        <v>173</v>
      </c>
      <c r="B173" s="619" t="s">
        <v>1448</v>
      </c>
      <c r="C173" s="611"/>
      <c r="D173" s="492" t="s">
        <v>93</v>
      </c>
      <c r="E173" s="491"/>
      <c r="F173" s="620" t="s">
        <v>198</v>
      </c>
      <c r="G173" s="620"/>
      <c r="H173" s="621" t="s">
        <v>1439</v>
      </c>
      <c r="I173" s="622"/>
      <c r="J173" s="623"/>
      <c r="K173" s="501" t="s">
        <v>1422</v>
      </c>
      <c r="L173" s="424"/>
      <c r="M173" s="519" t="s">
        <v>1406</v>
      </c>
      <c r="N173" s="425">
        <v>0</v>
      </c>
      <c r="O173" s="425">
        <v>0</v>
      </c>
      <c r="P173" s="616" t="s">
        <v>1307</v>
      </c>
      <c r="Q173" s="607"/>
      <c r="R173" s="608"/>
      <c r="S173" s="344" t="s">
        <v>153</v>
      </c>
      <c r="T173" s="349" t="s">
        <v>58</v>
      </c>
      <c r="U173" s="337">
        <v>1</v>
      </c>
      <c r="V173" s="471">
        <f t="shared" si="141"/>
        <v>1</v>
      </c>
      <c r="W173" s="471">
        <v>1</v>
      </c>
      <c r="X173" s="449">
        <f t="shared" si="218"/>
        <v>1</v>
      </c>
      <c r="Y173" s="484">
        <f t="shared" si="219"/>
        <v>1</v>
      </c>
      <c r="Z173" s="357"/>
      <c r="AA173" s="482">
        <f t="shared" si="220"/>
        <v>1</v>
      </c>
      <c r="AB173" s="482">
        <f t="shared" si="221"/>
        <v>1</v>
      </c>
      <c r="AC173" s="485">
        <f t="shared" si="222"/>
        <v>1</v>
      </c>
      <c r="AD173" s="484">
        <f t="shared" si="223"/>
        <v>1</v>
      </c>
      <c r="AE173" s="352">
        <v>0</v>
      </c>
      <c r="AF173" s="352">
        <v>0</v>
      </c>
      <c r="AG173" s="351">
        <v>0</v>
      </c>
      <c r="AH173" s="484">
        <f t="shared" si="225"/>
        <v>0</v>
      </c>
      <c r="AI173" s="352">
        <v>0</v>
      </c>
      <c r="AJ173" s="352">
        <v>0</v>
      </c>
      <c r="AK173" s="351">
        <v>0</v>
      </c>
      <c r="AL173" s="484">
        <f t="shared" si="226"/>
        <v>0</v>
      </c>
      <c r="AM173" s="352">
        <v>0</v>
      </c>
      <c r="AN173" s="352">
        <v>0</v>
      </c>
      <c r="AO173" s="351">
        <v>0</v>
      </c>
      <c r="AP173" s="484">
        <f t="shared" si="227"/>
        <v>0</v>
      </c>
    </row>
    <row r="174" spans="1:42" s="353" customFormat="1" ht="219.75" customHeight="1">
      <c r="A174" s="502" t="s">
        <v>173</v>
      </c>
      <c r="B174" s="619" t="s">
        <v>1448</v>
      </c>
      <c r="C174" s="611"/>
      <c r="D174" s="492" t="s">
        <v>93</v>
      </c>
      <c r="E174" s="491"/>
      <c r="F174" s="620" t="s">
        <v>198</v>
      </c>
      <c r="G174" s="620"/>
      <c r="H174" s="621" t="s">
        <v>1440</v>
      </c>
      <c r="I174" s="622"/>
      <c r="J174" s="623"/>
      <c r="K174" s="501" t="s">
        <v>1049</v>
      </c>
      <c r="L174" s="424"/>
      <c r="M174" s="519" t="s">
        <v>1406</v>
      </c>
      <c r="N174" s="425">
        <v>0</v>
      </c>
      <c r="O174" s="425">
        <v>0</v>
      </c>
      <c r="P174" s="616" t="s">
        <v>1307</v>
      </c>
      <c r="Q174" s="607"/>
      <c r="R174" s="608"/>
      <c r="S174" s="344" t="s">
        <v>153</v>
      </c>
      <c r="T174" s="349" t="s">
        <v>58</v>
      </c>
      <c r="U174" s="337">
        <v>1</v>
      </c>
      <c r="V174" s="471">
        <f t="shared" si="141"/>
        <v>1</v>
      </c>
      <c r="W174" s="471">
        <f>AF174</f>
        <v>1</v>
      </c>
      <c r="X174" s="449">
        <f t="shared" si="218"/>
        <v>1</v>
      </c>
      <c r="Y174" s="484">
        <f t="shared" si="219"/>
        <v>1</v>
      </c>
      <c r="Z174" s="357"/>
      <c r="AA174" s="482">
        <f t="shared" si="220"/>
        <v>1</v>
      </c>
      <c r="AB174" s="482">
        <f t="shared" si="221"/>
        <v>1</v>
      </c>
      <c r="AC174" s="485">
        <f t="shared" si="222"/>
        <v>1</v>
      </c>
      <c r="AD174" s="484">
        <f t="shared" si="223"/>
        <v>1</v>
      </c>
      <c r="AE174" s="574">
        <v>1</v>
      </c>
      <c r="AF174" s="574">
        <f t="shared" ref="AF174" si="238">AA174</f>
        <v>1</v>
      </c>
      <c r="AG174" s="576">
        <f t="shared" ref="AG174" si="239">+AF174/AE174</f>
        <v>1</v>
      </c>
      <c r="AH174" s="484">
        <f t="shared" si="225"/>
        <v>1</v>
      </c>
      <c r="AI174" s="352">
        <v>0</v>
      </c>
      <c r="AJ174" s="352">
        <v>0</v>
      </c>
      <c r="AK174" s="351">
        <v>0</v>
      </c>
      <c r="AL174" s="484">
        <f t="shared" si="226"/>
        <v>0</v>
      </c>
      <c r="AM174" s="352">
        <v>0</v>
      </c>
      <c r="AN174" s="352">
        <v>0</v>
      </c>
      <c r="AO174" s="351">
        <v>0</v>
      </c>
      <c r="AP174" s="484">
        <f t="shared" si="227"/>
        <v>0</v>
      </c>
    </row>
    <row r="175" spans="1:42" s="353" customFormat="1" ht="219.75" customHeight="1">
      <c r="A175" s="502" t="s">
        <v>173</v>
      </c>
      <c r="B175" s="619" t="s">
        <v>1448</v>
      </c>
      <c r="C175" s="611"/>
      <c r="D175" s="492" t="s">
        <v>93</v>
      </c>
      <c r="E175" s="491"/>
      <c r="F175" s="620" t="s">
        <v>198</v>
      </c>
      <c r="G175" s="620"/>
      <c r="H175" s="624" t="s">
        <v>1441</v>
      </c>
      <c r="I175" s="625"/>
      <c r="J175" s="626"/>
      <c r="K175" s="501" t="s">
        <v>1423</v>
      </c>
      <c r="L175" s="424"/>
      <c r="M175" s="519" t="s">
        <v>1409</v>
      </c>
      <c r="N175" s="425">
        <v>6000000</v>
      </c>
      <c r="O175" s="425">
        <v>0</v>
      </c>
      <c r="P175" s="616" t="s">
        <v>1307</v>
      </c>
      <c r="Q175" s="607"/>
      <c r="R175" s="608"/>
      <c r="S175" s="344" t="s">
        <v>153</v>
      </c>
      <c r="T175" s="349" t="s">
        <v>58</v>
      </c>
      <c r="U175" s="337">
        <v>1</v>
      </c>
      <c r="V175" s="471">
        <f t="shared" si="141"/>
        <v>1</v>
      </c>
      <c r="W175" s="471">
        <v>1</v>
      </c>
      <c r="X175" s="449">
        <f t="shared" si="218"/>
        <v>1</v>
      </c>
      <c r="Y175" s="484">
        <f t="shared" si="219"/>
        <v>1</v>
      </c>
      <c r="Z175" s="357"/>
      <c r="AA175" s="482">
        <f t="shared" si="220"/>
        <v>1</v>
      </c>
      <c r="AB175" s="482">
        <f t="shared" si="221"/>
        <v>1</v>
      </c>
      <c r="AC175" s="485">
        <f t="shared" si="222"/>
        <v>1</v>
      </c>
      <c r="AD175" s="484">
        <f t="shared" si="223"/>
        <v>1</v>
      </c>
      <c r="AE175" s="574">
        <v>1</v>
      </c>
      <c r="AF175" s="574">
        <f t="shared" ref="AF175" si="240">AA175</f>
        <v>1</v>
      </c>
      <c r="AG175" s="576">
        <f t="shared" ref="AG175" si="241">+AF175/AE175</f>
        <v>1</v>
      </c>
      <c r="AH175" s="484">
        <f t="shared" si="225"/>
        <v>1</v>
      </c>
      <c r="AI175" s="352">
        <v>0</v>
      </c>
      <c r="AJ175" s="352">
        <v>0</v>
      </c>
      <c r="AK175" s="351">
        <v>0</v>
      </c>
      <c r="AL175" s="484">
        <f t="shared" si="226"/>
        <v>0</v>
      </c>
      <c r="AM175" s="352">
        <v>0</v>
      </c>
      <c r="AN175" s="352">
        <v>0</v>
      </c>
      <c r="AO175" s="351">
        <v>0</v>
      </c>
      <c r="AP175" s="484">
        <f t="shared" si="227"/>
        <v>0</v>
      </c>
    </row>
    <row r="176" spans="1:42" s="353" customFormat="1" ht="219.75" customHeight="1">
      <c r="A176" s="502" t="s">
        <v>173</v>
      </c>
      <c r="B176" s="619" t="s">
        <v>1448</v>
      </c>
      <c r="C176" s="611"/>
      <c r="D176" s="492" t="s">
        <v>93</v>
      </c>
      <c r="E176" s="491"/>
      <c r="F176" s="620" t="s">
        <v>198</v>
      </c>
      <c r="G176" s="620"/>
      <c r="H176" s="621" t="s">
        <v>1442</v>
      </c>
      <c r="I176" s="622"/>
      <c r="J176" s="623"/>
      <c r="K176" s="501" t="s">
        <v>1424</v>
      </c>
      <c r="L176" s="424"/>
      <c r="M176" s="519"/>
      <c r="N176" s="425">
        <v>5000000</v>
      </c>
      <c r="O176" s="425">
        <v>0</v>
      </c>
      <c r="P176" s="616" t="s">
        <v>1307</v>
      </c>
      <c r="Q176" s="607"/>
      <c r="R176" s="608"/>
      <c r="S176" s="344" t="s">
        <v>153</v>
      </c>
      <c r="T176" s="349" t="s">
        <v>58</v>
      </c>
      <c r="U176" s="337">
        <v>1</v>
      </c>
      <c r="V176" s="471">
        <f t="shared" si="141"/>
        <v>1</v>
      </c>
      <c r="W176" s="471">
        <v>0</v>
      </c>
      <c r="X176" s="449">
        <f t="shared" si="218"/>
        <v>0</v>
      </c>
      <c r="Y176" s="484">
        <f t="shared" si="219"/>
        <v>0</v>
      </c>
      <c r="Z176" s="357"/>
      <c r="AA176" s="482">
        <v>0</v>
      </c>
      <c r="AB176" s="482">
        <f t="shared" si="221"/>
        <v>0</v>
      </c>
      <c r="AC176" s="485">
        <v>0</v>
      </c>
      <c r="AD176" s="484">
        <f t="shared" si="223"/>
        <v>0</v>
      </c>
      <c r="AE176" s="352">
        <v>0</v>
      </c>
      <c r="AF176" s="352">
        <v>0</v>
      </c>
      <c r="AG176" s="351">
        <v>0</v>
      </c>
      <c r="AH176" s="484">
        <f t="shared" si="225"/>
        <v>0</v>
      </c>
      <c r="AI176" s="574">
        <v>1</v>
      </c>
      <c r="AJ176" s="352">
        <v>0</v>
      </c>
      <c r="AK176" s="351">
        <v>0</v>
      </c>
      <c r="AL176" s="484">
        <f t="shared" si="226"/>
        <v>0</v>
      </c>
      <c r="AM176" s="352">
        <v>0</v>
      </c>
      <c r="AN176" s="352">
        <v>0</v>
      </c>
      <c r="AO176" s="351">
        <v>0</v>
      </c>
      <c r="AP176" s="484">
        <f t="shared" si="227"/>
        <v>0</v>
      </c>
    </row>
    <row r="177" spans="1:15880" s="353" customFormat="1" ht="219.75" customHeight="1">
      <c r="A177" s="502" t="s">
        <v>173</v>
      </c>
      <c r="B177" s="619" t="s">
        <v>1448</v>
      </c>
      <c r="C177" s="611"/>
      <c r="D177" s="492" t="s">
        <v>93</v>
      </c>
      <c r="E177" s="491"/>
      <c r="F177" s="620" t="s">
        <v>198</v>
      </c>
      <c r="G177" s="620"/>
      <c r="H177" s="621" t="s">
        <v>1443</v>
      </c>
      <c r="I177" s="622"/>
      <c r="J177" s="623"/>
      <c r="K177" s="501" t="s">
        <v>1425</v>
      </c>
      <c r="L177" s="424"/>
      <c r="M177" s="519" t="s">
        <v>933</v>
      </c>
      <c r="N177" s="425">
        <v>0</v>
      </c>
      <c r="O177" s="425">
        <v>0</v>
      </c>
      <c r="P177" s="616" t="s">
        <v>1307</v>
      </c>
      <c r="Q177" s="607"/>
      <c r="R177" s="608"/>
      <c r="S177" s="344" t="s">
        <v>153</v>
      </c>
      <c r="T177" s="349" t="s">
        <v>58</v>
      </c>
      <c r="U177" s="337">
        <v>1</v>
      </c>
      <c r="V177" s="471">
        <f t="shared" si="141"/>
        <v>1</v>
      </c>
      <c r="W177" s="471">
        <v>0</v>
      </c>
      <c r="X177" s="449">
        <f t="shared" si="218"/>
        <v>0</v>
      </c>
      <c r="Y177" s="484">
        <f t="shared" si="219"/>
        <v>0</v>
      </c>
      <c r="Z177" s="357"/>
      <c r="AA177" s="482">
        <v>0</v>
      </c>
      <c r="AB177" s="482">
        <f t="shared" si="221"/>
        <v>0</v>
      </c>
      <c r="AC177" s="485">
        <v>0</v>
      </c>
      <c r="AD177" s="484">
        <f t="shared" si="223"/>
        <v>0</v>
      </c>
      <c r="AE177" s="352">
        <v>0</v>
      </c>
      <c r="AF177" s="352">
        <v>0</v>
      </c>
      <c r="AG177" s="351">
        <v>0</v>
      </c>
      <c r="AH177" s="484">
        <f t="shared" si="225"/>
        <v>0</v>
      </c>
      <c r="AI177" s="352">
        <v>0</v>
      </c>
      <c r="AJ177" s="352">
        <v>0</v>
      </c>
      <c r="AK177" s="351">
        <v>0</v>
      </c>
      <c r="AL177" s="484">
        <f t="shared" si="226"/>
        <v>0</v>
      </c>
      <c r="AM177" s="574">
        <v>1</v>
      </c>
      <c r="AN177" s="352">
        <v>0</v>
      </c>
      <c r="AO177" s="351">
        <v>0</v>
      </c>
      <c r="AP177" s="484">
        <f t="shared" si="227"/>
        <v>0</v>
      </c>
    </row>
    <row r="178" spans="1:15880" s="353" customFormat="1" ht="219.75" customHeight="1">
      <c r="A178" s="502" t="s">
        <v>173</v>
      </c>
      <c r="B178" s="619" t="s">
        <v>1448</v>
      </c>
      <c r="C178" s="611"/>
      <c r="D178" s="492" t="s">
        <v>93</v>
      </c>
      <c r="E178" s="491"/>
      <c r="F178" s="620" t="s">
        <v>198</v>
      </c>
      <c r="G178" s="620"/>
      <c r="H178" s="624" t="s">
        <v>1444</v>
      </c>
      <c r="I178" s="625"/>
      <c r="J178" s="626"/>
      <c r="K178" s="501" t="s">
        <v>1372</v>
      </c>
      <c r="L178" s="424"/>
      <c r="M178" s="519" t="s">
        <v>1410</v>
      </c>
      <c r="N178" s="425">
        <v>0</v>
      </c>
      <c r="O178" s="425">
        <v>0</v>
      </c>
      <c r="P178" s="616" t="s">
        <v>1307</v>
      </c>
      <c r="Q178" s="607"/>
      <c r="R178" s="608"/>
      <c r="S178" s="344" t="s">
        <v>153</v>
      </c>
      <c r="T178" s="349" t="s">
        <v>58</v>
      </c>
      <c r="U178" s="337">
        <v>1</v>
      </c>
      <c r="V178" s="471">
        <f t="shared" si="141"/>
        <v>1</v>
      </c>
      <c r="W178" s="471">
        <f>AF178</f>
        <v>1</v>
      </c>
      <c r="X178" s="449">
        <f t="shared" si="218"/>
        <v>1</v>
      </c>
      <c r="Y178" s="484">
        <f t="shared" si="219"/>
        <v>1</v>
      </c>
      <c r="Z178" s="357"/>
      <c r="AA178" s="482">
        <v>0</v>
      </c>
      <c r="AB178" s="482">
        <f t="shared" si="221"/>
        <v>1</v>
      </c>
      <c r="AC178" s="485">
        <v>0</v>
      </c>
      <c r="AD178" s="484">
        <f t="shared" si="223"/>
        <v>0</v>
      </c>
      <c r="AE178" s="574">
        <v>1</v>
      </c>
      <c r="AF178" s="574">
        <v>1</v>
      </c>
      <c r="AG178" s="576">
        <f t="shared" ref="AG178" si="242">+AF178/AE178</f>
        <v>1</v>
      </c>
      <c r="AH178" s="484">
        <f t="shared" si="225"/>
        <v>1</v>
      </c>
      <c r="AI178" s="352">
        <v>0</v>
      </c>
      <c r="AJ178" s="352">
        <v>0</v>
      </c>
      <c r="AK178" s="351">
        <v>0</v>
      </c>
      <c r="AL178" s="484">
        <f t="shared" si="226"/>
        <v>0</v>
      </c>
      <c r="AM178" s="352">
        <v>0</v>
      </c>
      <c r="AN178" s="352">
        <v>0</v>
      </c>
      <c r="AO178" s="351">
        <v>0</v>
      </c>
      <c r="AP178" s="484">
        <f t="shared" si="227"/>
        <v>0</v>
      </c>
    </row>
    <row r="179" spans="1:15880" s="353" customFormat="1" ht="234" customHeight="1">
      <c r="A179" s="358" t="s">
        <v>191</v>
      </c>
      <c r="B179" s="635" t="s">
        <v>84</v>
      </c>
      <c r="C179" s="628"/>
      <c r="D179" s="490" t="s">
        <v>359</v>
      </c>
      <c r="E179" s="491" t="s">
        <v>368</v>
      </c>
      <c r="F179" s="636" t="s">
        <v>360</v>
      </c>
      <c r="G179" s="628"/>
      <c r="H179" s="637" t="s">
        <v>909</v>
      </c>
      <c r="I179" s="645"/>
      <c r="J179" s="646"/>
      <c r="K179" s="368" t="d">
        <v>2019-01-24</v>
      </c>
      <c r="L179" s="364" t="d">
        <v>2019-12-27</v>
      </c>
      <c r="M179" s="518" t="s">
        <v>1085</v>
      </c>
      <c r="N179" s="367">
        <v>109879000</v>
      </c>
      <c r="O179" s="551">
        <v>109879000</v>
      </c>
      <c r="P179" s="606" t="s">
        <v>111</v>
      </c>
      <c r="Q179" s="607"/>
      <c r="R179" s="608"/>
      <c r="S179" s="348" t="s">
        <v>155</v>
      </c>
      <c r="T179" s="349" t="s">
        <v>58</v>
      </c>
      <c r="U179" s="337">
        <v>1</v>
      </c>
      <c r="V179" s="471">
        <v>1</v>
      </c>
      <c r="W179" s="471">
        <f t="shared" ref="W179:W180" si="243">O179/N179</f>
        <v>1</v>
      </c>
      <c r="X179" s="449">
        <f t="shared" si="118"/>
        <v>1</v>
      </c>
      <c r="Y179" s="387">
        <f t="shared" si="119"/>
        <v>1</v>
      </c>
      <c r="Z179" s="362"/>
      <c r="AA179" s="458">
        <f t="shared" si="114"/>
        <v>1</v>
      </c>
      <c r="AB179" s="458">
        <f t="shared" si="115"/>
        <v>1</v>
      </c>
      <c r="AC179" s="467">
        <f t="shared" si="116"/>
        <v>1</v>
      </c>
      <c r="AD179" s="461">
        <f t="shared" si="117"/>
        <v>1</v>
      </c>
      <c r="AE179" s="352">
        <v>0</v>
      </c>
      <c r="AF179" s="352">
        <v>0</v>
      </c>
      <c r="AG179" s="351">
        <v>0</v>
      </c>
      <c r="AH179" s="461">
        <f t="shared" si="120"/>
        <v>0</v>
      </c>
      <c r="AI179" s="352">
        <v>0</v>
      </c>
      <c r="AJ179" s="352">
        <v>0</v>
      </c>
      <c r="AK179" s="351">
        <v>0</v>
      </c>
      <c r="AL179" s="461">
        <f t="shared" si="121"/>
        <v>0</v>
      </c>
      <c r="AM179" s="352">
        <v>0</v>
      </c>
      <c r="AN179" s="352">
        <v>0</v>
      </c>
      <c r="AO179" s="351">
        <v>0</v>
      </c>
      <c r="AP179" s="461">
        <f t="shared" si="122"/>
        <v>0</v>
      </c>
    </row>
    <row r="180" spans="1:15880" s="353" customFormat="1" ht="224.25" customHeight="1">
      <c r="A180" s="358" t="s">
        <v>191</v>
      </c>
      <c r="B180" s="635" t="s">
        <v>84</v>
      </c>
      <c r="C180" s="628"/>
      <c r="D180" s="490" t="s">
        <v>359</v>
      </c>
      <c r="E180" s="491" t="s">
        <v>373</v>
      </c>
      <c r="F180" s="636" t="s">
        <v>360</v>
      </c>
      <c r="G180" s="628"/>
      <c r="H180" s="637" t="s">
        <v>910</v>
      </c>
      <c r="I180" s="645"/>
      <c r="J180" s="646"/>
      <c r="K180" s="368" t="d">
        <v>2019-01-29</v>
      </c>
      <c r="L180" s="364" t="s">
        <v>911</v>
      </c>
      <c r="M180" s="518" t="s">
        <v>1086</v>
      </c>
      <c r="N180" s="367">
        <v>63367500</v>
      </c>
      <c r="O180" s="551">
        <v>63367500</v>
      </c>
      <c r="P180" s="606" t="s">
        <v>111</v>
      </c>
      <c r="Q180" s="607"/>
      <c r="R180" s="608"/>
      <c r="S180" s="348" t="s">
        <v>155</v>
      </c>
      <c r="T180" s="349" t="s">
        <v>58</v>
      </c>
      <c r="U180" s="337">
        <v>1</v>
      </c>
      <c r="V180" s="471">
        <v>1</v>
      </c>
      <c r="W180" s="471">
        <f t="shared" si="243"/>
        <v>1</v>
      </c>
      <c r="X180" s="449">
        <f t="shared" si="118"/>
        <v>1</v>
      </c>
      <c r="Y180" s="387">
        <f t="shared" si="119"/>
        <v>1</v>
      </c>
      <c r="Z180" s="362"/>
      <c r="AA180" s="458">
        <f t="shared" si="114"/>
        <v>1</v>
      </c>
      <c r="AB180" s="458">
        <f t="shared" si="115"/>
        <v>1</v>
      </c>
      <c r="AC180" s="467">
        <f t="shared" si="116"/>
        <v>1</v>
      </c>
      <c r="AD180" s="461">
        <f t="shared" si="117"/>
        <v>1</v>
      </c>
      <c r="AE180" s="352">
        <v>0</v>
      </c>
      <c r="AF180" s="352">
        <v>0</v>
      </c>
      <c r="AG180" s="351">
        <v>0</v>
      </c>
      <c r="AH180" s="461">
        <f t="shared" si="120"/>
        <v>0</v>
      </c>
      <c r="AI180" s="352">
        <v>0</v>
      </c>
      <c r="AJ180" s="352">
        <v>0</v>
      </c>
      <c r="AK180" s="351">
        <v>0</v>
      </c>
      <c r="AL180" s="461">
        <f t="shared" si="121"/>
        <v>0</v>
      </c>
      <c r="AM180" s="352">
        <v>0</v>
      </c>
      <c r="AN180" s="352">
        <v>0</v>
      </c>
      <c r="AO180" s="351">
        <v>0</v>
      </c>
      <c r="AP180" s="461">
        <f t="shared" si="122"/>
        <v>0</v>
      </c>
    </row>
    <row r="181" spans="1:15880" s="353" customFormat="1" ht="194.25" customHeight="1">
      <c r="A181" s="358" t="s">
        <v>191</v>
      </c>
      <c r="B181" s="635" t="s">
        <v>84</v>
      </c>
      <c r="C181" s="628"/>
      <c r="D181" s="490" t="s">
        <v>372</v>
      </c>
      <c r="E181" s="491" t="s">
        <v>374</v>
      </c>
      <c r="F181" s="636" t="s">
        <v>358</v>
      </c>
      <c r="G181" s="628"/>
      <c r="H181" s="637" t="s">
        <v>912</v>
      </c>
      <c r="I181" s="645"/>
      <c r="J181" s="646"/>
      <c r="K181" s="368" t="d">
        <v>2019-01-29</v>
      </c>
      <c r="L181" s="364" t="d">
        <v>2019-12-27</v>
      </c>
      <c r="M181" s="518" t="s">
        <v>1629</v>
      </c>
      <c r="N181" s="367">
        <v>58006000</v>
      </c>
      <c r="O181" s="551">
        <v>58006000</v>
      </c>
      <c r="P181" s="606" t="s">
        <v>111</v>
      </c>
      <c r="Q181" s="607"/>
      <c r="R181" s="608"/>
      <c r="S181" s="348" t="s">
        <v>155</v>
      </c>
      <c r="T181" s="349" t="s">
        <v>58</v>
      </c>
      <c r="U181" s="337">
        <v>1</v>
      </c>
      <c r="V181" s="471">
        <v>1</v>
      </c>
      <c r="W181" s="471">
        <f t="shared" ref="W181:W195" si="244">O181/N181</f>
        <v>1</v>
      </c>
      <c r="X181" s="449">
        <f t="shared" ref="X181" si="245">W181/V181</f>
        <v>1</v>
      </c>
      <c r="Y181" s="387">
        <f t="shared" ref="Y181" si="246">X181</f>
        <v>1</v>
      </c>
      <c r="Z181" s="362"/>
      <c r="AA181" s="458">
        <v>0</v>
      </c>
      <c r="AB181" s="458">
        <v>0</v>
      </c>
      <c r="AC181" s="467">
        <v>0</v>
      </c>
      <c r="AD181" s="461">
        <f t="shared" si="117"/>
        <v>0</v>
      </c>
      <c r="AE181" s="533">
        <f>V181</f>
        <v>1</v>
      </c>
      <c r="AF181" s="533">
        <f>W181</f>
        <v>1</v>
      </c>
      <c r="AG181" s="536">
        <f t="shared" ref="AG181" si="247">+AF181/AE181</f>
        <v>1</v>
      </c>
      <c r="AH181" s="461">
        <f t="shared" si="120"/>
        <v>1</v>
      </c>
      <c r="AI181" s="352">
        <v>0</v>
      </c>
      <c r="AJ181" s="352">
        <v>0</v>
      </c>
      <c r="AK181" s="351">
        <v>0</v>
      </c>
      <c r="AL181" s="461">
        <f t="shared" si="121"/>
        <v>0</v>
      </c>
      <c r="AM181" s="352">
        <v>0</v>
      </c>
      <c r="AN181" s="352">
        <v>0</v>
      </c>
      <c r="AO181" s="351">
        <v>0</v>
      </c>
      <c r="AP181" s="461">
        <f t="shared" si="122"/>
        <v>0</v>
      </c>
    </row>
    <row r="182" spans="1:15880" s="353" customFormat="1" ht="333" customHeight="1">
      <c r="A182" s="358" t="s">
        <v>191</v>
      </c>
      <c r="B182" s="635" t="s">
        <v>84</v>
      </c>
      <c r="C182" s="628"/>
      <c r="D182" s="490" t="s">
        <v>372</v>
      </c>
      <c r="E182" s="491" t="s">
        <v>374</v>
      </c>
      <c r="F182" s="636" t="s">
        <v>358</v>
      </c>
      <c r="G182" s="628"/>
      <c r="H182" s="637" t="s">
        <v>913</v>
      </c>
      <c r="I182" s="645"/>
      <c r="J182" s="646"/>
      <c r="K182" s="359" t="d">
        <v>2019-02-13</v>
      </c>
      <c r="L182" s="359" t="d">
        <v>2019-12-31</v>
      </c>
      <c r="M182" s="518" t="s">
        <v>914</v>
      </c>
      <c r="N182" s="360">
        <v>20051000</v>
      </c>
      <c r="O182" s="551">
        <v>20051000</v>
      </c>
      <c r="P182" s="606" t="s">
        <v>111</v>
      </c>
      <c r="Q182" s="607"/>
      <c r="R182" s="608"/>
      <c r="S182" s="348" t="s">
        <v>155</v>
      </c>
      <c r="T182" s="349" t="s">
        <v>58</v>
      </c>
      <c r="U182" s="337">
        <v>1</v>
      </c>
      <c r="V182" s="471">
        <v>1</v>
      </c>
      <c r="W182" s="471">
        <f t="shared" si="244"/>
        <v>1</v>
      </c>
      <c r="X182" s="449">
        <f t="shared" ref="X182" si="248">W182/V182</f>
        <v>1</v>
      </c>
      <c r="Y182" s="387">
        <f t="shared" ref="Y182" si="249">X182</f>
        <v>1</v>
      </c>
      <c r="Z182" s="362"/>
      <c r="AA182" s="458">
        <f t="shared" si="114"/>
        <v>1</v>
      </c>
      <c r="AB182" s="458">
        <f t="shared" si="115"/>
        <v>1</v>
      </c>
      <c r="AC182" s="467">
        <f t="shared" si="116"/>
        <v>1</v>
      </c>
      <c r="AD182" s="461">
        <f t="shared" si="117"/>
        <v>1</v>
      </c>
      <c r="AE182" s="352">
        <v>0</v>
      </c>
      <c r="AF182" s="352">
        <v>0</v>
      </c>
      <c r="AG182" s="351">
        <v>0</v>
      </c>
      <c r="AH182" s="461">
        <f t="shared" si="120"/>
        <v>0</v>
      </c>
      <c r="AI182" s="352">
        <v>0</v>
      </c>
      <c r="AJ182" s="352">
        <v>0</v>
      </c>
      <c r="AK182" s="351">
        <v>0</v>
      </c>
      <c r="AL182" s="461">
        <f t="shared" si="121"/>
        <v>0</v>
      </c>
      <c r="AM182" s="352">
        <v>0</v>
      </c>
      <c r="AN182" s="352">
        <v>0</v>
      </c>
      <c r="AO182" s="351">
        <v>0</v>
      </c>
      <c r="AP182" s="461">
        <f t="shared" si="122"/>
        <v>0</v>
      </c>
    </row>
    <row r="183" spans="1:15880" s="353" customFormat="1" ht="256.5" customHeight="1">
      <c r="A183" s="358" t="s">
        <v>78</v>
      </c>
      <c r="B183" s="635" t="s">
        <v>84</v>
      </c>
      <c r="C183" s="628"/>
      <c r="D183" s="490" t="s">
        <v>209</v>
      </c>
      <c r="E183" s="491" t="s">
        <v>163</v>
      </c>
      <c r="F183" s="636" t="s">
        <v>198</v>
      </c>
      <c r="G183" s="628"/>
      <c r="H183" s="637" t="s">
        <v>915</v>
      </c>
      <c r="I183" s="645"/>
      <c r="J183" s="646"/>
      <c r="K183" s="364" t="d">
        <v>2019-01-28</v>
      </c>
      <c r="L183" s="364" t="d">
        <v>2019-01-29</v>
      </c>
      <c r="M183" s="517" t="s">
        <v>1071</v>
      </c>
      <c r="N183" s="552">
        <v>51876000</v>
      </c>
      <c r="O183" s="423">
        <v>51876000</v>
      </c>
      <c r="P183" s="606" t="s">
        <v>111</v>
      </c>
      <c r="Q183" s="607"/>
      <c r="R183" s="608"/>
      <c r="S183" s="348" t="s">
        <v>155</v>
      </c>
      <c r="T183" s="349" t="s">
        <v>58</v>
      </c>
      <c r="U183" s="337">
        <v>1</v>
      </c>
      <c r="V183" s="178">
        <v>1</v>
      </c>
      <c r="W183" s="178">
        <f t="shared" si="244"/>
        <v>1</v>
      </c>
      <c r="X183" s="426">
        <f t="shared" ref="X183:X187" si="250">+W183/V183</f>
        <v>1</v>
      </c>
      <c r="Y183" s="387">
        <f t="shared" ref="Y183:Y252" si="251">X183</f>
        <v>1</v>
      </c>
      <c r="Z183" s="362"/>
      <c r="AA183" s="458">
        <f t="shared" si="114"/>
        <v>1</v>
      </c>
      <c r="AB183" s="458">
        <f t="shared" si="115"/>
        <v>1</v>
      </c>
      <c r="AC183" s="467">
        <f t="shared" si="116"/>
        <v>1</v>
      </c>
      <c r="AD183" s="461">
        <f t="shared" si="117"/>
        <v>1</v>
      </c>
      <c r="AE183" s="352">
        <v>0</v>
      </c>
      <c r="AF183" s="352">
        <v>0</v>
      </c>
      <c r="AG183" s="351">
        <v>0</v>
      </c>
      <c r="AH183" s="461">
        <f t="shared" si="120"/>
        <v>0</v>
      </c>
      <c r="AI183" s="352">
        <v>0</v>
      </c>
      <c r="AJ183" s="352">
        <v>0</v>
      </c>
      <c r="AK183" s="351">
        <v>0</v>
      </c>
      <c r="AL183" s="461">
        <f t="shared" si="121"/>
        <v>0</v>
      </c>
      <c r="AM183" s="352">
        <v>0</v>
      </c>
      <c r="AN183" s="352">
        <v>0</v>
      </c>
      <c r="AO183" s="351">
        <v>0</v>
      </c>
      <c r="AP183" s="461">
        <f t="shared" si="122"/>
        <v>0</v>
      </c>
    </row>
    <row r="184" spans="1:15880" s="353" customFormat="1" ht="256.5" customHeight="1">
      <c r="A184" s="354" t="s">
        <v>173</v>
      </c>
      <c r="B184" s="635" t="s">
        <v>84</v>
      </c>
      <c r="C184" s="628"/>
      <c r="D184" s="490" t="s">
        <v>209</v>
      </c>
      <c r="E184" s="491" t="s">
        <v>163</v>
      </c>
      <c r="F184" s="636" t="s">
        <v>198</v>
      </c>
      <c r="G184" s="628"/>
      <c r="H184" s="637" t="s">
        <v>870</v>
      </c>
      <c r="I184" s="627"/>
      <c r="J184" s="628"/>
      <c r="K184" s="364" t="d">
        <v>2019-05-17</v>
      </c>
      <c r="L184" s="364" t="d">
        <v>2019-05-30</v>
      </c>
      <c r="M184" s="517" t="s">
        <v>1635</v>
      </c>
      <c r="N184" s="549">
        <v>56084000</v>
      </c>
      <c r="O184" s="423">
        <v>56084000</v>
      </c>
      <c r="P184" s="606" t="s">
        <v>111</v>
      </c>
      <c r="Q184" s="607"/>
      <c r="R184" s="608"/>
      <c r="S184" s="344" t="s">
        <v>153</v>
      </c>
      <c r="T184" s="349" t="s">
        <v>58</v>
      </c>
      <c r="U184" s="337">
        <v>1</v>
      </c>
      <c r="V184" s="178">
        <v>1</v>
      </c>
      <c r="W184" s="178">
        <v>1</v>
      </c>
      <c r="X184" s="536">
        <v>1</v>
      </c>
      <c r="Y184" s="537">
        <v>1</v>
      </c>
      <c r="Z184" s="17"/>
      <c r="AA184" s="533">
        <v>0</v>
      </c>
      <c r="AB184" s="533">
        <v>0</v>
      </c>
      <c r="AC184" s="536">
        <v>0</v>
      </c>
      <c r="AD184" s="537">
        <v>0</v>
      </c>
      <c r="AE184" s="451">
        <f>V184</f>
        <v>1</v>
      </c>
      <c r="AF184" s="451">
        <f>W184</f>
        <v>1</v>
      </c>
      <c r="AG184" s="536">
        <f>+AF184/AE184</f>
        <v>1</v>
      </c>
      <c r="AH184" s="537">
        <f t="shared" si="120"/>
        <v>1</v>
      </c>
      <c r="AI184" s="352">
        <v>0</v>
      </c>
      <c r="AJ184" s="352">
        <v>0</v>
      </c>
      <c r="AK184" s="351">
        <v>0</v>
      </c>
      <c r="AL184" s="537">
        <v>0</v>
      </c>
      <c r="AM184" s="352">
        <v>0</v>
      </c>
      <c r="AN184" s="352">
        <v>0</v>
      </c>
      <c r="AO184" s="351">
        <v>0</v>
      </c>
      <c r="AP184" s="537">
        <v>0</v>
      </c>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7"/>
      <c r="HA184" s="17"/>
      <c r="HB184" s="17"/>
      <c r="HC184" s="17"/>
      <c r="HD184" s="17"/>
      <c r="HE184" s="17"/>
      <c r="HF184" s="17"/>
      <c r="HG184" s="17"/>
      <c r="HH184" s="17"/>
      <c r="HI184" s="17"/>
      <c r="HJ184" s="17"/>
      <c r="HK184" s="17"/>
      <c r="HL184" s="17"/>
      <c r="HM184" s="17"/>
      <c r="HN184" s="17"/>
      <c r="HO184" s="17"/>
      <c r="HP184" s="17"/>
      <c r="HQ184" s="17"/>
      <c r="HR184" s="17"/>
      <c r="HS184" s="17"/>
      <c r="HT184" s="17"/>
      <c r="HU184" s="17"/>
      <c r="HV184" s="17"/>
      <c r="HW184" s="17"/>
      <c r="HX184" s="17"/>
      <c r="HY184" s="17"/>
      <c r="HZ184" s="17"/>
      <c r="IA184" s="17"/>
      <c r="IB184" s="17"/>
      <c r="IC184" s="17"/>
      <c r="ID184" s="17"/>
      <c r="IE184" s="17"/>
      <c r="IF184" s="17"/>
      <c r="IG184" s="17"/>
      <c r="IH184" s="17"/>
      <c r="II184" s="17"/>
      <c r="IJ184" s="17"/>
      <c r="IK184" s="17"/>
      <c r="IL184" s="17"/>
      <c r="IM184" s="17"/>
      <c r="IN184" s="17"/>
      <c r="IO184" s="17"/>
      <c r="IP184" s="17"/>
      <c r="IQ184" s="17"/>
      <c r="IR184" s="17"/>
      <c r="IS184" s="17"/>
      <c r="IT184" s="17"/>
      <c r="IU184" s="17"/>
      <c r="IV184" s="17"/>
      <c r="IW184" s="17"/>
      <c r="IX184" s="17"/>
      <c r="IY184" s="17"/>
      <c r="IZ184" s="17"/>
      <c r="JA184" s="17"/>
      <c r="JB184" s="17"/>
      <c r="JC184" s="17"/>
      <c r="JD184" s="17"/>
      <c r="JE184" s="17"/>
      <c r="JF184" s="17"/>
      <c r="JG184" s="17"/>
      <c r="JH184" s="17"/>
      <c r="JI184" s="17"/>
      <c r="JJ184" s="17"/>
      <c r="JK184" s="17"/>
      <c r="JL184" s="17"/>
      <c r="JM184" s="17"/>
      <c r="JN184" s="17"/>
      <c r="JO184" s="17"/>
      <c r="JP184" s="17"/>
      <c r="JQ184" s="17"/>
      <c r="JR184" s="17"/>
      <c r="JS184" s="17"/>
      <c r="JT184" s="17"/>
      <c r="JU184" s="17"/>
      <c r="JV184" s="17"/>
      <c r="JW184" s="17"/>
      <c r="JX184" s="17"/>
      <c r="JY184" s="17"/>
      <c r="JZ184" s="17"/>
      <c r="KA184" s="17"/>
      <c r="KB184" s="17"/>
      <c r="KC184" s="17"/>
      <c r="KD184" s="17"/>
      <c r="KE184" s="17"/>
      <c r="KF184" s="17"/>
      <c r="KG184" s="17"/>
      <c r="KH184" s="17"/>
      <c r="KI184" s="17"/>
      <c r="KJ184" s="17"/>
      <c r="KK184" s="17"/>
      <c r="KL184" s="17"/>
      <c r="KM184" s="17"/>
      <c r="KN184" s="17"/>
      <c r="KO184" s="17"/>
      <c r="KP184" s="17"/>
      <c r="KQ184" s="17"/>
      <c r="KR184" s="17"/>
      <c r="KS184" s="17"/>
      <c r="KT184" s="17"/>
      <c r="KU184" s="17"/>
      <c r="KV184" s="17"/>
      <c r="KW184" s="17"/>
      <c r="KX184" s="17"/>
      <c r="KY184" s="17"/>
      <c r="KZ184" s="17"/>
      <c r="LA184" s="17"/>
      <c r="LB184" s="17"/>
      <c r="LC184" s="17"/>
      <c r="LD184" s="17"/>
      <c r="LE184" s="17"/>
      <c r="LF184" s="17"/>
      <c r="LG184" s="17"/>
      <c r="LH184" s="17"/>
      <c r="LI184" s="17"/>
      <c r="LJ184" s="17"/>
      <c r="LK184" s="17"/>
      <c r="LL184" s="17"/>
      <c r="LM184" s="17"/>
      <c r="LN184" s="17"/>
      <c r="LO184" s="17"/>
      <c r="LP184" s="17"/>
      <c r="LQ184" s="17"/>
      <c r="LR184" s="17"/>
      <c r="LS184" s="17"/>
      <c r="LT184" s="17"/>
      <c r="LU184" s="17"/>
      <c r="LV184" s="17"/>
      <c r="LW184" s="17"/>
      <c r="LX184" s="17"/>
      <c r="LY184" s="17"/>
      <c r="LZ184" s="17"/>
      <c r="MA184" s="17"/>
      <c r="MB184" s="17"/>
      <c r="MC184" s="17"/>
      <c r="MD184" s="17"/>
      <c r="ME184" s="17"/>
      <c r="MF184" s="17"/>
      <c r="MG184" s="17"/>
      <c r="MH184" s="17"/>
      <c r="MI184" s="17"/>
      <c r="MJ184" s="17"/>
      <c r="MK184" s="17"/>
      <c r="ML184" s="17"/>
      <c r="MM184" s="17"/>
      <c r="MN184" s="17"/>
      <c r="MO184" s="17"/>
      <c r="MP184" s="17"/>
      <c r="MQ184" s="17"/>
      <c r="MR184" s="17"/>
      <c r="MS184" s="17"/>
      <c r="MT184" s="17"/>
      <c r="MU184" s="17"/>
      <c r="MV184" s="17"/>
      <c r="MW184" s="17"/>
      <c r="MX184" s="17"/>
      <c r="MY184" s="17"/>
      <c r="MZ184" s="17"/>
      <c r="NA184" s="17"/>
      <c r="NB184" s="17"/>
      <c r="NC184" s="17"/>
      <c r="ND184" s="17"/>
      <c r="NE184" s="17"/>
      <c r="NF184" s="17"/>
      <c r="NG184" s="17"/>
      <c r="NH184" s="17"/>
      <c r="NI184" s="17"/>
      <c r="NJ184" s="17"/>
      <c r="NK184" s="17"/>
      <c r="NL184" s="17"/>
      <c r="NM184" s="17"/>
      <c r="NN184" s="17"/>
      <c r="NO184" s="17"/>
      <c r="NP184" s="17"/>
      <c r="NQ184" s="17"/>
      <c r="NR184" s="17"/>
      <c r="NS184" s="17"/>
      <c r="NT184" s="17"/>
      <c r="NU184" s="17"/>
      <c r="NV184" s="17"/>
      <c r="NW184" s="17"/>
      <c r="NX184" s="17"/>
      <c r="NY184" s="17"/>
      <c r="NZ184" s="17"/>
      <c r="OA184" s="17"/>
      <c r="OB184" s="17"/>
      <c r="OC184" s="17"/>
      <c r="OD184" s="17"/>
      <c r="OE184" s="17"/>
      <c r="OF184" s="17"/>
      <c r="OG184" s="17"/>
      <c r="OH184" s="17"/>
      <c r="OI184" s="17"/>
      <c r="OJ184" s="17"/>
      <c r="OK184" s="17"/>
      <c r="OL184" s="17"/>
      <c r="OM184" s="17"/>
      <c r="ON184" s="17"/>
      <c r="OO184" s="17"/>
      <c r="OP184" s="17"/>
      <c r="OQ184" s="17"/>
      <c r="OR184" s="17"/>
      <c r="OS184" s="17"/>
      <c r="OT184" s="17"/>
      <c r="OU184" s="17"/>
      <c r="OV184" s="17"/>
      <c r="OW184" s="17"/>
      <c r="OX184" s="17"/>
      <c r="OY184" s="17"/>
      <c r="OZ184" s="17"/>
      <c r="PA184" s="17"/>
      <c r="PB184" s="17"/>
      <c r="PC184" s="17"/>
      <c r="PD184" s="17"/>
      <c r="PE184" s="17"/>
      <c r="PF184" s="17"/>
      <c r="PG184" s="17"/>
      <c r="PH184" s="17"/>
      <c r="PI184" s="17"/>
      <c r="PJ184" s="17"/>
      <c r="PK184" s="17"/>
      <c r="PL184" s="17"/>
      <c r="PM184" s="17"/>
      <c r="PN184" s="17"/>
      <c r="PO184" s="17"/>
      <c r="PP184" s="17"/>
      <c r="PQ184" s="17"/>
      <c r="PR184" s="17"/>
      <c r="PS184" s="17"/>
      <c r="PT184" s="17"/>
      <c r="PU184" s="17"/>
      <c r="PV184" s="17"/>
      <c r="PW184" s="17"/>
      <c r="PX184" s="17"/>
      <c r="PY184" s="17"/>
      <c r="PZ184" s="17"/>
      <c r="QA184" s="17"/>
      <c r="QB184" s="17"/>
      <c r="QC184" s="17"/>
      <c r="QD184" s="17"/>
      <c r="QE184" s="17"/>
      <c r="QF184" s="17"/>
      <c r="QG184" s="17"/>
      <c r="QH184" s="17"/>
      <c r="QI184" s="17"/>
      <c r="QJ184" s="17"/>
      <c r="QK184" s="17"/>
      <c r="QL184" s="17"/>
      <c r="QM184" s="17"/>
      <c r="QN184" s="17"/>
      <c r="QO184" s="17"/>
      <c r="QP184" s="17"/>
      <c r="QQ184" s="17"/>
      <c r="QR184" s="17"/>
      <c r="QS184" s="17"/>
      <c r="QT184" s="17"/>
      <c r="QU184" s="17"/>
      <c r="QV184" s="17"/>
      <c r="QW184" s="17"/>
      <c r="QX184" s="17"/>
      <c r="QY184" s="17"/>
      <c r="QZ184" s="17"/>
      <c r="RA184" s="17"/>
      <c r="RB184" s="17"/>
      <c r="RC184" s="17"/>
      <c r="RD184" s="17"/>
      <c r="RE184" s="17"/>
      <c r="RF184" s="17"/>
      <c r="RG184" s="17"/>
      <c r="RH184" s="17"/>
      <c r="RI184" s="17"/>
      <c r="RJ184" s="17"/>
      <c r="RK184" s="17"/>
      <c r="RL184" s="17"/>
      <c r="RM184" s="17"/>
      <c r="RN184" s="17"/>
      <c r="RO184" s="17"/>
      <c r="RP184" s="17"/>
      <c r="RQ184" s="17"/>
      <c r="RR184" s="17"/>
      <c r="RS184" s="17"/>
      <c r="RT184" s="17"/>
      <c r="RU184" s="17"/>
      <c r="RV184" s="17"/>
      <c r="RW184" s="17"/>
      <c r="RX184" s="17"/>
      <c r="RY184" s="17"/>
      <c r="RZ184" s="17"/>
      <c r="SA184" s="17"/>
      <c r="SB184" s="17"/>
      <c r="SC184" s="17"/>
      <c r="SD184" s="17"/>
      <c r="SE184" s="17"/>
      <c r="SF184" s="17"/>
      <c r="SG184" s="17"/>
      <c r="SH184" s="17"/>
      <c r="SI184" s="17"/>
      <c r="SJ184" s="17"/>
      <c r="SK184" s="17"/>
      <c r="SL184" s="17"/>
      <c r="SM184" s="17"/>
      <c r="SN184" s="17"/>
      <c r="SO184" s="17"/>
      <c r="SP184" s="17"/>
      <c r="SQ184" s="17"/>
      <c r="SR184" s="17"/>
      <c r="SS184" s="17"/>
      <c r="ST184" s="17"/>
      <c r="SU184" s="17"/>
      <c r="SV184" s="17"/>
      <c r="SW184" s="17"/>
      <c r="SX184" s="17"/>
      <c r="SY184" s="17"/>
      <c r="SZ184" s="17"/>
      <c r="TA184" s="17"/>
      <c r="TB184" s="17"/>
      <c r="TC184" s="17"/>
      <c r="TD184" s="17"/>
      <c r="TE184" s="17"/>
      <c r="TF184" s="17"/>
      <c r="TG184" s="17"/>
      <c r="TH184" s="17"/>
      <c r="TI184" s="17"/>
      <c r="TJ184" s="17"/>
      <c r="TK184" s="17"/>
      <c r="TL184" s="17"/>
      <c r="TM184" s="17"/>
      <c r="TN184" s="17"/>
      <c r="TO184" s="17"/>
      <c r="TP184" s="17"/>
      <c r="TQ184" s="17"/>
      <c r="TR184" s="17"/>
      <c r="TS184" s="17"/>
      <c r="TT184" s="17"/>
      <c r="TU184" s="17"/>
      <c r="TV184" s="17"/>
      <c r="TW184" s="17"/>
      <c r="TX184" s="17"/>
      <c r="TY184" s="17"/>
      <c r="TZ184" s="17"/>
      <c r="UA184" s="17"/>
      <c r="UB184" s="17"/>
      <c r="UC184" s="17"/>
      <c r="UD184" s="17"/>
      <c r="UE184" s="17"/>
      <c r="UF184" s="17"/>
      <c r="UG184" s="17"/>
      <c r="UH184" s="17"/>
      <c r="UI184" s="17"/>
      <c r="UJ184" s="17"/>
      <c r="UK184" s="17"/>
      <c r="UL184" s="17"/>
      <c r="UM184" s="17"/>
      <c r="UN184" s="17"/>
      <c r="UO184" s="17"/>
      <c r="UP184" s="17"/>
      <c r="UQ184" s="17"/>
      <c r="UR184" s="17"/>
      <c r="US184" s="17"/>
      <c r="UT184" s="17"/>
      <c r="UU184" s="17"/>
      <c r="UV184" s="17"/>
      <c r="UW184" s="17"/>
      <c r="UX184" s="17"/>
      <c r="UY184" s="17"/>
      <c r="UZ184" s="17"/>
      <c r="VA184" s="17"/>
      <c r="VB184" s="17"/>
      <c r="VC184" s="17"/>
      <c r="VD184" s="17"/>
      <c r="VE184" s="17"/>
      <c r="VF184" s="17"/>
      <c r="VG184" s="17"/>
      <c r="VH184" s="17"/>
      <c r="VI184" s="17"/>
      <c r="VJ184" s="17"/>
      <c r="VK184" s="17"/>
      <c r="VL184" s="17"/>
      <c r="VM184" s="17"/>
      <c r="VN184" s="17"/>
      <c r="VO184" s="17"/>
      <c r="VP184" s="17"/>
      <c r="VQ184" s="17"/>
      <c r="VR184" s="17"/>
      <c r="VS184" s="17"/>
      <c r="VT184" s="17"/>
      <c r="VU184" s="17"/>
      <c r="VV184" s="17"/>
      <c r="VW184" s="17"/>
      <c r="VX184" s="17"/>
      <c r="VY184" s="17"/>
      <c r="VZ184" s="17"/>
      <c r="WA184" s="17"/>
      <c r="WB184" s="17"/>
      <c r="WC184" s="17"/>
      <c r="WD184" s="17"/>
      <c r="WE184" s="17"/>
      <c r="WF184" s="17"/>
      <c r="WG184" s="17"/>
      <c r="WH184" s="17"/>
      <c r="WI184" s="17"/>
      <c r="WJ184" s="17"/>
      <c r="WK184" s="17"/>
      <c r="WL184" s="17"/>
      <c r="WM184" s="17"/>
      <c r="WN184" s="17"/>
      <c r="WO184" s="17"/>
      <c r="WP184" s="17"/>
      <c r="WQ184" s="17"/>
      <c r="WR184" s="17"/>
      <c r="WS184" s="17"/>
      <c r="WT184" s="17"/>
      <c r="WU184" s="17"/>
      <c r="WV184" s="17"/>
      <c r="WW184" s="17"/>
      <c r="WX184" s="17"/>
      <c r="WY184" s="17"/>
      <c r="WZ184" s="17"/>
      <c r="XA184" s="17"/>
      <c r="XB184" s="17"/>
      <c r="XC184" s="17"/>
      <c r="XD184" s="17"/>
      <c r="XE184" s="17"/>
      <c r="XF184" s="17"/>
      <c r="XG184" s="17"/>
      <c r="XH184" s="17"/>
      <c r="XI184" s="17"/>
      <c r="XJ184" s="17"/>
      <c r="XK184" s="17"/>
      <c r="XL184" s="17"/>
      <c r="XM184" s="17"/>
      <c r="XN184" s="17"/>
      <c r="XO184" s="17"/>
      <c r="XP184" s="17"/>
      <c r="XQ184" s="17"/>
      <c r="XR184" s="17"/>
      <c r="XS184" s="17"/>
      <c r="XT184" s="17"/>
      <c r="XU184" s="17"/>
      <c r="XV184" s="17"/>
      <c r="XW184" s="17"/>
      <c r="XX184" s="17"/>
      <c r="XY184" s="17"/>
      <c r="XZ184" s="17"/>
      <c r="YA184" s="17"/>
      <c r="YB184" s="17"/>
      <c r="YC184" s="17"/>
      <c r="YD184" s="17"/>
      <c r="YE184" s="17"/>
      <c r="YF184" s="17"/>
      <c r="YG184" s="17"/>
      <c r="YH184" s="17"/>
      <c r="YI184" s="17"/>
      <c r="YJ184" s="17"/>
      <c r="YK184" s="17"/>
      <c r="YL184" s="17"/>
      <c r="YM184" s="17"/>
      <c r="YN184" s="17"/>
      <c r="YO184" s="17"/>
      <c r="YP184" s="17"/>
      <c r="YQ184" s="17"/>
      <c r="YR184" s="17"/>
      <c r="YS184" s="17"/>
      <c r="YT184" s="17"/>
      <c r="YU184" s="17"/>
      <c r="YV184" s="17"/>
      <c r="YW184" s="17"/>
      <c r="YX184" s="17"/>
      <c r="YY184" s="17"/>
      <c r="YZ184" s="17"/>
      <c r="ZA184" s="17"/>
      <c r="ZB184" s="17"/>
      <c r="ZC184" s="17"/>
      <c r="ZD184" s="17"/>
      <c r="ZE184" s="17"/>
      <c r="ZF184" s="17"/>
      <c r="ZG184" s="17"/>
      <c r="ZH184" s="17"/>
      <c r="ZI184" s="17"/>
      <c r="ZJ184" s="17"/>
      <c r="ZK184" s="17"/>
      <c r="ZL184" s="17"/>
      <c r="ZM184" s="17"/>
      <c r="ZN184" s="17"/>
      <c r="ZO184" s="17"/>
      <c r="ZP184" s="17"/>
      <c r="ZQ184" s="17"/>
      <c r="ZR184" s="17"/>
      <c r="ZS184" s="17"/>
      <c r="ZT184" s="17"/>
      <c r="ZU184" s="17"/>
      <c r="ZV184" s="17"/>
      <c r="ZW184" s="17"/>
      <c r="ZX184" s="17"/>
      <c r="ZY184" s="17"/>
      <c r="ZZ184" s="17"/>
      <c r="AAA184" s="17"/>
      <c r="AAB184" s="17"/>
      <c r="AAC184" s="17"/>
      <c r="AAD184" s="17"/>
      <c r="AAE184" s="17"/>
      <c r="AAF184" s="17"/>
      <c r="AAG184" s="17"/>
      <c r="AAH184" s="17"/>
      <c r="AAI184" s="17"/>
      <c r="AAJ184" s="17"/>
      <c r="AAK184" s="17"/>
      <c r="AAL184" s="17"/>
      <c r="AAM184" s="17"/>
      <c r="AAN184" s="17"/>
      <c r="AAO184" s="17"/>
      <c r="AAP184" s="17"/>
      <c r="AAQ184" s="17"/>
      <c r="AAR184" s="17"/>
      <c r="AAS184" s="17"/>
      <c r="AAT184" s="17"/>
      <c r="AAU184" s="17"/>
      <c r="AAV184" s="17"/>
      <c r="AAW184" s="17"/>
      <c r="AAX184" s="17"/>
      <c r="AAY184" s="17"/>
      <c r="AAZ184" s="17"/>
      <c r="ABA184" s="17"/>
      <c r="ABB184" s="17"/>
      <c r="ABC184" s="17"/>
      <c r="ABD184" s="17"/>
      <c r="ABE184" s="17"/>
      <c r="ABF184" s="17"/>
      <c r="ABG184" s="17"/>
      <c r="ABH184" s="17"/>
      <c r="ABI184" s="17"/>
      <c r="ABJ184" s="17"/>
      <c r="ABK184" s="17"/>
      <c r="ABL184" s="17"/>
      <c r="ABM184" s="17"/>
      <c r="ABN184" s="17"/>
      <c r="ABO184" s="17"/>
      <c r="ABP184" s="17"/>
      <c r="ABQ184" s="17"/>
      <c r="ABR184" s="17"/>
      <c r="ABS184" s="17"/>
      <c r="ABT184" s="17"/>
      <c r="ABU184" s="17"/>
      <c r="ABV184" s="17"/>
      <c r="ABW184" s="17"/>
      <c r="ABX184" s="17"/>
      <c r="ABY184" s="17"/>
      <c r="ABZ184" s="17"/>
      <c r="ACA184" s="17"/>
      <c r="ACB184" s="17"/>
      <c r="ACC184" s="17"/>
      <c r="ACD184" s="17"/>
      <c r="ACE184" s="17"/>
      <c r="ACF184" s="17"/>
      <c r="ACG184" s="17"/>
      <c r="ACH184" s="17"/>
      <c r="ACI184" s="17"/>
      <c r="ACJ184" s="17"/>
      <c r="ACK184" s="17"/>
      <c r="ACL184" s="17"/>
      <c r="ACM184" s="17"/>
      <c r="ACN184" s="17"/>
      <c r="ACO184" s="17"/>
      <c r="ACP184" s="17"/>
      <c r="ACQ184" s="17"/>
      <c r="ACR184" s="17"/>
      <c r="ACS184" s="17"/>
      <c r="ACT184" s="17"/>
      <c r="ACU184" s="17"/>
      <c r="ACV184" s="17"/>
      <c r="ACW184" s="17"/>
      <c r="ACX184" s="17"/>
      <c r="ACY184" s="17"/>
      <c r="ACZ184" s="17"/>
      <c r="ADA184" s="17"/>
      <c r="ADB184" s="17"/>
      <c r="ADC184" s="17"/>
      <c r="ADD184" s="17"/>
      <c r="ADE184" s="17"/>
      <c r="ADF184" s="17"/>
      <c r="ADG184" s="17"/>
      <c r="ADH184" s="17"/>
      <c r="ADI184" s="17"/>
      <c r="ADJ184" s="17"/>
      <c r="ADK184" s="17"/>
      <c r="ADL184" s="17"/>
      <c r="ADM184" s="17"/>
      <c r="ADN184" s="17"/>
      <c r="ADO184" s="17"/>
      <c r="ADP184" s="17"/>
      <c r="ADQ184" s="17"/>
      <c r="ADR184" s="17"/>
      <c r="ADS184" s="17"/>
      <c r="ADT184" s="17"/>
      <c r="ADU184" s="17"/>
      <c r="ADV184" s="17"/>
      <c r="ADW184" s="17"/>
      <c r="ADX184" s="17"/>
      <c r="ADY184" s="17"/>
      <c r="ADZ184" s="17"/>
      <c r="AEA184" s="17"/>
      <c r="AEB184" s="17"/>
      <c r="AEC184" s="17"/>
      <c r="AED184" s="17"/>
      <c r="AEE184" s="17"/>
      <c r="AEF184" s="17"/>
      <c r="AEG184" s="17"/>
      <c r="AEH184" s="17"/>
      <c r="AEI184" s="17"/>
      <c r="AEJ184" s="17"/>
      <c r="AEK184" s="17"/>
      <c r="AEL184" s="17"/>
      <c r="AEM184" s="17"/>
      <c r="AEN184" s="17"/>
      <c r="AEO184" s="17"/>
      <c r="AEP184" s="17"/>
      <c r="AEQ184" s="17"/>
      <c r="AER184" s="17"/>
      <c r="AES184" s="17"/>
      <c r="AET184" s="17"/>
      <c r="AEU184" s="17"/>
      <c r="AEV184" s="17"/>
      <c r="AEW184" s="17"/>
      <c r="AEX184" s="17"/>
      <c r="AEY184" s="17"/>
      <c r="AEZ184" s="17"/>
      <c r="AFA184" s="17"/>
      <c r="AFB184" s="17"/>
      <c r="AFC184" s="17"/>
      <c r="AFD184" s="17"/>
      <c r="AFE184" s="17"/>
      <c r="AFF184" s="17"/>
      <c r="AFG184" s="17"/>
      <c r="AFH184" s="17"/>
      <c r="AFI184" s="17"/>
      <c r="AFJ184" s="17"/>
      <c r="AFK184" s="17"/>
      <c r="AFL184" s="17"/>
      <c r="AFM184" s="17"/>
      <c r="AFN184" s="17"/>
      <c r="AFO184" s="17"/>
      <c r="AFP184" s="17"/>
      <c r="AFQ184" s="17"/>
      <c r="AFR184" s="17"/>
      <c r="AFS184" s="17"/>
      <c r="AFT184" s="17"/>
      <c r="AFU184" s="17"/>
      <c r="AFV184" s="17"/>
      <c r="AFW184" s="17"/>
      <c r="AFX184" s="17"/>
      <c r="AFY184" s="17"/>
      <c r="AFZ184" s="17"/>
      <c r="AGA184" s="17"/>
      <c r="AGB184" s="17"/>
      <c r="AGC184" s="17"/>
      <c r="AGD184" s="17"/>
      <c r="AGE184" s="17"/>
      <c r="AGF184" s="17"/>
      <c r="AGG184" s="17"/>
      <c r="AGH184" s="17"/>
      <c r="AGI184" s="17"/>
      <c r="AGJ184" s="17"/>
      <c r="AGK184" s="17"/>
      <c r="AGL184" s="17"/>
      <c r="AGM184" s="17"/>
      <c r="AGN184" s="17"/>
      <c r="AGO184" s="17"/>
      <c r="AGP184" s="17"/>
      <c r="AGQ184" s="17"/>
      <c r="AGR184" s="17"/>
      <c r="AGS184" s="17"/>
      <c r="AGT184" s="17"/>
      <c r="AGU184" s="17"/>
      <c r="AGV184" s="17"/>
      <c r="AGW184" s="17"/>
      <c r="AGX184" s="17"/>
      <c r="AGY184" s="17"/>
      <c r="AGZ184" s="17"/>
      <c r="AHA184" s="17"/>
      <c r="AHB184" s="17"/>
      <c r="AHC184" s="17"/>
      <c r="AHD184" s="17"/>
      <c r="AHE184" s="17"/>
      <c r="AHF184" s="17"/>
      <c r="AHG184" s="17"/>
      <c r="AHH184" s="17"/>
      <c r="AHI184" s="17"/>
      <c r="AHJ184" s="17"/>
      <c r="AHK184" s="17"/>
      <c r="AHL184" s="17"/>
      <c r="AHM184" s="17"/>
      <c r="AHN184" s="17"/>
      <c r="AHO184" s="17"/>
      <c r="AHP184" s="17"/>
      <c r="AHQ184" s="17"/>
      <c r="AHR184" s="17"/>
      <c r="AHS184" s="17"/>
      <c r="AHT184" s="17"/>
      <c r="AHU184" s="17"/>
      <c r="AHV184" s="17"/>
      <c r="AHW184" s="17"/>
      <c r="AHX184" s="17"/>
      <c r="AHY184" s="17"/>
      <c r="AHZ184" s="17"/>
      <c r="AIA184" s="17"/>
      <c r="AIB184" s="17"/>
      <c r="AIC184" s="17"/>
      <c r="AID184" s="17"/>
      <c r="AIE184" s="17"/>
      <c r="AIF184" s="17"/>
      <c r="AIG184" s="17"/>
      <c r="AIH184" s="17"/>
      <c r="AII184" s="17"/>
      <c r="AIJ184" s="17"/>
      <c r="AIK184" s="17"/>
      <c r="AIL184" s="17"/>
      <c r="AIM184" s="17"/>
      <c r="AIN184" s="17"/>
      <c r="AIO184" s="17"/>
      <c r="AIP184" s="17"/>
      <c r="AIQ184" s="17"/>
      <c r="AIR184" s="17"/>
      <c r="AIS184" s="17"/>
      <c r="AIT184" s="17"/>
      <c r="AIU184" s="17"/>
      <c r="AIV184" s="17"/>
      <c r="AIW184" s="17"/>
      <c r="AIX184" s="17"/>
      <c r="AIY184" s="17"/>
      <c r="AIZ184" s="17"/>
      <c r="AJA184" s="17"/>
      <c r="AJB184" s="17"/>
      <c r="AJC184" s="17"/>
      <c r="AJD184" s="17"/>
      <c r="AJE184" s="17"/>
      <c r="AJF184" s="17"/>
      <c r="AJG184" s="17"/>
      <c r="AJH184" s="17"/>
      <c r="AJI184" s="17"/>
      <c r="AJJ184" s="17"/>
      <c r="AJK184" s="17"/>
      <c r="AJL184" s="17"/>
      <c r="AJM184" s="17"/>
      <c r="AJN184" s="17"/>
      <c r="AJO184" s="17"/>
      <c r="AJP184" s="17"/>
      <c r="AJQ184" s="17"/>
      <c r="AJR184" s="17"/>
      <c r="AJS184" s="17"/>
      <c r="AJT184" s="17"/>
      <c r="AJU184" s="17"/>
      <c r="AJV184" s="17"/>
      <c r="AJW184" s="17"/>
      <c r="AJX184" s="17"/>
      <c r="AJY184" s="17"/>
      <c r="AJZ184" s="17"/>
      <c r="AKA184" s="17"/>
      <c r="AKB184" s="17"/>
      <c r="AKC184" s="17"/>
      <c r="AKD184" s="17"/>
      <c r="AKE184" s="17"/>
      <c r="AKF184" s="17"/>
      <c r="AKG184" s="17"/>
      <c r="AKH184" s="17"/>
      <c r="AKI184" s="17"/>
      <c r="AKJ184" s="17"/>
      <c r="AKK184" s="17"/>
      <c r="AKL184" s="17"/>
      <c r="AKM184" s="17"/>
      <c r="AKN184" s="17"/>
      <c r="AKO184" s="17"/>
      <c r="AKP184" s="17"/>
      <c r="AKQ184" s="17"/>
      <c r="AKR184" s="17"/>
      <c r="AKS184" s="17"/>
      <c r="AKT184" s="17"/>
      <c r="AKU184" s="17"/>
      <c r="AKV184" s="17"/>
      <c r="AKW184" s="17"/>
      <c r="AKX184" s="17"/>
      <c r="AKY184" s="17"/>
      <c r="AKZ184" s="17"/>
      <c r="ALA184" s="17"/>
      <c r="ALB184" s="17"/>
      <c r="ALC184" s="17"/>
      <c r="ALD184" s="17"/>
      <c r="ALE184" s="17"/>
      <c r="ALF184" s="17"/>
      <c r="ALG184" s="17"/>
      <c r="ALH184" s="17"/>
      <c r="ALI184" s="17"/>
      <c r="ALJ184" s="17"/>
      <c r="ALK184" s="17"/>
      <c r="ALL184" s="17"/>
      <c r="ALM184" s="17"/>
      <c r="ALN184" s="17"/>
      <c r="ALO184" s="17"/>
      <c r="ALP184" s="17"/>
      <c r="ALQ184" s="17"/>
      <c r="ALR184" s="17"/>
      <c r="ALS184" s="17"/>
      <c r="ALT184" s="17"/>
      <c r="ALU184" s="17"/>
      <c r="ALV184" s="17"/>
      <c r="ALW184" s="17"/>
      <c r="ALX184" s="17"/>
      <c r="ALY184" s="17"/>
      <c r="ALZ184" s="17"/>
      <c r="AMA184" s="17"/>
      <c r="AMB184" s="17"/>
      <c r="AMC184" s="17"/>
      <c r="AMD184" s="17"/>
      <c r="AME184" s="17"/>
      <c r="AMF184" s="17"/>
      <c r="AMG184" s="17"/>
      <c r="AMH184" s="17"/>
      <c r="AMI184" s="17"/>
      <c r="AMJ184" s="17"/>
      <c r="AMK184" s="17"/>
      <c r="AML184" s="17"/>
      <c r="AMM184" s="17"/>
      <c r="AMN184" s="17"/>
      <c r="AMO184" s="17"/>
      <c r="AMP184" s="17"/>
      <c r="AMQ184" s="17"/>
      <c r="AMR184" s="17"/>
      <c r="AMS184" s="17"/>
      <c r="AMT184" s="17"/>
      <c r="AMU184" s="17"/>
      <c r="AMV184" s="17"/>
      <c r="AMW184" s="17"/>
      <c r="AMX184" s="17"/>
      <c r="AMY184" s="17"/>
      <c r="AMZ184" s="17"/>
      <c r="ANA184" s="17"/>
      <c r="ANB184" s="17"/>
      <c r="ANC184" s="17"/>
      <c r="AND184" s="17"/>
      <c r="ANE184" s="17"/>
      <c r="ANF184" s="17"/>
      <c r="ANG184" s="17"/>
      <c r="ANH184" s="17"/>
      <c r="ANI184" s="17"/>
      <c r="ANJ184" s="17"/>
      <c r="ANK184" s="17"/>
      <c r="ANL184" s="17"/>
      <c r="ANM184" s="17"/>
      <c r="ANN184" s="17"/>
      <c r="ANO184" s="17"/>
      <c r="ANP184" s="17"/>
      <c r="ANQ184" s="17"/>
      <c r="ANR184" s="17"/>
      <c r="ANS184" s="17"/>
      <c r="ANT184" s="17"/>
      <c r="ANU184" s="17"/>
      <c r="ANV184" s="17"/>
      <c r="ANW184" s="17"/>
      <c r="ANX184" s="17"/>
      <c r="ANY184" s="17"/>
      <c r="ANZ184" s="17"/>
      <c r="AOA184" s="17"/>
      <c r="AOB184" s="17"/>
      <c r="AOC184" s="17"/>
      <c r="AOD184" s="17"/>
      <c r="AOE184" s="17"/>
      <c r="AOF184" s="17"/>
      <c r="AOG184" s="17"/>
      <c r="AOH184" s="17"/>
      <c r="AOI184" s="17"/>
      <c r="AOJ184" s="17"/>
      <c r="AOK184" s="17"/>
      <c r="AOL184" s="17"/>
      <c r="AOM184" s="17"/>
      <c r="AON184" s="17"/>
      <c r="AOO184" s="17"/>
      <c r="AOP184" s="17"/>
      <c r="AOQ184" s="17"/>
      <c r="AOR184" s="17"/>
      <c r="AOS184" s="17"/>
      <c r="AOT184" s="17"/>
      <c r="AOU184" s="17"/>
      <c r="AOV184" s="17"/>
      <c r="AOW184" s="17"/>
      <c r="AOX184" s="17"/>
      <c r="AOY184" s="17"/>
      <c r="AOZ184" s="17"/>
      <c r="APA184" s="17"/>
      <c r="APB184" s="17"/>
      <c r="APC184" s="17"/>
      <c r="APD184" s="17"/>
      <c r="APE184" s="17"/>
      <c r="APF184" s="17"/>
      <c r="APG184" s="17"/>
      <c r="APH184" s="17"/>
      <c r="API184" s="17"/>
      <c r="APJ184" s="17"/>
      <c r="APK184" s="17"/>
      <c r="APL184" s="17"/>
      <c r="APM184" s="17"/>
      <c r="APN184" s="17"/>
      <c r="APO184" s="17"/>
      <c r="APP184" s="17"/>
      <c r="APQ184" s="17"/>
      <c r="APR184" s="17"/>
      <c r="APS184" s="17"/>
      <c r="APT184" s="17"/>
      <c r="APU184" s="17"/>
      <c r="APV184" s="17"/>
      <c r="APW184" s="17"/>
      <c r="APX184" s="17"/>
      <c r="APY184" s="17"/>
      <c r="APZ184" s="17"/>
      <c r="AQA184" s="17"/>
      <c r="AQB184" s="17"/>
      <c r="AQC184" s="17"/>
      <c r="AQD184" s="17"/>
      <c r="AQE184" s="17"/>
      <c r="AQF184" s="17"/>
      <c r="AQG184" s="17"/>
      <c r="AQH184" s="17"/>
      <c r="AQI184" s="17"/>
      <c r="AQJ184" s="17"/>
      <c r="AQK184" s="17"/>
      <c r="AQL184" s="17"/>
      <c r="AQM184" s="17"/>
      <c r="AQN184" s="17"/>
      <c r="AQO184" s="17"/>
      <c r="AQP184" s="17"/>
      <c r="AQQ184" s="17"/>
      <c r="AQR184" s="17"/>
      <c r="AQS184" s="17"/>
      <c r="AQT184" s="17"/>
      <c r="AQU184" s="17"/>
      <c r="AQV184" s="17"/>
      <c r="AQW184" s="17"/>
      <c r="AQX184" s="17"/>
      <c r="AQY184" s="17"/>
      <c r="AQZ184" s="17"/>
      <c r="ARA184" s="17"/>
      <c r="ARB184" s="17"/>
      <c r="ARC184" s="17"/>
      <c r="ARD184" s="17"/>
      <c r="ARE184" s="17"/>
      <c r="ARF184" s="17"/>
      <c r="ARG184" s="17"/>
      <c r="ARH184" s="17"/>
      <c r="ARI184" s="17"/>
      <c r="ARJ184" s="17"/>
      <c r="ARK184" s="17"/>
      <c r="ARL184" s="17"/>
      <c r="ARM184" s="17"/>
      <c r="ARN184" s="17"/>
      <c r="ARO184" s="17"/>
      <c r="ARP184" s="17"/>
      <c r="ARQ184" s="17"/>
      <c r="ARR184" s="17"/>
      <c r="ARS184" s="17"/>
      <c r="ART184" s="17"/>
      <c r="ARU184" s="17"/>
      <c r="ARV184" s="17"/>
      <c r="ARW184" s="17"/>
      <c r="ARX184" s="17"/>
      <c r="ARY184" s="17"/>
      <c r="ARZ184" s="17"/>
      <c r="ASA184" s="17"/>
      <c r="ASB184" s="17"/>
      <c r="ASC184" s="17"/>
      <c r="ASD184" s="17"/>
      <c r="ASE184" s="17"/>
      <c r="ASF184" s="17"/>
      <c r="ASG184" s="17"/>
      <c r="ASH184" s="17"/>
      <c r="ASI184" s="17"/>
      <c r="ASJ184" s="17"/>
      <c r="ASK184" s="17"/>
      <c r="ASL184" s="17"/>
      <c r="ASM184" s="17"/>
      <c r="ASN184" s="17"/>
      <c r="ASO184" s="17"/>
      <c r="ASP184" s="17"/>
      <c r="ASQ184" s="17"/>
      <c r="ASR184" s="17"/>
      <c r="ASS184" s="17"/>
      <c r="AST184" s="17"/>
      <c r="ASU184" s="17"/>
      <c r="ASV184" s="17"/>
      <c r="ASW184" s="17"/>
      <c r="ASX184" s="17"/>
      <c r="ASY184" s="17"/>
      <c r="ASZ184" s="17"/>
      <c r="ATA184" s="17"/>
      <c r="ATB184" s="17"/>
      <c r="ATC184" s="17"/>
      <c r="ATD184" s="17"/>
      <c r="ATE184" s="17"/>
      <c r="ATF184" s="17"/>
      <c r="ATG184" s="17"/>
      <c r="ATH184" s="17"/>
      <c r="ATI184" s="17"/>
      <c r="ATJ184" s="17"/>
      <c r="ATK184" s="17"/>
      <c r="ATL184" s="17"/>
      <c r="ATM184" s="17"/>
      <c r="ATN184" s="17"/>
      <c r="ATO184" s="17"/>
      <c r="ATP184" s="17"/>
      <c r="ATQ184" s="17"/>
      <c r="ATR184" s="17"/>
      <c r="ATS184" s="17"/>
      <c r="ATT184" s="17"/>
      <c r="ATU184" s="17"/>
      <c r="ATV184" s="17"/>
      <c r="ATW184" s="17"/>
      <c r="ATX184" s="17"/>
      <c r="ATY184" s="17"/>
      <c r="ATZ184" s="17"/>
      <c r="AUA184" s="17"/>
      <c r="AUB184" s="17"/>
      <c r="AUC184" s="17"/>
      <c r="AUD184" s="17"/>
      <c r="AUE184" s="17"/>
      <c r="AUF184" s="17"/>
      <c r="AUG184" s="17"/>
      <c r="AUH184" s="17"/>
      <c r="AUI184" s="17"/>
      <c r="AUJ184" s="17"/>
      <c r="AUK184" s="17"/>
      <c r="AUL184" s="17"/>
      <c r="AUM184" s="17"/>
      <c r="AUN184" s="17"/>
      <c r="AUO184" s="17"/>
      <c r="AUP184" s="17"/>
      <c r="AUQ184" s="17"/>
      <c r="AUR184" s="17"/>
      <c r="AUS184" s="17"/>
      <c r="AUT184" s="17"/>
      <c r="AUU184" s="17"/>
      <c r="AUV184" s="17"/>
      <c r="AUW184" s="17"/>
      <c r="AUX184" s="17"/>
      <c r="AUY184" s="17"/>
      <c r="AUZ184" s="17"/>
      <c r="AVA184" s="17"/>
      <c r="AVB184" s="17"/>
      <c r="AVC184" s="17"/>
      <c r="AVD184" s="17"/>
      <c r="AVE184" s="17"/>
      <c r="AVF184" s="17"/>
      <c r="AVG184" s="17"/>
      <c r="AVH184" s="17"/>
      <c r="AVI184" s="17"/>
      <c r="AVJ184" s="17"/>
      <c r="AVK184" s="17"/>
      <c r="AVL184" s="17"/>
      <c r="AVM184" s="17"/>
      <c r="AVN184" s="17"/>
      <c r="AVO184" s="17"/>
      <c r="AVP184" s="17"/>
      <c r="AVQ184" s="17"/>
      <c r="AVR184" s="17"/>
      <c r="AVS184" s="17"/>
      <c r="AVT184" s="17"/>
      <c r="AVU184" s="17"/>
      <c r="AVV184" s="17"/>
      <c r="AVW184" s="17"/>
      <c r="AVX184" s="17"/>
      <c r="AVY184" s="17"/>
      <c r="AVZ184" s="17"/>
      <c r="AWA184" s="17"/>
      <c r="AWB184" s="17"/>
      <c r="AWC184" s="17"/>
      <c r="AWD184" s="17"/>
      <c r="AWE184" s="17"/>
      <c r="AWF184" s="17"/>
      <c r="AWG184" s="17"/>
      <c r="AWH184" s="17"/>
      <c r="AWI184" s="17"/>
      <c r="AWJ184" s="17"/>
      <c r="AWK184" s="17"/>
      <c r="AWL184" s="17"/>
      <c r="AWM184" s="17"/>
      <c r="AWN184" s="17"/>
      <c r="AWO184" s="17"/>
      <c r="AWP184" s="17"/>
      <c r="AWQ184" s="17"/>
      <c r="AWR184" s="17"/>
      <c r="AWS184" s="17"/>
      <c r="AWT184" s="17"/>
      <c r="AWU184" s="17"/>
      <c r="AWV184" s="17"/>
      <c r="AWW184" s="17"/>
      <c r="AWX184" s="17"/>
      <c r="AWY184" s="17"/>
      <c r="AWZ184" s="17"/>
      <c r="AXA184" s="17"/>
      <c r="AXB184" s="17"/>
      <c r="AXC184" s="17"/>
      <c r="AXD184" s="17"/>
      <c r="AXE184" s="17"/>
      <c r="AXF184" s="17"/>
      <c r="AXG184" s="17"/>
      <c r="AXH184" s="17"/>
      <c r="AXI184" s="17"/>
      <c r="AXJ184" s="17"/>
      <c r="AXK184" s="17"/>
      <c r="AXL184" s="17"/>
      <c r="AXM184" s="17"/>
      <c r="AXN184" s="17"/>
      <c r="AXO184" s="17"/>
      <c r="AXP184" s="17"/>
      <c r="AXQ184" s="17"/>
      <c r="AXR184" s="17"/>
      <c r="AXS184" s="17"/>
      <c r="AXT184" s="17"/>
      <c r="AXU184" s="17"/>
      <c r="AXV184" s="17"/>
      <c r="AXW184" s="17"/>
      <c r="AXX184" s="17"/>
      <c r="AXY184" s="17"/>
      <c r="AXZ184" s="17"/>
      <c r="AYA184" s="17"/>
      <c r="AYB184" s="17"/>
      <c r="AYC184" s="17"/>
      <c r="AYD184" s="17"/>
      <c r="AYE184" s="17"/>
      <c r="AYF184" s="17"/>
      <c r="AYG184" s="17"/>
      <c r="AYH184" s="17"/>
      <c r="AYI184" s="17"/>
      <c r="AYJ184" s="17"/>
      <c r="AYK184" s="17"/>
      <c r="AYL184" s="17"/>
      <c r="AYM184" s="17"/>
      <c r="AYN184" s="17"/>
      <c r="AYO184" s="17"/>
      <c r="AYP184" s="17"/>
      <c r="AYQ184" s="17"/>
      <c r="AYR184" s="17"/>
      <c r="AYS184" s="17"/>
      <c r="AYT184" s="17"/>
      <c r="AYU184" s="17"/>
      <c r="AYV184" s="17"/>
      <c r="AYW184" s="17"/>
      <c r="AYX184" s="17"/>
      <c r="AYY184" s="17"/>
      <c r="AYZ184" s="17"/>
      <c r="AZA184" s="17"/>
      <c r="AZB184" s="17"/>
      <c r="AZC184" s="17"/>
      <c r="AZD184" s="17"/>
      <c r="AZE184" s="17"/>
      <c r="AZF184" s="17"/>
      <c r="AZG184" s="17"/>
      <c r="AZH184" s="17"/>
      <c r="AZI184" s="17"/>
      <c r="AZJ184" s="17"/>
      <c r="AZK184" s="17"/>
      <c r="AZL184" s="17"/>
      <c r="AZM184" s="17"/>
      <c r="AZN184" s="17"/>
      <c r="AZO184" s="17"/>
      <c r="AZP184" s="17"/>
      <c r="AZQ184" s="17"/>
      <c r="AZR184" s="17"/>
      <c r="AZS184" s="17"/>
      <c r="AZT184" s="17"/>
      <c r="AZU184" s="17"/>
      <c r="AZV184" s="17"/>
      <c r="AZW184" s="17"/>
      <c r="AZX184" s="17"/>
      <c r="AZY184" s="17"/>
      <c r="AZZ184" s="17"/>
      <c r="BAA184" s="17"/>
      <c r="BAB184" s="17"/>
      <c r="BAC184" s="17"/>
      <c r="BAD184" s="17"/>
      <c r="BAE184" s="17"/>
      <c r="BAF184" s="17"/>
      <c r="BAG184" s="17"/>
      <c r="BAH184" s="17"/>
      <c r="BAI184" s="17"/>
      <c r="BAJ184" s="17"/>
      <c r="BAK184" s="17"/>
      <c r="BAL184" s="17"/>
      <c r="BAM184" s="17"/>
      <c r="BAN184" s="17"/>
      <c r="BAO184" s="17"/>
      <c r="BAP184" s="17"/>
      <c r="BAQ184" s="17"/>
      <c r="BAR184" s="17"/>
      <c r="BAS184" s="17"/>
      <c r="BAT184" s="17"/>
      <c r="BAU184" s="17"/>
      <c r="BAV184" s="17"/>
      <c r="BAW184" s="17"/>
      <c r="BAX184" s="17"/>
      <c r="BAY184" s="17"/>
      <c r="BAZ184" s="17"/>
      <c r="BBA184" s="17"/>
      <c r="BBB184" s="17"/>
      <c r="BBC184" s="17"/>
      <c r="BBD184" s="17"/>
      <c r="BBE184" s="17"/>
      <c r="BBF184" s="17"/>
      <c r="BBG184" s="17"/>
      <c r="BBH184" s="17"/>
      <c r="BBI184" s="17"/>
      <c r="BBJ184" s="17"/>
      <c r="BBK184" s="17"/>
      <c r="BBL184" s="17"/>
      <c r="BBM184" s="17"/>
      <c r="BBN184" s="17"/>
      <c r="BBO184" s="17"/>
      <c r="BBP184" s="17"/>
      <c r="BBQ184" s="17"/>
      <c r="BBR184" s="17"/>
      <c r="BBS184" s="17"/>
      <c r="BBT184" s="17"/>
      <c r="BBU184" s="17"/>
      <c r="BBV184" s="17"/>
      <c r="BBW184" s="17"/>
      <c r="BBX184" s="17"/>
      <c r="BBY184" s="17"/>
      <c r="BBZ184" s="17"/>
      <c r="BCA184" s="17"/>
      <c r="BCB184" s="17"/>
      <c r="BCC184" s="17"/>
      <c r="BCD184" s="17"/>
      <c r="BCE184" s="17"/>
      <c r="BCF184" s="17"/>
      <c r="BCG184" s="17"/>
      <c r="BCH184" s="17"/>
      <c r="BCI184" s="17"/>
      <c r="BCJ184" s="17"/>
      <c r="BCK184" s="17"/>
      <c r="BCL184" s="17"/>
      <c r="BCM184" s="17"/>
      <c r="BCN184" s="17"/>
      <c r="BCO184" s="17"/>
      <c r="BCP184" s="17"/>
      <c r="BCQ184" s="17"/>
      <c r="BCR184" s="17"/>
      <c r="BCS184" s="17"/>
      <c r="BCT184" s="17"/>
      <c r="BCU184" s="17"/>
      <c r="BCV184" s="17"/>
      <c r="BCW184" s="17"/>
      <c r="BCX184" s="17"/>
      <c r="BCY184" s="17"/>
      <c r="BCZ184" s="17"/>
      <c r="BDA184" s="17"/>
      <c r="BDB184" s="17"/>
      <c r="BDC184" s="17"/>
      <c r="BDD184" s="17"/>
      <c r="BDE184" s="17"/>
      <c r="BDF184" s="17"/>
      <c r="BDG184" s="17"/>
      <c r="BDH184" s="17"/>
      <c r="BDI184" s="17"/>
      <c r="BDJ184" s="17"/>
      <c r="BDK184" s="17"/>
      <c r="BDL184" s="17"/>
      <c r="BDM184" s="17"/>
      <c r="BDN184" s="17"/>
      <c r="BDO184" s="17"/>
      <c r="BDP184" s="17"/>
      <c r="BDQ184" s="17"/>
      <c r="BDR184" s="17"/>
      <c r="BDS184" s="17"/>
      <c r="BDT184" s="17"/>
      <c r="BDU184" s="17"/>
      <c r="BDV184" s="17"/>
      <c r="BDW184" s="17"/>
      <c r="BDX184" s="17"/>
      <c r="BDY184" s="17"/>
      <c r="BDZ184" s="17"/>
      <c r="BEA184" s="17"/>
      <c r="BEB184" s="17"/>
      <c r="BEC184" s="17"/>
      <c r="BED184" s="17"/>
      <c r="BEE184" s="17"/>
      <c r="BEF184" s="17"/>
      <c r="BEG184" s="17"/>
      <c r="BEH184" s="17"/>
      <c r="BEI184" s="17"/>
      <c r="BEJ184" s="17"/>
      <c r="BEK184" s="17"/>
      <c r="BEL184" s="17"/>
      <c r="BEM184" s="17"/>
      <c r="BEN184" s="17"/>
      <c r="BEO184" s="17"/>
      <c r="BEP184" s="17"/>
      <c r="BEQ184" s="17"/>
      <c r="BER184" s="17"/>
      <c r="BES184" s="17"/>
      <c r="BET184" s="17"/>
      <c r="BEU184" s="17"/>
      <c r="BEV184" s="17"/>
      <c r="BEW184" s="17"/>
      <c r="BEX184" s="17"/>
      <c r="BEY184" s="17"/>
      <c r="BEZ184" s="17"/>
      <c r="BFA184" s="17"/>
      <c r="BFB184" s="17"/>
      <c r="BFC184" s="17"/>
      <c r="BFD184" s="17"/>
      <c r="BFE184" s="17"/>
      <c r="BFF184" s="17"/>
      <c r="BFG184" s="17"/>
      <c r="BFH184" s="17"/>
      <c r="BFI184" s="17"/>
      <c r="BFJ184" s="17"/>
      <c r="BFK184" s="17"/>
      <c r="BFL184" s="17"/>
      <c r="BFM184" s="17"/>
      <c r="BFN184" s="17"/>
      <c r="BFO184" s="17"/>
      <c r="BFP184" s="17"/>
      <c r="BFQ184" s="17"/>
      <c r="BFR184" s="17"/>
      <c r="BFS184" s="17"/>
      <c r="BFT184" s="17"/>
      <c r="BFU184" s="17"/>
      <c r="BFV184" s="17"/>
      <c r="BFW184" s="17"/>
      <c r="BFX184" s="17"/>
      <c r="BFY184" s="17"/>
      <c r="BFZ184" s="17"/>
      <c r="BGA184" s="17"/>
      <c r="BGB184" s="17"/>
      <c r="BGC184" s="17"/>
      <c r="BGD184" s="17"/>
      <c r="BGE184" s="17"/>
      <c r="BGF184" s="17"/>
      <c r="BGG184" s="17"/>
      <c r="BGH184" s="17"/>
      <c r="BGI184" s="17"/>
      <c r="BGJ184" s="17"/>
      <c r="BGK184" s="17"/>
      <c r="BGL184" s="17"/>
      <c r="BGM184" s="17"/>
      <c r="BGN184" s="17"/>
      <c r="BGO184" s="17"/>
      <c r="BGP184" s="17"/>
      <c r="BGQ184" s="17"/>
      <c r="BGR184" s="17"/>
      <c r="BGS184" s="17"/>
      <c r="BGT184" s="17"/>
      <c r="BGU184" s="17"/>
      <c r="BGV184" s="17"/>
      <c r="BGW184" s="17"/>
      <c r="BGX184" s="17"/>
      <c r="BGY184" s="17"/>
      <c r="BGZ184" s="17"/>
      <c r="BHA184" s="17"/>
      <c r="BHB184" s="17"/>
      <c r="BHC184" s="17"/>
      <c r="BHD184" s="17"/>
      <c r="BHE184" s="17"/>
      <c r="BHF184" s="17"/>
      <c r="BHG184" s="17"/>
      <c r="BHH184" s="17"/>
      <c r="BHI184" s="17"/>
      <c r="BHJ184" s="17"/>
      <c r="BHK184" s="17"/>
      <c r="BHL184" s="17"/>
      <c r="BHM184" s="17"/>
      <c r="BHN184" s="17"/>
      <c r="BHO184" s="17"/>
      <c r="BHP184" s="17"/>
      <c r="BHQ184" s="17"/>
      <c r="BHR184" s="17"/>
      <c r="BHS184" s="17"/>
      <c r="BHT184" s="17"/>
      <c r="BHU184" s="17"/>
      <c r="BHV184" s="17"/>
      <c r="BHW184" s="17"/>
      <c r="BHX184" s="17"/>
      <c r="BHY184" s="17"/>
      <c r="BHZ184" s="17"/>
      <c r="BIA184" s="17"/>
      <c r="BIB184" s="17"/>
      <c r="BIC184" s="17"/>
      <c r="BID184" s="17"/>
      <c r="BIE184" s="17"/>
      <c r="BIF184" s="17"/>
      <c r="BIG184" s="17"/>
      <c r="BIH184" s="17"/>
      <c r="BII184" s="17"/>
      <c r="BIJ184" s="17"/>
      <c r="BIK184" s="17"/>
      <c r="BIL184" s="17"/>
      <c r="BIM184" s="17"/>
      <c r="BIN184" s="17"/>
      <c r="BIO184" s="17"/>
      <c r="BIP184" s="17"/>
      <c r="BIQ184" s="17"/>
      <c r="BIR184" s="17"/>
      <c r="BIS184" s="17"/>
      <c r="BIT184" s="17"/>
      <c r="BIU184" s="17"/>
      <c r="BIV184" s="17"/>
      <c r="BIW184" s="17"/>
      <c r="BIX184" s="17"/>
      <c r="BIY184" s="17"/>
      <c r="BIZ184" s="17"/>
      <c r="BJA184" s="17"/>
      <c r="BJB184" s="17"/>
      <c r="BJC184" s="17"/>
      <c r="BJD184" s="17"/>
      <c r="BJE184" s="17"/>
      <c r="BJF184" s="17"/>
      <c r="BJG184" s="17"/>
      <c r="BJH184" s="17"/>
      <c r="BJI184" s="17"/>
      <c r="BJJ184" s="17"/>
      <c r="BJK184" s="17"/>
      <c r="BJL184" s="17"/>
      <c r="BJM184" s="17"/>
      <c r="BJN184" s="17"/>
      <c r="BJO184" s="17"/>
      <c r="BJP184" s="17"/>
      <c r="BJQ184" s="17"/>
      <c r="BJR184" s="17"/>
      <c r="BJS184" s="17"/>
      <c r="BJT184" s="17"/>
      <c r="BJU184" s="17"/>
      <c r="BJV184" s="17"/>
      <c r="BJW184" s="17"/>
      <c r="BJX184" s="17"/>
      <c r="BJY184" s="17"/>
      <c r="BJZ184" s="17"/>
      <c r="BKA184" s="17"/>
      <c r="BKB184" s="17"/>
      <c r="BKC184" s="17"/>
      <c r="BKD184" s="17"/>
      <c r="BKE184" s="17"/>
      <c r="BKF184" s="17"/>
      <c r="BKG184" s="17"/>
      <c r="BKH184" s="17"/>
      <c r="BKI184" s="17"/>
      <c r="BKJ184" s="17"/>
      <c r="BKK184" s="17"/>
      <c r="BKL184" s="17"/>
      <c r="BKM184" s="17"/>
      <c r="BKN184" s="17"/>
      <c r="BKO184" s="17"/>
      <c r="BKP184" s="17"/>
      <c r="BKQ184" s="17"/>
      <c r="BKR184" s="17"/>
      <c r="BKS184" s="17"/>
      <c r="BKT184" s="17"/>
      <c r="BKU184" s="17"/>
      <c r="BKV184" s="17"/>
      <c r="BKW184" s="17"/>
      <c r="BKX184" s="17"/>
      <c r="BKY184" s="17"/>
      <c r="BKZ184" s="17"/>
      <c r="BLA184" s="17"/>
      <c r="BLB184" s="17"/>
      <c r="BLC184" s="17"/>
      <c r="BLD184" s="17"/>
      <c r="BLE184" s="17"/>
      <c r="BLF184" s="17"/>
      <c r="BLG184" s="17"/>
      <c r="BLH184" s="17"/>
      <c r="BLI184" s="17"/>
      <c r="BLJ184" s="17"/>
      <c r="BLK184" s="17"/>
      <c r="BLL184" s="17"/>
      <c r="BLM184" s="17"/>
      <c r="BLN184" s="17"/>
      <c r="BLO184" s="17"/>
      <c r="BLP184" s="17"/>
      <c r="BLQ184" s="17"/>
      <c r="BLR184" s="17"/>
      <c r="BLS184" s="17"/>
      <c r="BLT184" s="17"/>
      <c r="BLU184" s="17"/>
      <c r="BLV184" s="17"/>
      <c r="BLW184" s="17"/>
      <c r="BLX184" s="17"/>
      <c r="BLY184" s="17"/>
      <c r="BLZ184" s="17"/>
      <c r="BMA184" s="17"/>
      <c r="BMB184" s="17"/>
      <c r="BMC184" s="17"/>
      <c r="BMD184" s="17"/>
      <c r="BME184" s="17"/>
      <c r="BMF184" s="17"/>
      <c r="BMG184" s="17"/>
      <c r="BMH184" s="17"/>
      <c r="BMI184" s="17"/>
      <c r="BMJ184" s="17"/>
      <c r="BMK184" s="17"/>
      <c r="BML184" s="17"/>
      <c r="BMM184" s="17"/>
      <c r="BMN184" s="17"/>
      <c r="BMO184" s="17"/>
      <c r="BMP184" s="17"/>
      <c r="BMQ184" s="17"/>
      <c r="BMR184" s="17"/>
      <c r="BMS184" s="17"/>
      <c r="BMT184" s="17"/>
      <c r="BMU184" s="17"/>
      <c r="BMV184" s="17"/>
      <c r="BMW184" s="17"/>
      <c r="BMX184" s="17"/>
      <c r="BMY184" s="17"/>
      <c r="BMZ184" s="17"/>
      <c r="BNA184" s="17"/>
      <c r="BNB184" s="17"/>
      <c r="BNC184" s="17"/>
      <c r="BND184" s="17"/>
      <c r="BNE184" s="17"/>
      <c r="BNF184" s="17"/>
      <c r="BNG184" s="17"/>
      <c r="BNH184" s="17"/>
      <c r="BNI184" s="17"/>
      <c r="BNJ184" s="17"/>
      <c r="BNK184" s="17"/>
      <c r="BNL184" s="17"/>
      <c r="BNM184" s="17"/>
      <c r="BNN184" s="17"/>
      <c r="BNO184" s="17"/>
      <c r="BNP184" s="17"/>
      <c r="BNQ184" s="17"/>
      <c r="BNR184" s="17"/>
      <c r="BNS184" s="17"/>
      <c r="BNT184" s="17"/>
      <c r="BNU184" s="17"/>
      <c r="BNV184" s="17"/>
      <c r="BNW184" s="17"/>
      <c r="BNX184" s="17"/>
      <c r="BNY184" s="17"/>
      <c r="BNZ184" s="17"/>
      <c r="BOA184" s="17"/>
      <c r="BOB184" s="17"/>
      <c r="BOC184" s="17"/>
      <c r="BOD184" s="17"/>
      <c r="BOE184" s="17"/>
      <c r="BOF184" s="17"/>
      <c r="BOG184" s="17"/>
      <c r="BOH184" s="17"/>
      <c r="BOI184" s="17"/>
      <c r="BOJ184" s="17"/>
      <c r="BOK184" s="17"/>
      <c r="BOL184" s="17"/>
      <c r="BOM184" s="17"/>
      <c r="BON184" s="17"/>
      <c r="BOO184" s="17"/>
      <c r="BOP184" s="17"/>
      <c r="BOQ184" s="17"/>
      <c r="BOR184" s="17"/>
      <c r="BOS184" s="17"/>
      <c r="BOT184" s="17"/>
      <c r="BOU184" s="17"/>
      <c r="BOV184" s="17"/>
      <c r="BOW184" s="17"/>
      <c r="BOX184" s="17"/>
      <c r="BOY184" s="17"/>
      <c r="BOZ184" s="17"/>
      <c r="BPA184" s="17"/>
      <c r="BPB184" s="17"/>
      <c r="BPC184" s="17"/>
      <c r="BPD184" s="17"/>
      <c r="BPE184" s="17"/>
      <c r="BPF184" s="17"/>
      <c r="BPG184" s="17"/>
      <c r="BPH184" s="17"/>
      <c r="BPI184" s="17"/>
      <c r="BPJ184" s="17"/>
      <c r="BPK184" s="17"/>
      <c r="BPL184" s="17"/>
      <c r="BPM184" s="17"/>
      <c r="BPN184" s="17"/>
      <c r="BPO184" s="17"/>
      <c r="BPP184" s="17"/>
      <c r="BPQ184" s="17"/>
      <c r="BPR184" s="17"/>
      <c r="BPS184" s="17"/>
      <c r="BPT184" s="17"/>
      <c r="BPU184" s="17"/>
      <c r="BPV184" s="17"/>
      <c r="BPW184" s="17"/>
      <c r="BPX184" s="17"/>
      <c r="BPY184" s="17"/>
      <c r="BPZ184" s="17"/>
      <c r="BQA184" s="17"/>
      <c r="BQB184" s="17"/>
      <c r="BQC184" s="17"/>
      <c r="BQD184" s="17"/>
      <c r="BQE184" s="17"/>
      <c r="BQF184" s="17"/>
      <c r="BQG184" s="17"/>
      <c r="BQH184" s="17"/>
      <c r="BQI184" s="17"/>
      <c r="BQJ184" s="17"/>
      <c r="BQK184" s="17"/>
      <c r="BQL184" s="17"/>
      <c r="BQM184" s="17"/>
      <c r="BQN184" s="17"/>
      <c r="BQO184" s="17"/>
      <c r="BQP184" s="17"/>
      <c r="BQQ184" s="17"/>
      <c r="BQR184" s="17"/>
      <c r="BQS184" s="17"/>
      <c r="BQT184" s="17"/>
      <c r="BQU184" s="17"/>
      <c r="BQV184" s="17"/>
      <c r="BQW184" s="17"/>
      <c r="BQX184" s="17"/>
      <c r="BQY184" s="17"/>
      <c r="BQZ184" s="17"/>
      <c r="BRA184" s="17"/>
      <c r="BRB184" s="17"/>
      <c r="BRC184" s="17"/>
      <c r="BRD184" s="17"/>
      <c r="BRE184" s="17"/>
      <c r="BRF184" s="17"/>
      <c r="BRG184" s="17"/>
      <c r="BRH184" s="17"/>
      <c r="BRI184" s="17"/>
      <c r="BRJ184" s="17"/>
      <c r="BRK184" s="17"/>
      <c r="BRL184" s="17"/>
      <c r="BRM184" s="17"/>
      <c r="BRN184" s="17"/>
      <c r="BRO184" s="17"/>
      <c r="BRP184" s="17"/>
      <c r="BRQ184" s="17"/>
      <c r="BRR184" s="17"/>
      <c r="BRS184" s="17"/>
      <c r="BRT184" s="17"/>
      <c r="BRU184" s="17"/>
      <c r="BRV184" s="17"/>
      <c r="BRW184" s="17"/>
      <c r="BRX184" s="17"/>
      <c r="BRY184" s="17"/>
      <c r="BRZ184" s="17"/>
      <c r="BSA184" s="17"/>
      <c r="BSB184" s="17"/>
      <c r="BSC184" s="17"/>
      <c r="BSD184" s="17"/>
      <c r="BSE184" s="17"/>
      <c r="BSF184" s="17"/>
      <c r="BSG184" s="17"/>
      <c r="BSH184" s="17"/>
      <c r="BSI184" s="17"/>
      <c r="BSJ184" s="17"/>
      <c r="BSK184" s="17"/>
      <c r="BSL184" s="17"/>
      <c r="BSM184" s="17"/>
      <c r="BSN184" s="17"/>
      <c r="BSO184" s="17"/>
      <c r="BSP184" s="17"/>
      <c r="BSQ184" s="17"/>
      <c r="BSR184" s="17"/>
      <c r="BSS184" s="17"/>
      <c r="BST184" s="17"/>
      <c r="BSU184" s="17"/>
      <c r="BSV184" s="17"/>
      <c r="BSW184" s="17"/>
      <c r="BSX184" s="17"/>
      <c r="BSY184" s="17"/>
      <c r="BSZ184" s="17"/>
      <c r="BTA184" s="17"/>
      <c r="BTB184" s="17"/>
      <c r="BTC184" s="17"/>
      <c r="BTD184" s="17"/>
      <c r="BTE184" s="17"/>
      <c r="BTF184" s="17"/>
      <c r="BTG184" s="17"/>
      <c r="BTH184" s="17"/>
      <c r="BTI184" s="17"/>
      <c r="BTJ184" s="17"/>
      <c r="BTK184" s="17"/>
      <c r="BTL184" s="17"/>
      <c r="BTM184" s="17"/>
      <c r="BTN184" s="17"/>
      <c r="BTO184" s="17"/>
      <c r="BTP184" s="17"/>
      <c r="BTQ184" s="17"/>
      <c r="BTR184" s="17"/>
      <c r="BTS184" s="17"/>
      <c r="BTT184" s="17"/>
      <c r="BTU184" s="17"/>
      <c r="BTV184" s="17"/>
      <c r="BTW184" s="17"/>
      <c r="BTX184" s="17"/>
      <c r="BTY184" s="17"/>
      <c r="BTZ184" s="17"/>
      <c r="BUA184" s="17"/>
      <c r="BUB184" s="17"/>
      <c r="BUC184" s="17"/>
      <c r="BUD184" s="17"/>
      <c r="BUE184" s="17"/>
      <c r="BUF184" s="17"/>
      <c r="BUG184" s="17"/>
      <c r="BUH184" s="17"/>
      <c r="BUI184" s="17"/>
      <c r="BUJ184" s="17"/>
      <c r="BUK184" s="17"/>
      <c r="BUL184" s="17"/>
      <c r="BUM184" s="17"/>
      <c r="BUN184" s="17"/>
      <c r="BUO184" s="17"/>
      <c r="BUP184" s="17"/>
      <c r="BUQ184" s="17"/>
      <c r="BUR184" s="17"/>
      <c r="BUS184" s="17"/>
      <c r="BUT184" s="17"/>
      <c r="BUU184" s="17"/>
      <c r="BUV184" s="17"/>
      <c r="BUW184" s="17"/>
      <c r="BUX184" s="17"/>
      <c r="BUY184" s="17"/>
      <c r="BUZ184" s="17"/>
      <c r="BVA184" s="17"/>
      <c r="BVB184" s="17"/>
      <c r="BVC184" s="17"/>
      <c r="BVD184" s="17"/>
      <c r="BVE184" s="17"/>
      <c r="BVF184" s="17"/>
      <c r="BVG184" s="17"/>
      <c r="BVH184" s="17"/>
      <c r="BVI184" s="17"/>
      <c r="BVJ184" s="17"/>
      <c r="BVK184" s="17"/>
      <c r="BVL184" s="17"/>
      <c r="BVM184" s="17"/>
      <c r="BVN184" s="17"/>
      <c r="BVO184" s="17"/>
      <c r="BVP184" s="17"/>
      <c r="BVQ184" s="17"/>
      <c r="BVR184" s="17"/>
      <c r="BVS184" s="17"/>
      <c r="BVT184" s="17"/>
      <c r="BVU184" s="17"/>
      <c r="BVV184" s="17"/>
      <c r="BVW184" s="17"/>
      <c r="BVX184" s="17"/>
      <c r="BVY184" s="17"/>
      <c r="BVZ184" s="17"/>
      <c r="BWA184" s="17"/>
      <c r="BWB184" s="17"/>
      <c r="BWC184" s="17"/>
      <c r="BWD184" s="17"/>
      <c r="BWE184" s="17"/>
      <c r="BWF184" s="17"/>
      <c r="BWG184" s="17"/>
      <c r="BWH184" s="17"/>
      <c r="BWI184" s="17"/>
      <c r="BWJ184" s="17"/>
      <c r="BWK184" s="17"/>
      <c r="BWL184" s="17"/>
      <c r="BWM184" s="17"/>
      <c r="BWN184" s="17"/>
      <c r="BWO184" s="17"/>
      <c r="BWP184" s="17"/>
      <c r="BWQ184" s="17"/>
      <c r="BWR184" s="17"/>
      <c r="BWS184" s="17"/>
      <c r="BWT184" s="17"/>
      <c r="BWU184" s="17"/>
      <c r="BWV184" s="17"/>
      <c r="BWW184" s="17"/>
      <c r="BWX184" s="17"/>
      <c r="BWY184" s="17"/>
      <c r="BWZ184" s="17"/>
      <c r="BXA184" s="17"/>
      <c r="BXB184" s="17"/>
      <c r="BXC184" s="17"/>
      <c r="BXD184" s="17"/>
      <c r="BXE184" s="17"/>
      <c r="BXF184" s="17"/>
      <c r="BXG184" s="17"/>
      <c r="BXH184" s="17"/>
      <c r="BXI184" s="17"/>
      <c r="BXJ184" s="17"/>
      <c r="BXK184" s="17"/>
      <c r="BXL184" s="17"/>
      <c r="BXM184" s="17"/>
      <c r="BXN184" s="17"/>
      <c r="BXO184" s="17"/>
      <c r="BXP184" s="17"/>
      <c r="BXQ184" s="17"/>
      <c r="BXR184" s="17"/>
      <c r="BXS184" s="17"/>
      <c r="BXT184" s="17"/>
      <c r="BXU184" s="17"/>
      <c r="BXV184" s="17"/>
      <c r="BXW184" s="17"/>
      <c r="BXX184" s="17"/>
      <c r="BXY184" s="17"/>
      <c r="BXZ184" s="17"/>
      <c r="BYA184" s="17"/>
      <c r="BYB184" s="17"/>
      <c r="BYC184" s="17"/>
      <c r="BYD184" s="17"/>
      <c r="BYE184" s="17"/>
      <c r="BYF184" s="17"/>
      <c r="BYG184" s="17"/>
      <c r="BYH184" s="17"/>
      <c r="BYI184" s="17"/>
      <c r="BYJ184" s="17"/>
      <c r="BYK184" s="17"/>
      <c r="BYL184" s="17"/>
      <c r="BYM184" s="17"/>
      <c r="BYN184" s="17"/>
      <c r="BYO184" s="17"/>
      <c r="BYP184" s="17"/>
      <c r="BYQ184" s="17"/>
      <c r="BYR184" s="17"/>
      <c r="BYS184" s="17"/>
      <c r="BYT184" s="17"/>
      <c r="BYU184" s="17"/>
      <c r="BYV184" s="17"/>
      <c r="BYW184" s="17"/>
      <c r="BYX184" s="17"/>
      <c r="BYY184" s="17"/>
      <c r="BYZ184" s="17"/>
      <c r="BZA184" s="17"/>
      <c r="BZB184" s="17"/>
      <c r="BZC184" s="17"/>
      <c r="BZD184" s="17"/>
      <c r="BZE184" s="17"/>
      <c r="BZF184" s="17"/>
      <c r="BZG184" s="17"/>
      <c r="BZH184" s="17"/>
      <c r="BZI184" s="17"/>
      <c r="BZJ184" s="17"/>
      <c r="BZK184" s="17"/>
      <c r="BZL184" s="17"/>
      <c r="BZM184" s="17"/>
      <c r="BZN184" s="17"/>
      <c r="BZO184" s="17"/>
      <c r="BZP184" s="17"/>
      <c r="BZQ184" s="17"/>
      <c r="BZR184" s="17"/>
      <c r="BZS184" s="17"/>
      <c r="BZT184" s="17"/>
      <c r="BZU184" s="17"/>
      <c r="BZV184" s="17"/>
      <c r="BZW184" s="17"/>
      <c r="BZX184" s="17"/>
      <c r="BZY184" s="17"/>
      <c r="BZZ184" s="17"/>
      <c r="CAA184" s="17"/>
      <c r="CAB184" s="17"/>
      <c r="CAC184" s="17"/>
      <c r="CAD184" s="17"/>
      <c r="CAE184" s="17"/>
      <c r="CAF184" s="17"/>
      <c r="CAG184" s="17"/>
      <c r="CAH184" s="17"/>
      <c r="CAI184" s="17"/>
      <c r="CAJ184" s="17"/>
      <c r="CAK184" s="17"/>
      <c r="CAL184" s="17"/>
      <c r="CAM184" s="17"/>
      <c r="CAN184" s="17"/>
      <c r="CAO184" s="17"/>
      <c r="CAP184" s="17"/>
      <c r="CAQ184" s="17"/>
      <c r="CAR184" s="17"/>
      <c r="CAS184" s="17"/>
      <c r="CAT184" s="17"/>
      <c r="CAU184" s="17"/>
      <c r="CAV184" s="17"/>
      <c r="CAW184" s="17"/>
      <c r="CAX184" s="17"/>
      <c r="CAY184" s="17"/>
      <c r="CAZ184" s="17"/>
      <c r="CBA184" s="17"/>
      <c r="CBB184" s="17"/>
      <c r="CBC184" s="17"/>
      <c r="CBD184" s="17"/>
      <c r="CBE184" s="17"/>
      <c r="CBF184" s="17"/>
      <c r="CBG184" s="17"/>
      <c r="CBH184" s="17"/>
      <c r="CBI184" s="17"/>
      <c r="CBJ184" s="17"/>
      <c r="CBK184" s="17"/>
      <c r="CBL184" s="17"/>
      <c r="CBM184" s="17"/>
      <c r="CBN184" s="17"/>
      <c r="CBO184" s="17"/>
      <c r="CBP184" s="17"/>
      <c r="CBQ184" s="17"/>
      <c r="CBR184" s="17"/>
      <c r="CBS184" s="17"/>
      <c r="CBT184" s="17"/>
      <c r="CBU184" s="17"/>
      <c r="CBV184" s="17"/>
      <c r="CBW184" s="17"/>
      <c r="CBX184" s="17"/>
      <c r="CBY184" s="17"/>
      <c r="CBZ184" s="17"/>
      <c r="CCA184" s="17"/>
      <c r="CCB184" s="17"/>
      <c r="CCC184" s="17"/>
      <c r="CCD184" s="17"/>
      <c r="CCE184" s="17"/>
      <c r="CCF184" s="17"/>
      <c r="CCG184" s="17"/>
      <c r="CCH184" s="17"/>
      <c r="CCI184" s="17"/>
      <c r="CCJ184" s="17"/>
      <c r="CCK184" s="17"/>
      <c r="CCL184" s="17"/>
      <c r="CCM184" s="17"/>
      <c r="CCN184" s="17"/>
      <c r="CCO184" s="17"/>
      <c r="CCP184" s="17"/>
      <c r="CCQ184" s="17"/>
      <c r="CCR184" s="17"/>
      <c r="CCS184" s="17"/>
      <c r="CCT184" s="17"/>
      <c r="CCU184" s="17"/>
      <c r="CCV184" s="17"/>
      <c r="CCW184" s="17"/>
      <c r="CCX184" s="17"/>
      <c r="CCY184" s="17"/>
      <c r="CCZ184" s="17"/>
      <c r="CDA184" s="17"/>
      <c r="CDB184" s="17"/>
      <c r="CDC184" s="17"/>
      <c r="CDD184" s="17"/>
      <c r="CDE184" s="17"/>
      <c r="CDF184" s="17"/>
      <c r="CDG184" s="17"/>
      <c r="CDH184" s="17"/>
      <c r="CDI184" s="17"/>
      <c r="CDJ184" s="17"/>
      <c r="CDK184" s="17"/>
      <c r="CDL184" s="17"/>
      <c r="CDM184" s="17"/>
      <c r="CDN184" s="17"/>
      <c r="CDO184" s="17"/>
      <c r="CDP184" s="17"/>
      <c r="CDQ184" s="17"/>
      <c r="CDR184" s="17"/>
      <c r="CDS184" s="17"/>
      <c r="CDT184" s="17"/>
      <c r="CDU184" s="17"/>
      <c r="CDV184" s="17"/>
      <c r="CDW184" s="17"/>
      <c r="CDX184" s="17"/>
      <c r="CDY184" s="17"/>
      <c r="CDZ184" s="17"/>
      <c r="CEA184" s="17"/>
      <c r="CEB184" s="17"/>
      <c r="CEC184" s="17"/>
      <c r="CED184" s="17"/>
      <c r="CEE184" s="17"/>
      <c r="CEF184" s="17"/>
      <c r="CEG184" s="17"/>
      <c r="CEH184" s="17"/>
      <c r="CEI184" s="17"/>
      <c r="CEJ184" s="17"/>
      <c r="CEK184" s="17"/>
      <c r="CEL184" s="17"/>
      <c r="CEM184" s="17"/>
      <c r="CEN184" s="17"/>
      <c r="CEO184" s="17"/>
      <c r="CEP184" s="17"/>
      <c r="CEQ184" s="17"/>
      <c r="CER184" s="17"/>
      <c r="CES184" s="17"/>
      <c r="CET184" s="17"/>
      <c r="CEU184" s="17"/>
      <c r="CEV184" s="17"/>
      <c r="CEW184" s="17"/>
      <c r="CEX184" s="17"/>
      <c r="CEY184" s="17"/>
      <c r="CEZ184" s="17"/>
      <c r="CFA184" s="17"/>
      <c r="CFB184" s="17"/>
      <c r="CFC184" s="17"/>
      <c r="CFD184" s="17"/>
      <c r="CFE184" s="17"/>
      <c r="CFF184" s="17"/>
      <c r="CFG184" s="17"/>
      <c r="CFH184" s="17"/>
      <c r="CFI184" s="17"/>
      <c r="CFJ184" s="17"/>
      <c r="CFK184" s="17"/>
      <c r="CFL184" s="17"/>
      <c r="CFM184" s="17"/>
      <c r="CFN184" s="17"/>
      <c r="CFO184" s="17"/>
      <c r="CFP184" s="17"/>
      <c r="CFQ184" s="17"/>
      <c r="CFR184" s="17"/>
      <c r="CFS184" s="17"/>
      <c r="CFT184" s="17"/>
      <c r="CFU184" s="17"/>
      <c r="CFV184" s="17"/>
      <c r="CFW184" s="17"/>
      <c r="CFX184" s="17"/>
      <c r="CFY184" s="17"/>
      <c r="CFZ184" s="17"/>
      <c r="CGA184" s="17"/>
      <c r="CGB184" s="17"/>
      <c r="CGC184" s="17"/>
      <c r="CGD184" s="17"/>
      <c r="CGE184" s="17"/>
      <c r="CGF184" s="17"/>
      <c r="CGG184" s="17"/>
      <c r="CGH184" s="17"/>
      <c r="CGI184" s="17"/>
      <c r="CGJ184" s="17"/>
      <c r="CGK184" s="17"/>
      <c r="CGL184" s="17"/>
      <c r="CGM184" s="17"/>
      <c r="CGN184" s="17"/>
      <c r="CGO184" s="17"/>
      <c r="CGP184" s="17"/>
      <c r="CGQ184" s="17"/>
      <c r="CGR184" s="17"/>
      <c r="CGS184" s="17"/>
      <c r="CGT184" s="17"/>
      <c r="CGU184" s="17"/>
      <c r="CGV184" s="17"/>
      <c r="CGW184" s="17"/>
      <c r="CGX184" s="17"/>
      <c r="CGY184" s="17"/>
      <c r="CGZ184" s="17"/>
      <c r="CHA184" s="17"/>
      <c r="CHB184" s="17"/>
      <c r="CHC184" s="17"/>
      <c r="CHD184" s="17"/>
      <c r="CHE184" s="17"/>
      <c r="CHF184" s="17"/>
      <c r="CHG184" s="17"/>
      <c r="CHH184" s="17"/>
      <c r="CHI184" s="17"/>
      <c r="CHJ184" s="17"/>
      <c r="CHK184" s="17"/>
      <c r="CHL184" s="17"/>
      <c r="CHM184" s="17"/>
      <c r="CHN184" s="17"/>
      <c r="CHO184" s="17"/>
      <c r="CHP184" s="17"/>
      <c r="CHQ184" s="17"/>
      <c r="CHR184" s="17"/>
      <c r="CHS184" s="17"/>
      <c r="CHT184" s="17"/>
      <c r="CHU184" s="17"/>
      <c r="CHV184" s="17"/>
      <c r="CHW184" s="17"/>
      <c r="CHX184" s="17"/>
      <c r="CHY184" s="17"/>
      <c r="CHZ184" s="17"/>
      <c r="CIA184" s="17"/>
      <c r="CIB184" s="17"/>
      <c r="CIC184" s="17"/>
      <c r="CID184" s="17"/>
      <c r="CIE184" s="17"/>
      <c r="CIF184" s="17"/>
      <c r="CIG184" s="17"/>
      <c r="CIH184" s="17"/>
      <c r="CII184" s="17"/>
      <c r="CIJ184" s="17"/>
      <c r="CIK184" s="17"/>
      <c r="CIL184" s="17"/>
      <c r="CIM184" s="17"/>
      <c r="CIN184" s="17"/>
      <c r="CIO184" s="17"/>
      <c r="CIP184" s="17"/>
      <c r="CIQ184" s="17"/>
      <c r="CIR184" s="17"/>
      <c r="CIS184" s="17"/>
      <c r="CIT184" s="17"/>
      <c r="CIU184" s="17"/>
      <c r="CIV184" s="17"/>
      <c r="CIW184" s="17"/>
      <c r="CIX184" s="17"/>
      <c r="CIY184" s="17"/>
      <c r="CIZ184" s="17"/>
      <c r="CJA184" s="17"/>
      <c r="CJB184" s="17"/>
      <c r="CJC184" s="17"/>
      <c r="CJD184" s="17"/>
      <c r="CJE184" s="17"/>
      <c r="CJF184" s="17"/>
      <c r="CJG184" s="17"/>
      <c r="CJH184" s="17"/>
      <c r="CJI184" s="17"/>
      <c r="CJJ184" s="17"/>
      <c r="CJK184" s="17"/>
      <c r="CJL184" s="17"/>
      <c r="CJM184" s="17"/>
      <c r="CJN184" s="17"/>
      <c r="CJO184" s="17"/>
      <c r="CJP184" s="17"/>
      <c r="CJQ184" s="17"/>
      <c r="CJR184" s="17"/>
      <c r="CJS184" s="17"/>
      <c r="CJT184" s="17"/>
      <c r="CJU184" s="17"/>
      <c r="CJV184" s="17"/>
      <c r="CJW184" s="17"/>
      <c r="CJX184" s="17"/>
      <c r="CJY184" s="17"/>
      <c r="CJZ184" s="17"/>
      <c r="CKA184" s="17"/>
      <c r="CKB184" s="17"/>
      <c r="CKC184" s="17"/>
      <c r="CKD184" s="17"/>
      <c r="CKE184" s="17"/>
      <c r="CKF184" s="17"/>
      <c r="CKG184" s="17"/>
      <c r="CKH184" s="17"/>
      <c r="CKI184" s="17"/>
      <c r="CKJ184" s="17"/>
      <c r="CKK184" s="17"/>
      <c r="CKL184" s="17"/>
      <c r="CKM184" s="17"/>
      <c r="CKN184" s="17"/>
      <c r="CKO184" s="17"/>
      <c r="CKP184" s="17"/>
      <c r="CKQ184" s="17"/>
      <c r="CKR184" s="17"/>
      <c r="CKS184" s="17"/>
      <c r="CKT184" s="17"/>
      <c r="CKU184" s="17"/>
      <c r="CKV184" s="17"/>
      <c r="CKW184" s="17"/>
      <c r="CKX184" s="17"/>
      <c r="CKY184" s="17"/>
      <c r="CKZ184" s="17"/>
      <c r="CLA184" s="17"/>
      <c r="CLB184" s="17"/>
      <c r="CLC184" s="17"/>
      <c r="CLD184" s="17"/>
      <c r="CLE184" s="17"/>
      <c r="CLF184" s="17"/>
      <c r="CLG184" s="17"/>
      <c r="CLH184" s="17"/>
      <c r="CLI184" s="17"/>
      <c r="CLJ184" s="17"/>
      <c r="CLK184" s="17"/>
      <c r="CLL184" s="17"/>
      <c r="CLM184" s="17"/>
      <c r="CLN184" s="17"/>
      <c r="CLO184" s="17"/>
      <c r="CLP184" s="17"/>
      <c r="CLQ184" s="17"/>
      <c r="CLR184" s="17"/>
      <c r="CLS184" s="17"/>
      <c r="CLT184" s="17"/>
      <c r="CLU184" s="17"/>
      <c r="CLV184" s="17"/>
      <c r="CLW184" s="17"/>
      <c r="CLX184" s="17"/>
      <c r="CLY184" s="17"/>
      <c r="CLZ184" s="17"/>
      <c r="CMA184" s="17"/>
      <c r="CMB184" s="17"/>
      <c r="CMC184" s="17"/>
      <c r="CMD184" s="17"/>
      <c r="CME184" s="17"/>
      <c r="CMF184" s="17"/>
      <c r="CMG184" s="17"/>
      <c r="CMH184" s="17"/>
      <c r="CMI184" s="17"/>
      <c r="CMJ184" s="17"/>
      <c r="CMK184" s="17"/>
      <c r="CML184" s="17"/>
      <c r="CMM184" s="17"/>
      <c r="CMN184" s="17"/>
      <c r="CMO184" s="17"/>
      <c r="CMP184" s="17"/>
      <c r="CMQ184" s="17"/>
      <c r="CMR184" s="17"/>
      <c r="CMS184" s="17"/>
      <c r="CMT184" s="17"/>
      <c r="CMU184" s="17"/>
      <c r="CMV184" s="17"/>
      <c r="CMW184" s="17"/>
      <c r="CMX184" s="17"/>
      <c r="CMY184" s="17"/>
      <c r="CMZ184" s="17"/>
      <c r="CNA184" s="17"/>
      <c r="CNB184" s="17"/>
      <c r="CNC184" s="17"/>
      <c r="CND184" s="17"/>
      <c r="CNE184" s="17"/>
      <c r="CNF184" s="17"/>
      <c r="CNG184" s="17"/>
      <c r="CNH184" s="17"/>
      <c r="CNI184" s="17"/>
      <c r="CNJ184" s="17"/>
      <c r="CNK184" s="17"/>
      <c r="CNL184" s="17"/>
      <c r="CNM184" s="17"/>
      <c r="CNN184" s="17"/>
      <c r="CNO184" s="17"/>
      <c r="CNP184" s="17"/>
      <c r="CNQ184" s="17"/>
      <c r="CNR184" s="17"/>
      <c r="CNS184" s="17"/>
      <c r="CNT184" s="17"/>
      <c r="CNU184" s="17"/>
      <c r="CNV184" s="17"/>
      <c r="CNW184" s="17"/>
      <c r="CNX184" s="17"/>
      <c r="CNY184" s="17"/>
      <c r="CNZ184" s="17"/>
      <c r="COA184" s="17"/>
      <c r="COB184" s="17"/>
      <c r="COC184" s="17"/>
      <c r="COD184" s="17"/>
      <c r="COE184" s="17"/>
      <c r="COF184" s="17"/>
      <c r="COG184" s="17"/>
      <c r="COH184" s="17"/>
      <c r="COI184" s="17"/>
      <c r="COJ184" s="17"/>
      <c r="COK184" s="17"/>
      <c r="COL184" s="17"/>
      <c r="COM184" s="17"/>
      <c r="CON184" s="17"/>
      <c r="COO184" s="17"/>
      <c r="COP184" s="17"/>
      <c r="COQ184" s="17"/>
      <c r="COR184" s="17"/>
      <c r="COS184" s="17"/>
      <c r="COT184" s="17"/>
      <c r="COU184" s="17"/>
      <c r="COV184" s="17"/>
      <c r="COW184" s="17"/>
      <c r="COX184" s="17"/>
      <c r="COY184" s="17"/>
      <c r="COZ184" s="17"/>
      <c r="CPA184" s="17"/>
      <c r="CPB184" s="17"/>
      <c r="CPC184" s="17"/>
      <c r="CPD184" s="17"/>
      <c r="CPE184" s="17"/>
      <c r="CPF184" s="17"/>
      <c r="CPG184" s="17"/>
      <c r="CPH184" s="17"/>
      <c r="CPI184" s="17"/>
      <c r="CPJ184" s="17"/>
      <c r="CPK184" s="17"/>
      <c r="CPL184" s="17"/>
      <c r="CPM184" s="17"/>
      <c r="CPN184" s="17"/>
      <c r="CPO184" s="17"/>
      <c r="CPP184" s="17"/>
      <c r="CPQ184" s="17"/>
      <c r="CPR184" s="17"/>
      <c r="CPS184" s="17"/>
      <c r="CPT184" s="17"/>
      <c r="CPU184" s="17"/>
      <c r="CPV184" s="17"/>
      <c r="CPW184" s="17"/>
      <c r="CPX184" s="17"/>
      <c r="CPY184" s="17"/>
      <c r="CPZ184" s="17"/>
      <c r="CQA184" s="17"/>
      <c r="CQB184" s="17"/>
      <c r="CQC184" s="17"/>
      <c r="CQD184" s="17"/>
      <c r="CQE184" s="17"/>
      <c r="CQF184" s="17"/>
      <c r="CQG184" s="17"/>
      <c r="CQH184" s="17"/>
      <c r="CQI184" s="17"/>
      <c r="CQJ184" s="17"/>
      <c r="CQK184" s="17"/>
      <c r="CQL184" s="17"/>
      <c r="CQM184" s="17"/>
      <c r="CQN184" s="17"/>
      <c r="CQO184" s="17"/>
      <c r="CQP184" s="17"/>
      <c r="CQQ184" s="17"/>
      <c r="CQR184" s="17"/>
      <c r="CQS184" s="17"/>
      <c r="CQT184" s="17"/>
      <c r="CQU184" s="17"/>
      <c r="CQV184" s="17"/>
      <c r="CQW184" s="17"/>
      <c r="CQX184" s="17"/>
      <c r="CQY184" s="17"/>
      <c r="CQZ184" s="17"/>
      <c r="CRA184" s="17"/>
      <c r="CRB184" s="17"/>
      <c r="CRC184" s="17"/>
      <c r="CRD184" s="17"/>
      <c r="CRE184" s="17"/>
      <c r="CRF184" s="17"/>
      <c r="CRG184" s="17"/>
      <c r="CRH184" s="17"/>
      <c r="CRI184" s="17"/>
      <c r="CRJ184" s="17"/>
      <c r="CRK184" s="17"/>
      <c r="CRL184" s="17"/>
      <c r="CRM184" s="17"/>
      <c r="CRN184" s="17"/>
      <c r="CRO184" s="17"/>
      <c r="CRP184" s="17"/>
      <c r="CRQ184" s="17"/>
      <c r="CRR184" s="17"/>
      <c r="CRS184" s="17"/>
      <c r="CRT184" s="17"/>
      <c r="CRU184" s="17"/>
      <c r="CRV184" s="17"/>
      <c r="CRW184" s="17"/>
      <c r="CRX184" s="17"/>
      <c r="CRY184" s="17"/>
      <c r="CRZ184" s="17"/>
      <c r="CSA184" s="17"/>
      <c r="CSB184" s="17"/>
      <c r="CSC184" s="17"/>
      <c r="CSD184" s="17"/>
      <c r="CSE184" s="17"/>
      <c r="CSF184" s="17"/>
      <c r="CSG184" s="17"/>
      <c r="CSH184" s="17"/>
      <c r="CSI184" s="17"/>
      <c r="CSJ184" s="17"/>
      <c r="CSK184" s="17"/>
      <c r="CSL184" s="17"/>
      <c r="CSM184" s="17"/>
      <c r="CSN184" s="17"/>
      <c r="CSO184" s="17"/>
      <c r="CSP184" s="17"/>
      <c r="CSQ184" s="17"/>
      <c r="CSR184" s="17"/>
      <c r="CSS184" s="17"/>
      <c r="CST184" s="17"/>
      <c r="CSU184" s="17"/>
      <c r="CSV184" s="17"/>
      <c r="CSW184" s="17"/>
      <c r="CSX184" s="17"/>
      <c r="CSY184" s="17"/>
      <c r="CSZ184" s="17"/>
      <c r="CTA184" s="17"/>
      <c r="CTB184" s="17"/>
      <c r="CTC184" s="17"/>
      <c r="CTD184" s="17"/>
      <c r="CTE184" s="17"/>
      <c r="CTF184" s="17"/>
      <c r="CTG184" s="17"/>
      <c r="CTH184" s="17"/>
      <c r="CTI184" s="17"/>
      <c r="CTJ184" s="17"/>
      <c r="CTK184" s="17"/>
      <c r="CTL184" s="17"/>
      <c r="CTM184" s="17"/>
      <c r="CTN184" s="17"/>
      <c r="CTO184" s="17"/>
      <c r="CTP184" s="17"/>
      <c r="CTQ184" s="17"/>
      <c r="CTR184" s="17"/>
      <c r="CTS184" s="17"/>
      <c r="CTT184" s="17"/>
      <c r="CTU184" s="17"/>
      <c r="CTV184" s="17"/>
      <c r="CTW184" s="17"/>
      <c r="CTX184" s="17"/>
      <c r="CTY184" s="17"/>
      <c r="CTZ184" s="17"/>
      <c r="CUA184" s="17"/>
      <c r="CUB184" s="17"/>
      <c r="CUC184" s="17"/>
      <c r="CUD184" s="17"/>
      <c r="CUE184" s="17"/>
      <c r="CUF184" s="17"/>
      <c r="CUG184" s="17"/>
      <c r="CUH184" s="17"/>
      <c r="CUI184" s="17"/>
      <c r="CUJ184" s="17"/>
      <c r="CUK184" s="17"/>
      <c r="CUL184" s="17"/>
      <c r="CUM184" s="17"/>
      <c r="CUN184" s="17"/>
      <c r="CUO184" s="17"/>
      <c r="CUP184" s="17"/>
      <c r="CUQ184" s="17"/>
      <c r="CUR184" s="17"/>
      <c r="CUS184" s="17"/>
      <c r="CUT184" s="17"/>
      <c r="CUU184" s="17"/>
      <c r="CUV184" s="17"/>
      <c r="CUW184" s="17"/>
      <c r="CUX184" s="17"/>
      <c r="CUY184" s="17"/>
      <c r="CUZ184" s="17"/>
      <c r="CVA184" s="17"/>
      <c r="CVB184" s="17"/>
      <c r="CVC184" s="17"/>
      <c r="CVD184" s="17"/>
      <c r="CVE184" s="17"/>
      <c r="CVF184" s="17"/>
      <c r="CVG184" s="17"/>
      <c r="CVH184" s="17"/>
      <c r="CVI184" s="17"/>
      <c r="CVJ184" s="17"/>
      <c r="CVK184" s="17"/>
      <c r="CVL184" s="17"/>
      <c r="CVM184" s="17"/>
      <c r="CVN184" s="17"/>
      <c r="CVO184" s="17"/>
      <c r="CVP184" s="17"/>
      <c r="CVQ184" s="17"/>
      <c r="CVR184" s="17"/>
      <c r="CVS184" s="17"/>
      <c r="CVT184" s="17"/>
      <c r="CVU184" s="17"/>
      <c r="CVV184" s="17"/>
      <c r="CVW184" s="17"/>
      <c r="CVX184" s="17"/>
      <c r="CVY184" s="17"/>
      <c r="CVZ184" s="17"/>
      <c r="CWA184" s="17"/>
      <c r="CWB184" s="17"/>
      <c r="CWC184" s="17"/>
      <c r="CWD184" s="17"/>
      <c r="CWE184" s="17"/>
      <c r="CWF184" s="17"/>
      <c r="CWG184" s="17"/>
      <c r="CWH184" s="17"/>
      <c r="CWI184" s="17"/>
      <c r="CWJ184" s="17"/>
      <c r="CWK184" s="17"/>
      <c r="CWL184" s="17"/>
      <c r="CWM184" s="17"/>
      <c r="CWN184" s="17"/>
      <c r="CWO184" s="17"/>
      <c r="CWP184" s="17"/>
      <c r="CWQ184" s="17"/>
      <c r="CWR184" s="17"/>
      <c r="CWS184" s="17"/>
      <c r="CWT184" s="17"/>
      <c r="CWU184" s="17"/>
      <c r="CWV184" s="17"/>
      <c r="CWW184" s="17"/>
      <c r="CWX184" s="17"/>
      <c r="CWY184" s="17"/>
      <c r="CWZ184" s="17"/>
      <c r="CXA184" s="17"/>
      <c r="CXB184" s="17"/>
      <c r="CXC184" s="17"/>
      <c r="CXD184" s="17"/>
      <c r="CXE184" s="17"/>
      <c r="CXF184" s="17"/>
      <c r="CXG184" s="17"/>
      <c r="CXH184" s="17"/>
      <c r="CXI184" s="17"/>
      <c r="CXJ184" s="17"/>
      <c r="CXK184" s="17"/>
      <c r="CXL184" s="17"/>
      <c r="CXM184" s="17"/>
      <c r="CXN184" s="17"/>
      <c r="CXO184" s="17"/>
      <c r="CXP184" s="17"/>
      <c r="CXQ184" s="17"/>
      <c r="CXR184" s="17"/>
      <c r="CXS184" s="17"/>
      <c r="CXT184" s="17"/>
      <c r="CXU184" s="17"/>
      <c r="CXV184" s="17"/>
      <c r="CXW184" s="17"/>
      <c r="CXX184" s="17"/>
      <c r="CXY184" s="17"/>
      <c r="CXZ184" s="17"/>
      <c r="CYA184" s="17"/>
      <c r="CYB184" s="17"/>
      <c r="CYC184" s="17"/>
      <c r="CYD184" s="17"/>
      <c r="CYE184" s="17"/>
      <c r="CYF184" s="17"/>
      <c r="CYG184" s="17"/>
      <c r="CYH184" s="17"/>
      <c r="CYI184" s="17"/>
      <c r="CYJ184" s="17"/>
      <c r="CYK184" s="17"/>
      <c r="CYL184" s="17"/>
      <c r="CYM184" s="17"/>
      <c r="CYN184" s="17"/>
      <c r="CYO184" s="17"/>
      <c r="CYP184" s="17"/>
      <c r="CYQ184" s="17"/>
      <c r="CYR184" s="17"/>
      <c r="CYS184" s="17"/>
      <c r="CYT184" s="17"/>
      <c r="CYU184" s="17"/>
      <c r="CYV184" s="17"/>
      <c r="CYW184" s="17"/>
      <c r="CYX184" s="17"/>
      <c r="CYY184" s="17"/>
      <c r="CYZ184" s="17"/>
      <c r="CZA184" s="17"/>
      <c r="CZB184" s="17"/>
      <c r="CZC184" s="17"/>
      <c r="CZD184" s="17"/>
      <c r="CZE184" s="17"/>
      <c r="CZF184" s="17"/>
      <c r="CZG184" s="17"/>
      <c r="CZH184" s="17"/>
      <c r="CZI184" s="17"/>
      <c r="CZJ184" s="17"/>
      <c r="CZK184" s="17"/>
      <c r="CZL184" s="17"/>
      <c r="CZM184" s="17"/>
      <c r="CZN184" s="17"/>
      <c r="CZO184" s="17"/>
      <c r="CZP184" s="17"/>
      <c r="CZQ184" s="17"/>
      <c r="CZR184" s="17"/>
      <c r="CZS184" s="17"/>
      <c r="CZT184" s="17"/>
      <c r="CZU184" s="17"/>
      <c r="CZV184" s="17"/>
      <c r="CZW184" s="17"/>
      <c r="CZX184" s="17"/>
      <c r="CZY184" s="17"/>
      <c r="CZZ184" s="17"/>
      <c r="DAA184" s="17"/>
      <c r="DAB184" s="17"/>
      <c r="DAC184" s="17"/>
      <c r="DAD184" s="17"/>
      <c r="DAE184" s="17"/>
      <c r="DAF184" s="17"/>
      <c r="DAG184" s="17"/>
      <c r="DAH184" s="17"/>
      <c r="DAI184" s="17"/>
      <c r="DAJ184" s="17"/>
      <c r="DAK184" s="17"/>
      <c r="DAL184" s="17"/>
      <c r="DAM184" s="17"/>
      <c r="DAN184" s="17"/>
      <c r="DAO184" s="17"/>
      <c r="DAP184" s="17"/>
      <c r="DAQ184" s="17"/>
      <c r="DAR184" s="17"/>
      <c r="DAS184" s="17"/>
      <c r="DAT184" s="17"/>
      <c r="DAU184" s="17"/>
      <c r="DAV184" s="17"/>
      <c r="DAW184" s="17"/>
      <c r="DAX184" s="17"/>
      <c r="DAY184" s="17"/>
      <c r="DAZ184" s="17"/>
      <c r="DBA184" s="17"/>
      <c r="DBB184" s="17"/>
      <c r="DBC184" s="17"/>
      <c r="DBD184" s="17"/>
      <c r="DBE184" s="17"/>
      <c r="DBF184" s="17"/>
      <c r="DBG184" s="17"/>
      <c r="DBH184" s="17"/>
      <c r="DBI184" s="17"/>
      <c r="DBJ184" s="17"/>
      <c r="DBK184" s="17"/>
      <c r="DBL184" s="17"/>
      <c r="DBM184" s="17"/>
      <c r="DBN184" s="17"/>
      <c r="DBO184" s="17"/>
      <c r="DBP184" s="17"/>
      <c r="DBQ184" s="17"/>
      <c r="DBR184" s="17"/>
      <c r="DBS184" s="17"/>
      <c r="DBT184" s="17"/>
      <c r="DBU184" s="17"/>
      <c r="DBV184" s="17"/>
      <c r="DBW184" s="17"/>
      <c r="DBX184" s="17"/>
      <c r="DBY184" s="17"/>
      <c r="DBZ184" s="17"/>
      <c r="DCA184" s="17"/>
      <c r="DCB184" s="17"/>
      <c r="DCC184" s="17"/>
      <c r="DCD184" s="17"/>
      <c r="DCE184" s="17"/>
      <c r="DCF184" s="17"/>
      <c r="DCG184" s="17"/>
      <c r="DCH184" s="17"/>
      <c r="DCI184" s="17"/>
      <c r="DCJ184" s="17"/>
      <c r="DCK184" s="17"/>
      <c r="DCL184" s="17"/>
      <c r="DCM184" s="17"/>
      <c r="DCN184" s="17"/>
      <c r="DCO184" s="17"/>
      <c r="DCP184" s="17"/>
      <c r="DCQ184" s="17"/>
      <c r="DCR184" s="17"/>
      <c r="DCS184" s="17"/>
      <c r="DCT184" s="17"/>
      <c r="DCU184" s="17"/>
      <c r="DCV184" s="17"/>
      <c r="DCW184" s="17"/>
      <c r="DCX184" s="17"/>
      <c r="DCY184" s="17"/>
      <c r="DCZ184" s="17"/>
      <c r="DDA184" s="17"/>
      <c r="DDB184" s="17"/>
      <c r="DDC184" s="17"/>
      <c r="DDD184" s="17"/>
      <c r="DDE184" s="17"/>
      <c r="DDF184" s="17"/>
      <c r="DDG184" s="17"/>
      <c r="DDH184" s="17"/>
      <c r="DDI184" s="17"/>
      <c r="DDJ184" s="17"/>
      <c r="DDK184" s="17"/>
      <c r="DDL184" s="17"/>
      <c r="DDM184" s="17"/>
      <c r="DDN184" s="17"/>
      <c r="DDO184" s="17"/>
      <c r="DDP184" s="17"/>
      <c r="DDQ184" s="17"/>
      <c r="DDR184" s="17"/>
      <c r="DDS184" s="17"/>
      <c r="DDT184" s="17"/>
      <c r="DDU184" s="17"/>
      <c r="DDV184" s="17"/>
      <c r="DDW184" s="17"/>
      <c r="DDX184" s="17"/>
      <c r="DDY184" s="17"/>
      <c r="DDZ184" s="17"/>
      <c r="DEA184" s="17"/>
      <c r="DEB184" s="17"/>
      <c r="DEC184" s="17"/>
      <c r="DED184" s="17"/>
      <c r="DEE184" s="17"/>
      <c r="DEF184" s="17"/>
      <c r="DEG184" s="17"/>
      <c r="DEH184" s="17"/>
      <c r="DEI184" s="17"/>
      <c r="DEJ184" s="17"/>
      <c r="DEK184" s="17"/>
      <c r="DEL184" s="17"/>
      <c r="DEM184" s="17"/>
      <c r="DEN184" s="17"/>
      <c r="DEO184" s="17"/>
      <c r="DEP184" s="17"/>
      <c r="DEQ184" s="17"/>
      <c r="DER184" s="17"/>
      <c r="DES184" s="17"/>
      <c r="DET184" s="17"/>
      <c r="DEU184" s="17"/>
      <c r="DEV184" s="17"/>
      <c r="DEW184" s="17"/>
      <c r="DEX184" s="17"/>
      <c r="DEY184" s="17"/>
      <c r="DEZ184" s="17"/>
      <c r="DFA184" s="17"/>
      <c r="DFB184" s="17"/>
      <c r="DFC184" s="17"/>
      <c r="DFD184" s="17"/>
      <c r="DFE184" s="17"/>
      <c r="DFF184" s="17"/>
      <c r="DFG184" s="17"/>
      <c r="DFH184" s="17"/>
      <c r="DFI184" s="17"/>
      <c r="DFJ184" s="17"/>
      <c r="DFK184" s="17"/>
      <c r="DFL184" s="17"/>
      <c r="DFM184" s="17"/>
      <c r="DFN184" s="17"/>
      <c r="DFO184" s="17"/>
      <c r="DFP184" s="17"/>
      <c r="DFQ184" s="17"/>
      <c r="DFR184" s="17"/>
      <c r="DFS184" s="17"/>
      <c r="DFT184" s="17"/>
      <c r="DFU184" s="17"/>
      <c r="DFV184" s="17"/>
      <c r="DFW184" s="17"/>
      <c r="DFX184" s="17"/>
      <c r="DFY184" s="17"/>
      <c r="DFZ184" s="17"/>
      <c r="DGA184" s="17"/>
      <c r="DGB184" s="17"/>
      <c r="DGC184" s="17"/>
      <c r="DGD184" s="17"/>
      <c r="DGE184" s="17"/>
      <c r="DGF184" s="17"/>
      <c r="DGG184" s="17"/>
      <c r="DGH184" s="17"/>
      <c r="DGI184" s="17"/>
      <c r="DGJ184" s="17"/>
      <c r="DGK184" s="17"/>
      <c r="DGL184" s="17"/>
      <c r="DGM184" s="17"/>
      <c r="DGN184" s="17"/>
      <c r="DGO184" s="17"/>
      <c r="DGP184" s="17"/>
      <c r="DGQ184" s="17"/>
      <c r="DGR184" s="17"/>
      <c r="DGS184" s="17"/>
      <c r="DGT184" s="17"/>
      <c r="DGU184" s="17"/>
      <c r="DGV184" s="17"/>
      <c r="DGW184" s="17"/>
      <c r="DGX184" s="17"/>
      <c r="DGY184" s="17"/>
      <c r="DGZ184" s="17"/>
      <c r="DHA184" s="17"/>
      <c r="DHB184" s="17"/>
      <c r="DHC184" s="17"/>
      <c r="DHD184" s="17"/>
      <c r="DHE184" s="17"/>
      <c r="DHF184" s="17"/>
      <c r="DHG184" s="17"/>
      <c r="DHH184" s="17"/>
      <c r="DHI184" s="17"/>
      <c r="DHJ184" s="17"/>
      <c r="DHK184" s="17"/>
      <c r="DHL184" s="17"/>
      <c r="DHM184" s="17"/>
      <c r="DHN184" s="17"/>
      <c r="DHO184" s="17"/>
      <c r="DHP184" s="17"/>
      <c r="DHQ184" s="17"/>
      <c r="DHR184" s="17"/>
      <c r="DHS184" s="17"/>
      <c r="DHT184" s="17"/>
      <c r="DHU184" s="17"/>
      <c r="DHV184" s="17"/>
      <c r="DHW184" s="17"/>
      <c r="DHX184" s="17"/>
      <c r="DHY184" s="17"/>
      <c r="DHZ184" s="17"/>
      <c r="DIA184" s="17"/>
      <c r="DIB184" s="17"/>
      <c r="DIC184" s="17"/>
      <c r="DID184" s="17"/>
      <c r="DIE184" s="17"/>
      <c r="DIF184" s="17"/>
      <c r="DIG184" s="17"/>
      <c r="DIH184" s="17"/>
      <c r="DII184" s="17"/>
      <c r="DIJ184" s="17"/>
      <c r="DIK184" s="17"/>
      <c r="DIL184" s="17"/>
      <c r="DIM184" s="17"/>
      <c r="DIN184" s="17"/>
      <c r="DIO184" s="17"/>
      <c r="DIP184" s="17"/>
      <c r="DIQ184" s="17"/>
      <c r="DIR184" s="17"/>
      <c r="DIS184" s="17"/>
      <c r="DIT184" s="17"/>
      <c r="DIU184" s="17"/>
      <c r="DIV184" s="17"/>
      <c r="DIW184" s="17"/>
      <c r="DIX184" s="17"/>
      <c r="DIY184" s="17"/>
      <c r="DIZ184" s="17"/>
      <c r="DJA184" s="17"/>
      <c r="DJB184" s="17"/>
      <c r="DJC184" s="17"/>
      <c r="DJD184" s="17"/>
      <c r="DJE184" s="17"/>
      <c r="DJF184" s="17"/>
      <c r="DJG184" s="17"/>
      <c r="DJH184" s="17"/>
      <c r="DJI184" s="17"/>
      <c r="DJJ184" s="17"/>
      <c r="DJK184" s="17"/>
      <c r="DJL184" s="17"/>
      <c r="DJM184" s="17"/>
      <c r="DJN184" s="17"/>
      <c r="DJO184" s="17"/>
      <c r="DJP184" s="17"/>
      <c r="DJQ184" s="17"/>
      <c r="DJR184" s="17"/>
      <c r="DJS184" s="17"/>
      <c r="DJT184" s="17"/>
      <c r="DJU184" s="17"/>
      <c r="DJV184" s="17"/>
      <c r="DJW184" s="17"/>
      <c r="DJX184" s="17"/>
      <c r="DJY184" s="17"/>
      <c r="DJZ184" s="17"/>
      <c r="DKA184" s="17"/>
      <c r="DKB184" s="17"/>
      <c r="DKC184" s="17"/>
      <c r="DKD184" s="17"/>
      <c r="DKE184" s="17"/>
      <c r="DKF184" s="17"/>
      <c r="DKG184" s="17"/>
      <c r="DKH184" s="17"/>
      <c r="DKI184" s="17"/>
      <c r="DKJ184" s="17"/>
      <c r="DKK184" s="17"/>
      <c r="DKL184" s="17"/>
      <c r="DKM184" s="17"/>
      <c r="DKN184" s="17"/>
      <c r="DKO184" s="17"/>
      <c r="DKP184" s="17"/>
      <c r="DKQ184" s="17"/>
      <c r="DKR184" s="17"/>
      <c r="DKS184" s="17"/>
      <c r="DKT184" s="17"/>
      <c r="DKU184" s="17"/>
      <c r="DKV184" s="17"/>
      <c r="DKW184" s="17"/>
      <c r="DKX184" s="17"/>
      <c r="DKY184" s="17"/>
      <c r="DKZ184" s="17"/>
      <c r="DLA184" s="17"/>
      <c r="DLB184" s="17"/>
      <c r="DLC184" s="17"/>
      <c r="DLD184" s="17"/>
      <c r="DLE184" s="17"/>
      <c r="DLF184" s="17"/>
      <c r="DLG184" s="17"/>
      <c r="DLH184" s="17"/>
      <c r="DLI184" s="17"/>
      <c r="DLJ184" s="17"/>
      <c r="DLK184" s="17"/>
      <c r="DLL184" s="17"/>
      <c r="DLM184" s="17"/>
      <c r="DLN184" s="17"/>
      <c r="DLO184" s="17"/>
      <c r="DLP184" s="17"/>
      <c r="DLQ184" s="17"/>
      <c r="DLR184" s="17"/>
      <c r="DLS184" s="17"/>
      <c r="DLT184" s="17"/>
      <c r="DLU184" s="17"/>
      <c r="DLV184" s="17"/>
      <c r="DLW184" s="17"/>
      <c r="DLX184" s="17"/>
      <c r="DLY184" s="17"/>
      <c r="DLZ184" s="17"/>
      <c r="DMA184" s="17"/>
      <c r="DMB184" s="17"/>
      <c r="DMC184" s="17"/>
      <c r="DMD184" s="17"/>
      <c r="DME184" s="17"/>
      <c r="DMF184" s="17"/>
      <c r="DMG184" s="17"/>
      <c r="DMH184" s="17"/>
      <c r="DMI184" s="17"/>
      <c r="DMJ184" s="17"/>
      <c r="DMK184" s="17"/>
      <c r="DML184" s="17"/>
      <c r="DMM184" s="17"/>
      <c r="DMN184" s="17"/>
      <c r="DMO184" s="17"/>
      <c r="DMP184" s="17"/>
      <c r="DMQ184" s="17"/>
      <c r="DMR184" s="17"/>
      <c r="DMS184" s="17"/>
      <c r="DMT184" s="17"/>
      <c r="DMU184" s="17"/>
      <c r="DMV184" s="17"/>
      <c r="DMW184" s="17"/>
      <c r="DMX184" s="17"/>
      <c r="DMY184" s="17"/>
      <c r="DMZ184" s="17"/>
      <c r="DNA184" s="17"/>
      <c r="DNB184" s="17"/>
      <c r="DNC184" s="17"/>
      <c r="DND184" s="17"/>
      <c r="DNE184" s="17"/>
      <c r="DNF184" s="17"/>
      <c r="DNG184" s="17"/>
      <c r="DNH184" s="17"/>
      <c r="DNI184" s="17"/>
      <c r="DNJ184" s="17"/>
      <c r="DNK184" s="17"/>
      <c r="DNL184" s="17"/>
      <c r="DNM184" s="17"/>
      <c r="DNN184" s="17"/>
      <c r="DNO184" s="17"/>
      <c r="DNP184" s="17"/>
      <c r="DNQ184" s="17"/>
      <c r="DNR184" s="17"/>
      <c r="DNS184" s="17"/>
      <c r="DNT184" s="17"/>
      <c r="DNU184" s="17"/>
      <c r="DNV184" s="17"/>
      <c r="DNW184" s="17"/>
      <c r="DNX184" s="17"/>
      <c r="DNY184" s="17"/>
      <c r="DNZ184" s="17"/>
      <c r="DOA184" s="17"/>
      <c r="DOB184" s="17"/>
      <c r="DOC184" s="17"/>
      <c r="DOD184" s="17"/>
      <c r="DOE184" s="17"/>
      <c r="DOF184" s="17"/>
      <c r="DOG184" s="17"/>
      <c r="DOH184" s="17"/>
      <c r="DOI184" s="17"/>
      <c r="DOJ184" s="17"/>
      <c r="DOK184" s="17"/>
      <c r="DOL184" s="17"/>
      <c r="DOM184" s="17"/>
      <c r="DON184" s="17"/>
      <c r="DOO184" s="17"/>
      <c r="DOP184" s="17"/>
      <c r="DOQ184" s="17"/>
      <c r="DOR184" s="17"/>
      <c r="DOS184" s="17"/>
      <c r="DOT184" s="17"/>
      <c r="DOU184" s="17"/>
      <c r="DOV184" s="17"/>
      <c r="DOW184" s="17"/>
      <c r="DOX184" s="17"/>
      <c r="DOY184" s="17"/>
      <c r="DOZ184" s="17"/>
      <c r="DPA184" s="17"/>
      <c r="DPB184" s="17"/>
      <c r="DPC184" s="17"/>
      <c r="DPD184" s="17"/>
      <c r="DPE184" s="17"/>
      <c r="DPF184" s="17"/>
      <c r="DPG184" s="17"/>
      <c r="DPH184" s="17"/>
      <c r="DPI184" s="17"/>
      <c r="DPJ184" s="17"/>
      <c r="DPK184" s="17"/>
      <c r="DPL184" s="17"/>
      <c r="DPM184" s="17"/>
      <c r="DPN184" s="17"/>
      <c r="DPO184" s="17"/>
      <c r="DPP184" s="17"/>
      <c r="DPQ184" s="17"/>
      <c r="DPR184" s="17"/>
      <c r="DPS184" s="17"/>
      <c r="DPT184" s="17"/>
      <c r="DPU184" s="17"/>
      <c r="DPV184" s="17"/>
      <c r="DPW184" s="17"/>
      <c r="DPX184" s="17"/>
      <c r="DPY184" s="17"/>
      <c r="DPZ184" s="17"/>
      <c r="DQA184" s="17"/>
      <c r="DQB184" s="17"/>
      <c r="DQC184" s="17"/>
      <c r="DQD184" s="17"/>
      <c r="DQE184" s="17"/>
      <c r="DQF184" s="17"/>
      <c r="DQG184" s="17"/>
      <c r="DQH184" s="17"/>
      <c r="DQI184" s="17"/>
      <c r="DQJ184" s="17"/>
      <c r="DQK184" s="17"/>
      <c r="DQL184" s="17"/>
      <c r="DQM184" s="17"/>
      <c r="DQN184" s="17"/>
      <c r="DQO184" s="17"/>
      <c r="DQP184" s="17"/>
      <c r="DQQ184" s="17"/>
      <c r="DQR184" s="17"/>
      <c r="DQS184" s="17"/>
      <c r="DQT184" s="17"/>
      <c r="DQU184" s="17"/>
      <c r="DQV184" s="17"/>
      <c r="DQW184" s="17"/>
      <c r="DQX184" s="17"/>
      <c r="DQY184" s="17"/>
      <c r="DQZ184" s="17"/>
      <c r="DRA184" s="17"/>
      <c r="DRB184" s="17"/>
      <c r="DRC184" s="17"/>
      <c r="DRD184" s="17"/>
      <c r="DRE184" s="17"/>
      <c r="DRF184" s="17"/>
      <c r="DRG184" s="17"/>
      <c r="DRH184" s="17"/>
      <c r="DRI184" s="17"/>
      <c r="DRJ184" s="17"/>
      <c r="DRK184" s="17"/>
      <c r="DRL184" s="17"/>
      <c r="DRM184" s="17"/>
      <c r="DRN184" s="17"/>
      <c r="DRO184" s="17"/>
      <c r="DRP184" s="17"/>
      <c r="DRQ184" s="17"/>
      <c r="DRR184" s="17"/>
      <c r="DRS184" s="17"/>
      <c r="DRT184" s="17"/>
      <c r="DRU184" s="17"/>
      <c r="DRV184" s="17"/>
      <c r="DRW184" s="17"/>
      <c r="DRX184" s="17"/>
      <c r="DRY184" s="17"/>
      <c r="DRZ184" s="17"/>
      <c r="DSA184" s="17"/>
      <c r="DSB184" s="17"/>
      <c r="DSC184" s="17"/>
      <c r="DSD184" s="17"/>
      <c r="DSE184" s="17"/>
      <c r="DSF184" s="17"/>
      <c r="DSG184" s="17"/>
      <c r="DSH184" s="17"/>
      <c r="DSI184" s="17"/>
      <c r="DSJ184" s="17"/>
      <c r="DSK184" s="17"/>
      <c r="DSL184" s="17"/>
      <c r="DSM184" s="17"/>
      <c r="DSN184" s="17"/>
      <c r="DSO184" s="17"/>
      <c r="DSP184" s="17"/>
      <c r="DSQ184" s="17"/>
      <c r="DSR184" s="17"/>
      <c r="DSS184" s="17"/>
      <c r="DST184" s="17"/>
      <c r="DSU184" s="17"/>
      <c r="DSV184" s="17"/>
      <c r="DSW184" s="17"/>
      <c r="DSX184" s="17"/>
      <c r="DSY184" s="17"/>
      <c r="DSZ184" s="17"/>
      <c r="DTA184" s="17"/>
      <c r="DTB184" s="17"/>
      <c r="DTC184" s="17"/>
      <c r="DTD184" s="17"/>
      <c r="DTE184" s="17"/>
      <c r="DTF184" s="17"/>
      <c r="DTG184" s="17"/>
      <c r="DTH184" s="17"/>
      <c r="DTI184" s="17"/>
      <c r="DTJ184" s="17"/>
      <c r="DTK184" s="17"/>
      <c r="DTL184" s="17"/>
      <c r="DTM184" s="17"/>
      <c r="DTN184" s="17"/>
      <c r="DTO184" s="17"/>
      <c r="DTP184" s="17"/>
      <c r="DTQ184" s="17"/>
      <c r="DTR184" s="17"/>
      <c r="DTS184" s="17"/>
      <c r="DTT184" s="17"/>
      <c r="DTU184" s="17"/>
      <c r="DTV184" s="17"/>
      <c r="DTW184" s="17"/>
      <c r="DTX184" s="17"/>
      <c r="DTY184" s="17"/>
      <c r="DTZ184" s="17"/>
      <c r="DUA184" s="17"/>
      <c r="DUB184" s="17"/>
      <c r="DUC184" s="17"/>
      <c r="DUD184" s="17"/>
      <c r="DUE184" s="17"/>
      <c r="DUF184" s="17"/>
      <c r="DUG184" s="17"/>
      <c r="DUH184" s="17"/>
      <c r="DUI184" s="17"/>
      <c r="DUJ184" s="17"/>
      <c r="DUK184" s="17"/>
      <c r="DUL184" s="17"/>
      <c r="DUM184" s="17"/>
      <c r="DUN184" s="17"/>
      <c r="DUO184" s="17"/>
      <c r="DUP184" s="17"/>
      <c r="DUQ184" s="17"/>
      <c r="DUR184" s="17"/>
      <c r="DUS184" s="17"/>
      <c r="DUT184" s="17"/>
      <c r="DUU184" s="17"/>
      <c r="DUV184" s="17"/>
      <c r="DUW184" s="17"/>
      <c r="DUX184" s="17"/>
      <c r="DUY184" s="17"/>
      <c r="DUZ184" s="17"/>
      <c r="DVA184" s="17"/>
      <c r="DVB184" s="17"/>
      <c r="DVC184" s="17"/>
      <c r="DVD184" s="17"/>
      <c r="DVE184" s="17"/>
      <c r="DVF184" s="17"/>
      <c r="DVG184" s="17"/>
      <c r="DVH184" s="17"/>
      <c r="DVI184" s="17"/>
      <c r="DVJ184" s="17"/>
      <c r="DVK184" s="17"/>
      <c r="DVL184" s="17"/>
      <c r="DVM184" s="17"/>
      <c r="DVN184" s="17"/>
      <c r="DVO184" s="17"/>
      <c r="DVP184" s="17"/>
      <c r="DVQ184" s="17"/>
      <c r="DVR184" s="17"/>
      <c r="DVS184" s="17"/>
      <c r="DVT184" s="17"/>
      <c r="DVU184" s="17"/>
      <c r="DVV184" s="17"/>
      <c r="DVW184" s="17"/>
      <c r="DVX184" s="17"/>
      <c r="DVY184" s="17"/>
      <c r="DVZ184" s="17"/>
      <c r="DWA184" s="17"/>
      <c r="DWB184" s="17"/>
      <c r="DWC184" s="17"/>
      <c r="DWD184" s="17"/>
      <c r="DWE184" s="17"/>
      <c r="DWF184" s="17"/>
      <c r="DWG184" s="17"/>
      <c r="DWH184" s="17"/>
      <c r="DWI184" s="17"/>
      <c r="DWJ184" s="17"/>
      <c r="DWK184" s="17"/>
      <c r="DWL184" s="17"/>
      <c r="DWM184" s="17"/>
      <c r="DWN184" s="17"/>
      <c r="DWO184" s="17"/>
      <c r="DWP184" s="17"/>
      <c r="DWQ184" s="17"/>
      <c r="DWR184" s="17"/>
      <c r="DWS184" s="17"/>
      <c r="DWT184" s="17"/>
      <c r="DWU184" s="17"/>
      <c r="DWV184" s="17"/>
      <c r="DWW184" s="17"/>
      <c r="DWX184" s="17"/>
      <c r="DWY184" s="17"/>
      <c r="DWZ184" s="17"/>
      <c r="DXA184" s="17"/>
      <c r="DXB184" s="17"/>
      <c r="DXC184" s="17"/>
      <c r="DXD184" s="17"/>
      <c r="DXE184" s="17"/>
      <c r="DXF184" s="17"/>
      <c r="DXG184" s="17"/>
      <c r="DXH184" s="17"/>
      <c r="DXI184" s="17"/>
      <c r="DXJ184" s="17"/>
      <c r="DXK184" s="17"/>
      <c r="DXL184" s="17"/>
      <c r="DXM184" s="17"/>
      <c r="DXN184" s="17"/>
      <c r="DXO184" s="17"/>
      <c r="DXP184" s="17"/>
      <c r="DXQ184" s="17"/>
      <c r="DXR184" s="17"/>
      <c r="DXS184" s="17"/>
      <c r="DXT184" s="17"/>
      <c r="DXU184" s="17"/>
      <c r="DXV184" s="17"/>
      <c r="DXW184" s="17"/>
      <c r="DXX184" s="17"/>
      <c r="DXY184" s="17"/>
      <c r="DXZ184" s="17"/>
      <c r="DYA184" s="17"/>
      <c r="DYB184" s="17"/>
      <c r="DYC184" s="17"/>
      <c r="DYD184" s="17"/>
      <c r="DYE184" s="17"/>
      <c r="DYF184" s="17"/>
      <c r="DYG184" s="17"/>
      <c r="DYH184" s="17"/>
      <c r="DYI184" s="17"/>
      <c r="DYJ184" s="17"/>
      <c r="DYK184" s="17"/>
      <c r="DYL184" s="17"/>
      <c r="DYM184" s="17"/>
      <c r="DYN184" s="17"/>
      <c r="DYO184" s="17"/>
      <c r="DYP184" s="17"/>
      <c r="DYQ184" s="17"/>
      <c r="DYR184" s="17"/>
      <c r="DYS184" s="17"/>
      <c r="DYT184" s="17"/>
      <c r="DYU184" s="17"/>
      <c r="DYV184" s="17"/>
      <c r="DYW184" s="17"/>
      <c r="DYX184" s="17"/>
      <c r="DYY184" s="17"/>
      <c r="DYZ184" s="17"/>
      <c r="DZA184" s="17"/>
      <c r="DZB184" s="17"/>
      <c r="DZC184" s="17"/>
      <c r="DZD184" s="17"/>
      <c r="DZE184" s="17"/>
      <c r="DZF184" s="17"/>
      <c r="DZG184" s="17"/>
      <c r="DZH184" s="17"/>
      <c r="DZI184" s="17"/>
      <c r="DZJ184" s="17"/>
      <c r="DZK184" s="17"/>
      <c r="DZL184" s="17"/>
      <c r="DZM184" s="17"/>
      <c r="DZN184" s="17"/>
      <c r="DZO184" s="17"/>
      <c r="DZP184" s="17"/>
      <c r="DZQ184" s="17"/>
      <c r="DZR184" s="17"/>
      <c r="DZS184" s="17"/>
      <c r="DZT184" s="17"/>
      <c r="DZU184" s="17"/>
      <c r="DZV184" s="17"/>
      <c r="DZW184" s="17"/>
      <c r="DZX184" s="17"/>
      <c r="DZY184" s="17"/>
      <c r="DZZ184" s="17"/>
      <c r="EAA184" s="17"/>
      <c r="EAB184" s="17"/>
      <c r="EAC184" s="17"/>
      <c r="EAD184" s="17"/>
      <c r="EAE184" s="17"/>
      <c r="EAF184" s="17"/>
      <c r="EAG184" s="17"/>
      <c r="EAH184" s="17"/>
      <c r="EAI184" s="17"/>
      <c r="EAJ184" s="17"/>
      <c r="EAK184" s="17"/>
      <c r="EAL184" s="17"/>
      <c r="EAM184" s="17"/>
      <c r="EAN184" s="17"/>
      <c r="EAO184" s="17"/>
      <c r="EAP184" s="17"/>
      <c r="EAQ184" s="17"/>
      <c r="EAR184" s="17"/>
      <c r="EAS184" s="17"/>
      <c r="EAT184" s="17"/>
      <c r="EAU184" s="17"/>
      <c r="EAV184" s="17"/>
      <c r="EAW184" s="17"/>
      <c r="EAX184" s="17"/>
      <c r="EAY184" s="17"/>
      <c r="EAZ184" s="17"/>
      <c r="EBA184" s="17"/>
      <c r="EBB184" s="17"/>
      <c r="EBC184" s="17"/>
      <c r="EBD184" s="17"/>
      <c r="EBE184" s="17"/>
      <c r="EBF184" s="17"/>
      <c r="EBG184" s="17"/>
      <c r="EBH184" s="17"/>
      <c r="EBI184" s="17"/>
      <c r="EBJ184" s="17"/>
      <c r="EBK184" s="17"/>
      <c r="EBL184" s="17"/>
      <c r="EBM184" s="17"/>
      <c r="EBN184" s="17"/>
      <c r="EBO184" s="17"/>
      <c r="EBP184" s="17"/>
      <c r="EBQ184" s="17"/>
      <c r="EBR184" s="17"/>
      <c r="EBS184" s="17"/>
      <c r="EBT184" s="17"/>
      <c r="EBU184" s="17"/>
      <c r="EBV184" s="17"/>
      <c r="EBW184" s="17"/>
      <c r="EBX184" s="17"/>
      <c r="EBY184" s="17"/>
      <c r="EBZ184" s="17"/>
      <c r="ECA184" s="17"/>
      <c r="ECB184" s="17"/>
      <c r="ECC184" s="17"/>
      <c r="ECD184" s="17"/>
      <c r="ECE184" s="17"/>
      <c r="ECF184" s="17"/>
      <c r="ECG184" s="17"/>
      <c r="ECH184" s="17"/>
      <c r="ECI184" s="17"/>
      <c r="ECJ184" s="17"/>
      <c r="ECK184" s="17"/>
      <c r="ECL184" s="17"/>
      <c r="ECM184" s="17"/>
      <c r="ECN184" s="17"/>
      <c r="ECO184" s="17"/>
      <c r="ECP184" s="17"/>
      <c r="ECQ184" s="17"/>
      <c r="ECR184" s="17"/>
      <c r="ECS184" s="17"/>
      <c r="ECT184" s="17"/>
      <c r="ECU184" s="17"/>
      <c r="ECV184" s="17"/>
      <c r="ECW184" s="17"/>
      <c r="ECX184" s="17"/>
      <c r="ECY184" s="17"/>
      <c r="ECZ184" s="17"/>
      <c r="EDA184" s="17"/>
      <c r="EDB184" s="17"/>
      <c r="EDC184" s="17"/>
      <c r="EDD184" s="17"/>
      <c r="EDE184" s="17"/>
      <c r="EDF184" s="17"/>
      <c r="EDG184" s="17"/>
      <c r="EDH184" s="17"/>
      <c r="EDI184" s="17"/>
      <c r="EDJ184" s="17"/>
      <c r="EDK184" s="17"/>
      <c r="EDL184" s="17"/>
      <c r="EDM184" s="17"/>
      <c r="EDN184" s="17"/>
      <c r="EDO184" s="17"/>
      <c r="EDP184" s="17"/>
      <c r="EDQ184" s="17"/>
      <c r="EDR184" s="17"/>
      <c r="EDS184" s="17"/>
      <c r="EDT184" s="17"/>
      <c r="EDU184" s="17"/>
      <c r="EDV184" s="17"/>
      <c r="EDW184" s="17"/>
      <c r="EDX184" s="17"/>
      <c r="EDY184" s="17"/>
      <c r="EDZ184" s="17"/>
      <c r="EEA184" s="17"/>
      <c r="EEB184" s="17"/>
      <c r="EEC184" s="17"/>
      <c r="EED184" s="17"/>
      <c r="EEE184" s="17"/>
      <c r="EEF184" s="17"/>
      <c r="EEG184" s="17"/>
      <c r="EEH184" s="17"/>
      <c r="EEI184" s="17"/>
      <c r="EEJ184" s="17"/>
      <c r="EEK184" s="17"/>
      <c r="EEL184" s="17"/>
      <c r="EEM184" s="17"/>
      <c r="EEN184" s="17"/>
      <c r="EEO184" s="17"/>
      <c r="EEP184" s="17"/>
      <c r="EEQ184" s="17"/>
      <c r="EER184" s="17"/>
      <c r="EES184" s="17"/>
      <c r="EET184" s="17"/>
      <c r="EEU184" s="17"/>
      <c r="EEV184" s="17"/>
      <c r="EEW184" s="17"/>
      <c r="EEX184" s="17"/>
      <c r="EEY184" s="17"/>
      <c r="EEZ184" s="17"/>
      <c r="EFA184" s="17"/>
      <c r="EFB184" s="17"/>
      <c r="EFC184" s="17"/>
      <c r="EFD184" s="17"/>
      <c r="EFE184" s="17"/>
      <c r="EFF184" s="17"/>
      <c r="EFG184" s="17"/>
      <c r="EFH184" s="17"/>
      <c r="EFI184" s="17"/>
      <c r="EFJ184" s="17"/>
      <c r="EFK184" s="17"/>
      <c r="EFL184" s="17"/>
      <c r="EFM184" s="17"/>
      <c r="EFN184" s="17"/>
      <c r="EFO184" s="17"/>
      <c r="EFP184" s="17"/>
      <c r="EFQ184" s="17"/>
      <c r="EFR184" s="17"/>
      <c r="EFS184" s="17"/>
      <c r="EFT184" s="17"/>
      <c r="EFU184" s="17"/>
      <c r="EFV184" s="17"/>
      <c r="EFW184" s="17"/>
      <c r="EFX184" s="17"/>
      <c r="EFY184" s="17"/>
      <c r="EFZ184" s="17"/>
      <c r="EGA184" s="17"/>
      <c r="EGB184" s="17"/>
      <c r="EGC184" s="17"/>
      <c r="EGD184" s="17"/>
      <c r="EGE184" s="17"/>
      <c r="EGF184" s="17"/>
      <c r="EGG184" s="17"/>
      <c r="EGH184" s="17"/>
      <c r="EGI184" s="17"/>
      <c r="EGJ184" s="17"/>
      <c r="EGK184" s="17"/>
      <c r="EGL184" s="17"/>
      <c r="EGM184" s="17"/>
      <c r="EGN184" s="17"/>
      <c r="EGO184" s="17"/>
      <c r="EGP184" s="17"/>
      <c r="EGQ184" s="17"/>
      <c r="EGR184" s="17"/>
      <c r="EGS184" s="17"/>
      <c r="EGT184" s="17"/>
      <c r="EGU184" s="17"/>
      <c r="EGV184" s="17"/>
      <c r="EGW184" s="17"/>
      <c r="EGX184" s="17"/>
      <c r="EGY184" s="17"/>
      <c r="EGZ184" s="17"/>
      <c r="EHA184" s="17"/>
      <c r="EHB184" s="17"/>
      <c r="EHC184" s="17"/>
      <c r="EHD184" s="17"/>
      <c r="EHE184" s="17"/>
      <c r="EHF184" s="17"/>
      <c r="EHG184" s="17"/>
      <c r="EHH184" s="17"/>
      <c r="EHI184" s="17"/>
      <c r="EHJ184" s="17"/>
      <c r="EHK184" s="17"/>
      <c r="EHL184" s="17"/>
      <c r="EHM184" s="17"/>
      <c r="EHN184" s="17"/>
      <c r="EHO184" s="17"/>
      <c r="EHP184" s="17"/>
      <c r="EHQ184" s="17"/>
      <c r="EHR184" s="17"/>
      <c r="EHS184" s="17"/>
      <c r="EHT184" s="17"/>
      <c r="EHU184" s="17"/>
      <c r="EHV184" s="17"/>
      <c r="EHW184" s="17"/>
      <c r="EHX184" s="17"/>
      <c r="EHY184" s="17"/>
      <c r="EHZ184" s="17"/>
      <c r="EIA184" s="17"/>
      <c r="EIB184" s="17"/>
      <c r="EIC184" s="17"/>
      <c r="EID184" s="17"/>
      <c r="EIE184" s="17"/>
      <c r="EIF184" s="17"/>
      <c r="EIG184" s="17"/>
      <c r="EIH184" s="17"/>
      <c r="EII184" s="17"/>
      <c r="EIJ184" s="17"/>
      <c r="EIK184" s="17"/>
      <c r="EIL184" s="17"/>
      <c r="EIM184" s="17"/>
      <c r="EIN184" s="17"/>
      <c r="EIO184" s="17"/>
      <c r="EIP184" s="17"/>
      <c r="EIQ184" s="17"/>
      <c r="EIR184" s="17"/>
      <c r="EIS184" s="17"/>
      <c r="EIT184" s="17"/>
      <c r="EIU184" s="17"/>
      <c r="EIV184" s="17"/>
      <c r="EIW184" s="17"/>
      <c r="EIX184" s="17"/>
      <c r="EIY184" s="17"/>
      <c r="EIZ184" s="17"/>
      <c r="EJA184" s="17"/>
      <c r="EJB184" s="17"/>
      <c r="EJC184" s="17"/>
      <c r="EJD184" s="17"/>
      <c r="EJE184" s="17"/>
      <c r="EJF184" s="17"/>
      <c r="EJG184" s="17"/>
      <c r="EJH184" s="17"/>
      <c r="EJI184" s="17"/>
      <c r="EJJ184" s="17"/>
      <c r="EJK184" s="17"/>
      <c r="EJL184" s="17"/>
      <c r="EJM184" s="17"/>
      <c r="EJN184" s="17"/>
      <c r="EJO184" s="17"/>
      <c r="EJP184" s="17"/>
      <c r="EJQ184" s="17"/>
      <c r="EJR184" s="17"/>
      <c r="EJS184" s="17"/>
      <c r="EJT184" s="17"/>
      <c r="EJU184" s="17"/>
      <c r="EJV184" s="17"/>
      <c r="EJW184" s="17"/>
      <c r="EJX184" s="17"/>
      <c r="EJY184" s="17"/>
      <c r="EJZ184" s="17"/>
      <c r="EKA184" s="17"/>
      <c r="EKB184" s="17"/>
      <c r="EKC184" s="17"/>
      <c r="EKD184" s="17"/>
      <c r="EKE184" s="17"/>
      <c r="EKF184" s="17"/>
      <c r="EKG184" s="17"/>
      <c r="EKH184" s="17"/>
      <c r="EKI184" s="17"/>
      <c r="EKJ184" s="17"/>
      <c r="EKK184" s="17"/>
      <c r="EKL184" s="17"/>
      <c r="EKM184" s="17"/>
      <c r="EKN184" s="17"/>
      <c r="EKO184" s="17"/>
      <c r="EKP184" s="17"/>
      <c r="EKQ184" s="17"/>
      <c r="EKR184" s="17"/>
      <c r="EKS184" s="17"/>
      <c r="EKT184" s="17"/>
      <c r="EKU184" s="17"/>
      <c r="EKV184" s="17"/>
      <c r="EKW184" s="17"/>
      <c r="EKX184" s="17"/>
      <c r="EKY184" s="17"/>
      <c r="EKZ184" s="17"/>
      <c r="ELA184" s="17"/>
      <c r="ELB184" s="17"/>
      <c r="ELC184" s="17"/>
      <c r="ELD184" s="17"/>
      <c r="ELE184" s="17"/>
      <c r="ELF184" s="17"/>
      <c r="ELG184" s="17"/>
      <c r="ELH184" s="17"/>
      <c r="ELI184" s="17"/>
      <c r="ELJ184" s="17"/>
      <c r="ELK184" s="17"/>
      <c r="ELL184" s="17"/>
      <c r="ELM184" s="17"/>
      <c r="ELN184" s="17"/>
      <c r="ELO184" s="17"/>
      <c r="ELP184" s="17"/>
      <c r="ELQ184" s="17"/>
      <c r="ELR184" s="17"/>
      <c r="ELS184" s="17"/>
      <c r="ELT184" s="17"/>
      <c r="ELU184" s="17"/>
      <c r="ELV184" s="17"/>
      <c r="ELW184" s="17"/>
      <c r="ELX184" s="17"/>
      <c r="ELY184" s="17"/>
      <c r="ELZ184" s="17"/>
      <c r="EMA184" s="17"/>
      <c r="EMB184" s="17"/>
      <c r="EMC184" s="17"/>
      <c r="EMD184" s="17"/>
      <c r="EME184" s="17"/>
      <c r="EMF184" s="17"/>
      <c r="EMG184" s="17"/>
      <c r="EMH184" s="17"/>
      <c r="EMI184" s="17"/>
      <c r="EMJ184" s="17"/>
      <c r="EMK184" s="17"/>
      <c r="EML184" s="17"/>
      <c r="EMM184" s="17"/>
      <c r="EMN184" s="17"/>
      <c r="EMO184" s="17"/>
      <c r="EMP184" s="17"/>
      <c r="EMQ184" s="17"/>
      <c r="EMR184" s="17"/>
      <c r="EMS184" s="17"/>
      <c r="EMT184" s="17"/>
      <c r="EMU184" s="17"/>
      <c r="EMV184" s="17"/>
      <c r="EMW184" s="17"/>
      <c r="EMX184" s="17"/>
      <c r="EMY184" s="17"/>
      <c r="EMZ184" s="17"/>
      <c r="ENA184" s="17"/>
      <c r="ENB184" s="17"/>
      <c r="ENC184" s="17"/>
      <c r="END184" s="17"/>
      <c r="ENE184" s="17"/>
      <c r="ENF184" s="17"/>
      <c r="ENG184" s="17"/>
      <c r="ENH184" s="17"/>
      <c r="ENI184" s="17"/>
      <c r="ENJ184" s="17"/>
      <c r="ENK184" s="17"/>
      <c r="ENL184" s="17"/>
      <c r="ENM184" s="17"/>
      <c r="ENN184" s="17"/>
      <c r="ENO184" s="17"/>
      <c r="ENP184" s="17"/>
      <c r="ENQ184" s="17"/>
      <c r="ENR184" s="17"/>
      <c r="ENS184" s="17"/>
      <c r="ENT184" s="17"/>
      <c r="ENU184" s="17"/>
      <c r="ENV184" s="17"/>
      <c r="ENW184" s="17"/>
      <c r="ENX184" s="17"/>
      <c r="ENY184" s="17"/>
      <c r="ENZ184" s="17"/>
      <c r="EOA184" s="17"/>
      <c r="EOB184" s="17"/>
      <c r="EOC184" s="17"/>
      <c r="EOD184" s="17"/>
      <c r="EOE184" s="17"/>
      <c r="EOF184" s="17"/>
      <c r="EOG184" s="17"/>
      <c r="EOH184" s="17"/>
      <c r="EOI184" s="17"/>
      <c r="EOJ184" s="17"/>
      <c r="EOK184" s="17"/>
      <c r="EOL184" s="17"/>
      <c r="EOM184" s="17"/>
      <c r="EON184" s="17"/>
      <c r="EOO184" s="17"/>
      <c r="EOP184" s="17"/>
      <c r="EOQ184" s="17"/>
      <c r="EOR184" s="17"/>
      <c r="EOS184" s="17"/>
      <c r="EOT184" s="17"/>
      <c r="EOU184" s="17"/>
      <c r="EOV184" s="17"/>
      <c r="EOW184" s="17"/>
      <c r="EOX184" s="17"/>
      <c r="EOY184" s="17"/>
      <c r="EOZ184" s="17"/>
      <c r="EPA184" s="17"/>
      <c r="EPB184" s="17"/>
      <c r="EPC184" s="17"/>
      <c r="EPD184" s="17"/>
      <c r="EPE184" s="17"/>
      <c r="EPF184" s="17"/>
      <c r="EPG184" s="17"/>
      <c r="EPH184" s="17"/>
      <c r="EPI184" s="17"/>
      <c r="EPJ184" s="17"/>
      <c r="EPK184" s="17"/>
      <c r="EPL184" s="17"/>
      <c r="EPM184" s="17"/>
      <c r="EPN184" s="17"/>
      <c r="EPO184" s="17"/>
      <c r="EPP184" s="17"/>
      <c r="EPQ184" s="17"/>
      <c r="EPR184" s="17"/>
      <c r="EPS184" s="17"/>
      <c r="EPT184" s="17"/>
      <c r="EPU184" s="17"/>
      <c r="EPV184" s="17"/>
      <c r="EPW184" s="17"/>
      <c r="EPX184" s="17"/>
      <c r="EPY184" s="17"/>
      <c r="EPZ184" s="17"/>
      <c r="EQA184" s="17"/>
      <c r="EQB184" s="17"/>
      <c r="EQC184" s="17"/>
      <c r="EQD184" s="17"/>
      <c r="EQE184" s="17"/>
      <c r="EQF184" s="17"/>
      <c r="EQG184" s="17"/>
      <c r="EQH184" s="17"/>
      <c r="EQI184" s="17"/>
      <c r="EQJ184" s="17"/>
      <c r="EQK184" s="17"/>
      <c r="EQL184" s="17"/>
      <c r="EQM184" s="17"/>
      <c r="EQN184" s="17"/>
      <c r="EQO184" s="17"/>
      <c r="EQP184" s="17"/>
      <c r="EQQ184" s="17"/>
      <c r="EQR184" s="17"/>
      <c r="EQS184" s="17"/>
      <c r="EQT184" s="17"/>
      <c r="EQU184" s="17"/>
      <c r="EQV184" s="17"/>
      <c r="EQW184" s="17"/>
      <c r="EQX184" s="17"/>
      <c r="EQY184" s="17"/>
      <c r="EQZ184" s="17"/>
      <c r="ERA184" s="17"/>
      <c r="ERB184" s="17"/>
      <c r="ERC184" s="17"/>
      <c r="ERD184" s="17"/>
      <c r="ERE184" s="17"/>
      <c r="ERF184" s="17"/>
      <c r="ERG184" s="17"/>
      <c r="ERH184" s="17"/>
      <c r="ERI184" s="17"/>
      <c r="ERJ184" s="17"/>
      <c r="ERK184" s="17"/>
      <c r="ERL184" s="17"/>
      <c r="ERM184" s="17"/>
      <c r="ERN184" s="17"/>
      <c r="ERO184" s="17"/>
      <c r="ERP184" s="17"/>
      <c r="ERQ184" s="17"/>
      <c r="ERR184" s="17"/>
      <c r="ERS184" s="17"/>
      <c r="ERT184" s="17"/>
      <c r="ERU184" s="17"/>
      <c r="ERV184" s="17"/>
      <c r="ERW184" s="17"/>
      <c r="ERX184" s="17"/>
      <c r="ERY184" s="17"/>
      <c r="ERZ184" s="17"/>
      <c r="ESA184" s="17"/>
      <c r="ESB184" s="17"/>
      <c r="ESC184" s="17"/>
      <c r="ESD184" s="17"/>
      <c r="ESE184" s="17"/>
      <c r="ESF184" s="17"/>
      <c r="ESG184" s="17"/>
      <c r="ESH184" s="17"/>
      <c r="ESI184" s="17"/>
      <c r="ESJ184" s="17"/>
      <c r="ESK184" s="17"/>
      <c r="ESL184" s="17"/>
      <c r="ESM184" s="17"/>
      <c r="ESN184" s="17"/>
      <c r="ESO184" s="17"/>
      <c r="ESP184" s="17"/>
      <c r="ESQ184" s="17"/>
      <c r="ESR184" s="17"/>
      <c r="ESS184" s="17"/>
      <c r="EST184" s="17"/>
      <c r="ESU184" s="17"/>
      <c r="ESV184" s="17"/>
      <c r="ESW184" s="17"/>
      <c r="ESX184" s="17"/>
      <c r="ESY184" s="17"/>
      <c r="ESZ184" s="17"/>
      <c r="ETA184" s="17"/>
      <c r="ETB184" s="17"/>
      <c r="ETC184" s="17"/>
      <c r="ETD184" s="17"/>
      <c r="ETE184" s="17"/>
      <c r="ETF184" s="17"/>
      <c r="ETG184" s="17"/>
      <c r="ETH184" s="17"/>
      <c r="ETI184" s="17"/>
      <c r="ETJ184" s="17"/>
      <c r="ETK184" s="17"/>
      <c r="ETL184" s="17"/>
      <c r="ETM184" s="17"/>
      <c r="ETN184" s="17"/>
      <c r="ETO184" s="17"/>
      <c r="ETP184" s="17"/>
      <c r="ETQ184" s="17"/>
      <c r="ETR184" s="17"/>
      <c r="ETS184" s="17"/>
      <c r="ETT184" s="17"/>
      <c r="ETU184" s="17"/>
      <c r="ETV184" s="17"/>
      <c r="ETW184" s="17"/>
      <c r="ETX184" s="17"/>
      <c r="ETY184" s="17"/>
      <c r="ETZ184" s="17"/>
      <c r="EUA184" s="17"/>
      <c r="EUB184" s="17"/>
      <c r="EUC184" s="17"/>
      <c r="EUD184" s="17"/>
      <c r="EUE184" s="17"/>
      <c r="EUF184" s="17"/>
      <c r="EUG184" s="17"/>
      <c r="EUH184" s="17"/>
      <c r="EUI184" s="17"/>
      <c r="EUJ184" s="17"/>
      <c r="EUK184" s="17"/>
      <c r="EUL184" s="17"/>
      <c r="EUM184" s="17"/>
      <c r="EUN184" s="17"/>
      <c r="EUO184" s="17"/>
      <c r="EUP184" s="17"/>
      <c r="EUQ184" s="17"/>
      <c r="EUR184" s="17"/>
      <c r="EUS184" s="17"/>
      <c r="EUT184" s="17"/>
      <c r="EUU184" s="17"/>
      <c r="EUV184" s="17"/>
      <c r="EUW184" s="17"/>
      <c r="EUX184" s="17"/>
      <c r="EUY184" s="17"/>
      <c r="EUZ184" s="17"/>
      <c r="EVA184" s="17"/>
      <c r="EVB184" s="17"/>
      <c r="EVC184" s="17"/>
      <c r="EVD184" s="17"/>
      <c r="EVE184" s="17"/>
      <c r="EVF184" s="17"/>
      <c r="EVG184" s="17"/>
      <c r="EVH184" s="17"/>
      <c r="EVI184" s="17"/>
      <c r="EVJ184" s="17"/>
      <c r="EVK184" s="17"/>
      <c r="EVL184" s="17"/>
      <c r="EVM184" s="17"/>
      <c r="EVN184" s="17"/>
      <c r="EVO184" s="17"/>
      <c r="EVP184" s="17"/>
      <c r="EVQ184" s="17"/>
      <c r="EVR184" s="17"/>
      <c r="EVS184" s="17"/>
      <c r="EVT184" s="17"/>
      <c r="EVU184" s="17"/>
      <c r="EVV184" s="17"/>
      <c r="EVW184" s="17"/>
      <c r="EVX184" s="17"/>
      <c r="EVY184" s="17"/>
      <c r="EVZ184" s="17"/>
      <c r="EWA184" s="17"/>
      <c r="EWB184" s="17"/>
      <c r="EWC184" s="17"/>
      <c r="EWD184" s="17"/>
      <c r="EWE184" s="17"/>
      <c r="EWF184" s="17"/>
      <c r="EWG184" s="17"/>
      <c r="EWH184" s="17"/>
      <c r="EWI184" s="17"/>
      <c r="EWJ184" s="17"/>
      <c r="EWK184" s="17"/>
      <c r="EWL184" s="17"/>
      <c r="EWM184" s="17"/>
      <c r="EWN184" s="17"/>
      <c r="EWO184" s="17"/>
      <c r="EWP184" s="17"/>
      <c r="EWQ184" s="17"/>
      <c r="EWR184" s="17"/>
      <c r="EWS184" s="17"/>
      <c r="EWT184" s="17"/>
      <c r="EWU184" s="17"/>
      <c r="EWV184" s="17"/>
      <c r="EWW184" s="17"/>
      <c r="EWX184" s="17"/>
      <c r="EWY184" s="17"/>
      <c r="EWZ184" s="17"/>
      <c r="EXA184" s="17"/>
      <c r="EXB184" s="17"/>
      <c r="EXC184" s="17"/>
      <c r="EXD184" s="17"/>
      <c r="EXE184" s="17"/>
      <c r="EXF184" s="17"/>
      <c r="EXG184" s="17"/>
      <c r="EXH184" s="17"/>
      <c r="EXI184" s="17"/>
      <c r="EXJ184" s="17"/>
      <c r="EXK184" s="17"/>
      <c r="EXL184" s="17"/>
      <c r="EXM184" s="17"/>
      <c r="EXN184" s="17"/>
      <c r="EXO184" s="17"/>
      <c r="EXP184" s="17"/>
      <c r="EXQ184" s="17"/>
      <c r="EXR184" s="17"/>
      <c r="EXS184" s="17"/>
      <c r="EXT184" s="17"/>
      <c r="EXU184" s="17"/>
      <c r="EXV184" s="17"/>
      <c r="EXW184" s="17"/>
      <c r="EXX184" s="17"/>
      <c r="EXY184" s="17"/>
      <c r="EXZ184" s="17"/>
      <c r="EYA184" s="17"/>
      <c r="EYB184" s="17"/>
      <c r="EYC184" s="17"/>
      <c r="EYD184" s="17"/>
      <c r="EYE184" s="17"/>
      <c r="EYF184" s="17"/>
      <c r="EYG184" s="17"/>
      <c r="EYH184" s="17"/>
      <c r="EYI184" s="17"/>
      <c r="EYJ184" s="17"/>
      <c r="EYK184" s="17"/>
      <c r="EYL184" s="17"/>
      <c r="EYM184" s="17"/>
      <c r="EYN184" s="17"/>
      <c r="EYO184" s="17"/>
      <c r="EYP184" s="17"/>
      <c r="EYQ184" s="17"/>
      <c r="EYR184" s="17"/>
      <c r="EYS184" s="17"/>
      <c r="EYT184" s="17"/>
      <c r="EYU184" s="17"/>
      <c r="EYV184" s="17"/>
      <c r="EYW184" s="17"/>
      <c r="EYX184" s="17"/>
      <c r="EYY184" s="17"/>
      <c r="EYZ184" s="17"/>
      <c r="EZA184" s="17"/>
      <c r="EZB184" s="17"/>
      <c r="EZC184" s="17"/>
      <c r="EZD184" s="17"/>
      <c r="EZE184" s="17"/>
      <c r="EZF184" s="17"/>
      <c r="EZG184" s="17"/>
      <c r="EZH184" s="17"/>
      <c r="EZI184" s="17"/>
      <c r="EZJ184" s="17"/>
      <c r="EZK184" s="17"/>
      <c r="EZL184" s="17"/>
      <c r="EZM184" s="17"/>
      <c r="EZN184" s="17"/>
      <c r="EZO184" s="17"/>
      <c r="EZP184" s="17"/>
      <c r="EZQ184" s="17"/>
      <c r="EZR184" s="17"/>
      <c r="EZS184" s="17"/>
      <c r="EZT184" s="17"/>
      <c r="EZU184" s="17"/>
      <c r="EZV184" s="17"/>
      <c r="EZW184" s="17"/>
      <c r="EZX184" s="17"/>
      <c r="EZY184" s="17"/>
      <c r="EZZ184" s="17"/>
      <c r="FAA184" s="17"/>
      <c r="FAB184" s="17"/>
      <c r="FAC184" s="17"/>
      <c r="FAD184" s="17"/>
      <c r="FAE184" s="17"/>
      <c r="FAF184" s="17"/>
      <c r="FAG184" s="17"/>
      <c r="FAH184" s="17"/>
      <c r="FAI184" s="17"/>
      <c r="FAJ184" s="17"/>
      <c r="FAK184" s="17"/>
      <c r="FAL184" s="17"/>
      <c r="FAM184" s="17"/>
      <c r="FAN184" s="17"/>
      <c r="FAO184" s="17"/>
      <c r="FAP184" s="17"/>
      <c r="FAQ184" s="17"/>
      <c r="FAR184" s="17"/>
      <c r="FAS184" s="17"/>
      <c r="FAT184" s="17"/>
      <c r="FAU184" s="17"/>
      <c r="FAV184" s="17"/>
      <c r="FAW184" s="17"/>
      <c r="FAX184" s="17"/>
      <c r="FAY184" s="17"/>
      <c r="FAZ184" s="17"/>
      <c r="FBA184" s="17"/>
      <c r="FBB184" s="17"/>
      <c r="FBC184" s="17"/>
      <c r="FBD184" s="17"/>
      <c r="FBE184" s="17"/>
      <c r="FBF184" s="17"/>
      <c r="FBG184" s="17"/>
      <c r="FBH184" s="17"/>
      <c r="FBI184" s="17"/>
      <c r="FBJ184" s="17"/>
      <c r="FBK184" s="17"/>
      <c r="FBL184" s="17"/>
      <c r="FBM184" s="17"/>
      <c r="FBN184" s="17"/>
      <c r="FBO184" s="17"/>
      <c r="FBP184" s="17"/>
      <c r="FBQ184" s="17"/>
      <c r="FBR184" s="17"/>
      <c r="FBS184" s="17"/>
      <c r="FBT184" s="17"/>
      <c r="FBU184" s="17"/>
      <c r="FBV184" s="17"/>
      <c r="FBW184" s="17"/>
      <c r="FBX184" s="17"/>
      <c r="FBY184" s="17"/>
      <c r="FBZ184" s="17"/>
      <c r="FCA184" s="17"/>
      <c r="FCB184" s="17"/>
      <c r="FCC184" s="17"/>
      <c r="FCD184" s="17"/>
      <c r="FCE184" s="17"/>
      <c r="FCF184" s="17"/>
      <c r="FCG184" s="17"/>
      <c r="FCH184" s="17"/>
      <c r="FCI184" s="17"/>
      <c r="FCJ184" s="17"/>
      <c r="FCK184" s="17"/>
      <c r="FCL184" s="17"/>
      <c r="FCM184" s="17"/>
      <c r="FCN184" s="17"/>
      <c r="FCO184" s="17"/>
      <c r="FCP184" s="17"/>
      <c r="FCQ184" s="17"/>
      <c r="FCR184" s="17"/>
      <c r="FCS184" s="17"/>
      <c r="FCT184" s="17"/>
      <c r="FCU184" s="17"/>
      <c r="FCV184" s="17"/>
      <c r="FCW184" s="17"/>
      <c r="FCX184" s="17"/>
      <c r="FCY184" s="17"/>
      <c r="FCZ184" s="17"/>
      <c r="FDA184" s="17"/>
      <c r="FDB184" s="17"/>
      <c r="FDC184" s="17"/>
      <c r="FDD184" s="17"/>
      <c r="FDE184" s="17"/>
      <c r="FDF184" s="17"/>
      <c r="FDG184" s="17"/>
      <c r="FDH184" s="17"/>
      <c r="FDI184" s="17"/>
      <c r="FDJ184" s="17"/>
      <c r="FDK184" s="17"/>
      <c r="FDL184" s="17"/>
      <c r="FDM184" s="17"/>
      <c r="FDN184" s="17"/>
      <c r="FDO184" s="17"/>
      <c r="FDP184" s="17"/>
      <c r="FDQ184" s="17"/>
      <c r="FDR184" s="17"/>
      <c r="FDS184" s="17"/>
      <c r="FDT184" s="17"/>
      <c r="FDU184" s="17"/>
      <c r="FDV184" s="17"/>
      <c r="FDW184" s="17"/>
      <c r="FDX184" s="17"/>
      <c r="FDY184" s="17"/>
      <c r="FDZ184" s="17"/>
      <c r="FEA184" s="17"/>
      <c r="FEB184" s="17"/>
      <c r="FEC184" s="17"/>
      <c r="FED184" s="17"/>
      <c r="FEE184" s="17"/>
      <c r="FEF184" s="17"/>
      <c r="FEG184" s="17"/>
      <c r="FEH184" s="17"/>
      <c r="FEI184" s="17"/>
      <c r="FEJ184" s="17"/>
      <c r="FEK184" s="17"/>
      <c r="FEL184" s="17"/>
      <c r="FEM184" s="17"/>
      <c r="FEN184" s="17"/>
      <c r="FEO184" s="17"/>
      <c r="FEP184" s="17"/>
      <c r="FEQ184" s="17"/>
      <c r="FER184" s="17"/>
      <c r="FES184" s="17"/>
      <c r="FET184" s="17"/>
      <c r="FEU184" s="17"/>
      <c r="FEV184" s="17"/>
      <c r="FEW184" s="17"/>
      <c r="FEX184" s="17"/>
      <c r="FEY184" s="17"/>
      <c r="FEZ184" s="17"/>
      <c r="FFA184" s="17"/>
      <c r="FFB184" s="17"/>
      <c r="FFC184" s="17"/>
      <c r="FFD184" s="17"/>
      <c r="FFE184" s="17"/>
      <c r="FFF184" s="17"/>
      <c r="FFG184" s="17"/>
      <c r="FFH184" s="17"/>
      <c r="FFI184" s="17"/>
      <c r="FFJ184" s="17"/>
      <c r="FFK184" s="17"/>
      <c r="FFL184" s="17"/>
      <c r="FFM184" s="17"/>
      <c r="FFN184" s="17"/>
      <c r="FFO184" s="17"/>
      <c r="FFP184" s="17"/>
      <c r="FFQ184" s="17"/>
      <c r="FFR184" s="17"/>
      <c r="FFS184" s="17"/>
      <c r="FFT184" s="17"/>
      <c r="FFU184" s="17"/>
      <c r="FFV184" s="17"/>
      <c r="FFW184" s="17"/>
      <c r="FFX184" s="17"/>
      <c r="FFY184" s="17"/>
      <c r="FFZ184" s="17"/>
      <c r="FGA184" s="17"/>
      <c r="FGB184" s="17"/>
      <c r="FGC184" s="17"/>
      <c r="FGD184" s="17"/>
      <c r="FGE184" s="17"/>
      <c r="FGF184" s="17"/>
      <c r="FGG184" s="17"/>
      <c r="FGH184" s="17"/>
      <c r="FGI184" s="17"/>
      <c r="FGJ184" s="17"/>
      <c r="FGK184" s="17"/>
      <c r="FGL184" s="17"/>
      <c r="FGM184" s="17"/>
      <c r="FGN184" s="17"/>
      <c r="FGO184" s="17"/>
      <c r="FGP184" s="17"/>
      <c r="FGQ184" s="17"/>
      <c r="FGR184" s="17"/>
      <c r="FGS184" s="17"/>
      <c r="FGT184" s="17"/>
      <c r="FGU184" s="17"/>
      <c r="FGV184" s="17"/>
      <c r="FGW184" s="17"/>
      <c r="FGX184" s="17"/>
      <c r="FGY184" s="17"/>
      <c r="FGZ184" s="17"/>
      <c r="FHA184" s="17"/>
      <c r="FHB184" s="17"/>
      <c r="FHC184" s="17"/>
      <c r="FHD184" s="17"/>
      <c r="FHE184" s="17"/>
      <c r="FHF184" s="17"/>
      <c r="FHG184" s="17"/>
      <c r="FHH184" s="17"/>
      <c r="FHI184" s="17"/>
      <c r="FHJ184" s="17"/>
      <c r="FHK184" s="17"/>
      <c r="FHL184" s="17"/>
      <c r="FHM184" s="17"/>
      <c r="FHN184" s="17"/>
      <c r="FHO184" s="17"/>
      <c r="FHP184" s="17"/>
      <c r="FHQ184" s="17"/>
      <c r="FHR184" s="17"/>
      <c r="FHS184" s="17"/>
      <c r="FHT184" s="17"/>
      <c r="FHU184" s="17"/>
      <c r="FHV184" s="17"/>
      <c r="FHW184" s="17"/>
      <c r="FHX184" s="17"/>
      <c r="FHY184" s="17"/>
      <c r="FHZ184" s="17"/>
      <c r="FIA184" s="17"/>
      <c r="FIB184" s="17"/>
      <c r="FIC184" s="17"/>
      <c r="FID184" s="17"/>
      <c r="FIE184" s="17"/>
      <c r="FIF184" s="17"/>
      <c r="FIG184" s="17"/>
      <c r="FIH184" s="17"/>
      <c r="FII184" s="17"/>
      <c r="FIJ184" s="17"/>
      <c r="FIK184" s="17"/>
      <c r="FIL184" s="17"/>
      <c r="FIM184" s="17"/>
      <c r="FIN184" s="17"/>
      <c r="FIO184" s="17"/>
      <c r="FIP184" s="17"/>
      <c r="FIQ184" s="17"/>
      <c r="FIR184" s="17"/>
      <c r="FIS184" s="17"/>
      <c r="FIT184" s="17"/>
      <c r="FIU184" s="17"/>
      <c r="FIV184" s="17"/>
      <c r="FIW184" s="17"/>
      <c r="FIX184" s="17"/>
      <c r="FIY184" s="17"/>
      <c r="FIZ184" s="17"/>
      <c r="FJA184" s="17"/>
      <c r="FJB184" s="17"/>
      <c r="FJC184" s="17"/>
      <c r="FJD184" s="17"/>
      <c r="FJE184" s="17"/>
      <c r="FJF184" s="17"/>
      <c r="FJG184" s="17"/>
      <c r="FJH184" s="17"/>
      <c r="FJI184" s="17"/>
      <c r="FJJ184" s="17"/>
      <c r="FJK184" s="17"/>
      <c r="FJL184" s="17"/>
      <c r="FJM184" s="17"/>
      <c r="FJN184" s="17"/>
      <c r="FJO184" s="17"/>
      <c r="FJP184" s="17"/>
      <c r="FJQ184" s="17"/>
      <c r="FJR184" s="17"/>
      <c r="FJS184" s="17"/>
      <c r="FJT184" s="17"/>
      <c r="FJU184" s="17"/>
      <c r="FJV184" s="17"/>
      <c r="FJW184" s="17"/>
      <c r="FJX184" s="17"/>
      <c r="FJY184" s="17"/>
      <c r="FJZ184" s="17"/>
      <c r="FKA184" s="17"/>
      <c r="FKB184" s="17"/>
      <c r="FKC184" s="17"/>
      <c r="FKD184" s="17"/>
      <c r="FKE184" s="17"/>
      <c r="FKF184" s="17"/>
      <c r="FKG184" s="17"/>
      <c r="FKH184" s="17"/>
      <c r="FKI184" s="17"/>
      <c r="FKJ184" s="17"/>
      <c r="FKK184" s="17"/>
      <c r="FKL184" s="17"/>
      <c r="FKM184" s="17"/>
      <c r="FKN184" s="17"/>
      <c r="FKO184" s="17"/>
      <c r="FKP184" s="17"/>
      <c r="FKQ184" s="17"/>
      <c r="FKR184" s="17"/>
      <c r="FKS184" s="17"/>
      <c r="FKT184" s="17"/>
      <c r="FKU184" s="17"/>
      <c r="FKV184" s="17"/>
      <c r="FKW184" s="17"/>
      <c r="FKX184" s="17"/>
      <c r="FKY184" s="17"/>
      <c r="FKZ184" s="17"/>
      <c r="FLA184" s="17"/>
      <c r="FLB184" s="17"/>
      <c r="FLC184" s="17"/>
      <c r="FLD184" s="17"/>
      <c r="FLE184" s="17"/>
      <c r="FLF184" s="17"/>
      <c r="FLG184" s="17"/>
      <c r="FLH184" s="17"/>
      <c r="FLI184" s="17"/>
      <c r="FLJ184" s="17"/>
      <c r="FLK184" s="17"/>
      <c r="FLL184" s="17"/>
      <c r="FLM184" s="17"/>
      <c r="FLN184" s="17"/>
      <c r="FLO184" s="17"/>
      <c r="FLP184" s="17"/>
      <c r="FLQ184" s="17"/>
      <c r="FLR184" s="17"/>
      <c r="FLS184" s="17"/>
      <c r="FLT184" s="17"/>
      <c r="FLU184" s="17"/>
      <c r="FLV184" s="17"/>
      <c r="FLW184" s="17"/>
      <c r="FLX184" s="17"/>
      <c r="FLY184" s="17"/>
      <c r="FLZ184" s="17"/>
      <c r="FMA184" s="17"/>
      <c r="FMB184" s="17"/>
      <c r="FMC184" s="17"/>
      <c r="FMD184" s="17"/>
      <c r="FME184" s="17"/>
      <c r="FMF184" s="17"/>
      <c r="FMG184" s="17"/>
      <c r="FMH184" s="17"/>
      <c r="FMI184" s="17"/>
      <c r="FMJ184" s="17"/>
      <c r="FMK184" s="17"/>
      <c r="FML184" s="17"/>
      <c r="FMM184" s="17"/>
      <c r="FMN184" s="17"/>
      <c r="FMO184" s="17"/>
      <c r="FMP184" s="17"/>
      <c r="FMQ184" s="17"/>
      <c r="FMR184" s="17"/>
      <c r="FMS184" s="17"/>
      <c r="FMT184" s="17"/>
      <c r="FMU184" s="17"/>
      <c r="FMV184" s="17"/>
      <c r="FMW184" s="17"/>
      <c r="FMX184" s="17"/>
      <c r="FMY184" s="17"/>
      <c r="FMZ184" s="17"/>
      <c r="FNA184" s="17"/>
      <c r="FNB184" s="17"/>
      <c r="FNC184" s="17"/>
      <c r="FND184" s="17"/>
      <c r="FNE184" s="17"/>
      <c r="FNF184" s="17"/>
      <c r="FNG184" s="17"/>
      <c r="FNH184" s="17"/>
      <c r="FNI184" s="17"/>
      <c r="FNJ184" s="17"/>
      <c r="FNK184" s="17"/>
      <c r="FNL184" s="17"/>
      <c r="FNM184" s="17"/>
      <c r="FNN184" s="17"/>
      <c r="FNO184" s="17"/>
      <c r="FNP184" s="17"/>
      <c r="FNQ184" s="17"/>
      <c r="FNR184" s="17"/>
      <c r="FNS184" s="17"/>
      <c r="FNT184" s="17"/>
      <c r="FNU184" s="17"/>
      <c r="FNV184" s="17"/>
      <c r="FNW184" s="17"/>
      <c r="FNX184" s="17"/>
      <c r="FNY184" s="17"/>
      <c r="FNZ184" s="17"/>
      <c r="FOA184" s="17"/>
      <c r="FOB184" s="17"/>
      <c r="FOC184" s="17"/>
      <c r="FOD184" s="17"/>
      <c r="FOE184" s="17"/>
      <c r="FOF184" s="17"/>
      <c r="FOG184" s="17"/>
      <c r="FOH184" s="17"/>
      <c r="FOI184" s="17"/>
      <c r="FOJ184" s="17"/>
      <c r="FOK184" s="17"/>
      <c r="FOL184" s="17"/>
      <c r="FOM184" s="17"/>
      <c r="FON184" s="17"/>
      <c r="FOO184" s="17"/>
      <c r="FOP184" s="17"/>
      <c r="FOQ184" s="17"/>
      <c r="FOR184" s="17"/>
      <c r="FOS184" s="17"/>
      <c r="FOT184" s="17"/>
      <c r="FOU184" s="17"/>
      <c r="FOV184" s="17"/>
      <c r="FOW184" s="17"/>
      <c r="FOX184" s="17"/>
      <c r="FOY184" s="17"/>
      <c r="FOZ184" s="17"/>
      <c r="FPA184" s="17"/>
      <c r="FPB184" s="17"/>
      <c r="FPC184" s="17"/>
      <c r="FPD184" s="17"/>
      <c r="FPE184" s="17"/>
      <c r="FPF184" s="17"/>
      <c r="FPG184" s="17"/>
      <c r="FPH184" s="17"/>
      <c r="FPI184" s="17"/>
      <c r="FPJ184" s="17"/>
      <c r="FPK184" s="17"/>
      <c r="FPL184" s="17"/>
      <c r="FPM184" s="17"/>
      <c r="FPN184" s="17"/>
      <c r="FPO184" s="17"/>
      <c r="FPP184" s="17"/>
      <c r="FPQ184" s="17"/>
      <c r="FPR184" s="17"/>
      <c r="FPS184" s="17"/>
      <c r="FPT184" s="17"/>
      <c r="FPU184" s="17"/>
      <c r="FPV184" s="17"/>
      <c r="FPW184" s="17"/>
      <c r="FPX184" s="17"/>
      <c r="FPY184" s="17"/>
      <c r="FPZ184" s="17"/>
      <c r="FQA184" s="17"/>
      <c r="FQB184" s="17"/>
      <c r="FQC184" s="17"/>
      <c r="FQD184" s="17"/>
      <c r="FQE184" s="17"/>
      <c r="FQF184" s="17"/>
      <c r="FQG184" s="17"/>
      <c r="FQH184" s="17"/>
      <c r="FQI184" s="17"/>
      <c r="FQJ184" s="17"/>
      <c r="FQK184" s="17"/>
      <c r="FQL184" s="17"/>
      <c r="FQM184" s="17"/>
      <c r="FQN184" s="17"/>
      <c r="FQO184" s="17"/>
      <c r="FQP184" s="17"/>
      <c r="FQQ184" s="17"/>
      <c r="FQR184" s="17"/>
      <c r="FQS184" s="17"/>
      <c r="FQT184" s="17"/>
      <c r="FQU184" s="17"/>
      <c r="FQV184" s="17"/>
      <c r="FQW184" s="17"/>
      <c r="FQX184" s="17"/>
      <c r="FQY184" s="17"/>
      <c r="FQZ184" s="17"/>
      <c r="FRA184" s="17"/>
      <c r="FRB184" s="17"/>
      <c r="FRC184" s="17"/>
      <c r="FRD184" s="17"/>
      <c r="FRE184" s="17"/>
      <c r="FRF184" s="17"/>
      <c r="FRG184" s="17"/>
      <c r="FRH184" s="17"/>
      <c r="FRI184" s="17"/>
      <c r="FRJ184" s="17"/>
      <c r="FRK184" s="17"/>
      <c r="FRL184" s="17"/>
      <c r="FRM184" s="17"/>
      <c r="FRN184" s="17"/>
      <c r="FRO184" s="17"/>
      <c r="FRP184" s="17"/>
      <c r="FRQ184" s="17"/>
      <c r="FRR184" s="17"/>
      <c r="FRS184" s="17"/>
      <c r="FRT184" s="17"/>
      <c r="FRU184" s="17"/>
      <c r="FRV184" s="17"/>
      <c r="FRW184" s="17"/>
      <c r="FRX184" s="17"/>
      <c r="FRY184" s="17"/>
      <c r="FRZ184" s="17"/>
      <c r="FSA184" s="17"/>
      <c r="FSB184" s="17"/>
      <c r="FSC184" s="17"/>
      <c r="FSD184" s="17"/>
      <c r="FSE184" s="17"/>
      <c r="FSF184" s="17"/>
      <c r="FSG184" s="17"/>
      <c r="FSH184" s="17"/>
      <c r="FSI184" s="17"/>
      <c r="FSJ184" s="17"/>
      <c r="FSK184" s="17"/>
      <c r="FSL184" s="17"/>
      <c r="FSM184" s="17"/>
      <c r="FSN184" s="17"/>
      <c r="FSO184" s="17"/>
      <c r="FSP184" s="17"/>
      <c r="FSQ184" s="17"/>
      <c r="FSR184" s="17"/>
      <c r="FSS184" s="17"/>
      <c r="FST184" s="17"/>
      <c r="FSU184" s="17"/>
      <c r="FSV184" s="17"/>
      <c r="FSW184" s="17"/>
      <c r="FSX184" s="17"/>
      <c r="FSY184" s="17"/>
      <c r="FSZ184" s="17"/>
      <c r="FTA184" s="17"/>
      <c r="FTB184" s="17"/>
      <c r="FTC184" s="17"/>
      <c r="FTD184" s="17"/>
      <c r="FTE184" s="17"/>
      <c r="FTF184" s="17"/>
      <c r="FTG184" s="17"/>
      <c r="FTH184" s="17"/>
      <c r="FTI184" s="17"/>
      <c r="FTJ184" s="17"/>
      <c r="FTK184" s="17"/>
      <c r="FTL184" s="17"/>
      <c r="FTM184" s="17"/>
      <c r="FTN184" s="17"/>
      <c r="FTO184" s="17"/>
      <c r="FTP184" s="17"/>
      <c r="FTQ184" s="17"/>
      <c r="FTR184" s="17"/>
      <c r="FTS184" s="17"/>
      <c r="FTT184" s="17"/>
      <c r="FTU184" s="17"/>
      <c r="FTV184" s="17"/>
      <c r="FTW184" s="17"/>
      <c r="FTX184" s="17"/>
      <c r="FTY184" s="17"/>
      <c r="FTZ184" s="17"/>
      <c r="FUA184" s="17"/>
      <c r="FUB184" s="17"/>
      <c r="FUC184" s="17"/>
      <c r="FUD184" s="17"/>
      <c r="FUE184" s="17"/>
      <c r="FUF184" s="17"/>
      <c r="FUG184" s="17"/>
      <c r="FUH184" s="17"/>
      <c r="FUI184" s="17"/>
      <c r="FUJ184" s="17"/>
      <c r="FUK184" s="17"/>
      <c r="FUL184" s="17"/>
      <c r="FUM184" s="17"/>
      <c r="FUN184" s="17"/>
      <c r="FUO184" s="17"/>
      <c r="FUP184" s="17"/>
      <c r="FUQ184" s="17"/>
      <c r="FUR184" s="17"/>
      <c r="FUS184" s="17"/>
      <c r="FUT184" s="17"/>
      <c r="FUU184" s="17"/>
      <c r="FUV184" s="17"/>
      <c r="FUW184" s="17"/>
      <c r="FUX184" s="17"/>
      <c r="FUY184" s="17"/>
      <c r="FUZ184" s="17"/>
      <c r="FVA184" s="17"/>
      <c r="FVB184" s="17"/>
      <c r="FVC184" s="17"/>
      <c r="FVD184" s="17"/>
      <c r="FVE184" s="17"/>
      <c r="FVF184" s="17"/>
      <c r="FVG184" s="17"/>
      <c r="FVH184" s="17"/>
      <c r="FVI184" s="17"/>
      <c r="FVJ184" s="17"/>
      <c r="FVK184" s="17"/>
      <c r="FVL184" s="17"/>
      <c r="FVM184" s="17"/>
      <c r="FVN184" s="17"/>
      <c r="FVO184" s="17"/>
      <c r="FVP184" s="17"/>
      <c r="FVQ184" s="17"/>
      <c r="FVR184" s="17"/>
      <c r="FVS184" s="17"/>
      <c r="FVT184" s="17"/>
      <c r="FVU184" s="17"/>
      <c r="FVV184" s="17"/>
      <c r="FVW184" s="17"/>
      <c r="FVX184" s="17"/>
      <c r="FVY184" s="17"/>
      <c r="FVZ184" s="17"/>
      <c r="FWA184" s="17"/>
      <c r="FWB184" s="17"/>
      <c r="FWC184" s="17"/>
      <c r="FWD184" s="17"/>
      <c r="FWE184" s="17"/>
      <c r="FWF184" s="17"/>
      <c r="FWG184" s="17"/>
      <c r="FWH184" s="17"/>
      <c r="FWI184" s="17"/>
      <c r="FWJ184" s="17"/>
      <c r="FWK184" s="17"/>
      <c r="FWL184" s="17"/>
      <c r="FWM184" s="17"/>
      <c r="FWN184" s="17"/>
      <c r="FWO184" s="17"/>
      <c r="FWP184" s="17"/>
      <c r="FWQ184" s="17"/>
      <c r="FWR184" s="17"/>
      <c r="FWS184" s="17"/>
      <c r="FWT184" s="17"/>
      <c r="FWU184" s="17"/>
      <c r="FWV184" s="17"/>
      <c r="FWW184" s="17"/>
      <c r="FWX184" s="17"/>
      <c r="FWY184" s="17"/>
      <c r="FWZ184" s="17"/>
      <c r="FXA184" s="17"/>
      <c r="FXB184" s="17"/>
      <c r="FXC184" s="17"/>
      <c r="FXD184" s="17"/>
      <c r="FXE184" s="17"/>
      <c r="FXF184" s="17"/>
      <c r="FXG184" s="17"/>
      <c r="FXH184" s="17"/>
      <c r="FXI184" s="17"/>
      <c r="FXJ184" s="17"/>
      <c r="FXK184" s="17"/>
      <c r="FXL184" s="17"/>
      <c r="FXM184" s="17"/>
      <c r="FXN184" s="17"/>
      <c r="FXO184" s="17"/>
      <c r="FXP184" s="17"/>
      <c r="FXQ184" s="17"/>
      <c r="FXR184" s="17"/>
      <c r="FXS184" s="17"/>
      <c r="FXT184" s="17"/>
      <c r="FXU184" s="17"/>
      <c r="FXV184" s="17"/>
      <c r="FXW184" s="17"/>
      <c r="FXX184" s="17"/>
      <c r="FXY184" s="17"/>
      <c r="FXZ184" s="17"/>
      <c r="FYA184" s="17"/>
      <c r="FYB184" s="17"/>
      <c r="FYC184" s="17"/>
      <c r="FYD184" s="17"/>
      <c r="FYE184" s="17"/>
      <c r="FYF184" s="17"/>
      <c r="FYG184" s="17"/>
      <c r="FYH184" s="17"/>
      <c r="FYI184" s="17"/>
      <c r="FYJ184" s="17"/>
      <c r="FYK184" s="17"/>
      <c r="FYL184" s="17"/>
      <c r="FYM184" s="17"/>
      <c r="FYN184" s="17"/>
      <c r="FYO184" s="17"/>
      <c r="FYP184" s="17"/>
      <c r="FYQ184" s="17"/>
      <c r="FYR184" s="17"/>
      <c r="FYS184" s="17"/>
      <c r="FYT184" s="17"/>
      <c r="FYU184" s="17"/>
      <c r="FYV184" s="17"/>
      <c r="FYW184" s="17"/>
      <c r="FYX184" s="17"/>
      <c r="FYY184" s="17"/>
      <c r="FYZ184" s="17"/>
      <c r="FZA184" s="17"/>
      <c r="FZB184" s="17"/>
      <c r="FZC184" s="17"/>
      <c r="FZD184" s="17"/>
      <c r="FZE184" s="17"/>
      <c r="FZF184" s="17"/>
      <c r="FZG184" s="17"/>
      <c r="FZH184" s="17"/>
      <c r="FZI184" s="17"/>
      <c r="FZJ184" s="17"/>
      <c r="FZK184" s="17"/>
      <c r="FZL184" s="17"/>
      <c r="FZM184" s="17"/>
      <c r="FZN184" s="17"/>
      <c r="FZO184" s="17"/>
      <c r="FZP184" s="17"/>
      <c r="FZQ184" s="17"/>
      <c r="FZR184" s="17"/>
      <c r="FZS184" s="17"/>
      <c r="FZT184" s="17"/>
      <c r="FZU184" s="17"/>
      <c r="FZV184" s="17"/>
      <c r="FZW184" s="17"/>
      <c r="FZX184" s="17"/>
      <c r="FZY184" s="17"/>
      <c r="FZZ184" s="17"/>
      <c r="GAA184" s="17"/>
      <c r="GAB184" s="17"/>
      <c r="GAC184" s="17"/>
      <c r="GAD184" s="17"/>
      <c r="GAE184" s="17"/>
      <c r="GAF184" s="17"/>
      <c r="GAG184" s="17"/>
      <c r="GAH184" s="17"/>
      <c r="GAI184" s="17"/>
      <c r="GAJ184" s="17"/>
      <c r="GAK184" s="17"/>
      <c r="GAL184" s="17"/>
      <c r="GAM184" s="17"/>
      <c r="GAN184" s="17"/>
      <c r="GAO184" s="17"/>
      <c r="GAP184" s="17"/>
      <c r="GAQ184" s="17"/>
      <c r="GAR184" s="17"/>
      <c r="GAS184" s="17"/>
      <c r="GAT184" s="17"/>
      <c r="GAU184" s="17"/>
      <c r="GAV184" s="17"/>
      <c r="GAW184" s="17"/>
      <c r="GAX184" s="17"/>
      <c r="GAY184" s="17"/>
      <c r="GAZ184" s="17"/>
      <c r="GBA184" s="17"/>
      <c r="GBB184" s="17"/>
      <c r="GBC184" s="17"/>
      <c r="GBD184" s="17"/>
      <c r="GBE184" s="17"/>
      <c r="GBF184" s="17"/>
      <c r="GBG184" s="17"/>
      <c r="GBH184" s="17"/>
      <c r="GBI184" s="17"/>
      <c r="GBJ184" s="17"/>
      <c r="GBK184" s="17"/>
      <c r="GBL184" s="17"/>
      <c r="GBM184" s="17"/>
      <c r="GBN184" s="17"/>
      <c r="GBO184" s="17"/>
      <c r="GBP184" s="17"/>
      <c r="GBQ184" s="17"/>
      <c r="GBR184" s="17"/>
      <c r="GBS184" s="17"/>
      <c r="GBT184" s="17"/>
      <c r="GBU184" s="17"/>
      <c r="GBV184" s="17"/>
      <c r="GBW184" s="17"/>
      <c r="GBX184" s="17"/>
      <c r="GBY184" s="17"/>
      <c r="GBZ184" s="17"/>
      <c r="GCA184" s="17"/>
      <c r="GCB184" s="17"/>
      <c r="GCC184" s="17"/>
      <c r="GCD184" s="17"/>
      <c r="GCE184" s="17"/>
      <c r="GCF184" s="17"/>
      <c r="GCG184" s="17"/>
      <c r="GCH184" s="17"/>
      <c r="GCI184" s="17"/>
      <c r="GCJ184" s="17"/>
      <c r="GCK184" s="17"/>
      <c r="GCL184" s="17"/>
      <c r="GCM184" s="17"/>
      <c r="GCN184" s="17"/>
      <c r="GCO184" s="17"/>
      <c r="GCP184" s="17"/>
      <c r="GCQ184" s="17"/>
      <c r="GCR184" s="17"/>
      <c r="GCS184" s="17"/>
      <c r="GCT184" s="17"/>
      <c r="GCU184" s="17"/>
      <c r="GCV184" s="17"/>
      <c r="GCW184" s="17"/>
      <c r="GCX184" s="17"/>
      <c r="GCY184" s="17"/>
      <c r="GCZ184" s="17"/>
      <c r="GDA184" s="17"/>
      <c r="GDB184" s="17"/>
      <c r="GDC184" s="17"/>
      <c r="GDD184" s="17"/>
      <c r="GDE184" s="17"/>
      <c r="GDF184" s="17"/>
      <c r="GDG184" s="17"/>
      <c r="GDH184" s="17"/>
      <c r="GDI184" s="17"/>
      <c r="GDJ184" s="17"/>
      <c r="GDK184" s="17"/>
      <c r="GDL184" s="17"/>
      <c r="GDM184" s="17"/>
      <c r="GDN184" s="17"/>
      <c r="GDO184" s="17"/>
      <c r="GDP184" s="17"/>
      <c r="GDQ184" s="17"/>
      <c r="GDR184" s="17"/>
      <c r="GDS184" s="17"/>
      <c r="GDT184" s="17"/>
      <c r="GDU184" s="17"/>
      <c r="GDV184" s="17"/>
      <c r="GDW184" s="17"/>
      <c r="GDX184" s="17"/>
      <c r="GDY184" s="17"/>
      <c r="GDZ184" s="17"/>
      <c r="GEA184" s="17"/>
      <c r="GEB184" s="17"/>
      <c r="GEC184" s="17"/>
      <c r="GED184" s="17"/>
      <c r="GEE184" s="17"/>
      <c r="GEF184" s="17"/>
      <c r="GEG184" s="17"/>
      <c r="GEH184" s="17"/>
      <c r="GEI184" s="17"/>
      <c r="GEJ184" s="17"/>
      <c r="GEK184" s="17"/>
      <c r="GEL184" s="17"/>
      <c r="GEM184" s="17"/>
      <c r="GEN184" s="17"/>
      <c r="GEO184" s="17"/>
      <c r="GEP184" s="17"/>
      <c r="GEQ184" s="17"/>
      <c r="GER184" s="17"/>
      <c r="GES184" s="17"/>
      <c r="GET184" s="17"/>
      <c r="GEU184" s="17"/>
      <c r="GEV184" s="17"/>
      <c r="GEW184" s="17"/>
      <c r="GEX184" s="17"/>
      <c r="GEY184" s="17"/>
      <c r="GEZ184" s="17"/>
      <c r="GFA184" s="17"/>
      <c r="GFB184" s="17"/>
      <c r="GFC184" s="17"/>
      <c r="GFD184" s="17"/>
      <c r="GFE184" s="17"/>
      <c r="GFF184" s="17"/>
      <c r="GFG184" s="17"/>
      <c r="GFH184" s="17"/>
      <c r="GFI184" s="17"/>
      <c r="GFJ184" s="17"/>
      <c r="GFK184" s="17"/>
      <c r="GFL184" s="17"/>
      <c r="GFM184" s="17"/>
      <c r="GFN184" s="17"/>
      <c r="GFO184" s="17"/>
      <c r="GFP184" s="17"/>
      <c r="GFQ184" s="17"/>
      <c r="GFR184" s="17"/>
      <c r="GFS184" s="17"/>
      <c r="GFT184" s="17"/>
      <c r="GFU184" s="17"/>
      <c r="GFV184" s="17"/>
      <c r="GFW184" s="17"/>
      <c r="GFX184" s="17"/>
      <c r="GFY184" s="17"/>
      <c r="GFZ184" s="17"/>
      <c r="GGA184" s="17"/>
      <c r="GGB184" s="17"/>
      <c r="GGC184" s="17"/>
      <c r="GGD184" s="17"/>
      <c r="GGE184" s="17"/>
      <c r="GGF184" s="17"/>
      <c r="GGG184" s="17"/>
      <c r="GGH184" s="17"/>
      <c r="GGI184" s="17"/>
      <c r="GGJ184" s="17"/>
      <c r="GGK184" s="17"/>
      <c r="GGL184" s="17"/>
      <c r="GGM184" s="17"/>
      <c r="GGN184" s="17"/>
      <c r="GGO184" s="17"/>
      <c r="GGP184" s="17"/>
      <c r="GGQ184" s="17"/>
      <c r="GGR184" s="17"/>
      <c r="GGS184" s="17"/>
      <c r="GGT184" s="17"/>
      <c r="GGU184" s="17"/>
      <c r="GGV184" s="17"/>
      <c r="GGW184" s="17"/>
      <c r="GGX184" s="17"/>
      <c r="GGY184" s="17"/>
      <c r="GGZ184" s="17"/>
      <c r="GHA184" s="17"/>
      <c r="GHB184" s="17"/>
      <c r="GHC184" s="17"/>
      <c r="GHD184" s="17"/>
      <c r="GHE184" s="17"/>
      <c r="GHF184" s="17"/>
      <c r="GHG184" s="17"/>
      <c r="GHH184" s="17"/>
      <c r="GHI184" s="17"/>
      <c r="GHJ184" s="17"/>
      <c r="GHK184" s="17"/>
      <c r="GHL184" s="17"/>
      <c r="GHM184" s="17"/>
      <c r="GHN184" s="17"/>
      <c r="GHO184" s="17"/>
      <c r="GHP184" s="17"/>
      <c r="GHQ184" s="17"/>
      <c r="GHR184" s="17"/>
      <c r="GHS184" s="17"/>
      <c r="GHT184" s="17"/>
      <c r="GHU184" s="17"/>
      <c r="GHV184" s="17"/>
      <c r="GHW184" s="17"/>
      <c r="GHX184" s="17"/>
      <c r="GHY184" s="17"/>
      <c r="GHZ184" s="17"/>
      <c r="GIA184" s="17"/>
      <c r="GIB184" s="17"/>
      <c r="GIC184" s="17"/>
      <c r="GID184" s="17"/>
      <c r="GIE184" s="17"/>
      <c r="GIF184" s="17"/>
      <c r="GIG184" s="17"/>
      <c r="GIH184" s="17"/>
      <c r="GII184" s="17"/>
      <c r="GIJ184" s="17"/>
      <c r="GIK184" s="17"/>
      <c r="GIL184" s="17"/>
      <c r="GIM184" s="17"/>
      <c r="GIN184" s="17"/>
      <c r="GIO184" s="17"/>
      <c r="GIP184" s="17"/>
      <c r="GIQ184" s="17"/>
      <c r="GIR184" s="17"/>
      <c r="GIS184" s="17"/>
      <c r="GIT184" s="17"/>
      <c r="GIU184" s="17"/>
      <c r="GIV184" s="17"/>
      <c r="GIW184" s="17"/>
      <c r="GIX184" s="17"/>
      <c r="GIY184" s="17"/>
      <c r="GIZ184" s="17"/>
      <c r="GJA184" s="17"/>
      <c r="GJB184" s="17"/>
      <c r="GJC184" s="17"/>
      <c r="GJD184" s="17"/>
      <c r="GJE184" s="17"/>
      <c r="GJF184" s="17"/>
      <c r="GJG184" s="17"/>
      <c r="GJH184" s="17"/>
      <c r="GJI184" s="17"/>
      <c r="GJJ184" s="17"/>
      <c r="GJK184" s="17"/>
      <c r="GJL184" s="17"/>
      <c r="GJM184" s="17"/>
      <c r="GJN184" s="17"/>
      <c r="GJO184" s="17"/>
      <c r="GJP184" s="17"/>
      <c r="GJQ184" s="17"/>
      <c r="GJR184" s="17"/>
      <c r="GJS184" s="17"/>
      <c r="GJT184" s="17"/>
      <c r="GJU184" s="17"/>
      <c r="GJV184" s="17"/>
      <c r="GJW184" s="17"/>
      <c r="GJX184" s="17"/>
      <c r="GJY184" s="17"/>
      <c r="GJZ184" s="17"/>
      <c r="GKA184" s="17"/>
      <c r="GKB184" s="17"/>
      <c r="GKC184" s="17"/>
      <c r="GKD184" s="17"/>
      <c r="GKE184" s="17"/>
      <c r="GKF184" s="17"/>
      <c r="GKG184" s="17"/>
      <c r="GKH184" s="17"/>
      <c r="GKI184" s="17"/>
      <c r="GKJ184" s="17"/>
      <c r="GKK184" s="17"/>
      <c r="GKL184" s="17"/>
      <c r="GKM184" s="17"/>
      <c r="GKN184" s="17"/>
      <c r="GKO184" s="17"/>
      <c r="GKP184" s="17"/>
      <c r="GKQ184" s="17"/>
      <c r="GKR184" s="17"/>
      <c r="GKS184" s="17"/>
      <c r="GKT184" s="17"/>
      <c r="GKU184" s="17"/>
      <c r="GKV184" s="17"/>
      <c r="GKW184" s="17"/>
      <c r="GKX184" s="17"/>
      <c r="GKY184" s="17"/>
      <c r="GKZ184" s="17"/>
      <c r="GLA184" s="17"/>
      <c r="GLB184" s="17"/>
      <c r="GLC184" s="17"/>
      <c r="GLD184" s="17"/>
      <c r="GLE184" s="17"/>
      <c r="GLF184" s="17"/>
      <c r="GLG184" s="17"/>
      <c r="GLH184" s="17"/>
      <c r="GLI184" s="17"/>
      <c r="GLJ184" s="17"/>
      <c r="GLK184" s="17"/>
      <c r="GLL184" s="17"/>
      <c r="GLM184" s="17"/>
      <c r="GLN184" s="17"/>
      <c r="GLO184" s="17"/>
      <c r="GLP184" s="17"/>
      <c r="GLQ184" s="17"/>
      <c r="GLR184" s="17"/>
      <c r="GLS184" s="17"/>
      <c r="GLT184" s="17"/>
      <c r="GLU184" s="17"/>
      <c r="GLV184" s="17"/>
      <c r="GLW184" s="17"/>
      <c r="GLX184" s="17"/>
      <c r="GLY184" s="17"/>
      <c r="GLZ184" s="17"/>
      <c r="GMA184" s="17"/>
      <c r="GMB184" s="17"/>
      <c r="GMC184" s="17"/>
      <c r="GMD184" s="17"/>
      <c r="GME184" s="17"/>
      <c r="GMF184" s="17"/>
      <c r="GMG184" s="17"/>
      <c r="GMH184" s="17"/>
      <c r="GMI184" s="17"/>
      <c r="GMJ184" s="17"/>
      <c r="GMK184" s="17"/>
      <c r="GML184" s="17"/>
      <c r="GMM184" s="17"/>
      <c r="GMN184" s="17"/>
      <c r="GMO184" s="17"/>
      <c r="GMP184" s="17"/>
      <c r="GMQ184" s="17"/>
      <c r="GMR184" s="17"/>
      <c r="GMS184" s="17"/>
      <c r="GMT184" s="17"/>
      <c r="GMU184" s="17"/>
      <c r="GMV184" s="17"/>
      <c r="GMW184" s="17"/>
      <c r="GMX184" s="17"/>
      <c r="GMY184" s="17"/>
      <c r="GMZ184" s="17"/>
      <c r="GNA184" s="17"/>
      <c r="GNB184" s="17"/>
      <c r="GNC184" s="17"/>
      <c r="GND184" s="17"/>
      <c r="GNE184" s="17"/>
      <c r="GNF184" s="17"/>
      <c r="GNG184" s="17"/>
      <c r="GNH184" s="17"/>
      <c r="GNI184" s="17"/>
      <c r="GNJ184" s="17"/>
      <c r="GNK184" s="17"/>
      <c r="GNL184" s="17"/>
      <c r="GNM184" s="17"/>
      <c r="GNN184" s="17"/>
      <c r="GNO184" s="17"/>
      <c r="GNP184" s="17"/>
      <c r="GNQ184" s="17"/>
      <c r="GNR184" s="17"/>
      <c r="GNS184" s="17"/>
      <c r="GNT184" s="17"/>
      <c r="GNU184" s="17"/>
      <c r="GNV184" s="17"/>
      <c r="GNW184" s="17"/>
      <c r="GNX184" s="17"/>
      <c r="GNY184" s="17"/>
      <c r="GNZ184" s="17"/>
      <c r="GOA184" s="17"/>
      <c r="GOB184" s="17"/>
      <c r="GOC184" s="17"/>
      <c r="GOD184" s="17"/>
      <c r="GOE184" s="17"/>
      <c r="GOF184" s="17"/>
      <c r="GOG184" s="17"/>
      <c r="GOH184" s="17"/>
      <c r="GOI184" s="17"/>
      <c r="GOJ184" s="17"/>
      <c r="GOK184" s="17"/>
      <c r="GOL184" s="17"/>
      <c r="GOM184" s="17"/>
      <c r="GON184" s="17"/>
      <c r="GOO184" s="17"/>
      <c r="GOP184" s="17"/>
      <c r="GOQ184" s="17"/>
      <c r="GOR184" s="17"/>
      <c r="GOS184" s="17"/>
      <c r="GOT184" s="17"/>
      <c r="GOU184" s="17"/>
      <c r="GOV184" s="17"/>
      <c r="GOW184" s="17"/>
      <c r="GOX184" s="17"/>
      <c r="GOY184" s="17"/>
      <c r="GOZ184" s="17"/>
      <c r="GPA184" s="17"/>
      <c r="GPB184" s="17"/>
      <c r="GPC184" s="17"/>
      <c r="GPD184" s="17"/>
      <c r="GPE184" s="17"/>
      <c r="GPF184" s="17"/>
      <c r="GPG184" s="17"/>
      <c r="GPH184" s="17"/>
      <c r="GPI184" s="17"/>
      <c r="GPJ184" s="17"/>
      <c r="GPK184" s="17"/>
      <c r="GPL184" s="17"/>
      <c r="GPM184" s="17"/>
      <c r="GPN184" s="17"/>
      <c r="GPO184" s="17"/>
      <c r="GPP184" s="17"/>
      <c r="GPQ184" s="17"/>
      <c r="GPR184" s="17"/>
      <c r="GPS184" s="17"/>
      <c r="GPT184" s="17"/>
      <c r="GPU184" s="17"/>
      <c r="GPV184" s="17"/>
      <c r="GPW184" s="17"/>
      <c r="GPX184" s="17"/>
      <c r="GPY184" s="17"/>
      <c r="GPZ184" s="17"/>
      <c r="GQA184" s="17"/>
      <c r="GQB184" s="17"/>
      <c r="GQC184" s="17"/>
      <c r="GQD184" s="17"/>
      <c r="GQE184" s="17"/>
      <c r="GQF184" s="17"/>
      <c r="GQG184" s="17"/>
      <c r="GQH184" s="17"/>
      <c r="GQI184" s="17"/>
      <c r="GQJ184" s="17"/>
      <c r="GQK184" s="17"/>
      <c r="GQL184" s="17"/>
      <c r="GQM184" s="17"/>
      <c r="GQN184" s="17"/>
      <c r="GQO184" s="17"/>
      <c r="GQP184" s="17"/>
      <c r="GQQ184" s="17"/>
      <c r="GQR184" s="17"/>
      <c r="GQS184" s="17"/>
      <c r="GQT184" s="17"/>
      <c r="GQU184" s="17"/>
      <c r="GQV184" s="17"/>
      <c r="GQW184" s="17"/>
      <c r="GQX184" s="17"/>
      <c r="GQY184" s="17"/>
      <c r="GQZ184" s="17"/>
      <c r="GRA184" s="17"/>
      <c r="GRB184" s="17"/>
      <c r="GRC184" s="17"/>
      <c r="GRD184" s="17"/>
      <c r="GRE184" s="17"/>
      <c r="GRF184" s="17"/>
      <c r="GRG184" s="17"/>
      <c r="GRH184" s="17"/>
      <c r="GRI184" s="17"/>
      <c r="GRJ184" s="17"/>
      <c r="GRK184" s="17"/>
      <c r="GRL184" s="17"/>
      <c r="GRM184" s="17"/>
      <c r="GRN184" s="17"/>
      <c r="GRO184" s="17"/>
      <c r="GRP184" s="17"/>
      <c r="GRQ184" s="17"/>
      <c r="GRR184" s="17"/>
      <c r="GRS184" s="17"/>
      <c r="GRT184" s="17"/>
      <c r="GRU184" s="17"/>
      <c r="GRV184" s="17"/>
      <c r="GRW184" s="17"/>
      <c r="GRX184" s="17"/>
      <c r="GRY184" s="17"/>
      <c r="GRZ184" s="17"/>
      <c r="GSA184" s="17"/>
      <c r="GSB184" s="17"/>
      <c r="GSC184" s="17"/>
      <c r="GSD184" s="17"/>
      <c r="GSE184" s="17"/>
      <c r="GSF184" s="17"/>
      <c r="GSG184" s="17"/>
      <c r="GSH184" s="17"/>
      <c r="GSI184" s="17"/>
      <c r="GSJ184" s="17"/>
      <c r="GSK184" s="17"/>
      <c r="GSL184" s="17"/>
      <c r="GSM184" s="17"/>
      <c r="GSN184" s="17"/>
      <c r="GSO184" s="17"/>
      <c r="GSP184" s="17"/>
      <c r="GSQ184" s="17"/>
      <c r="GSR184" s="17"/>
      <c r="GSS184" s="17"/>
      <c r="GST184" s="17"/>
      <c r="GSU184" s="17"/>
      <c r="GSV184" s="17"/>
      <c r="GSW184" s="17"/>
      <c r="GSX184" s="17"/>
      <c r="GSY184" s="17"/>
      <c r="GSZ184" s="17"/>
      <c r="GTA184" s="17"/>
      <c r="GTB184" s="17"/>
      <c r="GTC184" s="17"/>
      <c r="GTD184" s="17"/>
      <c r="GTE184" s="17"/>
      <c r="GTF184" s="17"/>
      <c r="GTG184" s="17"/>
      <c r="GTH184" s="17"/>
      <c r="GTI184" s="17"/>
      <c r="GTJ184" s="17"/>
      <c r="GTK184" s="17"/>
      <c r="GTL184" s="17"/>
      <c r="GTM184" s="17"/>
      <c r="GTN184" s="17"/>
      <c r="GTO184" s="17"/>
      <c r="GTP184" s="17"/>
      <c r="GTQ184" s="17"/>
      <c r="GTR184" s="17"/>
      <c r="GTS184" s="17"/>
      <c r="GTT184" s="17"/>
      <c r="GTU184" s="17"/>
      <c r="GTV184" s="17"/>
      <c r="GTW184" s="17"/>
      <c r="GTX184" s="17"/>
      <c r="GTY184" s="17"/>
      <c r="GTZ184" s="17"/>
      <c r="GUA184" s="17"/>
      <c r="GUB184" s="17"/>
      <c r="GUC184" s="17"/>
      <c r="GUD184" s="17"/>
      <c r="GUE184" s="17"/>
      <c r="GUF184" s="17"/>
      <c r="GUG184" s="17"/>
      <c r="GUH184" s="17"/>
      <c r="GUI184" s="17"/>
      <c r="GUJ184" s="17"/>
      <c r="GUK184" s="17"/>
      <c r="GUL184" s="17"/>
      <c r="GUM184" s="17"/>
      <c r="GUN184" s="17"/>
      <c r="GUO184" s="17"/>
      <c r="GUP184" s="17"/>
      <c r="GUQ184" s="17"/>
      <c r="GUR184" s="17"/>
      <c r="GUS184" s="17"/>
      <c r="GUT184" s="17"/>
      <c r="GUU184" s="17"/>
      <c r="GUV184" s="17"/>
      <c r="GUW184" s="17"/>
      <c r="GUX184" s="17"/>
      <c r="GUY184" s="17"/>
      <c r="GUZ184" s="17"/>
      <c r="GVA184" s="17"/>
      <c r="GVB184" s="17"/>
      <c r="GVC184" s="17"/>
      <c r="GVD184" s="17"/>
      <c r="GVE184" s="17"/>
      <c r="GVF184" s="17"/>
      <c r="GVG184" s="17"/>
      <c r="GVH184" s="17"/>
      <c r="GVI184" s="17"/>
      <c r="GVJ184" s="17"/>
      <c r="GVK184" s="17"/>
      <c r="GVL184" s="17"/>
      <c r="GVM184" s="17"/>
      <c r="GVN184" s="17"/>
      <c r="GVO184" s="17"/>
      <c r="GVP184" s="17"/>
      <c r="GVQ184" s="17"/>
      <c r="GVR184" s="17"/>
      <c r="GVS184" s="17"/>
      <c r="GVT184" s="17"/>
      <c r="GVU184" s="17"/>
      <c r="GVV184" s="17"/>
      <c r="GVW184" s="17"/>
      <c r="GVX184" s="17"/>
      <c r="GVY184" s="17"/>
      <c r="GVZ184" s="17"/>
      <c r="GWA184" s="17"/>
      <c r="GWB184" s="17"/>
      <c r="GWC184" s="17"/>
      <c r="GWD184" s="17"/>
      <c r="GWE184" s="17"/>
      <c r="GWF184" s="17"/>
      <c r="GWG184" s="17"/>
      <c r="GWH184" s="17"/>
      <c r="GWI184" s="17"/>
      <c r="GWJ184" s="17"/>
      <c r="GWK184" s="17"/>
      <c r="GWL184" s="17"/>
      <c r="GWM184" s="17"/>
      <c r="GWN184" s="17"/>
      <c r="GWO184" s="17"/>
      <c r="GWP184" s="17"/>
      <c r="GWQ184" s="17"/>
      <c r="GWR184" s="17"/>
      <c r="GWS184" s="17"/>
      <c r="GWT184" s="17"/>
      <c r="GWU184" s="17"/>
      <c r="GWV184" s="17"/>
      <c r="GWW184" s="17"/>
      <c r="GWX184" s="17"/>
      <c r="GWY184" s="17"/>
      <c r="GWZ184" s="17"/>
      <c r="GXA184" s="17"/>
      <c r="GXB184" s="17"/>
      <c r="GXC184" s="17"/>
      <c r="GXD184" s="17"/>
      <c r="GXE184" s="17"/>
      <c r="GXF184" s="17"/>
      <c r="GXG184" s="17"/>
      <c r="GXH184" s="17"/>
      <c r="GXI184" s="17"/>
      <c r="GXJ184" s="17"/>
      <c r="GXK184" s="17"/>
      <c r="GXL184" s="17"/>
      <c r="GXM184" s="17"/>
      <c r="GXN184" s="17"/>
      <c r="GXO184" s="17"/>
      <c r="GXP184" s="17"/>
      <c r="GXQ184" s="17"/>
      <c r="GXR184" s="17"/>
      <c r="GXS184" s="17"/>
      <c r="GXT184" s="17"/>
      <c r="GXU184" s="17"/>
      <c r="GXV184" s="17"/>
      <c r="GXW184" s="17"/>
      <c r="GXX184" s="17"/>
      <c r="GXY184" s="17"/>
      <c r="GXZ184" s="17"/>
      <c r="GYA184" s="17"/>
      <c r="GYB184" s="17"/>
      <c r="GYC184" s="17"/>
      <c r="GYD184" s="17"/>
      <c r="GYE184" s="17"/>
      <c r="GYF184" s="17"/>
      <c r="GYG184" s="17"/>
      <c r="GYH184" s="17"/>
      <c r="GYI184" s="17"/>
      <c r="GYJ184" s="17"/>
      <c r="GYK184" s="17"/>
      <c r="GYL184" s="17"/>
      <c r="GYM184" s="17"/>
      <c r="GYN184" s="17"/>
      <c r="GYO184" s="17"/>
      <c r="GYP184" s="17"/>
      <c r="GYQ184" s="17"/>
      <c r="GYR184" s="17"/>
      <c r="GYS184" s="17"/>
      <c r="GYT184" s="17"/>
      <c r="GYU184" s="17"/>
      <c r="GYV184" s="17"/>
      <c r="GYW184" s="17"/>
      <c r="GYX184" s="17"/>
      <c r="GYY184" s="17"/>
      <c r="GYZ184" s="17"/>
      <c r="GZA184" s="17"/>
      <c r="GZB184" s="17"/>
      <c r="GZC184" s="17"/>
      <c r="GZD184" s="17"/>
      <c r="GZE184" s="17"/>
      <c r="GZF184" s="17"/>
      <c r="GZG184" s="17"/>
      <c r="GZH184" s="17"/>
      <c r="GZI184" s="17"/>
      <c r="GZJ184" s="17"/>
      <c r="GZK184" s="17"/>
      <c r="GZL184" s="17"/>
      <c r="GZM184" s="17"/>
      <c r="GZN184" s="17"/>
      <c r="GZO184" s="17"/>
      <c r="GZP184" s="17"/>
      <c r="GZQ184" s="17"/>
      <c r="GZR184" s="17"/>
      <c r="GZS184" s="17"/>
      <c r="GZT184" s="17"/>
      <c r="GZU184" s="17"/>
      <c r="GZV184" s="17"/>
      <c r="GZW184" s="17"/>
      <c r="GZX184" s="17"/>
      <c r="GZY184" s="17"/>
      <c r="GZZ184" s="17"/>
      <c r="HAA184" s="17"/>
      <c r="HAB184" s="17"/>
      <c r="HAC184" s="17"/>
      <c r="HAD184" s="17"/>
      <c r="HAE184" s="17"/>
      <c r="HAF184" s="17"/>
      <c r="HAG184" s="17"/>
      <c r="HAH184" s="17"/>
      <c r="HAI184" s="17"/>
      <c r="HAJ184" s="17"/>
      <c r="HAK184" s="17"/>
      <c r="HAL184" s="17"/>
      <c r="HAM184" s="17"/>
      <c r="HAN184" s="17"/>
      <c r="HAO184" s="17"/>
      <c r="HAP184" s="17"/>
      <c r="HAQ184" s="17"/>
      <c r="HAR184" s="17"/>
      <c r="HAS184" s="17"/>
      <c r="HAT184" s="17"/>
      <c r="HAU184" s="17"/>
      <c r="HAV184" s="17"/>
      <c r="HAW184" s="17"/>
      <c r="HAX184" s="17"/>
      <c r="HAY184" s="17"/>
      <c r="HAZ184" s="17"/>
      <c r="HBA184" s="17"/>
      <c r="HBB184" s="17"/>
      <c r="HBC184" s="17"/>
      <c r="HBD184" s="17"/>
      <c r="HBE184" s="17"/>
      <c r="HBF184" s="17"/>
      <c r="HBG184" s="17"/>
      <c r="HBH184" s="17"/>
      <c r="HBI184" s="17"/>
      <c r="HBJ184" s="17"/>
      <c r="HBK184" s="17"/>
      <c r="HBL184" s="17"/>
      <c r="HBM184" s="17"/>
      <c r="HBN184" s="17"/>
      <c r="HBO184" s="17"/>
      <c r="HBP184" s="17"/>
      <c r="HBQ184" s="17"/>
      <c r="HBR184" s="17"/>
      <c r="HBS184" s="17"/>
      <c r="HBT184" s="17"/>
      <c r="HBU184" s="17"/>
      <c r="HBV184" s="17"/>
      <c r="HBW184" s="17"/>
      <c r="HBX184" s="17"/>
      <c r="HBY184" s="17"/>
      <c r="HBZ184" s="17"/>
      <c r="HCA184" s="17"/>
      <c r="HCB184" s="17"/>
      <c r="HCC184" s="17"/>
      <c r="HCD184" s="17"/>
      <c r="HCE184" s="17"/>
      <c r="HCF184" s="17"/>
      <c r="HCG184" s="17"/>
      <c r="HCH184" s="17"/>
      <c r="HCI184" s="17"/>
      <c r="HCJ184" s="17"/>
      <c r="HCK184" s="17"/>
      <c r="HCL184" s="17"/>
      <c r="HCM184" s="17"/>
      <c r="HCN184" s="17"/>
      <c r="HCO184" s="17"/>
      <c r="HCP184" s="17"/>
      <c r="HCQ184" s="17"/>
      <c r="HCR184" s="17"/>
      <c r="HCS184" s="17"/>
      <c r="HCT184" s="17"/>
      <c r="HCU184" s="17"/>
      <c r="HCV184" s="17"/>
      <c r="HCW184" s="17"/>
      <c r="HCX184" s="17"/>
      <c r="HCY184" s="17"/>
      <c r="HCZ184" s="17"/>
      <c r="HDA184" s="17"/>
      <c r="HDB184" s="17"/>
      <c r="HDC184" s="17"/>
      <c r="HDD184" s="17"/>
      <c r="HDE184" s="17"/>
      <c r="HDF184" s="17"/>
      <c r="HDG184" s="17"/>
      <c r="HDH184" s="17"/>
      <c r="HDI184" s="17"/>
      <c r="HDJ184" s="17"/>
      <c r="HDK184" s="17"/>
      <c r="HDL184" s="17"/>
      <c r="HDM184" s="17"/>
      <c r="HDN184" s="17"/>
      <c r="HDO184" s="17"/>
      <c r="HDP184" s="17"/>
      <c r="HDQ184" s="17"/>
      <c r="HDR184" s="17"/>
      <c r="HDS184" s="17"/>
      <c r="HDT184" s="17"/>
      <c r="HDU184" s="17"/>
      <c r="HDV184" s="17"/>
      <c r="HDW184" s="17"/>
      <c r="HDX184" s="17"/>
      <c r="HDY184" s="17"/>
      <c r="HDZ184" s="17"/>
      <c r="HEA184" s="17"/>
      <c r="HEB184" s="17"/>
      <c r="HEC184" s="17"/>
      <c r="HED184" s="17"/>
      <c r="HEE184" s="17"/>
      <c r="HEF184" s="17"/>
      <c r="HEG184" s="17"/>
      <c r="HEH184" s="17"/>
      <c r="HEI184" s="17"/>
      <c r="HEJ184" s="17"/>
      <c r="HEK184" s="17"/>
      <c r="HEL184" s="17"/>
      <c r="HEM184" s="17"/>
      <c r="HEN184" s="17"/>
      <c r="HEO184" s="17"/>
      <c r="HEP184" s="17"/>
      <c r="HEQ184" s="17"/>
      <c r="HER184" s="17"/>
      <c r="HES184" s="17"/>
      <c r="HET184" s="17"/>
      <c r="HEU184" s="17"/>
      <c r="HEV184" s="17"/>
      <c r="HEW184" s="17"/>
      <c r="HEX184" s="17"/>
      <c r="HEY184" s="17"/>
      <c r="HEZ184" s="17"/>
      <c r="HFA184" s="17"/>
      <c r="HFB184" s="17"/>
      <c r="HFC184" s="17"/>
      <c r="HFD184" s="17"/>
      <c r="HFE184" s="17"/>
      <c r="HFF184" s="17"/>
      <c r="HFG184" s="17"/>
      <c r="HFH184" s="17"/>
      <c r="HFI184" s="17"/>
      <c r="HFJ184" s="17"/>
      <c r="HFK184" s="17"/>
      <c r="HFL184" s="17"/>
      <c r="HFM184" s="17"/>
      <c r="HFN184" s="17"/>
      <c r="HFO184" s="17"/>
      <c r="HFP184" s="17"/>
      <c r="HFQ184" s="17"/>
      <c r="HFR184" s="17"/>
      <c r="HFS184" s="17"/>
      <c r="HFT184" s="17"/>
      <c r="HFU184" s="17"/>
      <c r="HFV184" s="17"/>
      <c r="HFW184" s="17"/>
      <c r="HFX184" s="17"/>
      <c r="HFY184" s="17"/>
      <c r="HFZ184" s="17"/>
      <c r="HGA184" s="17"/>
      <c r="HGB184" s="17"/>
      <c r="HGC184" s="17"/>
      <c r="HGD184" s="17"/>
      <c r="HGE184" s="17"/>
      <c r="HGF184" s="17"/>
      <c r="HGG184" s="17"/>
      <c r="HGH184" s="17"/>
      <c r="HGI184" s="17"/>
      <c r="HGJ184" s="17"/>
      <c r="HGK184" s="17"/>
      <c r="HGL184" s="17"/>
      <c r="HGM184" s="17"/>
      <c r="HGN184" s="17"/>
      <c r="HGO184" s="17"/>
      <c r="HGP184" s="17"/>
      <c r="HGQ184" s="17"/>
      <c r="HGR184" s="17"/>
      <c r="HGS184" s="17"/>
      <c r="HGT184" s="17"/>
      <c r="HGU184" s="17"/>
      <c r="HGV184" s="17"/>
      <c r="HGW184" s="17"/>
      <c r="HGX184" s="17"/>
      <c r="HGY184" s="17"/>
      <c r="HGZ184" s="17"/>
      <c r="HHA184" s="17"/>
      <c r="HHB184" s="17"/>
      <c r="HHC184" s="17"/>
      <c r="HHD184" s="17"/>
      <c r="HHE184" s="17"/>
      <c r="HHF184" s="17"/>
      <c r="HHG184" s="17"/>
      <c r="HHH184" s="17"/>
      <c r="HHI184" s="17"/>
      <c r="HHJ184" s="17"/>
      <c r="HHK184" s="17"/>
      <c r="HHL184" s="17"/>
      <c r="HHM184" s="17"/>
      <c r="HHN184" s="17"/>
      <c r="HHO184" s="17"/>
      <c r="HHP184" s="17"/>
      <c r="HHQ184" s="17"/>
      <c r="HHR184" s="17"/>
      <c r="HHS184" s="17"/>
      <c r="HHT184" s="17"/>
      <c r="HHU184" s="17"/>
      <c r="HHV184" s="17"/>
      <c r="HHW184" s="17"/>
      <c r="HHX184" s="17"/>
      <c r="HHY184" s="17"/>
      <c r="HHZ184" s="17"/>
      <c r="HIA184" s="17"/>
      <c r="HIB184" s="17"/>
      <c r="HIC184" s="17"/>
      <c r="HID184" s="17"/>
      <c r="HIE184" s="17"/>
      <c r="HIF184" s="17"/>
      <c r="HIG184" s="17"/>
      <c r="HIH184" s="17"/>
      <c r="HII184" s="17"/>
      <c r="HIJ184" s="17"/>
      <c r="HIK184" s="17"/>
      <c r="HIL184" s="17"/>
      <c r="HIM184" s="17"/>
      <c r="HIN184" s="17"/>
      <c r="HIO184" s="17"/>
      <c r="HIP184" s="17"/>
      <c r="HIQ184" s="17"/>
      <c r="HIR184" s="17"/>
      <c r="HIS184" s="17"/>
      <c r="HIT184" s="17"/>
      <c r="HIU184" s="17"/>
      <c r="HIV184" s="17"/>
      <c r="HIW184" s="17"/>
      <c r="HIX184" s="17"/>
      <c r="HIY184" s="17"/>
      <c r="HIZ184" s="17"/>
      <c r="HJA184" s="17"/>
      <c r="HJB184" s="17"/>
      <c r="HJC184" s="17"/>
      <c r="HJD184" s="17"/>
      <c r="HJE184" s="17"/>
      <c r="HJF184" s="17"/>
      <c r="HJG184" s="17"/>
      <c r="HJH184" s="17"/>
      <c r="HJI184" s="17"/>
      <c r="HJJ184" s="17"/>
      <c r="HJK184" s="17"/>
      <c r="HJL184" s="17"/>
      <c r="HJM184" s="17"/>
      <c r="HJN184" s="17"/>
      <c r="HJO184" s="17"/>
      <c r="HJP184" s="17"/>
      <c r="HJQ184" s="17"/>
      <c r="HJR184" s="17"/>
      <c r="HJS184" s="17"/>
      <c r="HJT184" s="17"/>
      <c r="HJU184" s="17"/>
      <c r="HJV184" s="17"/>
      <c r="HJW184" s="17"/>
      <c r="HJX184" s="17"/>
      <c r="HJY184" s="17"/>
      <c r="HJZ184" s="17"/>
      <c r="HKA184" s="17"/>
      <c r="HKB184" s="17"/>
      <c r="HKC184" s="17"/>
      <c r="HKD184" s="17"/>
      <c r="HKE184" s="17"/>
      <c r="HKF184" s="17"/>
      <c r="HKG184" s="17"/>
      <c r="HKH184" s="17"/>
      <c r="HKI184" s="17"/>
      <c r="HKJ184" s="17"/>
      <c r="HKK184" s="17"/>
      <c r="HKL184" s="17"/>
      <c r="HKM184" s="17"/>
      <c r="HKN184" s="17"/>
      <c r="HKO184" s="17"/>
      <c r="HKP184" s="17"/>
      <c r="HKQ184" s="17"/>
      <c r="HKR184" s="17"/>
      <c r="HKS184" s="17"/>
      <c r="HKT184" s="17"/>
      <c r="HKU184" s="17"/>
      <c r="HKV184" s="17"/>
      <c r="HKW184" s="17"/>
      <c r="HKX184" s="17"/>
      <c r="HKY184" s="17"/>
      <c r="HKZ184" s="17"/>
      <c r="HLA184" s="17"/>
      <c r="HLB184" s="17"/>
      <c r="HLC184" s="17"/>
      <c r="HLD184" s="17"/>
      <c r="HLE184" s="17"/>
      <c r="HLF184" s="17"/>
      <c r="HLG184" s="17"/>
      <c r="HLH184" s="17"/>
      <c r="HLI184" s="17"/>
      <c r="HLJ184" s="17"/>
      <c r="HLK184" s="17"/>
      <c r="HLL184" s="17"/>
      <c r="HLM184" s="17"/>
      <c r="HLN184" s="17"/>
      <c r="HLO184" s="17"/>
      <c r="HLP184" s="17"/>
      <c r="HLQ184" s="17"/>
      <c r="HLR184" s="17"/>
      <c r="HLS184" s="17"/>
      <c r="HLT184" s="17"/>
      <c r="HLU184" s="17"/>
      <c r="HLV184" s="17"/>
      <c r="HLW184" s="17"/>
      <c r="HLX184" s="17"/>
      <c r="HLY184" s="17"/>
      <c r="HLZ184" s="17"/>
      <c r="HMA184" s="17"/>
      <c r="HMB184" s="17"/>
      <c r="HMC184" s="17"/>
      <c r="HMD184" s="17"/>
      <c r="HME184" s="17"/>
      <c r="HMF184" s="17"/>
      <c r="HMG184" s="17"/>
      <c r="HMH184" s="17"/>
      <c r="HMI184" s="17"/>
      <c r="HMJ184" s="17"/>
      <c r="HMK184" s="17"/>
      <c r="HML184" s="17"/>
      <c r="HMM184" s="17"/>
      <c r="HMN184" s="17"/>
      <c r="HMO184" s="17"/>
      <c r="HMP184" s="17"/>
      <c r="HMQ184" s="17"/>
      <c r="HMR184" s="17"/>
      <c r="HMS184" s="17"/>
      <c r="HMT184" s="17"/>
      <c r="HMU184" s="17"/>
      <c r="HMV184" s="17"/>
      <c r="HMW184" s="17"/>
      <c r="HMX184" s="17"/>
      <c r="HMY184" s="17"/>
      <c r="HMZ184" s="17"/>
      <c r="HNA184" s="17"/>
      <c r="HNB184" s="17"/>
      <c r="HNC184" s="17"/>
      <c r="HND184" s="17"/>
      <c r="HNE184" s="17"/>
      <c r="HNF184" s="17"/>
      <c r="HNG184" s="17"/>
      <c r="HNH184" s="17"/>
      <c r="HNI184" s="17"/>
      <c r="HNJ184" s="17"/>
      <c r="HNK184" s="17"/>
      <c r="HNL184" s="17"/>
      <c r="HNM184" s="17"/>
      <c r="HNN184" s="17"/>
      <c r="HNO184" s="17"/>
      <c r="HNP184" s="17"/>
      <c r="HNQ184" s="17"/>
      <c r="HNR184" s="17"/>
      <c r="HNS184" s="17"/>
      <c r="HNT184" s="17"/>
      <c r="HNU184" s="17"/>
      <c r="HNV184" s="17"/>
      <c r="HNW184" s="17"/>
      <c r="HNX184" s="17"/>
      <c r="HNY184" s="17"/>
      <c r="HNZ184" s="17"/>
      <c r="HOA184" s="17"/>
      <c r="HOB184" s="17"/>
      <c r="HOC184" s="17"/>
      <c r="HOD184" s="17"/>
      <c r="HOE184" s="17"/>
      <c r="HOF184" s="17"/>
      <c r="HOG184" s="17"/>
      <c r="HOH184" s="17"/>
      <c r="HOI184" s="17"/>
      <c r="HOJ184" s="17"/>
      <c r="HOK184" s="17"/>
      <c r="HOL184" s="17"/>
      <c r="HOM184" s="17"/>
      <c r="HON184" s="17"/>
      <c r="HOO184" s="17"/>
      <c r="HOP184" s="17"/>
      <c r="HOQ184" s="17"/>
      <c r="HOR184" s="17"/>
      <c r="HOS184" s="17"/>
      <c r="HOT184" s="17"/>
      <c r="HOU184" s="17"/>
      <c r="HOV184" s="17"/>
      <c r="HOW184" s="17"/>
      <c r="HOX184" s="17"/>
      <c r="HOY184" s="17"/>
      <c r="HOZ184" s="17"/>
      <c r="HPA184" s="17"/>
      <c r="HPB184" s="17"/>
      <c r="HPC184" s="17"/>
      <c r="HPD184" s="17"/>
      <c r="HPE184" s="17"/>
      <c r="HPF184" s="17"/>
      <c r="HPG184" s="17"/>
      <c r="HPH184" s="17"/>
      <c r="HPI184" s="17"/>
      <c r="HPJ184" s="17"/>
      <c r="HPK184" s="17"/>
      <c r="HPL184" s="17"/>
      <c r="HPM184" s="17"/>
      <c r="HPN184" s="17"/>
      <c r="HPO184" s="17"/>
      <c r="HPP184" s="17"/>
      <c r="HPQ184" s="17"/>
      <c r="HPR184" s="17"/>
      <c r="HPS184" s="17"/>
      <c r="HPT184" s="17"/>
      <c r="HPU184" s="17"/>
      <c r="HPV184" s="17"/>
      <c r="HPW184" s="17"/>
      <c r="HPX184" s="17"/>
      <c r="HPY184" s="17"/>
      <c r="HPZ184" s="17"/>
      <c r="HQA184" s="17"/>
      <c r="HQB184" s="17"/>
      <c r="HQC184" s="17"/>
      <c r="HQD184" s="17"/>
      <c r="HQE184" s="17"/>
      <c r="HQF184" s="17"/>
      <c r="HQG184" s="17"/>
      <c r="HQH184" s="17"/>
      <c r="HQI184" s="17"/>
      <c r="HQJ184" s="17"/>
      <c r="HQK184" s="17"/>
      <c r="HQL184" s="17"/>
      <c r="HQM184" s="17"/>
      <c r="HQN184" s="17"/>
      <c r="HQO184" s="17"/>
      <c r="HQP184" s="17"/>
      <c r="HQQ184" s="17"/>
      <c r="HQR184" s="17"/>
      <c r="HQS184" s="17"/>
      <c r="HQT184" s="17"/>
      <c r="HQU184" s="17"/>
      <c r="HQV184" s="17"/>
      <c r="HQW184" s="17"/>
      <c r="HQX184" s="17"/>
      <c r="HQY184" s="17"/>
      <c r="HQZ184" s="17"/>
      <c r="HRA184" s="17"/>
      <c r="HRB184" s="17"/>
      <c r="HRC184" s="17"/>
      <c r="HRD184" s="17"/>
      <c r="HRE184" s="17"/>
      <c r="HRF184" s="17"/>
      <c r="HRG184" s="17"/>
      <c r="HRH184" s="17"/>
      <c r="HRI184" s="17"/>
      <c r="HRJ184" s="17"/>
      <c r="HRK184" s="17"/>
      <c r="HRL184" s="17"/>
      <c r="HRM184" s="17"/>
      <c r="HRN184" s="17"/>
      <c r="HRO184" s="17"/>
      <c r="HRP184" s="17"/>
      <c r="HRQ184" s="17"/>
      <c r="HRR184" s="17"/>
      <c r="HRS184" s="17"/>
      <c r="HRT184" s="17"/>
      <c r="HRU184" s="17"/>
      <c r="HRV184" s="17"/>
      <c r="HRW184" s="17"/>
      <c r="HRX184" s="17"/>
      <c r="HRY184" s="17"/>
      <c r="HRZ184" s="17"/>
      <c r="HSA184" s="17"/>
      <c r="HSB184" s="17"/>
      <c r="HSC184" s="17"/>
      <c r="HSD184" s="17"/>
      <c r="HSE184" s="17"/>
      <c r="HSF184" s="17"/>
      <c r="HSG184" s="17"/>
      <c r="HSH184" s="17"/>
      <c r="HSI184" s="17"/>
      <c r="HSJ184" s="17"/>
      <c r="HSK184" s="17"/>
      <c r="HSL184" s="17"/>
      <c r="HSM184" s="17"/>
      <c r="HSN184" s="17"/>
      <c r="HSO184" s="17"/>
      <c r="HSP184" s="17"/>
      <c r="HSQ184" s="17"/>
      <c r="HSR184" s="17"/>
      <c r="HSS184" s="17"/>
      <c r="HST184" s="17"/>
      <c r="HSU184" s="17"/>
      <c r="HSV184" s="17"/>
      <c r="HSW184" s="17"/>
      <c r="HSX184" s="17"/>
      <c r="HSY184" s="17"/>
      <c r="HSZ184" s="17"/>
      <c r="HTA184" s="17"/>
      <c r="HTB184" s="17"/>
      <c r="HTC184" s="17"/>
      <c r="HTD184" s="17"/>
      <c r="HTE184" s="17"/>
      <c r="HTF184" s="17"/>
      <c r="HTG184" s="17"/>
      <c r="HTH184" s="17"/>
      <c r="HTI184" s="17"/>
      <c r="HTJ184" s="17"/>
      <c r="HTK184" s="17"/>
      <c r="HTL184" s="17"/>
      <c r="HTM184" s="17"/>
      <c r="HTN184" s="17"/>
      <c r="HTO184" s="17"/>
      <c r="HTP184" s="17"/>
      <c r="HTQ184" s="17"/>
      <c r="HTR184" s="17"/>
      <c r="HTS184" s="17"/>
      <c r="HTT184" s="17"/>
      <c r="HTU184" s="17"/>
      <c r="HTV184" s="17"/>
      <c r="HTW184" s="17"/>
      <c r="HTX184" s="17"/>
      <c r="HTY184" s="17"/>
      <c r="HTZ184" s="17"/>
      <c r="HUA184" s="17"/>
      <c r="HUB184" s="17"/>
      <c r="HUC184" s="17"/>
      <c r="HUD184" s="17"/>
      <c r="HUE184" s="17"/>
      <c r="HUF184" s="17"/>
      <c r="HUG184" s="17"/>
      <c r="HUH184" s="17"/>
      <c r="HUI184" s="17"/>
      <c r="HUJ184" s="17"/>
      <c r="HUK184" s="17"/>
      <c r="HUL184" s="17"/>
      <c r="HUM184" s="17"/>
      <c r="HUN184" s="17"/>
      <c r="HUO184" s="17"/>
      <c r="HUP184" s="17"/>
      <c r="HUQ184" s="17"/>
      <c r="HUR184" s="17"/>
      <c r="HUS184" s="17"/>
      <c r="HUT184" s="17"/>
      <c r="HUU184" s="17"/>
      <c r="HUV184" s="17"/>
      <c r="HUW184" s="17"/>
      <c r="HUX184" s="17"/>
      <c r="HUY184" s="17"/>
      <c r="HUZ184" s="17"/>
      <c r="HVA184" s="17"/>
      <c r="HVB184" s="17"/>
      <c r="HVC184" s="17"/>
      <c r="HVD184" s="17"/>
      <c r="HVE184" s="17"/>
      <c r="HVF184" s="17"/>
      <c r="HVG184" s="17"/>
      <c r="HVH184" s="17"/>
      <c r="HVI184" s="17"/>
      <c r="HVJ184" s="17"/>
      <c r="HVK184" s="17"/>
      <c r="HVL184" s="17"/>
      <c r="HVM184" s="17"/>
      <c r="HVN184" s="17"/>
      <c r="HVO184" s="17"/>
      <c r="HVP184" s="17"/>
      <c r="HVQ184" s="17"/>
      <c r="HVR184" s="17"/>
      <c r="HVS184" s="17"/>
      <c r="HVT184" s="17"/>
      <c r="HVU184" s="17"/>
      <c r="HVV184" s="17"/>
      <c r="HVW184" s="17"/>
      <c r="HVX184" s="17"/>
      <c r="HVY184" s="17"/>
      <c r="HVZ184" s="17"/>
      <c r="HWA184" s="17"/>
      <c r="HWB184" s="17"/>
      <c r="HWC184" s="17"/>
      <c r="HWD184" s="17"/>
      <c r="HWE184" s="17"/>
      <c r="HWF184" s="17"/>
      <c r="HWG184" s="17"/>
      <c r="HWH184" s="17"/>
      <c r="HWI184" s="17"/>
      <c r="HWJ184" s="17"/>
      <c r="HWK184" s="17"/>
      <c r="HWL184" s="17"/>
      <c r="HWM184" s="17"/>
      <c r="HWN184" s="17"/>
      <c r="HWO184" s="17"/>
      <c r="HWP184" s="17"/>
      <c r="HWQ184" s="17"/>
      <c r="HWR184" s="17"/>
      <c r="HWS184" s="17"/>
      <c r="HWT184" s="17"/>
      <c r="HWU184" s="17"/>
      <c r="HWV184" s="17"/>
      <c r="HWW184" s="17"/>
      <c r="HWX184" s="17"/>
      <c r="HWY184" s="17"/>
      <c r="HWZ184" s="17"/>
      <c r="HXA184" s="17"/>
      <c r="HXB184" s="17"/>
      <c r="HXC184" s="17"/>
      <c r="HXD184" s="17"/>
      <c r="HXE184" s="17"/>
      <c r="HXF184" s="17"/>
      <c r="HXG184" s="17"/>
      <c r="HXH184" s="17"/>
      <c r="HXI184" s="17"/>
      <c r="HXJ184" s="17"/>
      <c r="HXK184" s="17"/>
      <c r="HXL184" s="17"/>
      <c r="HXM184" s="17"/>
      <c r="HXN184" s="17"/>
      <c r="HXO184" s="17"/>
      <c r="HXP184" s="17"/>
      <c r="HXQ184" s="17"/>
      <c r="HXR184" s="17"/>
      <c r="HXS184" s="17"/>
      <c r="HXT184" s="17"/>
      <c r="HXU184" s="17"/>
      <c r="HXV184" s="17"/>
      <c r="HXW184" s="17"/>
      <c r="HXX184" s="17"/>
      <c r="HXY184" s="17"/>
      <c r="HXZ184" s="17"/>
      <c r="HYA184" s="17"/>
      <c r="HYB184" s="17"/>
      <c r="HYC184" s="17"/>
      <c r="HYD184" s="17"/>
      <c r="HYE184" s="17"/>
      <c r="HYF184" s="17"/>
      <c r="HYG184" s="17"/>
      <c r="HYH184" s="17"/>
      <c r="HYI184" s="17"/>
      <c r="HYJ184" s="17"/>
      <c r="HYK184" s="17"/>
      <c r="HYL184" s="17"/>
      <c r="HYM184" s="17"/>
      <c r="HYN184" s="17"/>
      <c r="HYO184" s="17"/>
      <c r="HYP184" s="17"/>
      <c r="HYQ184" s="17"/>
      <c r="HYR184" s="17"/>
      <c r="HYS184" s="17"/>
      <c r="HYT184" s="17"/>
      <c r="HYU184" s="17"/>
      <c r="HYV184" s="17"/>
      <c r="HYW184" s="17"/>
      <c r="HYX184" s="17"/>
      <c r="HYY184" s="17"/>
      <c r="HYZ184" s="17"/>
      <c r="HZA184" s="17"/>
      <c r="HZB184" s="17"/>
      <c r="HZC184" s="17"/>
      <c r="HZD184" s="17"/>
      <c r="HZE184" s="17"/>
      <c r="HZF184" s="17"/>
      <c r="HZG184" s="17"/>
      <c r="HZH184" s="17"/>
      <c r="HZI184" s="17"/>
      <c r="HZJ184" s="17"/>
      <c r="HZK184" s="17"/>
      <c r="HZL184" s="17"/>
      <c r="HZM184" s="17"/>
      <c r="HZN184" s="17"/>
      <c r="HZO184" s="17"/>
      <c r="HZP184" s="17"/>
      <c r="HZQ184" s="17"/>
      <c r="HZR184" s="17"/>
      <c r="HZS184" s="17"/>
      <c r="HZT184" s="17"/>
      <c r="HZU184" s="17"/>
      <c r="HZV184" s="17"/>
      <c r="HZW184" s="17"/>
      <c r="HZX184" s="17"/>
      <c r="HZY184" s="17"/>
      <c r="HZZ184" s="17"/>
      <c r="IAA184" s="17"/>
      <c r="IAB184" s="17"/>
      <c r="IAC184" s="17"/>
      <c r="IAD184" s="17"/>
      <c r="IAE184" s="17"/>
      <c r="IAF184" s="17"/>
      <c r="IAG184" s="17"/>
      <c r="IAH184" s="17"/>
      <c r="IAI184" s="17"/>
      <c r="IAJ184" s="17"/>
      <c r="IAK184" s="17"/>
      <c r="IAL184" s="17"/>
      <c r="IAM184" s="17"/>
      <c r="IAN184" s="17"/>
      <c r="IAO184" s="17"/>
      <c r="IAP184" s="17"/>
      <c r="IAQ184" s="17"/>
      <c r="IAR184" s="17"/>
      <c r="IAS184" s="17"/>
      <c r="IAT184" s="17"/>
      <c r="IAU184" s="17"/>
      <c r="IAV184" s="17"/>
      <c r="IAW184" s="17"/>
      <c r="IAX184" s="17"/>
      <c r="IAY184" s="17"/>
      <c r="IAZ184" s="17"/>
      <c r="IBA184" s="17"/>
      <c r="IBB184" s="17"/>
      <c r="IBC184" s="17"/>
      <c r="IBD184" s="17"/>
      <c r="IBE184" s="17"/>
      <c r="IBF184" s="17"/>
      <c r="IBG184" s="17"/>
      <c r="IBH184" s="17"/>
      <c r="IBI184" s="17"/>
      <c r="IBJ184" s="17"/>
      <c r="IBK184" s="17"/>
      <c r="IBL184" s="17"/>
      <c r="IBM184" s="17"/>
      <c r="IBN184" s="17"/>
      <c r="IBO184" s="17"/>
      <c r="IBP184" s="17"/>
      <c r="IBQ184" s="17"/>
      <c r="IBR184" s="17"/>
      <c r="IBS184" s="17"/>
      <c r="IBT184" s="17"/>
      <c r="IBU184" s="17"/>
      <c r="IBV184" s="17"/>
      <c r="IBW184" s="17"/>
      <c r="IBX184" s="17"/>
      <c r="IBY184" s="17"/>
      <c r="IBZ184" s="17"/>
      <c r="ICA184" s="17"/>
      <c r="ICB184" s="17"/>
      <c r="ICC184" s="17"/>
      <c r="ICD184" s="17"/>
      <c r="ICE184" s="17"/>
      <c r="ICF184" s="17"/>
      <c r="ICG184" s="17"/>
      <c r="ICH184" s="17"/>
      <c r="ICI184" s="17"/>
      <c r="ICJ184" s="17"/>
      <c r="ICK184" s="17"/>
      <c r="ICL184" s="17"/>
      <c r="ICM184" s="17"/>
      <c r="ICN184" s="17"/>
      <c r="ICO184" s="17"/>
      <c r="ICP184" s="17"/>
      <c r="ICQ184" s="17"/>
      <c r="ICR184" s="17"/>
      <c r="ICS184" s="17"/>
      <c r="ICT184" s="17"/>
      <c r="ICU184" s="17"/>
      <c r="ICV184" s="17"/>
      <c r="ICW184" s="17"/>
      <c r="ICX184" s="17"/>
      <c r="ICY184" s="17"/>
      <c r="ICZ184" s="17"/>
      <c r="IDA184" s="17"/>
      <c r="IDB184" s="17"/>
      <c r="IDC184" s="17"/>
      <c r="IDD184" s="17"/>
      <c r="IDE184" s="17"/>
      <c r="IDF184" s="17"/>
      <c r="IDG184" s="17"/>
      <c r="IDH184" s="17"/>
      <c r="IDI184" s="17"/>
      <c r="IDJ184" s="17"/>
      <c r="IDK184" s="17"/>
      <c r="IDL184" s="17"/>
      <c r="IDM184" s="17"/>
      <c r="IDN184" s="17"/>
      <c r="IDO184" s="17"/>
      <c r="IDP184" s="17"/>
      <c r="IDQ184" s="17"/>
      <c r="IDR184" s="17"/>
      <c r="IDS184" s="17"/>
      <c r="IDT184" s="17"/>
      <c r="IDU184" s="17"/>
      <c r="IDV184" s="17"/>
      <c r="IDW184" s="17"/>
      <c r="IDX184" s="17"/>
      <c r="IDY184" s="17"/>
      <c r="IDZ184" s="17"/>
      <c r="IEA184" s="17"/>
      <c r="IEB184" s="17"/>
      <c r="IEC184" s="17"/>
      <c r="IED184" s="17"/>
      <c r="IEE184" s="17"/>
      <c r="IEF184" s="17"/>
      <c r="IEG184" s="17"/>
      <c r="IEH184" s="17"/>
      <c r="IEI184" s="17"/>
      <c r="IEJ184" s="17"/>
      <c r="IEK184" s="17"/>
      <c r="IEL184" s="17"/>
      <c r="IEM184" s="17"/>
      <c r="IEN184" s="17"/>
      <c r="IEO184" s="17"/>
      <c r="IEP184" s="17"/>
      <c r="IEQ184" s="17"/>
      <c r="IER184" s="17"/>
      <c r="IES184" s="17"/>
      <c r="IET184" s="17"/>
      <c r="IEU184" s="17"/>
      <c r="IEV184" s="17"/>
      <c r="IEW184" s="17"/>
      <c r="IEX184" s="17"/>
      <c r="IEY184" s="17"/>
      <c r="IEZ184" s="17"/>
      <c r="IFA184" s="17"/>
      <c r="IFB184" s="17"/>
      <c r="IFC184" s="17"/>
      <c r="IFD184" s="17"/>
      <c r="IFE184" s="17"/>
      <c r="IFF184" s="17"/>
      <c r="IFG184" s="17"/>
      <c r="IFH184" s="17"/>
      <c r="IFI184" s="17"/>
      <c r="IFJ184" s="17"/>
      <c r="IFK184" s="17"/>
      <c r="IFL184" s="17"/>
      <c r="IFM184" s="17"/>
      <c r="IFN184" s="17"/>
      <c r="IFO184" s="17"/>
      <c r="IFP184" s="17"/>
      <c r="IFQ184" s="17"/>
      <c r="IFR184" s="17"/>
      <c r="IFS184" s="17"/>
      <c r="IFT184" s="17"/>
      <c r="IFU184" s="17"/>
      <c r="IFV184" s="17"/>
      <c r="IFW184" s="17"/>
      <c r="IFX184" s="17"/>
      <c r="IFY184" s="17"/>
      <c r="IFZ184" s="17"/>
      <c r="IGA184" s="17"/>
      <c r="IGB184" s="17"/>
      <c r="IGC184" s="17"/>
      <c r="IGD184" s="17"/>
      <c r="IGE184" s="17"/>
      <c r="IGF184" s="17"/>
      <c r="IGG184" s="17"/>
      <c r="IGH184" s="17"/>
      <c r="IGI184" s="17"/>
      <c r="IGJ184" s="17"/>
      <c r="IGK184" s="17"/>
      <c r="IGL184" s="17"/>
      <c r="IGM184" s="17"/>
      <c r="IGN184" s="17"/>
      <c r="IGO184" s="17"/>
      <c r="IGP184" s="17"/>
      <c r="IGQ184" s="17"/>
      <c r="IGR184" s="17"/>
      <c r="IGS184" s="17"/>
      <c r="IGT184" s="17"/>
      <c r="IGU184" s="17"/>
      <c r="IGV184" s="17"/>
      <c r="IGW184" s="17"/>
      <c r="IGX184" s="17"/>
      <c r="IGY184" s="17"/>
      <c r="IGZ184" s="17"/>
      <c r="IHA184" s="17"/>
      <c r="IHB184" s="17"/>
      <c r="IHC184" s="17"/>
      <c r="IHD184" s="17"/>
      <c r="IHE184" s="17"/>
      <c r="IHF184" s="17"/>
      <c r="IHG184" s="17"/>
      <c r="IHH184" s="17"/>
      <c r="IHI184" s="17"/>
      <c r="IHJ184" s="17"/>
      <c r="IHK184" s="17"/>
      <c r="IHL184" s="17"/>
      <c r="IHM184" s="17"/>
      <c r="IHN184" s="17"/>
      <c r="IHO184" s="17"/>
      <c r="IHP184" s="17"/>
      <c r="IHQ184" s="17"/>
      <c r="IHR184" s="17"/>
      <c r="IHS184" s="17"/>
      <c r="IHT184" s="17"/>
      <c r="IHU184" s="17"/>
      <c r="IHV184" s="17"/>
      <c r="IHW184" s="17"/>
      <c r="IHX184" s="17"/>
      <c r="IHY184" s="17"/>
      <c r="IHZ184" s="17"/>
      <c r="IIA184" s="17"/>
      <c r="IIB184" s="17"/>
      <c r="IIC184" s="17"/>
      <c r="IID184" s="17"/>
      <c r="IIE184" s="17"/>
      <c r="IIF184" s="17"/>
      <c r="IIG184" s="17"/>
      <c r="IIH184" s="17"/>
      <c r="III184" s="17"/>
      <c r="IIJ184" s="17"/>
      <c r="IIK184" s="17"/>
      <c r="IIL184" s="17"/>
      <c r="IIM184" s="17"/>
      <c r="IIN184" s="17"/>
      <c r="IIO184" s="17"/>
      <c r="IIP184" s="17"/>
      <c r="IIQ184" s="17"/>
      <c r="IIR184" s="17"/>
      <c r="IIS184" s="17"/>
      <c r="IIT184" s="17"/>
      <c r="IIU184" s="17"/>
      <c r="IIV184" s="17"/>
      <c r="IIW184" s="17"/>
      <c r="IIX184" s="17"/>
      <c r="IIY184" s="17"/>
      <c r="IIZ184" s="17"/>
      <c r="IJA184" s="17"/>
      <c r="IJB184" s="17"/>
      <c r="IJC184" s="17"/>
      <c r="IJD184" s="17"/>
      <c r="IJE184" s="17"/>
      <c r="IJF184" s="17"/>
      <c r="IJG184" s="17"/>
      <c r="IJH184" s="17"/>
      <c r="IJI184" s="17"/>
      <c r="IJJ184" s="17"/>
      <c r="IJK184" s="17"/>
      <c r="IJL184" s="17"/>
      <c r="IJM184" s="17"/>
      <c r="IJN184" s="17"/>
      <c r="IJO184" s="17"/>
      <c r="IJP184" s="17"/>
      <c r="IJQ184" s="17"/>
      <c r="IJR184" s="17"/>
      <c r="IJS184" s="17"/>
      <c r="IJT184" s="17"/>
      <c r="IJU184" s="17"/>
      <c r="IJV184" s="17"/>
      <c r="IJW184" s="17"/>
      <c r="IJX184" s="17"/>
      <c r="IJY184" s="17"/>
      <c r="IJZ184" s="17"/>
      <c r="IKA184" s="17"/>
      <c r="IKB184" s="17"/>
      <c r="IKC184" s="17"/>
      <c r="IKD184" s="17"/>
      <c r="IKE184" s="17"/>
      <c r="IKF184" s="17"/>
      <c r="IKG184" s="17"/>
      <c r="IKH184" s="17"/>
      <c r="IKI184" s="17"/>
      <c r="IKJ184" s="17"/>
      <c r="IKK184" s="17"/>
      <c r="IKL184" s="17"/>
      <c r="IKM184" s="17"/>
      <c r="IKN184" s="17"/>
      <c r="IKO184" s="17"/>
      <c r="IKP184" s="17"/>
      <c r="IKQ184" s="17"/>
      <c r="IKR184" s="17"/>
      <c r="IKS184" s="17"/>
      <c r="IKT184" s="17"/>
      <c r="IKU184" s="17"/>
      <c r="IKV184" s="17"/>
      <c r="IKW184" s="17"/>
      <c r="IKX184" s="17"/>
      <c r="IKY184" s="17"/>
      <c r="IKZ184" s="17"/>
      <c r="ILA184" s="17"/>
      <c r="ILB184" s="17"/>
      <c r="ILC184" s="17"/>
      <c r="ILD184" s="17"/>
      <c r="ILE184" s="17"/>
      <c r="ILF184" s="17"/>
      <c r="ILG184" s="17"/>
      <c r="ILH184" s="17"/>
      <c r="ILI184" s="17"/>
      <c r="ILJ184" s="17"/>
      <c r="ILK184" s="17"/>
      <c r="ILL184" s="17"/>
      <c r="ILM184" s="17"/>
      <c r="ILN184" s="17"/>
      <c r="ILO184" s="17"/>
      <c r="ILP184" s="17"/>
      <c r="ILQ184" s="17"/>
      <c r="ILR184" s="17"/>
      <c r="ILS184" s="17"/>
      <c r="ILT184" s="17"/>
      <c r="ILU184" s="17"/>
      <c r="ILV184" s="17"/>
      <c r="ILW184" s="17"/>
      <c r="ILX184" s="17"/>
      <c r="ILY184" s="17"/>
      <c r="ILZ184" s="17"/>
      <c r="IMA184" s="17"/>
      <c r="IMB184" s="17"/>
      <c r="IMC184" s="17"/>
      <c r="IMD184" s="17"/>
      <c r="IME184" s="17"/>
      <c r="IMF184" s="17"/>
      <c r="IMG184" s="17"/>
      <c r="IMH184" s="17"/>
      <c r="IMI184" s="17"/>
      <c r="IMJ184" s="17"/>
      <c r="IMK184" s="17"/>
      <c r="IML184" s="17"/>
      <c r="IMM184" s="17"/>
      <c r="IMN184" s="17"/>
      <c r="IMO184" s="17"/>
      <c r="IMP184" s="17"/>
      <c r="IMQ184" s="17"/>
      <c r="IMR184" s="17"/>
      <c r="IMS184" s="17"/>
      <c r="IMT184" s="17"/>
      <c r="IMU184" s="17"/>
      <c r="IMV184" s="17"/>
      <c r="IMW184" s="17"/>
      <c r="IMX184" s="17"/>
      <c r="IMY184" s="17"/>
      <c r="IMZ184" s="17"/>
      <c r="INA184" s="17"/>
      <c r="INB184" s="17"/>
      <c r="INC184" s="17"/>
      <c r="IND184" s="17"/>
      <c r="INE184" s="17"/>
      <c r="INF184" s="17"/>
      <c r="ING184" s="17"/>
      <c r="INH184" s="17"/>
      <c r="INI184" s="17"/>
      <c r="INJ184" s="17"/>
      <c r="INK184" s="17"/>
      <c r="INL184" s="17"/>
      <c r="INM184" s="17"/>
      <c r="INN184" s="17"/>
      <c r="INO184" s="17"/>
      <c r="INP184" s="17"/>
      <c r="INQ184" s="17"/>
      <c r="INR184" s="17"/>
      <c r="INS184" s="17"/>
      <c r="INT184" s="17"/>
      <c r="INU184" s="17"/>
      <c r="INV184" s="17"/>
      <c r="INW184" s="17"/>
      <c r="INX184" s="17"/>
      <c r="INY184" s="17"/>
      <c r="INZ184" s="17"/>
      <c r="IOA184" s="17"/>
      <c r="IOB184" s="17"/>
      <c r="IOC184" s="17"/>
      <c r="IOD184" s="17"/>
      <c r="IOE184" s="17"/>
      <c r="IOF184" s="17"/>
      <c r="IOG184" s="17"/>
      <c r="IOH184" s="17"/>
      <c r="IOI184" s="17"/>
      <c r="IOJ184" s="17"/>
      <c r="IOK184" s="17"/>
      <c r="IOL184" s="17"/>
      <c r="IOM184" s="17"/>
      <c r="ION184" s="17"/>
      <c r="IOO184" s="17"/>
      <c r="IOP184" s="17"/>
      <c r="IOQ184" s="17"/>
      <c r="IOR184" s="17"/>
      <c r="IOS184" s="17"/>
      <c r="IOT184" s="17"/>
      <c r="IOU184" s="17"/>
      <c r="IOV184" s="17"/>
      <c r="IOW184" s="17"/>
      <c r="IOX184" s="17"/>
      <c r="IOY184" s="17"/>
      <c r="IOZ184" s="17"/>
      <c r="IPA184" s="17"/>
      <c r="IPB184" s="17"/>
      <c r="IPC184" s="17"/>
      <c r="IPD184" s="17"/>
      <c r="IPE184" s="17"/>
      <c r="IPF184" s="17"/>
      <c r="IPG184" s="17"/>
      <c r="IPH184" s="17"/>
      <c r="IPI184" s="17"/>
      <c r="IPJ184" s="17"/>
      <c r="IPK184" s="17"/>
      <c r="IPL184" s="17"/>
      <c r="IPM184" s="17"/>
      <c r="IPN184" s="17"/>
      <c r="IPO184" s="17"/>
      <c r="IPP184" s="17"/>
      <c r="IPQ184" s="17"/>
      <c r="IPR184" s="17"/>
      <c r="IPS184" s="17"/>
      <c r="IPT184" s="17"/>
      <c r="IPU184" s="17"/>
      <c r="IPV184" s="17"/>
      <c r="IPW184" s="17"/>
      <c r="IPX184" s="17"/>
      <c r="IPY184" s="17"/>
      <c r="IPZ184" s="17"/>
      <c r="IQA184" s="17"/>
      <c r="IQB184" s="17"/>
      <c r="IQC184" s="17"/>
      <c r="IQD184" s="17"/>
      <c r="IQE184" s="17"/>
      <c r="IQF184" s="17"/>
      <c r="IQG184" s="17"/>
      <c r="IQH184" s="17"/>
      <c r="IQI184" s="17"/>
      <c r="IQJ184" s="17"/>
      <c r="IQK184" s="17"/>
      <c r="IQL184" s="17"/>
      <c r="IQM184" s="17"/>
      <c r="IQN184" s="17"/>
      <c r="IQO184" s="17"/>
      <c r="IQP184" s="17"/>
      <c r="IQQ184" s="17"/>
      <c r="IQR184" s="17"/>
      <c r="IQS184" s="17"/>
      <c r="IQT184" s="17"/>
      <c r="IQU184" s="17"/>
      <c r="IQV184" s="17"/>
      <c r="IQW184" s="17"/>
      <c r="IQX184" s="17"/>
      <c r="IQY184" s="17"/>
      <c r="IQZ184" s="17"/>
      <c r="IRA184" s="17"/>
      <c r="IRB184" s="17"/>
      <c r="IRC184" s="17"/>
      <c r="IRD184" s="17"/>
      <c r="IRE184" s="17"/>
      <c r="IRF184" s="17"/>
      <c r="IRG184" s="17"/>
      <c r="IRH184" s="17"/>
      <c r="IRI184" s="17"/>
      <c r="IRJ184" s="17"/>
      <c r="IRK184" s="17"/>
      <c r="IRL184" s="17"/>
      <c r="IRM184" s="17"/>
      <c r="IRN184" s="17"/>
      <c r="IRO184" s="17"/>
      <c r="IRP184" s="17"/>
      <c r="IRQ184" s="17"/>
      <c r="IRR184" s="17"/>
      <c r="IRS184" s="17"/>
      <c r="IRT184" s="17"/>
      <c r="IRU184" s="17"/>
      <c r="IRV184" s="17"/>
      <c r="IRW184" s="17"/>
      <c r="IRX184" s="17"/>
      <c r="IRY184" s="17"/>
      <c r="IRZ184" s="17"/>
      <c r="ISA184" s="17"/>
      <c r="ISB184" s="17"/>
      <c r="ISC184" s="17"/>
      <c r="ISD184" s="17"/>
      <c r="ISE184" s="17"/>
      <c r="ISF184" s="17"/>
      <c r="ISG184" s="17"/>
      <c r="ISH184" s="17"/>
      <c r="ISI184" s="17"/>
      <c r="ISJ184" s="17"/>
      <c r="ISK184" s="17"/>
      <c r="ISL184" s="17"/>
      <c r="ISM184" s="17"/>
      <c r="ISN184" s="17"/>
      <c r="ISO184" s="17"/>
      <c r="ISP184" s="17"/>
      <c r="ISQ184" s="17"/>
      <c r="ISR184" s="17"/>
      <c r="ISS184" s="17"/>
      <c r="IST184" s="17"/>
      <c r="ISU184" s="17"/>
      <c r="ISV184" s="17"/>
      <c r="ISW184" s="17"/>
      <c r="ISX184" s="17"/>
      <c r="ISY184" s="17"/>
      <c r="ISZ184" s="17"/>
      <c r="ITA184" s="17"/>
      <c r="ITB184" s="17"/>
      <c r="ITC184" s="17"/>
      <c r="ITD184" s="17"/>
      <c r="ITE184" s="17"/>
      <c r="ITF184" s="17"/>
      <c r="ITG184" s="17"/>
      <c r="ITH184" s="17"/>
      <c r="ITI184" s="17"/>
      <c r="ITJ184" s="17"/>
      <c r="ITK184" s="17"/>
      <c r="ITL184" s="17"/>
      <c r="ITM184" s="17"/>
      <c r="ITN184" s="17"/>
      <c r="ITO184" s="17"/>
      <c r="ITP184" s="17"/>
      <c r="ITQ184" s="17"/>
      <c r="ITR184" s="17"/>
      <c r="ITS184" s="17"/>
      <c r="ITT184" s="17"/>
      <c r="ITU184" s="17"/>
      <c r="ITV184" s="17"/>
      <c r="ITW184" s="17"/>
      <c r="ITX184" s="17"/>
      <c r="ITY184" s="17"/>
      <c r="ITZ184" s="17"/>
      <c r="IUA184" s="17"/>
      <c r="IUB184" s="17"/>
      <c r="IUC184" s="17"/>
      <c r="IUD184" s="17"/>
      <c r="IUE184" s="17"/>
      <c r="IUF184" s="17"/>
      <c r="IUG184" s="17"/>
      <c r="IUH184" s="17"/>
      <c r="IUI184" s="17"/>
      <c r="IUJ184" s="17"/>
      <c r="IUK184" s="17"/>
      <c r="IUL184" s="17"/>
      <c r="IUM184" s="17"/>
      <c r="IUN184" s="17"/>
      <c r="IUO184" s="17"/>
      <c r="IUP184" s="17"/>
      <c r="IUQ184" s="17"/>
      <c r="IUR184" s="17"/>
      <c r="IUS184" s="17"/>
      <c r="IUT184" s="17"/>
      <c r="IUU184" s="17"/>
      <c r="IUV184" s="17"/>
      <c r="IUW184" s="17"/>
      <c r="IUX184" s="17"/>
      <c r="IUY184" s="17"/>
      <c r="IUZ184" s="17"/>
      <c r="IVA184" s="17"/>
      <c r="IVB184" s="17"/>
      <c r="IVC184" s="17"/>
      <c r="IVD184" s="17"/>
      <c r="IVE184" s="17"/>
      <c r="IVF184" s="17"/>
      <c r="IVG184" s="17"/>
      <c r="IVH184" s="17"/>
      <c r="IVI184" s="17"/>
      <c r="IVJ184" s="17"/>
      <c r="IVK184" s="17"/>
      <c r="IVL184" s="17"/>
      <c r="IVM184" s="17"/>
      <c r="IVN184" s="17"/>
      <c r="IVO184" s="17"/>
      <c r="IVP184" s="17"/>
      <c r="IVQ184" s="17"/>
      <c r="IVR184" s="17"/>
      <c r="IVS184" s="17"/>
      <c r="IVT184" s="17"/>
      <c r="IVU184" s="17"/>
      <c r="IVV184" s="17"/>
      <c r="IVW184" s="17"/>
      <c r="IVX184" s="17"/>
      <c r="IVY184" s="17"/>
      <c r="IVZ184" s="17"/>
      <c r="IWA184" s="17"/>
      <c r="IWB184" s="17"/>
      <c r="IWC184" s="17"/>
      <c r="IWD184" s="17"/>
      <c r="IWE184" s="17"/>
      <c r="IWF184" s="17"/>
      <c r="IWG184" s="17"/>
      <c r="IWH184" s="17"/>
      <c r="IWI184" s="17"/>
      <c r="IWJ184" s="17"/>
      <c r="IWK184" s="17"/>
      <c r="IWL184" s="17"/>
      <c r="IWM184" s="17"/>
      <c r="IWN184" s="17"/>
      <c r="IWO184" s="17"/>
      <c r="IWP184" s="17"/>
      <c r="IWQ184" s="17"/>
      <c r="IWR184" s="17"/>
      <c r="IWS184" s="17"/>
      <c r="IWT184" s="17"/>
      <c r="IWU184" s="17"/>
      <c r="IWV184" s="17"/>
      <c r="IWW184" s="17"/>
      <c r="IWX184" s="17"/>
      <c r="IWY184" s="17"/>
      <c r="IWZ184" s="17"/>
      <c r="IXA184" s="17"/>
      <c r="IXB184" s="17"/>
      <c r="IXC184" s="17"/>
      <c r="IXD184" s="17"/>
      <c r="IXE184" s="17"/>
      <c r="IXF184" s="17"/>
      <c r="IXG184" s="17"/>
      <c r="IXH184" s="17"/>
      <c r="IXI184" s="17"/>
      <c r="IXJ184" s="17"/>
      <c r="IXK184" s="17"/>
      <c r="IXL184" s="17"/>
      <c r="IXM184" s="17"/>
      <c r="IXN184" s="17"/>
      <c r="IXO184" s="17"/>
      <c r="IXP184" s="17"/>
      <c r="IXQ184" s="17"/>
      <c r="IXR184" s="17"/>
      <c r="IXS184" s="17"/>
      <c r="IXT184" s="17"/>
      <c r="IXU184" s="17"/>
      <c r="IXV184" s="17"/>
      <c r="IXW184" s="17"/>
      <c r="IXX184" s="17"/>
      <c r="IXY184" s="17"/>
      <c r="IXZ184" s="17"/>
      <c r="IYA184" s="17"/>
      <c r="IYB184" s="17"/>
      <c r="IYC184" s="17"/>
      <c r="IYD184" s="17"/>
      <c r="IYE184" s="17"/>
      <c r="IYF184" s="17"/>
      <c r="IYG184" s="17"/>
      <c r="IYH184" s="17"/>
      <c r="IYI184" s="17"/>
      <c r="IYJ184" s="17"/>
      <c r="IYK184" s="17"/>
      <c r="IYL184" s="17"/>
      <c r="IYM184" s="17"/>
      <c r="IYN184" s="17"/>
      <c r="IYO184" s="17"/>
      <c r="IYP184" s="17"/>
      <c r="IYQ184" s="17"/>
      <c r="IYR184" s="17"/>
      <c r="IYS184" s="17"/>
      <c r="IYT184" s="17"/>
      <c r="IYU184" s="17"/>
      <c r="IYV184" s="17"/>
      <c r="IYW184" s="17"/>
      <c r="IYX184" s="17"/>
      <c r="IYY184" s="17"/>
      <c r="IYZ184" s="17"/>
      <c r="IZA184" s="17"/>
      <c r="IZB184" s="17"/>
      <c r="IZC184" s="17"/>
      <c r="IZD184" s="17"/>
      <c r="IZE184" s="17"/>
      <c r="IZF184" s="17"/>
      <c r="IZG184" s="17"/>
      <c r="IZH184" s="17"/>
      <c r="IZI184" s="17"/>
      <c r="IZJ184" s="17"/>
      <c r="IZK184" s="17"/>
      <c r="IZL184" s="17"/>
      <c r="IZM184" s="17"/>
      <c r="IZN184" s="17"/>
      <c r="IZO184" s="17"/>
      <c r="IZP184" s="17"/>
      <c r="IZQ184" s="17"/>
      <c r="IZR184" s="17"/>
      <c r="IZS184" s="17"/>
      <c r="IZT184" s="17"/>
      <c r="IZU184" s="17"/>
      <c r="IZV184" s="17"/>
      <c r="IZW184" s="17"/>
      <c r="IZX184" s="17"/>
      <c r="IZY184" s="17"/>
      <c r="IZZ184" s="17"/>
      <c r="JAA184" s="17"/>
      <c r="JAB184" s="17"/>
      <c r="JAC184" s="17"/>
      <c r="JAD184" s="17"/>
      <c r="JAE184" s="17"/>
      <c r="JAF184" s="17"/>
      <c r="JAG184" s="17"/>
      <c r="JAH184" s="17"/>
      <c r="JAI184" s="17"/>
      <c r="JAJ184" s="17"/>
      <c r="JAK184" s="17"/>
      <c r="JAL184" s="17"/>
      <c r="JAM184" s="17"/>
      <c r="JAN184" s="17"/>
      <c r="JAO184" s="17"/>
      <c r="JAP184" s="17"/>
      <c r="JAQ184" s="17"/>
      <c r="JAR184" s="17"/>
      <c r="JAS184" s="17"/>
      <c r="JAT184" s="17"/>
      <c r="JAU184" s="17"/>
      <c r="JAV184" s="17"/>
      <c r="JAW184" s="17"/>
      <c r="JAX184" s="17"/>
      <c r="JAY184" s="17"/>
      <c r="JAZ184" s="17"/>
      <c r="JBA184" s="17"/>
      <c r="JBB184" s="17"/>
      <c r="JBC184" s="17"/>
      <c r="JBD184" s="17"/>
      <c r="JBE184" s="17"/>
      <c r="JBF184" s="17"/>
      <c r="JBG184" s="17"/>
      <c r="JBH184" s="17"/>
      <c r="JBI184" s="17"/>
      <c r="JBJ184" s="17"/>
      <c r="JBK184" s="17"/>
      <c r="JBL184" s="17"/>
      <c r="JBM184" s="17"/>
      <c r="JBN184" s="17"/>
      <c r="JBO184" s="17"/>
      <c r="JBP184" s="17"/>
      <c r="JBQ184" s="17"/>
      <c r="JBR184" s="17"/>
      <c r="JBS184" s="17"/>
      <c r="JBT184" s="17"/>
      <c r="JBU184" s="17"/>
      <c r="JBV184" s="17"/>
      <c r="JBW184" s="17"/>
      <c r="JBX184" s="17"/>
      <c r="JBY184" s="17"/>
      <c r="JBZ184" s="17"/>
      <c r="JCA184" s="17"/>
      <c r="JCB184" s="17"/>
      <c r="JCC184" s="17"/>
      <c r="JCD184" s="17"/>
      <c r="JCE184" s="17"/>
      <c r="JCF184" s="17"/>
      <c r="JCG184" s="17"/>
      <c r="JCH184" s="17"/>
      <c r="JCI184" s="17"/>
      <c r="JCJ184" s="17"/>
      <c r="JCK184" s="17"/>
      <c r="JCL184" s="17"/>
      <c r="JCM184" s="17"/>
      <c r="JCN184" s="17"/>
      <c r="JCO184" s="17"/>
      <c r="JCP184" s="17"/>
      <c r="JCQ184" s="17"/>
      <c r="JCR184" s="17"/>
      <c r="JCS184" s="17"/>
      <c r="JCT184" s="17"/>
      <c r="JCU184" s="17"/>
      <c r="JCV184" s="17"/>
      <c r="JCW184" s="17"/>
      <c r="JCX184" s="17"/>
      <c r="JCY184" s="17"/>
      <c r="JCZ184" s="17"/>
      <c r="JDA184" s="17"/>
      <c r="JDB184" s="17"/>
      <c r="JDC184" s="17"/>
      <c r="JDD184" s="17"/>
      <c r="JDE184" s="17"/>
      <c r="JDF184" s="17"/>
      <c r="JDG184" s="17"/>
      <c r="JDH184" s="17"/>
      <c r="JDI184" s="17"/>
      <c r="JDJ184" s="17"/>
      <c r="JDK184" s="17"/>
      <c r="JDL184" s="17"/>
      <c r="JDM184" s="17"/>
      <c r="JDN184" s="17"/>
      <c r="JDO184" s="17"/>
      <c r="JDP184" s="17"/>
      <c r="JDQ184" s="17"/>
      <c r="JDR184" s="17"/>
      <c r="JDS184" s="17"/>
      <c r="JDT184" s="17"/>
      <c r="JDU184" s="17"/>
      <c r="JDV184" s="17"/>
      <c r="JDW184" s="17"/>
      <c r="JDX184" s="17"/>
      <c r="JDY184" s="17"/>
      <c r="JDZ184" s="17"/>
      <c r="JEA184" s="17"/>
      <c r="JEB184" s="17"/>
      <c r="JEC184" s="17"/>
      <c r="JED184" s="17"/>
      <c r="JEE184" s="17"/>
      <c r="JEF184" s="17"/>
      <c r="JEG184" s="17"/>
      <c r="JEH184" s="17"/>
      <c r="JEI184" s="17"/>
      <c r="JEJ184" s="17"/>
      <c r="JEK184" s="17"/>
      <c r="JEL184" s="17"/>
      <c r="JEM184" s="17"/>
      <c r="JEN184" s="17"/>
      <c r="JEO184" s="17"/>
      <c r="JEP184" s="17"/>
      <c r="JEQ184" s="17"/>
      <c r="JER184" s="17"/>
      <c r="JES184" s="17"/>
      <c r="JET184" s="17"/>
      <c r="JEU184" s="17"/>
      <c r="JEV184" s="17"/>
      <c r="JEW184" s="17"/>
      <c r="JEX184" s="17"/>
      <c r="JEY184" s="17"/>
      <c r="JEZ184" s="17"/>
      <c r="JFA184" s="17"/>
      <c r="JFB184" s="17"/>
      <c r="JFC184" s="17"/>
      <c r="JFD184" s="17"/>
      <c r="JFE184" s="17"/>
      <c r="JFF184" s="17"/>
      <c r="JFG184" s="17"/>
      <c r="JFH184" s="17"/>
      <c r="JFI184" s="17"/>
      <c r="JFJ184" s="17"/>
      <c r="JFK184" s="17"/>
      <c r="JFL184" s="17"/>
      <c r="JFM184" s="17"/>
      <c r="JFN184" s="17"/>
      <c r="JFO184" s="17"/>
      <c r="JFP184" s="17"/>
      <c r="JFQ184" s="17"/>
      <c r="JFR184" s="17"/>
      <c r="JFS184" s="17"/>
      <c r="JFT184" s="17"/>
      <c r="JFU184" s="17"/>
      <c r="JFV184" s="17"/>
      <c r="JFW184" s="17"/>
      <c r="JFX184" s="17"/>
      <c r="JFY184" s="17"/>
      <c r="JFZ184" s="17"/>
      <c r="JGA184" s="17"/>
      <c r="JGB184" s="17"/>
      <c r="JGC184" s="17"/>
      <c r="JGD184" s="17"/>
      <c r="JGE184" s="17"/>
      <c r="JGF184" s="17"/>
      <c r="JGG184" s="17"/>
      <c r="JGH184" s="17"/>
      <c r="JGI184" s="17"/>
      <c r="JGJ184" s="17"/>
      <c r="JGK184" s="17"/>
      <c r="JGL184" s="17"/>
      <c r="JGM184" s="17"/>
      <c r="JGN184" s="17"/>
      <c r="JGO184" s="17"/>
      <c r="JGP184" s="17"/>
      <c r="JGQ184" s="17"/>
      <c r="JGR184" s="17"/>
      <c r="JGS184" s="17"/>
      <c r="JGT184" s="17"/>
      <c r="JGU184" s="17"/>
      <c r="JGV184" s="17"/>
      <c r="JGW184" s="17"/>
      <c r="JGX184" s="17"/>
      <c r="JGY184" s="17"/>
      <c r="JGZ184" s="17"/>
      <c r="JHA184" s="17"/>
      <c r="JHB184" s="17"/>
      <c r="JHC184" s="17"/>
      <c r="JHD184" s="17"/>
      <c r="JHE184" s="17"/>
      <c r="JHF184" s="17"/>
      <c r="JHG184" s="17"/>
      <c r="JHH184" s="17"/>
      <c r="JHI184" s="17"/>
      <c r="JHJ184" s="17"/>
      <c r="JHK184" s="17"/>
      <c r="JHL184" s="17"/>
      <c r="JHM184" s="17"/>
      <c r="JHN184" s="17"/>
      <c r="JHO184" s="17"/>
      <c r="JHP184" s="17"/>
      <c r="JHQ184" s="17"/>
      <c r="JHR184" s="17"/>
      <c r="JHS184" s="17"/>
      <c r="JHT184" s="17"/>
      <c r="JHU184" s="17"/>
      <c r="JHV184" s="17"/>
      <c r="JHW184" s="17"/>
      <c r="JHX184" s="17"/>
      <c r="JHY184" s="17"/>
      <c r="JHZ184" s="17"/>
      <c r="JIA184" s="17"/>
      <c r="JIB184" s="17"/>
      <c r="JIC184" s="17"/>
      <c r="JID184" s="17"/>
      <c r="JIE184" s="17"/>
      <c r="JIF184" s="17"/>
      <c r="JIG184" s="17"/>
      <c r="JIH184" s="17"/>
      <c r="JII184" s="17"/>
      <c r="JIJ184" s="17"/>
      <c r="JIK184" s="17"/>
      <c r="JIL184" s="17"/>
      <c r="JIM184" s="17"/>
      <c r="JIN184" s="17"/>
      <c r="JIO184" s="17"/>
      <c r="JIP184" s="17"/>
      <c r="JIQ184" s="17"/>
      <c r="JIR184" s="17"/>
      <c r="JIS184" s="17"/>
      <c r="JIT184" s="17"/>
      <c r="JIU184" s="17"/>
      <c r="JIV184" s="17"/>
      <c r="JIW184" s="17"/>
      <c r="JIX184" s="17"/>
      <c r="JIY184" s="17"/>
      <c r="JIZ184" s="17"/>
      <c r="JJA184" s="17"/>
      <c r="JJB184" s="17"/>
      <c r="JJC184" s="17"/>
      <c r="JJD184" s="17"/>
      <c r="JJE184" s="17"/>
      <c r="JJF184" s="17"/>
      <c r="JJG184" s="17"/>
      <c r="JJH184" s="17"/>
      <c r="JJI184" s="17"/>
      <c r="JJJ184" s="17"/>
      <c r="JJK184" s="17"/>
      <c r="JJL184" s="17"/>
      <c r="JJM184" s="17"/>
      <c r="JJN184" s="17"/>
      <c r="JJO184" s="17"/>
      <c r="JJP184" s="17"/>
      <c r="JJQ184" s="17"/>
      <c r="JJR184" s="17"/>
      <c r="JJS184" s="17"/>
      <c r="JJT184" s="17"/>
      <c r="JJU184" s="17"/>
      <c r="JJV184" s="17"/>
      <c r="JJW184" s="17"/>
      <c r="JJX184" s="17"/>
      <c r="JJY184" s="17"/>
      <c r="JJZ184" s="17"/>
      <c r="JKA184" s="17"/>
      <c r="JKB184" s="17"/>
      <c r="JKC184" s="17"/>
      <c r="JKD184" s="17"/>
      <c r="JKE184" s="17"/>
      <c r="JKF184" s="17"/>
      <c r="JKG184" s="17"/>
      <c r="JKH184" s="17"/>
      <c r="JKI184" s="17"/>
      <c r="JKJ184" s="17"/>
      <c r="JKK184" s="17"/>
      <c r="JKL184" s="17"/>
      <c r="JKM184" s="17"/>
      <c r="JKN184" s="17"/>
      <c r="JKO184" s="17"/>
      <c r="JKP184" s="17"/>
      <c r="JKQ184" s="17"/>
      <c r="JKR184" s="17"/>
      <c r="JKS184" s="17"/>
      <c r="JKT184" s="17"/>
      <c r="JKU184" s="17"/>
      <c r="JKV184" s="17"/>
      <c r="JKW184" s="17"/>
      <c r="JKX184" s="17"/>
      <c r="JKY184" s="17"/>
      <c r="JKZ184" s="17"/>
      <c r="JLA184" s="17"/>
      <c r="JLB184" s="17"/>
      <c r="JLC184" s="17"/>
      <c r="JLD184" s="17"/>
      <c r="JLE184" s="17"/>
      <c r="JLF184" s="17"/>
      <c r="JLG184" s="17"/>
      <c r="JLH184" s="17"/>
      <c r="JLI184" s="17"/>
      <c r="JLJ184" s="17"/>
      <c r="JLK184" s="17"/>
      <c r="JLL184" s="17"/>
      <c r="JLM184" s="17"/>
      <c r="JLN184" s="17"/>
      <c r="JLO184" s="17"/>
      <c r="JLP184" s="17"/>
      <c r="JLQ184" s="17"/>
      <c r="JLR184" s="17"/>
      <c r="JLS184" s="17"/>
      <c r="JLT184" s="17"/>
      <c r="JLU184" s="17"/>
      <c r="JLV184" s="17"/>
      <c r="JLW184" s="17"/>
      <c r="JLX184" s="17"/>
      <c r="JLY184" s="17"/>
      <c r="JLZ184" s="17"/>
      <c r="JMA184" s="17"/>
      <c r="JMB184" s="17"/>
      <c r="JMC184" s="17"/>
      <c r="JMD184" s="17"/>
      <c r="JME184" s="17"/>
      <c r="JMF184" s="17"/>
      <c r="JMG184" s="17"/>
      <c r="JMH184" s="17"/>
      <c r="JMI184" s="17"/>
      <c r="JMJ184" s="17"/>
      <c r="JMK184" s="17"/>
      <c r="JML184" s="17"/>
      <c r="JMM184" s="17"/>
      <c r="JMN184" s="17"/>
      <c r="JMO184" s="17"/>
      <c r="JMP184" s="17"/>
      <c r="JMQ184" s="17"/>
      <c r="JMR184" s="17"/>
      <c r="JMS184" s="17"/>
      <c r="JMT184" s="17"/>
      <c r="JMU184" s="17"/>
      <c r="JMV184" s="17"/>
      <c r="JMW184" s="17"/>
      <c r="JMX184" s="17"/>
      <c r="JMY184" s="17"/>
      <c r="JMZ184" s="17"/>
      <c r="JNA184" s="17"/>
      <c r="JNB184" s="17"/>
      <c r="JNC184" s="17"/>
      <c r="JND184" s="17"/>
      <c r="JNE184" s="17"/>
      <c r="JNF184" s="17"/>
      <c r="JNG184" s="17"/>
      <c r="JNH184" s="17"/>
      <c r="JNI184" s="17"/>
      <c r="JNJ184" s="17"/>
      <c r="JNK184" s="17"/>
      <c r="JNL184" s="17"/>
      <c r="JNM184" s="17"/>
      <c r="JNN184" s="17"/>
      <c r="JNO184" s="17"/>
      <c r="JNP184" s="17"/>
      <c r="JNQ184" s="17"/>
      <c r="JNR184" s="17"/>
      <c r="JNS184" s="17"/>
      <c r="JNT184" s="17"/>
      <c r="JNU184" s="17"/>
      <c r="JNV184" s="17"/>
      <c r="JNW184" s="17"/>
      <c r="JNX184" s="17"/>
      <c r="JNY184" s="17"/>
      <c r="JNZ184" s="17"/>
      <c r="JOA184" s="17"/>
      <c r="JOB184" s="17"/>
      <c r="JOC184" s="17"/>
      <c r="JOD184" s="17"/>
      <c r="JOE184" s="17"/>
      <c r="JOF184" s="17"/>
      <c r="JOG184" s="17"/>
      <c r="JOH184" s="17"/>
      <c r="JOI184" s="17"/>
      <c r="JOJ184" s="17"/>
      <c r="JOK184" s="17"/>
      <c r="JOL184" s="17"/>
      <c r="JOM184" s="17"/>
      <c r="JON184" s="17"/>
      <c r="JOO184" s="17"/>
      <c r="JOP184" s="17"/>
      <c r="JOQ184" s="17"/>
      <c r="JOR184" s="17"/>
      <c r="JOS184" s="17"/>
      <c r="JOT184" s="17"/>
      <c r="JOU184" s="17"/>
      <c r="JOV184" s="17"/>
      <c r="JOW184" s="17"/>
      <c r="JOX184" s="17"/>
      <c r="JOY184" s="17"/>
      <c r="JOZ184" s="17"/>
      <c r="JPA184" s="17"/>
      <c r="JPB184" s="17"/>
      <c r="JPC184" s="17"/>
      <c r="JPD184" s="17"/>
      <c r="JPE184" s="17"/>
      <c r="JPF184" s="17"/>
      <c r="JPG184" s="17"/>
      <c r="JPH184" s="17"/>
      <c r="JPI184" s="17"/>
      <c r="JPJ184" s="17"/>
      <c r="JPK184" s="17"/>
      <c r="JPL184" s="17"/>
      <c r="JPM184" s="17"/>
      <c r="JPN184" s="17"/>
      <c r="JPO184" s="17"/>
      <c r="JPP184" s="17"/>
      <c r="JPQ184" s="17"/>
      <c r="JPR184" s="17"/>
      <c r="JPS184" s="17"/>
      <c r="JPT184" s="17"/>
      <c r="JPU184" s="17"/>
      <c r="JPV184" s="17"/>
      <c r="JPW184" s="17"/>
      <c r="JPX184" s="17"/>
      <c r="JPY184" s="17"/>
      <c r="JPZ184" s="17"/>
      <c r="JQA184" s="17"/>
      <c r="JQB184" s="17"/>
      <c r="JQC184" s="17"/>
      <c r="JQD184" s="17"/>
      <c r="JQE184" s="17"/>
      <c r="JQF184" s="17"/>
      <c r="JQG184" s="17"/>
      <c r="JQH184" s="17"/>
      <c r="JQI184" s="17"/>
      <c r="JQJ184" s="17"/>
      <c r="JQK184" s="17"/>
      <c r="JQL184" s="17"/>
      <c r="JQM184" s="17"/>
      <c r="JQN184" s="17"/>
      <c r="JQO184" s="17"/>
      <c r="JQP184" s="17"/>
      <c r="JQQ184" s="17"/>
      <c r="JQR184" s="17"/>
      <c r="JQS184" s="17"/>
      <c r="JQT184" s="17"/>
      <c r="JQU184" s="17"/>
      <c r="JQV184" s="17"/>
      <c r="JQW184" s="17"/>
      <c r="JQX184" s="17"/>
      <c r="JQY184" s="17"/>
      <c r="JQZ184" s="17"/>
      <c r="JRA184" s="17"/>
      <c r="JRB184" s="17"/>
      <c r="JRC184" s="17"/>
      <c r="JRD184" s="17"/>
      <c r="JRE184" s="17"/>
      <c r="JRF184" s="17"/>
      <c r="JRG184" s="17"/>
      <c r="JRH184" s="17"/>
      <c r="JRI184" s="17"/>
      <c r="JRJ184" s="17"/>
      <c r="JRK184" s="17"/>
      <c r="JRL184" s="17"/>
      <c r="JRM184" s="17"/>
      <c r="JRN184" s="17"/>
      <c r="JRO184" s="17"/>
      <c r="JRP184" s="17"/>
      <c r="JRQ184" s="17"/>
      <c r="JRR184" s="17"/>
      <c r="JRS184" s="17"/>
      <c r="JRT184" s="17"/>
      <c r="JRU184" s="17"/>
      <c r="JRV184" s="17"/>
      <c r="JRW184" s="17"/>
      <c r="JRX184" s="17"/>
      <c r="JRY184" s="17"/>
      <c r="JRZ184" s="17"/>
      <c r="JSA184" s="17"/>
      <c r="JSB184" s="17"/>
      <c r="JSC184" s="17"/>
      <c r="JSD184" s="17"/>
      <c r="JSE184" s="17"/>
      <c r="JSF184" s="17"/>
      <c r="JSG184" s="17"/>
      <c r="JSH184" s="17"/>
      <c r="JSI184" s="17"/>
      <c r="JSJ184" s="17"/>
      <c r="JSK184" s="17"/>
      <c r="JSL184" s="17"/>
      <c r="JSM184" s="17"/>
      <c r="JSN184" s="17"/>
      <c r="JSO184" s="17"/>
      <c r="JSP184" s="17"/>
      <c r="JSQ184" s="17"/>
      <c r="JSR184" s="17"/>
      <c r="JSS184" s="17"/>
      <c r="JST184" s="17"/>
      <c r="JSU184" s="17"/>
      <c r="JSV184" s="17"/>
      <c r="JSW184" s="17"/>
      <c r="JSX184" s="17"/>
      <c r="JSY184" s="17"/>
      <c r="JSZ184" s="17"/>
      <c r="JTA184" s="17"/>
      <c r="JTB184" s="17"/>
      <c r="JTC184" s="17"/>
      <c r="JTD184" s="17"/>
      <c r="JTE184" s="17"/>
      <c r="JTF184" s="17"/>
      <c r="JTG184" s="17"/>
      <c r="JTH184" s="17"/>
      <c r="JTI184" s="17"/>
      <c r="JTJ184" s="17"/>
      <c r="JTK184" s="17"/>
      <c r="JTL184" s="17"/>
      <c r="JTM184" s="17"/>
      <c r="JTN184" s="17"/>
      <c r="JTO184" s="17"/>
      <c r="JTP184" s="17"/>
      <c r="JTQ184" s="17"/>
      <c r="JTR184" s="17"/>
      <c r="JTS184" s="17"/>
      <c r="JTT184" s="17"/>
      <c r="JTU184" s="17"/>
      <c r="JTV184" s="17"/>
      <c r="JTW184" s="17"/>
      <c r="JTX184" s="17"/>
      <c r="JTY184" s="17"/>
      <c r="JTZ184" s="17"/>
      <c r="JUA184" s="17"/>
      <c r="JUB184" s="17"/>
      <c r="JUC184" s="17"/>
      <c r="JUD184" s="17"/>
      <c r="JUE184" s="17"/>
      <c r="JUF184" s="17"/>
      <c r="JUG184" s="17"/>
      <c r="JUH184" s="17"/>
      <c r="JUI184" s="17"/>
      <c r="JUJ184" s="17"/>
      <c r="JUK184" s="17"/>
      <c r="JUL184" s="17"/>
      <c r="JUM184" s="17"/>
      <c r="JUN184" s="17"/>
      <c r="JUO184" s="17"/>
      <c r="JUP184" s="17"/>
      <c r="JUQ184" s="17"/>
      <c r="JUR184" s="17"/>
      <c r="JUS184" s="17"/>
      <c r="JUT184" s="17"/>
      <c r="JUU184" s="17"/>
      <c r="JUV184" s="17"/>
      <c r="JUW184" s="17"/>
      <c r="JUX184" s="17"/>
      <c r="JUY184" s="17"/>
      <c r="JUZ184" s="17"/>
      <c r="JVA184" s="17"/>
      <c r="JVB184" s="17"/>
      <c r="JVC184" s="17"/>
      <c r="JVD184" s="17"/>
      <c r="JVE184" s="17"/>
      <c r="JVF184" s="17"/>
      <c r="JVG184" s="17"/>
      <c r="JVH184" s="17"/>
      <c r="JVI184" s="17"/>
      <c r="JVJ184" s="17"/>
      <c r="JVK184" s="17"/>
      <c r="JVL184" s="17"/>
      <c r="JVM184" s="17"/>
      <c r="JVN184" s="17"/>
      <c r="JVO184" s="17"/>
      <c r="JVP184" s="17"/>
      <c r="JVQ184" s="17"/>
      <c r="JVR184" s="17"/>
      <c r="JVS184" s="17"/>
      <c r="JVT184" s="17"/>
      <c r="JVU184" s="17"/>
      <c r="JVV184" s="17"/>
      <c r="JVW184" s="17"/>
      <c r="JVX184" s="17"/>
      <c r="JVY184" s="17"/>
      <c r="JVZ184" s="17"/>
      <c r="JWA184" s="17"/>
      <c r="JWB184" s="17"/>
      <c r="JWC184" s="17"/>
      <c r="JWD184" s="17"/>
      <c r="JWE184" s="17"/>
      <c r="JWF184" s="17"/>
      <c r="JWG184" s="17"/>
      <c r="JWH184" s="17"/>
      <c r="JWI184" s="17"/>
      <c r="JWJ184" s="17"/>
      <c r="JWK184" s="17"/>
      <c r="JWL184" s="17"/>
      <c r="JWM184" s="17"/>
      <c r="JWN184" s="17"/>
      <c r="JWO184" s="17"/>
      <c r="JWP184" s="17"/>
      <c r="JWQ184" s="17"/>
      <c r="JWR184" s="17"/>
      <c r="JWS184" s="17"/>
      <c r="JWT184" s="17"/>
      <c r="JWU184" s="17"/>
      <c r="JWV184" s="17"/>
      <c r="JWW184" s="17"/>
      <c r="JWX184" s="17"/>
      <c r="JWY184" s="17"/>
      <c r="JWZ184" s="17"/>
      <c r="JXA184" s="17"/>
      <c r="JXB184" s="17"/>
      <c r="JXC184" s="17"/>
      <c r="JXD184" s="17"/>
      <c r="JXE184" s="17"/>
      <c r="JXF184" s="17"/>
      <c r="JXG184" s="17"/>
      <c r="JXH184" s="17"/>
      <c r="JXI184" s="17"/>
      <c r="JXJ184" s="17"/>
      <c r="JXK184" s="17"/>
      <c r="JXL184" s="17"/>
      <c r="JXM184" s="17"/>
      <c r="JXN184" s="17"/>
      <c r="JXO184" s="17"/>
      <c r="JXP184" s="17"/>
      <c r="JXQ184" s="17"/>
      <c r="JXR184" s="17"/>
      <c r="JXS184" s="17"/>
      <c r="JXT184" s="17"/>
      <c r="JXU184" s="17"/>
      <c r="JXV184" s="17"/>
      <c r="JXW184" s="17"/>
      <c r="JXX184" s="17"/>
      <c r="JXY184" s="17"/>
      <c r="JXZ184" s="17"/>
      <c r="JYA184" s="17"/>
      <c r="JYB184" s="17"/>
      <c r="JYC184" s="17"/>
      <c r="JYD184" s="17"/>
      <c r="JYE184" s="17"/>
      <c r="JYF184" s="17"/>
      <c r="JYG184" s="17"/>
      <c r="JYH184" s="17"/>
      <c r="JYI184" s="17"/>
      <c r="JYJ184" s="17"/>
      <c r="JYK184" s="17"/>
      <c r="JYL184" s="17"/>
      <c r="JYM184" s="17"/>
      <c r="JYN184" s="17"/>
      <c r="JYO184" s="17"/>
      <c r="JYP184" s="17"/>
      <c r="JYQ184" s="17"/>
      <c r="JYR184" s="17"/>
      <c r="JYS184" s="17"/>
      <c r="JYT184" s="17"/>
      <c r="JYU184" s="17"/>
      <c r="JYV184" s="17"/>
      <c r="JYW184" s="17"/>
      <c r="JYX184" s="17"/>
      <c r="JYY184" s="17"/>
      <c r="JYZ184" s="17"/>
      <c r="JZA184" s="17"/>
      <c r="JZB184" s="17"/>
      <c r="JZC184" s="17"/>
      <c r="JZD184" s="17"/>
      <c r="JZE184" s="17"/>
      <c r="JZF184" s="17"/>
      <c r="JZG184" s="17"/>
      <c r="JZH184" s="17"/>
      <c r="JZI184" s="17"/>
      <c r="JZJ184" s="17"/>
      <c r="JZK184" s="17"/>
      <c r="JZL184" s="17"/>
      <c r="JZM184" s="17"/>
      <c r="JZN184" s="17"/>
      <c r="JZO184" s="17"/>
      <c r="JZP184" s="17"/>
      <c r="JZQ184" s="17"/>
      <c r="JZR184" s="17"/>
      <c r="JZS184" s="17"/>
      <c r="JZT184" s="17"/>
      <c r="JZU184" s="17"/>
      <c r="JZV184" s="17"/>
      <c r="JZW184" s="17"/>
      <c r="JZX184" s="17"/>
      <c r="JZY184" s="17"/>
      <c r="JZZ184" s="17"/>
      <c r="KAA184" s="17"/>
      <c r="KAB184" s="17"/>
      <c r="KAC184" s="17"/>
      <c r="KAD184" s="17"/>
      <c r="KAE184" s="17"/>
      <c r="KAF184" s="17"/>
      <c r="KAG184" s="17"/>
      <c r="KAH184" s="17"/>
      <c r="KAI184" s="17"/>
      <c r="KAJ184" s="17"/>
      <c r="KAK184" s="17"/>
      <c r="KAL184" s="17"/>
      <c r="KAM184" s="17"/>
      <c r="KAN184" s="17"/>
      <c r="KAO184" s="17"/>
      <c r="KAP184" s="17"/>
      <c r="KAQ184" s="17"/>
      <c r="KAR184" s="17"/>
      <c r="KAS184" s="17"/>
      <c r="KAT184" s="17"/>
      <c r="KAU184" s="17"/>
      <c r="KAV184" s="17"/>
      <c r="KAW184" s="17"/>
      <c r="KAX184" s="17"/>
      <c r="KAY184" s="17"/>
      <c r="KAZ184" s="17"/>
      <c r="KBA184" s="17"/>
      <c r="KBB184" s="17"/>
      <c r="KBC184" s="17"/>
      <c r="KBD184" s="17"/>
      <c r="KBE184" s="17"/>
      <c r="KBF184" s="17"/>
      <c r="KBG184" s="17"/>
      <c r="KBH184" s="17"/>
      <c r="KBI184" s="17"/>
      <c r="KBJ184" s="17"/>
      <c r="KBK184" s="17"/>
      <c r="KBL184" s="17"/>
      <c r="KBM184" s="17"/>
      <c r="KBN184" s="17"/>
      <c r="KBO184" s="17"/>
      <c r="KBP184" s="17"/>
      <c r="KBQ184" s="17"/>
      <c r="KBR184" s="17"/>
      <c r="KBS184" s="17"/>
      <c r="KBT184" s="17"/>
      <c r="KBU184" s="17"/>
      <c r="KBV184" s="17"/>
      <c r="KBW184" s="17"/>
      <c r="KBX184" s="17"/>
      <c r="KBY184" s="17"/>
      <c r="KBZ184" s="17"/>
      <c r="KCA184" s="17"/>
      <c r="KCB184" s="17"/>
      <c r="KCC184" s="17"/>
      <c r="KCD184" s="17"/>
      <c r="KCE184" s="17"/>
      <c r="KCF184" s="17"/>
      <c r="KCG184" s="17"/>
      <c r="KCH184" s="17"/>
      <c r="KCI184" s="17"/>
      <c r="KCJ184" s="17"/>
      <c r="KCK184" s="17"/>
      <c r="KCL184" s="17"/>
      <c r="KCM184" s="17"/>
      <c r="KCN184" s="17"/>
      <c r="KCO184" s="17"/>
      <c r="KCP184" s="17"/>
      <c r="KCQ184" s="17"/>
      <c r="KCR184" s="17"/>
      <c r="KCS184" s="17"/>
      <c r="KCT184" s="17"/>
      <c r="KCU184" s="17"/>
      <c r="KCV184" s="17"/>
      <c r="KCW184" s="17"/>
      <c r="KCX184" s="17"/>
      <c r="KCY184" s="17"/>
      <c r="KCZ184" s="17"/>
      <c r="KDA184" s="17"/>
      <c r="KDB184" s="17"/>
      <c r="KDC184" s="17"/>
      <c r="KDD184" s="17"/>
      <c r="KDE184" s="17"/>
      <c r="KDF184" s="17"/>
      <c r="KDG184" s="17"/>
      <c r="KDH184" s="17"/>
      <c r="KDI184" s="17"/>
      <c r="KDJ184" s="17"/>
      <c r="KDK184" s="17"/>
      <c r="KDL184" s="17"/>
      <c r="KDM184" s="17"/>
      <c r="KDN184" s="17"/>
      <c r="KDO184" s="17"/>
      <c r="KDP184" s="17"/>
      <c r="KDQ184" s="17"/>
      <c r="KDR184" s="17"/>
      <c r="KDS184" s="17"/>
      <c r="KDT184" s="17"/>
      <c r="KDU184" s="17"/>
      <c r="KDV184" s="17"/>
      <c r="KDW184" s="17"/>
      <c r="KDX184" s="17"/>
      <c r="KDY184" s="17"/>
      <c r="KDZ184" s="17"/>
      <c r="KEA184" s="17"/>
      <c r="KEB184" s="17"/>
      <c r="KEC184" s="17"/>
      <c r="KED184" s="17"/>
      <c r="KEE184" s="17"/>
      <c r="KEF184" s="17"/>
      <c r="KEG184" s="17"/>
      <c r="KEH184" s="17"/>
      <c r="KEI184" s="17"/>
      <c r="KEJ184" s="17"/>
      <c r="KEK184" s="17"/>
      <c r="KEL184" s="17"/>
      <c r="KEM184" s="17"/>
      <c r="KEN184" s="17"/>
      <c r="KEO184" s="17"/>
      <c r="KEP184" s="17"/>
      <c r="KEQ184" s="17"/>
      <c r="KER184" s="17"/>
      <c r="KES184" s="17"/>
      <c r="KET184" s="17"/>
      <c r="KEU184" s="17"/>
      <c r="KEV184" s="17"/>
      <c r="KEW184" s="17"/>
      <c r="KEX184" s="17"/>
      <c r="KEY184" s="17"/>
      <c r="KEZ184" s="17"/>
      <c r="KFA184" s="17"/>
      <c r="KFB184" s="17"/>
      <c r="KFC184" s="17"/>
      <c r="KFD184" s="17"/>
      <c r="KFE184" s="17"/>
      <c r="KFF184" s="17"/>
      <c r="KFG184" s="17"/>
      <c r="KFH184" s="17"/>
      <c r="KFI184" s="17"/>
      <c r="KFJ184" s="17"/>
      <c r="KFK184" s="17"/>
      <c r="KFL184" s="17"/>
      <c r="KFM184" s="17"/>
      <c r="KFN184" s="17"/>
      <c r="KFO184" s="17"/>
      <c r="KFP184" s="17"/>
      <c r="KFQ184" s="17"/>
      <c r="KFR184" s="17"/>
      <c r="KFS184" s="17"/>
      <c r="KFT184" s="17"/>
      <c r="KFU184" s="17"/>
      <c r="KFV184" s="17"/>
      <c r="KFW184" s="17"/>
      <c r="KFX184" s="17"/>
      <c r="KFY184" s="17"/>
      <c r="KFZ184" s="17"/>
      <c r="KGA184" s="17"/>
      <c r="KGB184" s="17"/>
      <c r="KGC184" s="17"/>
      <c r="KGD184" s="17"/>
      <c r="KGE184" s="17"/>
      <c r="KGF184" s="17"/>
      <c r="KGG184" s="17"/>
      <c r="KGH184" s="17"/>
      <c r="KGI184" s="17"/>
      <c r="KGJ184" s="17"/>
      <c r="KGK184" s="17"/>
      <c r="KGL184" s="17"/>
      <c r="KGM184" s="17"/>
      <c r="KGN184" s="17"/>
      <c r="KGO184" s="17"/>
      <c r="KGP184" s="17"/>
      <c r="KGQ184" s="17"/>
      <c r="KGR184" s="17"/>
      <c r="KGS184" s="17"/>
      <c r="KGT184" s="17"/>
      <c r="KGU184" s="17"/>
      <c r="KGV184" s="17"/>
      <c r="KGW184" s="17"/>
      <c r="KGX184" s="17"/>
      <c r="KGY184" s="17"/>
      <c r="KGZ184" s="17"/>
      <c r="KHA184" s="17"/>
      <c r="KHB184" s="17"/>
      <c r="KHC184" s="17"/>
      <c r="KHD184" s="17"/>
      <c r="KHE184" s="17"/>
      <c r="KHF184" s="17"/>
      <c r="KHG184" s="17"/>
      <c r="KHH184" s="17"/>
      <c r="KHI184" s="17"/>
      <c r="KHJ184" s="17"/>
      <c r="KHK184" s="17"/>
      <c r="KHL184" s="17"/>
      <c r="KHM184" s="17"/>
      <c r="KHN184" s="17"/>
      <c r="KHO184" s="17"/>
      <c r="KHP184" s="17"/>
      <c r="KHQ184" s="17"/>
      <c r="KHR184" s="17"/>
      <c r="KHS184" s="17"/>
      <c r="KHT184" s="17"/>
      <c r="KHU184" s="17"/>
      <c r="KHV184" s="17"/>
      <c r="KHW184" s="17"/>
      <c r="KHX184" s="17"/>
      <c r="KHY184" s="17"/>
      <c r="KHZ184" s="17"/>
      <c r="KIA184" s="17"/>
      <c r="KIB184" s="17"/>
      <c r="KIC184" s="17"/>
      <c r="KID184" s="17"/>
      <c r="KIE184" s="17"/>
      <c r="KIF184" s="17"/>
      <c r="KIG184" s="17"/>
      <c r="KIH184" s="17"/>
      <c r="KII184" s="17"/>
      <c r="KIJ184" s="17"/>
      <c r="KIK184" s="17"/>
      <c r="KIL184" s="17"/>
      <c r="KIM184" s="17"/>
      <c r="KIN184" s="17"/>
      <c r="KIO184" s="17"/>
      <c r="KIP184" s="17"/>
      <c r="KIQ184" s="17"/>
      <c r="KIR184" s="17"/>
      <c r="KIS184" s="17"/>
      <c r="KIT184" s="17"/>
      <c r="KIU184" s="17"/>
      <c r="KIV184" s="17"/>
      <c r="KIW184" s="17"/>
      <c r="KIX184" s="17"/>
      <c r="KIY184" s="17"/>
      <c r="KIZ184" s="17"/>
      <c r="KJA184" s="17"/>
      <c r="KJB184" s="17"/>
      <c r="KJC184" s="17"/>
      <c r="KJD184" s="17"/>
      <c r="KJE184" s="17"/>
      <c r="KJF184" s="17"/>
      <c r="KJG184" s="17"/>
      <c r="KJH184" s="17"/>
      <c r="KJI184" s="17"/>
      <c r="KJJ184" s="17"/>
      <c r="KJK184" s="17"/>
      <c r="KJL184" s="17"/>
      <c r="KJM184" s="17"/>
      <c r="KJN184" s="17"/>
      <c r="KJO184" s="17"/>
      <c r="KJP184" s="17"/>
      <c r="KJQ184" s="17"/>
      <c r="KJR184" s="17"/>
      <c r="KJS184" s="17"/>
      <c r="KJT184" s="17"/>
      <c r="KJU184" s="17"/>
      <c r="KJV184" s="17"/>
      <c r="KJW184" s="17"/>
      <c r="KJX184" s="17"/>
      <c r="KJY184" s="17"/>
      <c r="KJZ184" s="17"/>
      <c r="KKA184" s="17"/>
      <c r="KKB184" s="17"/>
      <c r="KKC184" s="17"/>
      <c r="KKD184" s="17"/>
      <c r="KKE184" s="17"/>
      <c r="KKF184" s="17"/>
      <c r="KKG184" s="17"/>
      <c r="KKH184" s="17"/>
      <c r="KKI184" s="17"/>
      <c r="KKJ184" s="17"/>
      <c r="KKK184" s="17"/>
      <c r="KKL184" s="17"/>
      <c r="KKM184" s="17"/>
      <c r="KKN184" s="17"/>
      <c r="KKO184" s="17"/>
      <c r="KKP184" s="17"/>
      <c r="KKQ184" s="17"/>
      <c r="KKR184" s="17"/>
      <c r="KKS184" s="17"/>
      <c r="KKT184" s="17"/>
      <c r="KKU184" s="17"/>
      <c r="KKV184" s="17"/>
      <c r="KKW184" s="17"/>
      <c r="KKX184" s="17"/>
      <c r="KKY184" s="17"/>
      <c r="KKZ184" s="17"/>
      <c r="KLA184" s="17"/>
      <c r="KLB184" s="17"/>
      <c r="KLC184" s="17"/>
      <c r="KLD184" s="17"/>
      <c r="KLE184" s="17"/>
      <c r="KLF184" s="17"/>
      <c r="KLG184" s="17"/>
      <c r="KLH184" s="17"/>
      <c r="KLI184" s="17"/>
      <c r="KLJ184" s="17"/>
      <c r="KLK184" s="17"/>
      <c r="KLL184" s="17"/>
      <c r="KLM184" s="17"/>
      <c r="KLN184" s="17"/>
      <c r="KLO184" s="17"/>
      <c r="KLP184" s="17"/>
      <c r="KLQ184" s="17"/>
      <c r="KLR184" s="17"/>
      <c r="KLS184" s="17"/>
      <c r="KLT184" s="17"/>
      <c r="KLU184" s="17"/>
      <c r="KLV184" s="17"/>
      <c r="KLW184" s="17"/>
      <c r="KLX184" s="17"/>
      <c r="KLY184" s="17"/>
      <c r="KLZ184" s="17"/>
      <c r="KMA184" s="17"/>
      <c r="KMB184" s="17"/>
      <c r="KMC184" s="17"/>
      <c r="KMD184" s="17"/>
      <c r="KME184" s="17"/>
      <c r="KMF184" s="17"/>
      <c r="KMG184" s="17"/>
      <c r="KMH184" s="17"/>
      <c r="KMI184" s="17"/>
      <c r="KMJ184" s="17"/>
      <c r="KMK184" s="17"/>
      <c r="KML184" s="17"/>
      <c r="KMM184" s="17"/>
      <c r="KMN184" s="17"/>
      <c r="KMO184" s="17"/>
      <c r="KMP184" s="17"/>
      <c r="KMQ184" s="17"/>
      <c r="KMR184" s="17"/>
      <c r="KMS184" s="17"/>
      <c r="KMT184" s="17"/>
      <c r="KMU184" s="17"/>
      <c r="KMV184" s="17"/>
      <c r="KMW184" s="17"/>
      <c r="KMX184" s="17"/>
      <c r="KMY184" s="17"/>
      <c r="KMZ184" s="17"/>
      <c r="KNA184" s="17"/>
      <c r="KNB184" s="17"/>
      <c r="KNC184" s="17"/>
      <c r="KND184" s="17"/>
      <c r="KNE184" s="17"/>
      <c r="KNF184" s="17"/>
      <c r="KNG184" s="17"/>
      <c r="KNH184" s="17"/>
      <c r="KNI184" s="17"/>
      <c r="KNJ184" s="17"/>
      <c r="KNK184" s="17"/>
      <c r="KNL184" s="17"/>
      <c r="KNM184" s="17"/>
      <c r="KNN184" s="17"/>
      <c r="KNO184" s="17"/>
      <c r="KNP184" s="17"/>
      <c r="KNQ184" s="17"/>
      <c r="KNR184" s="17"/>
      <c r="KNS184" s="17"/>
      <c r="KNT184" s="17"/>
      <c r="KNU184" s="17"/>
      <c r="KNV184" s="17"/>
      <c r="KNW184" s="17"/>
      <c r="KNX184" s="17"/>
      <c r="KNY184" s="17"/>
      <c r="KNZ184" s="17"/>
      <c r="KOA184" s="17"/>
      <c r="KOB184" s="17"/>
      <c r="KOC184" s="17"/>
      <c r="KOD184" s="17"/>
      <c r="KOE184" s="17"/>
      <c r="KOF184" s="17"/>
      <c r="KOG184" s="17"/>
      <c r="KOH184" s="17"/>
      <c r="KOI184" s="17"/>
      <c r="KOJ184" s="17"/>
      <c r="KOK184" s="17"/>
      <c r="KOL184" s="17"/>
      <c r="KOM184" s="17"/>
      <c r="KON184" s="17"/>
      <c r="KOO184" s="17"/>
      <c r="KOP184" s="17"/>
      <c r="KOQ184" s="17"/>
      <c r="KOR184" s="17"/>
      <c r="KOS184" s="17"/>
      <c r="KOT184" s="17"/>
      <c r="KOU184" s="17"/>
      <c r="KOV184" s="17"/>
      <c r="KOW184" s="17"/>
      <c r="KOX184" s="17"/>
      <c r="KOY184" s="17"/>
      <c r="KOZ184" s="17"/>
      <c r="KPA184" s="17"/>
      <c r="KPB184" s="17"/>
      <c r="KPC184" s="17"/>
      <c r="KPD184" s="17"/>
      <c r="KPE184" s="17"/>
      <c r="KPF184" s="17"/>
      <c r="KPG184" s="17"/>
      <c r="KPH184" s="17"/>
      <c r="KPI184" s="17"/>
      <c r="KPJ184" s="17"/>
      <c r="KPK184" s="17"/>
      <c r="KPL184" s="17"/>
      <c r="KPM184" s="17"/>
      <c r="KPN184" s="17"/>
      <c r="KPO184" s="17"/>
      <c r="KPP184" s="17"/>
      <c r="KPQ184" s="17"/>
      <c r="KPR184" s="17"/>
      <c r="KPS184" s="17"/>
      <c r="KPT184" s="17"/>
      <c r="KPU184" s="17"/>
      <c r="KPV184" s="17"/>
      <c r="KPW184" s="17"/>
      <c r="KPX184" s="17"/>
      <c r="KPY184" s="17"/>
      <c r="KPZ184" s="17"/>
      <c r="KQA184" s="17"/>
      <c r="KQB184" s="17"/>
      <c r="KQC184" s="17"/>
      <c r="KQD184" s="17"/>
      <c r="KQE184" s="17"/>
      <c r="KQF184" s="17"/>
      <c r="KQG184" s="17"/>
      <c r="KQH184" s="17"/>
      <c r="KQI184" s="17"/>
      <c r="KQJ184" s="17"/>
      <c r="KQK184" s="17"/>
      <c r="KQL184" s="17"/>
      <c r="KQM184" s="17"/>
      <c r="KQN184" s="17"/>
      <c r="KQO184" s="17"/>
      <c r="KQP184" s="17"/>
      <c r="KQQ184" s="17"/>
      <c r="KQR184" s="17"/>
      <c r="KQS184" s="17"/>
      <c r="KQT184" s="17"/>
      <c r="KQU184" s="17"/>
      <c r="KQV184" s="17"/>
      <c r="KQW184" s="17"/>
      <c r="KQX184" s="17"/>
      <c r="KQY184" s="17"/>
      <c r="KQZ184" s="17"/>
      <c r="KRA184" s="17"/>
      <c r="KRB184" s="17"/>
      <c r="KRC184" s="17"/>
      <c r="KRD184" s="17"/>
      <c r="KRE184" s="17"/>
      <c r="KRF184" s="17"/>
      <c r="KRG184" s="17"/>
      <c r="KRH184" s="17"/>
      <c r="KRI184" s="17"/>
      <c r="KRJ184" s="17"/>
      <c r="KRK184" s="17"/>
      <c r="KRL184" s="17"/>
      <c r="KRM184" s="17"/>
      <c r="KRN184" s="17"/>
      <c r="KRO184" s="17"/>
      <c r="KRP184" s="17"/>
      <c r="KRQ184" s="17"/>
      <c r="KRR184" s="17"/>
      <c r="KRS184" s="17"/>
      <c r="KRT184" s="17"/>
      <c r="KRU184" s="17"/>
      <c r="KRV184" s="17"/>
      <c r="KRW184" s="17"/>
      <c r="KRX184" s="17"/>
      <c r="KRY184" s="17"/>
      <c r="KRZ184" s="17"/>
      <c r="KSA184" s="17"/>
      <c r="KSB184" s="17"/>
      <c r="KSC184" s="17"/>
      <c r="KSD184" s="17"/>
      <c r="KSE184" s="17"/>
      <c r="KSF184" s="17"/>
      <c r="KSG184" s="17"/>
      <c r="KSH184" s="17"/>
      <c r="KSI184" s="17"/>
      <c r="KSJ184" s="17"/>
      <c r="KSK184" s="17"/>
      <c r="KSL184" s="17"/>
      <c r="KSM184" s="17"/>
      <c r="KSN184" s="17"/>
      <c r="KSO184" s="17"/>
      <c r="KSP184" s="17"/>
      <c r="KSQ184" s="17"/>
      <c r="KSR184" s="17"/>
      <c r="KSS184" s="17"/>
      <c r="KST184" s="17"/>
      <c r="KSU184" s="17"/>
      <c r="KSV184" s="17"/>
      <c r="KSW184" s="17"/>
      <c r="KSX184" s="17"/>
      <c r="KSY184" s="17"/>
      <c r="KSZ184" s="17"/>
      <c r="KTA184" s="17"/>
      <c r="KTB184" s="17"/>
      <c r="KTC184" s="17"/>
      <c r="KTD184" s="17"/>
      <c r="KTE184" s="17"/>
      <c r="KTF184" s="17"/>
      <c r="KTG184" s="17"/>
      <c r="KTH184" s="17"/>
      <c r="KTI184" s="17"/>
      <c r="KTJ184" s="17"/>
      <c r="KTK184" s="17"/>
      <c r="KTL184" s="17"/>
      <c r="KTM184" s="17"/>
      <c r="KTN184" s="17"/>
      <c r="KTO184" s="17"/>
      <c r="KTP184" s="17"/>
      <c r="KTQ184" s="17"/>
      <c r="KTR184" s="17"/>
      <c r="KTS184" s="17"/>
      <c r="KTT184" s="17"/>
      <c r="KTU184" s="17"/>
      <c r="KTV184" s="17"/>
      <c r="KTW184" s="17"/>
      <c r="KTX184" s="17"/>
      <c r="KTY184" s="17"/>
      <c r="KTZ184" s="17"/>
      <c r="KUA184" s="17"/>
      <c r="KUB184" s="17"/>
      <c r="KUC184" s="17"/>
      <c r="KUD184" s="17"/>
      <c r="KUE184" s="17"/>
      <c r="KUF184" s="17"/>
      <c r="KUG184" s="17"/>
      <c r="KUH184" s="17"/>
      <c r="KUI184" s="17"/>
      <c r="KUJ184" s="17"/>
      <c r="KUK184" s="17"/>
      <c r="KUL184" s="17"/>
      <c r="KUM184" s="17"/>
      <c r="KUN184" s="17"/>
      <c r="KUO184" s="17"/>
      <c r="KUP184" s="17"/>
      <c r="KUQ184" s="17"/>
      <c r="KUR184" s="17"/>
      <c r="KUS184" s="17"/>
      <c r="KUT184" s="17"/>
      <c r="KUU184" s="17"/>
      <c r="KUV184" s="17"/>
      <c r="KUW184" s="17"/>
      <c r="KUX184" s="17"/>
      <c r="KUY184" s="17"/>
      <c r="KUZ184" s="17"/>
      <c r="KVA184" s="17"/>
      <c r="KVB184" s="17"/>
      <c r="KVC184" s="17"/>
      <c r="KVD184" s="17"/>
      <c r="KVE184" s="17"/>
      <c r="KVF184" s="17"/>
      <c r="KVG184" s="17"/>
      <c r="KVH184" s="17"/>
      <c r="KVI184" s="17"/>
      <c r="KVJ184" s="17"/>
      <c r="KVK184" s="17"/>
      <c r="KVL184" s="17"/>
      <c r="KVM184" s="17"/>
      <c r="KVN184" s="17"/>
      <c r="KVO184" s="17"/>
      <c r="KVP184" s="17"/>
      <c r="KVQ184" s="17"/>
      <c r="KVR184" s="17"/>
      <c r="KVS184" s="17"/>
      <c r="KVT184" s="17"/>
      <c r="KVU184" s="17"/>
      <c r="KVV184" s="17"/>
      <c r="KVW184" s="17"/>
      <c r="KVX184" s="17"/>
      <c r="KVY184" s="17"/>
      <c r="KVZ184" s="17"/>
      <c r="KWA184" s="17"/>
      <c r="KWB184" s="17"/>
      <c r="KWC184" s="17"/>
      <c r="KWD184" s="17"/>
      <c r="KWE184" s="17"/>
      <c r="KWF184" s="17"/>
      <c r="KWG184" s="17"/>
      <c r="KWH184" s="17"/>
      <c r="KWI184" s="17"/>
      <c r="KWJ184" s="17"/>
      <c r="KWK184" s="17"/>
      <c r="KWL184" s="17"/>
      <c r="KWM184" s="17"/>
      <c r="KWN184" s="17"/>
      <c r="KWO184" s="17"/>
      <c r="KWP184" s="17"/>
      <c r="KWQ184" s="17"/>
      <c r="KWR184" s="17"/>
      <c r="KWS184" s="17"/>
      <c r="KWT184" s="17"/>
      <c r="KWU184" s="17"/>
      <c r="KWV184" s="17"/>
      <c r="KWW184" s="17"/>
      <c r="KWX184" s="17"/>
      <c r="KWY184" s="17"/>
      <c r="KWZ184" s="17"/>
      <c r="KXA184" s="17"/>
      <c r="KXB184" s="17"/>
      <c r="KXC184" s="17"/>
      <c r="KXD184" s="17"/>
      <c r="KXE184" s="17"/>
      <c r="KXF184" s="17"/>
      <c r="KXG184" s="17"/>
      <c r="KXH184" s="17"/>
      <c r="KXI184" s="17"/>
      <c r="KXJ184" s="17"/>
      <c r="KXK184" s="17"/>
      <c r="KXL184" s="17"/>
      <c r="KXM184" s="17"/>
      <c r="KXN184" s="17"/>
      <c r="KXO184" s="17"/>
      <c r="KXP184" s="17"/>
      <c r="KXQ184" s="17"/>
      <c r="KXR184" s="17"/>
      <c r="KXS184" s="17"/>
      <c r="KXT184" s="17"/>
      <c r="KXU184" s="17"/>
      <c r="KXV184" s="17"/>
      <c r="KXW184" s="17"/>
      <c r="KXX184" s="17"/>
      <c r="KXY184" s="17"/>
      <c r="KXZ184" s="17"/>
      <c r="KYA184" s="17"/>
      <c r="KYB184" s="17"/>
      <c r="KYC184" s="17"/>
      <c r="KYD184" s="17"/>
      <c r="KYE184" s="17"/>
      <c r="KYF184" s="17"/>
      <c r="KYG184" s="17"/>
      <c r="KYH184" s="17"/>
      <c r="KYI184" s="17"/>
      <c r="KYJ184" s="17"/>
      <c r="KYK184" s="17"/>
      <c r="KYL184" s="17"/>
      <c r="KYM184" s="17"/>
      <c r="KYN184" s="17"/>
      <c r="KYO184" s="17"/>
      <c r="KYP184" s="17"/>
      <c r="KYQ184" s="17"/>
      <c r="KYR184" s="17"/>
      <c r="KYS184" s="17"/>
      <c r="KYT184" s="17"/>
      <c r="KYU184" s="17"/>
      <c r="KYV184" s="17"/>
      <c r="KYW184" s="17"/>
      <c r="KYX184" s="17"/>
      <c r="KYY184" s="17"/>
      <c r="KYZ184" s="17"/>
      <c r="KZA184" s="17"/>
      <c r="KZB184" s="17"/>
      <c r="KZC184" s="17"/>
      <c r="KZD184" s="17"/>
      <c r="KZE184" s="17"/>
      <c r="KZF184" s="17"/>
      <c r="KZG184" s="17"/>
      <c r="KZH184" s="17"/>
      <c r="KZI184" s="17"/>
      <c r="KZJ184" s="17"/>
      <c r="KZK184" s="17"/>
      <c r="KZL184" s="17"/>
      <c r="KZM184" s="17"/>
      <c r="KZN184" s="17"/>
      <c r="KZO184" s="17"/>
      <c r="KZP184" s="17"/>
      <c r="KZQ184" s="17"/>
      <c r="KZR184" s="17"/>
      <c r="KZS184" s="17"/>
      <c r="KZT184" s="17"/>
      <c r="KZU184" s="17"/>
      <c r="KZV184" s="17"/>
      <c r="KZW184" s="17"/>
      <c r="KZX184" s="17"/>
      <c r="KZY184" s="17"/>
      <c r="KZZ184" s="17"/>
      <c r="LAA184" s="17"/>
      <c r="LAB184" s="17"/>
      <c r="LAC184" s="17"/>
      <c r="LAD184" s="17"/>
      <c r="LAE184" s="17"/>
      <c r="LAF184" s="17"/>
      <c r="LAG184" s="17"/>
      <c r="LAH184" s="17"/>
      <c r="LAI184" s="17"/>
      <c r="LAJ184" s="17"/>
      <c r="LAK184" s="17"/>
      <c r="LAL184" s="17"/>
      <c r="LAM184" s="17"/>
      <c r="LAN184" s="17"/>
      <c r="LAO184" s="17"/>
      <c r="LAP184" s="17"/>
      <c r="LAQ184" s="17"/>
      <c r="LAR184" s="17"/>
      <c r="LAS184" s="17"/>
      <c r="LAT184" s="17"/>
      <c r="LAU184" s="17"/>
      <c r="LAV184" s="17"/>
      <c r="LAW184" s="17"/>
      <c r="LAX184" s="17"/>
      <c r="LAY184" s="17"/>
      <c r="LAZ184" s="17"/>
      <c r="LBA184" s="17"/>
      <c r="LBB184" s="17"/>
      <c r="LBC184" s="17"/>
      <c r="LBD184" s="17"/>
      <c r="LBE184" s="17"/>
      <c r="LBF184" s="17"/>
      <c r="LBG184" s="17"/>
      <c r="LBH184" s="17"/>
      <c r="LBI184" s="17"/>
      <c r="LBJ184" s="17"/>
      <c r="LBK184" s="17"/>
      <c r="LBL184" s="17"/>
      <c r="LBM184" s="17"/>
      <c r="LBN184" s="17"/>
      <c r="LBO184" s="17"/>
      <c r="LBP184" s="17"/>
      <c r="LBQ184" s="17"/>
      <c r="LBR184" s="17"/>
      <c r="LBS184" s="17"/>
      <c r="LBT184" s="17"/>
      <c r="LBU184" s="17"/>
      <c r="LBV184" s="17"/>
      <c r="LBW184" s="17"/>
      <c r="LBX184" s="17"/>
      <c r="LBY184" s="17"/>
      <c r="LBZ184" s="17"/>
      <c r="LCA184" s="17"/>
      <c r="LCB184" s="17"/>
      <c r="LCC184" s="17"/>
      <c r="LCD184" s="17"/>
      <c r="LCE184" s="17"/>
      <c r="LCF184" s="17"/>
      <c r="LCG184" s="17"/>
      <c r="LCH184" s="17"/>
      <c r="LCI184" s="17"/>
      <c r="LCJ184" s="17"/>
      <c r="LCK184" s="17"/>
      <c r="LCL184" s="17"/>
      <c r="LCM184" s="17"/>
      <c r="LCN184" s="17"/>
      <c r="LCO184" s="17"/>
      <c r="LCP184" s="17"/>
      <c r="LCQ184" s="17"/>
      <c r="LCR184" s="17"/>
      <c r="LCS184" s="17"/>
      <c r="LCT184" s="17"/>
      <c r="LCU184" s="17"/>
      <c r="LCV184" s="17"/>
      <c r="LCW184" s="17"/>
      <c r="LCX184" s="17"/>
      <c r="LCY184" s="17"/>
      <c r="LCZ184" s="17"/>
      <c r="LDA184" s="17"/>
      <c r="LDB184" s="17"/>
      <c r="LDC184" s="17"/>
      <c r="LDD184" s="17"/>
      <c r="LDE184" s="17"/>
      <c r="LDF184" s="17"/>
      <c r="LDG184" s="17"/>
      <c r="LDH184" s="17"/>
      <c r="LDI184" s="17"/>
      <c r="LDJ184" s="17"/>
      <c r="LDK184" s="17"/>
      <c r="LDL184" s="17"/>
      <c r="LDM184" s="17"/>
      <c r="LDN184" s="17"/>
      <c r="LDO184" s="17"/>
      <c r="LDP184" s="17"/>
      <c r="LDQ184" s="17"/>
      <c r="LDR184" s="17"/>
      <c r="LDS184" s="17"/>
      <c r="LDT184" s="17"/>
      <c r="LDU184" s="17"/>
      <c r="LDV184" s="17"/>
      <c r="LDW184" s="17"/>
      <c r="LDX184" s="17"/>
      <c r="LDY184" s="17"/>
      <c r="LDZ184" s="17"/>
      <c r="LEA184" s="17"/>
      <c r="LEB184" s="17"/>
      <c r="LEC184" s="17"/>
      <c r="LED184" s="17"/>
      <c r="LEE184" s="17"/>
      <c r="LEF184" s="17"/>
      <c r="LEG184" s="17"/>
      <c r="LEH184" s="17"/>
      <c r="LEI184" s="17"/>
      <c r="LEJ184" s="17"/>
      <c r="LEK184" s="17"/>
      <c r="LEL184" s="17"/>
      <c r="LEM184" s="17"/>
      <c r="LEN184" s="17"/>
      <c r="LEO184" s="17"/>
      <c r="LEP184" s="17"/>
      <c r="LEQ184" s="17"/>
      <c r="LER184" s="17"/>
      <c r="LES184" s="17"/>
      <c r="LET184" s="17"/>
      <c r="LEU184" s="17"/>
      <c r="LEV184" s="17"/>
      <c r="LEW184" s="17"/>
      <c r="LEX184" s="17"/>
      <c r="LEY184" s="17"/>
      <c r="LEZ184" s="17"/>
      <c r="LFA184" s="17"/>
      <c r="LFB184" s="17"/>
      <c r="LFC184" s="17"/>
      <c r="LFD184" s="17"/>
      <c r="LFE184" s="17"/>
      <c r="LFF184" s="17"/>
      <c r="LFG184" s="17"/>
      <c r="LFH184" s="17"/>
      <c r="LFI184" s="17"/>
      <c r="LFJ184" s="17"/>
      <c r="LFK184" s="17"/>
      <c r="LFL184" s="17"/>
      <c r="LFM184" s="17"/>
      <c r="LFN184" s="17"/>
      <c r="LFO184" s="17"/>
      <c r="LFP184" s="17"/>
      <c r="LFQ184" s="17"/>
      <c r="LFR184" s="17"/>
      <c r="LFS184" s="17"/>
      <c r="LFT184" s="17"/>
      <c r="LFU184" s="17"/>
      <c r="LFV184" s="17"/>
      <c r="LFW184" s="17"/>
      <c r="LFX184" s="17"/>
      <c r="LFY184" s="17"/>
      <c r="LFZ184" s="17"/>
      <c r="LGA184" s="17"/>
      <c r="LGB184" s="17"/>
      <c r="LGC184" s="17"/>
      <c r="LGD184" s="17"/>
      <c r="LGE184" s="17"/>
      <c r="LGF184" s="17"/>
      <c r="LGG184" s="17"/>
      <c r="LGH184" s="17"/>
      <c r="LGI184" s="17"/>
      <c r="LGJ184" s="17"/>
      <c r="LGK184" s="17"/>
      <c r="LGL184" s="17"/>
      <c r="LGM184" s="17"/>
      <c r="LGN184" s="17"/>
      <c r="LGO184" s="17"/>
      <c r="LGP184" s="17"/>
      <c r="LGQ184" s="17"/>
      <c r="LGR184" s="17"/>
      <c r="LGS184" s="17"/>
      <c r="LGT184" s="17"/>
      <c r="LGU184" s="17"/>
      <c r="LGV184" s="17"/>
      <c r="LGW184" s="17"/>
      <c r="LGX184" s="17"/>
      <c r="LGY184" s="17"/>
      <c r="LGZ184" s="17"/>
      <c r="LHA184" s="17"/>
      <c r="LHB184" s="17"/>
      <c r="LHC184" s="17"/>
      <c r="LHD184" s="17"/>
      <c r="LHE184" s="17"/>
      <c r="LHF184" s="17"/>
      <c r="LHG184" s="17"/>
      <c r="LHH184" s="17"/>
      <c r="LHI184" s="17"/>
      <c r="LHJ184" s="17"/>
      <c r="LHK184" s="17"/>
      <c r="LHL184" s="17"/>
      <c r="LHM184" s="17"/>
      <c r="LHN184" s="17"/>
      <c r="LHO184" s="17"/>
      <c r="LHP184" s="17"/>
      <c r="LHQ184" s="17"/>
      <c r="LHR184" s="17"/>
      <c r="LHS184" s="17"/>
      <c r="LHT184" s="17"/>
      <c r="LHU184" s="17"/>
      <c r="LHV184" s="17"/>
      <c r="LHW184" s="17"/>
      <c r="LHX184" s="17"/>
      <c r="LHY184" s="17"/>
      <c r="LHZ184" s="17"/>
      <c r="LIA184" s="17"/>
      <c r="LIB184" s="17"/>
      <c r="LIC184" s="17"/>
      <c r="LID184" s="17"/>
      <c r="LIE184" s="17"/>
      <c r="LIF184" s="17"/>
      <c r="LIG184" s="17"/>
      <c r="LIH184" s="17"/>
      <c r="LII184" s="17"/>
      <c r="LIJ184" s="17"/>
      <c r="LIK184" s="17"/>
      <c r="LIL184" s="17"/>
      <c r="LIM184" s="17"/>
      <c r="LIN184" s="17"/>
      <c r="LIO184" s="17"/>
      <c r="LIP184" s="17"/>
      <c r="LIQ184" s="17"/>
      <c r="LIR184" s="17"/>
      <c r="LIS184" s="17"/>
      <c r="LIT184" s="17"/>
      <c r="LIU184" s="17"/>
      <c r="LIV184" s="17"/>
      <c r="LIW184" s="17"/>
      <c r="LIX184" s="17"/>
      <c r="LIY184" s="17"/>
      <c r="LIZ184" s="17"/>
      <c r="LJA184" s="17"/>
      <c r="LJB184" s="17"/>
      <c r="LJC184" s="17"/>
      <c r="LJD184" s="17"/>
      <c r="LJE184" s="17"/>
      <c r="LJF184" s="17"/>
      <c r="LJG184" s="17"/>
      <c r="LJH184" s="17"/>
      <c r="LJI184" s="17"/>
      <c r="LJJ184" s="17"/>
      <c r="LJK184" s="17"/>
      <c r="LJL184" s="17"/>
      <c r="LJM184" s="17"/>
      <c r="LJN184" s="17"/>
      <c r="LJO184" s="17"/>
      <c r="LJP184" s="17"/>
      <c r="LJQ184" s="17"/>
      <c r="LJR184" s="17"/>
      <c r="LJS184" s="17"/>
      <c r="LJT184" s="17"/>
      <c r="LJU184" s="17"/>
      <c r="LJV184" s="17"/>
      <c r="LJW184" s="17"/>
      <c r="LJX184" s="17"/>
      <c r="LJY184" s="17"/>
      <c r="LJZ184" s="17"/>
      <c r="LKA184" s="17"/>
      <c r="LKB184" s="17"/>
      <c r="LKC184" s="17"/>
      <c r="LKD184" s="17"/>
      <c r="LKE184" s="17"/>
      <c r="LKF184" s="17"/>
      <c r="LKG184" s="17"/>
      <c r="LKH184" s="17"/>
      <c r="LKI184" s="17"/>
      <c r="LKJ184" s="17"/>
      <c r="LKK184" s="17"/>
      <c r="LKL184" s="17"/>
      <c r="LKM184" s="17"/>
      <c r="LKN184" s="17"/>
      <c r="LKO184" s="17"/>
      <c r="LKP184" s="17"/>
      <c r="LKQ184" s="17"/>
      <c r="LKR184" s="17"/>
      <c r="LKS184" s="17"/>
      <c r="LKT184" s="17"/>
      <c r="LKU184" s="17"/>
      <c r="LKV184" s="17"/>
      <c r="LKW184" s="17"/>
      <c r="LKX184" s="17"/>
      <c r="LKY184" s="17"/>
      <c r="LKZ184" s="17"/>
      <c r="LLA184" s="17"/>
      <c r="LLB184" s="17"/>
      <c r="LLC184" s="17"/>
      <c r="LLD184" s="17"/>
      <c r="LLE184" s="17"/>
      <c r="LLF184" s="17"/>
      <c r="LLG184" s="17"/>
      <c r="LLH184" s="17"/>
      <c r="LLI184" s="17"/>
      <c r="LLJ184" s="17"/>
      <c r="LLK184" s="17"/>
      <c r="LLL184" s="17"/>
      <c r="LLM184" s="17"/>
      <c r="LLN184" s="17"/>
      <c r="LLO184" s="17"/>
      <c r="LLP184" s="17"/>
      <c r="LLQ184" s="17"/>
      <c r="LLR184" s="17"/>
      <c r="LLS184" s="17"/>
      <c r="LLT184" s="17"/>
      <c r="LLU184" s="17"/>
      <c r="LLV184" s="17"/>
      <c r="LLW184" s="17"/>
      <c r="LLX184" s="17"/>
      <c r="LLY184" s="17"/>
      <c r="LLZ184" s="17"/>
      <c r="LMA184" s="17"/>
      <c r="LMB184" s="17"/>
      <c r="LMC184" s="17"/>
      <c r="LMD184" s="17"/>
      <c r="LME184" s="17"/>
      <c r="LMF184" s="17"/>
      <c r="LMG184" s="17"/>
      <c r="LMH184" s="17"/>
      <c r="LMI184" s="17"/>
      <c r="LMJ184" s="17"/>
      <c r="LMK184" s="17"/>
      <c r="LML184" s="17"/>
      <c r="LMM184" s="17"/>
      <c r="LMN184" s="17"/>
      <c r="LMO184" s="17"/>
      <c r="LMP184" s="17"/>
      <c r="LMQ184" s="17"/>
      <c r="LMR184" s="17"/>
      <c r="LMS184" s="17"/>
      <c r="LMT184" s="17"/>
      <c r="LMU184" s="17"/>
      <c r="LMV184" s="17"/>
      <c r="LMW184" s="17"/>
      <c r="LMX184" s="17"/>
      <c r="LMY184" s="17"/>
      <c r="LMZ184" s="17"/>
      <c r="LNA184" s="17"/>
      <c r="LNB184" s="17"/>
      <c r="LNC184" s="17"/>
      <c r="LND184" s="17"/>
      <c r="LNE184" s="17"/>
      <c r="LNF184" s="17"/>
      <c r="LNG184" s="17"/>
      <c r="LNH184" s="17"/>
      <c r="LNI184" s="17"/>
      <c r="LNJ184" s="17"/>
      <c r="LNK184" s="17"/>
      <c r="LNL184" s="17"/>
      <c r="LNM184" s="17"/>
      <c r="LNN184" s="17"/>
      <c r="LNO184" s="17"/>
      <c r="LNP184" s="17"/>
      <c r="LNQ184" s="17"/>
      <c r="LNR184" s="17"/>
      <c r="LNS184" s="17"/>
      <c r="LNT184" s="17"/>
      <c r="LNU184" s="17"/>
      <c r="LNV184" s="17"/>
      <c r="LNW184" s="17"/>
      <c r="LNX184" s="17"/>
      <c r="LNY184" s="17"/>
      <c r="LNZ184" s="17"/>
      <c r="LOA184" s="17"/>
      <c r="LOB184" s="17"/>
      <c r="LOC184" s="17"/>
      <c r="LOD184" s="17"/>
      <c r="LOE184" s="17"/>
      <c r="LOF184" s="17"/>
      <c r="LOG184" s="17"/>
      <c r="LOH184" s="17"/>
      <c r="LOI184" s="17"/>
      <c r="LOJ184" s="17"/>
      <c r="LOK184" s="17"/>
      <c r="LOL184" s="17"/>
      <c r="LOM184" s="17"/>
      <c r="LON184" s="17"/>
      <c r="LOO184" s="17"/>
      <c r="LOP184" s="17"/>
      <c r="LOQ184" s="17"/>
      <c r="LOR184" s="17"/>
      <c r="LOS184" s="17"/>
      <c r="LOT184" s="17"/>
      <c r="LOU184" s="17"/>
      <c r="LOV184" s="17"/>
      <c r="LOW184" s="17"/>
      <c r="LOX184" s="17"/>
      <c r="LOY184" s="17"/>
      <c r="LOZ184" s="17"/>
      <c r="LPA184" s="17"/>
      <c r="LPB184" s="17"/>
      <c r="LPC184" s="17"/>
      <c r="LPD184" s="17"/>
      <c r="LPE184" s="17"/>
      <c r="LPF184" s="17"/>
      <c r="LPG184" s="17"/>
      <c r="LPH184" s="17"/>
      <c r="LPI184" s="17"/>
      <c r="LPJ184" s="17"/>
      <c r="LPK184" s="17"/>
      <c r="LPL184" s="17"/>
      <c r="LPM184" s="17"/>
      <c r="LPN184" s="17"/>
      <c r="LPO184" s="17"/>
      <c r="LPP184" s="17"/>
      <c r="LPQ184" s="17"/>
      <c r="LPR184" s="17"/>
      <c r="LPS184" s="17"/>
      <c r="LPT184" s="17"/>
      <c r="LPU184" s="17"/>
      <c r="LPV184" s="17"/>
      <c r="LPW184" s="17"/>
      <c r="LPX184" s="17"/>
      <c r="LPY184" s="17"/>
      <c r="LPZ184" s="17"/>
      <c r="LQA184" s="17"/>
      <c r="LQB184" s="17"/>
      <c r="LQC184" s="17"/>
      <c r="LQD184" s="17"/>
      <c r="LQE184" s="17"/>
      <c r="LQF184" s="17"/>
      <c r="LQG184" s="17"/>
      <c r="LQH184" s="17"/>
      <c r="LQI184" s="17"/>
      <c r="LQJ184" s="17"/>
      <c r="LQK184" s="17"/>
      <c r="LQL184" s="17"/>
      <c r="LQM184" s="17"/>
      <c r="LQN184" s="17"/>
      <c r="LQO184" s="17"/>
      <c r="LQP184" s="17"/>
      <c r="LQQ184" s="17"/>
      <c r="LQR184" s="17"/>
      <c r="LQS184" s="17"/>
      <c r="LQT184" s="17"/>
      <c r="LQU184" s="17"/>
      <c r="LQV184" s="17"/>
      <c r="LQW184" s="17"/>
      <c r="LQX184" s="17"/>
      <c r="LQY184" s="17"/>
      <c r="LQZ184" s="17"/>
      <c r="LRA184" s="17"/>
      <c r="LRB184" s="17"/>
      <c r="LRC184" s="17"/>
      <c r="LRD184" s="17"/>
      <c r="LRE184" s="17"/>
      <c r="LRF184" s="17"/>
      <c r="LRG184" s="17"/>
      <c r="LRH184" s="17"/>
      <c r="LRI184" s="17"/>
      <c r="LRJ184" s="17"/>
      <c r="LRK184" s="17"/>
      <c r="LRL184" s="17"/>
      <c r="LRM184" s="17"/>
      <c r="LRN184" s="17"/>
      <c r="LRO184" s="17"/>
      <c r="LRP184" s="17"/>
      <c r="LRQ184" s="17"/>
      <c r="LRR184" s="17"/>
      <c r="LRS184" s="17"/>
      <c r="LRT184" s="17"/>
      <c r="LRU184" s="17"/>
      <c r="LRV184" s="17"/>
      <c r="LRW184" s="17"/>
      <c r="LRX184" s="17"/>
      <c r="LRY184" s="17"/>
      <c r="LRZ184" s="17"/>
      <c r="LSA184" s="17"/>
      <c r="LSB184" s="17"/>
      <c r="LSC184" s="17"/>
      <c r="LSD184" s="17"/>
      <c r="LSE184" s="17"/>
      <c r="LSF184" s="17"/>
      <c r="LSG184" s="17"/>
      <c r="LSH184" s="17"/>
      <c r="LSI184" s="17"/>
      <c r="LSJ184" s="17"/>
      <c r="LSK184" s="17"/>
      <c r="LSL184" s="17"/>
      <c r="LSM184" s="17"/>
      <c r="LSN184" s="17"/>
      <c r="LSO184" s="17"/>
      <c r="LSP184" s="17"/>
      <c r="LSQ184" s="17"/>
      <c r="LSR184" s="17"/>
      <c r="LSS184" s="17"/>
      <c r="LST184" s="17"/>
      <c r="LSU184" s="17"/>
      <c r="LSV184" s="17"/>
      <c r="LSW184" s="17"/>
      <c r="LSX184" s="17"/>
      <c r="LSY184" s="17"/>
      <c r="LSZ184" s="17"/>
      <c r="LTA184" s="17"/>
      <c r="LTB184" s="17"/>
      <c r="LTC184" s="17"/>
      <c r="LTD184" s="17"/>
      <c r="LTE184" s="17"/>
      <c r="LTF184" s="17"/>
      <c r="LTG184" s="17"/>
      <c r="LTH184" s="17"/>
      <c r="LTI184" s="17"/>
      <c r="LTJ184" s="17"/>
      <c r="LTK184" s="17"/>
      <c r="LTL184" s="17"/>
      <c r="LTM184" s="17"/>
      <c r="LTN184" s="17"/>
      <c r="LTO184" s="17"/>
      <c r="LTP184" s="17"/>
      <c r="LTQ184" s="17"/>
      <c r="LTR184" s="17"/>
      <c r="LTS184" s="17"/>
      <c r="LTT184" s="17"/>
      <c r="LTU184" s="17"/>
      <c r="LTV184" s="17"/>
      <c r="LTW184" s="17"/>
      <c r="LTX184" s="17"/>
      <c r="LTY184" s="17"/>
      <c r="LTZ184" s="17"/>
      <c r="LUA184" s="17"/>
      <c r="LUB184" s="17"/>
      <c r="LUC184" s="17"/>
      <c r="LUD184" s="17"/>
      <c r="LUE184" s="17"/>
      <c r="LUF184" s="17"/>
      <c r="LUG184" s="17"/>
      <c r="LUH184" s="17"/>
      <c r="LUI184" s="17"/>
      <c r="LUJ184" s="17"/>
      <c r="LUK184" s="17"/>
      <c r="LUL184" s="17"/>
      <c r="LUM184" s="17"/>
      <c r="LUN184" s="17"/>
      <c r="LUO184" s="17"/>
      <c r="LUP184" s="17"/>
      <c r="LUQ184" s="17"/>
      <c r="LUR184" s="17"/>
      <c r="LUS184" s="17"/>
      <c r="LUT184" s="17"/>
      <c r="LUU184" s="17"/>
      <c r="LUV184" s="17"/>
      <c r="LUW184" s="17"/>
      <c r="LUX184" s="17"/>
      <c r="LUY184" s="17"/>
      <c r="LUZ184" s="17"/>
      <c r="LVA184" s="17"/>
      <c r="LVB184" s="17"/>
      <c r="LVC184" s="17"/>
      <c r="LVD184" s="17"/>
      <c r="LVE184" s="17"/>
      <c r="LVF184" s="17"/>
      <c r="LVG184" s="17"/>
      <c r="LVH184" s="17"/>
      <c r="LVI184" s="17"/>
      <c r="LVJ184" s="17"/>
      <c r="LVK184" s="17"/>
      <c r="LVL184" s="17"/>
      <c r="LVM184" s="17"/>
      <c r="LVN184" s="17"/>
      <c r="LVO184" s="17"/>
      <c r="LVP184" s="17"/>
      <c r="LVQ184" s="17"/>
      <c r="LVR184" s="17"/>
      <c r="LVS184" s="17"/>
      <c r="LVT184" s="17"/>
      <c r="LVU184" s="17"/>
      <c r="LVV184" s="17"/>
      <c r="LVW184" s="17"/>
      <c r="LVX184" s="17"/>
      <c r="LVY184" s="17"/>
      <c r="LVZ184" s="17"/>
      <c r="LWA184" s="17"/>
      <c r="LWB184" s="17"/>
      <c r="LWC184" s="17"/>
      <c r="LWD184" s="17"/>
      <c r="LWE184" s="17"/>
      <c r="LWF184" s="17"/>
      <c r="LWG184" s="17"/>
      <c r="LWH184" s="17"/>
      <c r="LWI184" s="17"/>
      <c r="LWJ184" s="17"/>
      <c r="LWK184" s="17"/>
      <c r="LWL184" s="17"/>
      <c r="LWM184" s="17"/>
      <c r="LWN184" s="17"/>
      <c r="LWO184" s="17"/>
      <c r="LWP184" s="17"/>
      <c r="LWQ184" s="17"/>
      <c r="LWR184" s="17"/>
      <c r="LWS184" s="17"/>
      <c r="LWT184" s="17"/>
      <c r="LWU184" s="17"/>
      <c r="LWV184" s="17"/>
      <c r="LWW184" s="17"/>
      <c r="LWX184" s="17"/>
      <c r="LWY184" s="17"/>
      <c r="LWZ184" s="17"/>
      <c r="LXA184" s="17"/>
      <c r="LXB184" s="17"/>
      <c r="LXC184" s="17"/>
      <c r="LXD184" s="17"/>
      <c r="LXE184" s="17"/>
      <c r="LXF184" s="17"/>
      <c r="LXG184" s="17"/>
      <c r="LXH184" s="17"/>
      <c r="LXI184" s="17"/>
      <c r="LXJ184" s="17"/>
      <c r="LXK184" s="17"/>
      <c r="LXL184" s="17"/>
      <c r="LXM184" s="17"/>
      <c r="LXN184" s="17"/>
      <c r="LXO184" s="17"/>
      <c r="LXP184" s="17"/>
      <c r="LXQ184" s="17"/>
      <c r="LXR184" s="17"/>
      <c r="LXS184" s="17"/>
      <c r="LXT184" s="17"/>
      <c r="LXU184" s="17"/>
      <c r="LXV184" s="17"/>
      <c r="LXW184" s="17"/>
      <c r="LXX184" s="17"/>
      <c r="LXY184" s="17"/>
      <c r="LXZ184" s="17"/>
      <c r="LYA184" s="17"/>
      <c r="LYB184" s="17"/>
      <c r="LYC184" s="17"/>
      <c r="LYD184" s="17"/>
      <c r="LYE184" s="17"/>
      <c r="LYF184" s="17"/>
      <c r="LYG184" s="17"/>
      <c r="LYH184" s="17"/>
      <c r="LYI184" s="17"/>
      <c r="LYJ184" s="17"/>
      <c r="LYK184" s="17"/>
      <c r="LYL184" s="17"/>
      <c r="LYM184" s="17"/>
      <c r="LYN184" s="17"/>
      <c r="LYO184" s="17"/>
      <c r="LYP184" s="17"/>
      <c r="LYQ184" s="17"/>
      <c r="LYR184" s="17"/>
      <c r="LYS184" s="17"/>
      <c r="LYT184" s="17"/>
      <c r="LYU184" s="17"/>
      <c r="LYV184" s="17"/>
      <c r="LYW184" s="17"/>
      <c r="LYX184" s="17"/>
      <c r="LYY184" s="17"/>
      <c r="LYZ184" s="17"/>
      <c r="LZA184" s="17"/>
      <c r="LZB184" s="17"/>
      <c r="LZC184" s="17"/>
      <c r="LZD184" s="17"/>
      <c r="LZE184" s="17"/>
      <c r="LZF184" s="17"/>
      <c r="LZG184" s="17"/>
      <c r="LZH184" s="17"/>
      <c r="LZI184" s="17"/>
      <c r="LZJ184" s="17"/>
      <c r="LZK184" s="17"/>
      <c r="LZL184" s="17"/>
      <c r="LZM184" s="17"/>
      <c r="LZN184" s="17"/>
      <c r="LZO184" s="17"/>
      <c r="LZP184" s="17"/>
      <c r="LZQ184" s="17"/>
      <c r="LZR184" s="17"/>
      <c r="LZS184" s="17"/>
      <c r="LZT184" s="17"/>
      <c r="LZU184" s="17"/>
      <c r="LZV184" s="17"/>
      <c r="LZW184" s="17"/>
      <c r="LZX184" s="17"/>
      <c r="LZY184" s="17"/>
      <c r="LZZ184" s="17"/>
      <c r="MAA184" s="17"/>
      <c r="MAB184" s="17"/>
      <c r="MAC184" s="17"/>
      <c r="MAD184" s="17"/>
      <c r="MAE184" s="17"/>
      <c r="MAF184" s="17"/>
      <c r="MAG184" s="17"/>
      <c r="MAH184" s="17"/>
      <c r="MAI184" s="17"/>
      <c r="MAJ184" s="17"/>
      <c r="MAK184" s="17"/>
      <c r="MAL184" s="17"/>
      <c r="MAM184" s="17"/>
      <c r="MAN184" s="17"/>
      <c r="MAO184" s="17"/>
      <c r="MAP184" s="17"/>
      <c r="MAQ184" s="17"/>
      <c r="MAR184" s="17"/>
      <c r="MAS184" s="17"/>
      <c r="MAT184" s="17"/>
      <c r="MAU184" s="17"/>
      <c r="MAV184" s="17"/>
      <c r="MAW184" s="17"/>
      <c r="MAX184" s="17"/>
      <c r="MAY184" s="17"/>
      <c r="MAZ184" s="17"/>
      <c r="MBA184" s="17"/>
      <c r="MBB184" s="17"/>
      <c r="MBC184" s="17"/>
      <c r="MBD184" s="17"/>
      <c r="MBE184" s="17"/>
      <c r="MBF184" s="17"/>
      <c r="MBG184" s="17"/>
      <c r="MBH184" s="17"/>
      <c r="MBI184" s="17"/>
      <c r="MBJ184" s="17"/>
      <c r="MBK184" s="17"/>
      <c r="MBL184" s="17"/>
      <c r="MBM184" s="17"/>
      <c r="MBN184" s="17"/>
      <c r="MBO184" s="17"/>
      <c r="MBP184" s="17"/>
      <c r="MBQ184" s="17"/>
      <c r="MBR184" s="17"/>
      <c r="MBS184" s="17"/>
      <c r="MBT184" s="17"/>
      <c r="MBU184" s="17"/>
      <c r="MBV184" s="17"/>
      <c r="MBW184" s="17"/>
      <c r="MBX184" s="17"/>
      <c r="MBY184" s="17"/>
      <c r="MBZ184" s="17"/>
      <c r="MCA184" s="17"/>
      <c r="MCB184" s="17"/>
      <c r="MCC184" s="17"/>
      <c r="MCD184" s="17"/>
      <c r="MCE184" s="17"/>
      <c r="MCF184" s="17"/>
      <c r="MCG184" s="17"/>
      <c r="MCH184" s="17"/>
      <c r="MCI184" s="17"/>
      <c r="MCJ184" s="17"/>
      <c r="MCK184" s="17"/>
      <c r="MCL184" s="17"/>
      <c r="MCM184" s="17"/>
      <c r="MCN184" s="17"/>
      <c r="MCO184" s="17"/>
      <c r="MCP184" s="17"/>
      <c r="MCQ184" s="17"/>
      <c r="MCR184" s="17"/>
      <c r="MCS184" s="17"/>
      <c r="MCT184" s="17"/>
      <c r="MCU184" s="17"/>
      <c r="MCV184" s="17"/>
      <c r="MCW184" s="17"/>
      <c r="MCX184" s="17"/>
      <c r="MCY184" s="17"/>
      <c r="MCZ184" s="17"/>
      <c r="MDA184" s="17"/>
      <c r="MDB184" s="17"/>
      <c r="MDC184" s="17"/>
      <c r="MDD184" s="17"/>
      <c r="MDE184" s="17"/>
      <c r="MDF184" s="17"/>
      <c r="MDG184" s="17"/>
      <c r="MDH184" s="17"/>
      <c r="MDI184" s="17"/>
      <c r="MDJ184" s="17"/>
      <c r="MDK184" s="17"/>
      <c r="MDL184" s="17"/>
      <c r="MDM184" s="17"/>
      <c r="MDN184" s="17"/>
      <c r="MDO184" s="17"/>
      <c r="MDP184" s="17"/>
      <c r="MDQ184" s="17"/>
      <c r="MDR184" s="17"/>
      <c r="MDS184" s="17"/>
      <c r="MDT184" s="17"/>
      <c r="MDU184" s="17"/>
      <c r="MDV184" s="17"/>
      <c r="MDW184" s="17"/>
      <c r="MDX184" s="17"/>
      <c r="MDY184" s="17"/>
      <c r="MDZ184" s="17"/>
      <c r="MEA184" s="17"/>
      <c r="MEB184" s="17"/>
      <c r="MEC184" s="17"/>
      <c r="MED184" s="17"/>
      <c r="MEE184" s="17"/>
      <c r="MEF184" s="17"/>
      <c r="MEG184" s="17"/>
      <c r="MEH184" s="17"/>
      <c r="MEI184" s="17"/>
      <c r="MEJ184" s="17"/>
      <c r="MEK184" s="17"/>
      <c r="MEL184" s="17"/>
      <c r="MEM184" s="17"/>
      <c r="MEN184" s="17"/>
      <c r="MEO184" s="17"/>
      <c r="MEP184" s="17"/>
      <c r="MEQ184" s="17"/>
      <c r="MER184" s="17"/>
      <c r="MES184" s="17"/>
      <c r="MET184" s="17"/>
      <c r="MEU184" s="17"/>
      <c r="MEV184" s="17"/>
      <c r="MEW184" s="17"/>
      <c r="MEX184" s="17"/>
      <c r="MEY184" s="17"/>
      <c r="MEZ184" s="17"/>
      <c r="MFA184" s="17"/>
      <c r="MFB184" s="17"/>
      <c r="MFC184" s="17"/>
      <c r="MFD184" s="17"/>
      <c r="MFE184" s="17"/>
      <c r="MFF184" s="17"/>
      <c r="MFG184" s="17"/>
      <c r="MFH184" s="17"/>
      <c r="MFI184" s="17"/>
      <c r="MFJ184" s="17"/>
      <c r="MFK184" s="17"/>
      <c r="MFL184" s="17"/>
      <c r="MFM184" s="17"/>
      <c r="MFN184" s="17"/>
      <c r="MFO184" s="17"/>
      <c r="MFP184" s="17"/>
      <c r="MFQ184" s="17"/>
      <c r="MFR184" s="17"/>
      <c r="MFS184" s="17"/>
      <c r="MFT184" s="17"/>
      <c r="MFU184" s="17"/>
      <c r="MFV184" s="17"/>
      <c r="MFW184" s="17"/>
      <c r="MFX184" s="17"/>
      <c r="MFY184" s="17"/>
      <c r="MFZ184" s="17"/>
      <c r="MGA184" s="17"/>
      <c r="MGB184" s="17"/>
      <c r="MGC184" s="17"/>
      <c r="MGD184" s="17"/>
      <c r="MGE184" s="17"/>
      <c r="MGF184" s="17"/>
      <c r="MGG184" s="17"/>
      <c r="MGH184" s="17"/>
      <c r="MGI184" s="17"/>
      <c r="MGJ184" s="17"/>
      <c r="MGK184" s="17"/>
      <c r="MGL184" s="17"/>
      <c r="MGM184" s="17"/>
      <c r="MGN184" s="17"/>
      <c r="MGO184" s="17"/>
      <c r="MGP184" s="17"/>
      <c r="MGQ184" s="17"/>
      <c r="MGR184" s="17"/>
      <c r="MGS184" s="17"/>
      <c r="MGT184" s="17"/>
      <c r="MGU184" s="17"/>
      <c r="MGV184" s="17"/>
      <c r="MGW184" s="17"/>
      <c r="MGX184" s="17"/>
      <c r="MGY184" s="17"/>
      <c r="MGZ184" s="17"/>
      <c r="MHA184" s="17"/>
      <c r="MHB184" s="17"/>
      <c r="MHC184" s="17"/>
      <c r="MHD184" s="17"/>
      <c r="MHE184" s="17"/>
      <c r="MHF184" s="17"/>
      <c r="MHG184" s="17"/>
      <c r="MHH184" s="17"/>
      <c r="MHI184" s="17"/>
      <c r="MHJ184" s="17"/>
      <c r="MHK184" s="17"/>
      <c r="MHL184" s="17"/>
      <c r="MHM184" s="17"/>
      <c r="MHN184" s="17"/>
      <c r="MHO184" s="17"/>
      <c r="MHP184" s="17"/>
      <c r="MHQ184" s="17"/>
      <c r="MHR184" s="17"/>
      <c r="MHS184" s="17"/>
      <c r="MHT184" s="17"/>
      <c r="MHU184" s="17"/>
      <c r="MHV184" s="17"/>
      <c r="MHW184" s="17"/>
      <c r="MHX184" s="17"/>
      <c r="MHY184" s="17"/>
      <c r="MHZ184" s="17"/>
      <c r="MIA184" s="17"/>
      <c r="MIB184" s="17"/>
      <c r="MIC184" s="17"/>
      <c r="MID184" s="17"/>
      <c r="MIE184" s="17"/>
      <c r="MIF184" s="17"/>
      <c r="MIG184" s="17"/>
      <c r="MIH184" s="17"/>
      <c r="MII184" s="17"/>
      <c r="MIJ184" s="17"/>
      <c r="MIK184" s="17"/>
      <c r="MIL184" s="17"/>
      <c r="MIM184" s="17"/>
      <c r="MIN184" s="17"/>
      <c r="MIO184" s="17"/>
      <c r="MIP184" s="17"/>
      <c r="MIQ184" s="17"/>
      <c r="MIR184" s="17"/>
      <c r="MIS184" s="17"/>
      <c r="MIT184" s="17"/>
      <c r="MIU184" s="17"/>
      <c r="MIV184" s="17"/>
      <c r="MIW184" s="17"/>
      <c r="MIX184" s="17"/>
      <c r="MIY184" s="17"/>
      <c r="MIZ184" s="17"/>
      <c r="MJA184" s="17"/>
      <c r="MJB184" s="17"/>
      <c r="MJC184" s="17"/>
      <c r="MJD184" s="17"/>
      <c r="MJE184" s="17"/>
      <c r="MJF184" s="17"/>
      <c r="MJG184" s="17"/>
      <c r="MJH184" s="17"/>
      <c r="MJI184" s="17"/>
      <c r="MJJ184" s="17"/>
      <c r="MJK184" s="17"/>
      <c r="MJL184" s="17"/>
      <c r="MJM184" s="17"/>
      <c r="MJN184" s="17"/>
      <c r="MJO184" s="17"/>
      <c r="MJP184" s="17"/>
      <c r="MJQ184" s="17"/>
      <c r="MJR184" s="17"/>
      <c r="MJS184" s="17"/>
      <c r="MJT184" s="17"/>
      <c r="MJU184" s="17"/>
      <c r="MJV184" s="17"/>
      <c r="MJW184" s="17"/>
      <c r="MJX184" s="17"/>
      <c r="MJY184" s="17"/>
      <c r="MJZ184" s="17"/>
      <c r="MKA184" s="17"/>
      <c r="MKB184" s="17"/>
      <c r="MKC184" s="17"/>
      <c r="MKD184" s="17"/>
      <c r="MKE184" s="17"/>
      <c r="MKF184" s="17"/>
      <c r="MKG184" s="17"/>
      <c r="MKH184" s="17"/>
      <c r="MKI184" s="17"/>
      <c r="MKJ184" s="17"/>
      <c r="MKK184" s="17"/>
      <c r="MKL184" s="17"/>
      <c r="MKM184" s="17"/>
      <c r="MKN184" s="17"/>
      <c r="MKO184" s="17"/>
      <c r="MKP184" s="17"/>
      <c r="MKQ184" s="17"/>
      <c r="MKR184" s="17"/>
      <c r="MKS184" s="17"/>
      <c r="MKT184" s="17"/>
      <c r="MKU184" s="17"/>
      <c r="MKV184" s="17"/>
      <c r="MKW184" s="17"/>
      <c r="MKX184" s="17"/>
      <c r="MKY184" s="17"/>
      <c r="MKZ184" s="17"/>
      <c r="MLA184" s="17"/>
      <c r="MLB184" s="17"/>
      <c r="MLC184" s="17"/>
      <c r="MLD184" s="17"/>
      <c r="MLE184" s="17"/>
      <c r="MLF184" s="17"/>
      <c r="MLG184" s="17"/>
      <c r="MLH184" s="17"/>
      <c r="MLI184" s="17"/>
      <c r="MLJ184" s="17"/>
      <c r="MLK184" s="17"/>
      <c r="MLL184" s="17"/>
      <c r="MLM184" s="17"/>
      <c r="MLN184" s="17"/>
      <c r="MLO184" s="17"/>
      <c r="MLP184" s="17"/>
      <c r="MLQ184" s="17"/>
      <c r="MLR184" s="17"/>
      <c r="MLS184" s="17"/>
      <c r="MLT184" s="17"/>
      <c r="MLU184" s="17"/>
      <c r="MLV184" s="17"/>
      <c r="MLW184" s="17"/>
      <c r="MLX184" s="17"/>
      <c r="MLY184" s="17"/>
      <c r="MLZ184" s="17"/>
      <c r="MMA184" s="17"/>
      <c r="MMB184" s="17"/>
      <c r="MMC184" s="17"/>
      <c r="MMD184" s="17"/>
      <c r="MME184" s="17"/>
      <c r="MMF184" s="17"/>
      <c r="MMG184" s="17"/>
      <c r="MMH184" s="17"/>
      <c r="MMI184" s="17"/>
      <c r="MMJ184" s="17"/>
      <c r="MMK184" s="17"/>
      <c r="MML184" s="17"/>
      <c r="MMM184" s="17"/>
      <c r="MMN184" s="17"/>
      <c r="MMO184" s="17"/>
      <c r="MMP184" s="17"/>
      <c r="MMQ184" s="17"/>
      <c r="MMR184" s="17"/>
      <c r="MMS184" s="17"/>
      <c r="MMT184" s="17"/>
      <c r="MMU184" s="17"/>
      <c r="MMV184" s="17"/>
      <c r="MMW184" s="17"/>
      <c r="MMX184" s="17"/>
      <c r="MMY184" s="17"/>
      <c r="MMZ184" s="17"/>
      <c r="MNA184" s="17"/>
      <c r="MNB184" s="17"/>
      <c r="MNC184" s="17"/>
      <c r="MND184" s="17"/>
      <c r="MNE184" s="17"/>
      <c r="MNF184" s="17"/>
      <c r="MNG184" s="17"/>
      <c r="MNH184" s="17"/>
      <c r="MNI184" s="17"/>
      <c r="MNJ184" s="17"/>
      <c r="MNK184" s="17"/>
      <c r="MNL184" s="17"/>
      <c r="MNM184" s="17"/>
      <c r="MNN184" s="17"/>
      <c r="MNO184" s="17"/>
      <c r="MNP184" s="17"/>
      <c r="MNQ184" s="17"/>
      <c r="MNR184" s="17"/>
      <c r="MNS184" s="17"/>
      <c r="MNT184" s="17"/>
      <c r="MNU184" s="17"/>
      <c r="MNV184" s="17"/>
      <c r="MNW184" s="17"/>
      <c r="MNX184" s="17"/>
      <c r="MNY184" s="17"/>
      <c r="MNZ184" s="17"/>
      <c r="MOA184" s="17"/>
      <c r="MOB184" s="17"/>
      <c r="MOC184" s="17"/>
      <c r="MOD184" s="17"/>
      <c r="MOE184" s="17"/>
      <c r="MOF184" s="17"/>
      <c r="MOG184" s="17"/>
      <c r="MOH184" s="17"/>
      <c r="MOI184" s="17"/>
      <c r="MOJ184" s="17"/>
      <c r="MOK184" s="17"/>
      <c r="MOL184" s="17"/>
      <c r="MOM184" s="17"/>
      <c r="MON184" s="17"/>
      <c r="MOO184" s="17"/>
      <c r="MOP184" s="17"/>
      <c r="MOQ184" s="17"/>
      <c r="MOR184" s="17"/>
      <c r="MOS184" s="17"/>
      <c r="MOT184" s="17"/>
      <c r="MOU184" s="17"/>
      <c r="MOV184" s="17"/>
      <c r="MOW184" s="17"/>
      <c r="MOX184" s="17"/>
      <c r="MOY184" s="17"/>
      <c r="MOZ184" s="17"/>
      <c r="MPA184" s="17"/>
      <c r="MPB184" s="17"/>
      <c r="MPC184" s="17"/>
      <c r="MPD184" s="17"/>
      <c r="MPE184" s="17"/>
      <c r="MPF184" s="17"/>
      <c r="MPG184" s="17"/>
      <c r="MPH184" s="17"/>
      <c r="MPI184" s="17"/>
      <c r="MPJ184" s="17"/>
      <c r="MPK184" s="17"/>
      <c r="MPL184" s="17"/>
      <c r="MPM184" s="17"/>
      <c r="MPN184" s="17"/>
      <c r="MPO184" s="17"/>
      <c r="MPP184" s="17"/>
      <c r="MPQ184" s="17"/>
      <c r="MPR184" s="17"/>
      <c r="MPS184" s="17"/>
      <c r="MPT184" s="17"/>
      <c r="MPU184" s="17"/>
      <c r="MPV184" s="17"/>
      <c r="MPW184" s="17"/>
      <c r="MPX184" s="17"/>
      <c r="MPY184" s="17"/>
      <c r="MPZ184" s="17"/>
      <c r="MQA184" s="17"/>
      <c r="MQB184" s="17"/>
      <c r="MQC184" s="17"/>
      <c r="MQD184" s="17"/>
      <c r="MQE184" s="17"/>
      <c r="MQF184" s="17"/>
      <c r="MQG184" s="17"/>
      <c r="MQH184" s="17"/>
      <c r="MQI184" s="17"/>
      <c r="MQJ184" s="17"/>
      <c r="MQK184" s="17"/>
      <c r="MQL184" s="17"/>
      <c r="MQM184" s="17"/>
      <c r="MQN184" s="17"/>
      <c r="MQO184" s="17"/>
      <c r="MQP184" s="17"/>
      <c r="MQQ184" s="17"/>
      <c r="MQR184" s="17"/>
      <c r="MQS184" s="17"/>
      <c r="MQT184" s="17"/>
      <c r="MQU184" s="17"/>
      <c r="MQV184" s="17"/>
      <c r="MQW184" s="17"/>
      <c r="MQX184" s="17"/>
      <c r="MQY184" s="17"/>
      <c r="MQZ184" s="17"/>
      <c r="MRA184" s="17"/>
      <c r="MRB184" s="17"/>
      <c r="MRC184" s="17"/>
      <c r="MRD184" s="17"/>
      <c r="MRE184" s="17"/>
      <c r="MRF184" s="17"/>
      <c r="MRG184" s="17"/>
      <c r="MRH184" s="17"/>
      <c r="MRI184" s="17"/>
      <c r="MRJ184" s="17"/>
      <c r="MRK184" s="17"/>
      <c r="MRL184" s="17"/>
      <c r="MRM184" s="17"/>
      <c r="MRN184" s="17"/>
      <c r="MRO184" s="17"/>
      <c r="MRP184" s="17"/>
      <c r="MRQ184" s="17"/>
      <c r="MRR184" s="17"/>
      <c r="MRS184" s="17"/>
      <c r="MRT184" s="17"/>
      <c r="MRU184" s="17"/>
      <c r="MRV184" s="17"/>
      <c r="MRW184" s="17"/>
      <c r="MRX184" s="17"/>
      <c r="MRY184" s="17"/>
      <c r="MRZ184" s="17"/>
      <c r="MSA184" s="17"/>
      <c r="MSB184" s="17"/>
      <c r="MSC184" s="17"/>
      <c r="MSD184" s="17"/>
      <c r="MSE184" s="17"/>
      <c r="MSF184" s="17"/>
      <c r="MSG184" s="17"/>
      <c r="MSH184" s="17"/>
      <c r="MSI184" s="17"/>
      <c r="MSJ184" s="17"/>
      <c r="MSK184" s="17"/>
      <c r="MSL184" s="17"/>
      <c r="MSM184" s="17"/>
      <c r="MSN184" s="17"/>
      <c r="MSO184" s="17"/>
      <c r="MSP184" s="17"/>
      <c r="MSQ184" s="17"/>
      <c r="MSR184" s="17"/>
      <c r="MSS184" s="17"/>
      <c r="MST184" s="17"/>
      <c r="MSU184" s="17"/>
      <c r="MSV184" s="17"/>
      <c r="MSW184" s="17"/>
      <c r="MSX184" s="17"/>
      <c r="MSY184" s="17"/>
      <c r="MSZ184" s="17"/>
      <c r="MTA184" s="17"/>
      <c r="MTB184" s="17"/>
      <c r="MTC184" s="17"/>
      <c r="MTD184" s="17"/>
      <c r="MTE184" s="17"/>
      <c r="MTF184" s="17"/>
      <c r="MTG184" s="17"/>
      <c r="MTH184" s="17"/>
      <c r="MTI184" s="17"/>
      <c r="MTJ184" s="17"/>
      <c r="MTK184" s="17"/>
      <c r="MTL184" s="17"/>
      <c r="MTM184" s="17"/>
      <c r="MTN184" s="17"/>
      <c r="MTO184" s="17"/>
      <c r="MTP184" s="17"/>
      <c r="MTQ184" s="17"/>
      <c r="MTR184" s="17"/>
      <c r="MTS184" s="17"/>
      <c r="MTT184" s="17"/>
      <c r="MTU184" s="17"/>
      <c r="MTV184" s="17"/>
      <c r="MTW184" s="17"/>
      <c r="MTX184" s="17"/>
      <c r="MTY184" s="17"/>
      <c r="MTZ184" s="17"/>
      <c r="MUA184" s="17"/>
      <c r="MUB184" s="17"/>
      <c r="MUC184" s="17"/>
      <c r="MUD184" s="17"/>
      <c r="MUE184" s="17"/>
      <c r="MUF184" s="17"/>
      <c r="MUG184" s="17"/>
      <c r="MUH184" s="17"/>
      <c r="MUI184" s="17"/>
      <c r="MUJ184" s="17"/>
      <c r="MUK184" s="17"/>
      <c r="MUL184" s="17"/>
      <c r="MUM184" s="17"/>
      <c r="MUN184" s="17"/>
      <c r="MUO184" s="17"/>
      <c r="MUP184" s="17"/>
      <c r="MUQ184" s="17"/>
      <c r="MUR184" s="17"/>
      <c r="MUS184" s="17"/>
      <c r="MUT184" s="17"/>
      <c r="MUU184" s="17"/>
      <c r="MUV184" s="17"/>
      <c r="MUW184" s="17"/>
      <c r="MUX184" s="17"/>
      <c r="MUY184" s="17"/>
      <c r="MUZ184" s="17"/>
      <c r="MVA184" s="17"/>
      <c r="MVB184" s="17"/>
      <c r="MVC184" s="17"/>
      <c r="MVD184" s="17"/>
      <c r="MVE184" s="17"/>
      <c r="MVF184" s="17"/>
      <c r="MVG184" s="17"/>
      <c r="MVH184" s="17"/>
      <c r="MVI184" s="17"/>
      <c r="MVJ184" s="17"/>
      <c r="MVK184" s="17"/>
      <c r="MVL184" s="17"/>
      <c r="MVM184" s="17"/>
      <c r="MVN184" s="17"/>
      <c r="MVO184" s="17"/>
      <c r="MVP184" s="17"/>
      <c r="MVQ184" s="17"/>
      <c r="MVR184" s="17"/>
      <c r="MVS184" s="17"/>
      <c r="MVT184" s="17"/>
      <c r="MVU184" s="17"/>
      <c r="MVV184" s="17"/>
      <c r="MVW184" s="17"/>
      <c r="MVX184" s="17"/>
      <c r="MVY184" s="17"/>
      <c r="MVZ184" s="17"/>
      <c r="MWA184" s="17"/>
      <c r="MWB184" s="17"/>
      <c r="MWC184" s="17"/>
      <c r="MWD184" s="17"/>
      <c r="MWE184" s="17"/>
      <c r="MWF184" s="17"/>
      <c r="MWG184" s="17"/>
      <c r="MWH184" s="17"/>
      <c r="MWI184" s="17"/>
      <c r="MWJ184" s="17"/>
      <c r="MWK184" s="17"/>
      <c r="MWL184" s="17"/>
      <c r="MWM184" s="17"/>
      <c r="MWN184" s="17"/>
      <c r="MWO184" s="17"/>
      <c r="MWP184" s="17"/>
      <c r="MWQ184" s="17"/>
      <c r="MWR184" s="17"/>
      <c r="MWS184" s="17"/>
      <c r="MWT184" s="17"/>
      <c r="MWU184" s="17"/>
      <c r="MWV184" s="17"/>
      <c r="MWW184" s="17"/>
      <c r="MWX184" s="17"/>
      <c r="MWY184" s="17"/>
      <c r="MWZ184" s="17"/>
      <c r="MXA184" s="17"/>
      <c r="MXB184" s="17"/>
      <c r="MXC184" s="17"/>
      <c r="MXD184" s="17"/>
      <c r="MXE184" s="17"/>
      <c r="MXF184" s="17"/>
      <c r="MXG184" s="17"/>
      <c r="MXH184" s="17"/>
      <c r="MXI184" s="17"/>
      <c r="MXJ184" s="17"/>
      <c r="MXK184" s="17"/>
      <c r="MXL184" s="17"/>
      <c r="MXM184" s="17"/>
      <c r="MXN184" s="17"/>
      <c r="MXO184" s="17"/>
      <c r="MXP184" s="17"/>
      <c r="MXQ184" s="17"/>
      <c r="MXR184" s="17"/>
      <c r="MXS184" s="17"/>
      <c r="MXT184" s="17"/>
      <c r="MXU184" s="17"/>
      <c r="MXV184" s="17"/>
      <c r="MXW184" s="17"/>
      <c r="MXX184" s="17"/>
      <c r="MXY184" s="17"/>
      <c r="MXZ184" s="17"/>
      <c r="MYA184" s="17"/>
      <c r="MYB184" s="17"/>
      <c r="MYC184" s="17"/>
      <c r="MYD184" s="17"/>
      <c r="MYE184" s="17"/>
      <c r="MYF184" s="17"/>
      <c r="MYG184" s="17"/>
      <c r="MYH184" s="17"/>
      <c r="MYI184" s="17"/>
      <c r="MYJ184" s="17"/>
      <c r="MYK184" s="17"/>
      <c r="MYL184" s="17"/>
      <c r="MYM184" s="17"/>
      <c r="MYN184" s="17"/>
      <c r="MYO184" s="17"/>
      <c r="MYP184" s="17"/>
      <c r="MYQ184" s="17"/>
      <c r="MYR184" s="17"/>
      <c r="MYS184" s="17"/>
      <c r="MYT184" s="17"/>
      <c r="MYU184" s="17"/>
      <c r="MYV184" s="17"/>
      <c r="MYW184" s="17"/>
      <c r="MYX184" s="17"/>
      <c r="MYY184" s="17"/>
      <c r="MYZ184" s="17"/>
      <c r="MZA184" s="17"/>
      <c r="MZB184" s="17"/>
      <c r="MZC184" s="17"/>
      <c r="MZD184" s="17"/>
      <c r="MZE184" s="17"/>
      <c r="MZF184" s="17"/>
      <c r="MZG184" s="17"/>
      <c r="MZH184" s="17"/>
      <c r="MZI184" s="17"/>
      <c r="MZJ184" s="17"/>
      <c r="MZK184" s="17"/>
      <c r="MZL184" s="17"/>
      <c r="MZM184" s="17"/>
      <c r="MZN184" s="17"/>
      <c r="MZO184" s="17"/>
      <c r="MZP184" s="17"/>
      <c r="MZQ184" s="17"/>
      <c r="MZR184" s="17"/>
      <c r="MZS184" s="17"/>
      <c r="MZT184" s="17"/>
      <c r="MZU184" s="17"/>
      <c r="MZV184" s="17"/>
      <c r="MZW184" s="17"/>
      <c r="MZX184" s="17"/>
      <c r="MZY184" s="17"/>
      <c r="MZZ184" s="17"/>
      <c r="NAA184" s="17"/>
      <c r="NAB184" s="17"/>
      <c r="NAC184" s="17"/>
      <c r="NAD184" s="17"/>
      <c r="NAE184" s="17"/>
      <c r="NAF184" s="17"/>
      <c r="NAG184" s="17"/>
      <c r="NAH184" s="17"/>
      <c r="NAI184" s="17"/>
      <c r="NAJ184" s="17"/>
      <c r="NAK184" s="17"/>
      <c r="NAL184" s="17"/>
      <c r="NAM184" s="17"/>
      <c r="NAN184" s="17"/>
      <c r="NAO184" s="17"/>
      <c r="NAP184" s="17"/>
      <c r="NAQ184" s="17"/>
      <c r="NAR184" s="17"/>
      <c r="NAS184" s="17"/>
      <c r="NAT184" s="17"/>
      <c r="NAU184" s="17"/>
      <c r="NAV184" s="17"/>
      <c r="NAW184" s="17"/>
      <c r="NAX184" s="17"/>
      <c r="NAY184" s="17"/>
      <c r="NAZ184" s="17"/>
      <c r="NBA184" s="17"/>
      <c r="NBB184" s="17"/>
      <c r="NBC184" s="17"/>
      <c r="NBD184" s="17"/>
      <c r="NBE184" s="17"/>
      <c r="NBF184" s="17"/>
      <c r="NBG184" s="17"/>
      <c r="NBH184" s="17"/>
      <c r="NBI184" s="17"/>
      <c r="NBJ184" s="17"/>
      <c r="NBK184" s="17"/>
      <c r="NBL184" s="17"/>
      <c r="NBM184" s="17"/>
      <c r="NBN184" s="17"/>
      <c r="NBO184" s="17"/>
      <c r="NBP184" s="17"/>
      <c r="NBQ184" s="17"/>
      <c r="NBR184" s="17"/>
      <c r="NBS184" s="17"/>
      <c r="NBT184" s="17"/>
      <c r="NBU184" s="17"/>
      <c r="NBV184" s="17"/>
      <c r="NBW184" s="17"/>
      <c r="NBX184" s="17"/>
      <c r="NBY184" s="17"/>
      <c r="NBZ184" s="17"/>
      <c r="NCA184" s="17"/>
      <c r="NCB184" s="17"/>
      <c r="NCC184" s="17"/>
      <c r="NCD184" s="17"/>
      <c r="NCE184" s="17"/>
      <c r="NCF184" s="17"/>
      <c r="NCG184" s="17"/>
      <c r="NCH184" s="17"/>
      <c r="NCI184" s="17"/>
      <c r="NCJ184" s="17"/>
      <c r="NCK184" s="17"/>
      <c r="NCL184" s="17"/>
      <c r="NCM184" s="17"/>
      <c r="NCN184" s="17"/>
      <c r="NCO184" s="17"/>
      <c r="NCP184" s="17"/>
      <c r="NCQ184" s="17"/>
      <c r="NCR184" s="17"/>
      <c r="NCS184" s="17"/>
      <c r="NCT184" s="17"/>
      <c r="NCU184" s="17"/>
      <c r="NCV184" s="17"/>
      <c r="NCW184" s="17"/>
      <c r="NCX184" s="17"/>
      <c r="NCY184" s="17"/>
      <c r="NCZ184" s="17"/>
      <c r="NDA184" s="17"/>
      <c r="NDB184" s="17"/>
      <c r="NDC184" s="17"/>
      <c r="NDD184" s="17"/>
      <c r="NDE184" s="17"/>
      <c r="NDF184" s="17"/>
      <c r="NDG184" s="17"/>
      <c r="NDH184" s="17"/>
      <c r="NDI184" s="17"/>
      <c r="NDJ184" s="17"/>
      <c r="NDK184" s="17"/>
      <c r="NDL184" s="17"/>
      <c r="NDM184" s="17"/>
      <c r="NDN184" s="17"/>
      <c r="NDO184" s="17"/>
      <c r="NDP184" s="17"/>
      <c r="NDQ184" s="17"/>
      <c r="NDR184" s="17"/>
      <c r="NDS184" s="17"/>
      <c r="NDT184" s="17"/>
      <c r="NDU184" s="17"/>
      <c r="NDV184" s="17"/>
      <c r="NDW184" s="17"/>
      <c r="NDX184" s="17"/>
      <c r="NDY184" s="17"/>
      <c r="NDZ184" s="17"/>
      <c r="NEA184" s="17"/>
      <c r="NEB184" s="17"/>
      <c r="NEC184" s="17"/>
      <c r="NED184" s="17"/>
      <c r="NEE184" s="17"/>
      <c r="NEF184" s="17"/>
      <c r="NEG184" s="17"/>
      <c r="NEH184" s="17"/>
      <c r="NEI184" s="17"/>
      <c r="NEJ184" s="17"/>
      <c r="NEK184" s="17"/>
      <c r="NEL184" s="17"/>
      <c r="NEM184" s="17"/>
      <c r="NEN184" s="17"/>
      <c r="NEO184" s="17"/>
      <c r="NEP184" s="17"/>
      <c r="NEQ184" s="17"/>
      <c r="NER184" s="17"/>
      <c r="NES184" s="17"/>
      <c r="NET184" s="17"/>
      <c r="NEU184" s="17"/>
      <c r="NEV184" s="17"/>
      <c r="NEW184" s="17"/>
      <c r="NEX184" s="17"/>
      <c r="NEY184" s="17"/>
      <c r="NEZ184" s="17"/>
      <c r="NFA184" s="17"/>
      <c r="NFB184" s="17"/>
      <c r="NFC184" s="17"/>
      <c r="NFD184" s="17"/>
      <c r="NFE184" s="17"/>
      <c r="NFF184" s="17"/>
      <c r="NFG184" s="17"/>
      <c r="NFH184" s="17"/>
      <c r="NFI184" s="17"/>
      <c r="NFJ184" s="17"/>
      <c r="NFK184" s="17"/>
      <c r="NFL184" s="17"/>
      <c r="NFM184" s="17"/>
      <c r="NFN184" s="17"/>
      <c r="NFO184" s="17"/>
      <c r="NFP184" s="17"/>
      <c r="NFQ184" s="17"/>
      <c r="NFR184" s="17"/>
      <c r="NFS184" s="17"/>
      <c r="NFT184" s="17"/>
      <c r="NFU184" s="17"/>
      <c r="NFV184" s="17"/>
      <c r="NFW184" s="17"/>
      <c r="NFX184" s="17"/>
      <c r="NFY184" s="17"/>
      <c r="NFZ184" s="17"/>
      <c r="NGA184" s="17"/>
      <c r="NGB184" s="17"/>
      <c r="NGC184" s="17"/>
      <c r="NGD184" s="17"/>
      <c r="NGE184" s="17"/>
      <c r="NGF184" s="17"/>
      <c r="NGG184" s="17"/>
      <c r="NGH184" s="17"/>
      <c r="NGI184" s="17"/>
      <c r="NGJ184" s="17"/>
      <c r="NGK184" s="17"/>
      <c r="NGL184" s="17"/>
      <c r="NGM184" s="17"/>
      <c r="NGN184" s="17"/>
      <c r="NGO184" s="17"/>
      <c r="NGP184" s="17"/>
      <c r="NGQ184" s="17"/>
      <c r="NGR184" s="17"/>
      <c r="NGS184" s="17"/>
      <c r="NGT184" s="17"/>
      <c r="NGU184" s="17"/>
      <c r="NGV184" s="17"/>
      <c r="NGW184" s="17"/>
      <c r="NGX184" s="17"/>
      <c r="NGY184" s="17"/>
      <c r="NGZ184" s="17"/>
      <c r="NHA184" s="17"/>
      <c r="NHB184" s="17"/>
      <c r="NHC184" s="17"/>
      <c r="NHD184" s="17"/>
      <c r="NHE184" s="17"/>
      <c r="NHF184" s="17"/>
      <c r="NHG184" s="17"/>
      <c r="NHH184" s="17"/>
      <c r="NHI184" s="17"/>
      <c r="NHJ184" s="17"/>
      <c r="NHK184" s="17"/>
      <c r="NHL184" s="17"/>
      <c r="NHM184" s="17"/>
      <c r="NHN184" s="17"/>
      <c r="NHO184" s="17"/>
      <c r="NHP184" s="17"/>
      <c r="NHQ184" s="17"/>
      <c r="NHR184" s="17"/>
      <c r="NHS184" s="17"/>
      <c r="NHT184" s="17"/>
      <c r="NHU184" s="17"/>
      <c r="NHV184" s="17"/>
      <c r="NHW184" s="17"/>
      <c r="NHX184" s="17"/>
      <c r="NHY184" s="17"/>
      <c r="NHZ184" s="17"/>
      <c r="NIA184" s="17"/>
      <c r="NIB184" s="17"/>
      <c r="NIC184" s="17"/>
      <c r="NID184" s="17"/>
      <c r="NIE184" s="17"/>
      <c r="NIF184" s="17"/>
      <c r="NIG184" s="17"/>
      <c r="NIH184" s="17"/>
      <c r="NII184" s="17"/>
      <c r="NIJ184" s="17"/>
      <c r="NIK184" s="17"/>
      <c r="NIL184" s="17"/>
      <c r="NIM184" s="17"/>
      <c r="NIN184" s="17"/>
      <c r="NIO184" s="17"/>
      <c r="NIP184" s="17"/>
      <c r="NIQ184" s="17"/>
      <c r="NIR184" s="17"/>
      <c r="NIS184" s="17"/>
      <c r="NIT184" s="17"/>
      <c r="NIU184" s="17"/>
      <c r="NIV184" s="17"/>
      <c r="NIW184" s="17"/>
      <c r="NIX184" s="17"/>
      <c r="NIY184" s="17"/>
      <c r="NIZ184" s="17"/>
      <c r="NJA184" s="17"/>
      <c r="NJB184" s="17"/>
      <c r="NJC184" s="17"/>
      <c r="NJD184" s="17"/>
      <c r="NJE184" s="17"/>
      <c r="NJF184" s="17"/>
      <c r="NJG184" s="17"/>
      <c r="NJH184" s="17"/>
      <c r="NJI184" s="17"/>
      <c r="NJJ184" s="17"/>
      <c r="NJK184" s="17"/>
      <c r="NJL184" s="17"/>
      <c r="NJM184" s="17"/>
      <c r="NJN184" s="17"/>
      <c r="NJO184" s="17"/>
      <c r="NJP184" s="17"/>
      <c r="NJQ184" s="17"/>
      <c r="NJR184" s="17"/>
      <c r="NJS184" s="17"/>
      <c r="NJT184" s="17"/>
      <c r="NJU184" s="17"/>
      <c r="NJV184" s="17"/>
      <c r="NJW184" s="17"/>
      <c r="NJX184" s="17"/>
      <c r="NJY184" s="17"/>
      <c r="NJZ184" s="17"/>
      <c r="NKA184" s="17"/>
      <c r="NKB184" s="17"/>
      <c r="NKC184" s="17"/>
      <c r="NKD184" s="17"/>
      <c r="NKE184" s="17"/>
      <c r="NKF184" s="17"/>
      <c r="NKG184" s="17"/>
      <c r="NKH184" s="17"/>
      <c r="NKI184" s="17"/>
      <c r="NKJ184" s="17"/>
      <c r="NKK184" s="17"/>
      <c r="NKL184" s="17"/>
      <c r="NKM184" s="17"/>
      <c r="NKN184" s="17"/>
      <c r="NKO184" s="17"/>
      <c r="NKP184" s="17"/>
      <c r="NKQ184" s="17"/>
      <c r="NKR184" s="17"/>
      <c r="NKS184" s="17"/>
      <c r="NKT184" s="17"/>
      <c r="NKU184" s="17"/>
      <c r="NKV184" s="17"/>
      <c r="NKW184" s="17"/>
      <c r="NKX184" s="17"/>
      <c r="NKY184" s="17"/>
      <c r="NKZ184" s="17"/>
      <c r="NLA184" s="17"/>
      <c r="NLB184" s="17"/>
      <c r="NLC184" s="17"/>
      <c r="NLD184" s="17"/>
      <c r="NLE184" s="17"/>
      <c r="NLF184" s="17"/>
      <c r="NLG184" s="17"/>
      <c r="NLH184" s="17"/>
      <c r="NLI184" s="17"/>
      <c r="NLJ184" s="17"/>
      <c r="NLK184" s="17"/>
      <c r="NLL184" s="17"/>
      <c r="NLM184" s="17"/>
      <c r="NLN184" s="17"/>
      <c r="NLO184" s="17"/>
      <c r="NLP184" s="17"/>
      <c r="NLQ184" s="17"/>
      <c r="NLR184" s="17"/>
      <c r="NLS184" s="17"/>
      <c r="NLT184" s="17"/>
      <c r="NLU184" s="17"/>
      <c r="NLV184" s="17"/>
      <c r="NLW184" s="17"/>
      <c r="NLX184" s="17"/>
      <c r="NLY184" s="17"/>
      <c r="NLZ184" s="17"/>
      <c r="NMA184" s="17"/>
      <c r="NMB184" s="17"/>
      <c r="NMC184" s="17"/>
      <c r="NMD184" s="17"/>
      <c r="NME184" s="17"/>
      <c r="NMF184" s="17"/>
      <c r="NMG184" s="17"/>
      <c r="NMH184" s="17"/>
      <c r="NMI184" s="17"/>
      <c r="NMJ184" s="17"/>
      <c r="NMK184" s="17"/>
      <c r="NML184" s="17"/>
      <c r="NMM184" s="17"/>
      <c r="NMN184" s="17"/>
      <c r="NMO184" s="17"/>
      <c r="NMP184" s="17"/>
      <c r="NMQ184" s="17"/>
      <c r="NMR184" s="17"/>
      <c r="NMS184" s="17"/>
      <c r="NMT184" s="17"/>
      <c r="NMU184" s="17"/>
      <c r="NMV184" s="17"/>
      <c r="NMW184" s="17"/>
      <c r="NMX184" s="17"/>
      <c r="NMY184" s="17"/>
      <c r="NMZ184" s="17"/>
      <c r="NNA184" s="17"/>
      <c r="NNB184" s="17"/>
      <c r="NNC184" s="17"/>
      <c r="NND184" s="17"/>
      <c r="NNE184" s="17"/>
      <c r="NNF184" s="17"/>
      <c r="NNG184" s="17"/>
      <c r="NNH184" s="17"/>
      <c r="NNI184" s="17"/>
      <c r="NNJ184" s="17"/>
      <c r="NNK184" s="17"/>
      <c r="NNL184" s="17"/>
      <c r="NNM184" s="17"/>
      <c r="NNN184" s="17"/>
      <c r="NNO184" s="17"/>
      <c r="NNP184" s="17"/>
      <c r="NNQ184" s="17"/>
      <c r="NNR184" s="17"/>
      <c r="NNS184" s="17"/>
      <c r="NNT184" s="17"/>
      <c r="NNU184" s="17"/>
      <c r="NNV184" s="17"/>
      <c r="NNW184" s="17"/>
      <c r="NNX184" s="17"/>
      <c r="NNY184" s="17"/>
      <c r="NNZ184" s="17"/>
      <c r="NOA184" s="17"/>
      <c r="NOB184" s="17"/>
      <c r="NOC184" s="17"/>
      <c r="NOD184" s="17"/>
      <c r="NOE184" s="17"/>
      <c r="NOF184" s="17"/>
      <c r="NOG184" s="17"/>
      <c r="NOH184" s="17"/>
      <c r="NOI184" s="17"/>
      <c r="NOJ184" s="17"/>
      <c r="NOK184" s="17"/>
      <c r="NOL184" s="17"/>
      <c r="NOM184" s="17"/>
      <c r="NON184" s="17"/>
      <c r="NOO184" s="17"/>
      <c r="NOP184" s="17"/>
      <c r="NOQ184" s="17"/>
      <c r="NOR184" s="17"/>
      <c r="NOS184" s="17"/>
      <c r="NOT184" s="17"/>
      <c r="NOU184" s="17"/>
      <c r="NOV184" s="17"/>
      <c r="NOW184" s="17"/>
      <c r="NOX184" s="17"/>
      <c r="NOY184" s="17"/>
      <c r="NOZ184" s="17"/>
      <c r="NPA184" s="17"/>
      <c r="NPB184" s="17"/>
      <c r="NPC184" s="17"/>
      <c r="NPD184" s="17"/>
      <c r="NPE184" s="17"/>
      <c r="NPF184" s="17"/>
      <c r="NPG184" s="17"/>
      <c r="NPH184" s="17"/>
      <c r="NPI184" s="17"/>
      <c r="NPJ184" s="17"/>
      <c r="NPK184" s="17"/>
      <c r="NPL184" s="17"/>
      <c r="NPM184" s="17"/>
      <c r="NPN184" s="17"/>
      <c r="NPO184" s="17"/>
      <c r="NPP184" s="17"/>
      <c r="NPQ184" s="17"/>
      <c r="NPR184" s="17"/>
      <c r="NPS184" s="17"/>
      <c r="NPT184" s="17"/>
      <c r="NPU184" s="17"/>
      <c r="NPV184" s="17"/>
      <c r="NPW184" s="17"/>
      <c r="NPX184" s="17"/>
      <c r="NPY184" s="17"/>
      <c r="NPZ184" s="17"/>
      <c r="NQA184" s="17"/>
      <c r="NQB184" s="17"/>
      <c r="NQC184" s="17"/>
      <c r="NQD184" s="17"/>
      <c r="NQE184" s="17"/>
      <c r="NQF184" s="17"/>
      <c r="NQG184" s="17"/>
      <c r="NQH184" s="17"/>
      <c r="NQI184" s="17"/>
      <c r="NQJ184" s="17"/>
      <c r="NQK184" s="17"/>
      <c r="NQL184" s="17"/>
      <c r="NQM184" s="17"/>
      <c r="NQN184" s="17"/>
      <c r="NQO184" s="17"/>
      <c r="NQP184" s="17"/>
      <c r="NQQ184" s="17"/>
      <c r="NQR184" s="17"/>
      <c r="NQS184" s="17"/>
      <c r="NQT184" s="17"/>
      <c r="NQU184" s="17"/>
      <c r="NQV184" s="17"/>
      <c r="NQW184" s="17"/>
      <c r="NQX184" s="17"/>
      <c r="NQY184" s="17"/>
      <c r="NQZ184" s="17"/>
      <c r="NRA184" s="17"/>
      <c r="NRB184" s="17"/>
      <c r="NRC184" s="17"/>
      <c r="NRD184" s="17"/>
      <c r="NRE184" s="17"/>
      <c r="NRF184" s="17"/>
      <c r="NRG184" s="17"/>
      <c r="NRH184" s="17"/>
      <c r="NRI184" s="17"/>
      <c r="NRJ184" s="17"/>
      <c r="NRK184" s="17"/>
      <c r="NRL184" s="17"/>
      <c r="NRM184" s="17"/>
      <c r="NRN184" s="17"/>
      <c r="NRO184" s="17"/>
      <c r="NRP184" s="17"/>
      <c r="NRQ184" s="17"/>
      <c r="NRR184" s="17"/>
      <c r="NRS184" s="17"/>
      <c r="NRT184" s="17"/>
      <c r="NRU184" s="17"/>
      <c r="NRV184" s="17"/>
      <c r="NRW184" s="17"/>
      <c r="NRX184" s="17"/>
      <c r="NRY184" s="17"/>
      <c r="NRZ184" s="17"/>
      <c r="NSA184" s="17"/>
      <c r="NSB184" s="17"/>
      <c r="NSC184" s="17"/>
      <c r="NSD184" s="17"/>
      <c r="NSE184" s="17"/>
      <c r="NSF184" s="17"/>
      <c r="NSG184" s="17"/>
      <c r="NSH184" s="17"/>
      <c r="NSI184" s="17"/>
      <c r="NSJ184" s="17"/>
      <c r="NSK184" s="17"/>
      <c r="NSL184" s="17"/>
      <c r="NSM184" s="17"/>
      <c r="NSN184" s="17"/>
      <c r="NSO184" s="17"/>
      <c r="NSP184" s="17"/>
      <c r="NSQ184" s="17"/>
      <c r="NSR184" s="17"/>
      <c r="NSS184" s="17"/>
      <c r="NST184" s="17"/>
      <c r="NSU184" s="17"/>
      <c r="NSV184" s="17"/>
      <c r="NSW184" s="17"/>
      <c r="NSX184" s="17"/>
      <c r="NSY184" s="17"/>
      <c r="NSZ184" s="17"/>
      <c r="NTA184" s="17"/>
      <c r="NTB184" s="17"/>
      <c r="NTC184" s="17"/>
      <c r="NTD184" s="17"/>
      <c r="NTE184" s="17"/>
      <c r="NTF184" s="17"/>
      <c r="NTG184" s="17"/>
      <c r="NTH184" s="17"/>
      <c r="NTI184" s="17"/>
      <c r="NTJ184" s="17"/>
      <c r="NTK184" s="17"/>
      <c r="NTL184" s="17"/>
      <c r="NTM184" s="17"/>
      <c r="NTN184" s="17"/>
      <c r="NTO184" s="17"/>
      <c r="NTP184" s="17"/>
      <c r="NTQ184" s="17"/>
      <c r="NTR184" s="17"/>
      <c r="NTS184" s="17"/>
      <c r="NTT184" s="17"/>
      <c r="NTU184" s="17"/>
      <c r="NTV184" s="17"/>
      <c r="NTW184" s="17"/>
      <c r="NTX184" s="17"/>
      <c r="NTY184" s="17"/>
      <c r="NTZ184" s="17"/>
      <c r="NUA184" s="17"/>
      <c r="NUB184" s="17"/>
      <c r="NUC184" s="17"/>
      <c r="NUD184" s="17"/>
      <c r="NUE184" s="17"/>
      <c r="NUF184" s="17"/>
      <c r="NUG184" s="17"/>
      <c r="NUH184" s="17"/>
      <c r="NUI184" s="17"/>
      <c r="NUJ184" s="17"/>
      <c r="NUK184" s="17"/>
      <c r="NUL184" s="17"/>
      <c r="NUM184" s="17"/>
      <c r="NUN184" s="17"/>
      <c r="NUO184" s="17"/>
      <c r="NUP184" s="17"/>
      <c r="NUQ184" s="17"/>
      <c r="NUR184" s="17"/>
      <c r="NUS184" s="17"/>
      <c r="NUT184" s="17"/>
      <c r="NUU184" s="17"/>
      <c r="NUV184" s="17"/>
      <c r="NUW184" s="17"/>
      <c r="NUX184" s="17"/>
      <c r="NUY184" s="17"/>
      <c r="NUZ184" s="17"/>
      <c r="NVA184" s="17"/>
      <c r="NVB184" s="17"/>
      <c r="NVC184" s="17"/>
      <c r="NVD184" s="17"/>
      <c r="NVE184" s="17"/>
      <c r="NVF184" s="17"/>
      <c r="NVG184" s="17"/>
      <c r="NVH184" s="17"/>
      <c r="NVI184" s="17"/>
      <c r="NVJ184" s="17"/>
      <c r="NVK184" s="17"/>
      <c r="NVL184" s="17"/>
      <c r="NVM184" s="17"/>
      <c r="NVN184" s="17"/>
      <c r="NVO184" s="17"/>
      <c r="NVP184" s="17"/>
      <c r="NVQ184" s="17"/>
      <c r="NVR184" s="17"/>
      <c r="NVS184" s="17"/>
      <c r="NVT184" s="17"/>
      <c r="NVU184" s="17"/>
      <c r="NVV184" s="17"/>
      <c r="NVW184" s="17"/>
      <c r="NVX184" s="17"/>
      <c r="NVY184" s="17"/>
      <c r="NVZ184" s="17"/>
      <c r="NWA184" s="17"/>
      <c r="NWB184" s="17"/>
      <c r="NWC184" s="17"/>
      <c r="NWD184" s="17"/>
      <c r="NWE184" s="17"/>
      <c r="NWF184" s="17"/>
      <c r="NWG184" s="17"/>
      <c r="NWH184" s="17"/>
      <c r="NWI184" s="17"/>
      <c r="NWJ184" s="17"/>
      <c r="NWK184" s="17"/>
      <c r="NWL184" s="17"/>
      <c r="NWM184" s="17"/>
      <c r="NWN184" s="17"/>
      <c r="NWO184" s="17"/>
      <c r="NWP184" s="17"/>
      <c r="NWQ184" s="17"/>
      <c r="NWR184" s="17"/>
      <c r="NWS184" s="17"/>
      <c r="NWT184" s="17"/>
      <c r="NWU184" s="17"/>
      <c r="NWV184" s="17"/>
      <c r="NWW184" s="17"/>
      <c r="NWX184" s="17"/>
      <c r="NWY184" s="17"/>
      <c r="NWZ184" s="17"/>
      <c r="NXA184" s="17"/>
      <c r="NXB184" s="17"/>
      <c r="NXC184" s="17"/>
      <c r="NXD184" s="17"/>
      <c r="NXE184" s="17"/>
      <c r="NXF184" s="17"/>
      <c r="NXG184" s="17"/>
      <c r="NXH184" s="17"/>
      <c r="NXI184" s="17"/>
      <c r="NXJ184" s="17"/>
      <c r="NXK184" s="17"/>
      <c r="NXL184" s="17"/>
      <c r="NXM184" s="17"/>
      <c r="NXN184" s="17"/>
      <c r="NXO184" s="17"/>
      <c r="NXP184" s="17"/>
      <c r="NXQ184" s="17"/>
      <c r="NXR184" s="17"/>
      <c r="NXS184" s="17"/>
      <c r="NXT184" s="17"/>
      <c r="NXU184" s="17"/>
      <c r="NXV184" s="17"/>
      <c r="NXW184" s="17"/>
      <c r="NXX184" s="17"/>
      <c r="NXY184" s="17"/>
      <c r="NXZ184" s="17"/>
      <c r="NYA184" s="17"/>
      <c r="NYB184" s="17"/>
      <c r="NYC184" s="17"/>
      <c r="NYD184" s="17"/>
      <c r="NYE184" s="17"/>
      <c r="NYF184" s="17"/>
      <c r="NYG184" s="17"/>
      <c r="NYH184" s="17"/>
      <c r="NYI184" s="17"/>
      <c r="NYJ184" s="17"/>
      <c r="NYK184" s="17"/>
      <c r="NYL184" s="17"/>
      <c r="NYM184" s="17"/>
      <c r="NYN184" s="17"/>
      <c r="NYO184" s="17"/>
      <c r="NYP184" s="17"/>
      <c r="NYQ184" s="17"/>
      <c r="NYR184" s="17"/>
      <c r="NYS184" s="17"/>
      <c r="NYT184" s="17"/>
      <c r="NYU184" s="17"/>
      <c r="NYV184" s="17"/>
      <c r="NYW184" s="17"/>
      <c r="NYX184" s="17"/>
      <c r="NYY184" s="17"/>
      <c r="NYZ184" s="17"/>
      <c r="NZA184" s="17"/>
      <c r="NZB184" s="17"/>
      <c r="NZC184" s="17"/>
      <c r="NZD184" s="17"/>
      <c r="NZE184" s="17"/>
      <c r="NZF184" s="17"/>
      <c r="NZG184" s="17"/>
      <c r="NZH184" s="17"/>
      <c r="NZI184" s="17"/>
      <c r="NZJ184" s="17"/>
      <c r="NZK184" s="17"/>
      <c r="NZL184" s="17"/>
      <c r="NZM184" s="17"/>
      <c r="NZN184" s="17"/>
      <c r="NZO184" s="17"/>
      <c r="NZP184" s="17"/>
      <c r="NZQ184" s="17"/>
      <c r="NZR184" s="17"/>
      <c r="NZS184" s="17"/>
      <c r="NZT184" s="17"/>
      <c r="NZU184" s="17"/>
      <c r="NZV184" s="17"/>
      <c r="NZW184" s="17"/>
      <c r="NZX184" s="17"/>
      <c r="NZY184" s="17"/>
      <c r="NZZ184" s="17"/>
      <c r="OAA184" s="17"/>
      <c r="OAB184" s="17"/>
      <c r="OAC184" s="17"/>
      <c r="OAD184" s="17"/>
      <c r="OAE184" s="17"/>
      <c r="OAF184" s="17"/>
      <c r="OAG184" s="17"/>
      <c r="OAH184" s="17"/>
      <c r="OAI184" s="17"/>
      <c r="OAJ184" s="17"/>
      <c r="OAK184" s="17"/>
      <c r="OAL184" s="17"/>
      <c r="OAM184" s="17"/>
      <c r="OAN184" s="17"/>
      <c r="OAO184" s="17"/>
      <c r="OAP184" s="17"/>
      <c r="OAQ184" s="17"/>
      <c r="OAR184" s="17"/>
      <c r="OAS184" s="17"/>
      <c r="OAT184" s="17"/>
      <c r="OAU184" s="17"/>
      <c r="OAV184" s="17"/>
      <c r="OAW184" s="17"/>
      <c r="OAX184" s="17"/>
      <c r="OAY184" s="17"/>
      <c r="OAZ184" s="17"/>
      <c r="OBA184" s="17"/>
      <c r="OBB184" s="17"/>
      <c r="OBC184" s="17"/>
      <c r="OBD184" s="17"/>
      <c r="OBE184" s="17"/>
      <c r="OBF184" s="17"/>
      <c r="OBG184" s="17"/>
      <c r="OBH184" s="17"/>
      <c r="OBI184" s="17"/>
      <c r="OBJ184" s="17"/>
      <c r="OBK184" s="17"/>
      <c r="OBL184" s="17"/>
      <c r="OBM184" s="17"/>
      <c r="OBN184" s="17"/>
      <c r="OBO184" s="17"/>
      <c r="OBP184" s="17"/>
      <c r="OBQ184" s="17"/>
      <c r="OBR184" s="17"/>
      <c r="OBS184" s="17"/>
      <c r="OBT184" s="17"/>
      <c r="OBU184" s="17"/>
      <c r="OBV184" s="17"/>
      <c r="OBW184" s="17"/>
      <c r="OBX184" s="17"/>
      <c r="OBY184" s="17"/>
      <c r="OBZ184" s="17"/>
      <c r="OCA184" s="17"/>
      <c r="OCB184" s="17"/>
      <c r="OCC184" s="17"/>
      <c r="OCD184" s="17"/>
      <c r="OCE184" s="17"/>
      <c r="OCF184" s="17"/>
      <c r="OCG184" s="17"/>
      <c r="OCH184" s="17"/>
      <c r="OCI184" s="17"/>
      <c r="OCJ184" s="17"/>
      <c r="OCK184" s="17"/>
      <c r="OCL184" s="17"/>
      <c r="OCM184" s="17"/>
      <c r="OCN184" s="17"/>
      <c r="OCO184" s="17"/>
      <c r="OCP184" s="17"/>
      <c r="OCQ184" s="17"/>
      <c r="OCR184" s="17"/>
      <c r="OCS184" s="17"/>
      <c r="OCT184" s="17"/>
      <c r="OCU184" s="17"/>
      <c r="OCV184" s="17"/>
      <c r="OCW184" s="17"/>
      <c r="OCX184" s="17"/>
      <c r="OCY184" s="17"/>
      <c r="OCZ184" s="17"/>
      <c r="ODA184" s="17"/>
      <c r="ODB184" s="17"/>
      <c r="ODC184" s="17"/>
      <c r="ODD184" s="17"/>
      <c r="ODE184" s="17"/>
      <c r="ODF184" s="17"/>
      <c r="ODG184" s="17"/>
      <c r="ODH184" s="17"/>
      <c r="ODI184" s="17"/>
      <c r="ODJ184" s="17"/>
      <c r="ODK184" s="17"/>
      <c r="ODL184" s="17"/>
      <c r="ODM184" s="17"/>
      <c r="ODN184" s="17"/>
      <c r="ODO184" s="17"/>
      <c r="ODP184" s="17"/>
      <c r="ODQ184" s="17"/>
      <c r="ODR184" s="17"/>
      <c r="ODS184" s="17"/>
      <c r="ODT184" s="17"/>
      <c r="ODU184" s="17"/>
      <c r="ODV184" s="17"/>
      <c r="ODW184" s="17"/>
      <c r="ODX184" s="17"/>
      <c r="ODY184" s="17"/>
      <c r="ODZ184" s="17"/>
      <c r="OEA184" s="17"/>
      <c r="OEB184" s="17"/>
      <c r="OEC184" s="17"/>
      <c r="OED184" s="17"/>
      <c r="OEE184" s="17"/>
      <c r="OEF184" s="17"/>
      <c r="OEG184" s="17"/>
      <c r="OEH184" s="17"/>
      <c r="OEI184" s="17"/>
      <c r="OEJ184" s="17"/>
      <c r="OEK184" s="17"/>
      <c r="OEL184" s="17"/>
      <c r="OEM184" s="17"/>
      <c r="OEN184" s="17"/>
      <c r="OEO184" s="17"/>
      <c r="OEP184" s="17"/>
      <c r="OEQ184" s="17"/>
      <c r="OER184" s="17"/>
      <c r="OES184" s="17"/>
      <c r="OET184" s="17"/>
      <c r="OEU184" s="17"/>
      <c r="OEV184" s="17"/>
      <c r="OEW184" s="17"/>
      <c r="OEX184" s="17"/>
      <c r="OEY184" s="17"/>
      <c r="OEZ184" s="17"/>
      <c r="OFA184" s="17"/>
      <c r="OFB184" s="17"/>
      <c r="OFC184" s="17"/>
      <c r="OFD184" s="17"/>
      <c r="OFE184" s="17"/>
      <c r="OFF184" s="17"/>
      <c r="OFG184" s="17"/>
      <c r="OFH184" s="17"/>
      <c r="OFI184" s="17"/>
      <c r="OFJ184" s="17"/>
      <c r="OFK184" s="17"/>
      <c r="OFL184" s="17"/>
      <c r="OFM184" s="17"/>
      <c r="OFN184" s="17"/>
      <c r="OFO184" s="17"/>
      <c r="OFP184" s="17"/>
      <c r="OFQ184" s="17"/>
      <c r="OFR184" s="17"/>
      <c r="OFS184" s="17"/>
      <c r="OFT184" s="17"/>
      <c r="OFU184" s="17"/>
      <c r="OFV184" s="17"/>
      <c r="OFW184" s="17"/>
      <c r="OFX184" s="17"/>
      <c r="OFY184" s="17"/>
      <c r="OFZ184" s="17"/>
      <c r="OGA184" s="17"/>
      <c r="OGB184" s="17"/>
      <c r="OGC184" s="17"/>
      <c r="OGD184" s="17"/>
      <c r="OGE184" s="17"/>
      <c r="OGF184" s="17"/>
      <c r="OGG184" s="17"/>
      <c r="OGH184" s="17"/>
      <c r="OGI184" s="17"/>
      <c r="OGJ184" s="17"/>
      <c r="OGK184" s="17"/>
      <c r="OGL184" s="17"/>
      <c r="OGM184" s="17"/>
      <c r="OGN184" s="17"/>
      <c r="OGO184" s="17"/>
      <c r="OGP184" s="17"/>
      <c r="OGQ184" s="17"/>
      <c r="OGR184" s="17"/>
      <c r="OGS184" s="17"/>
      <c r="OGT184" s="17"/>
      <c r="OGU184" s="17"/>
      <c r="OGV184" s="17"/>
      <c r="OGW184" s="17"/>
      <c r="OGX184" s="17"/>
      <c r="OGY184" s="17"/>
      <c r="OGZ184" s="17"/>
      <c r="OHA184" s="17"/>
      <c r="OHB184" s="17"/>
      <c r="OHC184" s="17"/>
      <c r="OHD184" s="17"/>
      <c r="OHE184" s="17"/>
      <c r="OHF184" s="17"/>
      <c r="OHG184" s="17"/>
      <c r="OHH184" s="17"/>
      <c r="OHI184" s="17"/>
      <c r="OHJ184" s="17"/>
      <c r="OHK184" s="17"/>
      <c r="OHL184" s="17"/>
      <c r="OHM184" s="17"/>
      <c r="OHN184" s="17"/>
      <c r="OHO184" s="17"/>
      <c r="OHP184" s="17"/>
      <c r="OHQ184" s="17"/>
      <c r="OHR184" s="17"/>
      <c r="OHS184" s="17"/>
      <c r="OHT184" s="17"/>
      <c r="OHU184" s="17"/>
      <c r="OHV184" s="17"/>
      <c r="OHW184" s="17"/>
      <c r="OHX184" s="17"/>
      <c r="OHY184" s="17"/>
      <c r="OHZ184" s="17"/>
      <c r="OIA184" s="17"/>
      <c r="OIB184" s="17"/>
      <c r="OIC184" s="17"/>
      <c r="OID184" s="17"/>
      <c r="OIE184" s="17"/>
      <c r="OIF184" s="17"/>
      <c r="OIG184" s="17"/>
      <c r="OIH184" s="17"/>
      <c r="OII184" s="17"/>
      <c r="OIJ184" s="17"/>
      <c r="OIK184" s="17"/>
      <c r="OIL184" s="17"/>
      <c r="OIM184" s="17"/>
      <c r="OIN184" s="17"/>
      <c r="OIO184" s="17"/>
      <c r="OIP184" s="17"/>
      <c r="OIQ184" s="17"/>
      <c r="OIR184" s="17"/>
      <c r="OIS184" s="17"/>
      <c r="OIT184" s="17"/>
      <c r="OIU184" s="17"/>
      <c r="OIV184" s="17"/>
      <c r="OIW184" s="17"/>
      <c r="OIX184" s="17"/>
      <c r="OIY184" s="17"/>
      <c r="OIZ184" s="17"/>
      <c r="OJA184" s="17"/>
      <c r="OJB184" s="17"/>
      <c r="OJC184" s="17"/>
      <c r="OJD184" s="17"/>
      <c r="OJE184" s="17"/>
      <c r="OJF184" s="17"/>
      <c r="OJG184" s="17"/>
      <c r="OJH184" s="17"/>
      <c r="OJI184" s="17"/>
      <c r="OJJ184" s="17"/>
      <c r="OJK184" s="17"/>
      <c r="OJL184" s="17"/>
      <c r="OJM184" s="17"/>
      <c r="OJN184" s="17"/>
      <c r="OJO184" s="17"/>
      <c r="OJP184" s="17"/>
      <c r="OJQ184" s="17"/>
      <c r="OJR184" s="17"/>
      <c r="OJS184" s="17"/>
      <c r="OJT184" s="17"/>
      <c r="OJU184" s="17"/>
      <c r="OJV184" s="17"/>
      <c r="OJW184" s="17"/>
      <c r="OJX184" s="17"/>
      <c r="OJY184" s="17"/>
      <c r="OJZ184" s="17"/>
      <c r="OKA184" s="17"/>
      <c r="OKB184" s="17"/>
      <c r="OKC184" s="17"/>
      <c r="OKD184" s="17"/>
      <c r="OKE184" s="17"/>
      <c r="OKF184" s="17"/>
      <c r="OKG184" s="17"/>
      <c r="OKH184" s="17"/>
      <c r="OKI184" s="17"/>
      <c r="OKJ184" s="17"/>
      <c r="OKK184" s="17"/>
      <c r="OKL184" s="17"/>
      <c r="OKM184" s="17"/>
      <c r="OKN184" s="17"/>
      <c r="OKO184" s="17"/>
      <c r="OKP184" s="17"/>
      <c r="OKQ184" s="17"/>
      <c r="OKR184" s="17"/>
      <c r="OKS184" s="17"/>
      <c r="OKT184" s="17"/>
      <c r="OKU184" s="17"/>
      <c r="OKV184" s="17"/>
      <c r="OKW184" s="17"/>
      <c r="OKX184" s="17"/>
      <c r="OKY184" s="17"/>
      <c r="OKZ184" s="17"/>
      <c r="OLA184" s="17"/>
      <c r="OLB184" s="17"/>
      <c r="OLC184" s="17"/>
      <c r="OLD184" s="17"/>
      <c r="OLE184" s="17"/>
      <c r="OLF184" s="17"/>
      <c r="OLG184" s="17"/>
      <c r="OLH184" s="17"/>
      <c r="OLI184" s="17"/>
      <c r="OLJ184" s="17"/>
      <c r="OLK184" s="17"/>
      <c r="OLL184" s="17"/>
      <c r="OLM184" s="17"/>
      <c r="OLN184" s="17"/>
      <c r="OLO184" s="17"/>
      <c r="OLP184" s="17"/>
      <c r="OLQ184" s="17"/>
      <c r="OLR184" s="17"/>
      <c r="OLS184" s="17"/>
      <c r="OLT184" s="17"/>
      <c r="OLU184" s="17"/>
      <c r="OLV184" s="17"/>
      <c r="OLW184" s="17"/>
      <c r="OLX184" s="17"/>
      <c r="OLY184" s="17"/>
      <c r="OLZ184" s="17"/>
      <c r="OMA184" s="17"/>
      <c r="OMB184" s="17"/>
      <c r="OMC184" s="17"/>
      <c r="OMD184" s="17"/>
      <c r="OME184" s="17"/>
      <c r="OMF184" s="17"/>
      <c r="OMG184" s="17"/>
      <c r="OMH184" s="17"/>
      <c r="OMI184" s="17"/>
      <c r="OMJ184" s="17"/>
      <c r="OMK184" s="17"/>
      <c r="OML184" s="17"/>
      <c r="OMM184" s="17"/>
      <c r="OMN184" s="17"/>
      <c r="OMO184" s="17"/>
      <c r="OMP184" s="17"/>
      <c r="OMQ184" s="17"/>
      <c r="OMR184" s="17"/>
      <c r="OMS184" s="17"/>
      <c r="OMT184" s="17"/>
      <c r="OMU184" s="17"/>
      <c r="OMV184" s="17"/>
      <c r="OMW184" s="17"/>
      <c r="OMX184" s="17"/>
      <c r="OMY184" s="17"/>
      <c r="OMZ184" s="17"/>
      <c r="ONA184" s="17"/>
      <c r="ONB184" s="17"/>
      <c r="ONC184" s="17"/>
      <c r="OND184" s="17"/>
      <c r="ONE184" s="17"/>
      <c r="ONF184" s="17"/>
      <c r="ONG184" s="17"/>
      <c r="ONH184" s="17"/>
      <c r="ONI184" s="17"/>
      <c r="ONJ184" s="17"/>
      <c r="ONK184" s="17"/>
      <c r="ONL184" s="17"/>
      <c r="ONM184" s="17"/>
      <c r="ONN184" s="17"/>
      <c r="ONO184" s="17"/>
      <c r="ONP184" s="17"/>
      <c r="ONQ184" s="17"/>
      <c r="ONR184" s="17"/>
      <c r="ONS184" s="17"/>
      <c r="ONT184" s="17"/>
      <c r="ONU184" s="17"/>
      <c r="ONV184" s="17"/>
      <c r="ONW184" s="17"/>
      <c r="ONX184" s="17"/>
      <c r="ONY184" s="17"/>
      <c r="ONZ184" s="17"/>
      <c r="OOA184" s="17"/>
      <c r="OOB184" s="17"/>
      <c r="OOC184" s="17"/>
      <c r="OOD184" s="17"/>
      <c r="OOE184" s="17"/>
      <c r="OOF184" s="17"/>
      <c r="OOG184" s="17"/>
      <c r="OOH184" s="17"/>
      <c r="OOI184" s="17"/>
      <c r="OOJ184" s="17"/>
      <c r="OOK184" s="17"/>
      <c r="OOL184" s="17"/>
      <c r="OOM184" s="17"/>
      <c r="OON184" s="17"/>
      <c r="OOO184" s="17"/>
      <c r="OOP184" s="17"/>
      <c r="OOQ184" s="17"/>
      <c r="OOR184" s="17"/>
      <c r="OOS184" s="17"/>
      <c r="OOT184" s="17"/>
      <c r="OOU184" s="17"/>
      <c r="OOV184" s="17"/>
      <c r="OOW184" s="17"/>
      <c r="OOX184" s="17"/>
      <c r="OOY184" s="17"/>
      <c r="OOZ184" s="17"/>
      <c r="OPA184" s="17"/>
      <c r="OPB184" s="17"/>
      <c r="OPC184" s="17"/>
      <c r="OPD184" s="17"/>
      <c r="OPE184" s="17"/>
      <c r="OPF184" s="17"/>
      <c r="OPG184" s="17"/>
      <c r="OPH184" s="17"/>
      <c r="OPI184" s="17"/>
      <c r="OPJ184" s="17"/>
      <c r="OPK184" s="17"/>
      <c r="OPL184" s="17"/>
      <c r="OPM184" s="17"/>
      <c r="OPN184" s="17"/>
      <c r="OPO184" s="17"/>
      <c r="OPP184" s="17"/>
      <c r="OPQ184" s="17"/>
      <c r="OPR184" s="17"/>
      <c r="OPS184" s="17"/>
      <c r="OPT184" s="17"/>
      <c r="OPU184" s="17"/>
      <c r="OPV184" s="17"/>
      <c r="OPW184" s="17"/>
      <c r="OPX184" s="17"/>
      <c r="OPY184" s="17"/>
      <c r="OPZ184" s="17"/>
      <c r="OQA184" s="17"/>
      <c r="OQB184" s="17"/>
      <c r="OQC184" s="17"/>
      <c r="OQD184" s="17"/>
      <c r="OQE184" s="17"/>
      <c r="OQF184" s="17"/>
      <c r="OQG184" s="17"/>
      <c r="OQH184" s="17"/>
      <c r="OQI184" s="17"/>
      <c r="OQJ184" s="17"/>
      <c r="OQK184" s="17"/>
      <c r="OQL184" s="17"/>
      <c r="OQM184" s="17"/>
      <c r="OQN184" s="17"/>
      <c r="OQO184" s="17"/>
      <c r="OQP184" s="17"/>
      <c r="OQQ184" s="17"/>
      <c r="OQR184" s="17"/>
      <c r="OQS184" s="17"/>
      <c r="OQT184" s="17"/>
      <c r="OQU184" s="17"/>
      <c r="OQV184" s="17"/>
      <c r="OQW184" s="17"/>
      <c r="OQX184" s="17"/>
      <c r="OQY184" s="17"/>
      <c r="OQZ184" s="17"/>
      <c r="ORA184" s="17"/>
      <c r="ORB184" s="17"/>
      <c r="ORC184" s="17"/>
      <c r="ORD184" s="17"/>
      <c r="ORE184" s="17"/>
      <c r="ORF184" s="17"/>
      <c r="ORG184" s="17"/>
      <c r="ORH184" s="17"/>
      <c r="ORI184" s="17"/>
      <c r="ORJ184" s="17"/>
      <c r="ORK184" s="17"/>
      <c r="ORL184" s="17"/>
      <c r="ORM184" s="17"/>
      <c r="ORN184" s="17"/>
      <c r="ORO184" s="17"/>
      <c r="ORP184" s="17"/>
      <c r="ORQ184" s="17"/>
      <c r="ORR184" s="17"/>
      <c r="ORS184" s="17"/>
      <c r="ORT184" s="17"/>
      <c r="ORU184" s="17"/>
      <c r="ORV184" s="17"/>
      <c r="ORW184" s="17"/>
      <c r="ORX184" s="17"/>
      <c r="ORY184" s="17"/>
      <c r="ORZ184" s="17"/>
      <c r="OSA184" s="17"/>
      <c r="OSB184" s="17"/>
      <c r="OSC184" s="17"/>
      <c r="OSD184" s="17"/>
      <c r="OSE184" s="17"/>
      <c r="OSF184" s="17"/>
      <c r="OSG184" s="17"/>
      <c r="OSH184" s="17"/>
      <c r="OSI184" s="17"/>
      <c r="OSJ184" s="17"/>
      <c r="OSK184" s="17"/>
      <c r="OSL184" s="17"/>
      <c r="OSM184" s="17"/>
      <c r="OSN184" s="17"/>
      <c r="OSO184" s="17"/>
      <c r="OSP184" s="17"/>
      <c r="OSQ184" s="17"/>
      <c r="OSR184" s="17"/>
      <c r="OSS184" s="17"/>
      <c r="OST184" s="17"/>
      <c r="OSU184" s="17"/>
      <c r="OSV184" s="17"/>
      <c r="OSW184" s="17"/>
      <c r="OSX184" s="17"/>
      <c r="OSY184" s="17"/>
      <c r="OSZ184" s="17"/>
      <c r="OTA184" s="17"/>
      <c r="OTB184" s="17"/>
      <c r="OTC184" s="17"/>
      <c r="OTD184" s="17"/>
      <c r="OTE184" s="17"/>
      <c r="OTF184" s="17"/>
      <c r="OTG184" s="17"/>
      <c r="OTH184" s="17"/>
      <c r="OTI184" s="17"/>
      <c r="OTJ184" s="17"/>
      <c r="OTK184" s="17"/>
      <c r="OTL184" s="17"/>
      <c r="OTM184" s="17"/>
      <c r="OTN184" s="17"/>
      <c r="OTO184" s="17"/>
      <c r="OTP184" s="17"/>
      <c r="OTQ184" s="17"/>
      <c r="OTR184" s="17"/>
      <c r="OTS184" s="17"/>
      <c r="OTT184" s="17"/>
      <c r="OTU184" s="17"/>
      <c r="OTV184" s="17"/>
      <c r="OTW184" s="17"/>
      <c r="OTX184" s="17"/>
      <c r="OTY184" s="17"/>
      <c r="OTZ184" s="17"/>
      <c r="OUA184" s="17"/>
      <c r="OUB184" s="17"/>
      <c r="OUC184" s="17"/>
      <c r="OUD184" s="17"/>
      <c r="OUE184" s="17"/>
      <c r="OUF184" s="17"/>
      <c r="OUG184" s="17"/>
      <c r="OUH184" s="17"/>
      <c r="OUI184" s="17"/>
      <c r="OUJ184" s="17"/>
      <c r="OUK184" s="17"/>
      <c r="OUL184" s="17"/>
      <c r="OUM184" s="17"/>
      <c r="OUN184" s="17"/>
      <c r="OUO184" s="17"/>
      <c r="OUP184" s="17"/>
      <c r="OUQ184" s="17"/>
      <c r="OUR184" s="17"/>
      <c r="OUS184" s="17"/>
      <c r="OUT184" s="17"/>
      <c r="OUU184" s="17"/>
      <c r="OUV184" s="17"/>
      <c r="OUW184" s="17"/>
      <c r="OUX184" s="17"/>
      <c r="OUY184" s="17"/>
      <c r="OUZ184" s="17"/>
      <c r="OVA184" s="17"/>
      <c r="OVB184" s="17"/>
      <c r="OVC184" s="17"/>
      <c r="OVD184" s="17"/>
      <c r="OVE184" s="17"/>
      <c r="OVF184" s="17"/>
      <c r="OVG184" s="17"/>
      <c r="OVH184" s="17"/>
      <c r="OVI184" s="17"/>
      <c r="OVJ184" s="17"/>
      <c r="OVK184" s="17"/>
      <c r="OVL184" s="17"/>
      <c r="OVM184" s="17"/>
      <c r="OVN184" s="17"/>
      <c r="OVO184" s="17"/>
      <c r="OVP184" s="17"/>
      <c r="OVQ184" s="17"/>
      <c r="OVR184" s="17"/>
      <c r="OVS184" s="17"/>
      <c r="OVT184" s="17"/>
      <c r="OVU184" s="17"/>
      <c r="OVV184" s="17"/>
      <c r="OVW184" s="17"/>
      <c r="OVX184" s="17"/>
      <c r="OVY184" s="17"/>
      <c r="OVZ184" s="17"/>
      <c r="OWA184" s="17"/>
      <c r="OWB184" s="17"/>
      <c r="OWC184" s="17"/>
      <c r="OWD184" s="17"/>
      <c r="OWE184" s="17"/>
      <c r="OWF184" s="17"/>
      <c r="OWG184" s="17"/>
      <c r="OWH184" s="17"/>
      <c r="OWI184" s="17"/>
      <c r="OWJ184" s="17"/>
      <c r="OWK184" s="17"/>
      <c r="OWL184" s="17"/>
      <c r="OWM184" s="17"/>
      <c r="OWN184" s="17"/>
      <c r="OWO184" s="17"/>
      <c r="OWP184" s="17"/>
      <c r="OWQ184" s="17"/>
      <c r="OWR184" s="17"/>
      <c r="OWS184" s="17"/>
      <c r="OWT184" s="17"/>
      <c r="OWU184" s="17"/>
      <c r="OWV184" s="17"/>
      <c r="OWW184" s="17"/>
      <c r="OWX184" s="17"/>
      <c r="OWY184" s="17"/>
      <c r="OWZ184" s="17"/>
      <c r="OXA184" s="17"/>
      <c r="OXB184" s="17"/>
      <c r="OXC184" s="17"/>
      <c r="OXD184" s="17"/>
      <c r="OXE184" s="17"/>
      <c r="OXF184" s="17"/>
      <c r="OXG184" s="17"/>
      <c r="OXH184" s="17"/>
      <c r="OXI184" s="17"/>
      <c r="OXJ184" s="17"/>
      <c r="OXK184" s="17"/>
      <c r="OXL184" s="17"/>
      <c r="OXM184" s="17"/>
      <c r="OXN184" s="17"/>
      <c r="OXO184" s="17"/>
      <c r="OXP184" s="17"/>
      <c r="OXQ184" s="17"/>
      <c r="OXR184" s="17"/>
      <c r="OXS184" s="17"/>
      <c r="OXT184" s="17"/>
      <c r="OXU184" s="17"/>
      <c r="OXV184" s="17"/>
      <c r="OXW184" s="17"/>
      <c r="OXX184" s="17"/>
      <c r="OXY184" s="17"/>
      <c r="OXZ184" s="17"/>
      <c r="OYA184" s="17"/>
      <c r="OYB184" s="17"/>
      <c r="OYC184" s="17"/>
      <c r="OYD184" s="17"/>
      <c r="OYE184" s="17"/>
      <c r="OYF184" s="17"/>
      <c r="OYG184" s="17"/>
      <c r="OYH184" s="17"/>
      <c r="OYI184" s="17"/>
      <c r="OYJ184" s="17"/>
      <c r="OYK184" s="17"/>
      <c r="OYL184" s="17"/>
      <c r="OYM184" s="17"/>
      <c r="OYN184" s="17"/>
      <c r="OYO184" s="17"/>
      <c r="OYP184" s="17"/>
      <c r="OYQ184" s="17"/>
      <c r="OYR184" s="17"/>
      <c r="OYS184" s="17"/>
      <c r="OYT184" s="17"/>
      <c r="OYU184" s="17"/>
      <c r="OYV184" s="17"/>
      <c r="OYW184" s="17"/>
      <c r="OYX184" s="17"/>
      <c r="OYY184" s="17"/>
      <c r="OYZ184" s="17"/>
      <c r="OZA184" s="17"/>
      <c r="OZB184" s="17"/>
      <c r="OZC184" s="17"/>
      <c r="OZD184" s="17"/>
      <c r="OZE184" s="17"/>
      <c r="OZF184" s="17"/>
      <c r="OZG184" s="17"/>
      <c r="OZH184" s="17"/>
      <c r="OZI184" s="17"/>
      <c r="OZJ184" s="17"/>
      <c r="OZK184" s="17"/>
      <c r="OZL184" s="17"/>
      <c r="OZM184" s="17"/>
      <c r="OZN184" s="17"/>
      <c r="OZO184" s="17"/>
      <c r="OZP184" s="17"/>
      <c r="OZQ184" s="17"/>
      <c r="OZR184" s="17"/>
      <c r="OZS184" s="17"/>
      <c r="OZT184" s="17"/>
      <c r="OZU184" s="17"/>
      <c r="OZV184" s="17"/>
      <c r="OZW184" s="17"/>
      <c r="OZX184" s="17"/>
      <c r="OZY184" s="17"/>
      <c r="OZZ184" s="17"/>
      <c r="PAA184" s="17"/>
      <c r="PAB184" s="17"/>
      <c r="PAC184" s="17"/>
      <c r="PAD184" s="17"/>
      <c r="PAE184" s="17"/>
      <c r="PAF184" s="17"/>
      <c r="PAG184" s="17"/>
      <c r="PAH184" s="17"/>
      <c r="PAI184" s="17"/>
      <c r="PAJ184" s="17"/>
      <c r="PAK184" s="17"/>
      <c r="PAL184" s="17"/>
      <c r="PAM184" s="17"/>
      <c r="PAN184" s="17"/>
      <c r="PAO184" s="17"/>
      <c r="PAP184" s="17"/>
      <c r="PAQ184" s="17"/>
      <c r="PAR184" s="17"/>
      <c r="PAS184" s="17"/>
      <c r="PAT184" s="17"/>
      <c r="PAU184" s="17"/>
      <c r="PAV184" s="17"/>
      <c r="PAW184" s="17"/>
      <c r="PAX184" s="17"/>
      <c r="PAY184" s="17"/>
      <c r="PAZ184" s="17"/>
      <c r="PBA184" s="17"/>
      <c r="PBB184" s="17"/>
      <c r="PBC184" s="17"/>
      <c r="PBD184" s="17"/>
      <c r="PBE184" s="17"/>
      <c r="PBF184" s="17"/>
      <c r="PBG184" s="17"/>
      <c r="PBH184" s="17"/>
      <c r="PBI184" s="17"/>
      <c r="PBJ184" s="17"/>
      <c r="PBK184" s="17"/>
      <c r="PBL184" s="17"/>
      <c r="PBM184" s="17"/>
      <c r="PBN184" s="17"/>
      <c r="PBO184" s="17"/>
      <c r="PBP184" s="17"/>
      <c r="PBQ184" s="17"/>
      <c r="PBR184" s="17"/>
      <c r="PBS184" s="17"/>
      <c r="PBT184" s="17"/>
      <c r="PBU184" s="17"/>
      <c r="PBV184" s="17"/>
      <c r="PBW184" s="17"/>
      <c r="PBX184" s="17"/>
      <c r="PBY184" s="17"/>
      <c r="PBZ184" s="17"/>
      <c r="PCA184" s="17"/>
      <c r="PCB184" s="17"/>
      <c r="PCC184" s="17"/>
      <c r="PCD184" s="17"/>
      <c r="PCE184" s="17"/>
      <c r="PCF184" s="17"/>
      <c r="PCG184" s="17"/>
      <c r="PCH184" s="17"/>
      <c r="PCI184" s="17"/>
      <c r="PCJ184" s="17"/>
      <c r="PCK184" s="17"/>
      <c r="PCL184" s="17"/>
      <c r="PCM184" s="17"/>
      <c r="PCN184" s="17"/>
      <c r="PCO184" s="17"/>
      <c r="PCP184" s="17"/>
      <c r="PCQ184" s="17"/>
      <c r="PCR184" s="17"/>
      <c r="PCS184" s="17"/>
      <c r="PCT184" s="17"/>
      <c r="PCU184" s="17"/>
      <c r="PCV184" s="17"/>
      <c r="PCW184" s="17"/>
      <c r="PCX184" s="17"/>
      <c r="PCY184" s="17"/>
      <c r="PCZ184" s="17"/>
      <c r="PDA184" s="17"/>
      <c r="PDB184" s="17"/>
      <c r="PDC184" s="17"/>
      <c r="PDD184" s="17"/>
      <c r="PDE184" s="17"/>
      <c r="PDF184" s="17"/>
      <c r="PDG184" s="17"/>
      <c r="PDH184" s="17"/>
      <c r="PDI184" s="17"/>
      <c r="PDJ184" s="17"/>
      <c r="PDK184" s="17"/>
      <c r="PDL184" s="17"/>
      <c r="PDM184" s="17"/>
      <c r="PDN184" s="17"/>
      <c r="PDO184" s="17"/>
      <c r="PDP184" s="17"/>
      <c r="PDQ184" s="17"/>
      <c r="PDR184" s="17"/>
      <c r="PDS184" s="17"/>
      <c r="PDT184" s="17"/>
      <c r="PDU184" s="17"/>
      <c r="PDV184" s="17"/>
      <c r="PDW184" s="17"/>
      <c r="PDX184" s="17"/>
      <c r="PDY184" s="17"/>
      <c r="PDZ184" s="17"/>
      <c r="PEA184" s="17"/>
      <c r="PEB184" s="17"/>
      <c r="PEC184" s="17"/>
      <c r="PED184" s="17"/>
      <c r="PEE184" s="17"/>
      <c r="PEF184" s="17"/>
      <c r="PEG184" s="17"/>
      <c r="PEH184" s="17"/>
      <c r="PEI184" s="17"/>
      <c r="PEJ184" s="17"/>
      <c r="PEK184" s="17"/>
      <c r="PEL184" s="17"/>
      <c r="PEM184" s="17"/>
      <c r="PEN184" s="17"/>
      <c r="PEO184" s="17"/>
      <c r="PEP184" s="17"/>
      <c r="PEQ184" s="17"/>
      <c r="PER184" s="17"/>
      <c r="PES184" s="17"/>
      <c r="PET184" s="17"/>
      <c r="PEU184" s="17"/>
      <c r="PEV184" s="17"/>
      <c r="PEW184" s="17"/>
      <c r="PEX184" s="17"/>
      <c r="PEY184" s="17"/>
      <c r="PEZ184" s="17"/>
      <c r="PFA184" s="17"/>
      <c r="PFB184" s="17"/>
      <c r="PFC184" s="17"/>
      <c r="PFD184" s="17"/>
      <c r="PFE184" s="17"/>
      <c r="PFF184" s="17"/>
      <c r="PFG184" s="17"/>
      <c r="PFH184" s="17"/>
      <c r="PFI184" s="17"/>
      <c r="PFJ184" s="17"/>
      <c r="PFK184" s="17"/>
      <c r="PFL184" s="17"/>
      <c r="PFM184" s="17"/>
      <c r="PFN184" s="17"/>
      <c r="PFO184" s="17"/>
      <c r="PFP184" s="17"/>
      <c r="PFQ184" s="17"/>
      <c r="PFR184" s="17"/>
      <c r="PFS184" s="17"/>
      <c r="PFT184" s="17"/>
      <c r="PFU184" s="17"/>
      <c r="PFV184" s="17"/>
      <c r="PFW184" s="17"/>
      <c r="PFX184" s="17"/>
      <c r="PFY184" s="17"/>
      <c r="PFZ184" s="17"/>
      <c r="PGA184" s="17"/>
      <c r="PGB184" s="17"/>
      <c r="PGC184" s="17"/>
      <c r="PGD184" s="17"/>
      <c r="PGE184" s="17"/>
      <c r="PGF184" s="17"/>
      <c r="PGG184" s="17"/>
      <c r="PGH184" s="17"/>
      <c r="PGI184" s="17"/>
      <c r="PGJ184" s="17"/>
      <c r="PGK184" s="17"/>
      <c r="PGL184" s="17"/>
      <c r="PGM184" s="17"/>
      <c r="PGN184" s="17"/>
      <c r="PGO184" s="17"/>
      <c r="PGP184" s="17"/>
      <c r="PGQ184" s="17"/>
      <c r="PGR184" s="17"/>
      <c r="PGS184" s="17"/>
      <c r="PGT184" s="17"/>
      <c r="PGU184" s="17"/>
      <c r="PGV184" s="17"/>
      <c r="PGW184" s="17"/>
      <c r="PGX184" s="17"/>
      <c r="PGY184" s="17"/>
      <c r="PGZ184" s="17"/>
      <c r="PHA184" s="17"/>
      <c r="PHB184" s="17"/>
      <c r="PHC184" s="17"/>
      <c r="PHD184" s="17"/>
      <c r="PHE184" s="17"/>
      <c r="PHF184" s="17"/>
      <c r="PHG184" s="17"/>
      <c r="PHH184" s="17"/>
      <c r="PHI184" s="17"/>
      <c r="PHJ184" s="17"/>
      <c r="PHK184" s="17"/>
      <c r="PHL184" s="17"/>
      <c r="PHM184" s="17"/>
      <c r="PHN184" s="17"/>
      <c r="PHO184" s="17"/>
      <c r="PHP184" s="17"/>
      <c r="PHQ184" s="17"/>
      <c r="PHR184" s="17"/>
      <c r="PHS184" s="17"/>
      <c r="PHT184" s="17"/>
      <c r="PHU184" s="17"/>
      <c r="PHV184" s="17"/>
      <c r="PHW184" s="17"/>
      <c r="PHX184" s="17"/>
      <c r="PHY184" s="17"/>
      <c r="PHZ184" s="17"/>
      <c r="PIA184" s="17"/>
      <c r="PIB184" s="17"/>
      <c r="PIC184" s="17"/>
      <c r="PID184" s="17"/>
      <c r="PIE184" s="17"/>
      <c r="PIF184" s="17"/>
      <c r="PIG184" s="17"/>
      <c r="PIH184" s="17"/>
      <c r="PII184" s="17"/>
      <c r="PIJ184" s="17"/>
      <c r="PIK184" s="17"/>
      <c r="PIL184" s="17"/>
      <c r="PIM184" s="17"/>
      <c r="PIN184" s="17"/>
      <c r="PIO184" s="17"/>
      <c r="PIP184" s="17"/>
      <c r="PIQ184" s="17"/>
      <c r="PIR184" s="17"/>
      <c r="PIS184" s="17"/>
      <c r="PIT184" s="17"/>
      <c r="PIU184" s="17"/>
      <c r="PIV184" s="17"/>
      <c r="PIW184" s="17"/>
      <c r="PIX184" s="17"/>
      <c r="PIY184" s="17"/>
      <c r="PIZ184" s="17"/>
      <c r="PJA184" s="17"/>
      <c r="PJB184" s="17"/>
      <c r="PJC184" s="17"/>
      <c r="PJD184" s="17"/>
      <c r="PJE184" s="17"/>
      <c r="PJF184" s="17"/>
      <c r="PJG184" s="17"/>
      <c r="PJH184" s="17"/>
      <c r="PJI184" s="17"/>
      <c r="PJJ184" s="17"/>
      <c r="PJK184" s="17"/>
      <c r="PJL184" s="17"/>
      <c r="PJM184" s="17"/>
      <c r="PJN184" s="17"/>
      <c r="PJO184" s="17"/>
      <c r="PJP184" s="17"/>
      <c r="PJQ184" s="17"/>
      <c r="PJR184" s="17"/>
      <c r="PJS184" s="17"/>
      <c r="PJT184" s="17"/>
      <c r="PJU184" s="17"/>
      <c r="PJV184" s="17"/>
      <c r="PJW184" s="17"/>
      <c r="PJX184" s="17"/>
      <c r="PJY184" s="17"/>
      <c r="PJZ184" s="17"/>
      <c r="PKA184" s="17"/>
      <c r="PKB184" s="17"/>
      <c r="PKC184" s="17"/>
      <c r="PKD184" s="17"/>
      <c r="PKE184" s="17"/>
      <c r="PKF184" s="17"/>
      <c r="PKG184" s="17"/>
      <c r="PKH184" s="17"/>
      <c r="PKI184" s="17"/>
      <c r="PKJ184" s="17"/>
      <c r="PKK184" s="17"/>
      <c r="PKL184" s="17"/>
      <c r="PKM184" s="17"/>
      <c r="PKN184" s="17"/>
      <c r="PKO184" s="17"/>
      <c r="PKP184" s="17"/>
      <c r="PKQ184" s="17"/>
      <c r="PKR184" s="17"/>
      <c r="PKS184" s="17"/>
      <c r="PKT184" s="17"/>
      <c r="PKU184" s="17"/>
      <c r="PKV184" s="17"/>
      <c r="PKW184" s="17"/>
      <c r="PKX184" s="17"/>
      <c r="PKY184" s="17"/>
      <c r="PKZ184" s="17"/>
      <c r="PLA184" s="17"/>
      <c r="PLB184" s="17"/>
      <c r="PLC184" s="17"/>
      <c r="PLD184" s="17"/>
      <c r="PLE184" s="17"/>
      <c r="PLF184" s="17"/>
      <c r="PLG184" s="17"/>
      <c r="PLH184" s="17"/>
      <c r="PLI184" s="17"/>
      <c r="PLJ184" s="17"/>
      <c r="PLK184" s="17"/>
      <c r="PLL184" s="17"/>
      <c r="PLM184" s="17"/>
      <c r="PLN184" s="17"/>
      <c r="PLO184" s="17"/>
      <c r="PLP184" s="17"/>
      <c r="PLQ184" s="17"/>
      <c r="PLR184" s="17"/>
      <c r="PLS184" s="17"/>
      <c r="PLT184" s="17"/>
      <c r="PLU184" s="17"/>
      <c r="PLV184" s="17"/>
      <c r="PLW184" s="17"/>
      <c r="PLX184" s="17"/>
      <c r="PLY184" s="17"/>
      <c r="PLZ184" s="17"/>
      <c r="PMA184" s="17"/>
      <c r="PMB184" s="17"/>
      <c r="PMC184" s="17"/>
      <c r="PMD184" s="17"/>
      <c r="PME184" s="17"/>
      <c r="PMF184" s="17"/>
      <c r="PMG184" s="17"/>
      <c r="PMH184" s="17"/>
      <c r="PMI184" s="17"/>
      <c r="PMJ184" s="17"/>
      <c r="PMK184" s="17"/>
      <c r="PML184" s="17"/>
      <c r="PMM184" s="17"/>
      <c r="PMN184" s="17"/>
      <c r="PMO184" s="17"/>
      <c r="PMP184" s="17"/>
      <c r="PMQ184" s="17"/>
      <c r="PMR184" s="17"/>
      <c r="PMS184" s="17"/>
      <c r="PMT184" s="17"/>
      <c r="PMU184" s="17"/>
      <c r="PMV184" s="17"/>
      <c r="PMW184" s="17"/>
      <c r="PMX184" s="17"/>
      <c r="PMY184" s="17"/>
      <c r="PMZ184" s="17"/>
      <c r="PNA184" s="17"/>
      <c r="PNB184" s="17"/>
      <c r="PNC184" s="17"/>
      <c r="PND184" s="17"/>
      <c r="PNE184" s="17"/>
      <c r="PNF184" s="17"/>
      <c r="PNG184" s="17"/>
      <c r="PNH184" s="17"/>
      <c r="PNI184" s="17"/>
      <c r="PNJ184" s="17"/>
      <c r="PNK184" s="17"/>
      <c r="PNL184" s="17"/>
      <c r="PNM184" s="17"/>
      <c r="PNN184" s="17"/>
      <c r="PNO184" s="17"/>
      <c r="PNP184" s="17"/>
      <c r="PNQ184" s="17"/>
      <c r="PNR184" s="17"/>
      <c r="PNS184" s="17"/>
      <c r="PNT184" s="17"/>
      <c r="PNU184" s="17"/>
      <c r="PNV184" s="17"/>
      <c r="PNW184" s="17"/>
      <c r="PNX184" s="17"/>
      <c r="PNY184" s="17"/>
      <c r="PNZ184" s="17"/>
      <c r="POA184" s="17"/>
      <c r="POB184" s="17"/>
      <c r="POC184" s="17"/>
      <c r="POD184" s="17"/>
      <c r="POE184" s="17"/>
      <c r="POF184" s="17"/>
      <c r="POG184" s="17"/>
      <c r="POH184" s="17"/>
      <c r="POI184" s="17"/>
      <c r="POJ184" s="17"/>
      <c r="POK184" s="17"/>
      <c r="POL184" s="17"/>
      <c r="POM184" s="17"/>
      <c r="PON184" s="17"/>
      <c r="POO184" s="17"/>
      <c r="POP184" s="17"/>
      <c r="POQ184" s="17"/>
      <c r="POR184" s="17"/>
      <c r="POS184" s="17"/>
      <c r="POT184" s="17"/>
      <c r="POU184" s="17"/>
      <c r="POV184" s="17"/>
      <c r="POW184" s="17"/>
      <c r="POX184" s="17"/>
      <c r="POY184" s="17"/>
      <c r="POZ184" s="17"/>
      <c r="PPA184" s="17"/>
      <c r="PPB184" s="17"/>
      <c r="PPC184" s="17"/>
      <c r="PPD184" s="17"/>
      <c r="PPE184" s="17"/>
      <c r="PPF184" s="17"/>
      <c r="PPG184" s="17"/>
      <c r="PPH184" s="17"/>
      <c r="PPI184" s="17"/>
      <c r="PPJ184" s="17"/>
      <c r="PPK184" s="17"/>
      <c r="PPL184" s="17"/>
      <c r="PPM184" s="17"/>
      <c r="PPN184" s="17"/>
      <c r="PPO184" s="17"/>
      <c r="PPP184" s="17"/>
      <c r="PPQ184" s="17"/>
      <c r="PPR184" s="17"/>
      <c r="PPS184" s="17"/>
      <c r="PPT184" s="17"/>
      <c r="PPU184" s="17"/>
      <c r="PPV184" s="17"/>
      <c r="PPW184" s="17"/>
      <c r="PPX184" s="17"/>
      <c r="PPY184" s="17"/>
      <c r="PPZ184" s="17"/>
      <c r="PQA184" s="17"/>
      <c r="PQB184" s="17"/>
      <c r="PQC184" s="17"/>
      <c r="PQD184" s="17"/>
      <c r="PQE184" s="17"/>
      <c r="PQF184" s="17"/>
      <c r="PQG184" s="17"/>
      <c r="PQH184" s="17"/>
      <c r="PQI184" s="17"/>
      <c r="PQJ184" s="17"/>
      <c r="PQK184" s="17"/>
      <c r="PQL184" s="17"/>
      <c r="PQM184" s="17"/>
      <c r="PQN184" s="17"/>
      <c r="PQO184" s="17"/>
      <c r="PQP184" s="17"/>
      <c r="PQQ184" s="17"/>
      <c r="PQR184" s="17"/>
      <c r="PQS184" s="17"/>
      <c r="PQT184" s="17"/>
      <c r="PQU184" s="17"/>
      <c r="PQV184" s="17"/>
      <c r="PQW184" s="17"/>
      <c r="PQX184" s="17"/>
      <c r="PQY184" s="17"/>
      <c r="PQZ184" s="17"/>
      <c r="PRA184" s="17"/>
      <c r="PRB184" s="17"/>
      <c r="PRC184" s="17"/>
      <c r="PRD184" s="17"/>
      <c r="PRE184" s="17"/>
      <c r="PRF184" s="17"/>
      <c r="PRG184" s="17"/>
      <c r="PRH184" s="17"/>
      <c r="PRI184" s="17"/>
      <c r="PRJ184" s="17"/>
      <c r="PRK184" s="17"/>
      <c r="PRL184" s="17"/>
      <c r="PRM184" s="17"/>
      <c r="PRN184" s="17"/>
      <c r="PRO184" s="17"/>
      <c r="PRP184" s="17"/>
      <c r="PRQ184" s="17"/>
      <c r="PRR184" s="17"/>
      <c r="PRS184" s="17"/>
      <c r="PRT184" s="17"/>
      <c r="PRU184" s="17"/>
      <c r="PRV184" s="17"/>
      <c r="PRW184" s="17"/>
      <c r="PRX184" s="17"/>
      <c r="PRY184" s="17"/>
      <c r="PRZ184" s="17"/>
      <c r="PSA184" s="17"/>
      <c r="PSB184" s="17"/>
      <c r="PSC184" s="17"/>
      <c r="PSD184" s="17"/>
      <c r="PSE184" s="17"/>
      <c r="PSF184" s="17"/>
      <c r="PSG184" s="17"/>
      <c r="PSH184" s="17"/>
      <c r="PSI184" s="17"/>
      <c r="PSJ184" s="17"/>
      <c r="PSK184" s="17"/>
      <c r="PSL184" s="17"/>
      <c r="PSM184" s="17"/>
      <c r="PSN184" s="17"/>
      <c r="PSO184" s="17"/>
      <c r="PSP184" s="17"/>
      <c r="PSQ184" s="17"/>
      <c r="PSR184" s="17"/>
      <c r="PSS184" s="17"/>
      <c r="PST184" s="17"/>
      <c r="PSU184" s="17"/>
      <c r="PSV184" s="17"/>
      <c r="PSW184" s="17"/>
      <c r="PSX184" s="17"/>
      <c r="PSY184" s="17"/>
      <c r="PSZ184" s="17"/>
      <c r="PTA184" s="17"/>
      <c r="PTB184" s="17"/>
      <c r="PTC184" s="17"/>
      <c r="PTD184" s="17"/>
      <c r="PTE184" s="17"/>
      <c r="PTF184" s="17"/>
      <c r="PTG184" s="17"/>
      <c r="PTH184" s="17"/>
      <c r="PTI184" s="17"/>
      <c r="PTJ184" s="17"/>
      <c r="PTK184" s="17"/>
      <c r="PTL184" s="17"/>
      <c r="PTM184" s="17"/>
      <c r="PTN184" s="17"/>
      <c r="PTO184" s="17"/>
      <c r="PTP184" s="17"/>
      <c r="PTQ184" s="17"/>
      <c r="PTR184" s="17"/>
      <c r="PTS184" s="17"/>
      <c r="PTT184" s="17"/>
      <c r="PTU184" s="17"/>
      <c r="PTV184" s="17"/>
      <c r="PTW184" s="17"/>
      <c r="PTX184" s="17"/>
      <c r="PTY184" s="17"/>
      <c r="PTZ184" s="17"/>
      <c r="PUA184" s="17"/>
      <c r="PUB184" s="17"/>
      <c r="PUC184" s="17"/>
      <c r="PUD184" s="17"/>
      <c r="PUE184" s="17"/>
      <c r="PUF184" s="17"/>
      <c r="PUG184" s="17"/>
      <c r="PUH184" s="17"/>
      <c r="PUI184" s="17"/>
      <c r="PUJ184" s="17"/>
      <c r="PUK184" s="17"/>
      <c r="PUL184" s="17"/>
      <c r="PUM184" s="17"/>
      <c r="PUN184" s="17"/>
      <c r="PUO184" s="17"/>
      <c r="PUP184" s="17"/>
      <c r="PUQ184" s="17"/>
      <c r="PUR184" s="17"/>
      <c r="PUS184" s="17"/>
      <c r="PUT184" s="17"/>
      <c r="PUU184" s="17"/>
      <c r="PUV184" s="17"/>
      <c r="PUW184" s="17"/>
      <c r="PUX184" s="17"/>
      <c r="PUY184" s="17"/>
      <c r="PUZ184" s="17"/>
      <c r="PVA184" s="17"/>
      <c r="PVB184" s="17"/>
      <c r="PVC184" s="17"/>
      <c r="PVD184" s="17"/>
      <c r="PVE184" s="17"/>
      <c r="PVF184" s="17"/>
      <c r="PVG184" s="17"/>
      <c r="PVH184" s="17"/>
      <c r="PVI184" s="17"/>
      <c r="PVJ184" s="17"/>
      <c r="PVK184" s="17"/>
      <c r="PVL184" s="17"/>
      <c r="PVM184" s="17"/>
      <c r="PVN184" s="17"/>
      <c r="PVO184" s="17"/>
      <c r="PVP184" s="17"/>
      <c r="PVQ184" s="17"/>
      <c r="PVR184" s="17"/>
      <c r="PVS184" s="17"/>
      <c r="PVT184" s="17"/>
      <c r="PVU184" s="17"/>
      <c r="PVV184" s="17"/>
      <c r="PVW184" s="17"/>
      <c r="PVX184" s="17"/>
      <c r="PVY184" s="17"/>
      <c r="PVZ184" s="17"/>
      <c r="PWA184" s="17"/>
      <c r="PWB184" s="17"/>
      <c r="PWC184" s="17"/>
      <c r="PWD184" s="17"/>
      <c r="PWE184" s="17"/>
      <c r="PWF184" s="17"/>
      <c r="PWG184" s="17"/>
      <c r="PWH184" s="17"/>
      <c r="PWI184" s="17"/>
      <c r="PWJ184" s="17"/>
      <c r="PWK184" s="17"/>
      <c r="PWL184" s="17"/>
      <c r="PWM184" s="17"/>
      <c r="PWN184" s="17"/>
      <c r="PWO184" s="17"/>
      <c r="PWP184" s="17"/>
      <c r="PWQ184" s="17"/>
      <c r="PWR184" s="17"/>
      <c r="PWS184" s="17"/>
      <c r="PWT184" s="17"/>
      <c r="PWU184" s="17"/>
      <c r="PWV184" s="17"/>
      <c r="PWW184" s="17"/>
      <c r="PWX184" s="17"/>
      <c r="PWY184" s="17"/>
      <c r="PWZ184" s="17"/>
      <c r="PXA184" s="17"/>
      <c r="PXB184" s="17"/>
      <c r="PXC184" s="17"/>
      <c r="PXD184" s="17"/>
      <c r="PXE184" s="17"/>
      <c r="PXF184" s="17"/>
      <c r="PXG184" s="17"/>
      <c r="PXH184" s="17"/>
      <c r="PXI184" s="17"/>
      <c r="PXJ184" s="17"/>
      <c r="PXK184" s="17"/>
      <c r="PXL184" s="17"/>
      <c r="PXM184" s="17"/>
      <c r="PXN184" s="17"/>
      <c r="PXO184" s="17"/>
      <c r="PXP184" s="17"/>
      <c r="PXQ184" s="17"/>
      <c r="PXR184" s="17"/>
      <c r="PXS184" s="17"/>
      <c r="PXT184" s="17"/>
      <c r="PXU184" s="17"/>
      <c r="PXV184" s="17"/>
      <c r="PXW184" s="17"/>
      <c r="PXX184" s="17"/>
      <c r="PXY184" s="17"/>
      <c r="PXZ184" s="17"/>
      <c r="PYA184" s="17"/>
      <c r="PYB184" s="17"/>
      <c r="PYC184" s="17"/>
      <c r="PYD184" s="17"/>
      <c r="PYE184" s="17"/>
      <c r="PYF184" s="17"/>
      <c r="PYG184" s="17"/>
      <c r="PYH184" s="17"/>
      <c r="PYI184" s="17"/>
      <c r="PYJ184" s="17"/>
      <c r="PYK184" s="17"/>
      <c r="PYL184" s="17"/>
      <c r="PYM184" s="17"/>
      <c r="PYN184" s="17"/>
      <c r="PYO184" s="17"/>
      <c r="PYP184" s="17"/>
      <c r="PYQ184" s="17"/>
      <c r="PYR184" s="17"/>
      <c r="PYS184" s="17"/>
      <c r="PYT184" s="17"/>
      <c r="PYU184" s="17"/>
      <c r="PYV184" s="17"/>
      <c r="PYW184" s="17"/>
      <c r="PYX184" s="17"/>
      <c r="PYY184" s="17"/>
      <c r="PYZ184" s="17"/>
      <c r="PZA184" s="17"/>
      <c r="PZB184" s="17"/>
      <c r="PZC184" s="17"/>
      <c r="PZD184" s="17"/>
      <c r="PZE184" s="17"/>
      <c r="PZF184" s="17"/>
      <c r="PZG184" s="17"/>
      <c r="PZH184" s="17"/>
      <c r="PZI184" s="17"/>
      <c r="PZJ184" s="17"/>
      <c r="PZK184" s="17"/>
      <c r="PZL184" s="17"/>
      <c r="PZM184" s="17"/>
      <c r="PZN184" s="17"/>
      <c r="PZO184" s="17"/>
      <c r="PZP184" s="17"/>
      <c r="PZQ184" s="17"/>
      <c r="PZR184" s="17"/>
      <c r="PZS184" s="17"/>
      <c r="PZT184" s="17"/>
      <c r="PZU184" s="17"/>
      <c r="PZV184" s="17"/>
      <c r="PZW184" s="17"/>
      <c r="PZX184" s="17"/>
      <c r="PZY184" s="17"/>
      <c r="PZZ184" s="17"/>
      <c r="QAA184" s="17"/>
      <c r="QAB184" s="17"/>
      <c r="QAC184" s="17"/>
      <c r="QAD184" s="17"/>
      <c r="QAE184" s="17"/>
      <c r="QAF184" s="17"/>
      <c r="QAG184" s="17"/>
      <c r="QAH184" s="17"/>
      <c r="QAI184" s="17"/>
      <c r="QAJ184" s="17"/>
      <c r="QAK184" s="17"/>
      <c r="QAL184" s="17"/>
      <c r="QAM184" s="17"/>
      <c r="QAN184" s="17"/>
      <c r="QAO184" s="17"/>
      <c r="QAP184" s="17"/>
      <c r="QAQ184" s="17"/>
      <c r="QAR184" s="17"/>
      <c r="QAS184" s="17"/>
      <c r="QAT184" s="17"/>
      <c r="QAU184" s="17"/>
      <c r="QAV184" s="17"/>
      <c r="QAW184" s="17"/>
      <c r="QAX184" s="17"/>
      <c r="QAY184" s="17"/>
      <c r="QAZ184" s="17"/>
      <c r="QBA184" s="17"/>
      <c r="QBB184" s="17"/>
      <c r="QBC184" s="17"/>
      <c r="QBD184" s="17"/>
      <c r="QBE184" s="17"/>
      <c r="QBF184" s="17"/>
      <c r="QBG184" s="17"/>
      <c r="QBH184" s="17"/>
      <c r="QBI184" s="17"/>
      <c r="QBJ184" s="17"/>
      <c r="QBK184" s="17"/>
      <c r="QBL184" s="17"/>
      <c r="QBM184" s="17"/>
      <c r="QBN184" s="17"/>
      <c r="QBO184" s="17"/>
      <c r="QBP184" s="17"/>
      <c r="QBQ184" s="17"/>
      <c r="QBR184" s="17"/>
      <c r="QBS184" s="17"/>
      <c r="QBT184" s="17"/>
      <c r="QBU184" s="17"/>
      <c r="QBV184" s="17"/>
      <c r="QBW184" s="17"/>
      <c r="QBX184" s="17"/>
      <c r="QBY184" s="17"/>
      <c r="QBZ184" s="17"/>
      <c r="QCA184" s="17"/>
      <c r="QCB184" s="17"/>
      <c r="QCC184" s="17"/>
      <c r="QCD184" s="17"/>
      <c r="QCE184" s="17"/>
      <c r="QCF184" s="17"/>
      <c r="QCG184" s="17"/>
      <c r="QCH184" s="17"/>
      <c r="QCI184" s="17"/>
      <c r="QCJ184" s="17"/>
      <c r="QCK184" s="17"/>
      <c r="QCL184" s="17"/>
      <c r="QCM184" s="17"/>
      <c r="QCN184" s="17"/>
      <c r="QCO184" s="17"/>
      <c r="QCP184" s="17"/>
      <c r="QCQ184" s="17"/>
      <c r="QCR184" s="17"/>
      <c r="QCS184" s="17"/>
      <c r="QCT184" s="17"/>
      <c r="QCU184" s="17"/>
      <c r="QCV184" s="17"/>
      <c r="QCW184" s="17"/>
      <c r="QCX184" s="17"/>
      <c r="QCY184" s="17"/>
      <c r="QCZ184" s="17"/>
      <c r="QDA184" s="17"/>
      <c r="QDB184" s="17"/>
      <c r="QDC184" s="17"/>
      <c r="QDD184" s="17"/>
      <c r="QDE184" s="17"/>
      <c r="QDF184" s="17"/>
      <c r="QDG184" s="17"/>
      <c r="QDH184" s="17"/>
      <c r="QDI184" s="17"/>
      <c r="QDJ184" s="17"/>
      <c r="QDK184" s="17"/>
      <c r="QDL184" s="17"/>
      <c r="QDM184" s="17"/>
      <c r="QDN184" s="17"/>
      <c r="QDO184" s="17"/>
      <c r="QDP184" s="17"/>
      <c r="QDQ184" s="17"/>
      <c r="QDR184" s="17"/>
      <c r="QDS184" s="17"/>
      <c r="QDT184" s="17"/>
      <c r="QDU184" s="17"/>
      <c r="QDV184" s="17"/>
      <c r="QDW184" s="17"/>
      <c r="QDX184" s="17"/>
      <c r="QDY184" s="17"/>
      <c r="QDZ184" s="17"/>
      <c r="QEA184" s="17"/>
      <c r="QEB184" s="17"/>
      <c r="QEC184" s="17"/>
      <c r="QED184" s="17"/>
      <c r="QEE184" s="17"/>
      <c r="QEF184" s="17"/>
      <c r="QEG184" s="17"/>
      <c r="QEH184" s="17"/>
      <c r="QEI184" s="17"/>
      <c r="QEJ184" s="17"/>
      <c r="QEK184" s="17"/>
      <c r="QEL184" s="17"/>
      <c r="QEM184" s="17"/>
      <c r="QEN184" s="17"/>
      <c r="QEO184" s="17"/>
      <c r="QEP184" s="17"/>
      <c r="QEQ184" s="17"/>
      <c r="QER184" s="17"/>
      <c r="QES184" s="17"/>
      <c r="QET184" s="17"/>
      <c r="QEU184" s="17"/>
      <c r="QEV184" s="17"/>
      <c r="QEW184" s="17"/>
      <c r="QEX184" s="17"/>
      <c r="QEY184" s="17"/>
      <c r="QEZ184" s="17"/>
      <c r="QFA184" s="17"/>
      <c r="QFB184" s="17"/>
      <c r="QFC184" s="17"/>
      <c r="QFD184" s="17"/>
      <c r="QFE184" s="17"/>
      <c r="QFF184" s="17"/>
      <c r="QFG184" s="17"/>
      <c r="QFH184" s="17"/>
      <c r="QFI184" s="17"/>
      <c r="QFJ184" s="17"/>
      <c r="QFK184" s="17"/>
      <c r="QFL184" s="17"/>
      <c r="QFM184" s="17"/>
      <c r="QFN184" s="17"/>
      <c r="QFO184" s="17"/>
      <c r="QFP184" s="17"/>
      <c r="QFQ184" s="17"/>
      <c r="QFR184" s="17"/>
      <c r="QFS184" s="17"/>
      <c r="QFT184" s="17"/>
      <c r="QFU184" s="17"/>
      <c r="QFV184" s="17"/>
      <c r="QFW184" s="17"/>
      <c r="QFX184" s="17"/>
      <c r="QFY184" s="17"/>
      <c r="QFZ184" s="17"/>
      <c r="QGA184" s="17"/>
      <c r="QGB184" s="17"/>
      <c r="QGC184" s="17"/>
      <c r="QGD184" s="17"/>
      <c r="QGE184" s="17"/>
      <c r="QGF184" s="17"/>
      <c r="QGG184" s="17"/>
      <c r="QGH184" s="17"/>
      <c r="QGI184" s="17"/>
      <c r="QGJ184" s="17"/>
      <c r="QGK184" s="17"/>
      <c r="QGL184" s="17"/>
      <c r="QGM184" s="17"/>
      <c r="QGN184" s="17"/>
      <c r="QGO184" s="17"/>
      <c r="QGP184" s="17"/>
      <c r="QGQ184" s="17"/>
      <c r="QGR184" s="17"/>
      <c r="QGS184" s="17"/>
      <c r="QGT184" s="17"/>
      <c r="QGU184" s="17"/>
      <c r="QGV184" s="17"/>
      <c r="QGW184" s="17"/>
      <c r="QGX184" s="17"/>
      <c r="QGY184" s="17"/>
      <c r="QGZ184" s="17"/>
      <c r="QHA184" s="17"/>
      <c r="QHB184" s="17"/>
      <c r="QHC184" s="17"/>
      <c r="QHD184" s="17"/>
      <c r="QHE184" s="17"/>
      <c r="QHF184" s="17"/>
      <c r="QHG184" s="17"/>
      <c r="QHH184" s="17"/>
      <c r="QHI184" s="17"/>
      <c r="QHJ184" s="17"/>
      <c r="QHK184" s="17"/>
      <c r="QHL184" s="17"/>
      <c r="QHM184" s="17"/>
      <c r="QHN184" s="17"/>
      <c r="QHO184" s="17"/>
      <c r="QHP184" s="17"/>
      <c r="QHQ184" s="17"/>
      <c r="QHR184" s="17"/>
      <c r="QHS184" s="17"/>
      <c r="QHT184" s="17"/>
      <c r="QHU184" s="17"/>
      <c r="QHV184" s="17"/>
      <c r="QHW184" s="17"/>
      <c r="QHX184" s="17"/>
      <c r="QHY184" s="17"/>
      <c r="QHZ184" s="17"/>
      <c r="QIA184" s="17"/>
      <c r="QIB184" s="17"/>
      <c r="QIC184" s="17"/>
      <c r="QID184" s="17"/>
      <c r="QIE184" s="17"/>
      <c r="QIF184" s="17"/>
      <c r="QIG184" s="17"/>
      <c r="QIH184" s="17"/>
      <c r="QII184" s="17"/>
      <c r="QIJ184" s="17"/>
      <c r="QIK184" s="17"/>
      <c r="QIL184" s="17"/>
      <c r="QIM184" s="17"/>
      <c r="QIN184" s="17"/>
      <c r="QIO184" s="17"/>
      <c r="QIP184" s="17"/>
      <c r="QIQ184" s="17"/>
      <c r="QIR184" s="17"/>
      <c r="QIS184" s="17"/>
      <c r="QIT184" s="17"/>
      <c r="QIU184" s="17"/>
      <c r="QIV184" s="17"/>
      <c r="QIW184" s="17"/>
      <c r="QIX184" s="17"/>
      <c r="QIY184" s="17"/>
      <c r="QIZ184" s="17"/>
      <c r="QJA184" s="17"/>
      <c r="QJB184" s="17"/>
      <c r="QJC184" s="17"/>
      <c r="QJD184" s="17"/>
      <c r="QJE184" s="17"/>
      <c r="QJF184" s="17"/>
      <c r="QJG184" s="17"/>
      <c r="QJH184" s="17"/>
      <c r="QJI184" s="17"/>
      <c r="QJJ184" s="17"/>
      <c r="QJK184" s="17"/>
      <c r="QJL184" s="17"/>
      <c r="QJM184" s="17"/>
      <c r="QJN184" s="17"/>
      <c r="QJO184" s="17"/>
      <c r="QJP184" s="17"/>
      <c r="QJQ184" s="17"/>
      <c r="QJR184" s="17"/>
      <c r="QJS184" s="17"/>
      <c r="QJT184" s="17"/>
      <c r="QJU184" s="17"/>
      <c r="QJV184" s="17"/>
      <c r="QJW184" s="17"/>
      <c r="QJX184" s="17"/>
      <c r="QJY184" s="17"/>
      <c r="QJZ184" s="17"/>
      <c r="QKA184" s="17"/>
      <c r="QKB184" s="17"/>
      <c r="QKC184" s="17"/>
      <c r="QKD184" s="17"/>
      <c r="QKE184" s="17"/>
      <c r="QKF184" s="17"/>
      <c r="QKG184" s="17"/>
      <c r="QKH184" s="17"/>
      <c r="QKI184" s="17"/>
      <c r="QKJ184" s="17"/>
      <c r="QKK184" s="17"/>
      <c r="QKL184" s="17"/>
      <c r="QKM184" s="17"/>
      <c r="QKN184" s="17"/>
      <c r="QKO184" s="17"/>
      <c r="QKP184" s="17"/>
      <c r="QKQ184" s="17"/>
      <c r="QKR184" s="17"/>
      <c r="QKS184" s="17"/>
      <c r="QKT184" s="17"/>
      <c r="QKU184" s="17"/>
      <c r="QKV184" s="17"/>
      <c r="QKW184" s="17"/>
      <c r="QKX184" s="17"/>
      <c r="QKY184" s="17"/>
      <c r="QKZ184" s="17"/>
      <c r="QLA184" s="17"/>
      <c r="QLB184" s="17"/>
      <c r="QLC184" s="17"/>
      <c r="QLD184" s="17"/>
      <c r="QLE184" s="17"/>
      <c r="QLF184" s="17"/>
      <c r="QLG184" s="17"/>
      <c r="QLH184" s="17"/>
      <c r="QLI184" s="17"/>
      <c r="QLJ184" s="17"/>
      <c r="QLK184" s="17"/>
      <c r="QLL184" s="17"/>
      <c r="QLM184" s="17"/>
      <c r="QLN184" s="17"/>
      <c r="QLO184" s="17"/>
      <c r="QLP184" s="17"/>
      <c r="QLQ184" s="17"/>
      <c r="QLR184" s="17"/>
      <c r="QLS184" s="17"/>
      <c r="QLT184" s="17"/>
      <c r="QLU184" s="17"/>
      <c r="QLV184" s="17"/>
      <c r="QLW184" s="17"/>
      <c r="QLX184" s="17"/>
      <c r="QLY184" s="17"/>
      <c r="QLZ184" s="17"/>
      <c r="QMA184" s="17"/>
      <c r="QMB184" s="17"/>
      <c r="QMC184" s="17"/>
      <c r="QMD184" s="17"/>
      <c r="QME184" s="17"/>
      <c r="QMF184" s="17"/>
      <c r="QMG184" s="17"/>
      <c r="QMH184" s="17"/>
      <c r="QMI184" s="17"/>
      <c r="QMJ184" s="17"/>
      <c r="QMK184" s="17"/>
      <c r="QML184" s="17"/>
      <c r="QMM184" s="17"/>
      <c r="QMN184" s="17"/>
      <c r="QMO184" s="17"/>
      <c r="QMP184" s="17"/>
      <c r="QMQ184" s="17"/>
      <c r="QMR184" s="17"/>
      <c r="QMS184" s="17"/>
      <c r="QMT184" s="17"/>
      <c r="QMU184" s="17"/>
      <c r="QMV184" s="17"/>
      <c r="QMW184" s="17"/>
      <c r="QMX184" s="17"/>
      <c r="QMY184" s="17"/>
      <c r="QMZ184" s="17"/>
      <c r="QNA184" s="17"/>
      <c r="QNB184" s="17"/>
      <c r="QNC184" s="17"/>
      <c r="QND184" s="17"/>
      <c r="QNE184" s="17"/>
      <c r="QNF184" s="17"/>
      <c r="QNG184" s="17"/>
      <c r="QNH184" s="17"/>
      <c r="QNI184" s="17"/>
      <c r="QNJ184" s="17"/>
      <c r="QNK184" s="17"/>
      <c r="QNL184" s="17"/>
      <c r="QNM184" s="17"/>
      <c r="QNN184" s="17"/>
      <c r="QNO184" s="17"/>
      <c r="QNP184" s="17"/>
      <c r="QNQ184" s="17"/>
      <c r="QNR184" s="17"/>
      <c r="QNS184" s="17"/>
      <c r="QNT184" s="17"/>
      <c r="QNU184" s="17"/>
      <c r="QNV184" s="17"/>
      <c r="QNW184" s="17"/>
      <c r="QNX184" s="17"/>
      <c r="QNY184" s="17"/>
      <c r="QNZ184" s="17"/>
      <c r="QOA184" s="17"/>
      <c r="QOB184" s="17"/>
      <c r="QOC184" s="17"/>
      <c r="QOD184" s="17"/>
      <c r="QOE184" s="17"/>
      <c r="QOF184" s="17"/>
      <c r="QOG184" s="17"/>
      <c r="QOH184" s="17"/>
      <c r="QOI184" s="17"/>
      <c r="QOJ184" s="17"/>
      <c r="QOK184" s="17"/>
      <c r="QOL184" s="17"/>
      <c r="QOM184" s="17"/>
      <c r="QON184" s="17"/>
      <c r="QOO184" s="17"/>
      <c r="QOP184" s="17"/>
      <c r="QOQ184" s="17"/>
      <c r="QOR184" s="17"/>
      <c r="QOS184" s="17"/>
      <c r="QOT184" s="17"/>
      <c r="QOU184" s="17"/>
      <c r="QOV184" s="17"/>
      <c r="QOW184" s="17"/>
      <c r="QOX184" s="17"/>
      <c r="QOY184" s="17"/>
      <c r="QOZ184" s="17"/>
      <c r="QPA184" s="17"/>
      <c r="QPB184" s="17"/>
      <c r="QPC184" s="17"/>
      <c r="QPD184" s="17"/>
      <c r="QPE184" s="17"/>
      <c r="QPF184" s="17"/>
      <c r="QPG184" s="17"/>
      <c r="QPH184" s="17"/>
      <c r="QPI184" s="17"/>
      <c r="QPJ184" s="17"/>
      <c r="QPK184" s="17"/>
      <c r="QPL184" s="17"/>
      <c r="QPM184" s="17"/>
      <c r="QPN184" s="17"/>
      <c r="QPO184" s="17"/>
      <c r="QPP184" s="17"/>
      <c r="QPQ184" s="17"/>
      <c r="QPR184" s="17"/>
      <c r="QPS184" s="17"/>
      <c r="QPT184" s="17"/>
      <c r="QPU184" s="17"/>
      <c r="QPV184" s="17"/>
      <c r="QPW184" s="17"/>
      <c r="QPX184" s="17"/>
      <c r="QPY184" s="17"/>
      <c r="QPZ184" s="17"/>
      <c r="QQA184" s="17"/>
      <c r="QQB184" s="17"/>
      <c r="QQC184" s="17"/>
      <c r="QQD184" s="17"/>
      <c r="QQE184" s="17"/>
      <c r="QQF184" s="17"/>
      <c r="QQG184" s="17"/>
      <c r="QQH184" s="17"/>
      <c r="QQI184" s="17"/>
      <c r="QQJ184" s="17"/>
      <c r="QQK184" s="17"/>
      <c r="QQL184" s="17"/>
      <c r="QQM184" s="17"/>
      <c r="QQN184" s="17"/>
      <c r="QQO184" s="17"/>
      <c r="QQP184" s="17"/>
      <c r="QQQ184" s="17"/>
      <c r="QQR184" s="17"/>
      <c r="QQS184" s="17"/>
      <c r="QQT184" s="17"/>
      <c r="QQU184" s="17"/>
      <c r="QQV184" s="17"/>
      <c r="QQW184" s="17"/>
      <c r="QQX184" s="17"/>
      <c r="QQY184" s="17"/>
      <c r="QQZ184" s="17"/>
      <c r="QRA184" s="17"/>
      <c r="QRB184" s="17"/>
      <c r="QRC184" s="17"/>
      <c r="QRD184" s="17"/>
      <c r="QRE184" s="17"/>
      <c r="QRF184" s="17"/>
      <c r="QRG184" s="17"/>
      <c r="QRH184" s="17"/>
      <c r="QRI184" s="17"/>
      <c r="QRJ184" s="17"/>
      <c r="QRK184" s="17"/>
      <c r="QRL184" s="17"/>
      <c r="QRM184" s="17"/>
      <c r="QRN184" s="17"/>
      <c r="QRO184" s="17"/>
      <c r="QRP184" s="17"/>
      <c r="QRQ184" s="17"/>
      <c r="QRR184" s="17"/>
      <c r="QRS184" s="17"/>
      <c r="QRT184" s="17"/>
      <c r="QRU184" s="17"/>
      <c r="QRV184" s="17"/>
      <c r="QRW184" s="17"/>
      <c r="QRX184" s="17"/>
      <c r="QRY184" s="17"/>
      <c r="QRZ184" s="17"/>
      <c r="QSA184" s="17"/>
      <c r="QSB184" s="17"/>
      <c r="QSC184" s="17"/>
      <c r="QSD184" s="17"/>
      <c r="QSE184" s="17"/>
      <c r="QSF184" s="17"/>
      <c r="QSG184" s="17"/>
      <c r="QSH184" s="17"/>
      <c r="QSI184" s="17"/>
      <c r="QSJ184" s="17"/>
      <c r="QSK184" s="17"/>
      <c r="QSL184" s="17"/>
      <c r="QSM184" s="17"/>
      <c r="QSN184" s="17"/>
      <c r="QSO184" s="17"/>
      <c r="QSP184" s="17"/>
      <c r="QSQ184" s="17"/>
      <c r="QSR184" s="17"/>
      <c r="QSS184" s="17"/>
      <c r="QST184" s="17"/>
      <c r="QSU184" s="17"/>
      <c r="QSV184" s="17"/>
      <c r="QSW184" s="17"/>
      <c r="QSX184" s="17"/>
      <c r="QSY184" s="17"/>
      <c r="QSZ184" s="17"/>
      <c r="QTA184" s="17"/>
      <c r="QTB184" s="17"/>
      <c r="QTC184" s="17"/>
      <c r="QTD184" s="17"/>
      <c r="QTE184" s="17"/>
      <c r="QTF184" s="17"/>
      <c r="QTG184" s="17"/>
      <c r="QTH184" s="17"/>
      <c r="QTI184" s="17"/>
      <c r="QTJ184" s="17"/>
      <c r="QTK184" s="17"/>
      <c r="QTL184" s="17"/>
      <c r="QTM184" s="17"/>
      <c r="QTN184" s="17"/>
      <c r="QTO184" s="17"/>
      <c r="QTP184" s="17"/>
      <c r="QTQ184" s="17"/>
      <c r="QTR184" s="17"/>
      <c r="QTS184" s="17"/>
      <c r="QTT184" s="17"/>
      <c r="QTU184" s="17"/>
      <c r="QTV184" s="17"/>
      <c r="QTW184" s="17"/>
      <c r="QTX184" s="17"/>
      <c r="QTY184" s="17"/>
      <c r="QTZ184" s="17"/>
      <c r="QUA184" s="17"/>
      <c r="QUB184" s="17"/>
      <c r="QUC184" s="17"/>
      <c r="QUD184" s="17"/>
      <c r="QUE184" s="17"/>
      <c r="QUF184" s="17"/>
      <c r="QUG184" s="17"/>
      <c r="QUH184" s="17"/>
      <c r="QUI184" s="17"/>
      <c r="QUJ184" s="17"/>
      <c r="QUK184" s="17"/>
      <c r="QUL184" s="17"/>
      <c r="QUM184" s="17"/>
      <c r="QUN184" s="17"/>
      <c r="QUO184" s="17"/>
      <c r="QUP184" s="17"/>
      <c r="QUQ184" s="17"/>
      <c r="QUR184" s="17"/>
      <c r="QUS184" s="17"/>
      <c r="QUT184" s="17"/>
      <c r="QUU184" s="17"/>
      <c r="QUV184" s="17"/>
      <c r="QUW184" s="17"/>
      <c r="QUX184" s="17"/>
      <c r="QUY184" s="17"/>
      <c r="QUZ184" s="17"/>
      <c r="QVA184" s="17"/>
      <c r="QVB184" s="17"/>
      <c r="QVC184" s="17"/>
      <c r="QVD184" s="17"/>
      <c r="QVE184" s="17"/>
      <c r="QVF184" s="17"/>
      <c r="QVG184" s="17"/>
      <c r="QVH184" s="17"/>
      <c r="QVI184" s="17"/>
      <c r="QVJ184" s="17"/>
      <c r="QVK184" s="17"/>
      <c r="QVL184" s="17"/>
      <c r="QVM184" s="17"/>
      <c r="QVN184" s="17"/>
      <c r="QVO184" s="17"/>
      <c r="QVP184" s="17"/>
      <c r="QVQ184" s="17"/>
      <c r="QVR184" s="17"/>
      <c r="QVS184" s="17"/>
      <c r="QVT184" s="17"/>
      <c r="QVU184" s="17"/>
      <c r="QVV184" s="17"/>
      <c r="QVW184" s="17"/>
      <c r="QVX184" s="17"/>
      <c r="QVY184" s="17"/>
      <c r="QVZ184" s="17"/>
      <c r="QWA184" s="17"/>
      <c r="QWB184" s="17"/>
      <c r="QWC184" s="17"/>
      <c r="QWD184" s="17"/>
      <c r="QWE184" s="17"/>
      <c r="QWF184" s="17"/>
      <c r="QWG184" s="17"/>
      <c r="QWH184" s="17"/>
      <c r="QWI184" s="17"/>
      <c r="QWJ184" s="17"/>
      <c r="QWK184" s="17"/>
      <c r="QWL184" s="17"/>
      <c r="QWM184" s="17"/>
      <c r="QWN184" s="17"/>
      <c r="QWO184" s="17"/>
      <c r="QWP184" s="17"/>
      <c r="QWQ184" s="17"/>
      <c r="QWR184" s="17"/>
      <c r="QWS184" s="17"/>
      <c r="QWT184" s="17"/>
      <c r="QWU184" s="17"/>
      <c r="QWV184" s="17"/>
      <c r="QWW184" s="17"/>
      <c r="QWX184" s="17"/>
      <c r="QWY184" s="17"/>
      <c r="QWZ184" s="17"/>
      <c r="QXA184" s="17"/>
      <c r="QXB184" s="17"/>
      <c r="QXC184" s="17"/>
      <c r="QXD184" s="17"/>
      <c r="QXE184" s="17"/>
      <c r="QXF184" s="17"/>
      <c r="QXG184" s="17"/>
      <c r="QXH184" s="17"/>
      <c r="QXI184" s="17"/>
      <c r="QXJ184" s="17"/>
      <c r="QXK184" s="17"/>
      <c r="QXL184" s="17"/>
      <c r="QXM184" s="17"/>
      <c r="QXN184" s="17"/>
      <c r="QXO184" s="17"/>
      <c r="QXP184" s="17"/>
      <c r="QXQ184" s="17"/>
      <c r="QXR184" s="17"/>
      <c r="QXS184" s="17"/>
      <c r="QXT184" s="17"/>
      <c r="QXU184" s="17"/>
      <c r="QXV184" s="17"/>
      <c r="QXW184" s="17"/>
      <c r="QXX184" s="17"/>
      <c r="QXY184" s="17"/>
      <c r="QXZ184" s="17"/>
      <c r="QYA184" s="17"/>
      <c r="QYB184" s="17"/>
      <c r="QYC184" s="17"/>
      <c r="QYD184" s="17"/>
      <c r="QYE184" s="17"/>
      <c r="QYF184" s="17"/>
      <c r="QYG184" s="17"/>
      <c r="QYH184" s="17"/>
      <c r="QYI184" s="17"/>
      <c r="QYJ184" s="17"/>
      <c r="QYK184" s="17"/>
      <c r="QYL184" s="17"/>
      <c r="QYM184" s="17"/>
      <c r="QYN184" s="17"/>
      <c r="QYO184" s="17"/>
      <c r="QYP184" s="17"/>
      <c r="QYQ184" s="17"/>
      <c r="QYR184" s="17"/>
      <c r="QYS184" s="17"/>
      <c r="QYT184" s="17"/>
      <c r="QYU184" s="17"/>
      <c r="QYV184" s="17"/>
      <c r="QYW184" s="17"/>
      <c r="QYX184" s="17"/>
      <c r="QYY184" s="17"/>
      <c r="QYZ184" s="17"/>
      <c r="QZA184" s="17"/>
      <c r="QZB184" s="17"/>
      <c r="QZC184" s="17"/>
      <c r="QZD184" s="17"/>
      <c r="QZE184" s="17"/>
      <c r="QZF184" s="17"/>
      <c r="QZG184" s="17"/>
      <c r="QZH184" s="17"/>
      <c r="QZI184" s="17"/>
      <c r="QZJ184" s="17"/>
      <c r="QZK184" s="17"/>
      <c r="QZL184" s="17"/>
      <c r="QZM184" s="17"/>
      <c r="QZN184" s="17"/>
      <c r="QZO184" s="17"/>
      <c r="QZP184" s="17"/>
      <c r="QZQ184" s="17"/>
      <c r="QZR184" s="17"/>
      <c r="QZS184" s="17"/>
      <c r="QZT184" s="17"/>
      <c r="QZU184" s="17"/>
      <c r="QZV184" s="17"/>
      <c r="QZW184" s="17"/>
      <c r="QZX184" s="17"/>
      <c r="QZY184" s="17"/>
      <c r="QZZ184" s="17"/>
      <c r="RAA184" s="17"/>
      <c r="RAB184" s="17"/>
      <c r="RAC184" s="17"/>
      <c r="RAD184" s="17"/>
      <c r="RAE184" s="17"/>
      <c r="RAF184" s="17"/>
      <c r="RAG184" s="17"/>
      <c r="RAH184" s="17"/>
      <c r="RAI184" s="17"/>
      <c r="RAJ184" s="17"/>
      <c r="RAK184" s="17"/>
      <c r="RAL184" s="17"/>
      <c r="RAM184" s="17"/>
      <c r="RAN184" s="17"/>
      <c r="RAO184" s="17"/>
      <c r="RAP184" s="17"/>
      <c r="RAQ184" s="17"/>
      <c r="RAR184" s="17"/>
      <c r="RAS184" s="17"/>
      <c r="RAT184" s="17"/>
      <c r="RAU184" s="17"/>
      <c r="RAV184" s="17"/>
      <c r="RAW184" s="17"/>
      <c r="RAX184" s="17"/>
      <c r="RAY184" s="17"/>
      <c r="RAZ184" s="17"/>
      <c r="RBA184" s="17"/>
      <c r="RBB184" s="17"/>
      <c r="RBC184" s="17"/>
      <c r="RBD184" s="17"/>
      <c r="RBE184" s="17"/>
      <c r="RBF184" s="17"/>
      <c r="RBG184" s="17"/>
      <c r="RBH184" s="17"/>
      <c r="RBI184" s="17"/>
      <c r="RBJ184" s="17"/>
      <c r="RBK184" s="17"/>
      <c r="RBL184" s="17"/>
      <c r="RBM184" s="17"/>
      <c r="RBN184" s="17"/>
      <c r="RBO184" s="17"/>
      <c r="RBP184" s="17"/>
      <c r="RBQ184" s="17"/>
      <c r="RBR184" s="17"/>
      <c r="RBS184" s="17"/>
      <c r="RBT184" s="17"/>
      <c r="RBU184" s="17"/>
      <c r="RBV184" s="17"/>
      <c r="RBW184" s="17"/>
      <c r="RBX184" s="17"/>
      <c r="RBY184" s="17"/>
      <c r="RBZ184" s="17"/>
      <c r="RCA184" s="17"/>
      <c r="RCB184" s="17"/>
      <c r="RCC184" s="17"/>
      <c r="RCD184" s="17"/>
      <c r="RCE184" s="17"/>
      <c r="RCF184" s="17"/>
      <c r="RCG184" s="17"/>
      <c r="RCH184" s="17"/>
      <c r="RCI184" s="17"/>
      <c r="RCJ184" s="17"/>
      <c r="RCK184" s="17"/>
      <c r="RCL184" s="17"/>
      <c r="RCM184" s="17"/>
      <c r="RCN184" s="17"/>
      <c r="RCO184" s="17"/>
      <c r="RCP184" s="17"/>
      <c r="RCQ184" s="17"/>
      <c r="RCR184" s="17"/>
      <c r="RCS184" s="17"/>
      <c r="RCT184" s="17"/>
      <c r="RCU184" s="17"/>
      <c r="RCV184" s="17"/>
      <c r="RCW184" s="17"/>
      <c r="RCX184" s="17"/>
      <c r="RCY184" s="17"/>
      <c r="RCZ184" s="17"/>
      <c r="RDA184" s="17"/>
      <c r="RDB184" s="17"/>
      <c r="RDC184" s="17"/>
      <c r="RDD184" s="17"/>
      <c r="RDE184" s="17"/>
      <c r="RDF184" s="17"/>
      <c r="RDG184" s="17"/>
      <c r="RDH184" s="17"/>
      <c r="RDI184" s="17"/>
      <c r="RDJ184" s="17"/>
      <c r="RDK184" s="17"/>
      <c r="RDL184" s="17"/>
      <c r="RDM184" s="17"/>
      <c r="RDN184" s="17"/>
      <c r="RDO184" s="17"/>
      <c r="RDP184" s="17"/>
      <c r="RDQ184" s="17"/>
      <c r="RDR184" s="17"/>
      <c r="RDS184" s="17"/>
      <c r="RDT184" s="17"/>
      <c r="RDU184" s="17"/>
      <c r="RDV184" s="17"/>
      <c r="RDW184" s="17"/>
      <c r="RDX184" s="17"/>
      <c r="RDY184" s="17"/>
      <c r="RDZ184" s="17"/>
      <c r="REA184" s="17"/>
      <c r="REB184" s="17"/>
      <c r="REC184" s="17"/>
      <c r="RED184" s="17"/>
      <c r="REE184" s="17"/>
      <c r="REF184" s="17"/>
      <c r="REG184" s="17"/>
      <c r="REH184" s="17"/>
      <c r="REI184" s="17"/>
      <c r="REJ184" s="17"/>
      <c r="REK184" s="17"/>
      <c r="REL184" s="17"/>
      <c r="REM184" s="17"/>
      <c r="REN184" s="17"/>
      <c r="REO184" s="17"/>
      <c r="REP184" s="17"/>
      <c r="REQ184" s="17"/>
      <c r="RER184" s="17"/>
      <c r="RES184" s="17"/>
      <c r="RET184" s="17"/>
      <c r="REU184" s="17"/>
      <c r="REV184" s="17"/>
      <c r="REW184" s="17"/>
      <c r="REX184" s="17"/>
      <c r="REY184" s="17"/>
      <c r="REZ184" s="17"/>
      <c r="RFA184" s="17"/>
      <c r="RFB184" s="17"/>
      <c r="RFC184" s="17"/>
      <c r="RFD184" s="17"/>
      <c r="RFE184" s="17"/>
      <c r="RFF184" s="17"/>
      <c r="RFG184" s="17"/>
      <c r="RFH184" s="17"/>
      <c r="RFI184" s="17"/>
      <c r="RFJ184" s="17"/>
      <c r="RFK184" s="17"/>
      <c r="RFL184" s="17"/>
      <c r="RFM184" s="17"/>
      <c r="RFN184" s="17"/>
      <c r="RFO184" s="17"/>
      <c r="RFP184" s="17"/>
      <c r="RFQ184" s="17"/>
      <c r="RFR184" s="17"/>
      <c r="RFS184" s="17"/>
      <c r="RFT184" s="17"/>
      <c r="RFU184" s="17"/>
      <c r="RFV184" s="17"/>
      <c r="RFW184" s="17"/>
      <c r="RFX184" s="17"/>
      <c r="RFY184" s="17"/>
      <c r="RFZ184" s="17"/>
      <c r="RGA184" s="17"/>
      <c r="RGB184" s="17"/>
      <c r="RGC184" s="17"/>
      <c r="RGD184" s="17"/>
      <c r="RGE184" s="17"/>
      <c r="RGF184" s="17"/>
      <c r="RGG184" s="17"/>
      <c r="RGH184" s="17"/>
      <c r="RGI184" s="17"/>
      <c r="RGJ184" s="17"/>
      <c r="RGK184" s="17"/>
      <c r="RGL184" s="17"/>
      <c r="RGM184" s="17"/>
      <c r="RGN184" s="17"/>
      <c r="RGO184" s="17"/>
      <c r="RGP184" s="17"/>
      <c r="RGQ184" s="17"/>
      <c r="RGR184" s="17"/>
      <c r="RGS184" s="17"/>
      <c r="RGT184" s="17"/>
      <c r="RGU184" s="17"/>
      <c r="RGV184" s="17"/>
      <c r="RGW184" s="17"/>
      <c r="RGX184" s="17"/>
      <c r="RGY184" s="17"/>
      <c r="RGZ184" s="17"/>
      <c r="RHA184" s="17"/>
      <c r="RHB184" s="17"/>
      <c r="RHC184" s="17"/>
      <c r="RHD184" s="17"/>
      <c r="RHE184" s="17"/>
      <c r="RHF184" s="17"/>
      <c r="RHG184" s="17"/>
      <c r="RHH184" s="17"/>
      <c r="RHI184" s="17"/>
      <c r="RHJ184" s="17"/>
      <c r="RHK184" s="17"/>
      <c r="RHL184" s="17"/>
      <c r="RHM184" s="17"/>
      <c r="RHN184" s="17"/>
      <c r="RHO184" s="17"/>
      <c r="RHP184" s="17"/>
      <c r="RHQ184" s="17"/>
      <c r="RHR184" s="17"/>
      <c r="RHS184" s="17"/>
      <c r="RHT184" s="17"/>
      <c r="RHU184" s="17"/>
      <c r="RHV184" s="17"/>
      <c r="RHW184" s="17"/>
      <c r="RHX184" s="17"/>
      <c r="RHY184" s="17"/>
      <c r="RHZ184" s="17"/>
      <c r="RIA184" s="17"/>
      <c r="RIB184" s="17"/>
      <c r="RIC184" s="17"/>
      <c r="RID184" s="17"/>
      <c r="RIE184" s="17"/>
      <c r="RIF184" s="17"/>
      <c r="RIG184" s="17"/>
      <c r="RIH184" s="17"/>
      <c r="RII184" s="17"/>
      <c r="RIJ184" s="17"/>
      <c r="RIK184" s="17"/>
      <c r="RIL184" s="17"/>
      <c r="RIM184" s="17"/>
      <c r="RIN184" s="17"/>
      <c r="RIO184" s="17"/>
      <c r="RIP184" s="17"/>
      <c r="RIQ184" s="17"/>
      <c r="RIR184" s="17"/>
      <c r="RIS184" s="17"/>
      <c r="RIT184" s="17"/>
      <c r="RIU184" s="17"/>
      <c r="RIV184" s="17"/>
      <c r="RIW184" s="17"/>
      <c r="RIX184" s="17"/>
      <c r="RIY184" s="17"/>
      <c r="RIZ184" s="17"/>
      <c r="RJA184" s="17"/>
      <c r="RJB184" s="17"/>
      <c r="RJC184" s="17"/>
      <c r="RJD184" s="17"/>
      <c r="RJE184" s="17"/>
      <c r="RJF184" s="17"/>
      <c r="RJG184" s="17"/>
      <c r="RJH184" s="17"/>
      <c r="RJI184" s="17"/>
      <c r="RJJ184" s="17"/>
      <c r="RJK184" s="17"/>
      <c r="RJL184" s="17"/>
      <c r="RJM184" s="17"/>
      <c r="RJN184" s="17"/>
      <c r="RJO184" s="17"/>
      <c r="RJP184" s="17"/>
      <c r="RJQ184" s="17"/>
      <c r="RJR184" s="17"/>
      <c r="RJS184" s="17"/>
      <c r="RJT184" s="17"/>
      <c r="RJU184" s="17"/>
      <c r="RJV184" s="17"/>
      <c r="RJW184" s="17"/>
      <c r="RJX184" s="17"/>
      <c r="RJY184" s="17"/>
      <c r="RJZ184" s="17"/>
      <c r="RKA184" s="17"/>
      <c r="RKB184" s="17"/>
      <c r="RKC184" s="17"/>
      <c r="RKD184" s="17"/>
      <c r="RKE184" s="17"/>
      <c r="RKF184" s="17"/>
      <c r="RKG184" s="17"/>
      <c r="RKH184" s="17"/>
      <c r="RKI184" s="17"/>
      <c r="RKJ184" s="17"/>
      <c r="RKK184" s="17"/>
      <c r="RKL184" s="17"/>
      <c r="RKM184" s="17"/>
      <c r="RKN184" s="17"/>
      <c r="RKO184" s="17"/>
      <c r="RKP184" s="17"/>
      <c r="RKQ184" s="17"/>
      <c r="RKR184" s="17"/>
      <c r="RKS184" s="17"/>
      <c r="RKT184" s="17"/>
      <c r="RKU184" s="17"/>
      <c r="RKV184" s="17"/>
      <c r="RKW184" s="17"/>
      <c r="RKX184" s="17"/>
      <c r="RKY184" s="17"/>
      <c r="RKZ184" s="17"/>
      <c r="RLA184" s="17"/>
      <c r="RLB184" s="17"/>
      <c r="RLC184" s="17"/>
      <c r="RLD184" s="17"/>
      <c r="RLE184" s="17"/>
      <c r="RLF184" s="17"/>
      <c r="RLG184" s="17"/>
      <c r="RLH184" s="17"/>
      <c r="RLI184" s="17"/>
      <c r="RLJ184" s="17"/>
      <c r="RLK184" s="17"/>
      <c r="RLL184" s="17"/>
      <c r="RLM184" s="17"/>
      <c r="RLN184" s="17"/>
      <c r="RLO184" s="17"/>
      <c r="RLP184" s="17"/>
      <c r="RLQ184" s="17"/>
      <c r="RLR184" s="17"/>
      <c r="RLS184" s="17"/>
      <c r="RLT184" s="17"/>
      <c r="RLU184" s="17"/>
      <c r="RLV184" s="17"/>
      <c r="RLW184" s="17"/>
      <c r="RLX184" s="17"/>
      <c r="RLY184" s="17"/>
      <c r="RLZ184" s="17"/>
      <c r="RMA184" s="17"/>
      <c r="RMB184" s="17"/>
      <c r="RMC184" s="17"/>
      <c r="RMD184" s="17"/>
      <c r="RME184" s="17"/>
      <c r="RMF184" s="17"/>
      <c r="RMG184" s="17"/>
      <c r="RMH184" s="17"/>
      <c r="RMI184" s="17"/>
      <c r="RMJ184" s="17"/>
      <c r="RMK184" s="17"/>
      <c r="RML184" s="17"/>
      <c r="RMM184" s="17"/>
      <c r="RMN184" s="17"/>
      <c r="RMO184" s="17"/>
      <c r="RMP184" s="17"/>
      <c r="RMQ184" s="17"/>
      <c r="RMR184" s="17"/>
      <c r="RMS184" s="17"/>
      <c r="RMT184" s="17"/>
      <c r="RMU184" s="17"/>
      <c r="RMV184" s="17"/>
      <c r="RMW184" s="17"/>
      <c r="RMX184" s="17"/>
      <c r="RMY184" s="17"/>
      <c r="RMZ184" s="17"/>
      <c r="RNA184" s="17"/>
      <c r="RNB184" s="17"/>
      <c r="RNC184" s="17"/>
      <c r="RND184" s="17"/>
      <c r="RNE184" s="17"/>
      <c r="RNF184" s="17"/>
      <c r="RNG184" s="17"/>
      <c r="RNH184" s="17"/>
      <c r="RNI184" s="17"/>
      <c r="RNJ184" s="17"/>
      <c r="RNK184" s="17"/>
      <c r="RNL184" s="17"/>
      <c r="RNM184" s="17"/>
      <c r="RNN184" s="17"/>
      <c r="RNO184" s="17"/>
      <c r="RNP184" s="17"/>
      <c r="RNQ184" s="17"/>
      <c r="RNR184" s="17"/>
      <c r="RNS184" s="17"/>
      <c r="RNT184" s="17"/>
      <c r="RNU184" s="17"/>
      <c r="RNV184" s="17"/>
      <c r="RNW184" s="17"/>
      <c r="RNX184" s="17"/>
      <c r="RNY184" s="17"/>
      <c r="RNZ184" s="17"/>
      <c r="ROA184" s="17"/>
      <c r="ROB184" s="17"/>
      <c r="ROC184" s="17"/>
      <c r="ROD184" s="17"/>
      <c r="ROE184" s="17"/>
      <c r="ROF184" s="17"/>
      <c r="ROG184" s="17"/>
      <c r="ROH184" s="17"/>
      <c r="ROI184" s="17"/>
      <c r="ROJ184" s="17"/>
      <c r="ROK184" s="17"/>
      <c r="ROL184" s="17"/>
      <c r="ROM184" s="17"/>
      <c r="RON184" s="17"/>
      <c r="ROO184" s="17"/>
      <c r="ROP184" s="17"/>
      <c r="ROQ184" s="17"/>
      <c r="ROR184" s="17"/>
      <c r="ROS184" s="17"/>
      <c r="ROT184" s="17"/>
      <c r="ROU184" s="17"/>
      <c r="ROV184" s="17"/>
      <c r="ROW184" s="17"/>
      <c r="ROX184" s="17"/>
      <c r="ROY184" s="17"/>
      <c r="ROZ184" s="17"/>
      <c r="RPA184" s="17"/>
      <c r="RPB184" s="17"/>
      <c r="RPC184" s="17"/>
      <c r="RPD184" s="17"/>
      <c r="RPE184" s="17"/>
      <c r="RPF184" s="17"/>
      <c r="RPG184" s="17"/>
      <c r="RPH184" s="17"/>
      <c r="RPI184" s="17"/>
      <c r="RPJ184" s="17"/>
      <c r="RPK184" s="17"/>
      <c r="RPL184" s="17"/>
      <c r="RPM184" s="17"/>
      <c r="RPN184" s="17"/>
      <c r="RPO184" s="17"/>
      <c r="RPP184" s="17"/>
      <c r="RPQ184" s="17"/>
      <c r="RPR184" s="17"/>
      <c r="RPS184" s="17"/>
      <c r="RPT184" s="17"/>
      <c r="RPU184" s="17"/>
      <c r="RPV184" s="17"/>
      <c r="RPW184" s="17"/>
      <c r="RPX184" s="17"/>
      <c r="RPY184" s="17"/>
      <c r="RPZ184" s="17"/>
      <c r="RQA184" s="17"/>
      <c r="RQB184" s="17"/>
      <c r="RQC184" s="17"/>
      <c r="RQD184" s="17"/>
      <c r="RQE184" s="17"/>
      <c r="RQF184" s="17"/>
      <c r="RQG184" s="17"/>
      <c r="RQH184" s="17"/>
      <c r="RQI184" s="17"/>
      <c r="RQJ184" s="17"/>
      <c r="RQK184" s="17"/>
      <c r="RQL184" s="17"/>
      <c r="RQM184" s="17"/>
      <c r="RQN184" s="17"/>
      <c r="RQO184" s="17"/>
      <c r="RQP184" s="17"/>
      <c r="RQQ184" s="17"/>
      <c r="RQR184" s="17"/>
      <c r="RQS184" s="17"/>
      <c r="RQT184" s="17"/>
      <c r="RQU184" s="17"/>
      <c r="RQV184" s="17"/>
      <c r="RQW184" s="17"/>
      <c r="RQX184" s="17"/>
      <c r="RQY184" s="17"/>
      <c r="RQZ184" s="17"/>
      <c r="RRA184" s="17"/>
      <c r="RRB184" s="17"/>
      <c r="RRC184" s="17"/>
      <c r="RRD184" s="17"/>
      <c r="RRE184" s="17"/>
      <c r="RRF184" s="17"/>
      <c r="RRG184" s="17"/>
      <c r="RRH184" s="17"/>
      <c r="RRI184" s="17"/>
      <c r="RRJ184" s="17"/>
      <c r="RRK184" s="17"/>
      <c r="RRL184" s="17"/>
      <c r="RRM184" s="17"/>
      <c r="RRN184" s="17"/>
      <c r="RRO184" s="17"/>
      <c r="RRP184" s="17"/>
      <c r="RRQ184" s="17"/>
      <c r="RRR184" s="17"/>
      <c r="RRS184" s="17"/>
      <c r="RRT184" s="17"/>
      <c r="RRU184" s="17"/>
      <c r="RRV184" s="17"/>
      <c r="RRW184" s="17"/>
      <c r="RRX184" s="17"/>
      <c r="RRY184" s="17"/>
      <c r="RRZ184" s="17"/>
      <c r="RSA184" s="17"/>
      <c r="RSB184" s="17"/>
      <c r="RSC184" s="17"/>
      <c r="RSD184" s="17"/>
      <c r="RSE184" s="17"/>
      <c r="RSF184" s="17"/>
      <c r="RSG184" s="17"/>
      <c r="RSH184" s="17"/>
      <c r="RSI184" s="17"/>
      <c r="RSJ184" s="17"/>
      <c r="RSK184" s="17"/>
      <c r="RSL184" s="17"/>
      <c r="RSM184" s="17"/>
      <c r="RSN184" s="17"/>
      <c r="RSO184" s="17"/>
      <c r="RSP184" s="17"/>
      <c r="RSQ184" s="17"/>
      <c r="RSR184" s="17"/>
      <c r="RSS184" s="17"/>
      <c r="RST184" s="17"/>
      <c r="RSU184" s="17"/>
      <c r="RSV184" s="17"/>
      <c r="RSW184" s="17"/>
      <c r="RSX184" s="17"/>
      <c r="RSY184" s="17"/>
      <c r="RSZ184" s="17"/>
      <c r="RTA184" s="17"/>
      <c r="RTB184" s="17"/>
      <c r="RTC184" s="17"/>
      <c r="RTD184" s="17"/>
      <c r="RTE184" s="17"/>
      <c r="RTF184" s="17"/>
      <c r="RTG184" s="17"/>
      <c r="RTH184" s="17"/>
      <c r="RTI184" s="17"/>
      <c r="RTJ184" s="17"/>
      <c r="RTK184" s="17"/>
      <c r="RTL184" s="17"/>
      <c r="RTM184" s="17"/>
      <c r="RTN184" s="17"/>
      <c r="RTO184" s="17"/>
      <c r="RTP184" s="17"/>
      <c r="RTQ184" s="17"/>
      <c r="RTR184" s="17"/>
      <c r="RTS184" s="17"/>
      <c r="RTT184" s="17"/>
      <c r="RTU184" s="17"/>
      <c r="RTV184" s="17"/>
      <c r="RTW184" s="17"/>
      <c r="RTX184" s="17"/>
      <c r="RTY184" s="17"/>
      <c r="RTZ184" s="17"/>
      <c r="RUA184" s="17"/>
      <c r="RUB184" s="17"/>
      <c r="RUC184" s="17"/>
      <c r="RUD184" s="17"/>
      <c r="RUE184" s="17"/>
      <c r="RUF184" s="17"/>
      <c r="RUG184" s="17"/>
      <c r="RUH184" s="17"/>
      <c r="RUI184" s="17"/>
      <c r="RUJ184" s="17"/>
      <c r="RUK184" s="17"/>
      <c r="RUL184" s="17"/>
      <c r="RUM184" s="17"/>
      <c r="RUN184" s="17"/>
      <c r="RUO184" s="17"/>
      <c r="RUP184" s="17"/>
      <c r="RUQ184" s="17"/>
      <c r="RUR184" s="17"/>
      <c r="RUS184" s="17"/>
      <c r="RUT184" s="17"/>
      <c r="RUU184" s="17"/>
      <c r="RUV184" s="17"/>
      <c r="RUW184" s="17"/>
      <c r="RUX184" s="17"/>
      <c r="RUY184" s="17"/>
      <c r="RUZ184" s="17"/>
      <c r="RVA184" s="17"/>
      <c r="RVB184" s="17"/>
      <c r="RVC184" s="17"/>
      <c r="RVD184" s="17"/>
      <c r="RVE184" s="17"/>
      <c r="RVF184" s="17"/>
      <c r="RVG184" s="17"/>
      <c r="RVH184" s="17"/>
      <c r="RVI184" s="17"/>
      <c r="RVJ184" s="17"/>
      <c r="RVK184" s="17"/>
      <c r="RVL184" s="17"/>
      <c r="RVM184" s="17"/>
      <c r="RVN184" s="17"/>
      <c r="RVO184" s="17"/>
      <c r="RVP184" s="17"/>
      <c r="RVQ184" s="17"/>
      <c r="RVR184" s="17"/>
      <c r="RVS184" s="17"/>
      <c r="RVT184" s="17"/>
      <c r="RVU184" s="17"/>
      <c r="RVV184" s="17"/>
      <c r="RVW184" s="17"/>
      <c r="RVX184" s="17"/>
      <c r="RVY184" s="17"/>
      <c r="RVZ184" s="17"/>
      <c r="RWA184" s="17"/>
      <c r="RWB184" s="17"/>
      <c r="RWC184" s="17"/>
      <c r="RWD184" s="17"/>
      <c r="RWE184" s="17"/>
      <c r="RWF184" s="17"/>
      <c r="RWG184" s="17"/>
      <c r="RWH184" s="17"/>
      <c r="RWI184" s="17"/>
      <c r="RWJ184" s="17"/>
      <c r="RWK184" s="17"/>
      <c r="RWL184" s="17"/>
      <c r="RWM184" s="17"/>
      <c r="RWN184" s="17"/>
      <c r="RWO184" s="17"/>
      <c r="RWP184" s="17"/>
      <c r="RWQ184" s="17"/>
      <c r="RWR184" s="17"/>
      <c r="RWS184" s="17"/>
      <c r="RWT184" s="17"/>
      <c r="RWU184" s="17"/>
      <c r="RWV184" s="17"/>
      <c r="RWW184" s="17"/>
      <c r="RWX184" s="17"/>
      <c r="RWY184" s="17"/>
      <c r="RWZ184" s="17"/>
      <c r="RXA184" s="17"/>
      <c r="RXB184" s="17"/>
      <c r="RXC184" s="17"/>
      <c r="RXD184" s="17"/>
      <c r="RXE184" s="17"/>
      <c r="RXF184" s="17"/>
      <c r="RXG184" s="17"/>
      <c r="RXH184" s="17"/>
      <c r="RXI184" s="17"/>
      <c r="RXJ184" s="17"/>
      <c r="RXK184" s="17"/>
      <c r="RXL184" s="17"/>
      <c r="RXM184" s="17"/>
      <c r="RXN184" s="17"/>
      <c r="RXO184" s="17"/>
      <c r="RXP184" s="17"/>
      <c r="RXQ184" s="17"/>
      <c r="RXR184" s="17"/>
      <c r="RXS184" s="17"/>
      <c r="RXT184" s="17"/>
      <c r="RXU184" s="17"/>
      <c r="RXV184" s="17"/>
      <c r="RXW184" s="17"/>
      <c r="RXX184" s="17"/>
      <c r="RXY184" s="17"/>
      <c r="RXZ184" s="17"/>
      <c r="RYA184" s="17"/>
      <c r="RYB184" s="17"/>
      <c r="RYC184" s="17"/>
      <c r="RYD184" s="17"/>
      <c r="RYE184" s="17"/>
      <c r="RYF184" s="17"/>
      <c r="RYG184" s="17"/>
      <c r="RYH184" s="17"/>
      <c r="RYI184" s="17"/>
      <c r="RYJ184" s="17"/>
      <c r="RYK184" s="17"/>
      <c r="RYL184" s="17"/>
      <c r="RYM184" s="17"/>
      <c r="RYN184" s="17"/>
      <c r="RYO184" s="17"/>
      <c r="RYP184" s="17"/>
      <c r="RYQ184" s="17"/>
      <c r="RYR184" s="17"/>
      <c r="RYS184" s="17"/>
      <c r="RYT184" s="17"/>
      <c r="RYU184" s="17"/>
      <c r="RYV184" s="17"/>
      <c r="RYW184" s="17"/>
      <c r="RYX184" s="17"/>
      <c r="RYY184" s="17"/>
      <c r="RYZ184" s="17"/>
      <c r="RZA184" s="17"/>
      <c r="RZB184" s="17"/>
      <c r="RZC184" s="17"/>
      <c r="RZD184" s="17"/>
      <c r="RZE184" s="17"/>
      <c r="RZF184" s="17"/>
      <c r="RZG184" s="17"/>
      <c r="RZH184" s="17"/>
      <c r="RZI184" s="17"/>
      <c r="RZJ184" s="17"/>
      <c r="RZK184" s="17"/>
      <c r="RZL184" s="17"/>
      <c r="RZM184" s="17"/>
      <c r="RZN184" s="17"/>
      <c r="RZO184" s="17"/>
      <c r="RZP184" s="17"/>
      <c r="RZQ184" s="17"/>
      <c r="RZR184" s="17"/>
      <c r="RZS184" s="17"/>
      <c r="RZT184" s="17"/>
      <c r="RZU184" s="17"/>
      <c r="RZV184" s="17"/>
      <c r="RZW184" s="17"/>
      <c r="RZX184" s="17"/>
      <c r="RZY184" s="17"/>
      <c r="RZZ184" s="17"/>
      <c r="SAA184" s="17"/>
      <c r="SAB184" s="17"/>
      <c r="SAC184" s="17"/>
      <c r="SAD184" s="17"/>
      <c r="SAE184" s="17"/>
      <c r="SAF184" s="17"/>
      <c r="SAG184" s="17"/>
      <c r="SAH184" s="17"/>
      <c r="SAI184" s="17"/>
      <c r="SAJ184" s="17"/>
      <c r="SAK184" s="17"/>
      <c r="SAL184" s="17"/>
      <c r="SAM184" s="17"/>
      <c r="SAN184" s="17"/>
      <c r="SAO184" s="17"/>
      <c r="SAP184" s="17"/>
      <c r="SAQ184" s="17"/>
      <c r="SAR184" s="17"/>
      <c r="SAS184" s="17"/>
      <c r="SAT184" s="17"/>
      <c r="SAU184" s="17"/>
      <c r="SAV184" s="17"/>
      <c r="SAW184" s="17"/>
      <c r="SAX184" s="17"/>
      <c r="SAY184" s="17"/>
      <c r="SAZ184" s="17"/>
      <c r="SBA184" s="17"/>
      <c r="SBB184" s="17"/>
      <c r="SBC184" s="17"/>
      <c r="SBD184" s="17"/>
      <c r="SBE184" s="17"/>
      <c r="SBF184" s="17"/>
      <c r="SBG184" s="17"/>
      <c r="SBH184" s="17"/>
      <c r="SBI184" s="17"/>
      <c r="SBJ184" s="17"/>
      <c r="SBK184" s="17"/>
      <c r="SBL184" s="17"/>
      <c r="SBM184" s="17"/>
      <c r="SBN184" s="17"/>
      <c r="SBO184" s="17"/>
      <c r="SBP184" s="17"/>
      <c r="SBQ184" s="17"/>
      <c r="SBR184" s="17"/>
      <c r="SBS184" s="17"/>
      <c r="SBT184" s="17"/>
      <c r="SBU184" s="17"/>
      <c r="SBV184" s="17"/>
      <c r="SBW184" s="17"/>
      <c r="SBX184" s="17"/>
      <c r="SBY184" s="17"/>
      <c r="SBZ184" s="17"/>
      <c r="SCA184" s="17"/>
      <c r="SCB184" s="17"/>
      <c r="SCC184" s="17"/>
      <c r="SCD184" s="17"/>
      <c r="SCE184" s="17"/>
      <c r="SCF184" s="17"/>
      <c r="SCG184" s="17"/>
      <c r="SCH184" s="17"/>
      <c r="SCI184" s="17"/>
      <c r="SCJ184" s="17"/>
      <c r="SCK184" s="17"/>
      <c r="SCL184" s="17"/>
      <c r="SCM184" s="17"/>
      <c r="SCN184" s="17"/>
      <c r="SCO184" s="17"/>
      <c r="SCP184" s="17"/>
      <c r="SCQ184" s="17"/>
      <c r="SCR184" s="17"/>
      <c r="SCS184" s="17"/>
      <c r="SCT184" s="17"/>
      <c r="SCU184" s="17"/>
      <c r="SCV184" s="17"/>
      <c r="SCW184" s="17"/>
      <c r="SCX184" s="17"/>
      <c r="SCY184" s="17"/>
      <c r="SCZ184" s="17"/>
      <c r="SDA184" s="17"/>
      <c r="SDB184" s="17"/>
      <c r="SDC184" s="17"/>
      <c r="SDD184" s="17"/>
      <c r="SDE184" s="17"/>
      <c r="SDF184" s="17"/>
      <c r="SDG184" s="17"/>
      <c r="SDH184" s="17"/>
      <c r="SDI184" s="17"/>
      <c r="SDJ184" s="17"/>
      <c r="SDK184" s="17"/>
      <c r="SDL184" s="17"/>
      <c r="SDM184" s="17"/>
      <c r="SDN184" s="17"/>
      <c r="SDO184" s="17"/>
      <c r="SDP184" s="17"/>
      <c r="SDQ184" s="17"/>
      <c r="SDR184" s="17"/>
      <c r="SDS184" s="17"/>
      <c r="SDT184" s="17"/>
      <c r="SDU184" s="17"/>
      <c r="SDV184" s="17"/>
      <c r="SDW184" s="17"/>
      <c r="SDX184" s="17"/>
      <c r="SDY184" s="17"/>
      <c r="SDZ184" s="17"/>
      <c r="SEA184" s="17"/>
      <c r="SEB184" s="17"/>
      <c r="SEC184" s="17"/>
      <c r="SED184" s="17"/>
      <c r="SEE184" s="17"/>
      <c r="SEF184" s="17"/>
      <c r="SEG184" s="17"/>
      <c r="SEH184" s="17"/>
      <c r="SEI184" s="17"/>
      <c r="SEJ184" s="17"/>
      <c r="SEK184" s="17"/>
      <c r="SEL184" s="17"/>
      <c r="SEM184" s="17"/>
      <c r="SEN184" s="17"/>
      <c r="SEO184" s="17"/>
      <c r="SEP184" s="17"/>
      <c r="SEQ184" s="17"/>
      <c r="SER184" s="17"/>
      <c r="SES184" s="17"/>
      <c r="SET184" s="17"/>
      <c r="SEU184" s="17"/>
      <c r="SEV184" s="17"/>
      <c r="SEW184" s="17"/>
      <c r="SEX184" s="17"/>
      <c r="SEY184" s="17"/>
      <c r="SEZ184" s="17"/>
      <c r="SFA184" s="17"/>
      <c r="SFB184" s="17"/>
      <c r="SFC184" s="17"/>
      <c r="SFD184" s="17"/>
      <c r="SFE184" s="17"/>
      <c r="SFF184" s="17"/>
      <c r="SFG184" s="17"/>
      <c r="SFH184" s="17"/>
      <c r="SFI184" s="17"/>
      <c r="SFJ184" s="17"/>
      <c r="SFK184" s="17"/>
      <c r="SFL184" s="17"/>
      <c r="SFM184" s="17"/>
      <c r="SFN184" s="17"/>
      <c r="SFO184" s="17"/>
      <c r="SFP184" s="17"/>
      <c r="SFQ184" s="17"/>
      <c r="SFR184" s="17"/>
      <c r="SFS184" s="17"/>
      <c r="SFT184" s="17"/>
      <c r="SFU184" s="17"/>
      <c r="SFV184" s="17"/>
      <c r="SFW184" s="17"/>
      <c r="SFX184" s="17"/>
      <c r="SFY184" s="17"/>
      <c r="SFZ184" s="17"/>
      <c r="SGA184" s="17"/>
      <c r="SGB184" s="17"/>
      <c r="SGC184" s="17"/>
      <c r="SGD184" s="17"/>
      <c r="SGE184" s="17"/>
      <c r="SGF184" s="17"/>
      <c r="SGG184" s="17"/>
      <c r="SGH184" s="17"/>
      <c r="SGI184" s="17"/>
      <c r="SGJ184" s="17"/>
      <c r="SGK184" s="17"/>
      <c r="SGL184" s="17"/>
      <c r="SGM184" s="17"/>
      <c r="SGN184" s="17"/>
      <c r="SGO184" s="17"/>
      <c r="SGP184" s="17"/>
      <c r="SGQ184" s="17"/>
      <c r="SGR184" s="17"/>
      <c r="SGS184" s="17"/>
      <c r="SGT184" s="17"/>
      <c r="SGU184" s="17"/>
      <c r="SGV184" s="17"/>
      <c r="SGW184" s="17"/>
      <c r="SGX184" s="17"/>
      <c r="SGY184" s="17"/>
      <c r="SGZ184" s="17"/>
      <c r="SHA184" s="17"/>
      <c r="SHB184" s="17"/>
      <c r="SHC184" s="17"/>
      <c r="SHD184" s="17"/>
      <c r="SHE184" s="17"/>
      <c r="SHF184" s="17"/>
      <c r="SHG184" s="17"/>
      <c r="SHH184" s="17"/>
      <c r="SHI184" s="17"/>
      <c r="SHJ184" s="17"/>
      <c r="SHK184" s="17"/>
      <c r="SHL184" s="17"/>
      <c r="SHM184" s="17"/>
      <c r="SHN184" s="17"/>
      <c r="SHO184" s="17"/>
      <c r="SHP184" s="17"/>
      <c r="SHQ184" s="17"/>
      <c r="SHR184" s="17"/>
      <c r="SHS184" s="17"/>
      <c r="SHT184" s="17"/>
      <c r="SHU184" s="17"/>
      <c r="SHV184" s="17"/>
      <c r="SHW184" s="17"/>
      <c r="SHX184" s="17"/>
      <c r="SHY184" s="17"/>
      <c r="SHZ184" s="17"/>
      <c r="SIA184" s="17"/>
      <c r="SIB184" s="17"/>
      <c r="SIC184" s="17"/>
      <c r="SID184" s="17"/>
      <c r="SIE184" s="17"/>
      <c r="SIF184" s="17"/>
      <c r="SIG184" s="17"/>
      <c r="SIH184" s="17"/>
      <c r="SII184" s="17"/>
      <c r="SIJ184" s="17"/>
      <c r="SIK184" s="17"/>
      <c r="SIL184" s="17"/>
      <c r="SIM184" s="17"/>
      <c r="SIN184" s="17"/>
      <c r="SIO184" s="17"/>
      <c r="SIP184" s="17"/>
      <c r="SIQ184" s="17"/>
      <c r="SIR184" s="17"/>
      <c r="SIS184" s="17"/>
      <c r="SIT184" s="17"/>
      <c r="SIU184" s="17"/>
      <c r="SIV184" s="17"/>
      <c r="SIW184" s="17"/>
      <c r="SIX184" s="17"/>
      <c r="SIY184" s="17"/>
      <c r="SIZ184" s="17"/>
      <c r="SJA184" s="17"/>
      <c r="SJB184" s="17"/>
      <c r="SJC184" s="17"/>
      <c r="SJD184" s="17"/>
      <c r="SJE184" s="17"/>
      <c r="SJF184" s="17"/>
      <c r="SJG184" s="17"/>
      <c r="SJH184" s="17"/>
      <c r="SJI184" s="17"/>
      <c r="SJJ184" s="17"/>
      <c r="SJK184" s="17"/>
      <c r="SJL184" s="17"/>
      <c r="SJM184" s="17"/>
      <c r="SJN184" s="17"/>
      <c r="SJO184" s="17"/>
      <c r="SJP184" s="17"/>
      <c r="SJQ184" s="17"/>
      <c r="SJR184" s="17"/>
      <c r="SJS184" s="17"/>
      <c r="SJT184" s="17"/>
      <c r="SJU184" s="17"/>
      <c r="SJV184" s="17"/>
      <c r="SJW184" s="17"/>
      <c r="SJX184" s="17"/>
      <c r="SJY184" s="17"/>
      <c r="SJZ184" s="17"/>
      <c r="SKA184" s="17"/>
      <c r="SKB184" s="17"/>
      <c r="SKC184" s="17"/>
      <c r="SKD184" s="17"/>
      <c r="SKE184" s="17"/>
      <c r="SKF184" s="17"/>
      <c r="SKG184" s="17"/>
      <c r="SKH184" s="17"/>
      <c r="SKI184" s="17"/>
      <c r="SKJ184" s="17"/>
      <c r="SKK184" s="17"/>
      <c r="SKL184" s="17"/>
      <c r="SKM184" s="17"/>
      <c r="SKN184" s="17"/>
      <c r="SKO184" s="17"/>
      <c r="SKP184" s="17"/>
      <c r="SKQ184" s="17"/>
      <c r="SKR184" s="17"/>
      <c r="SKS184" s="17"/>
      <c r="SKT184" s="17"/>
      <c r="SKU184" s="17"/>
      <c r="SKV184" s="17"/>
      <c r="SKW184" s="17"/>
      <c r="SKX184" s="17"/>
      <c r="SKY184" s="17"/>
      <c r="SKZ184" s="17"/>
      <c r="SLA184" s="17"/>
      <c r="SLB184" s="17"/>
      <c r="SLC184" s="17"/>
      <c r="SLD184" s="17"/>
      <c r="SLE184" s="17"/>
      <c r="SLF184" s="17"/>
      <c r="SLG184" s="17"/>
      <c r="SLH184" s="17"/>
      <c r="SLI184" s="17"/>
      <c r="SLJ184" s="17"/>
      <c r="SLK184" s="17"/>
      <c r="SLL184" s="17"/>
      <c r="SLM184" s="17"/>
      <c r="SLN184" s="17"/>
      <c r="SLO184" s="17"/>
      <c r="SLP184" s="17"/>
      <c r="SLQ184" s="17"/>
      <c r="SLR184" s="17"/>
      <c r="SLS184" s="17"/>
      <c r="SLT184" s="17"/>
      <c r="SLU184" s="17"/>
      <c r="SLV184" s="17"/>
      <c r="SLW184" s="17"/>
      <c r="SLX184" s="17"/>
      <c r="SLY184" s="17"/>
      <c r="SLZ184" s="17"/>
      <c r="SMA184" s="17"/>
      <c r="SMB184" s="17"/>
      <c r="SMC184" s="17"/>
      <c r="SMD184" s="17"/>
      <c r="SME184" s="17"/>
      <c r="SMF184" s="17"/>
      <c r="SMG184" s="17"/>
      <c r="SMH184" s="17"/>
      <c r="SMI184" s="17"/>
      <c r="SMJ184" s="17"/>
      <c r="SMK184" s="17"/>
      <c r="SML184" s="17"/>
      <c r="SMM184" s="17"/>
      <c r="SMN184" s="17"/>
      <c r="SMO184" s="17"/>
      <c r="SMP184" s="17"/>
      <c r="SMQ184" s="17"/>
      <c r="SMR184" s="17"/>
      <c r="SMS184" s="17"/>
      <c r="SMT184" s="17"/>
      <c r="SMU184" s="17"/>
      <c r="SMV184" s="17"/>
      <c r="SMW184" s="17"/>
      <c r="SMX184" s="17"/>
      <c r="SMY184" s="17"/>
      <c r="SMZ184" s="17"/>
      <c r="SNA184" s="17"/>
      <c r="SNB184" s="17"/>
      <c r="SNC184" s="17"/>
      <c r="SND184" s="17"/>
      <c r="SNE184" s="17"/>
      <c r="SNF184" s="17"/>
      <c r="SNG184" s="17"/>
      <c r="SNH184" s="17"/>
      <c r="SNI184" s="17"/>
      <c r="SNJ184" s="17"/>
      <c r="SNK184" s="17"/>
      <c r="SNL184" s="17"/>
      <c r="SNM184" s="17"/>
      <c r="SNN184" s="17"/>
      <c r="SNO184" s="17"/>
      <c r="SNP184" s="17"/>
      <c r="SNQ184" s="17"/>
      <c r="SNR184" s="17"/>
      <c r="SNS184" s="17"/>
      <c r="SNT184" s="17"/>
      <c r="SNU184" s="17"/>
      <c r="SNV184" s="17"/>
      <c r="SNW184" s="17"/>
      <c r="SNX184" s="17"/>
      <c r="SNY184" s="17"/>
      <c r="SNZ184" s="17"/>
      <c r="SOA184" s="17"/>
      <c r="SOB184" s="17"/>
      <c r="SOC184" s="17"/>
      <c r="SOD184" s="17"/>
      <c r="SOE184" s="17"/>
      <c r="SOF184" s="17"/>
      <c r="SOG184" s="17"/>
      <c r="SOH184" s="17"/>
      <c r="SOI184" s="17"/>
      <c r="SOJ184" s="17"/>
      <c r="SOK184" s="17"/>
      <c r="SOL184" s="17"/>
      <c r="SOM184" s="17"/>
      <c r="SON184" s="17"/>
      <c r="SOO184" s="17"/>
      <c r="SOP184" s="17"/>
      <c r="SOQ184" s="17"/>
      <c r="SOR184" s="17"/>
      <c r="SOS184" s="17"/>
      <c r="SOT184" s="17"/>
      <c r="SOU184" s="17"/>
      <c r="SOV184" s="17"/>
      <c r="SOW184" s="17"/>
      <c r="SOX184" s="17"/>
      <c r="SOY184" s="17"/>
      <c r="SOZ184" s="17"/>
      <c r="SPA184" s="17"/>
      <c r="SPB184" s="17"/>
      <c r="SPC184" s="17"/>
      <c r="SPD184" s="17"/>
      <c r="SPE184" s="17"/>
      <c r="SPF184" s="17"/>
      <c r="SPG184" s="17"/>
      <c r="SPH184" s="17"/>
      <c r="SPI184" s="17"/>
      <c r="SPJ184" s="17"/>
      <c r="SPK184" s="17"/>
      <c r="SPL184" s="17"/>
      <c r="SPM184" s="17"/>
      <c r="SPN184" s="17"/>
      <c r="SPO184" s="17"/>
      <c r="SPP184" s="17"/>
      <c r="SPQ184" s="17"/>
      <c r="SPR184" s="17"/>
      <c r="SPS184" s="17"/>
      <c r="SPT184" s="17"/>
      <c r="SPU184" s="17"/>
      <c r="SPV184" s="17"/>
      <c r="SPW184" s="17"/>
      <c r="SPX184" s="17"/>
      <c r="SPY184" s="17"/>
      <c r="SPZ184" s="17"/>
      <c r="SQA184" s="17"/>
      <c r="SQB184" s="17"/>
      <c r="SQC184" s="17"/>
      <c r="SQD184" s="17"/>
      <c r="SQE184" s="17"/>
      <c r="SQF184" s="17"/>
      <c r="SQG184" s="17"/>
      <c r="SQH184" s="17"/>
      <c r="SQI184" s="17"/>
      <c r="SQJ184" s="17"/>
      <c r="SQK184" s="17"/>
      <c r="SQL184" s="17"/>
      <c r="SQM184" s="17"/>
      <c r="SQN184" s="17"/>
      <c r="SQO184" s="17"/>
      <c r="SQP184" s="17"/>
      <c r="SQQ184" s="17"/>
      <c r="SQR184" s="17"/>
      <c r="SQS184" s="17"/>
      <c r="SQT184" s="17"/>
      <c r="SQU184" s="17"/>
      <c r="SQV184" s="17"/>
      <c r="SQW184" s="17"/>
      <c r="SQX184" s="17"/>
      <c r="SQY184" s="17"/>
      <c r="SQZ184" s="17"/>
      <c r="SRA184" s="17"/>
      <c r="SRB184" s="17"/>
      <c r="SRC184" s="17"/>
      <c r="SRD184" s="17"/>
      <c r="SRE184" s="17"/>
      <c r="SRF184" s="17"/>
      <c r="SRG184" s="17"/>
      <c r="SRH184" s="17"/>
      <c r="SRI184" s="17"/>
      <c r="SRJ184" s="17"/>
      <c r="SRK184" s="17"/>
      <c r="SRL184" s="17"/>
      <c r="SRM184" s="17"/>
      <c r="SRN184" s="17"/>
      <c r="SRO184" s="17"/>
      <c r="SRP184" s="17"/>
      <c r="SRQ184" s="17"/>
      <c r="SRR184" s="17"/>
      <c r="SRS184" s="17"/>
      <c r="SRT184" s="17"/>
      <c r="SRU184" s="17"/>
      <c r="SRV184" s="17"/>
      <c r="SRW184" s="17"/>
      <c r="SRX184" s="17"/>
      <c r="SRY184" s="17"/>
      <c r="SRZ184" s="17"/>
      <c r="SSA184" s="17"/>
      <c r="SSB184" s="17"/>
      <c r="SSC184" s="17"/>
      <c r="SSD184" s="17"/>
      <c r="SSE184" s="17"/>
      <c r="SSF184" s="17"/>
      <c r="SSG184" s="17"/>
      <c r="SSH184" s="17"/>
      <c r="SSI184" s="17"/>
      <c r="SSJ184" s="17"/>
      <c r="SSK184" s="17"/>
      <c r="SSL184" s="17"/>
      <c r="SSM184" s="17"/>
      <c r="SSN184" s="17"/>
      <c r="SSO184" s="17"/>
      <c r="SSP184" s="17"/>
      <c r="SSQ184" s="17"/>
      <c r="SSR184" s="17"/>
      <c r="SSS184" s="17"/>
      <c r="SST184" s="17"/>
      <c r="SSU184" s="17"/>
      <c r="SSV184" s="17"/>
      <c r="SSW184" s="17"/>
      <c r="SSX184" s="17"/>
      <c r="SSY184" s="17"/>
      <c r="SSZ184" s="17"/>
      <c r="STA184" s="17"/>
      <c r="STB184" s="17"/>
      <c r="STC184" s="17"/>
      <c r="STD184" s="17"/>
      <c r="STE184" s="17"/>
      <c r="STF184" s="17"/>
      <c r="STG184" s="17"/>
      <c r="STH184" s="17"/>
      <c r="STI184" s="17"/>
      <c r="STJ184" s="17"/>
      <c r="STK184" s="17"/>
      <c r="STL184" s="17"/>
      <c r="STM184" s="17"/>
      <c r="STN184" s="17"/>
      <c r="STO184" s="17"/>
      <c r="STP184" s="17"/>
      <c r="STQ184" s="17"/>
      <c r="STR184" s="17"/>
      <c r="STS184" s="17"/>
      <c r="STT184" s="17"/>
      <c r="STU184" s="17"/>
      <c r="STV184" s="17"/>
      <c r="STW184" s="17"/>
      <c r="STX184" s="17"/>
      <c r="STY184" s="17"/>
      <c r="STZ184" s="17"/>
      <c r="SUA184" s="17"/>
      <c r="SUB184" s="17"/>
      <c r="SUC184" s="17"/>
      <c r="SUD184" s="17"/>
      <c r="SUE184" s="17"/>
      <c r="SUF184" s="17"/>
      <c r="SUG184" s="17"/>
      <c r="SUH184" s="17"/>
      <c r="SUI184" s="17"/>
      <c r="SUJ184" s="17"/>
      <c r="SUK184" s="17"/>
      <c r="SUL184" s="17"/>
      <c r="SUM184" s="17"/>
      <c r="SUN184" s="17"/>
      <c r="SUO184" s="17"/>
      <c r="SUP184" s="17"/>
      <c r="SUQ184" s="17"/>
      <c r="SUR184" s="17"/>
      <c r="SUS184" s="17"/>
      <c r="SUT184" s="17"/>
      <c r="SUU184" s="17"/>
      <c r="SUV184" s="17"/>
      <c r="SUW184" s="17"/>
      <c r="SUX184" s="17"/>
      <c r="SUY184" s="17"/>
      <c r="SUZ184" s="17"/>
      <c r="SVA184" s="17"/>
      <c r="SVB184" s="17"/>
      <c r="SVC184" s="17"/>
      <c r="SVD184" s="17"/>
      <c r="SVE184" s="17"/>
      <c r="SVF184" s="17"/>
      <c r="SVG184" s="17"/>
      <c r="SVH184" s="17"/>
      <c r="SVI184" s="17"/>
      <c r="SVJ184" s="17"/>
      <c r="SVK184" s="17"/>
      <c r="SVL184" s="17"/>
      <c r="SVM184" s="17"/>
      <c r="SVN184" s="17"/>
      <c r="SVO184" s="17"/>
      <c r="SVP184" s="17"/>
      <c r="SVQ184" s="17"/>
      <c r="SVR184" s="17"/>
      <c r="SVS184" s="17"/>
      <c r="SVT184" s="17"/>
      <c r="SVU184" s="17"/>
      <c r="SVV184" s="17"/>
      <c r="SVW184" s="17"/>
      <c r="SVX184" s="17"/>
      <c r="SVY184" s="17"/>
      <c r="SVZ184" s="17"/>
      <c r="SWA184" s="17"/>
      <c r="SWB184" s="17"/>
      <c r="SWC184" s="17"/>
      <c r="SWD184" s="17"/>
      <c r="SWE184" s="17"/>
      <c r="SWF184" s="17"/>
      <c r="SWG184" s="17"/>
      <c r="SWH184" s="17"/>
      <c r="SWI184" s="17"/>
      <c r="SWJ184" s="17"/>
      <c r="SWK184" s="17"/>
      <c r="SWL184" s="17"/>
      <c r="SWM184" s="17"/>
      <c r="SWN184" s="17"/>
      <c r="SWO184" s="17"/>
      <c r="SWP184" s="17"/>
      <c r="SWQ184" s="17"/>
      <c r="SWR184" s="17"/>
      <c r="SWS184" s="17"/>
      <c r="SWT184" s="17"/>
      <c r="SWU184" s="17"/>
      <c r="SWV184" s="17"/>
      <c r="SWW184" s="17"/>
      <c r="SWX184" s="17"/>
      <c r="SWY184" s="17"/>
      <c r="SWZ184" s="17"/>
      <c r="SXA184" s="17"/>
      <c r="SXB184" s="17"/>
      <c r="SXC184" s="17"/>
      <c r="SXD184" s="17"/>
      <c r="SXE184" s="17"/>
      <c r="SXF184" s="17"/>
      <c r="SXG184" s="17"/>
      <c r="SXH184" s="17"/>
      <c r="SXI184" s="17"/>
      <c r="SXJ184" s="17"/>
      <c r="SXK184" s="17"/>
      <c r="SXL184" s="17"/>
      <c r="SXM184" s="17"/>
      <c r="SXN184" s="17"/>
      <c r="SXO184" s="17"/>
      <c r="SXP184" s="17"/>
      <c r="SXQ184" s="17"/>
      <c r="SXR184" s="17"/>
      <c r="SXS184" s="17"/>
      <c r="SXT184" s="17"/>
      <c r="SXU184" s="17"/>
      <c r="SXV184" s="17"/>
      <c r="SXW184" s="17"/>
      <c r="SXX184" s="17"/>
      <c r="SXY184" s="17"/>
      <c r="SXZ184" s="17"/>
      <c r="SYA184" s="17"/>
      <c r="SYB184" s="17"/>
      <c r="SYC184" s="17"/>
      <c r="SYD184" s="17"/>
      <c r="SYE184" s="17"/>
      <c r="SYF184" s="17"/>
      <c r="SYG184" s="17"/>
      <c r="SYH184" s="17"/>
      <c r="SYI184" s="17"/>
      <c r="SYJ184" s="17"/>
      <c r="SYK184" s="17"/>
      <c r="SYL184" s="17"/>
      <c r="SYM184" s="17"/>
      <c r="SYN184" s="17"/>
      <c r="SYO184" s="17"/>
      <c r="SYP184" s="17"/>
      <c r="SYQ184" s="17"/>
      <c r="SYR184" s="17"/>
      <c r="SYS184" s="17"/>
      <c r="SYT184" s="17"/>
      <c r="SYU184" s="17"/>
      <c r="SYV184" s="17"/>
      <c r="SYW184" s="17"/>
      <c r="SYX184" s="17"/>
      <c r="SYY184" s="17"/>
      <c r="SYZ184" s="17"/>
      <c r="SZA184" s="17"/>
      <c r="SZB184" s="17"/>
      <c r="SZC184" s="17"/>
      <c r="SZD184" s="17"/>
      <c r="SZE184" s="17"/>
      <c r="SZF184" s="17"/>
      <c r="SZG184" s="17"/>
      <c r="SZH184" s="17"/>
      <c r="SZI184" s="17"/>
      <c r="SZJ184" s="17"/>
      <c r="SZK184" s="17"/>
      <c r="SZL184" s="17"/>
      <c r="SZM184" s="17"/>
      <c r="SZN184" s="17"/>
      <c r="SZO184" s="17"/>
      <c r="SZP184" s="17"/>
      <c r="SZQ184" s="17"/>
      <c r="SZR184" s="17"/>
      <c r="SZS184" s="17"/>
      <c r="SZT184" s="17"/>
      <c r="SZU184" s="17"/>
      <c r="SZV184" s="17"/>
      <c r="SZW184" s="17"/>
      <c r="SZX184" s="17"/>
      <c r="SZY184" s="17"/>
      <c r="SZZ184" s="17"/>
      <c r="TAA184" s="17"/>
      <c r="TAB184" s="17"/>
      <c r="TAC184" s="17"/>
      <c r="TAD184" s="17"/>
      <c r="TAE184" s="17"/>
      <c r="TAF184" s="17"/>
      <c r="TAG184" s="17"/>
      <c r="TAH184" s="17"/>
      <c r="TAI184" s="17"/>
      <c r="TAJ184" s="17"/>
      <c r="TAK184" s="17"/>
      <c r="TAL184" s="17"/>
      <c r="TAM184" s="17"/>
      <c r="TAN184" s="17"/>
      <c r="TAO184" s="17"/>
      <c r="TAP184" s="17"/>
      <c r="TAQ184" s="17"/>
      <c r="TAR184" s="17"/>
      <c r="TAS184" s="17"/>
      <c r="TAT184" s="17"/>
      <c r="TAU184" s="17"/>
      <c r="TAV184" s="17"/>
      <c r="TAW184" s="17"/>
      <c r="TAX184" s="17"/>
      <c r="TAY184" s="17"/>
      <c r="TAZ184" s="17"/>
      <c r="TBA184" s="17"/>
      <c r="TBB184" s="17"/>
      <c r="TBC184" s="17"/>
      <c r="TBD184" s="17"/>
      <c r="TBE184" s="17"/>
      <c r="TBF184" s="17"/>
      <c r="TBG184" s="17"/>
      <c r="TBH184" s="17"/>
      <c r="TBI184" s="17"/>
      <c r="TBJ184" s="17"/>
      <c r="TBK184" s="17"/>
      <c r="TBL184" s="17"/>
      <c r="TBM184" s="17"/>
      <c r="TBN184" s="17"/>
      <c r="TBO184" s="17"/>
      <c r="TBP184" s="17"/>
      <c r="TBQ184" s="17"/>
      <c r="TBR184" s="17"/>
      <c r="TBS184" s="17"/>
      <c r="TBT184" s="17"/>
      <c r="TBU184" s="17"/>
      <c r="TBV184" s="17"/>
      <c r="TBW184" s="17"/>
      <c r="TBX184" s="17"/>
      <c r="TBY184" s="17"/>
      <c r="TBZ184" s="17"/>
      <c r="TCA184" s="17"/>
      <c r="TCB184" s="17"/>
      <c r="TCC184" s="17"/>
      <c r="TCD184" s="17"/>
      <c r="TCE184" s="17"/>
      <c r="TCF184" s="17"/>
      <c r="TCG184" s="17"/>
      <c r="TCH184" s="17"/>
      <c r="TCI184" s="17"/>
      <c r="TCJ184" s="17"/>
      <c r="TCK184" s="17"/>
      <c r="TCL184" s="17"/>
      <c r="TCM184" s="17"/>
      <c r="TCN184" s="17"/>
      <c r="TCO184" s="17"/>
      <c r="TCP184" s="17"/>
      <c r="TCQ184" s="17"/>
      <c r="TCR184" s="17"/>
      <c r="TCS184" s="17"/>
      <c r="TCT184" s="17"/>
      <c r="TCU184" s="17"/>
      <c r="TCV184" s="17"/>
      <c r="TCW184" s="17"/>
      <c r="TCX184" s="17"/>
      <c r="TCY184" s="17"/>
      <c r="TCZ184" s="17"/>
      <c r="TDA184" s="17"/>
      <c r="TDB184" s="17"/>
      <c r="TDC184" s="17"/>
      <c r="TDD184" s="17"/>
      <c r="TDE184" s="17"/>
      <c r="TDF184" s="17"/>
      <c r="TDG184" s="17"/>
      <c r="TDH184" s="17"/>
      <c r="TDI184" s="17"/>
      <c r="TDJ184" s="17"/>
      <c r="TDK184" s="17"/>
      <c r="TDL184" s="17"/>
      <c r="TDM184" s="17"/>
      <c r="TDN184" s="17"/>
      <c r="TDO184" s="17"/>
      <c r="TDP184" s="17"/>
      <c r="TDQ184" s="17"/>
      <c r="TDR184" s="17"/>
      <c r="TDS184" s="17"/>
      <c r="TDT184" s="17"/>
      <c r="TDU184" s="17"/>
      <c r="TDV184" s="17"/>
      <c r="TDW184" s="17"/>
      <c r="TDX184" s="17"/>
      <c r="TDY184" s="17"/>
      <c r="TDZ184" s="17"/>
      <c r="TEA184" s="17"/>
      <c r="TEB184" s="17"/>
      <c r="TEC184" s="17"/>
      <c r="TED184" s="17"/>
      <c r="TEE184" s="17"/>
      <c r="TEF184" s="17"/>
      <c r="TEG184" s="17"/>
      <c r="TEH184" s="17"/>
      <c r="TEI184" s="17"/>
      <c r="TEJ184" s="17"/>
      <c r="TEK184" s="17"/>
      <c r="TEL184" s="17"/>
      <c r="TEM184" s="17"/>
      <c r="TEN184" s="17"/>
      <c r="TEO184" s="17"/>
      <c r="TEP184" s="17"/>
      <c r="TEQ184" s="17"/>
      <c r="TER184" s="17"/>
      <c r="TES184" s="17"/>
      <c r="TET184" s="17"/>
      <c r="TEU184" s="17"/>
      <c r="TEV184" s="17"/>
      <c r="TEW184" s="17"/>
      <c r="TEX184" s="17"/>
      <c r="TEY184" s="17"/>
      <c r="TEZ184" s="17"/>
      <c r="TFA184" s="17"/>
      <c r="TFB184" s="17"/>
      <c r="TFC184" s="17"/>
      <c r="TFD184" s="17"/>
      <c r="TFE184" s="17"/>
      <c r="TFF184" s="17"/>
      <c r="TFG184" s="17"/>
      <c r="TFH184" s="17"/>
      <c r="TFI184" s="17"/>
      <c r="TFJ184" s="17"/>
      <c r="TFK184" s="17"/>
      <c r="TFL184" s="17"/>
      <c r="TFM184" s="17"/>
      <c r="TFN184" s="17"/>
      <c r="TFO184" s="17"/>
      <c r="TFP184" s="17"/>
      <c r="TFQ184" s="17"/>
      <c r="TFR184" s="17"/>
      <c r="TFS184" s="17"/>
      <c r="TFT184" s="17"/>
      <c r="TFU184" s="17"/>
      <c r="TFV184" s="17"/>
      <c r="TFW184" s="17"/>
      <c r="TFX184" s="17"/>
      <c r="TFY184" s="17"/>
      <c r="TFZ184" s="17"/>
      <c r="TGA184" s="17"/>
      <c r="TGB184" s="17"/>
      <c r="TGC184" s="17"/>
      <c r="TGD184" s="17"/>
      <c r="TGE184" s="17"/>
      <c r="TGF184" s="17"/>
      <c r="TGG184" s="17"/>
      <c r="TGH184" s="17"/>
      <c r="TGI184" s="17"/>
      <c r="TGJ184" s="17"/>
      <c r="TGK184" s="17"/>
      <c r="TGL184" s="17"/>
      <c r="TGM184" s="17"/>
      <c r="TGN184" s="17"/>
      <c r="TGO184" s="17"/>
      <c r="TGP184" s="17"/>
      <c r="TGQ184" s="17"/>
      <c r="TGR184" s="17"/>
      <c r="TGS184" s="17"/>
      <c r="TGT184" s="17"/>
      <c r="TGU184" s="17"/>
      <c r="TGV184" s="17"/>
      <c r="TGW184" s="17"/>
      <c r="TGX184" s="17"/>
      <c r="TGY184" s="17"/>
      <c r="TGZ184" s="17"/>
      <c r="THA184" s="17"/>
      <c r="THB184" s="17"/>
      <c r="THC184" s="17"/>
      <c r="THD184" s="17"/>
      <c r="THE184" s="17"/>
      <c r="THF184" s="17"/>
      <c r="THG184" s="17"/>
      <c r="THH184" s="17"/>
      <c r="THI184" s="17"/>
      <c r="THJ184" s="17"/>
      <c r="THK184" s="17"/>
      <c r="THL184" s="17"/>
      <c r="THM184" s="17"/>
      <c r="THN184" s="17"/>
      <c r="THO184" s="17"/>
      <c r="THP184" s="17"/>
      <c r="THQ184" s="17"/>
      <c r="THR184" s="17"/>
      <c r="THS184" s="17"/>
      <c r="THT184" s="17"/>
      <c r="THU184" s="17"/>
      <c r="THV184" s="17"/>
      <c r="THW184" s="17"/>
      <c r="THX184" s="17"/>
      <c r="THY184" s="17"/>
      <c r="THZ184" s="17"/>
      <c r="TIA184" s="17"/>
      <c r="TIB184" s="17"/>
      <c r="TIC184" s="17"/>
      <c r="TID184" s="17"/>
      <c r="TIE184" s="17"/>
      <c r="TIF184" s="17"/>
      <c r="TIG184" s="17"/>
      <c r="TIH184" s="17"/>
      <c r="TII184" s="17"/>
      <c r="TIJ184" s="17"/>
      <c r="TIK184" s="17"/>
      <c r="TIL184" s="17"/>
      <c r="TIM184" s="17"/>
      <c r="TIN184" s="17"/>
      <c r="TIO184" s="17"/>
      <c r="TIP184" s="17"/>
      <c r="TIQ184" s="17"/>
      <c r="TIR184" s="17"/>
      <c r="TIS184" s="17"/>
      <c r="TIT184" s="17"/>
      <c r="TIU184" s="17"/>
      <c r="TIV184" s="17"/>
      <c r="TIW184" s="17"/>
      <c r="TIX184" s="17"/>
      <c r="TIY184" s="17"/>
      <c r="TIZ184" s="17"/>
      <c r="TJA184" s="17"/>
      <c r="TJB184" s="17"/>
      <c r="TJC184" s="17"/>
      <c r="TJD184" s="17"/>
      <c r="TJE184" s="17"/>
      <c r="TJF184" s="17"/>
      <c r="TJG184" s="17"/>
      <c r="TJH184" s="17"/>
      <c r="TJI184" s="17"/>
      <c r="TJJ184" s="17"/>
      <c r="TJK184" s="17"/>
      <c r="TJL184" s="17"/>
      <c r="TJM184" s="17"/>
      <c r="TJN184" s="17"/>
      <c r="TJO184" s="17"/>
      <c r="TJP184" s="17"/>
      <c r="TJQ184" s="17"/>
      <c r="TJR184" s="17"/>
      <c r="TJS184" s="17"/>
      <c r="TJT184" s="17"/>
      <c r="TJU184" s="17"/>
      <c r="TJV184" s="17"/>
      <c r="TJW184" s="17"/>
      <c r="TJX184" s="17"/>
      <c r="TJY184" s="17"/>
      <c r="TJZ184" s="17"/>
      <c r="TKA184" s="17"/>
      <c r="TKB184" s="17"/>
      <c r="TKC184" s="17"/>
      <c r="TKD184" s="17"/>
      <c r="TKE184" s="17"/>
      <c r="TKF184" s="17"/>
      <c r="TKG184" s="17"/>
      <c r="TKH184" s="17"/>
      <c r="TKI184" s="17"/>
      <c r="TKJ184" s="17"/>
      <c r="TKK184" s="17"/>
      <c r="TKL184" s="17"/>
      <c r="TKM184" s="17"/>
      <c r="TKN184" s="17"/>
      <c r="TKO184" s="17"/>
      <c r="TKP184" s="17"/>
      <c r="TKQ184" s="17"/>
      <c r="TKR184" s="17"/>
      <c r="TKS184" s="17"/>
      <c r="TKT184" s="17"/>
      <c r="TKU184" s="17"/>
      <c r="TKV184" s="17"/>
      <c r="TKW184" s="17"/>
      <c r="TKX184" s="17"/>
      <c r="TKY184" s="17"/>
      <c r="TKZ184" s="17"/>
      <c r="TLA184" s="17"/>
      <c r="TLB184" s="17"/>
      <c r="TLC184" s="17"/>
      <c r="TLD184" s="17"/>
      <c r="TLE184" s="17"/>
      <c r="TLF184" s="17"/>
      <c r="TLG184" s="17"/>
      <c r="TLH184" s="17"/>
      <c r="TLI184" s="17"/>
      <c r="TLJ184" s="17"/>
      <c r="TLK184" s="17"/>
      <c r="TLL184" s="17"/>
      <c r="TLM184" s="17"/>
      <c r="TLN184" s="17"/>
      <c r="TLO184" s="17"/>
      <c r="TLP184" s="17"/>
      <c r="TLQ184" s="17"/>
      <c r="TLR184" s="17"/>
      <c r="TLS184" s="17"/>
      <c r="TLT184" s="17"/>
      <c r="TLU184" s="17"/>
      <c r="TLV184" s="17"/>
      <c r="TLW184" s="17"/>
      <c r="TLX184" s="17"/>
      <c r="TLY184" s="17"/>
      <c r="TLZ184" s="17"/>
      <c r="TMA184" s="17"/>
      <c r="TMB184" s="17"/>
      <c r="TMC184" s="17"/>
      <c r="TMD184" s="17"/>
      <c r="TME184" s="17"/>
      <c r="TMF184" s="17"/>
      <c r="TMG184" s="17"/>
      <c r="TMH184" s="17"/>
      <c r="TMI184" s="17"/>
      <c r="TMJ184" s="17"/>
      <c r="TMK184" s="17"/>
      <c r="TML184" s="17"/>
      <c r="TMM184" s="17"/>
      <c r="TMN184" s="17"/>
      <c r="TMO184" s="17"/>
      <c r="TMP184" s="17"/>
      <c r="TMQ184" s="17"/>
      <c r="TMR184" s="17"/>
      <c r="TMS184" s="17"/>
      <c r="TMT184" s="17"/>
      <c r="TMU184" s="17"/>
      <c r="TMV184" s="17"/>
      <c r="TMW184" s="17"/>
      <c r="TMX184" s="17"/>
      <c r="TMY184" s="17"/>
      <c r="TMZ184" s="17"/>
      <c r="TNA184" s="17"/>
      <c r="TNB184" s="17"/>
      <c r="TNC184" s="17"/>
      <c r="TND184" s="17"/>
      <c r="TNE184" s="17"/>
      <c r="TNF184" s="17"/>
      <c r="TNG184" s="17"/>
      <c r="TNH184" s="17"/>
      <c r="TNI184" s="17"/>
      <c r="TNJ184" s="17"/>
      <c r="TNK184" s="17"/>
      <c r="TNL184" s="17"/>
      <c r="TNM184" s="17"/>
      <c r="TNN184" s="17"/>
      <c r="TNO184" s="17"/>
      <c r="TNP184" s="17"/>
      <c r="TNQ184" s="17"/>
      <c r="TNR184" s="17"/>
      <c r="TNS184" s="17"/>
      <c r="TNT184" s="17"/>
      <c r="TNU184" s="17"/>
      <c r="TNV184" s="17"/>
      <c r="TNW184" s="17"/>
      <c r="TNX184" s="17"/>
      <c r="TNY184" s="17"/>
      <c r="TNZ184" s="17"/>
      <c r="TOA184" s="17"/>
      <c r="TOB184" s="17"/>
      <c r="TOC184" s="17"/>
      <c r="TOD184" s="17"/>
      <c r="TOE184" s="17"/>
      <c r="TOF184" s="17"/>
      <c r="TOG184" s="17"/>
      <c r="TOH184" s="17"/>
      <c r="TOI184" s="17"/>
      <c r="TOJ184" s="17"/>
      <c r="TOK184" s="17"/>
      <c r="TOL184" s="17"/>
      <c r="TOM184" s="17"/>
      <c r="TON184" s="17"/>
      <c r="TOO184" s="17"/>
      <c r="TOP184" s="17"/>
      <c r="TOQ184" s="17"/>
      <c r="TOR184" s="17"/>
      <c r="TOS184" s="17"/>
      <c r="TOT184" s="17"/>
      <c r="TOU184" s="17"/>
      <c r="TOV184" s="17"/>
      <c r="TOW184" s="17"/>
      <c r="TOX184" s="17"/>
      <c r="TOY184" s="17"/>
      <c r="TOZ184" s="17"/>
      <c r="TPA184" s="17"/>
      <c r="TPB184" s="17"/>
      <c r="TPC184" s="17"/>
      <c r="TPD184" s="17"/>
      <c r="TPE184" s="17"/>
      <c r="TPF184" s="17"/>
      <c r="TPG184" s="17"/>
      <c r="TPH184" s="17"/>
      <c r="TPI184" s="17"/>
      <c r="TPJ184" s="17"/>
      <c r="TPK184" s="17"/>
      <c r="TPL184" s="17"/>
      <c r="TPM184" s="17"/>
      <c r="TPN184" s="17"/>
      <c r="TPO184" s="17"/>
      <c r="TPP184" s="17"/>
      <c r="TPQ184" s="17"/>
      <c r="TPR184" s="17"/>
      <c r="TPS184" s="17"/>
      <c r="TPT184" s="17"/>
      <c r="TPU184" s="17"/>
      <c r="TPV184" s="17"/>
      <c r="TPW184" s="17"/>
      <c r="TPX184" s="17"/>
      <c r="TPY184" s="17"/>
      <c r="TPZ184" s="17"/>
      <c r="TQA184" s="17"/>
      <c r="TQB184" s="17"/>
      <c r="TQC184" s="17"/>
      <c r="TQD184" s="17"/>
      <c r="TQE184" s="17"/>
      <c r="TQF184" s="17"/>
      <c r="TQG184" s="17"/>
      <c r="TQH184" s="17"/>
      <c r="TQI184" s="17"/>
      <c r="TQJ184" s="17"/>
      <c r="TQK184" s="17"/>
      <c r="TQL184" s="17"/>
      <c r="TQM184" s="17"/>
      <c r="TQN184" s="17"/>
      <c r="TQO184" s="17"/>
      <c r="TQP184" s="17"/>
      <c r="TQQ184" s="17"/>
      <c r="TQR184" s="17"/>
      <c r="TQS184" s="17"/>
      <c r="TQT184" s="17"/>
      <c r="TQU184" s="17"/>
      <c r="TQV184" s="17"/>
      <c r="TQW184" s="17"/>
      <c r="TQX184" s="17"/>
      <c r="TQY184" s="17"/>
      <c r="TQZ184" s="17"/>
      <c r="TRA184" s="17"/>
      <c r="TRB184" s="17"/>
      <c r="TRC184" s="17"/>
      <c r="TRD184" s="17"/>
      <c r="TRE184" s="17"/>
      <c r="TRF184" s="17"/>
      <c r="TRG184" s="17"/>
      <c r="TRH184" s="17"/>
      <c r="TRI184" s="17"/>
      <c r="TRJ184" s="17"/>
      <c r="TRK184" s="17"/>
      <c r="TRL184" s="17"/>
      <c r="TRM184" s="17"/>
      <c r="TRN184" s="17"/>
      <c r="TRO184" s="17"/>
      <c r="TRP184" s="17"/>
      <c r="TRQ184" s="17"/>
      <c r="TRR184" s="17"/>
      <c r="TRS184" s="17"/>
      <c r="TRT184" s="17"/>
      <c r="TRU184" s="17"/>
      <c r="TRV184" s="17"/>
      <c r="TRW184" s="17"/>
      <c r="TRX184" s="17"/>
      <c r="TRY184" s="17"/>
      <c r="TRZ184" s="17"/>
      <c r="TSA184" s="17"/>
      <c r="TSB184" s="17"/>
      <c r="TSC184" s="17"/>
      <c r="TSD184" s="17"/>
      <c r="TSE184" s="17"/>
      <c r="TSF184" s="17"/>
      <c r="TSG184" s="17"/>
      <c r="TSH184" s="17"/>
      <c r="TSI184" s="17"/>
      <c r="TSJ184" s="17"/>
      <c r="TSK184" s="17"/>
      <c r="TSL184" s="17"/>
      <c r="TSM184" s="17"/>
      <c r="TSN184" s="17"/>
      <c r="TSO184" s="17"/>
      <c r="TSP184" s="17"/>
      <c r="TSQ184" s="17"/>
      <c r="TSR184" s="17"/>
      <c r="TSS184" s="17"/>
      <c r="TST184" s="17"/>
      <c r="TSU184" s="17"/>
      <c r="TSV184" s="17"/>
      <c r="TSW184" s="17"/>
      <c r="TSX184" s="17"/>
      <c r="TSY184" s="17"/>
      <c r="TSZ184" s="17"/>
      <c r="TTA184" s="17"/>
      <c r="TTB184" s="17"/>
      <c r="TTC184" s="17"/>
      <c r="TTD184" s="17"/>
      <c r="TTE184" s="17"/>
      <c r="TTF184" s="17"/>
      <c r="TTG184" s="17"/>
      <c r="TTH184" s="17"/>
      <c r="TTI184" s="17"/>
      <c r="TTJ184" s="17"/>
      <c r="TTK184" s="17"/>
      <c r="TTL184" s="17"/>
      <c r="TTM184" s="17"/>
      <c r="TTN184" s="17"/>
      <c r="TTO184" s="17"/>
      <c r="TTP184" s="17"/>
      <c r="TTQ184" s="17"/>
      <c r="TTR184" s="17"/>
      <c r="TTS184" s="17"/>
      <c r="TTT184" s="17"/>
      <c r="TTU184" s="17"/>
      <c r="TTV184" s="17"/>
      <c r="TTW184" s="17"/>
      <c r="TTX184" s="17"/>
      <c r="TTY184" s="17"/>
      <c r="TTZ184" s="17"/>
      <c r="TUA184" s="17"/>
      <c r="TUB184" s="17"/>
      <c r="TUC184" s="17"/>
      <c r="TUD184" s="17"/>
      <c r="TUE184" s="17"/>
      <c r="TUF184" s="17"/>
      <c r="TUG184" s="17"/>
      <c r="TUH184" s="17"/>
      <c r="TUI184" s="17"/>
      <c r="TUJ184" s="17"/>
      <c r="TUK184" s="17"/>
      <c r="TUL184" s="17"/>
      <c r="TUM184" s="17"/>
      <c r="TUN184" s="17"/>
      <c r="TUO184" s="17"/>
      <c r="TUP184" s="17"/>
      <c r="TUQ184" s="17"/>
      <c r="TUR184" s="17"/>
      <c r="TUS184" s="17"/>
      <c r="TUT184" s="17"/>
      <c r="TUU184" s="17"/>
      <c r="TUV184" s="17"/>
      <c r="TUW184" s="17"/>
      <c r="TUX184" s="17"/>
      <c r="TUY184" s="17"/>
      <c r="TUZ184" s="17"/>
      <c r="TVA184" s="17"/>
      <c r="TVB184" s="17"/>
      <c r="TVC184" s="17"/>
      <c r="TVD184" s="17"/>
      <c r="TVE184" s="17"/>
      <c r="TVF184" s="17"/>
      <c r="TVG184" s="17"/>
      <c r="TVH184" s="17"/>
      <c r="TVI184" s="17"/>
      <c r="TVJ184" s="17"/>
      <c r="TVK184" s="17"/>
      <c r="TVL184" s="17"/>
      <c r="TVM184" s="17"/>
      <c r="TVN184" s="17"/>
      <c r="TVO184" s="17"/>
      <c r="TVP184" s="17"/>
      <c r="TVQ184" s="17"/>
      <c r="TVR184" s="17"/>
      <c r="TVS184" s="17"/>
      <c r="TVT184" s="17"/>
      <c r="TVU184" s="17"/>
      <c r="TVV184" s="17"/>
      <c r="TVW184" s="17"/>
      <c r="TVX184" s="17"/>
      <c r="TVY184" s="17"/>
      <c r="TVZ184" s="17"/>
      <c r="TWA184" s="17"/>
      <c r="TWB184" s="17"/>
      <c r="TWC184" s="17"/>
      <c r="TWD184" s="17"/>
      <c r="TWE184" s="17"/>
      <c r="TWF184" s="17"/>
      <c r="TWG184" s="17"/>
      <c r="TWH184" s="17"/>
      <c r="TWI184" s="17"/>
      <c r="TWJ184" s="17"/>
      <c r="TWK184" s="17"/>
      <c r="TWL184" s="17"/>
      <c r="TWM184" s="17"/>
      <c r="TWN184" s="17"/>
      <c r="TWO184" s="17"/>
      <c r="TWP184" s="17"/>
      <c r="TWQ184" s="17"/>
      <c r="TWR184" s="17"/>
      <c r="TWS184" s="17"/>
      <c r="TWT184" s="17"/>
      <c r="TWU184" s="17"/>
      <c r="TWV184" s="17"/>
      <c r="TWW184" s="17"/>
      <c r="TWX184" s="17"/>
      <c r="TWY184" s="17"/>
      <c r="TWZ184" s="17"/>
      <c r="TXA184" s="17"/>
      <c r="TXB184" s="17"/>
      <c r="TXC184" s="17"/>
      <c r="TXD184" s="17"/>
      <c r="TXE184" s="17"/>
      <c r="TXF184" s="17"/>
      <c r="TXG184" s="17"/>
      <c r="TXH184" s="17"/>
      <c r="TXI184" s="17"/>
      <c r="TXJ184" s="17"/>
      <c r="TXK184" s="17"/>
      <c r="TXL184" s="17"/>
      <c r="TXM184" s="17"/>
      <c r="TXN184" s="17"/>
      <c r="TXO184" s="17"/>
      <c r="TXP184" s="17"/>
      <c r="TXQ184" s="17"/>
      <c r="TXR184" s="17"/>
      <c r="TXS184" s="17"/>
      <c r="TXT184" s="17"/>
      <c r="TXU184" s="17"/>
      <c r="TXV184" s="17"/>
      <c r="TXW184" s="17"/>
      <c r="TXX184" s="17"/>
      <c r="TXY184" s="17"/>
      <c r="TXZ184" s="17"/>
      <c r="TYA184" s="17"/>
      <c r="TYB184" s="17"/>
      <c r="TYC184" s="17"/>
      <c r="TYD184" s="17"/>
      <c r="TYE184" s="17"/>
      <c r="TYF184" s="17"/>
      <c r="TYG184" s="17"/>
      <c r="TYH184" s="17"/>
      <c r="TYI184" s="17"/>
      <c r="TYJ184" s="17"/>
      <c r="TYK184" s="17"/>
      <c r="TYL184" s="17"/>
      <c r="TYM184" s="17"/>
      <c r="TYN184" s="17"/>
      <c r="TYO184" s="17"/>
      <c r="TYP184" s="17"/>
      <c r="TYQ184" s="17"/>
      <c r="TYR184" s="17"/>
      <c r="TYS184" s="17"/>
      <c r="TYT184" s="17"/>
      <c r="TYU184" s="17"/>
      <c r="TYV184" s="17"/>
      <c r="TYW184" s="17"/>
      <c r="TYX184" s="17"/>
      <c r="TYY184" s="17"/>
      <c r="TYZ184" s="17"/>
      <c r="TZA184" s="17"/>
      <c r="TZB184" s="17"/>
      <c r="TZC184" s="17"/>
      <c r="TZD184" s="17"/>
      <c r="TZE184" s="17"/>
      <c r="TZF184" s="17"/>
      <c r="TZG184" s="17"/>
      <c r="TZH184" s="17"/>
      <c r="TZI184" s="17"/>
      <c r="TZJ184" s="17"/>
      <c r="TZK184" s="17"/>
      <c r="TZL184" s="17"/>
      <c r="TZM184" s="17"/>
      <c r="TZN184" s="17"/>
      <c r="TZO184" s="17"/>
      <c r="TZP184" s="17"/>
      <c r="TZQ184" s="17"/>
      <c r="TZR184" s="17"/>
      <c r="TZS184" s="17"/>
      <c r="TZT184" s="17"/>
      <c r="TZU184" s="17"/>
      <c r="TZV184" s="17"/>
      <c r="TZW184" s="17"/>
      <c r="TZX184" s="17"/>
      <c r="TZY184" s="17"/>
      <c r="TZZ184" s="17"/>
      <c r="UAA184" s="17"/>
      <c r="UAB184" s="17"/>
      <c r="UAC184" s="17"/>
      <c r="UAD184" s="17"/>
      <c r="UAE184" s="17"/>
      <c r="UAF184" s="17"/>
      <c r="UAG184" s="17"/>
      <c r="UAH184" s="17"/>
      <c r="UAI184" s="17"/>
      <c r="UAJ184" s="17"/>
      <c r="UAK184" s="17"/>
      <c r="UAL184" s="17"/>
      <c r="UAM184" s="17"/>
      <c r="UAN184" s="17"/>
      <c r="UAO184" s="17"/>
      <c r="UAP184" s="17"/>
      <c r="UAQ184" s="17"/>
      <c r="UAR184" s="17"/>
      <c r="UAS184" s="17"/>
      <c r="UAT184" s="17"/>
      <c r="UAU184" s="17"/>
      <c r="UAV184" s="17"/>
      <c r="UAW184" s="17"/>
      <c r="UAX184" s="17"/>
      <c r="UAY184" s="17"/>
      <c r="UAZ184" s="17"/>
      <c r="UBA184" s="17"/>
      <c r="UBB184" s="17"/>
      <c r="UBC184" s="17"/>
      <c r="UBD184" s="17"/>
      <c r="UBE184" s="17"/>
      <c r="UBF184" s="17"/>
      <c r="UBG184" s="17"/>
      <c r="UBH184" s="17"/>
      <c r="UBI184" s="17"/>
      <c r="UBJ184" s="17"/>
      <c r="UBK184" s="17"/>
      <c r="UBL184" s="17"/>
      <c r="UBM184" s="17"/>
      <c r="UBN184" s="17"/>
      <c r="UBO184" s="17"/>
      <c r="UBP184" s="17"/>
      <c r="UBQ184" s="17"/>
      <c r="UBR184" s="17"/>
      <c r="UBS184" s="17"/>
      <c r="UBT184" s="17"/>
      <c r="UBU184" s="17"/>
      <c r="UBV184" s="17"/>
      <c r="UBW184" s="17"/>
      <c r="UBX184" s="17"/>
      <c r="UBY184" s="17"/>
      <c r="UBZ184" s="17"/>
      <c r="UCA184" s="17"/>
      <c r="UCB184" s="17"/>
      <c r="UCC184" s="17"/>
      <c r="UCD184" s="17"/>
      <c r="UCE184" s="17"/>
      <c r="UCF184" s="17"/>
      <c r="UCG184" s="17"/>
      <c r="UCH184" s="17"/>
      <c r="UCI184" s="17"/>
      <c r="UCJ184" s="17"/>
      <c r="UCK184" s="17"/>
      <c r="UCL184" s="17"/>
      <c r="UCM184" s="17"/>
      <c r="UCN184" s="17"/>
      <c r="UCO184" s="17"/>
      <c r="UCP184" s="17"/>
      <c r="UCQ184" s="17"/>
      <c r="UCR184" s="17"/>
      <c r="UCS184" s="17"/>
      <c r="UCT184" s="17"/>
      <c r="UCU184" s="17"/>
      <c r="UCV184" s="17"/>
      <c r="UCW184" s="17"/>
      <c r="UCX184" s="17"/>
      <c r="UCY184" s="17"/>
      <c r="UCZ184" s="17"/>
      <c r="UDA184" s="17"/>
      <c r="UDB184" s="17"/>
      <c r="UDC184" s="17"/>
      <c r="UDD184" s="17"/>
      <c r="UDE184" s="17"/>
      <c r="UDF184" s="17"/>
      <c r="UDG184" s="17"/>
      <c r="UDH184" s="17"/>
      <c r="UDI184" s="17"/>
      <c r="UDJ184" s="17"/>
      <c r="UDK184" s="17"/>
      <c r="UDL184" s="17"/>
      <c r="UDM184" s="17"/>
      <c r="UDN184" s="17"/>
      <c r="UDO184" s="17"/>
      <c r="UDP184" s="17"/>
      <c r="UDQ184" s="17"/>
      <c r="UDR184" s="17"/>
      <c r="UDS184" s="17"/>
      <c r="UDT184" s="17"/>
      <c r="UDU184" s="17"/>
      <c r="UDV184" s="17"/>
      <c r="UDW184" s="17"/>
      <c r="UDX184" s="17"/>
      <c r="UDY184" s="17"/>
      <c r="UDZ184" s="17"/>
      <c r="UEA184" s="17"/>
      <c r="UEB184" s="17"/>
      <c r="UEC184" s="17"/>
      <c r="UED184" s="17"/>
      <c r="UEE184" s="17"/>
      <c r="UEF184" s="17"/>
      <c r="UEG184" s="17"/>
      <c r="UEH184" s="17"/>
      <c r="UEI184" s="17"/>
      <c r="UEJ184" s="17"/>
      <c r="UEK184" s="17"/>
      <c r="UEL184" s="17"/>
      <c r="UEM184" s="17"/>
      <c r="UEN184" s="17"/>
      <c r="UEO184" s="17"/>
      <c r="UEP184" s="17"/>
      <c r="UEQ184" s="17"/>
      <c r="UER184" s="17"/>
      <c r="UES184" s="17"/>
      <c r="UET184" s="17"/>
      <c r="UEU184" s="17"/>
      <c r="UEV184" s="17"/>
      <c r="UEW184" s="17"/>
      <c r="UEX184" s="17"/>
      <c r="UEY184" s="17"/>
      <c r="UEZ184" s="17"/>
      <c r="UFA184" s="17"/>
      <c r="UFB184" s="17"/>
      <c r="UFC184" s="17"/>
      <c r="UFD184" s="17"/>
      <c r="UFE184" s="17"/>
      <c r="UFF184" s="17"/>
      <c r="UFG184" s="17"/>
      <c r="UFH184" s="17"/>
      <c r="UFI184" s="17"/>
      <c r="UFJ184" s="17"/>
      <c r="UFK184" s="17"/>
      <c r="UFL184" s="17"/>
      <c r="UFM184" s="17"/>
      <c r="UFN184" s="17"/>
      <c r="UFO184" s="17"/>
      <c r="UFP184" s="17"/>
      <c r="UFQ184" s="17"/>
      <c r="UFR184" s="17"/>
      <c r="UFS184" s="17"/>
      <c r="UFT184" s="17"/>
      <c r="UFU184" s="17"/>
      <c r="UFV184" s="17"/>
      <c r="UFW184" s="17"/>
      <c r="UFX184" s="17"/>
      <c r="UFY184" s="17"/>
      <c r="UFZ184" s="17"/>
      <c r="UGA184" s="17"/>
      <c r="UGB184" s="17"/>
      <c r="UGC184" s="17"/>
      <c r="UGD184" s="17"/>
      <c r="UGE184" s="17"/>
      <c r="UGF184" s="17"/>
      <c r="UGG184" s="17"/>
      <c r="UGH184" s="17"/>
      <c r="UGI184" s="17"/>
      <c r="UGJ184" s="17"/>
      <c r="UGK184" s="17"/>
      <c r="UGL184" s="17"/>
      <c r="UGM184" s="17"/>
      <c r="UGN184" s="17"/>
      <c r="UGO184" s="17"/>
      <c r="UGP184" s="17"/>
      <c r="UGQ184" s="17"/>
      <c r="UGR184" s="17"/>
      <c r="UGS184" s="17"/>
      <c r="UGT184" s="17"/>
      <c r="UGU184" s="17"/>
      <c r="UGV184" s="17"/>
      <c r="UGW184" s="17"/>
      <c r="UGX184" s="17"/>
      <c r="UGY184" s="17"/>
      <c r="UGZ184" s="17"/>
      <c r="UHA184" s="17"/>
      <c r="UHB184" s="17"/>
      <c r="UHC184" s="17"/>
      <c r="UHD184" s="17"/>
      <c r="UHE184" s="17"/>
      <c r="UHF184" s="17"/>
      <c r="UHG184" s="17"/>
      <c r="UHH184" s="17"/>
      <c r="UHI184" s="17"/>
      <c r="UHJ184" s="17"/>
      <c r="UHK184" s="17"/>
      <c r="UHL184" s="17"/>
      <c r="UHM184" s="17"/>
      <c r="UHN184" s="17"/>
      <c r="UHO184" s="17"/>
      <c r="UHP184" s="17"/>
      <c r="UHQ184" s="17"/>
      <c r="UHR184" s="17"/>
      <c r="UHS184" s="17"/>
      <c r="UHT184" s="17"/>
      <c r="UHU184" s="17"/>
      <c r="UHV184" s="17"/>
      <c r="UHW184" s="17"/>
      <c r="UHX184" s="17"/>
      <c r="UHY184" s="17"/>
      <c r="UHZ184" s="17"/>
      <c r="UIA184" s="17"/>
      <c r="UIB184" s="17"/>
      <c r="UIC184" s="17"/>
      <c r="UID184" s="17"/>
      <c r="UIE184" s="17"/>
      <c r="UIF184" s="17"/>
      <c r="UIG184" s="17"/>
      <c r="UIH184" s="17"/>
      <c r="UII184" s="17"/>
      <c r="UIJ184" s="17"/>
      <c r="UIK184" s="17"/>
      <c r="UIL184" s="17"/>
      <c r="UIM184" s="17"/>
      <c r="UIN184" s="17"/>
      <c r="UIO184" s="17"/>
      <c r="UIP184" s="17"/>
      <c r="UIQ184" s="17"/>
      <c r="UIR184" s="17"/>
      <c r="UIS184" s="17"/>
      <c r="UIT184" s="17"/>
      <c r="UIU184" s="17"/>
      <c r="UIV184" s="17"/>
      <c r="UIW184" s="17"/>
      <c r="UIX184" s="17"/>
      <c r="UIY184" s="17"/>
      <c r="UIZ184" s="17"/>
      <c r="UJA184" s="17"/>
      <c r="UJB184" s="17"/>
      <c r="UJC184" s="17"/>
      <c r="UJD184" s="17"/>
      <c r="UJE184" s="17"/>
      <c r="UJF184" s="17"/>
      <c r="UJG184" s="17"/>
      <c r="UJH184" s="17"/>
      <c r="UJI184" s="17"/>
      <c r="UJJ184" s="17"/>
      <c r="UJK184" s="17"/>
      <c r="UJL184" s="17"/>
      <c r="UJM184" s="17"/>
      <c r="UJN184" s="17"/>
      <c r="UJO184" s="17"/>
      <c r="UJP184" s="17"/>
      <c r="UJQ184" s="17"/>
      <c r="UJR184" s="17"/>
      <c r="UJS184" s="17"/>
      <c r="UJT184" s="17"/>
      <c r="UJU184" s="17"/>
      <c r="UJV184" s="17"/>
      <c r="UJW184" s="17"/>
      <c r="UJX184" s="17"/>
      <c r="UJY184" s="17"/>
      <c r="UJZ184" s="17"/>
      <c r="UKA184" s="17"/>
      <c r="UKB184" s="17"/>
      <c r="UKC184" s="17"/>
      <c r="UKD184" s="17"/>
      <c r="UKE184" s="17"/>
      <c r="UKF184" s="17"/>
      <c r="UKG184" s="17"/>
      <c r="UKH184" s="17"/>
      <c r="UKI184" s="17"/>
      <c r="UKJ184" s="17"/>
      <c r="UKK184" s="17"/>
      <c r="UKL184" s="17"/>
      <c r="UKM184" s="17"/>
      <c r="UKN184" s="17"/>
      <c r="UKO184" s="17"/>
      <c r="UKP184" s="17"/>
      <c r="UKQ184" s="17"/>
      <c r="UKR184" s="17"/>
      <c r="UKS184" s="17"/>
      <c r="UKT184" s="17"/>
      <c r="UKU184" s="17"/>
      <c r="UKV184" s="17"/>
      <c r="UKW184" s="17"/>
      <c r="UKX184" s="17"/>
      <c r="UKY184" s="17"/>
      <c r="UKZ184" s="17"/>
      <c r="ULA184" s="17"/>
      <c r="ULB184" s="17"/>
      <c r="ULC184" s="17"/>
      <c r="ULD184" s="17"/>
      <c r="ULE184" s="17"/>
      <c r="ULF184" s="17"/>
      <c r="ULG184" s="17"/>
      <c r="ULH184" s="17"/>
      <c r="ULI184" s="17"/>
      <c r="ULJ184" s="17"/>
      <c r="ULK184" s="17"/>
      <c r="ULL184" s="17"/>
      <c r="ULM184" s="17"/>
      <c r="ULN184" s="17"/>
      <c r="ULO184" s="17"/>
      <c r="ULP184" s="17"/>
      <c r="ULQ184" s="17"/>
      <c r="ULR184" s="17"/>
      <c r="ULS184" s="17"/>
      <c r="ULT184" s="17"/>
      <c r="ULU184" s="17"/>
      <c r="ULV184" s="17"/>
      <c r="ULW184" s="17"/>
      <c r="ULX184" s="17"/>
      <c r="ULY184" s="17"/>
      <c r="ULZ184" s="17"/>
      <c r="UMA184" s="17"/>
      <c r="UMB184" s="17"/>
      <c r="UMC184" s="17"/>
      <c r="UMD184" s="17"/>
      <c r="UME184" s="17"/>
      <c r="UMF184" s="17"/>
      <c r="UMG184" s="17"/>
      <c r="UMH184" s="17"/>
      <c r="UMI184" s="17"/>
      <c r="UMJ184" s="17"/>
      <c r="UMK184" s="17"/>
      <c r="UML184" s="17"/>
      <c r="UMM184" s="17"/>
      <c r="UMN184" s="17"/>
      <c r="UMO184" s="17"/>
      <c r="UMP184" s="17"/>
      <c r="UMQ184" s="17"/>
      <c r="UMR184" s="17"/>
      <c r="UMS184" s="17"/>
      <c r="UMT184" s="17"/>
      <c r="UMU184" s="17"/>
      <c r="UMV184" s="17"/>
      <c r="UMW184" s="17"/>
      <c r="UMX184" s="17"/>
      <c r="UMY184" s="17"/>
      <c r="UMZ184" s="17"/>
      <c r="UNA184" s="17"/>
      <c r="UNB184" s="17"/>
      <c r="UNC184" s="17"/>
      <c r="UND184" s="17"/>
      <c r="UNE184" s="17"/>
      <c r="UNF184" s="17"/>
      <c r="UNG184" s="17"/>
      <c r="UNH184" s="17"/>
      <c r="UNI184" s="17"/>
      <c r="UNJ184" s="17"/>
      <c r="UNK184" s="17"/>
      <c r="UNL184" s="17"/>
      <c r="UNM184" s="17"/>
      <c r="UNN184" s="17"/>
      <c r="UNO184" s="17"/>
      <c r="UNP184" s="17"/>
      <c r="UNQ184" s="17"/>
      <c r="UNR184" s="17"/>
      <c r="UNS184" s="17"/>
      <c r="UNT184" s="17"/>
      <c r="UNU184" s="17"/>
      <c r="UNV184" s="17"/>
      <c r="UNW184" s="17"/>
      <c r="UNX184" s="17"/>
      <c r="UNY184" s="17"/>
      <c r="UNZ184" s="17"/>
      <c r="UOA184" s="17"/>
      <c r="UOB184" s="17"/>
      <c r="UOC184" s="17"/>
      <c r="UOD184" s="17"/>
      <c r="UOE184" s="17"/>
      <c r="UOF184" s="17"/>
      <c r="UOG184" s="17"/>
      <c r="UOH184" s="17"/>
      <c r="UOI184" s="17"/>
      <c r="UOJ184" s="17"/>
      <c r="UOK184" s="17"/>
      <c r="UOL184" s="17"/>
      <c r="UOM184" s="17"/>
      <c r="UON184" s="17"/>
      <c r="UOO184" s="17"/>
      <c r="UOP184" s="17"/>
      <c r="UOQ184" s="17"/>
      <c r="UOR184" s="17"/>
      <c r="UOS184" s="17"/>
      <c r="UOT184" s="17"/>
      <c r="UOU184" s="17"/>
      <c r="UOV184" s="17"/>
      <c r="UOW184" s="17"/>
      <c r="UOX184" s="17"/>
      <c r="UOY184" s="17"/>
      <c r="UOZ184" s="17"/>
      <c r="UPA184" s="17"/>
      <c r="UPB184" s="17"/>
      <c r="UPC184" s="17"/>
      <c r="UPD184" s="17"/>
      <c r="UPE184" s="17"/>
      <c r="UPF184" s="17"/>
      <c r="UPG184" s="17"/>
      <c r="UPH184" s="17"/>
      <c r="UPI184" s="17"/>
      <c r="UPJ184" s="17"/>
      <c r="UPK184" s="17"/>
      <c r="UPL184" s="17"/>
      <c r="UPM184" s="17"/>
      <c r="UPN184" s="17"/>
      <c r="UPO184" s="17"/>
      <c r="UPP184" s="17"/>
      <c r="UPQ184" s="17"/>
      <c r="UPR184" s="17"/>
      <c r="UPS184" s="17"/>
      <c r="UPT184" s="17"/>
      <c r="UPU184" s="17"/>
      <c r="UPV184" s="17"/>
      <c r="UPW184" s="17"/>
      <c r="UPX184" s="17"/>
      <c r="UPY184" s="17"/>
      <c r="UPZ184" s="17"/>
      <c r="UQA184" s="17"/>
      <c r="UQB184" s="17"/>
      <c r="UQC184" s="17"/>
      <c r="UQD184" s="17"/>
      <c r="UQE184" s="17"/>
      <c r="UQF184" s="17"/>
      <c r="UQG184" s="17"/>
      <c r="UQH184" s="17"/>
      <c r="UQI184" s="17"/>
      <c r="UQJ184" s="17"/>
      <c r="UQK184" s="17"/>
      <c r="UQL184" s="17"/>
      <c r="UQM184" s="17"/>
      <c r="UQN184" s="17"/>
      <c r="UQO184" s="17"/>
      <c r="UQP184" s="17"/>
      <c r="UQQ184" s="17"/>
      <c r="UQR184" s="17"/>
      <c r="UQS184" s="17"/>
      <c r="UQT184" s="17"/>
      <c r="UQU184" s="17"/>
      <c r="UQV184" s="17"/>
      <c r="UQW184" s="17"/>
      <c r="UQX184" s="17"/>
      <c r="UQY184" s="17"/>
      <c r="UQZ184" s="17"/>
      <c r="URA184" s="17"/>
      <c r="URB184" s="17"/>
      <c r="URC184" s="17"/>
      <c r="URD184" s="17"/>
      <c r="URE184" s="17"/>
      <c r="URF184" s="17"/>
      <c r="URG184" s="17"/>
      <c r="URH184" s="17"/>
      <c r="URI184" s="17"/>
      <c r="URJ184" s="17"/>
      <c r="URK184" s="17"/>
      <c r="URL184" s="17"/>
      <c r="URM184" s="17"/>
      <c r="URN184" s="17"/>
      <c r="URO184" s="17"/>
      <c r="URP184" s="17"/>
      <c r="URQ184" s="17"/>
      <c r="URR184" s="17"/>
      <c r="URS184" s="17"/>
      <c r="URT184" s="17"/>
      <c r="URU184" s="17"/>
      <c r="URV184" s="17"/>
      <c r="URW184" s="17"/>
      <c r="URX184" s="17"/>
      <c r="URY184" s="17"/>
      <c r="URZ184" s="17"/>
      <c r="USA184" s="17"/>
      <c r="USB184" s="17"/>
      <c r="USC184" s="17"/>
      <c r="USD184" s="17"/>
      <c r="USE184" s="17"/>
      <c r="USF184" s="17"/>
      <c r="USG184" s="17"/>
      <c r="USH184" s="17"/>
      <c r="USI184" s="17"/>
      <c r="USJ184" s="17"/>
      <c r="USK184" s="17"/>
      <c r="USL184" s="17"/>
      <c r="USM184" s="17"/>
      <c r="USN184" s="17"/>
      <c r="USO184" s="17"/>
      <c r="USP184" s="17"/>
      <c r="USQ184" s="17"/>
      <c r="USR184" s="17"/>
      <c r="USS184" s="17"/>
      <c r="UST184" s="17"/>
      <c r="USU184" s="17"/>
      <c r="USV184" s="17"/>
      <c r="USW184" s="17"/>
      <c r="USX184" s="17"/>
      <c r="USY184" s="17"/>
      <c r="USZ184" s="17"/>
      <c r="UTA184" s="17"/>
      <c r="UTB184" s="17"/>
      <c r="UTC184" s="17"/>
      <c r="UTD184" s="17"/>
      <c r="UTE184" s="17"/>
      <c r="UTF184" s="17"/>
      <c r="UTG184" s="17"/>
      <c r="UTH184" s="17"/>
      <c r="UTI184" s="17"/>
      <c r="UTJ184" s="17"/>
      <c r="UTK184" s="17"/>
      <c r="UTL184" s="17"/>
      <c r="UTM184" s="17"/>
      <c r="UTN184" s="17"/>
      <c r="UTO184" s="17"/>
      <c r="UTP184" s="17"/>
      <c r="UTQ184" s="17"/>
      <c r="UTR184" s="17"/>
      <c r="UTS184" s="17"/>
      <c r="UTT184" s="17"/>
      <c r="UTU184" s="17"/>
      <c r="UTV184" s="17"/>
      <c r="UTW184" s="17"/>
      <c r="UTX184" s="17"/>
      <c r="UTY184" s="17"/>
      <c r="UTZ184" s="17"/>
      <c r="UUA184" s="17"/>
      <c r="UUB184" s="17"/>
      <c r="UUC184" s="17"/>
      <c r="UUD184" s="17"/>
      <c r="UUE184" s="17"/>
      <c r="UUF184" s="17"/>
      <c r="UUG184" s="17"/>
      <c r="UUH184" s="17"/>
      <c r="UUI184" s="17"/>
      <c r="UUJ184" s="17"/>
      <c r="UUK184" s="17"/>
      <c r="UUL184" s="17"/>
      <c r="UUM184" s="17"/>
      <c r="UUN184" s="17"/>
      <c r="UUO184" s="17"/>
      <c r="UUP184" s="17"/>
      <c r="UUQ184" s="17"/>
      <c r="UUR184" s="17"/>
      <c r="UUS184" s="17"/>
      <c r="UUT184" s="17"/>
      <c r="UUU184" s="17"/>
      <c r="UUV184" s="17"/>
      <c r="UUW184" s="17"/>
      <c r="UUX184" s="17"/>
      <c r="UUY184" s="17"/>
      <c r="UUZ184" s="17"/>
      <c r="UVA184" s="17"/>
      <c r="UVB184" s="17"/>
      <c r="UVC184" s="17"/>
      <c r="UVD184" s="17"/>
      <c r="UVE184" s="17"/>
      <c r="UVF184" s="17"/>
      <c r="UVG184" s="17"/>
      <c r="UVH184" s="17"/>
      <c r="UVI184" s="17"/>
      <c r="UVJ184" s="17"/>
      <c r="UVK184" s="17"/>
      <c r="UVL184" s="17"/>
      <c r="UVM184" s="17"/>
      <c r="UVN184" s="17"/>
      <c r="UVO184" s="17"/>
      <c r="UVP184" s="17"/>
      <c r="UVQ184" s="17"/>
      <c r="UVR184" s="17"/>
      <c r="UVS184" s="17"/>
      <c r="UVT184" s="17"/>
      <c r="UVU184" s="17"/>
      <c r="UVV184" s="17"/>
      <c r="UVW184" s="17"/>
      <c r="UVX184" s="17"/>
      <c r="UVY184" s="17"/>
      <c r="UVZ184" s="17"/>
      <c r="UWA184" s="17"/>
      <c r="UWB184" s="17"/>
      <c r="UWC184" s="17"/>
      <c r="UWD184" s="17"/>
      <c r="UWE184" s="17"/>
      <c r="UWF184" s="17"/>
      <c r="UWG184" s="17"/>
      <c r="UWH184" s="17"/>
      <c r="UWI184" s="17"/>
      <c r="UWJ184" s="17"/>
      <c r="UWK184" s="17"/>
      <c r="UWL184" s="17"/>
      <c r="UWM184" s="17"/>
      <c r="UWN184" s="17"/>
      <c r="UWO184" s="17"/>
      <c r="UWP184" s="17"/>
      <c r="UWQ184" s="17"/>
      <c r="UWR184" s="17"/>
      <c r="UWS184" s="17"/>
      <c r="UWT184" s="17"/>
      <c r="UWU184" s="17"/>
      <c r="UWV184" s="17"/>
      <c r="UWW184" s="17"/>
      <c r="UWX184" s="17"/>
      <c r="UWY184" s="17"/>
      <c r="UWZ184" s="17"/>
      <c r="UXA184" s="17"/>
      <c r="UXB184" s="17"/>
      <c r="UXC184" s="17"/>
      <c r="UXD184" s="17"/>
      <c r="UXE184" s="17"/>
      <c r="UXF184" s="17"/>
      <c r="UXG184" s="17"/>
      <c r="UXH184" s="17"/>
      <c r="UXI184" s="17"/>
      <c r="UXJ184" s="17"/>
      <c r="UXK184" s="17"/>
      <c r="UXL184" s="17"/>
      <c r="UXM184" s="17"/>
      <c r="UXN184" s="17"/>
      <c r="UXO184" s="17"/>
      <c r="UXP184" s="17"/>
      <c r="UXQ184" s="17"/>
      <c r="UXR184" s="17"/>
      <c r="UXS184" s="17"/>
      <c r="UXT184" s="17"/>
      <c r="UXU184" s="17"/>
      <c r="UXV184" s="17"/>
      <c r="UXW184" s="17"/>
      <c r="UXX184" s="17"/>
      <c r="UXY184" s="17"/>
      <c r="UXZ184" s="17"/>
      <c r="UYA184" s="17"/>
      <c r="UYB184" s="17"/>
      <c r="UYC184" s="17"/>
      <c r="UYD184" s="17"/>
      <c r="UYE184" s="17"/>
      <c r="UYF184" s="17"/>
      <c r="UYG184" s="17"/>
      <c r="UYH184" s="17"/>
      <c r="UYI184" s="17"/>
      <c r="UYJ184" s="17"/>
      <c r="UYK184" s="17"/>
      <c r="UYL184" s="17"/>
      <c r="UYM184" s="17"/>
      <c r="UYN184" s="17"/>
      <c r="UYO184" s="17"/>
      <c r="UYP184" s="17"/>
      <c r="UYQ184" s="17"/>
      <c r="UYR184" s="17"/>
      <c r="UYS184" s="17"/>
      <c r="UYT184" s="17"/>
      <c r="UYU184" s="17"/>
      <c r="UYV184" s="17"/>
      <c r="UYW184" s="17"/>
      <c r="UYX184" s="17"/>
      <c r="UYY184" s="17"/>
      <c r="UYZ184" s="17"/>
      <c r="UZA184" s="17"/>
      <c r="UZB184" s="17"/>
      <c r="UZC184" s="17"/>
      <c r="UZD184" s="17"/>
      <c r="UZE184" s="17"/>
      <c r="UZF184" s="17"/>
      <c r="UZG184" s="17"/>
      <c r="UZH184" s="17"/>
      <c r="UZI184" s="17"/>
      <c r="UZJ184" s="17"/>
      <c r="UZK184" s="17"/>
      <c r="UZL184" s="17"/>
      <c r="UZM184" s="17"/>
      <c r="UZN184" s="17"/>
      <c r="UZO184" s="17"/>
      <c r="UZP184" s="17"/>
      <c r="UZQ184" s="17"/>
      <c r="UZR184" s="17"/>
      <c r="UZS184" s="17"/>
      <c r="UZT184" s="17"/>
      <c r="UZU184" s="17"/>
      <c r="UZV184" s="17"/>
      <c r="UZW184" s="17"/>
      <c r="UZX184" s="17"/>
      <c r="UZY184" s="17"/>
      <c r="UZZ184" s="17"/>
      <c r="VAA184" s="17"/>
      <c r="VAB184" s="17"/>
      <c r="VAC184" s="17"/>
      <c r="VAD184" s="17"/>
      <c r="VAE184" s="17"/>
      <c r="VAF184" s="17"/>
      <c r="VAG184" s="17"/>
      <c r="VAH184" s="17"/>
      <c r="VAI184" s="17"/>
      <c r="VAJ184" s="17"/>
      <c r="VAK184" s="17"/>
      <c r="VAL184" s="17"/>
      <c r="VAM184" s="17"/>
      <c r="VAN184" s="17"/>
      <c r="VAO184" s="17"/>
      <c r="VAP184" s="17"/>
      <c r="VAQ184" s="17"/>
      <c r="VAR184" s="17"/>
      <c r="VAS184" s="17"/>
      <c r="VAT184" s="17"/>
      <c r="VAU184" s="17"/>
      <c r="VAV184" s="17"/>
      <c r="VAW184" s="17"/>
      <c r="VAX184" s="17"/>
      <c r="VAY184" s="17"/>
      <c r="VAZ184" s="17"/>
      <c r="VBA184" s="17"/>
      <c r="VBB184" s="17"/>
      <c r="VBC184" s="17"/>
      <c r="VBD184" s="17"/>
      <c r="VBE184" s="17"/>
      <c r="VBF184" s="17"/>
      <c r="VBG184" s="17"/>
      <c r="VBH184" s="17"/>
      <c r="VBI184" s="17"/>
      <c r="VBJ184" s="17"/>
      <c r="VBK184" s="17"/>
      <c r="VBL184" s="17"/>
      <c r="VBM184" s="17"/>
      <c r="VBN184" s="17"/>
      <c r="VBO184" s="17"/>
      <c r="VBP184" s="17"/>
      <c r="VBQ184" s="17"/>
      <c r="VBR184" s="17"/>
      <c r="VBS184" s="17"/>
      <c r="VBT184" s="17"/>
      <c r="VBU184" s="17"/>
      <c r="VBV184" s="17"/>
      <c r="VBW184" s="17"/>
      <c r="VBX184" s="17"/>
      <c r="VBY184" s="17"/>
      <c r="VBZ184" s="17"/>
      <c r="VCA184" s="17"/>
      <c r="VCB184" s="17"/>
      <c r="VCC184" s="17"/>
      <c r="VCD184" s="17"/>
      <c r="VCE184" s="17"/>
      <c r="VCF184" s="17"/>
      <c r="VCG184" s="17"/>
      <c r="VCH184" s="17"/>
      <c r="VCI184" s="17"/>
      <c r="VCJ184" s="17"/>
      <c r="VCK184" s="17"/>
      <c r="VCL184" s="17"/>
      <c r="VCM184" s="17"/>
      <c r="VCN184" s="17"/>
      <c r="VCO184" s="17"/>
      <c r="VCP184" s="17"/>
      <c r="VCQ184" s="17"/>
      <c r="VCR184" s="17"/>
      <c r="VCS184" s="17"/>
      <c r="VCT184" s="17"/>
      <c r="VCU184" s="17"/>
      <c r="VCV184" s="17"/>
      <c r="VCW184" s="17"/>
      <c r="VCX184" s="17"/>
      <c r="VCY184" s="17"/>
      <c r="VCZ184" s="17"/>
      <c r="VDA184" s="17"/>
      <c r="VDB184" s="17"/>
      <c r="VDC184" s="17"/>
      <c r="VDD184" s="17"/>
      <c r="VDE184" s="17"/>
      <c r="VDF184" s="17"/>
      <c r="VDG184" s="17"/>
      <c r="VDH184" s="17"/>
      <c r="VDI184" s="17"/>
      <c r="VDJ184" s="17"/>
      <c r="VDK184" s="17"/>
      <c r="VDL184" s="17"/>
      <c r="VDM184" s="17"/>
      <c r="VDN184" s="17"/>
      <c r="VDO184" s="17"/>
      <c r="VDP184" s="17"/>
      <c r="VDQ184" s="17"/>
      <c r="VDR184" s="17"/>
      <c r="VDS184" s="17"/>
      <c r="VDT184" s="17"/>
      <c r="VDU184" s="17"/>
      <c r="VDV184" s="17"/>
      <c r="VDW184" s="17"/>
      <c r="VDX184" s="17"/>
      <c r="VDY184" s="17"/>
      <c r="VDZ184" s="17"/>
      <c r="VEA184" s="17"/>
      <c r="VEB184" s="17"/>
      <c r="VEC184" s="17"/>
      <c r="VED184" s="17"/>
      <c r="VEE184" s="17"/>
      <c r="VEF184" s="17"/>
      <c r="VEG184" s="17"/>
      <c r="VEH184" s="17"/>
      <c r="VEI184" s="17"/>
      <c r="VEJ184" s="17"/>
      <c r="VEK184" s="17"/>
      <c r="VEL184" s="17"/>
      <c r="VEM184" s="17"/>
      <c r="VEN184" s="17"/>
      <c r="VEO184" s="17"/>
      <c r="VEP184" s="17"/>
      <c r="VEQ184" s="17"/>
      <c r="VER184" s="17"/>
      <c r="VES184" s="17"/>
      <c r="VET184" s="17"/>
      <c r="VEU184" s="17"/>
      <c r="VEV184" s="17"/>
      <c r="VEW184" s="17"/>
      <c r="VEX184" s="17"/>
      <c r="VEY184" s="17"/>
      <c r="VEZ184" s="17"/>
      <c r="VFA184" s="17"/>
      <c r="VFB184" s="17"/>
      <c r="VFC184" s="17"/>
      <c r="VFD184" s="17"/>
      <c r="VFE184" s="17"/>
      <c r="VFF184" s="17"/>
      <c r="VFG184" s="17"/>
      <c r="VFH184" s="17"/>
      <c r="VFI184" s="17"/>
      <c r="VFJ184" s="17"/>
      <c r="VFK184" s="17"/>
      <c r="VFL184" s="17"/>
      <c r="VFM184" s="17"/>
      <c r="VFN184" s="17"/>
      <c r="VFO184" s="17"/>
      <c r="VFP184" s="17"/>
      <c r="VFQ184" s="17"/>
      <c r="VFR184" s="17"/>
      <c r="VFS184" s="17"/>
      <c r="VFT184" s="17"/>
      <c r="VFU184" s="17"/>
      <c r="VFV184" s="17"/>
      <c r="VFW184" s="17"/>
      <c r="VFX184" s="17"/>
      <c r="VFY184" s="17"/>
      <c r="VFZ184" s="17"/>
      <c r="VGA184" s="17"/>
      <c r="VGB184" s="17"/>
      <c r="VGC184" s="17"/>
      <c r="VGD184" s="17"/>
      <c r="VGE184" s="17"/>
      <c r="VGF184" s="17"/>
      <c r="VGG184" s="17"/>
      <c r="VGH184" s="17"/>
      <c r="VGI184" s="17"/>
      <c r="VGJ184" s="17"/>
      <c r="VGK184" s="17"/>
      <c r="VGL184" s="17"/>
      <c r="VGM184" s="17"/>
      <c r="VGN184" s="17"/>
      <c r="VGO184" s="17"/>
      <c r="VGP184" s="17"/>
      <c r="VGQ184" s="17"/>
      <c r="VGR184" s="17"/>
      <c r="VGS184" s="17"/>
      <c r="VGT184" s="17"/>
      <c r="VGU184" s="17"/>
      <c r="VGV184" s="17"/>
      <c r="VGW184" s="17"/>
      <c r="VGX184" s="17"/>
      <c r="VGY184" s="17"/>
      <c r="VGZ184" s="17"/>
      <c r="VHA184" s="17"/>
      <c r="VHB184" s="17"/>
      <c r="VHC184" s="17"/>
      <c r="VHD184" s="17"/>
      <c r="VHE184" s="17"/>
      <c r="VHF184" s="17"/>
      <c r="VHG184" s="17"/>
      <c r="VHH184" s="17"/>
      <c r="VHI184" s="17"/>
      <c r="VHJ184" s="17"/>
      <c r="VHK184" s="17"/>
      <c r="VHL184" s="17"/>
      <c r="VHM184" s="17"/>
      <c r="VHN184" s="17"/>
      <c r="VHO184" s="17"/>
      <c r="VHP184" s="17"/>
      <c r="VHQ184" s="17"/>
      <c r="VHR184" s="17"/>
      <c r="VHS184" s="17"/>
      <c r="VHT184" s="17"/>
      <c r="VHU184" s="17"/>
      <c r="VHV184" s="17"/>
      <c r="VHW184" s="17"/>
      <c r="VHX184" s="17"/>
      <c r="VHY184" s="17"/>
      <c r="VHZ184" s="17"/>
      <c r="VIA184" s="17"/>
      <c r="VIB184" s="17"/>
      <c r="VIC184" s="17"/>
      <c r="VID184" s="17"/>
      <c r="VIE184" s="17"/>
      <c r="VIF184" s="17"/>
      <c r="VIG184" s="17"/>
      <c r="VIH184" s="17"/>
      <c r="VII184" s="17"/>
      <c r="VIJ184" s="17"/>
      <c r="VIK184" s="17"/>
      <c r="VIL184" s="17"/>
      <c r="VIM184" s="17"/>
      <c r="VIN184" s="17"/>
      <c r="VIO184" s="17"/>
      <c r="VIP184" s="17"/>
      <c r="VIQ184" s="17"/>
      <c r="VIR184" s="17"/>
      <c r="VIS184" s="17"/>
      <c r="VIT184" s="17"/>
      <c r="VIU184" s="17"/>
      <c r="VIV184" s="17"/>
      <c r="VIW184" s="17"/>
      <c r="VIX184" s="17"/>
      <c r="VIY184" s="17"/>
      <c r="VIZ184" s="17"/>
      <c r="VJA184" s="17"/>
      <c r="VJB184" s="17"/>
      <c r="VJC184" s="17"/>
      <c r="VJD184" s="17"/>
      <c r="VJE184" s="17"/>
      <c r="VJF184" s="17"/>
      <c r="VJG184" s="17"/>
      <c r="VJH184" s="17"/>
      <c r="VJI184" s="17"/>
      <c r="VJJ184" s="17"/>
      <c r="VJK184" s="17"/>
      <c r="VJL184" s="17"/>
      <c r="VJM184" s="17"/>
      <c r="VJN184" s="17"/>
      <c r="VJO184" s="17"/>
      <c r="VJP184" s="17"/>
      <c r="VJQ184" s="17"/>
      <c r="VJR184" s="17"/>
      <c r="VJS184" s="17"/>
      <c r="VJT184" s="17"/>
      <c r="VJU184" s="17"/>
      <c r="VJV184" s="17"/>
      <c r="VJW184" s="17"/>
      <c r="VJX184" s="17"/>
      <c r="VJY184" s="17"/>
      <c r="VJZ184" s="17"/>
      <c r="VKA184" s="17"/>
      <c r="VKB184" s="17"/>
      <c r="VKC184" s="17"/>
      <c r="VKD184" s="17"/>
      <c r="VKE184" s="17"/>
      <c r="VKF184" s="17"/>
      <c r="VKG184" s="17"/>
      <c r="VKH184" s="17"/>
      <c r="VKI184" s="17"/>
      <c r="VKJ184" s="17"/>
      <c r="VKK184" s="17"/>
      <c r="VKL184" s="17"/>
      <c r="VKM184" s="17"/>
      <c r="VKN184" s="17"/>
      <c r="VKO184" s="17"/>
      <c r="VKP184" s="17"/>
      <c r="VKQ184" s="17"/>
      <c r="VKR184" s="17"/>
      <c r="VKS184" s="17"/>
      <c r="VKT184" s="17"/>
      <c r="VKU184" s="17"/>
      <c r="VKV184" s="17"/>
      <c r="VKW184" s="17"/>
      <c r="VKX184" s="17"/>
      <c r="VKY184" s="17"/>
      <c r="VKZ184" s="17"/>
      <c r="VLA184" s="17"/>
      <c r="VLB184" s="17"/>
      <c r="VLC184" s="17"/>
      <c r="VLD184" s="17"/>
      <c r="VLE184" s="17"/>
      <c r="VLF184" s="17"/>
      <c r="VLG184" s="17"/>
      <c r="VLH184" s="17"/>
      <c r="VLI184" s="17"/>
      <c r="VLJ184" s="17"/>
      <c r="VLK184" s="17"/>
      <c r="VLL184" s="17"/>
      <c r="VLM184" s="17"/>
      <c r="VLN184" s="17"/>
      <c r="VLO184" s="17"/>
      <c r="VLP184" s="17"/>
      <c r="VLQ184" s="17"/>
      <c r="VLR184" s="17"/>
      <c r="VLS184" s="17"/>
      <c r="VLT184" s="17"/>
      <c r="VLU184" s="17"/>
      <c r="VLV184" s="17"/>
      <c r="VLW184" s="17"/>
      <c r="VLX184" s="17"/>
      <c r="VLY184" s="17"/>
      <c r="VLZ184" s="17"/>
      <c r="VMA184" s="17"/>
      <c r="VMB184" s="17"/>
      <c r="VMC184" s="17"/>
      <c r="VMD184" s="17"/>
      <c r="VME184" s="17"/>
      <c r="VMF184" s="17"/>
      <c r="VMG184" s="17"/>
      <c r="VMH184" s="17"/>
      <c r="VMI184" s="17"/>
      <c r="VMJ184" s="17"/>
      <c r="VMK184" s="17"/>
      <c r="VML184" s="17"/>
      <c r="VMM184" s="17"/>
      <c r="VMN184" s="17"/>
      <c r="VMO184" s="17"/>
      <c r="VMP184" s="17"/>
      <c r="VMQ184" s="17"/>
      <c r="VMR184" s="17"/>
      <c r="VMS184" s="17"/>
      <c r="VMT184" s="17"/>
      <c r="VMU184" s="17"/>
      <c r="VMV184" s="17"/>
      <c r="VMW184" s="17"/>
      <c r="VMX184" s="17"/>
      <c r="VMY184" s="17"/>
      <c r="VMZ184" s="17"/>
      <c r="VNA184" s="17"/>
      <c r="VNB184" s="17"/>
      <c r="VNC184" s="17"/>
      <c r="VND184" s="17"/>
      <c r="VNE184" s="17"/>
      <c r="VNF184" s="17"/>
      <c r="VNG184" s="17"/>
      <c r="VNH184" s="17"/>
      <c r="VNI184" s="17"/>
      <c r="VNJ184" s="17"/>
      <c r="VNK184" s="17"/>
      <c r="VNL184" s="17"/>
      <c r="VNM184" s="17"/>
      <c r="VNN184" s="17"/>
      <c r="VNO184" s="17"/>
      <c r="VNP184" s="17"/>
      <c r="VNQ184" s="17"/>
      <c r="VNR184" s="17"/>
      <c r="VNS184" s="17"/>
      <c r="VNT184" s="17"/>
      <c r="VNU184" s="17"/>
      <c r="VNV184" s="17"/>
      <c r="VNW184" s="17"/>
      <c r="VNX184" s="17"/>
      <c r="VNY184" s="17"/>
      <c r="VNZ184" s="17"/>
      <c r="VOA184" s="17"/>
      <c r="VOB184" s="17"/>
      <c r="VOC184" s="17"/>
      <c r="VOD184" s="17"/>
      <c r="VOE184" s="17"/>
      <c r="VOF184" s="17"/>
      <c r="VOG184" s="17"/>
      <c r="VOH184" s="17"/>
      <c r="VOI184" s="17"/>
      <c r="VOJ184" s="17"/>
      <c r="VOK184" s="17"/>
      <c r="VOL184" s="17"/>
      <c r="VOM184" s="17"/>
      <c r="VON184" s="17"/>
      <c r="VOO184" s="17"/>
      <c r="VOP184" s="17"/>
      <c r="VOQ184" s="17"/>
      <c r="VOR184" s="17"/>
      <c r="VOS184" s="17"/>
      <c r="VOT184" s="17"/>
      <c r="VOU184" s="17"/>
      <c r="VOV184" s="17"/>
      <c r="VOW184" s="17"/>
      <c r="VOX184" s="17"/>
      <c r="VOY184" s="17"/>
      <c r="VOZ184" s="17"/>
      <c r="VPA184" s="17"/>
      <c r="VPB184" s="17"/>
      <c r="VPC184" s="17"/>
      <c r="VPD184" s="17"/>
      <c r="VPE184" s="17"/>
      <c r="VPF184" s="17"/>
      <c r="VPG184" s="17"/>
      <c r="VPH184" s="17"/>
      <c r="VPI184" s="17"/>
      <c r="VPJ184" s="17"/>
      <c r="VPK184" s="17"/>
      <c r="VPL184" s="17"/>
      <c r="VPM184" s="17"/>
      <c r="VPN184" s="17"/>
      <c r="VPO184" s="17"/>
      <c r="VPP184" s="17"/>
      <c r="VPQ184" s="17"/>
      <c r="VPR184" s="17"/>
      <c r="VPS184" s="17"/>
      <c r="VPT184" s="17"/>
      <c r="VPU184" s="17"/>
      <c r="VPV184" s="17"/>
      <c r="VPW184" s="17"/>
      <c r="VPX184" s="17"/>
      <c r="VPY184" s="17"/>
      <c r="VPZ184" s="17"/>
      <c r="VQA184" s="17"/>
      <c r="VQB184" s="17"/>
      <c r="VQC184" s="17"/>
      <c r="VQD184" s="17"/>
      <c r="VQE184" s="17"/>
      <c r="VQF184" s="17"/>
      <c r="VQG184" s="17"/>
      <c r="VQH184" s="17"/>
      <c r="VQI184" s="17"/>
      <c r="VQJ184" s="17"/>
      <c r="VQK184" s="17"/>
      <c r="VQL184" s="17"/>
      <c r="VQM184" s="17"/>
      <c r="VQN184" s="17"/>
      <c r="VQO184" s="17"/>
      <c r="VQP184" s="17"/>
      <c r="VQQ184" s="17"/>
      <c r="VQR184" s="17"/>
      <c r="VQS184" s="17"/>
      <c r="VQT184" s="17"/>
      <c r="VQU184" s="17"/>
      <c r="VQV184" s="17"/>
      <c r="VQW184" s="17"/>
      <c r="VQX184" s="17"/>
      <c r="VQY184" s="17"/>
      <c r="VQZ184" s="17"/>
      <c r="VRA184" s="17"/>
      <c r="VRB184" s="17"/>
      <c r="VRC184" s="17"/>
      <c r="VRD184" s="17"/>
      <c r="VRE184" s="17"/>
      <c r="VRF184" s="17"/>
      <c r="VRG184" s="17"/>
      <c r="VRH184" s="17"/>
      <c r="VRI184" s="17"/>
      <c r="VRJ184" s="17"/>
      <c r="VRK184" s="17"/>
      <c r="VRL184" s="17"/>
      <c r="VRM184" s="17"/>
      <c r="VRN184" s="17"/>
      <c r="VRO184" s="17"/>
      <c r="VRP184" s="17"/>
      <c r="VRQ184" s="17"/>
      <c r="VRR184" s="17"/>
      <c r="VRS184" s="17"/>
      <c r="VRT184" s="17"/>
      <c r="VRU184" s="17"/>
      <c r="VRV184" s="17"/>
      <c r="VRW184" s="17"/>
      <c r="VRX184" s="17"/>
      <c r="VRY184" s="17"/>
      <c r="VRZ184" s="17"/>
      <c r="VSA184" s="17"/>
      <c r="VSB184" s="17"/>
      <c r="VSC184" s="17"/>
      <c r="VSD184" s="17"/>
      <c r="VSE184" s="17"/>
      <c r="VSF184" s="17"/>
      <c r="VSG184" s="17"/>
      <c r="VSH184" s="17"/>
      <c r="VSI184" s="17"/>
      <c r="VSJ184" s="17"/>
      <c r="VSK184" s="17"/>
      <c r="VSL184" s="17"/>
      <c r="VSM184" s="17"/>
      <c r="VSN184" s="17"/>
      <c r="VSO184" s="17"/>
      <c r="VSP184" s="17"/>
      <c r="VSQ184" s="17"/>
      <c r="VSR184" s="17"/>
      <c r="VSS184" s="17"/>
      <c r="VST184" s="17"/>
      <c r="VSU184" s="17"/>
      <c r="VSV184" s="17"/>
      <c r="VSW184" s="17"/>
      <c r="VSX184" s="17"/>
      <c r="VSY184" s="17"/>
      <c r="VSZ184" s="17"/>
      <c r="VTA184" s="17"/>
      <c r="VTB184" s="17"/>
      <c r="VTC184" s="17"/>
      <c r="VTD184" s="17"/>
      <c r="VTE184" s="17"/>
      <c r="VTF184" s="17"/>
      <c r="VTG184" s="17"/>
      <c r="VTH184" s="17"/>
      <c r="VTI184" s="17"/>
      <c r="VTJ184" s="17"/>
      <c r="VTK184" s="17"/>
      <c r="VTL184" s="17"/>
      <c r="VTM184" s="17"/>
      <c r="VTN184" s="17"/>
      <c r="VTO184" s="17"/>
      <c r="VTP184" s="17"/>
      <c r="VTQ184" s="17"/>
      <c r="VTR184" s="17"/>
      <c r="VTS184" s="17"/>
      <c r="VTT184" s="17"/>
      <c r="VTU184" s="17"/>
      <c r="VTV184" s="17"/>
      <c r="VTW184" s="17"/>
      <c r="VTX184" s="17"/>
      <c r="VTY184" s="17"/>
      <c r="VTZ184" s="17"/>
      <c r="VUA184" s="17"/>
      <c r="VUB184" s="17"/>
      <c r="VUC184" s="17"/>
      <c r="VUD184" s="17"/>
      <c r="VUE184" s="17"/>
      <c r="VUF184" s="17"/>
      <c r="VUG184" s="17"/>
      <c r="VUH184" s="17"/>
      <c r="VUI184" s="17"/>
      <c r="VUJ184" s="17"/>
      <c r="VUK184" s="17"/>
      <c r="VUL184" s="17"/>
      <c r="VUM184" s="17"/>
      <c r="VUN184" s="17"/>
      <c r="VUO184" s="17"/>
      <c r="VUP184" s="17"/>
      <c r="VUQ184" s="17"/>
      <c r="VUR184" s="17"/>
      <c r="VUS184" s="17"/>
      <c r="VUT184" s="17"/>
      <c r="VUU184" s="17"/>
      <c r="VUV184" s="17"/>
      <c r="VUW184" s="17"/>
      <c r="VUX184" s="17"/>
      <c r="VUY184" s="17"/>
      <c r="VUZ184" s="17"/>
      <c r="VVA184" s="17"/>
      <c r="VVB184" s="17"/>
      <c r="VVC184" s="17"/>
      <c r="VVD184" s="17"/>
      <c r="VVE184" s="17"/>
      <c r="VVF184" s="17"/>
      <c r="VVG184" s="17"/>
      <c r="VVH184" s="17"/>
      <c r="VVI184" s="17"/>
      <c r="VVJ184" s="17"/>
      <c r="VVK184" s="17"/>
      <c r="VVL184" s="17"/>
      <c r="VVM184" s="17"/>
      <c r="VVN184" s="17"/>
      <c r="VVO184" s="17"/>
      <c r="VVP184" s="17"/>
      <c r="VVQ184" s="17"/>
      <c r="VVR184" s="17"/>
      <c r="VVS184" s="17"/>
      <c r="VVT184" s="17"/>
      <c r="VVU184" s="17"/>
      <c r="VVV184" s="17"/>
      <c r="VVW184" s="17"/>
      <c r="VVX184" s="17"/>
      <c r="VVY184" s="17"/>
      <c r="VVZ184" s="17"/>
      <c r="VWA184" s="17"/>
      <c r="VWB184" s="17"/>
      <c r="VWC184" s="17"/>
      <c r="VWD184" s="17"/>
      <c r="VWE184" s="17"/>
      <c r="VWF184" s="17"/>
      <c r="VWG184" s="17"/>
      <c r="VWH184" s="17"/>
      <c r="VWI184" s="17"/>
      <c r="VWJ184" s="17"/>
      <c r="VWK184" s="17"/>
      <c r="VWL184" s="17"/>
      <c r="VWM184" s="17"/>
      <c r="VWN184" s="17"/>
      <c r="VWO184" s="17"/>
      <c r="VWP184" s="17"/>
      <c r="VWQ184" s="17"/>
      <c r="VWR184" s="17"/>
      <c r="VWS184" s="17"/>
      <c r="VWT184" s="17"/>
      <c r="VWU184" s="17"/>
      <c r="VWV184" s="17"/>
      <c r="VWW184" s="17"/>
      <c r="VWX184" s="17"/>
      <c r="VWY184" s="17"/>
      <c r="VWZ184" s="17"/>
      <c r="VXA184" s="17"/>
      <c r="VXB184" s="17"/>
      <c r="VXC184" s="17"/>
      <c r="VXD184" s="17"/>
      <c r="VXE184" s="17"/>
      <c r="VXF184" s="17"/>
      <c r="VXG184" s="17"/>
      <c r="VXH184" s="17"/>
      <c r="VXI184" s="17"/>
      <c r="VXJ184" s="17"/>
      <c r="VXK184" s="17"/>
      <c r="VXL184" s="17"/>
      <c r="VXM184" s="17"/>
      <c r="VXN184" s="17"/>
      <c r="VXO184" s="17"/>
      <c r="VXP184" s="17"/>
      <c r="VXQ184" s="17"/>
      <c r="VXR184" s="17"/>
      <c r="VXS184" s="17"/>
      <c r="VXT184" s="17"/>
      <c r="VXU184" s="17"/>
      <c r="VXV184" s="17"/>
      <c r="VXW184" s="17"/>
      <c r="VXX184" s="17"/>
      <c r="VXY184" s="17"/>
      <c r="VXZ184" s="17"/>
      <c r="VYA184" s="17"/>
      <c r="VYB184" s="17"/>
      <c r="VYC184" s="17"/>
      <c r="VYD184" s="17"/>
      <c r="VYE184" s="17"/>
      <c r="VYF184" s="17"/>
      <c r="VYG184" s="17"/>
      <c r="VYH184" s="17"/>
      <c r="VYI184" s="17"/>
      <c r="VYJ184" s="17"/>
      <c r="VYK184" s="17"/>
      <c r="VYL184" s="17"/>
      <c r="VYM184" s="17"/>
      <c r="VYN184" s="17"/>
      <c r="VYO184" s="17"/>
      <c r="VYP184" s="17"/>
      <c r="VYQ184" s="17"/>
      <c r="VYR184" s="17"/>
      <c r="VYS184" s="17"/>
      <c r="VYT184" s="17"/>
      <c r="VYU184" s="17"/>
      <c r="VYV184" s="17"/>
      <c r="VYW184" s="17"/>
      <c r="VYX184" s="17"/>
      <c r="VYY184" s="17"/>
      <c r="VYZ184" s="17"/>
      <c r="VZA184" s="17"/>
      <c r="VZB184" s="17"/>
      <c r="VZC184" s="17"/>
      <c r="VZD184" s="17"/>
      <c r="VZE184" s="17"/>
      <c r="VZF184" s="17"/>
      <c r="VZG184" s="17"/>
      <c r="VZH184" s="17"/>
      <c r="VZI184" s="17"/>
      <c r="VZJ184" s="17"/>
      <c r="VZK184" s="17"/>
      <c r="VZL184" s="17"/>
      <c r="VZM184" s="17"/>
      <c r="VZN184" s="17"/>
      <c r="VZO184" s="17"/>
      <c r="VZP184" s="17"/>
      <c r="VZQ184" s="17"/>
      <c r="VZR184" s="17"/>
      <c r="VZS184" s="17"/>
      <c r="VZT184" s="17"/>
      <c r="VZU184" s="17"/>
      <c r="VZV184" s="17"/>
      <c r="VZW184" s="17"/>
      <c r="VZX184" s="17"/>
      <c r="VZY184" s="17"/>
      <c r="VZZ184" s="17"/>
      <c r="WAA184" s="17"/>
      <c r="WAB184" s="17"/>
      <c r="WAC184" s="17"/>
      <c r="WAD184" s="17"/>
      <c r="WAE184" s="17"/>
      <c r="WAF184" s="17"/>
      <c r="WAG184" s="17"/>
      <c r="WAH184" s="17"/>
      <c r="WAI184" s="17"/>
      <c r="WAJ184" s="17"/>
      <c r="WAK184" s="17"/>
      <c r="WAL184" s="17"/>
      <c r="WAM184" s="17"/>
      <c r="WAN184" s="17"/>
      <c r="WAO184" s="17"/>
      <c r="WAP184" s="17"/>
      <c r="WAQ184" s="17"/>
      <c r="WAR184" s="17"/>
      <c r="WAS184" s="17"/>
      <c r="WAT184" s="17"/>
      <c r="WAU184" s="17"/>
      <c r="WAV184" s="17"/>
      <c r="WAW184" s="17"/>
      <c r="WAX184" s="17"/>
      <c r="WAY184" s="17"/>
      <c r="WAZ184" s="17"/>
      <c r="WBA184" s="17"/>
      <c r="WBB184" s="17"/>
      <c r="WBC184" s="17"/>
      <c r="WBD184" s="17"/>
      <c r="WBE184" s="17"/>
      <c r="WBF184" s="17"/>
      <c r="WBG184" s="17"/>
      <c r="WBH184" s="17"/>
      <c r="WBI184" s="17"/>
      <c r="WBJ184" s="17"/>
      <c r="WBK184" s="17"/>
      <c r="WBL184" s="17"/>
      <c r="WBM184" s="17"/>
      <c r="WBN184" s="17"/>
      <c r="WBO184" s="17"/>
      <c r="WBP184" s="17"/>
      <c r="WBQ184" s="17"/>
      <c r="WBR184" s="17"/>
      <c r="WBS184" s="17"/>
      <c r="WBT184" s="17"/>
      <c r="WBU184" s="17"/>
      <c r="WBV184" s="17"/>
      <c r="WBW184" s="17"/>
      <c r="WBX184" s="17"/>
      <c r="WBY184" s="17"/>
      <c r="WBZ184" s="17"/>
      <c r="WCA184" s="17"/>
      <c r="WCB184" s="17"/>
      <c r="WCC184" s="17"/>
      <c r="WCD184" s="17"/>
      <c r="WCE184" s="17"/>
      <c r="WCF184" s="17"/>
      <c r="WCG184" s="17"/>
      <c r="WCH184" s="17"/>
      <c r="WCI184" s="17"/>
      <c r="WCJ184" s="17"/>
      <c r="WCK184" s="17"/>
      <c r="WCL184" s="17"/>
      <c r="WCM184" s="17"/>
      <c r="WCN184" s="17"/>
      <c r="WCO184" s="17"/>
      <c r="WCP184" s="17"/>
      <c r="WCQ184" s="17"/>
      <c r="WCR184" s="17"/>
      <c r="WCS184" s="17"/>
      <c r="WCT184" s="17"/>
      <c r="WCU184" s="17"/>
      <c r="WCV184" s="17"/>
      <c r="WCW184" s="17"/>
      <c r="WCX184" s="17"/>
      <c r="WCY184" s="17"/>
      <c r="WCZ184" s="17"/>
      <c r="WDA184" s="17"/>
      <c r="WDB184" s="17"/>
      <c r="WDC184" s="17"/>
      <c r="WDD184" s="17"/>
      <c r="WDE184" s="17"/>
      <c r="WDF184" s="17"/>
      <c r="WDG184" s="17"/>
      <c r="WDH184" s="17"/>
      <c r="WDI184" s="17"/>
      <c r="WDJ184" s="17"/>
      <c r="WDK184" s="17"/>
      <c r="WDL184" s="17"/>
      <c r="WDM184" s="17"/>
      <c r="WDN184" s="17"/>
      <c r="WDO184" s="17"/>
      <c r="WDP184" s="17"/>
      <c r="WDQ184" s="17"/>
      <c r="WDR184" s="17"/>
      <c r="WDS184" s="17"/>
      <c r="WDT184" s="17"/>
      <c r="WDU184" s="17"/>
      <c r="WDV184" s="17"/>
      <c r="WDW184" s="17"/>
      <c r="WDX184" s="17"/>
      <c r="WDY184" s="17"/>
      <c r="WDZ184" s="17"/>
      <c r="WEA184" s="17"/>
      <c r="WEB184" s="17"/>
      <c r="WEC184" s="17"/>
      <c r="WED184" s="17"/>
      <c r="WEE184" s="17"/>
      <c r="WEF184" s="17"/>
      <c r="WEG184" s="17"/>
      <c r="WEH184" s="17"/>
      <c r="WEI184" s="17"/>
      <c r="WEJ184" s="17"/>
      <c r="WEK184" s="17"/>
      <c r="WEL184" s="17"/>
      <c r="WEM184" s="17"/>
      <c r="WEN184" s="17"/>
      <c r="WEO184" s="17"/>
      <c r="WEP184" s="17"/>
      <c r="WEQ184" s="17"/>
      <c r="WER184" s="17"/>
      <c r="WES184" s="17"/>
      <c r="WET184" s="17"/>
      <c r="WEU184" s="17"/>
      <c r="WEV184" s="17"/>
      <c r="WEW184" s="17"/>
      <c r="WEX184" s="17"/>
      <c r="WEY184" s="17"/>
      <c r="WEZ184" s="17"/>
      <c r="WFA184" s="17"/>
      <c r="WFB184" s="17"/>
      <c r="WFC184" s="17"/>
      <c r="WFD184" s="17"/>
      <c r="WFE184" s="17"/>
      <c r="WFF184" s="17"/>
      <c r="WFG184" s="17"/>
      <c r="WFH184" s="17"/>
      <c r="WFI184" s="17"/>
      <c r="WFJ184" s="17"/>
      <c r="WFK184" s="17"/>
      <c r="WFL184" s="17"/>
      <c r="WFM184" s="17"/>
      <c r="WFN184" s="17"/>
      <c r="WFO184" s="17"/>
      <c r="WFP184" s="17"/>
      <c r="WFQ184" s="17"/>
      <c r="WFR184" s="17"/>
      <c r="WFS184" s="17"/>
      <c r="WFT184" s="17"/>
      <c r="WFU184" s="17"/>
      <c r="WFV184" s="17"/>
      <c r="WFW184" s="17"/>
      <c r="WFX184" s="17"/>
      <c r="WFY184" s="17"/>
      <c r="WFZ184" s="17"/>
      <c r="WGA184" s="17"/>
      <c r="WGB184" s="17"/>
      <c r="WGC184" s="17"/>
      <c r="WGD184" s="17"/>
      <c r="WGE184" s="17"/>
      <c r="WGF184" s="17"/>
      <c r="WGG184" s="17"/>
      <c r="WGH184" s="17"/>
      <c r="WGI184" s="17"/>
      <c r="WGJ184" s="17"/>
      <c r="WGK184" s="17"/>
      <c r="WGL184" s="17"/>
      <c r="WGM184" s="17"/>
      <c r="WGN184" s="17"/>
      <c r="WGO184" s="17"/>
      <c r="WGP184" s="17"/>
      <c r="WGQ184" s="17"/>
      <c r="WGR184" s="17"/>
      <c r="WGS184" s="17"/>
      <c r="WGT184" s="17"/>
      <c r="WGU184" s="17"/>
      <c r="WGV184" s="17"/>
      <c r="WGW184" s="17"/>
      <c r="WGX184" s="17"/>
      <c r="WGY184" s="17"/>
      <c r="WGZ184" s="17"/>
      <c r="WHA184" s="17"/>
      <c r="WHB184" s="17"/>
      <c r="WHC184" s="17"/>
      <c r="WHD184" s="17"/>
      <c r="WHE184" s="17"/>
      <c r="WHF184" s="17"/>
      <c r="WHG184" s="17"/>
      <c r="WHH184" s="17"/>
      <c r="WHI184" s="17"/>
      <c r="WHJ184" s="17"/>
      <c r="WHK184" s="17"/>
      <c r="WHL184" s="17"/>
      <c r="WHM184" s="17"/>
      <c r="WHN184" s="17"/>
      <c r="WHO184" s="17"/>
      <c r="WHP184" s="17"/>
      <c r="WHQ184" s="17"/>
      <c r="WHR184" s="17"/>
      <c r="WHS184" s="17"/>
      <c r="WHT184" s="17"/>
      <c r="WHU184" s="17"/>
      <c r="WHV184" s="17"/>
      <c r="WHW184" s="17"/>
      <c r="WHX184" s="17"/>
      <c r="WHY184" s="17"/>
      <c r="WHZ184" s="17"/>
      <c r="WIA184" s="17"/>
      <c r="WIB184" s="17"/>
      <c r="WIC184" s="17"/>
      <c r="WID184" s="17"/>
      <c r="WIE184" s="17"/>
      <c r="WIF184" s="17"/>
      <c r="WIG184" s="17"/>
      <c r="WIH184" s="17"/>
      <c r="WII184" s="17"/>
      <c r="WIJ184" s="17"/>
      <c r="WIK184" s="17"/>
      <c r="WIL184" s="17"/>
      <c r="WIM184" s="17"/>
      <c r="WIN184" s="17"/>
      <c r="WIO184" s="17"/>
      <c r="WIP184" s="17"/>
      <c r="WIQ184" s="17"/>
      <c r="WIR184" s="17"/>
      <c r="WIS184" s="17"/>
      <c r="WIT184" s="17"/>
      <c r="WIU184" s="17"/>
      <c r="WIV184" s="17"/>
      <c r="WIW184" s="17"/>
      <c r="WIX184" s="17"/>
      <c r="WIY184" s="17"/>
      <c r="WIZ184" s="17"/>
      <c r="WJA184" s="17"/>
      <c r="WJB184" s="17"/>
      <c r="WJC184" s="17"/>
      <c r="WJD184" s="17"/>
      <c r="WJE184" s="17"/>
      <c r="WJF184" s="17"/>
      <c r="WJG184" s="17"/>
      <c r="WJH184" s="17"/>
      <c r="WJI184" s="17"/>
      <c r="WJJ184" s="17"/>
      <c r="WJK184" s="17"/>
      <c r="WJL184" s="17"/>
      <c r="WJM184" s="17"/>
      <c r="WJN184" s="17"/>
      <c r="WJO184" s="17"/>
      <c r="WJP184" s="17"/>
      <c r="WJQ184" s="17"/>
      <c r="WJR184" s="17"/>
      <c r="WJS184" s="17"/>
      <c r="WJT184" s="17"/>
      <c r="WJU184" s="17"/>
      <c r="WJV184" s="17"/>
      <c r="WJW184" s="17"/>
      <c r="WJX184" s="17"/>
      <c r="WJY184" s="17"/>
      <c r="WJZ184" s="17"/>
      <c r="WKA184" s="17"/>
      <c r="WKB184" s="17"/>
      <c r="WKC184" s="17"/>
      <c r="WKD184" s="17"/>
      <c r="WKE184" s="17"/>
      <c r="WKF184" s="17"/>
      <c r="WKG184" s="17"/>
      <c r="WKH184" s="17"/>
      <c r="WKI184" s="17"/>
      <c r="WKJ184" s="17"/>
      <c r="WKK184" s="17"/>
      <c r="WKL184" s="17"/>
      <c r="WKM184" s="17"/>
      <c r="WKN184" s="17"/>
      <c r="WKO184" s="17"/>
      <c r="WKP184" s="17"/>
      <c r="WKQ184" s="17"/>
      <c r="WKR184" s="17"/>
      <c r="WKS184" s="17"/>
      <c r="WKT184" s="17"/>
      <c r="WKU184" s="17"/>
      <c r="WKV184" s="17"/>
      <c r="WKW184" s="17"/>
      <c r="WKX184" s="17"/>
      <c r="WKY184" s="17"/>
      <c r="WKZ184" s="17"/>
      <c r="WLA184" s="17"/>
      <c r="WLB184" s="17"/>
      <c r="WLC184" s="17"/>
      <c r="WLD184" s="17"/>
      <c r="WLE184" s="17"/>
      <c r="WLF184" s="17"/>
      <c r="WLG184" s="17"/>
      <c r="WLH184" s="17"/>
      <c r="WLI184" s="17"/>
      <c r="WLJ184" s="17"/>
      <c r="WLK184" s="17"/>
      <c r="WLL184" s="17"/>
      <c r="WLM184" s="17"/>
      <c r="WLN184" s="17"/>
      <c r="WLO184" s="17"/>
      <c r="WLP184" s="17"/>
      <c r="WLQ184" s="17"/>
      <c r="WLR184" s="17"/>
      <c r="WLS184" s="17"/>
      <c r="WLT184" s="17"/>
    </row>
    <row r="185" spans="1:15880" s="353" customFormat="1" ht="194.25" customHeight="1">
      <c r="A185" s="358" t="s">
        <v>173</v>
      </c>
      <c r="B185" s="635" t="s">
        <v>84</v>
      </c>
      <c r="C185" s="628"/>
      <c r="D185" s="490" t="s">
        <v>209</v>
      </c>
      <c r="E185" s="491" t="s">
        <v>163</v>
      </c>
      <c r="F185" s="636" t="s">
        <v>198</v>
      </c>
      <c r="G185" s="628"/>
      <c r="H185" s="637" t="s">
        <v>916</v>
      </c>
      <c r="I185" s="645"/>
      <c r="J185" s="646"/>
      <c r="K185" s="364" t="d">
        <v>2019-01-25</v>
      </c>
      <c r="L185" s="364" t="d">
        <v>2019-01-25</v>
      </c>
      <c r="M185" s="517" t="s">
        <v>1072</v>
      </c>
      <c r="N185" s="552">
        <v>66374000</v>
      </c>
      <c r="O185" s="423">
        <v>66374000</v>
      </c>
      <c r="P185" s="606" t="s">
        <v>111</v>
      </c>
      <c r="Q185" s="607"/>
      <c r="R185" s="608"/>
      <c r="S185" s="348" t="s">
        <v>155</v>
      </c>
      <c r="T185" s="349" t="s">
        <v>58</v>
      </c>
      <c r="U185" s="337">
        <v>1</v>
      </c>
      <c r="V185" s="178">
        <v>1</v>
      </c>
      <c r="W185" s="178">
        <f t="shared" si="244"/>
        <v>1</v>
      </c>
      <c r="X185" s="426">
        <f t="shared" si="250"/>
        <v>1</v>
      </c>
      <c r="Y185" s="387">
        <f t="shared" ref="Y185" si="252">X185</f>
        <v>1</v>
      </c>
      <c r="Z185" s="362"/>
      <c r="AA185" s="458">
        <f t="shared" si="114"/>
        <v>1</v>
      </c>
      <c r="AB185" s="458">
        <f t="shared" si="115"/>
        <v>1</v>
      </c>
      <c r="AC185" s="467">
        <f t="shared" si="116"/>
        <v>1</v>
      </c>
      <c r="AD185" s="461">
        <f t="shared" si="117"/>
        <v>1</v>
      </c>
      <c r="AE185" s="352">
        <v>0</v>
      </c>
      <c r="AF185" s="352">
        <v>0</v>
      </c>
      <c r="AG185" s="351">
        <v>0</v>
      </c>
      <c r="AH185" s="461">
        <f t="shared" si="120"/>
        <v>0</v>
      </c>
      <c r="AI185" s="352">
        <v>0</v>
      </c>
      <c r="AJ185" s="352">
        <v>0</v>
      </c>
      <c r="AK185" s="351">
        <v>0</v>
      </c>
      <c r="AL185" s="461">
        <f t="shared" si="121"/>
        <v>0</v>
      </c>
      <c r="AM185" s="352">
        <v>0</v>
      </c>
      <c r="AN185" s="352">
        <v>0</v>
      </c>
      <c r="AO185" s="351">
        <v>0</v>
      </c>
      <c r="AP185" s="461">
        <f t="shared" si="122"/>
        <v>0</v>
      </c>
    </row>
    <row r="186" spans="1:15880" s="353" customFormat="1" ht="234" customHeight="1">
      <c r="A186" s="358" t="s">
        <v>78</v>
      </c>
      <c r="B186" s="635" t="s">
        <v>84</v>
      </c>
      <c r="C186" s="628"/>
      <c r="D186" s="490" t="s">
        <v>209</v>
      </c>
      <c r="E186" s="491" t="s">
        <v>163</v>
      </c>
      <c r="F186" s="636" t="s">
        <v>198</v>
      </c>
      <c r="G186" s="628"/>
      <c r="H186" s="637" t="s">
        <v>917</v>
      </c>
      <c r="I186" s="645"/>
      <c r="J186" s="646"/>
      <c r="K186" s="364" t="d">
        <v>2019-01-16</v>
      </c>
      <c r="L186" s="364" t="d">
        <v>2019-01-16</v>
      </c>
      <c r="M186" s="517" t="s">
        <v>1073</v>
      </c>
      <c r="N186" s="553" t="s">
        <v>918</v>
      </c>
      <c r="O186" s="423">
        <v>80883000</v>
      </c>
      <c r="P186" s="606" t="s">
        <v>111</v>
      </c>
      <c r="Q186" s="607"/>
      <c r="R186" s="608"/>
      <c r="S186" s="348" t="s">
        <v>155</v>
      </c>
      <c r="T186" s="349" t="s">
        <v>58</v>
      </c>
      <c r="U186" s="337">
        <v>1</v>
      </c>
      <c r="V186" s="178">
        <v>1</v>
      </c>
      <c r="W186" s="178">
        <f t="shared" si="244"/>
        <v>1</v>
      </c>
      <c r="X186" s="426">
        <f t="shared" si="250"/>
        <v>1</v>
      </c>
      <c r="Y186" s="387">
        <f t="shared" ref="Y186" si="253">X186</f>
        <v>1</v>
      </c>
      <c r="Z186" s="362"/>
      <c r="AA186" s="458">
        <f t="shared" si="114"/>
        <v>1</v>
      </c>
      <c r="AB186" s="458">
        <f t="shared" si="115"/>
        <v>1</v>
      </c>
      <c r="AC186" s="467">
        <f t="shared" si="116"/>
        <v>1</v>
      </c>
      <c r="AD186" s="461">
        <f t="shared" si="117"/>
        <v>1</v>
      </c>
      <c r="AE186" s="352">
        <v>0</v>
      </c>
      <c r="AF186" s="352">
        <v>0</v>
      </c>
      <c r="AG186" s="351">
        <v>0</v>
      </c>
      <c r="AH186" s="461">
        <f t="shared" si="120"/>
        <v>0</v>
      </c>
      <c r="AI186" s="352">
        <v>0</v>
      </c>
      <c r="AJ186" s="352">
        <v>0</v>
      </c>
      <c r="AK186" s="351">
        <v>0</v>
      </c>
      <c r="AL186" s="461">
        <f t="shared" si="121"/>
        <v>0</v>
      </c>
      <c r="AM186" s="352">
        <v>0</v>
      </c>
      <c r="AN186" s="352">
        <v>0</v>
      </c>
      <c r="AO186" s="351">
        <v>0</v>
      </c>
      <c r="AP186" s="461">
        <f t="shared" si="122"/>
        <v>0</v>
      </c>
    </row>
    <row r="187" spans="1:15880" s="353" customFormat="1" ht="194.25" customHeight="1">
      <c r="A187" s="358" t="s">
        <v>173</v>
      </c>
      <c r="B187" s="635" t="s">
        <v>84</v>
      </c>
      <c r="C187" s="628"/>
      <c r="D187" s="490" t="s">
        <v>209</v>
      </c>
      <c r="E187" s="491" t="s">
        <v>163</v>
      </c>
      <c r="F187" s="636" t="s">
        <v>198</v>
      </c>
      <c r="G187" s="628"/>
      <c r="H187" s="637" t="s">
        <v>920</v>
      </c>
      <c r="I187" s="627"/>
      <c r="J187" s="628"/>
      <c r="K187" s="364" t="d">
        <v>2019-03-07</v>
      </c>
      <c r="L187" s="364" t="d">
        <v>2019-03-07</v>
      </c>
      <c r="M187" s="517" t="s">
        <v>1077</v>
      </c>
      <c r="N187" s="552">
        <v>42000000</v>
      </c>
      <c r="O187" s="423">
        <v>42000000</v>
      </c>
      <c r="P187" s="606" t="s">
        <v>111</v>
      </c>
      <c r="Q187" s="607"/>
      <c r="R187" s="608"/>
      <c r="S187" s="348" t="s">
        <v>155</v>
      </c>
      <c r="T187" s="349" t="s">
        <v>58</v>
      </c>
      <c r="U187" s="337">
        <v>1</v>
      </c>
      <c r="V187" s="178">
        <v>1</v>
      </c>
      <c r="W187" s="178">
        <f t="shared" si="244"/>
        <v>1</v>
      </c>
      <c r="X187" s="426">
        <f t="shared" si="250"/>
        <v>1</v>
      </c>
      <c r="Y187" s="387">
        <f t="shared" ref="Y187" si="254">X187</f>
        <v>1</v>
      </c>
      <c r="Z187" s="362"/>
      <c r="AA187" s="458">
        <f t="shared" si="114"/>
        <v>1</v>
      </c>
      <c r="AB187" s="458">
        <f t="shared" si="115"/>
        <v>1</v>
      </c>
      <c r="AC187" s="467">
        <f t="shared" si="116"/>
        <v>1</v>
      </c>
      <c r="AD187" s="461">
        <f t="shared" si="117"/>
        <v>1</v>
      </c>
      <c r="AE187" s="352">
        <v>0</v>
      </c>
      <c r="AF187" s="352">
        <v>0</v>
      </c>
      <c r="AG187" s="351">
        <v>0</v>
      </c>
      <c r="AH187" s="461">
        <f t="shared" si="120"/>
        <v>0</v>
      </c>
      <c r="AI187" s="352">
        <v>0</v>
      </c>
      <c r="AJ187" s="352">
        <v>0</v>
      </c>
      <c r="AK187" s="351">
        <v>0</v>
      </c>
      <c r="AL187" s="461">
        <f t="shared" si="121"/>
        <v>0</v>
      </c>
      <c r="AM187" s="352">
        <v>0</v>
      </c>
      <c r="AN187" s="352">
        <v>0</v>
      </c>
      <c r="AO187" s="351">
        <v>0</v>
      </c>
      <c r="AP187" s="461">
        <f t="shared" si="122"/>
        <v>0</v>
      </c>
    </row>
    <row r="188" spans="1:15880" s="353" customFormat="1" ht="194.25" customHeight="1">
      <c r="A188" s="358" t="s">
        <v>78</v>
      </c>
      <c r="B188" s="635" t="s">
        <v>84</v>
      </c>
      <c r="C188" s="628"/>
      <c r="D188" s="490" t="s">
        <v>203</v>
      </c>
      <c r="E188" s="491" t="s">
        <v>163</v>
      </c>
      <c r="F188" s="636" t="s">
        <v>199</v>
      </c>
      <c r="G188" s="628"/>
      <c r="H188" s="637" t="s">
        <v>206</v>
      </c>
      <c r="I188" s="627"/>
      <c r="J188" s="628"/>
      <c r="K188" s="368" t="d">
        <v>2019-02-08</v>
      </c>
      <c r="L188" s="364" t="d">
        <v>2019-12-31</v>
      </c>
      <c r="M188" s="518" t="s">
        <v>921</v>
      </c>
      <c r="N188" s="551">
        <v>224482000</v>
      </c>
      <c r="O188" s="367">
        <v>204684878</v>
      </c>
      <c r="P188" s="606" t="s">
        <v>111</v>
      </c>
      <c r="Q188" s="607"/>
      <c r="R188" s="608"/>
      <c r="S188" s="348" t="s">
        <v>155</v>
      </c>
      <c r="T188" s="349" t="s">
        <v>58</v>
      </c>
      <c r="U188" s="337">
        <v>1</v>
      </c>
      <c r="V188" s="471">
        <v>1</v>
      </c>
      <c r="W188" s="471">
        <f t="shared" si="244"/>
        <v>0.91180975757521765</v>
      </c>
      <c r="X188" s="449">
        <f t="shared" ref="X188:X189" si="255">W188/V188</f>
        <v>0.91180975757521765</v>
      </c>
      <c r="Y188" s="387">
        <f t="shared" si="251"/>
        <v>0.91180975757521765</v>
      </c>
      <c r="Z188" s="362"/>
      <c r="AA188" s="458">
        <f t="shared" si="114"/>
        <v>1</v>
      </c>
      <c r="AB188" s="458">
        <f t="shared" si="115"/>
        <v>0.91180975757521765</v>
      </c>
      <c r="AC188" s="467">
        <f t="shared" si="116"/>
        <v>0.91180975757521765</v>
      </c>
      <c r="AD188" s="461">
        <f t="shared" si="117"/>
        <v>0.91180975757521765</v>
      </c>
      <c r="AE188" s="352">
        <v>0</v>
      </c>
      <c r="AF188" s="352">
        <v>0</v>
      </c>
      <c r="AG188" s="351">
        <v>0</v>
      </c>
      <c r="AH188" s="461">
        <f t="shared" si="120"/>
        <v>0</v>
      </c>
      <c r="AI188" s="352">
        <v>0</v>
      </c>
      <c r="AJ188" s="352">
        <v>0</v>
      </c>
      <c r="AK188" s="351">
        <v>0</v>
      </c>
      <c r="AL188" s="461">
        <f t="shared" si="121"/>
        <v>0</v>
      </c>
      <c r="AM188" s="352">
        <v>0</v>
      </c>
      <c r="AN188" s="352">
        <v>0</v>
      </c>
      <c r="AO188" s="351">
        <v>0</v>
      </c>
      <c r="AP188" s="461">
        <f t="shared" si="122"/>
        <v>0</v>
      </c>
    </row>
    <row r="189" spans="1:15880" s="353" customFormat="1" ht="194.25" customHeight="1">
      <c r="A189" s="358" t="s">
        <v>191</v>
      </c>
      <c r="B189" s="635" t="s">
        <v>84</v>
      </c>
      <c r="C189" s="628"/>
      <c r="D189" s="490" t="s">
        <v>372</v>
      </c>
      <c r="E189" s="491" t="s">
        <v>374</v>
      </c>
      <c r="F189" s="636" t="s">
        <v>358</v>
      </c>
      <c r="G189" s="628"/>
      <c r="H189" s="637" t="s">
        <v>1631</v>
      </c>
      <c r="I189" s="627"/>
      <c r="J189" s="628"/>
      <c r="K189" s="368"/>
      <c r="L189" s="364"/>
      <c r="M189" s="518"/>
      <c r="N189" s="367">
        <v>2231000</v>
      </c>
      <c r="O189" s="367"/>
      <c r="P189" s="606" t="s">
        <v>111</v>
      </c>
      <c r="Q189" s="607"/>
      <c r="R189" s="608"/>
      <c r="S189" s="348" t="s">
        <v>155</v>
      </c>
      <c r="T189" s="349" t="s">
        <v>58</v>
      </c>
      <c r="U189" s="337">
        <v>1</v>
      </c>
      <c r="V189" s="471">
        <v>1</v>
      </c>
      <c r="W189" s="471">
        <f t="shared" ref="W189" si="256">O189/N189</f>
        <v>0</v>
      </c>
      <c r="X189" s="449">
        <f t="shared" si="255"/>
        <v>0</v>
      </c>
      <c r="Y189" s="537">
        <f t="shared" si="251"/>
        <v>0</v>
      </c>
      <c r="Z189" s="362"/>
      <c r="AA189" s="533">
        <v>0</v>
      </c>
      <c r="AB189" s="533">
        <f t="shared" ref="AB189" si="257">W189</f>
        <v>0</v>
      </c>
      <c r="AC189" s="536">
        <v>0</v>
      </c>
      <c r="AD189" s="537">
        <f t="shared" ref="AD189" si="258">AC189</f>
        <v>0</v>
      </c>
      <c r="AE189" s="352">
        <v>0</v>
      </c>
      <c r="AF189" s="352">
        <v>0</v>
      </c>
      <c r="AG189" s="351">
        <v>0</v>
      </c>
      <c r="AH189" s="537">
        <f t="shared" ref="AH189" si="259">AG189</f>
        <v>0</v>
      </c>
      <c r="AI189" s="352">
        <v>0</v>
      </c>
      <c r="AJ189" s="352">
        <v>0</v>
      </c>
      <c r="AK189" s="351">
        <v>0</v>
      </c>
      <c r="AL189" s="537">
        <f t="shared" ref="AL189" si="260">AK189</f>
        <v>0</v>
      </c>
      <c r="AM189" s="352">
        <v>0</v>
      </c>
      <c r="AN189" s="352">
        <v>0</v>
      </c>
      <c r="AO189" s="351">
        <v>0</v>
      </c>
      <c r="AP189" s="537">
        <f t="shared" ref="AP189" si="261">AO189</f>
        <v>0</v>
      </c>
    </row>
    <row r="190" spans="1:15880" s="353" customFormat="1" ht="194.25" customHeight="1">
      <c r="A190" s="358" t="s">
        <v>191</v>
      </c>
      <c r="B190" s="635" t="s">
        <v>84</v>
      </c>
      <c r="C190" s="628"/>
      <c r="D190" s="492" t="s">
        <v>204</v>
      </c>
      <c r="E190" s="491" t="s">
        <v>163</v>
      </c>
      <c r="F190" s="636" t="s">
        <v>207</v>
      </c>
      <c r="G190" s="628"/>
      <c r="H190" s="637" t="s">
        <v>922</v>
      </c>
      <c r="I190" s="627"/>
      <c r="J190" s="628"/>
      <c r="K190" s="368" t="d">
        <v>2019-01-28</v>
      </c>
      <c r="L190" s="364" t="d">
        <v>2019-01-28</v>
      </c>
      <c r="M190" s="521" t="s">
        <v>1079</v>
      </c>
      <c r="N190" s="367">
        <v>44469833</v>
      </c>
      <c r="O190" s="551">
        <v>44469833</v>
      </c>
      <c r="P190" s="606" t="s">
        <v>111</v>
      </c>
      <c r="Q190" s="607"/>
      <c r="R190" s="608"/>
      <c r="S190" s="348" t="s">
        <v>155</v>
      </c>
      <c r="T190" s="349" t="s">
        <v>58</v>
      </c>
      <c r="U190" s="337">
        <v>1</v>
      </c>
      <c r="V190" s="472">
        <v>1</v>
      </c>
      <c r="W190" s="472">
        <f t="shared" si="244"/>
        <v>1</v>
      </c>
      <c r="X190" s="473">
        <f t="shared" ref="X190" si="262">W190/V190</f>
        <v>1</v>
      </c>
      <c r="Y190" s="387">
        <f t="shared" ref="Y190" si="263">X190</f>
        <v>1</v>
      </c>
      <c r="Z190" s="362"/>
      <c r="AA190" s="458">
        <f t="shared" si="114"/>
        <v>1</v>
      </c>
      <c r="AB190" s="458">
        <f t="shared" si="115"/>
        <v>1</v>
      </c>
      <c r="AC190" s="467">
        <f t="shared" si="116"/>
        <v>1</v>
      </c>
      <c r="AD190" s="461">
        <f t="shared" si="117"/>
        <v>1</v>
      </c>
      <c r="AE190" s="352">
        <v>0</v>
      </c>
      <c r="AF190" s="352">
        <v>0</v>
      </c>
      <c r="AG190" s="351">
        <v>0</v>
      </c>
      <c r="AH190" s="461">
        <f t="shared" si="120"/>
        <v>0</v>
      </c>
      <c r="AI190" s="352">
        <v>0</v>
      </c>
      <c r="AJ190" s="352">
        <v>0</v>
      </c>
      <c r="AK190" s="351">
        <v>0</v>
      </c>
      <c r="AL190" s="461">
        <f t="shared" si="121"/>
        <v>0</v>
      </c>
      <c r="AM190" s="352">
        <v>0</v>
      </c>
      <c r="AN190" s="352">
        <v>0</v>
      </c>
      <c r="AO190" s="351">
        <v>0</v>
      </c>
      <c r="AP190" s="461">
        <f t="shared" si="122"/>
        <v>0</v>
      </c>
    </row>
    <row r="191" spans="1:15880" s="353" customFormat="1" ht="194.25" customHeight="1">
      <c r="A191" s="358" t="s">
        <v>191</v>
      </c>
      <c r="B191" s="635" t="s">
        <v>84</v>
      </c>
      <c r="C191" s="628"/>
      <c r="D191" s="492" t="s">
        <v>204</v>
      </c>
      <c r="E191" s="491" t="s">
        <v>163</v>
      </c>
      <c r="F191" s="636" t="s">
        <v>207</v>
      </c>
      <c r="G191" s="628"/>
      <c r="H191" s="637" t="s">
        <v>923</v>
      </c>
      <c r="I191" s="627"/>
      <c r="J191" s="628"/>
      <c r="K191" s="364" t="d">
        <v>2019-01-28</v>
      </c>
      <c r="L191" s="364" t="d">
        <v>2019-01-28</v>
      </c>
      <c r="M191" s="521" t="s">
        <v>1080</v>
      </c>
      <c r="N191" s="367">
        <v>80147700</v>
      </c>
      <c r="O191" s="551">
        <v>80147700</v>
      </c>
      <c r="P191" s="606" t="s">
        <v>111</v>
      </c>
      <c r="Q191" s="607"/>
      <c r="R191" s="608"/>
      <c r="S191" s="348" t="s">
        <v>155</v>
      </c>
      <c r="T191" s="349" t="s">
        <v>58</v>
      </c>
      <c r="U191" s="337">
        <v>1</v>
      </c>
      <c r="V191" s="472">
        <v>1</v>
      </c>
      <c r="W191" s="472">
        <f t="shared" si="244"/>
        <v>1</v>
      </c>
      <c r="X191" s="473">
        <f t="shared" ref="X191" si="264">W191/V191</f>
        <v>1</v>
      </c>
      <c r="Y191" s="387">
        <f t="shared" ref="Y191" si="265">X191</f>
        <v>1</v>
      </c>
      <c r="Z191" s="362"/>
      <c r="AA191" s="458">
        <f t="shared" si="114"/>
        <v>1</v>
      </c>
      <c r="AB191" s="458">
        <f t="shared" si="115"/>
        <v>1</v>
      </c>
      <c r="AC191" s="467">
        <f t="shared" si="116"/>
        <v>1</v>
      </c>
      <c r="AD191" s="461">
        <f t="shared" si="117"/>
        <v>1</v>
      </c>
      <c r="AE191" s="352">
        <v>0</v>
      </c>
      <c r="AF191" s="352">
        <v>0</v>
      </c>
      <c r="AG191" s="351">
        <v>0</v>
      </c>
      <c r="AH191" s="461">
        <f t="shared" si="120"/>
        <v>0</v>
      </c>
      <c r="AI191" s="352">
        <v>0</v>
      </c>
      <c r="AJ191" s="352">
        <v>0</v>
      </c>
      <c r="AK191" s="351">
        <v>0</v>
      </c>
      <c r="AL191" s="461">
        <f t="shared" si="121"/>
        <v>0</v>
      </c>
      <c r="AM191" s="352">
        <v>0</v>
      </c>
      <c r="AN191" s="352">
        <v>0</v>
      </c>
      <c r="AO191" s="351">
        <v>0</v>
      </c>
      <c r="AP191" s="461">
        <f t="shared" si="122"/>
        <v>0</v>
      </c>
    </row>
    <row r="192" spans="1:15880" s="353" customFormat="1" ht="194.25" customHeight="1">
      <c r="A192" s="358" t="s">
        <v>191</v>
      </c>
      <c r="B192" s="635" t="s">
        <v>84</v>
      </c>
      <c r="C192" s="628"/>
      <c r="D192" s="492" t="s">
        <v>204</v>
      </c>
      <c r="E192" s="491" t="s">
        <v>163</v>
      </c>
      <c r="F192" s="636" t="s">
        <v>207</v>
      </c>
      <c r="G192" s="628"/>
      <c r="H192" s="637" t="s">
        <v>924</v>
      </c>
      <c r="I192" s="627"/>
      <c r="J192" s="628"/>
      <c r="K192" s="364" t="d">
        <v>2019-01-28</v>
      </c>
      <c r="L192" s="364" t="d">
        <v>2019-01-28</v>
      </c>
      <c r="M192" s="521" t="s">
        <v>1081</v>
      </c>
      <c r="N192" s="367">
        <v>95102933</v>
      </c>
      <c r="O192" s="551">
        <v>95102933</v>
      </c>
      <c r="P192" s="606" t="s">
        <v>111</v>
      </c>
      <c r="Q192" s="607"/>
      <c r="R192" s="608"/>
      <c r="S192" s="348" t="s">
        <v>155</v>
      </c>
      <c r="T192" s="349" t="s">
        <v>58</v>
      </c>
      <c r="U192" s="337">
        <v>1</v>
      </c>
      <c r="V192" s="472">
        <v>1</v>
      </c>
      <c r="W192" s="472">
        <f t="shared" si="244"/>
        <v>1</v>
      </c>
      <c r="X192" s="473">
        <f t="shared" ref="X192" si="266">W192/V192</f>
        <v>1</v>
      </c>
      <c r="Y192" s="387">
        <f t="shared" ref="Y192" si="267">X192</f>
        <v>1</v>
      </c>
      <c r="Z192" s="362"/>
      <c r="AA192" s="458">
        <f t="shared" si="114"/>
        <v>1</v>
      </c>
      <c r="AB192" s="458">
        <f t="shared" si="115"/>
        <v>1</v>
      </c>
      <c r="AC192" s="467">
        <f t="shared" si="116"/>
        <v>1</v>
      </c>
      <c r="AD192" s="461">
        <f t="shared" si="117"/>
        <v>1</v>
      </c>
      <c r="AE192" s="352">
        <v>0</v>
      </c>
      <c r="AF192" s="352">
        <v>0</v>
      </c>
      <c r="AG192" s="351">
        <v>0</v>
      </c>
      <c r="AH192" s="461">
        <f t="shared" si="120"/>
        <v>0</v>
      </c>
      <c r="AI192" s="352">
        <v>0</v>
      </c>
      <c r="AJ192" s="352">
        <v>0</v>
      </c>
      <c r="AK192" s="351">
        <v>0</v>
      </c>
      <c r="AL192" s="461">
        <f t="shared" si="121"/>
        <v>0</v>
      </c>
      <c r="AM192" s="352">
        <v>0</v>
      </c>
      <c r="AN192" s="352">
        <v>0</v>
      </c>
      <c r="AO192" s="351">
        <v>0</v>
      </c>
      <c r="AP192" s="461">
        <f t="shared" si="122"/>
        <v>0</v>
      </c>
    </row>
    <row r="193" spans="1:42" s="353" customFormat="1" ht="194.25" customHeight="1">
      <c r="A193" s="358" t="s">
        <v>191</v>
      </c>
      <c r="B193" s="635" t="s">
        <v>84</v>
      </c>
      <c r="C193" s="628"/>
      <c r="D193" s="492" t="s">
        <v>204</v>
      </c>
      <c r="E193" s="491" t="s">
        <v>163</v>
      </c>
      <c r="F193" s="636" t="s">
        <v>207</v>
      </c>
      <c r="G193" s="628"/>
      <c r="H193" s="637" t="s">
        <v>925</v>
      </c>
      <c r="I193" s="627"/>
      <c r="J193" s="628"/>
      <c r="K193" s="364" t="d">
        <v>2019-01-28</v>
      </c>
      <c r="L193" s="364" t="d">
        <v>2019-01-28</v>
      </c>
      <c r="M193" s="521" t="s">
        <v>1082</v>
      </c>
      <c r="N193" s="367">
        <v>87864933</v>
      </c>
      <c r="O193" s="551">
        <v>87864933</v>
      </c>
      <c r="P193" s="606" t="s">
        <v>111</v>
      </c>
      <c r="Q193" s="607"/>
      <c r="R193" s="608"/>
      <c r="S193" s="348" t="s">
        <v>155</v>
      </c>
      <c r="T193" s="349" t="s">
        <v>58</v>
      </c>
      <c r="U193" s="337">
        <v>1</v>
      </c>
      <c r="V193" s="472">
        <v>1</v>
      </c>
      <c r="W193" s="472">
        <f t="shared" si="244"/>
        <v>1</v>
      </c>
      <c r="X193" s="473">
        <f t="shared" ref="X193" si="268">W193/V193</f>
        <v>1</v>
      </c>
      <c r="Y193" s="387">
        <f t="shared" ref="Y193" si="269">X193</f>
        <v>1</v>
      </c>
      <c r="Z193" s="362"/>
      <c r="AA193" s="458">
        <f t="shared" si="114"/>
        <v>1</v>
      </c>
      <c r="AB193" s="458">
        <f t="shared" si="115"/>
        <v>1</v>
      </c>
      <c r="AC193" s="467">
        <f t="shared" si="116"/>
        <v>1</v>
      </c>
      <c r="AD193" s="461">
        <f t="shared" si="117"/>
        <v>1</v>
      </c>
      <c r="AE193" s="352">
        <v>0</v>
      </c>
      <c r="AF193" s="352">
        <v>0</v>
      </c>
      <c r="AG193" s="351">
        <v>0</v>
      </c>
      <c r="AH193" s="461">
        <f t="shared" si="120"/>
        <v>0</v>
      </c>
      <c r="AI193" s="352">
        <v>0</v>
      </c>
      <c r="AJ193" s="352">
        <v>0</v>
      </c>
      <c r="AK193" s="351">
        <v>0</v>
      </c>
      <c r="AL193" s="461">
        <f t="shared" si="121"/>
        <v>0</v>
      </c>
      <c r="AM193" s="352">
        <v>0</v>
      </c>
      <c r="AN193" s="352">
        <v>0</v>
      </c>
      <c r="AO193" s="351">
        <v>0</v>
      </c>
      <c r="AP193" s="461">
        <f t="shared" si="122"/>
        <v>0</v>
      </c>
    </row>
    <row r="194" spans="1:42" s="353" customFormat="1" ht="194.25" customHeight="1">
      <c r="A194" s="358" t="s">
        <v>191</v>
      </c>
      <c r="B194" s="635" t="s">
        <v>84</v>
      </c>
      <c r="C194" s="628"/>
      <c r="D194" s="492" t="s">
        <v>204</v>
      </c>
      <c r="E194" s="491" t="s">
        <v>163</v>
      </c>
      <c r="F194" s="636" t="s">
        <v>207</v>
      </c>
      <c r="G194" s="628"/>
      <c r="H194" s="637" t="s">
        <v>926</v>
      </c>
      <c r="I194" s="627"/>
      <c r="J194" s="628"/>
      <c r="K194" s="364" t="d">
        <v>2019-01-28</v>
      </c>
      <c r="L194" s="364" t="d">
        <v>2019-01-29</v>
      </c>
      <c r="M194" s="521" t="s">
        <v>1083</v>
      </c>
      <c r="N194" s="367">
        <v>44199500</v>
      </c>
      <c r="O194" s="551">
        <v>44199500</v>
      </c>
      <c r="P194" s="606" t="s">
        <v>111</v>
      </c>
      <c r="Q194" s="607"/>
      <c r="R194" s="608"/>
      <c r="S194" s="348" t="s">
        <v>155</v>
      </c>
      <c r="T194" s="349" t="s">
        <v>58</v>
      </c>
      <c r="U194" s="337">
        <v>1</v>
      </c>
      <c r="V194" s="472">
        <v>1</v>
      </c>
      <c r="W194" s="472">
        <f t="shared" si="244"/>
        <v>1</v>
      </c>
      <c r="X194" s="473">
        <f t="shared" ref="X194" si="270">W194/V194</f>
        <v>1</v>
      </c>
      <c r="Y194" s="387">
        <f t="shared" ref="Y194" si="271">X194</f>
        <v>1</v>
      </c>
      <c r="Z194" s="362"/>
      <c r="AA194" s="458">
        <f t="shared" si="114"/>
        <v>1</v>
      </c>
      <c r="AB194" s="458">
        <f t="shared" si="115"/>
        <v>1</v>
      </c>
      <c r="AC194" s="467">
        <f t="shared" si="116"/>
        <v>1</v>
      </c>
      <c r="AD194" s="461">
        <f t="shared" si="117"/>
        <v>1</v>
      </c>
      <c r="AE194" s="352">
        <v>0</v>
      </c>
      <c r="AF194" s="352">
        <v>0</v>
      </c>
      <c r="AG194" s="351">
        <v>0</v>
      </c>
      <c r="AH194" s="461">
        <f t="shared" si="120"/>
        <v>0</v>
      </c>
      <c r="AI194" s="352">
        <v>0</v>
      </c>
      <c r="AJ194" s="352">
        <v>0</v>
      </c>
      <c r="AK194" s="351">
        <v>0</v>
      </c>
      <c r="AL194" s="461">
        <f t="shared" si="121"/>
        <v>0</v>
      </c>
      <c r="AM194" s="352">
        <v>0</v>
      </c>
      <c r="AN194" s="352">
        <v>0</v>
      </c>
      <c r="AO194" s="351">
        <v>0</v>
      </c>
      <c r="AP194" s="461">
        <f t="shared" si="122"/>
        <v>0</v>
      </c>
    </row>
    <row r="195" spans="1:42" s="353" customFormat="1" ht="194.25" customHeight="1">
      <c r="A195" s="358" t="s">
        <v>191</v>
      </c>
      <c r="B195" s="635" t="s">
        <v>84</v>
      </c>
      <c r="C195" s="628"/>
      <c r="D195" s="492" t="s">
        <v>204</v>
      </c>
      <c r="E195" s="491" t="s">
        <v>163</v>
      </c>
      <c r="F195" s="636" t="s">
        <v>207</v>
      </c>
      <c r="G195" s="628"/>
      <c r="H195" s="637" t="s">
        <v>927</v>
      </c>
      <c r="I195" s="627"/>
      <c r="J195" s="628"/>
      <c r="K195" s="364" t="d">
        <v>2019-01-28</v>
      </c>
      <c r="L195" s="364" t="d">
        <v>2019-01-28</v>
      </c>
      <c r="M195" s="521" t="s">
        <v>1084</v>
      </c>
      <c r="N195" s="367">
        <v>58576600</v>
      </c>
      <c r="O195" s="551">
        <v>58576600</v>
      </c>
      <c r="P195" s="606" t="s">
        <v>111</v>
      </c>
      <c r="Q195" s="607"/>
      <c r="R195" s="608"/>
      <c r="S195" s="348" t="s">
        <v>155</v>
      </c>
      <c r="T195" s="349" t="s">
        <v>58</v>
      </c>
      <c r="U195" s="337">
        <v>1</v>
      </c>
      <c r="V195" s="472">
        <v>1</v>
      </c>
      <c r="W195" s="472">
        <f t="shared" si="244"/>
        <v>1</v>
      </c>
      <c r="X195" s="473">
        <f t="shared" ref="X195" si="272">W195/V195</f>
        <v>1</v>
      </c>
      <c r="Y195" s="387">
        <f t="shared" ref="Y195" si="273">X195</f>
        <v>1</v>
      </c>
      <c r="Z195" s="362"/>
      <c r="AA195" s="458">
        <f t="shared" si="114"/>
        <v>1</v>
      </c>
      <c r="AB195" s="458">
        <f t="shared" si="115"/>
        <v>1</v>
      </c>
      <c r="AC195" s="467">
        <f t="shared" si="116"/>
        <v>1</v>
      </c>
      <c r="AD195" s="461">
        <f t="shared" si="117"/>
        <v>1</v>
      </c>
      <c r="AE195" s="352">
        <v>0</v>
      </c>
      <c r="AF195" s="352">
        <v>0</v>
      </c>
      <c r="AG195" s="351">
        <v>0</v>
      </c>
      <c r="AH195" s="461">
        <f t="shared" si="120"/>
        <v>0</v>
      </c>
      <c r="AI195" s="352">
        <v>0</v>
      </c>
      <c r="AJ195" s="352">
        <v>0</v>
      </c>
      <c r="AK195" s="351">
        <v>0</v>
      </c>
      <c r="AL195" s="461">
        <f t="shared" si="121"/>
        <v>0</v>
      </c>
      <c r="AM195" s="352">
        <v>0</v>
      </c>
      <c r="AN195" s="352">
        <v>0</v>
      </c>
      <c r="AO195" s="351">
        <v>0</v>
      </c>
      <c r="AP195" s="461">
        <f t="shared" si="122"/>
        <v>0</v>
      </c>
    </row>
    <row r="196" spans="1:42" s="353" customFormat="1" ht="327.75" customHeight="1">
      <c r="A196" s="358" t="s">
        <v>211</v>
      </c>
      <c r="B196" s="635" t="s">
        <v>84</v>
      </c>
      <c r="C196" s="628"/>
      <c r="D196" s="492" t="s">
        <v>93</v>
      </c>
      <c r="E196" s="491"/>
      <c r="F196" s="636"/>
      <c r="G196" s="628"/>
      <c r="H196" s="624" t="s">
        <v>928</v>
      </c>
      <c r="I196" s="627"/>
      <c r="J196" s="628"/>
      <c r="K196" s="364" t="d">
        <v>2019-04-08</v>
      </c>
      <c r="L196" s="364" t="d">
        <v>2019-04-05</v>
      </c>
      <c r="M196" s="522"/>
      <c r="N196" s="551">
        <v>60350000</v>
      </c>
      <c r="O196" s="554">
        <v>0</v>
      </c>
      <c r="P196" s="606" t="s">
        <v>111</v>
      </c>
      <c r="Q196" s="607"/>
      <c r="R196" s="608"/>
      <c r="S196" s="348" t="s">
        <v>155</v>
      </c>
      <c r="T196" s="349" t="s">
        <v>58</v>
      </c>
      <c r="U196" s="337">
        <v>1</v>
      </c>
      <c r="V196" s="472">
        <v>1</v>
      </c>
      <c r="W196" s="472">
        <f t="shared" ref="W196:W197" si="274">O196/N196</f>
        <v>0</v>
      </c>
      <c r="X196" s="473">
        <f t="shared" ref="X196:X197" si="275">W196/V196</f>
        <v>0</v>
      </c>
      <c r="Y196" s="461">
        <f t="shared" ref="Y196:Y197" si="276">X196</f>
        <v>0</v>
      </c>
      <c r="Z196" s="362"/>
      <c r="AA196" s="458">
        <f t="shared" si="114"/>
        <v>1</v>
      </c>
      <c r="AB196" s="458">
        <f t="shared" si="115"/>
        <v>0</v>
      </c>
      <c r="AC196" s="467">
        <f t="shared" si="116"/>
        <v>0</v>
      </c>
      <c r="AD196" s="461">
        <f t="shared" si="117"/>
        <v>0</v>
      </c>
      <c r="AE196" s="352">
        <v>0</v>
      </c>
      <c r="AF196" s="352">
        <v>0</v>
      </c>
      <c r="AG196" s="351">
        <v>0</v>
      </c>
      <c r="AH196" s="461">
        <f t="shared" si="120"/>
        <v>0</v>
      </c>
      <c r="AI196" s="352">
        <v>0</v>
      </c>
      <c r="AJ196" s="352">
        <v>0</v>
      </c>
      <c r="AK196" s="351">
        <v>0</v>
      </c>
      <c r="AL196" s="461">
        <f t="shared" si="121"/>
        <v>0</v>
      </c>
      <c r="AM196" s="352">
        <v>0</v>
      </c>
      <c r="AN196" s="352">
        <v>0</v>
      </c>
      <c r="AO196" s="351">
        <v>0</v>
      </c>
      <c r="AP196" s="461">
        <f t="shared" si="122"/>
        <v>0</v>
      </c>
    </row>
    <row r="197" spans="1:42" s="353" customFormat="1" ht="327.75" customHeight="1">
      <c r="A197" s="358" t="s">
        <v>191</v>
      </c>
      <c r="B197" s="635" t="s">
        <v>84</v>
      </c>
      <c r="C197" s="628"/>
      <c r="D197" s="492" t="s">
        <v>204</v>
      </c>
      <c r="E197" s="491" t="s">
        <v>163</v>
      </c>
      <c r="F197" s="636" t="s">
        <v>207</v>
      </c>
      <c r="G197" s="628"/>
      <c r="H197" s="637" t="s">
        <v>1630</v>
      </c>
      <c r="I197" s="627"/>
      <c r="J197" s="628"/>
      <c r="K197" s="364" t="d">
        <v>2019-04-12</v>
      </c>
      <c r="L197" s="364" t="d">
        <v>2019-06-20</v>
      </c>
      <c r="M197" s="522" t="s">
        <v>1632</v>
      </c>
      <c r="N197" s="551">
        <v>1750000</v>
      </c>
      <c r="O197" s="551">
        <v>1750000</v>
      </c>
      <c r="P197" s="606" t="s">
        <v>111</v>
      </c>
      <c r="Q197" s="607"/>
      <c r="R197" s="608"/>
      <c r="S197" s="348" t="s">
        <v>155</v>
      </c>
      <c r="T197" s="349" t="s">
        <v>58</v>
      </c>
      <c r="U197" s="337">
        <v>1</v>
      </c>
      <c r="V197" s="472">
        <v>1</v>
      </c>
      <c r="W197" s="472">
        <f t="shared" si="274"/>
        <v>1</v>
      </c>
      <c r="X197" s="473">
        <f t="shared" si="275"/>
        <v>1</v>
      </c>
      <c r="Y197" s="537">
        <f t="shared" si="276"/>
        <v>1</v>
      </c>
      <c r="Z197" s="362"/>
      <c r="AA197" s="533">
        <v>0</v>
      </c>
      <c r="AB197" s="533">
        <v>0</v>
      </c>
      <c r="AC197" s="536">
        <v>0</v>
      </c>
      <c r="AD197" s="537">
        <f t="shared" ref="AD197" si="277">AC197</f>
        <v>0</v>
      </c>
      <c r="AE197" s="547">
        <f>V197</f>
        <v>1</v>
      </c>
      <c r="AF197" s="547">
        <f>W197</f>
        <v>1</v>
      </c>
      <c r="AG197" s="536">
        <f t="shared" ref="AG197" si="278">+AF197/AE197</f>
        <v>1</v>
      </c>
      <c r="AH197" s="537">
        <f t="shared" ref="AH197" si="279">AG197</f>
        <v>1</v>
      </c>
      <c r="AI197" s="352">
        <v>0</v>
      </c>
      <c r="AJ197" s="352">
        <v>0</v>
      </c>
      <c r="AK197" s="351">
        <v>0</v>
      </c>
      <c r="AL197" s="537">
        <f t="shared" ref="AL197" si="280">AK197</f>
        <v>0</v>
      </c>
      <c r="AM197" s="352">
        <v>0</v>
      </c>
      <c r="AN197" s="352">
        <v>0</v>
      </c>
      <c r="AO197" s="351">
        <v>0</v>
      </c>
      <c r="AP197" s="537">
        <f t="shared" ref="AP197" si="281">AO197</f>
        <v>0</v>
      </c>
    </row>
    <row r="198" spans="1:42" s="353" customFormat="1" ht="327.75" customHeight="1">
      <c r="A198" s="358" t="s">
        <v>191</v>
      </c>
      <c r="B198" s="635" t="s">
        <v>84</v>
      </c>
      <c r="C198" s="628"/>
      <c r="D198" s="492" t="s">
        <v>204</v>
      </c>
      <c r="E198" s="491" t="s">
        <v>163</v>
      </c>
      <c r="F198" s="636" t="s">
        <v>207</v>
      </c>
      <c r="G198" s="628"/>
      <c r="H198" s="637" t="s">
        <v>1631</v>
      </c>
      <c r="I198" s="627"/>
      <c r="J198" s="628"/>
      <c r="K198" s="364"/>
      <c r="L198" s="364"/>
      <c r="M198" s="522"/>
      <c r="N198" s="551">
        <v>250000</v>
      </c>
      <c r="O198" s="554"/>
      <c r="P198" s="606" t="s">
        <v>111</v>
      </c>
      <c r="Q198" s="607"/>
      <c r="R198" s="608"/>
      <c r="S198" s="348" t="s">
        <v>155</v>
      </c>
      <c r="T198" s="349" t="s">
        <v>58</v>
      </c>
      <c r="U198" s="337">
        <v>1</v>
      </c>
      <c r="V198" s="472">
        <v>1</v>
      </c>
      <c r="W198" s="472">
        <f t="shared" ref="W198" si="282">O198/N198</f>
        <v>0</v>
      </c>
      <c r="X198" s="473">
        <f t="shared" ref="X198" si="283">W198/V198</f>
        <v>0</v>
      </c>
      <c r="Y198" s="537">
        <f t="shared" ref="Y198" si="284">X198</f>
        <v>0</v>
      </c>
      <c r="Z198" s="362"/>
      <c r="AA198" s="533">
        <v>0</v>
      </c>
      <c r="AB198" s="533">
        <f t="shared" ref="AB198" si="285">W198</f>
        <v>0</v>
      </c>
      <c r="AC198" s="536">
        <v>0</v>
      </c>
      <c r="AD198" s="537">
        <f t="shared" ref="AD198" si="286">AC198</f>
        <v>0</v>
      </c>
      <c r="AE198" s="352">
        <v>0</v>
      </c>
      <c r="AF198" s="352">
        <v>0</v>
      </c>
      <c r="AG198" s="351">
        <v>0</v>
      </c>
      <c r="AH198" s="537">
        <f t="shared" ref="AH198" si="287">AG198</f>
        <v>0</v>
      </c>
      <c r="AI198" s="352">
        <v>0</v>
      </c>
      <c r="AJ198" s="352">
        <v>0</v>
      </c>
      <c r="AK198" s="351">
        <v>0</v>
      </c>
      <c r="AL198" s="537">
        <f t="shared" ref="AL198" si="288">AK198</f>
        <v>0</v>
      </c>
      <c r="AM198" s="352">
        <v>0</v>
      </c>
      <c r="AN198" s="352">
        <v>0</v>
      </c>
      <c r="AO198" s="351">
        <v>0</v>
      </c>
      <c r="AP198" s="537">
        <f t="shared" ref="AP198" si="289">AO198</f>
        <v>0</v>
      </c>
    </row>
    <row r="199" spans="1:42" s="353" customFormat="1" ht="194.25" customHeight="1">
      <c r="A199" s="358" t="s">
        <v>191</v>
      </c>
      <c r="B199" s="635" t="s">
        <v>84</v>
      </c>
      <c r="C199" s="628"/>
      <c r="D199" s="492" t="s">
        <v>93</v>
      </c>
      <c r="E199" s="491"/>
      <c r="F199" s="636"/>
      <c r="G199" s="628"/>
      <c r="H199" s="624" t="s">
        <v>929</v>
      </c>
      <c r="I199" s="627"/>
      <c r="J199" s="628"/>
      <c r="K199" s="364" t="d">
        <v>2019-01-28</v>
      </c>
      <c r="L199" s="364" t="d">
        <v>2019-01-24</v>
      </c>
      <c r="M199" s="522" t="s">
        <v>1628</v>
      </c>
      <c r="N199" s="551">
        <v>66385000</v>
      </c>
      <c r="O199" s="554">
        <v>0</v>
      </c>
      <c r="P199" s="606" t="s">
        <v>111</v>
      </c>
      <c r="Q199" s="607"/>
      <c r="R199" s="608"/>
      <c r="S199" s="348" t="s">
        <v>155</v>
      </c>
      <c r="T199" s="349" t="s">
        <v>58</v>
      </c>
      <c r="U199" s="337">
        <v>1</v>
      </c>
      <c r="V199" s="472">
        <v>1</v>
      </c>
      <c r="W199" s="472">
        <f t="shared" ref="W199" si="290">O199/N199</f>
        <v>0</v>
      </c>
      <c r="X199" s="473">
        <f t="shared" ref="X199" si="291">W199/V199</f>
        <v>0</v>
      </c>
      <c r="Y199" s="461">
        <f t="shared" ref="Y199" si="292">X199</f>
        <v>0</v>
      </c>
      <c r="Z199" s="362"/>
      <c r="AA199" s="458">
        <f t="shared" si="114"/>
        <v>1</v>
      </c>
      <c r="AB199" s="458">
        <f t="shared" si="115"/>
        <v>0</v>
      </c>
      <c r="AC199" s="467">
        <f t="shared" si="116"/>
        <v>0</v>
      </c>
      <c r="AD199" s="461">
        <f t="shared" si="117"/>
        <v>0</v>
      </c>
      <c r="AE199" s="352">
        <v>0</v>
      </c>
      <c r="AF199" s="352">
        <v>0</v>
      </c>
      <c r="AG199" s="351">
        <v>0</v>
      </c>
      <c r="AH199" s="461">
        <f t="shared" si="120"/>
        <v>0</v>
      </c>
      <c r="AI199" s="352">
        <v>0</v>
      </c>
      <c r="AJ199" s="352">
        <v>0</v>
      </c>
      <c r="AK199" s="351">
        <v>0</v>
      </c>
      <c r="AL199" s="461">
        <f t="shared" si="121"/>
        <v>0</v>
      </c>
      <c r="AM199" s="352">
        <v>0</v>
      </c>
      <c r="AN199" s="352">
        <v>0</v>
      </c>
      <c r="AO199" s="351">
        <v>0</v>
      </c>
      <c r="AP199" s="461">
        <f t="shared" si="122"/>
        <v>0</v>
      </c>
    </row>
    <row r="200" spans="1:42" s="353" customFormat="1" ht="194.25" customHeight="1">
      <c r="A200" s="358" t="s">
        <v>191</v>
      </c>
      <c r="B200" s="635" t="s">
        <v>84</v>
      </c>
      <c r="C200" s="628"/>
      <c r="D200" s="492" t="s">
        <v>93</v>
      </c>
      <c r="E200" s="491"/>
      <c r="F200" s="493"/>
      <c r="G200" s="457"/>
      <c r="H200" s="624" t="s">
        <v>1289</v>
      </c>
      <c r="I200" s="627"/>
      <c r="J200" s="628"/>
      <c r="K200" s="364" t="d">
        <v>2019-11-30</v>
      </c>
      <c r="L200" s="364" t="d">
        <v>2019-11-30</v>
      </c>
      <c r="M200" s="522"/>
      <c r="N200" s="551">
        <v>15000000</v>
      </c>
      <c r="O200" s="554">
        <v>0</v>
      </c>
      <c r="P200" s="606" t="s">
        <v>111</v>
      </c>
      <c r="Q200" s="607"/>
      <c r="R200" s="608"/>
      <c r="S200" s="348" t="s">
        <v>155</v>
      </c>
      <c r="T200" s="349" t="s">
        <v>58</v>
      </c>
      <c r="U200" s="337">
        <v>1</v>
      </c>
      <c r="V200" s="472">
        <v>1</v>
      </c>
      <c r="W200" s="472">
        <f t="shared" ref="W200" si="293">O200/N200</f>
        <v>0</v>
      </c>
      <c r="X200" s="473">
        <f t="shared" ref="X200" si="294">W200/V200</f>
        <v>0</v>
      </c>
      <c r="Y200" s="461">
        <f t="shared" ref="Y200" si="295">X200</f>
        <v>0</v>
      </c>
      <c r="Z200" s="362"/>
      <c r="AA200" s="458">
        <f t="shared" si="114"/>
        <v>1</v>
      </c>
      <c r="AB200" s="458">
        <f t="shared" si="115"/>
        <v>0</v>
      </c>
      <c r="AC200" s="467">
        <f t="shared" si="116"/>
        <v>0</v>
      </c>
      <c r="AD200" s="461">
        <f t="shared" si="117"/>
        <v>0</v>
      </c>
      <c r="AE200" s="352">
        <v>0</v>
      </c>
      <c r="AF200" s="352">
        <v>0</v>
      </c>
      <c r="AG200" s="351">
        <v>0</v>
      </c>
      <c r="AH200" s="461">
        <f t="shared" si="120"/>
        <v>0</v>
      </c>
      <c r="AI200" s="352">
        <v>0</v>
      </c>
      <c r="AJ200" s="352">
        <v>0</v>
      </c>
      <c r="AK200" s="351">
        <v>0</v>
      </c>
      <c r="AL200" s="461">
        <f t="shared" si="121"/>
        <v>0</v>
      </c>
      <c r="AM200" s="352">
        <v>0</v>
      </c>
      <c r="AN200" s="352">
        <v>0</v>
      </c>
      <c r="AO200" s="351">
        <v>0</v>
      </c>
      <c r="AP200" s="461">
        <f t="shared" si="122"/>
        <v>0</v>
      </c>
    </row>
    <row r="201" spans="1:42" s="353" customFormat="1" ht="194.25" customHeight="1">
      <c r="A201" s="358" t="s">
        <v>191</v>
      </c>
      <c r="B201" s="635" t="s">
        <v>84</v>
      </c>
      <c r="C201" s="628"/>
      <c r="D201" s="492" t="s">
        <v>93</v>
      </c>
      <c r="E201" s="491"/>
      <c r="F201" s="493"/>
      <c r="G201" s="457"/>
      <c r="H201" s="624" t="s">
        <v>1290</v>
      </c>
      <c r="I201" s="627"/>
      <c r="J201" s="628"/>
      <c r="K201" s="364" t="d">
        <v>2019-04-10</v>
      </c>
      <c r="L201" s="364" t="d">
        <v>2019-04-02</v>
      </c>
      <c r="M201" s="522"/>
      <c r="N201" s="551">
        <v>10000000</v>
      </c>
      <c r="O201" s="554">
        <v>0</v>
      </c>
      <c r="P201" s="606" t="s">
        <v>111</v>
      </c>
      <c r="Q201" s="607"/>
      <c r="R201" s="608"/>
      <c r="S201" s="348" t="s">
        <v>155</v>
      </c>
      <c r="T201" s="349" t="s">
        <v>58</v>
      </c>
      <c r="U201" s="337">
        <v>1</v>
      </c>
      <c r="V201" s="472">
        <v>1</v>
      </c>
      <c r="W201" s="472">
        <f t="shared" ref="W201" si="296">O201/N201</f>
        <v>0</v>
      </c>
      <c r="X201" s="473">
        <f t="shared" ref="X201" si="297">W201/V201</f>
        <v>0</v>
      </c>
      <c r="Y201" s="461">
        <f t="shared" ref="Y201" si="298">X201</f>
        <v>0</v>
      </c>
      <c r="Z201" s="362"/>
      <c r="AA201" s="178">
        <f t="shared" si="114"/>
        <v>1</v>
      </c>
      <c r="AB201" s="458">
        <f t="shared" si="115"/>
        <v>0</v>
      </c>
      <c r="AC201" s="467">
        <f t="shared" si="116"/>
        <v>0</v>
      </c>
      <c r="AD201" s="461">
        <f t="shared" si="117"/>
        <v>0</v>
      </c>
      <c r="AE201" s="352">
        <v>0</v>
      </c>
      <c r="AF201" s="352">
        <v>0</v>
      </c>
      <c r="AG201" s="351">
        <v>0</v>
      </c>
      <c r="AH201" s="461">
        <f t="shared" si="120"/>
        <v>0</v>
      </c>
      <c r="AI201" s="352">
        <v>0</v>
      </c>
      <c r="AJ201" s="352">
        <v>0</v>
      </c>
      <c r="AK201" s="351">
        <v>0</v>
      </c>
      <c r="AL201" s="461">
        <f t="shared" si="121"/>
        <v>0</v>
      </c>
      <c r="AM201" s="352">
        <v>0</v>
      </c>
      <c r="AN201" s="352">
        <v>0</v>
      </c>
      <c r="AO201" s="351">
        <v>0</v>
      </c>
      <c r="AP201" s="461">
        <f t="shared" si="122"/>
        <v>0</v>
      </c>
    </row>
    <row r="202" spans="1:42" s="353" customFormat="1" ht="194.25" customHeight="1">
      <c r="A202" s="358" t="s">
        <v>173</v>
      </c>
      <c r="B202" s="635" t="s">
        <v>84</v>
      </c>
      <c r="C202" s="628"/>
      <c r="D202" s="490" t="s">
        <v>209</v>
      </c>
      <c r="E202" s="491" t="s">
        <v>163</v>
      </c>
      <c r="F202" s="636" t="s">
        <v>198</v>
      </c>
      <c r="G202" s="628"/>
      <c r="H202" s="637" t="s">
        <v>1631</v>
      </c>
      <c r="I202" s="627"/>
      <c r="J202" s="628"/>
      <c r="K202" s="364" t="d">
        <v>2019-03-07</v>
      </c>
      <c r="L202" s="364" t="d">
        <v>2019-03-07</v>
      </c>
      <c r="M202" s="517" t="s">
        <v>1077</v>
      </c>
      <c r="N202" s="552">
        <v>3204800</v>
      </c>
      <c r="O202" s="549">
        <v>42000000</v>
      </c>
      <c r="P202" s="606" t="s">
        <v>111</v>
      </c>
      <c r="Q202" s="607"/>
      <c r="R202" s="608"/>
      <c r="S202" s="348" t="s">
        <v>155</v>
      </c>
      <c r="T202" s="349" t="s">
        <v>58</v>
      </c>
      <c r="U202" s="337">
        <v>1</v>
      </c>
      <c r="V202" s="178">
        <v>1</v>
      </c>
      <c r="W202" s="178">
        <v>1</v>
      </c>
      <c r="X202" s="536">
        <v>1</v>
      </c>
      <c r="Y202" s="537">
        <v>1</v>
      </c>
      <c r="Z202" s="362"/>
      <c r="AA202" s="533">
        <v>1</v>
      </c>
      <c r="AB202" s="533">
        <v>1</v>
      </c>
      <c r="AC202" s="536">
        <v>1</v>
      </c>
      <c r="AD202" s="537">
        <v>1</v>
      </c>
      <c r="AE202" s="352">
        <v>0</v>
      </c>
      <c r="AF202" s="352">
        <v>0</v>
      </c>
      <c r="AG202" s="351">
        <v>0</v>
      </c>
      <c r="AH202" s="537">
        <v>0</v>
      </c>
      <c r="AI202" s="352">
        <v>0</v>
      </c>
      <c r="AJ202" s="352">
        <v>0</v>
      </c>
      <c r="AK202" s="351">
        <v>0</v>
      </c>
      <c r="AL202" s="537">
        <v>0</v>
      </c>
      <c r="AM202" s="352">
        <v>0</v>
      </c>
      <c r="AN202" s="352">
        <v>0</v>
      </c>
      <c r="AO202" s="351">
        <v>0</v>
      </c>
      <c r="AP202" s="537">
        <v>0</v>
      </c>
    </row>
    <row r="203" spans="1:42" s="353" customFormat="1" ht="244.5" customHeight="1">
      <c r="A203" s="358" t="s">
        <v>173</v>
      </c>
      <c r="B203" s="635" t="s">
        <v>84</v>
      </c>
      <c r="C203" s="628"/>
      <c r="D203" s="492" t="s">
        <v>93</v>
      </c>
      <c r="E203" s="491"/>
      <c r="F203" s="636"/>
      <c r="G203" s="628"/>
      <c r="H203" s="624" t="s">
        <v>1291</v>
      </c>
      <c r="I203" s="627"/>
      <c r="J203" s="628"/>
      <c r="K203" s="364"/>
      <c r="L203" s="364"/>
      <c r="M203" s="522"/>
      <c r="N203" s="551">
        <v>30483600</v>
      </c>
      <c r="O203" s="554">
        <v>0</v>
      </c>
      <c r="P203" s="606" t="s">
        <v>111</v>
      </c>
      <c r="Q203" s="607"/>
      <c r="R203" s="608"/>
      <c r="S203" s="348" t="s">
        <v>155</v>
      </c>
      <c r="T203" s="349" t="s">
        <v>58</v>
      </c>
      <c r="U203" s="337">
        <v>1</v>
      </c>
      <c r="V203" s="472">
        <v>1</v>
      </c>
      <c r="W203" s="472">
        <f t="shared" ref="W203" si="299">O203/N203</f>
        <v>0</v>
      </c>
      <c r="X203" s="473">
        <f t="shared" ref="X203" si="300">W203/V203</f>
        <v>0</v>
      </c>
      <c r="Y203" s="461">
        <f t="shared" ref="Y203" si="301">X203</f>
        <v>0</v>
      </c>
      <c r="Z203" s="362"/>
      <c r="AA203" s="178">
        <v>0</v>
      </c>
      <c r="AB203" s="458">
        <f t="shared" si="115"/>
        <v>0</v>
      </c>
      <c r="AC203" s="467">
        <v>0</v>
      </c>
      <c r="AD203" s="461">
        <f t="shared" si="117"/>
        <v>0</v>
      </c>
      <c r="AE203" s="178">
        <f t="shared" ref="AE203" si="302">Z203</f>
        <v>0</v>
      </c>
      <c r="AF203" s="352">
        <v>0</v>
      </c>
      <c r="AG203" s="351">
        <v>0</v>
      </c>
      <c r="AH203" s="461">
        <f t="shared" si="120"/>
        <v>0</v>
      </c>
      <c r="AI203" s="352">
        <v>100</v>
      </c>
      <c r="AJ203" s="352">
        <v>0</v>
      </c>
      <c r="AK203" s="351">
        <v>0</v>
      </c>
      <c r="AL203" s="461">
        <f t="shared" si="121"/>
        <v>0</v>
      </c>
      <c r="AM203" s="352">
        <v>0</v>
      </c>
      <c r="AN203" s="352">
        <v>0</v>
      </c>
      <c r="AO203" s="351">
        <v>0</v>
      </c>
      <c r="AP203" s="461">
        <f t="shared" si="122"/>
        <v>0</v>
      </c>
    </row>
    <row r="204" spans="1:42" s="353" customFormat="1" ht="194.25" customHeight="1">
      <c r="A204" s="358" t="s">
        <v>173</v>
      </c>
      <c r="B204" s="635" t="s">
        <v>84</v>
      </c>
      <c r="C204" s="628"/>
      <c r="D204" s="492" t="s">
        <v>93</v>
      </c>
      <c r="E204" s="491"/>
      <c r="F204" s="636"/>
      <c r="G204" s="628"/>
      <c r="H204" s="624" t="s">
        <v>1292</v>
      </c>
      <c r="I204" s="627"/>
      <c r="J204" s="628"/>
      <c r="K204" s="364" t="s">
        <v>753</v>
      </c>
      <c r="L204" s="364" t="d">
        <v>2019-03-30</v>
      </c>
      <c r="M204" s="522"/>
      <c r="N204" s="551">
        <v>19460000</v>
      </c>
      <c r="O204" s="361">
        <v>0</v>
      </c>
      <c r="P204" s="606" t="s">
        <v>111</v>
      </c>
      <c r="Q204" s="607"/>
      <c r="R204" s="608"/>
      <c r="S204" s="348" t="s">
        <v>155</v>
      </c>
      <c r="T204" s="349" t="s">
        <v>58</v>
      </c>
      <c r="U204" s="337">
        <v>1</v>
      </c>
      <c r="V204" s="472">
        <v>1</v>
      </c>
      <c r="W204" s="472">
        <f t="shared" ref="W204:W209" si="303">O204/N204</f>
        <v>0</v>
      </c>
      <c r="X204" s="473">
        <f t="shared" ref="X204:X209" si="304">W204/V204</f>
        <v>0</v>
      </c>
      <c r="Y204" s="461">
        <f t="shared" ref="Y204:Y209" si="305">X204</f>
        <v>0</v>
      </c>
      <c r="Z204" s="362"/>
      <c r="AA204" s="178">
        <f t="shared" ref="AA204:AA209" si="306">V204</f>
        <v>1</v>
      </c>
      <c r="AB204" s="458">
        <f t="shared" ref="AB204:AB209" si="307">W204</f>
        <v>0</v>
      </c>
      <c r="AC204" s="467">
        <f t="shared" ref="AC204:AC209" si="308">+AB204/AA204</f>
        <v>0</v>
      </c>
      <c r="AD204" s="461">
        <f t="shared" ref="AD204:AD209" si="309">AC204</f>
        <v>0</v>
      </c>
      <c r="AE204" s="352">
        <v>0</v>
      </c>
      <c r="AF204" s="352">
        <v>0</v>
      </c>
      <c r="AG204" s="351">
        <v>0</v>
      </c>
      <c r="AH204" s="461">
        <f t="shared" ref="AH204:AH209" si="310">AG204</f>
        <v>0</v>
      </c>
      <c r="AI204" s="352">
        <v>0</v>
      </c>
      <c r="AJ204" s="352">
        <v>0</v>
      </c>
      <c r="AK204" s="351">
        <v>0</v>
      </c>
      <c r="AL204" s="461">
        <f t="shared" ref="AL204:AL209" si="311">AK204</f>
        <v>0</v>
      </c>
      <c r="AM204" s="352">
        <v>0</v>
      </c>
      <c r="AN204" s="352">
        <v>0</v>
      </c>
      <c r="AO204" s="351">
        <v>0</v>
      </c>
      <c r="AP204" s="461">
        <f t="shared" ref="AP204:AP209" si="312">AO204</f>
        <v>0</v>
      </c>
    </row>
    <row r="205" spans="1:42" s="353" customFormat="1" ht="194.25" customHeight="1">
      <c r="A205" s="358" t="s">
        <v>173</v>
      </c>
      <c r="B205" s="635" t="s">
        <v>84</v>
      </c>
      <c r="C205" s="628"/>
      <c r="D205" s="492" t="s">
        <v>93</v>
      </c>
      <c r="E205" s="491"/>
      <c r="F205" s="493"/>
      <c r="G205" s="457"/>
      <c r="H205" s="624" t="s">
        <v>1292</v>
      </c>
      <c r="I205" s="627"/>
      <c r="J205" s="628"/>
      <c r="K205" s="364" t="d">
        <v>2019-04-04</v>
      </c>
      <c r="L205" s="364" t="d">
        <v>2019-04-12</v>
      </c>
      <c r="M205" s="522"/>
      <c r="N205" s="551">
        <v>1000000</v>
      </c>
      <c r="O205" s="554">
        <v>0</v>
      </c>
      <c r="P205" s="606" t="s">
        <v>111</v>
      </c>
      <c r="Q205" s="607"/>
      <c r="R205" s="608"/>
      <c r="S205" s="348" t="s">
        <v>155</v>
      </c>
      <c r="T205" s="349" t="s">
        <v>58</v>
      </c>
      <c r="U205" s="337">
        <v>1</v>
      </c>
      <c r="V205" s="472">
        <v>1</v>
      </c>
      <c r="W205" s="472">
        <f t="shared" si="303"/>
        <v>0</v>
      </c>
      <c r="X205" s="473">
        <f t="shared" si="304"/>
        <v>0</v>
      </c>
      <c r="Y205" s="461">
        <f t="shared" si="305"/>
        <v>0</v>
      </c>
      <c r="Z205" s="362"/>
      <c r="AA205" s="178">
        <f t="shared" si="306"/>
        <v>1</v>
      </c>
      <c r="AB205" s="458">
        <f t="shared" si="307"/>
        <v>0</v>
      </c>
      <c r="AC205" s="467">
        <f t="shared" si="308"/>
        <v>0</v>
      </c>
      <c r="AD205" s="461">
        <f t="shared" si="309"/>
        <v>0</v>
      </c>
      <c r="AE205" s="352">
        <v>0</v>
      </c>
      <c r="AF205" s="352">
        <v>0</v>
      </c>
      <c r="AG205" s="351">
        <v>0</v>
      </c>
      <c r="AH205" s="461">
        <f t="shared" si="310"/>
        <v>0</v>
      </c>
      <c r="AI205" s="352">
        <v>0</v>
      </c>
      <c r="AJ205" s="352">
        <v>0</v>
      </c>
      <c r="AK205" s="351">
        <v>0</v>
      </c>
      <c r="AL205" s="461">
        <f t="shared" si="311"/>
        <v>0</v>
      </c>
      <c r="AM205" s="352">
        <v>0</v>
      </c>
      <c r="AN205" s="352">
        <v>0</v>
      </c>
      <c r="AO205" s="351">
        <v>0</v>
      </c>
      <c r="AP205" s="461">
        <f t="shared" si="312"/>
        <v>0</v>
      </c>
    </row>
    <row r="206" spans="1:42" s="353" customFormat="1" ht="194.25" customHeight="1">
      <c r="A206" s="358" t="s">
        <v>173</v>
      </c>
      <c r="B206" s="635" t="s">
        <v>84</v>
      </c>
      <c r="C206" s="628"/>
      <c r="D206" s="492" t="s">
        <v>93</v>
      </c>
      <c r="E206" s="491"/>
      <c r="F206" s="493"/>
      <c r="G206" s="457"/>
      <c r="H206" s="624" t="s">
        <v>1293</v>
      </c>
      <c r="I206" s="627"/>
      <c r="J206" s="628"/>
      <c r="K206" s="364" t="d">
        <v>2019-03-27</v>
      </c>
      <c r="L206" s="364" t="d">
        <v>2019-03-28</v>
      </c>
      <c r="M206" s="522"/>
      <c r="N206" s="551">
        <v>11000000</v>
      </c>
      <c r="O206" s="554">
        <v>0</v>
      </c>
      <c r="P206" s="606" t="s">
        <v>111</v>
      </c>
      <c r="Q206" s="607"/>
      <c r="R206" s="608"/>
      <c r="S206" s="348" t="s">
        <v>155</v>
      </c>
      <c r="T206" s="349" t="s">
        <v>58</v>
      </c>
      <c r="U206" s="337">
        <v>1</v>
      </c>
      <c r="V206" s="472">
        <v>1</v>
      </c>
      <c r="W206" s="472">
        <f t="shared" si="303"/>
        <v>0</v>
      </c>
      <c r="X206" s="473">
        <f t="shared" si="304"/>
        <v>0</v>
      </c>
      <c r="Y206" s="461">
        <f t="shared" si="305"/>
        <v>0</v>
      </c>
      <c r="Z206" s="362"/>
      <c r="AA206" s="178">
        <f t="shared" si="306"/>
        <v>1</v>
      </c>
      <c r="AB206" s="458">
        <f t="shared" si="307"/>
        <v>0</v>
      </c>
      <c r="AC206" s="467">
        <f t="shared" si="308"/>
        <v>0</v>
      </c>
      <c r="AD206" s="461">
        <f t="shared" si="309"/>
        <v>0</v>
      </c>
      <c r="AE206" s="352">
        <v>0</v>
      </c>
      <c r="AF206" s="352">
        <v>0</v>
      </c>
      <c r="AG206" s="351">
        <v>0</v>
      </c>
      <c r="AH206" s="461">
        <f t="shared" si="310"/>
        <v>0</v>
      </c>
      <c r="AI206" s="352">
        <v>0</v>
      </c>
      <c r="AJ206" s="352">
        <v>0</v>
      </c>
      <c r="AK206" s="351">
        <v>0</v>
      </c>
      <c r="AL206" s="461">
        <f t="shared" si="311"/>
        <v>0</v>
      </c>
      <c r="AM206" s="352">
        <v>0</v>
      </c>
      <c r="AN206" s="352">
        <v>0</v>
      </c>
      <c r="AO206" s="351">
        <v>0</v>
      </c>
      <c r="AP206" s="461">
        <f t="shared" si="312"/>
        <v>0</v>
      </c>
    </row>
    <row r="207" spans="1:42" s="353" customFormat="1" ht="194.25" customHeight="1">
      <c r="A207" s="358" t="s">
        <v>173</v>
      </c>
      <c r="B207" s="635" t="s">
        <v>84</v>
      </c>
      <c r="C207" s="628"/>
      <c r="D207" s="492" t="s">
        <v>93</v>
      </c>
      <c r="E207" s="491"/>
      <c r="F207" s="493"/>
      <c r="G207" s="457"/>
      <c r="H207" s="624" t="s">
        <v>1292</v>
      </c>
      <c r="I207" s="627"/>
      <c r="J207" s="628"/>
      <c r="K207" s="364" t="d">
        <v>2019-04-04</v>
      </c>
      <c r="L207" s="364" t="d">
        <v>2019-04-12</v>
      </c>
      <c r="M207" s="522"/>
      <c r="N207" s="551">
        <v>2000000</v>
      </c>
      <c r="O207" s="554">
        <v>0</v>
      </c>
      <c r="P207" s="606" t="s">
        <v>111</v>
      </c>
      <c r="Q207" s="607"/>
      <c r="R207" s="608"/>
      <c r="S207" s="348" t="s">
        <v>155</v>
      </c>
      <c r="T207" s="349" t="s">
        <v>58</v>
      </c>
      <c r="U207" s="337">
        <v>1</v>
      </c>
      <c r="V207" s="472">
        <v>1</v>
      </c>
      <c r="W207" s="472">
        <f t="shared" si="303"/>
        <v>0</v>
      </c>
      <c r="X207" s="473">
        <f t="shared" si="304"/>
        <v>0</v>
      </c>
      <c r="Y207" s="461">
        <f t="shared" si="305"/>
        <v>0</v>
      </c>
      <c r="Z207" s="362"/>
      <c r="AA207" s="178">
        <f t="shared" si="306"/>
        <v>1</v>
      </c>
      <c r="AB207" s="458">
        <f t="shared" si="307"/>
        <v>0</v>
      </c>
      <c r="AC207" s="467">
        <f t="shared" si="308"/>
        <v>0</v>
      </c>
      <c r="AD207" s="461">
        <f t="shared" si="309"/>
        <v>0</v>
      </c>
      <c r="AE207" s="352">
        <v>0</v>
      </c>
      <c r="AF207" s="352">
        <v>0</v>
      </c>
      <c r="AG207" s="351">
        <v>0</v>
      </c>
      <c r="AH207" s="461">
        <f t="shared" si="310"/>
        <v>0</v>
      </c>
      <c r="AI207" s="352">
        <v>0</v>
      </c>
      <c r="AJ207" s="352">
        <v>0</v>
      </c>
      <c r="AK207" s="351">
        <v>0</v>
      </c>
      <c r="AL207" s="461">
        <f t="shared" si="311"/>
        <v>0</v>
      </c>
      <c r="AM207" s="352">
        <v>0</v>
      </c>
      <c r="AN207" s="352">
        <v>0</v>
      </c>
      <c r="AO207" s="351">
        <v>0</v>
      </c>
      <c r="AP207" s="461">
        <f t="shared" si="312"/>
        <v>0</v>
      </c>
    </row>
    <row r="208" spans="1:42" s="353" customFormat="1" ht="194.25" customHeight="1">
      <c r="A208" s="358" t="s">
        <v>173</v>
      </c>
      <c r="B208" s="635" t="s">
        <v>84</v>
      </c>
      <c r="C208" s="628"/>
      <c r="D208" s="492" t="s">
        <v>93</v>
      </c>
      <c r="E208" s="491"/>
      <c r="F208" s="493"/>
      <c r="G208" s="457"/>
      <c r="H208" s="624" t="s">
        <v>1292</v>
      </c>
      <c r="I208" s="627"/>
      <c r="J208" s="628"/>
      <c r="K208" s="364" t="d">
        <v>2019-04-04</v>
      </c>
      <c r="L208" s="364" t="d">
        <v>2019-04-12</v>
      </c>
      <c r="M208" s="522"/>
      <c r="N208" s="551">
        <v>4000000</v>
      </c>
      <c r="O208" s="554">
        <v>0</v>
      </c>
      <c r="P208" s="606" t="s">
        <v>111</v>
      </c>
      <c r="Q208" s="607"/>
      <c r="R208" s="608"/>
      <c r="S208" s="348" t="s">
        <v>155</v>
      </c>
      <c r="T208" s="349" t="s">
        <v>58</v>
      </c>
      <c r="U208" s="337">
        <v>1</v>
      </c>
      <c r="V208" s="472">
        <v>1</v>
      </c>
      <c r="W208" s="472">
        <f t="shared" si="303"/>
        <v>0</v>
      </c>
      <c r="X208" s="473">
        <f t="shared" si="304"/>
        <v>0</v>
      </c>
      <c r="Y208" s="461">
        <f t="shared" si="305"/>
        <v>0</v>
      </c>
      <c r="Z208" s="362"/>
      <c r="AA208" s="178">
        <f t="shared" si="306"/>
        <v>1</v>
      </c>
      <c r="AB208" s="458">
        <f t="shared" si="307"/>
        <v>0</v>
      </c>
      <c r="AC208" s="467">
        <f t="shared" si="308"/>
        <v>0</v>
      </c>
      <c r="AD208" s="461">
        <f t="shared" si="309"/>
        <v>0</v>
      </c>
      <c r="AE208" s="352">
        <v>0</v>
      </c>
      <c r="AF208" s="352">
        <v>0</v>
      </c>
      <c r="AG208" s="351">
        <v>0</v>
      </c>
      <c r="AH208" s="461">
        <f t="shared" si="310"/>
        <v>0</v>
      </c>
      <c r="AI208" s="352">
        <v>0</v>
      </c>
      <c r="AJ208" s="352">
        <v>0</v>
      </c>
      <c r="AK208" s="351">
        <v>0</v>
      </c>
      <c r="AL208" s="461">
        <f t="shared" si="311"/>
        <v>0</v>
      </c>
      <c r="AM208" s="352">
        <v>0</v>
      </c>
      <c r="AN208" s="352">
        <v>0</v>
      </c>
      <c r="AO208" s="351">
        <v>0</v>
      </c>
      <c r="AP208" s="461">
        <f t="shared" si="312"/>
        <v>0</v>
      </c>
    </row>
    <row r="209" spans="1:42" s="353" customFormat="1" ht="194.25" customHeight="1">
      <c r="A209" s="358" t="s">
        <v>173</v>
      </c>
      <c r="B209" s="635" t="s">
        <v>84</v>
      </c>
      <c r="C209" s="628"/>
      <c r="D209" s="492" t="s">
        <v>93</v>
      </c>
      <c r="E209" s="491"/>
      <c r="F209" s="493"/>
      <c r="G209" s="457"/>
      <c r="H209" s="624" t="s">
        <v>1292</v>
      </c>
      <c r="I209" s="627"/>
      <c r="J209" s="628"/>
      <c r="K209" s="364" t="d">
        <v>2019-04-04</v>
      </c>
      <c r="L209" s="364" t="d">
        <v>2019-04-12</v>
      </c>
      <c r="M209" s="522"/>
      <c r="N209" s="551">
        <v>8000000</v>
      </c>
      <c r="O209" s="554">
        <v>0</v>
      </c>
      <c r="P209" s="606" t="s">
        <v>111</v>
      </c>
      <c r="Q209" s="607"/>
      <c r="R209" s="608"/>
      <c r="S209" s="348" t="s">
        <v>155</v>
      </c>
      <c r="T209" s="349" t="s">
        <v>58</v>
      </c>
      <c r="U209" s="337">
        <v>1</v>
      </c>
      <c r="V209" s="472">
        <v>1</v>
      </c>
      <c r="W209" s="472">
        <f t="shared" si="303"/>
        <v>0</v>
      </c>
      <c r="X209" s="473">
        <f t="shared" si="304"/>
        <v>0</v>
      </c>
      <c r="Y209" s="461">
        <f t="shared" si="305"/>
        <v>0</v>
      </c>
      <c r="Z209" s="362"/>
      <c r="AA209" s="178">
        <f t="shared" si="306"/>
        <v>1</v>
      </c>
      <c r="AB209" s="458">
        <f t="shared" si="307"/>
        <v>0</v>
      </c>
      <c r="AC209" s="467">
        <f t="shared" si="308"/>
        <v>0</v>
      </c>
      <c r="AD209" s="461">
        <f t="shared" si="309"/>
        <v>0</v>
      </c>
      <c r="AE209" s="352">
        <v>0</v>
      </c>
      <c r="AF209" s="352">
        <v>0</v>
      </c>
      <c r="AG209" s="351">
        <v>0</v>
      </c>
      <c r="AH209" s="461">
        <f t="shared" si="310"/>
        <v>0</v>
      </c>
      <c r="AI209" s="352">
        <v>0</v>
      </c>
      <c r="AJ209" s="352">
        <v>0</v>
      </c>
      <c r="AK209" s="351">
        <v>0</v>
      </c>
      <c r="AL209" s="461">
        <f t="shared" si="311"/>
        <v>0</v>
      </c>
      <c r="AM209" s="352">
        <v>0</v>
      </c>
      <c r="AN209" s="352">
        <v>0</v>
      </c>
      <c r="AO209" s="351">
        <v>0</v>
      </c>
      <c r="AP209" s="461">
        <f t="shared" si="312"/>
        <v>0</v>
      </c>
    </row>
    <row r="210" spans="1:42" s="353" customFormat="1" ht="213.75" customHeight="1">
      <c r="A210" s="358" t="s">
        <v>78</v>
      </c>
      <c r="B210" s="635" t="s">
        <v>84</v>
      </c>
      <c r="C210" s="628"/>
      <c r="D210" s="490" t="s">
        <v>209</v>
      </c>
      <c r="E210" s="491" t="s">
        <v>163</v>
      </c>
      <c r="F210" s="636" t="s">
        <v>198</v>
      </c>
      <c r="G210" s="628"/>
      <c r="H210" s="637" t="s">
        <v>1633</v>
      </c>
      <c r="I210" s="645"/>
      <c r="J210" s="646"/>
      <c r="K210" s="364" t="d">
        <v>2019-07-08</v>
      </c>
      <c r="L210" s="364" t="d">
        <v>2019-08-05</v>
      </c>
      <c r="M210" s="518" t="s">
        <v>1634</v>
      </c>
      <c r="N210" s="551">
        <v>5927376</v>
      </c>
      <c r="O210" s="549">
        <v>5927376</v>
      </c>
      <c r="P210" s="606" t="s">
        <v>111</v>
      </c>
      <c r="Q210" s="607"/>
      <c r="R210" s="608"/>
      <c r="S210" s="348" t="s">
        <v>155</v>
      </c>
      <c r="T210" s="349" t="s">
        <v>58</v>
      </c>
      <c r="U210" s="337">
        <v>1</v>
      </c>
      <c r="V210" s="178">
        <v>1</v>
      </c>
      <c r="W210" s="178">
        <f t="shared" ref="W210:W231" si="313">O210/N210</f>
        <v>1</v>
      </c>
      <c r="X210" s="536">
        <f t="shared" ref="X210:X213" si="314">+W210/V210</f>
        <v>1</v>
      </c>
      <c r="Y210" s="537">
        <f t="shared" ref="Y210:Y234" si="315">X210</f>
        <v>1</v>
      </c>
      <c r="Z210" s="362"/>
      <c r="AA210" s="533">
        <v>0</v>
      </c>
      <c r="AB210" s="533">
        <v>0</v>
      </c>
      <c r="AC210" s="536">
        <v>0</v>
      </c>
      <c r="AD210" s="537">
        <f t="shared" ref="AD210:AD234" si="316">AC210</f>
        <v>0</v>
      </c>
      <c r="AE210" s="451">
        <f>V210</f>
        <v>1</v>
      </c>
      <c r="AF210" s="451">
        <f>W210</f>
        <v>1</v>
      </c>
      <c r="AG210" s="536">
        <f t="shared" ref="AG210" si="317">+AF210/AE210</f>
        <v>1</v>
      </c>
      <c r="AH210" s="537">
        <f t="shared" ref="AH210:AH234" si="318">AG210</f>
        <v>1</v>
      </c>
      <c r="AI210" s="352">
        <v>0</v>
      </c>
      <c r="AJ210" s="352">
        <v>0</v>
      </c>
      <c r="AK210" s="351">
        <v>0</v>
      </c>
      <c r="AL210" s="537">
        <f t="shared" ref="AL210:AL234" si="319">AK210</f>
        <v>0</v>
      </c>
      <c r="AM210" s="352">
        <v>0</v>
      </c>
      <c r="AN210" s="352">
        <v>0</v>
      </c>
      <c r="AO210" s="351">
        <v>0</v>
      </c>
      <c r="AP210" s="537">
        <f t="shared" ref="AP210:AP234" si="320">AO210</f>
        <v>0</v>
      </c>
    </row>
    <row r="211" spans="1:42" s="353" customFormat="1" ht="213.75" customHeight="1">
      <c r="A211" s="358" t="s">
        <v>78</v>
      </c>
      <c r="B211" s="635" t="s">
        <v>84</v>
      </c>
      <c r="C211" s="628"/>
      <c r="D211" s="490" t="s">
        <v>209</v>
      </c>
      <c r="E211" s="491" t="s">
        <v>163</v>
      </c>
      <c r="F211" s="636" t="s">
        <v>198</v>
      </c>
      <c r="G211" s="628"/>
      <c r="H211" s="637" t="s">
        <v>1631</v>
      </c>
      <c r="I211" s="645"/>
      <c r="J211" s="646"/>
      <c r="K211" s="364"/>
      <c r="L211" s="364"/>
      <c r="M211" s="518"/>
      <c r="N211" s="551">
        <v>3419957</v>
      </c>
      <c r="O211" s="549"/>
      <c r="P211" s="606" t="s">
        <v>111</v>
      </c>
      <c r="Q211" s="607"/>
      <c r="R211" s="608"/>
      <c r="S211" s="348" t="s">
        <v>155</v>
      </c>
      <c r="T211" s="349" t="s">
        <v>58</v>
      </c>
      <c r="U211" s="337">
        <v>1</v>
      </c>
      <c r="V211" s="178">
        <v>1</v>
      </c>
      <c r="W211" s="178">
        <v>0</v>
      </c>
      <c r="X211" s="536">
        <v>0</v>
      </c>
      <c r="Y211" s="537">
        <f t="shared" si="315"/>
        <v>0</v>
      </c>
      <c r="Z211" s="362"/>
      <c r="AA211" s="533">
        <v>0</v>
      </c>
      <c r="AB211" s="533">
        <v>0</v>
      </c>
      <c r="AC211" s="536">
        <v>0</v>
      </c>
      <c r="AD211" s="537">
        <v>0</v>
      </c>
      <c r="AE211" s="451">
        <v>0</v>
      </c>
      <c r="AF211" s="451">
        <v>0</v>
      </c>
      <c r="AG211" s="536">
        <v>0</v>
      </c>
      <c r="AH211" s="537">
        <f t="shared" si="318"/>
        <v>0</v>
      </c>
      <c r="AI211" s="352">
        <v>0</v>
      </c>
      <c r="AJ211" s="352">
        <v>0</v>
      </c>
      <c r="AK211" s="351">
        <v>0</v>
      </c>
      <c r="AL211" s="537">
        <v>0</v>
      </c>
      <c r="AM211" s="352">
        <v>0</v>
      </c>
      <c r="AN211" s="352">
        <v>0</v>
      </c>
      <c r="AO211" s="351">
        <v>0</v>
      </c>
      <c r="AP211" s="537">
        <v>0</v>
      </c>
    </row>
    <row r="212" spans="1:42" s="353" customFormat="1" ht="213.75" customHeight="1">
      <c r="A212" s="358" t="s">
        <v>78</v>
      </c>
      <c r="B212" s="635" t="s">
        <v>84</v>
      </c>
      <c r="C212" s="628"/>
      <c r="D212" s="490" t="s">
        <v>203</v>
      </c>
      <c r="E212" s="491" t="s">
        <v>163</v>
      </c>
      <c r="F212" s="636" t="s">
        <v>199</v>
      </c>
      <c r="G212" s="628"/>
      <c r="H212" s="637" t="s">
        <v>1636</v>
      </c>
      <c r="I212" s="645" t="s">
        <v>1636</v>
      </c>
      <c r="J212" s="646" t="s">
        <v>1636</v>
      </c>
      <c r="K212" s="368" t="d">
        <v>2019-05-21</v>
      </c>
      <c r="L212" s="364" t="d">
        <v>2019-07-15</v>
      </c>
      <c r="M212" s="518" t="s">
        <v>1638</v>
      </c>
      <c r="N212" s="551">
        <v>1544348</v>
      </c>
      <c r="O212" s="551">
        <v>1544348</v>
      </c>
      <c r="P212" s="606" t="s">
        <v>111</v>
      </c>
      <c r="Q212" s="607"/>
      <c r="R212" s="608"/>
      <c r="S212" s="348" t="s">
        <v>155</v>
      </c>
      <c r="T212" s="349" t="s">
        <v>58</v>
      </c>
      <c r="U212" s="337">
        <v>1</v>
      </c>
      <c r="V212" s="471">
        <v>1</v>
      </c>
      <c r="W212" s="471">
        <v>1</v>
      </c>
      <c r="X212" s="536">
        <f t="shared" si="314"/>
        <v>1</v>
      </c>
      <c r="Y212" s="537">
        <v>0.91180975757521765</v>
      </c>
      <c r="Z212" s="362"/>
      <c r="AA212" s="533">
        <v>0</v>
      </c>
      <c r="AB212" s="533">
        <v>0</v>
      </c>
      <c r="AC212" s="536">
        <v>0</v>
      </c>
      <c r="AD212" s="537">
        <f t="shared" si="316"/>
        <v>0</v>
      </c>
      <c r="AE212" s="352">
        <v>0</v>
      </c>
      <c r="AF212" s="352">
        <v>0</v>
      </c>
      <c r="AG212" s="351">
        <v>0</v>
      </c>
      <c r="AH212" s="537">
        <v>0</v>
      </c>
      <c r="AI212" s="352">
        <v>0</v>
      </c>
      <c r="AJ212" s="352">
        <v>0</v>
      </c>
      <c r="AK212" s="351">
        <v>0</v>
      </c>
      <c r="AL212" s="537">
        <v>0</v>
      </c>
      <c r="AM212" s="352">
        <v>0</v>
      </c>
      <c r="AN212" s="352">
        <v>0</v>
      </c>
      <c r="AO212" s="351">
        <v>0</v>
      </c>
      <c r="AP212" s="537">
        <v>0</v>
      </c>
    </row>
    <row r="213" spans="1:42" s="353" customFormat="1" ht="213.75" customHeight="1">
      <c r="A213" s="358" t="s">
        <v>78</v>
      </c>
      <c r="B213" s="635" t="s">
        <v>84</v>
      </c>
      <c r="C213" s="628"/>
      <c r="D213" s="490" t="s">
        <v>203</v>
      </c>
      <c r="E213" s="491" t="s">
        <v>163</v>
      </c>
      <c r="F213" s="636" t="s">
        <v>199</v>
      </c>
      <c r="G213" s="628"/>
      <c r="H213" s="637" t="s">
        <v>1631</v>
      </c>
      <c r="I213" s="645" t="s">
        <v>1631</v>
      </c>
      <c r="J213" s="646" t="s">
        <v>1631</v>
      </c>
      <c r="K213" s="364"/>
      <c r="L213" s="364"/>
      <c r="M213" s="518"/>
      <c r="N213" s="551">
        <v>955652</v>
      </c>
      <c r="O213" s="549"/>
      <c r="P213" s="606" t="s">
        <v>111</v>
      </c>
      <c r="Q213" s="607"/>
      <c r="R213" s="608"/>
      <c r="S213" s="348" t="s">
        <v>155</v>
      </c>
      <c r="T213" s="349" t="s">
        <v>58</v>
      </c>
      <c r="U213" s="337">
        <v>1</v>
      </c>
      <c r="V213" s="471">
        <v>1</v>
      </c>
      <c r="W213" s="471">
        <v>0</v>
      </c>
      <c r="X213" s="536">
        <f t="shared" si="314"/>
        <v>0</v>
      </c>
      <c r="Y213" s="537">
        <f t="shared" si="315"/>
        <v>0</v>
      </c>
      <c r="Z213" s="362"/>
      <c r="AA213" s="533">
        <v>0</v>
      </c>
      <c r="AB213" s="533">
        <v>0</v>
      </c>
      <c r="AC213" s="536">
        <v>0</v>
      </c>
      <c r="AD213" s="537">
        <f t="shared" si="316"/>
        <v>0</v>
      </c>
      <c r="AE213" s="352">
        <v>0</v>
      </c>
      <c r="AF213" s="352">
        <v>0</v>
      </c>
      <c r="AG213" s="351">
        <v>0</v>
      </c>
      <c r="AH213" s="537">
        <v>0</v>
      </c>
      <c r="AI213" s="352">
        <v>0</v>
      </c>
      <c r="AJ213" s="352">
        <v>0</v>
      </c>
      <c r="AK213" s="351">
        <v>0</v>
      </c>
      <c r="AL213" s="537">
        <v>0</v>
      </c>
      <c r="AM213" s="352">
        <v>0</v>
      </c>
      <c r="AN213" s="352">
        <v>0</v>
      </c>
      <c r="AO213" s="351">
        <v>0</v>
      </c>
      <c r="AP213" s="537">
        <v>0</v>
      </c>
    </row>
    <row r="214" spans="1:42" s="353" customFormat="1" ht="213.75" customHeight="1">
      <c r="A214" s="358" t="s">
        <v>78</v>
      </c>
      <c r="B214" s="635" t="s">
        <v>84</v>
      </c>
      <c r="C214" s="628"/>
      <c r="D214" s="490" t="s">
        <v>203</v>
      </c>
      <c r="E214" s="491" t="s">
        <v>163</v>
      </c>
      <c r="F214" s="636" t="s">
        <v>199</v>
      </c>
      <c r="G214" s="628"/>
      <c r="H214" s="637" t="s">
        <v>1637</v>
      </c>
      <c r="I214" s="645" t="s">
        <v>1637</v>
      </c>
      <c r="J214" s="646" t="s">
        <v>1637</v>
      </c>
      <c r="K214" s="364" t="d">
        <v>2019-04-23</v>
      </c>
      <c r="L214" s="364"/>
      <c r="M214" s="518" t="s">
        <v>1639</v>
      </c>
      <c r="N214" s="551">
        <v>4746672</v>
      </c>
      <c r="O214" s="549">
        <v>4746672</v>
      </c>
      <c r="P214" s="606" t="s">
        <v>111</v>
      </c>
      <c r="Q214" s="607"/>
      <c r="R214" s="608"/>
      <c r="S214" s="348" t="s">
        <v>155</v>
      </c>
      <c r="T214" s="349" t="s">
        <v>58</v>
      </c>
      <c r="U214" s="337">
        <v>1</v>
      </c>
      <c r="V214" s="471">
        <v>1</v>
      </c>
      <c r="W214" s="471">
        <v>1</v>
      </c>
      <c r="X214" s="536">
        <f t="shared" ref="X214" si="321">+W214/V214</f>
        <v>1</v>
      </c>
      <c r="Y214" s="537">
        <f t="shared" ref="Y214" si="322">X214</f>
        <v>1</v>
      </c>
      <c r="Z214" s="362"/>
      <c r="AA214" s="533">
        <v>0</v>
      </c>
      <c r="AB214" s="533">
        <v>0</v>
      </c>
      <c r="AC214" s="536">
        <v>0</v>
      </c>
      <c r="AD214" s="537">
        <f t="shared" ref="AD214" si="323">AC214</f>
        <v>0</v>
      </c>
      <c r="AE214" s="451">
        <f>V214</f>
        <v>1</v>
      </c>
      <c r="AF214" s="451">
        <f>W214</f>
        <v>1</v>
      </c>
      <c r="AG214" s="536">
        <f t="shared" ref="AG214" si="324">+AF214/AE214</f>
        <v>1</v>
      </c>
      <c r="AH214" s="537">
        <f t="shared" si="318"/>
        <v>1</v>
      </c>
      <c r="AI214" s="352">
        <v>0</v>
      </c>
      <c r="AJ214" s="352">
        <v>0</v>
      </c>
      <c r="AK214" s="351">
        <v>0</v>
      </c>
      <c r="AL214" s="537">
        <v>0</v>
      </c>
      <c r="AM214" s="352">
        <v>0</v>
      </c>
      <c r="AN214" s="352">
        <v>0</v>
      </c>
      <c r="AO214" s="351">
        <v>0</v>
      </c>
      <c r="AP214" s="537">
        <v>0</v>
      </c>
    </row>
    <row r="215" spans="1:42" s="353" customFormat="1" ht="213.75" customHeight="1">
      <c r="A215" s="358" t="s">
        <v>78</v>
      </c>
      <c r="B215" s="635" t="s">
        <v>84</v>
      </c>
      <c r="C215" s="628"/>
      <c r="D215" s="490" t="s">
        <v>203</v>
      </c>
      <c r="E215" s="491" t="s">
        <v>163</v>
      </c>
      <c r="F215" s="636" t="s">
        <v>199</v>
      </c>
      <c r="G215" s="628"/>
      <c r="H215" s="637" t="s">
        <v>86</v>
      </c>
      <c r="I215" s="645" t="s">
        <v>86</v>
      </c>
      <c r="J215" s="646" t="s">
        <v>86</v>
      </c>
      <c r="K215" s="364"/>
      <c r="L215" s="364"/>
      <c r="M215" s="518"/>
      <c r="N215" s="551">
        <v>2253328</v>
      </c>
      <c r="O215" s="555"/>
      <c r="P215" s="606" t="s">
        <v>111</v>
      </c>
      <c r="Q215" s="607"/>
      <c r="R215" s="608"/>
      <c r="S215" s="348" t="s">
        <v>155</v>
      </c>
      <c r="T215" s="349" t="s">
        <v>58</v>
      </c>
      <c r="U215" s="337">
        <v>1</v>
      </c>
      <c r="V215" s="471">
        <v>1</v>
      </c>
      <c r="W215" s="471">
        <v>0</v>
      </c>
      <c r="X215" s="536">
        <f t="shared" ref="X215" si="325">+W215/V215</f>
        <v>0</v>
      </c>
      <c r="Y215" s="537">
        <f t="shared" ref="Y215" si="326">X215</f>
        <v>0</v>
      </c>
      <c r="Z215" s="362"/>
      <c r="AA215" s="533">
        <v>0</v>
      </c>
      <c r="AB215" s="533">
        <v>0</v>
      </c>
      <c r="AC215" s="536">
        <v>0</v>
      </c>
      <c r="AD215" s="537">
        <f t="shared" ref="AD215" si="327">AC215</f>
        <v>0</v>
      </c>
      <c r="AE215" s="451">
        <f>V215</f>
        <v>1</v>
      </c>
      <c r="AF215" s="451">
        <f>W215</f>
        <v>0</v>
      </c>
      <c r="AG215" s="536">
        <f t="shared" ref="AG215" si="328">+AF215/AE215</f>
        <v>0</v>
      </c>
      <c r="AH215" s="537">
        <f t="shared" ref="AH215" si="329">AG215</f>
        <v>0</v>
      </c>
      <c r="AI215" s="352">
        <v>0</v>
      </c>
      <c r="AJ215" s="352">
        <v>0</v>
      </c>
      <c r="AK215" s="351">
        <v>0</v>
      </c>
      <c r="AL215" s="537">
        <v>0</v>
      </c>
      <c r="AM215" s="352">
        <v>0</v>
      </c>
      <c r="AN215" s="352">
        <v>0</v>
      </c>
      <c r="AO215" s="351">
        <v>0</v>
      </c>
      <c r="AP215" s="537">
        <v>0</v>
      </c>
    </row>
    <row r="216" spans="1:42" s="353" customFormat="1" ht="194.25" customHeight="1">
      <c r="A216" s="358" t="s">
        <v>78</v>
      </c>
      <c r="B216" s="635" t="s">
        <v>84</v>
      </c>
      <c r="C216" s="628"/>
      <c r="D216" s="492" t="s">
        <v>93</v>
      </c>
      <c r="E216" s="491"/>
      <c r="F216" s="493"/>
      <c r="G216" s="457"/>
      <c r="H216" s="706" t="s">
        <v>1294</v>
      </c>
      <c r="I216" s="627"/>
      <c r="J216" s="628"/>
      <c r="K216" s="364" t="d">
        <v>2019-11-20</v>
      </c>
      <c r="L216" s="364" t="d">
        <v>2019-11-26</v>
      </c>
      <c r="M216" s="518"/>
      <c r="N216" s="551">
        <v>1156960</v>
      </c>
      <c r="O216" s="554">
        <v>0</v>
      </c>
      <c r="P216" s="606" t="s">
        <v>111</v>
      </c>
      <c r="Q216" s="607"/>
      <c r="R216" s="608"/>
      <c r="S216" s="348" t="s">
        <v>155</v>
      </c>
      <c r="T216" s="349" t="s">
        <v>58</v>
      </c>
      <c r="U216" s="337">
        <v>1</v>
      </c>
      <c r="V216" s="472">
        <v>1</v>
      </c>
      <c r="W216" s="472">
        <f t="shared" si="313"/>
        <v>0</v>
      </c>
      <c r="X216" s="473">
        <f t="shared" ref="X216:X231" si="330">W216/V216</f>
        <v>0</v>
      </c>
      <c r="Y216" s="461">
        <f t="shared" si="315"/>
        <v>0</v>
      </c>
      <c r="Z216" s="362"/>
      <c r="AA216" s="178">
        <f t="shared" ref="AA216:AA231" si="331">V216</f>
        <v>1</v>
      </c>
      <c r="AB216" s="458">
        <f t="shared" ref="AB216:AB231" si="332">W216</f>
        <v>0</v>
      </c>
      <c r="AC216" s="467">
        <f t="shared" ref="AC216:AC239" si="333">+AB216/AA216</f>
        <v>0</v>
      </c>
      <c r="AD216" s="461">
        <f t="shared" si="316"/>
        <v>0</v>
      </c>
      <c r="AE216" s="352">
        <v>0</v>
      </c>
      <c r="AF216" s="352">
        <v>0</v>
      </c>
      <c r="AG216" s="351">
        <v>0</v>
      </c>
      <c r="AH216" s="461">
        <f t="shared" si="318"/>
        <v>0</v>
      </c>
      <c r="AI216" s="352">
        <v>0</v>
      </c>
      <c r="AJ216" s="352">
        <v>0</v>
      </c>
      <c r="AK216" s="351">
        <v>0</v>
      </c>
      <c r="AL216" s="461">
        <f t="shared" si="319"/>
        <v>0</v>
      </c>
      <c r="AM216" s="352">
        <v>0</v>
      </c>
      <c r="AN216" s="352">
        <v>0</v>
      </c>
      <c r="AO216" s="351">
        <v>0</v>
      </c>
      <c r="AP216" s="461">
        <f t="shared" si="320"/>
        <v>0</v>
      </c>
    </row>
    <row r="217" spans="1:42" s="353" customFormat="1" ht="194.25" customHeight="1">
      <c r="A217" s="358" t="s">
        <v>78</v>
      </c>
      <c r="B217" s="635" t="s">
        <v>84</v>
      </c>
      <c r="C217" s="628"/>
      <c r="D217" s="492" t="s">
        <v>93</v>
      </c>
      <c r="E217" s="491"/>
      <c r="F217" s="493"/>
      <c r="G217" s="457"/>
      <c r="H217" s="706" t="s">
        <v>1294</v>
      </c>
      <c r="I217" s="627"/>
      <c r="J217" s="628"/>
      <c r="K217" s="364" t="d">
        <v>2019-11-20</v>
      </c>
      <c r="L217" s="364" t="d">
        <v>2019-08-20</v>
      </c>
      <c r="M217" s="518"/>
      <c r="N217" s="551">
        <v>14714459</v>
      </c>
      <c r="O217" s="554">
        <v>0</v>
      </c>
      <c r="P217" s="606" t="s">
        <v>111</v>
      </c>
      <c r="Q217" s="607"/>
      <c r="R217" s="608"/>
      <c r="S217" s="348" t="s">
        <v>155</v>
      </c>
      <c r="T217" s="349" t="s">
        <v>58</v>
      </c>
      <c r="U217" s="337">
        <v>1</v>
      </c>
      <c r="V217" s="472">
        <v>1</v>
      </c>
      <c r="W217" s="472">
        <f t="shared" si="313"/>
        <v>0</v>
      </c>
      <c r="X217" s="473">
        <f t="shared" si="330"/>
        <v>0</v>
      </c>
      <c r="Y217" s="461">
        <f t="shared" si="315"/>
        <v>0</v>
      </c>
      <c r="Z217" s="362"/>
      <c r="AA217" s="178">
        <f t="shared" si="331"/>
        <v>1</v>
      </c>
      <c r="AB217" s="458">
        <f t="shared" si="332"/>
        <v>0</v>
      </c>
      <c r="AC217" s="467">
        <f t="shared" si="333"/>
        <v>0</v>
      </c>
      <c r="AD217" s="461">
        <f t="shared" si="316"/>
        <v>0</v>
      </c>
      <c r="AE217" s="352">
        <v>0</v>
      </c>
      <c r="AF217" s="352">
        <v>0</v>
      </c>
      <c r="AG217" s="351">
        <v>0</v>
      </c>
      <c r="AH217" s="461">
        <f t="shared" si="318"/>
        <v>0</v>
      </c>
      <c r="AI217" s="352">
        <v>0</v>
      </c>
      <c r="AJ217" s="352">
        <v>0</v>
      </c>
      <c r="AK217" s="351">
        <v>0</v>
      </c>
      <c r="AL217" s="461">
        <f t="shared" si="319"/>
        <v>0</v>
      </c>
      <c r="AM217" s="352">
        <v>0</v>
      </c>
      <c r="AN217" s="352">
        <v>0</v>
      </c>
      <c r="AO217" s="351">
        <v>0</v>
      </c>
      <c r="AP217" s="461">
        <f t="shared" si="320"/>
        <v>0</v>
      </c>
    </row>
    <row r="218" spans="1:42" s="353" customFormat="1" ht="194.25" customHeight="1">
      <c r="A218" s="358" t="s">
        <v>78</v>
      </c>
      <c r="B218" s="635" t="s">
        <v>84</v>
      </c>
      <c r="C218" s="628"/>
      <c r="D218" s="492" t="s">
        <v>93</v>
      </c>
      <c r="E218" s="491"/>
      <c r="F218" s="493"/>
      <c r="G218" s="457"/>
      <c r="H218" s="706" t="s">
        <v>1294</v>
      </c>
      <c r="I218" s="627"/>
      <c r="J218" s="628"/>
      <c r="K218" s="364" t="d">
        <v>2019-11-20</v>
      </c>
      <c r="L218" s="364" t="d">
        <v>2019-07-15</v>
      </c>
      <c r="M218" s="518"/>
      <c r="N218" s="551">
        <v>4128581</v>
      </c>
      <c r="O218" s="554">
        <v>0</v>
      </c>
      <c r="P218" s="606" t="s">
        <v>111</v>
      </c>
      <c r="Q218" s="607"/>
      <c r="R218" s="608"/>
      <c r="S218" s="348" t="s">
        <v>155</v>
      </c>
      <c r="T218" s="349" t="s">
        <v>58</v>
      </c>
      <c r="U218" s="337">
        <v>1</v>
      </c>
      <c r="V218" s="472">
        <v>1</v>
      </c>
      <c r="W218" s="472">
        <f t="shared" si="313"/>
        <v>0</v>
      </c>
      <c r="X218" s="473">
        <f t="shared" si="330"/>
        <v>0</v>
      </c>
      <c r="Y218" s="461">
        <f t="shared" si="315"/>
        <v>0</v>
      </c>
      <c r="Z218" s="362"/>
      <c r="AA218" s="178">
        <f t="shared" si="331"/>
        <v>1</v>
      </c>
      <c r="AB218" s="458">
        <f t="shared" si="332"/>
        <v>0</v>
      </c>
      <c r="AC218" s="467">
        <f t="shared" si="333"/>
        <v>0</v>
      </c>
      <c r="AD218" s="461">
        <f t="shared" si="316"/>
        <v>0</v>
      </c>
      <c r="AE218" s="352">
        <v>0</v>
      </c>
      <c r="AF218" s="352">
        <v>0</v>
      </c>
      <c r="AG218" s="351">
        <v>0</v>
      </c>
      <c r="AH218" s="461">
        <f t="shared" si="318"/>
        <v>0</v>
      </c>
      <c r="AI218" s="352">
        <v>0</v>
      </c>
      <c r="AJ218" s="352">
        <v>0</v>
      </c>
      <c r="AK218" s="351">
        <v>0</v>
      </c>
      <c r="AL218" s="461">
        <f t="shared" si="319"/>
        <v>0</v>
      </c>
      <c r="AM218" s="352">
        <v>0</v>
      </c>
      <c r="AN218" s="352">
        <v>0</v>
      </c>
      <c r="AO218" s="351">
        <v>0</v>
      </c>
      <c r="AP218" s="461">
        <f t="shared" si="320"/>
        <v>0</v>
      </c>
    </row>
    <row r="219" spans="1:42" s="353" customFormat="1" ht="194.25" customHeight="1">
      <c r="A219" s="358" t="s">
        <v>78</v>
      </c>
      <c r="B219" s="635" t="s">
        <v>84</v>
      </c>
      <c r="C219" s="628"/>
      <c r="D219" s="492" t="s">
        <v>93</v>
      </c>
      <c r="E219" s="491"/>
      <c r="F219" s="493"/>
      <c r="G219" s="457"/>
      <c r="H219" s="706" t="s">
        <v>1295</v>
      </c>
      <c r="I219" s="627"/>
      <c r="J219" s="628"/>
      <c r="K219" s="364" t="d">
        <v>2019-06-11</v>
      </c>
      <c r="L219" s="364" t="d">
        <v>2019-10-18</v>
      </c>
      <c r="M219" s="518"/>
      <c r="N219" s="551">
        <v>76058659</v>
      </c>
      <c r="O219" s="554">
        <v>0</v>
      </c>
      <c r="P219" s="606" t="s">
        <v>111</v>
      </c>
      <c r="Q219" s="607"/>
      <c r="R219" s="608"/>
      <c r="S219" s="348" t="s">
        <v>155</v>
      </c>
      <c r="T219" s="349" t="s">
        <v>58</v>
      </c>
      <c r="U219" s="337">
        <v>1</v>
      </c>
      <c r="V219" s="472">
        <v>1</v>
      </c>
      <c r="W219" s="472">
        <f t="shared" si="313"/>
        <v>0</v>
      </c>
      <c r="X219" s="473">
        <f t="shared" si="330"/>
        <v>0</v>
      </c>
      <c r="Y219" s="461">
        <f t="shared" si="315"/>
        <v>0</v>
      </c>
      <c r="Z219" s="362"/>
      <c r="AA219" s="178">
        <f t="shared" si="331"/>
        <v>1</v>
      </c>
      <c r="AB219" s="458">
        <f t="shared" si="332"/>
        <v>0</v>
      </c>
      <c r="AC219" s="467">
        <f t="shared" si="333"/>
        <v>0</v>
      </c>
      <c r="AD219" s="461">
        <f t="shared" si="316"/>
        <v>0</v>
      </c>
      <c r="AE219" s="352">
        <v>0</v>
      </c>
      <c r="AF219" s="352">
        <v>0</v>
      </c>
      <c r="AG219" s="351">
        <v>0</v>
      </c>
      <c r="AH219" s="461">
        <f t="shared" si="318"/>
        <v>0</v>
      </c>
      <c r="AI219" s="352">
        <v>0</v>
      </c>
      <c r="AJ219" s="352">
        <v>0</v>
      </c>
      <c r="AK219" s="351">
        <v>0</v>
      </c>
      <c r="AL219" s="461">
        <f t="shared" si="319"/>
        <v>0</v>
      </c>
      <c r="AM219" s="352">
        <v>0</v>
      </c>
      <c r="AN219" s="352">
        <v>0</v>
      </c>
      <c r="AO219" s="351">
        <v>0</v>
      </c>
      <c r="AP219" s="461">
        <f t="shared" si="320"/>
        <v>0</v>
      </c>
    </row>
    <row r="220" spans="1:42" s="353" customFormat="1" ht="194.25" customHeight="1">
      <c r="A220" s="358" t="s">
        <v>78</v>
      </c>
      <c r="B220" s="635" t="s">
        <v>84</v>
      </c>
      <c r="C220" s="628"/>
      <c r="D220" s="492" t="s">
        <v>93</v>
      </c>
      <c r="E220" s="491"/>
      <c r="F220" s="493"/>
      <c r="G220" s="457"/>
      <c r="H220" s="706" t="s">
        <v>1296</v>
      </c>
      <c r="I220" s="627"/>
      <c r="J220" s="628"/>
      <c r="K220" s="364" t="d">
        <v>2019-06-04</v>
      </c>
      <c r="L220" s="364" t="d">
        <v>2019-10-17</v>
      </c>
      <c r="M220" s="518"/>
      <c r="N220" s="551">
        <v>10000000</v>
      </c>
      <c r="O220" s="554">
        <v>0</v>
      </c>
      <c r="P220" s="606" t="s">
        <v>111</v>
      </c>
      <c r="Q220" s="607"/>
      <c r="R220" s="608"/>
      <c r="S220" s="348" t="s">
        <v>155</v>
      </c>
      <c r="T220" s="349" t="s">
        <v>58</v>
      </c>
      <c r="U220" s="337">
        <v>1</v>
      </c>
      <c r="V220" s="472">
        <v>1</v>
      </c>
      <c r="W220" s="472">
        <f t="shared" si="313"/>
        <v>0</v>
      </c>
      <c r="X220" s="473">
        <f t="shared" si="330"/>
        <v>0</v>
      </c>
      <c r="Y220" s="461">
        <f t="shared" si="315"/>
        <v>0</v>
      </c>
      <c r="Z220" s="362"/>
      <c r="AA220" s="178">
        <f t="shared" si="331"/>
        <v>1</v>
      </c>
      <c r="AB220" s="458">
        <f t="shared" si="332"/>
        <v>0</v>
      </c>
      <c r="AC220" s="467">
        <f t="shared" si="333"/>
        <v>0</v>
      </c>
      <c r="AD220" s="461">
        <f t="shared" si="316"/>
        <v>0</v>
      </c>
      <c r="AE220" s="352">
        <v>0</v>
      </c>
      <c r="AF220" s="352">
        <v>0</v>
      </c>
      <c r="AG220" s="351">
        <v>0</v>
      </c>
      <c r="AH220" s="461">
        <f t="shared" si="318"/>
        <v>0</v>
      </c>
      <c r="AI220" s="352">
        <v>0</v>
      </c>
      <c r="AJ220" s="352">
        <v>0</v>
      </c>
      <c r="AK220" s="351">
        <v>0</v>
      </c>
      <c r="AL220" s="461">
        <f t="shared" si="319"/>
        <v>0</v>
      </c>
      <c r="AM220" s="352">
        <v>0</v>
      </c>
      <c r="AN220" s="352">
        <v>0</v>
      </c>
      <c r="AO220" s="351">
        <v>0</v>
      </c>
      <c r="AP220" s="461">
        <f t="shared" si="320"/>
        <v>0</v>
      </c>
    </row>
    <row r="221" spans="1:42" s="353" customFormat="1" ht="194.25" customHeight="1">
      <c r="A221" s="358" t="s">
        <v>78</v>
      </c>
      <c r="B221" s="635" t="s">
        <v>84</v>
      </c>
      <c r="C221" s="628"/>
      <c r="D221" s="492" t="s">
        <v>93</v>
      </c>
      <c r="E221" s="491"/>
      <c r="F221" s="493"/>
      <c r="G221" s="457"/>
      <c r="H221" s="706" t="s">
        <v>1297</v>
      </c>
      <c r="I221" s="627"/>
      <c r="J221" s="628"/>
      <c r="K221" s="364" t="d">
        <v>2019-07-24</v>
      </c>
      <c r="L221" s="364" t="d">
        <v>2019-02-01</v>
      </c>
      <c r="M221" s="518"/>
      <c r="N221" s="551">
        <v>34984341</v>
      </c>
      <c r="O221" s="554">
        <v>0</v>
      </c>
      <c r="P221" s="606" t="s">
        <v>111</v>
      </c>
      <c r="Q221" s="607"/>
      <c r="R221" s="608"/>
      <c r="S221" s="348" t="s">
        <v>155</v>
      </c>
      <c r="T221" s="349" t="s">
        <v>58</v>
      </c>
      <c r="U221" s="337">
        <v>1</v>
      </c>
      <c r="V221" s="472">
        <v>1</v>
      </c>
      <c r="W221" s="472">
        <f t="shared" si="313"/>
        <v>0</v>
      </c>
      <c r="X221" s="473">
        <f t="shared" si="330"/>
        <v>0</v>
      </c>
      <c r="Y221" s="461">
        <f t="shared" si="315"/>
        <v>0</v>
      </c>
      <c r="Z221" s="362"/>
      <c r="AA221" s="178">
        <f t="shared" si="331"/>
        <v>1</v>
      </c>
      <c r="AB221" s="458">
        <f t="shared" si="332"/>
        <v>0</v>
      </c>
      <c r="AC221" s="467">
        <f t="shared" si="333"/>
        <v>0</v>
      </c>
      <c r="AD221" s="461">
        <f t="shared" si="316"/>
        <v>0</v>
      </c>
      <c r="AE221" s="352">
        <v>0</v>
      </c>
      <c r="AF221" s="352">
        <v>0</v>
      </c>
      <c r="AG221" s="351">
        <v>0</v>
      </c>
      <c r="AH221" s="461">
        <f t="shared" si="318"/>
        <v>0</v>
      </c>
      <c r="AI221" s="352">
        <v>0</v>
      </c>
      <c r="AJ221" s="352">
        <v>0</v>
      </c>
      <c r="AK221" s="351">
        <v>0</v>
      </c>
      <c r="AL221" s="461">
        <f t="shared" si="319"/>
        <v>0</v>
      </c>
      <c r="AM221" s="352">
        <v>0</v>
      </c>
      <c r="AN221" s="352">
        <v>0</v>
      </c>
      <c r="AO221" s="351">
        <v>0</v>
      </c>
      <c r="AP221" s="461">
        <f t="shared" si="320"/>
        <v>0</v>
      </c>
    </row>
    <row r="222" spans="1:42" s="353" customFormat="1" ht="194.25" customHeight="1">
      <c r="A222" s="358" t="s">
        <v>78</v>
      </c>
      <c r="B222" s="635" t="s">
        <v>84</v>
      </c>
      <c r="C222" s="628"/>
      <c r="D222" s="492" t="s">
        <v>93</v>
      </c>
      <c r="E222" s="491"/>
      <c r="F222" s="493"/>
      <c r="G222" s="457"/>
      <c r="H222" s="706" t="s">
        <v>1298</v>
      </c>
      <c r="I222" s="627"/>
      <c r="J222" s="628"/>
      <c r="K222" s="364" t="s">
        <v>753</v>
      </c>
      <c r="L222" s="364" t="d">
        <v>2019-05-10</v>
      </c>
      <c r="M222" s="518"/>
      <c r="N222" s="551">
        <v>66932188</v>
      </c>
      <c r="O222" s="554">
        <v>0</v>
      </c>
      <c r="P222" s="606" t="s">
        <v>111</v>
      </c>
      <c r="Q222" s="607"/>
      <c r="R222" s="608"/>
      <c r="S222" s="348" t="s">
        <v>155</v>
      </c>
      <c r="T222" s="349" t="s">
        <v>58</v>
      </c>
      <c r="U222" s="337">
        <v>1</v>
      </c>
      <c r="V222" s="472">
        <v>1</v>
      </c>
      <c r="W222" s="472">
        <f t="shared" si="313"/>
        <v>0</v>
      </c>
      <c r="X222" s="473">
        <f t="shared" si="330"/>
        <v>0</v>
      </c>
      <c r="Y222" s="461">
        <f t="shared" si="315"/>
        <v>0</v>
      </c>
      <c r="Z222" s="362"/>
      <c r="AA222" s="178">
        <f t="shared" si="331"/>
        <v>1</v>
      </c>
      <c r="AB222" s="458">
        <f t="shared" si="332"/>
        <v>0</v>
      </c>
      <c r="AC222" s="467">
        <f t="shared" si="333"/>
        <v>0</v>
      </c>
      <c r="AD222" s="461">
        <f t="shared" si="316"/>
        <v>0</v>
      </c>
      <c r="AE222" s="352">
        <v>0</v>
      </c>
      <c r="AF222" s="352">
        <v>0</v>
      </c>
      <c r="AG222" s="351">
        <v>0</v>
      </c>
      <c r="AH222" s="461">
        <f t="shared" si="318"/>
        <v>0</v>
      </c>
      <c r="AI222" s="352">
        <v>0</v>
      </c>
      <c r="AJ222" s="352">
        <v>0</v>
      </c>
      <c r="AK222" s="351">
        <v>0</v>
      </c>
      <c r="AL222" s="461">
        <f t="shared" si="319"/>
        <v>0</v>
      </c>
      <c r="AM222" s="352">
        <v>0</v>
      </c>
      <c r="AN222" s="352">
        <v>0</v>
      </c>
      <c r="AO222" s="351">
        <v>0</v>
      </c>
      <c r="AP222" s="461">
        <f t="shared" si="320"/>
        <v>0</v>
      </c>
    </row>
    <row r="223" spans="1:42" s="353" customFormat="1" ht="194.25" customHeight="1">
      <c r="A223" s="358" t="s">
        <v>78</v>
      </c>
      <c r="B223" s="635" t="s">
        <v>84</v>
      </c>
      <c r="C223" s="628"/>
      <c r="D223" s="492" t="s">
        <v>93</v>
      </c>
      <c r="E223" s="491"/>
      <c r="F223" s="493"/>
      <c r="G223" s="457"/>
      <c r="H223" s="706" t="s">
        <v>1299</v>
      </c>
      <c r="I223" s="627"/>
      <c r="J223" s="628"/>
      <c r="K223" s="364" t="d">
        <v>2019-01-31</v>
      </c>
      <c r="L223" s="364" t="d">
        <v>2019-11-30</v>
      </c>
      <c r="M223" s="518"/>
      <c r="N223" s="551">
        <v>39644435</v>
      </c>
      <c r="O223" s="554">
        <v>0</v>
      </c>
      <c r="P223" s="606" t="s">
        <v>111</v>
      </c>
      <c r="Q223" s="607"/>
      <c r="R223" s="608"/>
      <c r="S223" s="348" t="s">
        <v>155</v>
      </c>
      <c r="T223" s="349" t="s">
        <v>58</v>
      </c>
      <c r="U223" s="337">
        <v>1</v>
      </c>
      <c r="V223" s="472">
        <v>1</v>
      </c>
      <c r="W223" s="472">
        <f t="shared" si="313"/>
        <v>0</v>
      </c>
      <c r="X223" s="473">
        <f t="shared" si="330"/>
        <v>0</v>
      </c>
      <c r="Y223" s="461">
        <f t="shared" si="315"/>
        <v>0</v>
      </c>
      <c r="Z223" s="362"/>
      <c r="AA223" s="178">
        <f t="shared" si="331"/>
        <v>1</v>
      </c>
      <c r="AB223" s="458">
        <f t="shared" si="332"/>
        <v>0</v>
      </c>
      <c r="AC223" s="467">
        <f t="shared" si="333"/>
        <v>0</v>
      </c>
      <c r="AD223" s="461">
        <f t="shared" si="316"/>
        <v>0</v>
      </c>
      <c r="AE223" s="352">
        <v>0</v>
      </c>
      <c r="AF223" s="352">
        <v>0</v>
      </c>
      <c r="AG223" s="351">
        <v>0</v>
      </c>
      <c r="AH223" s="461">
        <f t="shared" si="318"/>
        <v>0</v>
      </c>
      <c r="AI223" s="352">
        <v>0</v>
      </c>
      <c r="AJ223" s="352">
        <v>0</v>
      </c>
      <c r="AK223" s="351">
        <v>0</v>
      </c>
      <c r="AL223" s="461">
        <f t="shared" si="319"/>
        <v>0</v>
      </c>
      <c r="AM223" s="352">
        <v>0</v>
      </c>
      <c r="AN223" s="352">
        <v>0</v>
      </c>
      <c r="AO223" s="351">
        <v>0</v>
      </c>
      <c r="AP223" s="461">
        <f t="shared" si="320"/>
        <v>0</v>
      </c>
    </row>
    <row r="224" spans="1:42" s="353" customFormat="1" ht="194.25" customHeight="1">
      <c r="A224" s="358" t="s">
        <v>78</v>
      </c>
      <c r="B224" s="635" t="s">
        <v>84</v>
      </c>
      <c r="C224" s="628"/>
      <c r="D224" s="492" t="s">
        <v>93</v>
      </c>
      <c r="E224" s="491"/>
      <c r="F224" s="493"/>
      <c r="G224" s="457"/>
      <c r="H224" s="706" t="s">
        <v>1299</v>
      </c>
      <c r="I224" s="627"/>
      <c r="J224" s="628"/>
      <c r="K224" s="364" t="s">
        <v>336</v>
      </c>
      <c r="L224" s="364" t="d">
        <v>2019-10-22</v>
      </c>
      <c r="M224" s="518"/>
      <c r="N224" s="551">
        <v>115072681</v>
      </c>
      <c r="O224" s="554">
        <v>0</v>
      </c>
      <c r="P224" s="606" t="s">
        <v>111</v>
      </c>
      <c r="Q224" s="607"/>
      <c r="R224" s="608"/>
      <c r="S224" s="348" t="s">
        <v>155</v>
      </c>
      <c r="T224" s="349" t="s">
        <v>58</v>
      </c>
      <c r="U224" s="337">
        <v>1</v>
      </c>
      <c r="V224" s="472">
        <v>1</v>
      </c>
      <c r="W224" s="472">
        <f t="shared" si="313"/>
        <v>0</v>
      </c>
      <c r="X224" s="473">
        <f t="shared" si="330"/>
        <v>0</v>
      </c>
      <c r="Y224" s="461">
        <f t="shared" si="315"/>
        <v>0</v>
      </c>
      <c r="Z224" s="362"/>
      <c r="AA224" s="178">
        <f t="shared" si="331"/>
        <v>1</v>
      </c>
      <c r="AB224" s="458">
        <f t="shared" si="332"/>
        <v>0</v>
      </c>
      <c r="AC224" s="467">
        <f t="shared" si="333"/>
        <v>0</v>
      </c>
      <c r="AD224" s="461">
        <f t="shared" si="316"/>
        <v>0</v>
      </c>
      <c r="AE224" s="352">
        <v>0</v>
      </c>
      <c r="AF224" s="352">
        <v>0</v>
      </c>
      <c r="AG224" s="351">
        <v>0</v>
      </c>
      <c r="AH224" s="461">
        <f t="shared" si="318"/>
        <v>0</v>
      </c>
      <c r="AI224" s="352">
        <v>0</v>
      </c>
      <c r="AJ224" s="352">
        <v>0</v>
      </c>
      <c r="AK224" s="351">
        <v>0</v>
      </c>
      <c r="AL224" s="461">
        <f t="shared" si="319"/>
        <v>0</v>
      </c>
      <c r="AM224" s="352">
        <v>0</v>
      </c>
      <c r="AN224" s="352">
        <v>0</v>
      </c>
      <c r="AO224" s="351">
        <v>0</v>
      </c>
      <c r="AP224" s="461">
        <f t="shared" si="320"/>
        <v>0</v>
      </c>
    </row>
    <row r="225" spans="1:42" s="353" customFormat="1" ht="194.25" customHeight="1">
      <c r="A225" s="358" t="s">
        <v>78</v>
      </c>
      <c r="B225" s="635" t="s">
        <v>84</v>
      </c>
      <c r="C225" s="628"/>
      <c r="D225" s="492" t="s">
        <v>93</v>
      </c>
      <c r="E225" s="491"/>
      <c r="F225" s="493"/>
      <c r="G225" s="457"/>
      <c r="H225" s="706" t="s">
        <v>1300</v>
      </c>
      <c r="I225" s="627"/>
      <c r="J225" s="628"/>
      <c r="K225" s="364" t="d">
        <v>2019-11-15</v>
      </c>
      <c r="L225" s="364" t="d">
        <v>2019-10-18</v>
      </c>
      <c r="M225" s="518"/>
      <c r="N225" s="551">
        <v>33455564</v>
      </c>
      <c r="O225" s="554">
        <v>0</v>
      </c>
      <c r="P225" s="606" t="s">
        <v>111</v>
      </c>
      <c r="Q225" s="607"/>
      <c r="R225" s="608"/>
      <c r="S225" s="348" t="s">
        <v>155</v>
      </c>
      <c r="T225" s="349" t="s">
        <v>58</v>
      </c>
      <c r="U225" s="337">
        <v>1</v>
      </c>
      <c r="V225" s="472">
        <v>1</v>
      </c>
      <c r="W225" s="472">
        <f t="shared" si="313"/>
        <v>0</v>
      </c>
      <c r="X225" s="473">
        <f t="shared" si="330"/>
        <v>0</v>
      </c>
      <c r="Y225" s="461">
        <f t="shared" si="315"/>
        <v>0</v>
      </c>
      <c r="Z225" s="362"/>
      <c r="AA225" s="178">
        <f t="shared" si="331"/>
        <v>1</v>
      </c>
      <c r="AB225" s="458">
        <f t="shared" si="332"/>
        <v>0</v>
      </c>
      <c r="AC225" s="467">
        <f t="shared" si="333"/>
        <v>0</v>
      </c>
      <c r="AD225" s="461">
        <f t="shared" si="316"/>
        <v>0</v>
      </c>
      <c r="AE225" s="352">
        <v>0</v>
      </c>
      <c r="AF225" s="352">
        <v>0</v>
      </c>
      <c r="AG225" s="351">
        <v>0</v>
      </c>
      <c r="AH225" s="461">
        <f t="shared" si="318"/>
        <v>0</v>
      </c>
      <c r="AI225" s="352">
        <v>0</v>
      </c>
      <c r="AJ225" s="352">
        <v>0</v>
      </c>
      <c r="AK225" s="351">
        <v>0</v>
      </c>
      <c r="AL225" s="461">
        <f t="shared" si="319"/>
        <v>0</v>
      </c>
      <c r="AM225" s="352">
        <v>0</v>
      </c>
      <c r="AN225" s="352">
        <v>0</v>
      </c>
      <c r="AO225" s="351">
        <v>0</v>
      </c>
      <c r="AP225" s="461">
        <f t="shared" si="320"/>
        <v>0</v>
      </c>
    </row>
    <row r="226" spans="1:42" s="353" customFormat="1" ht="194.25" customHeight="1">
      <c r="A226" s="358" t="s">
        <v>78</v>
      </c>
      <c r="B226" s="635" t="s">
        <v>84</v>
      </c>
      <c r="C226" s="628"/>
      <c r="D226" s="492" t="s">
        <v>93</v>
      </c>
      <c r="E226" s="491"/>
      <c r="F226" s="493"/>
      <c r="G226" s="457"/>
      <c r="H226" s="706" t="s">
        <v>1301</v>
      </c>
      <c r="I226" s="627"/>
      <c r="J226" s="628"/>
      <c r="K226" s="364" t="d">
        <v>2019-08-30</v>
      </c>
      <c r="L226" s="364" t="d">
        <v>2019-11-30</v>
      </c>
      <c r="M226" s="518"/>
      <c r="N226" s="551">
        <v>10000000</v>
      </c>
      <c r="O226" s="554">
        <v>0</v>
      </c>
      <c r="P226" s="606" t="s">
        <v>111</v>
      </c>
      <c r="Q226" s="607"/>
      <c r="R226" s="608"/>
      <c r="S226" s="348" t="s">
        <v>155</v>
      </c>
      <c r="T226" s="349" t="s">
        <v>58</v>
      </c>
      <c r="U226" s="337">
        <v>1</v>
      </c>
      <c r="V226" s="472">
        <v>1</v>
      </c>
      <c r="W226" s="472">
        <f t="shared" si="313"/>
        <v>0</v>
      </c>
      <c r="X226" s="473">
        <f t="shared" si="330"/>
        <v>0</v>
      </c>
      <c r="Y226" s="461">
        <f t="shared" si="315"/>
        <v>0</v>
      </c>
      <c r="Z226" s="362"/>
      <c r="AA226" s="178">
        <f t="shared" si="331"/>
        <v>1</v>
      </c>
      <c r="AB226" s="458">
        <f t="shared" si="332"/>
        <v>0</v>
      </c>
      <c r="AC226" s="467">
        <f t="shared" si="333"/>
        <v>0</v>
      </c>
      <c r="AD226" s="461">
        <f t="shared" si="316"/>
        <v>0</v>
      </c>
      <c r="AE226" s="352">
        <v>0</v>
      </c>
      <c r="AF226" s="352">
        <v>0</v>
      </c>
      <c r="AG226" s="351">
        <v>0</v>
      </c>
      <c r="AH226" s="461">
        <f t="shared" si="318"/>
        <v>0</v>
      </c>
      <c r="AI226" s="352">
        <v>0</v>
      </c>
      <c r="AJ226" s="352">
        <v>0</v>
      </c>
      <c r="AK226" s="351">
        <v>0</v>
      </c>
      <c r="AL226" s="461">
        <f t="shared" si="319"/>
        <v>0</v>
      </c>
      <c r="AM226" s="352">
        <v>0</v>
      </c>
      <c r="AN226" s="352">
        <v>0</v>
      </c>
      <c r="AO226" s="351">
        <v>0</v>
      </c>
      <c r="AP226" s="461">
        <f t="shared" si="320"/>
        <v>0</v>
      </c>
    </row>
    <row r="227" spans="1:42" s="353" customFormat="1" ht="194.25" customHeight="1">
      <c r="A227" s="358" t="s">
        <v>78</v>
      </c>
      <c r="B227" s="635" t="s">
        <v>84</v>
      </c>
      <c r="C227" s="628"/>
      <c r="D227" s="492" t="s">
        <v>93</v>
      </c>
      <c r="E227" s="491"/>
      <c r="F227" s="493"/>
      <c r="G227" s="457"/>
      <c r="H227" s="706" t="s">
        <v>1302</v>
      </c>
      <c r="I227" s="627"/>
      <c r="J227" s="628"/>
      <c r="K227" s="364" t="s">
        <v>753</v>
      </c>
      <c r="L227" s="364" t="d">
        <v>2019-10-18</v>
      </c>
      <c r="M227" s="518"/>
      <c r="N227" s="551">
        <v>4502622</v>
      </c>
      <c r="O227" s="554">
        <v>0</v>
      </c>
      <c r="P227" s="606" t="s">
        <v>111</v>
      </c>
      <c r="Q227" s="607"/>
      <c r="R227" s="608"/>
      <c r="S227" s="348" t="s">
        <v>155</v>
      </c>
      <c r="T227" s="349" t="s">
        <v>58</v>
      </c>
      <c r="U227" s="337">
        <v>1</v>
      </c>
      <c r="V227" s="472">
        <v>1</v>
      </c>
      <c r="W227" s="472">
        <f t="shared" si="313"/>
        <v>0</v>
      </c>
      <c r="X227" s="473">
        <f t="shared" si="330"/>
        <v>0</v>
      </c>
      <c r="Y227" s="461">
        <f t="shared" si="315"/>
        <v>0</v>
      </c>
      <c r="Z227" s="362"/>
      <c r="AA227" s="178">
        <f t="shared" si="331"/>
        <v>1</v>
      </c>
      <c r="AB227" s="458">
        <f t="shared" si="332"/>
        <v>0</v>
      </c>
      <c r="AC227" s="467">
        <f t="shared" si="333"/>
        <v>0</v>
      </c>
      <c r="AD227" s="461">
        <f t="shared" si="316"/>
        <v>0</v>
      </c>
      <c r="AE227" s="352">
        <v>0</v>
      </c>
      <c r="AF227" s="352">
        <v>0</v>
      </c>
      <c r="AG227" s="351">
        <v>0</v>
      </c>
      <c r="AH227" s="461">
        <f t="shared" si="318"/>
        <v>0</v>
      </c>
      <c r="AI227" s="352">
        <v>0</v>
      </c>
      <c r="AJ227" s="352">
        <v>0</v>
      </c>
      <c r="AK227" s="351">
        <v>0</v>
      </c>
      <c r="AL227" s="461">
        <f t="shared" si="319"/>
        <v>0</v>
      </c>
      <c r="AM227" s="352">
        <v>0</v>
      </c>
      <c r="AN227" s="352">
        <v>0</v>
      </c>
      <c r="AO227" s="351">
        <v>0</v>
      </c>
      <c r="AP227" s="461">
        <f t="shared" si="320"/>
        <v>0</v>
      </c>
    </row>
    <row r="228" spans="1:42" s="353" customFormat="1" ht="194.25" customHeight="1">
      <c r="A228" s="358" t="s">
        <v>78</v>
      </c>
      <c r="B228" s="635" t="s">
        <v>84</v>
      </c>
      <c r="C228" s="628"/>
      <c r="D228" s="492" t="s">
        <v>93</v>
      </c>
      <c r="E228" s="491"/>
      <c r="F228" s="493"/>
      <c r="G228" s="457"/>
      <c r="H228" s="706" t="s">
        <v>931</v>
      </c>
      <c r="I228" s="627"/>
      <c r="J228" s="628"/>
      <c r="K228" s="364" t="d">
        <v>2019-11-15</v>
      </c>
      <c r="L228" s="364" t="d">
        <v>2019-11-30</v>
      </c>
      <c r="M228" s="518"/>
      <c r="N228" s="551">
        <v>23593650</v>
      </c>
      <c r="O228" s="554">
        <v>0</v>
      </c>
      <c r="P228" s="606" t="s">
        <v>111</v>
      </c>
      <c r="Q228" s="607"/>
      <c r="R228" s="608"/>
      <c r="S228" s="348" t="s">
        <v>155</v>
      </c>
      <c r="T228" s="349" t="s">
        <v>58</v>
      </c>
      <c r="U228" s="337">
        <v>1</v>
      </c>
      <c r="V228" s="472">
        <v>1</v>
      </c>
      <c r="W228" s="472">
        <f t="shared" si="313"/>
        <v>0</v>
      </c>
      <c r="X228" s="473">
        <f t="shared" si="330"/>
        <v>0</v>
      </c>
      <c r="Y228" s="461">
        <f t="shared" si="315"/>
        <v>0</v>
      </c>
      <c r="Z228" s="362"/>
      <c r="AA228" s="178">
        <f t="shared" si="331"/>
        <v>1</v>
      </c>
      <c r="AB228" s="458">
        <f t="shared" si="332"/>
        <v>0</v>
      </c>
      <c r="AC228" s="467">
        <f t="shared" si="333"/>
        <v>0</v>
      </c>
      <c r="AD228" s="461">
        <f t="shared" si="316"/>
        <v>0</v>
      </c>
      <c r="AE228" s="352">
        <v>0</v>
      </c>
      <c r="AF228" s="352">
        <v>0</v>
      </c>
      <c r="AG228" s="351">
        <v>0</v>
      </c>
      <c r="AH228" s="461">
        <f t="shared" si="318"/>
        <v>0</v>
      </c>
      <c r="AI228" s="352">
        <v>0</v>
      </c>
      <c r="AJ228" s="352">
        <v>0</v>
      </c>
      <c r="AK228" s="351">
        <v>0</v>
      </c>
      <c r="AL228" s="461">
        <f t="shared" si="319"/>
        <v>0</v>
      </c>
      <c r="AM228" s="352">
        <v>0</v>
      </c>
      <c r="AN228" s="352">
        <v>0</v>
      </c>
      <c r="AO228" s="351">
        <v>0</v>
      </c>
      <c r="AP228" s="461">
        <f t="shared" si="320"/>
        <v>0</v>
      </c>
    </row>
    <row r="229" spans="1:42" s="353" customFormat="1" ht="194.25" customHeight="1">
      <c r="A229" s="358" t="s">
        <v>78</v>
      </c>
      <c r="B229" s="635" t="s">
        <v>84</v>
      </c>
      <c r="C229" s="628"/>
      <c r="D229" s="492" t="s">
        <v>93</v>
      </c>
      <c r="E229" s="491"/>
      <c r="F229" s="493"/>
      <c r="G229" s="457"/>
      <c r="H229" s="706" t="s">
        <v>1303</v>
      </c>
      <c r="I229" s="627"/>
      <c r="J229" s="628"/>
      <c r="K229" s="364" t="d">
        <v>2019-10-10</v>
      </c>
      <c r="L229" s="364" t="d">
        <v>2019-11-30</v>
      </c>
      <c r="M229" s="518"/>
      <c r="N229" s="551">
        <v>14589000</v>
      </c>
      <c r="O229" s="554">
        <v>0</v>
      </c>
      <c r="P229" s="606" t="s">
        <v>111</v>
      </c>
      <c r="Q229" s="607"/>
      <c r="R229" s="608"/>
      <c r="S229" s="348" t="s">
        <v>155</v>
      </c>
      <c r="T229" s="349" t="s">
        <v>58</v>
      </c>
      <c r="U229" s="337">
        <v>1</v>
      </c>
      <c r="V229" s="472">
        <v>1</v>
      </c>
      <c r="W229" s="472">
        <f t="shared" si="313"/>
        <v>0</v>
      </c>
      <c r="X229" s="473">
        <f t="shared" si="330"/>
        <v>0</v>
      </c>
      <c r="Y229" s="461">
        <f t="shared" si="315"/>
        <v>0</v>
      </c>
      <c r="Z229" s="362"/>
      <c r="AA229" s="178">
        <f t="shared" si="331"/>
        <v>1</v>
      </c>
      <c r="AB229" s="458">
        <f t="shared" si="332"/>
        <v>0</v>
      </c>
      <c r="AC229" s="467">
        <f t="shared" si="333"/>
        <v>0</v>
      </c>
      <c r="AD229" s="461">
        <f t="shared" si="316"/>
        <v>0</v>
      </c>
      <c r="AE229" s="352">
        <v>0</v>
      </c>
      <c r="AF229" s="352">
        <v>0</v>
      </c>
      <c r="AG229" s="351">
        <v>0</v>
      </c>
      <c r="AH229" s="461">
        <f t="shared" si="318"/>
        <v>0</v>
      </c>
      <c r="AI229" s="352">
        <v>0</v>
      </c>
      <c r="AJ229" s="352">
        <v>0</v>
      </c>
      <c r="AK229" s="351">
        <v>0</v>
      </c>
      <c r="AL229" s="461">
        <f t="shared" si="319"/>
        <v>0</v>
      </c>
      <c r="AM229" s="352">
        <v>0</v>
      </c>
      <c r="AN229" s="352">
        <v>0</v>
      </c>
      <c r="AO229" s="351">
        <v>0</v>
      </c>
      <c r="AP229" s="461">
        <f t="shared" si="320"/>
        <v>0</v>
      </c>
    </row>
    <row r="230" spans="1:42" s="353" customFormat="1" ht="194.25" customHeight="1">
      <c r="A230" s="358" t="s">
        <v>78</v>
      </c>
      <c r="B230" s="635" t="s">
        <v>84</v>
      </c>
      <c r="C230" s="628"/>
      <c r="D230" s="492" t="s">
        <v>93</v>
      </c>
      <c r="E230" s="491"/>
      <c r="F230" s="493"/>
      <c r="G230" s="457"/>
      <c r="H230" s="706" t="s">
        <v>1304</v>
      </c>
      <c r="I230" s="627"/>
      <c r="J230" s="628"/>
      <c r="K230" s="364" t="d">
        <v>2019-11-15</v>
      </c>
      <c r="L230" s="364"/>
      <c r="M230" s="518"/>
      <c r="N230" s="551">
        <v>35454951</v>
      </c>
      <c r="O230" s="361">
        <v>0</v>
      </c>
      <c r="P230" s="606" t="s">
        <v>111</v>
      </c>
      <c r="Q230" s="607"/>
      <c r="R230" s="608"/>
      <c r="S230" s="348" t="s">
        <v>155</v>
      </c>
      <c r="T230" s="349" t="s">
        <v>58</v>
      </c>
      <c r="U230" s="337">
        <v>1</v>
      </c>
      <c r="V230" s="472">
        <v>1</v>
      </c>
      <c r="W230" s="472">
        <f t="shared" si="313"/>
        <v>0</v>
      </c>
      <c r="X230" s="473">
        <f t="shared" si="330"/>
        <v>0</v>
      </c>
      <c r="Y230" s="461">
        <f t="shared" si="315"/>
        <v>0</v>
      </c>
      <c r="Z230" s="362"/>
      <c r="AA230" s="178">
        <f t="shared" si="331"/>
        <v>1</v>
      </c>
      <c r="AB230" s="458">
        <f t="shared" si="332"/>
        <v>0</v>
      </c>
      <c r="AC230" s="467">
        <f t="shared" si="333"/>
        <v>0</v>
      </c>
      <c r="AD230" s="461">
        <f t="shared" si="316"/>
        <v>0</v>
      </c>
      <c r="AE230" s="352">
        <v>0</v>
      </c>
      <c r="AF230" s="352">
        <v>0</v>
      </c>
      <c r="AG230" s="351">
        <v>0</v>
      </c>
      <c r="AH230" s="461">
        <f t="shared" si="318"/>
        <v>0</v>
      </c>
      <c r="AI230" s="352">
        <v>0</v>
      </c>
      <c r="AJ230" s="352">
        <v>0</v>
      </c>
      <c r="AK230" s="351">
        <v>0</v>
      </c>
      <c r="AL230" s="461">
        <f t="shared" si="319"/>
        <v>0</v>
      </c>
      <c r="AM230" s="352">
        <v>0</v>
      </c>
      <c r="AN230" s="352">
        <v>0</v>
      </c>
      <c r="AO230" s="351">
        <v>0</v>
      </c>
      <c r="AP230" s="461">
        <f t="shared" si="320"/>
        <v>0</v>
      </c>
    </row>
    <row r="231" spans="1:42" s="353" customFormat="1" ht="408" customHeight="1">
      <c r="A231" s="358" t="s">
        <v>78</v>
      </c>
      <c r="B231" s="635" t="s">
        <v>84</v>
      </c>
      <c r="C231" s="628"/>
      <c r="D231" s="490" t="s">
        <v>203</v>
      </c>
      <c r="E231" s="491" t="s">
        <v>163</v>
      </c>
      <c r="F231" s="636" t="s">
        <v>199</v>
      </c>
      <c r="G231" s="628"/>
      <c r="H231" s="706" t="s">
        <v>1305</v>
      </c>
      <c r="I231" s="627"/>
      <c r="J231" s="628"/>
      <c r="K231" s="364" t="d">
        <v>2019-11-15</v>
      </c>
      <c r="L231" s="364"/>
      <c r="M231" s="518"/>
      <c r="N231" s="551">
        <v>6955982</v>
      </c>
      <c r="O231" s="554">
        <v>0</v>
      </c>
      <c r="P231" s="606" t="s">
        <v>111</v>
      </c>
      <c r="Q231" s="607"/>
      <c r="R231" s="608"/>
      <c r="S231" s="348" t="s">
        <v>155</v>
      </c>
      <c r="T231" s="349" t="s">
        <v>58</v>
      </c>
      <c r="U231" s="337">
        <v>1</v>
      </c>
      <c r="V231" s="472">
        <v>1</v>
      </c>
      <c r="W231" s="472">
        <f t="shared" si="313"/>
        <v>0</v>
      </c>
      <c r="X231" s="473">
        <f t="shared" si="330"/>
        <v>0</v>
      </c>
      <c r="Y231" s="461">
        <f t="shared" si="315"/>
        <v>0</v>
      </c>
      <c r="Z231" s="362"/>
      <c r="AA231" s="178">
        <f t="shared" si="331"/>
        <v>1</v>
      </c>
      <c r="AB231" s="458">
        <f t="shared" si="332"/>
        <v>0</v>
      </c>
      <c r="AC231" s="467">
        <f t="shared" si="333"/>
        <v>0</v>
      </c>
      <c r="AD231" s="461">
        <f t="shared" si="316"/>
        <v>0</v>
      </c>
      <c r="AE231" s="352">
        <v>0</v>
      </c>
      <c r="AF231" s="352">
        <v>0</v>
      </c>
      <c r="AG231" s="351">
        <v>0</v>
      </c>
      <c r="AH231" s="461">
        <f t="shared" si="318"/>
        <v>0</v>
      </c>
      <c r="AI231" s="352">
        <v>0</v>
      </c>
      <c r="AJ231" s="352">
        <v>0</v>
      </c>
      <c r="AK231" s="351">
        <v>0</v>
      </c>
      <c r="AL231" s="461">
        <f t="shared" si="319"/>
        <v>0</v>
      </c>
      <c r="AM231" s="352">
        <v>0</v>
      </c>
      <c r="AN231" s="352">
        <v>0</v>
      </c>
      <c r="AO231" s="351">
        <v>0</v>
      </c>
      <c r="AP231" s="461">
        <f t="shared" si="320"/>
        <v>0</v>
      </c>
    </row>
    <row r="232" spans="1:42" s="353" customFormat="1" ht="408" customHeight="1">
      <c r="A232" s="358" t="s">
        <v>78</v>
      </c>
      <c r="B232" s="709" t="s">
        <v>1522</v>
      </c>
      <c r="C232" s="628"/>
      <c r="D232" s="203" t="s">
        <v>93</v>
      </c>
      <c r="E232" s="215" t="str">
        <f t="shared" ref="E232:E238" si="334">+$J$18</f>
        <v>71 - Incrementar a un 90% la sostenibilidad del SIG en el Gobierno Distrital</v>
      </c>
      <c r="F232" s="696" t="s">
        <v>91</v>
      </c>
      <c r="G232" s="696"/>
      <c r="H232" s="698" t="s">
        <v>1518</v>
      </c>
      <c r="I232" s="699"/>
      <c r="J232" s="700"/>
      <c r="K232" s="364" t="d">
        <v>2019-04-30</v>
      </c>
      <c r="L232" s="364"/>
      <c r="M232" s="517" t="s">
        <v>1528</v>
      </c>
      <c r="N232" s="504" t="s">
        <v>796</v>
      </c>
      <c r="O232" s="504" t="s">
        <v>796</v>
      </c>
      <c r="P232" s="606" t="s">
        <v>1523</v>
      </c>
      <c r="Q232" s="607"/>
      <c r="R232" s="608"/>
      <c r="S232" s="95" t="s">
        <v>1529</v>
      </c>
      <c r="T232" s="82" t="s">
        <v>114</v>
      </c>
      <c r="U232" s="6">
        <v>1</v>
      </c>
      <c r="V232" s="178">
        <f>U232</f>
        <v>1</v>
      </c>
      <c r="W232" s="178">
        <v>0.66</v>
      </c>
      <c r="X232" s="444">
        <f t="shared" ref="X232:X234" si="335">+W232/V232</f>
        <v>0.66</v>
      </c>
      <c r="Y232" s="495">
        <f t="shared" si="315"/>
        <v>0.66</v>
      </c>
      <c r="Z232" s="49"/>
      <c r="AA232" s="494">
        <v>33</v>
      </c>
      <c r="AB232" s="494">
        <v>33</v>
      </c>
      <c r="AC232" s="444">
        <f t="shared" ref="AC232" si="336">+AB232/AA232</f>
        <v>1</v>
      </c>
      <c r="AD232" s="495">
        <f t="shared" si="316"/>
        <v>1</v>
      </c>
      <c r="AE232" s="602">
        <v>33</v>
      </c>
      <c r="AF232" s="602">
        <v>33</v>
      </c>
      <c r="AG232" s="444">
        <f t="shared" ref="AG232" si="337">+AF232/AE232</f>
        <v>1</v>
      </c>
      <c r="AH232" s="495">
        <f t="shared" si="318"/>
        <v>1</v>
      </c>
      <c r="AI232" s="494">
        <v>0</v>
      </c>
      <c r="AJ232" s="494">
        <v>0</v>
      </c>
      <c r="AK232" s="460">
        <v>0</v>
      </c>
      <c r="AL232" s="495">
        <f t="shared" si="319"/>
        <v>0</v>
      </c>
      <c r="AM232" s="494">
        <v>0</v>
      </c>
      <c r="AN232" s="494">
        <v>0</v>
      </c>
      <c r="AO232" s="460">
        <v>0</v>
      </c>
      <c r="AP232" s="495">
        <f t="shared" si="320"/>
        <v>0</v>
      </c>
    </row>
    <row r="233" spans="1:42" s="353" customFormat="1" ht="408" customHeight="1">
      <c r="A233" s="358" t="s">
        <v>78</v>
      </c>
      <c r="B233" s="709" t="s">
        <v>1522</v>
      </c>
      <c r="C233" s="628"/>
      <c r="D233" s="203" t="s">
        <v>93</v>
      </c>
      <c r="E233" s="215" t="str">
        <f t="shared" si="334"/>
        <v>71 - Incrementar a un 90% la sostenibilidad del SIG en el Gobierno Distrital</v>
      </c>
      <c r="F233" s="696" t="s">
        <v>91</v>
      </c>
      <c r="G233" s="696"/>
      <c r="H233" s="698" t="s">
        <v>1519</v>
      </c>
      <c r="I233" s="699"/>
      <c r="J233" s="700"/>
      <c r="K233" s="364" t="d">
        <v>2019-09-06</v>
      </c>
      <c r="L233" s="364"/>
      <c r="M233" s="517" t="s">
        <v>1528</v>
      </c>
      <c r="N233" s="504" t="s">
        <v>796</v>
      </c>
      <c r="O233" s="504" t="s">
        <v>796</v>
      </c>
      <c r="P233" s="606" t="s">
        <v>1523</v>
      </c>
      <c r="Q233" s="607"/>
      <c r="R233" s="608"/>
      <c r="S233" s="95" t="s">
        <v>153</v>
      </c>
      <c r="T233" s="82" t="s">
        <v>114</v>
      </c>
      <c r="U233" s="6">
        <v>1</v>
      </c>
      <c r="V233" s="7">
        <v>100</v>
      </c>
      <c r="W233" s="176">
        <f>AF233</f>
        <v>100</v>
      </c>
      <c r="X233" s="444">
        <f t="shared" si="335"/>
        <v>1</v>
      </c>
      <c r="Y233" s="495">
        <f t="shared" si="315"/>
        <v>1</v>
      </c>
      <c r="Z233" s="49"/>
      <c r="AA233" s="494">
        <v>0</v>
      </c>
      <c r="AB233" s="494">
        <v>0</v>
      </c>
      <c r="AC233" s="444">
        <v>0</v>
      </c>
      <c r="AD233" s="495">
        <f t="shared" si="316"/>
        <v>0</v>
      </c>
      <c r="AE233" s="602">
        <v>100</v>
      </c>
      <c r="AF233" s="602">
        <v>100</v>
      </c>
      <c r="AG233" s="444">
        <f t="shared" ref="AG233" si="338">+AF233/AE233</f>
        <v>1</v>
      </c>
      <c r="AH233" s="495">
        <f t="shared" si="318"/>
        <v>1</v>
      </c>
      <c r="AI233" s="494">
        <v>0</v>
      </c>
      <c r="AJ233" s="494">
        <v>0</v>
      </c>
      <c r="AK233" s="460">
        <v>0</v>
      </c>
      <c r="AL233" s="495">
        <f t="shared" si="319"/>
        <v>0</v>
      </c>
      <c r="AM233" s="494">
        <v>0</v>
      </c>
      <c r="AN233" s="494">
        <v>0</v>
      </c>
      <c r="AO233" s="460">
        <v>0</v>
      </c>
      <c r="AP233" s="495">
        <f t="shared" si="320"/>
        <v>0</v>
      </c>
    </row>
    <row r="234" spans="1:42" s="353" customFormat="1" ht="408" customHeight="1">
      <c r="A234" s="358" t="s">
        <v>78</v>
      </c>
      <c r="B234" s="709" t="s">
        <v>1522</v>
      </c>
      <c r="C234" s="628"/>
      <c r="D234" s="203" t="s">
        <v>93</v>
      </c>
      <c r="E234" s="215" t="str">
        <f t="shared" si="334"/>
        <v>71 - Incrementar a un 90% la sostenibilidad del SIG en el Gobierno Distrital</v>
      </c>
      <c r="F234" s="696" t="s">
        <v>91</v>
      </c>
      <c r="G234" s="696"/>
      <c r="H234" s="698" t="s">
        <v>1520</v>
      </c>
      <c r="I234" s="699"/>
      <c r="J234" s="700"/>
      <c r="K234" s="364" t="d">
        <v>2019-12-30</v>
      </c>
      <c r="L234" s="364"/>
      <c r="M234" s="517" t="s">
        <v>1528</v>
      </c>
      <c r="N234" s="504" t="s">
        <v>796</v>
      </c>
      <c r="O234" s="504" t="s">
        <v>796</v>
      </c>
      <c r="P234" s="606" t="s">
        <v>1524</v>
      </c>
      <c r="Q234" s="607"/>
      <c r="R234" s="608"/>
      <c r="S234" s="95" t="s">
        <v>153</v>
      </c>
      <c r="T234" s="82" t="s">
        <v>114</v>
      </c>
      <c r="U234" s="6">
        <v>1</v>
      </c>
      <c r="V234" s="7">
        <v>100</v>
      </c>
      <c r="W234" s="176">
        <v>0</v>
      </c>
      <c r="X234" s="444">
        <f t="shared" si="335"/>
        <v>0</v>
      </c>
      <c r="Y234" s="495">
        <f t="shared" si="315"/>
        <v>0</v>
      </c>
      <c r="Z234" s="49"/>
      <c r="AA234" s="494">
        <v>0</v>
      </c>
      <c r="AB234" s="494">
        <v>0</v>
      </c>
      <c r="AC234" s="444">
        <v>0</v>
      </c>
      <c r="AD234" s="495">
        <f t="shared" si="316"/>
        <v>0</v>
      </c>
      <c r="AE234" s="494">
        <v>0</v>
      </c>
      <c r="AF234" s="494">
        <v>0</v>
      </c>
      <c r="AG234" s="460">
        <v>0</v>
      </c>
      <c r="AH234" s="495">
        <f t="shared" si="318"/>
        <v>0</v>
      </c>
      <c r="AI234" s="494">
        <v>0</v>
      </c>
      <c r="AJ234" s="494">
        <v>0</v>
      </c>
      <c r="AK234" s="460">
        <v>0</v>
      </c>
      <c r="AL234" s="495">
        <f t="shared" si="319"/>
        <v>0</v>
      </c>
      <c r="AM234" s="494">
        <v>0</v>
      </c>
      <c r="AN234" s="494">
        <v>0</v>
      </c>
      <c r="AO234" s="460">
        <v>0</v>
      </c>
      <c r="AP234" s="495">
        <f t="shared" si="320"/>
        <v>0</v>
      </c>
    </row>
    <row r="235" spans="1:42" s="353" customFormat="1" ht="408" customHeight="1">
      <c r="A235" s="358" t="s">
        <v>78</v>
      </c>
      <c r="B235" s="709" t="s">
        <v>1522</v>
      </c>
      <c r="C235" s="628"/>
      <c r="D235" s="203" t="s">
        <v>93</v>
      </c>
      <c r="E235" s="215" t="str">
        <f t="shared" si="334"/>
        <v>71 - Incrementar a un 90% la sostenibilidad del SIG en el Gobierno Distrital</v>
      </c>
      <c r="F235" s="696" t="s">
        <v>91</v>
      </c>
      <c r="G235" s="696"/>
      <c r="H235" s="698" t="s">
        <v>993</v>
      </c>
      <c r="I235" s="699"/>
      <c r="J235" s="700"/>
      <c r="K235" s="364" t="d">
        <v>2019-04-30</v>
      </c>
      <c r="L235" s="364"/>
      <c r="M235" s="517" t="s">
        <v>1528</v>
      </c>
      <c r="N235" s="504" t="s">
        <v>796</v>
      </c>
      <c r="O235" s="504" t="s">
        <v>796</v>
      </c>
      <c r="P235" s="606" t="s">
        <v>994</v>
      </c>
      <c r="Q235" s="607"/>
      <c r="R235" s="608"/>
      <c r="S235" s="95" t="s">
        <v>1529</v>
      </c>
      <c r="T235" s="82" t="s">
        <v>114</v>
      </c>
      <c r="U235" s="6">
        <v>1</v>
      </c>
      <c r="V235" s="178">
        <f>U235</f>
        <v>1</v>
      </c>
      <c r="W235" s="178">
        <v>0.66</v>
      </c>
      <c r="X235" s="444">
        <f t="shared" ref="X235:X237" si="339">+W235/V235</f>
        <v>0.66</v>
      </c>
      <c r="Y235" s="495">
        <f t="shared" ref="Y235:Y237" si="340">X235</f>
        <v>0.66</v>
      </c>
      <c r="Z235" s="49"/>
      <c r="AA235" s="494">
        <v>33</v>
      </c>
      <c r="AB235" s="494">
        <v>33</v>
      </c>
      <c r="AC235" s="444">
        <f t="shared" ref="AC235" si="341">+AB235/AA235</f>
        <v>1</v>
      </c>
      <c r="AD235" s="495">
        <f t="shared" ref="AD235:AD237" si="342">AC235</f>
        <v>1</v>
      </c>
      <c r="AE235" s="602">
        <v>33</v>
      </c>
      <c r="AF235" s="602">
        <v>33</v>
      </c>
      <c r="AG235" s="444">
        <f t="shared" ref="AG235:AG236" si="343">+AF235/AE235</f>
        <v>1</v>
      </c>
      <c r="AH235" s="495">
        <f t="shared" ref="AH235:AH237" si="344">AG235</f>
        <v>1</v>
      </c>
      <c r="AI235" s="494">
        <v>0</v>
      </c>
      <c r="AJ235" s="494">
        <v>0</v>
      </c>
      <c r="AK235" s="460">
        <v>0</v>
      </c>
      <c r="AL235" s="495">
        <f t="shared" ref="AL235:AL237" si="345">AK235</f>
        <v>0</v>
      </c>
      <c r="AM235" s="494">
        <v>0</v>
      </c>
      <c r="AN235" s="494">
        <v>0</v>
      </c>
      <c r="AO235" s="460">
        <v>0</v>
      </c>
      <c r="AP235" s="495">
        <f t="shared" ref="AP235:AP237" si="346">AO235</f>
        <v>0</v>
      </c>
    </row>
    <row r="236" spans="1:42" s="353" customFormat="1" ht="408" customHeight="1">
      <c r="A236" s="358" t="s">
        <v>78</v>
      </c>
      <c r="B236" s="709" t="s">
        <v>1522</v>
      </c>
      <c r="C236" s="628"/>
      <c r="D236" s="203" t="s">
        <v>93</v>
      </c>
      <c r="E236" s="215" t="str">
        <f t="shared" si="334"/>
        <v>71 - Incrementar a un 90% la sostenibilidad del SIG en el Gobierno Distrital</v>
      </c>
      <c r="F236" s="696" t="s">
        <v>91</v>
      </c>
      <c r="G236" s="696"/>
      <c r="H236" s="698" t="s">
        <v>1521</v>
      </c>
      <c r="I236" s="699"/>
      <c r="J236" s="700"/>
      <c r="K236" s="364" t="d">
        <v>2019-06-28</v>
      </c>
      <c r="L236" s="364"/>
      <c r="M236" s="517" t="s">
        <v>1528</v>
      </c>
      <c r="N236" s="504" t="s">
        <v>796</v>
      </c>
      <c r="O236" s="504" t="s">
        <v>796</v>
      </c>
      <c r="P236" s="606" t="s">
        <v>1525</v>
      </c>
      <c r="Q236" s="607"/>
      <c r="R236" s="608"/>
      <c r="S236" s="95" t="s">
        <v>153</v>
      </c>
      <c r="T236" s="82" t="s">
        <v>114</v>
      </c>
      <c r="U236" s="6">
        <v>1</v>
      </c>
      <c r="V236" s="7">
        <v>100</v>
      </c>
      <c r="W236" s="7">
        <v>100</v>
      </c>
      <c r="X236" s="444">
        <f t="shared" si="339"/>
        <v>1</v>
      </c>
      <c r="Y236" s="495">
        <f t="shared" si="340"/>
        <v>1</v>
      </c>
      <c r="Z236" s="49"/>
      <c r="AA236" s="494">
        <v>0</v>
      </c>
      <c r="AB236" s="494">
        <v>0</v>
      </c>
      <c r="AC236" s="444">
        <v>0</v>
      </c>
      <c r="AD236" s="495">
        <f t="shared" si="342"/>
        <v>0</v>
      </c>
      <c r="AE236" s="602">
        <v>100</v>
      </c>
      <c r="AF236" s="602">
        <v>100</v>
      </c>
      <c r="AG236" s="444">
        <f t="shared" si="343"/>
        <v>1</v>
      </c>
      <c r="AH236" s="495">
        <f t="shared" si="344"/>
        <v>1</v>
      </c>
      <c r="AI236" s="494">
        <v>0</v>
      </c>
      <c r="AJ236" s="494">
        <v>0</v>
      </c>
      <c r="AK236" s="460">
        <v>0</v>
      </c>
      <c r="AL236" s="495">
        <f t="shared" si="345"/>
        <v>0</v>
      </c>
      <c r="AM236" s="494">
        <v>0</v>
      </c>
      <c r="AN236" s="494">
        <v>0</v>
      </c>
      <c r="AO236" s="460">
        <v>0</v>
      </c>
      <c r="AP236" s="495">
        <f t="shared" si="346"/>
        <v>0</v>
      </c>
    </row>
    <row r="237" spans="1:42" s="353" customFormat="1" ht="408" customHeight="1">
      <c r="A237" s="358" t="s">
        <v>78</v>
      </c>
      <c r="B237" s="709" t="s">
        <v>1522</v>
      </c>
      <c r="C237" s="628"/>
      <c r="D237" s="203" t="s">
        <v>93</v>
      </c>
      <c r="E237" s="215" t="str">
        <f t="shared" si="334"/>
        <v>71 - Incrementar a un 90% la sostenibilidad del SIG en el Gobierno Distrital</v>
      </c>
      <c r="F237" s="696" t="s">
        <v>91</v>
      </c>
      <c r="G237" s="696"/>
      <c r="H237" s="698" t="s">
        <v>965</v>
      </c>
      <c r="I237" s="699"/>
      <c r="J237" s="700"/>
      <c r="K237" s="364" t="d">
        <v>2019-12-30</v>
      </c>
      <c r="L237" s="364"/>
      <c r="M237" s="517" t="s">
        <v>1528</v>
      </c>
      <c r="N237" s="504" t="s">
        <v>796</v>
      </c>
      <c r="O237" s="504" t="s">
        <v>796</v>
      </c>
      <c r="P237" s="606" t="s">
        <v>1526</v>
      </c>
      <c r="Q237" s="607"/>
      <c r="R237" s="608"/>
      <c r="S237" s="95" t="s">
        <v>153</v>
      </c>
      <c r="T237" s="82" t="s">
        <v>114</v>
      </c>
      <c r="U237" s="6">
        <v>1</v>
      </c>
      <c r="V237" s="7">
        <v>100</v>
      </c>
      <c r="W237" s="176">
        <v>0</v>
      </c>
      <c r="X237" s="444">
        <f t="shared" si="339"/>
        <v>0</v>
      </c>
      <c r="Y237" s="495">
        <f t="shared" si="340"/>
        <v>0</v>
      </c>
      <c r="Z237" s="49"/>
      <c r="AA237" s="494">
        <v>0</v>
      </c>
      <c r="AB237" s="494">
        <v>0</v>
      </c>
      <c r="AC237" s="444">
        <v>0</v>
      </c>
      <c r="AD237" s="495">
        <f t="shared" si="342"/>
        <v>0</v>
      </c>
      <c r="AE237" s="494">
        <v>0</v>
      </c>
      <c r="AF237" s="494">
        <v>0</v>
      </c>
      <c r="AG237" s="460">
        <v>0</v>
      </c>
      <c r="AH237" s="495">
        <f t="shared" si="344"/>
        <v>0</v>
      </c>
      <c r="AI237" s="494">
        <v>0</v>
      </c>
      <c r="AJ237" s="494">
        <v>0</v>
      </c>
      <c r="AK237" s="460">
        <v>0</v>
      </c>
      <c r="AL237" s="495">
        <f t="shared" si="345"/>
        <v>0</v>
      </c>
      <c r="AM237" s="494">
        <v>0</v>
      </c>
      <c r="AN237" s="494">
        <v>0</v>
      </c>
      <c r="AO237" s="460">
        <v>0</v>
      </c>
      <c r="AP237" s="495">
        <f t="shared" si="346"/>
        <v>0</v>
      </c>
    </row>
    <row r="238" spans="1:42" s="353" customFormat="1" ht="408" customHeight="1">
      <c r="A238" s="358" t="s">
        <v>78</v>
      </c>
      <c r="B238" s="709" t="s">
        <v>1522</v>
      </c>
      <c r="C238" s="628"/>
      <c r="D238" s="203" t="s">
        <v>93</v>
      </c>
      <c r="E238" s="215" t="str">
        <f t="shared" si="334"/>
        <v>71 - Incrementar a un 90% la sostenibilidad del SIG en el Gobierno Distrital</v>
      </c>
      <c r="F238" s="696" t="s">
        <v>91</v>
      </c>
      <c r="G238" s="696"/>
      <c r="H238" s="698" t="s">
        <v>130</v>
      </c>
      <c r="I238" s="699"/>
      <c r="J238" s="700"/>
      <c r="K238" s="506" t="s">
        <v>1527</v>
      </c>
      <c r="L238" s="364"/>
      <c r="M238" s="517" t="s">
        <v>1528</v>
      </c>
      <c r="N238" s="504" t="s">
        <v>796</v>
      </c>
      <c r="O238" s="504" t="s">
        <v>796</v>
      </c>
      <c r="P238" s="616" t="s">
        <v>129</v>
      </c>
      <c r="Q238" s="607"/>
      <c r="R238" s="608"/>
      <c r="S238" s="95" t="s">
        <v>1529</v>
      </c>
      <c r="T238" s="82" t="s">
        <v>114</v>
      </c>
      <c r="U238" s="6">
        <v>1</v>
      </c>
      <c r="V238" s="178">
        <f>U238</f>
        <v>1</v>
      </c>
      <c r="W238" s="178">
        <v>0.33</v>
      </c>
      <c r="X238" s="444">
        <f t="shared" ref="X238" si="347">+W238/V238</f>
        <v>0.33</v>
      </c>
      <c r="Y238" s="495">
        <f t="shared" ref="Y238" si="348">X238</f>
        <v>0.33</v>
      </c>
      <c r="Z238" s="49"/>
      <c r="AA238" s="494">
        <v>33</v>
      </c>
      <c r="AB238" s="494">
        <v>33</v>
      </c>
      <c r="AC238" s="444">
        <f t="shared" ref="AC238" si="349">+AB238/AA238</f>
        <v>1</v>
      </c>
      <c r="AD238" s="495">
        <f t="shared" ref="AD238" si="350">AC238</f>
        <v>1</v>
      </c>
      <c r="AE238" s="494">
        <v>0</v>
      </c>
      <c r="AF238" s="494">
        <v>0</v>
      </c>
      <c r="AG238" s="460">
        <v>0</v>
      </c>
      <c r="AH238" s="495">
        <f t="shared" ref="AH238" si="351">AG238</f>
        <v>0</v>
      </c>
      <c r="AI238" s="494">
        <v>0</v>
      </c>
      <c r="AJ238" s="494">
        <v>0</v>
      </c>
      <c r="AK238" s="460">
        <v>0</v>
      </c>
      <c r="AL238" s="495">
        <f t="shared" ref="AL238" si="352">AK238</f>
        <v>0</v>
      </c>
      <c r="AM238" s="494">
        <v>0</v>
      </c>
      <c r="AN238" s="494">
        <v>0</v>
      </c>
      <c r="AO238" s="460">
        <v>0</v>
      </c>
      <c r="AP238" s="495">
        <f t="shared" ref="AP238" si="353">AO238</f>
        <v>0</v>
      </c>
    </row>
    <row r="239" spans="1:42" s="49" customFormat="1" ht="283.5" customHeight="1">
      <c r="A239" s="181" t="s">
        <v>79</v>
      </c>
      <c r="B239" s="709" t="s">
        <v>1495</v>
      </c>
      <c r="C239" s="628"/>
      <c r="D239" s="203" t="s">
        <v>93</v>
      </c>
      <c r="E239" s="215" t="str">
        <f t="shared" ref="E239:E248" si="354">+$J$18</f>
        <v>71 - Incrementar a un 90% la sostenibilidad del SIG en el Gobierno Distrital</v>
      </c>
      <c r="F239" s="696" t="s">
        <v>91</v>
      </c>
      <c r="G239" s="696"/>
      <c r="H239" s="698" t="s">
        <v>117</v>
      </c>
      <c r="I239" s="699"/>
      <c r="J239" s="700"/>
      <c r="K239" s="364" t="d">
        <v>2019-01-01</v>
      </c>
      <c r="L239" s="364" t="d">
        <v>2019-11-29</v>
      </c>
      <c r="M239" s="518" t="s">
        <v>952</v>
      </c>
      <c r="N239" s="504" t="s">
        <v>796</v>
      </c>
      <c r="O239" s="504" t="s">
        <v>796</v>
      </c>
      <c r="P239" s="642" t="s">
        <v>1496</v>
      </c>
      <c r="Q239" s="643"/>
      <c r="R239" s="644"/>
      <c r="S239" s="95" t="s">
        <v>953</v>
      </c>
      <c r="T239" s="82" t="s">
        <v>114</v>
      </c>
      <c r="U239" s="6">
        <v>0.33</v>
      </c>
      <c r="V239" s="178">
        <v>1</v>
      </c>
      <c r="W239" s="178">
        <v>0.1</v>
      </c>
      <c r="X239" s="444">
        <f t="shared" ref="X239" si="355">+W239/V239</f>
        <v>0.1</v>
      </c>
      <c r="Y239" s="287">
        <f t="shared" si="251"/>
        <v>0.1</v>
      </c>
      <c r="AA239" s="285">
        <v>33</v>
      </c>
      <c r="AB239" s="285">
        <v>10</v>
      </c>
      <c r="AC239" s="444">
        <f t="shared" si="333"/>
        <v>0.30303030303030304</v>
      </c>
      <c r="AD239" s="287">
        <f t="shared" ref="AD239:AD250" si="356">AC239</f>
        <v>0.30303030303030304</v>
      </c>
      <c r="AE239" s="285">
        <v>0</v>
      </c>
      <c r="AF239" s="285">
        <v>0</v>
      </c>
      <c r="AG239" s="286">
        <v>0</v>
      </c>
      <c r="AH239" s="287">
        <f t="shared" ref="AH239:AH250" si="357">AG239</f>
        <v>0</v>
      </c>
      <c r="AI239" s="285">
        <v>0</v>
      </c>
      <c r="AJ239" s="285">
        <v>0</v>
      </c>
      <c r="AK239" s="286">
        <v>0</v>
      </c>
      <c r="AL239" s="287">
        <f t="shared" ref="AL239:AL250" si="358">AK239</f>
        <v>0</v>
      </c>
      <c r="AM239" s="285">
        <v>0</v>
      </c>
      <c r="AN239" s="285">
        <v>0</v>
      </c>
      <c r="AO239" s="286">
        <v>0</v>
      </c>
      <c r="AP239" s="287">
        <f t="shared" ref="AP239:AP250" si="359">AO239</f>
        <v>0</v>
      </c>
    </row>
    <row r="240" spans="1:42" s="49" customFormat="1" ht="354" customHeight="1">
      <c r="A240" s="181" t="s">
        <v>79</v>
      </c>
      <c r="B240" s="709" t="s">
        <v>1497</v>
      </c>
      <c r="C240" s="628"/>
      <c r="D240" s="203" t="s">
        <v>93</v>
      </c>
      <c r="E240" s="215" t="str">
        <f t="shared" si="354"/>
        <v>71 - Incrementar a un 90% la sostenibilidad del SIG en el Gobierno Distrital</v>
      </c>
      <c r="F240" s="707" t="s">
        <v>91</v>
      </c>
      <c r="G240" s="708"/>
      <c r="H240" s="698" t="s">
        <v>118</v>
      </c>
      <c r="I240" s="699"/>
      <c r="J240" s="700"/>
      <c r="K240" s="364" t="d">
        <v>2019-01-01</v>
      </c>
      <c r="L240" s="364" t="d">
        <v>2019-12-31</v>
      </c>
      <c r="M240" s="518" t="s">
        <v>954</v>
      </c>
      <c r="N240" s="504" t="s">
        <v>796</v>
      </c>
      <c r="O240" s="504" t="s">
        <v>796</v>
      </c>
      <c r="P240" s="705" t="s">
        <v>1498</v>
      </c>
      <c r="Q240" s="643"/>
      <c r="R240" s="644"/>
      <c r="S240" s="95" t="s">
        <v>955</v>
      </c>
      <c r="T240" s="82" t="s">
        <v>114</v>
      </c>
      <c r="U240" s="6">
        <v>1</v>
      </c>
      <c r="V240" s="178">
        <f>U240</f>
        <v>1</v>
      </c>
      <c r="W240" s="178">
        <v>0.1</v>
      </c>
      <c r="X240" s="444">
        <f t="shared" ref="X240:X242" si="360">+W240/V240</f>
        <v>0.1</v>
      </c>
      <c r="Y240" s="495">
        <f t="shared" ref="Y240" si="361">X240</f>
        <v>0.1</v>
      </c>
      <c r="AA240" s="494">
        <v>33</v>
      </c>
      <c r="AB240" s="494">
        <v>10</v>
      </c>
      <c r="AC240" s="444">
        <f t="shared" ref="AC240:AC242" si="362">+AB240/AA240</f>
        <v>0.30303030303030304</v>
      </c>
      <c r="AD240" s="495">
        <f t="shared" ref="AD240" si="363">AC240</f>
        <v>0.30303030303030304</v>
      </c>
      <c r="AE240" s="494">
        <v>0</v>
      </c>
      <c r="AF240" s="494">
        <v>0</v>
      </c>
      <c r="AG240" s="460">
        <v>0</v>
      </c>
      <c r="AH240" s="495">
        <f t="shared" ref="AH240" si="364">AG240</f>
        <v>0</v>
      </c>
      <c r="AI240" s="494">
        <v>0</v>
      </c>
      <c r="AJ240" s="494">
        <v>0</v>
      </c>
      <c r="AK240" s="460">
        <v>0</v>
      </c>
      <c r="AL240" s="495">
        <f t="shared" ref="AL240" si="365">AK240</f>
        <v>0</v>
      </c>
      <c r="AM240" s="494">
        <v>0</v>
      </c>
      <c r="AN240" s="494">
        <v>0</v>
      </c>
      <c r="AO240" s="460">
        <v>0</v>
      </c>
      <c r="AP240" s="495">
        <f t="shared" ref="AP240" si="366">AO240</f>
        <v>0</v>
      </c>
    </row>
    <row r="241" spans="1:42" s="49" customFormat="1" ht="408" customHeight="1">
      <c r="A241" s="181" t="s">
        <v>79</v>
      </c>
      <c r="B241" s="709" t="s">
        <v>1500</v>
      </c>
      <c r="C241" s="628"/>
      <c r="D241" s="203" t="s">
        <v>93</v>
      </c>
      <c r="E241" s="215" t="str">
        <f t="shared" si="354"/>
        <v>71 - Incrementar a un 90% la sostenibilidad del SIG en el Gobierno Distrital</v>
      </c>
      <c r="F241" s="696" t="s">
        <v>91</v>
      </c>
      <c r="G241" s="696"/>
      <c r="H241" s="698" t="s">
        <v>1499</v>
      </c>
      <c r="I241" s="699"/>
      <c r="J241" s="700"/>
      <c r="K241" s="364" t="d">
        <v>2019-01-01</v>
      </c>
      <c r="L241" s="364" t="d">
        <v>2019-12-27</v>
      </c>
      <c r="M241" s="518" t="s">
        <v>956</v>
      </c>
      <c r="N241" s="504" t="s">
        <v>796</v>
      </c>
      <c r="O241" s="504" t="s">
        <v>796</v>
      </c>
      <c r="P241" s="642" t="s">
        <v>1501</v>
      </c>
      <c r="Q241" s="643"/>
      <c r="R241" s="644"/>
      <c r="S241" s="95" t="s">
        <v>153</v>
      </c>
      <c r="T241" s="82" t="s">
        <v>114</v>
      </c>
      <c r="U241" s="6">
        <v>1</v>
      </c>
      <c r="V241" s="7">
        <v>100</v>
      </c>
      <c r="W241" s="176">
        <v>100</v>
      </c>
      <c r="X241" s="444">
        <f t="shared" si="360"/>
        <v>1</v>
      </c>
      <c r="Y241" s="287">
        <f t="shared" si="251"/>
        <v>1</v>
      </c>
      <c r="AA241" s="285">
        <v>0</v>
      </c>
      <c r="AB241" s="285">
        <v>0</v>
      </c>
      <c r="AC241" s="444">
        <v>0</v>
      </c>
      <c r="AD241" s="287">
        <f t="shared" si="356"/>
        <v>0</v>
      </c>
      <c r="AE241" s="602">
        <v>100</v>
      </c>
      <c r="AF241" s="602">
        <v>100</v>
      </c>
      <c r="AG241" s="444">
        <f t="shared" ref="AG241" si="367">+AF241/AE241</f>
        <v>1</v>
      </c>
      <c r="AH241" s="287">
        <f t="shared" si="357"/>
        <v>1</v>
      </c>
      <c r="AI241" s="285">
        <v>0</v>
      </c>
      <c r="AJ241" s="285">
        <v>0</v>
      </c>
      <c r="AK241" s="286">
        <v>0</v>
      </c>
      <c r="AL241" s="287">
        <f t="shared" si="358"/>
        <v>0</v>
      </c>
      <c r="AM241" s="285">
        <v>0</v>
      </c>
      <c r="AN241" s="285">
        <v>0</v>
      </c>
      <c r="AO241" s="286">
        <v>0</v>
      </c>
      <c r="AP241" s="287">
        <f t="shared" si="359"/>
        <v>0</v>
      </c>
    </row>
    <row r="242" spans="1:42" s="49" customFormat="1" ht="408" customHeight="1">
      <c r="A242" s="181" t="s">
        <v>79</v>
      </c>
      <c r="B242" s="709" t="s">
        <v>1500</v>
      </c>
      <c r="C242" s="628"/>
      <c r="D242" s="203" t="s">
        <v>93</v>
      </c>
      <c r="E242" s="215" t="str">
        <f t="shared" si="354"/>
        <v>71 - Incrementar a un 90% la sostenibilidad del SIG en el Gobierno Distrital</v>
      </c>
      <c r="F242" s="696" t="s">
        <v>91</v>
      </c>
      <c r="G242" s="696"/>
      <c r="H242" s="698" t="s">
        <v>957</v>
      </c>
      <c r="I242" s="699"/>
      <c r="J242" s="700"/>
      <c r="K242" s="364" t="d">
        <v>2019-01-01</v>
      </c>
      <c r="L242" s="369" t="s">
        <v>958</v>
      </c>
      <c r="M242" s="518" t="s">
        <v>959</v>
      </c>
      <c r="N242" s="504" t="s">
        <v>796</v>
      </c>
      <c r="O242" s="504" t="s">
        <v>796</v>
      </c>
      <c r="P242" s="642" t="s">
        <v>1502</v>
      </c>
      <c r="Q242" s="643"/>
      <c r="R242" s="644"/>
      <c r="S242" s="95" t="s">
        <v>153</v>
      </c>
      <c r="T242" s="82" t="s">
        <v>58</v>
      </c>
      <c r="U242" s="6">
        <v>1</v>
      </c>
      <c r="V242" s="7">
        <v>100</v>
      </c>
      <c r="W242" s="176">
        <v>33</v>
      </c>
      <c r="X242" s="444">
        <f t="shared" si="360"/>
        <v>0.33</v>
      </c>
      <c r="Y242" s="287">
        <f t="shared" si="251"/>
        <v>0.33</v>
      </c>
      <c r="AA242" s="285">
        <v>33</v>
      </c>
      <c r="AB242" s="285">
        <v>33</v>
      </c>
      <c r="AC242" s="444">
        <f t="shared" si="362"/>
        <v>1</v>
      </c>
      <c r="AD242" s="287">
        <f t="shared" si="356"/>
        <v>1</v>
      </c>
      <c r="AE242" s="285">
        <v>0</v>
      </c>
      <c r="AF242" s="285">
        <v>0</v>
      </c>
      <c r="AG242" s="286">
        <v>0</v>
      </c>
      <c r="AH242" s="287">
        <f t="shared" si="357"/>
        <v>0</v>
      </c>
      <c r="AI242" s="285">
        <v>0</v>
      </c>
      <c r="AJ242" s="285">
        <v>0</v>
      </c>
      <c r="AK242" s="286">
        <v>0</v>
      </c>
      <c r="AL242" s="287">
        <f t="shared" si="358"/>
        <v>0</v>
      </c>
      <c r="AM242" s="285">
        <v>0</v>
      </c>
      <c r="AN242" s="285">
        <v>0</v>
      </c>
      <c r="AO242" s="286">
        <v>0</v>
      </c>
      <c r="AP242" s="287">
        <f t="shared" si="359"/>
        <v>0</v>
      </c>
    </row>
    <row r="243" spans="1:42" s="49" customFormat="1" ht="408" customHeight="1">
      <c r="A243" s="181" t="s">
        <v>79</v>
      </c>
      <c r="B243" s="709" t="s">
        <v>1500</v>
      </c>
      <c r="C243" s="628"/>
      <c r="D243" s="203" t="s">
        <v>93</v>
      </c>
      <c r="E243" s="215" t="str">
        <f t="shared" si="354"/>
        <v>71 - Incrementar a un 90% la sostenibilidad del SIG en el Gobierno Distrital</v>
      </c>
      <c r="F243" s="696" t="s">
        <v>91</v>
      </c>
      <c r="G243" s="696"/>
      <c r="H243" s="698" t="s">
        <v>1508</v>
      </c>
      <c r="I243" s="699"/>
      <c r="J243" s="700"/>
      <c r="K243" s="505" t="s">
        <v>1510</v>
      </c>
      <c r="L243" s="369"/>
      <c r="M243" s="518" t="s">
        <v>816</v>
      </c>
      <c r="N243" s="504" t="s">
        <v>796</v>
      </c>
      <c r="O243" s="504" t="s">
        <v>796</v>
      </c>
      <c r="P243" s="642" t="s">
        <v>1509</v>
      </c>
      <c r="Q243" s="643"/>
      <c r="R243" s="644"/>
      <c r="S243" s="95" t="s">
        <v>153</v>
      </c>
      <c r="T243" s="82" t="s">
        <v>114</v>
      </c>
      <c r="U243" s="6">
        <v>1</v>
      </c>
      <c r="V243" s="7">
        <v>0</v>
      </c>
      <c r="W243" s="176">
        <v>0</v>
      </c>
      <c r="X243" s="460">
        <v>0</v>
      </c>
      <c r="Y243" s="495">
        <f t="shared" ref="Y243" si="368">X243</f>
        <v>0</v>
      </c>
      <c r="AA243" s="494">
        <v>0</v>
      </c>
      <c r="AB243" s="494">
        <v>0</v>
      </c>
      <c r="AC243" s="460">
        <v>0</v>
      </c>
      <c r="AD243" s="495">
        <f t="shared" ref="AD243" si="369">AC243</f>
        <v>0</v>
      </c>
      <c r="AE243" s="494">
        <v>0</v>
      </c>
      <c r="AF243" s="494">
        <v>0</v>
      </c>
      <c r="AG243" s="460">
        <v>0</v>
      </c>
      <c r="AH243" s="495">
        <f t="shared" ref="AH243" si="370">AG243</f>
        <v>0</v>
      </c>
      <c r="AI243" s="494">
        <v>0</v>
      </c>
      <c r="AJ243" s="494">
        <v>0</v>
      </c>
      <c r="AK243" s="460">
        <v>0</v>
      </c>
      <c r="AL243" s="495">
        <f t="shared" ref="AL243" si="371">AK243</f>
        <v>0</v>
      </c>
      <c r="AM243" s="494">
        <v>0</v>
      </c>
      <c r="AN243" s="494">
        <v>0</v>
      </c>
      <c r="AO243" s="460">
        <v>0</v>
      </c>
      <c r="AP243" s="495">
        <f t="shared" ref="AP243" si="372">AO243</f>
        <v>0</v>
      </c>
    </row>
    <row r="244" spans="1:42" s="49" customFormat="1" ht="408" customHeight="1">
      <c r="A244" s="181" t="s">
        <v>79</v>
      </c>
      <c r="B244" s="704" t="s">
        <v>1503</v>
      </c>
      <c r="C244" s="704"/>
      <c r="D244" s="203" t="s">
        <v>93</v>
      </c>
      <c r="E244" s="215" t="str">
        <f t="shared" si="354"/>
        <v>71 - Incrementar a un 90% la sostenibilidad del SIG en el Gobierno Distrital</v>
      </c>
      <c r="F244" s="696" t="s">
        <v>91</v>
      </c>
      <c r="G244" s="696"/>
      <c r="H244" s="698" t="s">
        <v>960</v>
      </c>
      <c r="I244" s="699"/>
      <c r="J244" s="700"/>
      <c r="K244" s="364" t="d">
        <v>2019-01-01</v>
      </c>
      <c r="L244" s="369" t="s">
        <v>961</v>
      </c>
      <c r="M244" s="518" t="s">
        <v>816</v>
      </c>
      <c r="N244" s="504" t="s">
        <v>796</v>
      </c>
      <c r="O244" s="504" t="s">
        <v>796</v>
      </c>
      <c r="P244" s="642" t="s">
        <v>158</v>
      </c>
      <c r="Q244" s="643"/>
      <c r="R244" s="644"/>
      <c r="S244" s="95" t="s">
        <v>153</v>
      </c>
      <c r="T244" s="82" t="s">
        <v>114</v>
      </c>
      <c r="U244" s="6">
        <v>1</v>
      </c>
      <c r="V244" s="7">
        <v>100</v>
      </c>
      <c r="W244" s="176">
        <v>33</v>
      </c>
      <c r="X244" s="444">
        <f t="shared" ref="X244" si="373">+W244/V244</f>
        <v>0.33</v>
      </c>
      <c r="Y244" s="495">
        <f t="shared" ref="Y244" si="374">X244</f>
        <v>0.33</v>
      </c>
      <c r="AA244" s="494">
        <v>33</v>
      </c>
      <c r="AB244" s="494">
        <v>33</v>
      </c>
      <c r="AC244" s="444">
        <f t="shared" ref="AC244" si="375">+AB244/AA244</f>
        <v>1</v>
      </c>
      <c r="AD244" s="287">
        <f t="shared" si="356"/>
        <v>1</v>
      </c>
      <c r="AE244" s="285">
        <v>0</v>
      </c>
      <c r="AF244" s="285">
        <v>0</v>
      </c>
      <c r="AG244" s="286">
        <v>0</v>
      </c>
      <c r="AH244" s="287">
        <f t="shared" si="357"/>
        <v>0</v>
      </c>
      <c r="AI244" s="285">
        <v>0</v>
      </c>
      <c r="AJ244" s="285">
        <v>0</v>
      </c>
      <c r="AK244" s="286">
        <v>0</v>
      </c>
      <c r="AL244" s="287">
        <f t="shared" si="358"/>
        <v>0</v>
      </c>
      <c r="AM244" s="285">
        <v>0</v>
      </c>
      <c r="AN244" s="285">
        <v>0</v>
      </c>
      <c r="AO244" s="286">
        <v>0</v>
      </c>
      <c r="AP244" s="287">
        <f t="shared" si="359"/>
        <v>0</v>
      </c>
    </row>
    <row r="245" spans="1:42" s="49" customFormat="1" ht="408" customHeight="1">
      <c r="A245" s="181" t="s">
        <v>79</v>
      </c>
      <c r="B245" s="704" t="s">
        <v>1513</v>
      </c>
      <c r="C245" s="704"/>
      <c r="D245" s="203" t="s">
        <v>93</v>
      </c>
      <c r="E245" s="215" t="str">
        <f t="shared" si="354"/>
        <v>71 - Incrementar a un 90% la sostenibilidad del SIG en el Gobierno Distrital</v>
      </c>
      <c r="F245" s="696" t="s">
        <v>91</v>
      </c>
      <c r="G245" s="696"/>
      <c r="H245" s="698" t="s">
        <v>1514</v>
      </c>
      <c r="I245" s="699"/>
      <c r="J245" s="700"/>
      <c r="K245" s="505" t="s">
        <v>1516</v>
      </c>
      <c r="L245" s="369"/>
      <c r="M245" s="518" t="s">
        <v>959</v>
      </c>
      <c r="N245" s="504" t="s">
        <v>796</v>
      </c>
      <c r="O245" s="504" t="s">
        <v>796</v>
      </c>
      <c r="P245" s="642" t="s">
        <v>1515</v>
      </c>
      <c r="Q245" s="643"/>
      <c r="R245" s="644"/>
      <c r="S245" s="95" t="s">
        <v>153</v>
      </c>
      <c r="T245" s="82" t="s">
        <v>114</v>
      </c>
      <c r="U245" s="6">
        <v>1</v>
      </c>
      <c r="V245" s="7">
        <v>100</v>
      </c>
      <c r="W245" s="176">
        <v>33</v>
      </c>
      <c r="X245" s="444">
        <f t="shared" ref="X245" si="376">+W245/V245</f>
        <v>0.33</v>
      </c>
      <c r="Y245" s="495">
        <f t="shared" ref="Y245" si="377">X245</f>
        <v>0.33</v>
      </c>
      <c r="AA245" s="494">
        <v>33</v>
      </c>
      <c r="AB245" s="494">
        <v>33</v>
      </c>
      <c r="AC245" s="444">
        <f t="shared" ref="AC245" si="378">+AB245/AA245</f>
        <v>1</v>
      </c>
      <c r="AD245" s="495">
        <f t="shared" ref="AD245" si="379">AC245</f>
        <v>1</v>
      </c>
      <c r="AE245" s="494">
        <v>0</v>
      </c>
      <c r="AF245" s="494">
        <v>0</v>
      </c>
      <c r="AG245" s="460">
        <v>0</v>
      </c>
      <c r="AH245" s="495">
        <f t="shared" ref="AH245" si="380">AG245</f>
        <v>0</v>
      </c>
      <c r="AI245" s="494">
        <v>0</v>
      </c>
      <c r="AJ245" s="494">
        <v>0</v>
      </c>
      <c r="AK245" s="460">
        <v>0</v>
      </c>
      <c r="AL245" s="495">
        <f t="shared" ref="AL245" si="381">AK245</f>
        <v>0</v>
      </c>
      <c r="AM245" s="494">
        <v>0</v>
      </c>
      <c r="AN245" s="494">
        <v>0</v>
      </c>
      <c r="AO245" s="460">
        <v>0</v>
      </c>
      <c r="AP245" s="495">
        <f t="shared" ref="AP245" si="382">AO245</f>
        <v>0</v>
      </c>
    </row>
    <row r="246" spans="1:42" s="49" customFormat="1" ht="408" customHeight="1">
      <c r="A246" s="181" t="s">
        <v>79</v>
      </c>
      <c r="B246" s="704" t="s">
        <v>1517</v>
      </c>
      <c r="C246" s="704"/>
      <c r="D246" s="203" t="s">
        <v>93</v>
      </c>
      <c r="E246" s="215" t="str">
        <f t="shared" si="354"/>
        <v>71 - Incrementar a un 90% la sostenibilidad del SIG en el Gobierno Distrital</v>
      </c>
      <c r="F246" s="696" t="s">
        <v>91</v>
      </c>
      <c r="G246" s="696"/>
      <c r="H246" s="698" t="s">
        <v>126</v>
      </c>
      <c r="I246" s="699"/>
      <c r="J246" s="700"/>
      <c r="K246" s="364" t="d">
        <v>2019-01-01</v>
      </c>
      <c r="L246" s="369" t="s">
        <v>962</v>
      </c>
      <c r="M246" s="518" t="s">
        <v>959</v>
      </c>
      <c r="N246" s="367"/>
      <c r="O246" s="72"/>
      <c r="P246" s="642" t="s">
        <v>128</v>
      </c>
      <c r="Q246" s="643"/>
      <c r="R246" s="644"/>
      <c r="S246" s="95" t="s">
        <v>153</v>
      </c>
      <c r="T246" s="82" t="s">
        <v>114</v>
      </c>
      <c r="U246" s="6">
        <v>1</v>
      </c>
      <c r="V246" s="7">
        <v>100</v>
      </c>
      <c r="W246" s="176">
        <v>33</v>
      </c>
      <c r="X246" s="444">
        <f t="shared" ref="X246" si="383">+W246/V246</f>
        <v>0.33</v>
      </c>
      <c r="Y246" s="495">
        <f t="shared" ref="Y246" si="384">X246</f>
        <v>0.33</v>
      </c>
      <c r="AA246" s="494">
        <v>33</v>
      </c>
      <c r="AB246" s="494">
        <v>33</v>
      </c>
      <c r="AC246" s="444">
        <f t="shared" ref="AC246" si="385">+AB246/AA246</f>
        <v>1</v>
      </c>
      <c r="AD246" s="495">
        <f t="shared" ref="AD246" si="386">AC246</f>
        <v>1</v>
      </c>
      <c r="AE246" s="598">
        <v>33</v>
      </c>
      <c r="AF246" s="598">
        <v>33</v>
      </c>
      <c r="AG246" s="444">
        <f t="shared" ref="AG246" si="387">+AF246/AE246</f>
        <v>1</v>
      </c>
      <c r="AH246" s="495">
        <f t="shared" ref="AH246" si="388">AG246</f>
        <v>1</v>
      </c>
      <c r="AI246" s="494">
        <v>0</v>
      </c>
      <c r="AJ246" s="494">
        <v>0</v>
      </c>
      <c r="AK246" s="460">
        <v>0</v>
      </c>
      <c r="AL246" s="495">
        <f t="shared" ref="AL246" si="389">AK246</f>
        <v>0</v>
      </c>
      <c r="AM246" s="494">
        <v>0</v>
      </c>
      <c r="AN246" s="494">
        <v>0</v>
      </c>
      <c r="AO246" s="460">
        <v>0</v>
      </c>
      <c r="AP246" s="495">
        <f t="shared" ref="AP246" si="390">AO246</f>
        <v>0</v>
      </c>
    </row>
    <row r="247" spans="1:42" s="49" customFormat="1" ht="408" customHeight="1">
      <c r="A247" s="181" t="s">
        <v>79</v>
      </c>
      <c r="B247" s="704" t="s">
        <v>1517</v>
      </c>
      <c r="C247" s="704"/>
      <c r="D247" s="203" t="s">
        <v>93</v>
      </c>
      <c r="E247" s="215" t="str">
        <f t="shared" si="354"/>
        <v>71 - Incrementar a un 90% la sostenibilidad del SIG en el Gobierno Distrital</v>
      </c>
      <c r="F247" s="696" t="s">
        <v>91</v>
      </c>
      <c r="G247" s="696"/>
      <c r="H247" s="698" t="s">
        <v>127</v>
      </c>
      <c r="I247" s="699"/>
      <c r="J247" s="700"/>
      <c r="K247" s="364" t="d">
        <v>2019-01-01</v>
      </c>
      <c r="L247" s="369" t="s">
        <v>962</v>
      </c>
      <c r="M247" s="518" t="s">
        <v>959</v>
      </c>
      <c r="N247" s="367"/>
      <c r="O247" s="72"/>
      <c r="P247" s="642" t="s">
        <v>129</v>
      </c>
      <c r="Q247" s="643"/>
      <c r="R247" s="644"/>
      <c r="S247" s="95" t="s">
        <v>153</v>
      </c>
      <c r="T247" s="82" t="s">
        <v>114</v>
      </c>
      <c r="U247" s="6">
        <v>1</v>
      </c>
      <c r="V247" s="7">
        <v>0</v>
      </c>
      <c r="W247" s="176">
        <v>0</v>
      </c>
      <c r="X247" s="444">
        <v>0</v>
      </c>
      <c r="Y247" s="287">
        <f t="shared" si="251"/>
        <v>0</v>
      </c>
      <c r="AA247" s="285">
        <v>0</v>
      </c>
      <c r="AB247" s="285">
        <v>0</v>
      </c>
      <c r="AC247" s="444">
        <v>0</v>
      </c>
      <c r="AD247" s="287">
        <f t="shared" si="356"/>
        <v>0</v>
      </c>
      <c r="AE247" s="285">
        <v>0</v>
      </c>
      <c r="AF247" s="285">
        <v>0</v>
      </c>
      <c r="AG247" s="286">
        <v>0</v>
      </c>
      <c r="AH247" s="287">
        <f t="shared" si="357"/>
        <v>0</v>
      </c>
      <c r="AI247" s="285">
        <v>0</v>
      </c>
      <c r="AJ247" s="285">
        <v>0</v>
      </c>
      <c r="AK247" s="286">
        <v>0</v>
      </c>
      <c r="AL247" s="287">
        <f t="shared" si="358"/>
        <v>0</v>
      </c>
      <c r="AM247" s="285">
        <v>0</v>
      </c>
      <c r="AN247" s="285">
        <v>0</v>
      </c>
      <c r="AO247" s="286">
        <v>0</v>
      </c>
      <c r="AP247" s="287">
        <f t="shared" si="359"/>
        <v>0</v>
      </c>
    </row>
    <row r="248" spans="1:42" s="49" customFormat="1" ht="408" customHeight="1">
      <c r="A248" s="181" t="s">
        <v>79</v>
      </c>
      <c r="B248" s="704" t="s">
        <v>1533</v>
      </c>
      <c r="C248" s="704"/>
      <c r="D248" s="203" t="s">
        <v>93</v>
      </c>
      <c r="E248" s="215" t="str">
        <f t="shared" si="354"/>
        <v>71 - Incrementar a un 90% la sostenibilidad del SIG en el Gobierno Distrital</v>
      </c>
      <c r="F248" s="696" t="s">
        <v>91</v>
      </c>
      <c r="G248" s="696"/>
      <c r="H248" s="698" t="s">
        <v>130</v>
      </c>
      <c r="I248" s="699"/>
      <c r="J248" s="700"/>
      <c r="K248" s="364" t="d">
        <v>2019-01-01</v>
      </c>
      <c r="L248" s="369" t="s">
        <v>963</v>
      </c>
      <c r="M248" s="518" t="s">
        <v>964</v>
      </c>
      <c r="N248" s="367"/>
      <c r="O248" s="72"/>
      <c r="P248" s="642" t="s">
        <v>129</v>
      </c>
      <c r="Q248" s="643"/>
      <c r="R248" s="644"/>
      <c r="S248" s="95" t="s">
        <v>153</v>
      </c>
      <c r="T248" s="82" t="s">
        <v>114</v>
      </c>
      <c r="U248" s="6">
        <v>1</v>
      </c>
      <c r="V248" s="7">
        <v>100</v>
      </c>
      <c r="W248" s="176">
        <v>33</v>
      </c>
      <c r="X248" s="444">
        <f t="shared" ref="X248" si="391">+W248/V248</f>
        <v>0.33</v>
      </c>
      <c r="Y248" s="287">
        <f t="shared" si="251"/>
        <v>0.33</v>
      </c>
      <c r="AA248" s="285">
        <v>0</v>
      </c>
      <c r="AB248" s="285">
        <v>0</v>
      </c>
      <c r="AC248" s="286">
        <v>0</v>
      </c>
      <c r="AD248" s="287">
        <f t="shared" si="356"/>
        <v>0</v>
      </c>
      <c r="AE248" s="602">
        <v>33</v>
      </c>
      <c r="AF248" s="602">
        <v>33</v>
      </c>
      <c r="AG248" s="444">
        <f t="shared" ref="AG248" si="392">+AF248/AE248</f>
        <v>1</v>
      </c>
      <c r="AH248" s="287">
        <f t="shared" si="357"/>
        <v>1</v>
      </c>
      <c r="AI248" s="285">
        <v>0</v>
      </c>
      <c r="AJ248" s="285">
        <v>0</v>
      </c>
      <c r="AK248" s="286">
        <v>0</v>
      </c>
      <c r="AL248" s="287">
        <f t="shared" si="358"/>
        <v>0</v>
      </c>
      <c r="AM248" s="285">
        <v>0</v>
      </c>
      <c r="AN248" s="285">
        <v>0</v>
      </c>
      <c r="AO248" s="286">
        <v>0</v>
      </c>
      <c r="AP248" s="287">
        <f t="shared" si="359"/>
        <v>0</v>
      </c>
    </row>
    <row r="249" spans="1:42" s="17" customFormat="1" ht="333" customHeight="1">
      <c r="A249" s="181" t="s">
        <v>191</v>
      </c>
      <c r="B249" s="704" t="s">
        <v>376</v>
      </c>
      <c r="C249" s="704"/>
      <c r="D249" s="203" t="s">
        <v>93</v>
      </c>
      <c r="E249" s="215" t="s">
        <v>374</v>
      </c>
      <c r="F249" s="696" t="s">
        <v>357</v>
      </c>
      <c r="G249" s="696"/>
      <c r="H249" s="698" t="s">
        <v>965</v>
      </c>
      <c r="I249" s="699"/>
      <c r="J249" s="700"/>
      <c r="K249" s="364" t="d">
        <v>2019-01-01</v>
      </c>
      <c r="L249" s="369">
        <v>43829</v>
      </c>
      <c r="M249" s="518" t="s">
        <v>959</v>
      </c>
      <c r="N249" s="367"/>
      <c r="O249" s="72"/>
      <c r="P249" s="642" t="s">
        <v>966</v>
      </c>
      <c r="Q249" s="643"/>
      <c r="R249" s="644"/>
      <c r="S249" s="95" t="s">
        <v>153</v>
      </c>
      <c r="T249" s="82" t="s">
        <v>58</v>
      </c>
      <c r="U249" s="51">
        <v>1</v>
      </c>
      <c r="V249" s="7">
        <v>0</v>
      </c>
      <c r="W249" s="176">
        <v>0</v>
      </c>
      <c r="X249" s="286">
        <v>0</v>
      </c>
      <c r="Y249" s="287">
        <f t="shared" si="251"/>
        <v>0</v>
      </c>
      <c r="AA249" s="285">
        <v>0</v>
      </c>
      <c r="AB249" s="285">
        <v>0</v>
      </c>
      <c r="AC249" s="286">
        <v>0</v>
      </c>
      <c r="AD249" s="287">
        <f t="shared" si="356"/>
        <v>0</v>
      </c>
      <c r="AE249" s="285">
        <v>0</v>
      </c>
      <c r="AF249" s="285">
        <v>0</v>
      </c>
      <c r="AG249" s="286">
        <v>0</v>
      </c>
      <c r="AH249" s="287">
        <f t="shared" si="357"/>
        <v>0</v>
      </c>
      <c r="AI249" s="285">
        <v>0</v>
      </c>
      <c r="AJ249" s="285">
        <v>0</v>
      </c>
      <c r="AK249" s="286">
        <v>0</v>
      </c>
      <c r="AL249" s="287">
        <f t="shared" si="358"/>
        <v>0</v>
      </c>
      <c r="AM249" s="285">
        <v>0</v>
      </c>
      <c r="AN249" s="285">
        <v>0</v>
      </c>
      <c r="AO249" s="286">
        <v>0</v>
      </c>
      <c r="AP249" s="287">
        <f t="shared" si="359"/>
        <v>0</v>
      </c>
    </row>
    <row r="250" spans="1:42" s="17" customFormat="1" ht="408" customHeight="1">
      <c r="A250" s="181" t="s">
        <v>191</v>
      </c>
      <c r="B250" s="704" t="s">
        <v>376</v>
      </c>
      <c r="C250" s="704"/>
      <c r="D250" s="203" t="s">
        <v>93</v>
      </c>
      <c r="E250" s="215" t="s">
        <v>374</v>
      </c>
      <c r="F250" s="696" t="s">
        <v>357</v>
      </c>
      <c r="G250" s="696"/>
      <c r="H250" s="698" t="s">
        <v>967</v>
      </c>
      <c r="I250" s="699"/>
      <c r="J250" s="700"/>
      <c r="K250" s="364" t="d">
        <v>2019-01-01</v>
      </c>
      <c r="L250" s="369">
        <v>43829</v>
      </c>
      <c r="M250" s="518" t="s">
        <v>959</v>
      </c>
      <c r="N250" s="367"/>
      <c r="O250" s="72"/>
      <c r="P250" s="642" t="s">
        <v>968</v>
      </c>
      <c r="Q250" s="643"/>
      <c r="R250" s="644"/>
      <c r="S250" s="95" t="s">
        <v>153</v>
      </c>
      <c r="T250" s="82" t="s">
        <v>58</v>
      </c>
      <c r="U250" s="51">
        <v>1</v>
      </c>
      <c r="V250" s="7">
        <v>0</v>
      </c>
      <c r="W250" s="176">
        <v>0</v>
      </c>
      <c r="X250" s="286">
        <v>0</v>
      </c>
      <c r="Y250" s="287">
        <f t="shared" si="251"/>
        <v>0</v>
      </c>
      <c r="AA250" s="285">
        <v>0</v>
      </c>
      <c r="AB250" s="285">
        <v>0</v>
      </c>
      <c r="AC250" s="286">
        <v>0</v>
      </c>
      <c r="AD250" s="287">
        <f t="shared" si="356"/>
        <v>0</v>
      </c>
      <c r="AE250" s="285">
        <v>0</v>
      </c>
      <c r="AF250" s="285">
        <v>0</v>
      </c>
      <c r="AG250" s="286">
        <v>0</v>
      </c>
      <c r="AH250" s="287">
        <f t="shared" si="357"/>
        <v>0</v>
      </c>
      <c r="AI250" s="285">
        <v>0</v>
      </c>
      <c r="AJ250" s="285">
        <v>0</v>
      </c>
      <c r="AK250" s="286">
        <v>0</v>
      </c>
      <c r="AL250" s="287">
        <f t="shared" si="358"/>
        <v>0</v>
      </c>
      <c r="AM250" s="285">
        <v>0</v>
      </c>
      <c r="AN250" s="285">
        <v>0</v>
      </c>
      <c r="AO250" s="286">
        <v>0</v>
      </c>
      <c r="AP250" s="287">
        <f t="shared" si="359"/>
        <v>0</v>
      </c>
    </row>
    <row r="251" spans="1:42" s="17" customFormat="1" ht="408" customHeight="1">
      <c r="A251" s="181" t="s">
        <v>191</v>
      </c>
      <c r="B251" s="704" t="s">
        <v>222</v>
      </c>
      <c r="C251" s="704"/>
      <c r="D251" s="203" t="s">
        <v>93</v>
      </c>
      <c r="E251" s="215" t="s">
        <v>163</v>
      </c>
      <c r="F251" s="696" t="s">
        <v>198</v>
      </c>
      <c r="G251" s="696"/>
      <c r="H251" s="698" t="s">
        <v>993</v>
      </c>
      <c r="I251" s="699"/>
      <c r="J251" s="700"/>
      <c r="K251" s="364" t="d">
        <v>2019-01-01</v>
      </c>
      <c r="L251" s="364" t="d">
        <v>2019-04-30</v>
      </c>
      <c r="M251" s="518" t="s">
        <v>970</v>
      </c>
      <c r="N251" s="367"/>
      <c r="O251" s="72"/>
      <c r="P251" s="642" t="s">
        <v>994</v>
      </c>
      <c r="Q251" s="643"/>
      <c r="R251" s="644"/>
      <c r="S251" s="95" t="s">
        <v>153</v>
      </c>
      <c r="T251" s="82" t="s">
        <v>58</v>
      </c>
      <c r="U251" s="51">
        <v>1</v>
      </c>
      <c r="V251" s="7">
        <v>0</v>
      </c>
      <c r="W251" s="176">
        <v>0</v>
      </c>
      <c r="X251" s="460">
        <v>0</v>
      </c>
      <c r="Y251" s="495">
        <v>0</v>
      </c>
      <c r="AA251" s="494">
        <v>0</v>
      </c>
      <c r="AB251" s="494">
        <v>0</v>
      </c>
      <c r="AC251" s="460">
        <v>0</v>
      </c>
      <c r="AD251" s="495">
        <v>0</v>
      </c>
      <c r="AE251" s="494">
        <v>0</v>
      </c>
      <c r="AF251" s="494">
        <v>0</v>
      </c>
      <c r="AG251" s="460">
        <v>0</v>
      </c>
      <c r="AH251" s="495">
        <v>0</v>
      </c>
      <c r="AI251" s="494">
        <v>0</v>
      </c>
      <c r="AJ251" s="494">
        <v>0</v>
      </c>
      <c r="AK251" s="460">
        <v>0</v>
      </c>
      <c r="AL251" s="495">
        <v>0</v>
      </c>
      <c r="AM251" s="494">
        <v>0</v>
      </c>
      <c r="AN251" s="494">
        <v>0</v>
      </c>
      <c r="AO251" s="460">
        <v>0</v>
      </c>
      <c r="AP251" s="495">
        <v>0</v>
      </c>
    </row>
    <row r="252" spans="1:42" s="17" customFormat="1" ht="350.25" customHeight="1">
      <c r="A252" s="181" t="s">
        <v>211</v>
      </c>
      <c r="B252" s="704" t="s">
        <v>1504</v>
      </c>
      <c r="C252" s="704"/>
      <c r="D252" s="203" t="s">
        <v>93</v>
      </c>
      <c r="E252" s="215" t="s">
        <v>163</v>
      </c>
      <c r="F252" s="696" t="s">
        <v>198</v>
      </c>
      <c r="G252" s="696"/>
      <c r="H252" s="698" t="s">
        <v>212</v>
      </c>
      <c r="I252" s="699"/>
      <c r="J252" s="700"/>
      <c r="K252" s="364" t="d">
        <v>2019-01-01</v>
      </c>
      <c r="L252" s="369" t="s">
        <v>963</v>
      </c>
      <c r="M252" s="518" t="s">
        <v>970</v>
      </c>
      <c r="N252" s="504" t="s">
        <v>796</v>
      </c>
      <c r="O252" s="504" t="s">
        <v>796</v>
      </c>
      <c r="P252" s="642" t="s">
        <v>1505</v>
      </c>
      <c r="Q252" s="643"/>
      <c r="R252" s="644"/>
      <c r="S252" s="95" t="s">
        <v>153</v>
      </c>
      <c r="T252" s="82" t="s">
        <v>58</v>
      </c>
      <c r="U252" s="6">
        <v>1</v>
      </c>
      <c r="V252" s="178">
        <v>1</v>
      </c>
      <c r="W252" s="178">
        <f>AF252</f>
        <v>0.66669999999999996</v>
      </c>
      <c r="X252" s="444">
        <f t="shared" ref="X252" si="393">+W252/V252</f>
        <v>0.66669999999999996</v>
      </c>
      <c r="Y252" s="495">
        <f t="shared" si="251"/>
        <v>0.66669999999999996</v>
      </c>
      <c r="Z252" s="49"/>
      <c r="AA252" s="178">
        <v>0.33</v>
      </c>
      <c r="AB252" s="178">
        <v>0.33329999999999999</v>
      </c>
      <c r="AC252" s="444">
        <f t="shared" ref="AC252" si="394">+AB252/AA252</f>
        <v>1.01</v>
      </c>
      <c r="AD252" s="287">
        <f t="shared" ref="AD252:AD268" si="395">AC252</f>
        <v>1.01</v>
      </c>
      <c r="AE252" s="178">
        <v>0.66669999999999996</v>
      </c>
      <c r="AF252" s="178">
        <v>0.66669999999999996</v>
      </c>
      <c r="AG252" s="444">
        <f t="shared" ref="AG252:AG256" si="396">+AF252/AE252</f>
        <v>1</v>
      </c>
      <c r="AH252" s="287">
        <f t="shared" ref="AH252:AH267" si="397">AG252</f>
        <v>1</v>
      </c>
      <c r="AI252" s="285">
        <v>0</v>
      </c>
      <c r="AJ252" s="285">
        <v>0</v>
      </c>
      <c r="AK252" s="286">
        <v>0</v>
      </c>
      <c r="AL252" s="287">
        <f t="shared" ref="AL252:AL267" si="398">AK252</f>
        <v>0</v>
      </c>
      <c r="AM252" s="285">
        <v>0</v>
      </c>
      <c r="AN252" s="285">
        <v>0</v>
      </c>
      <c r="AO252" s="286">
        <v>0</v>
      </c>
      <c r="AP252" s="287">
        <f t="shared" ref="AP252:AP267" si="399">AO252</f>
        <v>0</v>
      </c>
    </row>
    <row r="253" spans="1:42" s="17" customFormat="1" ht="408" customHeight="1">
      <c r="A253" s="181" t="s">
        <v>211</v>
      </c>
      <c r="B253" s="704" t="s">
        <v>1534</v>
      </c>
      <c r="C253" s="704"/>
      <c r="D253" s="203" t="s">
        <v>93</v>
      </c>
      <c r="E253" s="215" t="s">
        <v>163</v>
      </c>
      <c r="F253" s="696" t="s">
        <v>198</v>
      </c>
      <c r="G253" s="696"/>
      <c r="H253" s="698" t="s">
        <v>213</v>
      </c>
      <c r="I253" s="699"/>
      <c r="J253" s="700"/>
      <c r="K253" s="364" t="d">
        <v>2019-01-01</v>
      </c>
      <c r="L253" s="369" t="s">
        <v>963</v>
      </c>
      <c r="M253" s="518" t="s">
        <v>970</v>
      </c>
      <c r="N253" s="504" t="s">
        <v>796</v>
      </c>
      <c r="O253" s="504" t="s">
        <v>796</v>
      </c>
      <c r="P253" s="642" t="s">
        <v>1505</v>
      </c>
      <c r="Q253" s="643"/>
      <c r="R253" s="644"/>
      <c r="S253" s="95" t="s">
        <v>153</v>
      </c>
      <c r="T253" s="82" t="s">
        <v>58</v>
      </c>
      <c r="U253" s="6">
        <v>1</v>
      </c>
      <c r="V253" s="178">
        <v>1</v>
      </c>
      <c r="W253" s="178">
        <f t="shared" ref="W253:W256" si="400">AF253</f>
        <v>0.66669999999999996</v>
      </c>
      <c r="X253" s="444">
        <f t="shared" ref="X253" si="401">+W253/V253</f>
        <v>0.66669999999999996</v>
      </c>
      <c r="Y253" s="495">
        <f t="shared" ref="Y253" si="402">X253</f>
        <v>0.66669999999999996</v>
      </c>
      <c r="Z253" s="49"/>
      <c r="AA253" s="178">
        <v>0.33</v>
      </c>
      <c r="AB253" s="178">
        <v>0.33329999999999999</v>
      </c>
      <c r="AC253" s="444">
        <f t="shared" ref="AC253" si="403">+AB253/AA253</f>
        <v>1.01</v>
      </c>
      <c r="AD253" s="287">
        <f t="shared" si="395"/>
        <v>1.01</v>
      </c>
      <c r="AE253" s="178">
        <v>0.66669999999999996</v>
      </c>
      <c r="AF253" s="178">
        <v>0.66669999999999996</v>
      </c>
      <c r="AG253" s="444">
        <f t="shared" si="396"/>
        <v>1</v>
      </c>
      <c r="AH253" s="287">
        <f t="shared" si="397"/>
        <v>1</v>
      </c>
      <c r="AI253" s="285">
        <v>0</v>
      </c>
      <c r="AJ253" s="285">
        <v>0</v>
      </c>
      <c r="AK253" s="286">
        <v>0</v>
      </c>
      <c r="AL253" s="287">
        <f t="shared" si="398"/>
        <v>0</v>
      </c>
      <c r="AM253" s="285">
        <v>0</v>
      </c>
      <c r="AN253" s="285">
        <v>0</v>
      </c>
      <c r="AO253" s="286">
        <v>0</v>
      </c>
      <c r="AP253" s="287">
        <f t="shared" si="399"/>
        <v>0</v>
      </c>
    </row>
    <row r="254" spans="1:42" s="17" customFormat="1" ht="312.75" customHeight="1">
      <c r="A254" s="181" t="s">
        <v>211</v>
      </c>
      <c r="B254" s="704" t="s">
        <v>969</v>
      </c>
      <c r="C254" s="704"/>
      <c r="D254" s="203" t="s">
        <v>93</v>
      </c>
      <c r="E254" s="215" t="s">
        <v>163</v>
      </c>
      <c r="F254" s="696" t="s">
        <v>198</v>
      </c>
      <c r="G254" s="696"/>
      <c r="H254" s="698" t="s">
        <v>214</v>
      </c>
      <c r="I254" s="699"/>
      <c r="J254" s="700"/>
      <c r="K254" s="364" t="d">
        <v>2019-01-01</v>
      </c>
      <c r="L254" s="369" t="s">
        <v>971</v>
      </c>
      <c r="M254" s="518" t="s">
        <v>970</v>
      </c>
      <c r="N254" s="504" t="s">
        <v>796</v>
      </c>
      <c r="O254" s="504" t="s">
        <v>796</v>
      </c>
      <c r="P254" s="642" t="s">
        <v>1505</v>
      </c>
      <c r="Q254" s="643"/>
      <c r="R254" s="644"/>
      <c r="S254" s="95" t="s">
        <v>153</v>
      </c>
      <c r="T254" s="82" t="s">
        <v>58</v>
      </c>
      <c r="U254" s="6">
        <v>1</v>
      </c>
      <c r="V254" s="178">
        <v>1</v>
      </c>
      <c r="W254" s="178">
        <f t="shared" si="400"/>
        <v>0.58330000000000004</v>
      </c>
      <c r="X254" s="444">
        <f t="shared" ref="X254" si="404">+W254/V254</f>
        <v>0.58330000000000004</v>
      </c>
      <c r="Y254" s="495">
        <f t="shared" ref="Y254" si="405">X254</f>
        <v>0.58330000000000004</v>
      </c>
      <c r="Z254" s="49"/>
      <c r="AA254" s="178">
        <v>0.33</v>
      </c>
      <c r="AB254" s="178">
        <v>0.25</v>
      </c>
      <c r="AC254" s="444">
        <f t="shared" ref="AC254" si="406">+AB254/AA254</f>
        <v>0.75757575757575757</v>
      </c>
      <c r="AD254" s="287">
        <f t="shared" si="395"/>
        <v>0.75757575757575757</v>
      </c>
      <c r="AE254" s="178">
        <v>0.58330000000000004</v>
      </c>
      <c r="AF254" s="178">
        <v>0.58330000000000004</v>
      </c>
      <c r="AG254" s="444">
        <f t="shared" si="396"/>
        <v>1</v>
      </c>
      <c r="AH254" s="287">
        <f t="shared" si="397"/>
        <v>1</v>
      </c>
      <c r="AI254" s="285">
        <v>0</v>
      </c>
      <c r="AJ254" s="285">
        <v>0</v>
      </c>
      <c r="AK254" s="286">
        <v>0</v>
      </c>
      <c r="AL254" s="287">
        <f t="shared" si="398"/>
        <v>0</v>
      </c>
      <c r="AM254" s="285">
        <v>0</v>
      </c>
      <c r="AN254" s="285">
        <v>0</v>
      </c>
      <c r="AO254" s="286">
        <v>0</v>
      </c>
      <c r="AP254" s="287">
        <f t="shared" si="399"/>
        <v>0</v>
      </c>
    </row>
    <row r="255" spans="1:42" s="17" customFormat="1" ht="283.5" customHeight="1">
      <c r="A255" s="181" t="s">
        <v>211</v>
      </c>
      <c r="B255" s="704" t="s">
        <v>969</v>
      </c>
      <c r="C255" s="704"/>
      <c r="D255" s="203" t="s">
        <v>93</v>
      </c>
      <c r="E255" s="215" t="s">
        <v>163</v>
      </c>
      <c r="F255" s="696" t="s">
        <v>198</v>
      </c>
      <c r="G255" s="696"/>
      <c r="H255" s="698" t="s">
        <v>215</v>
      </c>
      <c r="I255" s="699"/>
      <c r="J255" s="700"/>
      <c r="K255" s="364" t="d">
        <v>2019-01-01</v>
      </c>
      <c r="L255" s="369" t="s">
        <v>972</v>
      </c>
      <c r="M255" s="518" t="s">
        <v>970</v>
      </c>
      <c r="N255" s="504" t="s">
        <v>796</v>
      </c>
      <c r="O255" s="504" t="s">
        <v>796</v>
      </c>
      <c r="P255" s="642" t="s">
        <v>1506</v>
      </c>
      <c r="Q255" s="643"/>
      <c r="R255" s="644"/>
      <c r="S255" s="95" t="s">
        <v>153</v>
      </c>
      <c r="T255" s="82" t="s">
        <v>58</v>
      </c>
      <c r="U255" s="6">
        <v>1</v>
      </c>
      <c r="V255" s="178">
        <v>1</v>
      </c>
      <c r="W255" s="178">
        <f t="shared" si="400"/>
        <v>0.66669999999999996</v>
      </c>
      <c r="X255" s="444">
        <f t="shared" ref="X255" si="407">+W255/V255</f>
        <v>0.66669999999999996</v>
      </c>
      <c r="Y255" s="495">
        <f t="shared" ref="Y255" si="408">X255</f>
        <v>0.66669999999999996</v>
      </c>
      <c r="Z255" s="49"/>
      <c r="AA255" s="178">
        <v>0.33</v>
      </c>
      <c r="AB255" s="178">
        <v>0.33329999999999999</v>
      </c>
      <c r="AC255" s="444">
        <f t="shared" ref="AC255" si="409">+AB255/AA255</f>
        <v>1.01</v>
      </c>
      <c r="AD255" s="495">
        <f t="shared" ref="AD255" si="410">AC255</f>
        <v>1.01</v>
      </c>
      <c r="AE255" s="178">
        <v>0.66669999999999996</v>
      </c>
      <c r="AF255" s="178">
        <v>0.66669999999999996</v>
      </c>
      <c r="AG255" s="444">
        <f t="shared" si="396"/>
        <v>1</v>
      </c>
      <c r="AH255" s="287">
        <f t="shared" si="397"/>
        <v>1</v>
      </c>
      <c r="AI255" s="285">
        <v>0</v>
      </c>
      <c r="AJ255" s="285">
        <v>0</v>
      </c>
      <c r="AK255" s="286">
        <v>0</v>
      </c>
      <c r="AL255" s="287">
        <f t="shared" si="398"/>
        <v>0</v>
      </c>
      <c r="AM255" s="285">
        <v>0</v>
      </c>
      <c r="AN255" s="285">
        <v>0</v>
      </c>
      <c r="AO255" s="286">
        <v>0</v>
      </c>
      <c r="AP255" s="287">
        <f t="shared" si="399"/>
        <v>0</v>
      </c>
    </row>
    <row r="256" spans="1:42" s="17" customFormat="1" ht="258" customHeight="1">
      <c r="A256" s="181" t="s">
        <v>211</v>
      </c>
      <c r="B256" s="697" t="s">
        <v>969</v>
      </c>
      <c r="C256" s="697"/>
      <c r="D256" s="203" t="s">
        <v>93</v>
      </c>
      <c r="E256" s="215" t="s">
        <v>163</v>
      </c>
      <c r="F256" s="696" t="s">
        <v>198</v>
      </c>
      <c r="G256" s="696"/>
      <c r="H256" s="698" t="s">
        <v>216</v>
      </c>
      <c r="I256" s="699"/>
      <c r="J256" s="700"/>
      <c r="K256" s="364" t="d">
        <v>2019-01-01</v>
      </c>
      <c r="L256" s="369" t="s">
        <v>1512</v>
      </c>
      <c r="M256" s="518" t="s">
        <v>970</v>
      </c>
      <c r="N256" s="504" t="s">
        <v>796</v>
      </c>
      <c r="O256" s="504" t="s">
        <v>796</v>
      </c>
      <c r="P256" s="642" t="s">
        <v>1511</v>
      </c>
      <c r="Q256" s="643"/>
      <c r="R256" s="644"/>
      <c r="S256" s="95" t="s">
        <v>153</v>
      </c>
      <c r="T256" s="82" t="s">
        <v>58</v>
      </c>
      <c r="U256" s="6">
        <v>1</v>
      </c>
      <c r="V256" s="178">
        <v>1</v>
      </c>
      <c r="W256" s="178">
        <f t="shared" si="400"/>
        <v>0.5</v>
      </c>
      <c r="X256" s="444">
        <f t="shared" ref="X256" si="411">+W256/V256</f>
        <v>0.5</v>
      </c>
      <c r="Y256" s="495">
        <f t="shared" ref="Y256" si="412">X256</f>
        <v>0.5</v>
      </c>
      <c r="Z256" s="49"/>
      <c r="AA256" s="178">
        <v>0.33</v>
      </c>
      <c r="AB256" s="178">
        <v>0.25</v>
      </c>
      <c r="AC256" s="444">
        <f t="shared" ref="AC256" si="413">+AB256/AA256</f>
        <v>0.75757575757575757</v>
      </c>
      <c r="AD256" s="495">
        <f t="shared" ref="AD256" si="414">AC256</f>
        <v>0.75757575757575757</v>
      </c>
      <c r="AE256" s="178">
        <v>0.5</v>
      </c>
      <c r="AF256" s="178">
        <v>0.5</v>
      </c>
      <c r="AG256" s="444">
        <f t="shared" si="396"/>
        <v>1</v>
      </c>
      <c r="AH256" s="495">
        <f t="shared" ref="AH256" si="415">AG256</f>
        <v>1</v>
      </c>
      <c r="AI256" s="494">
        <v>0</v>
      </c>
      <c r="AJ256" s="494">
        <v>0</v>
      </c>
      <c r="AK256" s="460">
        <v>0</v>
      </c>
      <c r="AL256" s="495">
        <f t="shared" ref="AL256" si="416">AK256</f>
        <v>0</v>
      </c>
      <c r="AM256" s="494">
        <v>0</v>
      </c>
      <c r="AN256" s="494">
        <v>0</v>
      </c>
      <c r="AO256" s="460">
        <v>0</v>
      </c>
      <c r="AP256" s="495">
        <f t="shared" ref="AP256" si="417">AO256</f>
        <v>0</v>
      </c>
    </row>
    <row r="257" spans="1:16384" s="17" customFormat="1" ht="366" customHeight="1">
      <c r="A257" s="181" t="s">
        <v>173</v>
      </c>
      <c r="B257" s="704" t="s">
        <v>1530</v>
      </c>
      <c r="C257" s="704"/>
      <c r="D257" s="203" t="s">
        <v>93</v>
      </c>
      <c r="E257" s="215" t="s">
        <v>163</v>
      </c>
      <c r="F257" s="696" t="s">
        <v>198</v>
      </c>
      <c r="G257" s="696"/>
      <c r="H257" s="698" t="s">
        <v>124</v>
      </c>
      <c r="I257" s="699"/>
      <c r="J257" s="700"/>
      <c r="K257" s="364" t="d">
        <v>2019-03-28</v>
      </c>
      <c r="L257" s="369"/>
      <c r="M257" s="518" t="s">
        <v>970</v>
      </c>
      <c r="N257" s="504" t="s">
        <v>796</v>
      </c>
      <c r="O257" s="504" t="s">
        <v>796</v>
      </c>
      <c r="P257" s="642" t="s">
        <v>1531</v>
      </c>
      <c r="Q257" s="643"/>
      <c r="R257" s="644"/>
      <c r="S257" s="95" t="s">
        <v>153</v>
      </c>
      <c r="T257" s="82" t="s">
        <v>58</v>
      </c>
      <c r="U257" s="6">
        <v>1</v>
      </c>
      <c r="V257" s="178">
        <v>1</v>
      </c>
      <c r="W257" s="178">
        <v>1</v>
      </c>
      <c r="X257" s="444">
        <f t="shared" ref="X257:X259" si="418">+W257/V257</f>
        <v>1</v>
      </c>
      <c r="Y257" s="495">
        <f t="shared" ref="Y257" si="419">X257</f>
        <v>1</v>
      </c>
      <c r="Z257" s="49"/>
      <c r="AA257" s="494">
        <v>100</v>
      </c>
      <c r="AB257" s="494">
        <v>100</v>
      </c>
      <c r="AC257" s="444">
        <f t="shared" ref="AC257:AC259" si="420">+AB257/AA257</f>
        <v>1</v>
      </c>
      <c r="AD257" s="495">
        <f t="shared" ref="AD257" si="421">AC257</f>
        <v>1</v>
      </c>
      <c r="AE257" s="494">
        <v>0</v>
      </c>
      <c r="AF257" s="494">
        <v>0</v>
      </c>
      <c r="AG257" s="460">
        <v>0</v>
      </c>
      <c r="AH257" s="495">
        <f t="shared" ref="AH257" si="422">AG257</f>
        <v>0</v>
      </c>
      <c r="AI257" s="494">
        <v>0</v>
      </c>
      <c r="AJ257" s="494">
        <v>0</v>
      </c>
      <c r="AK257" s="460">
        <v>0</v>
      </c>
      <c r="AL257" s="495">
        <f t="shared" ref="AL257" si="423">AK257</f>
        <v>0</v>
      </c>
      <c r="AM257" s="494">
        <v>0</v>
      </c>
      <c r="AN257" s="494">
        <v>0</v>
      </c>
      <c r="AO257" s="460">
        <v>0</v>
      </c>
      <c r="AP257" s="495">
        <f t="shared" ref="AP257" si="424">AO257</f>
        <v>0</v>
      </c>
    </row>
    <row r="258" spans="1:16384" s="17" customFormat="1" ht="362.25" customHeight="1">
      <c r="A258" s="181" t="s">
        <v>173</v>
      </c>
      <c r="B258" s="704" t="s">
        <v>1507</v>
      </c>
      <c r="C258" s="704"/>
      <c r="D258" s="203" t="s">
        <v>93</v>
      </c>
      <c r="E258" s="215" t="s">
        <v>163</v>
      </c>
      <c r="F258" s="696" t="s">
        <v>198</v>
      </c>
      <c r="G258" s="696"/>
      <c r="H258" s="698" t="s">
        <v>217</v>
      </c>
      <c r="I258" s="699"/>
      <c r="J258" s="700"/>
      <c r="K258" s="364" t="d">
        <v>2019-01-01</v>
      </c>
      <c r="L258" s="364" t="d">
        <v>2019-12-31</v>
      </c>
      <c r="M258" s="518" t="s">
        <v>973</v>
      </c>
      <c r="N258" s="504" t="s">
        <v>796</v>
      </c>
      <c r="O258" s="504" t="s">
        <v>796</v>
      </c>
      <c r="P258" s="642" t="s">
        <v>218</v>
      </c>
      <c r="Q258" s="643"/>
      <c r="R258" s="644"/>
      <c r="S258" s="95" t="s">
        <v>153</v>
      </c>
      <c r="T258" s="82" t="s">
        <v>114</v>
      </c>
      <c r="U258" s="6">
        <v>1</v>
      </c>
      <c r="V258" s="7">
        <v>100</v>
      </c>
      <c r="W258" s="7">
        <v>100</v>
      </c>
      <c r="X258" s="444">
        <f t="shared" si="418"/>
        <v>1</v>
      </c>
      <c r="Y258" s="287">
        <f t="shared" ref="Y258:Y268" si="425">X258</f>
        <v>1</v>
      </c>
      <c r="AA258" s="285">
        <v>100</v>
      </c>
      <c r="AB258" s="285">
        <v>100</v>
      </c>
      <c r="AC258" s="444">
        <f t="shared" si="420"/>
        <v>1</v>
      </c>
      <c r="AD258" s="287">
        <f t="shared" si="395"/>
        <v>1</v>
      </c>
      <c r="AE258" s="285">
        <v>0</v>
      </c>
      <c r="AF258" s="285">
        <v>0</v>
      </c>
      <c r="AG258" s="286">
        <v>0</v>
      </c>
      <c r="AH258" s="287">
        <f t="shared" si="397"/>
        <v>0</v>
      </c>
      <c r="AI258" s="285">
        <v>0</v>
      </c>
      <c r="AJ258" s="285">
        <v>0</v>
      </c>
      <c r="AK258" s="286">
        <v>0</v>
      </c>
      <c r="AL258" s="287">
        <f t="shared" si="398"/>
        <v>0</v>
      </c>
      <c r="AM258" s="285">
        <v>0</v>
      </c>
      <c r="AN258" s="285">
        <v>0</v>
      </c>
      <c r="AO258" s="286">
        <v>0</v>
      </c>
      <c r="AP258" s="287">
        <f t="shared" si="399"/>
        <v>0</v>
      </c>
    </row>
    <row r="259" spans="1:16384" s="17" customFormat="1" ht="341.25" customHeight="1">
      <c r="A259" s="181" t="s">
        <v>173</v>
      </c>
      <c r="B259" s="704" t="s">
        <v>219</v>
      </c>
      <c r="C259" s="704"/>
      <c r="D259" s="203" t="s">
        <v>93</v>
      </c>
      <c r="E259" s="215" t="s">
        <v>163</v>
      </c>
      <c r="F259" s="696" t="s">
        <v>198</v>
      </c>
      <c r="G259" s="696"/>
      <c r="H259" s="698" t="s">
        <v>974</v>
      </c>
      <c r="I259" s="699"/>
      <c r="J259" s="700"/>
      <c r="K259" s="364" t="d">
        <v>2019-01-01</v>
      </c>
      <c r="L259" s="364" t="d">
        <v>2019-01-31</v>
      </c>
      <c r="M259" s="518" t="s">
        <v>975</v>
      </c>
      <c r="N259" s="504" t="s">
        <v>796</v>
      </c>
      <c r="O259" s="504" t="s">
        <v>796</v>
      </c>
      <c r="P259" s="642" t="s">
        <v>976</v>
      </c>
      <c r="Q259" s="643"/>
      <c r="R259" s="644"/>
      <c r="S259" s="95" t="s">
        <v>153</v>
      </c>
      <c r="T259" s="82" t="s">
        <v>58</v>
      </c>
      <c r="U259" s="6">
        <v>1</v>
      </c>
      <c r="V259" s="7">
        <v>100</v>
      </c>
      <c r="W259" s="176">
        <v>100</v>
      </c>
      <c r="X259" s="444">
        <f t="shared" si="418"/>
        <v>1</v>
      </c>
      <c r="Y259" s="287">
        <f t="shared" si="425"/>
        <v>1</v>
      </c>
      <c r="AA259" s="285">
        <v>100</v>
      </c>
      <c r="AB259" s="285">
        <v>100</v>
      </c>
      <c r="AC259" s="444">
        <f t="shared" si="420"/>
        <v>1</v>
      </c>
      <c r="AD259" s="287">
        <f t="shared" si="395"/>
        <v>1</v>
      </c>
      <c r="AE259" s="285">
        <v>0</v>
      </c>
      <c r="AF259" s="285">
        <v>0</v>
      </c>
      <c r="AG259" s="286">
        <v>0</v>
      </c>
      <c r="AH259" s="287">
        <f t="shared" si="397"/>
        <v>0</v>
      </c>
      <c r="AI259" s="285">
        <v>0</v>
      </c>
      <c r="AJ259" s="285">
        <v>0</v>
      </c>
      <c r="AK259" s="286">
        <v>0</v>
      </c>
      <c r="AL259" s="287">
        <f t="shared" si="398"/>
        <v>0</v>
      </c>
      <c r="AM259" s="285">
        <v>0</v>
      </c>
      <c r="AN259" s="285">
        <v>0</v>
      </c>
      <c r="AO259" s="286">
        <v>0</v>
      </c>
      <c r="AP259" s="287">
        <f t="shared" si="399"/>
        <v>0</v>
      </c>
    </row>
    <row r="260" spans="1:16384" s="17" customFormat="1" ht="329.25" customHeight="1">
      <c r="A260" s="181" t="s">
        <v>173</v>
      </c>
      <c r="B260" s="704" t="s">
        <v>219</v>
      </c>
      <c r="C260" s="704"/>
      <c r="D260" s="203" t="s">
        <v>93</v>
      </c>
      <c r="E260" s="215" t="s">
        <v>163</v>
      </c>
      <c r="F260" s="696" t="s">
        <v>198</v>
      </c>
      <c r="G260" s="696"/>
      <c r="H260" s="698" t="s">
        <v>977</v>
      </c>
      <c r="I260" s="699"/>
      <c r="J260" s="700"/>
      <c r="K260" s="364" t="d">
        <v>2019-02-01</v>
      </c>
      <c r="L260" s="364" t="d">
        <v>2019-03-30</v>
      </c>
      <c r="M260" s="518" t="s">
        <v>975</v>
      </c>
      <c r="N260" s="504" t="s">
        <v>796</v>
      </c>
      <c r="O260" s="504" t="s">
        <v>796</v>
      </c>
      <c r="P260" s="642" t="s">
        <v>978</v>
      </c>
      <c r="Q260" s="643"/>
      <c r="R260" s="644"/>
      <c r="S260" s="95" t="s">
        <v>153</v>
      </c>
      <c r="T260" s="82" t="s">
        <v>58</v>
      </c>
      <c r="U260" s="6">
        <v>1</v>
      </c>
      <c r="V260" s="7">
        <v>100</v>
      </c>
      <c r="W260" s="176">
        <v>100</v>
      </c>
      <c r="X260" s="444">
        <f t="shared" ref="X260" si="426">+W260/V260</f>
        <v>1</v>
      </c>
      <c r="Y260" s="495">
        <f t="shared" ref="Y260" si="427">X260</f>
        <v>1</v>
      </c>
      <c r="AA260" s="494">
        <v>100</v>
      </c>
      <c r="AB260" s="494">
        <v>100</v>
      </c>
      <c r="AC260" s="444">
        <f t="shared" ref="AC260" si="428">+AB260/AA260</f>
        <v>1</v>
      </c>
      <c r="AD260" s="495">
        <f t="shared" ref="AD260" si="429">AC260</f>
        <v>1</v>
      </c>
      <c r="AE260" s="494">
        <v>0</v>
      </c>
      <c r="AF260" s="494">
        <v>0</v>
      </c>
      <c r="AG260" s="460">
        <v>0</v>
      </c>
      <c r="AH260" s="495">
        <f t="shared" ref="AH260" si="430">AG260</f>
        <v>0</v>
      </c>
      <c r="AI260" s="494">
        <v>0</v>
      </c>
      <c r="AJ260" s="494">
        <v>0</v>
      </c>
      <c r="AK260" s="460">
        <v>0</v>
      </c>
      <c r="AL260" s="495">
        <f t="shared" ref="AL260" si="431">AK260</f>
        <v>0</v>
      </c>
      <c r="AM260" s="494">
        <v>0</v>
      </c>
      <c r="AN260" s="494">
        <v>0</v>
      </c>
      <c r="AO260" s="460">
        <v>0</v>
      </c>
      <c r="AP260" s="495">
        <f t="shared" ref="AP260" si="432">AO260</f>
        <v>0</v>
      </c>
    </row>
    <row r="261" spans="1:16384" s="17" customFormat="1" ht="216.75" customHeight="1">
      <c r="A261" s="181" t="s">
        <v>173</v>
      </c>
      <c r="B261" s="697" t="s">
        <v>1532</v>
      </c>
      <c r="C261" s="697"/>
      <c r="D261" s="203" t="s">
        <v>93</v>
      </c>
      <c r="E261" s="215" t="s">
        <v>163</v>
      </c>
      <c r="F261" s="696" t="s">
        <v>198</v>
      </c>
      <c r="G261" s="696"/>
      <c r="H261" s="698" t="s">
        <v>875</v>
      </c>
      <c r="I261" s="699"/>
      <c r="J261" s="700"/>
      <c r="K261" s="364" t="d">
        <v>2019-02-01</v>
      </c>
      <c r="L261" s="364" t="d">
        <v>2019-06-30</v>
      </c>
      <c r="M261" s="518" t="s">
        <v>975</v>
      </c>
      <c r="N261" s="504" t="s">
        <v>796</v>
      </c>
      <c r="O261" s="504" t="s">
        <v>796</v>
      </c>
      <c r="P261" s="642" t="s">
        <v>980</v>
      </c>
      <c r="Q261" s="643"/>
      <c r="R261" s="644"/>
      <c r="S261" s="95" t="s">
        <v>153</v>
      </c>
      <c r="T261" s="82" t="s">
        <v>58</v>
      </c>
      <c r="U261" s="6">
        <v>1</v>
      </c>
      <c r="V261" s="7">
        <v>0</v>
      </c>
      <c r="W261" s="176">
        <v>0</v>
      </c>
      <c r="X261" s="444">
        <v>0</v>
      </c>
      <c r="Y261" s="287">
        <f t="shared" si="425"/>
        <v>0</v>
      </c>
      <c r="AA261" s="285">
        <v>0</v>
      </c>
      <c r="AB261" s="285">
        <v>0</v>
      </c>
      <c r="AC261" s="444">
        <v>0</v>
      </c>
      <c r="AD261" s="287">
        <f t="shared" si="395"/>
        <v>0</v>
      </c>
      <c r="AE261" s="285">
        <v>0</v>
      </c>
      <c r="AF261" s="285">
        <v>0</v>
      </c>
      <c r="AG261" s="286">
        <v>0</v>
      </c>
      <c r="AH261" s="287">
        <f t="shared" si="397"/>
        <v>0</v>
      </c>
      <c r="AI261" s="285">
        <v>0</v>
      </c>
      <c r="AJ261" s="285">
        <v>0</v>
      </c>
      <c r="AK261" s="286">
        <v>0</v>
      </c>
      <c r="AL261" s="287">
        <f t="shared" si="398"/>
        <v>0</v>
      </c>
      <c r="AM261" s="285">
        <v>0</v>
      </c>
      <c r="AN261" s="285">
        <v>0</v>
      </c>
      <c r="AO261" s="286">
        <v>0</v>
      </c>
      <c r="AP261" s="287">
        <f t="shared" si="399"/>
        <v>0</v>
      </c>
    </row>
    <row r="262" spans="1:16384" s="17" customFormat="1" ht="270.75" customHeight="1">
      <c r="A262" s="181" t="s">
        <v>173</v>
      </c>
      <c r="B262" s="697" t="s">
        <v>979</v>
      </c>
      <c r="C262" s="697"/>
      <c r="D262" s="203" t="s">
        <v>93</v>
      </c>
      <c r="E262" s="215" t="s">
        <v>163</v>
      </c>
      <c r="F262" s="696" t="s">
        <v>198</v>
      </c>
      <c r="G262" s="696"/>
      <c r="H262" s="698" t="s">
        <v>877</v>
      </c>
      <c r="I262" s="699"/>
      <c r="J262" s="700"/>
      <c r="K262" s="364" t="d">
        <v>2019-06-01</v>
      </c>
      <c r="L262" s="364" t="d">
        <v>2019-08-30</v>
      </c>
      <c r="M262" s="518" t="s">
        <v>975</v>
      </c>
      <c r="N262" s="504" t="s">
        <v>796</v>
      </c>
      <c r="O262" s="504" t="s">
        <v>796</v>
      </c>
      <c r="P262" s="642" t="s">
        <v>981</v>
      </c>
      <c r="Q262" s="643"/>
      <c r="R262" s="644"/>
      <c r="S262" s="95" t="s">
        <v>153</v>
      </c>
      <c r="T262" s="82" t="s">
        <v>58</v>
      </c>
      <c r="U262" s="6">
        <v>1</v>
      </c>
      <c r="V262" s="7">
        <v>0</v>
      </c>
      <c r="W262" s="176">
        <v>0</v>
      </c>
      <c r="X262" s="444">
        <v>0</v>
      </c>
      <c r="Y262" s="287">
        <f t="shared" si="425"/>
        <v>0</v>
      </c>
      <c r="AA262" s="285">
        <v>0</v>
      </c>
      <c r="AB262" s="285">
        <v>0</v>
      </c>
      <c r="AC262" s="444">
        <v>0</v>
      </c>
      <c r="AD262" s="287">
        <f t="shared" si="395"/>
        <v>0</v>
      </c>
      <c r="AE262" s="285">
        <v>0</v>
      </c>
      <c r="AF262" s="285">
        <v>0</v>
      </c>
      <c r="AG262" s="286">
        <v>0</v>
      </c>
      <c r="AH262" s="287">
        <f t="shared" si="397"/>
        <v>0</v>
      </c>
      <c r="AI262" s="285">
        <v>0</v>
      </c>
      <c r="AJ262" s="285">
        <v>0</v>
      </c>
      <c r="AK262" s="286">
        <v>0</v>
      </c>
      <c r="AL262" s="287">
        <f t="shared" si="398"/>
        <v>0</v>
      </c>
      <c r="AM262" s="285">
        <v>0</v>
      </c>
      <c r="AN262" s="285">
        <v>0</v>
      </c>
      <c r="AO262" s="286">
        <v>0</v>
      </c>
      <c r="AP262" s="287">
        <f t="shared" si="399"/>
        <v>0</v>
      </c>
    </row>
    <row r="263" spans="1:16384" s="17" customFormat="1" ht="258" customHeight="1">
      <c r="A263" s="181" t="s">
        <v>173</v>
      </c>
      <c r="B263" s="697" t="s">
        <v>979</v>
      </c>
      <c r="C263" s="697"/>
      <c r="D263" s="203" t="s">
        <v>93</v>
      </c>
      <c r="E263" s="215" t="s">
        <v>163</v>
      </c>
      <c r="F263" s="696" t="s">
        <v>198</v>
      </c>
      <c r="G263" s="696"/>
      <c r="H263" s="698" t="s">
        <v>982</v>
      </c>
      <c r="I263" s="699"/>
      <c r="J263" s="700"/>
      <c r="K263" s="364" t="d">
        <v>2019-06-01</v>
      </c>
      <c r="L263" s="364" t="d">
        <v>2019-08-30</v>
      </c>
      <c r="M263" s="518" t="s">
        <v>975</v>
      </c>
      <c r="N263" s="504" t="s">
        <v>796</v>
      </c>
      <c r="O263" s="504" t="s">
        <v>796</v>
      </c>
      <c r="P263" s="642" t="s">
        <v>983</v>
      </c>
      <c r="Q263" s="643"/>
      <c r="R263" s="644"/>
      <c r="S263" s="95" t="s">
        <v>153</v>
      </c>
      <c r="T263" s="82" t="s">
        <v>58</v>
      </c>
      <c r="U263" s="6">
        <v>1</v>
      </c>
      <c r="V263" s="7">
        <v>0</v>
      </c>
      <c r="W263" s="176">
        <v>0</v>
      </c>
      <c r="X263" s="444">
        <v>0</v>
      </c>
      <c r="Y263" s="287">
        <f t="shared" si="425"/>
        <v>0</v>
      </c>
      <c r="AA263" s="285">
        <v>0</v>
      </c>
      <c r="AB263" s="285">
        <v>0</v>
      </c>
      <c r="AC263" s="444">
        <v>0</v>
      </c>
      <c r="AD263" s="287">
        <f t="shared" si="395"/>
        <v>0</v>
      </c>
      <c r="AE263" s="285">
        <v>0</v>
      </c>
      <c r="AF263" s="285">
        <v>0</v>
      </c>
      <c r="AG263" s="286">
        <v>0</v>
      </c>
      <c r="AH263" s="287">
        <f t="shared" si="397"/>
        <v>0</v>
      </c>
      <c r="AI263" s="285">
        <v>0</v>
      </c>
      <c r="AJ263" s="285">
        <v>0</v>
      </c>
      <c r="AK263" s="286">
        <v>0</v>
      </c>
      <c r="AL263" s="287">
        <f t="shared" si="398"/>
        <v>0</v>
      </c>
      <c r="AM263" s="285">
        <v>0</v>
      </c>
      <c r="AN263" s="285">
        <v>0</v>
      </c>
      <c r="AO263" s="286">
        <v>0</v>
      </c>
      <c r="AP263" s="287">
        <f t="shared" si="399"/>
        <v>0</v>
      </c>
    </row>
    <row r="264" spans="1:16384" s="17" customFormat="1" ht="258" customHeight="1">
      <c r="A264" s="181" t="s">
        <v>173</v>
      </c>
      <c r="B264" s="697" t="s">
        <v>979</v>
      </c>
      <c r="C264" s="697"/>
      <c r="D264" s="203" t="s">
        <v>93</v>
      </c>
      <c r="E264" s="215" t="s">
        <v>163</v>
      </c>
      <c r="F264" s="696" t="s">
        <v>198</v>
      </c>
      <c r="G264" s="696"/>
      <c r="H264" s="698" t="s">
        <v>984</v>
      </c>
      <c r="I264" s="699"/>
      <c r="J264" s="700"/>
      <c r="K264" s="364" t="d">
        <v>2019-06-01</v>
      </c>
      <c r="L264" s="364" t="d">
        <v>2019-09-30</v>
      </c>
      <c r="M264" s="518" t="s">
        <v>975</v>
      </c>
      <c r="N264" s="504" t="s">
        <v>796</v>
      </c>
      <c r="O264" s="504" t="s">
        <v>796</v>
      </c>
      <c r="P264" s="642" t="s">
        <v>221</v>
      </c>
      <c r="Q264" s="643"/>
      <c r="R264" s="644"/>
      <c r="S264" s="95" t="s">
        <v>153</v>
      </c>
      <c r="T264" s="82" t="s">
        <v>58</v>
      </c>
      <c r="U264" s="6">
        <v>1</v>
      </c>
      <c r="V264" s="7">
        <v>0</v>
      </c>
      <c r="W264" s="176">
        <v>0</v>
      </c>
      <c r="X264" s="444">
        <v>0</v>
      </c>
      <c r="Y264" s="287">
        <f t="shared" si="425"/>
        <v>0</v>
      </c>
      <c r="AA264" s="285">
        <v>0</v>
      </c>
      <c r="AB264" s="285">
        <v>0</v>
      </c>
      <c r="AC264" s="444">
        <v>0</v>
      </c>
      <c r="AD264" s="287">
        <f t="shared" si="395"/>
        <v>0</v>
      </c>
      <c r="AE264" s="285">
        <v>0</v>
      </c>
      <c r="AF264" s="285">
        <v>0</v>
      </c>
      <c r="AG264" s="286">
        <v>0</v>
      </c>
      <c r="AH264" s="287">
        <f t="shared" si="397"/>
        <v>0</v>
      </c>
      <c r="AI264" s="285">
        <v>0</v>
      </c>
      <c r="AJ264" s="285">
        <v>0</v>
      </c>
      <c r="AK264" s="286">
        <v>0</v>
      </c>
      <c r="AL264" s="287">
        <f t="shared" si="398"/>
        <v>0</v>
      </c>
      <c r="AM264" s="285">
        <v>0</v>
      </c>
      <c r="AN264" s="285">
        <v>0</v>
      </c>
      <c r="AO264" s="286">
        <v>0</v>
      </c>
      <c r="AP264" s="287">
        <f t="shared" si="399"/>
        <v>0</v>
      </c>
    </row>
    <row r="265" spans="1:16384" s="17" customFormat="1" ht="174.75" customHeight="1">
      <c r="A265" s="181" t="s">
        <v>173</v>
      </c>
      <c r="B265" s="697" t="s">
        <v>985</v>
      </c>
      <c r="C265" s="697"/>
      <c r="D265" s="203" t="s">
        <v>93</v>
      </c>
      <c r="E265" s="215" t="s">
        <v>163</v>
      </c>
      <c r="F265" s="696" t="s">
        <v>198</v>
      </c>
      <c r="G265" s="696"/>
      <c r="H265" s="698" t="s">
        <v>986</v>
      </c>
      <c r="I265" s="699"/>
      <c r="J265" s="700"/>
      <c r="K265" s="364" t="d">
        <v>2019-10-01</v>
      </c>
      <c r="L265" s="364" t="d">
        <v>2019-10-30</v>
      </c>
      <c r="M265" s="518" t="s">
        <v>975</v>
      </c>
      <c r="N265" s="504" t="s">
        <v>796</v>
      </c>
      <c r="O265" s="504" t="s">
        <v>796</v>
      </c>
      <c r="P265" s="642" t="s">
        <v>987</v>
      </c>
      <c r="Q265" s="643"/>
      <c r="R265" s="644"/>
      <c r="S265" s="95" t="s">
        <v>153</v>
      </c>
      <c r="T265" s="82" t="s">
        <v>58</v>
      </c>
      <c r="U265" s="6">
        <v>1</v>
      </c>
      <c r="V265" s="7">
        <v>0</v>
      </c>
      <c r="W265" s="176">
        <v>0</v>
      </c>
      <c r="X265" s="286">
        <v>0</v>
      </c>
      <c r="Y265" s="287">
        <f t="shared" si="425"/>
        <v>0</v>
      </c>
      <c r="AA265" s="285">
        <v>0</v>
      </c>
      <c r="AB265" s="285">
        <v>0</v>
      </c>
      <c r="AC265" s="444">
        <v>0</v>
      </c>
      <c r="AD265" s="287">
        <f t="shared" si="395"/>
        <v>0</v>
      </c>
      <c r="AE265" s="285">
        <v>0</v>
      </c>
      <c r="AF265" s="285">
        <v>0</v>
      </c>
      <c r="AG265" s="286">
        <v>0</v>
      </c>
      <c r="AH265" s="287">
        <f t="shared" si="397"/>
        <v>0</v>
      </c>
      <c r="AI265" s="285">
        <v>0</v>
      </c>
      <c r="AJ265" s="285">
        <v>0</v>
      </c>
      <c r="AK265" s="286">
        <v>0</v>
      </c>
      <c r="AL265" s="287">
        <f t="shared" si="398"/>
        <v>0</v>
      </c>
      <c r="AM265" s="285">
        <v>0</v>
      </c>
      <c r="AN265" s="285">
        <v>0</v>
      </c>
      <c r="AO265" s="286">
        <v>0</v>
      </c>
      <c r="AP265" s="287">
        <f t="shared" si="399"/>
        <v>0</v>
      </c>
    </row>
    <row r="266" spans="1:16384" s="17" customFormat="1" ht="229.5" customHeight="1">
      <c r="A266" s="181" t="s">
        <v>173</v>
      </c>
      <c r="B266" s="697" t="s">
        <v>988</v>
      </c>
      <c r="C266" s="697"/>
      <c r="D266" s="203" t="s">
        <v>93</v>
      </c>
      <c r="E266" s="215" t="s">
        <v>163</v>
      </c>
      <c r="F266" s="696" t="s">
        <v>198</v>
      </c>
      <c r="G266" s="696"/>
      <c r="H266" s="698" t="s">
        <v>989</v>
      </c>
      <c r="I266" s="699"/>
      <c r="J266" s="700"/>
      <c r="K266" s="364" t="d">
        <v>2019-11-01</v>
      </c>
      <c r="L266" s="364" t="d">
        <v>2019-11-15</v>
      </c>
      <c r="M266" s="518" t="s">
        <v>975</v>
      </c>
      <c r="N266" s="504" t="s">
        <v>796</v>
      </c>
      <c r="O266" s="504" t="s">
        <v>796</v>
      </c>
      <c r="P266" s="642" t="s">
        <v>990</v>
      </c>
      <c r="Q266" s="643"/>
      <c r="R266" s="644"/>
      <c r="S266" s="95" t="s">
        <v>153</v>
      </c>
      <c r="T266" s="82" t="s">
        <v>58</v>
      </c>
      <c r="U266" s="6">
        <v>1</v>
      </c>
      <c r="V266" s="7">
        <v>0</v>
      </c>
      <c r="W266" s="176">
        <v>0</v>
      </c>
      <c r="X266" s="286">
        <v>0</v>
      </c>
      <c r="Y266" s="287">
        <f t="shared" si="425"/>
        <v>0</v>
      </c>
      <c r="AA266" s="285">
        <v>0</v>
      </c>
      <c r="AB266" s="285">
        <v>0</v>
      </c>
      <c r="AC266" s="444">
        <v>0</v>
      </c>
      <c r="AD266" s="287">
        <f t="shared" si="395"/>
        <v>0</v>
      </c>
      <c r="AE266" s="285">
        <v>0</v>
      </c>
      <c r="AF266" s="285">
        <v>0</v>
      </c>
      <c r="AG266" s="286">
        <v>0</v>
      </c>
      <c r="AH266" s="287">
        <f t="shared" si="397"/>
        <v>0</v>
      </c>
      <c r="AI266" s="285">
        <v>0</v>
      </c>
      <c r="AJ266" s="285">
        <v>0</v>
      </c>
      <c r="AK266" s="286">
        <v>0</v>
      </c>
      <c r="AL266" s="287">
        <f t="shared" si="398"/>
        <v>0</v>
      </c>
      <c r="AM266" s="285">
        <v>0</v>
      </c>
      <c r="AN266" s="285">
        <v>0</v>
      </c>
      <c r="AO266" s="286">
        <v>0</v>
      </c>
      <c r="AP266" s="287">
        <f t="shared" si="399"/>
        <v>0</v>
      </c>
    </row>
    <row r="267" spans="1:16384" s="17" customFormat="1" ht="312.75" customHeight="1">
      <c r="A267" s="181" t="s">
        <v>173</v>
      </c>
      <c r="B267" s="697" t="s">
        <v>988</v>
      </c>
      <c r="C267" s="697"/>
      <c r="D267" s="203" t="s">
        <v>93</v>
      </c>
      <c r="E267" s="215" t="s">
        <v>163</v>
      </c>
      <c r="F267" s="696" t="s">
        <v>198</v>
      </c>
      <c r="G267" s="696"/>
      <c r="H267" s="698" t="s">
        <v>991</v>
      </c>
      <c r="I267" s="699"/>
      <c r="J267" s="700"/>
      <c r="K267" s="507" t="d">
        <v>2019-11-16</v>
      </c>
      <c r="L267" s="507" t="d">
        <v>2019-11-30</v>
      </c>
      <c r="M267" s="518" t="s">
        <v>975</v>
      </c>
      <c r="N267" s="504" t="s">
        <v>796</v>
      </c>
      <c r="O267" s="504" t="s">
        <v>796</v>
      </c>
      <c r="P267" s="642" t="s">
        <v>992</v>
      </c>
      <c r="Q267" s="643"/>
      <c r="R267" s="644"/>
      <c r="S267" s="95" t="s">
        <v>153</v>
      </c>
      <c r="T267" s="82" t="s">
        <v>58</v>
      </c>
      <c r="U267" s="6">
        <v>1</v>
      </c>
      <c r="V267" s="7">
        <v>0</v>
      </c>
      <c r="W267" s="176">
        <v>0</v>
      </c>
      <c r="X267" s="286">
        <v>0</v>
      </c>
      <c r="Y267" s="287">
        <f t="shared" si="425"/>
        <v>0</v>
      </c>
      <c r="AA267" s="285">
        <v>0</v>
      </c>
      <c r="AB267" s="285">
        <v>0</v>
      </c>
      <c r="AC267" s="444">
        <v>0</v>
      </c>
      <c r="AD267" s="287">
        <f t="shared" si="395"/>
        <v>0</v>
      </c>
      <c r="AE267" s="285">
        <v>0</v>
      </c>
      <c r="AF267" s="285">
        <v>0</v>
      </c>
      <c r="AG267" s="286">
        <v>0</v>
      </c>
      <c r="AH267" s="287">
        <f t="shared" si="397"/>
        <v>0</v>
      </c>
      <c r="AI267" s="285">
        <v>0</v>
      </c>
      <c r="AJ267" s="285">
        <v>0</v>
      </c>
      <c r="AK267" s="286">
        <v>0</v>
      </c>
      <c r="AL267" s="287">
        <f t="shared" si="398"/>
        <v>0</v>
      </c>
      <c r="AM267" s="285">
        <v>0</v>
      </c>
      <c r="AN267" s="285">
        <v>0</v>
      </c>
      <c r="AO267" s="286">
        <v>0</v>
      </c>
      <c r="AP267" s="287">
        <f t="shared" si="399"/>
        <v>0</v>
      </c>
    </row>
    <row r="268" spans="1:16384" s="20" customFormat="1" ht="333" customHeight="1">
      <c r="A268" s="181" t="s">
        <v>79</v>
      </c>
      <c r="B268" s="697" t="s">
        <v>1535</v>
      </c>
      <c r="C268" s="697"/>
      <c r="D268" s="203" t="s">
        <v>93</v>
      </c>
      <c r="E268" s="215" t="s">
        <v>163</v>
      </c>
      <c r="F268" s="696" t="s">
        <v>198</v>
      </c>
      <c r="G268" s="696"/>
      <c r="H268" s="698" t="s">
        <v>1536</v>
      </c>
      <c r="I268" s="699"/>
      <c r="J268" s="700"/>
      <c r="K268" s="701" t="s">
        <v>1472</v>
      </c>
      <c r="L268" s="701"/>
      <c r="M268" s="518" t="s">
        <v>973</v>
      </c>
      <c r="N268" s="593" t="s">
        <v>796</v>
      </c>
      <c r="O268" s="504" t="s">
        <v>796</v>
      </c>
      <c r="P268" s="606" t="s">
        <v>111</v>
      </c>
      <c r="Q268" s="607"/>
      <c r="R268" s="608"/>
      <c r="S268" s="95" t="s">
        <v>153</v>
      </c>
      <c r="T268" s="349" t="s">
        <v>58</v>
      </c>
      <c r="U268" s="6">
        <v>1</v>
      </c>
      <c r="V268" s="7">
        <v>100</v>
      </c>
      <c r="W268" s="176">
        <v>33</v>
      </c>
      <c r="X268" s="444">
        <f t="shared" ref="X268" si="433">+W268/V268</f>
        <v>0.33</v>
      </c>
      <c r="Y268" s="495">
        <f t="shared" si="425"/>
        <v>0.33</v>
      </c>
      <c r="Z268" s="49"/>
      <c r="AA268" s="494">
        <v>33</v>
      </c>
      <c r="AB268" s="494">
        <v>33</v>
      </c>
      <c r="AC268" s="444">
        <f t="shared" ref="AC268" si="434">+AB268/AA268</f>
        <v>1</v>
      </c>
      <c r="AD268" s="495">
        <f t="shared" si="395"/>
        <v>1</v>
      </c>
      <c r="AE268" s="494">
        <v>0</v>
      </c>
      <c r="AF268" s="494">
        <v>0</v>
      </c>
      <c r="AG268" s="460">
        <v>0</v>
      </c>
      <c r="AH268" s="495">
        <f t="shared" ref="AH268" si="435">AG268</f>
        <v>0</v>
      </c>
      <c r="AI268" s="494">
        <v>0</v>
      </c>
      <c r="AJ268" s="494">
        <v>0</v>
      </c>
      <c r="AK268" s="460">
        <v>0</v>
      </c>
      <c r="AL268" s="495">
        <f t="shared" ref="AL268" si="436">AK268</f>
        <v>0</v>
      </c>
      <c r="AM268" s="494">
        <v>0</v>
      </c>
      <c r="AN268" s="494">
        <v>0</v>
      </c>
      <c r="AO268" s="460">
        <v>0</v>
      </c>
      <c r="AP268" s="495">
        <f t="shared" ref="AP268" si="437">AO268</f>
        <v>0</v>
      </c>
    </row>
    <row r="269" spans="1:16384" s="20" customFormat="1" ht="361.5" customHeight="1">
      <c r="A269" s="181" t="s">
        <v>79</v>
      </c>
      <c r="B269" s="697" t="s">
        <v>1535</v>
      </c>
      <c r="C269" s="697"/>
      <c r="D269" s="203" t="s">
        <v>93</v>
      </c>
      <c r="E269" s="215" t="s">
        <v>163</v>
      </c>
      <c r="F269" s="696" t="s">
        <v>198</v>
      </c>
      <c r="G269" s="696"/>
      <c r="H269" s="698" t="s">
        <v>1537</v>
      </c>
      <c r="I269" s="699"/>
      <c r="J269" s="700"/>
      <c r="K269" s="701" t="s">
        <v>1472</v>
      </c>
      <c r="L269" s="701"/>
      <c r="M269" s="518" t="s">
        <v>973</v>
      </c>
      <c r="N269" s="504" t="s">
        <v>796</v>
      </c>
      <c r="O269" s="504" t="s">
        <v>796</v>
      </c>
      <c r="P269" s="606" t="s">
        <v>111</v>
      </c>
      <c r="Q269" s="607"/>
      <c r="R269" s="608"/>
      <c r="S269" s="95" t="s">
        <v>153</v>
      </c>
      <c r="T269" s="349" t="s">
        <v>58</v>
      </c>
      <c r="U269" s="6">
        <v>1</v>
      </c>
      <c r="V269" s="7">
        <v>100</v>
      </c>
      <c r="W269" s="176">
        <v>66</v>
      </c>
      <c r="X269" s="444">
        <f t="shared" ref="X269" si="438">+W269/V269</f>
        <v>0.66</v>
      </c>
      <c r="Y269" s="495">
        <f t="shared" ref="Y269" si="439">X269</f>
        <v>0.66</v>
      </c>
      <c r="Z269" s="49"/>
      <c r="AA269" s="494">
        <v>33</v>
      </c>
      <c r="AB269" s="598">
        <v>33</v>
      </c>
      <c r="AC269" s="444">
        <f t="shared" ref="AC269" si="440">+AB269/AA269</f>
        <v>1</v>
      </c>
      <c r="AD269" s="495">
        <f t="shared" ref="AD269" si="441">AC269</f>
        <v>1</v>
      </c>
      <c r="AE269" s="598">
        <v>33</v>
      </c>
      <c r="AF269" s="598">
        <v>33</v>
      </c>
      <c r="AG269" s="444">
        <f t="shared" ref="AG269" si="442">+AF269/AE269</f>
        <v>1</v>
      </c>
      <c r="AH269" s="495">
        <f t="shared" ref="AH269" si="443">AG269</f>
        <v>1</v>
      </c>
      <c r="AI269" s="494">
        <v>0</v>
      </c>
      <c r="AJ269" s="494">
        <v>0</v>
      </c>
      <c r="AK269" s="460">
        <v>0</v>
      </c>
      <c r="AL269" s="495">
        <f t="shared" ref="AL269" si="444">AK269</f>
        <v>0</v>
      </c>
      <c r="AM269" s="494">
        <v>0</v>
      </c>
      <c r="AN269" s="494">
        <v>0</v>
      </c>
      <c r="AO269" s="460">
        <v>0</v>
      </c>
      <c r="AP269" s="495">
        <f t="shared" ref="AP269" si="445">AO269</f>
        <v>0</v>
      </c>
    </row>
    <row r="270" spans="1:16384" s="15" customFormat="1" ht="158.25" customHeight="1">
      <c r="A270" s="21"/>
      <c r="B270" s="21"/>
      <c r="C270" s="21"/>
      <c r="D270" s="21"/>
      <c r="E270" s="21"/>
      <c r="F270" s="21"/>
      <c r="G270" s="21"/>
      <c r="H270" s="21"/>
      <c r="I270" s="21"/>
      <c r="J270" s="21"/>
      <c r="K270" s="21"/>
      <c r="L270" s="21"/>
      <c r="M270" s="21"/>
      <c r="N270" s="21"/>
      <c r="O270" s="12"/>
      <c r="P270" s="22"/>
      <c r="Q270" s="22"/>
      <c r="R270" s="22"/>
      <c r="S270" s="91"/>
      <c r="T270" s="22"/>
      <c r="U270" s="13"/>
      <c r="AA270" s="46"/>
      <c r="AB270" s="46"/>
      <c r="AC270" s="46"/>
      <c r="AD270" s="46"/>
      <c r="AE270" s="46"/>
      <c r="AF270" s="46"/>
      <c r="AG270" s="46"/>
      <c r="AH270" s="46"/>
      <c r="AI270" s="46"/>
      <c r="AJ270" s="46"/>
      <c r="AK270" s="46"/>
      <c r="AL270" s="46"/>
      <c r="AM270" s="46"/>
      <c r="AN270" s="46"/>
      <c r="AO270" s="46"/>
      <c r="AP270" s="46"/>
    </row>
    <row r="271" spans="1:16384" ht="101.25" customHeight="1">
      <c r="A271" s="638" t="s">
        <v>632</v>
      </c>
      <c r="B271" s="638"/>
      <c r="C271" s="638"/>
      <c r="D271" s="638"/>
      <c r="E271" s="638"/>
      <c r="F271" s="638"/>
      <c r="G271" s="638"/>
      <c r="H271" s="638"/>
      <c r="I271" s="638"/>
      <c r="J271" s="638"/>
      <c r="K271" s="638"/>
      <c r="L271" s="638"/>
      <c r="M271" s="638"/>
      <c r="N271" s="638"/>
      <c r="O271" s="638"/>
      <c r="P271" s="638"/>
      <c r="Q271" s="638"/>
      <c r="R271" s="638"/>
      <c r="S271" s="638"/>
      <c r="T271" s="638"/>
      <c r="U271" s="638"/>
      <c r="IS271" s="15"/>
      <c r="IT271" s="15"/>
      <c r="IU271" s="15"/>
      <c r="IV271" s="15"/>
      <c r="IW271" s="15"/>
      <c r="IX271" s="15"/>
      <c r="IY271" s="15"/>
      <c r="IZ271" s="15"/>
      <c r="JA271" s="15"/>
      <c r="JB271" s="15"/>
      <c r="JC271" s="15"/>
      <c r="JD271" s="15"/>
      <c r="JE271" s="15"/>
      <c r="JF271" s="15"/>
      <c r="JG271" s="15"/>
      <c r="JH271" s="15"/>
      <c r="JI271" s="15"/>
      <c r="JJ271" s="15"/>
      <c r="JK271" s="15"/>
      <c r="JL271" s="15"/>
      <c r="JM271" s="15"/>
      <c r="JN271" s="15"/>
      <c r="JO271" s="15"/>
      <c r="JP271" s="15"/>
      <c r="JQ271" s="15"/>
      <c r="JR271" s="15"/>
      <c r="JS271" s="15"/>
      <c r="JT271" s="15"/>
      <c r="JU271" s="15"/>
      <c r="JV271" s="15"/>
      <c r="JW271" s="15"/>
      <c r="JX271" s="15"/>
      <c r="JY271" s="15"/>
      <c r="JZ271" s="15"/>
      <c r="KA271" s="15"/>
      <c r="KB271" s="15"/>
      <c r="KC271" s="15"/>
      <c r="KD271" s="15"/>
      <c r="KE271" s="15"/>
      <c r="KF271" s="15"/>
      <c r="KG271" s="15"/>
      <c r="KH271" s="15"/>
      <c r="KI271" s="15"/>
      <c r="KJ271" s="15"/>
      <c r="KK271" s="15"/>
      <c r="KL271" s="15"/>
      <c r="KM271" s="15"/>
      <c r="KN271" s="15"/>
      <c r="KO271" s="15"/>
      <c r="KP271" s="15"/>
      <c r="KQ271" s="15"/>
      <c r="KR271" s="15"/>
      <c r="KS271" s="15"/>
      <c r="KT271" s="15"/>
      <c r="KU271" s="15"/>
      <c r="KV271" s="15"/>
      <c r="KW271" s="15"/>
      <c r="KX271" s="15"/>
      <c r="KY271" s="15"/>
      <c r="KZ271" s="15"/>
      <c r="LA271" s="15"/>
      <c r="LB271" s="15"/>
      <c r="LC271" s="15"/>
      <c r="LD271" s="15"/>
      <c r="LE271" s="15"/>
      <c r="LF271" s="15"/>
      <c r="LG271" s="15"/>
      <c r="LH271" s="15"/>
      <c r="LI271" s="15"/>
      <c r="LJ271" s="15"/>
      <c r="LK271" s="15"/>
      <c r="LL271" s="15"/>
      <c r="LM271" s="15"/>
      <c r="LN271" s="15"/>
      <c r="LO271" s="15"/>
      <c r="LP271" s="15"/>
      <c r="LQ271" s="15"/>
      <c r="LR271" s="15"/>
      <c r="LS271" s="15"/>
      <c r="LT271" s="15"/>
      <c r="LU271" s="15"/>
      <c r="LV271" s="15"/>
      <c r="LW271" s="15"/>
      <c r="LX271" s="15"/>
      <c r="LY271" s="15"/>
      <c r="LZ271" s="15"/>
      <c r="MA271" s="15"/>
      <c r="MB271" s="15"/>
      <c r="MC271" s="15"/>
      <c r="MD271" s="15"/>
      <c r="ME271" s="15"/>
      <c r="MF271" s="15"/>
      <c r="MG271" s="15"/>
      <c r="MH271" s="15"/>
      <c r="MI271" s="15"/>
      <c r="MJ271" s="15"/>
      <c r="MK271" s="15"/>
      <c r="ML271" s="15"/>
      <c r="MM271" s="15"/>
      <c r="MN271" s="15"/>
      <c r="MO271" s="15"/>
      <c r="MP271" s="15"/>
      <c r="MQ271" s="15"/>
      <c r="MR271" s="15"/>
      <c r="MS271" s="15"/>
      <c r="MT271" s="15"/>
      <c r="MU271" s="15"/>
      <c r="MV271" s="15"/>
      <c r="MW271" s="15"/>
      <c r="MX271" s="15"/>
      <c r="MY271" s="15"/>
      <c r="MZ271" s="15"/>
      <c r="NA271" s="15"/>
      <c r="NB271" s="15"/>
      <c r="NC271" s="15"/>
      <c r="ND271" s="15"/>
      <c r="NE271" s="15"/>
      <c r="NF271" s="15"/>
      <c r="NG271" s="15"/>
      <c r="NH271" s="15"/>
      <c r="NI271" s="15"/>
      <c r="NJ271" s="15"/>
      <c r="NK271" s="15"/>
      <c r="NL271" s="15"/>
      <c r="NM271" s="15"/>
      <c r="NN271" s="15"/>
      <c r="NO271" s="15"/>
      <c r="NP271" s="15"/>
      <c r="NQ271" s="15"/>
      <c r="NR271" s="15"/>
      <c r="NS271" s="15"/>
      <c r="NT271" s="15"/>
      <c r="NU271" s="15"/>
      <c r="NV271" s="15"/>
      <c r="NW271" s="15"/>
      <c r="NX271" s="15"/>
      <c r="NY271" s="15"/>
      <c r="NZ271" s="15"/>
      <c r="OA271" s="15"/>
      <c r="OB271" s="15"/>
      <c r="OC271" s="15"/>
      <c r="OD271" s="15"/>
      <c r="OE271" s="15"/>
      <c r="OF271" s="15"/>
      <c r="OG271" s="15"/>
      <c r="OH271" s="15"/>
      <c r="OI271" s="15"/>
      <c r="OJ271" s="15"/>
      <c r="OK271" s="15"/>
      <c r="OL271" s="15"/>
      <c r="OM271" s="15"/>
      <c r="ON271" s="15"/>
      <c r="OO271" s="15"/>
      <c r="OP271" s="15"/>
      <c r="OQ271" s="15"/>
      <c r="OR271" s="15"/>
      <c r="OS271" s="15"/>
      <c r="OT271" s="15"/>
      <c r="OU271" s="15"/>
      <c r="OV271" s="15"/>
      <c r="OW271" s="15"/>
      <c r="OX271" s="15"/>
      <c r="OY271" s="15"/>
      <c r="OZ271" s="15"/>
      <c r="PA271" s="15"/>
      <c r="PB271" s="15"/>
      <c r="PC271" s="15"/>
      <c r="PD271" s="15"/>
      <c r="PE271" s="15"/>
      <c r="PF271" s="15"/>
      <c r="PG271" s="15"/>
      <c r="PH271" s="15"/>
      <c r="PI271" s="15"/>
      <c r="PJ271" s="15"/>
      <c r="PK271" s="15"/>
      <c r="PL271" s="15"/>
      <c r="PM271" s="15"/>
      <c r="PN271" s="15"/>
      <c r="PO271" s="15"/>
      <c r="PP271" s="15"/>
      <c r="PQ271" s="15"/>
      <c r="PR271" s="15"/>
      <c r="PS271" s="15"/>
      <c r="PT271" s="15"/>
      <c r="PU271" s="15"/>
      <c r="PV271" s="15"/>
      <c r="PW271" s="15"/>
      <c r="PX271" s="15"/>
      <c r="PY271" s="15"/>
      <c r="PZ271" s="15"/>
      <c r="QA271" s="15"/>
      <c r="QB271" s="15"/>
      <c r="QC271" s="15"/>
      <c r="QD271" s="15"/>
      <c r="QE271" s="15"/>
      <c r="QF271" s="15"/>
      <c r="QG271" s="15"/>
      <c r="QH271" s="15"/>
      <c r="QI271" s="15"/>
      <c r="QJ271" s="15"/>
      <c r="QK271" s="15"/>
      <c r="QL271" s="15"/>
      <c r="QM271" s="15"/>
      <c r="QN271" s="15"/>
      <c r="QO271" s="15"/>
      <c r="QP271" s="15"/>
      <c r="QQ271" s="15"/>
      <c r="QR271" s="15"/>
      <c r="QS271" s="15"/>
      <c r="QT271" s="15"/>
      <c r="QU271" s="15"/>
      <c r="QV271" s="15"/>
      <c r="QW271" s="15"/>
      <c r="QX271" s="15"/>
      <c r="QY271" s="15"/>
      <c r="QZ271" s="15"/>
      <c r="RA271" s="15"/>
      <c r="RB271" s="15"/>
      <c r="RC271" s="15"/>
      <c r="RD271" s="15"/>
      <c r="RE271" s="15"/>
      <c r="RF271" s="15"/>
      <c r="RG271" s="15"/>
      <c r="RH271" s="15"/>
      <c r="RI271" s="15"/>
      <c r="RJ271" s="15"/>
      <c r="RK271" s="15"/>
      <c r="RL271" s="15"/>
      <c r="RM271" s="15"/>
      <c r="RN271" s="15"/>
      <c r="RO271" s="15"/>
      <c r="RP271" s="15"/>
      <c r="RQ271" s="15"/>
      <c r="RR271" s="15"/>
      <c r="RS271" s="15"/>
      <c r="RT271" s="15"/>
      <c r="RU271" s="15"/>
      <c r="RV271" s="15"/>
      <c r="RW271" s="15"/>
      <c r="RX271" s="15"/>
      <c r="RY271" s="15"/>
      <c r="RZ271" s="15"/>
      <c r="SA271" s="15"/>
      <c r="SB271" s="15"/>
      <c r="SC271" s="15"/>
      <c r="SD271" s="15"/>
      <c r="SE271" s="15"/>
      <c r="SF271" s="15"/>
      <c r="SO271" s="15"/>
      <c r="SP271" s="15"/>
      <c r="SQ271" s="15"/>
      <c r="SR271" s="15"/>
      <c r="SS271" s="15"/>
      <c r="ST271" s="15"/>
      <c r="SU271" s="15"/>
      <c r="SV271" s="15"/>
      <c r="SW271" s="15"/>
      <c r="SX271" s="15"/>
      <c r="SY271" s="15"/>
      <c r="SZ271" s="15"/>
      <c r="TA271" s="15"/>
      <c r="TB271" s="15"/>
      <c r="TC271" s="15"/>
      <c r="TD271" s="15"/>
      <c r="TE271" s="15"/>
      <c r="TF271" s="15"/>
      <c r="TG271" s="15"/>
      <c r="TH271" s="15"/>
      <c r="TI271" s="15"/>
      <c r="TJ271" s="15"/>
      <c r="TK271" s="15"/>
      <c r="TL271" s="15"/>
      <c r="TM271" s="15"/>
      <c r="TN271" s="15"/>
      <c r="TO271" s="15"/>
      <c r="TP271" s="15"/>
      <c r="TQ271" s="15"/>
      <c r="TR271" s="15"/>
      <c r="TS271" s="15"/>
      <c r="TT271" s="15"/>
      <c r="TU271" s="15"/>
      <c r="TV271" s="15"/>
      <c r="TW271" s="15"/>
      <c r="TX271" s="15"/>
      <c r="TY271" s="15"/>
      <c r="TZ271" s="15"/>
      <c r="UA271" s="15"/>
      <c r="UB271" s="15"/>
      <c r="UC271" s="15"/>
      <c r="UD271" s="15"/>
      <c r="UE271" s="15"/>
      <c r="UF271" s="15"/>
      <c r="UG271" s="15"/>
      <c r="UH271" s="15"/>
      <c r="UI271" s="15"/>
      <c r="UJ271" s="15"/>
      <c r="UK271" s="15"/>
      <c r="UL271" s="15"/>
      <c r="UM271" s="15"/>
      <c r="UN271" s="15"/>
      <c r="UO271" s="15"/>
      <c r="UP271" s="15"/>
      <c r="UQ271" s="15"/>
      <c r="UR271" s="15"/>
      <c r="US271" s="15"/>
      <c r="UT271" s="15"/>
      <c r="UU271" s="15"/>
      <c r="UV271" s="15"/>
      <c r="UW271" s="15"/>
      <c r="UX271" s="15"/>
      <c r="UY271" s="15"/>
      <c r="UZ271" s="15"/>
      <c r="VA271" s="15"/>
      <c r="VB271" s="15"/>
      <c r="VC271" s="15"/>
      <c r="VD271" s="15"/>
      <c r="VE271" s="15"/>
      <c r="VF271" s="15"/>
      <c r="VG271" s="15"/>
      <c r="VH271" s="15"/>
      <c r="VI271" s="15"/>
      <c r="VJ271" s="15"/>
      <c r="VK271" s="15"/>
      <c r="VL271" s="15"/>
      <c r="VM271" s="15"/>
      <c r="VN271" s="15"/>
      <c r="VO271" s="15"/>
      <c r="VP271" s="15"/>
      <c r="VQ271" s="15"/>
      <c r="VR271" s="15"/>
      <c r="VS271" s="15"/>
      <c r="VT271" s="15"/>
      <c r="VU271" s="15"/>
      <c r="VV271" s="15"/>
      <c r="VW271" s="15"/>
      <c r="VX271" s="15"/>
      <c r="VY271" s="15"/>
      <c r="VZ271" s="15"/>
      <c r="WA271" s="15"/>
      <c r="WB271" s="15"/>
      <c r="WC271" s="15"/>
      <c r="WD271" s="15"/>
      <c r="WE271" s="15"/>
      <c r="WF271" s="15"/>
      <c r="WG271" s="15"/>
      <c r="WH271" s="15"/>
      <c r="WI271" s="15"/>
      <c r="WJ271" s="15"/>
      <c r="WK271" s="15"/>
      <c r="WL271" s="15"/>
      <c r="WM271" s="15"/>
      <c r="WN271" s="15"/>
      <c r="WO271" s="15"/>
      <c r="WP271" s="15"/>
      <c r="WQ271" s="15"/>
      <c r="WR271" s="15"/>
      <c r="WS271" s="15"/>
      <c r="WT271" s="15"/>
      <c r="WU271" s="15"/>
      <c r="WV271" s="15"/>
      <c r="WW271" s="15"/>
      <c r="WX271" s="15"/>
      <c r="WY271" s="15"/>
      <c r="WZ271" s="15"/>
      <c r="XA271" s="15"/>
      <c r="XB271" s="15"/>
      <c r="XC271" s="15"/>
      <c r="XD271" s="15"/>
      <c r="XE271" s="15"/>
      <c r="XF271" s="15"/>
      <c r="XG271" s="15"/>
      <c r="XH271" s="15"/>
      <c r="XI271" s="15"/>
      <c r="XJ271" s="15"/>
      <c r="XK271" s="15"/>
      <c r="XL271" s="15"/>
      <c r="XM271" s="15"/>
      <c r="XN271" s="15"/>
      <c r="XO271" s="15"/>
      <c r="XP271" s="15"/>
      <c r="XQ271" s="15"/>
      <c r="XR271" s="15"/>
      <c r="XS271" s="15"/>
      <c r="XT271" s="15"/>
      <c r="XU271" s="15"/>
      <c r="XV271" s="15"/>
      <c r="XW271" s="15"/>
      <c r="XX271" s="15"/>
      <c r="XY271" s="15"/>
      <c r="XZ271" s="15"/>
      <c r="YA271" s="15"/>
      <c r="YB271" s="15"/>
      <c r="YC271" s="15"/>
      <c r="YD271" s="15"/>
      <c r="YE271" s="15"/>
      <c r="YF271" s="15"/>
      <c r="YG271" s="15"/>
      <c r="YH271" s="15"/>
      <c r="YI271" s="15"/>
      <c r="YJ271" s="15"/>
      <c r="YK271" s="15"/>
      <c r="YL271" s="15"/>
      <c r="YM271" s="15"/>
      <c r="YN271" s="15"/>
      <c r="YO271" s="15"/>
      <c r="YP271" s="15"/>
      <c r="YQ271" s="15"/>
      <c r="YR271" s="15"/>
      <c r="YS271" s="15"/>
      <c r="YT271" s="15"/>
      <c r="YU271" s="15"/>
      <c r="YV271" s="15"/>
      <c r="YW271" s="15"/>
      <c r="YX271" s="15"/>
      <c r="YY271" s="15"/>
      <c r="YZ271" s="15"/>
      <c r="ZA271" s="15"/>
      <c r="ZB271" s="15"/>
      <c r="ZC271" s="15"/>
      <c r="ZD271" s="15"/>
      <c r="ZE271" s="15"/>
      <c r="ZF271" s="15"/>
      <c r="ZG271" s="15"/>
      <c r="ZH271" s="15"/>
      <c r="ZI271" s="15"/>
      <c r="ZJ271" s="15"/>
      <c r="ZK271" s="15"/>
      <c r="ZL271" s="15"/>
      <c r="ZM271" s="15"/>
      <c r="ZN271" s="15"/>
      <c r="ZO271" s="15"/>
      <c r="ZP271" s="15"/>
      <c r="ZQ271" s="15"/>
      <c r="ZR271" s="15"/>
      <c r="ZS271" s="15"/>
      <c r="ZT271" s="15"/>
      <c r="ZU271" s="15"/>
      <c r="ZV271" s="15"/>
      <c r="ZW271" s="15"/>
      <c r="ZX271" s="15"/>
      <c r="ZY271" s="15"/>
      <c r="ZZ271" s="15"/>
      <c r="AAA271" s="15"/>
      <c r="AAB271" s="15"/>
      <c r="AAC271" s="15"/>
      <c r="AAD271" s="15"/>
      <c r="AAE271" s="15"/>
      <c r="AAF271" s="15"/>
      <c r="AAG271" s="15"/>
      <c r="AAH271" s="15"/>
      <c r="AAI271" s="15"/>
      <c r="AAJ271" s="15"/>
      <c r="AAK271" s="15"/>
      <c r="AAL271" s="15"/>
      <c r="AAM271" s="15"/>
      <c r="AAN271" s="15"/>
      <c r="AAO271" s="15"/>
      <c r="AAP271" s="15"/>
      <c r="AAQ271" s="15"/>
      <c r="AAR271" s="15"/>
      <c r="AAS271" s="15"/>
      <c r="AAT271" s="15"/>
      <c r="AAU271" s="15"/>
      <c r="AAV271" s="15"/>
      <c r="AAW271" s="15"/>
      <c r="AAX271" s="15"/>
      <c r="AAY271" s="15"/>
      <c r="AAZ271" s="15"/>
      <c r="ABA271" s="15"/>
      <c r="ABB271" s="15"/>
      <c r="ABC271" s="15"/>
      <c r="ABD271" s="15"/>
      <c r="ABE271" s="15"/>
      <c r="ABF271" s="15"/>
      <c r="ABG271" s="15"/>
      <c r="ABH271" s="15"/>
      <c r="ABI271" s="15"/>
      <c r="ABJ271" s="15"/>
      <c r="ABK271" s="15"/>
      <c r="ABL271" s="15"/>
      <c r="ABM271" s="15"/>
      <c r="ABN271" s="15"/>
      <c r="ABO271" s="15"/>
      <c r="ABP271" s="15"/>
      <c r="ABQ271" s="15"/>
      <c r="ABR271" s="15"/>
      <c r="ABS271" s="15"/>
      <c r="ABT271" s="15"/>
      <c r="ABU271" s="15"/>
      <c r="ABV271" s="15"/>
      <c r="ABW271" s="15"/>
      <c r="ABX271" s="15"/>
      <c r="ABY271" s="15"/>
      <c r="ABZ271" s="15"/>
      <c r="ACA271" s="15"/>
      <c r="ACB271" s="15"/>
      <c r="ACK271" s="15"/>
      <c r="ACL271" s="15"/>
      <c r="ACM271" s="15"/>
      <c r="ACN271" s="15"/>
      <c r="ACO271" s="15"/>
      <c r="ACP271" s="15"/>
      <c r="ACQ271" s="15"/>
      <c r="ACR271" s="15"/>
      <c r="ACS271" s="15"/>
      <c r="ACT271" s="15"/>
      <c r="ACU271" s="15"/>
      <c r="ACV271" s="15"/>
      <c r="ACW271" s="15"/>
      <c r="ACX271" s="15"/>
      <c r="ACY271" s="15"/>
      <c r="ACZ271" s="15"/>
      <c r="ADA271" s="15"/>
      <c r="ADB271" s="15"/>
      <c r="ADC271" s="15"/>
      <c r="ADD271" s="15"/>
      <c r="ADE271" s="15"/>
      <c r="ADF271" s="15"/>
      <c r="ADG271" s="15"/>
      <c r="ADH271" s="15"/>
      <c r="ADI271" s="15"/>
      <c r="ADJ271" s="15"/>
      <c r="ADK271" s="15"/>
      <c r="ADL271" s="15"/>
      <c r="ADM271" s="15"/>
      <c r="ADN271" s="15"/>
      <c r="ADO271" s="15"/>
      <c r="ADP271" s="15"/>
      <c r="ADQ271" s="15"/>
      <c r="ADR271" s="15"/>
      <c r="ADS271" s="15"/>
      <c r="ADT271" s="15"/>
      <c r="ADU271" s="15"/>
      <c r="ADV271" s="15"/>
      <c r="ADW271" s="15"/>
      <c r="ADX271" s="15"/>
      <c r="ADY271" s="15"/>
      <c r="ADZ271" s="15"/>
      <c r="AEA271" s="15"/>
      <c r="AEB271" s="15"/>
      <c r="AEC271" s="15"/>
      <c r="AED271" s="15"/>
      <c r="AEE271" s="15"/>
      <c r="AEF271" s="15"/>
      <c r="AEG271" s="15"/>
      <c r="AEH271" s="15"/>
      <c r="AEI271" s="15"/>
      <c r="AEJ271" s="15"/>
      <c r="AEK271" s="15"/>
      <c r="AEL271" s="15"/>
      <c r="AEM271" s="15"/>
      <c r="AEN271" s="15"/>
      <c r="AEO271" s="15"/>
      <c r="AEP271" s="15"/>
      <c r="AEQ271" s="15"/>
      <c r="AER271" s="15"/>
      <c r="AES271" s="15"/>
      <c r="AET271" s="15"/>
      <c r="AEU271" s="15"/>
      <c r="AEV271" s="15"/>
      <c r="AEW271" s="15"/>
      <c r="AEX271" s="15"/>
      <c r="AEY271" s="15"/>
      <c r="AEZ271" s="15"/>
      <c r="AFA271" s="15"/>
      <c r="AFB271" s="15"/>
      <c r="AFC271" s="15"/>
      <c r="AFD271" s="15"/>
      <c r="AFE271" s="15"/>
      <c r="AFF271" s="15"/>
      <c r="AFG271" s="15"/>
      <c r="AFH271" s="15"/>
      <c r="AFI271" s="15"/>
      <c r="AFJ271" s="15"/>
      <c r="AFK271" s="15"/>
      <c r="AFL271" s="15"/>
      <c r="AFM271" s="15"/>
      <c r="AFN271" s="15"/>
      <c r="AFO271" s="15"/>
      <c r="AFP271" s="15"/>
      <c r="AFQ271" s="15"/>
      <c r="AFR271" s="15"/>
      <c r="AFS271" s="15"/>
      <c r="AFT271" s="15"/>
      <c r="AFU271" s="15"/>
      <c r="AFV271" s="15"/>
      <c r="AFW271" s="15"/>
      <c r="AFX271" s="15"/>
      <c r="AFY271" s="15"/>
      <c r="AFZ271" s="15"/>
      <c r="AGA271" s="15"/>
      <c r="AGB271" s="15"/>
      <c r="AGC271" s="15"/>
      <c r="AGD271" s="15"/>
      <c r="AGE271" s="15"/>
      <c r="AGF271" s="15"/>
      <c r="AGG271" s="15"/>
      <c r="AGH271" s="15"/>
      <c r="AGI271" s="15"/>
      <c r="AGJ271" s="15"/>
      <c r="AGK271" s="15"/>
      <c r="AGL271" s="15"/>
      <c r="AGM271" s="15"/>
      <c r="AGN271" s="15"/>
      <c r="AGO271" s="15"/>
      <c r="AGP271" s="15"/>
      <c r="AGQ271" s="15"/>
      <c r="AGR271" s="15"/>
      <c r="AGS271" s="15"/>
      <c r="AGT271" s="15"/>
      <c r="AGU271" s="15"/>
      <c r="AGV271" s="15"/>
      <c r="AGW271" s="15"/>
      <c r="AGX271" s="15"/>
      <c r="AGY271" s="15"/>
      <c r="AGZ271" s="15"/>
      <c r="AHA271" s="15"/>
      <c r="AHB271" s="15"/>
      <c r="AHC271" s="15"/>
      <c r="AHD271" s="15"/>
      <c r="AHE271" s="15"/>
      <c r="AHF271" s="15"/>
      <c r="AHG271" s="15"/>
      <c r="AHH271" s="15"/>
      <c r="AHI271" s="15"/>
      <c r="AHJ271" s="15"/>
      <c r="AHK271" s="15"/>
      <c r="AHL271" s="15"/>
      <c r="AHM271" s="15"/>
      <c r="AHN271" s="15"/>
      <c r="AHO271" s="15"/>
      <c r="AHP271" s="15"/>
      <c r="AHQ271" s="15"/>
      <c r="AHR271" s="15"/>
      <c r="AHS271" s="15"/>
      <c r="AHT271" s="15"/>
      <c r="AHU271" s="15"/>
      <c r="AHV271" s="15"/>
      <c r="AHW271" s="15"/>
      <c r="AHX271" s="15"/>
      <c r="AHY271" s="15"/>
      <c r="AHZ271" s="15"/>
      <c r="AIA271" s="15"/>
      <c r="AIB271" s="15"/>
      <c r="AIC271" s="15"/>
      <c r="AID271" s="15"/>
      <c r="AIE271" s="15"/>
      <c r="AIF271" s="15"/>
      <c r="AIG271" s="15"/>
      <c r="AIH271" s="15"/>
      <c r="AII271" s="15"/>
      <c r="AIJ271" s="15"/>
      <c r="AIK271" s="15"/>
      <c r="AIL271" s="15"/>
      <c r="AIM271" s="15"/>
      <c r="AIN271" s="15"/>
      <c r="AIO271" s="15"/>
      <c r="AIP271" s="15"/>
      <c r="AIQ271" s="15"/>
      <c r="AIR271" s="15"/>
      <c r="AIS271" s="15"/>
      <c r="AIT271" s="15"/>
      <c r="AIU271" s="15"/>
      <c r="AIV271" s="15"/>
      <c r="AIW271" s="15"/>
      <c r="AIX271" s="15"/>
      <c r="AIY271" s="15"/>
      <c r="AIZ271" s="15"/>
      <c r="AJA271" s="15"/>
      <c r="AJB271" s="15"/>
      <c r="AJC271" s="15"/>
      <c r="AJD271" s="15"/>
      <c r="AJE271" s="15"/>
      <c r="AJF271" s="15"/>
      <c r="AJG271" s="15"/>
      <c r="AJH271" s="15"/>
      <c r="AJI271" s="15"/>
      <c r="AJJ271" s="15"/>
      <c r="AJK271" s="15"/>
      <c r="AJL271" s="15"/>
      <c r="AJM271" s="15"/>
      <c r="AJN271" s="15"/>
      <c r="AJO271" s="15"/>
      <c r="AJP271" s="15"/>
      <c r="AJQ271" s="15"/>
      <c r="AJR271" s="15"/>
      <c r="AJS271" s="15"/>
      <c r="AJT271" s="15"/>
      <c r="AJU271" s="15"/>
      <c r="AJV271" s="15"/>
      <c r="AJW271" s="15"/>
      <c r="AJX271" s="15"/>
      <c r="AJY271" s="15"/>
      <c r="AJZ271" s="15"/>
      <c r="AKA271" s="15"/>
      <c r="AKB271" s="15"/>
      <c r="AKC271" s="15"/>
      <c r="AKD271" s="15"/>
      <c r="AKE271" s="15"/>
      <c r="AKF271" s="15"/>
      <c r="AKG271" s="15"/>
      <c r="AKH271" s="15"/>
      <c r="AKI271" s="15"/>
      <c r="AKJ271" s="15"/>
      <c r="AKK271" s="15"/>
      <c r="AKL271" s="15"/>
      <c r="AKM271" s="15"/>
      <c r="AKN271" s="15"/>
      <c r="AKO271" s="15"/>
      <c r="AKP271" s="15"/>
      <c r="AKQ271" s="15"/>
      <c r="AKR271" s="15"/>
      <c r="AKS271" s="15"/>
      <c r="AKT271" s="15"/>
      <c r="AKU271" s="15"/>
      <c r="AKV271" s="15"/>
      <c r="AKW271" s="15"/>
      <c r="AKX271" s="15"/>
      <c r="AKY271" s="15"/>
      <c r="AKZ271" s="15"/>
      <c r="ALA271" s="15"/>
      <c r="ALB271" s="15"/>
      <c r="ALC271" s="15"/>
      <c r="ALD271" s="15"/>
      <c r="ALE271" s="15"/>
      <c r="ALF271" s="15"/>
      <c r="ALG271" s="15"/>
      <c r="ALH271" s="15"/>
      <c r="ALI271" s="15"/>
      <c r="ALJ271" s="15"/>
      <c r="ALK271" s="15"/>
      <c r="ALL271" s="15"/>
      <c r="ALM271" s="15"/>
      <c r="ALN271" s="15"/>
      <c r="ALO271" s="15"/>
      <c r="ALP271" s="15"/>
      <c r="ALQ271" s="15"/>
      <c r="ALR271" s="15"/>
      <c r="ALS271" s="15"/>
      <c r="ALT271" s="15"/>
      <c r="ALU271" s="15"/>
      <c r="ALV271" s="15"/>
      <c r="ALW271" s="15"/>
      <c r="ALX271" s="15"/>
      <c r="AMG271" s="15"/>
      <c r="AMH271" s="15"/>
      <c r="AMI271" s="15"/>
      <c r="AMJ271" s="15"/>
      <c r="AMK271" s="15"/>
      <c r="AML271" s="15"/>
      <c r="AMM271" s="15"/>
      <c r="AMN271" s="15"/>
      <c r="AMO271" s="15"/>
      <c r="AMP271" s="15"/>
      <c r="AMQ271" s="15"/>
      <c r="AMR271" s="15"/>
      <c r="AMS271" s="15"/>
      <c r="AMT271" s="15"/>
      <c r="AMU271" s="15"/>
      <c r="AMV271" s="15"/>
      <c r="AMW271" s="15"/>
      <c r="AMX271" s="15"/>
      <c r="AMY271" s="15"/>
      <c r="AMZ271" s="15"/>
      <c r="ANA271" s="15"/>
      <c r="ANB271" s="15"/>
      <c r="ANC271" s="15"/>
      <c r="AND271" s="15"/>
      <c r="ANE271" s="15"/>
      <c r="ANF271" s="15"/>
      <c r="ANG271" s="15"/>
      <c r="ANH271" s="15"/>
      <c r="ANI271" s="15"/>
      <c r="ANJ271" s="15"/>
      <c r="ANK271" s="15"/>
      <c r="ANL271" s="15"/>
      <c r="ANM271" s="15"/>
      <c r="ANN271" s="15"/>
      <c r="ANO271" s="15"/>
      <c r="ANP271" s="15"/>
      <c r="ANQ271" s="15"/>
      <c r="ANR271" s="15"/>
      <c r="ANS271" s="15"/>
      <c r="ANT271" s="15"/>
      <c r="ANU271" s="15"/>
      <c r="ANV271" s="15"/>
      <c r="ANW271" s="15"/>
      <c r="ANX271" s="15"/>
      <c r="ANY271" s="15"/>
      <c r="ANZ271" s="15"/>
      <c r="AOA271" s="15"/>
      <c r="AOB271" s="15"/>
      <c r="AOC271" s="15"/>
      <c r="AOD271" s="15"/>
      <c r="AOE271" s="15"/>
      <c r="AOF271" s="15"/>
      <c r="AOG271" s="15"/>
      <c r="AOH271" s="15"/>
      <c r="AOI271" s="15"/>
      <c r="AOJ271" s="15"/>
      <c r="AOK271" s="15"/>
      <c r="AOL271" s="15"/>
      <c r="AOM271" s="15"/>
      <c r="AON271" s="15"/>
      <c r="AOO271" s="15"/>
      <c r="AOP271" s="15"/>
      <c r="AOQ271" s="15"/>
      <c r="AOR271" s="15"/>
      <c r="AOS271" s="15"/>
      <c r="AOT271" s="15"/>
      <c r="AOU271" s="15"/>
      <c r="AOV271" s="15"/>
      <c r="AOW271" s="15"/>
      <c r="AOX271" s="15"/>
      <c r="AOY271" s="15"/>
      <c r="AOZ271" s="15"/>
      <c r="APA271" s="15"/>
      <c r="APB271" s="15"/>
      <c r="APC271" s="15"/>
      <c r="APD271" s="15"/>
      <c r="APE271" s="15"/>
      <c r="APF271" s="15"/>
      <c r="APG271" s="15"/>
      <c r="APH271" s="15"/>
      <c r="API271" s="15"/>
      <c r="APJ271" s="15"/>
      <c r="APK271" s="15"/>
      <c r="APL271" s="15"/>
      <c r="APM271" s="15"/>
      <c r="APN271" s="15"/>
      <c r="APO271" s="15"/>
      <c r="APP271" s="15"/>
      <c r="APQ271" s="15"/>
      <c r="APR271" s="15"/>
      <c r="APS271" s="15"/>
      <c r="APT271" s="15"/>
      <c r="APU271" s="15"/>
      <c r="APV271" s="15"/>
      <c r="APW271" s="15"/>
      <c r="APX271" s="15"/>
      <c r="APY271" s="15"/>
      <c r="APZ271" s="15"/>
      <c r="AQA271" s="15"/>
      <c r="AQB271" s="15"/>
      <c r="AQC271" s="15"/>
      <c r="AQD271" s="15"/>
      <c r="AQE271" s="15"/>
      <c r="AQF271" s="15"/>
      <c r="AQG271" s="15"/>
      <c r="AQH271" s="15"/>
      <c r="AQI271" s="15"/>
      <c r="AQJ271" s="15"/>
      <c r="AQK271" s="15"/>
      <c r="AQL271" s="15"/>
      <c r="AQM271" s="15"/>
      <c r="AQN271" s="15"/>
      <c r="AQO271" s="15"/>
      <c r="AQP271" s="15"/>
      <c r="AQQ271" s="15"/>
      <c r="AQR271" s="15"/>
      <c r="AQS271" s="15"/>
      <c r="AQT271" s="15"/>
      <c r="AQU271" s="15"/>
      <c r="AQV271" s="15"/>
      <c r="AQW271" s="15"/>
      <c r="AQX271" s="15"/>
      <c r="AQY271" s="15"/>
      <c r="AQZ271" s="15"/>
      <c r="ARA271" s="15"/>
      <c r="ARB271" s="15"/>
      <c r="ARC271" s="15"/>
      <c r="ARD271" s="15"/>
      <c r="ARE271" s="15"/>
      <c r="ARF271" s="15"/>
      <c r="ARG271" s="15"/>
      <c r="ARH271" s="15"/>
      <c r="ARI271" s="15"/>
      <c r="ARJ271" s="15"/>
      <c r="ARK271" s="15"/>
      <c r="ARL271" s="15"/>
      <c r="ARM271" s="15"/>
      <c r="ARN271" s="15"/>
      <c r="ARO271" s="15"/>
      <c r="ARP271" s="15"/>
      <c r="ARQ271" s="15"/>
      <c r="ARR271" s="15"/>
      <c r="ARS271" s="15"/>
      <c r="ART271" s="15"/>
      <c r="ARU271" s="15"/>
      <c r="ARV271" s="15"/>
      <c r="ARW271" s="15"/>
      <c r="ARX271" s="15"/>
      <c r="ARY271" s="15"/>
      <c r="ARZ271" s="15"/>
      <c r="ASA271" s="15"/>
      <c r="ASB271" s="15"/>
      <c r="ASC271" s="15"/>
      <c r="ASD271" s="15"/>
      <c r="ASE271" s="15"/>
      <c r="ASF271" s="15"/>
      <c r="ASG271" s="15"/>
      <c r="ASH271" s="15"/>
      <c r="ASI271" s="15"/>
      <c r="ASJ271" s="15"/>
      <c r="ASK271" s="15"/>
      <c r="ASL271" s="15"/>
      <c r="ASM271" s="15"/>
      <c r="ASN271" s="15"/>
      <c r="ASO271" s="15"/>
      <c r="ASP271" s="15"/>
      <c r="ASQ271" s="15"/>
      <c r="ASR271" s="15"/>
      <c r="ASS271" s="15"/>
      <c r="AST271" s="15"/>
      <c r="ASU271" s="15"/>
      <c r="ASV271" s="15"/>
      <c r="ASW271" s="15"/>
      <c r="ASX271" s="15"/>
      <c r="ASY271" s="15"/>
      <c r="ASZ271" s="15"/>
      <c r="ATA271" s="15"/>
      <c r="ATB271" s="15"/>
      <c r="ATC271" s="15"/>
      <c r="ATD271" s="15"/>
      <c r="ATE271" s="15"/>
      <c r="ATF271" s="15"/>
      <c r="ATG271" s="15"/>
      <c r="ATH271" s="15"/>
      <c r="ATI271" s="15"/>
      <c r="ATJ271" s="15"/>
      <c r="ATK271" s="15"/>
      <c r="ATL271" s="15"/>
      <c r="ATM271" s="15"/>
      <c r="ATN271" s="15"/>
      <c r="ATO271" s="15"/>
      <c r="ATP271" s="15"/>
      <c r="ATQ271" s="15"/>
      <c r="ATR271" s="15"/>
      <c r="ATS271" s="15"/>
      <c r="ATT271" s="15"/>
      <c r="ATU271" s="15"/>
      <c r="ATV271" s="15"/>
      <c r="ATW271" s="15"/>
      <c r="ATX271" s="15"/>
      <c r="ATY271" s="15"/>
      <c r="ATZ271" s="15"/>
      <c r="AUA271" s="15"/>
      <c r="AUB271" s="15"/>
      <c r="AUC271" s="15"/>
      <c r="AUD271" s="15"/>
      <c r="AUE271" s="15"/>
      <c r="AUF271" s="15"/>
      <c r="AUG271" s="15"/>
      <c r="AUH271" s="15"/>
      <c r="AUI271" s="15"/>
      <c r="AUJ271" s="15"/>
      <c r="AUK271" s="15"/>
      <c r="AUL271" s="15"/>
      <c r="AUM271" s="15"/>
      <c r="AUN271" s="15"/>
      <c r="AUO271" s="15"/>
      <c r="AUP271" s="15"/>
      <c r="AUQ271" s="15"/>
      <c r="AUR271" s="15"/>
      <c r="AUS271" s="15"/>
      <c r="AUT271" s="15"/>
      <c r="AUU271" s="15"/>
      <c r="AUV271" s="15"/>
      <c r="AUW271" s="15"/>
      <c r="AUX271" s="15"/>
      <c r="AUY271" s="15"/>
      <c r="AUZ271" s="15"/>
      <c r="AVA271" s="15"/>
      <c r="AVB271" s="15"/>
      <c r="AVC271" s="15"/>
      <c r="AVD271" s="15"/>
      <c r="AVE271" s="15"/>
      <c r="AVF271" s="15"/>
      <c r="AVG271" s="15"/>
      <c r="AVH271" s="15"/>
      <c r="AVI271" s="15"/>
      <c r="AVJ271" s="15"/>
      <c r="AVK271" s="15"/>
      <c r="AVL271" s="15"/>
      <c r="AVM271" s="15"/>
      <c r="AVN271" s="15"/>
      <c r="AVO271" s="15"/>
      <c r="AVP271" s="15"/>
      <c r="AVQ271" s="15"/>
      <c r="AVR271" s="15"/>
      <c r="AVS271" s="15"/>
      <c r="AVT271" s="15"/>
      <c r="AWC271" s="15"/>
      <c r="AWD271" s="15"/>
      <c r="AWE271" s="15"/>
      <c r="AWF271" s="15"/>
      <c r="AWG271" s="15"/>
      <c r="AWH271" s="15"/>
      <c r="AWI271" s="15"/>
      <c r="AWJ271" s="15"/>
      <c r="AWK271" s="15"/>
      <c r="AWL271" s="15"/>
      <c r="AWM271" s="15"/>
      <c r="AWN271" s="15"/>
      <c r="AWO271" s="15"/>
      <c r="AWP271" s="15"/>
      <c r="AWQ271" s="15"/>
      <c r="AWR271" s="15"/>
      <c r="AWS271" s="15"/>
      <c r="AWT271" s="15"/>
      <c r="AWU271" s="15"/>
      <c r="AWV271" s="15"/>
      <c r="AWW271" s="15"/>
      <c r="AWX271" s="15"/>
      <c r="AWY271" s="15"/>
      <c r="AWZ271" s="15"/>
      <c r="AXA271" s="15"/>
      <c r="AXB271" s="15"/>
      <c r="AXC271" s="15"/>
      <c r="AXD271" s="15"/>
      <c r="AXE271" s="15"/>
      <c r="AXF271" s="15"/>
      <c r="AXG271" s="15"/>
      <c r="AXH271" s="15"/>
      <c r="AXI271" s="15"/>
      <c r="AXJ271" s="15"/>
      <c r="AXK271" s="15"/>
      <c r="AXL271" s="15"/>
      <c r="AXM271" s="15"/>
      <c r="AXN271" s="15"/>
      <c r="AXO271" s="15"/>
      <c r="AXP271" s="15"/>
      <c r="AXQ271" s="15"/>
      <c r="AXR271" s="15"/>
      <c r="AXS271" s="15"/>
      <c r="AXT271" s="15"/>
      <c r="AXU271" s="15"/>
      <c r="AXV271" s="15"/>
      <c r="AXW271" s="15"/>
      <c r="AXX271" s="15"/>
      <c r="AXY271" s="15"/>
      <c r="AXZ271" s="15"/>
      <c r="AYA271" s="15"/>
      <c r="AYB271" s="15"/>
      <c r="AYC271" s="15"/>
      <c r="AYD271" s="15"/>
      <c r="AYE271" s="15"/>
      <c r="AYF271" s="15"/>
      <c r="AYG271" s="15"/>
      <c r="AYH271" s="15"/>
      <c r="AYI271" s="15"/>
      <c r="AYJ271" s="15"/>
      <c r="AYK271" s="15"/>
      <c r="AYL271" s="15"/>
      <c r="AYM271" s="15"/>
      <c r="AYN271" s="15"/>
      <c r="AYO271" s="15"/>
      <c r="AYP271" s="15"/>
      <c r="AYQ271" s="15"/>
      <c r="AYR271" s="15"/>
      <c r="AYS271" s="15"/>
      <c r="AYT271" s="15"/>
      <c r="AYU271" s="15"/>
      <c r="AYV271" s="15"/>
      <c r="AYW271" s="15"/>
      <c r="AYX271" s="15"/>
      <c r="AYY271" s="15"/>
      <c r="AYZ271" s="15"/>
      <c r="AZA271" s="15"/>
      <c r="AZB271" s="15"/>
      <c r="AZC271" s="15"/>
      <c r="AZD271" s="15"/>
      <c r="AZE271" s="15"/>
      <c r="AZF271" s="15"/>
      <c r="AZG271" s="15"/>
      <c r="AZH271" s="15"/>
      <c r="AZI271" s="15"/>
      <c r="AZJ271" s="15"/>
      <c r="AZK271" s="15"/>
      <c r="AZL271" s="15"/>
      <c r="AZM271" s="15"/>
      <c r="AZN271" s="15"/>
      <c r="AZO271" s="15"/>
      <c r="AZP271" s="15"/>
      <c r="AZQ271" s="15"/>
      <c r="AZR271" s="15"/>
      <c r="AZS271" s="15"/>
      <c r="AZT271" s="15"/>
      <c r="AZU271" s="15"/>
      <c r="AZV271" s="15"/>
      <c r="AZW271" s="15"/>
      <c r="AZX271" s="15"/>
      <c r="AZY271" s="15"/>
      <c r="AZZ271" s="15"/>
      <c r="BAA271" s="15"/>
      <c r="BAB271" s="15"/>
      <c r="BAC271" s="15"/>
      <c r="BAD271" s="15"/>
      <c r="BAE271" s="15"/>
      <c r="BAF271" s="15"/>
      <c r="BAG271" s="15"/>
      <c r="BAH271" s="15"/>
      <c r="BAI271" s="15"/>
      <c r="BAJ271" s="15"/>
      <c r="BAK271" s="15"/>
      <c r="BAL271" s="15"/>
      <c r="BAM271" s="15"/>
      <c r="BAN271" s="15"/>
      <c r="BAO271" s="15"/>
      <c r="BAP271" s="15"/>
      <c r="BAQ271" s="15"/>
      <c r="BAR271" s="15"/>
      <c r="BAS271" s="15"/>
      <c r="BAT271" s="15"/>
      <c r="BAU271" s="15"/>
      <c r="BAV271" s="15"/>
      <c r="BAW271" s="15"/>
      <c r="BAX271" s="15"/>
      <c r="BAY271" s="15"/>
      <c r="BAZ271" s="15"/>
      <c r="BBA271" s="15"/>
      <c r="BBB271" s="15"/>
      <c r="BBC271" s="15"/>
      <c r="BBD271" s="15"/>
      <c r="BBE271" s="15"/>
      <c r="BBF271" s="15"/>
      <c r="BBG271" s="15"/>
      <c r="BBH271" s="15"/>
      <c r="BBI271" s="15"/>
      <c r="BBJ271" s="15"/>
      <c r="BBK271" s="15"/>
      <c r="BBL271" s="15"/>
      <c r="BBM271" s="15"/>
      <c r="BBN271" s="15"/>
      <c r="BBO271" s="15"/>
      <c r="BBP271" s="15"/>
      <c r="BBQ271" s="15"/>
      <c r="BBR271" s="15"/>
      <c r="BBS271" s="15"/>
      <c r="BBT271" s="15"/>
      <c r="BBU271" s="15"/>
      <c r="BBV271" s="15"/>
      <c r="BBW271" s="15"/>
      <c r="BBX271" s="15"/>
      <c r="BBY271" s="15"/>
      <c r="BBZ271" s="15"/>
      <c r="BCA271" s="15"/>
      <c r="BCB271" s="15"/>
      <c r="BCC271" s="15"/>
      <c r="BCD271" s="15"/>
      <c r="BCE271" s="15"/>
      <c r="BCF271" s="15"/>
      <c r="BCG271" s="15"/>
      <c r="BCH271" s="15"/>
      <c r="BCI271" s="15"/>
      <c r="BCJ271" s="15"/>
      <c r="BCK271" s="15"/>
      <c r="BCL271" s="15"/>
      <c r="BCM271" s="15"/>
      <c r="BCN271" s="15"/>
      <c r="BCO271" s="15"/>
      <c r="BCP271" s="15"/>
      <c r="BCQ271" s="15"/>
      <c r="BCR271" s="15"/>
      <c r="BCS271" s="15"/>
      <c r="BCT271" s="15"/>
      <c r="BCU271" s="15"/>
      <c r="BCV271" s="15"/>
      <c r="BCW271" s="15"/>
      <c r="BCX271" s="15"/>
      <c r="BCY271" s="15"/>
      <c r="BCZ271" s="15"/>
      <c r="BDA271" s="15"/>
      <c r="BDB271" s="15"/>
      <c r="BDC271" s="15"/>
      <c r="BDD271" s="15"/>
      <c r="BDE271" s="15"/>
      <c r="BDF271" s="15"/>
      <c r="BDG271" s="15"/>
      <c r="BDH271" s="15"/>
      <c r="BDI271" s="15"/>
      <c r="BDJ271" s="15"/>
      <c r="BDK271" s="15"/>
      <c r="BDL271" s="15"/>
      <c r="BDM271" s="15"/>
      <c r="BDN271" s="15"/>
      <c r="BDO271" s="15"/>
      <c r="BDP271" s="15"/>
      <c r="BDQ271" s="15"/>
      <c r="BDR271" s="15"/>
      <c r="BDS271" s="15"/>
      <c r="BDT271" s="15"/>
      <c r="BDU271" s="15"/>
      <c r="BDV271" s="15"/>
      <c r="BDW271" s="15"/>
      <c r="BDX271" s="15"/>
      <c r="BDY271" s="15"/>
      <c r="BDZ271" s="15"/>
      <c r="BEA271" s="15"/>
      <c r="BEB271" s="15"/>
      <c r="BEC271" s="15"/>
      <c r="BED271" s="15"/>
      <c r="BEE271" s="15"/>
      <c r="BEF271" s="15"/>
      <c r="BEG271" s="15"/>
      <c r="BEH271" s="15"/>
      <c r="BEI271" s="15"/>
      <c r="BEJ271" s="15"/>
      <c r="BEK271" s="15"/>
      <c r="BEL271" s="15"/>
      <c r="BEM271" s="15"/>
      <c r="BEN271" s="15"/>
      <c r="BEO271" s="15"/>
      <c r="BEP271" s="15"/>
      <c r="BEQ271" s="15"/>
      <c r="BER271" s="15"/>
      <c r="BES271" s="15"/>
      <c r="BET271" s="15"/>
      <c r="BEU271" s="15"/>
      <c r="BEV271" s="15"/>
      <c r="BEW271" s="15"/>
      <c r="BEX271" s="15"/>
      <c r="BEY271" s="15"/>
      <c r="BEZ271" s="15"/>
      <c r="BFA271" s="15"/>
      <c r="BFB271" s="15"/>
      <c r="BFC271" s="15"/>
      <c r="BFD271" s="15"/>
      <c r="BFE271" s="15"/>
      <c r="BFF271" s="15"/>
      <c r="BFG271" s="15"/>
      <c r="BFH271" s="15"/>
      <c r="BFI271" s="15"/>
      <c r="BFJ271" s="15"/>
      <c r="BFK271" s="15"/>
      <c r="BFL271" s="15"/>
      <c r="BFM271" s="15"/>
      <c r="BFN271" s="15"/>
      <c r="BFO271" s="15"/>
      <c r="BFP271" s="15"/>
      <c r="BFY271" s="15"/>
      <c r="BFZ271" s="15"/>
      <c r="BGA271" s="15"/>
      <c r="BGB271" s="15"/>
      <c r="BGC271" s="15"/>
      <c r="BGD271" s="15"/>
      <c r="BGE271" s="15"/>
      <c r="BGF271" s="15"/>
      <c r="BGG271" s="15"/>
      <c r="BGH271" s="15"/>
      <c r="BGI271" s="15"/>
      <c r="BGJ271" s="15"/>
      <c r="BGK271" s="15"/>
      <c r="BGL271" s="15"/>
      <c r="BGM271" s="15"/>
      <c r="BGN271" s="15"/>
      <c r="BGO271" s="15"/>
      <c r="BGP271" s="15"/>
      <c r="BGQ271" s="15"/>
      <c r="BGR271" s="15"/>
      <c r="BGS271" s="15"/>
      <c r="BGT271" s="15"/>
      <c r="BGU271" s="15"/>
      <c r="BGV271" s="15"/>
      <c r="BGW271" s="15"/>
      <c r="BGX271" s="15"/>
      <c r="BGY271" s="15"/>
      <c r="BGZ271" s="15"/>
      <c r="BHA271" s="15"/>
      <c r="BHB271" s="15"/>
      <c r="BHC271" s="15"/>
      <c r="BHD271" s="15"/>
      <c r="BHE271" s="15"/>
      <c r="BHF271" s="15"/>
      <c r="BHG271" s="15"/>
      <c r="BHH271" s="15"/>
      <c r="BHI271" s="15"/>
      <c r="BHJ271" s="15"/>
      <c r="BHK271" s="15"/>
      <c r="BHL271" s="15"/>
      <c r="BHM271" s="15"/>
      <c r="BHN271" s="15"/>
      <c r="BHO271" s="15"/>
      <c r="BHP271" s="15"/>
      <c r="BHQ271" s="15"/>
      <c r="BHR271" s="15"/>
      <c r="BHS271" s="15"/>
      <c r="BHT271" s="15"/>
      <c r="BHU271" s="15"/>
      <c r="BHV271" s="15"/>
      <c r="BHW271" s="15"/>
      <c r="BHX271" s="15"/>
      <c r="BHY271" s="15"/>
      <c r="BHZ271" s="15"/>
      <c r="BIA271" s="15"/>
      <c r="BIB271" s="15"/>
      <c r="BIC271" s="15"/>
      <c r="BID271" s="15"/>
      <c r="BIE271" s="15"/>
      <c r="BIF271" s="15"/>
      <c r="BIG271" s="15"/>
      <c r="BIH271" s="15"/>
      <c r="BII271" s="15"/>
      <c r="BIJ271" s="15"/>
      <c r="BIK271" s="15"/>
      <c r="BIL271" s="15"/>
      <c r="BIM271" s="15"/>
      <c r="BIN271" s="15"/>
      <c r="BIO271" s="15"/>
      <c r="BIP271" s="15"/>
      <c r="BIQ271" s="15"/>
      <c r="BIR271" s="15"/>
      <c r="BIS271" s="15"/>
      <c r="BIT271" s="15"/>
      <c r="BIU271" s="15"/>
      <c r="BIV271" s="15"/>
      <c r="BIW271" s="15"/>
      <c r="BIX271" s="15"/>
      <c r="BIY271" s="15"/>
      <c r="BIZ271" s="15"/>
      <c r="BJA271" s="15"/>
      <c r="BJB271" s="15"/>
      <c r="BJC271" s="15"/>
      <c r="BJD271" s="15"/>
      <c r="BJE271" s="15"/>
      <c r="BJF271" s="15"/>
      <c r="BJG271" s="15"/>
      <c r="BJH271" s="15"/>
      <c r="BJI271" s="15"/>
      <c r="BJJ271" s="15"/>
      <c r="BJK271" s="15"/>
      <c r="BJL271" s="15"/>
      <c r="BJM271" s="15"/>
      <c r="BJN271" s="15"/>
      <c r="BJO271" s="15"/>
      <c r="BJP271" s="15"/>
      <c r="BJQ271" s="15"/>
      <c r="BJR271" s="15"/>
      <c r="BJS271" s="15"/>
      <c r="BJT271" s="15"/>
      <c r="BJU271" s="15"/>
      <c r="BJV271" s="15"/>
      <c r="BJW271" s="15"/>
      <c r="BJX271" s="15"/>
      <c r="BJY271" s="15"/>
      <c r="BJZ271" s="15"/>
      <c r="BKA271" s="15"/>
      <c r="BKB271" s="15"/>
      <c r="BKC271" s="15"/>
      <c r="BKD271" s="15"/>
      <c r="BKE271" s="15"/>
      <c r="BKF271" s="15"/>
      <c r="BKG271" s="15"/>
      <c r="BKH271" s="15"/>
      <c r="BKI271" s="15"/>
      <c r="BKJ271" s="15"/>
      <c r="BKK271" s="15"/>
      <c r="BKL271" s="15"/>
      <c r="BKM271" s="15"/>
      <c r="BKN271" s="15"/>
      <c r="BKO271" s="15"/>
      <c r="BKP271" s="15"/>
      <c r="BKQ271" s="15"/>
      <c r="BKR271" s="15"/>
      <c r="BKS271" s="15"/>
      <c r="BKT271" s="15"/>
      <c r="BKU271" s="15"/>
      <c r="BKV271" s="15"/>
      <c r="BKW271" s="15"/>
      <c r="BKX271" s="15"/>
      <c r="BKY271" s="15"/>
      <c r="BKZ271" s="15"/>
      <c r="BLA271" s="15"/>
      <c r="BLB271" s="15"/>
      <c r="BLC271" s="15"/>
      <c r="BLD271" s="15"/>
      <c r="BLE271" s="15"/>
      <c r="BLF271" s="15"/>
      <c r="BLG271" s="15"/>
      <c r="BLH271" s="15"/>
      <c r="BLI271" s="15"/>
      <c r="BLJ271" s="15"/>
      <c r="BLK271" s="15"/>
      <c r="BLL271" s="15"/>
      <c r="BLM271" s="15"/>
      <c r="BLN271" s="15"/>
      <c r="BLO271" s="15"/>
      <c r="BLP271" s="15"/>
      <c r="BLQ271" s="15"/>
      <c r="BLR271" s="15"/>
      <c r="BLS271" s="15"/>
      <c r="BLT271" s="15"/>
      <c r="BLU271" s="15"/>
      <c r="BLV271" s="15"/>
      <c r="BLW271" s="15"/>
      <c r="BLX271" s="15"/>
      <c r="BLY271" s="15"/>
      <c r="BLZ271" s="15"/>
      <c r="BMA271" s="15"/>
      <c r="BMB271" s="15"/>
      <c r="BMC271" s="15"/>
      <c r="BMD271" s="15"/>
      <c r="BME271" s="15"/>
      <c r="BMF271" s="15"/>
      <c r="BMG271" s="15"/>
      <c r="BMH271" s="15"/>
      <c r="BMI271" s="15"/>
      <c r="BMJ271" s="15"/>
      <c r="BMK271" s="15"/>
      <c r="BML271" s="15"/>
      <c r="BMM271" s="15"/>
      <c r="BMN271" s="15"/>
      <c r="BMO271" s="15"/>
      <c r="BMP271" s="15"/>
      <c r="BMQ271" s="15"/>
      <c r="BMR271" s="15"/>
      <c r="BMS271" s="15"/>
      <c r="BMT271" s="15"/>
      <c r="BMU271" s="15"/>
      <c r="BMV271" s="15"/>
      <c r="BMW271" s="15"/>
      <c r="BMX271" s="15"/>
      <c r="BMY271" s="15"/>
      <c r="BMZ271" s="15"/>
      <c r="BNA271" s="15"/>
      <c r="BNB271" s="15"/>
      <c r="BNC271" s="15"/>
      <c r="BND271" s="15"/>
      <c r="BNE271" s="15"/>
      <c r="BNF271" s="15"/>
      <c r="BNG271" s="15"/>
      <c r="BNH271" s="15"/>
      <c r="BNI271" s="15"/>
      <c r="BNJ271" s="15"/>
      <c r="BNK271" s="15"/>
      <c r="BNL271" s="15"/>
      <c r="BNM271" s="15"/>
      <c r="BNN271" s="15"/>
      <c r="BNO271" s="15"/>
      <c r="BNP271" s="15"/>
      <c r="BNQ271" s="15"/>
      <c r="BNR271" s="15"/>
      <c r="BNS271" s="15"/>
      <c r="BNT271" s="15"/>
      <c r="BNU271" s="15"/>
      <c r="BNV271" s="15"/>
      <c r="BNW271" s="15"/>
      <c r="BNX271" s="15"/>
      <c r="BNY271" s="15"/>
      <c r="BNZ271" s="15"/>
      <c r="BOA271" s="15"/>
      <c r="BOB271" s="15"/>
      <c r="BOC271" s="15"/>
      <c r="BOD271" s="15"/>
      <c r="BOE271" s="15"/>
      <c r="BOF271" s="15"/>
      <c r="BOG271" s="15"/>
      <c r="BOH271" s="15"/>
      <c r="BOI271" s="15"/>
      <c r="BOJ271" s="15"/>
      <c r="BOK271" s="15"/>
      <c r="BOL271" s="15"/>
      <c r="BOM271" s="15"/>
      <c r="BON271" s="15"/>
      <c r="BOO271" s="15"/>
      <c r="BOP271" s="15"/>
      <c r="BOQ271" s="15"/>
      <c r="BOR271" s="15"/>
      <c r="BOS271" s="15"/>
      <c r="BOT271" s="15"/>
      <c r="BOU271" s="15"/>
      <c r="BOV271" s="15"/>
      <c r="BOW271" s="15"/>
      <c r="BOX271" s="15"/>
      <c r="BOY271" s="15"/>
      <c r="BOZ271" s="15"/>
      <c r="BPA271" s="15"/>
      <c r="BPB271" s="15"/>
      <c r="BPC271" s="15"/>
      <c r="BPD271" s="15"/>
      <c r="BPE271" s="15"/>
      <c r="BPF271" s="15"/>
      <c r="BPG271" s="15"/>
      <c r="BPH271" s="15"/>
      <c r="BPI271" s="15"/>
      <c r="BPJ271" s="15"/>
      <c r="BPK271" s="15"/>
      <c r="BPL271" s="15"/>
      <c r="BPU271" s="15"/>
      <c r="BPV271" s="15"/>
      <c r="BPW271" s="15"/>
      <c r="BPX271" s="15"/>
      <c r="BPY271" s="15"/>
      <c r="BPZ271" s="15"/>
      <c r="BQA271" s="15"/>
      <c r="BQB271" s="15"/>
      <c r="BQC271" s="15"/>
      <c r="BQD271" s="15"/>
      <c r="BQE271" s="15"/>
      <c r="BQF271" s="15"/>
      <c r="BQG271" s="15"/>
      <c r="BQH271" s="15"/>
      <c r="BQI271" s="15"/>
      <c r="BQJ271" s="15"/>
      <c r="BQK271" s="15"/>
      <c r="BQL271" s="15"/>
      <c r="BQM271" s="15"/>
      <c r="BQN271" s="15"/>
      <c r="BQO271" s="15"/>
      <c r="BQP271" s="15"/>
      <c r="BQQ271" s="15"/>
      <c r="BQR271" s="15"/>
      <c r="BQS271" s="15"/>
      <c r="BQT271" s="15"/>
      <c r="BQU271" s="15"/>
      <c r="BQV271" s="15"/>
      <c r="BQW271" s="15"/>
      <c r="BQX271" s="15"/>
      <c r="BQY271" s="15"/>
      <c r="BQZ271" s="15"/>
      <c r="BRA271" s="15"/>
      <c r="BRB271" s="15"/>
      <c r="BRC271" s="15"/>
      <c r="BRD271" s="15"/>
      <c r="BRE271" s="15"/>
      <c r="BRF271" s="15"/>
      <c r="BRG271" s="15"/>
      <c r="BRH271" s="15"/>
      <c r="BRI271" s="15"/>
      <c r="BRJ271" s="15"/>
      <c r="BRK271" s="15"/>
      <c r="BRL271" s="15"/>
      <c r="BRM271" s="15"/>
      <c r="BRN271" s="15"/>
      <c r="BRO271" s="15"/>
      <c r="BRP271" s="15"/>
      <c r="BRQ271" s="15"/>
      <c r="BRR271" s="15"/>
      <c r="BRS271" s="15"/>
      <c r="BRT271" s="15"/>
      <c r="BRU271" s="15"/>
      <c r="BRV271" s="15"/>
      <c r="BRW271" s="15"/>
      <c r="BRX271" s="15"/>
      <c r="BRY271" s="15"/>
      <c r="BRZ271" s="15"/>
      <c r="BSA271" s="15"/>
      <c r="BSB271" s="15"/>
      <c r="BSC271" s="15"/>
      <c r="BSD271" s="15"/>
      <c r="BSE271" s="15"/>
      <c r="BSF271" s="15"/>
      <c r="BSG271" s="15"/>
      <c r="BSH271" s="15"/>
      <c r="BSI271" s="15"/>
      <c r="BSJ271" s="15"/>
      <c r="BSK271" s="15"/>
      <c r="BSL271" s="15"/>
      <c r="BSM271" s="15"/>
      <c r="BSN271" s="15"/>
      <c r="BSO271" s="15"/>
      <c r="BSP271" s="15"/>
      <c r="BSQ271" s="15"/>
      <c r="BSR271" s="15"/>
      <c r="BSS271" s="15"/>
      <c r="BST271" s="15"/>
      <c r="BSU271" s="15"/>
      <c r="BSV271" s="15"/>
      <c r="BSW271" s="15"/>
      <c r="BSX271" s="15"/>
      <c r="BSY271" s="15"/>
      <c r="BSZ271" s="15"/>
      <c r="BTA271" s="15"/>
      <c r="BTB271" s="15"/>
      <c r="BTC271" s="15"/>
      <c r="BTD271" s="15"/>
      <c r="BTE271" s="15"/>
      <c r="BTF271" s="15"/>
      <c r="BTG271" s="15"/>
      <c r="BTH271" s="15"/>
      <c r="BTI271" s="15"/>
      <c r="BTJ271" s="15"/>
      <c r="BTK271" s="15"/>
      <c r="BTL271" s="15"/>
      <c r="BTM271" s="15"/>
      <c r="BTN271" s="15"/>
      <c r="BTO271" s="15"/>
      <c r="BTP271" s="15"/>
      <c r="BTQ271" s="15"/>
      <c r="BTR271" s="15"/>
      <c r="BTS271" s="15"/>
      <c r="BTT271" s="15"/>
      <c r="BTU271" s="15"/>
      <c r="BTV271" s="15"/>
      <c r="BTW271" s="15"/>
      <c r="BTX271" s="15"/>
      <c r="BTY271" s="15"/>
      <c r="BTZ271" s="15"/>
      <c r="BUA271" s="15"/>
      <c r="BUB271" s="15"/>
      <c r="BUC271" s="15"/>
      <c r="BUD271" s="15"/>
      <c r="BUE271" s="15"/>
      <c r="BUF271" s="15"/>
      <c r="BUG271" s="15"/>
      <c r="BUH271" s="15"/>
      <c r="BUI271" s="15"/>
      <c r="BUJ271" s="15"/>
      <c r="BUK271" s="15"/>
      <c r="BUL271" s="15"/>
      <c r="BUM271" s="15"/>
      <c r="BUN271" s="15"/>
      <c r="BUO271" s="15"/>
      <c r="BUP271" s="15"/>
      <c r="BUQ271" s="15"/>
      <c r="BUR271" s="15"/>
      <c r="BUS271" s="15"/>
      <c r="BUT271" s="15"/>
      <c r="BUU271" s="15"/>
      <c r="BUV271" s="15"/>
      <c r="BUW271" s="15"/>
      <c r="BUX271" s="15"/>
      <c r="BUY271" s="15"/>
      <c r="BUZ271" s="15"/>
      <c r="BVA271" s="15"/>
      <c r="BVB271" s="15"/>
      <c r="BVC271" s="15"/>
      <c r="BVD271" s="15"/>
      <c r="BVE271" s="15"/>
      <c r="BVF271" s="15"/>
      <c r="BVG271" s="15"/>
      <c r="BVH271" s="15"/>
      <c r="BVI271" s="15"/>
      <c r="BVJ271" s="15"/>
      <c r="BVK271" s="15"/>
      <c r="BVL271" s="15"/>
      <c r="BVM271" s="15"/>
      <c r="BVN271" s="15"/>
      <c r="BVO271" s="15"/>
      <c r="BVP271" s="15"/>
      <c r="BVQ271" s="15"/>
      <c r="BVR271" s="15"/>
      <c r="BVS271" s="15"/>
      <c r="BVT271" s="15"/>
      <c r="BVU271" s="15"/>
      <c r="BVV271" s="15"/>
      <c r="BVW271" s="15"/>
      <c r="BVX271" s="15"/>
      <c r="BVY271" s="15"/>
      <c r="BVZ271" s="15"/>
      <c r="BWA271" s="15"/>
      <c r="BWB271" s="15"/>
      <c r="BWC271" s="15"/>
      <c r="BWD271" s="15"/>
      <c r="BWE271" s="15"/>
      <c r="BWF271" s="15"/>
      <c r="BWG271" s="15"/>
      <c r="BWH271" s="15"/>
      <c r="BWI271" s="15"/>
      <c r="BWJ271" s="15"/>
      <c r="BWK271" s="15"/>
      <c r="BWL271" s="15"/>
      <c r="BWM271" s="15"/>
      <c r="BWN271" s="15"/>
      <c r="BWO271" s="15"/>
      <c r="BWP271" s="15"/>
      <c r="BWQ271" s="15"/>
      <c r="BWR271" s="15"/>
      <c r="BWS271" s="15"/>
      <c r="BWT271" s="15"/>
      <c r="BWU271" s="15"/>
      <c r="BWV271" s="15"/>
      <c r="BWW271" s="15"/>
      <c r="BWX271" s="15"/>
      <c r="BWY271" s="15"/>
      <c r="BWZ271" s="15"/>
      <c r="BXA271" s="15"/>
      <c r="BXB271" s="15"/>
      <c r="BXC271" s="15"/>
      <c r="BXD271" s="15"/>
      <c r="BXE271" s="15"/>
      <c r="BXF271" s="15"/>
      <c r="BXG271" s="15"/>
      <c r="BXH271" s="15"/>
      <c r="BXI271" s="15"/>
      <c r="BXJ271" s="15"/>
      <c r="BXK271" s="15"/>
      <c r="BXL271" s="15"/>
      <c r="BXM271" s="15"/>
      <c r="BXN271" s="15"/>
      <c r="BXO271" s="15"/>
      <c r="BXP271" s="15"/>
      <c r="BXQ271" s="15"/>
      <c r="BXR271" s="15"/>
      <c r="BXS271" s="15"/>
      <c r="BXT271" s="15"/>
      <c r="BXU271" s="15"/>
      <c r="BXV271" s="15"/>
      <c r="BXW271" s="15"/>
      <c r="BXX271" s="15"/>
      <c r="BXY271" s="15"/>
      <c r="BXZ271" s="15"/>
      <c r="BYA271" s="15"/>
      <c r="BYB271" s="15"/>
      <c r="BYC271" s="15"/>
      <c r="BYD271" s="15"/>
      <c r="BYE271" s="15"/>
      <c r="BYF271" s="15"/>
      <c r="BYG271" s="15"/>
      <c r="BYH271" s="15"/>
      <c r="BYI271" s="15"/>
      <c r="BYJ271" s="15"/>
      <c r="BYK271" s="15"/>
      <c r="BYL271" s="15"/>
      <c r="BYM271" s="15"/>
      <c r="BYN271" s="15"/>
      <c r="BYO271" s="15"/>
      <c r="BYP271" s="15"/>
      <c r="BYQ271" s="15"/>
      <c r="BYR271" s="15"/>
      <c r="BYS271" s="15"/>
      <c r="BYT271" s="15"/>
      <c r="BYU271" s="15"/>
      <c r="BYV271" s="15"/>
      <c r="BYW271" s="15"/>
      <c r="BYX271" s="15"/>
      <c r="BYY271" s="15"/>
      <c r="BYZ271" s="15"/>
      <c r="BZA271" s="15"/>
      <c r="BZB271" s="15"/>
      <c r="BZC271" s="15"/>
      <c r="BZD271" s="15"/>
      <c r="BZE271" s="15"/>
      <c r="BZF271" s="15"/>
      <c r="BZG271" s="15"/>
      <c r="BZH271" s="15"/>
      <c r="BZQ271" s="15"/>
      <c r="BZR271" s="15"/>
      <c r="BZS271" s="15"/>
      <c r="BZT271" s="15"/>
      <c r="BZU271" s="15"/>
      <c r="BZV271" s="15"/>
      <c r="BZW271" s="15"/>
      <c r="BZX271" s="15"/>
      <c r="BZY271" s="15"/>
      <c r="BZZ271" s="15"/>
      <c r="CAA271" s="15"/>
      <c r="CAB271" s="15"/>
      <c r="CAC271" s="15"/>
      <c r="CAD271" s="15"/>
      <c r="CAE271" s="15"/>
      <c r="CAF271" s="15"/>
      <c r="CAG271" s="15"/>
      <c r="CAH271" s="15"/>
      <c r="CAI271" s="15"/>
      <c r="CAJ271" s="15"/>
      <c r="CAK271" s="15"/>
      <c r="CAL271" s="15"/>
      <c r="CAM271" s="15"/>
      <c r="CAN271" s="15"/>
      <c r="CAO271" s="15"/>
      <c r="CAP271" s="15"/>
      <c r="CAQ271" s="15"/>
      <c r="CAR271" s="15"/>
      <c r="CAS271" s="15"/>
      <c r="CAT271" s="15"/>
      <c r="CAU271" s="15"/>
      <c r="CAV271" s="15"/>
      <c r="CAW271" s="15"/>
      <c r="CAX271" s="15"/>
      <c r="CAY271" s="15"/>
      <c r="CAZ271" s="15"/>
      <c r="CBA271" s="15"/>
      <c r="CBB271" s="15"/>
      <c r="CBC271" s="15"/>
      <c r="CBD271" s="15"/>
      <c r="CBE271" s="15"/>
      <c r="CBF271" s="15"/>
      <c r="CBG271" s="15"/>
      <c r="CBH271" s="15"/>
      <c r="CBI271" s="15"/>
      <c r="CBJ271" s="15"/>
      <c r="CBK271" s="15"/>
      <c r="CBL271" s="15"/>
      <c r="CBM271" s="15"/>
      <c r="CBN271" s="15"/>
      <c r="CBO271" s="15"/>
      <c r="CBP271" s="15"/>
      <c r="CBQ271" s="15"/>
      <c r="CBR271" s="15"/>
      <c r="CBS271" s="15"/>
      <c r="CBT271" s="15"/>
      <c r="CBU271" s="15"/>
      <c r="CBV271" s="15"/>
      <c r="CBW271" s="15"/>
      <c r="CBX271" s="15"/>
      <c r="CBY271" s="15"/>
      <c r="CBZ271" s="15"/>
      <c r="CCA271" s="15"/>
      <c r="CCB271" s="15"/>
      <c r="CCC271" s="15"/>
      <c r="CCD271" s="15"/>
      <c r="CCE271" s="15"/>
      <c r="CCF271" s="15"/>
      <c r="CCG271" s="15"/>
      <c r="CCH271" s="15"/>
      <c r="CCI271" s="15"/>
      <c r="CCJ271" s="15"/>
      <c r="CCK271" s="15"/>
      <c r="CCL271" s="15"/>
      <c r="CCM271" s="15"/>
      <c r="CCN271" s="15"/>
      <c r="CCO271" s="15"/>
      <c r="CCP271" s="15"/>
      <c r="CCQ271" s="15"/>
      <c r="CCR271" s="15"/>
      <c r="CCS271" s="15"/>
      <c r="CCT271" s="15"/>
      <c r="CCU271" s="15"/>
      <c r="CCV271" s="15"/>
      <c r="CCW271" s="15"/>
      <c r="CCX271" s="15"/>
      <c r="CCY271" s="15"/>
      <c r="CCZ271" s="15"/>
      <c r="CDA271" s="15"/>
      <c r="CDB271" s="15"/>
      <c r="CDC271" s="15"/>
      <c r="CDD271" s="15"/>
      <c r="CDE271" s="15"/>
      <c r="CDF271" s="15"/>
      <c r="CDG271" s="15"/>
      <c r="CDH271" s="15"/>
      <c r="CDI271" s="15"/>
      <c r="CDJ271" s="15"/>
      <c r="CDK271" s="15"/>
      <c r="CDL271" s="15"/>
      <c r="CDM271" s="15"/>
      <c r="CDN271" s="15"/>
      <c r="CDO271" s="15"/>
      <c r="CDP271" s="15"/>
      <c r="CDQ271" s="15"/>
      <c r="CDR271" s="15"/>
      <c r="CDS271" s="15"/>
      <c r="CDT271" s="15"/>
      <c r="CDU271" s="15"/>
      <c r="CDV271" s="15"/>
      <c r="CDW271" s="15"/>
      <c r="CDX271" s="15"/>
      <c r="CDY271" s="15"/>
      <c r="CDZ271" s="15"/>
      <c r="CEA271" s="15"/>
      <c r="CEB271" s="15"/>
      <c r="CEC271" s="15"/>
      <c r="CED271" s="15"/>
      <c r="CEE271" s="15"/>
      <c r="CEF271" s="15"/>
      <c r="CEG271" s="15"/>
      <c r="CEH271" s="15"/>
      <c r="CEI271" s="15"/>
      <c r="CEJ271" s="15"/>
      <c r="CEK271" s="15"/>
      <c r="CEL271" s="15"/>
      <c r="CEM271" s="15"/>
      <c r="CEN271" s="15"/>
      <c r="CEO271" s="15"/>
      <c r="CEP271" s="15"/>
      <c r="CEQ271" s="15"/>
      <c r="CER271" s="15"/>
      <c r="CES271" s="15"/>
      <c r="CET271" s="15"/>
      <c r="CEU271" s="15"/>
      <c r="CEV271" s="15"/>
      <c r="CEW271" s="15"/>
      <c r="CEX271" s="15"/>
      <c r="CEY271" s="15"/>
      <c r="CEZ271" s="15"/>
      <c r="CFA271" s="15"/>
      <c r="CFB271" s="15"/>
      <c r="CFC271" s="15"/>
      <c r="CFD271" s="15"/>
      <c r="CFE271" s="15"/>
      <c r="CFF271" s="15"/>
      <c r="CFG271" s="15"/>
      <c r="CFH271" s="15"/>
      <c r="CFI271" s="15"/>
      <c r="CFJ271" s="15"/>
      <c r="CFK271" s="15"/>
      <c r="CFL271" s="15"/>
      <c r="CFM271" s="15"/>
      <c r="CFN271" s="15"/>
      <c r="CFO271" s="15"/>
      <c r="CFP271" s="15"/>
      <c r="CFQ271" s="15"/>
      <c r="CFR271" s="15"/>
      <c r="CFS271" s="15"/>
      <c r="CFT271" s="15"/>
      <c r="CFU271" s="15"/>
      <c r="CFV271" s="15"/>
      <c r="CFW271" s="15"/>
      <c r="CFX271" s="15"/>
      <c r="CFY271" s="15"/>
      <c r="CFZ271" s="15"/>
      <c r="CGA271" s="15"/>
      <c r="CGB271" s="15"/>
      <c r="CGC271" s="15"/>
      <c r="CGD271" s="15"/>
      <c r="CGE271" s="15"/>
      <c r="CGF271" s="15"/>
      <c r="CGG271" s="15"/>
      <c r="CGH271" s="15"/>
      <c r="CGI271" s="15"/>
      <c r="CGJ271" s="15"/>
      <c r="CGK271" s="15"/>
      <c r="CGL271" s="15"/>
      <c r="CGM271" s="15"/>
      <c r="CGN271" s="15"/>
      <c r="CGO271" s="15"/>
      <c r="CGP271" s="15"/>
      <c r="CGQ271" s="15"/>
      <c r="CGR271" s="15"/>
      <c r="CGS271" s="15"/>
      <c r="CGT271" s="15"/>
      <c r="CGU271" s="15"/>
      <c r="CGV271" s="15"/>
      <c r="CGW271" s="15"/>
      <c r="CGX271" s="15"/>
      <c r="CGY271" s="15"/>
      <c r="CGZ271" s="15"/>
      <c r="CHA271" s="15"/>
      <c r="CHB271" s="15"/>
      <c r="CHC271" s="15"/>
      <c r="CHD271" s="15"/>
      <c r="CHE271" s="15"/>
      <c r="CHF271" s="15"/>
      <c r="CHG271" s="15"/>
      <c r="CHH271" s="15"/>
      <c r="CHI271" s="15"/>
      <c r="CHJ271" s="15"/>
      <c r="CHK271" s="15"/>
      <c r="CHL271" s="15"/>
      <c r="CHM271" s="15"/>
      <c r="CHN271" s="15"/>
      <c r="CHO271" s="15"/>
      <c r="CHP271" s="15"/>
      <c r="CHQ271" s="15"/>
      <c r="CHR271" s="15"/>
      <c r="CHS271" s="15"/>
      <c r="CHT271" s="15"/>
      <c r="CHU271" s="15"/>
      <c r="CHV271" s="15"/>
      <c r="CHW271" s="15"/>
      <c r="CHX271" s="15"/>
      <c r="CHY271" s="15"/>
      <c r="CHZ271" s="15"/>
      <c r="CIA271" s="15"/>
      <c r="CIB271" s="15"/>
      <c r="CIC271" s="15"/>
      <c r="CID271" s="15"/>
      <c r="CIE271" s="15"/>
      <c r="CIF271" s="15"/>
      <c r="CIG271" s="15"/>
      <c r="CIH271" s="15"/>
      <c r="CII271" s="15"/>
      <c r="CIJ271" s="15"/>
      <c r="CIK271" s="15"/>
      <c r="CIL271" s="15"/>
      <c r="CIM271" s="15"/>
      <c r="CIN271" s="15"/>
      <c r="CIO271" s="15"/>
      <c r="CIP271" s="15"/>
      <c r="CIQ271" s="15"/>
      <c r="CIR271" s="15"/>
      <c r="CIS271" s="15"/>
      <c r="CIT271" s="15"/>
      <c r="CIU271" s="15"/>
      <c r="CIV271" s="15"/>
      <c r="CIW271" s="15"/>
      <c r="CIX271" s="15"/>
      <c r="CIY271" s="15"/>
      <c r="CIZ271" s="15"/>
      <c r="CJA271" s="15"/>
      <c r="CJB271" s="15"/>
      <c r="CJC271" s="15"/>
      <c r="CJD271" s="15"/>
      <c r="CJM271" s="15"/>
      <c r="CJN271" s="15"/>
      <c r="CJO271" s="15"/>
      <c r="CJP271" s="15"/>
      <c r="CJQ271" s="15"/>
      <c r="CJR271" s="15"/>
      <c r="CJS271" s="15"/>
      <c r="CJT271" s="15"/>
      <c r="CJU271" s="15"/>
      <c r="CJV271" s="15"/>
      <c r="CJW271" s="15"/>
      <c r="CJX271" s="15"/>
      <c r="CJY271" s="15"/>
      <c r="CJZ271" s="15"/>
      <c r="CKA271" s="15"/>
      <c r="CKB271" s="15"/>
      <c r="CKC271" s="15"/>
      <c r="CKD271" s="15"/>
      <c r="CKE271" s="15"/>
      <c r="CKF271" s="15"/>
      <c r="CKG271" s="15"/>
      <c r="CKH271" s="15"/>
      <c r="CKI271" s="15"/>
      <c r="CKJ271" s="15"/>
      <c r="CKK271" s="15"/>
      <c r="CKL271" s="15"/>
      <c r="CKM271" s="15"/>
      <c r="CKN271" s="15"/>
      <c r="CKO271" s="15"/>
      <c r="CKP271" s="15"/>
      <c r="CKQ271" s="15"/>
      <c r="CKR271" s="15"/>
      <c r="CKS271" s="15"/>
      <c r="CKT271" s="15"/>
      <c r="CKU271" s="15"/>
      <c r="CKV271" s="15"/>
      <c r="CKW271" s="15"/>
      <c r="CKX271" s="15"/>
      <c r="CKY271" s="15"/>
      <c r="CKZ271" s="15"/>
      <c r="CLA271" s="15"/>
      <c r="CLB271" s="15"/>
      <c r="CLC271" s="15"/>
      <c r="CLD271" s="15"/>
      <c r="CLE271" s="15"/>
      <c r="CLF271" s="15"/>
      <c r="CLG271" s="15"/>
      <c r="CLH271" s="15"/>
      <c r="CLI271" s="15"/>
      <c r="CLJ271" s="15"/>
      <c r="CLK271" s="15"/>
      <c r="CLL271" s="15"/>
      <c r="CLM271" s="15"/>
      <c r="CLN271" s="15"/>
      <c r="CLO271" s="15"/>
      <c r="CLP271" s="15"/>
      <c r="CLQ271" s="15"/>
      <c r="CLR271" s="15"/>
      <c r="CLS271" s="15"/>
      <c r="CLT271" s="15"/>
      <c r="CLU271" s="15"/>
      <c r="CLV271" s="15"/>
      <c r="CLW271" s="15"/>
      <c r="CLX271" s="15"/>
      <c r="CLY271" s="15"/>
      <c r="CLZ271" s="15"/>
      <c r="CMA271" s="15"/>
      <c r="CMB271" s="15"/>
      <c r="CMC271" s="15"/>
      <c r="CMD271" s="15"/>
      <c r="CME271" s="15"/>
      <c r="CMF271" s="15"/>
      <c r="CMG271" s="15"/>
      <c r="CMH271" s="15"/>
      <c r="CMI271" s="15"/>
      <c r="CMJ271" s="15"/>
      <c r="CMK271" s="15"/>
      <c r="CML271" s="15"/>
      <c r="CMM271" s="15"/>
      <c r="CMN271" s="15"/>
      <c r="CMO271" s="15"/>
      <c r="CMP271" s="15"/>
      <c r="CMQ271" s="15"/>
      <c r="CMR271" s="15"/>
      <c r="CMS271" s="15"/>
      <c r="CMT271" s="15"/>
      <c r="CMU271" s="15"/>
      <c r="CMV271" s="15"/>
      <c r="CMW271" s="15"/>
      <c r="CMX271" s="15"/>
      <c r="CMY271" s="15"/>
      <c r="CMZ271" s="15"/>
      <c r="CNA271" s="15"/>
      <c r="CNB271" s="15"/>
      <c r="CNC271" s="15"/>
      <c r="CND271" s="15"/>
      <c r="CNE271" s="15"/>
      <c r="CNF271" s="15"/>
      <c r="CNG271" s="15"/>
      <c r="CNH271" s="15"/>
      <c r="CNI271" s="15"/>
      <c r="CNJ271" s="15"/>
      <c r="CNK271" s="15"/>
      <c r="CNL271" s="15"/>
      <c r="CNM271" s="15"/>
      <c r="CNN271" s="15"/>
      <c r="CNO271" s="15"/>
      <c r="CNP271" s="15"/>
      <c r="CNQ271" s="15"/>
      <c r="CNR271" s="15"/>
      <c r="CNS271" s="15"/>
      <c r="CNT271" s="15"/>
      <c r="CNU271" s="15"/>
      <c r="CNV271" s="15"/>
      <c r="CNW271" s="15"/>
      <c r="CNX271" s="15"/>
      <c r="CNY271" s="15"/>
      <c r="CNZ271" s="15"/>
      <c r="COA271" s="15"/>
      <c r="COB271" s="15"/>
      <c r="COC271" s="15"/>
      <c r="COD271" s="15"/>
      <c r="COE271" s="15"/>
      <c r="COF271" s="15"/>
      <c r="COG271" s="15"/>
      <c r="COH271" s="15"/>
      <c r="COI271" s="15"/>
      <c r="COJ271" s="15"/>
      <c r="COK271" s="15"/>
      <c r="COL271" s="15"/>
      <c r="COM271" s="15"/>
      <c r="CON271" s="15"/>
      <c r="COO271" s="15"/>
      <c r="COP271" s="15"/>
      <c r="COQ271" s="15"/>
      <c r="COR271" s="15"/>
      <c r="COS271" s="15"/>
      <c r="COT271" s="15"/>
      <c r="COU271" s="15"/>
      <c r="COV271" s="15"/>
      <c r="COW271" s="15"/>
      <c r="COX271" s="15"/>
      <c r="COY271" s="15"/>
      <c r="COZ271" s="15"/>
      <c r="CPA271" s="15"/>
      <c r="CPB271" s="15"/>
      <c r="CPC271" s="15"/>
      <c r="CPD271" s="15"/>
      <c r="CPE271" s="15"/>
      <c r="CPF271" s="15"/>
      <c r="CPG271" s="15"/>
      <c r="CPH271" s="15"/>
      <c r="CPI271" s="15"/>
      <c r="CPJ271" s="15"/>
      <c r="CPK271" s="15"/>
      <c r="CPL271" s="15"/>
      <c r="CPM271" s="15"/>
      <c r="CPN271" s="15"/>
      <c r="CPO271" s="15"/>
      <c r="CPP271" s="15"/>
      <c r="CPQ271" s="15"/>
      <c r="CPR271" s="15"/>
      <c r="CPS271" s="15"/>
      <c r="CPT271" s="15"/>
      <c r="CPU271" s="15"/>
      <c r="CPV271" s="15"/>
      <c r="CPW271" s="15"/>
      <c r="CPX271" s="15"/>
      <c r="CPY271" s="15"/>
      <c r="CPZ271" s="15"/>
      <c r="CQA271" s="15"/>
      <c r="CQB271" s="15"/>
      <c r="CQC271" s="15"/>
      <c r="CQD271" s="15"/>
      <c r="CQE271" s="15"/>
      <c r="CQF271" s="15"/>
      <c r="CQG271" s="15"/>
      <c r="CQH271" s="15"/>
      <c r="CQI271" s="15"/>
      <c r="CQJ271" s="15"/>
      <c r="CQK271" s="15"/>
      <c r="CQL271" s="15"/>
      <c r="CQM271" s="15"/>
      <c r="CQN271" s="15"/>
      <c r="CQO271" s="15"/>
      <c r="CQP271" s="15"/>
      <c r="CQQ271" s="15"/>
      <c r="CQR271" s="15"/>
      <c r="CQS271" s="15"/>
      <c r="CQT271" s="15"/>
      <c r="CQU271" s="15"/>
      <c r="CQV271" s="15"/>
      <c r="CQW271" s="15"/>
      <c r="CQX271" s="15"/>
      <c r="CQY271" s="15"/>
      <c r="CQZ271" s="15"/>
      <c r="CRA271" s="15"/>
      <c r="CRB271" s="15"/>
      <c r="CRC271" s="15"/>
      <c r="CRD271" s="15"/>
      <c r="CRE271" s="15"/>
      <c r="CRF271" s="15"/>
      <c r="CRG271" s="15"/>
      <c r="CRH271" s="15"/>
      <c r="CRI271" s="15"/>
      <c r="CRJ271" s="15"/>
      <c r="CRK271" s="15"/>
      <c r="CRL271" s="15"/>
      <c r="CRM271" s="15"/>
      <c r="CRN271" s="15"/>
      <c r="CRO271" s="15"/>
      <c r="CRP271" s="15"/>
      <c r="CRQ271" s="15"/>
      <c r="CRR271" s="15"/>
      <c r="CRS271" s="15"/>
      <c r="CRT271" s="15"/>
      <c r="CRU271" s="15"/>
      <c r="CRV271" s="15"/>
      <c r="CRW271" s="15"/>
      <c r="CRX271" s="15"/>
      <c r="CRY271" s="15"/>
      <c r="CRZ271" s="15"/>
      <c r="CSA271" s="15"/>
      <c r="CSB271" s="15"/>
      <c r="CSC271" s="15"/>
      <c r="CSD271" s="15"/>
      <c r="CSE271" s="15"/>
      <c r="CSF271" s="15"/>
      <c r="CSG271" s="15"/>
      <c r="CSH271" s="15"/>
      <c r="CSI271" s="15"/>
      <c r="CSJ271" s="15"/>
      <c r="CSK271" s="15"/>
      <c r="CSL271" s="15"/>
      <c r="CSM271" s="15"/>
      <c r="CSN271" s="15"/>
      <c r="CSO271" s="15"/>
      <c r="CSP271" s="15"/>
      <c r="CSQ271" s="15"/>
      <c r="CSR271" s="15"/>
      <c r="CSS271" s="15"/>
      <c r="CST271" s="15"/>
      <c r="CSU271" s="15"/>
      <c r="CSV271" s="15"/>
      <c r="CSW271" s="15"/>
      <c r="CSX271" s="15"/>
      <c r="CSY271" s="15"/>
      <c r="CSZ271" s="15"/>
      <c r="CTI271" s="15"/>
      <c r="CTJ271" s="15"/>
      <c r="CTK271" s="15"/>
      <c r="CTL271" s="15"/>
      <c r="CTM271" s="15"/>
      <c r="CTN271" s="15"/>
      <c r="CTO271" s="15"/>
      <c r="CTP271" s="15"/>
      <c r="CTQ271" s="15"/>
      <c r="CTR271" s="15"/>
      <c r="CTS271" s="15"/>
      <c r="CTT271" s="15"/>
      <c r="CTU271" s="15"/>
      <c r="CTV271" s="15"/>
      <c r="CTW271" s="15"/>
      <c r="CTX271" s="15"/>
      <c r="CTY271" s="15"/>
      <c r="CTZ271" s="15"/>
      <c r="CUA271" s="15"/>
      <c r="CUB271" s="15"/>
      <c r="CUC271" s="15"/>
      <c r="CUD271" s="15"/>
      <c r="CUE271" s="15"/>
      <c r="CUF271" s="15"/>
      <c r="CUG271" s="15"/>
      <c r="CUH271" s="15"/>
      <c r="CUI271" s="15"/>
      <c r="CUJ271" s="15"/>
      <c r="CUK271" s="15"/>
      <c r="CUL271" s="15"/>
      <c r="CUM271" s="15"/>
      <c r="CUN271" s="15"/>
      <c r="CUO271" s="15"/>
      <c r="CUP271" s="15"/>
      <c r="CUQ271" s="15"/>
      <c r="CUR271" s="15"/>
      <c r="CUS271" s="15"/>
      <c r="CUT271" s="15"/>
      <c r="CUU271" s="15"/>
      <c r="CUV271" s="15"/>
      <c r="CUW271" s="15"/>
      <c r="CUX271" s="15"/>
      <c r="CUY271" s="15"/>
      <c r="CUZ271" s="15"/>
      <c r="CVA271" s="15"/>
      <c r="CVB271" s="15"/>
      <c r="CVC271" s="15"/>
      <c r="CVD271" s="15"/>
      <c r="CVE271" s="15"/>
      <c r="CVF271" s="15"/>
      <c r="CVG271" s="15"/>
      <c r="CVH271" s="15"/>
      <c r="CVI271" s="15"/>
      <c r="CVJ271" s="15"/>
      <c r="CVK271" s="15"/>
      <c r="CVL271" s="15"/>
      <c r="CVM271" s="15"/>
      <c r="CVN271" s="15"/>
      <c r="CVO271" s="15"/>
      <c r="CVP271" s="15"/>
      <c r="CVQ271" s="15"/>
      <c r="CVR271" s="15"/>
      <c r="CVS271" s="15"/>
      <c r="CVT271" s="15"/>
      <c r="CVU271" s="15"/>
      <c r="CVV271" s="15"/>
      <c r="CVW271" s="15"/>
      <c r="CVX271" s="15"/>
      <c r="CVY271" s="15"/>
      <c r="CVZ271" s="15"/>
      <c r="CWA271" s="15"/>
      <c r="CWB271" s="15"/>
      <c r="CWC271" s="15"/>
      <c r="CWD271" s="15"/>
      <c r="CWE271" s="15"/>
      <c r="CWF271" s="15"/>
      <c r="CWG271" s="15"/>
      <c r="CWH271" s="15"/>
      <c r="CWI271" s="15"/>
      <c r="CWJ271" s="15"/>
      <c r="CWK271" s="15"/>
      <c r="CWL271" s="15"/>
      <c r="CWM271" s="15"/>
      <c r="CWN271" s="15"/>
      <c r="CWO271" s="15"/>
      <c r="CWP271" s="15"/>
      <c r="CWQ271" s="15"/>
      <c r="CWR271" s="15"/>
      <c r="CWS271" s="15"/>
      <c r="CWT271" s="15"/>
      <c r="CWU271" s="15"/>
      <c r="CWV271" s="15"/>
      <c r="CWW271" s="15"/>
      <c r="CWX271" s="15"/>
      <c r="CWY271" s="15"/>
      <c r="CWZ271" s="15"/>
      <c r="CXA271" s="15"/>
      <c r="CXB271" s="15"/>
      <c r="CXC271" s="15"/>
      <c r="CXD271" s="15"/>
      <c r="CXE271" s="15"/>
      <c r="CXF271" s="15"/>
      <c r="CXG271" s="15"/>
      <c r="CXH271" s="15"/>
      <c r="CXI271" s="15"/>
      <c r="CXJ271" s="15"/>
      <c r="CXK271" s="15"/>
      <c r="CXL271" s="15"/>
      <c r="CXM271" s="15"/>
      <c r="CXN271" s="15"/>
      <c r="CXO271" s="15"/>
      <c r="CXP271" s="15"/>
      <c r="CXQ271" s="15"/>
      <c r="CXR271" s="15"/>
      <c r="CXS271" s="15"/>
      <c r="CXT271" s="15"/>
      <c r="CXU271" s="15"/>
      <c r="CXV271" s="15"/>
      <c r="CXW271" s="15"/>
      <c r="CXX271" s="15"/>
      <c r="CXY271" s="15"/>
      <c r="CXZ271" s="15"/>
      <c r="CYA271" s="15"/>
      <c r="CYB271" s="15"/>
      <c r="CYC271" s="15"/>
      <c r="CYD271" s="15"/>
      <c r="CYE271" s="15"/>
      <c r="CYF271" s="15"/>
      <c r="CYG271" s="15"/>
      <c r="CYH271" s="15"/>
      <c r="CYI271" s="15"/>
      <c r="CYJ271" s="15"/>
      <c r="CYK271" s="15"/>
      <c r="CYL271" s="15"/>
      <c r="CYM271" s="15"/>
      <c r="CYN271" s="15"/>
      <c r="CYO271" s="15"/>
      <c r="CYP271" s="15"/>
      <c r="CYQ271" s="15"/>
      <c r="CYR271" s="15"/>
      <c r="CYS271" s="15"/>
      <c r="CYT271" s="15"/>
      <c r="CYU271" s="15"/>
      <c r="CYV271" s="15"/>
      <c r="CYW271" s="15"/>
      <c r="CYX271" s="15"/>
      <c r="CYY271" s="15"/>
      <c r="CYZ271" s="15"/>
      <c r="CZA271" s="15"/>
      <c r="CZB271" s="15"/>
      <c r="CZC271" s="15"/>
      <c r="CZD271" s="15"/>
      <c r="CZE271" s="15"/>
      <c r="CZF271" s="15"/>
      <c r="CZG271" s="15"/>
      <c r="CZH271" s="15"/>
      <c r="CZI271" s="15"/>
      <c r="CZJ271" s="15"/>
      <c r="CZK271" s="15"/>
      <c r="CZL271" s="15"/>
      <c r="CZM271" s="15"/>
      <c r="CZN271" s="15"/>
      <c r="CZO271" s="15"/>
      <c r="CZP271" s="15"/>
      <c r="CZQ271" s="15"/>
      <c r="CZR271" s="15"/>
      <c r="CZS271" s="15"/>
      <c r="CZT271" s="15"/>
      <c r="CZU271" s="15"/>
      <c r="CZV271" s="15"/>
      <c r="CZW271" s="15"/>
      <c r="CZX271" s="15"/>
      <c r="CZY271" s="15"/>
      <c r="CZZ271" s="15"/>
      <c r="DAA271" s="15"/>
      <c r="DAB271" s="15"/>
      <c r="DAC271" s="15"/>
      <c r="DAD271" s="15"/>
      <c r="DAE271" s="15"/>
      <c r="DAF271" s="15"/>
      <c r="DAG271" s="15"/>
      <c r="DAH271" s="15"/>
      <c r="DAI271" s="15"/>
      <c r="DAJ271" s="15"/>
      <c r="DAK271" s="15"/>
      <c r="DAL271" s="15"/>
      <c r="DAM271" s="15"/>
      <c r="DAN271" s="15"/>
      <c r="DAO271" s="15"/>
      <c r="DAP271" s="15"/>
      <c r="DAQ271" s="15"/>
      <c r="DAR271" s="15"/>
      <c r="DAS271" s="15"/>
      <c r="DAT271" s="15"/>
      <c r="DAU271" s="15"/>
      <c r="DAV271" s="15"/>
      <c r="DAW271" s="15"/>
      <c r="DAX271" s="15"/>
      <c r="DAY271" s="15"/>
      <c r="DAZ271" s="15"/>
      <c r="DBA271" s="15"/>
      <c r="DBB271" s="15"/>
      <c r="DBC271" s="15"/>
      <c r="DBD271" s="15"/>
      <c r="DBE271" s="15"/>
      <c r="DBF271" s="15"/>
      <c r="DBG271" s="15"/>
      <c r="DBH271" s="15"/>
      <c r="DBI271" s="15"/>
      <c r="DBJ271" s="15"/>
      <c r="DBK271" s="15"/>
      <c r="DBL271" s="15"/>
      <c r="DBM271" s="15"/>
      <c r="DBN271" s="15"/>
      <c r="DBO271" s="15"/>
      <c r="DBP271" s="15"/>
      <c r="DBQ271" s="15"/>
      <c r="DBR271" s="15"/>
      <c r="DBS271" s="15"/>
      <c r="DBT271" s="15"/>
      <c r="DBU271" s="15"/>
      <c r="DBV271" s="15"/>
      <c r="DBW271" s="15"/>
      <c r="DBX271" s="15"/>
      <c r="DBY271" s="15"/>
      <c r="DBZ271" s="15"/>
      <c r="DCA271" s="15"/>
      <c r="DCB271" s="15"/>
      <c r="DCC271" s="15"/>
      <c r="DCD271" s="15"/>
      <c r="DCE271" s="15"/>
      <c r="DCF271" s="15"/>
      <c r="DCG271" s="15"/>
      <c r="DCH271" s="15"/>
      <c r="DCI271" s="15"/>
      <c r="DCJ271" s="15"/>
      <c r="DCK271" s="15"/>
      <c r="DCL271" s="15"/>
      <c r="DCM271" s="15"/>
      <c r="DCN271" s="15"/>
      <c r="DCO271" s="15"/>
      <c r="DCP271" s="15"/>
      <c r="DCQ271" s="15"/>
      <c r="DCR271" s="15"/>
      <c r="DCS271" s="15"/>
      <c r="DCT271" s="15"/>
      <c r="DCU271" s="15"/>
      <c r="DCV271" s="15"/>
      <c r="DDE271" s="15"/>
      <c r="DDF271" s="15"/>
      <c r="DDG271" s="15"/>
      <c r="DDH271" s="15"/>
      <c r="DDI271" s="15"/>
      <c r="DDJ271" s="15"/>
      <c r="DDK271" s="15"/>
      <c r="DDL271" s="15"/>
      <c r="DDM271" s="15"/>
      <c r="DDN271" s="15"/>
      <c r="DDO271" s="15"/>
      <c r="DDP271" s="15"/>
      <c r="DDQ271" s="15"/>
      <c r="DDR271" s="15"/>
      <c r="DDS271" s="15"/>
      <c r="DDT271" s="15"/>
      <c r="DDU271" s="15"/>
      <c r="DDV271" s="15"/>
      <c r="DDW271" s="15"/>
      <c r="DDX271" s="15"/>
      <c r="DDY271" s="15"/>
      <c r="DDZ271" s="15"/>
      <c r="DEA271" s="15"/>
      <c r="DEB271" s="15"/>
      <c r="DEC271" s="15"/>
      <c r="DED271" s="15"/>
      <c r="DEE271" s="15"/>
      <c r="DEF271" s="15"/>
      <c r="DEG271" s="15"/>
      <c r="DEH271" s="15"/>
      <c r="DEI271" s="15"/>
      <c r="DEJ271" s="15"/>
      <c r="DEK271" s="15"/>
      <c r="DEL271" s="15"/>
      <c r="DEM271" s="15"/>
      <c r="DEN271" s="15"/>
      <c r="DEO271" s="15"/>
      <c r="DEP271" s="15"/>
      <c r="DEQ271" s="15"/>
      <c r="DER271" s="15"/>
      <c r="DES271" s="15"/>
      <c r="DET271" s="15"/>
      <c r="DEU271" s="15"/>
      <c r="DEV271" s="15"/>
      <c r="DEW271" s="15"/>
      <c r="DEX271" s="15"/>
      <c r="DEY271" s="15"/>
      <c r="DEZ271" s="15"/>
      <c r="DFA271" s="15"/>
      <c r="DFB271" s="15"/>
      <c r="DFC271" s="15"/>
      <c r="DFD271" s="15"/>
      <c r="DFE271" s="15"/>
      <c r="DFF271" s="15"/>
      <c r="DFG271" s="15"/>
      <c r="DFH271" s="15"/>
      <c r="DFI271" s="15"/>
      <c r="DFJ271" s="15"/>
      <c r="DFK271" s="15"/>
      <c r="DFL271" s="15"/>
      <c r="DFM271" s="15"/>
      <c r="DFN271" s="15"/>
      <c r="DFO271" s="15"/>
      <c r="DFP271" s="15"/>
      <c r="DFQ271" s="15"/>
      <c r="DFR271" s="15"/>
      <c r="DFS271" s="15"/>
      <c r="DFT271" s="15"/>
      <c r="DFU271" s="15"/>
      <c r="DFV271" s="15"/>
      <c r="DFW271" s="15"/>
      <c r="DFX271" s="15"/>
      <c r="DFY271" s="15"/>
      <c r="DFZ271" s="15"/>
      <c r="DGA271" s="15"/>
      <c r="DGB271" s="15"/>
      <c r="DGC271" s="15"/>
      <c r="DGD271" s="15"/>
      <c r="DGE271" s="15"/>
      <c r="DGF271" s="15"/>
      <c r="DGG271" s="15"/>
      <c r="DGH271" s="15"/>
      <c r="DGI271" s="15"/>
      <c r="DGJ271" s="15"/>
      <c r="DGK271" s="15"/>
      <c r="DGL271" s="15"/>
      <c r="DGM271" s="15"/>
      <c r="DGN271" s="15"/>
      <c r="DGO271" s="15"/>
      <c r="DGP271" s="15"/>
      <c r="DGQ271" s="15"/>
      <c r="DGR271" s="15"/>
      <c r="DGS271" s="15"/>
      <c r="DGT271" s="15"/>
      <c r="DGU271" s="15"/>
      <c r="DGV271" s="15"/>
      <c r="DGW271" s="15"/>
      <c r="DGX271" s="15"/>
      <c r="DGY271" s="15"/>
      <c r="DGZ271" s="15"/>
      <c r="DHA271" s="15"/>
      <c r="DHB271" s="15"/>
      <c r="DHC271" s="15"/>
      <c r="DHD271" s="15"/>
      <c r="DHE271" s="15"/>
      <c r="DHF271" s="15"/>
      <c r="DHG271" s="15"/>
      <c r="DHH271" s="15"/>
      <c r="DHI271" s="15"/>
      <c r="DHJ271" s="15"/>
      <c r="DHK271" s="15"/>
      <c r="DHL271" s="15"/>
      <c r="DHM271" s="15"/>
      <c r="DHN271" s="15"/>
      <c r="DHO271" s="15"/>
      <c r="DHP271" s="15"/>
      <c r="DHQ271" s="15"/>
      <c r="DHR271" s="15"/>
      <c r="DHS271" s="15"/>
      <c r="DHT271" s="15"/>
      <c r="DHU271" s="15"/>
      <c r="DHV271" s="15"/>
      <c r="DHW271" s="15"/>
      <c r="DHX271" s="15"/>
      <c r="DHY271" s="15"/>
      <c r="DHZ271" s="15"/>
      <c r="DIA271" s="15"/>
      <c r="DIB271" s="15"/>
      <c r="DIC271" s="15"/>
      <c r="DID271" s="15"/>
      <c r="DIE271" s="15"/>
      <c r="DIF271" s="15"/>
      <c r="DIG271" s="15"/>
      <c r="DIH271" s="15"/>
      <c r="DII271" s="15"/>
      <c r="DIJ271" s="15"/>
      <c r="DIK271" s="15"/>
      <c r="DIL271" s="15"/>
      <c r="DIM271" s="15"/>
      <c r="DIN271" s="15"/>
      <c r="DIO271" s="15"/>
      <c r="DIP271" s="15"/>
      <c r="DIQ271" s="15"/>
      <c r="DIR271" s="15"/>
      <c r="DIS271" s="15"/>
      <c r="DIT271" s="15"/>
      <c r="DIU271" s="15"/>
      <c r="DIV271" s="15"/>
      <c r="DIW271" s="15"/>
      <c r="DIX271" s="15"/>
      <c r="DIY271" s="15"/>
      <c r="DIZ271" s="15"/>
      <c r="DJA271" s="15"/>
      <c r="DJB271" s="15"/>
      <c r="DJC271" s="15"/>
      <c r="DJD271" s="15"/>
      <c r="DJE271" s="15"/>
      <c r="DJF271" s="15"/>
      <c r="DJG271" s="15"/>
      <c r="DJH271" s="15"/>
      <c r="DJI271" s="15"/>
      <c r="DJJ271" s="15"/>
      <c r="DJK271" s="15"/>
      <c r="DJL271" s="15"/>
      <c r="DJM271" s="15"/>
      <c r="DJN271" s="15"/>
      <c r="DJO271" s="15"/>
      <c r="DJP271" s="15"/>
      <c r="DJQ271" s="15"/>
      <c r="DJR271" s="15"/>
      <c r="DJS271" s="15"/>
      <c r="DJT271" s="15"/>
      <c r="DJU271" s="15"/>
      <c r="DJV271" s="15"/>
      <c r="DJW271" s="15"/>
      <c r="DJX271" s="15"/>
      <c r="DJY271" s="15"/>
      <c r="DJZ271" s="15"/>
      <c r="DKA271" s="15"/>
      <c r="DKB271" s="15"/>
      <c r="DKC271" s="15"/>
      <c r="DKD271" s="15"/>
      <c r="DKE271" s="15"/>
      <c r="DKF271" s="15"/>
      <c r="DKG271" s="15"/>
      <c r="DKH271" s="15"/>
      <c r="DKI271" s="15"/>
      <c r="DKJ271" s="15"/>
      <c r="DKK271" s="15"/>
      <c r="DKL271" s="15"/>
      <c r="DKM271" s="15"/>
      <c r="DKN271" s="15"/>
      <c r="DKO271" s="15"/>
      <c r="DKP271" s="15"/>
      <c r="DKQ271" s="15"/>
      <c r="DKR271" s="15"/>
      <c r="DKS271" s="15"/>
      <c r="DKT271" s="15"/>
      <c r="DKU271" s="15"/>
      <c r="DKV271" s="15"/>
      <c r="DKW271" s="15"/>
      <c r="DKX271" s="15"/>
      <c r="DKY271" s="15"/>
      <c r="DKZ271" s="15"/>
      <c r="DLA271" s="15"/>
      <c r="DLB271" s="15"/>
      <c r="DLC271" s="15"/>
      <c r="DLD271" s="15"/>
      <c r="DLE271" s="15"/>
      <c r="DLF271" s="15"/>
      <c r="DLG271" s="15"/>
      <c r="DLH271" s="15"/>
      <c r="DLI271" s="15"/>
      <c r="DLJ271" s="15"/>
      <c r="DLK271" s="15"/>
      <c r="DLL271" s="15"/>
      <c r="DLM271" s="15"/>
      <c r="DLN271" s="15"/>
      <c r="DLO271" s="15"/>
      <c r="DLP271" s="15"/>
      <c r="DLQ271" s="15"/>
      <c r="DLR271" s="15"/>
      <c r="DLS271" s="15"/>
      <c r="DLT271" s="15"/>
      <c r="DLU271" s="15"/>
      <c r="DLV271" s="15"/>
      <c r="DLW271" s="15"/>
      <c r="DLX271" s="15"/>
      <c r="DLY271" s="15"/>
      <c r="DLZ271" s="15"/>
      <c r="DMA271" s="15"/>
      <c r="DMB271" s="15"/>
      <c r="DMC271" s="15"/>
      <c r="DMD271" s="15"/>
      <c r="DME271" s="15"/>
      <c r="DMF271" s="15"/>
      <c r="DMG271" s="15"/>
      <c r="DMH271" s="15"/>
      <c r="DMI271" s="15"/>
      <c r="DMJ271" s="15"/>
      <c r="DMK271" s="15"/>
      <c r="DML271" s="15"/>
      <c r="DMM271" s="15"/>
      <c r="DMN271" s="15"/>
      <c r="DMO271" s="15"/>
      <c r="DMP271" s="15"/>
      <c r="DMQ271" s="15"/>
      <c r="DMR271" s="15"/>
      <c r="DNA271" s="15"/>
      <c r="DNB271" s="15"/>
      <c r="DNC271" s="15"/>
      <c r="DND271" s="15"/>
      <c r="DNE271" s="15"/>
      <c r="DNF271" s="15"/>
      <c r="DNG271" s="15"/>
      <c r="DNH271" s="15"/>
      <c r="DNI271" s="15"/>
      <c r="DNJ271" s="15"/>
      <c r="DNK271" s="15"/>
      <c r="DNL271" s="15"/>
      <c r="DNM271" s="15"/>
      <c r="DNN271" s="15"/>
      <c r="DNO271" s="15"/>
      <c r="DNP271" s="15"/>
      <c r="DNQ271" s="15"/>
      <c r="DNR271" s="15"/>
      <c r="DNS271" s="15"/>
      <c r="DNT271" s="15"/>
      <c r="DNU271" s="15"/>
      <c r="DNV271" s="15"/>
      <c r="DNW271" s="15"/>
      <c r="DNX271" s="15"/>
      <c r="DNY271" s="15"/>
      <c r="DNZ271" s="15"/>
      <c r="DOA271" s="15"/>
      <c r="DOB271" s="15"/>
      <c r="DOC271" s="15"/>
      <c r="DOD271" s="15"/>
      <c r="DOE271" s="15"/>
      <c r="DOF271" s="15"/>
      <c r="DOG271" s="15"/>
      <c r="DOH271" s="15"/>
      <c r="DOI271" s="15"/>
      <c r="DOJ271" s="15"/>
      <c r="DOK271" s="15"/>
      <c r="DOL271" s="15"/>
      <c r="DOM271" s="15"/>
      <c r="DON271" s="15"/>
      <c r="DOO271" s="15"/>
      <c r="DOP271" s="15"/>
      <c r="DOQ271" s="15"/>
      <c r="DOR271" s="15"/>
      <c r="DOS271" s="15"/>
      <c r="DOT271" s="15"/>
      <c r="DOU271" s="15"/>
      <c r="DOV271" s="15"/>
      <c r="DOW271" s="15"/>
      <c r="DOX271" s="15"/>
      <c r="DOY271" s="15"/>
      <c r="DOZ271" s="15"/>
      <c r="DPA271" s="15"/>
      <c r="DPB271" s="15"/>
      <c r="DPC271" s="15"/>
      <c r="DPD271" s="15"/>
      <c r="DPE271" s="15"/>
      <c r="DPF271" s="15"/>
      <c r="DPG271" s="15"/>
      <c r="DPH271" s="15"/>
      <c r="DPI271" s="15"/>
      <c r="DPJ271" s="15"/>
      <c r="DPK271" s="15"/>
      <c r="DPL271" s="15"/>
      <c r="DPM271" s="15"/>
      <c r="DPN271" s="15"/>
      <c r="DPO271" s="15"/>
      <c r="DPP271" s="15"/>
      <c r="DPQ271" s="15"/>
      <c r="DPR271" s="15"/>
      <c r="DPS271" s="15"/>
      <c r="DPT271" s="15"/>
      <c r="DPU271" s="15"/>
      <c r="DPV271" s="15"/>
      <c r="DPW271" s="15"/>
      <c r="DPX271" s="15"/>
      <c r="DPY271" s="15"/>
      <c r="DPZ271" s="15"/>
      <c r="DQA271" s="15"/>
      <c r="DQB271" s="15"/>
      <c r="DQC271" s="15"/>
      <c r="DQD271" s="15"/>
      <c r="DQE271" s="15"/>
      <c r="DQF271" s="15"/>
      <c r="DQG271" s="15"/>
      <c r="DQH271" s="15"/>
      <c r="DQI271" s="15"/>
      <c r="DQJ271" s="15"/>
      <c r="DQK271" s="15"/>
      <c r="DQL271" s="15"/>
      <c r="DQM271" s="15"/>
      <c r="DQN271" s="15"/>
      <c r="DQO271" s="15"/>
      <c r="DQP271" s="15"/>
      <c r="DQQ271" s="15"/>
      <c r="DQR271" s="15"/>
      <c r="DQS271" s="15"/>
      <c r="DQT271" s="15"/>
      <c r="DQU271" s="15"/>
      <c r="DQV271" s="15"/>
      <c r="DQW271" s="15"/>
      <c r="DQX271" s="15"/>
      <c r="DQY271" s="15"/>
      <c r="DQZ271" s="15"/>
      <c r="DRA271" s="15"/>
      <c r="DRB271" s="15"/>
      <c r="DRC271" s="15"/>
      <c r="DRD271" s="15"/>
      <c r="DRE271" s="15"/>
      <c r="DRF271" s="15"/>
      <c r="DRG271" s="15"/>
      <c r="DRH271" s="15"/>
      <c r="DRI271" s="15"/>
      <c r="DRJ271" s="15"/>
      <c r="DRK271" s="15"/>
      <c r="DRL271" s="15"/>
      <c r="DRM271" s="15"/>
      <c r="DRN271" s="15"/>
      <c r="DRO271" s="15"/>
      <c r="DRP271" s="15"/>
      <c r="DRQ271" s="15"/>
      <c r="DRR271" s="15"/>
      <c r="DRS271" s="15"/>
      <c r="DRT271" s="15"/>
      <c r="DRU271" s="15"/>
      <c r="DRV271" s="15"/>
      <c r="DRW271" s="15"/>
      <c r="DRX271" s="15"/>
      <c r="DRY271" s="15"/>
      <c r="DRZ271" s="15"/>
      <c r="DSA271" s="15"/>
      <c r="DSB271" s="15"/>
      <c r="DSC271" s="15"/>
      <c r="DSD271" s="15"/>
      <c r="DSE271" s="15"/>
      <c r="DSF271" s="15"/>
      <c r="DSG271" s="15"/>
      <c r="DSH271" s="15"/>
      <c r="DSI271" s="15"/>
      <c r="DSJ271" s="15"/>
      <c r="DSK271" s="15"/>
      <c r="DSL271" s="15"/>
      <c r="DSM271" s="15"/>
      <c r="DSN271" s="15"/>
      <c r="DSO271" s="15"/>
      <c r="DSP271" s="15"/>
      <c r="DSQ271" s="15"/>
      <c r="DSR271" s="15"/>
      <c r="DSS271" s="15"/>
      <c r="DST271" s="15"/>
      <c r="DSU271" s="15"/>
      <c r="DSV271" s="15"/>
      <c r="DSW271" s="15"/>
      <c r="DSX271" s="15"/>
      <c r="DSY271" s="15"/>
      <c r="DSZ271" s="15"/>
      <c r="DTA271" s="15"/>
      <c r="DTB271" s="15"/>
      <c r="DTC271" s="15"/>
      <c r="DTD271" s="15"/>
      <c r="DTE271" s="15"/>
      <c r="DTF271" s="15"/>
      <c r="DTG271" s="15"/>
      <c r="DTH271" s="15"/>
      <c r="DTI271" s="15"/>
      <c r="DTJ271" s="15"/>
      <c r="DTK271" s="15"/>
      <c r="DTL271" s="15"/>
      <c r="DTM271" s="15"/>
      <c r="DTN271" s="15"/>
      <c r="DTO271" s="15"/>
      <c r="DTP271" s="15"/>
      <c r="DTQ271" s="15"/>
      <c r="DTR271" s="15"/>
      <c r="DTS271" s="15"/>
      <c r="DTT271" s="15"/>
      <c r="DTU271" s="15"/>
      <c r="DTV271" s="15"/>
      <c r="DTW271" s="15"/>
      <c r="DTX271" s="15"/>
      <c r="DTY271" s="15"/>
      <c r="DTZ271" s="15"/>
      <c r="DUA271" s="15"/>
      <c r="DUB271" s="15"/>
      <c r="DUC271" s="15"/>
      <c r="DUD271" s="15"/>
      <c r="DUE271" s="15"/>
      <c r="DUF271" s="15"/>
      <c r="DUG271" s="15"/>
      <c r="DUH271" s="15"/>
      <c r="DUI271" s="15"/>
      <c r="DUJ271" s="15"/>
      <c r="DUK271" s="15"/>
      <c r="DUL271" s="15"/>
      <c r="DUM271" s="15"/>
      <c r="DUN271" s="15"/>
      <c r="DUO271" s="15"/>
      <c r="DUP271" s="15"/>
      <c r="DUQ271" s="15"/>
      <c r="DUR271" s="15"/>
      <c r="DUS271" s="15"/>
      <c r="DUT271" s="15"/>
      <c r="DUU271" s="15"/>
      <c r="DUV271" s="15"/>
      <c r="DUW271" s="15"/>
      <c r="DUX271" s="15"/>
      <c r="DUY271" s="15"/>
      <c r="DUZ271" s="15"/>
      <c r="DVA271" s="15"/>
      <c r="DVB271" s="15"/>
      <c r="DVC271" s="15"/>
      <c r="DVD271" s="15"/>
      <c r="DVE271" s="15"/>
      <c r="DVF271" s="15"/>
      <c r="DVG271" s="15"/>
      <c r="DVH271" s="15"/>
      <c r="DVI271" s="15"/>
      <c r="DVJ271" s="15"/>
      <c r="DVK271" s="15"/>
      <c r="DVL271" s="15"/>
      <c r="DVM271" s="15"/>
      <c r="DVN271" s="15"/>
      <c r="DVO271" s="15"/>
      <c r="DVP271" s="15"/>
      <c r="DVQ271" s="15"/>
      <c r="DVR271" s="15"/>
      <c r="DVS271" s="15"/>
      <c r="DVT271" s="15"/>
      <c r="DVU271" s="15"/>
      <c r="DVV271" s="15"/>
      <c r="DVW271" s="15"/>
      <c r="DVX271" s="15"/>
      <c r="DVY271" s="15"/>
      <c r="DVZ271" s="15"/>
      <c r="DWA271" s="15"/>
      <c r="DWB271" s="15"/>
      <c r="DWC271" s="15"/>
      <c r="DWD271" s="15"/>
      <c r="DWE271" s="15"/>
      <c r="DWF271" s="15"/>
      <c r="DWG271" s="15"/>
      <c r="DWH271" s="15"/>
      <c r="DWI271" s="15"/>
      <c r="DWJ271" s="15"/>
      <c r="DWK271" s="15"/>
      <c r="DWL271" s="15"/>
      <c r="DWM271" s="15"/>
      <c r="DWN271" s="15"/>
      <c r="DWW271" s="15"/>
      <c r="DWX271" s="15"/>
      <c r="DWY271" s="15"/>
      <c r="DWZ271" s="15"/>
      <c r="DXA271" s="15"/>
      <c r="DXB271" s="15"/>
      <c r="DXC271" s="15"/>
      <c r="DXD271" s="15"/>
      <c r="DXE271" s="15"/>
      <c r="DXF271" s="15"/>
      <c r="DXG271" s="15"/>
      <c r="DXH271" s="15"/>
      <c r="DXI271" s="15"/>
      <c r="DXJ271" s="15"/>
      <c r="DXK271" s="15"/>
      <c r="DXL271" s="15"/>
      <c r="DXM271" s="15"/>
      <c r="DXN271" s="15"/>
      <c r="DXO271" s="15"/>
      <c r="DXP271" s="15"/>
      <c r="DXQ271" s="15"/>
      <c r="DXR271" s="15"/>
      <c r="DXS271" s="15"/>
      <c r="DXT271" s="15"/>
      <c r="DXU271" s="15"/>
      <c r="DXV271" s="15"/>
      <c r="DXW271" s="15"/>
      <c r="DXX271" s="15"/>
      <c r="DXY271" s="15"/>
      <c r="DXZ271" s="15"/>
      <c r="DYA271" s="15"/>
      <c r="DYB271" s="15"/>
      <c r="DYC271" s="15"/>
      <c r="DYD271" s="15"/>
      <c r="DYE271" s="15"/>
      <c r="DYF271" s="15"/>
      <c r="DYG271" s="15"/>
      <c r="DYH271" s="15"/>
      <c r="DYI271" s="15"/>
      <c r="DYJ271" s="15"/>
      <c r="DYK271" s="15"/>
      <c r="DYL271" s="15"/>
      <c r="DYM271" s="15"/>
      <c r="DYN271" s="15"/>
      <c r="DYO271" s="15"/>
      <c r="DYP271" s="15"/>
      <c r="DYQ271" s="15"/>
      <c r="DYR271" s="15"/>
      <c r="DYS271" s="15"/>
      <c r="DYT271" s="15"/>
      <c r="DYU271" s="15"/>
      <c r="DYV271" s="15"/>
      <c r="DYW271" s="15"/>
      <c r="DYX271" s="15"/>
      <c r="DYY271" s="15"/>
      <c r="DYZ271" s="15"/>
      <c r="DZA271" s="15"/>
      <c r="DZB271" s="15"/>
      <c r="DZC271" s="15"/>
      <c r="DZD271" s="15"/>
      <c r="DZE271" s="15"/>
      <c r="DZF271" s="15"/>
      <c r="DZG271" s="15"/>
      <c r="DZH271" s="15"/>
      <c r="DZI271" s="15"/>
      <c r="DZJ271" s="15"/>
      <c r="DZK271" s="15"/>
      <c r="DZL271" s="15"/>
      <c r="DZM271" s="15"/>
      <c r="DZN271" s="15"/>
      <c r="DZO271" s="15"/>
      <c r="DZP271" s="15"/>
      <c r="DZQ271" s="15"/>
      <c r="DZR271" s="15"/>
      <c r="DZS271" s="15"/>
      <c r="DZT271" s="15"/>
      <c r="DZU271" s="15"/>
      <c r="DZV271" s="15"/>
      <c r="DZW271" s="15"/>
      <c r="DZX271" s="15"/>
      <c r="DZY271" s="15"/>
      <c r="DZZ271" s="15"/>
      <c r="EAA271" s="15"/>
      <c r="EAB271" s="15"/>
      <c r="EAC271" s="15"/>
      <c r="EAD271" s="15"/>
      <c r="EAE271" s="15"/>
      <c r="EAF271" s="15"/>
      <c r="EAG271" s="15"/>
      <c r="EAH271" s="15"/>
      <c r="EAI271" s="15"/>
      <c r="EAJ271" s="15"/>
      <c r="EAK271" s="15"/>
      <c r="EAL271" s="15"/>
      <c r="EAM271" s="15"/>
      <c r="EAN271" s="15"/>
      <c r="EAO271" s="15"/>
      <c r="EAP271" s="15"/>
      <c r="EAQ271" s="15"/>
      <c r="EAR271" s="15"/>
      <c r="EAS271" s="15"/>
      <c r="EAT271" s="15"/>
      <c r="EAU271" s="15"/>
      <c r="EAV271" s="15"/>
      <c r="EAW271" s="15"/>
      <c r="EAX271" s="15"/>
      <c r="EAY271" s="15"/>
      <c r="EAZ271" s="15"/>
      <c r="EBA271" s="15"/>
      <c r="EBB271" s="15"/>
      <c r="EBC271" s="15"/>
      <c r="EBD271" s="15"/>
      <c r="EBE271" s="15"/>
      <c r="EBF271" s="15"/>
      <c r="EBG271" s="15"/>
      <c r="EBH271" s="15"/>
      <c r="EBI271" s="15"/>
      <c r="EBJ271" s="15"/>
      <c r="EBK271" s="15"/>
      <c r="EBL271" s="15"/>
      <c r="EBM271" s="15"/>
      <c r="EBN271" s="15"/>
      <c r="EBO271" s="15"/>
      <c r="EBP271" s="15"/>
      <c r="EBQ271" s="15"/>
      <c r="EBR271" s="15"/>
      <c r="EBS271" s="15"/>
      <c r="EBT271" s="15"/>
      <c r="EBU271" s="15"/>
      <c r="EBV271" s="15"/>
      <c r="EBW271" s="15"/>
      <c r="EBX271" s="15"/>
      <c r="EBY271" s="15"/>
      <c r="EBZ271" s="15"/>
      <c r="ECA271" s="15"/>
      <c r="ECB271" s="15"/>
      <c r="ECC271" s="15"/>
      <c r="ECD271" s="15"/>
      <c r="ECE271" s="15"/>
      <c r="ECF271" s="15"/>
      <c r="ECG271" s="15"/>
      <c r="ECH271" s="15"/>
      <c r="ECI271" s="15"/>
      <c r="ECJ271" s="15"/>
      <c r="ECK271" s="15"/>
      <c r="ECL271" s="15"/>
      <c r="ECM271" s="15"/>
      <c r="ECN271" s="15"/>
      <c r="ECO271" s="15"/>
      <c r="ECP271" s="15"/>
      <c r="ECQ271" s="15"/>
      <c r="ECR271" s="15"/>
      <c r="ECS271" s="15"/>
      <c r="ECT271" s="15"/>
      <c r="ECU271" s="15"/>
      <c r="ECV271" s="15"/>
      <c r="ECW271" s="15"/>
      <c r="ECX271" s="15"/>
      <c r="ECY271" s="15"/>
      <c r="ECZ271" s="15"/>
      <c r="EDA271" s="15"/>
      <c r="EDB271" s="15"/>
      <c r="EDC271" s="15"/>
      <c r="EDD271" s="15"/>
      <c r="EDE271" s="15"/>
      <c r="EDF271" s="15"/>
      <c r="EDG271" s="15"/>
      <c r="EDH271" s="15"/>
      <c r="EDI271" s="15"/>
      <c r="EDJ271" s="15"/>
      <c r="EDK271" s="15"/>
      <c r="EDL271" s="15"/>
      <c r="EDM271" s="15"/>
      <c r="EDN271" s="15"/>
      <c r="EDO271" s="15"/>
      <c r="EDP271" s="15"/>
      <c r="EDQ271" s="15"/>
      <c r="EDR271" s="15"/>
      <c r="EDS271" s="15"/>
      <c r="EDT271" s="15"/>
      <c r="EDU271" s="15"/>
      <c r="EDV271" s="15"/>
      <c r="EDW271" s="15"/>
      <c r="EDX271" s="15"/>
      <c r="EDY271" s="15"/>
      <c r="EDZ271" s="15"/>
      <c r="EEA271" s="15"/>
      <c r="EEB271" s="15"/>
      <c r="EEC271" s="15"/>
      <c r="EED271" s="15"/>
      <c r="EEE271" s="15"/>
      <c r="EEF271" s="15"/>
      <c r="EEG271" s="15"/>
      <c r="EEH271" s="15"/>
      <c r="EEI271" s="15"/>
      <c r="EEJ271" s="15"/>
      <c r="EEK271" s="15"/>
      <c r="EEL271" s="15"/>
      <c r="EEM271" s="15"/>
      <c r="EEN271" s="15"/>
      <c r="EEO271" s="15"/>
      <c r="EEP271" s="15"/>
      <c r="EEQ271" s="15"/>
      <c r="EER271" s="15"/>
      <c r="EES271" s="15"/>
      <c r="EET271" s="15"/>
      <c r="EEU271" s="15"/>
      <c r="EEV271" s="15"/>
      <c r="EEW271" s="15"/>
      <c r="EEX271" s="15"/>
      <c r="EEY271" s="15"/>
      <c r="EEZ271" s="15"/>
      <c r="EFA271" s="15"/>
      <c r="EFB271" s="15"/>
      <c r="EFC271" s="15"/>
      <c r="EFD271" s="15"/>
      <c r="EFE271" s="15"/>
      <c r="EFF271" s="15"/>
      <c r="EFG271" s="15"/>
      <c r="EFH271" s="15"/>
      <c r="EFI271" s="15"/>
      <c r="EFJ271" s="15"/>
      <c r="EFK271" s="15"/>
      <c r="EFL271" s="15"/>
      <c r="EFM271" s="15"/>
      <c r="EFN271" s="15"/>
      <c r="EFO271" s="15"/>
      <c r="EFP271" s="15"/>
      <c r="EFQ271" s="15"/>
      <c r="EFR271" s="15"/>
      <c r="EFS271" s="15"/>
      <c r="EFT271" s="15"/>
      <c r="EFU271" s="15"/>
      <c r="EFV271" s="15"/>
      <c r="EFW271" s="15"/>
      <c r="EFX271" s="15"/>
      <c r="EFY271" s="15"/>
      <c r="EFZ271" s="15"/>
      <c r="EGA271" s="15"/>
      <c r="EGB271" s="15"/>
      <c r="EGC271" s="15"/>
      <c r="EGD271" s="15"/>
      <c r="EGE271" s="15"/>
      <c r="EGF271" s="15"/>
      <c r="EGG271" s="15"/>
      <c r="EGH271" s="15"/>
      <c r="EGI271" s="15"/>
      <c r="EGJ271" s="15"/>
      <c r="EGS271" s="15"/>
      <c r="EGT271" s="15"/>
      <c r="EGU271" s="15"/>
      <c r="EGV271" s="15"/>
      <c r="EGW271" s="15"/>
      <c r="EGX271" s="15"/>
      <c r="EGY271" s="15"/>
      <c r="EGZ271" s="15"/>
      <c r="EHA271" s="15"/>
      <c r="EHB271" s="15"/>
      <c r="EHC271" s="15"/>
      <c r="EHD271" s="15"/>
      <c r="EHE271" s="15"/>
      <c r="EHF271" s="15"/>
      <c r="EHG271" s="15"/>
      <c r="EHH271" s="15"/>
      <c r="EHI271" s="15"/>
      <c r="EHJ271" s="15"/>
      <c r="EHK271" s="15"/>
      <c r="EHL271" s="15"/>
      <c r="EHM271" s="15"/>
      <c r="EHN271" s="15"/>
      <c r="EHO271" s="15"/>
      <c r="EHP271" s="15"/>
      <c r="EHQ271" s="15"/>
      <c r="EHR271" s="15"/>
      <c r="EHS271" s="15"/>
      <c r="EHT271" s="15"/>
      <c r="EHU271" s="15"/>
      <c r="EHV271" s="15"/>
      <c r="EHW271" s="15"/>
      <c r="EHX271" s="15"/>
      <c r="EHY271" s="15"/>
      <c r="EHZ271" s="15"/>
      <c r="EIA271" s="15"/>
      <c r="EIB271" s="15"/>
      <c r="EIC271" s="15"/>
      <c r="EID271" s="15"/>
      <c r="EIE271" s="15"/>
      <c r="EIF271" s="15"/>
      <c r="EIG271" s="15"/>
      <c r="EIH271" s="15"/>
      <c r="EII271" s="15"/>
      <c r="EIJ271" s="15"/>
      <c r="EIK271" s="15"/>
      <c r="EIL271" s="15"/>
      <c r="EIM271" s="15"/>
      <c r="EIN271" s="15"/>
      <c r="EIO271" s="15"/>
      <c r="EIP271" s="15"/>
      <c r="EIQ271" s="15"/>
      <c r="EIR271" s="15"/>
      <c r="EIS271" s="15"/>
      <c r="EIT271" s="15"/>
      <c r="EIU271" s="15"/>
      <c r="EIV271" s="15"/>
      <c r="EIW271" s="15"/>
      <c r="EIX271" s="15"/>
      <c r="EIY271" s="15"/>
      <c r="EIZ271" s="15"/>
      <c r="EJA271" s="15"/>
      <c r="EJB271" s="15"/>
      <c r="EJC271" s="15"/>
      <c r="EJD271" s="15"/>
      <c r="EJE271" s="15"/>
      <c r="EJF271" s="15"/>
      <c r="EJG271" s="15"/>
      <c r="EJH271" s="15"/>
      <c r="EJI271" s="15"/>
      <c r="EJJ271" s="15"/>
      <c r="EJK271" s="15"/>
      <c r="EJL271" s="15"/>
      <c r="EJM271" s="15"/>
      <c r="EJN271" s="15"/>
      <c r="EJO271" s="15"/>
      <c r="EJP271" s="15"/>
      <c r="EJQ271" s="15"/>
      <c r="EJR271" s="15"/>
      <c r="EJS271" s="15"/>
      <c r="EJT271" s="15"/>
      <c r="EJU271" s="15"/>
      <c r="EJV271" s="15"/>
      <c r="EJW271" s="15"/>
      <c r="EJX271" s="15"/>
      <c r="EJY271" s="15"/>
      <c r="EJZ271" s="15"/>
      <c r="EKA271" s="15"/>
      <c r="EKB271" s="15"/>
      <c r="EKC271" s="15"/>
      <c r="EKD271" s="15"/>
      <c r="EKE271" s="15"/>
      <c r="EKF271" s="15"/>
      <c r="EKG271" s="15"/>
      <c r="EKH271" s="15"/>
      <c r="EKI271" s="15"/>
      <c r="EKJ271" s="15"/>
      <c r="EKK271" s="15"/>
      <c r="EKL271" s="15"/>
      <c r="EKM271" s="15"/>
      <c r="EKN271" s="15"/>
      <c r="EKO271" s="15"/>
      <c r="EKP271" s="15"/>
      <c r="EKQ271" s="15"/>
      <c r="EKR271" s="15"/>
      <c r="EKS271" s="15"/>
      <c r="EKT271" s="15"/>
      <c r="EKU271" s="15"/>
      <c r="EKV271" s="15"/>
      <c r="EKW271" s="15"/>
      <c r="EKX271" s="15"/>
      <c r="EKY271" s="15"/>
      <c r="EKZ271" s="15"/>
      <c r="ELA271" s="15"/>
      <c r="ELB271" s="15"/>
      <c r="ELC271" s="15"/>
      <c r="ELD271" s="15"/>
      <c r="ELE271" s="15"/>
      <c r="ELF271" s="15"/>
      <c r="ELG271" s="15"/>
      <c r="ELH271" s="15"/>
      <c r="ELI271" s="15"/>
      <c r="ELJ271" s="15"/>
      <c r="ELK271" s="15"/>
      <c r="ELL271" s="15"/>
      <c r="ELM271" s="15"/>
      <c r="ELN271" s="15"/>
      <c r="ELO271" s="15"/>
      <c r="ELP271" s="15"/>
      <c r="ELQ271" s="15"/>
      <c r="ELR271" s="15"/>
      <c r="ELS271" s="15"/>
      <c r="ELT271" s="15"/>
      <c r="ELU271" s="15"/>
      <c r="ELV271" s="15"/>
      <c r="ELW271" s="15"/>
      <c r="ELX271" s="15"/>
      <c r="ELY271" s="15"/>
      <c r="ELZ271" s="15"/>
      <c r="EMA271" s="15"/>
      <c r="EMB271" s="15"/>
      <c r="EMC271" s="15"/>
      <c r="EMD271" s="15"/>
      <c r="EME271" s="15"/>
      <c r="EMF271" s="15"/>
      <c r="EMG271" s="15"/>
      <c r="EMH271" s="15"/>
      <c r="EMI271" s="15"/>
      <c r="EMJ271" s="15"/>
      <c r="EMK271" s="15"/>
      <c r="EML271" s="15"/>
      <c r="EMM271" s="15"/>
      <c r="EMN271" s="15"/>
      <c r="EMO271" s="15"/>
      <c r="EMP271" s="15"/>
      <c r="EMQ271" s="15"/>
      <c r="EMR271" s="15"/>
      <c r="EMS271" s="15"/>
      <c r="EMT271" s="15"/>
      <c r="EMU271" s="15"/>
      <c r="EMV271" s="15"/>
      <c r="EMW271" s="15"/>
      <c r="EMX271" s="15"/>
      <c r="EMY271" s="15"/>
      <c r="EMZ271" s="15"/>
      <c r="ENA271" s="15"/>
      <c r="ENB271" s="15"/>
      <c r="ENC271" s="15"/>
      <c r="END271" s="15"/>
      <c r="ENE271" s="15"/>
      <c r="ENF271" s="15"/>
      <c r="ENG271" s="15"/>
      <c r="ENH271" s="15"/>
      <c r="ENI271" s="15"/>
      <c r="ENJ271" s="15"/>
      <c r="ENK271" s="15"/>
      <c r="ENL271" s="15"/>
      <c r="ENM271" s="15"/>
      <c r="ENN271" s="15"/>
      <c r="ENO271" s="15"/>
      <c r="ENP271" s="15"/>
      <c r="ENQ271" s="15"/>
      <c r="ENR271" s="15"/>
      <c r="ENS271" s="15"/>
      <c r="ENT271" s="15"/>
      <c r="ENU271" s="15"/>
      <c r="ENV271" s="15"/>
      <c r="ENW271" s="15"/>
      <c r="ENX271" s="15"/>
      <c r="ENY271" s="15"/>
      <c r="ENZ271" s="15"/>
      <c r="EOA271" s="15"/>
      <c r="EOB271" s="15"/>
      <c r="EOC271" s="15"/>
      <c r="EOD271" s="15"/>
      <c r="EOE271" s="15"/>
      <c r="EOF271" s="15"/>
      <c r="EOG271" s="15"/>
      <c r="EOH271" s="15"/>
      <c r="EOI271" s="15"/>
      <c r="EOJ271" s="15"/>
      <c r="EOK271" s="15"/>
      <c r="EOL271" s="15"/>
      <c r="EOM271" s="15"/>
      <c r="EON271" s="15"/>
      <c r="EOO271" s="15"/>
      <c r="EOP271" s="15"/>
      <c r="EOQ271" s="15"/>
      <c r="EOR271" s="15"/>
      <c r="EOS271" s="15"/>
      <c r="EOT271" s="15"/>
      <c r="EOU271" s="15"/>
      <c r="EOV271" s="15"/>
      <c r="EOW271" s="15"/>
      <c r="EOX271" s="15"/>
      <c r="EOY271" s="15"/>
      <c r="EOZ271" s="15"/>
      <c r="EPA271" s="15"/>
      <c r="EPB271" s="15"/>
      <c r="EPC271" s="15"/>
      <c r="EPD271" s="15"/>
      <c r="EPE271" s="15"/>
      <c r="EPF271" s="15"/>
      <c r="EPG271" s="15"/>
      <c r="EPH271" s="15"/>
      <c r="EPI271" s="15"/>
      <c r="EPJ271" s="15"/>
      <c r="EPK271" s="15"/>
      <c r="EPL271" s="15"/>
      <c r="EPM271" s="15"/>
      <c r="EPN271" s="15"/>
      <c r="EPO271" s="15"/>
      <c r="EPP271" s="15"/>
      <c r="EPQ271" s="15"/>
      <c r="EPR271" s="15"/>
      <c r="EPS271" s="15"/>
      <c r="EPT271" s="15"/>
      <c r="EPU271" s="15"/>
      <c r="EPV271" s="15"/>
      <c r="EPW271" s="15"/>
      <c r="EPX271" s="15"/>
      <c r="EPY271" s="15"/>
      <c r="EPZ271" s="15"/>
      <c r="EQA271" s="15"/>
      <c r="EQB271" s="15"/>
      <c r="EQC271" s="15"/>
      <c r="EQD271" s="15"/>
      <c r="EQE271" s="15"/>
      <c r="EQF271" s="15"/>
      <c r="EQO271" s="15"/>
      <c r="EQP271" s="15"/>
      <c r="EQQ271" s="15"/>
      <c r="EQR271" s="15"/>
      <c r="EQS271" s="15"/>
      <c r="EQT271" s="15"/>
      <c r="EQU271" s="15"/>
      <c r="EQV271" s="15"/>
      <c r="EQW271" s="15"/>
      <c r="EQX271" s="15"/>
      <c r="EQY271" s="15"/>
      <c r="EQZ271" s="15"/>
      <c r="ERA271" s="15"/>
      <c r="ERB271" s="15"/>
      <c r="ERC271" s="15"/>
      <c r="ERD271" s="15"/>
      <c r="ERE271" s="15"/>
      <c r="ERF271" s="15"/>
      <c r="ERG271" s="15"/>
      <c r="ERH271" s="15"/>
      <c r="ERI271" s="15"/>
      <c r="ERJ271" s="15"/>
      <c r="ERK271" s="15"/>
      <c r="ERL271" s="15"/>
      <c r="ERM271" s="15"/>
      <c r="ERN271" s="15"/>
      <c r="ERO271" s="15"/>
      <c r="ERP271" s="15"/>
      <c r="ERQ271" s="15"/>
      <c r="ERR271" s="15"/>
      <c r="ERS271" s="15"/>
      <c r="ERT271" s="15"/>
      <c r="ERU271" s="15"/>
      <c r="ERV271" s="15"/>
      <c r="ERW271" s="15"/>
      <c r="ERX271" s="15"/>
      <c r="ERY271" s="15"/>
      <c r="ERZ271" s="15"/>
      <c r="ESA271" s="15"/>
      <c r="ESB271" s="15"/>
      <c r="ESC271" s="15"/>
      <c r="ESD271" s="15"/>
      <c r="ESE271" s="15"/>
      <c r="ESF271" s="15"/>
      <c r="ESG271" s="15"/>
      <c r="ESH271" s="15"/>
      <c r="ESI271" s="15"/>
      <c r="ESJ271" s="15"/>
      <c r="ESK271" s="15"/>
      <c r="ESL271" s="15"/>
      <c r="ESM271" s="15"/>
      <c r="ESN271" s="15"/>
      <c r="ESO271" s="15"/>
      <c r="ESP271" s="15"/>
      <c r="ESQ271" s="15"/>
      <c r="ESR271" s="15"/>
      <c r="ESS271" s="15"/>
      <c r="EST271" s="15"/>
      <c r="ESU271" s="15"/>
      <c r="ESV271" s="15"/>
      <c r="ESW271" s="15"/>
      <c r="ESX271" s="15"/>
      <c r="ESY271" s="15"/>
      <c r="ESZ271" s="15"/>
      <c r="ETA271" s="15"/>
      <c r="ETB271" s="15"/>
      <c r="ETC271" s="15"/>
      <c r="ETD271" s="15"/>
      <c r="ETE271" s="15"/>
      <c r="ETF271" s="15"/>
      <c r="ETG271" s="15"/>
      <c r="ETH271" s="15"/>
      <c r="ETI271" s="15"/>
      <c r="ETJ271" s="15"/>
      <c r="ETK271" s="15"/>
      <c r="ETL271" s="15"/>
      <c r="ETM271" s="15"/>
      <c r="ETN271" s="15"/>
      <c r="ETO271" s="15"/>
      <c r="ETP271" s="15"/>
      <c r="ETQ271" s="15"/>
      <c r="ETR271" s="15"/>
      <c r="ETS271" s="15"/>
      <c r="ETT271" s="15"/>
      <c r="ETU271" s="15"/>
      <c r="ETV271" s="15"/>
      <c r="ETW271" s="15"/>
      <c r="ETX271" s="15"/>
      <c r="ETY271" s="15"/>
      <c r="ETZ271" s="15"/>
      <c r="EUA271" s="15"/>
      <c r="EUB271" s="15"/>
      <c r="EUC271" s="15"/>
      <c r="EUD271" s="15"/>
      <c r="EUE271" s="15"/>
      <c r="EUF271" s="15"/>
      <c r="EUG271" s="15"/>
      <c r="EUH271" s="15"/>
      <c r="EUI271" s="15"/>
      <c r="EUJ271" s="15"/>
      <c r="EUK271" s="15"/>
      <c r="EUL271" s="15"/>
      <c r="EUM271" s="15"/>
      <c r="EUN271" s="15"/>
      <c r="EUO271" s="15"/>
      <c r="EUP271" s="15"/>
      <c r="EUQ271" s="15"/>
      <c r="EUR271" s="15"/>
      <c r="EUS271" s="15"/>
      <c r="EUT271" s="15"/>
      <c r="EUU271" s="15"/>
      <c r="EUV271" s="15"/>
      <c r="EUW271" s="15"/>
      <c r="EUX271" s="15"/>
      <c r="EUY271" s="15"/>
      <c r="EUZ271" s="15"/>
      <c r="EVA271" s="15"/>
      <c r="EVB271" s="15"/>
      <c r="EVC271" s="15"/>
      <c r="EVD271" s="15"/>
      <c r="EVE271" s="15"/>
      <c r="EVF271" s="15"/>
      <c r="EVG271" s="15"/>
      <c r="EVH271" s="15"/>
      <c r="EVI271" s="15"/>
      <c r="EVJ271" s="15"/>
      <c r="EVK271" s="15"/>
      <c r="EVL271" s="15"/>
      <c r="EVM271" s="15"/>
      <c r="EVN271" s="15"/>
      <c r="EVO271" s="15"/>
      <c r="EVP271" s="15"/>
      <c r="EVQ271" s="15"/>
      <c r="EVR271" s="15"/>
      <c r="EVS271" s="15"/>
      <c r="EVT271" s="15"/>
      <c r="EVU271" s="15"/>
      <c r="EVV271" s="15"/>
      <c r="EVW271" s="15"/>
      <c r="EVX271" s="15"/>
      <c r="EVY271" s="15"/>
      <c r="EVZ271" s="15"/>
      <c r="EWA271" s="15"/>
      <c r="EWB271" s="15"/>
      <c r="EWC271" s="15"/>
      <c r="EWD271" s="15"/>
      <c r="EWE271" s="15"/>
      <c r="EWF271" s="15"/>
      <c r="EWG271" s="15"/>
      <c r="EWH271" s="15"/>
      <c r="EWI271" s="15"/>
      <c r="EWJ271" s="15"/>
      <c r="EWK271" s="15"/>
      <c r="EWL271" s="15"/>
      <c r="EWM271" s="15"/>
      <c r="EWN271" s="15"/>
      <c r="EWO271" s="15"/>
      <c r="EWP271" s="15"/>
      <c r="EWQ271" s="15"/>
      <c r="EWR271" s="15"/>
      <c r="EWS271" s="15"/>
      <c r="EWT271" s="15"/>
      <c r="EWU271" s="15"/>
      <c r="EWV271" s="15"/>
      <c r="EWW271" s="15"/>
      <c r="EWX271" s="15"/>
      <c r="EWY271" s="15"/>
      <c r="EWZ271" s="15"/>
      <c r="EXA271" s="15"/>
      <c r="EXB271" s="15"/>
      <c r="EXC271" s="15"/>
      <c r="EXD271" s="15"/>
      <c r="EXE271" s="15"/>
      <c r="EXF271" s="15"/>
      <c r="EXG271" s="15"/>
      <c r="EXH271" s="15"/>
      <c r="EXI271" s="15"/>
      <c r="EXJ271" s="15"/>
      <c r="EXK271" s="15"/>
      <c r="EXL271" s="15"/>
      <c r="EXM271" s="15"/>
      <c r="EXN271" s="15"/>
      <c r="EXO271" s="15"/>
      <c r="EXP271" s="15"/>
      <c r="EXQ271" s="15"/>
      <c r="EXR271" s="15"/>
      <c r="EXS271" s="15"/>
      <c r="EXT271" s="15"/>
      <c r="EXU271" s="15"/>
      <c r="EXV271" s="15"/>
      <c r="EXW271" s="15"/>
      <c r="EXX271" s="15"/>
      <c r="EXY271" s="15"/>
      <c r="EXZ271" s="15"/>
      <c r="EYA271" s="15"/>
      <c r="EYB271" s="15"/>
      <c r="EYC271" s="15"/>
      <c r="EYD271" s="15"/>
      <c r="EYE271" s="15"/>
      <c r="EYF271" s="15"/>
      <c r="EYG271" s="15"/>
      <c r="EYH271" s="15"/>
      <c r="EYI271" s="15"/>
      <c r="EYJ271" s="15"/>
      <c r="EYK271" s="15"/>
      <c r="EYL271" s="15"/>
      <c r="EYM271" s="15"/>
      <c r="EYN271" s="15"/>
      <c r="EYO271" s="15"/>
      <c r="EYP271" s="15"/>
      <c r="EYQ271" s="15"/>
      <c r="EYR271" s="15"/>
      <c r="EYS271" s="15"/>
      <c r="EYT271" s="15"/>
      <c r="EYU271" s="15"/>
      <c r="EYV271" s="15"/>
      <c r="EYW271" s="15"/>
      <c r="EYX271" s="15"/>
      <c r="EYY271" s="15"/>
      <c r="EYZ271" s="15"/>
      <c r="EZA271" s="15"/>
      <c r="EZB271" s="15"/>
      <c r="EZC271" s="15"/>
      <c r="EZD271" s="15"/>
      <c r="EZE271" s="15"/>
      <c r="EZF271" s="15"/>
      <c r="EZG271" s="15"/>
      <c r="EZH271" s="15"/>
      <c r="EZI271" s="15"/>
      <c r="EZJ271" s="15"/>
      <c r="EZK271" s="15"/>
      <c r="EZL271" s="15"/>
      <c r="EZM271" s="15"/>
      <c r="EZN271" s="15"/>
      <c r="EZO271" s="15"/>
      <c r="EZP271" s="15"/>
      <c r="EZQ271" s="15"/>
      <c r="EZR271" s="15"/>
      <c r="EZS271" s="15"/>
      <c r="EZT271" s="15"/>
      <c r="EZU271" s="15"/>
      <c r="EZV271" s="15"/>
      <c r="EZW271" s="15"/>
      <c r="EZX271" s="15"/>
      <c r="EZY271" s="15"/>
      <c r="EZZ271" s="15"/>
      <c r="FAA271" s="15"/>
      <c r="FAB271" s="15"/>
      <c r="FAK271" s="15"/>
      <c r="FAL271" s="15"/>
      <c r="FAM271" s="15"/>
      <c r="FAN271" s="15"/>
      <c r="FAO271" s="15"/>
      <c r="FAP271" s="15"/>
      <c r="FAQ271" s="15"/>
      <c r="FAR271" s="15"/>
      <c r="FAS271" s="15"/>
      <c r="FAT271" s="15"/>
      <c r="FAU271" s="15"/>
      <c r="FAV271" s="15"/>
      <c r="FAW271" s="15"/>
      <c r="FAX271" s="15"/>
      <c r="FAY271" s="15"/>
      <c r="FAZ271" s="15"/>
      <c r="FBA271" s="15"/>
      <c r="FBB271" s="15"/>
      <c r="FBC271" s="15"/>
      <c r="FBD271" s="15"/>
      <c r="FBE271" s="15"/>
      <c r="FBF271" s="15"/>
      <c r="FBG271" s="15"/>
      <c r="FBH271" s="15"/>
      <c r="FBI271" s="15"/>
      <c r="FBJ271" s="15"/>
      <c r="FBK271" s="15"/>
      <c r="FBL271" s="15"/>
      <c r="FBM271" s="15"/>
      <c r="FBN271" s="15"/>
      <c r="FBO271" s="15"/>
      <c r="FBP271" s="15"/>
      <c r="FBQ271" s="15"/>
      <c r="FBR271" s="15"/>
      <c r="FBS271" s="15"/>
      <c r="FBT271" s="15"/>
      <c r="FBU271" s="15"/>
      <c r="FBV271" s="15"/>
      <c r="FBW271" s="15"/>
      <c r="FBX271" s="15"/>
      <c r="FBY271" s="15"/>
      <c r="FBZ271" s="15"/>
      <c r="FCA271" s="15"/>
      <c r="FCB271" s="15"/>
      <c r="FCC271" s="15"/>
      <c r="FCD271" s="15"/>
      <c r="FCE271" s="15"/>
      <c r="FCF271" s="15"/>
      <c r="FCG271" s="15"/>
      <c r="FCH271" s="15"/>
      <c r="FCI271" s="15"/>
      <c r="FCJ271" s="15"/>
      <c r="FCK271" s="15"/>
      <c r="FCL271" s="15"/>
      <c r="FCM271" s="15"/>
      <c r="FCN271" s="15"/>
      <c r="FCO271" s="15"/>
      <c r="FCP271" s="15"/>
      <c r="FCQ271" s="15"/>
      <c r="FCR271" s="15"/>
      <c r="FCS271" s="15"/>
      <c r="FCT271" s="15"/>
      <c r="FCU271" s="15"/>
      <c r="FCV271" s="15"/>
      <c r="FCW271" s="15"/>
      <c r="FCX271" s="15"/>
      <c r="FCY271" s="15"/>
      <c r="FCZ271" s="15"/>
      <c r="FDA271" s="15"/>
      <c r="FDB271" s="15"/>
      <c r="FDC271" s="15"/>
      <c r="FDD271" s="15"/>
      <c r="FDE271" s="15"/>
      <c r="FDF271" s="15"/>
      <c r="FDG271" s="15"/>
      <c r="FDH271" s="15"/>
      <c r="FDI271" s="15"/>
      <c r="FDJ271" s="15"/>
      <c r="FDK271" s="15"/>
      <c r="FDL271" s="15"/>
      <c r="FDM271" s="15"/>
      <c r="FDN271" s="15"/>
      <c r="FDO271" s="15"/>
      <c r="FDP271" s="15"/>
      <c r="FDQ271" s="15"/>
      <c r="FDR271" s="15"/>
      <c r="FDS271" s="15"/>
      <c r="FDT271" s="15"/>
      <c r="FDU271" s="15"/>
      <c r="FDV271" s="15"/>
      <c r="FDW271" s="15"/>
      <c r="FDX271" s="15"/>
      <c r="FDY271" s="15"/>
      <c r="FDZ271" s="15"/>
      <c r="FEA271" s="15"/>
      <c r="FEB271" s="15"/>
      <c r="FEC271" s="15"/>
      <c r="FED271" s="15"/>
      <c r="FEE271" s="15"/>
      <c r="FEF271" s="15"/>
      <c r="FEG271" s="15"/>
      <c r="FEH271" s="15"/>
      <c r="FEI271" s="15"/>
      <c r="FEJ271" s="15"/>
      <c r="FEK271" s="15"/>
      <c r="FEL271" s="15"/>
      <c r="FEM271" s="15"/>
      <c r="FEN271" s="15"/>
      <c r="FEO271" s="15"/>
      <c r="FEP271" s="15"/>
      <c r="FEQ271" s="15"/>
      <c r="FER271" s="15"/>
      <c r="FES271" s="15"/>
      <c r="FET271" s="15"/>
      <c r="FEU271" s="15"/>
      <c r="FEV271" s="15"/>
      <c r="FEW271" s="15"/>
      <c r="FEX271" s="15"/>
      <c r="FEY271" s="15"/>
      <c r="FEZ271" s="15"/>
      <c r="FFA271" s="15"/>
      <c r="FFB271" s="15"/>
      <c r="FFC271" s="15"/>
      <c r="FFD271" s="15"/>
      <c r="FFE271" s="15"/>
      <c r="FFF271" s="15"/>
      <c r="FFG271" s="15"/>
      <c r="FFH271" s="15"/>
      <c r="FFI271" s="15"/>
      <c r="FFJ271" s="15"/>
      <c r="FFK271" s="15"/>
      <c r="FFL271" s="15"/>
      <c r="FFM271" s="15"/>
      <c r="FFN271" s="15"/>
      <c r="FFO271" s="15"/>
      <c r="FFP271" s="15"/>
      <c r="FFQ271" s="15"/>
      <c r="FFR271" s="15"/>
      <c r="FFS271" s="15"/>
      <c r="FFT271" s="15"/>
      <c r="FFU271" s="15"/>
      <c r="FFV271" s="15"/>
      <c r="FFW271" s="15"/>
      <c r="FFX271" s="15"/>
      <c r="FFY271" s="15"/>
      <c r="FFZ271" s="15"/>
      <c r="FGA271" s="15"/>
      <c r="FGB271" s="15"/>
      <c r="FGC271" s="15"/>
      <c r="FGD271" s="15"/>
      <c r="FGE271" s="15"/>
      <c r="FGF271" s="15"/>
      <c r="FGG271" s="15"/>
      <c r="FGH271" s="15"/>
      <c r="FGI271" s="15"/>
      <c r="FGJ271" s="15"/>
      <c r="FGK271" s="15"/>
      <c r="FGL271" s="15"/>
      <c r="FGM271" s="15"/>
      <c r="FGN271" s="15"/>
      <c r="FGO271" s="15"/>
      <c r="FGP271" s="15"/>
      <c r="FGQ271" s="15"/>
      <c r="FGR271" s="15"/>
      <c r="FGS271" s="15"/>
      <c r="FGT271" s="15"/>
      <c r="FGU271" s="15"/>
      <c r="FGV271" s="15"/>
      <c r="FGW271" s="15"/>
      <c r="FGX271" s="15"/>
      <c r="FGY271" s="15"/>
      <c r="FGZ271" s="15"/>
      <c r="FHA271" s="15"/>
      <c r="FHB271" s="15"/>
      <c r="FHC271" s="15"/>
      <c r="FHD271" s="15"/>
      <c r="FHE271" s="15"/>
      <c r="FHF271" s="15"/>
      <c r="FHG271" s="15"/>
      <c r="FHH271" s="15"/>
      <c r="FHI271" s="15"/>
      <c r="FHJ271" s="15"/>
      <c r="FHK271" s="15"/>
      <c r="FHL271" s="15"/>
      <c r="FHM271" s="15"/>
      <c r="FHN271" s="15"/>
      <c r="FHO271" s="15"/>
      <c r="FHP271" s="15"/>
      <c r="FHQ271" s="15"/>
      <c r="FHR271" s="15"/>
      <c r="FHS271" s="15"/>
      <c r="FHT271" s="15"/>
      <c r="FHU271" s="15"/>
      <c r="FHV271" s="15"/>
      <c r="FHW271" s="15"/>
      <c r="FHX271" s="15"/>
      <c r="FHY271" s="15"/>
      <c r="FHZ271" s="15"/>
      <c r="FIA271" s="15"/>
      <c r="FIB271" s="15"/>
      <c r="FIC271" s="15"/>
      <c r="FID271" s="15"/>
      <c r="FIE271" s="15"/>
      <c r="FIF271" s="15"/>
      <c r="FIG271" s="15"/>
      <c r="FIH271" s="15"/>
      <c r="FII271" s="15"/>
      <c r="FIJ271" s="15"/>
      <c r="FIK271" s="15"/>
      <c r="FIL271" s="15"/>
      <c r="FIM271" s="15"/>
      <c r="FIN271" s="15"/>
      <c r="FIO271" s="15"/>
      <c r="FIP271" s="15"/>
      <c r="FIQ271" s="15"/>
      <c r="FIR271" s="15"/>
      <c r="FIS271" s="15"/>
      <c r="FIT271" s="15"/>
      <c r="FIU271" s="15"/>
      <c r="FIV271" s="15"/>
      <c r="FIW271" s="15"/>
      <c r="FIX271" s="15"/>
      <c r="FIY271" s="15"/>
      <c r="FIZ271" s="15"/>
      <c r="FJA271" s="15"/>
      <c r="FJB271" s="15"/>
      <c r="FJC271" s="15"/>
      <c r="FJD271" s="15"/>
      <c r="FJE271" s="15"/>
      <c r="FJF271" s="15"/>
      <c r="FJG271" s="15"/>
      <c r="FJH271" s="15"/>
      <c r="FJI271" s="15"/>
      <c r="FJJ271" s="15"/>
      <c r="FJK271" s="15"/>
      <c r="FJL271" s="15"/>
      <c r="FJM271" s="15"/>
      <c r="FJN271" s="15"/>
      <c r="FJO271" s="15"/>
      <c r="FJP271" s="15"/>
      <c r="FJQ271" s="15"/>
      <c r="FJR271" s="15"/>
      <c r="FJS271" s="15"/>
      <c r="FJT271" s="15"/>
      <c r="FJU271" s="15"/>
      <c r="FJV271" s="15"/>
      <c r="FJW271" s="15"/>
      <c r="FJX271" s="15"/>
      <c r="FKG271" s="15"/>
      <c r="FKH271" s="15"/>
      <c r="FKI271" s="15"/>
      <c r="FKJ271" s="15"/>
      <c r="FKK271" s="15"/>
      <c r="FKL271" s="15"/>
      <c r="FKM271" s="15"/>
      <c r="FKN271" s="15"/>
      <c r="FKO271" s="15"/>
      <c r="FKP271" s="15"/>
      <c r="FKQ271" s="15"/>
      <c r="FKR271" s="15"/>
      <c r="FKS271" s="15"/>
      <c r="FKT271" s="15"/>
      <c r="FKU271" s="15"/>
      <c r="FKV271" s="15"/>
      <c r="FKW271" s="15"/>
      <c r="FKX271" s="15"/>
      <c r="FKY271" s="15"/>
      <c r="FKZ271" s="15"/>
      <c r="FLA271" s="15"/>
      <c r="FLB271" s="15"/>
      <c r="FLC271" s="15"/>
      <c r="FLD271" s="15"/>
      <c r="FLE271" s="15"/>
      <c r="FLF271" s="15"/>
      <c r="FLG271" s="15"/>
      <c r="FLH271" s="15"/>
      <c r="FLI271" s="15"/>
      <c r="FLJ271" s="15"/>
      <c r="FLK271" s="15"/>
      <c r="FLL271" s="15"/>
      <c r="FLM271" s="15"/>
      <c r="FLN271" s="15"/>
      <c r="FLO271" s="15"/>
      <c r="FLP271" s="15"/>
      <c r="FLQ271" s="15"/>
      <c r="FLR271" s="15"/>
      <c r="FLS271" s="15"/>
      <c r="FLT271" s="15"/>
      <c r="FLU271" s="15"/>
      <c r="FLV271" s="15"/>
      <c r="FLW271" s="15"/>
      <c r="FLX271" s="15"/>
      <c r="FLY271" s="15"/>
      <c r="FLZ271" s="15"/>
      <c r="FMA271" s="15"/>
      <c r="FMB271" s="15"/>
      <c r="FMC271" s="15"/>
      <c r="FMD271" s="15"/>
      <c r="FME271" s="15"/>
      <c r="FMF271" s="15"/>
      <c r="FMG271" s="15"/>
      <c r="FMH271" s="15"/>
      <c r="FMI271" s="15"/>
      <c r="FMJ271" s="15"/>
      <c r="FMK271" s="15"/>
      <c r="FML271" s="15"/>
      <c r="FMM271" s="15"/>
      <c r="FMN271" s="15"/>
      <c r="FMO271" s="15"/>
      <c r="FMP271" s="15"/>
      <c r="FMQ271" s="15"/>
      <c r="FMR271" s="15"/>
      <c r="FMS271" s="15"/>
      <c r="FMT271" s="15"/>
      <c r="FMU271" s="15"/>
      <c r="FMV271" s="15"/>
      <c r="FMW271" s="15"/>
      <c r="FMX271" s="15"/>
      <c r="FMY271" s="15"/>
      <c r="FMZ271" s="15"/>
      <c r="FNA271" s="15"/>
      <c r="FNB271" s="15"/>
      <c r="FNC271" s="15"/>
      <c r="FND271" s="15"/>
      <c r="FNE271" s="15"/>
      <c r="FNF271" s="15"/>
      <c r="FNG271" s="15"/>
      <c r="FNH271" s="15"/>
      <c r="FNI271" s="15"/>
      <c r="FNJ271" s="15"/>
      <c r="FNK271" s="15"/>
      <c r="FNL271" s="15"/>
      <c r="FNM271" s="15"/>
      <c r="FNN271" s="15"/>
      <c r="FNO271" s="15"/>
      <c r="FNP271" s="15"/>
      <c r="FNQ271" s="15"/>
      <c r="FNR271" s="15"/>
      <c r="FNS271" s="15"/>
      <c r="FNT271" s="15"/>
      <c r="FNU271" s="15"/>
      <c r="FNV271" s="15"/>
      <c r="FNW271" s="15"/>
      <c r="FNX271" s="15"/>
      <c r="FNY271" s="15"/>
      <c r="FNZ271" s="15"/>
      <c r="FOA271" s="15"/>
      <c r="FOB271" s="15"/>
      <c r="FOC271" s="15"/>
      <c r="FOD271" s="15"/>
      <c r="FOE271" s="15"/>
      <c r="FOF271" s="15"/>
      <c r="FOG271" s="15"/>
      <c r="FOH271" s="15"/>
      <c r="FOI271" s="15"/>
      <c r="FOJ271" s="15"/>
      <c r="FOK271" s="15"/>
      <c r="FOL271" s="15"/>
      <c r="FOM271" s="15"/>
      <c r="FON271" s="15"/>
      <c r="FOO271" s="15"/>
      <c r="FOP271" s="15"/>
      <c r="FOQ271" s="15"/>
      <c r="FOR271" s="15"/>
      <c r="FOS271" s="15"/>
      <c r="FOT271" s="15"/>
      <c r="FOU271" s="15"/>
      <c r="FOV271" s="15"/>
      <c r="FOW271" s="15"/>
      <c r="FOX271" s="15"/>
      <c r="FOY271" s="15"/>
      <c r="FOZ271" s="15"/>
      <c r="FPA271" s="15"/>
      <c r="FPB271" s="15"/>
      <c r="FPC271" s="15"/>
      <c r="FPD271" s="15"/>
      <c r="FPE271" s="15"/>
      <c r="FPF271" s="15"/>
      <c r="FPG271" s="15"/>
      <c r="FPH271" s="15"/>
      <c r="FPI271" s="15"/>
      <c r="FPJ271" s="15"/>
      <c r="FPK271" s="15"/>
      <c r="FPL271" s="15"/>
      <c r="FPM271" s="15"/>
      <c r="FPN271" s="15"/>
      <c r="FPO271" s="15"/>
      <c r="FPP271" s="15"/>
      <c r="FPQ271" s="15"/>
      <c r="FPR271" s="15"/>
      <c r="FPS271" s="15"/>
      <c r="FPT271" s="15"/>
      <c r="FPU271" s="15"/>
      <c r="FPV271" s="15"/>
      <c r="FPW271" s="15"/>
      <c r="FPX271" s="15"/>
      <c r="FPY271" s="15"/>
      <c r="FPZ271" s="15"/>
      <c r="FQA271" s="15"/>
      <c r="FQB271" s="15"/>
      <c r="FQC271" s="15"/>
      <c r="FQD271" s="15"/>
      <c r="FQE271" s="15"/>
      <c r="FQF271" s="15"/>
      <c r="FQG271" s="15"/>
      <c r="FQH271" s="15"/>
      <c r="FQI271" s="15"/>
      <c r="FQJ271" s="15"/>
      <c r="FQK271" s="15"/>
      <c r="FQL271" s="15"/>
      <c r="FQM271" s="15"/>
      <c r="FQN271" s="15"/>
      <c r="FQO271" s="15"/>
      <c r="FQP271" s="15"/>
      <c r="FQQ271" s="15"/>
      <c r="FQR271" s="15"/>
      <c r="FQS271" s="15"/>
      <c r="FQT271" s="15"/>
      <c r="FQU271" s="15"/>
      <c r="FQV271" s="15"/>
      <c r="FQW271" s="15"/>
      <c r="FQX271" s="15"/>
      <c r="FQY271" s="15"/>
      <c r="FQZ271" s="15"/>
      <c r="FRA271" s="15"/>
      <c r="FRB271" s="15"/>
      <c r="FRC271" s="15"/>
      <c r="FRD271" s="15"/>
      <c r="FRE271" s="15"/>
      <c r="FRF271" s="15"/>
      <c r="FRG271" s="15"/>
      <c r="FRH271" s="15"/>
      <c r="FRI271" s="15"/>
      <c r="FRJ271" s="15"/>
      <c r="FRK271" s="15"/>
      <c r="FRL271" s="15"/>
      <c r="FRM271" s="15"/>
      <c r="FRN271" s="15"/>
      <c r="FRO271" s="15"/>
      <c r="FRP271" s="15"/>
      <c r="FRQ271" s="15"/>
      <c r="FRR271" s="15"/>
      <c r="FRS271" s="15"/>
      <c r="FRT271" s="15"/>
      <c r="FRU271" s="15"/>
      <c r="FRV271" s="15"/>
      <c r="FRW271" s="15"/>
      <c r="FRX271" s="15"/>
      <c r="FRY271" s="15"/>
      <c r="FRZ271" s="15"/>
      <c r="FSA271" s="15"/>
      <c r="FSB271" s="15"/>
      <c r="FSC271" s="15"/>
      <c r="FSD271" s="15"/>
      <c r="FSE271" s="15"/>
      <c r="FSF271" s="15"/>
      <c r="FSG271" s="15"/>
      <c r="FSH271" s="15"/>
      <c r="FSI271" s="15"/>
      <c r="FSJ271" s="15"/>
      <c r="FSK271" s="15"/>
      <c r="FSL271" s="15"/>
      <c r="FSM271" s="15"/>
      <c r="FSN271" s="15"/>
      <c r="FSO271" s="15"/>
      <c r="FSP271" s="15"/>
      <c r="FSQ271" s="15"/>
      <c r="FSR271" s="15"/>
      <c r="FSS271" s="15"/>
      <c r="FST271" s="15"/>
      <c r="FSU271" s="15"/>
      <c r="FSV271" s="15"/>
      <c r="FSW271" s="15"/>
      <c r="FSX271" s="15"/>
      <c r="FSY271" s="15"/>
      <c r="FSZ271" s="15"/>
      <c r="FTA271" s="15"/>
      <c r="FTB271" s="15"/>
      <c r="FTC271" s="15"/>
      <c r="FTD271" s="15"/>
      <c r="FTE271" s="15"/>
      <c r="FTF271" s="15"/>
      <c r="FTG271" s="15"/>
      <c r="FTH271" s="15"/>
      <c r="FTI271" s="15"/>
      <c r="FTJ271" s="15"/>
      <c r="FTK271" s="15"/>
      <c r="FTL271" s="15"/>
      <c r="FTM271" s="15"/>
      <c r="FTN271" s="15"/>
      <c r="FTO271" s="15"/>
      <c r="FTP271" s="15"/>
      <c r="FTQ271" s="15"/>
      <c r="FTR271" s="15"/>
      <c r="FTS271" s="15"/>
      <c r="FTT271" s="15"/>
      <c r="FUC271" s="15"/>
      <c r="FUD271" s="15"/>
      <c r="FUE271" s="15"/>
      <c r="FUF271" s="15"/>
      <c r="FUG271" s="15"/>
      <c r="FUH271" s="15"/>
      <c r="FUI271" s="15"/>
      <c r="FUJ271" s="15"/>
      <c r="FUK271" s="15"/>
      <c r="FUL271" s="15"/>
      <c r="FUM271" s="15"/>
      <c r="FUN271" s="15"/>
      <c r="FUO271" s="15"/>
      <c r="FUP271" s="15"/>
      <c r="FUQ271" s="15"/>
      <c r="FUR271" s="15"/>
      <c r="FUS271" s="15"/>
      <c r="FUT271" s="15"/>
      <c r="FUU271" s="15"/>
      <c r="FUV271" s="15"/>
      <c r="FUW271" s="15"/>
      <c r="FUX271" s="15"/>
      <c r="FUY271" s="15"/>
      <c r="FUZ271" s="15"/>
      <c r="FVA271" s="15"/>
      <c r="FVB271" s="15"/>
      <c r="FVC271" s="15"/>
      <c r="FVD271" s="15"/>
      <c r="FVE271" s="15"/>
      <c r="FVF271" s="15"/>
      <c r="FVG271" s="15"/>
      <c r="FVH271" s="15"/>
      <c r="FVI271" s="15"/>
      <c r="FVJ271" s="15"/>
      <c r="FVK271" s="15"/>
      <c r="FVL271" s="15"/>
      <c r="FVM271" s="15"/>
      <c r="FVN271" s="15"/>
      <c r="FVO271" s="15"/>
      <c r="FVP271" s="15"/>
      <c r="FVQ271" s="15"/>
      <c r="FVR271" s="15"/>
      <c r="FVS271" s="15"/>
      <c r="FVT271" s="15"/>
      <c r="FVU271" s="15"/>
      <c r="FVV271" s="15"/>
      <c r="FVW271" s="15"/>
      <c r="FVX271" s="15"/>
      <c r="FVY271" s="15"/>
      <c r="FVZ271" s="15"/>
      <c r="FWA271" s="15"/>
      <c r="FWB271" s="15"/>
      <c r="FWC271" s="15"/>
      <c r="FWD271" s="15"/>
      <c r="FWE271" s="15"/>
      <c r="FWF271" s="15"/>
      <c r="FWG271" s="15"/>
      <c r="FWH271" s="15"/>
      <c r="FWI271" s="15"/>
      <c r="FWJ271" s="15"/>
      <c r="FWK271" s="15"/>
      <c r="FWL271" s="15"/>
      <c r="FWM271" s="15"/>
      <c r="FWN271" s="15"/>
      <c r="FWO271" s="15"/>
      <c r="FWP271" s="15"/>
      <c r="FWQ271" s="15"/>
      <c r="FWR271" s="15"/>
      <c r="FWS271" s="15"/>
      <c r="FWT271" s="15"/>
      <c r="FWU271" s="15"/>
      <c r="FWV271" s="15"/>
      <c r="FWW271" s="15"/>
      <c r="FWX271" s="15"/>
      <c r="FWY271" s="15"/>
      <c r="FWZ271" s="15"/>
      <c r="FXA271" s="15"/>
      <c r="FXB271" s="15"/>
      <c r="FXC271" s="15"/>
      <c r="FXD271" s="15"/>
      <c r="FXE271" s="15"/>
      <c r="FXF271" s="15"/>
      <c r="FXG271" s="15"/>
      <c r="FXH271" s="15"/>
      <c r="FXI271" s="15"/>
      <c r="FXJ271" s="15"/>
      <c r="FXK271" s="15"/>
      <c r="FXL271" s="15"/>
      <c r="FXM271" s="15"/>
      <c r="FXN271" s="15"/>
      <c r="FXO271" s="15"/>
      <c r="FXP271" s="15"/>
      <c r="FXQ271" s="15"/>
      <c r="FXR271" s="15"/>
      <c r="FXS271" s="15"/>
      <c r="FXT271" s="15"/>
      <c r="FXU271" s="15"/>
      <c r="FXV271" s="15"/>
      <c r="FXW271" s="15"/>
      <c r="FXX271" s="15"/>
      <c r="FXY271" s="15"/>
      <c r="FXZ271" s="15"/>
      <c r="FYA271" s="15"/>
      <c r="FYB271" s="15"/>
      <c r="FYC271" s="15"/>
      <c r="FYD271" s="15"/>
      <c r="FYE271" s="15"/>
      <c r="FYF271" s="15"/>
      <c r="FYG271" s="15"/>
      <c r="FYH271" s="15"/>
      <c r="FYI271" s="15"/>
      <c r="FYJ271" s="15"/>
      <c r="FYK271" s="15"/>
      <c r="FYL271" s="15"/>
      <c r="FYM271" s="15"/>
      <c r="FYN271" s="15"/>
      <c r="FYO271" s="15"/>
      <c r="FYP271" s="15"/>
      <c r="FYQ271" s="15"/>
      <c r="FYR271" s="15"/>
      <c r="FYS271" s="15"/>
      <c r="FYT271" s="15"/>
      <c r="FYU271" s="15"/>
      <c r="FYV271" s="15"/>
      <c r="FYW271" s="15"/>
      <c r="FYX271" s="15"/>
      <c r="FYY271" s="15"/>
      <c r="FYZ271" s="15"/>
      <c r="FZA271" s="15"/>
      <c r="FZB271" s="15"/>
      <c r="FZC271" s="15"/>
      <c r="FZD271" s="15"/>
      <c r="FZE271" s="15"/>
      <c r="FZF271" s="15"/>
      <c r="FZG271" s="15"/>
      <c r="FZH271" s="15"/>
      <c r="FZI271" s="15"/>
      <c r="FZJ271" s="15"/>
      <c r="FZK271" s="15"/>
      <c r="FZL271" s="15"/>
      <c r="FZM271" s="15"/>
      <c r="FZN271" s="15"/>
      <c r="FZO271" s="15"/>
      <c r="FZP271" s="15"/>
      <c r="FZQ271" s="15"/>
      <c r="FZR271" s="15"/>
      <c r="FZS271" s="15"/>
      <c r="FZT271" s="15"/>
      <c r="FZU271" s="15"/>
      <c r="FZV271" s="15"/>
      <c r="FZW271" s="15"/>
      <c r="FZX271" s="15"/>
      <c r="FZY271" s="15"/>
      <c r="FZZ271" s="15"/>
      <c r="GAA271" s="15"/>
      <c r="GAB271" s="15"/>
      <c r="GAC271" s="15"/>
      <c r="GAD271" s="15"/>
      <c r="GAE271" s="15"/>
      <c r="GAF271" s="15"/>
      <c r="GAG271" s="15"/>
      <c r="GAH271" s="15"/>
      <c r="GAI271" s="15"/>
      <c r="GAJ271" s="15"/>
      <c r="GAK271" s="15"/>
      <c r="GAL271" s="15"/>
      <c r="GAM271" s="15"/>
      <c r="GAN271" s="15"/>
      <c r="GAO271" s="15"/>
      <c r="GAP271" s="15"/>
      <c r="GAQ271" s="15"/>
      <c r="GAR271" s="15"/>
      <c r="GAS271" s="15"/>
      <c r="GAT271" s="15"/>
      <c r="GAU271" s="15"/>
      <c r="GAV271" s="15"/>
      <c r="GAW271" s="15"/>
      <c r="GAX271" s="15"/>
      <c r="GAY271" s="15"/>
      <c r="GAZ271" s="15"/>
      <c r="GBA271" s="15"/>
      <c r="GBB271" s="15"/>
      <c r="GBC271" s="15"/>
      <c r="GBD271" s="15"/>
      <c r="GBE271" s="15"/>
      <c r="GBF271" s="15"/>
      <c r="GBG271" s="15"/>
      <c r="GBH271" s="15"/>
      <c r="GBI271" s="15"/>
      <c r="GBJ271" s="15"/>
      <c r="GBK271" s="15"/>
      <c r="GBL271" s="15"/>
      <c r="GBM271" s="15"/>
      <c r="GBN271" s="15"/>
      <c r="GBO271" s="15"/>
      <c r="GBP271" s="15"/>
      <c r="GBQ271" s="15"/>
      <c r="GBR271" s="15"/>
      <c r="GBS271" s="15"/>
      <c r="GBT271" s="15"/>
      <c r="GBU271" s="15"/>
      <c r="GBV271" s="15"/>
      <c r="GBW271" s="15"/>
      <c r="GBX271" s="15"/>
      <c r="GBY271" s="15"/>
      <c r="GBZ271" s="15"/>
      <c r="GCA271" s="15"/>
      <c r="GCB271" s="15"/>
      <c r="GCC271" s="15"/>
      <c r="GCD271" s="15"/>
      <c r="GCE271" s="15"/>
      <c r="GCF271" s="15"/>
      <c r="GCG271" s="15"/>
      <c r="GCH271" s="15"/>
      <c r="GCI271" s="15"/>
      <c r="GCJ271" s="15"/>
      <c r="GCK271" s="15"/>
      <c r="GCL271" s="15"/>
      <c r="GCM271" s="15"/>
      <c r="GCN271" s="15"/>
      <c r="GCO271" s="15"/>
      <c r="GCP271" s="15"/>
      <c r="GCQ271" s="15"/>
      <c r="GCR271" s="15"/>
      <c r="GCS271" s="15"/>
      <c r="GCT271" s="15"/>
      <c r="GCU271" s="15"/>
      <c r="GCV271" s="15"/>
      <c r="GCW271" s="15"/>
      <c r="GCX271" s="15"/>
      <c r="GCY271" s="15"/>
      <c r="GCZ271" s="15"/>
      <c r="GDA271" s="15"/>
      <c r="GDB271" s="15"/>
      <c r="GDC271" s="15"/>
      <c r="GDD271" s="15"/>
      <c r="GDE271" s="15"/>
      <c r="GDF271" s="15"/>
      <c r="GDG271" s="15"/>
      <c r="GDH271" s="15"/>
      <c r="GDI271" s="15"/>
      <c r="GDJ271" s="15"/>
      <c r="GDK271" s="15"/>
      <c r="GDL271" s="15"/>
      <c r="GDM271" s="15"/>
      <c r="GDN271" s="15"/>
      <c r="GDO271" s="15"/>
      <c r="GDP271" s="15"/>
      <c r="GDY271" s="15"/>
      <c r="GDZ271" s="15"/>
      <c r="GEA271" s="15"/>
      <c r="GEB271" s="15"/>
      <c r="GEC271" s="15"/>
      <c r="GED271" s="15"/>
      <c r="GEE271" s="15"/>
      <c r="GEF271" s="15"/>
      <c r="GEG271" s="15"/>
      <c r="GEH271" s="15"/>
      <c r="GEI271" s="15"/>
      <c r="GEJ271" s="15"/>
      <c r="GEK271" s="15"/>
      <c r="GEL271" s="15"/>
      <c r="GEM271" s="15"/>
      <c r="GEN271" s="15"/>
      <c r="GEO271" s="15"/>
      <c r="GEP271" s="15"/>
      <c r="GEQ271" s="15"/>
      <c r="GER271" s="15"/>
      <c r="GES271" s="15"/>
      <c r="GET271" s="15"/>
      <c r="GEU271" s="15"/>
      <c r="GEV271" s="15"/>
      <c r="GEW271" s="15"/>
      <c r="GEX271" s="15"/>
      <c r="GEY271" s="15"/>
      <c r="GEZ271" s="15"/>
      <c r="GFA271" s="15"/>
      <c r="GFB271" s="15"/>
      <c r="GFC271" s="15"/>
      <c r="GFD271" s="15"/>
      <c r="GFE271" s="15"/>
      <c r="GFF271" s="15"/>
      <c r="GFG271" s="15"/>
      <c r="GFH271" s="15"/>
      <c r="GFI271" s="15"/>
      <c r="GFJ271" s="15"/>
      <c r="GFK271" s="15"/>
      <c r="GFL271" s="15"/>
      <c r="GFM271" s="15"/>
      <c r="GFN271" s="15"/>
      <c r="GFO271" s="15"/>
      <c r="GFP271" s="15"/>
      <c r="GFQ271" s="15"/>
      <c r="GFR271" s="15"/>
      <c r="GFS271" s="15"/>
      <c r="GFT271" s="15"/>
      <c r="GFU271" s="15"/>
      <c r="GFV271" s="15"/>
      <c r="GFW271" s="15"/>
      <c r="GFX271" s="15"/>
      <c r="GFY271" s="15"/>
      <c r="GFZ271" s="15"/>
      <c r="GGA271" s="15"/>
      <c r="GGB271" s="15"/>
      <c r="GGC271" s="15"/>
      <c r="GGD271" s="15"/>
      <c r="GGE271" s="15"/>
      <c r="GGF271" s="15"/>
      <c r="GGG271" s="15"/>
      <c r="GGH271" s="15"/>
      <c r="GGI271" s="15"/>
      <c r="GGJ271" s="15"/>
      <c r="GGK271" s="15"/>
      <c r="GGL271" s="15"/>
      <c r="GGM271" s="15"/>
      <c r="GGN271" s="15"/>
      <c r="GGO271" s="15"/>
      <c r="GGP271" s="15"/>
      <c r="GGQ271" s="15"/>
      <c r="GGR271" s="15"/>
      <c r="GGS271" s="15"/>
      <c r="GGT271" s="15"/>
      <c r="GGU271" s="15"/>
      <c r="GGV271" s="15"/>
      <c r="GGW271" s="15"/>
      <c r="GGX271" s="15"/>
      <c r="GGY271" s="15"/>
      <c r="GGZ271" s="15"/>
      <c r="GHA271" s="15"/>
      <c r="GHB271" s="15"/>
      <c r="GHC271" s="15"/>
      <c r="GHD271" s="15"/>
      <c r="GHE271" s="15"/>
      <c r="GHF271" s="15"/>
      <c r="GHG271" s="15"/>
      <c r="GHH271" s="15"/>
      <c r="GHI271" s="15"/>
      <c r="GHJ271" s="15"/>
      <c r="GHK271" s="15"/>
      <c r="GHL271" s="15"/>
      <c r="GHM271" s="15"/>
      <c r="GHN271" s="15"/>
      <c r="GHO271" s="15"/>
      <c r="GHP271" s="15"/>
      <c r="GHQ271" s="15"/>
      <c r="GHR271" s="15"/>
      <c r="GHS271" s="15"/>
      <c r="GHT271" s="15"/>
      <c r="GHU271" s="15"/>
      <c r="GHV271" s="15"/>
      <c r="GHW271" s="15"/>
      <c r="GHX271" s="15"/>
      <c r="GHY271" s="15"/>
      <c r="GHZ271" s="15"/>
      <c r="GIA271" s="15"/>
      <c r="GIB271" s="15"/>
      <c r="GIC271" s="15"/>
      <c r="GID271" s="15"/>
      <c r="GIE271" s="15"/>
      <c r="GIF271" s="15"/>
      <c r="GIG271" s="15"/>
      <c r="GIH271" s="15"/>
      <c r="GII271" s="15"/>
      <c r="GIJ271" s="15"/>
      <c r="GIK271" s="15"/>
      <c r="GIL271" s="15"/>
      <c r="GIM271" s="15"/>
      <c r="GIN271" s="15"/>
      <c r="GIO271" s="15"/>
      <c r="GIP271" s="15"/>
      <c r="GIQ271" s="15"/>
      <c r="GIR271" s="15"/>
      <c r="GIS271" s="15"/>
      <c r="GIT271" s="15"/>
      <c r="GIU271" s="15"/>
      <c r="GIV271" s="15"/>
      <c r="GIW271" s="15"/>
      <c r="GIX271" s="15"/>
      <c r="GIY271" s="15"/>
      <c r="GIZ271" s="15"/>
      <c r="GJA271" s="15"/>
      <c r="GJB271" s="15"/>
      <c r="GJC271" s="15"/>
      <c r="GJD271" s="15"/>
      <c r="GJE271" s="15"/>
      <c r="GJF271" s="15"/>
      <c r="GJG271" s="15"/>
      <c r="GJH271" s="15"/>
      <c r="GJI271" s="15"/>
      <c r="GJJ271" s="15"/>
      <c r="GJK271" s="15"/>
      <c r="GJL271" s="15"/>
      <c r="GJM271" s="15"/>
      <c r="GJN271" s="15"/>
      <c r="GJO271" s="15"/>
      <c r="GJP271" s="15"/>
      <c r="GJQ271" s="15"/>
      <c r="GJR271" s="15"/>
      <c r="GJS271" s="15"/>
      <c r="GJT271" s="15"/>
      <c r="GJU271" s="15"/>
      <c r="GJV271" s="15"/>
      <c r="GJW271" s="15"/>
      <c r="GJX271" s="15"/>
      <c r="GJY271" s="15"/>
      <c r="GJZ271" s="15"/>
      <c r="GKA271" s="15"/>
      <c r="GKB271" s="15"/>
      <c r="GKC271" s="15"/>
      <c r="GKD271" s="15"/>
      <c r="GKE271" s="15"/>
      <c r="GKF271" s="15"/>
      <c r="GKG271" s="15"/>
      <c r="GKH271" s="15"/>
      <c r="GKI271" s="15"/>
      <c r="GKJ271" s="15"/>
      <c r="GKK271" s="15"/>
      <c r="GKL271" s="15"/>
      <c r="GKM271" s="15"/>
      <c r="GKN271" s="15"/>
      <c r="GKO271" s="15"/>
      <c r="GKP271" s="15"/>
      <c r="GKQ271" s="15"/>
      <c r="GKR271" s="15"/>
      <c r="GKS271" s="15"/>
      <c r="GKT271" s="15"/>
      <c r="GKU271" s="15"/>
      <c r="GKV271" s="15"/>
      <c r="GKW271" s="15"/>
      <c r="GKX271" s="15"/>
      <c r="GKY271" s="15"/>
      <c r="GKZ271" s="15"/>
      <c r="GLA271" s="15"/>
      <c r="GLB271" s="15"/>
      <c r="GLC271" s="15"/>
      <c r="GLD271" s="15"/>
      <c r="GLE271" s="15"/>
      <c r="GLF271" s="15"/>
      <c r="GLG271" s="15"/>
      <c r="GLH271" s="15"/>
      <c r="GLI271" s="15"/>
      <c r="GLJ271" s="15"/>
      <c r="GLK271" s="15"/>
      <c r="GLL271" s="15"/>
      <c r="GLM271" s="15"/>
      <c r="GLN271" s="15"/>
      <c r="GLO271" s="15"/>
      <c r="GLP271" s="15"/>
      <c r="GLQ271" s="15"/>
      <c r="GLR271" s="15"/>
      <c r="GLS271" s="15"/>
      <c r="GLT271" s="15"/>
      <c r="GLU271" s="15"/>
      <c r="GLV271" s="15"/>
      <c r="GLW271" s="15"/>
      <c r="GLX271" s="15"/>
      <c r="GLY271" s="15"/>
      <c r="GLZ271" s="15"/>
      <c r="GMA271" s="15"/>
      <c r="GMB271" s="15"/>
      <c r="GMC271" s="15"/>
      <c r="GMD271" s="15"/>
      <c r="GME271" s="15"/>
      <c r="GMF271" s="15"/>
      <c r="GMG271" s="15"/>
      <c r="GMH271" s="15"/>
      <c r="GMI271" s="15"/>
      <c r="GMJ271" s="15"/>
      <c r="GMK271" s="15"/>
      <c r="GML271" s="15"/>
      <c r="GMM271" s="15"/>
      <c r="GMN271" s="15"/>
      <c r="GMO271" s="15"/>
      <c r="GMP271" s="15"/>
      <c r="GMQ271" s="15"/>
      <c r="GMR271" s="15"/>
      <c r="GMS271" s="15"/>
      <c r="GMT271" s="15"/>
      <c r="GMU271" s="15"/>
      <c r="GMV271" s="15"/>
      <c r="GMW271" s="15"/>
      <c r="GMX271" s="15"/>
      <c r="GMY271" s="15"/>
      <c r="GMZ271" s="15"/>
      <c r="GNA271" s="15"/>
      <c r="GNB271" s="15"/>
      <c r="GNC271" s="15"/>
      <c r="GND271" s="15"/>
      <c r="GNE271" s="15"/>
      <c r="GNF271" s="15"/>
      <c r="GNG271" s="15"/>
      <c r="GNH271" s="15"/>
      <c r="GNI271" s="15"/>
      <c r="GNJ271" s="15"/>
      <c r="GNK271" s="15"/>
      <c r="GNL271" s="15"/>
      <c r="GNU271" s="15"/>
      <c r="GNV271" s="15"/>
      <c r="GNW271" s="15"/>
      <c r="GNX271" s="15"/>
      <c r="GNY271" s="15"/>
      <c r="GNZ271" s="15"/>
      <c r="GOA271" s="15"/>
      <c r="GOB271" s="15"/>
      <c r="GOC271" s="15"/>
      <c r="GOD271" s="15"/>
      <c r="GOE271" s="15"/>
      <c r="GOF271" s="15"/>
      <c r="GOG271" s="15"/>
      <c r="GOH271" s="15"/>
      <c r="GOI271" s="15"/>
      <c r="GOJ271" s="15"/>
      <c r="GOK271" s="15"/>
      <c r="GOL271" s="15"/>
      <c r="GOM271" s="15"/>
      <c r="GON271" s="15"/>
      <c r="GOO271" s="15"/>
      <c r="GOP271" s="15"/>
      <c r="GOQ271" s="15"/>
      <c r="GOR271" s="15"/>
      <c r="GOS271" s="15"/>
      <c r="GOT271" s="15"/>
      <c r="GOU271" s="15"/>
      <c r="GOV271" s="15"/>
      <c r="GOW271" s="15"/>
      <c r="GOX271" s="15"/>
      <c r="GOY271" s="15"/>
      <c r="GOZ271" s="15"/>
      <c r="GPA271" s="15"/>
      <c r="GPB271" s="15"/>
      <c r="GPC271" s="15"/>
      <c r="GPD271" s="15"/>
      <c r="GPE271" s="15"/>
      <c r="GPF271" s="15"/>
      <c r="GPG271" s="15"/>
      <c r="GPH271" s="15"/>
      <c r="GPI271" s="15"/>
      <c r="GPJ271" s="15"/>
      <c r="GPK271" s="15"/>
      <c r="GPL271" s="15"/>
      <c r="GPM271" s="15"/>
      <c r="GPN271" s="15"/>
      <c r="GPO271" s="15"/>
      <c r="GPP271" s="15"/>
      <c r="GPQ271" s="15"/>
      <c r="GPR271" s="15"/>
      <c r="GPS271" s="15"/>
      <c r="GPT271" s="15"/>
      <c r="GPU271" s="15"/>
      <c r="GPV271" s="15"/>
      <c r="GPW271" s="15"/>
      <c r="GPX271" s="15"/>
      <c r="GPY271" s="15"/>
      <c r="GPZ271" s="15"/>
      <c r="GQA271" s="15"/>
      <c r="GQB271" s="15"/>
      <c r="GQC271" s="15"/>
      <c r="GQD271" s="15"/>
      <c r="GQE271" s="15"/>
      <c r="GQF271" s="15"/>
      <c r="GQG271" s="15"/>
      <c r="GQH271" s="15"/>
      <c r="GQI271" s="15"/>
      <c r="GQJ271" s="15"/>
      <c r="GQK271" s="15"/>
      <c r="GQL271" s="15"/>
      <c r="GQM271" s="15"/>
      <c r="GQN271" s="15"/>
      <c r="GQO271" s="15"/>
      <c r="GQP271" s="15"/>
      <c r="GQQ271" s="15"/>
      <c r="GQR271" s="15"/>
      <c r="GQS271" s="15"/>
      <c r="GQT271" s="15"/>
      <c r="GQU271" s="15"/>
      <c r="GQV271" s="15"/>
      <c r="GQW271" s="15"/>
      <c r="GQX271" s="15"/>
      <c r="GQY271" s="15"/>
      <c r="GQZ271" s="15"/>
      <c r="GRA271" s="15"/>
      <c r="GRB271" s="15"/>
      <c r="GRC271" s="15"/>
      <c r="GRD271" s="15"/>
      <c r="GRE271" s="15"/>
      <c r="GRF271" s="15"/>
      <c r="GRG271" s="15"/>
      <c r="GRH271" s="15"/>
      <c r="GRI271" s="15"/>
      <c r="GRJ271" s="15"/>
      <c r="GRK271" s="15"/>
      <c r="GRL271" s="15"/>
      <c r="GRM271" s="15"/>
      <c r="GRN271" s="15"/>
      <c r="GRO271" s="15"/>
      <c r="GRP271" s="15"/>
      <c r="GRQ271" s="15"/>
      <c r="GRR271" s="15"/>
      <c r="GRS271" s="15"/>
      <c r="GRT271" s="15"/>
      <c r="GRU271" s="15"/>
      <c r="GRV271" s="15"/>
      <c r="GRW271" s="15"/>
      <c r="GRX271" s="15"/>
      <c r="GRY271" s="15"/>
      <c r="GRZ271" s="15"/>
      <c r="GSA271" s="15"/>
      <c r="GSB271" s="15"/>
      <c r="GSC271" s="15"/>
      <c r="GSD271" s="15"/>
      <c r="GSE271" s="15"/>
      <c r="GSF271" s="15"/>
      <c r="GSG271" s="15"/>
      <c r="GSH271" s="15"/>
      <c r="GSI271" s="15"/>
      <c r="GSJ271" s="15"/>
      <c r="GSK271" s="15"/>
      <c r="GSL271" s="15"/>
      <c r="GSM271" s="15"/>
      <c r="GSN271" s="15"/>
      <c r="GSO271" s="15"/>
      <c r="GSP271" s="15"/>
      <c r="GSQ271" s="15"/>
      <c r="GSR271" s="15"/>
      <c r="GSS271" s="15"/>
      <c r="GST271" s="15"/>
      <c r="GSU271" s="15"/>
      <c r="GSV271" s="15"/>
      <c r="GSW271" s="15"/>
      <c r="GSX271" s="15"/>
      <c r="GSY271" s="15"/>
      <c r="GSZ271" s="15"/>
      <c r="GTA271" s="15"/>
      <c r="GTB271" s="15"/>
      <c r="GTC271" s="15"/>
      <c r="GTD271" s="15"/>
      <c r="GTE271" s="15"/>
      <c r="GTF271" s="15"/>
      <c r="GTG271" s="15"/>
      <c r="GTH271" s="15"/>
      <c r="GTI271" s="15"/>
      <c r="GTJ271" s="15"/>
      <c r="GTK271" s="15"/>
      <c r="GTL271" s="15"/>
      <c r="GTM271" s="15"/>
      <c r="GTN271" s="15"/>
      <c r="GTO271" s="15"/>
      <c r="GTP271" s="15"/>
      <c r="GTQ271" s="15"/>
      <c r="GTR271" s="15"/>
      <c r="GTS271" s="15"/>
      <c r="GTT271" s="15"/>
      <c r="GTU271" s="15"/>
      <c r="GTV271" s="15"/>
      <c r="GTW271" s="15"/>
      <c r="GTX271" s="15"/>
      <c r="GTY271" s="15"/>
      <c r="GTZ271" s="15"/>
      <c r="GUA271" s="15"/>
      <c r="GUB271" s="15"/>
      <c r="GUC271" s="15"/>
      <c r="GUD271" s="15"/>
      <c r="GUE271" s="15"/>
      <c r="GUF271" s="15"/>
      <c r="GUG271" s="15"/>
      <c r="GUH271" s="15"/>
      <c r="GUI271" s="15"/>
      <c r="GUJ271" s="15"/>
      <c r="GUK271" s="15"/>
      <c r="GUL271" s="15"/>
      <c r="GUM271" s="15"/>
      <c r="GUN271" s="15"/>
      <c r="GUO271" s="15"/>
      <c r="GUP271" s="15"/>
      <c r="GUQ271" s="15"/>
      <c r="GUR271" s="15"/>
      <c r="GUS271" s="15"/>
      <c r="GUT271" s="15"/>
      <c r="GUU271" s="15"/>
      <c r="GUV271" s="15"/>
      <c r="GUW271" s="15"/>
      <c r="GUX271" s="15"/>
      <c r="GUY271" s="15"/>
      <c r="GUZ271" s="15"/>
      <c r="GVA271" s="15"/>
      <c r="GVB271" s="15"/>
      <c r="GVC271" s="15"/>
      <c r="GVD271" s="15"/>
      <c r="GVE271" s="15"/>
      <c r="GVF271" s="15"/>
      <c r="GVG271" s="15"/>
      <c r="GVH271" s="15"/>
      <c r="GVI271" s="15"/>
      <c r="GVJ271" s="15"/>
      <c r="GVK271" s="15"/>
      <c r="GVL271" s="15"/>
      <c r="GVM271" s="15"/>
      <c r="GVN271" s="15"/>
      <c r="GVO271" s="15"/>
      <c r="GVP271" s="15"/>
      <c r="GVQ271" s="15"/>
      <c r="GVR271" s="15"/>
      <c r="GVS271" s="15"/>
      <c r="GVT271" s="15"/>
      <c r="GVU271" s="15"/>
      <c r="GVV271" s="15"/>
      <c r="GVW271" s="15"/>
      <c r="GVX271" s="15"/>
      <c r="GVY271" s="15"/>
      <c r="GVZ271" s="15"/>
      <c r="GWA271" s="15"/>
      <c r="GWB271" s="15"/>
      <c r="GWC271" s="15"/>
      <c r="GWD271" s="15"/>
      <c r="GWE271" s="15"/>
      <c r="GWF271" s="15"/>
      <c r="GWG271" s="15"/>
      <c r="GWH271" s="15"/>
      <c r="GWI271" s="15"/>
      <c r="GWJ271" s="15"/>
      <c r="GWK271" s="15"/>
      <c r="GWL271" s="15"/>
      <c r="GWM271" s="15"/>
      <c r="GWN271" s="15"/>
      <c r="GWO271" s="15"/>
      <c r="GWP271" s="15"/>
      <c r="GWQ271" s="15"/>
      <c r="GWR271" s="15"/>
      <c r="GWS271" s="15"/>
      <c r="GWT271" s="15"/>
      <c r="GWU271" s="15"/>
      <c r="GWV271" s="15"/>
      <c r="GWW271" s="15"/>
      <c r="GWX271" s="15"/>
      <c r="GWY271" s="15"/>
      <c r="GWZ271" s="15"/>
      <c r="GXA271" s="15"/>
      <c r="GXB271" s="15"/>
      <c r="GXC271" s="15"/>
      <c r="GXD271" s="15"/>
      <c r="GXE271" s="15"/>
      <c r="GXF271" s="15"/>
      <c r="GXG271" s="15"/>
      <c r="GXH271" s="15"/>
      <c r="GXQ271" s="15"/>
      <c r="GXR271" s="15"/>
      <c r="GXS271" s="15"/>
      <c r="GXT271" s="15"/>
      <c r="GXU271" s="15"/>
      <c r="GXV271" s="15"/>
      <c r="GXW271" s="15"/>
      <c r="GXX271" s="15"/>
      <c r="GXY271" s="15"/>
      <c r="GXZ271" s="15"/>
      <c r="GYA271" s="15"/>
      <c r="GYB271" s="15"/>
      <c r="GYC271" s="15"/>
      <c r="GYD271" s="15"/>
      <c r="GYE271" s="15"/>
      <c r="GYF271" s="15"/>
      <c r="GYG271" s="15"/>
      <c r="GYH271" s="15"/>
      <c r="GYI271" s="15"/>
      <c r="GYJ271" s="15"/>
      <c r="GYK271" s="15"/>
      <c r="GYL271" s="15"/>
      <c r="GYM271" s="15"/>
      <c r="GYN271" s="15"/>
      <c r="GYO271" s="15"/>
      <c r="GYP271" s="15"/>
      <c r="GYQ271" s="15"/>
      <c r="GYR271" s="15"/>
      <c r="GYS271" s="15"/>
      <c r="GYT271" s="15"/>
      <c r="GYU271" s="15"/>
      <c r="GYV271" s="15"/>
      <c r="GYW271" s="15"/>
      <c r="GYX271" s="15"/>
      <c r="GYY271" s="15"/>
      <c r="GYZ271" s="15"/>
      <c r="GZA271" s="15"/>
      <c r="GZB271" s="15"/>
      <c r="GZC271" s="15"/>
      <c r="GZD271" s="15"/>
      <c r="GZE271" s="15"/>
      <c r="GZF271" s="15"/>
      <c r="GZG271" s="15"/>
      <c r="GZH271" s="15"/>
      <c r="GZI271" s="15"/>
      <c r="GZJ271" s="15"/>
      <c r="GZK271" s="15"/>
      <c r="GZL271" s="15"/>
      <c r="GZM271" s="15"/>
      <c r="GZN271" s="15"/>
      <c r="GZO271" s="15"/>
      <c r="GZP271" s="15"/>
      <c r="GZQ271" s="15"/>
      <c r="GZR271" s="15"/>
      <c r="GZS271" s="15"/>
      <c r="GZT271" s="15"/>
      <c r="GZU271" s="15"/>
      <c r="GZV271" s="15"/>
      <c r="GZW271" s="15"/>
      <c r="GZX271" s="15"/>
      <c r="GZY271" s="15"/>
      <c r="GZZ271" s="15"/>
      <c r="HAA271" s="15"/>
      <c r="HAB271" s="15"/>
      <c r="HAC271" s="15"/>
      <c r="HAD271" s="15"/>
      <c r="HAE271" s="15"/>
      <c r="HAF271" s="15"/>
      <c r="HAG271" s="15"/>
      <c r="HAH271" s="15"/>
      <c r="HAI271" s="15"/>
      <c r="HAJ271" s="15"/>
      <c r="HAK271" s="15"/>
      <c r="HAL271" s="15"/>
      <c r="HAM271" s="15"/>
      <c r="HAN271" s="15"/>
      <c r="HAO271" s="15"/>
      <c r="HAP271" s="15"/>
      <c r="HAQ271" s="15"/>
      <c r="HAR271" s="15"/>
      <c r="HAS271" s="15"/>
      <c r="HAT271" s="15"/>
      <c r="HAU271" s="15"/>
      <c r="HAV271" s="15"/>
      <c r="HAW271" s="15"/>
      <c r="HAX271" s="15"/>
      <c r="HAY271" s="15"/>
      <c r="HAZ271" s="15"/>
      <c r="HBA271" s="15"/>
      <c r="HBB271" s="15"/>
      <c r="HBC271" s="15"/>
      <c r="HBD271" s="15"/>
      <c r="HBE271" s="15"/>
      <c r="HBF271" s="15"/>
      <c r="HBG271" s="15"/>
      <c r="HBH271" s="15"/>
      <c r="HBI271" s="15"/>
      <c r="HBJ271" s="15"/>
      <c r="HBK271" s="15"/>
      <c r="HBL271" s="15"/>
      <c r="HBM271" s="15"/>
      <c r="HBN271" s="15"/>
      <c r="HBO271" s="15"/>
      <c r="HBP271" s="15"/>
      <c r="HBQ271" s="15"/>
      <c r="HBR271" s="15"/>
      <c r="HBS271" s="15"/>
      <c r="HBT271" s="15"/>
      <c r="HBU271" s="15"/>
      <c r="HBV271" s="15"/>
      <c r="HBW271" s="15"/>
      <c r="HBX271" s="15"/>
      <c r="HBY271" s="15"/>
      <c r="HBZ271" s="15"/>
      <c r="HCA271" s="15"/>
      <c r="HCB271" s="15"/>
      <c r="HCC271" s="15"/>
      <c r="HCD271" s="15"/>
      <c r="HCE271" s="15"/>
      <c r="HCF271" s="15"/>
      <c r="HCG271" s="15"/>
      <c r="HCH271" s="15"/>
      <c r="HCI271" s="15"/>
      <c r="HCJ271" s="15"/>
      <c r="HCK271" s="15"/>
      <c r="HCL271" s="15"/>
      <c r="HCM271" s="15"/>
      <c r="HCN271" s="15"/>
      <c r="HCO271" s="15"/>
      <c r="HCP271" s="15"/>
      <c r="HCQ271" s="15"/>
      <c r="HCR271" s="15"/>
      <c r="HCS271" s="15"/>
      <c r="HCT271" s="15"/>
      <c r="HCU271" s="15"/>
      <c r="HCV271" s="15"/>
      <c r="HCW271" s="15"/>
      <c r="HCX271" s="15"/>
      <c r="HCY271" s="15"/>
      <c r="HCZ271" s="15"/>
      <c r="HDA271" s="15"/>
      <c r="HDB271" s="15"/>
      <c r="HDC271" s="15"/>
      <c r="HDD271" s="15"/>
      <c r="HDE271" s="15"/>
      <c r="HDF271" s="15"/>
      <c r="HDG271" s="15"/>
      <c r="HDH271" s="15"/>
      <c r="HDI271" s="15"/>
      <c r="HDJ271" s="15"/>
      <c r="HDK271" s="15"/>
      <c r="HDL271" s="15"/>
      <c r="HDM271" s="15"/>
      <c r="HDN271" s="15"/>
      <c r="HDO271" s="15"/>
      <c r="HDP271" s="15"/>
      <c r="HDQ271" s="15"/>
      <c r="HDR271" s="15"/>
      <c r="HDS271" s="15"/>
      <c r="HDT271" s="15"/>
      <c r="HDU271" s="15"/>
      <c r="HDV271" s="15"/>
      <c r="HDW271" s="15"/>
      <c r="HDX271" s="15"/>
      <c r="HDY271" s="15"/>
      <c r="HDZ271" s="15"/>
      <c r="HEA271" s="15"/>
      <c r="HEB271" s="15"/>
      <c r="HEC271" s="15"/>
      <c r="HED271" s="15"/>
      <c r="HEE271" s="15"/>
      <c r="HEF271" s="15"/>
      <c r="HEG271" s="15"/>
      <c r="HEH271" s="15"/>
      <c r="HEI271" s="15"/>
      <c r="HEJ271" s="15"/>
      <c r="HEK271" s="15"/>
      <c r="HEL271" s="15"/>
      <c r="HEM271" s="15"/>
      <c r="HEN271" s="15"/>
      <c r="HEO271" s="15"/>
      <c r="HEP271" s="15"/>
      <c r="HEQ271" s="15"/>
      <c r="HER271" s="15"/>
      <c r="HES271" s="15"/>
      <c r="HET271" s="15"/>
      <c r="HEU271" s="15"/>
      <c r="HEV271" s="15"/>
      <c r="HEW271" s="15"/>
      <c r="HEX271" s="15"/>
      <c r="HEY271" s="15"/>
      <c r="HEZ271" s="15"/>
      <c r="HFA271" s="15"/>
      <c r="HFB271" s="15"/>
      <c r="HFC271" s="15"/>
      <c r="HFD271" s="15"/>
      <c r="HFE271" s="15"/>
      <c r="HFF271" s="15"/>
      <c r="HFG271" s="15"/>
      <c r="HFH271" s="15"/>
      <c r="HFI271" s="15"/>
      <c r="HFJ271" s="15"/>
      <c r="HFK271" s="15"/>
      <c r="HFL271" s="15"/>
      <c r="HFM271" s="15"/>
      <c r="HFN271" s="15"/>
      <c r="HFO271" s="15"/>
      <c r="HFP271" s="15"/>
      <c r="HFQ271" s="15"/>
      <c r="HFR271" s="15"/>
      <c r="HFS271" s="15"/>
      <c r="HFT271" s="15"/>
      <c r="HFU271" s="15"/>
      <c r="HFV271" s="15"/>
      <c r="HFW271" s="15"/>
      <c r="HFX271" s="15"/>
      <c r="HFY271" s="15"/>
      <c r="HFZ271" s="15"/>
      <c r="HGA271" s="15"/>
      <c r="HGB271" s="15"/>
      <c r="HGC271" s="15"/>
      <c r="HGD271" s="15"/>
      <c r="HGE271" s="15"/>
      <c r="HGF271" s="15"/>
      <c r="HGG271" s="15"/>
      <c r="HGH271" s="15"/>
      <c r="HGI271" s="15"/>
      <c r="HGJ271" s="15"/>
      <c r="HGK271" s="15"/>
      <c r="HGL271" s="15"/>
      <c r="HGM271" s="15"/>
      <c r="HGN271" s="15"/>
      <c r="HGO271" s="15"/>
      <c r="HGP271" s="15"/>
      <c r="HGQ271" s="15"/>
      <c r="HGR271" s="15"/>
      <c r="HGS271" s="15"/>
      <c r="HGT271" s="15"/>
      <c r="HGU271" s="15"/>
      <c r="HGV271" s="15"/>
      <c r="HGW271" s="15"/>
      <c r="HGX271" s="15"/>
      <c r="HGY271" s="15"/>
      <c r="HGZ271" s="15"/>
      <c r="HHA271" s="15"/>
      <c r="HHB271" s="15"/>
      <c r="HHC271" s="15"/>
      <c r="HHD271" s="15"/>
      <c r="HHM271" s="15"/>
      <c r="HHN271" s="15"/>
      <c r="HHO271" s="15"/>
      <c r="HHP271" s="15"/>
      <c r="HHQ271" s="15"/>
      <c r="HHR271" s="15"/>
      <c r="HHS271" s="15"/>
      <c r="HHT271" s="15"/>
      <c r="HHU271" s="15"/>
      <c r="HHV271" s="15"/>
      <c r="HHW271" s="15"/>
      <c r="HHX271" s="15"/>
      <c r="HHY271" s="15"/>
      <c r="HHZ271" s="15"/>
      <c r="HIA271" s="15"/>
      <c r="HIB271" s="15"/>
      <c r="HIC271" s="15"/>
      <c r="HID271" s="15"/>
      <c r="HIE271" s="15"/>
      <c r="HIF271" s="15"/>
      <c r="HIG271" s="15"/>
      <c r="HIH271" s="15"/>
      <c r="HII271" s="15"/>
      <c r="HIJ271" s="15"/>
      <c r="HIK271" s="15"/>
      <c r="HIL271" s="15"/>
      <c r="HIM271" s="15"/>
      <c r="HIN271" s="15"/>
      <c r="HIO271" s="15"/>
      <c r="HIP271" s="15"/>
      <c r="HIQ271" s="15"/>
      <c r="HIR271" s="15"/>
      <c r="HIS271" s="15"/>
      <c r="HIT271" s="15"/>
      <c r="HIU271" s="15"/>
      <c r="HIV271" s="15"/>
      <c r="HIW271" s="15"/>
      <c r="HIX271" s="15"/>
      <c r="HIY271" s="15"/>
      <c r="HIZ271" s="15"/>
      <c r="HJA271" s="15"/>
      <c r="HJB271" s="15"/>
      <c r="HJC271" s="15"/>
      <c r="HJD271" s="15"/>
      <c r="HJE271" s="15"/>
      <c r="HJF271" s="15"/>
      <c r="HJG271" s="15"/>
      <c r="HJH271" s="15"/>
      <c r="HJI271" s="15"/>
      <c r="HJJ271" s="15"/>
      <c r="HJK271" s="15"/>
      <c r="HJL271" s="15"/>
      <c r="HJM271" s="15"/>
      <c r="HJN271" s="15"/>
      <c r="HJO271" s="15"/>
      <c r="HJP271" s="15"/>
      <c r="HJQ271" s="15"/>
      <c r="HJR271" s="15"/>
      <c r="HJS271" s="15"/>
      <c r="HJT271" s="15"/>
      <c r="HJU271" s="15"/>
      <c r="HJV271" s="15"/>
      <c r="HJW271" s="15"/>
      <c r="HJX271" s="15"/>
      <c r="HJY271" s="15"/>
      <c r="HJZ271" s="15"/>
      <c r="HKA271" s="15"/>
      <c r="HKB271" s="15"/>
      <c r="HKC271" s="15"/>
      <c r="HKD271" s="15"/>
      <c r="HKE271" s="15"/>
      <c r="HKF271" s="15"/>
      <c r="HKG271" s="15"/>
      <c r="HKH271" s="15"/>
      <c r="HKI271" s="15"/>
      <c r="HKJ271" s="15"/>
      <c r="HKK271" s="15"/>
      <c r="HKL271" s="15"/>
      <c r="HKM271" s="15"/>
      <c r="HKN271" s="15"/>
      <c r="HKO271" s="15"/>
      <c r="HKP271" s="15"/>
      <c r="HKQ271" s="15"/>
      <c r="HKR271" s="15"/>
      <c r="HKS271" s="15"/>
      <c r="HKT271" s="15"/>
      <c r="HKU271" s="15"/>
      <c r="HKV271" s="15"/>
      <c r="HKW271" s="15"/>
      <c r="HKX271" s="15"/>
      <c r="HKY271" s="15"/>
      <c r="HKZ271" s="15"/>
      <c r="HLA271" s="15"/>
      <c r="HLB271" s="15"/>
      <c r="HLC271" s="15"/>
      <c r="HLD271" s="15"/>
      <c r="HLE271" s="15"/>
      <c r="HLF271" s="15"/>
      <c r="HLG271" s="15"/>
      <c r="HLH271" s="15"/>
      <c r="HLI271" s="15"/>
      <c r="HLJ271" s="15"/>
      <c r="HLK271" s="15"/>
      <c r="HLL271" s="15"/>
      <c r="HLM271" s="15"/>
      <c r="HLN271" s="15"/>
      <c r="HLO271" s="15"/>
      <c r="HLP271" s="15"/>
      <c r="HLQ271" s="15"/>
      <c r="HLR271" s="15"/>
      <c r="HLS271" s="15"/>
      <c r="HLT271" s="15"/>
      <c r="HLU271" s="15"/>
      <c r="HLV271" s="15"/>
      <c r="HLW271" s="15"/>
      <c r="HLX271" s="15"/>
      <c r="HLY271" s="15"/>
      <c r="HLZ271" s="15"/>
      <c r="HMA271" s="15"/>
      <c r="HMB271" s="15"/>
      <c r="HMC271" s="15"/>
      <c r="HMD271" s="15"/>
      <c r="HME271" s="15"/>
      <c r="HMF271" s="15"/>
      <c r="HMG271" s="15"/>
      <c r="HMH271" s="15"/>
      <c r="HMI271" s="15"/>
      <c r="HMJ271" s="15"/>
      <c r="HMK271" s="15"/>
      <c r="HML271" s="15"/>
      <c r="HMM271" s="15"/>
      <c r="HMN271" s="15"/>
      <c r="HMO271" s="15"/>
      <c r="HMP271" s="15"/>
      <c r="HMQ271" s="15"/>
      <c r="HMR271" s="15"/>
      <c r="HMS271" s="15"/>
      <c r="HMT271" s="15"/>
      <c r="HMU271" s="15"/>
      <c r="HMV271" s="15"/>
      <c r="HMW271" s="15"/>
      <c r="HMX271" s="15"/>
      <c r="HMY271" s="15"/>
      <c r="HMZ271" s="15"/>
      <c r="HNA271" s="15"/>
      <c r="HNB271" s="15"/>
      <c r="HNC271" s="15"/>
      <c r="HND271" s="15"/>
      <c r="HNE271" s="15"/>
      <c r="HNF271" s="15"/>
      <c r="HNG271" s="15"/>
      <c r="HNH271" s="15"/>
      <c r="HNI271" s="15"/>
      <c r="HNJ271" s="15"/>
      <c r="HNK271" s="15"/>
      <c r="HNL271" s="15"/>
      <c r="HNM271" s="15"/>
      <c r="HNN271" s="15"/>
      <c r="HNO271" s="15"/>
      <c r="HNP271" s="15"/>
      <c r="HNQ271" s="15"/>
      <c r="HNR271" s="15"/>
      <c r="HNS271" s="15"/>
      <c r="HNT271" s="15"/>
      <c r="HNU271" s="15"/>
      <c r="HNV271" s="15"/>
      <c r="HNW271" s="15"/>
      <c r="HNX271" s="15"/>
      <c r="HNY271" s="15"/>
      <c r="HNZ271" s="15"/>
      <c r="HOA271" s="15"/>
      <c r="HOB271" s="15"/>
      <c r="HOC271" s="15"/>
      <c r="HOD271" s="15"/>
      <c r="HOE271" s="15"/>
      <c r="HOF271" s="15"/>
      <c r="HOG271" s="15"/>
      <c r="HOH271" s="15"/>
      <c r="HOI271" s="15"/>
      <c r="HOJ271" s="15"/>
      <c r="HOK271" s="15"/>
      <c r="HOL271" s="15"/>
      <c r="HOM271" s="15"/>
      <c r="HON271" s="15"/>
      <c r="HOO271" s="15"/>
      <c r="HOP271" s="15"/>
      <c r="HOQ271" s="15"/>
      <c r="HOR271" s="15"/>
      <c r="HOS271" s="15"/>
      <c r="HOT271" s="15"/>
      <c r="HOU271" s="15"/>
      <c r="HOV271" s="15"/>
      <c r="HOW271" s="15"/>
      <c r="HOX271" s="15"/>
      <c r="HOY271" s="15"/>
      <c r="HOZ271" s="15"/>
      <c r="HPA271" s="15"/>
      <c r="HPB271" s="15"/>
      <c r="HPC271" s="15"/>
      <c r="HPD271" s="15"/>
      <c r="HPE271" s="15"/>
      <c r="HPF271" s="15"/>
      <c r="HPG271" s="15"/>
      <c r="HPH271" s="15"/>
      <c r="HPI271" s="15"/>
      <c r="HPJ271" s="15"/>
      <c r="HPK271" s="15"/>
      <c r="HPL271" s="15"/>
      <c r="HPM271" s="15"/>
      <c r="HPN271" s="15"/>
      <c r="HPO271" s="15"/>
      <c r="HPP271" s="15"/>
      <c r="HPQ271" s="15"/>
      <c r="HPR271" s="15"/>
      <c r="HPS271" s="15"/>
      <c r="HPT271" s="15"/>
      <c r="HPU271" s="15"/>
      <c r="HPV271" s="15"/>
      <c r="HPW271" s="15"/>
      <c r="HPX271" s="15"/>
      <c r="HPY271" s="15"/>
      <c r="HPZ271" s="15"/>
      <c r="HQA271" s="15"/>
      <c r="HQB271" s="15"/>
      <c r="HQC271" s="15"/>
      <c r="HQD271" s="15"/>
      <c r="HQE271" s="15"/>
      <c r="HQF271" s="15"/>
      <c r="HQG271" s="15"/>
      <c r="HQH271" s="15"/>
      <c r="HQI271" s="15"/>
      <c r="HQJ271" s="15"/>
      <c r="HQK271" s="15"/>
      <c r="HQL271" s="15"/>
      <c r="HQM271" s="15"/>
      <c r="HQN271" s="15"/>
      <c r="HQO271" s="15"/>
      <c r="HQP271" s="15"/>
      <c r="HQQ271" s="15"/>
      <c r="HQR271" s="15"/>
      <c r="HQS271" s="15"/>
      <c r="HQT271" s="15"/>
      <c r="HQU271" s="15"/>
      <c r="HQV271" s="15"/>
      <c r="HQW271" s="15"/>
      <c r="HQX271" s="15"/>
      <c r="HQY271" s="15"/>
      <c r="HQZ271" s="15"/>
      <c r="HRI271" s="15"/>
      <c r="HRJ271" s="15"/>
      <c r="HRK271" s="15"/>
      <c r="HRL271" s="15"/>
      <c r="HRM271" s="15"/>
      <c r="HRN271" s="15"/>
      <c r="HRO271" s="15"/>
      <c r="HRP271" s="15"/>
      <c r="HRQ271" s="15"/>
      <c r="HRR271" s="15"/>
      <c r="HRS271" s="15"/>
      <c r="HRT271" s="15"/>
      <c r="HRU271" s="15"/>
      <c r="HRV271" s="15"/>
      <c r="HRW271" s="15"/>
      <c r="HRX271" s="15"/>
      <c r="HRY271" s="15"/>
      <c r="HRZ271" s="15"/>
      <c r="HSA271" s="15"/>
      <c r="HSB271" s="15"/>
      <c r="HSC271" s="15"/>
      <c r="HSD271" s="15"/>
      <c r="HSE271" s="15"/>
      <c r="HSF271" s="15"/>
      <c r="HSG271" s="15"/>
      <c r="HSH271" s="15"/>
      <c r="HSI271" s="15"/>
      <c r="HSJ271" s="15"/>
      <c r="HSK271" s="15"/>
      <c r="HSL271" s="15"/>
      <c r="HSM271" s="15"/>
      <c r="HSN271" s="15"/>
      <c r="HSO271" s="15"/>
      <c r="HSP271" s="15"/>
      <c r="HSQ271" s="15"/>
      <c r="HSR271" s="15"/>
      <c r="HSS271" s="15"/>
      <c r="HST271" s="15"/>
      <c r="HSU271" s="15"/>
      <c r="HSV271" s="15"/>
      <c r="HSW271" s="15"/>
      <c r="HSX271" s="15"/>
      <c r="HSY271" s="15"/>
      <c r="HSZ271" s="15"/>
      <c r="HTA271" s="15"/>
      <c r="HTB271" s="15"/>
      <c r="HTC271" s="15"/>
      <c r="HTD271" s="15"/>
      <c r="HTE271" s="15"/>
      <c r="HTF271" s="15"/>
      <c r="HTG271" s="15"/>
      <c r="HTH271" s="15"/>
      <c r="HTI271" s="15"/>
      <c r="HTJ271" s="15"/>
      <c r="HTK271" s="15"/>
      <c r="HTL271" s="15"/>
      <c r="HTM271" s="15"/>
      <c r="HTN271" s="15"/>
      <c r="HTO271" s="15"/>
      <c r="HTP271" s="15"/>
      <c r="HTQ271" s="15"/>
      <c r="HTR271" s="15"/>
      <c r="HTS271" s="15"/>
      <c r="HTT271" s="15"/>
      <c r="HTU271" s="15"/>
      <c r="HTV271" s="15"/>
      <c r="HTW271" s="15"/>
      <c r="HTX271" s="15"/>
      <c r="HTY271" s="15"/>
      <c r="HTZ271" s="15"/>
      <c r="HUA271" s="15"/>
      <c r="HUB271" s="15"/>
      <c r="HUC271" s="15"/>
      <c r="HUD271" s="15"/>
      <c r="HUE271" s="15"/>
      <c r="HUF271" s="15"/>
      <c r="HUG271" s="15"/>
      <c r="HUH271" s="15"/>
      <c r="HUI271" s="15"/>
      <c r="HUJ271" s="15"/>
      <c r="HUK271" s="15"/>
      <c r="HUL271" s="15"/>
      <c r="HUM271" s="15"/>
      <c r="HUN271" s="15"/>
      <c r="HUO271" s="15"/>
      <c r="HUP271" s="15"/>
      <c r="HUQ271" s="15"/>
      <c r="HUR271" s="15"/>
      <c r="HUS271" s="15"/>
      <c r="HUT271" s="15"/>
      <c r="HUU271" s="15"/>
      <c r="HUV271" s="15"/>
      <c r="HUW271" s="15"/>
      <c r="HUX271" s="15"/>
      <c r="HUY271" s="15"/>
      <c r="HUZ271" s="15"/>
      <c r="HVA271" s="15"/>
      <c r="HVB271" s="15"/>
      <c r="HVC271" s="15"/>
      <c r="HVD271" s="15"/>
      <c r="HVE271" s="15"/>
      <c r="HVF271" s="15"/>
      <c r="HVG271" s="15"/>
      <c r="HVH271" s="15"/>
      <c r="HVI271" s="15"/>
      <c r="HVJ271" s="15"/>
      <c r="HVK271" s="15"/>
      <c r="HVL271" s="15"/>
      <c r="HVM271" s="15"/>
      <c r="HVN271" s="15"/>
      <c r="HVO271" s="15"/>
      <c r="HVP271" s="15"/>
      <c r="HVQ271" s="15"/>
      <c r="HVR271" s="15"/>
      <c r="HVS271" s="15"/>
      <c r="HVT271" s="15"/>
      <c r="HVU271" s="15"/>
      <c r="HVV271" s="15"/>
      <c r="HVW271" s="15"/>
      <c r="HVX271" s="15"/>
      <c r="HVY271" s="15"/>
      <c r="HVZ271" s="15"/>
      <c r="HWA271" s="15"/>
      <c r="HWB271" s="15"/>
      <c r="HWC271" s="15"/>
      <c r="HWD271" s="15"/>
      <c r="HWE271" s="15"/>
      <c r="HWF271" s="15"/>
      <c r="HWG271" s="15"/>
      <c r="HWH271" s="15"/>
      <c r="HWI271" s="15"/>
      <c r="HWJ271" s="15"/>
      <c r="HWK271" s="15"/>
      <c r="HWL271" s="15"/>
      <c r="HWM271" s="15"/>
      <c r="HWN271" s="15"/>
      <c r="HWO271" s="15"/>
      <c r="HWP271" s="15"/>
      <c r="HWQ271" s="15"/>
      <c r="HWR271" s="15"/>
      <c r="HWS271" s="15"/>
      <c r="HWT271" s="15"/>
      <c r="HWU271" s="15"/>
      <c r="HWV271" s="15"/>
      <c r="HWW271" s="15"/>
      <c r="HWX271" s="15"/>
      <c r="HWY271" s="15"/>
      <c r="HWZ271" s="15"/>
      <c r="HXA271" s="15"/>
      <c r="HXB271" s="15"/>
      <c r="HXC271" s="15"/>
      <c r="HXD271" s="15"/>
      <c r="HXE271" s="15"/>
      <c r="HXF271" s="15"/>
      <c r="HXG271" s="15"/>
      <c r="HXH271" s="15"/>
      <c r="HXI271" s="15"/>
      <c r="HXJ271" s="15"/>
      <c r="HXK271" s="15"/>
      <c r="HXL271" s="15"/>
      <c r="HXM271" s="15"/>
      <c r="HXN271" s="15"/>
      <c r="HXO271" s="15"/>
      <c r="HXP271" s="15"/>
      <c r="HXQ271" s="15"/>
      <c r="HXR271" s="15"/>
      <c r="HXS271" s="15"/>
      <c r="HXT271" s="15"/>
      <c r="HXU271" s="15"/>
      <c r="HXV271" s="15"/>
      <c r="HXW271" s="15"/>
      <c r="HXX271" s="15"/>
      <c r="HXY271" s="15"/>
      <c r="HXZ271" s="15"/>
      <c r="HYA271" s="15"/>
      <c r="HYB271" s="15"/>
      <c r="HYC271" s="15"/>
      <c r="HYD271" s="15"/>
      <c r="HYE271" s="15"/>
      <c r="HYF271" s="15"/>
      <c r="HYG271" s="15"/>
      <c r="HYH271" s="15"/>
      <c r="HYI271" s="15"/>
      <c r="HYJ271" s="15"/>
      <c r="HYK271" s="15"/>
      <c r="HYL271" s="15"/>
      <c r="HYM271" s="15"/>
      <c r="HYN271" s="15"/>
      <c r="HYO271" s="15"/>
      <c r="HYP271" s="15"/>
      <c r="HYQ271" s="15"/>
      <c r="HYR271" s="15"/>
      <c r="HYS271" s="15"/>
      <c r="HYT271" s="15"/>
      <c r="HYU271" s="15"/>
      <c r="HYV271" s="15"/>
      <c r="HYW271" s="15"/>
      <c r="HYX271" s="15"/>
      <c r="HYY271" s="15"/>
      <c r="HYZ271" s="15"/>
      <c r="HZA271" s="15"/>
      <c r="HZB271" s="15"/>
      <c r="HZC271" s="15"/>
      <c r="HZD271" s="15"/>
      <c r="HZE271" s="15"/>
      <c r="HZF271" s="15"/>
      <c r="HZG271" s="15"/>
      <c r="HZH271" s="15"/>
      <c r="HZI271" s="15"/>
      <c r="HZJ271" s="15"/>
      <c r="HZK271" s="15"/>
      <c r="HZL271" s="15"/>
      <c r="HZM271" s="15"/>
      <c r="HZN271" s="15"/>
      <c r="HZO271" s="15"/>
      <c r="HZP271" s="15"/>
      <c r="HZQ271" s="15"/>
      <c r="HZR271" s="15"/>
      <c r="HZS271" s="15"/>
      <c r="HZT271" s="15"/>
      <c r="HZU271" s="15"/>
      <c r="HZV271" s="15"/>
      <c r="HZW271" s="15"/>
      <c r="HZX271" s="15"/>
      <c r="HZY271" s="15"/>
      <c r="HZZ271" s="15"/>
      <c r="IAA271" s="15"/>
      <c r="IAB271" s="15"/>
      <c r="IAC271" s="15"/>
      <c r="IAD271" s="15"/>
      <c r="IAE271" s="15"/>
      <c r="IAF271" s="15"/>
      <c r="IAG271" s="15"/>
      <c r="IAH271" s="15"/>
      <c r="IAI271" s="15"/>
      <c r="IAJ271" s="15"/>
      <c r="IAK271" s="15"/>
      <c r="IAL271" s="15"/>
      <c r="IAM271" s="15"/>
      <c r="IAN271" s="15"/>
      <c r="IAO271" s="15"/>
      <c r="IAP271" s="15"/>
      <c r="IAQ271" s="15"/>
      <c r="IAR271" s="15"/>
      <c r="IAS271" s="15"/>
      <c r="IAT271" s="15"/>
      <c r="IAU271" s="15"/>
      <c r="IAV271" s="15"/>
      <c r="IBE271" s="15"/>
      <c r="IBF271" s="15"/>
      <c r="IBG271" s="15"/>
      <c r="IBH271" s="15"/>
      <c r="IBI271" s="15"/>
      <c r="IBJ271" s="15"/>
      <c r="IBK271" s="15"/>
      <c r="IBL271" s="15"/>
      <c r="IBM271" s="15"/>
      <c r="IBN271" s="15"/>
      <c r="IBO271" s="15"/>
      <c r="IBP271" s="15"/>
      <c r="IBQ271" s="15"/>
      <c r="IBR271" s="15"/>
      <c r="IBS271" s="15"/>
      <c r="IBT271" s="15"/>
      <c r="IBU271" s="15"/>
      <c r="IBV271" s="15"/>
      <c r="IBW271" s="15"/>
      <c r="IBX271" s="15"/>
      <c r="IBY271" s="15"/>
      <c r="IBZ271" s="15"/>
      <c r="ICA271" s="15"/>
      <c r="ICB271" s="15"/>
      <c r="ICC271" s="15"/>
      <c r="ICD271" s="15"/>
      <c r="ICE271" s="15"/>
      <c r="ICF271" s="15"/>
      <c r="ICG271" s="15"/>
      <c r="ICH271" s="15"/>
      <c r="ICI271" s="15"/>
      <c r="ICJ271" s="15"/>
      <c r="ICK271" s="15"/>
      <c r="ICL271" s="15"/>
      <c r="ICM271" s="15"/>
      <c r="ICN271" s="15"/>
      <c r="ICO271" s="15"/>
      <c r="ICP271" s="15"/>
      <c r="ICQ271" s="15"/>
      <c r="ICR271" s="15"/>
      <c r="ICS271" s="15"/>
      <c r="ICT271" s="15"/>
      <c r="ICU271" s="15"/>
      <c r="ICV271" s="15"/>
      <c r="ICW271" s="15"/>
      <c r="ICX271" s="15"/>
      <c r="ICY271" s="15"/>
      <c r="ICZ271" s="15"/>
      <c r="IDA271" s="15"/>
      <c r="IDB271" s="15"/>
      <c r="IDC271" s="15"/>
      <c r="IDD271" s="15"/>
      <c r="IDE271" s="15"/>
      <c r="IDF271" s="15"/>
      <c r="IDG271" s="15"/>
      <c r="IDH271" s="15"/>
      <c r="IDI271" s="15"/>
      <c r="IDJ271" s="15"/>
      <c r="IDK271" s="15"/>
      <c r="IDL271" s="15"/>
      <c r="IDM271" s="15"/>
      <c r="IDN271" s="15"/>
      <c r="IDO271" s="15"/>
      <c r="IDP271" s="15"/>
      <c r="IDQ271" s="15"/>
      <c r="IDR271" s="15"/>
      <c r="IDS271" s="15"/>
      <c r="IDT271" s="15"/>
      <c r="IDU271" s="15"/>
      <c r="IDV271" s="15"/>
      <c r="IDW271" s="15"/>
      <c r="IDX271" s="15"/>
      <c r="IDY271" s="15"/>
      <c r="IDZ271" s="15"/>
      <c r="IEA271" s="15"/>
      <c r="IEB271" s="15"/>
      <c r="IEC271" s="15"/>
      <c r="IED271" s="15"/>
      <c r="IEE271" s="15"/>
      <c r="IEF271" s="15"/>
      <c r="IEG271" s="15"/>
      <c r="IEH271" s="15"/>
      <c r="IEI271" s="15"/>
      <c r="IEJ271" s="15"/>
      <c r="IEK271" s="15"/>
      <c r="IEL271" s="15"/>
      <c r="IEM271" s="15"/>
      <c r="IEN271" s="15"/>
      <c r="IEO271" s="15"/>
      <c r="IEP271" s="15"/>
      <c r="IEQ271" s="15"/>
      <c r="IER271" s="15"/>
      <c r="IES271" s="15"/>
      <c r="IET271" s="15"/>
      <c r="IEU271" s="15"/>
      <c r="IEV271" s="15"/>
      <c r="IEW271" s="15"/>
      <c r="IEX271" s="15"/>
      <c r="IEY271" s="15"/>
      <c r="IEZ271" s="15"/>
      <c r="IFA271" s="15"/>
      <c r="IFB271" s="15"/>
      <c r="IFC271" s="15"/>
      <c r="IFD271" s="15"/>
      <c r="IFE271" s="15"/>
      <c r="IFF271" s="15"/>
      <c r="IFG271" s="15"/>
      <c r="IFH271" s="15"/>
      <c r="IFI271" s="15"/>
      <c r="IFJ271" s="15"/>
      <c r="IFK271" s="15"/>
      <c r="IFL271" s="15"/>
      <c r="IFM271" s="15"/>
      <c r="IFN271" s="15"/>
      <c r="IFO271" s="15"/>
      <c r="IFP271" s="15"/>
      <c r="IFQ271" s="15"/>
      <c r="IFR271" s="15"/>
      <c r="IFS271" s="15"/>
      <c r="IFT271" s="15"/>
      <c r="IFU271" s="15"/>
      <c r="IFV271" s="15"/>
      <c r="IFW271" s="15"/>
      <c r="IFX271" s="15"/>
      <c r="IFY271" s="15"/>
      <c r="IFZ271" s="15"/>
      <c r="IGA271" s="15"/>
      <c r="IGB271" s="15"/>
      <c r="IGC271" s="15"/>
      <c r="IGD271" s="15"/>
      <c r="IGE271" s="15"/>
      <c r="IGF271" s="15"/>
      <c r="IGG271" s="15"/>
      <c r="IGH271" s="15"/>
      <c r="IGI271" s="15"/>
      <c r="IGJ271" s="15"/>
      <c r="IGK271" s="15"/>
      <c r="IGL271" s="15"/>
      <c r="IGM271" s="15"/>
      <c r="IGN271" s="15"/>
      <c r="IGO271" s="15"/>
      <c r="IGP271" s="15"/>
      <c r="IGQ271" s="15"/>
      <c r="IGR271" s="15"/>
      <c r="IGS271" s="15"/>
      <c r="IGT271" s="15"/>
      <c r="IGU271" s="15"/>
      <c r="IGV271" s="15"/>
      <c r="IGW271" s="15"/>
      <c r="IGX271" s="15"/>
      <c r="IGY271" s="15"/>
      <c r="IGZ271" s="15"/>
      <c r="IHA271" s="15"/>
      <c r="IHB271" s="15"/>
      <c r="IHC271" s="15"/>
      <c r="IHD271" s="15"/>
      <c r="IHE271" s="15"/>
      <c r="IHF271" s="15"/>
      <c r="IHG271" s="15"/>
      <c r="IHH271" s="15"/>
      <c r="IHI271" s="15"/>
      <c r="IHJ271" s="15"/>
      <c r="IHK271" s="15"/>
      <c r="IHL271" s="15"/>
      <c r="IHM271" s="15"/>
      <c r="IHN271" s="15"/>
      <c r="IHO271" s="15"/>
      <c r="IHP271" s="15"/>
      <c r="IHQ271" s="15"/>
      <c r="IHR271" s="15"/>
      <c r="IHS271" s="15"/>
      <c r="IHT271" s="15"/>
      <c r="IHU271" s="15"/>
      <c r="IHV271" s="15"/>
      <c r="IHW271" s="15"/>
      <c r="IHX271" s="15"/>
      <c r="IHY271" s="15"/>
      <c r="IHZ271" s="15"/>
      <c r="IIA271" s="15"/>
      <c r="IIB271" s="15"/>
      <c r="IIC271" s="15"/>
      <c r="IID271" s="15"/>
      <c r="IIE271" s="15"/>
      <c r="IIF271" s="15"/>
      <c r="IIG271" s="15"/>
      <c r="IIH271" s="15"/>
      <c r="III271" s="15"/>
      <c r="IIJ271" s="15"/>
      <c r="IIK271" s="15"/>
      <c r="IIL271" s="15"/>
      <c r="IIM271" s="15"/>
      <c r="IIN271" s="15"/>
      <c r="IIO271" s="15"/>
      <c r="IIP271" s="15"/>
      <c r="IIQ271" s="15"/>
      <c r="IIR271" s="15"/>
      <c r="IIS271" s="15"/>
      <c r="IIT271" s="15"/>
      <c r="IIU271" s="15"/>
      <c r="IIV271" s="15"/>
      <c r="IIW271" s="15"/>
      <c r="IIX271" s="15"/>
      <c r="IIY271" s="15"/>
      <c r="IIZ271" s="15"/>
      <c r="IJA271" s="15"/>
      <c r="IJB271" s="15"/>
      <c r="IJC271" s="15"/>
      <c r="IJD271" s="15"/>
      <c r="IJE271" s="15"/>
      <c r="IJF271" s="15"/>
      <c r="IJG271" s="15"/>
      <c r="IJH271" s="15"/>
      <c r="IJI271" s="15"/>
      <c r="IJJ271" s="15"/>
      <c r="IJK271" s="15"/>
      <c r="IJL271" s="15"/>
      <c r="IJM271" s="15"/>
      <c r="IJN271" s="15"/>
      <c r="IJO271" s="15"/>
      <c r="IJP271" s="15"/>
      <c r="IJQ271" s="15"/>
      <c r="IJR271" s="15"/>
      <c r="IJS271" s="15"/>
      <c r="IJT271" s="15"/>
      <c r="IJU271" s="15"/>
      <c r="IJV271" s="15"/>
      <c r="IJW271" s="15"/>
      <c r="IJX271" s="15"/>
      <c r="IJY271" s="15"/>
      <c r="IJZ271" s="15"/>
      <c r="IKA271" s="15"/>
      <c r="IKB271" s="15"/>
      <c r="IKC271" s="15"/>
      <c r="IKD271" s="15"/>
      <c r="IKE271" s="15"/>
      <c r="IKF271" s="15"/>
      <c r="IKG271" s="15"/>
      <c r="IKH271" s="15"/>
      <c r="IKI271" s="15"/>
      <c r="IKJ271" s="15"/>
      <c r="IKK271" s="15"/>
      <c r="IKL271" s="15"/>
      <c r="IKM271" s="15"/>
      <c r="IKN271" s="15"/>
      <c r="IKO271" s="15"/>
      <c r="IKP271" s="15"/>
      <c r="IKQ271" s="15"/>
      <c r="IKR271" s="15"/>
      <c r="ILA271" s="15"/>
      <c r="ILB271" s="15"/>
      <c r="ILC271" s="15"/>
      <c r="ILD271" s="15"/>
      <c r="ILE271" s="15"/>
      <c r="ILF271" s="15"/>
      <c r="ILG271" s="15"/>
      <c r="ILH271" s="15"/>
      <c r="ILI271" s="15"/>
      <c r="ILJ271" s="15"/>
      <c r="ILK271" s="15"/>
      <c r="ILL271" s="15"/>
      <c r="ILM271" s="15"/>
      <c r="ILN271" s="15"/>
      <c r="ILO271" s="15"/>
      <c r="ILP271" s="15"/>
      <c r="ILQ271" s="15"/>
      <c r="ILR271" s="15"/>
      <c r="ILS271" s="15"/>
      <c r="ILT271" s="15"/>
      <c r="ILU271" s="15"/>
      <c r="ILV271" s="15"/>
      <c r="ILW271" s="15"/>
      <c r="ILX271" s="15"/>
      <c r="ILY271" s="15"/>
      <c r="ILZ271" s="15"/>
      <c r="IMA271" s="15"/>
      <c r="IMB271" s="15"/>
      <c r="IMC271" s="15"/>
      <c r="IMD271" s="15"/>
      <c r="IME271" s="15"/>
      <c r="IMF271" s="15"/>
      <c r="IMG271" s="15"/>
      <c r="IMH271" s="15"/>
      <c r="IMI271" s="15"/>
      <c r="IMJ271" s="15"/>
      <c r="IMK271" s="15"/>
      <c r="IML271" s="15"/>
      <c r="IMM271" s="15"/>
      <c r="IMN271" s="15"/>
      <c r="IMO271" s="15"/>
      <c r="IMP271" s="15"/>
      <c r="IMQ271" s="15"/>
      <c r="IMR271" s="15"/>
      <c r="IMS271" s="15"/>
      <c r="IMT271" s="15"/>
      <c r="IMU271" s="15"/>
      <c r="IMV271" s="15"/>
      <c r="IMW271" s="15"/>
      <c r="IMX271" s="15"/>
      <c r="IMY271" s="15"/>
      <c r="IMZ271" s="15"/>
      <c r="INA271" s="15"/>
      <c r="INB271" s="15"/>
      <c r="INC271" s="15"/>
      <c r="IND271" s="15"/>
      <c r="INE271" s="15"/>
      <c r="INF271" s="15"/>
      <c r="ING271" s="15"/>
      <c r="INH271" s="15"/>
      <c r="INI271" s="15"/>
      <c r="INJ271" s="15"/>
      <c r="INK271" s="15"/>
      <c r="INL271" s="15"/>
      <c r="INM271" s="15"/>
      <c r="INN271" s="15"/>
      <c r="INO271" s="15"/>
      <c r="INP271" s="15"/>
      <c r="INQ271" s="15"/>
      <c r="INR271" s="15"/>
      <c r="INS271" s="15"/>
      <c r="INT271" s="15"/>
      <c r="INU271" s="15"/>
      <c r="INV271" s="15"/>
      <c r="INW271" s="15"/>
      <c r="INX271" s="15"/>
      <c r="INY271" s="15"/>
      <c r="INZ271" s="15"/>
      <c r="IOA271" s="15"/>
      <c r="IOB271" s="15"/>
      <c r="IOC271" s="15"/>
      <c r="IOD271" s="15"/>
      <c r="IOE271" s="15"/>
      <c r="IOF271" s="15"/>
      <c r="IOG271" s="15"/>
      <c r="IOH271" s="15"/>
      <c r="IOI271" s="15"/>
      <c r="IOJ271" s="15"/>
      <c r="IOK271" s="15"/>
      <c r="IOL271" s="15"/>
      <c r="IOM271" s="15"/>
      <c r="ION271" s="15"/>
      <c r="IOO271" s="15"/>
      <c r="IOP271" s="15"/>
      <c r="IOQ271" s="15"/>
      <c r="IOR271" s="15"/>
      <c r="IOS271" s="15"/>
      <c r="IOT271" s="15"/>
      <c r="IOU271" s="15"/>
      <c r="IOV271" s="15"/>
      <c r="IOW271" s="15"/>
      <c r="IOX271" s="15"/>
      <c r="IOY271" s="15"/>
      <c r="IOZ271" s="15"/>
      <c r="IPA271" s="15"/>
      <c r="IPB271" s="15"/>
      <c r="IPC271" s="15"/>
      <c r="IPD271" s="15"/>
      <c r="IPE271" s="15"/>
      <c r="IPF271" s="15"/>
      <c r="IPG271" s="15"/>
      <c r="IPH271" s="15"/>
      <c r="IPI271" s="15"/>
      <c r="IPJ271" s="15"/>
      <c r="IPK271" s="15"/>
      <c r="IPL271" s="15"/>
      <c r="IPM271" s="15"/>
      <c r="IPN271" s="15"/>
      <c r="IPO271" s="15"/>
      <c r="IPP271" s="15"/>
      <c r="IPQ271" s="15"/>
      <c r="IPR271" s="15"/>
      <c r="IPS271" s="15"/>
      <c r="IPT271" s="15"/>
      <c r="IPU271" s="15"/>
      <c r="IPV271" s="15"/>
      <c r="IPW271" s="15"/>
      <c r="IPX271" s="15"/>
      <c r="IPY271" s="15"/>
      <c r="IPZ271" s="15"/>
      <c r="IQA271" s="15"/>
      <c r="IQB271" s="15"/>
      <c r="IQC271" s="15"/>
      <c r="IQD271" s="15"/>
      <c r="IQE271" s="15"/>
      <c r="IQF271" s="15"/>
      <c r="IQG271" s="15"/>
      <c r="IQH271" s="15"/>
      <c r="IQI271" s="15"/>
      <c r="IQJ271" s="15"/>
      <c r="IQK271" s="15"/>
      <c r="IQL271" s="15"/>
      <c r="IQM271" s="15"/>
      <c r="IQN271" s="15"/>
      <c r="IQO271" s="15"/>
      <c r="IQP271" s="15"/>
      <c r="IQQ271" s="15"/>
      <c r="IQR271" s="15"/>
      <c r="IQS271" s="15"/>
      <c r="IQT271" s="15"/>
      <c r="IQU271" s="15"/>
      <c r="IQV271" s="15"/>
      <c r="IQW271" s="15"/>
      <c r="IQX271" s="15"/>
      <c r="IQY271" s="15"/>
      <c r="IQZ271" s="15"/>
      <c r="IRA271" s="15"/>
      <c r="IRB271" s="15"/>
      <c r="IRC271" s="15"/>
      <c r="IRD271" s="15"/>
      <c r="IRE271" s="15"/>
      <c r="IRF271" s="15"/>
      <c r="IRG271" s="15"/>
      <c r="IRH271" s="15"/>
      <c r="IRI271" s="15"/>
      <c r="IRJ271" s="15"/>
      <c r="IRK271" s="15"/>
      <c r="IRL271" s="15"/>
      <c r="IRM271" s="15"/>
      <c r="IRN271" s="15"/>
      <c r="IRO271" s="15"/>
      <c r="IRP271" s="15"/>
      <c r="IRQ271" s="15"/>
      <c r="IRR271" s="15"/>
      <c r="IRS271" s="15"/>
      <c r="IRT271" s="15"/>
      <c r="IRU271" s="15"/>
      <c r="IRV271" s="15"/>
      <c r="IRW271" s="15"/>
      <c r="IRX271" s="15"/>
      <c r="IRY271" s="15"/>
      <c r="IRZ271" s="15"/>
      <c r="ISA271" s="15"/>
      <c r="ISB271" s="15"/>
      <c r="ISC271" s="15"/>
      <c r="ISD271" s="15"/>
      <c r="ISE271" s="15"/>
      <c r="ISF271" s="15"/>
      <c r="ISG271" s="15"/>
      <c r="ISH271" s="15"/>
      <c r="ISI271" s="15"/>
      <c r="ISJ271" s="15"/>
      <c r="ISK271" s="15"/>
      <c r="ISL271" s="15"/>
      <c r="ISM271" s="15"/>
      <c r="ISN271" s="15"/>
      <c r="ISO271" s="15"/>
      <c r="ISP271" s="15"/>
      <c r="ISQ271" s="15"/>
      <c r="ISR271" s="15"/>
      <c r="ISS271" s="15"/>
      <c r="IST271" s="15"/>
      <c r="ISU271" s="15"/>
      <c r="ISV271" s="15"/>
      <c r="ISW271" s="15"/>
      <c r="ISX271" s="15"/>
      <c r="ISY271" s="15"/>
      <c r="ISZ271" s="15"/>
      <c r="ITA271" s="15"/>
      <c r="ITB271" s="15"/>
      <c r="ITC271" s="15"/>
      <c r="ITD271" s="15"/>
      <c r="ITE271" s="15"/>
      <c r="ITF271" s="15"/>
      <c r="ITG271" s="15"/>
      <c r="ITH271" s="15"/>
      <c r="ITI271" s="15"/>
      <c r="ITJ271" s="15"/>
      <c r="ITK271" s="15"/>
      <c r="ITL271" s="15"/>
      <c r="ITM271" s="15"/>
      <c r="ITN271" s="15"/>
      <c r="ITO271" s="15"/>
      <c r="ITP271" s="15"/>
      <c r="ITQ271" s="15"/>
      <c r="ITR271" s="15"/>
      <c r="ITS271" s="15"/>
      <c r="ITT271" s="15"/>
      <c r="ITU271" s="15"/>
      <c r="ITV271" s="15"/>
      <c r="ITW271" s="15"/>
      <c r="ITX271" s="15"/>
      <c r="ITY271" s="15"/>
      <c r="ITZ271" s="15"/>
      <c r="IUA271" s="15"/>
      <c r="IUB271" s="15"/>
      <c r="IUC271" s="15"/>
      <c r="IUD271" s="15"/>
      <c r="IUE271" s="15"/>
      <c r="IUF271" s="15"/>
      <c r="IUG271" s="15"/>
      <c r="IUH271" s="15"/>
      <c r="IUI271" s="15"/>
      <c r="IUJ271" s="15"/>
      <c r="IUK271" s="15"/>
      <c r="IUL271" s="15"/>
      <c r="IUM271" s="15"/>
      <c r="IUN271" s="15"/>
      <c r="IUW271" s="15"/>
      <c r="IUX271" s="15"/>
      <c r="IUY271" s="15"/>
      <c r="IUZ271" s="15"/>
      <c r="IVA271" s="15"/>
      <c r="IVB271" s="15"/>
      <c r="IVC271" s="15"/>
      <c r="IVD271" s="15"/>
      <c r="IVE271" s="15"/>
      <c r="IVF271" s="15"/>
      <c r="IVG271" s="15"/>
      <c r="IVH271" s="15"/>
      <c r="IVI271" s="15"/>
      <c r="IVJ271" s="15"/>
      <c r="IVK271" s="15"/>
      <c r="IVL271" s="15"/>
      <c r="IVM271" s="15"/>
      <c r="IVN271" s="15"/>
      <c r="IVO271" s="15"/>
      <c r="IVP271" s="15"/>
      <c r="IVQ271" s="15"/>
      <c r="IVR271" s="15"/>
      <c r="IVS271" s="15"/>
      <c r="IVT271" s="15"/>
      <c r="IVU271" s="15"/>
      <c r="IVV271" s="15"/>
      <c r="IVW271" s="15"/>
      <c r="IVX271" s="15"/>
      <c r="IVY271" s="15"/>
      <c r="IVZ271" s="15"/>
      <c r="IWA271" s="15"/>
      <c r="IWB271" s="15"/>
      <c r="IWC271" s="15"/>
      <c r="IWD271" s="15"/>
      <c r="IWE271" s="15"/>
      <c r="IWF271" s="15"/>
      <c r="IWG271" s="15"/>
      <c r="IWH271" s="15"/>
      <c r="IWI271" s="15"/>
      <c r="IWJ271" s="15"/>
      <c r="IWK271" s="15"/>
      <c r="IWL271" s="15"/>
      <c r="IWM271" s="15"/>
      <c r="IWN271" s="15"/>
      <c r="IWO271" s="15"/>
      <c r="IWP271" s="15"/>
      <c r="IWQ271" s="15"/>
      <c r="IWR271" s="15"/>
      <c r="IWS271" s="15"/>
      <c r="IWT271" s="15"/>
      <c r="IWU271" s="15"/>
      <c r="IWV271" s="15"/>
      <c r="IWW271" s="15"/>
      <c r="IWX271" s="15"/>
      <c r="IWY271" s="15"/>
      <c r="IWZ271" s="15"/>
      <c r="IXA271" s="15"/>
      <c r="IXB271" s="15"/>
      <c r="IXC271" s="15"/>
      <c r="IXD271" s="15"/>
      <c r="IXE271" s="15"/>
      <c r="IXF271" s="15"/>
      <c r="IXG271" s="15"/>
      <c r="IXH271" s="15"/>
      <c r="IXI271" s="15"/>
      <c r="IXJ271" s="15"/>
      <c r="IXK271" s="15"/>
      <c r="IXL271" s="15"/>
      <c r="IXM271" s="15"/>
      <c r="IXN271" s="15"/>
      <c r="IXO271" s="15"/>
      <c r="IXP271" s="15"/>
      <c r="IXQ271" s="15"/>
      <c r="IXR271" s="15"/>
      <c r="IXS271" s="15"/>
      <c r="IXT271" s="15"/>
      <c r="IXU271" s="15"/>
      <c r="IXV271" s="15"/>
      <c r="IXW271" s="15"/>
      <c r="IXX271" s="15"/>
      <c r="IXY271" s="15"/>
      <c r="IXZ271" s="15"/>
      <c r="IYA271" s="15"/>
      <c r="IYB271" s="15"/>
      <c r="IYC271" s="15"/>
      <c r="IYD271" s="15"/>
      <c r="IYE271" s="15"/>
      <c r="IYF271" s="15"/>
      <c r="IYG271" s="15"/>
      <c r="IYH271" s="15"/>
      <c r="IYI271" s="15"/>
      <c r="IYJ271" s="15"/>
      <c r="IYK271" s="15"/>
      <c r="IYL271" s="15"/>
      <c r="IYM271" s="15"/>
      <c r="IYN271" s="15"/>
      <c r="IYO271" s="15"/>
      <c r="IYP271" s="15"/>
      <c r="IYQ271" s="15"/>
      <c r="IYR271" s="15"/>
      <c r="IYS271" s="15"/>
      <c r="IYT271" s="15"/>
      <c r="IYU271" s="15"/>
      <c r="IYV271" s="15"/>
      <c r="IYW271" s="15"/>
      <c r="IYX271" s="15"/>
      <c r="IYY271" s="15"/>
      <c r="IYZ271" s="15"/>
      <c r="IZA271" s="15"/>
      <c r="IZB271" s="15"/>
      <c r="IZC271" s="15"/>
      <c r="IZD271" s="15"/>
      <c r="IZE271" s="15"/>
      <c r="IZF271" s="15"/>
      <c r="IZG271" s="15"/>
      <c r="IZH271" s="15"/>
      <c r="IZI271" s="15"/>
      <c r="IZJ271" s="15"/>
      <c r="IZK271" s="15"/>
      <c r="IZL271" s="15"/>
      <c r="IZM271" s="15"/>
      <c r="IZN271" s="15"/>
      <c r="IZO271" s="15"/>
      <c r="IZP271" s="15"/>
      <c r="IZQ271" s="15"/>
      <c r="IZR271" s="15"/>
      <c r="IZS271" s="15"/>
      <c r="IZT271" s="15"/>
      <c r="IZU271" s="15"/>
      <c r="IZV271" s="15"/>
      <c r="IZW271" s="15"/>
      <c r="IZX271" s="15"/>
      <c r="IZY271" s="15"/>
      <c r="IZZ271" s="15"/>
      <c r="JAA271" s="15"/>
      <c r="JAB271" s="15"/>
      <c r="JAC271" s="15"/>
      <c r="JAD271" s="15"/>
      <c r="JAE271" s="15"/>
      <c r="JAF271" s="15"/>
      <c r="JAG271" s="15"/>
      <c r="JAH271" s="15"/>
      <c r="JAI271" s="15"/>
      <c r="JAJ271" s="15"/>
      <c r="JAK271" s="15"/>
      <c r="JAL271" s="15"/>
      <c r="JAM271" s="15"/>
      <c r="JAN271" s="15"/>
      <c r="JAO271" s="15"/>
      <c r="JAP271" s="15"/>
      <c r="JAQ271" s="15"/>
      <c r="JAR271" s="15"/>
      <c r="JAS271" s="15"/>
      <c r="JAT271" s="15"/>
      <c r="JAU271" s="15"/>
      <c r="JAV271" s="15"/>
      <c r="JAW271" s="15"/>
      <c r="JAX271" s="15"/>
      <c r="JAY271" s="15"/>
      <c r="JAZ271" s="15"/>
      <c r="JBA271" s="15"/>
      <c r="JBB271" s="15"/>
      <c r="JBC271" s="15"/>
      <c r="JBD271" s="15"/>
      <c r="JBE271" s="15"/>
      <c r="JBF271" s="15"/>
      <c r="JBG271" s="15"/>
      <c r="JBH271" s="15"/>
      <c r="JBI271" s="15"/>
      <c r="JBJ271" s="15"/>
      <c r="JBK271" s="15"/>
      <c r="JBL271" s="15"/>
      <c r="JBM271" s="15"/>
      <c r="JBN271" s="15"/>
      <c r="JBO271" s="15"/>
      <c r="JBP271" s="15"/>
      <c r="JBQ271" s="15"/>
      <c r="JBR271" s="15"/>
      <c r="JBS271" s="15"/>
      <c r="JBT271" s="15"/>
      <c r="JBU271" s="15"/>
      <c r="JBV271" s="15"/>
      <c r="JBW271" s="15"/>
      <c r="JBX271" s="15"/>
      <c r="JBY271" s="15"/>
      <c r="JBZ271" s="15"/>
      <c r="JCA271" s="15"/>
      <c r="JCB271" s="15"/>
      <c r="JCC271" s="15"/>
      <c r="JCD271" s="15"/>
      <c r="JCE271" s="15"/>
      <c r="JCF271" s="15"/>
      <c r="JCG271" s="15"/>
      <c r="JCH271" s="15"/>
      <c r="JCI271" s="15"/>
      <c r="JCJ271" s="15"/>
      <c r="JCK271" s="15"/>
      <c r="JCL271" s="15"/>
      <c r="JCM271" s="15"/>
      <c r="JCN271" s="15"/>
      <c r="JCO271" s="15"/>
      <c r="JCP271" s="15"/>
      <c r="JCQ271" s="15"/>
      <c r="JCR271" s="15"/>
      <c r="JCS271" s="15"/>
      <c r="JCT271" s="15"/>
      <c r="JCU271" s="15"/>
      <c r="JCV271" s="15"/>
      <c r="JCW271" s="15"/>
      <c r="JCX271" s="15"/>
      <c r="JCY271" s="15"/>
      <c r="JCZ271" s="15"/>
      <c r="JDA271" s="15"/>
      <c r="JDB271" s="15"/>
      <c r="JDC271" s="15"/>
      <c r="JDD271" s="15"/>
      <c r="JDE271" s="15"/>
      <c r="JDF271" s="15"/>
      <c r="JDG271" s="15"/>
      <c r="JDH271" s="15"/>
      <c r="JDI271" s="15"/>
      <c r="JDJ271" s="15"/>
      <c r="JDK271" s="15"/>
      <c r="JDL271" s="15"/>
      <c r="JDM271" s="15"/>
      <c r="JDN271" s="15"/>
      <c r="JDO271" s="15"/>
      <c r="JDP271" s="15"/>
      <c r="JDQ271" s="15"/>
      <c r="JDR271" s="15"/>
      <c r="JDS271" s="15"/>
      <c r="JDT271" s="15"/>
      <c r="JDU271" s="15"/>
      <c r="JDV271" s="15"/>
      <c r="JDW271" s="15"/>
      <c r="JDX271" s="15"/>
      <c r="JDY271" s="15"/>
      <c r="JDZ271" s="15"/>
      <c r="JEA271" s="15"/>
      <c r="JEB271" s="15"/>
      <c r="JEC271" s="15"/>
      <c r="JED271" s="15"/>
      <c r="JEE271" s="15"/>
      <c r="JEF271" s="15"/>
      <c r="JEG271" s="15"/>
      <c r="JEH271" s="15"/>
      <c r="JEI271" s="15"/>
      <c r="JEJ271" s="15"/>
      <c r="JES271" s="15"/>
      <c r="JET271" s="15"/>
      <c r="JEU271" s="15"/>
      <c r="JEV271" s="15"/>
      <c r="JEW271" s="15"/>
      <c r="JEX271" s="15"/>
      <c r="JEY271" s="15"/>
      <c r="JEZ271" s="15"/>
      <c r="JFA271" s="15"/>
      <c r="JFB271" s="15"/>
      <c r="JFC271" s="15"/>
      <c r="JFD271" s="15"/>
      <c r="JFE271" s="15"/>
      <c r="JFF271" s="15"/>
      <c r="JFG271" s="15"/>
      <c r="JFH271" s="15"/>
      <c r="JFI271" s="15"/>
      <c r="JFJ271" s="15"/>
      <c r="JFK271" s="15"/>
      <c r="JFL271" s="15"/>
      <c r="JFM271" s="15"/>
      <c r="JFN271" s="15"/>
      <c r="JFO271" s="15"/>
      <c r="JFP271" s="15"/>
      <c r="JFQ271" s="15"/>
      <c r="JFR271" s="15"/>
      <c r="JFS271" s="15"/>
      <c r="JFT271" s="15"/>
      <c r="JFU271" s="15"/>
      <c r="JFV271" s="15"/>
      <c r="JFW271" s="15"/>
      <c r="JFX271" s="15"/>
      <c r="JFY271" s="15"/>
      <c r="JFZ271" s="15"/>
      <c r="JGA271" s="15"/>
      <c r="JGB271" s="15"/>
      <c r="JGC271" s="15"/>
      <c r="JGD271" s="15"/>
      <c r="JGE271" s="15"/>
      <c r="JGF271" s="15"/>
      <c r="JGG271" s="15"/>
      <c r="JGH271" s="15"/>
      <c r="JGI271" s="15"/>
      <c r="JGJ271" s="15"/>
      <c r="JGK271" s="15"/>
      <c r="JGL271" s="15"/>
      <c r="JGM271" s="15"/>
      <c r="JGN271" s="15"/>
      <c r="JGO271" s="15"/>
      <c r="JGP271" s="15"/>
      <c r="JGQ271" s="15"/>
      <c r="JGR271" s="15"/>
      <c r="JGS271" s="15"/>
      <c r="JGT271" s="15"/>
      <c r="JGU271" s="15"/>
      <c r="JGV271" s="15"/>
      <c r="JGW271" s="15"/>
      <c r="JGX271" s="15"/>
      <c r="JGY271" s="15"/>
      <c r="JGZ271" s="15"/>
      <c r="JHA271" s="15"/>
      <c r="JHB271" s="15"/>
      <c r="JHC271" s="15"/>
      <c r="JHD271" s="15"/>
      <c r="JHE271" s="15"/>
      <c r="JHF271" s="15"/>
      <c r="JHG271" s="15"/>
      <c r="JHH271" s="15"/>
      <c r="JHI271" s="15"/>
      <c r="JHJ271" s="15"/>
      <c r="JHK271" s="15"/>
      <c r="JHL271" s="15"/>
      <c r="JHM271" s="15"/>
      <c r="JHN271" s="15"/>
      <c r="JHO271" s="15"/>
      <c r="JHP271" s="15"/>
      <c r="JHQ271" s="15"/>
      <c r="JHR271" s="15"/>
      <c r="JHS271" s="15"/>
      <c r="JHT271" s="15"/>
      <c r="JHU271" s="15"/>
      <c r="JHV271" s="15"/>
      <c r="JHW271" s="15"/>
      <c r="JHX271" s="15"/>
      <c r="JHY271" s="15"/>
      <c r="JHZ271" s="15"/>
      <c r="JIA271" s="15"/>
      <c r="JIB271" s="15"/>
      <c r="JIC271" s="15"/>
      <c r="JID271" s="15"/>
      <c r="JIE271" s="15"/>
      <c r="JIF271" s="15"/>
      <c r="JIG271" s="15"/>
      <c r="JIH271" s="15"/>
      <c r="JII271" s="15"/>
      <c r="JIJ271" s="15"/>
      <c r="JIK271" s="15"/>
      <c r="JIL271" s="15"/>
      <c r="JIM271" s="15"/>
      <c r="JIN271" s="15"/>
      <c r="JIO271" s="15"/>
      <c r="JIP271" s="15"/>
      <c r="JIQ271" s="15"/>
      <c r="JIR271" s="15"/>
      <c r="JIS271" s="15"/>
      <c r="JIT271" s="15"/>
      <c r="JIU271" s="15"/>
      <c r="JIV271" s="15"/>
      <c r="JIW271" s="15"/>
      <c r="JIX271" s="15"/>
      <c r="JIY271" s="15"/>
      <c r="JIZ271" s="15"/>
      <c r="JJA271" s="15"/>
      <c r="JJB271" s="15"/>
      <c r="JJC271" s="15"/>
      <c r="JJD271" s="15"/>
      <c r="JJE271" s="15"/>
      <c r="JJF271" s="15"/>
      <c r="JJG271" s="15"/>
      <c r="JJH271" s="15"/>
      <c r="JJI271" s="15"/>
      <c r="JJJ271" s="15"/>
      <c r="JJK271" s="15"/>
      <c r="JJL271" s="15"/>
      <c r="JJM271" s="15"/>
      <c r="JJN271" s="15"/>
      <c r="JJO271" s="15"/>
      <c r="JJP271" s="15"/>
      <c r="JJQ271" s="15"/>
      <c r="JJR271" s="15"/>
      <c r="JJS271" s="15"/>
      <c r="JJT271" s="15"/>
      <c r="JJU271" s="15"/>
      <c r="JJV271" s="15"/>
      <c r="JJW271" s="15"/>
      <c r="JJX271" s="15"/>
      <c r="JJY271" s="15"/>
      <c r="JJZ271" s="15"/>
      <c r="JKA271" s="15"/>
      <c r="JKB271" s="15"/>
      <c r="JKC271" s="15"/>
      <c r="JKD271" s="15"/>
      <c r="JKE271" s="15"/>
      <c r="JKF271" s="15"/>
      <c r="JKG271" s="15"/>
      <c r="JKH271" s="15"/>
      <c r="JKI271" s="15"/>
      <c r="JKJ271" s="15"/>
      <c r="JKK271" s="15"/>
      <c r="JKL271" s="15"/>
      <c r="JKM271" s="15"/>
      <c r="JKN271" s="15"/>
      <c r="JKO271" s="15"/>
      <c r="JKP271" s="15"/>
      <c r="JKQ271" s="15"/>
      <c r="JKR271" s="15"/>
      <c r="JKS271" s="15"/>
      <c r="JKT271" s="15"/>
      <c r="JKU271" s="15"/>
      <c r="JKV271" s="15"/>
      <c r="JKW271" s="15"/>
      <c r="JKX271" s="15"/>
      <c r="JKY271" s="15"/>
      <c r="JKZ271" s="15"/>
      <c r="JLA271" s="15"/>
      <c r="JLB271" s="15"/>
      <c r="JLC271" s="15"/>
      <c r="JLD271" s="15"/>
      <c r="JLE271" s="15"/>
      <c r="JLF271" s="15"/>
      <c r="JLG271" s="15"/>
      <c r="JLH271" s="15"/>
      <c r="JLI271" s="15"/>
      <c r="JLJ271" s="15"/>
      <c r="JLK271" s="15"/>
      <c r="JLL271" s="15"/>
      <c r="JLM271" s="15"/>
      <c r="JLN271" s="15"/>
      <c r="JLO271" s="15"/>
      <c r="JLP271" s="15"/>
      <c r="JLQ271" s="15"/>
      <c r="JLR271" s="15"/>
      <c r="JLS271" s="15"/>
      <c r="JLT271" s="15"/>
      <c r="JLU271" s="15"/>
      <c r="JLV271" s="15"/>
      <c r="JLW271" s="15"/>
      <c r="JLX271" s="15"/>
      <c r="JLY271" s="15"/>
      <c r="JLZ271" s="15"/>
      <c r="JMA271" s="15"/>
      <c r="JMB271" s="15"/>
      <c r="JMC271" s="15"/>
      <c r="JMD271" s="15"/>
      <c r="JME271" s="15"/>
      <c r="JMF271" s="15"/>
      <c r="JMG271" s="15"/>
      <c r="JMH271" s="15"/>
      <c r="JMI271" s="15"/>
      <c r="JMJ271" s="15"/>
      <c r="JMK271" s="15"/>
      <c r="JML271" s="15"/>
      <c r="JMM271" s="15"/>
      <c r="JMN271" s="15"/>
      <c r="JMO271" s="15"/>
      <c r="JMP271" s="15"/>
      <c r="JMQ271" s="15"/>
      <c r="JMR271" s="15"/>
      <c r="JMS271" s="15"/>
      <c r="JMT271" s="15"/>
      <c r="JMU271" s="15"/>
      <c r="JMV271" s="15"/>
      <c r="JMW271" s="15"/>
      <c r="JMX271" s="15"/>
      <c r="JMY271" s="15"/>
      <c r="JMZ271" s="15"/>
      <c r="JNA271" s="15"/>
      <c r="JNB271" s="15"/>
      <c r="JNC271" s="15"/>
      <c r="JND271" s="15"/>
      <c r="JNE271" s="15"/>
      <c r="JNF271" s="15"/>
      <c r="JNG271" s="15"/>
      <c r="JNH271" s="15"/>
      <c r="JNI271" s="15"/>
      <c r="JNJ271" s="15"/>
      <c r="JNK271" s="15"/>
      <c r="JNL271" s="15"/>
      <c r="JNM271" s="15"/>
      <c r="JNN271" s="15"/>
      <c r="JNO271" s="15"/>
      <c r="JNP271" s="15"/>
      <c r="JNQ271" s="15"/>
      <c r="JNR271" s="15"/>
      <c r="JNS271" s="15"/>
      <c r="JNT271" s="15"/>
      <c r="JNU271" s="15"/>
      <c r="JNV271" s="15"/>
      <c r="JNW271" s="15"/>
      <c r="JNX271" s="15"/>
      <c r="JNY271" s="15"/>
      <c r="JNZ271" s="15"/>
      <c r="JOA271" s="15"/>
      <c r="JOB271" s="15"/>
      <c r="JOC271" s="15"/>
      <c r="JOD271" s="15"/>
      <c r="JOE271" s="15"/>
      <c r="JOF271" s="15"/>
      <c r="JOO271" s="15"/>
      <c r="JOP271" s="15"/>
      <c r="JOQ271" s="15"/>
      <c r="JOR271" s="15"/>
      <c r="JOS271" s="15"/>
      <c r="JOT271" s="15"/>
      <c r="JOU271" s="15"/>
      <c r="JOV271" s="15"/>
      <c r="JOW271" s="15"/>
      <c r="JOX271" s="15"/>
      <c r="JOY271" s="15"/>
      <c r="JOZ271" s="15"/>
      <c r="JPA271" s="15"/>
      <c r="JPB271" s="15"/>
      <c r="JPC271" s="15"/>
      <c r="JPD271" s="15"/>
      <c r="JPE271" s="15"/>
      <c r="JPF271" s="15"/>
      <c r="JPG271" s="15"/>
      <c r="JPH271" s="15"/>
      <c r="JPI271" s="15"/>
      <c r="JPJ271" s="15"/>
      <c r="JPK271" s="15"/>
      <c r="JPL271" s="15"/>
      <c r="JPM271" s="15"/>
      <c r="JPN271" s="15"/>
      <c r="JPO271" s="15"/>
      <c r="JPP271" s="15"/>
      <c r="JPQ271" s="15"/>
      <c r="JPR271" s="15"/>
      <c r="JPS271" s="15"/>
      <c r="JPT271" s="15"/>
      <c r="JPU271" s="15"/>
      <c r="JPV271" s="15"/>
      <c r="JPW271" s="15"/>
      <c r="JPX271" s="15"/>
      <c r="JPY271" s="15"/>
      <c r="JPZ271" s="15"/>
      <c r="JQA271" s="15"/>
      <c r="JQB271" s="15"/>
      <c r="JQC271" s="15"/>
      <c r="JQD271" s="15"/>
      <c r="JQE271" s="15"/>
      <c r="JQF271" s="15"/>
      <c r="JQG271" s="15"/>
      <c r="JQH271" s="15"/>
      <c r="JQI271" s="15"/>
      <c r="JQJ271" s="15"/>
      <c r="JQK271" s="15"/>
      <c r="JQL271" s="15"/>
      <c r="JQM271" s="15"/>
      <c r="JQN271" s="15"/>
      <c r="JQO271" s="15"/>
      <c r="JQP271" s="15"/>
      <c r="JQQ271" s="15"/>
      <c r="JQR271" s="15"/>
      <c r="JQS271" s="15"/>
      <c r="JQT271" s="15"/>
      <c r="JQU271" s="15"/>
      <c r="JQV271" s="15"/>
      <c r="JQW271" s="15"/>
      <c r="JQX271" s="15"/>
      <c r="JQY271" s="15"/>
      <c r="JQZ271" s="15"/>
      <c r="JRA271" s="15"/>
      <c r="JRB271" s="15"/>
      <c r="JRC271" s="15"/>
      <c r="JRD271" s="15"/>
      <c r="JRE271" s="15"/>
      <c r="JRF271" s="15"/>
      <c r="JRG271" s="15"/>
      <c r="JRH271" s="15"/>
      <c r="JRI271" s="15"/>
      <c r="JRJ271" s="15"/>
      <c r="JRK271" s="15"/>
      <c r="JRL271" s="15"/>
      <c r="JRM271" s="15"/>
      <c r="JRN271" s="15"/>
      <c r="JRO271" s="15"/>
      <c r="JRP271" s="15"/>
      <c r="JRQ271" s="15"/>
      <c r="JRR271" s="15"/>
      <c r="JRS271" s="15"/>
      <c r="JRT271" s="15"/>
      <c r="JRU271" s="15"/>
      <c r="JRV271" s="15"/>
      <c r="JRW271" s="15"/>
      <c r="JRX271" s="15"/>
      <c r="JRY271" s="15"/>
      <c r="JRZ271" s="15"/>
      <c r="JSA271" s="15"/>
      <c r="JSB271" s="15"/>
      <c r="JSC271" s="15"/>
      <c r="JSD271" s="15"/>
      <c r="JSE271" s="15"/>
      <c r="JSF271" s="15"/>
      <c r="JSG271" s="15"/>
      <c r="JSH271" s="15"/>
      <c r="JSI271" s="15"/>
      <c r="JSJ271" s="15"/>
      <c r="JSK271" s="15"/>
      <c r="JSL271" s="15"/>
      <c r="JSM271" s="15"/>
      <c r="JSN271" s="15"/>
      <c r="JSO271" s="15"/>
      <c r="JSP271" s="15"/>
      <c r="JSQ271" s="15"/>
      <c r="JSR271" s="15"/>
      <c r="JSS271" s="15"/>
      <c r="JST271" s="15"/>
      <c r="JSU271" s="15"/>
      <c r="JSV271" s="15"/>
      <c r="JSW271" s="15"/>
      <c r="JSX271" s="15"/>
      <c r="JSY271" s="15"/>
      <c r="JSZ271" s="15"/>
      <c r="JTA271" s="15"/>
      <c r="JTB271" s="15"/>
      <c r="JTC271" s="15"/>
      <c r="JTD271" s="15"/>
      <c r="JTE271" s="15"/>
      <c r="JTF271" s="15"/>
      <c r="JTG271" s="15"/>
      <c r="JTH271" s="15"/>
      <c r="JTI271" s="15"/>
      <c r="JTJ271" s="15"/>
      <c r="JTK271" s="15"/>
      <c r="JTL271" s="15"/>
      <c r="JTM271" s="15"/>
      <c r="JTN271" s="15"/>
      <c r="JTO271" s="15"/>
      <c r="JTP271" s="15"/>
      <c r="JTQ271" s="15"/>
      <c r="JTR271" s="15"/>
      <c r="JTS271" s="15"/>
      <c r="JTT271" s="15"/>
      <c r="JTU271" s="15"/>
      <c r="JTV271" s="15"/>
      <c r="JTW271" s="15"/>
      <c r="JTX271" s="15"/>
      <c r="JTY271" s="15"/>
      <c r="JTZ271" s="15"/>
      <c r="JUA271" s="15"/>
      <c r="JUB271" s="15"/>
      <c r="JUC271" s="15"/>
      <c r="JUD271" s="15"/>
      <c r="JUE271" s="15"/>
      <c r="JUF271" s="15"/>
      <c r="JUG271" s="15"/>
      <c r="JUH271" s="15"/>
      <c r="JUI271" s="15"/>
      <c r="JUJ271" s="15"/>
      <c r="JUK271" s="15"/>
      <c r="JUL271" s="15"/>
      <c r="JUM271" s="15"/>
      <c r="JUN271" s="15"/>
      <c r="JUO271" s="15"/>
      <c r="JUP271" s="15"/>
      <c r="JUQ271" s="15"/>
      <c r="JUR271" s="15"/>
      <c r="JUS271" s="15"/>
      <c r="JUT271" s="15"/>
      <c r="JUU271" s="15"/>
      <c r="JUV271" s="15"/>
      <c r="JUW271" s="15"/>
      <c r="JUX271" s="15"/>
      <c r="JUY271" s="15"/>
      <c r="JUZ271" s="15"/>
      <c r="JVA271" s="15"/>
      <c r="JVB271" s="15"/>
      <c r="JVC271" s="15"/>
      <c r="JVD271" s="15"/>
      <c r="JVE271" s="15"/>
      <c r="JVF271" s="15"/>
      <c r="JVG271" s="15"/>
      <c r="JVH271" s="15"/>
      <c r="JVI271" s="15"/>
      <c r="JVJ271" s="15"/>
      <c r="JVK271" s="15"/>
      <c r="JVL271" s="15"/>
      <c r="JVM271" s="15"/>
      <c r="JVN271" s="15"/>
      <c r="JVO271" s="15"/>
      <c r="JVP271" s="15"/>
      <c r="JVQ271" s="15"/>
      <c r="JVR271" s="15"/>
      <c r="JVS271" s="15"/>
      <c r="JVT271" s="15"/>
      <c r="JVU271" s="15"/>
      <c r="JVV271" s="15"/>
      <c r="JVW271" s="15"/>
      <c r="JVX271" s="15"/>
      <c r="JVY271" s="15"/>
      <c r="JVZ271" s="15"/>
      <c r="JWA271" s="15"/>
      <c r="JWB271" s="15"/>
      <c r="JWC271" s="15"/>
      <c r="JWD271" s="15"/>
      <c r="JWE271" s="15"/>
      <c r="JWF271" s="15"/>
      <c r="JWG271" s="15"/>
      <c r="JWH271" s="15"/>
      <c r="JWI271" s="15"/>
      <c r="JWJ271" s="15"/>
      <c r="JWK271" s="15"/>
      <c r="JWL271" s="15"/>
      <c r="JWM271" s="15"/>
      <c r="JWN271" s="15"/>
      <c r="JWO271" s="15"/>
      <c r="JWP271" s="15"/>
      <c r="JWQ271" s="15"/>
      <c r="JWR271" s="15"/>
      <c r="JWS271" s="15"/>
      <c r="JWT271" s="15"/>
      <c r="JWU271" s="15"/>
      <c r="JWV271" s="15"/>
      <c r="JWW271" s="15"/>
      <c r="JWX271" s="15"/>
      <c r="JWY271" s="15"/>
      <c r="JWZ271" s="15"/>
      <c r="JXA271" s="15"/>
      <c r="JXB271" s="15"/>
      <c r="JXC271" s="15"/>
      <c r="JXD271" s="15"/>
      <c r="JXE271" s="15"/>
      <c r="JXF271" s="15"/>
      <c r="JXG271" s="15"/>
      <c r="JXH271" s="15"/>
      <c r="JXI271" s="15"/>
      <c r="JXJ271" s="15"/>
      <c r="JXK271" s="15"/>
      <c r="JXL271" s="15"/>
      <c r="JXM271" s="15"/>
      <c r="JXN271" s="15"/>
      <c r="JXO271" s="15"/>
      <c r="JXP271" s="15"/>
      <c r="JXQ271" s="15"/>
      <c r="JXR271" s="15"/>
      <c r="JXS271" s="15"/>
      <c r="JXT271" s="15"/>
      <c r="JXU271" s="15"/>
      <c r="JXV271" s="15"/>
      <c r="JXW271" s="15"/>
      <c r="JXX271" s="15"/>
      <c r="JXY271" s="15"/>
      <c r="JXZ271" s="15"/>
      <c r="JYA271" s="15"/>
      <c r="JYB271" s="15"/>
      <c r="JYK271" s="15"/>
      <c r="JYL271" s="15"/>
      <c r="JYM271" s="15"/>
      <c r="JYN271" s="15"/>
      <c r="JYO271" s="15"/>
      <c r="JYP271" s="15"/>
      <c r="JYQ271" s="15"/>
      <c r="JYR271" s="15"/>
      <c r="JYS271" s="15"/>
      <c r="JYT271" s="15"/>
      <c r="JYU271" s="15"/>
      <c r="JYV271" s="15"/>
      <c r="JYW271" s="15"/>
      <c r="JYX271" s="15"/>
      <c r="JYY271" s="15"/>
      <c r="JYZ271" s="15"/>
      <c r="JZA271" s="15"/>
      <c r="JZB271" s="15"/>
      <c r="JZC271" s="15"/>
      <c r="JZD271" s="15"/>
      <c r="JZE271" s="15"/>
      <c r="JZF271" s="15"/>
      <c r="JZG271" s="15"/>
      <c r="JZH271" s="15"/>
      <c r="JZI271" s="15"/>
      <c r="JZJ271" s="15"/>
      <c r="JZK271" s="15"/>
      <c r="JZL271" s="15"/>
      <c r="JZM271" s="15"/>
      <c r="JZN271" s="15"/>
      <c r="JZO271" s="15"/>
      <c r="JZP271" s="15"/>
      <c r="JZQ271" s="15"/>
      <c r="JZR271" s="15"/>
      <c r="JZS271" s="15"/>
      <c r="JZT271" s="15"/>
      <c r="JZU271" s="15"/>
      <c r="JZV271" s="15"/>
      <c r="JZW271" s="15"/>
      <c r="JZX271" s="15"/>
      <c r="JZY271" s="15"/>
      <c r="JZZ271" s="15"/>
      <c r="KAA271" s="15"/>
      <c r="KAB271" s="15"/>
      <c r="KAC271" s="15"/>
      <c r="KAD271" s="15"/>
      <c r="KAE271" s="15"/>
      <c r="KAF271" s="15"/>
      <c r="KAG271" s="15"/>
      <c r="KAH271" s="15"/>
      <c r="KAI271" s="15"/>
      <c r="KAJ271" s="15"/>
      <c r="KAK271" s="15"/>
      <c r="KAL271" s="15"/>
      <c r="KAM271" s="15"/>
      <c r="KAN271" s="15"/>
      <c r="KAO271" s="15"/>
      <c r="KAP271" s="15"/>
      <c r="KAQ271" s="15"/>
      <c r="KAR271" s="15"/>
      <c r="KAS271" s="15"/>
      <c r="KAT271" s="15"/>
      <c r="KAU271" s="15"/>
      <c r="KAV271" s="15"/>
      <c r="KAW271" s="15"/>
      <c r="KAX271" s="15"/>
      <c r="KAY271" s="15"/>
      <c r="KAZ271" s="15"/>
      <c r="KBA271" s="15"/>
      <c r="KBB271" s="15"/>
      <c r="KBC271" s="15"/>
      <c r="KBD271" s="15"/>
      <c r="KBE271" s="15"/>
      <c r="KBF271" s="15"/>
      <c r="KBG271" s="15"/>
      <c r="KBH271" s="15"/>
      <c r="KBI271" s="15"/>
      <c r="KBJ271" s="15"/>
      <c r="KBK271" s="15"/>
      <c r="KBL271" s="15"/>
      <c r="KBM271" s="15"/>
      <c r="KBN271" s="15"/>
      <c r="KBO271" s="15"/>
      <c r="KBP271" s="15"/>
      <c r="KBQ271" s="15"/>
      <c r="KBR271" s="15"/>
      <c r="KBS271" s="15"/>
      <c r="KBT271" s="15"/>
      <c r="KBU271" s="15"/>
      <c r="KBV271" s="15"/>
      <c r="KBW271" s="15"/>
      <c r="KBX271" s="15"/>
      <c r="KBY271" s="15"/>
      <c r="KBZ271" s="15"/>
      <c r="KCA271" s="15"/>
      <c r="KCB271" s="15"/>
      <c r="KCC271" s="15"/>
      <c r="KCD271" s="15"/>
      <c r="KCE271" s="15"/>
      <c r="KCF271" s="15"/>
      <c r="KCG271" s="15"/>
      <c r="KCH271" s="15"/>
      <c r="KCI271" s="15"/>
      <c r="KCJ271" s="15"/>
      <c r="KCK271" s="15"/>
      <c r="KCL271" s="15"/>
      <c r="KCM271" s="15"/>
      <c r="KCN271" s="15"/>
      <c r="KCO271" s="15"/>
      <c r="KCP271" s="15"/>
      <c r="KCQ271" s="15"/>
      <c r="KCR271" s="15"/>
      <c r="KCS271" s="15"/>
      <c r="KCT271" s="15"/>
      <c r="KCU271" s="15"/>
      <c r="KCV271" s="15"/>
      <c r="KCW271" s="15"/>
      <c r="KCX271" s="15"/>
      <c r="KCY271" s="15"/>
      <c r="KCZ271" s="15"/>
      <c r="KDA271" s="15"/>
      <c r="KDB271" s="15"/>
      <c r="KDC271" s="15"/>
      <c r="KDD271" s="15"/>
      <c r="KDE271" s="15"/>
      <c r="KDF271" s="15"/>
      <c r="KDG271" s="15"/>
      <c r="KDH271" s="15"/>
      <c r="KDI271" s="15"/>
      <c r="KDJ271" s="15"/>
      <c r="KDK271" s="15"/>
      <c r="KDL271" s="15"/>
      <c r="KDM271" s="15"/>
      <c r="KDN271" s="15"/>
      <c r="KDO271" s="15"/>
      <c r="KDP271" s="15"/>
      <c r="KDQ271" s="15"/>
      <c r="KDR271" s="15"/>
      <c r="KDS271" s="15"/>
      <c r="KDT271" s="15"/>
      <c r="KDU271" s="15"/>
      <c r="KDV271" s="15"/>
      <c r="KDW271" s="15"/>
      <c r="KDX271" s="15"/>
      <c r="KDY271" s="15"/>
      <c r="KDZ271" s="15"/>
      <c r="KEA271" s="15"/>
      <c r="KEB271" s="15"/>
      <c r="KEC271" s="15"/>
      <c r="KED271" s="15"/>
      <c r="KEE271" s="15"/>
      <c r="KEF271" s="15"/>
      <c r="KEG271" s="15"/>
      <c r="KEH271" s="15"/>
      <c r="KEI271" s="15"/>
      <c r="KEJ271" s="15"/>
      <c r="KEK271" s="15"/>
      <c r="KEL271" s="15"/>
      <c r="KEM271" s="15"/>
      <c r="KEN271" s="15"/>
      <c r="KEO271" s="15"/>
      <c r="KEP271" s="15"/>
      <c r="KEQ271" s="15"/>
      <c r="KER271" s="15"/>
      <c r="KES271" s="15"/>
      <c r="KET271" s="15"/>
      <c r="KEU271" s="15"/>
      <c r="KEV271" s="15"/>
      <c r="KEW271" s="15"/>
      <c r="KEX271" s="15"/>
      <c r="KEY271" s="15"/>
      <c r="KEZ271" s="15"/>
      <c r="KFA271" s="15"/>
      <c r="KFB271" s="15"/>
      <c r="KFC271" s="15"/>
      <c r="KFD271" s="15"/>
      <c r="KFE271" s="15"/>
      <c r="KFF271" s="15"/>
      <c r="KFG271" s="15"/>
      <c r="KFH271" s="15"/>
      <c r="KFI271" s="15"/>
      <c r="KFJ271" s="15"/>
      <c r="KFK271" s="15"/>
      <c r="KFL271" s="15"/>
      <c r="KFM271" s="15"/>
      <c r="KFN271" s="15"/>
      <c r="KFO271" s="15"/>
      <c r="KFP271" s="15"/>
      <c r="KFQ271" s="15"/>
      <c r="KFR271" s="15"/>
      <c r="KFS271" s="15"/>
      <c r="KFT271" s="15"/>
      <c r="KFU271" s="15"/>
      <c r="KFV271" s="15"/>
      <c r="KFW271" s="15"/>
      <c r="KFX271" s="15"/>
      <c r="KFY271" s="15"/>
      <c r="KFZ271" s="15"/>
      <c r="KGA271" s="15"/>
      <c r="KGB271" s="15"/>
      <c r="KGC271" s="15"/>
      <c r="KGD271" s="15"/>
      <c r="KGE271" s="15"/>
      <c r="KGF271" s="15"/>
      <c r="KGG271" s="15"/>
      <c r="KGH271" s="15"/>
      <c r="KGI271" s="15"/>
      <c r="KGJ271" s="15"/>
      <c r="KGK271" s="15"/>
      <c r="KGL271" s="15"/>
      <c r="KGM271" s="15"/>
      <c r="KGN271" s="15"/>
      <c r="KGO271" s="15"/>
      <c r="KGP271" s="15"/>
      <c r="KGQ271" s="15"/>
      <c r="KGR271" s="15"/>
      <c r="KGS271" s="15"/>
      <c r="KGT271" s="15"/>
      <c r="KGU271" s="15"/>
      <c r="KGV271" s="15"/>
      <c r="KGW271" s="15"/>
      <c r="KGX271" s="15"/>
      <c r="KGY271" s="15"/>
      <c r="KGZ271" s="15"/>
      <c r="KHA271" s="15"/>
      <c r="KHB271" s="15"/>
      <c r="KHC271" s="15"/>
      <c r="KHD271" s="15"/>
      <c r="KHE271" s="15"/>
      <c r="KHF271" s="15"/>
      <c r="KHG271" s="15"/>
      <c r="KHH271" s="15"/>
      <c r="KHI271" s="15"/>
      <c r="KHJ271" s="15"/>
      <c r="KHK271" s="15"/>
      <c r="KHL271" s="15"/>
      <c r="KHM271" s="15"/>
      <c r="KHN271" s="15"/>
      <c r="KHO271" s="15"/>
      <c r="KHP271" s="15"/>
      <c r="KHQ271" s="15"/>
      <c r="KHR271" s="15"/>
      <c r="KHS271" s="15"/>
      <c r="KHT271" s="15"/>
      <c r="KHU271" s="15"/>
      <c r="KHV271" s="15"/>
      <c r="KHW271" s="15"/>
      <c r="KHX271" s="15"/>
      <c r="KIG271" s="15"/>
      <c r="KIH271" s="15"/>
      <c r="KII271" s="15"/>
      <c r="KIJ271" s="15"/>
      <c r="KIK271" s="15"/>
      <c r="KIL271" s="15"/>
      <c r="KIM271" s="15"/>
      <c r="KIN271" s="15"/>
      <c r="KIO271" s="15"/>
      <c r="KIP271" s="15"/>
      <c r="KIQ271" s="15"/>
      <c r="KIR271" s="15"/>
      <c r="KIS271" s="15"/>
      <c r="KIT271" s="15"/>
      <c r="KIU271" s="15"/>
      <c r="KIV271" s="15"/>
      <c r="KIW271" s="15"/>
      <c r="KIX271" s="15"/>
      <c r="KIY271" s="15"/>
      <c r="KIZ271" s="15"/>
      <c r="KJA271" s="15"/>
      <c r="KJB271" s="15"/>
      <c r="KJC271" s="15"/>
      <c r="KJD271" s="15"/>
      <c r="KJE271" s="15"/>
      <c r="KJF271" s="15"/>
      <c r="KJG271" s="15"/>
      <c r="KJH271" s="15"/>
      <c r="KJI271" s="15"/>
      <c r="KJJ271" s="15"/>
      <c r="KJK271" s="15"/>
      <c r="KJL271" s="15"/>
      <c r="KJM271" s="15"/>
      <c r="KJN271" s="15"/>
      <c r="KJO271" s="15"/>
      <c r="KJP271" s="15"/>
      <c r="KJQ271" s="15"/>
      <c r="KJR271" s="15"/>
      <c r="KJS271" s="15"/>
      <c r="KJT271" s="15"/>
      <c r="KJU271" s="15"/>
      <c r="KJV271" s="15"/>
      <c r="KJW271" s="15"/>
      <c r="KJX271" s="15"/>
      <c r="KJY271" s="15"/>
      <c r="KJZ271" s="15"/>
      <c r="KKA271" s="15"/>
      <c r="KKB271" s="15"/>
      <c r="KKC271" s="15"/>
      <c r="KKD271" s="15"/>
      <c r="KKE271" s="15"/>
      <c r="KKF271" s="15"/>
      <c r="KKG271" s="15"/>
      <c r="KKH271" s="15"/>
      <c r="KKI271" s="15"/>
      <c r="KKJ271" s="15"/>
      <c r="KKK271" s="15"/>
      <c r="KKL271" s="15"/>
      <c r="KKM271" s="15"/>
      <c r="KKN271" s="15"/>
      <c r="KKO271" s="15"/>
      <c r="KKP271" s="15"/>
      <c r="KKQ271" s="15"/>
      <c r="KKR271" s="15"/>
      <c r="KKS271" s="15"/>
      <c r="KKT271" s="15"/>
      <c r="KKU271" s="15"/>
      <c r="KKV271" s="15"/>
      <c r="KKW271" s="15"/>
      <c r="KKX271" s="15"/>
      <c r="KKY271" s="15"/>
      <c r="KKZ271" s="15"/>
      <c r="KLA271" s="15"/>
      <c r="KLB271" s="15"/>
      <c r="KLC271" s="15"/>
      <c r="KLD271" s="15"/>
      <c r="KLE271" s="15"/>
      <c r="KLF271" s="15"/>
      <c r="KLG271" s="15"/>
      <c r="KLH271" s="15"/>
      <c r="KLI271" s="15"/>
      <c r="KLJ271" s="15"/>
      <c r="KLK271" s="15"/>
      <c r="KLL271" s="15"/>
      <c r="KLM271" s="15"/>
      <c r="KLN271" s="15"/>
      <c r="KLO271" s="15"/>
      <c r="KLP271" s="15"/>
      <c r="KLQ271" s="15"/>
      <c r="KLR271" s="15"/>
      <c r="KLS271" s="15"/>
      <c r="KLT271" s="15"/>
      <c r="KLU271" s="15"/>
      <c r="KLV271" s="15"/>
      <c r="KLW271" s="15"/>
      <c r="KLX271" s="15"/>
      <c r="KLY271" s="15"/>
      <c r="KLZ271" s="15"/>
      <c r="KMA271" s="15"/>
      <c r="KMB271" s="15"/>
      <c r="KMC271" s="15"/>
      <c r="KMD271" s="15"/>
      <c r="KME271" s="15"/>
      <c r="KMF271" s="15"/>
      <c r="KMG271" s="15"/>
      <c r="KMH271" s="15"/>
      <c r="KMI271" s="15"/>
      <c r="KMJ271" s="15"/>
      <c r="KMK271" s="15"/>
      <c r="KML271" s="15"/>
      <c r="KMM271" s="15"/>
      <c r="KMN271" s="15"/>
      <c r="KMO271" s="15"/>
      <c r="KMP271" s="15"/>
      <c r="KMQ271" s="15"/>
      <c r="KMR271" s="15"/>
      <c r="KMS271" s="15"/>
      <c r="KMT271" s="15"/>
      <c r="KMU271" s="15"/>
      <c r="KMV271" s="15"/>
      <c r="KMW271" s="15"/>
      <c r="KMX271" s="15"/>
      <c r="KMY271" s="15"/>
      <c r="KMZ271" s="15"/>
      <c r="KNA271" s="15"/>
      <c r="KNB271" s="15"/>
      <c r="KNC271" s="15"/>
      <c r="KND271" s="15"/>
      <c r="KNE271" s="15"/>
      <c r="KNF271" s="15"/>
      <c r="KNG271" s="15"/>
      <c r="KNH271" s="15"/>
      <c r="KNI271" s="15"/>
      <c r="KNJ271" s="15"/>
      <c r="KNK271" s="15"/>
      <c r="KNL271" s="15"/>
      <c r="KNM271" s="15"/>
      <c r="KNN271" s="15"/>
      <c r="KNO271" s="15"/>
      <c r="KNP271" s="15"/>
      <c r="KNQ271" s="15"/>
      <c r="KNR271" s="15"/>
      <c r="KNS271" s="15"/>
      <c r="KNT271" s="15"/>
      <c r="KNU271" s="15"/>
      <c r="KNV271" s="15"/>
      <c r="KNW271" s="15"/>
      <c r="KNX271" s="15"/>
      <c r="KNY271" s="15"/>
      <c r="KNZ271" s="15"/>
      <c r="KOA271" s="15"/>
      <c r="KOB271" s="15"/>
      <c r="KOC271" s="15"/>
      <c r="KOD271" s="15"/>
      <c r="KOE271" s="15"/>
      <c r="KOF271" s="15"/>
      <c r="KOG271" s="15"/>
      <c r="KOH271" s="15"/>
      <c r="KOI271" s="15"/>
      <c r="KOJ271" s="15"/>
      <c r="KOK271" s="15"/>
      <c r="KOL271" s="15"/>
      <c r="KOM271" s="15"/>
      <c r="KON271" s="15"/>
      <c r="KOO271" s="15"/>
      <c r="KOP271" s="15"/>
      <c r="KOQ271" s="15"/>
      <c r="KOR271" s="15"/>
      <c r="KOS271" s="15"/>
      <c r="KOT271" s="15"/>
      <c r="KOU271" s="15"/>
      <c r="KOV271" s="15"/>
      <c r="KOW271" s="15"/>
      <c r="KOX271" s="15"/>
      <c r="KOY271" s="15"/>
      <c r="KOZ271" s="15"/>
      <c r="KPA271" s="15"/>
      <c r="KPB271" s="15"/>
      <c r="KPC271" s="15"/>
      <c r="KPD271" s="15"/>
      <c r="KPE271" s="15"/>
      <c r="KPF271" s="15"/>
      <c r="KPG271" s="15"/>
      <c r="KPH271" s="15"/>
      <c r="KPI271" s="15"/>
      <c r="KPJ271" s="15"/>
      <c r="KPK271" s="15"/>
      <c r="KPL271" s="15"/>
      <c r="KPM271" s="15"/>
      <c r="KPN271" s="15"/>
      <c r="KPO271" s="15"/>
      <c r="KPP271" s="15"/>
      <c r="KPQ271" s="15"/>
      <c r="KPR271" s="15"/>
      <c r="KPS271" s="15"/>
      <c r="KPT271" s="15"/>
      <c r="KPU271" s="15"/>
      <c r="KPV271" s="15"/>
      <c r="KPW271" s="15"/>
      <c r="KPX271" s="15"/>
      <c r="KPY271" s="15"/>
      <c r="KPZ271" s="15"/>
      <c r="KQA271" s="15"/>
      <c r="KQB271" s="15"/>
      <c r="KQC271" s="15"/>
      <c r="KQD271" s="15"/>
      <c r="KQE271" s="15"/>
      <c r="KQF271" s="15"/>
      <c r="KQG271" s="15"/>
      <c r="KQH271" s="15"/>
      <c r="KQI271" s="15"/>
      <c r="KQJ271" s="15"/>
      <c r="KQK271" s="15"/>
      <c r="KQL271" s="15"/>
      <c r="KQM271" s="15"/>
      <c r="KQN271" s="15"/>
      <c r="KQO271" s="15"/>
      <c r="KQP271" s="15"/>
      <c r="KQQ271" s="15"/>
      <c r="KQR271" s="15"/>
      <c r="KQS271" s="15"/>
      <c r="KQT271" s="15"/>
      <c r="KQU271" s="15"/>
      <c r="KQV271" s="15"/>
      <c r="KQW271" s="15"/>
      <c r="KQX271" s="15"/>
      <c r="KQY271" s="15"/>
      <c r="KQZ271" s="15"/>
      <c r="KRA271" s="15"/>
      <c r="KRB271" s="15"/>
      <c r="KRC271" s="15"/>
      <c r="KRD271" s="15"/>
      <c r="KRE271" s="15"/>
      <c r="KRF271" s="15"/>
      <c r="KRG271" s="15"/>
      <c r="KRH271" s="15"/>
      <c r="KRI271" s="15"/>
      <c r="KRJ271" s="15"/>
      <c r="KRK271" s="15"/>
      <c r="KRL271" s="15"/>
      <c r="KRM271" s="15"/>
      <c r="KRN271" s="15"/>
      <c r="KRO271" s="15"/>
      <c r="KRP271" s="15"/>
      <c r="KRQ271" s="15"/>
      <c r="KRR271" s="15"/>
      <c r="KRS271" s="15"/>
      <c r="KRT271" s="15"/>
      <c r="KSC271" s="15"/>
      <c r="KSD271" s="15"/>
      <c r="KSE271" s="15"/>
      <c r="KSF271" s="15"/>
      <c r="KSG271" s="15"/>
      <c r="KSH271" s="15"/>
      <c r="KSI271" s="15"/>
      <c r="KSJ271" s="15"/>
      <c r="KSK271" s="15"/>
      <c r="KSL271" s="15"/>
      <c r="KSM271" s="15"/>
      <c r="KSN271" s="15"/>
      <c r="KSO271" s="15"/>
      <c r="KSP271" s="15"/>
      <c r="KSQ271" s="15"/>
      <c r="KSR271" s="15"/>
      <c r="KSS271" s="15"/>
      <c r="KST271" s="15"/>
      <c r="KSU271" s="15"/>
      <c r="KSV271" s="15"/>
      <c r="KSW271" s="15"/>
      <c r="KSX271" s="15"/>
      <c r="KSY271" s="15"/>
      <c r="KSZ271" s="15"/>
      <c r="KTA271" s="15"/>
      <c r="KTB271" s="15"/>
      <c r="KTC271" s="15"/>
      <c r="KTD271" s="15"/>
      <c r="KTE271" s="15"/>
      <c r="KTF271" s="15"/>
      <c r="KTG271" s="15"/>
      <c r="KTH271" s="15"/>
      <c r="KTI271" s="15"/>
      <c r="KTJ271" s="15"/>
      <c r="KTK271" s="15"/>
      <c r="KTL271" s="15"/>
      <c r="KTM271" s="15"/>
      <c r="KTN271" s="15"/>
      <c r="KTO271" s="15"/>
      <c r="KTP271" s="15"/>
      <c r="KTQ271" s="15"/>
      <c r="KTR271" s="15"/>
      <c r="KTS271" s="15"/>
      <c r="KTT271" s="15"/>
      <c r="KTU271" s="15"/>
      <c r="KTV271" s="15"/>
      <c r="KTW271" s="15"/>
      <c r="KTX271" s="15"/>
      <c r="KTY271" s="15"/>
      <c r="KTZ271" s="15"/>
      <c r="KUA271" s="15"/>
      <c r="KUB271" s="15"/>
      <c r="KUC271" s="15"/>
      <c r="KUD271" s="15"/>
      <c r="KUE271" s="15"/>
      <c r="KUF271" s="15"/>
      <c r="KUG271" s="15"/>
      <c r="KUH271" s="15"/>
      <c r="KUI271" s="15"/>
      <c r="KUJ271" s="15"/>
      <c r="KUK271" s="15"/>
      <c r="KUL271" s="15"/>
      <c r="KUM271" s="15"/>
      <c r="KUN271" s="15"/>
      <c r="KUO271" s="15"/>
      <c r="KUP271" s="15"/>
      <c r="KUQ271" s="15"/>
      <c r="KUR271" s="15"/>
      <c r="KUS271" s="15"/>
      <c r="KUT271" s="15"/>
      <c r="KUU271" s="15"/>
      <c r="KUV271" s="15"/>
      <c r="KUW271" s="15"/>
      <c r="KUX271" s="15"/>
      <c r="KUY271" s="15"/>
      <c r="KUZ271" s="15"/>
      <c r="KVA271" s="15"/>
      <c r="KVB271" s="15"/>
      <c r="KVC271" s="15"/>
      <c r="KVD271" s="15"/>
      <c r="KVE271" s="15"/>
      <c r="KVF271" s="15"/>
      <c r="KVG271" s="15"/>
      <c r="KVH271" s="15"/>
      <c r="KVI271" s="15"/>
      <c r="KVJ271" s="15"/>
      <c r="KVK271" s="15"/>
      <c r="KVL271" s="15"/>
      <c r="KVM271" s="15"/>
      <c r="KVN271" s="15"/>
      <c r="KVO271" s="15"/>
      <c r="KVP271" s="15"/>
      <c r="KVQ271" s="15"/>
      <c r="KVR271" s="15"/>
      <c r="KVS271" s="15"/>
      <c r="KVT271" s="15"/>
      <c r="KVU271" s="15"/>
      <c r="KVV271" s="15"/>
      <c r="KVW271" s="15"/>
      <c r="KVX271" s="15"/>
      <c r="KVY271" s="15"/>
      <c r="KVZ271" s="15"/>
      <c r="KWA271" s="15"/>
      <c r="KWB271" s="15"/>
      <c r="KWC271" s="15"/>
      <c r="KWD271" s="15"/>
      <c r="KWE271" s="15"/>
      <c r="KWF271" s="15"/>
      <c r="KWG271" s="15"/>
      <c r="KWH271" s="15"/>
      <c r="KWI271" s="15"/>
      <c r="KWJ271" s="15"/>
      <c r="KWK271" s="15"/>
      <c r="KWL271" s="15"/>
      <c r="KWM271" s="15"/>
      <c r="KWN271" s="15"/>
      <c r="KWO271" s="15"/>
      <c r="KWP271" s="15"/>
      <c r="KWQ271" s="15"/>
      <c r="KWR271" s="15"/>
      <c r="KWS271" s="15"/>
      <c r="KWT271" s="15"/>
      <c r="KWU271" s="15"/>
      <c r="KWV271" s="15"/>
      <c r="KWW271" s="15"/>
      <c r="KWX271" s="15"/>
      <c r="KWY271" s="15"/>
      <c r="KWZ271" s="15"/>
      <c r="KXA271" s="15"/>
      <c r="KXB271" s="15"/>
      <c r="KXC271" s="15"/>
      <c r="KXD271" s="15"/>
      <c r="KXE271" s="15"/>
      <c r="KXF271" s="15"/>
      <c r="KXG271" s="15"/>
      <c r="KXH271" s="15"/>
      <c r="KXI271" s="15"/>
      <c r="KXJ271" s="15"/>
      <c r="KXK271" s="15"/>
      <c r="KXL271" s="15"/>
      <c r="KXM271" s="15"/>
      <c r="KXN271" s="15"/>
      <c r="KXO271" s="15"/>
      <c r="KXP271" s="15"/>
      <c r="KXQ271" s="15"/>
      <c r="KXR271" s="15"/>
      <c r="KXS271" s="15"/>
      <c r="KXT271" s="15"/>
      <c r="KXU271" s="15"/>
      <c r="KXV271" s="15"/>
      <c r="KXW271" s="15"/>
      <c r="KXX271" s="15"/>
      <c r="KXY271" s="15"/>
      <c r="KXZ271" s="15"/>
      <c r="KYA271" s="15"/>
      <c r="KYB271" s="15"/>
      <c r="KYC271" s="15"/>
      <c r="KYD271" s="15"/>
      <c r="KYE271" s="15"/>
      <c r="KYF271" s="15"/>
      <c r="KYG271" s="15"/>
      <c r="KYH271" s="15"/>
      <c r="KYI271" s="15"/>
      <c r="KYJ271" s="15"/>
      <c r="KYK271" s="15"/>
      <c r="KYL271" s="15"/>
      <c r="KYM271" s="15"/>
      <c r="KYN271" s="15"/>
      <c r="KYO271" s="15"/>
      <c r="KYP271" s="15"/>
      <c r="KYQ271" s="15"/>
      <c r="KYR271" s="15"/>
      <c r="KYS271" s="15"/>
      <c r="KYT271" s="15"/>
      <c r="KYU271" s="15"/>
      <c r="KYV271" s="15"/>
      <c r="KYW271" s="15"/>
      <c r="KYX271" s="15"/>
      <c r="KYY271" s="15"/>
      <c r="KYZ271" s="15"/>
      <c r="KZA271" s="15"/>
      <c r="KZB271" s="15"/>
      <c r="KZC271" s="15"/>
      <c r="KZD271" s="15"/>
      <c r="KZE271" s="15"/>
      <c r="KZF271" s="15"/>
      <c r="KZG271" s="15"/>
      <c r="KZH271" s="15"/>
      <c r="KZI271" s="15"/>
      <c r="KZJ271" s="15"/>
      <c r="KZK271" s="15"/>
      <c r="KZL271" s="15"/>
      <c r="KZM271" s="15"/>
      <c r="KZN271" s="15"/>
      <c r="KZO271" s="15"/>
      <c r="KZP271" s="15"/>
      <c r="KZQ271" s="15"/>
      <c r="KZR271" s="15"/>
      <c r="KZS271" s="15"/>
      <c r="KZT271" s="15"/>
      <c r="KZU271" s="15"/>
      <c r="KZV271" s="15"/>
      <c r="KZW271" s="15"/>
      <c r="KZX271" s="15"/>
      <c r="KZY271" s="15"/>
      <c r="KZZ271" s="15"/>
      <c r="LAA271" s="15"/>
      <c r="LAB271" s="15"/>
      <c r="LAC271" s="15"/>
      <c r="LAD271" s="15"/>
      <c r="LAE271" s="15"/>
      <c r="LAF271" s="15"/>
      <c r="LAG271" s="15"/>
      <c r="LAH271" s="15"/>
      <c r="LAI271" s="15"/>
      <c r="LAJ271" s="15"/>
      <c r="LAK271" s="15"/>
      <c r="LAL271" s="15"/>
      <c r="LAM271" s="15"/>
      <c r="LAN271" s="15"/>
      <c r="LAO271" s="15"/>
      <c r="LAP271" s="15"/>
      <c r="LAQ271" s="15"/>
      <c r="LAR271" s="15"/>
      <c r="LAS271" s="15"/>
      <c r="LAT271" s="15"/>
      <c r="LAU271" s="15"/>
      <c r="LAV271" s="15"/>
      <c r="LAW271" s="15"/>
      <c r="LAX271" s="15"/>
      <c r="LAY271" s="15"/>
      <c r="LAZ271" s="15"/>
      <c r="LBA271" s="15"/>
      <c r="LBB271" s="15"/>
      <c r="LBC271" s="15"/>
      <c r="LBD271" s="15"/>
      <c r="LBE271" s="15"/>
      <c r="LBF271" s="15"/>
      <c r="LBG271" s="15"/>
      <c r="LBH271" s="15"/>
      <c r="LBI271" s="15"/>
      <c r="LBJ271" s="15"/>
      <c r="LBK271" s="15"/>
      <c r="LBL271" s="15"/>
      <c r="LBM271" s="15"/>
      <c r="LBN271" s="15"/>
      <c r="LBO271" s="15"/>
      <c r="LBP271" s="15"/>
      <c r="LBY271" s="15"/>
      <c r="LBZ271" s="15"/>
      <c r="LCA271" s="15"/>
      <c r="LCB271" s="15"/>
      <c r="LCC271" s="15"/>
      <c r="LCD271" s="15"/>
      <c r="LCE271" s="15"/>
      <c r="LCF271" s="15"/>
      <c r="LCG271" s="15"/>
      <c r="LCH271" s="15"/>
      <c r="LCI271" s="15"/>
      <c r="LCJ271" s="15"/>
      <c r="LCK271" s="15"/>
      <c r="LCL271" s="15"/>
      <c r="LCM271" s="15"/>
      <c r="LCN271" s="15"/>
      <c r="LCO271" s="15"/>
      <c r="LCP271" s="15"/>
      <c r="LCQ271" s="15"/>
      <c r="LCR271" s="15"/>
      <c r="LCS271" s="15"/>
      <c r="LCT271" s="15"/>
      <c r="LCU271" s="15"/>
      <c r="LCV271" s="15"/>
      <c r="LCW271" s="15"/>
      <c r="LCX271" s="15"/>
      <c r="LCY271" s="15"/>
      <c r="LCZ271" s="15"/>
      <c r="LDA271" s="15"/>
      <c r="LDB271" s="15"/>
      <c r="LDC271" s="15"/>
      <c r="LDD271" s="15"/>
      <c r="LDE271" s="15"/>
      <c r="LDF271" s="15"/>
      <c r="LDG271" s="15"/>
      <c r="LDH271" s="15"/>
      <c r="LDI271" s="15"/>
      <c r="LDJ271" s="15"/>
      <c r="LDK271" s="15"/>
      <c r="LDL271" s="15"/>
      <c r="LDM271" s="15"/>
      <c r="LDN271" s="15"/>
      <c r="LDO271" s="15"/>
      <c r="LDP271" s="15"/>
      <c r="LDQ271" s="15"/>
      <c r="LDR271" s="15"/>
      <c r="LDS271" s="15"/>
      <c r="LDT271" s="15"/>
      <c r="LDU271" s="15"/>
      <c r="LDV271" s="15"/>
      <c r="LDW271" s="15"/>
      <c r="LDX271" s="15"/>
      <c r="LDY271" s="15"/>
      <c r="LDZ271" s="15"/>
      <c r="LEA271" s="15"/>
      <c r="LEB271" s="15"/>
      <c r="LEC271" s="15"/>
      <c r="LED271" s="15"/>
      <c r="LEE271" s="15"/>
      <c r="LEF271" s="15"/>
      <c r="LEG271" s="15"/>
      <c r="LEH271" s="15"/>
      <c r="LEI271" s="15"/>
      <c r="LEJ271" s="15"/>
      <c r="LEK271" s="15"/>
      <c r="LEL271" s="15"/>
      <c r="LEM271" s="15"/>
      <c r="LEN271" s="15"/>
      <c r="LEO271" s="15"/>
      <c r="LEP271" s="15"/>
      <c r="LEQ271" s="15"/>
      <c r="LER271" s="15"/>
      <c r="LES271" s="15"/>
      <c r="LET271" s="15"/>
      <c r="LEU271" s="15"/>
      <c r="LEV271" s="15"/>
      <c r="LEW271" s="15"/>
      <c r="LEX271" s="15"/>
      <c r="LEY271" s="15"/>
      <c r="LEZ271" s="15"/>
      <c r="LFA271" s="15"/>
      <c r="LFB271" s="15"/>
      <c r="LFC271" s="15"/>
      <c r="LFD271" s="15"/>
      <c r="LFE271" s="15"/>
      <c r="LFF271" s="15"/>
      <c r="LFG271" s="15"/>
      <c r="LFH271" s="15"/>
      <c r="LFI271" s="15"/>
      <c r="LFJ271" s="15"/>
      <c r="LFK271" s="15"/>
      <c r="LFL271" s="15"/>
      <c r="LFM271" s="15"/>
      <c r="LFN271" s="15"/>
      <c r="LFO271" s="15"/>
      <c r="LFP271" s="15"/>
      <c r="LFQ271" s="15"/>
      <c r="LFR271" s="15"/>
      <c r="LFS271" s="15"/>
      <c r="LFT271" s="15"/>
      <c r="LFU271" s="15"/>
      <c r="LFV271" s="15"/>
      <c r="LFW271" s="15"/>
      <c r="LFX271" s="15"/>
      <c r="LFY271" s="15"/>
      <c r="LFZ271" s="15"/>
      <c r="LGA271" s="15"/>
      <c r="LGB271" s="15"/>
      <c r="LGC271" s="15"/>
      <c r="LGD271" s="15"/>
      <c r="LGE271" s="15"/>
      <c r="LGF271" s="15"/>
      <c r="LGG271" s="15"/>
      <c r="LGH271" s="15"/>
      <c r="LGI271" s="15"/>
      <c r="LGJ271" s="15"/>
      <c r="LGK271" s="15"/>
      <c r="LGL271" s="15"/>
      <c r="LGM271" s="15"/>
      <c r="LGN271" s="15"/>
      <c r="LGO271" s="15"/>
      <c r="LGP271" s="15"/>
      <c r="LGQ271" s="15"/>
      <c r="LGR271" s="15"/>
      <c r="LGS271" s="15"/>
      <c r="LGT271" s="15"/>
      <c r="LGU271" s="15"/>
      <c r="LGV271" s="15"/>
      <c r="LGW271" s="15"/>
      <c r="LGX271" s="15"/>
      <c r="LGY271" s="15"/>
      <c r="LGZ271" s="15"/>
      <c r="LHA271" s="15"/>
      <c r="LHB271" s="15"/>
      <c r="LHC271" s="15"/>
      <c r="LHD271" s="15"/>
      <c r="LHE271" s="15"/>
      <c r="LHF271" s="15"/>
      <c r="LHG271" s="15"/>
      <c r="LHH271" s="15"/>
      <c r="LHI271" s="15"/>
      <c r="LHJ271" s="15"/>
      <c r="LHK271" s="15"/>
      <c r="LHL271" s="15"/>
      <c r="LHM271" s="15"/>
      <c r="LHN271" s="15"/>
      <c r="LHO271" s="15"/>
      <c r="LHP271" s="15"/>
      <c r="LHQ271" s="15"/>
      <c r="LHR271" s="15"/>
      <c r="LHS271" s="15"/>
      <c r="LHT271" s="15"/>
      <c r="LHU271" s="15"/>
      <c r="LHV271" s="15"/>
      <c r="LHW271" s="15"/>
      <c r="LHX271" s="15"/>
      <c r="LHY271" s="15"/>
      <c r="LHZ271" s="15"/>
      <c r="LIA271" s="15"/>
      <c r="LIB271" s="15"/>
      <c r="LIC271" s="15"/>
      <c r="LID271" s="15"/>
      <c r="LIE271" s="15"/>
      <c r="LIF271" s="15"/>
      <c r="LIG271" s="15"/>
      <c r="LIH271" s="15"/>
      <c r="LII271" s="15"/>
      <c r="LIJ271" s="15"/>
      <c r="LIK271" s="15"/>
      <c r="LIL271" s="15"/>
      <c r="LIM271" s="15"/>
      <c r="LIN271" s="15"/>
      <c r="LIO271" s="15"/>
      <c r="LIP271" s="15"/>
      <c r="LIQ271" s="15"/>
      <c r="LIR271" s="15"/>
      <c r="LIS271" s="15"/>
      <c r="LIT271" s="15"/>
      <c r="LIU271" s="15"/>
      <c r="LIV271" s="15"/>
      <c r="LIW271" s="15"/>
      <c r="LIX271" s="15"/>
      <c r="LIY271" s="15"/>
      <c r="LIZ271" s="15"/>
      <c r="LJA271" s="15"/>
      <c r="LJB271" s="15"/>
      <c r="LJC271" s="15"/>
      <c r="LJD271" s="15"/>
      <c r="LJE271" s="15"/>
      <c r="LJF271" s="15"/>
      <c r="LJG271" s="15"/>
      <c r="LJH271" s="15"/>
      <c r="LJI271" s="15"/>
      <c r="LJJ271" s="15"/>
      <c r="LJK271" s="15"/>
      <c r="LJL271" s="15"/>
      <c r="LJM271" s="15"/>
      <c r="LJN271" s="15"/>
      <c r="LJO271" s="15"/>
      <c r="LJP271" s="15"/>
      <c r="LJQ271" s="15"/>
      <c r="LJR271" s="15"/>
      <c r="LJS271" s="15"/>
      <c r="LJT271" s="15"/>
      <c r="LJU271" s="15"/>
      <c r="LJV271" s="15"/>
      <c r="LJW271" s="15"/>
      <c r="LJX271" s="15"/>
      <c r="LJY271" s="15"/>
      <c r="LJZ271" s="15"/>
      <c r="LKA271" s="15"/>
      <c r="LKB271" s="15"/>
      <c r="LKC271" s="15"/>
      <c r="LKD271" s="15"/>
      <c r="LKE271" s="15"/>
      <c r="LKF271" s="15"/>
      <c r="LKG271" s="15"/>
      <c r="LKH271" s="15"/>
      <c r="LKI271" s="15"/>
      <c r="LKJ271" s="15"/>
      <c r="LKK271" s="15"/>
      <c r="LKL271" s="15"/>
      <c r="LKM271" s="15"/>
      <c r="LKN271" s="15"/>
      <c r="LKO271" s="15"/>
      <c r="LKP271" s="15"/>
      <c r="LKQ271" s="15"/>
      <c r="LKR271" s="15"/>
      <c r="LKS271" s="15"/>
      <c r="LKT271" s="15"/>
      <c r="LKU271" s="15"/>
      <c r="LKV271" s="15"/>
      <c r="LKW271" s="15"/>
      <c r="LKX271" s="15"/>
      <c r="LKY271" s="15"/>
      <c r="LKZ271" s="15"/>
      <c r="LLA271" s="15"/>
      <c r="LLB271" s="15"/>
      <c r="LLC271" s="15"/>
      <c r="LLD271" s="15"/>
      <c r="LLE271" s="15"/>
      <c r="LLF271" s="15"/>
      <c r="LLG271" s="15"/>
      <c r="LLH271" s="15"/>
      <c r="LLI271" s="15"/>
      <c r="LLJ271" s="15"/>
      <c r="LLK271" s="15"/>
      <c r="LLL271" s="15"/>
      <c r="LLU271" s="15"/>
      <c r="LLV271" s="15"/>
      <c r="LLW271" s="15"/>
      <c r="LLX271" s="15"/>
      <c r="LLY271" s="15"/>
      <c r="LLZ271" s="15"/>
      <c r="LMA271" s="15"/>
      <c r="LMB271" s="15"/>
      <c r="LMC271" s="15"/>
      <c r="LMD271" s="15"/>
      <c r="LME271" s="15"/>
      <c r="LMF271" s="15"/>
      <c r="LMG271" s="15"/>
      <c r="LMH271" s="15"/>
      <c r="LMI271" s="15"/>
      <c r="LMJ271" s="15"/>
      <c r="LMK271" s="15"/>
      <c r="LML271" s="15"/>
      <c r="LMM271" s="15"/>
      <c r="LMN271" s="15"/>
      <c r="LMO271" s="15"/>
      <c r="LMP271" s="15"/>
      <c r="LMQ271" s="15"/>
      <c r="LMR271" s="15"/>
      <c r="LMS271" s="15"/>
      <c r="LMT271" s="15"/>
      <c r="LMU271" s="15"/>
      <c r="LMV271" s="15"/>
      <c r="LMW271" s="15"/>
      <c r="LMX271" s="15"/>
      <c r="LMY271" s="15"/>
      <c r="LMZ271" s="15"/>
      <c r="LNA271" s="15"/>
      <c r="LNB271" s="15"/>
      <c r="LNC271" s="15"/>
      <c r="LND271" s="15"/>
      <c r="LNE271" s="15"/>
      <c r="LNF271" s="15"/>
      <c r="LNG271" s="15"/>
      <c r="LNH271" s="15"/>
      <c r="LNI271" s="15"/>
      <c r="LNJ271" s="15"/>
      <c r="LNK271" s="15"/>
      <c r="LNL271" s="15"/>
      <c r="LNM271" s="15"/>
      <c r="LNN271" s="15"/>
      <c r="LNO271" s="15"/>
      <c r="LNP271" s="15"/>
      <c r="LNQ271" s="15"/>
      <c r="LNR271" s="15"/>
      <c r="LNS271" s="15"/>
      <c r="LNT271" s="15"/>
      <c r="LNU271" s="15"/>
      <c r="LNV271" s="15"/>
      <c r="LNW271" s="15"/>
      <c r="LNX271" s="15"/>
      <c r="LNY271" s="15"/>
      <c r="LNZ271" s="15"/>
      <c r="LOA271" s="15"/>
      <c r="LOB271" s="15"/>
      <c r="LOC271" s="15"/>
      <c r="LOD271" s="15"/>
      <c r="LOE271" s="15"/>
      <c r="LOF271" s="15"/>
      <c r="LOG271" s="15"/>
      <c r="LOH271" s="15"/>
      <c r="LOI271" s="15"/>
      <c r="LOJ271" s="15"/>
      <c r="LOK271" s="15"/>
      <c r="LOL271" s="15"/>
      <c r="LOM271" s="15"/>
      <c r="LON271" s="15"/>
      <c r="LOO271" s="15"/>
      <c r="LOP271" s="15"/>
      <c r="LOQ271" s="15"/>
      <c r="LOR271" s="15"/>
      <c r="LOS271" s="15"/>
      <c r="LOT271" s="15"/>
      <c r="LOU271" s="15"/>
      <c r="LOV271" s="15"/>
      <c r="LOW271" s="15"/>
      <c r="LOX271" s="15"/>
      <c r="LOY271" s="15"/>
      <c r="LOZ271" s="15"/>
      <c r="LPA271" s="15"/>
      <c r="LPB271" s="15"/>
      <c r="LPC271" s="15"/>
      <c r="LPD271" s="15"/>
      <c r="LPE271" s="15"/>
      <c r="LPF271" s="15"/>
      <c r="LPG271" s="15"/>
      <c r="LPH271" s="15"/>
      <c r="LPI271" s="15"/>
      <c r="LPJ271" s="15"/>
      <c r="LPK271" s="15"/>
      <c r="LPL271" s="15"/>
      <c r="LPM271" s="15"/>
      <c r="LPN271" s="15"/>
      <c r="LPO271" s="15"/>
      <c r="LPP271" s="15"/>
      <c r="LPQ271" s="15"/>
      <c r="LPR271" s="15"/>
      <c r="LPS271" s="15"/>
      <c r="LPT271" s="15"/>
      <c r="LPU271" s="15"/>
      <c r="LPV271" s="15"/>
      <c r="LPW271" s="15"/>
      <c r="LPX271" s="15"/>
      <c r="LPY271" s="15"/>
      <c r="LPZ271" s="15"/>
      <c r="LQA271" s="15"/>
      <c r="LQB271" s="15"/>
      <c r="LQC271" s="15"/>
      <c r="LQD271" s="15"/>
      <c r="LQE271" s="15"/>
      <c r="LQF271" s="15"/>
      <c r="LQG271" s="15"/>
      <c r="LQH271" s="15"/>
      <c r="LQI271" s="15"/>
      <c r="LQJ271" s="15"/>
      <c r="LQK271" s="15"/>
      <c r="LQL271" s="15"/>
      <c r="LQM271" s="15"/>
      <c r="LQN271" s="15"/>
      <c r="LQO271" s="15"/>
      <c r="LQP271" s="15"/>
      <c r="LQQ271" s="15"/>
      <c r="LQR271" s="15"/>
      <c r="LQS271" s="15"/>
      <c r="LQT271" s="15"/>
      <c r="LQU271" s="15"/>
      <c r="LQV271" s="15"/>
      <c r="LQW271" s="15"/>
      <c r="LQX271" s="15"/>
      <c r="LQY271" s="15"/>
      <c r="LQZ271" s="15"/>
      <c r="LRA271" s="15"/>
      <c r="LRB271" s="15"/>
      <c r="LRC271" s="15"/>
      <c r="LRD271" s="15"/>
      <c r="LRE271" s="15"/>
      <c r="LRF271" s="15"/>
      <c r="LRG271" s="15"/>
      <c r="LRH271" s="15"/>
      <c r="LRI271" s="15"/>
      <c r="LRJ271" s="15"/>
      <c r="LRK271" s="15"/>
      <c r="LRL271" s="15"/>
      <c r="LRM271" s="15"/>
      <c r="LRN271" s="15"/>
      <c r="LRO271" s="15"/>
      <c r="LRP271" s="15"/>
      <c r="LRQ271" s="15"/>
      <c r="LRR271" s="15"/>
      <c r="LRS271" s="15"/>
      <c r="LRT271" s="15"/>
      <c r="LRU271" s="15"/>
      <c r="LRV271" s="15"/>
      <c r="LRW271" s="15"/>
      <c r="LRX271" s="15"/>
      <c r="LRY271" s="15"/>
      <c r="LRZ271" s="15"/>
      <c r="LSA271" s="15"/>
      <c r="LSB271" s="15"/>
      <c r="LSC271" s="15"/>
      <c r="LSD271" s="15"/>
      <c r="LSE271" s="15"/>
      <c r="LSF271" s="15"/>
      <c r="LSG271" s="15"/>
      <c r="LSH271" s="15"/>
      <c r="LSI271" s="15"/>
      <c r="LSJ271" s="15"/>
      <c r="LSK271" s="15"/>
      <c r="LSL271" s="15"/>
      <c r="LSM271" s="15"/>
      <c r="LSN271" s="15"/>
      <c r="LSO271" s="15"/>
      <c r="LSP271" s="15"/>
      <c r="LSQ271" s="15"/>
      <c r="LSR271" s="15"/>
      <c r="LSS271" s="15"/>
      <c r="LST271" s="15"/>
      <c r="LSU271" s="15"/>
      <c r="LSV271" s="15"/>
      <c r="LSW271" s="15"/>
      <c r="LSX271" s="15"/>
      <c r="LSY271" s="15"/>
      <c r="LSZ271" s="15"/>
      <c r="LTA271" s="15"/>
      <c r="LTB271" s="15"/>
      <c r="LTC271" s="15"/>
      <c r="LTD271" s="15"/>
      <c r="LTE271" s="15"/>
      <c r="LTF271" s="15"/>
      <c r="LTG271" s="15"/>
      <c r="LTH271" s="15"/>
      <c r="LTI271" s="15"/>
      <c r="LTJ271" s="15"/>
      <c r="LTK271" s="15"/>
      <c r="LTL271" s="15"/>
      <c r="LTM271" s="15"/>
      <c r="LTN271" s="15"/>
      <c r="LTO271" s="15"/>
      <c r="LTP271" s="15"/>
      <c r="LTQ271" s="15"/>
      <c r="LTR271" s="15"/>
      <c r="LTS271" s="15"/>
      <c r="LTT271" s="15"/>
      <c r="LTU271" s="15"/>
      <c r="LTV271" s="15"/>
      <c r="LTW271" s="15"/>
      <c r="LTX271" s="15"/>
      <c r="LTY271" s="15"/>
      <c r="LTZ271" s="15"/>
      <c r="LUA271" s="15"/>
      <c r="LUB271" s="15"/>
      <c r="LUC271" s="15"/>
      <c r="LUD271" s="15"/>
      <c r="LUE271" s="15"/>
      <c r="LUF271" s="15"/>
      <c r="LUG271" s="15"/>
      <c r="LUH271" s="15"/>
      <c r="LUI271" s="15"/>
      <c r="LUJ271" s="15"/>
      <c r="LUK271" s="15"/>
      <c r="LUL271" s="15"/>
      <c r="LUM271" s="15"/>
      <c r="LUN271" s="15"/>
      <c r="LUO271" s="15"/>
      <c r="LUP271" s="15"/>
      <c r="LUQ271" s="15"/>
      <c r="LUR271" s="15"/>
      <c r="LUS271" s="15"/>
      <c r="LUT271" s="15"/>
      <c r="LUU271" s="15"/>
      <c r="LUV271" s="15"/>
      <c r="LUW271" s="15"/>
      <c r="LUX271" s="15"/>
      <c r="LUY271" s="15"/>
      <c r="LUZ271" s="15"/>
      <c r="LVA271" s="15"/>
      <c r="LVB271" s="15"/>
      <c r="LVC271" s="15"/>
      <c r="LVD271" s="15"/>
      <c r="LVE271" s="15"/>
      <c r="LVF271" s="15"/>
      <c r="LVG271" s="15"/>
      <c r="LVH271" s="15"/>
      <c r="LVQ271" s="15"/>
      <c r="LVR271" s="15"/>
      <c r="LVS271" s="15"/>
      <c r="LVT271" s="15"/>
      <c r="LVU271" s="15"/>
      <c r="LVV271" s="15"/>
      <c r="LVW271" s="15"/>
      <c r="LVX271" s="15"/>
      <c r="LVY271" s="15"/>
      <c r="LVZ271" s="15"/>
      <c r="LWA271" s="15"/>
      <c r="LWB271" s="15"/>
      <c r="LWC271" s="15"/>
      <c r="LWD271" s="15"/>
      <c r="LWE271" s="15"/>
      <c r="LWF271" s="15"/>
      <c r="LWG271" s="15"/>
      <c r="LWH271" s="15"/>
      <c r="LWI271" s="15"/>
      <c r="LWJ271" s="15"/>
      <c r="LWK271" s="15"/>
      <c r="LWL271" s="15"/>
      <c r="LWM271" s="15"/>
      <c r="LWN271" s="15"/>
      <c r="LWO271" s="15"/>
      <c r="LWP271" s="15"/>
      <c r="LWQ271" s="15"/>
      <c r="LWR271" s="15"/>
      <c r="LWS271" s="15"/>
      <c r="LWT271" s="15"/>
      <c r="LWU271" s="15"/>
      <c r="LWV271" s="15"/>
      <c r="LWW271" s="15"/>
      <c r="LWX271" s="15"/>
      <c r="LWY271" s="15"/>
      <c r="LWZ271" s="15"/>
      <c r="LXA271" s="15"/>
      <c r="LXB271" s="15"/>
      <c r="LXC271" s="15"/>
      <c r="LXD271" s="15"/>
      <c r="LXE271" s="15"/>
      <c r="LXF271" s="15"/>
      <c r="LXG271" s="15"/>
      <c r="LXH271" s="15"/>
      <c r="LXI271" s="15"/>
      <c r="LXJ271" s="15"/>
      <c r="LXK271" s="15"/>
      <c r="LXL271" s="15"/>
      <c r="LXM271" s="15"/>
      <c r="LXN271" s="15"/>
      <c r="LXO271" s="15"/>
      <c r="LXP271" s="15"/>
      <c r="LXQ271" s="15"/>
      <c r="LXR271" s="15"/>
      <c r="LXS271" s="15"/>
      <c r="LXT271" s="15"/>
      <c r="LXU271" s="15"/>
      <c r="LXV271" s="15"/>
      <c r="LXW271" s="15"/>
      <c r="LXX271" s="15"/>
      <c r="LXY271" s="15"/>
      <c r="LXZ271" s="15"/>
      <c r="LYA271" s="15"/>
      <c r="LYB271" s="15"/>
      <c r="LYC271" s="15"/>
      <c r="LYD271" s="15"/>
      <c r="LYE271" s="15"/>
      <c r="LYF271" s="15"/>
      <c r="LYG271" s="15"/>
      <c r="LYH271" s="15"/>
      <c r="LYI271" s="15"/>
      <c r="LYJ271" s="15"/>
      <c r="LYK271" s="15"/>
      <c r="LYL271" s="15"/>
      <c r="LYM271" s="15"/>
      <c r="LYN271" s="15"/>
      <c r="LYO271" s="15"/>
      <c r="LYP271" s="15"/>
      <c r="LYQ271" s="15"/>
      <c r="LYR271" s="15"/>
      <c r="LYS271" s="15"/>
      <c r="LYT271" s="15"/>
      <c r="LYU271" s="15"/>
      <c r="LYV271" s="15"/>
      <c r="LYW271" s="15"/>
      <c r="LYX271" s="15"/>
      <c r="LYY271" s="15"/>
      <c r="LYZ271" s="15"/>
      <c r="LZA271" s="15"/>
      <c r="LZB271" s="15"/>
      <c r="LZC271" s="15"/>
      <c r="LZD271" s="15"/>
      <c r="LZE271" s="15"/>
      <c r="LZF271" s="15"/>
      <c r="LZG271" s="15"/>
      <c r="LZH271" s="15"/>
      <c r="LZI271" s="15"/>
      <c r="LZJ271" s="15"/>
      <c r="LZK271" s="15"/>
      <c r="LZL271" s="15"/>
      <c r="LZM271" s="15"/>
      <c r="LZN271" s="15"/>
      <c r="LZO271" s="15"/>
      <c r="LZP271" s="15"/>
      <c r="LZQ271" s="15"/>
      <c r="LZR271" s="15"/>
      <c r="LZS271" s="15"/>
      <c r="LZT271" s="15"/>
      <c r="LZU271" s="15"/>
      <c r="LZV271" s="15"/>
      <c r="LZW271" s="15"/>
      <c r="LZX271" s="15"/>
      <c r="LZY271" s="15"/>
      <c r="LZZ271" s="15"/>
      <c r="MAA271" s="15"/>
      <c r="MAB271" s="15"/>
      <c r="MAC271" s="15"/>
      <c r="MAD271" s="15"/>
      <c r="MAE271" s="15"/>
      <c r="MAF271" s="15"/>
      <c r="MAG271" s="15"/>
      <c r="MAH271" s="15"/>
      <c r="MAI271" s="15"/>
      <c r="MAJ271" s="15"/>
      <c r="MAK271" s="15"/>
      <c r="MAL271" s="15"/>
      <c r="MAM271" s="15"/>
      <c r="MAN271" s="15"/>
      <c r="MAO271" s="15"/>
      <c r="MAP271" s="15"/>
      <c r="MAQ271" s="15"/>
      <c r="MAR271" s="15"/>
      <c r="MAS271" s="15"/>
      <c r="MAT271" s="15"/>
      <c r="MAU271" s="15"/>
      <c r="MAV271" s="15"/>
      <c r="MAW271" s="15"/>
      <c r="MAX271" s="15"/>
      <c r="MAY271" s="15"/>
      <c r="MAZ271" s="15"/>
      <c r="MBA271" s="15"/>
      <c r="MBB271" s="15"/>
      <c r="MBC271" s="15"/>
      <c r="MBD271" s="15"/>
      <c r="MBE271" s="15"/>
      <c r="MBF271" s="15"/>
      <c r="MBG271" s="15"/>
      <c r="MBH271" s="15"/>
      <c r="MBI271" s="15"/>
      <c r="MBJ271" s="15"/>
      <c r="MBK271" s="15"/>
      <c r="MBL271" s="15"/>
      <c r="MBM271" s="15"/>
      <c r="MBN271" s="15"/>
      <c r="MBO271" s="15"/>
      <c r="MBP271" s="15"/>
      <c r="MBQ271" s="15"/>
      <c r="MBR271" s="15"/>
      <c r="MBS271" s="15"/>
      <c r="MBT271" s="15"/>
      <c r="MBU271" s="15"/>
      <c r="MBV271" s="15"/>
      <c r="MBW271" s="15"/>
      <c r="MBX271" s="15"/>
      <c r="MBY271" s="15"/>
      <c r="MBZ271" s="15"/>
      <c r="MCA271" s="15"/>
      <c r="MCB271" s="15"/>
      <c r="MCC271" s="15"/>
      <c r="MCD271" s="15"/>
      <c r="MCE271" s="15"/>
      <c r="MCF271" s="15"/>
      <c r="MCG271" s="15"/>
      <c r="MCH271" s="15"/>
      <c r="MCI271" s="15"/>
      <c r="MCJ271" s="15"/>
      <c r="MCK271" s="15"/>
      <c r="MCL271" s="15"/>
      <c r="MCM271" s="15"/>
      <c r="MCN271" s="15"/>
      <c r="MCO271" s="15"/>
      <c r="MCP271" s="15"/>
      <c r="MCQ271" s="15"/>
      <c r="MCR271" s="15"/>
      <c r="MCS271" s="15"/>
      <c r="MCT271" s="15"/>
      <c r="MCU271" s="15"/>
      <c r="MCV271" s="15"/>
      <c r="MCW271" s="15"/>
      <c r="MCX271" s="15"/>
      <c r="MCY271" s="15"/>
      <c r="MCZ271" s="15"/>
      <c r="MDA271" s="15"/>
      <c r="MDB271" s="15"/>
      <c r="MDC271" s="15"/>
      <c r="MDD271" s="15"/>
      <c r="MDE271" s="15"/>
      <c r="MDF271" s="15"/>
      <c r="MDG271" s="15"/>
      <c r="MDH271" s="15"/>
      <c r="MDI271" s="15"/>
      <c r="MDJ271" s="15"/>
      <c r="MDK271" s="15"/>
      <c r="MDL271" s="15"/>
      <c r="MDM271" s="15"/>
      <c r="MDN271" s="15"/>
      <c r="MDO271" s="15"/>
      <c r="MDP271" s="15"/>
      <c r="MDQ271" s="15"/>
      <c r="MDR271" s="15"/>
      <c r="MDS271" s="15"/>
      <c r="MDT271" s="15"/>
      <c r="MDU271" s="15"/>
      <c r="MDV271" s="15"/>
      <c r="MDW271" s="15"/>
      <c r="MDX271" s="15"/>
      <c r="MDY271" s="15"/>
      <c r="MDZ271" s="15"/>
      <c r="MEA271" s="15"/>
      <c r="MEB271" s="15"/>
      <c r="MEC271" s="15"/>
      <c r="MED271" s="15"/>
      <c r="MEE271" s="15"/>
      <c r="MEF271" s="15"/>
      <c r="MEG271" s="15"/>
      <c r="MEH271" s="15"/>
      <c r="MEI271" s="15"/>
      <c r="MEJ271" s="15"/>
      <c r="MEK271" s="15"/>
      <c r="MEL271" s="15"/>
      <c r="MEM271" s="15"/>
      <c r="MEN271" s="15"/>
      <c r="MEO271" s="15"/>
      <c r="MEP271" s="15"/>
      <c r="MEQ271" s="15"/>
      <c r="MER271" s="15"/>
      <c r="MES271" s="15"/>
      <c r="MET271" s="15"/>
      <c r="MEU271" s="15"/>
      <c r="MEV271" s="15"/>
      <c r="MEW271" s="15"/>
      <c r="MEX271" s="15"/>
      <c r="MEY271" s="15"/>
      <c r="MEZ271" s="15"/>
      <c r="MFA271" s="15"/>
      <c r="MFB271" s="15"/>
      <c r="MFC271" s="15"/>
      <c r="MFD271" s="15"/>
      <c r="MFM271" s="15"/>
      <c r="MFN271" s="15"/>
      <c r="MFO271" s="15"/>
      <c r="MFP271" s="15"/>
      <c r="MFQ271" s="15"/>
      <c r="MFR271" s="15"/>
      <c r="MFS271" s="15"/>
      <c r="MFT271" s="15"/>
      <c r="MFU271" s="15"/>
      <c r="MFV271" s="15"/>
      <c r="MFW271" s="15"/>
      <c r="MFX271" s="15"/>
      <c r="MFY271" s="15"/>
      <c r="MFZ271" s="15"/>
      <c r="MGA271" s="15"/>
      <c r="MGB271" s="15"/>
      <c r="MGC271" s="15"/>
      <c r="MGD271" s="15"/>
      <c r="MGE271" s="15"/>
      <c r="MGF271" s="15"/>
      <c r="MGG271" s="15"/>
      <c r="MGH271" s="15"/>
      <c r="MGI271" s="15"/>
      <c r="MGJ271" s="15"/>
      <c r="MGK271" s="15"/>
      <c r="MGL271" s="15"/>
      <c r="MGM271" s="15"/>
      <c r="MGN271" s="15"/>
      <c r="MGO271" s="15"/>
      <c r="MGP271" s="15"/>
      <c r="MGQ271" s="15"/>
      <c r="MGR271" s="15"/>
      <c r="MGS271" s="15"/>
      <c r="MGT271" s="15"/>
      <c r="MGU271" s="15"/>
      <c r="MGV271" s="15"/>
      <c r="MGW271" s="15"/>
      <c r="MGX271" s="15"/>
      <c r="MGY271" s="15"/>
      <c r="MGZ271" s="15"/>
      <c r="MHA271" s="15"/>
      <c r="MHB271" s="15"/>
      <c r="MHC271" s="15"/>
      <c r="MHD271" s="15"/>
      <c r="MHE271" s="15"/>
      <c r="MHF271" s="15"/>
      <c r="MHG271" s="15"/>
      <c r="MHH271" s="15"/>
      <c r="MHI271" s="15"/>
      <c r="MHJ271" s="15"/>
      <c r="MHK271" s="15"/>
      <c r="MHL271" s="15"/>
      <c r="MHM271" s="15"/>
      <c r="MHN271" s="15"/>
      <c r="MHO271" s="15"/>
      <c r="MHP271" s="15"/>
      <c r="MHQ271" s="15"/>
      <c r="MHR271" s="15"/>
      <c r="MHS271" s="15"/>
      <c r="MHT271" s="15"/>
      <c r="MHU271" s="15"/>
      <c r="MHV271" s="15"/>
      <c r="MHW271" s="15"/>
      <c r="MHX271" s="15"/>
      <c r="MHY271" s="15"/>
      <c r="MHZ271" s="15"/>
      <c r="MIA271" s="15"/>
      <c r="MIB271" s="15"/>
      <c r="MIC271" s="15"/>
      <c r="MID271" s="15"/>
      <c r="MIE271" s="15"/>
      <c r="MIF271" s="15"/>
      <c r="MIG271" s="15"/>
      <c r="MIH271" s="15"/>
      <c r="MII271" s="15"/>
      <c r="MIJ271" s="15"/>
      <c r="MIK271" s="15"/>
      <c r="MIL271" s="15"/>
      <c r="MIM271" s="15"/>
      <c r="MIN271" s="15"/>
      <c r="MIO271" s="15"/>
      <c r="MIP271" s="15"/>
      <c r="MIQ271" s="15"/>
      <c r="MIR271" s="15"/>
      <c r="MIS271" s="15"/>
      <c r="MIT271" s="15"/>
      <c r="MIU271" s="15"/>
      <c r="MIV271" s="15"/>
      <c r="MIW271" s="15"/>
      <c r="MIX271" s="15"/>
      <c r="MIY271" s="15"/>
      <c r="MIZ271" s="15"/>
      <c r="MJA271" s="15"/>
      <c r="MJB271" s="15"/>
      <c r="MJC271" s="15"/>
      <c r="MJD271" s="15"/>
      <c r="MJE271" s="15"/>
      <c r="MJF271" s="15"/>
      <c r="MJG271" s="15"/>
      <c r="MJH271" s="15"/>
      <c r="MJI271" s="15"/>
      <c r="MJJ271" s="15"/>
      <c r="MJK271" s="15"/>
      <c r="MJL271" s="15"/>
      <c r="MJM271" s="15"/>
      <c r="MJN271" s="15"/>
      <c r="MJO271" s="15"/>
      <c r="MJP271" s="15"/>
      <c r="MJQ271" s="15"/>
      <c r="MJR271" s="15"/>
      <c r="MJS271" s="15"/>
      <c r="MJT271" s="15"/>
      <c r="MJU271" s="15"/>
      <c r="MJV271" s="15"/>
      <c r="MJW271" s="15"/>
      <c r="MJX271" s="15"/>
      <c r="MJY271" s="15"/>
      <c r="MJZ271" s="15"/>
      <c r="MKA271" s="15"/>
      <c r="MKB271" s="15"/>
      <c r="MKC271" s="15"/>
      <c r="MKD271" s="15"/>
      <c r="MKE271" s="15"/>
      <c r="MKF271" s="15"/>
      <c r="MKG271" s="15"/>
      <c r="MKH271" s="15"/>
      <c r="MKI271" s="15"/>
      <c r="MKJ271" s="15"/>
      <c r="MKK271" s="15"/>
      <c r="MKL271" s="15"/>
      <c r="MKM271" s="15"/>
      <c r="MKN271" s="15"/>
      <c r="MKO271" s="15"/>
      <c r="MKP271" s="15"/>
      <c r="MKQ271" s="15"/>
      <c r="MKR271" s="15"/>
      <c r="MKS271" s="15"/>
      <c r="MKT271" s="15"/>
      <c r="MKU271" s="15"/>
      <c r="MKV271" s="15"/>
      <c r="MKW271" s="15"/>
      <c r="MKX271" s="15"/>
      <c r="MKY271" s="15"/>
      <c r="MKZ271" s="15"/>
      <c r="MLA271" s="15"/>
      <c r="MLB271" s="15"/>
      <c r="MLC271" s="15"/>
      <c r="MLD271" s="15"/>
      <c r="MLE271" s="15"/>
      <c r="MLF271" s="15"/>
      <c r="MLG271" s="15"/>
      <c r="MLH271" s="15"/>
      <c r="MLI271" s="15"/>
      <c r="MLJ271" s="15"/>
      <c r="MLK271" s="15"/>
      <c r="MLL271" s="15"/>
      <c r="MLM271" s="15"/>
      <c r="MLN271" s="15"/>
      <c r="MLO271" s="15"/>
      <c r="MLP271" s="15"/>
      <c r="MLQ271" s="15"/>
      <c r="MLR271" s="15"/>
      <c r="MLS271" s="15"/>
      <c r="MLT271" s="15"/>
      <c r="MLU271" s="15"/>
      <c r="MLV271" s="15"/>
      <c r="MLW271" s="15"/>
      <c r="MLX271" s="15"/>
      <c r="MLY271" s="15"/>
      <c r="MLZ271" s="15"/>
      <c r="MMA271" s="15"/>
      <c r="MMB271" s="15"/>
      <c r="MMC271" s="15"/>
      <c r="MMD271" s="15"/>
      <c r="MME271" s="15"/>
      <c r="MMF271" s="15"/>
      <c r="MMG271" s="15"/>
      <c r="MMH271" s="15"/>
      <c r="MMI271" s="15"/>
      <c r="MMJ271" s="15"/>
      <c r="MMK271" s="15"/>
      <c r="MML271" s="15"/>
      <c r="MMM271" s="15"/>
      <c r="MMN271" s="15"/>
      <c r="MMO271" s="15"/>
      <c r="MMP271" s="15"/>
      <c r="MMQ271" s="15"/>
      <c r="MMR271" s="15"/>
      <c r="MMS271" s="15"/>
      <c r="MMT271" s="15"/>
      <c r="MMU271" s="15"/>
      <c r="MMV271" s="15"/>
      <c r="MMW271" s="15"/>
      <c r="MMX271" s="15"/>
      <c r="MMY271" s="15"/>
      <c r="MMZ271" s="15"/>
      <c r="MNA271" s="15"/>
      <c r="MNB271" s="15"/>
      <c r="MNC271" s="15"/>
      <c r="MND271" s="15"/>
      <c r="MNE271" s="15"/>
      <c r="MNF271" s="15"/>
      <c r="MNG271" s="15"/>
      <c r="MNH271" s="15"/>
      <c r="MNI271" s="15"/>
      <c r="MNJ271" s="15"/>
      <c r="MNK271" s="15"/>
      <c r="MNL271" s="15"/>
      <c r="MNM271" s="15"/>
      <c r="MNN271" s="15"/>
      <c r="MNO271" s="15"/>
      <c r="MNP271" s="15"/>
      <c r="MNQ271" s="15"/>
      <c r="MNR271" s="15"/>
      <c r="MNS271" s="15"/>
      <c r="MNT271" s="15"/>
      <c r="MNU271" s="15"/>
      <c r="MNV271" s="15"/>
      <c r="MNW271" s="15"/>
      <c r="MNX271" s="15"/>
      <c r="MNY271" s="15"/>
      <c r="MNZ271" s="15"/>
      <c r="MOA271" s="15"/>
      <c r="MOB271" s="15"/>
      <c r="MOC271" s="15"/>
      <c r="MOD271" s="15"/>
      <c r="MOE271" s="15"/>
      <c r="MOF271" s="15"/>
      <c r="MOG271" s="15"/>
      <c r="MOH271" s="15"/>
      <c r="MOI271" s="15"/>
      <c r="MOJ271" s="15"/>
      <c r="MOK271" s="15"/>
      <c r="MOL271" s="15"/>
      <c r="MOM271" s="15"/>
      <c r="MON271" s="15"/>
      <c r="MOO271" s="15"/>
      <c r="MOP271" s="15"/>
      <c r="MOQ271" s="15"/>
      <c r="MOR271" s="15"/>
      <c r="MOS271" s="15"/>
      <c r="MOT271" s="15"/>
      <c r="MOU271" s="15"/>
      <c r="MOV271" s="15"/>
      <c r="MOW271" s="15"/>
      <c r="MOX271" s="15"/>
      <c r="MOY271" s="15"/>
      <c r="MOZ271" s="15"/>
      <c r="MPI271" s="15"/>
      <c r="MPJ271" s="15"/>
      <c r="MPK271" s="15"/>
      <c r="MPL271" s="15"/>
      <c r="MPM271" s="15"/>
      <c r="MPN271" s="15"/>
      <c r="MPO271" s="15"/>
      <c r="MPP271" s="15"/>
      <c r="MPQ271" s="15"/>
      <c r="MPR271" s="15"/>
      <c r="MPS271" s="15"/>
      <c r="MPT271" s="15"/>
      <c r="MPU271" s="15"/>
      <c r="MPV271" s="15"/>
      <c r="MPW271" s="15"/>
      <c r="MPX271" s="15"/>
      <c r="MPY271" s="15"/>
      <c r="MPZ271" s="15"/>
      <c r="MQA271" s="15"/>
      <c r="MQB271" s="15"/>
      <c r="MQC271" s="15"/>
      <c r="MQD271" s="15"/>
      <c r="MQE271" s="15"/>
      <c r="MQF271" s="15"/>
      <c r="MQG271" s="15"/>
      <c r="MQH271" s="15"/>
      <c r="MQI271" s="15"/>
      <c r="MQJ271" s="15"/>
      <c r="MQK271" s="15"/>
      <c r="MQL271" s="15"/>
      <c r="MQM271" s="15"/>
      <c r="MQN271" s="15"/>
      <c r="MQO271" s="15"/>
      <c r="MQP271" s="15"/>
      <c r="MQQ271" s="15"/>
      <c r="MQR271" s="15"/>
      <c r="MQS271" s="15"/>
      <c r="MQT271" s="15"/>
      <c r="MQU271" s="15"/>
      <c r="MQV271" s="15"/>
      <c r="MQW271" s="15"/>
      <c r="MQX271" s="15"/>
      <c r="MQY271" s="15"/>
      <c r="MQZ271" s="15"/>
      <c r="MRA271" s="15"/>
      <c r="MRB271" s="15"/>
      <c r="MRC271" s="15"/>
      <c r="MRD271" s="15"/>
      <c r="MRE271" s="15"/>
      <c r="MRF271" s="15"/>
      <c r="MRG271" s="15"/>
      <c r="MRH271" s="15"/>
      <c r="MRI271" s="15"/>
      <c r="MRJ271" s="15"/>
      <c r="MRK271" s="15"/>
      <c r="MRL271" s="15"/>
      <c r="MRM271" s="15"/>
      <c r="MRN271" s="15"/>
      <c r="MRO271" s="15"/>
      <c r="MRP271" s="15"/>
      <c r="MRQ271" s="15"/>
      <c r="MRR271" s="15"/>
      <c r="MRS271" s="15"/>
      <c r="MRT271" s="15"/>
      <c r="MRU271" s="15"/>
      <c r="MRV271" s="15"/>
      <c r="MRW271" s="15"/>
      <c r="MRX271" s="15"/>
      <c r="MRY271" s="15"/>
      <c r="MRZ271" s="15"/>
      <c r="MSA271" s="15"/>
      <c r="MSB271" s="15"/>
      <c r="MSC271" s="15"/>
      <c r="MSD271" s="15"/>
      <c r="MSE271" s="15"/>
      <c r="MSF271" s="15"/>
      <c r="MSG271" s="15"/>
      <c r="MSH271" s="15"/>
      <c r="MSI271" s="15"/>
      <c r="MSJ271" s="15"/>
      <c r="MSK271" s="15"/>
      <c r="MSL271" s="15"/>
      <c r="MSM271" s="15"/>
      <c r="MSN271" s="15"/>
      <c r="MSO271" s="15"/>
      <c r="MSP271" s="15"/>
      <c r="MSQ271" s="15"/>
      <c r="MSR271" s="15"/>
      <c r="MSS271" s="15"/>
      <c r="MST271" s="15"/>
      <c r="MSU271" s="15"/>
      <c r="MSV271" s="15"/>
      <c r="MSW271" s="15"/>
      <c r="MSX271" s="15"/>
      <c r="MSY271" s="15"/>
      <c r="MSZ271" s="15"/>
      <c r="MTA271" s="15"/>
      <c r="MTB271" s="15"/>
      <c r="MTC271" s="15"/>
      <c r="MTD271" s="15"/>
      <c r="MTE271" s="15"/>
      <c r="MTF271" s="15"/>
      <c r="MTG271" s="15"/>
      <c r="MTH271" s="15"/>
      <c r="MTI271" s="15"/>
      <c r="MTJ271" s="15"/>
      <c r="MTK271" s="15"/>
      <c r="MTL271" s="15"/>
      <c r="MTM271" s="15"/>
      <c r="MTN271" s="15"/>
      <c r="MTO271" s="15"/>
      <c r="MTP271" s="15"/>
      <c r="MTQ271" s="15"/>
      <c r="MTR271" s="15"/>
      <c r="MTS271" s="15"/>
      <c r="MTT271" s="15"/>
      <c r="MTU271" s="15"/>
      <c r="MTV271" s="15"/>
      <c r="MTW271" s="15"/>
      <c r="MTX271" s="15"/>
      <c r="MTY271" s="15"/>
      <c r="MTZ271" s="15"/>
      <c r="MUA271" s="15"/>
      <c r="MUB271" s="15"/>
      <c r="MUC271" s="15"/>
      <c r="MUD271" s="15"/>
      <c r="MUE271" s="15"/>
      <c r="MUF271" s="15"/>
      <c r="MUG271" s="15"/>
      <c r="MUH271" s="15"/>
      <c r="MUI271" s="15"/>
      <c r="MUJ271" s="15"/>
      <c r="MUK271" s="15"/>
      <c r="MUL271" s="15"/>
      <c r="MUM271" s="15"/>
      <c r="MUN271" s="15"/>
      <c r="MUO271" s="15"/>
      <c r="MUP271" s="15"/>
      <c r="MUQ271" s="15"/>
      <c r="MUR271" s="15"/>
      <c r="MUS271" s="15"/>
      <c r="MUT271" s="15"/>
      <c r="MUU271" s="15"/>
      <c r="MUV271" s="15"/>
      <c r="MUW271" s="15"/>
      <c r="MUX271" s="15"/>
      <c r="MUY271" s="15"/>
      <c r="MUZ271" s="15"/>
      <c r="MVA271" s="15"/>
      <c r="MVB271" s="15"/>
      <c r="MVC271" s="15"/>
      <c r="MVD271" s="15"/>
      <c r="MVE271" s="15"/>
      <c r="MVF271" s="15"/>
      <c r="MVG271" s="15"/>
      <c r="MVH271" s="15"/>
      <c r="MVI271" s="15"/>
      <c r="MVJ271" s="15"/>
      <c r="MVK271" s="15"/>
      <c r="MVL271" s="15"/>
      <c r="MVM271" s="15"/>
      <c r="MVN271" s="15"/>
      <c r="MVO271" s="15"/>
      <c r="MVP271" s="15"/>
      <c r="MVQ271" s="15"/>
      <c r="MVR271" s="15"/>
      <c r="MVS271" s="15"/>
      <c r="MVT271" s="15"/>
      <c r="MVU271" s="15"/>
      <c r="MVV271" s="15"/>
      <c r="MVW271" s="15"/>
      <c r="MVX271" s="15"/>
      <c r="MVY271" s="15"/>
      <c r="MVZ271" s="15"/>
      <c r="MWA271" s="15"/>
      <c r="MWB271" s="15"/>
      <c r="MWC271" s="15"/>
      <c r="MWD271" s="15"/>
      <c r="MWE271" s="15"/>
      <c r="MWF271" s="15"/>
      <c r="MWG271" s="15"/>
      <c r="MWH271" s="15"/>
      <c r="MWI271" s="15"/>
      <c r="MWJ271" s="15"/>
      <c r="MWK271" s="15"/>
      <c r="MWL271" s="15"/>
      <c r="MWM271" s="15"/>
      <c r="MWN271" s="15"/>
      <c r="MWO271" s="15"/>
      <c r="MWP271" s="15"/>
      <c r="MWQ271" s="15"/>
      <c r="MWR271" s="15"/>
      <c r="MWS271" s="15"/>
      <c r="MWT271" s="15"/>
      <c r="MWU271" s="15"/>
      <c r="MWV271" s="15"/>
      <c r="MWW271" s="15"/>
      <c r="MWX271" s="15"/>
      <c r="MWY271" s="15"/>
      <c r="MWZ271" s="15"/>
      <c r="MXA271" s="15"/>
      <c r="MXB271" s="15"/>
      <c r="MXC271" s="15"/>
      <c r="MXD271" s="15"/>
      <c r="MXE271" s="15"/>
      <c r="MXF271" s="15"/>
      <c r="MXG271" s="15"/>
      <c r="MXH271" s="15"/>
      <c r="MXI271" s="15"/>
      <c r="MXJ271" s="15"/>
      <c r="MXK271" s="15"/>
      <c r="MXL271" s="15"/>
      <c r="MXM271" s="15"/>
      <c r="MXN271" s="15"/>
      <c r="MXO271" s="15"/>
      <c r="MXP271" s="15"/>
      <c r="MXQ271" s="15"/>
      <c r="MXR271" s="15"/>
      <c r="MXS271" s="15"/>
      <c r="MXT271" s="15"/>
      <c r="MXU271" s="15"/>
      <c r="MXV271" s="15"/>
      <c r="MXW271" s="15"/>
      <c r="MXX271" s="15"/>
      <c r="MXY271" s="15"/>
      <c r="MXZ271" s="15"/>
      <c r="MYA271" s="15"/>
      <c r="MYB271" s="15"/>
      <c r="MYC271" s="15"/>
      <c r="MYD271" s="15"/>
      <c r="MYE271" s="15"/>
      <c r="MYF271" s="15"/>
      <c r="MYG271" s="15"/>
      <c r="MYH271" s="15"/>
      <c r="MYI271" s="15"/>
      <c r="MYJ271" s="15"/>
      <c r="MYK271" s="15"/>
      <c r="MYL271" s="15"/>
      <c r="MYM271" s="15"/>
      <c r="MYN271" s="15"/>
      <c r="MYO271" s="15"/>
      <c r="MYP271" s="15"/>
      <c r="MYQ271" s="15"/>
      <c r="MYR271" s="15"/>
      <c r="MYS271" s="15"/>
      <c r="MYT271" s="15"/>
      <c r="MYU271" s="15"/>
      <c r="MYV271" s="15"/>
      <c r="MZE271" s="15"/>
      <c r="MZF271" s="15"/>
      <c r="MZG271" s="15"/>
      <c r="MZH271" s="15"/>
      <c r="MZI271" s="15"/>
      <c r="MZJ271" s="15"/>
      <c r="MZK271" s="15"/>
      <c r="MZL271" s="15"/>
      <c r="MZM271" s="15"/>
      <c r="MZN271" s="15"/>
      <c r="MZO271" s="15"/>
      <c r="MZP271" s="15"/>
      <c r="MZQ271" s="15"/>
      <c r="MZR271" s="15"/>
      <c r="MZS271" s="15"/>
      <c r="MZT271" s="15"/>
      <c r="MZU271" s="15"/>
      <c r="MZV271" s="15"/>
      <c r="MZW271" s="15"/>
      <c r="MZX271" s="15"/>
      <c r="MZY271" s="15"/>
      <c r="MZZ271" s="15"/>
      <c r="NAA271" s="15"/>
      <c r="NAB271" s="15"/>
      <c r="NAC271" s="15"/>
      <c r="NAD271" s="15"/>
      <c r="NAE271" s="15"/>
      <c r="NAF271" s="15"/>
      <c r="NAG271" s="15"/>
      <c r="NAH271" s="15"/>
      <c r="NAI271" s="15"/>
      <c r="NAJ271" s="15"/>
      <c r="NAK271" s="15"/>
      <c r="NAL271" s="15"/>
      <c r="NAM271" s="15"/>
      <c r="NAN271" s="15"/>
      <c r="NAO271" s="15"/>
      <c r="NAP271" s="15"/>
      <c r="NAQ271" s="15"/>
      <c r="NAR271" s="15"/>
      <c r="NAS271" s="15"/>
      <c r="NAT271" s="15"/>
      <c r="NAU271" s="15"/>
      <c r="NAV271" s="15"/>
      <c r="NAW271" s="15"/>
      <c r="NAX271" s="15"/>
      <c r="NAY271" s="15"/>
      <c r="NAZ271" s="15"/>
      <c r="NBA271" s="15"/>
      <c r="NBB271" s="15"/>
      <c r="NBC271" s="15"/>
      <c r="NBD271" s="15"/>
      <c r="NBE271" s="15"/>
      <c r="NBF271" s="15"/>
      <c r="NBG271" s="15"/>
      <c r="NBH271" s="15"/>
      <c r="NBI271" s="15"/>
      <c r="NBJ271" s="15"/>
      <c r="NBK271" s="15"/>
      <c r="NBL271" s="15"/>
      <c r="NBM271" s="15"/>
      <c r="NBN271" s="15"/>
      <c r="NBO271" s="15"/>
      <c r="NBP271" s="15"/>
      <c r="NBQ271" s="15"/>
      <c r="NBR271" s="15"/>
      <c r="NBS271" s="15"/>
      <c r="NBT271" s="15"/>
      <c r="NBU271" s="15"/>
      <c r="NBV271" s="15"/>
      <c r="NBW271" s="15"/>
      <c r="NBX271" s="15"/>
      <c r="NBY271" s="15"/>
      <c r="NBZ271" s="15"/>
      <c r="NCA271" s="15"/>
      <c r="NCB271" s="15"/>
      <c r="NCC271" s="15"/>
      <c r="NCD271" s="15"/>
      <c r="NCE271" s="15"/>
      <c r="NCF271" s="15"/>
      <c r="NCG271" s="15"/>
      <c r="NCH271" s="15"/>
      <c r="NCI271" s="15"/>
      <c r="NCJ271" s="15"/>
      <c r="NCK271" s="15"/>
      <c r="NCL271" s="15"/>
      <c r="NCM271" s="15"/>
      <c r="NCN271" s="15"/>
      <c r="NCO271" s="15"/>
      <c r="NCP271" s="15"/>
      <c r="NCQ271" s="15"/>
      <c r="NCR271" s="15"/>
      <c r="NCS271" s="15"/>
      <c r="NCT271" s="15"/>
      <c r="NCU271" s="15"/>
      <c r="NCV271" s="15"/>
      <c r="NCW271" s="15"/>
      <c r="NCX271" s="15"/>
      <c r="NCY271" s="15"/>
      <c r="NCZ271" s="15"/>
      <c r="NDA271" s="15"/>
      <c r="NDB271" s="15"/>
      <c r="NDC271" s="15"/>
      <c r="NDD271" s="15"/>
      <c r="NDE271" s="15"/>
      <c r="NDF271" s="15"/>
      <c r="NDG271" s="15"/>
      <c r="NDH271" s="15"/>
      <c r="NDI271" s="15"/>
      <c r="NDJ271" s="15"/>
      <c r="NDK271" s="15"/>
      <c r="NDL271" s="15"/>
      <c r="NDM271" s="15"/>
      <c r="NDN271" s="15"/>
      <c r="NDO271" s="15"/>
      <c r="NDP271" s="15"/>
      <c r="NDQ271" s="15"/>
      <c r="NDR271" s="15"/>
      <c r="NDS271" s="15"/>
      <c r="NDT271" s="15"/>
      <c r="NDU271" s="15"/>
      <c r="NDV271" s="15"/>
      <c r="NDW271" s="15"/>
      <c r="NDX271" s="15"/>
      <c r="NDY271" s="15"/>
      <c r="NDZ271" s="15"/>
      <c r="NEA271" s="15"/>
      <c r="NEB271" s="15"/>
      <c r="NEC271" s="15"/>
      <c r="NED271" s="15"/>
      <c r="NEE271" s="15"/>
      <c r="NEF271" s="15"/>
      <c r="NEG271" s="15"/>
      <c r="NEH271" s="15"/>
      <c r="NEI271" s="15"/>
      <c r="NEJ271" s="15"/>
      <c r="NEK271" s="15"/>
      <c r="NEL271" s="15"/>
      <c r="NEM271" s="15"/>
      <c r="NEN271" s="15"/>
      <c r="NEO271" s="15"/>
      <c r="NEP271" s="15"/>
      <c r="NEQ271" s="15"/>
      <c r="NER271" s="15"/>
      <c r="NES271" s="15"/>
      <c r="NET271" s="15"/>
      <c r="NEU271" s="15"/>
      <c r="NEV271" s="15"/>
      <c r="NEW271" s="15"/>
      <c r="NEX271" s="15"/>
      <c r="NEY271" s="15"/>
      <c r="NEZ271" s="15"/>
      <c r="NFA271" s="15"/>
      <c r="NFB271" s="15"/>
      <c r="NFC271" s="15"/>
      <c r="NFD271" s="15"/>
      <c r="NFE271" s="15"/>
      <c r="NFF271" s="15"/>
      <c r="NFG271" s="15"/>
      <c r="NFH271" s="15"/>
      <c r="NFI271" s="15"/>
      <c r="NFJ271" s="15"/>
      <c r="NFK271" s="15"/>
      <c r="NFL271" s="15"/>
      <c r="NFM271" s="15"/>
      <c r="NFN271" s="15"/>
      <c r="NFO271" s="15"/>
      <c r="NFP271" s="15"/>
      <c r="NFQ271" s="15"/>
      <c r="NFR271" s="15"/>
      <c r="NFS271" s="15"/>
      <c r="NFT271" s="15"/>
      <c r="NFU271" s="15"/>
      <c r="NFV271" s="15"/>
      <c r="NFW271" s="15"/>
      <c r="NFX271" s="15"/>
      <c r="NFY271" s="15"/>
      <c r="NFZ271" s="15"/>
      <c r="NGA271" s="15"/>
      <c r="NGB271" s="15"/>
      <c r="NGC271" s="15"/>
      <c r="NGD271" s="15"/>
      <c r="NGE271" s="15"/>
      <c r="NGF271" s="15"/>
      <c r="NGG271" s="15"/>
      <c r="NGH271" s="15"/>
      <c r="NGI271" s="15"/>
      <c r="NGJ271" s="15"/>
      <c r="NGK271" s="15"/>
      <c r="NGL271" s="15"/>
      <c r="NGM271" s="15"/>
      <c r="NGN271" s="15"/>
      <c r="NGO271" s="15"/>
      <c r="NGP271" s="15"/>
      <c r="NGQ271" s="15"/>
      <c r="NGR271" s="15"/>
      <c r="NGS271" s="15"/>
      <c r="NGT271" s="15"/>
      <c r="NGU271" s="15"/>
      <c r="NGV271" s="15"/>
      <c r="NGW271" s="15"/>
      <c r="NGX271" s="15"/>
      <c r="NGY271" s="15"/>
      <c r="NGZ271" s="15"/>
      <c r="NHA271" s="15"/>
      <c r="NHB271" s="15"/>
      <c r="NHC271" s="15"/>
      <c r="NHD271" s="15"/>
      <c r="NHE271" s="15"/>
      <c r="NHF271" s="15"/>
      <c r="NHG271" s="15"/>
      <c r="NHH271" s="15"/>
      <c r="NHI271" s="15"/>
      <c r="NHJ271" s="15"/>
      <c r="NHK271" s="15"/>
      <c r="NHL271" s="15"/>
      <c r="NHM271" s="15"/>
      <c r="NHN271" s="15"/>
      <c r="NHO271" s="15"/>
      <c r="NHP271" s="15"/>
      <c r="NHQ271" s="15"/>
      <c r="NHR271" s="15"/>
      <c r="NHS271" s="15"/>
      <c r="NHT271" s="15"/>
      <c r="NHU271" s="15"/>
      <c r="NHV271" s="15"/>
      <c r="NHW271" s="15"/>
      <c r="NHX271" s="15"/>
      <c r="NHY271" s="15"/>
      <c r="NHZ271" s="15"/>
      <c r="NIA271" s="15"/>
      <c r="NIB271" s="15"/>
      <c r="NIC271" s="15"/>
      <c r="NID271" s="15"/>
      <c r="NIE271" s="15"/>
      <c r="NIF271" s="15"/>
      <c r="NIG271" s="15"/>
      <c r="NIH271" s="15"/>
      <c r="NII271" s="15"/>
      <c r="NIJ271" s="15"/>
      <c r="NIK271" s="15"/>
      <c r="NIL271" s="15"/>
      <c r="NIM271" s="15"/>
      <c r="NIN271" s="15"/>
      <c r="NIO271" s="15"/>
      <c r="NIP271" s="15"/>
      <c r="NIQ271" s="15"/>
      <c r="NIR271" s="15"/>
      <c r="NJA271" s="15"/>
      <c r="NJB271" s="15"/>
      <c r="NJC271" s="15"/>
      <c r="NJD271" s="15"/>
      <c r="NJE271" s="15"/>
      <c r="NJF271" s="15"/>
      <c r="NJG271" s="15"/>
      <c r="NJH271" s="15"/>
      <c r="NJI271" s="15"/>
      <c r="NJJ271" s="15"/>
      <c r="NJK271" s="15"/>
      <c r="NJL271" s="15"/>
      <c r="NJM271" s="15"/>
      <c r="NJN271" s="15"/>
      <c r="NJO271" s="15"/>
      <c r="NJP271" s="15"/>
      <c r="NJQ271" s="15"/>
      <c r="NJR271" s="15"/>
      <c r="NJS271" s="15"/>
      <c r="NJT271" s="15"/>
      <c r="NJU271" s="15"/>
      <c r="NJV271" s="15"/>
      <c r="NJW271" s="15"/>
      <c r="NJX271" s="15"/>
      <c r="NJY271" s="15"/>
      <c r="NJZ271" s="15"/>
      <c r="NKA271" s="15"/>
      <c r="NKB271" s="15"/>
      <c r="NKC271" s="15"/>
      <c r="NKD271" s="15"/>
      <c r="NKE271" s="15"/>
      <c r="NKF271" s="15"/>
      <c r="NKG271" s="15"/>
      <c r="NKH271" s="15"/>
      <c r="NKI271" s="15"/>
      <c r="NKJ271" s="15"/>
      <c r="NKK271" s="15"/>
      <c r="NKL271" s="15"/>
      <c r="NKM271" s="15"/>
      <c r="NKN271" s="15"/>
      <c r="NKO271" s="15"/>
      <c r="NKP271" s="15"/>
      <c r="NKQ271" s="15"/>
      <c r="NKR271" s="15"/>
      <c r="NKS271" s="15"/>
      <c r="NKT271" s="15"/>
      <c r="NKU271" s="15"/>
      <c r="NKV271" s="15"/>
      <c r="NKW271" s="15"/>
      <c r="NKX271" s="15"/>
      <c r="NKY271" s="15"/>
      <c r="NKZ271" s="15"/>
      <c r="NLA271" s="15"/>
      <c r="NLB271" s="15"/>
      <c r="NLC271" s="15"/>
      <c r="NLD271" s="15"/>
      <c r="NLE271" s="15"/>
      <c r="NLF271" s="15"/>
      <c r="NLG271" s="15"/>
      <c r="NLH271" s="15"/>
      <c r="NLI271" s="15"/>
      <c r="NLJ271" s="15"/>
      <c r="NLK271" s="15"/>
      <c r="NLL271" s="15"/>
      <c r="NLM271" s="15"/>
      <c r="NLN271" s="15"/>
      <c r="NLO271" s="15"/>
      <c r="NLP271" s="15"/>
      <c r="NLQ271" s="15"/>
      <c r="NLR271" s="15"/>
      <c r="NLS271" s="15"/>
      <c r="NLT271" s="15"/>
      <c r="NLU271" s="15"/>
      <c r="NLV271" s="15"/>
      <c r="NLW271" s="15"/>
      <c r="NLX271" s="15"/>
      <c r="NLY271" s="15"/>
      <c r="NLZ271" s="15"/>
      <c r="NMA271" s="15"/>
      <c r="NMB271" s="15"/>
      <c r="NMC271" s="15"/>
      <c r="NMD271" s="15"/>
      <c r="NME271" s="15"/>
      <c r="NMF271" s="15"/>
      <c r="NMG271" s="15"/>
      <c r="NMH271" s="15"/>
      <c r="NMI271" s="15"/>
      <c r="NMJ271" s="15"/>
      <c r="NMK271" s="15"/>
      <c r="NML271" s="15"/>
      <c r="NMM271" s="15"/>
      <c r="NMN271" s="15"/>
      <c r="NMO271" s="15"/>
      <c r="NMP271" s="15"/>
      <c r="NMQ271" s="15"/>
      <c r="NMR271" s="15"/>
      <c r="NMS271" s="15"/>
      <c r="NMT271" s="15"/>
      <c r="NMU271" s="15"/>
      <c r="NMV271" s="15"/>
      <c r="NMW271" s="15"/>
      <c r="NMX271" s="15"/>
      <c r="NMY271" s="15"/>
      <c r="NMZ271" s="15"/>
      <c r="NNA271" s="15"/>
      <c r="NNB271" s="15"/>
      <c r="NNC271" s="15"/>
      <c r="NND271" s="15"/>
      <c r="NNE271" s="15"/>
      <c r="NNF271" s="15"/>
      <c r="NNG271" s="15"/>
      <c r="NNH271" s="15"/>
      <c r="NNI271" s="15"/>
      <c r="NNJ271" s="15"/>
      <c r="NNK271" s="15"/>
      <c r="NNL271" s="15"/>
      <c r="NNM271" s="15"/>
      <c r="NNN271" s="15"/>
      <c r="NNO271" s="15"/>
      <c r="NNP271" s="15"/>
      <c r="NNQ271" s="15"/>
      <c r="NNR271" s="15"/>
      <c r="NNS271" s="15"/>
      <c r="NNT271" s="15"/>
      <c r="NNU271" s="15"/>
      <c r="NNV271" s="15"/>
      <c r="NNW271" s="15"/>
      <c r="NNX271" s="15"/>
      <c r="NNY271" s="15"/>
      <c r="NNZ271" s="15"/>
      <c r="NOA271" s="15"/>
      <c r="NOB271" s="15"/>
      <c r="NOC271" s="15"/>
      <c r="NOD271" s="15"/>
      <c r="NOE271" s="15"/>
      <c r="NOF271" s="15"/>
      <c r="NOG271" s="15"/>
      <c r="NOH271" s="15"/>
      <c r="NOI271" s="15"/>
      <c r="NOJ271" s="15"/>
      <c r="NOK271" s="15"/>
      <c r="NOL271" s="15"/>
      <c r="NOM271" s="15"/>
      <c r="NON271" s="15"/>
      <c r="NOO271" s="15"/>
      <c r="NOP271" s="15"/>
      <c r="NOQ271" s="15"/>
      <c r="NOR271" s="15"/>
      <c r="NOS271" s="15"/>
      <c r="NOT271" s="15"/>
      <c r="NOU271" s="15"/>
      <c r="NOV271" s="15"/>
      <c r="NOW271" s="15"/>
      <c r="NOX271" s="15"/>
      <c r="NOY271" s="15"/>
      <c r="NOZ271" s="15"/>
      <c r="NPA271" s="15"/>
      <c r="NPB271" s="15"/>
      <c r="NPC271" s="15"/>
      <c r="NPD271" s="15"/>
      <c r="NPE271" s="15"/>
      <c r="NPF271" s="15"/>
      <c r="NPG271" s="15"/>
      <c r="NPH271" s="15"/>
      <c r="NPI271" s="15"/>
      <c r="NPJ271" s="15"/>
      <c r="NPK271" s="15"/>
      <c r="NPL271" s="15"/>
      <c r="NPM271" s="15"/>
      <c r="NPN271" s="15"/>
      <c r="NPO271" s="15"/>
      <c r="NPP271" s="15"/>
      <c r="NPQ271" s="15"/>
      <c r="NPR271" s="15"/>
      <c r="NPS271" s="15"/>
      <c r="NPT271" s="15"/>
      <c r="NPU271" s="15"/>
      <c r="NPV271" s="15"/>
      <c r="NPW271" s="15"/>
      <c r="NPX271" s="15"/>
      <c r="NPY271" s="15"/>
      <c r="NPZ271" s="15"/>
      <c r="NQA271" s="15"/>
      <c r="NQB271" s="15"/>
      <c r="NQC271" s="15"/>
      <c r="NQD271" s="15"/>
      <c r="NQE271" s="15"/>
      <c r="NQF271" s="15"/>
      <c r="NQG271" s="15"/>
      <c r="NQH271" s="15"/>
      <c r="NQI271" s="15"/>
      <c r="NQJ271" s="15"/>
      <c r="NQK271" s="15"/>
      <c r="NQL271" s="15"/>
      <c r="NQM271" s="15"/>
      <c r="NQN271" s="15"/>
      <c r="NQO271" s="15"/>
      <c r="NQP271" s="15"/>
      <c r="NQQ271" s="15"/>
      <c r="NQR271" s="15"/>
      <c r="NQS271" s="15"/>
      <c r="NQT271" s="15"/>
      <c r="NQU271" s="15"/>
      <c r="NQV271" s="15"/>
      <c r="NQW271" s="15"/>
      <c r="NQX271" s="15"/>
      <c r="NQY271" s="15"/>
      <c r="NQZ271" s="15"/>
      <c r="NRA271" s="15"/>
      <c r="NRB271" s="15"/>
      <c r="NRC271" s="15"/>
      <c r="NRD271" s="15"/>
      <c r="NRE271" s="15"/>
      <c r="NRF271" s="15"/>
      <c r="NRG271" s="15"/>
      <c r="NRH271" s="15"/>
      <c r="NRI271" s="15"/>
      <c r="NRJ271" s="15"/>
      <c r="NRK271" s="15"/>
      <c r="NRL271" s="15"/>
      <c r="NRM271" s="15"/>
      <c r="NRN271" s="15"/>
      <c r="NRO271" s="15"/>
      <c r="NRP271" s="15"/>
      <c r="NRQ271" s="15"/>
      <c r="NRR271" s="15"/>
      <c r="NRS271" s="15"/>
      <c r="NRT271" s="15"/>
      <c r="NRU271" s="15"/>
      <c r="NRV271" s="15"/>
      <c r="NRW271" s="15"/>
      <c r="NRX271" s="15"/>
      <c r="NRY271" s="15"/>
      <c r="NRZ271" s="15"/>
      <c r="NSA271" s="15"/>
      <c r="NSB271" s="15"/>
      <c r="NSC271" s="15"/>
      <c r="NSD271" s="15"/>
      <c r="NSE271" s="15"/>
      <c r="NSF271" s="15"/>
      <c r="NSG271" s="15"/>
      <c r="NSH271" s="15"/>
      <c r="NSI271" s="15"/>
      <c r="NSJ271" s="15"/>
      <c r="NSK271" s="15"/>
      <c r="NSL271" s="15"/>
      <c r="NSM271" s="15"/>
      <c r="NSN271" s="15"/>
      <c r="NSW271" s="15"/>
      <c r="NSX271" s="15"/>
      <c r="NSY271" s="15"/>
      <c r="NSZ271" s="15"/>
      <c r="NTA271" s="15"/>
      <c r="NTB271" s="15"/>
      <c r="NTC271" s="15"/>
      <c r="NTD271" s="15"/>
      <c r="NTE271" s="15"/>
      <c r="NTF271" s="15"/>
      <c r="NTG271" s="15"/>
      <c r="NTH271" s="15"/>
      <c r="NTI271" s="15"/>
      <c r="NTJ271" s="15"/>
      <c r="NTK271" s="15"/>
      <c r="NTL271" s="15"/>
      <c r="NTM271" s="15"/>
      <c r="NTN271" s="15"/>
      <c r="NTO271" s="15"/>
      <c r="NTP271" s="15"/>
      <c r="NTQ271" s="15"/>
      <c r="NTR271" s="15"/>
      <c r="NTS271" s="15"/>
      <c r="NTT271" s="15"/>
      <c r="NTU271" s="15"/>
      <c r="NTV271" s="15"/>
      <c r="NTW271" s="15"/>
      <c r="NTX271" s="15"/>
      <c r="NTY271" s="15"/>
      <c r="NTZ271" s="15"/>
      <c r="NUA271" s="15"/>
      <c r="NUB271" s="15"/>
      <c r="NUC271" s="15"/>
      <c r="NUD271" s="15"/>
      <c r="NUE271" s="15"/>
      <c r="NUF271" s="15"/>
      <c r="NUG271" s="15"/>
      <c r="NUH271" s="15"/>
      <c r="NUI271" s="15"/>
      <c r="NUJ271" s="15"/>
      <c r="NUK271" s="15"/>
      <c r="NUL271" s="15"/>
      <c r="NUM271" s="15"/>
      <c r="NUN271" s="15"/>
      <c r="NUO271" s="15"/>
      <c r="NUP271" s="15"/>
      <c r="NUQ271" s="15"/>
      <c r="NUR271" s="15"/>
      <c r="NUS271" s="15"/>
      <c r="NUT271" s="15"/>
      <c r="NUU271" s="15"/>
      <c r="NUV271" s="15"/>
      <c r="NUW271" s="15"/>
      <c r="NUX271" s="15"/>
      <c r="NUY271" s="15"/>
      <c r="NUZ271" s="15"/>
      <c r="NVA271" s="15"/>
      <c r="NVB271" s="15"/>
      <c r="NVC271" s="15"/>
      <c r="NVD271" s="15"/>
      <c r="NVE271" s="15"/>
      <c r="NVF271" s="15"/>
      <c r="NVG271" s="15"/>
      <c r="NVH271" s="15"/>
      <c r="NVI271" s="15"/>
      <c r="NVJ271" s="15"/>
      <c r="NVK271" s="15"/>
      <c r="NVL271" s="15"/>
      <c r="NVM271" s="15"/>
      <c r="NVN271" s="15"/>
      <c r="NVO271" s="15"/>
      <c r="NVP271" s="15"/>
      <c r="NVQ271" s="15"/>
      <c r="NVR271" s="15"/>
      <c r="NVS271" s="15"/>
      <c r="NVT271" s="15"/>
      <c r="NVU271" s="15"/>
      <c r="NVV271" s="15"/>
      <c r="NVW271" s="15"/>
      <c r="NVX271" s="15"/>
      <c r="NVY271" s="15"/>
      <c r="NVZ271" s="15"/>
      <c r="NWA271" s="15"/>
      <c r="NWB271" s="15"/>
      <c r="NWC271" s="15"/>
      <c r="NWD271" s="15"/>
      <c r="NWE271" s="15"/>
      <c r="NWF271" s="15"/>
      <c r="NWG271" s="15"/>
      <c r="NWH271" s="15"/>
      <c r="NWI271" s="15"/>
      <c r="NWJ271" s="15"/>
      <c r="NWK271" s="15"/>
      <c r="NWL271" s="15"/>
      <c r="NWM271" s="15"/>
      <c r="NWN271" s="15"/>
      <c r="NWO271" s="15"/>
      <c r="NWP271" s="15"/>
      <c r="NWQ271" s="15"/>
      <c r="NWR271" s="15"/>
      <c r="NWS271" s="15"/>
      <c r="NWT271" s="15"/>
      <c r="NWU271" s="15"/>
      <c r="NWV271" s="15"/>
      <c r="NWW271" s="15"/>
      <c r="NWX271" s="15"/>
      <c r="NWY271" s="15"/>
      <c r="NWZ271" s="15"/>
      <c r="NXA271" s="15"/>
      <c r="NXB271" s="15"/>
      <c r="NXC271" s="15"/>
      <c r="NXD271" s="15"/>
      <c r="NXE271" s="15"/>
      <c r="NXF271" s="15"/>
      <c r="NXG271" s="15"/>
      <c r="NXH271" s="15"/>
      <c r="NXI271" s="15"/>
      <c r="NXJ271" s="15"/>
      <c r="NXK271" s="15"/>
      <c r="NXL271" s="15"/>
      <c r="NXM271" s="15"/>
      <c r="NXN271" s="15"/>
      <c r="NXO271" s="15"/>
      <c r="NXP271" s="15"/>
      <c r="NXQ271" s="15"/>
      <c r="NXR271" s="15"/>
      <c r="NXS271" s="15"/>
      <c r="NXT271" s="15"/>
      <c r="NXU271" s="15"/>
      <c r="NXV271" s="15"/>
      <c r="NXW271" s="15"/>
      <c r="NXX271" s="15"/>
      <c r="NXY271" s="15"/>
      <c r="NXZ271" s="15"/>
      <c r="NYA271" s="15"/>
      <c r="NYB271" s="15"/>
      <c r="NYC271" s="15"/>
      <c r="NYD271" s="15"/>
      <c r="NYE271" s="15"/>
      <c r="NYF271" s="15"/>
      <c r="NYG271" s="15"/>
      <c r="NYH271" s="15"/>
      <c r="NYI271" s="15"/>
      <c r="NYJ271" s="15"/>
      <c r="NYK271" s="15"/>
      <c r="NYL271" s="15"/>
      <c r="NYM271" s="15"/>
      <c r="NYN271" s="15"/>
      <c r="NYO271" s="15"/>
      <c r="NYP271" s="15"/>
      <c r="NYQ271" s="15"/>
      <c r="NYR271" s="15"/>
      <c r="NYS271" s="15"/>
      <c r="NYT271" s="15"/>
      <c r="NYU271" s="15"/>
      <c r="NYV271" s="15"/>
      <c r="NYW271" s="15"/>
      <c r="NYX271" s="15"/>
      <c r="NYY271" s="15"/>
      <c r="NYZ271" s="15"/>
      <c r="NZA271" s="15"/>
      <c r="NZB271" s="15"/>
      <c r="NZC271" s="15"/>
      <c r="NZD271" s="15"/>
      <c r="NZE271" s="15"/>
      <c r="NZF271" s="15"/>
      <c r="NZG271" s="15"/>
      <c r="NZH271" s="15"/>
      <c r="NZI271" s="15"/>
      <c r="NZJ271" s="15"/>
      <c r="NZK271" s="15"/>
      <c r="NZL271" s="15"/>
      <c r="NZM271" s="15"/>
      <c r="NZN271" s="15"/>
      <c r="NZO271" s="15"/>
      <c r="NZP271" s="15"/>
      <c r="NZQ271" s="15"/>
      <c r="NZR271" s="15"/>
      <c r="NZS271" s="15"/>
      <c r="NZT271" s="15"/>
      <c r="NZU271" s="15"/>
      <c r="NZV271" s="15"/>
      <c r="NZW271" s="15"/>
      <c r="NZX271" s="15"/>
      <c r="NZY271" s="15"/>
      <c r="NZZ271" s="15"/>
      <c r="OAA271" s="15"/>
      <c r="OAB271" s="15"/>
      <c r="OAC271" s="15"/>
      <c r="OAD271" s="15"/>
      <c r="OAE271" s="15"/>
      <c r="OAF271" s="15"/>
      <c r="OAG271" s="15"/>
      <c r="OAH271" s="15"/>
      <c r="OAI271" s="15"/>
      <c r="OAJ271" s="15"/>
      <c r="OAK271" s="15"/>
      <c r="OAL271" s="15"/>
      <c r="OAM271" s="15"/>
      <c r="OAN271" s="15"/>
      <c r="OAO271" s="15"/>
      <c r="OAP271" s="15"/>
      <c r="OAQ271" s="15"/>
      <c r="OAR271" s="15"/>
      <c r="OAS271" s="15"/>
      <c r="OAT271" s="15"/>
      <c r="OAU271" s="15"/>
      <c r="OAV271" s="15"/>
      <c r="OAW271" s="15"/>
      <c r="OAX271" s="15"/>
      <c r="OAY271" s="15"/>
      <c r="OAZ271" s="15"/>
      <c r="OBA271" s="15"/>
      <c r="OBB271" s="15"/>
      <c r="OBC271" s="15"/>
      <c r="OBD271" s="15"/>
      <c r="OBE271" s="15"/>
      <c r="OBF271" s="15"/>
      <c r="OBG271" s="15"/>
      <c r="OBH271" s="15"/>
      <c r="OBI271" s="15"/>
      <c r="OBJ271" s="15"/>
      <c r="OBK271" s="15"/>
      <c r="OBL271" s="15"/>
      <c r="OBM271" s="15"/>
      <c r="OBN271" s="15"/>
      <c r="OBO271" s="15"/>
      <c r="OBP271" s="15"/>
      <c r="OBQ271" s="15"/>
      <c r="OBR271" s="15"/>
      <c r="OBS271" s="15"/>
      <c r="OBT271" s="15"/>
      <c r="OBU271" s="15"/>
      <c r="OBV271" s="15"/>
      <c r="OBW271" s="15"/>
      <c r="OBX271" s="15"/>
      <c r="OBY271" s="15"/>
      <c r="OBZ271" s="15"/>
      <c r="OCA271" s="15"/>
      <c r="OCB271" s="15"/>
      <c r="OCC271" s="15"/>
      <c r="OCD271" s="15"/>
      <c r="OCE271" s="15"/>
      <c r="OCF271" s="15"/>
      <c r="OCG271" s="15"/>
      <c r="OCH271" s="15"/>
      <c r="OCI271" s="15"/>
      <c r="OCJ271" s="15"/>
      <c r="OCS271" s="15"/>
      <c r="OCT271" s="15"/>
      <c r="OCU271" s="15"/>
      <c r="OCV271" s="15"/>
      <c r="OCW271" s="15"/>
      <c r="OCX271" s="15"/>
      <c r="OCY271" s="15"/>
      <c r="OCZ271" s="15"/>
      <c r="ODA271" s="15"/>
      <c r="ODB271" s="15"/>
      <c r="ODC271" s="15"/>
      <c r="ODD271" s="15"/>
      <c r="ODE271" s="15"/>
      <c r="ODF271" s="15"/>
      <c r="ODG271" s="15"/>
      <c r="ODH271" s="15"/>
      <c r="ODI271" s="15"/>
      <c r="ODJ271" s="15"/>
      <c r="ODK271" s="15"/>
      <c r="ODL271" s="15"/>
      <c r="ODM271" s="15"/>
      <c r="ODN271" s="15"/>
      <c r="ODO271" s="15"/>
      <c r="ODP271" s="15"/>
      <c r="ODQ271" s="15"/>
      <c r="ODR271" s="15"/>
      <c r="ODS271" s="15"/>
      <c r="ODT271" s="15"/>
      <c r="ODU271" s="15"/>
      <c r="ODV271" s="15"/>
      <c r="ODW271" s="15"/>
      <c r="ODX271" s="15"/>
      <c r="ODY271" s="15"/>
      <c r="ODZ271" s="15"/>
      <c r="OEA271" s="15"/>
      <c r="OEB271" s="15"/>
      <c r="OEC271" s="15"/>
      <c r="OED271" s="15"/>
      <c r="OEE271" s="15"/>
      <c r="OEF271" s="15"/>
      <c r="OEG271" s="15"/>
      <c r="OEH271" s="15"/>
      <c r="OEI271" s="15"/>
      <c r="OEJ271" s="15"/>
      <c r="OEK271" s="15"/>
      <c r="OEL271" s="15"/>
      <c r="OEM271" s="15"/>
      <c r="OEN271" s="15"/>
      <c r="OEO271" s="15"/>
      <c r="OEP271" s="15"/>
      <c r="OEQ271" s="15"/>
      <c r="OER271" s="15"/>
      <c r="OES271" s="15"/>
      <c r="OET271" s="15"/>
      <c r="OEU271" s="15"/>
      <c r="OEV271" s="15"/>
      <c r="OEW271" s="15"/>
      <c r="OEX271" s="15"/>
      <c r="OEY271" s="15"/>
      <c r="OEZ271" s="15"/>
      <c r="OFA271" s="15"/>
      <c r="OFB271" s="15"/>
      <c r="OFC271" s="15"/>
      <c r="OFD271" s="15"/>
      <c r="OFE271" s="15"/>
      <c r="OFF271" s="15"/>
      <c r="OFG271" s="15"/>
      <c r="OFH271" s="15"/>
      <c r="OFI271" s="15"/>
      <c r="OFJ271" s="15"/>
      <c r="OFK271" s="15"/>
      <c r="OFL271" s="15"/>
      <c r="OFM271" s="15"/>
      <c r="OFN271" s="15"/>
      <c r="OFO271" s="15"/>
      <c r="OFP271" s="15"/>
      <c r="OFQ271" s="15"/>
      <c r="OFR271" s="15"/>
      <c r="OFS271" s="15"/>
      <c r="OFT271" s="15"/>
      <c r="OFU271" s="15"/>
      <c r="OFV271" s="15"/>
      <c r="OFW271" s="15"/>
      <c r="OFX271" s="15"/>
      <c r="OFY271" s="15"/>
      <c r="OFZ271" s="15"/>
      <c r="OGA271" s="15"/>
      <c r="OGB271" s="15"/>
      <c r="OGC271" s="15"/>
      <c r="OGD271" s="15"/>
      <c r="OGE271" s="15"/>
      <c r="OGF271" s="15"/>
      <c r="OGG271" s="15"/>
      <c r="OGH271" s="15"/>
      <c r="OGI271" s="15"/>
      <c r="OGJ271" s="15"/>
      <c r="OGK271" s="15"/>
      <c r="OGL271" s="15"/>
      <c r="OGM271" s="15"/>
      <c r="OGN271" s="15"/>
      <c r="OGO271" s="15"/>
      <c r="OGP271" s="15"/>
      <c r="OGQ271" s="15"/>
      <c r="OGR271" s="15"/>
      <c r="OGS271" s="15"/>
      <c r="OGT271" s="15"/>
      <c r="OGU271" s="15"/>
      <c r="OGV271" s="15"/>
      <c r="OGW271" s="15"/>
      <c r="OGX271" s="15"/>
      <c r="OGY271" s="15"/>
      <c r="OGZ271" s="15"/>
      <c r="OHA271" s="15"/>
      <c r="OHB271" s="15"/>
      <c r="OHC271" s="15"/>
      <c r="OHD271" s="15"/>
      <c r="OHE271" s="15"/>
      <c r="OHF271" s="15"/>
      <c r="OHG271" s="15"/>
      <c r="OHH271" s="15"/>
      <c r="OHI271" s="15"/>
      <c r="OHJ271" s="15"/>
      <c r="OHK271" s="15"/>
      <c r="OHL271" s="15"/>
      <c r="OHM271" s="15"/>
      <c r="OHN271" s="15"/>
      <c r="OHO271" s="15"/>
      <c r="OHP271" s="15"/>
      <c r="OHQ271" s="15"/>
      <c r="OHR271" s="15"/>
      <c r="OHS271" s="15"/>
      <c r="OHT271" s="15"/>
      <c r="OHU271" s="15"/>
      <c r="OHV271" s="15"/>
      <c r="OHW271" s="15"/>
      <c r="OHX271" s="15"/>
      <c r="OHY271" s="15"/>
      <c r="OHZ271" s="15"/>
      <c r="OIA271" s="15"/>
      <c r="OIB271" s="15"/>
      <c r="OIC271" s="15"/>
      <c r="OID271" s="15"/>
      <c r="OIE271" s="15"/>
      <c r="OIF271" s="15"/>
      <c r="OIG271" s="15"/>
      <c r="OIH271" s="15"/>
      <c r="OII271" s="15"/>
      <c r="OIJ271" s="15"/>
      <c r="OIK271" s="15"/>
      <c r="OIL271" s="15"/>
      <c r="OIM271" s="15"/>
      <c r="OIN271" s="15"/>
      <c r="OIO271" s="15"/>
      <c r="OIP271" s="15"/>
      <c r="OIQ271" s="15"/>
      <c r="OIR271" s="15"/>
      <c r="OIS271" s="15"/>
      <c r="OIT271" s="15"/>
      <c r="OIU271" s="15"/>
      <c r="OIV271" s="15"/>
      <c r="OIW271" s="15"/>
      <c r="OIX271" s="15"/>
      <c r="OIY271" s="15"/>
      <c r="OIZ271" s="15"/>
      <c r="OJA271" s="15"/>
      <c r="OJB271" s="15"/>
      <c r="OJC271" s="15"/>
      <c r="OJD271" s="15"/>
      <c r="OJE271" s="15"/>
      <c r="OJF271" s="15"/>
      <c r="OJG271" s="15"/>
      <c r="OJH271" s="15"/>
      <c r="OJI271" s="15"/>
      <c r="OJJ271" s="15"/>
      <c r="OJK271" s="15"/>
      <c r="OJL271" s="15"/>
      <c r="OJM271" s="15"/>
      <c r="OJN271" s="15"/>
      <c r="OJO271" s="15"/>
      <c r="OJP271" s="15"/>
      <c r="OJQ271" s="15"/>
      <c r="OJR271" s="15"/>
      <c r="OJS271" s="15"/>
      <c r="OJT271" s="15"/>
      <c r="OJU271" s="15"/>
      <c r="OJV271" s="15"/>
      <c r="OJW271" s="15"/>
      <c r="OJX271" s="15"/>
      <c r="OJY271" s="15"/>
      <c r="OJZ271" s="15"/>
      <c r="OKA271" s="15"/>
      <c r="OKB271" s="15"/>
      <c r="OKC271" s="15"/>
      <c r="OKD271" s="15"/>
      <c r="OKE271" s="15"/>
      <c r="OKF271" s="15"/>
      <c r="OKG271" s="15"/>
      <c r="OKH271" s="15"/>
      <c r="OKI271" s="15"/>
      <c r="OKJ271" s="15"/>
      <c r="OKK271" s="15"/>
      <c r="OKL271" s="15"/>
      <c r="OKM271" s="15"/>
      <c r="OKN271" s="15"/>
      <c r="OKO271" s="15"/>
      <c r="OKP271" s="15"/>
      <c r="OKQ271" s="15"/>
      <c r="OKR271" s="15"/>
      <c r="OKS271" s="15"/>
      <c r="OKT271" s="15"/>
      <c r="OKU271" s="15"/>
      <c r="OKV271" s="15"/>
      <c r="OKW271" s="15"/>
      <c r="OKX271" s="15"/>
      <c r="OKY271" s="15"/>
      <c r="OKZ271" s="15"/>
      <c r="OLA271" s="15"/>
      <c r="OLB271" s="15"/>
      <c r="OLC271" s="15"/>
      <c r="OLD271" s="15"/>
      <c r="OLE271" s="15"/>
      <c r="OLF271" s="15"/>
      <c r="OLG271" s="15"/>
      <c r="OLH271" s="15"/>
      <c r="OLI271" s="15"/>
      <c r="OLJ271" s="15"/>
      <c r="OLK271" s="15"/>
      <c r="OLL271" s="15"/>
      <c r="OLM271" s="15"/>
      <c r="OLN271" s="15"/>
      <c r="OLO271" s="15"/>
      <c r="OLP271" s="15"/>
      <c r="OLQ271" s="15"/>
      <c r="OLR271" s="15"/>
      <c r="OLS271" s="15"/>
      <c r="OLT271" s="15"/>
      <c r="OLU271" s="15"/>
      <c r="OLV271" s="15"/>
      <c r="OLW271" s="15"/>
      <c r="OLX271" s="15"/>
      <c r="OLY271" s="15"/>
      <c r="OLZ271" s="15"/>
      <c r="OMA271" s="15"/>
      <c r="OMB271" s="15"/>
      <c r="OMC271" s="15"/>
      <c r="OMD271" s="15"/>
      <c r="OME271" s="15"/>
      <c r="OMF271" s="15"/>
      <c r="OMO271" s="15"/>
      <c r="OMP271" s="15"/>
      <c r="OMQ271" s="15"/>
      <c r="OMR271" s="15"/>
      <c r="OMS271" s="15"/>
      <c r="OMT271" s="15"/>
      <c r="OMU271" s="15"/>
      <c r="OMV271" s="15"/>
      <c r="OMW271" s="15"/>
      <c r="OMX271" s="15"/>
      <c r="OMY271" s="15"/>
      <c r="OMZ271" s="15"/>
      <c r="ONA271" s="15"/>
      <c r="ONB271" s="15"/>
      <c r="ONC271" s="15"/>
      <c r="OND271" s="15"/>
      <c r="ONE271" s="15"/>
      <c r="ONF271" s="15"/>
      <c r="ONG271" s="15"/>
      <c r="ONH271" s="15"/>
      <c r="ONI271" s="15"/>
      <c r="ONJ271" s="15"/>
      <c r="ONK271" s="15"/>
      <c r="ONL271" s="15"/>
      <c r="ONM271" s="15"/>
      <c r="ONN271" s="15"/>
      <c r="ONO271" s="15"/>
      <c r="ONP271" s="15"/>
      <c r="ONQ271" s="15"/>
      <c r="ONR271" s="15"/>
      <c r="ONS271" s="15"/>
      <c r="ONT271" s="15"/>
      <c r="ONU271" s="15"/>
      <c r="ONV271" s="15"/>
      <c r="ONW271" s="15"/>
      <c r="ONX271" s="15"/>
      <c r="ONY271" s="15"/>
      <c r="ONZ271" s="15"/>
      <c r="OOA271" s="15"/>
      <c r="OOB271" s="15"/>
      <c r="OOC271" s="15"/>
      <c r="OOD271" s="15"/>
      <c r="OOE271" s="15"/>
      <c r="OOF271" s="15"/>
      <c r="OOG271" s="15"/>
      <c r="OOH271" s="15"/>
      <c r="OOI271" s="15"/>
      <c r="OOJ271" s="15"/>
      <c r="OOK271" s="15"/>
      <c r="OOL271" s="15"/>
      <c r="OOM271" s="15"/>
      <c r="OON271" s="15"/>
      <c r="OOO271" s="15"/>
      <c r="OOP271" s="15"/>
      <c r="OOQ271" s="15"/>
      <c r="OOR271" s="15"/>
      <c r="OOS271" s="15"/>
      <c r="OOT271" s="15"/>
      <c r="OOU271" s="15"/>
      <c r="OOV271" s="15"/>
      <c r="OOW271" s="15"/>
      <c r="OOX271" s="15"/>
      <c r="OOY271" s="15"/>
      <c r="OOZ271" s="15"/>
      <c r="OPA271" s="15"/>
      <c r="OPB271" s="15"/>
      <c r="OPC271" s="15"/>
      <c r="OPD271" s="15"/>
      <c r="OPE271" s="15"/>
      <c r="OPF271" s="15"/>
      <c r="OPG271" s="15"/>
      <c r="OPH271" s="15"/>
      <c r="OPI271" s="15"/>
      <c r="OPJ271" s="15"/>
      <c r="OPK271" s="15"/>
      <c r="OPL271" s="15"/>
      <c r="OPM271" s="15"/>
      <c r="OPN271" s="15"/>
      <c r="OPO271" s="15"/>
      <c r="OPP271" s="15"/>
      <c r="OPQ271" s="15"/>
      <c r="OPR271" s="15"/>
      <c r="OPS271" s="15"/>
      <c r="OPT271" s="15"/>
      <c r="OPU271" s="15"/>
      <c r="OPV271" s="15"/>
      <c r="OPW271" s="15"/>
      <c r="OPX271" s="15"/>
      <c r="OPY271" s="15"/>
      <c r="OPZ271" s="15"/>
      <c r="OQA271" s="15"/>
      <c r="OQB271" s="15"/>
      <c r="OQC271" s="15"/>
      <c r="OQD271" s="15"/>
      <c r="OQE271" s="15"/>
      <c r="OQF271" s="15"/>
      <c r="OQG271" s="15"/>
      <c r="OQH271" s="15"/>
      <c r="OQI271" s="15"/>
      <c r="OQJ271" s="15"/>
      <c r="OQK271" s="15"/>
      <c r="OQL271" s="15"/>
      <c r="OQM271" s="15"/>
      <c r="OQN271" s="15"/>
      <c r="OQO271" s="15"/>
      <c r="OQP271" s="15"/>
      <c r="OQQ271" s="15"/>
      <c r="OQR271" s="15"/>
      <c r="OQS271" s="15"/>
      <c r="OQT271" s="15"/>
      <c r="OQU271" s="15"/>
      <c r="OQV271" s="15"/>
      <c r="OQW271" s="15"/>
      <c r="OQX271" s="15"/>
      <c r="OQY271" s="15"/>
      <c r="OQZ271" s="15"/>
      <c r="ORA271" s="15"/>
      <c r="ORB271" s="15"/>
      <c r="ORC271" s="15"/>
      <c r="ORD271" s="15"/>
      <c r="ORE271" s="15"/>
      <c r="ORF271" s="15"/>
      <c r="ORG271" s="15"/>
      <c r="ORH271" s="15"/>
      <c r="ORI271" s="15"/>
      <c r="ORJ271" s="15"/>
      <c r="ORK271" s="15"/>
      <c r="ORL271" s="15"/>
      <c r="ORM271" s="15"/>
      <c r="ORN271" s="15"/>
      <c r="ORO271" s="15"/>
      <c r="ORP271" s="15"/>
      <c r="ORQ271" s="15"/>
      <c r="ORR271" s="15"/>
      <c r="ORS271" s="15"/>
      <c r="ORT271" s="15"/>
      <c r="ORU271" s="15"/>
      <c r="ORV271" s="15"/>
      <c r="ORW271" s="15"/>
      <c r="ORX271" s="15"/>
      <c r="ORY271" s="15"/>
      <c r="ORZ271" s="15"/>
      <c r="OSA271" s="15"/>
      <c r="OSB271" s="15"/>
      <c r="OSC271" s="15"/>
      <c r="OSD271" s="15"/>
      <c r="OSE271" s="15"/>
      <c r="OSF271" s="15"/>
      <c r="OSG271" s="15"/>
      <c r="OSH271" s="15"/>
      <c r="OSI271" s="15"/>
      <c r="OSJ271" s="15"/>
      <c r="OSK271" s="15"/>
      <c r="OSL271" s="15"/>
      <c r="OSM271" s="15"/>
      <c r="OSN271" s="15"/>
      <c r="OSO271" s="15"/>
      <c r="OSP271" s="15"/>
      <c r="OSQ271" s="15"/>
      <c r="OSR271" s="15"/>
      <c r="OSS271" s="15"/>
      <c r="OST271" s="15"/>
      <c r="OSU271" s="15"/>
      <c r="OSV271" s="15"/>
      <c r="OSW271" s="15"/>
      <c r="OSX271" s="15"/>
      <c r="OSY271" s="15"/>
      <c r="OSZ271" s="15"/>
      <c r="OTA271" s="15"/>
      <c r="OTB271" s="15"/>
      <c r="OTC271" s="15"/>
      <c r="OTD271" s="15"/>
      <c r="OTE271" s="15"/>
      <c r="OTF271" s="15"/>
      <c r="OTG271" s="15"/>
      <c r="OTH271" s="15"/>
      <c r="OTI271" s="15"/>
      <c r="OTJ271" s="15"/>
      <c r="OTK271" s="15"/>
      <c r="OTL271" s="15"/>
      <c r="OTM271" s="15"/>
      <c r="OTN271" s="15"/>
      <c r="OTO271" s="15"/>
      <c r="OTP271" s="15"/>
      <c r="OTQ271" s="15"/>
      <c r="OTR271" s="15"/>
      <c r="OTS271" s="15"/>
      <c r="OTT271" s="15"/>
      <c r="OTU271" s="15"/>
      <c r="OTV271" s="15"/>
      <c r="OTW271" s="15"/>
      <c r="OTX271" s="15"/>
      <c r="OTY271" s="15"/>
      <c r="OTZ271" s="15"/>
      <c r="OUA271" s="15"/>
      <c r="OUB271" s="15"/>
      <c r="OUC271" s="15"/>
      <c r="OUD271" s="15"/>
      <c r="OUE271" s="15"/>
      <c r="OUF271" s="15"/>
      <c r="OUG271" s="15"/>
      <c r="OUH271" s="15"/>
      <c r="OUI271" s="15"/>
      <c r="OUJ271" s="15"/>
      <c r="OUK271" s="15"/>
      <c r="OUL271" s="15"/>
      <c r="OUM271" s="15"/>
      <c r="OUN271" s="15"/>
      <c r="OUO271" s="15"/>
      <c r="OUP271" s="15"/>
      <c r="OUQ271" s="15"/>
      <c r="OUR271" s="15"/>
      <c r="OUS271" s="15"/>
      <c r="OUT271" s="15"/>
      <c r="OUU271" s="15"/>
      <c r="OUV271" s="15"/>
      <c r="OUW271" s="15"/>
      <c r="OUX271" s="15"/>
      <c r="OUY271" s="15"/>
      <c r="OUZ271" s="15"/>
      <c r="OVA271" s="15"/>
      <c r="OVB271" s="15"/>
      <c r="OVC271" s="15"/>
      <c r="OVD271" s="15"/>
      <c r="OVE271" s="15"/>
      <c r="OVF271" s="15"/>
      <c r="OVG271" s="15"/>
      <c r="OVH271" s="15"/>
      <c r="OVI271" s="15"/>
      <c r="OVJ271" s="15"/>
      <c r="OVK271" s="15"/>
      <c r="OVL271" s="15"/>
      <c r="OVM271" s="15"/>
      <c r="OVN271" s="15"/>
      <c r="OVO271" s="15"/>
      <c r="OVP271" s="15"/>
      <c r="OVQ271" s="15"/>
      <c r="OVR271" s="15"/>
      <c r="OVS271" s="15"/>
      <c r="OVT271" s="15"/>
      <c r="OVU271" s="15"/>
      <c r="OVV271" s="15"/>
      <c r="OVW271" s="15"/>
      <c r="OVX271" s="15"/>
      <c r="OVY271" s="15"/>
      <c r="OVZ271" s="15"/>
      <c r="OWA271" s="15"/>
      <c r="OWB271" s="15"/>
      <c r="OWK271" s="15"/>
      <c r="OWL271" s="15"/>
      <c r="OWM271" s="15"/>
      <c r="OWN271" s="15"/>
      <c r="OWO271" s="15"/>
      <c r="OWP271" s="15"/>
      <c r="OWQ271" s="15"/>
      <c r="OWR271" s="15"/>
      <c r="OWS271" s="15"/>
      <c r="OWT271" s="15"/>
      <c r="OWU271" s="15"/>
      <c r="OWV271" s="15"/>
      <c r="OWW271" s="15"/>
      <c r="OWX271" s="15"/>
      <c r="OWY271" s="15"/>
      <c r="OWZ271" s="15"/>
      <c r="OXA271" s="15"/>
      <c r="OXB271" s="15"/>
      <c r="OXC271" s="15"/>
      <c r="OXD271" s="15"/>
      <c r="OXE271" s="15"/>
      <c r="OXF271" s="15"/>
      <c r="OXG271" s="15"/>
      <c r="OXH271" s="15"/>
      <c r="OXI271" s="15"/>
      <c r="OXJ271" s="15"/>
      <c r="OXK271" s="15"/>
      <c r="OXL271" s="15"/>
      <c r="OXM271" s="15"/>
      <c r="OXN271" s="15"/>
      <c r="OXO271" s="15"/>
      <c r="OXP271" s="15"/>
      <c r="OXQ271" s="15"/>
      <c r="OXR271" s="15"/>
      <c r="OXS271" s="15"/>
      <c r="OXT271" s="15"/>
      <c r="OXU271" s="15"/>
      <c r="OXV271" s="15"/>
      <c r="OXW271" s="15"/>
      <c r="OXX271" s="15"/>
      <c r="OXY271" s="15"/>
      <c r="OXZ271" s="15"/>
      <c r="OYA271" s="15"/>
      <c r="OYB271" s="15"/>
      <c r="OYC271" s="15"/>
      <c r="OYD271" s="15"/>
      <c r="OYE271" s="15"/>
      <c r="OYF271" s="15"/>
      <c r="OYG271" s="15"/>
      <c r="OYH271" s="15"/>
      <c r="OYI271" s="15"/>
      <c r="OYJ271" s="15"/>
      <c r="OYK271" s="15"/>
      <c r="OYL271" s="15"/>
      <c r="OYM271" s="15"/>
      <c r="OYN271" s="15"/>
      <c r="OYO271" s="15"/>
      <c r="OYP271" s="15"/>
      <c r="OYQ271" s="15"/>
      <c r="OYR271" s="15"/>
      <c r="OYS271" s="15"/>
      <c r="OYT271" s="15"/>
      <c r="OYU271" s="15"/>
      <c r="OYV271" s="15"/>
      <c r="OYW271" s="15"/>
      <c r="OYX271" s="15"/>
      <c r="OYY271" s="15"/>
      <c r="OYZ271" s="15"/>
      <c r="OZA271" s="15"/>
      <c r="OZB271" s="15"/>
      <c r="OZC271" s="15"/>
      <c r="OZD271" s="15"/>
      <c r="OZE271" s="15"/>
      <c r="OZF271" s="15"/>
      <c r="OZG271" s="15"/>
      <c r="OZH271" s="15"/>
      <c r="OZI271" s="15"/>
      <c r="OZJ271" s="15"/>
      <c r="OZK271" s="15"/>
      <c r="OZL271" s="15"/>
      <c r="OZM271" s="15"/>
      <c r="OZN271" s="15"/>
      <c r="OZO271" s="15"/>
      <c r="OZP271" s="15"/>
      <c r="OZQ271" s="15"/>
      <c r="OZR271" s="15"/>
      <c r="OZS271" s="15"/>
      <c r="OZT271" s="15"/>
      <c r="OZU271" s="15"/>
      <c r="OZV271" s="15"/>
      <c r="OZW271" s="15"/>
      <c r="OZX271" s="15"/>
      <c r="OZY271" s="15"/>
      <c r="OZZ271" s="15"/>
      <c r="PAA271" s="15"/>
      <c r="PAB271" s="15"/>
      <c r="PAC271" s="15"/>
      <c r="PAD271" s="15"/>
      <c r="PAE271" s="15"/>
      <c r="PAF271" s="15"/>
      <c r="PAG271" s="15"/>
      <c r="PAH271" s="15"/>
      <c r="PAI271" s="15"/>
      <c r="PAJ271" s="15"/>
      <c r="PAK271" s="15"/>
      <c r="PAL271" s="15"/>
      <c r="PAM271" s="15"/>
      <c r="PAN271" s="15"/>
      <c r="PAO271" s="15"/>
      <c r="PAP271" s="15"/>
      <c r="PAQ271" s="15"/>
      <c r="PAR271" s="15"/>
      <c r="PAS271" s="15"/>
      <c r="PAT271" s="15"/>
      <c r="PAU271" s="15"/>
      <c r="PAV271" s="15"/>
      <c r="PAW271" s="15"/>
      <c r="PAX271" s="15"/>
      <c r="PAY271" s="15"/>
      <c r="PAZ271" s="15"/>
      <c r="PBA271" s="15"/>
      <c r="PBB271" s="15"/>
      <c r="PBC271" s="15"/>
      <c r="PBD271" s="15"/>
      <c r="PBE271" s="15"/>
      <c r="PBF271" s="15"/>
      <c r="PBG271" s="15"/>
      <c r="PBH271" s="15"/>
      <c r="PBI271" s="15"/>
      <c r="PBJ271" s="15"/>
      <c r="PBK271" s="15"/>
      <c r="PBL271" s="15"/>
      <c r="PBM271" s="15"/>
      <c r="PBN271" s="15"/>
      <c r="PBO271" s="15"/>
      <c r="PBP271" s="15"/>
      <c r="PBQ271" s="15"/>
      <c r="PBR271" s="15"/>
      <c r="PBS271" s="15"/>
      <c r="PBT271" s="15"/>
      <c r="PBU271" s="15"/>
      <c r="PBV271" s="15"/>
      <c r="PBW271" s="15"/>
      <c r="PBX271" s="15"/>
      <c r="PBY271" s="15"/>
      <c r="PBZ271" s="15"/>
      <c r="PCA271" s="15"/>
      <c r="PCB271" s="15"/>
      <c r="PCC271" s="15"/>
      <c r="PCD271" s="15"/>
      <c r="PCE271" s="15"/>
      <c r="PCF271" s="15"/>
      <c r="PCG271" s="15"/>
      <c r="PCH271" s="15"/>
      <c r="PCI271" s="15"/>
      <c r="PCJ271" s="15"/>
      <c r="PCK271" s="15"/>
      <c r="PCL271" s="15"/>
      <c r="PCM271" s="15"/>
      <c r="PCN271" s="15"/>
      <c r="PCO271" s="15"/>
      <c r="PCP271" s="15"/>
      <c r="PCQ271" s="15"/>
      <c r="PCR271" s="15"/>
      <c r="PCS271" s="15"/>
      <c r="PCT271" s="15"/>
      <c r="PCU271" s="15"/>
      <c r="PCV271" s="15"/>
      <c r="PCW271" s="15"/>
      <c r="PCX271" s="15"/>
      <c r="PCY271" s="15"/>
      <c r="PCZ271" s="15"/>
      <c r="PDA271" s="15"/>
      <c r="PDB271" s="15"/>
      <c r="PDC271" s="15"/>
      <c r="PDD271" s="15"/>
      <c r="PDE271" s="15"/>
      <c r="PDF271" s="15"/>
      <c r="PDG271" s="15"/>
      <c r="PDH271" s="15"/>
      <c r="PDI271" s="15"/>
      <c r="PDJ271" s="15"/>
      <c r="PDK271" s="15"/>
      <c r="PDL271" s="15"/>
      <c r="PDM271" s="15"/>
      <c r="PDN271" s="15"/>
      <c r="PDO271" s="15"/>
      <c r="PDP271" s="15"/>
      <c r="PDQ271" s="15"/>
      <c r="PDR271" s="15"/>
      <c r="PDS271" s="15"/>
      <c r="PDT271" s="15"/>
      <c r="PDU271" s="15"/>
      <c r="PDV271" s="15"/>
      <c r="PDW271" s="15"/>
      <c r="PDX271" s="15"/>
      <c r="PDY271" s="15"/>
      <c r="PDZ271" s="15"/>
      <c r="PEA271" s="15"/>
      <c r="PEB271" s="15"/>
      <c r="PEC271" s="15"/>
      <c r="PED271" s="15"/>
      <c r="PEE271" s="15"/>
      <c r="PEF271" s="15"/>
      <c r="PEG271" s="15"/>
      <c r="PEH271" s="15"/>
      <c r="PEI271" s="15"/>
      <c r="PEJ271" s="15"/>
      <c r="PEK271" s="15"/>
      <c r="PEL271" s="15"/>
      <c r="PEM271" s="15"/>
      <c r="PEN271" s="15"/>
      <c r="PEO271" s="15"/>
      <c r="PEP271" s="15"/>
      <c r="PEQ271" s="15"/>
      <c r="PER271" s="15"/>
      <c r="PES271" s="15"/>
      <c r="PET271" s="15"/>
      <c r="PEU271" s="15"/>
      <c r="PEV271" s="15"/>
      <c r="PEW271" s="15"/>
      <c r="PEX271" s="15"/>
      <c r="PEY271" s="15"/>
      <c r="PEZ271" s="15"/>
      <c r="PFA271" s="15"/>
      <c r="PFB271" s="15"/>
      <c r="PFC271" s="15"/>
      <c r="PFD271" s="15"/>
      <c r="PFE271" s="15"/>
      <c r="PFF271" s="15"/>
      <c r="PFG271" s="15"/>
      <c r="PFH271" s="15"/>
      <c r="PFI271" s="15"/>
      <c r="PFJ271" s="15"/>
      <c r="PFK271" s="15"/>
      <c r="PFL271" s="15"/>
      <c r="PFM271" s="15"/>
      <c r="PFN271" s="15"/>
      <c r="PFO271" s="15"/>
      <c r="PFP271" s="15"/>
      <c r="PFQ271" s="15"/>
      <c r="PFR271" s="15"/>
      <c r="PFS271" s="15"/>
      <c r="PFT271" s="15"/>
      <c r="PFU271" s="15"/>
      <c r="PFV271" s="15"/>
      <c r="PFW271" s="15"/>
      <c r="PFX271" s="15"/>
      <c r="PGG271" s="15"/>
      <c r="PGH271" s="15"/>
      <c r="PGI271" s="15"/>
      <c r="PGJ271" s="15"/>
      <c r="PGK271" s="15"/>
      <c r="PGL271" s="15"/>
      <c r="PGM271" s="15"/>
      <c r="PGN271" s="15"/>
      <c r="PGO271" s="15"/>
      <c r="PGP271" s="15"/>
      <c r="PGQ271" s="15"/>
      <c r="PGR271" s="15"/>
      <c r="PGS271" s="15"/>
      <c r="PGT271" s="15"/>
      <c r="PGU271" s="15"/>
      <c r="PGV271" s="15"/>
      <c r="PGW271" s="15"/>
      <c r="PGX271" s="15"/>
      <c r="PGY271" s="15"/>
      <c r="PGZ271" s="15"/>
      <c r="PHA271" s="15"/>
      <c r="PHB271" s="15"/>
      <c r="PHC271" s="15"/>
      <c r="PHD271" s="15"/>
      <c r="PHE271" s="15"/>
      <c r="PHF271" s="15"/>
      <c r="PHG271" s="15"/>
      <c r="PHH271" s="15"/>
      <c r="PHI271" s="15"/>
      <c r="PHJ271" s="15"/>
      <c r="PHK271" s="15"/>
      <c r="PHL271" s="15"/>
      <c r="PHM271" s="15"/>
      <c r="PHN271" s="15"/>
      <c r="PHO271" s="15"/>
      <c r="PHP271" s="15"/>
      <c r="PHQ271" s="15"/>
      <c r="PHR271" s="15"/>
      <c r="PHS271" s="15"/>
      <c r="PHT271" s="15"/>
      <c r="PHU271" s="15"/>
      <c r="PHV271" s="15"/>
      <c r="PHW271" s="15"/>
      <c r="PHX271" s="15"/>
      <c r="PHY271" s="15"/>
      <c r="PHZ271" s="15"/>
      <c r="PIA271" s="15"/>
      <c r="PIB271" s="15"/>
      <c r="PIC271" s="15"/>
      <c r="PID271" s="15"/>
      <c r="PIE271" s="15"/>
      <c r="PIF271" s="15"/>
      <c r="PIG271" s="15"/>
      <c r="PIH271" s="15"/>
      <c r="PII271" s="15"/>
      <c r="PIJ271" s="15"/>
      <c r="PIK271" s="15"/>
      <c r="PIL271" s="15"/>
      <c r="PIM271" s="15"/>
      <c r="PIN271" s="15"/>
      <c r="PIO271" s="15"/>
      <c r="PIP271" s="15"/>
      <c r="PIQ271" s="15"/>
      <c r="PIR271" s="15"/>
      <c r="PIS271" s="15"/>
      <c r="PIT271" s="15"/>
      <c r="PIU271" s="15"/>
      <c r="PIV271" s="15"/>
      <c r="PIW271" s="15"/>
      <c r="PIX271" s="15"/>
      <c r="PIY271" s="15"/>
      <c r="PIZ271" s="15"/>
      <c r="PJA271" s="15"/>
      <c r="PJB271" s="15"/>
      <c r="PJC271" s="15"/>
      <c r="PJD271" s="15"/>
      <c r="PJE271" s="15"/>
      <c r="PJF271" s="15"/>
      <c r="PJG271" s="15"/>
      <c r="PJH271" s="15"/>
      <c r="PJI271" s="15"/>
      <c r="PJJ271" s="15"/>
      <c r="PJK271" s="15"/>
      <c r="PJL271" s="15"/>
      <c r="PJM271" s="15"/>
      <c r="PJN271" s="15"/>
      <c r="PJO271" s="15"/>
      <c r="PJP271" s="15"/>
      <c r="PJQ271" s="15"/>
      <c r="PJR271" s="15"/>
      <c r="PJS271" s="15"/>
      <c r="PJT271" s="15"/>
      <c r="PJU271" s="15"/>
      <c r="PJV271" s="15"/>
      <c r="PJW271" s="15"/>
      <c r="PJX271" s="15"/>
      <c r="PJY271" s="15"/>
      <c r="PJZ271" s="15"/>
      <c r="PKA271" s="15"/>
      <c r="PKB271" s="15"/>
      <c r="PKC271" s="15"/>
      <c r="PKD271" s="15"/>
      <c r="PKE271" s="15"/>
      <c r="PKF271" s="15"/>
      <c r="PKG271" s="15"/>
      <c r="PKH271" s="15"/>
      <c r="PKI271" s="15"/>
      <c r="PKJ271" s="15"/>
      <c r="PKK271" s="15"/>
      <c r="PKL271" s="15"/>
      <c r="PKM271" s="15"/>
      <c r="PKN271" s="15"/>
      <c r="PKO271" s="15"/>
      <c r="PKP271" s="15"/>
      <c r="PKQ271" s="15"/>
      <c r="PKR271" s="15"/>
      <c r="PKS271" s="15"/>
      <c r="PKT271" s="15"/>
      <c r="PKU271" s="15"/>
      <c r="PKV271" s="15"/>
      <c r="PKW271" s="15"/>
      <c r="PKX271" s="15"/>
      <c r="PKY271" s="15"/>
      <c r="PKZ271" s="15"/>
      <c r="PLA271" s="15"/>
      <c r="PLB271" s="15"/>
      <c r="PLC271" s="15"/>
      <c r="PLD271" s="15"/>
      <c r="PLE271" s="15"/>
      <c r="PLF271" s="15"/>
      <c r="PLG271" s="15"/>
      <c r="PLH271" s="15"/>
      <c r="PLI271" s="15"/>
      <c r="PLJ271" s="15"/>
      <c r="PLK271" s="15"/>
      <c r="PLL271" s="15"/>
      <c r="PLM271" s="15"/>
      <c r="PLN271" s="15"/>
      <c r="PLO271" s="15"/>
      <c r="PLP271" s="15"/>
      <c r="PLQ271" s="15"/>
      <c r="PLR271" s="15"/>
      <c r="PLS271" s="15"/>
      <c r="PLT271" s="15"/>
      <c r="PLU271" s="15"/>
      <c r="PLV271" s="15"/>
      <c r="PLW271" s="15"/>
      <c r="PLX271" s="15"/>
      <c r="PLY271" s="15"/>
      <c r="PLZ271" s="15"/>
      <c r="PMA271" s="15"/>
      <c r="PMB271" s="15"/>
      <c r="PMC271" s="15"/>
      <c r="PMD271" s="15"/>
      <c r="PME271" s="15"/>
      <c r="PMF271" s="15"/>
      <c r="PMG271" s="15"/>
      <c r="PMH271" s="15"/>
      <c r="PMI271" s="15"/>
      <c r="PMJ271" s="15"/>
      <c r="PMK271" s="15"/>
      <c r="PML271" s="15"/>
      <c r="PMM271" s="15"/>
      <c r="PMN271" s="15"/>
      <c r="PMO271" s="15"/>
      <c r="PMP271" s="15"/>
      <c r="PMQ271" s="15"/>
      <c r="PMR271" s="15"/>
      <c r="PMS271" s="15"/>
      <c r="PMT271" s="15"/>
      <c r="PMU271" s="15"/>
      <c r="PMV271" s="15"/>
      <c r="PMW271" s="15"/>
      <c r="PMX271" s="15"/>
      <c r="PMY271" s="15"/>
      <c r="PMZ271" s="15"/>
      <c r="PNA271" s="15"/>
      <c r="PNB271" s="15"/>
      <c r="PNC271" s="15"/>
      <c r="PND271" s="15"/>
      <c r="PNE271" s="15"/>
      <c r="PNF271" s="15"/>
      <c r="PNG271" s="15"/>
      <c r="PNH271" s="15"/>
      <c r="PNI271" s="15"/>
      <c r="PNJ271" s="15"/>
      <c r="PNK271" s="15"/>
      <c r="PNL271" s="15"/>
      <c r="PNM271" s="15"/>
      <c r="PNN271" s="15"/>
      <c r="PNO271" s="15"/>
      <c r="PNP271" s="15"/>
      <c r="PNQ271" s="15"/>
      <c r="PNR271" s="15"/>
      <c r="PNS271" s="15"/>
      <c r="PNT271" s="15"/>
      <c r="PNU271" s="15"/>
      <c r="PNV271" s="15"/>
      <c r="PNW271" s="15"/>
      <c r="PNX271" s="15"/>
      <c r="PNY271" s="15"/>
      <c r="PNZ271" s="15"/>
      <c r="POA271" s="15"/>
      <c r="POB271" s="15"/>
      <c r="POC271" s="15"/>
      <c r="POD271" s="15"/>
      <c r="POE271" s="15"/>
      <c r="POF271" s="15"/>
      <c r="POG271" s="15"/>
      <c r="POH271" s="15"/>
      <c r="POI271" s="15"/>
      <c r="POJ271" s="15"/>
      <c r="POK271" s="15"/>
      <c r="POL271" s="15"/>
      <c r="POM271" s="15"/>
      <c r="PON271" s="15"/>
      <c r="POO271" s="15"/>
      <c r="POP271" s="15"/>
      <c r="POQ271" s="15"/>
      <c r="POR271" s="15"/>
      <c r="POS271" s="15"/>
      <c r="POT271" s="15"/>
      <c r="POU271" s="15"/>
      <c r="POV271" s="15"/>
      <c r="POW271" s="15"/>
      <c r="POX271" s="15"/>
      <c r="POY271" s="15"/>
      <c r="POZ271" s="15"/>
      <c r="PPA271" s="15"/>
      <c r="PPB271" s="15"/>
      <c r="PPC271" s="15"/>
      <c r="PPD271" s="15"/>
      <c r="PPE271" s="15"/>
      <c r="PPF271" s="15"/>
      <c r="PPG271" s="15"/>
      <c r="PPH271" s="15"/>
      <c r="PPI271" s="15"/>
      <c r="PPJ271" s="15"/>
      <c r="PPK271" s="15"/>
      <c r="PPL271" s="15"/>
      <c r="PPM271" s="15"/>
      <c r="PPN271" s="15"/>
      <c r="PPO271" s="15"/>
      <c r="PPP271" s="15"/>
      <c r="PPQ271" s="15"/>
      <c r="PPR271" s="15"/>
      <c r="PPS271" s="15"/>
      <c r="PPT271" s="15"/>
      <c r="PQC271" s="15"/>
      <c r="PQD271" s="15"/>
      <c r="PQE271" s="15"/>
      <c r="PQF271" s="15"/>
      <c r="PQG271" s="15"/>
      <c r="PQH271" s="15"/>
      <c r="PQI271" s="15"/>
      <c r="PQJ271" s="15"/>
      <c r="PQK271" s="15"/>
      <c r="PQL271" s="15"/>
      <c r="PQM271" s="15"/>
      <c r="PQN271" s="15"/>
      <c r="PQO271" s="15"/>
      <c r="PQP271" s="15"/>
      <c r="PQQ271" s="15"/>
      <c r="PQR271" s="15"/>
      <c r="PQS271" s="15"/>
      <c r="PQT271" s="15"/>
      <c r="PQU271" s="15"/>
      <c r="PQV271" s="15"/>
      <c r="PQW271" s="15"/>
      <c r="PQX271" s="15"/>
      <c r="PQY271" s="15"/>
      <c r="PQZ271" s="15"/>
      <c r="PRA271" s="15"/>
      <c r="PRB271" s="15"/>
      <c r="PRC271" s="15"/>
      <c r="PRD271" s="15"/>
      <c r="PRE271" s="15"/>
      <c r="PRF271" s="15"/>
      <c r="PRG271" s="15"/>
      <c r="PRH271" s="15"/>
      <c r="PRI271" s="15"/>
      <c r="PRJ271" s="15"/>
      <c r="PRK271" s="15"/>
      <c r="PRL271" s="15"/>
      <c r="PRM271" s="15"/>
      <c r="PRN271" s="15"/>
      <c r="PRO271" s="15"/>
      <c r="PRP271" s="15"/>
      <c r="PRQ271" s="15"/>
      <c r="PRR271" s="15"/>
      <c r="PRS271" s="15"/>
      <c r="PRT271" s="15"/>
      <c r="PRU271" s="15"/>
      <c r="PRV271" s="15"/>
      <c r="PRW271" s="15"/>
      <c r="PRX271" s="15"/>
      <c r="PRY271" s="15"/>
      <c r="PRZ271" s="15"/>
      <c r="PSA271" s="15"/>
      <c r="PSB271" s="15"/>
      <c r="PSC271" s="15"/>
      <c r="PSD271" s="15"/>
      <c r="PSE271" s="15"/>
      <c r="PSF271" s="15"/>
      <c r="PSG271" s="15"/>
      <c r="PSH271" s="15"/>
      <c r="PSI271" s="15"/>
      <c r="PSJ271" s="15"/>
      <c r="PSK271" s="15"/>
      <c r="PSL271" s="15"/>
      <c r="PSM271" s="15"/>
      <c r="PSN271" s="15"/>
      <c r="PSO271" s="15"/>
      <c r="PSP271" s="15"/>
      <c r="PSQ271" s="15"/>
      <c r="PSR271" s="15"/>
      <c r="PSS271" s="15"/>
      <c r="PST271" s="15"/>
      <c r="PSU271" s="15"/>
      <c r="PSV271" s="15"/>
      <c r="PSW271" s="15"/>
      <c r="PSX271" s="15"/>
      <c r="PSY271" s="15"/>
      <c r="PSZ271" s="15"/>
      <c r="PTA271" s="15"/>
      <c r="PTB271" s="15"/>
      <c r="PTC271" s="15"/>
      <c r="PTD271" s="15"/>
      <c r="PTE271" s="15"/>
      <c r="PTF271" s="15"/>
      <c r="PTG271" s="15"/>
      <c r="PTH271" s="15"/>
      <c r="PTI271" s="15"/>
      <c r="PTJ271" s="15"/>
      <c r="PTK271" s="15"/>
      <c r="PTL271" s="15"/>
      <c r="PTM271" s="15"/>
      <c r="PTN271" s="15"/>
      <c r="PTO271" s="15"/>
      <c r="PTP271" s="15"/>
      <c r="PTQ271" s="15"/>
      <c r="PTR271" s="15"/>
      <c r="PTS271" s="15"/>
      <c r="PTT271" s="15"/>
      <c r="PTU271" s="15"/>
      <c r="PTV271" s="15"/>
      <c r="PTW271" s="15"/>
      <c r="PTX271" s="15"/>
      <c r="PTY271" s="15"/>
      <c r="PTZ271" s="15"/>
      <c r="PUA271" s="15"/>
      <c r="PUB271" s="15"/>
      <c r="PUC271" s="15"/>
      <c r="PUD271" s="15"/>
      <c r="PUE271" s="15"/>
      <c r="PUF271" s="15"/>
      <c r="PUG271" s="15"/>
      <c r="PUH271" s="15"/>
      <c r="PUI271" s="15"/>
      <c r="PUJ271" s="15"/>
      <c r="PUK271" s="15"/>
      <c r="PUL271" s="15"/>
      <c r="PUM271" s="15"/>
      <c r="PUN271" s="15"/>
      <c r="PUO271" s="15"/>
      <c r="PUP271" s="15"/>
      <c r="PUQ271" s="15"/>
      <c r="PUR271" s="15"/>
      <c r="PUS271" s="15"/>
      <c r="PUT271" s="15"/>
      <c r="PUU271" s="15"/>
      <c r="PUV271" s="15"/>
      <c r="PUW271" s="15"/>
      <c r="PUX271" s="15"/>
      <c r="PUY271" s="15"/>
      <c r="PUZ271" s="15"/>
      <c r="PVA271" s="15"/>
      <c r="PVB271" s="15"/>
      <c r="PVC271" s="15"/>
      <c r="PVD271" s="15"/>
      <c r="PVE271" s="15"/>
      <c r="PVF271" s="15"/>
      <c r="PVG271" s="15"/>
      <c r="PVH271" s="15"/>
      <c r="PVI271" s="15"/>
      <c r="PVJ271" s="15"/>
      <c r="PVK271" s="15"/>
      <c r="PVL271" s="15"/>
      <c r="PVM271" s="15"/>
      <c r="PVN271" s="15"/>
      <c r="PVO271" s="15"/>
      <c r="PVP271" s="15"/>
      <c r="PVQ271" s="15"/>
      <c r="PVR271" s="15"/>
      <c r="PVS271" s="15"/>
      <c r="PVT271" s="15"/>
      <c r="PVU271" s="15"/>
      <c r="PVV271" s="15"/>
      <c r="PVW271" s="15"/>
      <c r="PVX271" s="15"/>
      <c r="PVY271" s="15"/>
      <c r="PVZ271" s="15"/>
      <c r="PWA271" s="15"/>
      <c r="PWB271" s="15"/>
      <c r="PWC271" s="15"/>
      <c r="PWD271" s="15"/>
      <c r="PWE271" s="15"/>
      <c r="PWF271" s="15"/>
      <c r="PWG271" s="15"/>
      <c r="PWH271" s="15"/>
      <c r="PWI271" s="15"/>
      <c r="PWJ271" s="15"/>
      <c r="PWK271" s="15"/>
      <c r="PWL271" s="15"/>
      <c r="PWM271" s="15"/>
      <c r="PWN271" s="15"/>
      <c r="PWO271" s="15"/>
      <c r="PWP271" s="15"/>
      <c r="PWQ271" s="15"/>
      <c r="PWR271" s="15"/>
      <c r="PWS271" s="15"/>
      <c r="PWT271" s="15"/>
      <c r="PWU271" s="15"/>
      <c r="PWV271" s="15"/>
      <c r="PWW271" s="15"/>
      <c r="PWX271" s="15"/>
      <c r="PWY271" s="15"/>
      <c r="PWZ271" s="15"/>
      <c r="PXA271" s="15"/>
      <c r="PXB271" s="15"/>
      <c r="PXC271" s="15"/>
      <c r="PXD271" s="15"/>
      <c r="PXE271" s="15"/>
      <c r="PXF271" s="15"/>
      <c r="PXG271" s="15"/>
      <c r="PXH271" s="15"/>
      <c r="PXI271" s="15"/>
      <c r="PXJ271" s="15"/>
      <c r="PXK271" s="15"/>
      <c r="PXL271" s="15"/>
      <c r="PXM271" s="15"/>
      <c r="PXN271" s="15"/>
      <c r="PXO271" s="15"/>
      <c r="PXP271" s="15"/>
      <c r="PXQ271" s="15"/>
      <c r="PXR271" s="15"/>
      <c r="PXS271" s="15"/>
      <c r="PXT271" s="15"/>
      <c r="PXU271" s="15"/>
      <c r="PXV271" s="15"/>
      <c r="PXW271" s="15"/>
      <c r="PXX271" s="15"/>
      <c r="PXY271" s="15"/>
      <c r="PXZ271" s="15"/>
      <c r="PYA271" s="15"/>
      <c r="PYB271" s="15"/>
      <c r="PYC271" s="15"/>
      <c r="PYD271" s="15"/>
      <c r="PYE271" s="15"/>
      <c r="PYF271" s="15"/>
      <c r="PYG271" s="15"/>
      <c r="PYH271" s="15"/>
      <c r="PYI271" s="15"/>
      <c r="PYJ271" s="15"/>
      <c r="PYK271" s="15"/>
      <c r="PYL271" s="15"/>
      <c r="PYM271" s="15"/>
      <c r="PYN271" s="15"/>
      <c r="PYO271" s="15"/>
      <c r="PYP271" s="15"/>
      <c r="PYQ271" s="15"/>
      <c r="PYR271" s="15"/>
      <c r="PYS271" s="15"/>
      <c r="PYT271" s="15"/>
      <c r="PYU271" s="15"/>
      <c r="PYV271" s="15"/>
      <c r="PYW271" s="15"/>
      <c r="PYX271" s="15"/>
      <c r="PYY271" s="15"/>
      <c r="PYZ271" s="15"/>
      <c r="PZA271" s="15"/>
      <c r="PZB271" s="15"/>
      <c r="PZC271" s="15"/>
      <c r="PZD271" s="15"/>
      <c r="PZE271" s="15"/>
      <c r="PZF271" s="15"/>
      <c r="PZG271" s="15"/>
      <c r="PZH271" s="15"/>
      <c r="PZI271" s="15"/>
      <c r="PZJ271" s="15"/>
      <c r="PZK271" s="15"/>
      <c r="PZL271" s="15"/>
      <c r="PZM271" s="15"/>
      <c r="PZN271" s="15"/>
      <c r="PZO271" s="15"/>
      <c r="PZP271" s="15"/>
      <c r="PZY271" s="15"/>
      <c r="PZZ271" s="15"/>
      <c r="QAA271" s="15"/>
      <c r="QAB271" s="15"/>
      <c r="QAC271" s="15"/>
      <c r="QAD271" s="15"/>
      <c r="QAE271" s="15"/>
      <c r="QAF271" s="15"/>
      <c r="QAG271" s="15"/>
      <c r="QAH271" s="15"/>
      <c r="QAI271" s="15"/>
      <c r="QAJ271" s="15"/>
      <c r="QAK271" s="15"/>
      <c r="QAL271" s="15"/>
      <c r="QAM271" s="15"/>
      <c r="QAN271" s="15"/>
      <c r="QAO271" s="15"/>
      <c r="QAP271" s="15"/>
      <c r="QAQ271" s="15"/>
      <c r="QAR271" s="15"/>
      <c r="QAS271" s="15"/>
      <c r="QAT271" s="15"/>
      <c r="QAU271" s="15"/>
      <c r="QAV271" s="15"/>
      <c r="QAW271" s="15"/>
      <c r="QAX271" s="15"/>
      <c r="QAY271" s="15"/>
      <c r="QAZ271" s="15"/>
      <c r="QBA271" s="15"/>
      <c r="QBB271" s="15"/>
      <c r="QBC271" s="15"/>
      <c r="QBD271" s="15"/>
      <c r="QBE271" s="15"/>
      <c r="QBF271" s="15"/>
      <c r="QBG271" s="15"/>
      <c r="QBH271" s="15"/>
      <c r="QBI271" s="15"/>
      <c r="QBJ271" s="15"/>
      <c r="QBK271" s="15"/>
      <c r="QBL271" s="15"/>
      <c r="QBM271" s="15"/>
      <c r="QBN271" s="15"/>
      <c r="QBO271" s="15"/>
      <c r="QBP271" s="15"/>
      <c r="QBQ271" s="15"/>
      <c r="QBR271" s="15"/>
      <c r="QBS271" s="15"/>
      <c r="QBT271" s="15"/>
      <c r="QBU271" s="15"/>
      <c r="QBV271" s="15"/>
      <c r="QBW271" s="15"/>
      <c r="QBX271" s="15"/>
      <c r="QBY271" s="15"/>
      <c r="QBZ271" s="15"/>
      <c r="QCA271" s="15"/>
      <c r="QCB271" s="15"/>
      <c r="QCC271" s="15"/>
      <c r="QCD271" s="15"/>
      <c r="QCE271" s="15"/>
      <c r="QCF271" s="15"/>
      <c r="QCG271" s="15"/>
      <c r="QCH271" s="15"/>
      <c r="QCI271" s="15"/>
      <c r="QCJ271" s="15"/>
      <c r="QCK271" s="15"/>
      <c r="QCL271" s="15"/>
      <c r="QCM271" s="15"/>
      <c r="QCN271" s="15"/>
      <c r="QCO271" s="15"/>
      <c r="QCP271" s="15"/>
      <c r="QCQ271" s="15"/>
      <c r="QCR271" s="15"/>
      <c r="QCS271" s="15"/>
      <c r="QCT271" s="15"/>
      <c r="QCU271" s="15"/>
      <c r="QCV271" s="15"/>
      <c r="QCW271" s="15"/>
      <c r="QCX271" s="15"/>
      <c r="QCY271" s="15"/>
      <c r="QCZ271" s="15"/>
      <c r="QDA271" s="15"/>
      <c r="QDB271" s="15"/>
      <c r="QDC271" s="15"/>
      <c r="QDD271" s="15"/>
      <c r="QDE271" s="15"/>
      <c r="QDF271" s="15"/>
      <c r="QDG271" s="15"/>
      <c r="QDH271" s="15"/>
      <c r="QDI271" s="15"/>
      <c r="QDJ271" s="15"/>
      <c r="QDK271" s="15"/>
      <c r="QDL271" s="15"/>
      <c r="QDM271" s="15"/>
      <c r="QDN271" s="15"/>
      <c r="QDO271" s="15"/>
      <c r="QDP271" s="15"/>
      <c r="QDQ271" s="15"/>
      <c r="QDR271" s="15"/>
      <c r="QDS271" s="15"/>
      <c r="QDT271" s="15"/>
      <c r="QDU271" s="15"/>
      <c r="QDV271" s="15"/>
      <c r="QDW271" s="15"/>
      <c r="QDX271" s="15"/>
      <c r="QDY271" s="15"/>
      <c r="QDZ271" s="15"/>
      <c r="QEA271" s="15"/>
      <c r="QEB271" s="15"/>
      <c r="QEC271" s="15"/>
      <c r="QED271" s="15"/>
      <c r="QEE271" s="15"/>
      <c r="QEF271" s="15"/>
      <c r="QEG271" s="15"/>
      <c r="QEH271" s="15"/>
      <c r="QEI271" s="15"/>
      <c r="QEJ271" s="15"/>
      <c r="QEK271" s="15"/>
      <c r="QEL271" s="15"/>
      <c r="QEM271" s="15"/>
      <c r="QEN271" s="15"/>
      <c r="QEO271" s="15"/>
      <c r="QEP271" s="15"/>
      <c r="QEQ271" s="15"/>
      <c r="QER271" s="15"/>
      <c r="QES271" s="15"/>
      <c r="QET271" s="15"/>
      <c r="QEU271" s="15"/>
      <c r="QEV271" s="15"/>
      <c r="QEW271" s="15"/>
      <c r="QEX271" s="15"/>
      <c r="QEY271" s="15"/>
      <c r="QEZ271" s="15"/>
      <c r="QFA271" s="15"/>
      <c r="QFB271" s="15"/>
      <c r="QFC271" s="15"/>
      <c r="QFD271" s="15"/>
      <c r="QFE271" s="15"/>
      <c r="QFF271" s="15"/>
      <c r="QFG271" s="15"/>
      <c r="QFH271" s="15"/>
      <c r="QFI271" s="15"/>
      <c r="QFJ271" s="15"/>
      <c r="QFK271" s="15"/>
      <c r="QFL271" s="15"/>
      <c r="QFM271" s="15"/>
      <c r="QFN271" s="15"/>
      <c r="QFO271" s="15"/>
      <c r="QFP271" s="15"/>
      <c r="QFQ271" s="15"/>
      <c r="QFR271" s="15"/>
      <c r="QFS271" s="15"/>
      <c r="QFT271" s="15"/>
      <c r="QFU271" s="15"/>
      <c r="QFV271" s="15"/>
      <c r="QFW271" s="15"/>
      <c r="QFX271" s="15"/>
      <c r="QFY271" s="15"/>
      <c r="QFZ271" s="15"/>
      <c r="QGA271" s="15"/>
      <c r="QGB271" s="15"/>
      <c r="QGC271" s="15"/>
      <c r="QGD271" s="15"/>
      <c r="QGE271" s="15"/>
      <c r="QGF271" s="15"/>
      <c r="QGG271" s="15"/>
      <c r="QGH271" s="15"/>
      <c r="QGI271" s="15"/>
      <c r="QGJ271" s="15"/>
      <c r="QGK271" s="15"/>
      <c r="QGL271" s="15"/>
      <c r="QGM271" s="15"/>
      <c r="QGN271" s="15"/>
      <c r="QGO271" s="15"/>
      <c r="QGP271" s="15"/>
      <c r="QGQ271" s="15"/>
      <c r="QGR271" s="15"/>
      <c r="QGS271" s="15"/>
      <c r="QGT271" s="15"/>
      <c r="QGU271" s="15"/>
      <c r="QGV271" s="15"/>
      <c r="QGW271" s="15"/>
      <c r="QGX271" s="15"/>
      <c r="QGY271" s="15"/>
      <c r="QGZ271" s="15"/>
      <c r="QHA271" s="15"/>
      <c r="QHB271" s="15"/>
      <c r="QHC271" s="15"/>
      <c r="QHD271" s="15"/>
      <c r="QHE271" s="15"/>
      <c r="QHF271" s="15"/>
      <c r="QHG271" s="15"/>
      <c r="QHH271" s="15"/>
      <c r="QHI271" s="15"/>
      <c r="QHJ271" s="15"/>
      <c r="QHK271" s="15"/>
      <c r="QHL271" s="15"/>
      <c r="QHM271" s="15"/>
      <c r="QHN271" s="15"/>
      <c r="QHO271" s="15"/>
      <c r="QHP271" s="15"/>
      <c r="QHQ271" s="15"/>
      <c r="QHR271" s="15"/>
      <c r="QHS271" s="15"/>
      <c r="QHT271" s="15"/>
      <c r="QHU271" s="15"/>
      <c r="QHV271" s="15"/>
      <c r="QHW271" s="15"/>
      <c r="QHX271" s="15"/>
      <c r="QHY271" s="15"/>
      <c r="QHZ271" s="15"/>
      <c r="QIA271" s="15"/>
      <c r="QIB271" s="15"/>
      <c r="QIC271" s="15"/>
      <c r="QID271" s="15"/>
      <c r="QIE271" s="15"/>
      <c r="QIF271" s="15"/>
      <c r="QIG271" s="15"/>
      <c r="QIH271" s="15"/>
      <c r="QII271" s="15"/>
      <c r="QIJ271" s="15"/>
      <c r="QIK271" s="15"/>
      <c r="QIL271" s="15"/>
      <c r="QIM271" s="15"/>
      <c r="QIN271" s="15"/>
      <c r="QIO271" s="15"/>
      <c r="QIP271" s="15"/>
      <c r="QIQ271" s="15"/>
      <c r="QIR271" s="15"/>
      <c r="QIS271" s="15"/>
      <c r="QIT271" s="15"/>
      <c r="QIU271" s="15"/>
      <c r="QIV271" s="15"/>
      <c r="QIW271" s="15"/>
      <c r="QIX271" s="15"/>
      <c r="QIY271" s="15"/>
      <c r="QIZ271" s="15"/>
      <c r="QJA271" s="15"/>
      <c r="QJB271" s="15"/>
      <c r="QJC271" s="15"/>
      <c r="QJD271" s="15"/>
      <c r="QJE271" s="15"/>
      <c r="QJF271" s="15"/>
      <c r="QJG271" s="15"/>
      <c r="QJH271" s="15"/>
      <c r="QJI271" s="15"/>
      <c r="QJJ271" s="15"/>
      <c r="QJK271" s="15"/>
      <c r="QJL271" s="15"/>
      <c r="QJU271" s="15"/>
      <c r="QJV271" s="15"/>
      <c r="QJW271" s="15"/>
      <c r="QJX271" s="15"/>
      <c r="QJY271" s="15"/>
      <c r="QJZ271" s="15"/>
      <c r="QKA271" s="15"/>
      <c r="QKB271" s="15"/>
      <c r="QKC271" s="15"/>
      <c r="QKD271" s="15"/>
      <c r="QKE271" s="15"/>
      <c r="QKF271" s="15"/>
      <c r="QKG271" s="15"/>
      <c r="QKH271" s="15"/>
      <c r="QKI271" s="15"/>
      <c r="QKJ271" s="15"/>
      <c r="QKK271" s="15"/>
      <c r="QKL271" s="15"/>
      <c r="QKM271" s="15"/>
      <c r="QKN271" s="15"/>
      <c r="QKO271" s="15"/>
      <c r="QKP271" s="15"/>
      <c r="QKQ271" s="15"/>
      <c r="QKR271" s="15"/>
      <c r="QKS271" s="15"/>
      <c r="QKT271" s="15"/>
      <c r="QKU271" s="15"/>
      <c r="QKV271" s="15"/>
      <c r="QKW271" s="15"/>
      <c r="QKX271" s="15"/>
      <c r="QKY271" s="15"/>
      <c r="QKZ271" s="15"/>
      <c r="QLA271" s="15"/>
      <c r="QLB271" s="15"/>
      <c r="QLC271" s="15"/>
      <c r="QLD271" s="15"/>
      <c r="QLE271" s="15"/>
      <c r="QLF271" s="15"/>
      <c r="QLG271" s="15"/>
      <c r="QLH271" s="15"/>
      <c r="QLI271" s="15"/>
      <c r="QLJ271" s="15"/>
      <c r="QLK271" s="15"/>
      <c r="QLL271" s="15"/>
      <c r="QLM271" s="15"/>
      <c r="QLN271" s="15"/>
      <c r="QLO271" s="15"/>
      <c r="QLP271" s="15"/>
      <c r="QLQ271" s="15"/>
      <c r="QLR271" s="15"/>
      <c r="QLS271" s="15"/>
      <c r="QLT271" s="15"/>
      <c r="QLU271" s="15"/>
      <c r="QLV271" s="15"/>
      <c r="QLW271" s="15"/>
      <c r="QLX271" s="15"/>
      <c r="QLY271" s="15"/>
      <c r="QLZ271" s="15"/>
      <c r="QMA271" s="15"/>
      <c r="QMB271" s="15"/>
      <c r="QMC271" s="15"/>
      <c r="QMD271" s="15"/>
      <c r="QME271" s="15"/>
      <c r="QMF271" s="15"/>
      <c r="QMG271" s="15"/>
      <c r="QMH271" s="15"/>
      <c r="QMI271" s="15"/>
      <c r="QMJ271" s="15"/>
      <c r="QMK271" s="15"/>
      <c r="QML271" s="15"/>
      <c r="QMM271" s="15"/>
      <c r="QMN271" s="15"/>
      <c r="QMO271" s="15"/>
      <c r="QMP271" s="15"/>
      <c r="QMQ271" s="15"/>
      <c r="QMR271" s="15"/>
      <c r="QMS271" s="15"/>
      <c r="QMT271" s="15"/>
      <c r="QMU271" s="15"/>
      <c r="QMV271" s="15"/>
      <c r="QMW271" s="15"/>
      <c r="QMX271" s="15"/>
      <c r="QMY271" s="15"/>
      <c r="QMZ271" s="15"/>
      <c r="QNA271" s="15"/>
      <c r="QNB271" s="15"/>
      <c r="QNC271" s="15"/>
      <c r="QND271" s="15"/>
      <c r="QNE271" s="15"/>
      <c r="QNF271" s="15"/>
      <c r="QNG271" s="15"/>
      <c r="QNH271" s="15"/>
      <c r="QNI271" s="15"/>
      <c r="QNJ271" s="15"/>
      <c r="QNK271" s="15"/>
      <c r="QNL271" s="15"/>
      <c r="QNM271" s="15"/>
      <c r="QNN271" s="15"/>
      <c r="QNO271" s="15"/>
      <c r="QNP271" s="15"/>
      <c r="QNQ271" s="15"/>
      <c r="QNR271" s="15"/>
      <c r="QNS271" s="15"/>
      <c r="QNT271" s="15"/>
      <c r="QNU271" s="15"/>
      <c r="QNV271" s="15"/>
      <c r="QNW271" s="15"/>
      <c r="QNX271" s="15"/>
      <c r="QNY271" s="15"/>
      <c r="QNZ271" s="15"/>
      <c r="QOA271" s="15"/>
      <c r="QOB271" s="15"/>
      <c r="QOC271" s="15"/>
      <c r="QOD271" s="15"/>
      <c r="QOE271" s="15"/>
      <c r="QOF271" s="15"/>
      <c r="QOG271" s="15"/>
      <c r="QOH271" s="15"/>
      <c r="QOI271" s="15"/>
      <c r="QOJ271" s="15"/>
      <c r="QOK271" s="15"/>
      <c r="QOL271" s="15"/>
      <c r="QOM271" s="15"/>
      <c r="QON271" s="15"/>
      <c r="QOO271" s="15"/>
      <c r="QOP271" s="15"/>
      <c r="QOQ271" s="15"/>
      <c r="QOR271" s="15"/>
      <c r="QOS271" s="15"/>
      <c r="QOT271" s="15"/>
      <c r="QOU271" s="15"/>
      <c r="QOV271" s="15"/>
      <c r="QOW271" s="15"/>
      <c r="QOX271" s="15"/>
      <c r="QOY271" s="15"/>
      <c r="QOZ271" s="15"/>
      <c r="QPA271" s="15"/>
      <c r="QPB271" s="15"/>
      <c r="QPC271" s="15"/>
      <c r="QPD271" s="15"/>
      <c r="QPE271" s="15"/>
      <c r="QPF271" s="15"/>
      <c r="QPG271" s="15"/>
      <c r="QPH271" s="15"/>
      <c r="QPI271" s="15"/>
      <c r="QPJ271" s="15"/>
      <c r="QPK271" s="15"/>
      <c r="QPL271" s="15"/>
      <c r="QPM271" s="15"/>
      <c r="QPN271" s="15"/>
      <c r="QPO271" s="15"/>
      <c r="QPP271" s="15"/>
      <c r="QPQ271" s="15"/>
      <c r="QPR271" s="15"/>
      <c r="QPS271" s="15"/>
      <c r="QPT271" s="15"/>
      <c r="QPU271" s="15"/>
      <c r="QPV271" s="15"/>
      <c r="QPW271" s="15"/>
      <c r="QPX271" s="15"/>
      <c r="QPY271" s="15"/>
      <c r="QPZ271" s="15"/>
      <c r="QQA271" s="15"/>
      <c r="QQB271" s="15"/>
      <c r="QQC271" s="15"/>
      <c r="QQD271" s="15"/>
      <c r="QQE271" s="15"/>
      <c r="QQF271" s="15"/>
      <c r="QQG271" s="15"/>
      <c r="QQH271" s="15"/>
      <c r="QQI271" s="15"/>
      <c r="QQJ271" s="15"/>
      <c r="QQK271" s="15"/>
      <c r="QQL271" s="15"/>
      <c r="QQM271" s="15"/>
      <c r="QQN271" s="15"/>
      <c r="QQO271" s="15"/>
      <c r="QQP271" s="15"/>
      <c r="QQQ271" s="15"/>
      <c r="QQR271" s="15"/>
      <c r="QQS271" s="15"/>
      <c r="QQT271" s="15"/>
      <c r="QQU271" s="15"/>
      <c r="QQV271" s="15"/>
      <c r="QQW271" s="15"/>
      <c r="QQX271" s="15"/>
      <c r="QQY271" s="15"/>
      <c r="QQZ271" s="15"/>
      <c r="QRA271" s="15"/>
      <c r="QRB271" s="15"/>
      <c r="QRC271" s="15"/>
      <c r="QRD271" s="15"/>
      <c r="QRE271" s="15"/>
      <c r="QRF271" s="15"/>
      <c r="QRG271" s="15"/>
      <c r="QRH271" s="15"/>
      <c r="QRI271" s="15"/>
      <c r="QRJ271" s="15"/>
      <c r="QRK271" s="15"/>
      <c r="QRL271" s="15"/>
      <c r="QRM271" s="15"/>
      <c r="QRN271" s="15"/>
      <c r="QRO271" s="15"/>
      <c r="QRP271" s="15"/>
      <c r="QRQ271" s="15"/>
      <c r="QRR271" s="15"/>
      <c r="QRS271" s="15"/>
      <c r="QRT271" s="15"/>
      <c r="QRU271" s="15"/>
      <c r="QRV271" s="15"/>
      <c r="QRW271" s="15"/>
      <c r="QRX271" s="15"/>
      <c r="QRY271" s="15"/>
      <c r="QRZ271" s="15"/>
      <c r="QSA271" s="15"/>
      <c r="QSB271" s="15"/>
      <c r="QSC271" s="15"/>
      <c r="QSD271" s="15"/>
      <c r="QSE271" s="15"/>
      <c r="QSF271" s="15"/>
      <c r="QSG271" s="15"/>
      <c r="QSH271" s="15"/>
      <c r="QSI271" s="15"/>
      <c r="QSJ271" s="15"/>
      <c r="QSK271" s="15"/>
      <c r="QSL271" s="15"/>
      <c r="QSM271" s="15"/>
      <c r="QSN271" s="15"/>
      <c r="QSO271" s="15"/>
      <c r="QSP271" s="15"/>
      <c r="QSQ271" s="15"/>
      <c r="QSR271" s="15"/>
      <c r="QSS271" s="15"/>
      <c r="QST271" s="15"/>
      <c r="QSU271" s="15"/>
      <c r="QSV271" s="15"/>
      <c r="QSW271" s="15"/>
      <c r="QSX271" s="15"/>
      <c r="QSY271" s="15"/>
      <c r="QSZ271" s="15"/>
      <c r="QTA271" s="15"/>
      <c r="QTB271" s="15"/>
      <c r="QTC271" s="15"/>
      <c r="QTD271" s="15"/>
      <c r="QTE271" s="15"/>
      <c r="QTF271" s="15"/>
      <c r="QTG271" s="15"/>
      <c r="QTH271" s="15"/>
      <c r="QTQ271" s="15"/>
      <c r="QTR271" s="15"/>
      <c r="QTS271" s="15"/>
      <c r="QTT271" s="15"/>
      <c r="QTU271" s="15"/>
      <c r="QTV271" s="15"/>
      <c r="QTW271" s="15"/>
      <c r="QTX271" s="15"/>
      <c r="QTY271" s="15"/>
      <c r="QTZ271" s="15"/>
      <c r="QUA271" s="15"/>
      <c r="QUB271" s="15"/>
      <c r="QUC271" s="15"/>
      <c r="QUD271" s="15"/>
      <c r="QUE271" s="15"/>
      <c r="QUF271" s="15"/>
      <c r="QUG271" s="15"/>
      <c r="QUH271" s="15"/>
      <c r="QUI271" s="15"/>
      <c r="QUJ271" s="15"/>
      <c r="QUK271" s="15"/>
      <c r="QUL271" s="15"/>
      <c r="QUM271" s="15"/>
      <c r="QUN271" s="15"/>
      <c r="QUO271" s="15"/>
      <c r="QUP271" s="15"/>
      <c r="QUQ271" s="15"/>
      <c r="QUR271" s="15"/>
      <c r="QUS271" s="15"/>
      <c r="QUT271" s="15"/>
      <c r="QUU271" s="15"/>
      <c r="QUV271" s="15"/>
      <c r="QUW271" s="15"/>
      <c r="QUX271" s="15"/>
      <c r="QUY271" s="15"/>
      <c r="QUZ271" s="15"/>
      <c r="QVA271" s="15"/>
      <c r="QVB271" s="15"/>
      <c r="QVC271" s="15"/>
      <c r="QVD271" s="15"/>
      <c r="QVE271" s="15"/>
      <c r="QVF271" s="15"/>
      <c r="QVG271" s="15"/>
      <c r="QVH271" s="15"/>
      <c r="QVI271" s="15"/>
      <c r="QVJ271" s="15"/>
      <c r="QVK271" s="15"/>
      <c r="QVL271" s="15"/>
      <c r="QVM271" s="15"/>
      <c r="QVN271" s="15"/>
      <c r="QVO271" s="15"/>
      <c r="QVP271" s="15"/>
      <c r="QVQ271" s="15"/>
      <c r="QVR271" s="15"/>
      <c r="QVS271" s="15"/>
      <c r="QVT271" s="15"/>
      <c r="QVU271" s="15"/>
      <c r="QVV271" s="15"/>
      <c r="QVW271" s="15"/>
      <c r="QVX271" s="15"/>
      <c r="QVY271" s="15"/>
      <c r="QVZ271" s="15"/>
      <c r="QWA271" s="15"/>
      <c r="QWB271" s="15"/>
      <c r="QWC271" s="15"/>
      <c r="QWD271" s="15"/>
      <c r="QWE271" s="15"/>
      <c r="QWF271" s="15"/>
      <c r="QWG271" s="15"/>
      <c r="QWH271" s="15"/>
      <c r="QWI271" s="15"/>
      <c r="QWJ271" s="15"/>
      <c r="QWK271" s="15"/>
      <c r="QWL271" s="15"/>
      <c r="QWM271" s="15"/>
      <c r="QWN271" s="15"/>
      <c r="QWO271" s="15"/>
      <c r="QWP271" s="15"/>
      <c r="QWQ271" s="15"/>
      <c r="QWR271" s="15"/>
      <c r="QWS271" s="15"/>
      <c r="QWT271" s="15"/>
      <c r="QWU271" s="15"/>
      <c r="QWV271" s="15"/>
      <c r="QWW271" s="15"/>
      <c r="QWX271" s="15"/>
      <c r="QWY271" s="15"/>
      <c r="QWZ271" s="15"/>
      <c r="QXA271" s="15"/>
      <c r="QXB271" s="15"/>
      <c r="QXC271" s="15"/>
      <c r="QXD271" s="15"/>
      <c r="QXE271" s="15"/>
      <c r="QXF271" s="15"/>
      <c r="QXG271" s="15"/>
      <c r="QXH271" s="15"/>
      <c r="QXI271" s="15"/>
      <c r="QXJ271" s="15"/>
      <c r="QXK271" s="15"/>
      <c r="QXL271" s="15"/>
      <c r="QXM271" s="15"/>
      <c r="QXN271" s="15"/>
      <c r="QXO271" s="15"/>
      <c r="QXP271" s="15"/>
      <c r="QXQ271" s="15"/>
      <c r="QXR271" s="15"/>
      <c r="QXS271" s="15"/>
      <c r="QXT271" s="15"/>
      <c r="QXU271" s="15"/>
      <c r="QXV271" s="15"/>
      <c r="QXW271" s="15"/>
      <c r="QXX271" s="15"/>
      <c r="QXY271" s="15"/>
      <c r="QXZ271" s="15"/>
      <c r="QYA271" s="15"/>
      <c r="QYB271" s="15"/>
      <c r="QYC271" s="15"/>
      <c r="QYD271" s="15"/>
      <c r="QYE271" s="15"/>
      <c r="QYF271" s="15"/>
      <c r="QYG271" s="15"/>
      <c r="QYH271" s="15"/>
      <c r="QYI271" s="15"/>
      <c r="QYJ271" s="15"/>
      <c r="QYK271" s="15"/>
      <c r="QYL271" s="15"/>
      <c r="QYM271" s="15"/>
      <c r="QYN271" s="15"/>
      <c r="QYO271" s="15"/>
      <c r="QYP271" s="15"/>
      <c r="QYQ271" s="15"/>
      <c r="QYR271" s="15"/>
      <c r="QYS271" s="15"/>
      <c r="QYT271" s="15"/>
      <c r="QYU271" s="15"/>
      <c r="QYV271" s="15"/>
      <c r="QYW271" s="15"/>
      <c r="QYX271" s="15"/>
      <c r="QYY271" s="15"/>
      <c r="QYZ271" s="15"/>
      <c r="QZA271" s="15"/>
      <c r="QZB271" s="15"/>
      <c r="QZC271" s="15"/>
      <c r="QZD271" s="15"/>
      <c r="QZE271" s="15"/>
      <c r="QZF271" s="15"/>
      <c r="QZG271" s="15"/>
      <c r="QZH271" s="15"/>
      <c r="QZI271" s="15"/>
      <c r="QZJ271" s="15"/>
      <c r="QZK271" s="15"/>
      <c r="QZL271" s="15"/>
      <c r="QZM271" s="15"/>
      <c r="QZN271" s="15"/>
      <c r="QZO271" s="15"/>
      <c r="QZP271" s="15"/>
      <c r="QZQ271" s="15"/>
      <c r="QZR271" s="15"/>
      <c r="QZS271" s="15"/>
      <c r="QZT271" s="15"/>
      <c r="QZU271" s="15"/>
      <c r="QZV271" s="15"/>
      <c r="QZW271" s="15"/>
      <c r="QZX271" s="15"/>
      <c r="QZY271" s="15"/>
      <c r="QZZ271" s="15"/>
      <c r="RAA271" s="15"/>
      <c r="RAB271" s="15"/>
      <c r="RAC271" s="15"/>
      <c r="RAD271" s="15"/>
      <c r="RAE271" s="15"/>
      <c r="RAF271" s="15"/>
      <c r="RAG271" s="15"/>
      <c r="RAH271" s="15"/>
      <c r="RAI271" s="15"/>
      <c r="RAJ271" s="15"/>
      <c r="RAK271" s="15"/>
      <c r="RAL271" s="15"/>
      <c r="RAM271" s="15"/>
      <c r="RAN271" s="15"/>
      <c r="RAO271" s="15"/>
      <c r="RAP271" s="15"/>
      <c r="RAQ271" s="15"/>
      <c r="RAR271" s="15"/>
      <c r="RAS271" s="15"/>
      <c r="RAT271" s="15"/>
      <c r="RAU271" s="15"/>
      <c r="RAV271" s="15"/>
      <c r="RAW271" s="15"/>
      <c r="RAX271" s="15"/>
      <c r="RAY271" s="15"/>
      <c r="RAZ271" s="15"/>
      <c r="RBA271" s="15"/>
      <c r="RBB271" s="15"/>
      <c r="RBC271" s="15"/>
      <c r="RBD271" s="15"/>
      <c r="RBE271" s="15"/>
      <c r="RBF271" s="15"/>
      <c r="RBG271" s="15"/>
      <c r="RBH271" s="15"/>
      <c r="RBI271" s="15"/>
      <c r="RBJ271" s="15"/>
      <c r="RBK271" s="15"/>
      <c r="RBL271" s="15"/>
      <c r="RBM271" s="15"/>
      <c r="RBN271" s="15"/>
      <c r="RBO271" s="15"/>
      <c r="RBP271" s="15"/>
      <c r="RBQ271" s="15"/>
      <c r="RBR271" s="15"/>
      <c r="RBS271" s="15"/>
      <c r="RBT271" s="15"/>
      <c r="RBU271" s="15"/>
      <c r="RBV271" s="15"/>
      <c r="RBW271" s="15"/>
      <c r="RBX271" s="15"/>
      <c r="RBY271" s="15"/>
      <c r="RBZ271" s="15"/>
      <c r="RCA271" s="15"/>
      <c r="RCB271" s="15"/>
      <c r="RCC271" s="15"/>
      <c r="RCD271" s="15"/>
      <c r="RCE271" s="15"/>
      <c r="RCF271" s="15"/>
      <c r="RCG271" s="15"/>
      <c r="RCH271" s="15"/>
      <c r="RCI271" s="15"/>
      <c r="RCJ271" s="15"/>
      <c r="RCK271" s="15"/>
      <c r="RCL271" s="15"/>
      <c r="RCM271" s="15"/>
      <c r="RCN271" s="15"/>
      <c r="RCO271" s="15"/>
      <c r="RCP271" s="15"/>
      <c r="RCQ271" s="15"/>
      <c r="RCR271" s="15"/>
      <c r="RCS271" s="15"/>
      <c r="RCT271" s="15"/>
      <c r="RCU271" s="15"/>
      <c r="RCV271" s="15"/>
      <c r="RCW271" s="15"/>
      <c r="RCX271" s="15"/>
      <c r="RCY271" s="15"/>
      <c r="RCZ271" s="15"/>
      <c r="RDA271" s="15"/>
      <c r="RDB271" s="15"/>
      <c r="RDC271" s="15"/>
      <c r="RDD271" s="15"/>
      <c r="RDM271" s="15"/>
      <c r="RDN271" s="15"/>
      <c r="RDO271" s="15"/>
      <c r="RDP271" s="15"/>
      <c r="RDQ271" s="15"/>
      <c r="RDR271" s="15"/>
      <c r="RDS271" s="15"/>
      <c r="RDT271" s="15"/>
      <c r="RDU271" s="15"/>
      <c r="RDV271" s="15"/>
      <c r="RDW271" s="15"/>
      <c r="RDX271" s="15"/>
      <c r="RDY271" s="15"/>
      <c r="RDZ271" s="15"/>
      <c r="REA271" s="15"/>
      <c r="REB271" s="15"/>
      <c r="REC271" s="15"/>
      <c r="RED271" s="15"/>
      <c r="REE271" s="15"/>
      <c r="REF271" s="15"/>
      <c r="REG271" s="15"/>
      <c r="REH271" s="15"/>
      <c r="REI271" s="15"/>
      <c r="REJ271" s="15"/>
      <c r="REK271" s="15"/>
      <c r="REL271" s="15"/>
      <c r="REM271" s="15"/>
      <c r="REN271" s="15"/>
      <c r="REO271" s="15"/>
      <c r="REP271" s="15"/>
      <c r="REQ271" s="15"/>
      <c r="RER271" s="15"/>
      <c r="RES271" s="15"/>
      <c r="RET271" s="15"/>
      <c r="REU271" s="15"/>
      <c r="REV271" s="15"/>
      <c r="REW271" s="15"/>
      <c r="REX271" s="15"/>
      <c r="REY271" s="15"/>
      <c r="REZ271" s="15"/>
      <c r="RFA271" s="15"/>
      <c r="RFB271" s="15"/>
      <c r="RFC271" s="15"/>
      <c r="RFD271" s="15"/>
      <c r="RFE271" s="15"/>
      <c r="RFF271" s="15"/>
      <c r="RFG271" s="15"/>
      <c r="RFH271" s="15"/>
      <c r="RFI271" s="15"/>
      <c r="RFJ271" s="15"/>
      <c r="RFK271" s="15"/>
      <c r="RFL271" s="15"/>
      <c r="RFM271" s="15"/>
      <c r="RFN271" s="15"/>
      <c r="RFO271" s="15"/>
      <c r="RFP271" s="15"/>
      <c r="RFQ271" s="15"/>
      <c r="RFR271" s="15"/>
      <c r="RFS271" s="15"/>
      <c r="RFT271" s="15"/>
      <c r="RFU271" s="15"/>
      <c r="RFV271" s="15"/>
      <c r="RFW271" s="15"/>
      <c r="RFX271" s="15"/>
      <c r="RFY271" s="15"/>
      <c r="RFZ271" s="15"/>
      <c r="RGA271" s="15"/>
      <c r="RGB271" s="15"/>
      <c r="RGC271" s="15"/>
      <c r="RGD271" s="15"/>
      <c r="RGE271" s="15"/>
      <c r="RGF271" s="15"/>
      <c r="RGG271" s="15"/>
      <c r="RGH271" s="15"/>
      <c r="RGI271" s="15"/>
      <c r="RGJ271" s="15"/>
      <c r="RGK271" s="15"/>
      <c r="RGL271" s="15"/>
      <c r="RGM271" s="15"/>
      <c r="RGN271" s="15"/>
      <c r="RGO271" s="15"/>
      <c r="RGP271" s="15"/>
      <c r="RGQ271" s="15"/>
      <c r="RGR271" s="15"/>
      <c r="RGS271" s="15"/>
      <c r="RGT271" s="15"/>
      <c r="RGU271" s="15"/>
      <c r="RGV271" s="15"/>
      <c r="RGW271" s="15"/>
      <c r="RGX271" s="15"/>
      <c r="RGY271" s="15"/>
      <c r="RGZ271" s="15"/>
      <c r="RHA271" s="15"/>
      <c r="RHB271" s="15"/>
      <c r="RHC271" s="15"/>
      <c r="RHD271" s="15"/>
      <c r="RHE271" s="15"/>
      <c r="RHF271" s="15"/>
      <c r="RHG271" s="15"/>
      <c r="RHH271" s="15"/>
      <c r="RHI271" s="15"/>
      <c r="RHJ271" s="15"/>
      <c r="RHK271" s="15"/>
      <c r="RHL271" s="15"/>
      <c r="RHM271" s="15"/>
      <c r="RHN271" s="15"/>
      <c r="RHO271" s="15"/>
      <c r="RHP271" s="15"/>
      <c r="RHQ271" s="15"/>
      <c r="RHR271" s="15"/>
      <c r="RHS271" s="15"/>
      <c r="RHT271" s="15"/>
      <c r="RHU271" s="15"/>
      <c r="RHV271" s="15"/>
      <c r="RHW271" s="15"/>
      <c r="RHX271" s="15"/>
      <c r="RHY271" s="15"/>
      <c r="RHZ271" s="15"/>
      <c r="RIA271" s="15"/>
      <c r="RIB271" s="15"/>
      <c r="RIC271" s="15"/>
      <c r="RID271" s="15"/>
      <c r="RIE271" s="15"/>
      <c r="RIF271" s="15"/>
      <c r="RIG271" s="15"/>
      <c r="RIH271" s="15"/>
      <c r="RII271" s="15"/>
      <c r="RIJ271" s="15"/>
      <c r="RIK271" s="15"/>
      <c r="RIL271" s="15"/>
      <c r="RIM271" s="15"/>
      <c r="RIN271" s="15"/>
      <c r="RIO271" s="15"/>
      <c r="RIP271" s="15"/>
      <c r="RIQ271" s="15"/>
      <c r="RIR271" s="15"/>
      <c r="RIS271" s="15"/>
      <c r="RIT271" s="15"/>
      <c r="RIU271" s="15"/>
      <c r="RIV271" s="15"/>
      <c r="RIW271" s="15"/>
      <c r="RIX271" s="15"/>
      <c r="RIY271" s="15"/>
      <c r="RIZ271" s="15"/>
      <c r="RJA271" s="15"/>
      <c r="RJB271" s="15"/>
      <c r="RJC271" s="15"/>
      <c r="RJD271" s="15"/>
      <c r="RJE271" s="15"/>
      <c r="RJF271" s="15"/>
      <c r="RJG271" s="15"/>
      <c r="RJH271" s="15"/>
      <c r="RJI271" s="15"/>
      <c r="RJJ271" s="15"/>
      <c r="RJK271" s="15"/>
      <c r="RJL271" s="15"/>
      <c r="RJM271" s="15"/>
      <c r="RJN271" s="15"/>
      <c r="RJO271" s="15"/>
      <c r="RJP271" s="15"/>
      <c r="RJQ271" s="15"/>
      <c r="RJR271" s="15"/>
      <c r="RJS271" s="15"/>
      <c r="RJT271" s="15"/>
      <c r="RJU271" s="15"/>
      <c r="RJV271" s="15"/>
      <c r="RJW271" s="15"/>
      <c r="RJX271" s="15"/>
      <c r="RJY271" s="15"/>
      <c r="RJZ271" s="15"/>
      <c r="RKA271" s="15"/>
      <c r="RKB271" s="15"/>
      <c r="RKC271" s="15"/>
      <c r="RKD271" s="15"/>
      <c r="RKE271" s="15"/>
      <c r="RKF271" s="15"/>
      <c r="RKG271" s="15"/>
      <c r="RKH271" s="15"/>
      <c r="RKI271" s="15"/>
      <c r="RKJ271" s="15"/>
      <c r="RKK271" s="15"/>
      <c r="RKL271" s="15"/>
      <c r="RKM271" s="15"/>
      <c r="RKN271" s="15"/>
      <c r="RKO271" s="15"/>
      <c r="RKP271" s="15"/>
      <c r="RKQ271" s="15"/>
      <c r="RKR271" s="15"/>
      <c r="RKS271" s="15"/>
      <c r="RKT271" s="15"/>
      <c r="RKU271" s="15"/>
      <c r="RKV271" s="15"/>
      <c r="RKW271" s="15"/>
      <c r="RKX271" s="15"/>
      <c r="RKY271" s="15"/>
      <c r="RKZ271" s="15"/>
      <c r="RLA271" s="15"/>
      <c r="RLB271" s="15"/>
      <c r="RLC271" s="15"/>
      <c r="RLD271" s="15"/>
      <c r="RLE271" s="15"/>
      <c r="RLF271" s="15"/>
      <c r="RLG271" s="15"/>
      <c r="RLH271" s="15"/>
      <c r="RLI271" s="15"/>
      <c r="RLJ271" s="15"/>
      <c r="RLK271" s="15"/>
      <c r="RLL271" s="15"/>
      <c r="RLM271" s="15"/>
      <c r="RLN271" s="15"/>
      <c r="RLO271" s="15"/>
      <c r="RLP271" s="15"/>
      <c r="RLQ271" s="15"/>
      <c r="RLR271" s="15"/>
      <c r="RLS271" s="15"/>
      <c r="RLT271" s="15"/>
      <c r="RLU271" s="15"/>
      <c r="RLV271" s="15"/>
      <c r="RLW271" s="15"/>
      <c r="RLX271" s="15"/>
      <c r="RLY271" s="15"/>
      <c r="RLZ271" s="15"/>
      <c r="RMA271" s="15"/>
      <c r="RMB271" s="15"/>
      <c r="RMC271" s="15"/>
      <c r="RMD271" s="15"/>
      <c r="RME271" s="15"/>
      <c r="RMF271" s="15"/>
      <c r="RMG271" s="15"/>
      <c r="RMH271" s="15"/>
      <c r="RMI271" s="15"/>
      <c r="RMJ271" s="15"/>
      <c r="RMK271" s="15"/>
      <c r="RML271" s="15"/>
      <c r="RMM271" s="15"/>
      <c r="RMN271" s="15"/>
      <c r="RMO271" s="15"/>
      <c r="RMP271" s="15"/>
      <c r="RMQ271" s="15"/>
      <c r="RMR271" s="15"/>
      <c r="RMS271" s="15"/>
      <c r="RMT271" s="15"/>
      <c r="RMU271" s="15"/>
      <c r="RMV271" s="15"/>
      <c r="RMW271" s="15"/>
      <c r="RMX271" s="15"/>
      <c r="RMY271" s="15"/>
      <c r="RMZ271" s="15"/>
      <c r="RNI271" s="15"/>
      <c r="RNJ271" s="15"/>
      <c r="RNK271" s="15"/>
      <c r="RNL271" s="15"/>
      <c r="RNM271" s="15"/>
      <c r="RNN271" s="15"/>
      <c r="RNO271" s="15"/>
      <c r="RNP271" s="15"/>
      <c r="RNQ271" s="15"/>
      <c r="RNR271" s="15"/>
      <c r="RNS271" s="15"/>
      <c r="RNT271" s="15"/>
      <c r="RNU271" s="15"/>
      <c r="RNV271" s="15"/>
      <c r="RNW271" s="15"/>
      <c r="RNX271" s="15"/>
      <c r="RNY271" s="15"/>
      <c r="RNZ271" s="15"/>
      <c r="ROA271" s="15"/>
      <c r="ROB271" s="15"/>
      <c r="ROC271" s="15"/>
      <c r="ROD271" s="15"/>
      <c r="ROE271" s="15"/>
      <c r="ROF271" s="15"/>
      <c r="ROG271" s="15"/>
      <c r="ROH271" s="15"/>
      <c r="ROI271" s="15"/>
      <c r="ROJ271" s="15"/>
      <c r="ROK271" s="15"/>
      <c r="ROL271" s="15"/>
      <c r="ROM271" s="15"/>
      <c r="RON271" s="15"/>
      <c r="ROO271" s="15"/>
      <c r="ROP271" s="15"/>
      <c r="ROQ271" s="15"/>
      <c r="ROR271" s="15"/>
      <c r="ROS271" s="15"/>
      <c r="ROT271" s="15"/>
      <c r="ROU271" s="15"/>
      <c r="ROV271" s="15"/>
      <c r="ROW271" s="15"/>
      <c r="ROX271" s="15"/>
      <c r="ROY271" s="15"/>
      <c r="ROZ271" s="15"/>
      <c r="RPA271" s="15"/>
      <c r="RPB271" s="15"/>
      <c r="RPC271" s="15"/>
      <c r="RPD271" s="15"/>
      <c r="RPE271" s="15"/>
      <c r="RPF271" s="15"/>
      <c r="RPG271" s="15"/>
      <c r="RPH271" s="15"/>
      <c r="RPI271" s="15"/>
      <c r="RPJ271" s="15"/>
      <c r="RPK271" s="15"/>
      <c r="RPL271" s="15"/>
      <c r="RPM271" s="15"/>
      <c r="RPN271" s="15"/>
      <c r="RPO271" s="15"/>
      <c r="RPP271" s="15"/>
      <c r="RPQ271" s="15"/>
      <c r="RPR271" s="15"/>
      <c r="RPS271" s="15"/>
      <c r="RPT271" s="15"/>
      <c r="RPU271" s="15"/>
      <c r="RPV271" s="15"/>
      <c r="RPW271" s="15"/>
      <c r="RPX271" s="15"/>
      <c r="RPY271" s="15"/>
      <c r="RPZ271" s="15"/>
      <c r="RQA271" s="15"/>
      <c r="RQB271" s="15"/>
      <c r="RQC271" s="15"/>
      <c r="RQD271" s="15"/>
      <c r="RQE271" s="15"/>
      <c r="RQF271" s="15"/>
      <c r="RQG271" s="15"/>
      <c r="RQH271" s="15"/>
      <c r="RQI271" s="15"/>
      <c r="RQJ271" s="15"/>
      <c r="RQK271" s="15"/>
      <c r="RQL271" s="15"/>
      <c r="RQM271" s="15"/>
      <c r="RQN271" s="15"/>
      <c r="RQO271" s="15"/>
      <c r="RQP271" s="15"/>
      <c r="RQQ271" s="15"/>
      <c r="RQR271" s="15"/>
      <c r="RQS271" s="15"/>
      <c r="RQT271" s="15"/>
      <c r="RQU271" s="15"/>
      <c r="RQV271" s="15"/>
      <c r="RQW271" s="15"/>
      <c r="RQX271" s="15"/>
      <c r="RQY271" s="15"/>
      <c r="RQZ271" s="15"/>
      <c r="RRA271" s="15"/>
      <c r="RRB271" s="15"/>
      <c r="RRC271" s="15"/>
      <c r="RRD271" s="15"/>
      <c r="RRE271" s="15"/>
      <c r="RRF271" s="15"/>
      <c r="RRG271" s="15"/>
      <c r="RRH271" s="15"/>
      <c r="RRI271" s="15"/>
      <c r="RRJ271" s="15"/>
      <c r="RRK271" s="15"/>
      <c r="RRL271" s="15"/>
      <c r="RRM271" s="15"/>
      <c r="RRN271" s="15"/>
      <c r="RRO271" s="15"/>
      <c r="RRP271" s="15"/>
      <c r="RRQ271" s="15"/>
      <c r="RRR271" s="15"/>
      <c r="RRS271" s="15"/>
      <c r="RRT271" s="15"/>
      <c r="RRU271" s="15"/>
      <c r="RRV271" s="15"/>
      <c r="RRW271" s="15"/>
      <c r="RRX271" s="15"/>
      <c r="RRY271" s="15"/>
      <c r="RRZ271" s="15"/>
      <c r="RSA271" s="15"/>
      <c r="RSB271" s="15"/>
      <c r="RSC271" s="15"/>
      <c r="RSD271" s="15"/>
      <c r="RSE271" s="15"/>
      <c r="RSF271" s="15"/>
      <c r="RSG271" s="15"/>
      <c r="RSH271" s="15"/>
      <c r="RSI271" s="15"/>
      <c r="RSJ271" s="15"/>
      <c r="RSK271" s="15"/>
      <c r="RSL271" s="15"/>
      <c r="RSM271" s="15"/>
      <c r="RSN271" s="15"/>
      <c r="RSO271" s="15"/>
      <c r="RSP271" s="15"/>
      <c r="RSQ271" s="15"/>
      <c r="RSR271" s="15"/>
      <c r="RSS271" s="15"/>
      <c r="RST271" s="15"/>
      <c r="RSU271" s="15"/>
      <c r="RSV271" s="15"/>
      <c r="RSW271" s="15"/>
      <c r="RSX271" s="15"/>
      <c r="RSY271" s="15"/>
      <c r="RSZ271" s="15"/>
      <c r="RTA271" s="15"/>
      <c r="RTB271" s="15"/>
      <c r="RTC271" s="15"/>
      <c r="RTD271" s="15"/>
      <c r="RTE271" s="15"/>
      <c r="RTF271" s="15"/>
      <c r="RTG271" s="15"/>
      <c r="RTH271" s="15"/>
      <c r="RTI271" s="15"/>
      <c r="RTJ271" s="15"/>
      <c r="RTK271" s="15"/>
      <c r="RTL271" s="15"/>
      <c r="RTM271" s="15"/>
      <c r="RTN271" s="15"/>
      <c r="RTO271" s="15"/>
      <c r="RTP271" s="15"/>
      <c r="RTQ271" s="15"/>
      <c r="RTR271" s="15"/>
      <c r="RTS271" s="15"/>
      <c r="RTT271" s="15"/>
      <c r="RTU271" s="15"/>
      <c r="RTV271" s="15"/>
      <c r="RTW271" s="15"/>
      <c r="RTX271" s="15"/>
      <c r="RTY271" s="15"/>
      <c r="RTZ271" s="15"/>
      <c r="RUA271" s="15"/>
      <c r="RUB271" s="15"/>
      <c r="RUC271" s="15"/>
      <c r="RUD271" s="15"/>
      <c r="RUE271" s="15"/>
      <c r="RUF271" s="15"/>
      <c r="RUG271" s="15"/>
      <c r="RUH271" s="15"/>
      <c r="RUI271" s="15"/>
      <c r="RUJ271" s="15"/>
      <c r="RUK271" s="15"/>
      <c r="RUL271" s="15"/>
      <c r="RUM271" s="15"/>
      <c r="RUN271" s="15"/>
      <c r="RUO271" s="15"/>
      <c r="RUP271" s="15"/>
      <c r="RUQ271" s="15"/>
      <c r="RUR271" s="15"/>
      <c r="RUS271" s="15"/>
      <c r="RUT271" s="15"/>
      <c r="RUU271" s="15"/>
      <c r="RUV271" s="15"/>
      <c r="RUW271" s="15"/>
      <c r="RUX271" s="15"/>
      <c r="RUY271" s="15"/>
      <c r="RUZ271" s="15"/>
      <c r="RVA271" s="15"/>
      <c r="RVB271" s="15"/>
      <c r="RVC271" s="15"/>
      <c r="RVD271" s="15"/>
      <c r="RVE271" s="15"/>
      <c r="RVF271" s="15"/>
      <c r="RVG271" s="15"/>
      <c r="RVH271" s="15"/>
      <c r="RVI271" s="15"/>
      <c r="RVJ271" s="15"/>
      <c r="RVK271" s="15"/>
      <c r="RVL271" s="15"/>
      <c r="RVM271" s="15"/>
      <c r="RVN271" s="15"/>
      <c r="RVO271" s="15"/>
      <c r="RVP271" s="15"/>
      <c r="RVQ271" s="15"/>
      <c r="RVR271" s="15"/>
      <c r="RVS271" s="15"/>
      <c r="RVT271" s="15"/>
      <c r="RVU271" s="15"/>
      <c r="RVV271" s="15"/>
      <c r="RVW271" s="15"/>
      <c r="RVX271" s="15"/>
      <c r="RVY271" s="15"/>
      <c r="RVZ271" s="15"/>
      <c r="RWA271" s="15"/>
      <c r="RWB271" s="15"/>
      <c r="RWC271" s="15"/>
      <c r="RWD271" s="15"/>
      <c r="RWE271" s="15"/>
      <c r="RWF271" s="15"/>
      <c r="RWG271" s="15"/>
      <c r="RWH271" s="15"/>
      <c r="RWI271" s="15"/>
      <c r="RWJ271" s="15"/>
      <c r="RWK271" s="15"/>
      <c r="RWL271" s="15"/>
      <c r="RWM271" s="15"/>
      <c r="RWN271" s="15"/>
      <c r="RWO271" s="15"/>
      <c r="RWP271" s="15"/>
      <c r="RWQ271" s="15"/>
      <c r="RWR271" s="15"/>
      <c r="RWS271" s="15"/>
      <c r="RWT271" s="15"/>
      <c r="RWU271" s="15"/>
      <c r="RWV271" s="15"/>
      <c r="RXE271" s="15"/>
      <c r="RXF271" s="15"/>
      <c r="RXG271" s="15"/>
      <c r="RXH271" s="15"/>
      <c r="RXI271" s="15"/>
      <c r="RXJ271" s="15"/>
      <c r="RXK271" s="15"/>
      <c r="RXL271" s="15"/>
      <c r="RXM271" s="15"/>
      <c r="RXN271" s="15"/>
      <c r="RXO271" s="15"/>
      <c r="RXP271" s="15"/>
      <c r="RXQ271" s="15"/>
      <c r="RXR271" s="15"/>
      <c r="RXS271" s="15"/>
      <c r="RXT271" s="15"/>
      <c r="RXU271" s="15"/>
      <c r="RXV271" s="15"/>
      <c r="RXW271" s="15"/>
      <c r="RXX271" s="15"/>
      <c r="RXY271" s="15"/>
      <c r="RXZ271" s="15"/>
      <c r="RYA271" s="15"/>
      <c r="RYB271" s="15"/>
      <c r="RYC271" s="15"/>
      <c r="RYD271" s="15"/>
      <c r="RYE271" s="15"/>
      <c r="RYF271" s="15"/>
      <c r="RYG271" s="15"/>
      <c r="RYH271" s="15"/>
      <c r="RYI271" s="15"/>
      <c r="RYJ271" s="15"/>
      <c r="RYK271" s="15"/>
      <c r="RYL271" s="15"/>
      <c r="RYM271" s="15"/>
      <c r="RYN271" s="15"/>
      <c r="RYO271" s="15"/>
      <c r="RYP271" s="15"/>
      <c r="RYQ271" s="15"/>
      <c r="RYR271" s="15"/>
      <c r="RYS271" s="15"/>
      <c r="RYT271" s="15"/>
      <c r="RYU271" s="15"/>
      <c r="RYV271" s="15"/>
      <c r="RYW271" s="15"/>
      <c r="RYX271" s="15"/>
      <c r="RYY271" s="15"/>
      <c r="RYZ271" s="15"/>
      <c r="RZA271" s="15"/>
      <c r="RZB271" s="15"/>
      <c r="RZC271" s="15"/>
      <c r="RZD271" s="15"/>
      <c r="RZE271" s="15"/>
      <c r="RZF271" s="15"/>
      <c r="RZG271" s="15"/>
      <c r="RZH271" s="15"/>
      <c r="RZI271" s="15"/>
      <c r="RZJ271" s="15"/>
      <c r="RZK271" s="15"/>
      <c r="RZL271" s="15"/>
      <c r="RZM271" s="15"/>
      <c r="RZN271" s="15"/>
      <c r="RZO271" s="15"/>
      <c r="RZP271" s="15"/>
      <c r="RZQ271" s="15"/>
      <c r="RZR271" s="15"/>
      <c r="RZS271" s="15"/>
      <c r="RZT271" s="15"/>
      <c r="RZU271" s="15"/>
      <c r="RZV271" s="15"/>
      <c r="RZW271" s="15"/>
      <c r="RZX271" s="15"/>
      <c r="RZY271" s="15"/>
      <c r="RZZ271" s="15"/>
      <c r="SAA271" s="15"/>
      <c r="SAB271" s="15"/>
      <c r="SAC271" s="15"/>
      <c r="SAD271" s="15"/>
      <c r="SAE271" s="15"/>
      <c r="SAF271" s="15"/>
      <c r="SAG271" s="15"/>
      <c r="SAH271" s="15"/>
      <c r="SAI271" s="15"/>
      <c r="SAJ271" s="15"/>
      <c r="SAK271" s="15"/>
      <c r="SAL271" s="15"/>
      <c r="SAM271" s="15"/>
      <c r="SAN271" s="15"/>
      <c r="SAO271" s="15"/>
      <c r="SAP271" s="15"/>
      <c r="SAQ271" s="15"/>
      <c r="SAR271" s="15"/>
      <c r="SAS271" s="15"/>
      <c r="SAT271" s="15"/>
      <c r="SAU271" s="15"/>
      <c r="SAV271" s="15"/>
      <c r="SAW271" s="15"/>
      <c r="SAX271" s="15"/>
      <c r="SAY271" s="15"/>
      <c r="SAZ271" s="15"/>
      <c r="SBA271" s="15"/>
      <c r="SBB271" s="15"/>
      <c r="SBC271" s="15"/>
      <c r="SBD271" s="15"/>
      <c r="SBE271" s="15"/>
      <c r="SBF271" s="15"/>
      <c r="SBG271" s="15"/>
      <c r="SBH271" s="15"/>
      <c r="SBI271" s="15"/>
      <c r="SBJ271" s="15"/>
      <c r="SBK271" s="15"/>
      <c r="SBL271" s="15"/>
      <c r="SBM271" s="15"/>
      <c r="SBN271" s="15"/>
      <c r="SBO271" s="15"/>
      <c r="SBP271" s="15"/>
      <c r="SBQ271" s="15"/>
      <c r="SBR271" s="15"/>
      <c r="SBS271" s="15"/>
      <c r="SBT271" s="15"/>
      <c r="SBU271" s="15"/>
      <c r="SBV271" s="15"/>
      <c r="SBW271" s="15"/>
      <c r="SBX271" s="15"/>
      <c r="SBY271" s="15"/>
      <c r="SBZ271" s="15"/>
      <c r="SCA271" s="15"/>
      <c r="SCB271" s="15"/>
      <c r="SCC271" s="15"/>
      <c r="SCD271" s="15"/>
      <c r="SCE271" s="15"/>
      <c r="SCF271" s="15"/>
      <c r="SCG271" s="15"/>
      <c r="SCH271" s="15"/>
      <c r="SCI271" s="15"/>
      <c r="SCJ271" s="15"/>
      <c r="SCK271" s="15"/>
      <c r="SCL271" s="15"/>
      <c r="SCM271" s="15"/>
      <c r="SCN271" s="15"/>
      <c r="SCO271" s="15"/>
      <c r="SCP271" s="15"/>
      <c r="SCQ271" s="15"/>
      <c r="SCR271" s="15"/>
      <c r="SCS271" s="15"/>
      <c r="SCT271" s="15"/>
      <c r="SCU271" s="15"/>
      <c r="SCV271" s="15"/>
      <c r="SCW271" s="15"/>
      <c r="SCX271" s="15"/>
      <c r="SCY271" s="15"/>
      <c r="SCZ271" s="15"/>
      <c r="SDA271" s="15"/>
      <c r="SDB271" s="15"/>
      <c r="SDC271" s="15"/>
      <c r="SDD271" s="15"/>
      <c r="SDE271" s="15"/>
      <c r="SDF271" s="15"/>
      <c r="SDG271" s="15"/>
      <c r="SDH271" s="15"/>
      <c r="SDI271" s="15"/>
      <c r="SDJ271" s="15"/>
      <c r="SDK271" s="15"/>
      <c r="SDL271" s="15"/>
      <c r="SDM271" s="15"/>
      <c r="SDN271" s="15"/>
      <c r="SDO271" s="15"/>
      <c r="SDP271" s="15"/>
      <c r="SDQ271" s="15"/>
      <c r="SDR271" s="15"/>
      <c r="SDS271" s="15"/>
      <c r="SDT271" s="15"/>
      <c r="SDU271" s="15"/>
      <c r="SDV271" s="15"/>
      <c r="SDW271" s="15"/>
      <c r="SDX271" s="15"/>
      <c r="SDY271" s="15"/>
      <c r="SDZ271" s="15"/>
      <c r="SEA271" s="15"/>
      <c r="SEB271" s="15"/>
      <c r="SEC271" s="15"/>
      <c r="SED271" s="15"/>
      <c r="SEE271" s="15"/>
      <c r="SEF271" s="15"/>
      <c r="SEG271" s="15"/>
      <c r="SEH271" s="15"/>
      <c r="SEI271" s="15"/>
      <c r="SEJ271" s="15"/>
      <c r="SEK271" s="15"/>
      <c r="SEL271" s="15"/>
      <c r="SEM271" s="15"/>
      <c r="SEN271" s="15"/>
      <c r="SEO271" s="15"/>
      <c r="SEP271" s="15"/>
      <c r="SEQ271" s="15"/>
      <c r="SER271" s="15"/>
      <c r="SES271" s="15"/>
      <c r="SET271" s="15"/>
      <c r="SEU271" s="15"/>
      <c r="SEV271" s="15"/>
      <c r="SEW271" s="15"/>
      <c r="SEX271" s="15"/>
      <c r="SEY271" s="15"/>
      <c r="SEZ271" s="15"/>
      <c r="SFA271" s="15"/>
      <c r="SFB271" s="15"/>
      <c r="SFC271" s="15"/>
      <c r="SFD271" s="15"/>
      <c r="SFE271" s="15"/>
      <c r="SFF271" s="15"/>
      <c r="SFG271" s="15"/>
      <c r="SFH271" s="15"/>
      <c r="SFI271" s="15"/>
      <c r="SFJ271" s="15"/>
      <c r="SFK271" s="15"/>
      <c r="SFL271" s="15"/>
      <c r="SFM271" s="15"/>
      <c r="SFN271" s="15"/>
      <c r="SFO271" s="15"/>
      <c r="SFP271" s="15"/>
      <c r="SFQ271" s="15"/>
      <c r="SFR271" s="15"/>
      <c r="SFS271" s="15"/>
      <c r="SFT271" s="15"/>
      <c r="SFU271" s="15"/>
      <c r="SFV271" s="15"/>
      <c r="SFW271" s="15"/>
      <c r="SFX271" s="15"/>
      <c r="SFY271" s="15"/>
      <c r="SFZ271" s="15"/>
      <c r="SGA271" s="15"/>
      <c r="SGB271" s="15"/>
      <c r="SGC271" s="15"/>
      <c r="SGD271" s="15"/>
      <c r="SGE271" s="15"/>
      <c r="SGF271" s="15"/>
      <c r="SGG271" s="15"/>
      <c r="SGH271" s="15"/>
      <c r="SGI271" s="15"/>
      <c r="SGJ271" s="15"/>
      <c r="SGK271" s="15"/>
      <c r="SGL271" s="15"/>
      <c r="SGM271" s="15"/>
      <c r="SGN271" s="15"/>
      <c r="SGO271" s="15"/>
      <c r="SGP271" s="15"/>
      <c r="SGQ271" s="15"/>
      <c r="SGR271" s="15"/>
      <c r="SHA271" s="15"/>
      <c r="SHB271" s="15"/>
      <c r="SHC271" s="15"/>
      <c r="SHD271" s="15"/>
      <c r="SHE271" s="15"/>
      <c r="SHF271" s="15"/>
      <c r="SHG271" s="15"/>
      <c r="SHH271" s="15"/>
      <c r="SHI271" s="15"/>
      <c r="SHJ271" s="15"/>
      <c r="SHK271" s="15"/>
      <c r="SHL271" s="15"/>
      <c r="SHM271" s="15"/>
      <c r="SHN271" s="15"/>
      <c r="SHO271" s="15"/>
      <c r="SHP271" s="15"/>
      <c r="SHQ271" s="15"/>
      <c r="SHR271" s="15"/>
      <c r="SHS271" s="15"/>
      <c r="SHT271" s="15"/>
      <c r="SHU271" s="15"/>
      <c r="SHV271" s="15"/>
      <c r="SHW271" s="15"/>
      <c r="SHX271" s="15"/>
      <c r="SHY271" s="15"/>
      <c r="SHZ271" s="15"/>
      <c r="SIA271" s="15"/>
      <c r="SIB271" s="15"/>
      <c r="SIC271" s="15"/>
      <c r="SID271" s="15"/>
      <c r="SIE271" s="15"/>
      <c r="SIF271" s="15"/>
      <c r="SIG271" s="15"/>
      <c r="SIH271" s="15"/>
      <c r="SII271" s="15"/>
      <c r="SIJ271" s="15"/>
      <c r="SIK271" s="15"/>
      <c r="SIL271" s="15"/>
      <c r="SIM271" s="15"/>
      <c r="SIN271" s="15"/>
      <c r="SIO271" s="15"/>
      <c r="SIP271" s="15"/>
      <c r="SIQ271" s="15"/>
      <c r="SIR271" s="15"/>
      <c r="SIS271" s="15"/>
      <c r="SIT271" s="15"/>
      <c r="SIU271" s="15"/>
      <c r="SIV271" s="15"/>
      <c r="SIW271" s="15"/>
      <c r="SIX271" s="15"/>
      <c r="SIY271" s="15"/>
      <c r="SIZ271" s="15"/>
      <c r="SJA271" s="15"/>
      <c r="SJB271" s="15"/>
      <c r="SJC271" s="15"/>
      <c r="SJD271" s="15"/>
      <c r="SJE271" s="15"/>
      <c r="SJF271" s="15"/>
      <c r="SJG271" s="15"/>
      <c r="SJH271" s="15"/>
      <c r="SJI271" s="15"/>
      <c r="SJJ271" s="15"/>
      <c r="SJK271" s="15"/>
      <c r="SJL271" s="15"/>
      <c r="SJM271" s="15"/>
      <c r="SJN271" s="15"/>
      <c r="SJO271" s="15"/>
      <c r="SJP271" s="15"/>
      <c r="SJQ271" s="15"/>
      <c r="SJR271" s="15"/>
      <c r="SJS271" s="15"/>
      <c r="SJT271" s="15"/>
      <c r="SJU271" s="15"/>
      <c r="SJV271" s="15"/>
      <c r="SJW271" s="15"/>
      <c r="SJX271" s="15"/>
      <c r="SJY271" s="15"/>
      <c r="SJZ271" s="15"/>
      <c r="SKA271" s="15"/>
      <c r="SKB271" s="15"/>
      <c r="SKC271" s="15"/>
      <c r="SKD271" s="15"/>
      <c r="SKE271" s="15"/>
      <c r="SKF271" s="15"/>
      <c r="SKG271" s="15"/>
      <c r="SKH271" s="15"/>
      <c r="SKI271" s="15"/>
      <c r="SKJ271" s="15"/>
      <c r="SKK271" s="15"/>
      <c r="SKL271" s="15"/>
      <c r="SKM271" s="15"/>
      <c r="SKN271" s="15"/>
      <c r="SKO271" s="15"/>
      <c r="SKP271" s="15"/>
      <c r="SKQ271" s="15"/>
      <c r="SKR271" s="15"/>
      <c r="SKS271" s="15"/>
      <c r="SKT271" s="15"/>
      <c r="SKU271" s="15"/>
      <c r="SKV271" s="15"/>
      <c r="SKW271" s="15"/>
      <c r="SKX271" s="15"/>
      <c r="SKY271" s="15"/>
      <c r="SKZ271" s="15"/>
      <c r="SLA271" s="15"/>
      <c r="SLB271" s="15"/>
      <c r="SLC271" s="15"/>
      <c r="SLD271" s="15"/>
      <c r="SLE271" s="15"/>
      <c r="SLF271" s="15"/>
      <c r="SLG271" s="15"/>
      <c r="SLH271" s="15"/>
      <c r="SLI271" s="15"/>
      <c r="SLJ271" s="15"/>
      <c r="SLK271" s="15"/>
      <c r="SLL271" s="15"/>
      <c r="SLM271" s="15"/>
      <c r="SLN271" s="15"/>
      <c r="SLO271" s="15"/>
      <c r="SLP271" s="15"/>
      <c r="SLQ271" s="15"/>
      <c r="SLR271" s="15"/>
      <c r="SLS271" s="15"/>
      <c r="SLT271" s="15"/>
      <c r="SLU271" s="15"/>
      <c r="SLV271" s="15"/>
      <c r="SLW271" s="15"/>
      <c r="SLX271" s="15"/>
      <c r="SLY271" s="15"/>
      <c r="SLZ271" s="15"/>
      <c r="SMA271" s="15"/>
      <c r="SMB271" s="15"/>
      <c r="SMC271" s="15"/>
      <c r="SMD271" s="15"/>
      <c r="SME271" s="15"/>
      <c r="SMF271" s="15"/>
      <c r="SMG271" s="15"/>
      <c r="SMH271" s="15"/>
      <c r="SMI271" s="15"/>
      <c r="SMJ271" s="15"/>
      <c r="SMK271" s="15"/>
      <c r="SML271" s="15"/>
      <c r="SMM271" s="15"/>
      <c r="SMN271" s="15"/>
      <c r="SMO271" s="15"/>
      <c r="SMP271" s="15"/>
      <c r="SMQ271" s="15"/>
      <c r="SMR271" s="15"/>
      <c r="SMS271" s="15"/>
      <c r="SMT271" s="15"/>
      <c r="SMU271" s="15"/>
      <c r="SMV271" s="15"/>
      <c r="SMW271" s="15"/>
      <c r="SMX271" s="15"/>
      <c r="SMY271" s="15"/>
      <c r="SMZ271" s="15"/>
      <c r="SNA271" s="15"/>
      <c r="SNB271" s="15"/>
      <c r="SNC271" s="15"/>
      <c r="SND271" s="15"/>
      <c r="SNE271" s="15"/>
      <c r="SNF271" s="15"/>
      <c r="SNG271" s="15"/>
      <c r="SNH271" s="15"/>
      <c r="SNI271" s="15"/>
      <c r="SNJ271" s="15"/>
      <c r="SNK271" s="15"/>
      <c r="SNL271" s="15"/>
      <c r="SNM271" s="15"/>
      <c r="SNN271" s="15"/>
      <c r="SNO271" s="15"/>
      <c r="SNP271" s="15"/>
      <c r="SNQ271" s="15"/>
      <c r="SNR271" s="15"/>
      <c r="SNS271" s="15"/>
      <c r="SNT271" s="15"/>
      <c r="SNU271" s="15"/>
      <c r="SNV271" s="15"/>
      <c r="SNW271" s="15"/>
      <c r="SNX271" s="15"/>
      <c r="SNY271" s="15"/>
      <c r="SNZ271" s="15"/>
      <c r="SOA271" s="15"/>
      <c r="SOB271" s="15"/>
      <c r="SOC271" s="15"/>
      <c r="SOD271" s="15"/>
      <c r="SOE271" s="15"/>
      <c r="SOF271" s="15"/>
      <c r="SOG271" s="15"/>
      <c r="SOH271" s="15"/>
      <c r="SOI271" s="15"/>
      <c r="SOJ271" s="15"/>
      <c r="SOK271" s="15"/>
      <c r="SOL271" s="15"/>
      <c r="SOM271" s="15"/>
      <c r="SON271" s="15"/>
      <c r="SOO271" s="15"/>
      <c r="SOP271" s="15"/>
      <c r="SOQ271" s="15"/>
      <c r="SOR271" s="15"/>
      <c r="SOS271" s="15"/>
      <c r="SOT271" s="15"/>
      <c r="SOU271" s="15"/>
      <c r="SOV271" s="15"/>
      <c r="SOW271" s="15"/>
      <c r="SOX271" s="15"/>
      <c r="SOY271" s="15"/>
      <c r="SOZ271" s="15"/>
      <c r="SPA271" s="15"/>
      <c r="SPB271" s="15"/>
      <c r="SPC271" s="15"/>
      <c r="SPD271" s="15"/>
      <c r="SPE271" s="15"/>
      <c r="SPF271" s="15"/>
      <c r="SPG271" s="15"/>
      <c r="SPH271" s="15"/>
      <c r="SPI271" s="15"/>
      <c r="SPJ271" s="15"/>
      <c r="SPK271" s="15"/>
      <c r="SPL271" s="15"/>
      <c r="SPM271" s="15"/>
      <c r="SPN271" s="15"/>
      <c r="SPO271" s="15"/>
      <c r="SPP271" s="15"/>
      <c r="SPQ271" s="15"/>
      <c r="SPR271" s="15"/>
      <c r="SPS271" s="15"/>
      <c r="SPT271" s="15"/>
      <c r="SPU271" s="15"/>
      <c r="SPV271" s="15"/>
      <c r="SPW271" s="15"/>
      <c r="SPX271" s="15"/>
      <c r="SPY271" s="15"/>
      <c r="SPZ271" s="15"/>
      <c r="SQA271" s="15"/>
      <c r="SQB271" s="15"/>
      <c r="SQC271" s="15"/>
      <c r="SQD271" s="15"/>
      <c r="SQE271" s="15"/>
      <c r="SQF271" s="15"/>
      <c r="SQG271" s="15"/>
      <c r="SQH271" s="15"/>
      <c r="SQI271" s="15"/>
      <c r="SQJ271" s="15"/>
      <c r="SQK271" s="15"/>
      <c r="SQL271" s="15"/>
      <c r="SQM271" s="15"/>
      <c r="SQN271" s="15"/>
      <c r="SQW271" s="15"/>
      <c r="SQX271" s="15"/>
      <c r="SQY271" s="15"/>
      <c r="SQZ271" s="15"/>
      <c r="SRA271" s="15"/>
      <c r="SRB271" s="15"/>
      <c r="SRC271" s="15"/>
      <c r="SRD271" s="15"/>
      <c r="SRE271" s="15"/>
      <c r="SRF271" s="15"/>
      <c r="SRG271" s="15"/>
      <c r="SRH271" s="15"/>
      <c r="SRI271" s="15"/>
      <c r="SRJ271" s="15"/>
      <c r="SRK271" s="15"/>
      <c r="SRL271" s="15"/>
      <c r="SRM271" s="15"/>
      <c r="SRN271" s="15"/>
      <c r="SRO271" s="15"/>
      <c r="SRP271" s="15"/>
      <c r="SRQ271" s="15"/>
      <c r="SRR271" s="15"/>
      <c r="SRS271" s="15"/>
      <c r="SRT271" s="15"/>
      <c r="SRU271" s="15"/>
      <c r="SRV271" s="15"/>
      <c r="SRW271" s="15"/>
      <c r="SRX271" s="15"/>
      <c r="SRY271" s="15"/>
      <c r="SRZ271" s="15"/>
      <c r="SSA271" s="15"/>
      <c r="SSB271" s="15"/>
      <c r="SSC271" s="15"/>
      <c r="SSD271" s="15"/>
      <c r="SSE271" s="15"/>
      <c r="SSF271" s="15"/>
      <c r="SSG271" s="15"/>
      <c r="SSH271" s="15"/>
      <c r="SSI271" s="15"/>
      <c r="SSJ271" s="15"/>
      <c r="SSK271" s="15"/>
      <c r="SSL271" s="15"/>
      <c r="SSM271" s="15"/>
      <c r="SSN271" s="15"/>
      <c r="SSO271" s="15"/>
      <c r="SSP271" s="15"/>
      <c r="SSQ271" s="15"/>
      <c r="SSR271" s="15"/>
      <c r="SSS271" s="15"/>
      <c r="SST271" s="15"/>
      <c r="SSU271" s="15"/>
      <c r="SSV271" s="15"/>
      <c r="SSW271" s="15"/>
      <c r="SSX271" s="15"/>
      <c r="SSY271" s="15"/>
      <c r="SSZ271" s="15"/>
      <c r="STA271" s="15"/>
      <c r="STB271" s="15"/>
      <c r="STC271" s="15"/>
      <c r="STD271" s="15"/>
      <c r="STE271" s="15"/>
      <c r="STF271" s="15"/>
      <c r="STG271" s="15"/>
      <c r="STH271" s="15"/>
      <c r="STI271" s="15"/>
      <c r="STJ271" s="15"/>
      <c r="STK271" s="15"/>
      <c r="STL271" s="15"/>
      <c r="STM271" s="15"/>
      <c r="STN271" s="15"/>
      <c r="STO271" s="15"/>
      <c r="STP271" s="15"/>
      <c r="STQ271" s="15"/>
      <c r="STR271" s="15"/>
      <c r="STS271" s="15"/>
      <c r="STT271" s="15"/>
      <c r="STU271" s="15"/>
      <c r="STV271" s="15"/>
      <c r="STW271" s="15"/>
      <c r="STX271" s="15"/>
      <c r="STY271" s="15"/>
      <c r="STZ271" s="15"/>
      <c r="SUA271" s="15"/>
      <c r="SUB271" s="15"/>
      <c r="SUC271" s="15"/>
      <c r="SUD271" s="15"/>
      <c r="SUE271" s="15"/>
      <c r="SUF271" s="15"/>
      <c r="SUG271" s="15"/>
      <c r="SUH271" s="15"/>
      <c r="SUI271" s="15"/>
      <c r="SUJ271" s="15"/>
      <c r="SUK271" s="15"/>
      <c r="SUL271" s="15"/>
      <c r="SUM271" s="15"/>
      <c r="SUN271" s="15"/>
      <c r="SUO271" s="15"/>
      <c r="SUP271" s="15"/>
      <c r="SUQ271" s="15"/>
      <c r="SUR271" s="15"/>
      <c r="SUS271" s="15"/>
      <c r="SUT271" s="15"/>
      <c r="SUU271" s="15"/>
      <c r="SUV271" s="15"/>
      <c r="SUW271" s="15"/>
      <c r="SUX271" s="15"/>
      <c r="SUY271" s="15"/>
      <c r="SUZ271" s="15"/>
      <c r="SVA271" s="15"/>
      <c r="SVB271" s="15"/>
      <c r="SVC271" s="15"/>
      <c r="SVD271" s="15"/>
      <c r="SVE271" s="15"/>
      <c r="SVF271" s="15"/>
      <c r="SVG271" s="15"/>
      <c r="SVH271" s="15"/>
      <c r="SVI271" s="15"/>
      <c r="SVJ271" s="15"/>
      <c r="SVK271" s="15"/>
      <c r="SVL271" s="15"/>
      <c r="SVM271" s="15"/>
      <c r="SVN271" s="15"/>
      <c r="SVO271" s="15"/>
      <c r="SVP271" s="15"/>
      <c r="SVQ271" s="15"/>
      <c r="SVR271" s="15"/>
      <c r="SVS271" s="15"/>
      <c r="SVT271" s="15"/>
      <c r="SVU271" s="15"/>
      <c r="SVV271" s="15"/>
      <c r="SVW271" s="15"/>
      <c r="SVX271" s="15"/>
      <c r="SVY271" s="15"/>
      <c r="SVZ271" s="15"/>
      <c r="SWA271" s="15"/>
      <c r="SWB271" s="15"/>
      <c r="SWC271" s="15"/>
      <c r="SWD271" s="15"/>
      <c r="SWE271" s="15"/>
      <c r="SWF271" s="15"/>
      <c r="SWG271" s="15"/>
      <c r="SWH271" s="15"/>
      <c r="SWI271" s="15"/>
      <c r="SWJ271" s="15"/>
      <c r="SWK271" s="15"/>
      <c r="SWL271" s="15"/>
      <c r="SWM271" s="15"/>
      <c r="SWN271" s="15"/>
      <c r="SWO271" s="15"/>
      <c r="SWP271" s="15"/>
      <c r="SWQ271" s="15"/>
      <c r="SWR271" s="15"/>
      <c r="SWS271" s="15"/>
      <c r="SWT271" s="15"/>
      <c r="SWU271" s="15"/>
      <c r="SWV271" s="15"/>
      <c r="SWW271" s="15"/>
      <c r="SWX271" s="15"/>
      <c r="SWY271" s="15"/>
      <c r="SWZ271" s="15"/>
      <c r="SXA271" s="15"/>
      <c r="SXB271" s="15"/>
      <c r="SXC271" s="15"/>
      <c r="SXD271" s="15"/>
      <c r="SXE271" s="15"/>
      <c r="SXF271" s="15"/>
      <c r="SXG271" s="15"/>
      <c r="SXH271" s="15"/>
      <c r="SXI271" s="15"/>
      <c r="SXJ271" s="15"/>
      <c r="SXK271" s="15"/>
      <c r="SXL271" s="15"/>
      <c r="SXM271" s="15"/>
      <c r="SXN271" s="15"/>
      <c r="SXO271" s="15"/>
      <c r="SXP271" s="15"/>
      <c r="SXQ271" s="15"/>
      <c r="SXR271" s="15"/>
      <c r="SXS271" s="15"/>
      <c r="SXT271" s="15"/>
      <c r="SXU271" s="15"/>
      <c r="SXV271" s="15"/>
      <c r="SXW271" s="15"/>
      <c r="SXX271" s="15"/>
      <c r="SXY271" s="15"/>
      <c r="SXZ271" s="15"/>
      <c r="SYA271" s="15"/>
      <c r="SYB271" s="15"/>
      <c r="SYC271" s="15"/>
      <c r="SYD271" s="15"/>
      <c r="SYE271" s="15"/>
      <c r="SYF271" s="15"/>
      <c r="SYG271" s="15"/>
      <c r="SYH271" s="15"/>
      <c r="SYI271" s="15"/>
      <c r="SYJ271" s="15"/>
      <c r="SYK271" s="15"/>
      <c r="SYL271" s="15"/>
      <c r="SYM271" s="15"/>
      <c r="SYN271" s="15"/>
      <c r="SYO271" s="15"/>
      <c r="SYP271" s="15"/>
      <c r="SYQ271" s="15"/>
      <c r="SYR271" s="15"/>
      <c r="SYS271" s="15"/>
      <c r="SYT271" s="15"/>
      <c r="SYU271" s="15"/>
      <c r="SYV271" s="15"/>
      <c r="SYW271" s="15"/>
      <c r="SYX271" s="15"/>
      <c r="SYY271" s="15"/>
      <c r="SYZ271" s="15"/>
      <c r="SZA271" s="15"/>
      <c r="SZB271" s="15"/>
      <c r="SZC271" s="15"/>
      <c r="SZD271" s="15"/>
      <c r="SZE271" s="15"/>
      <c r="SZF271" s="15"/>
      <c r="SZG271" s="15"/>
      <c r="SZH271" s="15"/>
      <c r="SZI271" s="15"/>
      <c r="SZJ271" s="15"/>
      <c r="SZK271" s="15"/>
      <c r="SZL271" s="15"/>
      <c r="SZM271" s="15"/>
      <c r="SZN271" s="15"/>
      <c r="SZO271" s="15"/>
      <c r="SZP271" s="15"/>
      <c r="SZQ271" s="15"/>
      <c r="SZR271" s="15"/>
      <c r="SZS271" s="15"/>
      <c r="SZT271" s="15"/>
      <c r="SZU271" s="15"/>
      <c r="SZV271" s="15"/>
      <c r="SZW271" s="15"/>
      <c r="SZX271" s="15"/>
      <c r="SZY271" s="15"/>
      <c r="SZZ271" s="15"/>
      <c r="TAA271" s="15"/>
      <c r="TAB271" s="15"/>
      <c r="TAC271" s="15"/>
      <c r="TAD271" s="15"/>
      <c r="TAE271" s="15"/>
      <c r="TAF271" s="15"/>
      <c r="TAG271" s="15"/>
      <c r="TAH271" s="15"/>
      <c r="TAI271" s="15"/>
      <c r="TAJ271" s="15"/>
      <c r="TAS271" s="15"/>
      <c r="TAT271" s="15"/>
      <c r="TAU271" s="15"/>
      <c r="TAV271" s="15"/>
      <c r="TAW271" s="15"/>
      <c r="TAX271" s="15"/>
      <c r="TAY271" s="15"/>
      <c r="TAZ271" s="15"/>
      <c r="TBA271" s="15"/>
      <c r="TBB271" s="15"/>
      <c r="TBC271" s="15"/>
      <c r="TBD271" s="15"/>
      <c r="TBE271" s="15"/>
      <c r="TBF271" s="15"/>
      <c r="TBG271" s="15"/>
      <c r="TBH271" s="15"/>
      <c r="TBI271" s="15"/>
      <c r="TBJ271" s="15"/>
      <c r="TBK271" s="15"/>
      <c r="TBL271" s="15"/>
      <c r="TBM271" s="15"/>
      <c r="TBN271" s="15"/>
      <c r="TBO271" s="15"/>
      <c r="TBP271" s="15"/>
      <c r="TBQ271" s="15"/>
      <c r="TBR271" s="15"/>
      <c r="TBS271" s="15"/>
      <c r="TBT271" s="15"/>
      <c r="TBU271" s="15"/>
      <c r="TBV271" s="15"/>
      <c r="TBW271" s="15"/>
      <c r="TBX271" s="15"/>
      <c r="TBY271" s="15"/>
      <c r="TBZ271" s="15"/>
      <c r="TCA271" s="15"/>
      <c r="TCB271" s="15"/>
      <c r="TCC271" s="15"/>
      <c r="TCD271" s="15"/>
      <c r="TCE271" s="15"/>
      <c r="TCF271" s="15"/>
      <c r="TCG271" s="15"/>
      <c r="TCH271" s="15"/>
      <c r="TCI271" s="15"/>
      <c r="TCJ271" s="15"/>
      <c r="TCK271" s="15"/>
      <c r="TCL271" s="15"/>
      <c r="TCM271" s="15"/>
      <c r="TCN271" s="15"/>
      <c r="TCO271" s="15"/>
      <c r="TCP271" s="15"/>
      <c r="TCQ271" s="15"/>
      <c r="TCR271" s="15"/>
      <c r="TCS271" s="15"/>
      <c r="TCT271" s="15"/>
      <c r="TCU271" s="15"/>
      <c r="TCV271" s="15"/>
      <c r="TCW271" s="15"/>
      <c r="TCX271" s="15"/>
      <c r="TCY271" s="15"/>
      <c r="TCZ271" s="15"/>
      <c r="TDA271" s="15"/>
      <c r="TDB271" s="15"/>
      <c r="TDC271" s="15"/>
      <c r="TDD271" s="15"/>
      <c r="TDE271" s="15"/>
      <c r="TDF271" s="15"/>
      <c r="TDG271" s="15"/>
      <c r="TDH271" s="15"/>
      <c r="TDI271" s="15"/>
      <c r="TDJ271" s="15"/>
      <c r="TDK271" s="15"/>
      <c r="TDL271" s="15"/>
      <c r="TDM271" s="15"/>
      <c r="TDN271" s="15"/>
      <c r="TDO271" s="15"/>
      <c r="TDP271" s="15"/>
      <c r="TDQ271" s="15"/>
      <c r="TDR271" s="15"/>
      <c r="TDS271" s="15"/>
      <c r="TDT271" s="15"/>
      <c r="TDU271" s="15"/>
      <c r="TDV271" s="15"/>
      <c r="TDW271" s="15"/>
      <c r="TDX271" s="15"/>
      <c r="TDY271" s="15"/>
      <c r="TDZ271" s="15"/>
      <c r="TEA271" s="15"/>
      <c r="TEB271" s="15"/>
      <c r="TEC271" s="15"/>
      <c r="TED271" s="15"/>
      <c r="TEE271" s="15"/>
      <c r="TEF271" s="15"/>
      <c r="TEG271" s="15"/>
      <c r="TEH271" s="15"/>
      <c r="TEI271" s="15"/>
      <c r="TEJ271" s="15"/>
      <c r="TEK271" s="15"/>
      <c r="TEL271" s="15"/>
      <c r="TEM271" s="15"/>
      <c r="TEN271" s="15"/>
      <c r="TEO271" s="15"/>
      <c r="TEP271" s="15"/>
      <c r="TEQ271" s="15"/>
      <c r="TER271" s="15"/>
      <c r="TES271" s="15"/>
      <c r="TET271" s="15"/>
      <c r="TEU271" s="15"/>
      <c r="TEV271" s="15"/>
      <c r="TEW271" s="15"/>
      <c r="TEX271" s="15"/>
      <c r="TEY271" s="15"/>
      <c r="TEZ271" s="15"/>
      <c r="TFA271" s="15"/>
      <c r="TFB271" s="15"/>
      <c r="TFC271" s="15"/>
      <c r="TFD271" s="15"/>
      <c r="TFE271" s="15"/>
      <c r="TFF271" s="15"/>
      <c r="TFG271" s="15"/>
      <c r="TFH271" s="15"/>
      <c r="TFI271" s="15"/>
      <c r="TFJ271" s="15"/>
      <c r="TFK271" s="15"/>
      <c r="TFL271" s="15"/>
      <c r="TFM271" s="15"/>
      <c r="TFN271" s="15"/>
      <c r="TFO271" s="15"/>
      <c r="TFP271" s="15"/>
      <c r="TFQ271" s="15"/>
      <c r="TFR271" s="15"/>
      <c r="TFS271" s="15"/>
      <c r="TFT271" s="15"/>
      <c r="TFU271" s="15"/>
      <c r="TFV271" s="15"/>
      <c r="TFW271" s="15"/>
      <c r="TFX271" s="15"/>
      <c r="TFY271" s="15"/>
      <c r="TFZ271" s="15"/>
      <c r="TGA271" s="15"/>
      <c r="TGB271" s="15"/>
      <c r="TGC271" s="15"/>
      <c r="TGD271" s="15"/>
      <c r="TGE271" s="15"/>
      <c r="TGF271" s="15"/>
      <c r="TGG271" s="15"/>
      <c r="TGH271" s="15"/>
      <c r="TGI271" s="15"/>
      <c r="TGJ271" s="15"/>
      <c r="TGK271" s="15"/>
      <c r="TGL271" s="15"/>
      <c r="TGM271" s="15"/>
      <c r="TGN271" s="15"/>
      <c r="TGO271" s="15"/>
      <c r="TGP271" s="15"/>
      <c r="TGQ271" s="15"/>
      <c r="TGR271" s="15"/>
      <c r="TGS271" s="15"/>
      <c r="TGT271" s="15"/>
      <c r="TGU271" s="15"/>
      <c r="TGV271" s="15"/>
      <c r="TGW271" s="15"/>
      <c r="TGX271" s="15"/>
      <c r="TGY271" s="15"/>
      <c r="TGZ271" s="15"/>
      <c r="THA271" s="15"/>
      <c r="THB271" s="15"/>
      <c r="THC271" s="15"/>
      <c r="THD271" s="15"/>
      <c r="THE271" s="15"/>
      <c r="THF271" s="15"/>
      <c r="THG271" s="15"/>
      <c r="THH271" s="15"/>
      <c r="THI271" s="15"/>
      <c r="THJ271" s="15"/>
      <c r="THK271" s="15"/>
      <c r="THL271" s="15"/>
      <c r="THM271" s="15"/>
      <c r="THN271" s="15"/>
      <c r="THO271" s="15"/>
      <c r="THP271" s="15"/>
      <c r="THQ271" s="15"/>
      <c r="THR271" s="15"/>
      <c r="THS271" s="15"/>
      <c r="THT271" s="15"/>
      <c r="THU271" s="15"/>
      <c r="THV271" s="15"/>
      <c r="THW271" s="15"/>
      <c r="THX271" s="15"/>
      <c r="THY271" s="15"/>
      <c r="THZ271" s="15"/>
      <c r="TIA271" s="15"/>
      <c r="TIB271" s="15"/>
      <c r="TIC271" s="15"/>
      <c r="TID271" s="15"/>
      <c r="TIE271" s="15"/>
      <c r="TIF271" s="15"/>
      <c r="TIG271" s="15"/>
      <c r="TIH271" s="15"/>
      <c r="TII271" s="15"/>
      <c r="TIJ271" s="15"/>
      <c r="TIK271" s="15"/>
      <c r="TIL271" s="15"/>
      <c r="TIM271" s="15"/>
      <c r="TIN271" s="15"/>
      <c r="TIO271" s="15"/>
      <c r="TIP271" s="15"/>
      <c r="TIQ271" s="15"/>
      <c r="TIR271" s="15"/>
      <c r="TIS271" s="15"/>
      <c r="TIT271" s="15"/>
      <c r="TIU271" s="15"/>
      <c r="TIV271" s="15"/>
      <c r="TIW271" s="15"/>
      <c r="TIX271" s="15"/>
      <c r="TIY271" s="15"/>
      <c r="TIZ271" s="15"/>
      <c r="TJA271" s="15"/>
      <c r="TJB271" s="15"/>
      <c r="TJC271" s="15"/>
      <c r="TJD271" s="15"/>
      <c r="TJE271" s="15"/>
      <c r="TJF271" s="15"/>
      <c r="TJG271" s="15"/>
      <c r="TJH271" s="15"/>
      <c r="TJI271" s="15"/>
      <c r="TJJ271" s="15"/>
      <c r="TJK271" s="15"/>
      <c r="TJL271" s="15"/>
      <c r="TJM271" s="15"/>
      <c r="TJN271" s="15"/>
      <c r="TJO271" s="15"/>
      <c r="TJP271" s="15"/>
      <c r="TJQ271" s="15"/>
      <c r="TJR271" s="15"/>
      <c r="TJS271" s="15"/>
      <c r="TJT271" s="15"/>
      <c r="TJU271" s="15"/>
      <c r="TJV271" s="15"/>
      <c r="TJW271" s="15"/>
      <c r="TJX271" s="15"/>
      <c r="TJY271" s="15"/>
      <c r="TJZ271" s="15"/>
      <c r="TKA271" s="15"/>
      <c r="TKB271" s="15"/>
      <c r="TKC271" s="15"/>
      <c r="TKD271" s="15"/>
      <c r="TKE271" s="15"/>
      <c r="TKF271" s="15"/>
      <c r="TKO271" s="15"/>
      <c r="TKP271" s="15"/>
      <c r="TKQ271" s="15"/>
      <c r="TKR271" s="15"/>
      <c r="TKS271" s="15"/>
      <c r="TKT271" s="15"/>
      <c r="TKU271" s="15"/>
      <c r="TKV271" s="15"/>
      <c r="TKW271" s="15"/>
      <c r="TKX271" s="15"/>
      <c r="TKY271" s="15"/>
      <c r="TKZ271" s="15"/>
      <c r="TLA271" s="15"/>
      <c r="TLB271" s="15"/>
      <c r="TLC271" s="15"/>
      <c r="TLD271" s="15"/>
      <c r="TLE271" s="15"/>
      <c r="TLF271" s="15"/>
      <c r="TLG271" s="15"/>
      <c r="TLH271" s="15"/>
      <c r="TLI271" s="15"/>
      <c r="TLJ271" s="15"/>
      <c r="TLK271" s="15"/>
      <c r="TLL271" s="15"/>
      <c r="TLM271" s="15"/>
      <c r="TLN271" s="15"/>
      <c r="TLO271" s="15"/>
      <c r="TLP271" s="15"/>
      <c r="TLQ271" s="15"/>
      <c r="TLR271" s="15"/>
      <c r="TLS271" s="15"/>
      <c r="TLT271" s="15"/>
      <c r="TLU271" s="15"/>
      <c r="TLV271" s="15"/>
      <c r="TLW271" s="15"/>
      <c r="TLX271" s="15"/>
      <c r="TLY271" s="15"/>
      <c r="TLZ271" s="15"/>
      <c r="TMA271" s="15"/>
      <c r="TMB271" s="15"/>
      <c r="TMC271" s="15"/>
      <c r="TMD271" s="15"/>
      <c r="TME271" s="15"/>
      <c r="TMF271" s="15"/>
      <c r="TMG271" s="15"/>
      <c r="TMH271" s="15"/>
      <c r="TMI271" s="15"/>
      <c r="TMJ271" s="15"/>
      <c r="TMK271" s="15"/>
      <c r="TML271" s="15"/>
      <c r="TMM271" s="15"/>
      <c r="TMN271" s="15"/>
      <c r="TMO271" s="15"/>
      <c r="TMP271" s="15"/>
      <c r="TMQ271" s="15"/>
      <c r="TMR271" s="15"/>
      <c r="TMS271" s="15"/>
      <c r="TMT271" s="15"/>
      <c r="TMU271" s="15"/>
      <c r="TMV271" s="15"/>
      <c r="TMW271" s="15"/>
      <c r="TMX271" s="15"/>
      <c r="TMY271" s="15"/>
      <c r="TMZ271" s="15"/>
      <c r="TNA271" s="15"/>
      <c r="TNB271" s="15"/>
      <c r="TNC271" s="15"/>
      <c r="TND271" s="15"/>
      <c r="TNE271" s="15"/>
      <c r="TNF271" s="15"/>
      <c r="TNG271" s="15"/>
      <c r="TNH271" s="15"/>
      <c r="TNI271" s="15"/>
      <c r="TNJ271" s="15"/>
      <c r="TNK271" s="15"/>
      <c r="TNL271" s="15"/>
      <c r="TNM271" s="15"/>
      <c r="TNN271" s="15"/>
      <c r="TNO271" s="15"/>
      <c r="TNP271" s="15"/>
      <c r="TNQ271" s="15"/>
      <c r="TNR271" s="15"/>
      <c r="TNS271" s="15"/>
      <c r="TNT271" s="15"/>
      <c r="TNU271" s="15"/>
      <c r="TNV271" s="15"/>
      <c r="TNW271" s="15"/>
      <c r="TNX271" s="15"/>
      <c r="TNY271" s="15"/>
      <c r="TNZ271" s="15"/>
      <c r="TOA271" s="15"/>
      <c r="TOB271" s="15"/>
      <c r="TOC271" s="15"/>
      <c r="TOD271" s="15"/>
      <c r="TOE271" s="15"/>
      <c r="TOF271" s="15"/>
      <c r="TOG271" s="15"/>
      <c r="TOH271" s="15"/>
      <c r="TOI271" s="15"/>
      <c r="TOJ271" s="15"/>
      <c r="TOK271" s="15"/>
      <c r="TOL271" s="15"/>
      <c r="TOM271" s="15"/>
      <c r="TON271" s="15"/>
      <c r="TOO271" s="15"/>
      <c r="TOP271" s="15"/>
      <c r="TOQ271" s="15"/>
      <c r="TOR271" s="15"/>
      <c r="TOS271" s="15"/>
      <c r="TOT271" s="15"/>
      <c r="TOU271" s="15"/>
      <c r="TOV271" s="15"/>
      <c r="TOW271" s="15"/>
      <c r="TOX271" s="15"/>
      <c r="TOY271" s="15"/>
      <c r="TOZ271" s="15"/>
      <c r="TPA271" s="15"/>
      <c r="TPB271" s="15"/>
      <c r="TPC271" s="15"/>
      <c r="TPD271" s="15"/>
      <c r="TPE271" s="15"/>
      <c r="TPF271" s="15"/>
      <c r="TPG271" s="15"/>
      <c r="TPH271" s="15"/>
      <c r="TPI271" s="15"/>
      <c r="TPJ271" s="15"/>
      <c r="TPK271" s="15"/>
      <c r="TPL271" s="15"/>
      <c r="TPM271" s="15"/>
      <c r="TPN271" s="15"/>
      <c r="TPO271" s="15"/>
      <c r="TPP271" s="15"/>
      <c r="TPQ271" s="15"/>
      <c r="TPR271" s="15"/>
      <c r="TPS271" s="15"/>
      <c r="TPT271" s="15"/>
      <c r="TPU271" s="15"/>
      <c r="TPV271" s="15"/>
      <c r="TPW271" s="15"/>
      <c r="TPX271" s="15"/>
      <c r="TPY271" s="15"/>
      <c r="TPZ271" s="15"/>
      <c r="TQA271" s="15"/>
      <c r="TQB271" s="15"/>
      <c r="TQC271" s="15"/>
      <c r="TQD271" s="15"/>
      <c r="TQE271" s="15"/>
      <c r="TQF271" s="15"/>
      <c r="TQG271" s="15"/>
      <c r="TQH271" s="15"/>
      <c r="TQI271" s="15"/>
      <c r="TQJ271" s="15"/>
      <c r="TQK271" s="15"/>
      <c r="TQL271" s="15"/>
      <c r="TQM271" s="15"/>
      <c r="TQN271" s="15"/>
      <c r="TQO271" s="15"/>
      <c r="TQP271" s="15"/>
      <c r="TQQ271" s="15"/>
      <c r="TQR271" s="15"/>
      <c r="TQS271" s="15"/>
      <c r="TQT271" s="15"/>
      <c r="TQU271" s="15"/>
      <c r="TQV271" s="15"/>
      <c r="TQW271" s="15"/>
      <c r="TQX271" s="15"/>
      <c r="TQY271" s="15"/>
      <c r="TQZ271" s="15"/>
      <c r="TRA271" s="15"/>
      <c r="TRB271" s="15"/>
      <c r="TRC271" s="15"/>
      <c r="TRD271" s="15"/>
      <c r="TRE271" s="15"/>
      <c r="TRF271" s="15"/>
      <c r="TRG271" s="15"/>
      <c r="TRH271" s="15"/>
      <c r="TRI271" s="15"/>
      <c r="TRJ271" s="15"/>
      <c r="TRK271" s="15"/>
      <c r="TRL271" s="15"/>
      <c r="TRM271" s="15"/>
      <c r="TRN271" s="15"/>
      <c r="TRO271" s="15"/>
      <c r="TRP271" s="15"/>
      <c r="TRQ271" s="15"/>
      <c r="TRR271" s="15"/>
      <c r="TRS271" s="15"/>
      <c r="TRT271" s="15"/>
      <c r="TRU271" s="15"/>
      <c r="TRV271" s="15"/>
      <c r="TRW271" s="15"/>
      <c r="TRX271" s="15"/>
      <c r="TRY271" s="15"/>
      <c r="TRZ271" s="15"/>
      <c r="TSA271" s="15"/>
      <c r="TSB271" s="15"/>
      <c r="TSC271" s="15"/>
      <c r="TSD271" s="15"/>
      <c r="TSE271" s="15"/>
      <c r="TSF271" s="15"/>
      <c r="TSG271" s="15"/>
      <c r="TSH271" s="15"/>
      <c r="TSI271" s="15"/>
      <c r="TSJ271" s="15"/>
      <c r="TSK271" s="15"/>
      <c r="TSL271" s="15"/>
      <c r="TSM271" s="15"/>
      <c r="TSN271" s="15"/>
      <c r="TSO271" s="15"/>
      <c r="TSP271" s="15"/>
      <c r="TSQ271" s="15"/>
      <c r="TSR271" s="15"/>
      <c r="TSS271" s="15"/>
      <c r="TST271" s="15"/>
      <c r="TSU271" s="15"/>
      <c r="TSV271" s="15"/>
      <c r="TSW271" s="15"/>
      <c r="TSX271" s="15"/>
      <c r="TSY271" s="15"/>
      <c r="TSZ271" s="15"/>
      <c r="TTA271" s="15"/>
      <c r="TTB271" s="15"/>
      <c r="TTC271" s="15"/>
      <c r="TTD271" s="15"/>
      <c r="TTE271" s="15"/>
      <c r="TTF271" s="15"/>
      <c r="TTG271" s="15"/>
      <c r="TTH271" s="15"/>
      <c r="TTI271" s="15"/>
      <c r="TTJ271" s="15"/>
      <c r="TTK271" s="15"/>
      <c r="TTL271" s="15"/>
      <c r="TTM271" s="15"/>
      <c r="TTN271" s="15"/>
      <c r="TTO271" s="15"/>
      <c r="TTP271" s="15"/>
      <c r="TTQ271" s="15"/>
      <c r="TTR271" s="15"/>
      <c r="TTS271" s="15"/>
      <c r="TTT271" s="15"/>
      <c r="TTU271" s="15"/>
      <c r="TTV271" s="15"/>
      <c r="TTW271" s="15"/>
      <c r="TTX271" s="15"/>
      <c r="TTY271" s="15"/>
      <c r="TTZ271" s="15"/>
      <c r="TUA271" s="15"/>
      <c r="TUB271" s="15"/>
      <c r="TUK271" s="15"/>
      <c r="TUL271" s="15"/>
      <c r="TUM271" s="15"/>
      <c r="TUN271" s="15"/>
      <c r="TUO271" s="15"/>
      <c r="TUP271" s="15"/>
      <c r="TUQ271" s="15"/>
      <c r="TUR271" s="15"/>
      <c r="TUS271" s="15"/>
      <c r="TUT271" s="15"/>
      <c r="TUU271" s="15"/>
      <c r="TUV271" s="15"/>
      <c r="TUW271" s="15"/>
      <c r="TUX271" s="15"/>
      <c r="TUY271" s="15"/>
      <c r="TUZ271" s="15"/>
      <c r="TVA271" s="15"/>
      <c r="TVB271" s="15"/>
      <c r="TVC271" s="15"/>
      <c r="TVD271" s="15"/>
      <c r="TVE271" s="15"/>
      <c r="TVF271" s="15"/>
      <c r="TVG271" s="15"/>
      <c r="TVH271" s="15"/>
      <c r="TVI271" s="15"/>
      <c r="TVJ271" s="15"/>
      <c r="TVK271" s="15"/>
      <c r="TVL271" s="15"/>
      <c r="TVM271" s="15"/>
      <c r="TVN271" s="15"/>
      <c r="TVO271" s="15"/>
      <c r="TVP271" s="15"/>
      <c r="TVQ271" s="15"/>
      <c r="TVR271" s="15"/>
      <c r="TVS271" s="15"/>
      <c r="TVT271" s="15"/>
      <c r="TVU271" s="15"/>
      <c r="TVV271" s="15"/>
      <c r="TVW271" s="15"/>
      <c r="TVX271" s="15"/>
      <c r="TVY271" s="15"/>
      <c r="TVZ271" s="15"/>
      <c r="TWA271" s="15"/>
      <c r="TWB271" s="15"/>
      <c r="TWC271" s="15"/>
      <c r="TWD271" s="15"/>
      <c r="TWE271" s="15"/>
      <c r="TWF271" s="15"/>
      <c r="TWG271" s="15"/>
      <c r="TWH271" s="15"/>
      <c r="TWI271" s="15"/>
      <c r="TWJ271" s="15"/>
      <c r="TWK271" s="15"/>
      <c r="TWL271" s="15"/>
      <c r="TWM271" s="15"/>
      <c r="TWN271" s="15"/>
      <c r="TWO271" s="15"/>
      <c r="TWP271" s="15"/>
      <c r="TWQ271" s="15"/>
      <c r="TWR271" s="15"/>
      <c r="TWS271" s="15"/>
      <c r="TWT271" s="15"/>
      <c r="TWU271" s="15"/>
      <c r="TWV271" s="15"/>
      <c r="TWW271" s="15"/>
      <c r="TWX271" s="15"/>
      <c r="TWY271" s="15"/>
      <c r="TWZ271" s="15"/>
      <c r="TXA271" s="15"/>
      <c r="TXB271" s="15"/>
      <c r="TXC271" s="15"/>
      <c r="TXD271" s="15"/>
      <c r="TXE271" s="15"/>
      <c r="TXF271" s="15"/>
      <c r="TXG271" s="15"/>
      <c r="TXH271" s="15"/>
      <c r="TXI271" s="15"/>
      <c r="TXJ271" s="15"/>
      <c r="TXK271" s="15"/>
      <c r="TXL271" s="15"/>
      <c r="TXM271" s="15"/>
      <c r="TXN271" s="15"/>
      <c r="TXO271" s="15"/>
      <c r="TXP271" s="15"/>
      <c r="TXQ271" s="15"/>
      <c r="TXR271" s="15"/>
      <c r="TXS271" s="15"/>
      <c r="TXT271" s="15"/>
      <c r="TXU271" s="15"/>
      <c r="TXV271" s="15"/>
      <c r="TXW271" s="15"/>
      <c r="TXX271" s="15"/>
      <c r="TXY271" s="15"/>
      <c r="TXZ271" s="15"/>
      <c r="TYA271" s="15"/>
      <c r="TYB271" s="15"/>
      <c r="TYC271" s="15"/>
      <c r="TYD271" s="15"/>
      <c r="TYE271" s="15"/>
      <c r="TYF271" s="15"/>
      <c r="TYG271" s="15"/>
      <c r="TYH271" s="15"/>
      <c r="TYI271" s="15"/>
      <c r="TYJ271" s="15"/>
      <c r="TYK271" s="15"/>
      <c r="TYL271" s="15"/>
      <c r="TYM271" s="15"/>
      <c r="TYN271" s="15"/>
      <c r="TYO271" s="15"/>
      <c r="TYP271" s="15"/>
      <c r="TYQ271" s="15"/>
      <c r="TYR271" s="15"/>
      <c r="TYS271" s="15"/>
      <c r="TYT271" s="15"/>
      <c r="TYU271" s="15"/>
      <c r="TYV271" s="15"/>
      <c r="TYW271" s="15"/>
      <c r="TYX271" s="15"/>
      <c r="TYY271" s="15"/>
      <c r="TYZ271" s="15"/>
      <c r="TZA271" s="15"/>
      <c r="TZB271" s="15"/>
      <c r="TZC271" s="15"/>
      <c r="TZD271" s="15"/>
      <c r="TZE271" s="15"/>
      <c r="TZF271" s="15"/>
      <c r="TZG271" s="15"/>
      <c r="TZH271" s="15"/>
      <c r="TZI271" s="15"/>
      <c r="TZJ271" s="15"/>
      <c r="TZK271" s="15"/>
      <c r="TZL271" s="15"/>
      <c r="TZM271" s="15"/>
      <c r="TZN271" s="15"/>
      <c r="TZO271" s="15"/>
      <c r="TZP271" s="15"/>
      <c r="TZQ271" s="15"/>
      <c r="TZR271" s="15"/>
      <c r="TZS271" s="15"/>
      <c r="TZT271" s="15"/>
      <c r="TZU271" s="15"/>
      <c r="TZV271" s="15"/>
      <c r="TZW271" s="15"/>
      <c r="TZX271" s="15"/>
      <c r="TZY271" s="15"/>
      <c r="TZZ271" s="15"/>
      <c r="UAA271" s="15"/>
      <c r="UAB271" s="15"/>
      <c r="UAC271" s="15"/>
      <c r="UAD271" s="15"/>
      <c r="UAE271" s="15"/>
      <c r="UAF271" s="15"/>
      <c r="UAG271" s="15"/>
      <c r="UAH271" s="15"/>
      <c r="UAI271" s="15"/>
      <c r="UAJ271" s="15"/>
      <c r="UAK271" s="15"/>
      <c r="UAL271" s="15"/>
      <c r="UAM271" s="15"/>
      <c r="UAN271" s="15"/>
      <c r="UAO271" s="15"/>
      <c r="UAP271" s="15"/>
      <c r="UAQ271" s="15"/>
      <c r="UAR271" s="15"/>
      <c r="UAS271" s="15"/>
      <c r="UAT271" s="15"/>
      <c r="UAU271" s="15"/>
      <c r="UAV271" s="15"/>
      <c r="UAW271" s="15"/>
      <c r="UAX271" s="15"/>
      <c r="UAY271" s="15"/>
      <c r="UAZ271" s="15"/>
      <c r="UBA271" s="15"/>
      <c r="UBB271" s="15"/>
      <c r="UBC271" s="15"/>
      <c r="UBD271" s="15"/>
      <c r="UBE271" s="15"/>
      <c r="UBF271" s="15"/>
      <c r="UBG271" s="15"/>
      <c r="UBH271" s="15"/>
      <c r="UBI271" s="15"/>
      <c r="UBJ271" s="15"/>
      <c r="UBK271" s="15"/>
      <c r="UBL271" s="15"/>
      <c r="UBM271" s="15"/>
      <c r="UBN271" s="15"/>
      <c r="UBO271" s="15"/>
      <c r="UBP271" s="15"/>
      <c r="UBQ271" s="15"/>
      <c r="UBR271" s="15"/>
      <c r="UBS271" s="15"/>
      <c r="UBT271" s="15"/>
      <c r="UBU271" s="15"/>
      <c r="UBV271" s="15"/>
      <c r="UBW271" s="15"/>
      <c r="UBX271" s="15"/>
      <c r="UBY271" s="15"/>
      <c r="UBZ271" s="15"/>
      <c r="UCA271" s="15"/>
      <c r="UCB271" s="15"/>
      <c r="UCC271" s="15"/>
      <c r="UCD271" s="15"/>
      <c r="UCE271" s="15"/>
      <c r="UCF271" s="15"/>
      <c r="UCG271" s="15"/>
      <c r="UCH271" s="15"/>
      <c r="UCI271" s="15"/>
      <c r="UCJ271" s="15"/>
      <c r="UCK271" s="15"/>
      <c r="UCL271" s="15"/>
      <c r="UCM271" s="15"/>
      <c r="UCN271" s="15"/>
      <c r="UCO271" s="15"/>
      <c r="UCP271" s="15"/>
      <c r="UCQ271" s="15"/>
      <c r="UCR271" s="15"/>
      <c r="UCS271" s="15"/>
      <c r="UCT271" s="15"/>
      <c r="UCU271" s="15"/>
      <c r="UCV271" s="15"/>
      <c r="UCW271" s="15"/>
      <c r="UCX271" s="15"/>
      <c r="UCY271" s="15"/>
      <c r="UCZ271" s="15"/>
      <c r="UDA271" s="15"/>
      <c r="UDB271" s="15"/>
      <c r="UDC271" s="15"/>
      <c r="UDD271" s="15"/>
      <c r="UDE271" s="15"/>
      <c r="UDF271" s="15"/>
      <c r="UDG271" s="15"/>
      <c r="UDH271" s="15"/>
      <c r="UDI271" s="15"/>
      <c r="UDJ271" s="15"/>
      <c r="UDK271" s="15"/>
      <c r="UDL271" s="15"/>
      <c r="UDM271" s="15"/>
      <c r="UDN271" s="15"/>
      <c r="UDO271" s="15"/>
      <c r="UDP271" s="15"/>
      <c r="UDQ271" s="15"/>
      <c r="UDR271" s="15"/>
      <c r="UDS271" s="15"/>
      <c r="UDT271" s="15"/>
      <c r="UDU271" s="15"/>
      <c r="UDV271" s="15"/>
      <c r="UDW271" s="15"/>
      <c r="UDX271" s="15"/>
      <c r="UEG271" s="15"/>
      <c r="UEH271" s="15"/>
      <c r="UEI271" s="15"/>
      <c r="UEJ271" s="15"/>
      <c r="UEK271" s="15"/>
      <c r="UEL271" s="15"/>
      <c r="UEM271" s="15"/>
      <c r="UEN271" s="15"/>
      <c r="UEO271" s="15"/>
      <c r="UEP271" s="15"/>
      <c r="UEQ271" s="15"/>
      <c r="UER271" s="15"/>
      <c r="UES271" s="15"/>
      <c r="UET271" s="15"/>
      <c r="UEU271" s="15"/>
      <c r="UEV271" s="15"/>
      <c r="UEW271" s="15"/>
      <c r="UEX271" s="15"/>
      <c r="UEY271" s="15"/>
      <c r="UEZ271" s="15"/>
      <c r="UFA271" s="15"/>
      <c r="UFB271" s="15"/>
      <c r="UFC271" s="15"/>
      <c r="UFD271" s="15"/>
      <c r="UFE271" s="15"/>
      <c r="UFF271" s="15"/>
      <c r="UFG271" s="15"/>
      <c r="UFH271" s="15"/>
      <c r="UFI271" s="15"/>
      <c r="UFJ271" s="15"/>
      <c r="UFK271" s="15"/>
      <c r="UFL271" s="15"/>
      <c r="UFM271" s="15"/>
      <c r="UFN271" s="15"/>
      <c r="UFO271" s="15"/>
      <c r="UFP271" s="15"/>
      <c r="UFQ271" s="15"/>
      <c r="UFR271" s="15"/>
      <c r="UFS271" s="15"/>
      <c r="UFT271" s="15"/>
      <c r="UFU271" s="15"/>
      <c r="UFV271" s="15"/>
      <c r="UFW271" s="15"/>
      <c r="UFX271" s="15"/>
      <c r="UFY271" s="15"/>
      <c r="UFZ271" s="15"/>
      <c r="UGA271" s="15"/>
      <c r="UGB271" s="15"/>
      <c r="UGC271" s="15"/>
      <c r="UGD271" s="15"/>
      <c r="UGE271" s="15"/>
      <c r="UGF271" s="15"/>
      <c r="UGG271" s="15"/>
      <c r="UGH271" s="15"/>
      <c r="UGI271" s="15"/>
      <c r="UGJ271" s="15"/>
      <c r="UGK271" s="15"/>
      <c r="UGL271" s="15"/>
      <c r="UGM271" s="15"/>
      <c r="UGN271" s="15"/>
      <c r="UGO271" s="15"/>
      <c r="UGP271" s="15"/>
      <c r="UGQ271" s="15"/>
      <c r="UGR271" s="15"/>
      <c r="UGS271" s="15"/>
      <c r="UGT271" s="15"/>
      <c r="UGU271" s="15"/>
      <c r="UGV271" s="15"/>
      <c r="UGW271" s="15"/>
      <c r="UGX271" s="15"/>
      <c r="UGY271" s="15"/>
      <c r="UGZ271" s="15"/>
      <c r="UHA271" s="15"/>
      <c r="UHB271" s="15"/>
      <c r="UHC271" s="15"/>
      <c r="UHD271" s="15"/>
      <c r="UHE271" s="15"/>
      <c r="UHF271" s="15"/>
      <c r="UHG271" s="15"/>
      <c r="UHH271" s="15"/>
      <c r="UHI271" s="15"/>
      <c r="UHJ271" s="15"/>
      <c r="UHK271" s="15"/>
      <c r="UHL271" s="15"/>
      <c r="UHM271" s="15"/>
      <c r="UHN271" s="15"/>
      <c r="UHO271" s="15"/>
      <c r="UHP271" s="15"/>
      <c r="UHQ271" s="15"/>
      <c r="UHR271" s="15"/>
      <c r="UHS271" s="15"/>
      <c r="UHT271" s="15"/>
      <c r="UHU271" s="15"/>
      <c r="UHV271" s="15"/>
      <c r="UHW271" s="15"/>
      <c r="UHX271" s="15"/>
      <c r="UHY271" s="15"/>
      <c r="UHZ271" s="15"/>
      <c r="UIA271" s="15"/>
      <c r="UIB271" s="15"/>
      <c r="UIC271" s="15"/>
      <c r="UID271" s="15"/>
      <c r="UIE271" s="15"/>
      <c r="UIF271" s="15"/>
      <c r="UIG271" s="15"/>
      <c r="UIH271" s="15"/>
      <c r="UII271" s="15"/>
      <c r="UIJ271" s="15"/>
      <c r="UIK271" s="15"/>
      <c r="UIL271" s="15"/>
      <c r="UIM271" s="15"/>
      <c r="UIN271" s="15"/>
      <c r="UIO271" s="15"/>
      <c r="UIP271" s="15"/>
      <c r="UIQ271" s="15"/>
      <c r="UIR271" s="15"/>
      <c r="UIS271" s="15"/>
      <c r="UIT271" s="15"/>
      <c r="UIU271" s="15"/>
      <c r="UIV271" s="15"/>
      <c r="UIW271" s="15"/>
      <c r="UIX271" s="15"/>
      <c r="UIY271" s="15"/>
      <c r="UIZ271" s="15"/>
      <c r="UJA271" s="15"/>
      <c r="UJB271" s="15"/>
      <c r="UJC271" s="15"/>
      <c r="UJD271" s="15"/>
      <c r="UJE271" s="15"/>
      <c r="UJF271" s="15"/>
      <c r="UJG271" s="15"/>
      <c r="UJH271" s="15"/>
      <c r="UJI271" s="15"/>
      <c r="UJJ271" s="15"/>
      <c r="UJK271" s="15"/>
      <c r="UJL271" s="15"/>
      <c r="UJM271" s="15"/>
      <c r="UJN271" s="15"/>
      <c r="UJO271" s="15"/>
      <c r="UJP271" s="15"/>
      <c r="UJQ271" s="15"/>
      <c r="UJR271" s="15"/>
      <c r="UJS271" s="15"/>
      <c r="UJT271" s="15"/>
      <c r="UJU271" s="15"/>
      <c r="UJV271" s="15"/>
      <c r="UJW271" s="15"/>
      <c r="UJX271" s="15"/>
      <c r="UJY271" s="15"/>
      <c r="UJZ271" s="15"/>
      <c r="UKA271" s="15"/>
      <c r="UKB271" s="15"/>
      <c r="UKC271" s="15"/>
      <c r="UKD271" s="15"/>
      <c r="UKE271" s="15"/>
      <c r="UKF271" s="15"/>
      <c r="UKG271" s="15"/>
      <c r="UKH271" s="15"/>
      <c r="UKI271" s="15"/>
      <c r="UKJ271" s="15"/>
      <c r="UKK271" s="15"/>
      <c r="UKL271" s="15"/>
      <c r="UKM271" s="15"/>
      <c r="UKN271" s="15"/>
      <c r="UKO271" s="15"/>
      <c r="UKP271" s="15"/>
      <c r="UKQ271" s="15"/>
      <c r="UKR271" s="15"/>
      <c r="UKS271" s="15"/>
      <c r="UKT271" s="15"/>
      <c r="UKU271" s="15"/>
      <c r="UKV271" s="15"/>
      <c r="UKW271" s="15"/>
      <c r="UKX271" s="15"/>
      <c r="UKY271" s="15"/>
      <c r="UKZ271" s="15"/>
      <c r="ULA271" s="15"/>
      <c r="ULB271" s="15"/>
      <c r="ULC271" s="15"/>
      <c r="ULD271" s="15"/>
      <c r="ULE271" s="15"/>
      <c r="ULF271" s="15"/>
      <c r="ULG271" s="15"/>
      <c r="ULH271" s="15"/>
      <c r="ULI271" s="15"/>
      <c r="ULJ271" s="15"/>
      <c r="ULK271" s="15"/>
      <c r="ULL271" s="15"/>
      <c r="ULM271" s="15"/>
      <c r="ULN271" s="15"/>
      <c r="ULO271" s="15"/>
      <c r="ULP271" s="15"/>
      <c r="ULQ271" s="15"/>
      <c r="ULR271" s="15"/>
      <c r="ULS271" s="15"/>
      <c r="ULT271" s="15"/>
      <c r="ULU271" s="15"/>
      <c r="ULV271" s="15"/>
      <c r="ULW271" s="15"/>
      <c r="ULX271" s="15"/>
      <c r="ULY271" s="15"/>
      <c r="ULZ271" s="15"/>
      <c r="UMA271" s="15"/>
      <c r="UMB271" s="15"/>
      <c r="UMC271" s="15"/>
      <c r="UMD271" s="15"/>
      <c r="UME271" s="15"/>
      <c r="UMF271" s="15"/>
      <c r="UMG271" s="15"/>
      <c r="UMH271" s="15"/>
      <c r="UMI271" s="15"/>
      <c r="UMJ271" s="15"/>
      <c r="UMK271" s="15"/>
      <c r="UML271" s="15"/>
      <c r="UMM271" s="15"/>
      <c r="UMN271" s="15"/>
      <c r="UMO271" s="15"/>
      <c r="UMP271" s="15"/>
      <c r="UMQ271" s="15"/>
      <c r="UMR271" s="15"/>
      <c r="UMS271" s="15"/>
      <c r="UMT271" s="15"/>
      <c r="UMU271" s="15"/>
      <c r="UMV271" s="15"/>
      <c r="UMW271" s="15"/>
      <c r="UMX271" s="15"/>
      <c r="UMY271" s="15"/>
      <c r="UMZ271" s="15"/>
      <c r="UNA271" s="15"/>
      <c r="UNB271" s="15"/>
      <c r="UNC271" s="15"/>
      <c r="UND271" s="15"/>
      <c r="UNE271" s="15"/>
      <c r="UNF271" s="15"/>
      <c r="UNG271" s="15"/>
      <c r="UNH271" s="15"/>
      <c r="UNI271" s="15"/>
      <c r="UNJ271" s="15"/>
      <c r="UNK271" s="15"/>
      <c r="UNL271" s="15"/>
      <c r="UNM271" s="15"/>
      <c r="UNN271" s="15"/>
      <c r="UNO271" s="15"/>
      <c r="UNP271" s="15"/>
      <c r="UNQ271" s="15"/>
      <c r="UNR271" s="15"/>
      <c r="UNS271" s="15"/>
      <c r="UNT271" s="15"/>
      <c r="UOC271" s="15"/>
      <c r="UOD271" s="15"/>
      <c r="UOE271" s="15"/>
      <c r="UOF271" s="15"/>
      <c r="UOG271" s="15"/>
      <c r="UOH271" s="15"/>
      <c r="UOI271" s="15"/>
      <c r="UOJ271" s="15"/>
      <c r="UOK271" s="15"/>
      <c r="UOL271" s="15"/>
      <c r="UOM271" s="15"/>
      <c r="UON271" s="15"/>
      <c r="UOO271" s="15"/>
      <c r="UOP271" s="15"/>
      <c r="UOQ271" s="15"/>
      <c r="UOR271" s="15"/>
      <c r="UOS271" s="15"/>
      <c r="UOT271" s="15"/>
      <c r="UOU271" s="15"/>
      <c r="UOV271" s="15"/>
      <c r="UOW271" s="15"/>
      <c r="UOX271" s="15"/>
      <c r="UOY271" s="15"/>
      <c r="UOZ271" s="15"/>
      <c r="UPA271" s="15"/>
      <c r="UPB271" s="15"/>
      <c r="UPC271" s="15"/>
      <c r="UPD271" s="15"/>
      <c r="UPE271" s="15"/>
      <c r="UPF271" s="15"/>
      <c r="UPG271" s="15"/>
      <c r="UPH271" s="15"/>
      <c r="UPI271" s="15"/>
      <c r="UPJ271" s="15"/>
      <c r="UPK271" s="15"/>
      <c r="UPL271" s="15"/>
      <c r="UPM271" s="15"/>
      <c r="UPN271" s="15"/>
      <c r="UPO271" s="15"/>
      <c r="UPP271" s="15"/>
      <c r="UPQ271" s="15"/>
      <c r="UPR271" s="15"/>
      <c r="UPS271" s="15"/>
      <c r="UPT271" s="15"/>
      <c r="UPU271" s="15"/>
      <c r="UPV271" s="15"/>
      <c r="UPW271" s="15"/>
      <c r="UPX271" s="15"/>
      <c r="UPY271" s="15"/>
      <c r="UPZ271" s="15"/>
      <c r="UQA271" s="15"/>
      <c r="UQB271" s="15"/>
      <c r="UQC271" s="15"/>
      <c r="UQD271" s="15"/>
      <c r="UQE271" s="15"/>
      <c r="UQF271" s="15"/>
      <c r="UQG271" s="15"/>
      <c r="UQH271" s="15"/>
      <c r="UQI271" s="15"/>
      <c r="UQJ271" s="15"/>
      <c r="UQK271" s="15"/>
      <c r="UQL271" s="15"/>
      <c r="UQM271" s="15"/>
      <c r="UQN271" s="15"/>
      <c r="UQO271" s="15"/>
      <c r="UQP271" s="15"/>
      <c r="UQQ271" s="15"/>
      <c r="UQR271" s="15"/>
      <c r="UQS271" s="15"/>
      <c r="UQT271" s="15"/>
      <c r="UQU271" s="15"/>
      <c r="UQV271" s="15"/>
      <c r="UQW271" s="15"/>
      <c r="UQX271" s="15"/>
      <c r="UQY271" s="15"/>
      <c r="UQZ271" s="15"/>
      <c r="URA271" s="15"/>
      <c r="URB271" s="15"/>
      <c r="URC271" s="15"/>
      <c r="URD271" s="15"/>
      <c r="URE271" s="15"/>
      <c r="URF271" s="15"/>
      <c r="URG271" s="15"/>
      <c r="URH271" s="15"/>
      <c r="URI271" s="15"/>
      <c r="URJ271" s="15"/>
      <c r="URK271" s="15"/>
      <c r="URL271" s="15"/>
      <c r="URM271" s="15"/>
      <c r="URN271" s="15"/>
      <c r="URO271" s="15"/>
      <c r="URP271" s="15"/>
      <c r="URQ271" s="15"/>
      <c r="URR271" s="15"/>
      <c r="URS271" s="15"/>
      <c r="URT271" s="15"/>
      <c r="URU271" s="15"/>
      <c r="URV271" s="15"/>
      <c r="URW271" s="15"/>
      <c r="URX271" s="15"/>
      <c r="URY271" s="15"/>
      <c r="URZ271" s="15"/>
      <c r="USA271" s="15"/>
      <c r="USB271" s="15"/>
      <c r="USC271" s="15"/>
      <c r="USD271" s="15"/>
      <c r="USE271" s="15"/>
      <c r="USF271" s="15"/>
      <c r="USG271" s="15"/>
      <c r="USH271" s="15"/>
      <c r="USI271" s="15"/>
      <c r="USJ271" s="15"/>
      <c r="USK271" s="15"/>
      <c r="USL271" s="15"/>
      <c r="USM271" s="15"/>
      <c r="USN271" s="15"/>
      <c r="USO271" s="15"/>
      <c r="USP271" s="15"/>
      <c r="USQ271" s="15"/>
      <c r="USR271" s="15"/>
      <c r="USS271" s="15"/>
      <c r="UST271" s="15"/>
      <c r="USU271" s="15"/>
      <c r="USV271" s="15"/>
      <c r="USW271" s="15"/>
      <c r="USX271" s="15"/>
      <c r="USY271" s="15"/>
      <c r="USZ271" s="15"/>
      <c r="UTA271" s="15"/>
      <c r="UTB271" s="15"/>
      <c r="UTC271" s="15"/>
      <c r="UTD271" s="15"/>
      <c r="UTE271" s="15"/>
      <c r="UTF271" s="15"/>
      <c r="UTG271" s="15"/>
      <c r="UTH271" s="15"/>
      <c r="UTI271" s="15"/>
      <c r="UTJ271" s="15"/>
      <c r="UTK271" s="15"/>
      <c r="UTL271" s="15"/>
      <c r="UTM271" s="15"/>
      <c r="UTN271" s="15"/>
      <c r="UTO271" s="15"/>
      <c r="UTP271" s="15"/>
      <c r="UTQ271" s="15"/>
      <c r="UTR271" s="15"/>
      <c r="UTS271" s="15"/>
      <c r="UTT271" s="15"/>
      <c r="UTU271" s="15"/>
      <c r="UTV271" s="15"/>
      <c r="UTW271" s="15"/>
      <c r="UTX271" s="15"/>
      <c r="UTY271" s="15"/>
      <c r="UTZ271" s="15"/>
      <c r="UUA271" s="15"/>
      <c r="UUB271" s="15"/>
      <c r="UUC271" s="15"/>
      <c r="UUD271" s="15"/>
      <c r="UUE271" s="15"/>
      <c r="UUF271" s="15"/>
      <c r="UUG271" s="15"/>
      <c r="UUH271" s="15"/>
      <c r="UUI271" s="15"/>
      <c r="UUJ271" s="15"/>
      <c r="UUK271" s="15"/>
      <c r="UUL271" s="15"/>
      <c r="UUM271" s="15"/>
      <c r="UUN271" s="15"/>
      <c r="UUO271" s="15"/>
      <c r="UUP271" s="15"/>
      <c r="UUQ271" s="15"/>
      <c r="UUR271" s="15"/>
      <c r="UUS271" s="15"/>
      <c r="UUT271" s="15"/>
      <c r="UUU271" s="15"/>
      <c r="UUV271" s="15"/>
      <c r="UUW271" s="15"/>
      <c r="UUX271" s="15"/>
      <c r="UUY271" s="15"/>
      <c r="UUZ271" s="15"/>
      <c r="UVA271" s="15"/>
      <c r="UVB271" s="15"/>
      <c r="UVC271" s="15"/>
      <c r="UVD271" s="15"/>
      <c r="UVE271" s="15"/>
      <c r="UVF271" s="15"/>
      <c r="UVG271" s="15"/>
      <c r="UVH271" s="15"/>
      <c r="UVI271" s="15"/>
      <c r="UVJ271" s="15"/>
      <c r="UVK271" s="15"/>
      <c r="UVL271" s="15"/>
      <c r="UVM271" s="15"/>
      <c r="UVN271" s="15"/>
      <c r="UVO271" s="15"/>
      <c r="UVP271" s="15"/>
      <c r="UVQ271" s="15"/>
      <c r="UVR271" s="15"/>
      <c r="UVS271" s="15"/>
      <c r="UVT271" s="15"/>
      <c r="UVU271" s="15"/>
      <c r="UVV271" s="15"/>
      <c r="UVW271" s="15"/>
      <c r="UVX271" s="15"/>
      <c r="UVY271" s="15"/>
      <c r="UVZ271" s="15"/>
      <c r="UWA271" s="15"/>
      <c r="UWB271" s="15"/>
      <c r="UWC271" s="15"/>
      <c r="UWD271" s="15"/>
      <c r="UWE271" s="15"/>
      <c r="UWF271" s="15"/>
      <c r="UWG271" s="15"/>
      <c r="UWH271" s="15"/>
      <c r="UWI271" s="15"/>
      <c r="UWJ271" s="15"/>
      <c r="UWK271" s="15"/>
      <c r="UWL271" s="15"/>
      <c r="UWM271" s="15"/>
      <c r="UWN271" s="15"/>
      <c r="UWO271" s="15"/>
      <c r="UWP271" s="15"/>
      <c r="UWQ271" s="15"/>
      <c r="UWR271" s="15"/>
      <c r="UWS271" s="15"/>
      <c r="UWT271" s="15"/>
      <c r="UWU271" s="15"/>
      <c r="UWV271" s="15"/>
      <c r="UWW271" s="15"/>
      <c r="UWX271" s="15"/>
      <c r="UWY271" s="15"/>
      <c r="UWZ271" s="15"/>
      <c r="UXA271" s="15"/>
      <c r="UXB271" s="15"/>
      <c r="UXC271" s="15"/>
      <c r="UXD271" s="15"/>
      <c r="UXE271" s="15"/>
      <c r="UXF271" s="15"/>
      <c r="UXG271" s="15"/>
      <c r="UXH271" s="15"/>
      <c r="UXI271" s="15"/>
      <c r="UXJ271" s="15"/>
      <c r="UXK271" s="15"/>
      <c r="UXL271" s="15"/>
      <c r="UXM271" s="15"/>
      <c r="UXN271" s="15"/>
      <c r="UXO271" s="15"/>
      <c r="UXP271" s="15"/>
      <c r="UXY271" s="15"/>
      <c r="UXZ271" s="15"/>
      <c r="UYA271" s="15"/>
      <c r="UYB271" s="15"/>
      <c r="UYC271" s="15"/>
      <c r="UYD271" s="15"/>
      <c r="UYE271" s="15"/>
      <c r="UYF271" s="15"/>
      <c r="UYG271" s="15"/>
      <c r="UYH271" s="15"/>
      <c r="UYI271" s="15"/>
      <c r="UYJ271" s="15"/>
      <c r="UYK271" s="15"/>
      <c r="UYL271" s="15"/>
      <c r="UYM271" s="15"/>
      <c r="UYN271" s="15"/>
      <c r="UYO271" s="15"/>
      <c r="UYP271" s="15"/>
      <c r="UYQ271" s="15"/>
      <c r="UYR271" s="15"/>
      <c r="UYS271" s="15"/>
      <c r="UYT271" s="15"/>
      <c r="UYU271" s="15"/>
      <c r="UYV271" s="15"/>
      <c r="UYW271" s="15"/>
      <c r="UYX271" s="15"/>
      <c r="UYY271" s="15"/>
      <c r="UYZ271" s="15"/>
      <c r="UZA271" s="15"/>
      <c r="UZB271" s="15"/>
      <c r="UZC271" s="15"/>
      <c r="UZD271" s="15"/>
      <c r="UZE271" s="15"/>
      <c r="UZF271" s="15"/>
      <c r="UZG271" s="15"/>
      <c r="UZH271" s="15"/>
      <c r="UZI271" s="15"/>
      <c r="UZJ271" s="15"/>
      <c r="UZK271" s="15"/>
      <c r="UZL271" s="15"/>
      <c r="UZM271" s="15"/>
      <c r="UZN271" s="15"/>
      <c r="UZO271" s="15"/>
      <c r="UZP271" s="15"/>
      <c r="UZQ271" s="15"/>
      <c r="UZR271" s="15"/>
      <c r="UZS271" s="15"/>
      <c r="UZT271" s="15"/>
      <c r="UZU271" s="15"/>
      <c r="UZV271" s="15"/>
      <c r="UZW271" s="15"/>
      <c r="UZX271" s="15"/>
      <c r="UZY271" s="15"/>
      <c r="UZZ271" s="15"/>
      <c r="VAA271" s="15"/>
      <c r="VAB271" s="15"/>
      <c r="VAC271" s="15"/>
      <c r="VAD271" s="15"/>
      <c r="VAE271" s="15"/>
      <c r="VAF271" s="15"/>
      <c r="VAG271" s="15"/>
      <c r="VAH271" s="15"/>
      <c r="VAI271" s="15"/>
      <c r="VAJ271" s="15"/>
      <c r="VAK271" s="15"/>
      <c r="VAL271" s="15"/>
      <c r="VAM271" s="15"/>
      <c r="VAN271" s="15"/>
      <c r="VAO271" s="15"/>
      <c r="VAP271" s="15"/>
      <c r="VAQ271" s="15"/>
      <c r="VAR271" s="15"/>
      <c r="VAS271" s="15"/>
      <c r="VAT271" s="15"/>
      <c r="VAU271" s="15"/>
      <c r="VAV271" s="15"/>
      <c r="VAW271" s="15"/>
      <c r="VAX271" s="15"/>
      <c r="VAY271" s="15"/>
      <c r="VAZ271" s="15"/>
      <c r="VBA271" s="15"/>
      <c r="VBB271" s="15"/>
      <c r="VBC271" s="15"/>
      <c r="VBD271" s="15"/>
      <c r="VBE271" s="15"/>
      <c r="VBF271" s="15"/>
      <c r="VBG271" s="15"/>
      <c r="VBH271" s="15"/>
      <c r="VBI271" s="15"/>
      <c r="VBJ271" s="15"/>
      <c r="VBK271" s="15"/>
      <c r="VBL271" s="15"/>
      <c r="VBM271" s="15"/>
      <c r="VBN271" s="15"/>
      <c r="VBO271" s="15"/>
      <c r="VBP271" s="15"/>
      <c r="VBQ271" s="15"/>
      <c r="VBR271" s="15"/>
      <c r="VBS271" s="15"/>
      <c r="VBT271" s="15"/>
      <c r="VBU271" s="15"/>
      <c r="VBV271" s="15"/>
      <c r="VBW271" s="15"/>
      <c r="VBX271" s="15"/>
      <c r="VBY271" s="15"/>
      <c r="VBZ271" s="15"/>
      <c r="VCA271" s="15"/>
      <c r="VCB271" s="15"/>
      <c r="VCC271" s="15"/>
      <c r="VCD271" s="15"/>
      <c r="VCE271" s="15"/>
      <c r="VCF271" s="15"/>
      <c r="VCG271" s="15"/>
      <c r="VCH271" s="15"/>
      <c r="VCI271" s="15"/>
      <c r="VCJ271" s="15"/>
      <c r="VCK271" s="15"/>
      <c r="VCL271" s="15"/>
      <c r="VCM271" s="15"/>
      <c r="VCN271" s="15"/>
      <c r="VCO271" s="15"/>
      <c r="VCP271" s="15"/>
      <c r="VCQ271" s="15"/>
      <c r="VCR271" s="15"/>
      <c r="VCS271" s="15"/>
      <c r="VCT271" s="15"/>
      <c r="VCU271" s="15"/>
      <c r="VCV271" s="15"/>
      <c r="VCW271" s="15"/>
      <c r="VCX271" s="15"/>
      <c r="VCY271" s="15"/>
      <c r="VCZ271" s="15"/>
      <c r="VDA271" s="15"/>
      <c r="VDB271" s="15"/>
      <c r="VDC271" s="15"/>
      <c r="VDD271" s="15"/>
      <c r="VDE271" s="15"/>
      <c r="VDF271" s="15"/>
      <c r="VDG271" s="15"/>
      <c r="VDH271" s="15"/>
      <c r="VDI271" s="15"/>
      <c r="VDJ271" s="15"/>
      <c r="VDK271" s="15"/>
      <c r="VDL271" s="15"/>
      <c r="VDM271" s="15"/>
      <c r="VDN271" s="15"/>
      <c r="VDO271" s="15"/>
      <c r="VDP271" s="15"/>
      <c r="VDQ271" s="15"/>
      <c r="VDR271" s="15"/>
      <c r="VDS271" s="15"/>
      <c r="VDT271" s="15"/>
      <c r="VDU271" s="15"/>
      <c r="VDV271" s="15"/>
      <c r="VDW271" s="15"/>
      <c r="VDX271" s="15"/>
      <c r="VDY271" s="15"/>
      <c r="VDZ271" s="15"/>
      <c r="VEA271" s="15"/>
      <c r="VEB271" s="15"/>
      <c r="VEC271" s="15"/>
      <c r="VED271" s="15"/>
      <c r="VEE271" s="15"/>
      <c r="VEF271" s="15"/>
      <c r="VEG271" s="15"/>
      <c r="VEH271" s="15"/>
      <c r="VEI271" s="15"/>
      <c r="VEJ271" s="15"/>
      <c r="VEK271" s="15"/>
      <c r="VEL271" s="15"/>
      <c r="VEM271" s="15"/>
      <c r="VEN271" s="15"/>
      <c r="VEO271" s="15"/>
      <c r="VEP271" s="15"/>
      <c r="VEQ271" s="15"/>
      <c r="VER271" s="15"/>
      <c r="VES271" s="15"/>
      <c r="VET271" s="15"/>
      <c r="VEU271" s="15"/>
      <c r="VEV271" s="15"/>
      <c r="VEW271" s="15"/>
      <c r="VEX271" s="15"/>
      <c r="VEY271" s="15"/>
      <c r="VEZ271" s="15"/>
      <c r="VFA271" s="15"/>
      <c r="VFB271" s="15"/>
      <c r="VFC271" s="15"/>
      <c r="VFD271" s="15"/>
      <c r="VFE271" s="15"/>
      <c r="VFF271" s="15"/>
      <c r="VFG271" s="15"/>
      <c r="VFH271" s="15"/>
      <c r="VFI271" s="15"/>
      <c r="VFJ271" s="15"/>
      <c r="VFK271" s="15"/>
      <c r="VFL271" s="15"/>
      <c r="VFM271" s="15"/>
      <c r="VFN271" s="15"/>
      <c r="VFO271" s="15"/>
      <c r="VFP271" s="15"/>
      <c r="VFQ271" s="15"/>
      <c r="VFR271" s="15"/>
      <c r="VFS271" s="15"/>
      <c r="VFT271" s="15"/>
      <c r="VFU271" s="15"/>
      <c r="VFV271" s="15"/>
      <c r="VFW271" s="15"/>
      <c r="VFX271" s="15"/>
      <c r="VFY271" s="15"/>
      <c r="VFZ271" s="15"/>
      <c r="VGA271" s="15"/>
      <c r="VGB271" s="15"/>
      <c r="VGC271" s="15"/>
      <c r="VGD271" s="15"/>
      <c r="VGE271" s="15"/>
      <c r="VGF271" s="15"/>
      <c r="VGG271" s="15"/>
      <c r="VGH271" s="15"/>
      <c r="VGI271" s="15"/>
      <c r="VGJ271" s="15"/>
      <c r="VGK271" s="15"/>
      <c r="VGL271" s="15"/>
      <c r="VGM271" s="15"/>
      <c r="VGN271" s="15"/>
      <c r="VGO271" s="15"/>
      <c r="VGP271" s="15"/>
      <c r="VGQ271" s="15"/>
      <c r="VGR271" s="15"/>
      <c r="VGS271" s="15"/>
      <c r="VGT271" s="15"/>
      <c r="VGU271" s="15"/>
      <c r="VGV271" s="15"/>
      <c r="VGW271" s="15"/>
      <c r="VGX271" s="15"/>
      <c r="VGY271" s="15"/>
      <c r="VGZ271" s="15"/>
      <c r="VHA271" s="15"/>
      <c r="VHB271" s="15"/>
      <c r="VHC271" s="15"/>
      <c r="VHD271" s="15"/>
      <c r="VHE271" s="15"/>
      <c r="VHF271" s="15"/>
      <c r="VHG271" s="15"/>
      <c r="VHH271" s="15"/>
      <c r="VHI271" s="15"/>
      <c r="VHJ271" s="15"/>
      <c r="VHK271" s="15"/>
      <c r="VHL271" s="15"/>
      <c r="VHU271" s="15"/>
      <c r="VHV271" s="15"/>
      <c r="VHW271" s="15"/>
      <c r="VHX271" s="15"/>
      <c r="VHY271" s="15"/>
      <c r="VHZ271" s="15"/>
      <c r="VIA271" s="15"/>
      <c r="VIB271" s="15"/>
      <c r="VIC271" s="15"/>
      <c r="VID271" s="15"/>
      <c r="VIE271" s="15"/>
      <c r="VIF271" s="15"/>
      <c r="VIG271" s="15"/>
      <c r="VIH271" s="15"/>
      <c r="VII271" s="15"/>
      <c r="VIJ271" s="15"/>
      <c r="VIK271" s="15"/>
      <c r="VIL271" s="15"/>
      <c r="VIM271" s="15"/>
      <c r="VIN271" s="15"/>
      <c r="VIO271" s="15"/>
      <c r="VIP271" s="15"/>
      <c r="VIQ271" s="15"/>
      <c r="VIR271" s="15"/>
      <c r="VIS271" s="15"/>
      <c r="VIT271" s="15"/>
      <c r="VIU271" s="15"/>
      <c r="VIV271" s="15"/>
      <c r="VIW271" s="15"/>
      <c r="VIX271" s="15"/>
      <c r="VIY271" s="15"/>
      <c r="VIZ271" s="15"/>
      <c r="VJA271" s="15"/>
      <c r="VJB271" s="15"/>
      <c r="VJC271" s="15"/>
      <c r="VJD271" s="15"/>
      <c r="VJE271" s="15"/>
      <c r="VJF271" s="15"/>
      <c r="VJG271" s="15"/>
      <c r="VJH271" s="15"/>
      <c r="VJI271" s="15"/>
      <c r="VJJ271" s="15"/>
      <c r="VJK271" s="15"/>
      <c r="VJL271" s="15"/>
      <c r="VJM271" s="15"/>
      <c r="VJN271" s="15"/>
      <c r="VJO271" s="15"/>
      <c r="VJP271" s="15"/>
      <c r="VJQ271" s="15"/>
      <c r="VJR271" s="15"/>
      <c r="VJS271" s="15"/>
      <c r="VJT271" s="15"/>
      <c r="VJU271" s="15"/>
      <c r="VJV271" s="15"/>
      <c r="VJW271" s="15"/>
      <c r="VJX271" s="15"/>
      <c r="VJY271" s="15"/>
      <c r="VJZ271" s="15"/>
      <c r="VKA271" s="15"/>
      <c r="VKB271" s="15"/>
      <c r="VKC271" s="15"/>
      <c r="VKD271" s="15"/>
      <c r="VKE271" s="15"/>
      <c r="VKF271" s="15"/>
      <c r="VKG271" s="15"/>
      <c r="VKH271" s="15"/>
      <c r="VKI271" s="15"/>
      <c r="VKJ271" s="15"/>
      <c r="VKK271" s="15"/>
      <c r="VKL271" s="15"/>
      <c r="VKM271" s="15"/>
      <c r="VKN271" s="15"/>
      <c r="VKO271" s="15"/>
      <c r="VKP271" s="15"/>
      <c r="VKQ271" s="15"/>
      <c r="VKR271" s="15"/>
      <c r="VKS271" s="15"/>
      <c r="VKT271" s="15"/>
      <c r="VKU271" s="15"/>
      <c r="VKV271" s="15"/>
      <c r="VKW271" s="15"/>
      <c r="VKX271" s="15"/>
      <c r="VKY271" s="15"/>
      <c r="VKZ271" s="15"/>
      <c r="VLA271" s="15"/>
      <c r="VLB271" s="15"/>
      <c r="VLC271" s="15"/>
      <c r="VLD271" s="15"/>
      <c r="VLE271" s="15"/>
      <c r="VLF271" s="15"/>
      <c r="VLG271" s="15"/>
      <c r="VLH271" s="15"/>
      <c r="VLI271" s="15"/>
      <c r="VLJ271" s="15"/>
      <c r="VLK271" s="15"/>
      <c r="VLL271" s="15"/>
      <c r="VLM271" s="15"/>
      <c r="VLN271" s="15"/>
      <c r="VLO271" s="15"/>
      <c r="VLP271" s="15"/>
      <c r="VLQ271" s="15"/>
      <c r="VLR271" s="15"/>
      <c r="VLS271" s="15"/>
      <c r="VLT271" s="15"/>
      <c r="VLU271" s="15"/>
      <c r="VLV271" s="15"/>
      <c r="VLW271" s="15"/>
      <c r="VLX271" s="15"/>
      <c r="VLY271" s="15"/>
      <c r="VLZ271" s="15"/>
      <c r="VMA271" s="15"/>
      <c r="VMB271" s="15"/>
      <c r="VMC271" s="15"/>
      <c r="VMD271" s="15"/>
      <c r="VME271" s="15"/>
      <c r="VMF271" s="15"/>
      <c r="VMG271" s="15"/>
      <c r="VMH271" s="15"/>
      <c r="VMI271" s="15"/>
      <c r="VMJ271" s="15"/>
      <c r="VMK271" s="15"/>
      <c r="VML271" s="15"/>
      <c r="VMM271" s="15"/>
      <c r="VMN271" s="15"/>
      <c r="VMO271" s="15"/>
      <c r="VMP271" s="15"/>
      <c r="VMQ271" s="15"/>
      <c r="VMR271" s="15"/>
      <c r="VMS271" s="15"/>
      <c r="VMT271" s="15"/>
      <c r="VMU271" s="15"/>
      <c r="VMV271" s="15"/>
      <c r="VMW271" s="15"/>
      <c r="VMX271" s="15"/>
      <c r="VMY271" s="15"/>
      <c r="VMZ271" s="15"/>
      <c r="VNA271" s="15"/>
      <c r="VNB271" s="15"/>
      <c r="VNC271" s="15"/>
      <c r="VND271" s="15"/>
      <c r="VNE271" s="15"/>
      <c r="VNF271" s="15"/>
      <c r="VNG271" s="15"/>
      <c r="VNH271" s="15"/>
      <c r="VNI271" s="15"/>
      <c r="VNJ271" s="15"/>
      <c r="VNK271" s="15"/>
      <c r="VNL271" s="15"/>
      <c r="VNM271" s="15"/>
      <c r="VNN271" s="15"/>
      <c r="VNO271" s="15"/>
      <c r="VNP271" s="15"/>
      <c r="VNQ271" s="15"/>
      <c r="VNR271" s="15"/>
      <c r="VNS271" s="15"/>
      <c r="VNT271" s="15"/>
      <c r="VNU271" s="15"/>
      <c r="VNV271" s="15"/>
      <c r="VNW271" s="15"/>
      <c r="VNX271" s="15"/>
      <c r="VNY271" s="15"/>
      <c r="VNZ271" s="15"/>
      <c r="VOA271" s="15"/>
      <c r="VOB271" s="15"/>
      <c r="VOC271" s="15"/>
      <c r="VOD271" s="15"/>
      <c r="VOE271" s="15"/>
      <c r="VOF271" s="15"/>
      <c r="VOG271" s="15"/>
      <c r="VOH271" s="15"/>
      <c r="VOI271" s="15"/>
      <c r="VOJ271" s="15"/>
      <c r="VOK271" s="15"/>
      <c r="VOL271" s="15"/>
      <c r="VOM271" s="15"/>
      <c r="VON271" s="15"/>
      <c r="VOO271" s="15"/>
      <c r="VOP271" s="15"/>
      <c r="VOQ271" s="15"/>
      <c r="VOR271" s="15"/>
      <c r="VOS271" s="15"/>
      <c r="VOT271" s="15"/>
      <c r="VOU271" s="15"/>
      <c r="VOV271" s="15"/>
      <c r="VOW271" s="15"/>
      <c r="VOX271" s="15"/>
      <c r="VOY271" s="15"/>
      <c r="VOZ271" s="15"/>
      <c r="VPA271" s="15"/>
      <c r="VPB271" s="15"/>
      <c r="VPC271" s="15"/>
      <c r="VPD271" s="15"/>
      <c r="VPE271" s="15"/>
      <c r="VPF271" s="15"/>
      <c r="VPG271" s="15"/>
      <c r="VPH271" s="15"/>
      <c r="VPI271" s="15"/>
      <c r="VPJ271" s="15"/>
      <c r="VPK271" s="15"/>
      <c r="VPL271" s="15"/>
      <c r="VPM271" s="15"/>
      <c r="VPN271" s="15"/>
      <c r="VPO271" s="15"/>
      <c r="VPP271" s="15"/>
      <c r="VPQ271" s="15"/>
      <c r="VPR271" s="15"/>
      <c r="VPS271" s="15"/>
      <c r="VPT271" s="15"/>
      <c r="VPU271" s="15"/>
      <c r="VPV271" s="15"/>
      <c r="VPW271" s="15"/>
      <c r="VPX271" s="15"/>
      <c r="VPY271" s="15"/>
      <c r="VPZ271" s="15"/>
      <c r="VQA271" s="15"/>
      <c r="VQB271" s="15"/>
      <c r="VQC271" s="15"/>
      <c r="VQD271" s="15"/>
      <c r="VQE271" s="15"/>
      <c r="VQF271" s="15"/>
      <c r="VQG271" s="15"/>
      <c r="VQH271" s="15"/>
      <c r="VQI271" s="15"/>
      <c r="VQJ271" s="15"/>
      <c r="VQK271" s="15"/>
      <c r="VQL271" s="15"/>
      <c r="VQM271" s="15"/>
      <c r="VQN271" s="15"/>
      <c r="VQO271" s="15"/>
      <c r="VQP271" s="15"/>
      <c r="VQQ271" s="15"/>
      <c r="VQR271" s="15"/>
      <c r="VQS271" s="15"/>
      <c r="VQT271" s="15"/>
      <c r="VQU271" s="15"/>
      <c r="VQV271" s="15"/>
      <c r="VQW271" s="15"/>
      <c r="VQX271" s="15"/>
      <c r="VQY271" s="15"/>
      <c r="VQZ271" s="15"/>
      <c r="VRA271" s="15"/>
      <c r="VRB271" s="15"/>
      <c r="VRC271" s="15"/>
      <c r="VRD271" s="15"/>
      <c r="VRE271" s="15"/>
      <c r="VRF271" s="15"/>
      <c r="VRG271" s="15"/>
      <c r="VRH271" s="15"/>
      <c r="VRQ271" s="15"/>
      <c r="VRR271" s="15"/>
      <c r="VRS271" s="15"/>
      <c r="VRT271" s="15"/>
      <c r="VRU271" s="15"/>
      <c r="VRV271" s="15"/>
      <c r="VRW271" s="15"/>
      <c r="VRX271" s="15"/>
      <c r="VRY271" s="15"/>
      <c r="VRZ271" s="15"/>
      <c r="VSA271" s="15"/>
      <c r="VSB271" s="15"/>
      <c r="VSC271" s="15"/>
      <c r="VSD271" s="15"/>
      <c r="VSE271" s="15"/>
      <c r="VSF271" s="15"/>
      <c r="VSG271" s="15"/>
      <c r="VSH271" s="15"/>
      <c r="VSI271" s="15"/>
      <c r="VSJ271" s="15"/>
      <c r="VSK271" s="15"/>
      <c r="VSL271" s="15"/>
      <c r="VSM271" s="15"/>
      <c r="VSN271" s="15"/>
      <c r="VSO271" s="15"/>
      <c r="VSP271" s="15"/>
      <c r="VSQ271" s="15"/>
      <c r="VSR271" s="15"/>
      <c r="VSS271" s="15"/>
      <c r="VST271" s="15"/>
      <c r="VSU271" s="15"/>
      <c r="VSV271" s="15"/>
      <c r="VSW271" s="15"/>
      <c r="VSX271" s="15"/>
      <c r="VSY271" s="15"/>
      <c r="VSZ271" s="15"/>
      <c r="VTA271" s="15"/>
      <c r="VTB271" s="15"/>
      <c r="VTC271" s="15"/>
      <c r="VTD271" s="15"/>
      <c r="VTE271" s="15"/>
      <c r="VTF271" s="15"/>
      <c r="VTG271" s="15"/>
      <c r="VTH271" s="15"/>
      <c r="VTI271" s="15"/>
      <c r="VTJ271" s="15"/>
      <c r="VTK271" s="15"/>
      <c r="VTL271" s="15"/>
      <c r="VTM271" s="15"/>
      <c r="VTN271" s="15"/>
      <c r="VTO271" s="15"/>
      <c r="VTP271" s="15"/>
      <c r="VTQ271" s="15"/>
      <c r="VTR271" s="15"/>
      <c r="VTS271" s="15"/>
      <c r="VTT271" s="15"/>
      <c r="VTU271" s="15"/>
      <c r="VTV271" s="15"/>
      <c r="VTW271" s="15"/>
      <c r="VTX271" s="15"/>
      <c r="VTY271" s="15"/>
      <c r="VTZ271" s="15"/>
      <c r="VUA271" s="15"/>
      <c r="VUB271" s="15"/>
      <c r="VUC271" s="15"/>
      <c r="VUD271" s="15"/>
      <c r="VUE271" s="15"/>
      <c r="VUF271" s="15"/>
      <c r="VUG271" s="15"/>
      <c r="VUH271" s="15"/>
      <c r="VUI271" s="15"/>
      <c r="VUJ271" s="15"/>
      <c r="VUK271" s="15"/>
      <c r="VUL271" s="15"/>
      <c r="VUM271" s="15"/>
      <c r="VUN271" s="15"/>
      <c r="VUO271" s="15"/>
      <c r="VUP271" s="15"/>
      <c r="VUQ271" s="15"/>
      <c r="VUR271" s="15"/>
      <c r="VUS271" s="15"/>
      <c r="VUT271" s="15"/>
      <c r="VUU271" s="15"/>
      <c r="VUV271" s="15"/>
      <c r="VUW271" s="15"/>
      <c r="VUX271" s="15"/>
      <c r="VUY271" s="15"/>
      <c r="VUZ271" s="15"/>
      <c r="VVA271" s="15"/>
      <c r="VVB271" s="15"/>
      <c r="VVC271" s="15"/>
      <c r="VVD271" s="15"/>
      <c r="VVE271" s="15"/>
      <c r="VVF271" s="15"/>
      <c r="VVG271" s="15"/>
      <c r="VVH271" s="15"/>
      <c r="VVI271" s="15"/>
      <c r="VVJ271" s="15"/>
      <c r="VVK271" s="15"/>
      <c r="VVL271" s="15"/>
      <c r="VVM271" s="15"/>
      <c r="VVN271" s="15"/>
      <c r="VVO271" s="15"/>
      <c r="VVP271" s="15"/>
      <c r="VVQ271" s="15"/>
      <c r="VVR271" s="15"/>
      <c r="VVS271" s="15"/>
      <c r="VVT271" s="15"/>
      <c r="VVU271" s="15"/>
      <c r="VVV271" s="15"/>
      <c r="VVW271" s="15"/>
      <c r="VVX271" s="15"/>
      <c r="VVY271" s="15"/>
      <c r="VVZ271" s="15"/>
      <c r="VWA271" s="15"/>
      <c r="VWB271" s="15"/>
      <c r="VWC271" s="15"/>
      <c r="VWD271" s="15"/>
      <c r="VWE271" s="15"/>
      <c r="VWF271" s="15"/>
      <c r="VWG271" s="15"/>
      <c r="VWH271" s="15"/>
      <c r="VWI271" s="15"/>
      <c r="VWJ271" s="15"/>
      <c r="VWK271" s="15"/>
      <c r="VWL271" s="15"/>
      <c r="VWM271" s="15"/>
      <c r="VWN271" s="15"/>
      <c r="VWO271" s="15"/>
      <c r="VWP271" s="15"/>
      <c r="VWQ271" s="15"/>
      <c r="VWR271" s="15"/>
      <c r="VWS271" s="15"/>
      <c r="VWT271" s="15"/>
      <c r="VWU271" s="15"/>
      <c r="VWV271" s="15"/>
      <c r="VWW271" s="15"/>
      <c r="VWX271" s="15"/>
      <c r="VWY271" s="15"/>
      <c r="VWZ271" s="15"/>
      <c r="VXA271" s="15"/>
      <c r="VXB271" s="15"/>
      <c r="VXC271" s="15"/>
      <c r="VXD271" s="15"/>
      <c r="VXE271" s="15"/>
      <c r="VXF271" s="15"/>
      <c r="VXG271" s="15"/>
      <c r="VXH271" s="15"/>
      <c r="VXI271" s="15"/>
      <c r="VXJ271" s="15"/>
      <c r="VXK271" s="15"/>
      <c r="VXL271" s="15"/>
      <c r="VXM271" s="15"/>
      <c r="VXN271" s="15"/>
      <c r="VXO271" s="15"/>
      <c r="VXP271" s="15"/>
      <c r="VXQ271" s="15"/>
      <c r="VXR271" s="15"/>
      <c r="VXS271" s="15"/>
      <c r="VXT271" s="15"/>
      <c r="VXU271" s="15"/>
      <c r="VXV271" s="15"/>
      <c r="VXW271" s="15"/>
      <c r="VXX271" s="15"/>
      <c r="VXY271" s="15"/>
      <c r="VXZ271" s="15"/>
      <c r="VYA271" s="15"/>
      <c r="VYB271" s="15"/>
      <c r="VYC271" s="15"/>
      <c r="VYD271" s="15"/>
      <c r="VYE271" s="15"/>
      <c r="VYF271" s="15"/>
      <c r="VYG271" s="15"/>
      <c r="VYH271" s="15"/>
      <c r="VYI271" s="15"/>
      <c r="VYJ271" s="15"/>
      <c r="VYK271" s="15"/>
      <c r="VYL271" s="15"/>
      <c r="VYM271" s="15"/>
      <c r="VYN271" s="15"/>
      <c r="VYO271" s="15"/>
      <c r="VYP271" s="15"/>
      <c r="VYQ271" s="15"/>
      <c r="VYR271" s="15"/>
      <c r="VYS271" s="15"/>
      <c r="VYT271" s="15"/>
      <c r="VYU271" s="15"/>
      <c r="VYV271" s="15"/>
      <c r="VYW271" s="15"/>
      <c r="VYX271" s="15"/>
      <c r="VYY271" s="15"/>
      <c r="VYZ271" s="15"/>
      <c r="VZA271" s="15"/>
      <c r="VZB271" s="15"/>
      <c r="VZC271" s="15"/>
      <c r="VZD271" s="15"/>
      <c r="VZE271" s="15"/>
      <c r="VZF271" s="15"/>
      <c r="VZG271" s="15"/>
      <c r="VZH271" s="15"/>
      <c r="VZI271" s="15"/>
      <c r="VZJ271" s="15"/>
      <c r="VZK271" s="15"/>
      <c r="VZL271" s="15"/>
      <c r="VZM271" s="15"/>
      <c r="VZN271" s="15"/>
      <c r="VZO271" s="15"/>
      <c r="VZP271" s="15"/>
      <c r="VZQ271" s="15"/>
      <c r="VZR271" s="15"/>
      <c r="VZS271" s="15"/>
      <c r="VZT271" s="15"/>
      <c r="VZU271" s="15"/>
      <c r="VZV271" s="15"/>
      <c r="VZW271" s="15"/>
      <c r="VZX271" s="15"/>
      <c r="VZY271" s="15"/>
      <c r="VZZ271" s="15"/>
      <c r="WAA271" s="15"/>
      <c r="WAB271" s="15"/>
      <c r="WAC271" s="15"/>
      <c r="WAD271" s="15"/>
      <c r="WAE271" s="15"/>
      <c r="WAF271" s="15"/>
      <c r="WAG271" s="15"/>
      <c r="WAH271" s="15"/>
      <c r="WAI271" s="15"/>
      <c r="WAJ271" s="15"/>
      <c r="WAK271" s="15"/>
      <c r="WAL271" s="15"/>
      <c r="WAM271" s="15"/>
      <c r="WAN271" s="15"/>
      <c r="WAO271" s="15"/>
      <c r="WAP271" s="15"/>
      <c r="WAQ271" s="15"/>
      <c r="WAR271" s="15"/>
      <c r="WAS271" s="15"/>
      <c r="WAT271" s="15"/>
      <c r="WAU271" s="15"/>
      <c r="WAV271" s="15"/>
      <c r="WAW271" s="15"/>
      <c r="WAX271" s="15"/>
      <c r="WAY271" s="15"/>
      <c r="WAZ271" s="15"/>
      <c r="WBA271" s="15"/>
      <c r="WBB271" s="15"/>
      <c r="WBC271" s="15"/>
      <c r="WBD271" s="15"/>
      <c r="WBM271" s="15"/>
      <c r="WBN271" s="15"/>
      <c r="WBO271" s="15"/>
      <c r="WBP271" s="15"/>
      <c r="WBQ271" s="15"/>
      <c r="WBR271" s="15"/>
      <c r="WBS271" s="15"/>
      <c r="WBT271" s="15"/>
      <c r="WBU271" s="15"/>
      <c r="WBV271" s="15"/>
      <c r="WBW271" s="15"/>
      <c r="WBX271" s="15"/>
      <c r="WBY271" s="15"/>
      <c r="WBZ271" s="15"/>
      <c r="WCA271" s="15"/>
      <c r="WCB271" s="15"/>
      <c r="WCC271" s="15"/>
      <c r="WCD271" s="15"/>
      <c r="WCE271" s="15"/>
      <c r="WCF271" s="15"/>
      <c r="WCG271" s="15"/>
      <c r="WCH271" s="15"/>
      <c r="WCI271" s="15"/>
      <c r="WCJ271" s="15"/>
      <c r="WCK271" s="15"/>
      <c r="WCL271" s="15"/>
      <c r="WCM271" s="15"/>
      <c r="WCN271" s="15"/>
      <c r="WCO271" s="15"/>
      <c r="WCP271" s="15"/>
      <c r="WCQ271" s="15"/>
      <c r="WCR271" s="15"/>
      <c r="WCS271" s="15"/>
      <c r="WCT271" s="15"/>
      <c r="WCU271" s="15"/>
      <c r="WCV271" s="15"/>
      <c r="WCW271" s="15"/>
      <c r="WCX271" s="15"/>
      <c r="WCY271" s="15"/>
      <c r="WCZ271" s="15"/>
      <c r="WDA271" s="15"/>
      <c r="WDB271" s="15"/>
      <c r="WDC271" s="15"/>
      <c r="WDD271" s="15"/>
      <c r="WDE271" s="15"/>
      <c r="WDF271" s="15"/>
      <c r="WDG271" s="15"/>
      <c r="WDH271" s="15"/>
      <c r="WDI271" s="15"/>
      <c r="WDJ271" s="15"/>
      <c r="WDK271" s="15"/>
      <c r="WDL271" s="15"/>
      <c r="WDM271" s="15"/>
      <c r="WDN271" s="15"/>
      <c r="WDO271" s="15"/>
      <c r="WDP271" s="15"/>
      <c r="WDQ271" s="15"/>
      <c r="WDR271" s="15"/>
      <c r="WDS271" s="15"/>
      <c r="WDT271" s="15"/>
      <c r="WDU271" s="15"/>
      <c r="WDV271" s="15"/>
      <c r="WDW271" s="15"/>
      <c r="WDX271" s="15"/>
      <c r="WDY271" s="15"/>
      <c r="WDZ271" s="15"/>
      <c r="WEA271" s="15"/>
      <c r="WEB271" s="15"/>
      <c r="WEC271" s="15"/>
      <c r="WED271" s="15"/>
      <c r="WEE271" s="15"/>
      <c r="WEF271" s="15"/>
      <c r="WEG271" s="15"/>
      <c r="WEH271" s="15"/>
      <c r="WEI271" s="15"/>
      <c r="WEJ271" s="15"/>
      <c r="WEK271" s="15"/>
      <c r="WEL271" s="15"/>
      <c r="WEM271" s="15"/>
      <c r="WEN271" s="15"/>
      <c r="WEO271" s="15"/>
      <c r="WEP271" s="15"/>
      <c r="WEQ271" s="15"/>
      <c r="WER271" s="15"/>
      <c r="WES271" s="15"/>
      <c r="WET271" s="15"/>
      <c r="WEU271" s="15"/>
      <c r="WEV271" s="15"/>
      <c r="WEW271" s="15"/>
      <c r="WEX271" s="15"/>
      <c r="WEY271" s="15"/>
      <c r="WEZ271" s="15"/>
      <c r="WFA271" s="15"/>
      <c r="WFB271" s="15"/>
      <c r="WFC271" s="15"/>
      <c r="WFD271" s="15"/>
      <c r="WFE271" s="15"/>
      <c r="WFF271" s="15"/>
      <c r="WFG271" s="15"/>
      <c r="WFH271" s="15"/>
      <c r="WFI271" s="15"/>
      <c r="WFJ271" s="15"/>
      <c r="WFK271" s="15"/>
      <c r="WFL271" s="15"/>
      <c r="WFM271" s="15"/>
      <c r="WFN271" s="15"/>
      <c r="WFO271" s="15"/>
      <c r="WFP271" s="15"/>
      <c r="WFQ271" s="15"/>
      <c r="WFR271" s="15"/>
      <c r="WFS271" s="15"/>
      <c r="WFT271" s="15"/>
      <c r="WFU271" s="15"/>
      <c r="WFV271" s="15"/>
      <c r="WFW271" s="15"/>
      <c r="WFX271" s="15"/>
      <c r="WFY271" s="15"/>
      <c r="WFZ271" s="15"/>
      <c r="WGA271" s="15"/>
      <c r="WGB271" s="15"/>
      <c r="WGC271" s="15"/>
      <c r="WGD271" s="15"/>
      <c r="WGE271" s="15"/>
      <c r="WGF271" s="15"/>
      <c r="WGG271" s="15"/>
      <c r="WGH271" s="15"/>
      <c r="WGI271" s="15"/>
      <c r="WGJ271" s="15"/>
      <c r="WGK271" s="15"/>
      <c r="WGL271" s="15"/>
      <c r="WGM271" s="15"/>
      <c r="WGN271" s="15"/>
      <c r="WGO271" s="15"/>
      <c r="WGP271" s="15"/>
      <c r="WGQ271" s="15"/>
      <c r="WGR271" s="15"/>
      <c r="WGS271" s="15"/>
      <c r="WGT271" s="15"/>
      <c r="WGU271" s="15"/>
      <c r="WGV271" s="15"/>
      <c r="WGW271" s="15"/>
      <c r="WGX271" s="15"/>
      <c r="WGY271" s="15"/>
      <c r="WGZ271" s="15"/>
      <c r="WHA271" s="15"/>
      <c r="WHB271" s="15"/>
      <c r="WHC271" s="15"/>
      <c r="WHD271" s="15"/>
      <c r="WHE271" s="15"/>
      <c r="WHF271" s="15"/>
      <c r="WHG271" s="15"/>
      <c r="WHH271" s="15"/>
      <c r="WHI271" s="15"/>
      <c r="WHJ271" s="15"/>
      <c r="WHK271" s="15"/>
      <c r="WHL271" s="15"/>
      <c r="WHM271" s="15"/>
      <c r="WHN271" s="15"/>
      <c r="WHO271" s="15"/>
      <c r="WHP271" s="15"/>
      <c r="WHQ271" s="15"/>
      <c r="WHR271" s="15"/>
      <c r="WHS271" s="15"/>
      <c r="WHT271" s="15"/>
      <c r="WHU271" s="15"/>
      <c r="WHV271" s="15"/>
      <c r="WHW271" s="15"/>
      <c r="WHX271" s="15"/>
      <c r="WHY271" s="15"/>
      <c r="WHZ271" s="15"/>
      <c r="WIA271" s="15"/>
      <c r="WIB271" s="15"/>
      <c r="WIC271" s="15"/>
      <c r="WID271" s="15"/>
      <c r="WIE271" s="15"/>
      <c r="WIF271" s="15"/>
      <c r="WIG271" s="15"/>
      <c r="WIH271" s="15"/>
      <c r="WII271" s="15"/>
      <c r="WIJ271" s="15"/>
      <c r="WIK271" s="15"/>
      <c r="WIL271" s="15"/>
      <c r="WIM271" s="15"/>
      <c r="WIN271" s="15"/>
      <c r="WIO271" s="15"/>
      <c r="WIP271" s="15"/>
      <c r="WIQ271" s="15"/>
      <c r="WIR271" s="15"/>
      <c r="WIS271" s="15"/>
      <c r="WIT271" s="15"/>
      <c r="WIU271" s="15"/>
      <c r="WIV271" s="15"/>
      <c r="WIW271" s="15"/>
      <c r="WIX271" s="15"/>
      <c r="WIY271" s="15"/>
      <c r="WIZ271" s="15"/>
      <c r="WJA271" s="15"/>
      <c r="WJB271" s="15"/>
      <c r="WJC271" s="15"/>
      <c r="WJD271" s="15"/>
      <c r="WJE271" s="15"/>
      <c r="WJF271" s="15"/>
      <c r="WJG271" s="15"/>
      <c r="WJH271" s="15"/>
      <c r="WJI271" s="15"/>
      <c r="WJJ271" s="15"/>
      <c r="WJK271" s="15"/>
      <c r="WJL271" s="15"/>
      <c r="WJM271" s="15"/>
      <c r="WJN271" s="15"/>
      <c r="WJO271" s="15"/>
      <c r="WJP271" s="15"/>
      <c r="WJQ271" s="15"/>
      <c r="WJR271" s="15"/>
      <c r="WJS271" s="15"/>
      <c r="WJT271" s="15"/>
      <c r="WJU271" s="15"/>
      <c r="WJV271" s="15"/>
      <c r="WJW271" s="15"/>
      <c r="WJX271" s="15"/>
      <c r="WJY271" s="15"/>
      <c r="WJZ271" s="15"/>
      <c r="WKA271" s="15"/>
      <c r="WKB271" s="15"/>
      <c r="WKC271" s="15"/>
      <c r="WKD271" s="15"/>
      <c r="WKE271" s="15"/>
      <c r="WKF271" s="15"/>
      <c r="WKG271" s="15"/>
      <c r="WKH271" s="15"/>
      <c r="WKI271" s="15"/>
      <c r="WKJ271" s="15"/>
      <c r="WKK271" s="15"/>
      <c r="WKL271" s="15"/>
      <c r="WKM271" s="15"/>
      <c r="WKN271" s="15"/>
      <c r="WKO271" s="15"/>
      <c r="WKP271" s="15"/>
      <c r="WKQ271" s="15"/>
      <c r="WKR271" s="15"/>
      <c r="WKS271" s="15"/>
      <c r="WKT271" s="15"/>
      <c r="WKU271" s="15"/>
      <c r="WKV271" s="15"/>
      <c r="WKW271" s="15"/>
      <c r="WKX271" s="15"/>
      <c r="WKY271" s="15"/>
      <c r="WKZ271" s="15"/>
      <c r="WLI271" s="15"/>
      <c r="WLJ271" s="15"/>
      <c r="WLK271" s="15"/>
      <c r="WLL271" s="15"/>
      <c r="WLM271" s="15"/>
      <c r="WLN271" s="15"/>
      <c r="WLO271" s="15"/>
      <c r="WLP271" s="15"/>
      <c r="WLQ271" s="15"/>
      <c r="WLR271" s="15"/>
      <c r="WLS271" s="15"/>
      <c r="WLT271" s="15"/>
      <c r="WLU271" s="15"/>
      <c r="WLV271" s="15"/>
      <c r="WLW271" s="15"/>
      <c r="WLX271" s="15"/>
      <c r="WLY271" s="15"/>
      <c r="WLZ271" s="15"/>
      <c r="WMA271" s="15"/>
      <c r="WMB271" s="15"/>
      <c r="WMC271" s="15"/>
      <c r="WMD271" s="15"/>
      <c r="WME271" s="15"/>
      <c r="WMF271" s="15"/>
      <c r="WMG271" s="15"/>
      <c r="WMH271" s="15"/>
      <c r="WMI271" s="15"/>
      <c r="WMJ271" s="15"/>
      <c r="WMK271" s="15"/>
      <c r="WML271" s="15"/>
      <c r="WMM271" s="15"/>
      <c r="WMN271" s="15"/>
      <c r="WMO271" s="15"/>
      <c r="WMP271" s="15"/>
      <c r="WMQ271" s="15"/>
      <c r="WMR271" s="15"/>
      <c r="WMS271" s="15"/>
      <c r="WMT271" s="15"/>
      <c r="WMU271" s="15"/>
      <c r="WMV271" s="15"/>
      <c r="WMW271" s="15"/>
      <c r="WMX271" s="15"/>
      <c r="WMY271" s="15"/>
      <c r="WMZ271" s="15"/>
      <c r="WNA271" s="15"/>
      <c r="WNB271" s="15"/>
      <c r="WNC271" s="15"/>
      <c r="WND271" s="15"/>
      <c r="WNE271" s="15"/>
      <c r="WNF271" s="15"/>
      <c r="WNG271" s="15"/>
      <c r="WNH271" s="15"/>
      <c r="WNI271" s="15"/>
      <c r="WNJ271" s="15"/>
      <c r="WNK271" s="15"/>
      <c r="WNL271" s="15"/>
      <c r="WNM271" s="15"/>
      <c r="WNN271" s="15"/>
      <c r="WNO271" s="15"/>
      <c r="WNP271" s="15"/>
      <c r="WNQ271" s="15"/>
      <c r="WNR271" s="15"/>
      <c r="WNS271" s="15"/>
      <c r="WNT271" s="15"/>
      <c r="WNU271" s="15"/>
      <c r="WNV271" s="15"/>
      <c r="WNW271" s="15"/>
      <c r="WNX271" s="15"/>
      <c r="WNY271" s="15"/>
      <c r="WNZ271" s="15"/>
      <c r="WOA271" s="15"/>
      <c r="WOB271" s="15"/>
      <c r="WOC271" s="15"/>
      <c r="WOD271" s="15"/>
      <c r="WOE271" s="15"/>
      <c r="WOF271" s="15"/>
      <c r="WOG271" s="15"/>
      <c r="WOH271" s="15"/>
      <c r="WOI271" s="15"/>
      <c r="WOJ271" s="15"/>
      <c r="WOK271" s="15"/>
      <c r="WOL271" s="15"/>
      <c r="WOM271" s="15"/>
      <c r="WON271" s="15"/>
      <c r="WOO271" s="15"/>
      <c r="WOP271" s="15"/>
      <c r="WOQ271" s="15"/>
      <c r="WOR271" s="15"/>
      <c r="WOS271" s="15"/>
      <c r="WOT271" s="15"/>
      <c r="WOU271" s="15"/>
      <c r="WOV271" s="15"/>
      <c r="WOW271" s="15"/>
      <c r="WOX271" s="15"/>
      <c r="WOY271" s="15"/>
      <c r="WOZ271" s="15"/>
      <c r="WPA271" s="15"/>
      <c r="WPB271" s="15"/>
      <c r="WPC271" s="15"/>
      <c r="WPD271" s="15"/>
      <c r="WPE271" s="15"/>
      <c r="WPF271" s="15"/>
      <c r="WPG271" s="15"/>
      <c r="WPH271" s="15"/>
      <c r="WPI271" s="15"/>
      <c r="WPJ271" s="15"/>
      <c r="WPK271" s="15"/>
      <c r="WPL271" s="15"/>
      <c r="WPM271" s="15"/>
      <c r="WPN271" s="15"/>
      <c r="WPO271" s="15"/>
      <c r="WPP271" s="15"/>
      <c r="WPQ271" s="15"/>
      <c r="WPR271" s="15"/>
      <c r="WPS271" s="15"/>
      <c r="WPT271" s="15"/>
      <c r="WPU271" s="15"/>
      <c r="WPV271" s="15"/>
      <c r="WPW271" s="15"/>
      <c r="WPX271" s="15"/>
      <c r="WPY271" s="15"/>
      <c r="WPZ271" s="15"/>
      <c r="WQA271" s="15"/>
      <c r="WQB271" s="15"/>
      <c r="WQC271" s="15"/>
      <c r="WQD271" s="15"/>
      <c r="WQE271" s="15"/>
      <c r="WQF271" s="15"/>
      <c r="WQG271" s="15"/>
      <c r="WQH271" s="15"/>
      <c r="WQI271" s="15"/>
      <c r="WQJ271" s="15"/>
      <c r="WQK271" s="15"/>
      <c r="WQL271" s="15"/>
      <c r="WQM271" s="15"/>
      <c r="WQN271" s="15"/>
      <c r="WQO271" s="15"/>
      <c r="WQP271" s="15"/>
      <c r="WQQ271" s="15"/>
      <c r="WQR271" s="15"/>
      <c r="WQS271" s="15"/>
      <c r="WQT271" s="15"/>
      <c r="WQU271" s="15"/>
      <c r="WQV271" s="15"/>
      <c r="WQW271" s="15"/>
      <c r="WQX271" s="15"/>
      <c r="WQY271" s="15"/>
      <c r="WQZ271" s="15"/>
      <c r="WRA271" s="15"/>
      <c r="WRB271" s="15"/>
      <c r="WRC271" s="15"/>
      <c r="WRD271" s="15"/>
      <c r="WRE271" s="15"/>
      <c r="WRF271" s="15"/>
      <c r="WRG271" s="15"/>
      <c r="WRH271" s="15"/>
      <c r="WRI271" s="15"/>
      <c r="WRJ271" s="15"/>
      <c r="WRK271" s="15"/>
      <c r="WRL271" s="15"/>
      <c r="WRM271" s="15"/>
      <c r="WRN271" s="15"/>
      <c r="WRO271" s="15"/>
      <c r="WRP271" s="15"/>
      <c r="WRQ271" s="15"/>
      <c r="WRR271" s="15"/>
      <c r="WRS271" s="15"/>
      <c r="WRT271" s="15"/>
      <c r="WRU271" s="15"/>
      <c r="WRV271" s="15"/>
      <c r="WRW271" s="15"/>
      <c r="WRX271" s="15"/>
      <c r="WRY271" s="15"/>
      <c r="WRZ271" s="15"/>
      <c r="WSA271" s="15"/>
      <c r="WSB271" s="15"/>
      <c r="WSC271" s="15"/>
      <c r="WSD271" s="15"/>
      <c r="WSE271" s="15"/>
      <c r="WSF271" s="15"/>
      <c r="WSG271" s="15"/>
      <c r="WSH271" s="15"/>
      <c r="WSI271" s="15"/>
      <c r="WSJ271" s="15"/>
      <c r="WSK271" s="15"/>
      <c r="WSL271" s="15"/>
      <c r="WSM271" s="15"/>
      <c r="WSN271" s="15"/>
      <c r="WSO271" s="15"/>
      <c r="WSP271" s="15"/>
      <c r="WSQ271" s="15"/>
      <c r="WSR271" s="15"/>
      <c r="WSS271" s="15"/>
      <c r="WST271" s="15"/>
      <c r="WSU271" s="15"/>
      <c r="WSV271" s="15"/>
      <c r="WSW271" s="15"/>
      <c r="WSX271" s="15"/>
      <c r="WSY271" s="15"/>
      <c r="WSZ271" s="15"/>
      <c r="WTA271" s="15"/>
      <c r="WTB271" s="15"/>
      <c r="WTC271" s="15"/>
      <c r="WTD271" s="15"/>
      <c r="WTE271" s="15"/>
      <c r="WTF271" s="15"/>
      <c r="WTG271" s="15"/>
      <c r="WTH271" s="15"/>
      <c r="WTI271" s="15"/>
      <c r="WTJ271" s="15"/>
      <c r="WTK271" s="15"/>
      <c r="WTL271" s="15"/>
      <c r="WTM271" s="15"/>
      <c r="WTN271" s="15"/>
      <c r="WTO271" s="15"/>
      <c r="WTP271" s="15"/>
      <c r="WTQ271" s="15"/>
      <c r="WTR271" s="15"/>
      <c r="WTS271" s="15"/>
      <c r="WTT271" s="15"/>
      <c r="WTU271" s="15"/>
      <c r="WTV271" s="15"/>
      <c r="WTW271" s="15"/>
      <c r="WTX271" s="15"/>
      <c r="WTY271" s="15"/>
      <c r="WTZ271" s="15"/>
      <c r="WUA271" s="15"/>
      <c r="WUB271" s="15"/>
      <c r="WUC271" s="15"/>
      <c r="WUD271" s="15"/>
      <c r="WUE271" s="15"/>
      <c r="WUF271" s="15"/>
      <c r="WUG271" s="15"/>
      <c r="WUH271" s="15"/>
      <c r="WUI271" s="15"/>
      <c r="WUJ271" s="15"/>
      <c r="WUK271" s="15"/>
      <c r="WUL271" s="15"/>
      <c r="WUM271" s="15"/>
      <c r="WUN271" s="15"/>
      <c r="WUO271" s="15"/>
      <c r="WUP271" s="15"/>
      <c r="WUQ271" s="15"/>
      <c r="WUR271" s="15"/>
      <c r="WUS271" s="15"/>
      <c r="WUT271" s="15"/>
      <c r="WUU271" s="15"/>
      <c r="WUV271" s="15"/>
      <c r="WVE271" s="15"/>
      <c r="WVF271" s="15"/>
      <c r="WVG271" s="15"/>
      <c r="WVH271" s="15"/>
      <c r="WVI271" s="15"/>
      <c r="WVJ271" s="15"/>
      <c r="WVK271" s="15"/>
      <c r="WVL271" s="15"/>
      <c r="WVM271" s="15"/>
      <c r="WVN271" s="15"/>
      <c r="WVO271" s="15"/>
      <c r="WVP271" s="15"/>
      <c r="WVQ271" s="15"/>
      <c r="WVR271" s="15"/>
      <c r="WVS271" s="15"/>
      <c r="WVT271" s="15"/>
      <c r="WVU271" s="15"/>
      <c r="WVV271" s="15"/>
      <c r="WVW271" s="15"/>
      <c r="WVX271" s="15"/>
      <c r="WVY271" s="15"/>
      <c r="WVZ271" s="15"/>
      <c r="WWA271" s="15"/>
      <c r="WWB271" s="15"/>
      <c r="WWC271" s="15"/>
      <c r="WWD271" s="15"/>
      <c r="WWE271" s="15"/>
      <c r="WWF271" s="15"/>
      <c r="WWG271" s="15"/>
      <c r="WWH271" s="15"/>
      <c r="WWI271" s="15"/>
      <c r="WWJ271" s="15"/>
      <c r="WWK271" s="15"/>
      <c r="WWL271" s="15"/>
      <c r="WWM271" s="15"/>
      <c r="WWN271" s="15"/>
      <c r="WWO271" s="15"/>
      <c r="WWP271" s="15"/>
      <c r="WWQ271" s="15"/>
      <c r="WWR271" s="15"/>
      <c r="WWS271" s="15"/>
      <c r="WWT271" s="15"/>
      <c r="WWU271" s="15"/>
      <c r="WWV271" s="15"/>
      <c r="WWW271" s="15"/>
      <c r="WWX271" s="15"/>
      <c r="WWY271" s="15"/>
      <c r="WWZ271" s="15"/>
      <c r="WXA271" s="15"/>
      <c r="WXB271" s="15"/>
      <c r="WXC271" s="15"/>
      <c r="WXD271" s="15"/>
      <c r="WXE271" s="15"/>
      <c r="WXF271" s="15"/>
      <c r="WXG271" s="15"/>
      <c r="WXH271" s="15"/>
      <c r="WXI271" s="15"/>
      <c r="WXJ271" s="15"/>
      <c r="WXK271" s="15"/>
      <c r="WXL271" s="15"/>
      <c r="WXM271" s="15"/>
      <c r="WXN271" s="15"/>
      <c r="WXO271" s="15"/>
      <c r="WXP271" s="15"/>
      <c r="WXQ271" s="15"/>
      <c r="WXR271" s="15"/>
      <c r="WXS271" s="15"/>
      <c r="WXT271" s="15"/>
      <c r="WXU271" s="15"/>
      <c r="WXV271" s="15"/>
      <c r="WXW271" s="15"/>
      <c r="WXX271" s="15"/>
      <c r="WXY271" s="15"/>
      <c r="WXZ271" s="15"/>
      <c r="WYA271" s="15"/>
      <c r="WYB271" s="15"/>
      <c r="WYC271" s="15"/>
      <c r="WYD271" s="15"/>
      <c r="WYE271" s="15"/>
      <c r="WYF271" s="15"/>
      <c r="WYG271" s="15"/>
      <c r="WYH271" s="15"/>
      <c r="WYI271" s="15"/>
      <c r="WYJ271" s="15"/>
      <c r="WYK271" s="15"/>
      <c r="WYL271" s="15"/>
      <c r="WYM271" s="15"/>
      <c r="WYN271" s="15"/>
      <c r="WYO271" s="15"/>
      <c r="WYP271" s="15"/>
      <c r="WYQ271" s="15"/>
      <c r="WYR271" s="15"/>
      <c r="WYS271" s="15"/>
      <c r="WYT271" s="15"/>
      <c r="WYU271" s="15"/>
      <c r="WYV271" s="15"/>
      <c r="WYW271" s="15"/>
      <c r="WYX271" s="15"/>
      <c r="WYY271" s="15"/>
      <c r="WYZ271" s="15"/>
      <c r="WZA271" s="15"/>
      <c r="WZB271" s="15"/>
      <c r="WZC271" s="15"/>
      <c r="WZD271" s="15"/>
      <c r="WZE271" s="15"/>
      <c r="WZF271" s="15"/>
      <c r="WZG271" s="15"/>
      <c r="WZH271" s="15"/>
      <c r="WZI271" s="15"/>
      <c r="WZJ271" s="15"/>
      <c r="WZK271" s="15"/>
      <c r="WZL271" s="15"/>
      <c r="WZM271" s="15"/>
      <c r="WZN271" s="15"/>
      <c r="WZO271" s="15"/>
      <c r="WZP271" s="15"/>
      <c r="WZQ271" s="15"/>
      <c r="WZR271" s="15"/>
      <c r="WZS271" s="15"/>
      <c r="WZT271" s="15"/>
      <c r="WZU271" s="15"/>
      <c r="WZV271" s="15"/>
      <c r="WZW271" s="15"/>
      <c r="WZX271" s="15"/>
      <c r="WZY271" s="15"/>
      <c r="WZZ271" s="15"/>
      <c r="XAA271" s="15"/>
      <c r="XAB271" s="15"/>
      <c r="XAC271" s="15"/>
      <c r="XAD271" s="15"/>
      <c r="XAE271" s="15"/>
      <c r="XAF271" s="15"/>
      <c r="XAG271" s="15"/>
      <c r="XAH271" s="15"/>
      <c r="XAI271" s="15"/>
      <c r="XAJ271" s="15"/>
      <c r="XAK271" s="15"/>
      <c r="XAL271" s="15"/>
      <c r="XAM271" s="15"/>
      <c r="XAN271" s="15"/>
      <c r="XAO271" s="15"/>
      <c r="XAP271" s="15"/>
      <c r="XAQ271" s="15"/>
      <c r="XAR271" s="15"/>
      <c r="XAS271" s="15"/>
      <c r="XAT271" s="15"/>
      <c r="XAU271" s="15"/>
      <c r="XAV271" s="15"/>
      <c r="XAW271" s="15"/>
      <c r="XAX271" s="15"/>
      <c r="XAY271" s="15"/>
      <c r="XAZ271" s="15"/>
      <c r="XBA271" s="15"/>
      <c r="XBB271" s="15"/>
      <c r="XBC271" s="15"/>
      <c r="XBD271" s="15"/>
      <c r="XBE271" s="15"/>
      <c r="XBF271" s="15"/>
      <c r="XBG271" s="15"/>
      <c r="XBH271" s="15"/>
      <c r="XBI271" s="15"/>
      <c r="XBJ271" s="15"/>
      <c r="XBK271" s="15"/>
      <c r="XBL271" s="15"/>
      <c r="XBM271" s="15"/>
      <c r="XBN271" s="15"/>
      <c r="XBO271" s="15"/>
      <c r="XBP271" s="15"/>
      <c r="XBQ271" s="15"/>
      <c r="XBR271" s="15"/>
      <c r="XBS271" s="15"/>
      <c r="XBT271" s="15"/>
      <c r="XBU271" s="15"/>
      <c r="XBV271" s="15"/>
      <c r="XBW271" s="15"/>
      <c r="XBX271" s="15"/>
      <c r="XBY271" s="15"/>
      <c r="XBZ271" s="15"/>
      <c r="XCA271" s="15"/>
      <c r="XCB271" s="15"/>
      <c r="XCC271" s="15"/>
      <c r="XCD271" s="15"/>
      <c r="XCE271" s="15"/>
      <c r="XCF271" s="15"/>
      <c r="XCG271" s="15"/>
      <c r="XCH271" s="15"/>
      <c r="XCI271" s="15"/>
      <c r="XCJ271" s="15"/>
      <c r="XCK271" s="15"/>
      <c r="XCL271" s="15"/>
      <c r="XCM271" s="15"/>
      <c r="XCN271" s="15"/>
      <c r="XCO271" s="15"/>
      <c r="XCP271" s="15"/>
      <c r="XCQ271" s="15"/>
      <c r="XCR271" s="15"/>
      <c r="XCS271" s="15"/>
      <c r="XCT271" s="15"/>
      <c r="XCU271" s="15"/>
      <c r="XCV271" s="15"/>
      <c r="XCW271" s="15"/>
      <c r="XCX271" s="15"/>
      <c r="XCY271" s="15"/>
      <c r="XCZ271" s="15"/>
      <c r="XDA271" s="15"/>
      <c r="XDB271" s="15"/>
      <c r="XDC271" s="15"/>
      <c r="XDD271" s="15"/>
      <c r="XDE271" s="15"/>
      <c r="XDF271" s="15"/>
      <c r="XDG271" s="15"/>
      <c r="XDH271" s="15"/>
      <c r="XDI271" s="15"/>
      <c r="XDJ271" s="15"/>
      <c r="XDK271" s="15"/>
      <c r="XDL271" s="15"/>
      <c r="XDM271" s="15"/>
      <c r="XDN271" s="15"/>
      <c r="XDO271" s="15"/>
      <c r="XDP271" s="15"/>
      <c r="XDQ271" s="15"/>
      <c r="XDR271" s="15"/>
      <c r="XDS271" s="15"/>
      <c r="XDT271" s="15"/>
      <c r="XDU271" s="15"/>
      <c r="XDV271" s="15"/>
      <c r="XDW271" s="15"/>
      <c r="XDX271" s="15"/>
      <c r="XDY271" s="15"/>
      <c r="XDZ271" s="15"/>
      <c r="XEA271" s="15"/>
      <c r="XEB271" s="15"/>
      <c r="XEC271" s="15"/>
      <c r="XED271" s="15"/>
      <c r="XEE271" s="15"/>
      <c r="XEF271" s="15"/>
      <c r="XEG271" s="15"/>
      <c r="XEH271" s="15"/>
      <c r="XEI271" s="15"/>
      <c r="XEJ271" s="15"/>
      <c r="XEK271" s="15"/>
      <c r="XEL271" s="15"/>
      <c r="XEM271" s="15"/>
      <c r="XEN271" s="15"/>
      <c r="XEO271" s="15"/>
      <c r="XEP271" s="15"/>
      <c r="XEQ271" s="15"/>
      <c r="XER271" s="15"/>
      <c r="XES271" s="15"/>
      <c r="XET271" s="15"/>
      <c r="XEU271" s="15"/>
      <c r="XEV271" s="15"/>
      <c r="XEW271" s="15"/>
      <c r="XEX271" s="15"/>
      <c r="XEY271" s="15"/>
      <c r="XEZ271" s="15"/>
      <c r="XFA271" s="15"/>
      <c r="XFB271" s="15"/>
      <c r="XFC271" s="15"/>
      <c r="XFD271" s="15"/>
    </row>
    <row r="272" spans="1:16384" ht="18" customHeight="1">
      <c r="A272" s="30"/>
      <c r="B272" s="30"/>
      <c r="C272" s="30"/>
      <c r="D272" s="30"/>
      <c r="E272" s="30"/>
      <c r="F272" s="30"/>
      <c r="G272" s="30"/>
      <c r="H272" s="30"/>
      <c r="I272" s="30"/>
      <c r="J272" s="30"/>
      <c r="K272" s="30"/>
      <c r="L272" s="30"/>
      <c r="M272" s="30"/>
      <c r="N272" s="30"/>
      <c r="O272" s="30"/>
      <c r="P272" s="30"/>
      <c r="Q272" s="30"/>
      <c r="R272" s="30"/>
      <c r="S272" s="30"/>
      <c r="T272" s="30"/>
      <c r="U272" s="30"/>
      <c r="IS272" s="15"/>
      <c r="IT272" s="15"/>
      <c r="IU272" s="15"/>
      <c r="IV272" s="15"/>
      <c r="IW272" s="15"/>
      <c r="IX272" s="15"/>
      <c r="IY272" s="15"/>
      <c r="IZ272" s="15"/>
      <c r="JA272" s="15"/>
      <c r="JB272" s="15"/>
      <c r="JC272" s="15"/>
      <c r="JD272" s="15"/>
      <c r="JE272" s="15"/>
      <c r="JF272" s="15"/>
      <c r="JG272" s="15"/>
      <c r="JH272" s="15"/>
      <c r="JI272" s="15"/>
      <c r="JJ272" s="15"/>
      <c r="JK272" s="15"/>
      <c r="JL272" s="15"/>
      <c r="JM272" s="15"/>
      <c r="JN272" s="15"/>
      <c r="JO272" s="15"/>
      <c r="JP272" s="15"/>
      <c r="JQ272" s="15"/>
      <c r="JR272" s="15"/>
      <c r="JS272" s="15"/>
      <c r="JT272" s="15"/>
      <c r="JU272" s="15"/>
      <c r="JV272" s="15"/>
      <c r="JW272" s="15"/>
      <c r="JX272" s="15"/>
      <c r="JY272" s="15"/>
      <c r="JZ272" s="15"/>
      <c r="KA272" s="15"/>
      <c r="KB272" s="15"/>
      <c r="KC272" s="15"/>
      <c r="KD272" s="15"/>
      <c r="KE272" s="15"/>
      <c r="KF272" s="15"/>
      <c r="KG272" s="15"/>
      <c r="KH272" s="15"/>
      <c r="KI272" s="15"/>
      <c r="KJ272" s="15"/>
      <c r="KK272" s="15"/>
      <c r="KL272" s="15"/>
      <c r="KM272" s="15"/>
      <c r="KN272" s="15"/>
      <c r="KO272" s="15"/>
      <c r="KP272" s="15"/>
      <c r="KQ272" s="15"/>
      <c r="KR272" s="15"/>
      <c r="KS272" s="15"/>
      <c r="KT272" s="15"/>
      <c r="KU272" s="15"/>
      <c r="KV272" s="15"/>
      <c r="KW272" s="15"/>
      <c r="KX272" s="15"/>
      <c r="KY272" s="15"/>
      <c r="KZ272" s="15"/>
      <c r="LA272" s="15"/>
      <c r="LB272" s="15"/>
      <c r="LC272" s="15"/>
      <c r="LD272" s="15"/>
      <c r="LE272" s="15"/>
      <c r="LF272" s="15"/>
      <c r="LG272" s="15"/>
      <c r="LH272" s="15"/>
      <c r="LI272" s="15"/>
      <c r="LJ272" s="15"/>
      <c r="LK272" s="15"/>
      <c r="LL272" s="15"/>
      <c r="LM272" s="15"/>
      <c r="LN272" s="15"/>
      <c r="LO272" s="15"/>
      <c r="LP272" s="15"/>
      <c r="LQ272" s="15"/>
      <c r="LR272" s="15"/>
      <c r="LS272" s="15"/>
      <c r="LT272" s="15"/>
      <c r="LU272" s="15"/>
      <c r="LV272" s="15"/>
      <c r="LW272" s="15"/>
      <c r="LX272" s="15"/>
      <c r="LY272" s="15"/>
      <c r="LZ272" s="15"/>
      <c r="MA272" s="15"/>
      <c r="MB272" s="15"/>
      <c r="MC272" s="15"/>
      <c r="MD272" s="15"/>
      <c r="ME272" s="15"/>
      <c r="MF272" s="15"/>
      <c r="MG272" s="15"/>
      <c r="MH272" s="15"/>
      <c r="MI272" s="15"/>
      <c r="MJ272" s="15"/>
      <c r="MK272" s="15"/>
      <c r="ML272" s="15"/>
      <c r="MM272" s="15"/>
      <c r="MN272" s="15"/>
      <c r="MO272" s="15"/>
      <c r="MP272" s="15"/>
      <c r="MQ272" s="15"/>
      <c r="MR272" s="15"/>
      <c r="MS272" s="15"/>
      <c r="MT272" s="15"/>
      <c r="MU272" s="15"/>
      <c r="MV272" s="15"/>
      <c r="MW272" s="15"/>
      <c r="MX272" s="15"/>
      <c r="MY272" s="15"/>
      <c r="MZ272" s="15"/>
      <c r="NA272" s="15"/>
      <c r="NB272" s="15"/>
      <c r="NC272" s="15"/>
      <c r="ND272" s="15"/>
      <c r="NE272" s="15"/>
      <c r="NF272" s="15"/>
      <c r="NG272" s="15"/>
      <c r="NH272" s="15"/>
      <c r="NI272" s="15"/>
      <c r="NJ272" s="15"/>
      <c r="NK272" s="15"/>
      <c r="NL272" s="15"/>
      <c r="NM272" s="15"/>
      <c r="NN272" s="15"/>
      <c r="NO272" s="15"/>
      <c r="NP272" s="15"/>
      <c r="NQ272" s="15"/>
      <c r="NR272" s="15"/>
      <c r="NS272" s="15"/>
      <c r="NT272" s="15"/>
      <c r="NU272" s="15"/>
      <c r="NV272" s="15"/>
      <c r="NW272" s="15"/>
      <c r="NX272" s="15"/>
      <c r="NY272" s="15"/>
      <c r="NZ272" s="15"/>
      <c r="OA272" s="15"/>
      <c r="OB272" s="15"/>
      <c r="OC272" s="15"/>
      <c r="OD272" s="15"/>
      <c r="OE272" s="15"/>
      <c r="OF272" s="15"/>
      <c r="OG272" s="15"/>
      <c r="OH272" s="15"/>
      <c r="OI272" s="15"/>
      <c r="OJ272" s="15"/>
      <c r="OK272" s="15"/>
      <c r="OL272" s="15"/>
      <c r="OM272" s="15"/>
      <c r="ON272" s="15"/>
      <c r="OO272" s="15"/>
      <c r="OP272" s="15"/>
      <c r="OQ272" s="15"/>
      <c r="OR272" s="15"/>
      <c r="OS272" s="15"/>
      <c r="OT272" s="15"/>
      <c r="OU272" s="15"/>
      <c r="OV272" s="15"/>
      <c r="OW272" s="15"/>
      <c r="OX272" s="15"/>
      <c r="OY272" s="15"/>
      <c r="OZ272" s="15"/>
      <c r="PA272" s="15"/>
      <c r="PB272" s="15"/>
      <c r="PC272" s="15"/>
      <c r="PD272" s="15"/>
      <c r="PE272" s="15"/>
      <c r="PF272" s="15"/>
      <c r="PG272" s="15"/>
      <c r="PH272" s="15"/>
      <c r="PI272" s="15"/>
      <c r="PJ272" s="15"/>
      <c r="PK272" s="15"/>
      <c r="PL272" s="15"/>
      <c r="PM272" s="15"/>
      <c r="PN272" s="15"/>
      <c r="PO272" s="15"/>
      <c r="PP272" s="15"/>
      <c r="PQ272" s="15"/>
      <c r="PR272" s="15"/>
      <c r="PS272" s="15"/>
      <c r="PT272" s="15"/>
      <c r="PU272" s="15"/>
      <c r="PV272" s="15"/>
      <c r="PW272" s="15"/>
      <c r="PX272" s="15"/>
      <c r="PY272" s="15"/>
      <c r="PZ272" s="15"/>
      <c r="QA272" s="15"/>
      <c r="QB272" s="15"/>
      <c r="QC272" s="15"/>
      <c r="QD272" s="15"/>
      <c r="QE272" s="15"/>
      <c r="QF272" s="15"/>
      <c r="QG272" s="15"/>
      <c r="QH272" s="15"/>
      <c r="QI272" s="15"/>
      <c r="QJ272" s="15"/>
      <c r="QK272" s="15"/>
      <c r="QL272" s="15"/>
      <c r="QM272" s="15"/>
      <c r="QN272" s="15"/>
      <c r="QO272" s="15"/>
      <c r="QP272" s="15"/>
      <c r="QQ272" s="15"/>
      <c r="QR272" s="15"/>
      <c r="QS272" s="15"/>
      <c r="QT272" s="15"/>
      <c r="QU272" s="15"/>
      <c r="QV272" s="15"/>
      <c r="QW272" s="15"/>
      <c r="QX272" s="15"/>
      <c r="QY272" s="15"/>
      <c r="QZ272" s="15"/>
      <c r="RA272" s="15"/>
      <c r="RB272" s="15"/>
      <c r="RC272" s="15"/>
      <c r="RD272" s="15"/>
      <c r="RE272" s="15"/>
      <c r="RF272" s="15"/>
      <c r="RG272" s="15"/>
      <c r="RH272" s="15"/>
      <c r="RI272" s="15"/>
      <c r="RJ272" s="15"/>
      <c r="RK272" s="15"/>
      <c r="RL272" s="15"/>
      <c r="RM272" s="15"/>
      <c r="RN272" s="15"/>
      <c r="RO272" s="15"/>
      <c r="RP272" s="15"/>
      <c r="RQ272" s="15"/>
      <c r="RR272" s="15"/>
      <c r="RS272" s="15"/>
      <c r="RT272" s="15"/>
      <c r="RU272" s="15"/>
      <c r="RV272" s="15"/>
      <c r="RW272" s="15"/>
      <c r="RX272" s="15"/>
      <c r="RY272" s="15"/>
      <c r="RZ272" s="15"/>
      <c r="SA272" s="15"/>
      <c r="SB272" s="15"/>
      <c r="SC272" s="15"/>
      <c r="SD272" s="15"/>
      <c r="SE272" s="15"/>
      <c r="SF272" s="15"/>
      <c r="SO272" s="15"/>
      <c r="SP272" s="15"/>
      <c r="SQ272" s="15"/>
      <c r="SR272" s="15"/>
      <c r="SS272" s="15"/>
      <c r="ST272" s="15"/>
      <c r="SU272" s="15"/>
      <c r="SV272" s="15"/>
      <c r="SW272" s="15"/>
      <c r="SX272" s="15"/>
      <c r="SY272" s="15"/>
      <c r="SZ272" s="15"/>
      <c r="TA272" s="15"/>
      <c r="TB272" s="15"/>
      <c r="TC272" s="15"/>
      <c r="TD272" s="15"/>
      <c r="TE272" s="15"/>
      <c r="TF272" s="15"/>
      <c r="TG272" s="15"/>
      <c r="TH272" s="15"/>
      <c r="TI272" s="15"/>
      <c r="TJ272" s="15"/>
      <c r="TK272" s="15"/>
      <c r="TL272" s="15"/>
      <c r="TM272" s="15"/>
      <c r="TN272" s="15"/>
      <c r="TO272" s="15"/>
      <c r="TP272" s="15"/>
      <c r="TQ272" s="15"/>
      <c r="TR272" s="15"/>
      <c r="TS272" s="15"/>
      <c r="TT272" s="15"/>
      <c r="TU272" s="15"/>
      <c r="TV272" s="15"/>
      <c r="TW272" s="15"/>
      <c r="TX272" s="15"/>
      <c r="TY272" s="15"/>
      <c r="TZ272" s="15"/>
      <c r="UA272" s="15"/>
      <c r="UB272" s="15"/>
      <c r="UC272" s="15"/>
      <c r="UD272" s="15"/>
      <c r="UE272" s="15"/>
      <c r="UF272" s="15"/>
      <c r="UG272" s="15"/>
      <c r="UH272" s="15"/>
      <c r="UI272" s="15"/>
      <c r="UJ272" s="15"/>
      <c r="UK272" s="15"/>
      <c r="UL272" s="15"/>
      <c r="UM272" s="15"/>
      <c r="UN272" s="15"/>
      <c r="UO272" s="15"/>
      <c r="UP272" s="15"/>
      <c r="UQ272" s="15"/>
      <c r="UR272" s="15"/>
      <c r="US272" s="15"/>
      <c r="UT272" s="15"/>
      <c r="UU272" s="15"/>
      <c r="UV272" s="15"/>
      <c r="UW272" s="15"/>
      <c r="UX272" s="15"/>
      <c r="UY272" s="15"/>
      <c r="UZ272" s="15"/>
      <c r="VA272" s="15"/>
      <c r="VB272" s="15"/>
      <c r="VC272" s="15"/>
      <c r="VD272" s="15"/>
      <c r="VE272" s="15"/>
      <c r="VF272" s="15"/>
      <c r="VG272" s="15"/>
      <c r="VH272" s="15"/>
      <c r="VI272" s="15"/>
      <c r="VJ272" s="15"/>
      <c r="VK272" s="15"/>
      <c r="VL272" s="15"/>
      <c r="VM272" s="15"/>
      <c r="VN272" s="15"/>
      <c r="VO272" s="15"/>
      <c r="VP272" s="15"/>
      <c r="VQ272" s="15"/>
      <c r="VR272" s="15"/>
      <c r="VS272" s="15"/>
      <c r="VT272" s="15"/>
      <c r="VU272" s="15"/>
      <c r="VV272" s="15"/>
      <c r="VW272" s="15"/>
      <c r="VX272" s="15"/>
      <c r="VY272" s="15"/>
      <c r="VZ272" s="15"/>
      <c r="WA272" s="15"/>
      <c r="WB272" s="15"/>
      <c r="WC272" s="15"/>
      <c r="WD272" s="15"/>
      <c r="WE272" s="15"/>
      <c r="WF272" s="15"/>
      <c r="WG272" s="15"/>
      <c r="WH272" s="15"/>
      <c r="WI272" s="15"/>
      <c r="WJ272" s="15"/>
      <c r="WK272" s="15"/>
      <c r="WL272" s="15"/>
      <c r="WM272" s="15"/>
      <c r="WN272" s="15"/>
      <c r="WO272" s="15"/>
      <c r="WP272" s="15"/>
      <c r="WQ272" s="15"/>
      <c r="WR272" s="15"/>
      <c r="WS272" s="15"/>
      <c r="WT272" s="15"/>
      <c r="WU272" s="15"/>
      <c r="WV272" s="15"/>
      <c r="WW272" s="15"/>
      <c r="WX272" s="15"/>
      <c r="WY272" s="15"/>
      <c r="WZ272" s="15"/>
      <c r="XA272" s="15"/>
      <c r="XB272" s="15"/>
      <c r="XC272" s="15"/>
      <c r="XD272" s="15"/>
      <c r="XE272" s="15"/>
      <c r="XF272" s="15"/>
      <c r="XG272" s="15"/>
      <c r="XH272" s="15"/>
      <c r="XI272" s="15"/>
      <c r="XJ272" s="15"/>
      <c r="XK272" s="15"/>
      <c r="XL272" s="15"/>
      <c r="XM272" s="15"/>
      <c r="XN272" s="15"/>
      <c r="XO272" s="15"/>
      <c r="XP272" s="15"/>
      <c r="XQ272" s="15"/>
      <c r="XR272" s="15"/>
      <c r="XS272" s="15"/>
      <c r="XT272" s="15"/>
      <c r="XU272" s="15"/>
      <c r="XV272" s="15"/>
      <c r="XW272" s="15"/>
      <c r="XX272" s="15"/>
      <c r="XY272" s="15"/>
      <c r="XZ272" s="15"/>
      <c r="YA272" s="15"/>
      <c r="YB272" s="15"/>
      <c r="YC272" s="15"/>
      <c r="YD272" s="15"/>
      <c r="YE272" s="15"/>
      <c r="YF272" s="15"/>
      <c r="YG272" s="15"/>
      <c r="YH272" s="15"/>
      <c r="YI272" s="15"/>
      <c r="YJ272" s="15"/>
      <c r="YK272" s="15"/>
      <c r="YL272" s="15"/>
      <c r="YM272" s="15"/>
      <c r="YN272" s="15"/>
      <c r="YO272" s="15"/>
      <c r="YP272" s="15"/>
      <c r="YQ272" s="15"/>
      <c r="YR272" s="15"/>
      <c r="YS272" s="15"/>
      <c r="YT272" s="15"/>
      <c r="YU272" s="15"/>
      <c r="YV272" s="15"/>
      <c r="YW272" s="15"/>
      <c r="YX272" s="15"/>
      <c r="YY272" s="15"/>
      <c r="YZ272" s="15"/>
      <c r="ZA272" s="15"/>
      <c r="ZB272" s="15"/>
      <c r="ZC272" s="15"/>
      <c r="ZD272" s="15"/>
      <c r="ZE272" s="15"/>
      <c r="ZF272" s="15"/>
      <c r="ZG272" s="15"/>
      <c r="ZH272" s="15"/>
      <c r="ZI272" s="15"/>
      <c r="ZJ272" s="15"/>
      <c r="ZK272" s="15"/>
      <c r="ZL272" s="15"/>
      <c r="ZM272" s="15"/>
      <c r="ZN272" s="15"/>
      <c r="ZO272" s="15"/>
      <c r="ZP272" s="15"/>
      <c r="ZQ272" s="15"/>
      <c r="ZR272" s="15"/>
      <c r="ZS272" s="15"/>
      <c r="ZT272" s="15"/>
      <c r="ZU272" s="15"/>
      <c r="ZV272" s="15"/>
      <c r="ZW272" s="15"/>
      <c r="ZX272" s="15"/>
      <c r="ZY272" s="15"/>
      <c r="ZZ272" s="15"/>
      <c r="AAA272" s="15"/>
      <c r="AAB272" s="15"/>
      <c r="AAC272" s="15"/>
      <c r="AAD272" s="15"/>
      <c r="AAE272" s="15"/>
      <c r="AAF272" s="15"/>
      <c r="AAG272" s="15"/>
      <c r="AAH272" s="15"/>
      <c r="AAI272" s="15"/>
      <c r="AAJ272" s="15"/>
      <c r="AAK272" s="15"/>
      <c r="AAL272" s="15"/>
      <c r="AAM272" s="15"/>
      <c r="AAN272" s="15"/>
      <c r="AAO272" s="15"/>
      <c r="AAP272" s="15"/>
      <c r="AAQ272" s="15"/>
      <c r="AAR272" s="15"/>
      <c r="AAS272" s="15"/>
      <c r="AAT272" s="15"/>
      <c r="AAU272" s="15"/>
      <c r="AAV272" s="15"/>
      <c r="AAW272" s="15"/>
      <c r="AAX272" s="15"/>
      <c r="AAY272" s="15"/>
      <c r="AAZ272" s="15"/>
      <c r="ABA272" s="15"/>
      <c r="ABB272" s="15"/>
      <c r="ABC272" s="15"/>
      <c r="ABD272" s="15"/>
      <c r="ABE272" s="15"/>
      <c r="ABF272" s="15"/>
      <c r="ABG272" s="15"/>
      <c r="ABH272" s="15"/>
      <c r="ABI272" s="15"/>
      <c r="ABJ272" s="15"/>
      <c r="ABK272" s="15"/>
      <c r="ABL272" s="15"/>
      <c r="ABM272" s="15"/>
      <c r="ABN272" s="15"/>
      <c r="ABO272" s="15"/>
      <c r="ABP272" s="15"/>
      <c r="ABQ272" s="15"/>
      <c r="ABR272" s="15"/>
      <c r="ABS272" s="15"/>
      <c r="ABT272" s="15"/>
      <c r="ABU272" s="15"/>
      <c r="ABV272" s="15"/>
      <c r="ABW272" s="15"/>
      <c r="ABX272" s="15"/>
      <c r="ABY272" s="15"/>
      <c r="ABZ272" s="15"/>
      <c r="ACA272" s="15"/>
      <c r="ACB272" s="15"/>
      <c r="ACK272" s="15"/>
      <c r="ACL272" s="15"/>
      <c r="ACM272" s="15"/>
      <c r="ACN272" s="15"/>
      <c r="ACO272" s="15"/>
      <c r="ACP272" s="15"/>
      <c r="ACQ272" s="15"/>
      <c r="ACR272" s="15"/>
      <c r="ACS272" s="15"/>
      <c r="ACT272" s="15"/>
      <c r="ACU272" s="15"/>
      <c r="ACV272" s="15"/>
      <c r="ACW272" s="15"/>
      <c r="ACX272" s="15"/>
      <c r="ACY272" s="15"/>
      <c r="ACZ272" s="15"/>
      <c r="ADA272" s="15"/>
      <c r="ADB272" s="15"/>
      <c r="ADC272" s="15"/>
      <c r="ADD272" s="15"/>
      <c r="ADE272" s="15"/>
      <c r="ADF272" s="15"/>
      <c r="ADG272" s="15"/>
      <c r="ADH272" s="15"/>
      <c r="ADI272" s="15"/>
      <c r="ADJ272" s="15"/>
      <c r="ADK272" s="15"/>
      <c r="ADL272" s="15"/>
      <c r="ADM272" s="15"/>
      <c r="ADN272" s="15"/>
      <c r="ADO272" s="15"/>
      <c r="ADP272" s="15"/>
      <c r="ADQ272" s="15"/>
      <c r="ADR272" s="15"/>
      <c r="ADS272" s="15"/>
      <c r="ADT272" s="15"/>
      <c r="ADU272" s="15"/>
      <c r="ADV272" s="15"/>
      <c r="ADW272" s="15"/>
      <c r="ADX272" s="15"/>
      <c r="ADY272" s="15"/>
      <c r="ADZ272" s="15"/>
      <c r="AEA272" s="15"/>
      <c r="AEB272" s="15"/>
      <c r="AEC272" s="15"/>
      <c r="AED272" s="15"/>
      <c r="AEE272" s="15"/>
      <c r="AEF272" s="15"/>
      <c r="AEG272" s="15"/>
      <c r="AEH272" s="15"/>
      <c r="AEI272" s="15"/>
      <c r="AEJ272" s="15"/>
      <c r="AEK272" s="15"/>
      <c r="AEL272" s="15"/>
      <c r="AEM272" s="15"/>
      <c r="AEN272" s="15"/>
      <c r="AEO272" s="15"/>
      <c r="AEP272" s="15"/>
      <c r="AEQ272" s="15"/>
      <c r="AER272" s="15"/>
      <c r="AES272" s="15"/>
      <c r="AET272" s="15"/>
      <c r="AEU272" s="15"/>
      <c r="AEV272" s="15"/>
      <c r="AEW272" s="15"/>
      <c r="AEX272" s="15"/>
      <c r="AEY272" s="15"/>
      <c r="AEZ272" s="15"/>
      <c r="AFA272" s="15"/>
      <c r="AFB272" s="15"/>
      <c r="AFC272" s="15"/>
      <c r="AFD272" s="15"/>
      <c r="AFE272" s="15"/>
      <c r="AFF272" s="15"/>
      <c r="AFG272" s="15"/>
      <c r="AFH272" s="15"/>
      <c r="AFI272" s="15"/>
      <c r="AFJ272" s="15"/>
      <c r="AFK272" s="15"/>
      <c r="AFL272" s="15"/>
      <c r="AFM272" s="15"/>
      <c r="AFN272" s="15"/>
      <c r="AFO272" s="15"/>
      <c r="AFP272" s="15"/>
      <c r="AFQ272" s="15"/>
      <c r="AFR272" s="15"/>
      <c r="AFS272" s="15"/>
      <c r="AFT272" s="15"/>
      <c r="AFU272" s="15"/>
      <c r="AFV272" s="15"/>
      <c r="AFW272" s="15"/>
      <c r="AFX272" s="15"/>
      <c r="AFY272" s="15"/>
      <c r="AFZ272" s="15"/>
      <c r="AGA272" s="15"/>
      <c r="AGB272" s="15"/>
      <c r="AGC272" s="15"/>
      <c r="AGD272" s="15"/>
      <c r="AGE272" s="15"/>
      <c r="AGF272" s="15"/>
      <c r="AGG272" s="15"/>
      <c r="AGH272" s="15"/>
      <c r="AGI272" s="15"/>
      <c r="AGJ272" s="15"/>
      <c r="AGK272" s="15"/>
      <c r="AGL272" s="15"/>
      <c r="AGM272" s="15"/>
      <c r="AGN272" s="15"/>
      <c r="AGO272" s="15"/>
      <c r="AGP272" s="15"/>
      <c r="AGQ272" s="15"/>
      <c r="AGR272" s="15"/>
      <c r="AGS272" s="15"/>
      <c r="AGT272" s="15"/>
      <c r="AGU272" s="15"/>
      <c r="AGV272" s="15"/>
      <c r="AGW272" s="15"/>
      <c r="AGX272" s="15"/>
      <c r="AGY272" s="15"/>
      <c r="AGZ272" s="15"/>
      <c r="AHA272" s="15"/>
      <c r="AHB272" s="15"/>
      <c r="AHC272" s="15"/>
      <c r="AHD272" s="15"/>
      <c r="AHE272" s="15"/>
      <c r="AHF272" s="15"/>
      <c r="AHG272" s="15"/>
      <c r="AHH272" s="15"/>
      <c r="AHI272" s="15"/>
      <c r="AHJ272" s="15"/>
      <c r="AHK272" s="15"/>
      <c r="AHL272" s="15"/>
      <c r="AHM272" s="15"/>
      <c r="AHN272" s="15"/>
      <c r="AHO272" s="15"/>
      <c r="AHP272" s="15"/>
      <c r="AHQ272" s="15"/>
      <c r="AHR272" s="15"/>
      <c r="AHS272" s="15"/>
      <c r="AHT272" s="15"/>
      <c r="AHU272" s="15"/>
      <c r="AHV272" s="15"/>
      <c r="AHW272" s="15"/>
      <c r="AHX272" s="15"/>
      <c r="AHY272" s="15"/>
      <c r="AHZ272" s="15"/>
      <c r="AIA272" s="15"/>
      <c r="AIB272" s="15"/>
      <c r="AIC272" s="15"/>
      <c r="AID272" s="15"/>
      <c r="AIE272" s="15"/>
      <c r="AIF272" s="15"/>
      <c r="AIG272" s="15"/>
      <c r="AIH272" s="15"/>
      <c r="AII272" s="15"/>
      <c r="AIJ272" s="15"/>
      <c r="AIK272" s="15"/>
      <c r="AIL272" s="15"/>
      <c r="AIM272" s="15"/>
      <c r="AIN272" s="15"/>
      <c r="AIO272" s="15"/>
      <c r="AIP272" s="15"/>
      <c r="AIQ272" s="15"/>
      <c r="AIR272" s="15"/>
      <c r="AIS272" s="15"/>
      <c r="AIT272" s="15"/>
      <c r="AIU272" s="15"/>
      <c r="AIV272" s="15"/>
      <c r="AIW272" s="15"/>
      <c r="AIX272" s="15"/>
      <c r="AIY272" s="15"/>
      <c r="AIZ272" s="15"/>
      <c r="AJA272" s="15"/>
      <c r="AJB272" s="15"/>
      <c r="AJC272" s="15"/>
      <c r="AJD272" s="15"/>
      <c r="AJE272" s="15"/>
      <c r="AJF272" s="15"/>
      <c r="AJG272" s="15"/>
      <c r="AJH272" s="15"/>
      <c r="AJI272" s="15"/>
      <c r="AJJ272" s="15"/>
      <c r="AJK272" s="15"/>
      <c r="AJL272" s="15"/>
      <c r="AJM272" s="15"/>
      <c r="AJN272" s="15"/>
      <c r="AJO272" s="15"/>
      <c r="AJP272" s="15"/>
      <c r="AJQ272" s="15"/>
      <c r="AJR272" s="15"/>
      <c r="AJS272" s="15"/>
      <c r="AJT272" s="15"/>
      <c r="AJU272" s="15"/>
      <c r="AJV272" s="15"/>
      <c r="AJW272" s="15"/>
      <c r="AJX272" s="15"/>
      <c r="AJY272" s="15"/>
      <c r="AJZ272" s="15"/>
      <c r="AKA272" s="15"/>
      <c r="AKB272" s="15"/>
      <c r="AKC272" s="15"/>
      <c r="AKD272" s="15"/>
      <c r="AKE272" s="15"/>
      <c r="AKF272" s="15"/>
      <c r="AKG272" s="15"/>
      <c r="AKH272" s="15"/>
      <c r="AKI272" s="15"/>
      <c r="AKJ272" s="15"/>
      <c r="AKK272" s="15"/>
      <c r="AKL272" s="15"/>
      <c r="AKM272" s="15"/>
      <c r="AKN272" s="15"/>
      <c r="AKO272" s="15"/>
      <c r="AKP272" s="15"/>
      <c r="AKQ272" s="15"/>
      <c r="AKR272" s="15"/>
      <c r="AKS272" s="15"/>
      <c r="AKT272" s="15"/>
      <c r="AKU272" s="15"/>
      <c r="AKV272" s="15"/>
      <c r="AKW272" s="15"/>
      <c r="AKX272" s="15"/>
      <c r="AKY272" s="15"/>
      <c r="AKZ272" s="15"/>
      <c r="ALA272" s="15"/>
      <c r="ALB272" s="15"/>
      <c r="ALC272" s="15"/>
      <c r="ALD272" s="15"/>
      <c r="ALE272" s="15"/>
      <c r="ALF272" s="15"/>
      <c r="ALG272" s="15"/>
      <c r="ALH272" s="15"/>
      <c r="ALI272" s="15"/>
      <c r="ALJ272" s="15"/>
      <c r="ALK272" s="15"/>
      <c r="ALL272" s="15"/>
      <c r="ALM272" s="15"/>
      <c r="ALN272" s="15"/>
      <c r="ALO272" s="15"/>
      <c r="ALP272" s="15"/>
      <c r="ALQ272" s="15"/>
      <c r="ALR272" s="15"/>
      <c r="ALS272" s="15"/>
      <c r="ALT272" s="15"/>
      <c r="ALU272" s="15"/>
      <c r="ALV272" s="15"/>
      <c r="ALW272" s="15"/>
      <c r="ALX272" s="15"/>
      <c r="AMG272" s="15"/>
      <c r="AMH272" s="15"/>
      <c r="AMI272" s="15"/>
      <c r="AMJ272" s="15"/>
      <c r="AMK272" s="15"/>
      <c r="AML272" s="15"/>
      <c r="AMM272" s="15"/>
      <c r="AMN272" s="15"/>
      <c r="AMO272" s="15"/>
      <c r="AMP272" s="15"/>
      <c r="AMQ272" s="15"/>
      <c r="AMR272" s="15"/>
      <c r="AMS272" s="15"/>
      <c r="AMT272" s="15"/>
      <c r="AMU272" s="15"/>
      <c r="AMV272" s="15"/>
      <c r="AMW272" s="15"/>
      <c r="AMX272" s="15"/>
      <c r="AMY272" s="15"/>
      <c r="AMZ272" s="15"/>
      <c r="ANA272" s="15"/>
      <c r="ANB272" s="15"/>
      <c r="ANC272" s="15"/>
      <c r="AND272" s="15"/>
      <c r="ANE272" s="15"/>
      <c r="ANF272" s="15"/>
      <c r="ANG272" s="15"/>
      <c r="ANH272" s="15"/>
      <c r="ANI272" s="15"/>
      <c r="ANJ272" s="15"/>
      <c r="ANK272" s="15"/>
      <c r="ANL272" s="15"/>
      <c r="ANM272" s="15"/>
      <c r="ANN272" s="15"/>
      <c r="ANO272" s="15"/>
      <c r="ANP272" s="15"/>
      <c r="ANQ272" s="15"/>
      <c r="ANR272" s="15"/>
      <c r="ANS272" s="15"/>
      <c r="ANT272" s="15"/>
      <c r="ANU272" s="15"/>
      <c r="ANV272" s="15"/>
      <c r="ANW272" s="15"/>
      <c r="ANX272" s="15"/>
      <c r="ANY272" s="15"/>
      <c r="ANZ272" s="15"/>
      <c r="AOA272" s="15"/>
      <c r="AOB272" s="15"/>
      <c r="AOC272" s="15"/>
      <c r="AOD272" s="15"/>
      <c r="AOE272" s="15"/>
      <c r="AOF272" s="15"/>
      <c r="AOG272" s="15"/>
      <c r="AOH272" s="15"/>
      <c r="AOI272" s="15"/>
      <c r="AOJ272" s="15"/>
      <c r="AOK272" s="15"/>
      <c r="AOL272" s="15"/>
      <c r="AOM272" s="15"/>
      <c r="AON272" s="15"/>
      <c r="AOO272" s="15"/>
      <c r="AOP272" s="15"/>
      <c r="AOQ272" s="15"/>
      <c r="AOR272" s="15"/>
      <c r="AOS272" s="15"/>
      <c r="AOT272" s="15"/>
      <c r="AOU272" s="15"/>
      <c r="AOV272" s="15"/>
      <c r="AOW272" s="15"/>
      <c r="AOX272" s="15"/>
      <c r="AOY272" s="15"/>
      <c r="AOZ272" s="15"/>
      <c r="APA272" s="15"/>
      <c r="APB272" s="15"/>
      <c r="APC272" s="15"/>
      <c r="APD272" s="15"/>
      <c r="APE272" s="15"/>
      <c r="APF272" s="15"/>
      <c r="APG272" s="15"/>
      <c r="APH272" s="15"/>
      <c r="API272" s="15"/>
      <c r="APJ272" s="15"/>
      <c r="APK272" s="15"/>
      <c r="APL272" s="15"/>
      <c r="APM272" s="15"/>
      <c r="APN272" s="15"/>
      <c r="APO272" s="15"/>
      <c r="APP272" s="15"/>
      <c r="APQ272" s="15"/>
      <c r="APR272" s="15"/>
      <c r="APS272" s="15"/>
      <c r="APT272" s="15"/>
      <c r="APU272" s="15"/>
      <c r="APV272" s="15"/>
      <c r="APW272" s="15"/>
      <c r="APX272" s="15"/>
      <c r="APY272" s="15"/>
      <c r="APZ272" s="15"/>
      <c r="AQA272" s="15"/>
      <c r="AQB272" s="15"/>
      <c r="AQC272" s="15"/>
      <c r="AQD272" s="15"/>
      <c r="AQE272" s="15"/>
      <c r="AQF272" s="15"/>
      <c r="AQG272" s="15"/>
      <c r="AQH272" s="15"/>
      <c r="AQI272" s="15"/>
      <c r="AQJ272" s="15"/>
      <c r="AQK272" s="15"/>
      <c r="AQL272" s="15"/>
      <c r="AQM272" s="15"/>
      <c r="AQN272" s="15"/>
      <c r="AQO272" s="15"/>
      <c r="AQP272" s="15"/>
      <c r="AQQ272" s="15"/>
      <c r="AQR272" s="15"/>
      <c r="AQS272" s="15"/>
      <c r="AQT272" s="15"/>
      <c r="AQU272" s="15"/>
      <c r="AQV272" s="15"/>
      <c r="AQW272" s="15"/>
      <c r="AQX272" s="15"/>
      <c r="AQY272" s="15"/>
      <c r="AQZ272" s="15"/>
      <c r="ARA272" s="15"/>
      <c r="ARB272" s="15"/>
      <c r="ARC272" s="15"/>
      <c r="ARD272" s="15"/>
      <c r="ARE272" s="15"/>
      <c r="ARF272" s="15"/>
      <c r="ARG272" s="15"/>
      <c r="ARH272" s="15"/>
      <c r="ARI272" s="15"/>
      <c r="ARJ272" s="15"/>
      <c r="ARK272" s="15"/>
      <c r="ARL272" s="15"/>
      <c r="ARM272" s="15"/>
      <c r="ARN272" s="15"/>
      <c r="ARO272" s="15"/>
      <c r="ARP272" s="15"/>
      <c r="ARQ272" s="15"/>
      <c r="ARR272" s="15"/>
      <c r="ARS272" s="15"/>
      <c r="ART272" s="15"/>
      <c r="ARU272" s="15"/>
      <c r="ARV272" s="15"/>
      <c r="ARW272" s="15"/>
      <c r="ARX272" s="15"/>
      <c r="ARY272" s="15"/>
      <c r="ARZ272" s="15"/>
      <c r="ASA272" s="15"/>
      <c r="ASB272" s="15"/>
      <c r="ASC272" s="15"/>
      <c r="ASD272" s="15"/>
      <c r="ASE272" s="15"/>
      <c r="ASF272" s="15"/>
      <c r="ASG272" s="15"/>
      <c r="ASH272" s="15"/>
      <c r="ASI272" s="15"/>
      <c r="ASJ272" s="15"/>
      <c r="ASK272" s="15"/>
      <c r="ASL272" s="15"/>
      <c r="ASM272" s="15"/>
      <c r="ASN272" s="15"/>
      <c r="ASO272" s="15"/>
      <c r="ASP272" s="15"/>
      <c r="ASQ272" s="15"/>
      <c r="ASR272" s="15"/>
      <c r="ASS272" s="15"/>
      <c r="AST272" s="15"/>
      <c r="ASU272" s="15"/>
      <c r="ASV272" s="15"/>
      <c r="ASW272" s="15"/>
      <c r="ASX272" s="15"/>
      <c r="ASY272" s="15"/>
      <c r="ASZ272" s="15"/>
      <c r="ATA272" s="15"/>
      <c r="ATB272" s="15"/>
      <c r="ATC272" s="15"/>
      <c r="ATD272" s="15"/>
      <c r="ATE272" s="15"/>
      <c r="ATF272" s="15"/>
      <c r="ATG272" s="15"/>
      <c r="ATH272" s="15"/>
      <c r="ATI272" s="15"/>
      <c r="ATJ272" s="15"/>
      <c r="ATK272" s="15"/>
      <c r="ATL272" s="15"/>
      <c r="ATM272" s="15"/>
      <c r="ATN272" s="15"/>
      <c r="ATO272" s="15"/>
      <c r="ATP272" s="15"/>
      <c r="ATQ272" s="15"/>
      <c r="ATR272" s="15"/>
      <c r="ATS272" s="15"/>
      <c r="ATT272" s="15"/>
      <c r="ATU272" s="15"/>
      <c r="ATV272" s="15"/>
      <c r="ATW272" s="15"/>
      <c r="ATX272" s="15"/>
      <c r="ATY272" s="15"/>
      <c r="ATZ272" s="15"/>
      <c r="AUA272" s="15"/>
      <c r="AUB272" s="15"/>
      <c r="AUC272" s="15"/>
      <c r="AUD272" s="15"/>
      <c r="AUE272" s="15"/>
      <c r="AUF272" s="15"/>
      <c r="AUG272" s="15"/>
      <c r="AUH272" s="15"/>
      <c r="AUI272" s="15"/>
      <c r="AUJ272" s="15"/>
      <c r="AUK272" s="15"/>
      <c r="AUL272" s="15"/>
      <c r="AUM272" s="15"/>
      <c r="AUN272" s="15"/>
      <c r="AUO272" s="15"/>
      <c r="AUP272" s="15"/>
      <c r="AUQ272" s="15"/>
      <c r="AUR272" s="15"/>
      <c r="AUS272" s="15"/>
      <c r="AUT272" s="15"/>
      <c r="AUU272" s="15"/>
      <c r="AUV272" s="15"/>
      <c r="AUW272" s="15"/>
      <c r="AUX272" s="15"/>
      <c r="AUY272" s="15"/>
      <c r="AUZ272" s="15"/>
      <c r="AVA272" s="15"/>
      <c r="AVB272" s="15"/>
      <c r="AVC272" s="15"/>
      <c r="AVD272" s="15"/>
      <c r="AVE272" s="15"/>
      <c r="AVF272" s="15"/>
      <c r="AVG272" s="15"/>
      <c r="AVH272" s="15"/>
      <c r="AVI272" s="15"/>
      <c r="AVJ272" s="15"/>
      <c r="AVK272" s="15"/>
      <c r="AVL272" s="15"/>
      <c r="AVM272" s="15"/>
      <c r="AVN272" s="15"/>
      <c r="AVO272" s="15"/>
      <c r="AVP272" s="15"/>
      <c r="AVQ272" s="15"/>
      <c r="AVR272" s="15"/>
      <c r="AVS272" s="15"/>
      <c r="AVT272" s="15"/>
      <c r="AWC272" s="15"/>
      <c r="AWD272" s="15"/>
      <c r="AWE272" s="15"/>
      <c r="AWF272" s="15"/>
      <c r="AWG272" s="15"/>
      <c r="AWH272" s="15"/>
      <c r="AWI272" s="15"/>
      <c r="AWJ272" s="15"/>
      <c r="AWK272" s="15"/>
      <c r="AWL272" s="15"/>
      <c r="AWM272" s="15"/>
      <c r="AWN272" s="15"/>
      <c r="AWO272" s="15"/>
      <c r="AWP272" s="15"/>
      <c r="AWQ272" s="15"/>
      <c r="AWR272" s="15"/>
      <c r="AWS272" s="15"/>
      <c r="AWT272" s="15"/>
      <c r="AWU272" s="15"/>
      <c r="AWV272" s="15"/>
      <c r="AWW272" s="15"/>
      <c r="AWX272" s="15"/>
      <c r="AWY272" s="15"/>
      <c r="AWZ272" s="15"/>
      <c r="AXA272" s="15"/>
      <c r="AXB272" s="15"/>
      <c r="AXC272" s="15"/>
      <c r="AXD272" s="15"/>
      <c r="AXE272" s="15"/>
      <c r="AXF272" s="15"/>
      <c r="AXG272" s="15"/>
      <c r="AXH272" s="15"/>
      <c r="AXI272" s="15"/>
      <c r="AXJ272" s="15"/>
      <c r="AXK272" s="15"/>
      <c r="AXL272" s="15"/>
      <c r="AXM272" s="15"/>
      <c r="AXN272" s="15"/>
      <c r="AXO272" s="15"/>
      <c r="AXP272" s="15"/>
      <c r="AXQ272" s="15"/>
      <c r="AXR272" s="15"/>
      <c r="AXS272" s="15"/>
      <c r="AXT272" s="15"/>
      <c r="AXU272" s="15"/>
      <c r="AXV272" s="15"/>
      <c r="AXW272" s="15"/>
      <c r="AXX272" s="15"/>
      <c r="AXY272" s="15"/>
      <c r="AXZ272" s="15"/>
      <c r="AYA272" s="15"/>
      <c r="AYB272" s="15"/>
      <c r="AYC272" s="15"/>
      <c r="AYD272" s="15"/>
      <c r="AYE272" s="15"/>
      <c r="AYF272" s="15"/>
      <c r="AYG272" s="15"/>
      <c r="AYH272" s="15"/>
      <c r="AYI272" s="15"/>
      <c r="AYJ272" s="15"/>
      <c r="AYK272" s="15"/>
      <c r="AYL272" s="15"/>
      <c r="AYM272" s="15"/>
      <c r="AYN272" s="15"/>
      <c r="AYO272" s="15"/>
      <c r="AYP272" s="15"/>
      <c r="AYQ272" s="15"/>
      <c r="AYR272" s="15"/>
      <c r="AYS272" s="15"/>
      <c r="AYT272" s="15"/>
      <c r="AYU272" s="15"/>
      <c r="AYV272" s="15"/>
      <c r="AYW272" s="15"/>
      <c r="AYX272" s="15"/>
      <c r="AYY272" s="15"/>
      <c r="AYZ272" s="15"/>
      <c r="AZA272" s="15"/>
      <c r="AZB272" s="15"/>
      <c r="AZC272" s="15"/>
      <c r="AZD272" s="15"/>
      <c r="AZE272" s="15"/>
      <c r="AZF272" s="15"/>
      <c r="AZG272" s="15"/>
      <c r="AZH272" s="15"/>
      <c r="AZI272" s="15"/>
      <c r="AZJ272" s="15"/>
      <c r="AZK272" s="15"/>
      <c r="AZL272" s="15"/>
      <c r="AZM272" s="15"/>
      <c r="AZN272" s="15"/>
      <c r="AZO272" s="15"/>
      <c r="AZP272" s="15"/>
      <c r="AZQ272" s="15"/>
      <c r="AZR272" s="15"/>
      <c r="AZS272" s="15"/>
      <c r="AZT272" s="15"/>
      <c r="AZU272" s="15"/>
      <c r="AZV272" s="15"/>
      <c r="AZW272" s="15"/>
      <c r="AZX272" s="15"/>
      <c r="AZY272" s="15"/>
      <c r="AZZ272" s="15"/>
      <c r="BAA272" s="15"/>
      <c r="BAB272" s="15"/>
      <c r="BAC272" s="15"/>
      <c r="BAD272" s="15"/>
      <c r="BAE272" s="15"/>
      <c r="BAF272" s="15"/>
      <c r="BAG272" s="15"/>
      <c r="BAH272" s="15"/>
      <c r="BAI272" s="15"/>
      <c r="BAJ272" s="15"/>
      <c r="BAK272" s="15"/>
      <c r="BAL272" s="15"/>
      <c r="BAM272" s="15"/>
      <c r="BAN272" s="15"/>
      <c r="BAO272" s="15"/>
      <c r="BAP272" s="15"/>
      <c r="BAQ272" s="15"/>
      <c r="BAR272" s="15"/>
      <c r="BAS272" s="15"/>
      <c r="BAT272" s="15"/>
      <c r="BAU272" s="15"/>
      <c r="BAV272" s="15"/>
      <c r="BAW272" s="15"/>
      <c r="BAX272" s="15"/>
      <c r="BAY272" s="15"/>
      <c r="BAZ272" s="15"/>
      <c r="BBA272" s="15"/>
      <c r="BBB272" s="15"/>
      <c r="BBC272" s="15"/>
      <c r="BBD272" s="15"/>
      <c r="BBE272" s="15"/>
      <c r="BBF272" s="15"/>
      <c r="BBG272" s="15"/>
      <c r="BBH272" s="15"/>
      <c r="BBI272" s="15"/>
      <c r="BBJ272" s="15"/>
      <c r="BBK272" s="15"/>
      <c r="BBL272" s="15"/>
      <c r="BBM272" s="15"/>
      <c r="BBN272" s="15"/>
      <c r="BBO272" s="15"/>
      <c r="BBP272" s="15"/>
      <c r="BBQ272" s="15"/>
      <c r="BBR272" s="15"/>
      <c r="BBS272" s="15"/>
      <c r="BBT272" s="15"/>
      <c r="BBU272" s="15"/>
      <c r="BBV272" s="15"/>
      <c r="BBW272" s="15"/>
      <c r="BBX272" s="15"/>
      <c r="BBY272" s="15"/>
      <c r="BBZ272" s="15"/>
      <c r="BCA272" s="15"/>
      <c r="BCB272" s="15"/>
      <c r="BCC272" s="15"/>
      <c r="BCD272" s="15"/>
      <c r="BCE272" s="15"/>
      <c r="BCF272" s="15"/>
      <c r="BCG272" s="15"/>
      <c r="BCH272" s="15"/>
      <c r="BCI272" s="15"/>
      <c r="BCJ272" s="15"/>
      <c r="BCK272" s="15"/>
      <c r="BCL272" s="15"/>
      <c r="BCM272" s="15"/>
      <c r="BCN272" s="15"/>
      <c r="BCO272" s="15"/>
      <c r="BCP272" s="15"/>
      <c r="BCQ272" s="15"/>
      <c r="BCR272" s="15"/>
      <c r="BCS272" s="15"/>
      <c r="BCT272" s="15"/>
      <c r="BCU272" s="15"/>
      <c r="BCV272" s="15"/>
      <c r="BCW272" s="15"/>
      <c r="BCX272" s="15"/>
      <c r="BCY272" s="15"/>
      <c r="BCZ272" s="15"/>
      <c r="BDA272" s="15"/>
      <c r="BDB272" s="15"/>
      <c r="BDC272" s="15"/>
      <c r="BDD272" s="15"/>
      <c r="BDE272" s="15"/>
      <c r="BDF272" s="15"/>
      <c r="BDG272" s="15"/>
      <c r="BDH272" s="15"/>
      <c r="BDI272" s="15"/>
      <c r="BDJ272" s="15"/>
      <c r="BDK272" s="15"/>
      <c r="BDL272" s="15"/>
      <c r="BDM272" s="15"/>
      <c r="BDN272" s="15"/>
      <c r="BDO272" s="15"/>
      <c r="BDP272" s="15"/>
      <c r="BDQ272" s="15"/>
      <c r="BDR272" s="15"/>
      <c r="BDS272" s="15"/>
      <c r="BDT272" s="15"/>
      <c r="BDU272" s="15"/>
      <c r="BDV272" s="15"/>
      <c r="BDW272" s="15"/>
      <c r="BDX272" s="15"/>
      <c r="BDY272" s="15"/>
      <c r="BDZ272" s="15"/>
      <c r="BEA272" s="15"/>
      <c r="BEB272" s="15"/>
      <c r="BEC272" s="15"/>
      <c r="BED272" s="15"/>
      <c r="BEE272" s="15"/>
      <c r="BEF272" s="15"/>
      <c r="BEG272" s="15"/>
      <c r="BEH272" s="15"/>
      <c r="BEI272" s="15"/>
      <c r="BEJ272" s="15"/>
      <c r="BEK272" s="15"/>
      <c r="BEL272" s="15"/>
      <c r="BEM272" s="15"/>
      <c r="BEN272" s="15"/>
      <c r="BEO272" s="15"/>
      <c r="BEP272" s="15"/>
      <c r="BEQ272" s="15"/>
      <c r="BER272" s="15"/>
      <c r="BES272" s="15"/>
      <c r="BET272" s="15"/>
      <c r="BEU272" s="15"/>
      <c r="BEV272" s="15"/>
      <c r="BEW272" s="15"/>
      <c r="BEX272" s="15"/>
      <c r="BEY272" s="15"/>
      <c r="BEZ272" s="15"/>
      <c r="BFA272" s="15"/>
      <c r="BFB272" s="15"/>
      <c r="BFC272" s="15"/>
      <c r="BFD272" s="15"/>
      <c r="BFE272" s="15"/>
      <c r="BFF272" s="15"/>
      <c r="BFG272" s="15"/>
      <c r="BFH272" s="15"/>
      <c r="BFI272" s="15"/>
      <c r="BFJ272" s="15"/>
      <c r="BFK272" s="15"/>
      <c r="BFL272" s="15"/>
      <c r="BFM272" s="15"/>
      <c r="BFN272" s="15"/>
      <c r="BFO272" s="15"/>
      <c r="BFP272" s="15"/>
      <c r="BFY272" s="15"/>
      <c r="BFZ272" s="15"/>
      <c r="BGA272" s="15"/>
      <c r="BGB272" s="15"/>
      <c r="BGC272" s="15"/>
      <c r="BGD272" s="15"/>
      <c r="BGE272" s="15"/>
      <c r="BGF272" s="15"/>
      <c r="BGG272" s="15"/>
      <c r="BGH272" s="15"/>
      <c r="BGI272" s="15"/>
      <c r="BGJ272" s="15"/>
      <c r="BGK272" s="15"/>
      <c r="BGL272" s="15"/>
      <c r="BGM272" s="15"/>
      <c r="BGN272" s="15"/>
      <c r="BGO272" s="15"/>
      <c r="BGP272" s="15"/>
      <c r="BGQ272" s="15"/>
      <c r="BGR272" s="15"/>
      <c r="BGS272" s="15"/>
      <c r="BGT272" s="15"/>
      <c r="BGU272" s="15"/>
      <c r="BGV272" s="15"/>
      <c r="BGW272" s="15"/>
      <c r="BGX272" s="15"/>
      <c r="BGY272" s="15"/>
      <c r="BGZ272" s="15"/>
      <c r="BHA272" s="15"/>
      <c r="BHB272" s="15"/>
      <c r="BHC272" s="15"/>
      <c r="BHD272" s="15"/>
      <c r="BHE272" s="15"/>
      <c r="BHF272" s="15"/>
      <c r="BHG272" s="15"/>
      <c r="BHH272" s="15"/>
      <c r="BHI272" s="15"/>
      <c r="BHJ272" s="15"/>
      <c r="BHK272" s="15"/>
      <c r="BHL272" s="15"/>
      <c r="BHM272" s="15"/>
      <c r="BHN272" s="15"/>
      <c r="BHO272" s="15"/>
      <c r="BHP272" s="15"/>
      <c r="BHQ272" s="15"/>
      <c r="BHR272" s="15"/>
      <c r="BHS272" s="15"/>
      <c r="BHT272" s="15"/>
      <c r="BHU272" s="15"/>
      <c r="BHV272" s="15"/>
      <c r="BHW272" s="15"/>
      <c r="BHX272" s="15"/>
      <c r="BHY272" s="15"/>
      <c r="BHZ272" s="15"/>
      <c r="BIA272" s="15"/>
      <c r="BIB272" s="15"/>
      <c r="BIC272" s="15"/>
      <c r="BID272" s="15"/>
      <c r="BIE272" s="15"/>
      <c r="BIF272" s="15"/>
      <c r="BIG272" s="15"/>
      <c r="BIH272" s="15"/>
      <c r="BII272" s="15"/>
      <c r="BIJ272" s="15"/>
      <c r="BIK272" s="15"/>
      <c r="BIL272" s="15"/>
      <c r="BIM272" s="15"/>
      <c r="BIN272" s="15"/>
      <c r="BIO272" s="15"/>
      <c r="BIP272" s="15"/>
      <c r="BIQ272" s="15"/>
      <c r="BIR272" s="15"/>
      <c r="BIS272" s="15"/>
      <c r="BIT272" s="15"/>
      <c r="BIU272" s="15"/>
      <c r="BIV272" s="15"/>
      <c r="BIW272" s="15"/>
      <c r="BIX272" s="15"/>
      <c r="BIY272" s="15"/>
      <c r="BIZ272" s="15"/>
      <c r="BJA272" s="15"/>
      <c r="BJB272" s="15"/>
      <c r="BJC272" s="15"/>
      <c r="BJD272" s="15"/>
      <c r="BJE272" s="15"/>
      <c r="BJF272" s="15"/>
      <c r="BJG272" s="15"/>
      <c r="BJH272" s="15"/>
      <c r="BJI272" s="15"/>
      <c r="BJJ272" s="15"/>
      <c r="BJK272" s="15"/>
      <c r="BJL272" s="15"/>
      <c r="BJM272" s="15"/>
      <c r="BJN272" s="15"/>
      <c r="BJO272" s="15"/>
      <c r="BJP272" s="15"/>
      <c r="BJQ272" s="15"/>
      <c r="BJR272" s="15"/>
      <c r="BJS272" s="15"/>
      <c r="BJT272" s="15"/>
      <c r="BJU272" s="15"/>
      <c r="BJV272" s="15"/>
      <c r="BJW272" s="15"/>
      <c r="BJX272" s="15"/>
      <c r="BJY272" s="15"/>
      <c r="BJZ272" s="15"/>
      <c r="BKA272" s="15"/>
      <c r="BKB272" s="15"/>
      <c r="BKC272" s="15"/>
      <c r="BKD272" s="15"/>
      <c r="BKE272" s="15"/>
      <c r="BKF272" s="15"/>
      <c r="BKG272" s="15"/>
      <c r="BKH272" s="15"/>
      <c r="BKI272" s="15"/>
      <c r="BKJ272" s="15"/>
      <c r="BKK272" s="15"/>
      <c r="BKL272" s="15"/>
      <c r="BKM272" s="15"/>
      <c r="BKN272" s="15"/>
      <c r="BKO272" s="15"/>
      <c r="BKP272" s="15"/>
      <c r="BKQ272" s="15"/>
      <c r="BKR272" s="15"/>
      <c r="BKS272" s="15"/>
      <c r="BKT272" s="15"/>
      <c r="BKU272" s="15"/>
      <c r="BKV272" s="15"/>
      <c r="BKW272" s="15"/>
      <c r="BKX272" s="15"/>
      <c r="BKY272" s="15"/>
      <c r="BKZ272" s="15"/>
      <c r="BLA272" s="15"/>
      <c r="BLB272" s="15"/>
      <c r="BLC272" s="15"/>
      <c r="BLD272" s="15"/>
      <c r="BLE272" s="15"/>
      <c r="BLF272" s="15"/>
      <c r="BLG272" s="15"/>
      <c r="BLH272" s="15"/>
      <c r="BLI272" s="15"/>
      <c r="BLJ272" s="15"/>
      <c r="BLK272" s="15"/>
      <c r="BLL272" s="15"/>
      <c r="BLM272" s="15"/>
      <c r="BLN272" s="15"/>
      <c r="BLO272" s="15"/>
      <c r="BLP272" s="15"/>
      <c r="BLQ272" s="15"/>
      <c r="BLR272" s="15"/>
      <c r="BLS272" s="15"/>
      <c r="BLT272" s="15"/>
      <c r="BLU272" s="15"/>
      <c r="BLV272" s="15"/>
      <c r="BLW272" s="15"/>
      <c r="BLX272" s="15"/>
      <c r="BLY272" s="15"/>
      <c r="BLZ272" s="15"/>
      <c r="BMA272" s="15"/>
      <c r="BMB272" s="15"/>
      <c r="BMC272" s="15"/>
      <c r="BMD272" s="15"/>
      <c r="BME272" s="15"/>
      <c r="BMF272" s="15"/>
      <c r="BMG272" s="15"/>
      <c r="BMH272" s="15"/>
      <c r="BMI272" s="15"/>
      <c r="BMJ272" s="15"/>
      <c r="BMK272" s="15"/>
      <c r="BML272" s="15"/>
      <c r="BMM272" s="15"/>
      <c r="BMN272" s="15"/>
      <c r="BMO272" s="15"/>
      <c r="BMP272" s="15"/>
      <c r="BMQ272" s="15"/>
      <c r="BMR272" s="15"/>
      <c r="BMS272" s="15"/>
      <c r="BMT272" s="15"/>
      <c r="BMU272" s="15"/>
      <c r="BMV272" s="15"/>
      <c r="BMW272" s="15"/>
      <c r="BMX272" s="15"/>
      <c r="BMY272" s="15"/>
      <c r="BMZ272" s="15"/>
      <c r="BNA272" s="15"/>
      <c r="BNB272" s="15"/>
      <c r="BNC272" s="15"/>
      <c r="BND272" s="15"/>
      <c r="BNE272" s="15"/>
      <c r="BNF272" s="15"/>
      <c r="BNG272" s="15"/>
      <c r="BNH272" s="15"/>
      <c r="BNI272" s="15"/>
      <c r="BNJ272" s="15"/>
      <c r="BNK272" s="15"/>
      <c r="BNL272" s="15"/>
      <c r="BNM272" s="15"/>
      <c r="BNN272" s="15"/>
      <c r="BNO272" s="15"/>
      <c r="BNP272" s="15"/>
      <c r="BNQ272" s="15"/>
      <c r="BNR272" s="15"/>
      <c r="BNS272" s="15"/>
      <c r="BNT272" s="15"/>
      <c r="BNU272" s="15"/>
      <c r="BNV272" s="15"/>
      <c r="BNW272" s="15"/>
      <c r="BNX272" s="15"/>
      <c r="BNY272" s="15"/>
      <c r="BNZ272" s="15"/>
      <c r="BOA272" s="15"/>
      <c r="BOB272" s="15"/>
      <c r="BOC272" s="15"/>
      <c r="BOD272" s="15"/>
      <c r="BOE272" s="15"/>
      <c r="BOF272" s="15"/>
      <c r="BOG272" s="15"/>
      <c r="BOH272" s="15"/>
      <c r="BOI272" s="15"/>
      <c r="BOJ272" s="15"/>
      <c r="BOK272" s="15"/>
      <c r="BOL272" s="15"/>
      <c r="BOM272" s="15"/>
      <c r="BON272" s="15"/>
      <c r="BOO272" s="15"/>
      <c r="BOP272" s="15"/>
      <c r="BOQ272" s="15"/>
      <c r="BOR272" s="15"/>
      <c r="BOS272" s="15"/>
      <c r="BOT272" s="15"/>
      <c r="BOU272" s="15"/>
      <c r="BOV272" s="15"/>
      <c r="BOW272" s="15"/>
      <c r="BOX272" s="15"/>
      <c r="BOY272" s="15"/>
      <c r="BOZ272" s="15"/>
      <c r="BPA272" s="15"/>
      <c r="BPB272" s="15"/>
      <c r="BPC272" s="15"/>
      <c r="BPD272" s="15"/>
      <c r="BPE272" s="15"/>
      <c r="BPF272" s="15"/>
      <c r="BPG272" s="15"/>
      <c r="BPH272" s="15"/>
      <c r="BPI272" s="15"/>
      <c r="BPJ272" s="15"/>
      <c r="BPK272" s="15"/>
      <c r="BPL272" s="15"/>
      <c r="BPU272" s="15"/>
      <c r="BPV272" s="15"/>
      <c r="BPW272" s="15"/>
      <c r="BPX272" s="15"/>
      <c r="BPY272" s="15"/>
      <c r="BPZ272" s="15"/>
      <c r="BQA272" s="15"/>
      <c r="BQB272" s="15"/>
      <c r="BQC272" s="15"/>
      <c r="BQD272" s="15"/>
      <c r="BQE272" s="15"/>
      <c r="BQF272" s="15"/>
      <c r="BQG272" s="15"/>
      <c r="BQH272" s="15"/>
      <c r="BQI272" s="15"/>
      <c r="BQJ272" s="15"/>
      <c r="BQK272" s="15"/>
      <c r="BQL272" s="15"/>
      <c r="BQM272" s="15"/>
      <c r="BQN272" s="15"/>
      <c r="BQO272" s="15"/>
      <c r="BQP272" s="15"/>
      <c r="BQQ272" s="15"/>
      <c r="BQR272" s="15"/>
      <c r="BQS272" s="15"/>
      <c r="BQT272" s="15"/>
      <c r="BQU272" s="15"/>
      <c r="BQV272" s="15"/>
      <c r="BQW272" s="15"/>
      <c r="BQX272" s="15"/>
      <c r="BQY272" s="15"/>
      <c r="BQZ272" s="15"/>
      <c r="BRA272" s="15"/>
      <c r="BRB272" s="15"/>
      <c r="BRC272" s="15"/>
      <c r="BRD272" s="15"/>
      <c r="BRE272" s="15"/>
      <c r="BRF272" s="15"/>
      <c r="BRG272" s="15"/>
      <c r="BRH272" s="15"/>
      <c r="BRI272" s="15"/>
      <c r="BRJ272" s="15"/>
      <c r="BRK272" s="15"/>
      <c r="BRL272" s="15"/>
      <c r="BRM272" s="15"/>
      <c r="BRN272" s="15"/>
      <c r="BRO272" s="15"/>
      <c r="BRP272" s="15"/>
      <c r="BRQ272" s="15"/>
      <c r="BRR272" s="15"/>
      <c r="BRS272" s="15"/>
      <c r="BRT272" s="15"/>
      <c r="BRU272" s="15"/>
      <c r="BRV272" s="15"/>
      <c r="BRW272" s="15"/>
      <c r="BRX272" s="15"/>
      <c r="BRY272" s="15"/>
      <c r="BRZ272" s="15"/>
      <c r="BSA272" s="15"/>
      <c r="BSB272" s="15"/>
      <c r="BSC272" s="15"/>
      <c r="BSD272" s="15"/>
      <c r="BSE272" s="15"/>
      <c r="BSF272" s="15"/>
      <c r="BSG272" s="15"/>
      <c r="BSH272" s="15"/>
      <c r="BSI272" s="15"/>
      <c r="BSJ272" s="15"/>
      <c r="BSK272" s="15"/>
      <c r="BSL272" s="15"/>
      <c r="BSM272" s="15"/>
      <c r="BSN272" s="15"/>
      <c r="BSO272" s="15"/>
      <c r="BSP272" s="15"/>
      <c r="BSQ272" s="15"/>
      <c r="BSR272" s="15"/>
      <c r="BSS272" s="15"/>
      <c r="BST272" s="15"/>
      <c r="BSU272" s="15"/>
      <c r="BSV272" s="15"/>
      <c r="BSW272" s="15"/>
      <c r="BSX272" s="15"/>
      <c r="BSY272" s="15"/>
      <c r="BSZ272" s="15"/>
      <c r="BTA272" s="15"/>
      <c r="BTB272" s="15"/>
      <c r="BTC272" s="15"/>
      <c r="BTD272" s="15"/>
      <c r="BTE272" s="15"/>
      <c r="BTF272" s="15"/>
      <c r="BTG272" s="15"/>
      <c r="BTH272" s="15"/>
      <c r="BTI272" s="15"/>
      <c r="BTJ272" s="15"/>
      <c r="BTK272" s="15"/>
      <c r="BTL272" s="15"/>
      <c r="BTM272" s="15"/>
      <c r="BTN272" s="15"/>
      <c r="BTO272" s="15"/>
      <c r="BTP272" s="15"/>
      <c r="BTQ272" s="15"/>
      <c r="BTR272" s="15"/>
      <c r="BTS272" s="15"/>
      <c r="BTT272" s="15"/>
      <c r="BTU272" s="15"/>
      <c r="BTV272" s="15"/>
      <c r="BTW272" s="15"/>
      <c r="BTX272" s="15"/>
      <c r="BTY272" s="15"/>
      <c r="BTZ272" s="15"/>
      <c r="BUA272" s="15"/>
      <c r="BUB272" s="15"/>
      <c r="BUC272" s="15"/>
      <c r="BUD272" s="15"/>
      <c r="BUE272" s="15"/>
      <c r="BUF272" s="15"/>
      <c r="BUG272" s="15"/>
      <c r="BUH272" s="15"/>
      <c r="BUI272" s="15"/>
      <c r="BUJ272" s="15"/>
      <c r="BUK272" s="15"/>
      <c r="BUL272" s="15"/>
      <c r="BUM272" s="15"/>
      <c r="BUN272" s="15"/>
      <c r="BUO272" s="15"/>
      <c r="BUP272" s="15"/>
      <c r="BUQ272" s="15"/>
      <c r="BUR272" s="15"/>
      <c r="BUS272" s="15"/>
      <c r="BUT272" s="15"/>
      <c r="BUU272" s="15"/>
      <c r="BUV272" s="15"/>
      <c r="BUW272" s="15"/>
      <c r="BUX272" s="15"/>
      <c r="BUY272" s="15"/>
      <c r="BUZ272" s="15"/>
      <c r="BVA272" s="15"/>
      <c r="BVB272" s="15"/>
      <c r="BVC272" s="15"/>
      <c r="BVD272" s="15"/>
      <c r="BVE272" s="15"/>
      <c r="BVF272" s="15"/>
      <c r="BVG272" s="15"/>
      <c r="BVH272" s="15"/>
      <c r="BVI272" s="15"/>
      <c r="BVJ272" s="15"/>
      <c r="BVK272" s="15"/>
      <c r="BVL272" s="15"/>
      <c r="BVM272" s="15"/>
      <c r="BVN272" s="15"/>
      <c r="BVO272" s="15"/>
      <c r="BVP272" s="15"/>
      <c r="BVQ272" s="15"/>
      <c r="BVR272" s="15"/>
      <c r="BVS272" s="15"/>
      <c r="BVT272" s="15"/>
      <c r="BVU272" s="15"/>
      <c r="BVV272" s="15"/>
      <c r="BVW272" s="15"/>
      <c r="BVX272" s="15"/>
      <c r="BVY272" s="15"/>
      <c r="BVZ272" s="15"/>
      <c r="BWA272" s="15"/>
      <c r="BWB272" s="15"/>
      <c r="BWC272" s="15"/>
      <c r="BWD272" s="15"/>
      <c r="BWE272" s="15"/>
      <c r="BWF272" s="15"/>
      <c r="BWG272" s="15"/>
      <c r="BWH272" s="15"/>
      <c r="BWI272" s="15"/>
      <c r="BWJ272" s="15"/>
      <c r="BWK272" s="15"/>
      <c r="BWL272" s="15"/>
      <c r="BWM272" s="15"/>
      <c r="BWN272" s="15"/>
      <c r="BWO272" s="15"/>
      <c r="BWP272" s="15"/>
      <c r="BWQ272" s="15"/>
      <c r="BWR272" s="15"/>
      <c r="BWS272" s="15"/>
      <c r="BWT272" s="15"/>
      <c r="BWU272" s="15"/>
      <c r="BWV272" s="15"/>
      <c r="BWW272" s="15"/>
      <c r="BWX272" s="15"/>
      <c r="BWY272" s="15"/>
      <c r="BWZ272" s="15"/>
      <c r="BXA272" s="15"/>
      <c r="BXB272" s="15"/>
      <c r="BXC272" s="15"/>
      <c r="BXD272" s="15"/>
      <c r="BXE272" s="15"/>
      <c r="BXF272" s="15"/>
      <c r="BXG272" s="15"/>
      <c r="BXH272" s="15"/>
      <c r="BXI272" s="15"/>
      <c r="BXJ272" s="15"/>
      <c r="BXK272" s="15"/>
      <c r="BXL272" s="15"/>
      <c r="BXM272" s="15"/>
      <c r="BXN272" s="15"/>
      <c r="BXO272" s="15"/>
      <c r="BXP272" s="15"/>
      <c r="BXQ272" s="15"/>
      <c r="BXR272" s="15"/>
      <c r="BXS272" s="15"/>
      <c r="BXT272" s="15"/>
      <c r="BXU272" s="15"/>
      <c r="BXV272" s="15"/>
      <c r="BXW272" s="15"/>
      <c r="BXX272" s="15"/>
      <c r="BXY272" s="15"/>
      <c r="BXZ272" s="15"/>
      <c r="BYA272" s="15"/>
      <c r="BYB272" s="15"/>
      <c r="BYC272" s="15"/>
      <c r="BYD272" s="15"/>
      <c r="BYE272" s="15"/>
      <c r="BYF272" s="15"/>
      <c r="BYG272" s="15"/>
      <c r="BYH272" s="15"/>
      <c r="BYI272" s="15"/>
      <c r="BYJ272" s="15"/>
      <c r="BYK272" s="15"/>
      <c r="BYL272" s="15"/>
      <c r="BYM272" s="15"/>
      <c r="BYN272" s="15"/>
      <c r="BYO272" s="15"/>
      <c r="BYP272" s="15"/>
      <c r="BYQ272" s="15"/>
      <c r="BYR272" s="15"/>
      <c r="BYS272" s="15"/>
      <c r="BYT272" s="15"/>
      <c r="BYU272" s="15"/>
      <c r="BYV272" s="15"/>
      <c r="BYW272" s="15"/>
      <c r="BYX272" s="15"/>
      <c r="BYY272" s="15"/>
      <c r="BYZ272" s="15"/>
      <c r="BZA272" s="15"/>
      <c r="BZB272" s="15"/>
      <c r="BZC272" s="15"/>
      <c r="BZD272" s="15"/>
      <c r="BZE272" s="15"/>
      <c r="BZF272" s="15"/>
      <c r="BZG272" s="15"/>
      <c r="BZH272" s="15"/>
      <c r="BZQ272" s="15"/>
      <c r="BZR272" s="15"/>
      <c r="BZS272" s="15"/>
      <c r="BZT272" s="15"/>
      <c r="BZU272" s="15"/>
      <c r="BZV272" s="15"/>
      <c r="BZW272" s="15"/>
      <c r="BZX272" s="15"/>
      <c r="BZY272" s="15"/>
      <c r="BZZ272" s="15"/>
      <c r="CAA272" s="15"/>
      <c r="CAB272" s="15"/>
      <c r="CAC272" s="15"/>
      <c r="CAD272" s="15"/>
      <c r="CAE272" s="15"/>
      <c r="CAF272" s="15"/>
      <c r="CAG272" s="15"/>
      <c r="CAH272" s="15"/>
      <c r="CAI272" s="15"/>
      <c r="CAJ272" s="15"/>
      <c r="CAK272" s="15"/>
      <c r="CAL272" s="15"/>
      <c r="CAM272" s="15"/>
      <c r="CAN272" s="15"/>
      <c r="CAO272" s="15"/>
      <c r="CAP272" s="15"/>
      <c r="CAQ272" s="15"/>
      <c r="CAR272" s="15"/>
      <c r="CAS272" s="15"/>
      <c r="CAT272" s="15"/>
      <c r="CAU272" s="15"/>
      <c r="CAV272" s="15"/>
      <c r="CAW272" s="15"/>
      <c r="CAX272" s="15"/>
      <c r="CAY272" s="15"/>
      <c r="CAZ272" s="15"/>
      <c r="CBA272" s="15"/>
      <c r="CBB272" s="15"/>
      <c r="CBC272" s="15"/>
      <c r="CBD272" s="15"/>
      <c r="CBE272" s="15"/>
      <c r="CBF272" s="15"/>
      <c r="CBG272" s="15"/>
      <c r="CBH272" s="15"/>
      <c r="CBI272" s="15"/>
      <c r="CBJ272" s="15"/>
      <c r="CBK272" s="15"/>
      <c r="CBL272" s="15"/>
      <c r="CBM272" s="15"/>
      <c r="CBN272" s="15"/>
      <c r="CBO272" s="15"/>
      <c r="CBP272" s="15"/>
      <c r="CBQ272" s="15"/>
      <c r="CBR272" s="15"/>
      <c r="CBS272" s="15"/>
      <c r="CBT272" s="15"/>
      <c r="CBU272" s="15"/>
      <c r="CBV272" s="15"/>
      <c r="CBW272" s="15"/>
      <c r="CBX272" s="15"/>
      <c r="CBY272" s="15"/>
      <c r="CBZ272" s="15"/>
      <c r="CCA272" s="15"/>
      <c r="CCB272" s="15"/>
      <c r="CCC272" s="15"/>
      <c r="CCD272" s="15"/>
      <c r="CCE272" s="15"/>
      <c r="CCF272" s="15"/>
      <c r="CCG272" s="15"/>
      <c r="CCH272" s="15"/>
      <c r="CCI272" s="15"/>
      <c r="CCJ272" s="15"/>
      <c r="CCK272" s="15"/>
      <c r="CCL272" s="15"/>
      <c r="CCM272" s="15"/>
      <c r="CCN272" s="15"/>
      <c r="CCO272" s="15"/>
      <c r="CCP272" s="15"/>
      <c r="CCQ272" s="15"/>
      <c r="CCR272" s="15"/>
      <c r="CCS272" s="15"/>
      <c r="CCT272" s="15"/>
      <c r="CCU272" s="15"/>
      <c r="CCV272" s="15"/>
      <c r="CCW272" s="15"/>
      <c r="CCX272" s="15"/>
      <c r="CCY272" s="15"/>
      <c r="CCZ272" s="15"/>
      <c r="CDA272" s="15"/>
      <c r="CDB272" s="15"/>
      <c r="CDC272" s="15"/>
      <c r="CDD272" s="15"/>
      <c r="CDE272" s="15"/>
      <c r="CDF272" s="15"/>
      <c r="CDG272" s="15"/>
      <c r="CDH272" s="15"/>
      <c r="CDI272" s="15"/>
      <c r="CDJ272" s="15"/>
      <c r="CDK272" s="15"/>
      <c r="CDL272" s="15"/>
      <c r="CDM272" s="15"/>
      <c r="CDN272" s="15"/>
      <c r="CDO272" s="15"/>
      <c r="CDP272" s="15"/>
      <c r="CDQ272" s="15"/>
      <c r="CDR272" s="15"/>
      <c r="CDS272" s="15"/>
      <c r="CDT272" s="15"/>
      <c r="CDU272" s="15"/>
      <c r="CDV272" s="15"/>
      <c r="CDW272" s="15"/>
      <c r="CDX272" s="15"/>
      <c r="CDY272" s="15"/>
      <c r="CDZ272" s="15"/>
      <c r="CEA272" s="15"/>
      <c r="CEB272" s="15"/>
      <c r="CEC272" s="15"/>
      <c r="CED272" s="15"/>
      <c r="CEE272" s="15"/>
      <c r="CEF272" s="15"/>
      <c r="CEG272" s="15"/>
      <c r="CEH272" s="15"/>
      <c r="CEI272" s="15"/>
      <c r="CEJ272" s="15"/>
      <c r="CEK272" s="15"/>
      <c r="CEL272" s="15"/>
      <c r="CEM272" s="15"/>
      <c r="CEN272" s="15"/>
      <c r="CEO272" s="15"/>
      <c r="CEP272" s="15"/>
      <c r="CEQ272" s="15"/>
      <c r="CER272" s="15"/>
      <c r="CES272" s="15"/>
      <c r="CET272" s="15"/>
      <c r="CEU272" s="15"/>
      <c r="CEV272" s="15"/>
      <c r="CEW272" s="15"/>
      <c r="CEX272" s="15"/>
      <c r="CEY272" s="15"/>
      <c r="CEZ272" s="15"/>
      <c r="CFA272" s="15"/>
      <c r="CFB272" s="15"/>
      <c r="CFC272" s="15"/>
      <c r="CFD272" s="15"/>
      <c r="CFE272" s="15"/>
      <c r="CFF272" s="15"/>
      <c r="CFG272" s="15"/>
      <c r="CFH272" s="15"/>
      <c r="CFI272" s="15"/>
      <c r="CFJ272" s="15"/>
      <c r="CFK272" s="15"/>
      <c r="CFL272" s="15"/>
      <c r="CFM272" s="15"/>
      <c r="CFN272" s="15"/>
      <c r="CFO272" s="15"/>
      <c r="CFP272" s="15"/>
      <c r="CFQ272" s="15"/>
      <c r="CFR272" s="15"/>
      <c r="CFS272" s="15"/>
      <c r="CFT272" s="15"/>
      <c r="CFU272" s="15"/>
      <c r="CFV272" s="15"/>
      <c r="CFW272" s="15"/>
      <c r="CFX272" s="15"/>
      <c r="CFY272" s="15"/>
      <c r="CFZ272" s="15"/>
      <c r="CGA272" s="15"/>
      <c r="CGB272" s="15"/>
      <c r="CGC272" s="15"/>
      <c r="CGD272" s="15"/>
      <c r="CGE272" s="15"/>
      <c r="CGF272" s="15"/>
      <c r="CGG272" s="15"/>
      <c r="CGH272" s="15"/>
      <c r="CGI272" s="15"/>
      <c r="CGJ272" s="15"/>
      <c r="CGK272" s="15"/>
      <c r="CGL272" s="15"/>
      <c r="CGM272" s="15"/>
      <c r="CGN272" s="15"/>
      <c r="CGO272" s="15"/>
      <c r="CGP272" s="15"/>
      <c r="CGQ272" s="15"/>
      <c r="CGR272" s="15"/>
      <c r="CGS272" s="15"/>
      <c r="CGT272" s="15"/>
      <c r="CGU272" s="15"/>
      <c r="CGV272" s="15"/>
      <c r="CGW272" s="15"/>
      <c r="CGX272" s="15"/>
      <c r="CGY272" s="15"/>
      <c r="CGZ272" s="15"/>
      <c r="CHA272" s="15"/>
      <c r="CHB272" s="15"/>
      <c r="CHC272" s="15"/>
      <c r="CHD272" s="15"/>
      <c r="CHE272" s="15"/>
      <c r="CHF272" s="15"/>
      <c r="CHG272" s="15"/>
      <c r="CHH272" s="15"/>
      <c r="CHI272" s="15"/>
      <c r="CHJ272" s="15"/>
      <c r="CHK272" s="15"/>
      <c r="CHL272" s="15"/>
      <c r="CHM272" s="15"/>
      <c r="CHN272" s="15"/>
      <c r="CHO272" s="15"/>
      <c r="CHP272" s="15"/>
      <c r="CHQ272" s="15"/>
      <c r="CHR272" s="15"/>
      <c r="CHS272" s="15"/>
      <c r="CHT272" s="15"/>
      <c r="CHU272" s="15"/>
      <c r="CHV272" s="15"/>
      <c r="CHW272" s="15"/>
      <c r="CHX272" s="15"/>
      <c r="CHY272" s="15"/>
      <c r="CHZ272" s="15"/>
      <c r="CIA272" s="15"/>
      <c r="CIB272" s="15"/>
      <c r="CIC272" s="15"/>
      <c r="CID272" s="15"/>
      <c r="CIE272" s="15"/>
      <c r="CIF272" s="15"/>
      <c r="CIG272" s="15"/>
      <c r="CIH272" s="15"/>
      <c r="CII272" s="15"/>
      <c r="CIJ272" s="15"/>
      <c r="CIK272" s="15"/>
      <c r="CIL272" s="15"/>
      <c r="CIM272" s="15"/>
      <c r="CIN272" s="15"/>
      <c r="CIO272" s="15"/>
      <c r="CIP272" s="15"/>
      <c r="CIQ272" s="15"/>
      <c r="CIR272" s="15"/>
      <c r="CIS272" s="15"/>
      <c r="CIT272" s="15"/>
      <c r="CIU272" s="15"/>
      <c r="CIV272" s="15"/>
      <c r="CIW272" s="15"/>
      <c r="CIX272" s="15"/>
      <c r="CIY272" s="15"/>
      <c r="CIZ272" s="15"/>
      <c r="CJA272" s="15"/>
      <c r="CJB272" s="15"/>
      <c r="CJC272" s="15"/>
      <c r="CJD272" s="15"/>
      <c r="CJM272" s="15"/>
      <c r="CJN272" s="15"/>
      <c r="CJO272" s="15"/>
      <c r="CJP272" s="15"/>
      <c r="CJQ272" s="15"/>
      <c r="CJR272" s="15"/>
      <c r="CJS272" s="15"/>
      <c r="CJT272" s="15"/>
      <c r="CJU272" s="15"/>
      <c r="CJV272" s="15"/>
      <c r="CJW272" s="15"/>
      <c r="CJX272" s="15"/>
      <c r="CJY272" s="15"/>
      <c r="CJZ272" s="15"/>
      <c r="CKA272" s="15"/>
      <c r="CKB272" s="15"/>
      <c r="CKC272" s="15"/>
      <c r="CKD272" s="15"/>
      <c r="CKE272" s="15"/>
      <c r="CKF272" s="15"/>
      <c r="CKG272" s="15"/>
      <c r="CKH272" s="15"/>
      <c r="CKI272" s="15"/>
      <c r="CKJ272" s="15"/>
      <c r="CKK272" s="15"/>
      <c r="CKL272" s="15"/>
      <c r="CKM272" s="15"/>
      <c r="CKN272" s="15"/>
      <c r="CKO272" s="15"/>
      <c r="CKP272" s="15"/>
      <c r="CKQ272" s="15"/>
      <c r="CKR272" s="15"/>
      <c r="CKS272" s="15"/>
      <c r="CKT272" s="15"/>
      <c r="CKU272" s="15"/>
      <c r="CKV272" s="15"/>
      <c r="CKW272" s="15"/>
      <c r="CKX272" s="15"/>
      <c r="CKY272" s="15"/>
      <c r="CKZ272" s="15"/>
      <c r="CLA272" s="15"/>
      <c r="CLB272" s="15"/>
      <c r="CLC272" s="15"/>
      <c r="CLD272" s="15"/>
      <c r="CLE272" s="15"/>
      <c r="CLF272" s="15"/>
      <c r="CLG272" s="15"/>
      <c r="CLH272" s="15"/>
      <c r="CLI272" s="15"/>
      <c r="CLJ272" s="15"/>
      <c r="CLK272" s="15"/>
      <c r="CLL272" s="15"/>
      <c r="CLM272" s="15"/>
      <c r="CLN272" s="15"/>
      <c r="CLO272" s="15"/>
      <c r="CLP272" s="15"/>
      <c r="CLQ272" s="15"/>
      <c r="CLR272" s="15"/>
      <c r="CLS272" s="15"/>
      <c r="CLT272" s="15"/>
      <c r="CLU272" s="15"/>
      <c r="CLV272" s="15"/>
      <c r="CLW272" s="15"/>
      <c r="CLX272" s="15"/>
      <c r="CLY272" s="15"/>
      <c r="CLZ272" s="15"/>
      <c r="CMA272" s="15"/>
      <c r="CMB272" s="15"/>
      <c r="CMC272" s="15"/>
      <c r="CMD272" s="15"/>
      <c r="CME272" s="15"/>
      <c r="CMF272" s="15"/>
      <c r="CMG272" s="15"/>
      <c r="CMH272" s="15"/>
      <c r="CMI272" s="15"/>
      <c r="CMJ272" s="15"/>
      <c r="CMK272" s="15"/>
      <c r="CML272" s="15"/>
      <c r="CMM272" s="15"/>
      <c r="CMN272" s="15"/>
      <c r="CMO272" s="15"/>
      <c r="CMP272" s="15"/>
      <c r="CMQ272" s="15"/>
      <c r="CMR272" s="15"/>
      <c r="CMS272" s="15"/>
      <c r="CMT272" s="15"/>
      <c r="CMU272" s="15"/>
      <c r="CMV272" s="15"/>
      <c r="CMW272" s="15"/>
      <c r="CMX272" s="15"/>
      <c r="CMY272" s="15"/>
      <c r="CMZ272" s="15"/>
      <c r="CNA272" s="15"/>
      <c r="CNB272" s="15"/>
      <c r="CNC272" s="15"/>
      <c r="CND272" s="15"/>
      <c r="CNE272" s="15"/>
      <c r="CNF272" s="15"/>
      <c r="CNG272" s="15"/>
      <c r="CNH272" s="15"/>
      <c r="CNI272" s="15"/>
      <c r="CNJ272" s="15"/>
      <c r="CNK272" s="15"/>
      <c r="CNL272" s="15"/>
      <c r="CNM272" s="15"/>
      <c r="CNN272" s="15"/>
      <c r="CNO272" s="15"/>
      <c r="CNP272" s="15"/>
      <c r="CNQ272" s="15"/>
      <c r="CNR272" s="15"/>
      <c r="CNS272" s="15"/>
      <c r="CNT272" s="15"/>
      <c r="CNU272" s="15"/>
      <c r="CNV272" s="15"/>
      <c r="CNW272" s="15"/>
      <c r="CNX272" s="15"/>
      <c r="CNY272" s="15"/>
      <c r="CNZ272" s="15"/>
      <c r="COA272" s="15"/>
      <c r="COB272" s="15"/>
      <c r="COC272" s="15"/>
      <c r="COD272" s="15"/>
      <c r="COE272" s="15"/>
      <c r="COF272" s="15"/>
      <c r="COG272" s="15"/>
      <c r="COH272" s="15"/>
      <c r="COI272" s="15"/>
      <c r="COJ272" s="15"/>
      <c r="COK272" s="15"/>
      <c r="COL272" s="15"/>
      <c r="COM272" s="15"/>
      <c r="CON272" s="15"/>
      <c r="COO272" s="15"/>
      <c r="COP272" s="15"/>
      <c r="COQ272" s="15"/>
      <c r="COR272" s="15"/>
      <c r="COS272" s="15"/>
      <c r="COT272" s="15"/>
      <c r="COU272" s="15"/>
      <c r="COV272" s="15"/>
      <c r="COW272" s="15"/>
      <c r="COX272" s="15"/>
      <c r="COY272" s="15"/>
      <c r="COZ272" s="15"/>
      <c r="CPA272" s="15"/>
      <c r="CPB272" s="15"/>
      <c r="CPC272" s="15"/>
      <c r="CPD272" s="15"/>
      <c r="CPE272" s="15"/>
      <c r="CPF272" s="15"/>
      <c r="CPG272" s="15"/>
      <c r="CPH272" s="15"/>
      <c r="CPI272" s="15"/>
      <c r="CPJ272" s="15"/>
      <c r="CPK272" s="15"/>
      <c r="CPL272" s="15"/>
      <c r="CPM272" s="15"/>
      <c r="CPN272" s="15"/>
      <c r="CPO272" s="15"/>
      <c r="CPP272" s="15"/>
      <c r="CPQ272" s="15"/>
      <c r="CPR272" s="15"/>
      <c r="CPS272" s="15"/>
      <c r="CPT272" s="15"/>
      <c r="CPU272" s="15"/>
      <c r="CPV272" s="15"/>
      <c r="CPW272" s="15"/>
      <c r="CPX272" s="15"/>
      <c r="CPY272" s="15"/>
      <c r="CPZ272" s="15"/>
      <c r="CQA272" s="15"/>
      <c r="CQB272" s="15"/>
      <c r="CQC272" s="15"/>
      <c r="CQD272" s="15"/>
      <c r="CQE272" s="15"/>
      <c r="CQF272" s="15"/>
      <c r="CQG272" s="15"/>
      <c r="CQH272" s="15"/>
      <c r="CQI272" s="15"/>
      <c r="CQJ272" s="15"/>
      <c r="CQK272" s="15"/>
      <c r="CQL272" s="15"/>
      <c r="CQM272" s="15"/>
      <c r="CQN272" s="15"/>
      <c r="CQO272" s="15"/>
      <c r="CQP272" s="15"/>
      <c r="CQQ272" s="15"/>
      <c r="CQR272" s="15"/>
      <c r="CQS272" s="15"/>
      <c r="CQT272" s="15"/>
      <c r="CQU272" s="15"/>
      <c r="CQV272" s="15"/>
      <c r="CQW272" s="15"/>
      <c r="CQX272" s="15"/>
      <c r="CQY272" s="15"/>
      <c r="CQZ272" s="15"/>
      <c r="CRA272" s="15"/>
      <c r="CRB272" s="15"/>
      <c r="CRC272" s="15"/>
      <c r="CRD272" s="15"/>
      <c r="CRE272" s="15"/>
      <c r="CRF272" s="15"/>
      <c r="CRG272" s="15"/>
      <c r="CRH272" s="15"/>
      <c r="CRI272" s="15"/>
      <c r="CRJ272" s="15"/>
      <c r="CRK272" s="15"/>
      <c r="CRL272" s="15"/>
      <c r="CRM272" s="15"/>
      <c r="CRN272" s="15"/>
      <c r="CRO272" s="15"/>
      <c r="CRP272" s="15"/>
      <c r="CRQ272" s="15"/>
      <c r="CRR272" s="15"/>
      <c r="CRS272" s="15"/>
      <c r="CRT272" s="15"/>
      <c r="CRU272" s="15"/>
      <c r="CRV272" s="15"/>
      <c r="CRW272" s="15"/>
      <c r="CRX272" s="15"/>
      <c r="CRY272" s="15"/>
      <c r="CRZ272" s="15"/>
      <c r="CSA272" s="15"/>
      <c r="CSB272" s="15"/>
      <c r="CSC272" s="15"/>
      <c r="CSD272" s="15"/>
      <c r="CSE272" s="15"/>
      <c r="CSF272" s="15"/>
      <c r="CSG272" s="15"/>
      <c r="CSH272" s="15"/>
      <c r="CSI272" s="15"/>
      <c r="CSJ272" s="15"/>
      <c r="CSK272" s="15"/>
      <c r="CSL272" s="15"/>
      <c r="CSM272" s="15"/>
      <c r="CSN272" s="15"/>
      <c r="CSO272" s="15"/>
      <c r="CSP272" s="15"/>
      <c r="CSQ272" s="15"/>
      <c r="CSR272" s="15"/>
      <c r="CSS272" s="15"/>
      <c r="CST272" s="15"/>
      <c r="CSU272" s="15"/>
      <c r="CSV272" s="15"/>
      <c r="CSW272" s="15"/>
      <c r="CSX272" s="15"/>
      <c r="CSY272" s="15"/>
      <c r="CSZ272" s="15"/>
      <c r="CTI272" s="15"/>
      <c r="CTJ272" s="15"/>
      <c r="CTK272" s="15"/>
      <c r="CTL272" s="15"/>
      <c r="CTM272" s="15"/>
      <c r="CTN272" s="15"/>
      <c r="CTO272" s="15"/>
      <c r="CTP272" s="15"/>
      <c r="CTQ272" s="15"/>
      <c r="CTR272" s="15"/>
      <c r="CTS272" s="15"/>
      <c r="CTT272" s="15"/>
      <c r="CTU272" s="15"/>
      <c r="CTV272" s="15"/>
      <c r="CTW272" s="15"/>
      <c r="CTX272" s="15"/>
      <c r="CTY272" s="15"/>
      <c r="CTZ272" s="15"/>
      <c r="CUA272" s="15"/>
      <c r="CUB272" s="15"/>
      <c r="CUC272" s="15"/>
      <c r="CUD272" s="15"/>
      <c r="CUE272" s="15"/>
      <c r="CUF272" s="15"/>
      <c r="CUG272" s="15"/>
      <c r="CUH272" s="15"/>
      <c r="CUI272" s="15"/>
      <c r="CUJ272" s="15"/>
      <c r="CUK272" s="15"/>
      <c r="CUL272" s="15"/>
      <c r="CUM272" s="15"/>
      <c r="CUN272" s="15"/>
      <c r="CUO272" s="15"/>
      <c r="CUP272" s="15"/>
      <c r="CUQ272" s="15"/>
      <c r="CUR272" s="15"/>
      <c r="CUS272" s="15"/>
      <c r="CUT272" s="15"/>
      <c r="CUU272" s="15"/>
      <c r="CUV272" s="15"/>
      <c r="CUW272" s="15"/>
      <c r="CUX272" s="15"/>
      <c r="CUY272" s="15"/>
      <c r="CUZ272" s="15"/>
      <c r="CVA272" s="15"/>
      <c r="CVB272" s="15"/>
      <c r="CVC272" s="15"/>
      <c r="CVD272" s="15"/>
      <c r="CVE272" s="15"/>
      <c r="CVF272" s="15"/>
      <c r="CVG272" s="15"/>
      <c r="CVH272" s="15"/>
      <c r="CVI272" s="15"/>
      <c r="CVJ272" s="15"/>
      <c r="CVK272" s="15"/>
      <c r="CVL272" s="15"/>
      <c r="CVM272" s="15"/>
      <c r="CVN272" s="15"/>
      <c r="CVO272" s="15"/>
      <c r="CVP272" s="15"/>
      <c r="CVQ272" s="15"/>
      <c r="CVR272" s="15"/>
      <c r="CVS272" s="15"/>
      <c r="CVT272" s="15"/>
      <c r="CVU272" s="15"/>
      <c r="CVV272" s="15"/>
      <c r="CVW272" s="15"/>
      <c r="CVX272" s="15"/>
      <c r="CVY272" s="15"/>
      <c r="CVZ272" s="15"/>
      <c r="CWA272" s="15"/>
      <c r="CWB272" s="15"/>
      <c r="CWC272" s="15"/>
      <c r="CWD272" s="15"/>
      <c r="CWE272" s="15"/>
      <c r="CWF272" s="15"/>
      <c r="CWG272" s="15"/>
      <c r="CWH272" s="15"/>
      <c r="CWI272" s="15"/>
      <c r="CWJ272" s="15"/>
      <c r="CWK272" s="15"/>
      <c r="CWL272" s="15"/>
      <c r="CWM272" s="15"/>
      <c r="CWN272" s="15"/>
      <c r="CWO272" s="15"/>
      <c r="CWP272" s="15"/>
      <c r="CWQ272" s="15"/>
      <c r="CWR272" s="15"/>
      <c r="CWS272" s="15"/>
      <c r="CWT272" s="15"/>
      <c r="CWU272" s="15"/>
      <c r="CWV272" s="15"/>
      <c r="CWW272" s="15"/>
      <c r="CWX272" s="15"/>
      <c r="CWY272" s="15"/>
      <c r="CWZ272" s="15"/>
      <c r="CXA272" s="15"/>
      <c r="CXB272" s="15"/>
      <c r="CXC272" s="15"/>
      <c r="CXD272" s="15"/>
      <c r="CXE272" s="15"/>
      <c r="CXF272" s="15"/>
      <c r="CXG272" s="15"/>
      <c r="CXH272" s="15"/>
      <c r="CXI272" s="15"/>
      <c r="CXJ272" s="15"/>
      <c r="CXK272" s="15"/>
      <c r="CXL272" s="15"/>
      <c r="CXM272" s="15"/>
      <c r="CXN272" s="15"/>
      <c r="CXO272" s="15"/>
      <c r="CXP272" s="15"/>
      <c r="CXQ272" s="15"/>
      <c r="CXR272" s="15"/>
      <c r="CXS272" s="15"/>
      <c r="CXT272" s="15"/>
      <c r="CXU272" s="15"/>
      <c r="CXV272" s="15"/>
      <c r="CXW272" s="15"/>
      <c r="CXX272" s="15"/>
      <c r="CXY272" s="15"/>
      <c r="CXZ272" s="15"/>
      <c r="CYA272" s="15"/>
      <c r="CYB272" s="15"/>
      <c r="CYC272" s="15"/>
      <c r="CYD272" s="15"/>
      <c r="CYE272" s="15"/>
      <c r="CYF272" s="15"/>
      <c r="CYG272" s="15"/>
      <c r="CYH272" s="15"/>
      <c r="CYI272" s="15"/>
      <c r="CYJ272" s="15"/>
      <c r="CYK272" s="15"/>
      <c r="CYL272" s="15"/>
      <c r="CYM272" s="15"/>
      <c r="CYN272" s="15"/>
      <c r="CYO272" s="15"/>
      <c r="CYP272" s="15"/>
      <c r="CYQ272" s="15"/>
      <c r="CYR272" s="15"/>
      <c r="CYS272" s="15"/>
      <c r="CYT272" s="15"/>
      <c r="CYU272" s="15"/>
      <c r="CYV272" s="15"/>
      <c r="CYW272" s="15"/>
      <c r="CYX272" s="15"/>
      <c r="CYY272" s="15"/>
      <c r="CYZ272" s="15"/>
      <c r="CZA272" s="15"/>
      <c r="CZB272" s="15"/>
      <c r="CZC272" s="15"/>
      <c r="CZD272" s="15"/>
      <c r="CZE272" s="15"/>
      <c r="CZF272" s="15"/>
      <c r="CZG272" s="15"/>
      <c r="CZH272" s="15"/>
      <c r="CZI272" s="15"/>
      <c r="CZJ272" s="15"/>
      <c r="CZK272" s="15"/>
      <c r="CZL272" s="15"/>
      <c r="CZM272" s="15"/>
      <c r="CZN272" s="15"/>
      <c r="CZO272" s="15"/>
      <c r="CZP272" s="15"/>
      <c r="CZQ272" s="15"/>
      <c r="CZR272" s="15"/>
      <c r="CZS272" s="15"/>
      <c r="CZT272" s="15"/>
      <c r="CZU272" s="15"/>
      <c r="CZV272" s="15"/>
      <c r="CZW272" s="15"/>
      <c r="CZX272" s="15"/>
      <c r="CZY272" s="15"/>
      <c r="CZZ272" s="15"/>
      <c r="DAA272" s="15"/>
      <c r="DAB272" s="15"/>
      <c r="DAC272" s="15"/>
      <c r="DAD272" s="15"/>
      <c r="DAE272" s="15"/>
      <c r="DAF272" s="15"/>
      <c r="DAG272" s="15"/>
      <c r="DAH272" s="15"/>
      <c r="DAI272" s="15"/>
      <c r="DAJ272" s="15"/>
      <c r="DAK272" s="15"/>
      <c r="DAL272" s="15"/>
      <c r="DAM272" s="15"/>
      <c r="DAN272" s="15"/>
      <c r="DAO272" s="15"/>
      <c r="DAP272" s="15"/>
      <c r="DAQ272" s="15"/>
      <c r="DAR272" s="15"/>
      <c r="DAS272" s="15"/>
      <c r="DAT272" s="15"/>
      <c r="DAU272" s="15"/>
      <c r="DAV272" s="15"/>
      <c r="DAW272" s="15"/>
      <c r="DAX272" s="15"/>
      <c r="DAY272" s="15"/>
      <c r="DAZ272" s="15"/>
      <c r="DBA272" s="15"/>
      <c r="DBB272" s="15"/>
      <c r="DBC272" s="15"/>
      <c r="DBD272" s="15"/>
      <c r="DBE272" s="15"/>
      <c r="DBF272" s="15"/>
      <c r="DBG272" s="15"/>
      <c r="DBH272" s="15"/>
      <c r="DBI272" s="15"/>
      <c r="DBJ272" s="15"/>
      <c r="DBK272" s="15"/>
      <c r="DBL272" s="15"/>
      <c r="DBM272" s="15"/>
      <c r="DBN272" s="15"/>
      <c r="DBO272" s="15"/>
      <c r="DBP272" s="15"/>
      <c r="DBQ272" s="15"/>
      <c r="DBR272" s="15"/>
      <c r="DBS272" s="15"/>
      <c r="DBT272" s="15"/>
      <c r="DBU272" s="15"/>
      <c r="DBV272" s="15"/>
      <c r="DBW272" s="15"/>
      <c r="DBX272" s="15"/>
      <c r="DBY272" s="15"/>
      <c r="DBZ272" s="15"/>
      <c r="DCA272" s="15"/>
      <c r="DCB272" s="15"/>
      <c r="DCC272" s="15"/>
      <c r="DCD272" s="15"/>
      <c r="DCE272" s="15"/>
      <c r="DCF272" s="15"/>
      <c r="DCG272" s="15"/>
      <c r="DCH272" s="15"/>
      <c r="DCI272" s="15"/>
      <c r="DCJ272" s="15"/>
      <c r="DCK272" s="15"/>
      <c r="DCL272" s="15"/>
      <c r="DCM272" s="15"/>
      <c r="DCN272" s="15"/>
      <c r="DCO272" s="15"/>
      <c r="DCP272" s="15"/>
      <c r="DCQ272" s="15"/>
      <c r="DCR272" s="15"/>
      <c r="DCS272" s="15"/>
      <c r="DCT272" s="15"/>
      <c r="DCU272" s="15"/>
      <c r="DCV272" s="15"/>
      <c r="DDE272" s="15"/>
      <c r="DDF272" s="15"/>
      <c r="DDG272" s="15"/>
      <c r="DDH272" s="15"/>
      <c r="DDI272" s="15"/>
      <c r="DDJ272" s="15"/>
      <c r="DDK272" s="15"/>
      <c r="DDL272" s="15"/>
      <c r="DDM272" s="15"/>
      <c r="DDN272" s="15"/>
      <c r="DDO272" s="15"/>
      <c r="DDP272" s="15"/>
      <c r="DDQ272" s="15"/>
      <c r="DDR272" s="15"/>
      <c r="DDS272" s="15"/>
      <c r="DDT272" s="15"/>
      <c r="DDU272" s="15"/>
      <c r="DDV272" s="15"/>
      <c r="DDW272" s="15"/>
      <c r="DDX272" s="15"/>
      <c r="DDY272" s="15"/>
      <c r="DDZ272" s="15"/>
      <c r="DEA272" s="15"/>
      <c r="DEB272" s="15"/>
      <c r="DEC272" s="15"/>
      <c r="DED272" s="15"/>
      <c r="DEE272" s="15"/>
      <c r="DEF272" s="15"/>
      <c r="DEG272" s="15"/>
      <c r="DEH272" s="15"/>
      <c r="DEI272" s="15"/>
      <c r="DEJ272" s="15"/>
      <c r="DEK272" s="15"/>
      <c r="DEL272" s="15"/>
      <c r="DEM272" s="15"/>
      <c r="DEN272" s="15"/>
      <c r="DEO272" s="15"/>
      <c r="DEP272" s="15"/>
      <c r="DEQ272" s="15"/>
      <c r="DER272" s="15"/>
      <c r="DES272" s="15"/>
      <c r="DET272" s="15"/>
      <c r="DEU272" s="15"/>
      <c r="DEV272" s="15"/>
      <c r="DEW272" s="15"/>
      <c r="DEX272" s="15"/>
      <c r="DEY272" s="15"/>
      <c r="DEZ272" s="15"/>
      <c r="DFA272" s="15"/>
      <c r="DFB272" s="15"/>
      <c r="DFC272" s="15"/>
      <c r="DFD272" s="15"/>
      <c r="DFE272" s="15"/>
      <c r="DFF272" s="15"/>
      <c r="DFG272" s="15"/>
      <c r="DFH272" s="15"/>
      <c r="DFI272" s="15"/>
      <c r="DFJ272" s="15"/>
      <c r="DFK272" s="15"/>
      <c r="DFL272" s="15"/>
      <c r="DFM272" s="15"/>
      <c r="DFN272" s="15"/>
      <c r="DFO272" s="15"/>
      <c r="DFP272" s="15"/>
      <c r="DFQ272" s="15"/>
      <c r="DFR272" s="15"/>
      <c r="DFS272" s="15"/>
      <c r="DFT272" s="15"/>
      <c r="DFU272" s="15"/>
      <c r="DFV272" s="15"/>
      <c r="DFW272" s="15"/>
      <c r="DFX272" s="15"/>
      <c r="DFY272" s="15"/>
      <c r="DFZ272" s="15"/>
      <c r="DGA272" s="15"/>
      <c r="DGB272" s="15"/>
      <c r="DGC272" s="15"/>
      <c r="DGD272" s="15"/>
      <c r="DGE272" s="15"/>
      <c r="DGF272" s="15"/>
      <c r="DGG272" s="15"/>
      <c r="DGH272" s="15"/>
      <c r="DGI272" s="15"/>
      <c r="DGJ272" s="15"/>
      <c r="DGK272" s="15"/>
      <c r="DGL272" s="15"/>
      <c r="DGM272" s="15"/>
      <c r="DGN272" s="15"/>
      <c r="DGO272" s="15"/>
      <c r="DGP272" s="15"/>
      <c r="DGQ272" s="15"/>
      <c r="DGR272" s="15"/>
      <c r="DGS272" s="15"/>
      <c r="DGT272" s="15"/>
      <c r="DGU272" s="15"/>
      <c r="DGV272" s="15"/>
      <c r="DGW272" s="15"/>
      <c r="DGX272" s="15"/>
      <c r="DGY272" s="15"/>
      <c r="DGZ272" s="15"/>
      <c r="DHA272" s="15"/>
      <c r="DHB272" s="15"/>
      <c r="DHC272" s="15"/>
      <c r="DHD272" s="15"/>
      <c r="DHE272" s="15"/>
      <c r="DHF272" s="15"/>
      <c r="DHG272" s="15"/>
      <c r="DHH272" s="15"/>
      <c r="DHI272" s="15"/>
      <c r="DHJ272" s="15"/>
      <c r="DHK272" s="15"/>
      <c r="DHL272" s="15"/>
      <c r="DHM272" s="15"/>
      <c r="DHN272" s="15"/>
      <c r="DHO272" s="15"/>
      <c r="DHP272" s="15"/>
      <c r="DHQ272" s="15"/>
      <c r="DHR272" s="15"/>
      <c r="DHS272" s="15"/>
      <c r="DHT272" s="15"/>
      <c r="DHU272" s="15"/>
      <c r="DHV272" s="15"/>
      <c r="DHW272" s="15"/>
      <c r="DHX272" s="15"/>
      <c r="DHY272" s="15"/>
      <c r="DHZ272" s="15"/>
      <c r="DIA272" s="15"/>
      <c r="DIB272" s="15"/>
      <c r="DIC272" s="15"/>
      <c r="DID272" s="15"/>
      <c r="DIE272" s="15"/>
      <c r="DIF272" s="15"/>
      <c r="DIG272" s="15"/>
      <c r="DIH272" s="15"/>
      <c r="DII272" s="15"/>
      <c r="DIJ272" s="15"/>
      <c r="DIK272" s="15"/>
      <c r="DIL272" s="15"/>
      <c r="DIM272" s="15"/>
      <c r="DIN272" s="15"/>
      <c r="DIO272" s="15"/>
      <c r="DIP272" s="15"/>
      <c r="DIQ272" s="15"/>
      <c r="DIR272" s="15"/>
      <c r="DIS272" s="15"/>
      <c r="DIT272" s="15"/>
      <c r="DIU272" s="15"/>
      <c r="DIV272" s="15"/>
      <c r="DIW272" s="15"/>
      <c r="DIX272" s="15"/>
      <c r="DIY272" s="15"/>
      <c r="DIZ272" s="15"/>
      <c r="DJA272" s="15"/>
      <c r="DJB272" s="15"/>
      <c r="DJC272" s="15"/>
      <c r="DJD272" s="15"/>
      <c r="DJE272" s="15"/>
      <c r="DJF272" s="15"/>
      <c r="DJG272" s="15"/>
      <c r="DJH272" s="15"/>
      <c r="DJI272" s="15"/>
      <c r="DJJ272" s="15"/>
      <c r="DJK272" s="15"/>
      <c r="DJL272" s="15"/>
      <c r="DJM272" s="15"/>
      <c r="DJN272" s="15"/>
      <c r="DJO272" s="15"/>
      <c r="DJP272" s="15"/>
      <c r="DJQ272" s="15"/>
      <c r="DJR272" s="15"/>
      <c r="DJS272" s="15"/>
      <c r="DJT272" s="15"/>
      <c r="DJU272" s="15"/>
      <c r="DJV272" s="15"/>
      <c r="DJW272" s="15"/>
      <c r="DJX272" s="15"/>
      <c r="DJY272" s="15"/>
      <c r="DJZ272" s="15"/>
      <c r="DKA272" s="15"/>
      <c r="DKB272" s="15"/>
      <c r="DKC272" s="15"/>
      <c r="DKD272" s="15"/>
      <c r="DKE272" s="15"/>
      <c r="DKF272" s="15"/>
      <c r="DKG272" s="15"/>
      <c r="DKH272" s="15"/>
      <c r="DKI272" s="15"/>
      <c r="DKJ272" s="15"/>
      <c r="DKK272" s="15"/>
      <c r="DKL272" s="15"/>
      <c r="DKM272" s="15"/>
      <c r="DKN272" s="15"/>
      <c r="DKO272" s="15"/>
      <c r="DKP272" s="15"/>
      <c r="DKQ272" s="15"/>
      <c r="DKR272" s="15"/>
      <c r="DKS272" s="15"/>
      <c r="DKT272" s="15"/>
      <c r="DKU272" s="15"/>
      <c r="DKV272" s="15"/>
      <c r="DKW272" s="15"/>
      <c r="DKX272" s="15"/>
      <c r="DKY272" s="15"/>
      <c r="DKZ272" s="15"/>
      <c r="DLA272" s="15"/>
      <c r="DLB272" s="15"/>
      <c r="DLC272" s="15"/>
      <c r="DLD272" s="15"/>
      <c r="DLE272" s="15"/>
      <c r="DLF272" s="15"/>
      <c r="DLG272" s="15"/>
      <c r="DLH272" s="15"/>
      <c r="DLI272" s="15"/>
      <c r="DLJ272" s="15"/>
      <c r="DLK272" s="15"/>
      <c r="DLL272" s="15"/>
      <c r="DLM272" s="15"/>
      <c r="DLN272" s="15"/>
      <c r="DLO272" s="15"/>
      <c r="DLP272" s="15"/>
      <c r="DLQ272" s="15"/>
      <c r="DLR272" s="15"/>
      <c r="DLS272" s="15"/>
      <c r="DLT272" s="15"/>
      <c r="DLU272" s="15"/>
      <c r="DLV272" s="15"/>
      <c r="DLW272" s="15"/>
      <c r="DLX272" s="15"/>
      <c r="DLY272" s="15"/>
      <c r="DLZ272" s="15"/>
      <c r="DMA272" s="15"/>
      <c r="DMB272" s="15"/>
      <c r="DMC272" s="15"/>
      <c r="DMD272" s="15"/>
      <c r="DME272" s="15"/>
      <c r="DMF272" s="15"/>
      <c r="DMG272" s="15"/>
      <c r="DMH272" s="15"/>
      <c r="DMI272" s="15"/>
      <c r="DMJ272" s="15"/>
      <c r="DMK272" s="15"/>
      <c r="DML272" s="15"/>
      <c r="DMM272" s="15"/>
      <c r="DMN272" s="15"/>
      <c r="DMO272" s="15"/>
      <c r="DMP272" s="15"/>
      <c r="DMQ272" s="15"/>
      <c r="DMR272" s="15"/>
      <c r="DNA272" s="15"/>
      <c r="DNB272" s="15"/>
      <c r="DNC272" s="15"/>
      <c r="DND272" s="15"/>
      <c r="DNE272" s="15"/>
      <c r="DNF272" s="15"/>
      <c r="DNG272" s="15"/>
      <c r="DNH272" s="15"/>
      <c r="DNI272" s="15"/>
      <c r="DNJ272" s="15"/>
      <c r="DNK272" s="15"/>
      <c r="DNL272" s="15"/>
      <c r="DNM272" s="15"/>
      <c r="DNN272" s="15"/>
      <c r="DNO272" s="15"/>
      <c r="DNP272" s="15"/>
      <c r="DNQ272" s="15"/>
      <c r="DNR272" s="15"/>
      <c r="DNS272" s="15"/>
      <c r="DNT272" s="15"/>
      <c r="DNU272" s="15"/>
      <c r="DNV272" s="15"/>
      <c r="DNW272" s="15"/>
      <c r="DNX272" s="15"/>
      <c r="DNY272" s="15"/>
      <c r="DNZ272" s="15"/>
      <c r="DOA272" s="15"/>
      <c r="DOB272" s="15"/>
      <c r="DOC272" s="15"/>
      <c r="DOD272" s="15"/>
      <c r="DOE272" s="15"/>
      <c r="DOF272" s="15"/>
      <c r="DOG272" s="15"/>
      <c r="DOH272" s="15"/>
      <c r="DOI272" s="15"/>
      <c r="DOJ272" s="15"/>
      <c r="DOK272" s="15"/>
      <c r="DOL272" s="15"/>
      <c r="DOM272" s="15"/>
      <c r="DON272" s="15"/>
      <c r="DOO272" s="15"/>
      <c r="DOP272" s="15"/>
      <c r="DOQ272" s="15"/>
      <c r="DOR272" s="15"/>
      <c r="DOS272" s="15"/>
      <c r="DOT272" s="15"/>
      <c r="DOU272" s="15"/>
      <c r="DOV272" s="15"/>
      <c r="DOW272" s="15"/>
      <c r="DOX272" s="15"/>
      <c r="DOY272" s="15"/>
      <c r="DOZ272" s="15"/>
      <c r="DPA272" s="15"/>
      <c r="DPB272" s="15"/>
      <c r="DPC272" s="15"/>
      <c r="DPD272" s="15"/>
      <c r="DPE272" s="15"/>
      <c r="DPF272" s="15"/>
      <c r="DPG272" s="15"/>
      <c r="DPH272" s="15"/>
      <c r="DPI272" s="15"/>
      <c r="DPJ272" s="15"/>
      <c r="DPK272" s="15"/>
      <c r="DPL272" s="15"/>
      <c r="DPM272" s="15"/>
      <c r="DPN272" s="15"/>
      <c r="DPO272" s="15"/>
      <c r="DPP272" s="15"/>
      <c r="DPQ272" s="15"/>
      <c r="DPR272" s="15"/>
      <c r="DPS272" s="15"/>
      <c r="DPT272" s="15"/>
      <c r="DPU272" s="15"/>
      <c r="DPV272" s="15"/>
      <c r="DPW272" s="15"/>
      <c r="DPX272" s="15"/>
      <c r="DPY272" s="15"/>
      <c r="DPZ272" s="15"/>
      <c r="DQA272" s="15"/>
      <c r="DQB272" s="15"/>
      <c r="DQC272" s="15"/>
      <c r="DQD272" s="15"/>
      <c r="DQE272" s="15"/>
      <c r="DQF272" s="15"/>
      <c r="DQG272" s="15"/>
      <c r="DQH272" s="15"/>
      <c r="DQI272" s="15"/>
      <c r="DQJ272" s="15"/>
      <c r="DQK272" s="15"/>
      <c r="DQL272" s="15"/>
      <c r="DQM272" s="15"/>
      <c r="DQN272" s="15"/>
      <c r="DQO272" s="15"/>
      <c r="DQP272" s="15"/>
      <c r="DQQ272" s="15"/>
      <c r="DQR272" s="15"/>
      <c r="DQS272" s="15"/>
      <c r="DQT272" s="15"/>
      <c r="DQU272" s="15"/>
      <c r="DQV272" s="15"/>
      <c r="DQW272" s="15"/>
      <c r="DQX272" s="15"/>
      <c r="DQY272" s="15"/>
      <c r="DQZ272" s="15"/>
      <c r="DRA272" s="15"/>
      <c r="DRB272" s="15"/>
      <c r="DRC272" s="15"/>
      <c r="DRD272" s="15"/>
      <c r="DRE272" s="15"/>
      <c r="DRF272" s="15"/>
      <c r="DRG272" s="15"/>
      <c r="DRH272" s="15"/>
      <c r="DRI272" s="15"/>
      <c r="DRJ272" s="15"/>
      <c r="DRK272" s="15"/>
      <c r="DRL272" s="15"/>
      <c r="DRM272" s="15"/>
      <c r="DRN272" s="15"/>
      <c r="DRO272" s="15"/>
      <c r="DRP272" s="15"/>
      <c r="DRQ272" s="15"/>
      <c r="DRR272" s="15"/>
      <c r="DRS272" s="15"/>
      <c r="DRT272" s="15"/>
      <c r="DRU272" s="15"/>
      <c r="DRV272" s="15"/>
      <c r="DRW272" s="15"/>
      <c r="DRX272" s="15"/>
      <c r="DRY272" s="15"/>
      <c r="DRZ272" s="15"/>
      <c r="DSA272" s="15"/>
      <c r="DSB272" s="15"/>
      <c r="DSC272" s="15"/>
      <c r="DSD272" s="15"/>
      <c r="DSE272" s="15"/>
      <c r="DSF272" s="15"/>
      <c r="DSG272" s="15"/>
      <c r="DSH272" s="15"/>
      <c r="DSI272" s="15"/>
      <c r="DSJ272" s="15"/>
      <c r="DSK272" s="15"/>
      <c r="DSL272" s="15"/>
      <c r="DSM272" s="15"/>
      <c r="DSN272" s="15"/>
      <c r="DSO272" s="15"/>
      <c r="DSP272" s="15"/>
      <c r="DSQ272" s="15"/>
      <c r="DSR272" s="15"/>
      <c r="DSS272" s="15"/>
      <c r="DST272" s="15"/>
      <c r="DSU272" s="15"/>
      <c r="DSV272" s="15"/>
      <c r="DSW272" s="15"/>
      <c r="DSX272" s="15"/>
      <c r="DSY272" s="15"/>
      <c r="DSZ272" s="15"/>
      <c r="DTA272" s="15"/>
      <c r="DTB272" s="15"/>
      <c r="DTC272" s="15"/>
      <c r="DTD272" s="15"/>
      <c r="DTE272" s="15"/>
      <c r="DTF272" s="15"/>
      <c r="DTG272" s="15"/>
      <c r="DTH272" s="15"/>
      <c r="DTI272" s="15"/>
      <c r="DTJ272" s="15"/>
      <c r="DTK272" s="15"/>
      <c r="DTL272" s="15"/>
      <c r="DTM272" s="15"/>
      <c r="DTN272" s="15"/>
      <c r="DTO272" s="15"/>
      <c r="DTP272" s="15"/>
      <c r="DTQ272" s="15"/>
      <c r="DTR272" s="15"/>
      <c r="DTS272" s="15"/>
      <c r="DTT272" s="15"/>
      <c r="DTU272" s="15"/>
      <c r="DTV272" s="15"/>
      <c r="DTW272" s="15"/>
      <c r="DTX272" s="15"/>
      <c r="DTY272" s="15"/>
      <c r="DTZ272" s="15"/>
      <c r="DUA272" s="15"/>
      <c r="DUB272" s="15"/>
      <c r="DUC272" s="15"/>
      <c r="DUD272" s="15"/>
      <c r="DUE272" s="15"/>
      <c r="DUF272" s="15"/>
      <c r="DUG272" s="15"/>
      <c r="DUH272" s="15"/>
      <c r="DUI272" s="15"/>
      <c r="DUJ272" s="15"/>
      <c r="DUK272" s="15"/>
      <c r="DUL272" s="15"/>
      <c r="DUM272" s="15"/>
      <c r="DUN272" s="15"/>
      <c r="DUO272" s="15"/>
      <c r="DUP272" s="15"/>
      <c r="DUQ272" s="15"/>
      <c r="DUR272" s="15"/>
      <c r="DUS272" s="15"/>
      <c r="DUT272" s="15"/>
      <c r="DUU272" s="15"/>
      <c r="DUV272" s="15"/>
      <c r="DUW272" s="15"/>
      <c r="DUX272" s="15"/>
      <c r="DUY272" s="15"/>
      <c r="DUZ272" s="15"/>
      <c r="DVA272" s="15"/>
      <c r="DVB272" s="15"/>
      <c r="DVC272" s="15"/>
      <c r="DVD272" s="15"/>
      <c r="DVE272" s="15"/>
      <c r="DVF272" s="15"/>
      <c r="DVG272" s="15"/>
      <c r="DVH272" s="15"/>
      <c r="DVI272" s="15"/>
      <c r="DVJ272" s="15"/>
      <c r="DVK272" s="15"/>
      <c r="DVL272" s="15"/>
      <c r="DVM272" s="15"/>
      <c r="DVN272" s="15"/>
      <c r="DVO272" s="15"/>
      <c r="DVP272" s="15"/>
      <c r="DVQ272" s="15"/>
      <c r="DVR272" s="15"/>
      <c r="DVS272" s="15"/>
      <c r="DVT272" s="15"/>
      <c r="DVU272" s="15"/>
      <c r="DVV272" s="15"/>
      <c r="DVW272" s="15"/>
      <c r="DVX272" s="15"/>
      <c r="DVY272" s="15"/>
      <c r="DVZ272" s="15"/>
      <c r="DWA272" s="15"/>
      <c r="DWB272" s="15"/>
      <c r="DWC272" s="15"/>
      <c r="DWD272" s="15"/>
      <c r="DWE272" s="15"/>
      <c r="DWF272" s="15"/>
      <c r="DWG272" s="15"/>
      <c r="DWH272" s="15"/>
      <c r="DWI272" s="15"/>
      <c r="DWJ272" s="15"/>
      <c r="DWK272" s="15"/>
      <c r="DWL272" s="15"/>
      <c r="DWM272" s="15"/>
      <c r="DWN272" s="15"/>
      <c r="DWW272" s="15"/>
      <c r="DWX272" s="15"/>
      <c r="DWY272" s="15"/>
      <c r="DWZ272" s="15"/>
      <c r="DXA272" s="15"/>
      <c r="DXB272" s="15"/>
      <c r="DXC272" s="15"/>
      <c r="DXD272" s="15"/>
      <c r="DXE272" s="15"/>
      <c r="DXF272" s="15"/>
      <c r="DXG272" s="15"/>
      <c r="DXH272" s="15"/>
      <c r="DXI272" s="15"/>
      <c r="DXJ272" s="15"/>
      <c r="DXK272" s="15"/>
      <c r="DXL272" s="15"/>
      <c r="DXM272" s="15"/>
      <c r="DXN272" s="15"/>
      <c r="DXO272" s="15"/>
      <c r="DXP272" s="15"/>
      <c r="DXQ272" s="15"/>
      <c r="DXR272" s="15"/>
      <c r="DXS272" s="15"/>
      <c r="DXT272" s="15"/>
      <c r="DXU272" s="15"/>
      <c r="DXV272" s="15"/>
      <c r="DXW272" s="15"/>
      <c r="DXX272" s="15"/>
      <c r="DXY272" s="15"/>
      <c r="DXZ272" s="15"/>
      <c r="DYA272" s="15"/>
      <c r="DYB272" s="15"/>
      <c r="DYC272" s="15"/>
      <c r="DYD272" s="15"/>
      <c r="DYE272" s="15"/>
      <c r="DYF272" s="15"/>
      <c r="DYG272" s="15"/>
      <c r="DYH272" s="15"/>
      <c r="DYI272" s="15"/>
      <c r="DYJ272" s="15"/>
      <c r="DYK272" s="15"/>
      <c r="DYL272" s="15"/>
      <c r="DYM272" s="15"/>
      <c r="DYN272" s="15"/>
      <c r="DYO272" s="15"/>
      <c r="DYP272" s="15"/>
      <c r="DYQ272" s="15"/>
      <c r="DYR272" s="15"/>
      <c r="DYS272" s="15"/>
      <c r="DYT272" s="15"/>
      <c r="DYU272" s="15"/>
      <c r="DYV272" s="15"/>
      <c r="DYW272" s="15"/>
      <c r="DYX272" s="15"/>
      <c r="DYY272" s="15"/>
      <c r="DYZ272" s="15"/>
      <c r="DZA272" s="15"/>
      <c r="DZB272" s="15"/>
      <c r="DZC272" s="15"/>
      <c r="DZD272" s="15"/>
      <c r="DZE272" s="15"/>
      <c r="DZF272" s="15"/>
      <c r="DZG272" s="15"/>
      <c r="DZH272" s="15"/>
      <c r="DZI272" s="15"/>
      <c r="DZJ272" s="15"/>
      <c r="DZK272" s="15"/>
      <c r="DZL272" s="15"/>
      <c r="DZM272" s="15"/>
      <c r="DZN272" s="15"/>
      <c r="DZO272" s="15"/>
      <c r="DZP272" s="15"/>
      <c r="DZQ272" s="15"/>
      <c r="DZR272" s="15"/>
      <c r="DZS272" s="15"/>
      <c r="DZT272" s="15"/>
      <c r="DZU272" s="15"/>
      <c r="DZV272" s="15"/>
      <c r="DZW272" s="15"/>
      <c r="DZX272" s="15"/>
      <c r="DZY272" s="15"/>
      <c r="DZZ272" s="15"/>
      <c r="EAA272" s="15"/>
      <c r="EAB272" s="15"/>
      <c r="EAC272" s="15"/>
      <c r="EAD272" s="15"/>
      <c r="EAE272" s="15"/>
      <c r="EAF272" s="15"/>
      <c r="EAG272" s="15"/>
      <c r="EAH272" s="15"/>
      <c r="EAI272" s="15"/>
      <c r="EAJ272" s="15"/>
      <c r="EAK272" s="15"/>
      <c r="EAL272" s="15"/>
      <c r="EAM272" s="15"/>
      <c r="EAN272" s="15"/>
      <c r="EAO272" s="15"/>
      <c r="EAP272" s="15"/>
      <c r="EAQ272" s="15"/>
      <c r="EAR272" s="15"/>
      <c r="EAS272" s="15"/>
      <c r="EAT272" s="15"/>
      <c r="EAU272" s="15"/>
      <c r="EAV272" s="15"/>
      <c r="EAW272" s="15"/>
      <c r="EAX272" s="15"/>
      <c r="EAY272" s="15"/>
      <c r="EAZ272" s="15"/>
      <c r="EBA272" s="15"/>
      <c r="EBB272" s="15"/>
      <c r="EBC272" s="15"/>
      <c r="EBD272" s="15"/>
      <c r="EBE272" s="15"/>
      <c r="EBF272" s="15"/>
      <c r="EBG272" s="15"/>
      <c r="EBH272" s="15"/>
      <c r="EBI272" s="15"/>
      <c r="EBJ272" s="15"/>
      <c r="EBK272" s="15"/>
      <c r="EBL272" s="15"/>
      <c r="EBM272" s="15"/>
      <c r="EBN272" s="15"/>
      <c r="EBO272" s="15"/>
      <c r="EBP272" s="15"/>
      <c r="EBQ272" s="15"/>
      <c r="EBR272" s="15"/>
      <c r="EBS272" s="15"/>
      <c r="EBT272" s="15"/>
      <c r="EBU272" s="15"/>
      <c r="EBV272" s="15"/>
      <c r="EBW272" s="15"/>
      <c r="EBX272" s="15"/>
      <c r="EBY272" s="15"/>
      <c r="EBZ272" s="15"/>
      <c r="ECA272" s="15"/>
      <c r="ECB272" s="15"/>
      <c r="ECC272" s="15"/>
      <c r="ECD272" s="15"/>
      <c r="ECE272" s="15"/>
      <c r="ECF272" s="15"/>
      <c r="ECG272" s="15"/>
      <c r="ECH272" s="15"/>
      <c r="ECI272" s="15"/>
      <c r="ECJ272" s="15"/>
      <c r="ECK272" s="15"/>
      <c r="ECL272" s="15"/>
      <c r="ECM272" s="15"/>
      <c r="ECN272" s="15"/>
      <c r="ECO272" s="15"/>
      <c r="ECP272" s="15"/>
      <c r="ECQ272" s="15"/>
      <c r="ECR272" s="15"/>
      <c r="ECS272" s="15"/>
      <c r="ECT272" s="15"/>
      <c r="ECU272" s="15"/>
      <c r="ECV272" s="15"/>
      <c r="ECW272" s="15"/>
      <c r="ECX272" s="15"/>
      <c r="ECY272" s="15"/>
      <c r="ECZ272" s="15"/>
      <c r="EDA272" s="15"/>
      <c r="EDB272" s="15"/>
      <c r="EDC272" s="15"/>
      <c r="EDD272" s="15"/>
      <c r="EDE272" s="15"/>
      <c r="EDF272" s="15"/>
      <c r="EDG272" s="15"/>
      <c r="EDH272" s="15"/>
      <c r="EDI272" s="15"/>
      <c r="EDJ272" s="15"/>
      <c r="EDK272" s="15"/>
      <c r="EDL272" s="15"/>
      <c r="EDM272" s="15"/>
      <c r="EDN272" s="15"/>
      <c r="EDO272" s="15"/>
      <c r="EDP272" s="15"/>
      <c r="EDQ272" s="15"/>
      <c r="EDR272" s="15"/>
      <c r="EDS272" s="15"/>
      <c r="EDT272" s="15"/>
      <c r="EDU272" s="15"/>
      <c r="EDV272" s="15"/>
      <c r="EDW272" s="15"/>
      <c r="EDX272" s="15"/>
      <c r="EDY272" s="15"/>
      <c r="EDZ272" s="15"/>
      <c r="EEA272" s="15"/>
      <c r="EEB272" s="15"/>
      <c r="EEC272" s="15"/>
      <c r="EED272" s="15"/>
      <c r="EEE272" s="15"/>
      <c r="EEF272" s="15"/>
      <c r="EEG272" s="15"/>
      <c r="EEH272" s="15"/>
      <c r="EEI272" s="15"/>
      <c r="EEJ272" s="15"/>
      <c r="EEK272" s="15"/>
      <c r="EEL272" s="15"/>
      <c r="EEM272" s="15"/>
      <c r="EEN272" s="15"/>
      <c r="EEO272" s="15"/>
      <c r="EEP272" s="15"/>
      <c r="EEQ272" s="15"/>
      <c r="EER272" s="15"/>
      <c r="EES272" s="15"/>
      <c r="EET272" s="15"/>
      <c r="EEU272" s="15"/>
      <c r="EEV272" s="15"/>
      <c r="EEW272" s="15"/>
      <c r="EEX272" s="15"/>
      <c r="EEY272" s="15"/>
      <c r="EEZ272" s="15"/>
      <c r="EFA272" s="15"/>
      <c r="EFB272" s="15"/>
      <c r="EFC272" s="15"/>
      <c r="EFD272" s="15"/>
      <c r="EFE272" s="15"/>
      <c r="EFF272" s="15"/>
      <c r="EFG272" s="15"/>
      <c r="EFH272" s="15"/>
      <c r="EFI272" s="15"/>
      <c r="EFJ272" s="15"/>
      <c r="EFK272" s="15"/>
      <c r="EFL272" s="15"/>
      <c r="EFM272" s="15"/>
      <c r="EFN272" s="15"/>
      <c r="EFO272" s="15"/>
      <c r="EFP272" s="15"/>
      <c r="EFQ272" s="15"/>
      <c r="EFR272" s="15"/>
      <c r="EFS272" s="15"/>
      <c r="EFT272" s="15"/>
      <c r="EFU272" s="15"/>
      <c r="EFV272" s="15"/>
      <c r="EFW272" s="15"/>
      <c r="EFX272" s="15"/>
      <c r="EFY272" s="15"/>
      <c r="EFZ272" s="15"/>
      <c r="EGA272" s="15"/>
      <c r="EGB272" s="15"/>
      <c r="EGC272" s="15"/>
      <c r="EGD272" s="15"/>
      <c r="EGE272" s="15"/>
      <c r="EGF272" s="15"/>
      <c r="EGG272" s="15"/>
      <c r="EGH272" s="15"/>
      <c r="EGI272" s="15"/>
      <c r="EGJ272" s="15"/>
      <c r="EGS272" s="15"/>
      <c r="EGT272" s="15"/>
      <c r="EGU272" s="15"/>
      <c r="EGV272" s="15"/>
      <c r="EGW272" s="15"/>
      <c r="EGX272" s="15"/>
      <c r="EGY272" s="15"/>
      <c r="EGZ272" s="15"/>
      <c r="EHA272" s="15"/>
      <c r="EHB272" s="15"/>
      <c r="EHC272" s="15"/>
      <c r="EHD272" s="15"/>
      <c r="EHE272" s="15"/>
      <c r="EHF272" s="15"/>
      <c r="EHG272" s="15"/>
      <c r="EHH272" s="15"/>
      <c r="EHI272" s="15"/>
      <c r="EHJ272" s="15"/>
      <c r="EHK272" s="15"/>
      <c r="EHL272" s="15"/>
      <c r="EHM272" s="15"/>
      <c r="EHN272" s="15"/>
      <c r="EHO272" s="15"/>
      <c r="EHP272" s="15"/>
      <c r="EHQ272" s="15"/>
      <c r="EHR272" s="15"/>
      <c r="EHS272" s="15"/>
      <c r="EHT272" s="15"/>
      <c r="EHU272" s="15"/>
      <c r="EHV272" s="15"/>
      <c r="EHW272" s="15"/>
      <c r="EHX272" s="15"/>
      <c r="EHY272" s="15"/>
      <c r="EHZ272" s="15"/>
      <c r="EIA272" s="15"/>
      <c r="EIB272" s="15"/>
      <c r="EIC272" s="15"/>
      <c r="EID272" s="15"/>
      <c r="EIE272" s="15"/>
      <c r="EIF272" s="15"/>
      <c r="EIG272" s="15"/>
      <c r="EIH272" s="15"/>
      <c r="EII272" s="15"/>
      <c r="EIJ272" s="15"/>
      <c r="EIK272" s="15"/>
      <c r="EIL272" s="15"/>
      <c r="EIM272" s="15"/>
      <c r="EIN272" s="15"/>
      <c r="EIO272" s="15"/>
      <c r="EIP272" s="15"/>
      <c r="EIQ272" s="15"/>
      <c r="EIR272" s="15"/>
      <c r="EIS272" s="15"/>
      <c r="EIT272" s="15"/>
      <c r="EIU272" s="15"/>
      <c r="EIV272" s="15"/>
      <c r="EIW272" s="15"/>
      <c r="EIX272" s="15"/>
      <c r="EIY272" s="15"/>
      <c r="EIZ272" s="15"/>
      <c r="EJA272" s="15"/>
      <c r="EJB272" s="15"/>
      <c r="EJC272" s="15"/>
      <c r="EJD272" s="15"/>
      <c r="EJE272" s="15"/>
      <c r="EJF272" s="15"/>
      <c r="EJG272" s="15"/>
      <c r="EJH272" s="15"/>
      <c r="EJI272" s="15"/>
      <c r="EJJ272" s="15"/>
      <c r="EJK272" s="15"/>
      <c r="EJL272" s="15"/>
      <c r="EJM272" s="15"/>
      <c r="EJN272" s="15"/>
      <c r="EJO272" s="15"/>
      <c r="EJP272" s="15"/>
      <c r="EJQ272" s="15"/>
      <c r="EJR272" s="15"/>
      <c r="EJS272" s="15"/>
      <c r="EJT272" s="15"/>
      <c r="EJU272" s="15"/>
      <c r="EJV272" s="15"/>
      <c r="EJW272" s="15"/>
      <c r="EJX272" s="15"/>
      <c r="EJY272" s="15"/>
      <c r="EJZ272" s="15"/>
      <c r="EKA272" s="15"/>
      <c r="EKB272" s="15"/>
      <c r="EKC272" s="15"/>
      <c r="EKD272" s="15"/>
      <c r="EKE272" s="15"/>
      <c r="EKF272" s="15"/>
      <c r="EKG272" s="15"/>
      <c r="EKH272" s="15"/>
      <c r="EKI272" s="15"/>
      <c r="EKJ272" s="15"/>
      <c r="EKK272" s="15"/>
      <c r="EKL272" s="15"/>
      <c r="EKM272" s="15"/>
      <c r="EKN272" s="15"/>
      <c r="EKO272" s="15"/>
      <c r="EKP272" s="15"/>
      <c r="EKQ272" s="15"/>
      <c r="EKR272" s="15"/>
      <c r="EKS272" s="15"/>
      <c r="EKT272" s="15"/>
      <c r="EKU272" s="15"/>
      <c r="EKV272" s="15"/>
      <c r="EKW272" s="15"/>
      <c r="EKX272" s="15"/>
      <c r="EKY272" s="15"/>
      <c r="EKZ272" s="15"/>
      <c r="ELA272" s="15"/>
      <c r="ELB272" s="15"/>
      <c r="ELC272" s="15"/>
      <c r="ELD272" s="15"/>
      <c r="ELE272" s="15"/>
      <c r="ELF272" s="15"/>
      <c r="ELG272" s="15"/>
      <c r="ELH272" s="15"/>
      <c r="ELI272" s="15"/>
      <c r="ELJ272" s="15"/>
      <c r="ELK272" s="15"/>
      <c r="ELL272" s="15"/>
      <c r="ELM272" s="15"/>
      <c r="ELN272" s="15"/>
      <c r="ELO272" s="15"/>
      <c r="ELP272" s="15"/>
      <c r="ELQ272" s="15"/>
      <c r="ELR272" s="15"/>
      <c r="ELS272" s="15"/>
      <c r="ELT272" s="15"/>
      <c r="ELU272" s="15"/>
      <c r="ELV272" s="15"/>
      <c r="ELW272" s="15"/>
      <c r="ELX272" s="15"/>
      <c r="ELY272" s="15"/>
      <c r="ELZ272" s="15"/>
      <c r="EMA272" s="15"/>
      <c r="EMB272" s="15"/>
      <c r="EMC272" s="15"/>
      <c r="EMD272" s="15"/>
      <c r="EME272" s="15"/>
      <c r="EMF272" s="15"/>
      <c r="EMG272" s="15"/>
      <c r="EMH272" s="15"/>
      <c r="EMI272" s="15"/>
      <c r="EMJ272" s="15"/>
      <c r="EMK272" s="15"/>
      <c r="EML272" s="15"/>
      <c r="EMM272" s="15"/>
      <c r="EMN272" s="15"/>
      <c r="EMO272" s="15"/>
      <c r="EMP272" s="15"/>
      <c r="EMQ272" s="15"/>
      <c r="EMR272" s="15"/>
      <c r="EMS272" s="15"/>
      <c r="EMT272" s="15"/>
      <c r="EMU272" s="15"/>
      <c r="EMV272" s="15"/>
      <c r="EMW272" s="15"/>
      <c r="EMX272" s="15"/>
      <c r="EMY272" s="15"/>
      <c r="EMZ272" s="15"/>
      <c r="ENA272" s="15"/>
      <c r="ENB272" s="15"/>
      <c r="ENC272" s="15"/>
      <c r="END272" s="15"/>
      <c r="ENE272" s="15"/>
      <c r="ENF272" s="15"/>
      <c r="ENG272" s="15"/>
      <c r="ENH272" s="15"/>
      <c r="ENI272" s="15"/>
      <c r="ENJ272" s="15"/>
      <c r="ENK272" s="15"/>
      <c r="ENL272" s="15"/>
      <c r="ENM272" s="15"/>
      <c r="ENN272" s="15"/>
      <c r="ENO272" s="15"/>
      <c r="ENP272" s="15"/>
      <c r="ENQ272" s="15"/>
      <c r="ENR272" s="15"/>
      <c r="ENS272" s="15"/>
      <c r="ENT272" s="15"/>
      <c r="ENU272" s="15"/>
      <c r="ENV272" s="15"/>
      <c r="ENW272" s="15"/>
      <c r="ENX272" s="15"/>
      <c r="ENY272" s="15"/>
      <c r="ENZ272" s="15"/>
      <c r="EOA272" s="15"/>
      <c r="EOB272" s="15"/>
      <c r="EOC272" s="15"/>
      <c r="EOD272" s="15"/>
      <c r="EOE272" s="15"/>
      <c r="EOF272" s="15"/>
      <c r="EOG272" s="15"/>
      <c r="EOH272" s="15"/>
      <c r="EOI272" s="15"/>
      <c r="EOJ272" s="15"/>
      <c r="EOK272" s="15"/>
      <c r="EOL272" s="15"/>
      <c r="EOM272" s="15"/>
      <c r="EON272" s="15"/>
      <c r="EOO272" s="15"/>
      <c r="EOP272" s="15"/>
      <c r="EOQ272" s="15"/>
      <c r="EOR272" s="15"/>
      <c r="EOS272" s="15"/>
      <c r="EOT272" s="15"/>
      <c r="EOU272" s="15"/>
      <c r="EOV272" s="15"/>
      <c r="EOW272" s="15"/>
      <c r="EOX272" s="15"/>
      <c r="EOY272" s="15"/>
      <c r="EOZ272" s="15"/>
      <c r="EPA272" s="15"/>
      <c r="EPB272" s="15"/>
      <c r="EPC272" s="15"/>
      <c r="EPD272" s="15"/>
      <c r="EPE272" s="15"/>
      <c r="EPF272" s="15"/>
      <c r="EPG272" s="15"/>
      <c r="EPH272" s="15"/>
      <c r="EPI272" s="15"/>
      <c r="EPJ272" s="15"/>
      <c r="EPK272" s="15"/>
      <c r="EPL272" s="15"/>
      <c r="EPM272" s="15"/>
      <c r="EPN272" s="15"/>
      <c r="EPO272" s="15"/>
      <c r="EPP272" s="15"/>
      <c r="EPQ272" s="15"/>
      <c r="EPR272" s="15"/>
      <c r="EPS272" s="15"/>
      <c r="EPT272" s="15"/>
      <c r="EPU272" s="15"/>
      <c r="EPV272" s="15"/>
      <c r="EPW272" s="15"/>
      <c r="EPX272" s="15"/>
      <c r="EPY272" s="15"/>
      <c r="EPZ272" s="15"/>
      <c r="EQA272" s="15"/>
      <c r="EQB272" s="15"/>
      <c r="EQC272" s="15"/>
      <c r="EQD272" s="15"/>
      <c r="EQE272" s="15"/>
      <c r="EQF272" s="15"/>
      <c r="EQO272" s="15"/>
      <c r="EQP272" s="15"/>
      <c r="EQQ272" s="15"/>
      <c r="EQR272" s="15"/>
      <c r="EQS272" s="15"/>
      <c r="EQT272" s="15"/>
      <c r="EQU272" s="15"/>
      <c r="EQV272" s="15"/>
      <c r="EQW272" s="15"/>
      <c r="EQX272" s="15"/>
      <c r="EQY272" s="15"/>
      <c r="EQZ272" s="15"/>
      <c r="ERA272" s="15"/>
      <c r="ERB272" s="15"/>
      <c r="ERC272" s="15"/>
      <c r="ERD272" s="15"/>
      <c r="ERE272" s="15"/>
      <c r="ERF272" s="15"/>
      <c r="ERG272" s="15"/>
      <c r="ERH272" s="15"/>
      <c r="ERI272" s="15"/>
      <c r="ERJ272" s="15"/>
      <c r="ERK272" s="15"/>
      <c r="ERL272" s="15"/>
      <c r="ERM272" s="15"/>
      <c r="ERN272" s="15"/>
      <c r="ERO272" s="15"/>
      <c r="ERP272" s="15"/>
      <c r="ERQ272" s="15"/>
      <c r="ERR272" s="15"/>
      <c r="ERS272" s="15"/>
      <c r="ERT272" s="15"/>
      <c r="ERU272" s="15"/>
      <c r="ERV272" s="15"/>
      <c r="ERW272" s="15"/>
      <c r="ERX272" s="15"/>
      <c r="ERY272" s="15"/>
      <c r="ERZ272" s="15"/>
      <c r="ESA272" s="15"/>
      <c r="ESB272" s="15"/>
      <c r="ESC272" s="15"/>
      <c r="ESD272" s="15"/>
      <c r="ESE272" s="15"/>
      <c r="ESF272" s="15"/>
      <c r="ESG272" s="15"/>
      <c r="ESH272" s="15"/>
      <c r="ESI272" s="15"/>
      <c r="ESJ272" s="15"/>
      <c r="ESK272" s="15"/>
      <c r="ESL272" s="15"/>
      <c r="ESM272" s="15"/>
      <c r="ESN272" s="15"/>
      <c r="ESO272" s="15"/>
      <c r="ESP272" s="15"/>
      <c r="ESQ272" s="15"/>
      <c r="ESR272" s="15"/>
      <c r="ESS272" s="15"/>
      <c r="EST272" s="15"/>
      <c r="ESU272" s="15"/>
      <c r="ESV272" s="15"/>
      <c r="ESW272" s="15"/>
      <c r="ESX272" s="15"/>
      <c r="ESY272" s="15"/>
      <c r="ESZ272" s="15"/>
      <c r="ETA272" s="15"/>
      <c r="ETB272" s="15"/>
      <c r="ETC272" s="15"/>
      <c r="ETD272" s="15"/>
      <c r="ETE272" s="15"/>
      <c r="ETF272" s="15"/>
      <c r="ETG272" s="15"/>
      <c r="ETH272" s="15"/>
      <c r="ETI272" s="15"/>
      <c r="ETJ272" s="15"/>
      <c r="ETK272" s="15"/>
      <c r="ETL272" s="15"/>
      <c r="ETM272" s="15"/>
      <c r="ETN272" s="15"/>
      <c r="ETO272" s="15"/>
      <c r="ETP272" s="15"/>
      <c r="ETQ272" s="15"/>
      <c r="ETR272" s="15"/>
      <c r="ETS272" s="15"/>
      <c r="ETT272" s="15"/>
      <c r="ETU272" s="15"/>
      <c r="ETV272" s="15"/>
      <c r="ETW272" s="15"/>
      <c r="ETX272" s="15"/>
      <c r="ETY272" s="15"/>
      <c r="ETZ272" s="15"/>
      <c r="EUA272" s="15"/>
      <c r="EUB272" s="15"/>
      <c r="EUC272" s="15"/>
      <c r="EUD272" s="15"/>
      <c r="EUE272" s="15"/>
      <c r="EUF272" s="15"/>
      <c r="EUG272" s="15"/>
      <c r="EUH272" s="15"/>
      <c r="EUI272" s="15"/>
      <c r="EUJ272" s="15"/>
      <c r="EUK272" s="15"/>
      <c r="EUL272" s="15"/>
      <c r="EUM272" s="15"/>
      <c r="EUN272" s="15"/>
      <c r="EUO272" s="15"/>
      <c r="EUP272" s="15"/>
      <c r="EUQ272" s="15"/>
      <c r="EUR272" s="15"/>
      <c r="EUS272" s="15"/>
      <c r="EUT272" s="15"/>
      <c r="EUU272" s="15"/>
      <c r="EUV272" s="15"/>
      <c r="EUW272" s="15"/>
      <c r="EUX272" s="15"/>
      <c r="EUY272" s="15"/>
      <c r="EUZ272" s="15"/>
      <c r="EVA272" s="15"/>
      <c r="EVB272" s="15"/>
      <c r="EVC272" s="15"/>
      <c r="EVD272" s="15"/>
      <c r="EVE272" s="15"/>
      <c r="EVF272" s="15"/>
      <c r="EVG272" s="15"/>
      <c r="EVH272" s="15"/>
      <c r="EVI272" s="15"/>
      <c r="EVJ272" s="15"/>
      <c r="EVK272" s="15"/>
      <c r="EVL272" s="15"/>
      <c r="EVM272" s="15"/>
      <c r="EVN272" s="15"/>
      <c r="EVO272" s="15"/>
      <c r="EVP272" s="15"/>
      <c r="EVQ272" s="15"/>
      <c r="EVR272" s="15"/>
      <c r="EVS272" s="15"/>
      <c r="EVT272" s="15"/>
      <c r="EVU272" s="15"/>
      <c r="EVV272" s="15"/>
      <c r="EVW272" s="15"/>
      <c r="EVX272" s="15"/>
      <c r="EVY272" s="15"/>
      <c r="EVZ272" s="15"/>
      <c r="EWA272" s="15"/>
      <c r="EWB272" s="15"/>
      <c r="EWC272" s="15"/>
      <c r="EWD272" s="15"/>
      <c r="EWE272" s="15"/>
      <c r="EWF272" s="15"/>
      <c r="EWG272" s="15"/>
      <c r="EWH272" s="15"/>
      <c r="EWI272" s="15"/>
      <c r="EWJ272" s="15"/>
      <c r="EWK272" s="15"/>
      <c r="EWL272" s="15"/>
      <c r="EWM272" s="15"/>
      <c r="EWN272" s="15"/>
      <c r="EWO272" s="15"/>
      <c r="EWP272" s="15"/>
      <c r="EWQ272" s="15"/>
      <c r="EWR272" s="15"/>
      <c r="EWS272" s="15"/>
      <c r="EWT272" s="15"/>
      <c r="EWU272" s="15"/>
      <c r="EWV272" s="15"/>
      <c r="EWW272" s="15"/>
      <c r="EWX272" s="15"/>
      <c r="EWY272" s="15"/>
      <c r="EWZ272" s="15"/>
      <c r="EXA272" s="15"/>
      <c r="EXB272" s="15"/>
      <c r="EXC272" s="15"/>
      <c r="EXD272" s="15"/>
      <c r="EXE272" s="15"/>
      <c r="EXF272" s="15"/>
      <c r="EXG272" s="15"/>
      <c r="EXH272" s="15"/>
      <c r="EXI272" s="15"/>
      <c r="EXJ272" s="15"/>
      <c r="EXK272" s="15"/>
      <c r="EXL272" s="15"/>
      <c r="EXM272" s="15"/>
      <c r="EXN272" s="15"/>
      <c r="EXO272" s="15"/>
      <c r="EXP272" s="15"/>
      <c r="EXQ272" s="15"/>
      <c r="EXR272" s="15"/>
      <c r="EXS272" s="15"/>
      <c r="EXT272" s="15"/>
      <c r="EXU272" s="15"/>
      <c r="EXV272" s="15"/>
      <c r="EXW272" s="15"/>
      <c r="EXX272" s="15"/>
      <c r="EXY272" s="15"/>
      <c r="EXZ272" s="15"/>
      <c r="EYA272" s="15"/>
      <c r="EYB272" s="15"/>
      <c r="EYC272" s="15"/>
      <c r="EYD272" s="15"/>
      <c r="EYE272" s="15"/>
      <c r="EYF272" s="15"/>
      <c r="EYG272" s="15"/>
      <c r="EYH272" s="15"/>
      <c r="EYI272" s="15"/>
      <c r="EYJ272" s="15"/>
      <c r="EYK272" s="15"/>
      <c r="EYL272" s="15"/>
      <c r="EYM272" s="15"/>
      <c r="EYN272" s="15"/>
      <c r="EYO272" s="15"/>
      <c r="EYP272" s="15"/>
      <c r="EYQ272" s="15"/>
      <c r="EYR272" s="15"/>
      <c r="EYS272" s="15"/>
      <c r="EYT272" s="15"/>
      <c r="EYU272" s="15"/>
      <c r="EYV272" s="15"/>
      <c r="EYW272" s="15"/>
      <c r="EYX272" s="15"/>
      <c r="EYY272" s="15"/>
      <c r="EYZ272" s="15"/>
      <c r="EZA272" s="15"/>
      <c r="EZB272" s="15"/>
      <c r="EZC272" s="15"/>
      <c r="EZD272" s="15"/>
      <c r="EZE272" s="15"/>
      <c r="EZF272" s="15"/>
      <c r="EZG272" s="15"/>
      <c r="EZH272" s="15"/>
      <c r="EZI272" s="15"/>
      <c r="EZJ272" s="15"/>
      <c r="EZK272" s="15"/>
      <c r="EZL272" s="15"/>
      <c r="EZM272" s="15"/>
      <c r="EZN272" s="15"/>
      <c r="EZO272" s="15"/>
      <c r="EZP272" s="15"/>
      <c r="EZQ272" s="15"/>
      <c r="EZR272" s="15"/>
      <c r="EZS272" s="15"/>
      <c r="EZT272" s="15"/>
      <c r="EZU272" s="15"/>
      <c r="EZV272" s="15"/>
      <c r="EZW272" s="15"/>
      <c r="EZX272" s="15"/>
      <c r="EZY272" s="15"/>
      <c r="EZZ272" s="15"/>
      <c r="FAA272" s="15"/>
      <c r="FAB272" s="15"/>
      <c r="FAK272" s="15"/>
      <c r="FAL272" s="15"/>
      <c r="FAM272" s="15"/>
      <c r="FAN272" s="15"/>
      <c r="FAO272" s="15"/>
      <c r="FAP272" s="15"/>
      <c r="FAQ272" s="15"/>
      <c r="FAR272" s="15"/>
      <c r="FAS272" s="15"/>
      <c r="FAT272" s="15"/>
      <c r="FAU272" s="15"/>
      <c r="FAV272" s="15"/>
      <c r="FAW272" s="15"/>
      <c r="FAX272" s="15"/>
      <c r="FAY272" s="15"/>
      <c r="FAZ272" s="15"/>
      <c r="FBA272" s="15"/>
      <c r="FBB272" s="15"/>
      <c r="FBC272" s="15"/>
      <c r="FBD272" s="15"/>
      <c r="FBE272" s="15"/>
      <c r="FBF272" s="15"/>
      <c r="FBG272" s="15"/>
      <c r="FBH272" s="15"/>
      <c r="FBI272" s="15"/>
      <c r="FBJ272" s="15"/>
      <c r="FBK272" s="15"/>
      <c r="FBL272" s="15"/>
      <c r="FBM272" s="15"/>
      <c r="FBN272" s="15"/>
      <c r="FBO272" s="15"/>
      <c r="FBP272" s="15"/>
      <c r="FBQ272" s="15"/>
      <c r="FBR272" s="15"/>
      <c r="FBS272" s="15"/>
      <c r="FBT272" s="15"/>
      <c r="FBU272" s="15"/>
      <c r="FBV272" s="15"/>
      <c r="FBW272" s="15"/>
      <c r="FBX272" s="15"/>
      <c r="FBY272" s="15"/>
      <c r="FBZ272" s="15"/>
      <c r="FCA272" s="15"/>
      <c r="FCB272" s="15"/>
      <c r="FCC272" s="15"/>
      <c r="FCD272" s="15"/>
      <c r="FCE272" s="15"/>
      <c r="FCF272" s="15"/>
      <c r="FCG272" s="15"/>
      <c r="FCH272" s="15"/>
      <c r="FCI272" s="15"/>
      <c r="FCJ272" s="15"/>
      <c r="FCK272" s="15"/>
      <c r="FCL272" s="15"/>
      <c r="FCM272" s="15"/>
      <c r="FCN272" s="15"/>
      <c r="FCO272" s="15"/>
      <c r="FCP272" s="15"/>
      <c r="FCQ272" s="15"/>
      <c r="FCR272" s="15"/>
      <c r="FCS272" s="15"/>
      <c r="FCT272" s="15"/>
      <c r="FCU272" s="15"/>
      <c r="FCV272" s="15"/>
      <c r="FCW272" s="15"/>
      <c r="FCX272" s="15"/>
      <c r="FCY272" s="15"/>
      <c r="FCZ272" s="15"/>
      <c r="FDA272" s="15"/>
      <c r="FDB272" s="15"/>
      <c r="FDC272" s="15"/>
      <c r="FDD272" s="15"/>
      <c r="FDE272" s="15"/>
      <c r="FDF272" s="15"/>
      <c r="FDG272" s="15"/>
      <c r="FDH272" s="15"/>
      <c r="FDI272" s="15"/>
      <c r="FDJ272" s="15"/>
      <c r="FDK272" s="15"/>
      <c r="FDL272" s="15"/>
      <c r="FDM272" s="15"/>
      <c r="FDN272" s="15"/>
      <c r="FDO272" s="15"/>
      <c r="FDP272" s="15"/>
      <c r="FDQ272" s="15"/>
      <c r="FDR272" s="15"/>
      <c r="FDS272" s="15"/>
      <c r="FDT272" s="15"/>
      <c r="FDU272" s="15"/>
      <c r="FDV272" s="15"/>
      <c r="FDW272" s="15"/>
      <c r="FDX272" s="15"/>
      <c r="FDY272" s="15"/>
      <c r="FDZ272" s="15"/>
      <c r="FEA272" s="15"/>
      <c r="FEB272" s="15"/>
      <c r="FEC272" s="15"/>
      <c r="FED272" s="15"/>
      <c r="FEE272" s="15"/>
      <c r="FEF272" s="15"/>
      <c r="FEG272" s="15"/>
      <c r="FEH272" s="15"/>
      <c r="FEI272" s="15"/>
      <c r="FEJ272" s="15"/>
      <c r="FEK272" s="15"/>
      <c r="FEL272" s="15"/>
      <c r="FEM272" s="15"/>
      <c r="FEN272" s="15"/>
      <c r="FEO272" s="15"/>
      <c r="FEP272" s="15"/>
      <c r="FEQ272" s="15"/>
      <c r="FER272" s="15"/>
      <c r="FES272" s="15"/>
      <c r="FET272" s="15"/>
      <c r="FEU272" s="15"/>
      <c r="FEV272" s="15"/>
      <c r="FEW272" s="15"/>
      <c r="FEX272" s="15"/>
      <c r="FEY272" s="15"/>
      <c r="FEZ272" s="15"/>
      <c r="FFA272" s="15"/>
      <c r="FFB272" s="15"/>
      <c r="FFC272" s="15"/>
      <c r="FFD272" s="15"/>
      <c r="FFE272" s="15"/>
      <c r="FFF272" s="15"/>
      <c r="FFG272" s="15"/>
      <c r="FFH272" s="15"/>
      <c r="FFI272" s="15"/>
      <c r="FFJ272" s="15"/>
      <c r="FFK272" s="15"/>
      <c r="FFL272" s="15"/>
      <c r="FFM272" s="15"/>
      <c r="FFN272" s="15"/>
      <c r="FFO272" s="15"/>
      <c r="FFP272" s="15"/>
      <c r="FFQ272" s="15"/>
      <c r="FFR272" s="15"/>
      <c r="FFS272" s="15"/>
      <c r="FFT272" s="15"/>
      <c r="FFU272" s="15"/>
      <c r="FFV272" s="15"/>
      <c r="FFW272" s="15"/>
      <c r="FFX272" s="15"/>
      <c r="FFY272" s="15"/>
      <c r="FFZ272" s="15"/>
      <c r="FGA272" s="15"/>
      <c r="FGB272" s="15"/>
      <c r="FGC272" s="15"/>
      <c r="FGD272" s="15"/>
      <c r="FGE272" s="15"/>
      <c r="FGF272" s="15"/>
      <c r="FGG272" s="15"/>
      <c r="FGH272" s="15"/>
      <c r="FGI272" s="15"/>
      <c r="FGJ272" s="15"/>
      <c r="FGK272" s="15"/>
      <c r="FGL272" s="15"/>
      <c r="FGM272" s="15"/>
      <c r="FGN272" s="15"/>
      <c r="FGO272" s="15"/>
      <c r="FGP272" s="15"/>
      <c r="FGQ272" s="15"/>
      <c r="FGR272" s="15"/>
      <c r="FGS272" s="15"/>
      <c r="FGT272" s="15"/>
      <c r="FGU272" s="15"/>
      <c r="FGV272" s="15"/>
      <c r="FGW272" s="15"/>
      <c r="FGX272" s="15"/>
      <c r="FGY272" s="15"/>
      <c r="FGZ272" s="15"/>
      <c r="FHA272" s="15"/>
      <c r="FHB272" s="15"/>
      <c r="FHC272" s="15"/>
      <c r="FHD272" s="15"/>
      <c r="FHE272" s="15"/>
      <c r="FHF272" s="15"/>
      <c r="FHG272" s="15"/>
      <c r="FHH272" s="15"/>
      <c r="FHI272" s="15"/>
      <c r="FHJ272" s="15"/>
      <c r="FHK272" s="15"/>
      <c r="FHL272" s="15"/>
      <c r="FHM272" s="15"/>
      <c r="FHN272" s="15"/>
      <c r="FHO272" s="15"/>
      <c r="FHP272" s="15"/>
      <c r="FHQ272" s="15"/>
      <c r="FHR272" s="15"/>
      <c r="FHS272" s="15"/>
      <c r="FHT272" s="15"/>
      <c r="FHU272" s="15"/>
      <c r="FHV272" s="15"/>
      <c r="FHW272" s="15"/>
      <c r="FHX272" s="15"/>
      <c r="FHY272" s="15"/>
      <c r="FHZ272" s="15"/>
      <c r="FIA272" s="15"/>
      <c r="FIB272" s="15"/>
      <c r="FIC272" s="15"/>
      <c r="FID272" s="15"/>
      <c r="FIE272" s="15"/>
      <c r="FIF272" s="15"/>
      <c r="FIG272" s="15"/>
      <c r="FIH272" s="15"/>
      <c r="FII272" s="15"/>
      <c r="FIJ272" s="15"/>
      <c r="FIK272" s="15"/>
      <c r="FIL272" s="15"/>
      <c r="FIM272" s="15"/>
      <c r="FIN272" s="15"/>
      <c r="FIO272" s="15"/>
      <c r="FIP272" s="15"/>
      <c r="FIQ272" s="15"/>
      <c r="FIR272" s="15"/>
      <c r="FIS272" s="15"/>
      <c r="FIT272" s="15"/>
      <c r="FIU272" s="15"/>
      <c r="FIV272" s="15"/>
      <c r="FIW272" s="15"/>
      <c r="FIX272" s="15"/>
      <c r="FIY272" s="15"/>
      <c r="FIZ272" s="15"/>
      <c r="FJA272" s="15"/>
      <c r="FJB272" s="15"/>
      <c r="FJC272" s="15"/>
      <c r="FJD272" s="15"/>
      <c r="FJE272" s="15"/>
      <c r="FJF272" s="15"/>
      <c r="FJG272" s="15"/>
      <c r="FJH272" s="15"/>
      <c r="FJI272" s="15"/>
      <c r="FJJ272" s="15"/>
      <c r="FJK272" s="15"/>
      <c r="FJL272" s="15"/>
      <c r="FJM272" s="15"/>
      <c r="FJN272" s="15"/>
      <c r="FJO272" s="15"/>
      <c r="FJP272" s="15"/>
      <c r="FJQ272" s="15"/>
      <c r="FJR272" s="15"/>
      <c r="FJS272" s="15"/>
      <c r="FJT272" s="15"/>
      <c r="FJU272" s="15"/>
      <c r="FJV272" s="15"/>
      <c r="FJW272" s="15"/>
      <c r="FJX272" s="15"/>
      <c r="FKG272" s="15"/>
      <c r="FKH272" s="15"/>
      <c r="FKI272" s="15"/>
      <c r="FKJ272" s="15"/>
      <c r="FKK272" s="15"/>
      <c r="FKL272" s="15"/>
      <c r="FKM272" s="15"/>
      <c r="FKN272" s="15"/>
      <c r="FKO272" s="15"/>
      <c r="FKP272" s="15"/>
      <c r="FKQ272" s="15"/>
      <c r="FKR272" s="15"/>
      <c r="FKS272" s="15"/>
      <c r="FKT272" s="15"/>
      <c r="FKU272" s="15"/>
      <c r="FKV272" s="15"/>
      <c r="FKW272" s="15"/>
      <c r="FKX272" s="15"/>
      <c r="FKY272" s="15"/>
      <c r="FKZ272" s="15"/>
      <c r="FLA272" s="15"/>
      <c r="FLB272" s="15"/>
      <c r="FLC272" s="15"/>
      <c r="FLD272" s="15"/>
      <c r="FLE272" s="15"/>
      <c r="FLF272" s="15"/>
      <c r="FLG272" s="15"/>
      <c r="FLH272" s="15"/>
      <c r="FLI272" s="15"/>
      <c r="FLJ272" s="15"/>
      <c r="FLK272" s="15"/>
      <c r="FLL272" s="15"/>
      <c r="FLM272" s="15"/>
      <c r="FLN272" s="15"/>
      <c r="FLO272" s="15"/>
      <c r="FLP272" s="15"/>
      <c r="FLQ272" s="15"/>
      <c r="FLR272" s="15"/>
      <c r="FLS272" s="15"/>
      <c r="FLT272" s="15"/>
      <c r="FLU272" s="15"/>
      <c r="FLV272" s="15"/>
      <c r="FLW272" s="15"/>
      <c r="FLX272" s="15"/>
      <c r="FLY272" s="15"/>
      <c r="FLZ272" s="15"/>
      <c r="FMA272" s="15"/>
      <c r="FMB272" s="15"/>
      <c r="FMC272" s="15"/>
      <c r="FMD272" s="15"/>
      <c r="FME272" s="15"/>
      <c r="FMF272" s="15"/>
      <c r="FMG272" s="15"/>
      <c r="FMH272" s="15"/>
      <c r="FMI272" s="15"/>
      <c r="FMJ272" s="15"/>
      <c r="FMK272" s="15"/>
      <c r="FML272" s="15"/>
      <c r="FMM272" s="15"/>
      <c r="FMN272" s="15"/>
      <c r="FMO272" s="15"/>
      <c r="FMP272" s="15"/>
      <c r="FMQ272" s="15"/>
      <c r="FMR272" s="15"/>
      <c r="FMS272" s="15"/>
      <c r="FMT272" s="15"/>
      <c r="FMU272" s="15"/>
      <c r="FMV272" s="15"/>
      <c r="FMW272" s="15"/>
      <c r="FMX272" s="15"/>
      <c r="FMY272" s="15"/>
      <c r="FMZ272" s="15"/>
      <c r="FNA272" s="15"/>
      <c r="FNB272" s="15"/>
      <c r="FNC272" s="15"/>
      <c r="FND272" s="15"/>
      <c r="FNE272" s="15"/>
      <c r="FNF272" s="15"/>
      <c r="FNG272" s="15"/>
      <c r="FNH272" s="15"/>
      <c r="FNI272" s="15"/>
      <c r="FNJ272" s="15"/>
      <c r="FNK272" s="15"/>
      <c r="FNL272" s="15"/>
      <c r="FNM272" s="15"/>
      <c r="FNN272" s="15"/>
      <c r="FNO272" s="15"/>
      <c r="FNP272" s="15"/>
      <c r="FNQ272" s="15"/>
      <c r="FNR272" s="15"/>
      <c r="FNS272" s="15"/>
      <c r="FNT272" s="15"/>
      <c r="FNU272" s="15"/>
      <c r="FNV272" s="15"/>
      <c r="FNW272" s="15"/>
      <c r="FNX272" s="15"/>
      <c r="FNY272" s="15"/>
      <c r="FNZ272" s="15"/>
      <c r="FOA272" s="15"/>
      <c r="FOB272" s="15"/>
      <c r="FOC272" s="15"/>
      <c r="FOD272" s="15"/>
      <c r="FOE272" s="15"/>
      <c r="FOF272" s="15"/>
      <c r="FOG272" s="15"/>
      <c r="FOH272" s="15"/>
      <c r="FOI272" s="15"/>
      <c r="FOJ272" s="15"/>
      <c r="FOK272" s="15"/>
      <c r="FOL272" s="15"/>
      <c r="FOM272" s="15"/>
      <c r="FON272" s="15"/>
      <c r="FOO272" s="15"/>
      <c r="FOP272" s="15"/>
      <c r="FOQ272" s="15"/>
      <c r="FOR272" s="15"/>
      <c r="FOS272" s="15"/>
      <c r="FOT272" s="15"/>
      <c r="FOU272" s="15"/>
      <c r="FOV272" s="15"/>
      <c r="FOW272" s="15"/>
      <c r="FOX272" s="15"/>
      <c r="FOY272" s="15"/>
      <c r="FOZ272" s="15"/>
      <c r="FPA272" s="15"/>
      <c r="FPB272" s="15"/>
      <c r="FPC272" s="15"/>
      <c r="FPD272" s="15"/>
      <c r="FPE272" s="15"/>
      <c r="FPF272" s="15"/>
      <c r="FPG272" s="15"/>
      <c r="FPH272" s="15"/>
      <c r="FPI272" s="15"/>
      <c r="FPJ272" s="15"/>
      <c r="FPK272" s="15"/>
      <c r="FPL272" s="15"/>
      <c r="FPM272" s="15"/>
      <c r="FPN272" s="15"/>
      <c r="FPO272" s="15"/>
      <c r="FPP272" s="15"/>
      <c r="FPQ272" s="15"/>
      <c r="FPR272" s="15"/>
      <c r="FPS272" s="15"/>
      <c r="FPT272" s="15"/>
      <c r="FPU272" s="15"/>
      <c r="FPV272" s="15"/>
      <c r="FPW272" s="15"/>
      <c r="FPX272" s="15"/>
      <c r="FPY272" s="15"/>
      <c r="FPZ272" s="15"/>
      <c r="FQA272" s="15"/>
      <c r="FQB272" s="15"/>
      <c r="FQC272" s="15"/>
      <c r="FQD272" s="15"/>
      <c r="FQE272" s="15"/>
      <c r="FQF272" s="15"/>
      <c r="FQG272" s="15"/>
      <c r="FQH272" s="15"/>
      <c r="FQI272" s="15"/>
      <c r="FQJ272" s="15"/>
      <c r="FQK272" s="15"/>
      <c r="FQL272" s="15"/>
      <c r="FQM272" s="15"/>
      <c r="FQN272" s="15"/>
      <c r="FQO272" s="15"/>
      <c r="FQP272" s="15"/>
      <c r="FQQ272" s="15"/>
      <c r="FQR272" s="15"/>
      <c r="FQS272" s="15"/>
      <c r="FQT272" s="15"/>
      <c r="FQU272" s="15"/>
      <c r="FQV272" s="15"/>
      <c r="FQW272" s="15"/>
      <c r="FQX272" s="15"/>
      <c r="FQY272" s="15"/>
      <c r="FQZ272" s="15"/>
      <c r="FRA272" s="15"/>
      <c r="FRB272" s="15"/>
      <c r="FRC272" s="15"/>
      <c r="FRD272" s="15"/>
      <c r="FRE272" s="15"/>
      <c r="FRF272" s="15"/>
      <c r="FRG272" s="15"/>
      <c r="FRH272" s="15"/>
      <c r="FRI272" s="15"/>
      <c r="FRJ272" s="15"/>
      <c r="FRK272" s="15"/>
      <c r="FRL272" s="15"/>
      <c r="FRM272" s="15"/>
      <c r="FRN272" s="15"/>
      <c r="FRO272" s="15"/>
      <c r="FRP272" s="15"/>
      <c r="FRQ272" s="15"/>
      <c r="FRR272" s="15"/>
      <c r="FRS272" s="15"/>
      <c r="FRT272" s="15"/>
      <c r="FRU272" s="15"/>
      <c r="FRV272" s="15"/>
      <c r="FRW272" s="15"/>
      <c r="FRX272" s="15"/>
      <c r="FRY272" s="15"/>
      <c r="FRZ272" s="15"/>
      <c r="FSA272" s="15"/>
      <c r="FSB272" s="15"/>
      <c r="FSC272" s="15"/>
      <c r="FSD272" s="15"/>
      <c r="FSE272" s="15"/>
      <c r="FSF272" s="15"/>
      <c r="FSG272" s="15"/>
      <c r="FSH272" s="15"/>
      <c r="FSI272" s="15"/>
      <c r="FSJ272" s="15"/>
      <c r="FSK272" s="15"/>
      <c r="FSL272" s="15"/>
      <c r="FSM272" s="15"/>
      <c r="FSN272" s="15"/>
      <c r="FSO272" s="15"/>
      <c r="FSP272" s="15"/>
      <c r="FSQ272" s="15"/>
      <c r="FSR272" s="15"/>
      <c r="FSS272" s="15"/>
      <c r="FST272" s="15"/>
      <c r="FSU272" s="15"/>
      <c r="FSV272" s="15"/>
      <c r="FSW272" s="15"/>
      <c r="FSX272" s="15"/>
      <c r="FSY272" s="15"/>
      <c r="FSZ272" s="15"/>
      <c r="FTA272" s="15"/>
      <c r="FTB272" s="15"/>
      <c r="FTC272" s="15"/>
      <c r="FTD272" s="15"/>
      <c r="FTE272" s="15"/>
      <c r="FTF272" s="15"/>
      <c r="FTG272" s="15"/>
      <c r="FTH272" s="15"/>
      <c r="FTI272" s="15"/>
      <c r="FTJ272" s="15"/>
      <c r="FTK272" s="15"/>
      <c r="FTL272" s="15"/>
      <c r="FTM272" s="15"/>
      <c r="FTN272" s="15"/>
      <c r="FTO272" s="15"/>
      <c r="FTP272" s="15"/>
      <c r="FTQ272" s="15"/>
      <c r="FTR272" s="15"/>
      <c r="FTS272" s="15"/>
      <c r="FTT272" s="15"/>
      <c r="FUC272" s="15"/>
      <c r="FUD272" s="15"/>
      <c r="FUE272" s="15"/>
      <c r="FUF272" s="15"/>
      <c r="FUG272" s="15"/>
      <c r="FUH272" s="15"/>
      <c r="FUI272" s="15"/>
      <c r="FUJ272" s="15"/>
      <c r="FUK272" s="15"/>
      <c r="FUL272" s="15"/>
      <c r="FUM272" s="15"/>
      <c r="FUN272" s="15"/>
      <c r="FUO272" s="15"/>
      <c r="FUP272" s="15"/>
      <c r="FUQ272" s="15"/>
      <c r="FUR272" s="15"/>
      <c r="FUS272" s="15"/>
      <c r="FUT272" s="15"/>
      <c r="FUU272" s="15"/>
      <c r="FUV272" s="15"/>
      <c r="FUW272" s="15"/>
      <c r="FUX272" s="15"/>
      <c r="FUY272" s="15"/>
      <c r="FUZ272" s="15"/>
      <c r="FVA272" s="15"/>
      <c r="FVB272" s="15"/>
      <c r="FVC272" s="15"/>
      <c r="FVD272" s="15"/>
      <c r="FVE272" s="15"/>
      <c r="FVF272" s="15"/>
      <c r="FVG272" s="15"/>
      <c r="FVH272" s="15"/>
      <c r="FVI272" s="15"/>
      <c r="FVJ272" s="15"/>
      <c r="FVK272" s="15"/>
      <c r="FVL272" s="15"/>
      <c r="FVM272" s="15"/>
      <c r="FVN272" s="15"/>
      <c r="FVO272" s="15"/>
      <c r="FVP272" s="15"/>
      <c r="FVQ272" s="15"/>
      <c r="FVR272" s="15"/>
      <c r="FVS272" s="15"/>
      <c r="FVT272" s="15"/>
      <c r="FVU272" s="15"/>
      <c r="FVV272" s="15"/>
      <c r="FVW272" s="15"/>
      <c r="FVX272" s="15"/>
      <c r="FVY272" s="15"/>
      <c r="FVZ272" s="15"/>
      <c r="FWA272" s="15"/>
      <c r="FWB272" s="15"/>
      <c r="FWC272" s="15"/>
      <c r="FWD272" s="15"/>
      <c r="FWE272" s="15"/>
      <c r="FWF272" s="15"/>
      <c r="FWG272" s="15"/>
      <c r="FWH272" s="15"/>
      <c r="FWI272" s="15"/>
      <c r="FWJ272" s="15"/>
      <c r="FWK272" s="15"/>
      <c r="FWL272" s="15"/>
      <c r="FWM272" s="15"/>
      <c r="FWN272" s="15"/>
      <c r="FWO272" s="15"/>
      <c r="FWP272" s="15"/>
      <c r="FWQ272" s="15"/>
      <c r="FWR272" s="15"/>
      <c r="FWS272" s="15"/>
      <c r="FWT272" s="15"/>
      <c r="FWU272" s="15"/>
      <c r="FWV272" s="15"/>
      <c r="FWW272" s="15"/>
      <c r="FWX272" s="15"/>
      <c r="FWY272" s="15"/>
      <c r="FWZ272" s="15"/>
      <c r="FXA272" s="15"/>
      <c r="FXB272" s="15"/>
      <c r="FXC272" s="15"/>
      <c r="FXD272" s="15"/>
      <c r="FXE272" s="15"/>
      <c r="FXF272" s="15"/>
      <c r="FXG272" s="15"/>
      <c r="FXH272" s="15"/>
      <c r="FXI272" s="15"/>
      <c r="FXJ272" s="15"/>
      <c r="FXK272" s="15"/>
      <c r="FXL272" s="15"/>
      <c r="FXM272" s="15"/>
      <c r="FXN272" s="15"/>
      <c r="FXO272" s="15"/>
      <c r="FXP272" s="15"/>
      <c r="FXQ272" s="15"/>
      <c r="FXR272" s="15"/>
      <c r="FXS272" s="15"/>
      <c r="FXT272" s="15"/>
      <c r="FXU272" s="15"/>
      <c r="FXV272" s="15"/>
      <c r="FXW272" s="15"/>
      <c r="FXX272" s="15"/>
      <c r="FXY272" s="15"/>
      <c r="FXZ272" s="15"/>
      <c r="FYA272" s="15"/>
      <c r="FYB272" s="15"/>
      <c r="FYC272" s="15"/>
      <c r="FYD272" s="15"/>
      <c r="FYE272" s="15"/>
      <c r="FYF272" s="15"/>
      <c r="FYG272" s="15"/>
      <c r="FYH272" s="15"/>
      <c r="FYI272" s="15"/>
      <c r="FYJ272" s="15"/>
      <c r="FYK272" s="15"/>
      <c r="FYL272" s="15"/>
      <c r="FYM272" s="15"/>
      <c r="FYN272" s="15"/>
      <c r="FYO272" s="15"/>
      <c r="FYP272" s="15"/>
      <c r="FYQ272" s="15"/>
      <c r="FYR272" s="15"/>
      <c r="FYS272" s="15"/>
      <c r="FYT272" s="15"/>
      <c r="FYU272" s="15"/>
      <c r="FYV272" s="15"/>
      <c r="FYW272" s="15"/>
      <c r="FYX272" s="15"/>
      <c r="FYY272" s="15"/>
      <c r="FYZ272" s="15"/>
      <c r="FZA272" s="15"/>
      <c r="FZB272" s="15"/>
      <c r="FZC272" s="15"/>
      <c r="FZD272" s="15"/>
      <c r="FZE272" s="15"/>
      <c r="FZF272" s="15"/>
      <c r="FZG272" s="15"/>
      <c r="FZH272" s="15"/>
      <c r="FZI272" s="15"/>
      <c r="FZJ272" s="15"/>
      <c r="FZK272" s="15"/>
      <c r="FZL272" s="15"/>
      <c r="FZM272" s="15"/>
      <c r="FZN272" s="15"/>
      <c r="FZO272" s="15"/>
      <c r="FZP272" s="15"/>
      <c r="FZQ272" s="15"/>
      <c r="FZR272" s="15"/>
      <c r="FZS272" s="15"/>
      <c r="FZT272" s="15"/>
      <c r="FZU272" s="15"/>
      <c r="FZV272" s="15"/>
      <c r="FZW272" s="15"/>
      <c r="FZX272" s="15"/>
      <c r="FZY272" s="15"/>
      <c r="FZZ272" s="15"/>
      <c r="GAA272" s="15"/>
      <c r="GAB272" s="15"/>
      <c r="GAC272" s="15"/>
      <c r="GAD272" s="15"/>
      <c r="GAE272" s="15"/>
      <c r="GAF272" s="15"/>
      <c r="GAG272" s="15"/>
      <c r="GAH272" s="15"/>
      <c r="GAI272" s="15"/>
      <c r="GAJ272" s="15"/>
      <c r="GAK272" s="15"/>
      <c r="GAL272" s="15"/>
      <c r="GAM272" s="15"/>
      <c r="GAN272" s="15"/>
      <c r="GAO272" s="15"/>
      <c r="GAP272" s="15"/>
      <c r="GAQ272" s="15"/>
      <c r="GAR272" s="15"/>
      <c r="GAS272" s="15"/>
      <c r="GAT272" s="15"/>
      <c r="GAU272" s="15"/>
      <c r="GAV272" s="15"/>
      <c r="GAW272" s="15"/>
      <c r="GAX272" s="15"/>
      <c r="GAY272" s="15"/>
      <c r="GAZ272" s="15"/>
      <c r="GBA272" s="15"/>
      <c r="GBB272" s="15"/>
      <c r="GBC272" s="15"/>
      <c r="GBD272" s="15"/>
      <c r="GBE272" s="15"/>
      <c r="GBF272" s="15"/>
      <c r="GBG272" s="15"/>
      <c r="GBH272" s="15"/>
      <c r="GBI272" s="15"/>
      <c r="GBJ272" s="15"/>
      <c r="GBK272" s="15"/>
      <c r="GBL272" s="15"/>
      <c r="GBM272" s="15"/>
      <c r="GBN272" s="15"/>
      <c r="GBO272" s="15"/>
      <c r="GBP272" s="15"/>
      <c r="GBQ272" s="15"/>
      <c r="GBR272" s="15"/>
      <c r="GBS272" s="15"/>
      <c r="GBT272" s="15"/>
      <c r="GBU272" s="15"/>
      <c r="GBV272" s="15"/>
      <c r="GBW272" s="15"/>
      <c r="GBX272" s="15"/>
      <c r="GBY272" s="15"/>
      <c r="GBZ272" s="15"/>
      <c r="GCA272" s="15"/>
      <c r="GCB272" s="15"/>
      <c r="GCC272" s="15"/>
      <c r="GCD272" s="15"/>
      <c r="GCE272" s="15"/>
      <c r="GCF272" s="15"/>
      <c r="GCG272" s="15"/>
      <c r="GCH272" s="15"/>
      <c r="GCI272" s="15"/>
      <c r="GCJ272" s="15"/>
      <c r="GCK272" s="15"/>
      <c r="GCL272" s="15"/>
      <c r="GCM272" s="15"/>
      <c r="GCN272" s="15"/>
      <c r="GCO272" s="15"/>
      <c r="GCP272" s="15"/>
      <c r="GCQ272" s="15"/>
      <c r="GCR272" s="15"/>
      <c r="GCS272" s="15"/>
      <c r="GCT272" s="15"/>
      <c r="GCU272" s="15"/>
      <c r="GCV272" s="15"/>
      <c r="GCW272" s="15"/>
      <c r="GCX272" s="15"/>
      <c r="GCY272" s="15"/>
      <c r="GCZ272" s="15"/>
      <c r="GDA272" s="15"/>
      <c r="GDB272" s="15"/>
      <c r="GDC272" s="15"/>
      <c r="GDD272" s="15"/>
      <c r="GDE272" s="15"/>
      <c r="GDF272" s="15"/>
      <c r="GDG272" s="15"/>
      <c r="GDH272" s="15"/>
      <c r="GDI272" s="15"/>
      <c r="GDJ272" s="15"/>
      <c r="GDK272" s="15"/>
      <c r="GDL272" s="15"/>
      <c r="GDM272" s="15"/>
      <c r="GDN272" s="15"/>
      <c r="GDO272" s="15"/>
      <c r="GDP272" s="15"/>
      <c r="GDY272" s="15"/>
      <c r="GDZ272" s="15"/>
      <c r="GEA272" s="15"/>
      <c r="GEB272" s="15"/>
      <c r="GEC272" s="15"/>
      <c r="GED272" s="15"/>
      <c r="GEE272" s="15"/>
      <c r="GEF272" s="15"/>
      <c r="GEG272" s="15"/>
      <c r="GEH272" s="15"/>
      <c r="GEI272" s="15"/>
      <c r="GEJ272" s="15"/>
      <c r="GEK272" s="15"/>
      <c r="GEL272" s="15"/>
      <c r="GEM272" s="15"/>
      <c r="GEN272" s="15"/>
      <c r="GEO272" s="15"/>
      <c r="GEP272" s="15"/>
      <c r="GEQ272" s="15"/>
      <c r="GER272" s="15"/>
      <c r="GES272" s="15"/>
      <c r="GET272" s="15"/>
      <c r="GEU272" s="15"/>
      <c r="GEV272" s="15"/>
      <c r="GEW272" s="15"/>
      <c r="GEX272" s="15"/>
      <c r="GEY272" s="15"/>
      <c r="GEZ272" s="15"/>
      <c r="GFA272" s="15"/>
      <c r="GFB272" s="15"/>
      <c r="GFC272" s="15"/>
      <c r="GFD272" s="15"/>
      <c r="GFE272" s="15"/>
      <c r="GFF272" s="15"/>
      <c r="GFG272" s="15"/>
      <c r="GFH272" s="15"/>
      <c r="GFI272" s="15"/>
      <c r="GFJ272" s="15"/>
      <c r="GFK272" s="15"/>
      <c r="GFL272" s="15"/>
      <c r="GFM272" s="15"/>
      <c r="GFN272" s="15"/>
      <c r="GFO272" s="15"/>
      <c r="GFP272" s="15"/>
      <c r="GFQ272" s="15"/>
      <c r="GFR272" s="15"/>
      <c r="GFS272" s="15"/>
      <c r="GFT272" s="15"/>
      <c r="GFU272" s="15"/>
      <c r="GFV272" s="15"/>
      <c r="GFW272" s="15"/>
      <c r="GFX272" s="15"/>
      <c r="GFY272" s="15"/>
      <c r="GFZ272" s="15"/>
      <c r="GGA272" s="15"/>
      <c r="GGB272" s="15"/>
      <c r="GGC272" s="15"/>
      <c r="GGD272" s="15"/>
      <c r="GGE272" s="15"/>
      <c r="GGF272" s="15"/>
      <c r="GGG272" s="15"/>
      <c r="GGH272" s="15"/>
      <c r="GGI272" s="15"/>
      <c r="GGJ272" s="15"/>
      <c r="GGK272" s="15"/>
      <c r="GGL272" s="15"/>
      <c r="GGM272" s="15"/>
      <c r="GGN272" s="15"/>
      <c r="GGO272" s="15"/>
      <c r="GGP272" s="15"/>
      <c r="GGQ272" s="15"/>
      <c r="GGR272" s="15"/>
      <c r="GGS272" s="15"/>
      <c r="GGT272" s="15"/>
      <c r="GGU272" s="15"/>
      <c r="GGV272" s="15"/>
      <c r="GGW272" s="15"/>
      <c r="GGX272" s="15"/>
      <c r="GGY272" s="15"/>
      <c r="GGZ272" s="15"/>
      <c r="GHA272" s="15"/>
      <c r="GHB272" s="15"/>
      <c r="GHC272" s="15"/>
      <c r="GHD272" s="15"/>
      <c r="GHE272" s="15"/>
      <c r="GHF272" s="15"/>
      <c r="GHG272" s="15"/>
      <c r="GHH272" s="15"/>
      <c r="GHI272" s="15"/>
      <c r="GHJ272" s="15"/>
      <c r="GHK272" s="15"/>
      <c r="GHL272" s="15"/>
      <c r="GHM272" s="15"/>
      <c r="GHN272" s="15"/>
      <c r="GHO272" s="15"/>
      <c r="GHP272" s="15"/>
      <c r="GHQ272" s="15"/>
      <c r="GHR272" s="15"/>
      <c r="GHS272" s="15"/>
      <c r="GHT272" s="15"/>
      <c r="GHU272" s="15"/>
      <c r="GHV272" s="15"/>
      <c r="GHW272" s="15"/>
      <c r="GHX272" s="15"/>
      <c r="GHY272" s="15"/>
      <c r="GHZ272" s="15"/>
      <c r="GIA272" s="15"/>
      <c r="GIB272" s="15"/>
      <c r="GIC272" s="15"/>
      <c r="GID272" s="15"/>
      <c r="GIE272" s="15"/>
      <c r="GIF272" s="15"/>
      <c r="GIG272" s="15"/>
      <c r="GIH272" s="15"/>
      <c r="GII272" s="15"/>
      <c r="GIJ272" s="15"/>
      <c r="GIK272" s="15"/>
      <c r="GIL272" s="15"/>
      <c r="GIM272" s="15"/>
      <c r="GIN272" s="15"/>
      <c r="GIO272" s="15"/>
      <c r="GIP272" s="15"/>
      <c r="GIQ272" s="15"/>
      <c r="GIR272" s="15"/>
      <c r="GIS272" s="15"/>
      <c r="GIT272" s="15"/>
      <c r="GIU272" s="15"/>
      <c r="GIV272" s="15"/>
      <c r="GIW272" s="15"/>
      <c r="GIX272" s="15"/>
      <c r="GIY272" s="15"/>
      <c r="GIZ272" s="15"/>
      <c r="GJA272" s="15"/>
      <c r="GJB272" s="15"/>
      <c r="GJC272" s="15"/>
      <c r="GJD272" s="15"/>
      <c r="GJE272" s="15"/>
      <c r="GJF272" s="15"/>
      <c r="GJG272" s="15"/>
      <c r="GJH272" s="15"/>
      <c r="GJI272" s="15"/>
      <c r="GJJ272" s="15"/>
      <c r="GJK272" s="15"/>
      <c r="GJL272" s="15"/>
      <c r="GJM272" s="15"/>
      <c r="GJN272" s="15"/>
      <c r="GJO272" s="15"/>
      <c r="GJP272" s="15"/>
      <c r="GJQ272" s="15"/>
      <c r="GJR272" s="15"/>
      <c r="GJS272" s="15"/>
      <c r="GJT272" s="15"/>
      <c r="GJU272" s="15"/>
      <c r="GJV272" s="15"/>
      <c r="GJW272" s="15"/>
      <c r="GJX272" s="15"/>
      <c r="GJY272" s="15"/>
      <c r="GJZ272" s="15"/>
      <c r="GKA272" s="15"/>
      <c r="GKB272" s="15"/>
      <c r="GKC272" s="15"/>
      <c r="GKD272" s="15"/>
      <c r="GKE272" s="15"/>
      <c r="GKF272" s="15"/>
      <c r="GKG272" s="15"/>
      <c r="GKH272" s="15"/>
      <c r="GKI272" s="15"/>
      <c r="GKJ272" s="15"/>
      <c r="GKK272" s="15"/>
      <c r="GKL272" s="15"/>
      <c r="GKM272" s="15"/>
      <c r="GKN272" s="15"/>
      <c r="GKO272" s="15"/>
      <c r="GKP272" s="15"/>
      <c r="GKQ272" s="15"/>
      <c r="GKR272" s="15"/>
      <c r="GKS272" s="15"/>
      <c r="GKT272" s="15"/>
      <c r="GKU272" s="15"/>
      <c r="GKV272" s="15"/>
      <c r="GKW272" s="15"/>
      <c r="GKX272" s="15"/>
      <c r="GKY272" s="15"/>
      <c r="GKZ272" s="15"/>
      <c r="GLA272" s="15"/>
      <c r="GLB272" s="15"/>
      <c r="GLC272" s="15"/>
      <c r="GLD272" s="15"/>
      <c r="GLE272" s="15"/>
      <c r="GLF272" s="15"/>
      <c r="GLG272" s="15"/>
      <c r="GLH272" s="15"/>
      <c r="GLI272" s="15"/>
      <c r="GLJ272" s="15"/>
      <c r="GLK272" s="15"/>
      <c r="GLL272" s="15"/>
      <c r="GLM272" s="15"/>
      <c r="GLN272" s="15"/>
      <c r="GLO272" s="15"/>
      <c r="GLP272" s="15"/>
      <c r="GLQ272" s="15"/>
      <c r="GLR272" s="15"/>
      <c r="GLS272" s="15"/>
      <c r="GLT272" s="15"/>
      <c r="GLU272" s="15"/>
      <c r="GLV272" s="15"/>
      <c r="GLW272" s="15"/>
      <c r="GLX272" s="15"/>
      <c r="GLY272" s="15"/>
      <c r="GLZ272" s="15"/>
      <c r="GMA272" s="15"/>
      <c r="GMB272" s="15"/>
      <c r="GMC272" s="15"/>
      <c r="GMD272" s="15"/>
      <c r="GME272" s="15"/>
      <c r="GMF272" s="15"/>
      <c r="GMG272" s="15"/>
      <c r="GMH272" s="15"/>
      <c r="GMI272" s="15"/>
      <c r="GMJ272" s="15"/>
      <c r="GMK272" s="15"/>
      <c r="GML272" s="15"/>
      <c r="GMM272" s="15"/>
      <c r="GMN272" s="15"/>
      <c r="GMO272" s="15"/>
      <c r="GMP272" s="15"/>
      <c r="GMQ272" s="15"/>
      <c r="GMR272" s="15"/>
      <c r="GMS272" s="15"/>
      <c r="GMT272" s="15"/>
      <c r="GMU272" s="15"/>
      <c r="GMV272" s="15"/>
      <c r="GMW272" s="15"/>
      <c r="GMX272" s="15"/>
      <c r="GMY272" s="15"/>
      <c r="GMZ272" s="15"/>
      <c r="GNA272" s="15"/>
      <c r="GNB272" s="15"/>
      <c r="GNC272" s="15"/>
      <c r="GND272" s="15"/>
      <c r="GNE272" s="15"/>
      <c r="GNF272" s="15"/>
      <c r="GNG272" s="15"/>
      <c r="GNH272" s="15"/>
      <c r="GNI272" s="15"/>
      <c r="GNJ272" s="15"/>
      <c r="GNK272" s="15"/>
      <c r="GNL272" s="15"/>
      <c r="GNU272" s="15"/>
      <c r="GNV272" s="15"/>
      <c r="GNW272" s="15"/>
      <c r="GNX272" s="15"/>
      <c r="GNY272" s="15"/>
      <c r="GNZ272" s="15"/>
      <c r="GOA272" s="15"/>
      <c r="GOB272" s="15"/>
      <c r="GOC272" s="15"/>
      <c r="GOD272" s="15"/>
      <c r="GOE272" s="15"/>
      <c r="GOF272" s="15"/>
      <c r="GOG272" s="15"/>
      <c r="GOH272" s="15"/>
      <c r="GOI272" s="15"/>
      <c r="GOJ272" s="15"/>
      <c r="GOK272" s="15"/>
      <c r="GOL272" s="15"/>
      <c r="GOM272" s="15"/>
      <c r="GON272" s="15"/>
      <c r="GOO272" s="15"/>
      <c r="GOP272" s="15"/>
      <c r="GOQ272" s="15"/>
      <c r="GOR272" s="15"/>
      <c r="GOS272" s="15"/>
      <c r="GOT272" s="15"/>
      <c r="GOU272" s="15"/>
      <c r="GOV272" s="15"/>
      <c r="GOW272" s="15"/>
      <c r="GOX272" s="15"/>
      <c r="GOY272" s="15"/>
      <c r="GOZ272" s="15"/>
      <c r="GPA272" s="15"/>
      <c r="GPB272" s="15"/>
      <c r="GPC272" s="15"/>
      <c r="GPD272" s="15"/>
      <c r="GPE272" s="15"/>
      <c r="GPF272" s="15"/>
      <c r="GPG272" s="15"/>
      <c r="GPH272" s="15"/>
      <c r="GPI272" s="15"/>
      <c r="GPJ272" s="15"/>
      <c r="GPK272" s="15"/>
      <c r="GPL272" s="15"/>
      <c r="GPM272" s="15"/>
      <c r="GPN272" s="15"/>
      <c r="GPO272" s="15"/>
      <c r="GPP272" s="15"/>
      <c r="GPQ272" s="15"/>
      <c r="GPR272" s="15"/>
      <c r="GPS272" s="15"/>
      <c r="GPT272" s="15"/>
      <c r="GPU272" s="15"/>
      <c r="GPV272" s="15"/>
      <c r="GPW272" s="15"/>
      <c r="GPX272" s="15"/>
      <c r="GPY272" s="15"/>
      <c r="GPZ272" s="15"/>
      <c r="GQA272" s="15"/>
      <c r="GQB272" s="15"/>
      <c r="GQC272" s="15"/>
      <c r="GQD272" s="15"/>
      <c r="GQE272" s="15"/>
      <c r="GQF272" s="15"/>
      <c r="GQG272" s="15"/>
      <c r="GQH272" s="15"/>
      <c r="GQI272" s="15"/>
      <c r="GQJ272" s="15"/>
      <c r="GQK272" s="15"/>
      <c r="GQL272" s="15"/>
      <c r="GQM272" s="15"/>
      <c r="GQN272" s="15"/>
      <c r="GQO272" s="15"/>
      <c r="GQP272" s="15"/>
      <c r="GQQ272" s="15"/>
      <c r="GQR272" s="15"/>
      <c r="GQS272" s="15"/>
      <c r="GQT272" s="15"/>
      <c r="GQU272" s="15"/>
      <c r="GQV272" s="15"/>
      <c r="GQW272" s="15"/>
      <c r="GQX272" s="15"/>
      <c r="GQY272" s="15"/>
      <c r="GQZ272" s="15"/>
      <c r="GRA272" s="15"/>
      <c r="GRB272" s="15"/>
      <c r="GRC272" s="15"/>
      <c r="GRD272" s="15"/>
      <c r="GRE272" s="15"/>
      <c r="GRF272" s="15"/>
      <c r="GRG272" s="15"/>
      <c r="GRH272" s="15"/>
      <c r="GRI272" s="15"/>
      <c r="GRJ272" s="15"/>
      <c r="GRK272" s="15"/>
      <c r="GRL272" s="15"/>
      <c r="GRM272" s="15"/>
      <c r="GRN272" s="15"/>
      <c r="GRO272" s="15"/>
      <c r="GRP272" s="15"/>
      <c r="GRQ272" s="15"/>
      <c r="GRR272" s="15"/>
      <c r="GRS272" s="15"/>
      <c r="GRT272" s="15"/>
      <c r="GRU272" s="15"/>
      <c r="GRV272" s="15"/>
      <c r="GRW272" s="15"/>
      <c r="GRX272" s="15"/>
      <c r="GRY272" s="15"/>
      <c r="GRZ272" s="15"/>
      <c r="GSA272" s="15"/>
      <c r="GSB272" s="15"/>
      <c r="GSC272" s="15"/>
      <c r="GSD272" s="15"/>
      <c r="GSE272" s="15"/>
      <c r="GSF272" s="15"/>
      <c r="GSG272" s="15"/>
      <c r="GSH272" s="15"/>
      <c r="GSI272" s="15"/>
      <c r="GSJ272" s="15"/>
      <c r="GSK272" s="15"/>
      <c r="GSL272" s="15"/>
      <c r="GSM272" s="15"/>
      <c r="GSN272" s="15"/>
      <c r="GSO272" s="15"/>
      <c r="GSP272" s="15"/>
      <c r="GSQ272" s="15"/>
      <c r="GSR272" s="15"/>
      <c r="GSS272" s="15"/>
      <c r="GST272" s="15"/>
      <c r="GSU272" s="15"/>
      <c r="GSV272" s="15"/>
      <c r="GSW272" s="15"/>
      <c r="GSX272" s="15"/>
      <c r="GSY272" s="15"/>
      <c r="GSZ272" s="15"/>
      <c r="GTA272" s="15"/>
      <c r="GTB272" s="15"/>
      <c r="GTC272" s="15"/>
      <c r="GTD272" s="15"/>
      <c r="GTE272" s="15"/>
      <c r="GTF272" s="15"/>
      <c r="GTG272" s="15"/>
      <c r="GTH272" s="15"/>
      <c r="GTI272" s="15"/>
      <c r="GTJ272" s="15"/>
      <c r="GTK272" s="15"/>
      <c r="GTL272" s="15"/>
      <c r="GTM272" s="15"/>
      <c r="GTN272" s="15"/>
      <c r="GTO272" s="15"/>
      <c r="GTP272" s="15"/>
      <c r="GTQ272" s="15"/>
      <c r="GTR272" s="15"/>
      <c r="GTS272" s="15"/>
      <c r="GTT272" s="15"/>
      <c r="GTU272" s="15"/>
      <c r="GTV272" s="15"/>
      <c r="GTW272" s="15"/>
      <c r="GTX272" s="15"/>
      <c r="GTY272" s="15"/>
      <c r="GTZ272" s="15"/>
      <c r="GUA272" s="15"/>
      <c r="GUB272" s="15"/>
      <c r="GUC272" s="15"/>
      <c r="GUD272" s="15"/>
      <c r="GUE272" s="15"/>
      <c r="GUF272" s="15"/>
      <c r="GUG272" s="15"/>
      <c r="GUH272" s="15"/>
      <c r="GUI272" s="15"/>
      <c r="GUJ272" s="15"/>
      <c r="GUK272" s="15"/>
      <c r="GUL272" s="15"/>
      <c r="GUM272" s="15"/>
      <c r="GUN272" s="15"/>
      <c r="GUO272" s="15"/>
      <c r="GUP272" s="15"/>
      <c r="GUQ272" s="15"/>
      <c r="GUR272" s="15"/>
      <c r="GUS272" s="15"/>
      <c r="GUT272" s="15"/>
      <c r="GUU272" s="15"/>
      <c r="GUV272" s="15"/>
      <c r="GUW272" s="15"/>
      <c r="GUX272" s="15"/>
      <c r="GUY272" s="15"/>
      <c r="GUZ272" s="15"/>
      <c r="GVA272" s="15"/>
      <c r="GVB272" s="15"/>
      <c r="GVC272" s="15"/>
      <c r="GVD272" s="15"/>
      <c r="GVE272" s="15"/>
      <c r="GVF272" s="15"/>
      <c r="GVG272" s="15"/>
      <c r="GVH272" s="15"/>
      <c r="GVI272" s="15"/>
      <c r="GVJ272" s="15"/>
      <c r="GVK272" s="15"/>
      <c r="GVL272" s="15"/>
      <c r="GVM272" s="15"/>
      <c r="GVN272" s="15"/>
      <c r="GVO272" s="15"/>
      <c r="GVP272" s="15"/>
      <c r="GVQ272" s="15"/>
      <c r="GVR272" s="15"/>
      <c r="GVS272" s="15"/>
      <c r="GVT272" s="15"/>
      <c r="GVU272" s="15"/>
      <c r="GVV272" s="15"/>
      <c r="GVW272" s="15"/>
      <c r="GVX272" s="15"/>
      <c r="GVY272" s="15"/>
      <c r="GVZ272" s="15"/>
      <c r="GWA272" s="15"/>
      <c r="GWB272" s="15"/>
      <c r="GWC272" s="15"/>
      <c r="GWD272" s="15"/>
      <c r="GWE272" s="15"/>
      <c r="GWF272" s="15"/>
      <c r="GWG272" s="15"/>
      <c r="GWH272" s="15"/>
      <c r="GWI272" s="15"/>
      <c r="GWJ272" s="15"/>
      <c r="GWK272" s="15"/>
      <c r="GWL272" s="15"/>
      <c r="GWM272" s="15"/>
      <c r="GWN272" s="15"/>
      <c r="GWO272" s="15"/>
      <c r="GWP272" s="15"/>
      <c r="GWQ272" s="15"/>
      <c r="GWR272" s="15"/>
      <c r="GWS272" s="15"/>
      <c r="GWT272" s="15"/>
      <c r="GWU272" s="15"/>
      <c r="GWV272" s="15"/>
      <c r="GWW272" s="15"/>
      <c r="GWX272" s="15"/>
      <c r="GWY272" s="15"/>
      <c r="GWZ272" s="15"/>
      <c r="GXA272" s="15"/>
      <c r="GXB272" s="15"/>
      <c r="GXC272" s="15"/>
      <c r="GXD272" s="15"/>
      <c r="GXE272" s="15"/>
      <c r="GXF272" s="15"/>
      <c r="GXG272" s="15"/>
      <c r="GXH272" s="15"/>
      <c r="GXQ272" s="15"/>
      <c r="GXR272" s="15"/>
      <c r="GXS272" s="15"/>
      <c r="GXT272" s="15"/>
      <c r="GXU272" s="15"/>
      <c r="GXV272" s="15"/>
      <c r="GXW272" s="15"/>
      <c r="GXX272" s="15"/>
      <c r="GXY272" s="15"/>
      <c r="GXZ272" s="15"/>
      <c r="GYA272" s="15"/>
      <c r="GYB272" s="15"/>
      <c r="GYC272" s="15"/>
      <c r="GYD272" s="15"/>
      <c r="GYE272" s="15"/>
      <c r="GYF272" s="15"/>
      <c r="GYG272" s="15"/>
      <c r="GYH272" s="15"/>
      <c r="GYI272" s="15"/>
      <c r="GYJ272" s="15"/>
      <c r="GYK272" s="15"/>
      <c r="GYL272" s="15"/>
      <c r="GYM272" s="15"/>
      <c r="GYN272" s="15"/>
      <c r="GYO272" s="15"/>
      <c r="GYP272" s="15"/>
      <c r="GYQ272" s="15"/>
      <c r="GYR272" s="15"/>
      <c r="GYS272" s="15"/>
      <c r="GYT272" s="15"/>
      <c r="GYU272" s="15"/>
      <c r="GYV272" s="15"/>
      <c r="GYW272" s="15"/>
      <c r="GYX272" s="15"/>
      <c r="GYY272" s="15"/>
      <c r="GYZ272" s="15"/>
      <c r="GZA272" s="15"/>
      <c r="GZB272" s="15"/>
      <c r="GZC272" s="15"/>
      <c r="GZD272" s="15"/>
      <c r="GZE272" s="15"/>
      <c r="GZF272" s="15"/>
      <c r="GZG272" s="15"/>
      <c r="GZH272" s="15"/>
      <c r="GZI272" s="15"/>
      <c r="GZJ272" s="15"/>
      <c r="GZK272" s="15"/>
      <c r="GZL272" s="15"/>
      <c r="GZM272" s="15"/>
      <c r="GZN272" s="15"/>
      <c r="GZO272" s="15"/>
      <c r="GZP272" s="15"/>
      <c r="GZQ272" s="15"/>
      <c r="GZR272" s="15"/>
      <c r="GZS272" s="15"/>
      <c r="GZT272" s="15"/>
      <c r="GZU272" s="15"/>
      <c r="GZV272" s="15"/>
      <c r="GZW272" s="15"/>
      <c r="GZX272" s="15"/>
      <c r="GZY272" s="15"/>
      <c r="GZZ272" s="15"/>
      <c r="HAA272" s="15"/>
      <c r="HAB272" s="15"/>
      <c r="HAC272" s="15"/>
      <c r="HAD272" s="15"/>
      <c r="HAE272" s="15"/>
      <c r="HAF272" s="15"/>
      <c r="HAG272" s="15"/>
      <c r="HAH272" s="15"/>
      <c r="HAI272" s="15"/>
      <c r="HAJ272" s="15"/>
      <c r="HAK272" s="15"/>
      <c r="HAL272" s="15"/>
      <c r="HAM272" s="15"/>
      <c r="HAN272" s="15"/>
      <c r="HAO272" s="15"/>
      <c r="HAP272" s="15"/>
      <c r="HAQ272" s="15"/>
      <c r="HAR272" s="15"/>
      <c r="HAS272" s="15"/>
      <c r="HAT272" s="15"/>
      <c r="HAU272" s="15"/>
      <c r="HAV272" s="15"/>
      <c r="HAW272" s="15"/>
      <c r="HAX272" s="15"/>
      <c r="HAY272" s="15"/>
      <c r="HAZ272" s="15"/>
      <c r="HBA272" s="15"/>
      <c r="HBB272" s="15"/>
      <c r="HBC272" s="15"/>
      <c r="HBD272" s="15"/>
      <c r="HBE272" s="15"/>
      <c r="HBF272" s="15"/>
      <c r="HBG272" s="15"/>
      <c r="HBH272" s="15"/>
      <c r="HBI272" s="15"/>
      <c r="HBJ272" s="15"/>
      <c r="HBK272" s="15"/>
      <c r="HBL272" s="15"/>
      <c r="HBM272" s="15"/>
      <c r="HBN272" s="15"/>
      <c r="HBO272" s="15"/>
      <c r="HBP272" s="15"/>
      <c r="HBQ272" s="15"/>
      <c r="HBR272" s="15"/>
      <c r="HBS272" s="15"/>
      <c r="HBT272" s="15"/>
      <c r="HBU272" s="15"/>
      <c r="HBV272" s="15"/>
      <c r="HBW272" s="15"/>
      <c r="HBX272" s="15"/>
      <c r="HBY272" s="15"/>
      <c r="HBZ272" s="15"/>
      <c r="HCA272" s="15"/>
      <c r="HCB272" s="15"/>
      <c r="HCC272" s="15"/>
      <c r="HCD272" s="15"/>
      <c r="HCE272" s="15"/>
      <c r="HCF272" s="15"/>
      <c r="HCG272" s="15"/>
      <c r="HCH272" s="15"/>
      <c r="HCI272" s="15"/>
      <c r="HCJ272" s="15"/>
      <c r="HCK272" s="15"/>
      <c r="HCL272" s="15"/>
      <c r="HCM272" s="15"/>
      <c r="HCN272" s="15"/>
      <c r="HCO272" s="15"/>
      <c r="HCP272" s="15"/>
      <c r="HCQ272" s="15"/>
      <c r="HCR272" s="15"/>
      <c r="HCS272" s="15"/>
      <c r="HCT272" s="15"/>
      <c r="HCU272" s="15"/>
      <c r="HCV272" s="15"/>
      <c r="HCW272" s="15"/>
      <c r="HCX272" s="15"/>
      <c r="HCY272" s="15"/>
      <c r="HCZ272" s="15"/>
      <c r="HDA272" s="15"/>
      <c r="HDB272" s="15"/>
      <c r="HDC272" s="15"/>
      <c r="HDD272" s="15"/>
      <c r="HDE272" s="15"/>
      <c r="HDF272" s="15"/>
      <c r="HDG272" s="15"/>
      <c r="HDH272" s="15"/>
      <c r="HDI272" s="15"/>
      <c r="HDJ272" s="15"/>
      <c r="HDK272" s="15"/>
      <c r="HDL272" s="15"/>
      <c r="HDM272" s="15"/>
      <c r="HDN272" s="15"/>
      <c r="HDO272" s="15"/>
      <c r="HDP272" s="15"/>
      <c r="HDQ272" s="15"/>
      <c r="HDR272" s="15"/>
      <c r="HDS272" s="15"/>
      <c r="HDT272" s="15"/>
      <c r="HDU272" s="15"/>
      <c r="HDV272" s="15"/>
      <c r="HDW272" s="15"/>
      <c r="HDX272" s="15"/>
      <c r="HDY272" s="15"/>
      <c r="HDZ272" s="15"/>
      <c r="HEA272" s="15"/>
      <c r="HEB272" s="15"/>
      <c r="HEC272" s="15"/>
      <c r="HED272" s="15"/>
      <c r="HEE272" s="15"/>
      <c r="HEF272" s="15"/>
      <c r="HEG272" s="15"/>
      <c r="HEH272" s="15"/>
      <c r="HEI272" s="15"/>
      <c r="HEJ272" s="15"/>
      <c r="HEK272" s="15"/>
      <c r="HEL272" s="15"/>
      <c r="HEM272" s="15"/>
      <c r="HEN272" s="15"/>
      <c r="HEO272" s="15"/>
      <c r="HEP272" s="15"/>
      <c r="HEQ272" s="15"/>
      <c r="HER272" s="15"/>
      <c r="HES272" s="15"/>
      <c r="HET272" s="15"/>
      <c r="HEU272" s="15"/>
      <c r="HEV272" s="15"/>
      <c r="HEW272" s="15"/>
      <c r="HEX272" s="15"/>
      <c r="HEY272" s="15"/>
      <c r="HEZ272" s="15"/>
      <c r="HFA272" s="15"/>
      <c r="HFB272" s="15"/>
      <c r="HFC272" s="15"/>
      <c r="HFD272" s="15"/>
      <c r="HFE272" s="15"/>
      <c r="HFF272" s="15"/>
      <c r="HFG272" s="15"/>
      <c r="HFH272" s="15"/>
      <c r="HFI272" s="15"/>
      <c r="HFJ272" s="15"/>
      <c r="HFK272" s="15"/>
      <c r="HFL272" s="15"/>
      <c r="HFM272" s="15"/>
      <c r="HFN272" s="15"/>
      <c r="HFO272" s="15"/>
      <c r="HFP272" s="15"/>
      <c r="HFQ272" s="15"/>
      <c r="HFR272" s="15"/>
      <c r="HFS272" s="15"/>
      <c r="HFT272" s="15"/>
      <c r="HFU272" s="15"/>
      <c r="HFV272" s="15"/>
      <c r="HFW272" s="15"/>
      <c r="HFX272" s="15"/>
      <c r="HFY272" s="15"/>
      <c r="HFZ272" s="15"/>
      <c r="HGA272" s="15"/>
      <c r="HGB272" s="15"/>
      <c r="HGC272" s="15"/>
      <c r="HGD272" s="15"/>
      <c r="HGE272" s="15"/>
      <c r="HGF272" s="15"/>
      <c r="HGG272" s="15"/>
      <c r="HGH272" s="15"/>
      <c r="HGI272" s="15"/>
      <c r="HGJ272" s="15"/>
      <c r="HGK272" s="15"/>
      <c r="HGL272" s="15"/>
      <c r="HGM272" s="15"/>
      <c r="HGN272" s="15"/>
      <c r="HGO272" s="15"/>
      <c r="HGP272" s="15"/>
      <c r="HGQ272" s="15"/>
      <c r="HGR272" s="15"/>
      <c r="HGS272" s="15"/>
      <c r="HGT272" s="15"/>
      <c r="HGU272" s="15"/>
      <c r="HGV272" s="15"/>
      <c r="HGW272" s="15"/>
      <c r="HGX272" s="15"/>
      <c r="HGY272" s="15"/>
      <c r="HGZ272" s="15"/>
      <c r="HHA272" s="15"/>
      <c r="HHB272" s="15"/>
      <c r="HHC272" s="15"/>
      <c r="HHD272" s="15"/>
      <c r="HHM272" s="15"/>
      <c r="HHN272" s="15"/>
      <c r="HHO272" s="15"/>
      <c r="HHP272" s="15"/>
      <c r="HHQ272" s="15"/>
      <c r="HHR272" s="15"/>
      <c r="HHS272" s="15"/>
      <c r="HHT272" s="15"/>
      <c r="HHU272" s="15"/>
      <c r="HHV272" s="15"/>
      <c r="HHW272" s="15"/>
      <c r="HHX272" s="15"/>
      <c r="HHY272" s="15"/>
      <c r="HHZ272" s="15"/>
      <c r="HIA272" s="15"/>
      <c r="HIB272" s="15"/>
      <c r="HIC272" s="15"/>
      <c r="HID272" s="15"/>
      <c r="HIE272" s="15"/>
      <c r="HIF272" s="15"/>
      <c r="HIG272" s="15"/>
      <c r="HIH272" s="15"/>
      <c r="HII272" s="15"/>
      <c r="HIJ272" s="15"/>
      <c r="HIK272" s="15"/>
      <c r="HIL272" s="15"/>
      <c r="HIM272" s="15"/>
      <c r="HIN272" s="15"/>
      <c r="HIO272" s="15"/>
      <c r="HIP272" s="15"/>
      <c r="HIQ272" s="15"/>
      <c r="HIR272" s="15"/>
      <c r="HIS272" s="15"/>
      <c r="HIT272" s="15"/>
      <c r="HIU272" s="15"/>
      <c r="HIV272" s="15"/>
      <c r="HIW272" s="15"/>
      <c r="HIX272" s="15"/>
      <c r="HIY272" s="15"/>
      <c r="HIZ272" s="15"/>
      <c r="HJA272" s="15"/>
      <c r="HJB272" s="15"/>
      <c r="HJC272" s="15"/>
      <c r="HJD272" s="15"/>
      <c r="HJE272" s="15"/>
      <c r="HJF272" s="15"/>
      <c r="HJG272" s="15"/>
      <c r="HJH272" s="15"/>
      <c r="HJI272" s="15"/>
      <c r="HJJ272" s="15"/>
      <c r="HJK272" s="15"/>
      <c r="HJL272" s="15"/>
      <c r="HJM272" s="15"/>
      <c r="HJN272" s="15"/>
      <c r="HJO272" s="15"/>
      <c r="HJP272" s="15"/>
      <c r="HJQ272" s="15"/>
      <c r="HJR272" s="15"/>
      <c r="HJS272" s="15"/>
      <c r="HJT272" s="15"/>
      <c r="HJU272" s="15"/>
      <c r="HJV272" s="15"/>
      <c r="HJW272" s="15"/>
      <c r="HJX272" s="15"/>
      <c r="HJY272" s="15"/>
      <c r="HJZ272" s="15"/>
      <c r="HKA272" s="15"/>
      <c r="HKB272" s="15"/>
      <c r="HKC272" s="15"/>
      <c r="HKD272" s="15"/>
      <c r="HKE272" s="15"/>
      <c r="HKF272" s="15"/>
      <c r="HKG272" s="15"/>
      <c r="HKH272" s="15"/>
      <c r="HKI272" s="15"/>
      <c r="HKJ272" s="15"/>
      <c r="HKK272" s="15"/>
      <c r="HKL272" s="15"/>
      <c r="HKM272" s="15"/>
      <c r="HKN272" s="15"/>
      <c r="HKO272" s="15"/>
      <c r="HKP272" s="15"/>
      <c r="HKQ272" s="15"/>
      <c r="HKR272" s="15"/>
      <c r="HKS272" s="15"/>
      <c r="HKT272" s="15"/>
      <c r="HKU272" s="15"/>
      <c r="HKV272" s="15"/>
      <c r="HKW272" s="15"/>
      <c r="HKX272" s="15"/>
      <c r="HKY272" s="15"/>
      <c r="HKZ272" s="15"/>
      <c r="HLA272" s="15"/>
      <c r="HLB272" s="15"/>
      <c r="HLC272" s="15"/>
      <c r="HLD272" s="15"/>
      <c r="HLE272" s="15"/>
      <c r="HLF272" s="15"/>
      <c r="HLG272" s="15"/>
      <c r="HLH272" s="15"/>
      <c r="HLI272" s="15"/>
      <c r="HLJ272" s="15"/>
      <c r="HLK272" s="15"/>
      <c r="HLL272" s="15"/>
      <c r="HLM272" s="15"/>
      <c r="HLN272" s="15"/>
      <c r="HLO272" s="15"/>
      <c r="HLP272" s="15"/>
      <c r="HLQ272" s="15"/>
      <c r="HLR272" s="15"/>
      <c r="HLS272" s="15"/>
      <c r="HLT272" s="15"/>
      <c r="HLU272" s="15"/>
      <c r="HLV272" s="15"/>
      <c r="HLW272" s="15"/>
      <c r="HLX272" s="15"/>
      <c r="HLY272" s="15"/>
      <c r="HLZ272" s="15"/>
      <c r="HMA272" s="15"/>
      <c r="HMB272" s="15"/>
      <c r="HMC272" s="15"/>
      <c r="HMD272" s="15"/>
      <c r="HME272" s="15"/>
      <c r="HMF272" s="15"/>
      <c r="HMG272" s="15"/>
      <c r="HMH272" s="15"/>
      <c r="HMI272" s="15"/>
      <c r="HMJ272" s="15"/>
      <c r="HMK272" s="15"/>
      <c r="HML272" s="15"/>
      <c r="HMM272" s="15"/>
      <c r="HMN272" s="15"/>
      <c r="HMO272" s="15"/>
      <c r="HMP272" s="15"/>
      <c r="HMQ272" s="15"/>
      <c r="HMR272" s="15"/>
      <c r="HMS272" s="15"/>
      <c r="HMT272" s="15"/>
      <c r="HMU272" s="15"/>
      <c r="HMV272" s="15"/>
      <c r="HMW272" s="15"/>
      <c r="HMX272" s="15"/>
      <c r="HMY272" s="15"/>
      <c r="HMZ272" s="15"/>
      <c r="HNA272" s="15"/>
      <c r="HNB272" s="15"/>
      <c r="HNC272" s="15"/>
      <c r="HND272" s="15"/>
      <c r="HNE272" s="15"/>
      <c r="HNF272" s="15"/>
      <c r="HNG272" s="15"/>
      <c r="HNH272" s="15"/>
      <c r="HNI272" s="15"/>
      <c r="HNJ272" s="15"/>
      <c r="HNK272" s="15"/>
      <c r="HNL272" s="15"/>
      <c r="HNM272" s="15"/>
      <c r="HNN272" s="15"/>
      <c r="HNO272" s="15"/>
      <c r="HNP272" s="15"/>
      <c r="HNQ272" s="15"/>
      <c r="HNR272" s="15"/>
      <c r="HNS272" s="15"/>
      <c r="HNT272" s="15"/>
      <c r="HNU272" s="15"/>
      <c r="HNV272" s="15"/>
      <c r="HNW272" s="15"/>
      <c r="HNX272" s="15"/>
      <c r="HNY272" s="15"/>
      <c r="HNZ272" s="15"/>
      <c r="HOA272" s="15"/>
      <c r="HOB272" s="15"/>
      <c r="HOC272" s="15"/>
      <c r="HOD272" s="15"/>
      <c r="HOE272" s="15"/>
      <c r="HOF272" s="15"/>
      <c r="HOG272" s="15"/>
      <c r="HOH272" s="15"/>
      <c r="HOI272" s="15"/>
      <c r="HOJ272" s="15"/>
      <c r="HOK272" s="15"/>
      <c r="HOL272" s="15"/>
      <c r="HOM272" s="15"/>
      <c r="HON272" s="15"/>
      <c r="HOO272" s="15"/>
      <c r="HOP272" s="15"/>
      <c r="HOQ272" s="15"/>
      <c r="HOR272" s="15"/>
      <c r="HOS272" s="15"/>
      <c r="HOT272" s="15"/>
      <c r="HOU272" s="15"/>
      <c r="HOV272" s="15"/>
      <c r="HOW272" s="15"/>
      <c r="HOX272" s="15"/>
      <c r="HOY272" s="15"/>
      <c r="HOZ272" s="15"/>
      <c r="HPA272" s="15"/>
      <c r="HPB272" s="15"/>
      <c r="HPC272" s="15"/>
      <c r="HPD272" s="15"/>
      <c r="HPE272" s="15"/>
      <c r="HPF272" s="15"/>
      <c r="HPG272" s="15"/>
      <c r="HPH272" s="15"/>
      <c r="HPI272" s="15"/>
      <c r="HPJ272" s="15"/>
      <c r="HPK272" s="15"/>
      <c r="HPL272" s="15"/>
      <c r="HPM272" s="15"/>
      <c r="HPN272" s="15"/>
      <c r="HPO272" s="15"/>
      <c r="HPP272" s="15"/>
      <c r="HPQ272" s="15"/>
      <c r="HPR272" s="15"/>
      <c r="HPS272" s="15"/>
      <c r="HPT272" s="15"/>
      <c r="HPU272" s="15"/>
      <c r="HPV272" s="15"/>
      <c r="HPW272" s="15"/>
      <c r="HPX272" s="15"/>
      <c r="HPY272" s="15"/>
      <c r="HPZ272" s="15"/>
      <c r="HQA272" s="15"/>
      <c r="HQB272" s="15"/>
      <c r="HQC272" s="15"/>
      <c r="HQD272" s="15"/>
      <c r="HQE272" s="15"/>
      <c r="HQF272" s="15"/>
      <c r="HQG272" s="15"/>
      <c r="HQH272" s="15"/>
      <c r="HQI272" s="15"/>
      <c r="HQJ272" s="15"/>
      <c r="HQK272" s="15"/>
      <c r="HQL272" s="15"/>
      <c r="HQM272" s="15"/>
      <c r="HQN272" s="15"/>
      <c r="HQO272" s="15"/>
      <c r="HQP272" s="15"/>
      <c r="HQQ272" s="15"/>
      <c r="HQR272" s="15"/>
      <c r="HQS272" s="15"/>
      <c r="HQT272" s="15"/>
      <c r="HQU272" s="15"/>
      <c r="HQV272" s="15"/>
      <c r="HQW272" s="15"/>
      <c r="HQX272" s="15"/>
      <c r="HQY272" s="15"/>
      <c r="HQZ272" s="15"/>
      <c r="HRI272" s="15"/>
      <c r="HRJ272" s="15"/>
      <c r="HRK272" s="15"/>
      <c r="HRL272" s="15"/>
      <c r="HRM272" s="15"/>
      <c r="HRN272" s="15"/>
      <c r="HRO272" s="15"/>
      <c r="HRP272" s="15"/>
      <c r="HRQ272" s="15"/>
      <c r="HRR272" s="15"/>
      <c r="HRS272" s="15"/>
      <c r="HRT272" s="15"/>
      <c r="HRU272" s="15"/>
      <c r="HRV272" s="15"/>
      <c r="HRW272" s="15"/>
      <c r="HRX272" s="15"/>
      <c r="HRY272" s="15"/>
      <c r="HRZ272" s="15"/>
      <c r="HSA272" s="15"/>
      <c r="HSB272" s="15"/>
      <c r="HSC272" s="15"/>
      <c r="HSD272" s="15"/>
      <c r="HSE272" s="15"/>
      <c r="HSF272" s="15"/>
      <c r="HSG272" s="15"/>
      <c r="HSH272" s="15"/>
      <c r="HSI272" s="15"/>
      <c r="HSJ272" s="15"/>
      <c r="HSK272" s="15"/>
      <c r="HSL272" s="15"/>
      <c r="HSM272" s="15"/>
      <c r="HSN272" s="15"/>
      <c r="HSO272" s="15"/>
      <c r="HSP272" s="15"/>
      <c r="HSQ272" s="15"/>
      <c r="HSR272" s="15"/>
      <c r="HSS272" s="15"/>
      <c r="HST272" s="15"/>
      <c r="HSU272" s="15"/>
      <c r="HSV272" s="15"/>
      <c r="HSW272" s="15"/>
      <c r="HSX272" s="15"/>
      <c r="HSY272" s="15"/>
      <c r="HSZ272" s="15"/>
      <c r="HTA272" s="15"/>
      <c r="HTB272" s="15"/>
      <c r="HTC272" s="15"/>
      <c r="HTD272" s="15"/>
      <c r="HTE272" s="15"/>
      <c r="HTF272" s="15"/>
      <c r="HTG272" s="15"/>
      <c r="HTH272" s="15"/>
      <c r="HTI272" s="15"/>
      <c r="HTJ272" s="15"/>
      <c r="HTK272" s="15"/>
      <c r="HTL272" s="15"/>
      <c r="HTM272" s="15"/>
      <c r="HTN272" s="15"/>
      <c r="HTO272" s="15"/>
      <c r="HTP272" s="15"/>
      <c r="HTQ272" s="15"/>
      <c r="HTR272" s="15"/>
      <c r="HTS272" s="15"/>
      <c r="HTT272" s="15"/>
      <c r="HTU272" s="15"/>
      <c r="HTV272" s="15"/>
      <c r="HTW272" s="15"/>
      <c r="HTX272" s="15"/>
      <c r="HTY272" s="15"/>
      <c r="HTZ272" s="15"/>
      <c r="HUA272" s="15"/>
      <c r="HUB272" s="15"/>
      <c r="HUC272" s="15"/>
      <c r="HUD272" s="15"/>
      <c r="HUE272" s="15"/>
      <c r="HUF272" s="15"/>
      <c r="HUG272" s="15"/>
      <c r="HUH272" s="15"/>
      <c r="HUI272" s="15"/>
      <c r="HUJ272" s="15"/>
      <c r="HUK272" s="15"/>
      <c r="HUL272" s="15"/>
      <c r="HUM272" s="15"/>
      <c r="HUN272" s="15"/>
      <c r="HUO272" s="15"/>
      <c r="HUP272" s="15"/>
      <c r="HUQ272" s="15"/>
      <c r="HUR272" s="15"/>
      <c r="HUS272" s="15"/>
      <c r="HUT272" s="15"/>
      <c r="HUU272" s="15"/>
      <c r="HUV272" s="15"/>
      <c r="HUW272" s="15"/>
      <c r="HUX272" s="15"/>
      <c r="HUY272" s="15"/>
      <c r="HUZ272" s="15"/>
      <c r="HVA272" s="15"/>
      <c r="HVB272" s="15"/>
      <c r="HVC272" s="15"/>
      <c r="HVD272" s="15"/>
      <c r="HVE272" s="15"/>
      <c r="HVF272" s="15"/>
      <c r="HVG272" s="15"/>
      <c r="HVH272" s="15"/>
      <c r="HVI272" s="15"/>
      <c r="HVJ272" s="15"/>
      <c r="HVK272" s="15"/>
      <c r="HVL272" s="15"/>
      <c r="HVM272" s="15"/>
      <c r="HVN272" s="15"/>
      <c r="HVO272" s="15"/>
      <c r="HVP272" s="15"/>
      <c r="HVQ272" s="15"/>
      <c r="HVR272" s="15"/>
      <c r="HVS272" s="15"/>
      <c r="HVT272" s="15"/>
      <c r="HVU272" s="15"/>
      <c r="HVV272" s="15"/>
      <c r="HVW272" s="15"/>
      <c r="HVX272" s="15"/>
      <c r="HVY272" s="15"/>
      <c r="HVZ272" s="15"/>
      <c r="HWA272" s="15"/>
      <c r="HWB272" s="15"/>
      <c r="HWC272" s="15"/>
      <c r="HWD272" s="15"/>
      <c r="HWE272" s="15"/>
      <c r="HWF272" s="15"/>
      <c r="HWG272" s="15"/>
      <c r="HWH272" s="15"/>
      <c r="HWI272" s="15"/>
      <c r="HWJ272" s="15"/>
      <c r="HWK272" s="15"/>
      <c r="HWL272" s="15"/>
      <c r="HWM272" s="15"/>
      <c r="HWN272" s="15"/>
      <c r="HWO272" s="15"/>
      <c r="HWP272" s="15"/>
      <c r="HWQ272" s="15"/>
      <c r="HWR272" s="15"/>
      <c r="HWS272" s="15"/>
      <c r="HWT272" s="15"/>
      <c r="HWU272" s="15"/>
      <c r="HWV272" s="15"/>
      <c r="HWW272" s="15"/>
      <c r="HWX272" s="15"/>
      <c r="HWY272" s="15"/>
      <c r="HWZ272" s="15"/>
      <c r="HXA272" s="15"/>
      <c r="HXB272" s="15"/>
      <c r="HXC272" s="15"/>
      <c r="HXD272" s="15"/>
      <c r="HXE272" s="15"/>
      <c r="HXF272" s="15"/>
      <c r="HXG272" s="15"/>
      <c r="HXH272" s="15"/>
      <c r="HXI272" s="15"/>
      <c r="HXJ272" s="15"/>
      <c r="HXK272" s="15"/>
      <c r="HXL272" s="15"/>
      <c r="HXM272" s="15"/>
      <c r="HXN272" s="15"/>
      <c r="HXO272" s="15"/>
      <c r="HXP272" s="15"/>
      <c r="HXQ272" s="15"/>
      <c r="HXR272" s="15"/>
      <c r="HXS272" s="15"/>
      <c r="HXT272" s="15"/>
      <c r="HXU272" s="15"/>
      <c r="HXV272" s="15"/>
      <c r="HXW272" s="15"/>
      <c r="HXX272" s="15"/>
      <c r="HXY272" s="15"/>
      <c r="HXZ272" s="15"/>
      <c r="HYA272" s="15"/>
      <c r="HYB272" s="15"/>
      <c r="HYC272" s="15"/>
      <c r="HYD272" s="15"/>
      <c r="HYE272" s="15"/>
      <c r="HYF272" s="15"/>
      <c r="HYG272" s="15"/>
      <c r="HYH272" s="15"/>
      <c r="HYI272" s="15"/>
      <c r="HYJ272" s="15"/>
      <c r="HYK272" s="15"/>
      <c r="HYL272" s="15"/>
      <c r="HYM272" s="15"/>
      <c r="HYN272" s="15"/>
      <c r="HYO272" s="15"/>
      <c r="HYP272" s="15"/>
      <c r="HYQ272" s="15"/>
      <c r="HYR272" s="15"/>
      <c r="HYS272" s="15"/>
      <c r="HYT272" s="15"/>
      <c r="HYU272" s="15"/>
      <c r="HYV272" s="15"/>
      <c r="HYW272" s="15"/>
      <c r="HYX272" s="15"/>
      <c r="HYY272" s="15"/>
      <c r="HYZ272" s="15"/>
      <c r="HZA272" s="15"/>
      <c r="HZB272" s="15"/>
      <c r="HZC272" s="15"/>
      <c r="HZD272" s="15"/>
      <c r="HZE272" s="15"/>
      <c r="HZF272" s="15"/>
      <c r="HZG272" s="15"/>
      <c r="HZH272" s="15"/>
      <c r="HZI272" s="15"/>
      <c r="HZJ272" s="15"/>
      <c r="HZK272" s="15"/>
      <c r="HZL272" s="15"/>
      <c r="HZM272" s="15"/>
      <c r="HZN272" s="15"/>
      <c r="HZO272" s="15"/>
      <c r="HZP272" s="15"/>
      <c r="HZQ272" s="15"/>
      <c r="HZR272" s="15"/>
      <c r="HZS272" s="15"/>
      <c r="HZT272" s="15"/>
      <c r="HZU272" s="15"/>
      <c r="HZV272" s="15"/>
      <c r="HZW272" s="15"/>
      <c r="HZX272" s="15"/>
      <c r="HZY272" s="15"/>
      <c r="HZZ272" s="15"/>
      <c r="IAA272" s="15"/>
      <c r="IAB272" s="15"/>
      <c r="IAC272" s="15"/>
      <c r="IAD272" s="15"/>
      <c r="IAE272" s="15"/>
      <c r="IAF272" s="15"/>
      <c r="IAG272" s="15"/>
      <c r="IAH272" s="15"/>
      <c r="IAI272" s="15"/>
      <c r="IAJ272" s="15"/>
      <c r="IAK272" s="15"/>
      <c r="IAL272" s="15"/>
      <c r="IAM272" s="15"/>
      <c r="IAN272" s="15"/>
      <c r="IAO272" s="15"/>
      <c r="IAP272" s="15"/>
      <c r="IAQ272" s="15"/>
      <c r="IAR272" s="15"/>
      <c r="IAS272" s="15"/>
      <c r="IAT272" s="15"/>
      <c r="IAU272" s="15"/>
      <c r="IAV272" s="15"/>
      <c r="IBE272" s="15"/>
      <c r="IBF272" s="15"/>
      <c r="IBG272" s="15"/>
      <c r="IBH272" s="15"/>
      <c r="IBI272" s="15"/>
      <c r="IBJ272" s="15"/>
      <c r="IBK272" s="15"/>
      <c r="IBL272" s="15"/>
      <c r="IBM272" s="15"/>
      <c r="IBN272" s="15"/>
      <c r="IBO272" s="15"/>
      <c r="IBP272" s="15"/>
      <c r="IBQ272" s="15"/>
      <c r="IBR272" s="15"/>
      <c r="IBS272" s="15"/>
      <c r="IBT272" s="15"/>
      <c r="IBU272" s="15"/>
      <c r="IBV272" s="15"/>
      <c r="IBW272" s="15"/>
      <c r="IBX272" s="15"/>
      <c r="IBY272" s="15"/>
      <c r="IBZ272" s="15"/>
      <c r="ICA272" s="15"/>
      <c r="ICB272" s="15"/>
      <c r="ICC272" s="15"/>
      <c r="ICD272" s="15"/>
      <c r="ICE272" s="15"/>
      <c r="ICF272" s="15"/>
      <c r="ICG272" s="15"/>
      <c r="ICH272" s="15"/>
      <c r="ICI272" s="15"/>
      <c r="ICJ272" s="15"/>
      <c r="ICK272" s="15"/>
      <c r="ICL272" s="15"/>
      <c r="ICM272" s="15"/>
      <c r="ICN272" s="15"/>
      <c r="ICO272" s="15"/>
      <c r="ICP272" s="15"/>
      <c r="ICQ272" s="15"/>
      <c r="ICR272" s="15"/>
      <c r="ICS272" s="15"/>
      <c r="ICT272" s="15"/>
      <c r="ICU272" s="15"/>
      <c r="ICV272" s="15"/>
      <c r="ICW272" s="15"/>
      <c r="ICX272" s="15"/>
      <c r="ICY272" s="15"/>
      <c r="ICZ272" s="15"/>
      <c r="IDA272" s="15"/>
      <c r="IDB272" s="15"/>
      <c r="IDC272" s="15"/>
      <c r="IDD272" s="15"/>
      <c r="IDE272" s="15"/>
      <c r="IDF272" s="15"/>
      <c r="IDG272" s="15"/>
      <c r="IDH272" s="15"/>
      <c r="IDI272" s="15"/>
      <c r="IDJ272" s="15"/>
      <c r="IDK272" s="15"/>
      <c r="IDL272" s="15"/>
      <c r="IDM272" s="15"/>
      <c r="IDN272" s="15"/>
      <c r="IDO272" s="15"/>
      <c r="IDP272" s="15"/>
      <c r="IDQ272" s="15"/>
      <c r="IDR272" s="15"/>
      <c r="IDS272" s="15"/>
      <c r="IDT272" s="15"/>
      <c r="IDU272" s="15"/>
      <c r="IDV272" s="15"/>
      <c r="IDW272" s="15"/>
      <c r="IDX272" s="15"/>
      <c r="IDY272" s="15"/>
      <c r="IDZ272" s="15"/>
      <c r="IEA272" s="15"/>
      <c r="IEB272" s="15"/>
      <c r="IEC272" s="15"/>
      <c r="IED272" s="15"/>
      <c r="IEE272" s="15"/>
      <c r="IEF272" s="15"/>
      <c r="IEG272" s="15"/>
      <c r="IEH272" s="15"/>
      <c r="IEI272" s="15"/>
      <c r="IEJ272" s="15"/>
      <c r="IEK272" s="15"/>
      <c r="IEL272" s="15"/>
      <c r="IEM272" s="15"/>
      <c r="IEN272" s="15"/>
      <c r="IEO272" s="15"/>
      <c r="IEP272" s="15"/>
      <c r="IEQ272" s="15"/>
      <c r="IER272" s="15"/>
      <c r="IES272" s="15"/>
      <c r="IET272" s="15"/>
      <c r="IEU272" s="15"/>
      <c r="IEV272" s="15"/>
      <c r="IEW272" s="15"/>
      <c r="IEX272" s="15"/>
      <c r="IEY272" s="15"/>
      <c r="IEZ272" s="15"/>
      <c r="IFA272" s="15"/>
      <c r="IFB272" s="15"/>
      <c r="IFC272" s="15"/>
      <c r="IFD272" s="15"/>
      <c r="IFE272" s="15"/>
      <c r="IFF272" s="15"/>
      <c r="IFG272" s="15"/>
      <c r="IFH272" s="15"/>
      <c r="IFI272" s="15"/>
      <c r="IFJ272" s="15"/>
      <c r="IFK272" s="15"/>
      <c r="IFL272" s="15"/>
      <c r="IFM272" s="15"/>
      <c r="IFN272" s="15"/>
      <c r="IFO272" s="15"/>
      <c r="IFP272" s="15"/>
      <c r="IFQ272" s="15"/>
      <c r="IFR272" s="15"/>
      <c r="IFS272" s="15"/>
      <c r="IFT272" s="15"/>
      <c r="IFU272" s="15"/>
      <c r="IFV272" s="15"/>
      <c r="IFW272" s="15"/>
      <c r="IFX272" s="15"/>
      <c r="IFY272" s="15"/>
      <c r="IFZ272" s="15"/>
      <c r="IGA272" s="15"/>
      <c r="IGB272" s="15"/>
      <c r="IGC272" s="15"/>
      <c r="IGD272" s="15"/>
      <c r="IGE272" s="15"/>
      <c r="IGF272" s="15"/>
      <c r="IGG272" s="15"/>
      <c r="IGH272" s="15"/>
      <c r="IGI272" s="15"/>
      <c r="IGJ272" s="15"/>
      <c r="IGK272" s="15"/>
      <c r="IGL272" s="15"/>
      <c r="IGM272" s="15"/>
      <c r="IGN272" s="15"/>
      <c r="IGO272" s="15"/>
      <c r="IGP272" s="15"/>
      <c r="IGQ272" s="15"/>
      <c r="IGR272" s="15"/>
      <c r="IGS272" s="15"/>
      <c r="IGT272" s="15"/>
      <c r="IGU272" s="15"/>
      <c r="IGV272" s="15"/>
      <c r="IGW272" s="15"/>
      <c r="IGX272" s="15"/>
      <c r="IGY272" s="15"/>
      <c r="IGZ272" s="15"/>
      <c r="IHA272" s="15"/>
      <c r="IHB272" s="15"/>
      <c r="IHC272" s="15"/>
      <c r="IHD272" s="15"/>
      <c r="IHE272" s="15"/>
      <c r="IHF272" s="15"/>
      <c r="IHG272" s="15"/>
      <c r="IHH272" s="15"/>
      <c r="IHI272" s="15"/>
      <c r="IHJ272" s="15"/>
      <c r="IHK272" s="15"/>
      <c r="IHL272" s="15"/>
      <c r="IHM272" s="15"/>
      <c r="IHN272" s="15"/>
      <c r="IHO272" s="15"/>
      <c r="IHP272" s="15"/>
      <c r="IHQ272" s="15"/>
      <c r="IHR272" s="15"/>
      <c r="IHS272" s="15"/>
      <c r="IHT272" s="15"/>
      <c r="IHU272" s="15"/>
      <c r="IHV272" s="15"/>
      <c r="IHW272" s="15"/>
      <c r="IHX272" s="15"/>
      <c r="IHY272" s="15"/>
      <c r="IHZ272" s="15"/>
      <c r="IIA272" s="15"/>
      <c r="IIB272" s="15"/>
      <c r="IIC272" s="15"/>
      <c r="IID272" s="15"/>
      <c r="IIE272" s="15"/>
      <c r="IIF272" s="15"/>
      <c r="IIG272" s="15"/>
      <c r="IIH272" s="15"/>
      <c r="III272" s="15"/>
      <c r="IIJ272" s="15"/>
      <c r="IIK272" s="15"/>
      <c r="IIL272" s="15"/>
      <c r="IIM272" s="15"/>
      <c r="IIN272" s="15"/>
      <c r="IIO272" s="15"/>
      <c r="IIP272" s="15"/>
      <c r="IIQ272" s="15"/>
      <c r="IIR272" s="15"/>
      <c r="IIS272" s="15"/>
      <c r="IIT272" s="15"/>
      <c r="IIU272" s="15"/>
      <c r="IIV272" s="15"/>
      <c r="IIW272" s="15"/>
      <c r="IIX272" s="15"/>
      <c r="IIY272" s="15"/>
      <c r="IIZ272" s="15"/>
      <c r="IJA272" s="15"/>
      <c r="IJB272" s="15"/>
      <c r="IJC272" s="15"/>
      <c r="IJD272" s="15"/>
      <c r="IJE272" s="15"/>
      <c r="IJF272" s="15"/>
      <c r="IJG272" s="15"/>
      <c r="IJH272" s="15"/>
      <c r="IJI272" s="15"/>
      <c r="IJJ272" s="15"/>
      <c r="IJK272" s="15"/>
      <c r="IJL272" s="15"/>
      <c r="IJM272" s="15"/>
      <c r="IJN272" s="15"/>
      <c r="IJO272" s="15"/>
      <c r="IJP272" s="15"/>
      <c r="IJQ272" s="15"/>
      <c r="IJR272" s="15"/>
      <c r="IJS272" s="15"/>
      <c r="IJT272" s="15"/>
      <c r="IJU272" s="15"/>
      <c r="IJV272" s="15"/>
      <c r="IJW272" s="15"/>
      <c r="IJX272" s="15"/>
      <c r="IJY272" s="15"/>
      <c r="IJZ272" s="15"/>
      <c r="IKA272" s="15"/>
      <c r="IKB272" s="15"/>
      <c r="IKC272" s="15"/>
      <c r="IKD272" s="15"/>
      <c r="IKE272" s="15"/>
      <c r="IKF272" s="15"/>
      <c r="IKG272" s="15"/>
      <c r="IKH272" s="15"/>
      <c r="IKI272" s="15"/>
      <c r="IKJ272" s="15"/>
      <c r="IKK272" s="15"/>
      <c r="IKL272" s="15"/>
      <c r="IKM272" s="15"/>
      <c r="IKN272" s="15"/>
      <c r="IKO272" s="15"/>
      <c r="IKP272" s="15"/>
      <c r="IKQ272" s="15"/>
      <c r="IKR272" s="15"/>
      <c r="ILA272" s="15"/>
      <c r="ILB272" s="15"/>
      <c r="ILC272" s="15"/>
      <c r="ILD272" s="15"/>
      <c r="ILE272" s="15"/>
      <c r="ILF272" s="15"/>
      <c r="ILG272" s="15"/>
      <c r="ILH272" s="15"/>
      <c r="ILI272" s="15"/>
      <c r="ILJ272" s="15"/>
      <c r="ILK272" s="15"/>
      <c r="ILL272" s="15"/>
      <c r="ILM272" s="15"/>
      <c r="ILN272" s="15"/>
      <c r="ILO272" s="15"/>
      <c r="ILP272" s="15"/>
      <c r="ILQ272" s="15"/>
      <c r="ILR272" s="15"/>
      <c r="ILS272" s="15"/>
      <c r="ILT272" s="15"/>
      <c r="ILU272" s="15"/>
      <c r="ILV272" s="15"/>
      <c r="ILW272" s="15"/>
      <c r="ILX272" s="15"/>
      <c r="ILY272" s="15"/>
      <c r="ILZ272" s="15"/>
      <c r="IMA272" s="15"/>
      <c r="IMB272" s="15"/>
      <c r="IMC272" s="15"/>
      <c r="IMD272" s="15"/>
      <c r="IME272" s="15"/>
      <c r="IMF272" s="15"/>
      <c r="IMG272" s="15"/>
      <c r="IMH272" s="15"/>
      <c r="IMI272" s="15"/>
      <c r="IMJ272" s="15"/>
      <c r="IMK272" s="15"/>
      <c r="IML272" s="15"/>
      <c r="IMM272" s="15"/>
      <c r="IMN272" s="15"/>
      <c r="IMO272" s="15"/>
      <c r="IMP272" s="15"/>
      <c r="IMQ272" s="15"/>
      <c r="IMR272" s="15"/>
      <c r="IMS272" s="15"/>
      <c r="IMT272" s="15"/>
      <c r="IMU272" s="15"/>
      <c r="IMV272" s="15"/>
      <c r="IMW272" s="15"/>
      <c r="IMX272" s="15"/>
      <c r="IMY272" s="15"/>
      <c r="IMZ272" s="15"/>
      <c r="INA272" s="15"/>
      <c r="INB272" s="15"/>
      <c r="INC272" s="15"/>
      <c r="IND272" s="15"/>
      <c r="INE272" s="15"/>
      <c r="INF272" s="15"/>
      <c r="ING272" s="15"/>
      <c r="INH272" s="15"/>
      <c r="INI272" s="15"/>
      <c r="INJ272" s="15"/>
      <c r="INK272" s="15"/>
      <c r="INL272" s="15"/>
      <c r="INM272" s="15"/>
      <c r="INN272" s="15"/>
      <c r="INO272" s="15"/>
      <c r="INP272" s="15"/>
      <c r="INQ272" s="15"/>
      <c r="INR272" s="15"/>
      <c r="INS272" s="15"/>
      <c r="INT272" s="15"/>
      <c r="INU272" s="15"/>
      <c r="INV272" s="15"/>
      <c r="INW272" s="15"/>
      <c r="INX272" s="15"/>
      <c r="INY272" s="15"/>
      <c r="INZ272" s="15"/>
      <c r="IOA272" s="15"/>
      <c r="IOB272" s="15"/>
      <c r="IOC272" s="15"/>
      <c r="IOD272" s="15"/>
      <c r="IOE272" s="15"/>
      <c r="IOF272" s="15"/>
      <c r="IOG272" s="15"/>
      <c r="IOH272" s="15"/>
      <c r="IOI272" s="15"/>
      <c r="IOJ272" s="15"/>
      <c r="IOK272" s="15"/>
      <c r="IOL272" s="15"/>
      <c r="IOM272" s="15"/>
      <c r="ION272" s="15"/>
      <c r="IOO272" s="15"/>
      <c r="IOP272" s="15"/>
      <c r="IOQ272" s="15"/>
      <c r="IOR272" s="15"/>
      <c r="IOS272" s="15"/>
      <c r="IOT272" s="15"/>
      <c r="IOU272" s="15"/>
      <c r="IOV272" s="15"/>
      <c r="IOW272" s="15"/>
      <c r="IOX272" s="15"/>
      <c r="IOY272" s="15"/>
      <c r="IOZ272" s="15"/>
      <c r="IPA272" s="15"/>
      <c r="IPB272" s="15"/>
      <c r="IPC272" s="15"/>
      <c r="IPD272" s="15"/>
      <c r="IPE272" s="15"/>
      <c r="IPF272" s="15"/>
      <c r="IPG272" s="15"/>
      <c r="IPH272" s="15"/>
      <c r="IPI272" s="15"/>
      <c r="IPJ272" s="15"/>
      <c r="IPK272" s="15"/>
      <c r="IPL272" s="15"/>
      <c r="IPM272" s="15"/>
      <c r="IPN272" s="15"/>
      <c r="IPO272" s="15"/>
      <c r="IPP272" s="15"/>
      <c r="IPQ272" s="15"/>
      <c r="IPR272" s="15"/>
      <c r="IPS272" s="15"/>
      <c r="IPT272" s="15"/>
      <c r="IPU272" s="15"/>
      <c r="IPV272" s="15"/>
      <c r="IPW272" s="15"/>
      <c r="IPX272" s="15"/>
      <c r="IPY272" s="15"/>
      <c r="IPZ272" s="15"/>
      <c r="IQA272" s="15"/>
      <c r="IQB272" s="15"/>
      <c r="IQC272" s="15"/>
      <c r="IQD272" s="15"/>
      <c r="IQE272" s="15"/>
      <c r="IQF272" s="15"/>
      <c r="IQG272" s="15"/>
      <c r="IQH272" s="15"/>
      <c r="IQI272" s="15"/>
      <c r="IQJ272" s="15"/>
      <c r="IQK272" s="15"/>
      <c r="IQL272" s="15"/>
      <c r="IQM272" s="15"/>
      <c r="IQN272" s="15"/>
      <c r="IQO272" s="15"/>
      <c r="IQP272" s="15"/>
      <c r="IQQ272" s="15"/>
      <c r="IQR272" s="15"/>
      <c r="IQS272" s="15"/>
      <c r="IQT272" s="15"/>
      <c r="IQU272" s="15"/>
      <c r="IQV272" s="15"/>
      <c r="IQW272" s="15"/>
      <c r="IQX272" s="15"/>
      <c r="IQY272" s="15"/>
      <c r="IQZ272" s="15"/>
      <c r="IRA272" s="15"/>
      <c r="IRB272" s="15"/>
      <c r="IRC272" s="15"/>
      <c r="IRD272" s="15"/>
      <c r="IRE272" s="15"/>
      <c r="IRF272" s="15"/>
      <c r="IRG272" s="15"/>
      <c r="IRH272" s="15"/>
      <c r="IRI272" s="15"/>
      <c r="IRJ272" s="15"/>
      <c r="IRK272" s="15"/>
      <c r="IRL272" s="15"/>
      <c r="IRM272" s="15"/>
      <c r="IRN272" s="15"/>
      <c r="IRO272" s="15"/>
      <c r="IRP272" s="15"/>
      <c r="IRQ272" s="15"/>
      <c r="IRR272" s="15"/>
      <c r="IRS272" s="15"/>
      <c r="IRT272" s="15"/>
      <c r="IRU272" s="15"/>
      <c r="IRV272" s="15"/>
      <c r="IRW272" s="15"/>
      <c r="IRX272" s="15"/>
      <c r="IRY272" s="15"/>
      <c r="IRZ272" s="15"/>
      <c r="ISA272" s="15"/>
      <c r="ISB272" s="15"/>
      <c r="ISC272" s="15"/>
      <c r="ISD272" s="15"/>
      <c r="ISE272" s="15"/>
      <c r="ISF272" s="15"/>
      <c r="ISG272" s="15"/>
      <c r="ISH272" s="15"/>
      <c r="ISI272" s="15"/>
      <c r="ISJ272" s="15"/>
      <c r="ISK272" s="15"/>
      <c r="ISL272" s="15"/>
      <c r="ISM272" s="15"/>
      <c r="ISN272" s="15"/>
      <c r="ISO272" s="15"/>
      <c r="ISP272" s="15"/>
      <c r="ISQ272" s="15"/>
      <c r="ISR272" s="15"/>
      <c r="ISS272" s="15"/>
      <c r="IST272" s="15"/>
      <c r="ISU272" s="15"/>
      <c r="ISV272" s="15"/>
      <c r="ISW272" s="15"/>
      <c r="ISX272" s="15"/>
      <c r="ISY272" s="15"/>
      <c r="ISZ272" s="15"/>
      <c r="ITA272" s="15"/>
      <c r="ITB272" s="15"/>
      <c r="ITC272" s="15"/>
      <c r="ITD272" s="15"/>
      <c r="ITE272" s="15"/>
      <c r="ITF272" s="15"/>
      <c r="ITG272" s="15"/>
      <c r="ITH272" s="15"/>
      <c r="ITI272" s="15"/>
      <c r="ITJ272" s="15"/>
      <c r="ITK272" s="15"/>
      <c r="ITL272" s="15"/>
      <c r="ITM272" s="15"/>
      <c r="ITN272" s="15"/>
      <c r="ITO272" s="15"/>
      <c r="ITP272" s="15"/>
      <c r="ITQ272" s="15"/>
      <c r="ITR272" s="15"/>
      <c r="ITS272" s="15"/>
      <c r="ITT272" s="15"/>
      <c r="ITU272" s="15"/>
      <c r="ITV272" s="15"/>
      <c r="ITW272" s="15"/>
      <c r="ITX272" s="15"/>
      <c r="ITY272" s="15"/>
      <c r="ITZ272" s="15"/>
      <c r="IUA272" s="15"/>
      <c r="IUB272" s="15"/>
      <c r="IUC272" s="15"/>
      <c r="IUD272" s="15"/>
      <c r="IUE272" s="15"/>
      <c r="IUF272" s="15"/>
      <c r="IUG272" s="15"/>
      <c r="IUH272" s="15"/>
      <c r="IUI272" s="15"/>
      <c r="IUJ272" s="15"/>
      <c r="IUK272" s="15"/>
      <c r="IUL272" s="15"/>
      <c r="IUM272" s="15"/>
      <c r="IUN272" s="15"/>
      <c r="IUW272" s="15"/>
      <c r="IUX272" s="15"/>
      <c r="IUY272" s="15"/>
      <c r="IUZ272" s="15"/>
      <c r="IVA272" s="15"/>
      <c r="IVB272" s="15"/>
      <c r="IVC272" s="15"/>
      <c r="IVD272" s="15"/>
      <c r="IVE272" s="15"/>
      <c r="IVF272" s="15"/>
      <c r="IVG272" s="15"/>
      <c r="IVH272" s="15"/>
      <c r="IVI272" s="15"/>
      <c r="IVJ272" s="15"/>
      <c r="IVK272" s="15"/>
      <c r="IVL272" s="15"/>
      <c r="IVM272" s="15"/>
      <c r="IVN272" s="15"/>
      <c r="IVO272" s="15"/>
      <c r="IVP272" s="15"/>
      <c r="IVQ272" s="15"/>
      <c r="IVR272" s="15"/>
      <c r="IVS272" s="15"/>
      <c r="IVT272" s="15"/>
      <c r="IVU272" s="15"/>
      <c r="IVV272" s="15"/>
      <c r="IVW272" s="15"/>
      <c r="IVX272" s="15"/>
      <c r="IVY272" s="15"/>
      <c r="IVZ272" s="15"/>
      <c r="IWA272" s="15"/>
      <c r="IWB272" s="15"/>
      <c r="IWC272" s="15"/>
      <c r="IWD272" s="15"/>
      <c r="IWE272" s="15"/>
      <c r="IWF272" s="15"/>
      <c r="IWG272" s="15"/>
      <c r="IWH272" s="15"/>
      <c r="IWI272" s="15"/>
      <c r="IWJ272" s="15"/>
      <c r="IWK272" s="15"/>
      <c r="IWL272" s="15"/>
      <c r="IWM272" s="15"/>
      <c r="IWN272" s="15"/>
      <c r="IWO272" s="15"/>
      <c r="IWP272" s="15"/>
      <c r="IWQ272" s="15"/>
      <c r="IWR272" s="15"/>
      <c r="IWS272" s="15"/>
      <c r="IWT272" s="15"/>
      <c r="IWU272" s="15"/>
      <c r="IWV272" s="15"/>
      <c r="IWW272" s="15"/>
      <c r="IWX272" s="15"/>
      <c r="IWY272" s="15"/>
      <c r="IWZ272" s="15"/>
      <c r="IXA272" s="15"/>
      <c r="IXB272" s="15"/>
      <c r="IXC272" s="15"/>
      <c r="IXD272" s="15"/>
      <c r="IXE272" s="15"/>
      <c r="IXF272" s="15"/>
      <c r="IXG272" s="15"/>
      <c r="IXH272" s="15"/>
      <c r="IXI272" s="15"/>
      <c r="IXJ272" s="15"/>
      <c r="IXK272" s="15"/>
      <c r="IXL272" s="15"/>
      <c r="IXM272" s="15"/>
      <c r="IXN272" s="15"/>
      <c r="IXO272" s="15"/>
      <c r="IXP272" s="15"/>
      <c r="IXQ272" s="15"/>
      <c r="IXR272" s="15"/>
      <c r="IXS272" s="15"/>
      <c r="IXT272" s="15"/>
      <c r="IXU272" s="15"/>
      <c r="IXV272" s="15"/>
      <c r="IXW272" s="15"/>
      <c r="IXX272" s="15"/>
      <c r="IXY272" s="15"/>
      <c r="IXZ272" s="15"/>
      <c r="IYA272" s="15"/>
      <c r="IYB272" s="15"/>
      <c r="IYC272" s="15"/>
      <c r="IYD272" s="15"/>
      <c r="IYE272" s="15"/>
      <c r="IYF272" s="15"/>
      <c r="IYG272" s="15"/>
      <c r="IYH272" s="15"/>
      <c r="IYI272" s="15"/>
      <c r="IYJ272" s="15"/>
      <c r="IYK272" s="15"/>
      <c r="IYL272" s="15"/>
      <c r="IYM272" s="15"/>
      <c r="IYN272" s="15"/>
      <c r="IYO272" s="15"/>
      <c r="IYP272" s="15"/>
      <c r="IYQ272" s="15"/>
      <c r="IYR272" s="15"/>
      <c r="IYS272" s="15"/>
      <c r="IYT272" s="15"/>
      <c r="IYU272" s="15"/>
      <c r="IYV272" s="15"/>
      <c r="IYW272" s="15"/>
      <c r="IYX272" s="15"/>
      <c r="IYY272" s="15"/>
      <c r="IYZ272" s="15"/>
      <c r="IZA272" s="15"/>
      <c r="IZB272" s="15"/>
      <c r="IZC272" s="15"/>
      <c r="IZD272" s="15"/>
      <c r="IZE272" s="15"/>
      <c r="IZF272" s="15"/>
      <c r="IZG272" s="15"/>
      <c r="IZH272" s="15"/>
      <c r="IZI272" s="15"/>
      <c r="IZJ272" s="15"/>
      <c r="IZK272" s="15"/>
      <c r="IZL272" s="15"/>
      <c r="IZM272" s="15"/>
      <c r="IZN272" s="15"/>
      <c r="IZO272" s="15"/>
      <c r="IZP272" s="15"/>
      <c r="IZQ272" s="15"/>
      <c r="IZR272" s="15"/>
      <c r="IZS272" s="15"/>
      <c r="IZT272" s="15"/>
      <c r="IZU272" s="15"/>
      <c r="IZV272" s="15"/>
      <c r="IZW272" s="15"/>
      <c r="IZX272" s="15"/>
      <c r="IZY272" s="15"/>
      <c r="IZZ272" s="15"/>
      <c r="JAA272" s="15"/>
      <c r="JAB272" s="15"/>
      <c r="JAC272" s="15"/>
      <c r="JAD272" s="15"/>
      <c r="JAE272" s="15"/>
      <c r="JAF272" s="15"/>
      <c r="JAG272" s="15"/>
      <c r="JAH272" s="15"/>
      <c r="JAI272" s="15"/>
      <c r="JAJ272" s="15"/>
      <c r="JAK272" s="15"/>
      <c r="JAL272" s="15"/>
      <c r="JAM272" s="15"/>
      <c r="JAN272" s="15"/>
      <c r="JAO272" s="15"/>
      <c r="JAP272" s="15"/>
      <c r="JAQ272" s="15"/>
      <c r="JAR272" s="15"/>
      <c r="JAS272" s="15"/>
      <c r="JAT272" s="15"/>
      <c r="JAU272" s="15"/>
      <c r="JAV272" s="15"/>
      <c r="JAW272" s="15"/>
      <c r="JAX272" s="15"/>
      <c r="JAY272" s="15"/>
      <c r="JAZ272" s="15"/>
      <c r="JBA272" s="15"/>
      <c r="JBB272" s="15"/>
      <c r="JBC272" s="15"/>
      <c r="JBD272" s="15"/>
      <c r="JBE272" s="15"/>
      <c r="JBF272" s="15"/>
      <c r="JBG272" s="15"/>
      <c r="JBH272" s="15"/>
      <c r="JBI272" s="15"/>
      <c r="JBJ272" s="15"/>
      <c r="JBK272" s="15"/>
      <c r="JBL272" s="15"/>
      <c r="JBM272" s="15"/>
      <c r="JBN272" s="15"/>
      <c r="JBO272" s="15"/>
      <c r="JBP272" s="15"/>
      <c r="JBQ272" s="15"/>
      <c r="JBR272" s="15"/>
      <c r="JBS272" s="15"/>
      <c r="JBT272" s="15"/>
      <c r="JBU272" s="15"/>
      <c r="JBV272" s="15"/>
      <c r="JBW272" s="15"/>
      <c r="JBX272" s="15"/>
      <c r="JBY272" s="15"/>
      <c r="JBZ272" s="15"/>
      <c r="JCA272" s="15"/>
      <c r="JCB272" s="15"/>
      <c r="JCC272" s="15"/>
      <c r="JCD272" s="15"/>
      <c r="JCE272" s="15"/>
      <c r="JCF272" s="15"/>
      <c r="JCG272" s="15"/>
      <c r="JCH272" s="15"/>
      <c r="JCI272" s="15"/>
      <c r="JCJ272" s="15"/>
      <c r="JCK272" s="15"/>
      <c r="JCL272" s="15"/>
      <c r="JCM272" s="15"/>
      <c r="JCN272" s="15"/>
      <c r="JCO272" s="15"/>
      <c r="JCP272" s="15"/>
      <c r="JCQ272" s="15"/>
      <c r="JCR272" s="15"/>
      <c r="JCS272" s="15"/>
      <c r="JCT272" s="15"/>
      <c r="JCU272" s="15"/>
      <c r="JCV272" s="15"/>
      <c r="JCW272" s="15"/>
      <c r="JCX272" s="15"/>
      <c r="JCY272" s="15"/>
      <c r="JCZ272" s="15"/>
      <c r="JDA272" s="15"/>
      <c r="JDB272" s="15"/>
      <c r="JDC272" s="15"/>
      <c r="JDD272" s="15"/>
      <c r="JDE272" s="15"/>
      <c r="JDF272" s="15"/>
      <c r="JDG272" s="15"/>
      <c r="JDH272" s="15"/>
      <c r="JDI272" s="15"/>
      <c r="JDJ272" s="15"/>
      <c r="JDK272" s="15"/>
      <c r="JDL272" s="15"/>
      <c r="JDM272" s="15"/>
      <c r="JDN272" s="15"/>
      <c r="JDO272" s="15"/>
      <c r="JDP272" s="15"/>
      <c r="JDQ272" s="15"/>
      <c r="JDR272" s="15"/>
      <c r="JDS272" s="15"/>
      <c r="JDT272" s="15"/>
      <c r="JDU272" s="15"/>
      <c r="JDV272" s="15"/>
      <c r="JDW272" s="15"/>
      <c r="JDX272" s="15"/>
      <c r="JDY272" s="15"/>
      <c r="JDZ272" s="15"/>
      <c r="JEA272" s="15"/>
      <c r="JEB272" s="15"/>
      <c r="JEC272" s="15"/>
      <c r="JED272" s="15"/>
      <c r="JEE272" s="15"/>
      <c r="JEF272" s="15"/>
      <c r="JEG272" s="15"/>
      <c r="JEH272" s="15"/>
      <c r="JEI272" s="15"/>
      <c r="JEJ272" s="15"/>
      <c r="JES272" s="15"/>
      <c r="JET272" s="15"/>
      <c r="JEU272" s="15"/>
      <c r="JEV272" s="15"/>
      <c r="JEW272" s="15"/>
      <c r="JEX272" s="15"/>
      <c r="JEY272" s="15"/>
      <c r="JEZ272" s="15"/>
      <c r="JFA272" s="15"/>
      <c r="JFB272" s="15"/>
      <c r="JFC272" s="15"/>
      <c r="JFD272" s="15"/>
      <c r="JFE272" s="15"/>
      <c r="JFF272" s="15"/>
      <c r="JFG272" s="15"/>
      <c r="JFH272" s="15"/>
      <c r="JFI272" s="15"/>
      <c r="JFJ272" s="15"/>
      <c r="JFK272" s="15"/>
      <c r="JFL272" s="15"/>
      <c r="JFM272" s="15"/>
      <c r="JFN272" s="15"/>
      <c r="JFO272" s="15"/>
      <c r="JFP272" s="15"/>
      <c r="JFQ272" s="15"/>
      <c r="JFR272" s="15"/>
      <c r="JFS272" s="15"/>
      <c r="JFT272" s="15"/>
      <c r="JFU272" s="15"/>
      <c r="JFV272" s="15"/>
      <c r="JFW272" s="15"/>
      <c r="JFX272" s="15"/>
      <c r="JFY272" s="15"/>
      <c r="JFZ272" s="15"/>
      <c r="JGA272" s="15"/>
      <c r="JGB272" s="15"/>
      <c r="JGC272" s="15"/>
      <c r="JGD272" s="15"/>
      <c r="JGE272" s="15"/>
      <c r="JGF272" s="15"/>
      <c r="JGG272" s="15"/>
      <c r="JGH272" s="15"/>
      <c r="JGI272" s="15"/>
      <c r="JGJ272" s="15"/>
      <c r="JGK272" s="15"/>
      <c r="JGL272" s="15"/>
      <c r="JGM272" s="15"/>
      <c r="JGN272" s="15"/>
      <c r="JGO272" s="15"/>
      <c r="JGP272" s="15"/>
      <c r="JGQ272" s="15"/>
      <c r="JGR272" s="15"/>
      <c r="JGS272" s="15"/>
      <c r="JGT272" s="15"/>
      <c r="JGU272" s="15"/>
      <c r="JGV272" s="15"/>
      <c r="JGW272" s="15"/>
      <c r="JGX272" s="15"/>
      <c r="JGY272" s="15"/>
      <c r="JGZ272" s="15"/>
      <c r="JHA272" s="15"/>
      <c r="JHB272" s="15"/>
      <c r="JHC272" s="15"/>
      <c r="JHD272" s="15"/>
      <c r="JHE272" s="15"/>
      <c r="JHF272" s="15"/>
      <c r="JHG272" s="15"/>
      <c r="JHH272" s="15"/>
      <c r="JHI272" s="15"/>
      <c r="JHJ272" s="15"/>
      <c r="JHK272" s="15"/>
      <c r="JHL272" s="15"/>
      <c r="JHM272" s="15"/>
      <c r="JHN272" s="15"/>
      <c r="JHO272" s="15"/>
      <c r="JHP272" s="15"/>
      <c r="JHQ272" s="15"/>
      <c r="JHR272" s="15"/>
      <c r="JHS272" s="15"/>
      <c r="JHT272" s="15"/>
      <c r="JHU272" s="15"/>
      <c r="JHV272" s="15"/>
      <c r="JHW272" s="15"/>
      <c r="JHX272" s="15"/>
      <c r="JHY272" s="15"/>
      <c r="JHZ272" s="15"/>
      <c r="JIA272" s="15"/>
      <c r="JIB272" s="15"/>
      <c r="JIC272" s="15"/>
      <c r="JID272" s="15"/>
      <c r="JIE272" s="15"/>
      <c r="JIF272" s="15"/>
      <c r="JIG272" s="15"/>
      <c r="JIH272" s="15"/>
      <c r="JII272" s="15"/>
      <c r="JIJ272" s="15"/>
      <c r="JIK272" s="15"/>
      <c r="JIL272" s="15"/>
      <c r="JIM272" s="15"/>
      <c r="JIN272" s="15"/>
      <c r="JIO272" s="15"/>
      <c r="JIP272" s="15"/>
      <c r="JIQ272" s="15"/>
      <c r="JIR272" s="15"/>
      <c r="JIS272" s="15"/>
      <c r="JIT272" s="15"/>
      <c r="JIU272" s="15"/>
      <c r="JIV272" s="15"/>
      <c r="JIW272" s="15"/>
      <c r="JIX272" s="15"/>
      <c r="JIY272" s="15"/>
      <c r="JIZ272" s="15"/>
      <c r="JJA272" s="15"/>
      <c r="JJB272" s="15"/>
      <c r="JJC272" s="15"/>
      <c r="JJD272" s="15"/>
      <c r="JJE272" s="15"/>
      <c r="JJF272" s="15"/>
      <c r="JJG272" s="15"/>
      <c r="JJH272" s="15"/>
      <c r="JJI272" s="15"/>
      <c r="JJJ272" s="15"/>
      <c r="JJK272" s="15"/>
      <c r="JJL272" s="15"/>
      <c r="JJM272" s="15"/>
      <c r="JJN272" s="15"/>
      <c r="JJO272" s="15"/>
      <c r="JJP272" s="15"/>
      <c r="JJQ272" s="15"/>
      <c r="JJR272" s="15"/>
      <c r="JJS272" s="15"/>
      <c r="JJT272" s="15"/>
      <c r="JJU272" s="15"/>
      <c r="JJV272" s="15"/>
      <c r="JJW272" s="15"/>
      <c r="JJX272" s="15"/>
      <c r="JJY272" s="15"/>
      <c r="JJZ272" s="15"/>
      <c r="JKA272" s="15"/>
      <c r="JKB272" s="15"/>
      <c r="JKC272" s="15"/>
      <c r="JKD272" s="15"/>
      <c r="JKE272" s="15"/>
      <c r="JKF272" s="15"/>
      <c r="JKG272" s="15"/>
      <c r="JKH272" s="15"/>
      <c r="JKI272" s="15"/>
      <c r="JKJ272" s="15"/>
      <c r="JKK272" s="15"/>
      <c r="JKL272" s="15"/>
      <c r="JKM272" s="15"/>
      <c r="JKN272" s="15"/>
      <c r="JKO272" s="15"/>
      <c r="JKP272" s="15"/>
      <c r="JKQ272" s="15"/>
      <c r="JKR272" s="15"/>
      <c r="JKS272" s="15"/>
      <c r="JKT272" s="15"/>
      <c r="JKU272" s="15"/>
      <c r="JKV272" s="15"/>
      <c r="JKW272" s="15"/>
      <c r="JKX272" s="15"/>
      <c r="JKY272" s="15"/>
      <c r="JKZ272" s="15"/>
      <c r="JLA272" s="15"/>
      <c r="JLB272" s="15"/>
      <c r="JLC272" s="15"/>
      <c r="JLD272" s="15"/>
      <c r="JLE272" s="15"/>
      <c r="JLF272" s="15"/>
      <c r="JLG272" s="15"/>
      <c r="JLH272" s="15"/>
      <c r="JLI272" s="15"/>
      <c r="JLJ272" s="15"/>
      <c r="JLK272" s="15"/>
      <c r="JLL272" s="15"/>
      <c r="JLM272" s="15"/>
      <c r="JLN272" s="15"/>
      <c r="JLO272" s="15"/>
      <c r="JLP272" s="15"/>
      <c r="JLQ272" s="15"/>
      <c r="JLR272" s="15"/>
      <c r="JLS272" s="15"/>
      <c r="JLT272" s="15"/>
      <c r="JLU272" s="15"/>
      <c r="JLV272" s="15"/>
      <c r="JLW272" s="15"/>
      <c r="JLX272" s="15"/>
      <c r="JLY272" s="15"/>
      <c r="JLZ272" s="15"/>
      <c r="JMA272" s="15"/>
      <c r="JMB272" s="15"/>
      <c r="JMC272" s="15"/>
      <c r="JMD272" s="15"/>
      <c r="JME272" s="15"/>
      <c r="JMF272" s="15"/>
      <c r="JMG272" s="15"/>
      <c r="JMH272" s="15"/>
      <c r="JMI272" s="15"/>
      <c r="JMJ272" s="15"/>
      <c r="JMK272" s="15"/>
      <c r="JML272" s="15"/>
      <c r="JMM272" s="15"/>
      <c r="JMN272" s="15"/>
      <c r="JMO272" s="15"/>
      <c r="JMP272" s="15"/>
      <c r="JMQ272" s="15"/>
      <c r="JMR272" s="15"/>
      <c r="JMS272" s="15"/>
      <c r="JMT272" s="15"/>
      <c r="JMU272" s="15"/>
      <c r="JMV272" s="15"/>
      <c r="JMW272" s="15"/>
      <c r="JMX272" s="15"/>
      <c r="JMY272" s="15"/>
      <c r="JMZ272" s="15"/>
      <c r="JNA272" s="15"/>
      <c r="JNB272" s="15"/>
      <c r="JNC272" s="15"/>
      <c r="JND272" s="15"/>
      <c r="JNE272" s="15"/>
      <c r="JNF272" s="15"/>
      <c r="JNG272" s="15"/>
      <c r="JNH272" s="15"/>
      <c r="JNI272" s="15"/>
      <c r="JNJ272" s="15"/>
      <c r="JNK272" s="15"/>
      <c r="JNL272" s="15"/>
      <c r="JNM272" s="15"/>
      <c r="JNN272" s="15"/>
      <c r="JNO272" s="15"/>
      <c r="JNP272" s="15"/>
      <c r="JNQ272" s="15"/>
      <c r="JNR272" s="15"/>
      <c r="JNS272" s="15"/>
      <c r="JNT272" s="15"/>
      <c r="JNU272" s="15"/>
      <c r="JNV272" s="15"/>
      <c r="JNW272" s="15"/>
      <c r="JNX272" s="15"/>
      <c r="JNY272" s="15"/>
      <c r="JNZ272" s="15"/>
      <c r="JOA272" s="15"/>
      <c r="JOB272" s="15"/>
      <c r="JOC272" s="15"/>
      <c r="JOD272" s="15"/>
      <c r="JOE272" s="15"/>
      <c r="JOF272" s="15"/>
      <c r="JOO272" s="15"/>
      <c r="JOP272" s="15"/>
      <c r="JOQ272" s="15"/>
      <c r="JOR272" s="15"/>
      <c r="JOS272" s="15"/>
      <c r="JOT272" s="15"/>
      <c r="JOU272" s="15"/>
      <c r="JOV272" s="15"/>
      <c r="JOW272" s="15"/>
      <c r="JOX272" s="15"/>
      <c r="JOY272" s="15"/>
      <c r="JOZ272" s="15"/>
      <c r="JPA272" s="15"/>
      <c r="JPB272" s="15"/>
      <c r="JPC272" s="15"/>
      <c r="JPD272" s="15"/>
      <c r="JPE272" s="15"/>
      <c r="JPF272" s="15"/>
      <c r="JPG272" s="15"/>
      <c r="JPH272" s="15"/>
      <c r="JPI272" s="15"/>
      <c r="JPJ272" s="15"/>
      <c r="JPK272" s="15"/>
      <c r="JPL272" s="15"/>
      <c r="JPM272" s="15"/>
      <c r="JPN272" s="15"/>
      <c r="JPO272" s="15"/>
      <c r="JPP272" s="15"/>
      <c r="JPQ272" s="15"/>
      <c r="JPR272" s="15"/>
      <c r="JPS272" s="15"/>
      <c r="JPT272" s="15"/>
      <c r="JPU272" s="15"/>
      <c r="JPV272" s="15"/>
      <c r="JPW272" s="15"/>
      <c r="JPX272" s="15"/>
      <c r="JPY272" s="15"/>
      <c r="JPZ272" s="15"/>
      <c r="JQA272" s="15"/>
      <c r="JQB272" s="15"/>
      <c r="JQC272" s="15"/>
      <c r="JQD272" s="15"/>
      <c r="JQE272" s="15"/>
      <c r="JQF272" s="15"/>
      <c r="JQG272" s="15"/>
      <c r="JQH272" s="15"/>
      <c r="JQI272" s="15"/>
      <c r="JQJ272" s="15"/>
      <c r="JQK272" s="15"/>
      <c r="JQL272" s="15"/>
      <c r="JQM272" s="15"/>
      <c r="JQN272" s="15"/>
      <c r="JQO272" s="15"/>
      <c r="JQP272" s="15"/>
      <c r="JQQ272" s="15"/>
      <c r="JQR272" s="15"/>
      <c r="JQS272" s="15"/>
      <c r="JQT272" s="15"/>
      <c r="JQU272" s="15"/>
      <c r="JQV272" s="15"/>
      <c r="JQW272" s="15"/>
      <c r="JQX272" s="15"/>
      <c r="JQY272" s="15"/>
      <c r="JQZ272" s="15"/>
      <c r="JRA272" s="15"/>
      <c r="JRB272" s="15"/>
      <c r="JRC272" s="15"/>
      <c r="JRD272" s="15"/>
      <c r="JRE272" s="15"/>
      <c r="JRF272" s="15"/>
      <c r="JRG272" s="15"/>
      <c r="JRH272" s="15"/>
      <c r="JRI272" s="15"/>
      <c r="JRJ272" s="15"/>
      <c r="JRK272" s="15"/>
      <c r="JRL272" s="15"/>
      <c r="JRM272" s="15"/>
      <c r="JRN272" s="15"/>
      <c r="JRO272" s="15"/>
      <c r="JRP272" s="15"/>
      <c r="JRQ272" s="15"/>
      <c r="JRR272" s="15"/>
      <c r="JRS272" s="15"/>
      <c r="JRT272" s="15"/>
      <c r="JRU272" s="15"/>
      <c r="JRV272" s="15"/>
      <c r="JRW272" s="15"/>
      <c r="JRX272" s="15"/>
      <c r="JRY272" s="15"/>
      <c r="JRZ272" s="15"/>
      <c r="JSA272" s="15"/>
      <c r="JSB272" s="15"/>
      <c r="JSC272" s="15"/>
      <c r="JSD272" s="15"/>
      <c r="JSE272" s="15"/>
      <c r="JSF272" s="15"/>
      <c r="JSG272" s="15"/>
      <c r="JSH272" s="15"/>
      <c r="JSI272" s="15"/>
      <c r="JSJ272" s="15"/>
      <c r="JSK272" s="15"/>
      <c r="JSL272" s="15"/>
      <c r="JSM272" s="15"/>
      <c r="JSN272" s="15"/>
      <c r="JSO272" s="15"/>
      <c r="JSP272" s="15"/>
      <c r="JSQ272" s="15"/>
      <c r="JSR272" s="15"/>
      <c r="JSS272" s="15"/>
      <c r="JST272" s="15"/>
      <c r="JSU272" s="15"/>
      <c r="JSV272" s="15"/>
      <c r="JSW272" s="15"/>
      <c r="JSX272" s="15"/>
      <c r="JSY272" s="15"/>
      <c r="JSZ272" s="15"/>
      <c r="JTA272" s="15"/>
      <c r="JTB272" s="15"/>
      <c r="JTC272" s="15"/>
      <c r="JTD272" s="15"/>
      <c r="JTE272" s="15"/>
      <c r="JTF272" s="15"/>
      <c r="JTG272" s="15"/>
      <c r="JTH272" s="15"/>
      <c r="JTI272" s="15"/>
      <c r="JTJ272" s="15"/>
      <c r="JTK272" s="15"/>
      <c r="JTL272" s="15"/>
      <c r="JTM272" s="15"/>
      <c r="JTN272" s="15"/>
      <c r="JTO272" s="15"/>
      <c r="JTP272" s="15"/>
      <c r="JTQ272" s="15"/>
      <c r="JTR272" s="15"/>
      <c r="JTS272" s="15"/>
      <c r="JTT272" s="15"/>
      <c r="JTU272" s="15"/>
      <c r="JTV272" s="15"/>
      <c r="JTW272" s="15"/>
      <c r="JTX272" s="15"/>
      <c r="JTY272" s="15"/>
      <c r="JTZ272" s="15"/>
      <c r="JUA272" s="15"/>
      <c r="JUB272" s="15"/>
      <c r="JUC272" s="15"/>
      <c r="JUD272" s="15"/>
      <c r="JUE272" s="15"/>
      <c r="JUF272" s="15"/>
      <c r="JUG272" s="15"/>
      <c r="JUH272" s="15"/>
      <c r="JUI272" s="15"/>
      <c r="JUJ272" s="15"/>
      <c r="JUK272" s="15"/>
      <c r="JUL272" s="15"/>
      <c r="JUM272" s="15"/>
      <c r="JUN272" s="15"/>
      <c r="JUO272" s="15"/>
      <c r="JUP272" s="15"/>
      <c r="JUQ272" s="15"/>
      <c r="JUR272" s="15"/>
      <c r="JUS272" s="15"/>
      <c r="JUT272" s="15"/>
      <c r="JUU272" s="15"/>
      <c r="JUV272" s="15"/>
      <c r="JUW272" s="15"/>
      <c r="JUX272" s="15"/>
      <c r="JUY272" s="15"/>
      <c r="JUZ272" s="15"/>
      <c r="JVA272" s="15"/>
      <c r="JVB272" s="15"/>
      <c r="JVC272" s="15"/>
      <c r="JVD272" s="15"/>
      <c r="JVE272" s="15"/>
      <c r="JVF272" s="15"/>
      <c r="JVG272" s="15"/>
      <c r="JVH272" s="15"/>
      <c r="JVI272" s="15"/>
      <c r="JVJ272" s="15"/>
      <c r="JVK272" s="15"/>
      <c r="JVL272" s="15"/>
      <c r="JVM272" s="15"/>
      <c r="JVN272" s="15"/>
      <c r="JVO272" s="15"/>
      <c r="JVP272" s="15"/>
      <c r="JVQ272" s="15"/>
      <c r="JVR272" s="15"/>
      <c r="JVS272" s="15"/>
      <c r="JVT272" s="15"/>
      <c r="JVU272" s="15"/>
      <c r="JVV272" s="15"/>
      <c r="JVW272" s="15"/>
      <c r="JVX272" s="15"/>
      <c r="JVY272" s="15"/>
      <c r="JVZ272" s="15"/>
      <c r="JWA272" s="15"/>
      <c r="JWB272" s="15"/>
      <c r="JWC272" s="15"/>
      <c r="JWD272" s="15"/>
      <c r="JWE272" s="15"/>
      <c r="JWF272" s="15"/>
      <c r="JWG272" s="15"/>
      <c r="JWH272" s="15"/>
      <c r="JWI272" s="15"/>
      <c r="JWJ272" s="15"/>
      <c r="JWK272" s="15"/>
      <c r="JWL272" s="15"/>
      <c r="JWM272" s="15"/>
      <c r="JWN272" s="15"/>
      <c r="JWO272" s="15"/>
      <c r="JWP272" s="15"/>
      <c r="JWQ272" s="15"/>
      <c r="JWR272" s="15"/>
      <c r="JWS272" s="15"/>
      <c r="JWT272" s="15"/>
      <c r="JWU272" s="15"/>
      <c r="JWV272" s="15"/>
      <c r="JWW272" s="15"/>
      <c r="JWX272" s="15"/>
      <c r="JWY272" s="15"/>
      <c r="JWZ272" s="15"/>
      <c r="JXA272" s="15"/>
      <c r="JXB272" s="15"/>
      <c r="JXC272" s="15"/>
      <c r="JXD272" s="15"/>
      <c r="JXE272" s="15"/>
      <c r="JXF272" s="15"/>
      <c r="JXG272" s="15"/>
      <c r="JXH272" s="15"/>
      <c r="JXI272" s="15"/>
      <c r="JXJ272" s="15"/>
      <c r="JXK272" s="15"/>
      <c r="JXL272" s="15"/>
      <c r="JXM272" s="15"/>
      <c r="JXN272" s="15"/>
      <c r="JXO272" s="15"/>
      <c r="JXP272" s="15"/>
      <c r="JXQ272" s="15"/>
      <c r="JXR272" s="15"/>
      <c r="JXS272" s="15"/>
      <c r="JXT272" s="15"/>
      <c r="JXU272" s="15"/>
      <c r="JXV272" s="15"/>
      <c r="JXW272" s="15"/>
      <c r="JXX272" s="15"/>
      <c r="JXY272" s="15"/>
      <c r="JXZ272" s="15"/>
      <c r="JYA272" s="15"/>
      <c r="JYB272" s="15"/>
      <c r="JYK272" s="15"/>
      <c r="JYL272" s="15"/>
      <c r="JYM272" s="15"/>
      <c r="JYN272" s="15"/>
      <c r="JYO272" s="15"/>
      <c r="JYP272" s="15"/>
      <c r="JYQ272" s="15"/>
      <c r="JYR272" s="15"/>
      <c r="JYS272" s="15"/>
      <c r="JYT272" s="15"/>
      <c r="JYU272" s="15"/>
      <c r="JYV272" s="15"/>
      <c r="JYW272" s="15"/>
      <c r="JYX272" s="15"/>
      <c r="JYY272" s="15"/>
      <c r="JYZ272" s="15"/>
      <c r="JZA272" s="15"/>
      <c r="JZB272" s="15"/>
      <c r="JZC272" s="15"/>
      <c r="JZD272" s="15"/>
      <c r="JZE272" s="15"/>
      <c r="JZF272" s="15"/>
      <c r="JZG272" s="15"/>
      <c r="JZH272" s="15"/>
      <c r="JZI272" s="15"/>
      <c r="JZJ272" s="15"/>
      <c r="JZK272" s="15"/>
      <c r="JZL272" s="15"/>
      <c r="JZM272" s="15"/>
      <c r="JZN272" s="15"/>
      <c r="JZO272" s="15"/>
      <c r="JZP272" s="15"/>
      <c r="JZQ272" s="15"/>
      <c r="JZR272" s="15"/>
      <c r="JZS272" s="15"/>
      <c r="JZT272" s="15"/>
      <c r="JZU272" s="15"/>
      <c r="JZV272" s="15"/>
      <c r="JZW272" s="15"/>
      <c r="JZX272" s="15"/>
      <c r="JZY272" s="15"/>
      <c r="JZZ272" s="15"/>
      <c r="KAA272" s="15"/>
      <c r="KAB272" s="15"/>
      <c r="KAC272" s="15"/>
      <c r="KAD272" s="15"/>
      <c r="KAE272" s="15"/>
      <c r="KAF272" s="15"/>
      <c r="KAG272" s="15"/>
      <c r="KAH272" s="15"/>
      <c r="KAI272" s="15"/>
      <c r="KAJ272" s="15"/>
      <c r="KAK272" s="15"/>
      <c r="KAL272" s="15"/>
      <c r="KAM272" s="15"/>
      <c r="KAN272" s="15"/>
      <c r="KAO272" s="15"/>
      <c r="KAP272" s="15"/>
      <c r="KAQ272" s="15"/>
      <c r="KAR272" s="15"/>
      <c r="KAS272" s="15"/>
      <c r="KAT272" s="15"/>
      <c r="KAU272" s="15"/>
      <c r="KAV272" s="15"/>
      <c r="KAW272" s="15"/>
      <c r="KAX272" s="15"/>
      <c r="KAY272" s="15"/>
      <c r="KAZ272" s="15"/>
      <c r="KBA272" s="15"/>
      <c r="KBB272" s="15"/>
      <c r="KBC272" s="15"/>
      <c r="KBD272" s="15"/>
      <c r="KBE272" s="15"/>
      <c r="KBF272" s="15"/>
      <c r="KBG272" s="15"/>
      <c r="KBH272" s="15"/>
      <c r="KBI272" s="15"/>
      <c r="KBJ272" s="15"/>
      <c r="KBK272" s="15"/>
      <c r="KBL272" s="15"/>
      <c r="KBM272" s="15"/>
      <c r="KBN272" s="15"/>
      <c r="KBO272" s="15"/>
      <c r="KBP272" s="15"/>
      <c r="KBQ272" s="15"/>
      <c r="KBR272" s="15"/>
      <c r="KBS272" s="15"/>
      <c r="KBT272" s="15"/>
      <c r="KBU272" s="15"/>
      <c r="KBV272" s="15"/>
      <c r="KBW272" s="15"/>
      <c r="KBX272" s="15"/>
      <c r="KBY272" s="15"/>
      <c r="KBZ272" s="15"/>
      <c r="KCA272" s="15"/>
      <c r="KCB272" s="15"/>
      <c r="KCC272" s="15"/>
      <c r="KCD272" s="15"/>
      <c r="KCE272" s="15"/>
      <c r="KCF272" s="15"/>
      <c r="KCG272" s="15"/>
      <c r="KCH272" s="15"/>
      <c r="KCI272" s="15"/>
      <c r="KCJ272" s="15"/>
      <c r="KCK272" s="15"/>
      <c r="KCL272" s="15"/>
      <c r="KCM272" s="15"/>
      <c r="KCN272" s="15"/>
      <c r="KCO272" s="15"/>
      <c r="KCP272" s="15"/>
      <c r="KCQ272" s="15"/>
      <c r="KCR272" s="15"/>
      <c r="KCS272" s="15"/>
      <c r="KCT272" s="15"/>
      <c r="KCU272" s="15"/>
      <c r="KCV272" s="15"/>
      <c r="KCW272" s="15"/>
      <c r="KCX272" s="15"/>
      <c r="KCY272" s="15"/>
      <c r="KCZ272" s="15"/>
      <c r="KDA272" s="15"/>
      <c r="KDB272" s="15"/>
      <c r="KDC272" s="15"/>
      <c r="KDD272" s="15"/>
      <c r="KDE272" s="15"/>
      <c r="KDF272" s="15"/>
      <c r="KDG272" s="15"/>
      <c r="KDH272" s="15"/>
      <c r="KDI272" s="15"/>
      <c r="KDJ272" s="15"/>
      <c r="KDK272" s="15"/>
      <c r="KDL272" s="15"/>
      <c r="KDM272" s="15"/>
      <c r="KDN272" s="15"/>
      <c r="KDO272" s="15"/>
      <c r="KDP272" s="15"/>
      <c r="KDQ272" s="15"/>
      <c r="KDR272" s="15"/>
      <c r="KDS272" s="15"/>
      <c r="KDT272" s="15"/>
      <c r="KDU272" s="15"/>
      <c r="KDV272" s="15"/>
      <c r="KDW272" s="15"/>
      <c r="KDX272" s="15"/>
      <c r="KDY272" s="15"/>
      <c r="KDZ272" s="15"/>
      <c r="KEA272" s="15"/>
      <c r="KEB272" s="15"/>
      <c r="KEC272" s="15"/>
      <c r="KED272" s="15"/>
      <c r="KEE272" s="15"/>
      <c r="KEF272" s="15"/>
      <c r="KEG272" s="15"/>
      <c r="KEH272" s="15"/>
      <c r="KEI272" s="15"/>
      <c r="KEJ272" s="15"/>
      <c r="KEK272" s="15"/>
      <c r="KEL272" s="15"/>
      <c r="KEM272" s="15"/>
      <c r="KEN272" s="15"/>
      <c r="KEO272" s="15"/>
      <c r="KEP272" s="15"/>
      <c r="KEQ272" s="15"/>
      <c r="KER272" s="15"/>
      <c r="KES272" s="15"/>
      <c r="KET272" s="15"/>
      <c r="KEU272" s="15"/>
      <c r="KEV272" s="15"/>
      <c r="KEW272" s="15"/>
      <c r="KEX272" s="15"/>
      <c r="KEY272" s="15"/>
      <c r="KEZ272" s="15"/>
      <c r="KFA272" s="15"/>
      <c r="KFB272" s="15"/>
      <c r="KFC272" s="15"/>
      <c r="KFD272" s="15"/>
      <c r="KFE272" s="15"/>
      <c r="KFF272" s="15"/>
      <c r="KFG272" s="15"/>
      <c r="KFH272" s="15"/>
      <c r="KFI272" s="15"/>
      <c r="KFJ272" s="15"/>
      <c r="KFK272" s="15"/>
      <c r="KFL272" s="15"/>
      <c r="KFM272" s="15"/>
      <c r="KFN272" s="15"/>
      <c r="KFO272" s="15"/>
      <c r="KFP272" s="15"/>
      <c r="KFQ272" s="15"/>
      <c r="KFR272" s="15"/>
      <c r="KFS272" s="15"/>
      <c r="KFT272" s="15"/>
      <c r="KFU272" s="15"/>
      <c r="KFV272" s="15"/>
      <c r="KFW272" s="15"/>
      <c r="KFX272" s="15"/>
      <c r="KFY272" s="15"/>
      <c r="KFZ272" s="15"/>
      <c r="KGA272" s="15"/>
      <c r="KGB272" s="15"/>
      <c r="KGC272" s="15"/>
      <c r="KGD272" s="15"/>
      <c r="KGE272" s="15"/>
      <c r="KGF272" s="15"/>
      <c r="KGG272" s="15"/>
      <c r="KGH272" s="15"/>
      <c r="KGI272" s="15"/>
      <c r="KGJ272" s="15"/>
      <c r="KGK272" s="15"/>
      <c r="KGL272" s="15"/>
      <c r="KGM272" s="15"/>
      <c r="KGN272" s="15"/>
      <c r="KGO272" s="15"/>
      <c r="KGP272" s="15"/>
      <c r="KGQ272" s="15"/>
      <c r="KGR272" s="15"/>
      <c r="KGS272" s="15"/>
      <c r="KGT272" s="15"/>
      <c r="KGU272" s="15"/>
      <c r="KGV272" s="15"/>
      <c r="KGW272" s="15"/>
      <c r="KGX272" s="15"/>
      <c r="KGY272" s="15"/>
      <c r="KGZ272" s="15"/>
      <c r="KHA272" s="15"/>
      <c r="KHB272" s="15"/>
      <c r="KHC272" s="15"/>
      <c r="KHD272" s="15"/>
      <c r="KHE272" s="15"/>
      <c r="KHF272" s="15"/>
      <c r="KHG272" s="15"/>
      <c r="KHH272" s="15"/>
      <c r="KHI272" s="15"/>
      <c r="KHJ272" s="15"/>
      <c r="KHK272" s="15"/>
      <c r="KHL272" s="15"/>
      <c r="KHM272" s="15"/>
      <c r="KHN272" s="15"/>
      <c r="KHO272" s="15"/>
      <c r="KHP272" s="15"/>
      <c r="KHQ272" s="15"/>
      <c r="KHR272" s="15"/>
      <c r="KHS272" s="15"/>
      <c r="KHT272" s="15"/>
      <c r="KHU272" s="15"/>
      <c r="KHV272" s="15"/>
      <c r="KHW272" s="15"/>
      <c r="KHX272" s="15"/>
      <c r="KIG272" s="15"/>
      <c r="KIH272" s="15"/>
      <c r="KII272" s="15"/>
      <c r="KIJ272" s="15"/>
      <c r="KIK272" s="15"/>
      <c r="KIL272" s="15"/>
      <c r="KIM272" s="15"/>
      <c r="KIN272" s="15"/>
      <c r="KIO272" s="15"/>
      <c r="KIP272" s="15"/>
      <c r="KIQ272" s="15"/>
      <c r="KIR272" s="15"/>
      <c r="KIS272" s="15"/>
      <c r="KIT272" s="15"/>
      <c r="KIU272" s="15"/>
      <c r="KIV272" s="15"/>
      <c r="KIW272" s="15"/>
      <c r="KIX272" s="15"/>
      <c r="KIY272" s="15"/>
      <c r="KIZ272" s="15"/>
      <c r="KJA272" s="15"/>
      <c r="KJB272" s="15"/>
      <c r="KJC272" s="15"/>
      <c r="KJD272" s="15"/>
      <c r="KJE272" s="15"/>
      <c r="KJF272" s="15"/>
      <c r="KJG272" s="15"/>
      <c r="KJH272" s="15"/>
      <c r="KJI272" s="15"/>
      <c r="KJJ272" s="15"/>
      <c r="KJK272" s="15"/>
      <c r="KJL272" s="15"/>
      <c r="KJM272" s="15"/>
      <c r="KJN272" s="15"/>
      <c r="KJO272" s="15"/>
      <c r="KJP272" s="15"/>
      <c r="KJQ272" s="15"/>
      <c r="KJR272" s="15"/>
      <c r="KJS272" s="15"/>
      <c r="KJT272" s="15"/>
      <c r="KJU272" s="15"/>
      <c r="KJV272" s="15"/>
      <c r="KJW272" s="15"/>
      <c r="KJX272" s="15"/>
      <c r="KJY272" s="15"/>
      <c r="KJZ272" s="15"/>
      <c r="KKA272" s="15"/>
      <c r="KKB272" s="15"/>
      <c r="KKC272" s="15"/>
      <c r="KKD272" s="15"/>
      <c r="KKE272" s="15"/>
      <c r="KKF272" s="15"/>
      <c r="KKG272" s="15"/>
      <c r="KKH272" s="15"/>
      <c r="KKI272" s="15"/>
      <c r="KKJ272" s="15"/>
      <c r="KKK272" s="15"/>
      <c r="KKL272" s="15"/>
      <c r="KKM272" s="15"/>
      <c r="KKN272" s="15"/>
      <c r="KKO272" s="15"/>
      <c r="KKP272" s="15"/>
      <c r="KKQ272" s="15"/>
      <c r="KKR272" s="15"/>
      <c r="KKS272" s="15"/>
      <c r="KKT272" s="15"/>
      <c r="KKU272" s="15"/>
      <c r="KKV272" s="15"/>
      <c r="KKW272" s="15"/>
      <c r="KKX272" s="15"/>
      <c r="KKY272" s="15"/>
      <c r="KKZ272" s="15"/>
      <c r="KLA272" s="15"/>
      <c r="KLB272" s="15"/>
      <c r="KLC272" s="15"/>
      <c r="KLD272" s="15"/>
      <c r="KLE272" s="15"/>
      <c r="KLF272" s="15"/>
      <c r="KLG272" s="15"/>
      <c r="KLH272" s="15"/>
      <c r="KLI272" s="15"/>
      <c r="KLJ272" s="15"/>
      <c r="KLK272" s="15"/>
      <c r="KLL272" s="15"/>
      <c r="KLM272" s="15"/>
      <c r="KLN272" s="15"/>
      <c r="KLO272" s="15"/>
      <c r="KLP272" s="15"/>
      <c r="KLQ272" s="15"/>
      <c r="KLR272" s="15"/>
      <c r="KLS272" s="15"/>
      <c r="KLT272" s="15"/>
      <c r="KLU272" s="15"/>
      <c r="KLV272" s="15"/>
      <c r="KLW272" s="15"/>
      <c r="KLX272" s="15"/>
      <c r="KLY272" s="15"/>
      <c r="KLZ272" s="15"/>
      <c r="KMA272" s="15"/>
      <c r="KMB272" s="15"/>
      <c r="KMC272" s="15"/>
      <c r="KMD272" s="15"/>
      <c r="KME272" s="15"/>
      <c r="KMF272" s="15"/>
      <c r="KMG272" s="15"/>
      <c r="KMH272" s="15"/>
      <c r="KMI272" s="15"/>
      <c r="KMJ272" s="15"/>
      <c r="KMK272" s="15"/>
      <c r="KML272" s="15"/>
      <c r="KMM272" s="15"/>
      <c r="KMN272" s="15"/>
      <c r="KMO272" s="15"/>
      <c r="KMP272" s="15"/>
      <c r="KMQ272" s="15"/>
      <c r="KMR272" s="15"/>
      <c r="KMS272" s="15"/>
      <c r="KMT272" s="15"/>
      <c r="KMU272" s="15"/>
      <c r="KMV272" s="15"/>
      <c r="KMW272" s="15"/>
      <c r="KMX272" s="15"/>
      <c r="KMY272" s="15"/>
      <c r="KMZ272" s="15"/>
      <c r="KNA272" s="15"/>
      <c r="KNB272" s="15"/>
      <c r="KNC272" s="15"/>
      <c r="KND272" s="15"/>
      <c r="KNE272" s="15"/>
      <c r="KNF272" s="15"/>
      <c r="KNG272" s="15"/>
      <c r="KNH272" s="15"/>
      <c r="KNI272" s="15"/>
      <c r="KNJ272" s="15"/>
      <c r="KNK272" s="15"/>
      <c r="KNL272" s="15"/>
      <c r="KNM272" s="15"/>
      <c r="KNN272" s="15"/>
      <c r="KNO272" s="15"/>
      <c r="KNP272" s="15"/>
      <c r="KNQ272" s="15"/>
      <c r="KNR272" s="15"/>
      <c r="KNS272" s="15"/>
      <c r="KNT272" s="15"/>
      <c r="KNU272" s="15"/>
      <c r="KNV272" s="15"/>
      <c r="KNW272" s="15"/>
      <c r="KNX272" s="15"/>
      <c r="KNY272" s="15"/>
      <c r="KNZ272" s="15"/>
      <c r="KOA272" s="15"/>
      <c r="KOB272" s="15"/>
      <c r="KOC272" s="15"/>
      <c r="KOD272" s="15"/>
      <c r="KOE272" s="15"/>
      <c r="KOF272" s="15"/>
      <c r="KOG272" s="15"/>
      <c r="KOH272" s="15"/>
      <c r="KOI272" s="15"/>
      <c r="KOJ272" s="15"/>
      <c r="KOK272" s="15"/>
      <c r="KOL272" s="15"/>
      <c r="KOM272" s="15"/>
      <c r="KON272" s="15"/>
      <c r="KOO272" s="15"/>
      <c r="KOP272" s="15"/>
      <c r="KOQ272" s="15"/>
      <c r="KOR272" s="15"/>
      <c r="KOS272" s="15"/>
      <c r="KOT272" s="15"/>
      <c r="KOU272" s="15"/>
      <c r="KOV272" s="15"/>
      <c r="KOW272" s="15"/>
      <c r="KOX272" s="15"/>
      <c r="KOY272" s="15"/>
      <c r="KOZ272" s="15"/>
      <c r="KPA272" s="15"/>
      <c r="KPB272" s="15"/>
      <c r="KPC272" s="15"/>
      <c r="KPD272" s="15"/>
      <c r="KPE272" s="15"/>
      <c r="KPF272" s="15"/>
      <c r="KPG272" s="15"/>
      <c r="KPH272" s="15"/>
      <c r="KPI272" s="15"/>
      <c r="KPJ272" s="15"/>
      <c r="KPK272" s="15"/>
      <c r="KPL272" s="15"/>
      <c r="KPM272" s="15"/>
      <c r="KPN272" s="15"/>
      <c r="KPO272" s="15"/>
      <c r="KPP272" s="15"/>
      <c r="KPQ272" s="15"/>
      <c r="KPR272" s="15"/>
      <c r="KPS272" s="15"/>
      <c r="KPT272" s="15"/>
      <c r="KPU272" s="15"/>
      <c r="KPV272" s="15"/>
      <c r="KPW272" s="15"/>
      <c r="KPX272" s="15"/>
      <c r="KPY272" s="15"/>
      <c r="KPZ272" s="15"/>
      <c r="KQA272" s="15"/>
      <c r="KQB272" s="15"/>
      <c r="KQC272" s="15"/>
      <c r="KQD272" s="15"/>
      <c r="KQE272" s="15"/>
      <c r="KQF272" s="15"/>
      <c r="KQG272" s="15"/>
      <c r="KQH272" s="15"/>
      <c r="KQI272" s="15"/>
      <c r="KQJ272" s="15"/>
      <c r="KQK272" s="15"/>
      <c r="KQL272" s="15"/>
      <c r="KQM272" s="15"/>
      <c r="KQN272" s="15"/>
      <c r="KQO272" s="15"/>
      <c r="KQP272" s="15"/>
      <c r="KQQ272" s="15"/>
      <c r="KQR272" s="15"/>
      <c r="KQS272" s="15"/>
      <c r="KQT272" s="15"/>
      <c r="KQU272" s="15"/>
      <c r="KQV272" s="15"/>
      <c r="KQW272" s="15"/>
      <c r="KQX272" s="15"/>
      <c r="KQY272" s="15"/>
      <c r="KQZ272" s="15"/>
      <c r="KRA272" s="15"/>
      <c r="KRB272" s="15"/>
      <c r="KRC272" s="15"/>
      <c r="KRD272" s="15"/>
      <c r="KRE272" s="15"/>
      <c r="KRF272" s="15"/>
      <c r="KRG272" s="15"/>
      <c r="KRH272" s="15"/>
      <c r="KRI272" s="15"/>
      <c r="KRJ272" s="15"/>
      <c r="KRK272" s="15"/>
      <c r="KRL272" s="15"/>
      <c r="KRM272" s="15"/>
      <c r="KRN272" s="15"/>
      <c r="KRO272" s="15"/>
      <c r="KRP272" s="15"/>
      <c r="KRQ272" s="15"/>
      <c r="KRR272" s="15"/>
      <c r="KRS272" s="15"/>
      <c r="KRT272" s="15"/>
      <c r="KSC272" s="15"/>
      <c r="KSD272" s="15"/>
      <c r="KSE272" s="15"/>
      <c r="KSF272" s="15"/>
      <c r="KSG272" s="15"/>
      <c r="KSH272" s="15"/>
      <c r="KSI272" s="15"/>
      <c r="KSJ272" s="15"/>
      <c r="KSK272" s="15"/>
      <c r="KSL272" s="15"/>
      <c r="KSM272" s="15"/>
      <c r="KSN272" s="15"/>
      <c r="KSO272" s="15"/>
      <c r="KSP272" s="15"/>
      <c r="KSQ272" s="15"/>
      <c r="KSR272" s="15"/>
      <c r="KSS272" s="15"/>
      <c r="KST272" s="15"/>
      <c r="KSU272" s="15"/>
      <c r="KSV272" s="15"/>
      <c r="KSW272" s="15"/>
      <c r="KSX272" s="15"/>
      <c r="KSY272" s="15"/>
      <c r="KSZ272" s="15"/>
      <c r="KTA272" s="15"/>
      <c r="KTB272" s="15"/>
      <c r="KTC272" s="15"/>
      <c r="KTD272" s="15"/>
      <c r="KTE272" s="15"/>
      <c r="KTF272" s="15"/>
      <c r="KTG272" s="15"/>
      <c r="KTH272" s="15"/>
      <c r="KTI272" s="15"/>
      <c r="KTJ272" s="15"/>
      <c r="KTK272" s="15"/>
      <c r="KTL272" s="15"/>
      <c r="KTM272" s="15"/>
      <c r="KTN272" s="15"/>
      <c r="KTO272" s="15"/>
      <c r="KTP272" s="15"/>
      <c r="KTQ272" s="15"/>
      <c r="KTR272" s="15"/>
      <c r="KTS272" s="15"/>
      <c r="KTT272" s="15"/>
      <c r="KTU272" s="15"/>
      <c r="KTV272" s="15"/>
      <c r="KTW272" s="15"/>
      <c r="KTX272" s="15"/>
      <c r="KTY272" s="15"/>
      <c r="KTZ272" s="15"/>
      <c r="KUA272" s="15"/>
      <c r="KUB272" s="15"/>
      <c r="KUC272" s="15"/>
      <c r="KUD272" s="15"/>
      <c r="KUE272" s="15"/>
      <c r="KUF272" s="15"/>
      <c r="KUG272" s="15"/>
      <c r="KUH272" s="15"/>
      <c r="KUI272" s="15"/>
      <c r="KUJ272" s="15"/>
      <c r="KUK272" s="15"/>
      <c r="KUL272" s="15"/>
      <c r="KUM272" s="15"/>
      <c r="KUN272" s="15"/>
      <c r="KUO272" s="15"/>
      <c r="KUP272" s="15"/>
      <c r="KUQ272" s="15"/>
      <c r="KUR272" s="15"/>
      <c r="KUS272" s="15"/>
      <c r="KUT272" s="15"/>
      <c r="KUU272" s="15"/>
      <c r="KUV272" s="15"/>
      <c r="KUW272" s="15"/>
      <c r="KUX272" s="15"/>
      <c r="KUY272" s="15"/>
      <c r="KUZ272" s="15"/>
      <c r="KVA272" s="15"/>
      <c r="KVB272" s="15"/>
      <c r="KVC272" s="15"/>
      <c r="KVD272" s="15"/>
      <c r="KVE272" s="15"/>
      <c r="KVF272" s="15"/>
      <c r="KVG272" s="15"/>
      <c r="KVH272" s="15"/>
      <c r="KVI272" s="15"/>
      <c r="KVJ272" s="15"/>
      <c r="KVK272" s="15"/>
      <c r="KVL272" s="15"/>
      <c r="KVM272" s="15"/>
      <c r="KVN272" s="15"/>
      <c r="KVO272" s="15"/>
      <c r="KVP272" s="15"/>
      <c r="KVQ272" s="15"/>
      <c r="KVR272" s="15"/>
      <c r="KVS272" s="15"/>
      <c r="KVT272" s="15"/>
      <c r="KVU272" s="15"/>
      <c r="KVV272" s="15"/>
      <c r="KVW272" s="15"/>
      <c r="KVX272" s="15"/>
      <c r="KVY272" s="15"/>
      <c r="KVZ272" s="15"/>
      <c r="KWA272" s="15"/>
      <c r="KWB272" s="15"/>
      <c r="KWC272" s="15"/>
      <c r="KWD272" s="15"/>
      <c r="KWE272" s="15"/>
      <c r="KWF272" s="15"/>
      <c r="KWG272" s="15"/>
      <c r="KWH272" s="15"/>
      <c r="KWI272" s="15"/>
      <c r="KWJ272" s="15"/>
      <c r="KWK272" s="15"/>
      <c r="KWL272" s="15"/>
      <c r="KWM272" s="15"/>
      <c r="KWN272" s="15"/>
      <c r="KWO272" s="15"/>
      <c r="KWP272" s="15"/>
      <c r="KWQ272" s="15"/>
      <c r="KWR272" s="15"/>
      <c r="KWS272" s="15"/>
      <c r="KWT272" s="15"/>
      <c r="KWU272" s="15"/>
      <c r="KWV272" s="15"/>
      <c r="KWW272" s="15"/>
      <c r="KWX272" s="15"/>
      <c r="KWY272" s="15"/>
      <c r="KWZ272" s="15"/>
      <c r="KXA272" s="15"/>
      <c r="KXB272" s="15"/>
      <c r="KXC272" s="15"/>
      <c r="KXD272" s="15"/>
      <c r="KXE272" s="15"/>
      <c r="KXF272" s="15"/>
      <c r="KXG272" s="15"/>
      <c r="KXH272" s="15"/>
      <c r="KXI272" s="15"/>
      <c r="KXJ272" s="15"/>
      <c r="KXK272" s="15"/>
      <c r="KXL272" s="15"/>
      <c r="KXM272" s="15"/>
      <c r="KXN272" s="15"/>
      <c r="KXO272" s="15"/>
      <c r="KXP272" s="15"/>
      <c r="KXQ272" s="15"/>
      <c r="KXR272" s="15"/>
      <c r="KXS272" s="15"/>
      <c r="KXT272" s="15"/>
      <c r="KXU272" s="15"/>
      <c r="KXV272" s="15"/>
      <c r="KXW272" s="15"/>
      <c r="KXX272" s="15"/>
      <c r="KXY272" s="15"/>
      <c r="KXZ272" s="15"/>
      <c r="KYA272" s="15"/>
      <c r="KYB272" s="15"/>
      <c r="KYC272" s="15"/>
      <c r="KYD272" s="15"/>
      <c r="KYE272" s="15"/>
      <c r="KYF272" s="15"/>
      <c r="KYG272" s="15"/>
      <c r="KYH272" s="15"/>
      <c r="KYI272" s="15"/>
      <c r="KYJ272" s="15"/>
      <c r="KYK272" s="15"/>
      <c r="KYL272" s="15"/>
      <c r="KYM272" s="15"/>
      <c r="KYN272" s="15"/>
      <c r="KYO272" s="15"/>
      <c r="KYP272" s="15"/>
      <c r="KYQ272" s="15"/>
      <c r="KYR272" s="15"/>
      <c r="KYS272" s="15"/>
      <c r="KYT272" s="15"/>
      <c r="KYU272" s="15"/>
      <c r="KYV272" s="15"/>
      <c r="KYW272" s="15"/>
      <c r="KYX272" s="15"/>
      <c r="KYY272" s="15"/>
      <c r="KYZ272" s="15"/>
      <c r="KZA272" s="15"/>
      <c r="KZB272" s="15"/>
      <c r="KZC272" s="15"/>
      <c r="KZD272" s="15"/>
      <c r="KZE272" s="15"/>
      <c r="KZF272" s="15"/>
      <c r="KZG272" s="15"/>
      <c r="KZH272" s="15"/>
      <c r="KZI272" s="15"/>
      <c r="KZJ272" s="15"/>
      <c r="KZK272" s="15"/>
      <c r="KZL272" s="15"/>
      <c r="KZM272" s="15"/>
      <c r="KZN272" s="15"/>
      <c r="KZO272" s="15"/>
      <c r="KZP272" s="15"/>
      <c r="KZQ272" s="15"/>
      <c r="KZR272" s="15"/>
      <c r="KZS272" s="15"/>
      <c r="KZT272" s="15"/>
      <c r="KZU272" s="15"/>
      <c r="KZV272" s="15"/>
      <c r="KZW272" s="15"/>
      <c r="KZX272" s="15"/>
      <c r="KZY272" s="15"/>
      <c r="KZZ272" s="15"/>
      <c r="LAA272" s="15"/>
      <c r="LAB272" s="15"/>
      <c r="LAC272" s="15"/>
      <c r="LAD272" s="15"/>
      <c r="LAE272" s="15"/>
      <c r="LAF272" s="15"/>
      <c r="LAG272" s="15"/>
      <c r="LAH272" s="15"/>
      <c r="LAI272" s="15"/>
      <c r="LAJ272" s="15"/>
      <c r="LAK272" s="15"/>
      <c r="LAL272" s="15"/>
      <c r="LAM272" s="15"/>
      <c r="LAN272" s="15"/>
      <c r="LAO272" s="15"/>
      <c r="LAP272" s="15"/>
      <c r="LAQ272" s="15"/>
      <c r="LAR272" s="15"/>
      <c r="LAS272" s="15"/>
      <c r="LAT272" s="15"/>
      <c r="LAU272" s="15"/>
      <c r="LAV272" s="15"/>
      <c r="LAW272" s="15"/>
      <c r="LAX272" s="15"/>
      <c r="LAY272" s="15"/>
      <c r="LAZ272" s="15"/>
      <c r="LBA272" s="15"/>
      <c r="LBB272" s="15"/>
      <c r="LBC272" s="15"/>
      <c r="LBD272" s="15"/>
      <c r="LBE272" s="15"/>
      <c r="LBF272" s="15"/>
      <c r="LBG272" s="15"/>
      <c r="LBH272" s="15"/>
      <c r="LBI272" s="15"/>
      <c r="LBJ272" s="15"/>
      <c r="LBK272" s="15"/>
      <c r="LBL272" s="15"/>
      <c r="LBM272" s="15"/>
      <c r="LBN272" s="15"/>
      <c r="LBO272" s="15"/>
      <c r="LBP272" s="15"/>
      <c r="LBY272" s="15"/>
      <c r="LBZ272" s="15"/>
      <c r="LCA272" s="15"/>
      <c r="LCB272" s="15"/>
      <c r="LCC272" s="15"/>
      <c r="LCD272" s="15"/>
      <c r="LCE272" s="15"/>
      <c r="LCF272" s="15"/>
      <c r="LCG272" s="15"/>
      <c r="LCH272" s="15"/>
      <c r="LCI272" s="15"/>
      <c r="LCJ272" s="15"/>
      <c r="LCK272" s="15"/>
      <c r="LCL272" s="15"/>
      <c r="LCM272" s="15"/>
      <c r="LCN272" s="15"/>
      <c r="LCO272" s="15"/>
      <c r="LCP272" s="15"/>
      <c r="LCQ272" s="15"/>
      <c r="LCR272" s="15"/>
      <c r="LCS272" s="15"/>
      <c r="LCT272" s="15"/>
      <c r="LCU272" s="15"/>
      <c r="LCV272" s="15"/>
      <c r="LCW272" s="15"/>
      <c r="LCX272" s="15"/>
      <c r="LCY272" s="15"/>
      <c r="LCZ272" s="15"/>
      <c r="LDA272" s="15"/>
      <c r="LDB272" s="15"/>
      <c r="LDC272" s="15"/>
      <c r="LDD272" s="15"/>
      <c r="LDE272" s="15"/>
      <c r="LDF272" s="15"/>
      <c r="LDG272" s="15"/>
      <c r="LDH272" s="15"/>
      <c r="LDI272" s="15"/>
      <c r="LDJ272" s="15"/>
      <c r="LDK272" s="15"/>
      <c r="LDL272" s="15"/>
      <c r="LDM272" s="15"/>
      <c r="LDN272" s="15"/>
      <c r="LDO272" s="15"/>
      <c r="LDP272" s="15"/>
      <c r="LDQ272" s="15"/>
      <c r="LDR272" s="15"/>
      <c r="LDS272" s="15"/>
      <c r="LDT272" s="15"/>
      <c r="LDU272" s="15"/>
      <c r="LDV272" s="15"/>
      <c r="LDW272" s="15"/>
      <c r="LDX272" s="15"/>
      <c r="LDY272" s="15"/>
      <c r="LDZ272" s="15"/>
      <c r="LEA272" s="15"/>
      <c r="LEB272" s="15"/>
      <c r="LEC272" s="15"/>
      <c r="LED272" s="15"/>
      <c r="LEE272" s="15"/>
      <c r="LEF272" s="15"/>
      <c r="LEG272" s="15"/>
      <c r="LEH272" s="15"/>
      <c r="LEI272" s="15"/>
      <c r="LEJ272" s="15"/>
      <c r="LEK272" s="15"/>
      <c r="LEL272" s="15"/>
      <c r="LEM272" s="15"/>
      <c r="LEN272" s="15"/>
      <c r="LEO272" s="15"/>
      <c r="LEP272" s="15"/>
      <c r="LEQ272" s="15"/>
      <c r="LER272" s="15"/>
      <c r="LES272" s="15"/>
      <c r="LET272" s="15"/>
      <c r="LEU272" s="15"/>
      <c r="LEV272" s="15"/>
      <c r="LEW272" s="15"/>
      <c r="LEX272" s="15"/>
      <c r="LEY272" s="15"/>
      <c r="LEZ272" s="15"/>
      <c r="LFA272" s="15"/>
      <c r="LFB272" s="15"/>
      <c r="LFC272" s="15"/>
      <c r="LFD272" s="15"/>
      <c r="LFE272" s="15"/>
      <c r="LFF272" s="15"/>
      <c r="LFG272" s="15"/>
      <c r="LFH272" s="15"/>
      <c r="LFI272" s="15"/>
      <c r="LFJ272" s="15"/>
      <c r="LFK272" s="15"/>
      <c r="LFL272" s="15"/>
      <c r="LFM272" s="15"/>
      <c r="LFN272" s="15"/>
      <c r="LFO272" s="15"/>
      <c r="LFP272" s="15"/>
      <c r="LFQ272" s="15"/>
      <c r="LFR272" s="15"/>
      <c r="LFS272" s="15"/>
      <c r="LFT272" s="15"/>
      <c r="LFU272" s="15"/>
      <c r="LFV272" s="15"/>
      <c r="LFW272" s="15"/>
      <c r="LFX272" s="15"/>
      <c r="LFY272" s="15"/>
      <c r="LFZ272" s="15"/>
      <c r="LGA272" s="15"/>
      <c r="LGB272" s="15"/>
      <c r="LGC272" s="15"/>
      <c r="LGD272" s="15"/>
      <c r="LGE272" s="15"/>
      <c r="LGF272" s="15"/>
      <c r="LGG272" s="15"/>
      <c r="LGH272" s="15"/>
      <c r="LGI272" s="15"/>
      <c r="LGJ272" s="15"/>
      <c r="LGK272" s="15"/>
      <c r="LGL272" s="15"/>
      <c r="LGM272" s="15"/>
      <c r="LGN272" s="15"/>
      <c r="LGO272" s="15"/>
      <c r="LGP272" s="15"/>
      <c r="LGQ272" s="15"/>
      <c r="LGR272" s="15"/>
      <c r="LGS272" s="15"/>
      <c r="LGT272" s="15"/>
      <c r="LGU272" s="15"/>
      <c r="LGV272" s="15"/>
      <c r="LGW272" s="15"/>
      <c r="LGX272" s="15"/>
      <c r="LGY272" s="15"/>
      <c r="LGZ272" s="15"/>
      <c r="LHA272" s="15"/>
      <c r="LHB272" s="15"/>
      <c r="LHC272" s="15"/>
      <c r="LHD272" s="15"/>
      <c r="LHE272" s="15"/>
      <c r="LHF272" s="15"/>
      <c r="LHG272" s="15"/>
      <c r="LHH272" s="15"/>
      <c r="LHI272" s="15"/>
      <c r="LHJ272" s="15"/>
      <c r="LHK272" s="15"/>
      <c r="LHL272" s="15"/>
      <c r="LHM272" s="15"/>
      <c r="LHN272" s="15"/>
      <c r="LHO272" s="15"/>
      <c r="LHP272" s="15"/>
      <c r="LHQ272" s="15"/>
      <c r="LHR272" s="15"/>
      <c r="LHS272" s="15"/>
      <c r="LHT272" s="15"/>
      <c r="LHU272" s="15"/>
      <c r="LHV272" s="15"/>
      <c r="LHW272" s="15"/>
      <c r="LHX272" s="15"/>
      <c r="LHY272" s="15"/>
      <c r="LHZ272" s="15"/>
      <c r="LIA272" s="15"/>
      <c r="LIB272" s="15"/>
      <c r="LIC272" s="15"/>
      <c r="LID272" s="15"/>
      <c r="LIE272" s="15"/>
      <c r="LIF272" s="15"/>
      <c r="LIG272" s="15"/>
      <c r="LIH272" s="15"/>
      <c r="LII272" s="15"/>
      <c r="LIJ272" s="15"/>
      <c r="LIK272" s="15"/>
      <c r="LIL272" s="15"/>
      <c r="LIM272" s="15"/>
      <c r="LIN272" s="15"/>
      <c r="LIO272" s="15"/>
      <c r="LIP272" s="15"/>
      <c r="LIQ272" s="15"/>
      <c r="LIR272" s="15"/>
      <c r="LIS272" s="15"/>
      <c r="LIT272" s="15"/>
      <c r="LIU272" s="15"/>
      <c r="LIV272" s="15"/>
      <c r="LIW272" s="15"/>
      <c r="LIX272" s="15"/>
      <c r="LIY272" s="15"/>
      <c r="LIZ272" s="15"/>
      <c r="LJA272" s="15"/>
      <c r="LJB272" s="15"/>
      <c r="LJC272" s="15"/>
      <c r="LJD272" s="15"/>
      <c r="LJE272" s="15"/>
      <c r="LJF272" s="15"/>
      <c r="LJG272" s="15"/>
      <c r="LJH272" s="15"/>
      <c r="LJI272" s="15"/>
      <c r="LJJ272" s="15"/>
      <c r="LJK272" s="15"/>
      <c r="LJL272" s="15"/>
      <c r="LJM272" s="15"/>
      <c r="LJN272" s="15"/>
      <c r="LJO272" s="15"/>
      <c r="LJP272" s="15"/>
      <c r="LJQ272" s="15"/>
      <c r="LJR272" s="15"/>
      <c r="LJS272" s="15"/>
      <c r="LJT272" s="15"/>
      <c r="LJU272" s="15"/>
      <c r="LJV272" s="15"/>
      <c r="LJW272" s="15"/>
      <c r="LJX272" s="15"/>
      <c r="LJY272" s="15"/>
      <c r="LJZ272" s="15"/>
      <c r="LKA272" s="15"/>
      <c r="LKB272" s="15"/>
      <c r="LKC272" s="15"/>
      <c r="LKD272" s="15"/>
      <c r="LKE272" s="15"/>
      <c r="LKF272" s="15"/>
      <c r="LKG272" s="15"/>
      <c r="LKH272" s="15"/>
      <c r="LKI272" s="15"/>
      <c r="LKJ272" s="15"/>
      <c r="LKK272" s="15"/>
      <c r="LKL272" s="15"/>
      <c r="LKM272" s="15"/>
      <c r="LKN272" s="15"/>
      <c r="LKO272" s="15"/>
      <c r="LKP272" s="15"/>
      <c r="LKQ272" s="15"/>
      <c r="LKR272" s="15"/>
      <c r="LKS272" s="15"/>
      <c r="LKT272" s="15"/>
      <c r="LKU272" s="15"/>
      <c r="LKV272" s="15"/>
      <c r="LKW272" s="15"/>
      <c r="LKX272" s="15"/>
      <c r="LKY272" s="15"/>
      <c r="LKZ272" s="15"/>
      <c r="LLA272" s="15"/>
      <c r="LLB272" s="15"/>
      <c r="LLC272" s="15"/>
      <c r="LLD272" s="15"/>
      <c r="LLE272" s="15"/>
      <c r="LLF272" s="15"/>
      <c r="LLG272" s="15"/>
      <c r="LLH272" s="15"/>
      <c r="LLI272" s="15"/>
      <c r="LLJ272" s="15"/>
      <c r="LLK272" s="15"/>
      <c r="LLL272" s="15"/>
      <c r="LLU272" s="15"/>
      <c r="LLV272" s="15"/>
      <c r="LLW272" s="15"/>
      <c r="LLX272" s="15"/>
      <c r="LLY272" s="15"/>
      <c r="LLZ272" s="15"/>
      <c r="LMA272" s="15"/>
      <c r="LMB272" s="15"/>
      <c r="LMC272" s="15"/>
      <c r="LMD272" s="15"/>
      <c r="LME272" s="15"/>
      <c r="LMF272" s="15"/>
      <c r="LMG272" s="15"/>
      <c r="LMH272" s="15"/>
      <c r="LMI272" s="15"/>
      <c r="LMJ272" s="15"/>
      <c r="LMK272" s="15"/>
      <c r="LML272" s="15"/>
      <c r="LMM272" s="15"/>
      <c r="LMN272" s="15"/>
      <c r="LMO272" s="15"/>
      <c r="LMP272" s="15"/>
      <c r="LMQ272" s="15"/>
      <c r="LMR272" s="15"/>
      <c r="LMS272" s="15"/>
      <c r="LMT272" s="15"/>
      <c r="LMU272" s="15"/>
      <c r="LMV272" s="15"/>
      <c r="LMW272" s="15"/>
      <c r="LMX272" s="15"/>
      <c r="LMY272" s="15"/>
      <c r="LMZ272" s="15"/>
      <c r="LNA272" s="15"/>
      <c r="LNB272" s="15"/>
      <c r="LNC272" s="15"/>
      <c r="LND272" s="15"/>
      <c r="LNE272" s="15"/>
      <c r="LNF272" s="15"/>
      <c r="LNG272" s="15"/>
      <c r="LNH272" s="15"/>
      <c r="LNI272" s="15"/>
      <c r="LNJ272" s="15"/>
      <c r="LNK272" s="15"/>
      <c r="LNL272" s="15"/>
      <c r="LNM272" s="15"/>
      <c r="LNN272" s="15"/>
      <c r="LNO272" s="15"/>
      <c r="LNP272" s="15"/>
      <c r="LNQ272" s="15"/>
      <c r="LNR272" s="15"/>
      <c r="LNS272" s="15"/>
      <c r="LNT272" s="15"/>
      <c r="LNU272" s="15"/>
      <c r="LNV272" s="15"/>
      <c r="LNW272" s="15"/>
      <c r="LNX272" s="15"/>
      <c r="LNY272" s="15"/>
      <c r="LNZ272" s="15"/>
      <c r="LOA272" s="15"/>
      <c r="LOB272" s="15"/>
      <c r="LOC272" s="15"/>
      <c r="LOD272" s="15"/>
      <c r="LOE272" s="15"/>
      <c r="LOF272" s="15"/>
      <c r="LOG272" s="15"/>
      <c r="LOH272" s="15"/>
      <c r="LOI272" s="15"/>
      <c r="LOJ272" s="15"/>
      <c r="LOK272" s="15"/>
      <c r="LOL272" s="15"/>
      <c r="LOM272" s="15"/>
      <c r="LON272" s="15"/>
      <c r="LOO272" s="15"/>
      <c r="LOP272" s="15"/>
      <c r="LOQ272" s="15"/>
      <c r="LOR272" s="15"/>
      <c r="LOS272" s="15"/>
      <c r="LOT272" s="15"/>
      <c r="LOU272" s="15"/>
      <c r="LOV272" s="15"/>
      <c r="LOW272" s="15"/>
      <c r="LOX272" s="15"/>
      <c r="LOY272" s="15"/>
      <c r="LOZ272" s="15"/>
      <c r="LPA272" s="15"/>
      <c r="LPB272" s="15"/>
      <c r="LPC272" s="15"/>
      <c r="LPD272" s="15"/>
      <c r="LPE272" s="15"/>
      <c r="LPF272" s="15"/>
      <c r="LPG272" s="15"/>
      <c r="LPH272" s="15"/>
      <c r="LPI272" s="15"/>
      <c r="LPJ272" s="15"/>
      <c r="LPK272" s="15"/>
      <c r="LPL272" s="15"/>
      <c r="LPM272" s="15"/>
      <c r="LPN272" s="15"/>
      <c r="LPO272" s="15"/>
      <c r="LPP272" s="15"/>
      <c r="LPQ272" s="15"/>
      <c r="LPR272" s="15"/>
      <c r="LPS272" s="15"/>
      <c r="LPT272" s="15"/>
      <c r="LPU272" s="15"/>
      <c r="LPV272" s="15"/>
      <c r="LPW272" s="15"/>
      <c r="LPX272" s="15"/>
      <c r="LPY272" s="15"/>
      <c r="LPZ272" s="15"/>
      <c r="LQA272" s="15"/>
      <c r="LQB272" s="15"/>
      <c r="LQC272" s="15"/>
      <c r="LQD272" s="15"/>
      <c r="LQE272" s="15"/>
      <c r="LQF272" s="15"/>
      <c r="LQG272" s="15"/>
      <c r="LQH272" s="15"/>
      <c r="LQI272" s="15"/>
      <c r="LQJ272" s="15"/>
      <c r="LQK272" s="15"/>
      <c r="LQL272" s="15"/>
      <c r="LQM272" s="15"/>
      <c r="LQN272" s="15"/>
      <c r="LQO272" s="15"/>
      <c r="LQP272" s="15"/>
      <c r="LQQ272" s="15"/>
      <c r="LQR272" s="15"/>
      <c r="LQS272" s="15"/>
      <c r="LQT272" s="15"/>
      <c r="LQU272" s="15"/>
      <c r="LQV272" s="15"/>
      <c r="LQW272" s="15"/>
      <c r="LQX272" s="15"/>
      <c r="LQY272" s="15"/>
      <c r="LQZ272" s="15"/>
      <c r="LRA272" s="15"/>
      <c r="LRB272" s="15"/>
      <c r="LRC272" s="15"/>
      <c r="LRD272" s="15"/>
      <c r="LRE272" s="15"/>
      <c r="LRF272" s="15"/>
      <c r="LRG272" s="15"/>
      <c r="LRH272" s="15"/>
      <c r="LRI272" s="15"/>
      <c r="LRJ272" s="15"/>
      <c r="LRK272" s="15"/>
      <c r="LRL272" s="15"/>
      <c r="LRM272" s="15"/>
      <c r="LRN272" s="15"/>
      <c r="LRO272" s="15"/>
      <c r="LRP272" s="15"/>
      <c r="LRQ272" s="15"/>
      <c r="LRR272" s="15"/>
      <c r="LRS272" s="15"/>
      <c r="LRT272" s="15"/>
      <c r="LRU272" s="15"/>
      <c r="LRV272" s="15"/>
      <c r="LRW272" s="15"/>
      <c r="LRX272" s="15"/>
      <c r="LRY272" s="15"/>
      <c r="LRZ272" s="15"/>
      <c r="LSA272" s="15"/>
      <c r="LSB272" s="15"/>
      <c r="LSC272" s="15"/>
      <c r="LSD272" s="15"/>
      <c r="LSE272" s="15"/>
      <c r="LSF272" s="15"/>
      <c r="LSG272" s="15"/>
      <c r="LSH272" s="15"/>
      <c r="LSI272" s="15"/>
      <c r="LSJ272" s="15"/>
      <c r="LSK272" s="15"/>
      <c r="LSL272" s="15"/>
      <c r="LSM272" s="15"/>
      <c r="LSN272" s="15"/>
      <c r="LSO272" s="15"/>
      <c r="LSP272" s="15"/>
      <c r="LSQ272" s="15"/>
      <c r="LSR272" s="15"/>
      <c r="LSS272" s="15"/>
      <c r="LST272" s="15"/>
      <c r="LSU272" s="15"/>
      <c r="LSV272" s="15"/>
      <c r="LSW272" s="15"/>
      <c r="LSX272" s="15"/>
      <c r="LSY272" s="15"/>
      <c r="LSZ272" s="15"/>
      <c r="LTA272" s="15"/>
      <c r="LTB272" s="15"/>
      <c r="LTC272" s="15"/>
      <c r="LTD272" s="15"/>
      <c r="LTE272" s="15"/>
      <c r="LTF272" s="15"/>
      <c r="LTG272" s="15"/>
      <c r="LTH272" s="15"/>
      <c r="LTI272" s="15"/>
      <c r="LTJ272" s="15"/>
      <c r="LTK272" s="15"/>
      <c r="LTL272" s="15"/>
      <c r="LTM272" s="15"/>
      <c r="LTN272" s="15"/>
      <c r="LTO272" s="15"/>
      <c r="LTP272" s="15"/>
      <c r="LTQ272" s="15"/>
      <c r="LTR272" s="15"/>
      <c r="LTS272" s="15"/>
      <c r="LTT272" s="15"/>
      <c r="LTU272" s="15"/>
      <c r="LTV272" s="15"/>
      <c r="LTW272" s="15"/>
      <c r="LTX272" s="15"/>
      <c r="LTY272" s="15"/>
      <c r="LTZ272" s="15"/>
      <c r="LUA272" s="15"/>
      <c r="LUB272" s="15"/>
      <c r="LUC272" s="15"/>
      <c r="LUD272" s="15"/>
      <c r="LUE272" s="15"/>
      <c r="LUF272" s="15"/>
      <c r="LUG272" s="15"/>
      <c r="LUH272" s="15"/>
      <c r="LUI272" s="15"/>
      <c r="LUJ272" s="15"/>
      <c r="LUK272" s="15"/>
      <c r="LUL272" s="15"/>
      <c r="LUM272" s="15"/>
      <c r="LUN272" s="15"/>
      <c r="LUO272" s="15"/>
      <c r="LUP272" s="15"/>
      <c r="LUQ272" s="15"/>
      <c r="LUR272" s="15"/>
      <c r="LUS272" s="15"/>
      <c r="LUT272" s="15"/>
      <c r="LUU272" s="15"/>
      <c r="LUV272" s="15"/>
      <c r="LUW272" s="15"/>
      <c r="LUX272" s="15"/>
      <c r="LUY272" s="15"/>
      <c r="LUZ272" s="15"/>
      <c r="LVA272" s="15"/>
      <c r="LVB272" s="15"/>
      <c r="LVC272" s="15"/>
      <c r="LVD272" s="15"/>
      <c r="LVE272" s="15"/>
      <c r="LVF272" s="15"/>
      <c r="LVG272" s="15"/>
      <c r="LVH272" s="15"/>
      <c r="LVQ272" s="15"/>
      <c r="LVR272" s="15"/>
      <c r="LVS272" s="15"/>
      <c r="LVT272" s="15"/>
      <c r="LVU272" s="15"/>
      <c r="LVV272" s="15"/>
      <c r="LVW272" s="15"/>
      <c r="LVX272" s="15"/>
      <c r="LVY272" s="15"/>
      <c r="LVZ272" s="15"/>
      <c r="LWA272" s="15"/>
      <c r="LWB272" s="15"/>
      <c r="LWC272" s="15"/>
      <c r="LWD272" s="15"/>
      <c r="LWE272" s="15"/>
      <c r="LWF272" s="15"/>
      <c r="LWG272" s="15"/>
      <c r="LWH272" s="15"/>
      <c r="LWI272" s="15"/>
      <c r="LWJ272" s="15"/>
      <c r="LWK272" s="15"/>
      <c r="LWL272" s="15"/>
      <c r="LWM272" s="15"/>
      <c r="LWN272" s="15"/>
      <c r="LWO272" s="15"/>
      <c r="LWP272" s="15"/>
      <c r="LWQ272" s="15"/>
      <c r="LWR272" s="15"/>
      <c r="LWS272" s="15"/>
      <c r="LWT272" s="15"/>
      <c r="LWU272" s="15"/>
      <c r="LWV272" s="15"/>
      <c r="LWW272" s="15"/>
      <c r="LWX272" s="15"/>
      <c r="LWY272" s="15"/>
      <c r="LWZ272" s="15"/>
      <c r="LXA272" s="15"/>
      <c r="LXB272" s="15"/>
      <c r="LXC272" s="15"/>
      <c r="LXD272" s="15"/>
      <c r="LXE272" s="15"/>
      <c r="LXF272" s="15"/>
      <c r="LXG272" s="15"/>
      <c r="LXH272" s="15"/>
      <c r="LXI272" s="15"/>
      <c r="LXJ272" s="15"/>
      <c r="LXK272" s="15"/>
      <c r="LXL272" s="15"/>
      <c r="LXM272" s="15"/>
      <c r="LXN272" s="15"/>
      <c r="LXO272" s="15"/>
      <c r="LXP272" s="15"/>
      <c r="LXQ272" s="15"/>
      <c r="LXR272" s="15"/>
      <c r="LXS272" s="15"/>
      <c r="LXT272" s="15"/>
      <c r="LXU272" s="15"/>
      <c r="LXV272" s="15"/>
      <c r="LXW272" s="15"/>
      <c r="LXX272" s="15"/>
      <c r="LXY272" s="15"/>
      <c r="LXZ272" s="15"/>
      <c r="LYA272" s="15"/>
      <c r="LYB272" s="15"/>
      <c r="LYC272" s="15"/>
      <c r="LYD272" s="15"/>
      <c r="LYE272" s="15"/>
      <c r="LYF272" s="15"/>
      <c r="LYG272" s="15"/>
      <c r="LYH272" s="15"/>
      <c r="LYI272" s="15"/>
      <c r="LYJ272" s="15"/>
      <c r="LYK272" s="15"/>
      <c r="LYL272" s="15"/>
      <c r="LYM272" s="15"/>
      <c r="LYN272" s="15"/>
      <c r="LYO272" s="15"/>
      <c r="LYP272" s="15"/>
      <c r="LYQ272" s="15"/>
      <c r="LYR272" s="15"/>
      <c r="LYS272" s="15"/>
      <c r="LYT272" s="15"/>
      <c r="LYU272" s="15"/>
      <c r="LYV272" s="15"/>
      <c r="LYW272" s="15"/>
      <c r="LYX272" s="15"/>
      <c r="LYY272" s="15"/>
      <c r="LYZ272" s="15"/>
      <c r="LZA272" s="15"/>
      <c r="LZB272" s="15"/>
      <c r="LZC272" s="15"/>
      <c r="LZD272" s="15"/>
      <c r="LZE272" s="15"/>
      <c r="LZF272" s="15"/>
      <c r="LZG272" s="15"/>
      <c r="LZH272" s="15"/>
      <c r="LZI272" s="15"/>
      <c r="LZJ272" s="15"/>
      <c r="LZK272" s="15"/>
      <c r="LZL272" s="15"/>
      <c r="LZM272" s="15"/>
      <c r="LZN272" s="15"/>
      <c r="LZO272" s="15"/>
      <c r="LZP272" s="15"/>
      <c r="LZQ272" s="15"/>
      <c r="LZR272" s="15"/>
      <c r="LZS272" s="15"/>
      <c r="LZT272" s="15"/>
      <c r="LZU272" s="15"/>
      <c r="LZV272" s="15"/>
      <c r="LZW272" s="15"/>
      <c r="LZX272" s="15"/>
      <c r="LZY272" s="15"/>
      <c r="LZZ272" s="15"/>
      <c r="MAA272" s="15"/>
      <c r="MAB272" s="15"/>
      <c r="MAC272" s="15"/>
      <c r="MAD272" s="15"/>
      <c r="MAE272" s="15"/>
      <c r="MAF272" s="15"/>
      <c r="MAG272" s="15"/>
      <c r="MAH272" s="15"/>
      <c r="MAI272" s="15"/>
      <c r="MAJ272" s="15"/>
      <c r="MAK272" s="15"/>
      <c r="MAL272" s="15"/>
      <c r="MAM272" s="15"/>
      <c r="MAN272" s="15"/>
      <c r="MAO272" s="15"/>
      <c r="MAP272" s="15"/>
      <c r="MAQ272" s="15"/>
      <c r="MAR272" s="15"/>
      <c r="MAS272" s="15"/>
      <c r="MAT272" s="15"/>
      <c r="MAU272" s="15"/>
      <c r="MAV272" s="15"/>
      <c r="MAW272" s="15"/>
      <c r="MAX272" s="15"/>
      <c r="MAY272" s="15"/>
      <c r="MAZ272" s="15"/>
      <c r="MBA272" s="15"/>
      <c r="MBB272" s="15"/>
      <c r="MBC272" s="15"/>
      <c r="MBD272" s="15"/>
      <c r="MBE272" s="15"/>
      <c r="MBF272" s="15"/>
      <c r="MBG272" s="15"/>
      <c r="MBH272" s="15"/>
      <c r="MBI272" s="15"/>
      <c r="MBJ272" s="15"/>
      <c r="MBK272" s="15"/>
      <c r="MBL272" s="15"/>
      <c r="MBM272" s="15"/>
      <c r="MBN272" s="15"/>
      <c r="MBO272" s="15"/>
      <c r="MBP272" s="15"/>
      <c r="MBQ272" s="15"/>
      <c r="MBR272" s="15"/>
      <c r="MBS272" s="15"/>
      <c r="MBT272" s="15"/>
      <c r="MBU272" s="15"/>
      <c r="MBV272" s="15"/>
      <c r="MBW272" s="15"/>
      <c r="MBX272" s="15"/>
      <c r="MBY272" s="15"/>
      <c r="MBZ272" s="15"/>
      <c r="MCA272" s="15"/>
      <c r="MCB272" s="15"/>
      <c r="MCC272" s="15"/>
      <c r="MCD272" s="15"/>
      <c r="MCE272" s="15"/>
      <c r="MCF272" s="15"/>
      <c r="MCG272" s="15"/>
      <c r="MCH272" s="15"/>
      <c r="MCI272" s="15"/>
      <c r="MCJ272" s="15"/>
      <c r="MCK272" s="15"/>
      <c r="MCL272" s="15"/>
      <c r="MCM272" s="15"/>
      <c r="MCN272" s="15"/>
      <c r="MCO272" s="15"/>
      <c r="MCP272" s="15"/>
      <c r="MCQ272" s="15"/>
      <c r="MCR272" s="15"/>
      <c r="MCS272" s="15"/>
      <c r="MCT272" s="15"/>
      <c r="MCU272" s="15"/>
      <c r="MCV272" s="15"/>
      <c r="MCW272" s="15"/>
      <c r="MCX272" s="15"/>
      <c r="MCY272" s="15"/>
      <c r="MCZ272" s="15"/>
      <c r="MDA272" s="15"/>
      <c r="MDB272" s="15"/>
      <c r="MDC272" s="15"/>
      <c r="MDD272" s="15"/>
      <c r="MDE272" s="15"/>
      <c r="MDF272" s="15"/>
      <c r="MDG272" s="15"/>
      <c r="MDH272" s="15"/>
      <c r="MDI272" s="15"/>
      <c r="MDJ272" s="15"/>
      <c r="MDK272" s="15"/>
      <c r="MDL272" s="15"/>
      <c r="MDM272" s="15"/>
      <c r="MDN272" s="15"/>
      <c r="MDO272" s="15"/>
      <c r="MDP272" s="15"/>
      <c r="MDQ272" s="15"/>
      <c r="MDR272" s="15"/>
      <c r="MDS272" s="15"/>
      <c r="MDT272" s="15"/>
      <c r="MDU272" s="15"/>
      <c r="MDV272" s="15"/>
      <c r="MDW272" s="15"/>
      <c r="MDX272" s="15"/>
      <c r="MDY272" s="15"/>
      <c r="MDZ272" s="15"/>
      <c r="MEA272" s="15"/>
      <c r="MEB272" s="15"/>
      <c r="MEC272" s="15"/>
      <c r="MED272" s="15"/>
      <c r="MEE272" s="15"/>
      <c r="MEF272" s="15"/>
      <c r="MEG272" s="15"/>
      <c r="MEH272" s="15"/>
      <c r="MEI272" s="15"/>
      <c r="MEJ272" s="15"/>
      <c r="MEK272" s="15"/>
      <c r="MEL272" s="15"/>
      <c r="MEM272" s="15"/>
      <c r="MEN272" s="15"/>
      <c r="MEO272" s="15"/>
      <c r="MEP272" s="15"/>
      <c r="MEQ272" s="15"/>
      <c r="MER272" s="15"/>
      <c r="MES272" s="15"/>
      <c r="MET272" s="15"/>
      <c r="MEU272" s="15"/>
      <c r="MEV272" s="15"/>
      <c r="MEW272" s="15"/>
      <c r="MEX272" s="15"/>
      <c r="MEY272" s="15"/>
      <c r="MEZ272" s="15"/>
      <c r="MFA272" s="15"/>
      <c r="MFB272" s="15"/>
      <c r="MFC272" s="15"/>
      <c r="MFD272" s="15"/>
      <c r="MFM272" s="15"/>
      <c r="MFN272" s="15"/>
      <c r="MFO272" s="15"/>
      <c r="MFP272" s="15"/>
      <c r="MFQ272" s="15"/>
      <c r="MFR272" s="15"/>
      <c r="MFS272" s="15"/>
      <c r="MFT272" s="15"/>
      <c r="MFU272" s="15"/>
      <c r="MFV272" s="15"/>
      <c r="MFW272" s="15"/>
      <c r="MFX272" s="15"/>
      <c r="MFY272" s="15"/>
      <c r="MFZ272" s="15"/>
      <c r="MGA272" s="15"/>
      <c r="MGB272" s="15"/>
      <c r="MGC272" s="15"/>
      <c r="MGD272" s="15"/>
      <c r="MGE272" s="15"/>
      <c r="MGF272" s="15"/>
      <c r="MGG272" s="15"/>
      <c r="MGH272" s="15"/>
      <c r="MGI272" s="15"/>
      <c r="MGJ272" s="15"/>
      <c r="MGK272" s="15"/>
      <c r="MGL272" s="15"/>
      <c r="MGM272" s="15"/>
      <c r="MGN272" s="15"/>
      <c r="MGO272" s="15"/>
      <c r="MGP272" s="15"/>
      <c r="MGQ272" s="15"/>
      <c r="MGR272" s="15"/>
      <c r="MGS272" s="15"/>
      <c r="MGT272" s="15"/>
      <c r="MGU272" s="15"/>
      <c r="MGV272" s="15"/>
      <c r="MGW272" s="15"/>
      <c r="MGX272" s="15"/>
      <c r="MGY272" s="15"/>
      <c r="MGZ272" s="15"/>
      <c r="MHA272" s="15"/>
      <c r="MHB272" s="15"/>
      <c r="MHC272" s="15"/>
      <c r="MHD272" s="15"/>
      <c r="MHE272" s="15"/>
      <c r="MHF272" s="15"/>
      <c r="MHG272" s="15"/>
      <c r="MHH272" s="15"/>
      <c r="MHI272" s="15"/>
      <c r="MHJ272" s="15"/>
      <c r="MHK272" s="15"/>
      <c r="MHL272" s="15"/>
      <c r="MHM272" s="15"/>
      <c r="MHN272" s="15"/>
      <c r="MHO272" s="15"/>
      <c r="MHP272" s="15"/>
      <c r="MHQ272" s="15"/>
      <c r="MHR272" s="15"/>
      <c r="MHS272" s="15"/>
      <c r="MHT272" s="15"/>
      <c r="MHU272" s="15"/>
      <c r="MHV272" s="15"/>
      <c r="MHW272" s="15"/>
      <c r="MHX272" s="15"/>
      <c r="MHY272" s="15"/>
      <c r="MHZ272" s="15"/>
      <c r="MIA272" s="15"/>
      <c r="MIB272" s="15"/>
      <c r="MIC272" s="15"/>
      <c r="MID272" s="15"/>
      <c r="MIE272" s="15"/>
      <c r="MIF272" s="15"/>
      <c r="MIG272" s="15"/>
      <c r="MIH272" s="15"/>
      <c r="MII272" s="15"/>
      <c r="MIJ272" s="15"/>
      <c r="MIK272" s="15"/>
      <c r="MIL272" s="15"/>
      <c r="MIM272" s="15"/>
      <c r="MIN272" s="15"/>
      <c r="MIO272" s="15"/>
      <c r="MIP272" s="15"/>
      <c r="MIQ272" s="15"/>
      <c r="MIR272" s="15"/>
      <c r="MIS272" s="15"/>
      <c r="MIT272" s="15"/>
      <c r="MIU272" s="15"/>
      <c r="MIV272" s="15"/>
      <c r="MIW272" s="15"/>
      <c r="MIX272" s="15"/>
      <c r="MIY272" s="15"/>
      <c r="MIZ272" s="15"/>
      <c r="MJA272" s="15"/>
      <c r="MJB272" s="15"/>
      <c r="MJC272" s="15"/>
      <c r="MJD272" s="15"/>
      <c r="MJE272" s="15"/>
      <c r="MJF272" s="15"/>
      <c r="MJG272" s="15"/>
      <c r="MJH272" s="15"/>
      <c r="MJI272" s="15"/>
      <c r="MJJ272" s="15"/>
      <c r="MJK272" s="15"/>
      <c r="MJL272" s="15"/>
      <c r="MJM272" s="15"/>
      <c r="MJN272" s="15"/>
      <c r="MJO272" s="15"/>
      <c r="MJP272" s="15"/>
      <c r="MJQ272" s="15"/>
      <c r="MJR272" s="15"/>
      <c r="MJS272" s="15"/>
      <c r="MJT272" s="15"/>
      <c r="MJU272" s="15"/>
      <c r="MJV272" s="15"/>
      <c r="MJW272" s="15"/>
      <c r="MJX272" s="15"/>
      <c r="MJY272" s="15"/>
      <c r="MJZ272" s="15"/>
      <c r="MKA272" s="15"/>
      <c r="MKB272" s="15"/>
      <c r="MKC272" s="15"/>
      <c r="MKD272" s="15"/>
      <c r="MKE272" s="15"/>
      <c r="MKF272" s="15"/>
      <c r="MKG272" s="15"/>
      <c r="MKH272" s="15"/>
      <c r="MKI272" s="15"/>
      <c r="MKJ272" s="15"/>
      <c r="MKK272" s="15"/>
      <c r="MKL272" s="15"/>
      <c r="MKM272" s="15"/>
      <c r="MKN272" s="15"/>
      <c r="MKO272" s="15"/>
      <c r="MKP272" s="15"/>
      <c r="MKQ272" s="15"/>
      <c r="MKR272" s="15"/>
      <c r="MKS272" s="15"/>
      <c r="MKT272" s="15"/>
      <c r="MKU272" s="15"/>
      <c r="MKV272" s="15"/>
      <c r="MKW272" s="15"/>
      <c r="MKX272" s="15"/>
      <c r="MKY272" s="15"/>
      <c r="MKZ272" s="15"/>
      <c r="MLA272" s="15"/>
      <c r="MLB272" s="15"/>
      <c r="MLC272" s="15"/>
      <c r="MLD272" s="15"/>
      <c r="MLE272" s="15"/>
      <c r="MLF272" s="15"/>
      <c r="MLG272" s="15"/>
      <c r="MLH272" s="15"/>
      <c r="MLI272" s="15"/>
      <c r="MLJ272" s="15"/>
      <c r="MLK272" s="15"/>
      <c r="MLL272" s="15"/>
      <c r="MLM272" s="15"/>
      <c r="MLN272" s="15"/>
      <c r="MLO272" s="15"/>
      <c r="MLP272" s="15"/>
      <c r="MLQ272" s="15"/>
      <c r="MLR272" s="15"/>
      <c r="MLS272" s="15"/>
      <c r="MLT272" s="15"/>
      <c r="MLU272" s="15"/>
      <c r="MLV272" s="15"/>
      <c r="MLW272" s="15"/>
      <c r="MLX272" s="15"/>
      <c r="MLY272" s="15"/>
      <c r="MLZ272" s="15"/>
      <c r="MMA272" s="15"/>
      <c r="MMB272" s="15"/>
      <c r="MMC272" s="15"/>
      <c r="MMD272" s="15"/>
      <c r="MME272" s="15"/>
      <c r="MMF272" s="15"/>
      <c r="MMG272" s="15"/>
      <c r="MMH272" s="15"/>
      <c r="MMI272" s="15"/>
      <c r="MMJ272" s="15"/>
      <c r="MMK272" s="15"/>
      <c r="MML272" s="15"/>
      <c r="MMM272" s="15"/>
      <c r="MMN272" s="15"/>
      <c r="MMO272" s="15"/>
      <c r="MMP272" s="15"/>
      <c r="MMQ272" s="15"/>
      <c r="MMR272" s="15"/>
      <c r="MMS272" s="15"/>
      <c r="MMT272" s="15"/>
      <c r="MMU272" s="15"/>
      <c r="MMV272" s="15"/>
      <c r="MMW272" s="15"/>
      <c r="MMX272" s="15"/>
      <c r="MMY272" s="15"/>
      <c r="MMZ272" s="15"/>
      <c r="MNA272" s="15"/>
      <c r="MNB272" s="15"/>
      <c r="MNC272" s="15"/>
      <c r="MND272" s="15"/>
      <c r="MNE272" s="15"/>
      <c r="MNF272" s="15"/>
      <c r="MNG272" s="15"/>
      <c r="MNH272" s="15"/>
      <c r="MNI272" s="15"/>
      <c r="MNJ272" s="15"/>
      <c r="MNK272" s="15"/>
      <c r="MNL272" s="15"/>
      <c r="MNM272" s="15"/>
      <c r="MNN272" s="15"/>
      <c r="MNO272" s="15"/>
      <c r="MNP272" s="15"/>
      <c r="MNQ272" s="15"/>
      <c r="MNR272" s="15"/>
      <c r="MNS272" s="15"/>
      <c r="MNT272" s="15"/>
      <c r="MNU272" s="15"/>
      <c r="MNV272" s="15"/>
      <c r="MNW272" s="15"/>
      <c r="MNX272" s="15"/>
      <c r="MNY272" s="15"/>
      <c r="MNZ272" s="15"/>
      <c r="MOA272" s="15"/>
      <c r="MOB272" s="15"/>
      <c r="MOC272" s="15"/>
      <c r="MOD272" s="15"/>
      <c r="MOE272" s="15"/>
      <c r="MOF272" s="15"/>
      <c r="MOG272" s="15"/>
      <c r="MOH272" s="15"/>
      <c r="MOI272" s="15"/>
      <c r="MOJ272" s="15"/>
      <c r="MOK272" s="15"/>
      <c r="MOL272" s="15"/>
      <c r="MOM272" s="15"/>
      <c r="MON272" s="15"/>
      <c r="MOO272" s="15"/>
      <c r="MOP272" s="15"/>
      <c r="MOQ272" s="15"/>
      <c r="MOR272" s="15"/>
      <c r="MOS272" s="15"/>
      <c r="MOT272" s="15"/>
      <c r="MOU272" s="15"/>
      <c r="MOV272" s="15"/>
      <c r="MOW272" s="15"/>
      <c r="MOX272" s="15"/>
      <c r="MOY272" s="15"/>
      <c r="MOZ272" s="15"/>
      <c r="MPI272" s="15"/>
      <c r="MPJ272" s="15"/>
      <c r="MPK272" s="15"/>
      <c r="MPL272" s="15"/>
      <c r="MPM272" s="15"/>
      <c r="MPN272" s="15"/>
      <c r="MPO272" s="15"/>
      <c r="MPP272" s="15"/>
      <c r="MPQ272" s="15"/>
      <c r="MPR272" s="15"/>
      <c r="MPS272" s="15"/>
      <c r="MPT272" s="15"/>
      <c r="MPU272" s="15"/>
      <c r="MPV272" s="15"/>
      <c r="MPW272" s="15"/>
      <c r="MPX272" s="15"/>
      <c r="MPY272" s="15"/>
      <c r="MPZ272" s="15"/>
      <c r="MQA272" s="15"/>
      <c r="MQB272" s="15"/>
      <c r="MQC272" s="15"/>
      <c r="MQD272" s="15"/>
      <c r="MQE272" s="15"/>
      <c r="MQF272" s="15"/>
      <c r="MQG272" s="15"/>
      <c r="MQH272" s="15"/>
      <c r="MQI272" s="15"/>
      <c r="MQJ272" s="15"/>
      <c r="MQK272" s="15"/>
      <c r="MQL272" s="15"/>
      <c r="MQM272" s="15"/>
      <c r="MQN272" s="15"/>
      <c r="MQO272" s="15"/>
      <c r="MQP272" s="15"/>
      <c r="MQQ272" s="15"/>
      <c r="MQR272" s="15"/>
      <c r="MQS272" s="15"/>
      <c r="MQT272" s="15"/>
      <c r="MQU272" s="15"/>
      <c r="MQV272" s="15"/>
      <c r="MQW272" s="15"/>
      <c r="MQX272" s="15"/>
      <c r="MQY272" s="15"/>
      <c r="MQZ272" s="15"/>
      <c r="MRA272" s="15"/>
      <c r="MRB272" s="15"/>
      <c r="MRC272" s="15"/>
      <c r="MRD272" s="15"/>
      <c r="MRE272" s="15"/>
      <c r="MRF272" s="15"/>
      <c r="MRG272" s="15"/>
      <c r="MRH272" s="15"/>
      <c r="MRI272" s="15"/>
      <c r="MRJ272" s="15"/>
      <c r="MRK272" s="15"/>
      <c r="MRL272" s="15"/>
      <c r="MRM272" s="15"/>
      <c r="MRN272" s="15"/>
      <c r="MRO272" s="15"/>
      <c r="MRP272" s="15"/>
      <c r="MRQ272" s="15"/>
      <c r="MRR272" s="15"/>
      <c r="MRS272" s="15"/>
      <c r="MRT272" s="15"/>
      <c r="MRU272" s="15"/>
      <c r="MRV272" s="15"/>
      <c r="MRW272" s="15"/>
      <c r="MRX272" s="15"/>
      <c r="MRY272" s="15"/>
      <c r="MRZ272" s="15"/>
      <c r="MSA272" s="15"/>
      <c r="MSB272" s="15"/>
      <c r="MSC272" s="15"/>
      <c r="MSD272" s="15"/>
      <c r="MSE272" s="15"/>
      <c r="MSF272" s="15"/>
      <c r="MSG272" s="15"/>
      <c r="MSH272" s="15"/>
      <c r="MSI272" s="15"/>
      <c r="MSJ272" s="15"/>
      <c r="MSK272" s="15"/>
      <c r="MSL272" s="15"/>
      <c r="MSM272" s="15"/>
      <c r="MSN272" s="15"/>
      <c r="MSO272" s="15"/>
      <c r="MSP272" s="15"/>
      <c r="MSQ272" s="15"/>
      <c r="MSR272" s="15"/>
      <c r="MSS272" s="15"/>
      <c r="MST272" s="15"/>
      <c r="MSU272" s="15"/>
      <c r="MSV272" s="15"/>
      <c r="MSW272" s="15"/>
      <c r="MSX272" s="15"/>
      <c r="MSY272" s="15"/>
      <c r="MSZ272" s="15"/>
      <c r="MTA272" s="15"/>
      <c r="MTB272" s="15"/>
      <c r="MTC272" s="15"/>
      <c r="MTD272" s="15"/>
      <c r="MTE272" s="15"/>
      <c r="MTF272" s="15"/>
      <c r="MTG272" s="15"/>
      <c r="MTH272" s="15"/>
      <c r="MTI272" s="15"/>
      <c r="MTJ272" s="15"/>
      <c r="MTK272" s="15"/>
      <c r="MTL272" s="15"/>
      <c r="MTM272" s="15"/>
      <c r="MTN272" s="15"/>
      <c r="MTO272" s="15"/>
      <c r="MTP272" s="15"/>
      <c r="MTQ272" s="15"/>
      <c r="MTR272" s="15"/>
      <c r="MTS272" s="15"/>
      <c r="MTT272" s="15"/>
      <c r="MTU272" s="15"/>
      <c r="MTV272" s="15"/>
      <c r="MTW272" s="15"/>
      <c r="MTX272" s="15"/>
      <c r="MTY272" s="15"/>
      <c r="MTZ272" s="15"/>
      <c r="MUA272" s="15"/>
      <c r="MUB272" s="15"/>
      <c r="MUC272" s="15"/>
      <c r="MUD272" s="15"/>
      <c r="MUE272" s="15"/>
      <c r="MUF272" s="15"/>
      <c r="MUG272" s="15"/>
      <c r="MUH272" s="15"/>
      <c r="MUI272" s="15"/>
      <c r="MUJ272" s="15"/>
      <c r="MUK272" s="15"/>
      <c r="MUL272" s="15"/>
      <c r="MUM272" s="15"/>
      <c r="MUN272" s="15"/>
      <c r="MUO272" s="15"/>
      <c r="MUP272" s="15"/>
      <c r="MUQ272" s="15"/>
      <c r="MUR272" s="15"/>
      <c r="MUS272" s="15"/>
      <c r="MUT272" s="15"/>
      <c r="MUU272" s="15"/>
      <c r="MUV272" s="15"/>
      <c r="MUW272" s="15"/>
      <c r="MUX272" s="15"/>
      <c r="MUY272" s="15"/>
      <c r="MUZ272" s="15"/>
      <c r="MVA272" s="15"/>
      <c r="MVB272" s="15"/>
      <c r="MVC272" s="15"/>
      <c r="MVD272" s="15"/>
      <c r="MVE272" s="15"/>
      <c r="MVF272" s="15"/>
      <c r="MVG272" s="15"/>
      <c r="MVH272" s="15"/>
      <c r="MVI272" s="15"/>
      <c r="MVJ272" s="15"/>
      <c r="MVK272" s="15"/>
      <c r="MVL272" s="15"/>
      <c r="MVM272" s="15"/>
      <c r="MVN272" s="15"/>
      <c r="MVO272" s="15"/>
      <c r="MVP272" s="15"/>
      <c r="MVQ272" s="15"/>
      <c r="MVR272" s="15"/>
      <c r="MVS272" s="15"/>
      <c r="MVT272" s="15"/>
      <c r="MVU272" s="15"/>
      <c r="MVV272" s="15"/>
      <c r="MVW272" s="15"/>
      <c r="MVX272" s="15"/>
      <c r="MVY272" s="15"/>
      <c r="MVZ272" s="15"/>
      <c r="MWA272" s="15"/>
      <c r="MWB272" s="15"/>
      <c r="MWC272" s="15"/>
      <c r="MWD272" s="15"/>
      <c r="MWE272" s="15"/>
      <c r="MWF272" s="15"/>
      <c r="MWG272" s="15"/>
      <c r="MWH272" s="15"/>
      <c r="MWI272" s="15"/>
      <c r="MWJ272" s="15"/>
      <c r="MWK272" s="15"/>
      <c r="MWL272" s="15"/>
      <c r="MWM272" s="15"/>
      <c r="MWN272" s="15"/>
      <c r="MWO272" s="15"/>
      <c r="MWP272" s="15"/>
      <c r="MWQ272" s="15"/>
      <c r="MWR272" s="15"/>
      <c r="MWS272" s="15"/>
      <c r="MWT272" s="15"/>
      <c r="MWU272" s="15"/>
      <c r="MWV272" s="15"/>
      <c r="MWW272" s="15"/>
      <c r="MWX272" s="15"/>
      <c r="MWY272" s="15"/>
      <c r="MWZ272" s="15"/>
      <c r="MXA272" s="15"/>
      <c r="MXB272" s="15"/>
      <c r="MXC272" s="15"/>
      <c r="MXD272" s="15"/>
      <c r="MXE272" s="15"/>
      <c r="MXF272" s="15"/>
      <c r="MXG272" s="15"/>
      <c r="MXH272" s="15"/>
      <c r="MXI272" s="15"/>
      <c r="MXJ272" s="15"/>
      <c r="MXK272" s="15"/>
      <c r="MXL272" s="15"/>
      <c r="MXM272" s="15"/>
      <c r="MXN272" s="15"/>
      <c r="MXO272" s="15"/>
      <c r="MXP272" s="15"/>
      <c r="MXQ272" s="15"/>
      <c r="MXR272" s="15"/>
      <c r="MXS272" s="15"/>
      <c r="MXT272" s="15"/>
      <c r="MXU272" s="15"/>
      <c r="MXV272" s="15"/>
      <c r="MXW272" s="15"/>
      <c r="MXX272" s="15"/>
      <c r="MXY272" s="15"/>
      <c r="MXZ272" s="15"/>
      <c r="MYA272" s="15"/>
      <c r="MYB272" s="15"/>
      <c r="MYC272" s="15"/>
      <c r="MYD272" s="15"/>
      <c r="MYE272" s="15"/>
      <c r="MYF272" s="15"/>
      <c r="MYG272" s="15"/>
      <c r="MYH272" s="15"/>
      <c r="MYI272" s="15"/>
      <c r="MYJ272" s="15"/>
      <c r="MYK272" s="15"/>
      <c r="MYL272" s="15"/>
      <c r="MYM272" s="15"/>
      <c r="MYN272" s="15"/>
      <c r="MYO272" s="15"/>
      <c r="MYP272" s="15"/>
      <c r="MYQ272" s="15"/>
      <c r="MYR272" s="15"/>
      <c r="MYS272" s="15"/>
      <c r="MYT272" s="15"/>
      <c r="MYU272" s="15"/>
      <c r="MYV272" s="15"/>
      <c r="MZE272" s="15"/>
      <c r="MZF272" s="15"/>
      <c r="MZG272" s="15"/>
      <c r="MZH272" s="15"/>
      <c r="MZI272" s="15"/>
      <c r="MZJ272" s="15"/>
      <c r="MZK272" s="15"/>
      <c r="MZL272" s="15"/>
      <c r="MZM272" s="15"/>
      <c r="MZN272" s="15"/>
      <c r="MZO272" s="15"/>
      <c r="MZP272" s="15"/>
      <c r="MZQ272" s="15"/>
      <c r="MZR272" s="15"/>
      <c r="MZS272" s="15"/>
      <c r="MZT272" s="15"/>
      <c r="MZU272" s="15"/>
      <c r="MZV272" s="15"/>
      <c r="MZW272" s="15"/>
      <c r="MZX272" s="15"/>
      <c r="MZY272" s="15"/>
      <c r="MZZ272" s="15"/>
      <c r="NAA272" s="15"/>
      <c r="NAB272" s="15"/>
      <c r="NAC272" s="15"/>
      <c r="NAD272" s="15"/>
      <c r="NAE272" s="15"/>
      <c r="NAF272" s="15"/>
      <c r="NAG272" s="15"/>
      <c r="NAH272" s="15"/>
      <c r="NAI272" s="15"/>
      <c r="NAJ272" s="15"/>
      <c r="NAK272" s="15"/>
      <c r="NAL272" s="15"/>
      <c r="NAM272" s="15"/>
      <c r="NAN272" s="15"/>
      <c r="NAO272" s="15"/>
      <c r="NAP272" s="15"/>
      <c r="NAQ272" s="15"/>
      <c r="NAR272" s="15"/>
      <c r="NAS272" s="15"/>
      <c r="NAT272" s="15"/>
      <c r="NAU272" s="15"/>
      <c r="NAV272" s="15"/>
      <c r="NAW272" s="15"/>
      <c r="NAX272" s="15"/>
      <c r="NAY272" s="15"/>
      <c r="NAZ272" s="15"/>
      <c r="NBA272" s="15"/>
      <c r="NBB272" s="15"/>
      <c r="NBC272" s="15"/>
      <c r="NBD272" s="15"/>
      <c r="NBE272" s="15"/>
      <c r="NBF272" s="15"/>
      <c r="NBG272" s="15"/>
      <c r="NBH272" s="15"/>
      <c r="NBI272" s="15"/>
      <c r="NBJ272" s="15"/>
      <c r="NBK272" s="15"/>
      <c r="NBL272" s="15"/>
      <c r="NBM272" s="15"/>
      <c r="NBN272" s="15"/>
      <c r="NBO272" s="15"/>
      <c r="NBP272" s="15"/>
      <c r="NBQ272" s="15"/>
      <c r="NBR272" s="15"/>
      <c r="NBS272" s="15"/>
      <c r="NBT272" s="15"/>
      <c r="NBU272" s="15"/>
      <c r="NBV272" s="15"/>
      <c r="NBW272" s="15"/>
      <c r="NBX272" s="15"/>
      <c r="NBY272" s="15"/>
      <c r="NBZ272" s="15"/>
      <c r="NCA272" s="15"/>
      <c r="NCB272" s="15"/>
      <c r="NCC272" s="15"/>
      <c r="NCD272" s="15"/>
      <c r="NCE272" s="15"/>
      <c r="NCF272" s="15"/>
      <c r="NCG272" s="15"/>
      <c r="NCH272" s="15"/>
      <c r="NCI272" s="15"/>
      <c r="NCJ272" s="15"/>
      <c r="NCK272" s="15"/>
      <c r="NCL272" s="15"/>
      <c r="NCM272" s="15"/>
      <c r="NCN272" s="15"/>
      <c r="NCO272" s="15"/>
      <c r="NCP272" s="15"/>
      <c r="NCQ272" s="15"/>
      <c r="NCR272" s="15"/>
      <c r="NCS272" s="15"/>
      <c r="NCT272" s="15"/>
      <c r="NCU272" s="15"/>
      <c r="NCV272" s="15"/>
      <c r="NCW272" s="15"/>
      <c r="NCX272" s="15"/>
      <c r="NCY272" s="15"/>
      <c r="NCZ272" s="15"/>
      <c r="NDA272" s="15"/>
      <c r="NDB272" s="15"/>
      <c r="NDC272" s="15"/>
      <c r="NDD272" s="15"/>
      <c r="NDE272" s="15"/>
      <c r="NDF272" s="15"/>
      <c r="NDG272" s="15"/>
      <c r="NDH272" s="15"/>
      <c r="NDI272" s="15"/>
      <c r="NDJ272" s="15"/>
      <c r="NDK272" s="15"/>
      <c r="NDL272" s="15"/>
      <c r="NDM272" s="15"/>
      <c r="NDN272" s="15"/>
      <c r="NDO272" s="15"/>
      <c r="NDP272" s="15"/>
      <c r="NDQ272" s="15"/>
      <c r="NDR272" s="15"/>
      <c r="NDS272" s="15"/>
      <c r="NDT272" s="15"/>
      <c r="NDU272" s="15"/>
      <c r="NDV272" s="15"/>
      <c r="NDW272" s="15"/>
      <c r="NDX272" s="15"/>
      <c r="NDY272" s="15"/>
      <c r="NDZ272" s="15"/>
      <c r="NEA272" s="15"/>
      <c r="NEB272" s="15"/>
      <c r="NEC272" s="15"/>
      <c r="NED272" s="15"/>
      <c r="NEE272" s="15"/>
      <c r="NEF272" s="15"/>
      <c r="NEG272" s="15"/>
      <c r="NEH272" s="15"/>
      <c r="NEI272" s="15"/>
      <c r="NEJ272" s="15"/>
      <c r="NEK272" s="15"/>
      <c r="NEL272" s="15"/>
      <c r="NEM272" s="15"/>
      <c r="NEN272" s="15"/>
      <c r="NEO272" s="15"/>
      <c r="NEP272" s="15"/>
      <c r="NEQ272" s="15"/>
      <c r="NER272" s="15"/>
      <c r="NES272" s="15"/>
      <c r="NET272" s="15"/>
      <c r="NEU272" s="15"/>
      <c r="NEV272" s="15"/>
      <c r="NEW272" s="15"/>
      <c r="NEX272" s="15"/>
      <c r="NEY272" s="15"/>
      <c r="NEZ272" s="15"/>
      <c r="NFA272" s="15"/>
      <c r="NFB272" s="15"/>
      <c r="NFC272" s="15"/>
      <c r="NFD272" s="15"/>
      <c r="NFE272" s="15"/>
      <c r="NFF272" s="15"/>
      <c r="NFG272" s="15"/>
      <c r="NFH272" s="15"/>
      <c r="NFI272" s="15"/>
      <c r="NFJ272" s="15"/>
      <c r="NFK272" s="15"/>
      <c r="NFL272" s="15"/>
      <c r="NFM272" s="15"/>
      <c r="NFN272" s="15"/>
      <c r="NFO272" s="15"/>
      <c r="NFP272" s="15"/>
      <c r="NFQ272" s="15"/>
      <c r="NFR272" s="15"/>
      <c r="NFS272" s="15"/>
      <c r="NFT272" s="15"/>
      <c r="NFU272" s="15"/>
      <c r="NFV272" s="15"/>
      <c r="NFW272" s="15"/>
      <c r="NFX272" s="15"/>
      <c r="NFY272" s="15"/>
      <c r="NFZ272" s="15"/>
      <c r="NGA272" s="15"/>
      <c r="NGB272" s="15"/>
      <c r="NGC272" s="15"/>
      <c r="NGD272" s="15"/>
      <c r="NGE272" s="15"/>
      <c r="NGF272" s="15"/>
      <c r="NGG272" s="15"/>
      <c r="NGH272" s="15"/>
      <c r="NGI272" s="15"/>
      <c r="NGJ272" s="15"/>
      <c r="NGK272" s="15"/>
      <c r="NGL272" s="15"/>
      <c r="NGM272" s="15"/>
      <c r="NGN272" s="15"/>
      <c r="NGO272" s="15"/>
      <c r="NGP272" s="15"/>
      <c r="NGQ272" s="15"/>
      <c r="NGR272" s="15"/>
      <c r="NGS272" s="15"/>
      <c r="NGT272" s="15"/>
      <c r="NGU272" s="15"/>
      <c r="NGV272" s="15"/>
      <c r="NGW272" s="15"/>
      <c r="NGX272" s="15"/>
      <c r="NGY272" s="15"/>
      <c r="NGZ272" s="15"/>
      <c r="NHA272" s="15"/>
      <c r="NHB272" s="15"/>
      <c r="NHC272" s="15"/>
      <c r="NHD272" s="15"/>
      <c r="NHE272" s="15"/>
      <c r="NHF272" s="15"/>
      <c r="NHG272" s="15"/>
      <c r="NHH272" s="15"/>
      <c r="NHI272" s="15"/>
      <c r="NHJ272" s="15"/>
      <c r="NHK272" s="15"/>
      <c r="NHL272" s="15"/>
      <c r="NHM272" s="15"/>
      <c r="NHN272" s="15"/>
      <c r="NHO272" s="15"/>
      <c r="NHP272" s="15"/>
      <c r="NHQ272" s="15"/>
      <c r="NHR272" s="15"/>
      <c r="NHS272" s="15"/>
      <c r="NHT272" s="15"/>
      <c r="NHU272" s="15"/>
      <c r="NHV272" s="15"/>
      <c r="NHW272" s="15"/>
      <c r="NHX272" s="15"/>
      <c r="NHY272" s="15"/>
      <c r="NHZ272" s="15"/>
      <c r="NIA272" s="15"/>
      <c r="NIB272" s="15"/>
      <c r="NIC272" s="15"/>
      <c r="NID272" s="15"/>
      <c r="NIE272" s="15"/>
      <c r="NIF272" s="15"/>
      <c r="NIG272" s="15"/>
      <c r="NIH272" s="15"/>
      <c r="NII272" s="15"/>
      <c r="NIJ272" s="15"/>
      <c r="NIK272" s="15"/>
      <c r="NIL272" s="15"/>
      <c r="NIM272" s="15"/>
      <c r="NIN272" s="15"/>
      <c r="NIO272" s="15"/>
      <c r="NIP272" s="15"/>
      <c r="NIQ272" s="15"/>
      <c r="NIR272" s="15"/>
      <c r="NJA272" s="15"/>
      <c r="NJB272" s="15"/>
      <c r="NJC272" s="15"/>
      <c r="NJD272" s="15"/>
      <c r="NJE272" s="15"/>
      <c r="NJF272" s="15"/>
      <c r="NJG272" s="15"/>
      <c r="NJH272" s="15"/>
      <c r="NJI272" s="15"/>
      <c r="NJJ272" s="15"/>
      <c r="NJK272" s="15"/>
      <c r="NJL272" s="15"/>
      <c r="NJM272" s="15"/>
      <c r="NJN272" s="15"/>
      <c r="NJO272" s="15"/>
      <c r="NJP272" s="15"/>
      <c r="NJQ272" s="15"/>
      <c r="NJR272" s="15"/>
      <c r="NJS272" s="15"/>
      <c r="NJT272" s="15"/>
      <c r="NJU272" s="15"/>
      <c r="NJV272" s="15"/>
      <c r="NJW272" s="15"/>
      <c r="NJX272" s="15"/>
      <c r="NJY272" s="15"/>
      <c r="NJZ272" s="15"/>
      <c r="NKA272" s="15"/>
      <c r="NKB272" s="15"/>
      <c r="NKC272" s="15"/>
      <c r="NKD272" s="15"/>
      <c r="NKE272" s="15"/>
      <c r="NKF272" s="15"/>
      <c r="NKG272" s="15"/>
      <c r="NKH272" s="15"/>
      <c r="NKI272" s="15"/>
      <c r="NKJ272" s="15"/>
      <c r="NKK272" s="15"/>
      <c r="NKL272" s="15"/>
      <c r="NKM272" s="15"/>
      <c r="NKN272" s="15"/>
      <c r="NKO272" s="15"/>
      <c r="NKP272" s="15"/>
      <c r="NKQ272" s="15"/>
      <c r="NKR272" s="15"/>
      <c r="NKS272" s="15"/>
      <c r="NKT272" s="15"/>
      <c r="NKU272" s="15"/>
      <c r="NKV272" s="15"/>
      <c r="NKW272" s="15"/>
      <c r="NKX272" s="15"/>
      <c r="NKY272" s="15"/>
      <c r="NKZ272" s="15"/>
      <c r="NLA272" s="15"/>
      <c r="NLB272" s="15"/>
      <c r="NLC272" s="15"/>
      <c r="NLD272" s="15"/>
      <c r="NLE272" s="15"/>
      <c r="NLF272" s="15"/>
      <c r="NLG272" s="15"/>
      <c r="NLH272" s="15"/>
      <c r="NLI272" s="15"/>
      <c r="NLJ272" s="15"/>
      <c r="NLK272" s="15"/>
      <c r="NLL272" s="15"/>
      <c r="NLM272" s="15"/>
      <c r="NLN272" s="15"/>
      <c r="NLO272" s="15"/>
      <c r="NLP272" s="15"/>
      <c r="NLQ272" s="15"/>
      <c r="NLR272" s="15"/>
      <c r="NLS272" s="15"/>
      <c r="NLT272" s="15"/>
      <c r="NLU272" s="15"/>
      <c r="NLV272" s="15"/>
      <c r="NLW272" s="15"/>
      <c r="NLX272" s="15"/>
      <c r="NLY272" s="15"/>
      <c r="NLZ272" s="15"/>
      <c r="NMA272" s="15"/>
      <c r="NMB272" s="15"/>
      <c r="NMC272" s="15"/>
      <c r="NMD272" s="15"/>
      <c r="NME272" s="15"/>
      <c r="NMF272" s="15"/>
      <c r="NMG272" s="15"/>
      <c r="NMH272" s="15"/>
      <c r="NMI272" s="15"/>
      <c r="NMJ272" s="15"/>
      <c r="NMK272" s="15"/>
      <c r="NML272" s="15"/>
      <c r="NMM272" s="15"/>
      <c r="NMN272" s="15"/>
      <c r="NMO272" s="15"/>
      <c r="NMP272" s="15"/>
      <c r="NMQ272" s="15"/>
      <c r="NMR272" s="15"/>
      <c r="NMS272" s="15"/>
      <c r="NMT272" s="15"/>
      <c r="NMU272" s="15"/>
      <c r="NMV272" s="15"/>
      <c r="NMW272" s="15"/>
      <c r="NMX272" s="15"/>
      <c r="NMY272" s="15"/>
      <c r="NMZ272" s="15"/>
      <c r="NNA272" s="15"/>
      <c r="NNB272" s="15"/>
      <c r="NNC272" s="15"/>
      <c r="NND272" s="15"/>
      <c r="NNE272" s="15"/>
      <c r="NNF272" s="15"/>
      <c r="NNG272" s="15"/>
      <c r="NNH272" s="15"/>
      <c r="NNI272" s="15"/>
      <c r="NNJ272" s="15"/>
      <c r="NNK272" s="15"/>
      <c r="NNL272" s="15"/>
      <c r="NNM272" s="15"/>
      <c r="NNN272" s="15"/>
      <c r="NNO272" s="15"/>
      <c r="NNP272" s="15"/>
      <c r="NNQ272" s="15"/>
      <c r="NNR272" s="15"/>
      <c r="NNS272" s="15"/>
      <c r="NNT272" s="15"/>
      <c r="NNU272" s="15"/>
      <c r="NNV272" s="15"/>
      <c r="NNW272" s="15"/>
      <c r="NNX272" s="15"/>
      <c r="NNY272" s="15"/>
      <c r="NNZ272" s="15"/>
      <c r="NOA272" s="15"/>
      <c r="NOB272" s="15"/>
      <c r="NOC272" s="15"/>
      <c r="NOD272" s="15"/>
      <c r="NOE272" s="15"/>
      <c r="NOF272" s="15"/>
      <c r="NOG272" s="15"/>
      <c r="NOH272" s="15"/>
      <c r="NOI272" s="15"/>
      <c r="NOJ272" s="15"/>
      <c r="NOK272" s="15"/>
      <c r="NOL272" s="15"/>
      <c r="NOM272" s="15"/>
      <c r="NON272" s="15"/>
      <c r="NOO272" s="15"/>
      <c r="NOP272" s="15"/>
      <c r="NOQ272" s="15"/>
      <c r="NOR272" s="15"/>
      <c r="NOS272" s="15"/>
      <c r="NOT272" s="15"/>
      <c r="NOU272" s="15"/>
      <c r="NOV272" s="15"/>
      <c r="NOW272" s="15"/>
      <c r="NOX272" s="15"/>
      <c r="NOY272" s="15"/>
      <c r="NOZ272" s="15"/>
      <c r="NPA272" s="15"/>
      <c r="NPB272" s="15"/>
      <c r="NPC272" s="15"/>
      <c r="NPD272" s="15"/>
      <c r="NPE272" s="15"/>
      <c r="NPF272" s="15"/>
      <c r="NPG272" s="15"/>
      <c r="NPH272" s="15"/>
      <c r="NPI272" s="15"/>
      <c r="NPJ272" s="15"/>
      <c r="NPK272" s="15"/>
      <c r="NPL272" s="15"/>
      <c r="NPM272" s="15"/>
      <c r="NPN272" s="15"/>
      <c r="NPO272" s="15"/>
      <c r="NPP272" s="15"/>
      <c r="NPQ272" s="15"/>
      <c r="NPR272" s="15"/>
      <c r="NPS272" s="15"/>
      <c r="NPT272" s="15"/>
      <c r="NPU272" s="15"/>
      <c r="NPV272" s="15"/>
      <c r="NPW272" s="15"/>
      <c r="NPX272" s="15"/>
      <c r="NPY272" s="15"/>
      <c r="NPZ272" s="15"/>
      <c r="NQA272" s="15"/>
      <c r="NQB272" s="15"/>
      <c r="NQC272" s="15"/>
      <c r="NQD272" s="15"/>
      <c r="NQE272" s="15"/>
      <c r="NQF272" s="15"/>
      <c r="NQG272" s="15"/>
      <c r="NQH272" s="15"/>
      <c r="NQI272" s="15"/>
      <c r="NQJ272" s="15"/>
      <c r="NQK272" s="15"/>
      <c r="NQL272" s="15"/>
      <c r="NQM272" s="15"/>
      <c r="NQN272" s="15"/>
      <c r="NQO272" s="15"/>
      <c r="NQP272" s="15"/>
      <c r="NQQ272" s="15"/>
      <c r="NQR272" s="15"/>
      <c r="NQS272" s="15"/>
      <c r="NQT272" s="15"/>
      <c r="NQU272" s="15"/>
      <c r="NQV272" s="15"/>
      <c r="NQW272" s="15"/>
      <c r="NQX272" s="15"/>
      <c r="NQY272" s="15"/>
      <c r="NQZ272" s="15"/>
      <c r="NRA272" s="15"/>
      <c r="NRB272" s="15"/>
      <c r="NRC272" s="15"/>
      <c r="NRD272" s="15"/>
      <c r="NRE272" s="15"/>
      <c r="NRF272" s="15"/>
      <c r="NRG272" s="15"/>
      <c r="NRH272" s="15"/>
      <c r="NRI272" s="15"/>
      <c r="NRJ272" s="15"/>
      <c r="NRK272" s="15"/>
      <c r="NRL272" s="15"/>
      <c r="NRM272" s="15"/>
      <c r="NRN272" s="15"/>
      <c r="NRO272" s="15"/>
      <c r="NRP272" s="15"/>
      <c r="NRQ272" s="15"/>
      <c r="NRR272" s="15"/>
      <c r="NRS272" s="15"/>
      <c r="NRT272" s="15"/>
      <c r="NRU272" s="15"/>
      <c r="NRV272" s="15"/>
      <c r="NRW272" s="15"/>
      <c r="NRX272" s="15"/>
      <c r="NRY272" s="15"/>
      <c r="NRZ272" s="15"/>
      <c r="NSA272" s="15"/>
      <c r="NSB272" s="15"/>
      <c r="NSC272" s="15"/>
      <c r="NSD272" s="15"/>
      <c r="NSE272" s="15"/>
      <c r="NSF272" s="15"/>
      <c r="NSG272" s="15"/>
      <c r="NSH272" s="15"/>
      <c r="NSI272" s="15"/>
      <c r="NSJ272" s="15"/>
      <c r="NSK272" s="15"/>
      <c r="NSL272" s="15"/>
      <c r="NSM272" s="15"/>
      <c r="NSN272" s="15"/>
      <c r="NSW272" s="15"/>
      <c r="NSX272" s="15"/>
      <c r="NSY272" s="15"/>
      <c r="NSZ272" s="15"/>
      <c r="NTA272" s="15"/>
      <c r="NTB272" s="15"/>
      <c r="NTC272" s="15"/>
      <c r="NTD272" s="15"/>
      <c r="NTE272" s="15"/>
      <c r="NTF272" s="15"/>
      <c r="NTG272" s="15"/>
      <c r="NTH272" s="15"/>
      <c r="NTI272" s="15"/>
      <c r="NTJ272" s="15"/>
      <c r="NTK272" s="15"/>
      <c r="NTL272" s="15"/>
      <c r="NTM272" s="15"/>
      <c r="NTN272" s="15"/>
      <c r="NTO272" s="15"/>
      <c r="NTP272" s="15"/>
      <c r="NTQ272" s="15"/>
      <c r="NTR272" s="15"/>
      <c r="NTS272" s="15"/>
      <c r="NTT272" s="15"/>
      <c r="NTU272" s="15"/>
      <c r="NTV272" s="15"/>
      <c r="NTW272" s="15"/>
      <c r="NTX272" s="15"/>
      <c r="NTY272" s="15"/>
      <c r="NTZ272" s="15"/>
      <c r="NUA272" s="15"/>
      <c r="NUB272" s="15"/>
      <c r="NUC272" s="15"/>
      <c r="NUD272" s="15"/>
      <c r="NUE272" s="15"/>
      <c r="NUF272" s="15"/>
      <c r="NUG272" s="15"/>
      <c r="NUH272" s="15"/>
      <c r="NUI272" s="15"/>
      <c r="NUJ272" s="15"/>
      <c r="NUK272" s="15"/>
      <c r="NUL272" s="15"/>
      <c r="NUM272" s="15"/>
      <c r="NUN272" s="15"/>
      <c r="NUO272" s="15"/>
      <c r="NUP272" s="15"/>
      <c r="NUQ272" s="15"/>
      <c r="NUR272" s="15"/>
      <c r="NUS272" s="15"/>
      <c r="NUT272" s="15"/>
      <c r="NUU272" s="15"/>
      <c r="NUV272" s="15"/>
      <c r="NUW272" s="15"/>
      <c r="NUX272" s="15"/>
      <c r="NUY272" s="15"/>
      <c r="NUZ272" s="15"/>
      <c r="NVA272" s="15"/>
      <c r="NVB272" s="15"/>
      <c r="NVC272" s="15"/>
      <c r="NVD272" s="15"/>
      <c r="NVE272" s="15"/>
      <c r="NVF272" s="15"/>
      <c r="NVG272" s="15"/>
      <c r="NVH272" s="15"/>
      <c r="NVI272" s="15"/>
      <c r="NVJ272" s="15"/>
      <c r="NVK272" s="15"/>
      <c r="NVL272" s="15"/>
      <c r="NVM272" s="15"/>
      <c r="NVN272" s="15"/>
      <c r="NVO272" s="15"/>
      <c r="NVP272" s="15"/>
      <c r="NVQ272" s="15"/>
      <c r="NVR272" s="15"/>
      <c r="NVS272" s="15"/>
      <c r="NVT272" s="15"/>
      <c r="NVU272" s="15"/>
      <c r="NVV272" s="15"/>
      <c r="NVW272" s="15"/>
      <c r="NVX272" s="15"/>
      <c r="NVY272" s="15"/>
      <c r="NVZ272" s="15"/>
      <c r="NWA272" s="15"/>
      <c r="NWB272" s="15"/>
      <c r="NWC272" s="15"/>
      <c r="NWD272" s="15"/>
      <c r="NWE272" s="15"/>
      <c r="NWF272" s="15"/>
      <c r="NWG272" s="15"/>
      <c r="NWH272" s="15"/>
      <c r="NWI272" s="15"/>
      <c r="NWJ272" s="15"/>
      <c r="NWK272" s="15"/>
      <c r="NWL272" s="15"/>
      <c r="NWM272" s="15"/>
      <c r="NWN272" s="15"/>
      <c r="NWO272" s="15"/>
      <c r="NWP272" s="15"/>
      <c r="NWQ272" s="15"/>
      <c r="NWR272" s="15"/>
      <c r="NWS272" s="15"/>
      <c r="NWT272" s="15"/>
      <c r="NWU272" s="15"/>
      <c r="NWV272" s="15"/>
      <c r="NWW272" s="15"/>
      <c r="NWX272" s="15"/>
      <c r="NWY272" s="15"/>
      <c r="NWZ272" s="15"/>
      <c r="NXA272" s="15"/>
      <c r="NXB272" s="15"/>
      <c r="NXC272" s="15"/>
      <c r="NXD272" s="15"/>
      <c r="NXE272" s="15"/>
      <c r="NXF272" s="15"/>
      <c r="NXG272" s="15"/>
      <c r="NXH272" s="15"/>
      <c r="NXI272" s="15"/>
      <c r="NXJ272" s="15"/>
      <c r="NXK272" s="15"/>
      <c r="NXL272" s="15"/>
      <c r="NXM272" s="15"/>
      <c r="NXN272" s="15"/>
      <c r="NXO272" s="15"/>
      <c r="NXP272" s="15"/>
      <c r="NXQ272" s="15"/>
      <c r="NXR272" s="15"/>
      <c r="NXS272" s="15"/>
      <c r="NXT272" s="15"/>
      <c r="NXU272" s="15"/>
      <c r="NXV272" s="15"/>
      <c r="NXW272" s="15"/>
      <c r="NXX272" s="15"/>
      <c r="NXY272" s="15"/>
      <c r="NXZ272" s="15"/>
      <c r="NYA272" s="15"/>
      <c r="NYB272" s="15"/>
      <c r="NYC272" s="15"/>
      <c r="NYD272" s="15"/>
      <c r="NYE272" s="15"/>
      <c r="NYF272" s="15"/>
      <c r="NYG272" s="15"/>
      <c r="NYH272" s="15"/>
      <c r="NYI272" s="15"/>
      <c r="NYJ272" s="15"/>
      <c r="NYK272" s="15"/>
      <c r="NYL272" s="15"/>
      <c r="NYM272" s="15"/>
      <c r="NYN272" s="15"/>
      <c r="NYO272" s="15"/>
      <c r="NYP272" s="15"/>
      <c r="NYQ272" s="15"/>
      <c r="NYR272" s="15"/>
      <c r="NYS272" s="15"/>
      <c r="NYT272" s="15"/>
      <c r="NYU272" s="15"/>
      <c r="NYV272" s="15"/>
      <c r="NYW272" s="15"/>
      <c r="NYX272" s="15"/>
      <c r="NYY272" s="15"/>
      <c r="NYZ272" s="15"/>
      <c r="NZA272" s="15"/>
      <c r="NZB272" s="15"/>
      <c r="NZC272" s="15"/>
      <c r="NZD272" s="15"/>
      <c r="NZE272" s="15"/>
      <c r="NZF272" s="15"/>
      <c r="NZG272" s="15"/>
      <c r="NZH272" s="15"/>
      <c r="NZI272" s="15"/>
      <c r="NZJ272" s="15"/>
      <c r="NZK272" s="15"/>
      <c r="NZL272" s="15"/>
      <c r="NZM272" s="15"/>
      <c r="NZN272" s="15"/>
      <c r="NZO272" s="15"/>
      <c r="NZP272" s="15"/>
      <c r="NZQ272" s="15"/>
      <c r="NZR272" s="15"/>
      <c r="NZS272" s="15"/>
      <c r="NZT272" s="15"/>
      <c r="NZU272" s="15"/>
      <c r="NZV272" s="15"/>
      <c r="NZW272" s="15"/>
      <c r="NZX272" s="15"/>
      <c r="NZY272" s="15"/>
      <c r="NZZ272" s="15"/>
      <c r="OAA272" s="15"/>
      <c r="OAB272" s="15"/>
      <c r="OAC272" s="15"/>
      <c r="OAD272" s="15"/>
      <c r="OAE272" s="15"/>
      <c r="OAF272" s="15"/>
      <c r="OAG272" s="15"/>
      <c r="OAH272" s="15"/>
      <c r="OAI272" s="15"/>
      <c r="OAJ272" s="15"/>
      <c r="OAK272" s="15"/>
      <c r="OAL272" s="15"/>
      <c r="OAM272" s="15"/>
      <c r="OAN272" s="15"/>
      <c r="OAO272" s="15"/>
      <c r="OAP272" s="15"/>
      <c r="OAQ272" s="15"/>
      <c r="OAR272" s="15"/>
      <c r="OAS272" s="15"/>
      <c r="OAT272" s="15"/>
      <c r="OAU272" s="15"/>
      <c r="OAV272" s="15"/>
      <c r="OAW272" s="15"/>
      <c r="OAX272" s="15"/>
      <c r="OAY272" s="15"/>
      <c r="OAZ272" s="15"/>
      <c r="OBA272" s="15"/>
      <c r="OBB272" s="15"/>
      <c r="OBC272" s="15"/>
      <c r="OBD272" s="15"/>
      <c r="OBE272" s="15"/>
      <c r="OBF272" s="15"/>
      <c r="OBG272" s="15"/>
      <c r="OBH272" s="15"/>
      <c r="OBI272" s="15"/>
      <c r="OBJ272" s="15"/>
      <c r="OBK272" s="15"/>
      <c r="OBL272" s="15"/>
      <c r="OBM272" s="15"/>
      <c r="OBN272" s="15"/>
      <c r="OBO272" s="15"/>
      <c r="OBP272" s="15"/>
      <c r="OBQ272" s="15"/>
      <c r="OBR272" s="15"/>
      <c r="OBS272" s="15"/>
      <c r="OBT272" s="15"/>
      <c r="OBU272" s="15"/>
      <c r="OBV272" s="15"/>
      <c r="OBW272" s="15"/>
      <c r="OBX272" s="15"/>
      <c r="OBY272" s="15"/>
      <c r="OBZ272" s="15"/>
      <c r="OCA272" s="15"/>
      <c r="OCB272" s="15"/>
      <c r="OCC272" s="15"/>
      <c r="OCD272" s="15"/>
      <c r="OCE272" s="15"/>
      <c r="OCF272" s="15"/>
      <c r="OCG272" s="15"/>
      <c r="OCH272" s="15"/>
      <c r="OCI272" s="15"/>
      <c r="OCJ272" s="15"/>
      <c r="OCS272" s="15"/>
      <c r="OCT272" s="15"/>
      <c r="OCU272" s="15"/>
      <c r="OCV272" s="15"/>
      <c r="OCW272" s="15"/>
      <c r="OCX272" s="15"/>
      <c r="OCY272" s="15"/>
      <c r="OCZ272" s="15"/>
      <c r="ODA272" s="15"/>
      <c r="ODB272" s="15"/>
      <c r="ODC272" s="15"/>
      <c r="ODD272" s="15"/>
      <c r="ODE272" s="15"/>
      <c r="ODF272" s="15"/>
      <c r="ODG272" s="15"/>
      <c r="ODH272" s="15"/>
      <c r="ODI272" s="15"/>
      <c r="ODJ272" s="15"/>
      <c r="ODK272" s="15"/>
      <c r="ODL272" s="15"/>
      <c r="ODM272" s="15"/>
      <c r="ODN272" s="15"/>
      <c r="ODO272" s="15"/>
      <c r="ODP272" s="15"/>
      <c r="ODQ272" s="15"/>
      <c r="ODR272" s="15"/>
      <c r="ODS272" s="15"/>
      <c r="ODT272" s="15"/>
      <c r="ODU272" s="15"/>
      <c r="ODV272" s="15"/>
      <c r="ODW272" s="15"/>
      <c r="ODX272" s="15"/>
      <c r="ODY272" s="15"/>
      <c r="ODZ272" s="15"/>
      <c r="OEA272" s="15"/>
      <c r="OEB272" s="15"/>
      <c r="OEC272" s="15"/>
      <c r="OED272" s="15"/>
      <c r="OEE272" s="15"/>
      <c r="OEF272" s="15"/>
      <c r="OEG272" s="15"/>
      <c r="OEH272" s="15"/>
      <c r="OEI272" s="15"/>
      <c r="OEJ272" s="15"/>
      <c r="OEK272" s="15"/>
      <c r="OEL272" s="15"/>
      <c r="OEM272" s="15"/>
      <c r="OEN272" s="15"/>
      <c r="OEO272" s="15"/>
      <c r="OEP272" s="15"/>
      <c r="OEQ272" s="15"/>
      <c r="OER272" s="15"/>
      <c r="OES272" s="15"/>
      <c r="OET272" s="15"/>
      <c r="OEU272" s="15"/>
      <c r="OEV272" s="15"/>
      <c r="OEW272" s="15"/>
      <c r="OEX272" s="15"/>
      <c r="OEY272" s="15"/>
      <c r="OEZ272" s="15"/>
      <c r="OFA272" s="15"/>
      <c r="OFB272" s="15"/>
      <c r="OFC272" s="15"/>
      <c r="OFD272" s="15"/>
      <c r="OFE272" s="15"/>
      <c r="OFF272" s="15"/>
      <c r="OFG272" s="15"/>
      <c r="OFH272" s="15"/>
      <c r="OFI272" s="15"/>
      <c r="OFJ272" s="15"/>
      <c r="OFK272" s="15"/>
      <c r="OFL272" s="15"/>
      <c r="OFM272" s="15"/>
      <c r="OFN272" s="15"/>
      <c r="OFO272" s="15"/>
      <c r="OFP272" s="15"/>
      <c r="OFQ272" s="15"/>
      <c r="OFR272" s="15"/>
      <c r="OFS272" s="15"/>
      <c r="OFT272" s="15"/>
      <c r="OFU272" s="15"/>
      <c r="OFV272" s="15"/>
      <c r="OFW272" s="15"/>
      <c r="OFX272" s="15"/>
      <c r="OFY272" s="15"/>
      <c r="OFZ272" s="15"/>
      <c r="OGA272" s="15"/>
      <c r="OGB272" s="15"/>
      <c r="OGC272" s="15"/>
      <c r="OGD272" s="15"/>
      <c r="OGE272" s="15"/>
      <c r="OGF272" s="15"/>
      <c r="OGG272" s="15"/>
      <c r="OGH272" s="15"/>
      <c r="OGI272" s="15"/>
      <c r="OGJ272" s="15"/>
      <c r="OGK272" s="15"/>
      <c r="OGL272" s="15"/>
      <c r="OGM272" s="15"/>
      <c r="OGN272" s="15"/>
      <c r="OGO272" s="15"/>
      <c r="OGP272" s="15"/>
      <c r="OGQ272" s="15"/>
      <c r="OGR272" s="15"/>
      <c r="OGS272" s="15"/>
      <c r="OGT272" s="15"/>
      <c r="OGU272" s="15"/>
      <c r="OGV272" s="15"/>
      <c r="OGW272" s="15"/>
      <c r="OGX272" s="15"/>
      <c r="OGY272" s="15"/>
      <c r="OGZ272" s="15"/>
      <c r="OHA272" s="15"/>
      <c r="OHB272" s="15"/>
      <c r="OHC272" s="15"/>
      <c r="OHD272" s="15"/>
      <c r="OHE272" s="15"/>
      <c r="OHF272" s="15"/>
      <c r="OHG272" s="15"/>
      <c r="OHH272" s="15"/>
      <c r="OHI272" s="15"/>
      <c r="OHJ272" s="15"/>
      <c r="OHK272" s="15"/>
      <c r="OHL272" s="15"/>
      <c r="OHM272" s="15"/>
      <c r="OHN272" s="15"/>
      <c r="OHO272" s="15"/>
      <c r="OHP272" s="15"/>
      <c r="OHQ272" s="15"/>
      <c r="OHR272" s="15"/>
      <c r="OHS272" s="15"/>
      <c r="OHT272" s="15"/>
      <c r="OHU272" s="15"/>
      <c r="OHV272" s="15"/>
      <c r="OHW272" s="15"/>
      <c r="OHX272" s="15"/>
      <c r="OHY272" s="15"/>
      <c r="OHZ272" s="15"/>
      <c r="OIA272" s="15"/>
      <c r="OIB272" s="15"/>
      <c r="OIC272" s="15"/>
      <c r="OID272" s="15"/>
      <c r="OIE272" s="15"/>
      <c r="OIF272" s="15"/>
      <c r="OIG272" s="15"/>
      <c r="OIH272" s="15"/>
      <c r="OII272" s="15"/>
      <c r="OIJ272" s="15"/>
      <c r="OIK272" s="15"/>
      <c r="OIL272" s="15"/>
      <c r="OIM272" s="15"/>
      <c r="OIN272" s="15"/>
      <c r="OIO272" s="15"/>
      <c r="OIP272" s="15"/>
      <c r="OIQ272" s="15"/>
      <c r="OIR272" s="15"/>
      <c r="OIS272" s="15"/>
      <c r="OIT272" s="15"/>
      <c r="OIU272" s="15"/>
      <c r="OIV272" s="15"/>
      <c r="OIW272" s="15"/>
      <c r="OIX272" s="15"/>
      <c r="OIY272" s="15"/>
      <c r="OIZ272" s="15"/>
      <c r="OJA272" s="15"/>
      <c r="OJB272" s="15"/>
      <c r="OJC272" s="15"/>
      <c r="OJD272" s="15"/>
      <c r="OJE272" s="15"/>
      <c r="OJF272" s="15"/>
      <c r="OJG272" s="15"/>
      <c r="OJH272" s="15"/>
      <c r="OJI272" s="15"/>
      <c r="OJJ272" s="15"/>
      <c r="OJK272" s="15"/>
      <c r="OJL272" s="15"/>
      <c r="OJM272" s="15"/>
      <c r="OJN272" s="15"/>
      <c r="OJO272" s="15"/>
      <c r="OJP272" s="15"/>
      <c r="OJQ272" s="15"/>
      <c r="OJR272" s="15"/>
      <c r="OJS272" s="15"/>
      <c r="OJT272" s="15"/>
      <c r="OJU272" s="15"/>
      <c r="OJV272" s="15"/>
      <c r="OJW272" s="15"/>
      <c r="OJX272" s="15"/>
      <c r="OJY272" s="15"/>
      <c r="OJZ272" s="15"/>
      <c r="OKA272" s="15"/>
      <c r="OKB272" s="15"/>
      <c r="OKC272" s="15"/>
      <c r="OKD272" s="15"/>
      <c r="OKE272" s="15"/>
      <c r="OKF272" s="15"/>
      <c r="OKG272" s="15"/>
      <c r="OKH272" s="15"/>
      <c r="OKI272" s="15"/>
      <c r="OKJ272" s="15"/>
      <c r="OKK272" s="15"/>
      <c r="OKL272" s="15"/>
      <c r="OKM272" s="15"/>
      <c r="OKN272" s="15"/>
      <c r="OKO272" s="15"/>
      <c r="OKP272" s="15"/>
      <c r="OKQ272" s="15"/>
      <c r="OKR272" s="15"/>
      <c r="OKS272" s="15"/>
      <c r="OKT272" s="15"/>
      <c r="OKU272" s="15"/>
      <c r="OKV272" s="15"/>
      <c r="OKW272" s="15"/>
      <c r="OKX272" s="15"/>
      <c r="OKY272" s="15"/>
      <c r="OKZ272" s="15"/>
      <c r="OLA272" s="15"/>
      <c r="OLB272" s="15"/>
      <c r="OLC272" s="15"/>
      <c r="OLD272" s="15"/>
      <c r="OLE272" s="15"/>
      <c r="OLF272" s="15"/>
      <c r="OLG272" s="15"/>
      <c r="OLH272" s="15"/>
      <c r="OLI272" s="15"/>
      <c r="OLJ272" s="15"/>
      <c r="OLK272" s="15"/>
      <c r="OLL272" s="15"/>
      <c r="OLM272" s="15"/>
      <c r="OLN272" s="15"/>
      <c r="OLO272" s="15"/>
      <c r="OLP272" s="15"/>
      <c r="OLQ272" s="15"/>
      <c r="OLR272" s="15"/>
      <c r="OLS272" s="15"/>
      <c r="OLT272" s="15"/>
      <c r="OLU272" s="15"/>
      <c r="OLV272" s="15"/>
      <c r="OLW272" s="15"/>
      <c r="OLX272" s="15"/>
      <c r="OLY272" s="15"/>
      <c r="OLZ272" s="15"/>
      <c r="OMA272" s="15"/>
      <c r="OMB272" s="15"/>
      <c r="OMC272" s="15"/>
      <c r="OMD272" s="15"/>
      <c r="OME272" s="15"/>
      <c r="OMF272" s="15"/>
      <c r="OMO272" s="15"/>
      <c r="OMP272" s="15"/>
      <c r="OMQ272" s="15"/>
      <c r="OMR272" s="15"/>
      <c r="OMS272" s="15"/>
      <c r="OMT272" s="15"/>
      <c r="OMU272" s="15"/>
      <c r="OMV272" s="15"/>
      <c r="OMW272" s="15"/>
      <c r="OMX272" s="15"/>
      <c r="OMY272" s="15"/>
      <c r="OMZ272" s="15"/>
      <c r="ONA272" s="15"/>
      <c r="ONB272" s="15"/>
      <c r="ONC272" s="15"/>
      <c r="OND272" s="15"/>
      <c r="ONE272" s="15"/>
      <c r="ONF272" s="15"/>
      <c r="ONG272" s="15"/>
      <c r="ONH272" s="15"/>
      <c r="ONI272" s="15"/>
      <c r="ONJ272" s="15"/>
      <c r="ONK272" s="15"/>
      <c r="ONL272" s="15"/>
      <c r="ONM272" s="15"/>
      <c r="ONN272" s="15"/>
      <c r="ONO272" s="15"/>
      <c r="ONP272" s="15"/>
      <c r="ONQ272" s="15"/>
      <c r="ONR272" s="15"/>
      <c r="ONS272" s="15"/>
      <c r="ONT272" s="15"/>
      <c r="ONU272" s="15"/>
      <c r="ONV272" s="15"/>
      <c r="ONW272" s="15"/>
      <c r="ONX272" s="15"/>
      <c r="ONY272" s="15"/>
      <c r="ONZ272" s="15"/>
      <c r="OOA272" s="15"/>
      <c r="OOB272" s="15"/>
      <c r="OOC272" s="15"/>
      <c r="OOD272" s="15"/>
      <c r="OOE272" s="15"/>
      <c r="OOF272" s="15"/>
      <c r="OOG272" s="15"/>
      <c r="OOH272" s="15"/>
      <c r="OOI272" s="15"/>
      <c r="OOJ272" s="15"/>
      <c r="OOK272" s="15"/>
      <c r="OOL272" s="15"/>
      <c r="OOM272" s="15"/>
      <c r="OON272" s="15"/>
      <c r="OOO272" s="15"/>
      <c r="OOP272" s="15"/>
      <c r="OOQ272" s="15"/>
      <c r="OOR272" s="15"/>
      <c r="OOS272" s="15"/>
      <c r="OOT272" s="15"/>
      <c r="OOU272" s="15"/>
      <c r="OOV272" s="15"/>
      <c r="OOW272" s="15"/>
      <c r="OOX272" s="15"/>
      <c r="OOY272" s="15"/>
      <c r="OOZ272" s="15"/>
      <c r="OPA272" s="15"/>
      <c r="OPB272" s="15"/>
      <c r="OPC272" s="15"/>
      <c r="OPD272" s="15"/>
      <c r="OPE272" s="15"/>
      <c r="OPF272" s="15"/>
      <c r="OPG272" s="15"/>
      <c r="OPH272" s="15"/>
      <c r="OPI272" s="15"/>
      <c r="OPJ272" s="15"/>
      <c r="OPK272" s="15"/>
      <c r="OPL272" s="15"/>
      <c r="OPM272" s="15"/>
      <c r="OPN272" s="15"/>
      <c r="OPO272" s="15"/>
      <c r="OPP272" s="15"/>
      <c r="OPQ272" s="15"/>
      <c r="OPR272" s="15"/>
      <c r="OPS272" s="15"/>
      <c r="OPT272" s="15"/>
      <c r="OPU272" s="15"/>
      <c r="OPV272" s="15"/>
      <c r="OPW272" s="15"/>
      <c r="OPX272" s="15"/>
      <c r="OPY272" s="15"/>
      <c r="OPZ272" s="15"/>
      <c r="OQA272" s="15"/>
      <c r="OQB272" s="15"/>
      <c r="OQC272" s="15"/>
      <c r="OQD272" s="15"/>
      <c r="OQE272" s="15"/>
      <c r="OQF272" s="15"/>
      <c r="OQG272" s="15"/>
      <c r="OQH272" s="15"/>
      <c r="OQI272" s="15"/>
      <c r="OQJ272" s="15"/>
      <c r="OQK272" s="15"/>
      <c r="OQL272" s="15"/>
      <c r="OQM272" s="15"/>
      <c r="OQN272" s="15"/>
      <c r="OQO272" s="15"/>
      <c r="OQP272" s="15"/>
      <c r="OQQ272" s="15"/>
      <c r="OQR272" s="15"/>
      <c r="OQS272" s="15"/>
      <c r="OQT272" s="15"/>
      <c r="OQU272" s="15"/>
      <c r="OQV272" s="15"/>
      <c r="OQW272" s="15"/>
      <c r="OQX272" s="15"/>
      <c r="OQY272" s="15"/>
      <c r="OQZ272" s="15"/>
      <c r="ORA272" s="15"/>
      <c r="ORB272" s="15"/>
      <c r="ORC272" s="15"/>
      <c r="ORD272" s="15"/>
      <c r="ORE272" s="15"/>
      <c r="ORF272" s="15"/>
      <c r="ORG272" s="15"/>
      <c r="ORH272" s="15"/>
      <c r="ORI272" s="15"/>
      <c r="ORJ272" s="15"/>
      <c r="ORK272" s="15"/>
      <c r="ORL272" s="15"/>
      <c r="ORM272" s="15"/>
      <c r="ORN272" s="15"/>
      <c r="ORO272" s="15"/>
      <c r="ORP272" s="15"/>
      <c r="ORQ272" s="15"/>
      <c r="ORR272" s="15"/>
      <c r="ORS272" s="15"/>
      <c r="ORT272" s="15"/>
      <c r="ORU272" s="15"/>
      <c r="ORV272" s="15"/>
      <c r="ORW272" s="15"/>
      <c r="ORX272" s="15"/>
      <c r="ORY272" s="15"/>
      <c r="ORZ272" s="15"/>
      <c r="OSA272" s="15"/>
      <c r="OSB272" s="15"/>
      <c r="OSC272" s="15"/>
      <c r="OSD272" s="15"/>
      <c r="OSE272" s="15"/>
      <c r="OSF272" s="15"/>
      <c r="OSG272" s="15"/>
      <c r="OSH272" s="15"/>
      <c r="OSI272" s="15"/>
      <c r="OSJ272" s="15"/>
      <c r="OSK272" s="15"/>
      <c r="OSL272" s="15"/>
      <c r="OSM272" s="15"/>
      <c r="OSN272" s="15"/>
      <c r="OSO272" s="15"/>
      <c r="OSP272" s="15"/>
      <c r="OSQ272" s="15"/>
      <c r="OSR272" s="15"/>
      <c r="OSS272" s="15"/>
      <c r="OST272" s="15"/>
      <c r="OSU272" s="15"/>
      <c r="OSV272" s="15"/>
      <c r="OSW272" s="15"/>
      <c r="OSX272" s="15"/>
      <c r="OSY272" s="15"/>
      <c r="OSZ272" s="15"/>
      <c r="OTA272" s="15"/>
      <c r="OTB272" s="15"/>
      <c r="OTC272" s="15"/>
      <c r="OTD272" s="15"/>
      <c r="OTE272" s="15"/>
      <c r="OTF272" s="15"/>
      <c r="OTG272" s="15"/>
      <c r="OTH272" s="15"/>
      <c r="OTI272" s="15"/>
      <c r="OTJ272" s="15"/>
      <c r="OTK272" s="15"/>
      <c r="OTL272" s="15"/>
      <c r="OTM272" s="15"/>
      <c r="OTN272" s="15"/>
      <c r="OTO272" s="15"/>
      <c r="OTP272" s="15"/>
      <c r="OTQ272" s="15"/>
      <c r="OTR272" s="15"/>
      <c r="OTS272" s="15"/>
      <c r="OTT272" s="15"/>
      <c r="OTU272" s="15"/>
      <c r="OTV272" s="15"/>
      <c r="OTW272" s="15"/>
      <c r="OTX272" s="15"/>
      <c r="OTY272" s="15"/>
      <c r="OTZ272" s="15"/>
      <c r="OUA272" s="15"/>
      <c r="OUB272" s="15"/>
      <c r="OUC272" s="15"/>
      <c r="OUD272" s="15"/>
      <c r="OUE272" s="15"/>
      <c r="OUF272" s="15"/>
      <c r="OUG272" s="15"/>
      <c r="OUH272" s="15"/>
      <c r="OUI272" s="15"/>
      <c r="OUJ272" s="15"/>
      <c r="OUK272" s="15"/>
      <c r="OUL272" s="15"/>
      <c r="OUM272" s="15"/>
      <c r="OUN272" s="15"/>
      <c r="OUO272" s="15"/>
      <c r="OUP272" s="15"/>
      <c r="OUQ272" s="15"/>
      <c r="OUR272" s="15"/>
      <c r="OUS272" s="15"/>
      <c r="OUT272" s="15"/>
      <c r="OUU272" s="15"/>
      <c r="OUV272" s="15"/>
      <c r="OUW272" s="15"/>
      <c r="OUX272" s="15"/>
      <c r="OUY272" s="15"/>
      <c r="OUZ272" s="15"/>
      <c r="OVA272" s="15"/>
      <c r="OVB272" s="15"/>
      <c r="OVC272" s="15"/>
      <c r="OVD272" s="15"/>
      <c r="OVE272" s="15"/>
      <c r="OVF272" s="15"/>
      <c r="OVG272" s="15"/>
      <c r="OVH272" s="15"/>
      <c r="OVI272" s="15"/>
      <c r="OVJ272" s="15"/>
      <c r="OVK272" s="15"/>
      <c r="OVL272" s="15"/>
      <c r="OVM272" s="15"/>
      <c r="OVN272" s="15"/>
      <c r="OVO272" s="15"/>
      <c r="OVP272" s="15"/>
      <c r="OVQ272" s="15"/>
      <c r="OVR272" s="15"/>
      <c r="OVS272" s="15"/>
      <c r="OVT272" s="15"/>
      <c r="OVU272" s="15"/>
      <c r="OVV272" s="15"/>
      <c r="OVW272" s="15"/>
      <c r="OVX272" s="15"/>
      <c r="OVY272" s="15"/>
      <c r="OVZ272" s="15"/>
      <c r="OWA272" s="15"/>
      <c r="OWB272" s="15"/>
      <c r="OWK272" s="15"/>
      <c r="OWL272" s="15"/>
      <c r="OWM272" s="15"/>
      <c r="OWN272" s="15"/>
      <c r="OWO272" s="15"/>
      <c r="OWP272" s="15"/>
      <c r="OWQ272" s="15"/>
      <c r="OWR272" s="15"/>
      <c r="OWS272" s="15"/>
      <c r="OWT272" s="15"/>
      <c r="OWU272" s="15"/>
      <c r="OWV272" s="15"/>
      <c r="OWW272" s="15"/>
      <c r="OWX272" s="15"/>
      <c r="OWY272" s="15"/>
      <c r="OWZ272" s="15"/>
      <c r="OXA272" s="15"/>
      <c r="OXB272" s="15"/>
      <c r="OXC272" s="15"/>
      <c r="OXD272" s="15"/>
      <c r="OXE272" s="15"/>
      <c r="OXF272" s="15"/>
      <c r="OXG272" s="15"/>
      <c r="OXH272" s="15"/>
      <c r="OXI272" s="15"/>
      <c r="OXJ272" s="15"/>
      <c r="OXK272" s="15"/>
      <c r="OXL272" s="15"/>
      <c r="OXM272" s="15"/>
      <c r="OXN272" s="15"/>
      <c r="OXO272" s="15"/>
      <c r="OXP272" s="15"/>
      <c r="OXQ272" s="15"/>
      <c r="OXR272" s="15"/>
      <c r="OXS272" s="15"/>
      <c r="OXT272" s="15"/>
      <c r="OXU272" s="15"/>
      <c r="OXV272" s="15"/>
      <c r="OXW272" s="15"/>
      <c r="OXX272" s="15"/>
      <c r="OXY272" s="15"/>
      <c r="OXZ272" s="15"/>
      <c r="OYA272" s="15"/>
      <c r="OYB272" s="15"/>
      <c r="OYC272" s="15"/>
      <c r="OYD272" s="15"/>
      <c r="OYE272" s="15"/>
      <c r="OYF272" s="15"/>
      <c r="OYG272" s="15"/>
      <c r="OYH272" s="15"/>
      <c r="OYI272" s="15"/>
      <c r="OYJ272" s="15"/>
      <c r="OYK272" s="15"/>
      <c r="OYL272" s="15"/>
      <c r="OYM272" s="15"/>
      <c r="OYN272" s="15"/>
      <c r="OYO272" s="15"/>
      <c r="OYP272" s="15"/>
      <c r="OYQ272" s="15"/>
      <c r="OYR272" s="15"/>
      <c r="OYS272" s="15"/>
      <c r="OYT272" s="15"/>
      <c r="OYU272" s="15"/>
      <c r="OYV272" s="15"/>
      <c r="OYW272" s="15"/>
      <c r="OYX272" s="15"/>
      <c r="OYY272" s="15"/>
      <c r="OYZ272" s="15"/>
      <c r="OZA272" s="15"/>
      <c r="OZB272" s="15"/>
      <c r="OZC272" s="15"/>
      <c r="OZD272" s="15"/>
      <c r="OZE272" s="15"/>
      <c r="OZF272" s="15"/>
      <c r="OZG272" s="15"/>
      <c r="OZH272" s="15"/>
      <c r="OZI272" s="15"/>
      <c r="OZJ272" s="15"/>
      <c r="OZK272" s="15"/>
      <c r="OZL272" s="15"/>
      <c r="OZM272" s="15"/>
      <c r="OZN272" s="15"/>
      <c r="OZO272" s="15"/>
      <c r="OZP272" s="15"/>
      <c r="OZQ272" s="15"/>
      <c r="OZR272" s="15"/>
      <c r="OZS272" s="15"/>
      <c r="OZT272" s="15"/>
      <c r="OZU272" s="15"/>
      <c r="OZV272" s="15"/>
      <c r="OZW272" s="15"/>
      <c r="OZX272" s="15"/>
      <c r="OZY272" s="15"/>
      <c r="OZZ272" s="15"/>
      <c r="PAA272" s="15"/>
      <c r="PAB272" s="15"/>
      <c r="PAC272" s="15"/>
      <c r="PAD272" s="15"/>
      <c r="PAE272" s="15"/>
      <c r="PAF272" s="15"/>
      <c r="PAG272" s="15"/>
      <c r="PAH272" s="15"/>
      <c r="PAI272" s="15"/>
      <c r="PAJ272" s="15"/>
      <c r="PAK272" s="15"/>
      <c r="PAL272" s="15"/>
      <c r="PAM272" s="15"/>
      <c r="PAN272" s="15"/>
      <c r="PAO272" s="15"/>
      <c r="PAP272" s="15"/>
      <c r="PAQ272" s="15"/>
      <c r="PAR272" s="15"/>
      <c r="PAS272" s="15"/>
      <c r="PAT272" s="15"/>
      <c r="PAU272" s="15"/>
      <c r="PAV272" s="15"/>
      <c r="PAW272" s="15"/>
      <c r="PAX272" s="15"/>
      <c r="PAY272" s="15"/>
      <c r="PAZ272" s="15"/>
      <c r="PBA272" s="15"/>
      <c r="PBB272" s="15"/>
      <c r="PBC272" s="15"/>
      <c r="PBD272" s="15"/>
      <c r="PBE272" s="15"/>
      <c r="PBF272" s="15"/>
      <c r="PBG272" s="15"/>
      <c r="PBH272" s="15"/>
      <c r="PBI272" s="15"/>
      <c r="PBJ272" s="15"/>
      <c r="PBK272" s="15"/>
      <c r="PBL272" s="15"/>
      <c r="PBM272" s="15"/>
      <c r="PBN272" s="15"/>
      <c r="PBO272" s="15"/>
      <c r="PBP272" s="15"/>
      <c r="PBQ272" s="15"/>
      <c r="PBR272" s="15"/>
      <c r="PBS272" s="15"/>
      <c r="PBT272" s="15"/>
      <c r="PBU272" s="15"/>
      <c r="PBV272" s="15"/>
      <c r="PBW272" s="15"/>
      <c r="PBX272" s="15"/>
      <c r="PBY272" s="15"/>
      <c r="PBZ272" s="15"/>
      <c r="PCA272" s="15"/>
      <c r="PCB272" s="15"/>
      <c r="PCC272" s="15"/>
      <c r="PCD272" s="15"/>
      <c r="PCE272" s="15"/>
      <c r="PCF272" s="15"/>
      <c r="PCG272" s="15"/>
      <c r="PCH272" s="15"/>
      <c r="PCI272" s="15"/>
      <c r="PCJ272" s="15"/>
      <c r="PCK272" s="15"/>
      <c r="PCL272" s="15"/>
      <c r="PCM272" s="15"/>
      <c r="PCN272" s="15"/>
      <c r="PCO272" s="15"/>
      <c r="PCP272" s="15"/>
      <c r="PCQ272" s="15"/>
      <c r="PCR272" s="15"/>
      <c r="PCS272" s="15"/>
      <c r="PCT272" s="15"/>
      <c r="PCU272" s="15"/>
      <c r="PCV272" s="15"/>
      <c r="PCW272" s="15"/>
      <c r="PCX272" s="15"/>
      <c r="PCY272" s="15"/>
      <c r="PCZ272" s="15"/>
      <c r="PDA272" s="15"/>
      <c r="PDB272" s="15"/>
      <c r="PDC272" s="15"/>
      <c r="PDD272" s="15"/>
      <c r="PDE272" s="15"/>
      <c r="PDF272" s="15"/>
      <c r="PDG272" s="15"/>
      <c r="PDH272" s="15"/>
      <c r="PDI272" s="15"/>
      <c r="PDJ272" s="15"/>
      <c r="PDK272" s="15"/>
      <c r="PDL272" s="15"/>
      <c r="PDM272" s="15"/>
      <c r="PDN272" s="15"/>
      <c r="PDO272" s="15"/>
      <c r="PDP272" s="15"/>
      <c r="PDQ272" s="15"/>
      <c r="PDR272" s="15"/>
      <c r="PDS272" s="15"/>
      <c r="PDT272" s="15"/>
      <c r="PDU272" s="15"/>
      <c r="PDV272" s="15"/>
      <c r="PDW272" s="15"/>
      <c r="PDX272" s="15"/>
      <c r="PDY272" s="15"/>
      <c r="PDZ272" s="15"/>
      <c r="PEA272" s="15"/>
      <c r="PEB272" s="15"/>
      <c r="PEC272" s="15"/>
      <c r="PED272" s="15"/>
      <c r="PEE272" s="15"/>
      <c r="PEF272" s="15"/>
      <c r="PEG272" s="15"/>
      <c r="PEH272" s="15"/>
      <c r="PEI272" s="15"/>
      <c r="PEJ272" s="15"/>
      <c r="PEK272" s="15"/>
      <c r="PEL272" s="15"/>
      <c r="PEM272" s="15"/>
      <c r="PEN272" s="15"/>
      <c r="PEO272" s="15"/>
      <c r="PEP272" s="15"/>
      <c r="PEQ272" s="15"/>
      <c r="PER272" s="15"/>
      <c r="PES272" s="15"/>
      <c r="PET272" s="15"/>
      <c r="PEU272" s="15"/>
      <c r="PEV272" s="15"/>
      <c r="PEW272" s="15"/>
      <c r="PEX272" s="15"/>
      <c r="PEY272" s="15"/>
      <c r="PEZ272" s="15"/>
      <c r="PFA272" s="15"/>
      <c r="PFB272" s="15"/>
      <c r="PFC272" s="15"/>
      <c r="PFD272" s="15"/>
      <c r="PFE272" s="15"/>
      <c r="PFF272" s="15"/>
      <c r="PFG272" s="15"/>
      <c r="PFH272" s="15"/>
      <c r="PFI272" s="15"/>
      <c r="PFJ272" s="15"/>
      <c r="PFK272" s="15"/>
      <c r="PFL272" s="15"/>
      <c r="PFM272" s="15"/>
      <c r="PFN272" s="15"/>
      <c r="PFO272" s="15"/>
      <c r="PFP272" s="15"/>
      <c r="PFQ272" s="15"/>
      <c r="PFR272" s="15"/>
      <c r="PFS272" s="15"/>
      <c r="PFT272" s="15"/>
      <c r="PFU272" s="15"/>
      <c r="PFV272" s="15"/>
      <c r="PFW272" s="15"/>
      <c r="PFX272" s="15"/>
      <c r="PGG272" s="15"/>
      <c r="PGH272" s="15"/>
      <c r="PGI272" s="15"/>
      <c r="PGJ272" s="15"/>
      <c r="PGK272" s="15"/>
      <c r="PGL272" s="15"/>
      <c r="PGM272" s="15"/>
      <c r="PGN272" s="15"/>
      <c r="PGO272" s="15"/>
      <c r="PGP272" s="15"/>
      <c r="PGQ272" s="15"/>
      <c r="PGR272" s="15"/>
      <c r="PGS272" s="15"/>
      <c r="PGT272" s="15"/>
      <c r="PGU272" s="15"/>
      <c r="PGV272" s="15"/>
      <c r="PGW272" s="15"/>
      <c r="PGX272" s="15"/>
      <c r="PGY272" s="15"/>
      <c r="PGZ272" s="15"/>
      <c r="PHA272" s="15"/>
      <c r="PHB272" s="15"/>
      <c r="PHC272" s="15"/>
      <c r="PHD272" s="15"/>
      <c r="PHE272" s="15"/>
      <c r="PHF272" s="15"/>
      <c r="PHG272" s="15"/>
      <c r="PHH272" s="15"/>
      <c r="PHI272" s="15"/>
      <c r="PHJ272" s="15"/>
      <c r="PHK272" s="15"/>
      <c r="PHL272" s="15"/>
      <c r="PHM272" s="15"/>
      <c r="PHN272" s="15"/>
      <c r="PHO272" s="15"/>
      <c r="PHP272" s="15"/>
      <c r="PHQ272" s="15"/>
      <c r="PHR272" s="15"/>
      <c r="PHS272" s="15"/>
      <c r="PHT272" s="15"/>
      <c r="PHU272" s="15"/>
      <c r="PHV272" s="15"/>
      <c r="PHW272" s="15"/>
      <c r="PHX272" s="15"/>
      <c r="PHY272" s="15"/>
      <c r="PHZ272" s="15"/>
      <c r="PIA272" s="15"/>
      <c r="PIB272" s="15"/>
      <c r="PIC272" s="15"/>
      <c r="PID272" s="15"/>
      <c r="PIE272" s="15"/>
      <c r="PIF272" s="15"/>
      <c r="PIG272" s="15"/>
      <c r="PIH272" s="15"/>
      <c r="PII272" s="15"/>
      <c r="PIJ272" s="15"/>
      <c r="PIK272" s="15"/>
      <c r="PIL272" s="15"/>
      <c r="PIM272" s="15"/>
      <c r="PIN272" s="15"/>
      <c r="PIO272" s="15"/>
      <c r="PIP272" s="15"/>
      <c r="PIQ272" s="15"/>
      <c r="PIR272" s="15"/>
      <c r="PIS272" s="15"/>
      <c r="PIT272" s="15"/>
      <c r="PIU272" s="15"/>
      <c r="PIV272" s="15"/>
      <c r="PIW272" s="15"/>
      <c r="PIX272" s="15"/>
      <c r="PIY272" s="15"/>
      <c r="PIZ272" s="15"/>
      <c r="PJA272" s="15"/>
      <c r="PJB272" s="15"/>
      <c r="PJC272" s="15"/>
      <c r="PJD272" s="15"/>
      <c r="PJE272" s="15"/>
      <c r="PJF272" s="15"/>
      <c r="PJG272" s="15"/>
      <c r="PJH272" s="15"/>
      <c r="PJI272" s="15"/>
      <c r="PJJ272" s="15"/>
      <c r="PJK272" s="15"/>
      <c r="PJL272" s="15"/>
      <c r="PJM272" s="15"/>
      <c r="PJN272" s="15"/>
      <c r="PJO272" s="15"/>
      <c r="PJP272" s="15"/>
      <c r="PJQ272" s="15"/>
      <c r="PJR272" s="15"/>
      <c r="PJS272" s="15"/>
      <c r="PJT272" s="15"/>
      <c r="PJU272" s="15"/>
      <c r="PJV272" s="15"/>
      <c r="PJW272" s="15"/>
      <c r="PJX272" s="15"/>
      <c r="PJY272" s="15"/>
      <c r="PJZ272" s="15"/>
      <c r="PKA272" s="15"/>
      <c r="PKB272" s="15"/>
      <c r="PKC272" s="15"/>
      <c r="PKD272" s="15"/>
      <c r="PKE272" s="15"/>
      <c r="PKF272" s="15"/>
      <c r="PKG272" s="15"/>
      <c r="PKH272" s="15"/>
      <c r="PKI272" s="15"/>
      <c r="PKJ272" s="15"/>
      <c r="PKK272" s="15"/>
      <c r="PKL272" s="15"/>
      <c r="PKM272" s="15"/>
      <c r="PKN272" s="15"/>
      <c r="PKO272" s="15"/>
      <c r="PKP272" s="15"/>
      <c r="PKQ272" s="15"/>
      <c r="PKR272" s="15"/>
      <c r="PKS272" s="15"/>
      <c r="PKT272" s="15"/>
      <c r="PKU272" s="15"/>
      <c r="PKV272" s="15"/>
      <c r="PKW272" s="15"/>
      <c r="PKX272" s="15"/>
      <c r="PKY272" s="15"/>
      <c r="PKZ272" s="15"/>
      <c r="PLA272" s="15"/>
      <c r="PLB272" s="15"/>
      <c r="PLC272" s="15"/>
      <c r="PLD272" s="15"/>
      <c r="PLE272" s="15"/>
      <c r="PLF272" s="15"/>
      <c r="PLG272" s="15"/>
      <c r="PLH272" s="15"/>
      <c r="PLI272" s="15"/>
      <c r="PLJ272" s="15"/>
      <c r="PLK272" s="15"/>
      <c r="PLL272" s="15"/>
      <c r="PLM272" s="15"/>
      <c r="PLN272" s="15"/>
      <c r="PLO272" s="15"/>
      <c r="PLP272" s="15"/>
      <c r="PLQ272" s="15"/>
      <c r="PLR272" s="15"/>
      <c r="PLS272" s="15"/>
      <c r="PLT272" s="15"/>
      <c r="PLU272" s="15"/>
      <c r="PLV272" s="15"/>
      <c r="PLW272" s="15"/>
      <c r="PLX272" s="15"/>
      <c r="PLY272" s="15"/>
      <c r="PLZ272" s="15"/>
      <c r="PMA272" s="15"/>
      <c r="PMB272" s="15"/>
      <c r="PMC272" s="15"/>
      <c r="PMD272" s="15"/>
      <c r="PME272" s="15"/>
      <c r="PMF272" s="15"/>
      <c r="PMG272" s="15"/>
      <c r="PMH272" s="15"/>
      <c r="PMI272" s="15"/>
      <c r="PMJ272" s="15"/>
      <c r="PMK272" s="15"/>
      <c r="PML272" s="15"/>
      <c r="PMM272" s="15"/>
      <c r="PMN272" s="15"/>
      <c r="PMO272" s="15"/>
      <c r="PMP272" s="15"/>
      <c r="PMQ272" s="15"/>
      <c r="PMR272" s="15"/>
      <c r="PMS272" s="15"/>
      <c r="PMT272" s="15"/>
      <c r="PMU272" s="15"/>
      <c r="PMV272" s="15"/>
      <c r="PMW272" s="15"/>
      <c r="PMX272" s="15"/>
      <c r="PMY272" s="15"/>
      <c r="PMZ272" s="15"/>
      <c r="PNA272" s="15"/>
      <c r="PNB272" s="15"/>
      <c r="PNC272" s="15"/>
      <c r="PND272" s="15"/>
      <c r="PNE272" s="15"/>
      <c r="PNF272" s="15"/>
      <c r="PNG272" s="15"/>
      <c r="PNH272" s="15"/>
      <c r="PNI272" s="15"/>
      <c r="PNJ272" s="15"/>
      <c r="PNK272" s="15"/>
      <c r="PNL272" s="15"/>
      <c r="PNM272" s="15"/>
      <c r="PNN272" s="15"/>
      <c r="PNO272" s="15"/>
      <c r="PNP272" s="15"/>
      <c r="PNQ272" s="15"/>
      <c r="PNR272" s="15"/>
      <c r="PNS272" s="15"/>
      <c r="PNT272" s="15"/>
      <c r="PNU272" s="15"/>
      <c r="PNV272" s="15"/>
      <c r="PNW272" s="15"/>
      <c r="PNX272" s="15"/>
      <c r="PNY272" s="15"/>
      <c r="PNZ272" s="15"/>
      <c r="POA272" s="15"/>
      <c r="POB272" s="15"/>
      <c r="POC272" s="15"/>
      <c r="POD272" s="15"/>
      <c r="POE272" s="15"/>
      <c r="POF272" s="15"/>
      <c r="POG272" s="15"/>
      <c r="POH272" s="15"/>
      <c r="POI272" s="15"/>
      <c r="POJ272" s="15"/>
      <c r="POK272" s="15"/>
      <c r="POL272" s="15"/>
      <c r="POM272" s="15"/>
      <c r="PON272" s="15"/>
      <c r="POO272" s="15"/>
      <c r="POP272" s="15"/>
      <c r="POQ272" s="15"/>
      <c r="POR272" s="15"/>
      <c r="POS272" s="15"/>
      <c r="POT272" s="15"/>
      <c r="POU272" s="15"/>
      <c r="POV272" s="15"/>
      <c r="POW272" s="15"/>
      <c r="POX272" s="15"/>
      <c r="POY272" s="15"/>
      <c r="POZ272" s="15"/>
      <c r="PPA272" s="15"/>
      <c r="PPB272" s="15"/>
      <c r="PPC272" s="15"/>
      <c r="PPD272" s="15"/>
      <c r="PPE272" s="15"/>
      <c r="PPF272" s="15"/>
      <c r="PPG272" s="15"/>
      <c r="PPH272" s="15"/>
      <c r="PPI272" s="15"/>
      <c r="PPJ272" s="15"/>
      <c r="PPK272" s="15"/>
      <c r="PPL272" s="15"/>
      <c r="PPM272" s="15"/>
      <c r="PPN272" s="15"/>
      <c r="PPO272" s="15"/>
      <c r="PPP272" s="15"/>
      <c r="PPQ272" s="15"/>
      <c r="PPR272" s="15"/>
      <c r="PPS272" s="15"/>
      <c r="PPT272" s="15"/>
      <c r="PQC272" s="15"/>
      <c r="PQD272" s="15"/>
      <c r="PQE272" s="15"/>
      <c r="PQF272" s="15"/>
      <c r="PQG272" s="15"/>
      <c r="PQH272" s="15"/>
      <c r="PQI272" s="15"/>
      <c r="PQJ272" s="15"/>
      <c r="PQK272" s="15"/>
      <c r="PQL272" s="15"/>
      <c r="PQM272" s="15"/>
      <c r="PQN272" s="15"/>
      <c r="PQO272" s="15"/>
      <c r="PQP272" s="15"/>
      <c r="PQQ272" s="15"/>
      <c r="PQR272" s="15"/>
      <c r="PQS272" s="15"/>
      <c r="PQT272" s="15"/>
      <c r="PQU272" s="15"/>
      <c r="PQV272" s="15"/>
      <c r="PQW272" s="15"/>
      <c r="PQX272" s="15"/>
      <c r="PQY272" s="15"/>
      <c r="PQZ272" s="15"/>
      <c r="PRA272" s="15"/>
      <c r="PRB272" s="15"/>
      <c r="PRC272" s="15"/>
      <c r="PRD272" s="15"/>
      <c r="PRE272" s="15"/>
      <c r="PRF272" s="15"/>
      <c r="PRG272" s="15"/>
      <c r="PRH272" s="15"/>
      <c r="PRI272" s="15"/>
      <c r="PRJ272" s="15"/>
      <c r="PRK272" s="15"/>
      <c r="PRL272" s="15"/>
      <c r="PRM272" s="15"/>
      <c r="PRN272" s="15"/>
      <c r="PRO272" s="15"/>
      <c r="PRP272" s="15"/>
      <c r="PRQ272" s="15"/>
      <c r="PRR272" s="15"/>
      <c r="PRS272" s="15"/>
      <c r="PRT272" s="15"/>
      <c r="PRU272" s="15"/>
      <c r="PRV272" s="15"/>
      <c r="PRW272" s="15"/>
      <c r="PRX272" s="15"/>
      <c r="PRY272" s="15"/>
      <c r="PRZ272" s="15"/>
      <c r="PSA272" s="15"/>
      <c r="PSB272" s="15"/>
      <c r="PSC272" s="15"/>
      <c r="PSD272" s="15"/>
      <c r="PSE272" s="15"/>
      <c r="PSF272" s="15"/>
      <c r="PSG272" s="15"/>
      <c r="PSH272" s="15"/>
      <c r="PSI272" s="15"/>
      <c r="PSJ272" s="15"/>
      <c r="PSK272" s="15"/>
      <c r="PSL272" s="15"/>
      <c r="PSM272" s="15"/>
      <c r="PSN272" s="15"/>
      <c r="PSO272" s="15"/>
      <c r="PSP272" s="15"/>
      <c r="PSQ272" s="15"/>
      <c r="PSR272" s="15"/>
      <c r="PSS272" s="15"/>
      <c r="PST272" s="15"/>
      <c r="PSU272" s="15"/>
      <c r="PSV272" s="15"/>
      <c r="PSW272" s="15"/>
      <c r="PSX272" s="15"/>
      <c r="PSY272" s="15"/>
      <c r="PSZ272" s="15"/>
      <c r="PTA272" s="15"/>
      <c r="PTB272" s="15"/>
      <c r="PTC272" s="15"/>
      <c r="PTD272" s="15"/>
      <c r="PTE272" s="15"/>
      <c r="PTF272" s="15"/>
      <c r="PTG272" s="15"/>
      <c r="PTH272" s="15"/>
      <c r="PTI272" s="15"/>
      <c r="PTJ272" s="15"/>
      <c r="PTK272" s="15"/>
      <c r="PTL272" s="15"/>
      <c r="PTM272" s="15"/>
      <c r="PTN272" s="15"/>
      <c r="PTO272" s="15"/>
      <c r="PTP272" s="15"/>
      <c r="PTQ272" s="15"/>
      <c r="PTR272" s="15"/>
      <c r="PTS272" s="15"/>
      <c r="PTT272" s="15"/>
      <c r="PTU272" s="15"/>
      <c r="PTV272" s="15"/>
      <c r="PTW272" s="15"/>
      <c r="PTX272" s="15"/>
      <c r="PTY272" s="15"/>
      <c r="PTZ272" s="15"/>
      <c r="PUA272" s="15"/>
      <c r="PUB272" s="15"/>
      <c r="PUC272" s="15"/>
      <c r="PUD272" s="15"/>
      <c r="PUE272" s="15"/>
      <c r="PUF272" s="15"/>
      <c r="PUG272" s="15"/>
      <c r="PUH272" s="15"/>
      <c r="PUI272" s="15"/>
      <c r="PUJ272" s="15"/>
      <c r="PUK272" s="15"/>
      <c r="PUL272" s="15"/>
      <c r="PUM272" s="15"/>
      <c r="PUN272" s="15"/>
      <c r="PUO272" s="15"/>
      <c r="PUP272" s="15"/>
      <c r="PUQ272" s="15"/>
      <c r="PUR272" s="15"/>
      <c r="PUS272" s="15"/>
      <c r="PUT272" s="15"/>
      <c r="PUU272" s="15"/>
      <c r="PUV272" s="15"/>
      <c r="PUW272" s="15"/>
      <c r="PUX272" s="15"/>
      <c r="PUY272" s="15"/>
      <c r="PUZ272" s="15"/>
      <c r="PVA272" s="15"/>
      <c r="PVB272" s="15"/>
      <c r="PVC272" s="15"/>
      <c r="PVD272" s="15"/>
      <c r="PVE272" s="15"/>
      <c r="PVF272" s="15"/>
      <c r="PVG272" s="15"/>
      <c r="PVH272" s="15"/>
      <c r="PVI272" s="15"/>
      <c r="PVJ272" s="15"/>
      <c r="PVK272" s="15"/>
      <c r="PVL272" s="15"/>
      <c r="PVM272" s="15"/>
      <c r="PVN272" s="15"/>
      <c r="PVO272" s="15"/>
      <c r="PVP272" s="15"/>
      <c r="PVQ272" s="15"/>
      <c r="PVR272" s="15"/>
      <c r="PVS272" s="15"/>
      <c r="PVT272" s="15"/>
      <c r="PVU272" s="15"/>
      <c r="PVV272" s="15"/>
      <c r="PVW272" s="15"/>
      <c r="PVX272" s="15"/>
      <c r="PVY272" s="15"/>
      <c r="PVZ272" s="15"/>
      <c r="PWA272" s="15"/>
      <c r="PWB272" s="15"/>
      <c r="PWC272" s="15"/>
      <c r="PWD272" s="15"/>
      <c r="PWE272" s="15"/>
      <c r="PWF272" s="15"/>
      <c r="PWG272" s="15"/>
      <c r="PWH272" s="15"/>
      <c r="PWI272" s="15"/>
      <c r="PWJ272" s="15"/>
      <c r="PWK272" s="15"/>
      <c r="PWL272" s="15"/>
      <c r="PWM272" s="15"/>
      <c r="PWN272" s="15"/>
      <c r="PWO272" s="15"/>
      <c r="PWP272" s="15"/>
      <c r="PWQ272" s="15"/>
      <c r="PWR272" s="15"/>
      <c r="PWS272" s="15"/>
      <c r="PWT272" s="15"/>
      <c r="PWU272" s="15"/>
      <c r="PWV272" s="15"/>
      <c r="PWW272" s="15"/>
      <c r="PWX272" s="15"/>
      <c r="PWY272" s="15"/>
      <c r="PWZ272" s="15"/>
      <c r="PXA272" s="15"/>
      <c r="PXB272" s="15"/>
      <c r="PXC272" s="15"/>
      <c r="PXD272" s="15"/>
      <c r="PXE272" s="15"/>
      <c r="PXF272" s="15"/>
      <c r="PXG272" s="15"/>
      <c r="PXH272" s="15"/>
      <c r="PXI272" s="15"/>
      <c r="PXJ272" s="15"/>
      <c r="PXK272" s="15"/>
      <c r="PXL272" s="15"/>
      <c r="PXM272" s="15"/>
      <c r="PXN272" s="15"/>
      <c r="PXO272" s="15"/>
      <c r="PXP272" s="15"/>
      <c r="PXQ272" s="15"/>
      <c r="PXR272" s="15"/>
      <c r="PXS272" s="15"/>
      <c r="PXT272" s="15"/>
      <c r="PXU272" s="15"/>
      <c r="PXV272" s="15"/>
      <c r="PXW272" s="15"/>
      <c r="PXX272" s="15"/>
      <c r="PXY272" s="15"/>
      <c r="PXZ272" s="15"/>
      <c r="PYA272" s="15"/>
      <c r="PYB272" s="15"/>
      <c r="PYC272" s="15"/>
      <c r="PYD272" s="15"/>
      <c r="PYE272" s="15"/>
      <c r="PYF272" s="15"/>
      <c r="PYG272" s="15"/>
      <c r="PYH272" s="15"/>
      <c r="PYI272" s="15"/>
      <c r="PYJ272" s="15"/>
      <c r="PYK272" s="15"/>
      <c r="PYL272" s="15"/>
      <c r="PYM272" s="15"/>
      <c r="PYN272" s="15"/>
      <c r="PYO272" s="15"/>
      <c r="PYP272" s="15"/>
      <c r="PYQ272" s="15"/>
      <c r="PYR272" s="15"/>
      <c r="PYS272" s="15"/>
      <c r="PYT272" s="15"/>
      <c r="PYU272" s="15"/>
      <c r="PYV272" s="15"/>
      <c r="PYW272" s="15"/>
      <c r="PYX272" s="15"/>
      <c r="PYY272" s="15"/>
      <c r="PYZ272" s="15"/>
      <c r="PZA272" s="15"/>
      <c r="PZB272" s="15"/>
      <c r="PZC272" s="15"/>
      <c r="PZD272" s="15"/>
      <c r="PZE272" s="15"/>
      <c r="PZF272" s="15"/>
      <c r="PZG272" s="15"/>
      <c r="PZH272" s="15"/>
      <c r="PZI272" s="15"/>
      <c r="PZJ272" s="15"/>
      <c r="PZK272" s="15"/>
      <c r="PZL272" s="15"/>
      <c r="PZM272" s="15"/>
      <c r="PZN272" s="15"/>
      <c r="PZO272" s="15"/>
      <c r="PZP272" s="15"/>
      <c r="PZY272" s="15"/>
      <c r="PZZ272" s="15"/>
      <c r="QAA272" s="15"/>
      <c r="QAB272" s="15"/>
      <c r="QAC272" s="15"/>
      <c r="QAD272" s="15"/>
      <c r="QAE272" s="15"/>
      <c r="QAF272" s="15"/>
      <c r="QAG272" s="15"/>
      <c r="QAH272" s="15"/>
      <c r="QAI272" s="15"/>
      <c r="QAJ272" s="15"/>
      <c r="QAK272" s="15"/>
      <c r="QAL272" s="15"/>
      <c r="QAM272" s="15"/>
      <c r="QAN272" s="15"/>
      <c r="QAO272" s="15"/>
      <c r="QAP272" s="15"/>
      <c r="QAQ272" s="15"/>
      <c r="QAR272" s="15"/>
      <c r="QAS272" s="15"/>
      <c r="QAT272" s="15"/>
      <c r="QAU272" s="15"/>
      <c r="QAV272" s="15"/>
      <c r="QAW272" s="15"/>
      <c r="QAX272" s="15"/>
      <c r="QAY272" s="15"/>
      <c r="QAZ272" s="15"/>
      <c r="QBA272" s="15"/>
      <c r="QBB272" s="15"/>
      <c r="QBC272" s="15"/>
      <c r="QBD272" s="15"/>
      <c r="QBE272" s="15"/>
      <c r="QBF272" s="15"/>
      <c r="QBG272" s="15"/>
      <c r="QBH272" s="15"/>
      <c r="QBI272" s="15"/>
      <c r="QBJ272" s="15"/>
      <c r="QBK272" s="15"/>
      <c r="QBL272" s="15"/>
      <c r="QBM272" s="15"/>
      <c r="QBN272" s="15"/>
      <c r="QBO272" s="15"/>
      <c r="QBP272" s="15"/>
      <c r="QBQ272" s="15"/>
      <c r="QBR272" s="15"/>
      <c r="QBS272" s="15"/>
      <c r="QBT272" s="15"/>
      <c r="QBU272" s="15"/>
      <c r="QBV272" s="15"/>
      <c r="QBW272" s="15"/>
      <c r="QBX272" s="15"/>
      <c r="QBY272" s="15"/>
      <c r="QBZ272" s="15"/>
      <c r="QCA272" s="15"/>
      <c r="QCB272" s="15"/>
      <c r="QCC272" s="15"/>
      <c r="QCD272" s="15"/>
      <c r="QCE272" s="15"/>
      <c r="QCF272" s="15"/>
      <c r="QCG272" s="15"/>
      <c r="QCH272" s="15"/>
      <c r="QCI272" s="15"/>
      <c r="QCJ272" s="15"/>
      <c r="QCK272" s="15"/>
      <c r="QCL272" s="15"/>
      <c r="QCM272" s="15"/>
      <c r="QCN272" s="15"/>
      <c r="QCO272" s="15"/>
      <c r="QCP272" s="15"/>
      <c r="QCQ272" s="15"/>
      <c r="QCR272" s="15"/>
      <c r="QCS272" s="15"/>
      <c r="QCT272" s="15"/>
      <c r="QCU272" s="15"/>
      <c r="QCV272" s="15"/>
      <c r="QCW272" s="15"/>
      <c r="QCX272" s="15"/>
      <c r="QCY272" s="15"/>
      <c r="QCZ272" s="15"/>
      <c r="QDA272" s="15"/>
      <c r="QDB272" s="15"/>
      <c r="QDC272" s="15"/>
      <c r="QDD272" s="15"/>
      <c r="QDE272" s="15"/>
      <c r="QDF272" s="15"/>
      <c r="QDG272" s="15"/>
      <c r="QDH272" s="15"/>
      <c r="QDI272" s="15"/>
      <c r="QDJ272" s="15"/>
      <c r="QDK272" s="15"/>
      <c r="QDL272" s="15"/>
      <c r="QDM272" s="15"/>
      <c r="QDN272" s="15"/>
      <c r="QDO272" s="15"/>
      <c r="QDP272" s="15"/>
      <c r="QDQ272" s="15"/>
      <c r="QDR272" s="15"/>
      <c r="QDS272" s="15"/>
      <c r="QDT272" s="15"/>
      <c r="QDU272" s="15"/>
      <c r="QDV272" s="15"/>
      <c r="QDW272" s="15"/>
      <c r="QDX272" s="15"/>
      <c r="QDY272" s="15"/>
      <c r="QDZ272" s="15"/>
      <c r="QEA272" s="15"/>
      <c r="QEB272" s="15"/>
      <c r="QEC272" s="15"/>
      <c r="QED272" s="15"/>
      <c r="QEE272" s="15"/>
      <c r="QEF272" s="15"/>
      <c r="QEG272" s="15"/>
      <c r="QEH272" s="15"/>
      <c r="QEI272" s="15"/>
      <c r="QEJ272" s="15"/>
      <c r="QEK272" s="15"/>
      <c r="QEL272" s="15"/>
      <c r="QEM272" s="15"/>
      <c r="QEN272" s="15"/>
      <c r="QEO272" s="15"/>
      <c r="QEP272" s="15"/>
      <c r="QEQ272" s="15"/>
      <c r="QER272" s="15"/>
      <c r="QES272" s="15"/>
      <c r="QET272" s="15"/>
      <c r="QEU272" s="15"/>
      <c r="QEV272" s="15"/>
      <c r="QEW272" s="15"/>
      <c r="QEX272" s="15"/>
      <c r="QEY272" s="15"/>
      <c r="QEZ272" s="15"/>
      <c r="QFA272" s="15"/>
      <c r="QFB272" s="15"/>
      <c r="QFC272" s="15"/>
      <c r="QFD272" s="15"/>
      <c r="QFE272" s="15"/>
      <c r="QFF272" s="15"/>
      <c r="QFG272" s="15"/>
      <c r="QFH272" s="15"/>
      <c r="QFI272" s="15"/>
      <c r="QFJ272" s="15"/>
      <c r="QFK272" s="15"/>
      <c r="QFL272" s="15"/>
      <c r="QFM272" s="15"/>
      <c r="QFN272" s="15"/>
      <c r="QFO272" s="15"/>
      <c r="QFP272" s="15"/>
      <c r="QFQ272" s="15"/>
      <c r="QFR272" s="15"/>
      <c r="QFS272" s="15"/>
      <c r="QFT272" s="15"/>
      <c r="QFU272" s="15"/>
      <c r="QFV272" s="15"/>
      <c r="QFW272" s="15"/>
      <c r="QFX272" s="15"/>
      <c r="QFY272" s="15"/>
      <c r="QFZ272" s="15"/>
      <c r="QGA272" s="15"/>
      <c r="QGB272" s="15"/>
      <c r="QGC272" s="15"/>
      <c r="QGD272" s="15"/>
      <c r="QGE272" s="15"/>
      <c r="QGF272" s="15"/>
      <c r="QGG272" s="15"/>
      <c r="QGH272" s="15"/>
      <c r="QGI272" s="15"/>
      <c r="QGJ272" s="15"/>
      <c r="QGK272" s="15"/>
      <c r="QGL272" s="15"/>
      <c r="QGM272" s="15"/>
      <c r="QGN272" s="15"/>
      <c r="QGO272" s="15"/>
      <c r="QGP272" s="15"/>
      <c r="QGQ272" s="15"/>
      <c r="QGR272" s="15"/>
      <c r="QGS272" s="15"/>
      <c r="QGT272" s="15"/>
      <c r="QGU272" s="15"/>
      <c r="QGV272" s="15"/>
      <c r="QGW272" s="15"/>
      <c r="QGX272" s="15"/>
      <c r="QGY272" s="15"/>
      <c r="QGZ272" s="15"/>
      <c r="QHA272" s="15"/>
      <c r="QHB272" s="15"/>
      <c r="QHC272" s="15"/>
      <c r="QHD272" s="15"/>
      <c r="QHE272" s="15"/>
      <c r="QHF272" s="15"/>
      <c r="QHG272" s="15"/>
      <c r="QHH272" s="15"/>
      <c r="QHI272" s="15"/>
      <c r="QHJ272" s="15"/>
      <c r="QHK272" s="15"/>
      <c r="QHL272" s="15"/>
      <c r="QHM272" s="15"/>
      <c r="QHN272" s="15"/>
      <c r="QHO272" s="15"/>
      <c r="QHP272" s="15"/>
      <c r="QHQ272" s="15"/>
      <c r="QHR272" s="15"/>
      <c r="QHS272" s="15"/>
      <c r="QHT272" s="15"/>
      <c r="QHU272" s="15"/>
      <c r="QHV272" s="15"/>
      <c r="QHW272" s="15"/>
      <c r="QHX272" s="15"/>
      <c r="QHY272" s="15"/>
      <c r="QHZ272" s="15"/>
      <c r="QIA272" s="15"/>
      <c r="QIB272" s="15"/>
      <c r="QIC272" s="15"/>
      <c r="QID272" s="15"/>
      <c r="QIE272" s="15"/>
      <c r="QIF272" s="15"/>
      <c r="QIG272" s="15"/>
      <c r="QIH272" s="15"/>
      <c r="QII272" s="15"/>
      <c r="QIJ272" s="15"/>
      <c r="QIK272" s="15"/>
      <c r="QIL272" s="15"/>
      <c r="QIM272" s="15"/>
      <c r="QIN272" s="15"/>
      <c r="QIO272" s="15"/>
      <c r="QIP272" s="15"/>
      <c r="QIQ272" s="15"/>
      <c r="QIR272" s="15"/>
      <c r="QIS272" s="15"/>
      <c r="QIT272" s="15"/>
      <c r="QIU272" s="15"/>
      <c r="QIV272" s="15"/>
      <c r="QIW272" s="15"/>
      <c r="QIX272" s="15"/>
      <c r="QIY272" s="15"/>
      <c r="QIZ272" s="15"/>
      <c r="QJA272" s="15"/>
      <c r="QJB272" s="15"/>
      <c r="QJC272" s="15"/>
      <c r="QJD272" s="15"/>
      <c r="QJE272" s="15"/>
      <c r="QJF272" s="15"/>
      <c r="QJG272" s="15"/>
      <c r="QJH272" s="15"/>
      <c r="QJI272" s="15"/>
      <c r="QJJ272" s="15"/>
      <c r="QJK272" s="15"/>
      <c r="QJL272" s="15"/>
      <c r="QJU272" s="15"/>
      <c r="QJV272" s="15"/>
      <c r="QJW272" s="15"/>
      <c r="QJX272" s="15"/>
      <c r="QJY272" s="15"/>
      <c r="QJZ272" s="15"/>
      <c r="QKA272" s="15"/>
      <c r="QKB272" s="15"/>
      <c r="QKC272" s="15"/>
      <c r="QKD272" s="15"/>
      <c r="QKE272" s="15"/>
      <c r="QKF272" s="15"/>
      <c r="QKG272" s="15"/>
      <c r="QKH272" s="15"/>
      <c r="QKI272" s="15"/>
      <c r="QKJ272" s="15"/>
      <c r="QKK272" s="15"/>
      <c r="QKL272" s="15"/>
      <c r="QKM272" s="15"/>
      <c r="QKN272" s="15"/>
      <c r="QKO272" s="15"/>
      <c r="QKP272" s="15"/>
      <c r="QKQ272" s="15"/>
      <c r="QKR272" s="15"/>
      <c r="QKS272" s="15"/>
      <c r="QKT272" s="15"/>
      <c r="QKU272" s="15"/>
      <c r="QKV272" s="15"/>
      <c r="QKW272" s="15"/>
      <c r="QKX272" s="15"/>
      <c r="QKY272" s="15"/>
      <c r="QKZ272" s="15"/>
      <c r="QLA272" s="15"/>
      <c r="QLB272" s="15"/>
      <c r="QLC272" s="15"/>
      <c r="QLD272" s="15"/>
      <c r="QLE272" s="15"/>
      <c r="QLF272" s="15"/>
      <c r="QLG272" s="15"/>
      <c r="QLH272" s="15"/>
      <c r="QLI272" s="15"/>
      <c r="QLJ272" s="15"/>
      <c r="QLK272" s="15"/>
      <c r="QLL272" s="15"/>
      <c r="QLM272" s="15"/>
      <c r="QLN272" s="15"/>
      <c r="QLO272" s="15"/>
      <c r="QLP272" s="15"/>
      <c r="QLQ272" s="15"/>
      <c r="QLR272" s="15"/>
      <c r="QLS272" s="15"/>
      <c r="QLT272" s="15"/>
      <c r="QLU272" s="15"/>
      <c r="QLV272" s="15"/>
      <c r="QLW272" s="15"/>
      <c r="QLX272" s="15"/>
      <c r="QLY272" s="15"/>
      <c r="QLZ272" s="15"/>
      <c r="QMA272" s="15"/>
      <c r="QMB272" s="15"/>
      <c r="QMC272" s="15"/>
      <c r="QMD272" s="15"/>
      <c r="QME272" s="15"/>
      <c r="QMF272" s="15"/>
      <c r="QMG272" s="15"/>
      <c r="QMH272" s="15"/>
      <c r="QMI272" s="15"/>
      <c r="QMJ272" s="15"/>
      <c r="QMK272" s="15"/>
      <c r="QML272" s="15"/>
      <c r="QMM272" s="15"/>
      <c r="QMN272" s="15"/>
      <c r="QMO272" s="15"/>
      <c r="QMP272" s="15"/>
      <c r="QMQ272" s="15"/>
      <c r="QMR272" s="15"/>
      <c r="QMS272" s="15"/>
      <c r="QMT272" s="15"/>
      <c r="QMU272" s="15"/>
      <c r="QMV272" s="15"/>
      <c r="QMW272" s="15"/>
      <c r="QMX272" s="15"/>
      <c r="QMY272" s="15"/>
      <c r="QMZ272" s="15"/>
      <c r="QNA272" s="15"/>
      <c r="QNB272" s="15"/>
      <c r="QNC272" s="15"/>
      <c r="QND272" s="15"/>
      <c r="QNE272" s="15"/>
      <c r="QNF272" s="15"/>
      <c r="QNG272" s="15"/>
      <c r="QNH272" s="15"/>
      <c r="QNI272" s="15"/>
      <c r="QNJ272" s="15"/>
      <c r="QNK272" s="15"/>
      <c r="QNL272" s="15"/>
      <c r="QNM272" s="15"/>
      <c r="QNN272" s="15"/>
      <c r="QNO272" s="15"/>
      <c r="QNP272" s="15"/>
      <c r="QNQ272" s="15"/>
      <c r="QNR272" s="15"/>
      <c r="QNS272" s="15"/>
      <c r="QNT272" s="15"/>
      <c r="QNU272" s="15"/>
      <c r="QNV272" s="15"/>
      <c r="QNW272" s="15"/>
      <c r="QNX272" s="15"/>
      <c r="QNY272" s="15"/>
      <c r="QNZ272" s="15"/>
      <c r="QOA272" s="15"/>
      <c r="QOB272" s="15"/>
      <c r="QOC272" s="15"/>
      <c r="QOD272" s="15"/>
      <c r="QOE272" s="15"/>
      <c r="QOF272" s="15"/>
      <c r="QOG272" s="15"/>
      <c r="QOH272" s="15"/>
      <c r="QOI272" s="15"/>
      <c r="QOJ272" s="15"/>
      <c r="QOK272" s="15"/>
      <c r="QOL272" s="15"/>
      <c r="QOM272" s="15"/>
      <c r="QON272" s="15"/>
      <c r="QOO272" s="15"/>
      <c r="QOP272" s="15"/>
      <c r="QOQ272" s="15"/>
      <c r="QOR272" s="15"/>
      <c r="QOS272" s="15"/>
      <c r="QOT272" s="15"/>
      <c r="QOU272" s="15"/>
      <c r="QOV272" s="15"/>
      <c r="QOW272" s="15"/>
      <c r="QOX272" s="15"/>
      <c r="QOY272" s="15"/>
      <c r="QOZ272" s="15"/>
      <c r="QPA272" s="15"/>
      <c r="QPB272" s="15"/>
      <c r="QPC272" s="15"/>
      <c r="QPD272" s="15"/>
      <c r="QPE272" s="15"/>
      <c r="QPF272" s="15"/>
      <c r="QPG272" s="15"/>
      <c r="QPH272" s="15"/>
      <c r="QPI272" s="15"/>
      <c r="QPJ272" s="15"/>
      <c r="QPK272" s="15"/>
      <c r="QPL272" s="15"/>
      <c r="QPM272" s="15"/>
      <c r="QPN272" s="15"/>
      <c r="QPO272" s="15"/>
      <c r="QPP272" s="15"/>
      <c r="QPQ272" s="15"/>
      <c r="QPR272" s="15"/>
      <c r="QPS272" s="15"/>
      <c r="QPT272" s="15"/>
      <c r="QPU272" s="15"/>
      <c r="QPV272" s="15"/>
      <c r="QPW272" s="15"/>
      <c r="QPX272" s="15"/>
      <c r="QPY272" s="15"/>
      <c r="QPZ272" s="15"/>
      <c r="QQA272" s="15"/>
      <c r="QQB272" s="15"/>
      <c r="QQC272" s="15"/>
      <c r="QQD272" s="15"/>
      <c r="QQE272" s="15"/>
      <c r="QQF272" s="15"/>
      <c r="QQG272" s="15"/>
      <c r="QQH272" s="15"/>
      <c r="QQI272" s="15"/>
      <c r="QQJ272" s="15"/>
      <c r="QQK272" s="15"/>
      <c r="QQL272" s="15"/>
      <c r="QQM272" s="15"/>
      <c r="QQN272" s="15"/>
      <c r="QQO272" s="15"/>
      <c r="QQP272" s="15"/>
      <c r="QQQ272" s="15"/>
      <c r="QQR272" s="15"/>
      <c r="QQS272" s="15"/>
      <c r="QQT272" s="15"/>
      <c r="QQU272" s="15"/>
      <c r="QQV272" s="15"/>
      <c r="QQW272" s="15"/>
      <c r="QQX272" s="15"/>
      <c r="QQY272" s="15"/>
      <c r="QQZ272" s="15"/>
      <c r="QRA272" s="15"/>
      <c r="QRB272" s="15"/>
      <c r="QRC272" s="15"/>
      <c r="QRD272" s="15"/>
      <c r="QRE272" s="15"/>
      <c r="QRF272" s="15"/>
      <c r="QRG272" s="15"/>
      <c r="QRH272" s="15"/>
      <c r="QRI272" s="15"/>
      <c r="QRJ272" s="15"/>
      <c r="QRK272" s="15"/>
      <c r="QRL272" s="15"/>
      <c r="QRM272" s="15"/>
      <c r="QRN272" s="15"/>
      <c r="QRO272" s="15"/>
      <c r="QRP272" s="15"/>
      <c r="QRQ272" s="15"/>
      <c r="QRR272" s="15"/>
      <c r="QRS272" s="15"/>
      <c r="QRT272" s="15"/>
      <c r="QRU272" s="15"/>
      <c r="QRV272" s="15"/>
      <c r="QRW272" s="15"/>
      <c r="QRX272" s="15"/>
      <c r="QRY272" s="15"/>
      <c r="QRZ272" s="15"/>
      <c r="QSA272" s="15"/>
      <c r="QSB272" s="15"/>
      <c r="QSC272" s="15"/>
      <c r="QSD272" s="15"/>
      <c r="QSE272" s="15"/>
      <c r="QSF272" s="15"/>
      <c r="QSG272" s="15"/>
      <c r="QSH272" s="15"/>
      <c r="QSI272" s="15"/>
      <c r="QSJ272" s="15"/>
      <c r="QSK272" s="15"/>
      <c r="QSL272" s="15"/>
      <c r="QSM272" s="15"/>
      <c r="QSN272" s="15"/>
      <c r="QSO272" s="15"/>
      <c r="QSP272" s="15"/>
      <c r="QSQ272" s="15"/>
      <c r="QSR272" s="15"/>
      <c r="QSS272" s="15"/>
      <c r="QST272" s="15"/>
      <c r="QSU272" s="15"/>
      <c r="QSV272" s="15"/>
      <c r="QSW272" s="15"/>
      <c r="QSX272" s="15"/>
      <c r="QSY272" s="15"/>
      <c r="QSZ272" s="15"/>
      <c r="QTA272" s="15"/>
      <c r="QTB272" s="15"/>
      <c r="QTC272" s="15"/>
      <c r="QTD272" s="15"/>
      <c r="QTE272" s="15"/>
      <c r="QTF272" s="15"/>
      <c r="QTG272" s="15"/>
      <c r="QTH272" s="15"/>
      <c r="QTQ272" s="15"/>
      <c r="QTR272" s="15"/>
      <c r="QTS272" s="15"/>
      <c r="QTT272" s="15"/>
      <c r="QTU272" s="15"/>
      <c r="QTV272" s="15"/>
      <c r="QTW272" s="15"/>
      <c r="QTX272" s="15"/>
      <c r="QTY272" s="15"/>
      <c r="QTZ272" s="15"/>
      <c r="QUA272" s="15"/>
      <c r="QUB272" s="15"/>
      <c r="QUC272" s="15"/>
      <c r="QUD272" s="15"/>
      <c r="QUE272" s="15"/>
      <c r="QUF272" s="15"/>
      <c r="QUG272" s="15"/>
      <c r="QUH272" s="15"/>
      <c r="QUI272" s="15"/>
      <c r="QUJ272" s="15"/>
      <c r="QUK272" s="15"/>
      <c r="QUL272" s="15"/>
      <c r="QUM272" s="15"/>
      <c r="QUN272" s="15"/>
      <c r="QUO272" s="15"/>
      <c r="QUP272" s="15"/>
      <c r="QUQ272" s="15"/>
      <c r="QUR272" s="15"/>
      <c r="QUS272" s="15"/>
      <c r="QUT272" s="15"/>
      <c r="QUU272" s="15"/>
      <c r="QUV272" s="15"/>
      <c r="QUW272" s="15"/>
      <c r="QUX272" s="15"/>
      <c r="QUY272" s="15"/>
      <c r="QUZ272" s="15"/>
      <c r="QVA272" s="15"/>
      <c r="QVB272" s="15"/>
      <c r="QVC272" s="15"/>
      <c r="QVD272" s="15"/>
      <c r="QVE272" s="15"/>
      <c r="QVF272" s="15"/>
      <c r="QVG272" s="15"/>
      <c r="QVH272" s="15"/>
      <c r="QVI272" s="15"/>
      <c r="QVJ272" s="15"/>
      <c r="QVK272" s="15"/>
      <c r="QVL272" s="15"/>
      <c r="QVM272" s="15"/>
      <c r="QVN272" s="15"/>
      <c r="QVO272" s="15"/>
      <c r="QVP272" s="15"/>
      <c r="QVQ272" s="15"/>
      <c r="QVR272" s="15"/>
      <c r="QVS272" s="15"/>
      <c r="QVT272" s="15"/>
      <c r="QVU272" s="15"/>
      <c r="QVV272" s="15"/>
      <c r="QVW272" s="15"/>
      <c r="QVX272" s="15"/>
      <c r="QVY272" s="15"/>
      <c r="QVZ272" s="15"/>
      <c r="QWA272" s="15"/>
      <c r="QWB272" s="15"/>
      <c r="QWC272" s="15"/>
      <c r="QWD272" s="15"/>
      <c r="QWE272" s="15"/>
      <c r="QWF272" s="15"/>
      <c r="QWG272" s="15"/>
      <c r="QWH272" s="15"/>
      <c r="QWI272" s="15"/>
      <c r="QWJ272" s="15"/>
      <c r="QWK272" s="15"/>
      <c r="QWL272" s="15"/>
      <c r="QWM272" s="15"/>
      <c r="QWN272" s="15"/>
      <c r="QWO272" s="15"/>
      <c r="QWP272" s="15"/>
      <c r="QWQ272" s="15"/>
      <c r="QWR272" s="15"/>
      <c r="QWS272" s="15"/>
      <c r="QWT272" s="15"/>
      <c r="QWU272" s="15"/>
      <c r="QWV272" s="15"/>
      <c r="QWW272" s="15"/>
      <c r="QWX272" s="15"/>
      <c r="QWY272" s="15"/>
      <c r="QWZ272" s="15"/>
      <c r="QXA272" s="15"/>
      <c r="QXB272" s="15"/>
      <c r="QXC272" s="15"/>
      <c r="QXD272" s="15"/>
      <c r="QXE272" s="15"/>
      <c r="QXF272" s="15"/>
      <c r="QXG272" s="15"/>
      <c r="QXH272" s="15"/>
      <c r="QXI272" s="15"/>
      <c r="QXJ272" s="15"/>
      <c r="QXK272" s="15"/>
      <c r="QXL272" s="15"/>
      <c r="QXM272" s="15"/>
      <c r="QXN272" s="15"/>
      <c r="QXO272" s="15"/>
      <c r="QXP272" s="15"/>
      <c r="QXQ272" s="15"/>
      <c r="QXR272" s="15"/>
      <c r="QXS272" s="15"/>
      <c r="QXT272" s="15"/>
      <c r="QXU272" s="15"/>
      <c r="QXV272" s="15"/>
      <c r="QXW272" s="15"/>
      <c r="QXX272" s="15"/>
      <c r="QXY272" s="15"/>
      <c r="QXZ272" s="15"/>
      <c r="QYA272" s="15"/>
      <c r="QYB272" s="15"/>
      <c r="QYC272" s="15"/>
      <c r="QYD272" s="15"/>
      <c r="QYE272" s="15"/>
      <c r="QYF272" s="15"/>
      <c r="QYG272" s="15"/>
      <c r="QYH272" s="15"/>
      <c r="QYI272" s="15"/>
      <c r="QYJ272" s="15"/>
      <c r="QYK272" s="15"/>
      <c r="QYL272" s="15"/>
      <c r="QYM272" s="15"/>
      <c r="QYN272" s="15"/>
      <c r="QYO272" s="15"/>
      <c r="QYP272" s="15"/>
      <c r="QYQ272" s="15"/>
      <c r="QYR272" s="15"/>
      <c r="QYS272" s="15"/>
      <c r="QYT272" s="15"/>
      <c r="QYU272" s="15"/>
      <c r="QYV272" s="15"/>
      <c r="QYW272" s="15"/>
      <c r="QYX272" s="15"/>
      <c r="QYY272" s="15"/>
      <c r="QYZ272" s="15"/>
      <c r="QZA272" s="15"/>
      <c r="QZB272" s="15"/>
      <c r="QZC272" s="15"/>
      <c r="QZD272" s="15"/>
      <c r="QZE272" s="15"/>
      <c r="QZF272" s="15"/>
      <c r="QZG272" s="15"/>
      <c r="QZH272" s="15"/>
      <c r="QZI272" s="15"/>
      <c r="QZJ272" s="15"/>
      <c r="QZK272" s="15"/>
      <c r="QZL272" s="15"/>
      <c r="QZM272" s="15"/>
      <c r="QZN272" s="15"/>
      <c r="QZO272" s="15"/>
      <c r="QZP272" s="15"/>
      <c r="QZQ272" s="15"/>
      <c r="QZR272" s="15"/>
      <c r="QZS272" s="15"/>
      <c r="QZT272" s="15"/>
      <c r="QZU272" s="15"/>
      <c r="QZV272" s="15"/>
      <c r="QZW272" s="15"/>
      <c r="QZX272" s="15"/>
      <c r="QZY272" s="15"/>
      <c r="QZZ272" s="15"/>
      <c r="RAA272" s="15"/>
      <c r="RAB272" s="15"/>
      <c r="RAC272" s="15"/>
      <c r="RAD272" s="15"/>
      <c r="RAE272" s="15"/>
      <c r="RAF272" s="15"/>
      <c r="RAG272" s="15"/>
      <c r="RAH272" s="15"/>
      <c r="RAI272" s="15"/>
      <c r="RAJ272" s="15"/>
      <c r="RAK272" s="15"/>
      <c r="RAL272" s="15"/>
      <c r="RAM272" s="15"/>
      <c r="RAN272" s="15"/>
      <c r="RAO272" s="15"/>
      <c r="RAP272" s="15"/>
      <c r="RAQ272" s="15"/>
      <c r="RAR272" s="15"/>
      <c r="RAS272" s="15"/>
      <c r="RAT272" s="15"/>
      <c r="RAU272" s="15"/>
      <c r="RAV272" s="15"/>
      <c r="RAW272" s="15"/>
      <c r="RAX272" s="15"/>
      <c r="RAY272" s="15"/>
      <c r="RAZ272" s="15"/>
      <c r="RBA272" s="15"/>
      <c r="RBB272" s="15"/>
      <c r="RBC272" s="15"/>
      <c r="RBD272" s="15"/>
      <c r="RBE272" s="15"/>
      <c r="RBF272" s="15"/>
      <c r="RBG272" s="15"/>
      <c r="RBH272" s="15"/>
      <c r="RBI272" s="15"/>
      <c r="RBJ272" s="15"/>
      <c r="RBK272" s="15"/>
      <c r="RBL272" s="15"/>
      <c r="RBM272" s="15"/>
      <c r="RBN272" s="15"/>
      <c r="RBO272" s="15"/>
      <c r="RBP272" s="15"/>
      <c r="RBQ272" s="15"/>
      <c r="RBR272" s="15"/>
      <c r="RBS272" s="15"/>
      <c r="RBT272" s="15"/>
      <c r="RBU272" s="15"/>
      <c r="RBV272" s="15"/>
      <c r="RBW272" s="15"/>
      <c r="RBX272" s="15"/>
      <c r="RBY272" s="15"/>
      <c r="RBZ272" s="15"/>
      <c r="RCA272" s="15"/>
      <c r="RCB272" s="15"/>
      <c r="RCC272" s="15"/>
      <c r="RCD272" s="15"/>
      <c r="RCE272" s="15"/>
      <c r="RCF272" s="15"/>
      <c r="RCG272" s="15"/>
      <c r="RCH272" s="15"/>
      <c r="RCI272" s="15"/>
      <c r="RCJ272" s="15"/>
      <c r="RCK272" s="15"/>
      <c r="RCL272" s="15"/>
      <c r="RCM272" s="15"/>
      <c r="RCN272" s="15"/>
      <c r="RCO272" s="15"/>
      <c r="RCP272" s="15"/>
      <c r="RCQ272" s="15"/>
      <c r="RCR272" s="15"/>
      <c r="RCS272" s="15"/>
      <c r="RCT272" s="15"/>
      <c r="RCU272" s="15"/>
      <c r="RCV272" s="15"/>
      <c r="RCW272" s="15"/>
      <c r="RCX272" s="15"/>
      <c r="RCY272" s="15"/>
      <c r="RCZ272" s="15"/>
      <c r="RDA272" s="15"/>
      <c r="RDB272" s="15"/>
      <c r="RDC272" s="15"/>
      <c r="RDD272" s="15"/>
      <c r="RDM272" s="15"/>
      <c r="RDN272" s="15"/>
      <c r="RDO272" s="15"/>
      <c r="RDP272" s="15"/>
      <c r="RDQ272" s="15"/>
      <c r="RDR272" s="15"/>
      <c r="RDS272" s="15"/>
      <c r="RDT272" s="15"/>
      <c r="RDU272" s="15"/>
      <c r="RDV272" s="15"/>
      <c r="RDW272" s="15"/>
      <c r="RDX272" s="15"/>
      <c r="RDY272" s="15"/>
      <c r="RDZ272" s="15"/>
      <c r="REA272" s="15"/>
      <c r="REB272" s="15"/>
      <c r="REC272" s="15"/>
      <c r="RED272" s="15"/>
      <c r="REE272" s="15"/>
      <c r="REF272" s="15"/>
      <c r="REG272" s="15"/>
      <c r="REH272" s="15"/>
      <c r="REI272" s="15"/>
      <c r="REJ272" s="15"/>
      <c r="REK272" s="15"/>
      <c r="REL272" s="15"/>
      <c r="REM272" s="15"/>
      <c r="REN272" s="15"/>
      <c r="REO272" s="15"/>
      <c r="REP272" s="15"/>
      <c r="REQ272" s="15"/>
      <c r="RER272" s="15"/>
      <c r="RES272" s="15"/>
      <c r="RET272" s="15"/>
      <c r="REU272" s="15"/>
      <c r="REV272" s="15"/>
      <c r="REW272" s="15"/>
      <c r="REX272" s="15"/>
      <c r="REY272" s="15"/>
      <c r="REZ272" s="15"/>
      <c r="RFA272" s="15"/>
      <c r="RFB272" s="15"/>
      <c r="RFC272" s="15"/>
      <c r="RFD272" s="15"/>
      <c r="RFE272" s="15"/>
      <c r="RFF272" s="15"/>
      <c r="RFG272" s="15"/>
      <c r="RFH272" s="15"/>
      <c r="RFI272" s="15"/>
      <c r="RFJ272" s="15"/>
      <c r="RFK272" s="15"/>
      <c r="RFL272" s="15"/>
      <c r="RFM272" s="15"/>
      <c r="RFN272" s="15"/>
      <c r="RFO272" s="15"/>
      <c r="RFP272" s="15"/>
      <c r="RFQ272" s="15"/>
      <c r="RFR272" s="15"/>
      <c r="RFS272" s="15"/>
      <c r="RFT272" s="15"/>
      <c r="RFU272" s="15"/>
      <c r="RFV272" s="15"/>
      <c r="RFW272" s="15"/>
      <c r="RFX272" s="15"/>
      <c r="RFY272" s="15"/>
      <c r="RFZ272" s="15"/>
      <c r="RGA272" s="15"/>
      <c r="RGB272" s="15"/>
      <c r="RGC272" s="15"/>
      <c r="RGD272" s="15"/>
      <c r="RGE272" s="15"/>
      <c r="RGF272" s="15"/>
      <c r="RGG272" s="15"/>
      <c r="RGH272" s="15"/>
      <c r="RGI272" s="15"/>
      <c r="RGJ272" s="15"/>
      <c r="RGK272" s="15"/>
      <c r="RGL272" s="15"/>
      <c r="RGM272" s="15"/>
      <c r="RGN272" s="15"/>
      <c r="RGO272" s="15"/>
      <c r="RGP272" s="15"/>
      <c r="RGQ272" s="15"/>
      <c r="RGR272" s="15"/>
      <c r="RGS272" s="15"/>
      <c r="RGT272" s="15"/>
      <c r="RGU272" s="15"/>
      <c r="RGV272" s="15"/>
      <c r="RGW272" s="15"/>
      <c r="RGX272" s="15"/>
      <c r="RGY272" s="15"/>
      <c r="RGZ272" s="15"/>
      <c r="RHA272" s="15"/>
      <c r="RHB272" s="15"/>
      <c r="RHC272" s="15"/>
      <c r="RHD272" s="15"/>
      <c r="RHE272" s="15"/>
      <c r="RHF272" s="15"/>
      <c r="RHG272" s="15"/>
      <c r="RHH272" s="15"/>
      <c r="RHI272" s="15"/>
      <c r="RHJ272" s="15"/>
      <c r="RHK272" s="15"/>
      <c r="RHL272" s="15"/>
      <c r="RHM272" s="15"/>
      <c r="RHN272" s="15"/>
      <c r="RHO272" s="15"/>
      <c r="RHP272" s="15"/>
      <c r="RHQ272" s="15"/>
      <c r="RHR272" s="15"/>
      <c r="RHS272" s="15"/>
      <c r="RHT272" s="15"/>
      <c r="RHU272" s="15"/>
      <c r="RHV272" s="15"/>
      <c r="RHW272" s="15"/>
      <c r="RHX272" s="15"/>
      <c r="RHY272" s="15"/>
      <c r="RHZ272" s="15"/>
      <c r="RIA272" s="15"/>
      <c r="RIB272" s="15"/>
      <c r="RIC272" s="15"/>
      <c r="RID272" s="15"/>
      <c r="RIE272" s="15"/>
      <c r="RIF272" s="15"/>
      <c r="RIG272" s="15"/>
      <c r="RIH272" s="15"/>
      <c r="RII272" s="15"/>
      <c r="RIJ272" s="15"/>
      <c r="RIK272" s="15"/>
      <c r="RIL272" s="15"/>
      <c r="RIM272" s="15"/>
      <c r="RIN272" s="15"/>
      <c r="RIO272" s="15"/>
      <c r="RIP272" s="15"/>
      <c r="RIQ272" s="15"/>
      <c r="RIR272" s="15"/>
      <c r="RIS272" s="15"/>
      <c r="RIT272" s="15"/>
      <c r="RIU272" s="15"/>
      <c r="RIV272" s="15"/>
      <c r="RIW272" s="15"/>
      <c r="RIX272" s="15"/>
      <c r="RIY272" s="15"/>
      <c r="RIZ272" s="15"/>
      <c r="RJA272" s="15"/>
      <c r="RJB272" s="15"/>
      <c r="RJC272" s="15"/>
      <c r="RJD272" s="15"/>
      <c r="RJE272" s="15"/>
      <c r="RJF272" s="15"/>
      <c r="RJG272" s="15"/>
      <c r="RJH272" s="15"/>
      <c r="RJI272" s="15"/>
      <c r="RJJ272" s="15"/>
      <c r="RJK272" s="15"/>
      <c r="RJL272" s="15"/>
      <c r="RJM272" s="15"/>
      <c r="RJN272" s="15"/>
      <c r="RJO272" s="15"/>
      <c r="RJP272" s="15"/>
      <c r="RJQ272" s="15"/>
      <c r="RJR272" s="15"/>
      <c r="RJS272" s="15"/>
      <c r="RJT272" s="15"/>
      <c r="RJU272" s="15"/>
      <c r="RJV272" s="15"/>
      <c r="RJW272" s="15"/>
      <c r="RJX272" s="15"/>
      <c r="RJY272" s="15"/>
      <c r="RJZ272" s="15"/>
      <c r="RKA272" s="15"/>
      <c r="RKB272" s="15"/>
      <c r="RKC272" s="15"/>
      <c r="RKD272" s="15"/>
      <c r="RKE272" s="15"/>
      <c r="RKF272" s="15"/>
      <c r="RKG272" s="15"/>
      <c r="RKH272" s="15"/>
      <c r="RKI272" s="15"/>
      <c r="RKJ272" s="15"/>
      <c r="RKK272" s="15"/>
      <c r="RKL272" s="15"/>
      <c r="RKM272" s="15"/>
      <c r="RKN272" s="15"/>
      <c r="RKO272" s="15"/>
      <c r="RKP272" s="15"/>
      <c r="RKQ272" s="15"/>
      <c r="RKR272" s="15"/>
      <c r="RKS272" s="15"/>
      <c r="RKT272" s="15"/>
      <c r="RKU272" s="15"/>
      <c r="RKV272" s="15"/>
      <c r="RKW272" s="15"/>
      <c r="RKX272" s="15"/>
      <c r="RKY272" s="15"/>
      <c r="RKZ272" s="15"/>
      <c r="RLA272" s="15"/>
      <c r="RLB272" s="15"/>
      <c r="RLC272" s="15"/>
      <c r="RLD272" s="15"/>
      <c r="RLE272" s="15"/>
      <c r="RLF272" s="15"/>
      <c r="RLG272" s="15"/>
      <c r="RLH272" s="15"/>
      <c r="RLI272" s="15"/>
      <c r="RLJ272" s="15"/>
      <c r="RLK272" s="15"/>
      <c r="RLL272" s="15"/>
      <c r="RLM272" s="15"/>
      <c r="RLN272" s="15"/>
      <c r="RLO272" s="15"/>
      <c r="RLP272" s="15"/>
      <c r="RLQ272" s="15"/>
      <c r="RLR272" s="15"/>
      <c r="RLS272" s="15"/>
      <c r="RLT272" s="15"/>
      <c r="RLU272" s="15"/>
      <c r="RLV272" s="15"/>
      <c r="RLW272" s="15"/>
      <c r="RLX272" s="15"/>
      <c r="RLY272" s="15"/>
      <c r="RLZ272" s="15"/>
      <c r="RMA272" s="15"/>
      <c r="RMB272" s="15"/>
      <c r="RMC272" s="15"/>
      <c r="RMD272" s="15"/>
      <c r="RME272" s="15"/>
      <c r="RMF272" s="15"/>
      <c r="RMG272" s="15"/>
      <c r="RMH272" s="15"/>
      <c r="RMI272" s="15"/>
      <c r="RMJ272" s="15"/>
      <c r="RMK272" s="15"/>
      <c r="RML272" s="15"/>
      <c r="RMM272" s="15"/>
      <c r="RMN272" s="15"/>
      <c r="RMO272" s="15"/>
      <c r="RMP272" s="15"/>
      <c r="RMQ272" s="15"/>
      <c r="RMR272" s="15"/>
      <c r="RMS272" s="15"/>
      <c r="RMT272" s="15"/>
      <c r="RMU272" s="15"/>
      <c r="RMV272" s="15"/>
      <c r="RMW272" s="15"/>
      <c r="RMX272" s="15"/>
      <c r="RMY272" s="15"/>
      <c r="RMZ272" s="15"/>
      <c r="RNI272" s="15"/>
      <c r="RNJ272" s="15"/>
      <c r="RNK272" s="15"/>
      <c r="RNL272" s="15"/>
      <c r="RNM272" s="15"/>
      <c r="RNN272" s="15"/>
      <c r="RNO272" s="15"/>
      <c r="RNP272" s="15"/>
      <c r="RNQ272" s="15"/>
      <c r="RNR272" s="15"/>
      <c r="RNS272" s="15"/>
      <c r="RNT272" s="15"/>
      <c r="RNU272" s="15"/>
      <c r="RNV272" s="15"/>
      <c r="RNW272" s="15"/>
      <c r="RNX272" s="15"/>
      <c r="RNY272" s="15"/>
      <c r="RNZ272" s="15"/>
      <c r="ROA272" s="15"/>
      <c r="ROB272" s="15"/>
      <c r="ROC272" s="15"/>
      <c r="ROD272" s="15"/>
      <c r="ROE272" s="15"/>
      <c r="ROF272" s="15"/>
      <c r="ROG272" s="15"/>
      <c r="ROH272" s="15"/>
      <c r="ROI272" s="15"/>
      <c r="ROJ272" s="15"/>
      <c r="ROK272" s="15"/>
      <c r="ROL272" s="15"/>
      <c r="ROM272" s="15"/>
      <c r="RON272" s="15"/>
      <c r="ROO272" s="15"/>
      <c r="ROP272" s="15"/>
      <c r="ROQ272" s="15"/>
      <c r="ROR272" s="15"/>
      <c r="ROS272" s="15"/>
      <c r="ROT272" s="15"/>
      <c r="ROU272" s="15"/>
      <c r="ROV272" s="15"/>
      <c r="ROW272" s="15"/>
      <c r="ROX272" s="15"/>
      <c r="ROY272" s="15"/>
      <c r="ROZ272" s="15"/>
      <c r="RPA272" s="15"/>
      <c r="RPB272" s="15"/>
      <c r="RPC272" s="15"/>
      <c r="RPD272" s="15"/>
      <c r="RPE272" s="15"/>
      <c r="RPF272" s="15"/>
      <c r="RPG272" s="15"/>
      <c r="RPH272" s="15"/>
      <c r="RPI272" s="15"/>
      <c r="RPJ272" s="15"/>
      <c r="RPK272" s="15"/>
      <c r="RPL272" s="15"/>
      <c r="RPM272" s="15"/>
      <c r="RPN272" s="15"/>
      <c r="RPO272" s="15"/>
      <c r="RPP272" s="15"/>
      <c r="RPQ272" s="15"/>
      <c r="RPR272" s="15"/>
      <c r="RPS272" s="15"/>
      <c r="RPT272" s="15"/>
      <c r="RPU272" s="15"/>
      <c r="RPV272" s="15"/>
      <c r="RPW272" s="15"/>
      <c r="RPX272" s="15"/>
      <c r="RPY272" s="15"/>
      <c r="RPZ272" s="15"/>
      <c r="RQA272" s="15"/>
      <c r="RQB272" s="15"/>
      <c r="RQC272" s="15"/>
      <c r="RQD272" s="15"/>
      <c r="RQE272" s="15"/>
      <c r="RQF272" s="15"/>
      <c r="RQG272" s="15"/>
      <c r="RQH272" s="15"/>
      <c r="RQI272" s="15"/>
      <c r="RQJ272" s="15"/>
      <c r="RQK272" s="15"/>
      <c r="RQL272" s="15"/>
      <c r="RQM272" s="15"/>
      <c r="RQN272" s="15"/>
      <c r="RQO272" s="15"/>
      <c r="RQP272" s="15"/>
      <c r="RQQ272" s="15"/>
      <c r="RQR272" s="15"/>
      <c r="RQS272" s="15"/>
      <c r="RQT272" s="15"/>
      <c r="RQU272" s="15"/>
      <c r="RQV272" s="15"/>
      <c r="RQW272" s="15"/>
      <c r="RQX272" s="15"/>
      <c r="RQY272" s="15"/>
      <c r="RQZ272" s="15"/>
      <c r="RRA272" s="15"/>
      <c r="RRB272" s="15"/>
      <c r="RRC272" s="15"/>
      <c r="RRD272" s="15"/>
      <c r="RRE272" s="15"/>
      <c r="RRF272" s="15"/>
      <c r="RRG272" s="15"/>
      <c r="RRH272" s="15"/>
      <c r="RRI272" s="15"/>
      <c r="RRJ272" s="15"/>
      <c r="RRK272" s="15"/>
      <c r="RRL272" s="15"/>
      <c r="RRM272" s="15"/>
      <c r="RRN272" s="15"/>
      <c r="RRO272" s="15"/>
      <c r="RRP272" s="15"/>
      <c r="RRQ272" s="15"/>
      <c r="RRR272" s="15"/>
      <c r="RRS272" s="15"/>
      <c r="RRT272" s="15"/>
      <c r="RRU272" s="15"/>
      <c r="RRV272" s="15"/>
      <c r="RRW272" s="15"/>
      <c r="RRX272" s="15"/>
      <c r="RRY272" s="15"/>
      <c r="RRZ272" s="15"/>
      <c r="RSA272" s="15"/>
      <c r="RSB272" s="15"/>
      <c r="RSC272" s="15"/>
      <c r="RSD272" s="15"/>
      <c r="RSE272" s="15"/>
      <c r="RSF272" s="15"/>
      <c r="RSG272" s="15"/>
      <c r="RSH272" s="15"/>
      <c r="RSI272" s="15"/>
      <c r="RSJ272" s="15"/>
      <c r="RSK272" s="15"/>
      <c r="RSL272" s="15"/>
      <c r="RSM272" s="15"/>
      <c r="RSN272" s="15"/>
      <c r="RSO272" s="15"/>
      <c r="RSP272" s="15"/>
      <c r="RSQ272" s="15"/>
      <c r="RSR272" s="15"/>
      <c r="RSS272" s="15"/>
      <c r="RST272" s="15"/>
      <c r="RSU272" s="15"/>
      <c r="RSV272" s="15"/>
      <c r="RSW272" s="15"/>
      <c r="RSX272" s="15"/>
      <c r="RSY272" s="15"/>
      <c r="RSZ272" s="15"/>
      <c r="RTA272" s="15"/>
      <c r="RTB272" s="15"/>
      <c r="RTC272" s="15"/>
      <c r="RTD272" s="15"/>
      <c r="RTE272" s="15"/>
      <c r="RTF272" s="15"/>
      <c r="RTG272" s="15"/>
      <c r="RTH272" s="15"/>
      <c r="RTI272" s="15"/>
      <c r="RTJ272" s="15"/>
      <c r="RTK272" s="15"/>
      <c r="RTL272" s="15"/>
      <c r="RTM272" s="15"/>
      <c r="RTN272" s="15"/>
      <c r="RTO272" s="15"/>
      <c r="RTP272" s="15"/>
      <c r="RTQ272" s="15"/>
      <c r="RTR272" s="15"/>
      <c r="RTS272" s="15"/>
      <c r="RTT272" s="15"/>
      <c r="RTU272" s="15"/>
      <c r="RTV272" s="15"/>
      <c r="RTW272" s="15"/>
      <c r="RTX272" s="15"/>
      <c r="RTY272" s="15"/>
      <c r="RTZ272" s="15"/>
      <c r="RUA272" s="15"/>
      <c r="RUB272" s="15"/>
      <c r="RUC272" s="15"/>
      <c r="RUD272" s="15"/>
      <c r="RUE272" s="15"/>
      <c r="RUF272" s="15"/>
      <c r="RUG272" s="15"/>
      <c r="RUH272" s="15"/>
      <c r="RUI272" s="15"/>
      <c r="RUJ272" s="15"/>
      <c r="RUK272" s="15"/>
      <c r="RUL272" s="15"/>
      <c r="RUM272" s="15"/>
      <c r="RUN272" s="15"/>
      <c r="RUO272" s="15"/>
      <c r="RUP272" s="15"/>
      <c r="RUQ272" s="15"/>
      <c r="RUR272" s="15"/>
      <c r="RUS272" s="15"/>
      <c r="RUT272" s="15"/>
      <c r="RUU272" s="15"/>
      <c r="RUV272" s="15"/>
      <c r="RUW272" s="15"/>
      <c r="RUX272" s="15"/>
      <c r="RUY272" s="15"/>
      <c r="RUZ272" s="15"/>
      <c r="RVA272" s="15"/>
      <c r="RVB272" s="15"/>
      <c r="RVC272" s="15"/>
      <c r="RVD272" s="15"/>
      <c r="RVE272" s="15"/>
      <c r="RVF272" s="15"/>
      <c r="RVG272" s="15"/>
      <c r="RVH272" s="15"/>
      <c r="RVI272" s="15"/>
      <c r="RVJ272" s="15"/>
      <c r="RVK272" s="15"/>
      <c r="RVL272" s="15"/>
      <c r="RVM272" s="15"/>
      <c r="RVN272" s="15"/>
      <c r="RVO272" s="15"/>
      <c r="RVP272" s="15"/>
      <c r="RVQ272" s="15"/>
      <c r="RVR272" s="15"/>
      <c r="RVS272" s="15"/>
      <c r="RVT272" s="15"/>
      <c r="RVU272" s="15"/>
      <c r="RVV272" s="15"/>
      <c r="RVW272" s="15"/>
      <c r="RVX272" s="15"/>
      <c r="RVY272" s="15"/>
      <c r="RVZ272" s="15"/>
      <c r="RWA272" s="15"/>
      <c r="RWB272" s="15"/>
      <c r="RWC272" s="15"/>
      <c r="RWD272" s="15"/>
      <c r="RWE272" s="15"/>
      <c r="RWF272" s="15"/>
      <c r="RWG272" s="15"/>
      <c r="RWH272" s="15"/>
      <c r="RWI272" s="15"/>
      <c r="RWJ272" s="15"/>
      <c r="RWK272" s="15"/>
      <c r="RWL272" s="15"/>
      <c r="RWM272" s="15"/>
      <c r="RWN272" s="15"/>
      <c r="RWO272" s="15"/>
      <c r="RWP272" s="15"/>
      <c r="RWQ272" s="15"/>
      <c r="RWR272" s="15"/>
      <c r="RWS272" s="15"/>
      <c r="RWT272" s="15"/>
      <c r="RWU272" s="15"/>
      <c r="RWV272" s="15"/>
      <c r="RXE272" s="15"/>
      <c r="RXF272" s="15"/>
      <c r="RXG272" s="15"/>
      <c r="RXH272" s="15"/>
      <c r="RXI272" s="15"/>
      <c r="RXJ272" s="15"/>
      <c r="RXK272" s="15"/>
      <c r="RXL272" s="15"/>
      <c r="RXM272" s="15"/>
      <c r="RXN272" s="15"/>
      <c r="RXO272" s="15"/>
      <c r="RXP272" s="15"/>
      <c r="RXQ272" s="15"/>
      <c r="RXR272" s="15"/>
      <c r="RXS272" s="15"/>
      <c r="RXT272" s="15"/>
      <c r="RXU272" s="15"/>
      <c r="RXV272" s="15"/>
      <c r="RXW272" s="15"/>
      <c r="RXX272" s="15"/>
      <c r="RXY272" s="15"/>
      <c r="RXZ272" s="15"/>
      <c r="RYA272" s="15"/>
      <c r="RYB272" s="15"/>
      <c r="RYC272" s="15"/>
      <c r="RYD272" s="15"/>
      <c r="RYE272" s="15"/>
      <c r="RYF272" s="15"/>
      <c r="RYG272" s="15"/>
      <c r="RYH272" s="15"/>
      <c r="RYI272" s="15"/>
      <c r="RYJ272" s="15"/>
      <c r="RYK272" s="15"/>
      <c r="RYL272" s="15"/>
      <c r="RYM272" s="15"/>
      <c r="RYN272" s="15"/>
      <c r="RYO272" s="15"/>
      <c r="RYP272" s="15"/>
      <c r="RYQ272" s="15"/>
      <c r="RYR272" s="15"/>
      <c r="RYS272" s="15"/>
      <c r="RYT272" s="15"/>
      <c r="RYU272" s="15"/>
      <c r="RYV272" s="15"/>
      <c r="RYW272" s="15"/>
      <c r="RYX272" s="15"/>
      <c r="RYY272" s="15"/>
      <c r="RYZ272" s="15"/>
      <c r="RZA272" s="15"/>
      <c r="RZB272" s="15"/>
      <c r="RZC272" s="15"/>
      <c r="RZD272" s="15"/>
      <c r="RZE272" s="15"/>
      <c r="RZF272" s="15"/>
      <c r="RZG272" s="15"/>
      <c r="RZH272" s="15"/>
      <c r="RZI272" s="15"/>
      <c r="RZJ272" s="15"/>
      <c r="RZK272" s="15"/>
      <c r="RZL272" s="15"/>
      <c r="RZM272" s="15"/>
      <c r="RZN272" s="15"/>
      <c r="RZO272" s="15"/>
      <c r="RZP272" s="15"/>
      <c r="RZQ272" s="15"/>
      <c r="RZR272" s="15"/>
      <c r="RZS272" s="15"/>
      <c r="RZT272" s="15"/>
      <c r="RZU272" s="15"/>
      <c r="RZV272" s="15"/>
      <c r="RZW272" s="15"/>
      <c r="RZX272" s="15"/>
      <c r="RZY272" s="15"/>
      <c r="RZZ272" s="15"/>
      <c r="SAA272" s="15"/>
      <c r="SAB272" s="15"/>
      <c r="SAC272" s="15"/>
      <c r="SAD272" s="15"/>
      <c r="SAE272" s="15"/>
      <c r="SAF272" s="15"/>
      <c r="SAG272" s="15"/>
      <c r="SAH272" s="15"/>
      <c r="SAI272" s="15"/>
      <c r="SAJ272" s="15"/>
      <c r="SAK272" s="15"/>
      <c r="SAL272" s="15"/>
      <c r="SAM272" s="15"/>
      <c r="SAN272" s="15"/>
      <c r="SAO272" s="15"/>
      <c r="SAP272" s="15"/>
      <c r="SAQ272" s="15"/>
      <c r="SAR272" s="15"/>
      <c r="SAS272" s="15"/>
      <c r="SAT272" s="15"/>
      <c r="SAU272" s="15"/>
      <c r="SAV272" s="15"/>
      <c r="SAW272" s="15"/>
      <c r="SAX272" s="15"/>
      <c r="SAY272" s="15"/>
      <c r="SAZ272" s="15"/>
      <c r="SBA272" s="15"/>
      <c r="SBB272" s="15"/>
      <c r="SBC272" s="15"/>
      <c r="SBD272" s="15"/>
      <c r="SBE272" s="15"/>
      <c r="SBF272" s="15"/>
      <c r="SBG272" s="15"/>
      <c r="SBH272" s="15"/>
      <c r="SBI272" s="15"/>
      <c r="SBJ272" s="15"/>
      <c r="SBK272" s="15"/>
      <c r="SBL272" s="15"/>
      <c r="SBM272" s="15"/>
      <c r="SBN272" s="15"/>
      <c r="SBO272" s="15"/>
      <c r="SBP272" s="15"/>
      <c r="SBQ272" s="15"/>
      <c r="SBR272" s="15"/>
      <c r="SBS272" s="15"/>
      <c r="SBT272" s="15"/>
      <c r="SBU272" s="15"/>
      <c r="SBV272" s="15"/>
      <c r="SBW272" s="15"/>
      <c r="SBX272" s="15"/>
      <c r="SBY272" s="15"/>
      <c r="SBZ272" s="15"/>
      <c r="SCA272" s="15"/>
      <c r="SCB272" s="15"/>
      <c r="SCC272" s="15"/>
      <c r="SCD272" s="15"/>
      <c r="SCE272" s="15"/>
      <c r="SCF272" s="15"/>
      <c r="SCG272" s="15"/>
      <c r="SCH272" s="15"/>
      <c r="SCI272" s="15"/>
      <c r="SCJ272" s="15"/>
      <c r="SCK272" s="15"/>
      <c r="SCL272" s="15"/>
      <c r="SCM272" s="15"/>
      <c r="SCN272" s="15"/>
      <c r="SCO272" s="15"/>
      <c r="SCP272" s="15"/>
      <c r="SCQ272" s="15"/>
      <c r="SCR272" s="15"/>
      <c r="SCS272" s="15"/>
      <c r="SCT272" s="15"/>
      <c r="SCU272" s="15"/>
      <c r="SCV272" s="15"/>
      <c r="SCW272" s="15"/>
      <c r="SCX272" s="15"/>
      <c r="SCY272" s="15"/>
      <c r="SCZ272" s="15"/>
      <c r="SDA272" s="15"/>
      <c r="SDB272" s="15"/>
      <c r="SDC272" s="15"/>
      <c r="SDD272" s="15"/>
      <c r="SDE272" s="15"/>
      <c r="SDF272" s="15"/>
      <c r="SDG272" s="15"/>
      <c r="SDH272" s="15"/>
      <c r="SDI272" s="15"/>
      <c r="SDJ272" s="15"/>
      <c r="SDK272" s="15"/>
      <c r="SDL272" s="15"/>
      <c r="SDM272" s="15"/>
      <c r="SDN272" s="15"/>
      <c r="SDO272" s="15"/>
      <c r="SDP272" s="15"/>
      <c r="SDQ272" s="15"/>
      <c r="SDR272" s="15"/>
      <c r="SDS272" s="15"/>
      <c r="SDT272" s="15"/>
      <c r="SDU272" s="15"/>
      <c r="SDV272" s="15"/>
      <c r="SDW272" s="15"/>
      <c r="SDX272" s="15"/>
      <c r="SDY272" s="15"/>
      <c r="SDZ272" s="15"/>
      <c r="SEA272" s="15"/>
      <c r="SEB272" s="15"/>
      <c r="SEC272" s="15"/>
      <c r="SED272" s="15"/>
      <c r="SEE272" s="15"/>
      <c r="SEF272" s="15"/>
      <c r="SEG272" s="15"/>
      <c r="SEH272" s="15"/>
      <c r="SEI272" s="15"/>
      <c r="SEJ272" s="15"/>
      <c r="SEK272" s="15"/>
      <c r="SEL272" s="15"/>
      <c r="SEM272" s="15"/>
      <c r="SEN272" s="15"/>
      <c r="SEO272" s="15"/>
      <c r="SEP272" s="15"/>
      <c r="SEQ272" s="15"/>
      <c r="SER272" s="15"/>
      <c r="SES272" s="15"/>
      <c r="SET272" s="15"/>
      <c r="SEU272" s="15"/>
      <c r="SEV272" s="15"/>
      <c r="SEW272" s="15"/>
      <c r="SEX272" s="15"/>
      <c r="SEY272" s="15"/>
      <c r="SEZ272" s="15"/>
      <c r="SFA272" s="15"/>
      <c r="SFB272" s="15"/>
      <c r="SFC272" s="15"/>
      <c r="SFD272" s="15"/>
      <c r="SFE272" s="15"/>
      <c r="SFF272" s="15"/>
      <c r="SFG272" s="15"/>
      <c r="SFH272" s="15"/>
      <c r="SFI272" s="15"/>
      <c r="SFJ272" s="15"/>
      <c r="SFK272" s="15"/>
      <c r="SFL272" s="15"/>
      <c r="SFM272" s="15"/>
      <c r="SFN272" s="15"/>
      <c r="SFO272" s="15"/>
      <c r="SFP272" s="15"/>
      <c r="SFQ272" s="15"/>
      <c r="SFR272" s="15"/>
      <c r="SFS272" s="15"/>
      <c r="SFT272" s="15"/>
      <c r="SFU272" s="15"/>
      <c r="SFV272" s="15"/>
      <c r="SFW272" s="15"/>
      <c r="SFX272" s="15"/>
      <c r="SFY272" s="15"/>
      <c r="SFZ272" s="15"/>
      <c r="SGA272" s="15"/>
      <c r="SGB272" s="15"/>
      <c r="SGC272" s="15"/>
      <c r="SGD272" s="15"/>
      <c r="SGE272" s="15"/>
      <c r="SGF272" s="15"/>
      <c r="SGG272" s="15"/>
      <c r="SGH272" s="15"/>
      <c r="SGI272" s="15"/>
      <c r="SGJ272" s="15"/>
      <c r="SGK272" s="15"/>
      <c r="SGL272" s="15"/>
      <c r="SGM272" s="15"/>
      <c r="SGN272" s="15"/>
      <c r="SGO272" s="15"/>
      <c r="SGP272" s="15"/>
      <c r="SGQ272" s="15"/>
      <c r="SGR272" s="15"/>
      <c r="SHA272" s="15"/>
      <c r="SHB272" s="15"/>
      <c r="SHC272" s="15"/>
      <c r="SHD272" s="15"/>
      <c r="SHE272" s="15"/>
      <c r="SHF272" s="15"/>
      <c r="SHG272" s="15"/>
      <c r="SHH272" s="15"/>
      <c r="SHI272" s="15"/>
      <c r="SHJ272" s="15"/>
      <c r="SHK272" s="15"/>
      <c r="SHL272" s="15"/>
      <c r="SHM272" s="15"/>
      <c r="SHN272" s="15"/>
      <c r="SHO272" s="15"/>
      <c r="SHP272" s="15"/>
      <c r="SHQ272" s="15"/>
      <c r="SHR272" s="15"/>
      <c r="SHS272" s="15"/>
      <c r="SHT272" s="15"/>
      <c r="SHU272" s="15"/>
      <c r="SHV272" s="15"/>
      <c r="SHW272" s="15"/>
      <c r="SHX272" s="15"/>
      <c r="SHY272" s="15"/>
      <c r="SHZ272" s="15"/>
      <c r="SIA272" s="15"/>
      <c r="SIB272" s="15"/>
      <c r="SIC272" s="15"/>
      <c r="SID272" s="15"/>
      <c r="SIE272" s="15"/>
      <c r="SIF272" s="15"/>
      <c r="SIG272" s="15"/>
      <c r="SIH272" s="15"/>
      <c r="SII272" s="15"/>
      <c r="SIJ272" s="15"/>
      <c r="SIK272" s="15"/>
      <c r="SIL272" s="15"/>
      <c r="SIM272" s="15"/>
      <c r="SIN272" s="15"/>
      <c r="SIO272" s="15"/>
      <c r="SIP272" s="15"/>
      <c r="SIQ272" s="15"/>
      <c r="SIR272" s="15"/>
      <c r="SIS272" s="15"/>
      <c r="SIT272" s="15"/>
      <c r="SIU272" s="15"/>
      <c r="SIV272" s="15"/>
      <c r="SIW272" s="15"/>
      <c r="SIX272" s="15"/>
      <c r="SIY272" s="15"/>
      <c r="SIZ272" s="15"/>
      <c r="SJA272" s="15"/>
      <c r="SJB272" s="15"/>
      <c r="SJC272" s="15"/>
      <c r="SJD272" s="15"/>
      <c r="SJE272" s="15"/>
      <c r="SJF272" s="15"/>
      <c r="SJG272" s="15"/>
      <c r="SJH272" s="15"/>
      <c r="SJI272" s="15"/>
      <c r="SJJ272" s="15"/>
      <c r="SJK272" s="15"/>
      <c r="SJL272" s="15"/>
      <c r="SJM272" s="15"/>
      <c r="SJN272" s="15"/>
      <c r="SJO272" s="15"/>
      <c r="SJP272" s="15"/>
      <c r="SJQ272" s="15"/>
      <c r="SJR272" s="15"/>
      <c r="SJS272" s="15"/>
      <c r="SJT272" s="15"/>
      <c r="SJU272" s="15"/>
      <c r="SJV272" s="15"/>
      <c r="SJW272" s="15"/>
      <c r="SJX272" s="15"/>
      <c r="SJY272" s="15"/>
      <c r="SJZ272" s="15"/>
      <c r="SKA272" s="15"/>
      <c r="SKB272" s="15"/>
      <c r="SKC272" s="15"/>
      <c r="SKD272" s="15"/>
      <c r="SKE272" s="15"/>
      <c r="SKF272" s="15"/>
      <c r="SKG272" s="15"/>
      <c r="SKH272" s="15"/>
      <c r="SKI272" s="15"/>
      <c r="SKJ272" s="15"/>
      <c r="SKK272" s="15"/>
      <c r="SKL272" s="15"/>
      <c r="SKM272" s="15"/>
      <c r="SKN272" s="15"/>
      <c r="SKO272" s="15"/>
      <c r="SKP272" s="15"/>
      <c r="SKQ272" s="15"/>
      <c r="SKR272" s="15"/>
      <c r="SKS272" s="15"/>
      <c r="SKT272" s="15"/>
      <c r="SKU272" s="15"/>
      <c r="SKV272" s="15"/>
      <c r="SKW272" s="15"/>
      <c r="SKX272" s="15"/>
      <c r="SKY272" s="15"/>
      <c r="SKZ272" s="15"/>
      <c r="SLA272" s="15"/>
      <c r="SLB272" s="15"/>
      <c r="SLC272" s="15"/>
      <c r="SLD272" s="15"/>
      <c r="SLE272" s="15"/>
      <c r="SLF272" s="15"/>
      <c r="SLG272" s="15"/>
      <c r="SLH272" s="15"/>
      <c r="SLI272" s="15"/>
      <c r="SLJ272" s="15"/>
      <c r="SLK272" s="15"/>
      <c r="SLL272" s="15"/>
      <c r="SLM272" s="15"/>
      <c r="SLN272" s="15"/>
      <c r="SLO272" s="15"/>
      <c r="SLP272" s="15"/>
      <c r="SLQ272" s="15"/>
      <c r="SLR272" s="15"/>
      <c r="SLS272" s="15"/>
      <c r="SLT272" s="15"/>
      <c r="SLU272" s="15"/>
      <c r="SLV272" s="15"/>
      <c r="SLW272" s="15"/>
      <c r="SLX272" s="15"/>
      <c r="SLY272" s="15"/>
      <c r="SLZ272" s="15"/>
      <c r="SMA272" s="15"/>
      <c r="SMB272" s="15"/>
      <c r="SMC272" s="15"/>
      <c r="SMD272" s="15"/>
      <c r="SME272" s="15"/>
      <c r="SMF272" s="15"/>
      <c r="SMG272" s="15"/>
      <c r="SMH272" s="15"/>
      <c r="SMI272" s="15"/>
      <c r="SMJ272" s="15"/>
      <c r="SMK272" s="15"/>
      <c r="SML272" s="15"/>
      <c r="SMM272" s="15"/>
      <c r="SMN272" s="15"/>
      <c r="SMO272" s="15"/>
      <c r="SMP272" s="15"/>
      <c r="SMQ272" s="15"/>
      <c r="SMR272" s="15"/>
      <c r="SMS272" s="15"/>
      <c r="SMT272" s="15"/>
      <c r="SMU272" s="15"/>
      <c r="SMV272" s="15"/>
      <c r="SMW272" s="15"/>
      <c r="SMX272" s="15"/>
      <c r="SMY272" s="15"/>
      <c r="SMZ272" s="15"/>
      <c r="SNA272" s="15"/>
      <c r="SNB272" s="15"/>
      <c r="SNC272" s="15"/>
      <c r="SND272" s="15"/>
      <c r="SNE272" s="15"/>
      <c r="SNF272" s="15"/>
      <c r="SNG272" s="15"/>
      <c r="SNH272" s="15"/>
      <c r="SNI272" s="15"/>
      <c r="SNJ272" s="15"/>
      <c r="SNK272" s="15"/>
      <c r="SNL272" s="15"/>
      <c r="SNM272" s="15"/>
      <c r="SNN272" s="15"/>
      <c r="SNO272" s="15"/>
      <c r="SNP272" s="15"/>
      <c r="SNQ272" s="15"/>
      <c r="SNR272" s="15"/>
      <c r="SNS272" s="15"/>
      <c r="SNT272" s="15"/>
      <c r="SNU272" s="15"/>
      <c r="SNV272" s="15"/>
      <c r="SNW272" s="15"/>
      <c r="SNX272" s="15"/>
      <c r="SNY272" s="15"/>
      <c r="SNZ272" s="15"/>
      <c r="SOA272" s="15"/>
      <c r="SOB272" s="15"/>
      <c r="SOC272" s="15"/>
      <c r="SOD272" s="15"/>
      <c r="SOE272" s="15"/>
      <c r="SOF272" s="15"/>
      <c r="SOG272" s="15"/>
      <c r="SOH272" s="15"/>
      <c r="SOI272" s="15"/>
      <c r="SOJ272" s="15"/>
      <c r="SOK272" s="15"/>
      <c r="SOL272" s="15"/>
      <c r="SOM272" s="15"/>
      <c r="SON272" s="15"/>
      <c r="SOO272" s="15"/>
      <c r="SOP272" s="15"/>
      <c r="SOQ272" s="15"/>
      <c r="SOR272" s="15"/>
      <c r="SOS272" s="15"/>
      <c r="SOT272" s="15"/>
      <c r="SOU272" s="15"/>
      <c r="SOV272" s="15"/>
      <c r="SOW272" s="15"/>
      <c r="SOX272" s="15"/>
      <c r="SOY272" s="15"/>
      <c r="SOZ272" s="15"/>
      <c r="SPA272" s="15"/>
      <c r="SPB272" s="15"/>
      <c r="SPC272" s="15"/>
      <c r="SPD272" s="15"/>
      <c r="SPE272" s="15"/>
      <c r="SPF272" s="15"/>
      <c r="SPG272" s="15"/>
      <c r="SPH272" s="15"/>
      <c r="SPI272" s="15"/>
      <c r="SPJ272" s="15"/>
      <c r="SPK272" s="15"/>
      <c r="SPL272" s="15"/>
      <c r="SPM272" s="15"/>
      <c r="SPN272" s="15"/>
      <c r="SPO272" s="15"/>
      <c r="SPP272" s="15"/>
      <c r="SPQ272" s="15"/>
      <c r="SPR272" s="15"/>
      <c r="SPS272" s="15"/>
      <c r="SPT272" s="15"/>
      <c r="SPU272" s="15"/>
      <c r="SPV272" s="15"/>
      <c r="SPW272" s="15"/>
      <c r="SPX272" s="15"/>
      <c r="SPY272" s="15"/>
      <c r="SPZ272" s="15"/>
      <c r="SQA272" s="15"/>
      <c r="SQB272" s="15"/>
      <c r="SQC272" s="15"/>
      <c r="SQD272" s="15"/>
      <c r="SQE272" s="15"/>
      <c r="SQF272" s="15"/>
      <c r="SQG272" s="15"/>
      <c r="SQH272" s="15"/>
      <c r="SQI272" s="15"/>
      <c r="SQJ272" s="15"/>
      <c r="SQK272" s="15"/>
      <c r="SQL272" s="15"/>
      <c r="SQM272" s="15"/>
      <c r="SQN272" s="15"/>
      <c r="SQW272" s="15"/>
      <c r="SQX272" s="15"/>
      <c r="SQY272" s="15"/>
      <c r="SQZ272" s="15"/>
      <c r="SRA272" s="15"/>
      <c r="SRB272" s="15"/>
      <c r="SRC272" s="15"/>
      <c r="SRD272" s="15"/>
      <c r="SRE272" s="15"/>
      <c r="SRF272" s="15"/>
      <c r="SRG272" s="15"/>
      <c r="SRH272" s="15"/>
      <c r="SRI272" s="15"/>
      <c r="SRJ272" s="15"/>
      <c r="SRK272" s="15"/>
      <c r="SRL272" s="15"/>
      <c r="SRM272" s="15"/>
      <c r="SRN272" s="15"/>
      <c r="SRO272" s="15"/>
      <c r="SRP272" s="15"/>
      <c r="SRQ272" s="15"/>
      <c r="SRR272" s="15"/>
      <c r="SRS272" s="15"/>
      <c r="SRT272" s="15"/>
      <c r="SRU272" s="15"/>
      <c r="SRV272" s="15"/>
      <c r="SRW272" s="15"/>
      <c r="SRX272" s="15"/>
      <c r="SRY272" s="15"/>
      <c r="SRZ272" s="15"/>
      <c r="SSA272" s="15"/>
      <c r="SSB272" s="15"/>
      <c r="SSC272" s="15"/>
      <c r="SSD272" s="15"/>
      <c r="SSE272" s="15"/>
      <c r="SSF272" s="15"/>
      <c r="SSG272" s="15"/>
      <c r="SSH272" s="15"/>
      <c r="SSI272" s="15"/>
      <c r="SSJ272" s="15"/>
      <c r="SSK272" s="15"/>
      <c r="SSL272" s="15"/>
      <c r="SSM272" s="15"/>
      <c r="SSN272" s="15"/>
      <c r="SSO272" s="15"/>
      <c r="SSP272" s="15"/>
      <c r="SSQ272" s="15"/>
      <c r="SSR272" s="15"/>
      <c r="SSS272" s="15"/>
      <c r="SST272" s="15"/>
      <c r="SSU272" s="15"/>
      <c r="SSV272" s="15"/>
      <c r="SSW272" s="15"/>
      <c r="SSX272" s="15"/>
      <c r="SSY272" s="15"/>
      <c r="SSZ272" s="15"/>
      <c r="STA272" s="15"/>
      <c r="STB272" s="15"/>
      <c r="STC272" s="15"/>
      <c r="STD272" s="15"/>
      <c r="STE272" s="15"/>
      <c r="STF272" s="15"/>
      <c r="STG272" s="15"/>
      <c r="STH272" s="15"/>
      <c r="STI272" s="15"/>
      <c r="STJ272" s="15"/>
      <c r="STK272" s="15"/>
      <c r="STL272" s="15"/>
      <c r="STM272" s="15"/>
      <c r="STN272" s="15"/>
      <c r="STO272" s="15"/>
      <c r="STP272" s="15"/>
      <c r="STQ272" s="15"/>
      <c r="STR272" s="15"/>
      <c r="STS272" s="15"/>
      <c r="STT272" s="15"/>
      <c r="STU272" s="15"/>
      <c r="STV272" s="15"/>
      <c r="STW272" s="15"/>
      <c r="STX272" s="15"/>
      <c r="STY272" s="15"/>
      <c r="STZ272" s="15"/>
      <c r="SUA272" s="15"/>
      <c r="SUB272" s="15"/>
      <c r="SUC272" s="15"/>
      <c r="SUD272" s="15"/>
      <c r="SUE272" s="15"/>
      <c r="SUF272" s="15"/>
      <c r="SUG272" s="15"/>
      <c r="SUH272" s="15"/>
      <c r="SUI272" s="15"/>
      <c r="SUJ272" s="15"/>
      <c r="SUK272" s="15"/>
      <c r="SUL272" s="15"/>
      <c r="SUM272" s="15"/>
      <c r="SUN272" s="15"/>
      <c r="SUO272" s="15"/>
      <c r="SUP272" s="15"/>
      <c r="SUQ272" s="15"/>
      <c r="SUR272" s="15"/>
      <c r="SUS272" s="15"/>
      <c r="SUT272" s="15"/>
      <c r="SUU272" s="15"/>
      <c r="SUV272" s="15"/>
      <c r="SUW272" s="15"/>
      <c r="SUX272" s="15"/>
      <c r="SUY272" s="15"/>
      <c r="SUZ272" s="15"/>
      <c r="SVA272" s="15"/>
      <c r="SVB272" s="15"/>
      <c r="SVC272" s="15"/>
      <c r="SVD272" s="15"/>
      <c r="SVE272" s="15"/>
      <c r="SVF272" s="15"/>
      <c r="SVG272" s="15"/>
      <c r="SVH272" s="15"/>
      <c r="SVI272" s="15"/>
      <c r="SVJ272" s="15"/>
      <c r="SVK272" s="15"/>
      <c r="SVL272" s="15"/>
      <c r="SVM272" s="15"/>
      <c r="SVN272" s="15"/>
      <c r="SVO272" s="15"/>
      <c r="SVP272" s="15"/>
      <c r="SVQ272" s="15"/>
      <c r="SVR272" s="15"/>
      <c r="SVS272" s="15"/>
      <c r="SVT272" s="15"/>
      <c r="SVU272" s="15"/>
      <c r="SVV272" s="15"/>
      <c r="SVW272" s="15"/>
      <c r="SVX272" s="15"/>
      <c r="SVY272" s="15"/>
      <c r="SVZ272" s="15"/>
      <c r="SWA272" s="15"/>
      <c r="SWB272" s="15"/>
      <c r="SWC272" s="15"/>
      <c r="SWD272" s="15"/>
      <c r="SWE272" s="15"/>
      <c r="SWF272" s="15"/>
      <c r="SWG272" s="15"/>
      <c r="SWH272" s="15"/>
      <c r="SWI272" s="15"/>
      <c r="SWJ272" s="15"/>
      <c r="SWK272" s="15"/>
      <c r="SWL272" s="15"/>
      <c r="SWM272" s="15"/>
      <c r="SWN272" s="15"/>
      <c r="SWO272" s="15"/>
      <c r="SWP272" s="15"/>
      <c r="SWQ272" s="15"/>
      <c r="SWR272" s="15"/>
      <c r="SWS272" s="15"/>
      <c r="SWT272" s="15"/>
      <c r="SWU272" s="15"/>
      <c r="SWV272" s="15"/>
      <c r="SWW272" s="15"/>
      <c r="SWX272" s="15"/>
      <c r="SWY272" s="15"/>
      <c r="SWZ272" s="15"/>
      <c r="SXA272" s="15"/>
      <c r="SXB272" s="15"/>
      <c r="SXC272" s="15"/>
      <c r="SXD272" s="15"/>
      <c r="SXE272" s="15"/>
      <c r="SXF272" s="15"/>
      <c r="SXG272" s="15"/>
      <c r="SXH272" s="15"/>
      <c r="SXI272" s="15"/>
      <c r="SXJ272" s="15"/>
      <c r="SXK272" s="15"/>
      <c r="SXL272" s="15"/>
      <c r="SXM272" s="15"/>
      <c r="SXN272" s="15"/>
      <c r="SXO272" s="15"/>
      <c r="SXP272" s="15"/>
      <c r="SXQ272" s="15"/>
      <c r="SXR272" s="15"/>
      <c r="SXS272" s="15"/>
      <c r="SXT272" s="15"/>
      <c r="SXU272" s="15"/>
      <c r="SXV272" s="15"/>
      <c r="SXW272" s="15"/>
      <c r="SXX272" s="15"/>
      <c r="SXY272" s="15"/>
      <c r="SXZ272" s="15"/>
      <c r="SYA272" s="15"/>
      <c r="SYB272" s="15"/>
      <c r="SYC272" s="15"/>
      <c r="SYD272" s="15"/>
      <c r="SYE272" s="15"/>
      <c r="SYF272" s="15"/>
      <c r="SYG272" s="15"/>
      <c r="SYH272" s="15"/>
      <c r="SYI272" s="15"/>
      <c r="SYJ272" s="15"/>
      <c r="SYK272" s="15"/>
      <c r="SYL272" s="15"/>
      <c r="SYM272" s="15"/>
      <c r="SYN272" s="15"/>
      <c r="SYO272" s="15"/>
      <c r="SYP272" s="15"/>
      <c r="SYQ272" s="15"/>
      <c r="SYR272" s="15"/>
      <c r="SYS272" s="15"/>
      <c r="SYT272" s="15"/>
      <c r="SYU272" s="15"/>
      <c r="SYV272" s="15"/>
      <c r="SYW272" s="15"/>
      <c r="SYX272" s="15"/>
      <c r="SYY272" s="15"/>
      <c r="SYZ272" s="15"/>
      <c r="SZA272" s="15"/>
      <c r="SZB272" s="15"/>
      <c r="SZC272" s="15"/>
      <c r="SZD272" s="15"/>
      <c r="SZE272" s="15"/>
      <c r="SZF272" s="15"/>
      <c r="SZG272" s="15"/>
      <c r="SZH272" s="15"/>
      <c r="SZI272" s="15"/>
      <c r="SZJ272" s="15"/>
      <c r="SZK272" s="15"/>
      <c r="SZL272" s="15"/>
      <c r="SZM272" s="15"/>
      <c r="SZN272" s="15"/>
      <c r="SZO272" s="15"/>
      <c r="SZP272" s="15"/>
      <c r="SZQ272" s="15"/>
      <c r="SZR272" s="15"/>
      <c r="SZS272" s="15"/>
      <c r="SZT272" s="15"/>
      <c r="SZU272" s="15"/>
      <c r="SZV272" s="15"/>
      <c r="SZW272" s="15"/>
      <c r="SZX272" s="15"/>
      <c r="SZY272" s="15"/>
      <c r="SZZ272" s="15"/>
      <c r="TAA272" s="15"/>
      <c r="TAB272" s="15"/>
      <c r="TAC272" s="15"/>
      <c r="TAD272" s="15"/>
      <c r="TAE272" s="15"/>
      <c r="TAF272" s="15"/>
      <c r="TAG272" s="15"/>
      <c r="TAH272" s="15"/>
      <c r="TAI272" s="15"/>
      <c r="TAJ272" s="15"/>
      <c r="TAS272" s="15"/>
      <c r="TAT272" s="15"/>
      <c r="TAU272" s="15"/>
      <c r="TAV272" s="15"/>
      <c r="TAW272" s="15"/>
      <c r="TAX272" s="15"/>
      <c r="TAY272" s="15"/>
      <c r="TAZ272" s="15"/>
      <c r="TBA272" s="15"/>
      <c r="TBB272" s="15"/>
      <c r="TBC272" s="15"/>
      <c r="TBD272" s="15"/>
      <c r="TBE272" s="15"/>
      <c r="TBF272" s="15"/>
      <c r="TBG272" s="15"/>
      <c r="TBH272" s="15"/>
      <c r="TBI272" s="15"/>
      <c r="TBJ272" s="15"/>
      <c r="TBK272" s="15"/>
      <c r="TBL272" s="15"/>
      <c r="TBM272" s="15"/>
      <c r="TBN272" s="15"/>
      <c r="TBO272" s="15"/>
      <c r="TBP272" s="15"/>
      <c r="TBQ272" s="15"/>
      <c r="TBR272" s="15"/>
      <c r="TBS272" s="15"/>
      <c r="TBT272" s="15"/>
      <c r="TBU272" s="15"/>
      <c r="TBV272" s="15"/>
      <c r="TBW272" s="15"/>
      <c r="TBX272" s="15"/>
      <c r="TBY272" s="15"/>
      <c r="TBZ272" s="15"/>
      <c r="TCA272" s="15"/>
      <c r="TCB272" s="15"/>
      <c r="TCC272" s="15"/>
      <c r="TCD272" s="15"/>
      <c r="TCE272" s="15"/>
      <c r="TCF272" s="15"/>
      <c r="TCG272" s="15"/>
      <c r="TCH272" s="15"/>
      <c r="TCI272" s="15"/>
      <c r="TCJ272" s="15"/>
      <c r="TCK272" s="15"/>
      <c r="TCL272" s="15"/>
      <c r="TCM272" s="15"/>
      <c r="TCN272" s="15"/>
      <c r="TCO272" s="15"/>
      <c r="TCP272" s="15"/>
      <c r="TCQ272" s="15"/>
      <c r="TCR272" s="15"/>
      <c r="TCS272" s="15"/>
      <c r="TCT272" s="15"/>
      <c r="TCU272" s="15"/>
      <c r="TCV272" s="15"/>
      <c r="TCW272" s="15"/>
      <c r="TCX272" s="15"/>
      <c r="TCY272" s="15"/>
      <c r="TCZ272" s="15"/>
      <c r="TDA272" s="15"/>
      <c r="TDB272" s="15"/>
      <c r="TDC272" s="15"/>
      <c r="TDD272" s="15"/>
      <c r="TDE272" s="15"/>
      <c r="TDF272" s="15"/>
      <c r="TDG272" s="15"/>
      <c r="TDH272" s="15"/>
      <c r="TDI272" s="15"/>
      <c r="TDJ272" s="15"/>
      <c r="TDK272" s="15"/>
      <c r="TDL272" s="15"/>
      <c r="TDM272" s="15"/>
      <c r="TDN272" s="15"/>
      <c r="TDO272" s="15"/>
      <c r="TDP272" s="15"/>
      <c r="TDQ272" s="15"/>
      <c r="TDR272" s="15"/>
      <c r="TDS272" s="15"/>
      <c r="TDT272" s="15"/>
      <c r="TDU272" s="15"/>
      <c r="TDV272" s="15"/>
      <c r="TDW272" s="15"/>
      <c r="TDX272" s="15"/>
      <c r="TDY272" s="15"/>
      <c r="TDZ272" s="15"/>
      <c r="TEA272" s="15"/>
      <c r="TEB272" s="15"/>
      <c r="TEC272" s="15"/>
      <c r="TED272" s="15"/>
      <c r="TEE272" s="15"/>
      <c r="TEF272" s="15"/>
      <c r="TEG272" s="15"/>
      <c r="TEH272" s="15"/>
      <c r="TEI272" s="15"/>
      <c r="TEJ272" s="15"/>
      <c r="TEK272" s="15"/>
      <c r="TEL272" s="15"/>
      <c r="TEM272" s="15"/>
      <c r="TEN272" s="15"/>
      <c r="TEO272" s="15"/>
      <c r="TEP272" s="15"/>
      <c r="TEQ272" s="15"/>
      <c r="TER272" s="15"/>
      <c r="TES272" s="15"/>
      <c r="TET272" s="15"/>
      <c r="TEU272" s="15"/>
      <c r="TEV272" s="15"/>
      <c r="TEW272" s="15"/>
      <c r="TEX272" s="15"/>
      <c r="TEY272" s="15"/>
      <c r="TEZ272" s="15"/>
      <c r="TFA272" s="15"/>
      <c r="TFB272" s="15"/>
      <c r="TFC272" s="15"/>
      <c r="TFD272" s="15"/>
      <c r="TFE272" s="15"/>
      <c r="TFF272" s="15"/>
      <c r="TFG272" s="15"/>
      <c r="TFH272" s="15"/>
      <c r="TFI272" s="15"/>
      <c r="TFJ272" s="15"/>
      <c r="TFK272" s="15"/>
      <c r="TFL272" s="15"/>
      <c r="TFM272" s="15"/>
      <c r="TFN272" s="15"/>
      <c r="TFO272" s="15"/>
      <c r="TFP272" s="15"/>
      <c r="TFQ272" s="15"/>
      <c r="TFR272" s="15"/>
      <c r="TFS272" s="15"/>
      <c r="TFT272" s="15"/>
      <c r="TFU272" s="15"/>
      <c r="TFV272" s="15"/>
      <c r="TFW272" s="15"/>
      <c r="TFX272" s="15"/>
      <c r="TFY272" s="15"/>
      <c r="TFZ272" s="15"/>
      <c r="TGA272" s="15"/>
      <c r="TGB272" s="15"/>
      <c r="TGC272" s="15"/>
      <c r="TGD272" s="15"/>
      <c r="TGE272" s="15"/>
      <c r="TGF272" s="15"/>
      <c r="TGG272" s="15"/>
      <c r="TGH272" s="15"/>
      <c r="TGI272" s="15"/>
      <c r="TGJ272" s="15"/>
      <c r="TGK272" s="15"/>
      <c r="TGL272" s="15"/>
      <c r="TGM272" s="15"/>
      <c r="TGN272" s="15"/>
      <c r="TGO272" s="15"/>
      <c r="TGP272" s="15"/>
      <c r="TGQ272" s="15"/>
      <c r="TGR272" s="15"/>
      <c r="TGS272" s="15"/>
      <c r="TGT272" s="15"/>
      <c r="TGU272" s="15"/>
      <c r="TGV272" s="15"/>
      <c r="TGW272" s="15"/>
      <c r="TGX272" s="15"/>
      <c r="TGY272" s="15"/>
      <c r="TGZ272" s="15"/>
      <c r="THA272" s="15"/>
      <c r="THB272" s="15"/>
      <c r="THC272" s="15"/>
      <c r="THD272" s="15"/>
      <c r="THE272" s="15"/>
      <c r="THF272" s="15"/>
      <c r="THG272" s="15"/>
      <c r="THH272" s="15"/>
      <c r="THI272" s="15"/>
      <c r="THJ272" s="15"/>
      <c r="THK272" s="15"/>
      <c r="THL272" s="15"/>
      <c r="THM272" s="15"/>
      <c r="THN272" s="15"/>
      <c r="THO272" s="15"/>
      <c r="THP272" s="15"/>
      <c r="THQ272" s="15"/>
      <c r="THR272" s="15"/>
      <c r="THS272" s="15"/>
      <c r="THT272" s="15"/>
      <c r="THU272" s="15"/>
      <c r="THV272" s="15"/>
      <c r="THW272" s="15"/>
      <c r="THX272" s="15"/>
      <c r="THY272" s="15"/>
      <c r="THZ272" s="15"/>
      <c r="TIA272" s="15"/>
      <c r="TIB272" s="15"/>
      <c r="TIC272" s="15"/>
      <c r="TID272" s="15"/>
      <c r="TIE272" s="15"/>
      <c r="TIF272" s="15"/>
      <c r="TIG272" s="15"/>
      <c r="TIH272" s="15"/>
      <c r="TII272" s="15"/>
      <c r="TIJ272" s="15"/>
      <c r="TIK272" s="15"/>
      <c r="TIL272" s="15"/>
      <c r="TIM272" s="15"/>
      <c r="TIN272" s="15"/>
      <c r="TIO272" s="15"/>
      <c r="TIP272" s="15"/>
      <c r="TIQ272" s="15"/>
      <c r="TIR272" s="15"/>
      <c r="TIS272" s="15"/>
      <c r="TIT272" s="15"/>
      <c r="TIU272" s="15"/>
      <c r="TIV272" s="15"/>
      <c r="TIW272" s="15"/>
      <c r="TIX272" s="15"/>
      <c r="TIY272" s="15"/>
      <c r="TIZ272" s="15"/>
      <c r="TJA272" s="15"/>
      <c r="TJB272" s="15"/>
      <c r="TJC272" s="15"/>
      <c r="TJD272" s="15"/>
      <c r="TJE272" s="15"/>
      <c r="TJF272" s="15"/>
      <c r="TJG272" s="15"/>
      <c r="TJH272" s="15"/>
      <c r="TJI272" s="15"/>
      <c r="TJJ272" s="15"/>
      <c r="TJK272" s="15"/>
      <c r="TJL272" s="15"/>
      <c r="TJM272" s="15"/>
      <c r="TJN272" s="15"/>
      <c r="TJO272" s="15"/>
      <c r="TJP272" s="15"/>
      <c r="TJQ272" s="15"/>
      <c r="TJR272" s="15"/>
      <c r="TJS272" s="15"/>
      <c r="TJT272" s="15"/>
      <c r="TJU272" s="15"/>
      <c r="TJV272" s="15"/>
      <c r="TJW272" s="15"/>
      <c r="TJX272" s="15"/>
      <c r="TJY272" s="15"/>
      <c r="TJZ272" s="15"/>
      <c r="TKA272" s="15"/>
      <c r="TKB272" s="15"/>
      <c r="TKC272" s="15"/>
      <c r="TKD272" s="15"/>
      <c r="TKE272" s="15"/>
      <c r="TKF272" s="15"/>
      <c r="TKO272" s="15"/>
      <c r="TKP272" s="15"/>
      <c r="TKQ272" s="15"/>
      <c r="TKR272" s="15"/>
      <c r="TKS272" s="15"/>
      <c r="TKT272" s="15"/>
      <c r="TKU272" s="15"/>
      <c r="TKV272" s="15"/>
      <c r="TKW272" s="15"/>
      <c r="TKX272" s="15"/>
      <c r="TKY272" s="15"/>
      <c r="TKZ272" s="15"/>
      <c r="TLA272" s="15"/>
      <c r="TLB272" s="15"/>
      <c r="TLC272" s="15"/>
      <c r="TLD272" s="15"/>
      <c r="TLE272" s="15"/>
      <c r="TLF272" s="15"/>
      <c r="TLG272" s="15"/>
      <c r="TLH272" s="15"/>
      <c r="TLI272" s="15"/>
      <c r="TLJ272" s="15"/>
      <c r="TLK272" s="15"/>
      <c r="TLL272" s="15"/>
      <c r="TLM272" s="15"/>
      <c r="TLN272" s="15"/>
      <c r="TLO272" s="15"/>
      <c r="TLP272" s="15"/>
      <c r="TLQ272" s="15"/>
      <c r="TLR272" s="15"/>
      <c r="TLS272" s="15"/>
      <c r="TLT272" s="15"/>
      <c r="TLU272" s="15"/>
      <c r="TLV272" s="15"/>
      <c r="TLW272" s="15"/>
      <c r="TLX272" s="15"/>
      <c r="TLY272" s="15"/>
      <c r="TLZ272" s="15"/>
      <c r="TMA272" s="15"/>
      <c r="TMB272" s="15"/>
      <c r="TMC272" s="15"/>
      <c r="TMD272" s="15"/>
      <c r="TME272" s="15"/>
      <c r="TMF272" s="15"/>
      <c r="TMG272" s="15"/>
      <c r="TMH272" s="15"/>
      <c r="TMI272" s="15"/>
      <c r="TMJ272" s="15"/>
      <c r="TMK272" s="15"/>
      <c r="TML272" s="15"/>
      <c r="TMM272" s="15"/>
      <c r="TMN272" s="15"/>
      <c r="TMO272" s="15"/>
      <c r="TMP272" s="15"/>
      <c r="TMQ272" s="15"/>
      <c r="TMR272" s="15"/>
      <c r="TMS272" s="15"/>
      <c r="TMT272" s="15"/>
      <c r="TMU272" s="15"/>
      <c r="TMV272" s="15"/>
      <c r="TMW272" s="15"/>
      <c r="TMX272" s="15"/>
      <c r="TMY272" s="15"/>
      <c r="TMZ272" s="15"/>
      <c r="TNA272" s="15"/>
      <c r="TNB272" s="15"/>
      <c r="TNC272" s="15"/>
      <c r="TND272" s="15"/>
      <c r="TNE272" s="15"/>
      <c r="TNF272" s="15"/>
      <c r="TNG272" s="15"/>
      <c r="TNH272" s="15"/>
      <c r="TNI272" s="15"/>
      <c r="TNJ272" s="15"/>
      <c r="TNK272" s="15"/>
      <c r="TNL272" s="15"/>
      <c r="TNM272" s="15"/>
      <c r="TNN272" s="15"/>
      <c r="TNO272" s="15"/>
      <c r="TNP272" s="15"/>
      <c r="TNQ272" s="15"/>
      <c r="TNR272" s="15"/>
      <c r="TNS272" s="15"/>
      <c r="TNT272" s="15"/>
      <c r="TNU272" s="15"/>
      <c r="TNV272" s="15"/>
      <c r="TNW272" s="15"/>
      <c r="TNX272" s="15"/>
      <c r="TNY272" s="15"/>
      <c r="TNZ272" s="15"/>
      <c r="TOA272" s="15"/>
      <c r="TOB272" s="15"/>
      <c r="TOC272" s="15"/>
      <c r="TOD272" s="15"/>
      <c r="TOE272" s="15"/>
      <c r="TOF272" s="15"/>
      <c r="TOG272" s="15"/>
      <c r="TOH272" s="15"/>
      <c r="TOI272" s="15"/>
      <c r="TOJ272" s="15"/>
      <c r="TOK272" s="15"/>
      <c r="TOL272" s="15"/>
      <c r="TOM272" s="15"/>
      <c r="TON272" s="15"/>
      <c r="TOO272" s="15"/>
      <c r="TOP272" s="15"/>
      <c r="TOQ272" s="15"/>
      <c r="TOR272" s="15"/>
      <c r="TOS272" s="15"/>
      <c r="TOT272" s="15"/>
      <c r="TOU272" s="15"/>
      <c r="TOV272" s="15"/>
      <c r="TOW272" s="15"/>
      <c r="TOX272" s="15"/>
      <c r="TOY272" s="15"/>
      <c r="TOZ272" s="15"/>
      <c r="TPA272" s="15"/>
      <c r="TPB272" s="15"/>
      <c r="TPC272" s="15"/>
      <c r="TPD272" s="15"/>
      <c r="TPE272" s="15"/>
      <c r="TPF272" s="15"/>
      <c r="TPG272" s="15"/>
      <c r="TPH272" s="15"/>
      <c r="TPI272" s="15"/>
      <c r="TPJ272" s="15"/>
      <c r="TPK272" s="15"/>
      <c r="TPL272" s="15"/>
      <c r="TPM272" s="15"/>
      <c r="TPN272" s="15"/>
      <c r="TPO272" s="15"/>
      <c r="TPP272" s="15"/>
      <c r="TPQ272" s="15"/>
      <c r="TPR272" s="15"/>
      <c r="TPS272" s="15"/>
      <c r="TPT272" s="15"/>
      <c r="TPU272" s="15"/>
      <c r="TPV272" s="15"/>
      <c r="TPW272" s="15"/>
      <c r="TPX272" s="15"/>
      <c r="TPY272" s="15"/>
      <c r="TPZ272" s="15"/>
      <c r="TQA272" s="15"/>
      <c r="TQB272" s="15"/>
      <c r="TQC272" s="15"/>
      <c r="TQD272" s="15"/>
      <c r="TQE272" s="15"/>
      <c r="TQF272" s="15"/>
      <c r="TQG272" s="15"/>
      <c r="TQH272" s="15"/>
      <c r="TQI272" s="15"/>
      <c r="TQJ272" s="15"/>
      <c r="TQK272" s="15"/>
      <c r="TQL272" s="15"/>
      <c r="TQM272" s="15"/>
      <c r="TQN272" s="15"/>
      <c r="TQO272" s="15"/>
      <c r="TQP272" s="15"/>
      <c r="TQQ272" s="15"/>
      <c r="TQR272" s="15"/>
      <c r="TQS272" s="15"/>
      <c r="TQT272" s="15"/>
      <c r="TQU272" s="15"/>
      <c r="TQV272" s="15"/>
      <c r="TQW272" s="15"/>
      <c r="TQX272" s="15"/>
      <c r="TQY272" s="15"/>
      <c r="TQZ272" s="15"/>
      <c r="TRA272" s="15"/>
      <c r="TRB272" s="15"/>
      <c r="TRC272" s="15"/>
      <c r="TRD272" s="15"/>
      <c r="TRE272" s="15"/>
      <c r="TRF272" s="15"/>
      <c r="TRG272" s="15"/>
      <c r="TRH272" s="15"/>
      <c r="TRI272" s="15"/>
      <c r="TRJ272" s="15"/>
      <c r="TRK272" s="15"/>
      <c r="TRL272" s="15"/>
      <c r="TRM272" s="15"/>
      <c r="TRN272" s="15"/>
      <c r="TRO272" s="15"/>
      <c r="TRP272" s="15"/>
      <c r="TRQ272" s="15"/>
      <c r="TRR272" s="15"/>
      <c r="TRS272" s="15"/>
      <c r="TRT272" s="15"/>
      <c r="TRU272" s="15"/>
      <c r="TRV272" s="15"/>
      <c r="TRW272" s="15"/>
      <c r="TRX272" s="15"/>
      <c r="TRY272" s="15"/>
      <c r="TRZ272" s="15"/>
      <c r="TSA272" s="15"/>
      <c r="TSB272" s="15"/>
      <c r="TSC272" s="15"/>
      <c r="TSD272" s="15"/>
      <c r="TSE272" s="15"/>
      <c r="TSF272" s="15"/>
      <c r="TSG272" s="15"/>
      <c r="TSH272" s="15"/>
      <c r="TSI272" s="15"/>
      <c r="TSJ272" s="15"/>
      <c r="TSK272" s="15"/>
      <c r="TSL272" s="15"/>
      <c r="TSM272" s="15"/>
      <c r="TSN272" s="15"/>
      <c r="TSO272" s="15"/>
      <c r="TSP272" s="15"/>
      <c r="TSQ272" s="15"/>
      <c r="TSR272" s="15"/>
      <c r="TSS272" s="15"/>
      <c r="TST272" s="15"/>
      <c r="TSU272" s="15"/>
      <c r="TSV272" s="15"/>
      <c r="TSW272" s="15"/>
      <c r="TSX272" s="15"/>
      <c r="TSY272" s="15"/>
      <c r="TSZ272" s="15"/>
      <c r="TTA272" s="15"/>
      <c r="TTB272" s="15"/>
      <c r="TTC272" s="15"/>
      <c r="TTD272" s="15"/>
      <c r="TTE272" s="15"/>
      <c r="TTF272" s="15"/>
      <c r="TTG272" s="15"/>
      <c r="TTH272" s="15"/>
      <c r="TTI272" s="15"/>
      <c r="TTJ272" s="15"/>
      <c r="TTK272" s="15"/>
      <c r="TTL272" s="15"/>
      <c r="TTM272" s="15"/>
      <c r="TTN272" s="15"/>
      <c r="TTO272" s="15"/>
      <c r="TTP272" s="15"/>
      <c r="TTQ272" s="15"/>
      <c r="TTR272" s="15"/>
      <c r="TTS272" s="15"/>
      <c r="TTT272" s="15"/>
      <c r="TTU272" s="15"/>
      <c r="TTV272" s="15"/>
      <c r="TTW272" s="15"/>
      <c r="TTX272" s="15"/>
      <c r="TTY272" s="15"/>
      <c r="TTZ272" s="15"/>
      <c r="TUA272" s="15"/>
      <c r="TUB272" s="15"/>
      <c r="TUK272" s="15"/>
      <c r="TUL272" s="15"/>
      <c r="TUM272" s="15"/>
      <c r="TUN272" s="15"/>
      <c r="TUO272" s="15"/>
      <c r="TUP272" s="15"/>
      <c r="TUQ272" s="15"/>
      <c r="TUR272" s="15"/>
      <c r="TUS272" s="15"/>
      <c r="TUT272" s="15"/>
      <c r="TUU272" s="15"/>
      <c r="TUV272" s="15"/>
      <c r="TUW272" s="15"/>
      <c r="TUX272" s="15"/>
      <c r="TUY272" s="15"/>
      <c r="TUZ272" s="15"/>
      <c r="TVA272" s="15"/>
      <c r="TVB272" s="15"/>
      <c r="TVC272" s="15"/>
      <c r="TVD272" s="15"/>
      <c r="TVE272" s="15"/>
      <c r="TVF272" s="15"/>
      <c r="TVG272" s="15"/>
      <c r="TVH272" s="15"/>
      <c r="TVI272" s="15"/>
      <c r="TVJ272" s="15"/>
      <c r="TVK272" s="15"/>
      <c r="TVL272" s="15"/>
      <c r="TVM272" s="15"/>
      <c r="TVN272" s="15"/>
      <c r="TVO272" s="15"/>
      <c r="TVP272" s="15"/>
      <c r="TVQ272" s="15"/>
      <c r="TVR272" s="15"/>
      <c r="TVS272" s="15"/>
      <c r="TVT272" s="15"/>
      <c r="TVU272" s="15"/>
      <c r="TVV272" s="15"/>
      <c r="TVW272" s="15"/>
      <c r="TVX272" s="15"/>
      <c r="TVY272" s="15"/>
      <c r="TVZ272" s="15"/>
      <c r="TWA272" s="15"/>
      <c r="TWB272" s="15"/>
      <c r="TWC272" s="15"/>
      <c r="TWD272" s="15"/>
      <c r="TWE272" s="15"/>
      <c r="TWF272" s="15"/>
      <c r="TWG272" s="15"/>
      <c r="TWH272" s="15"/>
      <c r="TWI272" s="15"/>
      <c r="TWJ272" s="15"/>
      <c r="TWK272" s="15"/>
      <c r="TWL272" s="15"/>
      <c r="TWM272" s="15"/>
      <c r="TWN272" s="15"/>
      <c r="TWO272" s="15"/>
      <c r="TWP272" s="15"/>
      <c r="TWQ272" s="15"/>
      <c r="TWR272" s="15"/>
      <c r="TWS272" s="15"/>
      <c r="TWT272" s="15"/>
      <c r="TWU272" s="15"/>
      <c r="TWV272" s="15"/>
      <c r="TWW272" s="15"/>
      <c r="TWX272" s="15"/>
      <c r="TWY272" s="15"/>
      <c r="TWZ272" s="15"/>
      <c r="TXA272" s="15"/>
      <c r="TXB272" s="15"/>
      <c r="TXC272" s="15"/>
      <c r="TXD272" s="15"/>
      <c r="TXE272" s="15"/>
      <c r="TXF272" s="15"/>
      <c r="TXG272" s="15"/>
      <c r="TXH272" s="15"/>
      <c r="TXI272" s="15"/>
      <c r="TXJ272" s="15"/>
      <c r="TXK272" s="15"/>
      <c r="TXL272" s="15"/>
      <c r="TXM272" s="15"/>
      <c r="TXN272" s="15"/>
      <c r="TXO272" s="15"/>
      <c r="TXP272" s="15"/>
      <c r="TXQ272" s="15"/>
      <c r="TXR272" s="15"/>
      <c r="TXS272" s="15"/>
      <c r="TXT272" s="15"/>
      <c r="TXU272" s="15"/>
      <c r="TXV272" s="15"/>
      <c r="TXW272" s="15"/>
      <c r="TXX272" s="15"/>
      <c r="TXY272" s="15"/>
      <c r="TXZ272" s="15"/>
      <c r="TYA272" s="15"/>
      <c r="TYB272" s="15"/>
      <c r="TYC272" s="15"/>
      <c r="TYD272" s="15"/>
      <c r="TYE272" s="15"/>
      <c r="TYF272" s="15"/>
      <c r="TYG272" s="15"/>
      <c r="TYH272" s="15"/>
      <c r="TYI272" s="15"/>
      <c r="TYJ272" s="15"/>
      <c r="TYK272" s="15"/>
      <c r="TYL272" s="15"/>
      <c r="TYM272" s="15"/>
      <c r="TYN272" s="15"/>
      <c r="TYO272" s="15"/>
      <c r="TYP272" s="15"/>
      <c r="TYQ272" s="15"/>
      <c r="TYR272" s="15"/>
      <c r="TYS272" s="15"/>
      <c r="TYT272" s="15"/>
      <c r="TYU272" s="15"/>
      <c r="TYV272" s="15"/>
      <c r="TYW272" s="15"/>
      <c r="TYX272" s="15"/>
      <c r="TYY272" s="15"/>
      <c r="TYZ272" s="15"/>
      <c r="TZA272" s="15"/>
      <c r="TZB272" s="15"/>
      <c r="TZC272" s="15"/>
      <c r="TZD272" s="15"/>
      <c r="TZE272" s="15"/>
      <c r="TZF272" s="15"/>
      <c r="TZG272" s="15"/>
      <c r="TZH272" s="15"/>
      <c r="TZI272" s="15"/>
      <c r="TZJ272" s="15"/>
      <c r="TZK272" s="15"/>
      <c r="TZL272" s="15"/>
      <c r="TZM272" s="15"/>
      <c r="TZN272" s="15"/>
      <c r="TZO272" s="15"/>
      <c r="TZP272" s="15"/>
      <c r="TZQ272" s="15"/>
      <c r="TZR272" s="15"/>
      <c r="TZS272" s="15"/>
      <c r="TZT272" s="15"/>
      <c r="TZU272" s="15"/>
      <c r="TZV272" s="15"/>
      <c r="TZW272" s="15"/>
      <c r="TZX272" s="15"/>
      <c r="TZY272" s="15"/>
      <c r="TZZ272" s="15"/>
      <c r="UAA272" s="15"/>
      <c r="UAB272" s="15"/>
      <c r="UAC272" s="15"/>
      <c r="UAD272" s="15"/>
      <c r="UAE272" s="15"/>
      <c r="UAF272" s="15"/>
      <c r="UAG272" s="15"/>
      <c r="UAH272" s="15"/>
      <c r="UAI272" s="15"/>
      <c r="UAJ272" s="15"/>
      <c r="UAK272" s="15"/>
      <c r="UAL272" s="15"/>
      <c r="UAM272" s="15"/>
      <c r="UAN272" s="15"/>
      <c r="UAO272" s="15"/>
      <c r="UAP272" s="15"/>
      <c r="UAQ272" s="15"/>
      <c r="UAR272" s="15"/>
      <c r="UAS272" s="15"/>
      <c r="UAT272" s="15"/>
      <c r="UAU272" s="15"/>
      <c r="UAV272" s="15"/>
      <c r="UAW272" s="15"/>
      <c r="UAX272" s="15"/>
      <c r="UAY272" s="15"/>
      <c r="UAZ272" s="15"/>
      <c r="UBA272" s="15"/>
      <c r="UBB272" s="15"/>
      <c r="UBC272" s="15"/>
      <c r="UBD272" s="15"/>
      <c r="UBE272" s="15"/>
      <c r="UBF272" s="15"/>
      <c r="UBG272" s="15"/>
      <c r="UBH272" s="15"/>
      <c r="UBI272" s="15"/>
      <c r="UBJ272" s="15"/>
      <c r="UBK272" s="15"/>
      <c r="UBL272" s="15"/>
      <c r="UBM272" s="15"/>
      <c r="UBN272" s="15"/>
      <c r="UBO272" s="15"/>
      <c r="UBP272" s="15"/>
      <c r="UBQ272" s="15"/>
      <c r="UBR272" s="15"/>
      <c r="UBS272" s="15"/>
      <c r="UBT272" s="15"/>
      <c r="UBU272" s="15"/>
      <c r="UBV272" s="15"/>
      <c r="UBW272" s="15"/>
      <c r="UBX272" s="15"/>
      <c r="UBY272" s="15"/>
      <c r="UBZ272" s="15"/>
      <c r="UCA272" s="15"/>
      <c r="UCB272" s="15"/>
      <c r="UCC272" s="15"/>
      <c r="UCD272" s="15"/>
      <c r="UCE272" s="15"/>
      <c r="UCF272" s="15"/>
      <c r="UCG272" s="15"/>
      <c r="UCH272" s="15"/>
      <c r="UCI272" s="15"/>
      <c r="UCJ272" s="15"/>
      <c r="UCK272" s="15"/>
      <c r="UCL272" s="15"/>
      <c r="UCM272" s="15"/>
      <c r="UCN272" s="15"/>
      <c r="UCO272" s="15"/>
      <c r="UCP272" s="15"/>
      <c r="UCQ272" s="15"/>
      <c r="UCR272" s="15"/>
      <c r="UCS272" s="15"/>
      <c r="UCT272" s="15"/>
      <c r="UCU272" s="15"/>
      <c r="UCV272" s="15"/>
      <c r="UCW272" s="15"/>
      <c r="UCX272" s="15"/>
      <c r="UCY272" s="15"/>
      <c r="UCZ272" s="15"/>
      <c r="UDA272" s="15"/>
      <c r="UDB272" s="15"/>
      <c r="UDC272" s="15"/>
      <c r="UDD272" s="15"/>
      <c r="UDE272" s="15"/>
      <c r="UDF272" s="15"/>
      <c r="UDG272" s="15"/>
      <c r="UDH272" s="15"/>
      <c r="UDI272" s="15"/>
      <c r="UDJ272" s="15"/>
      <c r="UDK272" s="15"/>
      <c r="UDL272" s="15"/>
      <c r="UDM272" s="15"/>
      <c r="UDN272" s="15"/>
      <c r="UDO272" s="15"/>
      <c r="UDP272" s="15"/>
      <c r="UDQ272" s="15"/>
      <c r="UDR272" s="15"/>
      <c r="UDS272" s="15"/>
      <c r="UDT272" s="15"/>
      <c r="UDU272" s="15"/>
      <c r="UDV272" s="15"/>
      <c r="UDW272" s="15"/>
      <c r="UDX272" s="15"/>
      <c r="UEG272" s="15"/>
      <c r="UEH272" s="15"/>
      <c r="UEI272" s="15"/>
      <c r="UEJ272" s="15"/>
      <c r="UEK272" s="15"/>
      <c r="UEL272" s="15"/>
      <c r="UEM272" s="15"/>
      <c r="UEN272" s="15"/>
      <c r="UEO272" s="15"/>
      <c r="UEP272" s="15"/>
      <c r="UEQ272" s="15"/>
      <c r="UER272" s="15"/>
      <c r="UES272" s="15"/>
      <c r="UET272" s="15"/>
      <c r="UEU272" s="15"/>
      <c r="UEV272" s="15"/>
      <c r="UEW272" s="15"/>
      <c r="UEX272" s="15"/>
      <c r="UEY272" s="15"/>
      <c r="UEZ272" s="15"/>
      <c r="UFA272" s="15"/>
      <c r="UFB272" s="15"/>
      <c r="UFC272" s="15"/>
      <c r="UFD272" s="15"/>
      <c r="UFE272" s="15"/>
      <c r="UFF272" s="15"/>
      <c r="UFG272" s="15"/>
      <c r="UFH272" s="15"/>
      <c r="UFI272" s="15"/>
      <c r="UFJ272" s="15"/>
      <c r="UFK272" s="15"/>
      <c r="UFL272" s="15"/>
      <c r="UFM272" s="15"/>
      <c r="UFN272" s="15"/>
      <c r="UFO272" s="15"/>
      <c r="UFP272" s="15"/>
      <c r="UFQ272" s="15"/>
      <c r="UFR272" s="15"/>
      <c r="UFS272" s="15"/>
      <c r="UFT272" s="15"/>
      <c r="UFU272" s="15"/>
      <c r="UFV272" s="15"/>
      <c r="UFW272" s="15"/>
      <c r="UFX272" s="15"/>
      <c r="UFY272" s="15"/>
      <c r="UFZ272" s="15"/>
      <c r="UGA272" s="15"/>
      <c r="UGB272" s="15"/>
      <c r="UGC272" s="15"/>
      <c r="UGD272" s="15"/>
      <c r="UGE272" s="15"/>
      <c r="UGF272" s="15"/>
      <c r="UGG272" s="15"/>
      <c r="UGH272" s="15"/>
      <c r="UGI272" s="15"/>
      <c r="UGJ272" s="15"/>
      <c r="UGK272" s="15"/>
      <c r="UGL272" s="15"/>
      <c r="UGM272" s="15"/>
      <c r="UGN272" s="15"/>
      <c r="UGO272" s="15"/>
      <c r="UGP272" s="15"/>
      <c r="UGQ272" s="15"/>
      <c r="UGR272" s="15"/>
      <c r="UGS272" s="15"/>
      <c r="UGT272" s="15"/>
      <c r="UGU272" s="15"/>
      <c r="UGV272" s="15"/>
      <c r="UGW272" s="15"/>
      <c r="UGX272" s="15"/>
      <c r="UGY272" s="15"/>
      <c r="UGZ272" s="15"/>
      <c r="UHA272" s="15"/>
      <c r="UHB272" s="15"/>
      <c r="UHC272" s="15"/>
      <c r="UHD272" s="15"/>
      <c r="UHE272" s="15"/>
      <c r="UHF272" s="15"/>
      <c r="UHG272" s="15"/>
      <c r="UHH272" s="15"/>
      <c r="UHI272" s="15"/>
      <c r="UHJ272" s="15"/>
      <c r="UHK272" s="15"/>
      <c r="UHL272" s="15"/>
      <c r="UHM272" s="15"/>
      <c r="UHN272" s="15"/>
      <c r="UHO272" s="15"/>
      <c r="UHP272" s="15"/>
      <c r="UHQ272" s="15"/>
      <c r="UHR272" s="15"/>
      <c r="UHS272" s="15"/>
      <c r="UHT272" s="15"/>
      <c r="UHU272" s="15"/>
      <c r="UHV272" s="15"/>
      <c r="UHW272" s="15"/>
      <c r="UHX272" s="15"/>
      <c r="UHY272" s="15"/>
      <c r="UHZ272" s="15"/>
      <c r="UIA272" s="15"/>
      <c r="UIB272" s="15"/>
      <c r="UIC272" s="15"/>
      <c r="UID272" s="15"/>
      <c r="UIE272" s="15"/>
      <c r="UIF272" s="15"/>
      <c r="UIG272" s="15"/>
      <c r="UIH272" s="15"/>
      <c r="UII272" s="15"/>
      <c r="UIJ272" s="15"/>
      <c r="UIK272" s="15"/>
      <c r="UIL272" s="15"/>
      <c r="UIM272" s="15"/>
      <c r="UIN272" s="15"/>
      <c r="UIO272" s="15"/>
      <c r="UIP272" s="15"/>
      <c r="UIQ272" s="15"/>
      <c r="UIR272" s="15"/>
      <c r="UIS272" s="15"/>
      <c r="UIT272" s="15"/>
      <c r="UIU272" s="15"/>
      <c r="UIV272" s="15"/>
      <c r="UIW272" s="15"/>
      <c r="UIX272" s="15"/>
      <c r="UIY272" s="15"/>
      <c r="UIZ272" s="15"/>
      <c r="UJA272" s="15"/>
      <c r="UJB272" s="15"/>
      <c r="UJC272" s="15"/>
      <c r="UJD272" s="15"/>
      <c r="UJE272" s="15"/>
      <c r="UJF272" s="15"/>
      <c r="UJG272" s="15"/>
      <c r="UJH272" s="15"/>
      <c r="UJI272" s="15"/>
      <c r="UJJ272" s="15"/>
      <c r="UJK272" s="15"/>
      <c r="UJL272" s="15"/>
      <c r="UJM272" s="15"/>
      <c r="UJN272" s="15"/>
      <c r="UJO272" s="15"/>
      <c r="UJP272" s="15"/>
      <c r="UJQ272" s="15"/>
      <c r="UJR272" s="15"/>
      <c r="UJS272" s="15"/>
      <c r="UJT272" s="15"/>
      <c r="UJU272" s="15"/>
      <c r="UJV272" s="15"/>
      <c r="UJW272" s="15"/>
      <c r="UJX272" s="15"/>
      <c r="UJY272" s="15"/>
      <c r="UJZ272" s="15"/>
      <c r="UKA272" s="15"/>
      <c r="UKB272" s="15"/>
      <c r="UKC272" s="15"/>
      <c r="UKD272" s="15"/>
      <c r="UKE272" s="15"/>
      <c r="UKF272" s="15"/>
      <c r="UKG272" s="15"/>
      <c r="UKH272" s="15"/>
      <c r="UKI272" s="15"/>
      <c r="UKJ272" s="15"/>
      <c r="UKK272" s="15"/>
      <c r="UKL272" s="15"/>
      <c r="UKM272" s="15"/>
      <c r="UKN272" s="15"/>
      <c r="UKO272" s="15"/>
      <c r="UKP272" s="15"/>
      <c r="UKQ272" s="15"/>
      <c r="UKR272" s="15"/>
      <c r="UKS272" s="15"/>
      <c r="UKT272" s="15"/>
      <c r="UKU272" s="15"/>
      <c r="UKV272" s="15"/>
      <c r="UKW272" s="15"/>
      <c r="UKX272" s="15"/>
      <c r="UKY272" s="15"/>
      <c r="UKZ272" s="15"/>
      <c r="ULA272" s="15"/>
      <c r="ULB272" s="15"/>
      <c r="ULC272" s="15"/>
      <c r="ULD272" s="15"/>
      <c r="ULE272" s="15"/>
      <c r="ULF272" s="15"/>
      <c r="ULG272" s="15"/>
      <c r="ULH272" s="15"/>
      <c r="ULI272" s="15"/>
      <c r="ULJ272" s="15"/>
      <c r="ULK272" s="15"/>
      <c r="ULL272" s="15"/>
      <c r="ULM272" s="15"/>
      <c r="ULN272" s="15"/>
      <c r="ULO272" s="15"/>
      <c r="ULP272" s="15"/>
      <c r="ULQ272" s="15"/>
      <c r="ULR272" s="15"/>
      <c r="ULS272" s="15"/>
      <c r="ULT272" s="15"/>
      <c r="ULU272" s="15"/>
      <c r="ULV272" s="15"/>
      <c r="ULW272" s="15"/>
      <c r="ULX272" s="15"/>
      <c r="ULY272" s="15"/>
      <c r="ULZ272" s="15"/>
      <c r="UMA272" s="15"/>
      <c r="UMB272" s="15"/>
      <c r="UMC272" s="15"/>
      <c r="UMD272" s="15"/>
      <c r="UME272" s="15"/>
      <c r="UMF272" s="15"/>
      <c r="UMG272" s="15"/>
      <c r="UMH272" s="15"/>
      <c r="UMI272" s="15"/>
      <c r="UMJ272" s="15"/>
      <c r="UMK272" s="15"/>
      <c r="UML272" s="15"/>
      <c r="UMM272" s="15"/>
      <c r="UMN272" s="15"/>
      <c r="UMO272" s="15"/>
      <c r="UMP272" s="15"/>
      <c r="UMQ272" s="15"/>
      <c r="UMR272" s="15"/>
      <c r="UMS272" s="15"/>
      <c r="UMT272" s="15"/>
      <c r="UMU272" s="15"/>
      <c r="UMV272" s="15"/>
      <c r="UMW272" s="15"/>
      <c r="UMX272" s="15"/>
      <c r="UMY272" s="15"/>
      <c r="UMZ272" s="15"/>
      <c r="UNA272" s="15"/>
      <c r="UNB272" s="15"/>
      <c r="UNC272" s="15"/>
      <c r="UND272" s="15"/>
      <c r="UNE272" s="15"/>
      <c r="UNF272" s="15"/>
      <c r="UNG272" s="15"/>
      <c r="UNH272" s="15"/>
      <c r="UNI272" s="15"/>
      <c r="UNJ272" s="15"/>
      <c r="UNK272" s="15"/>
      <c r="UNL272" s="15"/>
      <c r="UNM272" s="15"/>
      <c r="UNN272" s="15"/>
      <c r="UNO272" s="15"/>
      <c r="UNP272" s="15"/>
      <c r="UNQ272" s="15"/>
      <c r="UNR272" s="15"/>
      <c r="UNS272" s="15"/>
      <c r="UNT272" s="15"/>
      <c r="UOC272" s="15"/>
      <c r="UOD272" s="15"/>
      <c r="UOE272" s="15"/>
      <c r="UOF272" s="15"/>
      <c r="UOG272" s="15"/>
      <c r="UOH272" s="15"/>
      <c r="UOI272" s="15"/>
      <c r="UOJ272" s="15"/>
      <c r="UOK272" s="15"/>
      <c r="UOL272" s="15"/>
      <c r="UOM272" s="15"/>
      <c r="UON272" s="15"/>
      <c r="UOO272" s="15"/>
      <c r="UOP272" s="15"/>
      <c r="UOQ272" s="15"/>
      <c r="UOR272" s="15"/>
      <c r="UOS272" s="15"/>
      <c r="UOT272" s="15"/>
      <c r="UOU272" s="15"/>
      <c r="UOV272" s="15"/>
      <c r="UOW272" s="15"/>
      <c r="UOX272" s="15"/>
      <c r="UOY272" s="15"/>
      <c r="UOZ272" s="15"/>
      <c r="UPA272" s="15"/>
      <c r="UPB272" s="15"/>
      <c r="UPC272" s="15"/>
      <c r="UPD272" s="15"/>
      <c r="UPE272" s="15"/>
      <c r="UPF272" s="15"/>
      <c r="UPG272" s="15"/>
      <c r="UPH272" s="15"/>
      <c r="UPI272" s="15"/>
      <c r="UPJ272" s="15"/>
      <c r="UPK272" s="15"/>
      <c r="UPL272" s="15"/>
      <c r="UPM272" s="15"/>
      <c r="UPN272" s="15"/>
      <c r="UPO272" s="15"/>
      <c r="UPP272" s="15"/>
      <c r="UPQ272" s="15"/>
      <c r="UPR272" s="15"/>
      <c r="UPS272" s="15"/>
      <c r="UPT272" s="15"/>
      <c r="UPU272" s="15"/>
      <c r="UPV272" s="15"/>
      <c r="UPW272" s="15"/>
      <c r="UPX272" s="15"/>
      <c r="UPY272" s="15"/>
      <c r="UPZ272" s="15"/>
      <c r="UQA272" s="15"/>
      <c r="UQB272" s="15"/>
      <c r="UQC272" s="15"/>
      <c r="UQD272" s="15"/>
      <c r="UQE272" s="15"/>
      <c r="UQF272" s="15"/>
      <c r="UQG272" s="15"/>
      <c r="UQH272" s="15"/>
      <c r="UQI272" s="15"/>
      <c r="UQJ272" s="15"/>
      <c r="UQK272" s="15"/>
      <c r="UQL272" s="15"/>
      <c r="UQM272" s="15"/>
      <c r="UQN272" s="15"/>
      <c r="UQO272" s="15"/>
      <c r="UQP272" s="15"/>
      <c r="UQQ272" s="15"/>
      <c r="UQR272" s="15"/>
      <c r="UQS272" s="15"/>
      <c r="UQT272" s="15"/>
      <c r="UQU272" s="15"/>
      <c r="UQV272" s="15"/>
      <c r="UQW272" s="15"/>
      <c r="UQX272" s="15"/>
      <c r="UQY272" s="15"/>
      <c r="UQZ272" s="15"/>
      <c r="URA272" s="15"/>
      <c r="URB272" s="15"/>
      <c r="URC272" s="15"/>
      <c r="URD272" s="15"/>
      <c r="URE272" s="15"/>
      <c r="URF272" s="15"/>
      <c r="URG272" s="15"/>
      <c r="URH272" s="15"/>
      <c r="URI272" s="15"/>
      <c r="URJ272" s="15"/>
      <c r="URK272" s="15"/>
      <c r="URL272" s="15"/>
      <c r="URM272" s="15"/>
      <c r="URN272" s="15"/>
      <c r="URO272" s="15"/>
      <c r="URP272" s="15"/>
      <c r="URQ272" s="15"/>
      <c r="URR272" s="15"/>
      <c r="URS272" s="15"/>
      <c r="URT272" s="15"/>
      <c r="URU272" s="15"/>
      <c r="URV272" s="15"/>
      <c r="URW272" s="15"/>
      <c r="URX272" s="15"/>
      <c r="URY272" s="15"/>
      <c r="URZ272" s="15"/>
      <c r="USA272" s="15"/>
      <c r="USB272" s="15"/>
      <c r="USC272" s="15"/>
      <c r="USD272" s="15"/>
      <c r="USE272" s="15"/>
      <c r="USF272" s="15"/>
      <c r="USG272" s="15"/>
      <c r="USH272" s="15"/>
      <c r="USI272" s="15"/>
      <c r="USJ272" s="15"/>
      <c r="USK272" s="15"/>
      <c r="USL272" s="15"/>
      <c r="USM272" s="15"/>
      <c r="USN272" s="15"/>
      <c r="USO272" s="15"/>
      <c r="USP272" s="15"/>
      <c r="USQ272" s="15"/>
      <c r="USR272" s="15"/>
      <c r="USS272" s="15"/>
      <c r="UST272" s="15"/>
      <c r="USU272" s="15"/>
      <c r="USV272" s="15"/>
      <c r="USW272" s="15"/>
      <c r="USX272" s="15"/>
      <c r="USY272" s="15"/>
      <c r="USZ272" s="15"/>
      <c r="UTA272" s="15"/>
      <c r="UTB272" s="15"/>
      <c r="UTC272" s="15"/>
      <c r="UTD272" s="15"/>
      <c r="UTE272" s="15"/>
      <c r="UTF272" s="15"/>
      <c r="UTG272" s="15"/>
      <c r="UTH272" s="15"/>
      <c r="UTI272" s="15"/>
      <c r="UTJ272" s="15"/>
      <c r="UTK272" s="15"/>
      <c r="UTL272" s="15"/>
      <c r="UTM272" s="15"/>
      <c r="UTN272" s="15"/>
      <c r="UTO272" s="15"/>
      <c r="UTP272" s="15"/>
      <c r="UTQ272" s="15"/>
      <c r="UTR272" s="15"/>
      <c r="UTS272" s="15"/>
      <c r="UTT272" s="15"/>
      <c r="UTU272" s="15"/>
      <c r="UTV272" s="15"/>
      <c r="UTW272" s="15"/>
      <c r="UTX272" s="15"/>
      <c r="UTY272" s="15"/>
      <c r="UTZ272" s="15"/>
      <c r="UUA272" s="15"/>
      <c r="UUB272" s="15"/>
      <c r="UUC272" s="15"/>
      <c r="UUD272" s="15"/>
      <c r="UUE272" s="15"/>
      <c r="UUF272" s="15"/>
      <c r="UUG272" s="15"/>
      <c r="UUH272" s="15"/>
      <c r="UUI272" s="15"/>
      <c r="UUJ272" s="15"/>
      <c r="UUK272" s="15"/>
      <c r="UUL272" s="15"/>
      <c r="UUM272" s="15"/>
      <c r="UUN272" s="15"/>
      <c r="UUO272" s="15"/>
      <c r="UUP272" s="15"/>
      <c r="UUQ272" s="15"/>
      <c r="UUR272" s="15"/>
      <c r="UUS272" s="15"/>
      <c r="UUT272" s="15"/>
      <c r="UUU272" s="15"/>
      <c r="UUV272" s="15"/>
      <c r="UUW272" s="15"/>
      <c r="UUX272" s="15"/>
      <c r="UUY272" s="15"/>
      <c r="UUZ272" s="15"/>
      <c r="UVA272" s="15"/>
      <c r="UVB272" s="15"/>
      <c r="UVC272" s="15"/>
      <c r="UVD272" s="15"/>
      <c r="UVE272" s="15"/>
      <c r="UVF272" s="15"/>
      <c r="UVG272" s="15"/>
      <c r="UVH272" s="15"/>
      <c r="UVI272" s="15"/>
      <c r="UVJ272" s="15"/>
      <c r="UVK272" s="15"/>
      <c r="UVL272" s="15"/>
      <c r="UVM272" s="15"/>
      <c r="UVN272" s="15"/>
      <c r="UVO272" s="15"/>
      <c r="UVP272" s="15"/>
      <c r="UVQ272" s="15"/>
      <c r="UVR272" s="15"/>
      <c r="UVS272" s="15"/>
      <c r="UVT272" s="15"/>
      <c r="UVU272" s="15"/>
      <c r="UVV272" s="15"/>
      <c r="UVW272" s="15"/>
      <c r="UVX272" s="15"/>
      <c r="UVY272" s="15"/>
      <c r="UVZ272" s="15"/>
      <c r="UWA272" s="15"/>
      <c r="UWB272" s="15"/>
      <c r="UWC272" s="15"/>
      <c r="UWD272" s="15"/>
      <c r="UWE272" s="15"/>
      <c r="UWF272" s="15"/>
      <c r="UWG272" s="15"/>
      <c r="UWH272" s="15"/>
      <c r="UWI272" s="15"/>
      <c r="UWJ272" s="15"/>
      <c r="UWK272" s="15"/>
      <c r="UWL272" s="15"/>
      <c r="UWM272" s="15"/>
      <c r="UWN272" s="15"/>
      <c r="UWO272" s="15"/>
      <c r="UWP272" s="15"/>
      <c r="UWQ272" s="15"/>
      <c r="UWR272" s="15"/>
      <c r="UWS272" s="15"/>
      <c r="UWT272" s="15"/>
      <c r="UWU272" s="15"/>
      <c r="UWV272" s="15"/>
      <c r="UWW272" s="15"/>
      <c r="UWX272" s="15"/>
      <c r="UWY272" s="15"/>
      <c r="UWZ272" s="15"/>
      <c r="UXA272" s="15"/>
      <c r="UXB272" s="15"/>
      <c r="UXC272" s="15"/>
      <c r="UXD272" s="15"/>
      <c r="UXE272" s="15"/>
      <c r="UXF272" s="15"/>
      <c r="UXG272" s="15"/>
      <c r="UXH272" s="15"/>
      <c r="UXI272" s="15"/>
      <c r="UXJ272" s="15"/>
      <c r="UXK272" s="15"/>
      <c r="UXL272" s="15"/>
      <c r="UXM272" s="15"/>
      <c r="UXN272" s="15"/>
      <c r="UXO272" s="15"/>
      <c r="UXP272" s="15"/>
      <c r="UXY272" s="15"/>
      <c r="UXZ272" s="15"/>
      <c r="UYA272" s="15"/>
      <c r="UYB272" s="15"/>
      <c r="UYC272" s="15"/>
      <c r="UYD272" s="15"/>
      <c r="UYE272" s="15"/>
      <c r="UYF272" s="15"/>
      <c r="UYG272" s="15"/>
      <c r="UYH272" s="15"/>
      <c r="UYI272" s="15"/>
      <c r="UYJ272" s="15"/>
      <c r="UYK272" s="15"/>
      <c r="UYL272" s="15"/>
      <c r="UYM272" s="15"/>
      <c r="UYN272" s="15"/>
      <c r="UYO272" s="15"/>
      <c r="UYP272" s="15"/>
      <c r="UYQ272" s="15"/>
      <c r="UYR272" s="15"/>
      <c r="UYS272" s="15"/>
      <c r="UYT272" s="15"/>
      <c r="UYU272" s="15"/>
      <c r="UYV272" s="15"/>
      <c r="UYW272" s="15"/>
      <c r="UYX272" s="15"/>
      <c r="UYY272" s="15"/>
      <c r="UYZ272" s="15"/>
      <c r="UZA272" s="15"/>
      <c r="UZB272" s="15"/>
      <c r="UZC272" s="15"/>
      <c r="UZD272" s="15"/>
      <c r="UZE272" s="15"/>
      <c r="UZF272" s="15"/>
      <c r="UZG272" s="15"/>
      <c r="UZH272" s="15"/>
      <c r="UZI272" s="15"/>
      <c r="UZJ272" s="15"/>
      <c r="UZK272" s="15"/>
      <c r="UZL272" s="15"/>
      <c r="UZM272" s="15"/>
      <c r="UZN272" s="15"/>
      <c r="UZO272" s="15"/>
      <c r="UZP272" s="15"/>
      <c r="UZQ272" s="15"/>
      <c r="UZR272" s="15"/>
      <c r="UZS272" s="15"/>
      <c r="UZT272" s="15"/>
      <c r="UZU272" s="15"/>
      <c r="UZV272" s="15"/>
      <c r="UZW272" s="15"/>
      <c r="UZX272" s="15"/>
      <c r="UZY272" s="15"/>
      <c r="UZZ272" s="15"/>
      <c r="VAA272" s="15"/>
      <c r="VAB272" s="15"/>
      <c r="VAC272" s="15"/>
      <c r="VAD272" s="15"/>
      <c r="VAE272" s="15"/>
      <c r="VAF272" s="15"/>
      <c r="VAG272" s="15"/>
      <c r="VAH272" s="15"/>
      <c r="VAI272" s="15"/>
      <c r="VAJ272" s="15"/>
      <c r="VAK272" s="15"/>
      <c r="VAL272" s="15"/>
      <c r="VAM272" s="15"/>
      <c r="VAN272" s="15"/>
      <c r="VAO272" s="15"/>
      <c r="VAP272" s="15"/>
      <c r="VAQ272" s="15"/>
      <c r="VAR272" s="15"/>
      <c r="VAS272" s="15"/>
      <c r="VAT272" s="15"/>
      <c r="VAU272" s="15"/>
      <c r="VAV272" s="15"/>
      <c r="VAW272" s="15"/>
      <c r="VAX272" s="15"/>
      <c r="VAY272" s="15"/>
      <c r="VAZ272" s="15"/>
      <c r="VBA272" s="15"/>
      <c r="VBB272" s="15"/>
      <c r="VBC272" s="15"/>
      <c r="VBD272" s="15"/>
      <c r="VBE272" s="15"/>
      <c r="VBF272" s="15"/>
      <c r="VBG272" s="15"/>
      <c r="VBH272" s="15"/>
      <c r="VBI272" s="15"/>
      <c r="VBJ272" s="15"/>
      <c r="VBK272" s="15"/>
      <c r="VBL272" s="15"/>
      <c r="VBM272" s="15"/>
      <c r="VBN272" s="15"/>
      <c r="VBO272" s="15"/>
      <c r="VBP272" s="15"/>
      <c r="VBQ272" s="15"/>
      <c r="VBR272" s="15"/>
      <c r="VBS272" s="15"/>
      <c r="VBT272" s="15"/>
      <c r="VBU272" s="15"/>
      <c r="VBV272" s="15"/>
      <c r="VBW272" s="15"/>
      <c r="VBX272" s="15"/>
      <c r="VBY272" s="15"/>
      <c r="VBZ272" s="15"/>
      <c r="VCA272" s="15"/>
      <c r="VCB272" s="15"/>
      <c r="VCC272" s="15"/>
      <c r="VCD272" s="15"/>
      <c r="VCE272" s="15"/>
      <c r="VCF272" s="15"/>
      <c r="VCG272" s="15"/>
      <c r="VCH272" s="15"/>
      <c r="VCI272" s="15"/>
      <c r="VCJ272" s="15"/>
      <c r="VCK272" s="15"/>
      <c r="VCL272" s="15"/>
      <c r="VCM272" s="15"/>
      <c r="VCN272" s="15"/>
      <c r="VCO272" s="15"/>
      <c r="VCP272" s="15"/>
      <c r="VCQ272" s="15"/>
      <c r="VCR272" s="15"/>
      <c r="VCS272" s="15"/>
      <c r="VCT272" s="15"/>
      <c r="VCU272" s="15"/>
      <c r="VCV272" s="15"/>
      <c r="VCW272" s="15"/>
      <c r="VCX272" s="15"/>
      <c r="VCY272" s="15"/>
      <c r="VCZ272" s="15"/>
      <c r="VDA272" s="15"/>
      <c r="VDB272" s="15"/>
      <c r="VDC272" s="15"/>
      <c r="VDD272" s="15"/>
      <c r="VDE272" s="15"/>
      <c r="VDF272" s="15"/>
      <c r="VDG272" s="15"/>
      <c r="VDH272" s="15"/>
      <c r="VDI272" s="15"/>
      <c r="VDJ272" s="15"/>
      <c r="VDK272" s="15"/>
      <c r="VDL272" s="15"/>
      <c r="VDM272" s="15"/>
      <c r="VDN272" s="15"/>
      <c r="VDO272" s="15"/>
      <c r="VDP272" s="15"/>
      <c r="VDQ272" s="15"/>
      <c r="VDR272" s="15"/>
      <c r="VDS272" s="15"/>
      <c r="VDT272" s="15"/>
      <c r="VDU272" s="15"/>
      <c r="VDV272" s="15"/>
      <c r="VDW272" s="15"/>
      <c r="VDX272" s="15"/>
      <c r="VDY272" s="15"/>
      <c r="VDZ272" s="15"/>
      <c r="VEA272" s="15"/>
      <c r="VEB272" s="15"/>
      <c r="VEC272" s="15"/>
      <c r="VED272" s="15"/>
      <c r="VEE272" s="15"/>
      <c r="VEF272" s="15"/>
      <c r="VEG272" s="15"/>
      <c r="VEH272" s="15"/>
      <c r="VEI272" s="15"/>
      <c r="VEJ272" s="15"/>
      <c r="VEK272" s="15"/>
      <c r="VEL272" s="15"/>
      <c r="VEM272" s="15"/>
      <c r="VEN272" s="15"/>
      <c r="VEO272" s="15"/>
      <c r="VEP272" s="15"/>
      <c r="VEQ272" s="15"/>
      <c r="VER272" s="15"/>
      <c r="VES272" s="15"/>
      <c r="VET272" s="15"/>
      <c r="VEU272" s="15"/>
      <c r="VEV272" s="15"/>
      <c r="VEW272" s="15"/>
      <c r="VEX272" s="15"/>
      <c r="VEY272" s="15"/>
      <c r="VEZ272" s="15"/>
      <c r="VFA272" s="15"/>
      <c r="VFB272" s="15"/>
      <c r="VFC272" s="15"/>
      <c r="VFD272" s="15"/>
      <c r="VFE272" s="15"/>
      <c r="VFF272" s="15"/>
      <c r="VFG272" s="15"/>
      <c r="VFH272" s="15"/>
      <c r="VFI272" s="15"/>
      <c r="VFJ272" s="15"/>
      <c r="VFK272" s="15"/>
      <c r="VFL272" s="15"/>
      <c r="VFM272" s="15"/>
      <c r="VFN272" s="15"/>
      <c r="VFO272" s="15"/>
      <c r="VFP272" s="15"/>
      <c r="VFQ272" s="15"/>
      <c r="VFR272" s="15"/>
      <c r="VFS272" s="15"/>
      <c r="VFT272" s="15"/>
      <c r="VFU272" s="15"/>
      <c r="VFV272" s="15"/>
      <c r="VFW272" s="15"/>
      <c r="VFX272" s="15"/>
      <c r="VFY272" s="15"/>
      <c r="VFZ272" s="15"/>
      <c r="VGA272" s="15"/>
      <c r="VGB272" s="15"/>
      <c r="VGC272" s="15"/>
      <c r="VGD272" s="15"/>
      <c r="VGE272" s="15"/>
      <c r="VGF272" s="15"/>
      <c r="VGG272" s="15"/>
      <c r="VGH272" s="15"/>
      <c r="VGI272" s="15"/>
      <c r="VGJ272" s="15"/>
      <c r="VGK272" s="15"/>
      <c r="VGL272" s="15"/>
      <c r="VGM272" s="15"/>
      <c r="VGN272" s="15"/>
      <c r="VGO272" s="15"/>
      <c r="VGP272" s="15"/>
      <c r="VGQ272" s="15"/>
      <c r="VGR272" s="15"/>
      <c r="VGS272" s="15"/>
      <c r="VGT272" s="15"/>
      <c r="VGU272" s="15"/>
      <c r="VGV272" s="15"/>
      <c r="VGW272" s="15"/>
      <c r="VGX272" s="15"/>
      <c r="VGY272" s="15"/>
      <c r="VGZ272" s="15"/>
      <c r="VHA272" s="15"/>
      <c r="VHB272" s="15"/>
      <c r="VHC272" s="15"/>
      <c r="VHD272" s="15"/>
      <c r="VHE272" s="15"/>
      <c r="VHF272" s="15"/>
      <c r="VHG272" s="15"/>
      <c r="VHH272" s="15"/>
      <c r="VHI272" s="15"/>
      <c r="VHJ272" s="15"/>
      <c r="VHK272" s="15"/>
      <c r="VHL272" s="15"/>
      <c r="VHU272" s="15"/>
      <c r="VHV272" s="15"/>
      <c r="VHW272" s="15"/>
      <c r="VHX272" s="15"/>
      <c r="VHY272" s="15"/>
      <c r="VHZ272" s="15"/>
      <c r="VIA272" s="15"/>
      <c r="VIB272" s="15"/>
      <c r="VIC272" s="15"/>
      <c r="VID272" s="15"/>
      <c r="VIE272" s="15"/>
      <c r="VIF272" s="15"/>
      <c r="VIG272" s="15"/>
      <c r="VIH272" s="15"/>
      <c r="VII272" s="15"/>
      <c r="VIJ272" s="15"/>
      <c r="VIK272" s="15"/>
      <c r="VIL272" s="15"/>
      <c r="VIM272" s="15"/>
      <c r="VIN272" s="15"/>
      <c r="VIO272" s="15"/>
      <c r="VIP272" s="15"/>
      <c r="VIQ272" s="15"/>
      <c r="VIR272" s="15"/>
      <c r="VIS272" s="15"/>
      <c r="VIT272" s="15"/>
      <c r="VIU272" s="15"/>
      <c r="VIV272" s="15"/>
      <c r="VIW272" s="15"/>
      <c r="VIX272" s="15"/>
      <c r="VIY272" s="15"/>
      <c r="VIZ272" s="15"/>
      <c r="VJA272" s="15"/>
      <c r="VJB272" s="15"/>
      <c r="VJC272" s="15"/>
      <c r="VJD272" s="15"/>
      <c r="VJE272" s="15"/>
      <c r="VJF272" s="15"/>
      <c r="VJG272" s="15"/>
      <c r="VJH272" s="15"/>
      <c r="VJI272" s="15"/>
      <c r="VJJ272" s="15"/>
      <c r="VJK272" s="15"/>
      <c r="VJL272" s="15"/>
      <c r="VJM272" s="15"/>
      <c r="VJN272" s="15"/>
      <c r="VJO272" s="15"/>
      <c r="VJP272" s="15"/>
      <c r="VJQ272" s="15"/>
      <c r="VJR272" s="15"/>
      <c r="VJS272" s="15"/>
      <c r="VJT272" s="15"/>
      <c r="VJU272" s="15"/>
      <c r="VJV272" s="15"/>
      <c r="VJW272" s="15"/>
      <c r="VJX272" s="15"/>
      <c r="VJY272" s="15"/>
      <c r="VJZ272" s="15"/>
      <c r="VKA272" s="15"/>
      <c r="VKB272" s="15"/>
      <c r="VKC272" s="15"/>
      <c r="VKD272" s="15"/>
      <c r="VKE272" s="15"/>
      <c r="VKF272" s="15"/>
      <c r="VKG272" s="15"/>
      <c r="VKH272" s="15"/>
      <c r="VKI272" s="15"/>
      <c r="VKJ272" s="15"/>
      <c r="VKK272" s="15"/>
      <c r="VKL272" s="15"/>
      <c r="VKM272" s="15"/>
      <c r="VKN272" s="15"/>
      <c r="VKO272" s="15"/>
      <c r="VKP272" s="15"/>
      <c r="VKQ272" s="15"/>
      <c r="VKR272" s="15"/>
      <c r="VKS272" s="15"/>
      <c r="VKT272" s="15"/>
      <c r="VKU272" s="15"/>
      <c r="VKV272" s="15"/>
      <c r="VKW272" s="15"/>
      <c r="VKX272" s="15"/>
      <c r="VKY272" s="15"/>
      <c r="VKZ272" s="15"/>
      <c r="VLA272" s="15"/>
      <c r="VLB272" s="15"/>
      <c r="VLC272" s="15"/>
      <c r="VLD272" s="15"/>
      <c r="VLE272" s="15"/>
      <c r="VLF272" s="15"/>
      <c r="VLG272" s="15"/>
      <c r="VLH272" s="15"/>
      <c r="VLI272" s="15"/>
      <c r="VLJ272" s="15"/>
      <c r="VLK272" s="15"/>
      <c r="VLL272" s="15"/>
      <c r="VLM272" s="15"/>
      <c r="VLN272" s="15"/>
      <c r="VLO272" s="15"/>
      <c r="VLP272" s="15"/>
      <c r="VLQ272" s="15"/>
      <c r="VLR272" s="15"/>
      <c r="VLS272" s="15"/>
      <c r="VLT272" s="15"/>
      <c r="VLU272" s="15"/>
      <c r="VLV272" s="15"/>
      <c r="VLW272" s="15"/>
      <c r="VLX272" s="15"/>
      <c r="VLY272" s="15"/>
      <c r="VLZ272" s="15"/>
      <c r="VMA272" s="15"/>
      <c r="VMB272" s="15"/>
      <c r="VMC272" s="15"/>
      <c r="VMD272" s="15"/>
      <c r="VME272" s="15"/>
      <c r="VMF272" s="15"/>
      <c r="VMG272" s="15"/>
      <c r="VMH272" s="15"/>
      <c r="VMI272" s="15"/>
      <c r="VMJ272" s="15"/>
      <c r="VMK272" s="15"/>
      <c r="VML272" s="15"/>
      <c r="VMM272" s="15"/>
      <c r="VMN272" s="15"/>
      <c r="VMO272" s="15"/>
      <c r="VMP272" s="15"/>
      <c r="VMQ272" s="15"/>
      <c r="VMR272" s="15"/>
      <c r="VMS272" s="15"/>
      <c r="VMT272" s="15"/>
      <c r="VMU272" s="15"/>
      <c r="VMV272" s="15"/>
      <c r="VMW272" s="15"/>
      <c r="VMX272" s="15"/>
      <c r="VMY272" s="15"/>
      <c r="VMZ272" s="15"/>
      <c r="VNA272" s="15"/>
      <c r="VNB272" s="15"/>
      <c r="VNC272" s="15"/>
      <c r="VND272" s="15"/>
      <c r="VNE272" s="15"/>
      <c r="VNF272" s="15"/>
      <c r="VNG272" s="15"/>
      <c r="VNH272" s="15"/>
      <c r="VNI272" s="15"/>
      <c r="VNJ272" s="15"/>
      <c r="VNK272" s="15"/>
      <c r="VNL272" s="15"/>
      <c r="VNM272" s="15"/>
      <c r="VNN272" s="15"/>
      <c r="VNO272" s="15"/>
      <c r="VNP272" s="15"/>
      <c r="VNQ272" s="15"/>
      <c r="VNR272" s="15"/>
      <c r="VNS272" s="15"/>
      <c r="VNT272" s="15"/>
      <c r="VNU272" s="15"/>
      <c r="VNV272" s="15"/>
      <c r="VNW272" s="15"/>
      <c r="VNX272" s="15"/>
      <c r="VNY272" s="15"/>
      <c r="VNZ272" s="15"/>
      <c r="VOA272" s="15"/>
      <c r="VOB272" s="15"/>
      <c r="VOC272" s="15"/>
      <c r="VOD272" s="15"/>
      <c r="VOE272" s="15"/>
      <c r="VOF272" s="15"/>
      <c r="VOG272" s="15"/>
      <c r="VOH272" s="15"/>
      <c r="VOI272" s="15"/>
      <c r="VOJ272" s="15"/>
      <c r="VOK272" s="15"/>
      <c r="VOL272" s="15"/>
      <c r="VOM272" s="15"/>
      <c r="VON272" s="15"/>
      <c r="VOO272" s="15"/>
      <c r="VOP272" s="15"/>
      <c r="VOQ272" s="15"/>
      <c r="VOR272" s="15"/>
      <c r="VOS272" s="15"/>
      <c r="VOT272" s="15"/>
      <c r="VOU272" s="15"/>
      <c r="VOV272" s="15"/>
      <c r="VOW272" s="15"/>
      <c r="VOX272" s="15"/>
      <c r="VOY272" s="15"/>
      <c r="VOZ272" s="15"/>
      <c r="VPA272" s="15"/>
      <c r="VPB272" s="15"/>
      <c r="VPC272" s="15"/>
      <c r="VPD272" s="15"/>
      <c r="VPE272" s="15"/>
      <c r="VPF272" s="15"/>
      <c r="VPG272" s="15"/>
      <c r="VPH272" s="15"/>
      <c r="VPI272" s="15"/>
      <c r="VPJ272" s="15"/>
      <c r="VPK272" s="15"/>
      <c r="VPL272" s="15"/>
      <c r="VPM272" s="15"/>
      <c r="VPN272" s="15"/>
      <c r="VPO272" s="15"/>
      <c r="VPP272" s="15"/>
      <c r="VPQ272" s="15"/>
      <c r="VPR272" s="15"/>
      <c r="VPS272" s="15"/>
      <c r="VPT272" s="15"/>
      <c r="VPU272" s="15"/>
      <c r="VPV272" s="15"/>
      <c r="VPW272" s="15"/>
      <c r="VPX272" s="15"/>
      <c r="VPY272" s="15"/>
      <c r="VPZ272" s="15"/>
      <c r="VQA272" s="15"/>
      <c r="VQB272" s="15"/>
      <c r="VQC272" s="15"/>
      <c r="VQD272" s="15"/>
      <c r="VQE272" s="15"/>
      <c r="VQF272" s="15"/>
      <c r="VQG272" s="15"/>
      <c r="VQH272" s="15"/>
      <c r="VQI272" s="15"/>
      <c r="VQJ272" s="15"/>
      <c r="VQK272" s="15"/>
      <c r="VQL272" s="15"/>
      <c r="VQM272" s="15"/>
      <c r="VQN272" s="15"/>
      <c r="VQO272" s="15"/>
      <c r="VQP272" s="15"/>
      <c r="VQQ272" s="15"/>
      <c r="VQR272" s="15"/>
      <c r="VQS272" s="15"/>
      <c r="VQT272" s="15"/>
      <c r="VQU272" s="15"/>
      <c r="VQV272" s="15"/>
      <c r="VQW272" s="15"/>
      <c r="VQX272" s="15"/>
      <c r="VQY272" s="15"/>
      <c r="VQZ272" s="15"/>
      <c r="VRA272" s="15"/>
      <c r="VRB272" s="15"/>
      <c r="VRC272" s="15"/>
      <c r="VRD272" s="15"/>
      <c r="VRE272" s="15"/>
      <c r="VRF272" s="15"/>
      <c r="VRG272" s="15"/>
      <c r="VRH272" s="15"/>
      <c r="VRQ272" s="15"/>
      <c r="VRR272" s="15"/>
      <c r="VRS272" s="15"/>
      <c r="VRT272" s="15"/>
      <c r="VRU272" s="15"/>
      <c r="VRV272" s="15"/>
      <c r="VRW272" s="15"/>
      <c r="VRX272" s="15"/>
      <c r="VRY272" s="15"/>
      <c r="VRZ272" s="15"/>
      <c r="VSA272" s="15"/>
      <c r="VSB272" s="15"/>
      <c r="VSC272" s="15"/>
      <c r="VSD272" s="15"/>
      <c r="VSE272" s="15"/>
      <c r="VSF272" s="15"/>
      <c r="VSG272" s="15"/>
      <c r="VSH272" s="15"/>
      <c r="VSI272" s="15"/>
      <c r="VSJ272" s="15"/>
      <c r="VSK272" s="15"/>
      <c r="VSL272" s="15"/>
      <c r="VSM272" s="15"/>
      <c r="VSN272" s="15"/>
      <c r="VSO272" s="15"/>
      <c r="VSP272" s="15"/>
      <c r="VSQ272" s="15"/>
      <c r="VSR272" s="15"/>
      <c r="VSS272" s="15"/>
      <c r="VST272" s="15"/>
      <c r="VSU272" s="15"/>
      <c r="VSV272" s="15"/>
      <c r="VSW272" s="15"/>
      <c r="VSX272" s="15"/>
      <c r="VSY272" s="15"/>
      <c r="VSZ272" s="15"/>
      <c r="VTA272" s="15"/>
      <c r="VTB272" s="15"/>
      <c r="VTC272" s="15"/>
      <c r="VTD272" s="15"/>
      <c r="VTE272" s="15"/>
      <c r="VTF272" s="15"/>
      <c r="VTG272" s="15"/>
      <c r="VTH272" s="15"/>
      <c r="VTI272" s="15"/>
      <c r="VTJ272" s="15"/>
      <c r="VTK272" s="15"/>
      <c r="VTL272" s="15"/>
      <c r="VTM272" s="15"/>
      <c r="VTN272" s="15"/>
      <c r="VTO272" s="15"/>
      <c r="VTP272" s="15"/>
      <c r="VTQ272" s="15"/>
      <c r="VTR272" s="15"/>
      <c r="VTS272" s="15"/>
      <c r="VTT272" s="15"/>
      <c r="VTU272" s="15"/>
      <c r="VTV272" s="15"/>
      <c r="VTW272" s="15"/>
      <c r="VTX272" s="15"/>
      <c r="VTY272" s="15"/>
      <c r="VTZ272" s="15"/>
      <c r="VUA272" s="15"/>
      <c r="VUB272" s="15"/>
      <c r="VUC272" s="15"/>
      <c r="VUD272" s="15"/>
      <c r="VUE272" s="15"/>
      <c r="VUF272" s="15"/>
      <c r="VUG272" s="15"/>
      <c r="VUH272" s="15"/>
      <c r="VUI272" s="15"/>
      <c r="VUJ272" s="15"/>
      <c r="VUK272" s="15"/>
      <c r="VUL272" s="15"/>
      <c r="VUM272" s="15"/>
      <c r="VUN272" s="15"/>
      <c r="VUO272" s="15"/>
      <c r="VUP272" s="15"/>
      <c r="VUQ272" s="15"/>
      <c r="VUR272" s="15"/>
      <c r="VUS272" s="15"/>
      <c r="VUT272" s="15"/>
      <c r="VUU272" s="15"/>
      <c r="VUV272" s="15"/>
      <c r="VUW272" s="15"/>
      <c r="VUX272" s="15"/>
      <c r="VUY272" s="15"/>
      <c r="VUZ272" s="15"/>
      <c r="VVA272" s="15"/>
      <c r="VVB272" s="15"/>
      <c r="VVC272" s="15"/>
      <c r="VVD272" s="15"/>
      <c r="VVE272" s="15"/>
      <c r="VVF272" s="15"/>
      <c r="VVG272" s="15"/>
      <c r="VVH272" s="15"/>
      <c r="VVI272" s="15"/>
      <c r="VVJ272" s="15"/>
      <c r="VVK272" s="15"/>
      <c r="VVL272" s="15"/>
      <c r="VVM272" s="15"/>
      <c r="VVN272" s="15"/>
      <c r="VVO272" s="15"/>
      <c r="VVP272" s="15"/>
      <c r="VVQ272" s="15"/>
      <c r="VVR272" s="15"/>
      <c r="VVS272" s="15"/>
      <c r="VVT272" s="15"/>
      <c r="VVU272" s="15"/>
      <c r="VVV272" s="15"/>
      <c r="VVW272" s="15"/>
      <c r="VVX272" s="15"/>
      <c r="VVY272" s="15"/>
      <c r="VVZ272" s="15"/>
      <c r="VWA272" s="15"/>
      <c r="VWB272" s="15"/>
      <c r="VWC272" s="15"/>
      <c r="VWD272" s="15"/>
      <c r="VWE272" s="15"/>
      <c r="VWF272" s="15"/>
      <c r="VWG272" s="15"/>
      <c r="VWH272" s="15"/>
      <c r="VWI272" s="15"/>
      <c r="VWJ272" s="15"/>
      <c r="VWK272" s="15"/>
      <c r="VWL272" s="15"/>
      <c r="VWM272" s="15"/>
      <c r="VWN272" s="15"/>
      <c r="VWO272" s="15"/>
      <c r="VWP272" s="15"/>
      <c r="VWQ272" s="15"/>
      <c r="VWR272" s="15"/>
      <c r="VWS272" s="15"/>
      <c r="VWT272" s="15"/>
      <c r="VWU272" s="15"/>
      <c r="VWV272" s="15"/>
      <c r="VWW272" s="15"/>
      <c r="VWX272" s="15"/>
      <c r="VWY272" s="15"/>
      <c r="VWZ272" s="15"/>
      <c r="VXA272" s="15"/>
      <c r="VXB272" s="15"/>
      <c r="VXC272" s="15"/>
      <c r="VXD272" s="15"/>
      <c r="VXE272" s="15"/>
      <c r="VXF272" s="15"/>
      <c r="VXG272" s="15"/>
      <c r="VXH272" s="15"/>
      <c r="VXI272" s="15"/>
      <c r="VXJ272" s="15"/>
      <c r="VXK272" s="15"/>
      <c r="VXL272" s="15"/>
      <c r="VXM272" s="15"/>
      <c r="VXN272" s="15"/>
      <c r="VXO272" s="15"/>
      <c r="VXP272" s="15"/>
      <c r="VXQ272" s="15"/>
      <c r="VXR272" s="15"/>
      <c r="VXS272" s="15"/>
      <c r="VXT272" s="15"/>
      <c r="VXU272" s="15"/>
      <c r="VXV272" s="15"/>
      <c r="VXW272" s="15"/>
      <c r="VXX272" s="15"/>
      <c r="VXY272" s="15"/>
      <c r="VXZ272" s="15"/>
      <c r="VYA272" s="15"/>
      <c r="VYB272" s="15"/>
      <c r="VYC272" s="15"/>
      <c r="VYD272" s="15"/>
      <c r="VYE272" s="15"/>
      <c r="VYF272" s="15"/>
      <c r="VYG272" s="15"/>
      <c r="VYH272" s="15"/>
      <c r="VYI272" s="15"/>
      <c r="VYJ272" s="15"/>
      <c r="VYK272" s="15"/>
      <c r="VYL272" s="15"/>
      <c r="VYM272" s="15"/>
      <c r="VYN272" s="15"/>
      <c r="VYO272" s="15"/>
      <c r="VYP272" s="15"/>
      <c r="VYQ272" s="15"/>
      <c r="VYR272" s="15"/>
      <c r="VYS272" s="15"/>
      <c r="VYT272" s="15"/>
      <c r="VYU272" s="15"/>
      <c r="VYV272" s="15"/>
      <c r="VYW272" s="15"/>
      <c r="VYX272" s="15"/>
      <c r="VYY272" s="15"/>
      <c r="VYZ272" s="15"/>
      <c r="VZA272" s="15"/>
      <c r="VZB272" s="15"/>
      <c r="VZC272" s="15"/>
      <c r="VZD272" s="15"/>
      <c r="VZE272" s="15"/>
      <c r="VZF272" s="15"/>
      <c r="VZG272" s="15"/>
      <c r="VZH272" s="15"/>
      <c r="VZI272" s="15"/>
      <c r="VZJ272" s="15"/>
      <c r="VZK272" s="15"/>
      <c r="VZL272" s="15"/>
      <c r="VZM272" s="15"/>
      <c r="VZN272" s="15"/>
      <c r="VZO272" s="15"/>
      <c r="VZP272" s="15"/>
      <c r="VZQ272" s="15"/>
      <c r="VZR272" s="15"/>
      <c r="VZS272" s="15"/>
      <c r="VZT272" s="15"/>
      <c r="VZU272" s="15"/>
      <c r="VZV272" s="15"/>
      <c r="VZW272" s="15"/>
      <c r="VZX272" s="15"/>
      <c r="VZY272" s="15"/>
      <c r="VZZ272" s="15"/>
      <c r="WAA272" s="15"/>
      <c r="WAB272" s="15"/>
      <c r="WAC272" s="15"/>
      <c r="WAD272" s="15"/>
      <c r="WAE272" s="15"/>
      <c r="WAF272" s="15"/>
      <c r="WAG272" s="15"/>
      <c r="WAH272" s="15"/>
      <c r="WAI272" s="15"/>
      <c r="WAJ272" s="15"/>
      <c r="WAK272" s="15"/>
      <c r="WAL272" s="15"/>
      <c r="WAM272" s="15"/>
      <c r="WAN272" s="15"/>
      <c r="WAO272" s="15"/>
      <c r="WAP272" s="15"/>
      <c r="WAQ272" s="15"/>
      <c r="WAR272" s="15"/>
      <c r="WAS272" s="15"/>
      <c r="WAT272" s="15"/>
      <c r="WAU272" s="15"/>
      <c r="WAV272" s="15"/>
      <c r="WAW272" s="15"/>
      <c r="WAX272" s="15"/>
      <c r="WAY272" s="15"/>
      <c r="WAZ272" s="15"/>
      <c r="WBA272" s="15"/>
      <c r="WBB272" s="15"/>
      <c r="WBC272" s="15"/>
      <c r="WBD272" s="15"/>
      <c r="WBM272" s="15"/>
      <c r="WBN272" s="15"/>
      <c r="WBO272" s="15"/>
      <c r="WBP272" s="15"/>
      <c r="WBQ272" s="15"/>
      <c r="WBR272" s="15"/>
      <c r="WBS272" s="15"/>
      <c r="WBT272" s="15"/>
      <c r="WBU272" s="15"/>
      <c r="WBV272" s="15"/>
      <c r="WBW272" s="15"/>
      <c r="WBX272" s="15"/>
      <c r="WBY272" s="15"/>
      <c r="WBZ272" s="15"/>
      <c r="WCA272" s="15"/>
      <c r="WCB272" s="15"/>
      <c r="WCC272" s="15"/>
      <c r="WCD272" s="15"/>
      <c r="WCE272" s="15"/>
      <c r="WCF272" s="15"/>
      <c r="WCG272" s="15"/>
      <c r="WCH272" s="15"/>
      <c r="WCI272" s="15"/>
      <c r="WCJ272" s="15"/>
      <c r="WCK272" s="15"/>
      <c r="WCL272" s="15"/>
      <c r="WCM272" s="15"/>
      <c r="WCN272" s="15"/>
      <c r="WCO272" s="15"/>
      <c r="WCP272" s="15"/>
      <c r="WCQ272" s="15"/>
      <c r="WCR272" s="15"/>
      <c r="WCS272" s="15"/>
      <c r="WCT272" s="15"/>
      <c r="WCU272" s="15"/>
      <c r="WCV272" s="15"/>
      <c r="WCW272" s="15"/>
      <c r="WCX272" s="15"/>
      <c r="WCY272" s="15"/>
      <c r="WCZ272" s="15"/>
      <c r="WDA272" s="15"/>
      <c r="WDB272" s="15"/>
      <c r="WDC272" s="15"/>
      <c r="WDD272" s="15"/>
      <c r="WDE272" s="15"/>
      <c r="WDF272" s="15"/>
      <c r="WDG272" s="15"/>
      <c r="WDH272" s="15"/>
      <c r="WDI272" s="15"/>
      <c r="WDJ272" s="15"/>
      <c r="WDK272" s="15"/>
      <c r="WDL272" s="15"/>
      <c r="WDM272" s="15"/>
      <c r="WDN272" s="15"/>
      <c r="WDO272" s="15"/>
      <c r="WDP272" s="15"/>
      <c r="WDQ272" s="15"/>
      <c r="WDR272" s="15"/>
      <c r="WDS272" s="15"/>
      <c r="WDT272" s="15"/>
      <c r="WDU272" s="15"/>
      <c r="WDV272" s="15"/>
      <c r="WDW272" s="15"/>
      <c r="WDX272" s="15"/>
      <c r="WDY272" s="15"/>
      <c r="WDZ272" s="15"/>
      <c r="WEA272" s="15"/>
      <c r="WEB272" s="15"/>
      <c r="WEC272" s="15"/>
      <c r="WED272" s="15"/>
      <c r="WEE272" s="15"/>
      <c r="WEF272" s="15"/>
      <c r="WEG272" s="15"/>
      <c r="WEH272" s="15"/>
      <c r="WEI272" s="15"/>
      <c r="WEJ272" s="15"/>
      <c r="WEK272" s="15"/>
      <c r="WEL272" s="15"/>
      <c r="WEM272" s="15"/>
      <c r="WEN272" s="15"/>
      <c r="WEO272" s="15"/>
      <c r="WEP272" s="15"/>
      <c r="WEQ272" s="15"/>
      <c r="WER272" s="15"/>
      <c r="WES272" s="15"/>
      <c r="WET272" s="15"/>
      <c r="WEU272" s="15"/>
      <c r="WEV272" s="15"/>
      <c r="WEW272" s="15"/>
      <c r="WEX272" s="15"/>
      <c r="WEY272" s="15"/>
      <c r="WEZ272" s="15"/>
      <c r="WFA272" s="15"/>
      <c r="WFB272" s="15"/>
      <c r="WFC272" s="15"/>
      <c r="WFD272" s="15"/>
      <c r="WFE272" s="15"/>
      <c r="WFF272" s="15"/>
      <c r="WFG272" s="15"/>
      <c r="WFH272" s="15"/>
      <c r="WFI272" s="15"/>
      <c r="WFJ272" s="15"/>
      <c r="WFK272" s="15"/>
      <c r="WFL272" s="15"/>
      <c r="WFM272" s="15"/>
      <c r="WFN272" s="15"/>
      <c r="WFO272" s="15"/>
      <c r="WFP272" s="15"/>
      <c r="WFQ272" s="15"/>
      <c r="WFR272" s="15"/>
      <c r="WFS272" s="15"/>
      <c r="WFT272" s="15"/>
      <c r="WFU272" s="15"/>
      <c r="WFV272" s="15"/>
      <c r="WFW272" s="15"/>
      <c r="WFX272" s="15"/>
      <c r="WFY272" s="15"/>
      <c r="WFZ272" s="15"/>
      <c r="WGA272" s="15"/>
      <c r="WGB272" s="15"/>
      <c r="WGC272" s="15"/>
      <c r="WGD272" s="15"/>
      <c r="WGE272" s="15"/>
      <c r="WGF272" s="15"/>
      <c r="WGG272" s="15"/>
      <c r="WGH272" s="15"/>
      <c r="WGI272" s="15"/>
      <c r="WGJ272" s="15"/>
      <c r="WGK272" s="15"/>
      <c r="WGL272" s="15"/>
      <c r="WGM272" s="15"/>
      <c r="WGN272" s="15"/>
      <c r="WGO272" s="15"/>
      <c r="WGP272" s="15"/>
      <c r="WGQ272" s="15"/>
      <c r="WGR272" s="15"/>
      <c r="WGS272" s="15"/>
      <c r="WGT272" s="15"/>
      <c r="WGU272" s="15"/>
      <c r="WGV272" s="15"/>
      <c r="WGW272" s="15"/>
      <c r="WGX272" s="15"/>
      <c r="WGY272" s="15"/>
      <c r="WGZ272" s="15"/>
      <c r="WHA272" s="15"/>
      <c r="WHB272" s="15"/>
      <c r="WHC272" s="15"/>
      <c r="WHD272" s="15"/>
      <c r="WHE272" s="15"/>
      <c r="WHF272" s="15"/>
      <c r="WHG272" s="15"/>
      <c r="WHH272" s="15"/>
      <c r="WHI272" s="15"/>
      <c r="WHJ272" s="15"/>
      <c r="WHK272" s="15"/>
      <c r="WHL272" s="15"/>
      <c r="WHM272" s="15"/>
      <c r="WHN272" s="15"/>
      <c r="WHO272" s="15"/>
      <c r="WHP272" s="15"/>
      <c r="WHQ272" s="15"/>
      <c r="WHR272" s="15"/>
      <c r="WHS272" s="15"/>
      <c r="WHT272" s="15"/>
      <c r="WHU272" s="15"/>
      <c r="WHV272" s="15"/>
      <c r="WHW272" s="15"/>
      <c r="WHX272" s="15"/>
      <c r="WHY272" s="15"/>
      <c r="WHZ272" s="15"/>
      <c r="WIA272" s="15"/>
      <c r="WIB272" s="15"/>
      <c r="WIC272" s="15"/>
      <c r="WID272" s="15"/>
      <c r="WIE272" s="15"/>
      <c r="WIF272" s="15"/>
      <c r="WIG272" s="15"/>
      <c r="WIH272" s="15"/>
      <c r="WII272" s="15"/>
      <c r="WIJ272" s="15"/>
      <c r="WIK272" s="15"/>
      <c r="WIL272" s="15"/>
      <c r="WIM272" s="15"/>
      <c r="WIN272" s="15"/>
      <c r="WIO272" s="15"/>
      <c r="WIP272" s="15"/>
      <c r="WIQ272" s="15"/>
      <c r="WIR272" s="15"/>
      <c r="WIS272" s="15"/>
      <c r="WIT272" s="15"/>
      <c r="WIU272" s="15"/>
      <c r="WIV272" s="15"/>
      <c r="WIW272" s="15"/>
      <c r="WIX272" s="15"/>
      <c r="WIY272" s="15"/>
      <c r="WIZ272" s="15"/>
      <c r="WJA272" s="15"/>
      <c r="WJB272" s="15"/>
      <c r="WJC272" s="15"/>
      <c r="WJD272" s="15"/>
      <c r="WJE272" s="15"/>
      <c r="WJF272" s="15"/>
      <c r="WJG272" s="15"/>
      <c r="WJH272" s="15"/>
      <c r="WJI272" s="15"/>
      <c r="WJJ272" s="15"/>
      <c r="WJK272" s="15"/>
      <c r="WJL272" s="15"/>
      <c r="WJM272" s="15"/>
      <c r="WJN272" s="15"/>
      <c r="WJO272" s="15"/>
      <c r="WJP272" s="15"/>
      <c r="WJQ272" s="15"/>
      <c r="WJR272" s="15"/>
      <c r="WJS272" s="15"/>
      <c r="WJT272" s="15"/>
      <c r="WJU272" s="15"/>
      <c r="WJV272" s="15"/>
      <c r="WJW272" s="15"/>
      <c r="WJX272" s="15"/>
      <c r="WJY272" s="15"/>
      <c r="WJZ272" s="15"/>
      <c r="WKA272" s="15"/>
      <c r="WKB272" s="15"/>
      <c r="WKC272" s="15"/>
      <c r="WKD272" s="15"/>
      <c r="WKE272" s="15"/>
      <c r="WKF272" s="15"/>
      <c r="WKG272" s="15"/>
      <c r="WKH272" s="15"/>
      <c r="WKI272" s="15"/>
      <c r="WKJ272" s="15"/>
      <c r="WKK272" s="15"/>
      <c r="WKL272" s="15"/>
      <c r="WKM272" s="15"/>
      <c r="WKN272" s="15"/>
      <c r="WKO272" s="15"/>
      <c r="WKP272" s="15"/>
      <c r="WKQ272" s="15"/>
      <c r="WKR272" s="15"/>
      <c r="WKS272" s="15"/>
      <c r="WKT272" s="15"/>
      <c r="WKU272" s="15"/>
      <c r="WKV272" s="15"/>
      <c r="WKW272" s="15"/>
      <c r="WKX272" s="15"/>
      <c r="WKY272" s="15"/>
      <c r="WKZ272" s="15"/>
      <c r="WLI272" s="15"/>
      <c r="WLJ272" s="15"/>
      <c r="WLK272" s="15"/>
      <c r="WLL272" s="15"/>
      <c r="WLM272" s="15"/>
      <c r="WLN272" s="15"/>
      <c r="WLO272" s="15"/>
      <c r="WLP272" s="15"/>
      <c r="WLQ272" s="15"/>
      <c r="WLR272" s="15"/>
      <c r="WLS272" s="15"/>
      <c r="WLT272" s="15"/>
      <c r="WLU272" s="15"/>
      <c r="WLV272" s="15"/>
      <c r="WLW272" s="15"/>
      <c r="WLX272" s="15"/>
      <c r="WLY272" s="15"/>
      <c r="WLZ272" s="15"/>
      <c r="WMA272" s="15"/>
      <c r="WMB272" s="15"/>
      <c r="WMC272" s="15"/>
      <c r="WMD272" s="15"/>
      <c r="WME272" s="15"/>
      <c r="WMF272" s="15"/>
      <c r="WMG272" s="15"/>
      <c r="WMH272" s="15"/>
      <c r="WMI272" s="15"/>
      <c r="WMJ272" s="15"/>
      <c r="WMK272" s="15"/>
      <c r="WML272" s="15"/>
      <c r="WMM272" s="15"/>
      <c r="WMN272" s="15"/>
      <c r="WMO272" s="15"/>
      <c r="WMP272" s="15"/>
      <c r="WMQ272" s="15"/>
      <c r="WMR272" s="15"/>
      <c r="WMS272" s="15"/>
      <c r="WMT272" s="15"/>
      <c r="WMU272" s="15"/>
      <c r="WMV272" s="15"/>
      <c r="WMW272" s="15"/>
      <c r="WMX272" s="15"/>
      <c r="WMY272" s="15"/>
      <c r="WMZ272" s="15"/>
      <c r="WNA272" s="15"/>
      <c r="WNB272" s="15"/>
      <c r="WNC272" s="15"/>
      <c r="WND272" s="15"/>
      <c r="WNE272" s="15"/>
      <c r="WNF272" s="15"/>
      <c r="WNG272" s="15"/>
      <c r="WNH272" s="15"/>
      <c r="WNI272" s="15"/>
      <c r="WNJ272" s="15"/>
      <c r="WNK272" s="15"/>
      <c r="WNL272" s="15"/>
      <c r="WNM272" s="15"/>
      <c r="WNN272" s="15"/>
      <c r="WNO272" s="15"/>
      <c r="WNP272" s="15"/>
      <c r="WNQ272" s="15"/>
      <c r="WNR272" s="15"/>
      <c r="WNS272" s="15"/>
      <c r="WNT272" s="15"/>
      <c r="WNU272" s="15"/>
      <c r="WNV272" s="15"/>
      <c r="WNW272" s="15"/>
      <c r="WNX272" s="15"/>
      <c r="WNY272" s="15"/>
      <c r="WNZ272" s="15"/>
      <c r="WOA272" s="15"/>
      <c r="WOB272" s="15"/>
      <c r="WOC272" s="15"/>
      <c r="WOD272" s="15"/>
      <c r="WOE272" s="15"/>
      <c r="WOF272" s="15"/>
      <c r="WOG272" s="15"/>
      <c r="WOH272" s="15"/>
      <c r="WOI272" s="15"/>
      <c r="WOJ272" s="15"/>
      <c r="WOK272" s="15"/>
      <c r="WOL272" s="15"/>
      <c r="WOM272" s="15"/>
      <c r="WON272" s="15"/>
      <c r="WOO272" s="15"/>
      <c r="WOP272" s="15"/>
      <c r="WOQ272" s="15"/>
      <c r="WOR272" s="15"/>
      <c r="WOS272" s="15"/>
      <c r="WOT272" s="15"/>
      <c r="WOU272" s="15"/>
      <c r="WOV272" s="15"/>
      <c r="WOW272" s="15"/>
      <c r="WOX272" s="15"/>
      <c r="WOY272" s="15"/>
      <c r="WOZ272" s="15"/>
      <c r="WPA272" s="15"/>
      <c r="WPB272" s="15"/>
      <c r="WPC272" s="15"/>
      <c r="WPD272" s="15"/>
      <c r="WPE272" s="15"/>
      <c r="WPF272" s="15"/>
      <c r="WPG272" s="15"/>
      <c r="WPH272" s="15"/>
      <c r="WPI272" s="15"/>
      <c r="WPJ272" s="15"/>
      <c r="WPK272" s="15"/>
      <c r="WPL272" s="15"/>
      <c r="WPM272" s="15"/>
      <c r="WPN272" s="15"/>
      <c r="WPO272" s="15"/>
      <c r="WPP272" s="15"/>
      <c r="WPQ272" s="15"/>
      <c r="WPR272" s="15"/>
      <c r="WPS272" s="15"/>
      <c r="WPT272" s="15"/>
      <c r="WPU272" s="15"/>
      <c r="WPV272" s="15"/>
      <c r="WPW272" s="15"/>
      <c r="WPX272" s="15"/>
      <c r="WPY272" s="15"/>
      <c r="WPZ272" s="15"/>
      <c r="WQA272" s="15"/>
      <c r="WQB272" s="15"/>
      <c r="WQC272" s="15"/>
      <c r="WQD272" s="15"/>
      <c r="WQE272" s="15"/>
      <c r="WQF272" s="15"/>
      <c r="WQG272" s="15"/>
      <c r="WQH272" s="15"/>
      <c r="WQI272" s="15"/>
      <c r="WQJ272" s="15"/>
      <c r="WQK272" s="15"/>
      <c r="WQL272" s="15"/>
      <c r="WQM272" s="15"/>
      <c r="WQN272" s="15"/>
      <c r="WQO272" s="15"/>
      <c r="WQP272" s="15"/>
      <c r="WQQ272" s="15"/>
      <c r="WQR272" s="15"/>
      <c r="WQS272" s="15"/>
      <c r="WQT272" s="15"/>
      <c r="WQU272" s="15"/>
      <c r="WQV272" s="15"/>
      <c r="WQW272" s="15"/>
      <c r="WQX272" s="15"/>
      <c r="WQY272" s="15"/>
      <c r="WQZ272" s="15"/>
      <c r="WRA272" s="15"/>
      <c r="WRB272" s="15"/>
      <c r="WRC272" s="15"/>
      <c r="WRD272" s="15"/>
      <c r="WRE272" s="15"/>
      <c r="WRF272" s="15"/>
      <c r="WRG272" s="15"/>
      <c r="WRH272" s="15"/>
      <c r="WRI272" s="15"/>
      <c r="WRJ272" s="15"/>
      <c r="WRK272" s="15"/>
      <c r="WRL272" s="15"/>
      <c r="WRM272" s="15"/>
      <c r="WRN272" s="15"/>
      <c r="WRO272" s="15"/>
      <c r="WRP272" s="15"/>
      <c r="WRQ272" s="15"/>
      <c r="WRR272" s="15"/>
      <c r="WRS272" s="15"/>
      <c r="WRT272" s="15"/>
      <c r="WRU272" s="15"/>
      <c r="WRV272" s="15"/>
      <c r="WRW272" s="15"/>
      <c r="WRX272" s="15"/>
      <c r="WRY272" s="15"/>
      <c r="WRZ272" s="15"/>
      <c r="WSA272" s="15"/>
      <c r="WSB272" s="15"/>
      <c r="WSC272" s="15"/>
      <c r="WSD272" s="15"/>
      <c r="WSE272" s="15"/>
      <c r="WSF272" s="15"/>
      <c r="WSG272" s="15"/>
      <c r="WSH272" s="15"/>
      <c r="WSI272" s="15"/>
      <c r="WSJ272" s="15"/>
      <c r="WSK272" s="15"/>
      <c r="WSL272" s="15"/>
      <c r="WSM272" s="15"/>
      <c r="WSN272" s="15"/>
      <c r="WSO272" s="15"/>
      <c r="WSP272" s="15"/>
      <c r="WSQ272" s="15"/>
      <c r="WSR272" s="15"/>
      <c r="WSS272" s="15"/>
      <c r="WST272" s="15"/>
      <c r="WSU272" s="15"/>
      <c r="WSV272" s="15"/>
      <c r="WSW272" s="15"/>
      <c r="WSX272" s="15"/>
      <c r="WSY272" s="15"/>
      <c r="WSZ272" s="15"/>
      <c r="WTA272" s="15"/>
      <c r="WTB272" s="15"/>
      <c r="WTC272" s="15"/>
      <c r="WTD272" s="15"/>
      <c r="WTE272" s="15"/>
      <c r="WTF272" s="15"/>
      <c r="WTG272" s="15"/>
      <c r="WTH272" s="15"/>
      <c r="WTI272" s="15"/>
      <c r="WTJ272" s="15"/>
      <c r="WTK272" s="15"/>
      <c r="WTL272" s="15"/>
      <c r="WTM272" s="15"/>
      <c r="WTN272" s="15"/>
      <c r="WTO272" s="15"/>
      <c r="WTP272" s="15"/>
      <c r="WTQ272" s="15"/>
      <c r="WTR272" s="15"/>
      <c r="WTS272" s="15"/>
      <c r="WTT272" s="15"/>
      <c r="WTU272" s="15"/>
      <c r="WTV272" s="15"/>
      <c r="WTW272" s="15"/>
      <c r="WTX272" s="15"/>
      <c r="WTY272" s="15"/>
      <c r="WTZ272" s="15"/>
      <c r="WUA272" s="15"/>
      <c r="WUB272" s="15"/>
      <c r="WUC272" s="15"/>
      <c r="WUD272" s="15"/>
      <c r="WUE272" s="15"/>
      <c r="WUF272" s="15"/>
      <c r="WUG272" s="15"/>
      <c r="WUH272" s="15"/>
      <c r="WUI272" s="15"/>
      <c r="WUJ272" s="15"/>
      <c r="WUK272" s="15"/>
      <c r="WUL272" s="15"/>
      <c r="WUM272" s="15"/>
      <c r="WUN272" s="15"/>
      <c r="WUO272" s="15"/>
      <c r="WUP272" s="15"/>
      <c r="WUQ272" s="15"/>
      <c r="WUR272" s="15"/>
      <c r="WUS272" s="15"/>
      <c r="WUT272" s="15"/>
      <c r="WUU272" s="15"/>
      <c r="WUV272" s="15"/>
      <c r="WVE272" s="15"/>
      <c r="WVF272" s="15"/>
      <c r="WVG272" s="15"/>
      <c r="WVH272" s="15"/>
      <c r="WVI272" s="15"/>
      <c r="WVJ272" s="15"/>
      <c r="WVK272" s="15"/>
      <c r="WVL272" s="15"/>
      <c r="WVM272" s="15"/>
      <c r="WVN272" s="15"/>
      <c r="WVO272" s="15"/>
      <c r="WVP272" s="15"/>
      <c r="WVQ272" s="15"/>
      <c r="WVR272" s="15"/>
      <c r="WVS272" s="15"/>
      <c r="WVT272" s="15"/>
      <c r="WVU272" s="15"/>
      <c r="WVV272" s="15"/>
      <c r="WVW272" s="15"/>
      <c r="WVX272" s="15"/>
      <c r="WVY272" s="15"/>
      <c r="WVZ272" s="15"/>
      <c r="WWA272" s="15"/>
      <c r="WWB272" s="15"/>
      <c r="WWC272" s="15"/>
      <c r="WWD272" s="15"/>
      <c r="WWE272" s="15"/>
      <c r="WWF272" s="15"/>
      <c r="WWG272" s="15"/>
      <c r="WWH272" s="15"/>
      <c r="WWI272" s="15"/>
      <c r="WWJ272" s="15"/>
      <c r="WWK272" s="15"/>
      <c r="WWL272" s="15"/>
      <c r="WWM272" s="15"/>
      <c r="WWN272" s="15"/>
      <c r="WWO272" s="15"/>
      <c r="WWP272" s="15"/>
      <c r="WWQ272" s="15"/>
      <c r="WWR272" s="15"/>
      <c r="WWS272" s="15"/>
      <c r="WWT272" s="15"/>
      <c r="WWU272" s="15"/>
      <c r="WWV272" s="15"/>
      <c r="WWW272" s="15"/>
      <c r="WWX272" s="15"/>
      <c r="WWY272" s="15"/>
      <c r="WWZ272" s="15"/>
      <c r="WXA272" s="15"/>
      <c r="WXB272" s="15"/>
      <c r="WXC272" s="15"/>
      <c r="WXD272" s="15"/>
      <c r="WXE272" s="15"/>
      <c r="WXF272" s="15"/>
      <c r="WXG272" s="15"/>
      <c r="WXH272" s="15"/>
      <c r="WXI272" s="15"/>
      <c r="WXJ272" s="15"/>
      <c r="WXK272" s="15"/>
      <c r="WXL272" s="15"/>
      <c r="WXM272" s="15"/>
      <c r="WXN272" s="15"/>
      <c r="WXO272" s="15"/>
      <c r="WXP272" s="15"/>
      <c r="WXQ272" s="15"/>
      <c r="WXR272" s="15"/>
      <c r="WXS272" s="15"/>
      <c r="WXT272" s="15"/>
      <c r="WXU272" s="15"/>
      <c r="WXV272" s="15"/>
      <c r="WXW272" s="15"/>
      <c r="WXX272" s="15"/>
      <c r="WXY272" s="15"/>
      <c r="WXZ272" s="15"/>
      <c r="WYA272" s="15"/>
      <c r="WYB272" s="15"/>
      <c r="WYC272" s="15"/>
      <c r="WYD272" s="15"/>
      <c r="WYE272" s="15"/>
      <c r="WYF272" s="15"/>
      <c r="WYG272" s="15"/>
      <c r="WYH272" s="15"/>
      <c r="WYI272" s="15"/>
      <c r="WYJ272" s="15"/>
      <c r="WYK272" s="15"/>
      <c r="WYL272" s="15"/>
      <c r="WYM272" s="15"/>
      <c r="WYN272" s="15"/>
      <c r="WYO272" s="15"/>
      <c r="WYP272" s="15"/>
      <c r="WYQ272" s="15"/>
      <c r="WYR272" s="15"/>
      <c r="WYS272" s="15"/>
      <c r="WYT272" s="15"/>
      <c r="WYU272" s="15"/>
      <c r="WYV272" s="15"/>
      <c r="WYW272" s="15"/>
      <c r="WYX272" s="15"/>
      <c r="WYY272" s="15"/>
      <c r="WYZ272" s="15"/>
      <c r="WZA272" s="15"/>
      <c r="WZB272" s="15"/>
      <c r="WZC272" s="15"/>
      <c r="WZD272" s="15"/>
      <c r="WZE272" s="15"/>
      <c r="WZF272" s="15"/>
      <c r="WZG272" s="15"/>
      <c r="WZH272" s="15"/>
      <c r="WZI272" s="15"/>
      <c r="WZJ272" s="15"/>
      <c r="WZK272" s="15"/>
      <c r="WZL272" s="15"/>
      <c r="WZM272" s="15"/>
      <c r="WZN272" s="15"/>
      <c r="WZO272" s="15"/>
      <c r="WZP272" s="15"/>
      <c r="WZQ272" s="15"/>
      <c r="WZR272" s="15"/>
      <c r="WZS272" s="15"/>
      <c r="WZT272" s="15"/>
      <c r="WZU272" s="15"/>
      <c r="WZV272" s="15"/>
      <c r="WZW272" s="15"/>
      <c r="WZX272" s="15"/>
      <c r="WZY272" s="15"/>
      <c r="WZZ272" s="15"/>
      <c r="XAA272" s="15"/>
      <c r="XAB272" s="15"/>
      <c r="XAC272" s="15"/>
      <c r="XAD272" s="15"/>
      <c r="XAE272" s="15"/>
      <c r="XAF272" s="15"/>
      <c r="XAG272" s="15"/>
      <c r="XAH272" s="15"/>
      <c r="XAI272" s="15"/>
      <c r="XAJ272" s="15"/>
      <c r="XAK272" s="15"/>
      <c r="XAL272" s="15"/>
      <c r="XAM272" s="15"/>
      <c r="XAN272" s="15"/>
      <c r="XAO272" s="15"/>
      <c r="XAP272" s="15"/>
      <c r="XAQ272" s="15"/>
      <c r="XAR272" s="15"/>
      <c r="XAS272" s="15"/>
      <c r="XAT272" s="15"/>
      <c r="XAU272" s="15"/>
      <c r="XAV272" s="15"/>
      <c r="XAW272" s="15"/>
      <c r="XAX272" s="15"/>
      <c r="XAY272" s="15"/>
      <c r="XAZ272" s="15"/>
      <c r="XBA272" s="15"/>
      <c r="XBB272" s="15"/>
      <c r="XBC272" s="15"/>
      <c r="XBD272" s="15"/>
      <c r="XBE272" s="15"/>
      <c r="XBF272" s="15"/>
      <c r="XBG272" s="15"/>
      <c r="XBH272" s="15"/>
      <c r="XBI272" s="15"/>
      <c r="XBJ272" s="15"/>
      <c r="XBK272" s="15"/>
      <c r="XBL272" s="15"/>
      <c r="XBM272" s="15"/>
      <c r="XBN272" s="15"/>
      <c r="XBO272" s="15"/>
      <c r="XBP272" s="15"/>
      <c r="XBQ272" s="15"/>
      <c r="XBR272" s="15"/>
      <c r="XBS272" s="15"/>
      <c r="XBT272" s="15"/>
      <c r="XBU272" s="15"/>
      <c r="XBV272" s="15"/>
      <c r="XBW272" s="15"/>
      <c r="XBX272" s="15"/>
      <c r="XBY272" s="15"/>
      <c r="XBZ272" s="15"/>
      <c r="XCA272" s="15"/>
      <c r="XCB272" s="15"/>
      <c r="XCC272" s="15"/>
      <c r="XCD272" s="15"/>
      <c r="XCE272" s="15"/>
      <c r="XCF272" s="15"/>
      <c r="XCG272" s="15"/>
      <c r="XCH272" s="15"/>
      <c r="XCI272" s="15"/>
      <c r="XCJ272" s="15"/>
      <c r="XCK272" s="15"/>
      <c r="XCL272" s="15"/>
      <c r="XCM272" s="15"/>
      <c r="XCN272" s="15"/>
      <c r="XCO272" s="15"/>
      <c r="XCP272" s="15"/>
      <c r="XCQ272" s="15"/>
      <c r="XCR272" s="15"/>
      <c r="XCS272" s="15"/>
      <c r="XCT272" s="15"/>
      <c r="XCU272" s="15"/>
      <c r="XCV272" s="15"/>
      <c r="XCW272" s="15"/>
      <c r="XCX272" s="15"/>
      <c r="XCY272" s="15"/>
      <c r="XCZ272" s="15"/>
      <c r="XDA272" s="15"/>
      <c r="XDB272" s="15"/>
      <c r="XDC272" s="15"/>
      <c r="XDD272" s="15"/>
      <c r="XDE272" s="15"/>
      <c r="XDF272" s="15"/>
      <c r="XDG272" s="15"/>
      <c r="XDH272" s="15"/>
      <c r="XDI272" s="15"/>
      <c r="XDJ272" s="15"/>
      <c r="XDK272" s="15"/>
      <c r="XDL272" s="15"/>
      <c r="XDM272" s="15"/>
      <c r="XDN272" s="15"/>
      <c r="XDO272" s="15"/>
      <c r="XDP272" s="15"/>
      <c r="XDQ272" s="15"/>
      <c r="XDR272" s="15"/>
      <c r="XDS272" s="15"/>
      <c r="XDT272" s="15"/>
      <c r="XDU272" s="15"/>
      <c r="XDV272" s="15"/>
      <c r="XDW272" s="15"/>
      <c r="XDX272" s="15"/>
      <c r="XDY272" s="15"/>
      <c r="XDZ272" s="15"/>
      <c r="XEA272" s="15"/>
      <c r="XEB272" s="15"/>
      <c r="XEC272" s="15"/>
      <c r="XED272" s="15"/>
      <c r="XEE272" s="15"/>
      <c r="XEF272" s="15"/>
      <c r="XEG272" s="15"/>
      <c r="XEH272" s="15"/>
      <c r="XEI272" s="15"/>
      <c r="XEJ272" s="15"/>
      <c r="XEK272" s="15"/>
      <c r="XEL272" s="15"/>
      <c r="XEM272" s="15"/>
      <c r="XEN272" s="15"/>
      <c r="XEO272" s="15"/>
      <c r="XEP272" s="15"/>
      <c r="XEQ272" s="15"/>
      <c r="XER272" s="15"/>
      <c r="XES272" s="15"/>
      <c r="XET272" s="15"/>
      <c r="XEU272" s="15"/>
      <c r="XEV272" s="15"/>
      <c r="XEW272" s="15"/>
      <c r="XEX272" s="15"/>
      <c r="XEY272" s="15"/>
      <c r="XEZ272" s="15"/>
      <c r="XFA272" s="15"/>
      <c r="XFB272" s="15"/>
      <c r="XFC272" s="15"/>
      <c r="XFD272" s="15"/>
    </row>
    <row r="273" spans="1:53" ht="66" customHeight="1">
      <c r="A273" s="686" t="s">
        <v>633</v>
      </c>
      <c r="B273" s="687"/>
      <c r="C273" s="687"/>
      <c r="D273" s="688"/>
      <c r="E273" s="664" t="s">
        <v>625</v>
      </c>
      <c r="F273" s="664"/>
      <c r="G273" s="664"/>
      <c r="H273" s="664"/>
      <c r="I273" s="664"/>
      <c r="J273" s="664"/>
      <c r="K273" s="692"/>
      <c r="L273" s="692"/>
      <c r="M273" s="692"/>
      <c r="N273" s="692"/>
      <c r="O273" s="692"/>
      <c r="P273" s="692"/>
      <c r="Q273" s="274"/>
      <c r="R273" s="274"/>
      <c r="S273" s="274"/>
      <c r="T273" s="274"/>
      <c r="U273" s="274"/>
    </row>
    <row r="274" spans="1:53" ht="62.25" customHeight="1">
      <c r="A274" s="689"/>
      <c r="B274" s="690"/>
      <c r="C274" s="690"/>
      <c r="D274" s="691"/>
      <c r="E274" s="693" t="s">
        <v>29</v>
      </c>
      <c r="F274" s="693"/>
      <c r="G274" s="693" t="s">
        <v>30</v>
      </c>
      <c r="H274" s="693"/>
      <c r="I274" s="275" t="s">
        <v>9</v>
      </c>
      <c r="J274" s="275" t="s">
        <v>10</v>
      </c>
      <c r="K274" s="694"/>
      <c r="L274" s="694"/>
      <c r="M274" s="694"/>
      <c r="N274" s="694"/>
      <c r="O274" s="694"/>
      <c r="P274" s="694"/>
      <c r="Q274" s="31"/>
      <c r="R274" s="31"/>
      <c r="S274" s="31"/>
      <c r="T274" s="31"/>
      <c r="U274" s="31"/>
    </row>
    <row r="275" spans="1:53" ht="44.25" customHeight="1">
      <c r="A275" s="672" t="s">
        <v>649</v>
      </c>
      <c r="B275" s="673"/>
      <c r="C275" s="673"/>
      <c r="D275" s="674"/>
      <c r="E275" s="681">
        <f>+E280</f>
        <v>335170000</v>
      </c>
      <c r="F275" s="681"/>
      <c r="G275" s="681">
        <f>G280</f>
        <v>335170000</v>
      </c>
      <c r="H275" s="681"/>
      <c r="I275" s="639">
        <f>G275/E275</f>
        <v>1</v>
      </c>
      <c r="J275" s="640">
        <f>I275</f>
        <v>1</v>
      </c>
      <c r="K275" s="694"/>
      <c r="L275" s="694"/>
      <c r="M275" s="694"/>
      <c r="N275" s="694"/>
      <c r="O275" s="694"/>
      <c r="P275" s="694"/>
      <c r="Q275" s="31"/>
      <c r="R275" s="31"/>
      <c r="S275" s="31"/>
      <c r="T275" s="31"/>
      <c r="U275" s="31"/>
      <c r="AL275" s="790" t="s">
        <v>714</v>
      </c>
      <c r="AM275" s="790"/>
      <c r="AN275" s="790"/>
      <c r="AO275" s="790"/>
      <c r="AP275" s="790"/>
      <c r="AQ275" s="790"/>
      <c r="AR275" s="790"/>
      <c r="AS275" s="790"/>
      <c r="AT275" s="790"/>
      <c r="AU275" s="790"/>
      <c r="AV275" s="790"/>
      <c r="AW275" s="790"/>
      <c r="AX275" s="790"/>
      <c r="AY275" s="790"/>
      <c r="AZ275" s="790"/>
      <c r="BA275" s="790"/>
    </row>
    <row r="276" spans="1:53" ht="81.75" customHeight="1">
      <c r="A276" s="675"/>
      <c r="B276" s="676"/>
      <c r="C276" s="676"/>
      <c r="D276" s="677"/>
      <c r="E276" s="681"/>
      <c r="F276" s="681"/>
      <c r="G276" s="681"/>
      <c r="H276" s="681"/>
      <c r="I276" s="639"/>
      <c r="J276" s="640"/>
      <c r="K276" s="694"/>
      <c r="L276" s="694"/>
      <c r="M276" s="694"/>
      <c r="N276" s="694"/>
      <c r="O276" s="694"/>
      <c r="P276" s="694"/>
      <c r="Q276" s="31"/>
      <c r="R276" s="31"/>
      <c r="S276" s="31"/>
      <c r="T276" s="31"/>
      <c r="U276" s="31"/>
      <c r="AL276" s="790"/>
      <c r="AM276" s="790"/>
      <c r="AN276" s="790"/>
      <c r="AO276" s="790"/>
      <c r="AP276" s="790"/>
      <c r="AQ276" s="790"/>
      <c r="AR276" s="790"/>
      <c r="AS276" s="790"/>
      <c r="AT276" s="790"/>
      <c r="AU276" s="790"/>
      <c r="AV276" s="790"/>
      <c r="AW276" s="790"/>
      <c r="AX276" s="790"/>
      <c r="AY276" s="790"/>
      <c r="AZ276" s="790"/>
      <c r="BA276" s="790"/>
    </row>
    <row r="277" spans="1:53" ht="44.25" customHeight="1">
      <c r="A277" s="675"/>
      <c r="B277" s="676"/>
      <c r="C277" s="676"/>
      <c r="D277" s="677"/>
      <c r="E277" s="681"/>
      <c r="F277" s="681"/>
      <c r="G277" s="681"/>
      <c r="H277" s="681"/>
      <c r="I277" s="639"/>
      <c r="J277" s="640"/>
      <c r="K277" s="694"/>
      <c r="L277" s="694"/>
      <c r="M277" s="694"/>
      <c r="N277" s="694"/>
      <c r="O277" s="694"/>
      <c r="P277" s="694"/>
      <c r="Q277" s="641">
        <v>2016</v>
      </c>
      <c r="R277" s="641"/>
      <c r="S277" s="641"/>
      <c r="T277" s="641"/>
      <c r="U277" s="641">
        <v>2017</v>
      </c>
      <c r="V277" s="641"/>
      <c r="W277" s="641"/>
      <c r="X277" s="641"/>
      <c r="Y277" s="641">
        <v>2018</v>
      </c>
      <c r="Z277" s="641"/>
      <c r="AA277" s="641"/>
      <c r="AB277" s="641"/>
      <c r="AC277" s="641">
        <v>2019</v>
      </c>
      <c r="AD277" s="641"/>
      <c r="AE277" s="641"/>
      <c r="AF277" s="641"/>
      <c r="AG277" s="641">
        <v>2020</v>
      </c>
      <c r="AH277" s="641"/>
      <c r="AI277" s="641"/>
      <c r="AJ277" s="641"/>
      <c r="AL277" s="755" t="s">
        <v>713</v>
      </c>
      <c r="AM277" s="756"/>
      <c r="AN277" s="756"/>
      <c r="AO277" s="757"/>
      <c r="AP277" s="634" t="s">
        <v>715</v>
      </c>
      <c r="AQ277" s="634"/>
      <c r="AR277" s="634"/>
      <c r="AS277" s="634"/>
      <c r="AT277" s="634" t="s">
        <v>716</v>
      </c>
      <c r="AU277" s="634"/>
      <c r="AV277" s="634"/>
      <c r="AW277" s="634"/>
      <c r="AX277" s="634" t="s">
        <v>717</v>
      </c>
      <c r="AY277" s="634"/>
      <c r="AZ277" s="634"/>
      <c r="BA277" s="634"/>
    </row>
    <row r="278" spans="1:53" ht="44.25" customHeight="1">
      <c r="A278" s="678"/>
      <c r="B278" s="679"/>
      <c r="C278" s="679"/>
      <c r="D278" s="680"/>
      <c r="E278" s="681"/>
      <c r="F278" s="681"/>
      <c r="G278" s="681"/>
      <c r="H278" s="681"/>
      <c r="I278" s="639"/>
      <c r="J278" s="640"/>
      <c r="K278" s="695"/>
      <c r="L278" s="695"/>
      <c r="M278" s="695"/>
      <c r="N278" s="695"/>
      <c r="O278" s="695"/>
      <c r="P278" s="695"/>
      <c r="Q278" s="641"/>
      <c r="R278" s="641"/>
      <c r="S278" s="641"/>
      <c r="T278" s="641"/>
      <c r="U278" s="641"/>
      <c r="V278" s="641"/>
      <c r="W278" s="641"/>
      <c r="X278" s="641"/>
      <c r="Y278" s="641"/>
      <c r="Z278" s="641"/>
      <c r="AA278" s="641"/>
      <c r="AB278" s="641"/>
      <c r="AC278" s="641"/>
      <c r="AD278" s="641"/>
      <c r="AE278" s="641"/>
      <c r="AF278" s="641"/>
      <c r="AG278" s="641"/>
      <c r="AH278" s="641"/>
      <c r="AI278" s="641"/>
      <c r="AJ278" s="641"/>
      <c r="AL278" s="758"/>
      <c r="AM278" s="759"/>
      <c r="AN278" s="759"/>
      <c r="AO278" s="760"/>
      <c r="AP278" s="634"/>
      <c r="AQ278" s="634"/>
      <c r="AR278" s="634"/>
      <c r="AS278" s="634"/>
      <c r="AT278" s="634"/>
      <c r="AU278" s="634"/>
      <c r="AV278" s="634"/>
      <c r="AW278" s="634"/>
      <c r="AX278" s="634"/>
      <c r="AY278" s="634"/>
      <c r="AZ278" s="634"/>
      <c r="BA278" s="634"/>
    </row>
    <row r="279" spans="1:53" ht="110.25" customHeight="1">
      <c r="A279" s="664" t="s">
        <v>27</v>
      </c>
      <c r="B279" s="664"/>
      <c r="C279" s="664"/>
      <c r="D279" s="272" t="s">
        <v>151</v>
      </c>
      <c r="E279" s="272" t="s">
        <v>29</v>
      </c>
      <c r="F279" s="272" t="s">
        <v>1000</v>
      </c>
      <c r="G279" s="664" t="s">
        <v>30</v>
      </c>
      <c r="H279" s="664"/>
      <c r="I279" s="272" t="s">
        <v>31</v>
      </c>
      <c r="J279" s="275" t="s">
        <v>10</v>
      </c>
      <c r="K279" s="665" t="s">
        <v>32</v>
      </c>
      <c r="L279" s="664"/>
      <c r="M279" s="664"/>
      <c r="N279" s="664"/>
      <c r="O279" s="278" t="s">
        <v>7</v>
      </c>
      <c r="P279" s="315" t="s">
        <v>1003</v>
      </c>
      <c r="Q279" s="303" t="s">
        <v>11</v>
      </c>
      <c r="R279" s="303" t="s">
        <v>12</v>
      </c>
      <c r="S279" s="168" t="s">
        <v>9</v>
      </c>
      <c r="T279" s="407" t="s">
        <v>10</v>
      </c>
      <c r="U279" s="303" t="s">
        <v>11</v>
      </c>
      <c r="V279" s="303" t="s">
        <v>12</v>
      </c>
      <c r="W279" s="168" t="s">
        <v>9</v>
      </c>
      <c r="X279" s="407" t="s">
        <v>10</v>
      </c>
      <c r="Y279" s="303" t="s">
        <v>11</v>
      </c>
      <c r="Z279" s="303" t="s">
        <v>12</v>
      </c>
      <c r="AA279" s="168" t="s">
        <v>9</v>
      </c>
      <c r="AB279" s="406" t="s">
        <v>10</v>
      </c>
      <c r="AC279" s="303" t="s">
        <v>11</v>
      </c>
      <c r="AD279" s="303" t="s">
        <v>12</v>
      </c>
      <c r="AE279" s="168" t="s">
        <v>9</v>
      </c>
      <c r="AF279" s="407" t="s">
        <v>10</v>
      </c>
      <c r="AG279" s="303" t="s">
        <v>11</v>
      </c>
      <c r="AH279" s="303" t="s">
        <v>12</v>
      </c>
      <c r="AI279" s="168" t="s">
        <v>9</v>
      </c>
      <c r="AJ279" s="407" t="s">
        <v>10</v>
      </c>
      <c r="AL279" s="408" t="s">
        <v>13</v>
      </c>
      <c r="AM279" s="408" t="s">
        <v>14</v>
      </c>
      <c r="AN279" s="173" t="s">
        <v>9</v>
      </c>
      <c r="AO279" s="409" t="s">
        <v>10</v>
      </c>
      <c r="AP279" s="408" t="s">
        <v>13</v>
      </c>
      <c r="AQ279" s="408" t="s">
        <v>14</v>
      </c>
      <c r="AR279" s="173" t="s">
        <v>9</v>
      </c>
      <c r="AS279" s="409" t="s">
        <v>10</v>
      </c>
      <c r="AT279" s="408" t="s">
        <v>13</v>
      </c>
      <c r="AU279" s="408" t="s">
        <v>14</v>
      </c>
      <c r="AV279" s="173" t="s">
        <v>9</v>
      </c>
      <c r="AW279" s="409" t="s">
        <v>10</v>
      </c>
      <c r="AX279" s="408" t="s">
        <v>13</v>
      </c>
      <c r="AY279" s="408" t="s">
        <v>14</v>
      </c>
      <c r="AZ279" s="173" t="s">
        <v>9</v>
      </c>
      <c r="BA279" s="409" t="s">
        <v>10</v>
      </c>
    </row>
    <row r="280" spans="1:53" ht="286.5" customHeight="1">
      <c r="A280" s="273" t="s">
        <v>33</v>
      </c>
      <c r="B280" s="683" t="s">
        <v>132</v>
      </c>
      <c r="C280" s="683"/>
      <c r="D280" s="204" t="s">
        <v>96</v>
      </c>
      <c r="E280" s="37">
        <v>335170000</v>
      </c>
      <c r="F280" s="35">
        <f>E280/2586000000</f>
        <v>0.12960943542150039</v>
      </c>
      <c r="G280" s="667">
        <v>335170000</v>
      </c>
      <c r="H280" s="667"/>
      <c r="I280" s="36">
        <f>G280/E280</f>
        <v>1</v>
      </c>
      <c r="J280" s="277">
        <f>I280</f>
        <v>1</v>
      </c>
      <c r="K280" s="684" t="s">
        <v>133</v>
      </c>
      <c r="L280" s="684"/>
      <c r="M280" s="684"/>
      <c r="N280" s="685"/>
      <c r="O280" s="83" t="s">
        <v>114</v>
      </c>
      <c r="P280" s="23">
        <v>0.6</v>
      </c>
      <c r="Q280" s="178">
        <v>0.05</v>
      </c>
      <c r="R280" s="178">
        <v>0.05</v>
      </c>
      <c r="S280" s="41">
        <f>+R280/Q280</f>
        <v>1</v>
      </c>
      <c r="T280" s="53">
        <f>+S280</f>
        <v>1</v>
      </c>
      <c r="U280" s="178">
        <v>0.1</v>
      </c>
      <c r="V280" s="405">
        <v>0.1</v>
      </c>
      <c r="W280" s="41">
        <f>+V280/U280</f>
        <v>1</v>
      </c>
      <c r="X280" s="53">
        <f>+W280</f>
        <v>1</v>
      </c>
      <c r="Y280" s="178">
        <v>0.25</v>
      </c>
      <c r="Z280" s="178">
        <v>0.25</v>
      </c>
      <c r="AA280" s="41">
        <f>+Z280/Y280</f>
        <v>1</v>
      </c>
      <c r="AB280" s="53">
        <f>+AA280</f>
        <v>1</v>
      </c>
      <c r="AC280" s="178">
        <v>0.15</v>
      </c>
      <c r="AD280" s="179">
        <f>AQ280</f>
        <v>7.1999999999999995E-2</v>
      </c>
      <c r="AE280" s="305">
        <v>0</v>
      </c>
      <c r="AF280" s="53">
        <f>+AE280</f>
        <v>0</v>
      </c>
      <c r="AG280" s="178">
        <v>0.05</v>
      </c>
      <c r="AH280" s="179">
        <v>0</v>
      </c>
      <c r="AI280" s="305">
        <v>0</v>
      </c>
      <c r="AJ280" s="53">
        <f>+AI280</f>
        <v>0</v>
      </c>
      <c r="AL280" s="179">
        <v>1.2E-2</v>
      </c>
      <c r="AM280" s="179">
        <v>1.2E-2</v>
      </c>
      <c r="AN280" s="41">
        <f>+AM280/AL280</f>
        <v>1</v>
      </c>
      <c r="AO280" s="287">
        <f>AN280</f>
        <v>1</v>
      </c>
      <c r="AP280" s="413">
        <v>7.1999999999999995E-2</v>
      </c>
      <c r="AQ280" s="413">
        <v>7.1999999999999995E-2</v>
      </c>
      <c r="AR280" s="41">
        <f>+AQ280/AP280</f>
        <v>1</v>
      </c>
      <c r="AS280" s="287">
        <f>AR280</f>
        <v>1</v>
      </c>
      <c r="AT280" s="413">
        <v>0.108</v>
      </c>
      <c r="AU280" s="285">
        <v>0</v>
      </c>
      <c r="AV280" s="286">
        <v>0</v>
      </c>
      <c r="AW280" s="287">
        <f>AV280</f>
        <v>0</v>
      </c>
      <c r="AX280" s="413">
        <v>0.15</v>
      </c>
      <c r="AY280" s="285">
        <v>0</v>
      </c>
      <c r="AZ280" s="286">
        <v>0</v>
      </c>
      <c r="BA280" s="287">
        <f>AZ280</f>
        <v>0</v>
      </c>
    </row>
    <row r="281" spans="1:53" ht="124.5" customHeight="1">
      <c r="A281" s="661" t="s">
        <v>34</v>
      </c>
      <c r="B281" s="661"/>
      <c r="C281" s="661"/>
      <c r="D281" s="270"/>
      <c r="E281" s="38">
        <f>SUM(E280)</f>
        <v>335170000</v>
      </c>
      <c r="F281" s="96">
        <f>SUM(F280)</f>
        <v>0.12960943542150039</v>
      </c>
      <c r="G281" s="682">
        <f>SUM(G280)</f>
        <v>335170000</v>
      </c>
      <c r="H281" s="682">
        <v>0</v>
      </c>
      <c r="I281" s="102">
        <f>G281/E281</f>
        <v>1</v>
      </c>
      <c r="J281" s="277">
        <f>I281</f>
        <v>1</v>
      </c>
      <c r="K281" s="663"/>
      <c r="L281" s="663"/>
      <c r="M281" s="663"/>
      <c r="N281" s="663"/>
      <c r="O281" s="271"/>
      <c r="P281" s="76"/>
      <c r="S281" s="46"/>
    </row>
    <row r="282" spans="1:53" s="146" customFormat="1" ht="57" customHeight="1">
      <c r="A282" s="206"/>
      <c r="B282" s="206"/>
      <c r="C282" s="206"/>
      <c r="D282" s="206"/>
      <c r="E282" s="207"/>
      <c r="F282" s="208"/>
      <c r="G282" s="209"/>
      <c r="H282" s="209"/>
      <c r="I282" s="210"/>
      <c r="J282" s="211"/>
      <c r="K282" s="211"/>
      <c r="L282" s="211"/>
      <c r="M282" s="211"/>
      <c r="N282" s="211"/>
      <c r="O282" s="211"/>
      <c r="P282" s="212"/>
      <c r="AA282" s="46"/>
      <c r="AB282" s="46"/>
      <c r="AC282" s="46"/>
      <c r="AD282" s="46"/>
      <c r="AE282" s="46"/>
      <c r="AF282" s="46"/>
      <c r="AG282" s="46"/>
      <c r="AH282" s="46"/>
      <c r="AI282" s="46"/>
      <c r="AJ282" s="46"/>
      <c r="AK282" s="46"/>
      <c r="AL282" s="46"/>
      <c r="AM282" s="46"/>
      <c r="AN282" s="46"/>
      <c r="AO282" s="46"/>
      <c r="AP282" s="46"/>
    </row>
    <row r="283" spans="1:53" s="146" customFormat="1" ht="57" customHeight="1">
      <c r="A283" s="206"/>
      <c r="B283" s="206"/>
      <c r="C283" s="206"/>
      <c r="D283" s="206"/>
      <c r="E283" s="207"/>
      <c r="F283" s="208"/>
      <c r="G283" s="209"/>
      <c r="H283" s="209"/>
      <c r="I283" s="210"/>
      <c r="J283" s="211"/>
      <c r="K283" s="211"/>
      <c r="L283" s="211"/>
      <c r="M283" s="211"/>
      <c r="N283" s="211"/>
      <c r="O283" s="211"/>
      <c r="P283" s="212"/>
      <c r="AA283" s="46"/>
      <c r="AB283" s="46"/>
      <c r="AC283" s="46"/>
      <c r="AD283" s="46"/>
      <c r="AE283" s="46"/>
      <c r="AF283" s="46"/>
      <c r="AG283" s="46"/>
      <c r="AH283" s="46"/>
      <c r="AI283" s="46"/>
      <c r="AJ283" s="46"/>
      <c r="AK283" s="46"/>
      <c r="AL283" s="46"/>
      <c r="AM283" s="46"/>
      <c r="AN283" s="46"/>
      <c r="AO283" s="46"/>
      <c r="AP283" s="46"/>
    </row>
    <row r="284" spans="1:53" ht="75.75" customHeight="1">
      <c r="A284" s="686" t="s">
        <v>355</v>
      </c>
      <c r="B284" s="687"/>
      <c r="C284" s="687"/>
      <c r="D284" s="688"/>
      <c r="E284" s="664" t="s">
        <v>1624</v>
      </c>
      <c r="F284" s="664"/>
      <c r="G284" s="664"/>
      <c r="H284" s="664"/>
      <c r="I284" s="664"/>
      <c r="J284" s="664"/>
      <c r="K284" s="692"/>
      <c r="L284" s="692"/>
      <c r="M284" s="692"/>
      <c r="N284" s="692"/>
      <c r="O284" s="692"/>
      <c r="P284" s="692"/>
      <c r="Q284" s="274"/>
      <c r="R284" s="274"/>
      <c r="S284" s="274"/>
      <c r="T284" s="274"/>
      <c r="U284" s="274"/>
    </row>
    <row r="285" spans="1:53" ht="72" customHeight="1">
      <c r="A285" s="689"/>
      <c r="B285" s="690"/>
      <c r="C285" s="690"/>
      <c r="D285" s="691"/>
      <c r="E285" s="693" t="s">
        <v>29</v>
      </c>
      <c r="F285" s="693"/>
      <c r="G285" s="693" t="s">
        <v>30</v>
      </c>
      <c r="H285" s="693"/>
      <c r="I285" s="275" t="s">
        <v>9</v>
      </c>
      <c r="J285" s="275" t="s">
        <v>10</v>
      </c>
      <c r="K285" s="694"/>
      <c r="L285" s="694"/>
      <c r="M285" s="694"/>
      <c r="N285" s="694"/>
      <c r="O285" s="694"/>
      <c r="P285" s="694"/>
      <c r="Q285" s="31"/>
      <c r="R285" s="31"/>
      <c r="S285" s="31"/>
      <c r="T285" s="31"/>
      <c r="U285" s="31"/>
    </row>
    <row r="286" spans="1:53" ht="83.25" customHeight="1">
      <c r="A286" s="672" t="s">
        <v>650</v>
      </c>
      <c r="B286" s="673"/>
      <c r="C286" s="673"/>
      <c r="D286" s="674"/>
      <c r="E286" s="681">
        <f>E293</f>
        <v>258227000</v>
      </c>
      <c r="F286" s="681"/>
      <c r="G286" s="681">
        <f>G293</f>
        <v>251303500</v>
      </c>
      <c r="H286" s="681"/>
      <c r="I286" s="639">
        <f>G286/E286</f>
        <v>0.97318831880477252</v>
      </c>
      <c r="J286" s="640">
        <f>I286</f>
        <v>0.97318831880477252</v>
      </c>
      <c r="K286" s="694"/>
      <c r="L286" s="694"/>
      <c r="M286" s="694"/>
      <c r="N286" s="694"/>
      <c r="O286" s="694"/>
      <c r="P286" s="694"/>
      <c r="Q286" s="31"/>
      <c r="R286" s="31"/>
      <c r="S286" s="31"/>
      <c r="T286" s="31"/>
      <c r="U286" s="31"/>
    </row>
    <row r="287" spans="1:53" ht="83.25" customHeight="1">
      <c r="A287" s="675"/>
      <c r="B287" s="676"/>
      <c r="C287" s="676"/>
      <c r="D287" s="677"/>
      <c r="E287" s="681"/>
      <c r="F287" s="681"/>
      <c r="G287" s="681"/>
      <c r="H287" s="681"/>
      <c r="I287" s="639"/>
      <c r="J287" s="640"/>
      <c r="K287" s="694"/>
      <c r="L287" s="694"/>
      <c r="M287" s="694"/>
      <c r="N287" s="694"/>
      <c r="O287" s="694"/>
      <c r="P287" s="694"/>
      <c r="Q287" s="31"/>
      <c r="R287" s="31"/>
      <c r="S287" s="31"/>
      <c r="T287" s="31"/>
      <c r="U287" s="31"/>
    </row>
    <row r="288" spans="1:53" ht="83.25" customHeight="1">
      <c r="A288" s="675"/>
      <c r="B288" s="676"/>
      <c r="C288" s="676"/>
      <c r="D288" s="677"/>
      <c r="E288" s="681"/>
      <c r="F288" s="681"/>
      <c r="G288" s="681"/>
      <c r="H288" s="681"/>
      <c r="I288" s="639"/>
      <c r="J288" s="640"/>
      <c r="K288" s="694"/>
      <c r="L288" s="694"/>
      <c r="M288" s="694"/>
      <c r="N288" s="694"/>
      <c r="O288" s="694"/>
      <c r="P288" s="694"/>
      <c r="Q288" s="641">
        <v>2016</v>
      </c>
      <c r="R288" s="641"/>
      <c r="S288" s="641"/>
      <c r="T288" s="641"/>
      <c r="U288" s="641">
        <v>2017</v>
      </c>
      <c r="V288" s="641"/>
      <c r="W288" s="641"/>
      <c r="X288" s="641"/>
      <c r="Y288" s="641">
        <v>2018</v>
      </c>
      <c r="Z288" s="641"/>
      <c r="AA288" s="641"/>
      <c r="AB288" s="641"/>
      <c r="AC288" s="641">
        <v>2019</v>
      </c>
      <c r="AD288" s="641"/>
      <c r="AE288" s="641"/>
      <c r="AF288" s="641"/>
      <c r="AG288" s="641">
        <v>2020</v>
      </c>
      <c r="AH288" s="641"/>
      <c r="AI288" s="641"/>
      <c r="AJ288" s="641"/>
      <c r="AL288" s="650" t="s">
        <v>714</v>
      </c>
      <c r="AM288" s="651"/>
      <c r="AN288" s="651"/>
      <c r="AO288" s="651"/>
      <c r="AP288" s="651"/>
      <c r="AQ288" s="651"/>
      <c r="AR288" s="651"/>
      <c r="AS288" s="651"/>
      <c r="AT288" s="651"/>
      <c r="AU288" s="651"/>
      <c r="AV288" s="651"/>
      <c r="AW288" s="651"/>
      <c r="AX288" s="651"/>
      <c r="AY288" s="651"/>
      <c r="AZ288" s="651"/>
      <c r="BA288" s="652"/>
    </row>
    <row r="289" spans="1:53" ht="83.25" customHeight="1">
      <c r="A289" s="678"/>
      <c r="B289" s="679"/>
      <c r="C289" s="679"/>
      <c r="D289" s="680"/>
      <c r="E289" s="681"/>
      <c r="F289" s="681"/>
      <c r="G289" s="681"/>
      <c r="H289" s="681"/>
      <c r="I289" s="639"/>
      <c r="J289" s="640"/>
      <c r="K289" s="695"/>
      <c r="L289" s="695"/>
      <c r="M289" s="695"/>
      <c r="N289" s="695"/>
      <c r="O289" s="695"/>
      <c r="P289" s="695"/>
      <c r="Q289" s="641"/>
      <c r="R289" s="641"/>
      <c r="S289" s="641"/>
      <c r="T289" s="641"/>
      <c r="U289" s="641"/>
      <c r="V289" s="641"/>
      <c r="W289" s="641"/>
      <c r="X289" s="641"/>
      <c r="Y289" s="641"/>
      <c r="Z289" s="641"/>
      <c r="AA289" s="641"/>
      <c r="AB289" s="641"/>
      <c r="AC289" s="641"/>
      <c r="AD289" s="641"/>
      <c r="AE289" s="641"/>
      <c r="AF289" s="641"/>
      <c r="AG289" s="641"/>
      <c r="AH289" s="641"/>
      <c r="AI289" s="641"/>
      <c r="AJ289" s="641"/>
      <c r="AL289" s="634" t="s">
        <v>713</v>
      </c>
      <c r="AM289" s="634"/>
      <c r="AN289" s="634"/>
      <c r="AO289" s="634"/>
      <c r="AP289" s="634" t="s">
        <v>715</v>
      </c>
      <c r="AQ289" s="634"/>
      <c r="AR289" s="634"/>
      <c r="AS289" s="634"/>
      <c r="AT289" s="634" t="s">
        <v>716</v>
      </c>
      <c r="AU289" s="634"/>
      <c r="AV289" s="634"/>
      <c r="AW289" s="634"/>
      <c r="AX289" s="634" t="s">
        <v>717</v>
      </c>
      <c r="AY289" s="634"/>
      <c r="AZ289" s="634"/>
      <c r="BA289" s="634"/>
    </row>
    <row r="290" spans="1:53" ht="105.75" customHeight="1">
      <c r="A290" s="664" t="s">
        <v>27</v>
      </c>
      <c r="B290" s="664"/>
      <c r="C290" s="664"/>
      <c r="D290" s="272" t="s">
        <v>151</v>
      </c>
      <c r="E290" s="272" t="s">
        <v>29</v>
      </c>
      <c r="F290" s="307" t="s">
        <v>1000</v>
      </c>
      <c r="G290" s="664" t="s">
        <v>30</v>
      </c>
      <c r="H290" s="664"/>
      <c r="I290" s="272" t="s">
        <v>31</v>
      </c>
      <c r="J290" s="275" t="s">
        <v>10</v>
      </c>
      <c r="K290" s="665" t="s">
        <v>32</v>
      </c>
      <c r="L290" s="664"/>
      <c r="M290" s="664"/>
      <c r="N290" s="664"/>
      <c r="O290" s="278" t="s">
        <v>7</v>
      </c>
      <c r="P290" s="315" t="s">
        <v>1003</v>
      </c>
      <c r="Q290" s="303" t="s">
        <v>11</v>
      </c>
      <c r="R290" s="303" t="s">
        <v>12</v>
      </c>
      <c r="S290" s="39" t="s">
        <v>9</v>
      </c>
      <c r="T290" s="409" t="s">
        <v>10</v>
      </c>
      <c r="U290" s="303" t="s">
        <v>11</v>
      </c>
      <c r="V290" s="303" t="s">
        <v>12</v>
      </c>
      <c r="W290" s="168" t="s">
        <v>9</v>
      </c>
      <c r="X290" s="409" t="s">
        <v>10</v>
      </c>
      <c r="Y290" s="303" t="s">
        <v>11</v>
      </c>
      <c r="Z290" s="303" t="s">
        <v>12</v>
      </c>
      <c r="AA290" s="39" t="s">
        <v>9</v>
      </c>
      <c r="AB290" s="409" t="s">
        <v>10</v>
      </c>
      <c r="AC290" s="303" t="s">
        <v>11</v>
      </c>
      <c r="AD290" s="303" t="s">
        <v>12</v>
      </c>
      <c r="AE290" s="168" t="s">
        <v>9</v>
      </c>
      <c r="AF290" s="409" t="s">
        <v>10</v>
      </c>
      <c r="AG290" s="303" t="s">
        <v>11</v>
      </c>
      <c r="AH290" s="303" t="s">
        <v>12</v>
      </c>
      <c r="AI290" s="168" t="s">
        <v>9</v>
      </c>
      <c r="AJ290" s="409" t="s">
        <v>10</v>
      </c>
      <c r="AL290" s="288" t="s">
        <v>13</v>
      </c>
      <c r="AM290" s="288" t="s">
        <v>14</v>
      </c>
      <c r="AN290" s="173" t="s">
        <v>9</v>
      </c>
      <c r="AO290" s="174" t="s">
        <v>10</v>
      </c>
      <c r="AP290" s="288" t="s">
        <v>13</v>
      </c>
      <c r="AQ290" s="288" t="s">
        <v>14</v>
      </c>
      <c r="AR290" s="173" t="s">
        <v>9</v>
      </c>
      <c r="AS290" s="174" t="s">
        <v>10</v>
      </c>
      <c r="AT290" s="288" t="s">
        <v>13</v>
      </c>
      <c r="AU290" s="288" t="s">
        <v>14</v>
      </c>
      <c r="AV290" s="173" t="s">
        <v>9</v>
      </c>
      <c r="AW290" s="174" t="s">
        <v>10</v>
      </c>
      <c r="AX290" s="288" t="s">
        <v>13</v>
      </c>
      <c r="AY290" s="288" t="s">
        <v>14</v>
      </c>
      <c r="AZ290" s="173" t="s">
        <v>9</v>
      </c>
      <c r="BA290" s="174" t="s">
        <v>10</v>
      </c>
    </row>
    <row r="291" spans="1:53" ht="330.75" customHeight="1">
      <c r="A291" s="666" t="s">
        <v>33</v>
      </c>
      <c r="B291" s="620" t="s">
        <v>360</v>
      </c>
      <c r="C291" s="620"/>
      <c r="D291" s="143" t="s">
        <v>359</v>
      </c>
      <c r="E291" s="37">
        <v>177939000</v>
      </c>
      <c r="F291" s="36">
        <f>E291/600000000</f>
        <v>0.29656500000000002</v>
      </c>
      <c r="G291" s="667">
        <v>173246500</v>
      </c>
      <c r="H291" s="667"/>
      <c r="I291" s="36">
        <f>G291/E291</f>
        <v>0.9736286030605994</v>
      </c>
      <c r="J291" s="277">
        <f>I291</f>
        <v>0.9736286030605994</v>
      </c>
      <c r="K291" s="669" t="s">
        <v>363</v>
      </c>
      <c r="L291" s="669"/>
      <c r="M291" s="669"/>
      <c r="N291" s="670"/>
      <c r="O291" s="83" t="s">
        <v>58</v>
      </c>
      <c r="P291" s="23">
        <v>1</v>
      </c>
      <c r="Q291" s="178">
        <v>0</v>
      </c>
      <c r="R291" s="178">
        <v>0</v>
      </c>
      <c r="S291" s="286">
        <v>0</v>
      </c>
      <c r="T291" s="53">
        <f>+S291</f>
        <v>0</v>
      </c>
      <c r="U291" s="178">
        <v>1</v>
      </c>
      <c r="V291" s="179">
        <v>1</v>
      </c>
      <c r="W291" s="41">
        <f>+V291/U291</f>
        <v>1</v>
      </c>
      <c r="X291" s="53">
        <f>+W291</f>
        <v>1</v>
      </c>
      <c r="Y291" s="178">
        <v>1</v>
      </c>
      <c r="Z291" s="178">
        <v>1</v>
      </c>
      <c r="AA291" s="41">
        <f>+Z291/Y291</f>
        <v>1</v>
      </c>
      <c r="AB291" s="53">
        <f>+AA291</f>
        <v>1</v>
      </c>
      <c r="AC291" s="178">
        <v>1</v>
      </c>
      <c r="AD291" s="179">
        <f>AQ291</f>
        <v>0.45</v>
      </c>
      <c r="AE291" s="411">
        <f>+AD291/AC291</f>
        <v>0.45</v>
      </c>
      <c r="AF291" s="53">
        <f>+AE291</f>
        <v>0.45</v>
      </c>
      <c r="AG291" s="178">
        <v>1</v>
      </c>
      <c r="AH291" s="179">
        <v>0</v>
      </c>
      <c r="AI291" s="305">
        <v>0</v>
      </c>
      <c r="AJ291" s="53">
        <f>+AI291</f>
        <v>0</v>
      </c>
      <c r="AL291" s="178">
        <v>0.15</v>
      </c>
      <c r="AM291" s="179">
        <v>0.15</v>
      </c>
      <c r="AN291" s="411">
        <f>+AM291/AL291</f>
        <v>1</v>
      </c>
      <c r="AO291" s="287">
        <f>AN291</f>
        <v>1</v>
      </c>
      <c r="AP291" s="178">
        <v>0.45</v>
      </c>
      <c r="AQ291" s="179">
        <v>0.45</v>
      </c>
      <c r="AR291" s="411">
        <f>+AQ291/AP291</f>
        <v>1</v>
      </c>
      <c r="AS291" s="287">
        <f>AR291</f>
        <v>1</v>
      </c>
      <c r="AT291" s="178">
        <v>0.75</v>
      </c>
      <c r="AU291" s="179">
        <v>0</v>
      </c>
      <c r="AV291" s="411">
        <f>+AU291/AT291</f>
        <v>0</v>
      </c>
      <c r="AW291" s="287">
        <f>AV291</f>
        <v>0</v>
      </c>
      <c r="AX291" s="178">
        <v>1</v>
      </c>
      <c r="AY291" s="179">
        <v>0</v>
      </c>
      <c r="AZ291" s="411">
        <f>+AY291/AX291</f>
        <v>0</v>
      </c>
      <c r="BA291" s="287">
        <f>AZ291</f>
        <v>0</v>
      </c>
    </row>
    <row r="292" spans="1:53" ht="330.75" customHeight="1">
      <c r="A292" s="666"/>
      <c r="B292" s="620" t="s">
        <v>358</v>
      </c>
      <c r="C292" s="620"/>
      <c r="D292" s="143" t="s">
        <v>362</v>
      </c>
      <c r="E292" s="37">
        <v>80288000</v>
      </c>
      <c r="F292" s="36">
        <f>E292/600000000</f>
        <v>0.13381333333333334</v>
      </c>
      <c r="G292" s="667">
        <v>78057000</v>
      </c>
      <c r="H292" s="667"/>
      <c r="I292" s="36">
        <f>G292/E292</f>
        <v>0.97221253487445203</v>
      </c>
      <c r="J292" s="277">
        <f t="shared" ref="J292" si="446">I292</f>
        <v>0.97221253487445203</v>
      </c>
      <c r="K292" s="669" t="s">
        <v>365</v>
      </c>
      <c r="L292" s="669"/>
      <c r="M292" s="669"/>
      <c r="N292" s="670"/>
      <c r="O292" s="83" t="s">
        <v>58</v>
      </c>
      <c r="P292" s="23">
        <v>0.6</v>
      </c>
      <c r="Q292" s="178">
        <v>1</v>
      </c>
      <c r="R292" s="178">
        <v>1</v>
      </c>
      <c r="S292" s="286">
        <f>+R292/Q292</f>
        <v>1</v>
      </c>
      <c r="T292" s="53">
        <f t="shared" ref="T292" si="447">+S292</f>
        <v>1</v>
      </c>
      <c r="U292" s="178">
        <v>1</v>
      </c>
      <c r="V292" s="179">
        <v>1</v>
      </c>
      <c r="W292" s="305">
        <f>+V292/U292</f>
        <v>1</v>
      </c>
      <c r="X292" s="53">
        <f t="shared" ref="X292" si="448">+W292</f>
        <v>1</v>
      </c>
      <c r="Y292" s="178">
        <v>1</v>
      </c>
      <c r="Z292" s="178">
        <v>1</v>
      </c>
      <c r="AA292" s="305">
        <f>+Z292/Y292</f>
        <v>1</v>
      </c>
      <c r="AB292" s="53">
        <f t="shared" ref="AB292" si="449">+AA292</f>
        <v>1</v>
      </c>
      <c r="AC292" s="178">
        <v>1</v>
      </c>
      <c r="AD292" s="179">
        <f>AM292</f>
        <v>0.05</v>
      </c>
      <c r="AE292" s="305">
        <v>0</v>
      </c>
      <c r="AF292" s="53">
        <f t="shared" ref="AF292" si="450">+AE292</f>
        <v>0</v>
      </c>
      <c r="AG292" s="178">
        <v>1</v>
      </c>
      <c r="AH292" s="179">
        <v>0</v>
      </c>
      <c r="AI292" s="305">
        <v>0</v>
      </c>
      <c r="AJ292" s="53">
        <f t="shared" ref="AJ292" si="451">+AI292</f>
        <v>0</v>
      </c>
      <c r="AL292" s="178">
        <v>0.05</v>
      </c>
      <c r="AM292" s="179">
        <v>0.05</v>
      </c>
      <c r="AN292" s="411">
        <f>+AM292/AL292</f>
        <v>1</v>
      </c>
      <c r="AO292" s="287">
        <f>AN292</f>
        <v>1</v>
      </c>
      <c r="AP292" s="178">
        <v>0.4</v>
      </c>
      <c r="AQ292" s="179">
        <v>0</v>
      </c>
      <c r="AR292" s="411">
        <f>+AQ292/AP292</f>
        <v>0</v>
      </c>
      <c r="AS292" s="287">
        <f>AR292</f>
        <v>0</v>
      </c>
      <c r="AT292" s="178">
        <v>0.8</v>
      </c>
      <c r="AU292" s="179">
        <v>0</v>
      </c>
      <c r="AV292" s="411">
        <f>+AU292/AT292</f>
        <v>0</v>
      </c>
      <c r="AW292" s="287">
        <f>AV292</f>
        <v>0</v>
      </c>
      <c r="AX292" s="178">
        <v>1</v>
      </c>
      <c r="AY292" s="179">
        <v>0</v>
      </c>
      <c r="AZ292" s="411">
        <f>+AY292/AX292</f>
        <v>0</v>
      </c>
      <c r="BA292" s="287">
        <f>AZ292</f>
        <v>0</v>
      </c>
    </row>
    <row r="293" spans="1:53" ht="109.5" customHeight="1">
      <c r="A293" s="661" t="s">
        <v>34</v>
      </c>
      <c r="B293" s="661"/>
      <c r="C293" s="661"/>
      <c r="D293" s="270"/>
      <c r="E293" s="38">
        <f>SUM(E291:E292)</f>
        <v>258227000</v>
      </c>
      <c r="F293" s="392">
        <f>E293/600000000</f>
        <v>0.43037833333333331</v>
      </c>
      <c r="G293" s="662">
        <f>SUM(G291:H292)</f>
        <v>251303500</v>
      </c>
      <c r="H293" s="662">
        <v>0</v>
      </c>
      <c r="I293" s="392">
        <f>G293/E293</f>
        <v>0.97318831880477252</v>
      </c>
      <c r="J293" s="277">
        <f>I293</f>
        <v>0.97318831880477252</v>
      </c>
      <c r="K293" s="663"/>
      <c r="L293" s="663"/>
      <c r="M293" s="663"/>
      <c r="N293" s="663"/>
      <c r="O293" s="271"/>
      <c r="P293" s="76"/>
      <c r="S293" s="46"/>
    </row>
    <row r="294" spans="1:53" s="146" customFormat="1" ht="57" customHeight="1">
      <c r="A294" s="206"/>
      <c r="B294" s="206"/>
      <c r="C294" s="206"/>
      <c r="D294" s="206"/>
      <c r="E294" s="207"/>
      <c r="F294" s="208"/>
      <c r="G294" s="209"/>
      <c r="H294" s="209"/>
      <c r="I294" s="210"/>
      <c r="J294" s="211"/>
      <c r="K294" s="211"/>
      <c r="L294" s="211"/>
      <c r="M294" s="211"/>
      <c r="N294" s="211"/>
      <c r="O294" s="211"/>
      <c r="P294" s="212"/>
      <c r="AA294" s="46"/>
      <c r="AB294" s="46"/>
      <c r="AC294" s="46"/>
      <c r="AD294" s="46"/>
      <c r="AE294" s="46"/>
      <c r="AF294" s="46"/>
      <c r="AG294" s="46"/>
      <c r="AH294" s="46"/>
      <c r="AI294" s="46"/>
      <c r="AJ294" s="46"/>
      <c r="AK294" s="46"/>
      <c r="AL294" s="46"/>
      <c r="AM294" s="46"/>
      <c r="AN294" s="46"/>
      <c r="AO294" s="46"/>
      <c r="AP294" s="46"/>
    </row>
    <row r="295" spans="1:53" s="146" customFormat="1" ht="57" customHeight="1">
      <c r="A295" s="206"/>
      <c r="B295" s="206"/>
      <c r="C295" s="206"/>
      <c r="D295" s="206"/>
      <c r="E295" s="207"/>
      <c r="F295" s="208"/>
      <c r="G295" s="209"/>
      <c r="H295" s="209"/>
      <c r="I295" s="210"/>
      <c r="J295" s="211"/>
      <c r="K295" s="211"/>
      <c r="L295" s="211"/>
      <c r="M295" s="211"/>
      <c r="N295" s="211"/>
      <c r="O295" s="211"/>
      <c r="P295" s="212"/>
      <c r="AA295" s="46"/>
      <c r="AB295" s="46"/>
      <c r="AC295" s="46"/>
      <c r="AD295" s="46"/>
      <c r="AE295" s="46"/>
      <c r="AF295" s="46"/>
      <c r="AG295" s="46"/>
      <c r="AH295" s="46"/>
      <c r="AI295" s="46"/>
      <c r="AJ295" s="46"/>
      <c r="AK295" s="46"/>
      <c r="AL295" s="46"/>
      <c r="AM295" s="46"/>
      <c r="AN295" s="46"/>
      <c r="AO295" s="46"/>
      <c r="AP295" s="46"/>
    </row>
    <row r="296" spans="1:53" ht="75.75" customHeight="1">
      <c r="A296" s="686" t="s">
        <v>160</v>
      </c>
      <c r="B296" s="687"/>
      <c r="C296" s="687"/>
      <c r="D296" s="688"/>
      <c r="E296" s="664" t="s">
        <v>1624</v>
      </c>
      <c r="F296" s="664"/>
      <c r="G296" s="664"/>
      <c r="H296" s="664"/>
      <c r="I296" s="664"/>
      <c r="J296" s="664"/>
      <c r="K296" s="692"/>
      <c r="L296" s="692"/>
      <c r="M296" s="692"/>
      <c r="N296" s="692"/>
      <c r="O296" s="692"/>
      <c r="P296" s="692"/>
      <c r="Q296" s="274"/>
      <c r="R296" s="274"/>
      <c r="S296" s="274"/>
      <c r="T296" s="274"/>
      <c r="U296" s="274"/>
    </row>
    <row r="297" spans="1:53" ht="72" customHeight="1">
      <c r="A297" s="689"/>
      <c r="B297" s="690"/>
      <c r="C297" s="690"/>
      <c r="D297" s="691"/>
      <c r="E297" s="693" t="s">
        <v>29</v>
      </c>
      <c r="F297" s="693"/>
      <c r="G297" s="693" t="s">
        <v>30</v>
      </c>
      <c r="H297" s="693"/>
      <c r="I297" s="275" t="s">
        <v>9</v>
      </c>
      <c r="J297" s="275" t="s">
        <v>10</v>
      </c>
      <c r="K297" s="694"/>
      <c r="L297" s="694"/>
      <c r="M297" s="694"/>
      <c r="N297" s="694"/>
      <c r="O297" s="694"/>
      <c r="P297" s="694"/>
      <c r="Q297" s="31"/>
      <c r="R297" s="31"/>
      <c r="S297" s="31"/>
      <c r="T297" s="31"/>
      <c r="U297" s="31"/>
    </row>
    <row r="298" spans="1:53" ht="109.5" customHeight="1">
      <c r="A298" s="672" t="s">
        <v>652</v>
      </c>
      <c r="B298" s="673"/>
      <c r="C298" s="673"/>
      <c r="D298" s="674"/>
      <c r="E298" s="681">
        <f>+E303+E304+E305</f>
        <v>1291210159</v>
      </c>
      <c r="F298" s="681"/>
      <c r="G298" s="681">
        <f>G306</f>
        <v>1266698716</v>
      </c>
      <c r="H298" s="681"/>
      <c r="I298" s="639">
        <f>G298/E298</f>
        <v>0.98101668978581824</v>
      </c>
      <c r="J298" s="640">
        <f>I298</f>
        <v>0.98101668978581824</v>
      </c>
      <c r="K298" s="694"/>
      <c r="L298" s="694"/>
      <c r="M298" s="694"/>
      <c r="N298" s="694"/>
      <c r="O298" s="694"/>
      <c r="P298" s="694"/>
      <c r="Q298" s="31"/>
      <c r="R298" s="31"/>
      <c r="S298" s="31"/>
      <c r="T298" s="31"/>
      <c r="U298" s="31"/>
    </row>
    <row r="299" spans="1:53" ht="109.5" customHeight="1">
      <c r="A299" s="675"/>
      <c r="B299" s="676"/>
      <c r="C299" s="676"/>
      <c r="D299" s="677"/>
      <c r="E299" s="681"/>
      <c r="F299" s="681"/>
      <c r="G299" s="681"/>
      <c r="H299" s="681"/>
      <c r="I299" s="639"/>
      <c r="J299" s="640"/>
      <c r="K299" s="694"/>
      <c r="L299" s="694"/>
      <c r="M299" s="694"/>
      <c r="N299" s="694"/>
      <c r="O299" s="694"/>
      <c r="P299" s="694"/>
      <c r="Q299" s="31"/>
      <c r="R299" s="31"/>
      <c r="S299" s="31"/>
      <c r="T299" s="31"/>
      <c r="U299" s="31"/>
      <c r="AL299" s="650" t="s">
        <v>714</v>
      </c>
      <c r="AM299" s="651"/>
      <c r="AN299" s="651"/>
      <c r="AO299" s="651"/>
      <c r="AP299" s="651"/>
      <c r="AQ299" s="651"/>
      <c r="AR299" s="651"/>
      <c r="AS299" s="651"/>
      <c r="AT299" s="651"/>
      <c r="AU299" s="651"/>
      <c r="AV299" s="651"/>
      <c r="AW299" s="651"/>
      <c r="AX299" s="651"/>
      <c r="AY299" s="651"/>
      <c r="AZ299" s="651"/>
      <c r="BA299" s="652"/>
    </row>
    <row r="300" spans="1:53" ht="109.5" customHeight="1">
      <c r="A300" s="675"/>
      <c r="B300" s="676"/>
      <c r="C300" s="676"/>
      <c r="D300" s="677"/>
      <c r="E300" s="681"/>
      <c r="F300" s="681"/>
      <c r="G300" s="681"/>
      <c r="H300" s="681"/>
      <c r="I300" s="639"/>
      <c r="J300" s="640"/>
      <c r="K300" s="694"/>
      <c r="L300" s="694"/>
      <c r="M300" s="694"/>
      <c r="N300" s="694"/>
      <c r="O300" s="694"/>
      <c r="P300" s="694"/>
      <c r="Q300" s="671">
        <v>2016</v>
      </c>
      <c r="R300" s="671"/>
      <c r="S300" s="671"/>
      <c r="T300" s="671"/>
      <c r="U300" s="671">
        <v>2017</v>
      </c>
      <c r="V300" s="671"/>
      <c r="W300" s="671"/>
      <c r="X300" s="671"/>
      <c r="Y300" s="671">
        <v>2018</v>
      </c>
      <c r="Z300" s="671"/>
      <c r="AA300" s="671"/>
      <c r="AB300" s="671"/>
      <c r="AC300" s="671">
        <v>2019</v>
      </c>
      <c r="AD300" s="671"/>
      <c r="AE300" s="671"/>
      <c r="AF300" s="671"/>
      <c r="AG300" s="671">
        <v>2020</v>
      </c>
      <c r="AH300" s="671"/>
      <c r="AI300" s="671"/>
      <c r="AJ300" s="671"/>
    </row>
    <row r="301" spans="1:53" ht="109.5" customHeight="1">
      <c r="A301" s="678"/>
      <c r="B301" s="679"/>
      <c r="C301" s="679"/>
      <c r="D301" s="680"/>
      <c r="E301" s="681"/>
      <c r="F301" s="681"/>
      <c r="G301" s="681"/>
      <c r="H301" s="681"/>
      <c r="I301" s="639"/>
      <c r="J301" s="640"/>
      <c r="K301" s="695"/>
      <c r="L301" s="695"/>
      <c r="M301" s="695"/>
      <c r="N301" s="695"/>
      <c r="O301" s="695"/>
      <c r="P301" s="695"/>
      <c r="Q301" s="671"/>
      <c r="R301" s="671"/>
      <c r="S301" s="671"/>
      <c r="T301" s="671"/>
      <c r="U301" s="671"/>
      <c r="V301" s="671"/>
      <c r="W301" s="671"/>
      <c r="X301" s="671"/>
      <c r="Y301" s="671"/>
      <c r="Z301" s="671"/>
      <c r="AA301" s="671"/>
      <c r="AB301" s="671"/>
      <c r="AC301" s="671"/>
      <c r="AD301" s="671"/>
      <c r="AE301" s="671"/>
      <c r="AF301" s="671"/>
      <c r="AG301" s="671"/>
      <c r="AH301" s="671"/>
      <c r="AI301" s="671"/>
      <c r="AJ301" s="671"/>
      <c r="AL301" s="634" t="s">
        <v>713</v>
      </c>
      <c r="AM301" s="634"/>
      <c r="AN301" s="634"/>
      <c r="AO301" s="634"/>
      <c r="AP301" s="634" t="s">
        <v>715</v>
      </c>
      <c r="AQ301" s="634"/>
      <c r="AR301" s="634"/>
      <c r="AS301" s="634"/>
      <c r="AT301" s="634" t="s">
        <v>716</v>
      </c>
      <c r="AU301" s="634"/>
      <c r="AV301" s="634"/>
      <c r="AW301" s="634"/>
      <c r="AX301" s="634" t="s">
        <v>717</v>
      </c>
      <c r="AY301" s="634"/>
      <c r="AZ301" s="634"/>
      <c r="BA301" s="634"/>
    </row>
    <row r="302" spans="1:53" ht="105.75" customHeight="1">
      <c r="A302" s="664" t="s">
        <v>27</v>
      </c>
      <c r="B302" s="664"/>
      <c r="C302" s="664"/>
      <c r="D302" s="272" t="s">
        <v>151</v>
      </c>
      <c r="E302" s="272" t="s">
        <v>29</v>
      </c>
      <c r="F302" s="307" t="s">
        <v>1000</v>
      </c>
      <c r="G302" s="664" t="s">
        <v>30</v>
      </c>
      <c r="H302" s="664"/>
      <c r="I302" s="272" t="s">
        <v>31</v>
      </c>
      <c r="J302" s="275" t="s">
        <v>10</v>
      </c>
      <c r="K302" s="665" t="s">
        <v>32</v>
      </c>
      <c r="L302" s="664"/>
      <c r="M302" s="664"/>
      <c r="N302" s="664"/>
      <c r="O302" s="278" t="s">
        <v>7</v>
      </c>
      <c r="P302" s="315" t="s">
        <v>1003</v>
      </c>
      <c r="Q302" s="303" t="s">
        <v>11</v>
      </c>
      <c r="R302" s="303" t="s">
        <v>12</v>
      </c>
      <c r="S302" s="39" t="s">
        <v>9</v>
      </c>
      <c r="T302" s="409" t="s">
        <v>10</v>
      </c>
      <c r="U302" s="303" t="s">
        <v>11</v>
      </c>
      <c r="V302" s="303" t="s">
        <v>12</v>
      </c>
      <c r="W302" s="168" t="s">
        <v>9</v>
      </c>
      <c r="X302" s="409" t="s">
        <v>10</v>
      </c>
      <c r="Y302" s="303" t="s">
        <v>11</v>
      </c>
      <c r="Z302" s="303" t="s">
        <v>12</v>
      </c>
      <c r="AA302" s="39" t="s">
        <v>9</v>
      </c>
      <c r="AB302" s="410" t="s">
        <v>10</v>
      </c>
      <c r="AC302" s="303" t="s">
        <v>11</v>
      </c>
      <c r="AD302" s="303" t="s">
        <v>12</v>
      </c>
      <c r="AE302" s="168" t="s">
        <v>9</v>
      </c>
      <c r="AF302" s="409" t="s">
        <v>10</v>
      </c>
      <c r="AG302" s="303" t="s">
        <v>11</v>
      </c>
      <c r="AH302" s="303" t="s">
        <v>12</v>
      </c>
      <c r="AI302" s="168" t="s">
        <v>9</v>
      </c>
      <c r="AJ302" s="409" t="s">
        <v>10</v>
      </c>
      <c r="AL302" s="408" t="s">
        <v>13</v>
      </c>
      <c r="AM302" s="408" t="s">
        <v>14</v>
      </c>
      <c r="AN302" s="173" t="s">
        <v>9</v>
      </c>
      <c r="AO302" s="409" t="s">
        <v>10</v>
      </c>
      <c r="AP302" s="408" t="s">
        <v>13</v>
      </c>
      <c r="AQ302" s="408" t="s">
        <v>14</v>
      </c>
      <c r="AR302" s="173" t="s">
        <v>9</v>
      </c>
      <c r="AS302" s="409" t="s">
        <v>10</v>
      </c>
      <c r="AT302" s="408" t="s">
        <v>13</v>
      </c>
      <c r="AU302" s="408" t="s">
        <v>14</v>
      </c>
      <c r="AV302" s="173" t="s">
        <v>9</v>
      </c>
      <c r="AW302" s="409" t="s">
        <v>10</v>
      </c>
      <c r="AX302" s="408" t="s">
        <v>13</v>
      </c>
      <c r="AY302" s="408" t="s">
        <v>14</v>
      </c>
      <c r="AZ302" s="173" t="s">
        <v>9</v>
      </c>
      <c r="BA302" s="409" t="s">
        <v>10</v>
      </c>
    </row>
    <row r="303" spans="1:53" ht="225.75" customHeight="1">
      <c r="A303" s="666" t="s">
        <v>33</v>
      </c>
      <c r="B303" s="620" t="s">
        <v>198</v>
      </c>
      <c r="C303" s="620"/>
      <c r="D303" s="143" t="s">
        <v>202</v>
      </c>
      <c r="E303" s="37">
        <v>657707800</v>
      </c>
      <c r="F303" s="36">
        <f>E303/ 1467000000</f>
        <v>0.44833524199045671</v>
      </c>
      <c r="G303" s="667">
        <v>645155667</v>
      </c>
      <c r="H303" s="667"/>
      <c r="I303" s="36">
        <f>G303/E303</f>
        <v>0.9809153350469616</v>
      </c>
      <c r="J303" s="277">
        <f>I303</f>
        <v>0.9809153350469616</v>
      </c>
      <c r="K303" s="668" t="s">
        <v>229</v>
      </c>
      <c r="L303" s="669"/>
      <c r="M303" s="669"/>
      <c r="N303" s="670"/>
      <c r="O303" s="83" t="s">
        <v>58</v>
      </c>
      <c r="P303" s="23">
        <v>1</v>
      </c>
      <c r="Q303" s="178">
        <v>1</v>
      </c>
      <c r="R303" s="178">
        <v>1</v>
      </c>
      <c r="S303" s="286">
        <f>+R303/Q303</f>
        <v>1</v>
      </c>
      <c r="T303" s="53">
        <f>+S303</f>
        <v>1</v>
      </c>
      <c r="U303" s="178">
        <v>1</v>
      </c>
      <c r="V303" s="179">
        <v>1</v>
      </c>
      <c r="W303" s="305">
        <f>+V303/U303</f>
        <v>1</v>
      </c>
      <c r="X303" s="53">
        <f>+W303</f>
        <v>1</v>
      </c>
      <c r="Y303" s="178">
        <v>1</v>
      </c>
      <c r="Z303" s="178">
        <v>1</v>
      </c>
      <c r="AA303" s="305">
        <f>+Z303/Y303</f>
        <v>1</v>
      </c>
      <c r="AB303" s="53">
        <f>+AA303</f>
        <v>1</v>
      </c>
      <c r="AC303" s="178">
        <v>1</v>
      </c>
      <c r="AD303" s="179">
        <f>AQ303</f>
        <v>0.45329999999999998</v>
      </c>
      <c r="AE303" s="414">
        <f>+AD303/AC303</f>
        <v>0.45329999999999998</v>
      </c>
      <c r="AF303" s="53">
        <f>+AE303</f>
        <v>0.45329999999999998</v>
      </c>
      <c r="AG303" s="178">
        <v>1</v>
      </c>
      <c r="AH303" s="179">
        <v>0</v>
      </c>
      <c r="AI303" s="305">
        <f>+AH303/AG303</f>
        <v>0</v>
      </c>
      <c r="AJ303" s="53">
        <f>+AI303</f>
        <v>0</v>
      </c>
      <c r="AL303" s="404">
        <v>0.14330000000000001</v>
      </c>
      <c r="AM303" s="404">
        <v>0.14330000000000001</v>
      </c>
      <c r="AN303" s="414">
        <f>+AM303/AL303</f>
        <v>1</v>
      </c>
      <c r="AO303" s="287">
        <f t="shared" ref="AO303:AO305" si="452">AN303</f>
        <v>1</v>
      </c>
      <c r="AP303" s="404">
        <v>0.45329999999999998</v>
      </c>
      <c r="AQ303" s="179">
        <v>0.45329999999999998</v>
      </c>
      <c r="AR303" s="414">
        <f>+AQ303/AP303</f>
        <v>1</v>
      </c>
      <c r="AS303" s="287">
        <f t="shared" ref="AS303:AS305" si="453">AR303</f>
        <v>1</v>
      </c>
      <c r="AT303" s="404">
        <v>0.72330000000000005</v>
      </c>
      <c r="AU303" s="179">
        <v>0</v>
      </c>
      <c r="AV303" s="305">
        <f>+AU303/AT303</f>
        <v>0</v>
      </c>
      <c r="AW303" s="287">
        <f t="shared" ref="AW303:AW305" si="454">AV303</f>
        <v>0</v>
      </c>
      <c r="AX303" s="178">
        <v>1</v>
      </c>
      <c r="AY303" s="179">
        <v>0</v>
      </c>
      <c r="AZ303" s="305">
        <f>+AY303/AX303</f>
        <v>0</v>
      </c>
      <c r="BA303" s="287">
        <f t="shared" ref="BA303:BA305" si="455">AZ303</f>
        <v>0</v>
      </c>
    </row>
    <row r="304" spans="1:53" ht="297" customHeight="1">
      <c r="A304" s="666"/>
      <c r="B304" s="620" t="s">
        <v>199</v>
      </c>
      <c r="C304" s="620"/>
      <c r="D304" s="143" t="s">
        <v>203</v>
      </c>
      <c r="E304" s="37">
        <v>221140860</v>
      </c>
      <c r="F304" s="36">
        <f>E304/ 1467000000</f>
        <v>0.15074359918200408</v>
      </c>
      <c r="G304" s="667">
        <v>209431550</v>
      </c>
      <c r="H304" s="667"/>
      <c r="I304" s="36">
        <f>G304/E304</f>
        <v>0.94705044558477347</v>
      </c>
      <c r="J304" s="277">
        <f t="shared" ref="J304:J305" si="456">I304</f>
        <v>0.94705044558477347</v>
      </c>
      <c r="K304" s="668" t="s">
        <v>230</v>
      </c>
      <c r="L304" s="669"/>
      <c r="M304" s="669"/>
      <c r="N304" s="670"/>
      <c r="O304" s="83" t="s">
        <v>58</v>
      </c>
      <c r="P304" s="23">
        <v>1</v>
      </c>
      <c r="Q304" s="178">
        <v>1</v>
      </c>
      <c r="R304" s="178">
        <v>1</v>
      </c>
      <c r="S304" s="286">
        <f>+R304/Q304</f>
        <v>1</v>
      </c>
      <c r="T304" s="53">
        <f t="shared" ref="T304:T305" si="457">+S304</f>
        <v>1</v>
      </c>
      <c r="U304" s="178">
        <v>1</v>
      </c>
      <c r="V304" s="179">
        <v>1</v>
      </c>
      <c r="W304" s="305">
        <f>+V304/U304</f>
        <v>1</v>
      </c>
      <c r="X304" s="53">
        <f t="shared" ref="X304:X305" si="458">+W304</f>
        <v>1</v>
      </c>
      <c r="Y304" s="178">
        <v>1</v>
      </c>
      <c r="Z304" s="178">
        <v>1</v>
      </c>
      <c r="AA304" s="305">
        <f>+Z304/Y304</f>
        <v>1</v>
      </c>
      <c r="AB304" s="53">
        <f t="shared" ref="AB304:AB305" si="459">+AA304</f>
        <v>1</v>
      </c>
      <c r="AC304" s="178">
        <v>1</v>
      </c>
      <c r="AD304" s="179">
        <f>AQ304</f>
        <v>0.49</v>
      </c>
      <c r="AE304" s="414">
        <f>+AD304/AC304</f>
        <v>0.49</v>
      </c>
      <c r="AF304" s="53">
        <f t="shared" ref="AF304:AF305" si="460">+AE304</f>
        <v>0.49</v>
      </c>
      <c r="AG304" s="178">
        <v>1</v>
      </c>
      <c r="AH304" s="179">
        <v>0</v>
      </c>
      <c r="AI304" s="305">
        <v>0</v>
      </c>
      <c r="AJ304" s="53">
        <f t="shared" ref="AJ304:AJ305" si="461">+AI304</f>
        <v>0</v>
      </c>
      <c r="AL304" s="178">
        <v>0.23499999999999999</v>
      </c>
      <c r="AM304" s="179">
        <v>0.23580000000000001</v>
      </c>
      <c r="AN304" s="414">
        <f t="shared" ref="AN304:AN305" si="462">+AM304/AL304</f>
        <v>1.0034042553191491</v>
      </c>
      <c r="AO304" s="287">
        <f t="shared" si="452"/>
        <v>1.0034042553191491</v>
      </c>
      <c r="AP304" s="178">
        <v>0.49</v>
      </c>
      <c r="AQ304" s="405">
        <v>0.49</v>
      </c>
      <c r="AR304" s="414">
        <f t="shared" ref="AR304:AR305" si="463">+AQ304/AP304</f>
        <v>1</v>
      </c>
      <c r="AS304" s="287">
        <f t="shared" si="453"/>
        <v>1</v>
      </c>
      <c r="AT304" s="178">
        <v>0.745</v>
      </c>
      <c r="AU304" s="179">
        <v>0</v>
      </c>
      <c r="AV304" s="305">
        <f t="shared" ref="AV304:AV305" si="464">+AU304/AT304</f>
        <v>0</v>
      </c>
      <c r="AW304" s="287">
        <f t="shared" si="454"/>
        <v>0</v>
      </c>
      <c r="AX304" s="178">
        <v>1</v>
      </c>
      <c r="AY304" s="179">
        <v>0</v>
      </c>
      <c r="AZ304" s="305">
        <f t="shared" ref="AZ304:AZ305" si="465">+AY304/AX304</f>
        <v>0</v>
      </c>
      <c r="BA304" s="287">
        <f t="shared" si="455"/>
        <v>0</v>
      </c>
    </row>
    <row r="305" spans="1:53" ht="225.75" customHeight="1">
      <c r="A305" s="666"/>
      <c r="B305" s="620" t="s">
        <v>200</v>
      </c>
      <c r="C305" s="620"/>
      <c r="D305" s="143" t="s">
        <v>204</v>
      </c>
      <c r="E305" s="37">
        <v>412361499</v>
      </c>
      <c r="F305" s="36">
        <f>E305/ 1467000000</f>
        <v>0.28109168302658488</v>
      </c>
      <c r="G305" s="667">
        <v>412111499</v>
      </c>
      <c r="H305" s="667"/>
      <c r="I305" s="36">
        <f>G305/E305</f>
        <v>0.99939373583468327</v>
      </c>
      <c r="J305" s="277">
        <f t="shared" si="456"/>
        <v>0.99939373583468327</v>
      </c>
      <c r="K305" s="668" t="s">
        <v>231</v>
      </c>
      <c r="L305" s="669"/>
      <c r="M305" s="669"/>
      <c r="N305" s="670"/>
      <c r="O305" s="83" t="s">
        <v>114</v>
      </c>
      <c r="P305" s="23">
        <v>0.7</v>
      </c>
      <c r="Q305" s="179">
        <v>0.14499999999999999</v>
      </c>
      <c r="R305" s="179">
        <v>0.14499999999999999</v>
      </c>
      <c r="S305" s="286">
        <f>+R305/Q305</f>
        <v>1</v>
      </c>
      <c r="T305" s="53">
        <f t="shared" si="457"/>
        <v>1</v>
      </c>
      <c r="U305" s="179">
        <v>0.40500000000000003</v>
      </c>
      <c r="V305" s="179">
        <v>0.40500000000000003</v>
      </c>
      <c r="W305" s="305">
        <f>+V305/U305</f>
        <v>1</v>
      </c>
      <c r="X305" s="53">
        <f t="shared" si="458"/>
        <v>1</v>
      </c>
      <c r="Y305" s="178">
        <v>0.05</v>
      </c>
      <c r="Z305" s="178">
        <v>0.05</v>
      </c>
      <c r="AA305" s="305">
        <f>+Z305/Y305</f>
        <v>1</v>
      </c>
      <c r="AB305" s="53">
        <f t="shared" si="459"/>
        <v>1</v>
      </c>
      <c r="AC305" s="178">
        <v>0.05</v>
      </c>
      <c r="AD305" s="179">
        <f>AQ305</f>
        <v>2.7E-2</v>
      </c>
      <c r="AE305" s="414">
        <f>+AD305/AC305</f>
        <v>0.53999999999999992</v>
      </c>
      <c r="AF305" s="53">
        <f t="shared" si="460"/>
        <v>0.53999999999999992</v>
      </c>
      <c r="AG305" s="178">
        <v>0.05</v>
      </c>
      <c r="AH305" s="179">
        <v>0</v>
      </c>
      <c r="AI305" s="305">
        <v>0</v>
      </c>
      <c r="AJ305" s="53">
        <f t="shared" si="461"/>
        <v>0</v>
      </c>
      <c r="AL305" s="404">
        <v>1.0999999999999999E-2</v>
      </c>
      <c r="AM305" s="179">
        <v>1.0999999999999999E-2</v>
      </c>
      <c r="AN305" s="414">
        <f t="shared" si="462"/>
        <v>1</v>
      </c>
      <c r="AO305" s="287">
        <f t="shared" si="452"/>
        <v>1</v>
      </c>
      <c r="AP305" s="179">
        <v>2.7E-2</v>
      </c>
      <c r="AQ305" s="179">
        <v>2.7E-2</v>
      </c>
      <c r="AR305" s="414">
        <f t="shared" si="463"/>
        <v>1</v>
      </c>
      <c r="AS305" s="287">
        <f t="shared" si="453"/>
        <v>1</v>
      </c>
      <c r="AT305" s="179">
        <v>3.9E-2</v>
      </c>
      <c r="AU305" s="179">
        <v>0</v>
      </c>
      <c r="AV305" s="305">
        <f t="shared" si="464"/>
        <v>0</v>
      </c>
      <c r="AW305" s="287">
        <f t="shared" si="454"/>
        <v>0</v>
      </c>
      <c r="AX305" s="178">
        <v>0.05</v>
      </c>
      <c r="AY305" s="179">
        <v>0</v>
      </c>
      <c r="AZ305" s="305">
        <f t="shared" si="465"/>
        <v>0</v>
      </c>
      <c r="BA305" s="287">
        <f t="shared" si="455"/>
        <v>0</v>
      </c>
    </row>
    <row r="306" spans="1:53" ht="109.5" customHeight="1">
      <c r="A306" s="661" t="s">
        <v>34</v>
      </c>
      <c r="B306" s="661"/>
      <c r="C306" s="661"/>
      <c r="D306" s="270"/>
      <c r="E306" s="38">
        <f>SUM(E303:E305)</f>
        <v>1291210159</v>
      </c>
      <c r="F306" s="392">
        <f>E306/ 1467000000</f>
        <v>0.88017052419904562</v>
      </c>
      <c r="G306" s="662">
        <f>SUM(G303:H305)</f>
        <v>1266698716</v>
      </c>
      <c r="H306" s="662">
        <v>0</v>
      </c>
      <c r="I306" s="392">
        <f>G306/E306</f>
        <v>0.98101668978581824</v>
      </c>
      <c r="J306" s="277">
        <f>I306</f>
        <v>0.98101668978581824</v>
      </c>
      <c r="K306" s="663"/>
      <c r="L306" s="663"/>
      <c r="M306" s="663"/>
      <c r="N306" s="663"/>
      <c r="O306" s="271"/>
      <c r="P306" s="76"/>
      <c r="S306" s="46"/>
    </row>
    <row r="307" spans="1:53" ht="64.5" customHeight="1" thickBot="1">
      <c r="S307" s="46"/>
    </row>
    <row r="308" spans="1:53" ht="113.25" customHeight="1" thickTop="1" thickBot="1">
      <c r="A308" s="653" t="s">
        <v>35</v>
      </c>
      <c r="B308" s="653"/>
      <c r="C308" s="654" t="d">
        <v>2019-03-31</v>
      </c>
      <c r="D308" s="654"/>
      <c r="E308" s="165" t="s">
        <v>639</v>
      </c>
      <c r="F308" s="52"/>
      <c r="G308" s="655" t="s">
        <v>37</v>
      </c>
      <c r="H308" s="656"/>
      <c r="I308" s="44"/>
      <c r="J308" s="657" t="s">
        <v>38</v>
      </c>
      <c r="K308" s="658"/>
      <c r="L308" s="44"/>
      <c r="M308" s="657" t="s">
        <v>39</v>
      </c>
      <c r="N308" s="658"/>
      <c r="O308" s="166"/>
      <c r="P308" s="659" t="s">
        <v>40</v>
      </c>
      <c r="Q308" s="660"/>
      <c r="R308" s="660"/>
      <c r="S308" s="46"/>
    </row>
    <row r="309" spans="1:53" s="45" customFormat="1" ht="75.75" customHeight="1" thickTop="1">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row>
    <row r="310" spans="1:53" s="45" customFormat="1" ht="75.75" customHeight="1">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row>
    <row r="311" spans="1:53">
      <c r="S311" s="46"/>
    </row>
    <row r="312" spans="1:53">
      <c r="S312" s="46"/>
    </row>
    <row r="313" spans="1:53">
      <c r="S313" s="46"/>
    </row>
    <row r="314" spans="1:53">
      <c r="S314" s="46"/>
    </row>
    <row r="315" spans="1:53">
      <c r="S315" s="46"/>
    </row>
    <row r="316" spans="1:53">
      <c r="S316" s="46"/>
    </row>
    <row r="317" spans="1:53">
      <c r="S317" s="46"/>
    </row>
    <row r="318" spans="1:53">
      <c r="S318" s="46"/>
    </row>
    <row r="319" spans="1:53">
      <c r="S319" s="46"/>
    </row>
    <row r="320" spans="1:53">
      <c r="S320" s="46"/>
    </row>
    <row r="321" spans="19:19">
      <c r="S321" s="46"/>
    </row>
    <row r="322" spans="19:19">
      <c r="S322" s="46"/>
    </row>
    <row r="323" spans="19:19">
      <c r="S323" s="46"/>
    </row>
    <row r="324" spans="19:19">
      <c r="S324" s="46"/>
    </row>
    <row r="325" spans="19:19">
      <c r="S325" s="46"/>
    </row>
    <row r="326" spans="19:19">
      <c r="S326" s="46"/>
    </row>
    <row r="327" spans="19:19">
      <c r="S327" s="46"/>
    </row>
    <row r="328" spans="19:19">
      <c r="S328" s="46"/>
    </row>
    <row r="329" spans="19:19">
      <c r="S329" s="46"/>
    </row>
    <row r="330" spans="19:19">
      <c r="S330" s="46"/>
    </row>
    <row r="331" spans="19:19">
      <c r="S331" s="46"/>
    </row>
    <row r="332" spans="19:19">
      <c r="S332" s="46"/>
    </row>
    <row r="333" spans="19:19">
      <c r="S333" s="46"/>
    </row>
    <row r="334" spans="19:19">
      <c r="S334" s="46"/>
    </row>
    <row r="335" spans="19:19">
      <c r="S335" s="46"/>
    </row>
    <row r="336" spans="19:19">
      <c r="S336" s="46"/>
    </row>
    <row r="337" spans="19:19">
      <c r="S337" s="46"/>
    </row>
    <row r="338" spans="19:19">
      <c r="S338" s="46"/>
    </row>
    <row r="339" spans="19:19">
      <c r="S339" s="46"/>
    </row>
    <row r="340" spans="19:19">
      <c r="S340" s="46"/>
    </row>
    <row r="341" spans="19:19">
      <c r="S341" s="46"/>
    </row>
    <row r="342" spans="19:19">
      <c r="S342" s="46"/>
    </row>
    <row r="343" spans="19:19">
      <c r="S343" s="46"/>
    </row>
    <row r="344" spans="19:19">
      <c r="S344" s="46"/>
    </row>
    <row r="345" spans="19:19">
      <c r="S345" s="46"/>
    </row>
    <row r="346" spans="19:19">
      <c r="S346" s="46"/>
    </row>
    <row r="347" spans="19:19">
      <c r="S347" s="46"/>
    </row>
    <row r="348" spans="19:19">
      <c r="S348" s="46"/>
    </row>
    <row r="349" spans="19:19">
      <c r="S349" s="46"/>
    </row>
    <row r="350" spans="19:19">
      <c r="S350" s="46"/>
    </row>
    <row r="351" spans="19:19">
      <c r="S351" s="46"/>
    </row>
    <row r="352" spans="19:19">
      <c r="S352" s="46"/>
    </row>
    <row r="353" spans="19:19">
      <c r="S353" s="46"/>
    </row>
    <row r="354" spans="19:19">
      <c r="S354" s="46"/>
    </row>
    <row r="355" spans="19:19">
      <c r="S355" s="46"/>
    </row>
    <row r="356" spans="19:19">
      <c r="S356" s="46"/>
    </row>
    <row r="357" spans="19:19">
      <c r="S357" s="46"/>
    </row>
    <row r="358" spans="19:19">
      <c r="S358" s="46"/>
    </row>
    <row r="359" spans="19:19">
      <c r="S359" s="46"/>
    </row>
    <row r="360" spans="19:19">
      <c r="S360" s="46"/>
    </row>
    <row r="361" spans="19:19">
      <c r="S361" s="46"/>
    </row>
    <row r="362" spans="19:19">
      <c r="S362" s="46"/>
    </row>
    <row r="363" spans="19:19">
      <c r="S363" s="46"/>
    </row>
    <row r="364" spans="19:19">
      <c r="S364" s="46"/>
    </row>
    <row r="365" spans="19:19">
      <c r="S365" s="46"/>
    </row>
    <row r="366" spans="19:19">
      <c r="S366" s="46"/>
    </row>
    <row r="367" spans="19:19">
      <c r="S367" s="46"/>
    </row>
    <row r="368" spans="19:19">
      <c r="S368" s="46"/>
    </row>
    <row r="369" spans="19:19">
      <c r="S369" s="46"/>
    </row>
    <row r="370" spans="19:19">
      <c r="S370" s="46"/>
    </row>
    <row r="371" spans="19:19">
      <c r="S371" s="46"/>
    </row>
    <row r="372" spans="19:19">
      <c r="S372" s="46"/>
    </row>
    <row r="373" spans="19:19">
      <c r="S373" s="46"/>
    </row>
    <row r="374" spans="19:19">
      <c r="S374" s="46"/>
    </row>
    <row r="375" spans="19:19">
      <c r="S375" s="46"/>
    </row>
    <row r="376" spans="19:19">
      <c r="S376" s="46"/>
    </row>
    <row r="377" spans="19:19">
      <c r="S377" s="46"/>
    </row>
    <row r="378" spans="19:19">
      <c r="S378" s="46"/>
    </row>
    <row r="379" spans="19:19">
      <c r="S379" s="46"/>
    </row>
    <row r="380" spans="19:19">
      <c r="S380" s="46"/>
    </row>
    <row r="381" spans="19:19">
      <c r="S381" s="46"/>
    </row>
    <row r="382" spans="19:19">
      <c r="S382" s="46"/>
    </row>
    <row r="383" spans="19:19">
      <c r="S383" s="46"/>
    </row>
    <row r="384" spans="19:19">
      <c r="S384" s="46"/>
    </row>
    <row r="385" spans="19:19">
      <c r="S385" s="46"/>
    </row>
    <row r="386" spans="19:19">
      <c r="S386" s="46"/>
    </row>
    <row r="387" spans="19:19">
      <c r="S387" s="46"/>
    </row>
    <row r="388" spans="19:19">
      <c r="S388" s="46"/>
    </row>
    <row r="389" spans="19:19">
      <c r="S389" s="46"/>
    </row>
    <row r="390" spans="19:19">
      <c r="S390" s="46"/>
    </row>
    <row r="391" spans="19:19">
      <c r="S391" s="46"/>
    </row>
    <row r="392" spans="19:19">
      <c r="S392" s="46"/>
    </row>
    <row r="393" spans="19:19">
      <c r="S393" s="46"/>
    </row>
    <row r="394" spans="19:19">
      <c r="S394" s="46"/>
    </row>
    <row r="395" spans="19:19">
      <c r="S395" s="46"/>
    </row>
    <row r="396" spans="19:19">
      <c r="S396" s="46"/>
    </row>
    <row r="397" spans="19:19">
      <c r="S397" s="46"/>
    </row>
    <row r="398" spans="19:19">
      <c r="S398" s="46"/>
    </row>
    <row r="399" spans="19:19">
      <c r="S399" s="46"/>
    </row>
    <row r="400" spans="19:19">
      <c r="S400" s="46"/>
    </row>
    <row r="401" spans="19:19">
      <c r="S401" s="46"/>
    </row>
    <row r="402" spans="19:19">
      <c r="S402" s="46"/>
    </row>
    <row r="403" spans="19:19">
      <c r="S403" s="46"/>
    </row>
    <row r="404" spans="19:19">
      <c r="S404" s="46"/>
    </row>
    <row r="405" spans="19:19">
      <c r="S405" s="46"/>
    </row>
    <row r="406" spans="19:19">
      <c r="S406" s="46"/>
    </row>
    <row r="407" spans="19:19">
      <c r="S407" s="46"/>
    </row>
    <row r="408" spans="19:19">
      <c r="S408" s="46"/>
    </row>
    <row r="409" spans="19:19">
      <c r="S409" s="46"/>
    </row>
    <row r="410" spans="19:19">
      <c r="S410" s="46"/>
    </row>
    <row r="411" spans="19:19">
      <c r="S411" s="46"/>
    </row>
    <row r="412" spans="19:19">
      <c r="S412" s="46"/>
    </row>
    <row r="413" spans="19:19">
      <c r="S413" s="46"/>
    </row>
    <row r="414" spans="19:19">
      <c r="S414" s="46"/>
    </row>
    <row r="415" spans="19:19">
      <c r="S415" s="46"/>
    </row>
    <row r="416" spans="19:19">
      <c r="S416" s="46"/>
    </row>
    <row r="417" spans="19:19">
      <c r="S417" s="46"/>
    </row>
    <row r="418" spans="19:19">
      <c r="S418" s="46"/>
    </row>
    <row r="419" spans="19:19">
      <c r="S419" s="46"/>
    </row>
    <row r="420" spans="19:19">
      <c r="S420" s="46"/>
    </row>
    <row r="421" spans="19:19">
      <c r="S421" s="46"/>
    </row>
    <row r="422" spans="19:19">
      <c r="S422" s="46"/>
    </row>
    <row r="423" spans="19:19">
      <c r="S423" s="46"/>
    </row>
    <row r="424" spans="19:19">
      <c r="S424" s="46"/>
    </row>
    <row r="425" spans="19:19">
      <c r="S425" s="46"/>
    </row>
    <row r="426" spans="19:19">
      <c r="S426" s="46"/>
    </row>
    <row r="427" spans="19:19">
      <c r="S427" s="46"/>
    </row>
    <row r="428" spans="19:19">
      <c r="S428" s="46"/>
    </row>
    <row r="429" spans="19:19">
      <c r="S429" s="46"/>
    </row>
    <row r="430" spans="19:19">
      <c r="S430" s="46"/>
    </row>
    <row r="431" spans="19:19">
      <c r="S431" s="46"/>
    </row>
    <row r="432" spans="19:19">
      <c r="S432" s="46"/>
    </row>
    <row r="433" spans="19:19">
      <c r="S433" s="46"/>
    </row>
    <row r="434" spans="19:19">
      <c r="S434" s="46"/>
    </row>
    <row r="435" spans="19:19">
      <c r="S435" s="46"/>
    </row>
    <row r="436" spans="19:19">
      <c r="S436" s="46"/>
    </row>
    <row r="437" spans="19:19">
      <c r="S437" s="46"/>
    </row>
    <row r="438" spans="19:19">
      <c r="S438" s="46"/>
    </row>
    <row r="439" spans="19:19">
      <c r="S439" s="46"/>
    </row>
    <row r="440" spans="19:19">
      <c r="S440" s="46"/>
    </row>
    <row r="441" spans="19:19">
      <c r="S441" s="46"/>
    </row>
    <row r="442" spans="19:19">
      <c r="S442" s="46"/>
    </row>
    <row r="443" spans="19:19">
      <c r="S443" s="46"/>
    </row>
    <row r="444" spans="19:19">
      <c r="S444" s="46"/>
    </row>
    <row r="445" spans="19:19">
      <c r="S445" s="46"/>
    </row>
    <row r="446" spans="19:19">
      <c r="S446" s="46"/>
    </row>
    <row r="447" spans="19:19">
      <c r="S447" s="46"/>
    </row>
    <row r="448" spans="19:19">
      <c r="S448" s="46"/>
    </row>
    <row r="449" spans="19:19">
      <c r="S449" s="46"/>
    </row>
    <row r="450" spans="19:19">
      <c r="S450" s="46"/>
    </row>
    <row r="451" spans="19:19">
      <c r="S451" s="46"/>
    </row>
    <row r="452" spans="19:19">
      <c r="S452" s="46"/>
    </row>
    <row r="453" spans="19:19">
      <c r="S453" s="46"/>
    </row>
    <row r="454" spans="19:19">
      <c r="S454" s="46"/>
    </row>
    <row r="455" spans="19:19">
      <c r="S455" s="46"/>
    </row>
    <row r="456" spans="19:19">
      <c r="S456" s="46"/>
    </row>
    <row r="457" spans="19:19">
      <c r="S457" s="46"/>
    </row>
    <row r="458" spans="19:19">
      <c r="S458" s="46"/>
    </row>
    <row r="459" spans="19:19">
      <c r="S459" s="46"/>
    </row>
    <row r="460" spans="19:19">
      <c r="S460" s="46"/>
    </row>
    <row r="461" spans="19:19">
      <c r="S461" s="46"/>
    </row>
    <row r="462" spans="19:19">
      <c r="S462" s="46"/>
    </row>
    <row r="463" spans="19:19">
      <c r="S463" s="46"/>
    </row>
    <row r="464" spans="19:19">
      <c r="S464" s="46"/>
    </row>
    <row r="465" spans="19:19">
      <c r="S465" s="46"/>
    </row>
    <row r="466" spans="19:19">
      <c r="S466" s="46"/>
    </row>
    <row r="467" spans="19:19">
      <c r="S467" s="46"/>
    </row>
    <row r="468" spans="19:19">
      <c r="S468" s="46"/>
    </row>
    <row r="469" spans="19:19">
      <c r="S469" s="46"/>
    </row>
    <row r="470" spans="19:19">
      <c r="S470" s="46"/>
    </row>
    <row r="471" spans="19:19">
      <c r="S471" s="46"/>
    </row>
    <row r="472" spans="19:19">
      <c r="S472" s="46"/>
    </row>
    <row r="473" spans="19:19">
      <c r="S473" s="46"/>
    </row>
    <row r="474" spans="19:19">
      <c r="S474" s="46"/>
    </row>
    <row r="475" spans="19:19">
      <c r="S475" s="46"/>
    </row>
    <row r="476" spans="19:19">
      <c r="S476" s="46"/>
    </row>
    <row r="477" spans="19:19">
      <c r="S477" s="46"/>
    </row>
    <row r="478" spans="19:19">
      <c r="S478" s="46"/>
    </row>
    <row r="479" spans="19:19">
      <c r="S479" s="46"/>
    </row>
    <row r="480" spans="19:19">
      <c r="S480" s="46"/>
    </row>
    <row r="481" spans="19:19">
      <c r="S481" s="46"/>
    </row>
    <row r="482" spans="19:19">
      <c r="S482" s="46"/>
    </row>
    <row r="483" spans="19:19">
      <c r="S483" s="46"/>
    </row>
    <row r="484" spans="19:19">
      <c r="S484" s="46"/>
    </row>
    <row r="485" spans="19:19">
      <c r="S485" s="46"/>
    </row>
    <row r="486" spans="19:19">
      <c r="S486" s="46"/>
    </row>
    <row r="487" spans="19:19">
      <c r="S487" s="46"/>
    </row>
    <row r="488" spans="19:19">
      <c r="S488" s="46"/>
    </row>
    <row r="489" spans="19:19">
      <c r="S489" s="46"/>
    </row>
    <row r="490" spans="19:19">
      <c r="S490" s="46"/>
    </row>
    <row r="491" spans="19:19">
      <c r="S491" s="46"/>
    </row>
    <row r="492" spans="19:19">
      <c r="S492" s="46"/>
    </row>
    <row r="493" spans="19:19">
      <c r="S493" s="46"/>
    </row>
    <row r="494" spans="19:19">
      <c r="S494" s="46"/>
    </row>
    <row r="495" spans="19:19">
      <c r="S495" s="46"/>
    </row>
    <row r="496" spans="19:19">
      <c r="S496" s="46"/>
    </row>
    <row r="497" spans="19:19">
      <c r="S497" s="46"/>
    </row>
    <row r="498" spans="19:19">
      <c r="S498" s="46"/>
    </row>
    <row r="499" spans="19:19">
      <c r="S499" s="46"/>
    </row>
    <row r="500" spans="19:19">
      <c r="S500" s="46"/>
    </row>
    <row r="501" spans="19:19">
      <c r="S501" s="46"/>
    </row>
    <row r="502" spans="19:19">
      <c r="S502" s="46"/>
    </row>
    <row r="503" spans="19:19">
      <c r="S503" s="46"/>
    </row>
    <row r="504" spans="19:19">
      <c r="S504" s="46"/>
    </row>
    <row r="505" spans="19:19">
      <c r="S505" s="46"/>
    </row>
    <row r="506" spans="19:19">
      <c r="S506" s="46"/>
    </row>
    <row r="507" spans="19:19">
      <c r="S507" s="46"/>
    </row>
    <row r="508" spans="19:19">
      <c r="S508" s="46"/>
    </row>
    <row r="509" spans="19:19">
      <c r="S509" s="46"/>
    </row>
    <row r="510" spans="19:19">
      <c r="S510" s="46"/>
    </row>
    <row r="511" spans="19:19">
      <c r="S511" s="46"/>
    </row>
    <row r="512" spans="19:19">
      <c r="S512" s="46"/>
    </row>
    <row r="513" spans="19:19">
      <c r="S513" s="46"/>
    </row>
    <row r="514" spans="19:19">
      <c r="S514" s="46"/>
    </row>
    <row r="515" spans="19:19">
      <c r="S515" s="46"/>
    </row>
    <row r="516" spans="19:19">
      <c r="S516" s="46"/>
    </row>
    <row r="517" spans="19:19">
      <c r="S517" s="46"/>
    </row>
    <row r="518" spans="19:19">
      <c r="S518" s="46"/>
    </row>
    <row r="519" spans="19:19">
      <c r="S519" s="46"/>
    </row>
    <row r="520" spans="19:19">
      <c r="S520" s="46"/>
    </row>
    <row r="521" spans="19:19">
      <c r="S521" s="46"/>
    </row>
  </sheetData>
  <autoFilter ref="A74:AP269" xr:uid="{7ABEB6B2-7C2F-403B-90CE-DDB4B239DFD9}">
    <filterColumn colId="1" showButton="0"/>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1135">
    <mergeCell ref="P99:R99"/>
    <mergeCell ref="E62:H62"/>
    <mergeCell ref="E64:H64"/>
    <mergeCell ref="E66:H66"/>
    <mergeCell ref="E67:H67"/>
    <mergeCell ref="E69:H69"/>
    <mergeCell ref="B67:C67"/>
    <mergeCell ref="B69:C69"/>
    <mergeCell ref="B70:C70"/>
    <mergeCell ref="I67:K67"/>
    <mergeCell ref="I69:K69"/>
    <mergeCell ref="L67:N67"/>
    <mergeCell ref="L69:N69"/>
    <mergeCell ref="B99:C99"/>
    <mergeCell ref="F99:G99"/>
    <mergeCell ref="H99:J99"/>
    <mergeCell ref="P60:R60"/>
    <mergeCell ref="P61:R61"/>
    <mergeCell ref="P62:R62"/>
    <mergeCell ref="P63:R63"/>
    <mergeCell ref="P64:R64"/>
    <mergeCell ref="P65:R65"/>
    <mergeCell ref="P66:R66"/>
    <mergeCell ref="H83:J83"/>
    <mergeCell ref="H84:J84"/>
    <mergeCell ref="H85:J85"/>
    <mergeCell ref="H86:J86"/>
    <mergeCell ref="B95:C95"/>
    <mergeCell ref="B87:C87"/>
    <mergeCell ref="B88:C88"/>
    <mergeCell ref="B89:C89"/>
    <mergeCell ref="B90:C90"/>
    <mergeCell ref="B58:C58"/>
    <mergeCell ref="B59:C59"/>
    <mergeCell ref="B60:C60"/>
    <mergeCell ref="B61:C61"/>
    <mergeCell ref="B62:C62"/>
    <mergeCell ref="B64:C64"/>
    <mergeCell ref="B66:C66"/>
    <mergeCell ref="I64:K64"/>
    <mergeCell ref="I58:K58"/>
    <mergeCell ref="I59:K59"/>
    <mergeCell ref="I60:K60"/>
    <mergeCell ref="L58:N58"/>
    <mergeCell ref="L59:N59"/>
    <mergeCell ref="L60:N60"/>
    <mergeCell ref="L61:N61"/>
    <mergeCell ref="L62:N62"/>
    <mergeCell ref="L64:N64"/>
    <mergeCell ref="L66:N66"/>
    <mergeCell ref="I61:K61"/>
    <mergeCell ref="I62:K62"/>
    <mergeCell ref="I66:K66"/>
    <mergeCell ref="E58:H58"/>
    <mergeCell ref="E59:H59"/>
    <mergeCell ref="E60:H60"/>
    <mergeCell ref="E61:H61"/>
    <mergeCell ref="B53:C53"/>
    <mergeCell ref="B54:C54"/>
    <mergeCell ref="B55:C55"/>
    <mergeCell ref="B56:C56"/>
    <mergeCell ref="B57:C57"/>
    <mergeCell ref="E53:H53"/>
    <mergeCell ref="I53:K53"/>
    <mergeCell ref="L53:N53"/>
    <mergeCell ref="E54:H54"/>
    <mergeCell ref="I54:K54"/>
    <mergeCell ref="L54:N54"/>
    <mergeCell ref="E55:H55"/>
    <mergeCell ref="I55:K55"/>
    <mergeCell ref="L55:N55"/>
    <mergeCell ref="E56:H56"/>
    <mergeCell ref="I56:K56"/>
    <mergeCell ref="L56:N56"/>
    <mergeCell ref="E57:H57"/>
    <mergeCell ref="I57:K57"/>
    <mergeCell ref="L57:N57"/>
    <mergeCell ref="P229:R229"/>
    <mergeCell ref="C9:Y9"/>
    <mergeCell ref="C10:Y10"/>
    <mergeCell ref="B184:C184"/>
    <mergeCell ref="F184:G184"/>
    <mergeCell ref="H184:J184"/>
    <mergeCell ref="P184:R184"/>
    <mergeCell ref="B202:C202"/>
    <mergeCell ref="F202:G202"/>
    <mergeCell ref="H202:J202"/>
    <mergeCell ref="P202:R202"/>
    <mergeCell ref="F231:G231"/>
    <mergeCell ref="B212:C212"/>
    <mergeCell ref="F212:G212"/>
    <mergeCell ref="H212:J212"/>
    <mergeCell ref="P212:R212"/>
    <mergeCell ref="H213:J213"/>
    <mergeCell ref="H214:J214"/>
    <mergeCell ref="H215:J215"/>
    <mergeCell ref="B213:C213"/>
    <mergeCell ref="F213:G213"/>
    <mergeCell ref="B214:C214"/>
    <mergeCell ref="F214:G214"/>
    <mergeCell ref="B215:C215"/>
    <mergeCell ref="F215:G215"/>
    <mergeCell ref="P213:R213"/>
    <mergeCell ref="P214:R214"/>
    <mergeCell ref="P215:R215"/>
    <mergeCell ref="F198:G198"/>
    <mergeCell ref="H197:J197"/>
    <mergeCell ref="H198:J198"/>
    <mergeCell ref="P197:R197"/>
    <mergeCell ref="P238:R238"/>
    <mergeCell ref="F237:G237"/>
    <mergeCell ref="F238:G238"/>
    <mergeCell ref="F243:G243"/>
    <mergeCell ref="B240:C240"/>
    <mergeCell ref="B241:C241"/>
    <mergeCell ref="B239:C239"/>
    <mergeCell ref="B210:C210"/>
    <mergeCell ref="F210:G210"/>
    <mergeCell ref="H210:J210"/>
    <mergeCell ref="P210:R210"/>
    <mergeCell ref="B211:C211"/>
    <mergeCell ref="F211:G211"/>
    <mergeCell ref="H211:J211"/>
    <mergeCell ref="P211:R211"/>
    <mergeCell ref="B251:C251"/>
    <mergeCell ref="F251:G251"/>
    <mergeCell ref="H251:J251"/>
    <mergeCell ref="P251:R251"/>
    <mergeCell ref="P245:R245"/>
    <mergeCell ref="F245:G245"/>
    <mergeCell ref="B232:C232"/>
    <mergeCell ref="B233:C233"/>
    <mergeCell ref="B234:C234"/>
    <mergeCell ref="B235:C235"/>
    <mergeCell ref="B236:C236"/>
    <mergeCell ref="B237:C237"/>
    <mergeCell ref="B238:C238"/>
    <mergeCell ref="H232:J232"/>
    <mergeCell ref="F232:G232"/>
    <mergeCell ref="F233:G233"/>
    <mergeCell ref="F234:G234"/>
    <mergeCell ref="AL288:BA288"/>
    <mergeCell ref="Y288:AB289"/>
    <mergeCell ref="AC288:AF289"/>
    <mergeCell ref="AG288:AJ289"/>
    <mergeCell ref="P30:R30"/>
    <mergeCell ref="S28:S29"/>
    <mergeCell ref="T28:T29"/>
    <mergeCell ref="K274:P278"/>
    <mergeCell ref="P67:R67"/>
    <mergeCell ref="P68:R68"/>
    <mergeCell ref="B65:C65"/>
    <mergeCell ref="B68:C68"/>
    <mergeCell ref="E65:H65"/>
    <mergeCell ref="E68:H68"/>
    <mergeCell ref="I65:K65"/>
    <mergeCell ref="L65:N65"/>
    <mergeCell ref="L68:N68"/>
    <mergeCell ref="I68:K68"/>
    <mergeCell ref="P235:R235"/>
    <mergeCell ref="H233:J233"/>
    <mergeCell ref="H234:J234"/>
    <mergeCell ref="H235:J235"/>
    <mergeCell ref="H236:J236"/>
    <mergeCell ref="H237:J237"/>
    <mergeCell ref="H238:J238"/>
    <mergeCell ref="P232:R232"/>
    <mergeCell ref="P233:R233"/>
    <mergeCell ref="P234:R234"/>
    <mergeCell ref="P95:R95"/>
    <mergeCell ref="H97:J97"/>
    <mergeCell ref="A279:C279"/>
    <mergeCell ref="G279:H279"/>
    <mergeCell ref="P19:S19"/>
    <mergeCell ref="V18:X18"/>
    <mergeCell ref="T15:T16"/>
    <mergeCell ref="V39:Y39"/>
    <mergeCell ref="H208:J208"/>
    <mergeCell ref="H209:J209"/>
    <mergeCell ref="B205:C205"/>
    <mergeCell ref="AX277:BA278"/>
    <mergeCell ref="AT277:AW278"/>
    <mergeCell ref="AP277:AS278"/>
    <mergeCell ref="AL275:BA276"/>
    <mergeCell ref="A26:Y26"/>
    <mergeCell ref="V28:Y28"/>
    <mergeCell ref="A33:Y33"/>
    <mergeCell ref="C35:Y35"/>
    <mergeCell ref="C36:Y36"/>
    <mergeCell ref="C37:Y37"/>
    <mergeCell ref="A35:B35"/>
    <mergeCell ref="A36:B36"/>
    <mergeCell ref="A37:B37"/>
    <mergeCell ref="A30:H30"/>
    <mergeCell ref="I30:N30"/>
    <mergeCell ref="B216:C216"/>
    <mergeCell ref="B217:C217"/>
    <mergeCell ref="H243:J243"/>
    <mergeCell ref="B206:C206"/>
    <mergeCell ref="B207:C207"/>
    <mergeCell ref="P201:R201"/>
    <mergeCell ref="F235:G235"/>
    <mergeCell ref="F236:G236"/>
    <mergeCell ref="B243:C243"/>
    <mergeCell ref="P243:R243"/>
    <mergeCell ref="AA13:AP13"/>
    <mergeCell ref="AA26:AP26"/>
    <mergeCell ref="AA28:AD28"/>
    <mergeCell ref="AE28:AH28"/>
    <mergeCell ref="AI28:AL28"/>
    <mergeCell ref="AM28:AP28"/>
    <mergeCell ref="AA37:AP37"/>
    <mergeCell ref="AA39:AD39"/>
    <mergeCell ref="AE39:AH39"/>
    <mergeCell ref="AI39:AL39"/>
    <mergeCell ref="AM39:AP39"/>
    <mergeCell ref="AM15:AP15"/>
    <mergeCell ref="J17:O17"/>
    <mergeCell ref="U28:U29"/>
    <mergeCell ref="A28:H29"/>
    <mergeCell ref="I28:N29"/>
    <mergeCell ref="O28:O29"/>
    <mergeCell ref="P28:R29"/>
    <mergeCell ref="AA15:AD15"/>
    <mergeCell ref="AE15:AH15"/>
    <mergeCell ref="AI15:AL15"/>
    <mergeCell ref="V15:Y15"/>
    <mergeCell ref="J18:O18"/>
    <mergeCell ref="AA18:AP18"/>
    <mergeCell ref="AA21:AP21"/>
    <mergeCell ref="D23:E24"/>
    <mergeCell ref="F23:H24"/>
    <mergeCell ref="J19:O19"/>
    <mergeCell ref="P21:S21"/>
    <mergeCell ref="J22:O22"/>
    <mergeCell ref="P22:S22"/>
    <mergeCell ref="P18:S18"/>
    <mergeCell ref="U277:X278"/>
    <mergeCell ref="F83:G83"/>
    <mergeCell ref="F85:G85"/>
    <mergeCell ref="F86:G86"/>
    <mergeCell ref="H216:J216"/>
    <mergeCell ref="H217:J217"/>
    <mergeCell ref="F96:G96"/>
    <mergeCell ref="P96:R96"/>
    <mergeCell ref="F95:G95"/>
    <mergeCell ref="B197:C197"/>
    <mergeCell ref="B198:C198"/>
    <mergeCell ref="F197:G197"/>
    <mergeCell ref="F98:G98"/>
    <mergeCell ref="P98:R98"/>
    <mergeCell ref="F100:G100"/>
    <mergeCell ref="P100:R100"/>
    <mergeCell ref="H98:J98"/>
    <mergeCell ref="H100:J100"/>
    <mergeCell ref="H205:J205"/>
    <mergeCell ref="H206:J206"/>
    <mergeCell ref="H207:J207"/>
    <mergeCell ref="F189:G189"/>
    <mergeCell ref="H189:J189"/>
    <mergeCell ref="P189:R189"/>
    <mergeCell ref="P198:R198"/>
    <mergeCell ref="B96:C96"/>
    <mergeCell ref="P230:R230"/>
    <mergeCell ref="P231:R231"/>
    <mergeCell ref="H224:J224"/>
    <mergeCell ref="H225:J225"/>
    <mergeCell ref="H226:J226"/>
    <mergeCell ref="H227:J227"/>
    <mergeCell ref="Y277:AB278"/>
    <mergeCell ref="AC277:AF278"/>
    <mergeCell ref="AG277:AJ278"/>
    <mergeCell ref="AL277:AO278"/>
    <mergeCell ref="P228:R228"/>
    <mergeCell ref="A13:Y13"/>
    <mergeCell ref="D17:E19"/>
    <mergeCell ref="F17:H19"/>
    <mergeCell ref="F15:H16"/>
    <mergeCell ref="I15:I16"/>
    <mergeCell ref="J15:O16"/>
    <mergeCell ref="P15:S16"/>
    <mergeCell ref="P17:S17"/>
    <mergeCell ref="U15:U16"/>
    <mergeCell ref="A15:C16"/>
    <mergeCell ref="D15:E16"/>
    <mergeCell ref="A17:C24"/>
    <mergeCell ref="J23:O23"/>
    <mergeCell ref="P23:S23"/>
    <mergeCell ref="J24:O24"/>
    <mergeCell ref="P24:S24"/>
    <mergeCell ref="F20:H22"/>
    <mergeCell ref="J20:O20"/>
    <mergeCell ref="P20:S20"/>
    <mergeCell ref="J21:O21"/>
    <mergeCell ref="B98:C98"/>
    <mergeCell ref="B100:C100"/>
    <mergeCell ref="B97:C97"/>
    <mergeCell ref="P207:R207"/>
    <mergeCell ref="P204:R204"/>
    <mergeCell ref="F97:G97"/>
    <mergeCell ref="P97:R97"/>
    <mergeCell ref="H90:J90"/>
    <mergeCell ref="P88:R88"/>
    <mergeCell ref="P89:R89"/>
    <mergeCell ref="P86:R86"/>
    <mergeCell ref="P87:R87"/>
    <mergeCell ref="H95:J95"/>
    <mergeCell ref="H96:J96"/>
    <mergeCell ref="B91:C91"/>
    <mergeCell ref="B92:C92"/>
    <mergeCell ref="B93:C93"/>
    <mergeCell ref="B94:C94"/>
    <mergeCell ref="H91:J91"/>
    <mergeCell ref="H92:J92"/>
    <mergeCell ref="F84:G84"/>
    <mergeCell ref="H93:J93"/>
    <mergeCell ref="H94:J94"/>
    <mergeCell ref="F94:G94"/>
    <mergeCell ref="F91:G91"/>
    <mergeCell ref="B85:C85"/>
    <mergeCell ref="AM74:AP74"/>
    <mergeCell ref="S74:S75"/>
    <mergeCell ref="P80:R80"/>
    <mergeCell ref="P81:R81"/>
    <mergeCell ref="P84:R84"/>
    <mergeCell ref="P85:R85"/>
    <mergeCell ref="P82:R82"/>
    <mergeCell ref="P83:R83"/>
    <mergeCell ref="P93:R93"/>
    <mergeCell ref="P94:R94"/>
    <mergeCell ref="P91:R91"/>
    <mergeCell ref="F92:G92"/>
    <mergeCell ref="P92:R92"/>
    <mergeCell ref="B82:C82"/>
    <mergeCell ref="F76:G76"/>
    <mergeCell ref="F77:G77"/>
    <mergeCell ref="F80:G80"/>
    <mergeCell ref="F81:G81"/>
    <mergeCell ref="F78:G78"/>
    <mergeCell ref="F79:G79"/>
    <mergeCell ref="F82:G82"/>
    <mergeCell ref="B86:C86"/>
    <mergeCell ref="B83:C83"/>
    <mergeCell ref="B84:C84"/>
    <mergeCell ref="F89:G89"/>
    <mergeCell ref="F90:G90"/>
    <mergeCell ref="F87:G87"/>
    <mergeCell ref="F88:G88"/>
    <mergeCell ref="F93:G93"/>
    <mergeCell ref="H87:J87"/>
    <mergeCell ref="H88:J88"/>
    <mergeCell ref="H89:J89"/>
    <mergeCell ref="B49:C49"/>
    <mergeCell ref="B50:C50"/>
    <mergeCell ref="E49:H49"/>
    <mergeCell ref="E50:H50"/>
    <mergeCell ref="I49:K49"/>
    <mergeCell ref="I50:K50"/>
    <mergeCell ref="B52:C52"/>
    <mergeCell ref="L51:N51"/>
    <mergeCell ref="P51:R51"/>
    <mergeCell ref="L52:N52"/>
    <mergeCell ref="P79:R79"/>
    <mergeCell ref="P90:R90"/>
    <mergeCell ref="H80:J80"/>
    <mergeCell ref="H81:J81"/>
    <mergeCell ref="H82:J82"/>
    <mergeCell ref="AA72:AP72"/>
    <mergeCell ref="I48:K48"/>
    <mergeCell ref="D74:D75"/>
    <mergeCell ref="E74:E75"/>
    <mergeCell ref="F74:G75"/>
    <mergeCell ref="B74:C75"/>
    <mergeCell ref="H74:J75"/>
    <mergeCell ref="T74:T75"/>
    <mergeCell ref="U74:U75"/>
    <mergeCell ref="K74:K75"/>
    <mergeCell ref="L74:L75"/>
    <mergeCell ref="M74:M75"/>
    <mergeCell ref="N74:N75"/>
    <mergeCell ref="O74:O75"/>
    <mergeCell ref="AA74:AD74"/>
    <mergeCell ref="AE74:AH74"/>
    <mergeCell ref="AI74:AL74"/>
    <mergeCell ref="A3:U3"/>
    <mergeCell ref="A5:U5"/>
    <mergeCell ref="B39:C40"/>
    <mergeCell ref="B44:C44"/>
    <mergeCell ref="B45:C45"/>
    <mergeCell ref="B46:C46"/>
    <mergeCell ref="B47:C47"/>
    <mergeCell ref="B48:C48"/>
    <mergeCell ref="E39:H40"/>
    <mergeCell ref="E44:H44"/>
    <mergeCell ref="E45:H45"/>
    <mergeCell ref="E46:H46"/>
    <mergeCell ref="E47:H47"/>
    <mergeCell ref="E48:H48"/>
    <mergeCell ref="I39:K40"/>
    <mergeCell ref="I44:K44"/>
    <mergeCell ref="I45:K45"/>
    <mergeCell ref="I46:K46"/>
    <mergeCell ref="I47:K47"/>
    <mergeCell ref="D20:E22"/>
    <mergeCell ref="U39:U40"/>
    <mergeCell ref="L39:N40"/>
    <mergeCell ref="O39:O40"/>
    <mergeCell ref="P39:R40"/>
    <mergeCell ref="S39:S40"/>
    <mergeCell ref="T39:T40"/>
    <mergeCell ref="A39:A40"/>
    <mergeCell ref="D39:D40"/>
    <mergeCell ref="A6:B6"/>
    <mergeCell ref="A8:B8"/>
    <mergeCell ref="C6:U6"/>
    <mergeCell ref="C8:Y8"/>
    <mergeCell ref="I70:K70"/>
    <mergeCell ref="P74:R75"/>
    <mergeCell ref="H79:J79"/>
    <mergeCell ref="V74:Y74"/>
    <mergeCell ref="I51:K51"/>
    <mergeCell ref="I52:K52"/>
    <mergeCell ref="I63:K63"/>
    <mergeCell ref="E51:H51"/>
    <mergeCell ref="E52:H52"/>
    <mergeCell ref="E63:H63"/>
    <mergeCell ref="A72:Y72"/>
    <mergeCell ref="L63:N63"/>
    <mergeCell ref="P69:R69"/>
    <mergeCell ref="H76:J76"/>
    <mergeCell ref="H77:J77"/>
    <mergeCell ref="H78:J78"/>
    <mergeCell ref="P76:R76"/>
    <mergeCell ref="P77:R77"/>
    <mergeCell ref="P78:R78"/>
    <mergeCell ref="B51:C51"/>
    <mergeCell ref="E70:H70"/>
    <mergeCell ref="P70:R70"/>
    <mergeCell ref="L70:N70"/>
    <mergeCell ref="B63:C63"/>
    <mergeCell ref="A74:A75"/>
    <mergeCell ref="P53:R53"/>
    <mergeCell ref="P54:R54"/>
    <mergeCell ref="P55:R55"/>
    <mergeCell ref="P56:R56"/>
    <mergeCell ref="P57:R57"/>
    <mergeCell ref="P58:R58"/>
    <mergeCell ref="P59:R59"/>
    <mergeCell ref="B250:C250"/>
    <mergeCell ref="B248:C248"/>
    <mergeCell ref="B249:C249"/>
    <mergeCell ref="B246:C246"/>
    <mergeCell ref="B247:C247"/>
    <mergeCell ref="B242:C242"/>
    <mergeCell ref="B244:C244"/>
    <mergeCell ref="B103:C103"/>
    <mergeCell ref="B104:C104"/>
    <mergeCell ref="B185:C185"/>
    <mergeCell ref="B101:C101"/>
    <mergeCell ref="B107:C107"/>
    <mergeCell ref="B140:C140"/>
    <mergeCell ref="B145:C145"/>
    <mergeCell ref="F250:G250"/>
    <mergeCell ref="F241:G241"/>
    <mergeCell ref="F239:G239"/>
    <mergeCell ref="F249:G249"/>
    <mergeCell ref="B186:C186"/>
    <mergeCell ref="B204:C204"/>
    <mergeCell ref="B109:C109"/>
    <mergeCell ref="B110:C110"/>
    <mergeCell ref="B111:C111"/>
    <mergeCell ref="B112:C112"/>
    <mergeCell ref="B130:C130"/>
    <mergeCell ref="B131:C131"/>
    <mergeCell ref="B132:C132"/>
    <mergeCell ref="B133:C133"/>
    <mergeCell ref="B134:C134"/>
    <mergeCell ref="B135:C135"/>
    <mergeCell ref="B136:C136"/>
    <mergeCell ref="B137:C137"/>
    <mergeCell ref="B200:C200"/>
    <mergeCell ref="B201:C201"/>
    <mergeCell ref="B208:C208"/>
    <mergeCell ref="B209:C209"/>
    <mergeCell ref="B227:C227"/>
    <mergeCell ref="B228:C228"/>
    <mergeCell ref="B229:C229"/>
    <mergeCell ref="B230:C230"/>
    <mergeCell ref="B218:C218"/>
    <mergeCell ref="F248:G248"/>
    <mergeCell ref="F246:G246"/>
    <mergeCell ref="F247:G247"/>
    <mergeCell ref="B138:C138"/>
    <mergeCell ref="B139:C139"/>
    <mergeCell ref="H246:J246"/>
    <mergeCell ref="H247:J247"/>
    <mergeCell ref="H248:J248"/>
    <mergeCell ref="B224:C224"/>
    <mergeCell ref="B225:C225"/>
    <mergeCell ref="B226:C226"/>
    <mergeCell ref="B231:C231"/>
    <mergeCell ref="B245:C245"/>
    <mergeCell ref="H245:J245"/>
    <mergeCell ref="H143:J143"/>
    <mergeCell ref="H144:J144"/>
    <mergeCell ref="F145:G145"/>
    <mergeCell ref="B146:C146"/>
    <mergeCell ref="F146:G146"/>
    <mergeCell ref="H153:J153"/>
    <mergeCell ref="H154:J154"/>
    <mergeCell ref="H156:J156"/>
    <mergeCell ref="B156:C156"/>
    <mergeCell ref="H106:J106"/>
    <mergeCell ref="P106:R106"/>
    <mergeCell ref="H218:J218"/>
    <mergeCell ref="F104:G104"/>
    <mergeCell ref="F186:G186"/>
    <mergeCell ref="H186:J186"/>
    <mergeCell ref="F188:G188"/>
    <mergeCell ref="H188:J188"/>
    <mergeCell ref="F204:G204"/>
    <mergeCell ref="H204:J204"/>
    <mergeCell ref="H109:J109"/>
    <mergeCell ref="B182:C182"/>
    <mergeCell ref="H220:J220"/>
    <mergeCell ref="H221:J221"/>
    <mergeCell ref="H222:J222"/>
    <mergeCell ref="H223:J223"/>
    <mergeCell ref="B219:C219"/>
    <mergeCell ref="B220:C220"/>
    <mergeCell ref="B221:C221"/>
    <mergeCell ref="B222:C222"/>
    <mergeCell ref="B223:C223"/>
    <mergeCell ref="F180:G180"/>
    <mergeCell ref="H180:J180"/>
    <mergeCell ref="H126:J126"/>
    <mergeCell ref="H127:J127"/>
    <mergeCell ref="H128:J128"/>
    <mergeCell ref="H219:J219"/>
    <mergeCell ref="F185:G185"/>
    <mergeCell ref="H185:J185"/>
    <mergeCell ref="H195:J195"/>
    <mergeCell ref="F107:G107"/>
    <mergeCell ref="H107:J107"/>
    <mergeCell ref="P183:R183"/>
    <mergeCell ref="H262:J262"/>
    <mergeCell ref="H263:J263"/>
    <mergeCell ref="H264:J264"/>
    <mergeCell ref="H249:J249"/>
    <mergeCell ref="H250:J250"/>
    <mergeCell ref="F240:G240"/>
    <mergeCell ref="F242:G242"/>
    <mergeCell ref="F244:G244"/>
    <mergeCell ref="H239:J239"/>
    <mergeCell ref="H240:J240"/>
    <mergeCell ref="H241:J241"/>
    <mergeCell ref="H242:J242"/>
    <mergeCell ref="H244:J244"/>
    <mergeCell ref="F182:G182"/>
    <mergeCell ref="F103:G103"/>
    <mergeCell ref="F135:G135"/>
    <mergeCell ref="F136:G136"/>
    <mergeCell ref="F137:G137"/>
    <mergeCell ref="P241:R241"/>
    <mergeCell ref="P242:R242"/>
    <mergeCell ref="H182:J182"/>
    <mergeCell ref="P182:R182"/>
    <mergeCell ref="H103:J103"/>
    <mergeCell ref="P103:R103"/>
    <mergeCell ref="H104:J104"/>
    <mergeCell ref="P216:R216"/>
    <mergeCell ref="P217:R217"/>
    <mergeCell ref="P218:R218"/>
    <mergeCell ref="P219:R219"/>
    <mergeCell ref="P225:R225"/>
    <mergeCell ref="P226:R226"/>
    <mergeCell ref="H200:J200"/>
    <mergeCell ref="H201:J201"/>
    <mergeCell ref="P200:R200"/>
    <mergeCell ref="P205:R205"/>
    <mergeCell ref="P206:R206"/>
    <mergeCell ref="P244:R244"/>
    <mergeCell ref="P246:R246"/>
    <mergeCell ref="P247:R247"/>
    <mergeCell ref="H256:J256"/>
    <mergeCell ref="H258:J258"/>
    <mergeCell ref="P268:R268"/>
    <mergeCell ref="P258:R258"/>
    <mergeCell ref="P259:R259"/>
    <mergeCell ref="P260:R260"/>
    <mergeCell ref="P261:R261"/>
    <mergeCell ref="P262:R262"/>
    <mergeCell ref="P263:R263"/>
    <mergeCell ref="P264:R264"/>
    <mergeCell ref="P265:R265"/>
    <mergeCell ref="P266:R266"/>
    <mergeCell ref="P254:R254"/>
    <mergeCell ref="P255:R255"/>
    <mergeCell ref="P256:R256"/>
    <mergeCell ref="P239:R239"/>
    <mergeCell ref="P240:R240"/>
    <mergeCell ref="P227:R227"/>
    <mergeCell ref="H228:J228"/>
    <mergeCell ref="H229:J229"/>
    <mergeCell ref="H230:J230"/>
    <mergeCell ref="H231:J231"/>
    <mergeCell ref="P236:R236"/>
    <mergeCell ref="P237:R237"/>
    <mergeCell ref="B264:C264"/>
    <mergeCell ref="B265:C265"/>
    <mergeCell ref="B266:C266"/>
    <mergeCell ref="B267:C267"/>
    <mergeCell ref="B257:C257"/>
    <mergeCell ref="F267:G267"/>
    <mergeCell ref="F268:G268"/>
    <mergeCell ref="H267:J267"/>
    <mergeCell ref="H268:J268"/>
    <mergeCell ref="F262:G262"/>
    <mergeCell ref="F263:G263"/>
    <mergeCell ref="F264:G264"/>
    <mergeCell ref="P248:R248"/>
    <mergeCell ref="P249:R249"/>
    <mergeCell ref="P250:R250"/>
    <mergeCell ref="B254:C254"/>
    <mergeCell ref="B255:C255"/>
    <mergeCell ref="B256:C256"/>
    <mergeCell ref="B258:C258"/>
    <mergeCell ref="B259:C259"/>
    <mergeCell ref="B260:C260"/>
    <mergeCell ref="B261:C261"/>
    <mergeCell ref="B262:C262"/>
    <mergeCell ref="B263:C263"/>
    <mergeCell ref="B252:C252"/>
    <mergeCell ref="B253:C253"/>
    <mergeCell ref="F260:G260"/>
    <mergeCell ref="F261:G261"/>
    <mergeCell ref="H259:J259"/>
    <mergeCell ref="H260:J260"/>
    <mergeCell ref="H261:J261"/>
    <mergeCell ref="F252:G252"/>
    <mergeCell ref="F101:G101"/>
    <mergeCell ref="H101:J101"/>
    <mergeCell ref="P101:R101"/>
    <mergeCell ref="B102:C102"/>
    <mergeCell ref="F102:G102"/>
    <mergeCell ref="H102:J102"/>
    <mergeCell ref="P102:R102"/>
    <mergeCell ref="B76:C76"/>
    <mergeCell ref="B77:C77"/>
    <mergeCell ref="B78:C78"/>
    <mergeCell ref="B79:C79"/>
    <mergeCell ref="B80:C80"/>
    <mergeCell ref="B81:C81"/>
    <mergeCell ref="P252:R252"/>
    <mergeCell ref="P253:R253"/>
    <mergeCell ref="P180:R180"/>
    <mergeCell ref="B181:C181"/>
    <mergeCell ref="F181:G181"/>
    <mergeCell ref="H181:J181"/>
    <mergeCell ref="P181:R181"/>
    <mergeCell ref="B183:C183"/>
    <mergeCell ref="F183:G183"/>
    <mergeCell ref="H183:J183"/>
    <mergeCell ref="P104:R104"/>
    <mergeCell ref="B105:C105"/>
    <mergeCell ref="F105:G105"/>
    <mergeCell ref="H105:J105"/>
    <mergeCell ref="P105:R105"/>
    <mergeCell ref="B106:C106"/>
    <mergeCell ref="F106:G106"/>
    <mergeCell ref="P208:R208"/>
    <mergeCell ref="P209:R209"/>
    <mergeCell ref="H265:J265"/>
    <mergeCell ref="H266:J266"/>
    <mergeCell ref="F256:G256"/>
    <mergeCell ref="F258:G258"/>
    <mergeCell ref="F259:G259"/>
    <mergeCell ref="H254:J254"/>
    <mergeCell ref="H255:J255"/>
    <mergeCell ref="F255:G255"/>
    <mergeCell ref="H252:J252"/>
    <mergeCell ref="H253:J253"/>
    <mergeCell ref="P257:R257"/>
    <mergeCell ref="H257:J257"/>
    <mergeCell ref="F257:G257"/>
    <mergeCell ref="F265:G265"/>
    <mergeCell ref="E275:F278"/>
    <mergeCell ref="G275:H278"/>
    <mergeCell ref="I275:I278"/>
    <mergeCell ref="J275:J278"/>
    <mergeCell ref="F253:G253"/>
    <mergeCell ref="F254:G254"/>
    <mergeCell ref="E273:J273"/>
    <mergeCell ref="K273:P273"/>
    <mergeCell ref="E274:F274"/>
    <mergeCell ref="G274:H274"/>
    <mergeCell ref="Q277:T278"/>
    <mergeCell ref="F269:G269"/>
    <mergeCell ref="H269:J269"/>
    <mergeCell ref="K269:L269"/>
    <mergeCell ref="K268:L268"/>
    <mergeCell ref="P269:R269"/>
    <mergeCell ref="A273:D274"/>
    <mergeCell ref="A275:D278"/>
    <mergeCell ref="A284:D285"/>
    <mergeCell ref="E284:J284"/>
    <mergeCell ref="K284:P284"/>
    <mergeCell ref="E285:F285"/>
    <mergeCell ref="G285:H285"/>
    <mergeCell ref="K285:P289"/>
    <mergeCell ref="A291:A292"/>
    <mergeCell ref="G291:H291"/>
    <mergeCell ref="K291:N291"/>
    <mergeCell ref="K290:N290"/>
    <mergeCell ref="F266:G266"/>
    <mergeCell ref="B268:C268"/>
    <mergeCell ref="B291:C291"/>
    <mergeCell ref="B292:C292"/>
    <mergeCell ref="G292:H292"/>
    <mergeCell ref="K279:N279"/>
    <mergeCell ref="B269:C269"/>
    <mergeCell ref="AC300:AF301"/>
    <mergeCell ref="AG300:AJ301"/>
    <mergeCell ref="B305:C305"/>
    <mergeCell ref="G305:H305"/>
    <mergeCell ref="K305:N305"/>
    <mergeCell ref="A290:C290"/>
    <mergeCell ref="G290:H290"/>
    <mergeCell ref="A286:D289"/>
    <mergeCell ref="E286:F289"/>
    <mergeCell ref="G286:H289"/>
    <mergeCell ref="K292:N292"/>
    <mergeCell ref="A281:C281"/>
    <mergeCell ref="G281:H281"/>
    <mergeCell ref="K281:N281"/>
    <mergeCell ref="B280:C280"/>
    <mergeCell ref="G280:H280"/>
    <mergeCell ref="K280:N280"/>
    <mergeCell ref="A296:D297"/>
    <mergeCell ref="E296:J296"/>
    <mergeCell ref="K296:P296"/>
    <mergeCell ref="E297:F297"/>
    <mergeCell ref="G297:H297"/>
    <mergeCell ref="K297:P301"/>
    <mergeCell ref="A298:D301"/>
    <mergeCell ref="E298:F301"/>
    <mergeCell ref="G298:H301"/>
    <mergeCell ref="I298:I301"/>
    <mergeCell ref="J298:J301"/>
    <mergeCell ref="A293:C293"/>
    <mergeCell ref="G293:H293"/>
    <mergeCell ref="K293:N293"/>
    <mergeCell ref="P185:R185"/>
    <mergeCell ref="P186:R186"/>
    <mergeCell ref="H133:J133"/>
    <mergeCell ref="AL299:BA299"/>
    <mergeCell ref="AL301:AO301"/>
    <mergeCell ref="AP301:AS301"/>
    <mergeCell ref="AT301:AW301"/>
    <mergeCell ref="AX301:BA301"/>
    <mergeCell ref="A308:B308"/>
    <mergeCell ref="C308:D308"/>
    <mergeCell ref="G308:H308"/>
    <mergeCell ref="J308:K308"/>
    <mergeCell ref="M308:N308"/>
    <mergeCell ref="P308:R308"/>
    <mergeCell ref="A306:C306"/>
    <mergeCell ref="G306:H306"/>
    <mergeCell ref="K306:N306"/>
    <mergeCell ref="A302:C302"/>
    <mergeCell ref="G302:H302"/>
    <mergeCell ref="K302:N302"/>
    <mergeCell ref="A303:A305"/>
    <mergeCell ref="B303:C303"/>
    <mergeCell ref="G303:H303"/>
    <mergeCell ref="K303:N303"/>
    <mergeCell ref="B304:C304"/>
    <mergeCell ref="G304:H304"/>
    <mergeCell ref="K304:N304"/>
    <mergeCell ref="Q300:T301"/>
    <mergeCell ref="U300:X301"/>
    <mergeCell ref="Y300:AB301"/>
    <mergeCell ref="B195:C195"/>
    <mergeCell ref="F195:G195"/>
    <mergeCell ref="P195:R195"/>
    <mergeCell ref="B187:C187"/>
    <mergeCell ref="F187:G187"/>
    <mergeCell ref="H187:J187"/>
    <mergeCell ref="P187:R187"/>
    <mergeCell ref="B188:C188"/>
    <mergeCell ref="B192:C192"/>
    <mergeCell ref="F192:G192"/>
    <mergeCell ref="H192:J192"/>
    <mergeCell ref="P192:R192"/>
    <mergeCell ref="B193:C193"/>
    <mergeCell ref="F193:G193"/>
    <mergeCell ref="H193:J193"/>
    <mergeCell ref="P193:R193"/>
    <mergeCell ref="B194:C194"/>
    <mergeCell ref="F194:G194"/>
    <mergeCell ref="H194:J194"/>
    <mergeCell ref="B189:C189"/>
    <mergeCell ref="P107:R107"/>
    <mergeCell ref="B179:C179"/>
    <mergeCell ref="F179:G179"/>
    <mergeCell ref="H179:J179"/>
    <mergeCell ref="P179:R179"/>
    <mergeCell ref="B180:C180"/>
    <mergeCell ref="H110:J110"/>
    <mergeCell ref="H111:J111"/>
    <mergeCell ref="H112:J112"/>
    <mergeCell ref="P109:R109"/>
    <mergeCell ref="P110:R110"/>
    <mergeCell ref="P111:R111"/>
    <mergeCell ref="P112:R112"/>
    <mergeCell ref="B108:C108"/>
    <mergeCell ref="H108:J108"/>
    <mergeCell ref="P108:R108"/>
    <mergeCell ref="N109:O109"/>
    <mergeCell ref="N108:O108"/>
    <mergeCell ref="H122:J122"/>
    <mergeCell ref="H123:J123"/>
    <mergeCell ref="H124:J124"/>
    <mergeCell ref="P119:R119"/>
    <mergeCell ref="P120:R120"/>
    <mergeCell ref="P121:R121"/>
    <mergeCell ref="P122:R122"/>
    <mergeCell ref="P123:R123"/>
    <mergeCell ref="P124:R124"/>
    <mergeCell ref="P125:R125"/>
    <mergeCell ref="P126:R126"/>
    <mergeCell ref="P127:R127"/>
    <mergeCell ref="P128:R128"/>
    <mergeCell ref="P129:R129"/>
    <mergeCell ref="AT289:AW289"/>
    <mergeCell ref="AX289:BA289"/>
    <mergeCell ref="P221:R221"/>
    <mergeCell ref="P222:R222"/>
    <mergeCell ref="P223:R223"/>
    <mergeCell ref="P224:R224"/>
    <mergeCell ref="P133:R133"/>
    <mergeCell ref="P134:R134"/>
    <mergeCell ref="P135:R135"/>
    <mergeCell ref="P136:R136"/>
    <mergeCell ref="P137:R137"/>
    <mergeCell ref="P138:R138"/>
    <mergeCell ref="P139:R139"/>
    <mergeCell ref="P140:R140"/>
    <mergeCell ref="P141:R141"/>
    <mergeCell ref="P142:R142"/>
    <mergeCell ref="P194:R194"/>
    <mergeCell ref="P196:R196"/>
    <mergeCell ref="P199:R199"/>
    <mergeCell ref="P188:R188"/>
    <mergeCell ref="P190:R190"/>
    <mergeCell ref="P203:R203"/>
    <mergeCell ref="P191:R191"/>
    <mergeCell ref="A271:U271"/>
    <mergeCell ref="I286:I289"/>
    <mergeCell ref="J286:J289"/>
    <mergeCell ref="Q288:T289"/>
    <mergeCell ref="U288:X289"/>
    <mergeCell ref="P267:R267"/>
    <mergeCell ref="P220:R220"/>
    <mergeCell ref="F140:G140"/>
    <mergeCell ref="H142:J142"/>
    <mergeCell ref="V21:X21"/>
    <mergeCell ref="AL289:AO289"/>
    <mergeCell ref="AP289:AS289"/>
    <mergeCell ref="B196:C196"/>
    <mergeCell ref="F196:G196"/>
    <mergeCell ref="H196:J196"/>
    <mergeCell ref="B199:C199"/>
    <mergeCell ref="F199:G199"/>
    <mergeCell ref="H199:J199"/>
    <mergeCell ref="B190:C190"/>
    <mergeCell ref="F190:G190"/>
    <mergeCell ref="H190:J190"/>
    <mergeCell ref="B203:C203"/>
    <mergeCell ref="F203:G203"/>
    <mergeCell ref="H203:J203"/>
    <mergeCell ref="B191:C191"/>
    <mergeCell ref="F191:G191"/>
    <mergeCell ref="H191:J191"/>
    <mergeCell ref="P130:R130"/>
    <mergeCell ref="P131:R131"/>
    <mergeCell ref="P132:R132"/>
    <mergeCell ref="H113:J113"/>
    <mergeCell ref="H114:J114"/>
    <mergeCell ref="H115:J115"/>
    <mergeCell ref="H116:J116"/>
    <mergeCell ref="H117:J117"/>
    <mergeCell ref="H118:J118"/>
    <mergeCell ref="H119:J119"/>
    <mergeCell ref="H120:J120"/>
    <mergeCell ref="H121:J121"/>
    <mergeCell ref="F125:G125"/>
    <mergeCell ref="F139:G139"/>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29:C129"/>
    <mergeCell ref="H129:J129"/>
    <mergeCell ref="P113:R113"/>
    <mergeCell ref="P114:R114"/>
    <mergeCell ref="P115:R115"/>
    <mergeCell ref="P116:R116"/>
    <mergeCell ref="P117:R117"/>
    <mergeCell ref="P118:R118"/>
    <mergeCell ref="F126:G126"/>
    <mergeCell ref="F127:G127"/>
    <mergeCell ref="F128:G128"/>
    <mergeCell ref="F129:G129"/>
    <mergeCell ref="H125:J125"/>
    <mergeCell ref="B113:C113"/>
    <mergeCell ref="B114:C114"/>
    <mergeCell ref="B115:C115"/>
    <mergeCell ref="F108:G108"/>
    <mergeCell ref="F109:G109"/>
    <mergeCell ref="F110:G110"/>
    <mergeCell ref="F111:G111"/>
    <mergeCell ref="F112:G112"/>
    <mergeCell ref="F113:G113"/>
    <mergeCell ref="F114:G114"/>
    <mergeCell ref="F115:G115"/>
    <mergeCell ref="F116:G116"/>
    <mergeCell ref="F117:G117"/>
    <mergeCell ref="F118:G118"/>
    <mergeCell ref="F119:G119"/>
    <mergeCell ref="F120:G120"/>
    <mergeCell ref="F121:G121"/>
    <mergeCell ref="F122:G122"/>
    <mergeCell ref="F123:G123"/>
    <mergeCell ref="F124:G124"/>
    <mergeCell ref="F130:G130"/>
    <mergeCell ref="F131:G131"/>
    <mergeCell ref="F132:G132"/>
    <mergeCell ref="F133:G133"/>
    <mergeCell ref="F134:G134"/>
    <mergeCell ref="H130:J130"/>
    <mergeCell ref="H131:J131"/>
    <mergeCell ref="H132:J132"/>
    <mergeCell ref="B142:C142"/>
    <mergeCell ref="F142:G142"/>
    <mergeCell ref="B143:C143"/>
    <mergeCell ref="F143:G143"/>
    <mergeCell ref="B144:C144"/>
    <mergeCell ref="F144:G144"/>
    <mergeCell ref="B141:C141"/>
    <mergeCell ref="F141:G141"/>
    <mergeCell ref="H141:J141"/>
    <mergeCell ref="H134:J134"/>
    <mergeCell ref="H135:J135"/>
    <mergeCell ref="H136:J136"/>
    <mergeCell ref="H137:J137"/>
    <mergeCell ref="H138:J138"/>
    <mergeCell ref="H139:J139"/>
    <mergeCell ref="H140:J140"/>
    <mergeCell ref="F138:G138"/>
    <mergeCell ref="P143:R143"/>
    <mergeCell ref="P144:R144"/>
    <mergeCell ref="P145:R145"/>
    <mergeCell ref="P146:R146"/>
    <mergeCell ref="P147:R147"/>
    <mergeCell ref="P148:R148"/>
    <mergeCell ref="H145:J145"/>
    <mergeCell ref="H146:J146"/>
    <mergeCell ref="H147:J147"/>
    <mergeCell ref="H148:J148"/>
    <mergeCell ref="H149:J149"/>
    <mergeCell ref="H150:J150"/>
    <mergeCell ref="H151:J151"/>
    <mergeCell ref="H152:J152"/>
    <mergeCell ref="B153:C153"/>
    <mergeCell ref="F153:G153"/>
    <mergeCell ref="B154:C154"/>
    <mergeCell ref="F154:G154"/>
    <mergeCell ref="F156:G156"/>
    <mergeCell ref="P153:R153"/>
    <mergeCell ref="P154:R154"/>
    <mergeCell ref="P156:R156"/>
    <mergeCell ref="H155:J155"/>
    <mergeCell ref="B155:C155"/>
    <mergeCell ref="F155:G155"/>
    <mergeCell ref="P155:R155"/>
    <mergeCell ref="B147:C147"/>
    <mergeCell ref="F147:G147"/>
    <mergeCell ref="B148:C148"/>
    <mergeCell ref="F148:G148"/>
    <mergeCell ref="P149:R149"/>
    <mergeCell ref="P150:R150"/>
    <mergeCell ref="P151:R151"/>
    <mergeCell ref="P152:R152"/>
    <mergeCell ref="B149:C149"/>
    <mergeCell ref="F149:G149"/>
    <mergeCell ref="B150:C150"/>
    <mergeCell ref="F150:G150"/>
    <mergeCell ref="B151:C151"/>
    <mergeCell ref="F151:G151"/>
    <mergeCell ref="B152:C152"/>
    <mergeCell ref="F152:G152"/>
    <mergeCell ref="H158:J158"/>
    <mergeCell ref="H159:J159"/>
    <mergeCell ref="H160:J160"/>
    <mergeCell ref="H161:J161"/>
    <mergeCell ref="H162:J162"/>
    <mergeCell ref="B157:C157"/>
    <mergeCell ref="H157:J157"/>
    <mergeCell ref="B176:C176"/>
    <mergeCell ref="F176:G176"/>
    <mergeCell ref="F167:G167"/>
    <mergeCell ref="B168:C168"/>
    <mergeCell ref="F168:G168"/>
    <mergeCell ref="B169:C169"/>
    <mergeCell ref="F169:G169"/>
    <mergeCell ref="B170:C170"/>
    <mergeCell ref="F170:G170"/>
    <mergeCell ref="B171:C171"/>
    <mergeCell ref="F171:G171"/>
    <mergeCell ref="H175:J175"/>
    <mergeCell ref="H171:J171"/>
    <mergeCell ref="H172:J172"/>
    <mergeCell ref="H173:J173"/>
    <mergeCell ref="H174:J174"/>
    <mergeCell ref="H176:J176"/>
    <mergeCell ref="B173:C173"/>
    <mergeCell ref="F173:G173"/>
    <mergeCell ref="B174:C174"/>
    <mergeCell ref="F174:G174"/>
    <mergeCell ref="H177:J177"/>
    <mergeCell ref="H178:J178"/>
    <mergeCell ref="F157:G157"/>
    <mergeCell ref="B158:C158"/>
    <mergeCell ref="F158:G158"/>
    <mergeCell ref="B159:C159"/>
    <mergeCell ref="F159:G159"/>
    <mergeCell ref="B160:C160"/>
    <mergeCell ref="F160:G160"/>
    <mergeCell ref="B161:C161"/>
    <mergeCell ref="F161:G161"/>
    <mergeCell ref="B162:C162"/>
    <mergeCell ref="F162:G162"/>
    <mergeCell ref="B163:C163"/>
    <mergeCell ref="F163:G163"/>
    <mergeCell ref="B164:C164"/>
    <mergeCell ref="F164:G164"/>
    <mergeCell ref="B165:C165"/>
    <mergeCell ref="H163:J163"/>
    <mergeCell ref="H164:J164"/>
    <mergeCell ref="H165:J165"/>
    <mergeCell ref="H166:J166"/>
    <mergeCell ref="H167:J167"/>
    <mergeCell ref="H168:J168"/>
    <mergeCell ref="H169:J169"/>
    <mergeCell ref="H170:J170"/>
    <mergeCell ref="B175:C175"/>
    <mergeCell ref="F175:G175"/>
    <mergeCell ref="F165:G165"/>
    <mergeCell ref="B166:C166"/>
    <mergeCell ref="F166:G166"/>
    <mergeCell ref="B167:C167"/>
    <mergeCell ref="B41:C41"/>
    <mergeCell ref="B42:C42"/>
    <mergeCell ref="B43:C43"/>
    <mergeCell ref="AA46:AB46"/>
    <mergeCell ref="P177:R177"/>
    <mergeCell ref="P178:R178"/>
    <mergeCell ref="B177:C177"/>
    <mergeCell ref="F177:G177"/>
    <mergeCell ref="B178:C178"/>
    <mergeCell ref="F178:G178"/>
    <mergeCell ref="P157:R157"/>
    <mergeCell ref="P158:R158"/>
    <mergeCell ref="P159:R159"/>
    <mergeCell ref="P160:R160"/>
    <mergeCell ref="P161:R161"/>
    <mergeCell ref="P162:R162"/>
    <mergeCell ref="P163:R163"/>
    <mergeCell ref="P164:R164"/>
    <mergeCell ref="P165:R165"/>
    <mergeCell ref="P166:R166"/>
    <mergeCell ref="P167:R167"/>
    <mergeCell ref="P168:R168"/>
    <mergeCell ref="P169:R169"/>
    <mergeCell ref="P170:R170"/>
    <mergeCell ref="P171:R171"/>
    <mergeCell ref="P172:R172"/>
    <mergeCell ref="P173:R173"/>
    <mergeCell ref="P174:R174"/>
    <mergeCell ref="P175:R175"/>
    <mergeCell ref="P176:R176"/>
    <mergeCell ref="B172:C172"/>
    <mergeCell ref="F172:G172"/>
    <mergeCell ref="AA47:AB47"/>
    <mergeCell ref="AA49:AB49"/>
    <mergeCell ref="AA50:AB50"/>
    <mergeCell ref="AA51:AB51"/>
    <mergeCell ref="AA52:AB52"/>
    <mergeCell ref="P41:R41"/>
    <mergeCell ref="P42:R42"/>
    <mergeCell ref="P43:R43"/>
    <mergeCell ref="E41:H41"/>
    <mergeCell ref="E42:H42"/>
    <mergeCell ref="E43:H43"/>
    <mergeCell ref="I41:K41"/>
    <mergeCell ref="I42:K42"/>
    <mergeCell ref="I43:K43"/>
    <mergeCell ref="L41:N41"/>
    <mergeCell ref="L42:N42"/>
    <mergeCell ref="L43:N43"/>
    <mergeCell ref="P52:R52"/>
    <mergeCell ref="L45:N45"/>
    <mergeCell ref="P45:R45"/>
    <mergeCell ref="L46:N46"/>
    <mergeCell ref="P46:R46"/>
    <mergeCell ref="L44:N44"/>
    <mergeCell ref="P44:R44"/>
    <mergeCell ref="L47:N47"/>
    <mergeCell ref="P47:R47"/>
    <mergeCell ref="L48:N48"/>
    <mergeCell ref="P48:R48"/>
    <mergeCell ref="L49:N49"/>
    <mergeCell ref="P49:R49"/>
    <mergeCell ref="L50:N50"/>
    <mergeCell ref="P50:R50"/>
  </mergeCells>
  <conditionalFormatting sqref="Y44:Y52">
    <cfRule type="iconSet" priority="2858">
      <iconSet iconSet="4Arrows" showValue="0">
        <cfvo type="percent" val="0"/>
        <cfvo type="num" val="0.6"/>
        <cfvo type="num" val="0.8"/>
        <cfvo type="num" val="0.9"/>
      </iconSet>
    </cfRule>
    <cfRule type="cellIs" dxfId="8143" priority="2859" operator="lessThan">
      <formula>0.6</formula>
    </cfRule>
    <cfRule type="cellIs" dxfId="8142" priority="2860" operator="between">
      <formula>0.8</formula>
      <formula>0.899999999999999</formula>
    </cfRule>
    <cfRule type="cellIs" dxfId="8141" priority="2861" operator="between">
      <formula>0.6</formula>
      <formula>0.8</formula>
    </cfRule>
    <cfRule type="cellIs" dxfId="8140" priority="2862" operator="greaterThanOrEqual">
      <formula>0.9</formula>
    </cfRule>
  </conditionalFormatting>
  <conditionalFormatting sqref="AD46:AD52">
    <cfRule type="iconSet" priority="2853">
      <iconSet iconSet="4Arrows" showValue="0">
        <cfvo type="percent" val="0"/>
        <cfvo type="num" val="0.6"/>
        <cfvo type="num" val="0.8"/>
        <cfvo type="num" val="0.9"/>
      </iconSet>
    </cfRule>
    <cfRule type="cellIs" dxfId="8139" priority="2854" operator="lessThan">
      <formula>0.6</formula>
    </cfRule>
    <cfRule type="cellIs" dxfId="8138" priority="2855" operator="between">
      <formula>0.8</formula>
      <formula>0.899999999999999</formula>
    </cfRule>
    <cfRule type="cellIs" dxfId="8137" priority="2856" operator="between">
      <formula>0.6</formula>
      <formula>0.8</formula>
    </cfRule>
    <cfRule type="cellIs" dxfId="8136" priority="2857" operator="greaterThanOrEqual">
      <formula>0.9</formula>
    </cfRule>
  </conditionalFormatting>
  <conditionalFormatting sqref="AH45:AH47 AH49:AH52">
    <cfRule type="iconSet" priority="2848">
      <iconSet iconSet="4Arrows" showValue="0">
        <cfvo type="percent" val="0"/>
        <cfvo type="num" val="0.6"/>
        <cfvo type="num" val="0.8"/>
        <cfvo type="num" val="0.9"/>
      </iconSet>
    </cfRule>
    <cfRule type="cellIs" dxfId="8135" priority="2849" operator="lessThan">
      <formula>0.6</formula>
    </cfRule>
    <cfRule type="cellIs" dxfId="8134" priority="2850" operator="between">
      <formula>0.8</formula>
      <formula>0.899999999999999</formula>
    </cfRule>
    <cfRule type="cellIs" dxfId="8133" priority="2851" operator="between">
      <formula>0.6</formula>
      <formula>0.8</formula>
    </cfRule>
    <cfRule type="cellIs" dxfId="8132" priority="2852" operator="greaterThanOrEqual">
      <formula>0.9</formula>
    </cfRule>
  </conditionalFormatting>
  <conditionalFormatting sqref="AL44:AL52">
    <cfRule type="iconSet" priority="2843">
      <iconSet iconSet="4Arrows" showValue="0">
        <cfvo type="percent" val="0"/>
        <cfvo type="num" val="0.6"/>
        <cfvo type="num" val="0.8"/>
        <cfvo type="num" val="0.9"/>
      </iconSet>
    </cfRule>
    <cfRule type="cellIs" dxfId="8131" priority="2844" operator="lessThan">
      <formula>0.6</formula>
    </cfRule>
    <cfRule type="cellIs" dxfId="8130" priority="2845" operator="between">
      <formula>0.8</formula>
      <formula>0.899999999999999</formula>
    </cfRule>
    <cfRule type="cellIs" dxfId="8129" priority="2846" operator="between">
      <formula>0.6</formula>
      <formula>0.8</formula>
    </cfRule>
    <cfRule type="cellIs" dxfId="8128" priority="2847" operator="greaterThanOrEqual">
      <formula>0.9</formula>
    </cfRule>
  </conditionalFormatting>
  <conditionalFormatting sqref="AP44:AP52">
    <cfRule type="iconSet" priority="2838">
      <iconSet iconSet="4Arrows" showValue="0">
        <cfvo type="percent" val="0"/>
        <cfvo type="num" val="0.6"/>
        <cfvo type="num" val="0.8"/>
        <cfvo type="num" val="0.9"/>
      </iconSet>
    </cfRule>
    <cfRule type="cellIs" dxfId="8127" priority="2839" operator="lessThan">
      <formula>0.6</formula>
    </cfRule>
    <cfRule type="cellIs" dxfId="8126" priority="2840" operator="between">
      <formula>0.8</formula>
      <formula>0.899999999999999</formula>
    </cfRule>
    <cfRule type="cellIs" dxfId="8125" priority="2841" operator="between">
      <formula>0.6</formula>
      <formula>0.8</formula>
    </cfRule>
    <cfRule type="cellIs" dxfId="8124" priority="2842" operator="greaterThanOrEqual">
      <formula>0.9</formula>
    </cfRule>
  </conditionalFormatting>
  <conditionalFormatting sqref="Y76">
    <cfRule type="iconSet" priority="2813">
      <iconSet iconSet="4Arrows" showValue="0">
        <cfvo type="percent" val="0"/>
        <cfvo type="num" val="0.6"/>
        <cfvo type="num" val="0.8"/>
        <cfvo type="num" val="0.9"/>
      </iconSet>
    </cfRule>
    <cfRule type="cellIs" dxfId="8123" priority="2814" operator="lessThan">
      <formula>0.6</formula>
    </cfRule>
    <cfRule type="cellIs" dxfId="8122" priority="2815" operator="between">
      <formula>0.8</formula>
      <formula>0.899999999999999</formula>
    </cfRule>
    <cfRule type="cellIs" dxfId="8121" priority="2816" operator="between">
      <formula>0.6</formula>
      <formula>0.8</formula>
    </cfRule>
    <cfRule type="cellIs" dxfId="8120" priority="2817" operator="greaterThanOrEqual">
      <formula>0.9</formula>
    </cfRule>
  </conditionalFormatting>
  <conditionalFormatting sqref="AD76">
    <cfRule type="iconSet" priority="2818">
      <iconSet iconSet="4Arrows" showValue="0">
        <cfvo type="percent" val="0"/>
        <cfvo type="num" val="0.6"/>
        <cfvo type="num" val="0.8"/>
        <cfvo type="num" val="0.9"/>
      </iconSet>
    </cfRule>
    <cfRule type="cellIs" dxfId="8119" priority="2819" operator="lessThan">
      <formula>0.6</formula>
    </cfRule>
    <cfRule type="cellIs" dxfId="8118" priority="2820" operator="between">
      <formula>0.8</formula>
      <formula>0.899999999999999</formula>
    </cfRule>
    <cfRule type="cellIs" dxfId="8117" priority="2821" operator="between">
      <formula>0.6</formula>
      <formula>0.8</formula>
    </cfRule>
    <cfRule type="cellIs" dxfId="8116" priority="2822" operator="greaterThanOrEqual">
      <formula>0.9</formula>
    </cfRule>
  </conditionalFormatting>
  <conditionalFormatting sqref="Y77:Y85">
    <cfRule type="iconSet" priority="2788">
      <iconSet iconSet="4Arrows" showValue="0">
        <cfvo type="percent" val="0"/>
        <cfvo type="num" val="0.6"/>
        <cfvo type="num" val="0.8"/>
        <cfvo type="num" val="0.9"/>
      </iconSet>
    </cfRule>
    <cfRule type="cellIs" dxfId="8115" priority="2789" operator="lessThan">
      <formula>0.6</formula>
    </cfRule>
    <cfRule type="cellIs" dxfId="8114" priority="2790" operator="between">
      <formula>0.8</formula>
      <formula>0.899999999999999</formula>
    </cfRule>
    <cfRule type="cellIs" dxfId="8113" priority="2791" operator="between">
      <formula>0.6</formula>
      <formula>0.8</formula>
    </cfRule>
    <cfRule type="cellIs" dxfId="8112" priority="2792" operator="greaterThanOrEqual">
      <formula>0.9</formula>
    </cfRule>
  </conditionalFormatting>
  <conditionalFormatting sqref="AD77:AD85">
    <cfRule type="iconSet" priority="2793">
      <iconSet iconSet="4Arrows" showValue="0">
        <cfvo type="percent" val="0"/>
        <cfvo type="num" val="0.6"/>
        <cfvo type="num" val="0.8"/>
        <cfvo type="num" val="0.9"/>
      </iconSet>
    </cfRule>
    <cfRule type="cellIs" dxfId="8111" priority="2794" operator="lessThan">
      <formula>0.6</formula>
    </cfRule>
    <cfRule type="cellIs" dxfId="8110" priority="2795" operator="between">
      <formula>0.8</formula>
      <formula>0.899999999999999</formula>
    </cfRule>
    <cfRule type="cellIs" dxfId="8109" priority="2796" operator="between">
      <formula>0.6</formula>
      <formula>0.8</formula>
    </cfRule>
    <cfRule type="cellIs" dxfId="8108" priority="2797" operator="greaterThanOrEqual">
      <formula>0.9</formula>
    </cfRule>
  </conditionalFormatting>
  <conditionalFormatting sqref="AH77:AH85">
    <cfRule type="iconSet" priority="2798">
      <iconSet iconSet="4Arrows" showValue="0">
        <cfvo type="percent" val="0"/>
        <cfvo type="num" val="0.6"/>
        <cfvo type="num" val="0.8"/>
        <cfvo type="num" val="0.9"/>
      </iconSet>
    </cfRule>
    <cfRule type="cellIs" dxfId="8107" priority="2799" operator="lessThan">
      <formula>0.6</formula>
    </cfRule>
    <cfRule type="cellIs" dxfId="8106" priority="2800" operator="between">
      <formula>0.8</formula>
      <formula>0.899999999999999</formula>
    </cfRule>
    <cfRule type="cellIs" dxfId="8105" priority="2801" operator="between">
      <formula>0.6</formula>
      <formula>0.8</formula>
    </cfRule>
    <cfRule type="cellIs" dxfId="8104" priority="2802" operator="greaterThanOrEqual">
      <formula>0.9</formula>
    </cfRule>
  </conditionalFormatting>
  <conditionalFormatting sqref="AL77:AL85">
    <cfRule type="iconSet" priority="2803">
      <iconSet iconSet="4Arrows" showValue="0">
        <cfvo type="percent" val="0"/>
        <cfvo type="num" val="0.6"/>
        <cfvo type="num" val="0.8"/>
        <cfvo type="num" val="0.9"/>
      </iconSet>
    </cfRule>
    <cfRule type="cellIs" dxfId="8103" priority="2804" operator="lessThan">
      <formula>0.6</formula>
    </cfRule>
    <cfRule type="cellIs" dxfId="8102" priority="2805" operator="between">
      <formula>0.8</formula>
      <formula>0.899999999999999</formula>
    </cfRule>
    <cfRule type="cellIs" dxfId="8101" priority="2806" operator="between">
      <formula>0.6</formula>
      <formula>0.8</formula>
    </cfRule>
    <cfRule type="cellIs" dxfId="8100" priority="2807" operator="greaterThanOrEqual">
      <formula>0.9</formula>
    </cfRule>
  </conditionalFormatting>
  <conditionalFormatting sqref="AP77:AP85">
    <cfRule type="iconSet" priority="2808">
      <iconSet iconSet="4Arrows" showValue="0">
        <cfvo type="percent" val="0"/>
        <cfvo type="num" val="0.6"/>
        <cfvo type="num" val="0.8"/>
        <cfvo type="num" val="0.9"/>
      </iconSet>
    </cfRule>
    <cfRule type="cellIs" dxfId="8099" priority="2809" operator="lessThan">
      <formula>0.6</formula>
    </cfRule>
    <cfRule type="cellIs" dxfId="8098" priority="2810" operator="between">
      <formula>0.8</formula>
      <formula>0.899999999999999</formula>
    </cfRule>
    <cfRule type="cellIs" dxfId="8097" priority="2811" operator="between">
      <formula>0.6</formula>
      <formula>0.8</formula>
    </cfRule>
    <cfRule type="cellIs" dxfId="8096" priority="2812" operator="greaterThanOrEqual">
      <formula>0.9</formula>
    </cfRule>
  </conditionalFormatting>
  <conditionalFormatting sqref="Y89">
    <cfRule type="iconSet" priority="2758">
      <iconSet iconSet="4Arrows" showValue="0">
        <cfvo type="percent" val="0"/>
        <cfvo type="num" val="0.6"/>
        <cfvo type="num" val="0.8"/>
        <cfvo type="num" val="0.9"/>
      </iconSet>
    </cfRule>
    <cfRule type="cellIs" dxfId="8095" priority="2759" operator="lessThan">
      <formula>0.6</formula>
    </cfRule>
    <cfRule type="cellIs" dxfId="8094" priority="2760" operator="between">
      <formula>0.8</formula>
      <formula>0.899999999999999</formula>
    </cfRule>
    <cfRule type="cellIs" dxfId="8093" priority="2761" operator="between">
      <formula>0.6</formula>
      <formula>0.8</formula>
    </cfRule>
    <cfRule type="cellIs" dxfId="8092" priority="2762" operator="greaterThanOrEqual">
      <formula>0.9</formula>
    </cfRule>
  </conditionalFormatting>
  <conditionalFormatting sqref="Y90">
    <cfRule type="iconSet" priority="2753">
      <iconSet iconSet="4Arrows" showValue="0">
        <cfvo type="percent" val="0"/>
        <cfvo type="num" val="0.6"/>
        <cfvo type="num" val="0.8"/>
        <cfvo type="num" val="0.9"/>
      </iconSet>
    </cfRule>
    <cfRule type="cellIs" dxfId="8091" priority="2754" operator="lessThan">
      <formula>0.6</formula>
    </cfRule>
    <cfRule type="cellIs" dxfId="8090" priority="2755" operator="between">
      <formula>0.8</formula>
      <formula>0.899999999999999</formula>
    </cfRule>
    <cfRule type="cellIs" dxfId="8089" priority="2756" operator="between">
      <formula>0.6</formula>
      <formula>0.8</formula>
    </cfRule>
    <cfRule type="cellIs" dxfId="8088" priority="2757" operator="greaterThanOrEqual">
      <formula>0.9</formula>
    </cfRule>
  </conditionalFormatting>
  <conditionalFormatting sqref="AD89">
    <cfRule type="iconSet" priority="2733">
      <iconSet iconSet="4Arrows" showValue="0">
        <cfvo type="percent" val="0"/>
        <cfvo type="num" val="0.6"/>
        <cfvo type="num" val="0.8"/>
        <cfvo type="num" val="0.9"/>
      </iconSet>
    </cfRule>
    <cfRule type="cellIs" dxfId="8087" priority="2734" operator="lessThan">
      <formula>0.6</formula>
    </cfRule>
    <cfRule type="cellIs" dxfId="8086" priority="2735" operator="between">
      <formula>0.8</formula>
      <formula>0.899999999999999</formula>
    </cfRule>
    <cfRule type="cellIs" dxfId="8085" priority="2736" operator="between">
      <formula>0.6</formula>
      <formula>0.8</formula>
    </cfRule>
    <cfRule type="cellIs" dxfId="8084" priority="2737" operator="greaterThanOrEqual">
      <formula>0.9</formula>
    </cfRule>
  </conditionalFormatting>
  <conditionalFormatting sqref="AH89">
    <cfRule type="iconSet" priority="2738">
      <iconSet iconSet="4Arrows" showValue="0">
        <cfvo type="percent" val="0"/>
        <cfvo type="num" val="0.6"/>
        <cfvo type="num" val="0.8"/>
        <cfvo type="num" val="0.9"/>
      </iconSet>
    </cfRule>
    <cfRule type="cellIs" dxfId="8083" priority="2739" operator="lessThan">
      <formula>0.6</formula>
    </cfRule>
    <cfRule type="cellIs" dxfId="8082" priority="2740" operator="between">
      <formula>0.8</formula>
      <formula>0.899999999999999</formula>
    </cfRule>
    <cfRule type="cellIs" dxfId="8081" priority="2741" operator="between">
      <formula>0.6</formula>
      <formula>0.8</formula>
    </cfRule>
    <cfRule type="cellIs" dxfId="8080" priority="2742" operator="greaterThanOrEqual">
      <formula>0.9</formula>
    </cfRule>
  </conditionalFormatting>
  <conditionalFormatting sqref="AL89">
    <cfRule type="iconSet" priority="2743">
      <iconSet iconSet="4Arrows" showValue="0">
        <cfvo type="percent" val="0"/>
        <cfvo type="num" val="0.6"/>
        <cfvo type="num" val="0.8"/>
        <cfvo type="num" val="0.9"/>
      </iconSet>
    </cfRule>
    <cfRule type="cellIs" dxfId="8079" priority="2744" operator="lessThan">
      <formula>0.6</formula>
    </cfRule>
    <cfRule type="cellIs" dxfId="8078" priority="2745" operator="between">
      <formula>0.8</formula>
      <formula>0.899999999999999</formula>
    </cfRule>
    <cfRule type="cellIs" dxfId="8077" priority="2746" operator="between">
      <formula>0.6</formula>
      <formula>0.8</formula>
    </cfRule>
    <cfRule type="cellIs" dxfId="8076" priority="2747" operator="greaterThanOrEqual">
      <formula>0.9</formula>
    </cfRule>
  </conditionalFormatting>
  <conditionalFormatting sqref="AP89">
    <cfRule type="iconSet" priority="2748">
      <iconSet iconSet="4Arrows" showValue="0">
        <cfvo type="percent" val="0"/>
        <cfvo type="num" val="0.6"/>
        <cfvo type="num" val="0.8"/>
        <cfvo type="num" val="0.9"/>
      </iconSet>
    </cfRule>
    <cfRule type="cellIs" dxfId="8075" priority="2749" operator="lessThan">
      <formula>0.6</formula>
    </cfRule>
    <cfRule type="cellIs" dxfId="8074" priority="2750" operator="between">
      <formula>0.8</formula>
      <formula>0.899999999999999</formula>
    </cfRule>
    <cfRule type="cellIs" dxfId="8073" priority="2751" operator="between">
      <formula>0.6</formula>
      <formula>0.8</formula>
    </cfRule>
    <cfRule type="cellIs" dxfId="8072" priority="2752" operator="greaterThanOrEqual">
      <formula>0.9</formula>
    </cfRule>
  </conditionalFormatting>
  <conditionalFormatting sqref="AD90">
    <cfRule type="iconSet" priority="2713">
      <iconSet iconSet="4Arrows" showValue="0">
        <cfvo type="percent" val="0"/>
        <cfvo type="num" val="0.6"/>
        <cfvo type="num" val="0.8"/>
        <cfvo type="num" val="0.9"/>
      </iconSet>
    </cfRule>
    <cfRule type="cellIs" dxfId="8071" priority="2714" operator="lessThan">
      <formula>0.6</formula>
    </cfRule>
    <cfRule type="cellIs" dxfId="8070" priority="2715" operator="between">
      <formula>0.8</formula>
      <formula>0.899999999999999</formula>
    </cfRule>
    <cfRule type="cellIs" dxfId="8069" priority="2716" operator="between">
      <formula>0.6</formula>
      <formula>0.8</formula>
    </cfRule>
    <cfRule type="cellIs" dxfId="8068" priority="2717" operator="greaterThanOrEqual">
      <formula>0.9</formula>
    </cfRule>
  </conditionalFormatting>
  <conditionalFormatting sqref="AH90">
    <cfRule type="iconSet" priority="2718">
      <iconSet iconSet="4Arrows" showValue="0">
        <cfvo type="percent" val="0"/>
        <cfvo type="num" val="0.6"/>
        <cfvo type="num" val="0.8"/>
        <cfvo type="num" val="0.9"/>
      </iconSet>
    </cfRule>
    <cfRule type="cellIs" dxfId="8067" priority="2719" operator="lessThan">
      <formula>0.6</formula>
    </cfRule>
    <cfRule type="cellIs" dxfId="8066" priority="2720" operator="between">
      <formula>0.8</formula>
      <formula>0.899999999999999</formula>
    </cfRule>
    <cfRule type="cellIs" dxfId="8065" priority="2721" operator="between">
      <formula>0.6</formula>
      <formula>0.8</formula>
    </cfRule>
    <cfRule type="cellIs" dxfId="8064" priority="2722" operator="greaterThanOrEqual">
      <formula>0.9</formula>
    </cfRule>
  </conditionalFormatting>
  <conditionalFormatting sqref="AL90">
    <cfRule type="iconSet" priority="2723">
      <iconSet iconSet="4Arrows" showValue="0">
        <cfvo type="percent" val="0"/>
        <cfvo type="num" val="0.6"/>
        <cfvo type="num" val="0.8"/>
        <cfvo type="num" val="0.9"/>
      </iconSet>
    </cfRule>
    <cfRule type="cellIs" dxfId="8063" priority="2724" operator="lessThan">
      <formula>0.6</formula>
    </cfRule>
    <cfRule type="cellIs" dxfId="8062" priority="2725" operator="between">
      <formula>0.8</formula>
      <formula>0.899999999999999</formula>
    </cfRule>
    <cfRule type="cellIs" dxfId="8061" priority="2726" operator="between">
      <formula>0.6</formula>
      <formula>0.8</formula>
    </cfRule>
    <cfRule type="cellIs" dxfId="8060" priority="2727" operator="greaterThanOrEqual">
      <formula>0.9</formula>
    </cfRule>
  </conditionalFormatting>
  <conditionalFormatting sqref="AP90">
    <cfRule type="iconSet" priority="2728">
      <iconSet iconSet="4Arrows" showValue="0">
        <cfvo type="percent" val="0"/>
        <cfvo type="num" val="0.6"/>
        <cfvo type="num" val="0.8"/>
        <cfvo type="num" val="0.9"/>
      </iconSet>
    </cfRule>
    <cfRule type="cellIs" dxfId="8059" priority="2729" operator="lessThan">
      <formula>0.6</formula>
    </cfRule>
    <cfRule type="cellIs" dxfId="8058" priority="2730" operator="between">
      <formula>0.8</formula>
      <formula>0.899999999999999</formula>
    </cfRule>
    <cfRule type="cellIs" dxfId="8057" priority="2731" operator="between">
      <formula>0.6</formula>
      <formula>0.8</formula>
    </cfRule>
    <cfRule type="cellIs" dxfId="8056" priority="2732" operator="greaterThanOrEqual">
      <formula>0.9</formula>
    </cfRule>
  </conditionalFormatting>
  <conditionalFormatting sqref="Y17">
    <cfRule type="iconSet" priority="2576">
      <iconSet iconSet="4Arrows" showValue="0">
        <cfvo type="percent" val="0"/>
        <cfvo type="num" val="0.6"/>
        <cfvo type="num" val="0.8"/>
        <cfvo type="num" val="0.9"/>
      </iconSet>
    </cfRule>
    <cfRule type="cellIs" dxfId="8055" priority="2577" operator="lessThan">
      <formula>0.6</formula>
    </cfRule>
    <cfRule type="cellIs" dxfId="8054" priority="2578" operator="between">
      <formula>0.8</formula>
      <formula>0.899999999999999</formula>
    </cfRule>
    <cfRule type="cellIs" dxfId="8053" priority="2579" operator="between">
      <formula>0.6</formula>
      <formula>0.8</formula>
    </cfRule>
    <cfRule type="cellIs" dxfId="8052" priority="2580" operator="greaterThanOrEqual">
      <formula>0.9</formula>
    </cfRule>
  </conditionalFormatting>
  <conditionalFormatting sqref="Y18">
    <cfRule type="iconSet" priority="2571">
      <iconSet iconSet="4Arrows" showValue="0">
        <cfvo type="percent" val="0"/>
        <cfvo type="num" val="0.6"/>
        <cfvo type="num" val="0.8"/>
        <cfvo type="num" val="0.9"/>
      </iconSet>
    </cfRule>
    <cfRule type="cellIs" dxfId="8051" priority="2572" operator="lessThan">
      <formula>0.6</formula>
    </cfRule>
    <cfRule type="cellIs" dxfId="8050" priority="2573" operator="between">
      <formula>0.8</formula>
      <formula>0.899999999999999</formula>
    </cfRule>
    <cfRule type="cellIs" dxfId="8049" priority="2574" operator="between">
      <formula>0.6</formula>
      <formula>0.8</formula>
    </cfRule>
    <cfRule type="cellIs" dxfId="8048" priority="2575" operator="greaterThanOrEqual">
      <formula>0.9</formula>
    </cfRule>
  </conditionalFormatting>
  <conditionalFormatting sqref="Y23:Y24">
    <cfRule type="iconSet" priority="2566">
      <iconSet iconSet="4Arrows" showValue="0">
        <cfvo type="percent" val="0"/>
        <cfvo type="num" val="0.6"/>
        <cfvo type="num" val="0.8"/>
        <cfvo type="num" val="0.9"/>
      </iconSet>
    </cfRule>
    <cfRule type="cellIs" dxfId="8047" priority="2567" operator="lessThan">
      <formula>0.6</formula>
    </cfRule>
    <cfRule type="cellIs" dxfId="8046" priority="2568" operator="between">
      <formula>0.8</formula>
      <formula>0.899999999999999</formula>
    </cfRule>
    <cfRule type="cellIs" dxfId="8045" priority="2569" operator="between">
      <formula>0.6</formula>
      <formula>0.8</formula>
    </cfRule>
    <cfRule type="cellIs" dxfId="8044" priority="2570" operator="greaterThanOrEqual">
      <formula>0.9</formula>
    </cfRule>
  </conditionalFormatting>
  <conditionalFormatting sqref="Y20">
    <cfRule type="iconSet" priority="2561">
      <iconSet iconSet="4Arrows" showValue="0">
        <cfvo type="percent" val="0"/>
        <cfvo type="num" val="0.6"/>
        <cfvo type="num" val="0.8"/>
        <cfvo type="num" val="0.9"/>
      </iconSet>
    </cfRule>
    <cfRule type="cellIs" dxfId="8043" priority="2562" operator="lessThan">
      <formula>0.6</formula>
    </cfRule>
    <cfRule type="cellIs" dxfId="8042" priority="2563" operator="between">
      <formula>0.8</formula>
      <formula>0.899999999999999</formula>
    </cfRule>
    <cfRule type="cellIs" dxfId="8041" priority="2564" operator="between">
      <formula>0.6</formula>
      <formula>0.8</formula>
    </cfRule>
    <cfRule type="cellIs" dxfId="8040" priority="2565" operator="greaterThanOrEqual">
      <formula>0.9</formula>
    </cfRule>
  </conditionalFormatting>
  <conditionalFormatting sqref="Y21">
    <cfRule type="iconSet" priority="2556">
      <iconSet iconSet="4Arrows" showValue="0">
        <cfvo type="percent" val="0"/>
        <cfvo type="num" val="0.6"/>
        <cfvo type="num" val="0.8"/>
        <cfvo type="num" val="0.9"/>
      </iconSet>
    </cfRule>
    <cfRule type="cellIs" dxfId="8039" priority="2557" operator="lessThan">
      <formula>0.6</formula>
    </cfRule>
    <cfRule type="cellIs" dxfId="8038" priority="2558" operator="between">
      <formula>0.8</formula>
      <formula>0.899999999999999</formula>
    </cfRule>
    <cfRule type="cellIs" dxfId="8037" priority="2559" operator="between">
      <formula>0.6</formula>
      <formula>0.8</formula>
    </cfRule>
    <cfRule type="cellIs" dxfId="8036" priority="2560" operator="greaterThanOrEqual">
      <formula>0.9</formula>
    </cfRule>
  </conditionalFormatting>
  <conditionalFormatting sqref="Y22">
    <cfRule type="iconSet" priority="2551">
      <iconSet iconSet="4Arrows" showValue="0">
        <cfvo type="percent" val="0"/>
        <cfvo type="num" val="0.6"/>
        <cfvo type="num" val="0.8"/>
        <cfvo type="num" val="0.9"/>
      </iconSet>
    </cfRule>
    <cfRule type="cellIs" dxfId="8035" priority="2552" operator="lessThan">
      <formula>0.6</formula>
    </cfRule>
    <cfRule type="cellIs" dxfId="8034" priority="2553" operator="between">
      <formula>0.8</formula>
      <formula>0.899999999999999</formula>
    </cfRule>
    <cfRule type="cellIs" dxfId="8033" priority="2554" operator="between">
      <formula>0.6</formula>
      <formula>0.8</formula>
    </cfRule>
    <cfRule type="cellIs" dxfId="8032" priority="2555" operator="greaterThanOrEqual">
      <formula>0.9</formula>
    </cfRule>
  </conditionalFormatting>
  <conditionalFormatting sqref="AD17">
    <cfRule type="iconSet" priority="2546">
      <iconSet iconSet="4Arrows" showValue="0">
        <cfvo type="percent" val="0"/>
        <cfvo type="num" val="0.6"/>
        <cfvo type="num" val="0.8"/>
        <cfvo type="num" val="0.9"/>
      </iconSet>
    </cfRule>
    <cfRule type="cellIs" dxfId="8031" priority="2547" operator="lessThan">
      <formula>0.6</formula>
    </cfRule>
    <cfRule type="cellIs" dxfId="8030" priority="2548" operator="between">
      <formula>0.8</formula>
      <formula>0.899999999999999</formula>
    </cfRule>
    <cfRule type="cellIs" dxfId="8029" priority="2549" operator="between">
      <formula>0.6</formula>
      <formula>0.8</formula>
    </cfRule>
    <cfRule type="cellIs" dxfId="8028" priority="2550" operator="greaterThanOrEqual">
      <formula>0.9</formula>
    </cfRule>
  </conditionalFormatting>
  <conditionalFormatting sqref="AH17">
    <cfRule type="iconSet" priority="2541">
      <iconSet iconSet="4Arrows" showValue="0">
        <cfvo type="percent" val="0"/>
        <cfvo type="num" val="0.6"/>
        <cfvo type="num" val="0.8"/>
        <cfvo type="num" val="0.9"/>
      </iconSet>
    </cfRule>
    <cfRule type="cellIs" dxfId="8027" priority="2542" operator="lessThan">
      <formula>0.6</formula>
    </cfRule>
    <cfRule type="cellIs" dxfId="8026" priority="2543" operator="between">
      <formula>0.8</formula>
      <formula>0.899999999999999</formula>
    </cfRule>
    <cfRule type="cellIs" dxfId="8025" priority="2544" operator="between">
      <formula>0.6</formula>
      <formula>0.8</formula>
    </cfRule>
    <cfRule type="cellIs" dxfId="8024" priority="2545" operator="greaterThanOrEqual">
      <formula>0.9</formula>
    </cfRule>
  </conditionalFormatting>
  <conditionalFormatting sqref="AL17">
    <cfRule type="iconSet" priority="2536">
      <iconSet iconSet="4Arrows" showValue="0">
        <cfvo type="percent" val="0"/>
        <cfvo type="num" val="0.6"/>
        <cfvo type="num" val="0.8"/>
        <cfvo type="num" val="0.9"/>
      </iconSet>
    </cfRule>
    <cfRule type="cellIs" dxfId="8023" priority="2537" operator="lessThan">
      <formula>0.6</formula>
    </cfRule>
    <cfRule type="cellIs" dxfId="8022" priority="2538" operator="between">
      <formula>0.8</formula>
      <formula>0.899999999999999</formula>
    </cfRule>
    <cfRule type="cellIs" dxfId="8021" priority="2539" operator="between">
      <formula>0.6</formula>
      <formula>0.8</formula>
    </cfRule>
    <cfRule type="cellIs" dxfId="8020" priority="2540" operator="greaterThanOrEqual">
      <formula>0.9</formula>
    </cfRule>
  </conditionalFormatting>
  <conditionalFormatting sqref="AP17">
    <cfRule type="iconSet" priority="2531">
      <iconSet iconSet="4Arrows" showValue="0">
        <cfvo type="percent" val="0"/>
        <cfvo type="num" val="0.6"/>
        <cfvo type="num" val="0.8"/>
        <cfvo type="num" val="0.9"/>
      </iconSet>
    </cfRule>
    <cfRule type="cellIs" dxfId="8019" priority="2532" operator="lessThan">
      <formula>0.6</formula>
    </cfRule>
    <cfRule type="cellIs" dxfId="8018" priority="2533" operator="between">
      <formula>0.8</formula>
      <formula>0.899999999999999</formula>
    </cfRule>
    <cfRule type="cellIs" dxfId="8017" priority="2534" operator="between">
      <formula>0.6</formula>
      <formula>0.8</formula>
    </cfRule>
    <cfRule type="cellIs" dxfId="8016" priority="2535" operator="greaterThanOrEqual">
      <formula>0.9</formula>
    </cfRule>
  </conditionalFormatting>
  <conditionalFormatting sqref="AD19:AD20 AD22:AD24">
    <cfRule type="iconSet" priority="2526">
      <iconSet iconSet="4Arrows" showValue="0">
        <cfvo type="percent" val="0"/>
        <cfvo type="num" val="0.6"/>
        <cfvo type="num" val="0.8"/>
        <cfvo type="num" val="0.9"/>
      </iconSet>
    </cfRule>
    <cfRule type="cellIs" dxfId="8015" priority="2527" operator="lessThan">
      <formula>0.6</formula>
    </cfRule>
    <cfRule type="cellIs" dxfId="8014" priority="2528" operator="between">
      <formula>0.8</formula>
      <formula>0.899999999999999</formula>
    </cfRule>
    <cfRule type="cellIs" dxfId="8013" priority="2529" operator="between">
      <formula>0.6</formula>
      <formula>0.8</formula>
    </cfRule>
    <cfRule type="cellIs" dxfId="8012" priority="2530" operator="greaterThanOrEqual">
      <formula>0.9</formula>
    </cfRule>
  </conditionalFormatting>
  <conditionalFormatting sqref="AH19:AH20 AH22:AH24">
    <cfRule type="iconSet" priority="2521">
      <iconSet iconSet="4Arrows" showValue="0">
        <cfvo type="percent" val="0"/>
        <cfvo type="num" val="0.6"/>
        <cfvo type="num" val="0.8"/>
        <cfvo type="num" val="0.9"/>
      </iconSet>
    </cfRule>
    <cfRule type="cellIs" dxfId="8011" priority="2522" operator="lessThan">
      <formula>0.6</formula>
    </cfRule>
    <cfRule type="cellIs" dxfId="8010" priority="2523" operator="between">
      <formula>0.8</formula>
      <formula>0.899999999999999</formula>
    </cfRule>
    <cfRule type="cellIs" dxfId="8009" priority="2524" operator="between">
      <formula>0.6</formula>
      <formula>0.8</formula>
    </cfRule>
    <cfRule type="cellIs" dxfId="8008" priority="2525" operator="greaterThanOrEqual">
      <formula>0.9</formula>
    </cfRule>
  </conditionalFormatting>
  <conditionalFormatting sqref="AL19:AL20 AL22:AL24">
    <cfRule type="iconSet" priority="2516">
      <iconSet iconSet="4Arrows" showValue="0">
        <cfvo type="percent" val="0"/>
        <cfvo type="num" val="0.6"/>
        <cfvo type="num" val="0.8"/>
        <cfvo type="num" val="0.9"/>
      </iconSet>
    </cfRule>
    <cfRule type="cellIs" dxfId="8007" priority="2517" operator="lessThan">
      <formula>0.6</formula>
    </cfRule>
    <cfRule type="cellIs" dxfId="8006" priority="2518" operator="between">
      <formula>0.8</formula>
      <formula>0.899999999999999</formula>
    </cfRule>
    <cfRule type="cellIs" dxfId="8005" priority="2519" operator="between">
      <formula>0.6</formula>
      <formula>0.8</formula>
    </cfRule>
    <cfRule type="cellIs" dxfId="8004" priority="2520" operator="greaterThanOrEqual">
      <formula>0.9</formula>
    </cfRule>
  </conditionalFormatting>
  <conditionalFormatting sqref="AP19:AP20 AP22:AP24">
    <cfRule type="iconSet" priority="2511">
      <iconSet iconSet="4Arrows" showValue="0">
        <cfvo type="percent" val="0"/>
        <cfvo type="num" val="0.6"/>
        <cfvo type="num" val="0.8"/>
        <cfvo type="num" val="0.9"/>
      </iconSet>
    </cfRule>
    <cfRule type="cellIs" dxfId="8003" priority="2512" operator="lessThan">
      <formula>0.6</formula>
    </cfRule>
    <cfRule type="cellIs" dxfId="8002" priority="2513" operator="between">
      <formula>0.8</formula>
      <formula>0.899999999999999</formula>
    </cfRule>
    <cfRule type="cellIs" dxfId="8001" priority="2514" operator="between">
      <formula>0.6</formula>
      <formula>0.8</formula>
    </cfRule>
    <cfRule type="cellIs" dxfId="8000" priority="2515" operator="greaterThanOrEqual">
      <formula>0.9</formula>
    </cfRule>
  </conditionalFormatting>
  <conditionalFormatting sqref="Y30">
    <cfRule type="iconSet" priority="2506">
      <iconSet iconSet="4Arrows" showValue="0">
        <cfvo type="percent" val="0"/>
        <cfvo type="num" val="0.6"/>
        <cfvo type="num" val="0.8"/>
        <cfvo type="num" val="0.9"/>
      </iconSet>
    </cfRule>
    <cfRule type="cellIs" dxfId="7999" priority="2507" operator="lessThan">
      <formula>0.6</formula>
    </cfRule>
    <cfRule type="cellIs" dxfId="7998" priority="2508" operator="between">
      <formula>0.8</formula>
      <formula>0.899999999999999</formula>
    </cfRule>
    <cfRule type="cellIs" dxfId="7997" priority="2509" operator="between">
      <formula>0.6</formula>
      <formula>0.8</formula>
    </cfRule>
    <cfRule type="cellIs" dxfId="7996" priority="2510" operator="greaterThanOrEqual">
      <formula>0.9</formula>
    </cfRule>
  </conditionalFormatting>
  <conditionalFormatting sqref="AD30">
    <cfRule type="iconSet" priority="2501">
      <iconSet iconSet="4Arrows" showValue="0">
        <cfvo type="percent" val="0"/>
        <cfvo type="num" val="0.6"/>
        <cfvo type="num" val="0.8"/>
        <cfvo type="num" val="0.9"/>
      </iconSet>
    </cfRule>
    <cfRule type="cellIs" dxfId="7995" priority="2502" operator="lessThan">
      <formula>0.6</formula>
    </cfRule>
    <cfRule type="cellIs" dxfId="7994" priority="2503" operator="between">
      <formula>0.8</formula>
      <formula>0.899999999999999</formula>
    </cfRule>
    <cfRule type="cellIs" dxfId="7993" priority="2504" operator="between">
      <formula>0.6</formula>
      <formula>0.8</formula>
    </cfRule>
    <cfRule type="cellIs" dxfId="7992" priority="2505" operator="greaterThanOrEqual">
      <formula>0.9</formula>
    </cfRule>
  </conditionalFormatting>
  <conditionalFormatting sqref="AH30">
    <cfRule type="iconSet" priority="2496">
      <iconSet iconSet="4Arrows" showValue="0">
        <cfvo type="percent" val="0"/>
        <cfvo type="num" val="0.6"/>
        <cfvo type="num" val="0.8"/>
        <cfvo type="num" val="0.9"/>
      </iconSet>
    </cfRule>
    <cfRule type="cellIs" dxfId="7991" priority="2497" operator="lessThan">
      <formula>0.6</formula>
    </cfRule>
    <cfRule type="cellIs" dxfId="7990" priority="2498" operator="between">
      <formula>0.8</formula>
      <formula>0.899999999999999</formula>
    </cfRule>
    <cfRule type="cellIs" dxfId="7989" priority="2499" operator="between">
      <formula>0.6</formula>
      <formula>0.8</formula>
    </cfRule>
    <cfRule type="cellIs" dxfId="7988" priority="2500" operator="greaterThanOrEqual">
      <formula>0.9</formula>
    </cfRule>
  </conditionalFormatting>
  <conditionalFormatting sqref="AL30">
    <cfRule type="iconSet" priority="2491">
      <iconSet iconSet="4Arrows" showValue="0">
        <cfvo type="percent" val="0"/>
        <cfvo type="num" val="0.6"/>
        <cfvo type="num" val="0.8"/>
        <cfvo type="num" val="0.9"/>
      </iconSet>
    </cfRule>
    <cfRule type="cellIs" dxfId="7987" priority="2492" operator="lessThan">
      <formula>0.6</formula>
    </cfRule>
    <cfRule type="cellIs" dxfId="7986" priority="2493" operator="between">
      <formula>0.8</formula>
      <formula>0.899999999999999</formula>
    </cfRule>
    <cfRule type="cellIs" dxfId="7985" priority="2494" operator="between">
      <formula>0.6</formula>
      <formula>0.8</formula>
    </cfRule>
    <cfRule type="cellIs" dxfId="7984" priority="2495" operator="greaterThanOrEqual">
      <formula>0.9</formula>
    </cfRule>
  </conditionalFormatting>
  <conditionalFormatting sqref="AP30">
    <cfRule type="iconSet" priority="2486">
      <iconSet iconSet="4Arrows" showValue="0">
        <cfvo type="percent" val="0"/>
        <cfvo type="num" val="0.6"/>
        <cfvo type="num" val="0.8"/>
        <cfvo type="num" val="0.9"/>
      </iconSet>
    </cfRule>
    <cfRule type="cellIs" dxfId="7983" priority="2487" operator="lessThan">
      <formula>0.6</formula>
    </cfRule>
    <cfRule type="cellIs" dxfId="7982" priority="2488" operator="between">
      <formula>0.8</formula>
      <formula>0.899999999999999</formula>
    </cfRule>
    <cfRule type="cellIs" dxfId="7981" priority="2489" operator="between">
      <formula>0.6</formula>
      <formula>0.8</formula>
    </cfRule>
    <cfRule type="cellIs" dxfId="7980" priority="2490" operator="greaterThanOrEqual">
      <formula>0.9</formula>
    </cfRule>
  </conditionalFormatting>
  <conditionalFormatting sqref="J275">
    <cfRule type="iconSet" priority="2481">
      <iconSet iconSet="4Arrows" showValue="0">
        <cfvo type="percent" val="0"/>
        <cfvo type="num" val="0.6"/>
        <cfvo type="num" val="0.8"/>
        <cfvo type="num" val="0.9"/>
      </iconSet>
    </cfRule>
    <cfRule type="cellIs" dxfId="7979" priority="2482" operator="lessThan">
      <formula>0.6</formula>
    </cfRule>
    <cfRule type="cellIs" dxfId="7978" priority="2483" operator="between">
      <formula>0.8</formula>
      <formula>0.899999999999999</formula>
    </cfRule>
    <cfRule type="cellIs" dxfId="7977" priority="2484" operator="between">
      <formula>0.6</formula>
      <formula>0.8</formula>
    </cfRule>
    <cfRule type="cellIs" dxfId="7976" priority="2485" operator="greaterThanOrEqual">
      <formula>0.9</formula>
    </cfRule>
  </conditionalFormatting>
  <conditionalFormatting sqref="J280">
    <cfRule type="iconSet" priority="2476">
      <iconSet iconSet="4Arrows" showValue="0">
        <cfvo type="percent" val="0"/>
        <cfvo type="num" val="0.6"/>
        <cfvo type="num" val="0.8"/>
        <cfvo type="num" val="0.9"/>
      </iconSet>
    </cfRule>
    <cfRule type="cellIs" dxfId="7975" priority="2477" operator="lessThan">
      <formula>0.6</formula>
    </cfRule>
    <cfRule type="cellIs" dxfId="7974" priority="2478" operator="between">
      <formula>0.8</formula>
      <formula>0.899999999999999</formula>
    </cfRule>
    <cfRule type="cellIs" dxfId="7973" priority="2479" operator="between">
      <formula>0.6</formula>
      <formula>0.8</formula>
    </cfRule>
    <cfRule type="cellIs" dxfId="7972" priority="2480" operator="greaterThanOrEqual">
      <formula>0.9</formula>
    </cfRule>
  </conditionalFormatting>
  <conditionalFormatting sqref="K275">
    <cfRule type="iconSet" priority="2471">
      <iconSet iconSet="4Arrows" showValue="0">
        <cfvo type="percent" val="0"/>
        <cfvo type="num" val="0.6"/>
        <cfvo type="num" val="0.8"/>
        <cfvo type="num" val="0.9"/>
      </iconSet>
    </cfRule>
    <cfRule type="cellIs" dxfId="7971" priority="2472" operator="lessThan">
      <formula>0.6</formula>
    </cfRule>
    <cfRule type="cellIs" dxfId="7970" priority="2473" operator="between">
      <formula>0.8</formula>
      <formula>0.899999999999999</formula>
    </cfRule>
    <cfRule type="cellIs" dxfId="7969" priority="2474" operator="between">
      <formula>0.6</formula>
      <formula>0.8</formula>
    </cfRule>
    <cfRule type="cellIs" dxfId="7968" priority="2475" operator="greaterThanOrEqual">
      <formula>0.9</formula>
    </cfRule>
  </conditionalFormatting>
  <conditionalFormatting sqref="O275">
    <cfRule type="iconSet" priority="2466">
      <iconSet iconSet="4Arrows" showValue="0">
        <cfvo type="percent" val="0"/>
        <cfvo type="num" val="0.6"/>
        <cfvo type="num" val="0.8"/>
        <cfvo type="num" val="0.9"/>
      </iconSet>
    </cfRule>
    <cfRule type="cellIs" dxfId="7967" priority="2467" operator="lessThan">
      <formula>0.6</formula>
    </cfRule>
    <cfRule type="cellIs" dxfId="7966" priority="2468" operator="between">
      <formula>0.8</formula>
      <formula>0.899999999999999</formula>
    </cfRule>
    <cfRule type="cellIs" dxfId="7965" priority="2469" operator="between">
      <formula>0.6</formula>
      <formula>0.8</formula>
    </cfRule>
    <cfRule type="cellIs" dxfId="7964" priority="2470" operator="greaterThanOrEqual">
      <formula>0.9</formula>
    </cfRule>
  </conditionalFormatting>
  <conditionalFormatting sqref="X280">
    <cfRule type="iconSet" priority="2461">
      <iconSet iconSet="4Arrows" showValue="0">
        <cfvo type="percent" val="0"/>
        <cfvo type="num" val="0.6"/>
        <cfvo type="num" val="0.8"/>
        <cfvo type="num" val="0.9"/>
      </iconSet>
    </cfRule>
    <cfRule type="cellIs" dxfId="7963" priority="2462" operator="lessThan">
      <formula>0.6</formula>
    </cfRule>
    <cfRule type="cellIs" dxfId="7962" priority="2463" operator="between">
      <formula>0.8</formula>
      <formula>0.899999999999999</formula>
    </cfRule>
    <cfRule type="cellIs" dxfId="7961" priority="2464" operator="between">
      <formula>0.6</formula>
      <formula>0.8</formula>
    </cfRule>
    <cfRule type="cellIs" dxfId="7960" priority="2465" operator="greaterThanOrEqual">
      <formula>0.9</formula>
    </cfRule>
  </conditionalFormatting>
  <conditionalFormatting sqref="T280">
    <cfRule type="iconSet" priority="2456">
      <iconSet iconSet="4Arrows" showValue="0">
        <cfvo type="percent" val="0"/>
        <cfvo type="num" val="0.6"/>
        <cfvo type="num" val="0.8"/>
        <cfvo type="num" val="0.9"/>
      </iconSet>
    </cfRule>
    <cfRule type="cellIs" dxfId="7959" priority="2457" operator="lessThan">
      <formula>0.6</formula>
    </cfRule>
    <cfRule type="cellIs" dxfId="7958" priority="2458" operator="between">
      <formula>0.8</formula>
      <formula>0.899999999999999</formula>
    </cfRule>
    <cfRule type="cellIs" dxfId="7957" priority="2459" operator="between">
      <formula>0.6</formula>
      <formula>0.8</formula>
    </cfRule>
    <cfRule type="cellIs" dxfId="7956" priority="2460" operator="greaterThanOrEqual">
      <formula>0.9</formula>
    </cfRule>
  </conditionalFormatting>
  <conditionalFormatting sqref="J281">
    <cfRule type="iconSet" priority="2451">
      <iconSet iconSet="4Arrows" showValue="0">
        <cfvo type="percent" val="0"/>
        <cfvo type="num" val="0.6"/>
        <cfvo type="num" val="0.8"/>
        <cfvo type="num" val="0.9"/>
      </iconSet>
    </cfRule>
    <cfRule type="cellIs" dxfId="7955" priority="2452" operator="lessThan">
      <formula>0.6</formula>
    </cfRule>
    <cfRule type="cellIs" dxfId="7954" priority="2453" operator="between">
      <formula>0.8</formula>
      <formula>0.899999999999999</formula>
    </cfRule>
    <cfRule type="cellIs" dxfId="7953" priority="2454" operator="between">
      <formula>0.6</formula>
      <formula>0.8</formula>
    </cfRule>
    <cfRule type="cellIs" dxfId="7952" priority="2455" operator="greaterThanOrEqual">
      <formula>0.9</formula>
    </cfRule>
  </conditionalFormatting>
  <conditionalFormatting sqref="AO280">
    <cfRule type="iconSet" priority="2446">
      <iconSet iconSet="4Arrows" showValue="0">
        <cfvo type="percent" val="0"/>
        <cfvo type="num" val="0.6"/>
        <cfvo type="num" val="0.8"/>
        <cfvo type="num" val="0.9"/>
      </iconSet>
    </cfRule>
    <cfRule type="cellIs" dxfId="7951" priority="2447" operator="lessThan">
      <formula>0.6</formula>
    </cfRule>
    <cfRule type="cellIs" dxfId="7950" priority="2448" operator="between">
      <formula>0.8</formula>
      <formula>0.899999999999999</formula>
    </cfRule>
    <cfRule type="cellIs" dxfId="7949" priority="2449" operator="between">
      <formula>0.6</formula>
      <formula>0.8</formula>
    </cfRule>
    <cfRule type="cellIs" dxfId="7948" priority="2450" operator="greaterThanOrEqual">
      <formula>0.9</formula>
    </cfRule>
  </conditionalFormatting>
  <conditionalFormatting sqref="AS280">
    <cfRule type="iconSet" priority="2441">
      <iconSet iconSet="4Arrows" showValue="0">
        <cfvo type="percent" val="0"/>
        <cfvo type="num" val="0.6"/>
        <cfvo type="num" val="0.8"/>
        <cfvo type="num" val="0.9"/>
      </iconSet>
    </cfRule>
    <cfRule type="cellIs" dxfId="7947" priority="2442" operator="lessThan">
      <formula>0.6</formula>
    </cfRule>
    <cfRule type="cellIs" dxfId="7946" priority="2443" operator="between">
      <formula>0.8</formula>
      <formula>0.899999999999999</formula>
    </cfRule>
    <cfRule type="cellIs" dxfId="7945" priority="2444" operator="between">
      <formula>0.6</formula>
      <formula>0.8</formula>
    </cfRule>
    <cfRule type="cellIs" dxfId="7944" priority="2445" operator="greaterThanOrEqual">
      <formula>0.9</formula>
    </cfRule>
  </conditionalFormatting>
  <conditionalFormatting sqref="AW280">
    <cfRule type="iconSet" priority="2436">
      <iconSet iconSet="4Arrows" showValue="0">
        <cfvo type="percent" val="0"/>
        <cfvo type="num" val="0.6"/>
        <cfvo type="num" val="0.8"/>
        <cfvo type="num" val="0.9"/>
      </iconSet>
    </cfRule>
    <cfRule type="cellIs" dxfId="7943" priority="2437" operator="lessThan">
      <formula>0.6</formula>
    </cfRule>
    <cfRule type="cellIs" dxfId="7942" priority="2438" operator="between">
      <formula>0.8</formula>
      <formula>0.899999999999999</formula>
    </cfRule>
    <cfRule type="cellIs" dxfId="7941" priority="2439" operator="between">
      <formula>0.6</formula>
      <formula>0.8</formula>
    </cfRule>
    <cfRule type="cellIs" dxfId="7940" priority="2440" operator="greaterThanOrEqual">
      <formula>0.9</formula>
    </cfRule>
  </conditionalFormatting>
  <conditionalFormatting sqref="BA280">
    <cfRule type="iconSet" priority="2431">
      <iconSet iconSet="4Arrows" showValue="0">
        <cfvo type="percent" val="0"/>
        <cfvo type="num" val="0.6"/>
        <cfvo type="num" val="0.8"/>
        <cfvo type="num" val="0.9"/>
      </iconSet>
    </cfRule>
    <cfRule type="cellIs" dxfId="7939" priority="2432" operator="lessThan">
      <formula>0.6</formula>
    </cfRule>
    <cfRule type="cellIs" dxfId="7938" priority="2433" operator="between">
      <formula>0.8</formula>
      <formula>0.899999999999999</formula>
    </cfRule>
    <cfRule type="cellIs" dxfId="7937" priority="2434" operator="between">
      <formula>0.6</formula>
      <formula>0.8</formula>
    </cfRule>
    <cfRule type="cellIs" dxfId="7936" priority="2435" operator="greaterThanOrEqual">
      <formula>0.9</formula>
    </cfRule>
  </conditionalFormatting>
  <conditionalFormatting sqref="J286">
    <cfRule type="iconSet" priority="2426">
      <iconSet iconSet="4Arrows" showValue="0">
        <cfvo type="percent" val="0"/>
        <cfvo type="num" val="0.6"/>
        <cfvo type="num" val="0.8"/>
        <cfvo type="num" val="0.9"/>
      </iconSet>
    </cfRule>
    <cfRule type="cellIs" dxfId="7935" priority="2427" operator="lessThan">
      <formula>0.6</formula>
    </cfRule>
    <cfRule type="cellIs" dxfId="7934" priority="2428" operator="between">
      <formula>0.8</formula>
      <formula>0.899999999999999</formula>
    </cfRule>
    <cfRule type="cellIs" dxfId="7933" priority="2429" operator="between">
      <formula>0.6</formula>
      <formula>0.8</formula>
    </cfRule>
    <cfRule type="cellIs" dxfId="7932" priority="2430" operator="greaterThanOrEqual">
      <formula>0.9</formula>
    </cfRule>
  </conditionalFormatting>
  <conditionalFormatting sqref="J291">
    <cfRule type="iconSet" priority="2421">
      <iconSet iconSet="4Arrows" showValue="0">
        <cfvo type="percent" val="0"/>
        <cfvo type="num" val="0.6"/>
        <cfvo type="num" val="0.8"/>
        <cfvo type="num" val="0.9"/>
      </iconSet>
    </cfRule>
    <cfRule type="cellIs" dxfId="7931" priority="2422" operator="lessThan">
      <formula>0.6</formula>
    </cfRule>
    <cfRule type="cellIs" dxfId="7930" priority="2423" operator="between">
      <formula>0.8</formula>
      <formula>0.899999999999999</formula>
    </cfRule>
    <cfRule type="cellIs" dxfId="7929" priority="2424" operator="between">
      <formula>0.6</formula>
      <formula>0.8</formula>
    </cfRule>
    <cfRule type="cellIs" dxfId="7928" priority="2425" operator="greaterThanOrEqual">
      <formula>0.9</formula>
    </cfRule>
  </conditionalFormatting>
  <conditionalFormatting sqref="J293">
    <cfRule type="iconSet" priority="2416">
      <iconSet iconSet="4Arrows" showValue="0">
        <cfvo type="percent" val="0"/>
        <cfvo type="num" val="0.6"/>
        <cfvo type="num" val="0.8"/>
        <cfvo type="num" val="0.9"/>
      </iconSet>
    </cfRule>
    <cfRule type="cellIs" dxfId="7927" priority="2417" operator="lessThan">
      <formula>0.6</formula>
    </cfRule>
    <cfRule type="cellIs" dxfId="7926" priority="2418" operator="between">
      <formula>0.8</formula>
      <formula>0.899999999999999</formula>
    </cfRule>
    <cfRule type="cellIs" dxfId="7925" priority="2419" operator="between">
      <formula>0.6</formula>
      <formula>0.8</formula>
    </cfRule>
    <cfRule type="cellIs" dxfId="7924" priority="2420" operator="greaterThanOrEqual">
      <formula>0.9</formula>
    </cfRule>
  </conditionalFormatting>
  <conditionalFormatting sqref="K286">
    <cfRule type="iconSet" priority="2411">
      <iconSet iconSet="4Arrows" showValue="0">
        <cfvo type="percent" val="0"/>
        <cfvo type="num" val="0.6"/>
        <cfvo type="num" val="0.8"/>
        <cfvo type="num" val="0.9"/>
      </iconSet>
    </cfRule>
    <cfRule type="cellIs" dxfId="7923" priority="2412" operator="lessThan">
      <formula>0.6</formula>
    </cfRule>
    <cfRule type="cellIs" dxfId="7922" priority="2413" operator="between">
      <formula>0.8</formula>
      <formula>0.899999999999999</formula>
    </cfRule>
    <cfRule type="cellIs" dxfId="7921" priority="2414" operator="between">
      <formula>0.6</formula>
      <formula>0.8</formula>
    </cfRule>
    <cfRule type="cellIs" dxfId="7920" priority="2415" operator="greaterThanOrEqual">
      <formula>0.9</formula>
    </cfRule>
  </conditionalFormatting>
  <conditionalFormatting sqref="O286">
    <cfRule type="iconSet" priority="2406">
      <iconSet iconSet="4Arrows" showValue="0">
        <cfvo type="percent" val="0"/>
        <cfvo type="num" val="0.6"/>
        <cfvo type="num" val="0.8"/>
        <cfvo type="num" val="0.9"/>
      </iconSet>
    </cfRule>
    <cfRule type="cellIs" dxfId="7919" priority="2407" operator="lessThan">
      <formula>0.6</formula>
    </cfRule>
    <cfRule type="cellIs" dxfId="7918" priority="2408" operator="between">
      <formula>0.8</formula>
      <formula>0.899999999999999</formula>
    </cfRule>
    <cfRule type="cellIs" dxfId="7917" priority="2409" operator="between">
      <formula>0.6</formula>
      <formula>0.8</formula>
    </cfRule>
    <cfRule type="cellIs" dxfId="7916" priority="2410" operator="greaterThanOrEqual">
      <formula>0.9</formula>
    </cfRule>
  </conditionalFormatting>
  <conditionalFormatting sqref="X291">
    <cfRule type="iconSet" priority="2401">
      <iconSet iconSet="4Arrows" showValue="0">
        <cfvo type="percent" val="0"/>
        <cfvo type="num" val="0.6"/>
        <cfvo type="num" val="0.8"/>
        <cfvo type="num" val="0.9"/>
      </iconSet>
    </cfRule>
    <cfRule type="cellIs" dxfId="7915" priority="2402" operator="lessThan">
      <formula>0.6</formula>
    </cfRule>
    <cfRule type="cellIs" dxfId="7914" priority="2403" operator="between">
      <formula>0.8</formula>
      <formula>0.899999999999999</formula>
    </cfRule>
    <cfRule type="cellIs" dxfId="7913" priority="2404" operator="between">
      <formula>0.6</formula>
      <formula>0.8</formula>
    </cfRule>
    <cfRule type="cellIs" dxfId="7912" priority="2405" operator="greaterThanOrEqual">
      <formula>0.9</formula>
    </cfRule>
  </conditionalFormatting>
  <conditionalFormatting sqref="T291">
    <cfRule type="iconSet" priority="2396">
      <iconSet iconSet="4Arrows" showValue="0">
        <cfvo type="percent" val="0"/>
        <cfvo type="num" val="0.6"/>
        <cfvo type="num" val="0.8"/>
        <cfvo type="num" val="0.9"/>
      </iconSet>
    </cfRule>
    <cfRule type="cellIs" dxfId="7911" priority="2397" operator="lessThan">
      <formula>0.6</formula>
    </cfRule>
    <cfRule type="cellIs" dxfId="7910" priority="2398" operator="between">
      <formula>0.8</formula>
      <formula>0.899999999999999</formula>
    </cfRule>
    <cfRule type="cellIs" dxfId="7909" priority="2399" operator="between">
      <formula>0.6</formula>
      <formula>0.8</formula>
    </cfRule>
    <cfRule type="cellIs" dxfId="7908" priority="2400" operator="greaterThanOrEqual">
      <formula>0.9</formula>
    </cfRule>
  </conditionalFormatting>
  <conditionalFormatting sqref="J298">
    <cfRule type="iconSet" priority="2376">
      <iconSet iconSet="4Arrows" showValue="0">
        <cfvo type="percent" val="0"/>
        <cfvo type="num" val="0.6"/>
        <cfvo type="num" val="0.8"/>
        <cfvo type="num" val="0.9"/>
      </iconSet>
    </cfRule>
    <cfRule type="cellIs" dxfId="7907" priority="2377" operator="lessThan">
      <formula>0.6</formula>
    </cfRule>
    <cfRule type="cellIs" dxfId="7906" priority="2378" operator="between">
      <formula>0.8</formula>
      <formula>0.899999999999999</formula>
    </cfRule>
    <cfRule type="cellIs" dxfId="7905" priority="2379" operator="between">
      <formula>0.6</formula>
      <formula>0.8</formula>
    </cfRule>
    <cfRule type="cellIs" dxfId="7904" priority="2380" operator="greaterThanOrEqual">
      <formula>0.9</formula>
    </cfRule>
  </conditionalFormatting>
  <conditionalFormatting sqref="J303">
    <cfRule type="iconSet" priority="2371">
      <iconSet iconSet="4Arrows" showValue="0">
        <cfvo type="percent" val="0"/>
        <cfvo type="num" val="0.6"/>
        <cfvo type="num" val="0.8"/>
        <cfvo type="num" val="0.9"/>
      </iconSet>
    </cfRule>
    <cfRule type="cellIs" dxfId="7903" priority="2372" operator="lessThan">
      <formula>0.6</formula>
    </cfRule>
    <cfRule type="cellIs" dxfId="7902" priority="2373" operator="between">
      <formula>0.8</formula>
      <formula>0.899999999999999</formula>
    </cfRule>
    <cfRule type="cellIs" dxfId="7901" priority="2374" operator="between">
      <formula>0.6</formula>
      <formula>0.8</formula>
    </cfRule>
    <cfRule type="cellIs" dxfId="7900" priority="2375" operator="greaterThanOrEqual">
      <formula>0.9</formula>
    </cfRule>
  </conditionalFormatting>
  <conditionalFormatting sqref="J306">
    <cfRule type="iconSet" priority="2366">
      <iconSet iconSet="4Arrows" showValue="0">
        <cfvo type="percent" val="0"/>
        <cfvo type="num" val="0.6"/>
        <cfvo type="num" val="0.8"/>
        <cfvo type="num" val="0.9"/>
      </iconSet>
    </cfRule>
    <cfRule type="cellIs" dxfId="7899" priority="2367" operator="lessThan">
      <formula>0.6</formula>
    </cfRule>
    <cfRule type="cellIs" dxfId="7898" priority="2368" operator="between">
      <formula>0.8</formula>
      <formula>0.899999999999999</formula>
    </cfRule>
    <cfRule type="cellIs" dxfId="7897" priority="2369" operator="between">
      <formula>0.6</formula>
      <formula>0.8</formula>
    </cfRule>
    <cfRule type="cellIs" dxfId="7896" priority="2370" operator="greaterThanOrEqual">
      <formula>0.9</formula>
    </cfRule>
  </conditionalFormatting>
  <conditionalFormatting sqref="K298">
    <cfRule type="iconSet" priority="2361">
      <iconSet iconSet="4Arrows" showValue="0">
        <cfvo type="percent" val="0"/>
        <cfvo type="num" val="0.6"/>
        <cfvo type="num" val="0.8"/>
        <cfvo type="num" val="0.9"/>
      </iconSet>
    </cfRule>
    <cfRule type="cellIs" dxfId="7895" priority="2362" operator="lessThan">
      <formula>0.6</formula>
    </cfRule>
    <cfRule type="cellIs" dxfId="7894" priority="2363" operator="between">
      <formula>0.8</formula>
      <formula>0.899999999999999</formula>
    </cfRule>
    <cfRule type="cellIs" dxfId="7893" priority="2364" operator="between">
      <formula>0.6</formula>
      <formula>0.8</formula>
    </cfRule>
    <cfRule type="cellIs" dxfId="7892" priority="2365" operator="greaterThanOrEqual">
      <formula>0.9</formula>
    </cfRule>
  </conditionalFormatting>
  <conditionalFormatting sqref="O298">
    <cfRule type="iconSet" priority="2356">
      <iconSet iconSet="4Arrows" showValue="0">
        <cfvo type="percent" val="0"/>
        <cfvo type="num" val="0.6"/>
        <cfvo type="num" val="0.8"/>
        <cfvo type="num" val="0.9"/>
      </iconSet>
    </cfRule>
    <cfRule type="cellIs" dxfId="7891" priority="2357" operator="lessThan">
      <formula>0.6</formula>
    </cfRule>
    <cfRule type="cellIs" dxfId="7890" priority="2358" operator="between">
      <formula>0.8</formula>
      <formula>0.899999999999999</formula>
    </cfRule>
    <cfRule type="cellIs" dxfId="7889" priority="2359" operator="between">
      <formula>0.6</formula>
      <formula>0.8</formula>
    </cfRule>
    <cfRule type="cellIs" dxfId="7888" priority="2360" operator="greaterThanOrEqual">
      <formula>0.9</formula>
    </cfRule>
  </conditionalFormatting>
  <conditionalFormatting sqref="X303">
    <cfRule type="iconSet" priority="2351">
      <iconSet iconSet="4Arrows" showValue="0">
        <cfvo type="percent" val="0"/>
        <cfvo type="num" val="0.6"/>
        <cfvo type="num" val="0.8"/>
        <cfvo type="num" val="0.9"/>
      </iconSet>
    </cfRule>
    <cfRule type="cellIs" dxfId="7887" priority="2352" operator="lessThan">
      <formula>0.6</formula>
    </cfRule>
    <cfRule type="cellIs" dxfId="7886" priority="2353" operator="between">
      <formula>0.8</formula>
      <formula>0.899999999999999</formula>
    </cfRule>
    <cfRule type="cellIs" dxfId="7885" priority="2354" operator="between">
      <formula>0.6</formula>
      <formula>0.8</formula>
    </cfRule>
    <cfRule type="cellIs" dxfId="7884" priority="2355" operator="greaterThanOrEqual">
      <formula>0.9</formula>
    </cfRule>
  </conditionalFormatting>
  <conditionalFormatting sqref="T303">
    <cfRule type="iconSet" priority="2346">
      <iconSet iconSet="4Arrows" showValue="0">
        <cfvo type="percent" val="0"/>
        <cfvo type="num" val="0.6"/>
        <cfvo type="num" val="0.8"/>
        <cfvo type="num" val="0.9"/>
      </iconSet>
    </cfRule>
    <cfRule type="cellIs" dxfId="7883" priority="2347" operator="lessThan">
      <formula>0.6</formula>
    </cfRule>
    <cfRule type="cellIs" dxfId="7882" priority="2348" operator="between">
      <formula>0.8</formula>
      <formula>0.899999999999999</formula>
    </cfRule>
    <cfRule type="cellIs" dxfId="7881" priority="2349" operator="between">
      <formula>0.6</formula>
      <formula>0.8</formula>
    </cfRule>
    <cfRule type="cellIs" dxfId="7880" priority="2350" operator="greaterThanOrEqual">
      <formula>0.9</formula>
    </cfRule>
  </conditionalFormatting>
  <conditionalFormatting sqref="J304:J305">
    <cfRule type="iconSet" priority="2341">
      <iconSet iconSet="4Arrows" showValue="0">
        <cfvo type="percent" val="0"/>
        <cfvo type="num" val="0.6"/>
        <cfvo type="num" val="0.8"/>
        <cfvo type="num" val="0.9"/>
      </iconSet>
    </cfRule>
    <cfRule type="cellIs" dxfId="7879" priority="2342" operator="lessThan">
      <formula>0.6</formula>
    </cfRule>
    <cfRule type="cellIs" dxfId="7878" priority="2343" operator="between">
      <formula>0.8</formula>
      <formula>0.899999999999999</formula>
    </cfRule>
    <cfRule type="cellIs" dxfId="7877" priority="2344" operator="between">
      <formula>0.6</formula>
      <formula>0.8</formula>
    </cfRule>
    <cfRule type="cellIs" dxfId="7876" priority="2345" operator="greaterThanOrEqual">
      <formula>0.9</formula>
    </cfRule>
  </conditionalFormatting>
  <conditionalFormatting sqref="X304:X305">
    <cfRule type="iconSet" priority="2336">
      <iconSet iconSet="4Arrows" showValue="0">
        <cfvo type="percent" val="0"/>
        <cfvo type="num" val="0.6"/>
        <cfvo type="num" val="0.8"/>
        <cfvo type="num" val="0.9"/>
      </iconSet>
    </cfRule>
    <cfRule type="cellIs" dxfId="7875" priority="2337" operator="lessThan">
      <formula>0.6</formula>
    </cfRule>
    <cfRule type="cellIs" dxfId="7874" priority="2338" operator="between">
      <formula>0.8</formula>
      <formula>0.899999999999999</formula>
    </cfRule>
    <cfRule type="cellIs" dxfId="7873" priority="2339" operator="between">
      <formula>0.6</formula>
      <formula>0.8</formula>
    </cfRule>
    <cfRule type="cellIs" dxfId="7872" priority="2340" operator="greaterThanOrEqual">
      <formula>0.9</formula>
    </cfRule>
  </conditionalFormatting>
  <conditionalFormatting sqref="T304:T305">
    <cfRule type="iconSet" priority="2331">
      <iconSet iconSet="4Arrows" showValue="0">
        <cfvo type="percent" val="0"/>
        <cfvo type="num" val="0.6"/>
        <cfvo type="num" val="0.8"/>
        <cfvo type="num" val="0.9"/>
      </iconSet>
    </cfRule>
    <cfRule type="cellIs" dxfId="7871" priority="2332" operator="lessThan">
      <formula>0.6</formula>
    </cfRule>
    <cfRule type="cellIs" dxfId="7870" priority="2333" operator="between">
      <formula>0.8</formula>
      <formula>0.899999999999999</formula>
    </cfRule>
    <cfRule type="cellIs" dxfId="7869" priority="2334" operator="between">
      <formula>0.6</formula>
      <formula>0.8</formula>
    </cfRule>
    <cfRule type="cellIs" dxfId="7868" priority="2335" operator="greaterThanOrEqual">
      <formula>0.9</formula>
    </cfRule>
  </conditionalFormatting>
  <conditionalFormatting sqref="AO292">
    <cfRule type="iconSet" priority="2306">
      <iconSet iconSet="4Arrows" showValue="0">
        <cfvo type="percent" val="0"/>
        <cfvo type="num" val="0.6"/>
        <cfvo type="num" val="0.8"/>
        <cfvo type="num" val="0.9"/>
      </iconSet>
    </cfRule>
    <cfRule type="cellIs" dxfId="7867" priority="2307" operator="lessThan">
      <formula>0.6</formula>
    </cfRule>
    <cfRule type="cellIs" dxfId="7866" priority="2308" operator="between">
      <formula>0.8</formula>
      <formula>0.899999999999999</formula>
    </cfRule>
    <cfRule type="cellIs" dxfId="7865" priority="2309" operator="between">
      <formula>0.6</formula>
      <formula>0.8</formula>
    </cfRule>
    <cfRule type="cellIs" dxfId="7864" priority="2310" operator="greaterThanOrEqual">
      <formula>0.9</formula>
    </cfRule>
  </conditionalFormatting>
  <conditionalFormatting sqref="AS292">
    <cfRule type="iconSet" priority="2301">
      <iconSet iconSet="4Arrows" showValue="0">
        <cfvo type="percent" val="0"/>
        <cfvo type="num" val="0.6"/>
        <cfvo type="num" val="0.8"/>
        <cfvo type="num" val="0.9"/>
      </iconSet>
    </cfRule>
    <cfRule type="cellIs" dxfId="7863" priority="2302" operator="lessThan">
      <formula>0.6</formula>
    </cfRule>
    <cfRule type="cellIs" dxfId="7862" priority="2303" operator="between">
      <formula>0.8</formula>
      <formula>0.899999999999999</formula>
    </cfRule>
    <cfRule type="cellIs" dxfId="7861" priority="2304" operator="between">
      <formula>0.6</formula>
      <formula>0.8</formula>
    </cfRule>
    <cfRule type="cellIs" dxfId="7860" priority="2305" operator="greaterThanOrEqual">
      <formula>0.9</formula>
    </cfRule>
  </conditionalFormatting>
  <conditionalFormatting sqref="AW292">
    <cfRule type="iconSet" priority="2296">
      <iconSet iconSet="4Arrows" showValue="0">
        <cfvo type="percent" val="0"/>
        <cfvo type="num" val="0.6"/>
        <cfvo type="num" val="0.8"/>
        <cfvo type="num" val="0.9"/>
      </iconSet>
    </cfRule>
    <cfRule type="cellIs" dxfId="7859" priority="2297" operator="lessThan">
      <formula>0.6</formula>
    </cfRule>
    <cfRule type="cellIs" dxfId="7858" priority="2298" operator="between">
      <formula>0.8</formula>
      <formula>0.899999999999999</formula>
    </cfRule>
    <cfRule type="cellIs" dxfId="7857" priority="2299" operator="between">
      <formula>0.6</formula>
      <formula>0.8</formula>
    </cfRule>
    <cfRule type="cellIs" dxfId="7856" priority="2300" operator="greaterThanOrEqual">
      <formula>0.9</formula>
    </cfRule>
  </conditionalFormatting>
  <conditionalFormatting sqref="BA292">
    <cfRule type="iconSet" priority="2291">
      <iconSet iconSet="4Arrows" showValue="0">
        <cfvo type="percent" val="0"/>
        <cfvo type="num" val="0.6"/>
        <cfvo type="num" val="0.8"/>
        <cfvo type="num" val="0.9"/>
      </iconSet>
    </cfRule>
    <cfRule type="cellIs" dxfId="7855" priority="2292" operator="lessThan">
      <formula>0.6</formula>
    </cfRule>
    <cfRule type="cellIs" dxfId="7854" priority="2293" operator="between">
      <formula>0.8</formula>
      <formula>0.899999999999999</formula>
    </cfRule>
    <cfRule type="cellIs" dxfId="7853" priority="2294" operator="between">
      <formula>0.6</formula>
      <formula>0.8</formula>
    </cfRule>
    <cfRule type="cellIs" dxfId="7852" priority="2295" operator="greaterThanOrEqual">
      <formula>0.9</formula>
    </cfRule>
  </conditionalFormatting>
  <conditionalFormatting sqref="AO303:AO305">
    <cfRule type="iconSet" priority="2286">
      <iconSet iconSet="4Arrows" showValue="0">
        <cfvo type="percent" val="0"/>
        <cfvo type="num" val="0.6"/>
        <cfvo type="num" val="0.8"/>
        <cfvo type="num" val="0.9"/>
      </iconSet>
    </cfRule>
    <cfRule type="cellIs" dxfId="7851" priority="2287" operator="lessThan">
      <formula>0.6</formula>
    </cfRule>
    <cfRule type="cellIs" dxfId="7850" priority="2288" operator="between">
      <formula>0.8</formula>
      <formula>0.899999999999999</formula>
    </cfRule>
    <cfRule type="cellIs" dxfId="7849" priority="2289" operator="between">
      <formula>0.6</formula>
      <formula>0.8</formula>
    </cfRule>
    <cfRule type="cellIs" dxfId="7848" priority="2290" operator="greaterThanOrEqual">
      <formula>0.9</formula>
    </cfRule>
  </conditionalFormatting>
  <conditionalFormatting sqref="AS303:AS305">
    <cfRule type="iconSet" priority="2281">
      <iconSet iconSet="4Arrows" showValue="0">
        <cfvo type="percent" val="0"/>
        <cfvo type="num" val="0.6"/>
        <cfvo type="num" val="0.8"/>
        <cfvo type="num" val="0.9"/>
      </iconSet>
    </cfRule>
    <cfRule type="cellIs" dxfId="7847" priority="2282" operator="lessThan">
      <formula>0.6</formula>
    </cfRule>
    <cfRule type="cellIs" dxfId="7846" priority="2283" operator="between">
      <formula>0.8</formula>
      <formula>0.899999999999999</formula>
    </cfRule>
    <cfRule type="cellIs" dxfId="7845" priority="2284" operator="between">
      <formula>0.6</formula>
      <formula>0.8</formula>
    </cfRule>
    <cfRule type="cellIs" dxfId="7844" priority="2285" operator="greaterThanOrEqual">
      <formula>0.9</formula>
    </cfRule>
  </conditionalFormatting>
  <conditionalFormatting sqref="AW303:AW305">
    <cfRule type="iconSet" priority="2276">
      <iconSet iconSet="4Arrows" showValue="0">
        <cfvo type="percent" val="0"/>
        <cfvo type="num" val="0.6"/>
        <cfvo type="num" val="0.8"/>
        <cfvo type="num" val="0.9"/>
      </iconSet>
    </cfRule>
    <cfRule type="cellIs" dxfId="7843" priority="2277" operator="lessThan">
      <formula>0.6</formula>
    </cfRule>
    <cfRule type="cellIs" dxfId="7842" priority="2278" operator="between">
      <formula>0.8</formula>
      <formula>0.899999999999999</formula>
    </cfRule>
    <cfRule type="cellIs" dxfId="7841" priority="2279" operator="between">
      <formula>0.6</formula>
      <formula>0.8</formula>
    </cfRule>
    <cfRule type="cellIs" dxfId="7840" priority="2280" operator="greaterThanOrEqual">
      <formula>0.9</formula>
    </cfRule>
  </conditionalFormatting>
  <conditionalFormatting sqref="BA303:BA305">
    <cfRule type="iconSet" priority="2271">
      <iconSet iconSet="4Arrows" showValue="0">
        <cfvo type="percent" val="0"/>
        <cfvo type="num" val="0.6"/>
        <cfvo type="num" val="0.8"/>
        <cfvo type="num" val="0.9"/>
      </iconSet>
    </cfRule>
    <cfRule type="cellIs" dxfId="7839" priority="2272" operator="lessThan">
      <formula>0.6</formula>
    </cfRule>
    <cfRule type="cellIs" dxfId="7838" priority="2273" operator="between">
      <formula>0.8</formula>
      <formula>0.899999999999999</formula>
    </cfRule>
    <cfRule type="cellIs" dxfId="7837" priority="2274" operator="between">
      <formula>0.6</formula>
      <formula>0.8</formula>
    </cfRule>
    <cfRule type="cellIs" dxfId="7836" priority="2275" operator="greaterThanOrEqual">
      <formula>0.9</formula>
    </cfRule>
  </conditionalFormatting>
  <conditionalFormatting sqref="AO291">
    <cfRule type="iconSet" priority="2266">
      <iconSet iconSet="4Arrows" showValue="0">
        <cfvo type="percent" val="0"/>
        <cfvo type="num" val="0.6"/>
        <cfvo type="num" val="0.8"/>
        <cfvo type="num" val="0.9"/>
      </iconSet>
    </cfRule>
    <cfRule type="cellIs" dxfId="7835" priority="2267" operator="lessThan">
      <formula>0.6</formula>
    </cfRule>
    <cfRule type="cellIs" dxfId="7834" priority="2268" operator="between">
      <formula>0.8</formula>
      <formula>0.899999999999999</formula>
    </cfRule>
    <cfRule type="cellIs" dxfId="7833" priority="2269" operator="between">
      <formula>0.6</formula>
      <formula>0.8</formula>
    </cfRule>
    <cfRule type="cellIs" dxfId="7832" priority="2270" operator="greaterThanOrEqual">
      <formula>0.9</formula>
    </cfRule>
  </conditionalFormatting>
  <conditionalFormatting sqref="AS291">
    <cfRule type="iconSet" priority="2261">
      <iconSet iconSet="4Arrows" showValue="0">
        <cfvo type="percent" val="0"/>
        <cfvo type="num" val="0.6"/>
        <cfvo type="num" val="0.8"/>
        <cfvo type="num" val="0.9"/>
      </iconSet>
    </cfRule>
    <cfRule type="cellIs" dxfId="7831" priority="2262" operator="lessThan">
      <formula>0.6</formula>
    </cfRule>
    <cfRule type="cellIs" dxfId="7830" priority="2263" operator="between">
      <formula>0.8</formula>
      <formula>0.899999999999999</formula>
    </cfRule>
    <cfRule type="cellIs" dxfId="7829" priority="2264" operator="between">
      <formula>0.6</formula>
      <formula>0.8</formula>
    </cfRule>
    <cfRule type="cellIs" dxfId="7828" priority="2265" operator="greaterThanOrEqual">
      <formula>0.9</formula>
    </cfRule>
  </conditionalFormatting>
  <conditionalFormatting sqref="AW291">
    <cfRule type="iconSet" priority="2256">
      <iconSet iconSet="4Arrows" showValue="0">
        <cfvo type="percent" val="0"/>
        <cfvo type="num" val="0.6"/>
        <cfvo type="num" val="0.8"/>
        <cfvo type="num" val="0.9"/>
      </iconSet>
    </cfRule>
    <cfRule type="cellIs" dxfId="7827" priority="2257" operator="lessThan">
      <formula>0.6</formula>
    </cfRule>
    <cfRule type="cellIs" dxfId="7826" priority="2258" operator="between">
      <formula>0.8</formula>
      <formula>0.899999999999999</formula>
    </cfRule>
    <cfRule type="cellIs" dxfId="7825" priority="2259" operator="between">
      <formula>0.6</formula>
      <formula>0.8</formula>
    </cfRule>
    <cfRule type="cellIs" dxfId="7824" priority="2260" operator="greaterThanOrEqual">
      <formula>0.9</formula>
    </cfRule>
  </conditionalFormatting>
  <conditionalFormatting sqref="BA291">
    <cfRule type="iconSet" priority="2251">
      <iconSet iconSet="4Arrows" showValue="0">
        <cfvo type="percent" val="0"/>
        <cfvo type="num" val="0.6"/>
        <cfvo type="num" val="0.8"/>
        <cfvo type="num" val="0.9"/>
      </iconSet>
    </cfRule>
    <cfRule type="cellIs" dxfId="7823" priority="2252" operator="lessThan">
      <formula>0.6</formula>
    </cfRule>
    <cfRule type="cellIs" dxfId="7822" priority="2253" operator="between">
      <formula>0.8</formula>
      <formula>0.899999999999999</formula>
    </cfRule>
    <cfRule type="cellIs" dxfId="7821" priority="2254" operator="between">
      <formula>0.6</formula>
      <formula>0.8</formula>
    </cfRule>
    <cfRule type="cellIs" dxfId="7820" priority="2255" operator="greaterThanOrEqual">
      <formula>0.9</formula>
    </cfRule>
  </conditionalFormatting>
  <conditionalFormatting sqref="Y239 Y241:Y242 Y247:Y248">
    <cfRule type="iconSet" priority="2226">
      <iconSet iconSet="4Arrows" showValue="0">
        <cfvo type="percent" val="0"/>
        <cfvo type="num" val="0.6"/>
        <cfvo type="num" val="0.8"/>
        <cfvo type="num" val="0.9"/>
      </iconSet>
    </cfRule>
    <cfRule type="cellIs" dxfId="7819" priority="2227" operator="lessThan">
      <formula>0.6</formula>
    </cfRule>
    <cfRule type="cellIs" dxfId="7818" priority="2228" operator="between">
      <formula>0.8</formula>
      <formula>0.899999999999999</formula>
    </cfRule>
    <cfRule type="cellIs" dxfId="7817" priority="2229" operator="between">
      <formula>0.6</formula>
      <formula>0.8</formula>
    </cfRule>
    <cfRule type="cellIs" dxfId="7816" priority="2230" operator="greaterThanOrEqual">
      <formula>0.9</formula>
    </cfRule>
  </conditionalFormatting>
  <conditionalFormatting sqref="AD239 AD241:AD242 AD244 AD247:AD248">
    <cfRule type="iconSet" priority="2231">
      <iconSet iconSet="4Arrows" showValue="0">
        <cfvo type="percent" val="0"/>
        <cfvo type="num" val="0.6"/>
        <cfvo type="num" val="0.8"/>
        <cfvo type="num" val="0.9"/>
      </iconSet>
    </cfRule>
    <cfRule type="cellIs" dxfId="7815" priority="2232" operator="lessThan">
      <formula>0.6</formula>
    </cfRule>
    <cfRule type="cellIs" dxfId="7814" priority="2233" operator="between">
      <formula>0.8</formula>
      <formula>0.899999999999999</formula>
    </cfRule>
    <cfRule type="cellIs" dxfId="7813" priority="2234" operator="between">
      <formula>0.6</formula>
      <formula>0.8</formula>
    </cfRule>
    <cfRule type="cellIs" dxfId="7812" priority="2235" operator="greaterThanOrEqual">
      <formula>0.9</formula>
    </cfRule>
  </conditionalFormatting>
  <conditionalFormatting sqref="AH239 AH241:AH242 AH244 AH247:AH248">
    <cfRule type="iconSet" priority="2236">
      <iconSet iconSet="4Arrows" showValue="0">
        <cfvo type="percent" val="0"/>
        <cfvo type="num" val="0.6"/>
        <cfvo type="num" val="0.8"/>
        <cfvo type="num" val="0.9"/>
      </iconSet>
    </cfRule>
    <cfRule type="cellIs" dxfId="7811" priority="2237" operator="lessThan">
      <formula>0.6</formula>
    </cfRule>
    <cfRule type="cellIs" dxfId="7810" priority="2238" operator="between">
      <formula>0.8</formula>
      <formula>0.899999999999999</formula>
    </cfRule>
    <cfRule type="cellIs" dxfId="7809" priority="2239" operator="between">
      <formula>0.6</formula>
      <formula>0.8</formula>
    </cfRule>
    <cfRule type="cellIs" dxfId="7808" priority="2240" operator="greaterThanOrEqual">
      <formula>0.9</formula>
    </cfRule>
  </conditionalFormatting>
  <conditionalFormatting sqref="AL239 AL241:AL242 AL244 AL247:AL248">
    <cfRule type="iconSet" priority="2241">
      <iconSet iconSet="4Arrows" showValue="0">
        <cfvo type="percent" val="0"/>
        <cfvo type="num" val="0.6"/>
        <cfvo type="num" val="0.8"/>
        <cfvo type="num" val="0.9"/>
      </iconSet>
    </cfRule>
    <cfRule type="cellIs" dxfId="7807" priority="2242" operator="lessThan">
      <formula>0.6</formula>
    </cfRule>
    <cfRule type="cellIs" dxfId="7806" priority="2243" operator="between">
      <formula>0.8</formula>
      <formula>0.899999999999999</formula>
    </cfRule>
    <cfRule type="cellIs" dxfId="7805" priority="2244" operator="between">
      <formula>0.6</formula>
      <formula>0.8</formula>
    </cfRule>
    <cfRule type="cellIs" dxfId="7804" priority="2245" operator="greaterThanOrEqual">
      <formula>0.9</formula>
    </cfRule>
  </conditionalFormatting>
  <conditionalFormatting sqref="AP239 AP241:AP242 AP244 AP247:AP248">
    <cfRule type="iconSet" priority="2246">
      <iconSet iconSet="4Arrows" showValue="0">
        <cfvo type="percent" val="0"/>
        <cfvo type="num" val="0.6"/>
        <cfvo type="num" val="0.8"/>
        <cfvo type="num" val="0.9"/>
      </iconSet>
    </cfRule>
    <cfRule type="cellIs" dxfId="7803" priority="2247" operator="lessThan">
      <formula>0.6</formula>
    </cfRule>
    <cfRule type="cellIs" dxfId="7802" priority="2248" operator="between">
      <formula>0.8</formula>
      <formula>0.899999999999999</formula>
    </cfRule>
    <cfRule type="cellIs" dxfId="7801" priority="2249" operator="between">
      <formula>0.6</formula>
      <formula>0.8</formula>
    </cfRule>
    <cfRule type="cellIs" dxfId="7800" priority="2250" operator="greaterThanOrEqual">
      <formula>0.9</formula>
    </cfRule>
  </conditionalFormatting>
  <conditionalFormatting sqref="Y250">
    <cfRule type="iconSet" priority="2176">
      <iconSet iconSet="4Arrows" showValue="0">
        <cfvo type="percent" val="0"/>
        <cfvo type="num" val="0.6"/>
        <cfvo type="num" val="0.8"/>
        <cfvo type="num" val="0.9"/>
      </iconSet>
    </cfRule>
    <cfRule type="cellIs" dxfId="7799" priority="2177" operator="lessThan">
      <formula>0.6</formula>
    </cfRule>
    <cfRule type="cellIs" dxfId="7798" priority="2178" operator="between">
      <formula>0.8</formula>
      <formula>0.899999999999999</formula>
    </cfRule>
    <cfRule type="cellIs" dxfId="7797" priority="2179" operator="between">
      <formula>0.6</formula>
      <formula>0.8</formula>
    </cfRule>
    <cfRule type="cellIs" dxfId="7796" priority="2180" operator="greaterThanOrEqual">
      <formula>0.9</formula>
    </cfRule>
  </conditionalFormatting>
  <conditionalFormatting sqref="AD250">
    <cfRule type="iconSet" priority="2181">
      <iconSet iconSet="4Arrows" showValue="0">
        <cfvo type="percent" val="0"/>
        <cfvo type="num" val="0.6"/>
        <cfvo type="num" val="0.8"/>
        <cfvo type="num" val="0.9"/>
      </iconSet>
    </cfRule>
    <cfRule type="cellIs" dxfId="7795" priority="2182" operator="lessThan">
      <formula>0.6</formula>
    </cfRule>
    <cfRule type="cellIs" dxfId="7794" priority="2183" operator="between">
      <formula>0.8</formula>
      <formula>0.899999999999999</formula>
    </cfRule>
    <cfRule type="cellIs" dxfId="7793" priority="2184" operator="between">
      <formula>0.6</formula>
      <formula>0.8</formula>
    </cfRule>
    <cfRule type="cellIs" dxfId="7792" priority="2185" operator="greaterThanOrEqual">
      <formula>0.9</formula>
    </cfRule>
  </conditionalFormatting>
  <conditionalFormatting sqref="AH250">
    <cfRule type="iconSet" priority="2186">
      <iconSet iconSet="4Arrows" showValue="0">
        <cfvo type="percent" val="0"/>
        <cfvo type="num" val="0.6"/>
        <cfvo type="num" val="0.8"/>
        <cfvo type="num" val="0.9"/>
      </iconSet>
    </cfRule>
    <cfRule type="cellIs" dxfId="7791" priority="2187" operator="lessThan">
      <formula>0.6</formula>
    </cfRule>
    <cfRule type="cellIs" dxfId="7790" priority="2188" operator="between">
      <formula>0.8</formula>
      <formula>0.899999999999999</formula>
    </cfRule>
    <cfRule type="cellIs" dxfId="7789" priority="2189" operator="between">
      <formula>0.6</formula>
      <formula>0.8</formula>
    </cfRule>
    <cfRule type="cellIs" dxfId="7788" priority="2190" operator="greaterThanOrEqual">
      <formula>0.9</formula>
    </cfRule>
  </conditionalFormatting>
  <conditionalFormatting sqref="AL250">
    <cfRule type="iconSet" priority="2191">
      <iconSet iconSet="4Arrows" showValue="0">
        <cfvo type="percent" val="0"/>
        <cfvo type="num" val="0.6"/>
        <cfvo type="num" val="0.8"/>
        <cfvo type="num" val="0.9"/>
      </iconSet>
    </cfRule>
    <cfRule type="cellIs" dxfId="7787" priority="2192" operator="lessThan">
      <formula>0.6</formula>
    </cfRule>
    <cfRule type="cellIs" dxfId="7786" priority="2193" operator="between">
      <formula>0.8</formula>
      <formula>0.899999999999999</formula>
    </cfRule>
    <cfRule type="cellIs" dxfId="7785" priority="2194" operator="between">
      <formula>0.6</formula>
      <formula>0.8</formula>
    </cfRule>
    <cfRule type="cellIs" dxfId="7784" priority="2195" operator="greaterThanOrEqual">
      <formula>0.9</formula>
    </cfRule>
  </conditionalFormatting>
  <conditionalFormatting sqref="AP250">
    <cfRule type="iconSet" priority="2196">
      <iconSet iconSet="4Arrows" showValue="0">
        <cfvo type="percent" val="0"/>
        <cfvo type="num" val="0.6"/>
        <cfvo type="num" val="0.8"/>
        <cfvo type="num" val="0.9"/>
      </iconSet>
    </cfRule>
    <cfRule type="cellIs" dxfId="7783" priority="2197" operator="lessThan">
      <formula>0.6</formula>
    </cfRule>
    <cfRule type="cellIs" dxfId="7782" priority="2198" operator="between">
      <formula>0.8</formula>
      <formula>0.899999999999999</formula>
    </cfRule>
    <cfRule type="cellIs" dxfId="7781" priority="2199" operator="between">
      <formula>0.6</formula>
      <formula>0.8</formula>
    </cfRule>
    <cfRule type="cellIs" dxfId="7780" priority="2200" operator="greaterThanOrEqual">
      <formula>0.9</formula>
    </cfRule>
  </conditionalFormatting>
  <conditionalFormatting sqref="Y249">
    <cfRule type="iconSet" priority="10776">
      <iconSet iconSet="4Arrows" showValue="0">
        <cfvo type="percent" val="0"/>
        <cfvo type="num" val="0.6"/>
        <cfvo type="num" val="0.8"/>
        <cfvo type="num" val="0.9"/>
      </iconSet>
    </cfRule>
    <cfRule type="cellIs" dxfId="7779" priority="10777" operator="lessThan">
      <formula>0.6</formula>
    </cfRule>
    <cfRule type="cellIs" dxfId="7778" priority="10778" operator="between">
      <formula>0.8</formula>
      <formula>0.899999999999999</formula>
    </cfRule>
    <cfRule type="cellIs" dxfId="7777" priority="10779" operator="between">
      <formula>0.6</formula>
      <formula>0.8</formula>
    </cfRule>
    <cfRule type="cellIs" dxfId="7776" priority="10780" operator="greaterThanOrEqual">
      <formula>0.9</formula>
    </cfRule>
  </conditionalFormatting>
  <conditionalFormatting sqref="AD249">
    <cfRule type="iconSet" priority="10781">
      <iconSet iconSet="4Arrows" showValue="0">
        <cfvo type="percent" val="0"/>
        <cfvo type="num" val="0.6"/>
        <cfvo type="num" val="0.8"/>
        <cfvo type="num" val="0.9"/>
      </iconSet>
    </cfRule>
    <cfRule type="cellIs" dxfId="7775" priority="10782" operator="lessThan">
      <formula>0.6</formula>
    </cfRule>
    <cfRule type="cellIs" dxfId="7774" priority="10783" operator="between">
      <formula>0.8</formula>
      <formula>0.899999999999999</formula>
    </cfRule>
    <cfRule type="cellIs" dxfId="7773" priority="10784" operator="between">
      <formula>0.6</formula>
      <formula>0.8</formula>
    </cfRule>
    <cfRule type="cellIs" dxfId="7772" priority="10785" operator="greaterThanOrEqual">
      <formula>0.9</formula>
    </cfRule>
  </conditionalFormatting>
  <conditionalFormatting sqref="AH249">
    <cfRule type="iconSet" priority="10786">
      <iconSet iconSet="4Arrows" showValue="0">
        <cfvo type="percent" val="0"/>
        <cfvo type="num" val="0.6"/>
        <cfvo type="num" val="0.8"/>
        <cfvo type="num" val="0.9"/>
      </iconSet>
    </cfRule>
    <cfRule type="cellIs" dxfId="7771" priority="10787" operator="lessThan">
      <formula>0.6</formula>
    </cfRule>
    <cfRule type="cellIs" dxfId="7770" priority="10788" operator="between">
      <formula>0.8</formula>
      <formula>0.899999999999999</formula>
    </cfRule>
    <cfRule type="cellIs" dxfId="7769" priority="10789" operator="between">
      <formula>0.6</formula>
      <formula>0.8</formula>
    </cfRule>
    <cfRule type="cellIs" dxfId="7768" priority="10790" operator="greaterThanOrEqual">
      <formula>0.9</formula>
    </cfRule>
  </conditionalFormatting>
  <conditionalFormatting sqref="AL249">
    <cfRule type="iconSet" priority="10791">
      <iconSet iconSet="4Arrows" showValue="0">
        <cfvo type="percent" val="0"/>
        <cfvo type="num" val="0.6"/>
        <cfvo type="num" val="0.8"/>
        <cfvo type="num" val="0.9"/>
      </iconSet>
    </cfRule>
    <cfRule type="cellIs" dxfId="7767" priority="10792" operator="lessThan">
      <formula>0.6</formula>
    </cfRule>
    <cfRule type="cellIs" dxfId="7766" priority="10793" operator="between">
      <formula>0.8</formula>
      <formula>0.899999999999999</formula>
    </cfRule>
    <cfRule type="cellIs" dxfId="7765" priority="10794" operator="between">
      <formula>0.6</formula>
      <formula>0.8</formula>
    </cfRule>
    <cfRule type="cellIs" dxfId="7764" priority="10795" operator="greaterThanOrEqual">
      <formula>0.9</formula>
    </cfRule>
  </conditionalFormatting>
  <conditionalFormatting sqref="AP249">
    <cfRule type="iconSet" priority="10796">
      <iconSet iconSet="4Arrows" showValue="0">
        <cfvo type="percent" val="0"/>
        <cfvo type="num" val="0.6"/>
        <cfvo type="num" val="0.8"/>
        <cfvo type="num" val="0.9"/>
      </iconSet>
    </cfRule>
    <cfRule type="cellIs" dxfId="7763" priority="10797" operator="lessThan">
      <formula>0.6</formula>
    </cfRule>
    <cfRule type="cellIs" dxfId="7762" priority="10798" operator="between">
      <formula>0.8</formula>
      <formula>0.899999999999999</formula>
    </cfRule>
    <cfRule type="cellIs" dxfId="7761" priority="10799" operator="between">
      <formula>0.6</formula>
      <formula>0.8</formula>
    </cfRule>
    <cfRule type="cellIs" dxfId="7760" priority="10800" operator="greaterThanOrEqual">
      <formula>0.9</formula>
    </cfRule>
  </conditionalFormatting>
  <conditionalFormatting sqref="J292">
    <cfRule type="iconSet" priority="10876">
      <iconSet iconSet="4Arrows" showValue="0">
        <cfvo type="percent" val="0"/>
        <cfvo type="num" val="0.6"/>
        <cfvo type="num" val="0.8"/>
        <cfvo type="num" val="0.9"/>
      </iconSet>
    </cfRule>
    <cfRule type="cellIs" dxfId="7759" priority="10877" operator="lessThan">
      <formula>0.6</formula>
    </cfRule>
    <cfRule type="cellIs" dxfId="7758" priority="10878" operator="between">
      <formula>0.8</formula>
      <formula>0.899999999999999</formula>
    </cfRule>
    <cfRule type="cellIs" dxfId="7757" priority="10879" operator="between">
      <formula>0.6</formula>
      <formula>0.8</formula>
    </cfRule>
    <cfRule type="cellIs" dxfId="7756" priority="10880" operator="greaterThanOrEqual">
      <formula>0.9</formula>
    </cfRule>
  </conditionalFormatting>
  <conditionalFormatting sqref="X292">
    <cfRule type="iconSet" priority="10881">
      <iconSet iconSet="4Arrows" showValue="0">
        <cfvo type="percent" val="0"/>
        <cfvo type="num" val="0.6"/>
        <cfvo type="num" val="0.8"/>
        <cfvo type="num" val="0.9"/>
      </iconSet>
    </cfRule>
    <cfRule type="cellIs" dxfId="7755" priority="10882" operator="lessThan">
      <formula>0.6</formula>
    </cfRule>
    <cfRule type="cellIs" dxfId="7754" priority="10883" operator="between">
      <formula>0.8</formula>
      <formula>0.899999999999999</formula>
    </cfRule>
    <cfRule type="cellIs" dxfId="7753" priority="10884" operator="between">
      <formula>0.6</formula>
      <formula>0.8</formula>
    </cfRule>
    <cfRule type="cellIs" dxfId="7752" priority="10885" operator="greaterThanOrEqual">
      <formula>0.9</formula>
    </cfRule>
  </conditionalFormatting>
  <conditionalFormatting sqref="T292">
    <cfRule type="iconSet" priority="10886">
      <iconSet iconSet="4Arrows" showValue="0">
        <cfvo type="percent" val="0"/>
        <cfvo type="num" val="0.6"/>
        <cfvo type="num" val="0.8"/>
        <cfvo type="num" val="0.9"/>
      </iconSet>
    </cfRule>
    <cfRule type="cellIs" dxfId="7751" priority="10887" operator="lessThan">
      <formula>0.6</formula>
    </cfRule>
    <cfRule type="cellIs" dxfId="7750" priority="10888" operator="between">
      <formula>0.8</formula>
      <formula>0.899999999999999</formula>
    </cfRule>
    <cfRule type="cellIs" dxfId="7749" priority="10889" operator="between">
      <formula>0.6</formula>
      <formula>0.8</formula>
    </cfRule>
    <cfRule type="cellIs" dxfId="7748" priority="10890" operator="greaterThanOrEqual">
      <formula>0.9</formula>
    </cfRule>
  </conditionalFormatting>
  <conditionalFormatting sqref="AF280">
    <cfRule type="iconSet" priority="2121">
      <iconSet iconSet="4Arrows" showValue="0">
        <cfvo type="percent" val="0"/>
        <cfvo type="num" val="0.6"/>
        <cfvo type="num" val="0.8"/>
        <cfvo type="num" val="0.9"/>
      </iconSet>
    </cfRule>
    <cfRule type="cellIs" dxfId="7747" priority="2122" operator="lessThan">
      <formula>0.6</formula>
    </cfRule>
    <cfRule type="cellIs" dxfId="7746" priority="2123" operator="between">
      <formula>0.8</formula>
      <formula>0.899999999999999</formula>
    </cfRule>
    <cfRule type="cellIs" dxfId="7745" priority="2124" operator="between">
      <formula>0.6</formula>
      <formula>0.8</formula>
    </cfRule>
    <cfRule type="cellIs" dxfId="7744" priority="2125" operator="greaterThanOrEqual">
      <formula>0.9</formula>
    </cfRule>
  </conditionalFormatting>
  <conditionalFormatting sqref="AB280">
    <cfRule type="iconSet" priority="2116">
      <iconSet iconSet="4Arrows" showValue="0">
        <cfvo type="percent" val="0"/>
        <cfvo type="num" val="0.6"/>
        <cfvo type="num" val="0.8"/>
        <cfvo type="num" val="0.9"/>
      </iconSet>
    </cfRule>
    <cfRule type="cellIs" dxfId="7743" priority="2117" operator="lessThan">
      <formula>0.6</formula>
    </cfRule>
    <cfRule type="cellIs" dxfId="7742" priority="2118" operator="between">
      <formula>0.8</formula>
      <formula>0.899999999999999</formula>
    </cfRule>
    <cfRule type="cellIs" dxfId="7741" priority="2119" operator="between">
      <formula>0.6</formula>
      <formula>0.8</formula>
    </cfRule>
    <cfRule type="cellIs" dxfId="7740" priority="2120" operator="greaterThanOrEqual">
      <formula>0.9</formula>
    </cfRule>
  </conditionalFormatting>
  <conditionalFormatting sqref="AJ280">
    <cfRule type="iconSet" priority="2111">
      <iconSet iconSet="4Arrows" showValue="0">
        <cfvo type="percent" val="0"/>
        <cfvo type="num" val="0.6"/>
        <cfvo type="num" val="0.8"/>
        <cfvo type="num" val="0.9"/>
      </iconSet>
    </cfRule>
    <cfRule type="cellIs" dxfId="7739" priority="2112" operator="lessThan">
      <formula>0.6</formula>
    </cfRule>
    <cfRule type="cellIs" dxfId="7738" priority="2113" operator="between">
      <formula>0.8</formula>
      <formula>0.899999999999999</formula>
    </cfRule>
    <cfRule type="cellIs" dxfId="7737" priority="2114" operator="between">
      <formula>0.6</formula>
      <formula>0.8</formula>
    </cfRule>
    <cfRule type="cellIs" dxfId="7736" priority="2115" operator="greaterThanOrEqual">
      <formula>0.9</formula>
    </cfRule>
  </conditionalFormatting>
  <conditionalFormatting sqref="AF291">
    <cfRule type="iconSet" priority="2096">
      <iconSet iconSet="4Arrows" showValue="0">
        <cfvo type="percent" val="0"/>
        <cfvo type="num" val="0.6"/>
        <cfvo type="num" val="0.8"/>
        <cfvo type="num" val="0.9"/>
      </iconSet>
    </cfRule>
    <cfRule type="cellIs" dxfId="7735" priority="2097" operator="lessThan">
      <formula>0.6</formula>
    </cfRule>
    <cfRule type="cellIs" dxfId="7734" priority="2098" operator="between">
      <formula>0.8</formula>
      <formula>0.899999999999999</formula>
    </cfRule>
    <cfRule type="cellIs" dxfId="7733" priority="2099" operator="between">
      <formula>0.6</formula>
      <formula>0.8</formula>
    </cfRule>
    <cfRule type="cellIs" dxfId="7732" priority="2100" operator="greaterThanOrEqual">
      <formula>0.9</formula>
    </cfRule>
  </conditionalFormatting>
  <conditionalFormatting sqref="AB291">
    <cfRule type="iconSet" priority="2091">
      <iconSet iconSet="4Arrows" showValue="0">
        <cfvo type="percent" val="0"/>
        <cfvo type="num" val="0.6"/>
        <cfvo type="num" val="0.8"/>
        <cfvo type="num" val="0.9"/>
      </iconSet>
    </cfRule>
    <cfRule type="cellIs" dxfId="7731" priority="2092" operator="lessThan">
      <formula>0.6</formula>
    </cfRule>
    <cfRule type="cellIs" dxfId="7730" priority="2093" operator="between">
      <formula>0.8</formula>
      <formula>0.899999999999999</formula>
    </cfRule>
    <cfRule type="cellIs" dxfId="7729" priority="2094" operator="between">
      <formula>0.6</formula>
      <formula>0.8</formula>
    </cfRule>
    <cfRule type="cellIs" dxfId="7728" priority="2095" operator="greaterThanOrEqual">
      <formula>0.9</formula>
    </cfRule>
  </conditionalFormatting>
  <conditionalFormatting sqref="AF292">
    <cfRule type="iconSet" priority="2101">
      <iconSet iconSet="4Arrows" showValue="0">
        <cfvo type="percent" val="0"/>
        <cfvo type="num" val="0.6"/>
        <cfvo type="num" val="0.8"/>
        <cfvo type="num" val="0.9"/>
      </iconSet>
    </cfRule>
    <cfRule type="cellIs" dxfId="7727" priority="2102" operator="lessThan">
      <formula>0.6</formula>
    </cfRule>
    <cfRule type="cellIs" dxfId="7726" priority="2103" operator="between">
      <formula>0.8</formula>
      <formula>0.899999999999999</formula>
    </cfRule>
    <cfRule type="cellIs" dxfId="7725" priority="2104" operator="between">
      <formula>0.6</formula>
      <formula>0.8</formula>
    </cfRule>
    <cfRule type="cellIs" dxfId="7724" priority="2105" operator="greaterThanOrEqual">
      <formula>0.9</formula>
    </cfRule>
  </conditionalFormatting>
  <conditionalFormatting sqref="AB292">
    <cfRule type="iconSet" priority="2106">
      <iconSet iconSet="4Arrows" showValue="0">
        <cfvo type="percent" val="0"/>
        <cfvo type="num" val="0.6"/>
        <cfvo type="num" val="0.8"/>
        <cfvo type="num" val="0.9"/>
      </iconSet>
    </cfRule>
    <cfRule type="cellIs" dxfId="7723" priority="2107" operator="lessThan">
      <formula>0.6</formula>
    </cfRule>
    <cfRule type="cellIs" dxfId="7722" priority="2108" operator="between">
      <formula>0.8</formula>
      <formula>0.899999999999999</formula>
    </cfRule>
    <cfRule type="cellIs" dxfId="7721" priority="2109" operator="between">
      <formula>0.6</formula>
      <formula>0.8</formula>
    </cfRule>
    <cfRule type="cellIs" dxfId="7720" priority="2110" operator="greaterThanOrEqual">
      <formula>0.9</formula>
    </cfRule>
  </conditionalFormatting>
  <conditionalFormatting sqref="AJ291">
    <cfRule type="iconSet" priority="2081">
      <iconSet iconSet="4Arrows" showValue="0">
        <cfvo type="percent" val="0"/>
        <cfvo type="num" val="0.6"/>
        <cfvo type="num" val="0.8"/>
        <cfvo type="num" val="0.9"/>
      </iconSet>
    </cfRule>
    <cfRule type="cellIs" dxfId="7719" priority="2082" operator="lessThan">
      <formula>0.6</formula>
    </cfRule>
    <cfRule type="cellIs" dxfId="7718" priority="2083" operator="between">
      <formula>0.8</formula>
      <formula>0.899999999999999</formula>
    </cfRule>
    <cfRule type="cellIs" dxfId="7717" priority="2084" operator="between">
      <formula>0.6</formula>
      <formula>0.8</formula>
    </cfRule>
    <cfRule type="cellIs" dxfId="7716" priority="2085" operator="greaterThanOrEqual">
      <formula>0.9</formula>
    </cfRule>
  </conditionalFormatting>
  <conditionalFormatting sqref="AJ292">
    <cfRule type="iconSet" priority="2086">
      <iconSet iconSet="4Arrows" showValue="0">
        <cfvo type="percent" val="0"/>
        <cfvo type="num" val="0.6"/>
        <cfvo type="num" val="0.8"/>
        <cfvo type="num" val="0.9"/>
      </iconSet>
    </cfRule>
    <cfRule type="cellIs" dxfId="7715" priority="2087" operator="lessThan">
      <formula>0.6</formula>
    </cfRule>
    <cfRule type="cellIs" dxfId="7714" priority="2088" operator="between">
      <formula>0.8</formula>
      <formula>0.899999999999999</formula>
    </cfRule>
    <cfRule type="cellIs" dxfId="7713" priority="2089" operator="between">
      <formula>0.6</formula>
      <formula>0.8</formula>
    </cfRule>
    <cfRule type="cellIs" dxfId="7712" priority="2090" operator="greaterThanOrEqual">
      <formula>0.9</formula>
    </cfRule>
  </conditionalFormatting>
  <conditionalFormatting sqref="AF303">
    <cfRule type="iconSet" priority="2076">
      <iconSet iconSet="4Arrows" showValue="0">
        <cfvo type="percent" val="0"/>
        <cfvo type="num" val="0.6"/>
        <cfvo type="num" val="0.8"/>
        <cfvo type="num" val="0.9"/>
      </iconSet>
    </cfRule>
    <cfRule type="cellIs" dxfId="7711" priority="2077" operator="lessThan">
      <formula>0.6</formula>
    </cfRule>
    <cfRule type="cellIs" dxfId="7710" priority="2078" operator="between">
      <formula>0.8</formula>
      <formula>0.899999999999999</formula>
    </cfRule>
    <cfRule type="cellIs" dxfId="7709" priority="2079" operator="between">
      <formula>0.6</formula>
      <formula>0.8</formula>
    </cfRule>
    <cfRule type="cellIs" dxfId="7708" priority="2080" operator="greaterThanOrEqual">
      <formula>0.9</formula>
    </cfRule>
  </conditionalFormatting>
  <conditionalFormatting sqref="AB303">
    <cfRule type="iconSet" priority="2071">
      <iconSet iconSet="4Arrows" showValue="0">
        <cfvo type="percent" val="0"/>
        <cfvo type="num" val="0.6"/>
        <cfvo type="num" val="0.8"/>
        <cfvo type="num" val="0.9"/>
      </iconSet>
    </cfRule>
    <cfRule type="cellIs" dxfId="7707" priority="2072" operator="lessThan">
      <formula>0.6</formula>
    </cfRule>
    <cfRule type="cellIs" dxfId="7706" priority="2073" operator="between">
      <formula>0.8</formula>
      <formula>0.899999999999999</formula>
    </cfRule>
    <cfRule type="cellIs" dxfId="7705" priority="2074" operator="between">
      <formula>0.6</formula>
      <formula>0.8</formula>
    </cfRule>
    <cfRule type="cellIs" dxfId="7704" priority="2075" operator="greaterThanOrEqual">
      <formula>0.9</formula>
    </cfRule>
  </conditionalFormatting>
  <conditionalFormatting sqref="AF304:AF305">
    <cfRule type="iconSet" priority="2066">
      <iconSet iconSet="4Arrows" showValue="0">
        <cfvo type="percent" val="0"/>
        <cfvo type="num" val="0.6"/>
        <cfvo type="num" val="0.8"/>
        <cfvo type="num" val="0.9"/>
      </iconSet>
    </cfRule>
    <cfRule type="cellIs" dxfId="7703" priority="2067" operator="lessThan">
      <formula>0.6</formula>
    </cfRule>
    <cfRule type="cellIs" dxfId="7702" priority="2068" operator="between">
      <formula>0.8</formula>
      <formula>0.899999999999999</formula>
    </cfRule>
    <cfRule type="cellIs" dxfId="7701" priority="2069" operator="between">
      <formula>0.6</formula>
      <formula>0.8</formula>
    </cfRule>
    <cfRule type="cellIs" dxfId="7700" priority="2070" operator="greaterThanOrEqual">
      <formula>0.9</formula>
    </cfRule>
  </conditionalFormatting>
  <conditionalFormatting sqref="AB304:AB305">
    <cfRule type="iconSet" priority="2061">
      <iconSet iconSet="4Arrows" showValue="0">
        <cfvo type="percent" val="0"/>
        <cfvo type="num" val="0.6"/>
        <cfvo type="num" val="0.8"/>
        <cfvo type="num" val="0.9"/>
      </iconSet>
    </cfRule>
    <cfRule type="cellIs" dxfId="7699" priority="2062" operator="lessThan">
      <formula>0.6</formula>
    </cfRule>
    <cfRule type="cellIs" dxfId="7698" priority="2063" operator="between">
      <formula>0.8</formula>
      <formula>0.899999999999999</formula>
    </cfRule>
    <cfRule type="cellIs" dxfId="7697" priority="2064" operator="between">
      <formula>0.6</formula>
      <formula>0.8</formula>
    </cfRule>
    <cfRule type="cellIs" dxfId="7696" priority="2065" operator="greaterThanOrEqual">
      <formula>0.9</formula>
    </cfRule>
  </conditionalFormatting>
  <conditionalFormatting sqref="AJ303">
    <cfRule type="iconSet" priority="2056">
      <iconSet iconSet="4Arrows" showValue="0">
        <cfvo type="percent" val="0"/>
        <cfvo type="num" val="0.6"/>
        <cfvo type="num" val="0.8"/>
        <cfvo type="num" val="0.9"/>
      </iconSet>
    </cfRule>
    <cfRule type="cellIs" dxfId="7695" priority="2057" operator="lessThan">
      <formula>0.6</formula>
    </cfRule>
    <cfRule type="cellIs" dxfId="7694" priority="2058" operator="between">
      <formula>0.8</formula>
      <formula>0.899999999999999</formula>
    </cfRule>
    <cfRule type="cellIs" dxfId="7693" priority="2059" operator="between">
      <formula>0.6</formula>
      <formula>0.8</formula>
    </cfRule>
    <cfRule type="cellIs" dxfId="7692" priority="2060" operator="greaterThanOrEqual">
      <formula>0.9</formula>
    </cfRule>
  </conditionalFormatting>
  <conditionalFormatting sqref="AJ304:AJ305">
    <cfRule type="iconSet" priority="2051">
      <iconSet iconSet="4Arrows" showValue="0">
        <cfvo type="percent" val="0"/>
        <cfvo type="num" val="0.6"/>
        <cfvo type="num" val="0.8"/>
        <cfvo type="num" val="0.9"/>
      </iconSet>
    </cfRule>
    <cfRule type="cellIs" dxfId="7691" priority="2052" operator="lessThan">
      <formula>0.6</formula>
    </cfRule>
    <cfRule type="cellIs" dxfId="7690" priority="2053" operator="between">
      <formula>0.8</formula>
      <formula>0.899999999999999</formula>
    </cfRule>
    <cfRule type="cellIs" dxfId="7689" priority="2054" operator="between">
      <formula>0.6</formula>
      <formula>0.8</formula>
    </cfRule>
    <cfRule type="cellIs" dxfId="7688" priority="2055" operator="greaterThanOrEqual">
      <formula>0.9</formula>
    </cfRule>
  </conditionalFormatting>
  <conditionalFormatting sqref="Y19">
    <cfRule type="iconSet" priority="2046">
      <iconSet iconSet="4Arrows" showValue="0">
        <cfvo type="percent" val="0"/>
        <cfvo type="num" val="0.6"/>
        <cfvo type="num" val="0.8"/>
        <cfvo type="num" val="0.9"/>
      </iconSet>
    </cfRule>
    <cfRule type="cellIs" dxfId="7687" priority="2047" operator="lessThan">
      <formula>0.6</formula>
    </cfRule>
    <cfRule type="cellIs" dxfId="7686" priority="2048" operator="between">
      <formula>0.8</formula>
      <formula>0.899999999999999</formula>
    </cfRule>
    <cfRule type="cellIs" dxfId="7685" priority="2049" operator="between">
      <formula>0.6</formula>
      <formula>0.8</formula>
    </cfRule>
    <cfRule type="cellIs" dxfId="7684" priority="2050" operator="greaterThanOrEqual">
      <formula>0.9</formula>
    </cfRule>
  </conditionalFormatting>
  <conditionalFormatting sqref="Y188">
    <cfRule type="iconSet" priority="1831">
      <iconSet iconSet="4Arrows" showValue="0">
        <cfvo type="percent" val="0"/>
        <cfvo type="num" val="0.6"/>
        <cfvo type="num" val="0.8"/>
        <cfvo type="num" val="0.9"/>
      </iconSet>
    </cfRule>
    <cfRule type="cellIs" dxfId="7683" priority="1832" operator="lessThan">
      <formula>0.6</formula>
    </cfRule>
    <cfRule type="cellIs" dxfId="7682" priority="1833" operator="between">
      <formula>0.8</formula>
      <formula>0.899999999999999</formula>
    </cfRule>
    <cfRule type="cellIs" dxfId="7681" priority="1834" operator="between">
      <formula>0.6</formula>
      <formula>0.8</formula>
    </cfRule>
    <cfRule type="cellIs" dxfId="7680" priority="1835" operator="greaterThanOrEqual">
      <formula>0.9</formula>
    </cfRule>
  </conditionalFormatting>
  <conditionalFormatting sqref="Y183">
    <cfRule type="iconSet" priority="1821">
      <iconSet iconSet="4Arrows" showValue="0">
        <cfvo type="percent" val="0"/>
        <cfvo type="num" val="0.6"/>
        <cfvo type="num" val="0.8"/>
        <cfvo type="num" val="0.9"/>
      </iconSet>
    </cfRule>
    <cfRule type="cellIs" dxfId="7679" priority="1822" operator="lessThan">
      <formula>0.6</formula>
    </cfRule>
    <cfRule type="cellIs" dxfId="7678" priority="1823" operator="between">
      <formula>0.8</formula>
      <formula>0.899999999999999</formula>
    </cfRule>
    <cfRule type="cellIs" dxfId="7677" priority="1824" operator="between">
      <formula>0.6</formula>
      <formula>0.8</formula>
    </cfRule>
    <cfRule type="cellIs" dxfId="7676" priority="1825" operator="greaterThanOrEqual">
      <formula>0.9</formula>
    </cfRule>
  </conditionalFormatting>
  <conditionalFormatting sqref="Y185">
    <cfRule type="iconSet" priority="1816">
      <iconSet iconSet="4Arrows" showValue="0">
        <cfvo type="percent" val="0"/>
        <cfvo type="num" val="0.6"/>
        <cfvo type="num" val="0.8"/>
        <cfvo type="num" val="0.9"/>
      </iconSet>
    </cfRule>
    <cfRule type="cellIs" dxfId="7675" priority="1817" operator="lessThan">
      <formula>0.6</formula>
    </cfRule>
    <cfRule type="cellIs" dxfId="7674" priority="1818" operator="between">
      <formula>0.8</formula>
      <formula>0.899999999999999</formula>
    </cfRule>
    <cfRule type="cellIs" dxfId="7673" priority="1819" operator="between">
      <formula>0.6</formula>
      <formula>0.8</formula>
    </cfRule>
    <cfRule type="cellIs" dxfId="7672" priority="1820" operator="greaterThanOrEqual">
      <formula>0.9</formula>
    </cfRule>
  </conditionalFormatting>
  <conditionalFormatting sqref="Y186">
    <cfRule type="iconSet" priority="1811">
      <iconSet iconSet="4Arrows" showValue="0">
        <cfvo type="percent" val="0"/>
        <cfvo type="num" val="0.6"/>
        <cfvo type="num" val="0.8"/>
        <cfvo type="num" val="0.9"/>
      </iconSet>
    </cfRule>
    <cfRule type="cellIs" dxfId="7671" priority="1812" operator="lessThan">
      <formula>0.6</formula>
    </cfRule>
    <cfRule type="cellIs" dxfId="7670" priority="1813" operator="between">
      <formula>0.8</formula>
      <formula>0.899999999999999</formula>
    </cfRule>
    <cfRule type="cellIs" dxfId="7669" priority="1814" operator="between">
      <formula>0.6</formula>
      <formula>0.8</formula>
    </cfRule>
    <cfRule type="cellIs" dxfId="7668" priority="1815" operator="greaterThanOrEqual">
      <formula>0.9</formula>
    </cfRule>
  </conditionalFormatting>
  <conditionalFormatting sqref="Y187">
    <cfRule type="iconSet" priority="1791">
      <iconSet iconSet="4Arrows" showValue="0">
        <cfvo type="percent" val="0"/>
        <cfvo type="num" val="0.6"/>
        <cfvo type="num" val="0.8"/>
        <cfvo type="num" val="0.9"/>
      </iconSet>
    </cfRule>
    <cfRule type="cellIs" dxfId="7667" priority="1792" operator="lessThan">
      <formula>0.6</formula>
    </cfRule>
    <cfRule type="cellIs" dxfId="7666" priority="1793" operator="between">
      <formula>0.8</formula>
      <formula>0.899999999999999</formula>
    </cfRule>
    <cfRule type="cellIs" dxfId="7665" priority="1794" operator="between">
      <formula>0.6</formula>
      <formula>0.8</formula>
    </cfRule>
    <cfRule type="cellIs" dxfId="7664" priority="1795" operator="greaterThanOrEqual">
      <formula>0.9</formula>
    </cfRule>
  </conditionalFormatting>
  <conditionalFormatting sqref="Y106">
    <cfRule type="iconSet" priority="1786">
      <iconSet iconSet="4Arrows" showValue="0">
        <cfvo type="percent" val="0"/>
        <cfvo type="num" val="0.6"/>
        <cfvo type="num" val="0.8"/>
        <cfvo type="num" val="0.9"/>
      </iconSet>
    </cfRule>
    <cfRule type="cellIs" dxfId="7663" priority="1787" operator="lessThan">
      <formula>0.6</formula>
    </cfRule>
    <cfRule type="cellIs" dxfId="7662" priority="1788" operator="between">
      <formula>0.8</formula>
      <formula>0.899999999999999</formula>
    </cfRule>
    <cfRule type="cellIs" dxfId="7661" priority="1789" operator="between">
      <formula>0.6</formula>
      <formula>0.8</formula>
    </cfRule>
    <cfRule type="cellIs" dxfId="7660" priority="1790" operator="greaterThanOrEqual">
      <formula>0.9</formula>
    </cfRule>
  </conditionalFormatting>
  <conditionalFormatting sqref="Y107">
    <cfRule type="iconSet" priority="1776">
      <iconSet iconSet="4Arrows" showValue="0">
        <cfvo type="percent" val="0"/>
        <cfvo type="num" val="0.6"/>
        <cfvo type="num" val="0.8"/>
        <cfvo type="num" val="0.9"/>
      </iconSet>
    </cfRule>
    <cfRule type="cellIs" dxfId="7659" priority="1777" operator="lessThan">
      <formula>0.6</formula>
    </cfRule>
    <cfRule type="cellIs" dxfId="7658" priority="1778" operator="between">
      <formula>0.8</formula>
      <formula>0.899999999999999</formula>
    </cfRule>
    <cfRule type="cellIs" dxfId="7657" priority="1779" operator="between">
      <formula>0.6</formula>
      <formula>0.8</formula>
    </cfRule>
    <cfRule type="cellIs" dxfId="7656" priority="1780" operator="greaterThanOrEqual">
      <formula>0.9</formula>
    </cfRule>
  </conditionalFormatting>
  <conditionalFormatting sqref="Y190">
    <cfRule type="iconSet" priority="1771">
      <iconSet iconSet="4Arrows" showValue="0">
        <cfvo type="percent" val="0"/>
        <cfvo type="num" val="0.6"/>
        <cfvo type="num" val="0.8"/>
        <cfvo type="num" val="0.9"/>
      </iconSet>
    </cfRule>
    <cfRule type="cellIs" dxfId="7655" priority="1772" operator="lessThan">
      <formula>0.6</formula>
    </cfRule>
    <cfRule type="cellIs" dxfId="7654" priority="1773" operator="between">
      <formula>0.8</formula>
      <formula>0.899999999999999</formula>
    </cfRule>
    <cfRule type="cellIs" dxfId="7653" priority="1774" operator="between">
      <formula>0.6</formula>
      <formula>0.8</formula>
    </cfRule>
    <cfRule type="cellIs" dxfId="7652" priority="1775" operator="greaterThanOrEqual">
      <formula>0.9</formula>
    </cfRule>
  </conditionalFormatting>
  <conditionalFormatting sqref="Y191">
    <cfRule type="iconSet" priority="1766">
      <iconSet iconSet="4Arrows" showValue="0">
        <cfvo type="percent" val="0"/>
        <cfvo type="num" val="0.6"/>
        <cfvo type="num" val="0.8"/>
        <cfvo type="num" val="0.9"/>
      </iconSet>
    </cfRule>
    <cfRule type="cellIs" dxfId="7651" priority="1767" operator="lessThan">
      <formula>0.6</formula>
    </cfRule>
    <cfRule type="cellIs" dxfId="7650" priority="1768" operator="between">
      <formula>0.8</formula>
      <formula>0.899999999999999</formula>
    </cfRule>
    <cfRule type="cellIs" dxfId="7649" priority="1769" operator="between">
      <formula>0.6</formula>
      <formula>0.8</formula>
    </cfRule>
    <cfRule type="cellIs" dxfId="7648" priority="1770" operator="greaterThanOrEqual">
      <formula>0.9</formula>
    </cfRule>
  </conditionalFormatting>
  <conditionalFormatting sqref="Y192">
    <cfRule type="iconSet" priority="1761">
      <iconSet iconSet="4Arrows" showValue="0">
        <cfvo type="percent" val="0"/>
        <cfvo type="num" val="0.6"/>
        <cfvo type="num" val="0.8"/>
        <cfvo type="num" val="0.9"/>
      </iconSet>
    </cfRule>
    <cfRule type="cellIs" dxfId="7647" priority="1762" operator="lessThan">
      <formula>0.6</formula>
    </cfRule>
    <cfRule type="cellIs" dxfId="7646" priority="1763" operator="between">
      <formula>0.8</formula>
      <formula>0.899999999999999</formula>
    </cfRule>
    <cfRule type="cellIs" dxfId="7645" priority="1764" operator="between">
      <formula>0.6</formula>
      <formula>0.8</formula>
    </cfRule>
    <cfRule type="cellIs" dxfId="7644" priority="1765" operator="greaterThanOrEqual">
      <formula>0.9</formula>
    </cfRule>
  </conditionalFormatting>
  <conditionalFormatting sqref="Y193">
    <cfRule type="iconSet" priority="1756">
      <iconSet iconSet="4Arrows" showValue="0">
        <cfvo type="percent" val="0"/>
        <cfvo type="num" val="0.6"/>
        <cfvo type="num" val="0.8"/>
        <cfvo type="num" val="0.9"/>
      </iconSet>
    </cfRule>
    <cfRule type="cellIs" dxfId="7643" priority="1757" operator="lessThan">
      <formula>0.6</formula>
    </cfRule>
    <cfRule type="cellIs" dxfId="7642" priority="1758" operator="between">
      <formula>0.8</formula>
      <formula>0.899999999999999</formula>
    </cfRule>
    <cfRule type="cellIs" dxfId="7641" priority="1759" operator="between">
      <formula>0.6</formula>
      <formula>0.8</formula>
    </cfRule>
    <cfRule type="cellIs" dxfId="7640" priority="1760" operator="greaterThanOrEqual">
      <formula>0.9</formula>
    </cfRule>
  </conditionalFormatting>
  <conditionalFormatting sqref="Y194">
    <cfRule type="iconSet" priority="1751">
      <iconSet iconSet="4Arrows" showValue="0">
        <cfvo type="percent" val="0"/>
        <cfvo type="num" val="0.6"/>
        <cfvo type="num" val="0.8"/>
        <cfvo type="num" val="0.9"/>
      </iconSet>
    </cfRule>
    <cfRule type="cellIs" dxfId="7639" priority="1752" operator="lessThan">
      <formula>0.6</formula>
    </cfRule>
    <cfRule type="cellIs" dxfId="7638" priority="1753" operator="between">
      <formula>0.8</formula>
      <formula>0.899999999999999</formula>
    </cfRule>
    <cfRule type="cellIs" dxfId="7637" priority="1754" operator="between">
      <formula>0.6</formula>
      <formula>0.8</formula>
    </cfRule>
    <cfRule type="cellIs" dxfId="7636" priority="1755" operator="greaterThanOrEqual">
      <formula>0.9</formula>
    </cfRule>
  </conditionalFormatting>
  <conditionalFormatting sqref="Y195">
    <cfRule type="iconSet" priority="1746">
      <iconSet iconSet="4Arrows" showValue="0">
        <cfvo type="percent" val="0"/>
        <cfvo type="num" val="0.6"/>
        <cfvo type="num" val="0.8"/>
        <cfvo type="num" val="0.9"/>
      </iconSet>
    </cfRule>
    <cfRule type="cellIs" dxfId="7635" priority="1747" operator="lessThan">
      <formula>0.6</formula>
    </cfRule>
    <cfRule type="cellIs" dxfId="7634" priority="1748" operator="between">
      <formula>0.8</formula>
      <formula>0.899999999999999</formula>
    </cfRule>
    <cfRule type="cellIs" dxfId="7633" priority="1749" operator="between">
      <formula>0.6</formula>
      <formula>0.8</formula>
    </cfRule>
    <cfRule type="cellIs" dxfId="7632" priority="1750" operator="greaterThanOrEqual">
      <formula>0.9</formula>
    </cfRule>
  </conditionalFormatting>
  <conditionalFormatting sqref="Y181">
    <cfRule type="iconSet" priority="1741">
      <iconSet iconSet="4Arrows" showValue="0">
        <cfvo type="percent" val="0"/>
        <cfvo type="num" val="0.6"/>
        <cfvo type="num" val="0.8"/>
        <cfvo type="num" val="0.9"/>
      </iconSet>
    </cfRule>
    <cfRule type="cellIs" dxfId="7631" priority="1742" operator="lessThan">
      <formula>0.6</formula>
    </cfRule>
    <cfRule type="cellIs" dxfId="7630" priority="1743" operator="between">
      <formula>0.8</formula>
      <formula>0.899999999999999</formula>
    </cfRule>
    <cfRule type="cellIs" dxfId="7629" priority="1744" operator="between">
      <formula>0.6</formula>
      <formula>0.8</formula>
    </cfRule>
    <cfRule type="cellIs" dxfId="7628" priority="1745" operator="greaterThanOrEqual">
      <formula>0.9</formula>
    </cfRule>
  </conditionalFormatting>
  <conditionalFormatting sqref="Y182">
    <cfRule type="iconSet" priority="1736">
      <iconSet iconSet="4Arrows" showValue="0">
        <cfvo type="percent" val="0"/>
        <cfvo type="num" val="0.6"/>
        <cfvo type="num" val="0.8"/>
        <cfvo type="num" val="0.9"/>
      </iconSet>
    </cfRule>
    <cfRule type="cellIs" dxfId="7627" priority="1737" operator="lessThan">
      <formula>0.6</formula>
    </cfRule>
    <cfRule type="cellIs" dxfId="7626" priority="1738" operator="between">
      <formula>0.8</formula>
      <formula>0.899999999999999</formula>
    </cfRule>
    <cfRule type="cellIs" dxfId="7625" priority="1739" operator="between">
      <formula>0.6</formula>
      <formula>0.8</formula>
    </cfRule>
    <cfRule type="cellIs" dxfId="7624" priority="1740" operator="greaterThanOrEqual">
      <formula>0.9</formula>
    </cfRule>
  </conditionalFormatting>
  <conditionalFormatting sqref="Y179:Y180">
    <cfRule type="iconSet" priority="1731">
      <iconSet iconSet="4Arrows" showValue="0">
        <cfvo type="percent" val="0"/>
        <cfvo type="num" val="0.6"/>
        <cfvo type="num" val="0.8"/>
        <cfvo type="num" val="0.9"/>
      </iconSet>
    </cfRule>
    <cfRule type="cellIs" dxfId="7623" priority="1732" operator="lessThan">
      <formula>0.6</formula>
    </cfRule>
    <cfRule type="cellIs" dxfId="7622" priority="1733" operator="between">
      <formula>0.8</formula>
      <formula>0.899999999999999</formula>
    </cfRule>
    <cfRule type="cellIs" dxfId="7621" priority="1734" operator="between">
      <formula>0.6</formula>
      <formula>0.8</formula>
    </cfRule>
    <cfRule type="cellIs" dxfId="7620" priority="1735" operator="greaterThanOrEqual">
      <formula>0.9</formula>
    </cfRule>
  </conditionalFormatting>
  <conditionalFormatting sqref="Y196">
    <cfRule type="iconSet" priority="1726">
      <iconSet iconSet="4Arrows" showValue="0">
        <cfvo type="percent" val="0"/>
        <cfvo type="num" val="0.6"/>
        <cfvo type="num" val="0.8"/>
        <cfvo type="num" val="0.9"/>
      </iconSet>
    </cfRule>
    <cfRule type="cellIs" dxfId="7619" priority="1727" operator="lessThan">
      <formula>0.6</formula>
    </cfRule>
    <cfRule type="cellIs" dxfId="7618" priority="1728" operator="between">
      <formula>0.8</formula>
      <formula>0.899999999999999</formula>
    </cfRule>
    <cfRule type="cellIs" dxfId="7617" priority="1729" operator="between">
      <formula>0.6</formula>
      <formula>0.8</formula>
    </cfRule>
    <cfRule type="cellIs" dxfId="7616" priority="1730" operator="greaterThanOrEqual">
      <formula>0.9</formula>
    </cfRule>
  </conditionalFormatting>
  <conditionalFormatting sqref="Y199">
    <cfRule type="iconSet" priority="1721">
      <iconSet iconSet="4Arrows" showValue="0">
        <cfvo type="percent" val="0"/>
        <cfvo type="num" val="0.6"/>
        <cfvo type="num" val="0.8"/>
        <cfvo type="num" val="0.9"/>
      </iconSet>
    </cfRule>
    <cfRule type="cellIs" dxfId="7615" priority="1722" operator="lessThan">
      <formula>0.6</formula>
    </cfRule>
    <cfRule type="cellIs" dxfId="7614" priority="1723" operator="between">
      <formula>0.8</formula>
      <formula>0.899999999999999</formula>
    </cfRule>
    <cfRule type="cellIs" dxfId="7613" priority="1724" operator="between">
      <formula>0.6</formula>
      <formula>0.8</formula>
    </cfRule>
    <cfRule type="cellIs" dxfId="7612" priority="1725" operator="greaterThanOrEqual">
      <formula>0.9</formula>
    </cfRule>
  </conditionalFormatting>
  <conditionalFormatting sqref="Y200">
    <cfRule type="iconSet" priority="1711">
      <iconSet iconSet="4Arrows" showValue="0">
        <cfvo type="percent" val="0"/>
        <cfvo type="num" val="0.6"/>
        <cfvo type="num" val="0.8"/>
        <cfvo type="num" val="0.9"/>
      </iconSet>
    </cfRule>
    <cfRule type="cellIs" dxfId="7611" priority="1712" operator="lessThan">
      <formula>0.6</formula>
    </cfRule>
    <cfRule type="cellIs" dxfId="7610" priority="1713" operator="between">
      <formula>0.8</formula>
      <formula>0.899999999999999</formula>
    </cfRule>
    <cfRule type="cellIs" dxfId="7609" priority="1714" operator="between">
      <formula>0.6</formula>
      <formula>0.8</formula>
    </cfRule>
    <cfRule type="cellIs" dxfId="7608" priority="1715" operator="greaterThanOrEqual">
      <formula>0.9</formula>
    </cfRule>
  </conditionalFormatting>
  <conditionalFormatting sqref="Y201">
    <cfRule type="iconSet" priority="1706">
      <iconSet iconSet="4Arrows" showValue="0">
        <cfvo type="percent" val="0"/>
        <cfvo type="num" val="0.6"/>
        <cfvo type="num" val="0.8"/>
        <cfvo type="num" val="0.9"/>
      </iconSet>
    </cfRule>
    <cfRule type="cellIs" dxfId="7607" priority="1707" operator="lessThan">
      <formula>0.6</formula>
    </cfRule>
    <cfRule type="cellIs" dxfId="7606" priority="1708" operator="between">
      <formula>0.8</formula>
      <formula>0.899999999999999</formula>
    </cfRule>
    <cfRule type="cellIs" dxfId="7605" priority="1709" operator="between">
      <formula>0.6</formula>
      <formula>0.8</formula>
    </cfRule>
    <cfRule type="cellIs" dxfId="7604" priority="1710" operator="greaterThanOrEqual">
      <formula>0.9</formula>
    </cfRule>
  </conditionalFormatting>
  <conditionalFormatting sqref="AH76">
    <cfRule type="iconSet" priority="1686">
      <iconSet iconSet="4Arrows" showValue="0">
        <cfvo type="percent" val="0"/>
        <cfvo type="num" val="0.6"/>
        <cfvo type="num" val="0.8"/>
        <cfvo type="num" val="0.9"/>
      </iconSet>
    </cfRule>
    <cfRule type="cellIs" dxfId="7603" priority="1687" operator="lessThan">
      <formula>0.6</formula>
    </cfRule>
    <cfRule type="cellIs" dxfId="7602" priority="1688" operator="between">
      <formula>0.8</formula>
      <formula>0.899999999999999</formula>
    </cfRule>
    <cfRule type="cellIs" dxfId="7601" priority="1689" operator="between">
      <formula>0.6</formula>
      <formula>0.8</formula>
    </cfRule>
    <cfRule type="cellIs" dxfId="7600" priority="1690" operator="greaterThanOrEqual">
      <formula>0.9</formula>
    </cfRule>
  </conditionalFormatting>
  <conditionalFormatting sqref="AL76">
    <cfRule type="iconSet" priority="1681">
      <iconSet iconSet="4Arrows" showValue="0">
        <cfvo type="percent" val="0"/>
        <cfvo type="num" val="0.6"/>
        <cfvo type="num" val="0.8"/>
        <cfvo type="num" val="0.9"/>
      </iconSet>
    </cfRule>
    <cfRule type="cellIs" dxfId="7599" priority="1682" operator="lessThan">
      <formula>0.6</formula>
    </cfRule>
    <cfRule type="cellIs" dxfId="7598" priority="1683" operator="between">
      <formula>0.8</formula>
      <formula>0.899999999999999</formula>
    </cfRule>
    <cfRule type="cellIs" dxfId="7597" priority="1684" operator="between">
      <formula>0.6</formula>
      <formula>0.8</formula>
    </cfRule>
    <cfRule type="cellIs" dxfId="7596" priority="1685" operator="greaterThanOrEqual">
      <formula>0.9</formula>
    </cfRule>
  </conditionalFormatting>
  <conditionalFormatting sqref="AP76">
    <cfRule type="iconSet" priority="1676">
      <iconSet iconSet="4Arrows" showValue="0">
        <cfvo type="percent" val="0"/>
        <cfvo type="num" val="0.6"/>
        <cfvo type="num" val="0.8"/>
        <cfvo type="num" val="0.9"/>
      </iconSet>
    </cfRule>
    <cfRule type="cellIs" dxfId="7595" priority="1677" operator="lessThan">
      <formula>0.6</formula>
    </cfRule>
    <cfRule type="cellIs" dxfId="7594" priority="1678" operator="between">
      <formula>0.8</formula>
      <formula>0.899999999999999</formula>
    </cfRule>
    <cfRule type="cellIs" dxfId="7593" priority="1679" operator="between">
      <formula>0.6</formula>
      <formula>0.8</formula>
    </cfRule>
    <cfRule type="cellIs" dxfId="7592" priority="1680" operator="greaterThanOrEqual">
      <formula>0.9</formula>
    </cfRule>
  </conditionalFormatting>
  <conditionalFormatting sqref="Y203">
    <cfRule type="iconSet" priority="1651">
      <iconSet iconSet="4Arrows" showValue="0">
        <cfvo type="percent" val="0"/>
        <cfvo type="num" val="0.6"/>
        <cfvo type="num" val="0.8"/>
        <cfvo type="num" val="0.9"/>
      </iconSet>
    </cfRule>
    <cfRule type="cellIs" dxfId="7591" priority="1652" operator="lessThan">
      <formula>0.6</formula>
    </cfRule>
    <cfRule type="cellIs" dxfId="7590" priority="1653" operator="between">
      <formula>0.8</formula>
      <formula>0.899999999999999</formula>
    </cfRule>
    <cfRule type="cellIs" dxfId="7589" priority="1654" operator="between">
      <formula>0.6</formula>
      <formula>0.8</formula>
    </cfRule>
    <cfRule type="cellIs" dxfId="7588" priority="1655" operator="greaterThanOrEqual">
      <formula>0.9</formula>
    </cfRule>
  </conditionalFormatting>
  <conditionalFormatting sqref="Y204:Y209">
    <cfRule type="iconSet" priority="11859">
      <iconSet iconSet="4Arrows" showValue="0">
        <cfvo type="percent" val="0"/>
        <cfvo type="num" val="0.6"/>
        <cfvo type="num" val="0.8"/>
        <cfvo type="num" val="0.9"/>
      </iconSet>
    </cfRule>
    <cfRule type="cellIs" dxfId="7587" priority="11860" operator="lessThan">
      <formula>0.6</formula>
    </cfRule>
    <cfRule type="cellIs" dxfId="7586" priority="11861" operator="between">
      <formula>0.8</formula>
      <formula>0.899999999999999</formula>
    </cfRule>
    <cfRule type="cellIs" dxfId="7585" priority="11862" operator="between">
      <formula>0.6</formula>
      <formula>0.8</formula>
    </cfRule>
    <cfRule type="cellIs" dxfId="7584" priority="11863" operator="greaterThanOrEqual">
      <formula>0.9</formula>
    </cfRule>
  </conditionalFormatting>
  <conditionalFormatting sqref="AD204:AD209">
    <cfRule type="iconSet" priority="11864">
      <iconSet iconSet="4Arrows" showValue="0">
        <cfvo type="percent" val="0"/>
        <cfvo type="num" val="0.6"/>
        <cfvo type="num" val="0.8"/>
        <cfvo type="num" val="0.9"/>
      </iconSet>
    </cfRule>
    <cfRule type="cellIs" dxfId="7583" priority="11865" operator="lessThan">
      <formula>0.6</formula>
    </cfRule>
    <cfRule type="cellIs" dxfId="7582" priority="11866" operator="between">
      <formula>0.8</formula>
      <formula>0.899999999999999</formula>
    </cfRule>
    <cfRule type="cellIs" dxfId="7581" priority="11867" operator="between">
      <formula>0.6</formula>
      <formula>0.8</formula>
    </cfRule>
    <cfRule type="cellIs" dxfId="7580" priority="11868" operator="greaterThanOrEqual">
      <formula>0.9</formula>
    </cfRule>
  </conditionalFormatting>
  <conditionalFormatting sqref="AH204:AH209">
    <cfRule type="iconSet" priority="11869">
      <iconSet iconSet="4Arrows" showValue="0">
        <cfvo type="percent" val="0"/>
        <cfvo type="num" val="0.6"/>
        <cfvo type="num" val="0.8"/>
        <cfvo type="num" val="0.9"/>
      </iconSet>
    </cfRule>
    <cfRule type="cellIs" dxfId="7579" priority="11870" operator="lessThan">
      <formula>0.6</formula>
    </cfRule>
    <cfRule type="cellIs" dxfId="7578" priority="11871" operator="between">
      <formula>0.8</formula>
      <formula>0.899999999999999</formula>
    </cfRule>
    <cfRule type="cellIs" dxfId="7577" priority="11872" operator="between">
      <formula>0.6</formula>
      <formula>0.8</formula>
    </cfRule>
    <cfRule type="cellIs" dxfId="7576" priority="11873" operator="greaterThanOrEqual">
      <formula>0.9</formula>
    </cfRule>
  </conditionalFormatting>
  <conditionalFormatting sqref="AL204:AL209">
    <cfRule type="iconSet" priority="11874">
      <iconSet iconSet="4Arrows" showValue="0">
        <cfvo type="percent" val="0"/>
        <cfvo type="num" val="0.6"/>
        <cfvo type="num" val="0.8"/>
        <cfvo type="num" val="0.9"/>
      </iconSet>
    </cfRule>
    <cfRule type="cellIs" dxfId="7575" priority="11875" operator="lessThan">
      <formula>0.6</formula>
    </cfRule>
    <cfRule type="cellIs" dxfId="7574" priority="11876" operator="between">
      <formula>0.8</formula>
      <formula>0.899999999999999</formula>
    </cfRule>
    <cfRule type="cellIs" dxfId="7573" priority="11877" operator="between">
      <formula>0.6</formula>
      <formula>0.8</formula>
    </cfRule>
    <cfRule type="cellIs" dxfId="7572" priority="11878" operator="greaterThanOrEqual">
      <formula>0.9</formula>
    </cfRule>
  </conditionalFormatting>
  <conditionalFormatting sqref="AP204:AP209">
    <cfRule type="iconSet" priority="11879">
      <iconSet iconSet="4Arrows" showValue="0">
        <cfvo type="percent" val="0"/>
        <cfvo type="num" val="0.6"/>
        <cfvo type="num" val="0.8"/>
        <cfvo type="num" val="0.9"/>
      </iconSet>
    </cfRule>
    <cfRule type="cellIs" dxfId="7571" priority="11880" operator="lessThan">
      <formula>0.6</formula>
    </cfRule>
    <cfRule type="cellIs" dxfId="7570" priority="11881" operator="between">
      <formula>0.8</formula>
      <formula>0.899999999999999</formula>
    </cfRule>
    <cfRule type="cellIs" dxfId="7569" priority="11882" operator="between">
      <formula>0.6</formula>
      <formula>0.8</formula>
    </cfRule>
    <cfRule type="cellIs" dxfId="7568" priority="11883" operator="greaterThanOrEqual">
      <formula>0.9</formula>
    </cfRule>
  </conditionalFormatting>
  <conditionalFormatting sqref="Y109">
    <cfRule type="iconSet" priority="1576">
      <iconSet iconSet="4Arrows" showValue="0">
        <cfvo type="percent" val="0"/>
        <cfvo type="num" val="0.6"/>
        <cfvo type="num" val="0.8"/>
        <cfvo type="num" val="0.9"/>
      </iconSet>
    </cfRule>
    <cfRule type="cellIs" dxfId="7567" priority="1577" operator="lessThan">
      <formula>0.6</formula>
    </cfRule>
    <cfRule type="cellIs" dxfId="7566" priority="1578" operator="between">
      <formula>0.8</formula>
      <formula>0.899999999999999</formula>
    </cfRule>
    <cfRule type="cellIs" dxfId="7565" priority="1579" operator="between">
      <formula>0.6</formula>
      <formula>0.8</formula>
    </cfRule>
    <cfRule type="cellIs" dxfId="7564" priority="1580" operator="greaterThanOrEqual">
      <formula>0.9</formula>
    </cfRule>
  </conditionalFormatting>
  <conditionalFormatting sqref="AD109">
    <cfRule type="iconSet" priority="1581">
      <iconSet iconSet="4Arrows" showValue="0">
        <cfvo type="percent" val="0"/>
        <cfvo type="num" val="0.6"/>
        <cfvo type="num" val="0.8"/>
        <cfvo type="num" val="0.9"/>
      </iconSet>
    </cfRule>
    <cfRule type="cellIs" dxfId="7563" priority="1582" operator="lessThan">
      <formula>0.6</formula>
    </cfRule>
    <cfRule type="cellIs" dxfId="7562" priority="1583" operator="between">
      <formula>0.8</formula>
      <formula>0.899999999999999</formula>
    </cfRule>
    <cfRule type="cellIs" dxfId="7561" priority="1584" operator="between">
      <formula>0.6</formula>
      <formula>0.8</formula>
    </cfRule>
    <cfRule type="cellIs" dxfId="7560" priority="1585" operator="greaterThanOrEqual">
      <formula>0.9</formula>
    </cfRule>
  </conditionalFormatting>
  <conditionalFormatting sqref="AH109">
    <cfRule type="iconSet" priority="1586">
      <iconSet iconSet="4Arrows" showValue="0">
        <cfvo type="percent" val="0"/>
        <cfvo type="num" val="0.6"/>
        <cfvo type="num" val="0.8"/>
        <cfvo type="num" val="0.9"/>
      </iconSet>
    </cfRule>
    <cfRule type="cellIs" dxfId="7559" priority="1587" operator="lessThan">
      <formula>0.6</formula>
    </cfRule>
    <cfRule type="cellIs" dxfId="7558" priority="1588" operator="between">
      <formula>0.8</formula>
      <formula>0.899999999999999</formula>
    </cfRule>
    <cfRule type="cellIs" dxfId="7557" priority="1589" operator="between">
      <formula>0.6</formula>
      <formula>0.8</formula>
    </cfRule>
    <cfRule type="cellIs" dxfId="7556" priority="1590" operator="greaterThanOrEqual">
      <formula>0.9</formula>
    </cfRule>
  </conditionalFormatting>
  <conditionalFormatting sqref="AL109">
    <cfRule type="iconSet" priority="1591">
      <iconSet iconSet="4Arrows" showValue="0">
        <cfvo type="percent" val="0"/>
        <cfvo type="num" val="0.6"/>
        <cfvo type="num" val="0.8"/>
        <cfvo type="num" val="0.9"/>
      </iconSet>
    </cfRule>
    <cfRule type="cellIs" dxfId="7555" priority="1592" operator="lessThan">
      <formula>0.6</formula>
    </cfRule>
    <cfRule type="cellIs" dxfId="7554" priority="1593" operator="between">
      <formula>0.8</formula>
      <formula>0.899999999999999</formula>
    </cfRule>
    <cfRule type="cellIs" dxfId="7553" priority="1594" operator="between">
      <formula>0.6</formula>
      <formula>0.8</formula>
    </cfRule>
    <cfRule type="cellIs" dxfId="7552" priority="1595" operator="greaterThanOrEqual">
      <formula>0.9</formula>
    </cfRule>
  </conditionalFormatting>
  <conditionalFormatting sqref="AP109">
    <cfRule type="iconSet" priority="1596">
      <iconSet iconSet="4Arrows" showValue="0">
        <cfvo type="percent" val="0"/>
        <cfvo type="num" val="0.6"/>
        <cfvo type="num" val="0.8"/>
        <cfvo type="num" val="0.9"/>
      </iconSet>
    </cfRule>
    <cfRule type="cellIs" dxfId="7551" priority="1597" operator="lessThan">
      <formula>0.6</formula>
    </cfRule>
    <cfRule type="cellIs" dxfId="7550" priority="1598" operator="between">
      <formula>0.8</formula>
      <formula>0.899999999999999</formula>
    </cfRule>
    <cfRule type="cellIs" dxfId="7549" priority="1599" operator="between">
      <formula>0.6</formula>
      <formula>0.8</formula>
    </cfRule>
    <cfRule type="cellIs" dxfId="7548" priority="1600" operator="greaterThanOrEqual">
      <formula>0.9</formula>
    </cfRule>
  </conditionalFormatting>
  <conditionalFormatting sqref="Y110">
    <cfRule type="iconSet" priority="1551">
      <iconSet iconSet="4Arrows" showValue="0">
        <cfvo type="percent" val="0"/>
        <cfvo type="num" val="0.6"/>
        <cfvo type="num" val="0.8"/>
        <cfvo type="num" val="0.9"/>
      </iconSet>
    </cfRule>
    <cfRule type="cellIs" dxfId="7547" priority="1552" operator="lessThan">
      <formula>0.6</formula>
    </cfRule>
    <cfRule type="cellIs" dxfId="7546" priority="1553" operator="between">
      <formula>0.8</formula>
      <formula>0.899999999999999</formula>
    </cfRule>
    <cfRule type="cellIs" dxfId="7545" priority="1554" operator="between">
      <formula>0.6</formula>
      <formula>0.8</formula>
    </cfRule>
    <cfRule type="cellIs" dxfId="7544" priority="1555" operator="greaterThanOrEqual">
      <formula>0.9</formula>
    </cfRule>
  </conditionalFormatting>
  <conditionalFormatting sqref="AD110">
    <cfRule type="iconSet" priority="1556">
      <iconSet iconSet="4Arrows" showValue="0">
        <cfvo type="percent" val="0"/>
        <cfvo type="num" val="0.6"/>
        <cfvo type="num" val="0.8"/>
        <cfvo type="num" val="0.9"/>
      </iconSet>
    </cfRule>
    <cfRule type="cellIs" dxfId="7543" priority="1557" operator="lessThan">
      <formula>0.6</formula>
    </cfRule>
    <cfRule type="cellIs" dxfId="7542" priority="1558" operator="between">
      <formula>0.8</formula>
      <formula>0.899999999999999</formula>
    </cfRule>
    <cfRule type="cellIs" dxfId="7541" priority="1559" operator="between">
      <formula>0.6</formula>
      <formula>0.8</formula>
    </cfRule>
    <cfRule type="cellIs" dxfId="7540" priority="1560" operator="greaterThanOrEqual">
      <formula>0.9</formula>
    </cfRule>
  </conditionalFormatting>
  <conditionalFormatting sqref="AH110">
    <cfRule type="iconSet" priority="1561">
      <iconSet iconSet="4Arrows" showValue="0">
        <cfvo type="percent" val="0"/>
        <cfvo type="num" val="0.6"/>
        <cfvo type="num" val="0.8"/>
        <cfvo type="num" val="0.9"/>
      </iconSet>
    </cfRule>
    <cfRule type="cellIs" dxfId="7539" priority="1562" operator="lessThan">
      <formula>0.6</formula>
    </cfRule>
    <cfRule type="cellIs" dxfId="7538" priority="1563" operator="between">
      <formula>0.8</formula>
      <formula>0.899999999999999</formula>
    </cfRule>
    <cfRule type="cellIs" dxfId="7537" priority="1564" operator="between">
      <formula>0.6</formula>
      <formula>0.8</formula>
    </cfRule>
    <cfRule type="cellIs" dxfId="7536" priority="1565" operator="greaterThanOrEqual">
      <formula>0.9</formula>
    </cfRule>
  </conditionalFormatting>
  <conditionalFormatting sqref="AL110">
    <cfRule type="iconSet" priority="1566">
      <iconSet iconSet="4Arrows" showValue="0">
        <cfvo type="percent" val="0"/>
        <cfvo type="num" val="0.6"/>
        <cfvo type="num" val="0.8"/>
        <cfvo type="num" val="0.9"/>
      </iconSet>
    </cfRule>
    <cfRule type="cellIs" dxfId="7535" priority="1567" operator="lessThan">
      <formula>0.6</formula>
    </cfRule>
    <cfRule type="cellIs" dxfId="7534" priority="1568" operator="between">
      <formula>0.8</formula>
      <formula>0.899999999999999</formula>
    </cfRule>
    <cfRule type="cellIs" dxfId="7533" priority="1569" operator="between">
      <formula>0.6</formula>
      <formula>0.8</formula>
    </cfRule>
    <cfRule type="cellIs" dxfId="7532" priority="1570" operator="greaterThanOrEqual">
      <formula>0.9</formula>
    </cfRule>
  </conditionalFormatting>
  <conditionalFormatting sqref="AP110">
    <cfRule type="iconSet" priority="1571">
      <iconSet iconSet="4Arrows" showValue="0">
        <cfvo type="percent" val="0"/>
        <cfvo type="num" val="0.6"/>
        <cfvo type="num" val="0.8"/>
        <cfvo type="num" val="0.9"/>
      </iconSet>
    </cfRule>
    <cfRule type="cellIs" dxfId="7531" priority="1572" operator="lessThan">
      <formula>0.6</formula>
    </cfRule>
    <cfRule type="cellIs" dxfId="7530" priority="1573" operator="between">
      <formula>0.8</formula>
      <formula>0.899999999999999</formula>
    </cfRule>
    <cfRule type="cellIs" dxfId="7529" priority="1574" operator="between">
      <formula>0.6</formula>
      <formula>0.8</formula>
    </cfRule>
    <cfRule type="cellIs" dxfId="7528" priority="1575" operator="greaterThanOrEqual">
      <formula>0.9</formula>
    </cfRule>
  </conditionalFormatting>
  <conditionalFormatting sqref="Y111">
    <cfRule type="iconSet" priority="1526">
      <iconSet iconSet="4Arrows" showValue="0">
        <cfvo type="percent" val="0"/>
        <cfvo type="num" val="0.6"/>
        <cfvo type="num" val="0.8"/>
        <cfvo type="num" val="0.9"/>
      </iconSet>
    </cfRule>
    <cfRule type="cellIs" dxfId="7527" priority="1527" operator="lessThan">
      <formula>0.6</formula>
    </cfRule>
    <cfRule type="cellIs" dxfId="7526" priority="1528" operator="between">
      <formula>0.8</formula>
      <formula>0.899999999999999</formula>
    </cfRule>
    <cfRule type="cellIs" dxfId="7525" priority="1529" operator="between">
      <formula>0.6</formula>
      <formula>0.8</formula>
    </cfRule>
    <cfRule type="cellIs" dxfId="7524" priority="1530" operator="greaterThanOrEqual">
      <formula>0.9</formula>
    </cfRule>
  </conditionalFormatting>
  <conditionalFormatting sqref="AD111">
    <cfRule type="iconSet" priority="1531">
      <iconSet iconSet="4Arrows" showValue="0">
        <cfvo type="percent" val="0"/>
        <cfvo type="num" val="0.6"/>
        <cfvo type="num" val="0.8"/>
        <cfvo type="num" val="0.9"/>
      </iconSet>
    </cfRule>
    <cfRule type="cellIs" dxfId="7523" priority="1532" operator="lessThan">
      <formula>0.6</formula>
    </cfRule>
    <cfRule type="cellIs" dxfId="7522" priority="1533" operator="between">
      <formula>0.8</formula>
      <formula>0.899999999999999</formula>
    </cfRule>
    <cfRule type="cellIs" dxfId="7521" priority="1534" operator="between">
      <formula>0.6</formula>
      <formula>0.8</formula>
    </cfRule>
    <cfRule type="cellIs" dxfId="7520" priority="1535" operator="greaterThanOrEqual">
      <formula>0.9</formula>
    </cfRule>
  </conditionalFormatting>
  <conditionalFormatting sqref="AH111">
    <cfRule type="iconSet" priority="1536">
      <iconSet iconSet="4Arrows" showValue="0">
        <cfvo type="percent" val="0"/>
        <cfvo type="num" val="0.6"/>
        <cfvo type="num" val="0.8"/>
        <cfvo type="num" val="0.9"/>
      </iconSet>
    </cfRule>
    <cfRule type="cellIs" dxfId="7519" priority="1537" operator="lessThan">
      <formula>0.6</formula>
    </cfRule>
    <cfRule type="cellIs" dxfId="7518" priority="1538" operator="between">
      <formula>0.8</formula>
      <formula>0.899999999999999</formula>
    </cfRule>
    <cfRule type="cellIs" dxfId="7517" priority="1539" operator="between">
      <formula>0.6</formula>
      <formula>0.8</formula>
    </cfRule>
    <cfRule type="cellIs" dxfId="7516" priority="1540" operator="greaterThanOrEqual">
      <formula>0.9</formula>
    </cfRule>
  </conditionalFormatting>
  <conditionalFormatting sqref="AL111">
    <cfRule type="iconSet" priority="1541">
      <iconSet iconSet="4Arrows" showValue="0">
        <cfvo type="percent" val="0"/>
        <cfvo type="num" val="0.6"/>
        <cfvo type="num" val="0.8"/>
        <cfvo type="num" val="0.9"/>
      </iconSet>
    </cfRule>
    <cfRule type="cellIs" dxfId="7515" priority="1542" operator="lessThan">
      <formula>0.6</formula>
    </cfRule>
    <cfRule type="cellIs" dxfId="7514" priority="1543" operator="between">
      <formula>0.8</formula>
      <formula>0.899999999999999</formula>
    </cfRule>
    <cfRule type="cellIs" dxfId="7513" priority="1544" operator="between">
      <formula>0.6</formula>
      <formula>0.8</formula>
    </cfRule>
    <cfRule type="cellIs" dxfId="7512" priority="1545" operator="greaterThanOrEqual">
      <formula>0.9</formula>
    </cfRule>
  </conditionalFormatting>
  <conditionalFormatting sqref="AP111">
    <cfRule type="iconSet" priority="1546">
      <iconSet iconSet="4Arrows" showValue="0">
        <cfvo type="percent" val="0"/>
        <cfvo type="num" val="0.6"/>
        <cfvo type="num" val="0.8"/>
        <cfvo type="num" val="0.9"/>
      </iconSet>
    </cfRule>
    <cfRule type="cellIs" dxfId="7511" priority="1547" operator="lessThan">
      <formula>0.6</formula>
    </cfRule>
    <cfRule type="cellIs" dxfId="7510" priority="1548" operator="between">
      <formula>0.8</formula>
      <formula>0.899999999999999</formula>
    </cfRule>
    <cfRule type="cellIs" dxfId="7509" priority="1549" operator="between">
      <formula>0.6</formula>
      <formula>0.8</formula>
    </cfRule>
    <cfRule type="cellIs" dxfId="7508" priority="1550" operator="greaterThanOrEqual">
      <formula>0.9</formula>
    </cfRule>
  </conditionalFormatting>
  <conditionalFormatting sqref="Y108">
    <cfRule type="iconSet" priority="1501">
      <iconSet iconSet="4Arrows" showValue="0">
        <cfvo type="percent" val="0"/>
        <cfvo type="num" val="0.6"/>
        <cfvo type="num" val="0.8"/>
        <cfvo type="num" val="0.9"/>
      </iconSet>
    </cfRule>
    <cfRule type="cellIs" dxfId="7507" priority="1502" operator="lessThan">
      <formula>0.6</formula>
    </cfRule>
    <cfRule type="cellIs" dxfId="7506" priority="1503" operator="between">
      <formula>0.8</formula>
      <formula>0.899999999999999</formula>
    </cfRule>
    <cfRule type="cellIs" dxfId="7505" priority="1504" operator="between">
      <formula>0.6</formula>
      <formula>0.8</formula>
    </cfRule>
    <cfRule type="cellIs" dxfId="7504" priority="1505" operator="greaterThanOrEqual">
      <formula>0.9</formula>
    </cfRule>
  </conditionalFormatting>
  <conditionalFormatting sqref="AD108">
    <cfRule type="iconSet" priority="1506">
      <iconSet iconSet="4Arrows" showValue="0">
        <cfvo type="percent" val="0"/>
        <cfvo type="num" val="0.6"/>
        <cfvo type="num" val="0.8"/>
        <cfvo type="num" val="0.9"/>
      </iconSet>
    </cfRule>
    <cfRule type="cellIs" dxfId="7503" priority="1507" operator="lessThan">
      <formula>0.6</formula>
    </cfRule>
    <cfRule type="cellIs" dxfId="7502" priority="1508" operator="between">
      <formula>0.8</formula>
      <formula>0.899999999999999</formula>
    </cfRule>
    <cfRule type="cellIs" dxfId="7501" priority="1509" operator="between">
      <formula>0.6</formula>
      <formula>0.8</formula>
    </cfRule>
    <cfRule type="cellIs" dxfId="7500" priority="1510" operator="greaterThanOrEqual">
      <formula>0.9</formula>
    </cfRule>
  </conditionalFormatting>
  <conditionalFormatting sqref="AH108">
    <cfRule type="iconSet" priority="1511">
      <iconSet iconSet="4Arrows" showValue="0">
        <cfvo type="percent" val="0"/>
        <cfvo type="num" val="0.6"/>
        <cfvo type="num" val="0.8"/>
        <cfvo type="num" val="0.9"/>
      </iconSet>
    </cfRule>
    <cfRule type="cellIs" dxfId="7499" priority="1512" operator="lessThan">
      <formula>0.6</formula>
    </cfRule>
    <cfRule type="cellIs" dxfId="7498" priority="1513" operator="between">
      <formula>0.8</formula>
      <formula>0.899999999999999</formula>
    </cfRule>
    <cfRule type="cellIs" dxfId="7497" priority="1514" operator="between">
      <formula>0.6</formula>
      <formula>0.8</formula>
    </cfRule>
    <cfRule type="cellIs" dxfId="7496" priority="1515" operator="greaterThanOrEqual">
      <formula>0.9</formula>
    </cfRule>
  </conditionalFormatting>
  <conditionalFormatting sqref="AL108">
    <cfRule type="iconSet" priority="1516">
      <iconSet iconSet="4Arrows" showValue="0">
        <cfvo type="percent" val="0"/>
        <cfvo type="num" val="0.6"/>
        <cfvo type="num" val="0.8"/>
        <cfvo type="num" val="0.9"/>
      </iconSet>
    </cfRule>
    <cfRule type="cellIs" dxfId="7495" priority="1517" operator="lessThan">
      <formula>0.6</formula>
    </cfRule>
    <cfRule type="cellIs" dxfId="7494" priority="1518" operator="between">
      <formula>0.8</formula>
      <formula>0.899999999999999</formula>
    </cfRule>
    <cfRule type="cellIs" dxfId="7493" priority="1519" operator="between">
      <formula>0.6</formula>
      <formula>0.8</formula>
    </cfRule>
    <cfRule type="cellIs" dxfId="7492" priority="1520" operator="greaterThanOrEqual">
      <formula>0.9</formula>
    </cfRule>
  </conditionalFormatting>
  <conditionalFormatting sqref="AP108">
    <cfRule type="iconSet" priority="1521">
      <iconSet iconSet="4Arrows" showValue="0">
        <cfvo type="percent" val="0"/>
        <cfvo type="num" val="0.6"/>
        <cfvo type="num" val="0.8"/>
        <cfvo type="num" val="0.9"/>
      </iconSet>
    </cfRule>
    <cfRule type="cellIs" dxfId="7491" priority="1522" operator="lessThan">
      <formula>0.6</formula>
    </cfRule>
    <cfRule type="cellIs" dxfId="7490" priority="1523" operator="between">
      <formula>0.8</formula>
      <formula>0.899999999999999</formula>
    </cfRule>
    <cfRule type="cellIs" dxfId="7489" priority="1524" operator="between">
      <formula>0.6</formula>
      <formula>0.8</formula>
    </cfRule>
    <cfRule type="cellIs" dxfId="7488" priority="1525" operator="greaterThanOrEqual">
      <formula>0.9</formula>
    </cfRule>
  </conditionalFormatting>
  <conditionalFormatting sqref="Y112">
    <cfRule type="iconSet" priority="1476">
      <iconSet iconSet="4Arrows" showValue="0">
        <cfvo type="percent" val="0"/>
        <cfvo type="num" val="0.6"/>
        <cfvo type="num" val="0.8"/>
        <cfvo type="num" val="0.9"/>
      </iconSet>
    </cfRule>
    <cfRule type="cellIs" dxfId="7487" priority="1477" operator="lessThan">
      <formula>0.6</formula>
    </cfRule>
    <cfRule type="cellIs" dxfId="7486" priority="1478" operator="between">
      <formula>0.8</formula>
      <formula>0.899999999999999</formula>
    </cfRule>
    <cfRule type="cellIs" dxfId="7485" priority="1479" operator="between">
      <formula>0.6</formula>
      <formula>0.8</formula>
    </cfRule>
    <cfRule type="cellIs" dxfId="7484" priority="1480" operator="greaterThanOrEqual">
      <formula>0.9</formula>
    </cfRule>
  </conditionalFormatting>
  <conditionalFormatting sqref="AD112">
    <cfRule type="iconSet" priority="1481">
      <iconSet iconSet="4Arrows" showValue="0">
        <cfvo type="percent" val="0"/>
        <cfvo type="num" val="0.6"/>
        <cfvo type="num" val="0.8"/>
        <cfvo type="num" val="0.9"/>
      </iconSet>
    </cfRule>
    <cfRule type="cellIs" dxfId="7483" priority="1482" operator="lessThan">
      <formula>0.6</formula>
    </cfRule>
    <cfRule type="cellIs" dxfId="7482" priority="1483" operator="between">
      <formula>0.8</formula>
      <formula>0.899999999999999</formula>
    </cfRule>
    <cfRule type="cellIs" dxfId="7481" priority="1484" operator="between">
      <formula>0.6</formula>
      <formula>0.8</formula>
    </cfRule>
    <cfRule type="cellIs" dxfId="7480" priority="1485" operator="greaterThanOrEqual">
      <formula>0.9</formula>
    </cfRule>
  </conditionalFormatting>
  <conditionalFormatting sqref="AH112">
    <cfRule type="iconSet" priority="1486">
      <iconSet iconSet="4Arrows" showValue="0">
        <cfvo type="percent" val="0"/>
        <cfvo type="num" val="0.6"/>
        <cfvo type="num" val="0.8"/>
        <cfvo type="num" val="0.9"/>
      </iconSet>
    </cfRule>
    <cfRule type="cellIs" dxfId="7479" priority="1487" operator="lessThan">
      <formula>0.6</formula>
    </cfRule>
    <cfRule type="cellIs" dxfId="7478" priority="1488" operator="between">
      <formula>0.8</formula>
      <formula>0.899999999999999</formula>
    </cfRule>
    <cfRule type="cellIs" dxfId="7477" priority="1489" operator="between">
      <formula>0.6</formula>
      <formula>0.8</formula>
    </cfRule>
    <cfRule type="cellIs" dxfId="7476" priority="1490" operator="greaterThanOrEqual">
      <formula>0.9</formula>
    </cfRule>
  </conditionalFormatting>
  <conditionalFormatting sqref="AL112">
    <cfRule type="iconSet" priority="1491">
      <iconSet iconSet="4Arrows" showValue="0">
        <cfvo type="percent" val="0"/>
        <cfvo type="num" val="0.6"/>
        <cfvo type="num" val="0.8"/>
        <cfvo type="num" val="0.9"/>
      </iconSet>
    </cfRule>
    <cfRule type="cellIs" dxfId="7475" priority="1492" operator="lessThan">
      <formula>0.6</formula>
    </cfRule>
    <cfRule type="cellIs" dxfId="7474" priority="1493" operator="between">
      <formula>0.8</formula>
      <formula>0.899999999999999</formula>
    </cfRule>
    <cfRule type="cellIs" dxfId="7473" priority="1494" operator="between">
      <formula>0.6</formula>
      <formula>0.8</formula>
    </cfRule>
    <cfRule type="cellIs" dxfId="7472" priority="1495" operator="greaterThanOrEqual">
      <formula>0.9</formula>
    </cfRule>
  </conditionalFormatting>
  <conditionalFormatting sqref="AP112">
    <cfRule type="iconSet" priority="1496">
      <iconSet iconSet="4Arrows" showValue="0">
        <cfvo type="percent" val="0"/>
        <cfvo type="num" val="0.6"/>
        <cfvo type="num" val="0.8"/>
        <cfvo type="num" val="0.9"/>
      </iconSet>
    </cfRule>
    <cfRule type="cellIs" dxfId="7471" priority="1497" operator="lessThan">
      <formula>0.6</formula>
    </cfRule>
    <cfRule type="cellIs" dxfId="7470" priority="1498" operator="between">
      <formula>0.8</formula>
      <formula>0.899999999999999</formula>
    </cfRule>
    <cfRule type="cellIs" dxfId="7469" priority="1499" operator="between">
      <formula>0.6</formula>
      <formula>0.8</formula>
    </cfRule>
    <cfRule type="cellIs" dxfId="7468" priority="1500" operator="greaterThanOrEqual">
      <formula>0.9</formula>
    </cfRule>
  </conditionalFormatting>
  <conditionalFormatting sqref="Y141:Y148">
    <cfRule type="iconSet" priority="1401">
      <iconSet iconSet="4Arrows" showValue="0">
        <cfvo type="percent" val="0"/>
        <cfvo type="num" val="0.6"/>
        <cfvo type="num" val="0.8"/>
        <cfvo type="num" val="0.9"/>
      </iconSet>
    </cfRule>
    <cfRule type="cellIs" dxfId="7467" priority="1402" operator="lessThan">
      <formula>0.6</formula>
    </cfRule>
    <cfRule type="cellIs" dxfId="7466" priority="1403" operator="between">
      <formula>0.8</formula>
      <formula>0.899999999999999</formula>
    </cfRule>
    <cfRule type="cellIs" dxfId="7465" priority="1404" operator="between">
      <formula>0.6</formula>
      <formula>0.8</formula>
    </cfRule>
    <cfRule type="cellIs" dxfId="7464" priority="1405" operator="greaterThanOrEqual">
      <formula>0.9</formula>
    </cfRule>
  </conditionalFormatting>
  <conditionalFormatting sqref="AD141:AD144 AD146:AD148">
    <cfRule type="iconSet" priority="1406">
      <iconSet iconSet="4Arrows" showValue="0">
        <cfvo type="percent" val="0"/>
        <cfvo type="num" val="0.6"/>
        <cfvo type="num" val="0.8"/>
        <cfvo type="num" val="0.9"/>
      </iconSet>
    </cfRule>
    <cfRule type="cellIs" dxfId="7463" priority="1407" operator="lessThan">
      <formula>0.6</formula>
    </cfRule>
    <cfRule type="cellIs" dxfId="7462" priority="1408" operator="between">
      <formula>0.8</formula>
      <formula>0.899999999999999</formula>
    </cfRule>
    <cfRule type="cellIs" dxfId="7461" priority="1409" operator="between">
      <formula>0.6</formula>
      <formula>0.8</formula>
    </cfRule>
    <cfRule type="cellIs" dxfId="7460" priority="1410" operator="greaterThanOrEqual">
      <formula>0.9</formula>
    </cfRule>
  </conditionalFormatting>
  <conditionalFormatting sqref="AH143:AH144 AH141 AH146:AH148">
    <cfRule type="iconSet" priority="1411">
      <iconSet iconSet="4Arrows" showValue="0">
        <cfvo type="percent" val="0"/>
        <cfvo type="num" val="0.6"/>
        <cfvo type="num" val="0.8"/>
        <cfvo type="num" val="0.9"/>
      </iconSet>
    </cfRule>
    <cfRule type="cellIs" dxfId="7459" priority="1412" operator="lessThan">
      <formula>0.6</formula>
    </cfRule>
    <cfRule type="cellIs" dxfId="7458" priority="1413" operator="between">
      <formula>0.8</formula>
      <formula>0.899999999999999</formula>
    </cfRule>
    <cfRule type="cellIs" dxfId="7457" priority="1414" operator="between">
      <formula>0.6</formula>
      <formula>0.8</formula>
    </cfRule>
    <cfRule type="cellIs" dxfId="7456" priority="1415" operator="greaterThanOrEqual">
      <formula>0.9</formula>
    </cfRule>
  </conditionalFormatting>
  <conditionalFormatting sqref="AL141:AL148">
    <cfRule type="iconSet" priority="1416">
      <iconSet iconSet="4Arrows" showValue="0">
        <cfvo type="percent" val="0"/>
        <cfvo type="num" val="0.6"/>
        <cfvo type="num" val="0.8"/>
        <cfvo type="num" val="0.9"/>
      </iconSet>
    </cfRule>
    <cfRule type="cellIs" dxfId="7455" priority="1417" operator="lessThan">
      <formula>0.6</formula>
    </cfRule>
    <cfRule type="cellIs" dxfId="7454" priority="1418" operator="between">
      <formula>0.8</formula>
      <formula>0.899999999999999</formula>
    </cfRule>
    <cfRule type="cellIs" dxfId="7453" priority="1419" operator="between">
      <formula>0.6</formula>
      <formula>0.8</formula>
    </cfRule>
    <cfRule type="cellIs" dxfId="7452" priority="1420" operator="greaterThanOrEqual">
      <formula>0.9</formula>
    </cfRule>
  </conditionalFormatting>
  <conditionalFormatting sqref="AP141:AP148">
    <cfRule type="iconSet" priority="1421">
      <iconSet iconSet="4Arrows" showValue="0">
        <cfvo type="percent" val="0"/>
        <cfvo type="num" val="0.6"/>
        <cfvo type="num" val="0.8"/>
        <cfvo type="num" val="0.9"/>
      </iconSet>
    </cfRule>
    <cfRule type="cellIs" dxfId="7451" priority="1422" operator="lessThan">
      <formula>0.6</formula>
    </cfRule>
    <cfRule type="cellIs" dxfId="7450" priority="1423" operator="between">
      <formula>0.8</formula>
      <formula>0.899999999999999</formula>
    </cfRule>
    <cfRule type="cellIs" dxfId="7449" priority="1424" operator="between">
      <formula>0.6</formula>
      <formula>0.8</formula>
    </cfRule>
    <cfRule type="cellIs" dxfId="7448" priority="1425" operator="greaterThanOrEqual">
      <formula>0.9</formula>
    </cfRule>
  </conditionalFormatting>
  <conditionalFormatting sqref="Y149:Y152">
    <cfRule type="iconSet" priority="1376">
      <iconSet iconSet="4Arrows" showValue="0">
        <cfvo type="percent" val="0"/>
        <cfvo type="num" val="0.6"/>
        <cfvo type="num" val="0.8"/>
        <cfvo type="num" val="0.9"/>
      </iconSet>
    </cfRule>
    <cfRule type="cellIs" dxfId="7447" priority="1377" operator="lessThan">
      <formula>0.6</formula>
    </cfRule>
    <cfRule type="cellIs" dxfId="7446" priority="1378" operator="between">
      <formula>0.8</formula>
      <formula>0.899999999999999</formula>
    </cfRule>
    <cfRule type="cellIs" dxfId="7445" priority="1379" operator="between">
      <formula>0.6</formula>
      <formula>0.8</formula>
    </cfRule>
    <cfRule type="cellIs" dxfId="7444" priority="1380" operator="greaterThanOrEqual">
      <formula>0.9</formula>
    </cfRule>
  </conditionalFormatting>
  <conditionalFormatting sqref="AD149:AD152">
    <cfRule type="iconSet" priority="1381">
      <iconSet iconSet="4Arrows" showValue="0">
        <cfvo type="percent" val="0"/>
        <cfvo type="num" val="0.6"/>
        <cfvo type="num" val="0.8"/>
        <cfvo type="num" val="0.9"/>
      </iconSet>
    </cfRule>
    <cfRule type="cellIs" dxfId="7443" priority="1382" operator="lessThan">
      <formula>0.6</formula>
    </cfRule>
    <cfRule type="cellIs" dxfId="7442" priority="1383" operator="between">
      <formula>0.8</formula>
      <formula>0.899999999999999</formula>
    </cfRule>
    <cfRule type="cellIs" dxfId="7441" priority="1384" operator="between">
      <formula>0.6</formula>
      <formula>0.8</formula>
    </cfRule>
    <cfRule type="cellIs" dxfId="7440" priority="1385" operator="greaterThanOrEqual">
      <formula>0.9</formula>
    </cfRule>
  </conditionalFormatting>
  <conditionalFormatting sqref="AL149:AL152">
    <cfRule type="iconSet" priority="1391">
      <iconSet iconSet="4Arrows" showValue="0">
        <cfvo type="percent" val="0"/>
        <cfvo type="num" val="0.6"/>
        <cfvo type="num" val="0.8"/>
        <cfvo type="num" val="0.9"/>
      </iconSet>
    </cfRule>
    <cfRule type="cellIs" dxfId="7439" priority="1392" operator="lessThan">
      <formula>0.6</formula>
    </cfRule>
    <cfRule type="cellIs" dxfId="7438" priority="1393" operator="between">
      <formula>0.8</formula>
      <formula>0.899999999999999</formula>
    </cfRule>
    <cfRule type="cellIs" dxfId="7437" priority="1394" operator="between">
      <formula>0.6</formula>
      <formula>0.8</formula>
    </cfRule>
    <cfRule type="cellIs" dxfId="7436" priority="1395" operator="greaterThanOrEqual">
      <formula>0.9</formula>
    </cfRule>
  </conditionalFormatting>
  <conditionalFormatting sqref="AP149:AP152">
    <cfRule type="iconSet" priority="1396">
      <iconSet iconSet="4Arrows" showValue="0">
        <cfvo type="percent" val="0"/>
        <cfvo type="num" val="0.6"/>
        <cfvo type="num" val="0.8"/>
        <cfvo type="num" val="0.9"/>
      </iconSet>
    </cfRule>
    <cfRule type="cellIs" dxfId="7435" priority="1397" operator="lessThan">
      <formula>0.6</formula>
    </cfRule>
    <cfRule type="cellIs" dxfId="7434" priority="1398" operator="between">
      <formula>0.8</formula>
      <formula>0.899999999999999</formula>
    </cfRule>
    <cfRule type="cellIs" dxfId="7433" priority="1399" operator="between">
      <formula>0.6</formula>
      <formula>0.8</formula>
    </cfRule>
    <cfRule type="cellIs" dxfId="7432" priority="1400" operator="greaterThanOrEqual">
      <formula>0.9</formula>
    </cfRule>
  </conditionalFormatting>
  <conditionalFormatting sqref="Y153:Y154 Y156">
    <cfRule type="iconSet" priority="1351">
      <iconSet iconSet="4Arrows" showValue="0">
        <cfvo type="percent" val="0"/>
        <cfvo type="num" val="0.6"/>
        <cfvo type="num" val="0.8"/>
        <cfvo type="num" val="0.9"/>
      </iconSet>
    </cfRule>
    <cfRule type="cellIs" dxfId="7431" priority="1352" operator="lessThan">
      <formula>0.6</formula>
    </cfRule>
    <cfRule type="cellIs" dxfId="7430" priority="1353" operator="between">
      <formula>0.8</formula>
      <formula>0.899999999999999</formula>
    </cfRule>
    <cfRule type="cellIs" dxfId="7429" priority="1354" operator="between">
      <formula>0.6</formula>
      <formula>0.8</formula>
    </cfRule>
    <cfRule type="cellIs" dxfId="7428" priority="1355" operator="greaterThanOrEqual">
      <formula>0.9</formula>
    </cfRule>
  </conditionalFormatting>
  <conditionalFormatting sqref="AD153:AD154 AD156">
    <cfRule type="iconSet" priority="1356">
      <iconSet iconSet="4Arrows" showValue="0">
        <cfvo type="percent" val="0"/>
        <cfvo type="num" val="0.6"/>
        <cfvo type="num" val="0.8"/>
        <cfvo type="num" val="0.9"/>
      </iconSet>
    </cfRule>
    <cfRule type="cellIs" dxfId="7427" priority="1357" operator="lessThan">
      <formula>0.6</formula>
    </cfRule>
    <cfRule type="cellIs" dxfId="7426" priority="1358" operator="between">
      <formula>0.8</formula>
      <formula>0.899999999999999</formula>
    </cfRule>
    <cfRule type="cellIs" dxfId="7425" priority="1359" operator="between">
      <formula>0.6</formula>
      <formula>0.8</formula>
    </cfRule>
    <cfRule type="cellIs" dxfId="7424" priority="1360" operator="greaterThanOrEqual">
      <formula>0.9</formula>
    </cfRule>
  </conditionalFormatting>
  <conditionalFormatting sqref="AH154 AH156">
    <cfRule type="iconSet" priority="1361">
      <iconSet iconSet="4Arrows" showValue="0">
        <cfvo type="percent" val="0"/>
        <cfvo type="num" val="0.6"/>
        <cfvo type="num" val="0.8"/>
        <cfvo type="num" val="0.9"/>
      </iconSet>
    </cfRule>
    <cfRule type="cellIs" dxfId="7423" priority="1362" operator="lessThan">
      <formula>0.6</formula>
    </cfRule>
    <cfRule type="cellIs" dxfId="7422" priority="1363" operator="between">
      <formula>0.8</formula>
      <formula>0.899999999999999</formula>
    </cfRule>
    <cfRule type="cellIs" dxfId="7421" priority="1364" operator="between">
      <formula>0.6</formula>
      <formula>0.8</formula>
    </cfRule>
    <cfRule type="cellIs" dxfId="7420" priority="1365" operator="greaterThanOrEqual">
      <formula>0.9</formula>
    </cfRule>
  </conditionalFormatting>
  <conditionalFormatting sqref="AL153:AL154 AL156">
    <cfRule type="iconSet" priority="1366">
      <iconSet iconSet="4Arrows" showValue="0">
        <cfvo type="percent" val="0"/>
        <cfvo type="num" val="0.6"/>
        <cfvo type="num" val="0.8"/>
        <cfvo type="num" val="0.9"/>
      </iconSet>
    </cfRule>
    <cfRule type="cellIs" dxfId="7419" priority="1367" operator="lessThan">
      <formula>0.6</formula>
    </cfRule>
    <cfRule type="cellIs" dxfId="7418" priority="1368" operator="between">
      <formula>0.8</formula>
      <formula>0.899999999999999</formula>
    </cfRule>
    <cfRule type="cellIs" dxfId="7417" priority="1369" operator="between">
      <formula>0.6</formula>
      <formula>0.8</formula>
    </cfRule>
    <cfRule type="cellIs" dxfId="7416" priority="1370" operator="greaterThanOrEqual">
      <formula>0.9</formula>
    </cfRule>
  </conditionalFormatting>
  <conditionalFormatting sqref="AP153:AP154 AP156">
    <cfRule type="iconSet" priority="1371">
      <iconSet iconSet="4Arrows" showValue="0">
        <cfvo type="percent" val="0"/>
        <cfvo type="num" val="0.6"/>
        <cfvo type="num" val="0.8"/>
        <cfvo type="num" val="0.9"/>
      </iconSet>
    </cfRule>
    <cfRule type="cellIs" dxfId="7415" priority="1372" operator="lessThan">
      <formula>0.6</formula>
    </cfRule>
    <cfRule type="cellIs" dxfId="7414" priority="1373" operator="between">
      <formula>0.8</formula>
      <formula>0.899999999999999</formula>
    </cfRule>
    <cfRule type="cellIs" dxfId="7413" priority="1374" operator="between">
      <formula>0.6</formula>
      <formula>0.8</formula>
    </cfRule>
    <cfRule type="cellIs" dxfId="7412" priority="1375" operator="greaterThanOrEqual">
      <formula>0.9</formula>
    </cfRule>
  </conditionalFormatting>
  <conditionalFormatting sqref="Y155">
    <cfRule type="iconSet" priority="1326">
      <iconSet iconSet="4Arrows" showValue="0">
        <cfvo type="percent" val="0"/>
        <cfvo type="num" val="0.6"/>
        <cfvo type="num" val="0.8"/>
        <cfvo type="num" val="0.9"/>
      </iconSet>
    </cfRule>
    <cfRule type="cellIs" dxfId="7411" priority="1327" operator="lessThan">
      <formula>0.6</formula>
    </cfRule>
    <cfRule type="cellIs" dxfId="7410" priority="1328" operator="between">
      <formula>0.8</formula>
      <formula>0.899999999999999</formula>
    </cfRule>
    <cfRule type="cellIs" dxfId="7409" priority="1329" operator="between">
      <formula>0.6</formula>
      <formula>0.8</formula>
    </cfRule>
    <cfRule type="cellIs" dxfId="7408" priority="1330" operator="greaterThanOrEqual">
      <formula>0.9</formula>
    </cfRule>
  </conditionalFormatting>
  <conditionalFormatting sqref="AD155">
    <cfRule type="iconSet" priority="1331">
      <iconSet iconSet="4Arrows" showValue="0">
        <cfvo type="percent" val="0"/>
        <cfvo type="num" val="0.6"/>
        <cfvo type="num" val="0.8"/>
        <cfvo type="num" val="0.9"/>
      </iconSet>
    </cfRule>
    <cfRule type="cellIs" dxfId="7407" priority="1332" operator="lessThan">
      <formula>0.6</formula>
    </cfRule>
    <cfRule type="cellIs" dxfId="7406" priority="1333" operator="between">
      <formula>0.8</formula>
      <formula>0.899999999999999</formula>
    </cfRule>
    <cfRule type="cellIs" dxfId="7405" priority="1334" operator="between">
      <formula>0.6</formula>
      <formula>0.8</formula>
    </cfRule>
    <cfRule type="cellIs" dxfId="7404" priority="1335" operator="greaterThanOrEqual">
      <formula>0.9</formula>
    </cfRule>
  </conditionalFormatting>
  <conditionalFormatting sqref="AH155">
    <cfRule type="iconSet" priority="1336">
      <iconSet iconSet="4Arrows" showValue="0">
        <cfvo type="percent" val="0"/>
        <cfvo type="num" val="0.6"/>
        <cfvo type="num" val="0.8"/>
        <cfvo type="num" val="0.9"/>
      </iconSet>
    </cfRule>
    <cfRule type="cellIs" dxfId="7403" priority="1337" operator="lessThan">
      <formula>0.6</formula>
    </cfRule>
    <cfRule type="cellIs" dxfId="7402" priority="1338" operator="between">
      <formula>0.8</formula>
      <formula>0.899999999999999</formula>
    </cfRule>
    <cfRule type="cellIs" dxfId="7401" priority="1339" operator="between">
      <formula>0.6</formula>
      <formula>0.8</formula>
    </cfRule>
    <cfRule type="cellIs" dxfId="7400" priority="1340" operator="greaterThanOrEqual">
      <formula>0.9</formula>
    </cfRule>
  </conditionalFormatting>
  <conditionalFormatting sqref="AL155">
    <cfRule type="iconSet" priority="1341">
      <iconSet iconSet="4Arrows" showValue="0">
        <cfvo type="percent" val="0"/>
        <cfvo type="num" val="0.6"/>
        <cfvo type="num" val="0.8"/>
        <cfvo type="num" val="0.9"/>
      </iconSet>
    </cfRule>
    <cfRule type="cellIs" dxfId="7399" priority="1342" operator="lessThan">
      <formula>0.6</formula>
    </cfRule>
    <cfRule type="cellIs" dxfId="7398" priority="1343" operator="between">
      <formula>0.8</formula>
      <formula>0.899999999999999</formula>
    </cfRule>
    <cfRule type="cellIs" dxfId="7397" priority="1344" operator="between">
      <formula>0.6</formula>
      <formula>0.8</formula>
    </cfRule>
    <cfRule type="cellIs" dxfId="7396" priority="1345" operator="greaterThanOrEqual">
      <formula>0.9</formula>
    </cfRule>
  </conditionalFormatting>
  <conditionalFormatting sqref="AP155">
    <cfRule type="iconSet" priority="1346">
      <iconSet iconSet="4Arrows" showValue="0">
        <cfvo type="percent" val="0"/>
        <cfvo type="num" val="0.6"/>
        <cfvo type="num" val="0.8"/>
        <cfvo type="num" val="0.9"/>
      </iconSet>
    </cfRule>
    <cfRule type="cellIs" dxfId="7395" priority="1347" operator="lessThan">
      <formula>0.6</formula>
    </cfRule>
    <cfRule type="cellIs" dxfId="7394" priority="1348" operator="between">
      <formula>0.8</formula>
      <formula>0.899999999999999</formula>
    </cfRule>
    <cfRule type="cellIs" dxfId="7393" priority="1349" operator="between">
      <formula>0.6</formula>
      <formula>0.8</formula>
    </cfRule>
    <cfRule type="cellIs" dxfId="7392" priority="1350" operator="greaterThanOrEqual">
      <formula>0.9</formula>
    </cfRule>
  </conditionalFormatting>
  <conditionalFormatting sqref="Y157">
    <cfRule type="iconSet" priority="1226">
      <iconSet iconSet="4Arrows" showValue="0">
        <cfvo type="percent" val="0"/>
        <cfvo type="num" val="0.6"/>
        <cfvo type="num" val="0.8"/>
        <cfvo type="num" val="0.9"/>
      </iconSet>
    </cfRule>
    <cfRule type="cellIs" dxfId="7391" priority="1227" operator="lessThan">
      <formula>0.6</formula>
    </cfRule>
    <cfRule type="cellIs" dxfId="7390" priority="1228" operator="between">
      <formula>0.8</formula>
      <formula>0.899999999999999</formula>
    </cfRule>
    <cfRule type="cellIs" dxfId="7389" priority="1229" operator="between">
      <formula>0.6</formula>
      <formula>0.8</formula>
    </cfRule>
    <cfRule type="cellIs" dxfId="7388" priority="1230" operator="greaterThanOrEqual">
      <formula>0.9</formula>
    </cfRule>
  </conditionalFormatting>
  <conditionalFormatting sqref="AD157">
    <cfRule type="iconSet" priority="1231">
      <iconSet iconSet="4Arrows" showValue="0">
        <cfvo type="percent" val="0"/>
        <cfvo type="num" val="0.6"/>
        <cfvo type="num" val="0.8"/>
        <cfvo type="num" val="0.9"/>
      </iconSet>
    </cfRule>
    <cfRule type="cellIs" dxfId="7387" priority="1232" operator="lessThan">
      <formula>0.6</formula>
    </cfRule>
    <cfRule type="cellIs" dxfId="7386" priority="1233" operator="between">
      <formula>0.8</formula>
      <formula>0.899999999999999</formula>
    </cfRule>
    <cfRule type="cellIs" dxfId="7385" priority="1234" operator="between">
      <formula>0.6</formula>
      <formula>0.8</formula>
    </cfRule>
    <cfRule type="cellIs" dxfId="7384" priority="1235" operator="greaterThanOrEqual">
      <formula>0.9</formula>
    </cfRule>
  </conditionalFormatting>
  <conditionalFormatting sqref="AH157">
    <cfRule type="iconSet" priority="1236">
      <iconSet iconSet="4Arrows" showValue="0">
        <cfvo type="percent" val="0"/>
        <cfvo type="num" val="0.6"/>
        <cfvo type="num" val="0.8"/>
        <cfvo type="num" val="0.9"/>
      </iconSet>
    </cfRule>
    <cfRule type="cellIs" dxfId="7383" priority="1237" operator="lessThan">
      <formula>0.6</formula>
    </cfRule>
    <cfRule type="cellIs" dxfId="7382" priority="1238" operator="between">
      <formula>0.8</formula>
      <formula>0.899999999999999</formula>
    </cfRule>
    <cfRule type="cellIs" dxfId="7381" priority="1239" operator="between">
      <formula>0.6</formula>
      <formula>0.8</formula>
    </cfRule>
    <cfRule type="cellIs" dxfId="7380" priority="1240" operator="greaterThanOrEqual">
      <formula>0.9</formula>
    </cfRule>
  </conditionalFormatting>
  <conditionalFormatting sqref="AL157">
    <cfRule type="iconSet" priority="1241">
      <iconSet iconSet="4Arrows" showValue="0">
        <cfvo type="percent" val="0"/>
        <cfvo type="num" val="0.6"/>
        <cfvo type="num" val="0.8"/>
        <cfvo type="num" val="0.9"/>
      </iconSet>
    </cfRule>
    <cfRule type="cellIs" dxfId="7379" priority="1242" operator="lessThan">
      <formula>0.6</formula>
    </cfRule>
    <cfRule type="cellIs" dxfId="7378" priority="1243" operator="between">
      <formula>0.8</formula>
      <formula>0.899999999999999</formula>
    </cfRule>
    <cfRule type="cellIs" dxfId="7377" priority="1244" operator="between">
      <formula>0.6</formula>
      <formula>0.8</formula>
    </cfRule>
    <cfRule type="cellIs" dxfId="7376" priority="1245" operator="greaterThanOrEqual">
      <formula>0.9</formula>
    </cfRule>
  </conditionalFormatting>
  <conditionalFormatting sqref="AP157">
    <cfRule type="iconSet" priority="1246">
      <iconSet iconSet="4Arrows" showValue="0">
        <cfvo type="percent" val="0"/>
        <cfvo type="num" val="0.6"/>
        <cfvo type="num" val="0.8"/>
        <cfvo type="num" val="0.9"/>
      </iconSet>
    </cfRule>
    <cfRule type="cellIs" dxfId="7375" priority="1247" operator="lessThan">
      <formula>0.6</formula>
    </cfRule>
    <cfRule type="cellIs" dxfId="7374" priority="1248" operator="between">
      <formula>0.8</formula>
      <formula>0.899999999999999</formula>
    </cfRule>
    <cfRule type="cellIs" dxfId="7373" priority="1249" operator="between">
      <formula>0.6</formula>
      <formula>0.8</formula>
    </cfRule>
    <cfRule type="cellIs" dxfId="7372" priority="1250" operator="greaterThanOrEqual">
      <formula>0.9</formula>
    </cfRule>
  </conditionalFormatting>
  <conditionalFormatting sqref="Y158:Y178">
    <cfRule type="iconSet" priority="1201">
      <iconSet iconSet="4Arrows" showValue="0">
        <cfvo type="percent" val="0"/>
        <cfvo type="num" val="0.6"/>
        <cfvo type="num" val="0.8"/>
        <cfvo type="num" val="0.9"/>
      </iconSet>
    </cfRule>
    <cfRule type="cellIs" dxfId="7371" priority="1202" operator="lessThan">
      <formula>0.6</formula>
    </cfRule>
    <cfRule type="cellIs" dxfId="7370" priority="1203" operator="between">
      <formula>0.8</formula>
      <formula>0.899999999999999</formula>
    </cfRule>
    <cfRule type="cellIs" dxfId="7369" priority="1204" operator="between">
      <formula>0.6</formula>
      <formula>0.8</formula>
    </cfRule>
    <cfRule type="cellIs" dxfId="7368" priority="1205" operator="greaterThanOrEqual">
      <formula>0.9</formula>
    </cfRule>
  </conditionalFormatting>
  <conditionalFormatting sqref="AD158:AD178">
    <cfRule type="iconSet" priority="1206">
      <iconSet iconSet="4Arrows" showValue="0">
        <cfvo type="percent" val="0"/>
        <cfvo type="num" val="0.6"/>
        <cfvo type="num" val="0.8"/>
        <cfvo type="num" val="0.9"/>
      </iconSet>
    </cfRule>
    <cfRule type="cellIs" dxfId="7367" priority="1207" operator="lessThan">
      <formula>0.6</formula>
    </cfRule>
    <cfRule type="cellIs" dxfId="7366" priority="1208" operator="between">
      <formula>0.8</formula>
      <formula>0.899999999999999</formula>
    </cfRule>
    <cfRule type="cellIs" dxfId="7365" priority="1209" operator="between">
      <formula>0.6</formula>
      <formula>0.8</formula>
    </cfRule>
    <cfRule type="cellIs" dxfId="7364" priority="1210" operator="greaterThanOrEqual">
      <formula>0.9</formula>
    </cfRule>
  </conditionalFormatting>
  <conditionalFormatting sqref="AH158 AH165 AH167:AH178">
    <cfRule type="iconSet" priority="1211">
      <iconSet iconSet="4Arrows" showValue="0">
        <cfvo type="percent" val="0"/>
        <cfvo type="num" val="0.6"/>
        <cfvo type="num" val="0.8"/>
        <cfvo type="num" val="0.9"/>
      </iconSet>
    </cfRule>
    <cfRule type="cellIs" dxfId="7363" priority="1212" operator="lessThan">
      <formula>0.6</formula>
    </cfRule>
    <cfRule type="cellIs" dxfId="7362" priority="1213" operator="between">
      <formula>0.8</formula>
      <formula>0.899999999999999</formula>
    </cfRule>
    <cfRule type="cellIs" dxfId="7361" priority="1214" operator="between">
      <formula>0.6</formula>
      <formula>0.8</formula>
    </cfRule>
    <cfRule type="cellIs" dxfId="7360" priority="1215" operator="greaterThanOrEqual">
      <formula>0.9</formula>
    </cfRule>
  </conditionalFormatting>
  <conditionalFormatting sqref="AL158:AL178">
    <cfRule type="iconSet" priority="1216">
      <iconSet iconSet="4Arrows" showValue="0">
        <cfvo type="percent" val="0"/>
        <cfvo type="num" val="0.6"/>
        <cfvo type="num" val="0.8"/>
        <cfvo type="num" val="0.9"/>
      </iconSet>
    </cfRule>
    <cfRule type="cellIs" dxfId="7359" priority="1217" operator="lessThan">
      <formula>0.6</formula>
    </cfRule>
    <cfRule type="cellIs" dxfId="7358" priority="1218" operator="between">
      <formula>0.8</formula>
      <formula>0.899999999999999</formula>
    </cfRule>
    <cfRule type="cellIs" dxfId="7357" priority="1219" operator="between">
      <formula>0.6</formula>
      <formula>0.8</formula>
    </cfRule>
    <cfRule type="cellIs" dxfId="7356" priority="1220" operator="greaterThanOrEqual">
      <formula>0.9</formula>
    </cfRule>
  </conditionalFormatting>
  <conditionalFormatting sqref="AP158:AP178">
    <cfRule type="iconSet" priority="1221">
      <iconSet iconSet="4Arrows" showValue="0">
        <cfvo type="percent" val="0"/>
        <cfvo type="num" val="0.6"/>
        <cfvo type="num" val="0.8"/>
        <cfvo type="num" val="0.9"/>
      </iconSet>
    </cfRule>
    <cfRule type="cellIs" dxfId="7355" priority="1222" operator="lessThan">
      <formula>0.6</formula>
    </cfRule>
    <cfRule type="cellIs" dxfId="7354" priority="1223" operator="between">
      <formula>0.8</formula>
      <formula>0.899999999999999</formula>
    </cfRule>
    <cfRule type="cellIs" dxfId="7353" priority="1224" operator="between">
      <formula>0.6</formula>
      <formula>0.8</formula>
    </cfRule>
    <cfRule type="cellIs" dxfId="7352" priority="1225" operator="greaterThanOrEqual">
      <formula>0.9</formula>
    </cfRule>
  </conditionalFormatting>
  <conditionalFormatting sqref="Y240">
    <cfRule type="iconSet" priority="1176">
      <iconSet iconSet="4Arrows" showValue="0">
        <cfvo type="percent" val="0"/>
        <cfvo type="num" val="0.6"/>
        <cfvo type="num" val="0.8"/>
        <cfvo type="num" val="0.9"/>
      </iconSet>
    </cfRule>
    <cfRule type="cellIs" dxfId="7351" priority="1177" operator="lessThan">
      <formula>0.6</formula>
    </cfRule>
    <cfRule type="cellIs" dxfId="7350" priority="1178" operator="between">
      <formula>0.8</formula>
      <formula>0.899999999999999</formula>
    </cfRule>
    <cfRule type="cellIs" dxfId="7349" priority="1179" operator="between">
      <formula>0.6</formula>
      <formula>0.8</formula>
    </cfRule>
    <cfRule type="cellIs" dxfId="7348" priority="1180" operator="greaterThanOrEqual">
      <formula>0.9</formula>
    </cfRule>
  </conditionalFormatting>
  <conditionalFormatting sqref="AD240">
    <cfRule type="iconSet" priority="1181">
      <iconSet iconSet="4Arrows" showValue="0">
        <cfvo type="percent" val="0"/>
        <cfvo type="num" val="0.6"/>
        <cfvo type="num" val="0.8"/>
        <cfvo type="num" val="0.9"/>
      </iconSet>
    </cfRule>
    <cfRule type="cellIs" dxfId="7347" priority="1182" operator="lessThan">
      <formula>0.6</formula>
    </cfRule>
    <cfRule type="cellIs" dxfId="7346" priority="1183" operator="between">
      <formula>0.8</formula>
      <formula>0.899999999999999</formula>
    </cfRule>
    <cfRule type="cellIs" dxfId="7345" priority="1184" operator="between">
      <formula>0.6</formula>
      <formula>0.8</formula>
    </cfRule>
    <cfRule type="cellIs" dxfId="7344" priority="1185" operator="greaterThanOrEqual">
      <formula>0.9</formula>
    </cfRule>
  </conditionalFormatting>
  <conditionalFormatting sqref="AH240">
    <cfRule type="iconSet" priority="1186">
      <iconSet iconSet="4Arrows" showValue="0">
        <cfvo type="percent" val="0"/>
        <cfvo type="num" val="0.6"/>
        <cfvo type="num" val="0.8"/>
        <cfvo type="num" val="0.9"/>
      </iconSet>
    </cfRule>
    <cfRule type="cellIs" dxfId="7343" priority="1187" operator="lessThan">
      <formula>0.6</formula>
    </cfRule>
    <cfRule type="cellIs" dxfId="7342" priority="1188" operator="between">
      <formula>0.8</formula>
      <formula>0.899999999999999</formula>
    </cfRule>
    <cfRule type="cellIs" dxfId="7341" priority="1189" operator="between">
      <formula>0.6</formula>
      <formula>0.8</formula>
    </cfRule>
    <cfRule type="cellIs" dxfId="7340" priority="1190" operator="greaterThanOrEqual">
      <formula>0.9</formula>
    </cfRule>
  </conditionalFormatting>
  <conditionalFormatting sqref="AL240">
    <cfRule type="iconSet" priority="1191">
      <iconSet iconSet="4Arrows" showValue="0">
        <cfvo type="percent" val="0"/>
        <cfvo type="num" val="0.6"/>
        <cfvo type="num" val="0.8"/>
        <cfvo type="num" val="0.9"/>
      </iconSet>
    </cfRule>
    <cfRule type="cellIs" dxfId="7339" priority="1192" operator="lessThan">
      <formula>0.6</formula>
    </cfRule>
    <cfRule type="cellIs" dxfId="7338" priority="1193" operator="between">
      <formula>0.8</formula>
      <formula>0.899999999999999</formula>
    </cfRule>
    <cfRule type="cellIs" dxfId="7337" priority="1194" operator="between">
      <formula>0.6</formula>
      <formula>0.8</formula>
    </cfRule>
    <cfRule type="cellIs" dxfId="7336" priority="1195" operator="greaterThanOrEqual">
      <formula>0.9</formula>
    </cfRule>
  </conditionalFormatting>
  <conditionalFormatting sqref="AP240">
    <cfRule type="iconSet" priority="1196">
      <iconSet iconSet="4Arrows" showValue="0">
        <cfvo type="percent" val="0"/>
        <cfvo type="num" val="0.6"/>
        <cfvo type="num" val="0.8"/>
        <cfvo type="num" val="0.9"/>
      </iconSet>
    </cfRule>
    <cfRule type="cellIs" dxfId="7335" priority="1197" operator="lessThan">
      <formula>0.6</formula>
    </cfRule>
    <cfRule type="cellIs" dxfId="7334" priority="1198" operator="between">
      <formula>0.8</formula>
      <formula>0.899999999999999</formula>
    </cfRule>
    <cfRule type="cellIs" dxfId="7333" priority="1199" operator="between">
      <formula>0.6</formula>
      <formula>0.8</formula>
    </cfRule>
    <cfRule type="cellIs" dxfId="7332" priority="1200" operator="greaterThanOrEqual">
      <formula>0.9</formula>
    </cfRule>
  </conditionalFormatting>
  <conditionalFormatting sqref="Y244">
    <cfRule type="iconSet" priority="1171">
      <iconSet iconSet="4Arrows" showValue="0">
        <cfvo type="percent" val="0"/>
        <cfvo type="num" val="0.6"/>
        <cfvo type="num" val="0.8"/>
        <cfvo type="num" val="0.9"/>
      </iconSet>
    </cfRule>
    <cfRule type="cellIs" dxfId="7331" priority="1172" operator="lessThan">
      <formula>0.6</formula>
    </cfRule>
    <cfRule type="cellIs" dxfId="7330" priority="1173" operator="between">
      <formula>0.8</formula>
      <formula>0.899999999999999</formula>
    </cfRule>
    <cfRule type="cellIs" dxfId="7329" priority="1174" operator="between">
      <formula>0.6</formula>
      <formula>0.8</formula>
    </cfRule>
    <cfRule type="cellIs" dxfId="7328" priority="1175" operator="greaterThanOrEqual">
      <formula>0.9</formula>
    </cfRule>
  </conditionalFormatting>
  <conditionalFormatting sqref="Y252">
    <cfRule type="iconSet" priority="1166">
      <iconSet iconSet="4Arrows" showValue="0">
        <cfvo type="percent" val="0"/>
        <cfvo type="num" val="0.6"/>
        <cfvo type="num" val="0.8"/>
        <cfvo type="num" val="0.9"/>
      </iconSet>
    </cfRule>
    <cfRule type="cellIs" dxfId="7327" priority="1167" operator="lessThan">
      <formula>0.6</formula>
    </cfRule>
    <cfRule type="cellIs" dxfId="7326" priority="1168" operator="between">
      <formula>0.8</formula>
      <formula>0.899999999999999</formula>
    </cfRule>
    <cfRule type="cellIs" dxfId="7325" priority="1169" operator="between">
      <formula>0.6</formula>
      <formula>0.8</formula>
    </cfRule>
    <cfRule type="cellIs" dxfId="7324" priority="1170" operator="greaterThanOrEqual">
      <formula>0.9</formula>
    </cfRule>
  </conditionalFormatting>
  <conditionalFormatting sqref="Y253">
    <cfRule type="iconSet" priority="1161">
      <iconSet iconSet="4Arrows" showValue="0">
        <cfvo type="percent" val="0"/>
        <cfvo type="num" val="0.6"/>
        <cfvo type="num" val="0.8"/>
        <cfvo type="num" val="0.9"/>
      </iconSet>
    </cfRule>
    <cfRule type="cellIs" dxfId="7323" priority="1162" operator="lessThan">
      <formula>0.6</formula>
    </cfRule>
    <cfRule type="cellIs" dxfId="7322" priority="1163" operator="between">
      <formula>0.8</formula>
      <formula>0.899999999999999</formula>
    </cfRule>
    <cfRule type="cellIs" dxfId="7321" priority="1164" operator="between">
      <formula>0.6</formula>
      <formula>0.8</formula>
    </cfRule>
    <cfRule type="cellIs" dxfId="7320" priority="1165" operator="greaterThanOrEqual">
      <formula>0.9</formula>
    </cfRule>
  </conditionalFormatting>
  <conditionalFormatting sqref="Y254">
    <cfRule type="iconSet" priority="1156">
      <iconSet iconSet="4Arrows" showValue="0">
        <cfvo type="percent" val="0"/>
        <cfvo type="num" val="0.6"/>
        <cfvo type="num" val="0.8"/>
        <cfvo type="num" val="0.9"/>
      </iconSet>
    </cfRule>
    <cfRule type="cellIs" dxfId="7319" priority="1157" operator="lessThan">
      <formula>0.6</formula>
    </cfRule>
    <cfRule type="cellIs" dxfId="7318" priority="1158" operator="between">
      <formula>0.8</formula>
      <formula>0.899999999999999</formula>
    </cfRule>
    <cfRule type="cellIs" dxfId="7317" priority="1159" operator="between">
      <formula>0.6</formula>
      <formula>0.8</formula>
    </cfRule>
    <cfRule type="cellIs" dxfId="7316" priority="1160" operator="greaterThanOrEqual">
      <formula>0.9</formula>
    </cfRule>
  </conditionalFormatting>
  <conditionalFormatting sqref="AD255">
    <cfRule type="iconSet" priority="1151">
      <iconSet iconSet="4Arrows" showValue="0">
        <cfvo type="percent" val="0"/>
        <cfvo type="num" val="0.6"/>
        <cfvo type="num" val="0.8"/>
        <cfvo type="num" val="0.9"/>
      </iconSet>
    </cfRule>
    <cfRule type="cellIs" dxfId="7315" priority="1152" operator="lessThan">
      <formula>0.6</formula>
    </cfRule>
    <cfRule type="cellIs" dxfId="7314" priority="1153" operator="between">
      <formula>0.8</formula>
      <formula>0.899999999999999</formula>
    </cfRule>
    <cfRule type="cellIs" dxfId="7313" priority="1154" operator="between">
      <formula>0.6</formula>
      <formula>0.8</formula>
    </cfRule>
    <cfRule type="cellIs" dxfId="7312" priority="1155" operator="greaterThanOrEqual">
      <formula>0.9</formula>
    </cfRule>
  </conditionalFormatting>
  <conditionalFormatting sqref="Y255">
    <cfRule type="iconSet" priority="1146">
      <iconSet iconSet="4Arrows" showValue="0">
        <cfvo type="percent" val="0"/>
        <cfvo type="num" val="0.6"/>
        <cfvo type="num" val="0.8"/>
        <cfvo type="num" val="0.9"/>
      </iconSet>
    </cfRule>
    <cfRule type="cellIs" dxfId="7311" priority="1147" operator="lessThan">
      <formula>0.6</formula>
    </cfRule>
    <cfRule type="cellIs" dxfId="7310" priority="1148" operator="between">
      <formula>0.8</formula>
      <formula>0.899999999999999</formula>
    </cfRule>
    <cfRule type="cellIs" dxfId="7309" priority="1149" operator="between">
      <formula>0.6</formula>
      <formula>0.8</formula>
    </cfRule>
    <cfRule type="cellIs" dxfId="7308" priority="1150" operator="greaterThanOrEqual">
      <formula>0.9</formula>
    </cfRule>
  </conditionalFormatting>
  <conditionalFormatting sqref="Y243">
    <cfRule type="iconSet" priority="1121">
      <iconSet iconSet="4Arrows" showValue="0">
        <cfvo type="percent" val="0"/>
        <cfvo type="num" val="0.6"/>
        <cfvo type="num" val="0.8"/>
        <cfvo type="num" val="0.9"/>
      </iconSet>
    </cfRule>
    <cfRule type="cellIs" dxfId="7307" priority="1122" operator="lessThan">
      <formula>0.6</formula>
    </cfRule>
    <cfRule type="cellIs" dxfId="7306" priority="1123" operator="between">
      <formula>0.8</formula>
      <formula>0.899999999999999</formula>
    </cfRule>
    <cfRule type="cellIs" dxfId="7305" priority="1124" operator="between">
      <formula>0.6</formula>
      <formula>0.8</formula>
    </cfRule>
    <cfRule type="cellIs" dxfId="7304" priority="1125" operator="greaterThanOrEqual">
      <formula>0.9</formula>
    </cfRule>
  </conditionalFormatting>
  <conditionalFormatting sqref="AD243">
    <cfRule type="iconSet" priority="1126">
      <iconSet iconSet="4Arrows" showValue="0">
        <cfvo type="percent" val="0"/>
        <cfvo type="num" val="0.6"/>
        <cfvo type="num" val="0.8"/>
        <cfvo type="num" val="0.9"/>
      </iconSet>
    </cfRule>
    <cfRule type="cellIs" dxfId="7303" priority="1127" operator="lessThan">
      <formula>0.6</formula>
    </cfRule>
    <cfRule type="cellIs" dxfId="7302" priority="1128" operator="between">
      <formula>0.8</formula>
      <formula>0.899999999999999</formula>
    </cfRule>
    <cfRule type="cellIs" dxfId="7301" priority="1129" operator="between">
      <formula>0.6</formula>
      <formula>0.8</formula>
    </cfRule>
    <cfRule type="cellIs" dxfId="7300" priority="1130" operator="greaterThanOrEqual">
      <formula>0.9</formula>
    </cfRule>
  </conditionalFormatting>
  <conditionalFormatting sqref="AH243">
    <cfRule type="iconSet" priority="1131">
      <iconSet iconSet="4Arrows" showValue="0">
        <cfvo type="percent" val="0"/>
        <cfvo type="num" val="0.6"/>
        <cfvo type="num" val="0.8"/>
        <cfvo type="num" val="0.9"/>
      </iconSet>
    </cfRule>
    <cfRule type="cellIs" dxfId="7299" priority="1132" operator="lessThan">
      <formula>0.6</formula>
    </cfRule>
    <cfRule type="cellIs" dxfId="7298" priority="1133" operator="between">
      <formula>0.8</formula>
      <formula>0.899999999999999</formula>
    </cfRule>
    <cfRule type="cellIs" dxfId="7297" priority="1134" operator="between">
      <formula>0.6</formula>
      <formula>0.8</formula>
    </cfRule>
    <cfRule type="cellIs" dxfId="7296" priority="1135" operator="greaterThanOrEqual">
      <formula>0.9</formula>
    </cfRule>
  </conditionalFormatting>
  <conditionalFormatting sqref="AL243">
    <cfRule type="iconSet" priority="1136">
      <iconSet iconSet="4Arrows" showValue="0">
        <cfvo type="percent" val="0"/>
        <cfvo type="num" val="0.6"/>
        <cfvo type="num" val="0.8"/>
        <cfvo type="num" val="0.9"/>
      </iconSet>
    </cfRule>
    <cfRule type="cellIs" dxfId="7295" priority="1137" operator="lessThan">
      <formula>0.6</formula>
    </cfRule>
    <cfRule type="cellIs" dxfId="7294" priority="1138" operator="between">
      <formula>0.8</formula>
      <formula>0.899999999999999</formula>
    </cfRule>
    <cfRule type="cellIs" dxfId="7293" priority="1139" operator="between">
      <formula>0.6</formula>
      <formula>0.8</formula>
    </cfRule>
    <cfRule type="cellIs" dxfId="7292" priority="1140" operator="greaterThanOrEqual">
      <formula>0.9</formula>
    </cfRule>
  </conditionalFormatting>
  <conditionalFormatting sqref="AP243">
    <cfRule type="iconSet" priority="1141">
      <iconSet iconSet="4Arrows" showValue="0">
        <cfvo type="percent" val="0"/>
        <cfvo type="num" val="0.6"/>
        <cfvo type="num" val="0.8"/>
        <cfvo type="num" val="0.9"/>
      </iconSet>
    </cfRule>
    <cfRule type="cellIs" dxfId="7291" priority="1142" operator="lessThan">
      <formula>0.6</formula>
    </cfRule>
    <cfRule type="cellIs" dxfId="7290" priority="1143" operator="between">
      <formula>0.8</formula>
      <formula>0.899999999999999</formula>
    </cfRule>
    <cfRule type="cellIs" dxfId="7289" priority="1144" operator="between">
      <formula>0.6</formula>
      <formula>0.8</formula>
    </cfRule>
    <cfRule type="cellIs" dxfId="7288" priority="1145" operator="greaterThanOrEqual">
      <formula>0.9</formula>
    </cfRule>
  </conditionalFormatting>
  <conditionalFormatting sqref="AH256">
    <cfRule type="iconSet" priority="1106">
      <iconSet iconSet="4Arrows" showValue="0">
        <cfvo type="percent" val="0"/>
        <cfvo type="num" val="0.6"/>
        <cfvo type="num" val="0.8"/>
        <cfvo type="num" val="0.9"/>
      </iconSet>
    </cfRule>
    <cfRule type="cellIs" dxfId="7287" priority="1107" operator="lessThan">
      <formula>0.6</formula>
    </cfRule>
    <cfRule type="cellIs" dxfId="7286" priority="1108" operator="between">
      <formula>0.8</formula>
      <formula>0.899999999999999</formula>
    </cfRule>
    <cfRule type="cellIs" dxfId="7285" priority="1109" operator="between">
      <formula>0.6</formula>
      <formula>0.8</formula>
    </cfRule>
    <cfRule type="cellIs" dxfId="7284" priority="1110" operator="greaterThanOrEqual">
      <formula>0.9</formula>
    </cfRule>
  </conditionalFormatting>
  <conditionalFormatting sqref="AL256">
    <cfRule type="iconSet" priority="1111">
      <iconSet iconSet="4Arrows" showValue="0">
        <cfvo type="percent" val="0"/>
        <cfvo type="num" val="0.6"/>
        <cfvo type="num" val="0.8"/>
        <cfvo type="num" val="0.9"/>
      </iconSet>
    </cfRule>
    <cfRule type="cellIs" dxfId="7283" priority="1112" operator="lessThan">
      <formula>0.6</formula>
    </cfRule>
    <cfRule type="cellIs" dxfId="7282" priority="1113" operator="between">
      <formula>0.8</formula>
      <formula>0.899999999999999</formula>
    </cfRule>
    <cfRule type="cellIs" dxfId="7281" priority="1114" operator="between">
      <formula>0.6</formula>
      <formula>0.8</formula>
    </cfRule>
    <cfRule type="cellIs" dxfId="7280" priority="1115" operator="greaterThanOrEqual">
      <formula>0.9</formula>
    </cfRule>
  </conditionalFormatting>
  <conditionalFormatting sqref="AP256">
    <cfRule type="iconSet" priority="1116">
      <iconSet iconSet="4Arrows" showValue="0">
        <cfvo type="percent" val="0"/>
        <cfvo type="num" val="0.6"/>
        <cfvo type="num" val="0.8"/>
        <cfvo type="num" val="0.9"/>
      </iconSet>
    </cfRule>
    <cfRule type="cellIs" dxfId="7279" priority="1117" operator="lessThan">
      <formula>0.6</formula>
    </cfRule>
    <cfRule type="cellIs" dxfId="7278" priority="1118" operator="between">
      <formula>0.8</formula>
      <formula>0.899999999999999</formula>
    </cfRule>
    <cfRule type="cellIs" dxfId="7277" priority="1119" operator="between">
      <formula>0.6</formula>
      <formula>0.8</formula>
    </cfRule>
    <cfRule type="cellIs" dxfId="7276" priority="1120" operator="greaterThanOrEqual">
      <formula>0.9</formula>
    </cfRule>
  </conditionalFormatting>
  <conditionalFormatting sqref="AD256">
    <cfRule type="iconSet" priority="1101">
      <iconSet iconSet="4Arrows" showValue="0">
        <cfvo type="percent" val="0"/>
        <cfvo type="num" val="0.6"/>
        <cfvo type="num" val="0.8"/>
        <cfvo type="num" val="0.9"/>
      </iconSet>
    </cfRule>
    <cfRule type="cellIs" dxfId="7275" priority="1102" operator="lessThan">
      <formula>0.6</formula>
    </cfRule>
    <cfRule type="cellIs" dxfId="7274" priority="1103" operator="between">
      <formula>0.8</formula>
      <formula>0.899999999999999</formula>
    </cfRule>
    <cfRule type="cellIs" dxfId="7273" priority="1104" operator="between">
      <formula>0.6</formula>
      <formula>0.8</formula>
    </cfRule>
    <cfRule type="cellIs" dxfId="7272" priority="1105" operator="greaterThanOrEqual">
      <formula>0.9</formula>
    </cfRule>
  </conditionalFormatting>
  <conditionalFormatting sqref="Y256">
    <cfRule type="iconSet" priority="1096">
      <iconSet iconSet="4Arrows" showValue="0">
        <cfvo type="percent" val="0"/>
        <cfvo type="num" val="0.6"/>
        <cfvo type="num" val="0.8"/>
        <cfvo type="num" val="0.9"/>
      </iconSet>
    </cfRule>
    <cfRule type="cellIs" dxfId="7271" priority="1097" operator="lessThan">
      <formula>0.6</formula>
    </cfRule>
    <cfRule type="cellIs" dxfId="7270" priority="1098" operator="between">
      <formula>0.8</formula>
      <formula>0.899999999999999</formula>
    </cfRule>
    <cfRule type="cellIs" dxfId="7269" priority="1099" operator="between">
      <formula>0.6</formula>
      <formula>0.8</formula>
    </cfRule>
    <cfRule type="cellIs" dxfId="7268" priority="1100" operator="greaterThanOrEqual">
      <formula>0.9</formula>
    </cfRule>
  </conditionalFormatting>
  <conditionalFormatting sqref="AD245">
    <cfRule type="iconSet" priority="1076">
      <iconSet iconSet="4Arrows" showValue="0">
        <cfvo type="percent" val="0"/>
        <cfvo type="num" val="0.6"/>
        <cfvo type="num" val="0.8"/>
        <cfvo type="num" val="0.9"/>
      </iconSet>
    </cfRule>
    <cfRule type="cellIs" dxfId="7267" priority="1077" operator="lessThan">
      <formula>0.6</formula>
    </cfRule>
    <cfRule type="cellIs" dxfId="7266" priority="1078" operator="between">
      <formula>0.8</formula>
      <formula>0.899999999999999</formula>
    </cfRule>
    <cfRule type="cellIs" dxfId="7265" priority="1079" operator="between">
      <formula>0.6</formula>
      <formula>0.8</formula>
    </cfRule>
    <cfRule type="cellIs" dxfId="7264" priority="1080" operator="greaterThanOrEqual">
      <formula>0.9</formula>
    </cfRule>
  </conditionalFormatting>
  <conditionalFormatting sqref="AH245">
    <cfRule type="iconSet" priority="1081">
      <iconSet iconSet="4Arrows" showValue="0">
        <cfvo type="percent" val="0"/>
        <cfvo type="num" val="0.6"/>
        <cfvo type="num" val="0.8"/>
        <cfvo type="num" val="0.9"/>
      </iconSet>
    </cfRule>
    <cfRule type="cellIs" dxfId="7263" priority="1082" operator="lessThan">
      <formula>0.6</formula>
    </cfRule>
    <cfRule type="cellIs" dxfId="7262" priority="1083" operator="between">
      <formula>0.8</formula>
      <formula>0.899999999999999</formula>
    </cfRule>
    <cfRule type="cellIs" dxfId="7261" priority="1084" operator="between">
      <formula>0.6</formula>
      <formula>0.8</formula>
    </cfRule>
    <cfRule type="cellIs" dxfId="7260" priority="1085" operator="greaterThanOrEqual">
      <formula>0.9</formula>
    </cfRule>
  </conditionalFormatting>
  <conditionalFormatting sqref="AL245">
    <cfRule type="iconSet" priority="1086">
      <iconSet iconSet="4Arrows" showValue="0">
        <cfvo type="percent" val="0"/>
        <cfvo type="num" val="0.6"/>
        <cfvo type="num" val="0.8"/>
        <cfvo type="num" val="0.9"/>
      </iconSet>
    </cfRule>
    <cfRule type="cellIs" dxfId="7259" priority="1087" operator="lessThan">
      <formula>0.6</formula>
    </cfRule>
    <cfRule type="cellIs" dxfId="7258" priority="1088" operator="between">
      <formula>0.8</formula>
      <formula>0.899999999999999</formula>
    </cfRule>
    <cfRule type="cellIs" dxfId="7257" priority="1089" operator="between">
      <formula>0.6</formula>
      <formula>0.8</formula>
    </cfRule>
    <cfRule type="cellIs" dxfId="7256" priority="1090" operator="greaterThanOrEqual">
      <formula>0.9</formula>
    </cfRule>
  </conditionalFormatting>
  <conditionalFormatting sqref="AP245">
    <cfRule type="iconSet" priority="1091">
      <iconSet iconSet="4Arrows" showValue="0">
        <cfvo type="percent" val="0"/>
        <cfvo type="num" val="0.6"/>
        <cfvo type="num" val="0.8"/>
        <cfvo type="num" val="0.9"/>
      </iconSet>
    </cfRule>
    <cfRule type="cellIs" dxfId="7255" priority="1092" operator="lessThan">
      <formula>0.6</formula>
    </cfRule>
    <cfRule type="cellIs" dxfId="7254" priority="1093" operator="between">
      <formula>0.8</formula>
      <formula>0.899999999999999</formula>
    </cfRule>
    <cfRule type="cellIs" dxfId="7253" priority="1094" operator="between">
      <formula>0.6</formula>
      <formula>0.8</formula>
    </cfRule>
    <cfRule type="cellIs" dxfId="7252" priority="1095" operator="greaterThanOrEqual">
      <formula>0.9</formula>
    </cfRule>
  </conditionalFormatting>
  <conditionalFormatting sqref="Y245">
    <cfRule type="iconSet" priority="1071">
      <iconSet iconSet="4Arrows" showValue="0">
        <cfvo type="percent" val="0"/>
        <cfvo type="num" val="0.6"/>
        <cfvo type="num" val="0.8"/>
        <cfvo type="num" val="0.9"/>
      </iconSet>
    </cfRule>
    <cfRule type="cellIs" dxfId="7251" priority="1072" operator="lessThan">
      <formula>0.6</formula>
    </cfRule>
    <cfRule type="cellIs" dxfId="7250" priority="1073" operator="between">
      <formula>0.8</formula>
      <formula>0.899999999999999</formula>
    </cfRule>
    <cfRule type="cellIs" dxfId="7249" priority="1074" operator="between">
      <formula>0.6</formula>
      <formula>0.8</formula>
    </cfRule>
    <cfRule type="cellIs" dxfId="7248" priority="1075" operator="greaterThanOrEqual">
      <formula>0.9</formula>
    </cfRule>
  </conditionalFormatting>
  <conditionalFormatting sqref="AD246">
    <cfRule type="iconSet" priority="1051">
      <iconSet iconSet="4Arrows" showValue="0">
        <cfvo type="percent" val="0"/>
        <cfvo type="num" val="0.6"/>
        <cfvo type="num" val="0.8"/>
        <cfvo type="num" val="0.9"/>
      </iconSet>
    </cfRule>
    <cfRule type="cellIs" dxfId="7247" priority="1052" operator="lessThan">
      <formula>0.6</formula>
    </cfRule>
    <cfRule type="cellIs" dxfId="7246" priority="1053" operator="between">
      <formula>0.8</formula>
      <formula>0.899999999999999</formula>
    </cfRule>
    <cfRule type="cellIs" dxfId="7245" priority="1054" operator="between">
      <formula>0.6</formula>
      <formula>0.8</formula>
    </cfRule>
    <cfRule type="cellIs" dxfId="7244" priority="1055" operator="greaterThanOrEqual">
      <formula>0.9</formula>
    </cfRule>
  </conditionalFormatting>
  <conditionalFormatting sqref="AH246">
    <cfRule type="iconSet" priority="1056">
      <iconSet iconSet="4Arrows" showValue="0">
        <cfvo type="percent" val="0"/>
        <cfvo type="num" val="0.6"/>
        <cfvo type="num" val="0.8"/>
        <cfvo type="num" val="0.9"/>
      </iconSet>
    </cfRule>
    <cfRule type="cellIs" dxfId="7243" priority="1057" operator="lessThan">
      <formula>0.6</formula>
    </cfRule>
    <cfRule type="cellIs" dxfId="7242" priority="1058" operator="between">
      <formula>0.8</formula>
      <formula>0.899999999999999</formula>
    </cfRule>
    <cfRule type="cellIs" dxfId="7241" priority="1059" operator="between">
      <formula>0.6</formula>
      <formula>0.8</formula>
    </cfRule>
    <cfRule type="cellIs" dxfId="7240" priority="1060" operator="greaterThanOrEqual">
      <formula>0.9</formula>
    </cfRule>
  </conditionalFormatting>
  <conditionalFormatting sqref="AL246">
    <cfRule type="iconSet" priority="1061">
      <iconSet iconSet="4Arrows" showValue="0">
        <cfvo type="percent" val="0"/>
        <cfvo type="num" val="0.6"/>
        <cfvo type="num" val="0.8"/>
        <cfvo type="num" val="0.9"/>
      </iconSet>
    </cfRule>
    <cfRule type="cellIs" dxfId="7239" priority="1062" operator="lessThan">
      <formula>0.6</formula>
    </cfRule>
    <cfRule type="cellIs" dxfId="7238" priority="1063" operator="between">
      <formula>0.8</formula>
      <formula>0.899999999999999</formula>
    </cfRule>
    <cfRule type="cellIs" dxfId="7237" priority="1064" operator="between">
      <formula>0.6</formula>
      <formula>0.8</formula>
    </cfRule>
    <cfRule type="cellIs" dxfId="7236" priority="1065" operator="greaterThanOrEqual">
      <formula>0.9</formula>
    </cfRule>
  </conditionalFormatting>
  <conditionalFormatting sqref="AP246">
    <cfRule type="iconSet" priority="1066">
      <iconSet iconSet="4Arrows" showValue="0">
        <cfvo type="percent" val="0"/>
        <cfvo type="num" val="0.6"/>
        <cfvo type="num" val="0.8"/>
        <cfvo type="num" val="0.9"/>
      </iconSet>
    </cfRule>
    <cfRule type="cellIs" dxfId="7235" priority="1067" operator="lessThan">
      <formula>0.6</formula>
    </cfRule>
    <cfRule type="cellIs" dxfId="7234" priority="1068" operator="between">
      <formula>0.8</formula>
      <formula>0.899999999999999</formula>
    </cfRule>
    <cfRule type="cellIs" dxfId="7233" priority="1069" operator="between">
      <formula>0.6</formula>
      <formula>0.8</formula>
    </cfRule>
    <cfRule type="cellIs" dxfId="7232" priority="1070" operator="greaterThanOrEqual">
      <formula>0.9</formula>
    </cfRule>
  </conditionalFormatting>
  <conditionalFormatting sqref="Y246">
    <cfRule type="iconSet" priority="1046">
      <iconSet iconSet="4Arrows" showValue="0">
        <cfvo type="percent" val="0"/>
        <cfvo type="num" val="0.6"/>
        <cfvo type="num" val="0.8"/>
        <cfvo type="num" val="0.9"/>
      </iconSet>
    </cfRule>
    <cfRule type="cellIs" dxfId="7231" priority="1047" operator="lessThan">
      <formula>0.6</formula>
    </cfRule>
    <cfRule type="cellIs" dxfId="7230" priority="1048" operator="between">
      <formula>0.8</formula>
      <formula>0.899999999999999</formula>
    </cfRule>
    <cfRule type="cellIs" dxfId="7229" priority="1049" operator="between">
      <formula>0.6</formula>
      <formula>0.8</formula>
    </cfRule>
    <cfRule type="cellIs" dxfId="7228" priority="1050" operator="greaterThanOrEqual">
      <formula>0.9</formula>
    </cfRule>
  </conditionalFormatting>
  <conditionalFormatting sqref="Y232">
    <cfRule type="iconSet" priority="1021">
      <iconSet iconSet="4Arrows" showValue="0">
        <cfvo type="percent" val="0"/>
        <cfvo type="num" val="0.6"/>
        <cfvo type="num" val="0.8"/>
        <cfvo type="num" val="0.9"/>
      </iconSet>
    </cfRule>
    <cfRule type="cellIs" dxfId="7227" priority="1022" operator="lessThan">
      <formula>0.6</formula>
    </cfRule>
    <cfRule type="cellIs" dxfId="7226" priority="1023" operator="between">
      <formula>0.8</formula>
      <formula>0.899999999999999</formula>
    </cfRule>
    <cfRule type="cellIs" dxfId="7225" priority="1024" operator="between">
      <formula>0.6</formula>
      <formula>0.8</formula>
    </cfRule>
    <cfRule type="cellIs" dxfId="7224" priority="1025" operator="greaterThanOrEqual">
      <formula>0.9</formula>
    </cfRule>
  </conditionalFormatting>
  <conditionalFormatting sqref="AD232">
    <cfRule type="iconSet" priority="1026">
      <iconSet iconSet="4Arrows" showValue="0">
        <cfvo type="percent" val="0"/>
        <cfvo type="num" val="0.6"/>
        <cfvo type="num" val="0.8"/>
        <cfvo type="num" val="0.9"/>
      </iconSet>
    </cfRule>
    <cfRule type="cellIs" dxfId="7223" priority="1027" operator="lessThan">
      <formula>0.6</formula>
    </cfRule>
    <cfRule type="cellIs" dxfId="7222" priority="1028" operator="between">
      <formula>0.8</formula>
      <formula>0.899999999999999</formula>
    </cfRule>
    <cfRule type="cellIs" dxfId="7221" priority="1029" operator="between">
      <formula>0.6</formula>
      <formula>0.8</formula>
    </cfRule>
    <cfRule type="cellIs" dxfId="7220" priority="1030" operator="greaterThanOrEqual">
      <formula>0.9</formula>
    </cfRule>
  </conditionalFormatting>
  <conditionalFormatting sqref="AH232">
    <cfRule type="iconSet" priority="1031">
      <iconSet iconSet="4Arrows" showValue="0">
        <cfvo type="percent" val="0"/>
        <cfvo type="num" val="0.6"/>
        <cfvo type="num" val="0.8"/>
        <cfvo type="num" val="0.9"/>
      </iconSet>
    </cfRule>
    <cfRule type="cellIs" dxfId="7219" priority="1032" operator="lessThan">
      <formula>0.6</formula>
    </cfRule>
    <cfRule type="cellIs" dxfId="7218" priority="1033" operator="between">
      <formula>0.8</formula>
      <formula>0.899999999999999</formula>
    </cfRule>
    <cfRule type="cellIs" dxfId="7217" priority="1034" operator="between">
      <formula>0.6</formula>
      <formula>0.8</formula>
    </cfRule>
    <cfRule type="cellIs" dxfId="7216" priority="1035" operator="greaterThanOrEqual">
      <formula>0.9</formula>
    </cfRule>
  </conditionalFormatting>
  <conditionalFormatting sqref="AL232">
    <cfRule type="iconSet" priority="1036">
      <iconSet iconSet="4Arrows" showValue="0">
        <cfvo type="percent" val="0"/>
        <cfvo type="num" val="0.6"/>
        <cfvo type="num" val="0.8"/>
        <cfvo type="num" val="0.9"/>
      </iconSet>
    </cfRule>
    <cfRule type="cellIs" dxfId="7215" priority="1037" operator="lessThan">
      <formula>0.6</formula>
    </cfRule>
    <cfRule type="cellIs" dxfId="7214" priority="1038" operator="between">
      <formula>0.8</formula>
      <formula>0.899999999999999</formula>
    </cfRule>
    <cfRule type="cellIs" dxfId="7213" priority="1039" operator="between">
      <formula>0.6</formula>
      <formula>0.8</formula>
    </cfRule>
    <cfRule type="cellIs" dxfId="7212" priority="1040" operator="greaterThanOrEqual">
      <formula>0.9</formula>
    </cfRule>
  </conditionalFormatting>
  <conditionalFormatting sqref="AP232">
    <cfRule type="iconSet" priority="1041">
      <iconSet iconSet="4Arrows" showValue="0">
        <cfvo type="percent" val="0"/>
        <cfvo type="num" val="0.6"/>
        <cfvo type="num" val="0.8"/>
        <cfvo type="num" val="0.9"/>
      </iconSet>
    </cfRule>
    <cfRule type="cellIs" dxfId="7211" priority="1042" operator="lessThan">
      <formula>0.6</formula>
    </cfRule>
    <cfRule type="cellIs" dxfId="7210" priority="1043" operator="between">
      <formula>0.8</formula>
      <formula>0.899999999999999</formula>
    </cfRule>
    <cfRule type="cellIs" dxfId="7209" priority="1044" operator="between">
      <formula>0.6</formula>
      <formula>0.8</formula>
    </cfRule>
    <cfRule type="cellIs" dxfId="7208" priority="1045" operator="greaterThanOrEqual">
      <formula>0.9</formula>
    </cfRule>
  </conditionalFormatting>
  <conditionalFormatting sqref="Y233:Y234">
    <cfRule type="iconSet" priority="996">
      <iconSet iconSet="4Arrows" showValue="0">
        <cfvo type="percent" val="0"/>
        <cfvo type="num" val="0.6"/>
        <cfvo type="num" val="0.8"/>
        <cfvo type="num" val="0.9"/>
      </iconSet>
    </cfRule>
    <cfRule type="cellIs" dxfId="7207" priority="997" operator="lessThan">
      <formula>0.6</formula>
    </cfRule>
    <cfRule type="cellIs" dxfId="7206" priority="998" operator="between">
      <formula>0.8</formula>
      <formula>0.899999999999999</formula>
    </cfRule>
    <cfRule type="cellIs" dxfId="7205" priority="999" operator="between">
      <formula>0.6</formula>
      <formula>0.8</formula>
    </cfRule>
    <cfRule type="cellIs" dxfId="7204" priority="1000" operator="greaterThanOrEqual">
      <formula>0.9</formula>
    </cfRule>
  </conditionalFormatting>
  <conditionalFormatting sqref="AD233:AD234">
    <cfRule type="iconSet" priority="1001">
      <iconSet iconSet="4Arrows" showValue="0">
        <cfvo type="percent" val="0"/>
        <cfvo type="num" val="0.6"/>
        <cfvo type="num" val="0.8"/>
        <cfvo type="num" val="0.9"/>
      </iconSet>
    </cfRule>
    <cfRule type="cellIs" dxfId="7203" priority="1002" operator="lessThan">
      <formula>0.6</formula>
    </cfRule>
    <cfRule type="cellIs" dxfId="7202" priority="1003" operator="between">
      <formula>0.8</formula>
      <formula>0.899999999999999</formula>
    </cfRule>
    <cfRule type="cellIs" dxfId="7201" priority="1004" operator="between">
      <formula>0.6</formula>
      <formula>0.8</formula>
    </cfRule>
    <cfRule type="cellIs" dxfId="7200" priority="1005" operator="greaterThanOrEqual">
      <formula>0.9</formula>
    </cfRule>
  </conditionalFormatting>
  <conditionalFormatting sqref="AH233:AH234">
    <cfRule type="iconSet" priority="1006">
      <iconSet iconSet="4Arrows" showValue="0">
        <cfvo type="percent" val="0"/>
        <cfvo type="num" val="0.6"/>
        <cfvo type="num" val="0.8"/>
        <cfvo type="num" val="0.9"/>
      </iconSet>
    </cfRule>
    <cfRule type="cellIs" dxfId="7199" priority="1007" operator="lessThan">
      <formula>0.6</formula>
    </cfRule>
    <cfRule type="cellIs" dxfId="7198" priority="1008" operator="between">
      <formula>0.8</formula>
      <formula>0.899999999999999</formula>
    </cfRule>
    <cfRule type="cellIs" dxfId="7197" priority="1009" operator="between">
      <formula>0.6</formula>
      <formula>0.8</formula>
    </cfRule>
    <cfRule type="cellIs" dxfId="7196" priority="1010" operator="greaterThanOrEqual">
      <formula>0.9</formula>
    </cfRule>
  </conditionalFormatting>
  <conditionalFormatting sqref="AL233:AL234">
    <cfRule type="iconSet" priority="1011">
      <iconSet iconSet="4Arrows" showValue="0">
        <cfvo type="percent" val="0"/>
        <cfvo type="num" val="0.6"/>
        <cfvo type="num" val="0.8"/>
        <cfvo type="num" val="0.9"/>
      </iconSet>
    </cfRule>
    <cfRule type="cellIs" dxfId="7195" priority="1012" operator="lessThan">
      <formula>0.6</formula>
    </cfRule>
    <cfRule type="cellIs" dxfId="7194" priority="1013" operator="between">
      <formula>0.8</formula>
      <formula>0.899999999999999</formula>
    </cfRule>
    <cfRule type="cellIs" dxfId="7193" priority="1014" operator="between">
      <formula>0.6</formula>
      <formula>0.8</formula>
    </cfRule>
    <cfRule type="cellIs" dxfId="7192" priority="1015" operator="greaterThanOrEqual">
      <formula>0.9</formula>
    </cfRule>
  </conditionalFormatting>
  <conditionalFormatting sqref="AP233:AP234">
    <cfRule type="iconSet" priority="1016">
      <iconSet iconSet="4Arrows" showValue="0">
        <cfvo type="percent" val="0"/>
        <cfvo type="num" val="0.6"/>
        <cfvo type="num" val="0.8"/>
        <cfvo type="num" val="0.9"/>
      </iconSet>
    </cfRule>
    <cfRule type="cellIs" dxfId="7191" priority="1017" operator="lessThan">
      <formula>0.6</formula>
    </cfRule>
    <cfRule type="cellIs" dxfId="7190" priority="1018" operator="between">
      <formula>0.8</formula>
      <formula>0.899999999999999</formula>
    </cfRule>
    <cfRule type="cellIs" dxfId="7189" priority="1019" operator="between">
      <formula>0.6</formula>
      <formula>0.8</formula>
    </cfRule>
    <cfRule type="cellIs" dxfId="7188" priority="1020" operator="greaterThanOrEqual">
      <formula>0.9</formula>
    </cfRule>
  </conditionalFormatting>
  <conditionalFormatting sqref="Y235">
    <cfRule type="iconSet" priority="971">
      <iconSet iconSet="4Arrows" showValue="0">
        <cfvo type="percent" val="0"/>
        <cfvo type="num" val="0.6"/>
        <cfvo type="num" val="0.8"/>
        <cfvo type="num" val="0.9"/>
      </iconSet>
    </cfRule>
    <cfRule type="cellIs" dxfId="7187" priority="972" operator="lessThan">
      <formula>0.6</formula>
    </cfRule>
    <cfRule type="cellIs" dxfId="7186" priority="973" operator="between">
      <formula>0.8</formula>
      <formula>0.899999999999999</formula>
    </cfRule>
    <cfRule type="cellIs" dxfId="7185" priority="974" operator="between">
      <formula>0.6</formula>
      <formula>0.8</formula>
    </cfRule>
    <cfRule type="cellIs" dxfId="7184" priority="975" operator="greaterThanOrEqual">
      <formula>0.9</formula>
    </cfRule>
  </conditionalFormatting>
  <conditionalFormatting sqref="AD235">
    <cfRule type="iconSet" priority="976">
      <iconSet iconSet="4Arrows" showValue="0">
        <cfvo type="percent" val="0"/>
        <cfvo type="num" val="0.6"/>
        <cfvo type="num" val="0.8"/>
        <cfvo type="num" val="0.9"/>
      </iconSet>
    </cfRule>
    <cfRule type="cellIs" dxfId="7183" priority="977" operator="lessThan">
      <formula>0.6</formula>
    </cfRule>
    <cfRule type="cellIs" dxfId="7182" priority="978" operator="between">
      <formula>0.8</formula>
      <formula>0.899999999999999</formula>
    </cfRule>
    <cfRule type="cellIs" dxfId="7181" priority="979" operator="between">
      <formula>0.6</formula>
      <formula>0.8</formula>
    </cfRule>
    <cfRule type="cellIs" dxfId="7180" priority="980" operator="greaterThanOrEqual">
      <formula>0.9</formula>
    </cfRule>
  </conditionalFormatting>
  <conditionalFormatting sqref="AH235">
    <cfRule type="iconSet" priority="981">
      <iconSet iconSet="4Arrows" showValue="0">
        <cfvo type="percent" val="0"/>
        <cfvo type="num" val="0.6"/>
        <cfvo type="num" val="0.8"/>
        <cfvo type="num" val="0.9"/>
      </iconSet>
    </cfRule>
    <cfRule type="cellIs" dxfId="7179" priority="982" operator="lessThan">
      <formula>0.6</formula>
    </cfRule>
    <cfRule type="cellIs" dxfId="7178" priority="983" operator="between">
      <formula>0.8</formula>
      <formula>0.899999999999999</formula>
    </cfRule>
    <cfRule type="cellIs" dxfId="7177" priority="984" operator="between">
      <formula>0.6</formula>
      <formula>0.8</formula>
    </cfRule>
    <cfRule type="cellIs" dxfId="7176" priority="985" operator="greaterThanOrEqual">
      <formula>0.9</formula>
    </cfRule>
  </conditionalFormatting>
  <conditionalFormatting sqref="AL235">
    <cfRule type="iconSet" priority="986">
      <iconSet iconSet="4Arrows" showValue="0">
        <cfvo type="percent" val="0"/>
        <cfvo type="num" val="0.6"/>
        <cfvo type="num" val="0.8"/>
        <cfvo type="num" val="0.9"/>
      </iconSet>
    </cfRule>
    <cfRule type="cellIs" dxfId="7175" priority="987" operator="lessThan">
      <formula>0.6</formula>
    </cfRule>
    <cfRule type="cellIs" dxfId="7174" priority="988" operator="between">
      <formula>0.8</formula>
      <formula>0.899999999999999</formula>
    </cfRule>
    <cfRule type="cellIs" dxfId="7173" priority="989" operator="between">
      <formula>0.6</formula>
      <formula>0.8</formula>
    </cfRule>
    <cfRule type="cellIs" dxfId="7172" priority="990" operator="greaterThanOrEqual">
      <formula>0.9</formula>
    </cfRule>
  </conditionalFormatting>
  <conditionalFormatting sqref="AP235">
    <cfRule type="iconSet" priority="991">
      <iconSet iconSet="4Arrows" showValue="0">
        <cfvo type="percent" val="0"/>
        <cfvo type="num" val="0.6"/>
        <cfvo type="num" val="0.8"/>
        <cfvo type="num" val="0.9"/>
      </iconSet>
    </cfRule>
    <cfRule type="cellIs" dxfId="7171" priority="992" operator="lessThan">
      <formula>0.6</formula>
    </cfRule>
    <cfRule type="cellIs" dxfId="7170" priority="993" operator="between">
      <formula>0.8</formula>
      <formula>0.899999999999999</formula>
    </cfRule>
    <cfRule type="cellIs" dxfId="7169" priority="994" operator="between">
      <formula>0.6</formula>
      <formula>0.8</formula>
    </cfRule>
    <cfRule type="cellIs" dxfId="7168" priority="995" operator="greaterThanOrEqual">
      <formula>0.9</formula>
    </cfRule>
  </conditionalFormatting>
  <conditionalFormatting sqref="Y236:Y237">
    <cfRule type="iconSet" priority="946">
      <iconSet iconSet="4Arrows" showValue="0">
        <cfvo type="percent" val="0"/>
        <cfvo type="num" val="0.6"/>
        <cfvo type="num" val="0.8"/>
        <cfvo type="num" val="0.9"/>
      </iconSet>
    </cfRule>
    <cfRule type="cellIs" dxfId="7167" priority="947" operator="lessThan">
      <formula>0.6</formula>
    </cfRule>
    <cfRule type="cellIs" dxfId="7166" priority="948" operator="between">
      <formula>0.8</formula>
      <formula>0.899999999999999</formula>
    </cfRule>
    <cfRule type="cellIs" dxfId="7165" priority="949" operator="between">
      <formula>0.6</formula>
      <formula>0.8</formula>
    </cfRule>
    <cfRule type="cellIs" dxfId="7164" priority="950" operator="greaterThanOrEqual">
      <formula>0.9</formula>
    </cfRule>
  </conditionalFormatting>
  <conditionalFormatting sqref="AD236:AD237">
    <cfRule type="iconSet" priority="951">
      <iconSet iconSet="4Arrows" showValue="0">
        <cfvo type="percent" val="0"/>
        <cfvo type="num" val="0.6"/>
        <cfvo type="num" val="0.8"/>
        <cfvo type="num" val="0.9"/>
      </iconSet>
    </cfRule>
    <cfRule type="cellIs" dxfId="7163" priority="952" operator="lessThan">
      <formula>0.6</formula>
    </cfRule>
    <cfRule type="cellIs" dxfId="7162" priority="953" operator="between">
      <formula>0.8</formula>
      <formula>0.899999999999999</formula>
    </cfRule>
    <cfRule type="cellIs" dxfId="7161" priority="954" operator="between">
      <formula>0.6</formula>
      <formula>0.8</formula>
    </cfRule>
    <cfRule type="cellIs" dxfId="7160" priority="955" operator="greaterThanOrEqual">
      <formula>0.9</formula>
    </cfRule>
  </conditionalFormatting>
  <conditionalFormatting sqref="AH236:AH237">
    <cfRule type="iconSet" priority="956">
      <iconSet iconSet="4Arrows" showValue="0">
        <cfvo type="percent" val="0"/>
        <cfvo type="num" val="0.6"/>
        <cfvo type="num" val="0.8"/>
        <cfvo type="num" val="0.9"/>
      </iconSet>
    </cfRule>
    <cfRule type="cellIs" dxfId="7159" priority="957" operator="lessThan">
      <formula>0.6</formula>
    </cfRule>
    <cfRule type="cellIs" dxfId="7158" priority="958" operator="between">
      <formula>0.8</formula>
      <formula>0.899999999999999</formula>
    </cfRule>
    <cfRule type="cellIs" dxfId="7157" priority="959" operator="between">
      <formula>0.6</formula>
      <formula>0.8</formula>
    </cfRule>
    <cfRule type="cellIs" dxfId="7156" priority="960" operator="greaterThanOrEqual">
      <formula>0.9</formula>
    </cfRule>
  </conditionalFormatting>
  <conditionalFormatting sqref="AL236:AL237">
    <cfRule type="iconSet" priority="961">
      <iconSet iconSet="4Arrows" showValue="0">
        <cfvo type="percent" val="0"/>
        <cfvo type="num" val="0.6"/>
        <cfvo type="num" val="0.8"/>
        <cfvo type="num" val="0.9"/>
      </iconSet>
    </cfRule>
    <cfRule type="cellIs" dxfId="7155" priority="962" operator="lessThan">
      <formula>0.6</formula>
    </cfRule>
    <cfRule type="cellIs" dxfId="7154" priority="963" operator="between">
      <formula>0.8</formula>
      <formula>0.899999999999999</formula>
    </cfRule>
    <cfRule type="cellIs" dxfId="7153" priority="964" operator="between">
      <formula>0.6</formula>
      <formula>0.8</formula>
    </cfRule>
    <cfRule type="cellIs" dxfId="7152" priority="965" operator="greaterThanOrEqual">
      <formula>0.9</formula>
    </cfRule>
  </conditionalFormatting>
  <conditionalFormatting sqref="AP236:AP237">
    <cfRule type="iconSet" priority="966">
      <iconSet iconSet="4Arrows" showValue="0">
        <cfvo type="percent" val="0"/>
        <cfvo type="num" val="0.6"/>
        <cfvo type="num" val="0.8"/>
        <cfvo type="num" val="0.9"/>
      </iconSet>
    </cfRule>
    <cfRule type="cellIs" dxfId="7151" priority="967" operator="lessThan">
      <formula>0.6</formula>
    </cfRule>
    <cfRule type="cellIs" dxfId="7150" priority="968" operator="between">
      <formula>0.8</formula>
      <formula>0.899999999999999</formula>
    </cfRule>
    <cfRule type="cellIs" dxfId="7149" priority="969" operator="between">
      <formula>0.6</formula>
      <formula>0.8</formula>
    </cfRule>
    <cfRule type="cellIs" dxfId="7148" priority="970" operator="greaterThanOrEqual">
      <formula>0.9</formula>
    </cfRule>
  </conditionalFormatting>
  <conditionalFormatting sqref="Y238">
    <cfRule type="iconSet" priority="921">
      <iconSet iconSet="4Arrows" showValue="0">
        <cfvo type="percent" val="0"/>
        <cfvo type="num" val="0.6"/>
        <cfvo type="num" val="0.8"/>
        <cfvo type="num" val="0.9"/>
      </iconSet>
    </cfRule>
    <cfRule type="cellIs" dxfId="7147" priority="922" operator="lessThan">
      <formula>0.6</formula>
    </cfRule>
    <cfRule type="cellIs" dxfId="7146" priority="923" operator="between">
      <formula>0.8</formula>
      <formula>0.899999999999999</formula>
    </cfRule>
    <cfRule type="cellIs" dxfId="7145" priority="924" operator="between">
      <formula>0.6</formula>
      <formula>0.8</formula>
    </cfRule>
    <cfRule type="cellIs" dxfId="7144" priority="925" operator="greaterThanOrEqual">
      <formula>0.9</formula>
    </cfRule>
  </conditionalFormatting>
  <conditionalFormatting sqref="AD238">
    <cfRule type="iconSet" priority="926">
      <iconSet iconSet="4Arrows" showValue="0">
        <cfvo type="percent" val="0"/>
        <cfvo type="num" val="0.6"/>
        <cfvo type="num" val="0.8"/>
        <cfvo type="num" val="0.9"/>
      </iconSet>
    </cfRule>
    <cfRule type="cellIs" dxfId="7143" priority="927" operator="lessThan">
      <formula>0.6</formula>
    </cfRule>
    <cfRule type="cellIs" dxfId="7142" priority="928" operator="between">
      <formula>0.8</formula>
      <formula>0.899999999999999</formula>
    </cfRule>
    <cfRule type="cellIs" dxfId="7141" priority="929" operator="between">
      <formula>0.6</formula>
      <formula>0.8</formula>
    </cfRule>
    <cfRule type="cellIs" dxfId="7140" priority="930" operator="greaterThanOrEqual">
      <formula>0.9</formula>
    </cfRule>
  </conditionalFormatting>
  <conditionalFormatting sqref="AH238">
    <cfRule type="iconSet" priority="931">
      <iconSet iconSet="4Arrows" showValue="0">
        <cfvo type="percent" val="0"/>
        <cfvo type="num" val="0.6"/>
        <cfvo type="num" val="0.8"/>
        <cfvo type="num" val="0.9"/>
      </iconSet>
    </cfRule>
    <cfRule type="cellIs" dxfId="7139" priority="932" operator="lessThan">
      <formula>0.6</formula>
    </cfRule>
    <cfRule type="cellIs" dxfId="7138" priority="933" operator="between">
      <formula>0.8</formula>
      <formula>0.899999999999999</formula>
    </cfRule>
    <cfRule type="cellIs" dxfId="7137" priority="934" operator="between">
      <formula>0.6</formula>
      <formula>0.8</formula>
    </cfRule>
    <cfRule type="cellIs" dxfId="7136" priority="935" operator="greaterThanOrEqual">
      <formula>0.9</formula>
    </cfRule>
  </conditionalFormatting>
  <conditionalFormatting sqref="AL238">
    <cfRule type="iconSet" priority="936">
      <iconSet iconSet="4Arrows" showValue="0">
        <cfvo type="percent" val="0"/>
        <cfvo type="num" val="0.6"/>
        <cfvo type="num" val="0.8"/>
        <cfvo type="num" val="0.9"/>
      </iconSet>
    </cfRule>
    <cfRule type="cellIs" dxfId="7135" priority="937" operator="lessThan">
      <formula>0.6</formula>
    </cfRule>
    <cfRule type="cellIs" dxfId="7134" priority="938" operator="between">
      <formula>0.8</formula>
      <formula>0.899999999999999</formula>
    </cfRule>
    <cfRule type="cellIs" dxfId="7133" priority="939" operator="between">
      <formula>0.6</formula>
      <formula>0.8</formula>
    </cfRule>
    <cfRule type="cellIs" dxfId="7132" priority="940" operator="greaterThanOrEqual">
      <formula>0.9</formula>
    </cfRule>
  </conditionalFormatting>
  <conditionalFormatting sqref="AP238">
    <cfRule type="iconSet" priority="941">
      <iconSet iconSet="4Arrows" showValue="0">
        <cfvo type="percent" val="0"/>
        <cfvo type="num" val="0.6"/>
        <cfvo type="num" val="0.8"/>
        <cfvo type="num" val="0.9"/>
      </iconSet>
    </cfRule>
    <cfRule type="cellIs" dxfId="7131" priority="942" operator="lessThan">
      <formula>0.6</formula>
    </cfRule>
    <cfRule type="cellIs" dxfId="7130" priority="943" operator="between">
      <formula>0.8</formula>
      <formula>0.899999999999999</formula>
    </cfRule>
    <cfRule type="cellIs" dxfId="7129" priority="944" operator="between">
      <formula>0.6</formula>
      <formula>0.8</formula>
    </cfRule>
    <cfRule type="cellIs" dxfId="7128" priority="945" operator="greaterThanOrEqual">
      <formula>0.9</formula>
    </cfRule>
  </conditionalFormatting>
  <conditionalFormatting sqref="Y216:Y231">
    <cfRule type="iconSet" priority="12139">
      <iconSet iconSet="4Arrows" showValue="0">
        <cfvo type="percent" val="0"/>
        <cfvo type="num" val="0.6"/>
        <cfvo type="num" val="0.8"/>
        <cfvo type="num" val="0.9"/>
      </iconSet>
    </cfRule>
    <cfRule type="cellIs" dxfId="7127" priority="12140" operator="lessThan">
      <formula>0.6</formula>
    </cfRule>
    <cfRule type="cellIs" dxfId="7126" priority="12141" operator="between">
      <formula>0.8</formula>
      <formula>0.899999999999999</formula>
    </cfRule>
    <cfRule type="cellIs" dxfId="7125" priority="12142" operator="between">
      <formula>0.6</formula>
      <formula>0.8</formula>
    </cfRule>
    <cfRule type="cellIs" dxfId="7124" priority="12143" operator="greaterThanOrEqual">
      <formula>0.9</formula>
    </cfRule>
  </conditionalFormatting>
  <conditionalFormatting sqref="AD216:AD231">
    <cfRule type="iconSet" priority="12144">
      <iconSet iconSet="4Arrows" showValue="0">
        <cfvo type="percent" val="0"/>
        <cfvo type="num" val="0.6"/>
        <cfvo type="num" val="0.8"/>
        <cfvo type="num" val="0.9"/>
      </iconSet>
    </cfRule>
    <cfRule type="cellIs" dxfId="7123" priority="12145" operator="lessThan">
      <formula>0.6</formula>
    </cfRule>
    <cfRule type="cellIs" dxfId="7122" priority="12146" operator="between">
      <formula>0.8</formula>
      <formula>0.899999999999999</formula>
    </cfRule>
    <cfRule type="cellIs" dxfId="7121" priority="12147" operator="between">
      <formula>0.6</formula>
      <formula>0.8</formula>
    </cfRule>
    <cfRule type="cellIs" dxfId="7120" priority="12148" operator="greaterThanOrEqual">
      <formula>0.9</formula>
    </cfRule>
  </conditionalFormatting>
  <conditionalFormatting sqref="AH216:AH231">
    <cfRule type="iconSet" priority="12149">
      <iconSet iconSet="4Arrows" showValue="0">
        <cfvo type="percent" val="0"/>
        <cfvo type="num" val="0.6"/>
        <cfvo type="num" val="0.8"/>
        <cfvo type="num" val="0.9"/>
      </iconSet>
    </cfRule>
    <cfRule type="cellIs" dxfId="7119" priority="12150" operator="lessThan">
      <formula>0.6</formula>
    </cfRule>
    <cfRule type="cellIs" dxfId="7118" priority="12151" operator="between">
      <formula>0.8</formula>
      <formula>0.899999999999999</formula>
    </cfRule>
    <cfRule type="cellIs" dxfId="7117" priority="12152" operator="between">
      <formula>0.6</formula>
      <formula>0.8</formula>
    </cfRule>
    <cfRule type="cellIs" dxfId="7116" priority="12153" operator="greaterThanOrEqual">
      <formula>0.9</formula>
    </cfRule>
  </conditionalFormatting>
  <conditionalFormatting sqref="AL216:AL231">
    <cfRule type="iconSet" priority="12154">
      <iconSet iconSet="4Arrows" showValue="0">
        <cfvo type="percent" val="0"/>
        <cfvo type="num" val="0.6"/>
        <cfvo type="num" val="0.8"/>
        <cfvo type="num" val="0.9"/>
      </iconSet>
    </cfRule>
    <cfRule type="cellIs" dxfId="7115" priority="12155" operator="lessThan">
      <formula>0.6</formula>
    </cfRule>
    <cfRule type="cellIs" dxfId="7114" priority="12156" operator="between">
      <formula>0.8</formula>
      <formula>0.899999999999999</formula>
    </cfRule>
    <cfRule type="cellIs" dxfId="7113" priority="12157" operator="between">
      <formula>0.6</formula>
      <formula>0.8</formula>
    </cfRule>
    <cfRule type="cellIs" dxfId="7112" priority="12158" operator="greaterThanOrEqual">
      <formula>0.9</formula>
    </cfRule>
  </conditionalFormatting>
  <conditionalFormatting sqref="AP216:AP231">
    <cfRule type="iconSet" priority="12159">
      <iconSet iconSet="4Arrows" showValue="0">
        <cfvo type="percent" val="0"/>
        <cfvo type="num" val="0.6"/>
        <cfvo type="num" val="0.8"/>
        <cfvo type="num" val="0.9"/>
      </iconSet>
    </cfRule>
    <cfRule type="cellIs" dxfId="7111" priority="12160" operator="lessThan">
      <formula>0.6</formula>
    </cfRule>
    <cfRule type="cellIs" dxfId="7110" priority="12161" operator="between">
      <formula>0.8</formula>
      <formula>0.899999999999999</formula>
    </cfRule>
    <cfRule type="cellIs" dxfId="7109" priority="12162" operator="between">
      <formula>0.6</formula>
      <formula>0.8</formula>
    </cfRule>
    <cfRule type="cellIs" dxfId="7108" priority="12163" operator="greaterThanOrEqual">
      <formula>0.9</formula>
    </cfRule>
  </conditionalFormatting>
  <conditionalFormatting sqref="AH257">
    <cfRule type="iconSet" priority="906">
      <iconSet iconSet="4Arrows" showValue="0">
        <cfvo type="percent" val="0"/>
        <cfvo type="num" val="0.6"/>
        <cfvo type="num" val="0.8"/>
        <cfvo type="num" val="0.9"/>
      </iconSet>
    </cfRule>
    <cfRule type="cellIs" dxfId="7107" priority="907" operator="lessThan">
      <formula>0.6</formula>
    </cfRule>
    <cfRule type="cellIs" dxfId="7106" priority="908" operator="between">
      <formula>0.8</formula>
      <formula>0.899999999999999</formula>
    </cfRule>
    <cfRule type="cellIs" dxfId="7105" priority="909" operator="between">
      <formula>0.6</formula>
      <formula>0.8</formula>
    </cfRule>
    <cfRule type="cellIs" dxfId="7104" priority="910" operator="greaterThanOrEqual">
      <formula>0.9</formula>
    </cfRule>
  </conditionalFormatting>
  <conditionalFormatting sqref="AL257">
    <cfRule type="iconSet" priority="911">
      <iconSet iconSet="4Arrows" showValue="0">
        <cfvo type="percent" val="0"/>
        <cfvo type="num" val="0.6"/>
        <cfvo type="num" val="0.8"/>
        <cfvo type="num" val="0.9"/>
      </iconSet>
    </cfRule>
    <cfRule type="cellIs" dxfId="7103" priority="912" operator="lessThan">
      <formula>0.6</formula>
    </cfRule>
    <cfRule type="cellIs" dxfId="7102" priority="913" operator="between">
      <formula>0.8</formula>
      <formula>0.899999999999999</formula>
    </cfRule>
    <cfRule type="cellIs" dxfId="7101" priority="914" operator="between">
      <formula>0.6</formula>
      <formula>0.8</formula>
    </cfRule>
    <cfRule type="cellIs" dxfId="7100" priority="915" operator="greaterThanOrEqual">
      <formula>0.9</formula>
    </cfRule>
  </conditionalFormatting>
  <conditionalFormatting sqref="AP257">
    <cfRule type="iconSet" priority="916">
      <iconSet iconSet="4Arrows" showValue="0">
        <cfvo type="percent" val="0"/>
        <cfvo type="num" val="0.6"/>
        <cfvo type="num" val="0.8"/>
        <cfvo type="num" val="0.9"/>
      </iconSet>
    </cfRule>
    <cfRule type="cellIs" dxfId="7099" priority="917" operator="lessThan">
      <formula>0.6</formula>
    </cfRule>
    <cfRule type="cellIs" dxfId="7098" priority="918" operator="between">
      <formula>0.8</formula>
      <formula>0.899999999999999</formula>
    </cfRule>
    <cfRule type="cellIs" dxfId="7097" priority="919" operator="between">
      <formula>0.6</formula>
      <formula>0.8</formula>
    </cfRule>
    <cfRule type="cellIs" dxfId="7096" priority="920" operator="greaterThanOrEqual">
      <formula>0.9</formula>
    </cfRule>
  </conditionalFormatting>
  <conditionalFormatting sqref="AD257">
    <cfRule type="iconSet" priority="901">
      <iconSet iconSet="4Arrows" showValue="0">
        <cfvo type="percent" val="0"/>
        <cfvo type="num" val="0.6"/>
        <cfvo type="num" val="0.8"/>
        <cfvo type="num" val="0.9"/>
      </iconSet>
    </cfRule>
    <cfRule type="cellIs" dxfId="7095" priority="902" operator="lessThan">
      <formula>0.6</formula>
    </cfRule>
    <cfRule type="cellIs" dxfId="7094" priority="903" operator="between">
      <formula>0.8</formula>
      <formula>0.899999999999999</formula>
    </cfRule>
    <cfRule type="cellIs" dxfId="7093" priority="904" operator="between">
      <formula>0.6</formula>
      <formula>0.8</formula>
    </cfRule>
    <cfRule type="cellIs" dxfId="7092" priority="905" operator="greaterThanOrEqual">
      <formula>0.9</formula>
    </cfRule>
  </conditionalFormatting>
  <conditionalFormatting sqref="Y257">
    <cfRule type="iconSet" priority="896">
      <iconSet iconSet="4Arrows" showValue="0">
        <cfvo type="percent" val="0"/>
        <cfvo type="num" val="0.6"/>
        <cfvo type="num" val="0.8"/>
        <cfvo type="num" val="0.9"/>
      </iconSet>
    </cfRule>
    <cfRule type="cellIs" dxfId="7091" priority="897" operator="lessThan">
      <formula>0.6</formula>
    </cfRule>
    <cfRule type="cellIs" dxfId="7090" priority="898" operator="between">
      <formula>0.8</formula>
      <formula>0.899999999999999</formula>
    </cfRule>
    <cfRule type="cellIs" dxfId="7089" priority="899" operator="between">
      <formula>0.6</formula>
      <formula>0.8</formula>
    </cfRule>
    <cfRule type="cellIs" dxfId="7088" priority="900" operator="greaterThanOrEqual">
      <formula>0.9</formula>
    </cfRule>
  </conditionalFormatting>
  <conditionalFormatting sqref="Y260">
    <cfRule type="iconSet" priority="871">
      <iconSet iconSet="4Arrows" showValue="0">
        <cfvo type="percent" val="0"/>
        <cfvo type="num" val="0.6"/>
        <cfvo type="num" val="0.8"/>
        <cfvo type="num" val="0.9"/>
      </iconSet>
    </cfRule>
    <cfRule type="cellIs" dxfId="7087" priority="872" operator="lessThan">
      <formula>0.6</formula>
    </cfRule>
    <cfRule type="cellIs" dxfId="7086" priority="873" operator="between">
      <formula>0.8</formula>
      <formula>0.899999999999999</formula>
    </cfRule>
    <cfRule type="cellIs" dxfId="7085" priority="874" operator="between">
      <formula>0.6</formula>
      <formula>0.8</formula>
    </cfRule>
    <cfRule type="cellIs" dxfId="7084" priority="875" operator="greaterThanOrEqual">
      <formula>0.9</formula>
    </cfRule>
  </conditionalFormatting>
  <conditionalFormatting sqref="AD260">
    <cfRule type="iconSet" priority="876">
      <iconSet iconSet="4Arrows" showValue="0">
        <cfvo type="percent" val="0"/>
        <cfvo type="num" val="0.6"/>
        <cfvo type="num" val="0.8"/>
        <cfvo type="num" val="0.9"/>
      </iconSet>
    </cfRule>
    <cfRule type="cellIs" dxfId="7083" priority="877" operator="lessThan">
      <formula>0.6</formula>
    </cfRule>
    <cfRule type="cellIs" dxfId="7082" priority="878" operator="between">
      <formula>0.8</formula>
      <formula>0.899999999999999</formula>
    </cfRule>
    <cfRule type="cellIs" dxfId="7081" priority="879" operator="between">
      <formula>0.6</formula>
      <formula>0.8</formula>
    </cfRule>
    <cfRule type="cellIs" dxfId="7080" priority="880" operator="greaterThanOrEqual">
      <formula>0.9</formula>
    </cfRule>
  </conditionalFormatting>
  <conditionalFormatting sqref="AH260">
    <cfRule type="iconSet" priority="881">
      <iconSet iconSet="4Arrows" showValue="0">
        <cfvo type="percent" val="0"/>
        <cfvo type="num" val="0.6"/>
        <cfvo type="num" val="0.8"/>
        <cfvo type="num" val="0.9"/>
      </iconSet>
    </cfRule>
    <cfRule type="cellIs" dxfId="7079" priority="882" operator="lessThan">
      <formula>0.6</formula>
    </cfRule>
    <cfRule type="cellIs" dxfId="7078" priority="883" operator="between">
      <formula>0.8</formula>
      <formula>0.899999999999999</formula>
    </cfRule>
    <cfRule type="cellIs" dxfId="7077" priority="884" operator="between">
      <formula>0.6</formula>
      <formula>0.8</formula>
    </cfRule>
    <cfRule type="cellIs" dxfId="7076" priority="885" operator="greaterThanOrEqual">
      <formula>0.9</formula>
    </cfRule>
  </conditionalFormatting>
  <conditionalFormatting sqref="AL260">
    <cfRule type="iconSet" priority="886">
      <iconSet iconSet="4Arrows" showValue="0">
        <cfvo type="percent" val="0"/>
        <cfvo type="num" val="0.6"/>
        <cfvo type="num" val="0.8"/>
        <cfvo type="num" val="0.9"/>
      </iconSet>
    </cfRule>
    <cfRule type="cellIs" dxfId="7075" priority="887" operator="lessThan">
      <formula>0.6</formula>
    </cfRule>
    <cfRule type="cellIs" dxfId="7074" priority="888" operator="between">
      <formula>0.8</formula>
      <formula>0.899999999999999</formula>
    </cfRule>
    <cfRule type="cellIs" dxfId="7073" priority="889" operator="between">
      <formula>0.6</formula>
      <formula>0.8</formula>
    </cfRule>
    <cfRule type="cellIs" dxfId="7072" priority="890" operator="greaterThanOrEqual">
      <formula>0.9</formula>
    </cfRule>
  </conditionalFormatting>
  <conditionalFormatting sqref="AP260">
    <cfRule type="iconSet" priority="891">
      <iconSet iconSet="4Arrows" showValue="0">
        <cfvo type="percent" val="0"/>
        <cfvo type="num" val="0.6"/>
        <cfvo type="num" val="0.8"/>
        <cfvo type="num" val="0.9"/>
      </iconSet>
    </cfRule>
    <cfRule type="cellIs" dxfId="7071" priority="892" operator="lessThan">
      <formula>0.6</formula>
    </cfRule>
    <cfRule type="cellIs" dxfId="7070" priority="893" operator="between">
      <formula>0.8</formula>
      <formula>0.899999999999999</formula>
    </cfRule>
    <cfRule type="cellIs" dxfId="7069" priority="894" operator="between">
      <formula>0.6</formula>
      <formula>0.8</formula>
    </cfRule>
    <cfRule type="cellIs" dxfId="7068" priority="895" operator="greaterThanOrEqual">
      <formula>0.9</formula>
    </cfRule>
  </conditionalFormatting>
  <conditionalFormatting sqref="Y251">
    <cfRule type="iconSet" priority="846">
      <iconSet iconSet="4Arrows" showValue="0">
        <cfvo type="percent" val="0"/>
        <cfvo type="num" val="0.6"/>
        <cfvo type="num" val="0.8"/>
        <cfvo type="num" val="0.9"/>
      </iconSet>
    </cfRule>
    <cfRule type="cellIs" dxfId="7067" priority="847" operator="lessThan">
      <formula>0.6</formula>
    </cfRule>
    <cfRule type="cellIs" dxfId="7066" priority="848" operator="between">
      <formula>0.8</formula>
      <formula>0.899999999999999</formula>
    </cfRule>
    <cfRule type="cellIs" dxfId="7065" priority="849" operator="between">
      <formula>0.6</formula>
      <formula>0.8</formula>
    </cfRule>
    <cfRule type="cellIs" dxfId="7064" priority="850" operator="greaterThanOrEqual">
      <formula>0.9</formula>
    </cfRule>
  </conditionalFormatting>
  <conditionalFormatting sqref="AD251">
    <cfRule type="iconSet" priority="851">
      <iconSet iconSet="4Arrows" showValue="0">
        <cfvo type="percent" val="0"/>
        <cfvo type="num" val="0.6"/>
        <cfvo type="num" val="0.8"/>
        <cfvo type="num" val="0.9"/>
      </iconSet>
    </cfRule>
    <cfRule type="cellIs" dxfId="7063" priority="852" operator="lessThan">
      <formula>0.6</formula>
    </cfRule>
    <cfRule type="cellIs" dxfId="7062" priority="853" operator="between">
      <formula>0.8</formula>
      <formula>0.899999999999999</formula>
    </cfRule>
    <cfRule type="cellIs" dxfId="7061" priority="854" operator="between">
      <formula>0.6</formula>
      <formula>0.8</formula>
    </cfRule>
    <cfRule type="cellIs" dxfId="7060" priority="855" operator="greaterThanOrEqual">
      <formula>0.9</formula>
    </cfRule>
  </conditionalFormatting>
  <conditionalFormatting sqref="AH251">
    <cfRule type="iconSet" priority="856">
      <iconSet iconSet="4Arrows" showValue="0">
        <cfvo type="percent" val="0"/>
        <cfvo type="num" val="0.6"/>
        <cfvo type="num" val="0.8"/>
        <cfvo type="num" val="0.9"/>
      </iconSet>
    </cfRule>
    <cfRule type="cellIs" dxfId="7059" priority="857" operator="lessThan">
      <formula>0.6</formula>
    </cfRule>
    <cfRule type="cellIs" dxfId="7058" priority="858" operator="between">
      <formula>0.8</formula>
      <formula>0.899999999999999</formula>
    </cfRule>
    <cfRule type="cellIs" dxfId="7057" priority="859" operator="between">
      <formula>0.6</formula>
      <formula>0.8</formula>
    </cfRule>
    <cfRule type="cellIs" dxfId="7056" priority="860" operator="greaterThanOrEqual">
      <formula>0.9</formula>
    </cfRule>
  </conditionalFormatting>
  <conditionalFormatting sqref="AL251">
    <cfRule type="iconSet" priority="861">
      <iconSet iconSet="4Arrows" showValue="0">
        <cfvo type="percent" val="0"/>
        <cfvo type="num" val="0.6"/>
        <cfvo type="num" val="0.8"/>
        <cfvo type="num" val="0.9"/>
      </iconSet>
    </cfRule>
    <cfRule type="cellIs" dxfId="7055" priority="862" operator="lessThan">
      <formula>0.6</formula>
    </cfRule>
    <cfRule type="cellIs" dxfId="7054" priority="863" operator="between">
      <formula>0.8</formula>
      <formula>0.899999999999999</formula>
    </cfRule>
    <cfRule type="cellIs" dxfId="7053" priority="864" operator="between">
      <formula>0.6</formula>
      <formula>0.8</formula>
    </cfRule>
    <cfRule type="cellIs" dxfId="7052" priority="865" operator="greaterThanOrEqual">
      <formula>0.9</formula>
    </cfRule>
  </conditionalFormatting>
  <conditionalFormatting sqref="AP251">
    <cfRule type="iconSet" priority="866">
      <iconSet iconSet="4Arrows" showValue="0">
        <cfvo type="percent" val="0"/>
        <cfvo type="num" val="0.6"/>
        <cfvo type="num" val="0.8"/>
        <cfvo type="num" val="0.9"/>
      </iconSet>
    </cfRule>
    <cfRule type="cellIs" dxfId="7051" priority="867" operator="lessThan">
      <formula>0.6</formula>
    </cfRule>
    <cfRule type="cellIs" dxfId="7050" priority="868" operator="between">
      <formula>0.8</formula>
      <formula>0.899999999999999</formula>
    </cfRule>
    <cfRule type="cellIs" dxfId="7049" priority="869" operator="between">
      <formula>0.6</formula>
      <formula>0.8</formula>
    </cfRule>
    <cfRule type="cellIs" dxfId="7048" priority="870" operator="greaterThanOrEqual">
      <formula>0.9</formula>
    </cfRule>
  </conditionalFormatting>
  <conditionalFormatting sqref="Y258:Y259 Y261:Y267">
    <cfRule type="iconSet" priority="12164">
      <iconSet iconSet="4Arrows" showValue="0">
        <cfvo type="percent" val="0"/>
        <cfvo type="num" val="0.6"/>
        <cfvo type="num" val="0.8"/>
        <cfvo type="num" val="0.9"/>
      </iconSet>
    </cfRule>
    <cfRule type="cellIs" dxfId="7047" priority="12165" operator="lessThan">
      <formula>0.6</formula>
    </cfRule>
    <cfRule type="cellIs" dxfId="7046" priority="12166" operator="between">
      <formula>0.8</formula>
      <formula>0.899999999999999</formula>
    </cfRule>
    <cfRule type="cellIs" dxfId="7045" priority="12167" operator="between">
      <formula>0.6</formula>
      <formula>0.8</formula>
    </cfRule>
    <cfRule type="cellIs" dxfId="7044" priority="12168" operator="greaterThanOrEqual">
      <formula>0.9</formula>
    </cfRule>
  </conditionalFormatting>
  <conditionalFormatting sqref="AD252:AD254 AD258:AD259 AD261:AD267">
    <cfRule type="iconSet" priority="12174">
      <iconSet iconSet="4Arrows" showValue="0">
        <cfvo type="percent" val="0"/>
        <cfvo type="num" val="0.6"/>
        <cfvo type="num" val="0.8"/>
        <cfvo type="num" val="0.9"/>
      </iconSet>
    </cfRule>
    <cfRule type="cellIs" dxfId="7043" priority="12175" operator="lessThan">
      <formula>0.6</formula>
    </cfRule>
    <cfRule type="cellIs" dxfId="7042" priority="12176" operator="between">
      <formula>0.8</formula>
      <formula>0.899999999999999</formula>
    </cfRule>
    <cfRule type="cellIs" dxfId="7041" priority="12177" operator="between">
      <formula>0.6</formula>
      <formula>0.8</formula>
    </cfRule>
    <cfRule type="cellIs" dxfId="7040" priority="12178" operator="greaterThanOrEqual">
      <formula>0.9</formula>
    </cfRule>
  </conditionalFormatting>
  <conditionalFormatting sqref="AH252:AH255 AH258:AH259 AH261:AH267">
    <cfRule type="iconSet" priority="12189">
      <iconSet iconSet="4Arrows" showValue="0">
        <cfvo type="percent" val="0"/>
        <cfvo type="num" val="0.6"/>
        <cfvo type="num" val="0.8"/>
        <cfvo type="num" val="0.9"/>
      </iconSet>
    </cfRule>
    <cfRule type="cellIs" dxfId="7039" priority="12190" operator="lessThan">
      <formula>0.6</formula>
    </cfRule>
    <cfRule type="cellIs" dxfId="7038" priority="12191" operator="between">
      <formula>0.8</formula>
      <formula>0.899999999999999</formula>
    </cfRule>
    <cfRule type="cellIs" dxfId="7037" priority="12192" operator="between">
      <formula>0.6</formula>
      <formula>0.8</formula>
    </cfRule>
    <cfRule type="cellIs" dxfId="7036" priority="12193" operator="greaterThanOrEqual">
      <formula>0.9</formula>
    </cfRule>
  </conditionalFormatting>
  <conditionalFormatting sqref="AL252:AL255 AL258:AL259 AL261:AL267">
    <cfRule type="iconSet" priority="12204">
      <iconSet iconSet="4Arrows" showValue="0">
        <cfvo type="percent" val="0"/>
        <cfvo type="num" val="0.6"/>
        <cfvo type="num" val="0.8"/>
        <cfvo type="num" val="0.9"/>
      </iconSet>
    </cfRule>
    <cfRule type="cellIs" dxfId="7035" priority="12205" operator="lessThan">
      <formula>0.6</formula>
    </cfRule>
    <cfRule type="cellIs" dxfId="7034" priority="12206" operator="between">
      <formula>0.8</formula>
      <formula>0.899999999999999</formula>
    </cfRule>
    <cfRule type="cellIs" dxfId="7033" priority="12207" operator="between">
      <formula>0.6</formula>
      <formula>0.8</formula>
    </cfRule>
    <cfRule type="cellIs" dxfId="7032" priority="12208" operator="greaterThanOrEqual">
      <formula>0.9</formula>
    </cfRule>
  </conditionalFormatting>
  <conditionalFormatting sqref="AP252:AP255 AP258:AP259 AP261:AP267">
    <cfRule type="iconSet" priority="12219">
      <iconSet iconSet="4Arrows" showValue="0">
        <cfvo type="percent" val="0"/>
        <cfvo type="num" val="0.6"/>
        <cfvo type="num" val="0.8"/>
        <cfvo type="num" val="0.9"/>
      </iconSet>
    </cfRule>
    <cfRule type="cellIs" dxfId="7031" priority="12220" operator="lessThan">
      <formula>0.6</formula>
    </cfRule>
    <cfRule type="cellIs" dxfId="7030" priority="12221" operator="between">
      <formula>0.8</formula>
      <formula>0.899999999999999</formula>
    </cfRule>
    <cfRule type="cellIs" dxfId="7029" priority="12222" operator="between">
      <formula>0.6</formula>
      <formula>0.8</formula>
    </cfRule>
    <cfRule type="cellIs" dxfId="7028" priority="12223" operator="greaterThanOrEqual">
      <formula>0.9</formula>
    </cfRule>
  </conditionalFormatting>
  <conditionalFormatting sqref="AD268">
    <cfRule type="iconSet" priority="826">
      <iconSet iconSet="4Arrows" showValue="0">
        <cfvo type="percent" val="0"/>
        <cfvo type="num" val="0.6"/>
        <cfvo type="num" val="0.8"/>
        <cfvo type="num" val="0.9"/>
      </iconSet>
    </cfRule>
    <cfRule type="cellIs" dxfId="7027" priority="827" operator="lessThan">
      <formula>0.6</formula>
    </cfRule>
    <cfRule type="cellIs" dxfId="7026" priority="828" operator="between">
      <formula>0.8</formula>
      <formula>0.899999999999999</formula>
    </cfRule>
    <cfRule type="cellIs" dxfId="7025" priority="829" operator="between">
      <formula>0.6</formula>
      <formula>0.8</formula>
    </cfRule>
    <cfRule type="cellIs" dxfId="7024" priority="830" operator="greaterThanOrEqual">
      <formula>0.9</formula>
    </cfRule>
  </conditionalFormatting>
  <conditionalFormatting sqref="Y268">
    <cfRule type="iconSet" priority="821">
      <iconSet iconSet="4Arrows" showValue="0">
        <cfvo type="percent" val="0"/>
        <cfvo type="num" val="0.6"/>
        <cfvo type="num" val="0.8"/>
        <cfvo type="num" val="0.9"/>
      </iconSet>
    </cfRule>
    <cfRule type="cellIs" dxfId="7023" priority="822" operator="lessThan">
      <formula>0.6</formula>
    </cfRule>
    <cfRule type="cellIs" dxfId="7022" priority="823" operator="between">
      <formula>0.8</formula>
      <formula>0.899999999999999</formula>
    </cfRule>
    <cfRule type="cellIs" dxfId="7021" priority="824" operator="between">
      <formula>0.6</formula>
      <formula>0.8</formula>
    </cfRule>
    <cfRule type="cellIs" dxfId="7020" priority="825" operator="greaterThanOrEqual">
      <formula>0.9</formula>
    </cfRule>
  </conditionalFormatting>
  <conditionalFormatting sqref="AH268">
    <cfRule type="iconSet" priority="831">
      <iconSet iconSet="4Arrows" showValue="0">
        <cfvo type="percent" val="0"/>
        <cfvo type="num" val="0.6"/>
        <cfvo type="num" val="0.8"/>
        <cfvo type="num" val="0.9"/>
      </iconSet>
    </cfRule>
    <cfRule type="cellIs" dxfId="7019" priority="832" operator="lessThan">
      <formula>0.6</formula>
    </cfRule>
    <cfRule type="cellIs" dxfId="7018" priority="833" operator="between">
      <formula>0.8</formula>
      <formula>0.899999999999999</formula>
    </cfRule>
    <cfRule type="cellIs" dxfId="7017" priority="834" operator="between">
      <formula>0.6</formula>
      <formula>0.8</formula>
    </cfRule>
    <cfRule type="cellIs" dxfId="7016" priority="835" operator="greaterThanOrEqual">
      <formula>0.9</formula>
    </cfRule>
  </conditionalFormatting>
  <conditionalFormatting sqref="AL268">
    <cfRule type="iconSet" priority="836">
      <iconSet iconSet="4Arrows" showValue="0">
        <cfvo type="percent" val="0"/>
        <cfvo type="num" val="0.6"/>
        <cfvo type="num" val="0.8"/>
        <cfvo type="num" val="0.9"/>
      </iconSet>
    </cfRule>
    <cfRule type="cellIs" dxfId="7015" priority="837" operator="lessThan">
      <formula>0.6</formula>
    </cfRule>
    <cfRule type="cellIs" dxfId="7014" priority="838" operator="between">
      <formula>0.8</formula>
      <formula>0.899999999999999</formula>
    </cfRule>
    <cfRule type="cellIs" dxfId="7013" priority="839" operator="between">
      <formula>0.6</formula>
      <formula>0.8</formula>
    </cfRule>
    <cfRule type="cellIs" dxfId="7012" priority="840" operator="greaterThanOrEqual">
      <formula>0.9</formula>
    </cfRule>
  </conditionalFormatting>
  <conditionalFormatting sqref="AP268">
    <cfRule type="iconSet" priority="841">
      <iconSet iconSet="4Arrows" showValue="0">
        <cfvo type="percent" val="0"/>
        <cfvo type="num" val="0.6"/>
        <cfvo type="num" val="0.8"/>
        <cfvo type="num" val="0.9"/>
      </iconSet>
    </cfRule>
    <cfRule type="cellIs" dxfId="7011" priority="842" operator="lessThan">
      <formula>0.6</formula>
    </cfRule>
    <cfRule type="cellIs" dxfId="7010" priority="843" operator="between">
      <formula>0.8</formula>
      <formula>0.899999999999999</formula>
    </cfRule>
    <cfRule type="cellIs" dxfId="7009" priority="844" operator="between">
      <formula>0.6</formula>
      <formula>0.8</formula>
    </cfRule>
    <cfRule type="cellIs" dxfId="7008" priority="845" operator="greaterThanOrEqual">
      <formula>0.9</formula>
    </cfRule>
  </conditionalFormatting>
  <conditionalFormatting sqref="AD269">
    <cfRule type="iconSet" priority="12454">
      <iconSet iconSet="4Arrows" showValue="0">
        <cfvo type="percent" val="0"/>
        <cfvo type="num" val="0.6"/>
        <cfvo type="num" val="0.8"/>
        <cfvo type="num" val="0.9"/>
      </iconSet>
    </cfRule>
    <cfRule type="cellIs" dxfId="7007" priority="12455" operator="lessThan">
      <formula>0.6</formula>
    </cfRule>
    <cfRule type="cellIs" dxfId="7006" priority="12456" operator="between">
      <formula>0.8</formula>
      <formula>0.899999999999999</formula>
    </cfRule>
    <cfRule type="cellIs" dxfId="7005" priority="12457" operator="between">
      <formula>0.6</formula>
      <formula>0.8</formula>
    </cfRule>
    <cfRule type="cellIs" dxfId="7004" priority="12458" operator="greaterThanOrEqual">
      <formula>0.9</formula>
    </cfRule>
  </conditionalFormatting>
  <conditionalFormatting sqref="Y269">
    <cfRule type="iconSet" priority="12459">
      <iconSet iconSet="4Arrows" showValue="0">
        <cfvo type="percent" val="0"/>
        <cfvo type="num" val="0.6"/>
        <cfvo type="num" val="0.8"/>
        <cfvo type="num" val="0.9"/>
      </iconSet>
    </cfRule>
    <cfRule type="cellIs" dxfId="7003" priority="12460" operator="lessThan">
      <formula>0.6</formula>
    </cfRule>
    <cfRule type="cellIs" dxfId="7002" priority="12461" operator="between">
      <formula>0.8</formula>
      <formula>0.899999999999999</formula>
    </cfRule>
    <cfRule type="cellIs" dxfId="7001" priority="12462" operator="between">
      <formula>0.6</formula>
      <formula>0.8</formula>
    </cfRule>
    <cfRule type="cellIs" dxfId="7000" priority="12463" operator="greaterThanOrEqual">
      <formula>0.9</formula>
    </cfRule>
  </conditionalFormatting>
  <conditionalFormatting sqref="AH269">
    <cfRule type="iconSet" priority="12464">
      <iconSet iconSet="4Arrows" showValue="0">
        <cfvo type="percent" val="0"/>
        <cfvo type="num" val="0.6"/>
        <cfvo type="num" val="0.8"/>
        <cfvo type="num" val="0.9"/>
      </iconSet>
    </cfRule>
    <cfRule type="cellIs" dxfId="6999" priority="12465" operator="lessThan">
      <formula>0.6</formula>
    </cfRule>
    <cfRule type="cellIs" dxfId="6998" priority="12466" operator="between">
      <formula>0.8</formula>
      <formula>0.899999999999999</formula>
    </cfRule>
    <cfRule type="cellIs" dxfId="6997" priority="12467" operator="between">
      <formula>0.6</formula>
      <formula>0.8</formula>
    </cfRule>
    <cfRule type="cellIs" dxfId="6996" priority="12468" operator="greaterThanOrEqual">
      <formula>0.9</formula>
    </cfRule>
  </conditionalFormatting>
  <conditionalFormatting sqref="AL269">
    <cfRule type="iconSet" priority="12469">
      <iconSet iconSet="4Arrows" showValue="0">
        <cfvo type="percent" val="0"/>
        <cfvo type="num" val="0.6"/>
        <cfvo type="num" val="0.8"/>
        <cfvo type="num" val="0.9"/>
      </iconSet>
    </cfRule>
    <cfRule type="cellIs" dxfId="6995" priority="12470" operator="lessThan">
      <formula>0.6</formula>
    </cfRule>
    <cfRule type="cellIs" dxfId="6994" priority="12471" operator="between">
      <formula>0.8</formula>
      <formula>0.899999999999999</formula>
    </cfRule>
    <cfRule type="cellIs" dxfId="6993" priority="12472" operator="between">
      <formula>0.6</formula>
      <formula>0.8</formula>
    </cfRule>
    <cfRule type="cellIs" dxfId="6992" priority="12473" operator="greaterThanOrEqual">
      <formula>0.9</formula>
    </cfRule>
  </conditionalFormatting>
  <conditionalFormatting sqref="AP269">
    <cfRule type="iconSet" priority="12474">
      <iconSet iconSet="4Arrows" showValue="0">
        <cfvo type="percent" val="0"/>
        <cfvo type="num" val="0.6"/>
        <cfvo type="num" val="0.8"/>
        <cfvo type="num" val="0.9"/>
      </iconSet>
    </cfRule>
    <cfRule type="cellIs" dxfId="6991" priority="12475" operator="lessThan">
      <formula>0.6</formula>
    </cfRule>
    <cfRule type="cellIs" dxfId="6990" priority="12476" operator="between">
      <formula>0.8</formula>
      <formula>0.899999999999999</formula>
    </cfRule>
    <cfRule type="cellIs" dxfId="6989" priority="12477" operator="between">
      <formula>0.6</formula>
      <formula>0.8</formula>
    </cfRule>
    <cfRule type="cellIs" dxfId="6988" priority="12478" operator="greaterThanOrEqual">
      <formula>0.9</formula>
    </cfRule>
  </conditionalFormatting>
  <conditionalFormatting sqref="Y197">
    <cfRule type="iconSet" priority="746">
      <iconSet iconSet="4Arrows" showValue="0">
        <cfvo type="percent" val="0"/>
        <cfvo type="num" val="0.6"/>
        <cfvo type="num" val="0.8"/>
        <cfvo type="num" val="0.9"/>
      </iconSet>
    </cfRule>
    <cfRule type="cellIs" dxfId="6987" priority="747" operator="lessThan">
      <formula>0.6</formula>
    </cfRule>
    <cfRule type="cellIs" dxfId="6986" priority="748" operator="between">
      <formula>0.8</formula>
      <formula>0.899999999999999</formula>
    </cfRule>
    <cfRule type="cellIs" dxfId="6985" priority="749" operator="between">
      <formula>0.6</formula>
      <formula>0.8</formula>
    </cfRule>
    <cfRule type="cellIs" dxfId="6984" priority="750" operator="greaterThanOrEqual">
      <formula>0.9</formula>
    </cfRule>
  </conditionalFormatting>
  <conditionalFormatting sqref="AD197">
    <cfRule type="iconSet" priority="751">
      <iconSet iconSet="4Arrows" showValue="0">
        <cfvo type="percent" val="0"/>
        <cfvo type="num" val="0.6"/>
        <cfvo type="num" val="0.8"/>
        <cfvo type="num" val="0.9"/>
      </iconSet>
    </cfRule>
    <cfRule type="cellIs" dxfId="6983" priority="752" operator="lessThan">
      <formula>0.6</formula>
    </cfRule>
    <cfRule type="cellIs" dxfId="6982" priority="753" operator="between">
      <formula>0.8</formula>
      <formula>0.899999999999999</formula>
    </cfRule>
    <cfRule type="cellIs" dxfId="6981" priority="754" operator="between">
      <formula>0.6</formula>
      <formula>0.8</formula>
    </cfRule>
    <cfRule type="cellIs" dxfId="6980" priority="755" operator="greaterThanOrEqual">
      <formula>0.9</formula>
    </cfRule>
  </conditionalFormatting>
  <conditionalFormatting sqref="AH197">
    <cfRule type="iconSet" priority="756">
      <iconSet iconSet="4Arrows" showValue="0">
        <cfvo type="percent" val="0"/>
        <cfvo type="num" val="0.6"/>
        <cfvo type="num" val="0.8"/>
        <cfvo type="num" val="0.9"/>
      </iconSet>
    </cfRule>
    <cfRule type="cellIs" dxfId="6979" priority="757" operator="lessThan">
      <formula>0.6</formula>
    </cfRule>
    <cfRule type="cellIs" dxfId="6978" priority="758" operator="between">
      <formula>0.8</formula>
      <formula>0.899999999999999</formula>
    </cfRule>
    <cfRule type="cellIs" dxfId="6977" priority="759" operator="between">
      <formula>0.6</formula>
      <formula>0.8</formula>
    </cfRule>
    <cfRule type="cellIs" dxfId="6976" priority="760" operator="greaterThanOrEqual">
      <formula>0.9</formula>
    </cfRule>
  </conditionalFormatting>
  <conditionalFormatting sqref="AL197">
    <cfRule type="iconSet" priority="761">
      <iconSet iconSet="4Arrows" showValue="0">
        <cfvo type="percent" val="0"/>
        <cfvo type="num" val="0.6"/>
        <cfvo type="num" val="0.8"/>
        <cfvo type="num" val="0.9"/>
      </iconSet>
    </cfRule>
    <cfRule type="cellIs" dxfId="6975" priority="762" operator="lessThan">
      <formula>0.6</formula>
    </cfRule>
    <cfRule type="cellIs" dxfId="6974" priority="763" operator="between">
      <formula>0.8</formula>
      <formula>0.899999999999999</formula>
    </cfRule>
    <cfRule type="cellIs" dxfId="6973" priority="764" operator="between">
      <formula>0.6</formula>
      <formula>0.8</formula>
    </cfRule>
    <cfRule type="cellIs" dxfId="6972" priority="765" operator="greaterThanOrEqual">
      <formula>0.9</formula>
    </cfRule>
  </conditionalFormatting>
  <conditionalFormatting sqref="AP197">
    <cfRule type="iconSet" priority="766">
      <iconSet iconSet="4Arrows" showValue="0">
        <cfvo type="percent" val="0"/>
        <cfvo type="num" val="0.6"/>
        <cfvo type="num" val="0.8"/>
        <cfvo type="num" val="0.9"/>
      </iconSet>
    </cfRule>
    <cfRule type="cellIs" dxfId="6971" priority="767" operator="lessThan">
      <formula>0.6</formula>
    </cfRule>
    <cfRule type="cellIs" dxfId="6970" priority="768" operator="between">
      <formula>0.8</formula>
      <formula>0.899999999999999</formula>
    </cfRule>
    <cfRule type="cellIs" dxfId="6969" priority="769" operator="between">
      <formula>0.6</formula>
      <formula>0.8</formula>
    </cfRule>
    <cfRule type="cellIs" dxfId="6968" priority="770" operator="greaterThanOrEqual">
      <formula>0.9</formula>
    </cfRule>
  </conditionalFormatting>
  <conditionalFormatting sqref="Y198">
    <cfRule type="iconSet" priority="721">
      <iconSet iconSet="4Arrows" showValue="0">
        <cfvo type="percent" val="0"/>
        <cfvo type="num" val="0.6"/>
        <cfvo type="num" val="0.8"/>
        <cfvo type="num" val="0.9"/>
      </iconSet>
    </cfRule>
    <cfRule type="cellIs" dxfId="6967" priority="722" operator="lessThan">
      <formula>0.6</formula>
    </cfRule>
    <cfRule type="cellIs" dxfId="6966" priority="723" operator="between">
      <formula>0.8</formula>
      <formula>0.899999999999999</formula>
    </cfRule>
    <cfRule type="cellIs" dxfId="6965" priority="724" operator="between">
      <formula>0.6</formula>
      <formula>0.8</formula>
    </cfRule>
    <cfRule type="cellIs" dxfId="6964" priority="725" operator="greaterThanOrEqual">
      <formula>0.9</formula>
    </cfRule>
  </conditionalFormatting>
  <conditionalFormatting sqref="AD198">
    <cfRule type="iconSet" priority="726">
      <iconSet iconSet="4Arrows" showValue="0">
        <cfvo type="percent" val="0"/>
        <cfvo type="num" val="0.6"/>
        <cfvo type="num" val="0.8"/>
        <cfvo type="num" val="0.9"/>
      </iconSet>
    </cfRule>
    <cfRule type="cellIs" dxfId="6963" priority="727" operator="lessThan">
      <formula>0.6</formula>
    </cfRule>
    <cfRule type="cellIs" dxfId="6962" priority="728" operator="between">
      <formula>0.8</formula>
      <formula>0.899999999999999</formula>
    </cfRule>
    <cfRule type="cellIs" dxfId="6961" priority="729" operator="between">
      <formula>0.6</formula>
      <formula>0.8</formula>
    </cfRule>
    <cfRule type="cellIs" dxfId="6960" priority="730" operator="greaterThanOrEqual">
      <formula>0.9</formula>
    </cfRule>
  </conditionalFormatting>
  <conditionalFormatting sqref="AH198">
    <cfRule type="iconSet" priority="731">
      <iconSet iconSet="4Arrows" showValue="0">
        <cfvo type="percent" val="0"/>
        <cfvo type="num" val="0.6"/>
        <cfvo type="num" val="0.8"/>
        <cfvo type="num" val="0.9"/>
      </iconSet>
    </cfRule>
    <cfRule type="cellIs" dxfId="6959" priority="732" operator="lessThan">
      <formula>0.6</formula>
    </cfRule>
    <cfRule type="cellIs" dxfId="6958" priority="733" operator="between">
      <formula>0.8</formula>
      <formula>0.899999999999999</formula>
    </cfRule>
    <cfRule type="cellIs" dxfId="6957" priority="734" operator="between">
      <formula>0.6</formula>
      <formula>0.8</formula>
    </cfRule>
    <cfRule type="cellIs" dxfId="6956" priority="735" operator="greaterThanOrEqual">
      <formula>0.9</formula>
    </cfRule>
  </conditionalFormatting>
  <conditionalFormatting sqref="AL198">
    <cfRule type="iconSet" priority="736">
      <iconSet iconSet="4Arrows" showValue="0">
        <cfvo type="percent" val="0"/>
        <cfvo type="num" val="0.6"/>
        <cfvo type="num" val="0.8"/>
        <cfvo type="num" val="0.9"/>
      </iconSet>
    </cfRule>
    <cfRule type="cellIs" dxfId="6955" priority="737" operator="lessThan">
      <formula>0.6</formula>
    </cfRule>
    <cfRule type="cellIs" dxfId="6954" priority="738" operator="between">
      <formula>0.8</formula>
      <formula>0.899999999999999</formula>
    </cfRule>
    <cfRule type="cellIs" dxfId="6953" priority="739" operator="between">
      <formula>0.6</formula>
      <formula>0.8</formula>
    </cfRule>
    <cfRule type="cellIs" dxfId="6952" priority="740" operator="greaterThanOrEqual">
      <formula>0.9</formula>
    </cfRule>
  </conditionalFormatting>
  <conditionalFormatting sqref="AP198">
    <cfRule type="iconSet" priority="741">
      <iconSet iconSet="4Arrows" showValue="0">
        <cfvo type="percent" val="0"/>
        <cfvo type="num" val="0.6"/>
        <cfvo type="num" val="0.8"/>
        <cfvo type="num" val="0.9"/>
      </iconSet>
    </cfRule>
    <cfRule type="cellIs" dxfId="6951" priority="742" operator="lessThan">
      <formula>0.6</formula>
    </cfRule>
    <cfRule type="cellIs" dxfId="6950" priority="743" operator="between">
      <formula>0.8</formula>
      <formula>0.899999999999999</formula>
    </cfRule>
    <cfRule type="cellIs" dxfId="6949" priority="744" operator="between">
      <formula>0.6</formula>
      <formula>0.8</formula>
    </cfRule>
    <cfRule type="cellIs" dxfId="6948" priority="745" operator="greaterThanOrEqual">
      <formula>0.9</formula>
    </cfRule>
  </conditionalFormatting>
  <conditionalFormatting sqref="AD199:AD201 AD179:AD183 AD106:AD107 AD190:AD196 AD185:AD188 AD203">
    <cfRule type="iconSet" priority="12549">
      <iconSet iconSet="4Arrows" showValue="0">
        <cfvo type="percent" val="0"/>
        <cfvo type="num" val="0.6"/>
        <cfvo type="num" val="0.8"/>
        <cfvo type="num" val="0.9"/>
      </iconSet>
    </cfRule>
    <cfRule type="cellIs" dxfId="6947" priority="12550" operator="lessThan">
      <formula>0.6</formula>
    </cfRule>
    <cfRule type="cellIs" dxfId="6946" priority="12551" operator="between">
      <formula>0.8</formula>
      <formula>0.899999999999999</formula>
    </cfRule>
    <cfRule type="cellIs" dxfId="6945" priority="12552" operator="between">
      <formula>0.6</formula>
      <formula>0.8</formula>
    </cfRule>
    <cfRule type="cellIs" dxfId="6944" priority="12553" operator="greaterThanOrEqual">
      <formula>0.9</formula>
    </cfRule>
  </conditionalFormatting>
  <conditionalFormatting sqref="AH199:AH201 AH179:AH183 AH106:AH107 AH190:AH196 AH185:AH188 AH203">
    <cfRule type="iconSet" priority="12569">
      <iconSet iconSet="4Arrows" showValue="0">
        <cfvo type="percent" val="0"/>
        <cfvo type="num" val="0.6"/>
        <cfvo type="num" val="0.8"/>
        <cfvo type="num" val="0.9"/>
      </iconSet>
    </cfRule>
    <cfRule type="cellIs" dxfId="6943" priority="12570" operator="lessThan">
      <formula>0.6</formula>
    </cfRule>
    <cfRule type="cellIs" dxfId="6942" priority="12571" operator="between">
      <formula>0.8</formula>
      <formula>0.899999999999999</formula>
    </cfRule>
    <cfRule type="cellIs" dxfId="6941" priority="12572" operator="between">
      <formula>0.6</formula>
      <formula>0.8</formula>
    </cfRule>
    <cfRule type="cellIs" dxfId="6940" priority="12573" operator="greaterThanOrEqual">
      <formula>0.9</formula>
    </cfRule>
  </conditionalFormatting>
  <conditionalFormatting sqref="AL199:AL201 AL179:AL183 AL106:AL107 AL190:AL196 AL185:AL188 AL203">
    <cfRule type="iconSet" priority="12589">
      <iconSet iconSet="4Arrows" showValue="0">
        <cfvo type="percent" val="0"/>
        <cfvo type="num" val="0.6"/>
        <cfvo type="num" val="0.8"/>
        <cfvo type="num" val="0.9"/>
      </iconSet>
    </cfRule>
    <cfRule type="cellIs" dxfId="6939" priority="12590" operator="lessThan">
      <formula>0.6</formula>
    </cfRule>
    <cfRule type="cellIs" dxfId="6938" priority="12591" operator="between">
      <formula>0.8</formula>
      <formula>0.899999999999999</formula>
    </cfRule>
    <cfRule type="cellIs" dxfId="6937" priority="12592" operator="between">
      <formula>0.6</formula>
      <formula>0.8</formula>
    </cfRule>
    <cfRule type="cellIs" dxfId="6936" priority="12593" operator="greaterThanOrEqual">
      <formula>0.9</formula>
    </cfRule>
  </conditionalFormatting>
  <conditionalFormatting sqref="AP199:AP201 AP179:AP183 AP106:AP107 AP190:AP196 AP185:AP188 AP203">
    <cfRule type="iconSet" priority="12609">
      <iconSet iconSet="4Arrows" showValue="0">
        <cfvo type="percent" val="0"/>
        <cfvo type="num" val="0.6"/>
        <cfvo type="num" val="0.8"/>
        <cfvo type="num" val="0.9"/>
      </iconSet>
    </cfRule>
    <cfRule type="cellIs" dxfId="6935" priority="12610" operator="lessThan">
      <formula>0.6</formula>
    </cfRule>
    <cfRule type="cellIs" dxfId="6934" priority="12611" operator="between">
      <formula>0.8</formula>
      <formula>0.899999999999999</formula>
    </cfRule>
    <cfRule type="cellIs" dxfId="6933" priority="12612" operator="between">
      <formula>0.6</formula>
      <formula>0.8</formula>
    </cfRule>
    <cfRule type="cellIs" dxfId="6932" priority="12613" operator="greaterThanOrEqual">
      <formula>0.9</formula>
    </cfRule>
  </conditionalFormatting>
  <conditionalFormatting sqref="Y189">
    <cfRule type="iconSet" priority="691">
      <iconSet iconSet="4Arrows" showValue="0">
        <cfvo type="percent" val="0"/>
        <cfvo type="num" val="0.6"/>
        <cfvo type="num" val="0.8"/>
        <cfvo type="num" val="0.9"/>
      </iconSet>
    </cfRule>
    <cfRule type="cellIs" dxfId="6931" priority="692" operator="lessThan">
      <formula>0.6</formula>
    </cfRule>
    <cfRule type="cellIs" dxfId="6930" priority="693" operator="between">
      <formula>0.8</formula>
      <formula>0.899999999999999</formula>
    </cfRule>
    <cfRule type="cellIs" dxfId="6929" priority="694" operator="between">
      <formula>0.6</formula>
      <formula>0.8</formula>
    </cfRule>
    <cfRule type="cellIs" dxfId="6928" priority="695" operator="greaterThanOrEqual">
      <formula>0.9</formula>
    </cfRule>
  </conditionalFormatting>
  <conditionalFormatting sqref="AD189">
    <cfRule type="iconSet" priority="696">
      <iconSet iconSet="4Arrows" showValue="0">
        <cfvo type="percent" val="0"/>
        <cfvo type="num" val="0.6"/>
        <cfvo type="num" val="0.8"/>
        <cfvo type="num" val="0.9"/>
      </iconSet>
    </cfRule>
    <cfRule type="cellIs" dxfId="6927" priority="697" operator="lessThan">
      <formula>0.6</formula>
    </cfRule>
    <cfRule type="cellIs" dxfId="6926" priority="698" operator="between">
      <formula>0.8</formula>
      <formula>0.899999999999999</formula>
    </cfRule>
    <cfRule type="cellIs" dxfId="6925" priority="699" operator="between">
      <formula>0.6</formula>
      <formula>0.8</formula>
    </cfRule>
    <cfRule type="cellIs" dxfId="6924" priority="700" operator="greaterThanOrEqual">
      <formula>0.9</formula>
    </cfRule>
  </conditionalFormatting>
  <conditionalFormatting sqref="AH189">
    <cfRule type="iconSet" priority="701">
      <iconSet iconSet="4Arrows" showValue="0">
        <cfvo type="percent" val="0"/>
        <cfvo type="num" val="0.6"/>
        <cfvo type="num" val="0.8"/>
        <cfvo type="num" val="0.9"/>
      </iconSet>
    </cfRule>
    <cfRule type="cellIs" dxfId="6923" priority="702" operator="lessThan">
      <formula>0.6</formula>
    </cfRule>
    <cfRule type="cellIs" dxfId="6922" priority="703" operator="between">
      <formula>0.8</formula>
      <formula>0.899999999999999</formula>
    </cfRule>
    <cfRule type="cellIs" dxfId="6921" priority="704" operator="between">
      <formula>0.6</formula>
      <formula>0.8</formula>
    </cfRule>
    <cfRule type="cellIs" dxfId="6920" priority="705" operator="greaterThanOrEqual">
      <formula>0.9</formula>
    </cfRule>
  </conditionalFormatting>
  <conditionalFormatting sqref="AL189">
    <cfRule type="iconSet" priority="706">
      <iconSet iconSet="4Arrows" showValue="0">
        <cfvo type="percent" val="0"/>
        <cfvo type="num" val="0.6"/>
        <cfvo type="num" val="0.8"/>
        <cfvo type="num" val="0.9"/>
      </iconSet>
    </cfRule>
    <cfRule type="cellIs" dxfId="6919" priority="707" operator="lessThan">
      <formula>0.6</formula>
    </cfRule>
    <cfRule type="cellIs" dxfId="6918" priority="708" operator="between">
      <formula>0.8</formula>
      <formula>0.899999999999999</formula>
    </cfRule>
    <cfRule type="cellIs" dxfId="6917" priority="709" operator="between">
      <formula>0.6</formula>
      <formula>0.8</formula>
    </cfRule>
    <cfRule type="cellIs" dxfId="6916" priority="710" operator="greaterThanOrEqual">
      <formula>0.9</formula>
    </cfRule>
  </conditionalFormatting>
  <conditionalFormatting sqref="AP189">
    <cfRule type="iconSet" priority="711">
      <iconSet iconSet="4Arrows" showValue="0">
        <cfvo type="percent" val="0"/>
        <cfvo type="num" val="0.6"/>
        <cfvo type="num" val="0.8"/>
        <cfvo type="num" val="0.9"/>
      </iconSet>
    </cfRule>
    <cfRule type="cellIs" dxfId="6915" priority="712" operator="lessThan">
      <formula>0.6</formula>
    </cfRule>
    <cfRule type="cellIs" dxfId="6914" priority="713" operator="between">
      <formula>0.8</formula>
      <formula>0.899999999999999</formula>
    </cfRule>
    <cfRule type="cellIs" dxfId="6913" priority="714" operator="between">
      <formula>0.6</formula>
      <formula>0.8</formula>
    </cfRule>
    <cfRule type="cellIs" dxfId="6912" priority="715" operator="greaterThanOrEqual">
      <formula>0.9</formula>
    </cfRule>
  </conditionalFormatting>
  <conditionalFormatting sqref="Y210">
    <cfRule type="iconSet" priority="666">
      <iconSet iconSet="4Arrows" showValue="0">
        <cfvo type="percent" val="0"/>
        <cfvo type="num" val="0.6"/>
        <cfvo type="num" val="0.8"/>
        <cfvo type="num" val="0.9"/>
      </iconSet>
    </cfRule>
    <cfRule type="cellIs" dxfId="6911" priority="667" operator="lessThan">
      <formula>0.6</formula>
    </cfRule>
    <cfRule type="cellIs" dxfId="6910" priority="668" operator="between">
      <formula>0.8</formula>
      <formula>0.899999999999999</formula>
    </cfRule>
    <cfRule type="cellIs" dxfId="6909" priority="669" operator="between">
      <formula>0.6</formula>
      <formula>0.8</formula>
    </cfRule>
    <cfRule type="cellIs" dxfId="6908" priority="670" operator="greaterThanOrEqual">
      <formula>0.9</formula>
    </cfRule>
  </conditionalFormatting>
  <conditionalFormatting sqref="AD210">
    <cfRule type="iconSet" priority="671">
      <iconSet iconSet="4Arrows" showValue="0">
        <cfvo type="percent" val="0"/>
        <cfvo type="num" val="0.6"/>
        <cfvo type="num" val="0.8"/>
        <cfvo type="num" val="0.9"/>
      </iconSet>
    </cfRule>
    <cfRule type="cellIs" dxfId="6907" priority="672" operator="lessThan">
      <formula>0.6</formula>
    </cfRule>
    <cfRule type="cellIs" dxfId="6906" priority="673" operator="between">
      <formula>0.8</formula>
      <formula>0.899999999999999</formula>
    </cfRule>
    <cfRule type="cellIs" dxfId="6905" priority="674" operator="between">
      <formula>0.6</formula>
      <formula>0.8</formula>
    </cfRule>
    <cfRule type="cellIs" dxfId="6904" priority="675" operator="greaterThanOrEqual">
      <formula>0.9</formula>
    </cfRule>
  </conditionalFormatting>
  <conditionalFormatting sqref="AH210">
    <cfRule type="iconSet" priority="676">
      <iconSet iconSet="4Arrows" showValue="0">
        <cfvo type="percent" val="0"/>
        <cfvo type="num" val="0.6"/>
        <cfvo type="num" val="0.8"/>
        <cfvo type="num" val="0.9"/>
      </iconSet>
    </cfRule>
    <cfRule type="cellIs" dxfId="6903" priority="677" operator="lessThan">
      <formula>0.6</formula>
    </cfRule>
    <cfRule type="cellIs" dxfId="6902" priority="678" operator="between">
      <formula>0.8</formula>
      <formula>0.899999999999999</formula>
    </cfRule>
    <cfRule type="cellIs" dxfId="6901" priority="679" operator="between">
      <formula>0.6</formula>
      <formula>0.8</formula>
    </cfRule>
    <cfRule type="cellIs" dxfId="6900" priority="680" operator="greaterThanOrEqual">
      <formula>0.9</formula>
    </cfRule>
  </conditionalFormatting>
  <conditionalFormatting sqref="AL210">
    <cfRule type="iconSet" priority="681">
      <iconSet iconSet="4Arrows" showValue="0">
        <cfvo type="percent" val="0"/>
        <cfvo type="num" val="0.6"/>
        <cfvo type="num" val="0.8"/>
        <cfvo type="num" val="0.9"/>
      </iconSet>
    </cfRule>
    <cfRule type="cellIs" dxfId="6899" priority="682" operator="lessThan">
      <formula>0.6</formula>
    </cfRule>
    <cfRule type="cellIs" dxfId="6898" priority="683" operator="between">
      <formula>0.8</formula>
      <formula>0.899999999999999</formula>
    </cfRule>
    <cfRule type="cellIs" dxfId="6897" priority="684" operator="between">
      <formula>0.6</formula>
      <formula>0.8</formula>
    </cfRule>
    <cfRule type="cellIs" dxfId="6896" priority="685" operator="greaterThanOrEqual">
      <formula>0.9</formula>
    </cfRule>
  </conditionalFormatting>
  <conditionalFormatting sqref="AP210">
    <cfRule type="iconSet" priority="686">
      <iconSet iconSet="4Arrows" showValue="0">
        <cfvo type="percent" val="0"/>
        <cfvo type="num" val="0.6"/>
        <cfvo type="num" val="0.8"/>
        <cfvo type="num" val="0.9"/>
      </iconSet>
    </cfRule>
    <cfRule type="cellIs" dxfId="6895" priority="687" operator="lessThan">
      <formula>0.6</formula>
    </cfRule>
    <cfRule type="cellIs" dxfId="6894" priority="688" operator="between">
      <formula>0.8</formula>
      <formula>0.899999999999999</formula>
    </cfRule>
    <cfRule type="cellIs" dxfId="6893" priority="689" operator="between">
      <formula>0.6</formula>
      <formula>0.8</formula>
    </cfRule>
    <cfRule type="cellIs" dxfId="6892" priority="690" operator="greaterThanOrEqual">
      <formula>0.9</formula>
    </cfRule>
  </conditionalFormatting>
  <conditionalFormatting sqref="AD211">
    <cfRule type="iconSet" priority="646">
      <iconSet iconSet="4Arrows" showValue="0">
        <cfvo type="percent" val="0"/>
        <cfvo type="num" val="0.6"/>
        <cfvo type="num" val="0.8"/>
        <cfvo type="num" val="0.9"/>
      </iconSet>
    </cfRule>
    <cfRule type="cellIs" dxfId="6891" priority="647" operator="lessThan">
      <formula>0.6</formula>
    </cfRule>
    <cfRule type="cellIs" dxfId="6890" priority="648" operator="between">
      <formula>0.8</formula>
      <formula>0.899999999999999</formula>
    </cfRule>
    <cfRule type="cellIs" dxfId="6889" priority="649" operator="between">
      <formula>0.6</formula>
      <formula>0.8</formula>
    </cfRule>
    <cfRule type="cellIs" dxfId="6888" priority="650" operator="greaterThanOrEqual">
      <formula>0.9</formula>
    </cfRule>
  </conditionalFormatting>
  <conditionalFormatting sqref="AL211">
    <cfRule type="iconSet" priority="656">
      <iconSet iconSet="4Arrows" showValue="0">
        <cfvo type="percent" val="0"/>
        <cfvo type="num" val="0.6"/>
        <cfvo type="num" val="0.8"/>
        <cfvo type="num" val="0.9"/>
      </iconSet>
    </cfRule>
    <cfRule type="cellIs" dxfId="6887" priority="657" operator="lessThan">
      <formula>0.6</formula>
    </cfRule>
    <cfRule type="cellIs" dxfId="6886" priority="658" operator="between">
      <formula>0.8</formula>
      <formula>0.899999999999999</formula>
    </cfRule>
    <cfRule type="cellIs" dxfId="6885" priority="659" operator="between">
      <formula>0.6</formula>
      <formula>0.8</formula>
    </cfRule>
    <cfRule type="cellIs" dxfId="6884" priority="660" operator="greaterThanOrEqual">
      <formula>0.9</formula>
    </cfRule>
  </conditionalFormatting>
  <conditionalFormatting sqref="AP211">
    <cfRule type="iconSet" priority="661">
      <iconSet iconSet="4Arrows" showValue="0">
        <cfvo type="percent" val="0"/>
        <cfvo type="num" val="0.6"/>
        <cfvo type="num" val="0.8"/>
        <cfvo type="num" val="0.9"/>
      </iconSet>
    </cfRule>
    <cfRule type="cellIs" dxfId="6883" priority="662" operator="lessThan">
      <formula>0.6</formula>
    </cfRule>
    <cfRule type="cellIs" dxfId="6882" priority="663" operator="between">
      <formula>0.8</formula>
      <formula>0.899999999999999</formula>
    </cfRule>
    <cfRule type="cellIs" dxfId="6881" priority="664" operator="between">
      <formula>0.6</formula>
      <formula>0.8</formula>
    </cfRule>
    <cfRule type="cellIs" dxfId="6880" priority="665" operator="greaterThanOrEqual">
      <formula>0.9</formula>
    </cfRule>
  </conditionalFormatting>
  <conditionalFormatting sqref="AH211">
    <cfRule type="iconSet" priority="636">
      <iconSet iconSet="4Arrows" showValue="0">
        <cfvo type="percent" val="0"/>
        <cfvo type="num" val="0.6"/>
        <cfvo type="num" val="0.8"/>
        <cfvo type="num" val="0.9"/>
      </iconSet>
    </cfRule>
    <cfRule type="cellIs" dxfId="6879" priority="637" operator="lessThan">
      <formula>0.6</formula>
    </cfRule>
    <cfRule type="cellIs" dxfId="6878" priority="638" operator="between">
      <formula>0.8</formula>
      <formula>0.899999999999999</formula>
    </cfRule>
    <cfRule type="cellIs" dxfId="6877" priority="639" operator="between">
      <formula>0.6</formula>
      <formula>0.8</formula>
    </cfRule>
    <cfRule type="cellIs" dxfId="6876" priority="640" operator="greaterThanOrEqual">
      <formula>0.9</formula>
    </cfRule>
  </conditionalFormatting>
  <conditionalFormatting sqref="Y211">
    <cfRule type="iconSet" priority="631">
      <iconSet iconSet="4Arrows" showValue="0">
        <cfvo type="percent" val="0"/>
        <cfvo type="num" val="0.6"/>
        <cfvo type="num" val="0.8"/>
        <cfvo type="num" val="0.9"/>
      </iconSet>
    </cfRule>
    <cfRule type="cellIs" dxfId="6875" priority="632" operator="lessThan">
      <formula>0.6</formula>
    </cfRule>
    <cfRule type="cellIs" dxfId="6874" priority="633" operator="between">
      <formula>0.8</formula>
      <formula>0.899999999999999</formula>
    </cfRule>
    <cfRule type="cellIs" dxfId="6873" priority="634" operator="between">
      <formula>0.6</formula>
      <formula>0.8</formula>
    </cfRule>
    <cfRule type="cellIs" dxfId="6872" priority="635" operator="greaterThanOrEqual">
      <formula>0.9</formula>
    </cfRule>
  </conditionalFormatting>
  <conditionalFormatting sqref="Y184">
    <cfRule type="iconSet" priority="621">
      <iconSet iconSet="4Arrows" showValue="0">
        <cfvo type="percent" val="0"/>
        <cfvo type="num" val="0.6"/>
        <cfvo type="num" val="0.8"/>
        <cfvo type="num" val="0.9"/>
      </iconSet>
    </cfRule>
    <cfRule type="cellIs" dxfId="6871" priority="622" operator="lessThan">
      <formula>0.6</formula>
    </cfRule>
    <cfRule type="cellIs" dxfId="6870" priority="623" operator="between">
      <formula>0.8</formula>
      <formula>0.899999999999999</formula>
    </cfRule>
    <cfRule type="cellIs" dxfId="6869" priority="624" operator="between">
      <formula>0.6</formula>
      <formula>0.8</formula>
    </cfRule>
    <cfRule type="cellIs" dxfId="6868" priority="625" operator="greaterThanOrEqual">
      <formula>0.9</formula>
    </cfRule>
  </conditionalFormatting>
  <conditionalFormatting sqref="AL184">
    <cfRule type="iconSet" priority="611">
      <iconSet iconSet="4Arrows" showValue="0">
        <cfvo type="percent" val="0"/>
        <cfvo type="num" val="0.6"/>
        <cfvo type="num" val="0.8"/>
        <cfvo type="num" val="0.9"/>
      </iconSet>
    </cfRule>
    <cfRule type="cellIs" dxfId="6867" priority="612" operator="lessThan">
      <formula>0.6</formula>
    </cfRule>
    <cfRule type="cellIs" dxfId="6866" priority="613" operator="between">
      <formula>0.8</formula>
      <formula>0.899999999999999</formula>
    </cfRule>
    <cfRule type="cellIs" dxfId="6865" priority="614" operator="between">
      <formula>0.6</formula>
      <formula>0.8</formula>
    </cfRule>
    <cfRule type="cellIs" dxfId="6864" priority="615" operator="greaterThanOrEqual">
      <formula>0.9</formula>
    </cfRule>
  </conditionalFormatting>
  <conditionalFormatting sqref="AP184">
    <cfRule type="iconSet" priority="606">
      <iconSet iconSet="4Arrows" showValue="0">
        <cfvo type="percent" val="0"/>
        <cfvo type="num" val="0.6"/>
        <cfvo type="num" val="0.8"/>
        <cfvo type="num" val="0.9"/>
      </iconSet>
    </cfRule>
    <cfRule type="cellIs" dxfId="6863" priority="607" operator="lessThan">
      <formula>0.6</formula>
    </cfRule>
    <cfRule type="cellIs" dxfId="6862" priority="608" operator="between">
      <formula>0.8</formula>
      <formula>0.899999999999999</formula>
    </cfRule>
    <cfRule type="cellIs" dxfId="6861" priority="609" operator="between">
      <formula>0.6</formula>
      <formula>0.8</formula>
    </cfRule>
    <cfRule type="cellIs" dxfId="6860" priority="610" operator="greaterThanOrEqual">
      <formula>0.9</formula>
    </cfRule>
  </conditionalFormatting>
  <conditionalFormatting sqref="AD184">
    <cfRule type="iconSet" priority="601">
      <iconSet iconSet="4Arrows" showValue="0">
        <cfvo type="percent" val="0"/>
        <cfvo type="num" val="0.6"/>
        <cfvo type="num" val="0.8"/>
        <cfvo type="num" val="0.9"/>
      </iconSet>
    </cfRule>
    <cfRule type="cellIs" dxfId="6859" priority="602" operator="lessThan">
      <formula>0.6</formula>
    </cfRule>
    <cfRule type="cellIs" dxfId="6858" priority="603" operator="between">
      <formula>0.8</formula>
      <formula>0.899999999999999</formula>
    </cfRule>
    <cfRule type="cellIs" dxfId="6857" priority="604" operator="between">
      <formula>0.6</formula>
      <formula>0.8</formula>
    </cfRule>
    <cfRule type="cellIs" dxfId="6856" priority="605" operator="greaterThanOrEqual">
      <formula>0.9</formula>
    </cfRule>
  </conditionalFormatting>
  <conditionalFormatting sqref="AH184">
    <cfRule type="iconSet" priority="596">
      <iconSet iconSet="4Arrows" showValue="0">
        <cfvo type="percent" val="0"/>
        <cfvo type="num" val="0.6"/>
        <cfvo type="num" val="0.8"/>
        <cfvo type="num" val="0.9"/>
      </iconSet>
    </cfRule>
    <cfRule type="cellIs" dxfId="6855" priority="597" operator="lessThan">
      <formula>0.6</formula>
    </cfRule>
    <cfRule type="cellIs" dxfId="6854" priority="598" operator="between">
      <formula>0.8</formula>
      <formula>0.899999999999999</formula>
    </cfRule>
    <cfRule type="cellIs" dxfId="6853" priority="599" operator="between">
      <formula>0.6</formula>
      <formula>0.8</formula>
    </cfRule>
    <cfRule type="cellIs" dxfId="6852" priority="600" operator="greaterThanOrEqual">
      <formula>0.9</formula>
    </cfRule>
  </conditionalFormatting>
  <conditionalFormatting sqref="Y202">
    <cfRule type="iconSet" priority="571">
      <iconSet iconSet="4Arrows" showValue="0">
        <cfvo type="percent" val="0"/>
        <cfvo type="num" val="0.6"/>
        <cfvo type="num" val="0.8"/>
        <cfvo type="num" val="0.9"/>
      </iconSet>
    </cfRule>
    <cfRule type="cellIs" dxfId="6851" priority="572" operator="lessThan">
      <formula>0.6</formula>
    </cfRule>
    <cfRule type="cellIs" dxfId="6850" priority="573" operator="between">
      <formula>0.8</formula>
      <formula>0.899999999999999</formula>
    </cfRule>
    <cfRule type="cellIs" dxfId="6849" priority="574" operator="between">
      <formula>0.6</formula>
      <formula>0.8</formula>
    </cfRule>
    <cfRule type="cellIs" dxfId="6848" priority="575" operator="greaterThanOrEqual">
      <formula>0.9</formula>
    </cfRule>
  </conditionalFormatting>
  <conditionalFormatting sqref="AD202">
    <cfRule type="iconSet" priority="576">
      <iconSet iconSet="4Arrows" showValue="0">
        <cfvo type="percent" val="0"/>
        <cfvo type="num" val="0.6"/>
        <cfvo type="num" val="0.8"/>
        <cfvo type="num" val="0.9"/>
      </iconSet>
    </cfRule>
    <cfRule type="cellIs" dxfId="6847" priority="577" operator="lessThan">
      <formula>0.6</formula>
    </cfRule>
    <cfRule type="cellIs" dxfId="6846" priority="578" operator="between">
      <formula>0.8</formula>
      <formula>0.899999999999999</formula>
    </cfRule>
    <cfRule type="cellIs" dxfId="6845" priority="579" operator="between">
      <formula>0.6</formula>
      <formula>0.8</formula>
    </cfRule>
    <cfRule type="cellIs" dxfId="6844" priority="580" operator="greaterThanOrEqual">
      <formula>0.9</formula>
    </cfRule>
  </conditionalFormatting>
  <conditionalFormatting sqref="AH202">
    <cfRule type="iconSet" priority="581">
      <iconSet iconSet="4Arrows" showValue="0">
        <cfvo type="percent" val="0"/>
        <cfvo type="num" val="0.6"/>
        <cfvo type="num" val="0.8"/>
        <cfvo type="num" val="0.9"/>
      </iconSet>
    </cfRule>
    <cfRule type="cellIs" dxfId="6843" priority="582" operator="lessThan">
      <formula>0.6</formula>
    </cfRule>
    <cfRule type="cellIs" dxfId="6842" priority="583" operator="between">
      <formula>0.8</formula>
      <formula>0.899999999999999</formula>
    </cfRule>
    <cfRule type="cellIs" dxfId="6841" priority="584" operator="between">
      <formula>0.6</formula>
      <formula>0.8</formula>
    </cfRule>
    <cfRule type="cellIs" dxfId="6840" priority="585" operator="greaterThanOrEqual">
      <formula>0.9</formula>
    </cfRule>
  </conditionalFormatting>
  <conditionalFormatting sqref="AL202">
    <cfRule type="iconSet" priority="586">
      <iconSet iconSet="4Arrows" showValue="0">
        <cfvo type="percent" val="0"/>
        <cfvo type="num" val="0.6"/>
        <cfvo type="num" val="0.8"/>
        <cfvo type="num" val="0.9"/>
      </iconSet>
    </cfRule>
    <cfRule type="cellIs" dxfId="6839" priority="587" operator="lessThan">
      <formula>0.6</formula>
    </cfRule>
    <cfRule type="cellIs" dxfId="6838" priority="588" operator="between">
      <formula>0.8</formula>
      <formula>0.899999999999999</formula>
    </cfRule>
    <cfRule type="cellIs" dxfId="6837" priority="589" operator="between">
      <formula>0.6</formula>
      <formula>0.8</formula>
    </cfRule>
    <cfRule type="cellIs" dxfId="6836" priority="590" operator="greaterThanOrEqual">
      <formula>0.9</formula>
    </cfRule>
  </conditionalFormatting>
  <conditionalFormatting sqref="AP202">
    <cfRule type="iconSet" priority="591">
      <iconSet iconSet="4Arrows" showValue="0">
        <cfvo type="percent" val="0"/>
        <cfvo type="num" val="0.6"/>
        <cfvo type="num" val="0.8"/>
        <cfvo type="num" val="0.9"/>
      </iconSet>
    </cfRule>
    <cfRule type="cellIs" dxfId="6835" priority="592" operator="lessThan">
      <formula>0.6</formula>
    </cfRule>
    <cfRule type="cellIs" dxfId="6834" priority="593" operator="between">
      <formula>0.8</formula>
      <formula>0.899999999999999</formula>
    </cfRule>
    <cfRule type="cellIs" dxfId="6833" priority="594" operator="between">
      <formula>0.6</formula>
      <formula>0.8</formula>
    </cfRule>
    <cfRule type="cellIs" dxfId="6832" priority="595" operator="greaterThanOrEqual">
      <formula>0.9</formula>
    </cfRule>
  </conditionalFormatting>
  <conditionalFormatting sqref="Y212">
    <cfRule type="iconSet" priority="546">
      <iconSet iconSet="4Arrows" showValue="0">
        <cfvo type="percent" val="0"/>
        <cfvo type="num" val="0.6"/>
        <cfvo type="num" val="0.8"/>
        <cfvo type="num" val="0.9"/>
      </iconSet>
    </cfRule>
    <cfRule type="cellIs" dxfId="6831" priority="547" operator="lessThan">
      <formula>0.6</formula>
    </cfRule>
    <cfRule type="cellIs" dxfId="6830" priority="548" operator="between">
      <formula>0.8</formula>
      <formula>0.899999999999999</formula>
    </cfRule>
    <cfRule type="cellIs" dxfId="6829" priority="549" operator="between">
      <formula>0.6</formula>
      <formula>0.8</formula>
    </cfRule>
    <cfRule type="cellIs" dxfId="6828" priority="550" operator="greaterThanOrEqual">
      <formula>0.9</formula>
    </cfRule>
  </conditionalFormatting>
  <conditionalFormatting sqref="AH212">
    <cfRule type="iconSet" priority="556">
      <iconSet iconSet="4Arrows" showValue="0">
        <cfvo type="percent" val="0"/>
        <cfvo type="num" val="0.6"/>
        <cfvo type="num" val="0.8"/>
        <cfvo type="num" val="0.9"/>
      </iconSet>
    </cfRule>
    <cfRule type="cellIs" dxfId="6827" priority="557" operator="lessThan">
      <formula>0.6</formula>
    </cfRule>
    <cfRule type="cellIs" dxfId="6826" priority="558" operator="between">
      <formula>0.8</formula>
      <formula>0.899999999999999</formula>
    </cfRule>
    <cfRule type="cellIs" dxfId="6825" priority="559" operator="between">
      <formula>0.6</formula>
      <formula>0.8</formula>
    </cfRule>
    <cfRule type="cellIs" dxfId="6824" priority="560" operator="greaterThanOrEqual">
      <formula>0.9</formula>
    </cfRule>
  </conditionalFormatting>
  <conditionalFormatting sqref="AL212">
    <cfRule type="iconSet" priority="561">
      <iconSet iconSet="4Arrows" showValue="0">
        <cfvo type="percent" val="0"/>
        <cfvo type="num" val="0.6"/>
        <cfvo type="num" val="0.8"/>
        <cfvo type="num" val="0.9"/>
      </iconSet>
    </cfRule>
    <cfRule type="cellIs" dxfId="6823" priority="562" operator="lessThan">
      <formula>0.6</formula>
    </cfRule>
    <cfRule type="cellIs" dxfId="6822" priority="563" operator="between">
      <formula>0.8</formula>
      <formula>0.899999999999999</formula>
    </cfRule>
    <cfRule type="cellIs" dxfId="6821" priority="564" operator="between">
      <formula>0.6</formula>
      <formula>0.8</formula>
    </cfRule>
    <cfRule type="cellIs" dxfId="6820" priority="565" operator="greaterThanOrEqual">
      <formula>0.9</formula>
    </cfRule>
  </conditionalFormatting>
  <conditionalFormatting sqref="AP212">
    <cfRule type="iconSet" priority="566">
      <iconSet iconSet="4Arrows" showValue="0">
        <cfvo type="percent" val="0"/>
        <cfvo type="num" val="0.6"/>
        <cfvo type="num" val="0.8"/>
        <cfvo type="num" val="0.9"/>
      </iconSet>
    </cfRule>
    <cfRule type="cellIs" dxfId="6819" priority="567" operator="lessThan">
      <formula>0.6</formula>
    </cfRule>
    <cfRule type="cellIs" dxfId="6818" priority="568" operator="between">
      <formula>0.8</formula>
      <formula>0.899999999999999</formula>
    </cfRule>
    <cfRule type="cellIs" dxfId="6817" priority="569" operator="between">
      <formula>0.6</formula>
      <formula>0.8</formula>
    </cfRule>
    <cfRule type="cellIs" dxfId="6816" priority="570" operator="greaterThanOrEqual">
      <formula>0.9</formula>
    </cfRule>
  </conditionalFormatting>
  <conditionalFormatting sqref="AH213">
    <cfRule type="iconSet" priority="531">
      <iconSet iconSet="4Arrows" showValue="0">
        <cfvo type="percent" val="0"/>
        <cfvo type="num" val="0.6"/>
        <cfvo type="num" val="0.8"/>
        <cfvo type="num" val="0.9"/>
      </iconSet>
    </cfRule>
    <cfRule type="cellIs" dxfId="6815" priority="532" operator="lessThan">
      <formula>0.6</formula>
    </cfRule>
    <cfRule type="cellIs" dxfId="6814" priority="533" operator="between">
      <formula>0.8</formula>
      <formula>0.899999999999999</formula>
    </cfRule>
    <cfRule type="cellIs" dxfId="6813" priority="534" operator="between">
      <formula>0.6</formula>
      <formula>0.8</formula>
    </cfRule>
    <cfRule type="cellIs" dxfId="6812" priority="535" operator="greaterThanOrEqual">
      <formula>0.9</formula>
    </cfRule>
  </conditionalFormatting>
  <conditionalFormatting sqref="AL213">
    <cfRule type="iconSet" priority="536">
      <iconSet iconSet="4Arrows" showValue="0">
        <cfvo type="percent" val="0"/>
        <cfvo type="num" val="0.6"/>
        <cfvo type="num" val="0.8"/>
        <cfvo type="num" val="0.9"/>
      </iconSet>
    </cfRule>
    <cfRule type="cellIs" dxfId="6811" priority="537" operator="lessThan">
      <formula>0.6</formula>
    </cfRule>
    <cfRule type="cellIs" dxfId="6810" priority="538" operator="between">
      <formula>0.8</formula>
      <formula>0.899999999999999</formula>
    </cfRule>
    <cfRule type="cellIs" dxfId="6809" priority="539" operator="between">
      <formula>0.6</formula>
      <formula>0.8</formula>
    </cfRule>
    <cfRule type="cellIs" dxfId="6808" priority="540" operator="greaterThanOrEqual">
      <formula>0.9</formula>
    </cfRule>
  </conditionalFormatting>
  <conditionalFormatting sqref="AP213">
    <cfRule type="iconSet" priority="541">
      <iconSet iconSet="4Arrows" showValue="0">
        <cfvo type="percent" val="0"/>
        <cfvo type="num" val="0.6"/>
        <cfvo type="num" val="0.8"/>
        <cfvo type="num" val="0.9"/>
      </iconSet>
    </cfRule>
    <cfRule type="cellIs" dxfId="6807" priority="542" operator="lessThan">
      <formula>0.6</formula>
    </cfRule>
    <cfRule type="cellIs" dxfId="6806" priority="543" operator="between">
      <formula>0.8</formula>
      <formula>0.899999999999999</formula>
    </cfRule>
    <cfRule type="cellIs" dxfId="6805" priority="544" operator="between">
      <formula>0.6</formula>
      <formula>0.8</formula>
    </cfRule>
    <cfRule type="cellIs" dxfId="6804" priority="545" operator="greaterThanOrEqual">
      <formula>0.9</formula>
    </cfRule>
  </conditionalFormatting>
  <conditionalFormatting sqref="AD212">
    <cfRule type="iconSet" priority="511">
      <iconSet iconSet="4Arrows" showValue="0">
        <cfvo type="percent" val="0"/>
        <cfvo type="num" val="0.6"/>
        <cfvo type="num" val="0.8"/>
        <cfvo type="num" val="0.9"/>
      </iconSet>
    </cfRule>
    <cfRule type="cellIs" dxfId="6803" priority="512" operator="lessThan">
      <formula>0.6</formula>
    </cfRule>
    <cfRule type="cellIs" dxfId="6802" priority="513" operator="between">
      <formula>0.8</formula>
      <formula>0.899999999999999</formula>
    </cfRule>
    <cfRule type="cellIs" dxfId="6801" priority="514" operator="between">
      <formula>0.6</formula>
      <formula>0.8</formula>
    </cfRule>
    <cfRule type="cellIs" dxfId="6800" priority="515" operator="greaterThanOrEqual">
      <formula>0.9</formula>
    </cfRule>
  </conditionalFormatting>
  <conditionalFormatting sqref="Y213">
    <cfRule type="iconSet" priority="506">
      <iconSet iconSet="4Arrows" showValue="0">
        <cfvo type="percent" val="0"/>
        <cfvo type="num" val="0.6"/>
        <cfvo type="num" val="0.8"/>
        <cfvo type="num" val="0.9"/>
      </iconSet>
    </cfRule>
    <cfRule type="cellIs" dxfId="6799" priority="507" operator="lessThan">
      <formula>0.6</formula>
    </cfRule>
    <cfRule type="cellIs" dxfId="6798" priority="508" operator="between">
      <formula>0.8</formula>
      <formula>0.899999999999999</formula>
    </cfRule>
    <cfRule type="cellIs" dxfId="6797" priority="509" operator="between">
      <formula>0.6</formula>
      <formula>0.8</formula>
    </cfRule>
    <cfRule type="cellIs" dxfId="6796" priority="510" operator="greaterThanOrEqual">
      <formula>0.9</formula>
    </cfRule>
  </conditionalFormatting>
  <conditionalFormatting sqref="AD213">
    <cfRule type="iconSet" priority="501">
      <iconSet iconSet="4Arrows" showValue="0">
        <cfvo type="percent" val="0"/>
        <cfvo type="num" val="0.6"/>
        <cfvo type="num" val="0.8"/>
        <cfvo type="num" val="0.9"/>
      </iconSet>
    </cfRule>
    <cfRule type="cellIs" dxfId="6795" priority="502" operator="lessThan">
      <formula>0.6</formula>
    </cfRule>
    <cfRule type="cellIs" dxfId="6794" priority="503" operator="between">
      <formula>0.8</formula>
      <formula>0.899999999999999</formula>
    </cfRule>
    <cfRule type="cellIs" dxfId="6793" priority="504" operator="between">
      <formula>0.6</formula>
      <formula>0.8</formula>
    </cfRule>
    <cfRule type="cellIs" dxfId="6792" priority="505" operator="greaterThanOrEqual">
      <formula>0.9</formula>
    </cfRule>
  </conditionalFormatting>
  <conditionalFormatting sqref="AL214">
    <cfRule type="iconSet" priority="491">
      <iconSet iconSet="4Arrows" showValue="0">
        <cfvo type="percent" val="0"/>
        <cfvo type="num" val="0.6"/>
        <cfvo type="num" val="0.8"/>
        <cfvo type="num" val="0.9"/>
      </iconSet>
    </cfRule>
    <cfRule type="cellIs" dxfId="6791" priority="492" operator="lessThan">
      <formula>0.6</formula>
    </cfRule>
    <cfRule type="cellIs" dxfId="6790" priority="493" operator="between">
      <formula>0.8</formula>
      <formula>0.899999999999999</formula>
    </cfRule>
    <cfRule type="cellIs" dxfId="6789" priority="494" operator="between">
      <formula>0.6</formula>
      <formula>0.8</formula>
    </cfRule>
    <cfRule type="cellIs" dxfId="6788" priority="495" operator="greaterThanOrEqual">
      <formula>0.9</formula>
    </cfRule>
  </conditionalFormatting>
  <conditionalFormatting sqref="AP214">
    <cfRule type="iconSet" priority="496">
      <iconSet iconSet="4Arrows" showValue="0">
        <cfvo type="percent" val="0"/>
        <cfvo type="num" val="0.6"/>
        <cfvo type="num" val="0.8"/>
        <cfvo type="num" val="0.9"/>
      </iconSet>
    </cfRule>
    <cfRule type="cellIs" dxfId="6787" priority="497" operator="lessThan">
      <formula>0.6</formula>
    </cfRule>
    <cfRule type="cellIs" dxfId="6786" priority="498" operator="between">
      <formula>0.8</formula>
      <formula>0.899999999999999</formula>
    </cfRule>
    <cfRule type="cellIs" dxfId="6785" priority="499" operator="between">
      <formula>0.6</formula>
      <formula>0.8</formula>
    </cfRule>
    <cfRule type="cellIs" dxfId="6784" priority="500" operator="greaterThanOrEqual">
      <formula>0.9</formula>
    </cfRule>
  </conditionalFormatting>
  <conditionalFormatting sqref="Y214">
    <cfRule type="iconSet" priority="481">
      <iconSet iconSet="4Arrows" showValue="0">
        <cfvo type="percent" val="0"/>
        <cfvo type="num" val="0.6"/>
        <cfvo type="num" val="0.8"/>
        <cfvo type="num" val="0.9"/>
      </iconSet>
    </cfRule>
    <cfRule type="cellIs" dxfId="6783" priority="482" operator="lessThan">
      <formula>0.6</formula>
    </cfRule>
    <cfRule type="cellIs" dxfId="6782" priority="483" operator="between">
      <formula>0.8</formula>
      <formula>0.899999999999999</formula>
    </cfRule>
    <cfRule type="cellIs" dxfId="6781" priority="484" operator="between">
      <formula>0.6</formula>
      <formula>0.8</formula>
    </cfRule>
    <cfRule type="cellIs" dxfId="6780" priority="485" operator="greaterThanOrEqual">
      <formula>0.9</formula>
    </cfRule>
  </conditionalFormatting>
  <conditionalFormatting sqref="AD214">
    <cfRule type="iconSet" priority="476">
      <iconSet iconSet="4Arrows" showValue="0">
        <cfvo type="percent" val="0"/>
        <cfvo type="num" val="0.6"/>
        <cfvo type="num" val="0.8"/>
        <cfvo type="num" val="0.9"/>
      </iconSet>
    </cfRule>
    <cfRule type="cellIs" dxfId="6779" priority="477" operator="lessThan">
      <formula>0.6</formula>
    </cfRule>
    <cfRule type="cellIs" dxfId="6778" priority="478" operator="between">
      <formula>0.8</formula>
      <formula>0.899999999999999</formula>
    </cfRule>
    <cfRule type="cellIs" dxfId="6777" priority="479" operator="between">
      <formula>0.6</formula>
      <formula>0.8</formula>
    </cfRule>
    <cfRule type="cellIs" dxfId="6776" priority="480" operator="greaterThanOrEqual">
      <formula>0.9</formula>
    </cfRule>
  </conditionalFormatting>
  <conditionalFormatting sqref="AH215">
    <cfRule type="iconSet" priority="441">
      <iconSet iconSet="4Arrows" showValue="0">
        <cfvo type="percent" val="0"/>
        <cfvo type="num" val="0.6"/>
        <cfvo type="num" val="0.8"/>
        <cfvo type="num" val="0.9"/>
      </iconSet>
    </cfRule>
    <cfRule type="cellIs" dxfId="6775" priority="442" operator="lessThan">
      <formula>0.6</formula>
    </cfRule>
    <cfRule type="cellIs" dxfId="6774" priority="443" operator="between">
      <formula>0.8</formula>
      <formula>0.899999999999999</formula>
    </cfRule>
    <cfRule type="cellIs" dxfId="6773" priority="444" operator="between">
      <formula>0.6</formula>
      <formula>0.8</formula>
    </cfRule>
    <cfRule type="cellIs" dxfId="6772" priority="445" operator="greaterThanOrEqual">
      <formula>0.9</formula>
    </cfRule>
  </conditionalFormatting>
  <conditionalFormatting sqref="AH214">
    <cfRule type="iconSet" priority="466">
      <iconSet iconSet="4Arrows" showValue="0">
        <cfvo type="percent" val="0"/>
        <cfvo type="num" val="0.6"/>
        <cfvo type="num" val="0.8"/>
        <cfvo type="num" val="0.9"/>
      </iconSet>
    </cfRule>
    <cfRule type="cellIs" dxfId="6771" priority="467" operator="lessThan">
      <formula>0.6</formula>
    </cfRule>
    <cfRule type="cellIs" dxfId="6770" priority="468" operator="between">
      <formula>0.8</formula>
      <formula>0.899999999999999</formula>
    </cfRule>
    <cfRule type="cellIs" dxfId="6769" priority="469" operator="between">
      <formula>0.6</formula>
      <formula>0.8</formula>
    </cfRule>
    <cfRule type="cellIs" dxfId="6768" priority="470" operator="greaterThanOrEqual">
      <formula>0.9</formula>
    </cfRule>
  </conditionalFormatting>
  <conditionalFormatting sqref="AL215">
    <cfRule type="iconSet" priority="456">
      <iconSet iconSet="4Arrows" showValue="0">
        <cfvo type="percent" val="0"/>
        <cfvo type="num" val="0.6"/>
        <cfvo type="num" val="0.8"/>
        <cfvo type="num" val="0.9"/>
      </iconSet>
    </cfRule>
    <cfRule type="cellIs" dxfId="6767" priority="457" operator="lessThan">
      <formula>0.6</formula>
    </cfRule>
    <cfRule type="cellIs" dxfId="6766" priority="458" operator="between">
      <formula>0.8</formula>
      <formula>0.899999999999999</formula>
    </cfRule>
    <cfRule type="cellIs" dxfId="6765" priority="459" operator="between">
      <formula>0.6</formula>
      <formula>0.8</formula>
    </cfRule>
    <cfRule type="cellIs" dxfId="6764" priority="460" operator="greaterThanOrEqual">
      <formula>0.9</formula>
    </cfRule>
  </conditionalFormatting>
  <conditionalFormatting sqref="AP215">
    <cfRule type="iconSet" priority="461">
      <iconSet iconSet="4Arrows" showValue="0">
        <cfvo type="percent" val="0"/>
        <cfvo type="num" val="0.6"/>
        <cfvo type="num" val="0.8"/>
        <cfvo type="num" val="0.9"/>
      </iconSet>
    </cfRule>
    <cfRule type="cellIs" dxfId="6763" priority="462" operator="lessThan">
      <formula>0.6</formula>
    </cfRule>
    <cfRule type="cellIs" dxfId="6762" priority="463" operator="between">
      <formula>0.8</formula>
      <formula>0.899999999999999</formula>
    </cfRule>
    <cfRule type="cellIs" dxfId="6761" priority="464" operator="between">
      <formula>0.6</formula>
      <formula>0.8</formula>
    </cfRule>
    <cfRule type="cellIs" dxfId="6760" priority="465" operator="greaterThanOrEqual">
      <formula>0.9</formula>
    </cfRule>
  </conditionalFormatting>
  <conditionalFormatting sqref="Y215">
    <cfRule type="iconSet" priority="451">
      <iconSet iconSet="4Arrows" showValue="0">
        <cfvo type="percent" val="0"/>
        <cfvo type="num" val="0.6"/>
        <cfvo type="num" val="0.8"/>
        <cfvo type="num" val="0.9"/>
      </iconSet>
    </cfRule>
    <cfRule type="cellIs" dxfId="6759" priority="452" operator="lessThan">
      <formula>0.6</formula>
    </cfRule>
    <cfRule type="cellIs" dxfId="6758" priority="453" operator="between">
      <formula>0.8</formula>
      <formula>0.899999999999999</formula>
    </cfRule>
    <cfRule type="cellIs" dxfId="6757" priority="454" operator="between">
      <formula>0.6</formula>
      <formula>0.8</formula>
    </cfRule>
    <cfRule type="cellIs" dxfId="6756" priority="455" operator="greaterThanOrEqual">
      <formula>0.9</formula>
    </cfRule>
  </conditionalFormatting>
  <conditionalFormatting sqref="AD215">
    <cfRule type="iconSet" priority="446">
      <iconSet iconSet="4Arrows" showValue="0">
        <cfvo type="percent" val="0"/>
        <cfvo type="num" val="0.6"/>
        <cfvo type="num" val="0.8"/>
        <cfvo type="num" val="0.9"/>
      </iconSet>
    </cfRule>
    <cfRule type="cellIs" dxfId="6755" priority="447" operator="lessThan">
      <formula>0.6</formula>
    </cfRule>
    <cfRule type="cellIs" dxfId="6754" priority="448" operator="between">
      <formula>0.8</formula>
      <formula>0.899999999999999</formula>
    </cfRule>
    <cfRule type="cellIs" dxfId="6753" priority="449" operator="between">
      <formula>0.6</formula>
      <formula>0.8</formula>
    </cfRule>
    <cfRule type="cellIs" dxfId="6752" priority="450" operator="greaterThanOrEqual">
      <formula>0.9</formula>
    </cfRule>
  </conditionalFormatting>
  <conditionalFormatting sqref="AD41">
    <cfRule type="iconSet" priority="436">
      <iconSet iconSet="4Arrows" showValue="0">
        <cfvo type="percent" val="0"/>
        <cfvo type="num" val="0.6"/>
        <cfvo type="num" val="0.8"/>
        <cfvo type="num" val="0.9"/>
      </iconSet>
    </cfRule>
    <cfRule type="cellIs" dxfId="6751" priority="437" operator="lessThan">
      <formula>0.6</formula>
    </cfRule>
    <cfRule type="cellIs" dxfId="6750" priority="438" operator="between">
      <formula>0.8</formula>
      <formula>0.899999999999999</formula>
    </cfRule>
    <cfRule type="cellIs" dxfId="6749" priority="439" operator="between">
      <formula>0.6</formula>
      <formula>0.8</formula>
    </cfRule>
    <cfRule type="cellIs" dxfId="6748" priority="440" operator="greaterThanOrEqual">
      <formula>0.9</formula>
    </cfRule>
  </conditionalFormatting>
  <conditionalFormatting sqref="AH41">
    <cfRule type="iconSet" priority="431">
      <iconSet iconSet="4Arrows" showValue="0">
        <cfvo type="percent" val="0"/>
        <cfvo type="num" val="0.6"/>
        <cfvo type="num" val="0.8"/>
        <cfvo type="num" val="0.9"/>
      </iconSet>
    </cfRule>
    <cfRule type="cellIs" dxfId="6747" priority="432" operator="lessThan">
      <formula>0.6</formula>
    </cfRule>
    <cfRule type="cellIs" dxfId="6746" priority="433" operator="between">
      <formula>0.8</formula>
      <formula>0.899999999999999</formula>
    </cfRule>
    <cfRule type="cellIs" dxfId="6745" priority="434" operator="between">
      <formula>0.6</formula>
      <formula>0.8</formula>
    </cfRule>
    <cfRule type="cellIs" dxfId="6744" priority="435" operator="greaterThanOrEqual">
      <formula>0.9</formula>
    </cfRule>
  </conditionalFormatting>
  <conditionalFormatting sqref="Y41">
    <cfRule type="iconSet" priority="426">
      <iconSet iconSet="4Arrows" showValue="0">
        <cfvo type="percent" val="0"/>
        <cfvo type="num" val="0.6"/>
        <cfvo type="num" val="0.8"/>
        <cfvo type="num" val="0.9"/>
      </iconSet>
    </cfRule>
    <cfRule type="cellIs" dxfId="6743" priority="427" operator="lessThan">
      <formula>0.6</formula>
    </cfRule>
    <cfRule type="cellIs" dxfId="6742" priority="428" operator="between">
      <formula>0.8</formula>
      <formula>0.899999999999999</formula>
    </cfRule>
    <cfRule type="cellIs" dxfId="6741" priority="429" operator="between">
      <formula>0.6</formula>
      <formula>0.8</formula>
    </cfRule>
    <cfRule type="cellIs" dxfId="6740" priority="430" operator="greaterThanOrEqual">
      <formula>0.9</formula>
    </cfRule>
  </conditionalFormatting>
  <conditionalFormatting sqref="AL41">
    <cfRule type="iconSet" priority="421">
      <iconSet iconSet="4Arrows" showValue="0">
        <cfvo type="percent" val="0"/>
        <cfvo type="num" val="0.6"/>
        <cfvo type="num" val="0.8"/>
        <cfvo type="num" val="0.9"/>
      </iconSet>
    </cfRule>
    <cfRule type="cellIs" dxfId="6739" priority="422" operator="lessThan">
      <formula>0.6</formula>
    </cfRule>
    <cfRule type="cellIs" dxfId="6738" priority="423" operator="between">
      <formula>0.8</formula>
      <formula>0.899999999999999</formula>
    </cfRule>
    <cfRule type="cellIs" dxfId="6737" priority="424" operator="between">
      <formula>0.6</formula>
      <formula>0.8</formula>
    </cfRule>
    <cfRule type="cellIs" dxfId="6736" priority="425" operator="greaterThanOrEqual">
      <formula>0.9</formula>
    </cfRule>
  </conditionalFormatting>
  <conditionalFormatting sqref="AP41">
    <cfRule type="iconSet" priority="416">
      <iconSet iconSet="4Arrows" showValue="0">
        <cfvo type="percent" val="0"/>
        <cfvo type="num" val="0.6"/>
        <cfvo type="num" val="0.8"/>
        <cfvo type="num" val="0.9"/>
      </iconSet>
    </cfRule>
    <cfRule type="cellIs" dxfId="6735" priority="417" operator="lessThan">
      <formula>0.6</formula>
    </cfRule>
    <cfRule type="cellIs" dxfId="6734" priority="418" operator="between">
      <formula>0.8</formula>
      <formula>0.899999999999999</formula>
    </cfRule>
    <cfRule type="cellIs" dxfId="6733" priority="419" operator="between">
      <formula>0.6</formula>
      <formula>0.8</formula>
    </cfRule>
    <cfRule type="cellIs" dxfId="6732" priority="420" operator="greaterThanOrEqual">
      <formula>0.9</formula>
    </cfRule>
  </conditionalFormatting>
  <conditionalFormatting sqref="Y43">
    <cfRule type="iconSet" priority="411">
      <iconSet iconSet="4Arrows" showValue="0">
        <cfvo type="percent" val="0"/>
        <cfvo type="num" val="0.6"/>
        <cfvo type="num" val="0.8"/>
        <cfvo type="num" val="0.9"/>
      </iconSet>
    </cfRule>
    <cfRule type="cellIs" dxfId="6731" priority="412" operator="lessThan">
      <formula>0.6</formula>
    </cfRule>
    <cfRule type="cellIs" dxfId="6730" priority="413" operator="between">
      <formula>0.8</formula>
      <formula>0.899999999999999</formula>
    </cfRule>
    <cfRule type="cellIs" dxfId="6729" priority="414" operator="between">
      <formula>0.6</formula>
      <formula>0.8</formula>
    </cfRule>
    <cfRule type="cellIs" dxfId="6728" priority="415" operator="greaterThanOrEqual">
      <formula>0.9</formula>
    </cfRule>
  </conditionalFormatting>
  <conditionalFormatting sqref="AD43">
    <cfRule type="iconSet" priority="406">
      <iconSet iconSet="4Arrows" showValue="0">
        <cfvo type="percent" val="0"/>
        <cfvo type="num" val="0.6"/>
        <cfvo type="num" val="0.8"/>
        <cfvo type="num" val="0.9"/>
      </iconSet>
    </cfRule>
    <cfRule type="cellIs" dxfId="6727" priority="407" operator="lessThan">
      <formula>0.6</formula>
    </cfRule>
    <cfRule type="cellIs" dxfId="6726" priority="408" operator="between">
      <formula>0.8</formula>
      <formula>0.899999999999999</formula>
    </cfRule>
    <cfRule type="cellIs" dxfId="6725" priority="409" operator="between">
      <formula>0.6</formula>
      <formula>0.8</formula>
    </cfRule>
    <cfRule type="cellIs" dxfId="6724" priority="410" operator="greaterThanOrEqual">
      <formula>0.9</formula>
    </cfRule>
  </conditionalFormatting>
  <conditionalFormatting sqref="AH43">
    <cfRule type="iconSet" priority="401">
      <iconSet iconSet="4Arrows" showValue="0">
        <cfvo type="percent" val="0"/>
        <cfvo type="num" val="0.6"/>
        <cfvo type="num" val="0.8"/>
        <cfvo type="num" val="0.9"/>
      </iconSet>
    </cfRule>
    <cfRule type="cellIs" dxfId="6723" priority="402" operator="lessThan">
      <formula>0.6</formula>
    </cfRule>
    <cfRule type="cellIs" dxfId="6722" priority="403" operator="between">
      <formula>0.8</formula>
      <formula>0.899999999999999</formula>
    </cfRule>
    <cfRule type="cellIs" dxfId="6721" priority="404" operator="between">
      <formula>0.6</formula>
      <formula>0.8</formula>
    </cfRule>
    <cfRule type="cellIs" dxfId="6720" priority="405" operator="greaterThanOrEqual">
      <formula>0.9</formula>
    </cfRule>
  </conditionalFormatting>
  <conditionalFormatting sqref="AL43">
    <cfRule type="iconSet" priority="396">
      <iconSet iconSet="4Arrows" showValue="0">
        <cfvo type="percent" val="0"/>
        <cfvo type="num" val="0.6"/>
        <cfvo type="num" val="0.8"/>
        <cfvo type="num" val="0.9"/>
      </iconSet>
    </cfRule>
    <cfRule type="cellIs" dxfId="6719" priority="397" operator="lessThan">
      <formula>0.6</formula>
    </cfRule>
    <cfRule type="cellIs" dxfId="6718" priority="398" operator="between">
      <formula>0.8</formula>
      <formula>0.899999999999999</formula>
    </cfRule>
    <cfRule type="cellIs" dxfId="6717" priority="399" operator="between">
      <formula>0.6</formula>
      <formula>0.8</formula>
    </cfRule>
    <cfRule type="cellIs" dxfId="6716" priority="400" operator="greaterThanOrEqual">
      <formula>0.9</formula>
    </cfRule>
  </conditionalFormatting>
  <conditionalFormatting sqref="AP43">
    <cfRule type="iconSet" priority="391">
      <iconSet iconSet="4Arrows" showValue="0">
        <cfvo type="percent" val="0"/>
        <cfvo type="num" val="0.6"/>
        <cfvo type="num" val="0.8"/>
        <cfvo type="num" val="0.9"/>
      </iconSet>
    </cfRule>
    <cfRule type="cellIs" dxfId="6715" priority="392" operator="lessThan">
      <formula>0.6</formula>
    </cfRule>
    <cfRule type="cellIs" dxfId="6714" priority="393" operator="between">
      <formula>0.8</formula>
      <formula>0.899999999999999</formula>
    </cfRule>
    <cfRule type="cellIs" dxfId="6713" priority="394" operator="between">
      <formula>0.6</formula>
      <formula>0.8</formula>
    </cfRule>
    <cfRule type="cellIs" dxfId="6712" priority="395" operator="greaterThanOrEqual">
      <formula>0.9</formula>
    </cfRule>
  </conditionalFormatting>
  <conditionalFormatting sqref="AD42">
    <cfRule type="iconSet" priority="386">
      <iconSet iconSet="4Arrows" showValue="0">
        <cfvo type="percent" val="0"/>
        <cfvo type="num" val="0.6"/>
        <cfvo type="num" val="0.8"/>
        <cfvo type="num" val="0.9"/>
      </iconSet>
    </cfRule>
    <cfRule type="cellIs" dxfId="6711" priority="387" operator="lessThan">
      <formula>0.6</formula>
    </cfRule>
    <cfRule type="cellIs" dxfId="6710" priority="388" operator="between">
      <formula>0.8</formula>
      <formula>0.899999999999999</formula>
    </cfRule>
    <cfRule type="cellIs" dxfId="6709" priority="389" operator="between">
      <formula>0.6</formula>
      <formula>0.8</formula>
    </cfRule>
    <cfRule type="cellIs" dxfId="6708" priority="390" operator="greaterThanOrEqual">
      <formula>0.9</formula>
    </cfRule>
  </conditionalFormatting>
  <conditionalFormatting sqref="AH42">
    <cfRule type="iconSet" priority="381">
      <iconSet iconSet="4Arrows" showValue="0">
        <cfvo type="percent" val="0"/>
        <cfvo type="num" val="0.6"/>
        <cfvo type="num" val="0.8"/>
        <cfvo type="num" val="0.9"/>
      </iconSet>
    </cfRule>
    <cfRule type="cellIs" dxfId="6707" priority="382" operator="lessThan">
      <formula>0.6</formula>
    </cfRule>
    <cfRule type="cellIs" dxfId="6706" priority="383" operator="between">
      <formula>0.8</formula>
      <formula>0.899999999999999</formula>
    </cfRule>
    <cfRule type="cellIs" dxfId="6705" priority="384" operator="between">
      <formula>0.6</formula>
      <formula>0.8</formula>
    </cfRule>
    <cfRule type="cellIs" dxfId="6704" priority="385" operator="greaterThanOrEqual">
      <formula>0.9</formula>
    </cfRule>
  </conditionalFormatting>
  <conditionalFormatting sqref="Y42">
    <cfRule type="iconSet" priority="376">
      <iconSet iconSet="4Arrows" showValue="0">
        <cfvo type="percent" val="0"/>
        <cfvo type="num" val="0.6"/>
        <cfvo type="num" val="0.8"/>
        <cfvo type="num" val="0.9"/>
      </iconSet>
    </cfRule>
    <cfRule type="cellIs" dxfId="6703" priority="377" operator="lessThan">
      <formula>0.6</formula>
    </cfRule>
    <cfRule type="cellIs" dxfId="6702" priority="378" operator="between">
      <formula>0.8</formula>
      <formula>0.899999999999999</formula>
    </cfRule>
    <cfRule type="cellIs" dxfId="6701" priority="379" operator="between">
      <formula>0.6</formula>
      <formula>0.8</formula>
    </cfRule>
    <cfRule type="cellIs" dxfId="6700" priority="380" operator="greaterThanOrEqual">
      <formula>0.9</formula>
    </cfRule>
  </conditionalFormatting>
  <conditionalFormatting sqref="AL42">
    <cfRule type="iconSet" priority="371">
      <iconSet iconSet="4Arrows" showValue="0">
        <cfvo type="percent" val="0"/>
        <cfvo type="num" val="0.6"/>
        <cfvo type="num" val="0.8"/>
        <cfvo type="num" val="0.9"/>
      </iconSet>
    </cfRule>
    <cfRule type="cellIs" dxfId="6699" priority="372" operator="lessThan">
      <formula>0.6</formula>
    </cfRule>
    <cfRule type="cellIs" dxfId="6698" priority="373" operator="between">
      <formula>0.8</formula>
      <formula>0.899999999999999</formula>
    </cfRule>
    <cfRule type="cellIs" dxfId="6697" priority="374" operator="between">
      <formula>0.6</formula>
      <formula>0.8</formula>
    </cfRule>
    <cfRule type="cellIs" dxfId="6696" priority="375" operator="greaterThanOrEqual">
      <formula>0.9</formula>
    </cfRule>
  </conditionalFormatting>
  <conditionalFormatting sqref="AP42">
    <cfRule type="iconSet" priority="366">
      <iconSet iconSet="4Arrows" showValue="0">
        <cfvo type="percent" val="0"/>
        <cfvo type="num" val="0.6"/>
        <cfvo type="num" val="0.8"/>
        <cfvo type="num" val="0.9"/>
      </iconSet>
    </cfRule>
    <cfRule type="cellIs" dxfId="6695" priority="367" operator="lessThan">
      <formula>0.6</formula>
    </cfRule>
    <cfRule type="cellIs" dxfId="6694" priority="368" operator="between">
      <formula>0.8</formula>
      <formula>0.899999999999999</formula>
    </cfRule>
    <cfRule type="cellIs" dxfId="6693" priority="369" operator="between">
      <formula>0.6</formula>
      <formula>0.8</formula>
    </cfRule>
    <cfRule type="cellIs" dxfId="6692" priority="370" operator="greaterThanOrEqual">
      <formula>0.9</formula>
    </cfRule>
  </conditionalFormatting>
  <conditionalFormatting sqref="AD44">
    <cfRule type="iconSet" priority="361">
      <iconSet iconSet="4Arrows" showValue="0">
        <cfvo type="percent" val="0"/>
        <cfvo type="num" val="0.6"/>
        <cfvo type="num" val="0.8"/>
        <cfvo type="num" val="0.9"/>
      </iconSet>
    </cfRule>
    <cfRule type="cellIs" dxfId="6691" priority="362" operator="lessThan">
      <formula>0.6</formula>
    </cfRule>
    <cfRule type="cellIs" dxfId="6690" priority="363" operator="between">
      <formula>0.8</formula>
      <formula>0.899999999999999</formula>
    </cfRule>
    <cfRule type="cellIs" dxfId="6689" priority="364" operator="between">
      <formula>0.6</formula>
      <formula>0.8</formula>
    </cfRule>
    <cfRule type="cellIs" dxfId="6688" priority="365" operator="greaterThanOrEqual">
      <formula>0.9</formula>
    </cfRule>
  </conditionalFormatting>
  <conditionalFormatting sqref="AD45">
    <cfRule type="iconSet" priority="356">
      <iconSet iconSet="4Arrows" showValue="0">
        <cfvo type="percent" val="0"/>
        <cfvo type="num" val="0.6"/>
        <cfvo type="num" val="0.8"/>
        <cfvo type="num" val="0.9"/>
      </iconSet>
    </cfRule>
    <cfRule type="cellIs" dxfId="6687" priority="357" operator="lessThan">
      <formula>0.6</formula>
    </cfRule>
    <cfRule type="cellIs" dxfId="6686" priority="358" operator="between">
      <formula>0.8</formula>
      <formula>0.899999999999999</formula>
    </cfRule>
    <cfRule type="cellIs" dxfId="6685" priority="359" operator="between">
      <formula>0.6</formula>
      <formula>0.8</formula>
    </cfRule>
    <cfRule type="cellIs" dxfId="6684" priority="360" operator="greaterThanOrEqual">
      <formula>0.9</formula>
    </cfRule>
  </conditionalFormatting>
  <conditionalFormatting sqref="AH44">
    <cfRule type="iconSet" priority="351">
      <iconSet iconSet="4Arrows" showValue="0">
        <cfvo type="percent" val="0"/>
        <cfvo type="num" val="0.6"/>
        <cfvo type="num" val="0.8"/>
        <cfvo type="num" val="0.9"/>
      </iconSet>
    </cfRule>
    <cfRule type="cellIs" dxfId="6683" priority="352" operator="lessThan">
      <formula>0.6</formula>
    </cfRule>
    <cfRule type="cellIs" dxfId="6682" priority="353" operator="between">
      <formula>0.8</formula>
      <formula>0.899999999999999</formula>
    </cfRule>
    <cfRule type="cellIs" dxfId="6681" priority="354" operator="between">
      <formula>0.6</formula>
      <formula>0.8</formula>
    </cfRule>
    <cfRule type="cellIs" dxfId="6680" priority="355" operator="greaterThanOrEqual">
      <formula>0.9</formula>
    </cfRule>
  </conditionalFormatting>
  <conditionalFormatting sqref="AH48">
    <cfRule type="iconSet" priority="346">
      <iconSet iconSet="4Arrows" showValue="0">
        <cfvo type="percent" val="0"/>
        <cfvo type="num" val="0.6"/>
        <cfvo type="num" val="0.8"/>
        <cfvo type="num" val="0.9"/>
      </iconSet>
    </cfRule>
    <cfRule type="cellIs" dxfId="6679" priority="347" operator="lessThan">
      <formula>0.6</formula>
    </cfRule>
    <cfRule type="cellIs" dxfId="6678" priority="348" operator="between">
      <formula>0.8</formula>
      <formula>0.899999999999999</formula>
    </cfRule>
    <cfRule type="cellIs" dxfId="6677" priority="349" operator="between">
      <formula>0.6</formula>
      <formula>0.8</formula>
    </cfRule>
    <cfRule type="cellIs" dxfId="6676" priority="350" operator="greaterThanOrEqual">
      <formula>0.9</formula>
    </cfRule>
  </conditionalFormatting>
  <conditionalFormatting sqref="AL53:AL57">
    <cfRule type="iconSet" priority="326">
      <iconSet iconSet="4Arrows" showValue="0">
        <cfvo type="percent" val="0"/>
        <cfvo type="num" val="0.6"/>
        <cfvo type="num" val="0.8"/>
        <cfvo type="num" val="0.9"/>
      </iconSet>
    </cfRule>
    <cfRule type="cellIs" dxfId="6675" priority="327" operator="lessThan">
      <formula>0.6</formula>
    </cfRule>
    <cfRule type="cellIs" dxfId="6674" priority="328" operator="between">
      <formula>0.8</formula>
      <formula>0.899999999999999</formula>
    </cfRule>
    <cfRule type="cellIs" dxfId="6673" priority="329" operator="between">
      <formula>0.6</formula>
      <formula>0.8</formula>
    </cfRule>
    <cfRule type="cellIs" dxfId="6672" priority="330" operator="greaterThanOrEqual">
      <formula>0.9</formula>
    </cfRule>
  </conditionalFormatting>
  <conditionalFormatting sqref="AP53:AP57">
    <cfRule type="iconSet" priority="321">
      <iconSet iconSet="4Arrows" showValue="0">
        <cfvo type="percent" val="0"/>
        <cfvo type="num" val="0.6"/>
        <cfvo type="num" val="0.8"/>
        <cfvo type="num" val="0.9"/>
      </iconSet>
    </cfRule>
    <cfRule type="cellIs" dxfId="6671" priority="322" operator="lessThan">
      <formula>0.6</formula>
    </cfRule>
    <cfRule type="cellIs" dxfId="6670" priority="323" operator="between">
      <formula>0.8</formula>
      <formula>0.899999999999999</formula>
    </cfRule>
    <cfRule type="cellIs" dxfId="6669" priority="324" operator="between">
      <formula>0.6</formula>
      <formula>0.8</formula>
    </cfRule>
    <cfRule type="cellIs" dxfId="6668" priority="325" operator="greaterThanOrEqual">
      <formula>0.9</formula>
    </cfRule>
  </conditionalFormatting>
  <conditionalFormatting sqref="AD53">
    <cfRule type="iconSet" priority="316">
      <iconSet iconSet="4Arrows" showValue="0">
        <cfvo type="percent" val="0"/>
        <cfvo type="num" val="0.6"/>
        <cfvo type="num" val="0.8"/>
        <cfvo type="num" val="0.9"/>
      </iconSet>
    </cfRule>
    <cfRule type="cellIs" dxfId="6667" priority="317" operator="lessThan">
      <formula>0.6</formula>
    </cfRule>
    <cfRule type="cellIs" dxfId="6666" priority="318" operator="between">
      <formula>0.8</formula>
      <formula>0.899999999999999</formula>
    </cfRule>
    <cfRule type="cellIs" dxfId="6665" priority="319" operator="between">
      <formula>0.6</formula>
      <formula>0.8</formula>
    </cfRule>
    <cfRule type="cellIs" dxfId="6664" priority="320" operator="greaterThanOrEqual">
      <formula>0.9</formula>
    </cfRule>
  </conditionalFormatting>
  <conditionalFormatting sqref="Y53:Y57">
    <cfRule type="iconSet" priority="311">
      <iconSet iconSet="4Arrows" showValue="0">
        <cfvo type="percent" val="0"/>
        <cfvo type="num" val="0.6"/>
        <cfvo type="num" val="0.8"/>
        <cfvo type="num" val="0.9"/>
      </iconSet>
    </cfRule>
    <cfRule type="cellIs" dxfId="6663" priority="312" operator="lessThan">
      <formula>0.6</formula>
    </cfRule>
    <cfRule type="cellIs" dxfId="6662" priority="313" operator="between">
      <formula>0.8</formula>
      <formula>0.899999999999999</formula>
    </cfRule>
    <cfRule type="cellIs" dxfId="6661" priority="314" operator="between">
      <formula>0.6</formula>
      <formula>0.8</formula>
    </cfRule>
    <cfRule type="cellIs" dxfId="6660" priority="315" operator="greaterThanOrEqual">
      <formula>0.9</formula>
    </cfRule>
  </conditionalFormatting>
  <conditionalFormatting sqref="AD54">
    <cfRule type="iconSet" priority="306">
      <iconSet iconSet="4Arrows" showValue="0">
        <cfvo type="percent" val="0"/>
        <cfvo type="num" val="0.6"/>
        <cfvo type="num" val="0.8"/>
        <cfvo type="num" val="0.9"/>
      </iconSet>
    </cfRule>
    <cfRule type="cellIs" dxfId="6659" priority="307" operator="lessThan">
      <formula>0.6</formula>
    </cfRule>
    <cfRule type="cellIs" dxfId="6658" priority="308" operator="between">
      <formula>0.8</formula>
      <formula>0.899999999999999</formula>
    </cfRule>
    <cfRule type="cellIs" dxfId="6657" priority="309" operator="between">
      <formula>0.6</formula>
      <formula>0.8</formula>
    </cfRule>
    <cfRule type="cellIs" dxfId="6656" priority="310" operator="greaterThanOrEqual">
      <formula>0.9</formula>
    </cfRule>
  </conditionalFormatting>
  <conditionalFormatting sqref="AD55">
    <cfRule type="iconSet" priority="301">
      <iconSet iconSet="4Arrows" showValue="0">
        <cfvo type="percent" val="0"/>
        <cfvo type="num" val="0.6"/>
        <cfvo type="num" val="0.8"/>
        <cfvo type="num" val="0.9"/>
      </iconSet>
    </cfRule>
    <cfRule type="cellIs" dxfId="6655" priority="302" operator="lessThan">
      <formula>0.6</formula>
    </cfRule>
    <cfRule type="cellIs" dxfId="6654" priority="303" operator="between">
      <formula>0.8</formula>
      <formula>0.899999999999999</formula>
    </cfRule>
    <cfRule type="cellIs" dxfId="6653" priority="304" operator="between">
      <formula>0.6</formula>
      <formula>0.8</formula>
    </cfRule>
    <cfRule type="cellIs" dxfId="6652" priority="305" operator="greaterThanOrEqual">
      <formula>0.9</formula>
    </cfRule>
  </conditionalFormatting>
  <conditionalFormatting sqref="AD56">
    <cfRule type="iconSet" priority="296">
      <iconSet iconSet="4Arrows" showValue="0">
        <cfvo type="percent" val="0"/>
        <cfvo type="num" val="0.6"/>
        <cfvo type="num" val="0.8"/>
        <cfvo type="num" val="0.9"/>
      </iconSet>
    </cfRule>
    <cfRule type="cellIs" dxfId="6651" priority="297" operator="lessThan">
      <formula>0.6</formula>
    </cfRule>
    <cfRule type="cellIs" dxfId="6650" priority="298" operator="between">
      <formula>0.8</formula>
      <formula>0.899999999999999</formula>
    </cfRule>
    <cfRule type="cellIs" dxfId="6649" priority="299" operator="between">
      <formula>0.6</formula>
      <formula>0.8</formula>
    </cfRule>
    <cfRule type="cellIs" dxfId="6648" priority="300" operator="greaterThanOrEqual">
      <formula>0.9</formula>
    </cfRule>
  </conditionalFormatting>
  <conditionalFormatting sqref="AD57">
    <cfRule type="iconSet" priority="291">
      <iconSet iconSet="4Arrows" showValue="0">
        <cfvo type="percent" val="0"/>
        <cfvo type="num" val="0.6"/>
        <cfvo type="num" val="0.8"/>
        <cfvo type="num" val="0.9"/>
      </iconSet>
    </cfRule>
    <cfRule type="cellIs" dxfId="6647" priority="292" operator="lessThan">
      <formula>0.6</formula>
    </cfRule>
    <cfRule type="cellIs" dxfId="6646" priority="293" operator="between">
      <formula>0.8</formula>
      <formula>0.899999999999999</formula>
    </cfRule>
    <cfRule type="cellIs" dxfId="6645" priority="294" operator="between">
      <formula>0.6</formula>
      <formula>0.8</formula>
    </cfRule>
    <cfRule type="cellIs" dxfId="6644" priority="295" operator="greaterThanOrEqual">
      <formula>0.9</formula>
    </cfRule>
  </conditionalFormatting>
  <conditionalFormatting sqref="AH53">
    <cfRule type="iconSet" priority="286">
      <iconSet iconSet="4Arrows" showValue="0">
        <cfvo type="percent" val="0"/>
        <cfvo type="num" val="0.6"/>
        <cfvo type="num" val="0.8"/>
        <cfvo type="num" val="0.9"/>
      </iconSet>
    </cfRule>
    <cfRule type="cellIs" dxfId="6643" priority="287" operator="lessThan">
      <formula>0.6</formula>
    </cfRule>
    <cfRule type="cellIs" dxfId="6642" priority="288" operator="between">
      <formula>0.8</formula>
      <formula>0.899999999999999</formula>
    </cfRule>
    <cfRule type="cellIs" dxfId="6641" priority="289" operator="between">
      <formula>0.6</formula>
      <formula>0.8</formula>
    </cfRule>
    <cfRule type="cellIs" dxfId="6640" priority="290" operator="greaterThanOrEqual">
      <formula>0.9</formula>
    </cfRule>
  </conditionalFormatting>
  <conditionalFormatting sqref="AH54">
    <cfRule type="iconSet" priority="281">
      <iconSet iconSet="4Arrows" showValue="0">
        <cfvo type="percent" val="0"/>
        <cfvo type="num" val="0.6"/>
        <cfvo type="num" val="0.8"/>
        <cfvo type="num" val="0.9"/>
      </iconSet>
    </cfRule>
    <cfRule type="cellIs" dxfId="6639" priority="282" operator="lessThan">
      <formula>0.6</formula>
    </cfRule>
    <cfRule type="cellIs" dxfId="6638" priority="283" operator="between">
      <formula>0.8</formula>
      <formula>0.899999999999999</formula>
    </cfRule>
    <cfRule type="cellIs" dxfId="6637" priority="284" operator="between">
      <formula>0.6</formula>
      <formula>0.8</formula>
    </cfRule>
    <cfRule type="cellIs" dxfId="6636" priority="285" operator="greaterThanOrEqual">
      <formula>0.9</formula>
    </cfRule>
  </conditionalFormatting>
  <conditionalFormatting sqref="AH55">
    <cfRule type="iconSet" priority="276">
      <iconSet iconSet="4Arrows" showValue="0">
        <cfvo type="percent" val="0"/>
        <cfvo type="num" val="0.6"/>
        <cfvo type="num" val="0.8"/>
        <cfvo type="num" val="0.9"/>
      </iconSet>
    </cfRule>
    <cfRule type="cellIs" dxfId="6635" priority="277" operator="lessThan">
      <formula>0.6</formula>
    </cfRule>
    <cfRule type="cellIs" dxfId="6634" priority="278" operator="between">
      <formula>0.8</formula>
      <formula>0.899999999999999</formula>
    </cfRule>
    <cfRule type="cellIs" dxfId="6633" priority="279" operator="between">
      <formula>0.6</formula>
      <formula>0.8</formula>
    </cfRule>
    <cfRule type="cellIs" dxfId="6632" priority="280" operator="greaterThanOrEqual">
      <formula>0.9</formula>
    </cfRule>
  </conditionalFormatting>
  <conditionalFormatting sqref="AH56">
    <cfRule type="iconSet" priority="271">
      <iconSet iconSet="4Arrows" showValue="0">
        <cfvo type="percent" val="0"/>
        <cfvo type="num" val="0.6"/>
        <cfvo type="num" val="0.8"/>
        <cfvo type="num" val="0.9"/>
      </iconSet>
    </cfRule>
    <cfRule type="cellIs" dxfId="6631" priority="272" operator="lessThan">
      <formula>0.6</formula>
    </cfRule>
    <cfRule type="cellIs" dxfId="6630" priority="273" operator="between">
      <formula>0.8</formula>
      <formula>0.899999999999999</formula>
    </cfRule>
    <cfRule type="cellIs" dxfId="6629" priority="274" operator="between">
      <formula>0.6</formula>
      <formula>0.8</formula>
    </cfRule>
    <cfRule type="cellIs" dxfId="6628" priority="275" operator="greaterThanOrEqual">
      <formula>0.9</formula>
    </cfRule>
  </conditionalFormatting>
  <conditionalFormatting sqref="AH57">
    <cfRule type="iconSet" priority="266">
      <iconSet iconSet="4Arrows" showValue="0">
        <cfvo type="percent" val="0"/>
        <cfvo type="num" val="0.6"/>
        <cfvo type="num" val="0.8"/>
        <cfvo type="num" val="0.9"/>
      </iconSet>
    </cfRule>
    <cfRule type="cellIs" dxfId="6627" priority="267" operator="lessThan">
      <formula>0.6</formula>
    </cfRule>
    <cfRule type="cellIs" dxfId="6626" priority="268" operator="between">
      <formula>0.8</formula>
      <formula>0.899999999999999</formula>
    </cfRule>
    <cfRule type="cellIs" dxfId="6625" priority="269" operator="between">
      <formula>0.6</formula>
      <formula>0.8</formula>
    </cfRule>
    <cfRule type="cellIs" dxfId="6624" priority="270" operator="greaterThanOrEqual">
      <formula>0.9</formula>
    </cfRule>
  </conditionalFormatting>
  <conditionalFormatting sqref="Y58">
    <cfRule type="iconSet" priority="251">
      <iconSet iconSet="4Arrows" showValue="0">
        <cfvo type="percent" val="0"/>
        <cfvo type="num" val="0.6"/>
        <cfvo type="num" val="0.8"/>
        <cfvo type="num" val="0.9"/>
      </iconSet>
    </cfRule>
    <cfRule type="cellIs" dxfId="6623" priority="252" operator="lessThan">
      <formula>0.6</formula>
    </cfRule>
    <cfRule type="cellIs" dxfId="6622" priority="253" operator="between">
      <formula>0.8</formula>
      <formula>0.899999999999999</formula>
    </cfRule>
    <cfRule type="cellIs" dxfId="6621" priority="254" operator="between">
      <formula>0.6</formula>
      <formula>0.8</formula>
    </cfRule>
    <cfRule type="cellIs" dxfId="6620" priority="255" operator="greaterThanOrEqual">
      <formula>0.9</formula>
    </cfRule>
  </conditionalFormatting>
  <conditionalFormatting sqref="AD58">
    <cfRule type="iconSet" priority="246">
      <iconSet iconSet="4Arrows" showValue="0">
        <cfvo type="percent" val="0"/>
        <cfvo type="num" val="0.6"/>
        <cfvo type="num" val="0.8"/>
        <cfvo type="num" val="0.9"/>
      </iconSet>
    </cfRule>
    <cfRule type="cellIs" dxfId="6619" priority="247" operator="lessThan">
      <formula>0.6</formula>
    </cfRule>
    <cfRule type="cellIs" dxfId="6618" priority="248" operator="between">
      <formula>0.8</formula>
      <formula>0.899999999999999</formula>
    </cfRule>
    <cfRule type="cellIs" dxfId="6617" priority="249" operator="between">
      <formula>0.6</formula>
      <formula>0.8</formula>
    </cfRule>
    <cfRule type="cellIs" dxfId="6616" priority="250" operator="greaterThanOrEqual">
      <formula>0.9</formula>
    </cfRule>
  </conditionalFormatting>
  <conditionalFormatting sqref="AD59">
    <cfRule type="iconSet" priority="236">
      <iconSet iconSet="4Arrows" showValue="0">
        <cfvo type="percent" val="0"/>
        <cfvo type="num" val="0.6"/>
        <cfvo type="num" val="0.8"/>
        <cfvo type="num" val="0.9"/>
      </iconSet>
    </cfRule>
    <cfRule type="cellIs" dxfId="6615" priority="237" operator="lessThan">
      <formula>0.6</formula>
    </cfRule>
    <cfRule type="cellIs" dxfId="6614" priority="238" operator="between">
      <formula>0.8</formula>
      <formula>0.899999999999999</formula>
    </cfRule>
    <cfRule type="cellIs" dxfId="6613" priority="239" operator="between">
      <formula>0.6</formula>
      <formula>0.8</formula>
    </cfRule>
    <cfRule type="cellIs" dxfId="6612" priority="240" operator="greaterThanOrEqual">
      <formula>0.9</formula>
    </cfRule>
  </conditionalFormatting>
  <conditionalFormatting sqref="AD60">
    <cfRule type="iconSet" priority="231">
      <iconSet iconSet="4Arrows" showValue="0">
        <cfvo type="percent" val="0"/>
        <cfvo type="num" val="0.6"/>
        <cfvo type="num" val="0.8"/>
        <cfvo type="num" val="0.9"/>
      </iconSet>
    </cfRule>
    <cfRule type="cellIs" dxfId="6611" priority="232" operator="lessThan">
      <formula>0.6</formula>
    </cfRule>
    <cfRule type="cellIs" dxfId="6610" priority="233" operator="between">
      <formula>0.8</formula>
      <formula>0.899999999999999</formula>
    </cfRule>
    <cfRule type="cellIs" dxfId="6609" priority="234" operator="between">
      <formula>0.6</formula>
      <formula>0.8</formula>
    </cfRule>
    <cfRule type="cellIs" dxfId="6608" priority="235" operator="greaterThanOrEqual">
      <formula>0.9</formula>
    </cfRule>
  </conditionalFormatting>
  <conditionalFormatting sqref="AD61">
    <cfRule type="iconSet" priority="226">
      <iconSet iconSet="4Arrows" showValue="0">
        <cfvo type="percent" val="0"/>
        <cfvo type="num" val="0.6"/>
        <cfvo type="num" val="0.8"/>
        <cfvo type="num" val="0.9"/>
      </iconSet>
    </cfRule>
    <cfRule type="cellIs" dxfId="6607" priority="227" operator="lessThan">
      <formula>0.6</formula>
    </cfRule>
    <cfRule type="cellIs" dxfId="6606" priority="228" operator="between">
      <formula>0.8</formula>
      <formula>0.899999999999999</formula>
    </cfRule>
    <cfRule type="cellIs" dxfId="6605" priority="229" operator="between">
      <formula>0.6</formula>
      <formula>0.8</formula>
    </cfRule>
    <cfRule type="cellIs" dxfId="6604" priority="230" operator="greaterThanOrEqual">
      <formula>0.9</formula>
    </cfRule>
  </conditionalFormatting>
  <conditionalFormatting sqref="AD62">
    <cfRule type="iconSet" priority="221">
      <iconSet iconSet="4Arrows" showValue="0">
        <cfvo type="percent" val="0"/>
        <cfvo type="num" val="0.6"/>
        <cfvo type="num" val="0.8"/>
        <cfvo type="num" val="0.9"/>
      </iconSet>
    </cfRule>
    <cfRule type="cellIs" dxfId="6603" priority="222" operator="lessThan">
      <formula>0.6</formula>
    </cfRule>
    <cfRule type="cellIs" dxfId="6602" priority="223" operator="between">
      <formula>0.8</formula>
      <formula>0.899999999999999</formula>
    </cfRule>
    <cfRule type="cellIs" dxfId="6601" priority="224" operator="between">
      <formula>0.6</formula>
      <formula>0.8</formula>
    </cfRule>
    <cfRule type="cellIs" dxfId="6600" priority="225" operator="greaterThanOrEqual">
      <formula>0.9</formula>
    </cfRule>
  </conditionalFormatting>
  <conditionalFormatting sqref="AD63">
    <cfRule type="iconSet" priority="216">
      <iconSet iconSet="4Arrows" showValue="0">
        <cfvo type="percent" val="0"/>
        <cfvo type="num" val="0.6"/>
        <cfvo type="num" val="0.8"/>
        <cfvo type="num" val="0.9"/>
      </iconSet>
    </cfRule>
    <cfRule type="cellIs" dxfId="6599" priority="217" operator="lessThan">
      <formula>0.6</formula>
    </cfRule>
    <cfRule type="cellIs" dxfId="6598" priority="218" operator="between">
      <formula>0.8</formula>
      <formula>0.899999999999999</formula>
    </cfRule>
    <cfRule type="cellIs" dxfId="6597" priority="219" operator="between">
      <formula>0.6</formula>
      <formula>0.8</formula>
    </cfRule>
    <cfRule type="cellIs" dxfId="6596" priority="220" operator="greaterThanOrEqual">
      <formula>0.9</formula>
    </cfRule>
  </conditionalFormatting>
  <conditionalFormatting sqref="AD64">
    <cfRule type="iconSet" priority="211">
      <iconSet iconSet="4Arrows" showValue="0">
        <cfvo type="percent" val="0"/>
        <cfvo type="num" val="0.6"/>
        <cfvo type="num" val="0.8"/>
        <cfvo type="num" val="0.9"/>
      </iconSet>
    </cfRule>
    <cfRule type="cellIs" dxfId="6595" priority="212" operator="lessThan">
      <formula>0.6</formula>
    </cfRule>
    <cfRule type="cellIs" dxfId="6594" priority="213" operator="between">
      <formula>0.8</formula>
      <formula>0.899999999999999</formula>
    </cfRule>
    <cfRule type="cellIs" dxfId="6593" priority="214" operator="between">
      <formula>0.6</formula>
      <formula>0.8</formula>
    </cfRule>
    <cfRule type="cellIs" dxfId="6592" priority="215" operator="greaterThanOrEqual">
      <formula>0.9</formula>
    </cfRule>
  </conditionalFormatting>
  <conditionalFormatting sqref="AD65">
    <cfRule type="iconSet" priority="206">
      <iconSet iconSet="4Arrows" showValue="0">
        <cfvo type="percent" val="0"/>
        <cfvo type="num" val="0.6"/>
        <cfvo type="num" val="0.8"/>
        <cfvo type="num" val="0.9"/>
      </iconSet>
    </cfRule>
    <cfRule type="cellIs" dxfId="6591" priority="207" operator="lessThan">
      <formula>0.6</formula>
    </cfRule>
    <cfRule type="cellIs" dxfId="6590" priority="208" operator="between">
      <formula>0.8</formula>
      <formula>0.899999999999999</formula>
    </cfRule>
    <cfRule type="cellIs" dxfId="6589" priority="209" operator="between">
      <formula>0.6</formula>
      <formula>0.8</formula>
    </cfRule>
    <cfRule type="cellIs" dxfId="6588" priority="210" operator="greaterThanOrEqual">
      <formula>0.9</formula>
    </cfRule>
  </conditionalFormatting>
  <conditionalFormatting sqref="Y59">
    <cfRule type="iconSet" priority="191">
      <iconSet iconSet="4Arrows" showValue="0">
        <cfvo type="percent" val="0"/>
        <cfvo type="num" val="0.6"/>
        <cfvo type="num" val="0.8"/>
        <cfvo type="num" val="0.9"/>
      </iconSet>
    </cfRule>
    <cfRule type="cellIs" dxfId="6587" priority="192" operator="lessThan">
      <formula>0.6</formula>
    </cfRule>
    <cfRule type="cellIs" dxfId="6586" priority="193" operator="between">
      <formula>0.8</formula>
      <formula>0.899999999999999</formula>
    </cfRule>
    <cfRule type="cellIs" dxfId="6585" priority="194" operator="between">
      <formula>0.6</formula>
      <formula>0.8</formula>
    </cfRule>
    <cfRule type="cellIs" dxfId="6584" priority="195" operator="greaterThanOrEqual">
      <formula>0.9</formula>
    </cfRule>
  </conditionalFormatting>
  <conditionalFormatting sqref="AH60">
    <cfRule type="iconSet" priority="186">
      <iconSet iconSet="4Arrows" showValue="0">
        <cfvo type="percent" val="0"/>
        <cfvo type="num" val="0.6"/>
        <cfvo type="num" val="0.8"/>
        <cfvo type="num" val="0.9"/>
      </iconSet>
    </cfRule>
    <cfRule type="cellIs" dxfId="6583" priority="187" operator="lessThan">
      <formula>0.6</formula>
    </cfRule>
    <cfRule type="cellIs" dxfId="6582" priority="188" operator="between">
      <formula>0.8</formula>
      <formula>0.899999999999999</formula>
    </cfRule>
    <cfRule type="cellIs" dxfId="6581" priority="189" operator="between">
      <formula>0.6</formula>
      <formula>0.8</formula>
    </cfRule>
    <cfRule type="cellIs" dxfId="6580" priority="190" operator="greaterThanOrEqual">
      <formula>0.9</formula>
    </cfRule>
  </conditionalFormatting>
  <conditionalFormatting sqref="Y60">
    <cfRule type="iconSet" priority="181">
      <iconSet iconSet="4Arrows" showValue="0">
        <cfvo type="percent" val="0"/>
        <cfvo type="num" val="0.6"/>
        <cfvo type="num" val="0.8"/>
        <cfvo type="num" val="0.9"/>
      </iconSet>
    </cfRule>
    <cfRule type="cellIs" dxfId="6579" priority="182" operator="lessThan">
      <formula>0.6</formula>
    </cfRule>
    <cfRule type="cellIs" dxfId="6578" priority="183" operator="between">
      <formula>0.8</formula>
      <formula>0.899999999999999</formula>
    </cfRule>
    <cfRule type="cellIs" dxfId="6577" priority="184" operator="between">
      <formula>0.6</formula>
      <formula>0.8</formula>
    </cfRule>
    <cfRule type="cellIs" dxfId="6576" priority="185" operator="greaterThanOrEqual">
      <formula>0.9</formula>
    </cfRule>
  </conditionalFormatting>
  <conditionalFormatting sqref="AH58">
    <cfRule type="iconSet" priority="176">
      <iconSet iconSet="4Arrows" showValue="0">
        <cfvo type="percent" val="0"/>
        <cfvo type="num" val="0.6"/>
        <cfvo type="num" val="0.8"/>
        <cfvo type="num" val="0.9"/>
      </iconSet>
    </cfRule>
    <cfRule type="cellIs" dxfId="6575" priority="177" operator="lessThan">
      <formula>0.6</formula>
    </cfRule>
    <cfRule type="cellIs" dxfId="6574" priority="178" operator="between">
      <formula>0.8</formula>
      <formula>0.899999999999999</formula>
    </cfRule>
    <cfRule type="cellIs" dxfId="6573" priority="179" operator="between">
      <formula>0.6</formula>
      <formula>0.8</formula>
    </cfRule>
    <cfRule type="cellIs" dxfId="6572" priority="180" operator="greaterThanOrEqual">
      <formula>0.9</formula>
    </cfRule>
  </conditionalFormatting>
  <conditionalFormatting sqref="AH59">
    <cfRule type="iconSet" priority="171">
      <iconSet iconSet="4Arrows" showValue="0">
        <cfvo type="percent" val="0"/>
        <cfvo type="num" val="0.6"/>
        <cfvo type="num" val="0.8"/>
        <cfvo type="num" val="0.9"/>
      </iconSet>
    </cfRule>
    <cfRule type="cellIs" dxfId="6571" priority="172" operator="lessThan">
      <formula>0.6</formula>
    </cfRule>
    <cfRule type="cellIs" dxfId="6570" priority="173" operator="between">
      <formula>0.8</formula>
      <formula>0.899999999999999</formula>
    </cfRule>
    <cfRule type="cellIs" dxfId="6569" priority="174" operator="between">
      <formula>0.6</formula>
      <formula>0.8</formula>
    </cfRule>
    <cfRule type="cellIs" dxfId="6568" priority="175" operator="greaterThanOrEqual">
      <formula>0.9</formula>
    </cfRule>
  </conditionalFormatting>
  <conditionalFormatting sqref="AH61">
    <cfRule type="iconSet" priority="166">
      <iconSet iconSet="4Arrows" showValue="0">
        <cfvo type="percent" val="0"/>
        <cfvo type="num" val="0.6"/>
        <cfvo type="num" val="0.8"/>
        <cfvo type="num" val="0.9"/>
      </iconSet>
    </cfRule>
    <cfRule type="cellIs" dxfId="6567" priority="167" operator="lessThan">
      <formula>0.6</formula>
    </cfRule>
    <cfRule type="cellIs" dxfId="6566" priority="168" operator="between">
      <formula>0.8</formula>
      <formula>0.899999999999999</formula>
    </cfRule>
    <cfRule type="cellIs" dxfId="6565" priority="169" operator="between">
      <formula>0.6</formula>
      <formula>0.8</formula>
    </cfRule>
    <cfRule type="cellIs" dxfId="6564" priority="170" operator="greaterThanOrEqual">
      <formula>0.9</formula>
    </cfRule>
  </conditionalFormatting>
  <conditionalFormatting sqref="AH62">
    <cfRule type="iconSet" priority="161">
      <iconSet iconSet="4Arrows" showValue="0">
        <cfvo type="percent" val="0"/>
        <cfvo type="num" val="0.6"/>
        <cfvo type="num" val="0.8"/>
        <cfvo type="num" val="0.9"/>
      </iconSet>
    </cfRule>
    <cfRule type="cellIs" dxfId="6563" priority="162" operator="lessThan">
      <formula>0.6</formula>
    </cfRule>
    <cfRule type="cellIs" dxfId="6562" priority="163" operator="between">
      <formula>0.8</formula>
      <formula>0.899999999999999</formula>
    </cfRule>
    <cfRule type="cellIs" dxfId="6561" priority="164" operator="between">
      <formula>0.6</formula>
      <formula>0.8</formula>
    </cfRule>
    <cfRule type="cellIs" dxfId="6560" priority="165" operator="greaterThanOrEqual">
      <formula>0.9</formula>
    </cfRule>
  </conditionalFormatting>
  <conditionalFormatting sqref="AH63">
    <cfRule type="iconSet" priority="156">
      <iconSet iconSet="4Arrows" showValue="0">
        <cfvo type="percent" val="0"/>
        <cfvo type="num" val="0.6"/>
        <cfvo type="num" val="0.8"/>
        <cfvo type="num" val="0.9"/>
      </iconSet>
    </cfRule>
    <cfRule type="cellIs" dxfId="6559" priority="157" operator="lessThan">
      <formula>0.6</formula>
    </cfRule>
    <cfRule type="cellIs" dxfId="6558" priority="158" operator="between">
      <formula>0.8</formula>
      <formula>0.899999999999999</formula>
    </cfRule>
    <cfRule type="cellIs" dxfId="6557" priority="159" operator="between">
      <formula>0.6</formula>
      <formula>0.8</formula>
    </cfRule>
    <cfRule type="cellIs" dxfId="6556" priority="160" operator="greaterThanOrEqual">
      <formula>0.9</formula>
    </cfRule>
  </conditionalFormatting>
  <conditionalFormatting sqref="Y61">
    <cfRule type="iconSet" priority="151">
      <iconSet iconSet="4Arrows" showValue="0">
        <cfvo type="percent" val="0"/>
        <cfvo type="num" val="0.6"/>
        <cfvo type="num" val="0.8"/>
        <cfvo type="num" val="0.9"/>
      </iconSet>
    </cfRule>
    <cfRule type="cellIs" dxfId="6555" priority="152" operator="lessThan">
      <formula>0.6</formula>
    </cfRule>
    <cfRule type="cellIs" dxfId="6554" priority="153" operator="between">
      <formula>0.8</formula>
      <formula>0.899999999999999</formula>
    </cfRule>
    <cfRule type="cellIs" dxfId="6553" priority="154" operator="between">
      <formula>0.6</formula>
      <formula>0.8</formula>
    </cfRule>
    <cfRule type="cellIs" dxfId="6552" priority="155" operator="greaterThanOrEqual">
      <formula>0.9</formula>
    </cfRule>
  </conditionalFormatting>
  <conditionalFormatting sqref="Y62">
    <cfRule type="iconSet" priority="146">
      <iconSet iconSet="4Arrows" showValue="0">
        <cfvo type="percent" val="0"/>
        <cfvo type="num" val="0.6"/>
        <cfvo type="num" val="0.8"/>
        <cfvo type="num" val="0.9"/>
      </iconSet>
    </cfRule>
    <cfRule type="cellIs" dxfId="6551" priority="147" operator="lessThan">
      <formula>0.6</formula>
    </cfRule>
    <cfRule type="cellIs" dxfId="6550" priority="148" operator="between">
      <formula>0.8</formula>
      <formula>0.899999999999999</formula>
    </cfRule>
    <cfRule type="cellIs" dxfId="6549" priority="149" operator="between">
      <formula>0.6</formula>
      <formula>0.8</formula>
    </cfRule>
    <cfRule type="cellIs" dxfId="6548" priority="150" operator="greaterThanOrEqual">
      <formula>0.9</formula>
    </cfRule>
  </conditionalFormatting>
  <conditionalFormatting sqref="Y63">
    <cfRule type="iconSet" priority="141">
      <iconSet iconSet="4Arrows" showValue="0">
        <cfvo type="percent" val="0"/>
        <cfvo type="num" val="0.6"/>
        <cfvo type="num" val="0.8"/>
        <cfvo type="num" val="0.9"/>
      </iconSet>
    </cfRule>
    <cfRule type="cellIs" dxfId="6547" priority="142" operator="lessThan">
      <formula>0.6</formula>
    </cfRule>
    <cfRule type="cellIs" dxfId="6546" priority="143" operator="between">
      <formula>0.8</formula>
      <formula>0.899999999999999</formula>
    </cfRule>
    <cfRule type="cellIs" dxfId="6545" priority="144" operator="between">
      <formula>0.6</formula>
      <formula>0.8</formula>
    </cfRule>
    <cfRule type="cellIs" dxfId="6544" priority="145" operator="greaterThanOrEqual">
      <formula>0.9</formula>
    </cfRule>
  </conditionalFormatting>
  <conditionalFormatting sqref="AH64">
    <cfRule type="iconSet" priority="136">
      <iconSet iconSet="4Arrows" showValue="0">
        <cfvo type="percent" val="0"/>
        <cfvo type="num" val="0.6"/>
        <cfvo type="num" val="0.8"/>
        <cfvo type="num" val="0.9"/>
      </iconSet>
    </cfRule>
    <cfRule type="cellIs" dxfId="6543" priority="137" operator="lessThan">
      <formula>0.6</formula>
    </cfRule>
    <cfRule type="cellIs" dxfId="6542" priority="138" operator="between">
      <formula>0.8</formula>
      <formula>0.899999999999999</formula>
    </cfRule>
    <cfRule type="cellIs" dxfId="6541" priority="139" operator="between">
      <formula>0.6</formula>
      <formula>0.8</formula>
    </cfRule>
    <cfRule type="cellIs" dxfId="6540" priority="140" operator="greaterThanOrEqual">
      <formula>0.9</formula>
    </cfRule>
  </conditionalFormatting>
  <conditionalFormatting sqref="Y64">
    <cfRule type="iconSet" priority="131">
      <iconSet iconSet="4Arrows" showValue="0">
        <cfvo type="percent" val="0"/>
        <cfvo type="num" val="0.6"/>
        <cfvo type="num" val="0.8"/>
        <cfvo type="num" val="0.9"/>
      </iconSet>
    </cfRule>
    <cfRule type="cellIs" dxfId="6539" priority="132" operator="lessThan">
      <formula>0.6</formula>
    </cfRule>
    <cfRule type="cellIs" dxfId="6538" priority="133" operator="between">
      <formula>0.8</formula>
      <formula>0.899999999999999</formula>
    </cfRule>
    <cfRule type="cellIs" dxfId="6537" priority="134" operator="between">
      <formula>0.6</formula>
      <formula>0.8</formula>
    </cfRule>
    <cfRule type="cellIs" dxfId="6536" priority="135" operator="greaterThanOrEqual">
      <formula>0.9</formula>
    </cfRule>
  </conditionalFormatting>
  <conditionalFormatting sqref="AL58:AL70">
    <cfRule type="iconSet" priority="17274">
      <iconSet iconSet="4Arrows" showValue="0">
        <cfvo type="percent" val="0"/>
        <cfvo type="num" val="0.6"/>
        <cfvo type="num" val="0.8"/>
        <cfvo type="num" val="0.9"/>
      </iconSet>
    </cfRule>
    <cfRule type="cellIs" dxfId="6535" priority="17275" operator="lessThan">
      <formula>0.6</formula>
    </cfRule>
    <cfRule type="cellIs" dxfId="6534" priority="17276" operator="between">
      <formula>0.8</formula>
      <formula>0.899999999999999</formula>
    </cfRule>
    <cfRule type="cellIs" dxfId="6533" priority="17277" operator="between">
      <formula>0.6</formula>
      <formula>0.8</formula>
    </cfRule>
    <cfRule type="cellIs" dxfId="6532" priority="17278" operator="greaterThanOrEqual">
      <formula>0.9</formula>
    </cfRule>
  </conditionalFormatting>
  <conditionalFormatting sqref="AP58:AP70">
    <cfRule type="iconSet" priority="17279">
      <iconSet iconSet="4Arrows" showValue="0">
        <cfvo type="percent" val="0"/>
        <cfvo type="num" val="0.6"/>
        <cfvo type="num" val="0.8"/>
        <cfvo type="num" val="0.9"/>
      </iconSet>
    </cfRule>
    <cfRule type="cellIs" dxfId="6531" priority="17280" operator="lessThan">
      <formula>0.6</formula>
    </cfRule>
    <cfRule type="cellIs" dxfId="6530" priority="17281" operator="between">
      <formula>0.8</formula>
      <formula>0.899999999999999</formula>
    </cfRule>
    <cfRule type="cellIs" dxfId="6529" priority="17282" operator="between">
      <formula>0.6</formula>
      <formula>0.8</formula>
    </cfRule>
    <cfRule type="cellIs" dxfId="6528" priority="17283" operator="greaterThanOrEqual">
      <formula>0.9</formula>
    </cfRule>
  </conditionalFormatting>
  <conditionalFormatting sqref="AD66:AD70">
    <cfRule type="iconSet" priority="17284">
      <iconSet iconSet="4Arrows" showValue="0">
        <cfvo type="percent" val="0"/>
        <cfvo type="num" val="0.6"/>
        <cfvo type="num" val="0.8"/>
        <cfvo type="num" val="0.9"/>
      </iconSet>
    </cfRule>
    <cfRule type="cellIs" dxfId="6527" priority="17285" operator="lessThan">
      <formula>0.6</formula>
    </cfRule>
    <cfRule type="cellIs" dxfId="6526" priority="17286" operator="between">
      <formula>0.8</formula>
      <formula>0.899999999999999</formula>
    </cfRule>
    <cfRule type="cellIs" dxfId="6525" priority="17287" operator="between">
      <formula>0.6</formula>
      <formula>0.8</formula>
    </cfRule>
    <cfRule type="cellIs" dxfId="6524" priority="17288" operator="greaterThanOrEqual">
      <formula>0.9</formula>
    </cfRule>
  </conditionalFormatting>
  <conditionalFormatting sqref="AH65:AH70">
    <cfRule type="iconSet" priority="17289">
      <iconSet iconSet="4Arrows" showValue="0">
        <cfvo type="percent" val="0"/>
        <cfvo type="num" val="0.6"/>
        <cfvo type="num" val="0.8"/>
        <cfvo type="num" val="0.9"/>
      </iconSet>
    </cfRule>
    <cfRule type="cellIs" dxfId="6523" priority="17290" operator="lessThan">
      <formula>0.6</formula>
    </cfRule>
    <cfRule type="cellIs" dxfId="6522" priority="17291" operator="between">
      <formula>0.8</formula>
      <formula>0.899999999999999</formula>
    </cfRule>
    <cfRule type="cellIs" dxfId="6521" priority="17292" operator="between">
      <formula>0.6</formula>
      <formula>0.8</formula>
    </cfRule>
    <cfRule type="cellIs" dxfId="6520" priority="17293" operator="greaterThanOrEqual">
      <formula>0.9</formula>
    </cfRule>
  </conditionalFormatting>
  <conditionalFormatting sqref="Y65:Y70">
    <cfRule type="iconSet" priority="17294">
      <iconSet iconSet="4Arrows" showValue="0">
        <cfvo type="percent" val="0"/>
        <cfvo type="num" val="0.6"/>
        <cfvo type="num" val="0.8"/>
        <cfvo type="num" val="0.9"/>
      </iconSet>
    </cfRule>
    <cfRule type="cellIs" dxfId="6519" priority="17295" operator="lessThan">
      <formula>0.6</formula>
    </cfRule>
    <cfRule type="cellIs" dxfId="6518" priority="17296" operator="between">
      <formula>0.8</formula>
      <formula>0.899999999999999</formula>
    </cfRule>
    <cfRule type="cellIs" dxfId="6517" priority="17297" operator="between">
      <formula>0.6</formula>
      <formula>0.8</formula>
    </cfRule>
    <cfRule type="cellIs" dxfId="6516" priority="17298" operator="greaterThanOrEqual">
      <formula>0.9</formula>
    </cfRule>
  </conditionalFormatting>
  <conditionalFormatting sqref="AH142">
    <cfRule type="iconSet" priority="116">
      <iconSet iconSet="4Arrows" showValue="0">
        <cfvo type="percent" val="0"/>
        <cfvo type="num" val="0.6"/>
        <cfvo type="num" val="0.8"/>
        <cfvo type="num" val="0.9"/>
      </iconSet>
    </cfRule>
    <cfRule type="cellIs" dxfId="6515" priority="117" operator="lessThan">
      <formula>0.6</formula>
    </cfRule>
    <cfRule type="cellIs" dxfId="6514" priority="118" operator="between">
      <formula>0.8</formula>
      <formula>0.899999999999999</formula>
    </cfRule>
    <cfRule type="cellIs" dxfId="6513" priority="119" operator="between">
      <formula>0.6</formula>
      <formula>0.8</formula>
    </cfRule>
    <cfRule type="cellIs" dxfId="6512" priority="120" operator="greaterThanOrEqual">
      <formula>0.9</formula>
    </cfRule>
  </conditionalFormatting>
  <conditionalFormatting sqref="AD145">
    <cfRule type="iconSet" priority="106">
      <iconSet iconSet="4Arrows" showValue="0">
        <cfvo type="percent" val="0"/>
        <cfvo type="num" val="0.6"/>
        <cfvo type="num" val="0.8"/>
        <cfvo type="num" val="0.9"/>
      </iconSet>
    </cfRule>
    <cfRule type="cellIs" dxfId="6511" priority="107" operator="lessThan">
      <formula>0.6</formula>
    </cfRule>
    <cfRule type="cellIs" dxfId="6510" priority="108" operator="between">
      <formula>0.8</formula>
      <formula>0.899999999999999</formula>
    </cfRule>
    <cfRule type="cellIs" dxfId="6509" priority="109" operator="between">
      <formula>0.6</formula>
      <formula>0.8</formula>
    </cfRule>
    <cfRule type="cellIs" dxfId="6508" priority="110" operator="greaterThanOrEqual">
      <formula>0.9</formula>
    </cfRule>
  </conditionalFormatting>
  <conditionalFormatting sqref="AH145">
    <cfRule type="iconSet" priority="111">
      <iconSet iconSet="4Arrows" showValue="0">
        <cfvo type="percent" val="0"/>
        <cfvo type="num" val="0.6"/>
        <cfvo type="num" val="0.8"/>
        <cfvo type="num" val="0.9"/>
      </iconSet>
    </cfRule>
    <cfRule type="cellIs" dxfId="6507" priority="112" operator="lessThan">
      <formula>0.6</formula>
    </cfRule>
    <cfRule type="cellIs" dxfId="6506" priority="113" operator="between">
      <formula>0.8</formula>
      <formula>0.899999999999999</formula>
    </cfRule>
    <cfRule type="cellIs" dxfId="6505" priority="114" operator="between">
      <formula>0.6</formula>
      <formula>0.8</formula>
    </cfRule>
    <cfRule type="cellIs" dxfId="6504" priority="115" operator="greaterThanOrEqual">
      <formula>0.9</formula>
    </cfRule>
  </conditionalFormatting>
  <conditionalFormatting sqref="AH149">
    <cfRule type="iconSet" priority="101">
      <iconSet iconSet="4Arrows" showValue="0">
        <cfvo type="percent" val="0"/>
        <cfvo type="num" val="0.6"/>
        <cfvo type="num" val="0.8"/>
        <cfvo type="num" val="0.9"/>
      </iconSet>
    </cfRule>
    <cfRule type="cellIs" dxfId="6503" priority="102" operator="lessThan">
      <formula>0.6</formula>
    </cfRule>
    <cfRule type="cellIs" dxfId="6502" priority="103" operator="between">
      <formula>0.8</formula>
      <formula>0.899999999999999</formula>
    </cfRule>
    <cfRule type="cellIs" dxfId="6501" priority="104" operator="between">
      <formula>0.6</formula>
      <formula>0.8</formula>
    </cfRule>
    <cfRule type="cellIs" dxfId="6500" priority="105" operator="greaterThanOrEqual">
      <formula>0.9</formula>
    </cfRule>
  </conditionalFormatting>
  <conditionalFormatting sqref="AH150">
    <cfRule type="iconSet" priority="86">
      <iconSet iconSet="4Arrows" showValue="0">
        <cfvo type="percent" val="0"/>
        <cfvo type="num" val="0.6"/>
        <cfvo type="num" val="0.8"/>
        <cfvo type="num" val="0.9"/>
      </iconSet>
    </cfRule>
    <cfRule type="cellIs" dxfId="6499" priority="87" operator="lessThan">
      <formula>0.6</formula>
    </cfRule>
    <cfRule type="cellIs" dxfId="6498" priority="88" operator="between">
      <formula>0.8</formula>
      <formula>0.899999999999999</formula>
    </cfRule>
    <cfRule type="cellIs" dxfId="6497" priority="89" operator="between">
      <formula>0.6</formula>
      <formula>0.8</formula>
    </cfRule>
    <cfRule type="cellIs" dxfId="6496" priority="90" operator="greaterThanOrEqual">
      <formula>0.9</formula>
    </cfRule>
  </conditionalFormatting>
  <conditionalFormatting sqref="AH151">
    <cfRule type="iconSet" priority="81">
      <iconSet iconSet="4Arrows" showValue="0">
        <cfvo type="percent" val="0"/>
        <cfvo type="num" val="0.6"/>
        <cfvo type="num" val="0.8"/>
        <cfvo type="num" val="0.9"/>
      </iconSet>
    </cfRule>
    <cfRule type="cellIs" dxfId="6495" priority="82" operator="lessThan">
      <formula>0.6</formula>
    </cfRule>
    <cfRule type="cellIs" dxfId="6494" priority="83" operator="between">
      <formula>0.8</formula>
      <formula>0.899999999999999</formula>
    </cfRule>
    <cfRule type="cellIs" dxfId="6493" priority="84" operator="between">
      <formula>0.6</formula>
      <formula>0.8</formula>
    </cfRule>
    <cfRule type="cellIs" dxfId="6492" priority="85" operator="greaterThanOrEqual">
      <formula>0.9</formula>
    </cfRule>
  </conditionalFormatting>
  <conditionalFormatting sqref="AH152">
    <cfRule type="iconSet" priority="76">
      <iconSet iconSet="4Arrows" showValue="0">
        <cfvo type="percent" val="0"/>
        <cfvo type="num" val="0.6"/>
        <cfvo type="num" val="0.8"/>
        <cfvo type="num" val="0.9"/>
      </iconSet>
    </cfRule>
    <cfRule type="cellIs" dxfId="6491" priority="77" operator="lessThan">
      <formula>0.6</formula>
    </cfRule>
    <cfRule type="cellIs" dxfId="6490" priority="78" operator="between">
      <formula>0.8</formula>
      <formula>0.899999999999999</formula>
    </cfRule>
    <cfRule type="cellIs" dxfId="6489" priority="79" operator="between">
      <formula>0.6</formula>
      <formula>0.8</formula>
    </cfRule>
    <cfRule type="cellIs" dxfId="6488" priority="80" operator="greaterThanOrEqual">
      <formula>0.9</formula>
    </cfRule>
  </conditionalFormatting>
  <conditionalFormatting sqref="AH153">
    <cfRule type="iconSet" priority="71">
      <iconSet iconSet="4Arrows" showValue="0">
        <cfvo type="percent" val="0"/>
        <cfvo type="num" val="0.6"/>
        <cfvo type="num" val="0.8"/>
        <cfvo type="num" val="0.9"/>
      </iconSet>
    </cfRule>
    <cfRule type="cellIs" dxfId="6487" priority="72" operator="lessThan">
      <formula>0.6</formula>
    </cfRule>
    <cfRule type="cellIs" dxfId="6486" priority="73" operator="between">
      <formula>0.8</formula>
      <formula>0.899999999999999</formula>
    </cfRule>
    <cfRule type="cellIs" dxfId="6485" priority="74" operator="between">
      <formula>0.6</formula>
      <formula>0.8</formula>
    </cfRule>
    <cfRule type="cellIs" dxfId="6484" priority="75" operator="greaterThanOrEqual">
      <formula>0.9</formula>
    </cfRule>
  </conditionalFormatting>
  <conditionalFormatting sqref="AH159:AH163">
    <cfRule type="iconSet" priority="66">
      <iconSet iconSet="4Arrows" showValue="0">
        <cfvo type="percent" val="0"/>
        <cfvo type="num" val="0.6"/>
        <cfvo type="num" val="0.8"/>
        <cfvo type="num" val="0.9"/>
      </iconSet>
    </cfRule>
    <cfRule type="cellIs" dxfId="6483" priority="67" operator="lessThan">
      <formula>0.6</formula>
    </cfRule>
    <cfRule type="cellIs" dxfId="6482" priority="68" operator="between">
      <formula>0.8</formula>
      <formula>0.899999999999999</formula>
    </cfRule>
    <cfRule type="cellIs" dxfId="6481" priority="69" operator="between">
      <formula>0.6</formula>
      <formula>0.8</formula>
    </cfRule>
    <cfRule type="cellIs" dxfId="6480" priority="70" operator="greaterThanOrEqual">
      <formula>0.9</formula>
    </cfRule>
  </conditionalFormatting>
  <conditionalFormatting sqref="AH164">
    <cfRule type="iconSet" priority="61">
      <iconSet iconSet="4Arrows" showValue="0">
        <cfvo type="percent" val="0"/>
        <cfvo type="num" val="0.6"/>
        <cfvo type="num" val="0.8"/>
        <cfvo type="num" val="0.9"/>
      </iconSet>
    </cfRule>
    <cfRule type="cellIs" dxfId="6479" priority="62" operator="lessThan">
      <formula>0.6</formula>
    </cfRule>
    <cfRule type="cellIs" dxfId="6478" priority="63" operator="between">
      <formula>0.8</formula>
      <formula>0.899999999999999</formula>
    </cfRule>
    <cfRule type="cellIs" dxfId="6477" priority="64" operator="between">
      <formula>0.6</formula>
      <formula>0.8</formula>
    </cfRule>
    <cfRule type="cellIs" dxfId="6476" priority="65" operator="greaterThanOrEqual">
      <formula>0.9</formula>
    </cfRule>
  </conditionalFormatting>
  <conditionalFormatting sqref="AH166">
    <cfRule type="iconSet" priority="56">
      <iconSet iconSet="4Arrows" showValue="0">
        <cfvo type="percent" val="0"/>
        <cfvo type="num" val="0.6"/>
        <cfvo type="num" val="0.8"/>
        <cfvo type="num" val="0.9"/>
      </iconSet>
    </cfRule>
    <cfRule type="cellIs" dxfId="6475" priority="57" operator="lessThan">
      <formula>0.6</formula>
    </cfRule>
    <cfRule type="cellIs" dxfId="6474" priority="58" operator="between">
      <formula>0.8</formula>
      <formula>0.899999999999999</formula>
    </cfRule>
    <cfRule type="cellIs" dxfId="6473" priority="59" operator="between">
      <formula>0.6</formula>
      <formula>0.8</formula>
    </cfRule>
    <cfRule type="cellIs" dxfId="6472" priority="60" operator="greaterThanOrEqual">
      <formula>0.9</formula>
    </cfRule>
  </conditionalFormatting>
  <conditionalFormatting sqref="Y99">
    <cfRule type="iconSet" priority="31">
      <iconSet iconSet="4Arrows" showValue="0">
        <cfvo type="percent" val="0"/>
        <cfvo type="num" val="0.6"/>
        <cfvo type="num" val="0.8"/>
        <cfvo type="num" val="0.9"/>
      </iconSet>
    </cfRule>
    <cfRule type="cellIs" dxfId="6471" priority="32" operator="lessThan">
      <formula>0.6</formula>
    </cfRule>
    <cfRule type="cellIs" dxfId="6470" priority="33" operator="between">
      <formula>0.8</formula>
      <formula>0.899999999999999</formula>
    </cfRule>
    <cfRule type="cellIs" dxfId="6469" priority="34" operator="between">
      <formula>0.6</formula>
      <formula>0.8</formula>
    </cfRule>
    <cfRule type="cellIs" dxfId="6468" priority="35" operator="greaterThanOrEqual">
      <formula>0.9</formula>
    </cfRule>
  </conditionalFormatting>
  <conditionalFormatting sqref="AD99">
    <cfRule type="iconSet" priority="36">
      <iconSet iconSet="4Arrows" showValue="0">
        <cfvo type="percent" val="0"/>
        <cfvo type="num" val="0.6"/>
        <cfvo type="num" val="0.8"/>
        <cfvo type="num" val="0.9"/>
      </iconSet>
    </cfRule>
    <cfRule type="cellIs" dxfId="6467" priority="37" operator="lessThan">
      <formula>0.6</formula>
    </cfRule>
    <cfRule type="cellIs" dxfId="6466" priority="38" operator="between">
      <formula>0.8</formula>
      <formula>0.899999999999999</formula>
    </cfRule>
    <cfRule type="cellIs" dxfId="6465" priority="39" operator="between">
      <formula>0.6</formula>
      <formula>0.8</formula>
    </cfRule>
    <cfRule type="cellIs" dxfId="6464" priority="40" operator="greaterThanOrEqual">
      <formula>0.9</formula>
    </cfRule>
  </conditionalFormatting>
  <conditionalFormatting sqref="AH99">
    <cfRule type="iconSet" priority="41">
      <iconSet iconSet="4Arrows" showValue="0">
        <cfvo type="percent" val="0"/>
        <cfvo type="num" val="0.6"/>
        <cfvo type="num" val="0.8"/>
        <cfvo type="num" val="0.9"/>
      </iconSet>
    </cfRule>
    <cfRule type="cellIs" dxfId="6463" priority="42" operator="lessThan">
      <formula>0.6</formula>
    </cfRule>
    <cfRule type="cellIs" dxfId="6462" priority="43" operator="between">
      <formula>0.8</formula>
      <formula>0.899999999999999</formula>
    </cfRule>
    <cfRule type="cellIs" dxfId="6461" priority="44" operator="between">
      <formula>0.6</formula>
      <formula>0.8</formula>
    </cfRule>
    <cfRule type="cellIs" dxfId="6460" priority="45" operator="greaterThanOrEqual">
      <formula>0.9</formula>
    </cfRule>
  </conditionalFormatting>
  <conditionalFormatting sqref="AL99">
    <cfRule type="iconSet" priority="46">
      <iconSet iconSet="4Arrows" showValue="0">
        <cfvo type="percent" val="0"/>
        <cfvo type="num" val="0.6"/>
        <cfvo type="num" val="0.8"/>
        <cfvo type="num" val="0.9"/>
      </iconSet>
    </cfRule>
    <cfRule type="cellIs" dxfId="6459" priority="47" operator="lessThan">
      <formula>0.6</formula>
    </cfRule>
    <cfRule type="cellIs" dxfId="6458" priority="48" operator="between">
      <formula>0.8</formula>
      <formula>0.899999999999999</formula>
    </cfRule>
    <cfRule type="cellIs" dxfId="6457" priority="49" operator="between">
      <formula>0.6</formula>
      <formula>0.8</formula>
    </cfRule>
    <cfRule type="cellIs" dxfId="6456" priority="50" operator="greaterThanOrEqual">
      <formula>0.9</formula>
    </cfRule>
  </conditionalFormatting>
  <conditionalFormatting sqref="AP99">
    <cfRule type="iconSet" priority="51">
      <iconSet iconSet="4Arrows" showValue="0">
        <cfvo type="percent" val="0"/>
        <cfvo type="num" val="0.6"/>
        <cfvo type="num" val="0.8"/>
        <cfvo type="num" val="0.9"/>
      </iconSet>
    </cfRule>
    <cfRule type="cellIs" dxfId="6455" priority="52" operator="lessThan">
      <formula>0.6</formula>
    </cfRule>
    <cfRule type="cellIs" dxfId="6454" priority="53" operator="between">
      <formula>0.8</formula>
      <formula>0.899999999999999</formula>
    </cfRule>
    <cfRule type="cellIs" dxfId="6453" priority="54" operator="between">
      <formula>0.6</formula>
      <formula>0.8</formula>
    </cfRule>
    <cfRule type="cellIs" dxfId="6452" priority="55" operator="greaterThanOrEqual">
      <formula>0.9</formula>
    </cfRule>
  </conditionalFormatting>
  <conditionalFormatting sqref="AD88">
    <cfRule type="iconSet" priority="26">
      <iconSet iconSet="4Arrows" showValue="0">
        <cfvo type="percent" val="0"/>
        <cfvo type="num" val="0.6"/>
        <cfvo type="num" val="0.8"/>
        <cfvo type="num" val="0.9"/>
      </iconSet>
    </cfRule>
    <cfRule type="cellIs" dxfId="6451" priority="27" operator="lessThan">
      <formula>0.6</formula>
    </cfRule>
    <cfRule type="cellIs" dxfId="6450" priority="28" operator="between">
      <formula>0.8</formula>
      <formula>0.899999999999999</formula>
    </cfRule>
    <cfRule type="cellIs" dxfId="6449" priority="29" operator="between">
      <formula>0.6</formula>
      <formula>0.8</formula>
    </cfRule>
    <cfRule type="cellIs" dxfId="6448" priority="30" operator="greaterThanOrEqual">
      <formula>0.9</formula>
    </cfRule>
  </conditionalFormatting>
  <conditionalFormatting sqref="Y101:Y105">
    <cfRule type="iconSet" priority="21">
      <iconSet iconSet="4Arrows" showValue="0">
        <cfvo type="percent" val="0"/>
        <cfvo type="num" val="0.6"/>
        <cfvo type="num" val="0.8"/>
        <cfvo type="num" val="0.9"/>
      </iconSet>
    </cfRule>
    <cfRule type="cellIs" dxfId="6447" priority="22" operator="lessThan">
      <formula>0.6</formula>
    </cfRule>
    <cfRule type="cellIs" dxfId="6446" priority="23" operator="between">
      <formula>0.8</formula>
      <formula>0.899999999999999</formula>
    </cfRule>
    <cfRule type="cellIs" dxfId="6445" priority="24" operator="between">
      <formula>0.6</formula>
      <formula>0.8</formula>
    </cfRule>
    <cfRule type="cellIs" dxfId="6444" priority="25" operator="greaterThanOrEqual">
      <formula>0.9</formula>
    </cfRule>
  </conditionalFormatting>
  <conditionalFormatting sqref="AD101:AD105">
    <cfRule type="iconSet" priority="16">
      <iconSet iconSet="4Arrows" showValue="0">
        <cfvo type="percent" val="0"/>
        <cfvo type="num" val="0.6"/>
        <cfvo type="num" val="0.8"/>
        <cfvo type="num" val="0.9"/>
      </iconSet>
    </cfRule>
    <cfRule type="cellIs" dxfId="6443" priority="17" operator="lessThan">
      <formula>0.6</formula>
    </cfRule>
    <cfRule type="cellIs" dxfId="6442" priority="18" operator="between">
      <formula>0.8</formula>
      <formula>0.899999999999999</formula>
    </cfRule>
    <cfRule type="cellIs" dxfId="6441" priority="19" operator="between">
      <formula>0.6</formula>
      <formula>0.8</formula>
    </cfRule>
    <cfRule type="cellIs" dxfId="6440" priority="20" operator="greaterThanOrEqual">
      <formula>0.9</formula>
    </cfRule>
  </conditionalFormatting>
  <conditionalFormatting sqref="AH101:AH105">
    <cfRule type="iconSet" priority="11">
      <iconSet iconSet="4Arrows" showValue="0">
        <cfvo type="percent" val="0"/>
        <cfvo type="num" val="0.6"/>
        <cfvo type="num" val="0.8"/>
        <cfvo type="num" val="0.9"/>
      </iconSet>
    </cfRule>
    <cfRule type="cellIs" dxfId="6439" priority="12" operator="lessThan">
      <formula>0.6</formula>
    </cfRule>
    <cfRule type="cellIs" dxfId="6438" priority="13" operator="between">
      <formula>0.8</formula>
      <formula>0.899999999999999</formula>
    </cfRule>
    <cfRule type="cellIs" dxfId="6437" priority="14" operator="between">
      <formula>0.6</formula>
      <formula>0.8</formula>
    </cfRule>
    <cfRule type="cellIs" dxfId="6436" priority="15" operator="greaterThanOrEqual">
      <formula>0.9</formula>
    </cfRule>
  </conditionalFormatting>
  <conditionalFormatting sqref="AL101:AL105">
    <cfRule type="iconSet" priority="6">
      <iconSet iconSet="4Arrows" showValue="0">
        <cfvo type="percent" val="0"/>
        <cfvo type="num" val="0.6"/>
        <cfvo type="num" val="0.8"/>
        <cfvo type="num" val="0.9"/>
      </iconSet>
    </cfRule>
    <cfRule type="cellIs" dxfId="6435" priority="7" operator="lessThan">
      <formula>0.6</formula>
    </cfRule>
    <cfRule type="cellIs" dxfId="6434" priority="8" operator="between">
      <formula>0.8</formula>
      <formula>0.899999999999999</formula>
    </cfRule>
    <cfRule type="cellIs" dxfId="6433" priority="9" operator="between">
      <formula>0.6</formula>
      <formula>0.8</formula>
    </cfRule>
    <cfRule type="cellIs" dxfId="6432" priority="10" operator="greaterThanOrEqual">
      <formula>0.9</formula>
    </cfRule>
  </conditionalFormatting>
  <conditionalFormatting sqref="AP101:AP105">
    <cfRule type="iconSet" priority="1">
      <iconSet iconSet="4Arrows" showValue="0">
        <cfvo type="percent" val="0"/>
        <cfvo type="num" val="0.6"/>
        <cfvo type="num" val="0.8"/>
        <cfvo type="num" val="0.9"/>
      </iconSet>
    </cfRule>
    <cfRule type="cellIs" dxfId="6431" priority="2" operator="lessThan">
      <formula>0.6</formula>
    </cfRule>
    <cfRule type="cellIs" dxfId="6430" priority="3" operator="between">
      <formula>0.8</formula>
      <formula>0.899999999999999</formula>
    </cfRule>
    <cfRule type="cellIs" dxfId="6429" priority="4" operator="between">
      <formula>0.6</formula>
      <formula>0.8</formula>
    </cfRule>
    <cfRule type="cellIs" dxfId="6428" priority="5" operator="greaterThanOrEqual">
      <formula>0.9</formula>
    </cfRule>
  </conditionalFormatting>
  <conditionalFormatting sqref="Y86:Y88 Y91:Y98 Y100">
    <cfRule type="iconSet" priority="17654">
      <iconSet iconSet="4Arrows" showValue="0">
        <cfvo type="percent" val="0"/>
        <cfvo type="num" val="0.6"/>
        <cfvo type="num" val="0.8"/>
        <cfvo type="num" val="0.9"/>
      </iconSet>
    </cfRule>
    <cfRule type="cellIs" dxfId="6427" priority="17655" operator="lessThan">
      <formula>0.6</formula>
    </cfRule>
    <cfRule type="cellIs" dxfId="6426" priority="17656" operator="between">
      <formula>0.8</formula>
      <formula>0.899999999999999</formula>
    </cfRule>
    <cfRule type="cellIs" dxfId="6425" priority="17657" operator="between">
      <formula>0.6</formula>
      <formula>0.8</formula>
    </cfRule>
    <cfRule type="cellIs" dxfId="6424" priority="17658" operator="greaterThanOrEqual">
      <formula>0.9</formula>
    </cfRule>
  </conditionalFormatting>
  <conditionalFormatting sqref="AD86:AD87 AD91:AD98 AD100">
    <cfRule type="iconSet" priority="17669">
      <iconSet iconSet="4Arrows" showValue="0">
        <cfvo type="percent" val="0"/>
        <cfvo type="num" val="0.6"/>
        <cfvo type="num" val="0.8"/>
        <cfvo type="num" val="0.9"/>
      </iconSet>
    </cfRule>
    <cfRule type="cellIs" dxfId="6423" priority="17670" operator="lessThan">
      <formula>0.6</formula>
    </cfRule>
    <cfRule type="cellIs" dxfId="6422" priority="17671" operator="between">
      <formula>0.8</formula>
      <formula>0.899999999999999</formula>
    </cfRule>
    <cfRule type="cellIs" dxfId="6421" priority="17672" operator="between">
      <formula>0.6</formula>
      <formula>0.8</formula>
    </cfRule>
    <cfRule type="cellIs" dxfId="6420" priority="17673" operator="greaterThanOrEqual">
      <formula>0.9</formula>
    </cfRule>
  </conditionalFormatting>
  <conditionalFormatting sqref="AH86:AH88 AH91:AH98 AH100">
    <cfRule type="iconSet" priority="17684">
      <iconSet iconSet="4Arrows" showValue="0">
        <cfvo type="percent" val="0"/>
        <cfvo type="num" val="0.6"/>
        <cfvo type="num" val="0.8"/>
        <cfvo type="num" val="0.9"/>
      </iconSet>
    </cfRule>
    <cfRule type="cellIs" dxfId="6419" priority="17685" operator="lessThan">
      <formula>0.6</formula>
    </cfRule>
    <cfRule type="cellIs" dxfId="6418" priority="17686" operator="between">
      <formula>0.8</formula>
      <formula>0.899999999999999</formula>
    </cfRule>
    <cfRule type="cellIs" dxfId="6417" priority="17687" operator="between">
      <formula>0.6</formula>
      <formula>0.8</formula>
    </cfRule>
    <cfRule type="cellIs" dxfId="6416" priority="17688" operator="greaterThanOrEqual">
      <formula>0.9</formula>
    </cfRule>
  </conditionalFormatting>
  <conditionalFormatting sqref="AL86:AL88 AL91:AL98 AL100">
    <cfRule type="iconSet" priority="17699">
      <iconSet iconSet="4Arrows" showValue="0">
        <cfvo type="percent" val="0"/>
        <cfvo type="num" val="0.6"/>
        <cfvo type="num" val="0.8"/>
        <cfvo type="num" val="0.9"/>
      </iconSet>
    </cfRule>
    <cfRule type="cellIs" dxfId="6415" priority="17700" operator="lessThan">
      <formula>0.6</formula>
    </cfRule>
    <cfRule type="cellIs" dxfId="6414" priority="17701" operator="between">
      <formula>0.8</formula>
      <formula>0.899999999999999</formula>
    </cfRule>
    <cfRule type="cellIs" dxfId="6413" priority="17702" operator="between">
      <formula>0.6</formula>
      <formula>0.8</formula>
    </cfRule>
    <cfRule type="cellIs" dxfId="6412" priority="17703" operator="greaterThanOrEqual">
      <formula>0.9</formula>
    </cfRule>
  </conditionalFormatting>
  <conditionalFormatting sqref="AP86:AP88 AP91:AP98 AP100">
    <cfRule type="iconSet" priority="17714">
      <iconSet iconSet="4Arrows" showValue="0">
        <cfvo type="percent" val="0"/>
        <cfvo type="num" val="0.6"/>
        <cfvo type="num" val="0.8"/>
        <cfvo type="num" val="0.9"/>
      </iconSet>
    </cfRule>
    <cfRule type="cellIs" dxfId="6411" priority="17715" operator="lessThan">
      <formula>0.6</formula>
    </cfRule>
    <cfRule type="cellIs" dxfId="6410" priority="17716" operator="between">
      <formula>0.8</formula>
      <formula>0.899999999999999</formula>
    </cfRule>
    <cfRule type="cellIs" dxfId="6409" priority="17717" operator="between">
      <formula>0.6</formula>
      <formula>0.8</formula>
    </cfRule>
    <cfRule type="cellIs" dxfId="6408" priority="17718" operator="greaterThanOrEqual">
      <formula>0.9</formula>
    </cfRule>
  </conditionalFormatting>
  <conditionalFormatting sqref="Y113:Y140">
    <cfRule type="iconSet" priority="17799">
      <iconSet iconSet="4Arrows" showValue="0">
        <cfvo type="percent" val="0"/>
        <cfvo type="num" val="0.6"/>
        <cfvo type="num" val="0.8"/>
        <cfvo type="num" val="0.9"/>
      </iconSet>
    </cfRule>
    <cfRule type="cellIs" dxfId="6407" priority="17800" operator="lessThan">
      <formula>0.6</formula>
    </cfRule>
    <cfRule type="cellIs" dxfId="6406" priority="17801" operator="between">
      <formula>0.8</formula>
      <formula>0.899999999999999</formula>
    </cfRule>
    <cfRule type="cellIs" dxfId="6405" priority="17802" operator="between">
      <formula>0.6</formula>
      <formula>0.8</formula>
    </cfRule>
    <cfRule type="cellIs" dxfId="6404" priority="17803" operator="greaterThanOrEqual">
      <formula>0.9</formula>
    </cfRule>
  </conditionalFormatting>
  <conditionalFormatting sqref="AD113:AD140">
    <cfRule type="iconSet" priority="17804">
      <iconSet iconSet="4Arrows" showValue="0">
        <cfvo type="percent" val="0"/>
        <cfvo type="num" val="0.6"/>
        <cfvo type="num" val="0.8"/>
        <cfvo type="num" val="0.9"/>
      </iconSet>
    </cfRule>
    <cfRule type="cellIs" dxfId="6403" priority="17805" operator="lessThan">
      <formula>0.6</formula>
    </cfRule>
    <cfRule type="cellIs" dxfId="6402" priority="17806" operator="between">
      <formula>0.8</formula>
      <formula>0.899999999999999</formula>
    </cfRule>
    <cfRule type="cellIs" dxfId="6401" priority="17807" operator="between">
      <formula>0.6</formula>
      <formula>0.8</formula>
    </cfRule>
    <cfRule type="cellIs" dxfId="6400" priority="17808" operator="greaterThanOrEqual">
      <formula>0.9</formula>
    </cfRule>
  </conditionalFormatting>
  <conditionalFormatting sqref="AH113:AH140">
    <cfRule type="iconSet" priority="17809">
      <iconSet iconSet="4Arrows" showValue="0">
        <cfvo type="percent" val="0"/>
        <cfvo type="num" val="0.6"/>
        <cfvo type="num" val="0.8"/>
        <cfvo type="num" val="0.9"/>
      </iconSet>
    </cfRule>
    <cfRule type="cellIs" dxfId="6399" priority="17810" operator="lessThan">
      <formula>0.6</formula>
    </cfRule>
    <cfRule type="cellIs" dxfId="6398" priority="17811" operator="between">
      <formula>0.8</formula>
      <formula>0.899999999999999</formula>
    </cfRule>
    <cfRule type="cellIs" dxfId="6397" priority="17812" operator="between">
      <formula>0.6</formula>
      <formula>0.8</formula>
    </cfRule>
    <cfRule type="cellIs" dxfId="6396" priority="17813" operator="greaterThanOrEqual">
      <formula>0.9</formula>
    </cfRule>
  </conditionalFormatting>
  <conditionalFormatting sqref="AL113:AL140">
    <cfRule type="iconSet" priority="17814">
      <iconSet iconSet="4Arrows" showValue="0">
        <cfvo type="percent" val="0"/>
        <cfvo type="num" val="0.6"/>
        <cfvo type="num" val="0.8"/>
        <cfvo type="num" val="0.9"/>
      </iconSet>
    </cfRule>
    <cfRule type="cellIs" dxfId="6395" priority="17815" operator="lessThan">
      <formula>0.6</formula>
    </cfRule>
    <cfRule type="cellIs" dxfId="6394" priority="17816" operator="between">
      <formula>0.8</formula>
      <formula>0.899999999999999</formula>
    </cfRule>
    <cfRule type="cellIs" dxfId="6393" priority="17817" operator="between">
      <formula>0.6</formula>
      <formula>0.8</formula>
    </cfRule>
    <cfRule type="cellIs" dxfId="6392" priority="17818" operator="greaterThanOrEqual">
      <formula>0.9</formula>
    </cfRule>
  </conditionalFormatting>
  <conditionalFormatting sqref="AP113:AP140">
    <cfRule type="iconSet" priority="17819">
      <iconSet iconSet="4Arrows" showValue="0">
        <cfvo type="percent" val="0"/>
        <cfvo type="num" val="0.6"/>
        <cfvo type="num" val="0.8"/>
        <cfvo type="num" val="0.9"/>
      </iconSet>
    </cfRule>
    <cfRule type="cellIs" dxfId="6391" priority="17820" operator="lessThan">
      <formula>0.6</formula>
    </cfRule>
    <cfRule type="cellIs" dxfId="6390" priority="17821" operator="between">
      <formula>0.8</formula>
      <formula>0.899999999999999</formula>
    </cfRule>
    <cfRule type="cellIs" dxfId="6389" priority="17822" operator="between">
      <formula>0.6</formula>
      <formula>0.8</formula>
    </cfRule>
    <cfRule type="cellIs" dxfId="6388" priority="17823" operator="greaterThanOrEqual">
      <formula>0.9</formula>
    </cfRule>
  </conditionalFormatting>
  <pageMargins left="0.7" right="0.7" top="0.75" bottom="0.75" header="0.3" footer="0.3"/>
  <pageSetup paperSize="9" orientation="portrait" r:id="rId1"/>
  <drawing r:id="rId2"/>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48281-3A1B-4E38-B0DC-30E96C2C0C5E}">
  <sheetPr>
    <tabColor rgb="FF00FF00"/>
  </sheetPr>
  <dimension ref="A1:BA74"/>
  <sheetViews>
    <sheetView zoomScale="18" zoomScaleNormal="18" workbookViewId="0">
      <selection activeCell="B2" sqref="B2"/>
    </sheetView>
  </sheetViews>
  <sheetFormatPr baseColWidth="10" defaultRowHeight="12.75"/>
  <cols>
    <col min="1" max="1" width="76.140625" style="46" customWidth="1"/>
    <col min="2" max="2" width="48.85546875" style="46" customWidth="1"/>
    <col min="3" max="3" width="86.85546875" style="46" customWidth="1"/>
    <col min="4" max="4" width="71.7109375" style="46" customWidth="1"/>
    <col min="5" max="5" width="82.85546875" style="46" customWidth="1"/>
    <col min="6" max="7" width="70.42578125" style="46" customWidth="1"/>
    <col min="8" max="8" width="25.42578125" style="46" customWidth="1"/>
    <col min="9" max="9" width="93.7109375" style="46" customWidth="1"/>
    <col min="10" max="10" width="68" style="46" customWidth="1"/>
    <col min="11" max="11" width="41.140625" style="46" customWidth="1"/>
    <col min="12" max="12" width="58.140625" style="46" customWidth="1"/>
    <col min="13" max="13" width="66.28515625" style="46" customWidth="1"/>
    <col min="14" max="14" width="80.5703125" style="46" customWidth="1"/>
    <col min="15" max="15" width="91.7109375" style="46" customWidth="1"/>
    <col min="16" max="16" width="46.5703125" style="46" customWidth="1"/>
    <col min="17" max="18" width="37.85546875" style="46" customWidth="1"/>
    <col min="19" max="19" width="26.42578125" style="257" customWidth="1"/>
    <col min="20" max="20" width="35.5703125" style="46" customWidth="1"/>
    <col min="21" max="21" width="41.140625" style="46" customWidth="1"/>
    <col min="22" max="23" width="31.42578125" style="46" customWidth="1"/>
    <col min="24" max="24" width="34.5703125" style="46" customWidth="1"/>
    <col min="25" max="25" width="31.42578125" style="46" customWidth="1"/>
    <col min="26" max="26" width="28.85546875" style="46" customWidth="1"/>
    <col min="27" max="27" width="29.5703125" style="46" customWidth="1"/>
    <col min="28" max="39" width="35" style="46" customWidth="1"/>
    <col min="40" max="40" width="29.42578125" style="46" customWidth="1"/>
    <col min="41" max="41" width="35" style="46" customWidth="1"/>
    <col min="42" max="53" width="27.28515625" style="46" customWidth="1"/>
    <col min="54" max="216" width="11.42578125" style="46"/>
    <col min="217" max="218" width="21.28515625" style="46" customWidth="1"/>
    <col min="219" max="219" width="37.140625" style="46" customWidth="1"/>
    <col min="220" max="220" width="49.28515625" style="46" customWidth="1"/>
    <col min="221" max="221" width="18.5703125" style="46" customWidth="1"/>
    <col min="222" max="222" width="62.28515625" style="46" customWidth="1"/>
    <col min="223" max="223" width="21.7109375" style="46" customWidth="1"/>
    <col min="224" max="224" width="18.42578125" style="46" customWidth="1"/>
    <col min="225" max="225" width="63" style="46" customWidth="1"/>
    <col min="226" max="226" width="22.28515625" style="46" customWidth="1"/>
    <col min="227" max="227" width="21" style="46" customWidth="1"/>
    <col min="228" max="231" width="15.85546875" style="46" customWidth="1"/>
    <col min="232" max="232" width="26.140625" style="46" customWidth="1"/>
    <col min="233" max="244" width="10.7109375" style="46" customWidth="1"/>
    <col min="245" max="252" width="0" style="46" hidden="1" customWidth="1"/>
    <col min="253" max="254" width="15.42578125" style="46" customWidth="1"/>
    <col min="255" max="255" width="18.7109375" style="46" customWidth="1"/>
    <col min="256" max="256" width="18.42578125" style="46" customWidth="1"/>
    <col min="257" max="258" width="15.42578125" style="46" customWidth="1"/>
    <col min="259" max="259" width="18.140625" style="46" customWidth="1"/>
    <col min="260" max="260" width="20.42578125" style="46" customWidth="1"/>
    <col min="261" max="261" width="18.140625" style="46" customWidth="1"/>
    <col min="262" max="262" width="15.42578125" style="46" customWidth="1"/>
    <col min="263" max="263" width="20" style="46" customWidth="1"/>
    <col min="264" max="264" width="18.140625" style="46" customWidth="1"/>
    <col min="265" max="265" width="15.42578125" style="46" customWidth="1"/>
    <col min="266" max="266" width="18.7109375" style="46" customWidth="1"/>
    <col min="267" max="267" width="15.42578125" style="46" customWidth="1"/>
    <col min="268" max="268" width="17.140625" style="46" customWidth="1"/>
    <col min="269" max="269" width="19.28515625" style="46" customWidth="1"/>
    <col min="270" max="270" width="17.5703125" style="46" customWidth="1"/>
    <col min="271" max="271" width="20.7109375" style="46" customWidth="1"/>
    <col min="272" max="272" width="21.42578125" style="46" customWidth="1"/>
    <col min="273" max="273" width="21" style="46" customWidth="1"/>
    <col min="274" max="274" width="16" style="46" customWidth="1"/>
    <col min="275" max="275" width="14.5703125" style="46" customWidth="1"/>
    <col min="276" max="276" width="74.5703125" style="46" customWidth="1"/>
    <col min="277" max="277" width="101.42578125" style="46" customWidth="1"/>
    <col min="278" max="472" width="11.42578125" style="46"/>
    <col min="473" max="474" width="21.28515625" style="46" customWidth="1"/>
    <col min="475" max="475" width="37.140625" style="46" customWidth="1"/>
    <col min="476" max="476" width="49.28515625" style="46" customWidth="1"/>
    <col min="477" max="477" width="18.5703125" style="46" customWidth="1"/>
    <col min="478" max="478" width="62.28515625" style="46" customWidth="1"/>
    <col min="479" max="479" width="21.7109375" style="46" customWidth="1"/>
    <col min="480" max="480" width="18.42578125" style="46" customWidth="1"/>
    <col min="481" max="481" width="63" style="46" customWidth="1"/>
    <col min="482" max="482" width="22.28515625" style="46" customWidth="1"/>
    <col min="483" max="483" width="21" style="46" customWidth="1"/>
    <col min="484" max="487" width="15.85546875" style="46" customWidth="1"/>
    <col min="488" max="488" width="26.140625" style="46" customWidth="1"/>
    <col min="489" max="500" width="10.7109375" style="46" customWidth="1"/>
    <col min="501" max="508" width="0" style="46" hidden="1" customWidth="1"/>
    <col min="509" max="510" width="15.42578125" style="46" customWidth="1"/>
    <col min="511" max="511" width="18.7109375" style="46" customWidth="1"/>
    <col min="512" max="512" width="18.42578125" style="46" customWidth="1"/>
    <col min="513" max="514" width="15.42578125" style="46" customWidth="1"/>
    <col min="515" max="515" width="18.140625" style="46" customWidth="1"/>
    <col min="516" max="516" width="20.42578125" style="46" customWidth="1"/>
    <col min="517" max="517" width="18.140625" style="46" customWidth="1"/>
    <col min="518" max="518" width="15.42578125" style="46" customWidth="1"/>
    <col min="519" max="519" width="20" style="46" customWidth="1"/>
    <col min="520" max="520" width="18.140625" style="46" customWidth="1"/>
    <col min="521" max="521" width="15.42578125" style="46" customWidth="1"/>
    <col min="522" max="522" width="18.7109375" style="46" customWidth="1"/>
    <col min="523" max="523" width="15.42578125" style="46" customWidth="1"/>
    <col min="524" max="524" width="17.140625" style="46" customWidth="1"/>
    <col min="525" max="525" width="19.28515625" style="46" customWidth="1"/>
    <col min="526" max="526" width="17.5703125" style="46" customWidth="1"/>
    <col min="527" max="527" width="20.7109375" style="46" customWidth="1"/>
    <col min="528" max="528" width="21.42578125" style="46" customWidth="1"/>
    <col min="529" max="529" width="21" style="46" customWidth="1"/>
    <col min="530" max="530" width="16" style="46" customWidth="1"/>
    <col min="531" max="531" width="14.5703125" style="46" customWidth="1"/>
    <col min="532" max="532" width="74.5703125" style="46" customWidth="1"/>
    <col min="533" max="533" width="101.42578125" style="46" customWidth="1"/>
    <col min="534" max="728" width="11.42578125" style="46"/>
    <col min="729" max="730" width="21.28515625" style="46" customWidth="1"/>
    <col min="731" max="731" width="37.140625" style="46" customWidth="1"/>
    <col min="732" max="732" width="49.28515625" style="46" customWidth="1"/>
    <col min="733" max="733" width="18.5703125" style="46" customWidth="1"/>
    <col min="734" max="734" width="62.28515625" style="46" customWidth="1"/>
    <col min="735" max="735" width="21.7109375" style="46" customWidth="1"/>
    <col min="736" max="736" width="18.42578125" style="46" customWidth="1"/>
    <col min="737" max="737" width="63" style="46" customWidth="1"/>
    <col min="738" max="738" width="22.28515625" style="46" customWidth="1"/>
    <col min="739" max="739" width="21" style="46" customWidth="1"/>
    <col min="740" max="743" width="15.85546875" style="46" customWidth="1"/>
    <col min="744" max="744" width="26.140625" style="46" customWidth="1"/>
    <col min="745" max="756" width="10.7109375" style="46" customWidth="1"/>
    <col min="757" max="764" width="0" style="46" hidden="1" customWidth="1"/>
    <col min="765" max="766" width="15.42578125" style="46" customWidth="1"/>
    <col min="767" max="767" width="18.7109375" style="46" customWidth="1"/>
    <col min="768" max="768" width="18.42578125" style="46" customWidth="1"/>
    <col min="769" max="770" width="15.42578125" style="46" customWidth="1"/>
    <col min="771" max="771" width="18.140625" style="46" customWidth="1"/>
    <col min="772" max="772" width="20.42578125" style="46" customWidth="1"/>
    <col min="773" max="773" width="18.140625" style="46" customWidth="1"/>
    <col min="774" max="774" width="15.42578125" style="46" customWidth="1"/>
    <col min="775" max="775" width="20" style="46" customWidth="1"/>
    <col min="776" max="776" width="18.140625" style="46" customWidth="1"/>
    <col min="777" max="777" width="15.42578125" style="46" customWidth="1"/>
    <col min="778" max="778" width="18.7109375" style="46" customWidth="1"/>
    <col min="779" max="779" width="15.42578125" style="46" customWidth="1"/>
    <col min="780" max="780" width="17.140625" style="46" customWidth="1"/>
    <col min="781" max="781" width="19.28515625" style="46" customWidth="1"/>
    <col min="782" max="782" width="17.5703125" style="46" customWidth="1"/>
    <col min="783" max="783" width="20.7109375" style="46" customWidth="1"/>
    <col min="784" max="784" width="21.42578125" style="46" customWidth="1"/>
    <col min="785" max="785" width="21" style="46" customWidth="1"/>
    <col min="786" max="786" width="16" style="46" customWidth="1"/>
    <col min="787" max="787" width="14.5703125" style="46" customWidth="1"/>
    <col min="788" max="788" width="74.5703125" style="46" customWidth="1"/>
    <col min="789" max="789" width="101.42578125" style="46" customWidth="1"/>
    <col min="790" max="984" width="11.42578125" style="46"/>
    <col min="985" max="986" width="21.28515625" style="46" customWidth="1"/>
    <col min="987" max="987" width="37.140625" style="46" customWidth="1"/>
    <col min="988" max="988" width="49.28515625" style="46" customWidth="1"/>
    <col min="989" max="989" width="18.5703125" style="46" customWidth="1"/>
    <col min="990" max="990" width="62.28515625" style="46" customWidth="1"/>
    <col min="991" max="991" width="21.7109375" style="46" customWidth="1"/>
    <col min="992" max="992" width="18.42578125" style="46" customWidth="1"/>
    <col min="993" max="993" width="63" style="46" customWidth="1"/>
    <col min="994" max="994" width="22.28515625" style="46" customWidth="1"/>
    <col min="995" max="995" width="21" style="46" customWidth="1"/>
    <col min="996" max="999" width="15.85546875" style="46" customWidth="1"/>
    <col min="1000" max="1000" width="26.140625" style="46" customWidth="1"/>
    <col min="1001" max="1012" width="10.7109375" style="46" customWidth="1"/>
    <col min="1013" max="1020" width="0" style="46" hidden="1" customWidth="1"/>
    <col min="1021" max="1022" width="15.42578125" style="46" customWidth="1"/>
    <col min="1023" max="1023" width="18.7109375" style="46" customWidth="1"/>
    <col min="1024" max="1024" width="18.42578125" style="46" customWidth="1"/>
    <col min="1025" max="1026" width="15.42578125" style="46" customWidth="1"/>
    <col min="1027" max="1027" width="18.140625" style="46" customWidth="1"/>
    <col min="1028" max="1028" width="20.42578125" style="46" customWidth="1"/>
    <col min="1029" max="1029" width="18.140625" style="46" customWidth="1"/>
    <col min="1030" max="1030" width="15.42578125" style="46" customWidth="1"/>
    <col min="1031" max="1031" width="20" style="46" customWidth="1"/>
    <col min="1032" max="1032" width="18.140625" style="46" customWidth="1"/>
    <col min="1033" max="1033" width="15.42578125" style="46" customWidth="1"/>
    <col min="1034" max="1034" width="18.7109375" style="46" customWidth="1"/>
    <col min="1035" max="1035" width="15.42578125" style="46" customWidth="1"/>
    <col min="1036" max="1036" width="17.140625" style="46" customWidth="1"/>
    <col min="1037" max="1037" width="19.28515625" style="46" customWidth="1"/>
    <col min="1038" max="1038" width="17.5703125" style="46" customWidth="1"/>
    <col min="1039" max="1039" width="20.7109375" style="46" customWidth="1"/>
    <col min="1040" max="1040" width="21.42578125" style="46" customWidth="1"/>
    <col min="1041" max="1041" width="21" style="46" customWidth="1"/>
    <col min="1042" max="1042" width="16" style="46" customWidth="1"/>
    <col min="1043" max="1043" width="14.5703125" style="46" customWidth="1"/>
    <col min="1044" max="1044" width="74.5703125" style="46" customWidth="1"/>
    <col min="1045" max="1045" width="101.42578125" style="46" customWidth="1"/>
    <col min="1046" max="1240" width="11.42578125" style="46"/>
    <col min="1241" max="1242" width="21.28515625" style="46" customWidth="1"/>
    <col min="1243" max="1243" width="37.140625" style="46" customWidth="1"/>
    <col min="1244" max="1244" width="49.28515625" style="46" customWidth="1"/>
    <col min="1245" max="1245" width="18.5703125" style="46" customWidth="1"/>
    <col min="1246" max="1246" width="62.28515625" style="46" customWidth="1"/>
    <col min="1247" max="1247" width="21.7109375" style="46" customWidth="1"/>
    <col min="1248" max="1248" width="18.42578125" style="46" customWidth="1"/>
    <col min="1249" max="1249" width="63" style="46" customWidth="1"/>
    <col min="1250" max="1250" width="22.28515625" style="46" customWidth="1"/>
    <col min="1251" max="1251" width="21" style="46" customWidth="1"/>
    <col min="1252" max="1255" width="15.85546875" style="46" customWidth="1"/>
    <col min="1256" max="1256" width="26.140625" style="46" customWidth="1"/>
    <col min="1257" max="1268" width="10.7109375" style="46" customWidth="1"/>
    <col min="1269" max="1276" width="0" style="46" hidden="1" customWidth="1"/>
    <col min="1277" max="1278" width="15.42578125" style="46" customWidth="1"/>
    <col min="1279" max="1279" width="18.7109375" style="46" customWidth="1"/>
    <col min="1280" max="1280" width="18.42578125" style="46" customWidth="1"/>
    <col min="1281" max="1282" width="15.42578125" style="46" customWidth="1"/>
    <col min="1283" max="1283" width="18.140625" style="46" customWidth="1"/>
    <col min="1284" max="1284" width="20.42578125" style="46" customWidth="1"/>
    <col min="1285" max="1285" width="18.140625" style="46" customWidth="1"/>
    <col min="1286" max="1286" width="15.42578125" style="46" customWidth="1"/>
    <col min="1287" max="1287" width="20" style="46" customWidth="1"/>
    <col min="1288" max="1288" width="18.140625" style="46" customWidth="1"/>
    <col min="1289" max="1289" width="15.42578125" style="46" customWidth="1"/>
    <col min="1290" max="1290" width="18.7109375" style="46" customWidth="1"/>
    <col min="1291" max="1291" width="15.42578125" style="46" customWidth="1"/>
    <col min="1292" max="1292" width="17.140625" style="46" customWidth="1"/>
    <col min="1293" max="1293" width="19.28515625" style="46" customWidth="1"/>
    <col min="1294" max="1294" width="17.5703125" style="46" customWidth="1"/>
    <col min="1295" max="1295" width="20.7109375" style="46" customWidth="1"/>
    <col min="1296" max="1296" width="21.42578125" style="46" customWidth="1"/>
    <col min="1297" max="1297" width="21" style="46" customWidth="1"/>
    <col min="1298" max="1298" width="16" style="46" customWidth="1"/>
    <col min="1299" max="1299" width="14.5703125" style="46" customWidth="1"/>
    <col min="1300" max="1300" width="74.5703125" style="46" customWidth="1"/>
    <col min="1301" max="1301" width="101.42578125" style="46" customWidth="1"/>
    <col min="1302" max="1496" width="11.42578125" style="46"/>
    <col min="1497" max="1498" width="21.28515625" style="46" customWidth="1"/>
    <col min="1499" max="1499" width="37.140625" style="46" customWidth="1"/>
    <col min="1500" max="1500" width="49.28515625" style="46" customWidth="1"/>
    <col min="1501" max="1501" width="18.5703125" style="46" customWidth="1"/>
    <col min="1502" max="1502" width="62.28515625" style="46" customWidth="1"/>
    <col min="1503" max="1503" width="21.7109375" style="46" customWidth="1"/>
    <col min="1504" max="1504" width="18.42578125" style="46" customWidth="1"/>
    <col min="1505" max="1505" width="63" style="46" customWidth="1"/>
    <col min="1506" max="1506" width="22.28515625" style="46" customWidth="1"/>
    <col min="1507" max="1507" width="21" style="46" customWidth="1"/>
    <col min="1508" max="1511" width="15.85546875" style="46" customWidth="1"/>
    <col min="1512" max="1512" width="26.140625" style="46" customWidth="1"/>
    <col min="1513" max="1524" width="10.7109375" style="46" customWidth="1"/>
    <col min="1525" max="1532" width="0" style="46" hidden="1" customWidth="1"/>
    <col min="1533" max="1534" width="15.42578125" style="46" customWidth="1"/>
    <col min="1535" max="1535" width="18.7109375" style="46" customWidth="1"/>
    <col min="1536" max="1536" width="18.42578125" style="46" customWidth="1"/>
    <col min="1537" max="1538" width="15.42578125" style="46" customWidth="1"/>
    <col min="1539" max="1539" width="18.140625" style="46" customWidth="1"/>
    <col min="1540" max="1540" width="20.42578125" style="46" customWidth="1"/>
    <col min="1541" max="1541" width="18.140625" style="46" customWidth="1"/>
    <col min="1542" max="1542" width="15.42578125" style="46" customWidth="1"/>
    <col min="1543" max="1543" width="20" style="46" customWidth="1"/>
    <col min="1544" max="1544" width="18.140625" style="46" customWidth="1"/>
    <col min="1545" max="1545" width="15.42578125" style="46" customWidth="1"/>
    <col min="1546" max="1546" width="18.7109375" style="46" customWidth="1"/>
    <col min="1547" max="1547" width="15.42578125" style="46" customWidth="1"/>
    <col min="1548" max="1548" width="17.140625" style="46" customWidth="1"/>
    <col min="1549" max="1549" width="19.28515625" style="46" customWidth="1"/>
    <col min="1550" max="1550" width="17.5703125" style="46" customWidth="1"/>
    <col min="1551" max="1551" width="20.7109375" style="46" customWidth="1"/>
    <col min="1552" max="1552" width="21.42578125" style="46" customWidth="1"/>
    <col min="1553" max="1553" width="21" style="46" customWidth="1"/>
    <col min="1554" max="1554" width="16" style="46" customWidth="1"/>
    <col min="1555" max="1555" width="14.5703125" style="46" customWidth="1"/>
    <col min="1556" max="1556" width="74.5703125" style="46" customWidth="1"/>
    <col min="1557" max="1557" width="101.42578125" style="46" customWidth="1"/>
    <col min="1558" max="1752" width="11.42578125" style="46"/>
    <col min="1753" max="1754" width="21.28515625" style="46" customWidth="1"/>
    <col min="1755" max="1755" width="37.140625" style="46" customWidth="1"/>
    <col min="1756" max="1756" width="49.28515625" style="46" customWidth="1"/>
    <col min="1757" max="1757" width="18.5703125" style="46" customWidth="1"/>
    <col min="1758" max="1758" width="62.28515625" style="46" customWidth="1"/>
    <col min="1759" max="1759" width="21.7109375" style="46" customWidth="1"/>
    <col min="1760" max="1760" width="18.42578125" style="46" customWidth="1"/>
    <col min="1761" max="1761" width="63" style="46" customWidth="1"/>
    <col min="1762" max="1762" width="22.28515625" style="46" customWidth="1"/>
    <col min="1763" max="1763" width="21" style="46" customWidth="1"/>
    <col min="1764" max="1767" width="15.85546875" style="46" customWidth="1"/>
    <col min="1768" max="1768" width="26.140625" style="46" customWidth="1"/>
    <col min="1769" max="1780" width="10.7109375" style="46" customWidth="1"/>
    <col min="1781" max="1788" width="0" style="46" hidden="1" customWidth="1"/>
    <col min="1789" max="1790" width="15.42578125" style="46" customWidth="1"/>
    <col min="1791" max="1791" width="18.7109375" style="46" customWidth="1"/>
    <col min="1792" max="1792" width="18.42578125" style="46" customWidth="1"/>
    <col min="1793" max="1794" width="15.42578125" style="46" customWidth="1"/>
    <col min="1795" max="1795" width="18.140625" style="46" customWidth="1"/>
    <col min="1796" max="1796" width="20.42578125" style="46" customWidth="1"/>
    <col min="1797" max="1797" width="18.140625" style="46" customWidth="1"/>
    <col min="1798" max="1798" width="15.42578125" style="46" customWidth="1"/>
    <col min="1799" max="1799" width="20" style="46" customWidth="1"/>
    <col min="1800" max="1800" width="18.140625" style="46" customWidth="1"/>
    <col min="1801" max="1801" width="15.42578125" style="46" customWidth="1"/>
    <col min="1802" max="1802" width="18.7109375" style="46" customWidth="1"/>
    <col min="1803" max="1803" width="15.42578125" style="46" customWidth="1"/>
    <col min="1804" max="1804" width="17.140625" style="46" customWidth="1"/>
    <col min="1805" max="1805" width="19.28515625" style="46" customWidth="1"/>
    <col min="1806" max="1806" width="17.5703125" style="46" customWidth="1"/>
    <col min="1807" max="1807" width="20.7109375" style="46" customWidth="1"/>
    <col min="1808" max="1808" width="21.42578125" style="46" customWidth="1"/>
    <col min="1809" max="1809" width="21" style="46" customWidth="1"/>
    <col min="1810" max="1810" width="16" style="46" customWidth="1"/>
    <col min="1811" max="1811" width="14.5703125" style="46" customWidth="1"/>
    <col min="1812" max="1812" width="74.5703125" style="46" customWidth="1"/>
    <col min="1813" max="1813" width="101.42578125" style="46" customWidth="1"/>
    <col min="1814" max="2008" width="11.42578125" style="46"/>
    <col min="2009" max="2010" width="21.28515625" style="46" customWidth="1"/>
    <col min="2011" max="2011" width="37.140625" style="46" customWidth="1"/>
    <col min="2012" max="2012" width="49.28515625" style="46" customWidth="1"/>
    <col min="2013" max="2013" width="18.5703125" style="46" customWidth="1"/>
    <col min="2014" max="2014" width="62.28515625" style="46" customWidth="1"/>
    <col min="2015" max="2015" width="21.7109375" style="46" customWidth="1"/>
    <col min="2016" max="2016" width="18.42578125" style="46" customWidth="1"/>
    <col min="2017" max="2017" width="63" style="46" customWidth="1"/>
    <col min="2018" max="2018" width="22.28515625" style="46" customWidth="1"/>
    <col min="2019" max="2019" width="21" style="46" customWidth="1"/>
    <col min="2020" max="2023" width="15.85546875" style="46" customWidth="1"/>
    <col min="2024" max="2024" width="26.140625" style="46" customWidth="1"/>
    <col min="2025" max="2036" width="10.7109375" style="46" customWidth="1"/>
    <col min="2037" max="2044" width="0" style="46" hidden="1" customWidth="1"/>
    <col min="2045" max="2046" width="15.42578125" style="46" customWidth="1"/>
    <col min="2047" max="2047" width="18.7109375" style="46" customWidth="1"/>
    <col min="2048" max="2048" width="18.42578125" style="46" customWidth="1"/>
    <col min="2049" max="2050" width="15.42578125" style="46" customWidth="1"/>
    <col min="2051" max="2051" width="18.140625" style="46" customWidth="1"/>
    <col min="2052" max="2052" width="20.42578125" style="46" customWidth="1"/>
    <col min="2053" max="2053" width="18.140625" style="46" customWidth="1"/>
    <col min="2054" max="2054" width="15.42578125" style="46" customWidth="1"/>
    <col min="2055" max="2055" width="20" style="46" customWidth="1"/>
    <col min="2056" max="2056" width="18.140625" style="46" customWidth="1"/>
    <col min="2057" max="2057" width="15.42578125" style="46" customWidth="1"/>
    <col min="2058" max="2058" width="18.7109375" style="46" customWidth="1"/>
    <col min="2059" max="2059" width="15.42578125" style="46" customWidth="1"/>
    <col min="2060" max="2060" width="17.140625" style="46" customWidth="1"/>
    <col min="2061" max="2061" width="19.28515625" style="46" customWidth="1"/>
    <col min="2062" max="2062" width="17.5703125" style="46" customWidth="1"/>
    <col min="2063" max="2063" width="20.7109375" style="46" customWidth="1"/>
    <col min="2064" max="2064" width="21.42578125" style="46" customWidth="1"/>
    <col min="2065" max="2065" width="21" style="46" customWidth="1"/>
    <col min="2066" max="2066" width="16" style="46" customWidth="1"/>
    <col min="2067" max="2067" width="14.5703125" style="46" customWidth="1"/>
    <col min="2068" max="2068" width="74.5703125" style="46" customWidth="1"/>
    <col min="2069" max="2069" width="101.42578125" style="46" customWidth="1"/>
    <col min="2070" max="2264" width="11.42578125" style="46"/>
    <col min="2265" max="2266" width="21.28515625" style="46" customWidth="1"/>
    <col min="2267" max="2267" width="37.140625" style="46" customWidth="1"/>
    <col min="2268" max="2268" width="49.28515625" style="46" customWidth="1"/>
    <col min="2269" max="2269" width="18.5703125" style="46" customWidth="1"/>
    <col min="2270" max="2270" width="62.28515625" style="46" customWidth="1"/>
    <col min="2271" max="2271" width="21.7109375" style="46" customWidth="1"/>
    <col min="2272" max="2272" width="18.42578125" style="46" customWidth="1"/>
    <col min="2273" max="2273" width="63" style="46" customWidth="1"/>
    <col min="2274" max="2274" width="22.28515625" style="46" customWidth="1"/>
    <col min="2275" max="2275" width="21" style="46" customWidth="1"/>
    <col min="2276" max="2279" width="15.85546875" style="46" customWidth="1"/>
    <col min="2280" max="2280" width="26.140625" style="46" customWidth="1"/>
    <col min="2281" max="2292" width="10.7109375" style="46" customWidth="1"/>
    <col min="2293" max="2300" width="0" style="46" hidden="1" customWidth="1"/>
    <col min="2301" max="2302" width="15.42578125" style="46" customWidth="1"/>
    <col min="2303" max="2303" width="18.7109375" style="46" customWidth="1"/>
    <col min="2304" max="2304" width="18.42578125" style="46" customWidth="1"/>
    <col min="2305" max="2306" width="15.42578125" style="46" customWidth="1"/>
    <col min="2307" max="2307" width="18.140625" style="46" customWidth="1"/>
    <col min="2308" max="2308" width="20.42578125" style="46" customWidth="1"/>
    <col min="2309" max="2309" width="18.140625" style="46" customWidth="1"/>
    <col min="2310" max="2310" width="15.42578125" style="46" customWidth="1"/>
    <col min="2311" max="2311" width="20" style="46" customWidth="1"/>
    <col min="2312" max="2312" width="18.140625" style="46" customWidth="1"/>
    <col min="2313" max="2313" width="15.42578125" style="46" customWidth="1"/>
    <col min="2314" max="2314" width="18.7109375" style="46" customWidth="1"/>
    <col min="2315" max="2315" width="15.42578125" style="46" customWidth="1"/>
    <col min="2316" max="2316" width="17.140625" style="46" customWidth="1"/>
    <col min="2317" max="2317" width="19.28515625" style="46" customWidth="1"/>
    <col min="2318" max="2318" width="17.5703125" style="46" customWidth="1"/>
    <col min="2319" max="2319" width="20.7109375" style="46" customWidth="1"/>
    <col min="2320" max="2320" width="21.42578125" style="46" customWidth="1"/>
    <col min="2321" max="2321" width="21" style="46" customWidth="1"/>
    <col min="2322" max="2322" width="16" style="46" customWidth="1"/>
    <col min="2323" max="2323" width="14.5703125" style="46" customWidth="1"/>
    <col min="2324" max="2324" width="74.5703125" style="46" customWidth="1"/>
    <col min="2325" max="2325" width="101.42578125" style="46" customWidth="1"/>
    <col min="2326" max="2520" width="11.42578125" style="46"/>
    <col min="2521" max="2522" width="21.28515625" style="46" customWidth="1"/>
    <col min="2523" max="2523" width="37.140625" style="46" customWidth="1"/>
    <col min="2524" max="2524" width="49.28515625" style="46" customWidth="1"/>
    <col min="2525" max="2525" width="18.5703125" style="46" customWidth="1"/>
    <col min="2526" max="2526" width="62.28515625" style="46" customWidth="1"/>
    <col min="2527" max="2527" width="21.7109375" style="46" customWidth="1"/>
    <col min="2528" max="2528" width="18.42578125" style="46" customWidth="1"/>
    <col min="2529" max="2529" width="63" style="46" customWidth="1"/>
    <col min="2530" max="2530" width="22.28515625" style="46" customWidth="1"/>
    <col min="2531" max="2531" width="21" style="46" customWidth="1"/>
    <col min="2532" max="2535" width="15.85546875" style="46" customWidth="1"/>
    <col min="2536" max="2536" width="26.140625" style="46" customWidth="1"/>
    <col min="2537" max="2548" width="10.7109375" style="46" customWidth="1"/>
    <col min="2549" max="2556" width="0" style="46" hidden="1" customWidth="1"/>
    <col min="2557" max="2558" width="15.42578125" style="46" customWidth="1"/>
    <col min="2559" max="2559" width="18.7109375" style="46" customWidth="1"/>
    <col min="2560" max="2560" width="18.42578125" style="46" customWidth="1"/>
    <col min="2561" max="2562" width="15.42578125" style="46" customWidth="1"/>
    <col min="2563" max="2563" width="18.140625" style="46" customWidth="1"/>
    <col min="2564" max="2564" width="20.42578125" style="46" customWidth="1"/>
    <col min="2565" max="2565" width="18.140625" style="46" customWidth="1"/>
    <col min="2566" max="2566" width="15.42578125" style="46" customWidth="1"/>
    <col min="2567" max="2567" width="20" style="46" customWidth="1"/>
    <col min="2568" max="2568" width="18.140625" style="46" customWidth="1"/>
    <col min="2569" max="2569" width="15.42578125" style="46" customWidth="1"/>
    <col min="2570" max="2570" width="18.7109375" style="46" customWidth="1"/>
    <col min="2571" max="2571" width="15.42578125" style="46" customWidth="1"/>
    <col min="2572" max="2572" width="17.140625" style="46" customWidth="1"/>
    <col min="2573" max="2573" width="19.28515625" style="46" customWidth="1"/>
    <col min="2574" max="2574" width="17.5703125" style="46" customWidth="1"/>
    <col min="2575" max="2575" width="20.7109375" style="46" customWidth="1"/>
    <col min="2576" max="2576" width="21.42578125" style="46" customWidth="1"/>
    <col min="2577" max="2577" width="21" style="46" customWidth="1"/>
    <col min="2578" max="2578" width="16" style="46" customWidth="1"/>
    <col min="2579" max="2579" width="14.5703125" style="46" customWidth="1"/>
    <col min="2580" max="2580" width="74.5703125" style="46" customWidth="1"/>
    <col min="2581" max="2581" width="101.42578125" style="46" customWidth="1"/>
    <col min="2582" max="2776" width="11.42578125" style="46"/>
    <col min="2777" max="2778" width="21.28515625" style="46" customWidth="1"/>
    <col min="2779" max="2779" width="37.140625" style="46" customWidth="1"/>
    <col min="2780" max="2780" width="49.28515625" style="46" customWidth="1"/>
    <col min="2781" max="2781" width="18.5703125" style="46" customWidth="1"/>
    <col min="2782" max="2782" width="62.28515625" style="46" customWidth="1"/>
    <col min="2783" max="2783" width="21.7109375" style="46" customWidth="1"/>
    <col min="2784" max="2784" width="18.42578125" style="46" customWidth="1"/>
    <col min="2785" max="2785" width="63" style="46" customWidth="1"/>
    <col min="2786" max="2786" width="22.28515625" style="46" customWidth="1"/>
    <col min="2787" max="2787" width="21" style="46" customWidth="1"/>
    <col min="2788" max="2791" width="15.85546875" style="46" customWidth="1"/>
    <col min="2792" max="2792" width="26.140625" style="46" customWidth="1"/>
    <col min="2793" max="2804" width="10.7109375" style="46" customWidth="1"/>
    <col min="2805" max="2812" width="0" style="46" hidden="1" customWidth="1"/>
    <col min="2813" max="2814" width="15.42578125" style="46" customWidth="1"/>
    <col min="2815" max="2815" width="18.7109375" style="46" customWidth="1"/>
    <col min="2816" max="2816" width="18.42578125" style="46" customWidth="1"/>
    <col min="2817" max="2818" width="15.42578125" style="46" customWidth="1"/>
    <col min="2819" max="2819" width="18.140625" style="46" customWidth="1"/>
    <col min="2820" max="2820" width="20.42578125" style="46" customWidth="1"/>
    <col min="2821" max="2821" width="18.140625" style="46" customWidth="1"/>
    <col min="2822" max="2822" width="15.42578125" style="46" customWidth="1"/>
    <col min="2823" max="2823" width="20" style="46" customWidth="1"/>
    <col min="2824" max="2824" width="18.140625" style="46" customWidth="1"/>
    <col min="2825" max="2825" width="15.42578125" style="46" customWidth="1"/>
    <col min="2826" max="2826" width="18.7109375" style="46" customWidth="1"/>
    <col min="2827" max="2827" width="15.42578125" style="46" customWidth="1"/>
    <col min="2828" max="2828" width="17.140625" style="46" customWidth="1"/>
    <col min="2829" max="2829" width="19.28515625" style="46" customWidth="1"/>
    <col min="2830" max="2830" width="17.5703125" style="46" customWidth="1"/>
    <col min="2831" max="2831" width="20.7109375" style="46" customWidth="1"/>
    <col min="2832" max="2832" width="21.42578125" style="46" customWidth="1"/>
    <col min="2833" max="2833" width="21" style="46" customWidth="1"/>
    <col min="2834" max="2834" width="16" style="46" customWidth="1"/>
    <col min="2835" max="2835" width="14.5703125" style="46" customWidth="1"/>
    <col min="2836" max="2836" width="74.5703125" style="46" customWidth="1"/>
    <col min="2837" max="2837" width="101.42578125" style="46" customWidth="1"/>
    <col min="2838" max="3032" width="11.42578125" style="46"/>
    <col min="3033" max="3034" width="21.28515625" style="46" customWidth="1"/>
    <col min="3035" max="3035" width="37.140625" style="46" customWidth="1"/>
    <col min="3036" max="3036" width="49.28515625" style="46" customWidth="1"/>
    <col min="3037" max="3037" width="18.5703125" style="46" customWidth="1"/>
    <col min="3038" max="3038" width="62.28515625" style="46" customWidth="1"/>
    <col min="3039" max="3039" width="21.7109375" style="46" customWidth="1"/>
    <col min="3040" max="3040" width="18.42578125" style="46" customWidth="1"/>
    <col min="3041" max="3041" width="63" style="46" customWidth="1"/>
    <col min="3042" max="3042" width="22.28515625" style="46" customWidth="1"/>
    <col min="3043" max="3043" width="21" style="46" customWidth="1"/>
    <col min="3044" max="3047" width="15.85546875" style="46" customWidth="1"/>
    <col min="3048" max="3048" width="26.140625" style="46" customWidth="1"/>
    <col min="3049" max="3060" width="10.7109375" style="46" customWidth="1"/>
    <col min="3061" max="3068" width="0" style="46" hidden="1" customWidth="1"/>
    <col min="3069" max="3070" width="15.42578125" style="46" customWidth="1"/>
    <col min="3071" max="3071" width="18.7109375" style="46" customWidth="1"/>
    <col min="3072" max="3072" width="18.42578125" style="46" customWidth="1"/>
    <col min="3073" max="3074" width="15.42578125" style="46" customWidth="1"/>
    <col min="3075" max="3075" width="18.140625" style="46" customWidth="1"/>
    <col min="3076" max="3076" width="20.42578125" style="46" customWidth="1"/>
    <col min="3077" max="3077" width="18.140625" style="46" customWidth="1"/>
    <col min="3078" max="3078" width="15.42578125" style="46" customWidth="1"/>
    <col min="3079" max="3079" width="20" style="46" customWidth="1"/>
    <col min="3080" max="3080" width="18.140625" style="46" customWidth="1"/>
    <col min="3081" max="3081" width="15.42578125" style="46" customWidth="1"/>
    <col min="3082" max="3082" width="18.7109375" style="46" customWidth="1"/>
    <col min="3083" max="3083" width="15.42578125" style="46" customWidth="1"/>
    <col min="3084" max="3084" width="17.140625" style="46" customWidth="1"/>
    <col min="3085" max="3085" width="19.28515625" style="46" customWidth="1"/>
    <col min="3086" max="3086" width="17.5703125" style="46" customWidth="1"/>
    <col min="3087" max="3087" width="20.7109375" style="46" customWidth="1"/>
    <col min="3088" max="3088" width="21.42578125" style="46" customWidth="1"/>
    <col min="3089" max="3089" width="21" style="46" customWidth="1"/>
    <col min="3090" max="3090" width="16" style="46" customWidth="1"/>
    <col min="3091" max="3091" width="14.5703125" style="46" customWidth="1"/>
    <col min="3092" max="3092" width="74.5703125" style="46" customWidth="1"/>
    <col min="3093" max="3093" width="101.42578125" style="46" customWidth="1"/>
    <col min="3094" max="3288" width="11.42578125" style="46"/>
    <col min="3289" max="3290" width="21.28515625" style="46" customWidth="1"/>
    <col min="3291" max="3291" width="37.140625" style="46" customWidth="1"/>
    <col min="3292" max="3292" width="49.28515625" style="46" customWidth="1"/>
    <col min="3293" max="3293" width="18.5703125" style="46" customWidth="1"/>
    <col min="3294" max="3294" width="62.28515625" style="46" customWidth="1"/>
    <col min="3295" max="3295" width="21.7109375" style="46" customWidth="1"/>
    <col min="3296" max="3296" width="18.42578125" style="46" customWidth="1"/>
    <col min="3297" max="3297" width="63" style="46" customWidth="1"/>
    <col min="3298" max="3298" width="22.28515625" style="46" customWidth="1"/>
    <col min="3299" max="3299" width="21" style="46" customWidth="1"/>
    <col min="3300" max="3303" width="15.85546875" style="46" customWidth="1"/>
    <col min="3304" max="3304" width="26.140625" style="46" customWidth="1"/>
    <col min="3305" max="3316" width="10.7109375" style="46" customWidth="1"/>
    <col min="3317" max="3324" width="0" style="46" hidden="1" customWidth="1"/>
    <col min="3325" max="3326" width="15.42578125" style="46" customWidth="1"/>
    <col min="3327" max="3327" width="18.7109375" style="46" customWidth="1"/>
    <col min="3328" max="3328" width="18.42578125" style="46" customWidth="1"/>
    <col min="3329" max="3330" width="15.42578125" style="46" customWidth="1"/>
    <col min="3331" max="3331" width="18.140625" style="46" customWidth="1"/>
    <col min="3332" max="3332" width="20.42578125" style="46" customWidth="1"/>
    <col min="3333" max="3333" width="18.140625" style="46" customWidth="1"/>
    <col min="3334" max="3334" width="15.42578125" style="46" customWidth="1"/>
    <col min="3335" max="3335" width="20" style="46" customWidth="1"/>
    <col min="3336" max="3336" width="18.140625" style="46" customWidth="1"/>
    <col min="3337" max="3337" width="15.42578125" style="46" customWidth="1"/>
    <col min="3338" max="3338" width="18.7109375" style="46" customWidth="1"/>
    <col min="3339" max="3339" width="15.42578125" style="46" customWidth="1"/>
    <col min="3340" max="3340" width="17.140625" style="46" customWidth="1"/>
    <col min="3341" max="3341" width="19.28515625" style="46" customWidth="1"/>
    <col min="3342" max="3342" width="17.5703125" style="46" customWidth="1"/>
    <col min="3343" max="3343" width="20.7109375" style="46" customWidth="1"/>
    <col min="3344" max="3344" width="21.42578125" style="46" customWidth="1"/>
    <col min="3345" max="3345" width="21" style="46" customWidth="1"/>
    <col min="3346" max="3346" width="16" style="46" customWidth="1"/>
    <col min="3347" max="3347" width="14.5703125" style="46" customWidth="1"/>
    <col min="3348" max="3348" width="74.5703125" style="46" customWidth="1"/>
    <col min="3349" max="3349" width="101.42578125" style="46" customWidth="1"/>
    <col min="3350" max="3544" width="11.42578125" style="46"/>
    <col min="3545" max="3546" width="21.28515625" style="46" customWidth="1"/>
    <col min="3547" max="3547" width="37.140625" style="46" customWidth="1"/>
    <col min="3548" max="3548" width="49.28515625" style="46" customWidth="1"/>
    <col min="3549" max="3549" width="18.5703125" style="46" customWidth="1"/>
    <col min="3550" max="3550" width="62.28515625" style="46" customWidth="1"/>
    <col min="3551" max="3551" width="21.7109375" style="46" customWidth="1"/>
    <col min="3552" max="3552" width="18.42578125" style="46" customWidth="1"/>
    <col min="3553" max="3553" width="63" style="46" customWidth="1"/>
    <col min="3554" max="3554" width="22.28515625" style="46" customWidth="1"/>
    <col min="3555" max="3555" width="21" style="46" customWidth="1"/>
    <col min="3556" max="3559" width="15.85546875" style="46" customWidth="1"/>
    <col min="3560" max="3560" width="26.140625" style="46" customWidth="1"/>
    <col min="3561" max="3572" width="10.7109375" style="46" customWidth="1"/>
    <col min="3573" max="3580" width="0" style="46" hidden="1" customWidth="1"/>
    <col min="3581" max="3582" width="15.42578125" style="46" customWidth="1"/>
    <col min="3583" max="3583" width="18.7109375" style="46" customWidth="1"/>
    <col min="3584" max="3584" width="18.42578125" style="46" customWidth="1"/>
    <col min="3585" max="3586" width="15.42578125" style="46" customWidth="1"/>
    <col min="3587" max="3587" width="18.140625" style="46" customWidth="1"/>
    <col min="3588" max="3588" width="20.42578125" style="46" customWidth="1"/>
    <col min="3589" max="3589" width="18.140625" style="46" customWidth="1"/>
    <col min="3590" max="3590" width="15.42578125" style="46" customWidth="1"/>
    <col min="3591" max="3591" width="20" style="46" customWidth="1"/>
    <col min="3592" max="3592" width="18.140625" style="46" customWidth="1"/>
    <col min="3593" max="3593" width="15.42578125" style="46" customWidth="1"/>
    <col min="3594" max="3594" width="18.7109375" style="46" customWidth="1"/>
    <col min="3595" max="3595" width="15.42578125" style="46" customWidth="1"/>
    <col min="3596" max="3596" width="17.140625" style="46" customWidth="1"/>
    <col min="3597" max="3597" width="19.28515625" style="46" customWidth="1"/>
    <col min="3598" max="3598" width="17.5703125" style="46" customWidth="1"/>
    <col min="3599" max="3599" width="20.7109375" style="46" customWidth="1"/>
    <col min="3600" max="3600" width="21.42578125" style="46" customWidth="1"/>
    <col min="3601" max="3601" width="21" style="46" customWidth="1"/>
    <col min="3602" max="3602" width="16" style="46" customWidth="1"/>
    <col min="3603" max="3603" width="14.5703125" style="46" customWidth="1"/>
    <col min="3604" max="3604" width="74.5703125" style="46" customWidth="1"/>
    <col min="3605" max="3605" width="101.42578125" style="46" customWidth="1"/>
    <col min="3606" max="3800" width="11.42578125" style="46"/>
    <col min="3801" max="3802" width="21.28515625" style="46" customWidth="1"/>
    <col min="3803" max="3803" width="37.140625" style="46" customWidth="1"/>
    <col min="3804" max="3804" width="49.28515625" style="46" customWidth="1"/>
    <col min="3805" max="3805" width="18.5703125" style="46" customWidth="1"/>
    <col min="3806" max="3806" width="62.28515625" style="46" customWidth="1"/>
    <col min="3807" max="3807" width="21.7109375" style="46" customWidth="1"/>
    <col min="3808" max="3808" width="18.42578125" style="46" customWidth="1"/>
    <col min="3809" max="3809" width="63" style="46" customWidth="1"/>
    <col min="3810" max="3810" width="22.28515625" style="46" customWidth="1"/>
    <col min="3811" max="3811" width="21" style="46" customWidth="1"/>
    <col min="3812" max="3815" width="15.85546875" style="46" customWidth="1"/>
    <col min="3816" max="3816" width="26.140625" style="46" customWidth="1"/>
    <col min="3817" max="3828" width="10.7109375" style="46" customWidth="1"/>
    <col min="3829" max="3836" width="0" style="46" hidden="1" customWidth="1"/>
    <col min="3837" max="3838" width="15.42578125" style="46" customWidth="1"/>
    <col min="3839" max="3839" width="18.7109375" style="46" customWidth="1"/>
    <col min="3840" max="3840" width="18.42578125" style="46" customWidth="1"/>
    <col min="3841" max="3842" width="15.42578125" style="46" customWidth="1"/>
    <col min="3843" max="3843" width="18.140625" style="46" customWidth="1"/>
    <col min="3844" max="3844" width="20.42578125" style="46" customWidth="1"/>
    <col min="3845" max="3845" width="18.140625" style="46" customWidth="1"/>
    <col min="3846" max="3846" width="15.42578125" style="46" customWidth="1"/>
    <col min="3847" max="3847" width="20" style="46" customWidth="1"/>
    <col min="3848" max="3848" width="18.140625" style="46" customWidth="1"/>
    <col min="3849" max="3849" width="15.42578125" style="46" customWidth="1"/>
    <col min="3850" max="3850" width="18.7109375" style="46" customWidth="1"/>
    <col min="3851" max="3851" width="15.42578125" style="46" customWidth="1"/>
    <col min="3852" max="3852" width="17.140625" style="46" customWidth="1"/>
    <col min="3853" max="3853" width="19.28515625" style="46" customWidth="1"/>
    <col min="3854" max="3854" width="17.5703125" style="46" customWidth="1"/>
    <col min="3855" max="3855" width="20.7109375" style="46" customWidth="1"/>
    <col min="3856" max="3856" width="21.42578125" style="46" customWidth="1"/>
    <col min="3857" max="3857" width="21" style="46" customWidth="1"/>
    <col min="3858" max="3858" width="16" style="46" customWidth="1"/>
    <col min="3859" max="3859" width="14.5703125" style="46" customWidth="1"/>
    <col min="3860" max="3860" width="74.5703125" style="46" customWidth="1"/>
    <col min="3861" max="3861" width="101.42578125" style="46" customWidth="1"/>
    <col min="3862" max="4056" width="11.42578125" style="46"/>
    <col min="4057" max="4058" width="21.28515625" style="46" customWidth="1"/>
    <col min="4059" max="4059" width="37.140625" style="46" customWidth="1"/>
    <col min="4060" max="4060" width="49.28515625" style="46" customWidth="1"/>
    <col min="4061" max="4061" width="18.5703125" style="46" customWidth="1"/>
    <col min="4062" max="4062" width="62.28515625" style="46" customWidth="1"/>
    <col min="4063" max="4063" width="21.7109375" style="46" customWidth="1"/>
    <col min="4064" max="4064" width="18.42578125" style="46" customWidth="1"/>
    <col min="4065" max="4065" width="63" style="46" customWidth="1"/>
    <col min="4066" max="4066" width="22.28515625" style="46" customWidth="1"/>
    <col min="4067" max="4067" width="21" style="46" customWidth="1"/>
    <col min="4068" max="4071" width="15.85546875" style="46" customWidth="1"/>
    <col min="4072" max="4072" width="26.140625" style="46" customWidth="1"/>
    <col min="4073" max="4084" width="10.7109375" style="46" customWidth="1"/>
    <col min="4085" max="4092" width="0" style="46" hidden="1" customWidth="1"/>
    <col min="4093" max="4094" width="15.42578125" style="46" customWidth="1"/>
    <col min="4095" max="4095" width="18.7109375" style="46" customWidth="1"/>
    <col min="4096" max="4096" width="18.42578125" style="46" customWidth="1"/>
    <col min="4097" max="4098" width="15.42578125" style="46" customWidth="1"/>
    <col min="4099" max="4099" width="18.140625" style="46" customWidth="1"/>
    <col min="4100" max="4100" width="20.42578125" style="46" customWidth="1"/>
    <col min="4101" max="4101" width="18.140625" style="46" customWidth="1"/>
    <col min="4102" max="4102" width="15.42578125" style="46" customWidth="1"/>
    <col min="4103" max="4103" width="20" style="46" customWidth="1"/>
    <col min="4104" max="4104" width="18.140625" style="46" customWidth="1"/>
    <col min="4105" max="4105" width="15.42578125" style="46" customWidth="1"/>
    <col min="4106" max="4106" width="18.7109375" style="46" customWidth="1"/>
    <col min="4107" max="4107" width="15.42578125" style="46" customWidth="1"/>
    <col min="4108" max="4108" width="17.140625" style="46" customWidth="1"/>
    <col min="4109" max="4109" width="19.28515625" style="46" customWidth="1"/>
    <col min="4110" max="4110" width="17.5703125" style="46" customWidth="1"/>
    <col min="4111" max="4111" width="20.7109375" style="46" customWidth="1"/>
    <col min="4112" max="4112" width="21.42578125" style="46" customWidth="1"/>
    <col min="4113" max="4113" width="21" style="46" customWidth="1"/>
    <col min="4114" max="4114" width="16" style="46" customWidth="1"/>
    <col min="4115" max="4115" width="14.5703125" style="46" customWidth="1"/>
    <col min="4116" max="4116" width="74.5703125" style="46" customWidth="1"/>
    <col min="4117" max="4117" width="101.42578125" style="46" customWidth="1"/>
    <col min="4118" max="4312" width="11.42578125" style="46"/>
    <col min="4313" max="4314" width="21.28515625" style="46" customWidth="1"/>
    <col min="4315" max="4315" width="37.140625" style="46" customWidth="1"/>
    <col min="4316" max="4316" width="49.28515625" style="46" customWidth="1"/>
    <col min="4317" max="4317" width="18.5703125" style="46" customWidth="1"/>
    <col min="4318" max="4318" width="62.28515625" style="46" customWidth="1"/>
    <col min="4319" max="4319" width="21.7109375" style="46" customWidth="1"/>
    <col min="4320" max="4320" width="18.42578125" style="46" customWidth="1"/>
    <col min="4321" max="4321" width="63" style="46" customWidth="1"/>
    <col min="4322" max="4322" width="22.28515625" style="46" customWidth="1"/>
    <col min="4323" max="4323" width="21" style="46" customWidth="1"/>
    <col min="4324" max="4327" width="15.85546875" style="46" customWidth="1"/>
    <col min="4328" max="4328" width="26.140625" style="46" customWidth="1"/>
    <col min="4329" max="4340" width="10.7109375" style="46" customWidth="1"/>
    <col min="4341" max="4348" width="0" style="46" hidden="1" customWidth="1"/>
    <col min="4349" max="4350" width="15.42578125" style="46" customWidth="1"/>
    <col min="4351" max="4351" width="18.7109375" style="46" customWidth="1"/>
    <col min="4352" max="4352" width="18.42578125" style="46" customWidth="1"/>
    <col min="4353" max="4354" width="15.42578125" style="46" customWidth="1"/>
    <col min="4355" max="4355" width="18.140625" style="46" customWidth="1"/>
    <col min="4356" max="4356" width="20.42578125" style="46" customWidth="1"/>
    <col min="4357" max="4357" width="18.140625" style="46" customWidth="1"/>
    <col min="4358" max="4358" width="15.42578125" style="46" customWidth="1"/>
    <col min="4359" max="4359" width="20" style="46" customWidth="1"/>
    <col min="4360" max="4360" width="18.140625" style="46" customWidth="1"/>
    <col min="4361" max="4361" width="15.42578125" style="46" customWidth="1"/>
    <col min="4362" max="4362" width="18.7109375" style="46" customWidth="1"/>
    <col min="4363" max="4363" width="15.42578125" style="46" customWidth="1"/>
    <col min="4364" max="4364" width="17.140625" style="46" customWidth="1"/>
    <col min="4365" max="4365" width="19.28515625" style="46" customWidth="1"/>
    <col min="4366" max="4366" width="17.5703125" style="46" customWidth="1"/>
    <col min="4367" max="4367" width="20.7109375" style="46" customWidth="1"/>
    <col min="4368" max="4368" width="21.42578125" style="46" customWidth="1"/>
    <col min="4369" max="4369" width="21" style="46" customWidth="1"/>
    <col min="4370" max="4370" width="16" style="46" customWidth="1"/>
    <col min="4371" max="4371" width="14.5703125" style="46" customWidth="1"/>
    <col min="4372" max="4372" width="74.5703125" style="46" customWidth="1"/>
    <col min="4373" max="4373" width="101.42578125" style="46" customWidth="1"/>
    <col min="4374" max="4568" width="11.42578125" style="46"/>
    <col min="4569" max="4570" width="21.28515625" style="46" customWidth="1"/>
    <col min="4571" max="4571" width="37.140625" style="46" customWidth="1"/>
    <col min="4572" max="4572" width="49.28515625" style="46" customWidth="1"/>
    <col min="4573" max="4573" width="18.5703125" style="46" customWidth="1"/>
    <col min="4574" max="4574" width="62.28515625" style="46" customWidth="1"/>
    <col min="4575" max="4575" width="21.7109375" style="46" customWidth="1"/>
    <col min="4576" max="4576" width="18.42578125" style="46" customWidth="1"/>
    <col min="4577" max="4577" width="63" style="46" customWidth="1"/>
    <col min="4578" max="4578" width="22.28515625" style="46" customWidth="1"/>
    <col min="4579" max="4579" width="21" style="46" customWidth="1"/>
    <col min="4580" max="4583" width="15.85546875" style="46" customWidth="1"/>
    <col min="4584" max="4584" width="26.140625" style="46" customWidth="1"/>
    <col min="4585" max="4596" width="10.7109375" style="46" customWidth="1"/>
    <col min="4597" max="4604" width="0" style="46" hidden="1" customWidth="1"/>
    <col min="4605" max="4606" width="15.42578125" style="46" customWidth="1"/>
    <col min="4607" max="4607" width="18.7109375" style="46" customWidth="1"/>
    <col min="4608" max="4608" width="18.42578125" style="46" customWidth="1"/>
    <col min="4609" max="4610" width="15.42578125" style="46" customWidth="1"/>
    <col min="4611" max="4611" width="18.140625" style="46" customWidth="1"/>
    <col min="4612" max="4612" width="20.42578125" style="46" customWidth="1"/>
    <col min="4613" max="4613" width="18.140625" style="46" customWidth="1"/>
    <col min="4614" max="4614" width="15.42578125" style="46" customWidth="1"/>
    <col min="4615" max="4615" width="20" style="46" customWidth="1"/>
    <col min="4616" max="4616" width="18.140625" style="46" customWidth="1"/>
    <col min="4617" max="4617" width="15.42578125" style="46" customWidth="1"/>
    <col min="4618" max="4618" width="18.7109375" style="46" customWidth="1"/>
    <col min="4619" max="4619" width="15.42578125" style="46" customWidth="1"/>
    <col min="4620" max="4620" width="17.140625" style="46" customWidth="1"/>
    <col min="4621" max="4621" width="19.28515625" style="46" customWidth="1"/>
    <col min="4622" max="4622" width="17.5703125" style="46" customWidth="1"/>
    <col min="4623" max="4623" width="20.7109375" style="46" customWidth="1"/>
    <col min="4624" max="4624" width="21.42578125" style="46" customWidth="1"/>
    <col min="4625" max="4625" width="21" style="46" customWidth="1"/>
    <col min="4626" max="4626" width="16" style="46" customWidth="1"/>
    <col min="4627" max="4627" width="14.5703125" style="46" customWidth="1"/>
    <col min="4628" max="4628" width="74.5703125" style="46" customWidth="1"/>
    <col min="4629" max="4629" width="101.42578125" style="46" customWidth="1"/>
    <col min="4630" max="4824" width="11.42578125" style="46"/>
    <col min="4825" max="4826" width="21.28515625" style="46" customWidth="1"/>
    <col min="4827" max="4827" width="37.140625" style="46" customWidth="1"/>
    <col min="4828" max="4828" width="49.28515625" style="46" customWidth="1"/>
    <col min="4829" max="4829" width="18.5703125" style="46" customWidth="1"/>
    <col min="4830" max="4830" width="62.28515625" style="46" customWidth="1"/>
    <col min="4831" max="4831" width="21.7109375" style="46" customWidth="1"/>
    <col min="4832" max="4832" width="18.42578125" style="46" customWidth="1"/>
    <col min="4833" max="4833" width="63" style="46" customWidth="1"/>
    <col min="4834" max="4834" width="22.28515625" style="46" customWidth="1"/>
    <col min="4835" max="4835" width="21" style="46" customWidth="1"/>
    <col min="4836" max="4839" width="15.85546875" style="46" customWidth="1"/>
    <col min="4840" max="4840" width="26.140625" style="46" customWidth="1"/>
    <col min="4841" max="4852" width="10.7109375" style="46" customWidth="1"/>
    <col min="4853" max="4860" width="0" style="46" hidden="1" customWidth="1"/>
    <col min="4861" max="4862" width="15.42578125" style="46" customWidth="1"/>
    <col min="4863" max="4863" width="18.7109375" style="46" customWidth="1"/>
    <col min="4864" max="4864" width="18.42578125" style="46" customWidth="1"/>
    <col min="4865" max="4866" width="15.42578125" style="46" customWidth="1"/>
    <col min="4867" max="4867" width="18.140625" style="46" customWidth="1"/>
    <col min="4868" max="4868" width="20.42578125" style="46" customWidth="1"/>
    <col min="4869" max="4869" width="18.140625" style="46" customWidth="1"/>
    <col min="4870" max="4870" width="15.42578125" style="46" customWidth="1"/>
    <col min="4871" max="4871" width="20" style="46" customWidth="1"/>
    <col min="4872" max="4872" width="18.140625" style="46" customWidth="1"/>
    <col min="4873" max="4873" width="15.42578125" style="46" customWidth="1"/>
    <col min="4874" max="4874" width="18.7109375" style="46" customWidth="1"/>
    <col min="4875" max="4875" width="15.42578125" style="46" customWidth="1"/>
    <col min="4876" max="4876" width="17.140625" style="46" customWidth="1"/>
    <col min="4877" max="4877" width="19.28515625" style="46" customWidth="1"/>
    <col min="4878" max="4878" width="17.5703125" style="46" customWidth="1"/>
    <col min="4879" max="4879" width="20.7109375" style="46" customWidth="1"/>
    <col min="4880" max="4880" width="21.42578125" style="46" customWidth="1"/>
    <col min="4881" max="4881" width="21" style="46" customWidth="1"/>
    <col min="4882" max="4882" width="16" style="46" customWidth="1"/>
    <col min="4883" max="4883" width="14.5703125" style="46" customWidth="1"/>
    <col min="4884" max="4884" width="74.5703125" style="46" customWidth="1"/>
    <col min="4885" max="4885" width="101.42578125" style="46" customWidth="1"/>
    <col min="4886" max="5080" width="11.42578125" style="46"/>
    <col min="5081" max="5082" width="21.28515625" style="46" customWidth="1"/>
    <col min="5083" max="5083" width="37.140625" style="46" customWidth="1"/>
    <col min="5084" max="5084" width="49.28515625" style="46" customWidth="1"/>
    <col min="5085" max="5085" width="18.5703125" style="46" customWidth="1"/>
    <col min="5086" max="5086" width="62.28515625" style="46" customWidth="1"/>
    <col min="5087" max="5087" width="21.7109375" style="46" customWidth="1"/>
    <col min="5088" max="5088" width="18.42578125" style="46" customWidth="1"/>
    <col min="5089" max="5089" width="63" style="46" customWidth="1"/>
    <col min="5090" max="5090" width="22.28515625" style="46" customWidth="1"/>
    <col min="5091" max="5091" width="21" style="46" customWidth="1"/>
    <col min="5092" max="5095" width="15.85546875" style="46" customWidth="1"/>
    <col min="5096" max="5096" width="26.140625" style="46" customWidth="1"/>
    <col min="5097" max="5108" width="10.7109375" style="46" customWidth="1"/>
    <col min="5109" max="5116" width="0" style="46" hidden="1" customWidth="1"/>
    <col min="5117" max="5118" width="15.42578125" style="46" customWidth="1"/>
    <col min="5119" max="5119" width="18.7109375" style="46" customWidth="1"/>
    <col min="5120" max="5120" width="18.42578125" style="46" customWidth="1"/>
    <col min="5121" max="5122" width="15.42578125" style="46" customWidth="1"/>
    <col min="5123" max="5123" width="18.140625" style="46" customWidth="1"/>
    <col min="5124" max="5124" width="20.42578125" style="46" customWidth="1"/>
    <col min="5125" max="5125" width="18.140625" style="46" customWidth="1"/>
    <col min="5126" max="5126" width="15.42578125" style="46" customWidth="1"/>
    <col min="5127" max="5127" width="20" style="46" customWidth="1"/>
    <col min="5128" max="5128" width="18.140625" style="46" customWidth="1"/>
    <col min="5129" max="5129" width="15.42578125" style="46" customWidth="1"/>
    <col min="5130" max="5130" width="18.7109375" style="46" customWidth="1"/>
    <col min="5131" max="5131" width="15.42578125" style="46" customWidth="1"/>
    <col min="5132" max="5132" width="17.140625" style="46" customWidth="1"/>
    <col min="5133" max="5133" width="19.28515625" style="46" customWidth="1"/>
    <col min="5134" max="5134" width="17.5703125" style="46" customWidth="1"/>
    <col min="5135" max="5135" width="20.7109375" style="46" customWidth="1"/>
    <col min="5136" max="5136" width="21.42578125" style="46" customWidth="1"/>
    <col min="5137" max="5137" width="21" style="46" customWidth="1"/>
    <col min="5138" max="5138" width="16" style="46" customWidth="1"/>
    <col min="5139" max="5139" width="14.5703125" style="46" customWidth="1"/>
    <col min="5140" max="5140" width="74.5703125" style="46" customWidth="1"/>
    <col min="5141" max="5141" width="101.42578125" style="46" customWidth="1"/>
    <col min="5142" max="5336" width="11.42578125" style="46"/>
    <col min="5337" max="5338" width="21.28515625" style="46" customWidth="1"/>
    <col min="5339" max="5339" width="37.140625" style="46" customWidth="1"/>
    <col min="5340" max="5340" width="49.28515625" style="46" customWidth="1"/>
    <col min="5341" max="5341" width="18.5703125" style="46" customWidth="1"/>
    <col min="5342" max="5342" width="62.28515625" style="46" customWidth="1"/>
    <col min="5343" max="5343" width="21.7109375" style="46" customWidth="1"/>
    <col min="5344" max="5344" width="18.42578125" style="46" customWidth="1"/>
    <col min="5345" max="5345" width="63" style="46" customWidth="1"/>
    <col min="5346" max="5346" width="22.28515625" style="46" customWidth="1"/>
    <col min="5347" max="5347" width="21" style="46" customWidth="1"/>
    <col min="5348" max="5351" width="15.85546875" style="46" customWidth="1"/>
    <col min="5352" max="5352" width="26.140625" style="46" customWidth="1"/>
    <col min="5353" max="5364" width="10.7109375" style="46" customWidth="1"/>
    <col min="5365" max="5372" width="0" style="46" hidden="1" customWidth="1"/>
    <col min="5373" max="5374" width="15.42578125" style="46" customWidth="1"/>
    <col min="5375" max="5375" width="18.7109375" style="46" customWidth="1"/>
    <col min="5376" max="5376" width="18.42578125" style="46" customWidth="1"/>
    <col min="5377" max="5378" width="15.42578125" style="46" customWidth="1"/>
    <col min="5379" max="5379" width="18.140625" style="46" customWidth="1"/>
    <col min="5380" max="5380" width="20.42578125" style="46" customWidth="1"/>
    <col min="5381" max="5381" width="18.140625" style="46" customWidth="1"/>
    <col min="5382" max="5382" width="15.42578125" style="46" customWidth="1"/>
    <col min="5383" max="5383" width="20" style="46" customWidth="1"/>
    <col min="5384" max="5384" width="18.140625" style="46" customWidth="1"/>
    <col min="5385" max="5385" width="15.42578125" style="46" customWidth="1"/>
    <col min="5386" max="5386" width="18.7109375" style="46" customWidth="1"/>
    <col min="5387" max="5387" width="15.42578125" style="46" customWidth="1"/>
    <col min="5388" max="5388" width="17.140625" style="46" customWidth="1"/>
    <col min="5389" max="5389" width="19.28515625" style="46" customWidth="1"/>
    <col min="5390" max="5390" width="17.5703125" style="46" customWidth="1"/>
    <col min="5391" max="5391" width="20.7109375" style="46" customWidth="1"/>
    <col min="5392" max="5392" width="21.42578125" style="46" customWidth="1"/>
    <col min="5393" max="5393" width="21" style="46" customWidth="1"/>
    <col min="5394" max="5394" width="16" style="46" customWidth="1"/>
    <col min="5395" max="5395" width="14.5703125" style="46" customWidth="1"/>
    <col min="5396" max="5396" width="74.5703125" style="46" customWidth="1"/>
    <col min="5397" max="5397" width="101.42578125" style="46" customWidth="1"/>
    <col min="5398" max="5592" width="11.42578125" style="46"/>
    <col min="5593" max="5594" width="21.28515625" style="46" customWidth="1"/>
    <col min="5595" max="5595" width="37.140625" style="46" customWidth="1"/>
    <col min="5596" max="5596" width="49.28515625" style="46" customWidth="1"/>
    <col min="5597" max="5597" width="18.5703125" style="46" customWidth="1"/>
    <col min="5598" max="5598" width="62.28515625" style="46" customWidth="1"/>
    <col min="5599" max="5599" width="21.7109375" style="46" customWidth="1"/>
    <col min="5600" max="5600" width="18.42578125" style="46" customWidth="1"/>
    <col min="5601" max="5601" width="63" style="46" customWidth="1"/>
    <col min="5602" max="5602" width="22.28515625" style="46" customWidth="1"/>
    <col min="5603" max="5603" width="21" style="46" customWidth="1"/>
    <col min="5604" max="5607" width="15.85546875" style="46" customWidth="1"/>
    <col min="5608" max="5608" width="26.140625" style="46" customWidth="1"/>
    <col min="5609" max="5620" width="10.7109375" style="46" customWidth="1"/>
    <col min="5621" max="5628" width="0" style="46" hidden="1" customWidth="1"/>
    <col min="5629" max="5630" width="15.42578125" style="46" customWidth="1"/>
    <col min="5631" max="5631" width="18.7109375" style="46" customWidth="1"/>
    <col min="5632" max="5632" width="18.42578125" style="46" customWidth="1"/>
    <col min="5633" max="5634" width="15.42578125" style="46" customWidth="1"/>
    <col min="5635" max="5635" width="18.140625" style="46" customWidth="1"/>
    <col min="5636" max="5636" width="20.42578125" style="46" customWidth="1"/>
    <col min="5637" max="5637" width="18.140625" style="46" customWidth="1"/>
    <col min="5638" max="5638" width="15.42578125" style="46" customWidth="1"/>
    <col min="5639" max="5639" width="20" style="46" customWidth="1"/>
    <col min="5640" max="5640" width="18.140625" style="46" customWidth="1"/>
    <col min="5641" max="5641" width="15.42578125" style="46" customWidth="1"/>
    <col min="5642" max="5642" width="18.7109375" style="46" customWidth="1"/>
    <col min="5643" max="5643" width="15.42578125" style="46" customWidth="1"/>
    <col min="5644" max="5644" width="17.140625" style="46" customWidth="1"/>
    <col min="5645" max="5645" width="19.28515625" style="46" customWidth="1"/>
    <col min="5646" max="5646" width="17.5703125" style="46" customWidth="1"/>
    <col min="5647" max="5647" width="20.7109375" style="46" customWidth="1"/>
    <col min="5648" max="5648" width="21.42578125" style="46" customWidth="1"/>
    <col min="5649" max="5649" width="21" style="46" customWidth="1"/>
    <col min="5650" max="5650" width="16" style="46" customWidth="1"/>
    <col min="5651" max="5651" width="14.5703125" style="46" customWidth="1"/>
    <col min="5652" max="5652" width="74.5703125" style="46" customWidth="1"/>
    <col min="5653" max="5653" width="101.42578125" style="46" customWidth="1"/>
    <col min="5654" max="5848" width="11.42578125" style="46"/>
    <col min="5849" max="5850" width="21.28515625" style="46" customWidth="1"/>
    <col min="5851" max="5851" width="37.140625" style="46" customWidth="1"/>
    <col min="5852" max="5852" width="49.28515625" style="46" customWidth="1"/>
    <col min="5853" max="5853" width="18.5703125" style="46" customWidth="1"/>
    <col min="5854" max="5854" width="62.28515625" style="46" customWidth="1"/>
    <col min="5855" max="5855" width="21.7109375" style="46" customWidth="1"/>
    <col min="5856" max="5856" width="18.42578125" style="46" customWidth="1"/>
    <col min="5857" max="5857" width="63" style="46" customWidth="1"/>
    <col min="5858" max="5858" width="22.28515625" style="46" customWidth="1"/>
    <col min="5859" max="5859" width="21" style="46" customWidth="1"/>
    <col min="5860" max="5863" width="15.85546875" style="46" customWidth="1"/>
    <col min="5864" max="5864" width="26.140625" style="46" customWidth="1"/>
    <col min="5865" max="5876" width="10.7109375" style="46" customWidth="1"/>
    <col min="5877" max="5884" width="0" style="46" hidden="1" customWidth="1"/>
    <col min="5885" max="5886" width="15.42578125" style="46" customWidth="1"/>
    <col min="5887" max="5887" width="18.7109375" style="46" customWidth="1"/>
    <col min="5888" max="5888" width="18.42578125" style="46" customWidth="1"/>
    <col min="5889" max="5890" width="15.42578125" style="46" customWidth="1"/>
    <col min="5891" max="5891" width="18.140625" style="46" customWidth="1"/>
    <col min="5892" max="5892" width="20.42578125" style="46" customWidth="1"/>
    <col min="5893" max="5893" width="18.140625" style="46" customWidth="1"/>
    <col min="5894" max="5894" width="15.42578125" style="46" customWidth="1"/>
    <col min="5895" max="5895" width="20" style="46" customWidth="1"/>
    <col min="5896" max="5896" width="18.140625" style="46" customWidth="1"/>
    <col min="5897" max="5897" width="15.42578125" style="46" customWidth="1"/>
    <col min="5898" max="5898" width="18.7109375" style="46" customWidth="1"/>
    <col min="5899" max="5899" width="15.42578125" style="46" customWidth="1"/>
    <col min="5900" max="5900" width="17.140625" style="46" customWidth="1"/>
    <col min="5901" max="5901" width="19.28515625" style="46" customWidth="1"/>
    <col min="5902" max="5902" width="17.5703125" style="46" customWidth="1"/>
    <col min="5903" max="5903" width="20.7109375" style="46" customWidth="1"/>
    <col min="5904" max="5904" width="21.42578125" style="46" customWidth="1"/>
    <col min="5905" max="5905" width="21" style="46" customWidth="1"/>
    <col min="5906" max="5906" width="16" style="46" customWidth="1"/>
    <col min="5907" max="5907" width="14.5703125" style="46" customWidth="1"/>
    <col min="5908" max="5908" width="74.5703125" style="46" customWidth="1"/>
    <col min="5909" max="5909" width="101.42578125" style="46" customWidth="1"/>
    <col min="5910" max="6104" width="11.42578125" style="46"/>
    <col min="6105" max="6106" width="21.28515625" style="46" customWidth="1"/>
    <col min="6107" max="6107" width="37.140625" style="46" customWidth="1"/>
    <col min="6108" max="6108" width="49.28515625" style="46" customWidth="1"/>
    <col min="6109" max="6109" width="18.5703125" style="46" customWidth="1"/>
    <col min="6110" max="6110" width="62.28515625" style="46" customWidth="1"/>
    <col min="6111" max="6111" width="21.7109375" style="46" customWidth="1"/>
    <col min="6112" max="6112" width="18.42578125" style="46" customWidth="1"/>
    <col min="6113" max="6113" width="63" style="46" customWidth="1"/>
    <col min="6114" max="6114" width="22.28515625" style="46" customWidth="1"/>
    <col min="6115" max="6115" width="21" style="46" customWidth="1"/>
    <col min="6116" max="6119" width="15.85546875" style="46" customWidth="1"/>
    <col min="6120" max="6120" width="26.140625" style="46" customWidth="1"/>
    <col min="6121" max="6132" width="10.7109375" style="46" customWidth="1"/>
    <col min="6133" max="6140" width="0" style="46" hidden="1" customWidth="1"/>
    <col min="6141" max="6142" width="15.42578125" style="46" customWidth="1"/>
    <col min="6143" max="6143" width="18.7109375" style="46" customWidth="1"/>
    <col min="6144" max="6144" width="18.42578125" style="46" customWidth="1"/>
    <col min="6145" max="6146" width="15.42578125" style="46" customWidth="1"/>
    <col min="6147" max="6147" width="18.140625" style="46" customWidth="1"/>
    <col min="6148" max="6148" width="20.42578125" style="46" customWidth="1"/>
    <col min="6149" max="6149" width="18.140625" style="46" customWidth="1"/>
    <col min="6150" max="6150" width="15.42578125" style="46" customWidth="1"/>
    <col min="6151" max="6151" width="20" style="46" customWidth="1"/>
    <col min="6152" max="6152" width="18.140625" style="46" customWidth="1"/>
    <col min="6153" max="6153" width="15.42578125" style="46" customWidth="1"/>
    <col min="6154" max="6154" width="18.7109375" style="46" customWidth="1"/>
    <col min="6155" max="6155" width="15.42578125" style="46" customWidth="1"/>
    <col min="6156" max="6156" width="17.140625" style="46" customWidth="1"/>
    <col min="6157" max="6157" width="19.28515625" style="46" customWidth="1"/>
    <col min="6158" max="6158" width="17.5703125" style="46" customWidth="1"/>
    <col min="6159" max="6159" width="20.7109375" style="46" customWidth="1"/>
    <col min="6160" max="6160" width="21.42578125" style="46" customWidth="1"/>
    <col min="6161" max="6161" width="21" style="46" customWidth="1"/>
    <col min="6162" max="6162" width="16" style="46" customWidth="1"/>
    <col min="6163" max="6163" width="14.5703125" style="46" customWidth="1"/>
    <col min="6164" max="6164" width="74.5703125" style="46" customWidth="1"/>
    <col min="6165" max="6165" width="101.42578125" style="46" customWidth="1"/>
    <col min="6166" max="6360" width="11.42578125" style="46"/>
    <col min="6361" max="6362" width="21.28515625" style="46" customWidth="1"/>
    <col min="6363" max="6363" width="37.140625" style="46" customWidth="1"/>
    <col min="6364" max="6364" width="49.28515625" style="46" customWidth="1"/>
    <col min="6365" max="6365" width="18.5703125" style="46" customWidth="1"/>
    <col min="6366" max="6366" width="62.28515625" style="46" customWidth="1"/>
    <col min="6367" max="6367" width="21.7109375" style="46" customWidth="1"/>
    <col min="6368" max="6368" width="18.42578125" style="46" customWidth="1"/>
    <col min="6369" max="6369" width="63" style="46" customWidth="1"/>
    <col min="6370" max="6370" width="22.28515625" style="46" customWidth="1"/>
    <col min="6371" max="6371" width="21" style="46" customWidth="1"/>
    <col min="6372" max="6375" width="15.85546875" style="46" customWidth="1"/>
    <col min="6376" max="6376" width="26.140625" style="46" customWidth="1"/>
    <col min="6377" max="6388" width="10.7109375" style="46" customWidth="1"/>
    <col min="6389" max="6396" width="0" style="46" hidden="1" customWidth="1"/>
    <col min="6397" max="6398" width="15.42578125" style="46" customWidth="1"/>
    <col min="6399" max="6399" width="18.7109375" style="46" customWidth="1"/>
    <col min="6400" max="6400" width="18.42578125" style="46" customWidth="1"/>
    <col min="6401" max="6402" width="15.42578125" style="46" customWidth="1"/>
    <col min="6403" max="6403" width="18.140625" style="46" customWidth="1"/>
    <col min="6404" max="6404" width="20.42578125" style="46" customWidth="1"/>
    <col min="6405" max="6405" width="18.140625" style="46" customWidth="1"/>
    <col min="6406" max="6406" width="15.42578125" style="46" customWidth="1"/>
    <col min="6407" max="6407" width="20" style="46" customWidth="1"/>
    <col min="6408" max="6408" width="18.140625" style="46" customWidth="1"/>
    <col min="6409" max="6409" width="15.42578125" style="46" customWidth="1"/>
    <col min="6410" max="6410" width="18.7109375" style="46" customWidth="1"/>
    <col min="6411" max="6411" width="15.42578125" style="46" customWidth="1"/>
    <col min="6412" max="6412" width="17.140625" style="46" customWidth="1"/>
    <col min="6413" max="6413" width="19.28515625" style="46" customWidth="1"/>
    <col min="6414" max="6414" width="17.5703125" style="46" customWidth="1"/>
    <col min="6415" max="6415" width="20.7109375" style="46" customWidth="1"/>
    <col min="6416" max="6416" width="21.42578125" style="46" customWidth="1"/>
    <col min="6417" max="6417" width="21" style="46" customWidth="1"/>
    <col min="6418" max="6418" width="16" style="46" customWidth="1"/>
    <col min="6419" max="6419" width="14.5703125" style="46" customWidth="1"/>
    <col min="6420" max="6420" width="74.5703125" style="46" customWidth="1"/>
    <col min="6421" max="6421" width="101.42578125" style="46" customWidth="1"/>
    <col min="6422" max="6616" width="11.42578125" style="46"/>
    <col min="6617" max="6618" width="21.28515625" style="46" customWidth="1"/>
    <col min="6619" max="6619" width="37.140625" style="46" customWidth="1"/>
    <col min="6620" max="6620" width="49.28515625" style="46" customWidth="1"/>
    <col min="6621" max="6621" width="18.5703125" style="46" customWidth="1"/>
    <col min="6622" max="6622" width="62.28515625" style="46" customWidth="1"/>
    <col min="6623" max="6623" width="21.7109375" style="46" customWidth="1"/>
    <col min="6624" max="6624" width="18.42578125" style="46" customWidth="1"/>
    <col min="6625" max="6625" width="63" style="46" customWidth="1"/>
    <col min="6626" max="6626" width="22.28515625" style="46" customWidth="1"/>
    <col min="6627" max="6627" width="21" style="46" customWidth="1"/>
    <col min="6628" max="6631" width="15.85546875" style="46" customWidth="1"/>
    <col min="6632" max="6632" width="26.140625" style="46" customWidth="1"/>
    <col min="6633" max="6644" width="10.7109375" style="46" customWidth="1"/>
    <col min="6645" max="6652" width="0" style="46" hidden="1" customWidth="1"/>
    <col min="6653" max="6654" width="15.42578125" style="46" customWidth="1"/>
    <col min="6655" max="6655" width="18.7109375" style="46" customWidth="1"/>
    <col min="6656" max="6656" width="18.42578125" style="46" customWidth="1"/>
    <col min="6657" max="6658" width="15.42578125" style="46" customWidth="1"/>
    <col min="6659" max="6659" width="18.140625" style="46" customWidth="1"/>
    <col min="6660" max="6660" width="20.42578125" style="46" customWidth="1"/>
    <col min="6661" max="6661" width="18.140625" style="46" customWidth="1"/>
    <col min="6662" max="6662" width="15.42578125" style="46" customWidth="1"/>
    <col min="6663" max="6663" width="20" style="46" customWidth="1"/>
    <col min="6664" max="6664" width="18.140625" style="46" customWidth="1"/>
    <col min="6665" max="6665" width="15.42578125" style="46" customWidth="1"/>
    <col min="6666" max="6666" width="18.7109375" style="46" customWidth="1"/>
    <col min="6667" max="6667" width="15.42578125" style="46" customWidth="1"/>
    <col min="6668" max="6668" width="17.140625" style="46" customWidth="1"/>
    <col min="6669" max="6669" width="19.28515625" style="46" customWidth="1"/>
    <col min="6670" max="6670" width="17.5703125" style="46" customWidth="1"/>
    <col min="6671" max="6671" width="20.7109375" style="46" customWidth="1"/>
    <col min="6672" max="6672" width="21.42578125" style="46" customWidth="1"/>
    <col min="6673" max="6673" width="21" style="46" customWidth="1"/>
    <col min="6674" max="6674" width="16" style="46" customWidth="1"/>
    <col min="6675" max="6675" width="14.5703125" style="46" customWidth="1"/>
    <col min="6676" max="6676" width="74.5703125" style="46" customWidth="1"/>
    <col min="6677" max="6677" width="101.42578125" style="46" customWidth="1"/>
    <col min="6678" max="6872" width="11.42578125" style="46"/>
    <col min="6873" max="6874" width="21.28515625" style="46" customWidth="1"/>
    <col min="6875" max="6875" width="37.140625" style="46" customWidth="1"/>
    <col min="6876" max="6876" width="49.28515625" style="46" customWidth="1"/>
    <col min="6877" max="6877" width="18.5703125" style="46" customWidth="1"/>
    <col min="6878" max="6878" width="62.28515625" style="46" customWidth="1"/>
    <col min="6879" max="6879" width="21.7109375" style="46" customWidth="1"/>
    <col min="6880" max="6880" width="18.42578125" style="46" customWidth="1"/>
    <col min="6881" max="6881" width="63" style="46" customWidth="1"/>
    <col min="6882" max="6882" width="22.28515625" style="46" customWidth="1"/>
    <col min="6883" max="6883" width="21" style="46" customWidth="1"/>
    <col min="6884" max="6887" width="15.85546875" style="46" customWidth="1"/>
    <col min="6888" max="6888" width="26.140625" style="46" customWidth="1"/>
    <col min="6889" max="6900" width="10.7109375" style="46" customWidth="1"/>
    <col min="6901" max="6908" width="0" style="46" hidden="1" customWidth="1"/>
    <col min="6909" max="6910" width="15.42578125" style="46" customWidth="1"/>
    <col min="6911" max="6911" width="18.7109375" style="46" customWidth="1"/>
    <col min="6912" max="6912" width="18.42578125" style="46" customWidth="1"/>
    <col min="6913" max="6914" width="15.42578125" style="46" customWidth="1"/>
    <col min="6915" max="6915" width="18.140625" style="46" customWidth="1"/>
    <col min="6916" max="6916" width="20.42578125" style="46" customWidth="1"/>
    <col min="6917" max="6917" width="18.140625" style="46" customWidth="1"/>
    <col min="6918" max="6918" width="15.42578125" style="46" customWidth="1"/>
    <col min="6919" max="6919" width="20" style="46" customWidth="1"/>
    <col min="6920" max="6920" width="18.140625" style="46" customWidth="1"/>
    <col min="6921" max="6921" width="15.42578125" style="46" customWidth="1"/>
    <col min="6922" max="6922" width="18.7109375" style="46" customWidth="1"/>
    <col min="6923" max="6923" width="15.42578125" style="46" customWidth="1"/>
    <col min="6924" max="6924" width="17.140625" style="46" customWidth="1"/>
    <col min="6925" max="6925" width="19.28515625" style="46" customWidth="1"/>
    <col min="6926" max="6926" width="17.5703125" style="46" customWidth="1"/>
    <col min="6927" max="6927" width="20.7109375" style="46" customWidth="1"/>
    <col min="6928" max="6928" width="21.42578125" style="46" customWidth="1"/>
    <col min="6929" max="6929" width="21" style="46" customWidth="1"/>
    <col min="6930" max="6930" width="16" style="46" customWidth="1"/>
    <col min="6931" max="6931" width="14.5703125" style="46" customWidth="1"/>
    <col min="6932" max="6932" width="74.5703125" style="46" customWidth="1"/>
    <col min="6933" max="6933" width="101.42578125" style="46" customWidth="1"/>
    <col min="6934" max="7128" width="11.42578125" style="46"/>
    <col min="7129" max="7130" width="21.28515625" style="46" customWidth="1"/>
    <col min="7131" max="7131" width="37.140625" style="46" customWidth="1"/>
    <col min="7132" max="7132" width="49.28515625" style="46" customWidth="1"/>
    <col min="7133" max="7133" width="18.5703125" style="46" customWidth="1"/>
    <col min="7134" max="7134" width="62.28515625" style="46" customWidth="1"/>
    <col min="7135" max="7135" width="21.7109375" style="46" customWidth="1"/>
    <col min="7136" max="7136" width="18.42578125" style="46" customWidth="1"/>
    <col min="7137" max="7137" width="63" style="46" customWidth="1"/>
    <col min="7138" max="7138" width="22.28515625" style="46" customWidth="1"/>
    <col min="7139" max="7139" width="21" style="46" customWidth="1"/>
    <col min="7140" max="7143" width="15.85546875" style="46" customWidth="1"/>
    <col min="7144" max="7144" width="26.140625" style="46" customWidth="1"/>
    <col min="7145" max="7156" width="10.7109375" style="46" customWidth="1"/>
    <col min="7157" max="7164" width="0" style="46" hidden="1" customWidth="1"/>
    <col min="7165" max="7166" width="15.42578125" style="46" customWidth="1"/>
    <col min="7167" max="7167" width="18.7109375" style="46" customWidth="1"/>
    <col min="7168" max="7168" width="18.42578125" style="46" customWidth="1"/>
    <col min="7169" max="7170" width="15.42578125" style="46" customWidth="1"/>
    <col min="7171" max="7171" width="18.140625" style="46" customWidth="1"/>
    <col min="7172" max="7172" width="20.42578125" style="46" customWidth="1"/>
    <col min="7173" max="7173" width="18.140625" style="46" customWidth="1"/>
    <col min="7174" max="7174" width="15.42578125" style="46" customWidth="1"/>
    <col min="7175" max="7175" width="20" style="46" customWidth="1"/>
    <col min="7176" max="7176" width="18.140625" style="46" customWidth="1"/>
    <col min="7177" max="7177" width="15.42578125" style="46" customWidth="1"/>
    <col min="7178" max="7178" width="18.7109375" style="46" customWidth="1"/>
    <col min="7179" max="7179" width="15.42578125" style="46" customWidth="1"/>
    <col min="7180" max="7180" width="17.140625" style="46" customWidth="1"/>
    <col min="7181" max="7181" width="19.28515625" style="46" customWidth="1"/>
    <col min="7182" max="7182" width="17.5703125" style="46" customWidth="1"/>
    <col min="7183" max="7183" width="20.7109375" style="46" customWidth="1"/>
    <col min="7184" max="7184" width="21.42578125" style="46" customWidth="1"/>
    <col min="7185" max="7185" width="21" style="46" customWidth="1"/>
    <col min="7186" max="7186" width="16" style="46" customWidth="1"/>
    <col min="7187" max="7187" width="14.5703125" style="46" customWidth="1"/>
    <col min="7188" max="7188" width="74.5703125" style="46" customWidth="1"/>
    <col min="7189" max="7189" width="101.42578125" style="46" customWidth="1"/>
    <col min="7190" max="7384" width="11.42578125" style="46"/>
    <col min="7385" max="7386" width="21.28515625" style="46" customWidth="1"/>
    <col min="7387" max="7387" width="37.140625" style="46" customWidth="1"/>
    <col min="7388" max="7388" width="49.28515625" style="46" customWidth="1"/>
    <col min="7389" max="7389" width="18.5703125" style="46" customWidth="1"/>
    <col min="7390" max="7390" width="62.28515625" style="46" customWidth="1"/>
    <col min="7391" max="7391" width="21.7109375" style="46" customWidth="1"/>
    <col min="7392" max="7392" width="18.42578125" style="46" customWidth="1"/>
    <col min="7393" max="7393" width="63" style="46" customWidth="1"/>
    <col min="7394" max="7394" width="22.28515625" style="46" customWidth="1"/>
    <col min="7395" max="7395" width="21" style="46" customWidth="1"/>
    <col min="7396" max="7399" width="15.85546875" style="46" customWidth="1"/>
    <col min="7400" max="7400" width="26.140625" style="46" customWidth="1"/>
    <col min="7401" max="7412" width="10.7109375" style="46" customWidth="1"/>
    <col min="7413" max="7420" width="0" style="46" hidden="1" customWidth="1"/>
    <col min="7421" max="7422" width="15.42578125" style="46" customWidth="1"/>
    <col min="7423" max="7423" width="18.7109375" style="46" customWidth="1"/>
    <col min="7424" max="7424" width="18.42578125" style="46" customWidth="1"/>
    <col min="7425" max="7426" width="15.42578125" style="46" customWidth="1"/>
    <col min="7427" max="7427" width="18.140625" style="46" customWidth="1"/>
    <col min="7428" max="7428" width="20.42578125" style="46" customWidth="1"/>
    <col min="7429" max="7429" width="18.140625" style="46" customWidth="1"/>
    <col min="7430" max="7430" width="15.42578125" style="46" customWidth="1"/>
    <col min="7431" max="7431" width="20" style="46" customWidth="1"/>
    <col min="7432" max="7432" width="18.140625" style="46" customWidth="1"/>
    <col min="7433" max="7433" width="15.42578125" style="46" customWidth="1"/>
    <col min="7434" max="7434" width="18.7109375" style="46" customWidth="1"/>
    <col min="7435" max="7435" width="15.42578125" style="46" customWidth="1"/>
    <col min="7436" max="7436" width="17.140625" style="46" customWidth="1"/>
    <col min="7437" max="7437" width="19.28515625" style="46" customWidth="1"/>
    <col min="7438" max="7438" width="17.5703125" style="46" customWidth="1"/>
    <col min="7439" max="7439" width="20.7109375" style="46" customWidth="1"/>
    <col min="7440" max="7440" width="21.42578125" style="46" customWidth="1"/>
    <col min="7441" max="7441" width="21" style="46" customWidth="1"/>
    <col min="7442" max="7442" width="16" style="46" customWidth="1"/>
    <col min="7443" max="7443" width="14.5703125" style="46" customWidth="1"/>
    <col min="7444" max="7444" width="74.5703125" style="46" customWidth="1"/>
    <col min="7445" max="7445" width="101.42578125" style="46" customWidth="1"/>
    <col min="7446" max="7640" width="11.42578125" style="46"/>
    <col min="7641" max="7642" width="21.28515625" style="46" customWidth="1"/>
    <col min="7643" max="7643" width="37.140625" style="46" customWidth="1"/>
    <col min="7644" max="7644" width="49.28515625" style="46" customWidth="1"/>
    <col min="7645" max="7645" width="18.5703125" style="46" customWidth="1"/>
    <col min="7646" max="7646" width="62.28515625" style="46" customWidth="1"/>
    <col min="7647" max="7647" width="21.7109375" style="46" customWidth="1"/>
    <col min="7648" max="7648" width="18.42578125" style="46" customWidth="1"/>
    <col min="7649" max="7649" width="63" style="46" customWidth="1"/>
    <col min="7650" max="7650" width="22.28515625" style="46" customWidth="1"/>
    <col min="7651" max="7651" width="21" style="46" customWidth="1"/>
    <col min="7652" max="7655" width="15.85546875" style="46" customWidth="1"/>
    <col min="7656" max="7656" width="26.140625" style="46" customWidth="1"/>
    <col min="7657" max="7668" width="10.7109375" style="46" customWidth="1"/>
    <col min="7669" max="7676" width="0" style="46" hidden="1" customWidth="1"/>
    <col min="7677" max="7678" width="15.42578125" style="46" customWidth="1"/>
    <col min="7679" max="7679" width="18.7109375" style="46" customWidth="1"/>
    <col min="7680" max="7680" width="18.42578125" style="46" customWidth="1"/>
    <col min="7681" max="7682" width="15.42578125" style="46" customWidth="1"/>
    <col min="7683" max="7683" width="18.140625" style="46" customWidth="1"/>
    <col min="7684" max="7684" width="20.42578125" style="46" customWidth="1"/>
    <col min="7685" max="7685" width="18.140625" style="46" customWidth="1"/>
    <col min="7686" max="7686" width="15.42578125" style="46" customWidth="1"/>
    <col min="7687" max="7687" width="20" style="46" customWidth="1"/>
    <col min="7688" max="7688" width="18.140625" style="46" customWidth="1"/>
    <col min="7689" max="7689" width="15.42578125" style="46" customWidth="1"/>
    <col min="7690" max="7690" width="18.7109375" style="46" customWidth="1"/>
    <col min="7691" max="7691" width="15.42578125" style="46" customWidth="1"/>
    <col min="7692" max="7692" width="17.140625" style="46" customWidth="1"/>
    <col min="7693" max="7693" width="19.28515625" style="46" customWidth="1"/>
    <col min="7694" max="7694" width="17.5703125" style="46" customWidth="1"/>
    <col min="7695" max="7695" width="20.7109375" style="46" customWidth="1"/>
    <col min="7696" max="7696" width="21.42578125" style="46" customWidth="1"/>
    <col min="7697" max="7697" width="21" style="46" customWidth="1"/>
    <col min="7698" max="7698" width="16" style="46" customWidth="1"/>
    <col min="7699" max="7699" width="14.5703125" style="46" customWidth="1"/>
    <col min="7700" max="7700" width="74.5703125" style="46" customWidth="1"/>
    <col min="7701" max="7701" width="101.42578125" style="46" customWidth="1"/>
    <col min="7702" max="7896" width="11.42578125" style="46"/>
    <col min="7897" max="7898" width="21.28515625" style="46" customWidth="1"/>
    <col min="7899" max="7899" width="37.140625" style="46" customWidth="1"/>
    <col min="7900" max="7900" width="49.28515625" style="46" customWidth="1"/>
    <col min="7901" max="7901" width="18.5703125" style="46" customWidth="1"/>
    <col min="7902" max="7902" width="62.28515625" style="46" customWidth="1"/>
    <col min="7903" max="7903" width="21.7109375" style="46" customWidth="1"/>
    <col min="7904" max="7904" width="18.42578125" style="46" customWidth="1"/>
    <col min="7905" max="7905" width="63" style="46" customWidth="1"/>
    <col min="7906" max="7906" width="22.28515625" style="46" customWidth="1"/>
    <col min="7907" max="7907" width="21" style="46" customWidth="1"/>
    <col min="7908" max="7911" width="15.85546875" style="46" customWidth="1"/>
    <col min="7912" max="7912" width="26.140625" style="46" customWidth="1"/>
    <col min="7913" max="7924" width="10.7109375" style="46" customWidth="1"/>
    <col min="7925" max="7932" width="0" style="46" hidden="1" customWidth="1"/>
    <col min="7933" max="7934" width="15.42578125" style="46" customWidth="1"/>
    <col min="7935" max="7935" width="18.7109375" style="46" customWidth="1"/>
    <col min="7936" max="7936" width="18.42578125" style="46" customWidth="1"/>
    <col min="7937" max="7938" width="15.42578125" style="46" customWidth="1"/>
    <col min="7939" max="7939" width="18.140625" style="46" customWidth="1"/>
    <col min="7940" max="7940" width="20.42578125" style="46" customWidth="1"/>
    <col min="7941" max="7941" width="18.140625" style="46" customWidth="1"/>
    <col min="7942" max="7942" width="15.42578125" style="46" customWidth="1"/>
    <col min="7943" max="7943" width="20" style="46" customWidth="1"/>
    <col min="7944" max="7944" width="18.140625" style="46" customWidth="1"/>
    <col min="7945" max="7945" width="15.42578125" style="46" customWidth="1"/>
    <col min="7946" max="7946" width="18.7109375" style="46" customWidth="1"/>
    <col min="7947" max="7947" width="15.42578125" style="46" customWidth="1"/>
    <col min="7948" max="7948" width="17.140625" style="46" customWidth="1"/>
    <col min="7949" max="7949" width="19.28515625" style="46" customWidth="1"/>
    <col min="7950" max="7950" width="17.5703125" style="46" customWidth="1"/>
    <col min="7951" max="7951" width="20.7109375" style="46" customWidth="1"/>
    <col min="7952" max="7952" width="21.42578125" style="46" customWidth="1"/>
    <col min="7953" max="7953" width="21" style="46" customWidth="1"/>
    <col min="7954" max="7954" width="16" style="46" customWidth="1"/>
    <col min="7955" max="7955" width="14.5703125" style="46" customWidth="1"/>
    <col min="7956" max="7956" width="74.5703125" style="46" customWidth="1"/>
    <col min="7957" max="7957" width="101.42578125" style="46" customWidth="1"/>
    <col min="7958" max="8152" width="11.42578125" style="46"/>
    <col min="8153" max="8154" width="21.28515625" style="46" customWidth="1"/>
    <col min="8155" max="8155" width="37.140625" style="46" customWidth="1"/>
    <col min="8156" max="8156" width="49.28515625" style="46" customWidth="1"/>
    <col min="8157" max="8157" width="18.5703125" style="46" customWidth="1"/>
    <col min="8158" max="8158" width="62.28515625" style="46" customWidth="1"/>
    <col min="8159" max="8159" width="21.7109375" style="46" customWidth="1"/>
    <col min="8160" max="8160" width="18.42578125" style="46" customWidth="1"/>
    <col min="8161" max="8161" width="63" style="46" customWidth="1"/>
    <col min="8162" max="8162" width="22.28515625" style="46" customWidth="1"/>
    <col min="8163" max="8163" width="21" style="46" customWidth="1"/>
    <col min="8164" max="8167" width="15.85546875" style="46" customWidth="1"/>
    <col min="8168" max="8168" width="26.140625" style="46" customWidth="1"/>
    <col min="8169" max="8180" width="10.7109375" style="46" customWidth="1"/>
    <col min="8181" max="8188" width="0" style="46" hidden="1" customWidth="1"/>
    <col min="8189" max="8190" width="15.42578125" style="46" customWidth="1"/>
    <col min="8191" max="8191" width="18.7109375" style="46" customWidth="1"/>
    <col min="8192" max="8192" width="18.42578125" style="46" customWidth="1"/>
    <col min="8193" max="8194" width="15.42578125" style="46" customWidth="1"/>
    <col min="8195" max="8195" width="18.140625" style="46" customWidth="1"/>
    <col min="8196" max="8196" width="20.42578125" style="46" customWidth="1"/>
    <col min="8197" max="8197" width="18.140625" style="46" customWidth="1"/>
    <col min="8198" max="8198" width="15.42578125" style="46" customWidth="1"/>
    <col min="8199" max="8199" width="20" style="46" customWidth="1"/>
    <col min="8200" max="8200" width="18.140625" style="46" customWidth="1"/>
    <col min="8201" max="8201" width="15.42578125" style="46" customWidth="1"/>
    <col min="8202" max="8202" width="18.7109375" style="46" customWidth="1"/>
    <col min="8203" max="8203" width="15.42578125" style="46" customWidth="1"/>
    <col min="8204" max="8204" width="17.140625" style="46" customWidth="1"/>
    <col min="8205" max="8205" width="19.28515625" style="46" customWidth="1"/>
    <col min="8206" max="8206" width="17.5703125" style="46" customWidth="1"/>
    <col min="8207" max="8207" width="20.7109375" style="46" customWidth="1"/>
    <col min="8208" max="8208" width="21.42578125" style="46" customWidth="1"/>
    <col min="8209" max="8209" width="21" style="46" customWidth="1"/>
    <col min="8210" max="8210" width="16" style="46" customWidth="1"/>
    <col min="8211" max="8211" width="14.5703125" style="46" customWidth="1"/>
    <col min="8212" max="8212" width="74.5703125" style="46" customWidth="1"/>
    <col min="8213" max="8213" width="101.42578125" style="46" customWidth="1"/>
    <col min="8214" max="8408" width="11.42578125" style="46"/>
    <col min="8409" max="8410" width="21.28515625" style="46" customWidth="1"/>
    <col min="8411" max="8411" width="37.140625" style="46" customWidth="1"/>
    <col min="8412" max="8412" width="49.28515625" style="46" customWidth="1"/>
    <col min="8413" max="8413" width="18.5703125" style="46" customWidth="1"/>
    <col min="8414" max="8414" width="62.28515625" style="46" customWidth="1"/>
    <col min="8415" max="8415" width="21.7109375" style="46" customWidth="1"/>
    <col min="8416" max="8416" width="18.42578125" style="46" customWidth="1"/>
    <col min="8417" max="8417" width="63" style="46" customWidth="1"/>
    <col min="8418" max="8418" width="22.28515625" style="46" customWidth="1"/>
    <col min="8419" max="8419" width="21" style="46" customWidth="1"/>
    <col min="8420" max="8423" width="15.85546875" style="46" customWidth="1"/>
    <col min="8424" max="8424" width="26.140625" style="46" customWidth="1"/>
    <col min="8425" max="8436" width="10.7109375" style="46" customWidth="1"/>
    <col min="8437" max="8444" width="0" style="46" hidden="1" customWidth="1"/>
    <col min="8445" max="8446" width="15.42578125" style="46" customWidth="1"/>
    <col min="8447" max="8447" width="18.7109375" style="46" customWidth="1"/>
    <col min="8448" max="8448" width="18.42578125" style="46" customWidth="1"/>
    <col min="8449" max="8450" width="15.42578125" style="46" customWidth="1"/>
    <col min="8451" max="8451" width="18.140625" style="46" customWidth="1"/>
    <col min="8452" max="8452" width="20.42578125" style="46" customWidth="1"/>
    <col min="8453" max="8453" width="18.140625" style="46" customWidth="1"/>
    <col min="8454" max="8454" width="15.42578125" style="46" customWidth="1"/>
    <col min="8455" max="8455" width="20" style="46" customWidth="1"/>
    <col min="8456" max="8456" width="18.140625" style="46" customWidth="1"/>
    <col min="8457" max="8457" width="15.42578125" style="46" customWidth="1"/>
    <col min="8458" max="8458" width="18.7109375" style="46" customWidth="1"/>
    <col min="8459" max="8459" width="15.42578125" style="46" customWidth="1"/>
    <col min="8460" max="8460" width="17.140625" style="46" customWidth="1"/>
    <col min="8461" max="8461" width="19.28515625" style="46" customWidth="1"/>
    <col min="8462" max="8462" width="17.5703125" style="46" customWidth="1"/>
    <col min="8463" max="8463" width="20.7109375" style="46" customWidth="1"/>
    <col min="8464" max="8464" width="21.42578125" style="46" customWidth="1"/>
    <col min="8465" max="8465" width="21" style="46" customWidth="1"/>
    <col min="8466" max="8466" width="16" style="46" customWidth="1"/>
    <col min="8467" max="8467" width="14.5703125" style="46" customWidth="1"/>
    <col min="8468" max="8468" width="74.5703125" style="46" customWidth="1"/>
    <col min="8469" max="8469" width="101.42578125" style="46" customWidth="1"/>
    <col min="8470" max="8664" width="11.42578125" style="46"/>
    <col min="8665" max="8666" width="21.28515625" style="46" customWidth="1"/>
    <col min="8667" max="8667" width="37.140625" style="46" customWidth="1"/>
    <col min="8668" max="8668" width="49.28515625" style="46" customWidth="1"/>
    <col min="8669" max="8669" width="18.5703125" style="46" customWidth="1"/>
    <col min="8670" max="8670" width="62.28515625" style="46" customWidth="1"/>
    <col min="8671" max="8671" width="21.7109375" style="46" customWidth="1"/>
    <col min="8672" max="8672" width="18.42578125" style="46" customWidth="1"/>
    <col min="8673" max="8673" width="63" style="46" customWidth="1"/>
    <col min="8674" max="8674" width="22.28515625" style="46" customWidth="1"/>
    <col min="8675" max="8675" width="21" style="46" customWidth="1"/>
    <col min="8676" max="8679" width="15.85546875" style="46" customWidth="1"/>
    <col min="8680" max="8680" width="26.140625" style="46" customWidth="1"/>
    <col min="8681" max="8692" width="10.7109375" style="46" customWidth="1"/>
    <col min="8693" max="8700" width="0" style="46" hidden="1" customWidth="1"/>
    <col min="8701" max="8702" width="15.42578125" style="46" customWidth="1"/>
    <col min="8703" max="8703" width="18.7109375" style="46" customWidth="1"/>
    <col min="8704" max="8704" width="18.42578125" style="46" customWidth="1"/>
    <col min="8705" max="8706" width="15.42578125" style="46" customWidth="1"/>
    <col min="8707" max="8707" width="18.140625" style="46" customWidth="1"/>
    <col min="8708" max="8708" width="20.42578125" style="46" customWidth="1"/>
    <col min="8709" max="8709" width="18.140625" style="46" customWidth="1"/>
    <col min="8710" max="8710" width="15.42578125" style="46" customWidth="1"/>
    <col min="8711" max="8711" width="20" style="46" customWidth="1"/>
    <col min="8712" max="8712" width="18.140625" style="46" customWidth="1"/>
    <col min="8713" max="8713" width="15.42578125" style="46" customWidth="1"/>
    <col min="8714" max="8714" width="18.7109375" style="46" customWidth="1"/>
    <col min="8715" max="8715" width="15.42578125" style="46" customWidth="1"/>
    <col min="8716" max="8716" width="17.140625" style="46" customWidth="1"/>
    <col min="8717" max="8717" width="19.28515625" style="46" customWidth="1"/>
    <col min="8718" max="8718" width="17.5703125" style="46" customWidth="1"/>
    <col min="8719" max="8719" width="20.7109375" style="46" customWidth="1"/>
    <col min="8720" max="8720" width="21.42578125" style="46" customWidth="1"/>
    <col min="8721" max="8721" width="21" style="46" customWidth="1"/>
    <col min="8722" max="8722" width="16" style="46" customWidth="1"/>
    <col min="8723" max="8723" width="14.5703125" style="46" customWidth="1"/>
    <col min="8724" max="8724" width="74.5703125" style="46" customWidth="1"/>
    <col min="8725" max="8725" width="101.42578125" style="46" customWidth="1"/>
    <col min="8726" max="8920" width="11.42578125" style="46"/>
    <col min="8921" max="8922" width="21.28515625" style="46" customWidth="1"/>
    <col min="8923" max="8923" width="37.140625" style="46" customWidth="1"/>
    <col min="8924" max="8924" width="49.28515625" style="46" customWidth="1"/>
    <col min="8925" max="8925" width="18.5703125" style="46" customWidth="1"/>
    <col min="8926" max="8926" width="62.28515625" style="46" customWidth="1"/>
    <col min="8927" max="8927" width="21.7109375" style="46" customWidth="1"/>
    <col min="8928" max="8928" width="18.42578125" style="46" customWidth="1"/>
    <col min="8929" max="8929" width="63" style="46" customWidth="1"/>
    <col min="8930" max="8930" width="22.28515625" style="46" customWidth="1"/>
    <col min="8931" max="8931" width="21" style="46" customWidth="1"/>
    <col min="8932" max="8935" width="15.85546875" style="46" customWidth="1"/>
    <col min="8936" max="8936" width="26.140625" style="46" customWidth="1"/>
    <col min="8937" max="8948" width="10.7109375" style="46" customWidth="1"/>
    <col min="8949" max="8956" width="0" style="46" hidden="1" customWidth="1"/>
    <col min="8957" max="8958" width="15.42578125" style="46" customWidth="1"/>
    <col min="8959" max="8959" width="18.7109375" style="46" customWidth="1"/>
    <col min="8960" max="8960" width="18.42578125" style="46" customWidth="1"/>
    <col min="8961" max="8962" width="15.42578125" style="46" customWidth="1"/>
    <col min="8963" max="8963" width="18.140625" style="46" customWidth="1"/>
    <col min="8964" max="8964" width="20.42578125" style="46" customWidth="1"/>
    <col min="8965" max="8965" width="18.140625" style="46" customWidth="1"/>
    <col min="8966" max="8966" width="15.42578125" style="46" customWidth="1"/>
    <col min="8967" max="8967" width="20" style="46" customWidth="1"/>
    <col min="8968" max="8968" width="18.140625" style="46" customWidth="1"/>
    <col min="8969" max="8969" width="15.42578125" style="46" customWidth="1"/>
    <col min="8970" max="8970" width="18.7109375" style="46" customWidth="1"/>
    <col min="8971" max="8971" width="15.42578125" style="46" customWidth="1"/>
    <col min="8972" max="8972" width="17.140625" style="46" customWidth="1"/>
    <col min="8973" max="8973" width="19.28515625" style="46" customWidth="1"/>
    <col min="8974" max="8974" width="17.5703125" style="46" customWidth="1"/>
    <col min="8975" max="8975" width="20.7109375" style="46" customWidth="1"/>
    <col min="8976" max="8976" width="21.42578125" style="46" customWidth="1"/>
    <col min="8977" max="8977" width="21" style="46" customWidth="1"/>
    <col min="8978" max="8978" width="16" style="46" customWidth="1"/>
    <col min="8979" max="8979" width="14.5703125" style="46" customWidth="1"/>
    <col min="8980" max="8980" width="74.5703125" style="46" customWidth="1"/>
    <col min="8981" max="8981" width="101.42578125" style="46" customWidth="1"/>
    <col min="8982" max="9176" width="11.42578125" style="46"/>
    <col min="9177" max="9178" width="21.28515625" style="46" customWidth="1"/>
    <col min="9179" max="9179" width="37.140625" style="46" customWidth="1"/>
    <col min="9180" max="9180" width="49.28515625" style="46" customWidth="1"/>
    <col min="9181" max="9181" width="18.5703125" style="46" customWidth="1"/>
    <col min="9182" max="9182" width="62.28515625" style="46" customWidth="1"/>
    <col min="9183" max="9183" width="21.7109375" style="46" customWidth="1"/>
    <col min="9184" max="9184" width="18.42578125" style="46" customWidth="1"/>
    <col min="9185" max="9185" width="63" style="46" customWidth="1"/>
    <col min="9186" max="9186" width="22.28515625" style="46" customWidth="1"/>
    <col min="9187" max="9187" width="21" style="46" customWidth="1"/>
    <col min="9188" max="9191" width="15.85546875" style="46" customWidth="1"/>
    <col min="9192" max="9192" width="26.140625" style="46" customWidth="1"/>
    <col min="9193" max="9204" width="10.7109375" style="46" customWidth="1"/>
    <col min="9205" max="9212" width="0" style="46" hidden="1" customWidth="1"/>
    <col min="9213" max="9214" width="15.42578125" style="46" customWidth="1"/>
    <col min="9215" max="9215" width="18.7109375" style="46" customWidth="1"/>
    <col min="9216" max="9216" width="18.42578125" style="46" customWidth="1"/>
    <col min="9217" max="9218" width="15.42578125" style="46" customWidth="1"/>
    <col min="9219" max="9219" width="18.140625" style="46" customWidth="1"/>
    <col min="9220" max="9220" width="20.42578125" style="46" customWidth="1"/>
    <col min="9221" max="9221" width="18.140625" style="46" customWidth="1"/>
    <col min="9222" max="9222" width="15.42578125" style="46" customWidth="1"/>
    <col min="9223" max="9223" width="20" style="46" customWidth="1"/>
    <col min="9224" max="9224" width="18.140625" style="46" customWidth="1"/>
    <col min="9225" max="9225" width="15.42578125" style="46" customWidth="1"/>
    <col min="9226" max="9226" width="18.7109375" style="46" customWidth="1"/>
    <col min="9227" max="9227" width="15.42578125" style="46" customWidth="1"/>
    <col min="9228" max="9228" width="17.140625" style="46" customWidth="1"/>
    <col min="9229" max="9229" width="19.28515625" style="46" customWidth="1"/>
    <col min="9230" max="9230" width="17.5703125" style="46" customWidth="1"/>
    <col min="9231" max="9231" width="20.7109375" style="46" customWidth="1"/>
    <col min="9232" max="9232" width="21.42578125" style="46" customWidth="1"/>
    <col min="9233" max="9233" width="21" style="46" customWidth="1"/>
    <col min="9234" max="9234" width="16" style="46" customWidth="1"/>
    <col min="9235" max="9235" width="14.5703125" style="46" customWidth="1"/>
    <col min="9236" max="9236" width="74.5703125" style="46" customWidth="1"/>
    <col min="9237" max="9237" width="101.42578125" style="46" customWidth="1"/>
    <col min="9238" max="9432" width="11.42578125" style="46"/>
    <col min="9433" max="9434" width="21.28515625" style="46" customWidth="1"/>
    <col min="9435" max="9435" width="37.140625" style="46" customWidth="1"/>
    <col min="9436" max="9436" width="49.28515625" style="46" customWidth="1"/>
    <col min="9437" max="9437" width="18.5703125" style="46" customWidth="1"/>
    <col min="9438" max="9438" width="62.28515625" style="46" customWidth="1"/>
    <col min="9439" max="9439" width="21.7109375" style="46" customWidth="1"/>
    <col min="9440" max="9440" width="18.42578125" style="46" customWidth="1"/>
    <col min="9441" max="9441" width="63" style="46" customWidth="1"/>
    <col min="9442" max="9442" width="22.28515625" style="46" customWidth="1"/>
    <col min="9443" max="9443" width="21" style="46" customWidth="1"/>
    <col min="9444" max="9447" width="15.85546875" style="46" customWidth="1"/>
    <col min="9448" max="9448" width="26.140625" style="46" customWidth="1"/>
    <col min="9449" max="9460" width="10.7109375" style="46" customWidth="1"/>
    <col min="9461" max="9468" width="0" style="46" hidden="1" customWidth="1"/>
    <col min="9469" max="9470" width="15.42578125" style="46" customWidth="1"/>
    <col min="9471" max="9471" width="18.7109375" style="46" customWidth="1"/>
    <col min="9472" max="9472" width="18.42578125" style="46" customWidth="1"/>
    <col min="9473" max="9474" width="15.42578125" style="46" customWidth="1"/>
    <col min="9475" max="9475" width="18.140625" style="46" customWidth="1"/>
    <col min="9476" max="9476" width="20.42578125" style="46" customWidth="1"/>
    <col min="9477" max="9477" width="18.140625" style="46" customWidth="1"/>
    <col min="9478" max="9478" width="15.42578125" style="46" customWidth="1"/>
    <col min="9479" max="9479" width="20" style="46" customWidth="1"/>
    <col min="9480" max="9480" width="18.140625" style="46" customWidth="1"/>
    <col min="9481" max="9481" width="15.42578125" style="46" customWidth="1"/>
    <col min="9482" max="9482" width="18.7109375" style="46" customWidth="1"/>
    <col min="9483" max="9483" width="15.42578125" style="46" customWidth="1"/>
    <col min="9484" max="9484" width="17.140625" style="46" customWidth="1"/>
    <col min="9485" max="9485" width="19.28515625" style="46" customWidth="1"/>
    <col min="9486" max="9486" width="17.5703125" style="46" customWidth="1"/>
    <col min="9487" max="9487" width="20.7109375" style="46" customWidth="1"/>
    <col min="9488" max="9488" width="21.42578125" style="46" customWidth="1"/>
    <col min="9489" max="9489" width="21" style="46" customWidth="1"/>
    <col min="9490" max="9490" width="16" style="46" customWidth="1"/>
    <col min="9491" max="9491" width="14.5703125" style="46" customWidth="1"/>
    <col min="9492" max="9492" width="74.5703125" style="46" customWidth="1"/>
    <col min="9493" max="9493" width="101.42578125" style="46" customWidth="1"/>
    <col min="9494" max="9688" width="11.42578125" style="46"/>
    <col min="9689" max="9690" width="21.28515625" style="46" customWidth="1"/>
    <col min="9691" max="9691" width="37.140625" style="46" customWidth="1"/>
    <col min="9692" max="9692" width="49.28515625" style="46" customWidth="1"/>
    <col min="9693" max="9693" width="18.5703125" style="46" customWidth="1"/>
    <col min="9694" max="9694" width="62.28515625" style="46" customWidth="1"/>
    <col min="9695" max="9695" width="21.7109375" style="46" customWidth="1"/>
    <col min="9696" max="9696" width="18.42578125" style="46" customWidth="1"/>
    <col min="9697" max="9697" width="63" style="46" customWidth="1"/>
    <col min="9698" max="9698" width="22.28515625" style="46" customWidth="1"/>
    <col min="9699" max="9699" width="21" style="46" customWidth="1"/>
    <col min="9700" max="9703" width="15.85546875" style="46" customWidth="1"/>
    <col min="9704" max="9704" width="26.140625" style="46" customWidth="1"/>
    <col min="9705" max="9716" width="10.7109375" style="46" customWidth="1"/>
    <col min="9717" max="9724" width="0" style="46" hidden="1" customWidth="1"/>
    <col min="9725" max="9726" width="15.42578125" style="46" customWidth="1"/>
    <col min="9727" max="9727" width="18.7109375" style="46" customWidth="1"/>
    <col min="9728" max="9728" width="18.42578125" style="46" customWidth="1"/>
    <col min="9729" max="9730" width="15.42578125" style="46" customWidth="1"/>
    <col min="9731" max="9731" width="18.140625" style="46" customWidth="1"/>
    <col min="9732" max="9732" width="20.42578125" style="46" customWidth="1"/>
    <col min="9733" max="9733" width="18.140625" style="46" customWidth="1"/>
    <col min="9734" max="9734" width="15.42578125" style="46" customWidth="1"/>
    <col min="9735" max="9735" width="20" style="46" customWidth="1"/>
    <col min="9736" max="9736" width="18.140625" style="46" customWidth="1"/>
    <col min="9737" max="9737" width="15.42578125" style="46" customWidth="1"/>
    <col min="9738" max="9738" width="18.7109375" style="46" customWidth="1"/>
    <col min="9739" max="9739" width="15.42578125" style="46" customWidth="1"/>
    <col min="9740" max="9740" width="17.140625" style="46" customWidth="1"/>
    <col min="9741" max="9741" width="19.28515625" style="46" customWidth="1"/>
    <col min="9742" max="9742" width="17.5703125" style="46" customWidth="1"/>
    <col min="9743" max="9743" width="20.7109375" style="46" customWidth="1"/>
    <col min="9744" max="9744" width="21.42578125" style="46" customWidth="1"/>
    <col min="9745" max="9745" width="21" style="46" customWidth="1"/>
    <col min="9746" max="9746" width="16" style="46" customWidth="1"/>
    <col min="9747" max="9747" width="14.5703125" style="46" customWidth="1"/>
    <col min="9748" max="9748" width="74.5703125" style="46" customWidth="1"/>
    <col min="9749" max="9749" width="101.42578125" style="46" customWidth="1"/>
    <col min="9750" max="9944" width="11.42578125" style="46"/>
    <col min="9945" max="9946" width="21.28515625" style="46" customWidth="1"/>
    <col min="9947" max="9947" width="37.140625" style="46" customWidth="1"/>
    <col min="9948" max="9948" width="49.28515625" style="46" customWidth="1"/>
    <col min="9949" max="9949" width="18.5703125" style="46" customWidth="1"/>
    <col min="9950" max="9950" width="62.28515625" style="46" customWidth="1"/>
    <col min="9951" max="9951" width="21.7109375" style="46" customWidth="1"/>
    <col min="9952" max="9952" width="18.42578125" style="46" customWidth="1"/>
    <col min="9953" max="9953" width="63" style="46" customWidth="1"/>
    <col min="9954" max="9954" width="22.28515625" style="46" customWidth="1"/>
    <col min="9955" max="9955" width="21" style="46" customWidth="1"/>
    <col min="9956" max="9959" width="15.85546875" style="46" customWidth="1"/>
    <col min="9960" max="9960" width="26.140625" style="46" customWidth="1"/>
    <col min="9961" max="9972" width="10.7109375" style="46" customWidth="1"/>
    <col min="9973" max="9980" width="0" style="46" hidden="1" customWidth="1"/>
    <col min="9981" max="9982" width="15.42578125" style="46" customWidth="1"/>
    <col min="9983" max="9983" width="18.7109375" style="46" customWidth="1"/>
    <col min="9984" max="9984" width="18.42578125" style="46" customWidth="1"/>
    <col min="9985" max="9986" width="15.42578125" style="46" customWidth="1"/>
    <col min="9987" max="9987" width="18.140625" style="46" customWidth="1"/>
    <col min="9988" max="9988" width="20.42578125" style="46" customWidth="1"/>
    <col min="9989" max="9989" width="18.140625" style="46" customWidth="1"/>
    <col min="9990" max="9990" width="15.42578125" style="46" customWidth="1"/>
    <col min="9991" max="9991" width="20" style="46" customWidth="1"/>
    <col min="9992" max="9992" width="18.140625" style="46" customWidth="1"/>
    <col min="9993" max="9993" width="15.42578125" style="46" customWidth="1"/>
    <col min="9994" max="9994" width="18.7109375" style="46" customWidth="1"/>
    <col min="9995" max="9995" width="15.42578125" style="46" customWidth="1"/>
    <col min="9996" max="9996" width="17.140625" style="46" customWidth="1"/>
    <col min="9997" max="9997" width="19.28515625" style="46" customWidth="1"/>
    <col min="9998" max="9998" width="17.5703125" style="46" customWidth="1"/>
    <col min="9999" max="9999" width="20.7109375" style="46" customWidth="1"/>
    <col min="10000" max="10000" width="21.42578125" style="46" customWidth="1"/>
    <col min="10001" max="10001" width="21" style="46" customWidth="1"/>
    <col min="10002" max="10002" width="16" style="46" customWidth="1"/>
    <col min="10003" max="10003" width="14.5703125" style="46" customWidth="1"/>
    <col min="10004" max="10004" width="74.5703125" style="46" customWidth="1"/>
    <col min="10005" max="10005" width="101.42578125" style="46" customWidth="1"/>
    <col min="10006" max="10200" width="11.42578125" style="46"/>
    <col min="10201" max="10202" width="21.28515625" style="46" customWidth="1"/>
    <col min="10203" max="10203" width="37.140625" style="46" customWidth="1"/>
    <col min="10204" max="10204" width="49.28515625" style="46" customWidth="1"/>
    <col min="10205" max="10205" width="18.5703125" style="46" customWidth="1"/>
    <col min="10206" max="10206" width="62.28515625" style="46" customWidth="1"/>
    <col min="10207" max="10207" width="21.7109375" style="46" customWidth="1"/>
    <col min="10208" max="10208" width="18.42578125" style="46" customWidth="1"/>
    <col min="10209" max="10209" width="63" style="46" customWidth="1"/>
    <col min="10210" max="10210" width="22.28515625" style="46" customWidth="1"/>
    <col min="10211" max="10211" width="21" style="46" customWidth="1"/>
    <col min="10212" max="10215" width="15.85546875" style="46" customWidth="1"/>
    <col min="10216" max="10216" width="26.140625" style="46" customWidth="1"/>
    <col min="10217" max="10228" width="10.7109375" style="46" customWidth="1"/>
    <col min="10229" max="10236" width="0" style="46" hidden="1" customWidth="1"/>
    <col min="10237" max="10238" width="15.42578125" style="46" customWidth="1"/>
    <col min="10239" max="10239" width="18.7109375" style="46" customWidth="1"/>
    <col min="10240" max="10240" width="18.42578125" style="46" customWidth="1"/>
    <col min="10241" max="10242" width="15.42578125" style="46" customWidth="1"/>
    <col min="10243" max="10243" width="18.140625" style="46" customWidth="1"/>
    <col min="10244" max="10244" width="20.42578125" style="46" customWidth="1"/>
    <col min="10245" max="10245" width="18.140625" style="46" customWidth="1"/>
    <col min="10246" max="10246" width="15.42578125" style="46" customWidth="1"/>
    <col min="10247" max="10247" width="20" style="46" customWidth="1"/>
    <col min="10248" max="10248" width="18.140625" style="46" customWidth="1"/>
    <col min="10249" max="10249" width="15.42578125" style="46" customWidth="1"/>
    <col min="10250" max="10250" width="18.7109375" style="46" customWidth="1"/>
    <col min="10251" max="10251" width="15.42578125" style="46" customWidth="1"/>
    <col min="10252" max="10252" width="17.140625" style="46" customWidth="1"/>
    <col min="10253" max="10253" width="19.28515625" style="46" customWidth="1"/>
    <col min="10254" max="10254" width="17.5703125" style="46" customWidth="1"/>
    <col min="10255" max="10255" width="20.7109375" style="46" customWidth="1"/>
    <col min="10256" max="10256" width="21.42578125" style="46" customWidth="1"/>
    <col min="10257" max="10257" width="21" style="46" customWidth="1"/>
    <col min="10258" max="10258" width="16" style="46" customWidth="1"/>
    <col min="10259" max="10259" width="14.5703125" style="46" customWidth="1"/>
    <col min="10260" max="10260" width="74.5703125" style="46" customWidth="1"/>
    <col min="10261" max="10261" width="101.42578125" style="46" customWidth="1"/>
    <col min="10262" max="10456" width="11.42578125" style="46"/>
    <col min="10457" max="10458" width="21.28515625" style="46" customWidth="1"/>
    <col min="10459" max="10459" width="37.140625" style="46" customWidth="1"/>
    <col min="10460" max="10460" width="49.28515625" style="46" customWidth="1"/>
    <col min="10461" max="10461" width="18.5703125" style="46" customWidth="1"/>
    <col min="10462" max="10462" width="62.28515625" style="46" customWidth="1"/>
    <col min="10463" max="10463" width="21.7109375" style="46" customWidth="1"/>
    <col min="10464" max="10464" width="18.42578125" style="46" customWidth="1"/>
    <col min="10465" max="10465" width="63" style="46" customWidth="1"/>
    <col min="10466" max="10466" width="22.28515625" style="46" customWidth="1"/>
    <col min="10467" max="10467" width="21" style="46" customWidth="1"/>
    <col min="10468" max="10471" width="15.85546875" style="46" customWidth="1"/>
    <col min="10472" max="10472" width="26.140625" style="46" customWidth="1"/>
    <col min="10473" max="10484" width="10.7109375" style="46" customWidth="1"/>
    <col min="10485" max="10492" width="0" style="46" hidden="1" customWidth="1"/>
    <col min="10493" max="10494" width="15.42578125" style="46" customWidth="1"/>
    <col min="10495" max="10495" width="18.7109375" style="46" customWidth="1"/>
    <col min="10496" max="10496" width="18.42578125" style="46" customWidth="1"/>
    <col min="10497" max="10498" width="15.42578125" style="46" customWidth="1"/>
    <col min="10499" max="10499" width="18.140625" style="46" customWidth="1"/>
    <col min="10500" max="10500" width="20.42578125" style="46" customWidth="1"/>
    <col min="10501" max="10501" width="18.140625" style="46" customWidth="1"/>
    <col min="10502" max="10502" width="15.42578125" style="46" customWidth="1"/>
    <col min="10503" max="10503" width="20" style="46" customWidth="1"/>
    <col min="10504" max="10504" width="18.140625" style="46" customWidth="1"/>
    <col min="10505" max="10505" width="15.42578125" style="46" customWidth="1"/>
    <col min="10506" max="10506" width="18.7109375" style="46" customWidth="1"/>
    <col min="10507" max="10507" width="15.42578125" style="46" customWidth="1"/>
    <col min="10508" max="10508" width="17.140625" style="46" customWidth="1"/>
    <col min="10509" max="10509" width="19.28515625" style="46" customWidth="1"/>
    <col min="10510" max="10510" width="17.5703125" style="46" customWidth="1"/>
    <col min="10511" max="10511" width="20.7109375" style="46" customWidth="1"/>
    <col min="10512" max="10512" width="21.42578125" style="46" customWidth="1"/>
    <col min="10513" max="10513" width="21" style="46" customWidth="1"/>
    <col min="10514" max="10514" width="16" style="46" customWidth="1"/>
    <col min="10515" max="10515" width="14.5703125" style="46" customWidth="1"/>
    <col min="10516" max="10516" width="74.5703125" style="46" customWidth="1"/>
    <col min="10517" max="10517" width="101.42578125" style="46" customWidth="1"/>
    <col min="10518" max="10712" width="11.42578125" style="46"/>
    <col min="10713" max="10714" width="21.28515625" style="46" customWidth="1"/>
    <col min="10715" max="10715" width="37.140625" style="46" customWidth="1"/>
    <col min="10716" max="10716" width="49.28515625" style="46" customWidth="1"/>
    <col min="10717" max="10717" width="18.5703125" style="46" customWidth="1"/>
    <col min="10718" max="10718" width="62.28515625" style="46" customWidth="1"/>
    <col min="10719" max="10719" width="21.7109375" style="46" customWidth="1"/>
    <col min="10720" max="10720" width="18.42578125" style="46" customWidth="1"/>
    <col min="10721" max="10721" width="63" style="46" customWidth="1"/>
    <col min="10722" max="10722" width="22.28515625" style="46" customWidth="1"/>
    <col min="10723" max="10723" width="21" style="46" customWidth="1"/>
    <col min="10724" max="10727" width="15.85546875" style="46" customWidth="1"/>
    <col min="10728" max="10728" width="26.140625" style="46" customWidth="1"/>
    <col min="10729" max="10740" width="10.7109375" style="46" customWidth="1"/>
    <col min="10741" max="10748" width="0" style="46" hidden="1" customWidth="1"/>
    <col min="10749" max="10750" width="15.42578125" style="46" customWidth="1"/>
    <col min="10751" max="10751" width="18.7109375" style="46" customWidth="1"/>
    <col min="10752" max="10752" width="18.42578125" style="46" customWidth="1"/>
    <col min="10753" max="10754" width="15.42578125" style="46" customWidth="1"/>
    <col min="10755" max="10755" width="18.140625" style="46" customWidth="1"/>
    <col min="10756" max="10756" width="20.42578125" style="46" customWidth="1"/>
    <col min="10757" max="10757" width="18.140625" style="46" customWidth="1"/>
    <col min="10758" max="10758" width="15.42578125" style="46" customWidth="1"/>
    <col min="10759" max="10759" width="20" style="46" customWidth="1"/>
    <col min="10760" max="10760" width="18.140625" style="46" customWidth="1"/>
    <col min="10761" max="10761" width="15.42578125" style="46" customWidth="1"/>
    <col min="10762" max="10762" width="18.7109375" style="46" customWidth="1"/>
    <col min="10763" max="10763" width="15.42578125" style="46" customWidth="1"/>
    <col min="10764" max="10764" width="17.140625" style="46" customWidth="1"/>
    <col min="10765" max="10765" width="19.28515625" style="46" customWidth="1"/>
    <col min="10766" max="10766" width="17.5703125" style="46" customWidth="1"/>
    <col min="10767" max="10767" width="20.7109375" style="46" customWidth="1"/>
    <col min="10768" max="10768" width="21.42578125" style="46" customWidth="1"/>
    <col min="10769" max="10769" width="21" style="46" customWidth="1"/>
    <col min="10770" max="10770" width="16" style="46" customWidth="1"/>
    <col min="10771" max="10771" width="14.5703125" style="46" customWidth="1"/>
    <col min="10772" max="10772" width="74.5703125" style="46" customWidth="1"/>
    <col min="10773" max="10773" width="101.42578125" style="46" customWidth="1"/>
    <col min="10774" max="10968" width="11.42578125" style="46"/>
    <col min="10969" max="10970" width="21.28515625" style="46" customWidth="1"/>
    <col min="10971" max="10971" width="37.140625" style="46" customWidth="1"/>
    <col min="10972" max="10972" width="49.28515625" style="46" customWidth="1"/>
    <col min="10973" max="10973" width="18.5703125" style="46" customWidth="1"/>
    <col min="10974" max="10974" width="62.28515625" style="46" customWidth="1"/>
    <col min="10975" max="10975" width="21.7109375" style="46" customWidth="1"/>
    <col min="10976" max="10976" width="18.42578125" style="46" customWidth="1"/>
    <col min="10977" max="10977" width="63" style="46" customWidth="1"/>
    <col min="10978" max="10978" width="22.28515625" style="46" customWidth="1"/>
    <col min="10979" max="10979" width="21" style="46" customWidth="1"/>
    <col min="10980" max="10983" width="15.85546875" style="46" customWidth="1"/>
    <col min="10984" max="10984" width="26.140625" style="46" customWidth="1"/>
    <col min="10985" max="10996" width="10.7109375" style="46" customWidth="1"/>
    <col min="10997" max="11004" width="0" style="46" hidden="1" customWidth="1"/>
    <col min="11005" max="11006" width="15.42578125" style="46" customWidth="1"/>
    <col min="11007" max="11007" width="18.7109375" style="46" customWidth="1"/>
    <col min="11008" max="11008" width="18.42578125" style="46" customWidth="1"/>
    <col min="11009" max="11010" width="15.42578125" style="46" customWidth="1"/>
    <col min="11011" max="11011" width="18.140625" style="46" customWidth="1"/>
    <col min="11012" max="11012" width="20.42578125" style="46" customWidth="1"/>
    <col min="11013" max="11013" width="18.140625" style="46" customWidth="1"/>
    <col min="11014" max="11014" width="15.42578125" style="46" customWidth="1"/>
    <col min="11015" max="11015" width="20" style="46" customWidth="1"/>
    <col min="11016" max="11016" width="18.140625" style="46" customWidth="1"/>
    <col min="11017" max="11017" width="15.42578125" style="46" customWidth="1"/>
    <col min="11018" max="11018" width="18.7109375" style="46" customWidth="1"/>
    <col min="11019" max="11019" width="15.42578125" style="46" customWidth="1"/>
    <col min="11020" max="11020" width="17.140625" style="46" customWidth="1"/>
    <col min="11021" max="11021" width="19.28515625" style="46" customWidth="1"/>
    <col min="11022" max="11022" width="17.5703125" style="46" customWidth="1"/>
    <col min="11023" max="11023" width="20.7109375" style="46" customWidth="1"/>
    <col min="11024" max="11024" width="21.42578125" style="46" customWidth="1"/>
    <col min="11025" max="11025" width="21" style="46" customWidth="1"/>
    <col min="11026" max="11026" width="16" style="46" customWidth="1"/>
    <col min="11027" max="11027" width="14.5703125" style="46" customWidth="1"/>
    <col min="11028" max="11028" width="74.5703125" style="46" customWidth="1"/>
    <col min="11029" max="11029" width="101.42578125" style="46" customWidth="1"/>
    <col min="11030" max="11224" width="11.42578125" style="46"/>
    <col min="11225" max="11226" width="21.28515625" style="46" customWidth="1"/>
    <col min="11227" max="11227" width="37.140625" style="46" customWidth="1"/>
    <col min="11228" max="11228" width="49.28515625" style="46" customWidth="1"/>
    <col min="11229" max="11229" width="18.5703125" style="46" customWidth="1"/>
    <col min="11230" max="11230" width="62.28515625" style="46" customWidth="1"/>
    <col min="11231" max="11231" width="21.7109375" style="46" customWidth="1"/>
    <col min="11232" max="11232" width="18.42578125" style="46" customWidth="1"/>
    <col min="11233" max="11233" width="63" style="46" customWidth="1"/>
    <col min="11234" max="11234" width="22.28515625" style="46" customWidth="1"/>
    <col min="11235" max="11235" width="21" style="46" customWidth="1"/>
    <col min="11236" max="11239" width="15.85546875" style="46" customWidth="1"/>
    <col min="11240" max="11240" width="26.140625" style="46" customWidth="1"/>
    <col min="11241" max="11252" width="10.7109375" style="46" customWidth="1"/>
    <col min="11253" max="11260" width="0" style="46" hidden="1" customWidth="1"/>
    <col min="11261" max="11262" width="15.42578125" style="46" customWidth="1"/>
    <col min="11263" max="11263" width="18.7109375" style="46" customWidth="1"/>
    <col min="11264" max="11264" width="18.42578125" style="46" customWidth="1"/>
    <col min="11265" max="11266" width="15.42578125" style="46" customWidth="1"/>
    <col min="11267" max="11267" width="18.140625" style="46" customWidth="1"/>
    <col min="11268" max="11268" width="20.42578125" style="46" customWidth="1"/>
    <col min="11269" max="11269" width="18.140625" style="46" customWidth="1"/>
    <col min="11270" max="11270" width="15.42578125" style="46" customWidth="1"/>
    <col min="11271" max="11271" width="20" style="46" customWidth="1"/>
    <col min="11272" max="11272" width="18.140625" style="46" customWidth="1"/>
    <col min="11273" max="11273" width="15.42578125" style="46" customWidth="1"/>
    <col min="11274" max="11274" width="18.7109375" style="46" customWidth="1"/>
    <col min="11275" max="11275" width="15.42578125" style="46" customWidth="1"/>
    <col min="11276" max="11276" width="17.140625" style="46" customWidth="1"/>
    <col min="11277" max="11277" width="19.28515625" style="46" customWidth="1"/>
    <col min="11278" max="11278" width="17.5703125" style="46" customWidth="1"/>
    <col min="11279" max="11279" width="20.7109375" style="46" customWidth="1"/>
    <col min="11280" max="11280" width="21.42578125" style="46" customWidth="1"/>
    <col min="11281" max="11281" width="21" style="46" customWidth="1"/>
    <col min="11282" max="11282" width="16" style="46" customWidth="1"/>
    <col min="11283" max="11283" width="14.5703125" style="46" customWidth="1"/>
    <col min="11284" max="11284" width="74.5703125" style="46" customWidth="1"/>
    <col min="11285" max="11285" width="101.42578125" style="46" customWidth="1"/>
    <col min="11286" max="11480" width="11.42578125" style="46"/>
    <col min="11481" max="11482" width="21.28515625" style="46" customWidth="1"/>
    <col min="11483" max="11483" width="37.140625" style="46" customWidth="1"/>
    <col min="11484" max="11484" width="49.28515625" style="46" customWidth="1"/>
    <col min="11485" max="11485" width="18.5703125" style="46" customWidth="1"/>
    <col min="11486" max="11486" width="62.28515625" style="46" customWidth="1"/>
    <col min="11487" max="11487" width="21.7109375" style="46" customWidth="1"/>
    <col min="11488" max="11488" width="18.42578125" style="46" customWidth="1"/>
    <col min="11489" max="11489" width="63" style="46" customWidth="1"/>
    <col min="11490" max="11490" width="22.28515625" style="46" customWidth="1"/>
    <col min="11491" max="11491" width="21" style="46" customWidth="1"/>
    <col min="11492" max="11495" width="15.85546875" style="46" customWidth="1"/>
    <col min="11496" max="11496" width="26.140625" style="46" customWidth="1"/>
    <col min="11497" max="11508" width="10.7109375" style="46" customWidth="1"/>
    <col min="11509" max="11516" width="0" style="46" hidden="1" customWidth="1"/>
    <col min="11517" max="11518" width="15.42578125" style="46" customWidth="1"/>
    <col min="11519" max="11519" width="18.7109375" style="46" customWidth="1"/>
    <col min="11520" max="11520" width="18.42578125" style="46" customWidth="1"/>
    <col min="11521" max="11522" width="15.42578125" style="46" customWidth="1"/>
    <col min="11523" max="11523" width="18.140625" style="46" customWidth="1"/>
    <col min="11524" max="11524" width="20.42578125" style="46" customWidth="1"/>
    <col min="11525" max="11525" width="18.140625" style="46" customWidth="1"/>
    <col min="11526" max="11526" width="15.42578125" style="46" customWidth="1"/>
    <col min="11527" max="11527" width="20" style="46" customWidth="1"/>
    <col min="11528" max="11528" width="18.140625" style="46" customWidth="1"/>
    <col min="11529" max="11529" width="15.42578125" style="46" customWidth="1"/>
    <col min="11530" max="11530" width="18.7109375" style="46" customWidth="1"/>
    <col min="11531" max="11531" width="15.42578125" style="46" customWidth="1"/>
    <col min="11532" max="11532" width="17.140625" style="46" customWidth="1"/>
    <col min="11533" max="11533" width="19.28515625" style="46" customWidth="1"/>
    <col min="11534" max="11534" width="17.5703125" style="46" customWidth="1"/>
    <col min="11535" max="11535" width="20.7109375" style="46" customWidth="1"/>
    <col min="11536" max="11536" width="21.42578125" style="46" customWidth="1"/>
    <col min="11537" max="11537" width="21" style="46" customWidth="1"/>
    <col min="11538" max="11538" width="16" style="46" customWidth="1"/>
    <col min="11539" max="11539" width="14.5703125" style="46" customWidth="1"/>
    <col min="11540" max="11540" width="74.5703125" style="46" customWidth="1"/>
    <col min="11541" max="11541" width="101.42578125" style="46" customWidth="1"/>
    <col min="11542" max="11736" width="11.42578125" style="46"/>
    <col min="11737" max="11738" width="21.28515625" style="46" customWidth="1"/>
    <col min="11739" max="11739" width="37.140625" style="46" customWidth="1"/>
    <col min="11740" max="11740" width="49.28515625" style="46" customWidth="1"/>
    <col min="11741" max="11741" width="18.5703125" style="46" customWidth="1"/>
    <col min="11742" max="11742" width="62.28515625" style="46" customWidth="1"/>
    <col min="11743" max="11743" width="21.7109375" style="46" customWidth="1"/>
    <col min="11744" max="11744" width="18.42578125" style="46" customWidth="1"/>
    <col min="11745" max="11745" width="63" style="46" customWidth="1"/>
    <col min="11746" max="11746" width="22.28515625" style="46" customWidth="1"/>
    <col min="11747" max="11747" width="21" style="46" customWidth="1"/>
    <col min="11748" max="11751" width="15.85546875" style="46" customWidth="1"/>
    <col min="11752" max="11752" width="26.140625" style="46" customWidth="1"/>
    <col min="11753" max="11764" width="10.7109375" style="46" customWidth="1"/>
    <col min="11765" max="11772" width="0" style="46" hidden="1" customWidth="1"/>
    <col min="11773" max="11774" width="15.42578125" style="46" customWidth="1"/>
    <col min="11775" max="11775" width="18.7109375" style="46" customWidth="1"/>
    <col min="11776" max="11776" width="18.42578125" style="46" customWidth="1"/>
    <col min="11777" max="11778" width="15.42578125" style="46" customWidth="1"/>
    <col min="11779" max="11779" width="18.140625" style="46" customWidth="1"/>
    <col min="11780" max="11780" width="20.42578125" style="46" customWidth="1"/>
    <col min="11781" max="11781" width="18.140625" style="46" customWidth="1"/>
    <col min="11782" max="11782" width="15.42578125" style="46" customWidth="1"/>
    <col min="11783" max="11783" width="20" style="46" customWidth="1"/>
    <col min="11784" max="11784" width="18.140625" style="46" customWidth="1"/>
    <col min="11785" max="11785" width="15.42578125" style="46" customWidth="1"/>
    <col min="11786" max="11786" width="18.7109375" style="46" customWidth="1"/>
    <col min="11787" max="11787" width="15.42578125" style="46" customWidth="1"/>
    <col min="11788" max="11788" width="17.140625" style="46" customWidth="1"/>
    <col min="11789" max="11789" width="19.28515625" style="46" customWidth="1"/>
    <col min="11790" max="11790" width="17.5703125" style="46" customWidth="1"/>
    <col min="11791" max="11791" width="20.7109375" style="46" customWidth="1"/>
    <col min="11792" max="11792" width="21.42578125" style="46" customWidth="1"/>
    <col min="11793" max="11793" width="21" style="46" customWidth="1"/>
    <col min="11794" max="11794" width="16" style="46" customWidth="1"/>
    <col min="11795" max="11795" width="14.5703125" style="46" customWidth="1"/>
    <col min="11796" max="11796" width="74.5703125" style="46" customWidth="1"/>
    <col min="11797" max="11797" width="101.42578125" style="46" customWidth="1"/>
    <col min="11798" max="11992" width="11.42578125" style="46"/>
    <col min="11993" max="11994" width="21.28515625" style="46" customWidth="1"/>
    <col min="11995" max="11995" width="37.140625" style="46" customWidth="1"/>
    <col min="11996" max="11996" width="49.28515625" style="46" customWidth="1"/>
    <col min="11997" max="11997" width="18.5703125" style="46" customWidth="1"/>
    <col min="11998" max="11998" width="62.28515625" style="46" customWidth="1"/>
    <col min="11999" max="11999" width="21.7109375" style="46" customWidth="1"/>
    <col min="12000" max="12000" width="18.42578125" style="46" customWidth="1"/>
    <col min="12001" max="12001" width="63" style="46" customWidth="1"/>
    <col min="12002" max="12002" width="22.28515625" style="46" customWidth="1"/>
    <col min="12003" max="12003" width="21" style="46" customWidth="1"/>
    <col min="12004" max="12007" width="15.85546875" style="46" customWidth="1"/>
    <col min="12008" max="12008" width="26.140625" style="46" customWidth="1"/>
    <col min="12009" max="12020" width="10.7109375" style="46" customWidth="1"/>
    <col min="12021" max="12028" width="0" style="46" hidden="1" customWidth="1"/>
    <col min="12029" max="12030" width="15.42578125" style="46" customWidth="1"/>
    <col min="12031" max="12031" width="18.7109375" style="46" customWidth="1"/>
    <col min="12032" max="12032" width="18.42578125" style="46" customWidth="1"/>
    <col min="12033" max="12034" width="15.42578125" style="46" customWidth="1"/>
    <col min="12035" max="12035" width="18.140625" style="46" customWidth="1"/>
    <col min="12036" max="12036" width="20.42578125" style="46" customWidth="1"/>
    <col min="12037" max="12037" width="18.140625" style="46" customWidth="1"/>
    <col min="12038" max="12038" width="15.42578125" style="46" customWidth="1"/>
    <col min="12039" max="12039" width="20" style="46" customWidth="1"/>
    <col min="12040" max="12040" width="18.140625" style="46" customWidth="1"/>
    <col min="12041" max="12041" width="15.42578125" style="46" customWidth="1"/>
    <col min="12042" max="12042" width="18.7109375" style="46" customWidth="1"/>
    <col min="12043" max="12043" width="15.42578125" style="46" customWidth="1"/>
    <col min="12044" max="12044" width="17.140625" style="46" customWidth="1"/>
    <col min="12045" max="12045" width="19.28515625" style="46" customWidth="1"/>
    <col min="12046" max="12046" width="17.5703125" style="46" customWidth="1"/>
    <col min="12047" max="12047" width="20.7109375" style="46" customWidth="1"/>
    <col min="12048" max="12048" width="21.42578125" style="46" customWidth="1"/>
    <col min="12049" max="12049" width="21" style="46" customWidth="1"/>
    <col min="12050" max="12050" width="16" style="46" customWidth="1"/>
    <col min="12051" max="12051" width="14.5703125" style="46" customWidth="1"/>
    <col min="12052" max="12052" width="74.5703125" style="46" customWidth="1"/>
    <col min="12053" max="12053" width="101.42578125" style="46" customWidth="1"/>
    <col min="12054" max="12248" width="11.42578125" style="46"/>
    <col min="12249" max="12250" width="21.28515625" style="46" customWidth="1"/>
    <col min="12251" max="12251" width="37.140625" style="46" customWidth="1"/>
    <col min="12252" max="12252" width="49.28515625" style="46" customWidth="1"/>
    <col min="12253" max="12253" width="18.5703125" style="46" customWidth="1"/>
    <col min="12254" max="12254" width="62.28515625" style="46" customWidth="1"/>
    <col min="12255" max="12255" width="21.7109375" style="46" customWidth="1"/>
    <col min="12256" max="12256" width="18.42578125" style="46" customWidth="1"/>
    <col min="12257" max="12257" width="63" style="46" customWidth="1"/>
    <col min="12258" max="12258" width="22.28515625" style="46" customWidth="1"/>
    <col min="12259" max="12259" width="21" style="46" customWidth="1"/>
    <col min="12260" max="12263" width="15.85546875" style="46" customWidth="1"/>
    <col min="12264" max="12264" width="26.140625" style="46" customWidth="1"/>
    <col min="12265" max="12276" width="10.7109375" style="46" customWidth="1"/>
    <col min="12277" max="12284" width="0" style="46" hidden="1" customWidth="1"/>
    <col min="12285" max="12286" width="15.42578125" style="46" customWidth="1"/>
    <col min="12287" max="12287" width="18.7109375" style="46" customWidth="1"/>
    <col min="12288" max="12288" width="18.42578125" style="46" customWidth="1"/>
    <col min="12289" max="12290" width="15.42578125" style="46" customWidth="1"/>
    <col min="12291" max="12291" width="18.140625" style="46" customWidth="1"/>
    <col min="12292" max="12292" width="20.42578125" style="46" customWidth="1"/>
    <col min="12293" max="12293" width="18.140625" style="46" customWidth="1"/>
    <col min="12294" max="12294" width="15.42578125" style="46" customWidth="1"/>
    <col min="12295" max="12295" width="20" style="46" customWidth="1"/>
    <col min="12296" max="12296" width="18.140625" style="46" customWidth="1"/>
    <col min="12297" max="12297" width="15.42578125" style="46" customWidth="1"/>
    <col min="12298" max="12298" width="18.7109375" style="46" customWidth="1"/>
    <col min="12299" max="12299" width="15.42578125" style="46" customWidth="1"/>
    <col min="12300" max="12300" width="17.140625" style="46" customWidth="1"/>
    <col min="12301" max="12301" width="19.28515625" style="46" customWidth="1"/>
    <col min="12302" max="12302" width="17.5703125" style="46" customWidth="1"/>
    <col min="12303" max="12303" width="20.7109375" style="46" customWidth="1"/>
    <col min="12304" max="12304" width="21.42578125" style="46" customWidth="1"/>
    <col min="12305" max="12305" width="21" style="46" customWidth="1"/>
    <col min="12306" max="12306" width="16" style="46" customWidth="1"/>
    <col min="12307" max="12307" width="14.5703125" style="46" customWidth="1"/>
    <col min="12308" max="12308" width="74.5703125" style="46" customWidth="1"/>
    <col min="12309" max="12309" width="101.42578125" style="46" customWidth="1"/>
    <col min="12310" max="12504" width="11.42578125" style="46"/>
    <col min="12505" max="12506" width="21.28515625" style="46" customWidth="1"/>
    <col min="12507" max="12507" width="37.140625" style="46" customWidth="1"/>
    <col min="12508" max="12508" width="49.28515625" style="46" customWidth="1"/>
    <col min="12509" max="12509" width="18.5703125" style="46" customWidth="1"/>
    <col min="12510" max="12510" width="62.28515625" style="46" customWidth="1"/>
    <col min="12511" max="12511" width="21.7109375" style="46" customWidth="1"/>
    <col min="12512" max="12512" width="18.42578125" style="46" customWidth="1"/>
    <col min="12513" max="12513" width="63" style="46" customWidth="1"/>
    <col min="12514" max="12514" width="22.28515625" style="46" customWidth="1"/>
    <col min="12515" max="12515" width="21" style="46" customWidth="1"/>
    <col min="12516" max="12519" width="15.85546875" style="46" customWidth="1"/>
    <col min="12520" max="12520" width="26.140625" style="46" customWidth="1"/>
    <col min="12521" max="12532" width="10.7109375" style="46" customWidth="1"/>
    <col min="12533" max="12540" width="0" style="46" hidden="1" customWidth="1"/>
    <col min="12541" max="12542" width="15.42578125" style="46" customWidth="1"/>
    <col min="12543" max="12543" width="18.7109375" style="46" customWidth="1"/>
    <col min="12544" max="12544" width="18.42578125" style="46" customWidth="1"/>
    <col min="12545" max="12546" width="15.42578125" style="46" customWidth="1"/>
    <col min="12547" max="12547" width="18.140625" style="46" customWidth="1"/>
    <col min="12548" max="12548" width="20.42578125" style="46" customWidth="1"/>
    <col min="12549" max="12549" width="18.140625" style="46" customWidth="1"/>
    <col min="12550" max="12550" width="15.42578125" style="46" customWidth="1"/>
    <col min="12551" max="12551" width="20" style="46" customWidth="1"/>
    <col min="12552" max="12552" width="18.140625" style="46" customWidth="1"/>
    <col min="12553" max="12553" width="15.42578125" style="46" customWidth="1"/>
    <col min="12554" max="12554" width="18.7109375" style="46" customWidth="1"/>
    <col min="12555" max="12555" width="15.42578125" style="46" customWidth="1"/>
    <col min="12556" max="12556" width="17.140625" style="46" customWidth="1"/>
    <col min="12557" max="12557" width="19.28515625" style="46" customWidth="1"/>
    <col min="12558" max="12558" width="17.5703125" style="46" customWidth="1"/>
    <col min="12559" max="12559" width="20.7109375" style="46" customWidth="1"/>
    <col min="12560" max="12560" width="21.42578125" style="46" customWidth="1"/>
    <col min="12561" max="12561" width="21" style="46" customWidth="1"/>
    <col min="12562" max="12562" width="16" style="46" customWidth="1"/>
    <col min="12563" max="12563" width="14.5703125" style="46" customWidth="1"/>
    <col min="12564" max="12564" width="74.5703125" style="46" customWidth="1"/>
    <col min="12565" max="12565" width="101.42578125" style="46" customWidth="1"/>
    <col min="12566" max="12760" width="11.42578125" style="46"/>
    <col min="12761" max="12762" width="21.28515625" style="46" customWidth="1"/>
    <col min="12763" max="12763" width="37.140625" style="46" customWidth="1"/>
    <col min="12764" max="12764" width="49.28515625" style="46" customWidth="1"/>
    <col min="12765" max="12765" width="18.5703125" style="46" customWidth="1"/>
    <col min="12766" max="12766" width="62.28515625" style="46" customWidth="1"/>
    <col min="12767" max="12767" width="21.7109375" style="46" customWidth="1"/>
    <col min="12768" max="12768" width="18.42578125" style="46" customWidth="1"/>
    <col min="12769" max="12769" width="63" style="46" customWidth="1"/>
    <col min="12770" max="12770" width="22.28515625" style="46" customWidth="1"/>
    <col min="12771" max="12771" width="21" style="46" customWidth="1"/>
    <col min="12772" max="12775" width="15.85546875" style="46" customWidth="1"/>
    <col min="12776" max="12776" width="26.140625" style="46" customWidth="1"/>
    <col min="12777" max="12788" width="10.7109375" style="46" customWidth="1"/>
    <col min="12789" max="12796" width="0" style="46" hidden="1" customWidth="1"/>
    <col min="12797" max="12798" width="15.42578125" style="46" customWidth="1"/>
    <col min="12799" max="12799" width="18.7109375" style="46" customWidth="1"/>
    <col min="12800" max="12800" width="18.42578125" style="46" customWidth="1"/>
    <col min="12801" max="12802" width="15.42578125" style="46" customWidth="1"/>
    <col min="12803" max="12803" width="18.140625" style="46" customWidth="1"/>
    <col min="12804" max="12804" width="20.42578125" style="46" customWidth="1"/>
    <col min="12805" max="12805" width="18.140625" style="46" customWidth="1"/>
    <col min="12806" max="12806" width="15.42578125" style="46" customWidth="1"/>
    <col min="12807" max="12807" width="20" style="46" customWidth="1"/>
    <col min="12808" max="12808" width="18.140625" style="46" customWidth="1"/>
    <col min="12809" max="12809" width="15.42578125" style="46" customWidth="1"/>
    <col min="12810" max="12810" width="18.7109375" style="46" customWidth="1"/>
    <col min="12811" max="12811" width="15.42578125" style="46" customWidth="1"/>
    <col min="12812" max="12812" width="17.140625" style="46" customWidth="1"/>
    <col min="12813" max="12813" width="19.28515625" style="46" customWidth="1"/>
    <col min="12814" max="12814" width="17.5703125" style="46" customWidth="1"/>
    <col min="12815" max="12815" width="20.7109375" style="46" customWidth="1"/>
    <col min="12816" max="12816" width="21.42578125" style="46" customWidth="1"/>
    <col min="12817" max="12817" width="21" style="46" customWidth="1"/>
    <col min="12818" max="12818" width="16" style="46" customWidth="1"/>
    <col min="12819" max="12819" width="14.5703125" style="46" customWidth="1"/>
    <col min="12820" max="12820" width="74.5703125" style="46" customWidth="1"/>
    <col min="12821" max="12821" width="101.42578125" style="46" customWidth="1"/>
    <col min="12822" max="13016" width="11.42578125" style="46"/>
    <col min="13017" max="13018" width="21.28515625" style="46" customWidth="1"/>
    <col min="13019" max="13019" width="37.140625" style="46" customWidth="1"/>
    <col min="13020" max="13020" width="49.28515625" style="46" customWidth="1"/>
    <col min="13021" max="13021" width="18.5703125" style="46" customWidth="1"/>
    <col min="13022" max="13022" width="62.28515625" style="46" customWidth="1"/>
    <col min="13023" max="13023" width="21.7109375" style="46" customWidth="1"/>
    <col min="13024" max="13024" width="18.42578125" style="46" customWidth="1"/>
    <col min="13025" max="13025" width="63" style="46" customWidth="1"/>
    <col min="13026" max="13026" width="22.28515625" style="46" customWidth="1"/>
    <col min="13027" max="13027" width="21" style="46" customWidth="1"/>
    <col min="13028" max="13031" width="15.85546875" style="46" customWidth="1"/>
    <col min="13032" max="13032" width="26.140625" style="46" customWidth="1"/>
    <col min="13033" max="13044" width="10.7109375" style="46" customWidth="1"/>
    <col min="13045" max="13052" width="0" style="46" hidden="1" customWidth="1"/>
    <col min="13053" max="13054" width="15.42578125" style="46" customWidth="1"/>
    <col min="13055" max="13055" width="18.7109375" style="46" customWidth="1"/>
    <col min="13056" max="13056" width="18.42578125" style="46" customWidth="1"/>
    <col min="13057" max="13058" width="15.42578125" style="46" customWidth="1"/>
    <col min="13059" max="13059" width="18.140625" style="46" customWidth="1"/>
    <col min="13060" max="13060" width="20.42578125" style="46" customWidth="1"/>
    <col min="13061" max="13061" width="18.140625" style="46" customWidth="1"/>
    <col min="13062" max="13062" width="15.42578125" style="46" customWidth="1"/>
    <col min="13063" max="13063" width="20" style="46" customWidth="1"/>
    <col min="13064" max="13064" width="18.140625" style="46" customWidth="1"/>
    <col min="13065" max="13065" width="15.42578125" style="46" customWidth="1"/>
    <col min="13066" max="13066" width="18.7109375" style="46" customWidth="1"/>
    <col min="13067" max="13067" width="15.42578125" style="46" customWidth="1"/>
    <col min="13068" max="13068" width="17.140625" style="46" customWidth="1"/>
    <col min="13069" max="13069" width="19.28515625" style="46" customWidth="1"/>
    <col min="13070" max="13070" width="17.5703125" style="46" customWidth="1"/>
    <col min="13071" max="13071" width="20.7109375" style="46" customWidth="1"/>
    <col min="13072" max="13072" width="21.42578125" style="46" customWidth="1"/>
    <col min="13073" max="13073" width="21" style="46" customWidth="1"/>
    <col min="13074" max="13074" width="16" style="46" customWidth="1"/>
    <col min="13075" max="13075" width="14.5703125" style="46" customWidth="1"/>
    <col min="13076" max="13076" width="74.5703125" style="46" customWidth="1"/>
    <col min="13077" max="13077" width="101.42578125" style="46" customWidth="1"/>
    <col min="13078" max="13272" width="11.42578125" style="46"/>
    <col min="13273" max="13274" width="21.28515625" style="46" customWidth="1"/>
    <col min="13275" max="13275" width="37.140625" style="46" customWidth="1"/>
    <col min="13276" max="13276" width="49.28515625" style="46" customWidth="1"/>
    <col min="13277" max="13277" width="18.5703125" style="46" customWidth="1"/>
    <col min="13278" max="13278" width="62.28515625" style="46" customWidth="1"/>
    <col min="13279" max="13279" width="21.7109375" style="46" customWidth="1"/>
    <col min="13280" max="13280" width="18.42578125" style="46" customWidth="1"/>
    <col min="13281" max="13281" width="63" style="46" customWidth="1"/>
    <col min="13282" max="13282" width="22.28515625" style="46" customWidth="1"/>
    <col min="13283" max="13283" width="21" style="46" customWidth="1"/>
    <col min="13284" max="13287" width="15.85546875" style="46" customWidth="1"/>
    <col min="13288" max="13288" width="26.140625" style="46" customWidth="1"/>
    <col min="13289" max="13300" width="10.7109375" style="46" customWidth="1"/>
    <col min="13301" max="13308" width="0" style="46" hidden="1" customWidth="1"/>
    <col min="13309" max="13310" width="15.42578125" style="46" customWidth="1"/>
    <col min="13311" max="13311" width="18.7109375" style="46" customWidth="1"/>
    <col min="13312" max="13312" width="18.42578125" style="46" customWidth="1"/>
    <col min="13313" max="13314" width="15.42578125" style="46" customWidth="1"/>
    <col min="13315" max="13315" width="18.140625" style="46" customWidth="1"/>
    <col min="13316" max="13316" width="20.42578125" style="46" customWidth="1"/>
    <col min="13317" max="13317" width="18.140625" style="46" customWidth="1"/>
    <col min="13318" max="13318" width="15.42578125" style="46" customWidth="1"/>
    <col min="13319" max="13319" width="20" style="46" customWidth="1"/>
    <col min="13320" max="13320" width="18.140625" style="46" customWidth="1"/>
    <col min="13321" max="13321" width="15.42578125" style="46" customWidth="1"/>
    <col min="13322" max="13322" width="18.7109375" style="46" customWidth="1"/>
    <col min="13323" max="13323" width="15.42578125" style="46" customWidth="1"/>
    <col min="13324" max="13324" width="17.140625" style="46" customWidth="1"/>
    <col min="13325" max="13325" width="19.28515625" style="46" customWidth="1"/>
    <col min="13326" max="13326" width="17.5703125" style="46" customWidth="1"/>
    <col min="13327" max="13327" width="20.7109375" style="46" customWidth="1"/>
    <col min="13328" max="13328" width="21.42578125" style="46" customWidth="1"/>
    <col min="13329" max="13329" width="21" style="46" customWidth="1"/>
    <col min="13330" max="13330" width="16" style="46" customWidth="1"/>
    <col min="13331" max="13331" width="14.5703125" style="46" customWidth="1"/>
    <col min="13332" max="13332" width="74.5703125" style="46" customWidth="1"/>
    <col min="13333" max="13333" width="101.42578125" style="46" customWidth="1"/>
    <col min="13334" max="13528" width="11.42578125" style="46"/>
    <col min="13529" max="13530" width="21.28515625" style="46" customWidth="1"/>
    <col min="13531" max="13531" width="37.140625" style="46" customWidth="1"/>
    <col min="13532" max="13532" width="49.28515625" style="46" customWidth="1"/>
    <col min="13533" max="13533" width="18.5703125" style="46" customWidth="1"/>
    <col min="13534" max="13534" width="62.28515625" style="46" customWidth="1"/>
    <col min="13535" max="13535" width="21.7109375" style="46" customWidth="1"/>
    <col min="13536" max="13536" width="18.42578125" style="46" customWidth="1"/>
    <col min="13537" max="13537" width="63" style="46" customWidth="1"/>
    <col min="13538" max="13538" width="22.28515625" style="46" customWidth="1"/>
    <col min="13539" max="13539" width="21" style="46" customWidth="1"/>
    <col min="13540" max="13543" width="15.85546875" style="46" customWidth="1"/>
    <col min="13544" max="13544" width="26.140625" style="46" customWidth="1"/>
    <col min="13545" max="13556" width="10.7109375" style="46" customWidth="1"/>
    <col min="13557" max="13564" width="0" style="46" hidden="1" customWidth="1"/>
    <col min="13565" max="13566" width="15.42578125" style="46" customWidth="1"/>
    <col min="13567" max="13567" width="18.7109375" style="46" customWidth="1"/>
    <col min="13568" max="13568" width="18.42578125" style="46" customWidth="1"/>
    <col min="13569" max="13570" width="15.42578125" style="46" customWidth="1"/>
    <col min="13571" max="13571" width="18.140625" style="46" customWidth="1"/>
    <col min="13572" max="13572" width="20.42578125" style="46" customWidth="1"/>
    <col min="13573" max="13573" width="18.140625" style="46" customWidth="1"/>
    <col min="13574" max="13574" width="15.42578125" style="46" customWidth="1"/>
    <col min="13575" max="13575" width="20" style="46" customWidth="1"/>
    <col min="13576" max="13576" width="18.140625" style="46" customWidth="1"/>
    <col min="13577" max="13577" width="15.42578125" style="46" customWidth="1"/>
    <col min="13578" max="13578" width="18.7109375" style="46" customWidth="1"/>
    <col min="13579" max="13579" width="15.42578125" style="46" customWidth="1"/>
    <col min="13580" max="13580" width="17.140625" style="46" customWidth="1"/>
    <col min="13581" max="13581" width="19.28515625" style="46" customWidth="1"/>
    <col min="13582" max="13582" width="17.5703125" style="46" customWidth="1"/>
    <col min="13583" max="13583" width="20.7109375" style="46" customWidth="1"/>
    <col min="13584" max="13584" width="21.42578125" style="46" customWidth="1"/>
    <col min="13585" max="13585" width="21" style="46" customWidth="1"/>
    <col min="13586" max="13586" width="16" style="46" customWidth="1"/>
    <col min="13587" max="13587" width="14.5703125" style="46" customWidth="1"/>
    <col min="13588" max="13588" width="74.5703125" style="46" customWidth="1"/>
    <col min="13589" max="13589" width="101.42578125" style="46" customWidth="1"/>
    <col min="13590" max="13784" width="11.42578125" style="46"/>
    <col min="13785" max="13786" width="21.28515625" style="46" customWidth="1"/>
    <col min="13787" max="13787" width="37.140625" style="46" customWidth="1"/>
    <col min="13788" max="13788" width="49.28515625" style="46" customWidth="1"/>
    <col min="13789" max="13789" width="18.5703125" style="46" customWidth="1"/>
    <col min="13790" max="13790" width="62.28515625" style="46" customWidth="1"/>
    <col min="13791" max="13791" width="21.7109375" style="46" customWidth="1"/>
    <col min="13792" max="13792" width="18.42578125" style="46" customWidth="1"/>
    <col min="13793" max="13793" width="63" style="46" customWidth="1"/>
    <col min="13794" max="13794" width="22.28515625" style="46" customWidth="1"/>
    <col min="13795" max="13795" width="21" style="46" customWidth="1"/>
    <col min="13796" max="13799" width="15.85546875" style="46" customWidth="1"/>
    <col min="13800" max="13800" width="26.140625" style="46" customWidth="1"/>
    <col min="13801" max="13812" width="10.7109375" style="46" customWidth="1"/>
    <col min="13813" max="13820" width="0" style="46" hidden="1" customWidth="1"/>
    <col min="13821" max="13822" width="15.42578125" style="46" customWidth="1"/>
    <col min="13823" max="13823" width="18.7109375" style="46" customWidth="1"/>
    <col min="13824" max="13824" width="18.42578125" style="46" customWidth="1"/>
    <col min="13825" max="13826" width="15.42578125" style="46" customWidth="1"/>
    <col min="13827" max="13827" width="18.140625" style="46" customWidth="1"/>
    <col min="13828" max="13828" width="20.42578125" style="46" customWidth="1"/>
    <col min="13829" max="13829" width="18.140625" style="46" customWidth="1"/>
    <col min="13830" max="13830" width="15.42578125" style="46" customWidth="1"/>
    <col min="13831" max="13831" width="20" style="46" customWidth="1"/>
    <col min="13832" max="13832" width="18.140625" style="46" customWidth="1"/>
    <col min="13833" max="13833" width="15.42578125" style="46" customWidth="1"/>
    <col min="13834" max="13834" width="18.7109375" style="46" customWidth="1"/>
    <col min="13835" max="13835" width="15.42578125" style="46" customWidth="1"/>
    <col min="13836" max="13836" width="17.140625" style="46" customWidth="1"/>
    <col min="13837" max="13837" width="19.28515625" style="46" customWidth="1"/>
    <col min="13838" max="13838" width="17.5703125" style="46" customWidth="1"/>
    <col min="13839" max="13839" width="20.7109375" style="46" customWidth="1"/>
    <col min="13840" max="13840" width="21.42578125" style="46" customWidth="1"/>
    <col min="13841" max="13841" width="21" style="46" customWidth="1"/>
    <col min="13842" max="13842" width="16" style="46" customWidth="1"/>
    <col min="13843" max="13843" width="14.5703125" style="46" customWidth="1"/>
    <col min="13844" max="13844" width="74.5703125" style="46" customWidth="1"/>
    <col min="13845" max="13845" width="101.42578125" style="46" customWidth="1"/>
    <col min="13846" max="14040" width="11.42578125" style="46"/>
    <col min="14041" max="14042" width="21.28515625" style="46" customWidth="1"/>
    <col min="14043" max="14043" width="37.140625" style="46" customWidth="1"/>
    <col min="14044" max="14044" width="49.28515625" style="46" customWidth="1"/>
    <col min="14045" max="14045" width="18.5703125" style="46" customWidth="1"/>
    <col min="14046" max="14046" width="62.28515625" style="46" customWidth="1"/>
    <col min="14047" max="14047" width="21.7109375" style="46" customWidth="1"/>
    <col min="14048" max="14048" width="18.42578125" style="46" customWidth="1"/>
    <col min="14049" max="14049" width="63" style="46" customWidth="1"/>
    <col min="14050" max="14050" width="22.28515625" style="46" customWidth="1"/>
    <col min="14051" max="14051" width="21" style="46" customWidth="1"/>
    <col min="14052" max="14055" width="15.85546875" style="46" customWidth="1"/>
    <col min="14056" max="14056" width="26.140625" style="46" customWidth="1"/>
    <col min="14057" max="14068" width="10.7109375" style="46" customWidth="1"/>
    <col min="14069" max="14076" width="0" style="46" hidden="1" customWidth="1"/>
    <col min="14077" max="14078" width="15.42578125" style="46" customWidth="1"/>
    <col min="14079" max="14079" width="18.7109375" style="46" customWidth="1"/>
    <col min="14080" max="14080" width="18.42578125" style="46" customWidth="1"/>
    <col min="14081" max="14082" width="15.42578125" style="46" customWidth="1"/>
    <col min="14083" max="14083" width="18.140625" style="46" customWidth="1"/>
    <col min="14084" max="14084" width="20.42578125" style="46" customWidth="1"/>
    <col min="14085" max="14085" width="18.140625" style="46" customWidth="1"/>
    <col min="14086" max="14086" width="15.42578125" style="46" customWidth="1"/>
    <col min="14087" max="14087" width="20" style="46" customWidth="1"/>
    <col min="14088" max="14088" width="18.140625" style="46" customWidth="1"/>
    <col min="14089" max="14089" width="15.42578125" style="46" customWidth="1"/>
    <col min="14090" max="14090" width="18.7109375" style="46" customWidth="1"/>
    <col min="14091" max="14091" width="15.42578125" style="46" customWidth="1"/>
    <col min="14092" max="14092" width="17.140625" style="46" customWidth="1"/>
    <col min="14093" max="14093" width="19.28515625" style="46" customWidth="1"/>
    <col min="14094" max="14094" width="17.5703125" style="46" customWidth="1"/>
    <col min="14095" max="14095" width="20.7109375" style="46" customWidth="1"/>
    <col min="14096" max="14096" width="21.42578125" style="46" customWidth="1"/>
    <col min="14097" max="14097" width="21" style="46" customWidth="1"/>
    <col min="14098" max="14098" width="16" style="46" customWidth="1"/>
    <col min="14099" max="14099" width="14.5703125" style="46" customWidth="1"/>
    <col min="14100" max="14100" width="74.5703125" style="46" customWidth="1"/>
    <col min="14101" max="14101" width="101.42578125" style="46" customWidth="1"/>
    <col min="14102" max="14296" width="11.42578125" style="46"/>
    <col min="14297" max="14298" width="21.28515625" style="46" customWidth="1"/>
    <col min="14299" max="14299" width="37.140625" style="46" customWidth="1"/>
    <col min="14300" max="14300" width="49.28515625" style="46" customWidth="1"/>
    <col min="14301" max="14301" width="18.5703125" style="46" customWidth="1"/>
    <col min="14302" max="14302" width="62.28515625" style="46" customWidth="1"/>
    <col min="14303" max="14303" width="21.7109375" style="46" customWidth="1"/>
    <col min="14304" max="14304" width="18.42578125" style="46" customWidth="1"/>
    <col min="14305" max="14305" width="63" style="46" customWidth="1"/>
    <col min="14306" max="14306" width="22.28515625" style="46" customWidth="1"/>
    <col min="14307" max="14307" width="21" style="46" customWidth="1"/>
    <col min="14308" max="14311" width="15.85546875" style="46" customWidth="1"/>
    <col min="14312" max="14312" width="26.140625" style="46" customWidth="1"/>
    <col min="14313" max="14324" width="10.7109375" style="46" customWidth="1"/>
    <col min="14325" max="14332" width="0" style="46" hidden="1" customWidth="1"/>
    <col min="14333" max="14334" width="15.42578125" style="46" customWidth="1"/>
    <col min="14335" max="14335" width="18.7109375" style="46" customWidth="1"/>
    <col min="14336" max="14336" width="18.42578125" style="46" customWidth="1"/>
    <col min="14337" max="14338" width="15.42578125" style="46" customWidth="1"/>
    <col min="14339" max="14339" width="18.140625" style="46" customWidth="1"/>
    <col min="14340" max="14340" width="20.42578125" style="46" customWidth="1"/>
    <col min="14341" max="14341" width="18.140625" style="46" customWidth="1"/>
    <col min="14342" max="14342" width="15.42578125" style="46" customWidth="1"/>
    <col min="14343" max="14343" width="20" style="46" customWidth="1"/>
    <col min="14344" max="14344" width="18.140625" style="46" customWidth="1"/>
    <col min="14345" max="14345" width="15.42578125" style="46" customWidth="1"/>
    <col min="14346" max="14346" width="18.7109375" style="46" customWidth="1"/>
    <col min="14347" max="14347" width="15.42578125" style="46" customWidth="1"/>
    <col min="14348" max="14348" width="17.140625" style="46" customWidth="1"/>
    <col min="14349" max="14349" width="19.28515625" style="46" customWidth="1"/>
    <col min="14350" max="14350" width="17.5703125" style="46" customWidth="1"/>
    <col min="14351" max="14351" width="20.7109375" style="46" customWidth="1"/>
    <col min="14352" max="14352" width="21.42578125" style="46" customWidth="1"/>
    <col min="14353" max="14353" width="21" style="46" customWidth="1"/>
    <col min="14354" max="14354" width="16" style="46" customWidth="1"/>
    <col min="14355" max="14355" width="14.5703125" style="46" customWidth="1"/>
    <col min="14356" max="14356" width="74.5703125" style="46" customWidth="1"/>
    <col min="14357" max="14357" width="101.42578125" style="46" customWidth="1"/>
    <col min="14358" max="14552" width="11.42578125" style="46"/>
    <col min="14553" max="14554" width="21.28515625" style="46" customWidth="1"/>
    <col min="14555" max="14555" width="37.140625" style="46" customWidth="1"/>
    <col min="14556" max="14556" width="49.28515625" style="46" customWidth="1"/>
    <col min="14557" max="14557" width="18.5703125" style="46" customWidth="1"/>
    <col min="14558" max="14558" width="62.28515625" style="46" customWidth="1"/>
    <col min="14559" max="14559" width="21.7109375" style="46" customWidth="1"/>
    <col min="14560" max="14560" width="18.42578125" style="46" customWidth="1"/>
    <col min="14561" max="14561" width="63" style="46" customWidth="1"/>
    <col min="14562" max="14562" width="22.28515625" style="46" customWidth="1"/>
    <col min="14563" max="14563" width="21" style="46" customWidth="1"/>
    <col min="14564" max="14567" width="15.85546875" style="46" customWidth="1"/>
    <col min="14568" max="14568" width="26.140625" style="46" customWidth="1"/>
    <col min="14569" max="14580" width="10.7109375" style="46" customWidth="1"/>
    <col min="14581" max="14588" width="0" style="46" hidden="1" customWidth="1"/>
    <col min="14589" max="14590" width="15.42578125" style="46" customWidth="1"/>
    <col min="14591" max="14591" width="18.7109375" style="46" customWidth="1"/>
    <col min="14592" max="14592" width="18.42578125" style="46" customWidth="1"/>
    <col min="14593" max="14594" width="15.42578125" style="46" customWidth="1"/>
    <col min="14595" max="14595" width="18.140625" style="46" customWidth="1"/>
    <col min="14596" max="14596" width="20.42578125" style="46" customWidth="1"/>
    <col min="14597" max="14597" width="18.140625" style="46" customWidth="1"/>
    <col min="14598" max="14598" width="15.42578125" style="46" customWidth="1"/>
    <col min="14599" max="14599" width="20" style="46" customWidth="1"/>
    <col min="14600" max="14600" width="18.140625" style="46" customWidth="1"/>
    <col min="14601" max="14601" width="15.42578125" style="46" customWidth="1"/>
    <col min="14602" max="14602" width="18.7109375" style="46" customWidth="1"/>
    <col min="14603" max="14603" width="15.42578125" style="46" customWidth="1"/>
    <col min="14604" max="14604" width="17.140625" style="46" customWidth="1"/>
    <col min="14605" max="14605" width="19.28515625" style="46" customWidth="1"/>
    <col min="14606" max="14606" width="17.5703125" style="46" customWidth="1"/>
    <col min="14607" max="14607" width="20.7109375" style="46" customWidth="1"/>
    <col min="14608" max="14608" width="21.42578125" style="46" customWidth="1"/>
    <col min="14609" max="14609" width="21" style="46" customWidth="1"/>
    <col min="14610" max="14610" width="16" style="46" customWidth="1"/>
    <col min="14611" max="14611" width="14.5703125" style="46" customWidth="1"/>
    <col min="14612" max="14612" width="74.5703125" style="46" customWidth="1"/>
    <col min="14613" max="14613" width="101.42578125" style="46" customWidth="1"/>
    <col min="14614" max="14808" width="11.42578125" style="46"/>
    <col min="14809" max="14810" width="21.28515625" style="46" customWidth="1"/>
    <col min="14811" max="14811" width="37.140625" style="46" customWidth="1"/>
    <col min="14812" max="14812" width="49.28515625" style="46" customWidth="1"/>
    <col min="14813" max="14813" width="18.5703125" style="46" customWidth="1"/>
    <col min="14814" max="14814" width="62.28515625" style="46" customWidth="1"/>
    <col min="14815" max="14815" width="21.7109375" style="46" customWidth="1"/>
    <col min="14816" max="14816" width="18.42578125" style="46" customWidth="1"/>
    <col min="14817" max="14817" width="63" style="46" customWidth="1"/>
    <col min="14818" max="14818" width="22.28515625" style="46" customWidth="1"/>
    <col min="14819" max="14819" width="21" style="46" customWidth="1"/>
    <col min="14820" max="14823" width="15.85546875" style="46" customWidth="1"/>
    <col min="14824" max="14824" width="26.140625" style="46" customWidth="1"/>
    <col min="14825" max="14836" width="10.7109375" style="46" customWidth="1"/>
    <col min="14837" max="14844" width="0" style="46" hidden="1" customWidth="1"/>
    <col min="14845" max="14846" width="15.42578125" style="46" customWidth="1"/>
    <col min="14847" max="14847" width="18.7109375" style="46" customWidth="1"/>
    <col min="14848" max="14848" width="18.42578125" style="46" customWidth="1"/>
    <col min="14849" max="14850" width="15.42578125" style="46" customWidth="1"/>
    <col min="14851" max="14851" width="18.140625" style="46" customWidth="1"/>
    <col min="14852" max="14852" width="20.42578125" style="46" customWidth="1"/>
    <col min="14853" max="14853" width="18.140625" style="46" customWidth="1"/>
    <col min="14854" max="14854" width="15.42578125" style="46" customWidth="1"/>
    <col min="14855" max="14855" width="20" style="46" customWidth="1"/>
    <col min="14856" max="14856" width="18.140625" style="46" customWidth="1"/>
    <col min="14857" max="14857" width="15.42578125" style="46" customWidth="1"/>
    <col min="14858" max="14858" width="18.7109375" style="46" customWidth="1"/>
    <col min="14859" max="14859" width="15.42578125" style="46" customWidth="1"/>
    <col min="14860" max="14860" width="17.140625" style="46" customWidth="1"/>
    <col min="14861" max="14861" width="19.28515625" style="46" customWidth="1"/>
    <col min="14862" max="14862" width="17.5703125" style="46" customWidth="1"/>
    <col min="14863" max="14863" width="20.7109375" style="46" customWidth="1"/>
    <col min="14864" max="14864" width="21.42578125" style="46" customWidth="1"/>
    <col min="14865" max="14865" width="21" style="46" customWidth="1"/>
    <col min="14866" max="14866" width="16" style="46" customWidth="1"/>
    <col min="14867" max="14867" width="14.5703125" style="46" customWidth="1"/>
    <col min="14868" max="14868" width="74.5703125" style="46" customWidth="1"/>
    <col min="14869" max="14869" width="101.42578125" style="46" customWidth="1"/>
    <col min="14870" max="15064" width="11.42578125" style="46"/>
    <col min="15065" max="15066" width="21.28515625" style="46" customWidth="1"/>
    <col min="15067" max="15067" width="37.140625" style="46" customWidth="1"/>
    <col min="15068" max="15068" width="49.28515625" style="46" customWidth="1"/>
    <col min="15069" max="15069" width="18.5703125" style="46" customWidth="1"/>
    <col min="15070" max="15070" width="62.28515625" style="46" customWidth="1"/>
    <col min="15071" max="15071" width="21.7109375" style="46" customWidth="1"/>
    <col min="15072" max="15072" width="18.42578125" style="46" customWidth="1"/>
    <col min="15073" max="15073" width="63" style="46" customWidth="1"/>
    <col min="15074" max="15074" width="22.28515625" style="46" customWidth="1"/>
    <col min="15075" max="15075" width="21" style="46" customWidth="1"/>
    <col min="15076" max="15079" width="15.85546875" style="46" customWidth="1"/>
    <col min="15080" max="15080" width="26.140625" style="46" customWidth="1"/>
    <col min="15081" max="15092" width="10.7109375" style="46" customWidth="1"/>
    <col min="15093" max="15100" width="0" style="46" hidden="1" customWidth="1"/>
    <col min="15101" max="15102" width="15.42578125" style="46" customWidth="1"/>
    <col min="15103" max="15103" width="18.7109375" style="46" customWidth="1"/>
    <col min="15104" max="15104" width="18.42578125" style="46" customWidth="1"/>
    <col min="15105" max="15106" width="15.42578125" style="46" customWidth="1"/>
    <col min="15107" max="15107" width="18.140625" style="46" customWidth="1"/>
    <col min="15108" max="15108" width="20.42578125" style="46" customWidth="1"/>
    <col min="15109" max="15109" width="18.140625" style="46" customWidth="1"/>
    <col min="15110" max="15110" width="15.42578125" style="46" customWidth="1"/>
    <col min="15111" max="15111" width="20" style="46" customWidth="1"/>
    <col min="15112" max="15112" width="18.140625" style="46" customWidth="1"/>
    <col min="15113" max="15113" width="15.42578125" style="46" customWidth="1"/>
    <col min="15114" max="15114" width="18.7109375" style="46" customWidth="1"/>
    <col min="15115" max="15115" width="15.42578125" style="46" customWidth="1"/>
    <col min="15116" max="15116" width="17.140625" style="46" customWidth="1"/>
    <col min="15117" max="15117" width="19.28515625" style="46" customWidth="1"/>
    <col min="15118" max="15118" width="17.5703125" style="46" customWidth="1"/>
    <col min="15119" max="15119" width="20.7109375" style="46" customWidth="1"/>
    <col min="15120" max="15120" width="21.42578125" style="46" customWidth="1"/>
    <col min="15121" max="15121" width="21" style="46" customWidth="1"/>
    <col min="15122" max="15122" width="16" style="46" customWidth="1"/>
    <col min="15123" max="15123" width="14.5703125" style="46" customWidth="1"/>
    <col min="15124" max="15124" width="74.5703125" style="46" customWidth="1"/>
    <col min="15125" max="15125" width="101.42578125" style="46" customWidth="1"/>
    <col min="15126" max="15320" width="11.42578125" style="46"/>
    <col min="15321" max="15322" width="21.28515625" style="46" customWidth="1"/>
    <col min="15323" max="15323" width="37.140625" style="46" customWidth="1"/>
    <col min="15324" max="15324" width="49.28515625" style="46" customWidth="1"/>
    <col min="15325" max="15325" width="18.5703125" style="46" customWidth="1"/>
    <col min="15326" max="15326" width="62.28515625" style="46" customWidth="1"/>
    <col min="15327" max="15327" width="21.7109375" style="46" customWidth="1"/>
    <col min="15328" max="15328" width="18.42578125" style="46" customWidth="1"/>
    <col min="15329" max="15329" width="63" style="46" customWidth="1"/>
    <col min="15330" max="15330" width="22.28515625" style="46" customWidth="1"/>
    <col min="15331" max="15331" width="21" style="46" customWidth="1"/>
    <col min="15332" max="15335" width="15.85546875" style="46" customWidth="1"/>
    <col min="15336" max="15336" width="26.140625" style="46" customWidth="1"/>
    <col min="15337" max="15348" width="10.7109375" style="46" customWidth="1"/>
    <col min="15349" max="15356" width="0" style="46" hidden="1" customWidth="1"/>
    <col min="15357" max="15358" width="15.42578125" style="46" customWidth="1"/>
    <col min="15359" max="15359" width="18.7109375" style="46" customWidth="1"/>
    <col min="15360" max="15360" width="18.42578125" style="46" customWidth="1"/>
    <col min="15361" max="15362" width="15.42578125" style="46" customWidth="1"/>
    <col min="15363" max="15363" width="18.140625" style="46" customWidth="1"/>
    <col min="15364" max="15364" width="20.42578125" style="46" customWidth="1"/>
    <col min="15365" max="15365" width="18.140625" style="46" customWidth="1"/>
    <col min="15366" max="15366" width="15.42578125" style="46" customWidth="1"/>
    <col min="15367" max="15367" width="20" style="46" customWidth="1"/>
    <col min="15368" max="15368" width="18.140625" style="46" customWidth="1"/>
    <col min="15369" max="15369" width="15.42578125" style="46" customWidth="1"/>
    <col min="15370" max="15370" width="18.7109375" style="46" customWidth="1"/>
    <col min="15371" max="15371" width="15.42578125" style="46" customWidth="1"/>
    <col min="15372" max="15372" width="17.140625" style="46" customWidth="1"/>
    <col min="15373" max="15373" width="19.28515625" style="46" customWidth="1"/>
    <col min="15374" max="15374" width="17.5703125" style="46" customWidth="1"/>
    <col min="15375" max="15375" width="20.7109375" style="46" customWidth="1"/>
    <col min="15376" max="15376" width="21.42578125" style="46" customWidth="1"/>
    <col min="15377" max="15377" width="21" style="46" customWidth="1"/>
    <col min="15378" max="15378" width="16" style="46" customWidth="1"/>
    <col min="15379" max="15379" width="14.5703125" style="46" customWidth="1"/>
    <col min="15380" max="15380" width="74.5703125" style="46" customWidth="1"/>
    <col min="15381" max="15381" width="101.42578125" style="46" customWidth="1"/>
    <col min="15382" max="15576" width="11.42578125" style="46"/>
    <col min="15577" max="15578" width="21.28515625" style="46" customWidth="1"/>
    <col min="15579" max="15579" width="37.140625" style="46" customWidth="1"/>
    <col min="15580" max="15580" width="49.28515625" style="46" customWidth="1"/>
    <col min="15581" max="15581" width="18.5703125" style="46" customWidth="1"/>
    <col min="15582" max="15582" width="62.28515625" style="46" customWidth="1"/>
    <col min="15583" max="15583" width="21.7109375" style="46" customWidth="1"/>
    <col min="15584" max="15584" width="18.42578125" style="46" customWidth="1"/>
    <col min="15585" max="15585" width="63" style="46" customWidth="1"/>
    <col min="15586" max="15586" width="22.28515625" style="46" customWidth="1"/>
    <col min="15587" max="15587" width="21" style="46" customWidth="1"/>
    <col min="15588" max="15591" width="15.85546875" style="46" customWidth="1"/>
    <col min="15592" max="15592" width="26.140625" style="46" customWidth="1"/>
    <col min="15593" max="15604" width="10.7109375" style="46" customWidth="1"/>
    <col min="15605" max="15612" width="0" style="46" hidden="1" customWidth="1"/>
    <col min="15613" max="15614" width="15.42578125" style="46" customWidth="1"/>
    <col min="15615" max="15615" width="18.7109375" style="46" customWidth="1"/>
    <col min="15616" max="15616" width="18.42578125" style="46" customWidth="1"/>
    <col min="15617" max="15618" width="15.42578125" style="46" customWidth="1"/>
    <col min="15619" max="15619" width="18.140625" style="46" customWidth="1"/>
    <col min="15620" max="15620" width="20.42578125" style="46" customWidth="1"/>
    <col min="15621" max="15621" width="18.140625" style="46" customWidth="1"/>
    <col min="15622" max="15622" width="15.42578125" style="46" customWidth="1"/>
    <col min="15623" max="15623" width="20" style="46" customWidth="1"/>
    <col min="15624" max="15624" width="18.140625" style="46" customWidth="1"/>
    <col min="15625" max="15625" width="15.42578125" style="46" customWidth="1"/>
    <col min="15626" max="15626" width="18.7109375" style="46" customWidth="1"/>
    <col min="15627" max="15627" width="15.42578125" style="46" customWidth="1"/>
    <col min="15628" max="15628" width="17.140625" style="46" customWidth="1"/>
    <col min="15629" max="15629" width="19.28515625" style="46" customWidth="1"/>
    <col min="15630" max="15630" width="17.5703125" style="46" customWidth="1"/>
    <col min="15631" max="15631" width="20.7109375" style="46" customWidth="1"/>
    <col min="15632" max="15632" width="21.42578125" style="46" customWidth="1"/>
    <col min="15633" max="15633" width="21" style="46" customWidth="1"/>
    <col min="15634" max="15634" width="16" style="46" customWidth="1"/>
    <col min="15635" max="15635" width="14.5703125" style="46" customWidth="1"/>
    <col min="15636" max="15636" width="74.5703125" style="46" customWidth="1"/>
    <col min="15637" max="15637" width="101.42578125" style="46" customWidth="1"/>
    <col min="15638" max="15832" width="11.42578125" style="46"/>
    <col min="15833" max="15834" width="21.28515625" style="46" customWidth="1"/>
    <col min="15835" max="15835" width="37.140625" style="46" customWidth="1"/>
    <col min="15836" max="15836" width="49.28515625" style="46" customWidth="1"/>
    <col min="15837" max="15837" width="18.5703125" style="46" customWidth="1"/>
    <col min="15838" max="15838" width="62.28515625" style="46" customWidth="1"/>
    <col min="15839" max="15839" width="21.7109375" style="46" customWidth="1"/>
    <col min="15840" max="15840" width="18.42578125" style="46" customWidth="1"/>
    <col min="15841" max="15841" width="63" style="46" customWidth="1"/>
    <col min="15842" max="15842" width="22.28515625" style="46" customWidth="1"/>
    <col min="15843" max="15843" width="21" style="46" customWidth="1"/>
    <col min="15844" max="15847" width="15.85546875" style="46" customWidth="1"/>
    <col min="15848" max="15848" width="26.140625" style="46" customWidth="1"/>
    <col min="15849" max="15860" width="10.7109375" style="46" customWidth="1"/>
    <col min="15861" max="15868" width="0" style="46" hidden="1" customWidth="1"/>
    <col min="15869" max="15870" width="15.42578125" style="46" customWidth="1"/>
    <col min="15871" max="15871" width="18.7109375" style="46" customWidth="1"/>
    <col min="15872" max="15872" width="18.42578125" style="46" customWidth="1"/>
    <col min="15873" max="15874" width="15.42578125" style="46" customWidth="1"/>
    <col min="15875" max="15875" width="18.140625" style="46" customWidth="1"/>
    <col min="15876" max="15876" width="20.42578125" style="46" customWidth="1"/>
    <col min="15877" max="15877" width="18.140625" style="46" customWidth="1"/>
    <col min="15878" max="15878" width="15.42578125" style="46" customWidth="1"/>
    <col min="15879" max="15879" width="20" style="46" customWidth="1"/>
    <col min="15880" max="15880" width="18.140625" style="46" customWidth="1"/>
    <col min="15881" max="15881" width="15.42578125" style="46" customWidth="1"/>
    <col min="15882" max="15882" width="18.7109375" style="46" customWidth="1"/>
    <col min="15883" max="15883" width="15.42578125" style="46" customWidth="1"/>
    <col min="15884" max="15884" width="17.140625" style="46" customWidth="1"/>
    <col min="15885" max="15885" width="19.28515625" style="46" customWidth="1"/>
    <col min="15886" max="15886" width="17.5703125" style="46" customWidth="1"/>
    <col min="15887" max="15887" width="20.7109375" style="46" customWidth="1"/>
    <col min="15888" max="15888" width="21.42578125" style="46" customWidth="1"/>
    <col min="15889" max="15889" width="21" style="46" customWidth="1"/>
    <col min="15890" max="15890" width="16" style="46" customWidth="1"/>
    <col min="15891" max="15891" width="14.5703125" style="46" customWidth="1"/>
    <col min="15892" max="15892" width="74.5703125" style="46" customWidth="1"/>
    <col min="15893" max="15893" width="101.42578125" style="46" customWidth="1"/>
    <col min="15894" max="16088" width="11.42578125" style="46"/>
    <col min="16089" max="16090" width="21.28515625" style="46" customWidth="1"/>
    <col min="16091" max="16091" width="37.140625" style="46" customWidth="1"/>
    <col min="16092" max="16092" width="49.28515625" style="46" customWidth="1"/>
    <col min="16093" max="16093" width="18.5703125" style="46" customWidth="1"/>
    <col min="16094" max="16094" width="62.28515625" style="46" customWidth="1"/>
    <col min="16095" max="16095" width="21.7109375" style="46" customWidth="1"/>
    <col min="16096" max="16096" width="18.42578125" style="46" customWidth="1"/>
    <col min="16097" max="16097" width="63" style="46" customWidth="1"/>
    <col min="16098" max="16098" width="22.28515625" style="46" customWidth="1"/>
    <col min="16099" max="16099" width="21" style="46" customWidth="1"/>
    <col min="16100" max="16103" width="15.85546875" style="46" customWidth="1"/>
    <col min="16104" max="16104" width="26.140625" style="46" customWidth="1"/>
    <col min="16105" max="16116" width="10.7109375" style="46" customWidth="1"/>
    <col min="16117" max="16124" width="0" style="46" hidden="1" customWidth="1"/>
    <col min="16125" max="16126" width="15.42578125" style="46" customWidth="1"/>
    <col min="16127" max="16127" width="18.7109375" style="46" customWidth="1"/>
    <col min="16128" max="16128" width="18.42578125" style="46" customWidth="1"/>
    <col min="16129" max="16130" width="15.42578125" style="46" customWidth="1"/>
    <col min="16131" max="16131" width="18.140625" style="46" customWidth="1"/>
    <col min="16132" max="16132" width="20.42578125" style="46" customWidth="1"/>
    <col min="16133" max="16133" width="18.140625" style="46" customWidth="1"/>
    <col min="16134" max="16134" width="15.42578125" style="46" customWidth="1"/>
    <col min="16135" max="16135" width="20" style="46" customWidth="1"/>
    <col min="16136" max="16136" width="18.140625" style="46" customWidth="1"/>
    <col min="16137" max="16137" width="15.42578125" style="46" customWidth="1"/>
    <col min="16138" max="16138" width="18.7109375" style="46" customWidth="1"/>
    <col min="16139" max="16139" width="15.42578125" style="46" customWidth="1"/>
    <col min="16140" max="16140" width="17.140625" style="46" customWidth="1"/>
    <col min="16141" max="16141" width="19.28515625" style="46" customWidth="1"/>
    <col min="16142" max="16142" width="17.5703125" style="46" customWidth="1"/>
    <col min="16143" max="16143" width="20.7109375" style="46" customWidth="1"/>
    <col min="16144" max="16144" width="21.42578125" style="46" customWidth="1"/>
    <col min="16145" max="16145" width="21" style="46" customWidth="1"/>
    <col min="16146" max="16146" width="16" style="46" customWidth="1"/>
    <col min="16147" max="16147" width="14.5703125" style="46" customWidth="1"/>
    <col min="16148" max="16148" width="74.5703125" style="46" customWidth="1"/>
    <col min="16149" max="16149" width="101.42578125" style="46" customWidth="1"/>
    <col min="16150" max="16384" width="11.42578125" style="46"/>
  </cols>
  <sheetData>
    <row r="1" spans="1:42" ht="69.75" customHeight="1">
      <c r="B1" s="55"/>
      <c r="C1" s="55" t="s">
        <v>143</v>
      </c>
      <c r="D1" s="59"/>
      <c r="E1" s="59"/>
      <c r="F1" s="59"/>
      <c r="G1" s="59"/>
      <c r="H1" s="59"/>
      <c r="I1" s="59"/>
      <c r="J1" s="59"/>
      <c r="K1" s="59"/>
      <c r="L1" s="59"/>
      <c r="M1" s="59"/>
      <c r="N1" s="59"/>
      <c r="O1" s="59"/>
      <c r="P1" s="59"/>
      <c r="Q1" s="59"/>
      <c r="R1" s="59"/>
      <c r="S1" s="84"/>
      <c r="T1" s="59"/>
      <c r="U1" s="59"/>
    </row>
    <row r="2" spans="1:42" ht="69.75" customHeight="1">
      <c r="B2" s="55"/>
      <c r="C2" s="55" t="s">
        <v>144</v>
      </c>
      <c r="D2" s="55"/>
      <c r="E2" s="55"/>
      <c r="F2" s="55"/>
      <c r="G2" s="55"/>
      <c r="H2" s="55"/>
      <c r="I2" s="55"/>
      <c r="J2" s="55"/>
      <c r="K2" s="55"/>
      <c r="L2" s="55"/>
      <c r="M2" s="55"/>
      <c r="N2" s="55"/>
      <c r="O2" s="55"/>
      <c r="P2" s="55"/>
      <c r="Q2" s="55"/>
      <c r="R2" s="55"/>
      <c r="S2" s="84"/>
      <c r="T2" s="55"/>
      <c r="U2" s="55"/>
    </row>
    <row r="3" spans="1:42" ht="18.75" customHeight="1">
      <c r="A3" s="725"/>
      <c r="B3" s="725"/>
      <c r="C3" s="725"/>
      <c r="D3" s="725"/>
      <c r="E3" s="725"/>
      <c r="F3" s="725"/>
      <c r="G3" s="725"/>
      <c r="H3" s="725"/>
      <c r="I3" s="725"/>
      <c r="J3" s="725"/>
      <c r="K3" s="725"/>
      <c r="L3" s="725"/>
      <c r="M3" s="725"/>
      <c r="N3" s="725"/>
      <c r="O3" s="725"/>
      <c r="P3" s="725"/>
      <c r="Q3" s="725"/>
      <c r="R3" s="725"/>
      <c r="S3" s="725"/>
      <c r="T3" s="725"/>
      <c r="U3" s="725"/>
    </row>
    <row r="4" spans="1:42" ht="114.75" customHeight="1">
      <c r="B4" s="60"/>
      <c r="C4" s="60" t="s">
        <v>624</v>
      </c>
      <c r="D4" s="60"/>
      <c r="E4" s="60"/>
      <c r="F4" s="60"/>
      <c r="G4" s="60"/>
      <c r="H4" s="60"/>
      <c r="I4" s="60"/>
      <c r="J4" s="60"/>
      <c r="K4" s="60"/>
      <c r="L4" s="60"/>
      <c r="M4" s="60"/>
      <c r="N4" s="60"/>
      <c r="O4" s="60"/>
      <c r="P4" s="60"/>
      <c r="Q4" s="60"/>
      <c r="R4" s="60"/>
      <c r="S4" s="85"/>
      <c r="T4" s="60"/>
      <c r="U4" s="60"/>
    </row>
    <row r="5" spans="1:42" ht="57.75" customHeight="1">
      <c r="A5" s="726"/>
      <c r="B5" s="727"/>
      <c r="C5" s="727"/>
      <c r="D5" s="727"/>
      <c r="E5" s="727"/>
      <c r="F5" s="727"/>
      <c r="G5" s="727"/>
      <c r="H5" s="727"/>
      <c r="I5" s="727"/>
      <c r="J5" s="727"/>
      <c r="K5" s="727"/>
      <c r="L5" s="727"/>
      <c r="M5" s="727"/>
      <c r="N5" s="727"/>
      <c r="O5" s="727"/>
      <c r="P5" s="727"/>
      <c r="Q5" s="727"/>
      <c r="R5" s="727"/>
      <c r="S5" s="727"/>
      <c r="T5" s="727"/>
      <c r="U5" s="727"/>
    </row>
    <row r="6" spans="1:42" ht="135.75" customHeight="1">
      <c r="A6" s="740" t="s">
        <v>635</v>
      </c>
      <c r="B6" s="740"/>
      <c r="C6" s="803" t="s">
        <v>45</v>
      </c>
      <c r="D6" s="803"/>
      <c r="E6" s="803"/>
      <c r="F6" s="803"/>
      <c r="G6" s="803"/>
      <c r="H6" s="803"/>
      <c r="I6" s="803"/>
      <c r="J6" s="803"/>
      <c r="K6" s="803"/>
      <c r="L6" s="803"/>
      <c r="M6" s="803"/>
      <c r="N6" s="803"/>
      <c r="O6" s="803"/>
      <c r="P6" s="803"/>
      <c r="Q6" s="803"/>
      <c r="R6" s="803"/>
      <c r="S6" s="803"/>
      <c r="T6" s="803"/>
      <c r="U6" s="803"/>
    </row>
    <row r="7" spans="1:42" ht="28.5" customHeight="1">
      <c r="A7" s="66"/>
      <c r="B7" s="66"/>
      <c r="C7" s="266"/>
      <c r="D7" s="25"/>
      <c r="E7" s="25"/>
      <c r="F7" s="58"/>
      <c r="G7" s="58"/>
      <c r="H7" s="58"/>
      <c r="I7" s="1"/>
      <c r="J7" s="1"/>
      <c r="K7" s="1"/>
      <c r="L7" s="1"/>
      <c r="M7" s="1"/>
      <c r="N7" s="1"/>
      <c r="O7" s="1"/>
      <c r="P7" s="1"/>
      <c r="Q7" s="1"/>
      <c r="R7" s="1"/>
      <c r="S7" s="1"/>
      <c r="T7" s="1"/>
      <c r="U7" s="1"/>
    </row>
    <row r="8" spans="1:42" ht="409.5" customHeight="1">
      <c r="A8" s="804" t="s">
        <v>637</v>
      </c>
      <c r="B8" s="804"/>
      <c r="C8" s="805" t="s">
        <v>656</v>
      </c>
      <c r="D8" s="806"/>
      <c r="E8" s="806"/>
      <c r="F8" s="806"/>
      <c r="G8" s="806"/>
      <c r="H8" s="806"/>
      <c r="I8" s="806"/>
      <c r="J8" s="806"/>
      <c r="K8" s="806"/>
      <c r="L8" s="806"/>
      <c r="M8" s="806"/>
      <c r="N8" s="806"/>
      <c r="O8" s="806"/>
      <c r="P8" s="806"/>
      <c r="Q8" s="806"/>
      <c r="R8" s="806"/>
      <c r="S8" s="806"/>
      <c r="T8" s="806"/>
      <c r="U8" s="807"/>
    </row>
    <row r="9" spans="1:42" ht="408.75" customHeight="1">
      <c r="A9" s="189"/>
      <c r="B9" s="189"/>
      <c r="C9" s="808" t="s">
        <v>655</v>
      </c>
      <c r="D9" s="809"/>
      <c r="E9" s="809"/>
      <c r="F9" s="809"/>
      <c r="G9" s="809"/>
      <c r="H9" s="809"/>
      <c r="I9" s="809"/>
      <c r="J9" s="809"/>
      <c r="K9" s="809"/>
      <c r="L9" s="809"/>
      <c r="M9" s="809"/>
      <c r="N9" s="809"/>
      <c r="O9" s="809"/>
      <c r="P9" s="809"/>
      <c r="Q9" s="809"/>
      <c r="R9" s="809"/>
      <c r="S9" s="809"/>
      <c r="T9" s="809"/>
      <c r="U9" s="810"/>
    </row>
    <row r="10" spans="1:42" s="45" customFormat="1" ht="135" customHeight="1">
      <c r="A10" s="265"/>
      <c r="B10" s="265"/>
      <c r="C10" s="811" t="s">
        <v>657</v>
      </c>
      <c r="D10" s="812"/>
      <c r="E10" s="812"/>
      <c r="F10" s="812"/>
      <c r="G10" s="812"/>
      <c r="H10" s="812"/>
      <c r="I10" s="812"/>
      <c r="J10" s="812"/>
      <c r="K10" s="812"/>
      <c r="L10" s="812"/>
      <c r="M10" s="812"/>
      <c r="N10" s="812"/>
      <c r="O10" s="812"/>
      <c r="P10" s="812"/>
      <c r="Q10" s="812"/>
      <c r="R10" s="812"/>
      <c r="S10" s="812"/>
      <c r="T10" s="812"/>
      <c r="U10" s="813"/>
    </row>
    <row r="11" spans="1:42" s="45" customFormat="1" ht="30" customHeight="1">
      <c r="A11" s="265"/>
      <c r="B11" s="265"/>
      <c r="C11" s="265"/>
      <c r="D11" s="48"/>
      <c r="E11" s="265"/>
      <c r="F11" s="265"/>
      <c r="G11" s="265"/>
      <c r="H11" s="265"/>
      <c r="I11" s="265"/>
      <c r="J11" s="265"/>
      <c r="K11" s="265"/>
      <c r="L11" s="265"/>
      <c r="M11" s="265"/>
      <c r="N11" s="265"/>
      <c r="O11" s="265"/>
      <c r="P11" s="265"/>
      <c r="Q11" s="265"/>
      <c r="R11" s="265"/>
      <c r="S11" s="258"/>
      <c r="T11" s="265"/>
      <c r="U11" s="265"/>
    </row>
    <row r="12" spans="1:42" ht="21.75" customHeight="1">
      <c r="A12" s="2"/>
      <c r="B12" s="2"/>
      <c r="C12" s="2"/>
      <c r="D12" s="2"/>
      <c r="E12" s="14"/>
      <c r="F12" s="14"/>
      <c r="G12" s="14"/>
      <c r="H12" s="14"/>
      <c r="I12" s="14"/>
      <c r="J12" s="14"/>
      <c r="K12" s="14"/>
      <c r="L12" s="14"/>
      <c r="M12" s="14"/>
      <c r="N12" s="14"/>
      <c r="O12" s="14"/>
      <c r="P12" s="14"/>
      <c r="Q12" s="14"/>
      <c r="R12" s="14"/>
      <c r="S12" s="86"/>
      <c r="T12" s="14"/>
      <c r="U12" s="14"/>
    </row>
    <row r="13" spans="1:42" ht="95.25" customHeight="1">
      <c r="A13" s="814" t="s">
        <v>636</v>
      </c>
      <c r="B13" s="814"/>
      <c r="C13" s="814"/>
      <c r="D13" s="814"/>
      <c r="E13" s="814"/>
      <c r="F13" s="814"/>
      <c r="G13" s="814"/>
      <c r="H13" s="814"/>
      <c r="I13" s="814"/>
      <c r="J13" s="814"/>
      <c r="K13" s="814"/>
      <c r="L13" s="814"/>
      <c r="M13" s="814"/>
      <c r="N13" s="814"/>
      <c r="O13" s="814"/>
      <c r="P13" s="814"/>
      <c r="Q13" s="814"/>
      <c r="R13" s="814"/>
      <c r="S13" s="814"/>
      <c r="T13" s="814"/>
      <c r="U13" s="814"/>
      <c r="V13" s="814"/>
      <c r="W13" s="814"/>
      <c r="X13" s="814"/>
      <c r="Y13" s="814"/>
      <c r="AA13" s="650" t="s">
        <v>714</v>
      </c>
      <c r="AB13" s="651"/>
      <c r="AC13" s="651"/>
      <c r="AD13" s="651"/>
      <c r="AE13" s="651"/>
      <c r="AF13" s="651"/>
      <c r="AG13" s="651"/>
      <c r="AH13" s="651"/>
      <c r="AI13" s="651"/>
      <c r="AJ13" s="651"/>
      <c r="AK13" s="651"/>
      <c r="AL13" s="651"/>
      <c r="AM13" s="651"/>
      <c r="AN13" s="651"/>
      <c r="AO13" s="651"/>
      <c r="AP13" s="652"/>
    </row>
    <row r="14" spans="1:42">
      <c r="A14" s="3"/>
      <c r="B14" s="3"/>
      <c r="C14" s="3"/>
      <c r="D14" s="3"/>
      <c r="E14" s="3"/>
      <c r="F14" s="3"/>
      <c r="G14" s="3"/>
      <c r="H14" s="3"/>
      <c r="I14" s="3"/>
      <c r="J14" s="3"/>
      <c r="K14" s="3"/>
      <c r="L14" s="3"/>
      <c r="M14" s="3"/>
      <c r="N14" s="3"/>
      <c r="O14" s="3"/>
      <c r="P14" s="3"/>
      <c r="Q14" s="3"/>
      <c r="R14" s="3"/>
      <c r="S14" s="3"/>
      <c r="T14" s="4"/>
      <c r="U14" s="4"/>
    </row>
    <row r="15" spans="1:42" s="63" customFormat="1" ht="99" customHeight="1">
      <c r="A15" s="765" t="s">
        <v>1</v>
      </c>
      <c r="B15" s="765"/>
      <c r="C15" s="765"/>
      <c r="D15" s="765" t="s">
        <v>2</v>
      </c>
      <c r="E15" s="765"/>
      <c r="F15" s="765" t="s">
        <v>3</v>
      </c>
      <c r="G15" s="765"/>
      <c r="H15" s="765"/>
      <c r="I15" s="765" t="s">
        <v>4</v>
      </c>
      <c r="J15" s="766" t="s">
        <v>5</v>
      </c>
      <c r="K15" s="767"/>
      <c r="L15" s="767"/>
      <c r="M15" s="767"/>
      <c r="N15" s="767"/>
      <c r="O15" s="768"/>
      <c r="P15" s="738" t="s">
        <v>6</v>
      </c>
      <c r="Q15" s="738"/>
      <c r="R15" s="738"/>
      <c r="S15" s="738"/>
      <c r="T15" s="815" t="s">
        <v>7</v>
      </c>
      <c r="U15" s="739" t="s">
        <v>8</v>
      </c>
      <c r="V15" s="634">
        <v>2019</v>
      </c>
      <c r="W15" s="634"/>
      <c r="X15" s="634"/>
      <c r="Y15" s="634"/>
      <c r="AA15" s="634" t="s">
        <v>713</v>
      </c>
      <c r="AB15" s="634"/>
      <c r="AC15" s="634"/>
      <c r="AD15" s="634"/>
      <c r="AE15" s="634" t="s">
        <v>715</v>
      </c>
      <c r="AF15" s="634"/>
      <c r="AG15" s="634"/>
      <c r="AH15" s="634"/>
      <c r="AI15" s="634" t="s">
        <v>716</v>
      </c>
      <c r="AJ15" s="634"/>
      <c r="AK15" s="634"/>
      <c r="AL15" s="634"/>
      <c r="AM15" s="634" t="s">
        <v>717</v>
      </c>
      <c r="AN15" s="634"/>
      <c r="AO15" s="634"/>
      <c r="AP15" s="634"/>
    </row>
    <row r="16" spans="1:42" s="63" customFormat="1" ht="99" customHeight="1">
      <c r="A16" s="765"/>
      <c r="B16" s="765"/>
      <c r="C16" s="765"/>
      <c r="D16" s="765"/>
      <c r="E16" s="765"/>
      <c r="F16" s="765"/>
      <c r="G16" s="765"/>
      <c r="H16" s="765"/>
      <c r="I16" s="765"/>
      <c r="J16" s="769"/>
      <c r="K16" s="770"/>
      <c r="L16" s="770"/>
      <c r="M16" s="770"/>
      <c r="N16" s="770"/>
      <c r="O16" s="771"/>
      <c r="P16" s="738"/>
      <c r="Q16" s="738"/>
      <c r="R16" s="738"/>
      <c r="S16" s="738"/>
      <c r="T16" s="816"/>
      <c r="U16" s="739"/>
      <c r="V16" s="172" t="s">
        <v>11</v>
      </c>
      <c r="W16" s="172" t="s">
        <v>12</v>
      </c>
      <c r="X16" s="173" t="s">
        <v>9</v>
      </c>
      <c r="Y16" s="174" t="s">
        <v>10</v>
      </c>
      <c r="AA16" s="262" t="s">
        <v>13</v>
      </c>
      <c r="AB16" s="262" t="s">
        <v>14</v>
      </c>
      <c r="AC16" s="173" t="s">
        <v>9</v>
      </c>
      <c r="AD16" s="174" t="s">
        <v>10</v>
      </c>
      <c r="AE16" s="262" t="s">
        <v>13</v>
      </c>
      <c r="AF16" s="262" t="s">
        <v>14</v>
      </c>
      <c r="AG16" s="173" t="s">
        <v>9</v>
      </c>
      <c r="AH16" s="174" t="s">
        <v>10</v>
      </c>
      <c r="AI16" s="262" t="s">
        <v>13</v>
      </c>
      <c r="AJ16" s="262" t="s">
        <v>14</v>
      </c>
      <c r="AK16" s="173" t="s">
        <v>9</v>
      </c>
      <c r="AL16" s="174" t="s">
        <v>10</v>
      </c>
      <c r="AM16" s="262" t="s">
        <v>13</v>
      </c>
      <c r="AN16" s="262" t="s">
        <v>14</v>
      </c>
      <c r="AO16" s="173" t="s">
        <v>9</v>
      </c>
      <c r="AP16" s="174" t="s">
        <v>10</v>
      </c>
    </row>
    <row r="17" spans="1:42" ht="197.25" customHeight="1">
      <c r="A17" s="773" t="s">
        <v>46</v>
      </c>
      <c r="B17" s="773"/>
      <c r="C17" s="773"/>
      <c r="D17" s="773" t="s">
        <v>47</v>
      </c>
      <c r="E17" s="773"/>
      <c r="F17" s="773" t="s">
        <v>48</v>
      </c>
      <c r="G17" s="773"/>
      <c r="H17" s="773"/>
      <c r="I17" s="283" t="s">
        <v>50</v>
      </c>
      <c r="J17" s="777" t="s">
        <v>51</v>
      </c>
      <c r="K17" s="777"/>
      <c r="L17" s="777"/>
      <c r="M17" s="777"/>
      <c r="N17" s="777"/>
      <c r="O17" s="777"/>
      <c r="P17" s="668" t="s">
        <v>1012</v>
      </c>
      <c r="Q17" s="669"/>
      <c r="R17" s="669"/>
      <c r="S17" s="670"/>
      <c r="T17" s="81" t="s">
        <v>52</v>
      </c>
      <c r="U17" s="110">
        <f>'Dirección G. Corporativa'!U17</f>
        <v>10</v>
      </c>
      <c r="V17" s="439">
        <f>'Dirección G. Corporativa'!V17</f>
        <v>10</v>
      </c>
      <c r="W17" s="285">
        <f>'Dirección G. Corporativa'!W17</f>
        <v>9</v>
      </c>
      <c r="X17" s="286">
        <v>0</v>
      </c>
      <c r="Y17" s="287">
        <f>X17</f>
        <v>0</v>
      </c>
      <c r="AA17" s="285">
        <v>0</v>
      </c>
      <c r="AB17" s="285">
        <v>0</v>
      </c>
      <c r="AC17" s="286">
        <v>0</v>
      </c>
      <c r="AD17" s="287">
        <f>AC17</f>
        <v>0</v>
      </c>
      <c r="AE17" s="285">
        <v>0</v>
      </c>
      <c r="AF17" s="285">
        <v>0</v>
      </c>
      <c r="AG17" s="286">
        <v>0</v>
      </c>
      <c r="AH17" s="287">
        <f>AG17</f>
        <v>0</v>
      </c>
      <c r="AI17" s="285">
        <v>0</v>
      </c>
      <c r="AJ17" s="285">
        <v>0</v>
      </c>
      <c r="AK17" s="286">
        <v>0</v>
      </c>
      <c r="AL17" s="287">
        <f>AK17</f>
        <v>0</v>
      </c>
      <c r="AM17" s="318">
        <f>+V17</f>
        <v>10</v>
      </c>
      <c r="AN17" s="285">
        <v>0</v>
      </c>
      <c r="AO17" s="286">
        <v>0</v>
      </c>
      <c r="AP17" s="287">
        <f>AO17</f>
        <v>0</v>
      </c>
    </row>
    <row r="18" spans="1:42" ht="225.75" customHeight="1">
      <c r="A18" s="773"/>
      <c r="B18" s="773"/>
      <c r="C18" s="773"/>
      <c r="D18" s="773"/>
      <c r="E18" s="773"/>
      <c r="F18" s="773"/>
      <c r="G18" s="773"/>
      <c r="H18" s="773"/>
      <c r="I18" s="310" t="s">
        <v>13</v>
      </c>
      <c r="J18" s="777" t="s">
        <v>49</v>
      </c>
      <c r="K18" s="777"/>
      <c r="L18" s="777"/>
      <c r="M18" s="777"/>
      <c r="N18" s="777"/>
      <c r="O18" s="777"/>
      <c r="P18" s="772" t="str">
        <f>'Dirección G. Corporativa'!P18:S18</f>
        <v>391 - % de sostenibilidad del Sistema Integrado de Gestión en el Gobierno Distrital (Finalizado 2018)</v>
      </c>
      <c r="Q18" s="684"/>
      <c r="R18" s="684"/>
      <c r="S18" s="685"/>
      <c r="T18" s="82" t="s">
        <v>52</v>
      </c>
      <c r="U18" s="142">
        <v>0.9</v>
      </c>
      <c r="V18" s="604" t="str">
        <f>'Dirección G. Corporativa'!V18:X18</f>
        <v>FINALIZADA EN 2018</v>
      </c>
      <c r="W18" s="787"/>
      <c r="X18" s="787"/>
      <c r="Y18" s="605"/>
      <c r="AA18" s="817" t="str">
        <f>+V18</f>
        <v>FINALIZADA EN 2018</v>
      </c>
      <c r="AB18" s="817"/>
      <c r="AC18" s="817"/>
      <c r="AD18" s="817"/>
      <c r="AE18" s="817"/>
      <c r="AF18" s="817"/>
      <c r="AG18" s="817"/>
      <c r="AH18" s="817"/>
      <c r="AI18" s="817"/>
      <c r="AJ18" s="817"/>
      <c r="AK18" s="817"/>
      <c r="AL18" s="817"/>
      <c r="AM18" s="817"/>
      <c r="AN18" s="817"/>
      <c r="AO18" s="817"/>
      <c r="AP18" s="817"/>
    </row>
    <row r="19" spans="1:42" ht="302.25" customHeight="1">
      <c r="A19" s="773"/>
      <c r="B19" s="773"/>
      <c r="C19" s="773"/>
      <c r="D19" s="773"/>
      <c r="E19" s="773"/>
      <c r="F19" s="773"/>
      <c r="G19" s="773"/>
      <c r="H19" s="773"/>
      <c r="I19" s="310" t="s">
        <v>13</v>
      </c>
      <c r="J19" s="777" t="s">
        <v>49</v>
      </c>
      <c r="K19" s="777"/>
      <c r="L19" s="777"/>
      <c r="M19" s="777"/>
      <c r="N19" s="777"/>
      <c r="O19" s="777"/>
      <c r="P19" s="772" t="str">
        <f>'Dirección G. Corporativa'!P19:S19</f>
        <v>557 - Porcentaje de ejecución del Plan de Adecuación y Sostenibilidad SIGD - MIPG en las entidades distritales</v>
      </c>
      <c r="Q19" s="684"/>
      <c r="R19" s="684"/>
      <c r="S19" s="685"/>
      <c r="T19" s="308" t="str">
        <f>'Dirección G. Corporativa'!T19</f>
        <v>K</v>
      </c>
      <c r="U19" s="142">
        <f>'Dirección G. Corporativa'!U19</f>
        <v>1</v>
      </c>
      <c r="V19" s="434">
        <f>'Dirección G. Corporativa'!V19</f>
        <v>1</v>
      </c>
      <c r="W19" s="434">
        <f>'Dirección G. Corporativa'!W19</f>
        <v>0.72250000000000003</v>
      </c>
      <c r="X19" s="411">
        <f>W19/V19</f>
        <v>0.72250000000000003</v>
      </c>
      <c r="Y19" s="306">
        <f>X19</f>
        <v>0.72250000000000003</v>
      </c>
      <c r="AA19" s="413">
        <f>'Dirección de PLaneación '!AA17</f>
        <v>1</v>
      </c>
      <c r="AB19" s="413">
        <f>'Dirección de PLaneación '!AB17</f>
        <v>0.72250000000000003</v>
      </c>
      <c r="AC19" s="411">
        <f>AB19/AA19</f>
        <v>0.72250000000000003</v>
      </c>
      <c r="AD19" s="306">
        <f>AC19</f>
        <v>0.72250000000000003</v>
      </c>
      <c r="AE19" s="413">
        <f>'Dirección de PLaneación '!AE17</f>
        <v>1</v>
      </c>
      <c r="AF19" s="413">
        <f>'Dirección de PLaneación '!AF17</f>
        <v>0.72250000000000003</v>
      </c>
      <c r="AG19" s="527">
        <f>AF19/AE19</f>
        <v>0.72250000000000003</v>
      </c>
      <c r="AH19" s="306">
        <f>AG19</f>
        <v>0.72250000000000003</v>
      </c>
      <c r="AI19" s="304">
        <v>0</v>
      </c>
      <c r="AJ19" s="304">
        <v>0</v>
      </c>
      <c r="AK19" s="305">
        <v>0</v>
      </c>
      <c r="AL19" s="306">
        <f>AK19</f>
        <v>0</v>
      </c>
      <c r="AM19" s="376">
        <f>+V19</f>
        <v>1</v>
      </c>
      <c r="AN19" s="304">
        <v>0</v>
      </c>
      <c r="AO19" s="305">
        <v>0</v>
      </c>
      <c r="AP19" s="306">
        <f>AO19</f>
        <v>0</v>
      </c>
    </row>
    <row r="20" spans="1:42" ht="30" customHeight="1">
      <c r="A20" s="2"/>
      <c r="B20" s="2"/>
      <c r="C20" s="2"/>
      <c r="D20" s="2"/>
      <c r="E20" s="14"/>
      <c r="F20" s="14"/>
      <c r="G20" s="14"/>
      <c r="H20" s="14"/>
      <c r="I20" s="14"/>
      <c r="J20" s="14"/>
      <c r="K20" s="14"/>
      <c r="L20" s="14"/>
      <c r="M20" s="14"/>
      <c r="N20" s="14"/>
      <c r="O20" s="14"/>
      <c r="P20" s="14"/>
      <c r="Q20" s="14"/>
      <c r="R20" s="14"/>
      <c r="S20" s="86"/>
      <c r="T20" s="14"/>
      <c r="U20" s="14"/>
      <c r="V20" s="73"/>
      <c r="W20" s="73"/>
      <c r="X20" s="73"/>
      <c r="Y20" s="73"/>
    </row>
    <row r="21" spans="1:42" ht="95.25" customHeight="1">
      <c r="A21" s="814" t="s">
        <v>638</v>
      </c>
      <c r="B21" s="814"/>
      <c r="C21" s="814"/>
      <c r="D21" s="814"/>
      <c r="E21" s="814"/>
      <c r="F21" s="814"/>
      <c r="G21" s="814"/>
      <c r="H21" s="814"/>
      <c r="I21" s="814"/>
      <c r="J21" s="814"/>
      <c r="K21" s="814"/>
      <c r="L21" s="814"/>
      <c r="M21" s="814"/>
      <c r="N21" s="814"/>
      <c r="O21" s="814"/>
      <c r="P21" s="814"/>
      <c r="Q21" s="814"/>
      <c r="R21" s="814"/>
      <c r="S21" s="814"/>
      <c r="T21" s="814"/>
      <c r="U21" s="814"/>
      <c r="V21" s="814"/>
      <c r="W21" s="814"/>
      <c r="X21" s="814"/>
      <c r="Y21" s="814"/>
      <c r="AA21" s="650" t="s">
        <v>714</v>
      </c>
      <c r="AB21" s="651"/>
      <c r="AC21" s="651"/>
      <c r="AD21" s="651"/>
      <c r="AE21" s="651"/>
      <c r="AF21" s="651"/>
      <c r="AG21" s="651"/>
      <c r="AH21" s="651"/>
      <c r="AI21" s="651"/>
      <c r="AJ21" s="651"/>
      <c r="AK21" s="651"/>
      <c r="AL21" s="651"/>
      <c r="AM21" s="651"/>
      <c r="AN21" s="651"/>
      <c r="AO21" s="651"/>
      <c r="AP21" s="652"/>
    </row>
    <row r="22" spans="1:42">
      <c r="A22" s="40"/>
      <c r="B22" s="40"/>
      <c r="C22" s="40"/>
      <c r="D22" s="40"/>
      <c r="E22" s="40"/>
      <c r="F22" s="40"/>
      <c r="G22" s="40"/>
      <c r="H22" s="40"/>
      <c r="I22" s="40"/>
      <c r="J22" s="40"/>
      <c r="K22" s="40"/>
      <c r="L22" s="40"/>
      <c r="M22" s="40"/>
      <c r="N22" s="40"/>
      <c r="O22" s="40"/>
      <c r="P22" s="40"/>
      <c r="Q22" s="40"/>
      <c r="R22" s="40"/>
      <c r="S22" s="87"/>
      <c r="T22" s="40"/>
      <c r="U22" s="40"/>
    </row>
    <row r="23" spans="1:42" s="73" customFormat="1" ht="84" customHeight="1">
      <c r="A23" s="765" t="s">
        <v>15</v>
      </c>
      <c r="B23" s="765"/>
      <c r="C23" s="765"/>
      <c r="D23" s="765"/>
      <c r="E23" s="765"/>
      <c r="F23" s="765"/>
      <c r="G23" s="765"/>
      <c r="H23" s="765"/>
      <c r="I23" s="785" t="s">
        <v>16</v>
      </c>
      <c r="J23" s="785"/>
      <c r="K23" s="785"/>
      <c r="L23" s="785"/>
      <c r="M23" s="785"/>
      <c r="N23" s="785"/>
      <c r="O23" s="765" t="s">
        <v>17</v>
      </c>
      <c r="P23" s="710" t="s">
        <v>18</v>
      </c>
      <c r="Q23" s="711"/>
      <c r="R23" s="712"/>
      <c r="S23" s="753" t="s">
        <v>152</v>
      </c>
      <c r="T23" s="815" t="s">
        <v>7</v>
      </c>
      <c r="U23" s="818" t="s">
        <v>324</v>
      </c>
      <c r="V23" s="819">
        <v>2019</v>
      </c>
      <c r="W23" s="819"/>
      <c r="X23" s="819"/>
      <c r="Y23" s="819"/>
      <c r="AA23" s="634" t="s">
        <v>713</v>
      </c>
      <c r="AB23" s="634"/>
      <c r="AC23" s="634"/>
      <c r="AD23" s="634"/>
      <c r="AE23" s="634" t="s">
        <v>715</v>
      </c>
      <c r="AF23" s="634"/>
      <c r="AG23" s="634"/>
      <c r="AH23" s="634"/>
      <c r="AI23" s="634" t="s">
        <v>716</v>
      </c>
      <c r="AJ23" s="634"/>
      <c r="AK23" s="634"/>
      <c r="AL23" s="634"/>
      <c r="AM23" s="634" t="s">
        <v>717</v>
      </c>
      <c r="AN23" s="634"/>
      <c r="AO23" s="634"/>
      <c r="AP23" s="634"/>
    </row>
    <row r="24" spans="1:42" s="73" customFormat="1" ht="84" customHeight="1">
      <c r="A24" s="765"/>
      <c r="B24" s="765"/>
      <c r="C24" s="765"/>
      <c r="D24" s="765"/>
      <c r="E24" s="765"/>
      <c r="F24" s="765"/>
      <c r="G24" s="765"/>
      <c r="H24" s="765"/>
      <c r="I24" s="785"/>
      <c r="J24" s="785"/>
      <c r="K24" s="785"/>
      <c r="L24" s="785"/>
      <c r="M24" s="785"/>
      <c r="N24" s="785"/>
      <c r="O24" s="765"/>
      <c r="P24" s="713"/>
      <c r="Q24" s="714"/>
      <c r="R24" s="715"/>
      <c r="S24" s="754"/>
      <c r="T24" s="816"/>
      <c r="U24" s="818"/>
      <c r="V24" s="172" t="s">
        <v>11</v>
      </c>
      <c r="W24" s="172" t="s">
        <v>12</v>
      </c>
      <c r="X24" s="173" t="s">
        <v>9</v>
      </c>
      <c r="Y24" s="174" t="s">
        <v>10</v>
      </c>
      <c r="AA24" s="262" t="s">
        <v>13</v>
      </c>
      <c r="AB24" s="262" t="s">
        <v>14</v>
      </c>
      <c r="AC24" s="173" t="s">
        <v>9</v>
      </c>
      <c r="AD24" s="174" t="s">
        <v>10</v>
      </c>
      <c r="AE24" s="262" t="s">
        <v>13</v>
      </c>
      <c r="AF24" s="262" t="s">
        <v>14</v>
      </c>
      <c r="AG24" s="173" t="s">
        <v>9</v>
      </c>
      <c r="AH24" s="174" t="s">
        <v>10</v>
      </c>
      <c r="AI24" s="262" t="s">
        <v>13</v>
      </c>
      <c r="AJ24" s="262" t="s">
        <v>14</v>
      </c>
      <c r="AK24" s="173" t="s">
        <v>9</v>
      </c>
      <c r="AL24" s="174" t="s">
        <v>10</v>
      </c>
      <c r="AM24" s="262" t="s">
        <v>13</v>
      </c>
      <c r="AN24" s="262" t="s">
        <v>14</v>
      </c>
      <c r="AO24" s="173" t="s">
        <v>9</v>
      </c>
      <c r="AP24" s="174" t="s">
        <v>10</v>
      </c>
    </row>
    <row r="25" spans="1:42" ht="296.25" customHeight="1">
      <c r="A25" s="820" t="s">
        <v>55</v>
      </c>
      <c r="B25" s="820"/>
      <c r="C25" s="820"/>
      <c r="D25" s="820"/>
      <c r="E25" s="820"/>
      <c r="F25" s="820"/>
      <c r="G25" s="820"/>
      <c r="H25" s="820"/>
      <c r="I25" s="820" t="s">
        <v>56</v>
      </c>
      <c r="J25" s="820"/>
      <c r="K25" s="820"/>
      <c r="L25" s="820"/>
      <c r="M25" s="820"/>
      <c r="N25" s="820"/>
      <c r="O25" s="80">
        <v>123</v>
      </c>
      <c r="P25" s="794" t="s">
        <v>57</v>
      </c>
      <c r="Q25" s="795"/>
      <c r="R25" s="796"/>
      <c r="S25" s="88" t="s">
        <v>153</v>
      </c>
      <c r="T25" s="81" t="s">
        <v>58</v>
      </c>
      <c r="U25" s="445">
        <v>1</v>
      </c>
      <c r="V25" s="436">
        <f>'Dirección G. Corporativa'!V30</f>
        <v>100</v>
      </c>
      <c r="W25" s="437">
        <f>'Dirección G. Corporativa'!W30</f>
        <v>45.44</v>
      </c>
      <c r="X25" s="411">
        <f>W25/V25</f>
        <v>0.45439999999999997</v>
      </c>
      <c r="Y25" s="287">
        <f>X25</f>
        <v>0.45439999999999997</v>
      </c>
      <c r="AA25" s="438">
        <f>'Dirección G. Corporativa'!AA30</f>
        <v>100</v>
      </c>
      <c r="AB25" s="438">
        <f>'Dirección G. Corporativa'!AB30</f>
        <v>15.78</v>
      </c>
      <c r="AC25" s="411">
        <f>AB25/AA25</f>
        <v>0.1578</v>
      </c>
      <c r="AD25" s="287">
        <f>AC25</f>
        <v>0.1578</v>
      </c>
      <c r="AE25" s="438">
        <f>'Dirección G. Corporativa'!AE30</f>
        <v>100</v>
      </c>
      <c r="AF25" s="438">
        <f>'Dirección G. Corporativa'!AF30</f>
        <v>45.44</v>
      </c>
      <c r="AG25" s="527">
        <f>AF25/AE25</f>
        <v>0.45439999999999997</v>
      </c>
      <c r="AH25" s="287">
        <f>AG25</f>
        <v>0.45439999999999997</v>
      </c>
      <c r="AI25" s="438">
        <f>'Dirección G. Corporativa'!AI30</f>
        <v>0</v>
      </c>
      <c r="AJ25" s="438">
        <f>'Dirección G. Corporativa'!AJ30</f>
        <v>0</v>
      </c>
      <c r="AK25" s="286">
        <v>0</v>
      </c>
      <c r="AL25" s="287">
        <f>AK25</f>
        <v>0</v>
      </c>
      <c r="AM25" s="438">
        <f>'Dirección G. Corporativa'!AM30</f>
        <v>100</v>
      </c>
      <c r="AN25" s="438">
        <f>'Dirección G. Corporativa'!AN30</f>
        <v>0</v>
      </c>
      <c r="AO25" s="286">
        <v>0</v>
      </c>
      <c r="AP25" s="287">
        <f>AO25</f>
        <v>0</v>
      </c>
    </row>
    <row r="26" spans="1:42" ht="12.75" customHeight="1">
      <c r="A26" s="2"/>
      <c r="B26" s="2"/>
      <c r="C26" s="2"/>
      <c r="D26" s="2"/>
      <c r="E26" s="14"/>
      <c r="F26" s="14"/>
      <c r="G26" s="14"/>
      <c r="H26" s="14"/>
      <c r="I26" s="14"/>
      <c r="J26" s="14"/>
      <c r="K26" s="14"/>
      <c r="L26" s="14"/>
      <c r="M26" s="14"/>
      <c r="N26" s="14"/>
      <c r="O26" s="14"/>
      <c r="P26" s="14"/>
      <c r="Q26" s="14"/>
      <c r="R26" s="14"/>
      <c r="S26" s="86"/>
      <c r="T26" s="14"/>
      <c r="U26" s="14"/>
    </row>
    <row r="27" spans="1:42" ht="12.75" customHeight="1">
      <c r="A27" s="2"/>
      <c r="B27" s="2"/>
      <c r="C27" s="2"/>
      <c r="D27" s="2"/>
      <c r="E27" s="14"/>
      <c r="F27" s="14"/>
      <c r="G27" s="14"/>
      <c r="H27" s="14"/>
      <c r="I27" s="14"/>
      <c r="J27" s="14"/>
      <c r="K27" s="14"/>
      <c r="L27" s="14"/>
      <c r="M27" s="14"/>
      <c r="N27" s="14"/>
      <c r="O27" s="14"/>
      <c r="P27" s="14"/>
      <c r="Q27" s="14"/>
      <c r="R27" s="14"/>
      <c r="S27" s="86"/>
      <c r="T27" s="14"/>
      <c r="U27" s="14"/>
    </row>
    <row r="28" spans="1:42" ht="110.25" customHeight="1">
      <c r="A28" s="723" t="s">
        <v>653</v>
      </c>
      <c r="B28" s="723"/>
      <c r="C28" s="723"/>
      <c r="D28" s="723"/>
      <c r="E28" s="723"/>
      <c r="F28" s="723"/>
      <c r="G28" s="723"/>
      <c r="H28" s="723"/>
      <c r="I28" s="723"/>
      <c r="J28" s="723"/>
      <c r="K28" s="723"/>
      <c r="L28" s="723"/>
      <c r="M28" s="723"/>
      <c r="N28" s="723"/>
      <c r="O28" s="723"/>
      <c r="P28" s="723"/>
      <c r="Q28" s="723"/>
      <c r="R28" s="723"/>
      <c r="S28" s="723"/>
      <c r="T28" s="723"/>
      <c r="U28" s="723"/>
      <c r="V28" s="723"/>
      <c r="W28" s="723"/>
      <c r="X28" s="723"/>
      <c r="Y28" s="723"/>
    </row>
    <row r="29" spans="1:42" s="15" customFormat="1" ht="23.25" customHeight="1">
      <c r="A29" s="5"/>
      <c r="B29" s="5"/>
      <c r="C29" s="5"/>
      <c r="D29" s="5"/>
      <c r="E29" s="5"/>
      <c r="F29" s="5"/>
      <c r="G29" s="5"/>
      <c r="H29" s="5"/>
      <c r="I29" s="5"/>
      <c r="J29" s="5"/>
      <c r="K29" s="5"/>
      <c r="L29" s="5"/>
      <c r="M29" s="5"/>
      <c r="N29" s="5"/>
      <c r="O29" s="5"/>
      <c r="P29" s="5"/>
      <c r="Q29" s="5"/>
      <c r="R29" s="5"/>
      <c r="S29" s="5"/>
      <c r="T29" s="5"/>
      <c r="U29" s="5"/>
    </row>
    <row r="30" spans="1:42" s="15" customFormat="1" ht="92.25" customHeight="1">
      <c r="A30" s="792" t="s">
        <v>59</v>
      </c>
      <c r="B30" s="792"/>
      <c r="C30" s="791" t="s">
        <v>60</v>
      </c>
      <c r="D30" s="791"/>
      <c r="E30" s="791"/>
      <c r="F30" s="791"/>
      <c r="G30" s="791"/>
      <c r="H30" s="791"/>
      <c r="I30" s="791"/>
      <c r="J30" s="791"/>
      <c r="K30" s="791"/>
      <c r="L30" s="791"/>
      <c r="M30" s="791"/>
      <c r="N30" s="791"/>
      <c r="O30" s="791"/>
      <c r="P30" s="791"/>
      <c r="Q30" s="791"/>
      <c r="R30" s="791"/>
      <c r="S30" s="791"/>
      <c r="T30" s="791"/>
      <c r="U30" s="791"/>
      <c r="V30" s="791"/>
      <c r="W30" s="791"/>
      <c r="X30" s="791"/>
      <c r="Y30" s="791"/>
    </row>
    <row r="31" spans="1:42" s="15" customFormat="1" ht="94.5" customHeight="1">
      <c r="A31" s="792" t="s">
        <v>19</v>
      </c>
      <c r="B31" s="792"/>
      <c r="C31" s="791" t="s">
        <v>61</v>
      </c>
      <c r="D31" s="791"/>
      <c r="E31" s="791"/>
      <c r="F31" s="791"/>
      <c r="G31" s="791"/>
      <c r="H31" s="791"/>
      <c r="I31" s="791"/>
      <c r="J31" s="791"/>
      <c r="K31" s="791"/>
      <c r="L31" s="791"/>
      <c r="M31" s="791"/>
      <c r="N31" s="791"/>
      <c r="O31" s="791"/>
      <c r="P31" s="791"/>
      <c r="Q31" s="791"/>
      <c r="R31" s="791"/>
      <c r="S31" s="791"/>
      <c r="T31" s="791"/>
      <c r="U31" s="791"/>
      <c r="V31" s="791"/>
      <c r="W31" s="791"/>
      <c r="X31" s="791"/>
      <c r="Y31" s="791"/>
    </row>
    <row r="32" spans="1:42" s="15" customFormat="1" ht="159.75" customHeight="1">
      <c r="A32" s="792" t="s">
        <v>62</v>
      </c>
      <c r="B32" s="792"/>
      <c r="C32" s="791" t="s">
        <v>63</v>
      </c>
      <c r="D32" s="791"/>
      <c r="E32" s="791"/>
      <c r="F32" s="791"/>
      <c r="G32" s="791"/>
      <c r="H32" s="791"/>
      <c r="I32" s="791"/>
      <c r="J32" s="791"/>
      <c r="K32" s="791"/>
      <c r="L32" s="791"/>
      <c r="M32" s="791"/>
      <c r="N32" s="791"/>
      <c r="O32" s="791"/>
      <c r="P32" s="791"/>
      <c r="Q32" s="791"/>
      <c r="R32" s="791"/>
      <c r="S32" s="791"/>
      <c r="T32" s="791"/>
      <c r="U32" s="791"/>
      <c r="V32" s="791"/>
      <c r="W32" s="791"/>
      <c r="X32" s="791"/>
      <c r="Y32" s="791"/>
      <c r="AA32" s="650" t="s">
        <v>714</v>
      </c>
      <c r="AB32" s="651"/>
      <c r="AC32" s="651"/>
      <c r="AD32" s="651"/>
      <c r="AE32" s="651"/>
      <c r="AF32" s="651"/>
      <c r="AG32" s="651"/>
      <c r="AH32" s="651"/>
      <c r="AI32" s="651"/>
      <c r="AJ32" s="651"/>
      <c r="AK32" s="651"/>
      <c r="AL32" s="651"/>
      <c r="AM32" s="651"/>
      <c r="AN32" s="651"/>
      <c r="AO32" s="651"/>
      <c r="AP32" s="652"/>
    </row>
    <row r="33" spans="1:42" s="15" customFormat="1" ht="17.25" customHeight="1">
      <c r="A33" s="5"/>
      <c r="B33" s="5"/>
      <c r="C33" s="5"/>
      <c r="D33" s="5"/>
      <c r="E33" s="5"/>
      <c r="F33" s="5"/>
      <c r="G33" s="5"/>
      <c r="H33" s="5"/>
      <c r="I33" s="5"/>
      <c r="J33" s="5"/>
      <c r="K33" s="5"/>
      <c r="L33" s="5"/>
      <c r="M33" s="5"/>
      <c r="N33" s="5"/>
      <c r="O33" s="5"/>
      <c r="P33" s="5"/>
      <c r="Q33" s="5"/>
      <c r="R33" s="5"/>
      <c r="S33" s="5"/>
      <c r="T33" s="5"/>
      <c r="U33" s="5"/>
      <c r="AA33" s="46"/>
      <c r="AB33" s="46"/>
      <c r="AC33" s="46"/>
      <c r="AD33" s="46"/>
      <c r="AE33" s="46"/>
      <c r="AF33" s="46"/>
      <c r="AG33" s="46"/>
      <c r="AH33" s="46"/>
      <c r="AI33" s="46"/>
      <c r="AJ33" s="46"/>
      <c r="AK33" s="46"/>
      <c r="AL33" s="46"/>
      <c r="AM33" s="46"/>
      <c r="AN33" s="46"/>
      <c r="AO33" s="46"/>
      <c r="AP33" s="46"/>
    </row>
    <row r="34" spans="1:42" ht="72.75" customHeight="1">
      <c r="A34" s="728" t="s">
        <v>20</v>
      </c>
      <c r="B34" s="728" t="s">
        <v>21</v>
      </c>
      <c r="C34" s="728"/>
      <c r="D34" s="728" t="s">
        <v>631</v>
      </c>
      <c r="E34" s="728" t="s">
        <v>69</v>
      </c>
      <c r="F34" s="728"/>
      <c r="G34" s="728"/>
      <c r="H34" s="728"/>
      <c r="I34" s="728" t="s">
        <v>627</v>
      </c>
      <c r="J34" s="728"/>
      <c r="K34" s="728"/>
      <c r="L34" s="737" t="s">
        <v>665</v>
      </c>
      <c r="M34" s="737"/>
      <c r="N34" s="737"/>
      <c r="O34" s="737" t="s">
        <v>98</v>
      </c>
      <c r="P34" s="738" t="s">
        <v>23</v>
      </c>
      <c r="Q34" s="738"/>
      <c r="R34" s="738"/>
      <c r="S34" s="738" t="s">
        <v>152</v>
      </c>
      <c r="T34" s="739" t="s">
        <v>7</v>
      </c>
      <c r="U34" s="822" t="s">
        <v>156</v>
      </c>
      <c r="V34" s="634">
        <v>2019</v>
      </c>
      <c r="W34" s="634"/>
      <c r="X34" s="634"/>
      <c r="Y34" s="634"/>
      <c r="AA34" s="634" t="s">
        <v>713</v>
      </c>
      <c r="AB34" s="634"/>
      <c r="AC34" s="634"/>
      <c r="AD34" s="634"/>
      <c r="AE34" s="634" t="s">
        <v>715</v>
      </c>
      <c r="AF34" s="634"/>
      <c r="AG34" s="634"/>
      <c r="AH34" s="634"/>
      <c r="AI34" s="634" t="s">
        <v>716</v>
      </c>
      <c r="AJ34" s="634"/>
      <c r="AK34" s="634"/>
      <c r="AL34" s="634"/>
      <c r="AM34" s="634" t="s">
        <v>717</v>
      </c>
      <c r="AN34" s="634"/>
      <c r="AO34" s="634"/>
      <c r="AP34" s="634"/>
    </row>
    <row r="35" spans="1:42" ht="140.25" customHeight="1">
      <c r="A35" s="728"/>
      <c r="B35" s="728"/>
      <c r="C35" s="728"/>
      <c r="D35" s="728"/>
      <c r="E35" s="728"/>
      <c r="F35" s="728"/>
      <c r="G35" s="728"/>
      <c r="H35" s="728"/>
      <c r="I35" s="728"/>
      <c r="J35" s="728"/>
      <c r="K35" s="728"/>
      <c r="L35" s="737"/>
      <c r="M35" s="737"/>
      <c r="N35" s="737"/>
      <c r="O35" s="737"/>
      <c r="P35" s="738"/>
      <c r="Q35" s="738"/>
      <c r="R35" s="738"/>
      <c r="S35" s="738"/>
      <c r="T35" s="739"/>
      <c r="U35" s="822"/>
      <c r="V35" s="172" t="s">
        <v>11</v>
      </c>
      <c r="W35" s="172" t="s">
        <v>12</v>
      </c>
      <c r="X35" s="173" t="s">
        <v>9</v>
      </c>
      <c r="Y35" s="174" t="s">
        <v>10</v>
      </c>
      <c r="AA35" s="262" t="s">
        <v>13</v>
      </c>
      <c r="AB35" s="262" t="s">
        <v>14</v>
      </c>
      <c r="AC35" s="173" t="s">
        <v>9</v>
      </c>
      <c r="AD35" s="174" t="s">
        <v>10</v>
      </c>
      <c r="AE35" s="262" t="s">
        <v>13</v>
      </c>
      <c r="AF35" s="262" t="s">
        <v>14</v>
      </c>
      <c r="AG35" s="173" t="s">
        <v>9</v>
      </c>
      <c r="AH35" s="174" t="s">
        <v>10</v>
      </c>
      <c r="AI35" s="262" t="s">
        <v>13</v>
      </c>
      <c r="AJ35" s="262" t="s">
        <v>14</v>
      </c>
      <c r="AK35" s="173" t="s">
        <v>9</v>
      </c>
      <c r="AL35" s="174" t="s">
        <v>10</v>
      </c>
      <c r="AM35" s="262" t="s">
        <v>13</v>
      </c>
      <c r="AN35" s="262" t="s">
        <v>14</v>
      </c>
      <c r="AO35" s="173" t="s">
        <v>9</v>
      </c>
      <c r="AP35" s="174" t="s">
        <v>10</v>
      </c>
    </row>
    <row r="36" spans="1:42" ht="407.25" customHeight="1">
      <c r="A36" s="452" t="s">
        <v>718</v>
      </c>
      <c r="B36" s="823" t="s">
        <v>325</v>
      </c>
      <c r="C36" s="824"/>
      <c r="D36" s="453" t="s">
        <v>76</v>
      </c>
      <c r="E36" s="823" t="s">
        <v>719</v>
      </c>
      <c r="F36" s="825"/>
      <c r="G36" s="825"/>
      <c r="H36" s="824"/>
      <c r="I36" s="823" t="s">
        <v>80</v>
      </c>
      <c r="J36" s="825"/>
      <c r="K36" s="824"/>
      <c r="L36" s="826" t="s">
        <v>720</v>
      </c>
      <c r="M36" s="827"/>
      <c r="N36" s="828"/>
      <c r="O36" s="452" t="s">
        <v>721</v>
      </c>
      <c r="P36" s="821" t="s">
        <v>106</v>
      </c>
      <c r="Q36" s="821"/>
      <c r="R36" s="821"/>
      <c r="S36" s="95" t="s">
        <v>153</v>
      </c>
      <c r="T36" s="82" t="s">
        <v>58</v>
      </c>
      <c r="U36" s="6" t="s">
        <v>1966</v>
      </c>
      <c r="V36" s="178">
        <v>1</v>
      </c>
      <c r="W36" s="178">
        <f>AF36</f>
        <v>1</v>
      </c>
      <c r="X36" s="411">
        <f>W36/V36</f>
        <v>1</v>
      </c>
      <c r="Y36" s="253">
        <f>X36</f>
        <v>1</v>
      </c>
      <c r="AA36" s="376">
        <f>V36</f>
        <v>1</v>
      </c>
      <c r="AB36" s="376">
        <f>W36</f>
        <v>1</v>
      </c>
      <c r="AC36" s="411">
        <f>AB36/AA36</f>
        <v>1</v>
      </c>
      <c r="AD36" s="253">
        <f>AC36</f>
        <v>1</v>
      </c>
      <c r="AE36" s="541">
        <v>1</v>
      </c>
      <c r="AF36" s="179">
        <f>51/51</f>
        <v>1</v>
      </c>
      <c r="AG36" s="543">
        <f>AF36/AE36</f>
        <v>1</v>
      </c>
      <c r="AH36" s="253">
        <f>AG36</f>
        <v>1</v>
      </c>
      <c r="AI36" s="251">
        <v>0</v>
      </c>
      <c r="AJ36" s="251">
        <v>0</v>
      </c>
      <c r="AK36" s="252">
        <v>0</v>
      </c>
      <c r="AL36" s="253">
        <f>AK36</f>
        <v>0</v>
      </c>
      <c r="AM36" s="251">
        <v>0</v>
      </c>
      <c r="AN36" s="251">
        <v>0</v>
      </c>
      <c r="AO36" s="252">
        <v>0</v>
      </c>
      <c r="AP36" s="253">
        <f>AO36</f>
        <v>0</v>
      </c>
    </row>
    <row r="37" spans="1:42" ht="408" customHeight="1">
      <c r="A37" s="201" t="s">
        <v>718</v>
      </c>
      <c r="B37" s="829" t="s">
        <v>325</v>
      </c>
      <c r="C37" s="829"/>
      <c r="D37" s="100" t="s">
        <v>76</v>
      </c>
      <c r="E37" s="830" t="s">
        <v>722</v>
      </c>
      <c r="F37" s="830"/>
      <c r="G37" s="830"/>
      <c r="H37" s="830"/>
      <c r="I37" s="823" t="s">
        <v>80</v>
      </c>
      <c r="J37" s="825"/>
      <c r="K37" s="824"/>
      <c r="L37" s="831" t="s">
        <v>723</v>
      </c>
      <c r="M37" s="831"/>
      <c r="N37" s="831"/>
      <c r="O37" s="214" t="s">
        <v>724</v>
      </c>
      <c r="P37" s="821" t="s">
        <v>107</v>
      </c>
      <c r="Q37" s="821"/>
      <c r="R37" s="821"/>
      <c r="S37" s="95" t="s">
        <v>955</v>
      </c>
      <c r="T37" s="82" t="s">
        <v>58</v>
      </c>
      <c r="U37" s="6" t="s">
        <v>1966</v>
      </c>
      <c r="V37" s="178">
        <v>1</v>
      </c>
      <c r="W37" s="178">
        <f>AF37</f>
        <v>0.984375</v>
      </c>
      <c r="X37" s="411">
        <f>W37/V37</f>
        <v>0.984375</v>
      </c>
      <c r="Y37" s="253">
        <f>X37</f>
        <v>0.984375</v>
      </c>
      <c r="AA37" s="376">
        <f>V37</f>
        <v>1</v>
      </c>
      <c r="AB37" s="376">
        <f>W37</f>
        <v>0.984375</v>
      </c>
      <c r="AC37" s="411">
        <f>AB37/AA37</f>
        <v>0.984375</v>
      </c>
      <c r="AD37" s="253">
        <f>AC37</f>
        <v>0.984375</v>
      </c>
      <c r="AE37" s="178">
        <v>1</v>
      </c>
      <c r="AF37" s="179">
        <f>63/64</f>
        <v>0.984375</v>
      </c>
      <c r="AG37" s="543">
        <f>AF37/AE37</f>
        <v>0.984375</v>
      </c>
      <c r="AH37" s="253">
        <f>AG37</f>
        <v>0.984375</v>
      </c>
      <c r="AI37" s="251">
        <v>0</v>
      </c>
      <c r="AJ37" s="251">
        <v>0</v>
      </c>
      <c r="AK37" s="252">
        <v>0</v>
      </c>
      <c r="AL37" s="253">
        <f>AK37</f>
        <v>0</v>
      </c>
      <c r="AM37" s="251">
        <v>0</v>
      </c>
      <c r="AN37" s="251">
        <v>0</v>
      </c>
      <c r="AO37" s="252">
        <v>0</v>
      </c>
      <c r="AP37" s="253">
        <f>AO37</f>
        <v>0</v>
      </c>
    </row>
    <row r="38" spans="1:42" ht="204" hidden="1" customHeight="1">
      <c r="A38" s="832"/>
      <c r="B38" s="833"/>
      <c r="C38" s="834"/>
      <c r="D38" s="835"/>
      <c r="E38" s="835"/>
      <c r="F38" s="836"/>
      <c r="G38" s="834"/>
      <c r="H38" s="835"/>
      <c r="I38" s="836"/>
      <c r="J38" s="834"/>
      <c r="K38" s="835"/>
      <c r="L38" s="836"/>
      <c r="M38" s="8"/>
      <c r="N38" s="8"/>
      <c r="O38" s="8"/>
      <c r="P38" s="837"/>
      <c r="Q38" s="837"/>
      <c r="R38" s="837"/>
      <c r="S38" s="837"/>
      <c r="T38" s="261"/>
      <c r="U38" s="263"/>
      <c r="AA38" s="838" t="s">
        <v>73</v>
      </c>
      <c r="AB38" s="838"/>
    </row>
    <row r="39" spans="1:42">
      <c r="A39" s="40"/>
      <c r="B39" s="40"/>
      <c r="C39" s="40"/>
      <c r="D39" s="40"/>
      <c r="E39" s="40"/>
      <c r="F39" s="40"/>
      <c r="G39" s="40"/>
      <c r="H39" s="40"/>
      <c r="I39" s="40"/>
      <c r="J39" s="40"/>
      <c r="K39" s="40"/>
      <c r="L39" s="40"/>
      <c r="M39" s="40"/>
      <c r="N39" s="40"/>
      <c r="O39" s="40"/>
      <c r="P39" s="40"/>
      <c r="Q39" s="40"/>
      <c r="R39" s="40"/>
      <c r="S39" s="87"/>
      <c r="T39" s="40"/>
      <c r="U39" s="40"/>
    </row>
    <row r="41" spans="1:42" ht="96.75" customHeight="1">
      <c r="A41" s="638" t="s">
        <v>658</v>
      </c>
      <c r="B41" s="638"/>
      <c r="C41" s="638"/>
      <c r="D41" s="638"/>
      <c r="E41" s="638"/>
      <c r="F41" s="638"/>
      <c r="G41" s="638"/>
      <c r="H41" s="638"/>
      <c r="I41" s="638"/>
      <c r="J41" s="638"/>
      <c r="K41" s="638"/>
      <c r="L41" s="638"/>
      <c r="M41" s="638"/>
      <c r="N41" s="638"/>
      <c r="O41" s="638"/>
      <c r="P41" s="638"/>
      <c r="Q41" s="638"/>
      <c r="R41" s="638"/>
      <c r="S41" s="638"/>
      <c r="T41" s="638"/>
      <c r="U41" s="638"/>
      <c r="V41" s="638"/>
      <c r="W41" s="638"/>
      <c r="X41" s="638"/>
      <c r="Y41" s="638"/>
      <c r="AA41" s="650" t="s">
        <v>714</v>
      </c>
      <c r="AB41" s="651"/>
      <c r="AC41" s="651"/>
      <c r="AD41" s="651"/>
      <c r="AE41" s="651"/>
      <c r="AF41" s="651"/>
      <c r="AG41" s="651"/>
      <c r="AH41" s="651"/>
      <c r="AI41" s="651"/>
      <c r="AJ41" s="651"/>
      <c r="AK41" s="651"/>
      <c r="AL41" s="651"/>
      <c r="AM41" s="651"/>
      <c r="AN41" s="651"/>
      <c r="AO41" s="651"/>
      <c r="AP41" s="652"/>
    </row>
    <row r="42" spans="1:42" s="45" customFormat="1">
      <c r="A42" s="9"/>
      <c r="B42" s="9"/>
      <c r="C42" s="9"/>
      <c r="D42" s="9"/>
      <c r="E42" s="9"/>
      <c r="F42" s="9"/>
      <c r="G42" s="9"/>
      <c r="H42" s="9"/>
      <c r="I42" s="9"/>
      <c r="J42" s="9"/>
      <c r="K42" s="9"/>
      <c r="L42" s="9"/>
      <c r="M42" s="9"/>
      <c r="N42" s="9"/>
      <c r="O42" s="9"/>
      <c r="P42" s="9"/>
      <c r="Q42" s="9"/>
      <c r="R42" s="9"/>
      <c r="S42" s="89"/>
      <c r="T42" s="9"/>
      <c r="U42" s="9"/>
      <c r="AA42" s="46"/>
      <c r="AB42" s="46"/>
      <c r="AC42" s="46"/>
      <c r="AD42" s="46"/>
      <c r="AE42" s="46"/>
      <c r="AF42" s="46"/>
      <c r="AG42" s="46"/>
      <c r="AH42" s="46"/>
      <c r="AI42" s="46"/>
      <c r="AJ42" s="46"/>
      <c r="AK42" s="46"/>
      <c r="AL42" s="46"/>
      <c r="AM42" s="46"/>
      <c r="AN42" s="46"/>
      <c r="AO42" s="46"/>
      <c r="AP42" s="46"/>
    </row>
    <row r="43" spans="1:42" s="28" customFormat="1" ht="120" customHeight="1">
      <c r="A43" s="839" t="s">
        <v>22</v>
      </c>
      <c r="B43" s="724" t="s">
        <v>81</v>
      </c>
      <c r="C43" s="724"/>
      <c r="D43" s="765" t="s">
        <v>112</v>
      </c>
      <c r="E43" s="765" t="s">
        <v>95</v>
      </c>
      <c r="F43" s="765" t="s">
        <v>85</v>
      </c>
      <c r="G43" s="765"/>
      <c r="H43" s="746" t="s">
        <v>26</v>
      </c>
      <c r="I43" s="747"/>
      <c r="J43" s="748"/>
      <c r="K43" s="765" t="s">
        <v>82</v>
      </c>
      <c r="L43" s="765" t="s">
        <v>83</v>
      </c>
      <c r="M43" s="765" t="s">
        <v>28</v>
      </c>
      <c r="N43" s="664" t="s">
        <v>108</v>
      </c>
      <c r="O43" s="664" t="s">
        <v>109</v>
      </c>
      <c r="P43" s="710" t="s">
        <v>110</v>
      </c>
      <c r="Q43" s="711"/>
      <c r="R43" s="712"/>
      <c r="S43" s="753" t="s">
        <v>152</v>
      </c>
      <c r="T43" s="739" t="s">
        <v>7</v>
      </c>
      <c r="U43" s="841" t="s">
        <v>156</v>
      </c>
      <c r="V43" s="819">
        <v>2019</v>
      </c>
      <c r="W43" s="819"/>
      <c r="X43" s="819"/>
      <c r="Y43" s="819"/>
      <c r="AA43" s="634" t="s">
        <v>713</v>
      </c>
      <c r="AB43" s="634"/>
      <c r="AC43" s="634"/>
      <c r="AD43" s="634"/>
      <c r="AE43" s="634" t="s">
        <v>715</v>
      </c>
      <c r="AF43" s="634"/>
      <c r="AG43" s="634"/>
      <c r="AH43" s="634"/>
      <c r="AI43" s="634" t="s">
        <v>716</v>
      </c>
      <c r="AJ43" s="634"/>
      <c r="AK43" s="634"/>
      <c r="AL43" s="634"/>
      <c r="AM43" s="634" t="s">
        <v>717</v>
      </c>
      <c r="AN43" s="634"/>
      <c r="AO43" s="634"/>
      <c r="AP43" s="634"/>
    </row>
    <row r="44" spans="1:42" s="28" customFormat="1" ht="78.75" customHeight="1">
      <c r="A44" s="840"/>
      <c r="B44" s="724"/>
      <c r="C44" s="724"/>
      <c r="D44" s="765"/>
      <c r="E44" s="765"/>
      <c r="F44" s="765"/>
      <c r="G44" s="765"/>
      <c r="H44" s="749"/>
      <c r="I44" s="750"/>
      <c r="J44" s="751"/>
      <c r="K44" s="765"/>
      <c r="L44" s="765"/>
      <c r="M44" s="765"/>
      <c r="N44" s="664"/>
      <c r="O44" s="664"/>
      <c r="P44" s="713"/>
      <c r="Q44" s="714"/>
      <c r="R44" s="715"/>
      <c r="S44" s="754"/>
      <c r="T44" s="739"/>
      <c r="U44" s="841"/>
      <c r="V44" s="172" t="s">
        <v>11</v>
      </c>
      <c r="W44" s="172" t="s">
        <v>12</v>
      </c>
      <c r="X44" s="173" t="s">
        <v>9</v>
      </c>
      <c r="Y44" s="174" t="s">
        <v>10</v>
      </c>
      <c r="AA44" s="262" t="s">
        <v>13</v>
      </c>
      <c r="AB44" s="262" t="s">
        <v>14</v>
      </c>
      <c r="AC44" s="173" t="s">
        <v>9</v>
      </c>
      <c r="AD44" s="174" t="s">
        <v>10</v>
      </c>
      <c r="AE44" s="262" t="s">
        <v>13</v>
      </c>
      <c r="AF44" s="262" t="s">
        <v>14</v>
      </c>
      <c r="AG44" s="173" t="s">
        <v>9</v>
      </c>
      <c r="AH44" s="174" t="s">
        <v>10</v>
      </c>
      <c r="AI44" s="262" t="s">
        <v>13</v>
      </c>
      <c r="AJ44" s="262" t="s">
        <v>14</v>
      </c>
      <c r="AK44" s="173" t="s">
        <v>9</v>
      </c>
      <c r="AL44" s="174" t="s">
        <v>10</v>
      </c>
      <c r="AM44" s="262" t="s">
        <v>13</v>
      </c>
      <c r="AN44" s="262" t="s">
        <v>14</v>
      </c>
      <c r="AO44" s="173" t="s">
        <v>9</v>
      </c>
      <c r="AP44" s="174" t="s">
        <v>10</v>
      </c>
    </row>
    <row r="45" spans="1:42" s="49" customFormat="1" ht="289.5" customHeight="1">
      <c r="A45" s="181" t="s">
        <v>76</v>
      </c>
      <c r="B45" s="842" t="s">
        <v>84</v>
      </c>
      <c r="C45" s="843"/>
      <c r="D45" s="202" t="s">
        <v>92</v>
      </c>
      <c r="E45" s="105" t="s">
        <v>49</v>
      </c>
      <c r="F45" s="844" t="s">
        <v>150</v>
      </c>
      <c r="G45" s="845"/>
      <c r="H45" s="698" t="s">
        <v>725</v>
      </c>
      <c r="I45" s="699"/>
      <c r="J45" s="700"/>
      <c r="K45" s="294" t="d">
        <v>2019-01-25</v>
      </c>
      <c r="L45" s="294" t="d">
        <v>2019-01-25</v>
      </c>
      <c r="M45" s="295" t="s">
        <v>726</v>
      </c>
      <c r="N45" s="556">
        <v>80883000</v>
      </c>
      <c r="O45" s="128">
        <v>80883000</v>
      </c>
      <c r="P45" s="846" t="s">
        <v>111</v>
      </c>
      <c r="Q45" s="847"/>
      <c r="R45" s="848"/>
      <c r="S45" s="95" t="s">
        <v>155</v>
      </c>
      <c r="T45" s="82" t="s">
        <v>58</v>
      </c>
      <c r="U45" s="337">
        <v>1</v>
      </c>
      <c r="V45" s="472">
        <v>1</v>
      </c>
      <c r="W45" s="472">
        <f t="shared" ref="W45:W50" si="0">O45/N45</f>
        <v>1</v>
      </c>
      <c r="X45" s="473">
        <f t="shared" ref="X45:X49" si="1">W45/V45</f>
        <v>1</v>
      </c>
      <c r="Y45" s="387">
        <f t="shared" ref="Y45:Y49" si="2">X45</f>
        <v>1</v>
      </c>
      <c r="AA45" s="413">
        <f t="shared" ref="AA45:AB50" si="3">V45</f>
        <v>1</v>
      </c>
      <c r="AB45" s="413">
        <f t="shared" si="3"/>
        <v>1</v>
      </c>
      <c r="AC45" s="473">
        <f t="shared" ref="AC45" si="4">AB45/AA45</f>
        <v>1</v>
      </c>
      <c r="AD45" s="461">
        <f t="shared" ref="AD45" si="5">AC45</f>
        <v>1</v>
      </c>
      <c r="AE45" s="251">
        <v>0</v>
      </c>
      <c r="AF45" s="251">
        <v>0</v>
      </c>
      <c r="AG45" s="252">
        <v>0</v>
      </c>
      <c r="AH45" s="253">
        <f>AG45</f>
        <v>0</v>
      </c>
      <c r="AI45" s="251">
        <v>0</v>
      </c>
      <c r="AJ45" s="251">
        <v>0</v>
      </c>
      <c r="AK45" s="252">
        <v>0</v>
      </c>
      <c r="AL45" s="253">
        <f>AK45</f>
        <v>0</v>
      </c>
      <c r="AM45" s="251">
        <v>0</v>
      </c>
      <c r="AN45" s="251">
        <v>0</v>
      </c>
      <c r="AO45" s="252">
        <v>0</v>
      </c>
      <c r="AP45" s="253">
        <f>AO45</f>
        <v>0</v>
      </c>
    </row>
    <row r="46" spans="1:42" s="49" customFormat="1" ht="248.25" customHeight="1">
      <c r="A46" s="181" t="s">
        <v>76</v>
      </c>
      <c r="B46" s="842" t="s">
        <v>84</v>
      </c>
      <c r="C46" s="843"/>
      <c r="D46" s="202" t="s">
        <v>92</v>
      </c>
      <c r="E46" s="105" t="s">
        <v>49</v>
      </c>
      <c r="F46" s="844" t="s">
        <v>150</v>
      </c>
      <c r="G46" s="845"/>
      <c r="H46" s="698" t="s">
        <v>727</v>
      </c>
      <c r="I46" s="699"/>
      <c r="J46" s="700"/>
      <c r="K46" s="294" t="d">
        <v>2019-01-25</v>
      </c>
      <c r="L46" s="294" t="d">
        <v>2019-01-25</v>
      </c>
      <c r="M46" s="388" t="s">
        <v>728</v>
      </c>
      <c r="N46" s="557">
        <v>66374000</v>
      </c>
      <c r="O46" s="128">
        <v>66374000</v>
      </c>
      <c r="P46" s="846" t="s">
        <v>111</v>
      </c>
      <c r="Q46" s="847"/>
      <c r="R46" s="848"/>
      <c r="S46" s="95" t="s">
        <v>155</v>
      </c>
      <c r="T46" s="82" t="s">
        <v>58</v>
      </c>
      <c r="U46" s="337">
        <v>1</v>
      </c>
      <c r="V46" s="472">
        <v>1</v>
      </c>
      <c r="W46" s="472">
        <f t="shared" si="0"/>
        <v>1</v>
      </c>
      <c r="X46" s="473">
        <f t="shared" si="1"/>
        <v>1</v>
      </c>
      <c r="Y46" s="387">
        <f t="shared" si="2"/>
        <v>1</v>
      </c>
      <c r="AA46" s="413">
        <f t="shared" si="3"/>
        <v>1</v>
      </c>
      <c r="AB46" s="413">
        <f t="shared" si="3"/>
        <v>1</v>
      </c>
      <c r="AC46" s="473">
        <f t="shared" ref="AC46" si="6">AB46/AA46</f>
        <v>1</v>
      </c>
      <c r="AD46" s="461">
        <f t="shared" ref="AD46" si="7">AC46</f>
        <v>1</v>
      </c>
      <c r="AE46" s="251">
        <v>0</v>
      </c>
      <c r="AF46" s="251">
        <v>0</v>
      </c>
      <c r="AG46" s="252">
        <v>0</v>
      </c>
      <c r="AH46" s="253">
        <f>AG46</f>
        <v>0</v>
      </c>
      <c r="AI46" s="251">
        <v>0</v>
      </c>
      <c r="AJ46" s="251">
        <v>0</v>
      </c>
      <c r="AK46" s="252">
        <v>0</v>
      </c>
      <c r="AL46" s="253">
        <f>AK46</f>
        <v>0</v>
      </c>
      <c r="AM46" s="251">
        <v>0</v>
      </c>
      <c r="AN46" s="251">
        <v>0</v>
      </c>
      <c r="AO46" s="252">
        <v>0</v>
      </c>
      <c r="AP46" s="253">
        <f>AO46</f>
        <v>0</v>
      </c>
    </row>
    <row r="47" spans="1:42" s="49" customFormat="1" ht="248.25" customHeight="1">
      <c r="A47" s="181" t="s">
        <v>76</v>
      </c>
      <c r="B47" s="842" t="s">
        <v>84</v>
      </c>
      <c r="C47" s="843"/>
      <c r="D47" s="202" t="s">
        <v>92</v>
      </c>
      <c r="E47" s="105" t="s">
        <v>49</v>
      </c>
      <c r="F47" s="844" t="s">
        <v>150</v>
      </c>
      <c r="G47" s="845"/>
      <c r="H47" s="698" t="s">
        <v>729</v>
      </c>
      <c r="I47" s="699"/>
      <c r="J47" s="700"/>
      <c r="K47" s="294" t="d">
        <v>2019-01-25</v>
      </c>
      <c r="L47" s="294" t="d">
        <v>2019-01-25</v>
      </c>
      <c r="M47" s="388" t="s">
        <v>730</v>
      </c>
      <c r="N47" s="296">
        <v>59114000</v>
      </c>
      <c r="O47" s="556">
        <v>26332600</v>
      </c>
      <c r="P47" s="846" t="s">
        <v>111</v>
      </c>
      <c r="Q47" s="847"/>
      <c r="R47" s="848"/>
      <c r="S47" s="95" t="s">
        <v>155</v>
      </c>
      <c r="T47" s="82" t="s">
        <v>58</v>
      </c>
      <c r="U47" s="337">
        <v>1</v>
      </c>
      <c r="V47" s="472">
        <v>1</v>
      </c>
      <c r="W47" s="472">
        <f t="shared" si="0"/>
        <v>0.44545454545454544</v>
      </c>
      <c r="X47" s="473">
        <f t="shared" si="1"/>
        <v>0.44545454545454544</v>
      </c>
      <c r="Y47" s="387">
        <f t="shared" si="2"/>
        <v>0.44545454545454544</v>
      </c>
      <c r="AA47" s="413">
        <f t="shared" si="3"/>
        <v>1</v>
      </c>
      <c r="AB47" s="413">
        <f t="shared" si="3"/>
        <v>0.44545454545454544</v>
      </c>
      <c r="AC47" s="473">
        <f t="shared" ref="AC47" si="8">AB47/AA47</f>
        <v>0.44545454545454544</v>
      </c>
      <c r="AD47" s="461">
        <f t="shared" ref="AD47" si="9">AC47</f>
        <v>0.44545454545454544</v>
      </c>
      <c r="AE47" s="251">
        <v>0</v>
      </c>
      <c r="AF47" s="251">
        <v>0</v>
      </c>
      <c r="AG47" s="252">
        <v>0</v>
      </c>
      <c r="AH47" s="253">
        <f t="shared" ref="AH47:AH54" si="10">AG47</f>
        <v>0</v>
      </c>
      <c r="AI47" s="251">
        <v>0</v>
      </c>
      <c r="AJ47" s="251">
        <v>0</v>
      </c>
      <c r="AK47" s="252">
        <v>0</v>
      </c>
      <c r="AL47" s="253">
        <f t="shared" ref="AL47:AL54" si="11">AK47</f>
        <v>0</v>
      </c>
      <c r="AM47" s="251">
        <v>0</v>
      </c>
      <c r="AN47" s="251">
        <v>0</v>
      </c>
      <c r="AO47" s="252">
        <v>0</v>
      </c>
      <c r="AP47" s="253">
        <f t="shared" ref="AP47:AP54" si="12">AO47</f>
        <v>0</v>
      </c>
    </row>
    <row r="48" spans="1:42" s="49" customFormat="1" ht="248.25" customHeight="1">
      <c r="A48" s="181" t="s">
        <v>76</v>
      </c>
      <c r="B48" s="842" t="s">
        <v>84</v>
      </c>
      <c r="C48" s="843"/>
      <c r="D48" s="202" t="s">
        <v>92</v>
      </c>
      <c r="E48" s="105" t="s">
        <v>49</v>
      </c>
      <c r="F48" s="844" t="s">
        <v>150</v>
      </c>
      <c r="G48" s="845"/>
      <c r="H48" s="698" t="s">
        <v>731</v>
      </c>
      <c r="I48" s="699"/>
      <c r="J48" s="700"/>
      <c r="K48" s="294" t="d">
        <v>2019-01-25</v>
      </c>
      <c r="L48" s="294" t="d">
        <v>2019-01-25</v>
      </c>
      <c r="M48" s="388" t="s">
        <v>732</v>
      </c>
      <c r="N48" s="558">
        <v>44605000</v>
      </c>
      <c r="O48" s="297">
        <v>44605000</v>
      </c>
      <c r="P48" s="846" t="s">
        <v>111</v>
      </c>
      <c r="Q48" s="847"/>
      <c r="R48" s="848"/>
      <c r="S48" s="95" t="s">
        <v>155</v>
      </c>
      <c r="T48" s="82" t="s">
        <v>58</v>
      </c>
      <c r="U48" s="337">
        <v>1</v>
      </c>
      <c r="V48" s="472">
        <v>1</v>
      </c>
      <c r="W48" s="472">
        <f t="shared" si="0"/>
        <v>1</v>
      </c>
      <c r="X48" s="473">
        <f t="shared" si="1"/>
        <v>1</v>
      </c>
      <c r="Y48" s="387">
        <f t="shared" si="2"/>
        <v>1</v>
      </c>
      <c r="AA48" s="413">
        <f t="shared" si="3"/>
        <v>1</v>
      </c>
      <c r="AB48" s="413">
        <f t="shared" si="3"/>
        <v>1</v>
      </c>
      <c r="AC48" s="473">
        <f t="shared" ref="AC48" si="13">AB48/AA48</f>
        <v>1</v>
      </c>
      <c r="AD48" s="461">
        <f t="shared" ref="AD48" si="14">AC48</f>
        <v>1</v>
      </c>
      <c r="AE48" s="251">
        <v>0</v>
      </c>
      <c r="AF48" s="251">
        <v>0</v>
      </c>
      <c r="AG48" s="252">
        <v>0</v>
      </c>
      <c r="AH48" s="253">
        <f t="shared" si="10"/>
        <v>0</v>
      </c>
      <c r="AI48" s="251">
        <v>0</v>
      </c>
      <c r="AJ48" s="251">
        <v>0</v>
      </c>
      <c r="AK48" s="252">
        <v>0</v>
      </c>
      <c r="AL48" s="253">
        <f t="shared" si="11"/>
        <v>0</v>
      </c>
      <c r="AM48" s="251">
        <v>0</v>
      </c>
      <c r="AN48" s="251">
        <v>0</v>
      </c>
      <c r="AO48" s="252">
        <v>0</v>
      </c>
      <c r="AP48" s="253">
        <f t="shared" si="12"/>
        <v>0</v>
      </c>
    </row>
    <row r="49" spans="1:53" s="49" customFormat="1" ht="248.25" customHeight="1">
      <c r="A49" s="181" t="s">
        <v>76</v>
      </c>
      <c r="B49" s="842" t="s">
        <v>84</v>
      </c>
      <c r="C49" s="843"/>
      <c r="D49" s="202" t="s">
        <v>92</v>
      </c>
      <c r="E49" s="105" t="s">
        <v>49</v>
      </c>
      <c r="F49" s="844" t="s">
        <v>150</v>
      </c>
      <c r="G49" s="845"/>
      <c r="H49" s="698" t="s">
        <v>733</v>
      </c>
      <c r="I49" s="699"/>
      <c r="J49" s="700"/>
      <c r="K49" s="294" t="d">
        <v>2019-01-25</v>
      </c>
      <c r="L49" s="294" t="d">
        <v>2019-01-25</v>
      </c>
      <c r="M49" s="388" t="s">
        <v>734</v>
      </c>
      <c r="N49" s="559">
        <v>44605000</v>
      </c>
      <c r="O49" s="299">
        <v>44605000</v>
      </c>
      <c r="P49" s="846" t="s">
        <v>111</v>
      </c>
      <c r="Q49" s="847"/>
      <c r="R49" s="848"/>
      <c r="S49" s="95" t="s">
        <v>155</v>
      </c>
      <c r="T49" s="82" t="s">
        <v>58</v>
      </c>
      <c r="U49" s="337">
        <v>1</v>
      </c>
      <c r="V49" s="472">
        <v>1</v>
      </c>
      <c r="W49" s="472">
        <f t="shared" si="0"/>
        <v>1</v>
      </c>
      <c r="X49" s="473">
        <f t="shared" si="1"/>
        <v>1</v>
      </c>
      <c r="Y49" s="387">
        <f t="shared" si="2"/>
        <v>1</v>
      </c>
      <c r="AA49" s="413">
        <f t="shared" si="3"/>
        <v>1</v>
      </c>
      <c r="AB49" s="413">
        <f t="shared" si="3"/>
        <v>1</v>
      </c>
      <c r="AC49" s="473">
        <f t="shared" ref="AC49" si="15">AB49/AA49</f>
        <v>1</v>
      </c>
      <c r="AD49" s="461">
        <f t="shared" ref="AD49" si="16">AC49</f>
        <v>1</v>
      </c>
      <c r="AE49" s="251">
        <v>0</v>
      </c>
      <c r="AF49" s="251">
        <v>0</v>
      </c>
      <c r="AG49" s="252">
        <v>0</v>
      </c>
      <c r="AH49" s="253">
        <f t="shared" si="10"/>
        <v>0</v>
      </c>
      <c r="AI49" s="251">
        <v>0</v>
      </c>
      <c r="AJ49" s="251">
        <v>0</v>
      </c>
      <c r="AK49" s="252">
        <v>0</v>
      </c>
      <c r="AL49" s="253">
        <f t="shared" si="11"/>
        <v>0</v>
      </c>
      <c r="AM49" s="251">
        <v>0</v>
      </c>
      <c r="AN49" s="251">
        <v>0</v>
      </c>
      <c r="AO49" s="252">
        <v>0</v>
      </c>
      <c r="AP49" s="253">
        <f t="shared" si="12"/>
        <v>0</v>
      </c>
    </row>
    <row r="50" spans="1:53" s="49" customFormat="1" ht="352.5" customHeight="1">
      <c r="A50" s="181" t="s">
        <v>76</v>
      </c>
      <c r="B50" s="842" t="s">
        <v>84</v>
      </c>
      <c r="C50" s="843"/>
      <c r="D50" s="202" t="s">
        <v>92</v>
      </c>
      <c r="E50" s="105" t="s">
        <v>49</v>
      </c>
      <c r="F50" s="844" t="s">
        <v>150</v>
      </c>
      <c r="G50" s="845"/>
      <c r="H50" s="698" t="s">
        <v>729</v>
      </c>
      <c r="I50" s="699"/>
      <c r="J50" s="700"/>
      <c r="K50" s="294" t="d">
        <v>2019-01-28</v>
      </c>
      <c r="L50" s="294" t="d">
        <v>2019-01-24</v>
      </c>
      <c r="M50" s="468" t="s">
        <v>1640</v>
      </c>
      <c r="N50" s="298">
        <v>32781400</v>
      </c>
      <c r="O50" s="299"/>
      <c r="P50" s="846" t="s">
        <v>111</v>
      </c>
      <c r="Q50" s="847"/>
      <c r="R50" s="848"/>
      <c r="S50" s="95" t="s">
        <v>155</v>
      </c>
      <c r="T50" s="82" t="s">
        <v>58</v>
      </c>
      <c r="U50" s="337">
        <v>1</v>
      </c>
      <c r="V50" s="472">
        <v>1</v>
      </c>
      <c r="W50" s="472">
        <f t="shared" si="0"/>
        <v>0</v>
      </c>
      <c r="X50" s="473">
        <f t="shared" ref="X50" si="17">W50/V50</f>
        <v>0</v>
      </c>
      <c r="Y50" s="461">
        <f t="shared" ref="Y50" si="18">X50</f>
        <v>0</v>
      </c>
      <c r="AA50" s="413">
        <f t="shared" si="3"/>
        <v>1</v>
      </c>
      <c r="AB50" s="413">
        <f t="shared" si="3"/>
        <v>0</v>
      </c>
      <c r="AC50" s="473">
        <f t="shared" ref="AC50" si="19">AB50/AA50</f>
        <v>0</v>
      </c>
      <c r="AD50" s="461">
        <f t="shared" ref="AD50" si="20">AC50</f>
        <v>0</v>
      </c>
      <c r="AE50" s="459">
        <v>0</v>
      </c>
      <c r="AF50" s="459">
        <v>0</v>
      </c>
      <c r="AG50" s="460">
        <v>0</v>
      </c>
      <c r="AH50" s="461">
        <f t="shared" ref="AH50" si="21">AG50</f>
        <v>0</v>
      </c>
      <c r="AI50" s="459">
        <v>0</v>
      </c>
      <c r="AJ50" s="459">
        <v>0</v>
      </c>
      <c r="AK50" s="460">
        <v>0</v>
      </c>
      <c r="AL50" s="461">
        <f t="shared" ref="AL50" si="22">AK50</f>
        <v>0</v>
      </c>
      <c r="AM50" s="459">
        <v>0</v>
      </c>
      <c r="AN50" s="459">
        <v>0</v>
      </c>
      <c r="AO50" s="460">
        <v>0</v>
      </c>
      <c r="AP50" s="461">
        <f t="shared" ref="AP50" si="23">AO50</f>
        <v>0</v>
      </c>
    </row>
    <row r="51" spans="1:53" s="49" customFormat="1" ht="352.5" customHeight="1">
      <c r="A51" s="181" t="s">
        <v>76</v>
      </c>
      <c r="B51" s="842" t="s">
        <v>1539</v>
      </c>
      <c r="C51" s="843"/>
      <c r="D51" s="202" t="s">
        <v>92</v>
      </c>
      <c r="E51" s="105" t="s">
        <v>49</v>
      </c>
      <c r="F51" s="844" t="s">
        <v>150</v>
      </c>
      <c r="G51" s="845"/>
      <c r="H51" s="698" t="s">
        <v>1541</v>
      </c>
      <c r="I51" s="699"/>
      <c r="J51" s="700"/>
      <c r="K51" s="294" t="s">
        <v>1538</v>
      </c>
      <c r="L51" s="294" t="d">
        <v>2019-06-14</v>
      </c>
      <c r="M51" s="498" t="s">
        <v>1528</v>
      </c>
      <c r="N51" s="299" t="s">
        <v>796</v>
      </c>
      <c r="O51" s="299" t="s">
        <v>796</v>
      </c>
      <c r="P51" s="846" t="s">
        <v>1540</v>
      </c>
      <c r="Q51" s="847"/>
      <c r="R51" s="848"/>
      <c r="S51" s="95" t="s">
        <v>155</v>
      </c>
      <c r="T51" s="82" t="s">
        <v>58</v>
      </c>
      <c r="U51" s="337">
        <v>1</v>
      </c>
      <c r="V51" s="472">
        <v>1</v>
      </c>
      <c r="W51" s="472">
        <f>AF51</f>
        <v>0.33329999999999999</v>
      </c>
      <c r="X51" s="473">
        <f t="shared" ref="X51" si="24">W51/V51</f>
        <v>0.33329999999999999</v>
      </c>
      <c r="Y51" s="495">
        <f t="shared" ref="Y51" si="25">X51</f>
        <v>0.33329999999999999</v>
      </c>
      <c r="AA51" s="413">
        <v>0.33329999999999999</v>
      </c>
      <c r="AB51" s="413">
        <v>0.33329999999999999</v>
      </c>
      <c r="AC51" s="473">
        <f t="shared" ref="AC51" si="26">AB51/AA51</f>
        <v>1</v>
      </c>
      <c r="AD51" s="495">
        <f t="shared" ref="AD51" si="27">AC51</f>
        <v>1</v>
      </c>
      <c r="AE51" s="413">
        <f>AA51</f>
        <v>0.33329999999999999</v>
      </c>
      <c r="AF51" s="413">
        <f>AB51</f>
        <v>0.33329999999999999</v>
      </c>
      <c r="AG51" s="473">
        <f t="shared" ref="AG51" si="28">AF51/AE51</f>
        <v>1</v>
      </c>
      <c r="AH51" s="495">
        <f t="shared" ref="AH51" si="29">AG51</f>
        <v>1</v>
      </c>
      <c r="AI51" s="494">
        <v>0</v>
      </c>
      <c r="AJ51" s="494">
        <v>0</v>
      </c>
      <c r="AK51" s="460">
        <v>0</v>
      </c>
      <c r="AL51" s="495">
        <f t="shared" ref="AL51" si="30">AK51</f>
        <v>0</v>
      </c>
      <c r="AM51" s="494">
        <v>0</v>
      </c>
      <c r="AN51" s="494">
        <v>0</v>
      </c>
      <c r="AO51" s="460">
        <v>0</v>
      </c>
      <c r="AP51" s="495">
        <f t="shared" ref="AP51" si="31">AO51</f>
        <v>0</v>
      </c>
    </row>
    <row r="52" spans="1:53" s="49" customFormat="1" ht="352.5" customHeight="1">
      <c r="A52" s="181" t="s">
        <v>76</v>
      </c>
      <c r="B52" s="842" t="s">
        <v>1542</v>
      </c>
      <c r="C52" s="843"/>
      <c r="D52" s="202" t="s">
        <v>92</v>
      </c>
      <c r="E52" s="105" t="s">
        <v>49</v>
      </c>
      <c r="F52" s="844" t="s">
        <v>150</v>
      </c>
      <c r="G52" s="845"/>
      <c r="H52" s="698" t="s">
        <v>1543</v>
      </c>
      <c r="I52" s="699"/>
      <c r="J52" s="700"/>
      <c r="K52" s="294" t="s">
        <v>1545</v>
      </c>
      <c r="L52" s="294"/>
      <c r="M52" s="498" t="s">
        <v>1547</v>
      </c>
      <c r="N52" s="299" t="s">
        <v>796</v>
      </c>
      <c r="O52" s="299" t="s">
        <v>796</v>
      </c>
      <c r="P52" s="846" t="s">
        <v>1544</v>
      </c>
      <c r="Q52" s="847"/>
      <c r="R52" s="848"/>
      <c r="S52" s="95" t="s">
        <v>153</v>
      </c>
      <c r="T52" s="82" t="s">
        <v>58</v>
      </c>
      <c r="U52" s="337">
        <v>1</v>
      </c>
      <c r="V52" s="472">
        <v>1</v>
      </c>
      <c r="W52" s="472">
        <v>1</v>
      </c>
      <c r="X52" s="473">
        <f t="shared" ref="X52:X54" si="32">W52/V52</f>
        <v>1</v>
      </c>
      <c r="Y52" s="495">
        <f t="shared" ref="Y52:Y53" si="33">X52</f>
        <v>1</v>
      </c>
      <c r="AA52" s="413">
        <f t="shared" ref="AA52" si="34">V52</f>
        <v>1</v>
      </c>
      <c r="AB52" s="413">
        <f t="shared" ref="AB52" si="35">W52</f>
        <v>1</v>
      </c>
      <c r="AC52" s="473">
        <f t="shared" ref="AC52:AC54" si="36">AB52/AA52</f>
        <v>1</v>
      </c>
      <c r="AD52" s="495">
        <f t="shared" ref="AD52:AD53" si="37">AC52</f>
        <v>1</v>
      </c>
      <c r="AE52" s="494">
        <v>0</v>
      </c>
      <c r="AF52" s="494">
        <v>0</v>
      </c>
      <c r="AG52" s="460">
        <v>0</v>
      </c>
      <c r="AH52" s="495">
        <f t="shared" ref="AH52:AH53" si="38">AG52</f>
        <v>0</v>
      </c>
      <c r="AI52" s="494">
        <v>0</v>
      </c>
      <c r="AJ52" s="494">
        <v>0</v>
      </c>
      <c r="AK52" s="460">
        <v>0</v>
      </c>
      <c r="AL52" s="495">
        <f t="shared" ref="AL52:AL53" si="39">AK52</f>
        <v>0</v>
      </c>
      <c r="AM52" s="494">
        <v>0</v>
      </c>
      <c r="AN52" s="494">
        <v>0</v>
      </c>
      <c r="AO52" s="460">
        <v>0</v>
      </c>
      <c r="AP52" s="495">
        <f t="shared" ref="AP52:AP53" si="40">AO52</f>
        <v>0</v>
      </c>
    </row>
    <row r="53" spans="1:53" s="49" customFormat="1" ht="352.5" customHeight="1">
      <c r="A53" s="181" t="s">
        <v>76</v>
      </c>
      <c r="B53" s="842" t="s">
        <v>1542</v>
      </c>
      <c r="C53" s="843"/>
      <c r="D53" s="202" t="s">
        <v>92</v>
      </c>
      <c r="E53" s="105" t="s">
        <v>49</v>
      </c>
      <c r="F53" s="844" t="s">
        <v>150</v>
      </c>
      <c r="G53" s="845"/>
      <c r="H53" s="698" t="s">
        <v>832</v>
      </c>
      <c r="I53" s="699"/>
      <c r="J53" s="700"/>
      <c r="K53" s="294" t="s">
        <v>1546</v>
      </c>
      <c r="L53" s="294"/>
      <c r="M53" s="498" t="s">
        <v>1547</v>
      </c>
      <c r="N53" s="299" t="s">
        <v>796</v>
      </c>
      <c r="O53" s="299" t="s">
        <v>796</v>
      </c>
      <c r="P53" s="846" t="s">
        <v>1544</v>
      </c>
      <c r="Q53" s="847"/>
      <c r="R53" s="848"/>
      <c r="S53" s="95" t="s">
        <v>153</v>
      </c>
      <c r="T53" s="82" t="s">
        <v>58</v>
      </c>
      <c r="U53" s="337">
        <v>1</v>
      </c>
      <c r="V53" s="472">
        <v>1</v>
      </c>
      <c r="W53" s="472">
        <f>AB53</f>
        <v>0.19139999999999999</v>
      </c>
      <c r="X53" s="473">
        <f t="shared" si="32"/>
        <v>0.19139999999999999</v>
      </c>
      <c r="Y53" s="495">
        <f t="shared" si="33"/>
        <v>0.19139999999999999</v>
      </c>
      <c r="AA53" s="413">
        <v>0.33</v>
      </c>
      <c r="AB53" s="413">
        <v>0.19139999999999999</v>
      </c>
      <c r="AC53" s="473">
        <f t="shared" si="36"/>
        <v>0.57999999999999996</v>
      </c>
      <c r="AD53" s="495">
        <f t="shared" si="37"/>
        <v>0.57999999999999996</v>
      </c>
      <c r="AE53" s="494">
        <v>0</v>
      </c>
      <c r="AF53" s="494">
        <v>0</v>
      </c>
      <c r="AG53" s="460">
        <v>0</v>
      </c>
      <c r="AH53" s="495">
        <f t="shared" si="38"/>
        <v>0</v>
      </c>
      <c r="AI53" s="494">
        <v>0</v>
      </c>
      <c r="AJ53" s="494">
        <v>0</v>
      </c>
      <c r="AK53" s="460">
        <v>0</v>
      </c>
      <c r="AL53" s="495">
        <f t="shared" si="39"/>
        <v>0</v>
      </c>
      <c r="AM53" s="494">
        <v>0</v>
      </c>
      <c r="AN53" s="494">
        <v>0</v>
      </c>
      <c r="AO53" s="460">
        <v>0</v>
      </c>
      <c r="AP53" s="495">
        <f t="shared" si="40"/>
        <v>0</v>
      </c>
    </row>
    <row r="54" spans="1:53" s="49" customFormat="1" ht="298.5" customHeight="1">
      <c r="A54" s="181" t="s">
        <v>76</v>
      </c>
      <c r="B54" s="842" t="s">
        <v>1548</v>
      </c>
      <c r="C54" s="843"/>
      <c r="D54" s="217" t="s">
        <v>93</v>
      </c>
      <c r="E54" s="105" t="s">
        <v>49</v>
      </c>
      <c r="F54" s="849" t="s">
        <v>150</v>
      </c>
      <c r="G54" s="849"/>
      <c r="H54" s="698" t="s">
        <v>116</v>
      </c>
      <c r="I54" s="699"/>
      <c r="J54" s="700"/>
      <c r="K54" s="294" t="s">
        <v>1550</v>
      </c>
      <c r="L54" s="50"/>
      <c r="M54" s="498" t="s">
        <v>1528</v>
      </c>
      <c r="N54" s="299" t="s">
        <v>796</v>
      </c>
      <c r="O54" s="299" t="s">
        <v>796</v>
      </c>
      <c r="P54" s="846" t="s">
        <v>1549</v>
      </c>
      <c r="Q54" s="847"/>
      <c r="R54" s="848"/>
      <c r="S54" s="95" t="s">
        <v>153</v>
      </c>
      <c r="T54" s="82" t="s">
        <v>58</v>
      </c>
      <c r="U54" s="337">
        <v>1</v>
      </c>
      <c r="V54" s="251">
        <v>100</v>
      </c>
      <c r="W54" s="603">
        <v>66</v>
      </c>
      <c r="X54" s="473">
        <f t="shared" si="32"/>
        <v>0.66</v>
      </c>
      <c r="Y54" s="253">
        <f t="shared" ref="Y54" si="41">X54</f>
        <v>0.66</v>
      </c>
      <c r="AA54" s="251">
        <v>33</v>
      </c>
      <c r="AB54" s="251">
        <v>33</v>
      </c>
      <c r="AC54" s="473">
        <f t="shared" si="36"/>
        <v>1</v>
      </c>
      <c r="AD54" s="253">
        <f t="shared" ref="AD54" si="42">AC54</f>
        <v>1</v>
      </c>
      <c r="AE54" s="602">
        <v>33</v>
      </c>
      <c r="AF54" s="602">
        <v>33</v>
      </c>
      <c r="AG54" s="473">
        <f t="shared" ref="AG54" si="43">AF54/AE54</f>
        <v>1</v>
      </c>
      <c r="AH54" s="253">
        <f t="shared" si="10"/>
        <v>1</v>
      </c>
      <c r="AI54" s="251">
        <v>0</v>
      </c>
      <c r="AJ54" s="251">
        <v>0</v>
      </c>
      <c r="AK54" s="252">
        <v>0</v>
      </c>
      <c r="AL54" s="253">
        <f t="shared" si="11"/>
        <v>0</v>
      </c>
      <c r="AM54" s="251">
        <v>0</v>
      </c>
      <c r="AN54" s="251">
        <v>0</v>
      </c>
      <c r="AO54" s="252">
        <v>0</v>
      </c>
      <c r="AP54" s="253">
        <f t="shared" si="12"/>
        <v>0</v>
      </c>
    </row>
    <row r="55" spans="1:53" s="20" customFormat="1" ht="10.5" customHeight="1">
      <c r="A55" s="10"/>
      <c r="B55" s="10"/>
      <c r="C55" s="11"/>
      <c r="D55" s="11"/>
      <c r="E55" s="10"/>
      <c r="F55" s="10"/>
      <c r="G55" s="10"/>
      <c r="H55" s="10"/>
      <c r="I55" s="10"/>
      <c r="J55" s="10"/>
      <c r="K55" s="10"/>
      <c r="L55" s="10"/>
      <c r="M55" s="10"/>
      <c r="N55" s="10"/>
      <c r="O55" s="10"/>
      <c r="P55" s="27"/>
      <c r="Q55" s="27"/>
      <c r="R55" s="27"/>
      <c r="S55" s="90"/>
      <c r="T55" s="27"/>
      <c r="U55" s="27"/>
    </row>
    <row r="56" spans="1:53" s="15" customFormat="1" ht="10.5" customHeight="1">
      <c r="A56" s="21"/>
      <c r="B56" s="21"/>
      <c r="C56" s="21"/>
      <c r="D56" s="21"/>
      <c r="E56" s="21"/>
      <c r="F56" s="21"/>
      <c r="G56" s="21"/>
      <c r="H56" s="21"/>
      <c r="I56" s="21"/>
      <c r="J56" s="21"/>
      <c r="K56" s="21"/>
      <c r="L56" s="21"/>
      <c r="M56" s="21"/>
      <c r="N56" s="21"/>
      <c r="O56" s="12"/>
      <c r="P56" s="22"/>
      <c r="Q56" s="22"/>
      <c r="R56" s="22"/>
      <c r="S56" s="91"/>
      <c r="T56" s="22"/>
      <c r="U56" s="13"/>
    </row>
    <row r="57" spans="1:53" ht="101.25" customHeight="1">
      <c r="A57" s="638" t="s">
        <v>147</v>
      </c>
      <c r="B57" s="638"/>
      <c r="C57" s="638"/>
      <c r="D57" s="638"/>
      <c r="E57" s="638"/>
      <c r="F57" s="638"/>
      <c r="G57" s="638"/>
      <c r="H57" s="638"/>
      <c r="I57" s="638"/>
      <c r="J57" s="638"/>
      <c r="K57" s="638"/>
      <c r="L57" s="638"/>
      <c r="M57" s="638"/>
      <c r="N57" s="638"/>
      <c r="O57" s="638"/>
      <c r="P57" s="638"/>
      <c r="Q57" s="638"/>
      <c r="R57" s="638"/>
      <c r="S57" s="638"/>
      <c r="T57" s="638"/>
      <c r="U57" s="638"/>
      <c r="V57" s="638"/>
      <c r="W57" s="638"/>
      <c r="X57" s="638"/>
      <c r="Y57" s="638"/>
    </row>
    <row r="58" spans="1:53" ht="28.5" customHeight="1">
      <c r="A58" s="30"/>
      <c r="B58" s="30"/>
      <c r="C58" s="30"/>
      <c r="D58" s="30"/>
      <c r="E58" s="30"/>
      <c r="F58" s="30"/>
      <c r="G58" s="30"/>
      <c r="H58" s="30"/>
      <c r="I58" s="30"/>
      <c r="J58" s="30"/>
      <c r="K58" s="30"/>
      <c r="L58" s="30"/>
      <c r="M58" s="30"/>
      <c r="N58" s="30"/>
      <c r="O58" s="30"/>
      <c r="P58" s="30"/>
      <c r="Q58" s="30"/>
      <c r="R58" s="30"/>
      <c r="S58" s="30"/>
      <c r="T58" s="30"/>
      <c r="U58" s="31"/>
      <c r="V58" s="31"/>
      <c r="W58" s="31"/>
      <c r="X58" s="31"/>
      <c r="Y58" s="31"/>
      <c r="Z58" s="31"/>
      <c r="AA58" s="31"/>
    </row>
    <row r="59" spans="1:53" ht="66" customHeight="1">
      <c r="A59" s="686" t="s">
        <v>0</v>
      </c>
      <c r="B59" s="687"/>
      <c r="C59" s="687"/>
      <c r="D59" s="687"/>
      <c r="E59" s="664" t="s">
        <v>1624</v>
      </c>
      <c r="F59" s="664"/>
      <c r="G59" s="664"/>
      <c r="H59" s="664"/>
      <c r="I59" s="664"/>
      <c r="J59" s="664"/>
      <c r="K59" s="692"/>
      <c r="L59" s="692"/>
      <c r="M59" s="692"/>
      <c r="N59" s="692"/>
      <c r="O59" s="692"/>
      <c r="P59" s="692"/>
      <c r="Q59" s="255"/>
      <c r="R59" s="255"/>
      <c r="S59" s="255"/>
      <c r="T59" s="255"/>
      <c r="U59" s="31"/>
      <c r="V59" s="31"/>
      <c r="W59" s="31"/>
      <c r="X59" s="31"/>
      <c r="Y59" s="31"/>
      <c r="Z59" s="31"/>
      <c r="AA59" s="31"/>
    </row>
    <row r="60" spans="1:53" ht="62.25" customHeight="1">
      <c r="A60" s="689"/>
      <c r="B60" s="690"/>
      <c r="C60" s="690"/>
      <c r="D60" s="690"/>
      <c r="E60" s="765" t="s">
        <v>29</v>
      </c>
      <c r="F60" s="765"/>
      <c r="G60" s="765" t="s">
        <v>30</v>
      </c>
      <c r="H60" s="765"/>
      <c r="I60" s="250" t="s">
        <v>9</v>
      </c>
      <c r="J60" s="250" t="s">
        <v>10</v>
      </c>
      <c r="K60" s="694"/>
      <c r="L60" s="694"/>
      <c r="M60" s="694"/>
      <c r="N60" s="694"/>
      <c r="O60" s="694"/>
      <c r="P60" s="694"/>
      <c r="Q60" s="31"/>
      <c r="R60" s="31"/>
      <c r="S60" s="31"/>
      <c r="T60" s="31"/>
      <c r="U60" s="31"/>
    </row>
    <row r="61" spans="1:53" ht="51" customHeight="1">
      <c r="A61" s="860" t="s">
        <v>659</v>
      </c>
      <c r="B61" s="860"/>
      <c r="C61" s="860"/>
      <c r="D61" s="860"/>
      <c r="E61" s="681">
        <f>E68</f>
        <v>262799600</v>
      </c>
      <c r="F61" s="681"/>
      <c r="G61" s="681">
        <f>G68</f>
        <v>262799600</v>
      </c>
      <c r="H61" s="681"/>
      <c r="I61" s="639">
        <f>G61/E61</f>
        <v>1</v>
      </c>
      <c r="J61" s="640">
        <f>I61</f>
        <v>1</v>
      </c>
      <c r="K61" s="694"/>
      <c r="L61" s="694"/>
      <c r="M61" s="694"/>
      <c r="N61" s="694"/>
      <c r="O61" s="694"/>
      <c r="P61" s="694"/>
      <c r="Q61" s="31"/>
      <c r="R61" s="31"/>
      <c r="S61" s="31"/>
      <c r="T61" s="31"/>
      <c r="U61" s="31"/>
      <c r="V61" s="205"/>
    </row>
    <row r="62" spans="1:53" ht="51" customHeight="1">
      <c r="A62" s="861"/>
      <c r="B62" s="861"/>
      <c r="C62" s="861"/>
      <c r="D62" s="861"/>
      <c r="E62" s="681"/>
      <c r="F62" s="681"/>
      <c r="G62" s="681"/>
      <c r="H62" s="681"/>
      <c r="I62" s="639"/>
      <c r="J62" s="640"/>
      <c r="K62" s="694"/>
      <c r="L62" s="694"/>
      <c r="M62" s="694"/>
      <c r="N62" s="694"/>
      <c r="O62" s="694"/>
      <c r="P62" s="694"/>
      <c r="Q62" s="31"/>
      <c r="R62" s="31"/>
      <c r="S62" s="31"/>
      <c r="T62" s="31"/>
      <c r="U62" s="31"/>
      <c r="V62" s="205"/>
    </row>
    <row r="63" spans="1:53" ht="96" customHeight="1">
      <c r="A63" s="861"/>
      <c r="B63" s="861"/>
      <c r="C63" s="861"/>
      <c r="D63" s="861"/>
      <c r="E63" s="681"/>
      <c r="F63" s="681"/>
      <c r="G63" s="681"/>
      <c r="H63" s="681"/>
      <c r="I63" s="639"/>
      <c r="J63" s="640"/>
      <c r="K63" s="694"/>
      <c r="L63" s="694"/>
      <c r="M63" s="694"/>
      <c r="N63" s="694"/>
      <c r="O63" s="694"/>
      <c r="P63" s="694"/>
      <c r="Q63" s="31"/>
      <c r="R63" s="31"/>
      <c r="S63" s="31"/>
      <c r="T63" s="31"/>
      <c r="U63" s="31"/>
      <c r="V63" s="31"/>
      <c r="W63" s="31"/>
      <c r="X63" s="31"/>
      <c r="AL63" s="650" t="s">
        <v>714</v>
      </c>
      <c r="AM63" s="651"/>
      <c r="AN63" s="651"/>
      <c r="AO63" s="651"/>
      <c r="AP63" s="651"/>
      <c r="AQ63" s="651"/>
      <c r="AR63" s="651"/>
      <c r="AS63" s="651"/>
      <c r="AT63" s="651"/>
      <c r="AU63" s="651"/>
      <c r="AV63" s="651"/>
      <c r="AW63" s="651"/>
      <c r="AX63" s="651"/>
      <c r="AY63" s="651"/>
      <c r="AZ63" s="651"/>
      <c r="BA63" s="652"/>
    </row>
    <row r="64" spans="1:53" ht="17.25" customHeight="1">
      <c r="A64" s="861"/>
      <c r="B64" s="861"/>
      <c r="C64" s="861"/>
      <c r="D64" s="861"/>
      <c r="E64" s="681"/>
      <c r="F64" s="681"/>
      <c r="G64" s="681"/>
      <c r="H64" s="681"/>
      <c r="I64" s="639"/>
      <c r="J64" s="640"/>
      <c r="K64" s="694"/>
      <c r="L64" s="694"/>
      <c r="M64" s="694"/>
      <c r="N64" s="694"/>
      <c r="O64" s="694"/>
      <c r="P64" s="694"/>
      <c r="Q64" s="671">
        <v>2016</v>
      </c>
      <c r="R64" s="671"/>
      <c r="S64" s="671"/>
      <c r="T64" s="671"/>
      <c r="U64" s="671">
        <v>2017</v>
      </c>
      <c r="V64" s="671"/>
      <c r="W64" s="671"/>
      <c r="X64" s="671"/>
      <c r="Y64" s="671">
        <v>2018</v>
      </c>
      <c r="Z64" s="671"/>
      <c r="AA64" s="671"/>
      <c r="AB64" s="671"/>
      <c r="AC64" s="671">
        <v>2019</v>
      </c>
      <c r="AD64" s="671"/>
      <c r="AE64" s="671"/>
      <c r="AF64" s="671"/>
      <c r="AG64" s="671">
        <v>2020</v>
      </c>
      <c r="AH64" s="671"/>
      <c r="AI64" s="671"/>
      <c r="AJ64" s="671"/>
    </row>
    <row r="65" spans="1:53" ht="69.75" customHeight="1">
      <c r="A65" s="862"/>
      <c r="B65" s="862"/>
      <c r="C65" s="862"/>
      <c r="D65" s="862"/>
      <c r="E65" s="681"/>
      <c r="F65" s="681"/>
      <c r="G65" s="681"/>
      <c r="H65" s="681"/>
      <c r="I65" s="639"/>
      <c r="J65" s="640"/>
      <c r="K65" s="695"/>
      <c r="L65" s="695"/>
      <c r="M65" s="695"/>
      <c r="N65" s="695"/>
      <c r="O65" s="695"/>
      <c r="P65" s="695"/>
      <c r="Q65" s="671"/>
      <c r="R65" s="671"/>
      <c r="S65" s="671"/>
      <c r="T65" s="671"/>
      <c r="U65" s="671"/>
      <c r="V65" s="671"/>
      <c r="W65" s="671"/>
      <c r="X65" s="671"/>
      <c r="Y65" s="671"/>
      <c r="Z65" s="671"/>
      <c r="AA65" s="671"/>
      <c r="AB65" s="671"/>
      <c r="AC65" s="671"/>
      <c r="AD65" s="671"/>
      <c r="AE65" s="671"/>
      <c r="AF65" s="671"/>
      <c r="AG65" s="671"/>
      <c r="AH65" s="671"/>
      <c r="AI65" s="671"/>
      <c r="AJ65" s="671"/>
      <c r="AL65" s="634" t="s">
        <v>713</v>
      </c>
      <c r="AM65" s="634"/>
      <c r="AN65" s="634"/>
      <c r="AO65" s="634"/>
      <c r="AP65" s="634" t="s">
        <v>715</v>
      </c>
      <c r="AQ65" s="634"/>
      <c r="AR65" s="634"/>
      <c r="AS65" s="634"/>
      <c r="AT65" s="634" t="s">
        <v>716</v>
      </c>
      <c r="AU65" s="634"/>
      <c r="AV65" s="634"/>
      <c r="AW65" s="634"/>
      <c r="AX65" s="634" t="s">
        <v>717</v>
      </c>
      <c r="AY65" s="634"/>
      <c r="AZ65" s="634"/>
      <c r="BA65" s="634"/>
    </row>
    <row r="66" spans="1:53" ht="110.25" customHeight="1" thickBot="1">
      <c r="A66" s="664" t="s">
        <v>27</v>
      </c>
      <c r="B66" s="664"/>
      <c r="C66" s="664"/>
      <c r="D66" s="254" t="s">
        <v>151</v>
      </c>
      <c r="E66" s="34" t="s">
        <v>29</v>
      </c>
      <c r="F66" s="307" t="s">
        <v>1000</v>
      </c>
      <c r="G66" s="855" t="s">
        <v>30</v>
      </c>
      <c r="H66" s="856"/>
      <c r="I66" s="34" t="s">
        <v>31</v>
      </c>
      <c r="J66" s="250" t="s">
        <v>10</v>
      </c>
      <c r="K66" s="664" t="s">
        <v>32</v>
      </c>
      <c r="L66" s="664"/>
      <c r="M66" s="664"/>
      <c r="N66" s="664"/>
      <c r="O66" s="264" t="s">
        <v>7</v>
      </c>
      <c r="P66" s="315" t="s">
        <v>1003</v>
      </c>
      <c r="Q66" s="303" t="s">
        <v>11</v>
      </c>
      <c r="R66" s="303" t="s">
        <v>12</v>
      </c>
      <c r="S66" s="39" t="s">
        <v>9</v>
      </c>
      <c r="T66" s="409" t="s">
        <v>10</v>
      </c>
      <c r="U66" s="303" t="s">
        <v>11</v>
      </c>
      <c r="V66" s="303" t="s">
        <v>12</v>
      </c>
      <c r="W66" s="168" t="s">
        <v>9</v>
      </c>
      <c r="X66" s="409" t="s">
        <v>10</v>
      </c>
      <c r="Y66" s="303" t="s">
        <v>11</v>
      </c>
      <c r="Z66" s="303" t="s">
        <v>12</v>
      </c>
      <c r="AA66" s="39" t="s">
        <v>9</v>
      </c>
      <c r="AB66" s="409" t="s">
        <v>10</v>
      </c>
      <c r="AC66" s="303" t="s">
        <v>11</v>
      </c>
      <c r="AD66" s="303" t="s">
        <v>12</v>
      </c>
      <c r="AE66" s="168" t="s">
        <v>9</v>
      </c>
      <c r="AF66" s="409" t="s">
        <v>10</v>
      </c>
      <c r="AG66" s="303" t="s">
        <v>11</v>
      </c>
      <c r="AH66" s="303" t="s">
        <v>12</v>
      </c>
      <c r="AI66" s="168" t="s">
        <v>9</v>
      </c>
      <c r="AJ66" s="409" t="s">
        <v>10</v>
      </c>
      <c r="AL66" s="262" t="s">
        <v>13</v>
      </c>
      <c r="AM66" s="262" t="s">
        <v>14</v>
      </c>
      <c r="AN66" s="173" t="s">
        <v>9</v>
      </c>
      <c r="AO66" s="174" t="s">
        <v>10</v>
      </c>
      <c r="AP66" s="262" t="s">
        <v>13</v>
      </c>
      <c r="AQ66" s="262" t="s">
        <v>14</v>
      </c>
      <c r="AR66" s="173" t="s">
        <v>9</v>
      </c>
      <c r="AS66" s="174" t="s">
        <v>10</v>
      </c>
      <c r="AT66" s="262" t="s">
        <v>13</v>
      </c>
      <c r="AU66" s="262" t="s">
        <v>14</v>
      </c>
      <c r="AV66" s="173" t="s">
        <v>9</v>
      </c>
      <c r="AW66" s="174" t="s">
        <v>10</v>
      </c>
      <c r="AX66" s="262" t="s">
        <v>13</v>
      </c>
      <c r="AY66" s="262" t="s">
        <v>14</v>
      </c>
      <c r="AZ66" s="173" t="s">
        <v>9</v>
      </c>
      <c r="BA66" s="174" t="s">
        <v>10</v>
      </c>
    </row>
    <row r="67" spans="1:53" ht="407.25" customHeight="1" thickTop="1" thickBot="1">
      <c r="A67" s="259" t="s">
        <v>33</v>
      </c>
      <c r="B67" s="683" t="s">
        <v>91</v>
      </c>
      <c r="C67" s="683"/>
      <c r="D67" s="143" t="s">
        <v>92</v>
      </c>
      <c r="E67" s="37">
        <v>262799600</v>
      </c>
      <c r="F67" s="35">
        <f>E67/2586000000</f>
        <v>0.10162397525135344</v>
      </c>
      <c r="G67" s="857">
        <v>262799600</v>
      </c>
      <c r="H67" s="858"/>
      <c r="I67" s="36">
        <f>G67/E67</f>
        <v>1</v>
      </c>
      <c r="J67" s="54">
        <f>I67</f>
        <v>1</v>
      </c>
      <c r="K67" s="859" t="s">
        <v>135</v>
      </c>
      <c r="L67" s="847"/>
      <c r="M67" s="847"/>
      <c r="N67" s="848"/>
      <c r="O67" s="83" t="s">
        <v>58</v>
      </c>
      <c r="P67" s="23">
        <v>1</v>
      </c>
      <c r="Q67" s="178">
        <v>1</v>
      </c>
      <c r="R67" s="178">
        <v>1</v>
      </c>
      <c r="S67" s="41">
        <f>R67/Q67</f>
        <v>1</v>
      </c>
      <c r="T67" s="53">
        <f>+S67</f>
        <v>1</v>
      </c>
      <c r="U67" s="178">
        <v>1</v>
      </c>
      <c r="V67" s="179">
        <v>1</v>
      </c>
      <c r="W67" s="41">
        <f>V67/U67</f>
        <v>1</v>
      </c>
      <c r="X67" s="53">
        <f>+W67</f>
        <v>1</v>
      </c>
      <c r="Y67" s="178">
        <v>1</v>
      </c>
      <c r="Z67" s="178">
        <v>1</v>
      </c>
      <c r="AA67" s="41">
        <f>Z67/Y67</f>
        <v>1</v>
      </c>
      <c r="AB67" s="53">
        <f>+AA67</f>
        <v>1</v>
      </c>
      <c r="AC67" s="178">
        <v>1</v>
      </c>
      <c r="AD67" s="179">
        <f>AQ67</f>
        <v>0.48</v>
      </c>
      <c r="AE67" s="411">
        <f>AD67/AC67</f>
        <v>0.48</v>
      </c>
      <c r="AF67" s="53">
        <f>+AE67</f>
        <v>0.48</v>
      </c>
      <c r="AG67" s="178">
        <v>1</v>
      </c>
      <c r="AH67" s="179">
        <v>0</v>
      </c>
      <c r="AI67" s="41">
        <f>AH67/AG67</f>
        <v>0</v>
      </c>
      <c r="AJ67" s="53">
        <f>+AI67</f>
        <v>0</v>
      </c>
      <c r="AL67" s="178">
        <v>0.24</v>
      </c>
      <c r="AM67" s="178">
        <v>0.24</v>
      </c>
      <c r="AN67" s="41">
        <f>AM67/AL67</f>
        <v>1</v>
      </c>
      <c r="AO67" s="253">
        <f>AN67</f>
        <v>1</v>
      </c>
      <c r="AP67" s="376">
        <v>0.48</v>
      </c>
      <c r="AQ67" s="376">
        <v>0.48</v>
      </c>
      <c r="AR67" s="41">
        <f>AQ67/AP67</f>
        <v>1</v>
      </c>
      <c r="AS67" s="253">
        <f>AR67</f>
        <v>1</v>
      </c>
      <c r="AT67" s="376">
        <v>0.72</v>
      </c>
      <c r="AU67" s="376">
        <v>0</v>
      </c>
      <c r="AV67" s="41">
        <f>AU67/AT67</f>
        <v>0</v>
      </c>
      <c r="AW67" s="253">
        <f>AV67</f>
        <v>0</v>
      </c>
      <c r="AX67" s="376">
        <v>1</v>
      </c>
      <c r="AY67" s="376">
        <v>0</v>
      </c>
      <c r="AZ67" s="41">
        <f>AY67/AX67</f>
        <v>0</v>
      </c>
      <c r="BA67" s="253">
        <f>AZ67</f>
        <v>0</v>
      </c>
    </row>
    <row r="68" spans="1:53" ht="143.25" customHeight="1" thickTop="1" thickBot="1">
      <c r="A68" s="850" t="s">
        <v>34</v>
      </c>
      <c r="B68" s="851"/>
      <c r="C68" s="852"/>
      <c r="D68" s="260"/>
      <c r="E68" s="38">
        <f>SUM(E67)</f>
        <v>262799600</v>
      </c>
      <c r="F68" s="96">
        <f>F67</f>
        <v>0.10162397525135344</v>
      </c>
      <c r="G68" s="853">
        <f>SUM(G67)</f>
        <v>262799600</v>
      </c>
      <c r="H68" s="854">
        <v>0</v>
      </c>
      <c r="I68" s="102">
        <f>G68/E68</f>
        <v>1</v>
      </c>
      <c r="J68" s="54">
        <f>I68</f>
        <v>1</v>
      </c>
      <c r="K68" s="663"/>
      <c r="L68" s="663"/>
      <c r="M68" s="663"/>
      <c r="N68" s="663"/>
      <c r="O68" s="256"/>
      <c r="P68" s="76"/>
      <c r="Q68" s="76"/>
      <c r="R68" s="76"/>
      <c r="S68" s="31"/>
      <c r="T68" s="31"/>
      <c r="U68" s="31"/>
      <c r="V68" s="31"/>
      <c r="W68" s="31"/>
      <c r="X68" s="31"/>
    </row>
    <row r="69" spans="1:53" s="45" customFormat="1" ht="15.75" customHeight="1" thickTop="1">
      <c r="A69" s="40"/>
      <c r="B69" s="40"/>
      <c r="C69" s="40"/>
      <c r="D69" s="40"/>
      <c r="E69" s="40"/>
      <c r="F69" s="40"/>
      <c r="G69" s="40"/>
      <c r="H69" s="40"/>
      <c r="I69" s="40"/>
      <c r="J69" s="40"/>
      <c r="K69" s="40"/>
      <c r="L69" s="40"/>
      <c r="M69" s="40"/>
      <c r="N69" s="40"/>
      <c r="O69" s="40"/>
      <c r="P69" s="40"/>
      <c r="Q69" s="40"/>
      <c r="R69" s="40"/>
      <c r="S69" s="87"/>
      <c r="T69" s="40"/>
      <c r="U69" s="40"/>
    </row>
    <row r="72" spans="1:53" ht="13.5" thickBot="1"/>
    <row r="73" spans="1:53" ht="123.75" customHeight="1" thickTop="1" thickBot="1">
      <c r="A73" s="653" t="s">
        <v>35</v>
      </c>
      <c r="B73" s="653"/>
      <c r="C73" s="654" t="d">
        <v>2019-03-31</v>
      </c>
      <c r="D73" s="654"/>
      <c r="E73" s="165" t="s">
        <v>639</v>
      </c>
      <c r="F73" s="52"/>
      <c r="G73" s="655" t="s">
        <v>37</v>
      </c>
      <c r="H73" s="656"/>
      <c r="I73" s="44"/>
      <c r="J73" s="657" t="s">
        <v>38</v>
      </c>
      <c r="K73" s="658"/>
      <c r="L73" s="44"/>
      <c r="M73" s="657" t="s">
        <v>39</v>
      </c>
      <c r="N73" s="658"/>
      <c r="O73" s="166"/>
      <c r="P73" s="659" t="s">
        <v>40</v>
      </c>
      <c r="Q73" s="660"/>
      <c r="R73" s="660"/>
      <c r="S73" s="46"/>
    </row>
    <row r="74" spans="1:53" ht="13.5" thickTop="1"/>
  </sheetData>
  <autoFilter ref="A43:AP54" xr:uid="{869C1F52-1E0B-4F60-B617-0EF76259676C}">
    <filterColumn colId="1" showButton="0"/>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190">
    <mergeCell ref="A66:C66"/>
    <mergeCell ref="G66:H66"/>
    <mergeCell ref="K66:N66"/>
    <mergeCell ref="B67:C67"/>
    <mergeCell ref="G67:H67"/>
    <mergeCell ref="K67:N67"/>
    <mergeCell ref="I61:I65"/>
    <mergeCell ref="J61:J65"/>
    <mergeCell ref="A57:Y57"/>
    <mergeCell ref="A59:D60"/>
    <mergeCell ref="E59:J59"/>
    <mergeCell ref="K59:P59"/>
    <mergeCell ref="E60:F60"/>
    <mergeCell ref="G60:H60"/>
    <mergeCell ref="K60:P65"/>
    <mergeCell ref="A61:D65"/>
    <mergeCell ref="E61:F65"/>
    <mergeCell ref="G61:H65"/>
    <mergeCell ref="P73:R73"/>
    <mergeCell ref="A68:C68"/>
    <mergeCell ref="G68:H68"/>
    <mergeCell ref="K68:N68"/>
    <mergeCell ref="A73:B73"/>
    <mergeCell ref="C73:D73"/>
    <mergeCell ref="G73:H73"/>
    <mergeCell ref="J73:K73"/>
    <mergeCell ref="M73:N73"/>
    <mergeCell ref="AL63:BA63"/>
    <mergeCell ref="Q64:T65"/>
    <mergeCell ref="U64:X65"/>
    <mergeCell ref="AL65:AO65"/>
    <mergeCell ref="AP65:AS65"/>
    <mergeCell ref="AT65:AW65"/>
    <mergeCell ref="AX65:BA65"/>
    <mergeCell ref="Y64:AB65"/>
    <mergeCell ref="AC64:AF65"/>
    <mergeCell ref="AG64:AJ65"/>
    <mergeCell ref="B49:C49"/>
    <mergeCell ref="F49:G49"/>
    <mergeCell ref="H49:J49"/>
    <mergeCell ref="P49:R49"/>
    <mergeCell ref="B54:C54"/>
    <mergeCell ref="F54:G54"/>
    <mergeCell ref="H54:J54"/>
    <mergeCell ref="P54:R54"/>
    <mergeCell ref="B50:C50"/>
    <mergeCell ref="H50:J50"/>
    <mergeCell ref="P50:R50"/>
    <mergeCell ref="F50:G50"/>
    <mergeCell ref="B51:C51"/>
    <mergeCell ref="F51:G51"/>
    <mergeCell ref="H51:J51"/>
    <mergeCell ref="P51:R51"/>
    <mergeCell ref="B52:C52"/>
    <mergeCell ref="B53:C53"/>
    <mergeCell ref="H52:J52"/>
    <mergeCell ref="H53:J53"/>
    <mergeCell ref="P52:R52"/>
    <mergeCell ref="P53:R53"/>
    <mergeCell ref="F52:G52"/>
    <mergeCell ref="F53:G53"/>
    <mergeCell ref="B47:C47"/>
    <mergeCell ref="F47:G47"/>
    <mergeCell ref="H47:J47"/>
    <mergeCell ref="P47:R47"/>
    <mergeCell ref="B48:C48"/>
    <mergeCell ref="F48:G48"/>
    <mergeCell ref="H48:J48"/>
    <mergeCell ref="P48:R48"/>
    <mergeCell ref="B45:C45"/>
    <mergeCell ref="F45:G45"/>
    <mergeCell ref="H45:J45"/>
    <mergeCell ref="P45:R45"/>
    <mergeCell ref="B46:C46"/>
    <mergeCell ref="F46:G46"/>
    <mergeCell ref="H46:J46"/>
    <mergeCell ref="P46:R46"/>
    <mergeCell ref="T43:T44"/>
    <mergeCell ref="L43:L44"/>
    <mergeCell ref="M43:M44"/>
    <mergeCell ref="N43:N44"/>
    <mergeCell ref="O43:O44"/>
    <mergeCell ref="P43:R44"/>
    <mergeCell ref="S43:S44"/>
    <mergeCell ref="AA38:AB38"/>
    <mergeCell ref="A41:Y41"/>
    <mergeCell ref="AA41:AP41"/>
    <mergeCell ref="A43:A44"/>
    <mergeCell ref="B43:C44"/>
    <mergeCell ref="D43:D44"/>
    <mergeCell ref="E43:E44"/>
    <mergeCell ref="F43:G44"/>
    <mergeCell ref="H43:J44"/>
    <mergeCell ref="K43:K44"/>
    <mergeCell ref="AM43:AP43"/>
    <mergeCell ref="U43:U44"/>
    <mergeCell ref="V43:Y43"/>
    <mergeCell ref="AA43:AD43"/>
    <mergeCell ref="AE43:AH43"/>
    <mergeCell ref="AI43:AL43"/>
    <mergeCell ref="B37:C37"/>
    <mergeCell ref="E37:H37"/>
    <mergeCell ref="I37:K37"/>
    <mergeCell ref="L37:N37"/>
    <mergeCell ref="P37:R37"/>
    <mergeCell ref="A38:B38"/>
    <mergeCell ref="C38:F38"/>
    <mergeCell ref="G38:I38"/>
    <mergeCell ref="J38:L38"/>
    <mergeCell ref="P38:S38"/>
    <mergeCell ref="AM34:AP34"/>
    <mergeCell ref="P36:R36"/>
    <mergeCell ref="T34:T35"/>
    <mergeCell ref="U34:U35"/>
    <mergeCell ref="V34:Y34"/>
    <mergeCell ref="AA34:AD34"/>
    <mergeCell ref="AE34:AH34"/>
    <mergeCell ref="AI34:AL34"/>
    <mergeCell ref="A34:A35"/>
    <mergeCell ref="B34:C35"/>
    <mergeCell ref="D34:D35"/>
    <mergeCell ref="E34:H35"/>
    <mergeCell ref="I34:K35"/>
    <mergeCell ref="L34:N35"/>
    <mergeCell ref="O34:O35"/>
    <mergeCell ref="P34:R35"/>
    <mergeCell ref="S34:S35"/>
    <mergeCell ref="B36:C36"/>
    <mergeCell ref="E36:H36"/>
    <mergeCell ref="I36:K36"/>
    <mergeCell ref="L36:N36"/>
    <mergeCell ref="A28:Y28"/>
    <mergeCell ref="A30:B30"/>
    <mergeCell ref="C30:Y30"/>
    <mergeCell ref="A31:B31"/>
    <mergeCell ref="C31:Y31"/>
    <mergeCell ref="A32:B32"/>
    <mergeCell ref="C32:Y32"/>
    <mergeCell ref="AE23:AH23"/>
    <mergeCell ref="AI23:AL23"/>
    <mergeCell ref="AA32:AP32"/>
    <mergeCell ref="AM23:AP23"/>
    <mergeCell ref="A25:H25"/>
    <mergeCell ref="I25:N25"/>
    <mergeCell ref="P25:R25"/>
    <mergeCell ref="AA21:AP21"/>
    <mergeCell ref="A23:H24"/>
    <mergeCell ref="I23:N24"/>
    <mergeCell ref="O23:O24"/>
    <mergeCell ref="P23:R24"/>
    <mergeCell ref="S23:S24"/>
    <mergeCell ref="T23:T24"/>
    <mergeCell ref="U23:U24"/>
    <mergeCell ref="V23:Y23"/>
    <mergeCell ref="AA23:AD23"/>
    <mergeCell ref="A21:Y21"/>
    <mergeCell ref="A17:C19"/>
    <mergeCell ref="D17:E19"/>
    <mergeCell ref="F17:H19"/>
    <mergeCell ref="J17:O17"/>
    <mergeCell ref="P17:S17"/>
    <mergeCell ref="T15:T16"/>
    <mergeCell ref="U15:U16"/>
    <mergeCell ref="V15:Y15"/>
    <mergeCell ref="AA15:AD15"/>
    <mergeCell ref="J18:O18"/>
    <mergeCell ref="J19:O19"/>
    <mergeCell ref="P18:S18"/>
    <mergeCell ref="P19:S19"/>
    <mergeCell ref="V18:Y18"/>
    <mergeCell ref="AA18:AP18"/>
    <mergeCell ref="AA13:AP13"/>
    <mergeCell ref="A15:C16"/>
    <mergeCell ref="D15:E16"/>
    <mergeCell ref="F15:H16"/>
    <mergeCell ref="I15:I16"/>
    <mergeCell ref="J15:O16"/>
    <mergeCell ref="P15:S16"/>
    <mergeCell ref="A3:U3"/>
    <mergeCell ref="A5:U5"/>
    <mergeCell ref="A6:B6"/>
    <mergeCell ref="C6:U6"/>
    <mergeCell ref="A8:B8"/>
    <mergeCell ref="C8:U8"/>
    <mergeCell ref="C9:U9"/>
    <mergeCell ref="C10:U10"/>
    <mergeCell ref="A13:Y13"/>
    <mergeCell ref="AM15:AP15"/>
    <mergeCell ref="AE15:AH15"/>
    <mergeCell ref="AI15:AL15"/>
  </mergeCells>
  <conditionalFormatting sqref="J61">
    <cfRule type="iconSet" priority="481">
      <iconSet iconSet="4Arrows" showValue="0">
        <cfvo type="percent" val="0"/>
        <cfvo type="num" val="0.6"/>
        <cfvo type="num" val="0.8"/>
        <cfvo type="num" val="0.9"/>
      </iconSet>
    </cfRule>
    <cfRule type="cellIs" dxfId="6387" priority="482" operator="lessThan">
      <formula>0.6</formula>
    </cfRule>
    <cfRule type="cellIs" dxfId="6386" priority="483" operator="between">
      <formula>0.8</formula>
      <formula>0.899999999999999</formula>
    </cfRule>
    <cfRule type="cellIs" dxfId="6385" priority="484" operator="between">
      <formula>0.6</formula>
      <formula>0.8</formula>
    </cfRule>
    <cfRule type="cellIs" dxfId="6384" priority="485" operator="greaterThanOrEqual">
      <formula>0.9</formula>
    </cfRule>
  </conditionalFormatting>
  <conditionalFormatting sqref="J67">
    <cfRule type="iconSet" priority="476">
      <iconSet iconSet="4Arrows" showValue="0">
        <cfvo type="percent" val="0"/>
        <cfvo type="num" val="0.6"/>
        <cfvo type="num" val="0.8"/>
        <cfvo type="num" val="0.9"/>
      </iconSet>
    </cfRule>
    <cfRule type="cellIs" dxfId="6383" priority="477" operator="lessThan">
      <formula>0.6</formula>
    </cfRule>
    <cfRule type="cellIs" dxfId="6382" priority="478" operator="between">
      <formula>0.8</formula>
      <formula>0.899999999999999</formula>
    </cfRule>
    <cfRule type="cellIs" dxfId="6381" priority="479" operator="between">
      <formula>0.6</formula>
      <formula>0.8</formula>
    </cfRule>
    <cfRule type="cellIs" dxfId="6380" priority="480" operator="greaterThanOrEqual">
      <formula>0.9</formula>
    </cfRule>
  </conditionalFormatting>
  <conditionalFormatting sqref="J68">
    <cfRule type="iconSet" priority="471">
      <iconSet iconSet="4Arrows" showValue="0">
        <cfvo type="percent" val="0"/>
        <cfvo type="num" val="0.6"/>
        <cfvo type="num" val="0.8"/>
        <cfvo type="num" val="0.9"/>
      </iconSet>
    </cfRule>
    <cfRule type="cellIs" dxfId="6379" priority="472" operator="lessThan">
      <formula>0.6</formula>
    </cfRule>
    <cfRule type="cellIs" dxfId="6378" priority="473" operator="between">
      <formula>0.8</formula>
      <formula>0.899999999999999</formula>
    </cfRule>
    <cfRule type="cellIs" dxfId="6377" priority="474" operator="between">
      <formula>0.6</formula>
      <formula>0.8</formula>
    </cfRule>
    <cfRule type="cellIs" dxfId="6376" priority="475" operator="greaterThanOrEqual">
      <formula>0.9</formula>
    </cfRule>
  </conditionalFormatting>
  <conditionalFormatting sqref="K63">
    <cfRule type="iconSet" priority="466">
      <iconSet iconSet="4Arrows" showValue="0">
        <cfvo type="percent" val="0"/>
        <cfvo type="num" val="0.6"/>
        <cfvo type="num" val="0.8"/>
        <cfvo type="num" val="0.9"/>
      </iconSet>
    </cfRule>
    <cfRule type="cellIs" dxfId="6375" priority="467" operator="lessThan">
      <formula>0.6</formula>
    </cfRule>
    <cfRule type="cellIs" dxfId="6374" priority="468" operator="between">
      <formula>0.8</formula>
      <formula>0.899999999999999</formula>
    </cfRule>
    <cfRule type="cellIs" dxfId="6373" priority="469" operator="between">
      <formula>0.6</formula>
      <formula>0.8</formula>
    </cfRule>
    <cfRule type="cellIs" dxfId="6372" priority="470" operator="greaterThanOrEqual">
      <formula>0.9</formula>
    </cfRule>
  </conditionalFormatting>
  <conditionalFormatting sqref="O63">
    <cfRule type="iconSet" priority="461">
      <iconSet iconSet="4Arrows" showValue="0">
        <cfvo type="percent" val="0"/>
        <cfvo type="num" val="0.6"/>
        <cfvo type="num" val="0.8"/>
        <cfvo type="num" val="0.9"/>
      </iconSet>
    </cfRule>
    <cfRule type="cellIs" dxfId="6371" priority="462" operator="lessThan">
      <formula>0.6</formula>
    </cfRule>
    <cfRule type="cellIs" dxfId="6370" priority="463" operator="between">
      <formula>0.8</formula>
      <formula>0.899999999999999</formula>
    </cfRule>
    <cfRule type="cellIs" dxfId="6369" priority="464" operator="between">
      <formula>0.6</formula>
      <formula>0.8</formula>
    </cfRule>
    <cfRule type="cellIs" dxfId="6368" priority="465" operator="greaterThanOrEqual">
      <formula>0.9</formula>
    </cfRule>
  </conditionalFormatting>
  <conditionalFormatting sqref="Y36">
    <cfRule type="iconSet" priority="441">
      <iconSet iconSet="4Arrows" showValue="0">
        <cfvo type="percent" val="0"/>
        <cfvo type="num" val="0.6"/>
        <cfvo type="num" val="0.8"/>
        <cfvo type="num" val="0.9"/>
      </iconSet>
    </cfRule>
    <cfRule type="cellIs" dxfId="6367" priority="442" operator="lessThan">
      <formula>0.6</formula>
    </cfRule>
    <cfRule type="cellIs" dxfId="6366" priority="443" operator="between">
      <formula>0.8</formula>
      <formula>0.899999999999999</formula>
    </cfRule>
    <cfRule type="cellIs" dxfId="6365" priority="444" operator="between">
      <formula>0.6</formula>
      <formula>0.8</formula>
    </cfRule>
    <cfRule type="cellIs" dxfId="6364" priority="445" operator="greaterThanOrEqual">
      <formula>0.9</formula>
    </cfRule>
  </conditionalFormatting>
  <conditionalFormatting sqref="Y37">
    <cfRule type="iconSet" priority="436">
      <iconSet iconSet="4Arrows" showValue="0">
        <cfvo type="percent" val="0"/>
        <cfvo type="num" val="0.6"/>
        <cfvo type="num" val="0.8"/>
        <cfvo type="num" val="0.9"/>
      </iconSet>
    </cfRule>
    <cfRule type="cellIs" dxfId="6363" priority="437" operator="lessThan">
      <formula>0.6</formula>
    </cfRule>
    <cfRule type="cellIs" dxfId="6362" priority="438" operator="between">
      <formula>0.8</formula>
      <formula>0.899999999999999</formula>
    </cfRule>
    <cfRule type="cellIs" dxfId="6361" priority="439" operator="between">
      <formula>0.6</formula>
      <formula>0.8</formula>
    </cfRule>
    <cfRule type="cellIs" dxfId="6360" priority="440" operator="greaterThanOrEqual">
      <formula>0.9</formula>
    </cfRule>
  </conditionalFormatting>
  <conditionalFormatting sqref="X67">
    <cfRule type="iconSet" priority="431">
      <iconSet iconSet="4Arrows" showValue="0">
        <cfvo type="percent" val="0"/>
        <cfvo type="num" val="0.6"/>
        <cfvo type="num" val="0.8"/>
        <cfvo type="num" val="0.9"/>
      </iconSet>
    </cfRule>
    <cfRule type="cellIs" dxfId="6359" priority="432" operator="lessThan">
      <formula>0.6</formula>
    </cfRule>
    <cfRule type="cellIs" dxfId="6358" priority="433" operator="between">
      <formula>0.8</formula>
      <formula>0.899999999999999</formula>
    </cfRule>
    <cfRule type="cellIs" dxfId="6357" priority="434" operator="between">
      <formula>0.6</formula>
      <formula>0.8</formula>
    </cfRule>
    <cfRule type="cellIs" dxfId="6356" priority="435" operator="greaterThanOrEqual">
      <formula>0.9</formula>
    </cfRule>
  </conditionalFormatting>
  <conditionalFormatting sqref="T67">
    <cfRule type="iconSet" priority="426">
      <iconSet iconSet="4Arrows" showValue="0">
        <cfvo type="percent" val="0"/>
        <cfvo type="num" val="0.6"/>
        <cfvo type="num" val="0.8"/>
        <cfvo type="num" val="0.9"/>
      </iconSet>
    </cfRule>
    <cfRule type="cellIs" dxfId="6355" priority="427" operator="lessThan">
      <formula>0.6</formula>
    </cfRule>
    <cfRule type="cellIs" dxfId="6354" priority="428" operator="between">
      <formula>0.8</formula>
      <formula>0.899999999999999</formula>
    </cfRule>
    <cfRule type="cellIs" dxfId="6353" priority="429" operator="between">
      <formula>0.6</formula>
      <formula>0.8</formula>
    </cfRule>
    <cfRule type="cellIs" dxfId="6352" priority="430" operator="greaterThanOrEqual">
      <formula>0.9</formula>
    </cfRule>
  </conditionalFormatting>
  <conditionalFormatting sqref="AD36">
    <cfRule type="iconSet" priority="361">
      <iconSet iconSet="4Arrows" showValue="0">
        <cfvo type="percent" val="0"/>
        <cfvo type="num" val="0.6"/>
        <cfvo type="num" val="0.8"/>
        <cfvo type="num" val="0.9"/>
      </iconSet>
    </cfRule>
    <cfRule type="cellIs" dxfId="6351" priority="362" operator="lessThan">
      <formula>0.6</formula>
    </cfRule>
    <cfRule type="cellIs" dxfId="6350" priority="363" operator="between">
      <formula>0.8</formula>
      <formula>0.899999999999999</formula>
    </cfRule>
    <cfRule type="cellIs" dxfId="6349" priority="364" operator="between">
      <formula>0.6</formula>
      <formula>0.8</formula>
    </cfRule>
    <cfRule type="cellIs" dxfId="6348" priority="365" operator="greaterThanOrEqual">
      <formula>0.9</formula>
    </cfRule>
  </conditionalFormatting>
  <conditionalFormatting sqref="AH36">
    <cfRule type="iconSet" priority="356">
      <iconSet iconSet="4Arrows" showValue="0">
        <cfvo type="percent" val="0"/>
        <cfvo type="num" val="0.6"/>
        <cfvo type="num" val="0.8"/>
        <cfvo type="num" val="0.9"/>
      </iconSet>
    </cfRule>
    <cfRule type="cellIs" dxfId="6347" priority="357" operator="lessThan">
      <formula>0.6</formula>
    </cfRule>
    <cfRule type="cellIs" dxfId="6346" priority="358" operator="between">
      <formula>0.8</formula>
      <formula>0.899999999999999</formula>
    </cfRule>
    <cfRule type="cellIs" dxfId="6345" priority="359" operator="between">
      <formula>0.6</formula>
      <formula>0.8</formula>
    </cfRule>
    <cfRule type="cellIs" dxfId="6344" priority="360" operator="greaterThanOrEqual">
      <formula>0.9</formula>
    </cfRule>
  </conditionalFormatting>
  <conditionalFormatting sqref="AL36">
    <cfRule type="iconSet" priority="351">
      <iconSet iconSet="4Arrows" showValue="0">
        <cfvo type="percent" val="0"/>
        <cfvo type="num" val="0.6"/>
        <cfvo type="num" val="0.8"/>
        <cfvo type="num" val="0.9"/>
      </iconSet>
    </cfRule>
    <cfRule type="cellIs" dxfId="6343" priority="352" operator="lessThan">
      <formula>0.6</formula>
    </cfRule>
    <cfRule type="cellIs" dxfId="6342" priority="353" operator="between">
      <formula>0.8</formula>
      <formula>0.899999999999999</formula>
    </cfRule>
    <cfRule type="cellIs" dxfId="6341" priority="354" operator="between">
      <formula>0.6</formula>
      <formula>0.8</formula>
    </cfRule>
    <cfRule type="cellIs" dxfId="6340" priority="355" operator="greaterThanOrEqual">
      <formula>0.9</formula>
    </cfRule>
  </conditionalFormatting>
  <conditionalFormatting sqref="AP36">
    <cfRule type="iconSet" priority="346">
      <iconSet iconSet="4Arrows" showValue="0">
        <cfvo type="percent" val="0"/>
        <cfvo type="num" val="0.6"/>
        <cfvo type="num" val="0.8"/>
        <cfvo type="num" val="0.9"/>
      </iconSet>
    </cfRule>
    <cfRule type="cellIs" dxfId="6339" priority="347" operator="lessThan">
      <formula>0.6</formula>
    </cfRule>
    <cfRule type="cellIs" dxfId="6338" priority="348" operator="between">
      <formula>0.8</formula>
      <formula>0.899999999999999</formula>
    </cfRule>
    <cfRule type="cellIs" dxfId="6337" priority="349" operator="between">
      <formula>0.6</formula>
      <formula>0.8</formula>
    </cfRule>
    <cfRule type="cellIs" dxfId="6336" priority="350" operator="greaterThanOrEqual">
      <formula>0.9</formula>
    </cfRule>
  </conditionalFormatting>
  <conditionalFormatting sqref="AD37">
    <cfRule type="iconSet" priority="341">
      <iconSet iconSet="4Arrows" showValue="0">
        <cfvo type="percent" val="0"/>
        <cfvo type="num" val="0.6"/>
        <cfvo type="num" val="0.8"/>
        <cfvo type="num" val="0.9"/>
      </iconSet>
    </cfRule>
    <cfRule type="cellIs" dxfId="6335" priority="342" operator="lessThan">
      <formula>0.6</formula>
    </cfRule>
    <cfRule type="cellIs" dxfId="6334" priority="343" operator="between">
      <formula>0.8</formula>
      <formula>0.899999999999999</formula>
    </cfRule>
    <cfRule type="cellIs" dxfId="6333" priority="344" operator="between">
      <formula>0.6</formula>
      <formula>0.8</formula>
    </cfRule>
    <cfRule type="cellIs" dxfId="6332" priority="345" operator="greaterThanOrEqual">
      <formula>0.9</formula>
    </cfRule>
  </conditionalFormatting>
  <conditionalFormatting sqref="AH37">
    <cfRule type="iconSet" priority="336">
      <iconSet iconSet="4Arrows" showValue="0">
        <cfvo type="percent" val="0"/>
        <cfvo type="num" val="0.6"/>
        <cfvo type="num" val="0.8"/>
        <cfvo type="num" val="0.9"/>
      </iconSet>
    </cfRule>
    <cfRule type="cellIs" dxfId="6331" priority="337" operator="lessThan">
      <formula>0.6</formula>
    </cfRule>
    <cfRule type="cellIs" dxfId="6330" priority="338" operator="between">
      <formula>0.8</formula>
      <formula>0.899999999999999</formula>
    </cfRule>
    <cfRule type="cellIs" dxfId="6329" priority="339" operator="between">
      <formula>0.6</formula>
      <formula>0.8</formula>
    </cfRule>
    <cfRule type="cellIs" dxfId="6328" priority="340" operator="greaterThanOrEqual">
      <formula>0.9</formula>
    </cfRule>
  </conditionalFormatting>
  <conditionalFormatting sqref="AL37">
    <cfRule type="iconSet" priority="331">
      <iconSet iconSet="4Arrows" showValue="0">
        <cfvo type="percent" val="0"/>
        <cfvo type="num" val="0.6"/>
        <cfvo type="num" val="0.8"/>
        <cfvo type="num" val="0.9"/>
      </iconSet>
    </cfRule>
    <cfRule type="cellIs" dxfId="6327" priority="332" operator="lessThan">
      <formula>0.6</formula>
    </cfRule>
    <cfRule type="cellIs" dxfId="6326" priority="333" operator="between">
      <formula>0.8</formula>
      <formula>0.899999999999999</formula>
    </cfRule>
    <cfRule type="cellIs" dxfId="6325" priority="334" operator="between">
      <formula>0.6</formula>
      <formula>0.8</formula>
    </cfRule>
    <cfRule type="cellIs" dxfId="6324" priority="335" operator="greaterThanOrEqual">
      <formula>0.9</formula>
    </cfRule>
  </conditionalFormatting>
  <conditionalFormatting sqref="AP37">
    <cfRule type="iconSet" priority="326">
      <iconSet iconSet="4Arrows" showValue="0">
        <cfvo type="percent" val="0"/>
        <cfvo type="num" val="0.6"/>
        <cfvo type="num" val="0.8"/>
        <cfvo type="num" val="0.9"/>
      </iconSet>
    </cfRule>
    <cfRule type="cellIs" dxfId="6323" priority="327" operator="lessThan">
      <formula>0.6</formula>
    </cfRule>
    <cfRule type="cellIs" dxfId="6322" priority="328" operator="between">
      <formula>0.8</formula>
      <formula>0.899999999999999</formula>
    </cfRule>
    <cfRule type="cellIs" dxfId="6321" priority="329" operator="between">
      <formula>0.6</formula>
      <formula>0.8</formula>
    </cfRule>
    <cfRule type="cellIs" dxfId="6320" priority="330" operator="greaterThanOrEqual">
      <formula>0.9</formula>
    </cfRule>
  </conditionalFormatting>
  <conditionalFormatting sqref="AH45">
    <cfRule type="iconSet" priority="316">
      <iconSet iconSet="4Arrows" showValue="0">
        <cfvo type="percent" val="0"/>
        <cfvo type="num" val="0.6"/>
        <cfvo type="num" val="0.8"/>
        <cfvo type="num" val="0.9"/>
      </iconSet>
    </cfRule>
    <cfRule type="cellIs" dxfId="6319" priority="317" operator="lessThan">
      <formula>0.6</formula>
    </cfRule>
    <cfRule type="cellIs" dxfId="6318" priority="318" operator="between">
      <formula>0.8</formula>
      <formula>0.899999999999999</formula>
    </cfRule>
    <cfRule type="cellIs" dxfId="6317" priority="319" operator="between">
      <formula>0.6</formula>
      <formula>0.8</formula>
    </cfRule>
    <cfRule type="cellIs" dxfId="6316" priority="320" operator="greaterThanOrEqual">
      <formula>0.9</formula>
    </cfRule>
  </conditionalFormatting>
  <conditionalFormatting sqref="AL45">
    <cfRule type="iconSet" priority="311">
      <iconSet iconSet="4Arrows" showValue="0">
        <cfvo type="percent" val="0"/>
        <cfvo type="num" val="0.6"/>
        <cfvo type="num" val="0.8"/>
        <cfvo type="num" val="0.9"/>
      </iconSet>
    </cfRule>
    <cfRule type="cellIs" dxfId="6315" priority="312" operator="lessThan">
      <formula>0.6</formula>
    </cfRule>
    <cfRule type="cellIs" dxfId="6314" priority="313" operator="between">
      <formula>0.8</formula>
      <formula>0.899999999999999</formula>
    </cfRule>
    <cfRule type="cellIs" dxfId="6313" priority="314" operator="between">
      <formula>0.6</formula>
      <formula>0.8</formula>
    </cfRule>
    <cfRule type="cellIs" dxfId="6312" priority="315" operator="greaterThanOrEqual">
      <formula>0.9</formula>
    </cfRule>
  </conditionalFormatting>
  <conditionalFormatting sqref="AP45">
    <cfRule type="iconSet" priority="306">
      <iconSet iconSet="4Arrows" showValue="0">
        <cfvo type="percent" val="0"/>
        <cfvo type="num" val="0.6"/>
        <cfvo type="num" val="0.8"/>
        <cfvo type="num" val="0.9"/>
      </iconSet>
    </cfRule>
    <cfRule type="cellIs" dxfId="6311" priority="307" operator="lessThan">
      <formula>0.6</formula>
    </cfRule>
    <cfRule type="cellIs" dxfId="6310" priority="308" operator="between">
      <formula>0.8</formula>
      <formula>0.899999999999999</formula>
    </cfRule>
    <cfRule type="cellIs" dxfId="6309" priority="309" operator="between">
      <formula>0.6</formula>
      <formula>0.8</formula>
    </cfRule>
    <cfRule type="cellIs" dxfId="6308" priority="310" operator="greaterThanOrEqual">
      <formula>0.9</formula>
    </cfRule>
  </conditionalFormatting>
  <conditionalFormatting sqref="AH46">
    <cfRule type="iconSet" priority="296">
      <iconSet iconSet="4Arrows" showValue="0">
        <cfvo type="percent" val="0"/>
        <cfvo type="num" val="0.6"/>
        <cfvo type="num" val="0.8"/>
        <cfvo type="num" val="0.9"/>
      </iconSet>
    </cfRule>
    <cfRule type="cellIs" dxfId="6307" priority="297" operator="lessThan">
      <formula>0.6</formula>
    </cfRule>
    <cfRule type="cellIs" dxfId="6306" priority="298" operator="between">
      <formula>0.8</formula>
      <formula>0.899999999999999</formula>
    </cfRule>
    <cfRule type="cellIs" dxfId="6305" priority="299" operator="between">
      <formula>0.6</formula>
      <formula>0.8</formula>
    </cfRule>
    <cfRule type="cellIs" dxfId="6304" priority="300" operator="greaterThanOrEqual">
      <formula>0.9</formula>
    </cfRule>
  </conditionalFormatting>
  <conditionalFormatting sqref="AL46">
    <cfRule type="iconSet" priority="291">
      <iconSet iconSet="4Arrows" showValue="0">
        <cfvo type="percent" val="0"/>
        <cfvo type="num" val="0.6"/>
        <cfvo type="num" val="0.8"/>
        <cfvo type="num" val="0.9"/>
      </iconSet>
    </cfRule>
    <cfRule type="cellIs" dxfId="6303" priority="292" operator="lessThan">
      <formula>0.6</formula>
    </cfRule>
    <cfRule type="cellIs" dxfId="6302" priority="293" operator="between">
      <formula>0.8</formula>
      <formula>0.899999999999999</formula>
    </cfRule>
    <cfRule type="cellIs" dxfId="6301" priority="294" operator="between">
      <formula>0.6</formula>
      <formula>0.8</formula>
    </cfRule>
    <cfRule type="cellIs" dxfId="6300" priority="295" operator="greaterThanOrEqual">
      <formula>0.9</formula>
    </cfRule>
  </conditionalFormatting>
  <conditionalFormatting sqref="AP46">
    <cfRule type="iconSet" priority="286">
      <iconSet iconSet="4Arrows" showValue="0">
        <cfvo type="percent" val="0"/>
        <cfvo type="num" val="0.6"/>
        <cfvo type="num" val="0.8"/>
        <cfvo type="num" val="0.9"/>
      </iconSet>
    </cfRule>
    <cfRule type="cellIs" dxfId="6299" priority="287" operator="lessThan">
      <formula>0.6</formula>
    </cfRule>
    <cfRule type="cellIs" dxfId="6298" priority="288" operator="between">
      <formula>0.8</formula>
      <formula>0.899999999999999</formula>
    </cfRule>
    <cfRule type="cellIs" dxfId="6297" priority="289" operator="between">
      <formula>0.6</formula>
      <formula>0.8</formula>
    </cfRule>
    <cfRule type="cellIs" dxfId="6296" priority="290" operator="greaterThanOrEqual">
      <formula>0.9</formula>
    </cfRule>
  </conditionalFormatting>
  <conditionalFormatting sqref="AO67">
    <cfRule type="iconSet" priority="281">
      <iconSet iconSet="4Arrows" showValue="0">
        <cfvo type="percent" val="0"/>
        <cfvo type="num" val="0.6"/>
        <cfvo type="num" val="0.8"/>
        <cfvo type="num" val="0.9"/>
      </iconSet>
    </cfRule>
    <cfRule type="cellIs" dxfId="6295" priority="282" operator="lessThan">
      <formula>0.6</formula>
    </cfRule>
    <cfRule type="cellIs" dxfId="6294" priority="283" operator="between">
      <formula>0.8</formula>
      <formula>0.899999999999999</formula>
    </cfRule>
    <cfRule type="cellIs" dxfId="6293" priority="284" operator="between">
      <formula>0.6</formula>
      <formula>0.8</formula>
    </cfRule>
    <cfRule type="cellIs" dxfId="6292" priority="285" operator="greaterThanOrEqual">
      <formula>0.9</formula>
    </cfRule>
  </conditionalFormatting>
  <conditionalFormatting sqref="AS67">
    <cfRule type="iconSet" priority="276">
      <iconSet iconSet="4Arrows" showValue="0">
        <cfvo type="percent" val="0"/>
        <cfvo type="num" val="0.6"/>
        <cfvo type="num" val="0.8"/>
        <cfvo type="num" val="0.9"/>
      </iconSet>
    </cfRule>
    <cfRule type="cellIs" dxfId="6291" priority="277" operator="lessThan">
      <formula>0.6</formula>
    </cfRule>
    <cfRule type="cellIs" dxfId="6290" priority="278" operator="between">
      <formula>0.8</formula>
      <formula>0.899999999999999</formula>
    </cfRule>
    <cfRule type="cellIs" dxfId="6289" priority="279" operator="between">
      <formula>0.6</formula>
      <formula>0.8</formula>
    </cfRule>
    <cfRule type="cellIs" dxfId="6288" priority="280" operator="greaterThanOrEqual">
      <formula>0.9</formula>
    </cfRule>
  </conditionalFormatting>
  <conditionalFormatting sqref="AW67">
    <cfRule type="iconSet" priority="271">
      <iconSet iconSet="4Arrows" showValue="0">
        <cfvo type="percent" val="0"/>
        <cfvo type="num" val="0.6"/>
        <cfvo type="num" val="0.8"/>
        <cfvo type="num" val="0.9"/>
      </iconSet>
    </cfRule>
    <cfRule type="cellIs" dxfId="6287" priority="272" operator="lessThan">
      <formula>0.6</formula>
    </cfRule>
    <cfRule type="cellIs" dxfId="6286" priority="273" operator="between">
      <formula>0.8</formula>
      <formula>0.899999999999999</formula>
    </cfRule>
    <cfRule type="cellIs" dxfId="6285" priority="274" operator="between">
      <formula>0.6</formula>
      <formula>0.8</formula>
    </cfRule>
    <cfRule type="cellIs" dxfId="6284" priority="275" operator="greaterThanOrEqual">
      <formula>0.9</formula>
    </cfRule>
  </conditionalFormatting>
  <conditionalFormatting sqref="BA67">
    <cfRule type="iconSet" priority="266">
      <iconSet iconSet="4Arrows" showValue="0">
        <cfvo type="percent" val="0"/>
        <cfvo type="num" val="0.6"/>
        <cfvo type="num" val="0.8"/>
        <cfvo type="num" val="0.9"/>
      </iconSet>
    </cfRule>
    <cfRule type="cellIs" dxfId="6283" priority="267" operator="lessThan">
      <formula>0.6</formula>
    </cfRule>
    <cfRule type="cellIs" dxfId="6282" priority="268" operator="between">
      <formula>0.8</formula>
      <formula>0.899999999999999</formula>
    </cfRule>
    <cfRule type="cellIs" dxfId="6281" priority="269" operator="between">
      <formula>0.6</formula>
      <formula>0.8</formula>
    </cfRule>
    <cfRule type="cellIs" dxfId="6280" priority="270" operator="greaterThanOrEqual">
      <formula>0.9</formula>
    </cfRule>
  </conditionalFormatting>
  <conditionalFormatting sqref="Y54">
    <cfRule type="iconSet" priority="486">
      <iconSet iconSet="4Arrows" showValue="0">
        <cfvo type="percent" val="0"/>
        <cfvo type="num" val="0.6"/>
        <cfvo type="num" val="0.8"/>
        <cfvo type="num" val="0.9"/>
      </iconSet>
    </cfRule>
    <cfRule type="cellIs" dxfId="6279" priority="487" operator="lessThan">
      <formula>0.6</formula>
    </cfRule>
    <cfRule type="cellIs" dxfId="6278" priority="488" operator="between">
      <formula>0.8</formula>
      <formula>0.899999999999999</formula>
    </cfRule>
    <cfRule type="cellIs" dxfId="6277" priority="489" operator="between">
      <formula>0.6</formula>
      <formula>0.8</formula>
    </cfRule>
    <cfRule type="cellIs" dxfId="6276" priority="490" operator="greaterThanOrEqual">
      <formula>0.9</formula>
    </cfRule>
  </conditionalFormatting>
  <conditionalFormatting sqref="AD54">
    <cfRule type="iconSet" priority="491">
      <iconSet iconSet="4Arrows" showValue="0">
        <cfvo type="percent" val="0"/>
        <cfvo type="num" val="0.6"/>
        <cfvo type="num" val="0.8"/>
        <cfvo type="num" val="0.9"/>
      </iconSet>
    </cfRule>
    <cfRule type="cellIs" dxfId="6275" priority="492" operator="lessThan">
      <formula>0.6</formula>
    </cfRule>
    <cfRule type="cellIs" dxfId="6274" priority="493" operator="between">
      <formula>0.8</formula>
      <formula>0.899999999999999</formula>
    </cfRule>
    <cfRule type="cellIs" dxfId="6273" priority="494" operator="between">
      <formula>0.6</formula>
      <formula>0.8</formula>
    </cfRule>
    <cfRule type="cellIs" dxfId="6272" priority="495" operator="greaterThanOrEqual">
      <formula>0.9</formula>
    </cfRule>
  </conditionalFormatting>
  <conditionalFormatting sqref="AH47:AH49 AH54">
    <cfRule type="iconSet" priority="496">
      <iconSet iconSet="4Arrows" showValue="0">
        <cfvo type="percent" val="0"/>
        <cfvo type="num" val="0.6"/>
        <cfvo type="num" val="0.8"/>
        <cfvo type="num" val="0.9"/>
      </iconSet>
    </cfRule>
    <cfRule type="cellIs" dxfId="6271" priority="497" operator="lessThan">
      <formula>0.6</formula>
    </cfRule>
    <cfRule type="cellIs" dxfId="6270" priority="498" operator="between">
      <formula>0.8</formula>
      <formula>0.899999999999999</formula>
    </cfRule>
    <cfRule type="cellIs" dxfId="6269" priority="499" operator="between">
      <formula>0.6</formula>
      <formula>0.8</formula>
    </cfRule>
    <cfRule type="cellIs" dxfId="6268" priority="500" operator="greaterThanOrEqual">
      <formula>0.9</formula>
    </cfRule>
  </conditionalFormatting>
  <conditionalFormatting sqref="AL47:AL49 AL54">
    <cfRule type="iconSet" priority="501">
      <iconSet iconSet="4Arrows" showValue="0">
        <cfvo type="percent" val="0"/>
        <cfvo type="num" val="0.6"/>
        <cfvo type="num" val="0.8"/>
        <cfvo type="num" val="0.9"/>
      </iconSet>
    </cfRule>
    <cfRule type="cellIs" dxfId="6267" priority="502" operator="lessThan">
      <formula>0.6</formula>
    </cfRule>
    <cfRule type="cellIs" dxfId="6266" priority="503" operator="between">
      <formula>0.8</formula>
      <formula>0.899999999999999</formula>
    </cfRule>
    <cfRule type="cellIs" dxfId="6265" priority="504" operator="between">
      <formula>0.6</formula>
      <formula>0.8</formula>
    </cfRule>
    <cfRule type="cellIs" dxfId="6264" priority="505" operator="greaterThanOrEqual">
      <formula>0.9</formula>
    </cfRule>
  </conditionalFormatting>
  <conditionalFormatting sqref="AP47:AP49 AP54">
    <cfRule type="iconSet" priority="506">
      <iconSet iconSet="4Arrows" showValue="0">
        <cfvo type="percent" val="0"/>
        <cfvo type="num" val="0.6"/>
        <cfvo type="num" val="0.8"/>
        <cfvo type="num" val="0.9"/>
      </iconSet>
    </cfRule>
    <cfRule type="cellIs" dxfId="6263" priority="507" operator="lessThan">
      <formula>0.6</formula>
    </cfRule>
    <cfRule type="cellIs" dxfId="6262" priority="508" operator="between">
      <formula>0.8</formula>
      <formula>0.899999999999999</formula>
    </cfRule>
    <cfRule type="cellIs" dxfId="6261" priority="509" operator="between">
      <formula>0.6</formula>
      <formula>0.8</formula>
    </cfRule>
    <cfRule type="cellIs" dxfId="6260" priority="510" operator="greaterThanOrEqual">
      <formula>0.9</formula>
    </cfRule>
  </conditionalFormatting>
  <conditionalFormatting sqref="Y17">
    <cfRule type="iconSet" priority="221">
      <iconSet iconSet="4Arrows" showValue="0">
        <cfvo type="percent" val="0"/>
        <cfvo type="num" val="0.6"/>
        <cfvo type="num" val="0.8"/>
        <cfvo type="num" val="0.9"/>
      </iconSet>
    </cfRule>
    <cfRule type="cellIs" dxfId="6259" priority="222" operator="lessThan">
      <formula>0.6</formula>
    </cfRule>
    <cfRule type="cellIs" dxfId="6258" priority="223" operator="between">
      <formula>0.8</formula>
      <formula>0.899999999999999</formula>
    </cfRule>
    <cfRule type="cellIs" dxfId="6257" priority="224" operator="between">
      <formula>0.6</formula>
      <formula>0.8</formula>
    </cfRule>
    <cfRule type="cellIs" dxfId="6256" priority="225" operator="greaterThanOrEqual">
      <formula>0.9</formula>
    </cfRule>
  </conditionalFormatting>
  <conditionalFormatting sqref="AD17">
    <cfRule type="iconSet" priority="211">
      <iconSet iconSet="4Arrows" showValue="0">
        <cfvo type="percent" val="0"/>
        <cfvo type="num" val="0.6"/>
        <cfvo type="num" val="0.8"/>
        <cfvo type="num" val="0.9"/>
      </iconSet>
    </cfRule>
    <cfRule type="cellIs" dxfId="6255" priority="212" operator="lessThan">
      <formula>0.6</formula>
    </cfRule>
    <cfRule type="cellIs" dxfId="6254" priority="213" operator="between">
      <formula>0.8</formula>
      <formula>0.899999999999999</formula>
    </cfRule>
    <cfRule type="cellIs" dxfId="6253" priority="214" operator="between">
      <formula>0.6</formula>
      <formula>0.8</formula>
    </cfRule>
    <cfRule type="cellIs" dxfId="6252" priority="215" operator="greaterThanOrEqual">
      <formula>0.9</formula>
    </cfRule>
  </conditionalFormatting>
  <conditionalFormatting sqref="AH17">
    <cfRule type="iconSet" priority="206">
      <iconSet iconSet="4Arrows" showValue="0">
        <cfvo type="percent" val="0"/>
        <cfvo type="num" val="0.6"/>
        <cfvo type="num" val="0.8"/>
        <cfvo type="num" val="0.9"/>
      </iconSet>
    </cfRule>
    <cfRule type="cellIs" dxfId="6251" priority="207" operator="lessThan">
      <formula>0.6</formula>
    </cfRule>
    <cfRule type="cellIs" dxfId="6250" priority="208" operator="between">
      <formula>0.8</formula>
      <formula>0.899999999999999</formula>
    </cfRule>
    <cfRule type="cellIs" dxfId="6249" priority="209" operator="between">
      <formula>0.6</formula>
      <formula>0.8</formula>
    </cfRule>
    <cfRule type="cellIs" dxfId="6248" priority="210" operator="greaterThanOrEqual">
      <formula>0.9</formula>
    </cfRule>
  </conditionalFormatting>
  <conditionalFormatting sqref="AL17">
    <cfRule type="iconSet" priority="201">
      <iconSet iconSet="4Arrows" showValue="0">
        <cfvo type="percent" val="0"/>
        <cfvo type="num" val="0.6"/>
        <cfvo type="num" val="0.8"/>
        <cfvo type="num" val="0.9"/>
      </iconSet>
    </cfRule>
    <cfRule type="cellIs" dxfId="6247" priority="202" operator="lessThan">
      <formula>0.6</formula>
    </cfRule>
    <cfRule type="cellIs" dxfId="6246" priority="203" operator="between">
      <formula>0.8</formula>
      <formula>0.899999999999999</formula>
    </cfRule>
    <cfRule type="cellIs" dxfId="6245" priority="204" operator="between">
      <formula>0.6</formula>
      <formula>0.8</formula>
    </cfRule>
    <cfRule type="cellIs" dxfId="6244" priority="205" operator="greaterThanOrEqual">
      <formula>0.9</formula>
    </cfRule>
  </conditionalFormatting>
  <conditionalFormatting sqref="AP17">
    <cfRule type="iconSet" priority="196">
      <iconSet iconSet="4Arrows" showValue="0">
        <cfvo type="percent" val="0"/>
        <cfvo type="num" val="0.6"/>
        <cfvo type="num" val="0.8"/>
        <cfvo type="num" val="0.9"/>
      </iconSet>
    </cfRule>
    <cfRule type="cellIs" dxfId="6243" priority="197" operator="lessThan">
      <formula>0.6</formula>
    </cfRule>
    <cfRule type="cellIs" dxfId="6242" priority="198" operator="between">
      <formula>0.8</formula>
      <formula>0.899999999999999</formula>
    </cfRule>
    <cfRule type="cellIs" dxfId="6241" priority="199" operator="between">
      <formula>0.6</formula>
      <formula>0.8</formula>
    </cfRule>
    <cfRule type="cellIs" dxfId="6240" priority="200" operator="greaterThanOrEqual">
      <formula>0.9</formula>
    </cfRule>
  </conditionalFormatting>
  <conditionalFormatting sqref="Y25">
    <cfRule type="iconSet" priority="171">
      <iconSet iconSet="4Arrows" showValue="0">
        <cfvo type="percent" val="0"/>
        <cfvo type="num" val="0.6"/>
        <cfvo type="num" val="0.8"/>
        <cfvo type="num" val="0.9"/>
      </iconSet>
    </cfRule>
    <cfRule type="cellIs" dxfId="6239" priority="172" operator="lessThan">
      <formula>0.6</formula>
    </cfRule>
    <cfRule type="cellIs" dxfId="6238" priority="173" operator="between">
      <formula>0.8</formula>
      <formula>0.899999999999999</formula>
    </cfRule>
    <cfRule type="cellIs" dxfId="6237" priority="174" operator="between">
      <formula>0.6</formula>
      <formula>0.8</formula>
    </cfRule>
    <cfRule type="cellIs" dxfId="6236" priority="175" operator="greaterThanOrEqual">
      <formula>0.9</formula>
    </cfRule>
  </conditionalFormatting>
  <conditionalFormatting sqref="AD25">
    <cfRule type="iconSet" priority="166">
      <iconSet iconSet="4Arrows" showValue="0">
        <cfvo type="percent" val="0"/>
        <cfvo type="num" val="0.6"/>
        <cfvo type="num" val="0.8"/>
        <cfvo type="num" val="0.9"/>
      </iconSet>
    </cfRule>
    <cfRule type="cellIs" dxfId="6235" priority="167" operator="lessThan">
      <formula>0.6</formula>
    </cfRule>
    <cfRule type="cellIs" dxfId="6234" priority="168" operator="between">
      <formula>0.8</formula>
      <formula>0.899999999999999</formula>
    </cfRule>
    <cfRule type="cellIs" dxfId="6233" priority="169" operator="between">
      <formula>0.6</formula>
      <formula>0.8</formula>
    </cfRule>
    <cfRule type="cellIs" dxfId="6232" priority="170" operator="greaterThanOrEqual">
      <formula>0.9</formula>
    </cfRule>
  </conditionalFormatting>
  <conditionalFormatting sqref="AH25">
    <cfRule type="iconSet" priority="161">
      <iconSet iconSet="4Arrows" showValue="0">
        <cfvo type="percent" val="0"/>
        <cfvo type="num" val="0.6"/>
        <cfvo type="num" val="0.8"/>
        <cfvo type="num" val="0.9"/>
      </iconSet>
    </cfRule>
    <cfRule type="cellIs" dxfId="6231" priority="162" operator="lessThan">
      <formula>0.6</formula>
    </cfRule>
    <cfRule type="cellIs" dxfId="6230" priority="163" operator="between">
      <formula>0.8</formula>
      <formula>0.899999999999999</formula>
    </cfRule>
    <cfRule type="cellIs" dxfId="6229" priority="164" operator="between">
      <formula>0.6</formula>
      <formula>0.8</formula>
    </cfRule>
    <cfRule type="cellIs" dxfId="6228" priority="165" operator="greaterThanOrEqual">
      <formula>0.9</formula>
    </cfRule>
  </conditionalFormatting>
  <conditionalFormatting sqref="AL25">
    <cfRule type="iconSet" priority="156">
      <iconSet iconSet="4Arrows" showValue="0">
        <cfvo type="percent" val="0"/>
        <cfvo type="num" val="0.6"/>
        <cfvo type="num" val="0.8"/>
        <cfvo type="num" val="0.9"/>
      </iconSet>
    </cfRule>
    <cfRule type="cellIs" dxfId="6227" priority="157" operator="lessThan">
      <formula>0.6</formula>
    </cfRule>
    <cfRule type="cellIs" dxfId="6226" priority="158" operator="between">
      <formula>0.8</formula>
      <formula>0.899999999999999</formula>
    </cfRule>
    <cfRule type="cellIs" dxfId="6225" priority="159" operator="between">
      <formula>0.6</formula>
      <formula>0.8</formula>
    </cfRule>
    <cfRule type="cellIs" dxfId="6224" priority="160" operator="greaterThanOrEqual">
      <formula>0.9</formula>
    </cfRule>
  </conditionalFormatting>
  <conditionalFormatting sqref="AP25">
    <cfRule type="iconSet" priority="151">
      <iconSet iconSet="4Arrows" showValue="0">
        <cfvo type="percent" val="0"/>
        <cfvo type="num" val="0.6"/>
        <cfvo type="num" val="0.8"/>
        <cfvo type="num" val="0.9"/>
      </iconSet>
    </cfRule>
    <cfRule type="cellIs" dxfId="6223" priority="152" operator="lessThan">
      <formula>0.6</formula>
    </cfRule>
    <cfRule type="cellIs" dxfId="6222" priority="153" operator="between">
      <formula>0.8</formula>
      <formula>0.899999999999999</formula>
    </cfRule>
    <cfRule type="cellIs" dxfId="6221" priority="154" operator="between">
      <formula>0.6</formula>
      <formula>0.8</formula>
    </cfRule>
    <cfRule type="cellIs" dxfId="6220" priority="155" operator="greaterThanOrEqual">
      <formula>0.9</formula>
    </cfRule>
  </conditionalFormatting>
  <conditionalFormatting sqref="AF67">
    <cfRule type="iconSet" priority="146">
      <iconSet iconSet="4Arrows" showValue="0">
        <cfvo type="percent" val="0"/>
        <cfvo type="num" val="0.6"/>
        <cfvo type="num" val="0.8"/>
        <cfvo type="num" val="0.9"/>
      </iconSet>
    </cfRule>
    <cfRule type="cellIs" dxfId="6219" priority="147" operator="lessThan">
      <formula>0.6</formula>
    </cfRule>
    <cfRule type="cellIs" dxfId="6218" priority="148" operator="between">
      <formula>0.8</formula>
      <formula>0.899999999999999</formula>
    </cfRule>
    <cfRule type="cellIs" dxfId="6217" priority="149" operator="between">
      <formula>0.6</formula>
      <formula>0.8</formula>
    </cfRule>
    <cfRule type="cellIs" dxfId="6216" priority="150" operator="greaterThanOrEqual">
      <formula>0.9</formula>
    </cfRule>
  </conditionalFormatting>
  <conditionalFormatting sqref="AB67">
    <cfRule type="iconSet" priority="141">
      <iconSet iconSet="4Arrows" showValue="0">
        <cfvo type="percent" val="0"/>
        <cfvo type="num" val="0.6"/>
        <cfvo type="num" val="0.8"/>
        <cfvo type="num" val="0.9"/>
      </iconSet>
    </cfRule>
    <cfRule type="cellIs" dxfId="6215" priority="142" operator="lessThan">
      <formula>0.6</formula>
    </cfRule>
    <cfRule type="cellIs" dxfId="6214" priority="143" operator="between">
      <formula>0.8</formula>
      <formula>0.899999999999999</formula>
    </cfRule>
    <cfRule type="cellIs" dxfId="6213" priority="144" operator="between">
      <formula>0.6</formula>
      <formula>0.8</formula>
    </cfRule>
    <cfRule type="cellIs" dxfId="6212" priority="145" operator="greaterThanOrEqual">
      <formula>0.9</formula>
    </cfRule>
  </conditionalFormatting>
  <conditionalFormatting sqref="AJ67">
    <cfRule type="iconSet" priority="136">
      <iconSet iconSet="4Arrows" showValue="0">
        <cfvo type="percent" val="0"/>
        <cfvo type="num" val="0.6"/>
        <cfvo type="num" val="0.8"/>
        <cfvo type="num" val="0.9"/>
      </iconSet>
    </cfRule>
    <cfRule type="cellIs" dxfId="6211" priority="137" operator="lessThan">
      <formula>0.6</formula>
    </cfRule>
    <cfRule type="cellIs" dxfId="6210" priority="138" operator="between">
      <formula>0.8</formula>
      <formula>0.899999999999999</formula>
    </cfRule>
    <cfRule type="cellIs" dxfId="6209" priority="139" operator="between">
      <formula>0.6</formula>
      <formula>0.8</formula>
    </cfRule>
    <cfRule type="cellIs" dxfId="6208" priority="140" operator="greaterThanOrEqual">
      <formula>0.9</formula>
    </cfRule>
  </conditionalFormatting>
  <conditionalFormatting sqref="AD19">
    <cfRule type="iconSet" priority="131">
      <iconSet iconSet="4Arrows" showValue="0">
        <cfvo type="percent" val="0"/>
        <cfvo type="num" val="0.6"/>
        <cfvo type="num" val="0.8"/>
        <cfvo type="num" val="0.9"/>
      </iconSet>
    </cfRule>
    <cfRule type="cellIs" dxfId="6207" priority="132" operator="lessThan">
      <formula>0.6</formula>
    </cfRule>
    <cfRule type="cellIs" dxfId="6206" priority="133" operator="between">
      <formula>0.8</formula>
      <formula>0.899999999999999</formula>
    </cfRule>
    <cfRule type="cellIs" dxfId="6205" priority="134" operator="between">
      <formula>0.6</formula>
      <formula>0.8</formula>
    </cfRule>
    <cfRule type="cellIs" dxfId="6204" priority="135" operator="greaterThanOrEqual">
      <formula>0.9</formula>
    </cfRule>
  </conditionalFormatting>
  <conditionalFormatting sqref="AH19">
    <cfRule type="iconSet" priority="126">
      <iconSet iconSet="4Arrows" showValue="0">
        <cfvo type="percent" val="0"/>
        <cfvo type="num" val="0.6"/>
        <cfvo type="num" val="0.8"/>
        <cfvo type="num" val="0.9"/>
      </iconSet>
    </cfRule>
    <cfRule type="cellIs" dxfId="6203" priority="127" operator="lessThan">
      <formula>0.6</formula>
    </cfRule>
    <cfRule type="cellIs" dxfId="6202" priority="128" operator="between">
      <formula>0.8</formula>
      <formula>0.899999999999999</formula>
    </cfRule>
    <cfRule type="cellIs" dxfId="6201" priority="129" operator="between">
      <formula>0.6</formula>
      <formula>0.8</formula>
    </cfRule>
    <cfRule type="cellIs" dxfId="6200" priority="130" operator="greaterThanOrEqual">
      <formula>0.9</formula>
    </cfRule>
  </conditionalFormatting>
  <conditionalFormatting sqref="AL19">
    <cfRule type="iconSet" priority="121">
      <iconSet iconSet="4Arrows" showValue="0">
        <cfvo type="percent" val="0"/>
        <cfvo type="num" val="0.6"/>
        <cfvo type="num" val="0.8"/>
        <cfvo type="num" val="0.9"/>
      </iconSet>
    </cfRule>
    <cfRule type="cellIs" dxfId="6199" priority="122" operator="lessThan">
      <formula>0.6</formula>
    </cfRule>
    <cfRule type="cellIs" dxfId="6198" priority="123" operator="between">
      <formula>0.8</formula>
      <formula>0.899999999999999</formula>
    </cfRule>
    <cfRule type="cellIs" dxfId="6197" priority="124" operator="between">
      <formula>0.6</formula>
      <formula>0.8</formula>
    </cfRule>
    <cfRule type="cellIs" dxfId="6196" priority="125" operator="greaterThanOrEqual">
      <formula>0.9</formula>
    </cfRule>
  </conditionalFormatting>
  <conditionalFormatting sqref="AP19">
    <cfRule type="iconSet" priority="116">
      <iconSet iconSet="4Arrows" showValue="0">
        <cfvo type="percent" val="0"/>
        <cfvo type="num" val="0.6"/>
        <cfvo type="num" val="0.8"/>
        <cfvo type="num" val="0.9"/>
      </iconSet>
    </cfRule>
    <cfRule type="cellIs" dxfId="6195" priority="117" operator="lessThan">
      <formula>0.6</formula>
    </cfRule>
    <cfRule type="cellIs" dxfId="6194" priority="118" operator="between">
      <formula>0.8</formula>
      <formula>0.899999999999999</formula>
    </cfRule>
    <cfRule type="cellIs" dxfId="6193" priority="119" operator="between">
      <formula>0.6</formula>
      <formula>0.8</formula>
    </cfRule>
    <cfRule type="cellIs" dxfId="6192" priority="120" operator="greaterThanOrEqual">
      <formula>0.9</formula>
    </cfRule>
  </conditionalFormatting>
  <conditionalFormatting sqref="Y19">
    <cfRule type="iconSet" priority="111">
      <iconSet iconSet="4Arrows" showValue="0">
        <cfvo type="percent" val="0"/>
        <cfvo type="num" val="0.6"/>
        <cfvo type="num" val="0.8"/>
        <cfvo type="num" val="0.9"/>
      </iconSet>
    </cfRule>
    <cfRule type="cellIs" dxfId="6191" priority="112" operator="lessThan">
      <formula>0.6</formula>
    </cfRule>
    <cfRule type="cellIs" dxfId="6190" priority="113" operator="between">
      <formula>0.8</formula>
      <formula>0.899999999999999</formula>
    </cfRule>
    <cfRule type="cellIs" dxfId="6189" priority="114" operator="between">
      <formula>0.6</formula>
      <formula>0.8</formula>
    </cfRule>
    <cfRule type="cellIs" dxfId="6188" priority="115" operator="greaterThanOrEqual">
      <formula>0.9</formula>
    </cfRule>
  </conditionalFormatting>
  <conditionalFormatting sqref="Y45">
    <cfRule type="iconSet" priority="106">
      <iconSet iconSet="4Arrows" showValue="0">
        <cfvo type="percent" val="0"/>
        <cfvo type="num" val="0.6"/>
        <cfvo type="num" val="0.8"/>
        <cfvo type="num" val="0.9"/>
      </iconSet>
    </cfRule>
    <cfRule type="cellIs" dxfId="6187" priority="107" operator="lessThan">
      <formula>0.6</formula>
    </cfRule>
    <cfRule type="cellIs" dxfId="6186" priority="108" operator="between">
      <formula>0.8</formula>
      <formula>0.899999999999999</formula>
    </cfRule>
    <cfRule type="cellIs" dxfId="6185" priority="109" operator="between">
      <formula>0.6</formula>
      <formula>0.8</formula>
    </cfRule>
    <cfRule type="cellIs" dxfId="6184" priority="110" operator="greaterThanOrEqual">
      <formula>0.9</formula>
    </cfRule>
  </conditionalFormatting>
  <conditionalFormatting sqref="Y46:Y49">
    <cfRule type="iconSet" priority="101">
      <iconSet iconSet="4Arrows" showValue="0">
        <cfvo type="percent" val="0"/>
        <cfvo type="num" val="0.6"/>
        <cfvo type="num" val="0.8"/>
        <cfvo type="num" val="0.9"/>
      </iconSet>
    </cfRule>
    <cfRule type="cellIs" dxfId="6183" priority="102" operator="lessThan">
      <formula>0.6</formula>
    </cfRule>
    <cfRule type="cellIs" dxfId="6182" priority="103" operator="between">
      <formula>0.8</formula>
      <formula>0.899999999999999</formula>
    </cfRule>
    <cfRule type="cellIs" dxfId="6181" priority="104" operator="between">
      <formula>0.6</formula>
      <formula>0.8</formula>
    </cfRule>
    <cfRule type="cellIs" dxfId="6180" priority="105" operator="greaterThanOrEqual">
      <formula>0.9</formula>
    </cfRule>
  </conditionalFormatting>
  <conditionalFormatting sqref="AD45">
    <cfRule type="iconSet" priority="96">
      <iconSet iconSet="4Arrows" showValue="0">
        <cfvo type="percent" val="0"/>
        <cfvo type="num" val="0.6"/>
        <cfvo type="num" val="0.8"/>
        <cfvo type="num" val="0.9"/>
      </iconSet>
    </cfRule>
    <cfRule type="cellIs" dxfId="6179" priority="97" operator="lessThan">
      <formula>0.6</formula>
    </cfRule>
    <cfRule type="cellIs" dxfId="6178" priority="98" operator="between">
      <formula>0.8</formula>
      <formula>0.899999999999999</formula>
    </cfRule>
    <cfRule type="cellIs" dxfId="6177" priority="99" operator="between">
      <formula>0.6</formula>
      <formula>0.8</formula>
    </cfRule>
    <cfRule type="cellIs" dxfId="6176" priority="100" operator="greaterThanOrEqual">
      <formula>0.9</formula>
    </cfRule>
  </conditionalFormatting>
  <conditionalFormatting sqref="AD46">
    <cfRule type="iconSet" priority="91">
      <iconSet iconSet="4Arrows" showValue="0">
        <cfvo type="percent" val="0"/>
        <cfvo type="num" val="0.6"/>
        <cfvo type="num" val="0.8"/>
        <cfvo type="num" val="0.9"/>
      </iconSet>
    </cfRule>
    <cfRule type="cellIs" dxfId="6175" priority="92" operator="lessThan">
      <formula>0.6</formula>
    </cfRule>
    <cfRule type="cellIs" dxfId="6174" priority="93" operator="between">
      <formula>0.8</formula>
      <formula>0.899999999999999</formula>
    </cfRule>
    <cfRule type="cellIs" dxfId="6173" priority="94" operator="between">
      <formula>0.6</formula>
      <formula>0.8</formula>
    </cfRule>
    <cfRule type="cellIs" dxfId="6172" priority="95" operator="greaterThanOrEqual">
      <formula>0.9</formula>
    </cfRule>
  </conditionalFormatting>
  <conditionalFormatting sqref="AD47">
    <cfRule type="iconSet" priority="86">
      <iconSet iconSet="4Arrows" showValue="0">
        <cfvo type="percent" val="0"/>
        <cfvo type="num" val="0.6"/>
        <cfvo type="num" val="0.8"/>
        <cfvo type="num" val="0.9"/>
      </iconSet>
    </cfRule>
    <cfRule type="cellIs" dxfId="6171" priority="87" operator="lessThan">
      <formula>0.6</formula>
    </cfRule>
    <cfRule type="cellIs" dxfId="6170" priority="88" operator="between">
      <formula>0.8</formula>
      <formula>0.899999999999999</formula>
    </cfRule>
    <cfRule type="cellIs" dxfId="6169" priority="89" operator="between">
      <formula>0.6</formula>
      <formula>0.8</formula>
    </cfRule>
    <cfRule type="cellIs" dxfId="6168" priority="90" operator="greaterThanOrEqual">
      <formula>0.9</formula>
    </cfRule>
  </conditionalFormatting>
  <conditionalFormatting sqref="AD48">
    <cfRule type="iconSet" priority="81">
      <iconSet iconSet="4Arrows" showValue="0">
        <cfvo type="percent" val="0"/>
        <cfvo type="num" val="0.6"/>
        <cfvo type="num" val="0.8"/>
        <cfvo type="num" val="0.9"/>
      </iconSet>
    </cfRule>
    <cfRule type="cellIs" dxfId="6167" priority="82" operator="lessThan">
      <formula>0.6</formula>
    </cfRule>
    <cfRule type="cellIs" dxfId="6166" priority="83" operator="between">
      <formula>0.8</formula>
      <formula>0.899999999999999</formula>
    </cfRule>
    <cfRule type="cellIs" dxfId="6165" priority="84" operator="between">
      <formula>0.6</formula>
      <formula>0.8</formula>
    </cfRule>
    <cfRule type="cellIs" dxfId="6164" priority="85" operator="greaterThanOrEqual">
      <formula>0.9</formula>
    </cfRule>
  </conditionalFormatting>
  <conditionalFormatting sqref="AD49">
    <cfRule type="iconSet" priority="76">
      <iconSet iconSet="4Arrows" showValue="0">
        <cfvo type="percent" val="0"/>
        <cfvo type="num" val="0.6"/>
        <cfvo type="num" val="0.8"/>
        <cfvo type="num" val="0.9"/>
      </iconSet>
    </cfRule>
    <cfRule type="cellIs" dxfId="6163" priority="77" operator="lessThan">
      <formula>0.6</formula>
    </cfRule>
    <cfRule type="cellIs" dxfId="6162" priority="78" operator="between">
      <formula>0.8</formula>
      <formula>0.899999999999999</formula>
    </cfRule>
    <cfRule type="cellIs" dxfId="6161" priority="79" operator="between">
      <formula>0.6</formula>
      <formula>0.8</formula>
    </cfRule>
    <cfRule type="cellIs" dxfId="6160" priority="80" operator="greaterThanOrEqual">
      <formula>0.9</formula>
    </cfRule>
  </conditionalFormatting>
  <conditionalFormatting sqref="AD50">
    <cfRule type="iconSet" priority="71">
      <iconSet iconSet="4Arrows" showValue="0">
        <cfvo type="percent" val="0"/>
        <cfvo type="num" val="0.6"/>
        <cfvo type="num" val="0.8"/>
        <cfvo type="num" val="0.9"/>
      </iconSet>
    </cfRule>
    <cfRule type="cellIs" dxfId="6159" priority="72" operator="lessThan">
      <formula>0.6</formula>
    </cfRule>
    <cfRule type="cellIs" dxfId="6158" priority="73" operator="between">
      <formula>0.8</formula>
      <formula>0.899999999999999</formula>
    </cfRule>
    <cfRule type="cellIs" dxfId="6157" priority="74" operator="between">
      <formula>0.6</formula>
      <formula>0.8</formula>
    </cfRule>
    <cfRule type="cellIs" dxfId="6156" priority="75" operator="greaterThanOrEqual">
      <formula>0.9</formula>
    </cfRule>
  </conditionalFormatting>
  <conditionalFormatting sqref="Y50">
    <cfRule type="iconSet" priority="66">
      <iconSet iconSet="4Arrows" showValue="0">
        <cfvo type="percent" val="0"/>
        <cfvo type="num" val="0.6"/>
        <cfvo type="num" val="0.8"/>
        <cfvo type="num" val="0.9"/>
      </iconSet>
    </cfRule>
    <cfRule type="cellIs" dxfId="6155" priority="67" operator="lessThan">
      <formula>0.6</formula>
    </cfRule>
    <cfRule type="cellIs" dxfId="6154" priority="68" operator="between">
      <formula>0.8</formula>
      <formula>0.899999999999999</formula>
    </cfRule>
    <cfRule type="cellIs" dxfId="6153" priority="69" operator="between">
      <formula>0.6</formula>
      <formula>0.8</formula>
    </cfRule>
    <cfRule type="cellIs" dxfId="6152" priority="70" operator="greaterThanOrEqual">
      <formula>0.9</formula>
    </cfRule>
  </conditionalFormatting>
  <conditionalFormatting sqref="AH50">
    <cfRule type="iconSet" priority="51">
      <iconSet iconSet="4Arrows" showValue="0">
        <cfvo type="percent" val="0"/>
        <cfvo type="num" val="0.6"/>
        <cfvo type="num" val="0.8"/>
        <cfvo type="num" val="0.9"/>
      </iconSet>
    </cfRule>
    <cfRule type="cellIs" dxfId="6151" priority="52" operator="lessThan">
      <formula>0.6</formula>
    </cfRule>
    <cfRule type="cellIs" dxfId="6150" priority="53" operator="between">
      <formula>0.8</formula>
      <formula>0.899999999999999</formula>
    </cfRule>
    <cfRule type="cellIs" dxfId="6149" priority="54" operator="between">
      <formula>0.6</formula>
      <formula>0.8</formula>
    </cfRule>
    <cfRule type="cellIs" dxfId="6148" priority="55" operator="greaterThanOrEqual">
      <formula>0.9</formula>
    </cfRule>
  </conditionalFormatting>
  <conditionalFormatting sqref="AL50">
    <cfRule type="iconSet" priority="56">
      <iconSet iconSet="4Arrows" showValue="0">
        <cfvo type="percent" val="0"/>
        <cfvo type="num" val="0.6"/>
        <cfvo type="num" val="0.8"/>
        <cfvo type="num" val="0.9"/>
      </iconSet>
    </cfRule>
    <cfRule type="cellIs" dxfId="6147" priority="57" operator="lessThan">
      <formula>0.6</formula>
    </cfRule>
    <cfRule type="cellIs" dxfId="6146" priority="58" operator="between">
      <formula>0.8</formula>
      <formula>0.899999999999999</formula>
    </cfRule>
    <cfRule type="cellIs" dxfId="6145" priority="59" operator="between">
      <formula>0.6</formula>
      <formula>0.8</formula>
    </cfRule>
    <cfRule type="cellIs" dxfId="6144" priority="60" operator="greaterThanOrEqual">
      <formula>0.9</formula>
    </cfRule>
  </conditionalFormatting>
  <conditionalFormatting sqref="AP50">
    <cfRule type="iconSet" priority="61">
      <iconSet iconSet="4Arrows" showValue="0">
        <cfvo type="percent" val="0"/>
        <cfvo type="num" val="0.6"/>
        <cfvo type="num" val="0.8"/>
        <cfvo type="num" val="0.9"/>
      </iconSet>
    </cfRule>
    <cfRule type="cellIs" dxfId="6143" priority="62" operator="lessThan">
      <formula>0.6</formula>
    </cfRule>
    <cfRule type="cellIs" dxfId="6142" priority="63" operator="between">
      <formula>0.8</formula>
      <formula>0.899999999999999</formula>
    </cfRule>
    <cfRule type="cellIs" dxfId="6141" priority="64" operator="between">
      <formula>0.6</formula>
      <formula>0.8</formula>
    </cfRule>
    <cfRule type="cellIs" dxfId="6140" priority="65" operator="greaterThanOrEqual">
      <formula>0.9</formula>
    </cfRule>
  </conditionalFormatting>
  <conditionalFormatting sqref="AD51">
    <cfRule type="iconSet" priority="46">
      <iconSet iconSet="4Arrows" showValue="0">
        <cfvo type="percent" val="0"/>
        <cfvo type="num" val="0.6"/>
        <cfvo type="num" val="0.8"/>
        <cfvo type="num" val="0.9"/>
      </iconSet>
    </cfRule>
    <cfRule type="cellIs" dxfId="6139" priority="47" operator="lessThan">
      <formula>0.6</formula>
    </cfRule>
    <cfRule type="cellIs" dxfId="6138" priority="48" operator="between">
      <formula>0.8</formula>
      <formula>0.899999999999999</formula>
    </cfRule>
    <cfRule type="cellIs" dxfId="6137" priority="49" operator="between">
      <formula>0.6</formula>
      <formula>0.8</formula>
    </cfRule>
    <cfRule type="cellIs" dxfId="6136" priority="50" operator="greaterThanOrEqual">
      <formula>0.9</formula>
    </cfRule>
  </conditionalFormatting>
  <conditionalFormatting sqref="Y51">
    <cfRule type="iconSet" priority="41">
      <iconSet iconSet="4Arrows" showValue="0">
        <cfvo type="percent" val="0"/>
        <cfvo type="num" val="0.6"/>
        <cfvo type="num" val="0.8"/>
        <cfvo type="num" val="0.9"/>
      </iconSet>
    </cfRule>
    <cfRule type="cellIs" dxfId="6135" priority="42" operator="lessThan">
      <formula>0.6</formula>
    </cfRule>
    <cfRule type="cellIs" dxfId="6134" priority="43" operator="between">
      <formula>0.8</formula>
      <formula>0.899999999999999</formula>
    </cfRule>
    <cfRule type="cellIs" dxfId="6133" priority="44" operator="between">
      <formula>0.6</formula>
      <formula>0.8</formula>
    </cfRule>
    <cfRule type="cellIs" dxfId="6132" priority="45" operator="greaterThanOrEqual">
      <formula>0.9</formula>
    </cfRule>
  </conditionalFormatting>
  <conditionalFormatting sqref="AH51">
    <cfRule type="iconSet" priority="26">
      <iconSet iconSet="4Arrows" showValue="0">
        <cfvo type="percent" val="0"/>
        <cfvo type="num" val="0.6"/>
        <cfvo type="num" val="0.8"/>
        <cfvo type="num" val="0.9"/>
      </iconSet>
    </cfRule>
    <cfRule type="cellIs" dxfId="6131" priority="27" operator="lessThan">
      <formula>0.6</formula>
    </cfRule>
    <cfRule type="cellIs" dxfId="6130" priority="28" operator="between">
      <formula>0.8</formula>
      <formula>0.899999999999999</formula>
    </cfRule>
    <cfRule type="cellIs" dxfId="6129" priority="29" operator="between">
      <formula>0.6</formula>
      <formula>0.8</formula>
    </cfRule>
    <cfRule type="cellIs" dxfId="6128" priority="30" operator="greaterThanOrEqual">
      <formula>0.9</formula>
    </cfRule>
  </conditionalFormatting>
  <conditionalFormatting sqref="AL51">
    <cfRule type="iconSet" priority="31">
      <iconSet iconSet="4Arrows" showValue="0">
        <cfvo type="percent" val="0"/>
        <cfvo type="num" val="0.6"/>
        <cfvo type="num" val="0.8"/>
        <cfvo type="num" val="0.9"/>
      </iconSet>
    </cfRule>
    <cfRule type="cellIs" dxfId="6127" priority="32" operator="lessThan">
      <formula>0.6</formula>
    </cfRule>
    <cfRule type="cellIs" dxfId="6126" priority="33" operator="between">
      <formula>0.8</formula>
      <formula>0.899999999999999</formula>
    </cfRule>
    <cfRule type="cellIs" dxfId="6125" priority="34" operator="between">
      <formula>0.6</formula>
      <formula>0.8</formula>
    </cfRule>
    <cfRule type="cellIs" dxfId="6124" priority="35" operator="greaterThanOrEqual">
      <formula>0.9</formula>
    </cfRule>
  </conditionalFormatting>
  <conditionalFormatting sqref="AP51">
    <cfRule type="iconSet" priority="36">
      <iconSet iconSet="4Arrows" showValue="0">
        <cfvo type="percent" val="0"/>
        <cfvo type="num" val="0.6"/>
        <cfvo type="num" val="0.8"/>
        <cfvo type="num" val="0.9"/>
      </iconSet>
    </cfRule>
    <cfRule type="cellIs" dxfId="6123" priority="37" operator="lessThan">
      <formula>0.6</formula>
    </cfRule>
    <cfRule type="cellIs" dxfId="6122" priority="38" operator="between">
      <formula>0.8</formula>
      <formula>0.899999999999999</formula>
    </cfRule>
    <cfRule type="cellIs" dxfId="6121" priority="39" operator="between">
      <formula>0.6</formula>
      <formula>0.8</formula>
    </cfRule>
    <cfRule type="cellIs" dxfId="6120" priority="40" operator="greaterThanOrEqual">
      <formula>0.9</formula>
    </cfRule>
  </conditionalFormatting>
  <conditionalFormatting sqref="AD52:AD53">
    <cfRule type="iconSet" priority="21">
      <iconSet iconSet="4Arrows" showValue="0">
        <cfvo type="percent" val="0"/>
        <cfvo type="num" val="0.6"/>
        <cfvo type="num" val="0.8"/>
        <cfvo type="num" val="0.9"/>
      </iconSet>
    </cfRule>
    <cfRule type="cellIs" dxfId="6119" priority="22" operator="lessThan">
      <formula>0.6</formula>
    </cfRule>
    <cfRule type="cellIs" dxfId="6118" priority="23" operator="between">
      <formula>0.8</formula>
      <formula>0.899999999999999</formula>
    </cfRule>
    <cfRule type="cellIs" dxfId="6117" priority="24" operator="between">
      <formula>0.6</formula>
      <formula>0.8</formula>
    </cfRule>
    <cfRule type="cellIs" dxfId="6116" priority="25" operator="greaterThanOrEqual">
      <formula>0.9</formula>
    </cfRule>
  </conditionalFormatting>
  <conditionalFormatting sqref="Y52:Y53">
    <cfRule type="iconSet" priority="16">
      <iconSet iconSet="4Arrows" showValue="0">
        <cfvo type="percent" val="0"/>
        <cfvo type="num" val="0.6"/>
        <cfvo type="num" val="0.8"/>
        <cfvo type="num" val="0.9"/>
      </iconSet>
    </cfRule>
    <cfRule type="cellIs" dxfId="6115" priority="17" operator="lessThan">
      <formula>0.6</formula>
    </cfRule>
    <cfRule type="cellIs" dxfId="6114" priority="18" operator="between">
      <formula>0.8</formula>
      <formula>0.899999999999999</formula>
    </cfRule>
    <cfRule type="cellIs" dxfId="6113" priority="19" operator="between">
      <formula>0.6</formula>
      <formula>0.8</formula>
    </cfRule>
    <cfRule type="cellIs" dxfId="6112" priority="20" operator="greaterThanOrEqual">
      <formula>0.9</formula>
    </cfRule>
  </conditionalFormatting>
  <conditionalFormatting sqref="AH52:AH53">
    <cfRule type="iconSet" priority="1">
      <iconSet iconSet="4Arrows" showValue="0">
        <cfvo type="percent" val="0"/>
        <cfvo type="num" val="0.6"/>
        <cfvo type="num" val="0.8"/>
        <cfvo type="num" val="0.9"/>
      </iconSet>
    </cfRule>
    <cfRule type="cellIs" dxfId="6111" priority="2" operator="lessThan">
      <formula>0.6</formula>
    </cfRule>
    <cfRule type="cellIs" dxfId="6110" priority="3" operator="between">
      <formula>0.8</formula>
      <formula>0.899999999999999</formula>
    </cfRule>
    <cfRule type="cellIs" dxfId="6109" priority="4" operator="between">
      <formula>0.6</formula>
      <formula>0.8</formula>
    </cfRule>
    <cfRule type="cellIs" dxfId="6108" priority="5" operator="greaterThanOrEqual">
      <formula>0.9</formula>
    </cfRule>
  </conditionalFormatting>
  <conditionalFormatting sqref="AL52:AL53">
    <cfRule type="iconSet" priority="6">
      <iconSet iconSet="4Arrows" showValue="0">
        <cfvo type="percent" val="0"/>
        <cfvo type="num" val="0.6"/>
        <cfvo type="num" val="0.8"/>
        <cfvo type="num" val="0.9"/>
      </iconSet>
    </cfRule>
    <cfRule type="cellIs" dxfId="6107" priority="7" operator="lessThan">
      <formula>0.6</formula>
    </cfRule>
    <cfRule type="cellIs" dxfId="6106" priority="8" operator="between">
      <formula>0.8</formula>
      <formula>0.899999999999999</formula>
    </cfRule>
    <cfRule type="cellIs" dxfId="6105" priority="9" operator="between">
      <formula>0.6</formula>
      <formula>0.8</formula>
    </cfRule>
    <cfRule type="cellIs" dxfId="6104" priority="10" operator="greaterThanOrEqual">
      <formula>0.9</formula>
    </cfRule>
  </conditionalFormatting>
  <conditionalFormatting sqref="AP52:AP53">
    <cfRule type="iconSet" priority="11">
      <iconSet iconSet="4Arrows" showValue="0">
        <cfvo type="percent" val="0"/>
        <cfvo type="num" val="0.6"/>
        <cfvo type="num" val="0.8"/>
        <cfvo type="num" val="0.9"/>
      </iconSet>
    </cfRule>
    <cfRule type="cellIs" dxfId="6103" priority="12" operator="lessThan">
      <formula>0.6</formula>
    </cfRule>
    <cfRule type="cellIs" dxfId="6102" priority="13" operator="between">
      <formula>0.8</formula>
      <formula>0.899999999999999</formula>
    </cfRule>
    <cfRule type="cellIs" dxfId="6101" priority="14" operator="between">
      <formula>0.6</formula>
      <formula>0.8</formula>
    </cfRule>
    <cfRule type="cellIs" dxfId="6100" priority="15" operator="greaterThanOrEqual">
      <formula>0.9</formula>
    </cfRule>
  </conditionalFormatting>
  <pageMargins left="0.7" right="0.7" top="0.75" bottom="0.75" header="0.3" footer="0.3"/>
  <pageSetup paperSize="9" orientation="portrait" r:id="rId1"/>
  <drawing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F9157-63AE-4C16-AF8B-C96CC0C934BB}">
  <sheetPr>
    <tabColor rgb="FF00FF00"/>
  </sheetPr>
  <dimension ref="A1:WLT136"/>
  <sheetViews>
    <sheetView zoomScale="18" zoomScaleNormal="18" workbookViewId="0">
      <selection activeCell="B1" sqref="B1"/>
    </sheetView>
  </sheetViews>
  <sheetFormatPr baseColWidth="10" defaultRowHeight="12.75"/>
  <cols>
    <col min="1" max="1" width="75.28515625" style="46" customWidth="1"/>
    <col min="2" max="2" width="48.85546875" style="46" customWidth="1"/>
    <col min="3" max="3" width="69.7109375" style="46" customWidth="1"/>
    <col min="4" max="4" width="66.7109375" style="46" customWidth="1"/>
    <col min="5" max="5" width="84" style="46" customWidth="1"/>
    <col min="6" max="7" width="63.28515625" style="46" customWidth="1"/>
    <col min="8" max="8" width="29" style="46" customWidth="1"/>
    <col min="9" max="9" width="93.7109375" style="46" customWidth="1"/>
    <col min="10" max="10" width="58" style="46" customWidth="1"/>
    <col min="11" max="11" width="59.7109375" style="46" customWidth="1"/>
    <col min="12" max="12" width="48.85546875" style="46" customWidth="1"/>
    <col min="13" max="13" width="59.85546875" style="46" customWidth="1"/>
    <col min="14" max="14" width="68.42578125" style="46" customWidth="1"/>
    <col min="15" max="15" width="99.5703125" style="46" customWidth="1"/>
    <col min="16" max="16" width="48.85546875" style="46" customWidth="1"/>
    <col min="17" max="18" width="35.42578125" style="46" customWidth="1"/>
    <col min="19" max="19" width="35.42578125" style="151" customWidth="1"/>
    <col min="20" max="36" width="35.42578125" style="46" customWidth="1"/>
    <col min="37" max="37" width="35.28515625" style="46" customWidth="1"/>
    <col min="38" max="53" width="30.5703125" style="46" customWidth="1"/>
    <col min="54" max="216" width="11.42578125" style="46"/>
    <col min="217" max="218" width="21.28515625" style="46" customWidth="1"/>
    <col min="219" max="219" width="37.140625" style="46" customWidth="1"/>
    <col min="220" max="220" width="49.28515625" style="46" customWidth="1"/>
    <col min="221" max="221" width="18.5703125" style="46" customWidth="1"/>
    <col min="222" max="222" width="62.28515625" style="46" customWidth="1"/>
    <col min="223" max="223" width="21.7109375" style="46" customWidth="1"/>
    <col min="224" max="224" width="18.42578125" style="46" customWidth="1"/>
    <col min="225" max="225" width="63" style="46" customWidth="1"/>
    <col min="226" max="226" width="22.28515625" style="46" customWidth="1"/>
    <col min="227" max="227" width="21" style="46" customWidth="1"/>
    <col min="228" max="231" width="15.85546875" style="46" customWidth="1"/>
    <col min="232" max="232" width="26.140625" style="46" customWidth="1"/>
    <col min="233" max="244" width="10.7109375" style="46" customWidth="1"/>
    <col min="245" max="252" width="0" style="46" hidden="1" customWidth="1"/>
    <col min="253" max="254" width="15.42578125" style="46" customWidth="1"/>
    <col min="255" max="255" width="18.7109375" style="46" customWidth="1"/>
    <col min="256" max="256" width="18.42578125" style="46" customWidth="1"/>
    <col min="257" max="258" width="15.42578125" style="46" customWidth="1"/>
    <col min="259" max="259" width="18.140625" style="46" customWidth="1"/>
    <col min="260" max="260" width="20.42578125" style="46" customWidth="1"/>
    <col min="261" max="261" width="18.140625" style="46" customWidth="1"/>
    <col min="262" max="262" width="15.42578125" style="46" customWidth="1"/>
    <col min="263" max="263" width="20" style="46" customWidth="1"/>
    <col min="264" max="264" width="18.140625" style="46" customWidth="1"/>
    <col min="265" max="265" width="15.42578125" style="46" customWidth="1"/>
    <col min="266" max="266" width="18.7109375" style="46" customWidth="1"/>
    <col min="267" max="267" width="15.42578125" style="46" customWidth="1"/>
    <col min="268" max="268" width="17.140625" style="46" customWidth="1"/>
    <col min="269" max="269" width="19.28515625" style="46" customWidth="1"/>
    <col min="270" max="270" width="17.5703125" style="46" customWidth="1"/>
    <col min="271" max="271" width="20.7109375" style="46" customWidth="1"/>
    <col min="272" max="272" width="21.42578125" style="46" customWidth="1"/>
    <col min="273" max="273" width="21" style="46" customWidth="1"/>
    <col min="274" max="274" width="16" style="46" customWidth="1"/>
    <col min="275" max="275" width="14.5703125" style="46" customWidth="1"/>
    <col min="276" max="276" width="74.5703125" style="46" customWidth="1"/>
    <col min="277" max="277" width="101.42578125" style="46" customWidth="1"/>
    <col min="278" max="472" width="11.42578125" style="46"/>
    <col min="473" max="474" width="21.28515625" style="46" customWidth="1"/>
    <col min="475" max="475" width="37.140625" style="46" customWidth="1"/>
    <col min="476" max="476" width="49.28515625" style="46" customWidth="1"/>
    <col min="477" max="477" width="18.5703125" style="46" customWidth="1"/>
    <col min="478" max="478" width="62.28515625" style="46" customWidth="1"/>
    <col min="479" max="479" width="21.7109375" style="46" customWidth="1"/>
    <col min="480" max="480" width="18.42578125" style="46" customWidth="1"/>
    <col min="481" max="481" width="63" style="46" customWidth="1"/>
    <col min="482" max="482" width="22.28515625" style="46" customWidth="1"/>
    <col min="483" max="483" width="21" style="46" customWidth="1"/>
    <col min="484" max="487" width="15.85546875" style="46" customWidth="1"/>
    <col min="488" max="488" width="26.140625" style="46" customWidth="1"/>
    <col min="489" max="500" width="10.7109375" style="46" customWidth="1"/>
    <col min="501" max="508" width="0" style="46" hidden="1" customWidth="1"/>
    <col min="509" max="510" width="15.42578125" style="46" customWidth="1"/>
    <col min="511" max="511" width="18.7109375" style="46" customWidth="1"/>
    <col min="512" max="512" width="18.42578125" style="46" customWidth="1"/>
    <col min="513" max="514" width="15.42578125" style="46" customWidth="1"/>
    <col min="515" max="515" width="18.140625" style="46" customWidth="1"/>
    <col min="516" max="516" width="20.42578125" style="46" customWidth="1"/>
    <col min="517" max="517" width="18.140625" style="46" customWidth="1"/>
    <col min="518" max="518" width="15.42578125" style="46" customWidth="1"/>
    <col min="519" max="519" width="20" style="46" customWidth="1"/>
    <col min="520" max="520" width="18.140625" style="46" customWidth="1"/>
    <col min="521" max="521" width="15.42578125" style="46" customWidth="1"/>
    <col min="522" max="522" width="18.7109375" style="46" customWidth="1"/>
    <col min="523" max="523" width="15.42578125" style="46" customWidth="1"/>
    <col min="524" max="524" width="17.140625" style="46" customWidth="1"/>
    <col min="525" max="525" width="19.28515625" style="46" customWidth="1"/>
    <col min="526" max="526" width="17.5703125" style="46" customWidth="1"/>
    <col min="527" max="527" width="20.7109375" style="46" customWidth="1"/>
    <col min="528" max="528" width="21.42578125" style="46" customWidth="1"/>
    <col min="529" max="529" width="21" style="46" customWidth="1"/>
    <col min="530" max="530" width="16" style="46" customWidth="1"/>
    <col min="531" max="531" width="14.5703125" style="46" customWidth="1"/>
    <col min="532" max="532" width="74.5703125" style="46" customWidth="1"/>
    <col min="533" max="533" width="101.42578125" style="46" customWidth="1"/>
    <col min="534" max="728" width="11.42578125" style="46"/>
    <col min="729" max="730" width="21.28515625" style="46" customWidth="1"/>
    <col min="731" max="731" width="37.140625" style="46" customWidth="1"/>
    <col min="732" max="732" width="49.28515625" style="46" customWidth="1"/>
    <col min="733" max="733" width="18.5703125" style="46" customWidth="1"/>
    <col min="734" max="734" width="62.28515625" style="46" customWidth="1"/>
    <col min="735" max="735" width="21.7109375" style="46" customWidth="1"/>
    <col min="736" max="736" width="18.42578125" style="46" customWidth="1"/>
    <col min="737" max="737" width="63" style="46" customWidth="1"/>
    <col min="738" max="738" width="22.28515625" style="46" customWidth="1"/>
    <col min="739" max="739" width="21" style="46" customWidth="1"/>
    <col min="740" max="743" width="15.85546875" style="46" customWidth="1"/>
    <col min="744" max="744" width="26.140625" style="46" customWidth="1"/>
    <col min="745" max="756" width="10.7109375" style="46" customWidth="1"/>
    <col min="757" max="764" width="0" style="46" hidden="1" customWidth="1"/>
    <col min="765" max="766" width="15.42578125" style="46" customWidth="1"/>
    <col min="767" max="767" width="18.7109375" style="46" customWidth="1"/>
    <col min="768" max="768" width="18.42578125" style="46" customWidth="1"/>
    <col min="769" max="770" width="15.42578125" style="46" customWidth="1"/>
    <col min="771" max="771" width="18.140625" style="46" customWidth="1"/>
    <col min="772" max="772" width="20.42578125" style="46" customWidth="1"/>
    <col min="773" max="773" width="18.140625" style="46" customWidth="1"/>
    <col min="774" max="774" width="15.42578125" style="46" customWidth="1"/>
    <col min="775" max="775" width="20" style="46" customWidth="1"/>
    <col min="776" max="776" width="18.140625" style="46" customWidth="1"/>
    <col min="777" max="777" width="15.42578125" style="46" customWidth="1"/>
    <col min="778" max="778" width="18.7109375" style="46" customWidth="1"/>
    <col min="779" max="779" width="15.42578125" style="46" customWidth="1"/>
    <col min="780" max="780" width="17.140625" style="46" customWidth="1"/>
    <col min="781" max="781" width="19.28515625" style="46" customWidth="1"/>
    <col min="782" max="782" width="17.5703125" style="46" customWidth="1"/>
    <col min="783" max="783" width="20.7109375" style="46" customWidth="1"/>
    <col min="784" max="784" width="21.42578125" style="46" customWidth="1"/>
    <col min="785" max="785" width="21" style="46" customWidth="1"/>
    <col min="786" max="786" width="16" style="46" customWidth="1"/>
    <col min="787" max="787" width="14.5703125" style="46" customWidth="1"/>
    <col min="788" max="788" width="74.5703125" style="46" customWidth="1"/>
    <col min="789" max="789" width="101.42578125" style="46" customWidth="1"/>
    <col min="790" max="984" width="11.42578125" style="46"/>
    <col min="985" max="986" width="21.28515625" style="46" customWidth="1"/>
    <col min="987" max="987" width="37.140625" style="46" customWidth="1"/>
    <col min="988" max="988" width="49.28515625" style="46" customWidth="1"/>
    <col min="989" max="989" width="18.5703125" style="46" customWidth="1"/>
    <col min="990" max="990" width="62.28515625" style="46" customWidth="1"/>
    <col min="991" max="991" width="21.7109375" style="46" customWidth="1"/>
    <col min="992" max="992" width="18.42578125" style="46" customWidth="1"/>
    <col min="993" max="993" width="63" style="46" customWidth="1"/>
    <col min="994" max="994" width="22.28515625" style="46" customWidth="1"/>
    <col min="995" max="995" width="21" style="46" customWidth="1"/>
    <col min="996" max="999" width="15.85546875" style="46" customWidth="1"/>
    <col min="1000" max="1000" width="26.140625" style="46" customWidth="1"/>
    <col min="1001" max="1012" width="10.7109375" style="46" customWidth="1"/>
    <col min="1013" max="1020" width="0" style="46" hidden="1" customWidth="1"/>
    <col min="1021" max="1022" width="15.42578125" style="46" customWidth="1"/>
    <col min="1023" max="1023" width="18.7109375" style="46" customWidth="1"/>
    <col min="1024" max="1024" width="18.42578125" style="46" customWidth="1"/>
    <col min="1025" max="1026" width="15.42578125" style="46" customWidth="1"/>
    <col min="1027" max="1027" width="18.140625" style="46" customWidth="1"/>
    <col min="1028" max="1028" width="20.42578125" style="46" customWidth="1"/>
    <col min="1029" max="1029" width="18.140625" style="46" customWidth="1"/>
    <col min="1030" max="1030" width="15.42578125" style="46" customWidth="1"/>
    <col min="1031" max="1031" width="20" style="46" customWidth="1"/>
    <col min="1032" max="1032" width="18.140625" style="46" customWidth="1"/>
    <col min="1033" max="1033" width="15.42578125" style="46" customWidth="1"/>
    <col min="1034" max="1034" width="18.7109375" style="46" customWidth="1"/>
    <col min="1035" max="1035" width="15.42578125" style="46" customWidth="1"/>
    <col min="1036" max="1036" width="17.140625" style="46" customWidth="1"/>
    <col min="1037" max="1037" width="19.28515625" style="46" customWidth="1"/>
    <col min="1038" max="1038" width="17.5703125" style="46" customWidth="1"/>
    <col min="1039" max="1039" width="20.7109375" style="46" customWidth="1"/>
    <col min="1040" max="1040" width="21.42578125" style="46" customWidth="1"/>
    <col min="1041" max="1041" width="21" style="46" customWidth="1"/>
    <col min="1042" max="1042" width="16" style="46" customWidth="1"/>
    <col min="1043" max="1043" width="14.5703125" style="46" customWidth="1"/>
    <col min="1044" max="1044" width="74.5703125" style="46" customWidth="1"/>
    <col min="1045" max="1045" width="101.42578125" style="46" customWidth="1"/>
    <col min="1046" max="1240" width="11.42578125" style="46"/>
    <col min="1241" max="1242" width="21.28515625" style="46" customWidth="1"/>
    <col min="1243" max="1243" width="37.140625" style="46" customWidth="1"/>
    <col min="1244" max="1244" width="49.28515625" style="46" customWidth="1"/>
    <col min="1245" max="1245" width="18.5703125" style="46" customWidth="1"/>
    <col min="1246" max="1246" width="62.28515625" style="46" customWidth="1"/>
    <col min="1247" max="1247" width="21.7109375" style="46" customWidth="1"/>
    <col min="1248" max="1248" width="18.42578125" style="46" customWidth="1"/>
    <col min="1249" max="1249" width="63" style="46" customWidth="1"/>
    <col min="1250" max="1250" width="22.28515625" style="46" customWidth="1"/>
    <col min="1251" max="1251" width="21" style="46" customWidth="1"/>
    <col min="1252" max="1255" width="15.85546875" style="46" customWidth="1"/>
    <col min="1256" max="1256" width="26.140625" style="46" customWidth="1"/>
    <col min="1257" max="1268" width="10.7109375" style="46" customWidth="1"/>
    <col min="1269" max="1276" width="0" style="46" hidden="1" customWidth="1"/>
    <col min="1277" max="1278" width="15.42578125" style="46" customWidth="1"/>
    <col min="1279" max="1279" width="18.7109375" style="46" customWidth="1"/>
    <col min="1280" max="1280" width="18.42578125" style="46" customWidth="1"/>
    <col min="1281" max="1282" width="15.42578125" style="46" customWidth="1"/>
    <col min="1283" max="1283" width="18.140625" style="46" customWidth="1"/>
    <col min="1284" max="1284" width="20.42578125" style="46" customWidth="1"/>
    <col min="1285" max="1285" width="18.140625" style="46" customWidth="1"/>
    <col min="1286" max="1286" width="15.42578125" style="46" customWidth="1"/>
    <col min="1287" max="1287" width="20" style="46" customWidth="1"/>
    <col min="1288" max="1288" width="18.140625" style="46" customWidth="1"/>
    <col min="1289" max="1289" width="15.42578125" style="46" customWidth="1"/>
    <col min="1290" max="1290" width="18.7109375" style="46" customWidth="1"/>
    <col min="1291" max="1291" width="15.42578125" style="46" customWidth="1"/>
    <col min="1292" max="1292" width="17.140625" style="46" customWidth="1"/>
    <col min="1293" max="1293" width="19.28515625" style="46" customWidth="1"/>
    <col min="1294" max="1294" width="17.5703125" style="46" customWidth="1"/>
    <col min="1295" max="1295" width="20.7109375" style="46" customWidth="1"/>
    <col min="1296" max="1296" width="21.42578125" style="46" customWidth="1"/>
    <col min="1297" max="1297" width="21" style="46" customWidth="1"/>
    <col min="1298" max="1298" width="16" style="46" customWidth="1"/>
    <col min="1299" max="1299" width="14.5703125" style="46" customWidth="1"/>
    <col min="1300" max="1300" width="74.5703125" style="46" customWidth="1"/>
    <col min="1301" max="1301" width="101.42578125" style="46" customWidth="1"/>
    <col min="1302" max="1496" width="11.42578125" style="46"/>
    <col min="1497" max="1498" width="21.28515625" style="46" customWidth="1"/>
    <col min="1499" max="1499" width="37.140625" style="46" customWidth="1"/>
    <col min="1500" max="1500" width="49.28515625" style="46" customWidth="1"/>
    <col min="1501" max="1501" width="18.5703125" style="46" customWidth="1"/>
    <col min="1502" max="1502" width="62.28515625" style="46" customWidth="1"/>
    <col min="1503" max="1503" width="21.7109375" style="46" customWidth="1"/>
    <col min="1504" max="1504" width="18.42578125" style="46" customWidth="1"/>
    <col min="1505" max="1505" width="63" style="46" customWidth="1"/>
    <col min="1506" max="1506" width="22.28515625" style="46" customWidth="1"/>
    <col min="1507" max="1507" width="21" style="46" customWidth="1"/>
    <col min="1508" max="1511" width="15.85546875" style="46" customWidth="1"/>
    <col min="1512" max="1512" width="26.140625" style="46" customWidth="1"/>
    <col min="1513" max="1524" width="10.7109375" style="46" customWidth="1"/>
    <col min="1525" max="1532" width="0" style="46" hidden="1" customWidth="1"/>
    <col min="1533" max="1534" width="15.42578125" style="46" customWidth="1"/>
    <col min="1535" max="1535" width="18.7109375" style="46" customWidth="1"/>
    <col min="1536" max="1536" width="18.42578125" style="46" customWidth="1"/>
    <col min="1537" max="1538" width="15.42578125" style="46" customWidth="1"/>
    <col min="1539" max="1539" width="18.140625" style="46" customWidth="1"/>
    <col min="1540" max="1540" width="20.42578125" style="46" customWidth="1"/>
    <col min="1541" max="1541" width="18.140625" style="46" customWidth="1"/>
    <col min="1542" max="1542" width="15.42578125" style="46" customWidth="1"/>
    <col min="1543" max="1543" width="20" style="46" customWidth="1"/>
    <col min="1544" max="1544" width="18.140625" style="46" customWidth="1"/>
    <col min="1545" max="1545" width="15.42578125" style="46" customWidth="1"/>
    <col min="1546" max="1546" width="18.7109375" style="46" customWidth="1"/>
    <col min="1547" max="1547" width="15.42578125" style="46" customWidth="1"/>
    <col min="1548" max="1548" width="17.140625" style="46" customWidth="1"/>
    <col min="1549" max="1549" width="19.28515625" style="46" customWidth="1"/>
    <col min="1550" max="1550" width="17.5703125" style="46" customWidth="1"/>
    <col min="1551" max="1551" width="20.7109375" style="46" customWidth="1"/>
    <col min="1552" max="1552" width="21.42578125" style="46" customWidth="1"/>
    <col min="1553" max="1553" width="21" style="46" customWidth="1"/>
    <col min="1554" max="1554" width="16" style="46" customWidth="1"/>
    <col min="1555" max="1555" width="14.5703125" style="46" customWidth="1"/>
    <col min="1556" max="1556" width="74.5703125" style="46" customWidth="1"/>
    <col min="1557" max="1557" width="101.42578125" style="46" customWidth="1"/>
    <col min="1558" max="1752" width="11.42578125" style="46"/>
    <col min="1753" max="1754" width="21.28515625" style="46" customWidth="1"/>
    <col min="1755" max="1755" width="37.140625" style="46" customWidth="1"/>
    <col min="1756" max="1756" width="49.28515625" style="46" customWidth="1"/>
    <col min="1757" max="1757" width="18.5703125" style="46" customWidth="1"/>
    <col min="1758" max="1758" width="62.28515625" style="46" customWidth="1"/>
    <col min="1759" max="1759" width="21.7109375" style="46" customWidth="1"/>
    <col min="1760" max="1760" width="18.42578125" style="46" customWidth="1"/>
    <col min="1761" max="1761" width="63" style="46" customWidth="1"/>
    <col min="1762" max="1762" width="22.28515625" style="46" customWidth="1"/>
    <col min="1763" max="1763" width="21" style="46" customWidth="1"/>
    <col min="1764" max="1767" width="15.85546875" style="46" customWidth="1"/>
    <col min="1768" max="1768" width="26.140625" style="46" customWidth="1"/>
    <col min="1769" max="1780" width="10.7109375" style="46" customWidth="1"/>
    <col min="1781" max="1788" width="0" style="46" hidden="1" customWidth="1"/>
    <col min="1789" max="1790" width="15.42578125" style="46" customWidth="1"/>
    <col min="1791" max="1791" width="18.7109375" style="46" customWidth="1"/>
    <col min="1792" max="1792" width="18.42578125" style="46" customWidth="1"/>
    <col min="1793" max="1794" width="15.42578125" style="46" customWidth="1"/>
    <col min="1795" max="1795" width="18.140625" style="46" customWidth="1"/>
    <col min="1796" max="1796" width="20.42578125" style="46" customWidth="1"/>
    <col min="1797" max="1797" width="18.140625" style="46" customWidth="1"/>
    <col min="1798" max="1798" width="15.42578125" style="46" customWidth="1"/>
    <col min="1799" max="1799" width="20" style="46" customWidth="1"/>
    <col min="1800" max="1800" width="18.140625" style="46" customWidth="1"/>
    <col min="1801" max="1801" width="15.42578125" style="46" customWidth="1"/>
    <col min="1802" max="1802" width="18.7109375" style="46" customWidth="1"/>
    <col min="1803" max="1803" width="15.42578125" style="46" customWidth="1"/>
    <col min="1804" max="1804" width="17.140625" style="46" customWidth="1"/>
    <col min="1805" max="1805" width="19.28515625" style="46" customWidth="1"/>
    <col min="1806" max="1806" width="17.5703125" style="46" customWidth="1"/>
    <col min="1807" max="1807" width="20.7109375" style="46" customWidth="1"/>
    <col min="1808" max="1808" width="21.42578125" style="46" customWidth="1"/>
    <col min="1809" max="1809" width="21" style="46" customWidth="1"/>
    <col min="1810" max="1810" width="16" style="46" customWidth="1"/>
    <col min="1811" max="1811" width="14.5703125" style="46" customWidth="1"/>
    <col min="1812" max="1812" width="74.5703125" style="46" customWidth="1"/>
    <col min="1813" max="1813" width="101.42578125" style="46" customWidth="1"/>
    <col min="1814" max="2008" width="11.42578125" style="46"/>
    <col min="2009" max="2010" width="21.28515625" style="46" customWidth="1"/>
    <col min="2011" max="2011" width="37.140625" style="46" customWidth="1"/>
    <col min="2012" max="2012" width="49.28515625" style="46" customWidth="1"/>
    <col min="2013" max="2013" width="18.5703125" style="46" customWidth="1"/>
    <col min="2014" max="2014" width="62.28515625" style="46" customWidth="1"/>
    <col min="2015" max="2015" width="21.7109375" style="46" customWidth="1"/>
    <col min="2016" max="2016" width="18.42578125" style="46" customWidth="1"/>
    <col min="2017" max="2017" width="63" style="46" customWidth="1"/>
    <col min="2018" max="2018" width="22.28515625" style="46" customWidth="1"/>
    <col min="2019" max="2019" width="21" style="46" customWidth="1"/>
    <col min="2020" max="2023" width="15.85546875" style="46" customWidth="1"/>
    <col min="2024" max="2024" width="26.140625" style="46" customWidth="1"/>
    <col min="2025" max="2036" width="10.7109375" style="46" customWidth="1"/>
    <col min="2037" max="2044" width="0" style="46" hidden="1" customWidth="1"/>
    <col min="2045" max="2046" width="15.42578125" style="46" customWidth="1"/>
    <col min="2047" max="2047" width="18.7109375" style="46" customWidth="1"/>
    <col min="2048" max="2048" width="18.42578125" style="46" customWidth="1"/>
    <col min="2049" max="2050" width="15.42578125" style="46" customWidth="1"/>
    <col min="2051" max="2051" width="18.140625" style="46" customWidth="1"/>
    <col min="2052" max="2052" width="20.42578125" style="46" customWidth="1"/>
    <col min="2053" max="2053" width="18.140625" style="46" customWidth="1"/>
    <col min="2054" max="2054" width="15.42578125" style="46" customWidth="1"/>
    <col min="2055" max="2055" width="20" style="46" customWidth="1"/>
    <col min="2056" max="2056" width="18.140625" style="46" customWidth="1"/>
    <col min="2057" max="2057" width="15.42578125" style="46" customWidth="1"/>
    <col min="2058" max="2058" width="18.7109375" style="46" customWidth="1"/>
    <col min="2059" max="2059" width="15.42578125" style="46" customWidth="1"/>
    <col min="2060" max="2060" width="17.140625" style="46" customWidth="1"/>
    <col min="2061" max="2061" width="19.28515625" style="46" customWidth="1"/>
    <col min="2062" max="2062" width="17.5703125" style="46" customWidth="1"/>
    <col min="2063" max="2063" width="20.7109375" style="46" customWidth="1"/>
    <col min="2064" max="2064" width="21.42578125" style="46" customWidth="1"/>
    <col min="2065" max="2065" width="21" style="46" customWidth="1"/>
    <col min="2066" max="2066" width="16" style="46" customWidth="1"/>
    <col min="2067" max="2067" width="14.5703125" style="46" customWidth="1"/>
    <col min="2068" max="2068" width="74.5703125" style="46" customWidth="1"/>
    <col min="2069" max="2069" width="101.42578125" style="46" customWidth="1"/>
    <col min="2070" max="2264" width="11.42578125" style="46"/>
    <col min="2265" max="2266" width="21.28515625" style="46" customWidth="1"/>
    <col min="2267" max="2267" width="37.140625" style="46" customWidth="1"/>
    <col min="2268" max="2268" width="49.28515625" style="46" customWidth="1"/>
    <col min="2269" max="2269" width="18.5703125" style="46" customWidth="1"/>
    <col min="2270" max="2270" width="62.28515625" style="46" customWidth="1"/>
    <col min="2271" max="2271" width="21.7109375" style="46" customWidth="1"/>
    <col min="2272" max="2272" width="18.42578125" style="46" customWidth="1"/>
    <col min="2273" max="2273" width="63" style="46" customWidth="1"/>
    <col min="2274" max="2274" width="22.28515625" style="46" customWidth="1"/>
    <col min="2275" max="2275" width="21" style="46" customWidth="1"/>
    <col min="2276" max="2279" width="15.85546875" style="46" customWidth="1"/>
    <col min="2280" max="2280" width="26.140625" style="46" customWidth="1"/>
    <col min="2281" max="2292" width="10.7109375" style="46" customWidth="1"/>
    <col min="2293" max="2300" width="0" style="46" hidden="1" customWidth="1"/>
    <col min="2301" max="2302" width="15.42578125" style="46" customWidth="1"/>
    <col min="2303" max="2303" width="18.7109375" style="46" customWidth="1"/>
    <col min="2304" max="2304" width="18.42578125" style="46" customWidth="1"/>
    <col min="2305" max="2306" width="15.42578125" style="46" customWidth="1"/>
    <col min="2307" max="2307" width="18.140625" style="46" customWidth="1"/>
    <col min="2308" max="2308" width="20.42578125" style="46" customWidth="1"/>
    <col min="2309" max="2309" width="18.140625" style="46" customWidth="1"/>
    <col min="2310" max="2310" width="15.42578125" style="46" customWidth="1"/>
    <col min="2311" max="2311" width="20" style="46" customWidth="1"/>
    <col min="2312" max="2312" width="18.140625" style="46" customWidth="1"/>
    <col min="2313" max="2313" width="15.42578125" style="46" customWidth="1"/>
    <col min="2314" max="2314" width="18.7109375" style="46" customWidth="1"/>
    <col min="2315" max="2315" width="15.42578125" style="46" customWidth="1"/>
    <col min="2316" max="2316" width="17.140625" style="46" customWidth="1"/>
    <col min="2317" max="2317" width="19.28515625" style="46" customWidth="1"/>
    <col min="2318" max="2318" width="17.5703125" style="46" customWidth="1"/>
    <col min="2319" max="2319" width="20.7109375" style="46" customWidth="1"/>
    <col min="2320" max="2320" width="21.42578125" style="46" customWidth="1"/>
    <col min="2321" max="2321" width="21" style="46" customWidth="1"/>
    <col min="2322" max="2322" width="16" style="46" customWidth="1"/>
    <col min="2323" max="2323" width="14.5703125" style="46" customWidth="1"/>
    <col min="2324" max="2324" width="74.5703125" style="46" customWidth="1"/>
    <col min="2325" max="2325" width="101.42578125" style="46" customWidth="1"/>
    <col min="2326" max="2520" width="11.42578125" style="46"/>
    <col min="2521" max="2522" width="21.28515625" style="46" customWidth="1"/>
    <col min="2523" max="2523" width="37.140625" style="46" customWidth="1"/>
    <col min="2524" max="2524" width="49.28515625" style="46" customWidth="1"/>
    <col min="2525" max="2525" width="18.5703125" style="46" customWidth="1"/>
    <col min="2526" max="2526" width="62.28515625" style="46" customWidth="1"/>
    <col min="2527" max="2527" width="21.7109375" style="46" customWidth="1"/>
    <col min="2528" max="2528" width="18.42578125" style="46" customWidth="1"/>
    <col min="2529" max="2529" width="63" style="46" customWidth="1"/>
    <col min="2530" max="2530" width="22.28515625" style="46" customWidth="1"/>
    <col min="2531" max="2531" width="21" style="46" customWidth="1"/>
    <col min="2532" max="2535" width="15.85546875" style="46" customWidth="1"/>
    <col min="2536" max="2536" width="26.140625" style="46" customWidth="1"/>
    <col min="2537" max="2548" width="10.7109375" style="46" customWidth="1"/>
    <col min="2549" max="2556" width="0" style="46" hidden="1" customWidth="1"/>
    <col min="2557" max="2558" width="15.42578125" style="46" customWidth="1"/>
    <col min="2559" max="2559" width="18.7109375" style="46" customWidth="1"/>
    <col min="2560" max="2560" width="18.42578125" style="46" customWidth="1"/>
    <col min="2561" max="2562" width="15.42578125" style="46" customWidth="1"/>
    <col min="2563" max="2563" width="18.140625" style="46" customWidth="1"/>
    <col min="2564" max="2564" width="20.42578125" style="46" customWidth="1"/>
    <col min="2565" max="2565" width="18.140625" style="46" customWidth="1"/>
    <col min="2566" max="2566" width="15.42578125" style="46" customWidth="1"/>
    <col min="2567" max="2567" width="20" style="46" customWidth="1"/>
    <col min="2568" max="2568" width="18.140625" style="46" customWidth="1"/>
    <col min="2569" max="2569" width="15.42578125" style="46" customWidth="1"/>
    <col min="2570" max="2570" width="18.7109375" style="46" customWidth="1"/>
    <col min="2571" max="2571" width="15.42578125" style="46" customWidth="1"/>
    <col min="2572" max="2572" width="17.140625" style="46" customWidth="1"/>
    <col min="2573" max="2573" width="19.28515625" style="46" customWidth="1"/>
    <col min="2574" max="2574" width="17.5703125" style="46" customWidth="1"/>
    <col min="2575" max="2575" width="20.7109375" style="46" customWidth="1"/>
    <col min="2576" max="2576" width="21.42578125" style="46" customWidth="1"/>
    <col min="2577" max="2577" width="21" style="46" customWidth="1"/>
    <col min="2578" max="2578" width="16" style="46" customWidth="1"/>
    <col min="2579" max="2579" width="14.5703125" style="46" customWidth="1"/>
    <col min="2580" max="2580" width="74.5703125" style="46" customWidth="1"/>
    <col min="2581" max="2581" width="101.42578125" style="46" customWidth="1"/>
    <col min="2582" max="2776" width="11.42578125" style="46"/>
    <col min="2777" max="2778" width="21.28515625" style="46" customWidth="1"/>
    <col min="2779" max="2779" width="37.140625" style="46" customWidth="1"/>
    <col min="2780" max="2780" width="49.28515625" style="46" customWidth="1"/>
    <col min="2781" max="2781" width="18.5703125" style="46" customWidth="1"/>
    <col min="2782" max="2782" width="62.28515625" style="46" customWidth="1"/>
    <col min="2783" max="2783" width="21.7109375" style="46" customWidth="1"/>
    <col min="2784" max="2784" width="18.42578125" style="46" customWidth="1"/>
    <col min="2785" max="2785" width="63" style="46" customWidth="1"/>
    <col min="2786" max="2786" width="22.28515625" style="46" customWidth="1"/>
    <col min="2787" max="2787" width="21" style="46" customWidth="1"/>
    <col min="2788" max="2791" width="15.85546875" style="46" customWidth="1"/>
    <col min="2792" max="2792" width="26.140625" style="46" customWidth="1"/>
    <col min="2793" max="2804" width="10.7109375" style="46" customWidth="1"/>
    <col min="2805" max="2812" width="0" style="46" hidden="1" customWidth="1"/>
    <col min="2813" max="2814" width="15.42578125" style="46" customWidth="1"/>
    <col min="2815" max="2815" width="18.7109375" style="46" customWidth="1"/>
    <col min="2816" max="2816" width="18.42578125" style="46" customWidth="1"/>
    <col min="2817" max="2818" width="15.42578125" style="46" customWidth="1"/>
    <col min="2819" max="2819" width="18.140625" style="46" customWidth="1"/>
    <col min="2820" max="2820" width="20.42578125" style="46" customWidth="1"/>
    <col min="2821" max="2821" width="18.140625" style="46" customWidth="1"/>
    <col min="2822" max="2822" width="15.42578125" style="46" customWidth="1"/>
    <col min="2823" max="2823" width="20" style="46" customWidth="1"/>
    <col min="2824" max="2824" width="18.140625" style="46" customWidth="1"/>
    <col min="2825" max="2825" width="15.42578125" style="46" customWidth="1"/>
    <col min="2826" max="2826" width="18.7109375" style="46" customWidth="1"/>
    <col min="2827" max="2827" width="15.42578125" style="46" customWidth="1"/>
    <col min="2828" max="2828" width="17.140625" style="46" customWidth="1"/>
    <col min="2829" max="2829" width="19.28515625" style="46" customWidth="1"/>
    <col min="2830" max="2830" width="17.5703125" style="46" customWidth="1"/>
    <col min="2831" max="2831" width="20.7109375" style="46" customWidth="1"/>
    <col min="2832" max="2832" width="21.42578125" style="46" customWidth="1"/>
    <col min="2833" max="2833" width="21" style="46" customWidth="1"/>
    <col min="2834" max="2834" width="16" style="46" customWidth="1"/>
    <col min="2835" max="2835" width="14.5703125" style="46" customWidth="1"/>
    <col min="2836" max="2836" width="74.5703125" style="46" customWidth="1"/>
    <col min="2837" max="2837" width="101.42578125" style="46" customWidth="1"/>
    <col min="2838" max="3032" width="11.42578125" style="46"/>
    <col min="3033" max="3034" width="21.28515625" style="46" customWidth="1"/>
    <col min="3035" max="3035" width="37.140625" style="46" customWidth="1"/>
    <col min="3036" max="3036" width="49.28515625" style="46" customWidth="1"/>
    <col min="3037" max="3037" width="18.5703125" style="46" customWidth="1"/>
    <col min="3038" max="3038" width="62.28515625" style="46" customWidth="1"/>
    <col min="3039" max="3039" width="21.7109375" style="46" customWidth="1"/>
    <col min="3040" max="3040" width="18.42578125" style="46" customWidth="1"/>
    <col min="3041" max="3041" width="63" style="46" customWidth="1"/>
    <col min="3042" max="3042" width="22.28515625" style="46" customWidth="1"/>
    <col min="3043" max="3043" width="21" style="46" customWidth="1"/>
    <col min="3044" max="3047" width="15.85546875" style="46" customWidth="1"/>
    <col min="3048" max="3048" width="26.140625" style="46" customWidth="1"/>
    <col min="3049" max="3060" width="10.7109375" style="46" customWidth="1"/>
    <col min="3061" max="3068" width="0" style="46" hidden="1" customWidth="1"/>
    <col min="3069" max="3070" width="15.42578125" style="46" customWidth="1"/>
    <col min="3071" max="3071" width="18.7109375" style="46" customWidth="1"/>
    <col min="3072" max="3072" width="18.42578125" style="46" customWidth="1"/>
    <col min="3073" max="3074" width="15.42578125" style="46" customWidth="1"/>
    <col min="3075" max="3075" width="18.140625" style="46" customWidth="1"/>
    <col min="3076" max="3076" width="20.42578125" style="46" customWidth="1"/>
    <col min="3077" max="3077" width="18.140625" style="46" customWidth="1"/>
    <col min="3078" max="3078" width="15.42578125" style="46" customWidth="1"/>
    <col min="3079" max="3079" width="20" style="46" customWidth="1"/>
    <col min="3080" max="3080" width="18.140625" style="46" customWidth="1"/>
    <col min="3081" max="3081" width="15.42578125" style="46" customWidth="1"/>
    <col min="3082" max="3082" width="18.7109375" style="46" customWidth="1"/>
    <col min="3083" max="3083" width="15.42578125" style="46" customWidth="1"/>
    <col min="3084" max="3084" width="17.140625" style="46" customWidth="1"/>
    <col min="3085" max="3085" width="19.28515625" style="46" customWidth="1"/>
    <col min="3086" max="3086" width="17.5703125" style="46" customWidth="1"/>
    <col min="3087" max="3087" width="20.7109375" style="46" customWidth="1"/>
    <col min="3088" max="3088" width="21.42578125" style="46" customWidth="1"/>
    <col min="3089" max="3089" width="21" style="46" customWidth="1"/>
    <col min="3090" max="3090" width="16" style="46" customWidth="1"/>
    <col min="3091" max="3091" width="14.5703125" style="46" customWidth="1"/>
    <col min="3092" max="3092" width="74.5703125" style="46" customWidth="1"/>
    <col min="3093" max="3093" width="101.42578125" style="46" customWidth="1"/>
    <col min="3094" max="3288" width="11.42578125" style="46"/>
    <col min="3289" max="3290" width="21.28515625" style="46" customWidth="1"/>
    <col min="3291" max="3291" width="37.140625" style="46" customWidth="1"/>
    <col min="3292" max="3292" width="49.28515625" style="46" customWidth="1"/>
    <col min="3293" max="3293" width="18.5703125" style="46" customWidth="1"/>
    <col min="3294" max="3294" width="62.28515625" style="46" customWidth="1"/>
    <col min="3295" max="3295" width="21.7109375" style="46" customWidth="1"/>
    <col min="3296" max="3296" width="18.42578125" style="46" customWidth="1"/>
    <col min="3297" max="3297" width="63" style="46" customWidth="1"/>
    <col min="3298" max="3298" width="22.28515625" style="46" customWidth="1"/>
    <col min="3299" max="3299" width="21" style="46" customWidth="1"/>
    <col min="3300" max="3303" width="15.85546875" style="46" customWidth="1"/>
    <col min="3304" max="3304" width="26.140625" style="46" customWidth="1"/>
    <col min="3305" max="3316" width="10.7109375" style="46" customWidth="1"/>
    <col min="3317" max="3324" width="0" style="46" hidden="1" customWidth="1"/>
    <col min="3325" max="3326" width="15.42578125" style="46" customWidth="1"/>
    <col min="3327" max="3327" width="18.7109375" style="46" customWidth="1"/>
    <col min="3328" max="3328" width="18.42578125" style="46" customWidth="1"/>
    <col min="3329" max="3330" width="15.42578125" style="46" customWidth="1"/>
    <col min="3331" max="3331" width="18.140625" style="46" customWidth="1"/>
    <col min="3332" max="3332" width="20.42578125" style="46" customWidth="1"/>
    <col min="3333" max="3333" width="18.140625" style="46" customWidth="1"/>
    <col min="3334" max="3334" width="15.42578125" style="46" customWidth="1"/>
    <col min="3335" max="3335" width="20" style="46" customWidth="1"/>
    <col min="3336" max="3336" width="18.140625" style="46" customWidth="1"/>
    <col min="3337" max="3337" width="15.42578125" style="46" customWidth="1"/>
    <col min="3338" max="3338" width="18.7109375" style="46" customWidth="1"/>
    <col min="3339" max="3339" width="15.42578125" style="46" customWidth="1"/>
    <col min="3340" max="3340" width="17.140625" style="46" customWidth="1"/>
    <col min="3341" max="3341" width="19.28515625" style="46" customWidth="1"/>
    <col min="3342" max="3342" width="17.5703125" style="46" customWidth="1"/>
    <col min="3343" max="3343" width="20.7109375" style="46" customWidth="1"/>
    <col min="3344" max="3344" width="21.42578125" style="46" customWidth="1"/>
    <col min="3345" max="3345" width="21" style="46" customWidth="1"/>
    <col min="3346" max="3346" width="16" style="46" customWidth="1"/>
    <col min="3347" max="3347" width="14.5703125" style="46" customWidth="1"/>
    <col min="3348" max="3348" width="74.5703125" style="46" customWidth="1"/>
    <col min="3349" max="3349" width="101.42578125" style="46" customWidth="1"/>
    <col min="3350" max="3544" width="11.42578125" style="46"/>
    <col min="3545" max="3546" width="21.28515625" style="46" customWidth="1"/>
    <col min="3547" max="3547" width="37.140625" style="46" customWidth="1"/>
    <col min="3548" max="3548" width="49.28515625" style="46" customWidth="1"/>
    <col min="3549" max="3549" width="18.5703125" style="46" customWidth="1"/>
    <col min="3550" max="3550" width="62.28515625" style="46" customWidth="1"/>
    <col min="3551" max="3551" width="21.7109375" style="46" customWidth="1"/>
    <col min="3552" max="3552" width="18.42578125" style="46" customWidth="1"/>
    <col min="3553" max="3553" width="63" style="46" customWidth="1"/>
    <col min="3554" max="3554" width="22.28515625" style="46" customWidth="1"/>
    <col min="3555" max="3555" width="21" style="46" customWidth="1"/>
    <col min="3556" max="3559" width="15.85546875" style="46" customWidth="1"/>
    <col min="3560" max="3560" width="26.140625" style="46" customWidth="1"/>
    <col min="3561" max="3572" width="10.7109375" style="46" customWidth="1"/>
    <col min="3573" max="3580" width="0" style="46" hidden="1" customWidth="1"/>
    <col min="3581" max="3582" width="15.42578125" style="46" customWidth="1"/>
    <col min="3583" max="3583" width="18.7109375" style="46" customWidth="1"/>
    <col min="3584" max="3584" width="18.42578125" style="46" customWidth="1"/>
    <col min="3585" max="3586" width="15.42578125" style="46" customWidth="1"/>
    <col min="3587" max="3587" width="18.140625" style="46" customWidth="1"/>
    <col min="3588" max="3588" width="20.42578125" style="46" customWidth="1"/>
    <col min="3589" max="3589" width="18.140625" style="46" customWidth="1"/>
    <col min="3590" max="3590" width="15.42578125" style="46" customWidth="1"/>
    <col min="3591" max="3591" width="20" style="46" customWidth="1"/>
    <col min="3592" max="3592" width="18.140625" style="46" customWidth="1"/>
    <col min="3593" max="3593" width="15.42578125" style="46" customWidth="1"/>
    <col min="3594" max="3594" width="18.7109375" style="46" customWidth="1"/>
    <col min="3595" max="3595" width="15.42578125" style="46" customWidth="1"/>
    <col min="3596" max="3596" width="17.140625" style="46" customWidth="1"/>
    <col min="3597" max="3597" width="19.28515625" style="46" customWidth="1"/>
    <col min="3598" max="3598" width="17.5703125" style="46" customWidth="1"/>
    <col min="3599" max="3599" width="20.7109375" style="46" customWidth="1"/>
    <col min="3600" max="3600" width="21.42578125" style="46" customWidth="1"/>
    <col min="3601" max="3601" width="21" style="46" customWidth="1"/>
    <col min="3602" max="3602" width="16" style="46" customWidth="1"/>
    <col min="3603" max="3603" width="14.5703125" style="46" customWidth="1"/>
    <col min="3604" max="3604" width="74.5703125" style="46" customWidth="1"/>
    <col min="3605" max="3605" width="101.42578125" style="46" customWidth="1"/>
    <col min="3606" max="3800" width="11.42578125" style="46"/>
    <col min="3801" max="3802" width="21.28515625" style="46" customWidth="1"/>
    <col min="3803" max="3803" width="37.140625" style="46" customWidth="1"/>
    <col min="3804" max="3804" width="49.28515625" style="46" customWidth="1"/>
    <col min="3805" max="3805" width="18.5703125" style="46" customWidth="1"/>
    <col min="3806" max="3806" width="62.28515625" style="46" customWidth="1"/>
    <col min="3807" max="3807" width="21.7109375" style="46" customWidth="1"/>
    <col min="3808" max="3808" width="18.42578125" style="46" customWidth="1"/>
    <col min="3809" max="3809" width="63" style="46" customWidth="1"/>
    <col min="3810" max="3810" width="22.28515625" style="46" customWidth="1"/>
    <col min="3811" max="3811" width="21" style="46" customWidth="1"/>
    <col min="3812" max="3815" width="15.85546875" style="46" customWidth="1"/>
    <col min="3816" max="3816" width="26.140625" style="46" customWidth="1"/>
    <col min="3817" max="3828" width="10.7109375" style="46" customWidth="1"/>
    <col min="3829" max="3836" width="0" style="46" hidden="1" customWidth="1"/>
    <col min="3837" max="3838" width="15.42578125" style="46" customWidth="1"/>
    <col min="3839" max="3839" width="18.7109375" style="46" customWidth="1"/>
    <col min="3840" max="3840" width="18.42578125" style="46" customWidth="1"/>
    <col min="3841" max="3842" width="15.42578125" style="46" customWidth="1"/>
    <col min="3843" max="3843" width="18.140625" style="46" customWidth="1"/>
    <col min="3844" max="3844" width="20.42578125" style="46" customWidth="1"/>
    <col min="3845" max="3845" width="18.140625" style="46" customWidth="1"/>
    <col min="3846" max="3846" width="15.42578125" style="46" customWidth="1"/>
    <col min="3847" max="3847" width="20" style="46" customWidth="1"/>
    <col min="3848" max="3848" width="18.140625" style="46" customWidth="1"/>
    <col min="3849" max="3849" width="15.42578125" style="46" customWidth="1"/>
    <col min="3850" max="3850" width="18.7109375" style="46" customWidth="1"/>
    <col min="3851" max="3851" width="15.42578125" style="46" customWidth="1"/>
    <col min="3852" max="3852" width="17.140625" style="46" customWidth="1"/>
    <col min="3853" max="3853" width="19.28515625" style="46" customWidth="1"/>
    <col min="3854" max="3854" width="17.5703125" style="46" customWidth="1"/>
    <col min="3855" max="3855" width="20.7109375" style="46" customWidth="1"/>
    <col min="3856" max="3856" width="21.42578125" style="46" customWidth="1"/>
    <col min="3857" max="3857" width="21" style="46" customWidth="1"/>
    <col min="3858" max="3858" width="16" style="46" customWidth="1"/>
    <col min="3859" max="3859" width="14.5703125" style="46" customWidth="1"/>
    <col min="3860" max="3860" width="74.5703125" style="46" customWidth="1"/>
    <col min="3861" max="3861" width="101.42578125" style="46" customWidth="1"/>
    <col min="3862" max="4056" width="11.42578125" style="46"/>
    <col min="4057" max="4058" width="21.28515625" style="46" customWidth="1"/>
    <col min="4059" max="4059" width="37.140625" style="46" customWidth="1"/>
    <col min="4060" max="4060" width="49.28515625" style="46" customWidth="1"/>
    <col min="4061" max="4061" width="18.5703125" style="46" customWidth="1"/>
    <col min="4062" max="4062" width="62.28515625" style="46" customWidth="1"/>
    <col min="4063" max="4063" width="21.7109375" style="46" customWidth="1"/>
    <col min="4064" max="4064" width="18.42578125" style="46" customWidth="1"/>
    <col min="4065" max="4065" width="63" style="46" customWidth="1"/>
    <col min="4066" max="4066" width="22.28515625" style="46" customWidth="1"/>
    <col min="4067" max="4067" width="21" style="46" customWidth="1"/>
    <col min="4068" max="4071" width="15.85546875" style="46" customWidth="1"/>
    <col min="4072" max="4072" width="26.140625" style="46" customWidth="1"/>
    <col min="4073" max="4084" width="10.7109375" style="46" customWidth="1"/>
    <col min="4085" max="4092" width="0" style="46" hidden="1" customWidth="1"/>
    <col min="4093" max="4094" width="15.42578125" style="46" customWidth="1"/>
    <col min="4095" max="4095" width="18.7109375" style="46" customWidth="1"/>
    <col min="4096" max="4096" width="18.42578125" style="46" customWidth="1"/>
    <col min="4097" max="4098" width="15.42578125" style="46" customWidth="1"/>
    <col min="4099" max="4099" width="18.140625" style="46" customWidth="1"/>
    <col min="4100" max="4100" width="20.42578125" style="46" customWidth="1"/>
    <col min="4101" max="4101" width="18.140625" style="46" customWidth="1"/>
    <col min="4102" max="4102" width="15.42578125" style="46" customWidth="1"/>
    <col min="4103" max="4103" width="20" style="46" customWidth="1"/>
    <col min="4104" max="4104" width="18.140625" style="46" customWidth="1"/>
    <col min="4105" max="4105" width="15.42578125" style="46" customWidth="1"/>
    <col min="4106" max="4106" width="18.7109375" style="46" customWidth="1"/>
    <col min="4107" max="4107" width="15.42578125" style="46" customWidth="1"/>
    <col min="4108" max="4108" width="17.140625" style="46" customWidth="1"/>
    <col min="4109" max="4109" width="19.28515625" style="46" customWidth="1"/>
    <col min="4110" max="4110" width="17.5703125" style="46" customWidth="1"/>
    <col min="4111" max="4111" width="20.7109375" style="46" customWidth="1"/>
    <col min="4112" max="4112" width="21.42578125" style="46" customWidth="1"/>
    <col min="4113" max="4113" width="21" style="46" customWidth="1"/>
    <col min="4114" max="4114" width="16" style="46" customWidth="1"/>
    <col min="4115" max="4115" width="14.5703125" style="46" customWidth="1"/>
    <col min="4116" max="4116" width="74.5703125" style="46" customWidth="1"/>
    <col min="4117" max="4117" width="101.42578125" style="46" customWidth="1"/>
    <col min="4118" max="4312" width="11.42578125" style="46"/>
    <col min="4313" max="4314" width="21.28515625" style="46" customWidth="1"/>
    <col min="4315" max="4315" width="37.140625" style="46" customWidth="1"/>
    <col min="4316" max="4316" width="49.28515625" style="46" customWidth="1"/>
    <col min="4317" max="4317" width="18.5703125" style="46" customWidth="1"/>
    <col min="4318" max="4318" width="62.28515625" style="46" customWidth="1"/>
    <col min="4319" max="4319" width="21.7109375" style="46" customWidth="1"/>
    <col min="4320" max="4320" width="18.42578125" style="46" customWidth="1"/>
    <col min="4321" max="4321" width="63" style="46" customWidth="1"/>
    <col min="4322" max="4322" width="22.28515625" style="46" customWidth="1"/>
    <col min="4323" max="4323" width="21" style="46" customWidth="1"/>
    <col min="4324" max="4327" width="15.85546875" style="46" customWidth="1"/>
    <col min="4328" max="4328" width="26.140625" style="46" customWidth="1"/>
    <col min="4329" max="4340" width="10.7109375" style="46" customWidth="1"/>
    <col min="4341" max="4348" width="0" style="46" hidden="1" customWidth="1"/>
    <col min="4349" max="4350" width="15.42578125" style="46" customWidth="1"/>
    <col min="4351" max="4351" width="18.7109375" style="46" customWidth="1"/>
    <col min="4352" max="4352" width="18.42578125" style="46" customWidth="1"/>
    <col min="4353" max="4354" width="15.42578125" style="46" customWidth="1"/>
    <col min="4355" max="4355" width="18.140625" style="46" customWidth="1"/>
    <col min="4356" max="4356" width="20.42578125" style="46" customWidth="1"/>
    <col min="4357" max="4357" width="18.140625" style="46" customWidth="1"/>
    <col min="4358" max="4358" width="15.42578125" style="46" customWidth="1"/>
    <col min="4359" max="4359" width="20" style="46" customWidth="1"/>
    <col min="4360" max="4360" width="18.140625" style="46" customWidth="1"/>
    <col min="4361" max="4361" width="15.42578125" style="46" customWidth="1"/>
    <col min="4362" max="4362" width="18.7109375" style="46" customWidth="1"/>
    <col min="4363" max="4363" width="15.42578125" style="46" customWidth="1"/>
    <col min="4364" max="4364" width="17.140625" style="46" customWidth="1"/>
    <col min="4365" max="4365" width="19.28515625" style="46" customWidth="1"/>
    <col min="4366" max="4366" width="17.5703125" style="46" customWidth="1"/>
    <col min="4367" max="4367" width="20.7109375" style="46" customWidth="1"/>
    <col min="4368" max="4368" width="21.42578125" style="46" customWidth="1"/>
    <col min="4369" max="4369" width="21" style="46" customWidth="1"/>
    <col min="4370" max="4370" width="16" style="46" customWidth="1"/>
    <col min="4371" max="4371" width="14.5703125" style="46" customWidth="1"/>
    <col min="4372" max="4372" width="74.5703125" style="46" customWidth="1"/>
    <col min="4373" max="4373" width="101.42578125" style="46" customWidth="1"/>
    <col min="4374" max="4568" width="11.42578125" style="46"/>
    <col min="4569" max="4570" width="21.28515625" style="46" customWidth="1"/>
    <col min="4571" max="4571" width="37.140625" style="46" customWidth="1"/>
    <col min="4572" max="4572" width="49.28515625" style="46" customWidth="1"/>
    <col min="4573" max="4573" width="18.5703125" style="46" customWidth="1"/>
    <col min="4574" max="4574" width="62.28515625" style="46" customWidth="1"/>
    <col min="4575" max="4575" width="21.7109375" style="46" customWidth="1"/>
    <col min="4576" max="4576" width="18.42578125" style="46" customWidth="1"/>
    <col min="4577" max="4577" width="63" style="46" customWidth="1"/>
    <col min="4578" max="4578" width="22.28515625" style="46" customWidth="1"/>
    <col min="4579" max="4579" width="21" style="46" customWidth="1"/>
    <col min="4580" max="4583" width="15.85546875" style="46" customWidth="1"/>
    <col min="4584" max="4584" width="26.140625" style="46" customWidth="1"/>
    <col min="4585" max="4596" width="10.7109375" style="46" customWidth="1"/>
    <col min="4597" max="4604" width="0" style="46" hidden="1" customWidth="1"/>
    <col min="4605" max="4606" width="15.42578125" style="46" customWidth="1"/>
    <col min="4607" max="4607" width="18.7109375" style="46" customWidth="1"/>
    <col min="4608" max="4608" width="18.42578125" style="46" customWidth="1"/>
    <col min="4609" max="4610" width="15.42578125" style="46" customWidth="1"/>
    <col min="4611" max="4611" width="18.140625" style="46" customWidth="1"/>
    <col min="4612" max="4612" width="20.42578125" style="46" customWidth="1"/>
    <col min="4613" max="4613" width="18.140625" style="46" customWidth="1"/>
    <col min="4614" max="4614" width="15.42578125" style="46" customWidth="1"/>
    <col min="4615" max="4615" width="20" style="46" customWidth="1"/>
    <col min="4616" max="4616" width="18.140625" style="46" customWidth="1"/>
    <col min="4617" max="4617" width="15.42578125" style="46" customWidth="1"/>
    <col min="4618" max="4618" width="18.7109375" style="46" customWidth="1"/>
    <col min="4619" max="4619" width="15.42578125" style="46" customWidth="1"/>
    <col min="4620" max="4620" width="17.140625" style="46" customWidth="1"/>
    <col min="4621" max="4621" width="19.28515625" style="46" customWidth="1"/>
    <col min="4622" max="4622" width="17.5703125" style="46" customWidth="1"/>
    <col min="4623" max="4623" width="20.7109375" style="46" customWidth="1"/>
    <col min="4624" max="4624" width="21.42578125" style="46" customWidth="1"/>
    <col min="4625" max="4625" width="21" style="46" customWidth="1"/>
    <col min="4626" max="4626" width="16" style="46" customWidth="1"/>
    <col min="4627" max="4627" width="14.5703125" style="46" customWidth="1"/>
    <col min="4628" max="4628" width="74.5703125" style="46" customWidth="1"/>
    <col min="4629" max="4629" width="101.42578125" style="46" customWidth="1"/>
    <col min="4630" max="4824" width="11.42578125" style="46"/>
    <col min="4825" max="4826" width="21.28515625" style="46" customWidth="1"/>
    <col min="4827" max="4827" width="37.140625" style="46" customWidth="1"/>
    <col min="4828" max="4828" width="49.28515625" style="46" customWidth="1"/>
    <col min="4829" max="4829" width="18.5703125" style="46" customWidth="1"/>
    <col min="4830" max="4830" width="62.28515625" style="46" customWidth="1"/>
    <col min="4831" max="4831" width="21.7109375" style="46" customWidth="1"/>
    <col min="4832" max="4832" width="18.42578125" style="46" customWidth="1"/>
    <col min="4833" max="4833" width="63" style="46" customWidth="1"/>
    <col min="4834" max="4834" width="22.28515625" style="46" customWidth="1"/>
    <col min="4835" max="4835" width="21" style="46" customWidth="1"/>
    <col min="4836" max="4839" width="15.85546875" style="46" customWidth="1"/>
    <col min="4840" max="4840" width="26.140625" style="46" customWidth="1"/>
    <col min="4841" max="4852" width="10.7109375" style="46" customWidth="1"/>
    <col min="4853" max="4860" width="0" style="46" hidden="1" customWidth="1"/>
    <col min="4861" max="4862" width="15.42578125" style="46" customWidth="1"/>
    <col min="4863" max="4863" width="18.7109375" style="46" customWidth="1"/>
    <col min="4864" max="4864" width="18.42578125" style="46" customWidth="1"/>
    <col min="4865" max="4866" width="15.42578125" style="46" customWidth="1"/>
    <col min="4867" max="4867" width="18.140625" style="46" customWidth="1"/>
    <col min="4868" max="4868" width="20.42578125" style="46" customWidth="1"/>
    <col min="4869" max="4869" width="18.140625" style="46" customWidth="1"/>
    <col min="4870" max="4870" width="15.42578125" style="46" customWidth="1"/>
    <col min="4871" max="4871" width="20" style="46" customWidth="1"/>
    <col min="4872" max="4872" width="18.140625" style="46" customWidth="1"/>
    <col min="4873" max="4873" width="15.42578125" style="46" customWidth="1"/>
    <col min="4874" max="4874" width="18.7109375" style="46" customWidth="1"/>
    <col min="4875" max="4875" width="15.42578125" style="46" customWidth="1"/>
    <col min="4876" max="4876" width="17.140625" style="46" customWidth="1"/>
    <col min="4877" max="4877" width="19.28515625" style="46" customWidth="1"/>
    <col min="4878" max="4878" width="17.5703125" style="46" customWidth="1"/>
    <col min="4879" max="4879" width="20.7109375" style="46" customWidth="1"/>
    <col min="4880" max="4880" width="21.42578125" style="46" customWidth="1"/>
    <col min="4881" max="4881" width="21" style="46" customWidth="1"/>
    <col min="4882" max="4882" width="16" style="46" customWidth="1"/>
    <col min="4883" max="4883" width="14.5703125" style="46" customWidth="1"/>
    <col min="4884" max="4884" width="74.5703125" style="46" customWidth="1"/>
    <col min="4885" max="4885" width="101.42578125" style="46" customWidth="1"/>
    <col min="4886" max="5080" width="11.42578125" style="46"/>
    <col min="5081" max="5082" width="21.28515625" style="46" customWidth="1"/>
    <col min="5083" max="5083" width="37.140625" style="46" customWidth="1"/>
    <col min="5084" max="5084" width="49.28515625" style="46" customWidth="1"/>
    <col min="5085" max="5085" width="18.5703125" style="46" customWidth="1"/>
    <col min="5086" max="5086" width="62.28515625" style="46" customWidth="1"/>
    <col min="5087" max="5087" width="21.7109375" style="46" customWidth="1"/>
    <col min="5088" max="5088" width="18.42578125" style="46" customWidth="1"/>
    <col min="5089" max="5089" width="63" style="46" customWidth="1"/>
    <col min="5090" max="5090" width="22.28515625" style="46" customWidth="1"/>
    <col min="5091" max="5091" width="21" style="46" customWidth="1"/>
    <col min="5092" max="5095" width="15.85546875" style="46" customWidth="1"/>
    <col min="5096" max="5096" width="26.140625" style="46" customWidth="1"/>
    <col min="5097" max="5108" width="10.7109375" style="46" customWidth="1"/>
    <col min="5109" max="5116" width="0" style="46" hidden="1" customWidth="1"/>
    <col min="5117" max="5118" width="15.42578125" style="46" customWidth="1"/>
    <col min="5119" max="5119" width="18.7109375" style="46" customWidth="1"/>
    <col min="5120" max="5120" width="18.42578125" style="46" customWidth="1"/>
    <col min="5121" max="5122" width="15.42578125" style="46" customWidth="1"/>
    <col min="5123" max="5123" width="18.140625" style="46" customWidth="1"/>
    <col min="5124" max="5124" width="20.42578125" style="46" customWidth="1"/>
    <col min="5125" max="5125" width="18.140625" style="46" customWidth="1"/>
    <col min="5126" max="5126" width="15.42578125" style="46" customWidth="1"/>
    <col min="5127" max="5127" width="20" style="46" customWidth="1"/>
    <col min="5128" max="5128" width="18.140625" style="46" customWidth="1"/>
    <col min="5129" max="5129" width="15.42578125" style="46" customWidth="1"/>
    <col min="5130" max="5130" width="18.7109375" style="46" customWidth="1"/>
    <col min="5131" max="5131" width="15.42578125" style="46" customWidth="1"/>
    <col min="5132" max="5132" width="17.140625" style="46" customWidth="1"/>
    <col min="5133" max="5133" width="19.28515625" style="46" customWidth="1"/>
    <col min="5134" max="5134" width="17.5703125" style="46" customWidth="1"/>
    <col min="5135" max="5135" width="20.7109375" style="46" customWidth="1"/>
    <col min="5136" max="5136" width="21.42578125" style="46" customWidth="1"/>
    <col min="5137" max="5137" width="21" style="46" customWidth="1"/>
    <col min="5138" max="5138" width="16" style="46" customWidth="1"/>
    <col min="5139" max="5139" width="14.5703125" style="46" customWidth="1"/>
    <col min="5140" max="5140" width="74.5703125" style="46" customWidth="1"/>
    <col min="5141" max="5141" width="101.42578125" style="46" customWidth="1"/>
    <col min="5142" max="5336" width="11.42578125" style="46"/>
    <col min="5337" max="5338" width="21.28515625" style="46" customWidth="1"/>
    <col min="5339" max="5339" width="37.140625" style="46" customWidth="1"/>
    <col min="5340" max="5340" width="49.28515625" style="46" customWidth="1"/>
    <col min="5341" max="5341" width="18.5703125" style="46" customWidth="1"/>
    <col min="5342" max="5342" width="62.28515625" style="46" customWidth="1"/>
    <col min="5343" max="5343" width="21.7109375" style="46" customWidth="1"/>
    <col min="5344" max="5344" width="18.42578125" style="46" customWidth="1"/>
    <col min="5345" max="5345" width="63" style="46" customWidth="1"/>
    <col min="5346" max="5346" width="22.28515625" style="46" customWidth="1"/>
    <col min="5347" max="5347" width="21" style="46" customWidth="1"/>
    <col min="5348" max="5351" width="15.85546875" style="46" customWidth="1"/>
    <col min="5352" max="5352" width="26.140625" style="46" customWidth="1"/>
    <col min="5353" max="5364" width="10.7109375" style="46" customWidth="1"/>
    <col min="5365" max="5372" width="0" style="46" hidden="1" customWidth="1"/>
    <col min="5373" max="5374" width="15.42578125" style="46" customWidth="1"/>
    <col min="5375" max="5375" width="18.7109375" style="46" customWidth="1"/>
    <col min="5376" max="5376" width="18.42578125" style="46" customWidth="1"/>
    <col min="5377" max="5378" width="15.42578125" style="46" customWidth="1"/>
    <col min="5379" max="5379" width="18.140625" style="46" customWidth="1"/>
    <col min="5380" max="5380" width="20.42578125" style="46" customWidth="1"/>
    <col min="5381" max="5381" width="18.140625" style="46" customWidth="1"/>
    <col min="5382" max="5382" width="15.42578125" style="46" customWidth="1"/>
    <col min="5383" max="5383" width="20" style="46" customWidth="1"/>
    <col min="5384" max="5384" width="18.140625" style="46" customWidth="1"/>
    <col min="5385" max="5385" width="15.42578125" style="46" customWidth="1"/>
    <col min="5386" max="5386" width="18.7109375" style="46" customWidth="1"/>
    <col min="5387" max="5387" width="15.42578125" style="46" customWidth="1"/>
    <col min="5388" max="5388" width="17.140625" style="46" customWidth="1"/>
    <col min="5389" max="5389" width="19.28515625" style="46" customWidth="1"/>
    <col min="5390" max="5390" width="17.5703125" style="46" customWidth="1"/>
    <col min="5391" max="5391" width="20.7109375" style="46" customWidth="1"/>
    <col min="5392" max="5392" width="21.42578125" style="46" customWidth="1"/>
    <col min="5393" max="5393" width="21" style="46" customWidth="1"/>
    <col min="5394" max="5394" width="16" style="46" customWidth="1"/>
    <col min="5395" max="5395" width="14.5703125" style="46" customWidth="1"/>
    <col min="5396" max="5396" width="74.5703125" style="46" customWidth="1"/>
    <col min="5397" max="5397" width="101.42578125" style="46" customWidth="1"/>
    <col min="5398" max="5592" width="11.42578125" style="46"/>
    <col min="5593" max="5594" width="21.28515625" style="46" customWidth="1"/>
    <col min="5595" max="5595" width="37.140625" style="46" customWidth="1"/>
    <col min="5596" max="5596" width="49.28515625" style="46" customWidth="1"/>
    <col min="5597" max="5597" width="18.5703125" style="46" customWidth="1"/>
    <col min="5598" max="5598" width="62.28515625" style="46" customWidth="1"/>
    <col min="5599" max="5599" width="21.7109375" style="46" customWidth="1"/>
    <col min="5600" max="5600" width="18.42578125" style="46" customWidth="1"/>
    <col min="5601" max="5601" width="63" style="46" customWidth="1"/>
    <col min="5602" max="5602" width="22.28515625" style="46" customWidth="1"/>
    <col min="5603" max="5603" width="21" style="46" customWidth="1"/>
    <col min="5604" max="5607" width="15.85546875" style="46" customWidth="1"/>
    <col min="5608" max="5608" width="26.140625" style="46" customWidth="1"/>
    <col min="5609" max="5620" width="10.7109375" style="46" customWidth="1"/>
    <col min="5621" max="5628" width="0" style="46" hidden="1" customWidth="1"/>
    <col min="5629" max="5630" width="15.42578125" style="46" customWidth="1"/>
    <col min="5631" max="5631" width="18.7109375" style="46" customWidth="1"/>
    <col min="5632" max="5632" width="18.42578125" style="46" customWidth="1"/>
    <col min="5633" max="5634" width="15.42578125" style="46" customWidth="1"/>
    <col min="5635" max="5635" width="18.140625" style="46" customWidth="1"/>
    <col min="5636" max="5636" width="20.42578125" style="46" customWidth="1"/>
    <col min="5637" max="5637" width="18.140625" style="46" customWidth="1"/>
    <col min="5638" max="5638" width="15.42578125" style="46" customWidth="1"/>
    <col min="5639" max="5639" width="20" style="46" customWidth="1"/>
    <col min="5640" max="5640" width="18.140625" style="46" customWidth="1"/>
    <col min="5641" max="5641" width="15.42578125" style="46" customWidth="1"/>
    <col min="5642" max="5642" width="18.7109375" style="46" customWidth="1"/>
    <col min="5643" max="5643" width="15.42578125" style="46" customWidth="1"/>
    <col min="5644" max="5644" width="17.140625" style="46" customWidth="1"/>
    <col min="5645" max="5645" width="19.28515625" style="46" customWidth="1"/>
    <col min="5646" max="5646" width="17.5703125" style="46" customWidth="1"/>
    <col min="5647" max="5647" width="20.7109375" style="46" customWidth="1"/>
    <col min="5648" max="5648" width="21.42578125" style="46" customWidth="1"/>
    <col min="5649" max="5649" width="21" style="46" customWidth="1"/>
    <col min="5650" max="5650" width="16" style="46" customWidth="1"/>
    <col min="5651" max="5651" width="14.5703125" style="46" customWidth="1"/>
    <col min="5652" max="5652" width="74.5703125" style="46" customWidth="1"/>
    <col min="5653" max="5653" width="101.42578125" style="46" customWidth="1"/>
    <col min="5654" max="5848" width="11.42578125" style="46"/>
    <col min="5849" max="5850" width="21.28515625" style="46" customWidth="1"/>
    <col min="5851" max="5851" width="37.140625" style="46" customWidth="1"/>
    <col min="5852" max="5852" width="49.28515625" style="46" customWidth="1"/>
    <col min="5853" max="5853" width="18.5703125" style="46" customWidth="1"/>
    <col min="5854" max="5854" width="62.28515625" style="46" customWidth="1"/>
    <col min="5855" max="5855" width="21.7109375" style="46" customWidth="1"/>
    <col min="5856" max="5856" width="18.42578125" style="46" customWidth="1"/>
    <col min="5857" max="5857" width="63" style="46" customWidth="1"/>
    <col min="5858" max="5858" width="22.28515625" style="46" customWidth="1"/>
    <col min="5859" max="5859" width="21" style="46" customWidth="1"/>
    <col min="5860" max="5863" width="15.85546875" style="46" customWidth="1"/>
    <col min="5864" max="5864" width="26.140625" style="46" customWidth="1"/>
    <col min="5865" max="5876" width="10.7109375" style="46" customWidth="1"/>
    <col min="5877" max="5884" width="0" style="46" hidden="1" customWidth="1"/>
    <col min="5885" max="5886" width="15.42578125" style="46" customWidth="1"/>
    <col min="5887" max="5887" width="18.7109375" style="46" customWidth="1"/>
    <col min="5888" max="5888" width="18.42578125" style="46" customWidth="1"/>
    <col min="5889" max="5890" width="15.42578125" style="46" customWidth="1"/>
    <col min="5891" max="5891" width="18.140625" style="46" customWidth="1"/>
    <col min="5892" max="5892" width="20.42578125" style="46" customWidth="1"/>
    <col min="5893" max="5893" width="18.140625" style="46" customWidth="1"/>
    <col min="5894" max="5894" width="15.42578125" style="46" customWidth="1"/>
    <col min="5895" max="5895" width="20" style="46" customWidth="1"/>
    <col min="5896" max="5896" width="18.140625" style="46" customWidth="1"/>
    <col min="5897" max="5897" width="15.42578125" style="46" customWidth="1"/>
    <col min="5898" max="5898" width="18.7109375" style="46" customWidth="1"/>
    <col min="5899" max="5899" width="15.42578125" style="46" customWidth="1"/>
    <col min="5900" max="5900" width="17.140625" style="46" customWidth="1"/>
    <col min="5901" max="5901" width="19.28515625" style="46" customWidth="1"/>
    <col min="5902" max="5902" width="17.5703125" style="46" customWidth="1"/>
    <col min="5903" max="5903" width="20.7109375" style="46" customWidth="1"/>
    <col min="5904" max="5904" width="21.42578125" style="46" customWidth="1"/>
    <col min="5905" max="5905" width="21" style="46" customWidth="1"/>
    <col min="5906" max="5906" width="16" style="46" customWidth="1"/>
    <col min="5907" max="5907" width="14.5703125" style="46" customWidth="1"/>
    <col min="5908" max="5908" width="74.5703125" style="46" customWidth="1"/>
    <col min="5909" max="5909" width="101.42578125" style="46" customWidth="1"/>
    <col min="5910" max="6104" width="11.42578125" style="46"/>
    <col min="6105" max="6106" width="21.28515625" style="46" customWidth="1"/>
    <col min="6107" max="6107" width="37.140625" style="46" customWidth="1"/>
    <col min="6108" max="6108" width="49.28515625" style="46" customWidth="1"/>
    <col min="6109" max="6109" width="18.5703125" style="46" customWidth="1"/>
    <col min="6110" max="6110" width="62.28515625" style="46" customWidth="1"/>
    <col min="6111" max="6111" width="21.7109375" style="46" customWidth="1"/>
    <col min="6112" max="6112" width="18.42578125" style="46" customWidth="1"/>
    <col min="6113" max="6113" width="63" style="46" customWidth="1"/>
    <col min="6114" max="6114" width="22.28515625" style="46" customWidth="1"/>
    <col min="6115" max="6115" width="21" style="46" customWidth="1"/>
    <col min="6116" max="6119" width="15.85546875" style="46" customWidth="1"/>
    <col min="6120" max="6120" width="26.140625" style="46" customWidth="1"/>
    <col min="6121" max="6132" width="10.7109375" style="46" customWidth="1"/>
    <col min="6133" max="6140" width="0" style="46" hidden="1" customWidth="1"/>
    <col min="6141" max="6142" width="15.42578125" style="46" customWidth="1"/>
    <col min="6143" max="6143" width="18.7109375" style="46" customWidth="1"/>
    <col min="6144" max="6144" width="18.42578125" style="46" customWidth="1"/>
    <col min="6145" max="6146" width="15.42578125" style="46" customWidth="1"/>
    <col min="6147" max="6147" width="18.140625" style="46" customWidth="1"/>
    <col min="6148" max="6148" width="20.42578125" style="46" customWidth="1"/>
    <col min="6149" max="6149" width="18.140625" style="46" customWidth="1"/>
    <col min="6150" max="6150" width="15.42578125" style="46" customWidth="1"/>
    <col min="6151" max="6151" width="20" style="46" customWidth="1"/>
    <col min="6152" max="6152" width="18.140625" style="46" customWidth="1"/>
    <col min="6153" max="6153" width="15.42578125" style="46" customWidth="1"/>
    <col min="6154" max="6154" width="18.7109375" style="46" customWidth="1"/>
    <col min="6155" max="6155" width="15.42578125" style="46" customWidth="1"/>
    <col min="6156" max="6156" width="17.140625" style="46" customWidth="1"/>
    <col min="6157" max="6157" width="19.28515625" style="46" customWidth="1"/>
    <col min="6158" max="6158" width="17.5703125" style="46" customWidth="1"/>
    <col min="6159" max="6159" width="20.7109375" style="46" customWidth="1"/>
    <col min="6160" max="6160" width="21.42578125" style="46" customWidth="1"/>
    <col min="6161" max="6161" width="21" style="46" customWidth="1"/>
    <col min="6162" max="6162" width="16" style="46" customWidth="1"/>
    <col min="6163" max="6163" width="14.5703125" style="46" customWidth="1"/>
    <col min="6164" max="6164" width="74.5703125" style="46" customWidth="1"/>
    <col min="6165" max="6165" width="101.42578125" style="46" customWidth="1"/>
    <col min="6166" max="6360" width="11.42578125" style="46"/>
    <col min="6361" max="6362" width="21.28515625" style="46" customWidth="1"/>
    <col min="6363" max="6363" width="37.140625" style="46" customWidth="1"/>
    <col min="6364" max="6364" width="49.28515625" style="46" customWidth="1"/>
    <col min="6365" max="6365" width="18.5703125" style="46" customWidth="1"/>
    <col min="6366" max="6366" width="62.28515625" style="46" customWidth="1"/>
    <col min="6367" max="6367" width="21.7109375" style="46" customWidth="1"/>
    <col min="6368" max="6368" width="18.42578125" style="46" customWidth="1"/>
    <col min="6369" max="6369" width="63" style="46" customWidth="1"/>
    <col min="6370" max="6370" width="22.28515625" style="46" customWidth="1"/>
    <col min="6371" max="6371" width="21" style="46" customWidth="1"/>
    <col min="6372" max="6375" width="15.85546875" style="46" customWidth="1"/>
    <col min="6376" max="6376" width="26.140625" style="46" customWidth="1"/>
    <col min="6377" max="6388" width="10.7109375" style="46" customWidth="1"/>
    <col min="6389" max="6396" width="0" style="46" hidden="1" customWidth="1"/>
    <col min="6397" max="6398" width="15.42578125" style="46" customWidth="1"/>
    <col min="6399" max="6399" width="18.7109375" style="46" customWidth="1"/>
    <col min="6400" max="6400" width="18.42578125" style="46" customWidth="1"/>
    <col min="6401" max="6402" width="15.42578125" style="46" customWidth="1"/>
    <col min="6403" max="6403" width="18.140625" style="46" customWidth="1"/>
    <col min="6404" max="6404" width="20.42578125" style="46" customWidth="1"/>
    <col min="6405" max="6405" width="18.140625" style="46" customWidth="1"/>
    <col min="6406" max="6406" width="15.42578125" style="46" customWidth="1"/>
    <col min="6407" max="6407" width="20" style="46" customWidth="1"/>
    <col min="6408" max="6408" width="18.140625" style="46" customWidth="1"/>
    <col min="6409" max="6409" width="15.42578125" style="46" customWidth="1"/>
    <col min="6410" max="6410" width="18.7109375" style="46" customWidth="1"/>
    <col min="6411" max="6411" width="15.42578125" style="46" customWidth="1"/>
    <col min="6412" max="6412" width="17.140625" style="46" customWidth="1"/>
    <col min="6413" max="6413" width="19.28515625" style="46" customWidth="1"/>
    <col min="6414" max="6414" width="17.5703125" style="46" customWidth="1"/>
    <col min="6415" max="6415" width="20.7109375" style="46" customWidth="1"/>
    <col min="6416" max="6416" width="21.42578125" style="46" customWidth="1"/>
    <col min="6417" max="6417" width="21" style="46" customWidth="1"/>
    <col min="6418" max="6418" width="16" style="46" customWidth="1"/>
    <col min="6419" max="6419" width="14.5703125" style="46" customWidth="1"/>
    <col min="6420" max="6420" width="74.5703125" style="46" customWidth="1"/>
    <col min="6421" max="6421" width="101.42578125" style="46" customWidth="1"/>
    <col min="6422" max="6616" width="11.42578125" style="46"/>
    <col min="6617" max="6618" width="21.28515625" style="46" customWidth="1"/>
    <col min="6619" max="6619" width="37.140625" style="46" customWidth="1"/>
    <col min="6620" max="6620" width="49.28515625" style="46" customWidth="1"/>
    <col min="6621" max="6621" width="18.5703125" style="46" customWidth="1"/>
    <col min="6622" max="6622" width="62.28515625" style="46" customWidth="1"/>
    <col min="6623" max="6623" width="21.7109375" style="46" customWidth="1"/>
    <col min="6624" max="6624" width="18.42578125" style="46" customWidth="1"/>
    <col min="6625" max="6625" width="63" style="46" customWidth="1"/>
    <col min="6626" max="6626" width="22.28515625" style="46" customWidth="1"/>
    <col min="6627" max="6627" width="21" style="46" customWidth="1"/>
    <col min="6628" max="6631" width="15.85546875" style="46" customWidth="1"/>
    <col min="6632" max="6632" width="26.140625" style="46" customWidth="1"/>
    <col min="6633" max="6644" width="10.7109375" style="46" customWidth="1"/>
    <col min="6645" max="6652" width="0" style="46" hidden="1" customWidth="1"/>
    <col min="6653" max="6654" width="15.42578125" style="46" customWidth="1"/>
    <col min="6655" max="6655" width="18.7109375" style="46" customWidth="1"/>
    <col min="6656" max="6656" width="18.42578125" style="46" customWidth="1"/>
    <col min="6657" max="6658" width="15.42578125" style="46" customWidth="1"/>
    <col min="6659" max="6659" width="18.140625" style="46" customWidth="1"/>
    <col min="6660" max="6660" width="20.42578125" style="46" customWidth="1"/>
    <col min="6661" max="6661" width="18.140625" style="46" customWidth="1"/>
    <col min="6662" max="6662" width="15.42578125" style="46" customWidth="1"/>
    <col min="6663" max="6663" width="20" style="46" customWidth="1"/>
    <col min="6664" max="6664" width="18.140625" style="46" customWidth="1"/>
    <col min="6665" max="6665" width="15.42578125" style="46" customWidth="1"/>
    <col min="6666" max="6666" width="18.7109375" style="46" customWidth="1"/>
    <col min="6667" max="6667" width="15.42578125" style="46" customWidth="1"/>
    <col min="6668" max="6668" width="17.140625" style="46" customWidth="1"/>
    <col min="6669" max="6669" width="19.28515625" style="46" customWidth="1"/>
    <col min="6670" max="6670" width="17.5703125" style="46" customWidth="1"/>
    <col min="6671" max="6671" width="20.7109375" style="46" customWidth="1"/>
    <col min="6672" max="6672" width="21.42578125" style="46" customWidth="1"/>
    <col min="6673" max="6673" width="21" style="46" customWidth="1"/>
    <col min="6674" max="6674" width="16" style="46" customWidth="1"/>
    <col min="6675" max="6675" width="14.5703125" style="46" customWidth="1"/>
    <col min="6676" max="6676" width="74.5703125" style="46" customWidth="1"/>
    <col min="6677" max="6677" width="101.42578125" style="46" customWidth="1"/>
    <col min="6678" max="6872" width="11.42578125" style="46"/>
    <col min="6873" max="6874" width="21.28515625" style="46" customWidth="1"/>
    <col min="6875" max="6875" width="37.140625" style="46" customWidth="1"/>
    <col min="6876" max="6876" width="49.28515625" style="46" customWidth="1"/>
    <col min="6877" max="6877" width="18.5703125" style="46" customWidth="1"/>
    <col min="6878" max="6878" width="62.28515625" style="46" customWidth="1"/>
    <col min="6879" max="6879" width="21.7109375" style="46" customWidth="1"/>
    <col min="6880" max="6880" width="18.42578125" style="46" customWidth="1"/>
    <col min="6881" max="6881" width="63" style="46" customWidth="1"/>
    <col min="6882" max="6882" width="22.28515625" style="46" customWidth="1"/>
    <col min="6883" max="6883" width="21" style="46" customWidth="1"/>
    <col min="6884" max="6887" width="15.85546875" style="46" customWidth="1"/>
    <col min="6888" max="6888" width="26.140625" style="46" customWidth="1"/>
    <col min="6889" max="6900" width="10.7109375" style="46" customWidth="1"/>
    <col min="6901" max="6908" width="0" style="46" hidden="1" customWidth="1"/>
    <col min="6909" max="6910" width="15.42578125" style="46" customWidth="1"/>
    <col min="6911" max="6911" width="18.7109375" style="46" customWidth="1"/>
    <col min="6912" max="6912" width="18.42578125" style="46" customWidth="1"/>
    <col min="6913" max="6914" width="15.42578125" style="46" customWidth="1"/>
    <col min="6915" max="6915" width="18.140625" style="46" customWidth="1"/>
    <col min="6916" max="6916" width="20.42578125" style="46" customWidth="1"/>
    <col min="6917" max="6917" width="18.140625" style="46" customWidth="1"/>
    <col min="6918" max="6918" width="15.42578125" style="46" customWidth="1"/>
    <col min="6919" max="6919" width="20" style="46" customWidth="1"/>
    <col min="6920" max="6920" width="18.140625" style="46" customWidth="1"/>
    <col min="6921" max="6921" width="15.42578125" style="46" customWidth="1"/>
    <col min="6922" max="6922" width="18.7109375" style="46" customWidth="1"/>
    <col min="6923" max="6923" width="15.42578125" style="46" customWidth="1"/>
    <col min="6924" max="6924" width="17.140625" style="46" customWidth="1"/>
    <col min="6925" max="6925" width="19.28515625" style="46" customWidth="1"/>
    <col min="6926" max="6926" width="17.5703125" style="46" customWidth="1"/>
    <col min="6927" max="6927" width="20.7109375" style="46" customWidth="1"/>
    <col min="6928" max="6928" width="21.42578125" style="46" customWidth="1"/>
    <col min="6929" max="6929" width="21" style="46" customWidth="1"/>
    <col min="6930" max="6930" width="16" style="46" customWidth="1"/>
    <col min="6931" max="6931" width="14.5703125" style="46" customWidth="1"/>
    <col min="6932" max="6932" width="74.5703125" style="46" customWidth="1"/>
    <col min="6933" max="6933" width="101.42578125" style="46" customWidth="1"/>
    <col min="6934" max="7128" width="11.42578125" style="46"/>
    <col min="7129" max="7130" width="21.28515625" style="46" customWidth="1"/>
    <col min="7131" max="7131" width="37.140625" style="46" customWidth="1"/>
    <col min="7132" max="7132" width="49.28515625" style="46" customWidth="1"/>
    <col min="7133" max="7133" width="18.5703125" style="46" customWidth="1"/>
    <col min="7134" max="7134" width="62.28515625" style="46" customWidth="1"/>
    <col min="7135" max="7135" width="21.7109375" style="46" customWidth="1"/>
    <col min="7136" max="7136" width="18.42578125" style="46" customWidth="1"/>
    <col min="7137" max="7137" width="63" style="46" customWidth="1"/>
    <col min="7138" max="7138" width="22.28515625" style="46" customWidth="1"/>
    <col min="7139" max="7139" width="21" style="46" customWidth="1"/>
    <col min="7140" max="7143" width="15.85546875" style="46" customWidth="1"/>
    <col min="7144" max="7144" width="26.140625" style="46" customWidth="1"/>
    <col min="7145" max="7156" width="10.7109375" style="46" customWidth="1"/>
    <col min="7157" max="7164" width="0" style="46" hidden="1" customWidth="1"/>
    <col min="7165" max="7166" width="15.42578125" style="46" customWidth="1"/>
    <col min="7167" max="7167" width="18.7109375" style="46" customWidth="1"/>
    <col min="7168" max="7168" width="18.42578125" style="46" customWidth="1"/>
    <col min="7169" max="7170" width="15.42578125" style="46" customWidth="1"/>
    <col min="7171" max="7171" width="18.140625" style="46" customWidth="1"/>
    <col min="7172" max="7172" width="20.42578125" style="46" customWidth="1"/>
    <col min="7173" max="7173" width="18.140625" style="46" customWidth="1"/>
    <col min="7174" max="7174" width="15.42578125" style="46" customWidth="1"/>
    <col min="7175" max="7175" width="20" style="46" customWidth="1"/>
    <col min="7176" max="7176" width="18.140625" style="46" customWidth="1"/>
    <col min="7177" max="7177" width="15.42578125" style="46" customWidth="1"/>
    <col min="7178" max="7178" width="18.7109375" style="46" customWidth="1"/>
    <col min="7179" max="7179" width="15.42578125" style="46" customWidth="1"/>
    <col min="7180" max="7180" width="17.140625" style="46" customWidth="1"/>
    <col min="7181" max="7181" width="19.28515625" style="46" customWidth="1"/>
    <col min="7182" max="7182" width="17.5703125" style="46" customWidth="1"/>
    <col min="7183" max="7183" width="20.7109375" style="46" customWidth="1"/>
    <col min="7184" max="7184" width="21.42578125" style="46" customWidth="1"/>
    <col min="7185" max="7185" width="21" style="46" customWidth="1"/>
    <col min="7186" max="7186" width="16" style="46" customWidth="1"/>
    <col min="7187" max="7187" width="14.5703125" style="46" customWidth="1"/>
    <col min="7188" max="7188" width="74.5703125" style="46" customWidth="1"/>
    <col min="7189" max="7189" width="101.42578125" style="46" customWidth="1"/>
    <col min="7190" max="7384" width="11.42578125" style="46"/>
    <col min="7385" max="7386" width="21.28515625" style="46" customWidth="1"/>
    <col min="7387" max="7387" width="37.140625" style="46" customWidth="1"/>
    <col min="7388" max="7388" width="49.28515625" style="46" customWidth="1"/>
    <col min="7389" max="7389" width="18.5703125" style="46" customWidth="1"/>
    <col min="7390" max="7390" width="62.28515625" style="46" customWidth="1"/>
    <col min="7391" max="7391" width="21.7109375" style="46" customWidth="1"/>
    <col min="7392" max="7392" width="18.42578125" style="46" customWidth="1"/>
    <col min="7393" max="7393" width="63" style="46" customWidth="1"/>
    <col min="7394" max="7394" width="22.28515625" style="46" customWidth="1"/>
    <col min="7395" max="7395" width="21" style="46" customWidth="1"/>
    <col min="7396" max="7399" width="15.85546875" style="46" customWidth="1"/>
    <col min="7400" max="7400" width="26.140625" style="46" customWidth="1"/>
    <col min="7401" max="7412" width="10.7109375" style="46" customWidth="1"/>
    <col min="7413" max="7420" width="0" style="46" hidden="1" customWidth="1"/>
    <col min="7421" max="7422" width="15.42578125" style="46" customWidth="1"/>
    <col min="7423" max="7423" width="18.7109375" style="46" customWidth="1"/>
    <col min="7424" max="7424" width="18.42578125" style="46" customWidth="1"/>
    <col min="7425" max="7426" width="15.42578125" style="46" customWidth="1"/>
    <col min="7427" max="7427" width="18.140625" style="46" customWidth="1"/>
    <col min="7428" max="7428" width="20.42578125" style="46" customWidth="1"/>
    <col min="7429" max="7429" width="18.140625" style="46" customWidth="1"/>
    <col min="7430" max="7430" width="15.42578125" style="46" customWidth="1"/>
    <col min="7431" max="7431" width="20" style="46" customWidth="1"/>
    <col min="7432" max="7432" width="18.140625" style="46" customWidth="1"/>
    <col min="7433" max="7433" width="15.42578125" style="46" customWidth="1"/>
    <col min="7434" max="7434" width="18.7109375" style="46" customWidth="1"/>
    <col min="7435" max="7435" width="15.42578125" style="46" customWidth="1"/>
    <col min="7436" max="7436" width="17.140625" style="46" customWidth="1"/>
    <col min="7437" max="7437" width="19.28515625" style="46" customWidth="1"/>
    <col min="7438" max="7438" width="17.5703125" style="46" customWidth="1"/>
    <col min="7439" max="7439" width="20.7109375" style="46" customWidth="1"/>
    <col min="7440" max="7440" width="21.42578125" style="46" customWidth="1"/>
    <col min="7441" max="7441" width="21" style="46" customWidth="1"/>
    <col min="7442" max="7442" width="16" style="46" customWidth="1"/>
    <col min="7443" max="7443" width="14.5703125" style="46" customWidth="1"/>
    <col min="7444" max="7444" width="74.5703125" style="46" customWidth="1"/>
    <col min="7445" max="7445" width="101.42578125" style="46" customWidth="1"/>
    <col min="7446" max="7640" width="11.42578125" style="46"/>
    <col min="7641" max="7642" width="21.28515625" style="46" customWidth="1"/>
    <col min="7643" max="7643" width="37.140625" style="46" customWidth="1"/>
    <col min="7644" max="7644" width="49.28515625" style="46" customWidth="1"/>
    <col min="7645" max="7645" width="18.5703125" style="46" customWidth="1"/>
    <col min="7646" max="7646" width="62.28515625" style="46" customWidth="1"/>
    <col min="7647" max="7647" width="21.7109375" style="46" customWidth="1"/>
    <col min="7648" max="7648" width="18.42578125" style="46" customWidth="1"/>
    <col min="7649" max="7649" width="63" style="46" customWidth="1"/>
    <col min="7650" max="7650" width="22.28515625" style="46" customWidth="1"/>
    <col min="7651" max="7651" width="21" style="46" customWidth="1"/>
    <col min="7652" max="7655" width="15.85546875" style="46" customWidth="1"/>
    <col min="7656" max="7656" width="26.140625" style="46" customWidth="1"/>
    <col min="7657" max="7668" width="10.7109375" style="46" customWidth="1"/>
    <col min="7669" max="7676" width="0" style="46" hidden="1" customWidth="1"/>
    <col min="7677" max="7678" width="15.42578125" style="46" customWidth="1"/>
    <col min="7679" max="7679" width="18.7109375" style="46" customWidth="1"/>
    <col min="7680" max="7680" width="18.42578125" style="46" customWidth="1"/>
    <col min="7681" max="7682" width="15.42578125" style="46" customWidth="1"/>
    <col min="7683" max="7683" width="18.140625" style="46" customWidth="1"/>
    <col min="7684" max="7684" width="20.42578125" style="46" customWidth="1"/>
    <col min="7685" max="7685" width="18.140625" style="46" customWidth="1"/>
    <col min="7686" max="7686" width="15.42578125" style="46" customWidth="1"/>
    <col min="7687" max="7687" width="20" style="46" customWidth="1"/>
    <col min="7688" max="7688" width="18.140625" style="46" customWidth="1"/>
    <col min="7689" max="7689" width="15.42578125" style="46" customWidth="1"/>
    <col min="7690" max="7690" width="18.7109375" style="46" customWidth="1"/>
    <col min="7691" max="7691" width="15.42578125" style="46" customWidth="1"/>
    <col min="7692" max="7692" width="17.140625" style="46" customWidth="1"/>
    <col min="7693" max="7693" width="19.28515625" style="46" customWidth="1"/>
    <col min="7694" max="7694" width="17.5703125" style="46" customWidth="1"/>
    <col min="7695" max="7695" width="20.7109375" style="46" customWidth="1"/>
    <col min="7696" max="7696" width="21.42578125" style="46" customWidth="1"/>
    <col min="7697" max="7697" width="21" style="46" customWidth="1"/>
    <col min="7698" max="7698" width="16" style="46" customWidth="1"/>
    <col min="7699" max="7699" width="14.5703125" style="46" customWidth="1"/>
    <col min="7700" max="7700" width="74.5703125" style="46" customWidth="1"/>
    <col min="7701" max="7701" width="101.42578125" style="46" customWidth="1"/>
    <col min="7702" max="7896" width="11.42578125" style="46"/>
    <col min="7897" max="7898" width="21.28515625" style="46" customWidth="1"/>
    <col min="7899" max="7899" width="37.140625" style="46" customWidth="1"/>
    <col min="7900" max="7900" width="49.28515625" style="46" customWidth="1"/>
    <col min="7901" max="7901" width="18.5703125" style="46" customWidth="1"/>
    <col min="7902" max="7902" width="62.28515625" style="46" customWidth="1"/>
    <col min="7903" max="7903" width="21.7109375" style="46" customWidth="1"/>
    <col min="7904" max="7904" width="18.42578125" style="46" customWidth="1"/>
    <col min="7905" max="7905" width="63" style="46" customWidth="1"/>
    <col min="7906" max="7906" width="22.28515625" style="46" customWidth="1"/>
    <col min="7907" max="7907" width="21" style="46" customWidth="1"/>
    <col min="7908" max="7911" width="15.85546875" style="46" customWidth="1"/>
    <col min="7912" max="7912" width="26.140625" style="46" customWidth="1"/>
    <col min="7913" max="7924" width="10.7109375" style="46" customWidth="1"/>
    <col min="7925" max="7932" width="0" style="46" hidden="1" customWidth="1"/>
    <col min="7933" max="7934" width="15.42578125" style="46" customWidth="1"/>
    <col min="7935" max="7935" width="18.7109375" style="46" customWidth="1"/>
    <col min="7936" max="7936" width="18.42578125" style="46" customWidth="1"/>
    <col min="7937" max="7938" width="15.42578125" style="46" customWidth="1"/>
    <col min="7939" max="7939" width="18.140625" style="46" customWidth="1"/>
    <col min="7940" max="7940" width="20.42578125" style="46" customWidth="1"/>
    <col min="7941" max="7941" width="18.140625" style="46" customWidth="1"/>
    <col min="7942" max="7942" width="15.42578125" style="46" customWidth="1"/>
    <col min="7943" max="7943" width="20" style="46" customWidth="1"/>
    <col min="7944" max="7944" width="18.140625" style="46" customWidth="1"/>
    <col min="7945" max="7945" width="15.42578125" style="46" customWidth="1"/>
    <col min="7946" max="7946" width="18.7109375" style="46" customWidth="1"/>
    <col min="7947" max="7947" width="15.42578125" style="46" customWidth="1"/>
    <col min="7948" max="7948" width="17.140625" style="46" customWidth="1"/>
    <col min="7949" max="7949" width="19.28515625" style="46" customWidth="1"/>
    <col min="7950" max="7950" width="17.5703125" style="46" customWidth="1"/>
    <col min="7951" max="7951" width="20.7109375" style="46" customWidth="1"/>
    <col min="7952" max="7952" width="21.42578125" style="46" customWidth="1"/>
    <col min="7953" max="7953" width="21" style="46" customWidth="1"/>
    <col min="7954" max="7954" width="16" style="46" customWidth="1"/>
    <col min="7955" max="7955" width="14.5703125" style="46" customWidth="1"/>
    <col min="7956" max="7956" width="74.5703125" style="46" customWidth="1"/>
    <col min="7957" max="7957" width="101.42578125" style="46" customWidth="1"/>
    <col min="7958" max="8152" width="11.42578125" style="46"/>
    <col min="8153" max="8154" width="21.28515625" style="46" customWidth="1"/>
    <col min="8155" max="8155" width="37.140625" style="46" customWidth="1"/>
    <col min="8156" max="8156" width="49.28515625" style="46" customWidth="1"/>
    <col min="8157" max="8157" width="18.5703125" style="46" customWidth="1"/>
    <col min="8158" max="8158" width="62.28515625" style="46" customWidth="1"/>
    <col min="8159" max="8159" width="21.7109375" style="46" customWidth="1"/>
    <col min="8160" max="8160" width="18.42578125" style="46" customWidth="1"/>
    <col min="8161" max="8161" width="63" style="46" customWidth="1"/>
    <col min="8162" max="8162" width="22.28515625" style="46" customWidth="1"/>
    <col min="8163" max="8163" width="21" style="46" customWidth="1"/>
    <col min="8164" max="8167" width="15.85546875" style="46" customWidth="1"/>
    <col min="8168" max="8168" width="26.140625" style="46" customWidth="1"/>
    <col min="8169" max="8180" width="10.7109375" style="46" customWidth="1"/>
    <col min="8181" max="8188" width="0" style="46" hidden="1" customWidth="1"/>
    <col min="8189" max="8190" width="15.42578125" style="46" customWidth="1"/>
    <col min="8191" max="8191" width="18.7109375" style="46" customWidth="1"/>
    <col min="8192" max="8192" width="18.42578125" style="46" customWidth="1"/>
    <col min="8193" max="8194" width="15.42578125" style="46" customWidth="1"/>
    <col min="8195" max="8195" width="18.140625" style="46" customWidth="1"/>
    <col min="8196" max="8196" width="20.42578125" style="46" customWidth="1"/>
    <col min="8197" max="8197" width="18.140625" style="46" customWidth="1"/>
    <col min="8198" max="8198" width="15.42578125" style="46" customWidth="1"/>
    <col min="8199" max="8199" width="20" style="46" customWidth="1"/>
    <col min="8200" max="8200" width="18.140625" style="46" customWidth="1"/>
    <col min="8201" max="8201" width="15.42578125" style="46" customWidth="1"/>
    <col min="8202" max="8202" width="18.7109375" style="46" customWidth="1"/>
    <col min="8203" max="8203" width="15.42578125" style="46" customWidth="1"/>
    <col min="8204" max="8204" width="17.140625" style="46" customWidth="1"/>
    <col min="8205" max="8205" width="19.28515625" style="46" customWidth="1"/>
    <col min="8206" max="8206" width="17.5703125" style="46" customWidth="1"/>
    <col min="8207" max="8207" width="20.7109375" style="46" customWidth="1"/>
    <col min="8208" max="8208" width="21.42578125" style="46" customWidth="1"/>
    <col min="8209" max="8209" width="21" style="46" customWidth="1"/>
    <col min="8210" max="8210" width="16" style="46" customWidth="1"/>
    <col min="8211" max="8211" width="14.5703125" style="46" customWidth="1"/>
    <col min="8212" max="8212" width="74.5703125" style="46" customWidth="1"/>
    <col min="8213" max="8213" width="101.42578125" style="46" customWidth="1"/>
    <col min="8214" max="8408" width="11.42578125" style="46"/>
    <col min="8409" max="8410" width="21.28515625" style="46" customWidth="1"/>
    <col min="8411" max="8411" width="37.140625" style="46" customWidth="1"/>
    <col min="8412" max="8412" width="49.28515625" style="46" customWidth="1"/>
    <col min="8413" max="8413" width="18.5703125" style="46" customWidth="1"/>
    <col min="8414" max="8414" width="62.28515625" style="46" customWidth="1"/>
    <col min="8415" max="8415" width="21.7109375" style="46" customWidth="1"/>
    <col min="8416" max="8416" width="18.42578125" style="46" customWidth="1"/>
    <col min="8417" max="8417" width="63" style="46" customWidth="1"/>
    <col min="8418" max="8418" width="22.28515625" style="46" customWidth="1"/>
    <col min="8419" max="8419" width="21" style="46" customWidth="1"/>
    <col min="8420" max="8423" width="15.85546875" style="46" customWidth="1"/>
    <col min="8424" max="8424" width="26.140625" style="46" customWidth="1"/>
    <col min="8425" max="8436" width="10.7109375" style="46" customWidth="1"/>
    <col min="8437" max="8444" width="0" style="46" hidden="1" customWidth="1"/>
    <col min="8445" max="8446" width="15.42578125" style="46" customWidth="1"/>
    <col min="8447" max="8447" width="18.7109375" style="46" customWidth="1"/>
    <col min="8448" max="8448" width="18.42578125" style="46" customWidth="1"/>
    <col min="8449" max="8450" width="15.42578125" style="46" customWidth="1"/>
    <col min="8451" max="8451" width="18.140625" style="46" customWidth="1"/>
    <col min="8452" max="8452" width="20.42578125" style="46" customWidth="1"/>
    <col min="8453" max="8453" width="18.140625" style="46" customWidth="1"/>
    <col min="8454" max="8454" width="15.42578125" style="46" customWidth="1"/>
    <col min="8455" max="8455" width="20" style="46" customWidth="1"/>
    <col min="8456" max="8456" width="18.140625" style="46" customWidth="1"/>
    <col min="8457" max="8457" width="15.42578125" style="46" customWidth="1"/>
    <col min="8458" max="8458" width="18.7109375" style="46" customWidth="1"/>
    <col min="8459" max="8459" width="15.42578125" style="46" customWidth="1"/>
    <col min="8460" max="8460" width="17.140625" style="46" customWidth="1"/>
    <col min="8461" max="8461" width="19.28515625" style="46" customWidth="1"/>
    <col min="8462" max="8462" width="17.5703125" style="46" customWidth="1"/>
    <col min="8463" max="8463" width="20.7109375" style="46" customWidth="1"/>
    <col min="8464" max="8464" width="21.42578125" style="46" customWidth="1"/>
    <col min="8465" max="8465" width="21" style="46" customWidth="1"/>
    <col min="8466" max="8466" width="16" style="46" customWidth="1"/>
    <col min="8467" max="8467" width="14.5703125" style="46" customWidth="1"/>
    <col min="8468" max="8468" width="74.5703125" style="46" customWidth="1"/>
    <col min="8469" max="8469" width="101.42578125" style="46" customWidth="1"/>
    <col min="8470" max="8664" width="11.42578125" style="46"/>
    <col min="8665" max="8666" width="21.28515625" style="46" customWidth="1"/>
    <col min="8667" max="8667" width="37.140625" style="46" customWidth="1"/>
    <col min="8668" max="8668" width="49.28515625" style="46" customWidth="1"/>
    <col min="8669" max="8669" width="18.5703125" style="46" customWidth="1"/>
    <col min="8670" max="8670" width="62.28515625" style="46" customWidth="1"/>
    <col min="8671" max="8671" width="21.7109375" style="46" customWidth="1"/>
    <col min="8672" max="8672" width="18.42578125" style="46" customWidth="1"/>
    <col min="8673" max="8673" width="63" style="46" customWidth="1"/>
    <col min="8674" max="8674" width="22.28515625" style="46" customWidth="1"/>
    <col min="8675" max="8675" width="21" style="46" customWidth="1"/>
    <col min="8676" max="8679" width="15.85546875" style="46" customWidth="1"/>
    <col min="8680" max="8680" width="26.140625" style="46" customWidth="1"/>
    <col min="8681" max="8692" width="10.7109375" style="46" customWidth="1"/>
    <col min="8693" max="8700" width="0" style="46" hidden="1" customWidth="1"/>
    <col min="8701" max="8702" width="15.42578125" style="46" customWidth="1"/>
    <col min="8703" max="8703" width="18.7109375" style="46" customWidth="1"/>
    <col min="8704" max="8704" width="18.42578125" style="46" customWidth="1"/>
    <col min="8705" max="8706" width="15.42578125" style="46" customWidth="1"/>
    <col min="8707" max="8707" width="18.140625" style="46" customWidth="1"/>
    <col min="8708" max="8708" width="20.42578125" style="46" customWidth="1"/>
    <col min="8709" max="8709" width="18.140625" style="46" customWidth="1"/>
    <col min="8710" max="8710" width="15.42578125" style="46" customWidth="1"/>
    <col min="8711" max="8711" width="20" style="46" customWidth="1"/>
    <col min="8712" max="8712" width="18.140625" style="46" customWidth="1"/>
    <col min="8713" max="8713" width="15.42578125" style="46" customWidth="1"/>
    <col min="8714" max="8714" width="18.7109375" style="46" customWidth="1"/>
    <col min="8715" max="8715" width="15.42578125" style="46" customWidth="1"/>
    <col min="8716" max="8716" width="17.140625" style="46" customWidth="1"/>
    <col min="8717" max="8717" width="19.28515625" style="46" customWidth="1"/>
    <col min="8718" max="8718" width="17.5703125" style="46" customWidth="1"/>
    <col min="8719" max="8719" width="20.7109375" style="46" customWidth="1"/>
    <col min="8720" max="8720" width="21.42578125" style="46" customWidth="1"/>
    <col min="8721" max="8721" width="21" style="46" customWidth="1"/>
    <col min="8722" max="8722" width="16" style="46" customWidth="1"/>
    <col min="8723" max="8723" width="14.5703125" style="46" customWidth="1"/>
    <col min="8724" max="8724" width="74.5703125" style="46" customWidth="1"/>
    <col min="8725" max="8725" width="101.42578125" style="46" customWidth="1"/>
    <col min="8726" max="8920" width="11.42578125" style="46"/>
    <col min="8921" max="8922" width="21.28515625" style="46" customWidth="1"/>
    <col min="8923" max="8923" width="37.140625" style="46" customWidth="1"/>
    <col min="8924" max="8924" width="49.28515625" style="46" customWidth="1"/>
    <col min="8925" max="8925" width="18.5703125" style="46" customWidth="1"/>
    <col min="8926" max="8926" width="62.28515625" style="46" customWidth="1"/>
    <col min="8927" max="8927" width="21.7109375" style="46" customWidth="1"/>
    <col min="8928" max="8928" width="18.42578125" style="46" customWidth="1"/>
    <col min="8929" max="8929" width="63" style="46" customWidth="1"/>
    <col min="8930" max="8930" width="22.28515625" style="46" customWidth="1"/>
    <col min="8931" max="8931" width="21" style="46" customWidth="1"/>
    <col min="8932" max="8935" width="15.85546875" style="46" customWidth="1"/>
    <col min="8936" max="8936" width="26.140625" style="46" customWidth="1"/>
    <col min="8937" max="8948" width="10.7109375" style="46" customWidth="1"/>
    <col min="8949" max="8956" width="0" style="46" hidden="1" customWidth="1"/>
    <col min="8957" max="8958" width="15.42578125" style="46" customWidth="1"/>
    <col min="8959" max="8959" width="18.7109375" style="46" customWidth="1"/>
    <col min="8960" max="8960" width="18.42578125" style="46" customWidth="1"/>
    <col min="8961" max="8962" width="15.42578125" style="46" customWidth="1"/>
    <col min="8963" max="8963" width="18.140625" style="46" customWidth="1"/>
    <col min="8964" max="8964" width="20.42578125" style="46" customWidth="1"/>
    <col min="8965" max="8965" width="18.140625" style="46" customWidth="1"/>
    <col min="8966" max="8966" width="15.42578125" style="46" customWidth="1"/>
    <col min="8967" max="8967" width="20" style="46" customWidth="1"/>
    <col min="8968" max="8968" width="18.140625" style="46" customWidth="1"/>
    <col min="8969" max="8969" width="15.42578125" style="46" customWidth="1"/>
    <col min="8970" max="8970" width="18.7109375" style="46" customWidth="1"/>
    <col min="8971" max="8971" width="15.42578125" style="46" customWidth="1"/>
    <col min="8972" max="8972" width="17.140625" style="46" customWidth="1"/>
    <col min="8973" max="8973" width="19.28515625" style="46" customWidth="1"/>
    <col min="8974" max="8974" width="17.5703125" style="46" customWidth="1"/>
    <col min="8975" max="8975" width="20.7109375" style="46" customWidth="1"/>
    <col min="8976" max="8976" width="21.42578125" style="46" customWidth="1"/>
    <col min="8977" max="8977" width="21" style="46" customWidth="1"/>
    <col min="8978" max="8978" width="16" style="46" customWidth="1"/>
    <col min="8979" max="8979" width="14.5703125" style="46" customWidth="1"/>
    <col min="8980" max="8980" width="74.5703125" style="46" customWidth="1"/>
    <col min="8981" max="8981" width="101.42578125" style="46" customWidth="1"/>
    <col min="8982" max="9176" width="11.42578125" style="46"/>
    <col min="9177" max="9178" width="21.28515625" style="46" customWidth="1"/>
    <col min="9179" max="9179" width="37.140625" style="46" customWidth="1"/>
    <col min="9180" max="9180" width="49.28515625" style="46" customWidth="1"/>
    <col min="9181" max="9181" width="18.5703125" style="46" customWidth="1"/>
    <col min="9182" max="9182" width="62.28515625" style="46" customWidth="1"/>
    <col min="9183" max="9183" width="21.7109375" style="46" customWidth="1"/>
    <col min="9184" max="9184" width="18.42578125" style="46" customWidth="1"/>
    <col min="9185" max="9185" width="63" style="46" customWidth="1"/>
    <col min="9186" max="9186" width="22.28515625" style="46" customWidth="1"/>
    <col min="9187" max="9187" width="21" style="46" customWidth="1"/>
    <col min="9188" max="9191" width="15.85546875" style="46" customWidth="1"/>
    <col min="9192" max="9192" width="26.140625" style="46" customWidth="1"/>
    <col min="9193" max="9204" width="10.7109375" style="46" customWidth="1"/>
    <col min="9205" max="9212" width="0" style="46" hidden="1" customWidth="1"/>
    <col min="9213" max="9214" width="15.42578125" style="46" customWidth="1"/>
    <col min="9215" max="9215" width="18.7109375" style="46" customWidth="1"/>
    <col min="9216" max="9216" width="18.42578125" style="46" customWidth="1"/>
    <col min="9217" max="9218" width="15.42578125" style="46" customWidth="1"/>
    <col min="9219" max="9219" width="18.140625" style="46" customWidth="1"/>
    <col min="9220" max="9220" width="20.42578125" style="46" customWidth="1"/>
    <col min="9221" max="9221" width="18.140625" style="46" customWidth="1"/>
    <col min="9222" max="9222" width="15.42578125" style="46" customWidth="1"/>
    <col min="9223" max="9223" width="20" style="46" customWidth="1"/>
    <col min="9224" max="9224" width="18.140625" style="46" customWidth="1"/>
    <col min="9225" max="9225" width="15.42578125" style="46" customWidth="1"/>
    <col min="9226" max="9226" width="18.7109375" style="46" customWidth="1"/>
    <col min="9227" max="9227" width="15.42578125" style="46" customWidth="1"/>
    <col min="9228" max="9228" width="17.140625" style="46" customWidth="1"/>
    <col min="9229" max="9229" width="19.28515625" style="46" customWidth="1"/>
    <col min="9230" max="9230" width="17.5703125" style="46" customWidth="1"/>
    <col min="9231" max="9231" width="20.7109375" style="46" customWidth="1"/>
    <col min="9232" max="9232" width="21.42578125" style="46" customWidth="1"/>
    <col min="9233" max="9233" width="21" style="46" customWidth="1"/>
    <col min="9234" max="9234" width="16" style="46" customWidth="1"/>
    <col min="9235" max="9235" width="14.5703125" style="46" customWidth="1"/>
    <col min="9236" max="9236" width="74.5703125" style="46" customWidth="1"/>
    <col min="9237" max="9237" width="101.42578125" style="46" customWidth="1"/>
    <col min="9238" max="9432" width="11.42578125" style="46"/>
    <col min="9433" max="9434" width="21.28515625" style="46" customWidth="1"/>
    <col min="9435" max="9435" width="37.140625" style="46" customWidth="1"/>
    <col min="9436" max="9436" width="49.28515625" style="46" customWidth="1"/>
    <col min="9437" max="9437" width="18.5703125" style="46" customWidth="1"/>
    <col min="9438" max="9438" width="62.28515625" style="46" customWidth="1"/>
    <col min="9439" max="9439" width="21.7109375" style="46" customWidth="1"/>
    <col min="9440" max="9440" width="18.42578125" style="46" customWidth="1"/>
    <col min="9441" max="9441" width="63" style="46" customWidth="1"/>
    <col min="9442" max="9442" width="22.28515625" style="46" customWidth="1"/>
    <col min="9443" max="9443" width="21" style="46" customWidth="1"/>
    <col min="9444" max="9447" width="15.85546875" style="46" customWidth="1"/>
    <col min="9448" max="9448" width="26.140625" style="46" customWidth="1"/>
    <col min="9449" max="9460" width="10.7109375" style="46" customWidth="1"/>
    <col min="9461" max="9468" width="0" style="46" hidden="1" customWidth="1"/>
    <col min="9469" max="9470" width="15.42578125" style="46" customWidth="1"/>
    <col min="9471" max="9471" width="18.7109375" style="46" customWidth="1"/>
    <col min="9472" max="9472" width="18.42578125" style="46" customWidth="1"/>
    <col min="9473" max="9474" width="15.42578125" style="46" customWidth="1"/>
    <col min="9475" max="9475" width="18.140625" style="46" customWidth="1"/>
    <col min="9476" max="9476" width="20.42578125" style="46" customWidth="1"/>
    <col min="9477" max="9477" width="18.140625" style="46" customWidth="1"/>
    <col min="9478" max="9478" width="15.42578125" style="46" customWidth="1"/>
    <col min="9479" max="9479" width="20" style="46" customWidth="1"/>
    <col min="9480" max="9480" width="18.140625" style="46" customWidth="1"/>
    <col min="9481" max="9481" width="15.42578125" style="46" customWidth="1"/>
    <col min="9482" max="9482" width="18.7109375" style="46" customWidth="1"/>
    <col min="9483" max="9483" width="15.42578125" style="46" customWidth="1"/>
    <col min="9484" max="9484" width="17.140625" style="46" customWidth="1"/>
    <col min="9485" max="9485" width="19.28515625" style="46" customWidth="1"/>
    <col min="9486" max="9486" width="17.5703125" style="46" customWidth="1"/>
    <col min="9487" max="9487" width="20.7109375" style="46" customWidth="1"/>
    <col min="9488" max="9488" width="21.42578125" style="46" customWidth="1"/>
    <col min="9489" max="9489" width="21" style="46" customWidth="1"/>
    <col min="9490" max="9490" width="16" style="46" customWidth="1"/>
    <col min="9491" max="9491" width="14.5703125" style="46" customWidth="1"/>
    <col min="9492" max="9492" width="74.5703125" style="46" customWidth="1"/>
    <col min="9493" max="9493" width="101.42578125" style="46" customWidth="1"/>
    <col min="9494" max="9688" width="11.42578125" style="46"/>
    <col min="9689" max="9690" width="21.28515625" style="46" customWidth="1"/>
    <col min="9691" max="9691" width="37.140625" style="46" customWidth="1"/>
    <col min="9692" max="9692" width="49.28515625" style="46" customWidth="1"/>
    <col min="9693" max="9693" width="18.5703125" style="46" customWidth="1"/>
    <col min="9694" max="9694" width="62.28515625" style="46" customWidth="1"/>
    <col min="9695" max="9695" width="21.7109375" style="46" customWidth="1"/>
    <col min="9696" max="9696" width="18.42578125" style="46" customWidth="1"/>
    <col min="9697" max="9697" width="63" style="46" customWidth="1"/>
    <col min="9698" max="9698" width="22.28515625" style="46" customWidth="1"/>
    <col min="9699" max="9699" width="21" style="46" customWidth="1"/>
    <col min="9700" max="9703" width="15.85546875" style="46" customWidth="1"/>
    <col min="9704" max="9704" width="26.140625" style="46" customWidth="1"/>
    <col min="9705" max="9716" width="10.7109375" style="46" customWidth="1"/>
    <col min="9717" max="9724" width="0" style="46" hidden="1" customWidth="1"/>
    <col min="9725" max="9726" width="15.42578125" style="46" customWidth="1"/>
    <col min="9727" max="9727" width="18.7109375" style="46" customWidth="1"/>
    <col min="9728" max="9728" width="18.42578125" style="46" customWidth="1"/>
    <col min="9729" max="9730" width="15.42578125" style="46" customWidth="1"/>
    <col min="9731" max="9731" width="18.140625" style="46" customWidth="1"/>
    <col min="9732" max="9732" width="20.42578125" style="46" customWidth="1"/>
    <col min="9733" max="9733" width="18.140625" style="46" customWidth="1"/>
    <col min="9734" max="9734" width="15.42578125" style="46" customWidth="1"/>
    <col min="9735" max="9735" width="20" style="46" customWidth="1"/>
    <col min="9736" max="9736" width="18.140625" style="46" customWidth="1"/>
    <col min="9737" max="9737" width="15.42578125" style="46" customWidth="1"/>
    <col min="9738" max="9738" width="18.7109375" style="46" customWidth="1"/>
    <col min="9739" max="9739" width="15.42578125" style="46" customWidth="1"/>
    <col min="9740" max="9740" width="17.140625" style="46" customWidth="1"/>
    <col min="9741" max="9741" width="19.28515625" style="46" customWidth="1"/>
    <col min="9742" max="9742" width="17.5703125" style="46" customWidth="1"/>
    <col min="9743" max="9743" width="20.7109375" style="46" customWidth="1"/>
    <col min="9744" max="9744" width="21.42578125" style="46" customWidth="1"/>
    <col min="9745" max="9745" width="21" style="46" customWidth="1"/>
    <col min="9746" max="9746" width="16" style="46" customWidth="1"/>
    <col min="9747" max="9747" width="14.5703125" style="46" customWidth="1"/>
    <col min="9748" max="9748" width="74.5703125" style="46" customWidth="1"/>
    <col min="9749" max="9749" width="101.42578125" style="46" customWidth="1"/>
    <col min="9750" max="9944" width="11.42578125" style="46"/>
    <col min="9945" max="9946" width="21.28515625" style="46" customWidth="1"/>
    <col min="9947" max="9947" width="37.140625" style="46" customWidth="1"/>
    <col min="9948" max="9948" width="49.28515625" style="46" customWidth="1"/>
    <col min="9949" max="9949" width="18.5703125" style="46" customWidth="1"/>
    <col min="9950" max="9950" width="62.28515625" style="46" customWidth="1"/>
    <col min="9951" max="9951" width="21.7109375" style="46" customWidth="1"/>
    <col min="9952" max="9952" width="18.42578125" style="46" customWidth="1"/>
    <col min="9953" max="9953" width="63" style="46" customWidth="1"/>
    <col min="9954" max="9954" width="22.28515625" style="46" customWidth="1"/>
    <col min="9955" max="9955" width="21" style="46" customWidth="1"/>
    <col min="9956" max="9959" width="15.85546875" style="46" customWidth="1"/>
    <col min="9960" max="9960" width="26.140625" style="46" customWidth="1"/>
    <col min="9961" max="9972" width="10.7109375" style="46" customWidth="1"/>
    <col min="9973" max="9980" width="0" style="46" hidden="1" customWidth="1"/>
    <col min="9981" max="9982" width="15.42578125" style="46" customWidth="1"/>
    <col min="9983" max="9983" width="18.7109375" style="46" customWidth="1"/>
    <col min="9984" max="9984" width="18.42578125" style="46" customWidth="1"/>
    <col min="9985" max="9986" width="15.42578125" style="46" customWidth="1"/>
    <col min="9987" max="9987" width="18.140625" style="46" customWidth="1"/>
    <col min="9988" max="9988" width="20.42578125" style="46" customWidth="1"/>
    <col min="9989" max="9989" width="18.140625" style="46" customWidth="1"/>
    <col min="9990" max="9990" width="15.42578125" style="46" customWidth="1"/>
    <col min="9991" max="9991" width="20" style="46" customWidth="1"/>
    <col min="9992" max="9992" width="18.140625" style="46" customWidth="1"/>
    <col min="9993" max="9993" width="15.42578125" style="46" customWidth="1"/>
    <col min="9994" max="9994" width="18.7109375" style="46" customWidth="1"/>
    <col min="9995" max="9995" width="15.42578125" style="46" customWidth="1"/>
    <col min="9996" max="9996" width="17.140625" style="46" customWidth="1"/>
    <col min="9997" max="9997" width="19.28515625" style="46" customWidth="1"/>
    <col min="9998" max="9998" width="17.5703125" style="46" customWidth="1"/>
    <col min="9999" max="9999" width="20.7109375" style="46" customWidth="1"/>
    <col min="10000" max="10000" width="21.42578125" style="46" customWidth="1"/>
    <col min="10001" max="10001" width="21" style="46" customWidth="1"/>
    <col min="10002" max="10002" width="16" style="46" customWidth="1"/>
    <col min="10003" max="10003" width="14.5703125" style="46" customWidth="1"/>
    <col min="10004" max="10004" width="74.5703125" style="46" customWidth="1"/>
    <col min="10005" max="10005" width="101.42578125" style="46" customWidth="1"/>
    <col min="10006" max="10200" width="11.42578125" style="46"/>
    <col min="10201" max="10202" width="21.28515625" style="46" customWidth="1"/>
    <col min="10203" max="10203" width="37.140625" style="46" customWidth="1"/>
    <col min="10204" max="10204" width="49.28515625" style="46" customWidth="1"/>
    <col min="10205" max="10205" width="18.5703125" style="46" customWidth="1"/>
    <col min="10206" max="10206" width="62.28515625" style="46" customWidth="1"/>
    <col min="10207" max="10207" width="21.7109375" style="46" customWidth="1"/>
    <col min="10208" max="10208" width="18.42578125" style="46" customWidth="1"/>
    <col min="10209" max="10209" width="63" style="46" customWidth="1"/>
    <col min="10210" max="10210" width="22.28515625" style="46" customWidth="1"/>
    <col min="10211" max="10211" width="21" style="46" customWidth="1"/>
    <col min="10212" max="10215" width="15.85546875" style="46" customWidth="1"/>
    <col min="10216" max="10216" width="26.140625" style="46" customWidth="1"/>
    <col min="10217" max="10228" width="10.7109375" style="46" customWidth="1"/>
    <col min="10229" max="10236" width="0" style="46" hidden="1" customWidth="1"/>
    <col min="10237" max="10238" width="15.42578125" style="46" customWidth="1"/>
    <col min="10239" max="10239" width="18.7109375" style="46" customWidth="1"/>
    <col min="10240" max="10240" width="18.42578125" style="46" customWidth="1"/>
    <col min="10241" max="10242" width="15.42578125" style="46" customWidth="1"/>
    <col min="10243" max="10243" width="18.140625" style="46" customWidth="1"/>
    <col min="10244" max="10244" width="20.42578125" style="46" customWidth="1"/>
    <col min="10245" max="10245" width="18.140625" style="46" customWidth="1"/>
    <col min="10246" max="10246" width="15.42578125" style="46" customWidth="1"/>
    <col min="10247" max="10247" width="20" style="46" customWidth="1"/>
    <col min="10248" max="10248" width="18.140625" style="46" customWidth="1"/>
    <col min="10249" max="10249" width="15.42578125" style="46" customWidth="1"/>
    <col min="10250" max="10250" width="18.7109375" style="46" customWidth="1"/>
    <col min="10251" max="10251" width="15.42578125" style="46" customWidth="1"/>
    <col min="10252" max="10252" width="17.140625" style="46" customWidth="1"/>
    <col min="10253" max="10253" width="19.28515625" style="46" customWidth="1"/>
    <col min="10254" max="10254" width="17.5703125" style="46" customWidth="1"/>
    <col min="10255" max="10255" width="20.7109375" style="46" customWidth="1"/>
    <col min="10256" max="10256" width="21.42578125" style="46" customWidth="1"/>
    <col min="10257" max="10257" width="21" style="46" customWidth="1"/>
    <col min="10258" max="10258" width="16" style="46" customWidth="1"/>
    <col min="10259" max="10259" width="14.5703125" style="46" customWidth="1"/>
    <col min="10260" max="10260" width="74.5703125" style="46" customWidth="1"/>
    <col min="10261" max="10261" width="101.42578125" style="46" customWidth="1"/>
    <col min="10262" max="10456" width="11.42578125" style="46"/>
    <col min="10457" max="10458" width="21.28515625" style="46" customWidth="1"/>
    <col min="10459" max="10459" width="37.140625" style="46" customWidth="1"/>
    <col min="10460" max="10460" width="49.28515625" style="46" customWidth="1"/>
    <col min="10461" max="10461" width="18.5703125" style="46" customWidth="1"/>
    <col min="10462" max="10462" width="62.28515625" style="46" customWidth="1"/>
    <col min="10463" max="10463" width="21.7109375" style="46" customWidth="1"/>
    <col min="10464" max="10464" width="18.42578125" style="46" customWidth="1"/>
    <col min="10465" max="10465" width="63" style="46" customWidth="1"/>
    <col min="10466" max="10466" width="22.28515625" style="46" customWidth="1"/>
    <col min="10467" max="10467" width="21" style="46" customWidth="1"/>
    <col min="10468" max="10471" width="15.85546875" style="46" customWidth="1"/>
    <col min="10472" max="10472" width="26.140625" style="46" customWidth="1"/>
    <col min="10473" max="10484" width="10.7109375" style="46" customWidth="1"/>
    <col min="10485" max="10492" width="0" style="46" hidden="1" customWidth="1"/>
    <col min="10493" max="10494" width="15.42578125" style="46" customWidth="1"/>
    <col min="10495" max="10495" width="18.7109375" style="46" customWidth="1"/>
    <col min="10496" max="10496" width="18.42578125" style="46" customWidth="1"/>
    <col min="10497" max="10498" width="15.42578125" style="46" customWidth="1"/>
    <col min="10499" max="10499" width="18.140625" style="46" customWidth="1"/>
    <col min="10500" max="10500" width="20.42578125" style="46" customWidth="1"/>
    <col min="10501" max="10501" width="18.140625" style="46" customWidth="1"/>
    <col min="10502" max="10502" width="15.42578125" style="46" customWidth="1"/>
    <col min="10503" max="10503" width="20" style="46" customWidth="1"/>
    <col min="10504" max="10504" width="18.140625" style="46" customWidth="1"/>
    <col min="10505" max="10505" width="15.42578125" style="46" customWidth="1"/>
    <col min="10506" max="10506" width="18.7109375" style="46" customWidth="1"/>
    <col min="10507" max="10507" width="15.42578125" style="46" customWidth="1"/>
    <col min="10508" max="10508" width="17.140625" style="46" customWidth="1"/>
    <col min="10509" max="10509" width="19.28515625" style="46" customWidth="1"/>
    <col min="10510" max="10510" width="17.5703125" style="46" customWidth="1"/>
    <col min="10511" max="10511" width="20.7109375" style="46" customWidth="1"/>
    <col min="10512" max="10512" width="21.42578125" style="46" customWidth="1"/>
    <col min="10513" max="10513" width="21" style="46" customWidth="1"/>
    <col min="10514" max="10514" width="16" style="46" customWidth="1"/>
    <col min="10515" max="10515" width="14.5703125" style="46" customWidth="1"/>
    <col min="10516" max="10516" width="74.5703125" style="46" customWidth="1"/>
    <col min="10517" max="10517" width="101.42578125" style="46" customWidth="1"/>
    <col min="10518" max="10712" width="11.42578125" style="46"/>
    <col min="10713" max="10714" width="21.28515625" style="46" customWidth="1"/>
    <col min="10715" max="10715" width="37.140625" style="46" customWidth="1"/>
    <col min="10716" max="10716" width="49.28515625" style="46" customWidth="1"/>
    <col min="10717" max="10717" width="18.5703125" style="46" customWidth="1"/>
    <col min="10718" max="10718" width="62.28515625" style="46" customWidth="1"/>
    <col min="10719" max="10719" width="21.7109375" style="46" customWidth="1"/>
    <col min="10720" max="10720" width="18.42578125" style="46" customWidth="1"/>
    <col min="10721" max="10721" width="63" style="46" customWidth="1"/>
    <col min="10722" max="10722" width="22.28515625" style="46" customWidth="1"/>
    <col min="10723" max="10723" width="21" style="46" customWidth="1"/>
    <col min="10724" max="10727" width="15.85546875" style="46" customWidth="1"/>
    <col min="10728" max="10728" width="26.140625" style="46" customWidth="1"/>
    <col min="10729" max="10740" width="10.7109375" style="46" customWidth="1"/>
    <col min="10741" max="10748" width="0" style="46" hidden="1" customWidth="1"/>
    <col min="10749" max="10750" width="15.42578125" style="46" customWidth="1"/>
    <col min="10751" max="10751" width="18.7109375" style="46" customWidth="1"/>
    <col min="10752" max="10752" width="18.42578125" style="46" customWidth="1"/>
    <col min="10753" max="10754" width="15.42578125" style="46" customWidth="1"/>
    <col min="10755" max="10755" width="18.140625" style="46" customWidth="1"/>
    <col min="10756" max="10756" width="20.42578125" style="46" customWidth="1"/>
    <col min="10757" max="10757" width="18.140625" style="46" customWidth="1"/>
    <col min="10758" max="10758" width="15.42578125" style="46" customWidth="1"/>
    <col min="10759" max="10759" width="20" style="46" customWidth="1"/>
    <col min="10760" max="10760" width="18.140625" style="46" customWidth="1"/>
    <col min="10761" max="10761" width="15.42578125" style="46" customWidth="1"/>
    <col min="10762" max="10762" width="18.7109375" style="46" customWidth="1"/>
    <col min="10763" max="10763" width="15.42578125" style="46" customWidth="1"/>
    <col min="10764" max="10764" width="17.140625" style="46" customWidth="1"/>
    <col min="10765" max="10765" width="19.28515625" style="46" customWidth="1"/>
    <col min="10766" max="10766" width="17.5703125" style="46" customWidth="1"/>
    <col min="10767" max="10767" width="20.7109375" style="46" customWidth="1"/>
    <col min="10768" max="10768" width="21.42578125" style="46" customWidth="1"/>
    <col min="10769" max="10769" width="21" style="46" customWidth="1"/>
    <col min="10770" max="10770" width="16" style="46" customWidth="1"/>
    <col min="10771" max="10771" width="14.5703125" style="46" customWidth="1"/>
    <col min="10772" max="10772" width="74.5703125" style="46" customWidth="1"/>
    <col min="10773" max="10773" width="101.42578125" style="46" customWidth="1"/>
    <col min="10774" max="10968" width="11.42578125" style="46"/>
    <col min="10969" max="10970" width="21.28515625" style="46" customWidth="1"/>
    <col min="10971" max="10971" width="37.140625" style="46" customWidth="1"/>
    <col min="10972" max="10972" width="49.28515625" style="46" customWidth="1"/>
    <col min="10973" max="10973" width="18.5703125" style="46" customWidth="1"/>
    <col min="10974" max="10974" width="62.28515625" style="46" customWidth="1"/>
    <col min="10975" max="10975" width="21.7109375" style="46" customWidth="1"/>
    <col min="10976" max="10976" width="18.42578125" style="46" customWidth="1"/>
    <col min="10977" max="10977" width="63" style="46" customWidth="1"/>
    <col min="10978" max="10978" width="22.28515625" style="46" customWidth="1"/>
    <col min="10979" max="10979" width="21" style="46" customWidth="1"/>
    <col min="10980" max="10983" width="15.85546875" style="46" customWidth="1"/>
    <col min="10984" max="10984" width="26.140625" style="46" customWidth="1"/>
    <col min="10985" max="10996" width="10.7109375" style="46" customWidth="1"/>
    <col min="10997" max="11004" width="0" style="46" hidden="1" customWidth="1"/>
    <col min="11005" max="11006" width="15.42578125" style="46" customWidth="1"/>
    <col min="11007" max="11007" width="18.7109375" style="46" customWidth="1"/>
    <col min="11008" max="11008" width="18.42578125" style="46" customWidth="1"/>
    <col min="11009" max="11010" width="15.42578125" style="46" customWidth="1"/>
    <col min="11011" max="11011" width="18.140625" style="46" customWidth="1"/>
    <col min="11012" max="11012" width="20.42578125" style="46" customWidth="1"/>
    <col min="11013" max="11013" width="18.140625" style="46" customWidth="1"/>
    <col min="11014" max="11014" width="15.42578125" style="46" customWidth="1"/>
    <col min="11015" max="11015" width="20" style="46" customWidth="1"/>
    <col min="11016" max="11016" width="18.140625" style="46" customWidth="1"/>
    <col min="11017" max="11017" width="15.42578125" style="46" customWidth="1"/>
    <col min="11018" max="11018" width="18.7109375" style="46" customWidth="1"/>
    <col min="11019" max="11019" width="15.42578125" style="46" customWidth="1"/>
    <col min="11020" max="11020" width="17.140625" style="46" customWidth="1"/>
    <col min="11021" max="11021" width="19.28515625" style="46" customWidth="1"/>
    <col min="11022" max="11022" width="17.5703125" style="46" customWidth="1"/>
    <col min="11023" max="11023" width="20.7109375" style="46" customWidth="1"/>
    <col min="11024" max="11024" width="21.42578125" style="46" customWidth="1"/>
    <col min="11025" max="11025" width="21" style="46" customWidth="1"/>
    <col min="11026" max="11026" width="16" style="46" customWidth="1"/>
    <col min="11027" max="11027" width="14.5703125" style="46" customWidth="1"/>
    <col min="11028" max="11028" width="74.5703125" style="46" customWidth="1"/>
    <col min="11029" max="11029" width="101.42578125" style="46" customWidth="1"/>
    <col min="11030" max="11224" width="11.42578125" style="46"/>
    <col min="11225" max="11226" width="21.28515625" style="46" customWidth="1"/>
    <col min="11227" max="11227" width="37.140625" style="46" customWidth="1"/>
    <col min="11228" max="11228" width="49.28515625" style="46" customWidth="1"/>
    <col min="11229" max="11229" width="18.5703125" style="46" customWidth="1"/>
    <col min="11230" max="11230" width="62.28515625" style="46" customWidth="1"/>
    <col min="11231" max="11231" width="21.7109375" style="46" customWidth="1"/>
    <col min="11232" max="11232" width="18.42578125" style="46" customWidth="1"/>
    <col min="11233" max="11233" width="63" style="46" customWidth="1"/>
    <col min="11234" max="11234" width="22.28515625" style="46" customWidth="1"/>
    <col min="11235" max="11235" width="21" style="46" customWidth="1"/>
    <col min="11236" max="11239" width="15.85546875" style="46" customWidth="1"/>
    <col min="11240" max="11240" width="26.140625" style="46" customWidth="1"/>
    <col min="11241" max="11252" width="10.7109375" style="46" customWidth="1"/>
    <col min="11253" max="11260" width="0" style="46" hidden="1" customWidth="1"/>
    <col min="11261" max="11262" width="15.42578125" style="46" customWidth="1"/>
    <col min="11263" max="11263" width="18.7109375" style="46" customWidth="1"/>
    <col min="11264" max="11264" width="18.42578125" style="46" customWidth="1"/>
    <col min="11265" max="11266" width="15.42578125" style="46" customWidth="1"/>
    <col min="11267" max="11267" width="18.140625" style="46" customWidth="1"/>
    <col min="11268" max="11268" width="20.42578125" style="46" customWidth="1"/>
    <col min="11269" max="11269" width="18.140625" style="46" customWidth="1"/>
    <col min="11270" max="11270" width="15.42578125" style="46" customWidth="1"/>
    <col min="11271" max="11271" width="20" style="46" customWidth="1"/>
    <col min="11272" max="11272" width="18.140625" style="46" customWidth="1"/>
    <col min="11273" max="11273" width="15.42578125" style="46" customWidth="1"/>
    <col min="11274" max="11274" width="18.7109375" style="46" customWidth="1"/>
    <col min="11275" max="11275" width="15.42578125" style="46" customWidth="1"/>
    <col min="11276" max="11276" width="17.140625" style="46" customWidth="1"/>
    <col min="11277" max="11277" width="19.28515625" style="46" customWidth="1"/>
    <col min="11278" max="11278" width="17.5703125" style="46" customWidth="1"/>
    <col min="11279" max="11279" width="20.7109375" style="46" customWidth="1"/>
    <col min="11280" max="11280" width="21.42578125" style="46" customWidth="1"/>
    <col min="11281" max="11281" width="21" style="46" customWidth="1"/>
    <col min="11282" max="11282" width="16" style="46" customWidth="1"/>
    <col min="11283" max="11283" width="14.5703125" style="46" customWidth="1"/>
    <col min="11284" max="11284" width="74.5703125" style="46" customWidth="1"/>
    <col min="11285" max="11285" width="101.42578125" style="46" customWidth="1"/>
    <col min="11286" max="11480" width="11.42578125" style="46"/>
    <col min="11481" max="11482" width="21.28515625" style="46" customWidth="1"/>
    <col min="11483" max="11483" width="37.140625" style="46" customWidth="1"/>
    <col min="11484" max="11484" width="49.28515625" style="46" customWidth="1"/>
    <col min="11485" max="11485" width="18.5703125" style="46" customWidth="1"/>
    <col min="11486" max="11486" width="62.28515625" style="46" customWidth="1"/>
    <col min="11487" max="11487" width="21.7109375" style="46" customWidth="1"/>
    <col min="11488" max="11488" width="18.42578125" style="46" customWidth="1"/>
    <col min="11489" max="11489" width="63" style="46" customWidth="1"/>
    <col min="11490" max="11490" width="22.28515625" style="46" customWidth="1"/>
    <col min="11491" max="11491" width="21" style="46" customWidth="1"/>
    <col min="11492" max="11495" width="15.85546875" style="46" customWidth="1"/>
    <col min="11496" max="11496" width="26.140625" style="46" customWidth="1"/>
    <col min="11497" max="11508" width="10.7109375" style="46" customWidth="1"/>
    <col min="11509" max="11516" width="0" style="46" hidden="1" customWidth="1"/>
    <col min="11517" max="11518" width="15.42578125" style="46" customWidth="1"/>
    <col min="11519" max="11519" width="18.7109375" style="46" customWidth="1"/>
    <col min="11520" max="11520" width="18.42578125" style="46" customWidth="1"/>
    <col min="11521" max="11522" width="15.42578125" style="46" customWidth="1"/>
    <col min="11523" max="11523" width="18.140625" style="46" customWidth="1"/>
    <col min="11524" max="11524" width="20.42578125" style="46" customWidth="1"/>
    <col min="11525" max="11525" width="18.140625" style="46" customWidth="1"/>
    <col min="11526" max="11526" width="15.42578125" style="46" customWidth="1"/>
    <col min="11527" max="11527" width="20" style="46" customWidth="1"/>
    <col min="11528" max="11528" width="18.140625" style="46" customWidth="1"/>
    <col min="11529" max="11529" width="15.42578125" style="46" customWidth="1"/>
    <col min="11530" max="11530" width="18.7109375" style="46" customWidth="1"/>
    <col min="11531" max="11531" width="15.42578125" style="46" customWidth="1"/>
    <col min="11532" max="11532" width="17.140625" style="46" customWidth="1"/>
    <col min="11533" max="11533" width="19.28515625" style="46" customWidth="1"/>
    <col min="11534" max="11534" width="17.5703125" style="46" customWidth="1"/>
    <col min="11535" max="11535" width="20.7109375" style="46" customWidth="1"/>
    <col min="11536" max="11536" width="21.42578125" style="46" customWidth="1"/>
    <col min="11537" max="11537" width="21" style="46" customWidth="1"/>
    <col min="11538" max="11538" width="16" style="46" customWidth="1"/>
    <col min="11539" max="11539" width="14.5703125" style="46" customWidth="1"/>
    <col min="11540" max="11540" width="74.5703125" style="46" customWidth="1"/>
    <col min="11541" max="11541" width="101.42578125" style="46" customWidth="1"/>
    <col min="11542" max="11736" width="11.42578125" style="46"/>
    <col min="11737" max="11738" width="21.28515625" style="46" customWidth="1"/>
    <col min="11739" max="11739" width="37.140625" style="46" customWidth="1"/>
    <col min="11740" max="11740" width="49.28515625" style="46" customWidth="1"/>
    <col min="11741" max="11741" width="18.5703125" style="46" customWidth="1"/>
    <col min="11742" max="11742" width="62.28515625" style="46" customWidth="1"/>
    <col min="11743" max="11743" width="21.7109375" style="46" customWidth="1"/>
    <col min="11744" max="11744" width="18.42578125" style="46" customWidth="1"/>
    <col min="11745" max="11745" width="63" style="46" customWidth="1"/>
    <col min="11746" max="11746" width="22.28515625" style="46" customWidth="1"/>
    <col min="11747" max="11747" width="21" style="46" customWidth="1"/>
    <col min="11748" max="11751" width="15.85546875" style="46" customWidth="1"/>
    <col min="11752" max="11752" width="26.140625" style="46" customWidth="1"/>
    <col min="11753" max="11764" width="10.7109375" style="46" customWidth="1"/>
    <col min="11765" max="11772" width="0" style="46" hidden="1" customWidth="1"/>
    <col min="11773" max="11774" width="15.42578125" style="46" customWidth="1"/>
    <col min="11775" max="11775" width="18.7109375" style="46" customWidth="1"/>
    <col min="11776" max="11776" width="18.42578125" style="46" customWidth="1"/>
    <col min="11777" max="11778" width="15.42578125" style="46" customWidth="1"/>
    <col min="11779" max="11779" width="18.140625" style="46" customWidth="1"/>
    <col min="11780" max="11780" width="20.42578125" style="46" customWidth="1"/>
    <col min="11781" max="11781" width="18.140625" style="46" customWidth="1"/>
    <col min="11782" max="11782" width="15.42578125" style="46" customWidth="1"/>
    <col min="11783" max="11783" width="20" style="46" customWidth="1"/>
    <col min="11784" max="11784" width="18.140625" style="46" customWidth="1"/>
    <col min="11785" max="11785" width="15.42578125" style="46" customWidth="1"/>
    <col min="11786" max="11786" width="18.7109375" style="46" customWidth="1"/>
    <col min="11787" max="11787" width="15.42578125" style="46" customWidth="1"/>
    <col min="11788" max="11788" width="17.140625" style="46" customWidth="1"/>
    <col min="11789" max="11789" width="19.28515625" style="46" customWidth="1"/>
    <col min="11790" max="11790" width="17.5703125" style="46" customWidth="1"/>
    <col min="11791" max="11791" width="20.7109375" style="46" customWidth="1"/>
    <col min="11792" max="11792" width="21.42578125" style="46" customWidth="1"/>
    <col min="11793" max="11793" width="21" style="46" customWidth="1"/>
    <col min="11794" max="11794" width="16" style="46" customWidth="1"/>
    <col min="11795" max="11795" width="14.5703125" style="46" customWidth="1"/>
    <col min="11796" max="11796" width="74.5703125" style="46" customWidth="1"/>
    <col min="11797" max="11797" width="101.42578125" style="46" customWidth="1"/>
    <col min="11798" max="11992" width="11.42578125" style="46"/>
    <col min="11993" max="11994" width="21.28515625" style="46" customWidth="1"/>
    <col min="11995" max="11995" width="37.140625" style="46" customWidth="1"/>
    <col min="11996" max="11996" width="49.28515625" style="46" customWidth="1"/>
    <col min="11997" max="11997" width="18.5703125" style="46" customWidth="1"/>
    <col min="11998" max="11998" width="62.28515625" style="46" customWidth="1"/>
    <col min="11999" max="11999" width="21.7109375" style="46" customWidth="1"/>
    <col min="12000" max="12000" width="18.42578125" style="46" customWidth="1"/>
    <col min="12001" max="12001" width="63" style="46" customWidth="1"/>
    <col min="12002" max="12002" width="22.28515625" style="46" customWidth="1"/>
    <col min="12003" max="12003" width="21" style="46" customWidth="1"/>
    <col min="12004" max="12007" width="15.85546875" style="46" customWidth="1"/>
    <col min="12008" max="12008" width="26.140625" style="46" customWidth="1"/>
    <col min="12009" max="12020" width="10.7109375" style="46" customWidth="1"/>
    <col min="12021" max="12028" width="0" style="46" hidden="1" customWidth="1"/>
    <col min="12029" max="12030" width="15.42578125" style="46" customWidth="1"/>
    <col min="12031" max="12031" width="18.7109375" style="46" customWidth="1"/>
    <col min="12032" max="12032" width="18.42578125" style="46" customWidth="1"/>
    <col min="12033" max="12034" width="15.42578125" style="46" customWidth="1"/>
    <col min="12035" max="12035" width="18.140625" style="46" customWidth="1"/>
    <col min="12036" max="12036" width="20.42578125" style="46" customWidth="1"/>
    <col min="12037" max="12037" width="18.140625" style="46" customWidth="1"/>
    <col min="12038" max="12038" width="15.42578125" style="46" customWidth="1"/>
    <col min="12039" max="12039" width="20" style="46" customWidth="1"/>
    <col min="12040" max="12040" width="18.140625" style="46" customWidth="1"/>
    <col min="12041" max="12041" width="15.42578125" style="46" customWidth="1"/>
    <col min="12042" max="12042" width="18.7109375" style="46" customWidth="1"/>
    <col min="12043" max="12043" width="15.42578125" style="46" customWidth="1"/>
    <col min="12044" max="12044" width="17.140625" style="46" customWidth="1"/>
    <col min="12045" max="12045" width="19.28515625" style="46" customWidth="1"/>
    <col min="12046" max="12046" width="17.5703125" style="46" customWidth="1"/>
    <col min="12047" max="12047" width="20.7109375" style="46" customWidth="1"/>
    <col min="12048" max="12048" width="21.42578125" style="46" customWidth="1"/>
    <col min="12049" max="12049" width="21" style="46" customWidth="1"/>
    <col min="12050" max="12050" width="16" style="46" customWidth="1"/>
    <col min="12051" max="12051" width="14.5703125" style="46" customWidth="1"/>
    <col min="12052" max="12052" width="74.5703125" style="46" customWidth="1"/>
    <col min="12053" max="12053" width="101.42578125" style="46" customWidth="1"/>
    <col min="12054" max="12248" width="11.42578125" style="46"/>
    <col min="12249" max="12250" width="21.28515625" style="46" customWidth="1"/>
    <col min="12251" max="12251" width="37.140625" style="46" customWidth="1"/>
    <col min="12252" max="12252" width="49.28515625" style="46" customWidth="1"/>
    <col min="12253" max="12253" width="18.5703125" style="46" customWidth="1"/>
    <col min="12254" max="12254" width="62.28515625" style="46" customWidth="1"/>
    <col min="12255" max="12255" width="21.7109375" style="46" customWidth="1"/>
    <col min="12256" max="12256" width="18.42578125" style="46" customWidth="1"/>
    <col min="12257" max="12257" width="63" style="46" customWidth="1"/>
    <col min="12258" max="12258" width="22.28515625" style="46" customWidth="1"/>
    <col min="12259" max="12259" width="21" style="46" customWidth="1"/>
    <col min="12260" max="12263" width="15.85546875" style="46" customWidth="1"/>
    <col min="12264" max="12264" width="26.140625" style="46" customWidth="1"/>
    <col min="12265" max="12276" width="10.7109375" style="46" customWidth="1"/>
    <col min="12277" max="12284" width="0" style="46" hidden="1" customWidth="1"/>
    <col min="12285" max="12286" width="15.42578125" style="46" customWidth="1"/>
    <col min="12287" max="12287" width="18.7109375" style="46" customWidth="1"/>
    <col min="12288" max="12288" width="18.42578125" style="46" customWidth="1"/>
    <col min="12289" max="12290" width="15.42578125" style="46" customWidth="1"/>
    <col min="12291" max="12291" width="18.140625" style="46" customWidth="1"/>
    <col min="12292" max="12292" width="20.42578125" style="46" customWidth="1"/>
    <col min="12293" max="12293" width="18.140625" style="46" customWidth="1"/>
    <col min="12294" max="12294" width="15.42578125" style="46" customWidth="1"/>
    <col min="12295" max="12295" width="20" style="46" customWidth="1"/>
    <col min="12296" max="12296" width="18.140625" style="46" customWidth="1"/>
    <col min="12297" max="12297" width="15.42578125" style="46" customWidth="1"/>
    <col min="12298" max="12298" width="18.7109375" style="46" customWidth="1"/>
    <col min="12299" max="12299" width="15.42578125" style="46" customWidth="1"/>
    <col min="12300" max="12300" width="17.140625" style="46" customWidth="1"/>
    <col min="12301" max="12301" width="19.28515625" style="46" customWidth="1"/>
    <col min="12302" max="12302" width="17.5703125" style="46" customWidth="1"/>
    <col min="12303" max="12303" width="20.7109375" style="46" customWidth="1"/>
    <col min="12304" max="12304" width="21.42578125" style="46" customWidth="1"/>
    <col min="12305" max="12305" width="21" style="46" customWidth="1"/>
    <col min="12306" max="12306" width="16" style="46" customWidth="1"/>
    <col min="12307" max="12307" width="14.5703125" style="46" customWidth="1"/>
    <col min="12308" max="12308" width="74.5703125" style="46" customWidth="1"/>
    <col min="12309" max="12309" width="101.42578125" style="46" customWidth="1"/>
    <col min="12310" max="12504" width="11.42578125" style="46"/>
    <col min="12505" max="12506" width="21.28515625" style="46" customWidth="1"/>
    <col min="12507" max="12507" width="37.140625" style="46" customWidth="1"/>
    <col min="12508" max="12508" width="49.28515625" style="46" customWidth="1"/>
    <col min="12509" max="12509" width="18.5703125" style="46" customWidth="1"/>
    <col min="12510" max="12510" width="62.28515625" style="46" customWidth="1"/>
    <col min="12511" max="12511" width="21.7109375" style="46" customWidth="1"/>
    <col min="12512" max="12512" width="18.42578125" style="46" customWidth="1"/>
    <col min="12513" max="12513" width="63" style="46" customWidth="1"/>
    <col min="12514" max="12514" width="22.28515625" style="46" customWidth="1"/>
    <col min="12515" max="12515" width="21" style="46" customWidth="1"/>
    <col min="12516" max="12519" width="15.85546875" style="46" customWidth="1"/>
    <col min="12520" max="12520" width="26.140625" style="46" customWidth="1"/>
    <col min="12521" max="12532" width="10.7109375" style="46" customWidth="1"/>
    <col min="12533" max="12540" width="0" style="46" hidden="1" customWidth="1"/>
    <col min="12541" max="12542" width="15.42578125" style="46" customWidth="1"/>
    <col min="12543" max="12543" width="18.7109375" style="46" customWidth="1"/>
    <col min="12544" max="12544" width="18.42578125" style="46" customWidth="1"/>
    <col min="12545" max="12546" width="15.42578125" style="46" customWidth="1"/>
    <col min="12547" max="12547" width="18.140625" style="46" customWidth="1"/>
    <col min="12548" max="12548" width="20.42578125" style="46" customWidth="1"/>
    <col min="12549" max="12549" width="18.140625" style="46" customWidth="1"/>
    <col min="12550" max="12550" width="15.42578125" style="46" customWidth="1"/>
    <col min="12551" max="12551" width="20" style="46" customWidth="1"/>
    <col min="12552" max="12552" width="18.140625" style="46" customWidth="1"/>
    <col min="12553" max="12553" width="15.42578125" style="46" customWidth="1"/>
    <col min="12554" max="12554" width="18.7109375" style="46" customWidth="1"/>
    <col min="12555" max="12555" width="15.42578125" style="46" customWidth="1"/>
    <col min="12556" max="12556" width="17.140625" style="46" customWidth="1"/>
    <col min="12557" max="12557" width="19.28515625" style="46" customWidth="1"/>
    <col min="12558" max="12558" width="17.5703125" style="46" customWidth="1"/>
    <col min="12559" max="12559" width="20.7109375" style="46" customWidth="1"/>
    <col min="12560" max="12560" width="21.42578125" style="46" customWidth="1"/>
    <col min="12561" max="12561" width="21" style="46" customWidth="1"/>
    <col min="12562" max="12562" width="16" style="46" customWidth="1"/>
    <col min="12563" max="12563" width="14.5703125" style="46" customWidth="1"/>
    <col min="12564" max="12564" width="74.5703125" style="46" customWidth="1"/>
    <col min="12565" max="12565" width="101.42578125" style="46" customWidth="1"/>
    <col min="12566" max="12760" width="11.42578125" style="46"/>
    <col min="12761" max="12762" width="21.28515625" style="46" customWidth="1"/>
    <col min="12763" max="12763" width="37.140625" style="46" customWidth="1"/>
    <col min="12764" max="12764" width="49.28515625" style="46" customWidth="1"/>
    <col min="12765" max="12765" width="18.5703125" style="46" customWidth="1"/>
    <col min="12766" max="12766" width="62.28515625" style="46" customWidth="1"/>
    <col min="12767" max="12767" width="21.7109375" style="46" customWidth="1"/>
    <col min="12768" max="12768" width="18.42578125" style="46" customWidth="1"/>
    <col min="12769" max="12769" width="63" style="46" customWidth="1"/>
    <col min="12770" max="12770" width="22.28515625" style="46" customWidth="1"/>
    <col min="12771" max="12771" width="21" style="46" customWidth="1"/>
    <col min="12772" max="12775" width="15.85546875" style="46" customWidth="1"/>
    <col min="12776" max="12776" width="26.140625" style="46" customWidth="1"/>
    <col min="12777" max="12788" width="10.7109375" style="46" customWidth="1"/>
    <col min="12789" max="12796" width="0" style="46" hidden="1" customWidth="1"/>
    <col min="12797" max="12798" width="15.42578125" style="46" customWidth="1"/>
    <col min="12799" max="12799" width="18.7109375" style="46" customWidth="1"/>
    <col min="12800" max="12800" width="18.42578125" style="46" customWidth="1"/>
    <col min="12801" max="12802" width="15.42578125" style="46" customWidth="1"/>
    <col min="12803" max="12803" width="18.140625" style="46" customWidth="1"/>
    <col min="12804" max="12804" width="20.42578125" style="46" customWidth="1"/>
    <col min="12805" max="12805" width="18.140625" style="46" customWidth="1"/>
    <col min="12806" max="12806" width="15.42578125" style="46" customWidth="1"/>
    <col min="12807" max="12807" width="20" style="46" customWidth="1"/>
    <col min="12808" max="12808" width="18.140625" style="46" customWidth="1"/>
    <col min="12809" max="12809" width="15.42578125" style="46" customWidth="1"/>
    <col min="12810" max="12810" width="18.7109375" style="46" customWidth="1"/>
    <col min="12811" max="12811" width="15.42578125" style="46" customWidth="1"/>
    <col min="12812" max="12812" width="17.140625" style="46" customWidth="1"/>
    <col min="12813" max="12813" width="19.28515625" style="46" customWidth="1"/>
    <col min="12814" max="12814" width="17.5703125" style="46" customWidth="1"/>
    <col min="12815" max="12815" width="20.7109375" style="46" customWidth="1"/>
    <col min="12816" max="12816" width="21.42578125" style="46" customWidth="1"/>
    <col min="12817" max="12817" width="21" style="46" customWidth="1"/>
    <col min="12818" max="12818" width="16" style="46" customWidth="1"/>
    <col min="12819" max="12819" width="14.5703125" style="46" customWidth="1"/>
    <col min="12820" max="12820" width="74.5703125" style="46" customWidth="1"/>
    <col min="12821" max="12821" width="101.42578125" style="46" customWidth="1"/>
    <col min="12822" max="13016" width="11.42578125" style="46"/>
    <col min="13017" max="13018" width="21.28515625" style="46" customWidth="1"/>
    <col min="13019" max="13019" width="37.140625" style="46" customWidth="1"/>
    <col min="13020" max="13020" width="49.28515625" style="46" customWidth="1"/>
    <col min="13021" max="13021" width="18.5703125" style="46" customWidth="1"/>
    <col min="13022" max="13022" width="62.28515625" style="46" customWidth="1"/>
    <col min="13023" max="13023" width="21.7109375" style="46" customWidth="1"/>
    <col min="13024" max="13024" width="18.42578125" style="46" customWidth="1"/>
    <col min="13025" max="13025" width="63" style="46" customWidth="1"/>
    <col min="13026" max="13026" width="22.28515625" style="46" customWidth="1"/>
    <col min="13027" max="13027" width="21" style="46" customWidth="1"/>
    <col min="13028" max="13031" width="15.85546875" style="46" customWidth="1"/>
    <col min="13032" max="13032" width="26.140625" style="46" customWidth="1"/>
    <col min="13033" max="13044" width="10.7109375" style="46" customWidth="1"/>
    <col min="13045" max="13052" width="0" style="46" hidden="1" customWidth="1"/>
    <col min="13053" max="13054" width="15.42578125" style="46" customWidth="1"/>
    <col min="13055" max="13055" width="18.7109375" style="46" customWidth="1"/>
    <col min="13056" max="13056" width="18.42578125" style="46" customWidth="1"/>
    <col min="13057" max="13058" width="15.42578125" style="46" customWidth="1"/>
    <col min="13059" max="13059" width="18.140625" style="46" customWidth="1"/>
    <col min="13060" max="13060" width="20.42578125" style="46" customWidth="1"/>
    <col min="13061" max="13061" width="18.140625" style="46" customWidth="1"/>
    <col min="13062" max="13062" width="15.42578125" style="46" customWidth="1"/>
    <col min="13063" max="13063" width="20" style="46" customWidth="1"/>
    <col min="13064" max="13064" width="18.140625" style="46" customWidth="1"/>
    <col min="13065" max="13065" width="15.42578125" style="46" customWidth="1"/>
    <col min="13066" max="13066" width="18.7109375" style="46" customWidth="1"/>
    <col min="13067" max="13067" width="15.42578125" style="46" customWidth="1"/>
    <col min="13068" max="13068" width="17.140625" style="46" customWidth="1"/>
    <col min="13069" max="13069" width="19.28515625" style="46" customWidth="1"/>
    <col min="13070" max="13070" width="17.5703125" style="46" customWidth="1"/>
    <col min="13071" max="13071" width="20.7109375" style="46" customWidth="1"/>
    <col min="13072" max="13072" width="21.42578125" style="46" customWidth="1"/>
    <col min="13073" max="13073" width="21" style="46" customWidth="1"/>
    <col min="13074" max="13074" width="16" style="46" customWidth="1"/>
    <col min="13075" max="13075" width="14.5703125" style="46" customWidth="1"/>
    <col min="13076" max="13076" width="74.5703125" style="46" customWidth="1"/>
    <col min="13077" max="13077" width="101.42578125" style="46" customWidth="1"/>
    <col min="13078" max="13272" width="11.42578125" style="46"/>
    <col min="13273" max="13274" width="21.28515625" style="46" customWidth="1"/>
    <col min="13275" max="13275" width="37.140625" style="46" customWidth="1"/>
    <col min="13276" max="13276" width="49.28515625" style="46" customWidth="1"/>
    <col min="13277" max="13277" width="18.5703125" style="46" customWidth="1"/>
    <col min="13278" max="13278" width="62.28515625" style="46" customWidth="1"/>
    <col min="13279" max="13279" width="21.7109375" style="46" customWidth="1"/>
    <col min="13280" max="13280" width="18.42578125" style="46" customWidth="1"/>
    <col min="13281" max="13281" width="63" style="46" customWidth="1"/>
    <col min="13282" max="13282" width="22.28515625" style="46" customWidth="1"/>
    <col min="13283" max="13283" width="21" style="46" customWidth="1"/>
    <col min="13284" max="13287" width="15.85546875" style="46" customWidth="1"/>
    <col min="13288" max="13288" width="26.140625" style="46" customWidth="1"/>
    <col min="13289" max="13300" width="10.7109375" style="46" customWidth="1"/>
    <col min="13301" max="13308" width="0" style="46" hidden="1" customWidth="1"/>
    <col min="13309" max="13310" width="15.42578125" style="46" customWidth="1"/>
    <col min="13311" max="13311" width="18.7109375" style="46" customWidth="1"/>
    <col min="13312" max="13312" width="18.42578125" style="46" customWidth="1"/>
    <col min="13313" max="13314" width="15.42578125" style="46" customWidth="1"/>
    <col min="13315" max="13315" width="18.140625" style="46" customWidth="1"/>
    <col min="13316" max="13316" width="20.42578125" style="46" customWidth="1"/>
    <col min="13317" max="13317" width="18.140625" style="46" customWidth="1"/>
    <col min="13318" max="13318" width="15.42578125" style="46" customWidth="1"/>
    <col min="13319" max="13319" width="20" style="46" customWidth="1"/>
    <col min="13320" max="13320" width="18.140625" style="46" customWidth="1"/>
    <col min="13321" max="13321" width="15.42578125" style="46" customWidth="1"/>
    <col min="13322" max="13322" width="18.7109375" style="46" customWidth="1"/>
    <col min="13323" max="13323" width="15.42578125" style="46" customWidth="1"/>
    <col min="13324" max="13324" width="17.140625" style="46" customWidth="1"/>
    <col min="13325" max="13325" width="19.28515625" style="46" customWidth="1"/>
    <col min="13326" max="13326" width="17.5703125" style="46" customWidth="1"/>
    <col min="13327" max="13327" width="20.7109375" style="46" customWidth="1"/>
    <col min="13328" max="13328" width="21.42578125" style="46" customWidth="1"/>
    <col min="13329" max="13329" width="21" style="46" customWidth="1"/>
    <col min="13330" max="13330" width="16" style="46" customWidth="1"/>
    <col min="13331" max="13331" width="14.5703125" style="46" customWidth="1"/>
    <col min="13332" max="13332" width="74.5703125" style="46" customWidth="1"/>
    <col min="13333" max="13333" width="101.42578125" style="46" customWidth="1"/>
    <col min="13334" max="13528" width="11.42578125" style="46"/>
    <col min="13529" max="13530" width="21.28515625" style="46" customWidth="1"/>
    <col min="13531" max="13531" width="37.140625" style="46" customWidth="1"/>
    <col min="13532" max="13532" width="49.28515625" style="46" customWidth="1"/>
    <col min="13533" max="13533" width="18.5703125" style="46" customWidth="1"/>
    <col min="13534" max="13534" width="62.28515625" style="46" customWidth="1"/>
    <col min="13535" max="13535" width="21.7109375" style="46" customWidth="1"/>
    <col min="13536" max="13536" width="18.42578125" style="46" customWidth="1"/>
    <col min="13537" max="13537" width="63" style="46" customWidth="1"/>
    <col min="13538" max="13538" width="22.28515625" style="46" customWidth="1"/>
    <col min="13539" max="13539" width="21" style="46" customWidth="1"/>
    <col min="13540" max="13543" width="15.85546875" style="46" customWidth="1"/>
    <col min="13544" max="13544" width="26.140625" style="46" customWidth="1"/>
    <col min="13545" max="13556" width="10.7109375" style="46" customWidth="1"/>
    <col min="13557" max="13564" width="0" style="46" hidden="1" customWidth="1"/>
    <col min="13565" max="13566" width="15.42578125" style="46" customWidth="1"/>
    <col min="13567" max="13567" width="18.7109375" style="46" customWidth="1"/>
    <col min="13568" max="13568" width="18.42578125" style="46" customWidth="1"/>
    <col min="13569" max="13570" width="15.42578125" style="46" customWidth="1"/>
    <col min="13571" max="13571" width="18.140625" style="46" customWidth="1"/>
    <col min="13572" max="13572" width="20.42578125" style="46" customWidth="1"/>
    <col min="13573" max="13573" width="18.140625" style="46" customWidth="1"/>
    <col min="13574" max="13574" width="15.42578125" style="46" customWidth="1"/>
    <col min="13575" max="13575" width="20" style="46" customWidth="1"/>
    <col min="13576" max="13576" width="18.140625" style="46" customWidth="1"/>
    <col min="13577" max="13577" width="15.42578125" style="46" customWidth="1"/>
    <col min="13578" max="13578" width="18.7109375" style="46" customWidth="1"/>
    <col min="13579" max="13579" width="15.42578125" style="46" customWidth="1"/>
    <col min="13580" max="13580" width="17.140625" style="46" customWidth="1"/>
    <col min="13581" max="13581" width="19.28515625" style="46" customWidth="1"/>
    <col min="13582" max="13582" width="17.5703125" style="46" customWidth="1"/>
    <col min="13583" max="13583" width="20.7109375" style="46" customWidth="1"/>
    <col min="13584" max="13584" width="21.42578125" style="46" customWidth="1"/>
    <col min="13585" max="13585" width="21" style="46" customWidth="1"/>
    <col min="13586" max="13586" width="16" style="46" customWidth="1"/>
    <col min="13587" max="13587" width="14.5703125" style="46" customWidth="1"/>
    <col min="13588" max="13588" width="74.5703125" style="46" customWidth="1"/>
    <col min="13589" max="13589" width="101.42578125" style="46" customWidth="1"/>
    <col min="13590" max="13784" width="11.42578125" style="46"/>
    <col min="13785" max="13786" width="21.28515625" style="46" customWidth="1"/>
    <col min="13787" max="13787" width="37.140625" style="46" customWidth="1"/>
    <col min="13788" max="13788" width="49.28515625" style="46" customWidth="1"/>
    <col min="13789" max="13789" width="18.5703125" style="46" customWidth="1"/>
    <col min="13790" max="13790" width="62.28515625" style="46" customWidth="1"/>
    <col min="13791" max="13791" width="21.7109375" style="46" customWidth="1"/>
    <col min="13792" max="13792" width="18.42578125" style="46" customWidth="1"/>
    <col min="13793" max="13793" width="63" style="46" customWidth="1"/>
    <col min="13794" max="13794" width="22.28515625" style="46" customWidth="1"/>
    <col min="13795" max="13795" width="21" style="46" customWidth="1"/>
    <col min="13796" max="13799" width="15.85546875" style="46" customWidth="1"/>
    <col min="13800" max="13800" width="26.140625" style="46" customWidth="1"/>
    <col min="13801" max="13812" width="10.7109375" style="46" customWidth="1"/>
    <col min="13813" max="13820" width="0" style="46" hidden="1" customWidth="1"/>
    <col min="13821" max="13822" width="15.42578125" style="46" customWidth="1"/>
    <col min="13823" max="13823" width="18.7109375" style="46" customWidth="1"/>
    <col min="13824" max="13824" width="18.42578125" style="46" customWidth="1"/>
    <col min="13825" max="13826" width="15.42578125" style="46" customWidth="1"/>
    <col min="13827" max="13827" width="18.140625" style="46" customWidth="1"/>
    <col min="13828" max="13828" width="20.42578125" style="46" customWidth="1"/>
    <col min="13829" max="13829" width="18.140625" style="46" customWidth="1"/>
    <col min="13830" max="13830" width="15.42578125" style="46" customWidth="1"/>
    <col min="13831" max="13831" width="20" style="46" customWidth="1"/>
    <col min="13832" max="13832" width="18.140625" style="46" customWidth="1"/>
    <col min="13833" max="13833" width="15.42578125" style="46" customWidth="1"/>
    <col min="13834" max="13834" width="18.7109375" style="46" customWidth="1"/>
    <col min="13835" max="13835" width="15.42578125" style="46" customWidth="1"/>
    <col min="13836" max="13836" width="17.140625" style="46" customWidth="1"/>
    <col min="13837" max="13837" width="19.28515625" style="46" customWidth="1"/>
    <col min="13838" max="13838" width="17.5703125" style="46" customWidth="1"/>
    <col min="13839" max="13839" width="20.7109375" style="46" customWidth="1"/>
    <col min="13840" max="13840" width="21.42578125" style="46" customWidth="1"/>
    <col min="13841" max="13841" width="21" style="46" customWidth="1"/>
    <col min="13842" max="13842" width="16" style="46" customWidth="1"/>
    <col min="13843" max="13843" width="14.5703125" style="46" customWidth="1"/>
    <col min="13844" max="13844" width="74.5703125" style="46" customWidth="1"/>
    <col min="13845" max="13845" width="101.42578125" style="46" customWidth="1"/>
    <col min="13846" max="14040" width="11.42578125" style="46"/>
    <col min="14041" max="14042" width="21.28515625" style="46" customWidth="1"/>
    <col min="14043" max="14043" width="37.140625" style="46" customWidth="1"/>
    <col min="14044" max="14044" width="49.28515625" style="46" customWidth="1"/>
    <col min="14045" max="14045" width="18.5703125" style="46" customWidth="1"/>
    <col min="14046" max="14046" width="62.28515625" style="46" customWidth="1"/>
    <col min="14047" max="14047" width="21.7109375" style="46" customWidth="1"/>
    <col min="14048" max="14048" width="18.42578125" style="46" customWidth="1"/>
    <col min="14049" max="14049" width="63" style="46" customWidth="1"/>
    <col min="14050" max="14050" width="22.28515625" style="46" customWidth="1"/>
    <col min="14051" max="14051" width="21" style="46" customWidth="1"/>
    <col min="14052" max="14055" width="15.85546875" style="46" customWidth="1"/>
    <col min="14056" max="14056" width="26.140625" style="46" customWidth="1"/>
    <col min="14057" max="14068" width="10.7109375" style="46" customWidth="1"/>
    <col min="14069" max="14076" width="0" style="46" hidden="1" customWidth="1"/>
    <col min="14077" max="14078" width="15.42578125" style="46" customWidth="1"/>
    <col min="14079" max="14079" width="18.7109375" style="46" customWidth="1"/>
    <col min="14080" max="14080" width="18.42578125" style="46" customWidth="1"/>
    <col min="14081" max="14082" width="15.42578125" style="46" customWidth="1"/>
    <col min="14083" max="14083" width="18.140625" style="46" customWidth="1"/>
    <col min="14084" max="14084" width="20.42578125" style="46" customWidth="1"/>
    <col min="14085" max="14085" width="18.140625" style="46" customWidth="1"/>
    <col min="14086" max="14086" width="15.42578125" style="46" customWidth="1"/>
    <col min="14087" max="14087" width="20" style="46" customWidth="1"/>
    <col min="14088" max="14088" width="18.140625" style="46" customWidth="1"/>
    <col min="14089" max="14089" width="15.42578125" style="46" customWidth="1"/>
    <col min="14090" max="14090" width="18.7109375" style="46" customWidth="1"/>
    <col min="14091" max="14091" width="15.42578125" style="46" customWidth="1"/>
    <col min="14092" max="14092" width="17.140625" style="46" customWidth="1"/>
    <col min="14093" max="14093" width="19.28515625" style="46" customWidth="1"/>
    <col min="14094" max="14094" width="17.5703125" style="46" customWidth="1"/>
    <col min="14095" max="14095" width="20.7109375" style="46" customWidth="1"/>
    <col min="14096" max="14096" width="21.42578125" style="46" customWidth="1"/>
    <col min="14097" max="14097" width="21" style="46" customWidth="1"/>
    <col min="14098" max="14098" width="16" style="46" customWidth="1"/>
    <col min="14099" max="14099" width="14.5703125" style="46" customWidth="1"/>
    <col min="14100" max="14100" width="74.5703125" style="46" customWidth="1"/>
    <col min="14101" max="14101" width="101.42578125" style="46" customWidth="1"/>
    <col min="14102" max="14296" width="11.42578125" style="46"/>
    <col min="14297" max="14298" width="21.28515625" style="46" customWidth="1"/>
    <col min="14299" max="14299" width="37.140625" style="46" customWidth="1"/>
    <col min="14300" max="14300" width="49.28515625" style="46" customWidth="1"/>
    <col min="14301" max="14301" width="18.5703125" style="46" customWidth="1"/>
    <col min="14302" max="14302" width="62.28515625" style="46" customWidth="1"/>
    <col min="14303" max="14303" width="21.7109375" style="46" customWidth="1"/>
    <col min="14304" max="14304" width="18.42578125" style="46" customWidth="1"/>
    <col min="14305" max="14305" width="63" style="46" customWidth="1"/>
    <col min="14306" max="14306" width="22.28515625" style="46" customWidth="1"/>
    <col min="14307" max="14307" width="21" style="46" customWidth="1"/>
    <col min="14308" max="14311" width="15.85546875" style="46" customWidth="1"/>
    <col min="14312" max="14312" width="26.140625" style="46" customWidth="1"/>
    <col min="14313" max="14324" width="10.7109375" style="46" customWidth="1"/>
    <col min="14325" max="14332" width="0" style="46" hidden="1" customWidth="1"/>
    <col min="14333" max="14334" width="15.42578125" style="46" customWidth="1"/>
    <col min="14335" max="14335" width="18.7109375" style="46" customWidth="1"/>
    <col min="14336" max="14336" width="18.42578125" style="46" customWidth="1"/>
    <col min="14337" max="14338" width="15.42578125" style="46" customWidth="1"/>
    <col min="14339" max="14339" width="18.140625" style="46" customWidth="1"/>
    <col min="14340" max="14340" width="20.42578125" style="46" customWidth="1"/>
    <col min="14341" max="14341" width="18.140625" style="46" customWidth="1"/>
    <col min="14342" max="14342" width="15.42578125" style="46" customWidth="1"/>
    <col min="14343" max="14343" width="20" style="46" customWidth="1"/>
    <col min="14344" max="14344" width="18.140625" style="46" customWidth="1"/>
    <col min="14345" max="14345" width="15.42578125" style="46" customWidth="1"/>
    <col min="14346" max="14346" width="18.7109375" style="46" customWidth="1"/>
    <col min="14347" max="14347" width="15.42578125" style="46" customWidth="1"/>
    <col min="14348" max="14348" width="17.140625" style="46" customWidth="1"/>
    <col min="14349" max="14349" width="19.28515625" style="46" customWidth="1"/>
    <col min="14350" max="14350" width="17.5703125" style="46" customWidth="1"/>
    <col min="14351" max="14351" width="20.7109375" style="46" customWidth="1"/>
    <col min="14352" max="14352" width="21.42578125" style="46" customWidth="1"/>
    <col min="14353" max="14353" width="21" style="46" customWidth="1"/>
    <col min="14354" max="14354" width="16" style="46" customWidth="1"/>
    <col min="14355" max="14355" width="14.5703125" style="46" customWidth="1"/>
    <col min="14356" max="14356" width="74.5703125" style="46" customWidth="1"/>
    <col min="14357" max="14357" width="101.42578125" style="46" customWidth="1"/>
    <col min="14358" max="14552" width="11.42578125" style="46"/>
    <col min="14553" max="14554" width="21.28515625" style="46" customWidth="1"/>
    <col min="14555" max="14555" width="37.140625" style="46" customWidth="1"/>
    <col min="14556" max="14556" width="49.28515625" style="46" customWidth="1"/>
    <col min="14557" max="14557" width="18.5703125" style="46" customWidth="1"/>
    <col min="14558" max="14558" width="62.28515625" style="46" customWidth="1"/>
    <col min="14559" max="14559" width="21.7109375" style="46" customWidth="1"/>
    <col min="14560" max="14560" width="18.42578125" style="46" customWidth="1"/>
    <col min="14561" max="14561" width="63" style="46" customWidth="1"/>
    <col min="14562" max="14562" width="22.28515625" style="46" customWidth="1"/>
    <col min="14563" max="14563" width="21" style="46" customWidth="1"/>
    <col min="14564" max="14567" width="15.85546875" style="46" customWidth="1"/>
    <col min="14568" max="14568" width="26.140625" style="46" customWidth="1"/>
    <col min="14569" max="14580" width="10.7109375" style="46" customWidth="1"/>
    <col min="14581" max="14588" width="0" style="46" hidden="1" customWidth="1"/>
    <col min="14589" max="14590" width="15.42578125" style="46" customWidth="1"/>
    <col min="14591" max="14591" width="18.7109375" style="46" customWidth="1"/>
    <col min="14592" max="14592" width="18.42578125" style="46" customWidth="1"/>
    <col min="14593" max="14594" width="15.42578125" style="46" customWidth="1"/>
    <col min="14595" max="14595" width="18.140625" style="46" customWidth="1"/>
    <col min="14596" max="14596" width="20.42578125" style="46" customWidth="1"/>
    <col min="14597" max="14597" width="18.140625" style="46" customWidth="1"/>
    <col min="14598" max="14598" width="15.42578125" style="46" customWidth="1"/>
    <col min="14599" max="14599" width="20" style="46" customWidth="1"/>
    <col min="14600" max="14600" width="18.140625" style="46" customWidth="1"/>
    <col min="14601" max="14601" width="15.42578125" style="46" customWidth="1"/>
    <col min="14602" max="14602" width="18.7109375" style="46" customWidth="1"/>
    <col min="14603" max="14603" width="15.42578125" style="46" customWidth="1"/>
    <col min="14604" max="14604" width="17.140625" style="46" customWidth="1"/>
    <col min="14605" max="14605" width="19.28515625" style="46" customWidth="1"/>
    <col min="14606" max="14606" width="17.5703125" style="46" customWidth="1"/>
    <col min="14607" max="14607" width="20.7109375" style="46" customWidth="1"/>
    <col min="14608" max="14608" width="21.42578125" style="46" customWidth="1"/>
    <col min="14609" max="14609" width="21" style="46" customWidth="1"/>
    <col min="14610" max="14610" width="16" style="46" customWidth="1"/>
    <col min="14611" max="14611" width="14.5703125" style="46" customWidth="1"/>
    <col min="14612" max="14612" width="74.5703125" style="46" customWidth="1"/>
    <col min="14613" max="14613" width="101.42578125" style="46" customWidth="1"/>
    <col min="14614" max="14808" width="11.42578125" style="46"/>
    <col min="14809" max="14810" width="21.28515625" style="46" customWidth="1"/>
    <col min="14811" max="14811" width="37.140625" style="46" customWidth="1"/>
    <col min="14812" max="14812" width="49.28515625" style="46" customWidth="1"/>
    <col min="14813" max="14813" width="18.5703125" style="46" customWidth="1"/>
    <col min="14814" max="14814" width="62.28515625" style="46" customWidth="1"/>
    <col min="14815" max="14815" width="21.7109375" style="46" customWidth="1"/>
    <col min="14816" max="14816" width="18.42578125" style="46" customWidth="1"/>
    <col min="14817" max="14817" width="63" style="46" customWidth="1"/>
    <col min="14818" max="14818" width="22.28515625" style="46" customWidth="1"/>
    <col min="14819" max="14819" width="21" style="46" customWidth="1"/>
    <col min="14820" max="14823" width="15.85546875" style="46" customWidth="1"/>
    <col min="14824" max="14824" width="26.140625" style="46" customWidth="1"/>
    <col min="14825" max="14836" width="10.7109375" style="46" customWidth="1"/>
    <col min="14837" max="14844" width="0" style="46" hidden="1" customWidth="1"/>
    <col min="14845" max="14846" width="15.42578125" style="46" customWidth="1"/>
    <col min="14847" max="14847" width="18.7109375" style="46" customWidth="1"/>
    <col min="14848" max="14848" width="18.42578125" style="46" customWidth="1"/>
    <col min="14849" max="14850" width="15.42578125" style="46" customWidth="1"/>
    <col min="14851" max="14851" width="18.140625" style="46" customWidth="1"/>
    <col min="14852" max="14852" width="20.42578125" style="46" customWidth="1"/>
    <col min="14853" max="14853" width="18.140625" style="46" customWidth="1"/>
    <col min="14854" max="14854" width="15.42578125" style="46" customWidth="1"/>
    <col min="14855" max="14855" width="20" style="46" customWidth="1"/>
    <col min="14856" max="14856" width="18.140625" style="46" customWidth="1"/>
    <col min="14857" max="14857" width="15.42578125" style="46" customWidth="1"/>
    <col min="14858" max="14858" width="18.7109375" style="46" customWidth="1"/>
    <col min="14859" max="14859" width="15.42578125" style="46" customWidth="1"/>
    <col min="14860" max="14860" width="17.140625" style="46" customWidth="1"/>
    <col min="14861" max="14861" width="19.28515625" style="46" customWidth="1"/>
    <col min="14862" max="14862" width="17.5703125" style="46" customWidth="1"/>
    <col min="14863" max="14863" width="20.7109375" style="46" customWidth="1"/>
    <col min="14864" max="14864" width="21.42578125" style="46" customWidth="1"/>
    <col min="14865" max="14865" width="21" style="46" customWidth="1"/>
    <col min="14866" max="14866" width="16" style="46" customWidth="1"/>
    <col min="14867" max="14867" width="14.5703125" style="46" customWidth="1"/>
    <col min="14868" max="14868" width="74.5703125" style="46" customWidth="1"/>
    <col min="14869" max="14869" width="101.42578125" style="46" customWidth="1"/>
    <col min="14870" max="15064" width="11.42578125" style="46"/>
    <col min="15065" max="15066" width="21.28515625" style="46" customWidth="1"/>
    <col min="15067" max="15067" width="37.140625" style="46" customWidth="1"/>
    <col min="15068" max="15068" width="49.28515625" style="46" customWidth="1"/>
    <col min="15069" max="15069" width="18.5703125" style="46" customWidth="1"/>
    <col min="15070" max="15070" width="62.28515625" style="46" customWidth="1"/>
    <col min="15071" max="15071" width="21.7109375" style="46" customWidth="1"/>
    <col min="15072" max="15072" width="18.42578125" style="46" customWidth="1"/>
    <col min="15073" max="15073" width="63" style="46" customWidth="1"/>
    <col min="15074" max="15074" width="22.28515625" style="46" customWidth="1"/>
    <col min="15075" max="15075" width="21" style="46" customWidth="1"/>
    <col min="15076" max="15079" width="15.85546875" style="46" customWidth="1"/>
    <col min="15080" max="15080" width="26.140625" style="46" customWidth="1"/>
    <col min="15081" max="15092" width="10.7109375" style="46" customWidth="1"/>
    <col min="15093" max="15100" width="0" style="46" hidden="1" customWidth="1"/>
    <col min="15101" max="15102" width="15.42578125" style="46" customWidth="1"/>
    <col min="15103" max="15103" width="18.7109375" style="46" customWidth="1"/>
    <col min="15104" max="15104" width="18.42578125" style="46" customWidth="1"/>
    <col min="15105" max="15106" width="15.42578125" style="46" customWidth="1"/>
    <col min="15107" max="15107" width="18.140625" style="46" customWidth="1"/>
    <col min="15108" max="15108" width="20.42578125" style="46" customWidth="1"/>
    <col min="15109" max="15109" width="18.140625" style="46" customWidth="1"/>
    <col min="15110" max="15110" width="15.42578125" style="46" customWidth="1"/>
    <col min="15111" max="15111" width="20" style="46" customWidth="1"/>
    <col min="15112" max="15112" width="18.140625" style="46" customWidth="1"/>
    <col min="15113" max="15113" width="15.42578125" style="46" customWidth="1"/>
    <col min="15114" max="15114" width="18.7109375" style="46" customWidth="1"/>
    <col min="15115" max="15115" width="15.42578125" style="46" customWidth="1"/>
    <col min="15116" max="15116" width="17.140625" style="46" customWidth="1"/>
    <col min="15117" max="15117" width="19.28515625" style="46" customWidth="1"/>
    <col min="15118" max="15118" width="17.5703125" style="46" customWidth="1"/>
    <col min="15119" max="15119" width="20.7109375" style="46" customWidth="1"/>
    <col min="15120" max="15120" width="21.42578125" style="46" customWidth="1"/>
    <col min="15121" max="15121" width="21" style="46" customWidth="1"/>
    <col min="15122" max="15122" width="16" style="46" customWidth="1"/>
    <col min="15123" max="15123" width="14.5703125" style="46" customWidth="1"/>
    <col min="15124" max="15124" width="74.5703125" style="46" customWidth="1"/>
    <col min="15125" max="15125" width="101.42578125" style="46" customWidth="1"/>
    <col min="15126" max="15320" width="11.42578125" style="46"/>
    <col min="15321" max="15322" width="21.28515625" style="46" customWidth="1"/>
    <col min="15323" max="15323" width="37.140625" style="46" customWidth="1"/>
    <col min="15324" max="15324" width="49.28515625" style="46" customWidth="1"/>
    <col min="15325" max="15325" width="18.5703125" style="46" customWidth="1"/>
    <col min="15326" max="15326" width="62.28515625" style="46" customWidth="1"/>
    <col min="15327" max="15327" width="21.7109375" style="46" customWidth="1"/>
    <col min="15328" max="15328" width="18.42578125" style="46" customWidth="1"/>
    <col min="15329" max="15329" width="63" style="46" customWidth="1"/>
    <col min="15330" max="15330" width="22.28515625" style="46" customWidth="1"/>
    <col min="15331" max="15331" width="21" style="46" customWidth="1"/>
    <col min="15332" max="15335" width="15.85546875" style="46" customWidth="1"/>
    <col min="15336" max="15336" width="26.140625" style="46" customWidth="1"/>
    <col min="15337" max="15348" width="10.7109375" style="46" customWidth="1"/>
    <col min="15349" max="15356" width="0" style="46" hidden="1" customWidth="1"/>
    <col min="15357" max="15358" width="15.42578125" style="46" customWidth="1"/>
    <col min="15359" max="15359" width="18.7109375" style="46" customWidth="1"/>
    <col min="15360" max="15360" width="18.42578125" style="46" customWidth="1"/>
    <col min="15361" max="15362" width="15.42578125" style="46" customWidth="1"/>
    <col min="15363" max="15363" width="18.140625" style="46" customWidth="1"/>
    <col min="15364" max="15364" width="20.42578125" style="46" customWidth="1"/>
    <col min="15365" max="15365" width="18.140625" style="46" customWidth="1"/>
    <col min="15366" max="15366" width="15.42578125" style="46" customWidth="1"/>
    <col min="15367" max="15367" width="20" style="46" customWidth="1"/>
    <col min="15368" max="15368" width="18.140625" style="46" customWidth="1"/>
    <col min="15369" max="15369" width="15.42578125" style="46" customWidth="1"/>
    <col min="15370" max="15370" width="18.7109375" style="46" customWidth="1"/>
    <col min="15371" max="15371" width="15.42578125" style="46" customWidth="1"/>
    <col min="15372" max="15372" width="17.140625" style="46" customWidth="1"/>
    <col min="15373" max="15373" width="19.28515625" style="46" customWidth="1"/>
    <col min="15374" max="15374" width="17.5703125" style="46" customWidth="1"/>
    <col min="15375" max="15375" width="20.7109375" style="46" customWidth="1"/>
    <col min="15376" max="15376" width="21.42578125" style="46" customWidth="1"/>
    <col min="15377" max="15377" width="21" style="46" customWidth="1"/>
    <col min="15378" max="15378" width="16" style="46" customWidth="1"/>
    <col min="15379" max="15379" width="14.5703125" style="46" customWidth="1"/>
    <col min="15380" max="15380" width="74.5703125" style="46" customWidth="1"/>
    <col min="15381" max="15381" width="101.42578125" style="46" customWidth="1"/>
    <col min="15382" max="15576" width="11.42578125" style="46"/>
    <col min="15577" max="15578" width="21.28515625" style="46" customWidth="1"/>
    <col min="15579" max="15579" width="37.140625" style="46" customWidth="1"/>
    <col min="15580" max="15580" width="49.28515625" style="46" customWidth="1"/>
    <col min="15581" max="15581" width="18.5703125" style="46" customWidth="1"/>
    <col min="15582" max="15582" width="62.28515625" style="46" customWidth="1"/>
    <col min="15583" max="15583" width="21.7109375" style="46" customWidth="1"/>
    <col min="15584" max="15584" width="18.42578125" style="46" customWidth="1"/>
    <col min="15585" max="15585" width="63" style="46" customWidth="1"/>
    <col min="15586" max="15586" width="22.28515625" style="46" customWidth="1"/>
    <col min="15587" max="15587" width="21" style="46" customWidth="1"/>
    <col min="15588" max="15591" width="15.85546875" style="46" customWidth="1"/>
    <col min="15592" max="15592" width="26.140625" style="46" customWidth="1"/>
    <col min="15593" max="15604" width="10.7109375" style="46" customWidth="1"/>
    <col min="15605" max="15612" width="0" style="46" hidden="1" customWidth="1"/>
    <col min="15613" max="15614" width="15.42578125" style="46" customWidth="1"/>
    <col min="15615" max="15615" width="18.7109375" style="46" customWidth="1"/>
    <col min="15616" max="15616" width="18.42578125" style="46" customWidth="1"/>
    <col min="15617" max="15618" width="15.42578125" style="46" customWidth="1"/>
    <col min="15619" max="15619" width="18.140625" style="46" customWidth="1"/>
    <col min="15620" max="15620" width="20.42578125" style="46" customWidth="1"/>
    <col min="15621" max="15621" width="18.140625" style="46" customWidth="1"/>
    <col min="15622" max="15622" width="15.42578125" style="46" customWidth="1"/>
    <col min="15623" max="15623" width="20" style="46" customWidth="1"/>
    <col min="15624" max="15624" width="18.140625" style="46" customWidth="1"/>
    <col min="15625" max="15625" width="15.42578125" style="46" customWidth="1"/>
    <col min="15626" max="15626" width="18.7109375" style="46" customWidth="1"/>
    <col min="15627" max="15627" width="15.42578125" style="46" customWidth="1"/>
    <col min="15628" max="15628" width="17.140625" style="46" customWidth="1"/>
    <col min="15629" max="15629" width="19.28515625" style="46" customWidth="1"/>
    <col min="15630" max="15630" width="17.5703125" style="46" customWidth="1"/>
    <col min="15631" max="15631" width="20.7109375" style="46" customWidth="1"/>
    <col min="15632" max="15632" width="21.42578125" style="46" customWidth="1"/>
    <col min="15633" max="15633" width="21" style="46" customWidth="1"/>
    <col min="15634" max="15634" width="16" style="46" customWidth="1"/>
    <col min="15635" max="15635" width="14.5703125" style="46" customWidth="1"/>
    <col min="15636" max="15636" width="74.5703125" style="46" customWidth="1"/>
    <col min="15637" max="15637" width="101.42578125" style="46" customWidth="1"/>
    <col min="15638" max="15832" width="11.42578125" style="46"/>
    <col min="15833" max="15834" width="21.28515625" style="46" customWidth="1"/>
    <col min="15835" max="15835" width="37.140625" style="46" customWidth="1"/>
    <col min="15836" max="15836" width="49.28515625" style="46" customWidth="1"/>
    <col min="15837" max="15837" width="18.5703125" style="46" customWidth="1"/>
    <col min="15838" max="15838" width="62.28515625" style="46" customWidth="1"/>
    <col min="15839" max="15839" width="21.7109375" style="46" customWidth="1"/>
    <col min="15840" max="15840" width="18.42578125" style="46" customWidth="1"/>
    <col min="15841" max="15841" width="63" style="46" customWidth="1"/>
    <col min="15842" max="15842" width="22.28515625" style="46" customWidth="1"/>
    <col min="15843" max="15843" width="21" style="46" customWidth="1"/>
    <col min="15844" max="15847" width="15.85546875" style="46" customWidth="1"/>
    <col min="15848" max="15848" width="26.140625" style="46" customWidth="1"/>
    <col min="15849" max="15860" width="10.7109375" style="46" customWidth="1"/>
    <col min="15861" max="15868" width="0" style="46" hidden="1" customWidth="1"/>
    <col min="15869" max="15870" width="15.42578125" style="46" customWidth="1"/>
    <col min="15871" max="15871" width="18.7109375" style="46" customWidth="1"/>
    <col min="15872" max="15872" width="18.42578125" style="46" customWidth="1"/>
    <col min="15873" max="15874" width="15.42578125" style="46" customWidth="1"/>
    <col min="15875" max="15875" width="18.140625" style="46" customWidth="1"/>
    <col min="15876" max="15876" width="20.42578125" style="46" customWidth="1"/>
    <col min="15877" max="15877" width="18.140625" style="46" customWidth="1"/>
    <col min="15878" max="15878" width="15.42578125" style="46" customWidth="1"/>
    <col min="15879" max="15879" width="20" style="46" customWidth="1"/>
    <col min="15880" max="15880" width="18.140625" style="46" customWidth="1"/>
    <col min="15881" max="15881" width="15.42578125" style="46" customWidth="1"/>
    <col min="15882" max="15882" width="18.7109375" style="46" customWidth="1"/>
    <col min="15883" max="15883" width="15.42578125" style="46" customWidth="1"/>
    <col min="15884" max="15884" width="17.140625" style="46" customWidth="1"/>
    <col min="15885" max="15885" width="19.28515625" style="46" customWidth="1"/>
    <col min="15886" max="15886" width="17.5703125" style="46" customWidth="1"/>
    <col min="15887" max="15887" width="20.7109375" style="46" customWidth="1"/>
    <col min="15888" max="15888" width="21.42578125" style="46" customWidth="1"/>
    <col min="15889" max="15889" width="21" style="46" customWidth="1"/>
    <col min="15890" max="15890" width="16" style="46" customWidth="1"/>
    <col min="15891" max="15891" width="14.5703125" style="46" customWidth="1"/>
    <col min="15892" max="15892" width="74.5703125" style="46" customWidth="1"/>
    <col min="15893" max="15893" width="101.42578125" style="46" customWidth="1"/>
    <col min="15894" max="16088" width="11.42578125" style="46"/>
    <col min="16089" max="16090" width="21.28515625" style="46" customWidth="1"/>
    <col min="16091" max="16091" width="37.140625" style="46" customWidth="1"/>
    <col min="16092" max="16092" width="49.28515625" style="46" customWidth="1"/>
    <col min="16093" max="16093" width="18.5703125" style="46" customWidth="1"/>
    <col min="16094" max="16094" width="62.28515625" style="46" customWidth="1"/>
    <col min="16095" max="16095" width="21.7109375" style="46" customWidth="1"/>
    <col min="16096" max="16096" width="18.42578125" style="46" customWidth="1"/>
    <col min="16097" max="16097" width="63" style="46" customWidth="1"/>
    <col min="16098" max="16098" width="22.28515625" style="46" customWidth="1"/>
    <col min="16099" max="16099" width="21" style="46" customWidth="1"/>
    <col min="16100" max="16103" width="15.85546875" style="46" customWidth="1"/>
    <col min="16104" max="16104" width="26.140625" style="46" customWidth="1"/>
    <col min="16105" max="16116" width="10.7109375" style="46" customWidth="1"/>
    <col min="16117" max="16124" width="0" style="46" hidden="1" customWidth="1"/>
    <col min="16125" max="16126" width="15.42578125" style="46" customWidth="1"/>
    <col min="16127" max="16127" width="18.7109375" style="46" customWidth="1"/>
    <col min="16128" max="16128" width="18.42578125" style="46" customWidth="1"/>
    <col min="16129" max="16130" width="15.42578125" style="46" customWidth="1"/>
    <col min="16131" max="16131" width="18.140625" style="46" customWidth="1"/>
    <col min="16132" max="16132" width="20.42578125" style="46" customWidth="1"/>
    <col min="16133" max="16133" width="18.140625" style="46" customWidth="1"/>
    <col min="16134" max="16134" width="15.42578125" style="46" customWidth="1"/>
    <col min="16135" max="16135" width="20" style="46" customWidth="1"/>
    <col min="16136" max="16136" width="18.140625" style="46" customWidth="1"/>
    <col min="16137" max="16137" width="15.42578125" style="46" customWidth="1"/>
    <col min="16138" max="16138" width="18.7109375" style="46" customWidth="1"/>
    <col min="16139" max="16139" width="15.42578125" style="46" customWidth="1"/>
    <col min="16140" max="16140" width="17.140625" style="46" customWidth="1"/>
    <col min="16141" max="16141" width="19.28515625" style="46" customWidth="1"/>
    <col min="16142" max="16142" width="17.5703125" style="46" customWidth="1"/>
    <col min="16143" max="16143" width="20.7109375" style="46" customWidth="1"/>
    <col min="16144" max="16144" width="21.42578125" style="46" customWidth="1"/>
    <col min="16145" max="16145" width="21" style="46" customWidth="1"/>
    <col min="16146" max="16146" width="16" style="46" customWidth="1"/>
    <col min="16147" max="16147" width="14.5703125" style="46" customWidth="1"/>
    <col min="16148" max="16148" width="74.5703125" style="46" customWidth="1"/>
    <col min="16149" max="16149" width="101.42578125" style="46" customWidth="1"/>
    <col min="16150" max="16384" width="11.42578125" style="46"/>
  </cols>
  <sheetData>
    <row r="1" spans="1:42" ht="69.75" customHeight="1">
      <c r="B1" s="55"/>
      <c r="C1" s="55" t="s">
        <v>143</v>
      </c>
      <c r="D1" s="59"/>
      <c r="E1" s="59"/>
      <c r="F1" s="59"/>
      <c r="G1" s="59"/>
      <c r="H1" s="59"/>
      <c r="I1" s="59"/>
      <c r="J1" s="59"/>
      <c r="K1" s="59"/>
      <c r="L1" s="59"/>
      <c r="M1" s="59"/>
      <c r="N1" s="59"/>
      <c r="O1" s="59"/>
      <c r="P1" s="59"/>
      <c r="Q1" s="59"/>
      <c r="R1" s="59"/>
      <c r="S1" s="84"/>
      <c r="T1" s="59"/>
      <c r="U1" s="59"/>
    </row>
    <row r="2" spans="1:42" ht="69.75" customHeight="1">
      <c r="B2" s="55"/>
      <c r="C2" s="55" t="s">
        <v>144</v>
      </c>
      <c r="D2" s="55"/>
      <c r="E2" s="55"/>
      <c r="F2" s="55"/>
      <c r="G2" s="55"/>
      <c r="H2" s="55"/>
      <c r="I2" s="55"/>
      <c r="J2" s="55"/>
      <c r="K2" s="55"/>
      <c r="L2" s="55"/>
      <c r="M2" s="55"/>
      <c r="N2" s="55"/>
      <c r="O2" s="55"/>
      <c r="P2" s="55"/>
      <c r="Q2" s="55"/>
      <c r="R2" s="55"/>
      <c r="S2" s="84"/>
      <c r="T2" s="55"/>
      <c r="U2" s="55"/>
    </row>
    <row r="3" spans="1:42" ht="18.75" customHeight="1">
      <c r="A3" s="725"/>
      <c r="B3" s="725"/>
      <c r="C3" s="725"/>
      <c r="D3" s="725"/>
      <c r="E3" s="725"/>
      <c r="F3" s="725"/>
      <c r="G3" s="725"/>
      <c r="H3" s="725"/>
      <c r="I3" s="725"/>
      <c r="J3" s="725"/>
      <c r="K3" s="725"/>
      <c r="L3" s="725"/>
      <c r="M3" s="725"/>
      <c r="N3" s="725"/>
      <c r="O3" s="725"/>
      <c r="P3" s="725"/>
      <c r="Q3" s="725"/>
      <c r="R3" s="725"/>
      <c r="S3" s="725"/>
      <c r="T3" s="725"/>
      <c r="U3" s="725"/>
    </row>
    <row r="4" spans="1:42" ht="114.75" customHeight="1">
      <c r="B4" s="60"/>
      <c r="C4" s="60" t="s">
        <v>624</v>
      </c>
      <c r="D4" s="60"/>
      <c r="E4" s="60"/>
      <c r="F4" s="60"/>
      <c r="G4" s="60"/>
      <c r="H4" s="60"/>
      <c r="I4" s="60"/>
      <c r="J4" s="60"/>
      <c r="K4" s="60"/>
      <c r="L4" s="60"/>
      <c r="M4" s="60"/>
      <c r="N4" s="60"/>
      <c r="O4" s="60"/>
      <c r="P4" s="60"/>
      <c r="Q4" s="60"/>
      <c r="R4" s="60"/>
      <c r="S4" s="85"/>
      <c r="T4" s="60"/>
      <c r="U4" s="60"/>
    </row>
    <row r="5" spans="1:42" ht="57.75" customHeight="1">
      <c r="A5" s="726"/>
      <c r="B5" s="727"/>
      <c r="C5" s="727"/>
      <c r="D5" s="727"/>
      <c r="E5" s="727"/>
      <c r="F5" s="727"/>
      <c r="G5" s="727"/>
      <c r="H5" s="727"/>
      <c r="I5" s="727"/>
      <c r="J5" s="727"/>
      <c r="K5" s="727"/>
      <c r="L5" s="727"/>
      <c r="M5" s="727"/>
      <c r="N5" s="727"/>
      <c r="O5" s="727"/>
      <c r="P5" s="727"/>
      <c r="Q5" s="727"/>
      <c r="R5" s="727"/>
      <c r="S5" s="727"/>
      <c r="T5" s="727"/>
      <c r="U5" s="727"/>
    </row>
    <row r="6" spans="1:42" ht="135.75" customHeight="1">
      <c r="A6" s="866" t="s">
        <v>635</v>
      </c>
      <c r="B6" s="866"/>
      <c r="C6" s="803" t="s">
        <v>44</v>
      </c>
      <c r="D6" s="803"/>
      <c r="E6" s="803"/>
      <c r="F6" s="803"/>
      <c r="G6" s="803"/>
      <c r="H6" s="803"/>
      <c r="I6" s="803"/>
      <c r="J6" s="803"/>
      <c r="K6" s="803"/>
      <c r="L6" s="803"/>
      <c r="M6" s="803"/>
      <c r="N6" s="803"/>
      <c r="O6" s="803"/>
      <c r="P6" s="803"/>
      <c r="Q6" s="803"/>
      <c r="R6" s="803"/>
      <c r="S6" s="803"/>
      <c r="T6" s="803"/>
      <c r="U6" s="803"/>
    </row>
    <row r="7" spans="1:42" ht="13.5" customHeight="1">
      <c r="A7" s="66"/>
      <c r="B7" s="66"/>
      <c r="C7" s="67"/>
      <c r="D7" s="25"/>
      <c r="E7" s="25"/>
      <c r="F7" s="58"/>
      <c r="G7" s="58"/>
      <c r="H7" s="58"/>
      <c r="I7" s="1"/>
      <c r="J7" s="1"/>
      <c r="K7" s="1"/>
      <c r="L7" s="1"/>
      <c r="M7" s="1"/>
      <c r="N7" s="1"/>
      <c r="O7" s="1"/>
      <c r="P7" s="1"/>
      <c r="Q7" s="1"/>
      <c r="R7" s="1"/>
      <c r="S7" s="1"/>
      <c r="T7" s="1"/>
      <c r="U7" s="1"/>
    </row>
    <row r="8" spans="1:42" s="45" customFormat="1" ht="252" customHeight="1">
      <c r="A8" s="866" t="s">
        <v>637</v>
      </c>
      <c r="B8" s="866"/>
      <c r="C8" s="867" t="s">
        <v>643</v>
      </c>
      <c r="D8" s="868"/>
      <c r="E8" s="868"/>
      <c r="F8" s="868"/>
      <c r="G8" s="868"/>
      <c r="H8" s="868"/>
      <c r="I8" s="868"/>
      <c r="J8" s="868"/>
      <c r="K8" s="868"/>
      <c r="L8" s="868"/>
      <c r="M8" s="868"/>
      <c r="N8" s="868"/>
      <c r="O8" s="868"/>
      <c r="P8" s="868"/>
      <c r="Q8" s="868"/>
      <c r="R8" s="868"/>
      <c r="S8" s="868"/>
      <c r="T8" s="868"/>
      <c r="U8" s="869"/>
    </row>
    <row r="9" spans="1:42" s="45" customFormat="1" ht="195.75" customHeight="1">
      <c r="A9" s="152"/>
      <c r="B9" s="152"/>
      <c r="C9" s="873" t="s">
        <v>642</v>
      </c>
      <c r="D9" s="874"/>
      <c r="E9" s="874"/>
      <c r="F9" s="874"/>
      <c r="G9" s="874"/>
      <c r="H9" s="874"/>
      <c r="I9" s="874"/>
      <c r="J9" s="874"/>
      <c r="K9" s="874"/>
      <c r="L9" s="874"/>
      <c r="M9" s="874"/>
      <c r="N9" s="874"/>
      <c r="O9" s="874"/>
      <c r="P9" s="874"/>
      <c r="Q9" s="874"/>
      <c r="R9" s="874"/>
      <c r="S9" s="874"/>
      <c r="T9" s="874"/>
      <c r="U9" s="875"/>
    </row>
    <row r="10" spans="1:42" s="45" customFormat="1" ht="364.5" customHeight="1">
      <c r="A10" s="153"/>
      <c r="B10" s="153"/>
      <c r="C10" s="870" t="s">
        <v>644</v>
      </c>
      <c r="D10" s="871"/>
      <c r="E10" s="871"/>
      <c r="F10" s="871"/>
      <c r="G10" s="871"/>
      <c r="H10" s="871"/>
      <c r="I10" s="871"/>
      <c r="J10" s="871"/>
      <c r="K10" s="871"/>
      <c r="L10" s="871"/>
      <c r="M10" s="871"/>
      <c r="N10" s="871"/>
      <c r="O10" s="871"/>
      <c r="P10" s="871"/>
      <c r="Q10" s="871"/>
      <c r="R10" s="871"/>
      <c r="S10" s="871"/>
      <c r="T10" s="871"/>
      <c r="U10" s="872"/>
    </row>
    <row r="11" spans="1:42" s="45" customFormat="1" ht="21.75" customHeight="1">
      <c r="A11" s="2"/>
      <c r="B11" s="2"/>
      <c r="C11" s="2"/>
      <c r="D11" s="2"/>
      <c r="E11" s="14"/>
      <c r="F11" s="14"/>
      <c r="G11" s="14"/>
      <c r="H11" s="14"/>
      <c r="I11" s="14"/>
      <c r="J11" s="14"/>
      <c r="K11" s="14"/>
      <c r="L11" s="14"/>
      <c r="M11" s="14"/>
      <c r="N11" s="14"/>
      <c r="O11" s="14"/>
      <c r="P11" s="14"/>
      <c r="Q11" s="14"/>
      <c r="R11" s="14"/>
      <c r="S11" s="86"/>
      <c r="T11" s="14"/>
      <c r="U11" s="14"/>
    </row>
    <row r="12" spans="1:42" s="45" customFormat="1" ht="95.25" customHeight="1">
      <c r="A12" s="761" t="s">
        <v>636</v>
      </c>
      <c r="B12" s="761"/>
      <c r="C12" s="761"/>
      <c r="D12" s="761"/>
      <c r="E12" s="761"/>
      <c r="F12" s="761"/>
      <c r="G12" s="761"/>
      <c r="H12" s="761"/>
      <c r="I12" s="761"/>
      <c r="J12" s="761"/>
      <c r="K12" s="761"/>
      <c r="L12" s="761"/>
      <c r="M12" s="761"/>
      <c r="N12" s="761"/>
      <c r="O12" s="761"/>
      <c r="P12" s="761"/>
      <c r="Q12" s="761"/>
      <c r="R12" s="761"/>
      <c r="S12" s="761"/>
      <c r="T12" s="761"/>
      <c r="U12" s="761"/>
      <c r="V12" s="761"/>
      <c r="W12" s="761"/>
      <c r="X12" s="761"/>
      <c r="Y12" s="761"/>
      <c r="AA12" s="650" t="s">
        <v>714</v>
      </c>
      <c r="AB12" s="651"/>
      <c r="AC12" s="651"/>
      <c r="AD12" s="651"/>
      <c r="AE12" s="651"/>
      <c r="AF12" s="651"/>
      <c r="AG12" s="651"/>
      <c r="AH12" s="651"/>
      <c r="AI12" s="651"/>
      <c r="AJ12" s="651"/>
      <c r="AK12" s="651"/>
      <c r="AL12" s="651"/>
      <c r="AM12" s="651"/>
      <c r="AN12" s="651"/>
      <c r="AO12" s="651"/>
      <c r="AP12" s="652"/>
    </row>
    <row r="13" spans="1:42">
      <c r="A13" s="3"/>
      <c r="B13" s="3"/>
      <c r="C13" s="3"/>
      <c r="D13" s="3"/>
      <c r="E13" s="3"/>
      <c r="F13" s="3"/>
      <c r="G13" s="3"/>
      <c r="H13" s="3"/>
      <c r="I13" s="3"/>
      <c r="J13" s="3"/>
      <c r="K13" s="3"/>
      <c r="L13" s="3"/>
      <c r="M13" s="3"/>
      <c r="N13" s="3"/>
      <c r="O13" s="3"/>
      <c r="P13" s="3"/>
      <c r="Q13" s="3"/>
      <c r="R13" s="3"/>
      <c r="S13" s="3"/>
      <c r="T13" s="4"/>
      <c r="U13" s="4"/>
    </row>
    <row r="14" spans="1:42" s="63" customFormat="1" ht="99" customHeight="1">
      <c r="A14" s="765" t="s">
        <v>1</v>
      </c>
      <c r="B14" s="765"/>
      <c r="C14" s="765"/>
      <c r="D14" s="765" t="s">
        <v>2</v>
      </c>
      <c r="E14" s="765"/>
      <c r="F14" s="765" t="s">
        <v>3</v>
      </c>
      <c r="G14" s="765"/>
      <c r="H14" s="765"/>
      <c r="I14" s="765" t="s">
        <v>4</v>
      </c>
      <c r="J14" s="766" t="s">
        <v>5</v>
      </c>
      <c r="K14" s="767"/>
      <c r="L14" s="767"/>
      <c r="M14" s="767"/>
      <c r="N14" s="767"/>
      <c r="O14" s="768"/>
      <c r="P14" s="738" t="s">
        <v>6</v>
      </c>
      <c r="Q14" s="738"/>
      <c r="R14" s="738"/>
      <c r="S14" s="738"/>
      <c r="T14" s="815" t="s">
        <v>7</v>
      </c>
      <c r="U14" s="739" t="s">
        <v>8</v>
      </c>
      <c r="V14" s="819">
        <v>2019</v>
      </c>
      <c r="W14" s="819"/>
      <c r="X14" s="819"/>
      <c r="Y14" s="819"/>
      <c r="AA14" s="634" t="s">
        <v>713</v>
      </c>
      <c r="AB14" s="634"/>
      <c r="AC14" s="634"/>
      <c r="AD14" s="634"/>
      <c r="AE14" s="634" t="s">
        <v>715</v>
      </c>
      <c r="AF14" s="634"/>
      <c r="AG14" s="634"/>
      <c r="AH14" s="634"/>
      <c r="AI14" s="634" t="s">
        <v>716</v>
      </c>
      <c r="AJ14" s="634"/>
      <c r="AK14" s="634"/>
      <c r="AL14" s="634"/>
      <c r="AM14" s="634" t="s">
        <v>717</v>
      </c>
      <c r="AN14" s="634"/>
      <c r="AO14" s="634"/>
      <c r="AP14" s="634"/>
    </row>
    <row r="15" spans="1:42" s="63" customFormat="1" ht="99" customHeight="1">
      <c r="A15" s="765"/>
      <c r="B15" s="765"/>
      <c r="C15" s="765"/>
      <c r="D15" s="765"/>
      <c r="E15" s="765"/>
      <c r="F15" s="765"/>
      <c r="G15" s="765"/>
      <c r="H15" s="765"/>
      <c r="I15" s="765"/>
      <c r="J15" s="769"/>
      <c r="K15" s="770"/>
      <c r="L15" s="770"/>
      <c r="M15" s="770"/>
      <c r="N15" s="770"/>
      <c r="O15" s="771"/>
      <c r="P15" s="738"/>
      <c r="Q15" s="738"/>
      <c r="R15" s="738"/>
      <c r="S15" s="738"/>
      <c r="T15" s="816"/>
      <c r="U15" s="739"/>
      <c r="V15" s="172" t="s">
        <v>11</v>
      </c>
      <c r="W15" s="172" t="s">
        <v>12</v>
      </c>
      <c r="X15" s="173" t="s">
        <v>9</v>
      </c>
      <c r="Y15" s="174" t="s">
        <v>10</v>
      </c>
      <c r="AA15" s="224" t="s">
        <v>13</v>
      </c>
      <c r="AB15" s="224" t="s">
        <v>14</v>
      </c>
      <c r="AC15" s="173" t="s">
        <v>9</v>
      </c>
      <c r="AD15" s="174" t="s">
        <v>10</v>
      </c>
      <c r="AE15" s="224" t="s">
        <v>13</v>
      </c>
      <c r="AF15" s="224" t="s">
        <v>14</v>
      </c>
      <c r="AG15" s="173" t="s">
        <v>9</v>
      </c>
      <c r="AH15" s="174" t="s">
        <v>10</v>
      </c>
      <c r="AI15" s="224" t="s">
        <v>13</v>
      </c>
      <c r="AJ15" s="224" t="s">
        <v>14</v>
      </c>
      <c r="AK15" s="173" t="s">
        <v>9</v>
      </c>
      <c r="AL15" s="174" t="s">
        <v>10</v>
      </c>
      <c r="AM15" s="224" t="s">
        <v>13</v>
      </c>
      <c r="AN15" s="224" t="s">
        <v>14</v>
      </c>
      <c r="AO15" s="173" t="s">
        <v>9</v>
      </c>
      <c r="AP15" s="174" t="s">
        <v>10</v>
      </c>
    </row>
    <row r="16" spans="1:42" ht="197.25" customHeight="1">
      <c r="A16" s="777" t="s">
        <v>46</v>
      </c>
      <c r="B16" s="777"/>
      <c r="C16" s="777"/>
      <c r="D16" s="777" t="s">
        <v>47</v>
      </c>
      <c r="E16" s="777"/>
      <c r="F16" s="777" t="s">
        <v>48</v>
      </c>
      <c r="G16" s="777"/>
      <c r="H16" s="777"/>
      <c r="I16" s="283" t="s">
        <v>50</v>
      </c>
      <c r="J16" s="782" t="s">
        <v>51</v>
      </c>
      <c r="K16" s="783"/>
      <c r="L16" s="783"/>
      <c r="M16" s="783"/>
      <c r="N16" s="783"/>
      <c r="O16" s="784"/>
      <c r="P16" s="668" t="str">
        <f>'Dirección G. Corporativa'!P17:S17</f>
        <v>Índice de gobierno abierto
El seguimiento lo hace SEC.GENERAL</v>
      </c>
      <c r="Q16" s="669"/>
      <c r="R16" s="669"/>
      <c r="S16" s="670"/>
      <c r="T16" s="81" t="str">
        <f>'Dirección G. Corporativa'!T17</f>
        <v>C</v>
      </c>
      <c r="U16" s="284">
        <v>0.1</v>
      </c>
      <c r="V16" s="318">
        <v>0.1</v>
      </c>
      <c r="W16" s="285">
        <v>0</v>
      </c>
      <c r="X16" s="286">
        <v>0</v>
      </c>
      <c r="Y16" s="287">
        <f>X16</f>
        <v>0</v>
      </c>
      <c r="AA16" s="285">
        <v>0</v>
      </c>
      <c r="AB16" s="285">
        <v>0</v>
      </c>
      <c r="AC16" s="286">
        <v>0</v>
      </c>
      <c r="AD16" s="287">
        <f>AC16</f>
        <v>0</v>
      </c>
      <c r="AE16" s="285">
        <v>0</v>
      </c>
      <c r="AF16" s="285">
        <v>0</v>
      </c>
      <c r="AG16" s="286">
        <v>0</v>
      </c>
      <c r="AH16" s="287">
        <f>AG16</f>
        <v>0</v>
      </c>
      <c r="AI16" s="285">
        <v>0</v>
      </c>
      <c r="AJ16" s="285">
        <v>0</v>
      </c>
      <c r="AK16" s="286">
        <v>0</v>
      </c>
      <c r="AL16" s="287">
        <f>AK16</f>
        <v>0</v>
      </c>
      <c r="AM16" s="318">
        <f>+V16</f>
        <v>0.1</v>
      </c>
      <c r="AN16" s="285">
        <v>0</v>
      </c>
      <c r="AO16" s="286">
        <v>0</v>
      </c>
      <c r="AP16" s="287">
        <f>AO16</f>
        <v>0</v>
      </c>
    </row>
    <row r="17" spans="1:43" ht="229.5" customHeight="1">
      <c r="A17" s="777"/>
      <c r="B17" s="777"/>
      <c r="C17" s="777"/>
      <c r="D17" s="777"/>
      <c r="E17" s="777"/>
      <c r="F17" s="777"/>
      <c r="G17" s="777"/>
      <c r="H17" s="777"/>
      <c r="I17" s="465" t="s">
        <v>13</v>
      </c>
      <c r="J17" s="786" t="s">
        <v>49</v>
      </c>
      <c r="K17" s="786"/>
      <c r="L17" s="786"/>
      <c r="M17" s="786"/>
      <c r="N17" s="786"/>
      <c r="O17" s="786"/>
      <c r="P17" s="668" t="s">
        <v>53</v>
      </c>
      <c r="Q17" s="669"/>
      <c r="R17" s="669"/>
      <c r="S17" s="670"/>
      <c r="T17" s="462" t="str">
        <f>'Dirección G. Corporativa'!T18</f>
        <v>C</v>
      </c>
      <c r="U17" s="142">
        <f>'Dirección G. Corporativa'!U18</f>
        <v>0.9</v>
      </c>
      <c r="V17" s="487">
        <v>0.85</v>
      </c>
      <c r="W17" s="427">
        <v>0</v>
      </c>
      <c r="X17" s="467">
        <f>W17/V17</f>
        <v>0</v>
      </c>
      <c r="Y17" s="461">
        <f>X17</f>
        <v>0</v>
      </c>
      <c r="AA17" s="285">
        <v>0</v>
      </c>
      <c r="AB17" s="285">
        <v>0</v>
      </c>
      <c r="AC17" s="286">
        <v>0</v>
      </c>
      <c r="AD17" s="287">
        <f>AC17</f>
        <v>0</v>
      </c>
      <c r="AE17" s="285">
        <v>0</v>
      </c>
      <c r="AF17" s="285">
        <v>0</v>
      </c>
      <c r="AG17" s="286">
        <v>0</v>
      </c>
      <c r="AH17" s="287">
        <f>AG17</f>
        <v>0</v>
      </c>
      <c r="AI17" s="285">
        <v>0</v>
      </c>
      <c r="AJ17" s="285">
        <v>0</v>
      </c>
      <c r="AK17" s="286">
        <v>0</v>
      </c>
      <c r="AL17" s="287">
        <f>AK17</f>
        <v>0</v>
      </c>
      <c r="AM17" s="318">
        <f>+V17</f>
        <v>0.85</v>
      </c>
      <c r="AN17" s="285">
        <v>0</v>
      </c>
      <c r="AO17" s="286">
        <v>0</v>
      </c>
      <c r="AP17" s="287">
        <f>AO17</f>
        <v>0</v>
      </c>
    </row>
    <row r="18" spans="1:43" ht="229.5" customHeight="1">
      <c r="A18" s="777"/>
      <c r="B18" s="777"/>
      <c r="C18" s="777"/>
      <c r="D18" s="777"/>
      <c r="E18" s="777"/>
      <c r="F18" s="777"/>
      <c r="G18" s="777"/>
      <c r="H18" s="777"/>
      <c r="I18" s="465" t="s">
        <v>13</v>
      </c>
      <c r="J18" s="786" t="str">
        <f>'Dirección G. Corporativa'!J19:O19</f>
        <v>71 - Incrementar a un 90% la sostenibilidad del SIG en el Gobierno Distrital</v>
      </c>
      <c r="K18" s="786"/>
      <c r="L18" s="786"/>
      <c r="M18" s="786"/>
      <c r="N18" s="786"/>
      <c r="O18" s="786"/>
      <c r="P18" s="668" t="str">
        <f>'Dirección G. Corporativa'!P19:S19</f>
        <v>557 - Porcentaje de ejecución del Plan de Adecuación y Sostenibilidad SIGD - MIPG en las entidades distritales</v>
      </c>
      <c r="Q18" s="669"/>
      <c r="R18" s="669"/>
      <c r="S18" s="670"/>
      <c r="T18" s="82" t="str">
        <f>'Dirección G. Corporativa'!T19</f>
        <v>K</v>
      </c>
      <c r="U18" s="142">
        <f>'Dirección G. Corporativa'!U19</f>
        <v>1</v>
      </c>
      <c r="V18" s="487">
        <f>'Dirección G. Corporativa'!V19</f>
        <v>1</v>
      </c>
      <c r="W18" s="487">
        <f>'Dirección G. Corporativa'!W19</f>
        <v>0.72250000000000003</v>
      </c>
      <c r="X18" s="467">
        <f>W18/V18</f>
        <v>0.72250000000000003</v>
      </c>
      <c r="Y18" s="461">
        <f>X18</f>
        <v>0.72250000000000003</v>
      </c>
      <c r="AA18" s="458">
        <f>'Dirección de PLaneación '!AA17</f>
        <v>1</v>
      </c>
      <c r="AB18" s="524">
        <f>'Dirección de PLaneación '!AB17</f>
        <v>0.72250000000000003</v>
      </c>
      <c r="AC18" s="467">
        <f>AB18/AA18</f>
        <v>0.72250000000000003</v>
      </c>
      <c r="AD18" s="461">
        <f>AC18</f>
        <v>0.72250000000000003</v>
      </c>
      <c r="AE18" s="524">
        <f>'Dirección de PLaneación '!AE17</f>
        <v>1</v>
      </c>
      <c r="AF18" s="524">
        <f>'Dirección de PLaneación '!AF17</f>
        <v>0.72250000000000003</v>
      </c>
      <c r="AG18" s="527">
        <f>AF18/AE18</f>
        <v>0.72250000000000003</v>
      </c>
      <c r="AH18" s="461">
        <f>AG18</f>
        <v>0.72250000000000003</v>
      </c>
      <c r="AI18" s="524">
        <f>'Dirección de PLaneación '!AI17</f>
        <v>0</v>
      </c>
      <c r="AJ18" s="524">
        <f>'Dirección de PLaneación '!AJ17</f>
        <v>0</v>
      </c>
      <c r="AK18" s="460">
        <v>0</v>
      </c>
      <c r="AL18" s="461">
        <f>AK18</f>
        <v>0</v>
      </c>
      <c r="AM18" s="524">
        <f>'Dirección de PLaneación '!AM17</f>
        <v>0</v>
      </c>
      <c r="AN18" s="524">
        <f>'Dirección de PLaneación '!AN17</f>
        <v>0</v>
      </c>
      <c r="AO18" s="460">
        <v>0</v>
      </c>
      <c r="AP18" s="461">
        <f>AO18</f>
        <v>0</v>
      </c>
    </row>
    <row r="19" spans="1:43" ht="29.25" customHeight="1">
      <c r="A19" s="2"/>
      <c r="B19" s="2"/>
      <c r="C19" s="2"/>
      <c r="D19" s="2"/>
      <c r="E19" s="14"/>
      <c r="F19" s="14"/>
      <c r="G19" s="14"/>
      <c r="H19" s="14"/>
      <c r="I19" s="14"/>
      <c r="J19" s="14"/>
      <c r="K19" s="14"/>
      <c r="L19" s="14"/>
      <c r="M19" s="14"/>
      <c r="N19" s="14"/>
      <c r="O19" s="14"/>
      <c r="P19" s="14"/>
      <c r="Q19" s="14"/>
      <c r="R19" s="14"/>
      <c r="S19" s="86"/>
      <c r="T19" s="14"/>
      <c r="U19" s="14"/>
    </row>
    <row r="20" spans="1:43" ht="29.25" customHeight="1">
      <c r="A20" s="2"/>
      <c r="B20" s="2"/>
      <c r="C20" s="2"/>
      <c r="D20" s="2"/>
      <c r="E20" s="14"/>
      <c r="F20" s="14"/>
      <c r="G20" s="14"/>
      <c r="H20" s="14"/>
      <c r="I20" s="14"/>
      <c r="J20" s="14"/>
      <c r="K20" s="14"/>
      <c r="L20" s="14"/>
      <c r="M20" s="14"/>
      <c r="N20" s="14"/>
      <c r="O20" s="14"/>
      <c r="P20" s="14"/>
      <c r="Q20" s="14"/>
      <c r="R20" s="14"/>
      <c r="S20" s="86"/>
      <c r="T20" s="14"/>
      <c r="U20" s="14"/>
    </row>
    <row r="21" spans="1:43" ht="95.25" customHeight="1">
      <c r="A21" s="761" t="s">
        <v>146</v>
      </c>
      <c r="B21" s="761"/>
      <c r="C21" s="761"/>
      <c r="D21" s="761"/>
      <c r="E21" s="761"/>
      <c r="F21" s="761"/>
      <c r="G21" s="761"/>
      <c r="H21" s="761"/>
      <c r="I21" s="761"/>
      <c r="J21" s="761"/>
      <c r="K21" s="761"/>
      <c r="L21" s="761"/>
      <c r="M21" s="761"/>
      <c r="N21" s="761"/>
      <c r="O21" s="761"/>
      <c r="P21" s="761"/>
      <c r="Q21" s="761"/>
      <c r="R21" s="761"/>
      <c r="S21" s="761"/>
      <c r="T21" s="761"/>
      <c r="U21" s="761"/>
      <c r="V21" s="761"/>
      <c r="W21" s="761"/>
      <c r="X21" s="761"/>
      <c r="Y21" s="761"/>
      <c r="AA21" s="650" t="s">
        <v>714</v>
      </c>
      <c r="AB21" s="651"/>
      <c r="AC21" s="651"/>
      <c r="AD21" s="651"/>
      <c r="AE21" s="651"/>
      <c r="AF21" s="651"/>
      <c r="AG21" s="651"/>
      <c r="AH21" s="651"/>
      <c r="AI21" s="651"/>
      <c r="AJ21" s="651"/>
      <c r="AK21" s="651"/>
      <c r="AL21" s="651"/>
      <c r="AM21" s="651"/>
      <c r="AN21" s="651"/>
      <c r="AO21" s="651"/>
      <c r="AP21" s="652"/>
    </row>
    <row r="22" spans="1:43">
      <c r="A22" s="40"/>
      <c r="B22" s="40"/>
      <c r="C22" s="40"/>
      <c r="D22" s="40"/>
      <c r="E22" s="40"/>
      <c r="F22" s="40"/>
      <c r="G22" s="40"/>
      <c r="H22" s="40"/>
      <c r="I22" s="40"/>
      <c r="J22" s="40"/>
      <c r="K22" s="40"/>
      <c r="L22" s="40"/>
      <c r="M22" s="40"/>
      <c r="N22" s="40"/>
      <c r="O22" s="40"/>
      <c r="P22" s="40"/>
      <c r="Q22" s="40"/>
      <c r="R22" s="40"/>
      <c r="S22" s="87"/>
      <c r="T22" s="40"/>
      <c r="U22" s="40"/>
      <c r="V22" s="40"/>
      <c r="W22" s="40"/>
      <c r="X22" s="40"/>
      <c r="Y22" s="40"/>
    </row>
    <row r="23" spans="1:43" s="73" customFormat="1" ht="84" customHeight="1">
      <c r="A23" s="765" t="s">
        <v>15</v>
      </c>
      <c r="B23" s="765"/>
      <c r="C23" s="765"/>
      <c r="D23" s="765"/>
      <c r="E23" s="765"/>
      <c r="F23" s="765"/>
      <c r="G23" s="765"/>
      <c r="H23" s="765"/>
      <c r="I23" s="785" t="s">
        <v>16</v>
      </c>
      <c r="J23" s="785"/>
      <c r="K23" s="785"/>
      <c r="L23" s="785"/>
      <c r="M23" s="785"/>
      <c r="N23" s="785"/>
      <c r="O23" s="765" t="s">
        <v>17</v>
      </c>
      <c r="P23" s="710" t="s">
        <v>18</v>
      </c>
      <c r="Q23" s="711"/>
      <c r="R23" s="712"/>
      <c r="S23" s="753" t="s">
        <v>152</v>
      </c>
      <c r="T23" s="815" t="s">
        <v>7</v>
      </c>
      <c r="U23" s="818" t="s">
        <v>324</v>
      </c>
      <c r="V23" s="819">
        <v>2019</v>
      </c>
      <c r="W23" s="819"/>
      <c r="X23" s="819"/>
      <c r="Y23" s="819"/>
      <c r="AA23" s="634" t="s">
        <v>713</v>
      </c>
      <c r="AB23" s="634"/>
      <c r="AC23" s="634"/>
      <c r="AD23" s="634"/>
      <c r="AE23" s="634" t="s">
        <v>715</v>
      </c>
      <c r="AF23" s="634"/>
      <c r="AG23" s="634"/>
      <c r="AH23" s="634"/>
      <c r="AI23" s="634" t="s">
        <v>716</v>
      </c>
      <c r="AJ23" s="634"/>
      <c r="AK23" s="634"/>
      <c r="AL23" s="634"/>
      <c r="AM23" s="634" t="s">
        <v>717</v>
      </c>
      <c r="AN23" s="634"/>
      <c r="AO23" s="634"/>
      <c r="AP23" s="634"/>
    </row>
    <row r="24" spans="1:43" s="73" customFormat="1" ht="84" customHeight="1">
      <c r="A24" s="765"/>
      <c r="B24" s="765"/>
      <c r="C24" s="765"/>
      <c r="D24" s="765"/>
      <c r="E24" s="765"/>
      <c r="F24" s="765"/>
      <c r="G24" s="765"/>
      <c r="H24" s="765"/>
      <c r="I24" s="785"/>
      <c r="J24" s="785"/>
      <c r="K24" s="785"/>
      <c r="L24" s="785"/>
      <c r="M24" s="785"/>
      <c r="N24" s="785"/>
      <c r="O24" s="765"/>
      <c r="P24" s="713"/>
      <c r="Q24" s="714"/>
      <c r="R24" s="715"/>
      <c r="S24" s="754"/>
      <c r="T24" s="816"/>
      <c r="U24" s="818"/>
      <c r="V24" s="172" t="s">
        <v>11</v>
      </c>
      <c r="W24" s="172" t="s">
        <v>12</v>
      </c>
      <c r="X24" s="173" t="s">
        <v>9</v>
      </c>
      <c r="Y24" s="174" t="s">
        <v>10</v>
      </c>
      <c r="AA24" s="224" t="s">
        <v>13</v>
      </c>
      <c r="AB24" s="224" t="s">
        <v>14</v>
      </c>
      <c r="AC24" s="173" t="s">
        <v>9</v>
      </c>
      <c r="AD24" s="174" t="s">
        <v>10</v>
      </c>
      <c r="AE24" s="224" t="s">
        <v>13</v>
      </c>
      <c r="AF24" s="224" t="s">
        <v>14</v>
      </c>
      <c r="AG24" s="173" t="s">
        <v>9</v>
      </c>
      <c r="AH24" s="174" t="s">
        <v>10</v>
      </c>
      <c r="AI24" s="224" t="s">
        <v>13</v>
      </c>
      <c r="AJ24" s="224" t="s">
        <v>14</v>
      </c>
      <c r="AK24" s="173" t="s">
        <v>9</v>
      </c>
      <c r="AL24" s="174" t="s">
        <v>10</v>
      </c>
      <c r="AM24" s="224" t="s">
        <v>13</v>
      </c>
      <c r="AN24" s="224" t="s">
        <v>14</v>
      </c>
      <c r="AO24" s="173" t="s">
        <v>9</v>
      </c>
      <c r="AP24" s="174" t="s">
        <v>10</v>
      </c>
    </row>
    <row r="25" spans="1:43" ht="291.75" customHeight="1">
      <c r="A25" s="793" t="s">
        <v>55</v>
      </c>
      <c r="B25" s="793"/>
      <c r="C25" s="793"/>
      <c r="D25" s="793"/>
      <c r="E25" s="793"/>
      <c r="F25" s="793"/>
      <c r="G25" s="793"/>
      <c r="H25" s="793"/>
      <c r="I25" s="793" t="s">
        <v>56</v>
      </c>
      <c r="J25" s="793"/>
      <c r="K25" s="793"/>
      <c r="L25" s="793"/>
      <c r="M25" s="793"/>
      <c r="N25" s="793"/>
      <c r="O25" s="80">
        <v>123</v>
      </c>
      <c r="P25" s="794" t="s">
        <v>57</v>
      </c>
      <c r="Q25" s="795"/>
      <c r="R25" s="796"/>
      <c r="S25" s="88" t="s">
        <v>153</v>
      </c>
      <c r="T25" s="81" t="s">
        <v>58</v>
      </c>
      <c r="U25" s="441">
        <f>'Dirección G. Corporativa'!U30</f>
        <v>100</v>
      </c>
      <c r="V25" s="437">
        <f>'Dirección G. Corporativa'!V30</f>
        <v>100</v>
      </c>
      <c r="W25" s="437">
        <f>'Dirección G. Corporativa'!W30</f>
        <v>45.44</v>
      </c>
      <c r="X25" s="411">
        <f>W25/V25</f>
        <v>0.45439999999999997</v>
      </c>
      <c r="Y25" s="42">
        <f>X25</f>
        <v>0.45439999999999997</v>
      </c>
      <c r="AA25" s="437">
        <f>'Dirección G. Corporativa'!AA30</f>
        <v>100</v>
      </c>
      <c r="AB25" s="437">
        <f>'Dirección G. Corporativa'!AB30</f>
        <v>15.78</v>
      </c>
      <c r="AC25" s="411">
        <f>AB25/AA25</f>
        <v>0.1578</v>
      </c>
      <c r="AD25" s="223">
        <f>AC25</f>
        <v>0.1578</v>
      </c>
      <c r="AE25" s="437">
        <f>'Dirección G. Corporativa'!AE30</f>
        <v>100</v>
      </c>
      <c r="AF25" s="437">
        <f>'Dirección G. Corporativa'!AF30</f>
        <v>45.44</v>
      </c>
      <c r="AG25" s="527">
        <f>AF25/AE25</f>
        <v>0.45439999999999997</v>
      </c>
      <c r="AH25" s="223">
        <f>AG25</f>
        <v>0.45439999999999997</v>
      </c>
      <c r="AI25" s="437">
        <f>'Dirección G. Corporativa'!AI30</f>
        <v>0</v>
      </c>
      <c r="AJ25" s="437">
        <f>'Dirección G. Corporativa'!AJ30</f>
        <v>0</v>
      </c>
      <c r="AK25" s="222">
        <v>0</v>
      </c>
      <c r="AL25" s="223">
        <f>AK25</f>
        <v>0</v>
      </c>
      <c r="AM25" s="437">
        <f>'Dirección G. Corporativa'!AM30</f>
        <v>100</v>
      </c>
      <c r="AN25" s="437">
        <f>'Dirección G. Corporativa'!AN30</f>
        <v>0</v>
      </c>
      <c r="AO25" s="222">
        <v>0</v>
      </c>
      <c r="AP25" s="223">
        <f>AO25</f>
        <v>0</v>
      </c>
    </row>
    <row r="26" spans="1:43" ht="12.75" customHeight="1">
      <c r="A26" s="2"/>
      <c r="B26" s="2"/>
      <c r="C26" s="2"/>
      <c r="D26" s="2"/>
      <c r="E26" s="14"/>
      <c r="F26" s="14"/>
      <c r="G26" s="14"/>
      <c r="H26" s="14"/>
      <c r="I26" s="14"/>
      <c r="J26" s="14"/>
      <c r="K26" s="14"/>
      <c r="L26" s="14"/>
      <c r="M26" s="14"/>
      <c r="N26" s="14"/>
      <c r="O26" s="14"/>
      <c r="P26" s="14"/>
      <c r="Q26" s="14"/>
      <c r="R26" s="14"/>
      <c r="S26" s="86"/>
      <c r="T26" s="14"/>
      <c r="U26" s="14"/>
      <c r="AB26" s="46">
        <v>0</v>
      </c>
      <c r="AC26" s="46">
        <v>0</v>
      </c>
      <c r="AD26" s="46">
        <v>0</v>
      </c>
      <c r="AE26" s="46">
        <f>AD26</f>
        <v>0</v>
      </c>
      <c r="AF26" s="46">
        <v>0</v>
      </c>
      <c r="AG26" s="46">
        <v>0</v>
      </c>
      <c r="AH26" s="46">
        <v>0</v>
      </c>
      <c r="AI26" s="46">
        <f>AH26</f>
        <v>0</v>
      </c>
      <c r="AJ26" s="46">
        <v>0</v>
      </c>
      <c r="AK26" s="46">
        <v>0</v>
      </c>
      <c r="AL26" s="46">
        <v>0</v>
      </c>
      <c r="AM26" s="46">
        <f>AL26</f>
        <v>0</v>
      </c>
      <c r="AN26" s="46">
        <v>0</v>
      </c>
      <c r="AO26" s="46">
        <v>0</v>
      </c>
      <c r="AP26" s="46">
        <v>0</v>
      </c>
      <c r="AQ26" s="46">
        <f>AP26</f>
        <v>0</v>
      </c>
    </row>
    <row r="27" spans="1:43" ht="12.75" customHeight="1">
      <c r="A27" s="2"/>
      <c r="B27" s="2"/>
      <c r="C27" s="2"/>
      <c r="D27" s="2"/>
      <c r="E27" s="14"/>
      <c r="F27" s="14"/>
      <c r="G27" s="14"/>
      <c r="H27" s="14"/>
      <c r="I27" s="14"/>
      <c r="J27" s="14"/>
      <c r="K27" s="14"/>
      <c r="L27" s="14"/>
      <c r="M27" s="14"/>
      <c r="N27" s="14"/>
      <c r="O27" s="14"/>
      <c r="P27" s="14"/>
      <c r="Q27" s="14"/>
      <c r="R27" s="14"/>
      <c r="S27" s="86"/>
      <c r="T27" s="14"/>
      <c r="U27" s="14"/>
    </row>
    <row r="28" spans="1:43" ht="110.25" customHeight="1">
      <c r="A28" s="723" t="s">
        <v>148</v>
      </c>
      <c r="B28" s="723"/>
      <c r="C28" s="723"/>
      <c r="D28" s="723"/>
      <c r="E28" s="723"/>
      <c r="F28" s="723"/>
      <c r="G28" s="723"/>
      <c r="H28" s="723"/>
      <c r="I28" s="723"/>
      <c r="J28" s="723"/>
      <c r="K28" s="723"/>
      <c r="L28" s="723"/>
      <c r="M28" s="723"/>
      <c r="N28" s="723"/>
      <c r="O28" s="723"/>
      <c r="P28" s="723"/>
      <c r="Q28" s="723"/>
      <c r="R28" s="723"/>
      <c r="S28" s="723"/>
      <c r="T28" s="723"/>
      <c r="U28" s="723"/>
      <c r="V28" s="723"/>
      <c r="W28" s="723"/>
      <c r="X28" s="723"/>
      <c r="Y28" s="723"/>
    </row>
    <row r="29" spans="1:43" s="15" customFormat="1" ht="12" customHeight="1">
      <c r="A29" s="5"/>
      <c r="B29" s="5"/>
      <c r="C29" s="5"/>
      <c r="D29" s="5"/>
      <c r="E29" s="5"/>
      <c r="F29" s="5"/>
      <c r="G29" s="5"/>
      <c r="H29" s="5"/>
      <c r="I29" s="5"/>
      <c r="J29" s="5"/>
      <c r="K29" s="5"/>
      <c r="L29" s="5"/>
      <c r="M29" s="5"/>
      <c r="N29" s="5"/>
      <c r="O29" s="5"/>
      <c r="P29" s="5"/>
      <c r="Q29" s="5"/>
      <c r="R29" s="5"/>
      <c r="S29" s="5"/>
      <c r="T29" s="5"/>
      <c r="U29" s="5"/>
    </row>
    <row r="30" spans="1:43" s="15" customFormat="1" ht="92.25" customHeight="1">
      <c r="A30" s="792" t="s">
        <v>59</v>
      </c>
      <c r="B30" s="792"/>
      <c r="C30" s="791" t="s">
        <v>60</v>
      </c>
      <c r="D30" s="791"/>
      <c r="E30" s="791"/>
      <c r="F30" s="791"/>
      <c r="G30" s="791"/>
      <c r="H30" s="791"/>
      <c r="I30" s="791"/>
      <c r="J30" s="791"/>
      <c r="K30" s="791"/>
      <c r="L30" s="791"/>
      <c r="M30" s="791"/>
      <c r="N30" s="791"/>
      <c r="O30" s="791"/>
      <c r="P30" s="791"/>
      <c r="Q30" s="791"/>
      <c r="R30" s="791"/>
      <c r="S30" s="791"/>
      <c r="T30" s="791"/>
      <c r="U30" s="791"/>
      <c r="V30" s="791"/>
      <c r="W30" s="791"/>
      <c r="X30" s="791"/>
      <c r="Y30" s="791"/>
    </row>
    <row r="31" spans="1:43" s="15" customFormat="1" ht="94.5" customHeight="1">
      <c r="A31" s="792" t="s">
        <v>19</v>
      </c>
      <c r="B31" s="792"/>
      <c r="C31" s="791" t="s">
        <v>61</v>
      </c>
      <c r="D31" s="791"/>
      <c r="E31" s="791"/>
      <c r="F31" s="791"/>
      <c r="G31" s="791"/>
      <c r="H31" s="791"/>
      <c r="I31" s="791"/>
      <c r="J31" s="791"/>
      <c r="K31" s="791"/>
      <c r="L31" s="791"/>
      <c r="M31" s="791"/>
      <c r="N31" s="791"/>
      <c r="O31" s="791"/>
      <c r="P31" s="791"/>
      <c r="Q31" s="791"/>
      <c r="R31" s="791"/>
      <c r="S31" s="791"/>
      <c r="T31" s="791"/>
      <c r="U31" s="791"/>
      <c r="V31" s="791"/>
      <c r="W31" s="791"/>
      <c r="X31" s="791"/>
      <c r="Y31" s="791"/>
    </row>
    <row r="32" spans="1:43" s="15" customFormat="1" ht="159.75" customHeight="1">
      <c r="A32" s="792" t="s">
        <v>62</v>
      </c>
      <c r="B32" s="792"/>
      <c r="C32" s="791" t="s">
        <v>63</v>
      </c>
      <c r="D32" s="791"/>
      <c r="E32" s="791"/>
      <c r="F32" s="791"/>
      <c r="G32" s="791"/>
      <c r="H32" s="791"/>
      <c r="I32" s="791"/>
      <c r="J32" s="791"/>
      <c r="K32" s="791"/>
      <c r="L32" s="791"/>
      <c r="M32" s="791"/>
      <c r="N32" s="791"/>
      <c r="O32" s="791"/>
      <c r="P32" s="791"/>
      <c r="Q32" s="791"/>
      <c r="R32" s="791"/>
      <c r="S32" s="791"/>
      <c r="T32" s="791"/>
      <c r="U32" s="791"/>
      <c r="V32" s="791"/>
      <c r="W32" s="791"/>
      <c r="X32" s="791"/>
      <c r="Y32" s="791"/>
      <c r="AA32" s="650" t="s">
        <v>714</v>
      </c>
      <c r="AB32" s="651"/>
      <c r="AC32" s="651"/>
      <c r="AD32" s="651"/>
      <c r="AE32" s="651"/>
      <c r="AF32" s="651"/>
      <c r="AG32" s="651"/>
      <c r="AH32" s="651"/>
      <c r="AI32" s="651"/>
      <c r="AJ32" s="651"/>
      <c r="AK32" s="651"/>
      <c r="AL32" s="651"/>
      <c r="AM32" s="651"/>
      <c r="AN32" s="651"/>
      <c r="AO32" s="651"/>
      <c r="AP32" s="652"/>
    </row>
    <row r="33" spans="1:15880" s="15" customFormat="1" ht="17.25" customHeight="1">
      <c r="A33" s="5"/>
      <c r="B33" s="5"/>
      <c r="C33" s="5"/>
      <c r="D33" s="5"/>
      <c r="E33" s="5"/>
      <c r="F33" s="5"/>
      <c r="G33" s="5"/>
      <c r="H33" s="5"/>
      <c r="I33" s="5"/>
      <c r="J33" s="5"/>
      <c r="K33" s="5"/>
      <c r="L33" s="5"/>
      <c r="M33" s="5"/>
      <c r="N33" s="5"/>
      <c r="O33" s="5"/>
      <c r="P33" s="5"/>
      <c r="Q33" s="5"/>
      <c r="R33" s="5"/>
      <c r="S33" s="5"/>
      <c r="T33" s="5"/>
      <c r="U33" s="5"/>
      <c r="AA33" s="46"/>
      <c r="AB33" s="46"/>
      <c r="AC33" s="46"/>
      <c r="AD33" s="46"/>
      <c r="AE33" s="46"/>
      <c r="AF33" s="46"/>
      <c r="AG33" s="46"/>
      <c r="AH33" s="46"/>
      <c r="AI33" s="46"/>
      <c r="AJ33" s="46"/>
      <c r="AK33" s="46"/>
      <c r="AL33" s="46"/>
      <c r="AM33" s="46"/>
      <c r="AN33" s="46"/>
      <c r="AO33" s="46"/>
      <c r="AP33" s="46"/>
    </row>
    <row r="34" spans="1:15880" ht="76.5" customHeight="1">
      <c r="A34" s="728" t="s">
        <v>20</v>
      </c>
      <c r="B34" s="728" t="s">
        <v>21</v>
      </c>
      <c r="C34" s="728"/>
      <c r="D34" s="728" t="s">
        <v>631</v>
      </c>
      <c r="E34" s="737" t="s">
        <v>69</v>
      </c>
      <c r="F34" s="737"/>
      <c r="G34" s="737"/>
      <c r="H34" s="737"/>
      <c r="I34" s="737"/>
      <c r="J34" s="877" t="s">
        <v>627</v>
      </c>
      <c r="K34" s="878"/>
      <c r="L34" s="728" t="s">
        <v>665</v>
      </c>
      <c r="M34" s="728"/>
      <c r="N34" s="728"/>
      <c r="O34" s="728" t="s">
        <v>98</v>
      </c>
      <c r="P34" s="738" t="s">
        <v>23</v>
      </c>
      <c r="Q34" s="738"/>
      <c r="R34" s="738"/>
      <c r="S34" s="738" t="s">
        <v>152</v>
      </c>
      <c r="T34" s="739" t="s">
        <v>7</v>
      </c>
      <c r="U34" s="736" t="s">
        <v>623</v>
      </c>
      <c r="V34" s="819">
        <v>2019</v>
      </c>
      <c r="W34" s="819"/>
      <c r="X34" s="819"/>
      <c r="Y34" s="819"/>
      <c r="AA34" s="634" t="s">
        <v>713</v>
      </c>
      <c r="AB34" s="634"/>
      <c r="AC34" s="634"/>
      <c r="AD34" s="634"/>
      <c r="AE34" s="634" t="s">
        <v>715</v>
      </c>
      <c r="AF34" s="634"/>
      <c r="AG34" s="634"/>
      <c r="AH34" s="634"/>
      <c r="AI34" s="634" t="s">
        <v>716</v>
      </c>
      <c r="AJ34" s="634"/>
      <c r="AK34" s="634"/>
      <c r="AL34" s="634"/>
      <c r="AM34" s="634" t="s">
        <v>717</v>
      </c>
      <c r="AN34" s="634"/>
      <c r="AO34" s="634"/>
      <c r="AP34" s="634"/>
    </row>
    <row r="35" spans="1:15880" ht="140.25" customHeight="1">
      <c r="A35" s="728"/>
      <c r="B35" s="728"/>
      <c r="C35" s="728"/>
      <c r="D35" s="728"/>
      <c r="E35" s="737"/>
      <c r="F35" s="737"/>
      <c r="G35" s="737"/>
      <c r="H35" s="737"/>
      <c r="I35" s="737"/>
      <c r="J35" s="879"/>
      <c r="K35" s="880"/>
      <c r="L35" s="728"/>
      <c r="M35" s="728"/>
      <c r="N35" s="728"/>
      <c r="O35" s="728"/>
      <c r="P35" s="738"/>
      <c r="Q35" s="738"/>
      <c r="R35" s="738"/>
      <c r="S35" s="738"/>
      <c r="T35" s="739"/>
      <c r="U35" s="736"/>
      <c r="V35" s="79" t="s">
        <v>11</v>
      </c>
      <c r="W35" s="79" t="s">
        <v>12</v>
      </c>
      <c r="X35" s="39" t="s">
        <v>9</v>
      </c>
      <c r="Y35" s="174" t="s">
        <v>10</v>
      </c>
      <c r="AA35" s="224" t="s">
        <v>13</v>
      </c>
      <c r="AB35" s="224" t="s">
        <v>14</v>
      </c>
      <c r="AC35" s="173" t="s">
        <v>9</v>
      </c>
      <c r="AD35" s="174" t="s">
        <v>10</v>
      </c>
      <c r="AE35" s="224" t="s">
        <v>13</v>
      </c>
      <c r="AF35" s="224" t="s">
        <v>14</v>
      </c>
      <c r="AG35" s="173" t="s">
        <v>9</v>
      </c>
      <c r="AH35" s="174" t="s">
        <v>10</v>
      </c>
      <c r="AI35" s="224" t="s">
        <v>13</v>
      </c>
      <c r="AJ35" s="224" t="s">
        <v>14</v>
      </c>
      <c r="AK35" s="173" t="s">
        <v>9</v>
      </c>
      <c r="AL35" s="174" t="s">
        <v>10</v>
      </c>
      <c r="AM35" s="224" t="s">
        <v>13</v>
      </c>
      <c r="AN35" s="224" t="s">
        <v>14</v>
      </c>
      <c r="AO35" s="173" t="s">
        <v>9</v>
      </c>
      <c r="AP35" s="174" t="s">
        <v>10</v>
      </c>
    </row>
    <row r="36" spans="1:15880" ht="394.5" customHeight="1">
      <c r="A36" s="148" t="s">
        <v>64</v>
      </c>
      <c r="B36" s="884" t="s">
        <v>65</v>
      </c>
      <c r="C36" s="884"/>
      <c r="D36" s="184" t="s">
        <v>74</v>
      </c>
      <c r="E36" s="876" t="s">
        <v>75</v>
      </c>
      <c r="F36" s="876"/>
      <c r="G36" s="876"/>
      <c r="H36" s="876"/>
      <c r="I36" s="876"/>
      <c r="J36" s="823" t="s">
        <v>1020</v>
      </c>
      <c r="K36" s="824"/>
      <c r="L36" s="881" t="s">
        <v>97</v>
      </c>
      <c r="M36" s="881"/>
      <c r="N36" s="881"/>
      <c r="O36" s="154" t="s">
        <v>99</v>
      </c>
      <c r="P36" s="882" t="s">
        <v>1024</v>
      </c>
      <c r="Q36" s="882"/>
      <c r="R36" s="882"/>
      <c r="S36" s="95" t="s">
        <v>153</v>
      </c>
      <c r="T36" s="82" t="s">
        <v>58</v>
      </c>
      <c r="U36" s="6">
        <v>1</v>
      </c>
      <c r="V36" s="317">
        <v>1</v>
      </c>
      <c r="W36" s="179">
        <v>1.1659999999999999</v>
      </c>
      <c r="X36" s="543">
        <v>1.1659999999999999</v>
      </c>
      <c r="Y36" s="544">
        <v>1.1659999999999999</v>
      </c>
      <c r="Z36" s="45"/>
      <c r="AA36" s="541">
        <v>1</v>
      </c>
      <c r="AB36" s="413">
        <v>1.1659999999999999</v>
      </c>
      <c r="AC36" s="543">
        <v>1.1659999999999999</v>
      </c>
      <c r="AD36" s="544">
        <v>1.1659999999999999</v>
      </c>
      <c r="AE36" s="541">
        <v>1</v>
      </c>
      <c r="AF36" s="541">
        <v>1</v>
      </c>
      <c r="AG36" s="543">
        <v>1</v>
      </c>
      <c r="AH36" s="544">
        <v>1</v>
      </c>
      <c r="AI36" s="542">
        <v>0</v>
      </c>
      <c r="AJ36" s="542">
        <v>0</v>
      </c>
      <c r="AK36" s="460">
        <v>0</v>
      </c>
      <c r="AL36" s="544">
        <v>0</v>
      </c>
      <c r="AM36" s="542">
        <v>0</v>
      </c>
      <c r="AN36" s="542">
        <v>0</v>
      </c>
      <c r="AO36" s="460">
        <v>0</v>
      </c>
      <c r="AP36" s="544">
        <v>0</v>
      </c>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c r="BR36" s="45"/>
      <c r="BS36" s="45"/>
      <c r="BT36" s="45"/>
      <c r="BU36" s="45"/>
      <c r="BV36" s="45"/>
      <c r="BW36" s="45"/>
      <c r="BX36" s="45"/>
      <c r="BY36" s="45"/>
      <c r="BZ36" s="45"/>
      <c r="CA36" s="45"/>
      <c r="CB36" s="45"/>
      <c r="CC36" s="45"/>
      <c r="CD36" s="45"/>
      <c r="CE36" s="45"/>
      <c r="CF36" s="45"/>
      <c r="CG36" s="45"/>
      <c r="CH36" s="45"/>
      <c r="CI36" s="45"/>
      <c r="CJ36" s="45"/>
      <c r="CK36" s="45"/>
      <c r="CL36" s="45"/>
      <c r="CM36" s="45"/>
      <c r="CN36" s="45"/>
      <c r="CO36" s="45"/>
      <c r="CP36" s="45"/>
      <c r="CQ36" s="45"/>
      <c r="CR36" s="45"/>
      <c r="CS36" s="45"/>
      <c r="CT36" s="45"/>
      <c r="CU36" s="45"/>
      <c r="CV36" s="45"/>
      <c r="CW36" s="45"/>
      <c r="CX36" s="45"/>
      <c r="CY36" s="45"/>
      <c r="CZ36" s="45"/>
      <c r="DA36" s="45"/>
      <c r="DB36" s="45"/>
      <c r="DC36" s="45"/>
      <c r="DD36" s="45"/>
      <c r="DE36" s="45"/>
      <c r="DF36" s="45"/>
      <c r="DG36" s="45"/>
      <c r="DH36" s="45"/>
      <c r="DI36" s="45"/>
      <c r="DJ36" s="45"/>
      <c r="DK36" s="45"/>
      <c r="DL36" s="45"/>
      <c r="DM36" s="45"/>
      <c r="DN36" s="45"/>
      <c r="DO36" s="45"/>
      <c r="DP36" s="45"/>
      <c r="DQ36" s="45"/>
      <c r="DR36" s="45"/>
      <c r="DS36" s="45"/>
      <c r="DT36" s="45"/>
      <c r="DU36" s="45"/>
      <c r="DV36" s="45"/>
      <c r="DW36" s="45"/>
      <c r="DX36" s="45"/>
      <c r="DY36" s="45"/>
      <c r="DZ36" s="45"/>
      <c r="EA36" s="45"/>
      <c r="EB36" s="45"/>
      <c r="EC36" s="45"/>
      <c r="ED36" s="45"/>
      <c r="EE36" s="45"/>
      <c r="EF36" s="45"/>
      <c r="EG36" s="45"/>
      <c r="EH36" s="45"/>
      <c r="EI36" s="45"/>
      <c r="EJ36" s="45"/>
      <c r="EK36" s="45"/>
      <c r="EL36" s="45"/>
      <c r="EM36" s="45"/>
      <c r="EN36" s="45"/>
      <c r="EO36" s="45"/>
      <c r="EP36" s="45"/>
      <c r="EQ36" s="45"/>
      <c r="ER36" s="45"/>
      <c r="ES36" s="45"/>
      <c r="ET36" s="45"/>
      <c r="EU36" s="45"/>
      <c r="EV36" s="45"/>
      <c r="EW36" s="45"/>
      <c r="EX36" s="45"/>
      <c r="EY36" s="45"/>
      <c r="EZ36" s="45"/>
      <c r="FA36" s="45"/>
      <c r="FB36" s="45"/>
      <c r="FC36" s="45"/>
      <c r="FD36" s="45"/>
      <c r="FE36" s="45"/>
      <c r="FF36" s="45"/>
      <c r="FG36" s="45"/>
      <c r="FH36" s="45"/>
      <c r="FI36" s="45"/>
      <c r="FJ36" s="45"/>
      <c r="FK36" s="45"/>
      <c r="FL36" s="45"/>
      <c r="FM36" s="45"/>
      <c r="FN36" s="45"/>
      <c r="FO36" s="45"/>
      <c r="FP36" s="45"/>
      <c r="FQ36" s="45"/>
      <c r="FR36" s="45"/>
      <c r="FS36" s="45"/>
      <c r="FT36" s="45"/>
      <c r="FU36" s="45"/>
      <c r="FV36" s="45"/>
      <c r="FW36" s="45"/>
      <c r="FX36" s="45"/>
      <c r="FY36" s="45"/>
      <c r="FZ36" s="45"/>
      <c r="GA36" s="45"/>
      <c r="GB36" s="45"/>
      <c r="GC36" s="45"/>
      <c r="GD36" s="45"/>
      <c r="GE36" s="45"/>
      <c r="GF36" s="45"/>
      <c r="GG36" s="45"/>
      <c r="GH36" s="45"/>
      <c r="GI36" s="45"/>
      <c r="GJ36" s="45"/>
      <c r="GK36" s="45"/>
      <c r="GL36" s="45"/>
      <c r="GM36" s="45"/>
      <c r="GN36" s="45"/>
      <c r="GO36" s="45"/>
      <c r="GP36" s="45"/>
      <c r="GQ36" s="45"/>
      <c r="GR36" s="45"/>
      <c r="GS36" s="45"/>
      <c r="GT36" s="45"/>
      <c r="GU36" s="45"/>
      <c r="GV36" s="45"/>
      <c r="GW36" s="45"/>
      <c r="GX36" s="45"/>
      <c r="GY36" s="45"/>
      <c r="GZ36" s="45"/>
      <c r="HA36" s="45"/>
      <c r="HB36" s="45"/>
      <c r="HC36" s="45"/>
      <c r="HD36" s="45"/>
      <c r="HE36" s="45"/>
      <c r="HF36" s="45"/>
      <c r="HG36" s="45"/>
      <c r="HH36" s="45"/>
      <c r="HI36" s="45"/>
      <c r="HJ36" s="45"/>
      <c r="HK36" s="45"/>
      <c r="HL36" s="45"/>
      <c r="HM36" s="45"/>
      <c r="HN36" s="45"/>
      <c r="HO36" s="45"/>
      <c r="HP36" s="45"/>
      <c r="HQ36" s="45"/>
      <c r="HR36" s="45"/>
      <c r="HS36" s="45"/>
      <c r="HT36" s="45"/>
      <c r="HU36" s="45"/>
      <c r="HV36" s="45"/>
      <c r="HW36" s="45"/>
      <c r="HX36" s="45"/>
      <c r="HY36" s="45"/>
      <c r="HZ36" s="45"/>
      <c r="IA36" s="45"/>
      <c r="IB36" s="45"/>
      <c r="IC36" s="45"/>
      <c r="ID36" s="45"/>
      <c r="IE36" s="45"/>
      <c r="IF36" s="45"/>
      <c r="IG36" s="45"/>
      <c r="IH36" s="45"/>
      <c r="II36" s="45"/>
      <c r="IJ36" s="45"/>
      <c r="IK36" s="45"/>
      <c r="IL36" s="45"/>
      <c r="IM36" s="45"/>
      <c r="IN36" s="45"/>
      <c r="IO36" s="45"/>
      <c r="IP36" s="45"/>
      <c r="IQ36" s="45"/>
      <c r="IR36" s="45"/>
      <c r="IS36" s="45"/>
      <c r="IT36" s="45"/>
      <c r="IU36" s="45"/>
      <c r="IV36" s="45"/>
      <c r="IW36" s="45"/>
      <c r="IX36" s="45"/>
      <c r="IY36" s="45"/>
      <c r="IZ36" s="45"/>
      <c r="JA36" s="45"/>
      <c r="JB36" s="45"/>
      <c r="JC36" s="45"/>
      <c r="JD36" s="45"/>
      <c r="JE36" s="45"/>
      <c r="JF36" s="45"/>
      <c r="JG36" s="45"/>
      <c r="JH36" s="45"/>
      <c r="JI36" s="45"/>
      <c r="JJ36" s="45"/>
      <c r="JK36" s="45"/>
      <c r="JL36" s="45"/>
      <c r="JM36" s="45"/>
      <c r="JN36" s="45"/>
      <c r="JO36" s="45"/>
      <c r="JP36" s="45"/>
      <c r="JQ36" s="45"/>
      <c r="JR36" s="45"/>
      <c r="JS36" s="45"/>
      <c r="JT36" s="45"/>
      <c r="JU36" s="45"/>
      <c r="JV36" s="45"/>
      <c r="JW36" s="45"/>
      <c r="JX36" s="45"/>
      <c r="JY36" s="45"/>
      <c r="JZ36" s="45"/>
      <c r="KA36" s="45"/>
      <c r="KB36" s="45"/>
      <c r="KC36" s="45"/>
      <c r="KD36" s="45"/>
      <c r="KE36" s="45"/>
      <c r="KF36" s="45"/>
      <c r="KG36" s="45"/>
      <c r="KH36" s="45"/>
      <c r="KI36" s="45"/>
      <c r="KJ36" s="45"/>
      <c r="KK36" s="45"/>
      <c r="KL36" s="45"/>
      <c r="KM36" s="45"/>
      <c r="KN36" s="45"/>
      <c r="KO36" s="45"/>
      <c r="KP36" s="45"/>
      <c r="KQ36" s="45"/>
      <c r="KR36" s="45"/>
      <c r="KS36" s="45"/>
      <c r="KT36" s="45"/>
      <c r="KU36" s="45"/>
      <c r="KV36" s="45"/>
      <c r="KW36" s="45"/>
      <c r="KX36" s="45"/>
      <c r="KY36" s="45"/>
      <c r="KZ36" s="45"/>
      <c r="LA36" s="45"/>
      <c r="LB36" s="45"/>
      <c r="LC36" s="45"/>
      <c r="LD36" s="45"/>
      <c r="LE36" s="45"/>
      <c r="LF36" s="45"/>
      <c r="LG36" s="45"/>
      <c r="LH36" s="45"/>
      <c r="LI36" s="45"/>
      <c r="LJ36" s="45"/>
      <c r="LK36" s="45"/>
      <c r="LL36" s="45"/>
      <c r="LM36" s="45"/>
      <c r="LN36" s="45"/>
      <c r="LO36" s="45"/>
      <c r="LP36" s="45"/>
      <c r="LQ36" s="45"/>
      <c r="LR36" s="45"/>
      <c r="LS36" s="45"/>
      <c r="LT36" s="45"/>
      <c r="LU36" s="45"/>
      <c r="LV36" s="45"/>
      <c r="LW36" s="45"/>
      <c r="LX36" s="45"/>
      <c r="LY36" s="45"/>
      <c r="LZ36" s="45"/>
      <c r="MA36" s="45"/>
      <c r="MB36" s="45"/>
      <c r="MC36" s="45"/>
      <c r="MD36" s="45"/>
      <c r="ME36" s="45"/>
      <c r="MF36" s="45"/>
      <c r="MG36" s="45"/>
      <c r="MH36" s="45"/>
      <c r="MI36" s="45"/>
      <c r="MJ36" s="45"/>
      <c r="MK36" s="45"/>
      <c r="ML36" s="45"/>
      <c r="MM36" s="45"/>
      <c r="MN36" s="45"/>
      <c r="MO36" s="45"/>
      <c r="MP36" s="45"/>
      <c r="MQ36" s="45"/>
      <c r="MR36" s="45"/>
      <c r="MS36" s="45"/>
      <c r="MT36" s="45"/>
      <c r="MU36" s="45"/>
      <c r="MV36" s="45"/>
      <c r="MW36" s="45"/>
      <c r="MX36" s="45"/>
      <c r="MY36" s="45"/>
      <c r="MZ36" s="45"/>
      <c r="NA36" s="45"/>
      <c r="NB36" s="45"/>
      <c r="NC36" s="45"/>
      <c r="ND36" s="45"/>
      <c r="NE36" s="45"/>
      <c r="NF36" s="45"/>
      <c r="NG36" s="45"/>
      <c r="NH36" s="45"/>
      <c r="NI36" s="45"/>
      <c r="NJ36" s="45"/>
      <c r="NK36" s="45"/>
      <c r="NL36" s="45"/>
      <c r="NM36" s="45"/>
      <c r="NN36" s="45"/>
      <c r="NO36" s="45"/>
      <c r="NP36" s="45"/>
      <c r="NQ36" s="45"/>
      <c r="NR36" s="45"/>
      <c r="NS36" s="45"/>
      <c r="NT36" s="45"/>
      <c r="NU36" s="45"/>
      <c r="NV36" s="45"/>
      <c r="NW36" s="45"/>
      <c r="NX36" s="45"/>
      <c r="NY36" s="45"/>
      <c r="NZ36" s="45"/>
      <c r="OA36" s="45"/>
      <c r="OB36" s="45"/>
      <c r="OC36" s="45"/>
      <c r="OD36" s="45"/>
      <c r="OE36" s="45"/>
      <c r="OF36" s="45"/>
      <c r="OG36" s="45"/>
      <c r="OH36" s="45"/>
      <c r="OI36" s="45"/>
      <c r="OJ36" s="45"/>
      <c r="OK36" s="45"/>
      <c r="OL36" s="45"/>
      <c r="OM36" s="45"/>
      <c r="ON36" s="45"/>
      <c r="OO36" s="45"/>
      <c r="OP36" s="45"/>
      <c r="OQ36" s="45"/>
      <c r="OR36" s="45"/>
      <c r="OS36" s="45"/>
      <c r="OT36" s="45"/>
      <c r="OU36" s="45"/>
      <c r="OV36" s="45"/>
      <c r="OW36" s="45"/>
      <c r="OX36" s="45"/>
      <c r="OY36" s="45"/>
      <c r="OZ36" s="45"/>
      <c r="PA36" s="45"/>
      <c r="PB36" s="45"/>
      <c r="PC36" s="45"/>
      <c r="PD36" s="45"/>
      <c r="PE36" s="45"/>
      <c r="PF36" s="45"/>
      <c r="PG36" s="45"/>
      <c r="PH36" s="45"/>
      <c r="PI36" s="45"/>
      <c r="PJ36" s="45"/>
      <c r="PK36" s="45"/>
      <c r="PL36" s="45"/>
      <c r="PM36" s="45"/>
      <c r="PN36" s="45"/>
      <c r="PO36" s="45"/>
      <c r="PP36" s="45"/>
      <c r="PQ36" s="45"/>
      <c r="PR36" s="45"/>
      <c r="PS36" s="45"/>
      <c r="PT36" s="45"/>
      <c r="PU36" s="45"/>
      <c r="PV36" s="45"/>
      <c r="PW36" s="45"/>
      <c r="PX36" s="45"/>
      <c r="PY36" s="45"/>
      <c r="PZ36" s="45"/>
      <c r="QA36" s="45"/>
      <c r="QB36" s="45"/>
      <c r="QC36" s="45"/>
      <c r="QD36" s="45"/>
      <c r="QE36" s="45"/>
      <c r="QF36" s="45"/>
      <c r="QG36" s="45"/>
      <c r="QH36" s="45"/>
      <c r="QI36" s="45"/>
      <c r="QJ36" s="45"/>
      <c r="QK36" s="45"/>
      <c r="QL36" s="45"/>
      <c r="QM36" s="45"/>
      <c r="QN36" s="45"/>
      <c r="QO36" s="45"/>
      <c r="QP36" s="45"/>
      <c r="QQ36" s="45"/>
      <c r="QR36" s="45"/>
      <c r="QS36" s="45"/>
      <c r="QT36" s="45"/>
      <c r="QU36" s="45"/>
      <c r="QV36" s="45"/>
      <c r="QW36" s="45"/>
      <c r="QX36" s="45"/>
      <c r="QY36" s="45"/>
      <c r="QZ36" s="45"/>
      <c r="RA36" s="45"/>
      <c r="RB36" s="45"/>
      <c r="RC36" s="45"/>
      <c r="RD36" s="45"/>
      <c r="RE36" s="45"/>
      <c r="RF36" s="45"/>
      <c r="RG36" s="45"/>
      <c r="RH36" s="45"/>
      <c r="RI36" s="45"/>
      <c r="RJ36" s="45"/>
      <c r="RK36" s="45"/>
      <c r="RL36" s="45"/>
      <c r="RM36" s="45"/>
      <c r="RN36" s="45"/>
      <c r="RO36" s="45"/>
      <c r="RP36" s="45"/>
      <c r="RQ36" s="45"/>
      <c r="RR36" s="45"/>
      <c r="RS36" s="45"/>
      <c r="RT36" s="45"/>
      <c r="RU36" s="45"/>
      <c r="RV36" s="45"/>
      <c r="RW36" s="45"/>
      <c r="RX36" s="45"/>
      <c r="RY36" s="45"/>
      <c r="RZ36" s="45"/>
      <c r="SA36" s="45"/>
      <c r="SB36" s="45"/>
      <c r="SC36" s="45"/>
      <c r="SD36" s="45"/>
      <c r="SE36" s="45"/>
      <c r="SF36" s="45"/>
      <c r="SG36" s="45"/>
      <c r="SH36" s="45"/>
      <c r="SI36" s="45"/>
      <c r="SJ36" s="45"/>
      <c r="SK36" s="45"/>
      <c r="SL36" s="45"/>
      <c r="SM36" s="45"/>
      <c r="SN36" s="45"/>
      <c r="SO36" s="45"/>
      <c r="SP36" s="45"/>
      <c r="SQ36" s="45"/>
      <c r="SR36" s="45"/>
      <c r="SS36" s="45"/>
      <c r="ST36" s="45"/>
      <c r="SU36" s="45"/>
      <c r="SV36" s="45"/>
      <c r="SW36" s="45"/>
      <c r="SX36" s="45"/>
      <c r="SY36" s="45"/>
      <c r="SZ36" s="45"/>
      <c r="TA36" s="45"/>
      <c r="TB36" s="45"/>
      <c r="TC36" s="45"/>
      <c r="TD36" s="45"/>
      <c r="TE36" s="45"/>
      <c r="TF36" s="45"/>
      <c r="TG36" s="45"/>
      <c r="TH36" s="45"/>
      <c r="TI36" s="45"/>
      <c r="TJ36" s="45"/>
      <c r="TK36" s="45"/>
      <c r="TL36" s="45"/>
      <c r="TM36" s="45"/>
      <c r="TN36" s="45"/>
      <c r="TO36" s="45"/>
      <c r="TP36" s="45"/>
      <c r="TQ36" s="45"/>
      <c r="TR36" s="45"/>
      <c r="TS36" s="45"/>
      <c r="TT36" s="45"/>
      <c r="TU36" s="45"/>
      <c r="TV36" s="45"/>
      <c r="TW36" s="45"/>
      <c r="TX36" s="45"/>
      <c r="TY36" s="45"/>
      <c r="TZ36" s="45"/>
      <c r="UA36" s="45"/>
      <c r="UB36" s="45"/>
      <c r="UC36" s="45"/>
      <c r="UD36" s="45"/>
      <c r="UE36" s="45"/>
      <c r="UF36" s="45"/>
      <c r="UG36" s="45"/>
      <c r="UH36" s="45"/>
      <c r="UI36" s="45"/>
      <c r="UJ36" s="45"/>
      <c r="UK36" s="45"/>
      <c r="UL36" s="45"/>
      <c r="UM36" s="45"/>
      <c r="UN36" s="45"/>
      <c r="UO36" s="45"/>
      <c r="UP36" s="45"/>
      <c r="UQ36" s="45"/>
      <c r="UR36" s="45"/>
      <c r="US36" s="45"/>
      <c r="UT36" s="45"/>
      <c r="UU36" s="45"/>
      <c r="UV36" s="45"/>
      <c r="UW36" s="45"/>
      <c r="UX36" s="45"/>
      <c r="UY36" s="45"/>
      <c r="UZ36" s="45"/>
      <c r="VA36" s="45"/>
      <c r="VB36" s="45"/>
      <c r="VC36" s="45"/>
      <c r="VD36" s="45"/>
      <c r="VE36" s="45"/>
      <c r="VF36" s="45"/>
      <c r="VG36" s="45"/>
      <c r="VH36" s="45"/>
      <c r="VI36" s="45"/>
      <c r="VJ36" s="45"/>
      <c r="VK36" s="45"/>
      <c r="VL36" s="45"/>
      <c r="VM36" s="45"/>
      <c r="VN36" s="45"/>
      <c r="VO36" s="45"/>
      <c r="VP36" s="45"/>
      <c r="VQ36" s="45"/>
      <c r="VR36" s="45"/>
      <c r="VS36" s="45"/>
      <c r="VT36" s="45"/>
      <c r="VU36" s="45"/>
      <c r="VV36" s="45"/>
      <c r="VW36" s="45"/>
      <c r="VX36" s="45"/>
      <c r="VY36" s="45"/>
      <c r="VZ36" s="45"/>
      <c r="WA36" s="45"/>
      <c r="WB36" s="45"/>
      <c r="WC36" s="45"/>
      <c r="WD36" s="45"/>
      <c r="WE36" s="45"/>
      <c r="WF36" s="45"/>
      <c r="WG36" s="45"/>
      <c r="WH36" s="45"/>
      <c r="WI36" s="45"/>
      <c r="WJ36" s="45"/>
      <c r="WK36" s="45"/>
      <c r="WL36" s="45"/>
      <c r="WM36" s="45"/>
      <c r="WN36" s="45"/>
      <c r="WO36" s="45"/>
      <c r="WP36" s="45"/>
      <c r="WQ36" s="45"/>
      <c r="WR36" s="45"/>
      <c r="WS36" s="45"/>
      <c r="WT36" s="45"/>
      <c r="WU36" s="45"/>
      <c r="WV36" s="45"/>
      <c r="WW36" s="45"/>
      <c r="WX36" s="45"/>
      <c r="WY36" s="45"/>
      <c r="WZ36" s="45"/>
      <c r="XA36" s="45"/>
      <c r="XB36" s="45"/>
      <c r="XC36" s="45"/>
      <c r="XD36" s="45"/>
      <c r="XE36" s="45"/>
      <c r="XF36" s="45"/>
      <c r="XG36" s="45"/>
      <c r="XH36" s="45"/>
      <c r="XI36" s="45"/>
      <c r="XJ36" s="45"/>
      <c r="XK36" s="45"/>
      <c r="XL36" s="45"/>
      <c r="XM36" s="45"/>
      <c r="XN36" s="45"/>
      <c r="XO36" s="45"/>
      <c r="XP36" s="45"/>
      <c r="XQ36" s="45"/>
      <c r="XR36" s="45"/>
      <c r="XS36" s="45"/>
      <c r="XT36" s="45"/>
      <c r="XU36" s="45"/>
      <c r="XV36" s="45"/>
      <c r="XW36" s="45"/>
      <c r="XX36" s="45"/>
      <c r="XY36" s="45"/>
      <c r="XZ36" s="45"/>
      <c r="YA36" s="45"/>
      <c r="YB36" s="45"/>
      <c r="YC36" s="45"/>
      <c r="YD36" s="45"/>
      <c r="YE36" s="45"/>
      <c r="YF36" s="45"/>
      <c r="YG36" s="45"/>
      <c r="YH36" s="45"/>
      <c r="YI36" s="45"/>
      <c r="YJ36" s="45"/>
      <c r="YK36" s="45"/>
      <c r="YL36" s="45"/>
      <c r="YM36" s="45"/>
      <c r="YN36" s="45"/>
      <c r="YO36" s="45"/>
      <c r="YP36" s="45"/>
      <c r="YQ36" s="45"/>
      <c r="YR36" s="45"/>
      <c r="YS36" s="45"/>
      <c r="YT36" s="45"/>
      <c r="YU36" s="45"/>
      <c r="YV36" s="45"/>
      <c r="YW36" s="45"/>
      <c r="YX36" s="45"/>
      <c r="YY36" s="45"/>
      <c r="YZ36" s="45"/>
      <c r="ZA36" s="45"/>
      <c r="ZB36" s="45"/>
      <c r="ZC36" s="45"/>
      <c r="ZD36" s="45"/>
      <c r="ZE36" s="45"/>
      <c r="ZF36" s="45"/>
      <c r="ZG36" s="45"/>
      <c r="ZH36" s="45"/>
      <c r="ZI36" s="45"/>
      <c r="ZJ36" s="45"/>
      <c r="ZK36" s="45"/>
      <c r="ZL36" s="45"/>
      <c r="ZM36" s="45"/>
      <c r="ZN36" s="45"/>
      <c r="ZO36" s="45"/>
      <c r="ZP36" s="45"/>
      <c r="ZQ36" s="45"/>
      <c r="ZR36" s="45"/>
      <c r="ZS36" s="45"/>
      <c r="ZT36" s="45"/>
      <c r="ZU36" s="45"/>
      <c r="ZV36" s="45"/>
      <c r="ZW36" s="45"/>
      <c r="ZX36" s="45"/>
      <c r="ZY36" s="45"/>
      <c r="ZZ36" s="45"/>
      <c r="AAA36" s="45"/>
      <c r="AAB36" s="45"/>
      <c r="AAC36" s="45"/>
      <c r="AAD36" s="45"/>
      <c r="AAE36" s="45"/>
      <c r="AAF36" s="45"/>
      <c r="AAG36" s="45"/>
      <c r="AAH36" s="45"/>
      <c r="AAI36" s="45"/>
      <c r="AAJ36" s="45"/>
      <c r="AAK36" s="45"/>
      <c r="AAL36" s="45"/>
      <c r="AAM36" s="45"/>
      <c r="AAN36" s="45"/>
      <c r="AAO36" s="45"/>
      <c r="AAP36" s="45"/>
      <c r="AAQ36" s="45"/>
      <c r="AAR36" s="45"/>
      <c r="AAS36" s="45"/>
      <c r="AAT36" s="45"/>
      <c r="AAU36" s="45"/>
      <c r="AAV36" s="45"/>
      <c r="AAW36" s="45"/>
      <c r="AAX36" s="45"/>
      <c r="AAY36" s="45"/>
      <c r="AAZ36" s="45"/>
      <c r="ABA36" s="45"/>
      <c r="ABB36" s="45"/>
      <c r="ABC36" s="45"/>
      <c r="ABD36" s="45"/>
      <c r="ABE36" s="45"/>
      <c r="ABF36" s="45"/>
      <c r="ABG36" s="45"/>
      <c r="ABH36" s="45"/>
      <c r="ABI36" s="45"/>
      <c r="ABJ36" s="45"/>
      <c r="ABK36" s="45"/>
      <c r="ABL36" s="45"/>
      <c r="ABM36" s="45"/>
      <c r="ABN36" s="45"/>
      <c r="ABO36" s="45"/>
      <c r="ABP36" s="45"/>
      <c r="ABQ36" s="45"/>
      <c r="ABR36" s="45"/>
      <c r="ABS36" s="45"/>
      <c r="ABT36" s="45"/>
      <c r="ABU36" s="45"/>
      <c r="ABV36" s="45"/>
      <c r="ABW36" s="45"/>
      <c r="ABX36" s="45"/>
      <c r="ABY36" s="45"/>
      <c r="ABZ36" s="45"/>
      <c r="ACA36" s="45"/>
      <c r="ACB36" s="45"/>
      <c r="ACC36" s="45"/>
      <c r="ACD36" s="45"/>
      <c r="ACE36" s="45"/>
      <c r="ACF36" s="45"/>
      <c r="ACG36" s="45"/>
      <c r="ACH36" s="45"/>
      <c r="ACI36" s="45"/>
      <c r="ACJ36" s="45"/>
      <c r="ACK36" s="45"/>
      <c r="ACL36" s="45"/>
      <c r="ACM36" s="45"/>
      <c r="ACN36" s="45"/>
      <c r="ACO36" s="45"/>
      <c r="ACP36" s="45"/>
      <c r="ACQ36" s="45"/>
      <c r="ACR36" s="45"/>
      <c r="ACS36" s="45"/>
      <c r="ACT36" s="45"/>
      <c r="ACU36" s="45"/>
      <c r="ACV36" s="45"/>
      <c r="ACW36" s="45"/>
      <c r="ACX36" s="45"/>
      <c r="ACY36" s="45"/>
      <c r="ACZ36" s="45"/>
      <c r="ADA36" s="45"/>
      <c r="ADB36" s="45"/>
      <c r="ADC36" s="45"/>
      <c r="ADD36" s="45"/>
      <c r="ADE36" s="45"/>
      <c r="ADF36" s="45"/>
      <c r="ADG36" s="45"/>
      <c r="ADH36" s="45"/>
      <c r="ADI36" s="45"/>
      <c r="ADJ36" s="45"/>
      <c r="ADK36" s="45"/>
      <c r="ADL36" s="45"/>
      <c r="ADM36" s="45"/>
      <c r="ADN36" s="45"/>
      <c r="ADO36" s="45"/>
      <c r="ADP36" s="45"/>
      <c r="ADQ36" s="45"/>
      <c r="ADR36" s="45"/>
      <c r="ADS36" s="45"/>
      <c r="ADT36" s="45"/>
      <c r="ADU36" s="45"/>
      <c r="ADV36" s="45"/>
      <c r="ADW36" s="45"/>
      <c r="ADX36" s="45"/>
      <c r="ADY36" s="45"/>
      <c r="ADZ36" s="45"/>
      <c r="AEA36" s="45"/>
      <c r="AEB36" s="45"/>
      <c r="AEC36" s="45"/>
      <c r="AED36" s="45"/>
      <c r="AEE36" s="45"/>
      <c r="AEF36" s="45"/>
      <c r="AEG36" s="45"/>
      <c r="AEH36" s="45"/>
      <c r="AEI36" s="45"/>
      <c r="AEJ36" s="45"/>
      <c r="AEK36" s="45"/>
      <c r="AEL36" s="45"/>
      <c r="AEM36" s="45"/>
      <c r="AEN36" s="45"/>
      <c r="AEO36" s="45"/>
      <c r="AEP36" s="45"/>
      <c r="AEQ36" s="45"/>
      <c r="AER36" s="45"/>
      <c r="AES36" s="45"/>
      <c r="AET36" s="45"/>
      <c r="AEU36" s="45"/>
      <c r="AEV36" s="45"/>
      <c r="AEW36" s="45"/>
      <c r="AEX36" s="45"/>
      <c r="AEY36" s="45"/>
      <c r="AEZ36" s="45"/>
      <c r="AFA36" s="45"/>
      <c r="AFB36" s="45"/>
      <c r="AFC36" s="45"/>
      <c r="AFD36" s="45"/>
      <c r="AFE36" s="45"/>
      <c r="AFF36" s="45"/>
      <c r="AFG36" s="45"/>
      <c r="AFH36" s="45"/>
      <c r="AFI36" s="45"/>
      <c r="AFJ36" s="45"/>
      <c r="AFK36" s="45"/>
      <c r="AFL36" s="45"/>
      <c r="AFM36" s="45"/>
      <c r="AFN36" s="45"/>
      <c r="AFO36" s="45"/>
      <c r="AFP36" s="45"/>
      <c r="AFQ36" s="45"/>
      <c r="AFR36" s="45"/>
      <c r="AFS36" s="45"/>
      <c r="AFT36" s="45"/>
      <c r="AFU36" s="45"/>
      <c r="AFV36" s="45"/>
      <c r="AFW36" s="45"/>
      <c r="AFX36" s="45"/>
      <c r="AFY36" s="45"/>
      <c r="AFZ36" s="45"/>
      <c r="AGA36" s="45"/>
      <c r="AGB36" s="45"/>
      <c r="AGC36" s="45"/>
      <c r="AGD36" s="45"/>
      <c r="AGE36" s="45"/>
      <c r="AGF36" s="45"/>
      <c r="AGG36" s="45"/>
      <c r="AGH36" s="45"/>
      <c r="AGI36" s="45"/>
      <c r="AGJ36" s="45"/>
      <c r="AGK36" s="45"/>
      <c r="AGL36" s="45"/>
      <c r="AGM36" s="45"/>
      <c r="AGN36" s="45"/>
      <c r="AGO36" s="45"/>
      <c r="AGP36" s="45"/>
      <c r="AGQ36" s="45"/>
      <c r="AGR36" s="45"/>
      <c r="AGS36" s="45"/>
      <c r="AGT36" s="45"/>
      <c r="AGU36" s="45"/>
      <c r="AGV36" s="45"/>
      <c r="AGW36" s="45"/>
      <c r="AGX36" s="45"/>
      <c r="AGY36" s="45"/>
      <c r="AGZ36" s="45"/>
      <c r="AHA36" s="45"/>
      <c r="AHB36" s="45"/>
      <c r="AHC36" s="45"/>
      <c r="AHD36" s="45"/>
      <c r="AHE36" s="45"/>
      <c r="AHF36" s="45"/>
      <c r="AHG36" s="45"/>
      <c r="AHH36" s="45"/>
      <c r="AHI36" s="45"/>
      <c r="AHJ36" s="45"/>
      <c r="AHK36" s="45"/>
      <c r="AHL36" s="45"/>
      <c r="AHM36" s="45"/>
      <c r="AHN36" s="45"/>
      <c r="AHO36" s="45"/>
      <c r="AHP36" s="45"/>
      <c r="AHQ36" s="45"/>
      <c r="AHR36" s="45"/>
      <c r="AHS36" s="45"/>
      <c r="AHT36" s="45"/>
      <c r="AHU36" s="45"/>
      <c r="AHV36" s="45"/>
      <c r="AHW36" s="45"/>
      <c r="AHX36" s="45"/>
      <c r="AHY36" s="45"/>
      <c r="AHZ36" s="45"/>
      <c r="AIA36" s="45"/>
      <c r="AIB36" s="45"/>
      <c r="AIC36" s="45"/>
      <c r="AID36" s="45"/>
      <c r="AIE36" s="45"/>
      <c r="AIF36" s="45"/>
      <c r="AIG36" s="45"/>
      <c r="AIH36" s="45"/>
      <c r="AII36" s="45"/>
      <c r="AIJ36" s="45"/>
      <c r="AIK36" s="45"/>
      <c r="AIL36" s="45"/>
      <c r="AIM36" s="45"/>
      <c r="AIN36" s="45"/>
      <c r="AIO36" s="45"/>
      <c r="AIP36" s="45"/>
      <c r="AIQ36" s="45"/>
      <c r="AIR36" s="45"/>
      <c r="AIS36" s="45"/>
      <c r="AIT36" s="45"/>
      <c r="AIU36" s="45"/>
      <c r="AIV36" s="45"/>
      <c r="AIW36" s="45"/>
      <c r="AIX36" s="45"/>
      <c r="AIY36" s="45"/>
      <c r="AIZ36" s="45"/>
      <c r="AJA36" s="45"/>
      <c r="AJB36" s="45"/>
      <c r="AJC36" s="45"/>
      <c r="AJD36" s="45"/>
      <c r="AJE36" s="45"/>
      <c r="AJF36" s="45"/>
      <c r="AJG36" s="45"/>
      <c r="AJH36" s="45"/>
      <c r="AJI36" s="45"/>
      <c r="AJJ36" s="45"/>
      <c r="AJK36" s="45"/>
      <c r="AJL36" s="45"/>
      <c r="AJM36" s="45"/>
      <c r="AJN36" s="45"/>
      <c r="AJO36" s="45"/>
      <c r="AJP36" s="45"/>
      <c r="AJQ36" s="45"/>
      <c r="AJR36" s="45"/>
      <c r="AJS36" s="45"/>
      <c r="AJT36" s="45"/>
      <c r="AJU36" s="45"/>
      <c r="AJV36" s="45"/>
      <c r="AJW36" s="45"/>
      <c r="AJX36" s="45"/>
      <c r="AJY36" s="45"/>
      <c r="AJZ36" s="45"/>
      <c r="AKA36" s="45"/>
      <c r="AKB36" s="45"/>
      <c r="AKC36" s="45"/>
      <c r="AKD36" s="45"/>
      <c r="AKE36" s="45"/>
      <c r="AKF36" s="45"/>
      <c r="AKG36" s="45"/>
      <c r="AKH36" s="45"/>
      <c r="AKI36" s="45"/>
      <c r="AKJ36" s="45"/>
      <c r="AKK36" s="45"/>
      <c r="AKL36" s="45"/>
      <c r="AKM36" s="45"/>
      <c r="AKN36" s="45"/>
      <c r="AKO36" s="45"/>
      <c r="AKP36" s="45"/>
      <c r="AKQ36" s="45"/>
      <c r="AKR36" s="45"/>
      <c r="AKS36" s="45"/>
      <c r="AKT36" s="45"/>
      <c r="AKU36" s="45"/>
      <c r="AKV36" s="45"/>
      <c r="AKW36" s="45"/>
      <c r="AKX36" s="45"/>
      <c r="AKY36" s="45"/>
      <c r="AKZ36" s="45"/>
      <c r="ALA36" s="45"/>
      <c r="ALB36" s="45"/>
      <c r="ALC36" s="45"/>
      <c r="ALD36" s="45"/>
      <c r="ALE36" s="45"/>
      <c r="ALF36" s="45"/>
      <c r="ALG36" s="45"/>
      <c r="ALH36" s="45"/>
      <c r="ALI36" s="45"/>
      <c r="ALJ36" s="45"/>
      <c r="ALK36" s="45"/>
      <c r="ALL36" s="45"/>
      <c r="ALM36" s="45"/>
      <c r="ALN36" s="45"/>
      <c r="ALO36" s="45"/>
      <c r="ALP36" s="45"/>
      <c r="ALQ36" s="45"/>
      <c r="ALR36" s="45"/>
      <c r="ALS36" s="45"/>
      <c r="ALT36" s="45"/>
      <c r="ALU36" s="45"/>
      <c r="ALV36" s="45"/>
      <c r="ALW36" s="45"/>
      <c r="ALX36" s="45"/>
      <c r="ALY36" s="45"/>
      <c r="ALZ36" s="45"/>
      <c r="AMA36" s="45"/>
      <c r="AMB36" s="45"/>
      <c r="AMC36" s="45"/>
      <c r="AMD36" s="45"/>
      <c r="AME36" s="45"/>
      <c r="AMF36" s="45"/>
      <c r="AMG36" s="45"/>
      <c r="AMH36" s="45"/>
      <c r="AMI36" s="45"/>
      <c r="AMJ36" s="45"/>
      <c r="AMK36" s="45"/>
      <c r="AML36" s="45"/>
      <c r="AMM36" s="45"/>
      <c r="AMN36" s="45"/>
      <c r="AMO36" s="45"/>
      <c r="AMP36" s="45"/>
      <c r="AMQ36" s="45"/>
      <c r="AMR36" s="45"/>
      <c r="AMS36" s="45"/>
      <c r="AMT36" s="45"/>
      <c r="AMU36" s="45"/>
      <c r="AMV36" s="45"/>
      <c r="AMW36" s="45"/>
      <c r="AMX36" s="45"/>
      <c r="AMY36" s="45"/>
      <c r="AMZ36" s="45"/>
      <c r="ANA36" s="45"/>
      <c r="ANB36" s="45"/>
      <c r="ANC36" s="45"/>
      <c r="AND36" s="45"/>
      <c r="ANE36" s="45"/>
      <c r="ANF36" s="45"/>
      <c r="ANG36" s="45"/>
      <c r="ANH36" s="45"/>
      <c r="ANI36" s="45"/>
      <c r="ANJ36" s="45"/>
      <c r="ANK36" s="45"/>
      <c r="ANL36" s="45"/>
      <c r="ANM36" s="45"/>
      <c r="ANN36" s="45"/>
      <c r="ANO36" s="45"/>
      <c r="ANP36" s="45"/>
      <c r="ANQ36" s="45"/>
      <c r="ANR36" s="45"/>
      <c r="ANS36" s="45"/>
      <c r="ANT36" s="45"/>
      <c r="ANU36" s="45"/>
      <c r="ANV36" s="45"/>
      <c r="ANW36" s="45"/>
      <c r="ANX36" s="45"/>
      <c r="ANY36" s="45"/>
      <c r="ANZ36" s="45"/>
      <c r="AOA36" s="45"/>
      <c r="AOB36" s="45"/>
      <c r="AOC36" s="45"/>
      <c r="AOD36" s="45"/>
      <c r="AOE36" s="45"/>
      <c r="AOF36" s="45"/>
      <c r="AOG36" s="45"/>
      <c r="AOH36" s="45"/>
      <c r="AOI36" s="45"/>
      <c r="AOJ36" s="45"/>
      <c r="AOK36" s="45"/>
      <c r="AOL36" s="45"/>
      <c r="AOM36" s="45"/>
      <c r="AON36" s="45"/>
      <c r="AOO36" s="45"/>
      <c r="AOP36" s="45"/>
      <c r="AOQ36" s="45"/>
      <c r="AOR36" s="45"/>
      <c r="AOS36" s="45"/>
      <c r="AOT36" s="45"/>
      <c r="AOU36" s="45"/>
      <c r="AOV36" s="45"/>
      <c r="AOW36" s="45"/>
      <c r="AOX36" s="45"/>
      <c r="AOY36" s="45"/>
      <c r="AOZ36" s="45"/>
      <c r="APA36" s="45"/>
      <c r="APB36" s="45"/>
      <c r="APC36" s="45"/>
      <c r="APD36" s="45"/>
      <c r="APE36" s="45"/>
      <c r="APF36" s="45"/>
      <c r="APG36" s="45"/>
      <c r="APH36" s="45"/>
      <c r="API36" s="45"/>
      <c r="APJ36" s="45"/>
      <c r="APK36" s="45"/>
      <c r="APL36" s="45"/>
      <c r="APM36" s="45"/>
      <c r="APN36" s="45"/>
      <c r="APO36" s="45"/>
      <c r="APP36" s="45"/>
      <c r="APQ36" s="45"/>
      <c r="APR36" s="45"/>
      <c r="APS36" s="45"/>
      <c r="APT36" s="45"/>
      <c r="APU36" s="45"/>
      <c r="APV36" s="45"/>
      <c r="APW36" s="45"/>
      <c r="APX36" s="45"/>
      <c r="APY36" s="45"/>
      <c r="APZ36" s="45"/>
      <c r="AQA36" s="45"/>
      <c r="AQB36" s="45"/>
      <c r="AQC36" s="45"/>
      <c r="AQD36" s="45"/>
      <c r="AQE36" s="45"/>
      <c r="AQF36" s="45"/>
      <c r="AQG36" s="45"/>
      <c r="AQH36" s="45"/>
      <c r="AQI36" s="45"/>
      <c r="AQJ36" s="45"/>
      <c r="AQK36" s="45"/>
      <c r="AQL36" s="45"/>
      <c r="AQM36" s="45"/>
      <c r="AQN36" s="45"/>
      <c r="AQO36" s="45"/>
      <c r="AQP36" s="45"/>
      <c r="AQQ36" s="45"/>
      <c r="AQR36" s="45"/>
      <c r="AQS36" s="45"/>
      <c r="AQT36" s="45"/>
      <c r="AQU36" s="45"/>
      <c r="AQV36" s="45"/>
      <c r="AQW36" s="45"/>
      <c r="AQX36" s="45"/>
      <c r="AQY36" s="45"/>
      <c r="AQZ36" s="45"/>
      <c r="ARA36" s="45"/>
      <c r="ARB36" s="45"/>
      <c r="ARC36" s="45"/>
      <c r="ARD36" s="45"/>
      <c r="ARE36" s="45"/>
      <c r="ARF36" s="45"/>
      <c r="ARG36" s="45"/>
      <c r="ARH36" s="45"/>
      <c r="ARI36" s="45"/>
      <c r="ARJ36" s="45"/>
      <c r="ARK36" s="45"/>
      <c r="ARL36" s="45"/>
      <c r="ARM36" s="45"/>
      <c r="ARN36" s="45"/>
      <c r="ARO36" s="45"/>
      <c r="ARP36" s="45"/>
      <c r="ARQ36" s="45"/>
      <c r="ARR36" s="45"/>
      <c r="ARS36" s="45"/>
      <c r="ART36" s="45"/>
      <c r="ARU36" s="45"/>
      <c r="ARV36" s="45"/>
      <c r="ARW36" s="45"/>
      <c r="ARX36" s="45"/>
      <c r="ARY36" s="45"/>
      <c r="ARZ36" s="45"/>
      <c r="ASA36" s="45"/>
      <c r="ASB36" s="45"/>
      <c r="ASC36" s="45"/>
      <c r="ASD36" s="45"/>
      <c r="ASE36" s="45"/>
      <c r="ASF36" s="45"/>
      <c r="ASG36" s="45"/>
      <c r="ASH36" s="45"/>
      <c r="ASI36" s="45"/>
      <c r="ASJ36" s="45"/>
      <c r="ASK36" s="45"/>
      <c r="ASL36" s="45"/>
      <c r="ASM36" s="45"/>
      <c r="ASN36" s="45"/>
      <c r="ASO36" s="45"/>
      <c r="ASP36" s="45"/>
      <c r="ASQ36" s="45"/>
      <c r="ASR36" s="45"/>
      <c r="ASS36" s="45"/>
      <c r="AST36" s="45"/>
      <c r="ASU36" s="45"/>
      <c r="ASV36" s="45"/>
      <c r="ASW36" s="45"/>
      <c r="ASX36" s="45"/>
      <c r="ASY36" s="45"/>
      <c r="ASZ36" s="45"/>
      <c r="ATA36" s="45"/>
      <c r="ATB36" s="45"/>
      <c r="ATC36" s="45"/>
      <c r="ATD36" s="45"/>
      <c r="ATE36" s="45"/>
      <c r="ATF36" s="45"/>
      <c r="ATG36" s="45"/>
      <c r="ATH36" s="45"/>
      <c r="ATI36" s="45"/>
      <c r="ATJ36" s="45"/>
      <c r="ATK36" s="45"/>
      <c r="ATL36" s="45"/>
      <c r="ATM36" s="45"/>
      <c r="ATN36" s="45"/>
      <c r="ATO36" s="45"/>
      <c r="ATP36" s="45"/>
      <c r="ATQ36" s="45"/>
      <c r="ATR36" s="45"/>
      <c r="ATS36" s="45"/>
      <c r="ATT36" s="45"/>
      <c r="ATU36" s="45"/>
      <c r="ATV36" s="45"/>
      <c r="ATW36" s="45"/>
      <c r="ATX36" s="45"/>
      <c r="ATY36" s="45"/>
      <c r="ATZ36" s="45"/>
      <c r="AUA36" s="45"/>
      <c r="AUB36" s="45"/>
      <c r="AUC36" s="45"/>
      <c r="AUD36" s="45"/>
      <c r="AUE36" s="45"/>
      <c r="AUF36" s="45"/>
      <c r="AUG36" s="45"/>
      <c r="AUH36" s="45"/>
      <c r="AUI36" s="45"/>
      <c r="AUJ36" s="45"/>
      <c r="AUK36" s="45"/>
      <c r="AUL36" s="45"/>
      <c r="AUM36" s="45"/>
      <c r="AUN36" s="45"/>
      <c r="AUO36" s="45"/>
      <c r="AUP36" s="45"/>
      <c r="AUQ36" s="45"/>
      <c r="AUR36" s="45"/>
      <c r="AUS36" s="45"/>
      <c r="AUT36" s="45"/>
      <c r="AUU36" s="45"/>
      <c r="AUV36" s="45"/>
      <c r="AUW36" s="45"/>
      <c r="AUX36" s="45"/>
      <c r="AUY36" s="45"/>
      <c r="AUZ36" s="45"/>
      <c r="AVA36" s="45"/>
      <c r="AVB36" s="45"/>
      <c r="AVC36" s="45"/>
      <c r="AVD36" s="45"/>
      <c r="AVE36" s="45"/>
      <c r="AVF36" s="45"/>
      <c r="AVG36" s="45"/>
      <c r="AVH36" s="45"/>
      <c r="AVI36" s="45"/>
      <c r="AVJ36" s="45"/>
      <c r="AVK36" s="45"/>
      <c r="AVL36" s="45"/>
      <c r="AVM36" s="45"/>
      <c r="AVN36" s="45"/>
      <c r="AVO36" s="45"/>
      <c r="AVP36" s="45"/>
      <c r="AVQ36" s="45"/>
      <c r="AVR36" s="45"/>
      <c r="AVS36" s="45"/>
      <c r="AVT36" s="45"/>
      <c r="AVU36" s="45"/>
      <c r="AVV36" s="45"/>
      <c r="AVW36" s="45"/>
      <c r="AVX36" s="45"/>
      <c r="AVY36" s="45"/>
      <c r="AVZ36" s="45"/>
      <c r="AWA36" s="45"/>
      <c r="AWB36" s="45"/>
      <c r="AWC36" s="45"/>
      <c r="AWD36" s="45"/>
      <c r="AWE36" s="45"/>
      <c r="AWF36" s="45"/>
      <c r="AWG36" s="45"/>
      <c r="AWH36" s="45"/>
      <c r="AWI36" s="45"/>
      <c r="AWJ36" s="45"/>
      <c r="AWK36" s="45"/>
      <c r="AWL36" s="45"/>
      <c r="AWM36" s="45"/>
      <c r="AWN36" s="45"/>
      <c r="AWO36" s="45"/>
      <c r="AWP36" s="45"/>
      <c r="AWQ36" s="45"/>
      <c r="AWR36" s="45"/>
      <c r="AWS36" s="45"/>
      <c r="AWT36" s="45"/>
      <c r="AWU36" s="45"/>
      <c r="AWV36" s="45"/>
      <c r="AWW36" s="45"/>
      <c r="AWX36" s="45"/>
      <c r="AWY36" s="45"/>
      <c r="AWZ36" s="45"/>
      <c r="AXA36" s="45"/>
      <c r="AXB36" s="45"/>
      <c r="AXC36" s="45"/>
      <c r="AXD36" s="45"/>
      <c r="AXE36" s="45"/>
      <c r="AXF36" s="45"/>
      <c r="AXG36" s="45"/>
      <c r="AXH36" s="45"/>
      <c r="AXI36" s="45"/>
      <c r="AXJ36" s="45"/>
      <c r="AXK36" s="45"/>
      <c r="AXL36" s="45"/>
      <c r="AXM36" s="45"/>
      <c r="AXN36" s="45"/>
      <c r="AXO36" s="45"/>
      <c r="AXP36" s="45"/>
      <c r="AXQ36" s="45"/>
      <c r="AXR36" s="45"/>
      <c r="AXS36" s="45"/>
      <c r="AXT36" s="45"/>
      <c r="AXU36" s="45"/>
      <c r="AXV36" s="45"/>
      <c r="AXW36" s="45"/>
      <c r="AXX36" s="45"/>
      <c r="AXY36" s="45"/>
      <c r="AXZ36" s="45"/>
      <c r="AYA36" s="45"/>
      <c r="AYB36" s="45"/>
      <c r="AYC36" s="45"/>
      <c r="AYD36" s="45"/>
      <c r="AYE36" s="45"/>
      <c r="AYF36" s="45"/>
      <c r="AYG36" s="45"/>
      <c r="AYH36" s="45"/>
      <c r="AYI36" s="45"/>
      <c r="AYJ36" s="45"/>
      <c r="AYK36" s="45"/>
      <c r="AYL36" s="45"/>
      <c r="AYM36" s="45"/>
      <c r="AYN36" s="45"/>
      <c r="AYO36" s="45"/>
      <c r="AYP36" s="45"/>
      <c r="AYQ36" s="45"/>
      <c r="AYR36" s="45"/>
      <c r="AYS36" s="45"/>
      <c r="AYT36" s="45"/>
      <c r="AYU36" s="45"/>
      <c r="AYV36" s="45"/>
      <c r="AYW36" s="45"/>
      <c r="AYX36" s="45"/>
      <c r="AYY36" s="45"/>
      <c r="AYZ36" s="45"/>
      <c r="AZA36" s="45"/>
      <c r="AZB36" s="45"/>
      <c r="AZC36" s="45"/>
      <c r="AZD36" s="45"/>
      <c r="AZE36" s="45"/>
      <c r="AZF36" s="45"/>
      <c r="AZG36" s="45"/>
      <c r="AZH36" s="45"/>
      <c r="AZI36" s="45"/>
      <c r="AZJ36" s="45"/>
      <c r="AZK36" s="45"/>
      <c r="AZL36" s="45"/>
      <c r="AZM36" s="45"/>
      <c r="AZN36" s="45"/>
      <c r="AZO36" s="45"/>
      <c r="AZP36" s="45"/>
      <c r="AZQ36" s="45"/>
      <c r="AZR36" s="45"/>
      <c r="AZS36" s="45"/>
      <c r="AZT36" s="45"/>
      <c r="AZU36" s="45"/>
      <c r="AZV36" s="45"/>
      <c r="AZW36" s="45"/>
      <c r="AZX36" s="45"/>
      <c r="AZY36" s="45"/>
      <c r="AZZ36" s="45"/>
      <c r="BAA36" s="45"/>
      <c r="BAB36" s="45"/>
      <c r="BAC36" s="45"/>
      <c r="BAD36" s="45"/>
      <c r="BAE36" s="45"/>
      <c r="BAF36" s="45"/>
      <c r="BAG36" s="45"/>
      <c r="BAH36" s="45"/>
      <c r="BAI36" s="45"/>
      <c r="BAJ36" s="45"/>
      <c r="BAK36" s="45"/>
      <c r="BAL36" s="45"/>
      <c r="BAM36" s="45"/>
      <c r="BAN36" s="45"/>
      <c r="BAO36" s="45"/>
      <c r="BAP36" s="45"/>
      <c r="BAQ36" s="45"/>
      <c r="BAR36" s="45"/>
      <c r="BAS36" s="45"/>
      <c r="BAT36" s="45"/>
      <c r="BAU36" s="45"/>
      <c r="BAV36" s="45"/>
      <c r="BAW36" s="45"/>
      <c r="BAX36" s="45"/>
      <c r="BAY36" s="45"/>
      <c r="BAZ36" s="45"/>
      <c r="BBA36" s="45"/>
      <c r="BBB36" s="45"/>
      <c r="BBC36" s="45"/>
      <c r="BBD36" s="45"/>
      <c r="BBE36" s="45"/>
      <c r="BBF36" s="45"/>
      <c r="BBG36" s="45"/>
      <c r="BBH36" s="45"/>
      <c r="BBI36" s="45"/>
      <c r="BBJ36" s="45"/>
      <c r="BBK36" s="45"/>
      <c r="BBL36" s="45"/>
      <c r="BBM36" s="45"/>
      <c r="BBN36" s="45"/>
      <c r="BBO36" s="45"/>
      <c r="BBP36" s="45"/>
      <c r="BBQ36" s="45"/>
      <c r="BBR36" s="45"/>
      <c r="BBS36" s="45"/>
      <c r="BBT36" s="45"/>
      <c r="BBU36" s="45"/>
      <c r="BBV36" s="45"/>
      <c r="BBW36" s="45"/>
      <c r="BBX36" s="45"/>
      <c r="BBY36" s="45"/>
      <c r="BBZ36" s="45"/>
      <c r="BCA36" s="45"/>
      <c r="BCB36" s="45"/>
      <c r="BCC36" s="45"/>
      <c r="BCD36" s="45"/>
      <c r="BCE36" s="45"/>
      <c r="BCF36" s="45"/>
      <c r="BCG36" s="45"/>
      <c r="BCH36" s="45"/>
      <c r="BCI36" s="45"/>
      <c r="BCJ36" s="45"/>
      <c r="BCK36" s="45"/>
      <c r="BCL36" s="45"/>
      <c r="BCM36" s="45"/>
      <c r="BCN36" s="45"/>
      <c r="BCO36" s="45"/>
      <c r="BCP36" s="45"/>
      <c r="BCQ36" s="45"/>
      <c r="BCR36" s="45"/>
      <c r="BCS36" s="45"/>
      <c r="BCT36" s="45"/>
      <c r="BCU36" s="45"/>
      <c r="BCV36" s="45"/>
      <c r="BCW36" s="45"/>
      <c r="BCX36" s="45"/>
      <c r="BCY36" s="45"/>
      <c r="BCZ36" s="45"/>
      <c r="BDA36" s="45"/>
      <c r="BDB36" s="45"/>
      <c r="BDC36" s="45"/>
      <c r="BDD36" s="45"/>
      <c r="BDE36" s="45"/>
      <c r="BDF36" s="45"/>
      <c r="BDG36" s="45"/>
      <c r="BDH36" s="45"/>
      <c r="BDI36" s="45"/>
      <c r="BDJ36" s="45"/>
      <c r="BDK36" s="45"/>
      <c r="BDL36" s="45"/>
      <c r="BDM36" s="45"/>
      <c r="BDN36" s="45"/>
      <c r="BDO36" s="45"/>
      <c r="BDP36" s="45"/>
      <c r="BDQ36" s="45"/>
      <c r="BDR36" s="45"/>
      <c r="BDS36" s="45"/>
      <c r="BDT36" s="45"/>
      <c r="BDU36" s="45"/>
      <c r="BDV36" s="45"/>
      <c r="BDW36" s="45"/>
      <c r="BDX36" s="45"/>
      <c r="BDY36" s="45"/>
      <c r="BDZ36" s="45"/>
      <c r="BEA36" s="45"/>
      <c r="BEB36" s="45"/>
      <c r="BEC36" s="45"/>
      <c r="BED36" s="45"/>
      <c r="BEE36" s="45"/>
      <c r="BEF36" s="45"/>
      <c r="BEG36" s="45"/>
      <c r="BEH36" s="45"/>
      <c r="BEI36" s="45"/>
      <c r="BEJ36" s="45"/>
      <c r="BEK36" s="45"/>
      <c r="BEL36" s="45"/>
      <c r="BEM36" s="45"/>
      <c r="BEN36" s="45"/>
      <c r="BEO36" s="45"/>
      <c r="BEP36" s="45"/>
      <c r="BEQ36" s="45"/>
      <c r="BER36" s="45"/>
      <c r="BES36" s="45"/>
      <c r="BET36" s="45"/>
      <c r="BEU36" s="45"/>
      <c r="BEV36" s="45"/>
      <c r="BEW36" s="45"/>
      <c r="BEX36" s="45"/>
      <c r="BEY36" s="45"/>
      <c r="BEZ36" s="45"/>
      <c r="BFA36" s="45"/>
      <c r="BFB36" s="45"/>
      <c r="BFC36" s="45"/>
      <c r="BFD36" s="45"/>
      <c r="BFE36" s="45"/>
      <c r="BFF36" s="45"/>
      <c r="BFG36" s="45"/>
      <c r="BFH36" s="45"/>
      <c r="BFI36" s="45"/>
      <c r="BFJ36" s="45"/>
      <c r="BFK36" s="45"/>
      <c r="BFL36" s="45"/>
      <c r="BFM36" s="45"/>
      <c r="BFN36" s="45"/>
      <c r="BFO36" s="45"/>
      <c r="BFP36" s="45"/>
      <c r="BFQ36" s="45"/>
      <c r="BFR36" s="45"/>
      <c r="BFS36" s="45"/>
      <c r="BFT36" s="45"/>
      <c r="BFU36" s="45"/>
      <c r="BFV36" s="45"/>
      <c r="BFW36" s="45"/>
      <c r="BFX36" s="45"/>
      <c r="BFY36" s="45"/>
      <c r="BFZ36" s="45"/>
      <c r="BGA36" s="45"/>
      <c r="BGB36" s="45"/>
      <c r="BGC36" s="45"/>
      <c r="BGD36" s="45"/>
      <c r="BGE36" s="45"/>
      <c r="BGF36" s="45"/>
      <c r="BGG36" s="45"/>
      <c r="BGH36" s="45"/>
      <c r="BGI36" s="45"/>
      <c r="BGJ36" s="45"/>
      <c r="BGK36" s="45"/>
      <c r="BGL36" s="45"/>
      <c r="BGM36" s="45"/>
      <c r="BGN36" s="45"/>
      <c r="BGO36" s="45"/>
      <c r="BGP36" s="45"/>
      <c r="BGQ36" s="45"/>
      <c r="BGR36" s="45"/>
      <c r="BGS36" s="45"/>
      <c r="BGT36" s="45"/>
      <c r="BGU36" s="45"/>
      <c r="BGV36" s="45"/>
      <c r="BGW36" s="45"/>
      <c r="BGX36" s="45"/>
      <c r="BGY36" s="45"/>
      <c r="BGZ36" s="45"/>
      <c r="BHA36" s="45"/>
      <c r="BHB36" s="45"/>
      <c r="BHC36" s="45"/>
      <c r="BHD36" s="45"/>
      <c r="BHE36" s="45"/>
      <c r="BHF36" s="45"/>
      <c r="BHG36" s="45"/>
      <c r="BHH36" s="45"/>
      <c r="BHI36" s="45"/>
      <c r="BHJ36" s="45"/>
      <c r="BHK36" s="45"/>
      <c r="BHL36" s="45"/>
      <c r="BHM36" s="45"/>
      <c r="BHN36" s="45"/>
      <c r="BHO36" s="45"/>
      <c r="BHP36" s="45"/>
      <c r="BHQ36" s="45"/>
      <c r="BHR36" s="45"/>
      <c r="BHS36" s="45"/>
      <c r="BHT36" s="45"/>
      <c r="BHU36" s="45"/>
      <c r="BHV36" s="45"/>
      <c r="BHW36" s="45"/>
      <c r="BHX36" s="45"/>
      <c r="BHY36" s="45"/>
      <c r="BHZ36" s="45"/>
      <c r="BIA36" s="45"/>
      <c r="BIB36" s="45"/>
      <c r="BIC36" s="45"/>
      <c r="BID36" s="45"/>
      <c r="BIE36" s="45"/>
      <c r="BIF36" s="45"/>
      <c r="BIG36" s="45"/>
      <c r="BIH36" s="45"/>
      <c r="BII36" s="45"/>
      <c r="BIJ36" s="45"/>
      <c r="BIK36" s="45"/>
      <c r="BIL36" s="45"/>
      <c r="BIM36" s="45"/>
      <c r="BIN36" s="45"/>
      <c r="BIO36" s="45"/>
      <c r="BIP36" s="45"/>
      <c r="BIQ36" s="45"/>
      <c r="BIR36" s="45"/>
      <c r="BIS36" s="45"/>
      <c r="BIT36" s="45"/>
      <c r="BIU36" s="45"/>
      <c r="BIV36" s="45"/>
      <c r="BIW36" s="45"/>
      <c r="BIX36" s="45"/>
      <c r="BIY36" s="45"/>
      <c r="BIZ36" s="45"/>
      <c r="BJA36" s="45"/>
      <c r="BJB36" s="45"/>
      <c r="BJC36" s="45"/>
      <c r="BJD36" s="45"/>
      <c r="BJE36" s="45"/>
      <c r="BJF36" s="45"/>
      <c r="BJG36" s="45"/>
      <c r="BJH36" s="45"/>
      <c r="BJI36" s="45"/>
      <c r="BJJ36" s="45"/>
      <c r="BJK36" s="45"/>
      <c r="BJL36" s="45"/>
      <c r="BJM36" s="45"/>
      <c r="BJN36" s="45"/>
      <c r="BJO36" s="45"/>
      <c r="BJP36" s="45"/>
      <c r="BJQ36" s="45"/>
      <c r="BJR36" s="45"/>
      <c r="BJS36" s="45"/>
      <c r="BJT36" s="45"/>
      <c r="BJU36" s="45"/>
      <c r="BJV36" s="45"/>
      <c r="BJW36" s="45"/>
      <c r="BJX36" s="45"/>
      <c r="BJY36" s="45"/>
      <c r="BJZ36" s="45"/>
      <c r="BKA36" s="45"/>
      <c r="BKB36" s="45"/>
      <c r="BKC36" s="45"/>
      <c r="BKD36" s="45"/>
      <c r="BKE36" s="45"/>
      <c r="BKF36" s="45"/>
      <c r="BKG36" s="45"/>
      <c r="BKH36" s="45"/>
      <c r="BKI36" s="45"/>
      <c r="BKJ36" s="45"/>
      <c r="BKK36" s="45"/>
      <c r="BKL36" s="45"/>
      <c r="BKM36" s="45"/>
      <c r="BKN36" s="45"/>
      <c r="BKO36" s="45"/>
      <c r="BKP36" s="45"/>
      <c r="BKQ36" s="45"/>
      <c r="BKR36" s="45"/>
      <c r="BKS36" s="45"/>
      <c r="BKT36" s="45"/>
      <c r="BKU36" s="45"/>
      <c r="BKV36" s="45"/>
      <c r="BKW36" s="45"/>
      <c r="BKX36" s="45"/>
      <c r="BKY36" s="45"/>
      <c r="BKZ36" s="45"/>
      <c r="BLA36" s="45"/>
      <c r="BLB36" s="45"/>
      <c r="BLC36" s="45"/>
      <c r="BLD36" s="45"/>
      <c r="BLE36" s="45"/>
      <c r="BLF36" s="45"/>
      <c r="BLG36" s="45"/>
      <c r="BLH36" s="45"/>
      <c r="BLI36" s="45"/>
      <c r="BLJ36" s="45"/>
      <c r="BLK36" s="45"/>
      <c r="BLL36" s="45"/>
      <c r="BLM36" s="45"/>
      <c r="BLN36" s="45"/>
      <c r="BLO36" s="45"/>
      <c r="BLP36" s="45"/>
      <c r="BLQ36" s="45"/>
      <c r="BLR36" s="45"/>
      <c r="BLS36" s="45"/>
      <c r="BLT36" s="45"/>
      <c r="BLU36" s="45"/>
      <c r="BLV36" s="45"/>
      <c r="BLW36" s="45"/>
      <c r="BLX36" s="45"/>
      <c r="BLY36" s="45"/>
      <c r="BLZ36" s="45"/>
      <c r="BMA36" s="45"/>
      <c r="BMB36" s="45"/>
      <c r="BMC36" s="45"/>
      <c r="BMD36" s="45"/>
      <c r="BME36" s="45"/>
      <c r="BMF36" s="45"/>
      <c r="BMG36" s="45"/>
      <c r="BMH36" s="45"/>
      <c r="BMI36" s="45"/>
      <c r="BMJ36" s="45"/>
      <c r="BMK36" s="45"/>
      <c r="BML36" s="45"/>
      <c r="BMM36" s="45"/>
      <c r="BMN36" s="45"/>
      <c r="BMO36" s="45"/>
      <c r="BMP36" s="45"/>
      <c r="BMQ36" s="45"/>
      <c r="BMR36" s="45"/>
      <c r="BMS36" s="45"/>
      <c r="BMT36" s="45"/>
      <c r="BMU36" s="45"/>
      <c r="BMV36" s="45"/>
      <c r="BMW36" s="45"/>
      <c r="BMX36" s="45"/>
      <c r="BMY36" s="45"/>
      <c r="BMZ36" s="45"/>
      <c r="BNA36" s="45"/>
      <c r="BNB36" s="45"/>
      <c r="BNC36" s="45"/>
      <c r="BND36" s="45"/>
      <c r="BNE36" s="45"/>
      <c r="BNF36" s="45"/>
      <c r="BNG36" s="45"/>
      <c r="BNH36" s="45"/>
      <c r="BNI36" s="45"/>
      <c r="BNJ36" s="45"/>
      <c r="BNK36" s="45"/>
      <c r="BNL36" s="45"/>
      <c r="BNM36" s="45"/>
      <c r="BNN36" s="45"/>
      <c r="BNO36" s="45"/>
      <c r="BNP36" s="45"/>
      <c r="BNQ36" s="45"/>
      <c r="BNR36" s="45"/>
      <c r="BNS36" s="45"/>
      <c r="BNT36" s="45"/>
      <c r="BNU36" s="45"/>
      <c r="BNV36" s="45"/>
      <c r="BNW36" s="45"/>
      <c r="BNX36" s="45"/>
      <c r="BNY36" s="45"/>
      <c r="BNZ36" s="45"/>
      <c r="BOA36" s="45"/>
      <c r="BOB36" s="45"/>
      <c r="BOC36" s="45"/>
      <c r="BOD36" s="45"/>
      <c r="BOE36" s="45"/>
      <c r="BOF36" s="45"/>
      <c r="BOG36" s="45"/>
      <c r="BOH36" s="45"/>
      <c r="BOI36" s="45"/>
      <c r="BOJ36" s="45"/>
      <c r="BOK36" s="45"/>
      <c r="BOL36" s="45"/>
      <c r="BOM36" s="45"/>
      <c r="BON36" s="45"/>
      <c r="BOO36" s="45"/>
      <c r="BOP36" s="45"/>
      <c r="BOQ36" s="45"/>
      <c r="BOR36" s="45"/>
      <c r="BOS36" s="45"/>
      <c r="BOT36" s="45"/>
      <c r="BOU36" s="45"/>
      <c r="BOV36" s="45"/>
      <c r="BOW36" s="45"/>
      <c r="BOX36" s="45"/>
      <c r="BOY36" s="45"/>
      <c r="BOZ36" s="45"/>
      <c r="BPA36" s="45"/>
      <c r="BPB36" s="45"/>
      <c r="BPC36" s="45"/>
      <c r="BPD36" s="45"/>
      <c r="BPE36" s="45"/>
      <c r="BPF36" s="45"/>
      <c r="BPG36" s="45"/>
      <c r="BPH36" s="45"/>
      <c r="BPI36" s="45"/>
      <c r="BPJ36" s="45"/>
      <c r="BPK36" s="45"/>
      <c r="BPL36" s="45"/>
      <c r="BPM36" s="45"/>
      <c r="BPN36" s="45"/>
      <c r="BPO36" s="45"/>
      <c r="BPP36" s="45"/>
      <c r="BPQ36" s="45"/>
      <c r="BPR36" s="45"/>
      <c r="BPS36" s="45"/>
      <c r="BPT36" s="45"/>
      <c r="BPU36" s="45"/>
      <c r="BPV36" s="45"/>
      <c r="BPW36" s="45"/>
      <c r="BPX36" s="45"/>
      <c r="BPY36" s="45"/>
      <c r="BPZ36" s="45"/>
      <c r="BQA36" s="45"/>
      <c r="BQB36" s="45"/>
      <c r="BQC36" s="45"/>
      <c r="BQD36" s="45"/>
      <c r="BQE36" s="45"/>
      <c r="BQF36" s="45"/>
      <c r="BQG36" s="45"/>
      <c r="BQH36" s="45"/>
      <c r="BQI36" s="45"/>
      <c r="BQJ36" s="45"/>
      <c r="BQK36" s="45"/>
      <c r="BQL36" s="45"/>
      <c r="BQM36" s="45"/>
      <c r="BQN36" s="45"/>
      <c r="BQO36" s="45"/>
      <c r="BQP36" s="45"/>
      <c r="BQQ36" s="45"/>
      <c r="BQR36" s="45"/>
      <c r="BQS36" s="45"/>
      <c r="BQT36" s="45"/>
      <c r="BQU36" s="45"/>
      <c r="BQV36" s="45"/>
      <c r="BQW36" s="45"/>
      <c r="BQX36" s="45"/>
      <c r="BQY36" s="45"/>
      <c r="BQZ36" s="45"/>
      <c r="BRA36" s="45"/>
      <c r="BRB36" s="45"/>
      <c r="BRC36" s="45"/>
      <c r="BRD36" s="45"/>
      <c r="BRE36" s="45"/>
      <c r="BRF36" s="45"/>
      <c r="BRG36" s="45"/>
      <c r="BRH36" s="45"/>
      <c r="BRI36" s="45"/>
      <c r="BRJ36" s="45"/>
      <c r="BRK36" s="45"/>
      <c r="BRL36" s="45"/>
      <c r="BRM36" s="45"/>
      <c r="BRN36" s="45"/>
      <c r="BRO36" s="45"/>
      <c r="BRP36" s="45"/>
      <c r="BRQ36" s="45"/>
      <c r="BRR36" s="45"/>
      <c r="BRS36" s="45"/>
      <c r="BRT36" s="45"/>
      <c r="BRU36" s="45"/>
      <c r="BRV36" s="45"/>
      <c r="BRW36" s="45"/>
      <c r="BRX36" s="45"/>
      <c r="BRY36" s="45"/>
      <c r="BRZ36" s="45"/>
      <c r="BSA36" s="45"/>
      <c r="BSB36" s="45"/>
      <c r="BSC36" s="45"/>
      <c r="BSD36" s="45"/>
      <c r="BSE36" s="45"/>
      <c r="BSF36" s="45"/>
      <c r="BSG36" s="45"/>
      <c r="BSH36" s="45"/>
      <c r="BSI36" s="45"/>
      <c r="BSJ36" s="45"/>
      <c r="BSK36" s="45"/>
      <c r="BSL36" s="45"/>
      <c r="BSM36" s="45"/>
      <c r="BSN36" s="45"/>
      <c r="BSO36" s="45"/>
      <c r="BSP36" s="45"/>
      <c r="BSQ36" s="45"/>
      <c r="BSR36" s="45"/>
      <c r="BSS36" s="45"/>
      <c r="BST36" s="45"/>
      <c r="BSU36" s="45"/>
      <c r="BSV36" s="45"/>
      <c r="BSW36" s="45"/>
      <c r="BSX36" s="45"/>
      <c r="BSY36" s="45"/>
      <c r="BSZ36" s="45"/>
      <c r="BTA36" s="45"/>
      <c r="BTB36" s="45"/>
      <c r="BTC36" s="45"/>
      <c r="BTD36" s="45"/>
      <c r="BTE36" s="45"/>
      <c r="BTF36" s="45"/>
      <c r="BTG36" s="45"/>
      <c r="BTH36" s="45"/>
      <c r="BTI36" s="45"/>
      <c r="BTJ36" s="45"/>
      <c r="BTK36" s="45"/>
      <c r="BTL36" s="45"/>
      <c r="BTM36" s="45"/>
      <c r="BTN36" s="45"/>
      <c r="BTO36" s="45"/>
      <c r="BTP36" s="45"/>
      <c r="BTQ36" s="45"/>
      <c r="BTR36" s="45"/>
      <c r="BTS36" s="45"/>
      <c r="BTT36" s="45"/>
      <c r="BTU36" s="45"/>
      <c r="BTV36" s="45"/>
      <c r="BTW36" s="45"/>
      <c r="BTX36" s="45"/>
      <c r="BTY36" s="45"/>
      <c r="BTZ36" s="45"/>
      <c r="BUA36" s="45"/>
      <c r="BUB36" s="45"/>
      <c r="BUC36" s="45"/>
      <c r="BUD36" s="45"/>
      <c r="BUE36" s="45"/>
      <c r="BUF36" s="45"/>
      <c r="BUG36" s="45"/>
      <c r="BUH36" s="45"/>
      <c r="BUI36" s="45"/>
      <c r="BUJ36" s="45"/>
      <c r="BUK36" s="45"/>
      <c r="BUL36" s="45"/>
      <c r="BUM36" s="45"/>
      <c r="BUN36" s="45"/>
      <c r="BUO36" s="45"/>
      <c r="BUP36" s="45"/>
      <c r="BUQ36" s="45"/>
      <c r="BUR36" s="45"/>
      <c r="BUS36" s="45"/>
      <c r="BUT36" s="45"/>
      <c r="BUU36" s="45"/>
      <c r="BUV36" s="45"/>
      <c r="BUW36" s="45"/>
      <c r="BUX36" s="45"/>
      <c r="BUY36" s="45"/>
      <c r="BUZ36" s="45"/>
      <c r="BVA36" s="45"/>
      <c r="BVB36" s="45"/>
      <c r="BVC36" s="45"/>
      <c r="BVD36" s="45"/>
      <c r="BVE36" s="45"/>
      <c r="BVF36" s="45"/>
      <c r="BVG36" s="45"/>
      <c r="BVH36" s="45"/>
      <c r="BVI36" s="45"/>
      <c r="BVJ36" s="45"/>
      <c r="BVK36" s="45"/>
      <c r="BVL36" s="45"/>
      <c r="BVM36" s="45"/>
      <c r="BVN36" s="45"/>
      <c r="BVO36" s="45"/>
      <c r="BVP36" s="45"/>
      <c r="BVQ36" s="45"/>
      <c r="BVR36" s="45"/>
      <c r="BVS36" s="45"/>
      <c r="BVT36" s="45"/>
      <c r="BVU36" s="45"/>
      <c r="BVV36" s="45"/>
      <c r="BVW36" s="45"/>
      <c r="BVX36" s="45"/>
      <c r="BVY36" s="45"/>
      <c r="BVZ36" s="45"/>
      <c r="BWA36" s="45"/>
      <c r="BWB36" s="45"/>
      <c r="BWC36" s="45"/>
      <c r="BWD36" s="45"/>
      <c r="BWE36" s="45"/>
      <c r="BWF36" s="45"/>
      <c r="BWG36" s="45"/>
      <c r="BWH36" s="45"/>
      <c r="BWI36" s="45"/>
      <c r="BWJ36" s="45"/>
      <c r="BWK36" s="45"/>
      <c r="BWL36" s="45"/>
      <c r="BWM36" s="45"/>
      <c r="BWN36" s="45"/>
      <c r="BWO36" s="45"/>
      <c r="BWP36" s="45"/>
      <c r="BWQ36" s="45"/>
      <c r="BWR36" s="45"/>
      <c r="BWS36" s="45"/>
      <c r="BWT36" s="45"/>
      <c r="BWU36" s="45"/>
      <c r="BWV36" s="45"/>
      <c r="BWW36" s="45"/>
      <c r="BWX36" s="45"/>
      <c r="BWY36" s="45"/>
      <c r="BWZ36" s="45"/>
      <c r="BXA36" s="45"/>
      <c r="BXB36" s="45"/>
      <c r="BXC36" s="45"/>
      <c r="BXD36" s="45"/>
      <c r="BXE36" s="45"/>
      <c r="BXF36" s="45"/>
      <c r="BXG36" s="45"/>
      <c r="BXH36" s="45"/>
      <c r="BXI36" s="45"/>
      <c r="BXJ36" s="45"/>
      <c r="BXK36" s="45"/>
      <c r="BXL36" s="45"/>
      <c r="BXM36" s="45"/>
      <c r="BXN36" s="45"/>
      <c r="BXO36" s="45"/>
      <c r="BXP36" s="45"/>
      <c r="BXQ36" s="45"/>
      <c r="BXR36" s="45"/>
      <c r="BXS36" s="45"/>
      <c r="BXT36" s="45"/>
      <c r="BXU36" s="45"/>
      <c r="BXV36" s="45"/>
      <c r="BXW36" s="45"/>
      <c r="BXX36" s="45"/>
      <c r="BXY36" s="45"/>
      <c r="BXZ36" s="45"/>
      <c r="BYA36" s="45"/>
      <c r="BYB36" s="45"/>
      <c r="BYC36" s="45"/>
      <c r="BYD36" s="45"/>
      <c r="BYE36" s="45"/>
      <c r="BYF36" s="45"/>
      <c r="BYG36" s="45"/>
      <c r="BYH36" s="45"/>
      <c r="BYI36" s="45"/>
      <c r="BYJ36" s="45"/>
      <c r="BYK36" s="45"/>
      <c r="BYL36" s="45"/>
      <c r="BYM36" s="45"/>
      <c r="BYN36" s="45"/>
      <c r="BYO36" s="45"/>
      <c r="BYP36" s="45"/>
      <c r="BYQ36" s="45"/>
      <c r="BYR36" s="45"/>
      <c r="BYS36" s="45"/>
      <c r="BYT36" s="45"/>
      <c r="BYU36" s="45"/>
      <c r="BYV36" s="45"/>
      <c r="BYW36" s="45"/>
      <c r="BYX36" s="45"/>
      <c r="BYY36" s="45"/>
      <c r="BYZ36" s="45"/>
      <c r="BZA36" s="45"/>
      <c r="BZB36" s="45"/>
      <c r="BZC36" s="45"/>
      <c r="BZD36" s="45"/>
      <c r="BZE36" s="45"/>
      <c r="BZF36" s="45"/>
      <c r="BZG36" s="45"/>
      <c r="BZH36" s="45"/>
      <c r="BZI36" s="45"/>
      <c r="BZJ36" s="45"/>
      <c r="BZK36" s="45"/>
      <c r="BZL36" s="45"/>
      <c r="BZM36" s="45"/>
      <c r="BZN36" s="45"/>
      <c r="BZO36" s="45"/>
      <c r="BZP36" s="45"/>
      <c r="BZQ36" s="45"/>
      <c r="BZR36" s="45"/>
      <c r="BZS36" s="45"/>
      <c r="BZT36" s="45"/>
      <c r="BZU36" s="45"/>
      <c r="BZV36" s="45"/>
      <c r="BZW36" s="45"/>
      <c r="BZX36" s="45"/>
      <c r="BZY36" s="45"/>
      <c r="BZZ36" s="45"/>
      <c r="CAA36" s="45"/>
      <c r="CAB36" s="45"/>
      <c r="CAC36" s="45"/>
      <c r="CAD36" s="45"/>
      <c r="CAE36" s="45"/>
      <c r="CAF36" s="45"/>
      <c r="CAG36" s="45"/>
      <c r="CAH36" s="45"/>
      <c r="CAI36" s="45"/>
      <c r="CAJ36" s="45"/>
      <c r="CAK36" s="45"/>
      <c r="CAL36" s="45"/>
      <c r="CAM36" s="45"/>
      <c r="CAN36" s="45"/>
      <c r="CAO36" s="45"/>
      <c r="CAP36" s="45"/>
      <c r="CAQ36" s="45"/>
      <c r="CAR36" s="45"/>
      <c r="CAS36" s="45"/>
      <c r="CAT36" s="45"/>
      <c r="CAU36" s="45"/>
      <c r="CAV36" s="45"/>
      <c r="CAW36" s="45"/>
      <c r="CAX36" s="45"/>
      <c r="CAY36" s="45"/>
      <c r="CAZ36" s="45"/>
      <c r="CBA36" s="45"/>
      <c r="CBB36" s="45"/>
      <c r="CBC36" s="45"/>
      <c r="CBD36" s="45"/>
      <c r="CBE36" s="45"/>
      <c r="CBF36" s="45"/>
      <c r="CBG36" s="45"/>
      <c r="CBH36" s="45"/>
      <c r="CBI36" s="45"/>
      <c r="CBJ36" s="45"/>
      <c r="CBK36" s="45"/>
      <c r="CBL36" s="45"/>
      <c r="CBM36" s="45"/>
      <c r="CBN36" s="45"/>
      <c r="CBO36" s="45"/>
      <c r="CBP36" s="45"/>
      <c r="CBQ36" s="45"/>
      <c r="CBR36" s="45"/>
      <c r="CBS36" s="45"/>
      <c r="CBT36" s="45"/>
      <c r="CBU36" s="45"/>
      <c r="CBV36" s="45"/>
      <c r="CBW36" s="45"/>
      <c r="CBX36" s="45"/>
      <c r="CBY36" s="45"/>
      <c r="CBZ36" s="45"/>
      <c r="CCA36" s="45"/>
      <c r="CCB36" s="45"/>
      <c r="CCC36" s="45"/>
      <c r="CCD36" s="45"/>
      <c r="CCE36" s="45"/>
      <c r="CCF36" s="45"/>
      <c r="CCG36" s="45"/>
      <c r="CCH36" s="45"/>
      <c r="CCI36" s="45"/>
      <c r="CCJ36" s="45"/>
      <c r="CCK36" s="45"/>
      <c r="CCL36" s="45"/>
      <c r="CCM36" s="45"/>
      <c r="CCN36" s="45"/>
      <c r="CCO36" s="45"/>
      <c r="CCP36" s="45"/>
      <c r="CCQ36" s="45"/>
      <c r="CCR36" s="45"/>
      <c r="CCS36" s="45"/>
      <c r="CCT36" s="45"/>
      <c r="CCU36" s="45"/>
      <c r="CCV36" s="45"/>
      <c r="CCW36" s="45"/>
      <c r="CCX36" s="45"/>
      <c r="CCY36" s="45"/>
      <c r="CCZ36" s="45"/>
      <c r="CDA36" s="45"/>
      <c r="CDB36" s="45"/>
      <c r="CDC36" s="45"/>
      <c r="CDD36" s="45"/>
      <c r="CDE36" s="45"/>
      <c r="CDF36" s="45"/>
      <c r="CDG36" s="45"/>
      <c r="CDH36" s="45"/>
      <c r="CDI36" s="45"/>
      <c r="CDJ36" s="45"/>
      <c r="CDK36" s="45"/>
      <c r="CDL36" s="45"/>
      <c r="CDM36" s="45"/>
      <c r="CDN36" s="45"/>
      <c r="CDO36" s="45"/>
      <c r="CDP36" s="45"/>
      <c r="CDQ36" s="45"/>
      <c r="CDR36" s="45"/>
      <c r="CDS36" s="45"/>
      <c r="CDT36" s="45"/>
      <c r="CDU36" s="45"/>
      <c r="CDV36" s="45"/>
      <c r="CDW36" s="45"/>
      <c r="CDX36" s="45"/>
      <c r="CDY36" s="45"/>
      <c r="CDZ36" s="45"/>
      <c r="CEA36" s="45"/>
      <c r="CEB36" s="45"/>
      <c r="CEC36" s="45"/>
      <c r="CED36" s="45"/>
      <c r="CEE36" s="45"/>
      <c r="CEF36" s="45"/>
      <c r="CEG36" s="45"/>
      <c r="CEH36" s="45"/>
      <c r="CEI36" s="45"/>
      <c r="CEJ36" s="45"/>
      <c r="CEK36" s="45"/>
      <c r="CEL36" s="45"/>
      <c r="CEM36" s="45"/>
      <c r="CEN36" s="45"/>
      <c r="CEO36" s="45"/>
      <c r="CEP36" s="45"/>
      <c r="CEQ36" s="45"/>
      <c r="CER36" s="45"/>
      <c r="CES36" s="45"/>
      <c r="CET36" s="45"/>
      <c r="CEU36" s="45"/>
      <c r="CEV36" s="45"/>
      <c r="CEW36" s="45"/>
      <c r="CEX36" s="45"/>
      <c r="CEY36" s="45"/>
      <c r="CEZ36" s="45"/>
      <c r="CFA36" s="45"/>
      <c r="CFB36" s="45"/>
      <c r="CFC36" s="45"/>
      <c r="CFD36" s="45"/>
      <c r="CFE36" s="45"/>
      <c r="CFF36" s="45"/>
      <c r="CFG36" s="45"/>
      <c r="CFH36" s="45"/>
      <c r="CFI36" s="45"/>
      <c r="CFJ36" s="45"/>
      <c r="CFK36" s="45"/>
      <c r="CFL36" s="45"/>
      <c r="CFM36" s="45"/>
      <c r="CFN36" s="45"/>
      <c r="CFO36" s="45"/>
      <c r="CFP36" s="45"/>
      <c r="CFQ36" s="45"/>
      <c r="CFR36" s="45"/>
      <c r="CFS36" s="45"/>
      <c r="CFT36" s="45"/>
      <c r="CFU36" s="45"/>
      <c r="CFV36" s="45"/>
      <c r="CFW36" s="45"/>
      <c r="CFX36" s="45"/>
      <c r="CFY36" s="45"/>
      <c r="CFZ36" s="45"/>
      <c r="CGA36" s="45"/>
      <c r="CGB36" s="45"/>
      <c r="CGC36" s="45"/>
      <c r="CGD36" s="45"/>
      <c r="CGE36" s="45"/>
      <c r="CGF36" s="45"/>
      <c r="CGG36" s="45"/>
      <c r="CGH36" s="45"/>
      <c r="CGI36" s="45"/>
      <c r="CGJ36" s="45"/>
      <c r="CGK36" s="45"/>
      <c r="CGL36" s="45"/>
      <c r="CGM36" s="45"/>
      <c r="CGN36" s="45"/>
      <c r="CGO36" s="45"/>
      <c r="CGP36" s="45"/>
      <c r="CGQ36" s="45"/>
      <c r="CGR36" s="45"/>
      <c r="CGS36" s="45"/>
      <c r="CGT36" s="45"/>
      <c r="CGU36" s="45"/>
      <c r="CGV36" s="45"/>
      <c r="CGW36" s="45"/>
      <c r="CGX36" s="45"/>
      <c r="CGY36" s="45"/>
      <c r="CGZ36" s="45"/>
      <c r="CHA36" s="45"/>
      <c r="CHB36" s="45"/>
      <c r="CHC36" s="45"/>
      <c r="CHD36" s="45"/>
      <c r="CHE36" s="45"/>
      <c r="CHF36" s="45"/>
      <c r="CHG36" s="45"/>
      <c r="CHH36" s="45"/>
      <c r="CHI36" s="45"/>
      <c r="CHJ36" s="45"/>
      <c r="CHK36" s="45"/>
      <c r="CHL36" s="45"/>
      <c r="CHM36" s="45"/>
      <c r="CHN36" s="45"/>
      <c r="CHO36" s="45"/>
      <c r="CHP36" s="45"/>
      <c r="CHQ36" s="45"/>
      <c r="CHR36" s="45"/>
      <c r="CHS36" s="45"/>
      <c r="CHT36" s="45"/>
      <c r="CHU36" s="45"/>
      <c r="CHV36" s="45"/>
      <c r="CHW36" s="45"/>
      <c r="CHX36" s="45"/>
      <c r="CHY36" s="45"/>
      <c r="CHZ36" s="45"/>
      <c r="CIA36" s="45"/>
      <c r="CIB36" s="45"/>
      <c r="CIC36" s="45"/>
      <c r="CID36" s="45"/>
      <c r="CIE36" s="45"/>
      <c r="CIF36" s="45"/>
      <c r="CIG36" s="45"/>
      <c r="CIH36" s="45"/>
      <c r="CII36" s="45"/>
      <c r="CIJ36" s="45"/>
      <c r="CIK36" s="45"/>
      <c r="CIL36" s="45"/>
      <c r="CIM36" s="45"/>
      <c r="CIN36" s="45"/>
      <c r="CIO36" s="45"/>
      <c r="CIP36" s="45"/>
      <c r="CIQ36" s="45"/>
      <c r="CIR36" s="45"/>
      <c r="CIS36" s="45"/>
      <c r="CIT36" s="45"/>
      <c r="CIU36" s="45"/>
      <c r="CIV36" s="45"/>
      <c r="CIW36" s="45"/>
      <c r="CIX36" s="45"/>
      <c r="CIY36" s="45"/>
      <c r="CIZ36" s="45"/>
      <c r="CJA36" s="45"/>
      <c r="CJB36" s="45"/>
      <c r="CJC36" s="45"/>
      <c r="CJD36" s="45"/>
      <c r="CJE36" s="45"/>
      <c r="CJF36" s="45"/>
      <c r="CJG36" s="45"/>
      <c r="CJH36" s="45"/>
      <c r="CJI36" s="45"/>
      <c r="CJJ36" s="45"/>
      <c r="CJK36" s="45"/>
      <c r="CJL36" s="45"/>
      <c r="CJM36" s="45"/>
      <c r="CJN36" s="45"/>
      <c r="CJO36" s="45"/>
      <c r="CJP36" s="45"/>
      <c r="CJQ36" s="45"/>
      <c r="CJR36" s="45"/>
      <c r="CJS36" s="45"/>
      <c r="CJT36" s="45"/>
      <c r="CJU36" s="45"/>
      <c r="CJV36" s="45"/>
      <c r="CJW36" s="45"/>
      <c r="CJX36" s="45"/>
      <c r="CJY36" s="45"/>
      <c r="CJZ36" s="45"/>
      <c r="CKA36" s="45"/>
      <c r="CKB36" s="45"/>
      <c r="CKC36" s="45"/>
      <c r="CKD36" s="45"/>
      <c r="CKE36" s="45"/>
      <c r="CKF36" s="45"/>
      <c r="CKG36" s="45"/>
      <c r="CKH36" s="45"/>
      <c r="CKI36" s="45"/>
      <c r="CKJ36" s="45"/>
      <c r="CKK36" s="45"/>
      <c r="CKL36" s="45"/>
      <c r="CKM36" s="45"/>
      <c r="CKN36" s="45"/>
      <c r="CKO36" s="45"/>
      <c r="CKP36" s="45"/>
      <c r="CKQ36" s="45"/>
      <c r="CKR36" s="45"/>
      <c r="CKS36" s="45"/>
      <c r="CKT36" s="45"/>
      <c r="CKU36" s="45"/>
      <c r="CKV36" s="45"/>
      <c r="CKW36" s="45"/>
      <c r="CKX36" s="45"/>
      <c r="CKY36" s="45"/>
      <c r="CKZ36" s="45"/>
      <c r="CLA36" s="45"/>
      <c r="CLB36" s="45"/>
      <c r="CLC36" s="45"/>
      <c r="CLD36" s="45"/>
      <c r="CLE36" s="45"/>
      <c r="CLF36" s="45"/>
      <c r="CLG36" s="45"/>
      <c r="CLH36" s="45"/>
      <c r="CLI36" s="45"/>
      <c r="CLJ36" s="45"/>
      <c r="CLK36" s="45"/>
      <c r="CLL36" s="45"/>
      <c r="CLM36" s="45"/>
      <c r="CLN36" s="45"/>
      <c r="CLO36" s="45"/>
      <c r="CLP36" s="45"/>
      <c r="CLQ36" s="45"/>
      <c r="CLR36" s="45"/>
      <c r="CLS36" s="45"/>
      <c r="CLT36" s="45"/>
      <c r="CLU36" s="45"/>
      <c r="CLV36" s="45"/>
      <c r="CLW36" s="45"/>
      <c r="CLX36" s="45"/>
      <c r="CLY36" s="45"/>
      <c r="CLZ36" s="45"/>
      <c r="CMA36" s="45"/>
      <c r="CMB36" s="45"/>
      <c r="CMC36" s="45"/>
      <c r="CMD36" s="45"/>
      <c r="CME36" s="45"/>
      <c r="CMF36" s="45"/>
      <c r="CMG36" s="45"/>
      <c r="CMH36" s="45"/>
      <c r="CMI36" s="45"/>
      <c r="CMJ36" s="45"/>
      <c r="CMK36" s="45"/>
      <c r="CML36" s="45"/>
      <c r="CMM36" s="45"/>
      <c r="CMN36" s="45"/>
      <c r="CMO36" s="45"/>
      <c r="CMP36" s="45"/>
      <c r="CMQ36" s="45"/>
      <c r="CMR36" s="45"/>
      <c r="CMS36" s="45"/>
      <c r="CMT36" s="45"/>
      <c r="CMU36" s="45"/>
      <c r="CMV36" s="45"/>
      <c r="CMW36" s="45"/>
      <c r="CMX36" s="45"/>
      <c r="CMY36" s="45"/>
      <c r="CMZ36" s="45"/>
      <c r="CNA36" s="45"/>
      <c r="CNB36" s="45"/>
      <c r="CNC36" s="45"/>
      <c r="CND36" s="45"/>
      <c r="CNE36" s="45"/>
      <c r="CNF36" s="45"/>
      <c r="CNG36" s="45"/>
      <c r="CNH36" s="45"/>
      <c r="CNI36" s="45"/>
      <c r="CNJ36" s="45"/>
      <c r="CNK36" s="45"/>
      <c r="CNL36" s="45"/>
      <c r="CNM36" s="45"/>
      <c r="CNN36" s="45"/>
      <c r="CNO36" s="45"/>
      <c r="CNP36" s="45"/>
      <c r="CNQ36" s="45"/>
      <c r="CNR36" s="45"/>
      <c r="CNS36" s="45"/>
      <c r="CNT36" s="45"/>
      <c r="CNU36" s="45"/>
      <c r="CNV36" s="45"/>
      <c r="CNW36" s="45"/>
      <c r="CNX36" s="45"/>
      <c r="CNY36" s="45"/>
      <c r="CNZ36" s="45"/>
      <c r="COA36" s="45"/>
      <c r="COB36" s="45"/>
      <c r="COC36" s="45"/>
      <c r="COD36" s="45"/>
      <c r="COE36" s="45"/>
      <c r="COF36" s="45"/>
      <c r="COG36" s="45"/>
      <c r="COH36" s="45"/>
      <c r="COI36" s="45"/>
      <c r="COJ36" s="45"/>
      <c r="COK36" s="45"/>
      <c r="COL36" s="45"/>
      <c r="COM36" s="45"/>
      <c r="CON36" s="45"/>
      <c r="COO36" s="45"/>
      <c r="COP36" s="45"/>
      <c r="COQ36" s="45"/>
      <c r="COR36" s="45"/>
      <c r="COS36" s="45"/>
      <c r="COT36" s="45"/>
      <c r="COU36" s="45"/>
      <c r="COV36" s="45"/>
      <c r="COW36" s="45"/>
      <c r="COX36" s="45"/>
      <c r="COY36" s="45"/>
      <c r="COZ36" s="45"/>
      <c r="CPA36" s="45"/>
      <c r="CPB36" s="45"/>
      <c r="CPC36" s="45"/>
      <c r="CPD36" s="45"/>
      <c r="CPE36" s="45"/>
      <c r="CPF36" s="45"/>
      <c r="CPG36" s="45"/>
      <c r="CPH36" s="45"/>
      <c r="CPI36" s="45"/>
      <c r="CPJ36" s="45"/>
      <c r="CPK36" s="45"/>
      <c r="CPL36" s="45"/>
      <c r="CPM36" s="45"/>
      <c r="CPN36" s="45"/>
      <c r="CPO36" s="45"/>
      <c r="CPP36" s="45"/>
      <c r="CPQ36" s="45"/>
      <c r="CPR36" s="45"/>
      <c r="CPS36" s="45"/>
      <c r="CPT36" s="45"/>
      <c r="CPU36" s="45"/>
      <c r="CPV36" s="45"/>
      <c r="CPW36" s="45"/>
      <c r="CPX36" s="45"/>
      <c r="CPY36" s="45"/>
      <c r="CPZ36" s="45"/>
      <c r="CQA36" s="45"/>
      <c r="CQB36" s="45"/>
      <c r="CQC36" s="45"/>
      <c r="CQD36" s="45"/>
      <c r="CQE36" s="45"/>
      <c r="CQF36" s="45"/>
      <c r="CQG36" s="45"/>
      <c r="CQH36" s="45"/>
      <c r="CQI36" s="45"/>
      <c r="CQJ36" s="45"/>
      <c r="CQK36" s="45"/>
      <c r="CQL36" s="45"/>
      <c r="CQM36" s="45"/>
      <c r="CQN36" s="45"/>
      <c r="CQO36" s="45"/>
      <c r="CQP36" s="45"/>
      <c r="CQQ36" s="45"/>
      <c r="CQR36" s="45"/>
      <c r="CQS36" s="45"/>
      <c r="CQT36" s="45"/>
      <c r="CQU36" s="45"/>
      <c r="CQV36" s="45"/>
      <c r="CQW36" s="45"/>
      <c r="CQX36" s="45"/>
      <c r="CQY36" s="45"/>
      <c r="CQZ36" s="45"/>
      <c r="CRA36" s="45"/>
      <c r="CRB36" s="45"/>
      <c r="CRC36" s="45"/>
      <c r="CRD36" s="45"/>
      <c r="CRE36" s="45"/>
      <c r="CRF36" s="45"/>
      <c r="CRG36" s="45"/>
      <c r="CRH36" s="45"/>
      <c r="CRI36" s="45"/>
      <c r="CRJ36" s="45"/>
      <c r="CRK36" s="45"/>
      <c r="CRL36" s="45"/>
      <c r="CRM36" s="45"/>
      <c r="CRN36" s="45"/>
      <c r="CRO36" s="45"/>
      <c r="CRP36" s="45"/>
      <c r="CRQ36" s="45"/>
      <c r="CRR36" s="45"/>
      <c r="CRS36" s="45"/>
      <c r="CRT36" s="45"/>
      <c r="CRU36" s="45"/>
      <c r="CRV36" s="45"/>
      <c r="CRW36" s="45"/>
      <c r="CRX36" s="45"/>
      <c r="CRY36" s="45"/>
      <c r="CRZ36" s="45"/>
      <c r="CSA36" s="45"/>
      <c r="CSB36" s="45"/>
      <c r="CSC36" s="45"/>
      <c r="CSD36" s="45"/>
      <c r="CSE36" s="45"/>
      <c r="CSF36" s="45"/>
      <c r="CSG36" s="45"/>
      <c r="CSH36" s="45"/>
      <c r="CSI36" s="45"/>
      <c r="CSJ36" s="45"/>
      <c r="CSK36" s="45"/>
      <c r="CSL36" s="45"/>
      <c r="CSM36" s="45"/>
      <c r="CSN36" s="45"/>
      <c r="CSO36" s="45"/>
      <c r="CSP36" s="45"/>
      <c r="CSQ36" s="45"/>
      <c r="CSR36" s="45"/>
      <c r="CSS36" s="45"/>
      <c r="CST36" s="45"/>
      <c r="CSU36" s="45"/>
      <c r="CSV36" s="45"/>
      <c r="CSW36" s="45"/>
      <c r="CSX36" s="45"/>
      <c r="CSY36" s="45"/>
      <c r="CSZ36" s="45"/>
      <c r="CTA36" s="45"/>
      <c r="CTB36" s="45"/>
      <c r="CTC36" s="45"/>
      <c r="CTD36" s="45"/>
      <c r="CTE36" s="45"/>
      <c r="CTF36" s="45"/>
      <c r="CTG36" s="45"/>
      <c r="CTH36" s="45"/>
      <c r="CTI36" s="45"/>
      <c r="CTJ36" s="45"/>
      <c r="CTK36" s="45"/>
      <c r="CTL36" s="45"/>
      <c r="CTM36" s="45"/>
      <c r="CTN36" s="45"/>
      <c r="CTO36" s="45"/>
      <c r="CTP36" s="45"/>
      <c r="CTQ36" s="45"/>
      <c r="CTR36" s="45"/>
      <c r="CTS36" s="45"/>
      <c r="CTT36" s="45"/>
      <c r="CTU36" s="45"/>
      <c r="CTV36" s="45"/>
      <c r="CTW36" s="45"/>
      <c r="CTX36" s="45"/>
      <c r="CTY36" s="45"/>
      <c r="CTZ36" s="45"/>
      <c r="CUA36" s="45"/>
      <c r="CUB36" s="45"/>
      <c r="CUC36" s="45"/>
      <c r="CUD36" s="45"/>
      <c r="CUE36" s="45"/>
      <c r="CUF36" s="45"/>
      <c r="CUG36" s="45"/>
      <c r="CUH36" s="45"/>
      <c r="CUI36" s="45"/>
      <c r="CUJ36" s="45"/>
      <c r="CUK36" s="45"/>
      <c r="CUL36" s="45"/>
      <c r="CUM36" s="45"/>
      <c r="CUN36" s="45"/>
      <c r="CUO36" s="45"/>
      <c r="CUP36" s="45"/>
      <c r="CUQ36" s="45"/>
      <c r="CUR36" s="45"/>
      <c r="CUS36" s="45"/>
      <c r="CUT36" s="45"/>
      <c r="CUU36" s="45"/>
      <c r="CUV36" s="45"/>
      <c r="CUW36" s="45"/>
      <c r="CUX36" s="45"/>
      <c r="CUY36" s="45"/>
      <c r="CUZ36" s="45"/>
      <c r="CVA36" s="45"/>
      <c r="CVB36" s="45"/>
      <c r="CVC36" s="45"/>
      <c r="CVD36" s="45"/>
      <c r="CVE36" s="45"/>
      <c r="CVF36" s="45"/>
      <c r="CVG36" s="45"/>
      <c r="CVH36" s="45"/>
      <c r="CVI36" s="45"/>
      <c r="CVJ36" s="45"/>
      <c r="CVK36" s="45"/>
      <c r="CVL36" s="45"/>
      <c r="CVM36" s="45"/>
      <c r="CVN36" s="45"/>
      <c r="CVO36" s="45"/>
      <c r="CVP36" s="45"/>
      <c r="CVQ36" s="45"/>
      <c r="CVR36" s="45"/>
      <c r="CVS36" s="45"/>
      <c r="CVT36" s="45"/>
      <c r="CVU36" s="45"/>
      <c r="CVV36" s="45"/>
      <c r="CVW36" s="45"/>
      <c r="CVX36" s="45"/>
      <c r="CVY36" s="45"/>
      <c r="CVZ36" s="45"/>
      <c r="CWA36" s="45"/>
      <c r="CWB36" s="45"/>
      <c r="CWC36" s="45"/>
      <c r="CWD36" s="45"/>
      <c r="CWE36" s="45"/>
      <c r="CWF36" s="45"/>
      <c r="CWG36" s="45"/>
      <c r="CWH36" s="45"/>
      <c r="CWI36" s="45"/>
      <c r="CWJ36" s="45"/>
      <c r="CWK36" s="45"/>
      <c r="CWL36" s="45"/>
      <c r="CWM36" s="45"/>
      <c r="CWN36" s="45"/>
      <c r="CWO36" s="45"/>
      <c r="CWP36" s="45"/>
      <c r="CWQ36" s="45"/>
      <c r="CWR36" s="45"/>
      <c r="CWS36" s="45"/>
      <c r="CWT36" s="45"/>
      <c r="CWU36" s="45"/>
      <c r="CWV36" s="45"/>
      <c r="CWW36" s="45"/>
      <c r="CWX36" s="45"/>
      <c r="CWY36" s="45"/>
      <c r="CWZ36" s="45"/>
      <c r="CXA36" s="45"/>
      <c r="CXB36" s="45"/>
      <c r="CXC36" s="45"/>
      <c r="CXD36" s="45"/>
      <c r="CXE36" s="45"/>
      <c r="CXF36" s="45"/>
      <c r="CXG36" s="45"/>
      <c r="CXH36" s="45"/>
      <c r="CXI36" s="45"/>
      <c r="CXJ36" s="45"/>
      <c r="CXK36" s="45"/>
      <c r="CXL36" s="45"/>
      <c r="CXM36" s="45"/>
      <c r="CXN36" s="45"/>
      <c r="CXO36" s="45"/>
      <c r="CXP36" s="45"/>
      <c r="CXQ36" s="45"/>
      <c r="CXR36" s="45"/>
      <c r="CXS36" s="45"/>
      <c r="CXT36" s="45"/>
      <c r="CXU36" s="45"/>
      <c r="CXV36" s="45"/>
      <c r="CXW36" s="45"/>
      <c r="CXX36" s="45"/>
      <c r="CXY36" s="45"/>
      <c r="CXZ36" s="45"/>
      <c r="CYA36" s="45"/>
      <c r="CYB36" s="45"/>
      <c r="CYC36" s="45"/>
      <c r="CYD36" s="45"/>
      <c r="CYE36" s="45"/>
      <c r="CYF36" s="45"/>
      <c r="CYG36" s="45"/>
      <c r="CYH36" s="45"/>
      <c r="CYI36" s="45"/>
      <c r="CYJ36" s="45"/>
      <c r="CYK36" s="45"/>
      <c r="CYL36" s="45"/>
      <c r="CYM36" s="45"/>
      <c r="CYN36" s="45"/>
      <c r="CYO36" s="45"/>
      <c r="CYP36" s="45"/>
      <c r="CYQ36" s="45"/>
      <c r="CYR36" s="45"/>
      <c r="CYS36" s="45"/>
      <c r="CYT36" s="45"/>
      <c r="CYU36" s="45"/>
      <c r="CYV36" s="45"/>
      <c r="CYW36" s="45"/>
      <c r="CYX36" s="45"/>
      <c r="CYY36" s="45"/>
      <c r="CYZ36" s="45"/>
      <c r="CZA36" s="45"/>
      <c r="CZB36" s="45"/>
      <c r="CZC36" s="45"/>
      <c r="CZD36" s="45"/>
      <c r="CZE36" s="45"/>
      <c r="CZF36" s="45"/>
      <c r="CZG36" s="45"/>
      <c r="CZH36" s="45"/>
      <c r="CZI36" s="45"/>
      <c r="CZJ36" s="45"/>
      <c r="CZK36" s="45"/>
      <c r="CZL36" s="45"/>
      <c r="CZM36" s="45"/>
      <c r="CZN36" s="45"/>
      <c r="CZO36" s="45"/>
      <c r="CZP36" s="45"/>
      <c r="CZQ36" s="45"/>
      <c r="CZR36" s="45"/>
      <c r="CZS36" s="45"/>
      <c r="CZT36" s="45"/>
      <c r="CZU36" s="45"/>
      <c r="CZV36" s="45"/>
      <c r="CZW36" s="45"/>
      <c r="CZX36" s="45"/>
      <c r="CZY36" s="45"/>
      <c r="CZZ36" s="45"/>
      <c r="DAA36" s="45"/>
      <c r="DAB36" s="45"/>
      <c r="DAC36" s="45"/>
      <c r="DAD36" s="45"/>
      <c r="DAE36" s="45"/>
      <c r="DAF36" s="45"/>
      <c r="DAG36" s="45"/>
      <c r="DAH36" s="45"/>
      <c r="DAI36" s="45"/>
      <c r="DAJ36" s="45"/>
      <c r="DAK36" s="45"/>
      <c r="DAL36" s="45"/>
      <c r="DAM36" s="45"/>
      <c r="DAN36" s="45"/>
      <c r="DAO36" s="45"/>
      <c r="DAP36" s="45"/>
      <c r="DAQ36" s="45"/>
      <c r="DAR36" s="45"/>
      <c r="DAS36" s="45"/>
      <c r="DAT36" s="45"/>
      <c r="DAU36" s="45"/>
      <c r="DAV36" s="45"/>
      <c r="DAW36" s="45"/>
      <c r="DAX36" s="45"/>
      <c r="DAY36" s="45"/>
      <c r="DAZ36" s="45"/>
      <c r="DBA36" s="45"/>
      <c r="DBB36" s="45"/>
      <c r="DBC36" s="45"/>
      <c r="DBD36" s="45"/>
      <c r="DBE36" s="45"/>
      <c r="DBF36" s="45"/>
      <c r="DBG36" s="45"/>
      <c r="DBH36" s="45"/>
      <c r="DBI36" s="45"/>
      <c r="DBJ36" s="45"/>
      <c r="DBK36" s="45"/>
      <c r="DBL36" s="45"/>
      <c r="DBM36" s="45"/>
      <c r="DBN36" s="45"/>
      <c r="DBO36" s="45"/>
      <c r="DBP36" s="45"/>
      <c r="DBQ36" s="45"/>
      <c r="DBR36" s="45"/>
      <c r="DBS36" s="45"/>
      <c r="DBT36" s="45"/>
      <c r="DBU36" s="45"/>
      <c r="DBV36" s="45"/>
      <c r="DBW36" s="45"/>
      <c r="DBX36" s="45"/>
      <c r="DBY36" s="45"/>
      <c r="DBZ36" s="45"/>
      <c r="DCA36" s="45"/>
      <c r="DCB36" s="45"/>
      <c r="DCC36" s="45"/>
      <c r="DCD36" s="45"/>
      <c r="DCE36" s="45"/>
      <c r="DCF36" s="45"/>
      <c r="DCG36" s="45"/>
      <c r="DCH36" s="45"/>
      <c r="DCI36" s="45"/>
      <c r="DCJ36" s="45"/>
      <c r="DCK36" s="45"/>
      <c r="DCL36" s="45"/>
      <c r="DCM36" s="45"/>
      <c r="DCN36" s="45"/>
      <c r="DCO36" s="45"/>
      <c r="DCP36" s="45"/>
      <c r="DCQ36" s="45"/>
      <c r="DCR36" s="45"/>
      <c r="DCS36" s="45"/>
      <c r="DCT36" s="45"/>
      <c r="DCU36" s="45"/>
      <c r="DCV36" s="45"/>
      <c r="DCW36" s="45"/>
      <c r="DCX36" s="45"/>
      <c r="DCY36" s="45"/>
      <c r="DCZ36" s="45"/>
      <c r="DDA36" s="45"/>
      <c r="DDB36" s="45"/>
      <c r="DDC36" s="45"/>
      <c r="DDD36" s="45"/>
      <c r="DDE36" s="45"/>
      <c r="DDF36" s="45"/>
      <c r="DDG36" s="45"/>
      <c r="DDH36" s="45"/>
      <c r="DDI36" s="45"/>
      <c r="DDJ36" s="45"/>
      <c r="DDK36" s="45"/>
      <c r="DDL36" s="45"/>
      <c r="DDM36" s="45"/>
      <c r="DDN36" s="45"/>
      <c r="DDO36" s="45"/>
      <c r="DDP36" s="45"/>
      <c r="DDQ36" s="45"/>
      <c r="DDR36" s="45"/>
      <c r="DDS36" s="45"/>
      <c r="DDT36" s="45"/>
      <c r="DDU36" s="45"/>
      <c r="DDV36" s="45"/>
      <c r="DDW36" s="45"/>
      <c r="DDX36" s="45"/>
      <c r="DDY36" s="45"/>
      <c r="DDZ36" s="45"/>
      <c r="DEA36" s="45"/>
      <c r="DEB36" s="45"/>
      <c r="DEC36" s="45"/>
      <c r="DED36" s="45"/>
      <c r="DEE36" s="45"/>
      <c r="DEF36" s="45"/>
      <c r="DEG36" s="45"/>
      <c r="DEH36" s="45"/>
      <c r="DEI36" s="45"/>
      <c r="DEJ36" s="45"/>
      <c r="DEK36" s="45"/>
      <c r="DEL36" s="45"/>
      <c r="DEM36" s="45"/>
      <c r="DEN36" s="45"/>
      <c r="DEO36" s="45"/>
      <c r="DEP36" s="45"/>
      <c r="DEQ36" s="45"/>
      <c r="DER36" s="45"/>
      <c r="DES36" s="45"/>
      <c r="DET36" s="45"/>
      <c r="DEU36" s="45"/>
      <c r="DEV36" s="45"/>
      <c r="DEW36" s="45"/>
      <c r="DEX36" s="45"/>
      <c r="DEY36" s="45"/>
      <c r="DEZ36" s="45"/>
      <c r="DFA36" s="45"/>
      <c r="DFB36" s="45"/>
      <c r="DFC36" s="45"/>
      <c r="DFD36" s="45"/>
      <c r="DFE36" s="45"/>
      <c r="DFF36" s="45"/>
      <c r="DFG36" s="45"/>
      <c r="DFH36" s="45"/>
      <c r="DFI36" s="45"/>
      <c r="DFJ36" s="45"/>
      <c r="DFK36" s="45"/>
      <c r="DFL36" s="45"/>
      <c r="DFM36" s="45"/>
      <c r="DFN36" s="45"/>
      <c r="DFO36" s="45"/>
      <c r="DFP36" s="45"/>
      <c r="DFQ36" s="45"/>
      <c r="DFR36" s="45"/>
      <c r="DFS36" s="45"/>
      <c r="DFT36" s="45"/>
      <c r="DFU36" s="45"/>
      <c r="DFV36" s="45"/>
      <c r="DFW36" s="45"/>
      <c r="DFX36" s="45"/>
      <c r="DFY36" s="45"/>
      <c r="DFZ36" s="45"/>
      <c r="DGA36" s="45"/>
      <c r="DGB36" s="45"/>
      <c r="DGC36" s="45"/>
      <c r="DGD36" s="45"/>
      <c r="DGE36" s="45"/>
      <c r="DGF36" s="45"/>
      <c r="DGG36" s="45"/>
      <c r="DGH36" s="45"/>
      <c r="DGI36" s="45"/>
      <c r="DGJ36" s="45"/>
      <c r="DGK36" s="45"/>
      <c r="DGL36" s="45"/>
      <c r="DGM36" s="45"/>
      <c r="DGN36" s="45"/>
      <c r="DGO36" s="45"/>
      <c r="DGP36" s="45"/>
      <c r="DGQ36" s="45"/>
      <c r="DGR36" s="45"/>
      <c r="DGS36" s="45"/>
      <c r="DGT36" s="45"/>
      <c r="DGU36" s="45"/>
      <c r="DGV36" s="45"/>
      <c r="DGW36" s="45"/>
      <c r="DGX36" s="45"/>
      <c r="DGY36" s="45"/>
      <c r="DGZ36" s="45"/>
      <c r="DHA36" s="45"/>
      <c r="DHB36" s="45"/>
      <c r="DHC36" s="45"/>
      <c r="DHD36" s="45"/>
      <c r="DHE36" s="45"/>
      <c r="DHF36" s="45"/>
      <c r="DHG36" s="45"/>
      <c r="DHH36" s="45"/>
      <c r="DHI36" s="45"/>
      <c r="DHJ36" s="45"/>
      <c r="DHK36" s="45"/>
      <c r="DHL36" s="45"/>
      <c r="DHM36" s="45"/>
      <c r="DHN36" s="45"/>
      <c r="DHO36" s="45"/>
      <c r="DHP36" s="45"/>
      <c r="DHQ36" s="45"/>
      <c r="DHR36" s="45"/>
      <c r="DHS36" s="45"/>
      <c r="DHT36" s="45"/>
      <c r="DHU36" s="45"/>
      <c r="DHV36" s="45"/>
      <c r="DHW36" s="45"/>
      <c r="DHX36" s="45"/>
      <c r="DHY36" s="45"/>
      <c r="DHZ36" s="45"/>
      <c r="DIA36" s="45"/>
      <c r="DIB36" s="45"/>
      <c r="DIC36" s="45"/>
      <c r="DID36" s="45"/>
      <c r="DIE36" s="45"/>
      <c r="DIF36" s="45"/>
      <c r="DIG36" s="45"/>
      <c r="DIH36" s="45"/>
      <c r="DII36" s="45"/>
      <c r="DIJ36" s="45"/>
      <c r="DIK36" s="45"/>
      <c r="DIL36" s="45"/>
      <c r="DIM36" s="45"/>
      <c r="DIN36" s="45"/>
      <c r="DIO36" s="45"/>
      <c r="DIP36" s="45"/>
      <c r="DIQ36" s="45"/>
      <c r="DIR36" s="45"/>
      <c r="DIS36" s="45"/>
      <c r="DIT36" s="45"/>
      <c r="DIU36" s="45"/>
      <c r="DIV36" s="45"/>
      <c r="DIW36" s="45"/>
      <c r="DIX36" s="45"/>
      <c r="DIY36" s="45"/>
      <c r="DIZ36" s="45"/>
      <c r="DJA36" s="45"/>
      <c r="DJB36" s="45"/>
      <c r="DJC36" s="45"/>
      <c r="DJD36" s="45"/>
      <c r="DJE36" s="45"/>
      <c r="DJF36" s="45"/>
      <c r="DJG36" s="45"/>
      <c r="DJH36" s="45"/>
      <c r="DJI36" s="45"/>
      <c r="DJJ36" s="45"/>
      <c r="DJK36" s="45"/>
      <c r="DJL36" s="45"/>
      <c r="DJM36" s="45"/>
      <c r="DJN36" s="45"/>
      <c r="DJO36" s="45"/>
      <c r="DJP36" s="45"/>
      <c r="DJQ36" s="45"/>
      <c r="DJR36" s="45"/>
      <c r="DJS36" s="45"/>
      <c r="DJT36" s="45"/>
      <c r="DJU36" s="45"/>
      <c r="DJV36" s="45"/>
      <c r="DJW36" s="45"/>
      <c r="DJX36" s="45"/>
      <c r="DJY36" s="45"/>
      <c r="DJZ36" s="45"/>
      <c r="DKA36" s="45"/>
      <c r="DKB36" s="45"/>
      <c r="DKC36" s="45"/>
      <c r="DKD36" s="45"/>
      <c r="DKE36" s="45"/>
      <c r="DKF36" s="45"/>
      <c r="DKG36" s="45"/>
      <c r="DKH36" s="45"/>
      <c r="DKI36" s="45"/>
      <c r="DKJ36" s="45"/>
      <c r="DKK36" s="45"/>
      <c r="DKL36" s="45"/>
      <c r="DKM36" s="45"/>
      <c r="DKN36" s="45"/>
      <c r="DKO36" s="45"/>
      <c r="DKP36" s="45"/>
      <c r="DKQ36" s="45"/>
      <c r="DKR36" s="45"/>
      <c r="DKS36" s="45"/>
      <c r="DKT36" s="45"/>
      <c r="DKU36" s="45"/>
      <c r="DKV36" s="45"/>
      <c r="DKW36" s="45"/>
      <c r="DKX36" s="45"/>
      <c r="DKY36" s="45"/>
      <c r="DKZ36" s="45"/>
      <c r="DLA36" s="45"/>
      <c r="DLB36" s="45"/>
      <c r="DLC36" s="45"/>
      <c r="DLD36" s="45"/>
      <c r="DLE36" s="45"/>
      <c r="DLF36" s="45"/>
      <c r="DLG36" s="45"/>
      <c r="DLH36" s="45"/>
      <c r="DLI36" s="45"/>
      <c r="DLJ36" s="45"/>
      <c r="DLK36" s="45"/>
      <c r="DLL36" s="45"/>
      <c r="DLM36" s="45"/>
      <c r="DLN36" s="45"/>
      <c r="DLO36" s="45"/>
      <c r="DLP36" s="45"/>
      <c r="DLQ36" s="45"/>
      <c r="DLR36" s="45"/>
      <c r="DLS36" s="45"/>
      <c r="DLT36" s="45"/>
      <c r="DLU36" s="45"/>
      <c r="DLV36" s="45"/>
      <c r="DLW36" s="45"/>
      <c r="DLX36" s="45"/>
      <c r="DLY36" s="45"/>
      <c r="DLZ36" s="45"/>
      <c r="DMA36" s="45"/>
      <c r="DMB36" s="45"/>
      <c r="DMC36" s="45"/>
      <c r="DMD36" s="45"/>
      <c r="DME36" s="45"/>
      <c r="DMF36" s="45"/>
      <c r="DMG36" s="45"/>
      <c r="DMH36" s="45"/>
      <c r="DMI36" s="45"/>
      <c r="DMJ36" s="45"/>
      <c r="DMK36" s="45"/>
      <c r="DML36" s="45"/>
      <c r="DMM36" s="45"/>
      <c r="DMN36" s="45"/>
      <c r="DMO36" s="45"/>
      <c r="DMP36" s="45"/>
      <c r="DMQ36" s="45"/>
      <c r="DMR36" s="45"/>
      <c r="DMS36" s="45"/>
      <c r="DMT36" s="45"/>
      <c r="DMU36" s="45"/>
      <c r="DMV36" s="45"/>
      <c r="DMW36" s="45"/>
      <c r="DMX36" s="45"/>
      <c r="DMY36" s="45"/>
      <c r="DMZ36" s="45"/>
      <c r="DNA36" s="45"/>
      <c r="DNB36" s="45"/>
      <c r="DNC36" s="45"/>
      <c r="DND36" s="45"/>
      <c r="DNE36" s="45"/>
      <c r="DNF36" s="45"/>
      <c r="DNG36" s="45"/>
      <c r="DNH36" s="45"/>
      <c r="DNI36" s="45"/>
      <c r="DNJ36" s="45"/>
      <c r="DNK36" s="45"/>
      <c r="DNL36" s="45"/>
      <c r="DNM36" s="45"/>
      <c r="DNN36" s="45"/>
      <c r="DNO36" s="45"/>
      <c r="DNP36" s="45"/>
      <c r="DNQ36" s="45"/>
      <c r="DNR36" s="45"/>
      <c r="DNS36" s="45"/>
      <c r="DNT36" s="45"/>
      <c r="DNU36" s="45"/>
      <c r="DNV36" s="45"/>
      <c r="DNW36" s="45"/>
      <c r="DNX36" s="45"/>
      <c r="DNY36" s="45"/>
      <c r="DNZ36" s="45"/>
      <c r="DOA36" s="45"/>
      <c r="DOB36" s="45"/>
      <c r="DOC36" s="45"/>
      <c r="DOD36" s="45"/>
      <c r="DOE36" s="45"/>
      <c r="DOF36" s="45"/>
      <c r="DOG36" s="45"/>
      <c r="DOH36" s="45"/>
      <c r="DOI36" s="45"/>
      <c r="DOJ36" s="45"/>
      <c r="DOK36" s="45"/>
      <c r="DOL36" s="45"/>
      <c r="DOM36" s="45"/>
      <c r="DON36" s="45"/>
      <c r="DOO36" s="45"/>
      <c r="DOP36" s="45"/>
      <c r="DOQ36" s="45"/>
      <c r="DOR36" s="45"/>
      <c r="DOS36" s="45"/>
      <c r="DOT36" s="45"/>
      <c r="DOU36" s="45"/>
      <c r="DOV36" s="45"/>
      <c r="DOW36" s="45"/>
      <c r="DOX36" s="45"/>
      <c r="DOY36" s="45"/>
      <c r="DOZ36" s="45"/>
      <c r="DPA36" s="45"/>
      <c r="DPB36" s="45"/>
      <c r="DPC36" s="45"/>
      <c r="DPD36" s="45"/>
      <c r="DPE36" s="45"/>
      <c r="DPF36" s="45"/>
      <c r="DPG36" s="45"/>
      <c r="DPH36" s="45"/>
      <c r="DPI36" s="45"/>
      <c r="DPJ36" s="45"/>
      <c r="DPK36" s="45"/>
      <c r="DPL36" s="45"/>
      <c r="DPM36" s="45"/>
      <c r="DPN36" s="45"/>
      <c r="DPO36" s="45"/>
      <c r="DPP36" s="45"/>
      <c r="DPQ36" s="45"/>
      <c r="DPR36" s="45"/>
      <c r="DPS36" s="45"/>
      <c r="DPT36" s="45"/>
      <c r="DPU36" s="45"/>
      <c r="DPV36" s="45"/>
      <c r="DPW36" s="45"/>
      <c r="DPX36" s="45"/>
      <c r="DPY36" s="45"/>
      <c r="DPZ36" s="45"/>
      <c r="DQA36" s="45"/>
      <c r="DQB36" s="45"/>
      <c r="DQC36" s="45"/>
      <c r="DQD36" s="45"/>
      <c r="DQE36" s="45"/>
      <c r="DQF36" s="45"/>
      <c r="DQG36" s="45"/>
      <c r="DQH36" s="45"/>
      <c r="DQI36" s="45"/>
      <c r="DQJ36" s="45"/>
      <c r="DQK36" s="45"/>
      <c r="DQL36" s="45"/>
      <c r="DQM36" s="45"/>
      <c r="DQN36" s="45"/>
      <c r="DQO36" s="45"/>
      <c r="DQP36" s="45"/>
      <c r="DQQ36" s="45"/>
      <c r="DQR36" s="45"/>
      <c r="DQS36" s="45"/>
      <c r="DQT36" s="45"/>
      <c r="DQU36" s="45"/>
      <c r="DQV36" s="45"/>
      <c r="DQW36" s="45"/>
      <c r="DQX36" s="45"/>
      <c r="DQY36" s="45"/>
      <c r="DQZ36" s="45"/>
      <c r="DRA36" s="45"/>
      <c r="DRB36" s="45"/>
      <c r="DRC36" s="45"/>
      <c r="DRD36" s="45"/>
      <c r="DRE36" s="45"/>
      <c r="DRF36" s="45"/>
      <c r="DRG36" s="45"/>
      <c r="DRH36" s="45"/>
      <c r="DRI36" s="45"/>
      <c r="DRJ36" s="45"/>
      <c r="DRK36" s="45"/>
      <c r="DRL36" s="45"/>
      <c r="DRM36" s="45"/>
      <c r="DRN36" s="45"/>
      <c r="DRO36" s="45"/>
      <c r="DRP36" s="45"/>
      <c r="DRQ36" s="45"/>
      <c r="DRR36" s="45"/>
      <c r="DRS36" s="45"/>
      <c r="DRT36" s="45"/>
      <c r="DRU36" s="45"/>
      <c r="DRV36" s="45"/>
      <c r="DRW36" s="45"/>
      <c r="DRX36" s="45"/>
      <c r="DRY36" s="45"/>
      <c r="DRZ36" s="45"/>
      <c r="DSA36" s="45"/>
      <c r="DSB36" s="45"/>
      <c r="DSC36" s="45"/>
      <c r="DSD36" s="45"/>
      <c r="DSE36" s="45"/>
      <c r="DSF36" s="45"/>
      <c r="DSG36" s="45"/>
      <c r="DSH36" s="45"/>
      <c r="DSI36" s="45"/>
      <c r="DSJ36" s="45"/>
      <c r="DSK36" s="45"/>
      <c r="DSL36" s="45"/>
      <c r="DSM36" s="45"/>
      <c r="DSN36" s="45"/>
      <c r="DSO36" s="45"/>
      <c r="DSP36" s="45"/>
      <c r="DSQ36" s="45"/>
      <c r="DSR36" s="45"/>
      <c r="DSS36" s="45"/>
      <c r="DST36" s="45"/>
      <c r="DSU36" s="45"/>
      <c r="DSV36" s="45"/>
      <c r="DSW36" s="45"/>
      <c r="DSX36" s="45"/>
      <c r="DSY36" s="45"/>
      <c r="DSZ36" s="45"/>
      <c r="DTA36" s="45"/>
      <c r="DTB36" s="45"/>
      <c r="DTC36" s="45"/>
      <c r="DTD36" s="45"/>
      <c r="DTE36" s="45"/>
      <c r="DTF36" s="45"/>
      <c r="DTG36" s="45"/>
      <c r="DTH36" s="45"/>
      <c r="DTI36" s="45"/>
      <c r="DTJ36" s="45"/>
      <c r="DTK36" s="45"/>
      <c r="DTL36" s="45"/>
      <c r="DTM36" s="45"/>
      <c r="DTN36" s="45"/>
      <c r="DTO36" s="45"/>
      <c r="DTP36" s="45"/>
      <c r="DTQ36" s="45"/>
      <c r="DTR36" s="45"/>
      <c r="DTS36" s="45"/>
      <c r="DTT36" s="45"/>
      <c r="DTU36" s="45"/>
      <c r="DTV36" s="45"/>
      <c r="DTW36" s="45"/>
      <c r="DTX36" s="45"/>
      <c r="DTY36" s="45"/>
      <c r="DTZ36" s="45"/>
      <c r="DUA36" s="45"/>
      <c r="DUB36" s="45"/>
      <c r="DUC36" s="45"/>
      <c r="DUD36" s="45"/>
      <c r="DUE36" s="45"/>
      <c r="DUF36" s="45"/>
      <c r="DUG36" s="45"/>
      <c r="DUH36" s="45"/>
      <c r="DUI36" s="45"/>
      <c r="DUJ36" s="45"/>
      <c r="DUK36" s="45"/>
      <c r="DUL36" s="45"/>
      <c r="DUM36" s="45"/>
      <c r="DUN36" s="45"/>
      <c r="DUO36" s="45"/>
      <c r="DUP36" s="45"/>
      <c r="DUQ36" s="45"/>
      <c r="DUR36" s="45"/>
      <c r="DUS36" s="45"/>
      <c r="DUT36" s="45"/>
      <c r="DUU36" s="45"/>
      <c r="DUV36" s="45"/>
      <c r="DUW36" s="45"/>
      <c r="DUX36" s="45"/>
      <c r="DUY36" s="45"/>
      <c r="DUZ36" s="45"/>
      <c r="DVA36" s="45"/>
      <c r="DVB36" s="45"/>
      <c r="DVC36" s="45"/>
      <c r="DVD36" s="45"/>
      <c r="DVE36" s="45"/>
      <c r="DVF36" s="45"/>
      <c r="DVG36" s="45"/>
      <c r="DVH36" s="45"/>
      <c r="DVI36" s="45"/>
      <c r="DVJ36" s="45"/>
      <c r="DVK36" s="45"/>
      <c r="DVL36" s="45"/>
      <c r="DVM36" s="45"/>
      <c r="DVN36" s="45"/>
      <c r="DVO36" s="45"/>
      <c r="DVP36" s="45"/>
      <c r="DVQ36" s="45"/>
      <c r="DVR36" s="45"/>
      <c r="DVS36" s="45"/>
      <c r="DVT36" s="45"/>
      <c r="DVU36" s="45"/>
      <c r="DVV36" s="45"/>
      <c r="DVW36" s="45"/>
      <c r="DVX36" s="45"/>
      <c r="DVY36" s="45"/>
      <c r="DVZ36" s="45"/>
      <c r="DWA36" s="45"/>
      <c r="DWB36" s="45"/>
      <c r="DWC36" s="45"/>
      <c r="DWD36" s="45"/>
      <c r="DWE36" s="45"/>
      <c r="DWF36" s="45"/>
      <c r="DWG36" s="45"/>
      <c r="DWH36" s="45"/>
      <c r="DWI36" s="45"/>
      <c r="DWJ36" s="45"/>
      <c r="DWK36" s="45"/>
      <c r="DWL36" s="45"/>
      <c r="DWM36" s="45"/>
      <c r="DWN36" s="45"/>
      <c r="DWO36" s="45"/>
      <c r="DWP36" s="45"/>
      <c r="DWQ36" s="45"/>
      <c r="DWR36" s="45"/>
      <c r="DWS36" s="45"/>
      <c r="DWT36" s="45"/>
      <c r="DWU36" s="45"/>
      <c r="DWV36" s="45"/>
      <c r="DWW36" s="45"/>
      <c r="DWX36" s="45"/>
      <c r="DWY36" s="45"/>
      <c r="DWZ36" s="45"/>
      <c r="DXA36" s="45"/>
      <c r="DXB36" s="45"/>
      <c r="DXC36" s="45"/>
      <c r="DXD36" s="45"/>
      <c r="DXE36" s="45"/>
      <c r="DXF36" s="45"/>
      <c r="DXG36" s="45"/>
      <c r="DXH36" s="45"/>
      <c r="DXI36" s="45"/>
      <c r="DXJ36" s="45"/>
      <c r="DXK36" s="45"/>
      <c r="DXL36" s="45"/>
      <c r="DXM36" s="45"/>
      <c r="DXN36" s="45"/>
      <c r="DXO36" s="45"/>
      <c r="DXP36" s="45"/>
      <c r="DXQ36" s="45"/>
      <c r="DXR36" s="45"/>
      <c r="DXS36" s="45"/>
      <c r="DXT36" s="45"/>
      <c r="DXU36" s="45"/>
      <c r="DXV36" s="45"/>
      <c r="DXW36" s="45"/>
      <c r="DXX36" s="45"/>
      <c r="DXY36" s="45"/>
      <c r="DXZ36" s="45"/>
      <c r="DYA36" s="45"/>
      <c r="DYB36" s="45"/>
      <c r="DYC36" s="45"/>
      <c r="DYD36" s="45"/>
      <c r="DYE36" s="45"/>
      <c r="DYF36" s="45"/>
      <c r="DYG36" s="45"/>
      <c r="DYH36" s="45"/>
      <c r="DYI36" s="45"/>
      <c r="DYJ36" s="45"/>
      <c r="DYK36" s="45"/>
      <c r="DYL36" s="45"/>
      <c r="DYM36" s="45"/>
      <c r="DYN36" s="45"/>
      <c r="DYO36" s="45"/>
      <c r="DYP36" s="45"/>
      <c r="DYQ36" s="45"/>
      <c r="DYR36" s="45"/>
      <c r="DYS36" s="45"/>
      <c r="DYT36" s="45"/>
      <c r="DYU36" s="45"/>
      <c r="DYV36" s="45"/>
      <c r="DYW36" s="45"/>
      <c r="DYX36" s="45"/>
      <c r="DYY36" s="45"/>
      <c r="DYZ36" s="45"/>
      <c r="DZA36" s="45"/>
      <c r="DZB36" s="45"/>
      <c r="DZC36" s="45"/>
      <c r="DZD36" s="45"/>
      <c r="DZE36" s="45"/>
      <c r="DZF36" s="45"/>
      <c r="DZG36" s="45"/>
      <c r="DZH36" s="45"/>
      <c r="DZI36" s="45"/>
      <c r="DZJ36" s="45"/>
      <c r="DZK36" s="45"/>
      <c r="DZL36" s="45"/>
      <c r="DZM36" s="45"/>
      <c r="DZN36" s="45"/>
      <c r="DZO36" s="45"/>
      <c r="DZP36" s="45"/>
      <c r="DZQ36" s="45"/>
      <c r="DZR36" s="45"/>
      <c r="DZS36" s="45"/>
      <c r="DZT36" s="45"/>
      <c r="DZU36" s="45"/>
      <c r="DZV36" s="45"/>
      <c r="DZW36" s="45"/>
      <c r="DZX36" s="45"/>
      <c r="DZY36" s="45"/>
      <c r="DZZ36" s="45"/>
      <c r="EAA36" s="45"/>
      <c r="EAB36" s="45"/>
      <c r="EAC36" s="45"/>
      <c r="EAD36" s="45"/>
      <c r="EAE36" s="45"/>
      <c r="EAF36" s="45"/>
      <c r="EAG36" s="45"/>
      <c r="EAH36" s="45"/>
      <c r="EAI36" s="45"/>
      <c r="EAJ36" s="45"/>
      <c r="EAK36" s="45"/>
      <c r="EAL36" s="45"/>
      <c r="EAM36" s="45"/>
      <c r="EAN36" s="45"/>
      <c r="EAO36" s="45"/>
      <c r="EAP36" s="45"/>
      <c r="EAQ36" s="45"/>
      <c r="EAR36" s="45"/>
      <c r="EAS36" s="45"/>
      <c r="EAT36" s="45"/>
      <c r="EAU36" s="45"/>
      <c r="EAV36" s="45"/>
      <c r="EAW36" s="45"/>
      <c r="EAX36" s="45"/>
      <c r="EAY36" s="45"/>
      <c r="EAZ36" s="45"/>
      <c r="EBA36" s="45"/>
      <c r="EBB36" s="45"/>
      <c r="EBC36" s="45"/>
      <c r="EBD36" s="45"/>
      <c r="EBE36" s="45"/>
      <c r="EBF36" s="45"/>
      <c r="EBG36" s="45"/>
      <c r="EBH36" s="45"/>
      <c r="EBI36" s="45"/>
      <c r="EBJ36" s="45"/>
      <c r="EBK36" s="45"/>
      <c r="EBL36" s="45"/>
      <c r="EBM36" s="45"/>
      <c r="EBN36" s="45"/>
      <c r="EBO36" s="45"/>
      <c r="EBP36" s="45"/>
      <c r="EBQ36" s="45"/>
      <c r="EBR36" s="45"/>
      <c r="EBS36" s="45"/>
      <c r="EBT36" s="45"/>
      <c r="EBU36" s="45"/>
      <c r="EBV36" s="45"/>
      <c r="EBW36" s="45"/>
      <c r="EBX36" s="45"/>
      <c r="EBY36" s="45"/>
      <c r="EBZ36" s="45"/>
      <c r="ECA36" s="45"/>
      <c r="ECB36" s="45"/>
      <c r="ECC36" s="45"/>
      <c r="ECD36" s="45"/>
      <c r="ECE36" s="45"/>
      <c r="ECF36" s="45"/>
      <c r="ECG36" s="45"/>
      <c r="ECH36" s="45"/>
      <c r="ECI36" s="45"/>
      <c r="ECJ36" s="45"/>
      <c r="ECK36" s="45"/>
      <c r="ECL36" s="45"/>
      <c r="ECM36" s="45"/>
      <c r="ECN36" s="45"/>
      <c r="ECO36" s="45"/>
      <c r="ECP36" s="45"/>
      <c r="ECQ36" s="45"/>
      <c r="ECR36" s="45"/>
      <c r="ECS36" s="45"/>
      <c r="ECT36" s="45"/>
      <c r="ECU36" s="45"/>
      <c r="ECV36" s="45"/>
      <c r="ECW36" s="45"/>
      <c r="ECX36" s="45"/>
      <c r="ECY36" s="45"/>
      <c r="ECZ36" s="45"/>
      <c r="EDA36" s="45"/>
      <c r="EDB36" s="45"/>
      <c r="EDC36" s="45"/>
      <c r="EDD36" s="45"/>
      <c r="EDE36" s="45"/>
      <c r="EDF36" s="45"/>
      <c r="EDG36" s="45"/>
      <c r="EDH36" s="45"/>
      <c r="EDI36" s="45"/>
      <c r="EDJ36" s="45"/>
      <c r="EDK36" s="45"/>
      <c r="EDL36" s="45"/>
      <c r="EDM36" s="45"/>
      <c r="EDN36" s="45"/>
      <c r="EDO36" s="45"/>
      <c r="EDP36" s="45"/>
      <c r="EDQ36" s="45"/>
      <c r="EDR36" s="45"/>
      <c r="EDS36" s="45"/>
      <c r="EDT36" s="45"/>
      <c r="EDU36" s="45"/>
      <c r="EDV36" s="45"/>
      <c r="EDW36" s="45"/>
      <c r="EDX36" s="45"/>
      <c r="EDY36" s="45"/>
      <c r="EDZ36" s="45"/>
      <c r="EEA36" s="45"/>
      <c r="EEB36" s="45"/>
      <c r="EEC36" s="45"/>
      <c r="EED36" s="45"/>
      <c r="EEE36" s="45"/>
      <c r="EEF36" s="45"/>
      <c r="EEG36" s="45"/>
      <c r="EEH36" s="45"/>
      <c r="EEI36" s="45"/>
      <c r="EEJ36" s="45"/>
      <c r="EEK36" s="45"/>
      <c r="EEL36" s="45"/>
      <c r="EEM36" s="45"/>
      <c r="EEN36" s="45"/>
      <c r="EEO36" s="45"/>
      <c r="EEP36" s="45"/>
      <c r="EEQ36" s="45"/>
      <c r="EER36" s="45"/>
      <c r="EES36" s="45"/>
      <c r="EET36" s="45"/>
      <c r="EEU36" s="45"/>
      <c r="EEV36" s="45"/>
      <c r="EEW36" s="45"/>
      <c r="EEX36" s="45"/>
      <c r="EEY36" s="45"/>
      <c r="EEZ36" s="45"/>
      <c r="EFA36" s="45"/>
      <c r="EFB36" s="45"/>
      <c r="EFC36" s="45"/>
      <c r="EFD36" s="45"/>
      <c r="EFE36" s="45"/>
      <c r="EFF36" s="45"/>
      <c r="EFG36" s="45"/>
      <c r="EFH36" s="45"/>
      <c r="EFI36" s="45"/>
      <c r="EFJ36" s="45"/>
      <c r="EFK36" s="45"/>
      <c r="EFL36" s="45"/>
      <c r="EFM36" s="45"/>
      <c r="EFN36" s="45"/>
      <c r="EFO36" s="45"/>
      <c r="EFP36" s="45"/>
      <c r="EFQ36" s="45"/>
      <c r="EFR36" s="45"/>
      <c r="EFS36" s="45"/>
      <c r="EFT36" s="45"/>
      <c r="EFU36" s="45"/>
      <c r="EFV36" s="45"/>
      <c r="EFW36" s="45"/>
      <c r="EFX36" s="45"/>
      <c r="EFY36" s="45"/>
      <c r="EFZ36" s="45"/>
      <c r="EGA36" s="45"/>
      <c r="EGB36" s="45"/>
      <c r="EGC36" s="45"/>
      <c r="EGD36" s="45"/>
      <c r="EGE36" s="45"/>
      <c r="EGF36" s="45"/>
      <c r="EGG36" s="45"/>
      <c r="EGH36" s="45"/>
      <c r="EGI36" s="45"/>
      <c r="EGJ36" s="45"/>
      <c r="EGK36" s="45"/>
      <c r="EGL36" s="45"/>
      <c r="EGM36" s="45"/>
      <c r="EGN36" s="45"/>
      <c r="EGO36" s="45"/>
      <c r="EGP36" s="45"/>
      <c r="EGQ36" s="45"/>
      <c r="EGR36" s="45"/>
      <c r="EGS36" s="45"/>
      <c r="EGT36" s="45"/>
      <c r="EGU36" s="45"/>
      <c r="EGV36" s="45"/>
      <c r="EGW36" s="45"/>
      <c r="EGX36" s="45"/>
      <c r="EGY36" s="45"/>
      <c r="EGZ36" s="45"/>
      <c r="EHA36" s="45"/>
      <c r="EHB36" s="45"/>
      <c r="EHC36" s="45"/>
      <c r="EHD36" s="45"/>
      <c r="EHE36" s="45"/>
      <c r="EHF36" s="45"/>
      <c r="EHG36" s="45"/>
      <c r="EHH36" s="45"/>
      <c r="EHI36" s="45"/>
      <c r="EHJ36" s="45"/>
      <c r="EHK36" s="45"/>
      <c r="EHL36" s="45"/>
      <c r="EHM36" s="45"/>
      <c r="EHN36" s="45"/>
      <c r="EHO36" s="45"/>
      <c r="EHP36" s="45"/>
      <c r="EHQ36" s="45"/>
      <c r="EHR36" s="45"/>
      <c r="EHS36" s="45"/>
      <c r="EHT36" s="45"/>
      <c r="EHU36" s="45"/>
      <c r="EHV36" s="45"/>
      <c r="EHW36" s="45"/>
      <c r="EHX36" s="45"/>
      <c r="EHY36" s="45"/>
      <c r="EHZ36" s="45"/>
      <c r="EIA36" s="45"/>
      <c r="EIB36" s="45"/>
      <c r="EIC36" s="45"/>
      <c r="EID36" s="45"/>
      <c r="EIE36" s="45"/>
      <c r="EIF36" s="45"/>
      <c r="EIG36" s="45"/>
      <c r="EIH36" s="45"/>
      <c r="EII36" s="45"/>
      <c r="EIJ36" s="45"/>
      <c r="EIK36" s="45"/>
      <c r="EIL36" s="45"/>
      <c r="EIM36" s="45"/>
      <c r="EIN36" s="45"/>
      <c r="EIO36" s="45"/>
      <c r="EIP36" s="45"/>
      <c r="EIQ36" s="45"/>
      <c r="EIR36" s="45"/>
      <c r="EIS36" s="45"/>
      <c r="EIT36" s="45"/>
      <c r="EIU36" s="45"/>
      <c r="EIV36" s="45"/>
      <c r="EIW36" s="45"/>
      <c r="EIX36" s="45"/>
      <c r="EIY36" s="45"/>
      <c r="EIZ36" s="45"/>
      <c r="EJA36" s="45"/>
      <c r="EJB36" s="45"/>
      <c r="EJC36" s="45"/>
      <c r="EJD36" s="45"/>
      <c r="EJE36" s="45"/>
      <c r="EJF36" s="45"/>
      <c r="EJG36" s="45"/>
      <c r="EJH36" s="45"/>
      <c r="EJI36" s="45"/>
      <c r="EJJ36" s="45"/>
      <c r="EJK36" s="45"/>
      <c r="EJL36" s="45"/>
      <c r="EJM36" s="45"/>
      <c r="EJN36" s="45"/>
      <c r="EJO36" s="45"/>
      <c r="EJP36" s="45"/>
      <c r="EJQ36" s="45"/>
      <c r="EJR36" s="45"/>
      <c r="EJS36" s="45"/>
      <c r="EJT36" s="45"/>
      <c r="EJU36" s="45"/>
      <c r="EJV36" s="45"/>
      <c r="EJW36" s="45"/>
      <c r="EJX36" s="45"/>
      <c r="EJY36" s="45"/>
      <c r="EJZ36" s="45"/>
      <c r="EKA36" s="45"/>
      <c r="EKB36" s="45"/>
      <c r="EKC36" s="45"/>
      <c r="EKD36" s="45"/>
      <c r="EKE36" s="45"/>
      <c r="EKF36" s="45"/>
      <c r="EKG36" s="45"/>
      <c r="EKH36" s="45"/>
      <c r="EKI36" s="45"/>
      <c r="EKJ36" s="45"/>
      <c r="EKK36" s="45"/>
      <c r="EKL36" s="45"/>
      <c r="EKM36" s="45"/>
      <c r="EKN36" s="45"/>
      <c r="EKO36" s="45"/>
      <c r="EKP36" s="45"/>
      <c r="EKQ36" s="45"/>
      <c r="EKR36" s="45"/>
      <c r="EKS36" s="45"/>
      <c r="EKT36" s="45"/>
      <c r="EKU36" s="45"/>
      <c r="EKV36" s="45"/>
      <c r="EKW36" s="45"/>
      <c r="EKX36" s="45"/>
      <c r="EKY36" s="45"/>
      <c r="EKZ36" s="45"/>
      <c r="ELA36" s="45"/>
      <c r="ELB36" s="45"/>
      <c r="ELC36" s="45"/>
      <c r="ELD36" s="45"/>
      <c r="ELE36" s="45"/>
      <c r="ELF36" s="45"/>
      <c r="ELG36" s="45"/>
      <c r="ELH36" s="45"/>
      <c r="ELI36" s="45"/>
      <c r="ELJ36" s="45"/>
      <c r="ELK36" s="45"/>
      <c r="ELL36" s="45"/>
      <c r="ELM36" s="45"/>
      <c r="ELN36" s="45"/>
      <c r="ELO36" s="45"/>
      <c r="ELP36" s="45"/>
      <c r="ELQ36" s="45"/>
      <c r="ELR36" s="45"/>
      <c r="ELS36" s="45"/>
      <c r="ELT36" s="45"/>
      <c r="ELU36" s="45"/>
      <c r="ELV36" s="45"/>
      <c r="ELW36" s="45"/>
      <c r="ELX36" s="45"/>
      <c r="ELY36" s="45"/>
      <c r="ELZ36" s="45"/>
      <c r="EMA36" s="45"/>
      <c r="EMB36" s="45"/>
      <c r="EMC36" s="45"/>
      <c r="EMD36" s="45"/>
      <c r="EME36" s="45"/>
      <c r="EMF36" s="45"/>
      <c r="EMG36" s="45"/>
      <c r="EMH36" s="45"/>
      <c r="EMI36" s="45"/>
      <c r="EMJ36" s="45"/>
      <c r="EMK36" s="45"/>
      <c r="EML36" s="45"/>
      <c r="EMM36" s="45"/>
      <c r="EMN36" s="45"/>
      <c r="EMO36" s="45"/>
      <c r="EMP36" s="45"/>
      <c r="EMQ36" s="45"/>
      <c r="EMR36" s="45"/>
      <c r="EMS36" s="45"/>
      <c r="EMT36" s="45"/>
      <c r="EMU36" s="45"/>
      <c r="EMV36" s="45"/>
      <c r="EMW36" s="45"/>
      <c r="EMX36" s="45"/>
      <c r="EMY36" s="45"/>
      <c r="EMZ36" s="45"/>
      <c r="ENA36" s="45"/>
      <c r="ENB36" s="45"/>
      <c r="ENC36" s="45"/>
      <c r="END36" s="45"/>
      <c r="ENE36" s="45"/>
      <c r="ENF36" s="45"/>
      <c r="ENG36" s="45"/>
      <c r="ENH36" s="45"/>
      <c r="ENI36" s="45"/>
      <c r="ENJ36" s="45"/>
      <c r="ENK36" s="45"/>
      <c r="ENL36" s="45"/>
      <c r="ENM36" s="45"/>
      <c r="ENN36" s="45"/>
      <c r="ENO36" s="45"/>
      <c r="ENP36" s="45"/>
      <c r="ENQ36" s="45"/>
      <c r="ENR36" s="45"/>
      <c r="ENS36" s="45"/>
      <c r="ENT36" s="45"/>
      <c r="ENU36" s="45"/>
      <c r="ENV36" s="45"/>
      <c r="ENW36" s="45"/>
      <c r="ENX36" s="45"/>
      <c r="ENY36" s="45"/>
      <c r="ENZ36" s="45"/>
      <c r="EOA36" s="45"/>
      <c r="EOB36" s="45"/>
      <c r="EOC36" s="45"/>
      <c r="EOD36" s="45"/>
      <c r="EOE36" s="45"/>
      <c r="EOF36" s="45"/>
      <c r="EOG36" s="45"/>
      <c r="EOH36" s="45"/>
      <c r="EOI36" s="45"/>
      <c r="EOJ36" s="45"/>
      <c r="EOK36" s="45"/>
      <c r="EOL36" s="45"/>
      <c r="EOM36" s="45"/>
      <c r="EON36" s="45"/>
      <c r="EOO36" s="45"/>
      <c r="EOP36" s="45"/>
      <c r="EOQ36" s="45"/>
      <c r="EOR36" s="45"/>
      <c r="EOS36" s="45"/>
      <c r="EOT36" s="45"/>
      <c r="EOU36" s="45"/>
      <c r="EOV36" s="45"/>
      <c r="EOW36" s="45"/>
      <c r="EOX36" s="45"/>
      <c r="EOY36" s="45"/>
      <c r="EOZ36" s="45"/>
      <c r="EPA36" s="45"/>
      <c r="EPB36" s="45"/>
      <c r="EPC36" s="45"/>
      <c r="EPD36" s="45"/>
      <c r="EPE36" s="45"/>
      <c r="EPF36" s="45"/>
      <c r="EPG36" s="45"/>
      <c r="EPH36" s="45"/>
      <c r="EPI36" s="45"/>
      <c r="EPJ36" s="45"/>
      <c r="EPK36" s="45"/>
      <c r="EPL36" s="45"/>
      <c r="EPM36" s="45"/>
      <c r="EPN36" s="45"/>
      <c r="EPO36" s="45"/>
      <c r="EPP36" s="45"/>
      <c r="EPQ36" s="45"/>
      <c r="EPR36" s="45"/>
      <c r="EPS36" s="45"/>
      <c r="EPT36" s="45"/>
      <c r="EPU36" s="45"/>
      <c r="EPV36" s="45"/>
      <c r="EPW36" s="45"/>
      <c r="EPX36" s="45"/>
      <c r="EPY36" s="45"/>
      <c r="EPZ36" s="45"/>
      <c r="EQA36" s="45"/>
      <c r="EQB36" s="45"/>
      <c r="EQC36" s="45"/>
      <c r="EQD36" s="45"/>
      <c r="EQE36" s="45"/>
      <c r="EQF36" s="45"/>
      <c r="EQG36" s="45"/>
      <c r="EQH36" s="45"/>
      <c r="EQI36" s="45"/>
      <c r="EQJ36" s="45"/>
      <c r="EQK36" s="45"/>
      <c r="EQL36" s="45"/>
      <c r="EQM36" s="45"/>
      <c r="EQN36" s="45"/>
      <c r="EQO36" s="45"/>
      <c r="EQP36" s="45"/>
      <c r="EQQ36" s="45"/>
      <c r="EQR36" s="45"/>
      <c r="EQS36" s="45"/>
      <c r="EQT36" s="45"/>
      <c r="EQU36" s="45"/>
      <c r="EQV36" s="45"/>
      <c r="EQW36" s="45"/>
      <c r="EQX36" s="45"/>
      <c r="EQY36" s="45"/>
      <c r="EQZ36" s="45"/>
      <c r="ERA36" s="45"/>
      <c r="ERB36" s="45"/>
      <c r="ERC36" s="45"/>
      <c r="ERD36" s="45"/>
      <c r="ERE36" s="45"/>
      <c r="ERF36" s="45"/>
      <c r="ERG36" s="45"/>
      <c r="ERH36" s="45"/>
      <c r="ERI36" s="45"/>
      <c r="ERJ36" s="45"/>
      <c r="ERK36" s="45"/>
      <c r="ERL36" s="45"/>
      <c r="ERM36" s="45"/>
      <c r="ERN36" s="45"/>
      <c r="ERO36" s="45"/>
      <c r="ERP36" s="45"/>
      <c r="ERQ36" s="45"/>
      <c r="ERR36" s="45"/>
      <c r="ERS36" s="45"/>
      <c r="ERT36" s="45"/>
      <c r="ERU36" s="45"/>
      <c r="ERV36" s="45"/>
      <c r="ERW36" s="45"/>
      <c r="ERX36" s="45"/>
      <c r="ERY36" s="45"/>
      <c r="ERZ36" s="45"/>
      <c r="ESA36" s="45"/>
      <c r="ESB36" s="45"/>
      <c r="ESC36" s="45"/>
      <c r="ESD36" s="45"/>
      <c r="ESE36" s="45"/>
      <c r="ESF36" s="45"/>
      <c r="ESG36" s="45"/>
      <c r="ESH36" s="45"/>
      <c r="ESI36" s="45"/>
      <c r="ESJ36" s="45"/>
      <c r="ESK36" s="45"/>
      <c r="ESL36" s="45"/>
      <c r="ESM36" s="45"/>
      <c r="ESN36" s="45"/>
      <c r="ESO36" s="45"/>
      <c r="ESP36" s="45"/>
      <c r="ESQ36" s="45"/>
      <c r="ESR36" s="45"/>
      <c r="ESS36" s="45"/>
      <c r="EST36" s="45"/>
      <c r="ESU36" s="45"/>
      <c r="ESV36" s="45"/>
      <c r="ESW36" s="45"/>
      <c r="ESX36" s="45"/>
      <c r="ESY36" s="45"/>
      <c r="ESZ36" s="45"/>
      <c r="ETA36" s="45"/>
      <c r="ETB36" s="45"/>
      <c r="ETC36" s="45"/>
      <c r="ETD36" s="45"/>
      <c r="ETE36" s="45"/>
      <c r="ETF36" s="45"/>
      <c r="ETG36" s="45"/>
      <c r="ETH36" s="45"/>
      <c r="ETI36" s="45"/>
      <c r="ETJ36" s="45"/>
      <c r="ETK36" s="45"/>
      <c r="ETL36" s="45"/>
      <c r="ETM36" s="45"/>
      <c r="ETN36" s="45"/>
      <c r="ETO36" s="45"/>
      <c r="ETP36" s="45"/>
      <c r="ETQ36" s="45"/>
      <c r="ETR36" s="45"/>
      <c r="ETS36" s="45"/>
      <c r="ETT36" s="45"/>
      <c r="ETU36" s="45"/>
      <c r="ETV36" s="45"/>
      <c r="ETW36" s="45"/>
      <c r="ETX36" s="45"/>
      <c r="ETY36" s="45"/>
      <c r="ETZ36" s="45"/>
      <c r="EUA36" s="45"/>
      <c r="EUB36" s="45"/>
      <c r="EUC36" s="45"/>
      <c r="EUD36" s="45"/>
      <c r="EUE36" s="45"/>
      <c r="EUF36" s="45"/>
      <c r="EUG36" s="45"/>
      <c r="EUH36" s="45"/>
      <c r="EUI36" s="45"/>
      <c r="EUJ36" s="45"/>
      <c r="EUK36" s="45"/>
      <c r="EUL36" s="45"/>
      <c r="EUM36" s="45"/>
      <c r="EUN36" s="45"/>
      <c r="EUO36" s="45"/>
      <c r="EUP36" s="45"/>
      <c r="EUQ36" s="45"/>
      <c r="EUR36" s="45"/>
      <c r="EUS36" s="45"/>
      <c r="EUT36" s="45"/>
      <c r="EUU36" s="45"/>
      <c r="EUV36" s="45"/>
      <c r="EUW36" s="45"/>
      <c r="EUX36" s="45"/>
      <c r="EUY36" s="45"/>
      <c r="EUZ36" s="45"/>
      <c r="EVA36" s="45"/>
      <c r="EVB36" s="45"/>
      <c r="EVC36" s="45"/>
      <c r="EVD36" s="45"/>
      <c r="EVE36" s="45"/>
      <c r="EVF36" s="45"/>
      <c r="EVG36" s="45"/>
      <c r="EVH36" s="45"/>
      <c r="EVI36" s="45"/>
      <c r="EVJ36" s="45"/>
      <c r="EVK36" s="45"/>
      <c r="EVL36" s="45"/>
      <c r="EVM36" s="45"/>
      <c r="EVN36" s="45"/>
      <c r="EVO36" s="45"/>
      <c r="EVP36" s="45"/>
      <c r="EVQ36" s="45"/>
      <c r="EVR36" s="45"/>
      <c r="EVS36" s="45"/>
      <c r="EVT36" s="45"/>
      <c r="EVU36" s="45"/>
      <c r="EVV36" s="45"/>
      <c r="EVW36" s="45"/>
      <c r="EVX36" s="45"/>
      <c r="EVY36" s="45"/>
      <c r="EVZ36" s="45"/>
      <c r="EWA36" s="45"/>
      <c r="EWB36" s="45"/>
      <c r="EWC36" s="45"/>
      <c r="EWD36" s="45"/>
      <c r="EWE36" s="45"/>
      <c r="EWF36" s="45"/>
      <c r="EWG36" s="45"/>
      <c r="EWH36" s="45"/>
      <c r="EWI36" s="45"/>
      <c r="EWJ36" s="45"/>
      <c r="EWK36" s="45"/>
      <c r="EWL36" s="45"/>
      <c r="EWM36" s="45"/>
      <c r="EWN36" s="45"/>
      <c r="EWO36" s="45"/>
      <c r="EWP36" s="45"/>
      <c r="EWQ36" s="45"/>
      <c r="EWR36" s="45"/>
      <c r="EWS36" s="45"/>
      <c r="EWT36" s="45"/>
      <c r="EWU36" s="45"/>
      <c r="EWV36" s="45"/>
      <c r="EWW36" s="45"/>
      <c r="EWX36" s="45"/>
      <c r="EWY36" s="45"/>
      <c r="EWZ36" s="45"/>
      <c r="EXA36" s="45"/>
      <c r="EXB36" s="45"/>
      <c r="EXC36" s="45"/>
      <c r="EXD36" s="45"/>
      <c r="EXE36" s="45"/>
      <c r="EXF36" s="45"/>
      <c r="EXG36" s="45"/>
      <c r="EXH36" s="45"/>
      <c r="EXI36" s="45"/>
      <c r="EXJ36" s="45"/>
      <c r="EXK36" s="45"/>
      <c r="EXL36" s="45"/>
      <c r="EXM36" s="45"/>
      <c r="EXN36" s="45"/>
      <c r="EXO36" s="45"/>
      <c r="EXP36" s="45"/>
      <c r="EXQ36" s="45"/>
      <c r="EXR36" s="45"/>
      <c r="EXS36" s="45"/>
      <c r="EXT36" s="45"/>
      <c r="EXU36" s="45"/>
      <c r="EXV36" s="45"/>
      <c r="EXW36" s="45"/>
      <c r="EXX36" s="45"/>
      <c r="EXY36" s="45"/>
      <c r="EXZ36" s="45"/>
      <c r="EYA36" s="45"/>
      <c r="EYB36" s="45"/>
      <c r="EYC36" s="45"/>
      <c r="EYD36" s="45"/>
      <c r="EYE36" s="45"/>
      <c r="EYF36" s="45"/>
      <c r="EYG36" s="45"/>
      <c r="EYH36" s="45"/>
      <c r="EYI36" s="45"/>
      <c r="EYJ36" s="45"/>
      <c r="EYK36" s="45"/>
      <c r="EYL36" s="45"/>
      <c r="EYM36" s="45"/>
      <c r="EYN36" s="45"/>
      <c r="EYO36" s="45"/>
      <c r="EYP36" s="45"/>
      <c r="EYQ36" s="45"/>
      <c r="EYR36" s="45"/>
      <c r="EYS36" s="45"/>
      <c r="EYT36" s="45"/>
      <c r="EYU36" s="45"/>
      <c r="EYV36" s="45"/>
      <c r="EYW36" s="45"/>
      <c r="EYX36" s="45"/>
      <c r="EYY36" s="45"/>
      <c r="EYZ36" s="45"/>
      <c r="EZA36" s="45"/>
      <c r="EZB36" s="45"/>
      <c r="EZC36" s="45"/>
      <c r="EZD36" s="45"/>
      <c r="EZE36" s="45"/>
      <c r="EZF36" s="45"/>
      <c r="EZG36" s="45"/>
      <c r="EZH36" s="45"/>
      <c r="EZI36" s="45"/>
      <c r="EZJ36" s="45"/>
      <c r="EZK36" s="45"/>
      <c r="EZL36" s="45"/>
      <c r="EZM36" s="45"/>
      <c r="EZN36" s="45"/>
      <c r="EZO36" s="45"/>
      <c r="EZP36" s="45"/>
      <c r="EZQ36" s="45"/>
      <c r="EZR36" s="45"/>
      <c r="EZS36" s="45"/>
      <c r="EZT36" s="45"/>
      <c r="EZU36" s="45"/>
      <c r="EZV36" s="45"/>
      <c r="EZW36" s="45"/>
      <c r="EZX36" s="45"/>
      <c r="EZY36" s="45"/>
      <c r="EZZ36" s="45"/>
      <c r="FAA36" s="45"/>
      <c r="FAB36" s="45"/>
      <c r="FAC36" s="45"/>
      <c r="FAD36" s="45"/>
      <c r="FAE36" s="45"/>
      <c r="FAF36" s="45"/>
      <c r="FAG36" s="45"/>
      <c r="FAH36" s="45"/>
      <c r="FAI36" s="45"/>
      <c r="FAJ36" s="45"/>
      <c r="FAK36" s="45"/>
      <c r="FAL36" s="45"/>
      <c r="FAM36" s="45"/>
      <c r="FAN36" s="45"/>
      <c r="FAO36" s="45"/>
      <c r="FAP36" s="45"/>
      <c r="FAQ36" s="45"/>
      <c r="FAR36" s="45"/>
      <c r="FAS36" s="45"/>
      <c r="FAT36" s="45"/>
      <c r="FAU36" s="45"/>
      <c r="FAV36" s="45"/>
      <c r="FAW36" s="45"/>
      <c r="FAX36" s="45"/>
      <c r="FAY36" s="45"/>
      <c r="FAZ36" s="45"/>
      <c r="FBA36" s="45"/>
      <c r="FBB36" s="45"/>
      <c r="FBC36" s="45"/>
      <c r="FBD36" s="45"/>
      <c r="FBE36" s="45"/>
      <c r="FBF36" s="45"/>
      <c r="FBG36" s="45"/>
      <c r="FBH36" s="45"/>
      <c r="FBI36" s="45"/>
      <c r="FBJ36" s="45"/>
      <c r="FBK36" s="45"/>
      <c r="FBL36" s="45"/>
      <c r="FBM36" s="45"/>
      <c r="FBN36" s="45"/>
      <c r="FBO36" s="45"/>
      <c r="FBP36" s="45"/>
      <c r="FBQ36" s="45"/>
      <c r="FBR36" s="45"/>
      <c r="FBS36" s="45"/>
      <c r="FBT36" s="45"/>
      <c r="FBU36" s="45"/>
      <c r="FBV36" s="45"/>
      <c r="FBW36" s="45"/>
      <c r="FBX36" s="45"/>
      <c r="FBY36" s="45"/>
      <c r="FBZ36" s="45"/>
      <c r="FCA36" s="45"/>
      <c r="FCB36" s="45"/>
      <c r="FCC36" s="45"/>
      <c r="FCD36" s="45"/>
      <c r="FCE36" s="45"/>
      <c r="FCF36" s="45"/>
      <c r="FCG36" s="45"/>
      <c r="FCH36" s="45"/>
      <c r="FCI36" s="45"/>
      <c r="FCJ36" s="45"/>
      <c r="FCK36" s="45"/>
      <c r="FCL36" s="45"/>
      <c r="FCM36" s="45"/>
      <c r="FCN36" s="45"/>
      <c r="FCO36" s="45"/>
      <c r="FCP36" s="45"/>
      <c r="FCQ36" s="45"/>
      <c r="FCR36" s="45"/>
      <c r="FCS36" s="45"/>
      <c r="FCT36" s="45"/>
      <c r="FCU36" s="45"/>
      <c r="FCV36" s="45"/>
      <c r="FCW36" s="45"/>
      <c r="FCX36" s="45"/>
      <c r="FCY36" s="45"/>
      <c r="FCZ36" s="45"/>
      <c r="FDA36" s="45"/>
      <c r="FDB36" s="45"/>
      <c r="FDC36" s="45"/>
      <c r="FDD36" s="45"/>
      <c r="FDE36" s="45"/>
      <c r="FDF36" s="45"/>
      <c r="FDG36" s="45"/>
      <c r="FDH36" s="45"/>
      <c r="FDI36" s="45"/>
      <c r="FDJ36" s="45"/>
      <c r="FDK36" s="45"/>
      <c r="FDL36" s="45"/>
      <c r="FDM36" s="45"/>
      <c r="FDN36" s="45"/>
      <c r="FDO36" s="45"/>
      <c r="FDP36" s="45"/>
      <c r="FDQ36" s="45"/>
      <c r="FDR36" s="45"/>
      <c r="FDS36" s="45"/>
      <c r="FDT36" s="45"/>
      <c r="FDU36" s="45"/>
      <c r="FDV36" s="45"/>
      <c r="FDW36" s="45"/>
      <c r="FDX36" s="45"/>
      <c r="FDY36" s="45"/>
      <c r="FDZ36" s="45"/>
      <c r="FEA36" s="45"/>
      <c r="FEB36" s="45"/>
      <c r="FEC36" s="45"/>
      <c r="FED36" s="45"/>
      <c r="FEE36" s="45"/>
      <c r="FEF36" s="45"/>
      <c r="FEG36" s="45"/>
      <c r="FEH36" s="45"/>
      <c r="FEI36" s="45"/>
      <c r="FEJ36" s="45"/>
      <c r="FEK36" s="45"/>
      <c r="FEL36" s="45"/>
      <c r="FEM36" s="45"/>
      <c r="FEN36" s="45"/>
      <c r="FEO36" s="45"/>
      <c r="FEP36" s="45"/>
      <c r="FEQ36" s="45"/>
      <c r="FER36" s="45"/>
      <c r="FES36" s="45"/>
      <c r="FET36" s="45"/>
      <c r="FEU36" s="45"/>
      <c r="FEV36" s="45"/>
      <c r="FEW36" s="45"/>
      <c r="FEX36" s="45"/>
      <c r="FEY36" s="45"/>
      <c r="FEZ36" s="45"/>
      <c r="FFA36" s="45"/>
      <c r="FFB36" s="45"/>
      <c r="FFC36" s="45"/>
      <c r="FFD36" s="45"/>
      <c r="FFE36" s="45"/>
      <c r="FFF36" s="45"/>
      <c r="FFG36" s="45"/>
      <c r="FFH36" s="45"/>
      <c r="FFI36" s="45"/>
      <c r="FFJ36" s="45"/>
      <c r="FFK36" s="45"/>
      <c r="FFL36" s="45"/>
      <c r="FFM36" s="45"/>
      <c r="FFN36" s="45"/>
      <c r="FFO36" s="45"/>
      <c r="FFP36" s="45"/>
      <c r="FFQ36" s="45"/>
      <c r="FFR36" s="45"/>
      <c r="FFS36" s="45"/>
      <c r="FFT36" s="45"/>
      <c r="FFU36" s="45"/>
      <c r="FFV36" s="45"/>
      <c r="FFW36" s="45"/>
      <c r="FFX36" s="45"/>
      <c r="FFY36" s="45"/>
      <c r="FFZ36" s="45"/>
      <c r="FGA36" s="45"/>
      <c r="FGB36" s="45"/>
      <c r="FGC36" s="45"/>
      <c r="FGD36" s="45"/>
      <c r="FGE36" s="45"/>
      <c r="FGF36" s="45"/>
      <c r="FGG36" s="45"/>
      <c r="FGH36" s="45"/>
      <c r="FGI36" s="45"/>
      <c r="FGJ36" s="45"/>
      <c r="FGK36" s="45"/>
      <c r="FGL36" s="45"/>
      <c r="FGM36" s="45"/>
      <c r="FGN36" s="45"/>
      <c r="FGO36" s="45"/>
      <c r="FGP36" s="45"/>
      <c r="FGQ36" s="45"/>
      <c r="FGR36" s="45"/>
      <c r="FGS36" s="45"/>
      <c r="FGT36" s="45"/>
      <c r="FGU36" s="45"/>
      <c r="FGV36" s="45"/>
      <c r="FGW36" s="45"/>
      <c r="FGX36" s="45"/>
      <c r="FGY36" s="45"/>
      <c r="FGZ36" s="45"/>
      <c r="FHA36" s="45"/>
      <c r="FHB36" s="45"/>
      <c r="FHC36" s="45"/>
      <c r="FHD36" s="45"/>
      <c r="FHE36" s="45"/>
      <c r="FHF36" s="45"/>
      <c r="FHG36" s="45"/>
      <c r="FHH36" s="45"/>
      <c r="FHI36" s="45"/>
      <c r="FHJ36" s="45"/>
      <c r="FHK36" s="45"/>
      <c r="FHL36" s="45"/>
      <c r="FHM36" s="45"/>
      <c r="FHN36" s="45"/>
      <c r="FHO36" s="45"/>
      <c r="FHP36" s="45"/>
      <c r="FHQ36" s="45"/>
      <c r="FHR36" s="45"/>
      <c r="FHS36" s="45"/>
      <c r="FHT36" s="45"/>
      <c r="FHU36" s="45"/>
      <c r="FHV36" s="45"/>
      <c r="FHW36" s="45"/>
      <c r="FHX36" s="45"/>
      <c r="FHY36" s="45"/>
      <c r="FHZ36" s="45"/>
      <c r="FIA36" s="45"/>
      <c r="FIB36" s="45"/>
      <c r="FIC36" s="45"/>
      <c r="FID36" s="45"/>
      <c r="FIE36" s="45"/>
      <c r="FIF36" s="45"/>
      <c r="FIG36" s="45"/>
      <c r="FIH36" s="45"/>
      <c r="FII36" s="45"/>
      <c r="FIJ36" s="45"/>
      <c r="FIK36" s="45"/>
      <c r="FIL36" s="45"/>
      <c r="FIM36" s="45"/>
      <c r="FIN36" s="45"/>
      <c r="FIO36" s="45"/>
      <c r="FIP36" s="45"/>
      <c r="FIQ36" s="45"/>
      <c r="FIR36" s="45"/>
      <c r="FIS36" s="45"/>
      <c r="FIT36" s="45"/>
      <c r="FIU36" s="45"/>
      <c r="FIV36" s="45"/>
      <c r="FIW36" s="45"/>
      <c r="FIX36" s="45"/>
      <c r="FIY36" s="45"/>
      <c r="FIZ36" s="45"/>
      <c r="FJA36" s="45"/>
      <c r="FJB36" s="45"/>
      <c r="FJC36" s="45"/>
      <c r="FJD36" s="45"/>
      <c r="FJE36" s="45"/>
      <c r="FJF36" s="45"/>
      <c r="FJG36" s="45"/>
      <c r="FJH36" s="45"/>
      <c r="FJI36" s="45"/>
      <c r="FJJ36" s="45"/>
      <c r="FJK36" s="45"/>
      <c r="FJL36" s="45"/>
      <c r="FJM36" s="45"/>
      <c r="FJN36" s="45"/>
      <c r="FJO36" s="45"/>
      <c r="FJP36" s="45"/>
      <c r="FJQ36" s="45"/>
      <c r="FJR36" s="45"/>
      <c r="FJS36" s="45"/>
      <c r="FJT36" s="45"/>
      <c r="FJU36" s="45"/>
      <c r="FJV36" s="45"/>
      <c r="FJW36" s="45"/>
      <c r="FJX36" s="45"/>
      <c r="FJY36" s="45"/>
      <c r="FJZ36" s="45"/>
      <c r="FKA36" s="45"/>
      <c r="FKB36" s="45"/>
      <c r="FKC36" s="45"/>
      <c r="FKD36" s="45"/>
      <c r="FKE36" s="45"/>
      <c r="FKF36" s="45"/>
      <c r="FKG36" s="45"/>
      <c r="FKH36" s="45"/>
      <c r="FKI36" s="45"/>
      <c r="FKJ36" s="45"/>
      <c r="FKK36" s="45"/>
      <c r="FKL36" s="45"/>
      <c r="FKM36" s="45"/>
      <c r="FKN36" s="45"/>
      <c r="FKO36" s="45"/>
      <c r="FKP36" s="45"/>
      <c r="FKQ36" s="45"/>
      <c r="FKR36" s="45"/>
      <c r="FKS36" s="45"/>
      <c r="FKT36" s="45"/>
      <c r="FKU36" s="45"/>
      <c r="FKV36" s="45"/>
      <c r="FKW36" s="45"/>
      <c r="FKX36" s="45"/>
      <c r="FKY36" s="45"/>
      <c r="FKZ36" s="45"/>
      <c r="FLA36" s="45"/>
      <c r="FLB36" s="45"/>
      <c r="FLC36" s="45"/>
      <c r="FLD36" s="45"/>
      <c r="FLE36" s="45"/>
      <c r="FLF36" s="45"/>
      <c r="FLG36" s="45"/>
      <c r="FLH36" s="45"/>
      <c r="FLI36" s="45"/>
      <c r="FLJ36" s="45"/>
      <c r="FLK36" s="45"/>
      <c r="FLL36" s="45"/>
      <c r="FLM36" s="45"/>
      <c r="FLN36" s="45"/>
      <c r="FLO36" s="45"/>
      <c r="FLP36" s="45"/>
      <c r="FLQ36" s="45"/>
      <c r="FLR36" s="45"/>
      <c r="FLS36" s="45"/>
      <c r="FLT36" s="45"/>
      <c r="FLU36" s="45"/>
      <c r="FLV36" s="45"/>
      <c r="FLW36" s="45"/>
      <c r="FLX36" s="45"/>
      <c r="FLY36" s="45"/>
      <c r="FLZ36" s="45"/>
      <c r="FMA36" s="45"/>
      <c r="FMB36" s="45"/>
      <c r="FMC36" s="45"/>
      <c r="FMD36" s="45"/>
      <c r="FME36" s="45"/>
      <c r="FMF36" s="45"/>
      <c r="FMG36" s="45"/>
      <c r="FMH36" s="45"/>
      <c r="FMI36" s="45"/>
      <c r="FMJ36" s="45"/>
      <c r="FMK36" s="45"/>
      <c r="FML36" s="45"/>
      <c r="FMM36" s="45"/>
      <c r="FMN36" s="45"/>
      <c r="FMO36" s="45"/>
      <c r="FMP36" s="45"/>
      <c r="FMQ36" s="45"/>
      <c r="FMR36" s="45"/>
      <c r="FMS36" s="45"/>
      <c r="FMT36" s="45"/>
      <c r="FMU36" s="45"/>
      <c r="FMV36" s="45"/>
      <c r="FMW36" s="45"/>
      <c r="FMX36" s="45"/>
      <c r="FMY36" s="45"/>
      <c r="FMZ36" s="45"/>
      <c r="FNA36" s="45"/>
      <c r="FNB36" s="45"/>
      <c r="FNC36" s="45"/>
      <c r="FND36" s="45"/>
      <c r="FNE36" s="45"/>
      <c r="FNF36" s="45"/>
      <c r="FNG36" s="45"/>
      <c r="FNH36" s="45"/>
      <c r="FNI36" s="45"/>
      <c r="FNJ36" s="45"/>
      <c r="FNK36" s="45"/>
      <c r="FNL36" s="45"/>
      <c r="FNM36" s="45"/>
      <c r="FNN36" s="45"/>
      <c r="FNO36" s="45"/>
      <c r="FNP36" s="45"/>
      <c r="FNQ36" s="45"/>
      <c r="FNR36" s="45"/>
      <c r="FNS36" s="45"/>
      <c r="FNT36" s="45"/>
      <c r="FNU36" s="45"/>
      <c r="FNV36" s="45"/>
      <c r="FNW36" s="45"/>
      <c r="FNX36" s="45"/>
      <c r="FNY36" s="45"/>
      <c r="FNZ36" s="45"/>
      <c r="FOA36" s="45"/>
      <c r="FOB36" s="45"/>
      <c r="FOC36" s="45"/>
      <c r="FOD36" s="45"/>
      <c r="FOE36" s="45"/>
      <c r="FOF36" s="45"/>
      <c r="FOG36" s="45"/>
      <c r="FOH36" s="45"/>
      <c r="FOI36" s="45"/>
      <c r="FOJ36" s="45"/>
      <c r="FOK36" s="45"/>
      <c r="FOL36" s="45"/>
      <c r="FOM36" s="45"/>
      <c r="FON36" s="45"/>
      <c r="FOO36" s="45"/>
      <c r="FOP36" s="45"/>
      <c r="FOQ36" s="45"/>
      <c r="FOR36" s="45"/>
      <c r="FOS36" s="45"/>
      <c r="FOT36" s="45"/>
      <c r="FOU36" s="45"/>
      <c r="FOV36" s="45"/>
      <c r="FOW36" s="45"/>
      <c r="FOX36" s="45"/>
      <c r="FOY36" s="45"/>
      <c r="FOZ36" s="45"/>
      <c r="FPA36" s="45"/>
      <c r="FPB36" s="45"/>
      <c r="FPC36" s="45"/>
      <c r="FPD36" s="45"/>
      <c r="FPE36" s="45"/>
      <c r="FPF36" s="45"/>
      <c r="FPG36" s="45"/>
      <c r="FPH36" s="45"/>
      <c r="FPI36" s="45"/>
      <c r="FPJ36" s="45"/>
      <c r="FPK36" s="45"/>
      <c r="FPL36" s="45"/>
      <c r="FPM36" s="45"/>
      <c r="FPN36" s="45"/>
      <c r="FPO36" s="45"/>
      <c r="FPP36" s="45"/>
      <c r="FPQ36" s="45"/>
      <c r="FPR36" s="45"/>
      <c r="FPS36" s="45"/>
      <c r="FPT36" s="45"/>
      <c r="FPU36" s="45"/>
      <c r="FPV36" s="45"/>
      <c r="FPW36" s="45"/>
      <c r="FPX36" s="45"/>
      <c r="FPY36" s="45"/>
      <c r="FPZ36" s="45"/>
      <c r="FQA36" s="45"/>
      <c r="FQB36" s="45"/>
      <c r="FQC36" s="45"/>
      <c r="FQD36" s="45"/>
      <c r="FQE36" s="45"/>
      <c r="FQF36" s="45"/>
      <c r="FQG36" s="45"/>
      <c r="FQH36" s="45"/>
      <c r="FQI36" s="45"/>
      <c r="FQJ36" s="45"/>
      <c r="FQK36" s="45"/>
      <c r="FQL36" s="45"/>
      <c r="FQM36" s="45"/>
      <c r="FQN36" s="45"/>
      <c r="FQO36" s="45"/>
      <c r="FQP36" s="45"/>
      <c r="FQQ36" s="45"/>
      <c r="FQR36" s="45"/>
      <c r="FQS36" s="45"/>
      <c r="FQT36" s="45"/>
      <c r="FQU36" s="45"/>
      <c r="FQV36" s="45"/>
      <c r="FQW36" s="45"/>
      <c r="FQX36" s="45"/>
      <c r="FQY36" s="45"/>
      <c r="FQZ36" s="45"/>
      <c r="FRA36" s="45"/>
      <c r="FRB36" s="45"/>
      <c r="FRC36" s="45"/>
      <c r="FRD36" s="45"/>
      <c r="FRE36" s="45"/>
      <c r="FRF36" s="45"/>
      <c r="FRG36" s="45"/>
      <c r="FRH36" s="45"/>
      <c r="FRI36" s="45"/>
      <c r="FRJ36" s="45"/>
      <c r="FRK36" s="45"/>
      <c r="FRL36" s="45"/>
      <c r="FRM36" s="45"/>
      <c r="FRN36" s="45"/>
      <c r="FRO36" s="45"/>
      <c r="FRP36" s="45"/>
      <c r="FRQ36" s="45"/>
      <c r="FRR36" s="45"/>
      <c r="FRS36" s="45"/>
      <c r="FRT36" s="45"/>
      <c r="FRU36" s="45"/>
      <c r="FRV36" s="45"/>
      <c r="FRW36" s="45"/>
      <c r="FRX36" s="45"/>
      <c r="FRY36" s="45"/>
      <c r="FRZ36" s="45"/>
      <c r="FSA36" s="45"/>
      <c r="FSB36" s="45"/>
      <c r="FSC36" s="45"/>
      <c r="FSD36" s="45"/>
      <c r="FSE36" s="45"/>
      <c r="FSF36" s="45"/>
      <c r="FSG36" s="45"/>
      <c r="FSH36" s="45"/>
      <c r="FSI36" s="45"/>
      <c r="FSJ36" s="45"/>
      <c r="FSK36" s="45"/>
      <c r="FSL36" s="45"/>
      <c r="FSM36" s="45"/>
      <c r="FSN36" s="45"/>
      <c r="FSO36" s="45"/>
      <c r="FSP36" s="45"/>
      <c r="FSQ36" s="45"/>
      <c r="FSR36" s="45"/>
      <c r="FSS36" s="45"/>
      <c r="FST36" s="45"/>
      <c r="FSU36" s="45"/>
      <c r="FSV36" s="45"/>
      <c r="FSW36" s="45"/>
      <c r="FSX36" s="45"/>
      <c r="FSY36" s="45"/>
      <c r="FSZ36" s="45"/>
      <c r="FTA36" s="45"/>
      <c r="FTB36" s="45"/>
      <c r="FTC36" s="45"/>
      <c r="FTD36" s="45"/>
      <c r="FTE36" s="45"/>
      <c r="FTF36" s="45"/>
      <c r="FTG36" s="45"/>
      <c r="FTH36" s="45"/>
      <c r="FTI36" s="45"/>
      <c r="FTJ36" s="45"/>
      <c r="FTK36" s="45"/>
      <c r="FTL36" s="45"/>
      <c r="FTM36" s="45"/>
      <c r="FTN36" s="45"/>
      <c r="FTO36" s="45"/>
      <c r="FTP36" s="45"/>
      <c r="FTQ36" s="45"/>
      <c r="FTR36" s="45"/>
      <c r="FTS36" s="45"/>
      <c r="FTT36" s="45"/>
      <c r="FTU36" s="45"/>
      <c r="FTV36" s="45"/>
      <c r="FTW36" s="45"/>
      <c r="FTX36" s="45"/>
      <c r="FTY36" s="45"/>
      <c r="FTZ36" s="45"/>
      <c r="FUA36" s="45"/>
      <c r="FUB36" s="45"/>
      <c r="FUC36" s="45"/>
      <c r="FUD36" s="45"/>
      <c r="FUE36" s="45"/>
      <c r="FUF36" s="45"/>
      <c r="FUG36" s="45"/>
      <c r="FUH36" s="45"/>
      <c r="FUI36" s="45"/>
      <c r="FUJ36" s="45"/>
      <c r="FUK36" s="45"/>
      <c r="FUL36" s="45"/>
      <c r="FUM36" s="45"/>
      <c r="FUN36" s="45"/>
      <c r="FUO36" s="45"/>
      <c r="FUP36" s="45"/>
      <c r="FUQ36" s="45"/>
      <c r="FUR36" s="45"/>
      <c r="FUS36" s="45"/>
      <c r="FUT36" s="45"/>
      <c r="FUU36" s="45"/>
      <c r="FUV36" s="45"/>
      <c r="FUW36" s="45"/>
      <c r="FUX36" s="45"/>
      <c r="FUY36" s="45"/>
      <c r="FUZ36" s="45"/>
      <c r="FVA36" s="45"/>
      <c r="FVB36" s="45"/>
      <c r="FVC36" s="45"/>
      <c r="FVD36" s="45"/>
      <c r="FVE36" s="45"/>
      <c r="FVF36" s="45"/>
      <c r="FVG36" s="45"/>
      <c r="FVH36" s="45"/>
      <c r="FVI36" s="45"/>
      <c r="FVJ36" s="45"/>
      <c r="FVK36" s="45"/>
      <c r="FVL36" s="45"/>
      <c r="FVM36" s="45"/>
      <c r="FVN36" s="45"/>
      <c r="FVO36" s="45"/>
      <c r="FVP36" s="45"/>
      <c r="FVQ36" s="45"/>
      <c r="FVR36" s="45"/>
      <c r="FVS36" s="45"/>
      <c r="FVT36" s="45"/>
      <c r="FVU36" s="45"/>
      <c r="FVV36" s="45"/>
      <c r="FVW36" s="45"/>
      <c r="FVX36" s="45"/>
      <c r="FVY36" s="45"/>
      <c r="FVZ36" s="45"/>
      <c r="FWA36" s="45"/>
      <c r="FWB36" s="45"/>
      <c r="FWC36" s="45"/>
      <c r="FWD36" s="45"/>
      <c r="FWE36" s="45"/>
      <c r="FWF36" s="45"/>
      <c r="FWG36" s="45"/>
      <c r="FWH36" s="45"/>
      <c r="FWI36" s="45"/>
      <c r="FWJ36" s="45"/>
      <c r="FWK36" s="45"/>
      <c r="FWL36" s="45"/>
      <c r="FWM36" s="45"/>
      <c r="FWN36" s="45"/>
      <c r="FWO36" s="45"/>
      <c r="FWP36" s="45"/>
      <c r="FWQ36" s="45"/>
      <c r="FWR36" s="45"/>
      <c r="FWS36" s="45"/>
      <c r="FWT36" s="45"/>
      <c r="FWU36" s="45"/>
      <c r="FWV36" s="45"/>
      <c r="FWW36" s="45"/>
      <c r="FWX36" s="45"/>
      <c r="FWY36" s="45"/>
      <c r="FWZ36" s="45"/>
      <c r="FXA36" s="45"/>
      <c r="FXB36" s="45"/>
      <c r="FXC36" s="45"/>
      <c r="FXD36" s="45"/>
      <c r="FXE36" s="45"/>
      <c r="FXF36" s="45"/>
      <c r="FXG36" s="45"/>
      <c r="FXH36" s="45"/>
      <c r="FXI36" s="45"/>
      <c r="FXJ36" s="45"/>
      <c r="FXK36" s="45"/>
      <c r="FXL36" s="45"/>
      <c r="FXM36" s="45"/>
      <c r="FXN36" s="45"/>
      <c r="FXO36" s="45"/>
      <c r="FXP36" s="45"/>
      <c r="FXQ36" s="45"/>
      <c r="FXR36" s="45"/>
      <c r="FXS36" s="45"/>
      <c r="FXT36" s="45"/>
      <c r="FXU36" s="45"/>
      <c r="FXV36" s="45"/>
      <c r="FXW36" s="45"/>
      <c r="FXX36" s="45"/>
      <c r="FXY36" s="45"/>
      <c r="FXZ36" s="45"/>
      <c r="FYA36" s="45"/>
      <c r="FYB36" s="45"/>
      <c r="FYC36" s="45"/>
      <c r="FYD36" s="45"/>
      <c r="FYE36" s="45"/>
      <c r="FYF36" s="45"/>
      <c r="FYG36" s="45"/>
      <c r="FYH36" s="45"/>
      <c r="FYI36" s="45"/>
      <c r="FYJ36" s="45"/>
      <c r="FYK36" s="45"/>
      <c r="FYL36" s="45"/>
      <c r="FYM36" s="45"/>
      <c r="FYN36" s="45"/>
      <c r="FYO36" s="45"/>
      <c r="FYP36" s="45"/>
      <c r="FYQ36" s="45"/>
      <c r="FYR36" s="45"/>
      <c r="FYS36" s="45"/>
      <c r="FYT36" s="45"/>
      <c r="FYU36" s="45"/>
      <c r="FYV36" s="45"/>
      <c r="FYW36" s="45"/>
      <c r="FYX36" s="45"/>
      <c r="FYY36" s="45"/>
      <c r="FYZ36" s="45"/>
      <c r="FZA36" s="45"/>
      <c r="FZB36" s="45"/>
      <c r="FZC36" s="45"/>
      <c r="FZD36" s="45"/>
      <c r="FZE36" s="45"/>
      <c r="FZF36" s="45"/>
      <c r="FZG36" s="45"/>
      <c r="FZH36" s="45"/>
      <c r="FZI36" s="45"/>
      <c r="FZJ36" s="45"/>
      <c r="FZK36" s="45"/>
      <c r="FZL36" s="45"/>
      <c r="FZM36" s="45"/>
      <c r="FZN36" s="45"/>
      <c r="FZO36" s="45"/>
      <c r="FZP36" s="45"/>
      <c r="FZQ36" s="45"/>
      <c r="FZR36" s="45"/>
      <c r="FZS36" s="45"/>
      <c r="FZT36" s="45"/>
      <c r="FZU36" s="45"/>
      <c r="FZV36" s="45"/>
      <c r="FZW36" s="45"/>
      <c r="FZX36" s="45"/>
      <c r="FZY36" s="45"/>
      <c r="FZZ36" s="45"/>
      <c r="GAA36" s="45"/>
      <c r="GAB36" s="45"/>
      <c r="GAC36" s="45"/>
      <c r="GAD36" s="45"/>
      <c r="GAE36" s="45"/>
      <c r="GAF36" s="45"/>
      <c r="GAG36" s="45"/>
      <c r="GAH36" s="45"/>
      <c r="GAI36" s="45"/>
      <c r="GAJ36" s="45"/>
      <c r="GAK36" s="45"/>
      <c r="GAL36" s="45"/>
      <c r="GAM36" s="45"/>
      <c r="GAN36" s="45"/>
      <c r="GAO36" s="45"/>
      <c r="GAP36" s="45"/>
      <c r="GAQ36" s="45"/>
      <c r="GAR36" s="45"/>
      <c r="GAS36" s="45"/>
      <c r="GAT36" s="45"/>
      <c r="GAU36" s="45"/>
      <c r="GAV36" s="45"/>
      <c r="GAW36" s="45"/>
      <c r="GAX36" s="45"/>
      <c r="GAY36" s="45"/>
      <c r="GAZ36" s="45"/>
      <c r="GBA36" s="45"/>
      <c r="GBB36" s="45"/>
      <c r="GBC36" s="45"/>
      <c r="GBD36" s="45"/>
      <c r="GBE36" s="45"/>
      <c r="GBF36" s="45"/>
      <c r="GBG36" s="45"/>
      <c r="GBH36" s="45"/>
      <c r="GBI36" s="45"/>
      <c r="GBJ36" s="45"/>
      <c r="GBK36" s="45"/>
      <c r="GBL36" s="45"/>
      <c r="GBM36" s="45"/>
      <c r="GBN36" s="45"/>
      <c r="GBO36" s="45"/>
      <c r="GBP36" s="45"/>
      <c r="GBQ36" s="45"/>
      <c r="GBR36" s="45"/>
      <c r="GBS36" s="45"/>
      <c r="GBT36" s="45"/>
      <c r="GBU36" s="45"/>
      <c r="GBV36" s="45"/>
      <c r="GBW36" s="45"/>
      <c r="GBX36" s="45"/>
      <c r="GBY36" s="45"/>
      <c r="GBZ36" s="45"/>
      <c r="GCA36" s="45"/>
      <c r="GCB36" s="45"/>
      <c r="GCC36" s="45"/>
      <c r="GCD36" s="45"/>
      <c r="GCE36" s="45"/>
      <c r="GCF36" s="45"/>
      <c r="GCG36" s="45"/>
      <c r="GCH36" s="45"/>
      <c r="GCI36" s="45"/>
      <c r="GCJ36" s="45"/>
      <c r="GCK36" s="45"/>
      <c r="GCL36" s="45"/>
      <c r="GCM36" s="45"/>
      <c r="GCN36" s="45"/>
      <c r="GCO36" s="45"/>
      <c r="GCP36" s="45"/>
      <c r="GCQ36" s="45"/>
      <c r="GCR36" s="45"/>
      <c r="GCS36" s="45"/>
      <c r="GCT36" s="45"/>
      <c r="GCU36" s="45"/>
      <c r="GCV36" s="45"/>
      <c r="GCW36" s="45"/>
      <c r="GCX36" s="45"/>
      <c r="GCY36" s="45"/>
      <c r="GCZ36" s="45"/>
      <c r="GDA36" s="45"/>
      <c r="GDB36" s="45"/>
      <c r="GDC36" s="45"/>
      <c r="GDD36" s="45"/>
      <c r="GDE36" s="45"/>
      <c r="GDF36" s="45"/>
      <c r="GDG36" s="45"/>
      <c r="GDH36" s="45"/>
      <c r="GDI36" s="45"/>
      <c r="GDJ36" s="45"/>
      <c r="GDK36" s="45"/>
      <c r="GDL36" s="45"/>
      <c r="GDM36" s="45"/>
      <c r="GDN36" s="45"/>
      <c r="GDO36" s="45"/>
      <c r="GDP36" s="45"/>
      <c r="GDQ36" s="45"/>
      <c r="GDR36" s="45"/>
      <c r="GDS36" s="45"/>
      <c r="GDT36" s="45"/>
      <c r="GDU36" s="45"/>
      <c r="GDV36" s="45"/>
      <c r="GDW36" s="45"/>
      <c r="GDX36" s="45"/>
      <c r="GDY36" s="45"/>
      <c r="GDZ36" s="45"/>
      <c r="GEA36" s="45"/>
      <c r="GEB36" s="45"/>
      <c r="GEC36" s="45"/>
      <c r="GED36" s="45"/>
      <c r="GEE36" s="45"/>
      <c r="GEF36" s="45"/>
      <c r="GEG36" s="45"/>
      <c r="GEH36" s="45"/>
      <c r="GEI36" s="45"/>
      <c r="GEJ36" s="45"/>
      <c r="GEK36" s="45"/>
      <c r="GEL36" s="45"/>
      <c r="GEM36" s="45"/>
      <c r="GEN36" s="45"/>
      <c r="GEO36" s="45"/>
      <c r="GEP36" s="45"/>
      <c r="GEQ36" s="45"/>
      <c r="GER36" s="45"/>
      <c r="GES36" s="45"/>
      <c r="GET36" s="45"/>
      <c r="GEU36" s="45"/>
      <c r="GEV36" s="45"/>
      <c r="GEW36" s="45"/>
      <c r="GEX36" s="45"/>
      <c r="GEY36" s="45"/>
      <c r="GEZ36" s="45"/>
      <c r="GFA36" s="45"/>
      <c r="GFB36" s="45"/>
      <c r="GFC36" s="45"/>
      <c r="GFD36" s="45"/>
      <c r="GFE36" s="45"/>
      <c r="GFF36" s="45"/>
      <c r="GFG36" s="45"/>
      <c r="GFH36" s="45"/>
      <c r="GFI36" s="45"/>
      <c r="GFJ36" s="45"/>
      <c r="GFK36" s="45"/>
      <c r="GFL36" s="45"/>
      <c r="GFM36" s="45"/>
      <c r="GFN36" s="45"/>
      <c r="GFO36" s="45"/>
      <c r="GFP36" s="45"/>
      <c r="GFQ36" s="45"/>
      <c r="GFR36" s="45"/>
      <c r="GFS36" s="45"/>
      <c r="GFT36" s="45"/>
      <c r="GFU36" s="45"/>
      <c r="GFV36" s="45"/>
      <c r="GFW36" s="45"/>
      <c r="GFX36" s="45"/>
      <c r="GFY36" s="45"/>
      <c r="GFZ36" s="45"/>
      <c r="GGA36" s="45"/>
      <c r="GGB36" s="45"/>
      <c r="GGC36" s="45"/>
      <c r="GGD36" s="45"/>
      <c r="GGE36" s="45"/>
      <c r="GGF36" s="45"/>
      <c r="GGG36" s="45"/>
      <c r="GGH36" s="45"/>
      <c r="GGI36" s="45"/>
      <c r="GGJ36" s="45"/>
      <c r="GGK36" s="45"/>
      <c r="GGL36" s="45"/>
      <c r="GGM36" s="45"/>
      <c r="GGN36" s="45"/>
      <c r="GGO36" s="45"/>
      <c r="GGP36" s="45"/>
      <c r="GGQ36" s="45"/>
      <c r="GGR36" s="45"/>
      <c r="GGS36" s="45"/>
      <c r="GGT36" s="45"/>
      <c r="GGU36" s="45"/>
      <c r="GGV36" s="45"/>
      <c r="GGW36" s="45"/>
      <c r="GGX36" s="45"/>
      <c r="GGY36" s="45"/>
      <c r="GGZ36" s="45"/>
      <c r="GHA36" s="45"/>
      <c r="GHB36" s="45"/>
      <c r="GHC36" s="45"/>
      <c r="GHD36" s="45"/>
      <c r="GHE36" s="45"/>
      <c r="GHF36" s="45"/>
      <c r="GHG36" s="45"/>
      <c r="GHH36" s="45"/>
      <c r="GHI36" s="45"/>
      <c r="GHJ36" s="45"/>
      <c r="GHK36" s="45"/>
      <c r="GHL36" s="45"/>
      <c r="GHM36" s="45"/>
      <c r="GHN36" s="45"/>
      <c r="GHO36" s="45"/>
      <c r="GHP36" s="45"/>
      <c r="GHQ36" s="45"/>
      <c r="GHR36" s="45"/>
      <c r="GHS36" s="45"/>
      <c r="GHT36" s="45"/>
      <c r="GHU36" s="45"/>
      <c r="GHV36" s="45"/>
      <c r="GHW36" s="45"/>
      <c r="GHX36" s="45"/>
      <c r="GHY36" s="45"/>
      <c r="GHZ36" s="45"/>
      <c r="GIA36" s="45"/>
      <c r="GIB36" s="45"/>
      <c r="GIC36" s="45"/>
      <c r="GID36" s="45"/>
      <c r="GIE36" s="45"/>
      <c r="GIF36" s="45"/>
      <c r="GIG36" s="45"/>
      <c r="GIH36" s="45"/>
      <c r="GII36" s="45"/>
      <c r="GIJ36" s="45"/>
      <c r="GIK36" s="45"/>
      <c r="GIL36" s="45"/>
      <c r="GIM36" s="45"/>
      <c r="GIN36" s="45"/>
      <c r="GIO36" s="45"/>
      <c r="GIP36" s="45"/>
      <c r="GIQ36" s="45"/>
      <c r="GIR36" s="45"/>
      <c r="GIS36" s="45"/>
      <c r="GIT36" s="45"/>
      <c r="GIU36" s="45"/>
      <c r="GIV36" s="45"/>
      <c r="GIW36" s="45"/>
      <c r="GIX36" s="45"/>
      <c r="GIY36" s="45"/>
      <c r="GIZ36" s="45"/>
      <c r="GJA36" s="45"/>
      <c r="GJB36" s="45"/>
      <c r="GJC36" s="45"/>
      <c r="GJD36" s="45"/>
      <c r="GJE36" s="45"/>
      <c r="GJF36" s="45"/>
      <c r="GJG36" s="45"/>
      <c r="GJH36" s="45"/>
      <c r="GJI36" s="45"/>
      <c r="GJJ36" s="45"/>
      <c r="GJK36" s="45"/>
      <c r="GJL36" s="45"/>
      <c r="GJM36" s="45"/>
      <c r="GJN36" s="45"/>
      <c r="GJO36" s="45"/>
      <c r="GJP36" s="45"/>
      <c r="GJQ36" s="45"/>
      <c r="GJR36" s="45"/>
      <c r="GJS36" s="45"/>
      <c r="GJT36" s="45"/>
      <c r="GJU36" s="45"/>
      <c r="GJV36" s="45"/>
      <c r="GJW36" s="45"/>
      <c r="GJX36" s="45"/>
      <c r="GJY36" s="45"/>
      <c r="GJZ36" s="45"/>
      <c r="GKA36" s="45"/>
      <c r="GKB36" s="45"/>
      <c r="GKC36" s="45"/>
      <c r="GKD36" s="45"/>
      <c r="GKE36" s="45"/>
      <c r="GKF36" s="45"/>
      <c r="GKG36" s="45"/>
      <c r="GKH36" s="45"/>
      <c r="GKI36" s="45"/>
      <c r="GKJ36" s="45"/>
      <c r="GKK36" s="45"/>
      <c r="GKL36" s="45"/>
      <c r="GKM36" s="45"/>
      <c r="GKN36" s="45"/>
      <c r="GKO36" s="45"/>
      <c r="GKP36" s="45"/>
      <c r="GKQ36" s="45"/>
      <c r="GKR36" s="45"/>
      <c r="GKS36" s="45"/>
      <c r="GKT36" s="45"/>
      <c r="GKU36" s="45"/>
      <c r="GKV36" s="45"/>
      <c r="GKW36" s="45"/>
      <c r="GKX36" s="45"/>
      <c r="GKY36" s="45"/>
      <c r="GKZ36" s="45"/>
      <c r="GLA36" s="45"/>
      <c r="GLB36" s="45"/>
      <c r="GLC36" s="45"/>
      <c r="GLD36" s="45"/>
      <c r="GLE36" s="45"/>
      <c r="GLF36" s="45"/>
      <c r="GLG36" s="45"/>
      <c r="GLH36" s="45"/>
      <c r="GLI36" s="45"/>
      <c r="GLJ36" s="45"/>
      <c r="GLK36" s="45"/>
      <c r="GLL36" s="45"/>
      <c r="GLM36" s="45"/>
      <c r="GLN36" s="45"/>
      <c r="GLO36" s="45"/>
      <c r="GLP36" s="45"/>
      <c r="GLQ36" s="45"/>
      <c r="GLR36" s="45"/>
      <c r="GLS36" s="45"/>
      <c r="GLT36" s="45"/>
      <c r="GLU36" s="45"/>
      <c r="GLV36" s="45"/>
      <c r="GLW36" s="45"/>
      <c r="GLX36" s="45"/>
      <c r="GLY36" s="45"/>
      <c r="GLZ36" s="45"/>
      <c r="GMA36" s="45"/>
      <c r="GMB36" s="45"/>
      <c r="GMC36" s="45"/>
      <c r="GMD36" s="45"/>
      <c r="GME36" s="45"/>
      <c r="GMF36" s="45"/>
      <c r="GMG36" s="45"/>
      <c r="GMH36" s="45"/>
      <c r="GMI36" s="45"/>
      <c r="GMJ36" s="45"/>
      <c r="GMK36" s="45"/>
      <c r="GML36" s="45"/>
      <c r="GMM36" s="45"/>
      <c r="GMN36" s="45"/>
      <c r="GMO36" s="45"/>
      <c r="GMP36" s="45"/>
      <c r="GMQ36" s="45"/>
      <c r="GMR36" s="45"/>
      <c r="GMS36" s="45"/>
      <c r="GMT36" s="45"/>
      <c r="GMU36" s="45"/>
      <c r="GMV36" s="45"/>
      <c r="GMW36" s="45"/>
      <c r="GMX36" s="45"/>
      <c r="GMY36" s="45"/>
      <c r="GMZ36" s="45"/>
      <c r="GNA36" s="45"/>
      <c r="GNB36" s="45"/>
      <c r="GNC36" s="45"/>
      <c r="GND36" s="45"/>
      <c r="GNE36" s="45"/>
      <c r="GNF36" s="45"/>
      <c r="GNG36" s="45"/>
      <c r="GNH36" s="45"/>
      <c r="GNI36" s="45"/>
      <c r="GNJ36" s="45"/>
      <c r="GNK36" s="45"/>
      <c r="GNL36" s="45"/>
      <c r="GNM36" s="45"/>
      <c r="GNN36" s="45"/>
      <c r="GNO36" s="45"/>
      <c r="GNP36" s="45"/>
      <c r="GNQ36" s="45"/>
      <c r="GNR36" s="45"/>
      <c r="GNS36" s="45"/>
      <c r="GNT36" s="45"/>
      <c r="GNU36" s="45"/>
      <c r="GNV36" s="45"/>
      <c r="GNW36" s="45"/>
      <c r="GNX36" s="45"/>
      <c r="GNY36" s="45"/>
      <c r="GNZ36" s="45"/>
      <c r="GOA36" s="45"/>
      <c r="GOB36" s="45"/>
      <c r="GOC36" s="45"/>
      <c r="GOD36" s="45"/>
      <c r="GOE36" s="45"/>
      <c r="GOF36" s="45"/>
      <c r="GOG36" s="45"/>
      <c r="GOH36" s="45"/>
      <c r="GOI36" s="45"/>
      <c r="GOJ36" s="45"/>
      <c r="GOK36" s="45"/>
      <c r="GOL36" s="45"/>
      <c r="GOM36" s="45"/>
      <c r="GON36" s="45"/>
      <c r="GOO36" s="45"/>
      <c r="GOP36" s="45"/>
      <c r="GOQ36" s="45"/>
      <c r="GOR36" s="45"/>
      <c r="GOS36" s="45"/>
      <c r="GOT36" s="45"/>
      <c r="GOU36" s="45"/>
      <c r="GOV36" s="45"/>
      <c r="GOW36" s="45"/>
      <c r="GOX36" s="45"/>
      <c r="GOY36" s="45"/>
      <c r="GOZ36" s="45"/>
      <c r="GPA36" s="45"/>
      <c r="GPB36" s="45"/>
      <c r="GPC36" s="45"/>
      <c r="GPD36" s="45"/>
      <c r="GPE36" s="45"/>
      <c r="GPF36" s="45"/>
      <c r="GPG36" s="45"/>
      <c r="GPH36" s="45"/>
      <c r="GPI36" s="45"/>
      <c r="GPJ36" s="45"/>
      <c r="GPK36" s="45"/>
      <c r="GPL36" s="45"/>
      <c r="GPM36" s="45"/>
      <c r="GPN36" s="45"/>
      <c r="GPO36" s="45"/>
      <c r="GPP36" s="45"/>
      <c r="GPQ36" s="45"/>
      <c r="GPR36" s="45"/>
      <c r="GPS36" s="45"/>
      <c r="GPT36" s="45"/>
      <c r="GPU36" s="45"/>
      <c r="GPV36" s="45"/>
      <c r="GPW36" s="45"/>
      <c r="GPX36" s="45"/>
      <c r="GPY36" s="45"/>
      <c r="GPZ36" s="45"/>
      <c r="GQA36" s="45"/>
      <c r="GQB36" s="45"/>
      <c r="GQC36" s="45"/>
      <c r="GQD36" s="45"/>
      <c r="GQE36" s="45"/>
      <c r="GQF36" s="45"/>
      <c r="GQG36" s="45"/>
      <c r="GQH36" s="45"/>
      <c r="GQI36" s="45"/>
      <c r="GQJ36" s="45"/>
      <c r="GQK36" s="45"/>
      <c r="GQL36" s="45"/>
      <c r="GQM36" s="45"/>
      <c r="GQN36" s="45"/>
      <c r="GQO36" s="45"/>
      <c r="GQP36" s="45"/>
      <c r="GQQ36" s="45"/>
      <c r="GQR36" s="45"/>
      <c r="GQS36" s="45"/>
      <c r="GQT36" s="45"/>
      <c r="GQU36" s="45"/>
      <c r="GQV36" s="45"/>
      <c r="GQW36" s="45"/>
      <c r="GQX36" s="45"/>
      <c r="GQY36" s="45"/>
      <c r="GQZ36" s="45"/>
      <c r="GRA36" s="45"/>
      <c r="GRB36" s="45"/>
      <c r="GRC36" s="45"/>
      <c r="GRD36" s="45"/>
      <c r="GRE36" s="45"/>
      <c r="GRF36" s="45"/>
      <c r="GRG36" s="45"/>
      <c r="GRH36" s="45"/>
      <c r="GRI36" s="45"/>
      <c r="GRJ36" s="45"/>
      <c r="GRK36" s="45"/>
      <c r="GRL36" s="45"/>
      <c r="GRM36" s="45"/>
      <c r="GRN36" s="45"/>
      <c r="GRO36" s="45"/>
      <c r="GRP36" s="45"/>
      <c r="GRQ36" s="45"/>
      <c r="GRR36" s="45"/>
      <c r="GRS36" s="45"/>
      <c r="GRT36" s="45"/>
      <c r="GRU36" s="45"/>
      <c r="GRV36" s="45"/>
      <c r="GRW36" s="45"/>
      <c r="GRX36" s="45"/>
      <c r="GRY36" s="45"/>
      <c r="GRZ36" s="45"/>
      <c r="GSA36" s="45"/>
      <c r="GSB36" s="45"/>
      <c r="GSC36" s="45"/>
      <c r="GSD36" s="45"/>
      <c r="GSE36" s="45"/>
      <c r="GSF36" s="45"/>
      <c r="GSG36" s="45"/>
      <c r="GSH36" s="45"/>
      <c r="GSI36" s="45"/>
      <c r="GSJ36" s="45"/>
      <c r="GSK36" s="45"/>
      <c r="GSL36" s="45"/>
      <c r="GSM36" s="45"/>
      <c r="GSN36" s="45"/>
      <c r="GSO36" s="45"/>
      <c r="GSP36" s="45"/>
      <c r="GSQ36" s="45"/>
      <c r="GSR36" s="45"/>
      <c r="GSS36" s="45"/>
      <c r="GST36" s="45"/>
      <c r="GSU36" s="45"/>
      <c r="GSV36" s="45"/>
      <c r="GSW36" s="45"/>
      <c r="GSX36" s="45"/>
      <c r="GSY36" s="45"/>
      <c r="GSZ36" s="45"/>
      <c r="GTA36" s="45"/>
      <c r="GTB36" s="45"/>
      <c r="GTC36" s="45"/>
      <c r="GTD36" s="45"/>
      <c r="GTE36" s="45"/>
      <c r="GTF36" s="45"/>
      <c r="GTG36" s="45"/>
      <c r="GTH36" s="45"/>
      <c r="GTI36" s="45"/>
      <c r="GTJ36" s="45"/>
      <c r="GTK36" s="45"/>
      <c r="GTL36" s="45"/>
      <c r="GTM36" s="45"/>
      <c r="GTN36" s="45"/>
      <c r="GTO36" s="45"/>
      <c r="GTP36" s="45"/>
      <c r="GTQ36" s="45"/>
      <c r="GTR36" s="45"/>
      <c r="GTS36" s="45"/>
      <c r="GTT36" s="45"/>
      <c r="GTU36" s="45"/>
      <c r="GTV36" s="45"/>
      <c r="GTW36" s="45"/>
      <c r="GTX36" s="45"/>
      <c r="GTY36" s="45"/>
      <c r="GTZ36" s="45"/>
      <c r="GUA36" s="45"/>
      <c r="GUB36" s="45"/>
      <c r="GUC36" s="45"/>
      <c r="GUD36" s="45"/>
      <c r="GUE36" s="45"/>
      <c r="GUF36" s="45"/>
      <c r="GUG36" s="45"/>
      <c r="GUH36" s="45"/>
      <c r="GUI36" s="45"/>
      <c r="GUJ36" s="45"/>
      <c r="GUK36" s="45"/>
      <c r="GUL36" s="45"/>
      <c r="GUM36" s="45"/>
      <c r="GUN36" s="45"/>
      <c r="GUO36" s="45"/>
      <c r="GUP36" s="45"/>
      <c r="GUQ36" s="45"/>
      <c r="GUR36" s="45"/>
      <c r="GUS36" s="45"/>
      <c r="GUT36" s="45"/>
      <c r="GUU36" s="45"/>
      <c r="GUV36" s="45"/>
      <c r="GUW36" s="45"/>
      <c r="GUX36" s="45"/>
      <c r="GUY36" s="45"/>
      <c r="GUZ36" s="45"/>
      <c r="GVA36" s="45"/>
      <c r="GVB36" s="45"/>
      <c r="GVC36" s="45"/>
      <c r="GVD36" s="45"/>
      <c r="GVE36" s="45"/>
      <c r="GVF36" s="45"/>
      <c r="GVG36" s="45"/>
      <c r="GVH36" s="45"/>
      <c r="GVI36" s="45"/>
      <c r="GVJ36" s="45"/>
      <c r="GVK36" s="45"/>
      <c r="GVL36" s="45"/>
      <c r="GVM36" s="45"/>
      <c r="GVN36" s="45"/>
      <c r="GVO36" s="45"/>
      <c r="GVP36" s="45"/>
      <c r="GVQ36" s="45"/>
      <c r="GVR36" s="45"/>
      <c r="GVS36" s="45"/>
      <c r="GVT36" s="45"/>
      <c r="GVU36" s="45"/>
      <c r="GVV36" s="45"/>
      <c r="GVW36" s="45"/>
      <c r="GVX36" s="45"/>
      <c r="GVY36" s="45"/>
      <c r="GVZ36" s="45"/>
      <c r="GWA36" s="45"/>
      <c r="GWB36" s="45"/>
      <c r="GWC36" s="45"/>
      <c r="GWD36" s="45"/>
      <c r="GWE36" s="45"/>
      <c r="GWF36" s="45"/>
      <c r="GWG36" s="45"/>
      <c r="GWH36" s="45"/>
      <c r="GWI36" s="45"/>
      <c r="GWJ36" s="45"/>
      <c r="GWK36" s="45"/>
      <c r="GWL36" s="45"/>
      <c r="GWM36" s="45"/>
      <c r="GWN36" s="45"/>
      <c r="GWO36" s="45"/>
      <c r="GWP36" s="45"/>
      <c r="GWQ36" s="45"/>
      <c r="GWR36" s="45"/>
      <c r="GWS36" s="45"/>
      <c r="GWT36" s="45"/>
      <c r="GWU36" s="45"/>
      <c r="GWV36" s="45"/>
      <c r="GWW36" s="45"/>
      <c r="GWX36" s="45"/>
      <c r="GWY36" s="45"/>
      <c r="GWZ36" s="45"/>
      <c r="GXA36" s="45"/>
      <c r="GXB36" s="45"/>
      <c r="GXC36" s="45"/>
      <c r="GXD36" s="45"/>
      <c r="GXE36" s="45"/>
      <c r="GXF36" s="45"/>
      <c r="GXG36" s="45"/>
      <c r="GXH36" s="45"/>
      <c r="GXI36" s="45"/>
      <c r="GXJ36" s="45"/>
      <c r="GXK36" s="45"/>
      <c r="GXL36" s="45"/>
      <c r="GXM36" s="45"/>
      <c r="GXN36" s="45"/>
      <c r="GXO36" s="45"/>
      <c r="GXP36" s="45"/>
      <c r="GXQ36" s="45"/>
      <c r="GXR36" s="45"/>
      <c r="GXS36" s="45"/>
      <c r="GXT36" s="45"/>
      <c r="GXU36" s="45"/>
      <c r="GXV36" s="45"/>
      <c r="GXW36" s="45"/>
      <c r="GXX36" s="45"/>
      <c r="GXY36" s="45"/>
      <c r="GXZ36" s="45"/>
      <c r="GYA36" s="45"/>
      <c r="GYB36" s="45"/>
      <c r="GYC36" s="45"/>
      <c r="GYD36" s="45"/>
      <c r="GYE36" s="45"/>
      <c r="GYF36" s="45"/>
      <c r="GYG36" s="45"/>
      <c r="GYH36" s="45"/>
      <c r="GYI36" s="45"/>
      <c r="GYJ36" s="45"/>
      <c r="GYK36" s="45"/>
      <c r="GYL36" s="45"/>
      <c r="GYM36" s="45"/>
      <c r="GYN36" s="45"/>
      <c r="GYO36" s="45"/>
      <c r="GYP36" s="45"/>
      <c r="GYQ36" s="45"/>
      <c r="GYR36" s="45"/>
      <c r="GYS36" s="45"/>
      <c r="GYT36" s="45"/>
      <c r="GYU36" s="45"/>
      <c r="GYV36" s="45"/>
      <c r="GYW36" s="45"/>
      <c r="GYX36" s="45"/>
      <c r="GYY36" s="45"/>
      <c r="GYZ36" s="45"/>
      <c r="GZA36" s="45"/>
      <c r="GZB36" s="45"/>
      <c r="GZC36" s="45"/>
      <c r="GZD36" s="45"/>
      <c r="GZE36" s="45"/>
      <c r="GZF36" s="45"/>
      <c r="GZG36" s="45"/>
      <c r="GZH36" s="45"/>
      <c r="GZI36" s="45"/>
      <c r="GZJ36" s="45"/>
      <c r="GZK36" s="45"/>
      <c r="GZL36" s="45"/>
      <c r="GZM36" s="45"/>
      <c r="GZN36" s="45"/>
      <c r="GZO36" s="45"/>
      <c r="GZP36" s="45"/>
      <c r="GZQ36" s="45"/>
      <c r="GZR36" s="45"/>
      <c r="GZS36" s="45"/>
      <c r="GZT36" s="45"/>
      <c r="GZU36" s="45"/>
      <c r="GZV36" s="45"/>
      <c r="GZW36" s="45"/>
      <c r="GZX36" s="45"/>
      <c r="GZY36" s="45"/>
      <c r="GZZ36" s="45"/>
      <c r="HAA36" s="45"/>
      <c r="HAB36" s="45"/>
      <c r="HAC36" s="45"/>
      <c r="HAD36" s="45"/>
      <c r="HAE36" s="45"/>
      <c r="HAF36" s="45"/>
      <c r="HAG36" s="45"/>
      <c r="HAH36" s="45"/>
      <c r="HAI36" s="45"/>
      <c r="HAJ36" s="45"/>
      <c r="HAK36" s="45"/>
      <c r="HAL36" s="45"/>
      <c r="HAM36" s="45"/>
      <c r="HAN36" s="45"/>
      <c r="HAO36" s="45"/>
      <c r="HAP36" s="45"/>
      <c r="HAQ36" s="45"/>
      <c r="HAR36" s="45"/>
      <c r="HAS36" s="45"/>
      <c r="HAT36" s="45"/>
      <c r="HAU36" s="45"/>
      <c r="HAV36" s="45"/>
      <c r="HAW36" s="45"/>
      <c r="HAX36" s="45"/>
      <c r="HAY36" s="45"/>
      <c r="HAZ36" s="45"/>
      <c r="HBA36" s="45"/>
      <c r="HBB36" s="45"/>
      <c r="HBC36" s="45"/>
      <c r="HBD36" s="45"/>
      <c r="HBE36" s="45"/>
      <c r="HBF36" s="45"/>
      <c r="HBG36" s="45"/>
      <c r="HBH36" s="45"/>
      <c r="HBI36" s="45"/>
      <c r="HBJ36" s="45"/>
      <c r="HBK36" s="45"/>
      <c r="HBL36" s="45"/>
      <c r="HBM36" s="45"/>
      <c r="HBN36" s="45"/>
      <c r="HBO36" s="45"/>
      <c r="HBP36" s="45"/>
      <c r="HBQ36" s="45"/>
      <c r="HBR36" s="45"/>
      <c r="HBS36" s="45"/>
      <c r="HBT36" s="45"/>
      <c r="HBU36" s="45"/>
      <c r="HBV36" s="45"/>
      <c r="HBW36" s="45"/>
      <c r="HBX36" s="45"/>
      <c r="HBY36" s="45"/>
      <c r="HBZ36" s="45"/>
      <c r="HCA36" s="45"/>
      <c r="HCB36" s="45"/>
      <c r="HCC36" s="45"/>
      <c r="HCD36" s="45"/>
      <c r="HCE36" s="45"/>
      <c r="HCF36" s="45"/>
      <c r="HCG36" s="45"/>
      <c r="HCH36" s="45"/>
      <c r="HCI36" s="45"/>
      <c r="HCJ36" s="45"/>
      <c r="HCK36" s="45"/>
      <c r="HCL36" s="45"/>
      <c r="HCM36" s="45"/>
      <c r="HCN36" s="45"/>
      <c r="HCO36" s="45"/>
      <c r="HCP36" s="45"/>
      <c r="HCQ36" s="45"/>
      <c r="HCR36" s="45"/>
      <c r="HCS36" s="45"/>
      <c r="HCT36" s="45"/>
      <c r="HCU36" s="45"/>
      <c r="HCV36" s="45"/>
      <c r="HCW36" s="45"/>
      <c r="HCX36" s="45"/>
      <c r="HCY36" s="45"/>
      <c r="HCZ36" s="45"/>
      <c r="HDA36" s="45"/>
      <c r="HDB36" s="45"/>
      <c r="HDC36" s="45"/>
      <c r="HDD36" s="45"/>
      <c r="HDE36" s="45"/>
      <c r="HDF36" s="45"/>
      <c r="HDG36" s="45"/>
      <c r="HDH36" s="45"/>
      <c r="HDI36" s="45"/>
      <c r="HDJ36" s="45"/>
      <c r="HDK36" s="45"/>
      <c r="HDL36" s="45"/>
      <c r="HDM36" s="45"/>
      <c r="HDN36" s="45"/>
      <c r="HDO36" s="45"/>
      <c r="HDP36" s="45"/>
      <c r="HDQ36" s="45"/>
      <c r="HDR36" s="45"/>
      <c r="HDS36" s="45"/>
      <c r="HDT36" s="45"/>
      <c r="HDU36" s="45"/>
      <c r="HDV36" s="45"/>
      <c r="HDW36" s="45"/>
      <c r="HDX36" s="45"/>
      <c r="HDY36" s="45"/>
      <c r="HDZ36" s="45"/>
      <c r="HEA36" s="45"/>
      <c r="HEB36" s="45"/>
      <c r="HEC36" s="45"/>
      <c r="HED36" s="45"/>
      <c r="HEE36" s="45"/>
      <c r="HEF36" s="45"/>
      <c r="HEG36" s="45"/>
      <c r="HEH36" s="45"/>
      <c r="HEI36" s="45"/>
      <c r="HEJ36" s="45"/>
      <c r="HEK36" s="45"/>
      <c r="HEL36" s="45"/>
      <c r="HEM36" s="45"/>
      <c r="HEN36" s="45"/>
      <c r="HEO36" s="45"/>
      <c r="HEP36" s="45"/>
      <c r="HEQ36" s="45"/>
      <c r="HER36" s="45"/>
      <c r="HES36" s="45"/>
      <c r="HET36" s="45"/>
      <c r="HEU36" s="45"/>
      <c r="HEV36" s="45"/>
      <c r="HEW36" s="45"/>
      <c r="HEX36" s="45"/>
      <c r="HEY36" s="45"/>
      <c r="HEZ36" s="45"/>
      <c r="HFA36" s="45"/>
      <c r="HFB36" s="45"/>
      <c r="HFC36" s="45"/>
      <c r="HFD36" s="45"/>
      <c r="HFE36" s="45"/>
      <c r="HFF36" s="45"/>
      <c r="HFG36" s="45"/>
      <c r="HFH36" s="45"/>
      <c r="HFI36" s="45"/>
      <c r="HFJ36" s="45"/>
      <c r="HFK36" s="45"/>
      <c r="HFL36" s="45"/>
      <c r="HFM36" s="45"/>
      <c r="HFN36" s="45"/>
      <c r="HFO36" s="45"/>
      <c r="HFP36" s="45"/>
      <c r="HFQ36" s="45"/>
      <c r="HFR36" s="45"/>
      <c r="HFS36" s="45"/>
      <c r="HFT36" s="45"/>
      <c r="HFU36" s="45"/>
      <c r="HFV36" s="45"/>
      <c r="HFW36" s="45"/>
      <c r="HFX36" s="45"/>
      <c r="HFY36" s="45"/>
      <c r="HFZ36" s="45"/>
      <c r="HGA36" s="45"/>
      <c r="HGB36" s="45"/>
      <c r="HGC36" s="45"/>
      <c r="HGD36" s="45"/>
      <c r="HGE36" s="45"/>
      <c r="HGF36" s="45"/>
      <c r="HGG36" s="45"/>
      <c r="HGH36" s="45"/>
      <c r="HGI36" s="45"/>
      <c r="HGJ36" s="45"/>
      <c r="HGK36" s="45"/>
      <c r="HGL36" s="45"/>
      <c r="HGM36" s="45"/>
      <c r="HGN36" s="45"/>
      <c r="HGO36" s="45"/>
      <c r="HGP36" s="45"/>
      <c r="HGQ36" s="45"/>
      <c r="HGR36" s="45"/>
      <c r="HGS36" s="45"/>
      <c r="HGT36" s="45"/>
      <c r="HGU36" s="45"/>
      <c r="HGV36" s="45"/>
      <c r="HGW36" s="45"/>
      <c r="HGX36" s="45"/>
      <c r="HGY36" s="45"/>
      <c r="HGZ36" s="45"/>
      <c r="HHA36" s="45"/>
      <c r="HHB36" s="45"/>
      <c r="HHC36" s="45"/>
      <c r="HHD36" s="45"/>
      <c r="HHE36" s="45"/>
      <c r="HHF36" s="45"/>
      <c r="HHG36" s="45"/>
      <c r="HHH36" s="45"/>
      <c r="HHI36" s="45"/>
      <c r="HHJ36" s="45"/>
      <c r="HHK36" s="45"/>
      <c r="HHL36" s="45"/>
      <c r="HHM36" s="45"/>
      <c r="HHN36" s="45"/>
      <c r="HHO36" s="45"/>
      <c r="HHP36" s="45"/>
      <c r="HHQ36" s="45"/>
      <c r="HHR36" s="45"/>
      <c r="HHS36" s="45"/>
      <c r="HHT36" s="45"/>
      <c r="HHU36" s="45"/>
      <c r="HHV36" s="45"/>
      <c r="HHW36" s="45"/>
      <c r="HHX36" s="45"/>
      <c r="HHY36" s="45"/>
      <c r="HHZ36" s="45"/>
      <c r="HIA36" s="45"/>
      <c r="HIB36" s="45"/>
      <c r="HIC36" s="45"/>
      <c r="HID36" s="45"/>
      <c r="HIE36" s="45"/>
      <c r="HIF36" s="45"/>
      <c r="HIG36" s="45"/>
      <c r="HIH36" s="45"/>
      <c r="HII36" s="45"/>
      <c r="HIJ36" s="45"/>
      <c r="HIK36" s="45"/>
      <c r="HIL36" s="45"/>
      <c r="HIM36" s="45"/>
      <c r="HIN36" s="45"/>
      <c r="HIO36" s="45"/>
      <c r="HIP36" s="45"/>
      <c r="HIQ36" s="45"/>
      <c r="HIR36" s="45"/>
      <c r="HIS36" s="45"/>
      <c r="HIT36" s="45"/>
      <c r="HIU36" s="45"/>
      <c r="HIV36" s="45"/>
      <c r="HIW36" s="45"/>
      <c r="HIX36" s="45"/>
      <c r="HIY36" s="45"/>
      <c r="HIZ36" s="45"/>
      <c r="HJA36" s="45"/>
      <c r="HJB36" s="45"/>
      <c r="HJC36" s="45"/>
      <c r="HJD36" s="45"/>
      <c r="HJE36" s="45"/>
      <c r="HJF36" s="45"/>
      <c r="HJG36" s="45"/>
      <c r="HJH36" s="45"/>
      <c r="HJI36" s="45"/>
      <c r="HJJ36" s="45"/>
      <c r="HJK36" s="45"/>
      <c r="HJL36" s="45"/>
      <c r="HJM36" s="45"/>
      <c r="HJN36" s="45"/>
      <c r="HJO36" s="45"/>
      <c r="HJP36" s="45"/>
      <c r="HJQ36" s="45"/>
      <c r="HJR36" s="45"/>
      <c r="HJS36" s="45"/>
      <c r="HJT36" s="45"/>
      <c r="HJU36" s="45"/>
      <c r="HJV36" s="45"/>
      <c r="HJW36" s="45"/>
      <c r="HJX36" s="45"/>
      <c r="HJY36" s="45"/>
      <c r="HJZ36" s="45"/>
      <c r="HKA36" s="45"/>
      <c r="HKB36" s="45"/>
      <c r="HKC36" s="45"/>
      <c r="HKD36" s="45"/>
      <c r="HKE36" s="45"/>
      <c r="HKF36" s="45"/>
      <c r="HKG36" s="45"/>
      <c r="HKH36" s="45"/>
      <c r="HKI36" s="45"/>
      <c r="HKJ36" s="45"/>
      <c r="HKK36" s="45"/>
      <c r="HKL36" s="45"/>
      <c r="HKM36" s="45"/>
      <c r="HKN36" s="45"/>
      <c r="HKO36" s="45"/>
      <c r="HKP36" s="45"/>
      <c r="HKQ36" s="45"/>
      <c r="HKR36" s="45"/>
      <c r="HKS36" s="45"/>
      <c r="HKT36" s="45"/>
      <c r="HKU36" s="45"/>
      <c r="HKV36" s="45"/>
      <c r="HKW36" s="45"/>
      <c r="HKX36" s="45"/>
      <c r="HKY36" s="45"/>
      <c r="HKZ36" s="45"/>
      <c r="HLA36" s="45"/>
      <c r="HLB36" s="45"/>
      <c r="HLC36" s="45"/>
      <c r="HLD36" s="45"/>
      <c r="HLE36" s="45"/>
      <c r="HLF36" s="45"/>
      <c r="HLG36" s="45"/>
      <c r="HLH36" s="45"/>
      <c r="HLI36" s="45"/>
      <c r="HLJ36" s="45"/>
      <c r="HLK36" s="45"/>
      <c r="HLL36" s="45"/>
      <c r="HLM36" s="45"/>
      <c r="HLN36" s="45"/>
      <c r="HLO36" s="45"/>
      <c r="HLP36" s="45"/>
      <c r="HLQ36" s="45"/>
      <c r="HLR36" s="45"/>
      <c r="HLS36" s="45"/>
      <c r="HLT36" s="45"/>
      <c r="HLU36" s="45"/>
      <c r="HLV36" s="45"/>
      <c r="HLW36" s="45"/>
      <c r="HLX36" s="45"/>
      <c r="HLY36" s="45"/>
      <c r="HLZ36" s="45"/>
      <c r="HMA36" s="45"/>
      <c r="HMB36" s="45"/>
      <c r="HMC36" s="45"/>
      <c r="HMD36" s="45"/>
      <c r="HME36" s="45"/>
      <c r="HMF36" s="45"/>
      <c r="HMG36" s="45"/>
      <c r="HMH36" s="45"/>
      <c r="HMI36" s="45"/>
      <c r="HMJ36" s="45"/>
      <c r="HMK36" s="45"/>
      <c r="HML36" s="45"/>
      <c r="HMM36" s="45"/>
      <c r="HMN36" s="45"/>
      <c r="HMO36" s="45"/>
      <c r="HMP36" s="45"/>
      <c r="HMQ36" s="45"/>
      <c r="HMR36" s="45"/>
      <c r="HMS36" s="45"/>
      <c r="HMT36" s="45"/>
      <c r="HMU36" s="45"/>
      <c r="HMV36" s="45"/>
      <c r="HMW36" s="45"/>
      <c r="HMX36" s="45"/>
      <c r="HMY36" s="45"/>
      <c r="HMZ36" s="45"/>
      <c r="HNA36" s="45"/>
      <c r="HNB36" s="45"/>
      <c r="HNC36" s="45"/>
      <c r="HND36" s="45"/>
      <c r="HNE36" s="45"/>
      <c r="HNF36" s="45"/>
      <c r="HNG36" s="45"/>
      <c r="HNH36" s="45"/>
      <c r="HNI36" s="45"/>
      <c r="HNJ36" s="45"/>
      <c r="HNK36" s="45"/>
      <c r="HNL36" s="45"/>
      <c r="HNM36" s="45"/>
      <c r="HNN36" s="45"/>
      <c r="HNO36" s="45"/>
      <c r="HNP36" s="45"/>
      <c r="HNQ36" s="45"/>
      <c r="HNR36" s="45"/>
      <c r="HNS36" s="45"/>
      <c r="HNT36" s="45"/>
      <c r="HNU36" s="45"/>
      <c r="HNV36" s="45"/>
      <c r="HNW36" s="45"/>
      <c r="HNX36" s="45"/>
      <c r="HNY36" s="45"/>
      <c r="HNZ36" s="45"/>
      <c r="HOA36" s="45"/>
      <c r="HOB36" s="45"/>
      <c r="HOC36" s="45"/>
      <c r="HOD36" s="45"/>
      <c r="HOE36" s="45"/>
      <c r="HOF36" s="45"/>
      <c r="HOG36" s="45"/>
      <c r="HOH36" s="45"/>
      <c r="HOI36" s="45"/>
      <c r="HOJ36" s="45"/>
      <c r="HOK36" s="45"/>
      <c r="HOL36" s="45"/>
      <c r="HOM36" s="45"/>
      <c r="HON36" s="45"/>
      <c r="HOO36" s="45"/>
      <c r="HOP36" s="45"/>
      <c r="HOQ36" s="45"/>
      <c r="HOR36" s="45"/>
      <c r="HOS36" s="45"/>
      <c r="HOT36" s="45"/>
      <c r="HOU36" s="45"/>
      <c r="HOV36" s="45"/>
      <c r="HOW36" s="45"/>
      <c r="HOX36" s="45"/>
      <c r="HOY36" s="45"/>
      <c r="HOZ36" s="45"/>
      <c r="HPA36" s="45"/>
      <c r="HPB36" s="45"/>
      <c r="HPC36" s="45"/>
      <c r="HPD36" s="45"/>
      <c r="HPE36" s="45"/>
      <c r="HPF36" s="45"/>
      <c r="HPG36" s="45"/>
      <c r="HPH36" s="45"/>
      <c r="HPI36" s="45"/>
      <c r="HPJ36" s="45"/>
      <c r="HPK36" s="45"/>
      <c r="HPL36" s="45"/>
      <c r="HPM36" s="45"/>
      <c r="HPN36" s="45"/>
      <c r="HPO36" s="45"/>
      <c r="HPP36" s="45"/>
      <c r="HPQ36" s="45"/>
      <c r="HPR36" s="45"/>
      <c r="HPS36" s="45"/>
      <c r="HPT36" s="45"/>
      <c r="HPU36" s="45"/>
      <c r="HPV36" s="45"/>
      <c r="HPW36" s="45"/>
      <c r="HPX36" s="45"/>
      <c r="HPY36" s="45"/>
      <c r="HPZ36" s="45"/>
      <c r="HQA36" s="45"/>
      <c r="HQB36" s="45"/>
      <c r="HQC36" s="45"/>
      <c r="HQD36" s="45"/>
      <c r="HQE36" s="45"/>
      <c r="HQF36" s="45"/>
      <c r="HQG36" s="45"/>
      <c r="HQH36" s="45"/>
      <c r="HQI36" s="45"/>
      <c r="HQJ36" s="45"/>
      <c r="HQK36" s="45"/>
      <c r="HQL36" s="45"/>
      <c r="HQM36" s="45"/>
      <c r="HQN36" s="45"/>
      <c r="HQO36" s="45"/>
      <c r="HQP36" s="45"/>
      <c r="HQQ36" s="45"/>
      <c r="HQR36" s="45"/>
      <c r="HQS36" s="45"/>
      <c r="HQT36" s="45"/>
      <c r="HQU36" s="45"/>
      <c r="HQV36" s="45"/>
      <c r="HQW36" s="45"/>
      <c r="HQX36" s="45"/>
      <c r="HQY36" s="45"/>
      <c r="HQZ36" s="45"/>
      <c r="HRA36" s="45"/>
      <c r="HRB36" s="45"/>
      <c r="HRC36" s="45"/>
      <c r="HRD36" s="45"/>
      <c r="HRE36" s="45"/>
      <c r="HRF36" s="45"/>
      <c r="HRG36" s="45"/>
      <c r="HRH36" s="45"/>
      <c r="HRI36" s="45"/>
      <c r="HRJ36" s="45"/>
      <c r="HRK36" s="45"/>
      <c r="HRL36" s="45"/>
      <c r="HRM36" s="45"/>
      <c r="HRN36" s="45"/>
      <c r="HRO36" s="45"/>
      <c r="HRP36" s="45"/>
      <c r="HRQ36" s="45"/>
      <c r="HRR36" s="45"/>
      <c r="HRS36" s="45"/>
      <c r="HRT36" s="45"/>
      <c r="HRU36" s="45"/>
      <c r="HRV36" s="45"/>
      <c r="HRW36" s="45"/>
      <c r="HRX36" s="45"/>
      <c r="HRY36" s="45"/>
      <c r="HRZ36" s="45"/>
      <c r="HSA36" s="45"/>
      <c r="HSB36" s="45"/>
      <c r="HSC36" s="45"/>
      <c r="HSD36" s="45"/>
      <c r="HSE36" s="45"/>
      <c r="HSF36" s="45"/>
      <c r="HSG36" s="45"/>
      <c r="HSH36" s="45"/>
      <c r="HSI36" s="45"/>
      <c r="HSJ36" s="45"/>
      <c r="HSK36" s="45"/>
      <c r="HSL36" s="45"/>
      <c r="HSM36" s="45"/>
      <c r="HSN36" s="45"/>
      <c r="HSO36" s="45"/>
      <c r="HSP36" s="45"/>
      <c r="HSQ36" s="45"/>
      <c r="HSR36" s="45"/>
      <c r="HSS36" s="45"/>
      <c r="HST36" s="45"/>
      <c r="HSU36" s="45"/>
      <c r="HSV36" s="45"/>
      <c r="HSW36" s="45"/>
      <c r="HSX36" s="45"/>
      <c r="HSY36" s="45"/>
      <c r="HSZ36" s="45"/>
      <c r="HTA36" s="45"/>
      <c r="HTB36" s="45"/>
      <c r="HTC36" s="45"/>
      <c r="HTD36" s="45"/>
      <c r="HTE36" s="45"/>
      <c r="HTF36" s="45"/>
      <c r="HTG36" s="45"/>
      <c r="HTH36" s="45"/>
      <c r="HTI36" s="45"/>
      <c r="HTJ36" s="45"/>
      <c r="HTK36" s="45"/>
      <c r="HTL36" s="45"/>
      <c r="HTM36" s="45"/>
      <c r="HTN36" s="45"/>
      <c r="HTO36" s="45"/>
      <c r="HTP36" s="45"/>
      <c r="HTQ36" s="45"/>
      <c r="HTR36" s="45"/>
      <c r="HTS36" s="45"/>
      <c r="HTT36" s="45"/>
      <c r="HTU36" s="45"/>
      <c r="HTV36" s="45"/>
      <c r="HTW36" s="45"/>
      <c r="HTX36" s="45"/>
      <c r="HTY36" s="45"/>
      <c r="HTZ36" s="45"/>
      <c r="HUA36" s="45"/>
      <c r="HUB36" s="45"/>
      <c r="HUC36" s="45"/>
      <c r="HUD36" s="45"/>
      <c r="HUE36" s="45"/>
      <c r="HUF36" s="45"/>
      <c r="HUG36" s="45"/>
      <c r="HUH36" s="45"/>
      <c r="HUI36" s="45"/>
      <c r="HUJ36" s="45"/>
      <c r="HUK36" s="45"/>
      <c r="HUL36" s="45"/>
      <c r="HUM36" s="45"/>
      <c r="HUN36" s="45"/>
      <c r="HUO36" s="45"/>
      <c r="HUP36" s="45"/>
      <c r="HUQ36" s="45"/>
      <c r="HUR36" s="45"/>
      <c r="HUS36" s="45"/>
      <c r="HUT36" s="45"/>
      <c r="HUU36" s="45"/>
      <c r="HUV36" s="45"/>
      <c r="HUW36" s="45"/>
      <c r="HUX36" s="45"/>
      <c r="HUY36" s="45"/>
      <c r="HUZ36" s="45"/>
      <c r="HVA36" s="45"/>
      <c r="HVB36" s="45"/>
      <c r="HVC36" s="45"/>
      <c r="HVD36" s="45"/>
      <c r="HVE36" s="45"/>
      <c r="HVF36" s="45"/>
      <c r="HVG36" s="45"/>
      <c r="HVH36" s="45"/>
      <c r="HVI36" s="45"/>
      <c r="HVJ36" s="45"/>
      <c r="HVK36" s="45"/>
      <c r="HVL36" s="45"/>
      <c r="HVM36" s="45"/>
      <c r="HVN36" s="45"/>
      <c r="HVO36" s="45"/>
      <c r="HVP36" s="45"/>
      <c r="HVQ36" s="45"/>
      <c r="HVR36" s="45"/>
      <c r="HVS36" s="45"/>
      <c r="HVT36" s="45"/>
      <c r="HVU36" s="45"/>
      <c r="HVV36" s="45"/>
      <c r="HVW36" s="45"/>
      <c r="HVX36" s="45"/>
      <c r="HVY36" s="45"/>
      <c r="HVZ36" s="45"/>
      <c r="HWA36" s="45"/>
      <c r="HWB36" s="45"/>
      <c r="HWC36" s="45"/>
      <c r="HWD36" s="45"/>
      <c r="HWE36" s="45"/>
      <c r="HWF36" s="45"/>
      <c r="HWG36" s="45"/>
      <c r="HWH36" s="45"/>
      <c r="HWI36" s="45"/>
      <c r="HWJ36" s="45"/>
      <c r="HWK36" s="45"/>
      <c r="HWL36" s="45"/>
      <c r="HWM36" s="45"/>
      <c r="HWN36" s="45"/>
      <c r="HWO36" s="45"/>
      <c r="HWP36" s="45"/>
      <c r="HWQ36" s="45"/>
      <c r="HWR36" s="45"/>
      <c r="HWS36" s="45"/>
      <c r="HWT36" s="45"/>
      <c r="HWU36" s="45"/>
      <c r="HWV36" s="45"/>
      <c r="HWW36" s="45"/>
      <c r="HWX36" s="45"/>
      <c r="HWY36" s="45"/>
      <c r="HWZ36" s="45"/>
      <c r="HXA36" s="45"/>
      <c r="HXB36" s="45"/>
      <c r="HXC36" s="45"/>
      <c r="HXD36" s="45"/>
      <c r="HXE36" s="45"/>
      <c r="HXF36" s="45"/>
      <c r="HXG36" s="45"/>
      <c r="HXH36" s="45"/>
      <c r="HXI36" s="45"/>
      <c r="HXJ36" s="45"/>
      <c r="HXK36" s="45"/>
      <c r="HXL36" s="45"/>
      <c r="HXM36" s="45"/>
      <c r="HXN36" s="45"/>
      <c r="HXO36" s="45"/>
      <c r="HXP36" s="45"/>
      <c r="HXQ36" s="45"/>
      <c r="HXR36" s="45"/>
      <c r="HXS36" s="45"/>
      <c r="HXT36" s="45"/>
      <c r="HXU36" s="45"/>
      <c r="HXV36" s="45"/>
      <c r="HXW36" s="45"/>
      <c r="HXX36" s="45"/>
      <c r="HXY36" s="45"/>
      <c r="HXZ36" s="45"/>
      <c r="HYA36" s="45"/>
      <c r="HYB36" s="45"/>
      <c r="HYC36" s="45"/>
      <c r="HYD36" s="45"/>
      <c r="HYE36" s="45"/>
      <c r="HYF36" s="45"/>
      <c r="HYG36" s="45"/>
      <c r="HYH36" s="45"/>
      <c r="HYI36" s="45"/>
      <c r="HYJ36" s="45"/>
      <c r="HYK36" s="45"/>
      <c r="HYL36" s="45"/>
      <c r="HYM36" s="45"/>
      <c r="HYN36" s="45"/>
      <c r="HYO36" s="45"/>
      <c r="HYP36" s="45"/>
      <c r="HYQ36" s="45"/>
      <c r="HYR36" s="45"/>
      <c r="HYS36" s="45"/>
      <c r="HYT36" s="45"/>
      <c r="HYU36" s="45"/>
      <c r="HYV36" s="45"/>
      <c r="HYW36" s="45"/>
      <c r="HYX36" s="45"/>
      <c r="HYY36" s="45"/>
      <c r="HYZ36" s="45"/>
      <c r="HZA36" s="45"/>
      <c r="HZB36" s="45"/>
      <c r="HZC36" s="45"/>
      <c r="HZD36" s="45"/>
      <c r="HZE36" s="45"/>
      <c r="HZF36" s="45"/>
      <c r="HZG36" s="45"/>
      <c r="HZH36" s="45"/>
      <c r="HZI36" s="45"/>
      <c r="HZJ36" s="45"/>
      <c r="HZK36" s="45"/>
      <c r="HZL36" s="45"/>
      <c r="HZM36" s="45"/>
      <c r="HZN36" s="45"/>
      <c r="HZO36" s="45"/>
      <c r="HZP36" s="45"/>
      <c r="HZQ36" s="45"/>
      <c r="HZR36" s="45"/>
      <c r="HZS36" s="45"/>
      <c r="HZT36" s="45"/>
      <c r="HZU36" s="45"/>
      <c r="HZV36" s="45"/>
      <c r="HZW36" s="45"/>
      <c r="HZX36" s="45"/>
      <c r="HZY36" s="45"/>
      <c r="HZZ36" s="45"/>
      <c r="IAA36" s="45"/>
      <c r="IAB36" s="45"/>
      <c r="IAC36" s="45"/>
      <c r="IAD36" s="45"/>
      <c r="IAE36" s="45"/>
      <c r="IAF36" s="45"/>
      <c r="IAG36" s="45"/>
      <c r="IAH36" s="45"/>
      <c r="IAI36" s="45"/>
      <c r="IAJ36" s="45"/>
      <c r="IAK36" s="45"/>
      <c r="IAL36" s="45"/>
      <c r="IAM36" s="45"/>
      <c r="IAN36" s="45"/>
      <c r="IAO36" s="45"/>
      <c r="IAP36" s="45"/>
      <c r="IAQ36" s="45"/>
      <c r="IAR36" s="45"/>
      <c r="IAS36" s="45"/>
      <c r="IAT36" s="45"/>
      <c r="IAU36" s="45"/>
      <c r="IAV36" s="45"/>
      <c r="IAW36" s="45"/>
      <c r="IAX36" s="45"/>
      <c r="IAY36" s="45"/>
      <c r="IAZ36" s="45"/>
      <c r="IBA36" s="45"/>
      <c r="IBB36" s="45"/>
      <c r="IBC36" s="45"/>
      <c r="IBD36" s="45"/>
      <c r="IBE36" s="45"/>
      <c r="IBF36" s="45"/>
      <c r="IBG36" s="45"/>
      <c r="IBH36" s="45"/>
      <c r="IBI36" s="45"/>
      <c r="IBJ36" s="45"/>
      <c r="IBK36" s="45"/>
      <c r="IBL36" s="45"/>
      <c r="IBM36" s="45"/>
      <c r="IBN36" s="45"/>
      <c r="IBO36" s="45"/>
      <c r="IBP36" s="45"/>
      <c r="IBQ36" s="45"/>
      <c r="IBR36" s="45"/>
      <c r="IBS36" s="45"/>
      <c r="IBT36" s="45"/>
      <c r="IBU36" s="45"/>
      <c r="IBV36" s="45"/>
      <c r="IBW36" s="45"/>
      <c r="IBX36" s="45"/>
      <c r="IBY36" s="45"/>
      <c r="IBZ36" s="45"/>
      <c r="ICA36" s="45"/>
      <c r="ICB36" s="45"/>
      <c r="ICC36" s="45"/>
      <c r="ICD36" s="45"/>
      <c r="ICE36" s="45"/>
      <c r="ICF36" s="45"/>
      <c r="ICG36" s="45"/>
      <c r="ICH36" s="45"/>
      <c r="ICI36" s="45"/>
      <c r="ICJ36" s="45"/>
      <c r="ICK36" s="45"/>
      <c r="ICL36" s="45"/>
      <c r="ICM36" s="45"/>
      <c r="ICN36" s="45"/>
      <c r="ICO36" s="45"/>
      <c r="ICP36" s="45"/>
      <c r="ICQ36" s="45"/>
      <c r="ICR36" s="45"/>
      <c r="ICS36" s="45"/>
      <c r="ICT36" s="45"/>
      <c r="ICU36" s="45"/>
      <c r="ICV36" s="45"/>
      <c r="ICW36" s="45"/>
      <c r="ICX36" s="45"/>
      <c r="ICY36" s="45"/>
      <c r="ICZ36" s="45"/>
      <c r="IDA36" s="45"/>
      <c r="IDB36" s="45"/>
      <c r="IDC36" s="45"/>
      <c r="IDD36" s="45"/>
      <c r="IDE36" s="45"/>
      <c r="IDF36" s="45"/>
      <c r="IDG36" s="45"/>
      <c r="IDH36" s="45"/>
      <c r="IDI36" s="45"/>
      <c r="IDJ36" s="45"/>
      <c r="IDK36" s="45"/>
      <c r="IDL36" s="45"/>
      <c r="IDM36" s="45"/>
      <c r="IDN36" s="45"/>
      <c r="IDO36" s="45"/>
      <c r="IDP36" s="45"/>
      <c r="IDQ36" s="45"/>
      <c r="IDR36" s="45"/>
      <c r="IDS36" s="45"/>
      <c r="IDT36" s="45"/>
      <c r="IDU36" s="45"/>
      <c r="IDV36" s="45"/>
      <c r="IDW36" s="45"/>
      <c r="IDX36" s="45"/>
      <c r="IDY36" s="45"/>
      <c r="IDZ36" s="45"/>
      <c r="IEA36" s="45"/>
      <c r="IEB36" s="45"/>
      <c r="IEC36" s="45"/>
      <c r="IED36" s="45"/>
      <c r="IEE36" s="45"/>
      <c r="IEF36" s="45"/>
      <c r="IEG36" s="45"/>
      <c r="IEH36" s="45"/>
      <c r="IEI36" s="45"/>
      <c r="IEJ36" s="45"/>
      <c r="IEK36" s="45"/>
      <c r="IEL36" s="45"/>
      <c r="IEM36" s="45"/>
      <c r="IEN36" s="45"/>
      <c r="IEO36" s="45"/>
      <c r="IEP36" s="45"/>
      <c r="IEQ36" s="45"/>
      <c r="IER36" s="45"/>
      <c r="IES36" s="45"/>
      <c r="IET36" s="45"/>
      <c r="IEU36" s="45"/>
      <c r="IEV36" s="45"/>
      <c r="IEW36" s="45"/>
      <c r="IEX36" s="45"/>
      <c r="IEY36" s="45"/>
      <c r="IEZ36" s="45"/>
      <c r="IFA36" s="45"/>
      <c r="IFB36" s="45"/>
      <c r="IFC36" s="45"/>
      <c r="IFD36" s="45"/>
      <c r="IFE36" s="45"/>
      <c r="IFF36" s="45"/>
      <c r="IFG36" s="45"/>
      <c r="IFH36" s="45"/>
      <c r="IFI36" s="45"/>
      <c r="IFJ36" s="45"/>
      <c r="IFK36" s="45"/>
      <c r="IFL36" s="45"/>
      <c r="IFM36" s="45"/>
      <c r="IFN36" s="45"/>
      <c r="IFO36" s="45"/>
      <c r="IFP36" s="45"/>
      <c r="IFQ36" s="45"/>
      <c r="IFR36" s="45"/>
      <c r="IFS36" s="45"/>
      <c r="IFT36" s="45"/>
      <c r="IFU36" s="45"/>
      <c r="IFV36" s="45"/>
      <c r="IFW36" s="45"/>
      <c r="IFX36" s="45"/>
      <c r="IFY36" s="45"/>
      <c r="IFZ36" s="45"/>
      <c r="IGA36" s="45"/>
      <c r="IGB36" s="45"/>
      <c r="IGC36" s="45"/>
      <c r="IGD36" s="45"/>
      <c r="IGE36" s="45"/>
      <c r="IGF36" s="45"/>
      <c r="IGG36" s="45"/>
      <c r="IGH36" s="45"/>
      <c r="IGI36" s="45"/>
      <c r="IGJ36" s="45"/>
      <c r="IGK36" s="45"/>
      <c r="IGL36" s="45"/>
      <c r="IGM36" s="45"/>
      <c r="IGN36" s="45"/>
      <c r="IGO36" s="45"/>
      <c r="IGP36" s="45"/>
      <c r="IGQ36" s="45"/>
      <c r="IGR36" s="45"/>
      <c r="IGS36" s="45"/>
      <c r="IGT36" s="45"/>
      <c r="IGU36" s="45"/>
      <c r="IGV36" s="45"/>
      <c r="IGW36" s="45"/>
      <c r="IGX36" s="45"/>
      <c r="IGY36" s="45"/>
      <c r="IGZ36" s="45"/>
      <c r="IHA36" s="45"/>
      <c r="IHB36" s="45"/>
      <c r="IHC36" s="45"/>
      <c r="IHD36" s="45"/>
      <c r="IHE36" s="45"/>
      <c r="IHF36" s="45"/>
      <c r="IHG36" s="45"/>
      <c r="IHH36" s="45"/>
      <c r="IHI36" s="45"/>
      <c r="IHJ36" s="45"/>
      <c r="IHK36" s="45"/>
      <c r="IHL36" s="45"/>
      <c r="IHM36" s="45"/>
      <c r="IHN36" s="45"/>
      <c r="IHO36" s="45"/>
      <c r="IHP36" s="45"/>
      <c r="IHQ36" s="45"/>
      <c r="IHR36" s="45"/>
      <c r="IHS36" s="45"/>
      <c r="IHT36" s="45"/>
      <c r="IHU36" s="45"/>
      <c r="IHV36" s="45"/>
      <c r="IHW36" s="45"/>
      <c r="IHX36" s="45"/>
      <c r="IHY36" s="45"/>
      <c r="IHZ36" s="45"/>
      <c r="IIA36" s="45"/>
      <c r="IIB36" s="45"/>
      <c r="IIC36" s="45"/>
      <c r="IID36" s="45"/>
      <c r="IIE36" s="45"/>
      <c r="IIF36" s="45"/>
      <c r="IIG36" s="45"/>
      <c r="IIH36" s="45"/>
      <c r="III36" s="45"/>
      <c r="IIJ36" s="45"/>
      <c r="IIK36" s="45"/>
      <c r="IIL36" s="45"/>
      <c r="IIM36" s="45"/>
      <c r="IIN36" s="45"/>
      <c r="IIO36" s="45"/>
      <c r="IIP36" s="45"/>
      <c r="IIQ36" s="45"/>
      <c r="IIR36" s="45"/>
      <c r="IIS36" s="45"/>
      <c r="IIT36" s="45"/>
      <c r="IIU36" s="45"/>
      <c r="IIV36" s="45"/>
      <c r="IIW36" s="45"/>
      <c r="IIX36" s="45"/>
      <c r="IIY36" s="45"/>
      <c r="IIZ36" s="45"/>
      <c r="IJA36" s="45"/>
      <c r="IJB36" s="45"/>
      <c r="IJC36" s="45"/>
      <c r="IJD36" s="45"/>
      <c r="IJE36" s="45"/>
      <c r="IJF36" s="45"/>
      <c r="IJG36" s="45"/>
      <c r="IJH36" s="45"/>
      <c r="IJI36" s="45"/>
      <c r="IJJ36" s="45"/>
      <c r="IJK36" s="45"/>
      <c r="IJL36" s="45"/>
      <c r="IJM36" s="45"/>
      <c r="IJN36" s="45"/>
      <c r="IJO36" s="45"/>
      <c r="IJP36" s="45"/>
      <c r="IJQ36" s="45"/>
      <c r="IJR36" s="45"/>
      <c r="IJS36" s="45"/>
      <c r="IJT36" s="45"/>
      <c r="IJU36" s="45"/>
      <c r="IJV36" s="45"/>
      <c r="IJW36" s="45"/>
      <c r="IJX36" s="45"/>
      <c r="IJY36" s="45"/>
      <c r="IJZ36" s="45"/>
      <c r="IKA36" s="45"/>
      <c r="IKB36" s="45"/>
      <c r="IKC36" s="45"/>
      <c r="IKD36" s="45"/>
      <c r="IKE36" s="45"/>
      <c r="IKF36" s="45"/>
      <c r="IKG36" s="45"/>
      <c r="IKH36" s="45"/>
      <c r="IKI36" s="45"/>
      <c r="IKJ36" s="45"/>
      <c r="IKK36" s="45"/>
      <c r="IKL36" s="45"/>
      <c r="IKM36" s="45"/>
      <c r="IKN36" s="45"/>
      <c r="IKO36" s="45"/>
      <c r="IKP36" s="45"/>
      <c r="IKQ36" s="45"/>
      <c r="IKR36" s="45"/>
      <c r="IKS36" s="45"/>
      <c r="IKT36" s="45"/>
      <c r="IKU36" s="45"/>
      <c r="IKV36" s="45"/>
      <c r="IKW36" s="45"/>
      <c r="IKX36" s="45"/>
      <c r="IKY36" s="45"/>
      <c r="IKZ36" s="45"/>
      <c r="ILA36" s="45"/>
      <c r="ILB36" s="45"/>
      <c r="ILC36" s="45"/>
      <c r="ILD36" s="45"/>
      <c r="ILE36" s="45"/>
      <c r="ILF36" s="45"/>
      <c r="ILG36" s="45"/>
      <c r="ILH36" s="45"/>
      <c r="ILI36" s="45"/>
      <c r="ILJ36" s="45"/>
      <c r="ILK36" s="45"/>
      <c r="ILL36" s="45"/>
      <c r="ILM36" s="45"/>
      <c r="ILN36" s="45"/>
      <c r="ILO36" s="45"/>
      <c r="ILP36" s="45"/>
      <c r="ILQ36" s="45"/>
      <c r="ILR36" s="45"/>
      <c r="ILS36" s="45"/>
      <c r="ILT36" s="45"/>
      <c r="ILU36" s="45"/>
      <c r="ILV36" s="45"/>
      <c r="ILW36" s="45"/>
      <c r="ILX36" s="45"/>
      <c r="ILY36" s="45"/>
      <c r="ILZ36" s="45"/>
      <c r="IMA36" s="45"/>
      <c r="IMB36" s="45"/>
      <c r="IMC36" s="45"/>
      <c r="IMD36" s="45"/>
      <c r="IME36" s="45"/>
      <c r="IMF36" s="45"/>
      <c r="IMG36" s="45"/>
      <c r="IMH36" s="45"/>
      <c r="IMI36" s="45"/>
      <c r="IMJ36" s="45"/>
      <c r="IMK36" s="45"/>
      <c r="IML36" s="45"/>
      <c r="IMM36" s="45"/>
      <c r="IMN36" s="45"/>
      <c r="IMO36" s="45"/>
      <c r="IMP36" s="45"/>
      <c r="IMQ36" s="45"/>
      <c r="IMR36" s="45"/>
      <c r="IMS36" s="45"/>
      <c r="IMT36" s="45"/>
      <c r="IMU36" s="45"/>
      <c r="IMV36" s="45"/>
      <c r="IMW36" s="45"/>
      <c r="IMX36" s="45"/>
      <c r="IMY36" s="45"/>
      <c r="IMZ36" s="45"/>
      <c r="INA36" s="45"/>
      <c r="INB36" s="45"/>
      <c r="INC36" s="45"/>
      <c r="IND36" s="45"/>
      <c r="INE36" s="45"/>
      <c r="INF36" s="45"/>
      <c r="ING36" s="45"/>
      <c r="INH36" s="45"/>
      <c r="INI36" s="45"/>
      <c r="INJ36" s="45"/>
      <c r="INK36" s="45"/>
      <c r="INL36" s="45"/>
      <c r="INM36" s="45"/>
      <c r="INN36" s="45"/>
      <c r="INO36" s="45"/>
      <c r="INP36" s="45"/>
      <c r="INQ36" s="45"/>
      <c r="INR36" s="45"/>
      <c r="INS36" s="45"/>
      <c r="INT36" s="45"/>
      <c r="INU36" s="45"/>
      <c r="INV36" s="45"/>
      <c r="INW36" s="45"/>
      <c r="INX36" s="45"/>
      <c r="INY36" s="45"/>
      <c r="INZ36" s="45"/>
      <c r="IOA36" s="45"/>
      <c r="IOB36" s="45"/>
      <c r="IOC36" s="45"/>
      <c r="IOD36" s="45"/>
      <c r="IOE36" s="45"/>
      <c r="IOF36" s="45"/>
      <c r="IOG36" s="45"/>
      <c r="IOH36" s="45"/>
      <c r="IOI36" s="45"/>
      <c r="IOJ36" s="45"/>
      <c r="IOK36" s="45"/>
      <c r="IOL36" s="45"/>
      <c r="IOM36" s="45"/>
      <c r="ION36" s="45"/>
      <c r="IOO36" s="45"/>
      <c r="IOP36" s="45"/>
      <c r="IOQ36" s="45"/>
      <c r="IOR36" s="45"/>
      <c r="IOS36" s="45"/>
      <c r="IOT36" s="45"/>
      <c r="IOU36" s="45"/>
      <c r="IOV36" s="45"/>
      <c r="IOW36" s="45"/>
      <c r="IOX36" s="45"/>
      <c r="IOY36" s="45"/>
      <c r="IOZ36" s="45"/>
      <c r="IPA36" s="45"/>
      <c r="IPB36" s="45"/>
      <c r="IPC36" s="45"/>
      <c r="IPD36" s="45"/>
      <c r="IPE36" s="45"/>
      <c r="IPF36" s="45"/>
      <c r="IPG36" s="45"/>
      <c r="IPH36" s="45"/>
      <c r="IPI36" s="45"/>
      <c r="IPJ36" s="45"/>
      <c r="IPK36" s="45"/>
      <c r="IPL36" s="45"/>
      <c r="IPM36" s="45"/>
      <c r="IPN36" s="45"/>
      <c r="IPO36" s="45"/>
      <c r="IPP36" s="45"/>
      <c r="IPQ36" s="45"/>
      <c r="IPR36" s="45"/>
      <c r="IPS36" s="45"/>
      <c r="IPT36" s="45"/>
      <c r="IPU36" s="45"/>
      <c r="IPV36" s="45"/>
      <c r="IPW36" s="45"/>
      <c r="IPX36" s="45"/>
      <c r="IPY36" s="45"/>
      <c r="IPZ36" s="45"/>
      <c r="IQA36" s="45"/>
      <c r="IQB36" s="45"/>
      <c r="IQC36" s="45"/>
      <c r="IQD36" s="45"/>
      <c r="IQE36" s="45"/>
      <c r="IQF36" s="45"/>
      <c r="IQG36" s="45"/>
      <c r="IQH36" s="45"/>
      <c r="IQI36" s="45"/>
      <c r="IQJ36" s="45"/>
      <c r="IQK36" s="45"/>
      <c r="IQL36" s="45"/>
      <c r="IQM36" s="45"/>
      <c r="IQN36" s="45"/>
      <c r="IQO36" s="45"/>
      <c r="IQP36" s="45"/>
      <c r="IQQ36" s="45"/>
      <c r="IQR36" s="45"/>
      <c r="IQS36" s="45"/>
      <c r="IQT36" s="45"/>
      <c r="IQU36" s="45"/>
      <c r="IQV36" s="45"/>
      <c r="IQW36" s="45"/>
      <c r="IQX36" s="45"/>
      <c r="IQY36" s="45"/>
      <c r="IQZ36" s="45"/>
      <c r="IRA36" s="45"/>
      <c r="IRB36" s="45"/>
      <c r="IRC36" s="45"/>
      <c r="IRD36" s="45"/>
      <c r="IRE36" s="45"/>
      <c r="IRF36" s="45"/>
      <c r="IRG36" s="45"/>
      <c r="IRH36" s="45"/>
      <c r="IRI36" s="45"/>
      <c r="IRJ36" s="45"/>
      <c r="IRK36" s="45"/>
      <c r="IRL36" s="45"/>
      <c r="IRM36" s="45"/>
      <c r="IRN36" s="45"/>
      <c r="IRO36" s="45"/>
      <c r="IRP36" s="45"/>
      <c r="IRQ36" s="45"/>
      <c r="IRR36" s="45"/>
      <c r="IRS36" s="45"/>
      <c r="IRT36" s="45"/>
      <c r="IRU36" s="45"/>
      <c r="IRV36" s="45"/>
      <c r="IRW36" s="45"/>
      <c r="IRX36" s="45"/>
      <c r="IRY36" s="45"/>
      <c r="IRZ36" s="45"/>
      <c r="ISA36" s="45"/>
      <c r="ISB36" s="45"/>
      <c r="ISC36" s="45"/>
      <c r="ISD36" s="45"/>
      <c r="ISE36" s="45"/>
      <c r="ISF36" s="45"/>
      <c r="ISG36" s="45"/>
      <c r="ISH36" s="45"/>
      <c r="ISI36" s="45"/>
      <c r="ISJ36" s="45"/>
      <c r="ISK36" s="45"/>
      <c r="ISL36" s="45"/>
      <c r="ISM36" s="45"/>
      <c r="ISN36" s="45"/>
      <c r="ISO36" s="45"/>
      <c r="ISP36" s="45"/>
      <c r="ISQ36" s="45"/>
      <c r="ISR36" s="45"/>
      <c r="ISS36" s="45"/>
      <c r="IST36" s="45"/>
      <c r="ISU36" s="45"/>
      <c r="ISV36" s="45"/>
      <c r="ISW36" s="45"/>
      <c r="ISX36" s="45"/>
      <c r="ISY36" s="45"/>
      <c r="ISZ36" s="45"/>
      <c r="ITA36" s="45"/>
      <c r="ITB36" s="45"/>
      <c r="ITC36" s="45"/>
      <c r="ITD36" s="45"/>
      <c r="ITE36" s="45"/>
      <c r="ITF36" s="45"/>
      <c r="ITG36" s="45"/>
      <c r="ITH36" s="45"/>
      <c r="ITI36" s="45"/>
      <c r="ITJ36" s="45"/>
      <c r="ITK36" s="45"/>
      <c r="ITL36" s="45"/>
      <c r="ITM36" s="45"/>
      <c r="ITN36" s="45"/>
      <c r="ITO36" s="45"/>
      <c r="ITP36" s="45"/>
      <c r="ITQ36" s="45"/>
      <c r="ITR36" s="45"/>
      <c r="ITS36" s="45"/>
      <c r="ITT36" s="45"/>
      <c r="ITU36" s="45"/>
      <c r="ITV36" s="45"/>
      <c r="ITW36" s="45"/>
      <c r="ITX36" s="45"/>
      <c r="ITY36" s="45"/>
      <c r="ITZ36" s="45"/>
      <c r="IUA36" s="45"/>
      <c r="IUB36" s="45"/>
      <c r="IUC36" s="45"/>
      <c r="IUD36" s="45"/>
      <c r="IUE36" s="45"/>
      <c r="IUF36" s="45"/>
      <c r="IUG36" s="45"/>
      <c r="IUH36" s="45"/>
      <c r="IUI36" s="45"/>
      <c r="IUJ36" s="45"/>
      <c r="IUK36" s="45"/>
      <c r="IUL36" s="45"/>
      <c r="IUM36" s="45"/>
      <c r="IUN36" s="45"/>
      <c r="IUO36" s="45"/>
      <c r="IUP36" s="45"/>
      <c r="IUQ36" s="45"/>
      <c r="IUR36" s="45"/>
      <c r="IUS36" s="45"/>
      <c r="IUT36" s="45"/>
      <c r="IUU36" s="45"/>
      <c r="IUV36" s="45"/>
      <c r="IUW36" s="45"/>
      <c r="IUX36" s="45"/>
      <c r="IUY36" s="45"/>
      <c r="IUZ36" s="45"/>
      <c r="IVA36" s="45"/>
      <c r="IVB36" s="45"/>
      <c r="IVC36" s="45"/>
      <c r="IVD36" s="45"/>
      <c r="IVE36" s="45"/>
      <c r="IVF36" s="45"/>
      <c r="IVG36" s="45"/>
      <c r="IVH36" s="45"/>
      <c r="IVI36" s="45"/>
      <c r="IVJ36" s="45"/>
      <c r="IVK36" s="45"/>
      <c r="IVL36" s="45"/>
      <c r="IVM36" s="45"/>
      <c r="IVN36" s="45"/>
      <c r="IVO36" s="45"/>
      <c r="IVP36" s="45"/>
      <c r="IVQ36" s="45"/>
      <c r="IVR36" s="45"/>
      <c r="IVS36" s="45"/>
      <c r="IVT36" s="45"/>
      <c r="IVU36" s="45"/>
      <c r="IVV36" s="45"/>
      <c r="IVW36" s="45"/>
      <c r="IVX36" s="45"/>
      <c r="IVY36" s="45"/>
      <c r="IVZ36" s="45"/>
      <c r="IWA36" s="45"/>
      <c r="IWB36" s="45"/>
      <c r="IWC36" s="45"/>
      <c r="IWD36" s="45"/>
      <c r="IWE36" s="45"/>
      <c r="IWF36" s="45"/>
      <c r="IWG36" s="45"/>
      <c r="IWH36" s="45"/>
      <c r="IWI36" s="45"/>
      <c r="IWJ36" s="45"/>
      <c r="IWK36" s="45"/>
      <c r="IWL36" s="45"/>
      <c r="IWM36" s="45"/>
      <c r="IWN36" s="45"/>
      <c r="IWO36" s="45"/>
      <c r="IWP36" s="45"/>
      <c r="IWQ36" s="45"/>
      <c r="IWR36" s="45"/>
      <c r="IWS36" s="45"/>
      <c r="IWT36" s="45"/>
      <c r="IWU36" s="45"/>
      <c r="IWV36" s="45"/>
      <c r="IWW36" s="45"/>
      <c r="IWX36" s="45"/>
      <c r="IWY36" s="45"/>
      <c r="IWZ36" s="45"/>
      <c r="IXA36" s="45"/>
      <c r="IXB36" s="45"/>
      <c r="IXC36" s="45"/>
      <c r="IXD36" s="45"/>
      <c r="IXE36" s="45"/>
      <c r="IXF36" s="45"/>
      <c r="IXG36" s="45"/>
      <c r="IXH36" s="45"/>
      <c r="IXI36" s="45"/>
      <c r="IXJ36" s="45"/>
      <c r="IXK36" s="45"/>
      <c r="IXL36" s="45"/>
      <c r="IXM36" s="45"/>
      <c r="IXN36" s="45"/>
      <c r="IXO36" s="45"/>
      <c r="IXP36" s="45"/>
      <c r="IXQ36" s="45"/>
      <c r="IXR36" s="45"/>
      <c r="IXS36" s="45"/>
      <c r="IXT36" s="45"/>
      <c r="IXU36" s="45"/>
      <c r="IXV36" s="45"/>
      <c r="IXW36" s="45"/>
      <c r="IXX36" s="45"/>
      <c r="IXY36" s="45"/>
      <c r="IXZ36" s="45"/>
      <c r="IYA36" s="45"/>
      <c r="IYB36" s="45"/>
      <c r="IYC36" s="45"/>
      <c r="IYD36" s="45"/>
      <c r="IYE36" s="45"/>
      <c r="IYF36" s="45"/>
      <c r="IYG36" s="45"/>
      <c r="IYH36" s="45"/>
      <c r="IYI36" s="45"/>
      <c r="IYJ36" s="45"/>
      <c r="IYK36" s="45"/>
      <c r="IYL36" s="45"/>
      <c r="IYM36" s="45"/>
      <c r="IYN36" s="45"/>
      <c r="IYO36" s="45"/>
      <c r="IYP36" s="45"/>
      <c r="IYQ36" s="45"/>
      <c r="IYR36" s="45"/>
      <c r="IYS36" s="45"/>
      <c r="IYT36" s="45"/>
      <c r="IYU36" s="45"/>
      <c r="IYV36" s="45"/>
      <c r="IYW36" s="45"/>
      <c r="IYX36" s="45"/>
      <c r="IYY36" s="45"/>
      <c r="IYZ36" s="45"/>
      <c r="IZA36" s="45"/>
      <c r="IZB36" s="45"/>
      <c r="IZC36" s="45"/>
      <c r="IZD36" s="45"/>
      <c r="IZE36" s="45"/>
      <c r="IZF36" s="45"/>
      <c r="IZG36" s="45"/>
      <c r="IZH36" s="45"/>
      <c r="IZI36" s="45"/>
      <c r="IZJ36" s="45"/>
      <c r="IZK36" s="45"/>
      <c r="IZL36" s="45"/>
      <c r="IZM36" s="45"/>
      <c r="IZN36" s="45"/>
      <c r="IZO36" s="45"/>
      <c r="IZP36" s="45"/>
      <c r="IZQ36" s="45"/>
      <c r="IZR36" s="45"/>
      <c r="IZS36" s="45"/>
      <c r="IZT36" s="45"/>
      <c r="IZU36" s="45"/>
      <c r="IZV36" s="45"/>
      <c r="IZW36" s="45"/>
      <c r="IZX36" s="45"/>
      <c r="IZY36" s="45"/>
      <c r="IZZ36" s="45"/>
      <c r="JAA36" s="45"/>
      <c r="JAB36" s="45"/>
      <c r="JAC36" s="45"/>
      <c r="JAD36" s="45"/>
      <c r="JAE36" s="45"/>
      <c r="JAF36" s="45"/>
      <c r="JAG36" s="45"/>
      <c r="JAH36" s="45"/>
      <c r="JAI36" s="45"/>
      <c r="JAJ36" s="45"/>
      <c r="JAK36" s="45"/>
      <c r="JAL36" s="45"/>
      <c r="JAM36" s="45"/>
      <c r="JAN36" s="45"/>
      <c r="JAO36" s="45"/>
      <c r="JAP36" s="45"/>
      <c r="JAQ36" s="45"/>
      <c r="JAR36" s="45"/>
      <c r="JAS36" s="45"/>
      <c r="JAT36" s="45"/>
      <c r="JAU36" s="45"/>
      <c r="JAV36" s="45"/>
      <c r="JAW36" s="45"/>
      <c r="JAX36" s="45"/>
      <c r="JAY36" s="45"/>
      <c r="JAZ36" s="45"/>
      <c r="JBA36" s="45"/>
      <c r="JBB36" s="45"/>
      <c r="JBC36" s="45"/>
      <c r="JBD36" s="45"/>
      <c r="JBE36" s="45"/>
      <c r="JBF36" s="45"/>
      <c r="JBG36" s="45"/>
      <c r="JBH36" s="45"/>
      <c r="JBI36" s="45"/>
      <c r="JBJ36" s="45"/>
      <c r="JBK36" s="45"/>
      <c r="JBL36" s="45"/>
      <c r="JBM36" s="45"/>
      <c r="JBN36" s="45"/>
      <c r="JBO36" s="45"/>
      <c r="JBP36" s="45"/>
      <c r="JBQ36" s="45"/>
      <c r="JBR36" s="45"/>
      <c r="JBS36" s="45"/>
      <c r="JBT36" s="45"/>
      <c r="JBU36" s="45"/>
      <c r="JBV36" s="45"/>
      <c r="JBW36" s="45"/>
      <c r="JBX36" s="45"/>
      <c r="JBY36" s="45"/>
      <c r="JBZ36" s="45"/>
      <c r="JCA36" s="45"/>
      <c r="JCB36" s="45"/>
      <c r="JCC36" s="45"/>
      <c r="JCD36" s="45"/>
      <c r="JCE36" s="45"/>
      <c r="JCF36" s="45"/>
      <c r="JCG36" s="45"/>
      <c r="JCH36" s="45"/>
      <c r="JCI36" s="45"/>
      <c r="JCJ36" s="45"/>
      <c r="JCK36" s="45"/>
      <c r="JCL36" s="45"/>
      <c r="JCM36" s="45"/>
      <c r="JCN36" s="45"/>
      <c r="JCO36" s="45"/>
      <c r="JCP36" s="45"/>
      <c r="JCQ36" s="45"/>
      <c r="JCR36" s="45"/>
      <c r="JCS36" s="45"/>
      <c r="JCT36" s="45"/>
      <c r="JCU36" s="45"/>
      <c r="JCV36" s="45"/>
      <c r="JCW36" s="45"/>
      <c r="JCX36" s="45"/>
      <c r="JCY36" s="45"/>
      <c r="JCZ36" s="45"/>
      <c r="JDA36" s="45"/>
      <c r="JDB36" s="45"/>
      <c r="JDC36" s="45"/>
      <c r="JDD36" s="45"/>
      <c r="JDE36" s="45"/>
      <c r="JDF36" s="45"/>
      <c r="JDG36" s="45"/>
      <c r="JDH36" s="45"/>
      <c r="JDI36" s="45"/>
      <c r="JDJ36" s="45"/>
      <c r="JDK36" s="45"/>
      <c r="JDL36" s="45"/>
      <c r="JDM36" s="45"/>
      <c r="JDN36" s="45"/>
      <c r="JDO36" s="45"/>
      <c r="JDP36" s="45"/>
      <c r="JDQ36" s="45"/>
      <c r="JDR36" s="45"/>
      <c r="JDS36" s="45"/>
      <c r="JDT36" s="45"/>
      <c r="JDU36" s="45"/>
      <c r="JDV36" s="45"/>
      <c r="JDW36" s="45"/>
      <c r="JDX36" s="45"/>
      <c r="JDY36" s="45"/>
      <c r="JDZ36" s="45"/>
      <c r="JEA36" s="45"/>
      <c r="JEB36" s="45"/>
      <c r="JEC36" s="45"/>
      <c r="JED36" s="45"/>
      <c r="JEE36" s="45"/>
      <c r="JEF36" s="45"/>
      <c r="JEG36" s="45"/>
      <c r="JEH36" s="45"/>
      <c r="JEI36" s="45"/>
      <c r="JEJ36" s="45"/>
      <c r="JEK36" s="45"/>
      <c r="JEL36" s="45"/>
      <c r="JEM36" s="45"/>
      <c r="JEN36" s="45"/>
      <c r="JEO36" s="45"/>
      <c r="JEP36" s="45"/>
      <c r="JEQ36" s="45"/>
      <c r="JER36" s="45"/>
      <c r="JES36" s="45"/>
      <c r="JET36" s="45"/>
      <c r="JEU36" s="45"/>
      <c r="JEV36" s="45"/>
      <c r="JEW36" s="45"/>
      <c r="JEX36" s="45"/>
      <c r="JEY36" s="45"/>
      <c r="JEZ36" s="45"/>
      <c r="JFA36" s="45"/>
      <c r="JFB36" s="45"/>
      <c r="JFC36" s="45"/>
      <c r="JFD36" s="45"/>
      <c r="JFE36" s="45"/>
      <c r="JFF36" s="45"/>
      <c r="JFG36" s="45"/>
      <c r="JFH36" s="45"/>
      <c r="JFI36" s="45"/>
      <c r="JFJ36" s="45"/>
      <c r="JFK36" s="45"/>
      <c r="JFL36" s="45"/>
      <c r="JFM36" s="45"/>
      <c r="JFN36" s="45"/>
      <c r="JFO36" s="45"/>
      <c r="JFP36" s="45"/>
      <c r="JFQ36" s="45"/>
      <c r="JFR36" s="45"/>
      <c r="JFS36" s="45"/>
      <c r="JFT36" s="45"/>
      <c r="JFU36" s="45"/>
      <c r="JFV36" s="45"/>
      <c r="JFW36" s="45"/>
      <c r="JFX36" s="45"/>
      <c r="JFY36" s="45"/>
      <c r="JFZ36" s="45"/>
      <c r="JGA36" s="45"/>
      <c r="JGB36" s="45"/>
      <c r="JGC36" s="45"/>
      <c r="JGD36" s="45"/>
      <c r="JGE36" s="45"/>
      <c r="JGF36" s="45"/>
      <c r="JGG36" s="45"/>
      <c r="JGH36" s="45"/>
      <c r="JGI36" s="45"/>
      <c r="JGJ36" s="45"/>
      <c r="JGK36" s="45"/>
      <c r="JGL36" s="45"/>
      <c r="JGM36" s="45"/>
      <c r="JGN36" s="45"/>
      <c r="JGO36" s="45"/>
      <c r="JGP36" s="45"/>
      <c r="JGQ36" s="45"/>
      <c r="JGR36" s="45"/>
      <c r="JGS36" s="45"/>
      <c r="JGT36" s="45"/>
      <c r="JGU36" s="45"/>
      <c r="JGV36" s="45"/>
      <c r="JGW36" s="45"/>
      <c r="JGX36" s="45"/>
      <c r="JGY36" s="45"/>
      <c r="JGZ36" s="45"/>
      <c r="JHA36" s="45"/>
      <c r="JHB36" s="45"/>
      <c r="JHC36" s="45"/>
      <c r="JHD36" s="45"/>
      <c r="JHE36" s="45"/>
      <c r="JHF36" s="45"/>
      <c r="JHG36" s="45"/>
      <c r="JHH36" s="45"/>
      <c r="JHI36" s="45"/>
      <c r="JHJ36" s="45"/>
      <c r="JHK36" s="45"/>
      <c r="JHL36" s="45"/>
      <c r="JHM36" s="45"/>
      <c r="JHN36" s="45"/>
      <c r="JHO36" s="45"/>
      <c r="JHP36" s="45"/>
      <c r="JHQ36" s="45"/>
      <c r="JHR36" s="45"/>
      <c r="JHS36" s="45"/>
      <c r="JHT36" s="45"/>
      <c r="JHU36" s="45"/>
      <c r="JHV36" s="45"/>
      <c r="JHW36" s="45"/>
      <c r="JHX36" s="45"/>
      <c r="JHY36" s="45"/>
      <c r="JHZ36" s="45"/>
      <c r="JIA36" s="45"/>
      <c r="JIB36" s="45"/>
      <c r="JIC36" s="45"/>
      <c r="JID36" s="45"/>
      <c r="JIE36" s="45"/>
      <c r="JIF36" s="45"/>
      <c r="JIG36" s="45"/>
      <c r="JIH36" s="45"/>
      <c r="JII36" s="45"/>
      <c r="JIJ36" s="45"/>
      <c r="JIK36" s="45"/>
      <c r="JIL36" s="45"/>
      <c r="JIM36" s="45"/>
      <c r="JIN36" s="45"/>
      <c r="JIO36" s="45"/>
      <c r="JIP36" s="45"/>
      <c r="JIQ36" s="45"/>
      <c r="JIR36" s="45"/>
      <c r="JIS36" s="45"/>
      <c r="JIT36" s="45"/>
      <c r="JIU36" s="45"/>
      <c r="JIV36" s="45"/>
      <c r="JIW36" s="45"/>
      <c r="JIX36" s="45"/>
      <c r="JIY36" s="45"/>
      <c r="JIZ36" s="45"/>
      <c r="JJA36" s="45"/>
      <c r="JJB36" s="45"/>
      <c r="JJC36" s="45"/>
      <c r="JJD36" s="45"/>
      <c r="JJE36" s="45"/>
      <c r="JJF36" s="45"/>
      <c r="JJG36" s="45"/>
      <c r="JJH36" s="45"/>
      <c r="JJI36" s="45"/>
      <c r="JJJ36" s="45"/>
      <c r="JJK36" s="45"/>
      <c r="JJL36" s="45"/>
      <c r="JJM36" s="45"/>
      <c r="JJN36" s="45"/>
      <c r="JJO36" s="45"/>
      <c r="JJP36" s="45"/>
      <c r="JJQ36" s="45"/>
      <c r="JJR36" s="45"/>
      <c r="JJS36" s="45"/>
      <c r="JJT36" s="45"/>
      <c r="JJU36" s="45"/>
      <c r="JJV36" s="45"/>
      <c r="JJW36" s="45"/>
      <c r="JJX36" s="45"/>
      <c r="JJY36" s="45"/>
      <c r="JJZ36" s="45"/>
      <c r="JKA36" s="45"/>
      <c r="JKB36" s="45"/>
      <c r="JKC36" s="45"/>
      <c r="JKD36" s="45"/>
      <c r="JKE36" s="45"/>
      <c r="JKF36" s="45"/>
      <c r="JKG36" s="45"/>
      <c r="JKH36" s="45"/>
      <c r="JKI36" s="45"/>
      <c r="JKJ36" s="45"/>
      <c r="JKK36" s="45"/>
      <c r="JKL36" s="45"/>
      <c r="JKM36" s="45"/>
      <c r="JKN36" s="45"/>
      <c r="JKO36" s="45"/>
      <c r="JKP36" s="45"/>
      <c r="JKQ36" s="45"/>
      <c r="JKR36" s="45"/>
      <c r="JKS36" s="45"/>
      <c r="JKT36" s="45"/>
      <c r="JKU36" s="45"/>
      <c r="JKV36" s="45"/>
      <c r="JKW36" s="45"/>
      <c r="JKX36" s="45"/>
      <c r="JKY36" s="45"/>
      <c r="JKZ36" s="45"/>
      <c r="JLA36" s="45"/>
      <c r="JLB36" s="45"/>
      <c r="JLC36" s="45"/>
      <c r="JLD36" s="45"/>
      <c r="JLE36" s="45"/>
      <c r="JLF36" s="45"/>
      <c r="JLG36" s="45"/>
      <c r="JLH36" s="45"/>
      <c r="JLI36" s="45"/>
      <c r="JLJ36" s="45"/>
      <c r="JLK36" s="45"/>
      <c r="JLL36" s="45"/>
      <c r="JLM36" s="45"/>
      <c r="JLN36" s="45"/>
      <c r="JLO36" s="45"/>
      <c r="JLP36" s="45"/>
      <c r="JLQ36" s="45"/>
      <c r="JLR36" s="45"/>
      <c r="JLS36" s="45"/>
      <c r="JLT36" s="45"/>
      <c r="JLU36" s="45"/>
      <c r="JLV36" s="45"/>
      <c r="JLW36" s="45"/>
      <c r="JLX36" s="45"/>
      <c r="JLY36" s="45"/>
      <c r="JLZ36" s="45"/>
      <c r="JMA36" s="45"/>
      <c r="JMB36" s="45"/>
      <c r="JMC36" s="45"/>
      <c r="JMD36" s="45"/>
      <c r="JME36" s="45"/>
      <c r="JMF36" s="45"/>
      <c r="JMG36" s="45"/>
      <c r="JMH36" s="45"/>
      <c r="JMI36" s="45"/>
      <c r="JMJ36" s="45"/>
      <c r="JMK36" s="45"/>
      <c r="JML36" s="45"/>
      <c r="JMM36" s="45"/>
      <c r="JMN36" s="45"/>
      <c r="JMO36" s="45"/>
      <c r="JMP36" s="45"/>
      <c r="JMQ36" s="45"/>
      <c r="JMR36" s="45"/>
      <c r="JMS36" s="45"/>
      <c r="JMT36" s="45"/>
      <c r="JMU36" s="45"/>
      <c r="JMV36" s="45"/>
      <c r="JMW36" s="45"/>
      <c r="JMX36" s="45"/>
      <c r="JMY36" s="45"/>
      <c r="JMZ36" s="45"/>
      <c r="JNA36" s="45"/>
      <c r="JNB36" s="45"/>
      <c r="JNC36" s="45"/>
      <c r="JND36" s="45"/>
      <c r="JNE36" s="45"/>
      <c r="JNF36" s="45"/>
      <c r="JNG36" s="45"/>
      <c r="JNH36" s="45"/>
      <c r="JNI36" s="45"/>
      <c r="JNJ36" s="45"/>
      <c r="JNK36" s="45"/>
      <c r="JNL36" s="45"/>
      <c r="JNM36" s="45"/>
      <c r="JNN36" s="45"/>
      <c r="JNO36" s="45"/>
      <c r="JNP36" s="45"/>
      <c r="JNQ36" s="45"/>
      <c r="JNR36" s="45"/>
      <c r="JNS36" s="45"/>
      <c r="JNT36" s="45"/>
      <c r="JNU36" s="45"/>
      <c r="JNV36" s="45"/>
      <c r="JNW36" s="45"/>
      <c r="JNX36" s="45"/>
      <c r="JNY36" s="45"/>
      <c r="JNZ36" s="45"/>
      <c r="JOA36" s="45"/>
      <c r="JOB36" s="45"/>
      <c r="JOC36" s="45"/>
      <c r="JOD36" s="45"/>
      <c r="JOE36" s="45"/>
      <c r="JOF36" s="45"/>
      <c r="JOG36" s="45"/>
      <c r="JOH36" s="45"/>
      <c r="JOI36" s="45"/>
      <c r="JOJ36" s="45"/>
      <c r="JOK36" s="45"/>
      <c r="JOL36" s="45"/>
      <c r="JOM36" s="45"/>
      <c r="JON36" s="45"/>
      <c r="JOO36" s="45"/>
      <c r="JOP36" s="45"/>
      <c r="JOQ36" s="45"/>
      <c r="JOR36" s="45"/>
      <c r="JOS36" s="45"/>
      <c r="JOT36" s="45"/>
      <c r="JOU36" s="45"/>
      <c r="JOV36" s="45"/>
      <c r="JOW36" s="45"/>
      <c r="JOX36" s="45"/>
      <c r="JOY36" s="45"/>
      <c r="JOZ36" s="45"/>
      <c r="JPA36" s="45"/>
      <c r="JPB36" s="45"/>
      <c r="JPC36" s="45"/>
      <c r="JPD36" s="45"/>
      <c r="JPE36" s="45"/>
      <c r="JPF36" s="45"/>
      <c r="JPG36" s="45"/>
      <c r="JPH36" s="45"/>
      <c r="JPI36" s="45"/>
      <c r="JPJ36" s="45"/>
      <c r="JPK36" s="45"/>
      <c r="JPL36" s="45"/>
      <c r="JPM36" s="45"/>
      <c r="JPN36" s="45"/>
      <c r="JPO36" s="45"/>
      <c r="JPP36" s="45"/>
      <c r="JPQ36" s="45"/>
      <c r="JPR36" s="45"/>
      <c r="JPS36" s="45"/>
      <c r="JPT36" s="45"/>
      <c r="JPU36" s="45"/>
      <c r="JPV36" s="45"/>
      <c r="JPW36" s="45"/>
      <c r="JPX36" s="45"/>
      <c r="JPY36" s="45"/>
      <c r="JPZ36" s="45"/>
      <c r="JQA36" s="45"/>
      <c r="JQB36" s="45"/>
      <c r="JQC36" s="45"/>
      <c r="JQD36" s="45"/>
      <c r="JQE36" s="45"/>
      <c r="JQF36" s="45"/>
      <c r="JQG36" s="45"/>
      <c r="JQH36" s="45"/>
      <c r="JQI36" s="45"/>
      <c r="JQJ36" s="45"/>
      <c r="JQK36" s="45"/>
      <c r="JQL36" s="45"/>
      <c r="JQM36" s="45"/>
      <c r="JQN36" s="45"/>
      <c r="JQO36" s="45"/>
      <c r="JQP36" s="45"/>
      <c r="JQQ36" s="45"/>
      <c r="JQR36" s="45"/>
      <c r="JQS36" s="45"/>
      <c r="JQT36" s="45"/>
      <c r="JQU36" s="45"/>
      <c r="JQV36" s="45"/>
      <c r="JQW36" s="45"/>
      <c r="JQX36" s="45"/>
      <c r="JQY36" s="45"/>
      <c r="JQZ36" s="45"/>
      <c r="JRA36" s="45"/>
      <c r="JRB36" s="45"/>
      <c r="JRC36" s="45"/>
      <c r="JRD36" s="45"/>
      <c r="JRE36" s="45"/>
      <c r="JRF36" s="45"/>
      <c r="JRG36" s="45"/>
      <c r="JRH36" s="45"/>
      <c r="JRI36" s="45"/>
      <c r="JRJ36" s="45"/>
      <c r="JRK36" s="45"/>
      <c r="JRL36" s="45"/>
      <c r="JRM36" s="45"/>
      <c r="JRN36" s="45"/>
      <c r="JRO36" s="45"/>
      <c r="JRP36" s="45"/>
      <c r="JRQ36" s="45"/>
      <c r="JRR36" s="45"/>
      <c r="JRS36" s="45"/>
      <c r="JRT36" s="45"/>
      <c r="JRU36" s="45"/>
      <c r="JRV36" s="45"/>
      <c r="JRW36" s="45"/>
      <c r="JRX36" s="45"/>
      <c r="JRY36" s="45"/>
      <c r="JRZ36" s="45"/>
      <c r="JSA36" s="45"/>
      <c r="JSB36" s="45"/>
      <c r="JSC36" s="45"/>
      <c r="JSD36" s="45"/>
      <c r="JSE36" s="45"/>
      <c r="JSF36" s="45"/>
      <c r="JSG36" s="45"/>
      <c r="JSH36" s="45"/>
      <c r="JSI36" s="45"/>
      <c r="JSJ36" s="45"/>
      <c r="JSK36" s="45"/>
      <c r="JSL36" s="45"/>
      <c r="JSM36" s="45"/>
      <c r="JSN36" s="45"/>
      <c r="JSO36" s="45"/>
      <c r="JSP36" s="45"/>
      <c r="JSQ36" s="45"/>
      <c r="JSR36" s="45"/>
      <c r="JSS36" s="45"/>
      <c r="JST36" s="45"/>
      <c r="JSU36" s="45"/>
      <c r="JSV36" s="45"/>
      <c r="JSW36" s="45"/>
      <c r="JSX36" s="45"/>
      <c r="JSY36" s="45"/>
      <c r="JSZ36" s="45"/>
      <c r="JTA36" s="45"/>
      <c r="JTB36" s="45"/>
      <c r="JTC36" s="45"/>
      <c r="JTD36" s="45"/>
      <c r="JTE36" s="45"/>
      <c r="JTF36" s="45"/>
      <c r="JTG36" s="45"/>
      <c r="JTH36" s="45"/>
      <c r="JTI36" s="45"/>
      <c r="JTJ36" s="45"/>
      <c r="JTK36" s="45"/>
      <c r="JTL36" s="45"/>
      <c r="JTM36" s="45"/>
      <c r="JTN36" s="45"/>
      <c r="JTO36" s="45"/>
      <c r="JTP36" s="45"/>
      <c r="JTQ36" s="45"/>
      <c r="JTR36" s="45"/>
      <c r="JTS36" s="45"/>
      <c r="JTT36" s="45"/>
      <c r="JTU36" s="45"/>
      <c r="JTV36" s="45"/>
      <c r="JTW36" s="45"/>
      <c r="JTX36" s="45"/>
      <c r="JTY36" s="45"/>
      <c r="JTZ36" s="45"/>
      <c r="JUA36" s="45"/>
      <c r="JUB36" s="45"/>
      <c r="JUC36" s="45"/>
      <c r="JUD36" s="45"/>
      <c r="JUE36" s="45"/>
      <c r="JUF36" s="45"/>
      <c r="JUG36" s="45"/>
      <c r="JUH36" s="45"/>
      <c r="JUI36" s="45"/>
      <c r="JUJ36" s="45"/>
      <c r="JUK36" s="45"/>
      <c r="JUL36" s="45"/>
      <c r="JUM36" s="45"/>
      <c r="JUN36" s="45"/>
      <c r="JUO36" s="45"/>
      <c r="JUP36" s="45"/>
      <c r="JUQ36" s="45"/>
      <c r="JUR36" s="45"/>
      <c r="JUS36" s="45"/>
      <c r="JUT36" s="45"/>
      <c r="JUU36" s="45"/>
      <c r="JUV36" s="45"/>
      <c r="JUW36" s="45"/>
      <c r="JUX36" s="45"/>
      <c r="JUY36" s="45"/>
      <c r="JUZ36" s="45"/>
      <c r="JVA36" s="45"/>
      <c r="JVB36" s="45"/>
      <c r="JVC36" s="45"/>
      <c r="JVD36" s="45"/>
      <c r="JVE36" s="45"/>
      <c r="JVF36" s="45"/>
      <c r="JVG36" s="45"/>
      <c r="JVH36" s="45"/>
      <c r="JVI36" s="45"/>
      <c r="JVJ36" s="45"/>
      <c r="JVK36" s="45"/>
      <c r="JVL36" s="45"/>
      <c r="JVM36" s="45"/>
      <c r="JVN36" s="45"/>
      <c r="JVO36" s="45"/>
      <c r="JVP36" s="45"/>
      <c r="JVQ36" s="45"/>
      <c r="JVR36" s="45"/>
      <c r="JVS36" s="45"/>
      <c r="JVT36" s="45"/>
      <c r="JVU36" s="45"/>
      <c r="JVV36" s="45"/>
      <c r="JVW36" s="45"/>
      <c r="JVX36" s="45"/>
      <c r="JVY36" s="45"/>
      <c r="JVZ36" s="45"/>
      <c r="JWA36" s="45"/>
      <c r="JWB36" s="45"/>
      <c r="JWC36" s="45"/>
      <c r="JWD36" s="45"/>
      <c r="JWE36" s="45"/>
      <c r="JWF36" s="45"/>
      <c r="JWG36" s="45"/>
      <c r="JWH36" s="45"/>
      <c r="JWI36" s="45"/>
      <c r="JWJ36" s="45"/>
      <c r="JWK36" s="45"/>
      <c r="JWL36" s="45"/>
      <c r="JWM36" s="45"/>
      <c r="JWN36" s="45"/>
      <c r="JWO36" s="45"/>
      <c r="JWP36" s="45"/>
      <c r="JWQ36" s="45"/>
      <c r="JWR36" s="45"/>
      <c r="JWS36" s="45"/>
      <c r="JWT36" s="45"/>
      <c r="JWU36" s="45"/>
      <c r="JWV36" s="45"/>
      <c r="JWW36" s="45"/>
      <c r="JWX36" s="45"/>
      <c r="JWY36" s="45"/>
      <c r="JWZ36" s="45"/>
      <c r="JXA36" s="45"/>
      <c r="JXB36" s="45"/>
      <c r="JXC36" s="45"/>
      <c r="JXD36" s="45"/>
      <c r="JXE36" s="45"/>
      <c r="JXF36" s="45"/>
      <c r="JXG36" s="45"/>
      <c r="JXH36" s="45"/>
      <c r="JXI36" s="45"/>
      <c r="JXJ36" s="45"/>
      <c r="JXK36" s="45"/>
      <c r="JXL36" s="45"/>
      <c r="JXM36" s="45"/>
      <c r="JXN36" s="45"/>
      <c r="JXO36" s="45"/>
      <c r="JXP36" s="45"/>
      <c r="JXQ36" s="45"/>
      <c r="JXR36" s="45"/>
      <c r="JXS36" s="45"/>
      <c r="JXT36" s="45"/>
      <c r="JXU36" s="45"/>
      <c r="JXV36" s="45"/>
      <c r="JXW36" s="45"/>
      <c r="JXX36" s="45"/>
      <c r="JXY36" s="45"/>
      <c r="JXZ36" s="45"/>
      <c r="JYA36" s="45"/>
      <c r="JYB36" s="45"/>
      <c r="JYC36" s="45"/>
      <c r="JYD36" s="45"/>
      <c r="JYE36" s="45"/>
      <c r="JYF36" s="45"/>
      <c r="JYG36" s="45"/>
      <c r="JYH36" s="45"/>
      <c r="JYI36" s="45"/>
      <c r="JYJ36" s="45"/>
      <c r="JYK36" s="45"/>
      <c r="JYL36" s="45"/>
      <c r="JYM36" s="45"/>
      <c r="JYN36" s="45"/>
      <c r="JYO36" s="45"/>
      <c r="JYP36" s="45"/>
      <c r="JYQ36" s="45"/>
      <c r="JYR36" s="45"/>
      <c r="JYS36" s="45"/>
      <c r="JYT36" s="45"/>
      <c r="JYU36" s="45"/>
      <c r="JYV36" s="45"/>
      <c r="JYW36" s="45"/>
      <c r="JYX36" s="45"/>
      <c r="JYY36" s="45"/>
      <c r="JYZ36" s="45"/>
      <c r="JZA36" s="45"/>
      <c r="JZB36" s="45"/>
      <c r="JZC36" s="45"/>
      <c r="JZD36" s="45"/>
      <c r="JZE36" s="45"/>
      <c r="JZF36" s="45"/>
      <c r="JZG36" s="45"/>
      <c r="JZH36" s="45"/>
      <c r="JZI36" s="45"/>
      <c r="JZJ36" s="45"/>
      <c r="JZK36" s="45"/>
      <c r="JZL36" s="45"/>
      <c r="JZM36" s="45"/>
      <c r="JZN36" s="45"/>
      <c r="JZO36" s="45"/>
      <c r="JZP36" s="45"/>
      <c r="JZQ36" s="45"/>
      <c r="JZR36" s="45"/>
      <c r="JZS36" s="45"/>
      <c r="JZT36" s="45"/>
      <c r="JZU36" s="45"/>
      <c r="JZV36" s="45"/>
      <c r="JZW36" s="45"/>
      <c r="JZX36" s="45"/>
      <c r="JZY36" s="45"/>
      <c r="JZZ36" s="45"/>
      <c r="KAA36" s="45"/>
      <c r="KAB36" s="45"/>
      <c r="KAC36" s="45"/>
      <c r="KAD36" s="45"/>
      <c r="KAE36" s="45"/>
      <c r="KAF36" s="45"/>
      <c r="KAG36" s="45"/>
      <c r="KAH36" s="45"/>
      <c r="KAI36" s="45"/>
      <c r="KAJ36" s="45"/>
      <c r="KAK36" s="45"/>
      <c r="KAL36" s="45"/>
      <c r="KAM36" s="45"/>
      <c r="KAN36" s="45"/>
      <c r="KAO36" s="45"/>
      <c r="KAP36" s="45"/>
      <c r="KAQ36" s="45"/>
      <c r="KAR36" s="45"/>
      <c r="KAS36" s="45"/>
      <c r="KAT36" s="45"/>
      <c r="KAU36" s="45"/>
      <c r="KAV36" s="45"/>
      <c r="KAW36" s="45"/>
      <c r="KAX36" s="45"/>
      <c r="KAY36" s="45"/>
      <c r="KAZ36" s="45"/>
      <c r="KBA36" s="45"/>
      <c r="KBB36" s="45"/>
      <c r="KBC36" s="45"/>
      <c r="KBD36" s="45"/>
      <c r="KBE36" s="45"/>
      <c r="KBF36" s="45"/>
      <c r="KBG36" s="45"/>
      <c r="KBH36" s="45"/>
      <c r="KBI36" s="45"/>
      <c r="KBJ36" s="45"/>
      <c r="KBK36" s="45"/>
      <c r="KBL36" s="45"/>
      <c r="KBM36" s="45"/>
      <c r="KBN36" s="45"/>
      <c r="KBO36" s="45"/>
      <c r="KBP36" s="45"/>
      <c r="KBQ36" s="45"/>
      <c r="KBR36" s="45"/>
      <c r="KBS36" s="45"/>
      <c r="KBT36" s="45"/>
      <c r="KBU36" s="45"/>
      <c r="KBV36" s="45"/>
      <c r="KBW36" s="45"/>
      <c r="KBX36" s="45"/>
      <c r="KBY36" s="45"/>
      <c r="KBZ36" s="45"/>
      <c r="KCA36" s="45"/>
      <c r="KCB36" s="45"/>
      <c r="KCC36" s="45"/>
      <c r="KCD36" s="45"/>
      <c r="KCE36" s="45"/>
      <c r="KCF36" s="45"/>
      <c r="KCG36" s="45"/>
      <c r="KCH36" s="45"/>
      <c r="KCI36" s="45"/>
      <c r="KCJ36" s="45"/>
      <c r="KCK36" s="45"/>
      <c r="KCL36" s="45"/>
      <c r="KCM36" s="45"/>
      <c r="KCN36" s="45"/>
      <c r="KCO36" s="45"/>
      <c r="KCP36" s="45"/>
      <c r="KCQ36" s="45"/>
      <c r="KCR36" s="45"/>
      <c r="KCS36" s="45"/>
      <c r="KCT36" s="45"/>
      <c r="KCU36" s="45"/>
      <c r="KCV36" s="45"/>
      <c r="KCW36" s="45"/>
      <c r="KCX36" s="45"/>
      <c r="KCY36" s="45"/>
      <c r="KCZ36" s="45"/>
      <c r="KDA36" s="45"/>
      <c r="KDB36" s="45"/>
      <c r="KDC36" s="45"/>
      <c r="KDD36" s="45"/>
      <c r="KDE36" s="45"/>
      <c r="KDF36" s="45"/>
      <c r="KDG36" s="45"/>
      <c r="KDH36" s="45"/>
      <c r="KDI36" s="45"/>
      <c r="KDJ36" s="45"/>
      <c r="KDK36" s="45"/>
      <c r="KDL36" s="45"/>
      <c r="KDM36" s="45"/>
      <c r="KDN36" s="45"/>
      <c r="KDO36" s="45"/>
      <c r="KDP36" s="45"/>
      <c r="KDQ36" s="45"/>
      <c r="KDR36" s="45"/>
      <c r="KDS36" s="45"/>
      <c r="KDT36" s="45"/>
      <c r="KDU36" s="45"/>
      <c r="KDV36" s="45"/>
      <c r="KDW36" s="45"/>
      <c r="KDX36" s="45"/>
      <c r="KDY36" s="45"/>
      <c r="KDZ36" s="45"/>
      <c r="KEA36" s="45"/>
      <c r="KEB36" s="45"/>
      <c r="KEC36" s="45"/>
      <c r="KED36" s="45"/>
      <c r="KEE36" s="45"/>
      <c r="KEF36" s="45"/>
      <c r="KEG36" s="45"/>
      <c r="KEH36" s="45"/>
      <c r="KEI36" s="45"/>
      <c r="KEJ36" s="45"/>
      <c r="KEK36" s="45"/>
      <c r="KEL36" s="45"/>
      <c r="KEM36" s="45"/>
      <c r="KEN36" s="45"/>
      <c r="KEO36" s="45"/>
      <c r="KEP36" s="45"/>
      <c r="KEQ36" s="45"/>
      <c r="KER36" s="45"/>
      <c r="KES36" s="45"/>
      <c r="KET36" s="45"/>
      <c r="KEU36" s="45"/>
      <c r="KEV36" s="45"/>
      <c r="KEW36" s="45"/>
      <c r="KEX36" s="45"/>
      <c r="KEY36" s="45"/>
      <c r="KEZ36" s="45"/>
      <c r="KFA36" s="45"/>
      <c r="KFB36" s="45"/>
      <c r="KFC36" s="45"/>
      <c r="KFD36" s="45"/>
      <c r="KFE36" s="45"/>
      <c r="KFF36" s="45"/>
      <c r="KFG36" s="45"/>
      <c r="KFH36" s="45"/>
      <c r="KFI36" s="45"/>
      <c r="KFJ36" s="45"/>
      <c r="KFK36" s="45"/>
      <c r="KFL36" s="45"/>
      <c r="KFM36" s="45"/>
      <c r="KFN36" s="45"/>
      <c r="KFO36" s="45"/>
      <c r="KFP36" s="45"/>
      <c r="KFQ36" s="45"/>
      <c r="KFR36" s="45"/>
      <c r="KFS36" s="45"/>
      <c r="KFT36" s="45"/>
      <c r="KFU36" s="45"/>
      <c r="KFV36" s="45"/>
      <c r="KFW36" s="45"/>
      <c r="KFX36" s="45"/>
      <c r="KFY36" s="45"/>
      <c r="KFZ36" s="45"/>
      <c r="KGA36" s="45"/>
      <c r="KGB36" s="45"/>
      <c r="KGC36" s="45"/>
      <c r="KGD36" s="45"/>
      <c r="KGE36" s="45"/>
      <c r="KGF36" s="45"/>
      <c r="KGG36" s="45"/>
      <c r="KGH36" s="45"/>
      <c r="KGI36" s="45"/>
      <c r="KGJ36" s="45"/>
      <c r="KGK36" s="45"/>
      <c r="KGL36" s="45"/>
      <c r="KGM36" s="45"/>
      <c r="KGN36" s="45"/>
      <c r="KGO36" s="45"/>
      <c r="KGP36" s="45"/>
      <c r="KGQ36" s="45"/>
      <c r="KGR36" s="45"/>
      <c r="KGS36" s="45"/>
      <c r="KGT36" s="45"/>
      <c r="KGU36" s="45"/>
      <c r="KGV36" s="45"/>
      <c r="KGW36" s="45"/>
      <c r="KGX36" s="45"/>
      <c r="KGY36" s="45"/>
      <c r="KGZ36" s="45"/>
      <c r="KHA36" s="45"/>
      <c r="KHB36" s="45"/>
      <c r="KHC36" s="45"/>
      <c r="KHD36" s="45"/>
      <c r="KHE36" s="45"/>
      <c r="KHF36" s="45"/>
      <c r="KHG36" s="45"/>
      <c r="KHH36" s="45"/>
      <c r="KHI36" s="45"/>
      <c r="KHJ36" s="45"/>
      <c r="KHK36" s="45"/>
      <c r="KHL36" s="45"/>
      <c r="KHM36" s="45"/>
      <c r="KHN36" s="45"/>
      <c r="KHO36" s="45"/>
      <c r="KHP36" s="45"/>
      <c r="KHQ36" s="45"/>
      <c r="KHR36" s="45"/>
      <c r="KHS36" s="45"/>
      <c r="KHT36" s="45"/>
      <c r="KHU36" s="45"/>
      <c r="KHV36" s="45"/>
      <c r="KHW36" s="45"/>
      <c r="KHX36" s="45"/>
      <c r="KHY36" s="45"/>
      <c r="KHZ36" s="45"/>
      <c r="KIA36" s="45"/>
      <c r="KIB36" s="45"/>
      <c r="KIC36" s="45"/>
      <c r="KID36" s="45"/>
      <c r="KIE36" s="45"/>
      <c r="KIF36" s="45"/>
      <c r="KIG36" s="45"/>
      <c r="KIH36" s="45"/>
      <c r="KII36" s="45"/>
      <c r="KIJ36" s="45"/>
      <c r="KIK36" s="45"/>
      <c r="KIL36" s="45"/>
      <c r="KIM36" s="45"/>
      <c r="KIN36" s="45"/>
      <c r="KIO36" s="45"/>
      <c r="KIP36" s="45"/>
      <c r="KIQ36" s="45"/>
      <c r="KIR36" s="45"/>
      <c r="KIS36" s="45"/>
      <c r="KIT36" s="45"/>
      <c r="KIU36" s="45"/>
      <c r="KIV36" s="45"/>
      <c r="KIW36" s="45"/>
      <c r="KIX36" s="45"/>
      <c r="KIY36" s="45"/>
      <c r="KIZ36" s="45"/>
      <c r="KJA36" s="45"/>
      <c r="KJB36" s="45"/>
      <c r="KJC36" s="45"/>
      <c r="KJD36" s="45"/>
      <c r="KJE36" s="45"/>
      <c r="KJF36" s="45"/>
      <c r="KJG36" s="45"/>
      <c r="KJH36" s="45"/>
      <c r="KJI36" s="45"/>
      <c r="KJJ36" s="45"/>
      <c r="KJK36" s="45"/>
      <c r="KJL36" s="45"/>
      <c r="KJM36" s="45"/>
      <c r="KJN36" s="45"/>
      <c r="KJO36" s="45"/>
      <c r="KJP36" s="45"/>
      <c r="KJQ36" s="45"/>
      <c r="KJR36" s="45"/>
      <c r="KJS36" s="45"/>
      <c r="KJT36" s="45"/>
      <c r="KJU36" s="45"/>
      <c r="KJV36" s="45"/>
      <c r="KJW36" s="45"/>
      <c r="KJX36" s="45"/>
      <c r="KJY36" s="45"/>
      <c r="KJZ36" s="45"/>
      <c r="KKA36" s="45"/>
      <c r="KKB36" s="45"/>
      <c r="KKC36" s="45"/>
      <c r="KKD36" s="45"/>
      <c r="KKE36" s="45"/>
      <c r="KKF36" s="45"/>
      <c r="KKG36" s="45"/>
      <c r="KKH36" s="45"/>
      <c r="KKI36" s="45"/>
      <c r="KKJ36" s="45"/>
      <c r="KKK36" s="45"/>
      <c r="KKL36" s="45"/>
      <c r="KKM36" s="45"/>
      <c r="KKN36" s="45"/>
      <c r="KKO36" s="45"/>
      <c r="KKP36" s="45"/>
      <c r="KKQ36" s="45"/>
      <c r="KKR36" s="45"/>
      <c r="KKS36" s="45"/>
      <c r="KKT36" s="45"/>
      <c r="KKU36" s="45"/>
      <c r="KKV36" s="45"/>
      <c r="KKW36" s="45"/>
      <c r="KKX36" s="45"/>
      <c r="KKY36" s="45"/>
      <c r="KKZ36" s="45"/>
      <c r="KLA36" s="45"/>
      <c r="KLB36" s="45"/>
      <c r="KLC36" s="45"/>
      <c r="KLD36" s="45"/>
      <c r="KLE36" s="45"/>
      <c r="KLF36" s="45"/>
      <c r="KLG36" s="45"/>
      <c r="KLH36" s="45"/>
      <c r="KLI36" s="45"/>
      <c r="KLJ36" s="45"/>
      <c r="KLK36" s="45"/>
      <c r="KLL36" s="45"/>
      <c r="KLM36" s="45"/>
      <c r="KLN36" s="45"/>
      <c r="KLO36" s="45"/>
      <c r="KLP36" s="45"/>
      <c r="KLQ36" s="45"/>
      <c r="KLR36" s="45"/>
      <c r="KLS36" s="45"/>
      <c r="KLT36" s="45"/>
      <c r="KLU36" s="45"/>
      <c r="KLV36" s="45"/>
      <c r="KLW36" s="45"/>
      <c r="KLX36" s="45"/>
      <c r="KLY36" s="45"/>
      <c r="KLZ36" s="45"/>
      <c r="KMA36" s="45"/>
      <c r="KMB36" s="45"/>
      <c r="KMC36" s="45"/>
      <c r="KMD36" s="45"/>
      <c r="KME36" s="45"/>
      <c r="KMF36" s="45"/>
      <c r="KMG36" s="45"/>
      <c r="KMH36" s="45"/>
      <c r="KMI36" s="45"/>
      <c r="KMJ36" s="45"/>
      <c r="KMK36" s="45"/>
      <c r="KML36" s="45"/>
      <c r="KMM36" s="45"/>
      <c r="KMN36" s="45"/>
      <c r="KMO36" s="45"/>
      <c r="KMP36" s="45"/>
      <c r="KMQ36" s="45"/>
      <c r="KMR36" s="45"/>
      <c r="KMS36" s="45"/>
      <c r="KMT36" s="45"/>
      <c r="KMU36" s="45"/>
      <c r="KMV36" s="45"/>
      <c r="KMW36" s="45"/>
      <c r="KMX36" s="45"/>
      <c r="KMY36" s="45"/>
      <c r="KMZ36" s="45"/>
      <c r="KNA36" s="45"/>
      <c r="KNB36" s="45"/>
      <c r="KNC36" s="45"/>
      <c r="KND36" s="45"/>
      <c r="KNE36" s="45"/>
      <c r="KNF36" s="45"/>
      <c r="KNG36" s="45"/>
      <c r="KNH36" s="45"/>
      <c r="KNI36" s="45"/>
      <c r="KNJ36" s="45"/>
      <c r="KNK36" s="45"/>
      <c r="KNL36" s="45"/>
      <c r="KNM36" s="45"/>
      <c r="KNN36" s="45"/>
      <c r="KNO36" s="45"/>
      <c r="KNP36" s="45"/>
      <c r="KNQ36" s="45"/>
      <c r="KNR36" s="45"/>
      <c r="KNS36" s="45"/>
      <c r="KNT36" s="45"/>
      <c r="KNU36" s="45"/>
      <c r="KNV36" s="45"/>
      <c r="KNW36" s="45"/>
      <c r="KNX36" s="45"/>
      <c r="KNY36" s="45"/>
      <c r="KNZ36" s="45"/>
      <c r="KOA36" s="45"/>
      <c r="KOB36" s="45"/>
      <c r="KOC36" s="45"/>
      <c r="KOD36" s="45"/>
      <c r="KOE36" s="45"/>
      <c r="KOF36" s="45"/>
      <c r="KOG36" s="45"/>
      <c r="KOH36" s="45"/>
      <c r="KOI36" s="45"/>
      <c r="KOJ36" s="45"/>
      <c r="KOK36" s="45"/>
      <c r="KOL36" s="45"/>
      <c r="KOM36" s="45"/>
      <c r="KON36" s="45"/>
      <c r="KOO36" s="45"/>
      <c r="KOP36" s="45"/>
      <c r="KOQ36" s="45"/>
      <c r="KOR36" s="45"/>
      <c r="KOS36" s="45"/>
      <c r="KOT36" s="45"/>
      <c r="KOU36" s="45"/>
      <c r="KOV36" s="45"/>
      <c r="KOW36" s="45"/>
      <c r="KOX36" s="45"/>
      <c r="KOY36" s="45"/>
      <c r="KOZ36" s="45"/>
      <c r="KPA36" s="45"/>
      <c r="KPB36" s="45"/>
      <c r="KPC36" s="45"/>
      <c r="KPD36" s="45"/>
      <c r="KPE36" s="45"/>
      <c r="KPF36" s="45"/>
      <c r="KPG36" s="45"/>
      <c r="KPH36" s="45"/>
      <c r="KPI36" s="45"/>
      <c r="KPJ36" s="45"/>
      <c r="KPK36" s="45"/>
      <c r="KPL36" s="45"/>
      <c r="KPM36" s="45"/>
      <c r="KPN36" s="45"/>
      <c r="KPO36" s="45"/>
      <c r="KPP36" s="45"/>
      <c r="KPQ36" s="45"/>
      <c r="KPR36" s="45"/>
      <c r="KPS36" s="45"/>
      <c r="KPT36" s="45"/>
      <c r="KPU36" s="45"/>
      <c r="KPV36" s="45"/>
      <c r="KPW36" s="45"/>
      <c r="KPX36" s="45"/>
      <c r="KPY36" s="45"/>
      <c r="KPZ36" s="45"/>
      <c r="KQA36" s="45"/>
      <c r="KQB36" s="45"/>
      <c r="KQC36" s="45"/>
      <c r="KQD36" s="45"/>
      <c r="KQE36" s="45"/>
      <c r="KQF36" s="45"/>
      <c r="KQG36" s="45"/>
      <c r="KQH36" s="45"/>
      <c r="KQI36" s="45"/>
      <c r="KQJ36" s="45"/>
      <c r="KQK36" s="45"/>
      <c r="KQL36" s="45"/>
      <c r="KQM36" s="45"/>
      <c r="KQN36" s="45"/>
      <c r="KQO36" s="45"/>
      <c r="KQP36" s="45"/>
      <c r="KQQ36" s="45"/>
      <c r="KQR36" s="45"/>
      <c r="KQS36" s="45"/>
      <c r="KQT36" s="45"/>
      <c r="KQU36" s="45"/>
      <c r="KQV36" s="45"/>
      <c r="KQW36" s="45"/>
      <c r="KQX36" s="45"/>
      <c r="KQY36" s="45"/>
      <c r="KQZ36" s="45"/>
      <c r="KRA36" s="45"/>
      <c r="KRB36" s="45"/>
      <c r="KRC36" s="45"/>
      <c r="KRD36" s="45"/>
      <c r="KRE36" s="45"/>
      <c r="KRF36" s="45"/>
      <c r="KRG36" s="45"/>
      <c r="KRH36" s="45"/>
      <c r="KRI36" s="45"/>
      <c r="KRJ36" s="45"/>
      <c r="KRK36" s="45"/>
      <c r="KRL36" s="45"/>
      <c r="KRM36" s="45"/>
      <c r="KRN36" s="45"/>
      <c r="KRO36" s="45"/>
      <c r="KRP36" s="45"/>
      <c r="KRQ36" s="45"/>
      <c r="KRR36" s="45"/>
      <c r="KRS36" s="45"/>
      <c r="KRT36" s="45"/>
      <c r="KRU36" s="45"/>
      <c r="KRV36" s="45"/>
      <c r="KRW36" s="45"/>
      <c r="KRX36" s="45"/>
      <c r="KRY36" s="45"/>
      <c r="KRZ36" s="45"/>
      <c r="KSA36" s="45"/>
      <c r="KSB36" s="45"/>
      <c r="KSC36" s="45"/>
      <c r="KSD36" s="45"/>
      <c r="KSE36" s="45"/>
      <c r="KSF36" s="45"/>
      <c r="KSG36" s="45"/>
      <c r="KSH36" s="45"/>
      <c r="KSI36" s="45"/>
      <c r="KSJ36" s="45"/>
      <c r="KSK36" s="45"/>
      <c r="KSL36" s="45"/>
      <c r="KSM36" s="45"/>
      <c r="KSN36" s="45"/>
      <c r="KSO36" s="45"/>
      <c r="KSP36" s="45"/>
      <c r="KSQ36" s="45"/>
      <c r="KSR36" s="45"/>
      <c r="KSS36" s="45"/>
      <c r="KST36" s="45"/>
      <c r="KSU36" s="45"/>
      <c r="KSV36" s="45"/>
      <c r="KSW36" s="45"/>
      <c r="KSX36" s="45"/>
      <c r="KSY36" s="45"/>
      <c r="KSZ36" s="45"/>
      <c r="KTA36" s="45"/>
      <c r="KTB36" s="45"/>
      <c r="KTC36" s="45"/>
      <c r="KTD36" s="45"/>
      <c r="KTE36" s="45"/>
      <c r="KTF36" s="45"/>
      <c r="KTG36" s="45"/>
      <c r="KTH36" s="45"/>
      <c r="KTI36" s="45"/>
      <c r="KTJ36" s="45"/>
      <c r="KTK36" s="45"/>
      <c r="KTL36" s="45"/>
      <c r="KTM36" s="45"/>
      <c r="KTN36" s="45"/>
      <c r="KTO36" s="45"/>
      <c r="KTP36" s="45"/>
      <c r="KTQ36" s="45"/>
      <c r="KTR36" s="45"/>
      <c r="KTS36" s="45"/>
      <c r="KTT36" s="45"/>
      <c r="KTU36" s="45"/>
      <c r="KTV36" s="45"/>
      <c r="KTW36" s="45"/>
      <c r="KTX36" s="45"/>
      <c r="KTY36" s="45"/>
      <c r="KTZ36" s="45"/>
      <c r="KUA36" s="45"/>
      <c r="KUB36" s="45"/>
      <c r="KUC36" s="45"/>
      <c r="KUD36" s="45"/>
      <c r="KUE36" s="45"/>
      <c r="KUF36" s="45"/>
      <c r="KUG36" s="45"/>
      <c r="KUH36" s="45"/>
      <c r="KUI36" s="45"/>
      <c r="KUJ36" s="45"/>
      <c r="KUK36" s="45"/>
      <c r="KUL36" s="45"/>
      <c r="KUM36" s="45"/>
      <c r="KUN36" s="45"/>
      <c r="KUO36" s="45"/>
      <c r="KUP36" s="45"/>
      <c r="KUQ36" s="45"/>
      <c r="KUR36" s="45"/>
      <c r="KUS36" s="45"/>
      <c r="KUT36" s="45"/>
      <c r="KUU36" s="45"/>
      <c r="KUV36" s="45"/>
      <c r="KUW36" s="45"/>
      <c r="KUX36" s="45"/>
      <c r="KUY36" s="45"/>
      <c r="KUZ36" s="45"/>
      <c r="KVA36" s="45"/>
      <c r="KVB36" s="45"/>
      <c r="KVC36" s="45"/>
      <c r="KVD36" s="45"/>
      <c r="KVE36" s="45"/>
      <c r="KVF36" s="45"/>
      <c r="KVG36" s="45"/>
      <c r="KVH36" s="45"/>
      <c r="KVI36" s="45"/>
      <c r="KVJ36" s="45"/>
      <c r="KVK36" s="45"/>
      <c r="KVL36" s="45"/>
      <c r="KVM36" s="45"/>
      <c r="KVN36" s="45"/>
      <c r="KVO36" s="45"/>
      <c r="KVP36" s="45"/>
      <c r="KVQ36" s="45"/>
      <c r="KVR36" s="45"/>
      <c r="KVS36" s="45"/>
      <c r="KVT36" s="45"/>
      <c r="KVU36" s="45"/>
      <c r="KVV36" s="45"/>
      <c r="KVW36" s="45"/>
      <c r="KVX36" s="45"/>
      <c r="KVY36" s="45"/>
      <c r="KVZ36" s="45"/>
      <c r="KWA36" s="45"/>
      <c r="KWB36" s="45"/>
      <c r="KWC36" s="45"/>
      <c r="KWD36" s="45"/>
      <c r="KWE36" s="45"/>
      <c r="KWF36" s="45"/>
      <c r="KWG36" s="45"/>
      <c r="KWH36" s="45"/>
      <c r="KWI36" s="45"/>
      <c r="KWJ36" s="45"/>
      <c r="KWK36" s="45"/>
      <c r="KWL36" s="45"/>
      <c r="KWM36" s="45"/>
      <c r="KWN36" s="45"/>
      <c r="KWO36" s="45"/>
      <c r="KWP36" s="45"/>
      <c r="KWQ36" s="45"/>
      <c r="KWR36" s="45"/>
      <c r="KWS36" s="45"/>
      <c r="KWT36" s="45"/>
      <c r="KWU36" s="45"/>
      <c r="KWV36" s="45"/>
      <c r="KWW36" s="45"/>
      <c r="KWX36" s="45"/>
      <c r="KWY36" s="45"/>
      <c r="KWZ36" s="45"/>
      <c r="KXA36" s="45"/>
      <c r="KXB36" s="45"/>
      <c r="KXC36" s="45"/>
      <c r="KXD36" s="45"/>
      <c r="KXE36" s="45"/>
      <c r="KXF36" s="45"/>
      <c r="KXG36" s="45"/>
      <c r="KXH36" s="45"/>
      <c r="KXI36" s="45"/>
      <c r="KXJ36" s="45"/>
      <c r="KXK36" s="45"/>
      <c r="KXL36" s="45"/>
      <c r="KXM36" s="45"/>
      <c r="KXN36" s="45"/>
      <c r="KXO36" s="45"/>
      <c r="KXP36" s="45"/>
      <c r="KXQ36" s="45"/>
      <c r="KXR36" s="45"/>
      <c r="KXS36" s="45"/>
      <c r="KXT36" s="45"/>
      <c r="KXU36" s="45"/>
      <c r="KXV36" s="45"/>
      <c r="KXW36" s="45"/>
      <c r="KXX36" s="45"/>
      <c r="KXY36" s="45"/>
      <c r="KXZ36" s="45"/>
      <c r="KYA36" s="45"/>
      <c r="KYB36" s="45"/>
      <c r="KYC36" s="45"/>
      <c r="KYD36" s="45"/>
      <c r="KYE36" s="45"/>
      <c r="KYF36" s="45"/>
      <c r="KYG36" s="45"/>
      <c r="KYH36" s="45"/>
      <c r="KYI36" s="45"/>
      <c r="KYJ36" s="45"/>
      <c r="KYK36" s="45"/>
      <c r="KYL36" s="45"/>
      <c r="KYM36" s="45"/>
      <c r="KYN36" s="45"/>
      <c r="KYO36" s="45"/>
      <c r="KYP36" s="45"/>
      <c r="KYQ36" s="45"/>
      <c r="KYR36" s="45"/>
      <c r="KYS36" s="45"/>
      <c r="KYT36" s="45"/>
      <c r="KYU36" s="45"/>
      <c r="KYV36" s="45"/>
      <c r="KYW36" s="45"/>
      <c r="KYX36" s="45"/>
      <c r="KYY36" s="45"/>
      <c r="KYZ36" s="45"/>
      <c r="KZA36" s="45"/>
      <c r="KZB36" s="45"/>
      <c r="KZC36" s="45"/>
      <c r="KZD36" s="45"/>
      <c r="KZE36" s="45"/>
      <c r="KZF36" s="45"/>
      <c r="KZG36" s="45"/>
      <c r="KZH36" s="45"/>
      <c r="KZI36" s="45"/>
      <c r="KZJ36" s="45"/>
      <c r="KZK36" s="45"/>
      <c r="KZL36" s="45"/>
      <c r="KZM36" s="45"/>
      <c r="KZN36" s="45"/>
      <c r="KZO36" s="45"/>
      <c r="KZP36" s="45"/>
      <c r="KZQ36" s="45"/>
      <c r="KZR36" s="45"/>
      <c r="KZS36" s="45"/>
      <c r="KZT36" s="45"/>
      <c r="KZU36" s="45"/>
      <c r="KZV36" s="45"/>
      <c r="KZW36" s="45"/>
      <c r="KZX36" s="45"/>
      <c r="KZY36" s="45"/>
      <c r="KZZ36" s="45"/>
      <c r="LAA36" s="45"/>
      <c r="LAB36" s="45"/>
      <c r="LAC36" s="45"/>
      <c r="LAD36" s="45"/>
      <c r="LAE36" s="45"/>
      <c r="LAF36" s="45"/>
      <c r="LAG36" s="45"/>
      <c r="LAH36" s="45"/>
      <c r="LAI36" s="45"/>
      <c r="LAJ36" s="45"/>
      <c r="LAK36" s="45"/>
      <c r="LAL36" s="45"/>
      <c r="LAM36" s="45"/>
      <c r="LAN36" s="45"/>
      <c r="LAO36" s="45"/>
      <c r="LAP36" s="45"/>
      <c r="LAQ36" s="45"/>
      <c r="LAR36" s="45"/>
      <c r="LAS36" s="45"/>
      <c r="LAT36" s="45"/>
      <c r="LAU36" s="45"/>
      <c r="LAV36" s="45"/>
      <c r="LAW36" s="45"/>
      <c r="LAX36" s="45"/>
      <c r="LAY36" s="45"/>
      <c r="LAZ36" s="45"/>
      <c r="LBA36" s="45"/>
      <c r="LBB36" s="45"/>
      <c r="LBC36" s="45"/>
      <c r="LBD36" s="45"/>
      <c r="LBE36" s="45"/>
      <c r="LBF36" s="45"/>
      <c r="LBG36" s="45"/>
      <c r="LBH36" s="45"/>
      <c r="LBI36" s="45"/>
      <c r="LBJ36" s="45"/>
      <c r="LBK36" s="45"/>
      <c r="LBL36" s="45"/>
      <c r="LBM36" s="45"/>
      <c r="LBN36" s="45"/>
      <c r="LBO36" s="45"/>
      <c r="LBP36" s="45"/>
      <c r="LBQ36" s="45"/>
      <c r="LBR36" s="45"/>
      <c r="LBS36" s="45"/>
      <c r="LBT36" s="45"/>
      <c r="LBU36" s="45"/>
      <c r="LBV36" s="45"/>
      <c r="LBW36" s="45"/>
      <c r="LBX36" s="45"/>
      <c r="LBY36" s="45"/>
      <c r="LBZ36" s="45"/>
      <c r="LCA36" s="45"/>
      <c r="LCB36" s="45"/>
      <c r="LCC36" s="45"/>
      <c r="LCD36" s="45"/>
      <c r="LCE36" s="45"/>
      <c r="LCF36" s="45"/>
      <c r="LCG36" s="45"/>
      <c r="LCH36" s="45"/>
      <c r="LCI36" s="45"/>
      <c r="LCJ36" s="45"/>
      <c r="LCK36" s="45"/>
      <c r="LCL36" s="45"/>
      <c r="LCM36" s="45"/>
      <c r="LCN36" s="45"/>
      <c r="LCO36" s="45"/>
      <c r="LCP36" s="45"/>
      <c r="LCQ36" s="45"/>
      <c r="LCR36" s="45"/>
      <c r="LCS36" s="45"/>
      <c r="LCT36" s="45"/>
      <c r="LCU36" s="45"/>
      <c r="LCV36" s="45"/>
      <c r="LCW36" s="45"/>
      <c r="LCX36" s="45"/>
      <c r="LCY36" s="45"/>
      <c r="LCZ36" s="45"/>
      <c r="LDA36" s="45"/>
      <c r="LDB36" s="45"/>
      <c r="LDC36" s="45"/>
      <c r="LDD36" s="45"/>
      <c r="LDE36" s="45"/>
      <c r="LDF36" s="45"/>
      <c r="LDG36" s="45"/>
      <c r="LDH36" s="45"/>
      <c r="LDI36" s="45"/>
      <c r="LDJ36" s="45"/>
      <c r="LDK36" s="45"/>
      <c r="LDL36" s="45"/>
      <c r="LDM36" s="45"/>
      <c r="LDN36" s="45"/>
      <c r="LDO36" s="45"/>
      <c r="LDP36" s="45"/>
      <c r="LDQ36" s="45"/>
      <c r="LDR36" s="45"/>
      <c r="LDS36" s="45"/>
      <c r="LDT36" s="45"/>
      <c r="LDU36" s="45"/>
      <c r="LDV36" s="45"/>
      <c r="LDW36" s="45"/>
      <c r="LDX36" s="45"/>
      <c r="LDY36" s="45"/>
      <c r="LDZ36" s="45"/>
      <c r="LEA36" s="45"/>
      <c r="LEB36" s="45"/>
      <c r="LEC36" s="45"/>
      <c r="LED36" s="45"/>
      <c r="LEE36" s="45"/>
      <c r="LEF36" s="45"/>
      <c r="LEG36" s="45"/>
      <c r="LEH36" s="45"/>
      <c r="LEI36" s="45"/>
      <c r="LEJ36" s="45"/>
      <c r="LEK36" s="45"/>
      <c r="LEL36" s="45"/>
      <c r="LEM36" s="45"/>
      <c r="LEN36" s="45"/>
      <c r="LEO36" s="45"/>
      <c r="LEP36" s="45"/>
      <c r="LEQ36" s="45"/>
      <c r="LER36" s="45"/>
      <c r="LES36" s="45"/>
      <c r="LET36" s="45"/>
      <c r="LEU36" s="45"/>
      <c r="LEV36" s="45"/>
      <c r="LEW36" s="45"/>
      <c r="LEX36" s="45"/>
      <c r="LEY36" s="45"/>
      <c r="LEZ36" s="45"/>
      <c r="LFA36" s="45"/>
      <c r="LFB36" s="45"/>
      <c r="LFC36" s="45"/>
      <c r="LFD36" s="45"/>
      <c r="LFE36" s="45"/>
      <c r="LFF36" s="45"/>
      <c r="LFG36" s="45"/>
      <c r="LFH36" s="45"/>
      <c r="LFI36" s="45"/>
      <c r="LFJ36" s="45"/>
      <c r="LFK36" s="45"/>
      <c r="LFL36" s="45"/>
      <c r="LFM36" s="45"/>
      <c r="LFN36" s="45"/>
      <c r="LFO36" s="45"/>
      <c r="LFP36" s="45"/>
      <c r="LFQ36" s="45"/>
      <c r="LFR36" s="45"/>
      <c r="LFS36" s="45"/>
      <c r="LFT36" s="45"/>
      <c r="LFU36" s="45"/>
      <c r="LFV36" s="45"/>
      <c r="LFW36" s="45"/>
      <c r="LFX36" s="45"/>
      <c r="LFY36" s="45"/>
      <c r="LFZ36" s="45"/>
      <c r="LGA36" s="45"/>
      <c r="LGB36" s="45"/>
      <c r="LGC36" s="45"/>
      <c r="LGD36" s="45"/>
      <c r="LGE36" s="45"/>
      <c r="LGF36" s="45"/>
      <c r="LGG36" s="45"/>
      <c r="LGH36" s="45"/>
      <c r="LGI36" s="45"/>
      <c r="LGJ36" s="45"/>
      <c r="LGK36" s="45"/>
      <c r="LGL36" s="45"/>
      <c r="LGM36" s="45"/>
      <c r="LGN36" s="45"/>
      <c r="LGO36" s="45"/>
      <c r="LGP36" s="45"/>
      <c r="LGQ36" s="45"/>
      <c r="LGR36" s="45"/>
      <c r="LGS36" s="45"/>
      <c r="LGT36" s="45"/>
      <c r="LGU36" s="45"/>
      <c r="LGV36" s="45"/>
      <c r="LGW36" s="45"/>
      <c r="LGX36" s="45"/>
      <c r="LGY36" s="45"/>
      <c r="LGZ36" s="45"/>
      <c r="LHA36" s="45"/>
      <c r="LHB36" s="45"/>
      <c r="LHC36" s="45"/>
      <c r="LHD36" s="45"/>
      <c r="LHE36" s="45"/>
      <c r="LHF36" s="45"/>
      <c r="LHG36" s="45"/>
      <c r="LHH36" s="45"/>
      <c r="LHI36" s="45"/>
      <c r="LHJ36" s="45"/>
      <c r="LHK36" s="45"/>
      <c r="LHL36" s="45"/>
      <c r="LHM36" s="45"/>
      <c r="LHN36" s="45"/>
      <c r="LHO36" s="45"/>
      <c r="LHP36" s="45"/>
      <c r="LHQ36" s="45"/>
      <c r="LHR36" s="45"/>
      <c r="LHS36" s="45"/>
      <c r="LHT36" s="45"/>
      <c r="LHU36" s="45"/>
      <c r="LHV36" s="45"/>
      <c r="LHW36" s="45"/>
      <c r="LHX36" s="45"/>
      <c r="LHY36" s="45"/>
      <c r="LHZ36" s="45"/>
      <c r="LIA36" s="45"/>
      <c r="LIB36" s="45"/>
      <c r="LIC36" s="45"/>
      <c r="LID36" s="45"/>
      <c r="LIE36" s="45"/>
      <c r="LIF36" s="45"/>
      <c r="LIG36" s="45"/>
      <c r="LIH36" s="45"/>
      <c r="LII36" s="45"/>
      <c r="LIJ36" s="45"/>
      <c r="LIK36" s="45"/>
      <c r="LIL36" s="45"/>
      <c r="LIM36" s="45"/>
      <c r="LIN36" s="45"/>
      <c r="LIO36" s="45"/>
      <c r="LIP36" s="45"/>
      <c r="LIQ36" s="45"/>
      <c r="LIR36" s="45"/>
      <c r="LIS36" s="45"/>
      <c r="LIT36" s="45"/>
      <c r="LIU36" s="45"/>
      <c r="LIV36" s="45"/>
      <c r="LIW36" s="45"/>
      <c r="LIX36" s="45"/>
      <c r="LIY36" s="45"/>
      <c r="LIZ36" s="45"/>
      <c r="LJA36" s="45"/>
      <c r="LJB36" s="45"/>
      <c r="LJC36" s="45"/>
      <c r="LJD36" s="45"/>
      <c r="LJE36" s="45"/>
      <c r="LJF36" s="45"/>
      <c r="LJG36" s="45"/>
      <c r="LJH36" s="45"/>
      <c r="LJI36" s="45"/>
      <c r="LJJ36" s="45"/>
      <c r="LJK36" s="45"/>
      <c r="LJL36" s="45"/>
      <c r="LJM36" s="45"/>
      <c r="LJN36" s="45"/>
      <c r="LJO36" s="45"/>
      <c r="LJP36" s="45"/>
      <c r="LJQ36" s="45"/>
      <c r="LJR36" s="45"/>
      <c r="LJS36" s="45"/>
      <c r="LJT36" s="45"/>
      <c r="LJU36" s="45"/>
      <c r="LJV36" s="45"/>
      <c r="LJW36" s="45"/>
      <c r="LJX36" s="45"/>
      <c r="LJY36" s="45"/>
      <c r="LJZ36" s="45"/>
      <c r="LKA36" s="45"/>
      <c r="LKB36" s="45"/>
      <c r="LKC36" s="45"/>
      <c r="LKD36" s="45"/>
      <c r="LKE36" s="45"/>
      <c r="LKF36" s="45"/>
      <c r="LKG36" s="45"/>
      <c r="LKH36" s="45"/>
      <c r="LKI36" s="45"/>
      <c r="LKJ36" s="45"/>
      <c r="LKK36" s="45"/>
      <c r="LKL36" s="45"/>
      <c r="LKM36" s="45"/>
      <c r="LKN36" s="45"/>
      <c r="LKO36" s="45"/>
      <c r="LKP36" s="45"/>
      <c r="LKQ36" s="45"/>
      <c r="LKR36" s="45"/>
      <c r="LKS36" s="45"/>
      <c r="LKT36" s="45"/>
      <c r="LKU36" s="45"/>
      <c r="LKV36" s="45"/>
      <c r="LKW36" s="45"/>
      <c r="LKX36" s="45"/>
      <c r="LKY36" s="45"/>
      <c r="LKZ36" s="45"/>
      <c r="LLA36" s="45"/>
      <c r="LLB36" s="45"/>
      <c r="LLC36" s="45"/>
      <c r="LLD36" s="45"/>
      <c r="LLE36" s="45"/>
      <c r="LLF36" s="45"/>
      <c r="LLG36" s="45"/>
      <c r="LLH36" s="45"/>
      <c r="LLI36" s="45"/>
      <c r="LLJ36" s="45"/>
      <c r="LLK36" s="45"/>
      <c r="LLL36" s="45"/>
      <c r="LLM36" s="45"/>
      <c r="LLN36" s="45"/>
      <c r="LLO36" s="45"/>
      <c r="LLP36" s="45"/>
      <c r="LLQ36" s="45"/>
      <c r="LLR36" s="45"/>
      <c r="LLS36" s="45"/>
      <c r="LLT36" s="45"/>
      <c r="LLU36" s="45"/>
      <c r="LLV36" s="45"/>
      <c r="LLW36" s="45"/>
      <c r="LLX36" s="45"/>
      <c r="LLY36" s="45"/>
      <c r="LLZ36" s="45"/>
      <c r="LMA36" s="45"/>
      <c r="LMB36" s="45"/>
      <c r="LMC36" s="45"/>
      <c r="LMD36" s="45"/>
      <c r="LME36" s="45"/>
      <c r="LMF36" s="45"/>
      <c r="LMG36" s="45"/>
      <c r="LMH36" s="45"/>
      <c r="LMI36" s="45"/>
      <c r="LMJ36" s="45"/>
      <c r="LMK36" s="45"/>
      <c r="LML36" s="45"/>
      <c r="LMM36" s="45"/>
      <c r="LMN36" s="45"/>
      <c r="LMO36" s="45"/>
      <c r="LMP36" s="45"/>
      <c r="LMQ36" s="45"/>
      <c r="LMR36" s="45"/>
      <c r="LMS36" s="45"/>
      <c r="LMT36" s="45"/>
      <c r="LMU36" s="45"/>
      <c r="LMV36" s="45"/>
      <c r="LMW36" s="45"/>
      <c r="LMX36" s="45"/>
      <c r="LMY36" s="45"/>
      <c r="LMZ36" s="45"/>
      <c r="LNA36" s="45"/>
      <c r="LNB36" s="45"/>
      <c r="LNC36" s="45"/>
      <c r="LND36" s="45"/>
      <c r="LNE36" s="45"/>
      <c r="LNF36" s="45"/>
      <c r="LNG36" s="45"/>
      <c r="LNH36" s="45"/>
      <c r="LNI36" s="45"/>
      <c r="LNJ36" s="45"/>
      <c r="LNK36" s="45"/>
      <c r="LNL36" s="45"/>
      <c r="LNM36" s="45"/>
      <c r="LNN36" s="45"/>
      <c r="LNO36" s="45"/>
      <c r="LNP36" s="45"/>
      <c r="LNQ36" s="45"/>
      <c r="LNR36" s="45"/>
      <c r="LNS36" s="45"/>
      <c r="LNT36" s="45"/>
      <c r="LNU36" s="45"/>
      <c r="LNV36" s="45"/>
      <c r="LNW36" s="45"/>
      <c r="LNX36" s="45"/>
      <c r="LNY36" s="45"/>
      <c r="LNZ36" s="45"/>
      <c r="LOA36" s="45"/>
      <c r="LOB36" s="45"/>
      <c r="LOC36" s="45"/>
      <c r="LOD36" s="45"/>
      <c r="LOE36" s="45"/>
      <c r="LOF36" s="45"/>
      <c r="LOG36" s="45"/>
      <c r="LOH36" s="45"/>
      <c r="LOI36" s="45"/>
      <c r="LOJ36" s="45"/>
      <c r="LOK36" s="45"/>
      <c r="LOL36" s="45"/>
      <c r="LOM36" s="45"/>
      <c r="LON36" s="45"/>
      <c r="LOO36" s="45"/>
      <c r="LOP36" s="45"/>
      <c r="LOQ36" s="45"/>
      <c r="LOR36" s="45"/>
      <c r="LOS36" s="45"/>
      <c r="LOT36" s="45"/>
      <c r="LOU36" s="45"/>
      <c r="LOV36" s="45"/>
      <c r="LOW36" s="45"/>
      <c r="LOX36" s="45"/>
      <c r="LOY36" s="45"/>
      <c r="LOZ36" s="45"/>
      <c r="LPA36" s="45"/>
      <c r="LPB36" s="45"/>
      <c r="LPC36" s="45"/>
      <c r="LPD36" s="45"/>
      <c r="LPE36" s="45"/>
      <c r="LPF36" s="45"/>
      <c r="LPG36" s="45"/>
      <c r="LPH36" s="45"/>
      <c r="LPI36" s="45"/>
      <c r="LPJ36" s="45"/>
      <c r="LPK36" s="45"/>
      <c r="LPL36" s="45"/>
      <c r="LPM36" s="45"/>
      <c r="LPN36" s="45"/>
      <c r="LPO36" s="45"/>
      <c r="LPP36" s="45"/>
      <c r="LPQ36" s="45"/>
      <c r="LPR36" s="45"/>
      <c r="LPS36" s="45"/>
      <c r="LPT36" s="45"/>
      <c r="LPU36" s="45"/>
      <c r="LPV36" s="45"/>
      <c r="LPW36" s="45"/>
      <c r="LPX36" s="45"/>
      <c r="LPY36" s="45"/>
      <c r="LPZ36" s="45"/>
      <c r="LQA36" s="45"/>
      <c r="LQB36" s="45"/>
      <c r="LQC36" s="45"/>
      <c r="LQD36" s="45"/>
      <c r="LQE36" s="45"/>
      <c r="LQF36" s="45"/>
      <c r="LQG36" s="45"/>
      <c r="LQH36" s="45"/>
      <c r="LQI36" s="45"/>
      <c r="LQJ36" s="45"/>
      <c r="LQK36" s="45"/>
      <c r="LQL36" s="45"/>
      <c r="LQM36" s="45"/>
      <c r="LQN36" s="45"/>
      <c r="LQO36" s="45"/>
      <c r="LQP36" s="45"/>
      <c r="LQQ36" s="45"/>
      <c r="LQR36" s="45"/>
      <c r="LQS36" s="45"/>
      <c r="LQT36" s="45"/>
      <c r="LQU36" s="45"/>
      <c r="LQV36" s="45"/>
      <c r="LQW36" s="45"/>
      <c r="LQX36" s="45"/>
      <c r="LQY36" s="45"/>
      <c r="LQZ36" s="45"/>
      <c r="LRA36" s="45"/>
      <c r="LRB36" s="45"/>
      <c r="LRC36" s="45"/>
      <c r="LRD36" s="45"/>
      <c r="LRE36" s="45"/>
      <c r="LRF36" s="45"/>
      <c r="LRG36" s="45"/>
      <c r="LRH36" s="45"/>
      <c r="LRI36" s="45"/>
      <c r="LRJ36" s="45"/>
      <c r="LRK36" s="45"/>
      <c r="LRL36" s="45"/>
      <c r="LRM36" s="45"/>
      <c r="LRN36" s="45"/>
      <c r="LRO36" s="45"/>
      <c r="LRP36" s="45"/>
      <c r="LRQ36" s="45"/>
      <c r="LRR36" s="45"/>
      <c r="LRS36" s="45"/>
      <c r="LRT36" s="45"/>
      <c r="LRU36" s="45"/>
      <c r="LRV36" s="45"/>
      <c r="LRW36" s="45"/>
      <c r="LRX36" s="45"/>
      <c r="LRY36" s="45"/>
      <c r="LRZ36" s="45"/>
      <c r="LSA36" s="45"/>
      <c r="LSB36" s="45"/>
      <c r="LSC36" s="45"/>
      <c r="LSD36" s="45"/>
      <c r="LSE36" s="45"/>
      <c r="LSF36" s="45"/>
      <c r="LSG36" s="45"/>
      <c r="LSH36" s="45"/>
      <c r="LSI36" s="45"/>
      <c r="LSJ36" s="45"/>
      <c r="LSK36" s="45"/>
      <c r="LSL36" s="45"/>
      <c r="LSM36" s="45"/>
      <c r="LSN36" s="45"/>
      <c r="LSO36" s="45"/>
      <c r="LSP36" s="45"/>
      <c r="LSQ36" s="45"/>
      <c r="LSR36" s="45"/>
      <c r="LSS36" s="45"/>
      <c r="LST36" s="45"/>
      <c r="LSU36" s="45"/>
      <c r="LSV36" s="45"/>
      <c r="LSW36" s="45"/>
      <c r="LSX36" s="45"/>
      <c r="LSY36" s="45"/>
      <c r="LSZ36" s="45"/>
      <c r="LTA36" s="45"/>
      <c r="LTB36" s="45"/>
      <c r="LTC36" s="45"/>
      <c r="LTD36" s="45"/>
      <c r="LTE36" s="45"/>
      <c r="LTF36" s="45"/>
      <c r="LTG36" s="45"/>
      <c r="LTH36" s="45"/>
      <c r="LTI36" s="45"/>
      <c r="LTJ36" s="45"/>
      <c r="LTK36" s="45"/>
      <c r="LTL36" s="45"/>
      <c r="LTM36" s="45"/>
      <c r="LTN36" s="45"/>
      <c r="LTO36" s="45"/>
      <c r="LTP36" s="45"/>
      <c r="LTQ36" s="45"/>
      <c r="LTR36" s="45"/>
      <c r="LTS36" s="45"/>
      <c r="LTT36" s="45"/>
      <c r="LTU36" s="45"/>
      <c r="LTV36" s="45"/>
      <c r="LTW36" s="45"/>
      <c r="LTX36" s="45"/>
      <c r="LTY36" s="45"/>
      <c r="LTZ36" s="45"/>
      <c r="LUA36" s="45"/>
      <c r="LUB36" s="45"/>
      <c r="LUC36" s="45"/>
      <c r="LUD36" s="45"/>
      <c r="LUE36" s="45"/>
      <c r="LUF36" s="45"/>
      <c r="LUG36" s="45"/>
      <c r="LUH36" s="45"/>
      <c r="LUI36" s="45"/>
      <c r="LUJ36" s="45"/>
      <c r="LUK36" s="45"/>
      <c r="LUL36" s="45"/>
      <c r="LUM36" s="45"/>
      <c r="LUN36" s="45"/>
      <c r="LUO36" s="45"/>
      <c r="LUP36" s="45"/>
      <c r="LUQ36" s="45"/>
      <c r="LUR36" s="45"/>
      <c r="LUS36" s="45"/>
      <c r="LUT36" s="45"/>
      <c r="LUU36" s="45"/>
      <c r="LUV36" s="45"/>
      <c r="LUW36" s="45"/>
      <c r="LUX36" s="45"/>
      <c r="LUY36" s="45"/>
      <c r="LUZ36" s="45"/>
      <c r="LVA36" s="45"/>
      <c r="LVB36" s="45"/>
      <c r="LVC36" s="45"/>
      <c r="LVD36" s="45"/>
      <c r="LVE36" s="45"/>
      <c r="LVF36" s="45"/>
      <c r="LVG36" s="45"/>
      <c r="LVH36" s="45"/>
      <c r="LVI36" s="45"/>
      <c r="LVJ36" s="45"/>
      <c r="LVK36" s="45"/>
      <c r="LVL36" s="45"/>
      <c r="LVM36" s="45"/>
      <c r="LVN36" s="45"/>
      <c r="LVO36" s="45"/>
      <c r="LVP36" s="45"/>
      <c r="LVQ36" s="45"/>
      <c r="LVR36" s="45"/>
      <c r="LVS36" s="45"/>
      <c r="LVT36" s="45"/>
      <c r="LVU36" s="45"/>
      <c r="LVV36" s="45"/>
      <c r="LVW36" s="45"/>
      <c r="LVX36" s="45"/>
      <c r="LVY36" s="45"/>
      <c r="LVZ36" s="45"/>
      <c r="LWA36" s="45"/>
      <c r="LWB36" s="45"/>
      <c r="LWC36" s="45"/>
      <c r="LWD36" s="45"/>
      <c r="LWE36" s="45"/>
      <c r="LWF36" s="45"/>
      <c r="LWG36" s="45"/>
      <c r="LWH36" s="45"/>
      <c r="LWI36" s="45"/>
      <c r="LWJ36" s="45"/>
      <c r="LWK36" s="45"/>
      <c r="LWL36" s="45"/>
      <c r="LWM36" s="45"/>
      <c r="LWN36" s="45"/>
      <c r="LWO36" s="45"/>
      <c r="LWP36" s="45"/>
      <c r="LWQ36" s="45"/>
      <c r="LWR36" s="45"/>
      <c r="LWS36" s="45"/>
      <c r="LWT36" s="45"/>
      <c r="LWU36" s="45"/>
      <c r="LWV36" s="45"/>
      <c r="LWW36" s="45"/>
      <c r="LWX36" s="45"/>
      <c r="LWY36" s="45"/>
      <c r="LWZ36" s="45"/>
      <c r="LXA36" s="45"/>
      <c r="LXB36" s="45"/>
      <c r="LXC36" s="45"/>
      <c r="LXD36" s="45"/>
      <c r="LXE36" s="45"/>
      <c r="LXF36" s="45"/>
      <c r="LXG36" s="45"/>
      <c r="LXH36" s="45"/>
      <c r="LXI36" s="45"/>
      <c r="LXJ36" s="45"/>
      <c r="LXK36" s="45"/>
      <c r="LXL36" s="45"/>
      <c r="LXM36" s="45"/>
      <c r="LXN36" s="45"/>
      <c r="LXO36" s="45"/>
      <c r="LXP36" s="45"/>
      <c r="LXQ36" s="45"/>
      <c r="LXR36" s="45"/>
      <c r="LXS36" s="45"/>
      <c r="LXT36" s="45"/>
      <c r="LXU36" s="45"/>
      <c r="LXV36" s="45"/>
      <c r="LXW36" s="45"/>
      <c r="LXX36" s="45"/>
      <c r="LXY36" s="45"/>
      <c r="LXZ36" s="45"/>
      <c r="LYA36" s="45"/>
      <c r="LYB36" s="45"/>
      <c r="LYC36" s="45"/>
      <c r="LYD36" s="45"/>
      <c r="LYE36" s="45"/>
      <c r="LYF36" s="45"/>
      <c r="LYG36" s="45"/>
      <c r="LYH36" s="45"/>
      <c r="LYI36" s="45"/>
      <c r="LYJ36" s="45"/>
      <c r="LYK36" s="45"/>
      <c r="LYL36" s="45"/>
      <c r="LYM36" s="45"/>
      <c r="LYN36" s="45"/>
      <c r="LYO36" s="45"/>
      <c r="LYP36" s="45"/>
      <c r="LYQ36" s="45"/>
      <c r="LYR36" s="45"/>
      <c r="LYS36" s="45"/>
      <c r="LYT36" s="45"/>
      <c r="LYU36" s="45"/>
      <c r="LYV36" s="45"/>
      <c r="LYW36" s="45"/>
      <c r="LYX36" s="45"/>
      <c r="LYY36" s="45"/>
      <c r="LYZ36" s="45"/>
      <c r="LZA36" s="45"/>
      <c r="LZB36" s="45"/>
      <c r="LZC36" s="45"/>
      <c r="LZD36" s="45"/>
      <c r="LZE36" s="45"/>
      <c r="LZF36" s="45"/>
      <c r="LZG36" s="45"/>
      <c r="LZH36" s="45"/>
      <c r="LZI36" s="45"/>
      <c r="LZJ36" s="45"/>
      <c r="LZK36" s="45"/>
      <c r="LZL36" s="45"/>
      <c r="LZM36" s="45"/>
      <c r="LZN36" s="45"/>
      <c r="LZO36" s="45"/>
      <c r="LZP36" s="45"/>
      <c r="LZQ36" s="45"/>
      <c r="LZR36" s="45"/>
      <c r="LZS36" s="45"/>
      <c r="LZT36" s="45"/>
      <c r="LZU36" s="45"/>
      <c r="LZV36" s="45"/>
      <c r="LZW36" s="45"/>
      <c r="LZX36" s="45"/>
      <c r="LZY36" s="45"/>
      <c r="LZZ36" s="45"/>
      <c r="MAA36" s="45"/>
      <c r="MAB36" s="45"/>
      <c r="MAC36" s="45"/>
      <c r="MAD36" s="45"/>
      <c r="MAE36" s="45"/>
      <c r="MAF36" s="45"/>
      <c r="MAG36" s="45"/>
      <c r="MAH36" s="45"/>
      <c r="MAI36" s="45"/>
      <c r="MAJ36" s="45"/>
      <c r="MAK36" s="45"/>
      <c r="MAL36" s="45"/>
      <c r="MAM36" s="45"/>
      <c r="MAN36" s="45"/>
      <c r="MAO36" s="45"/>
      <c r="MAP36" s="45"/>
      <c r="MAQ36" s="45"/>
      <c r="MAR36" s="45"/>
      <c r="MAS36" s="45"/>
      <c r="MAT36" s="45"/>
      <c r="MAU36" s="45"/>
      <c r="MAV36" s="45"/>
      <c r="MAW36" s="45"/>
      <c r="MAX36" s="45"/>
      <c r="MAY36" s="45"/>
      <c r="MAZ36" s="45"/>
      <c r="MBA36" s="45"/>
      <c r="MBB36" s="45"/>
      <c r="MBC36" s="45"/>
      <c r="MBD36" s="45"/>
      <c r="MBE36" s="45"/>
      <c r="MBF36" s="45"/>
      <c r="MBG36" s="45"/>
      <c r="MBH36" s="45"/>
      <c r="MBI36" s="45"/>
      <c r="MBJ36" s="45"/>
      <c r="MBK36" s="45"/>
      <c r="MBL36" s="45"/>
      <c r="MBM36" s="45"/>
      <c r="MBN36" s="45"/>
      <c r="MBO36" s="45"/>
      <c r="MBP36" s="45"/>
      <c r="MBQ36" s="45"/>
      <c r="MBR36" s="45"/>
      <c r="MBS36" s="45"/>
      <c r="MBT36" s="45"/>
      <c r="MBU36" s="45"/>
      <c r="MBV36" s="45"/>
      <c r="MBW36" s="45"/>
      <c r="MBX36" s="45"/>
      <c r="MBY36" s="45"/>
      <c r="MBZ36" s="45"/>
      <c r="MCA36" s="45"/>
      <c r="MCB36" s="45"/>
      <c r="MCC36" s="45"/>
      <c r="MCD36" s="45"/>
      <c r="MCE36" s="45"/>
      <c r="MCF36" s="45"/>
      <c r="MCG36" s="45"/>
      <c r="MCH36" s="45"/>
      <c r="MCI36" s="45"/>
      <c r="MCJ36" s="45"/>
      <c r="MCK36" s="45"/>
      <c r="MCL36" s="45"/>
      <c r="MCM36" s="45"/>
      <c r="MCN36" s="45"/>
      <c r="MCO36" s="45"/>
      <c r="MCP36" s="45"/>
      <c r="MCQ36" s="45"/>
      <c r="MCR36" s="45"/>
      <c r="MCS36" s="45"/>
      <c r="MCT36" s="45"/>
      <c r="MCU36" s="45"/>
      <c r="MCV36" s="45"/>
      <c r="MCW36" s="45"/>
      <c r="MCX36" s="45"/>
      <c r="MCY36" s="45"/>
      <c r="MCZ36" s="45"/>
      <c r="MDA36" s="45"/>
      <c r="MDB36" s="45"/>
      <c r="MDC36" s="45"/>
      <c r="MDD36" s="45"/>
      <c r="MDE36" s="45"/>
      <c r="MDF36" s="45"/>
      <c r="MDG36" s="45"/>
      <c r="MDH36" s="45"/>
      <c r="MDI36" s="45"/>
      <c r="MDJ36" s="45"/>
      <c r="MDK36" s="45"/>
      <c r="MDL36" s="45"/>
      <c r="MDM36" s="45"/>
      <c r="MDN36" s="45"/>
      <c r="MDO36" s="45"/>
      <c r="MDP36" s="45"/>
      <c r="MDQ36" s="45"/>
      <c r="MDR36" s="45"/>
      <c r="MDS36" s="45"/>
      <c r="MDT36" s="45"/>
      <c r="MDU36" s="45"/>
      <c r="MDV36" s="45"/>
      <c r="MDW36" s="45"/>
      <c r="MDX36" s="45"/>
      <c r="MDY36" s="45"/>
      <c r="MDZ36" s="45"/>
      <c r="MEA36" s="45"/>
      <c r="MEB36" s="45"/>
      <c r="MEC36" s="45"/>
      <c r="MED36" s="45"/>
      <c r="MEE36" s="45"/>
      <c r="MEF36" s="45"/>
      <c r="MEG36" s="45"/>
      <c r="MEH36" s="45"/>
      <c r="MEI36" s="45"/>
      <c r="MEJ36" s="45"/>
      <c r="MEK36" s="45"/>
      <c r="MEL36" s="45"/>
      <c r="MEM36" s="45"/>
      <c r="MEN36" s="45"/>
      <c r="MEO36" s="45"/>
      <c r="MEP36" s="45"/>
      <c r="MEQ36" s="45"/>
      <c r="MER36" s="45"/>
      <c r="MES36" s="45"/>
      <c r="MET36" s="45"/>
      <c r="MEU36" s="45"/>
      <c r="MEV36" s="45"/>
      <c r="MEW36" s="45"/>
      <c r="MEX36" s="45"/>
      <c r="MEY36" s="45"/>
      <c r="MEZ36" s="45"/>
      <c r="MFA36" s="45"/>
      <c r="MFB36" s="45"/>
      <c r="MFC36" s="45"/>
      <c r="MFD36" s="45"/>
      <c r="MFE36" s="45"/>
      <c r="MFF36" s="45"/>
      <c r="MFG36" s="45"/>
      <c r="MFH36" s="45"/>
      <c r="MFI36" s="45"/>
      <c r="MFJ36" s="45"/>
      <c r="MFK36" s="45"/>
      <c r="MFL36" s="45"/>
      <c r="MFM36" s="45"/>
      <c r="MFN36" s="45"/>
      <c r="MFO36" s="45"/>
      <c r="MFP36" s="45"/>
      <c r="MFQ36" s="45"/>
      <c r="MFR36" s="45"/>
      <c r="MFS36" s="45"/>
      <c r="MFT36" s="45"/>
      <c r="MFU36" s="45"/>
      <c r="MFV36" s="45"/>
      <c r="MFW36" s="45"/>
      <c r="MFX36" s="45"/>
      <c r="MFY36" s="45"/>
      <c r="MFZ36" s="45"/>
      <c r="MGA36" s="45"/>
      <c r="MGB36" s="45"/>
      <c r="MGC36" s="45"/>
      <c r="MGD36" s="45"/>
      <c r="MGE36" s="45"/>
      <c r="MGF36" s="45"/>
      <c r="MGG36" s="45"/>
      <c r="MGH36" s="45"/>
      <c r="MGI36" s="45"/>
      <c r="MGJ36" s="45"/>
      <c r="MGK36" s="45"/>
      <c r="MGL36" s="45"/>
      <c r="MGM36" s="45"/>
      <c r="MGN36" s="45"/>
      <c r="MGO36" s="45"/>
      <c r="MGP36" s="45"/>
      <c r="MGQ36" s="45"/>
      <c r="MGR36" s="45"/>
      <c r="MGS36" s="45"/>
      <c r="MGT36" s="45"/>
      <c r="MGU36" s="45"/>
      <c r="MGV36" s="45"/>
      <c r="MGW36" s="45"/>
      <c r="MGX36" s="45"/>
      <c r="MGY36" s="45"/>
      <c r="MGZ36" s="45"/>
      <c r="MHA36" s="45"/>
      <c r="MHB36" s="45"/>
      <c r="MHC36" s="45"/>
      <c r="MHD36" s="45"/>
      <c r="MHE36" s="45"/>
      <c r="MHF36" s="45"/>
      <c r="MHG36" s="45"/>
      <c r="MHH36" s="45"/>
      <c r="MHI36" s="45"/>
      <c r="MHJ36" s="45"/>
      <c r="MHK36" s="45"/>
      <c r="MHL36" s="45"/>
      <c r="MHM36" s="45"/>
      <c r="MHN36" s="45"/>
      <c r="MHO36" s="45"/>
      <c r="MHP36" s="45"/>
      <c r="MHQ36" s="45"/>
      <c r="MHR36" s="45"/>
      <c r="MHS36" s="45"/>
      <c r="MHT36" s="45"/>
      <c r="MHU36" s="45"/>
      <c r="MHV36" s="45"/>
      <c r="MHW36" s="45"/>
      <c r="MHX36" s="45"/>
      <c r="MHY36" s="45"/>
      <c r="MHZ36" s="45"/>
      <c r="MIA36" s="45"/>
      <c r="MIB36" s="45"/>
      <c r="MIC36" s="45"/>
      <c r="MID36" s="45"/>
      <c r="MIE36" s="45"/>
      <c r="MIF36" s="45"/>
      <c r="MIG36" s="45"/>
      <c r="MIH36" s="45"/>
      <c r="MII36" s="45"/>
      <c r="MIJ36" s="45"/>
      <c r="MIK36" s="45"/>
      <c r="MIL36" s="45"/>
      <c r="MIM36" s="45"/>
      <c r="MIN36" s="45"/>
      <c r="MIO36" s="45"/>
      <c r="MIP36" s="45"/>
      <c r="MIQ36" s="45"/>
      <c r="MIR36" s="45"/>
      <c r="MIS36" s="45"/>
      <c r="MIT36" s="45"/>
      <c r="MIU36" s="45"/>
      <c r="MIV36" s="45"/>
      <c r="MIW36" s="45"/>
      <c r="MIX36" s="45"/>
      <c r="MIY36" s="45"/>
      <c r="MIZ36" s="45"/>
      <c r="MJA36" s="45"/>
      <c r="MJB36" s="45"/>
      <c r="MJC36" s="45"/>
      <c r="MJD36" s="45"/>
      <c r="MJE36" s="45"/>
      <c r="MJF36" s="45"/>
      <c r="MJG36" s="45"/>
      <c r="MJH36" s="45"/>
      <c r="MJI36" s="45"/>
      <c r="MJJ36" s="45"/>
      <c r="MJK36" s="45"/>
      <c r="MJL36" s="45"/>
      <c r="MJM36" s="45"/>
      <c r="MJN36" s="45"/>
      <c r="MJO36" s="45"/>
      <c r="MJP36" s="45"/>
      <c r="MJQ36" s="45"/>
      <c r="MJR36" s="45"/>
      <c r="MJS36" s="45"/>
      <c r="MJT36" s="45"/>
      <c r="MJU36" s="45"/>
      <c r="MJV36" s="45"/>
      <c r="MJW36" s="45"/>
      <c r="MJX36" s="45"/>
      <c r="MJY36" s="45"/>
      <c r="MJZ36" s="45"/>
      <c r="MKA36" s="45"/>
      <c r="MKB36" s="45"/>
      <c r="MKC36" s="45"/>
      <c r="MKD36" s="45"/>
      <c r="MKE36" s="45"/>
      <c r="MKF36" s="45"/>
      <c r="MKG36" s="45"/>
      <c r="MKH36" s="45"/>
      <c r="MKI36" s="45"/>
      <c r="MKJ36" s="45"/>
      <c r="MKK36" s="45"/>
      <c r="MKL36" s="45"/>
      <c r="MKM36" s="45"/>
      <c r="MKN36" s="45"/>
      <c r="MKO36" s="45"/>
      <c r="MKP36" s="45"/>
      <c r="MKQ36" s="45"/>
      <c r="MKR36" s="45"/>
      <c r="MKS36" s="45"/>
      <c r="MKT36" s="45"/>
      <c r="MKU36" s="45"/>
      <c r="MKV36" s="45"/>
      <c r="MKW36" s="45"/>
      <c r="MKX36" s="45"/>
      <c r="MKY36" s="45"/>
      <c r="MKZ36" s="45"/>
      <c r="MLA36" s="45"/>
      <c r="MLB36" s="45"/>
      <c r="MLC36" s="45"/>
      <c r="MLD36" s="45"/>
      <c r="MLE36" s="45"/>
      <c r="MLF36" s="45"/>
      <c r="MLG36" s="45"/>
      <c r="MLH36" s="45"/>
      <c r="MLI36" s="45"/>
      <c r="MLJ36" s="45"/>
      <c r="MLK36" s="45"/>
      <c r="MLL36" s="45"/>
      <c r="MLM36" s="45"/>
      <c r="MLN36" s="45"/>
      <c r="MLO36" s="45"/>
      <c r="MLP36" s="45"/>
      <c r="MLQ36" s="45"/>
      <c r="MLR36" s="45"/>
      <c r="MLS36" s="45"/>
      <c r="MLT36" s="45"/>
      <c r="MLU36" s="45"/>
      <c r="MLV36" s="45"/>
      <c r="MLW36" s="45"/>
      <c r="MLX36" s="45"/>
      <c r="MLY36" s="45"/>
      <c r="MLZ36" s="45"/>
      <c r="MMA36" s="45"/>
      <c r="MMB36" s="45"/>
      <c r="MMC36" s="45"/>
      <c r="MMD36" s="45"/>
      <c r="MME36" s="45"/>
      <c r="MMF36" s="45"/>
      <c r="MMG36" s="45"/>
      <c r="MMH36" s="45"/>
      <c r="MMI36" s="45"/>
      <c r="MMJ36" s="45"/>
      <c r="MMK36" s="45"/>
      <c r="MML36" s="45"/>
      <c r="MMM36" s="45"/>
      <c r="MMN36" s="45"/>
      <c r="MMO36" s="45"/>
      <c r="MMP36" s="45"/>
      <c r="MMQ36" s="45"/>
      <c r="MMR36" s="45"/>
      <c r="MMS36" s="45"/>
      <c r="MMT36" s="45"/>
      <c r="MMU36" s="45"/>
      <c r="MMV36" s="45"/>
      <c r="MMW36" s="45"/>
      <c r="MMX36" s="45"/>
      <c r="MMY36" s="45"/>
      <c r="MMZ36" s="45"/>
      <c r="MNA36" s="45"/>
      <c r="MNB36" s="45"/>
      <c r="MNC36" s="45"/>
      <c r="MND36" s="45"/>
      <c r="MNE36" s="45"/>
      <c r="MNF36" s="45"/>
      <c r="MNG36" s="45"/>
      <c r="MNH36" s="45"/>
      <c r="MNI36" s="45"/>
      <c r="MNJ36" s="45"/>
      <c r="MNK36" s="45"/>
      <c r="MNL36" s="45"/>
      <c r="MNM36" s="45"/>
      <c r="MNN36" s="45"/>
      <c r="MNO36" s="45"/>
      <c r="MNP36" s="45"/>
      <c r="MNQ36" s="45"/>
      <c r="MNR36" s="45"/>
      <c r="MNS36" s="45"/>
      <c r="MNT36" s="45"/>
      <c r="MNU36" s="45"/>
      <c r="MNV36" s="45"/>
      <c r="MNW36" s="45"/>
      <c r="MNX36" s="45"/>
      <c r="MNY36" s="45"/>
      <c r="MNZ36" s="45"/>
      <c r="MOA36" s="45"/>
      <c r="MOB36" s="45"/>
      <c r="MOC36" s="45"/>
      <c r="MOD36" s="45"/>
      <c r="MOE36" s="45"/>
      <c r="MOF36" s="45"/>
      <c r="MOG36" s="45"/>
      <c r="MOH36" s="45"/>
      <c r="MOI36" s="45"/>
      <c r="MOJ36" s="45"/>
      <c r="MOK36" s="45"/>
      <c r="MOL36" s="45"/>
      <c r="MOM36" s="45"/>
      <c r="MON36" s="45"/>
      <c r="MOO36" s="45"/>
      <c r="MOP36" s="45"/>
      <c r="MOQ36" s="45"/>
      <c r="MOR36" s="45"/>
      <c r="MOS36" s="45"/>
      <c r="MOT36" s="45"/>
      <c r="MOU36" s="45"/>
      <c r="MOV36" s="45"/>
      <c r="MOW36" s="45"/>
      <c r="MOX36" s="45"/>
      <c r="MOY36" s="45"/>
      <c r="MOZ36" s="45"/>
      <c r="MPA36" s="45"/>
      <c r="MPB36" s="45"/>
      <c r="MPC36" s="45"/>
      <c r="MPD36" s="45"/>
      <c r="MPE36" s="45"/>
      <c r="MPF36" s="45"/>
      <c r="MPG36" s="45"/>
      <c r="MPH36" s="45"/>
      <c r="MPI36" s="45"/>
      <c r="MPJ36" s="45"/>
      <c r="MPK36" s="45"/>
      <c r="MPL36" s="45"/>
      <c r="MPM36" s="45"/>
      <c r="MPN36" s="45"/>
      <c r="MPO36" s="45"/>
      <c r="MPP36" s="45"/>
      <c r="MPQ36" s="45"/>
      <c r="MPR36" s="45"/>
      <c r="MPS36" s="45"/>
      <c r="MPT36" s="45"/>
      <c r="MPU36" s="45"/>
      <c r="MPV36" s="45"/>
      <c r="MPW36" s="45"/>
      <c r="MPX36" s="45"/>
      <c r="MPY36" s="45"/>
      <c r="MPZ36" s="45"/>
      <c r="MQA36" s="45"/>
      <c r="MQB36" s="45"/>
      <c r="MQC36" s="45"/>
      <c r="MQD36" s="45"/>
      <c r="MQE36" s="45"/>
      <c r="MQF36" s="45"/>
      <c r="MQG36" s="45"/>
      <c r="MQH36" s="45"/>
      <c r="MQI36" s="45"/>
      <c r="MQJ36" s="45"/>
      <c r="MQK36" s="45"/>
      <c r="MQL36" s="45"/>
      <c r="MQM36" s="45"/>
      <c r="MQN36" s="45"/>
      <c r="MQO36" s="45"/>
      <c r="MQP36" s="45"/>
      <c r="MQQ36" s="45"/>
      <c r="MQR36" s="45"/>
      <c r="MQS36" s="45"/>
      <c r="MQT36" s="45"/>
      <c r="MQU36" s="45"/>
      <c r="MQV36" s="45"/>
      <c r="MQW36" s="45"/>
      <c r="MQX36" s="45"/>
      <c r="MQY36" s="45"/>
      <c r="MQZ36" s="45"/>
      <c r="MRA36" s="45"/>
      <c r="MRB36" s="45"/>
      <c r="MRC36" s="45"/>
      <c r="MRD36" s="45"/>
      <c r="MRE36" s="45"/>
      <c r="MRF36" s="45"/>
      <c r="MRG36" s="45"/>
      <c r="MRH36" s="45"/>
      <c r="MRI36" s="45"/>
      <c r="MRJ36" s="45"/>
      <c r="MRK36" s="45"/>
      <c r="MRL36" s="45"/>
      <c r="MRM36" s="45"/>
      <c r="MRN36" s="45"/>
      <c r="MRO36" s="45"/>
      <c r="MRP36" s="45"/>
      <c r="MRQ36" s="45"/>
      <c r="MRR36" s="45"/>
      <c r="MRS36" s="45"/>
      <c r="MRT36" s="45"/>
      <c r="MRU36" s="45"/>
      <c r="MRV36" s="45"/>
      <c r="MRW36" s="45"/>
      <c r="MRX36" s="45"/>
      <c r="MRY36" s="45"/>
      <c r="MRZ36" s="45"/>
      <c r="MSA36" s="45"/>
      <c r="MSB36" s="45"/>
      <c r="MSC36" s="45"/>
      <c r="MSD36" s="45"/>
      <c r="MSE36" s="45"/>
      <c r="MSF36" s="45"/>
      <c r="MSG36" s="45"/>
      <c r="MSH36" s="45"/>
      <c r="MSI36" s="45"/>
      <c r="MSJ36" s="45"/>
      <c r="MSK36" s="45"/>
      <c r="MSL36" s="45"/>
      <c r="MSM36" s="45"/>
      <c r="MSN36" s="45"/>
      <c r="MSO36" s="45"/>
      <c r="MSP36" s="45"/>
      <c r="MSQ36" s="45"/>
      <c r="MSR36" s="45"/>
      <c r="MSS36" s="45"/>
      <c r="MST36" s="45"/>
      <c r="MSU36" s="45"/>
      <c r="MSV36" s="45"/>
      <c r="MSW36" s="45"/>
      <c r="MSX36" s="45"/>
      <c r="MSY36" s="45"/>
      <c r="MSZ36" s="45"/>
      <c r="MTA36" s="45"/>
      <c r="MTB36" s="45"/>
      <c r="MTC36" s="45"/>
      <c r="MTD36" s="45"/>
      <c r="MTE36" s="45"/>
      <c r="MTF36" s="45"/>
      <c r="MTG36" s="45"/>
      <c r="MTH36" s="45"/>
      <c r="MTI36" s="45"/>
      <c r="MTJ36" s="45"/>
      <c r="MTK36" s="45"/>
      <c r="MTL36" s="45"/>
      <c r="MTM36" s="45"/>
      <c r="MTN36" s="45"/>
      <c r="MTO36" s="45"/>
      <c r="MTP36" s="45"/>
      <c r="MTQ36" s="45"/>
      <c r="MTR36" s="45"/>
      <c r="MTS36" s="45"/>
      <c r="MTT36" s="45"/>
      <c r="MTU36" s="45"/>
      <c r="MTV36" s="45"/>
      <c r="MTW36" s="45"/>
      <c r="MTX36" s="45"/>
      <c r="MTY36" s="45"/>
      <c r="MTZ36" s="45"/>
      <c r="MUA36" s="45"/>
      <c r="MUB36" s="45"/>
      <c r="MUC36" s="45"/>
      <c r="MUD36" s="45"/>
      <c r="MUE36" s="45"/>
      <c r="MUF36" s="45"/>
      <c r="MUG36" s="45"/>
      <c r="MUH36" s="45"/>
      <c r="MUI36" s="45"/>
      <c r="MUJ36" s="45"/>
      <c r="MUK36" s="45"/>
      <c r="MUL36" s="45"/>
      <c r="MUM36" s="45"/>
      <c r="MUN36" s="45"/>
      <c r="MUO36" s="45"/>
      <c r="MUP36" s="45"/>
      <c r="MUQ36" s="45"/>
      <c r="MUR36" s="45"/>
      <c r="MUS36" s="45"/>
      <c r="MUT36" s="45"/>
      <c r="MUU36" s="45"/>
      <c r="MUV36" s="45"/>
      <c r="MUW36" s="45"/>
      <c r="MUX36" s="45"/>
      <c r="MUY36" s="45"/>
      <c r="MUZ36" s="45"/>
      <c r="MVA36" s="45"/>
      <c r="MVB36" s="45"/>
      <c r="MVC36" s="45"/>
      <c r="MVD36" s="45"/>
      <c r="MVE36" s="45"/>
      <c r="MVF36" s="45"/>
      <c r="MVG36" s="45"/>
      <c r="MVH36" s="45"/>
      <c r="MVI36" s="45"/>
      <c r="MVJ36" s="45"/>
      <c r="MVK36" s="45"/>
      <c r="MVL36" s="45"/>
      <c r="MVM36" s="45"/>
      <c r="MVN36" s="45"/>
      <c r="MVO36" s="45"/>
      <c r="MVP36" s="45"/>
      <c r="MVQ36" s="45"/>
      <c r="MVR36" s="45"/>
      <c r="MVS36" s="45"/>
      <c r="MVT36" s="45"/>
      <c r="MVU36" s="45"/>
      <c r="MVV36" s="45"/>
      <c r="MVW36" s="45"/>
      <c r="MVX36" s="45"/>
      <c r="MVY36" s="45"/>
      <c r="MVZ36" s="45"/>
      <c r="MWA36" s="45"/>
      <c r="MWB36" s="45"/>
      <c r="MWC36" s="45"/>
      <c r="MWD36" s="45"/>
      <c r="MWE36" s="45"/>
      <c r="MWF36" s="45"/>
      <c r="MWG36" s="45"/>
      <c r="MWH36" s="45"/>
      <c r="MWI36" s="45"/>
      <c r="MWJ36" s="45"/>
      <c r="MWK36" s="45"/>
      <c r="MWL36" s="45"/>
      <c r="MWM36" s="45"/>
      <c r="MWN36" s="45"/>
      <c r="MWO36" s="45"/>
      <c r="MWP36" s="45"/>
      <c r="MWQ36" s="45"/>
      <c r="MWR36" s="45"/>
      <c r="MWS36" s="45"/>
      <c r="MWT36" s="45"/>
      <c r="MWU36" s="45"/>
      <c r="MWV36" s="45"/>
      <c r="MWW36" s="45"/>
      <c r="MWX36" s="45"/>
      <c r="MWY36" s="45"/>
      <c r="MWZ36" s="45"/>
      <c r="MXA36" s="45"/>
      <c r="MXB36" s="45"/>
      <c r="MXC36" s="45"/>
      <c r="MXD36" s="45"/>
      <c r="MXE36" s="45"/>
      <c r="MXF36" s="45"/>
      <c r="MXG36" s="45"/>
      <c r="MXH36" s="45"/>
      <c r="MXI36" s="45"/>
      <c r="MXJ36" s="45"/>
      <c r="MXK36" s="45"/>
      <c r="MXL36" s="45"/>
      <c r="MXM36" s="45"/>
      <c r="MXN36" s="45"/>
      <c r="MXO36" s="45"/>
      <c r="MXP36" s="45"/>
      <c r="MXQ36" s="45"/>
      <c r="MXR36" s="45"/>
      <c r="MXS36" s="45"/>
      <c r="MXT36" s="45"/>
      <c r="MXU36" s="45"/>
      <c r="MXV36" s="45"/>
      <c r="MXW36" s="45"/>
      <c r="MXX36" s="45"/>
      <c r="MXY36" s="45"/>
      <c r="MXZ36" s="45"/>
      <c r="MYA36" s="45"/>
      <c r="MYB36" s="45"/>
      <c r="MYC36" s="45"/>
      <c r="MYD36" s="45"/>
      <c r="MYE36" s="45"/>
      <c r="MYF36" s="45"/>
      <c r="MYG36" s="45"/>
      <c r="MYH36" s="45"/>
      <c r="MYI36" s="45"/>
      <c r="MYJ36" s="45"/>
      <c r="MYK36" s="45"/>
      <c r="MYL36" s="45"/>
      <c r="MYM36" s="45"/>
      <c r="MYN36" s="45"/>
      <c r="MYO36" s="45"/>
      <c r="MYP36" s="45"/>
      <c r="MYQ36" s="45"/>
      <c r="MYR36" s="45"/>
      <c r="MYS36" s="45"/>
      <c r="MYT36" s="45"/>
      <c r="MYU36" s="45"/>
      <c r="MYV36" s="45"/>
      <c r="MYW36" s="45"/>
      <c r="MYX36" s="45"/>
      <c r="MYY36" s="45"/>
      <c r="MYZ36" s="45"/>
      <c r="MZA36" s="45"/>
      <c r="MZB36" s="45"/>
      <c r="MZC36" s="45"/>
      <c r="MZD36" s="45"/>
      <c r="MZE36" s="45"/>
      <c r="MZF36" s="45"/>
      <c r="MZG36" s="45"/>
      <c r="MZH36" s="45"/>
      <c r="MZI36" s="45"/>
      <c r="MZJ36" s="45"/>
      <c r="MZK36" s="45"/>
      <c r="MZL36" s="45"/>
      <c r="MZM36" s="45"/>
      <c r="MZN36" s="45"/>
      <c r="MZO36" s="45"/>
      <c r="MZP36" s="45"/>
      <c r="MZQ36" s="45"/>
      <c r="MZR36" s="45"/>
      <c r="MZS36" s="45"/>
      <c r="MZT36" s="45"/>
      <c r="MZU36" s="45"/>
      <c r="MZV36" s="45"/>
      <c r="MZW36" s="45"/>
      <c r="MZX36" s="45"/>
      <c r="MZY36" s="45"/>
      <c r="MZZ36" s="45"/>
      <c r="NAA36" s="45"/>
      <c r="NAB36" s="45"/>
      <c r="NAC36" s="45"/>
      <c r="NAD36" s="45"/>
      <c r="NAE36" s="45"/>
      <c r="NAF36" s="45"/>
      <c r="NAG36" s="45"/>
      <c r="NAH36" s="45"/>
      <c r="NAI36" s="45"/>
      <c r="NAJ36" s="45"/>
      <c r="NAK36" s="45"/>
      <c r="NAL36" s="45"/>
      <c r="NAM36" s="45"/>
      <c r="NAN36" s="45"/>
      <c r="NAO36" s="45"/>
      <c r="NAP36" s="45"/>
      <c r="NAQ36" s="45"/>
      <c r="NAR36" s="45"/>
      <c r="NAS36" s="45"/>
      <c r="NAT36" s="45"/>
      <c r="NAU36" s="45"/>
      <c r="NAV36" s="45"/>
      <c r="NAW36" s="45"/>
      <c r="NAX36" s="45"/>
      <c r="NAY36" s="45"/>
      <c r="NAZ36" s="45"/>
      <c r="NBA36" s="45"/>
      <c r="NBB36" s="45"/>
      <c r="NBC36" s="45"/>
      <c r="NBD36" s="45"/>
      <c r="NBE36" s="45"/>
      <c r="NBF36" s="45"/>
      <c r="NBG36" s="45"/>
      <c r="NBH36" s="45"/>
      <c r="NBI36" s="45"/>
      <c r="NBJ36" s="45"/>
      <c r="NBK36" s="45"/>
      <c r="NBL36" s="45"/>
      <c r="NBM36" s="45"/>
      <c r="NBN36" s="45"/>
      <c r="NBO36" s="45"/>
      <c r="NBP36" s="45"/>
      <c r="NBQ36" s="45"/>
      <c r="NBR36" s="45"/>
      <c r="NBS36" s="45"/>
      <c r="NBT36" s="45"/>
      <c r="NBU36" s="45"/>
      <c r="NBV36" s="45"/>
      <c r="NBW36" s="45"/>
      <c r="NBX36" s="45"/>
      <c r="NBY36" s="45"/>
      <c r="NBZ36" s="45"/>
      <c r="NCA36" s="45"/>
      <c r="NCB36" s="45"/>
      <c r="NCC36" s="45"/>
      <c r="NCD36" s="45"/>
      <c r="NCE36" s="45"/>
      <c r="NCF36" s="45"/>
      <c r="NCG36" s="45"/>
      <c r="NCH36" s="45"/>
      <c r="NCI36" s="45"/>
      <c r="NCJ36" s="45"/>
      <c r="NCK36" s="45"/>
      <c r="NCL36" s="45"/>
      <c r="NCM36" s="45"/>
      <c r="NCN36" s="45"/>
      <c r="NCO36" s="45"/>
      <c r="NCP36" s="45"/>
      <c r="NCQ36" s="45"/>
      <c r="NCR36" s="45"/>
      <c r="NCS36" s="45"/>
      <c r="NCT36" s="45"/>
      <c r="NCU36" s="45"/>
      <c r="NCV36" s="45"/>
      <c r="NCW36" s="45"/>
      <c r="NCX36" s="45"/>
      <c r="NCY36" s="45"/>
      <c r="NCZ36" s="45"/>
      <c r="NDA36" s="45"/>
      <c r="NDB36" s="45"/>
      <c r="NDC36" s="45"/>
      <c r="NDD36" s="45"/>
      <c r="NDE36" s="45"/>
      <c r="NDF36" s="45"/>
      <c r="NDG36" s="45"/>
      <c r="NDH36" s="45"/>
      <c r="NDI36" s="45"/>
      <c r="NDJ36" s="45"/>
      <c r="NDK36" s="45"/>
      <c r="NDL36" s="45"/>
      <c r="NDM36" s="45"/>
      <c r="NDN36" s="45"/>
      <c r="NDO36" s="45"/>
      <c r="NDP36" s="45"/>
      <c r="NDQ36" s="45"/>
      <c r="NDR36" s="45"/>
      <c r="NDS36" s="45"/>
      <c r="NDT36" s="45"/>
      <c r="NDU36" s="45"/>
      <c r="NDV36" s="45"/>
      <c r="NDW36" s="45"/>
      <c r="NDX36" s="45"/>
      <c r="NDY36" s="45"/>
      <c r="NDZ36" s="45"/>
      <c r="NEA36" s="45"/>
      <c r="NEB36" s="45"/>
      <c r="NEC36" s="45"/>
      <c r="NED36" s="45"/>
      <c r="NEE36" s="45"/>
      <c r="NEF36" s="45"/>
      <c r="NEG36" s="45"/>
      <c r="NEH36" s="45"/>
      <c r="NEI36" s="45"/>
      <c r="NEJ36" s="45"/>
      <c r="NEK36" s="45"/>
      <c r="NEL36" s="45"/>
      <c r="NEM36" s="45"/>
      <c r="NEN36" s="45"/>
      <c r="NEO36" s="45"/>
      <c r="NEP36" s="45"/>
      <c r="NEQ36" s="45"/>
      <c r="NER36" s="45"/>
      <c r="NES36" s="45"/>
      <c r="NET36" s="45"/>
      <c r="NEU36" s="45"/>
      <c r="NEV36" s="45"/>
      <c r="NEW36" s="45"/>
      <c r="NEX36" s="45"/>
      <c r="NEY36" s="45"/>
      <c r="NEZ36" s="45"/>
      <c r="NFA36" s="45"/>
      <c r="NFB36" s="45"/>
      <c r="NFC36" s="45"/>
      <c r="NFD36" s="45"/>
      <c r="NFE36" s="45"/>
      <c r="NFF36" s="45"/>
      <c r="NFG36" s="45"/>
      <c r="NFH36" s="45"/>
      <c r="NFI36" s="45"/>
      <c r="NFJ36" s="45"/>
      <c r="NFK36" s="45"/>
      <c r="NFL36" s="45"/>
      <c r="NFM36" s="45"/>
      <c r="NFN36" s="45"/>
      <c r="NFO36" s="45"/>
      <c r="NFP36" s="45"/>
      <c r="NFQ36" s="45"/>
      <c r="NFR36" s="45"/>
      <c r="NFS36" s="45"/>
      <c r="NFT36" s="45"/>
      <c r="NFU36" s="45"/>
      <c r="NFV36" s="45"/>
      <c r="NFW36" s="45"/>
      <c r="NFX36" s="45"/>
      <c r="NFY36" s="45"/>
      <c r="NFZ36" s="45"/>
      <c r="NGA36" s="45"/>
      <c r="NGB36" s="45"/>
      <c r="NGC36" s="45"/>
      <c r="NGD36" s="45"/>
      <c r="NGE36" s="45"/>
      <c r="NGF36" s="45"/>
      <c r="NGG36" s="45"/>
      <c r="NGH36" s="45"/>
      <c r="NGI36" s="45"/>
      <c r="NGJ36" s="45"/>
      <c r="NGK36" s="45"/>
      <c r="NGL36" s="45"/>
      <c r="NGM36" s="45"/>
      <c r="NGN36" s="45"/>
      <c r="NGO36" s="45"/>
      <c r="NGP36" s="45"/>
      <c r="NGQ36" s="45"/>
      <c r="NGR36" s="45"/>
      <c r="NGS36" s="45"/>
      <c r="NGT36" s="45"/>
      <c r="NGU36" s="45"/>
      <c r="NGV36" s="45"/>
      <c r="NGW36" s="45"/>
      <c r="NGX36" s="45"/>
      <c r="NGY36" s="45"/>
      <c r="NGZ36" s="45"/>
      <c r="NHA36" s="45"/>
      <c r="NHB36" s="45"/>
      <c r="NHC36" s="45"/>
      <c r="NHD36" s="45"/>
      <c r="NHE36" s="45"/>
      <c r="NHF36" s="45"/>
      <c r="NHG36" s="45"/>
      <c r="NHH36" s="45"/>
      <c r="NHI36" s="45"/>
      <c r="NHJ36" s="45"/>
      <c r="NHK36" s="45"/>
      <c r="NHL36" s="45"/>
      <c r="NHM36" s="45"/>
      <c r="NHN36" s="45"/>
      <c r="NHO36" s="45"/>
      <c r="NHP36" s="45"/>
      <c r="NHQ36" s="45"/>
      <c r="NHR36" s="45"/>
      <c r="NHS36" s="45"/>
      <c r="NHT36" s="45"/>
      <c r="NHU36" s="45"/>
      <c r="NHV36" s="45"/>
      <c r="NHW36" s="45"/>
      <c r="NHX36" s="45"/>
      <c r="NHY36" s="45"/>
      <c r="NHZ36" s="45"/>
      <c r="NIA36" s="45"/>
      <c r="NIB36" s="45"/>
      <c r="NIC36" s="45"/>
      <c r="NID36" s="45"/>
      <c r="NIE36" s="45"/>
      <c r="NIF36" s="45"/>
      <c r="NIG36" s="45"/>
      <c r="NIH36" s="45"/>
      <c r="NII36" s="45"/>
      <c r="NIJ36" s="45"/>
      <c r="NIK36" s="45"/>
      <c r="NIL36" s="45"/>
      <c r="NIM36" s="45"/>
      <c r="NIN36" s="45"/>
      <c r="NIO36" s="45"/>
      <c r="NIP36" s="45"/>
      <c r="NIQ36" s="45"/>
      <c r="NIR36" s="45"/>
      <c r="NIS36" s="45"/>
      <c r="NIT36" s="45"/>
      <c r="NIU36" s="45"/>
      <c r="NIV36" s="45"/>
      <c r="NIW36" s="45"/>
      <c r="NIX36" s="45"/>
      <c r="NIY36" s="45"/>
      <c r="NIZ36" s="45"/>
      <c r="NJA36" s="45"/>
      <c r="NJB36" s="45"/>
      <c r="NJC36" s="45"/>
      <c r="NJD36" s="45"/>
      <c r="NJE36" s="45"/>
      <c r="NJF36" s="45"/>
      <c r="NJG36" s="45"/>
      <c r="NJH36" s="45"/>
      <c r="NJI36" s="45"/>
      <c r="NJJ36" s="45"/>
      <c r="NJK36" s="45"/>
      <c r="NJL36" s="45"/>
      <c r="NJM36" s="45"/>
      <c r="NJN36" s="45"/>
      <c r="NJO36" s="45"/>
      <c r="NJP36" s="45"/>
      <c r="NJQ36" s="45"/>
      <c r="NJR36" s="45"/>
      <c r="NJS36" s="45"/>
      <c r="NJT36" s="45"/>
      <c r="NJU36" s="45"/>
      <c r="NJV36" s="45"/>
      <c r="NJW36" s="45"/>
      <c r="NJX36" s="45"/>
      <c r="NJY36" s="45"/>
      <c r="NJZ36" s="45"/>
      <c r="NKA36" s="45"/>
      <c r="NKB36" s="45"/>
      <c r="NKC36" s="45"/>
      <c r="NKD36" s="45"/>
      <c r="NKE36" s="45"/>
      <c r="NKF36" s="45"/>
      <c r="NKG36" s="45"/>
      <c r="NKH36" s="45"/>
      <c r="NKI36" s="45"/>
      <c r="NKJ36" s="45"/>
      <c r="NKK36" s="45"/>
      <c r="NKL36" s="45"/>
      <c r="NKM36" s="45"/>
      <c r="NKN36" s="45"/>
      <c r="NKO36" s="45"/>
      <c r="NKP36" s="45"/>
      <c r="NKQ36" s="45"/>
      <c r="NKR36" s="45"/>
      <c r="NKS36" s="45"/>
      <c r="NKT36" s="45"/>
      <c r="NKU36" s="45"/>
      <c r="NKV36" s="45"/>
      <c r="NKW36" s="45"/>
      <c r="NKX36" s="45"/>
      <c r="NKY36" s="45"/>
      <c r="NKZ36" s="45"/>
      <c r="NLA36" s="45"/>
      <c r="NLB36" s="45"/>
      <c r="NLC36" s="45"/>
      <c r="NLD36" s="45"/>
      <c r="NLE36" s="45"/>
      <c r="NLF36" s="45"/>
      <c r="NLG36" s="45"/>
      <c r="NLH36" s="45"/>
      <c r="NLI36" s="45"/>
      <c r="NLJ36" s="45"/>
      <c r="NLK36" s="45"/>
      <c r="NLL36" s="45"/>
      <c r="NLM36" s="45"/>
      <c r="NLN36" s="45"/>
      <c r="NLO36" s="45"/>
      <c r="NLP36" s="45"/>
      <c r="NLQ36" s="45"/>
      <c r="NLR36" s="45"/>
      <c r="NLS36" s="45"/>
      <c r="NLT36" s="45"/>
      <c r="NLU36" s="45"/>
      <c r="NLV36" s="45"/>
      <c r="NLW36" s="45"/>
      <c r="NLX36" s="45"/>
      <c r="NLY36" s="45"/>
      <c r="NLZ36" s="45"/>
      <c r="NMA36" s="45"/>
      <c r="NMB36" s="45"/>
      <c r="NMC36" s="45"/>
      <c r="NMD36" s="45"/>
      <c r="NME36" s="45"/>
      <c r="NMF36" s="45"/>
      <c r="NMG36" s="45"/>
      <c r="NMH36" s="45"/>
      <c r="NMI36" s="45"/>
      <c r="NMJ36" s="45"/>
      <c r="NMK36" s="45"/>
      <c r="NML36" s="45"/>
      <c r="NMM36" s="45"/>
      <c r="NMN36" s="45"/>
      <c r="NMO36" s="45"/>
      <c r="NMP36" s="45"/>
      <c r="NMQ36" s="45"/>
      <c r="NMR36" s="45"/>
      <c r="NMS36" s="45"/>
      <c r="NMT36" s="45"/>
      <c r="NMU36" s="45"/>
      <c r="NMV36" s="45"/>
      <c r="NMW36" s="45"/>
      <c r="NMX36" s="45"/>
      <c r="NMY36" s="45"/>
      <c r="NMZ36" s="45"/>
      <c r="NNA36" s="45"/>
      <c r="NNB36" s="45"/>
      <c r="NNC36" s="45"/>
      <c r="NND36" s="45"/>
      <c r="NNE36" s="45"/>
      <c r="NNF36" s="45"/>
      <c r="NNG36" s="45"/>
      <c r="NNH36" s="45"/>
      <c r="NNI36" s="45"/>
      <c r="NNJ36" s="45"/>
      <c r="NNK36" s="45"/>
      <c r="NNL36" s="45"/>
      <c r="NNM36" s="45"/>
      <c r="NNN36" s="45"/>
      <c r="NNO36" s="45"/>
      <c r="NNP36" s="45"/>
      <c r="NNQ36" s="45"/>
      <c r="NNR36" s="45"/>
      <c r="NNS36" s="45"/>
      <c r="NNT36" s="45"/>
      <c r="NNU36" s="45"/>
      <c r="NNV36" s="45"/>
      <c r="NNW36" s="45"/>
      <c r="NNX36" s="45"/>
      <c r="NNY36" s="45"/>
      <c r="NNZ36" s="45"/>
      <c r="NOA36" s="45"/>
      <c r="NOB36" s="45"/>
      <c r="NOC36" s="45"/>
      <c r="NOD36" s="45"/>
      <c r="NOE36" s="45"/>
      <c r="NOF36" s="45"/>
      <c r="NOG36" s="45"/>
      <c r="NOH36" s="45"/>
      <c r="NOI36" s="45"/>
      <c r="NOJ36" s="45"/>
      <c r="NOK36" s="45"/>
      <c r="NOL36" s="45"/>
      <c r="NOM36" s="45"/>
      <c r="NON36" s="45"/>
      <c r="NOO36" s="45"/>
      <c r="NOP36" s="45"/>
      <c r="NOQ36" s="45"/>
      <c r="NOR36" s="45"/>
      <c r="NOS36" s="45"/>
      <c r="NOT36" s="45"/>
      <c r="NOU36" s="45"/>
      <c r="NOV36" s="45"/>
      <c r="NOW36" s="45"/>
      <c r="NOX36" s="45"/>
      <c r="NOY36" s="45"/>
      <c r="NOZ36" s="45"/>
      <c r="NPA36" s="45"/>
      <c r="NPB36" s="45"/>
      <c r="NPC36" s="45"/>
      <c r="NPD36" s="45"/>
      <c r="NPE36" s="45"/>
      <c r="NPF36" s="45"/>
      <c r="NPG36" s="45"/>
      <c r="NPH36" s="45"/>
      <c r="NPI36" s="45"/>
      <c r="NPJ36" s="45"/>
      <c r="NPK36" s="45"/>
      <c r="NPL36" s="45"/>
      <c r="NPM36" s="45"/>
      <c r="NPN36" s="45"/>
      <c r="NPO36" s="45"/>
      <c r="NPP36" s="45"/>
      <c r="NPQ36" s="45"/>
      <c r="NPR36" s="45"/>
      <c r="NPS36" s="45"/>
      <c r="NPT36" s="45"/>
      <c r="NPU36" s="45"/>
      <c r="NPV36" s="45"/>
      <c r="NPW36" s="45"/>
      <c r="NPX36" s="45"/>
      <c r="NPY36" s="45"/>
      <c r="NPZ36" s="45"/>
      <c r="NQA36" s="45"/>
      <c r="NQB36" s="45"/>
      <c r="NQC36" s="45"/>
      <c r="NQD36" s="45"/>
      <c r="NQE36" s="45"/>
      <c r="NQF36" s="45"/>
      <c r="NQG36" s="45"/>
      <c r="NQH36" s="45"/>
      <c r="NQI36" s="45"/>
      <c r="NQJ36" s="45"/>
      <c r="NQK36" s="45"/>
      <c r="NQL36" s="45"/>
      <c r="NQM36" s="45"/>
      <c r="NQN36" s="45"/>
      <c r="NQO36" s="45"/>
      <c r="NQP36" s="45"/>
      <c r="NQQ36" s="45"/>
      <c r="NQR36" s="45"/>
      <c r="NQS36" s="45"/>
      <c r="NQT36" s="45"/>
      <c r="NQU36" s="45"/>
      <c r="NQV36" s="45"/>
      <c r="NQW36" s="45"/>
      <c r="NQX36" s="45"/>
      <c r="NQY36" s="45"/>
      <c r="NQZ36" s="45"/>
      <c r="NRA36" s="45"/>
      <c r="NRB36" s="45"/>
      <c r="NRC36" s="45"/>
      <c r="NRD36" s="45"/>
      <c r="NRE36" s="45"/>
      <c r="NRF36" s="45"/>
      <c r="NRG36" s="45"/>
      <c r="NRH36" s="45"/>
      <c r="NRI36" s="45"/>
      <c r="NRJ36" s="45"/>
      <c r="NRK36" s="45"/>
      <c r="NRL36" s="45"/>
      <c r="NRM36" s="45"/>
      <c r="NRN36" s="45"/>
      <c r="NRO36" s="45"/>
      <c r="NRP36" s="45"/>
      <c r="NRQ36" s="45"/>
      <c r="NRR36" s="45"/>
      <c r="NRS36" s="45"/>
      <c r="NRT36" s="45"/>
      <c r="NRU36" s="45"/>
      <c r="NRV36" s="45"/>
      <c r="NRW36" s="45"/>
      <c r="NRX36" s="45"/>
      <c r="NRY36" s="45"/>
      <c r="NRZ36" s="45"/>
      <c r="NSA36" s="45"/>
      <c r="NSB36" s="45"/>
      <c r="NSC36" s="45"/>
      <c r="NSD36" s="45"/>
      <c r="NSE36" s="45"/>
      <c r="NSF36" s="45"/>
      <c r="NSG36" s="45"/>
      <c r="NSH36" s="45"/>
      <c r="NSI36" s="45"/>
      <c r="NSJ36" s="45"/>
      <c r="NSK36" s="45"/>
      <c r="NSL36" s="45"/>
      <c r="NSM36" s="45"/>
      <c r="NSN36" s="45"/>
      <c r="NSO36" s="45"/>
      <c r="NSP36" s="45"/>
      <c r="NSQ36" s="45"/>
      <c r="NSR36" s="45"/>
      <c r="NSS36" s="45"/>
      <c r="NST36" s="45"/>
      <c r="NSU36" s="45"/>
      <c r="NSV36" s="45"/>
      <c r="NSW36" s="45"/>
      <c r="NSX36" s="45"/>
      <c r="NSY36" s="45"/>
      <c r="NSZ36" s="45"/>
      <c r="NTA36" s="45"/>
      <c r="NTB36" s="45"/>
      <c r="NTC36" s="45"/>
      <c r="NTD36" s="45"/>
      <c r="NTE36" s="45"/>
      <c r="NTF36" s="45"/>
      <c r="NTG36" s="45"/>
      <c r="NTH36" s="45"/>
      <c r="NTI36" s="45"/>
      <c r="NTJ36" s="45"/>
      <c r="NTK36" s="45"/>
      <c r="NTL36" s="45"/>
      <c r="NTM36" s="45"/>
      <c r="NTN36" s="45"/>
      <c r="NTO36" s="45"/>
      <c r="NTP36" s="45"/>
      <c r="NTQ36" s="45"/>
      <c r="NTR36" s="45"/>
      <c r="NTS36" s="45"/>
      <c r="NTT36" s="45"/>
      <c r="NTU36" s="45"/>
      <c r="NTV36" s="45"/>
      <c r="NTW36" s="45"/>
      <c r="NTX36" s="45"/>
      <c r="NTY36" s="45"/>
      <c r="NTZ36" s="45"/>
      <c r="NUA36" s="45"/>
      <c r="NUB36" s="45"/>
      <c r="NUC36" s="45"/>
      <c r="NUD36" s="45"/>
      <c r="NUE36" s="45"/>
      <c r="NUF36" s="45"/>
      <c r="NUG36" s="45"/>
      <c r="NUH36" s="45"/>
      <c r="NUI36" s="45"/>
      <c r="NUJ36" s="45"/>
      <c r="NUK36" s="45"/>
      <c r="NUL36" s="45"/>
      <c r="NUM36" s="45"/>
      <c r="NUN36" s="45"/>
      <c r="NUO36" s="45"/>
      <c r="NUP36" s="45"/>
      <c r="NUQ36" s="45"/>
      <c r="NUR36" s="45"/>
      <c r="NUS36" s="45"/>
      <c r="NUT36" s="45"/>
      <c r="NUU36" s="45"/>
      <c r="NUV36" s="45"/>
      <c r="NUW36" s="45"/>
      <c r="NUX36" s="45"/>
      <c r="NUY36" s="45"/>
      <c r="NUZ36" s="45"/>
      <c r="NVA36" s="45"/>
      <c r="NVB36" s="45"/>
      <c r="NVC36" s="45"/>
      <c r="NVD36" s="45"/>
      <c r="NVE36" s="45"/>
      <c r="NVF36" s="45"/>
      <c r="NVG36" s="45"/>
      <c r="NVH36" s="45"/>
      <c r="NVI36" s="45"/>
      <c r="NVJ36" s="45"/>
      <c r="NVK36" s="45"/>
      <c r="NVL36" s="45"/>
      <c r="NVM36" s="45"/>
      <c r="NVN36" s="45"/>
      <c r="NVO36" s="45"/>
      <c r="NVP36" s="45"/>
      <c r="NVQ36" s="45"/>
      <c r="NVR36" s="45"/>
      <c r="NVS36" s="45"/>
      <c r="NVT36" s="45"/>
      <c r="NVU36" s="45"/>
      <c r="NVV36" s="45"/>
      <c r="NVW36" s="45"/>
      <c r="NVX36" s="45"/>
      <c r="NVY36" s="45"/>
      <c r="NVZ36" s="45"/>
      <c r="NWA36" s="45"/>
      <c r="NWB36" s="45"/>
      <c r="NWC36" s="45"/>
      <c r="NWD36" s="45"/>
      <c r="NWE36" s="45"/>
      <c r="NWF36" s="45"/>
      <c r="NWG36" s="45"/>
      <c r="NWH36" s="45"/>
      <c r="NWI36" s="45"/>
      <c r="NWJ36" s="45"/>
      <c r="NWK36" s="45"/>
      <c r="NWL36" s="45"/>
      <c r="NWM36" s="45"/>
      <c r="NWN36" s="45"/>
      <c r="NWO36" s="45"/>
      <c r="NWP36" s="45"/>
      <c r="NWQ36" s="45"/>
      <c r="NWR36" s="45"/>
      <c r="NWS36" s="45"/>
      <c r="NWT36" s="45"/>
      <c r="NWU36" s="45"/>
      <c r="NWV36" s="45"/>
      <c r="NWW36" s="45"/>
      <c r="NWX36" s="45"/>
      <c r="NWY36" s="45"/>
      <c r="NWZ36" s="45"/>
      <c r="NXA36" s="45"/>
      <c r="NXB36" s="45"/>
      <c r="NXC36" s="45"/>
      <c r="NXD36" s="45"/>
      <c r="NXE36" s="45"/>
      <c r="NXF36" s="45"/>
      <c r="NXG36" s="45"/>
      <c r="NXH36" s="45"/>
      <c r="NXI36" s="45"/>
      <c r="NXJ36" s="45"/>
      <c r="NXK36" s="45"/>
      <c r="NXL36" s="45"/>
      <c r="NXM36" s="45"/>
      <c r="NXN36" s="45"/>
      <c r="NXO36" s="45"/>
      <c r="NXP36" s="45"/>
      <c r="NXQ36" s="45"/>
      <c r="NXR36" s="45"/>
      <c r="NXS36" s="45"/>
      <c r="NXT36" s="45"/>
      <c r="NXU36" s="45"/>
      <c r="NXV36" s="45"/>
      <c r="NXW36" s="45"/>
      <c r="NXX36" s="45"/>
      <c r="NXY36" s="45"/>
      <c r="NXZ36" s="45"/>
      <c r="NYA36" s="45"/>
      <c r="NYB36" s="45"/>
      <c r="NYC36" s="45"/>
      <c r="NYD36" s="45"/>
      <c r="NYE36" s="45"/>
      <c r="NYF36" s="45"/>
      <c r="NYG36" s="45"/>
      <c r="NYH36" s="45"/>
      <c r="NYI36" s="45"/>
      <c r="NYJ36" s="45"/>
      <c r="NYK36" s="45"/>
      <c r="NYL36" s="45"/>
      <c r="NYM36" s="45"/>
      <c r="NYN36" s="45"/>
      <c r="NYO36" s="45"/>
      <c r="NYP36" s="45"/>
      <c r="NYQ36" s="45"/>
      <c r="NYR36" s="45"/>
      <c r="NYS36" s="45"/>
      <c r="NYT36" s="45"/>
      <c r="NYU36" s="45"/>
      <c r="NYV36" s="45"/>
      <c r="NYW36" s="45"/>
      <c r="NYX36" s="45"/>
      <c r="NYY36" s="45"/>
      <c r="NYZ36" s="45"/>
      <c r="NZA36" s="45"/>
      <c r="NZB36" s="45"/>
      <c r="NZC36" s="45"/>
      <c r="NZD36" s="45"/>
      <c r="NZE36" s="45"/>
      <c r="NZF36" s="45"/>
      <c r="NZG36" s="45"/>
      <c r="NZH36" s="45"/>
      <c r="NZI36" s="45"/>
      <c r="NZJ36" s="45"/>
      <c r="NZK36" s="45"/>
      <c r="NZL36" s="45"/>
      <c r="NZM36" s="45"/>
      <c r="NZN36" s="45"/>
      <c r="NZO36" s="45"/>
      <c r="NZP36" s="45"/>
      <c r="NZQ36" s="45"/>
      <c r="NZR36" s="45"/>
      <c r="NZS36" s="45"/>
      <c r="NZT36" s="45"/>
      <c r="NZU36" s="45"/>
      <c r="NZV36" s="45"/>
      <c r="NZW36" s="45"/>
      <c r="NZX36" s="45"/>
      <c r="NZY36" s="45"/>
      <c r="NZZ36" s="45"/>
      <c r="OAA36" s="45"/>
      <c r="OAB36" s="45"/>
      <c r="OAC36" s="45"/>
      <c r="OAD36" s="45"/>
      <c r="OAE36" s="45"/>
      <c r="OAF36" s="45"/>
      <c r="OAG36" s="45"/>
      <c r="OAH36" s="45"/>
      <c r="OAI36" s="45"/>
      <c r="OAJ36" s="45"/>
      <c r="OAK36" s="45"/>
      <c r="OAL36" s="45"/>
      <c r="OAM36" s="45"/>
      <c r="OAN36" s="45"/>
      <c r="OAO36" s="45"/>
      <c r="OAP36" s="45"/>
      <c r="OAQ36" s="45"/>
      <c r="OAR36" s="45"/>
      <c r="OAS36" s="45"/>
      <c r="OAT36" s="45"/>
      <c r="OAU36" s="45"/>
      <c r="OAV36" s="45"/>
      <c r="OAW36" s="45"/>
      <c r="OAX36" s="45"/>
      <c r="OAY36" s="45"/>
      <c r="OAZ36" s="45"/>
      <c r="OBA36" s="45"/>
      <c r="OBB36" s="45"/>
      <c r="OBC36" s="45"/>
      <c r="OBD36" s="45"/>
      <c r="OBE36" s="45"/>
      <c r="OBF36" s="45"/>
      <c r="OBG36" s="45"/>
      <c r="OBH36" s="45"/>
      <c r="OBI36" s="45"/>
      <c r="OBJ36" s="45"/>
      <c r="OBK36" s="45"/>
      <c r="OBL36" s="45"/>
      <c r="OBM36" s="45"/>
      <c r="OBN36" s="45"/>
      <c r="OBO36" s="45"/>
      <c r="OBP36" s="45"/>
      <c r="OBQ36" s="45"/>
      <c r="OBR36" s="45"/>
      <c r="OBS36" s="45"/>
      <c r="OBT36" s="45"/>
      <c r="OBU36" s="45"/>
      <c r="OBV36" s="45"/>
      <c r="OBW36" s="45"/>
      <c r="OBX36" s="45"/>
      <c r="OBY36" s="45"/>
      <c r="OBZ36" s="45"/>
      <c r="OCA36" s="45"/>
      <c r="OCB36" s="45"/>
      <c r="OCC36" s="45"/>
      <c r="OCD36" s="45"/>
      <c r="OCE36" s="45"/>
      <c r="OCF36" s="45"/>
      <c r="OCG36" s="45"/>
      <c r="OCH36" s="45"/>
      <c r="OCI36" s="45"/>
      <c r="OCJ36" s="45"/>
      <c r="OCK36" s="45"/>
      <c r="OCL36" s="45"/>
      <c r="OCM36" s="45"/>
      <c r="OCN36" s="45"/>
      <c r="OCO36" s="45"/>
      <c r="OCP36" s="45"/>
      <c r="OCQ36" s="45"/>
      <c r="OCR36" s="45"/>
      <c r="OCS36" s="45"/>
      <c r="OCT36" s="45"/>
      <c r="OCU36" s="45"/>
      <c r="OCV36" s="45"/>
      <c r="OCW36" s="45"/>
      <c r="OCX36" s="45"/>
      <c r="OCY36" s="45"/>
      <c r="OCZ36" s="45"/>
      <c r="ODA36" s="45"/>
      <c r="ODB36" s="45"/>
      <c r="ODC36" s="45"/>
      <c r="ODD36" s="45"/>
      <c r="ODE36" s="45"/>
      <c r="ODF36" s="45"/>
      <c r="ODG36" s="45"/>
      <c r="ODH36" s="45"/>
      <c r="ODI36" s="45"/>
      <c r="ODJ36" s="45"/>
      <c r="ODK36" s="45"/>
      <c r="ODL36" s="45"/>
      <c r="ODM36" s="45"/>
      <c r="ODN36" s="45"/>
      <c r="ODO36" s="45"/>
      <c r="ODP36" s="45"/>
      <c r="ODQ36" s="45"/>
      <c r="ODR36" s="45"/>
      <c r="ODS36" s="45"/>
      <c r="ODT36" s="45"/>
      <c r="ODU36" s="45"/>
      <c r="ODV36" s="45"/>
      <c r="ODW36" s="45"/>
      <c r="ODX36" s="45"/>
      <c r="ODY36" s="45"/>
      <c r="ODZ36" s="45"/>
      <c r="OEA36" s="45"/>
      <c r="OEB36" s="45"/>
      <c r="OEC36" s="45"/>
      <c r="OED36" s="45"/>
      <c r="OEE36" s="45"/>
      <c r="OEF36" s="45"/>
      <c r="OEG36" s="45"/>
      <c r="OEH36" s="45"/>
      <c r="OEI36" s="45"/>
      <c r="OEJ36" s="45"/>
      <c r="OEK36" s="45"/>
      <c r="OEL36" s="45"/>
      <c r="OEM36" s="45"/>
      <c r="OEN36" s="45"/>
      <c r="OEO36" s="45"/>
      <c r="OEP36" s="45"/>
      <c r="OEQ36" s="45"/>
      <c r="OER36" s="45"/>
      <c r="OES36" s="45"/>
      <c r="OET36" s="45"/>
      <c r="OEU36" s="45"/>
      <c r="OEV36" s="45"/>
      <c r="OEW36" s="45"/>
      <c r="OEX36" s="45"/>
      <c r="OEY36" s="45"/>
      <c r="OEZ36" s="45"/>
      <c r="OFA36" s="45"/>
      <c r="OFB36" s="45"/>
      <c r="OFC36" s="45"/>
      <c r="OFD36" s="45"/>
      <c r="OFE36" s="45"/>
      <c r="OFF36" s="45"/>
      <c r="OFG36" s="45"/>
      <c r="OFH36" s="45"/>
      <c r="OFI36" s="45"/>
      <c r="OFJ36" s="45"/>
      <c r="OFK36" s="45"/>
      <c r="OFL36" s="45"/>
      <c r="OFM36" s="45"/>
      <c r="OFN36" s="45"/>
      <c r="OFO36" s="45"/>
      <c r="OFP36" s="45"/>
      <c r="OFQ36" s="45"/>
      <c r="OFR36" s="45"/>
      <c r="OFS36" s="45"/>
      <c r="OFT36" s="45"/>
      <c r="OFU36" s="45"/>
      <c r="OFV36" s="45"/>
      <c r="OFW36" s="45"/>
      <c r="OFX36" s="45"/>
      <c r="OFY36" s="45"/>
      <c r="OFZ36" s="45"/>
      <c r="OGA36" s="45"/>
      <c r="OGB36" s="45"/>
      <c r="OGC36" s="45"/>
      <c r="OGD36" s="45"/>
      <c r="OGE36" s="45"/>
      <c r="OGF36" s="45"/>
      <c r="OGG36" s="45"/>
      <c r="OGH36" s="45"/>
      <c r="OGI36" s="45"/>
      <c r="OGJ36" s="45"/>
      <c r="OGK36" s="45"/>
      <c r="OGL36" s="45"/>
      <c r="OGM36" s="45"/>
      <c r="OGN36" s="45"/>
      <c r="OGO36" s="45"/>
      <c r="OGP36" s="45"/>
      <c r="OGQ36" s="45"/>
      <c r="OGR36" s="45"/>
      <c r="OGS36" s="45"/>
      <c r="OGT36" s="45"/>
      <c r="OGU36" s="45"/>
      <c r="OGV36" s="45"/>
      <c r="OGW36" s="45"/>
      <c r="OGX36" s="45"/>
      <c r="OGY36" s="45"/>
      <c r="OGZ36" s="45"/>
      <c r="OHA36" s="45"/>
      <c r="OHB36" s="45"/>
      <c r="OHC36" s="45"/>
      <c r="OHD36" s="45"/>
      <c r="OHE36" s="45"/>
      <c r="OHF36" s="45"/>
      <c r="OHG36" s="45"/>
      <c r="OHH36" s="45"/>
      <c r="OHI36" s="45"/>
      <c r="OHJ36" s="45"/>
      <c r="OHK36" s="45"/>
      <c r="OHL36" s="45"/>
      <c r="OHM36" s="45"/>
      <c r="OHN36" s="45"/>
      <c r="OHO36" s="45"/>
      <c r="OHP36" s="45"/>
      <c r="OHQ36" s="45"/>
      <c r="OHR36" s="45"/>
      <c r="OHS36" s="45"/>
      <c r="OHT36" s="45"/>
      <c r="OHU36" s="45"/>
      <c r="OHV36" s="45"/>
      <c r="OHW36" s="45"/>
      <c r="OHX36" s="45"/>
      <c r="OHY36" s="45"/>
      <c r="OHZ36" s="45"/>
      <c r="OIA36" s="45"/>
      <c r="OIB36" s="45"/>
      <c r="OIC36" s="45"/>
      <c r="OID36" s="45"/>
      <c r="OIE36" s="45"/>
      <c r="OIF36" s="45"/>
      <c r="OIG36" s="45"/>
      <c r="OIH36" s="45"/>
      <c r="OII36" s="45"/>
      <c r="OIJ36" s="45"/>
      <c r="OIK36" s="45"/>
      <c r="OIL36" s="45"/>
      <c r="OIM36" s="45"/>
      <c r="OIN36" s="45"/>
      <c r="OIO36" s="45"/>
      <c r="OIP36" s="45"/>
      <c r="OIQ36" s="45"/>
      <c r="OIR36" s="45"/>
      <c r="OIS36" s="45"/>
      <c r="OIT36" s="45"/>
      <c r="OIU36" s="45"/>
      <c r="OIV36" s="45"/>
      <c r="OIW36" s="45"/>
      <c r="OIX36" s="45"/>
      <c r="OIY36" s="45"/>
      <c r="OIZ36" s="45"/>
      <c r="OJA36" s="45"/>
      <c r="OJB36" s="45"/>
      <c r="OJC36" s="45"/>
      <c r="OJD36" s="45"/>
      <c r="OJE36" s="45"/>
      <c r="OJF36" s="45"/>
      <c r="OJG36" s="45"/>
      <c r="OJH36" s="45"/>
      <c r="OJI36" s="45"/>
      <c r="OJJ36" s="45"/>
      <c r="OJK36" s="45"/>
      <c r="OJL36" s="45"/>
      <c r="OJM36" s="45"/>
      <c r="OJN36" s="45"/>
      <c r="OJO36" s="45"/>
      <c r="OJP36" s="45"/>
      <c r="OJQ36" s="45"/>
      <c r="OJR36" s="45"/>
      <c r="OJS36" s="45"/>
      <c r="OJT36" s="45"/>
      <c r="OJU36" s="45"/>
      <c r="OJV36" s="45"/>
      <c r="OJW36" s="45"/>
      <c r="OJX36" s="45"/>
      <c r="OJY36" s="45"/>
      <c r="OJZ36" s="45"/>
      <c r="OKA36" s="45"/>
      <c r="OKB36" s="45"/>
      <c r="OKC36" s="45"/>
      <c r="OKD36" s="45"/>
      <c r="OKE36" s="45"/>
      <c r="OKF36" s="45"/>
      <c r="OKG36" s="45"/>
      <c r="OKH36" s="45"/>
      <c r="OKI36" s="45"/>
      <c r="OKJ36" s="45"/>
      <c r="OKK36" s="45"/>
      <c r="OKL36" s="45"/>
      <c r="OKM36" s="45"/>
      <c r="OKN36" s="45"/>
      <c r="OKO36" s="45"/>
      <c r="OKP36" s="45"/>
      <c r="OKQ36" s="45"/>
      <c r="OKR36" s="45"/>
      <c r="OKS36" s="45"/>
      <c r="OKT36" s="45"/>
      <c r="OKU36" s="45"/>
      <c r="OKV36" s="45"/>
      <c r="OKW36" s="45"/>
      <c r="OKX36" s="45"/>
      <c r="OKY36" s="45"/>
      <c r="OKZ36" s="45"/>
      <c r="OLA36" s="45"/>
      <c r="OLB36" s="45"/>
      <c r="OLC36" s="45"/>
      <c r="OLD36" s="45"/>
      <c r="OLE36" s="45"/>
      <c r="OLF36" s="45"/>
      <c r="OLG36" s="45"/>
      <c r="OLH36" s="45"/>
      <c r="OLI36" s="45"/>
      <c r="OLJ36" s="45"/>
      <c r="OLK36" s="45"/>
      <c r="OLL36" s="45"/>
      <c r="OLM36" s="45"/>
      <c r="OLN36" s="45"/>
      <c r="OLO36" s="45"/>
      <c r="OLP36" s="45"/>
      <c r="OLQ36" s="45"/>
      <c r="OLR36" s="45"/>
      <c r="OLS36" s="45"/>
      <c r="OLT36" s="45"/>
      <c r="OLU36" s="45"/>
      <c r="OLV36" s="45"/>
      <c r="OLW36" s="45"/>
      <c r="OLX36" s="45"/>
      <c r="OLY36" s="45"/>
      <c r="OLZ36" s="45"/>
      <c r="OMA36" s="45"/>
      <c r="OMB36" s="45"/>
      <c r="OMC36" s="45"/>
      <c r="OMD36" s="45"/>
      <c r="OME36" s="45"/>
      <c r="OMF36" s="45"/>
      <c r="OMG36" s="45"/>
      <c r="OMH36" s="45"/>
      <c r="OMI36" s="45"/>
      <c r="OMJ36" s="45"/>
      <c r="OMK36" s="45"/>
      <c r="OML36" s="45"/>
      <c r="OMM36" s="45"/>
      <c r="OMN36" s="45"/>
      <c r="OMO36" s="45"/>
      <c r="OMP36" s="45"/>
      <c r="OMQ36" s="45"/>
      <c r="OMR36" s="45"/>
      <c r="OMS36" s="45"/>
      <c r="OMT36" s="45"/>
      <c r="OMU36" s="45"/>
      <c r="OMV36" s="45"/>
      <c r="OMW36" s="45"/>
      <c r="OMX36" s="45"/>
      <c r="OMY36" s="45"/>
      <c r="OMZ36" s="45"/>
      <c r="ONA36" s="45"/>
      <c r="ONB36" s="45"/>
      <c r="ONC36" s="45"/>
      <c r="OND36" s="45"/>
      <c r="ONE36" s="45"/>
      <c r="ONF36" s="45"/>
      <c r="ONG36" s="45"/>
      <c r="ONH36" s="45"/>
      <c r="ONI36" s="45"/>
      <c r="ONJ36" s="45"/>
      <c r="ONK36" s="45"/>
      <c r="ONL36" s="45"/>
      <c r="ONM36" s="45"/>
      <c r="ONN36" s="45"/>
      <c r="ONO36" s="45"/>
      <c r="ONP36" s="45"/>
      <c r="ONQ36" s="45"/>
      <c r="ONR36" s="45"/>
      <c r="ONS36" s="45"/>
      <c r="ONT36" s="45"/>
      <c r="ONU36" s="45"/>
      <c r="ONV36" s="45"/>
      <c r="ONW36" s="45"/>
      <c r="ONX36" s="45"/>
      <c r="ONY36" s="45"/>
      <c r="ONZ36" s="45"/>
      <c r="OOA36" s="45"/>
      <c r="OOB36" s="45"/>
      <c r="OOC36" s="45"/>
      <c r="OOD36" s="45"/>
      <c r="OOE36" s="45"/>
      <c r="OOF36" s="45"/>
      <c r="OOG36" s="45"/>
      <c r="OOH36" s="45"/>
      <c r="OOI36" s="45"/>
      <c r="OOJ36" s="45"/>
      <c r="OOK36" s="45"/>
      <c r="OOL36" s="45"/>
      <c r="OOM36" s="45"/>
      <c r="OON36" s="45"/>
      <c r="OOO36" s="45"/>
      <c r="OOP36" s="45"/>
      <c r="OOQ36" s="45"/>
      <c r="OOR36" s="45"/>
      <c r="OOS36" s="45"/>
      <c r="OOT36" s="45"/>
      <c r="OOU36" s="45"/>
      <c r="OOV36" s="45"/>
      <c r="OOW36" s="45"/>
      <c r="OOX36" s="45"/>
      <c r="OOY36" s="45"/>
      <c r="OOZ36" s="45"/>
      <c r="OPA36" s="45"/>
      <c r="OPB36" s="45"/>
      <c r="OPC36" s="45"/>
      <c r="OPD36" s="45"/>
      <c r="OPE36" s="45"/>
      <c r="OPF36" s="45"/>
      <c r="OPG36" s="45"/>
      <c r="OPH36" s="45"/>
      <c r="OPI36" s="45"/>
      <c r="OPJ36" s="45"/>
      <c r="OPK36" s="45"/>
      <c r="OPL36" s="45"/>
      <c r="OPM36" s="45"/>
      <c r="OPN36" s="45"/>
      <c r="OPO36" s="45"/>
      <c r="OPP36" s="45"/>
      <c r="OPQ36" s="45"/>
      <c r="OPR36" s="45"/>
      <c r="OPS36" s="45"/>
      <c r="OPT36" s="45"/>
      <c r="OPU36" s="45"/>
      <c r="OPV36" s="45"/>
      <c r="OPW36" s="45"/>
      <c r="OPX36" s="45"/>
      <c r="OPY36" s="45"/>
      <c r="OPZ36" s="45"/>
      <c r="OQA36" s="45"/>
      <c r="OQB36" s="45"/>
      <c r="OQC36" s="45"/>
      <c r="OQD36" s="45"/>
      <c r="OQE36" s="45"/>
      <c r="OQF36" s="45"/>
      <c r="OQG36" s="45"/>
      <c r="OQH36" s="45"/>
      <c r="OQI36" s="45"/>
      <c r="OQJ36" s="45"/>
      <c r="OQK36" s="45"/>
      <c r="OQL36" s="45"/>
      <c r="OQM36" s="45"/>
      <c r="OQN36" s="45"/>
      <c r="OQO36" s="45"/>
      <c r="OQP36" s="45"/>
      <c r="OQQ36" s="45"/>
      <c r="OQR36" s="45"/>
      <c r="OQS36" s="45"/>
      <c r="OQT36" s="45"/>
      <c r="OQU36" s="45"/>
      <c r="OQV36" s="45"/>
      <c r="OQW36" s="45"/>
      <c r="OQX36" s="45"/>
      <c r="OQY36" s="45"/>
      <c r="OQZ36" s="45"/>
      <c r="ORA36" s="45"/>
      <c r="ORB36" s="45"/>
      <c r="ORC36" s="45"/>
      <c r="ORD36" s="45"/>
      <c r="ORE36" s="45"/>
      <c r="ORF36" s="45"/>
      <c r="ORG36" s="45"/>
      <c r="ORH36" s="45"/>
      <c r="ORI36" s="45"/>
      <c r="ORJ36" s="45"/>
      <c r="ORK36" s="45"/>
      <c r="ORL36" s="45"/>
      <c r="ORM36" s="45"/>
      <c r="ORN36" s="45"/>
      <c r="ORO36" s="45"/>
      <c r="ORP36" s="45"/>
      <c r="ORQ36" s="45"/>
      <c r="ORR36" s="45"/>
      <c r="ORS36" s="45"/>
      <c r="ORT36" s="45"/>
      <c r="ORU36" s="45"/>
      <c r="ORV36" s="45"/>
      <c r="ORW36" s="45"/>
      <c r="ORX36" s="45"/>
      <c r="ORY36" s="45"/>
      <c r="ORZ36" s="45"/>
      <c r="OSA36" s="45"/>
      <c r="OSB36" s="45"/>
      <c r="OSC36" s="45"/>
      <c r="OSD36" s="45"/>
      <c r="OSE36" s="45"/>
      <c r="OSF36" s="45"/>
      <c r="OSG36" s="45"/>
      <c r="OSH36" s="45"/>
      <c r="OSI36" s="45"/>
      <c r="OSJ36" s="45"/>
      <c r="OSK36" s="45"/>
      <c r="OSL36" s="45"/>
      <c r="OSM36" s="45"/>
      <c r="OSN36" s="45"/>
      <c r="OSO36" s="45"/>
      <c r="OSP36" s="45"/>
      <c r="OSQ36" s="45"/>
      <c r="OSR36" s="45"/>
      <c r="OSS36" s="45"/>
      <c r="OST36" s="45"/>
      <c r="OSU36" s="45"/>
      <c r="OSV36" s="45"/>
      <c r="OSW36" s="45"/>
      <c r="OSX36" s="45"/>
      <c r="OSY36" s="45"/>
      <c r="OSZ36" s="45"/>
      <c r="OTA36" s="45"/>
      <c r="OTB36" s="45"/>
      <c r="OTC36" s="45"/>
      <c r="OTD36" s="45"/>
      <c r="OTE36" s="45"/>
      <c r="OTF36" s="45"/>
      <c r="OTG36" s="45"/>
      <c r="OTH36" s="45"/>
      <c r="OTI36" s="45"/>
      <c r="OTJ36" s="45"/>
      <c r="OTK36" s="45"/>
      <c r="OTL36" s="45"/>
      <c r="OTM36" s="45"/>
      <c r="OTN36" s="45"/>
      <c r="OTO36" s="45"/>
      <c r="OTP36" s="45"/>
      <c r="OTQ36" s="45"/>
      <c r="OTR36" s="45"/>
      <c r="OTS36" s="45"/>
      <c r="OTT36" s="45"/>
      <c r="OTU36" s="45"/>
      <c r="OTV36" s="45"/>
      <c r="OTW36" s="45"/>
      <c r="OTX36" s="45"/>
      <c r="OTY36" s="45"/>
      <c r="OTZ36" s="45"/>
      <c r="OUA36" s="45"/>
      <c r="OUB36" s="45"/>
      <c r="OUC36" s="45"/>
      <c r="OUD36" s="45"/>
      <c r="OUE36" s="45"/>
      <c r="OUF36" s="45"/>
      <c r="OUG36" s="45"/>
      <c r="OUH36" s="45"/>
      <c r="OUI36" s="45"/>
      <c r="OUJ36" s="45"/>
      <c r="OUK36" s="45"/>
      <c r="OUL36" s="45"/>
      <c r="OUM36" s="45"/>
      <c r="OUN36" s="45"/>
      <c r="OUO36" s="45"/>
      <c r="OUP36" s="45"/>
      <c r="OUQ36" s="45"/>
      <c r="OUR36" s="45"/>
      <c r="OUS36" s="45"/>
      <c r="OUT36" s="45"/>
      <c r="OUU36" s="45"/>
      <c r="OUV36" s="45"/>
      <c r="OUW36" s="45"/>
      <c r="OUX36" s="45"/>
      <c r="OUY36" s="45"/>
      <c r="OUZ36" s="45"/>
      <c r="OVA36" s="45"/>
      <c r="OVB36" s="45"/>
      <c r="OVC36" s="45"/>
      <c r="OVD36" s="45"/>
      <c r="OVE36" s="45"/>
      <c r="OVF36" s="45"/>
      <c r="OVG36" s="45"/>
      <c r="OVH36" s="45"/>
      <c r="OVI36" s="45"/>
      <c r="OVJ36" s="45"/>
      <c r="OVK36" s="45"/>
      <c r="OVL36" s="45"/>
      <c r="OVM36" s="45"/>
      <c r="OVN36" s="45"/>
      <c r="OVO36" s="45"/>
      <c r="OVP36" s="45"/>
      <c r="OVQ36" s="45"/>
      <c r="OVR36" s="45"/>
      <c r="OVS36" s="45"/>
      <c r="OVT36" s="45"/>
      <c r="OVU36" s="45"/>
      <c r="OVV36" s="45"/>
      <c r="OVW36" s="45"/>
      <c r="OVX36" s="45"/>
      <c r="OVY36" s="45"/>
      <c r="OVZ36" s="45"/>
      <c r="OWA36" s="45"/>
      <c r="OWB36" s="45"/>
      <c r="OWC36" s="45"/>
      <c r="OWD36" s="45"/>
      <c r="OWE36" s="45"/>
      <c r="OWF36" s="45"/>
      <c r="OWG36" s="45"/>
      <c r="OWH36" s="45"/>
      <c r="OWI36" s="45"/>
      <c r="OWJ36" s="45"/>
      <c r="OWK36" s="45"/>
      <c r="OWL36" s="45"/>
      <c r="OWM36" s="45"/>
      <c r="OWN36" s="45"/>
      <c r="OWO36" s="45"/>
      <c r="OWP36" s="45"/>
      <c r="OWQ36" s="45"/>
      <c r="OWR36" s="45"/>
      <c r="OWS36" s="45"/>
      <c r="OWT36" s="45"/>
      <c r="OWU36" s="45"/>
      <c r="OWV36" s="45"/>
      <c r="OWW36" s="45"/>
      <c r="OWX36" s="45"/>
      <c r="OWY36" s="45"/>
      <c r="OWZ36" s="45"/>
      <c r="OXA36" s="45"/>
      <c r="OXB36" s="45"/>
      <c r="OXC36" s="45"/>
      <c r="OXD36" s="45"/>
      <c r="OXE36" s="45"/>
      <c r="OXF36" s="45"/>
      <c r="OXG36" s="45"/>
      <c r="OXH36" s="45"/>
      <c r="OXI36" s="45"/>
      <c r="OXJ36" s="45"/>
      <c r="OXK36" s="45"/>
      <c r="OXL36" s="45"/>
      <c r="OXM36" s="45"/>
      <c r="OXN36" s="45"/>
      <c r="OXO36" s="45"/>
      <c r="OXP36" s="45"/>
      <c r="OXQ36" s="45"/>
      <c r="OXR36" s="45"/>
      <c r="OXS36" s="45"/>
      <c r="OXT36" s="45"/>
      <c r="OXU36" s="45"/>
      <c r="OXV36" s="45"/>
      <c r="OXW36" s="45"/>
      <c r="OXX36" s="45"/>
      <c r="OXY36" s="45"/>
      <c r="OXZ36" s="45"/>
      <c r="OYA36" s="45"/>
      <c r="OYB36" s="45"/>
      <c r="OYC36" s="45"/>
      <c r="OYD36" s="45"/>
      <c r="OYE36" s="45"/>
      <c r="OYF36" s="45"/>
      <c r="OYG36" s="45"/>
      <c r="OYH36" s="45"/>
      <c r="OYI36" s="45"/>
      <c r="OYJ36" s="45"/>
      <c r="OYK36" s="45"/>
      <c r="OYL36" s="45"/>
      <c r="OYM36" s="45"/>
      <c r="OYN36" s="45"/>
      <c r="OYO36" s="45"/>
      <c r="OYP36" s="45"/>
      <c r="OYQ36" s="45"/>
      <c r="OYR36" s="45"/>
      <c r="OYS36" s="45"/>
      <c r="OYT36" s="45"/>
      <c r="OYU36" s="45"/>
      <c r="OYV36" s="45"/>
      <c r="OYW36" s="45"/>
      <c r="OYX36" s="45"/>
      <c r="OYY36" s="45"/>
      <c r="OYZ36" s="45"/>
      <c r="OZA36" s="45"/>
      <c r="OZB36" s="45"/>
      <c r="OZC36" s="45"/>
      <c r="OZD36" s="45"/>
      <c r="OZE36" s="45"/>
      <c r="OZF36" s="45"/>
      <c r="OZG36" s="45"/>
      <c r="OZH36" s="45"/>
      <c r="OZI36" s="45"/>
      <c r="OZJ36" s="45"/>
      <c r="OZK36" s="45"/>
      <c r="OZL36" s="45"/>
      <c r="OZM36" s="45"/>
      <c r="OZN36" s="45"/>
      <c r="OZO36" s="45"/>
      <c r="OZP36" s="45"/>
      <c r="OZQ36" s="45"/>
      <c r="OZR36" s="45"/>
      <c r="OZS36" s="45"/>
      <c r="OZT36" s="45"/>
      <c r="OZU36" s="45"/>
      <c r="OZV36" s="45"/>
      <c r="OZW36" s="45"/>
      <c r="OZX36" s="45"/>
      <c r="OZY36" s="45"/>
      <c r="OZZ36" s="45"/>
      <c r="PAA36" s="45"/>
      <c r="PAB36" s="45"/>
      <c r="PAC36" s="45"/>
      <c r="PAD36" s="45"/>
      <c r="PAE36" s="45"/>
      <c r="PAF36" s="45"/>
      <c r="PAG36" s="45"/>
      <c r="PAH36" s="45"/>
      <c r="PAI36" s="45"/>
      <c r="PAJ36" s="45"/>
      <c r="PAK36" s="45"/>
      <c r="PAL36" s="45"/>
      <c r="PAM36" s="45"/>
      <c r="PAN36" s="45"/>
      <c r="PAO36" s="45"/>
      <c r="PAP36" s="45"/>
      <c r="PAQ36" s="45"/>
      <c r="PAR36" s="45"/>
      <c r="PAS36" s="45"/>
      <c r="PAT36" s="45"/>
      <c r="PAU36" s="45"/>
      <c r="PAV36" s="45"/>
      <c r="PAW36" s="45"/>
      <c r="PAX36" s="45"/>
      <c r="PAY36" s="45"/>
      <c r="PAZ36" s="45"/>
      <c r="PBA36" s="45"/>
      <c r="PBB36" s="45"/>
      <c r="PBC36" s="45"/>
      <c r="PBD36" s="45"/>
      <c r="PBE36" s="45"/>
      <c r="PBF36" s="45"/>
      <c r="PBG36" s="45"/>
      <c r="PBH36" s="45"/>
      <c r="PBI36" s="45"/>
      <c r="PBJ36" s="45"/>
      <c r="PBK36" s="45"/>
      <c r="PBL36" s="45"/>
      <c r="PBM36" s="45"/>
      <c r="PBN36" s="45"/>
      <c r="PBO36" s="45"/>
      <c r="PBP36" s="45"/>
      <c r="PBQ36" s="45"/>
      <c r="PBR36" s="45"/>
      <c r="PBS36" s="45"/>
      <c r="PBT36" s="45"/>
      <c r="PBU36" s="45"/>
      <c r="PBV36" s="45"/>
      <c r="PBW36" s="45"/>
      <c r="PBX36" s="45"/>
      <c r="PBY36" s="45"/>
      <c r="PBZ36" s="45"/>
      <c r="PCA36" s="45"/>
      <c r="PCB36" s="45"/>
      <c r="PCC36" s="45"/>
      <c r="PCD36" s="45"/>
      <c r="PCE36" s="45"/>
      <c r="PCF36" s="45"/>
      <c r="PCG36" s="45"/>
      <c r="PCH36" s="45"/>
      <c r="PCI36" s="45"/>
      <c r="PCJ36" s="45"/>
      <c r="PCK36" s="45"/>
      <c r="PCL36" s="45"/>
      <c r="PCM36" s="45"/>
      <c r="PCN36" s="45"/>
      <c r="PCO36" s="45"/>
      <c r="PCP36" s="45"/>
      <c r="PCQ36" s="45"/>
      <c r="PCR36" s="45"/>
      <c r="PCS36" s="45"/>
      <c r="PCT36" s="45"/>
      <c r="PCU36" s="45"/>
      <c r="PCV36" s="45"/>
      <c r="PCW36" s="45"/>
      <c r="PCX36" s="45"/>
      <c r="PCY36" s="45"/>
      <c r="PCZ36" s="45"/>
      <c r="PDA36" s="45"/>
      <c r="PDB36" s="45"/>
      <c r="PDC36" s="45"/>
      <c r="PDD36" s="45"/>
      <c r="PDE36" s="45"/>
      <c r="PDF36" s="45"/>
      <c r="PDG36" s="45"/>
      <c r="PDH36" s="45"/>
      <c r="PDI36" s="45"/>
      <c r="PDJ36" s="45"/>
      <c r="PDK36" s="45"/>
      <c r="PDL36" s="45"/>
      <c r="PDM36" s="45"/>
      <c r="PDN36" s="45"/>
      <c r="PDO36" s="45"/>
      <c r="PDP36" s="45"/>
      <c r="PDQ36" s="45"/>
      <c r="PDR36" s="45"/>
      <c r="PDS36" s="45"/>
      <c r="PDT36" s="45"/>
      <c r="PDU36" s="45"/>
      <c r="PDV36" s="45"/>
      <c r="PDW36" s="45"/>
      <c r="PDX36" s="45"/>
      <c r="PDY36" s="45"/>
      <c r="PDZ36" s="45"/>
      <c r="PEA36" s="45"/>
      <c r="PEB36" s="45"/>
      <c r="PEC36" s="45"/>
      <c r="PED36" s="45"/>
      <c r="PEE36" s="45"/>
      <c r="PEF36" s="45"/>
      <c r="PEG36" s="45"/>
      <c r="PEH36" s="45"/>
      <c r="PEI36" s="45"/>
      <c r="PEJ36" s="45"/>
      <c r="PEK36" s="45"/>
      <c r="PEL36" s="45"/>
      <c r="PEM36" s="45"/>
      <c r="PEN36" s="45"/>
      <c r="PEO36" s="45"/>
      <c r="PEP36" s="45"/>
      <c r="PEQ36" s="45"/>
      <c r="PER36" s="45"/>
      <c r="PES36" s="45"/>
      <c r="PET36" s="45"/>
      <c r="PEU36" s="45"/>
      <c r="PEV36" s="45"/>
      <c r="PEW36" s="45"/>
      <c r="PEX36" s="45"/>
      <c r="PEY36" s="45"/>
      <c r="PEZ36" s="45"/>
      <c r="PFA36" s="45"/>
      <c r="PFB36" s="45"/>
      <c r="PFC36" s="45"/>
      <c r="PFD36" s="45"/>
      <c r="PFE36" s="45"/>
      <c r="PFF36" s="45"/>
      <c r="PFG36" s="45"/>
      <c r="PFH36" s="45"/>
      <c r="PFI36" s="45"/>
      <c r="PFJ36" s="45"/>
      <c r="PFK36" s="45"/>
      <c r="PFL36" s="45"/>
      <c r="PFM36" s="45"/>
      <c r="PFN36" s="45"/>
      <c r="PFO36" s="45"/>
      <c r="PFP36" s="45"/>
      <c r="PFQ36" s="45"/>
      <c r="PFR36" s="45"/>
      <c r="PFS36" s="45"/>
      <c r="PFT36" s="45"/>
      <c r="PFU36" s="45"/>
      <c r="PFV36" s="45"/>
      <c r="PFW36" s="45"/>
      <c r="PFX36" s="45"/>
      <c r="PFY36" s="45"/>
      <c r="PFZ36" s="45"/>
      <c r="PGA36" s="45"/>
      <c r="PGB36" s="45"/>
      <c r="PGC36" s="45"/>
      <c r="PGD36" s="45"/>
      <c r="PGE36" s="45"/>
      <c r="PGF36" s="45"/>
      <c r="PGG36" s="45"/>
      <c r="PGH36" s="45"/>
      <c r="PGI36" s="45"/>
      <c r="PGJ36" s="45"/>
      <c r="PGK36" s="45"/>
      <c r="PGL36" s="45"/>
      <c r="PGM36" s="45"/>
      <c r="PGN36" s="45"/>
      <c r="PGO36" s="45"/>
      <c r="PGP36" s="45"/>
      <c r="PGQ36" s="45"/>
      <c r="PGR36" s="45"/>
      <c r="PGS36" s="45"/>
      <c r="PGT36" s="45"/>
      <c r="PGU36" s="45"/>
      <c r="PGV36" s="45"/>
      <c r="PGW36" s="45"/>
      <c r="PGX36" s="45"/>
      <c r="PGY36" s="45"/>
      <c r="PGZ36" s="45"/>
      <c r="PHA36" s="45"/>
      <c r="PHB36" s="45"/>
      <c r="PHC36" s="45"/>
      <c r="PHD36" s="45"/>
      <c r="PHE36" s="45"/>
      <c r="PHF36" s="45"/>
      <c r="PHG36" s="45"/>
      <c r="PHH36" s="45"/>
      <c r="PHI36" s="45"/>
      <c r="PHJ36" s="45"/>
      <c r="PHK36" s="45"/>
      <c r="PHL36" s="45"/>
      <c r="PHM36" s="45"/>
      <c r="PHN36" s="45"/>
      <c r="PHO36" s="45"/>
      <c r="PHP36" s="45"/>
      <c r="PHQ36" s="45"/>
      <c r="PHR36" s="45"/>
      <c r="PHS36" s="45"/>
      <c r="PHT36" s="45"/>
      <c r="PHU36" s="45"/>
      <c r="PHV36" s="45"/>
      <c r="PHW36" s="45"/>
      <c r="PHX36" s="45"/>
      <c r="PHY36" s="45"/>
      <c r="PHZ36" s="45"/>
      <c r="PIA36" s="45"/>
      <c r="PIB36" s="45"/>
      <c r="PIC36" s="45"/>
      <c r="PID36" s="45"/>
      <c r="PIE36" s="45"/>
      <c r="PIF36" s="45"/>
      <c r="PIG36" s="45"/>
      <c r="PIH36" s="45"/>
      <c r="PII36" s="45"/>
      <c r="PIJ36" s="45"/>
      <c r="PIK36" s="45"/>
      <c r="PIL36" s="45"/>
      <c r="PIM36" s="45"/>
      <c r="PIN36" s="45"/>
      <c r="PIO36" s="45"/>
      <c r="PIP36" s="45"/>
      <c r="PIQ36" s="45"/>
      <c r="PIR36" s="45"/>
      <c r="PIS36" s="45"/>
      <c r="PIT36" s="45"/>
      <c r="PIU36" s="45"/>
      <c r="PIV36" s="45"/>
      <c r="PIW36" s="45"/>
      <c r="PIX36" s="45"/>
      <c r="PIY36" s="45"/>
      <c r="PIZ36" s="45"/>
      <c r="PJA36" s="45"/>
      <c r="PJB36" s="45"/>
      <c r="PJC36" s="45"/>
      <c r="PJD36" s="45"/>
      <c r="PJE36" s="45"/>
      <c r="PJF36" s="45"/>
      <c r="PJG36" s="45"/>
      <c r="PJH36" s="45"/>
      <c r="PJI36" s="45"/>
      <c r="PJJ36" s="45"/>
      <c r="PJK36" s="45"/>
      <c r="PJL36" s="45"/>
      <c r="PJM36" s="45"/>
      <c r="PJN36" s="45"/>
      <c r="PJO36" s="45"/>
      <c r="PJP36" s="45"/>
      <c r="PJQ36" s="45"/>
      <c r="PJR36" s="45"/>
      <c r="PJS36" s="45"/>
      <c r="PJT36" s="45"/>
      <c r="PJU36" s="45"/>
      <c r="PJV36" s="45"/>
      <c r="PJW36" s="45"/>
      <c r="PJX36" s="45"/>
      <c r="PJY36" s="45"/>
      <c r="PJZ36" s="45"/>
      <c r="PKA36" s="45"/>
      <c r="PKB36" s="45"/>
      <c r="PKC36" s="45"/>
      <c r="PKD36" s="45"/>
      <c r="PKE36" s="45"/>
      <c r="PKF36" s="45"/>
      <c r="PKG36" s="45"/>
      <c r="PKH36" s="45"/>
      <c r="PKI36" s="45"/>
      <c r="PKJ36" s="45"/>
      <c r="PKK36" s="45"/>
      <c r="PKL36" s="45"/>
      <c r="PKM36" s="45"/>
      <c r="PKN36" s="45"/>
      <c r="PKO36" s="45"/>
      <c r="PKP36" s="45"/>
      <c r="PKQ36" s="45"/>
      <c r="PKR36" s="45"/>
      <c r="PKS36" s="45"/>
      <c r="PKT36" s="45"/>
      <c r="PKU36" s="45"/>
      <c r="PKV36" s="45"/>
      <c r="PKW36" s="45"/>
      <c r="PKX36" s="45"/>
      <c r="PKY36" s="45"/>
      <c r="PKZ36" s="45"/>
      <c r="PLA36" s="45"/>
      <c r="PLB36" s="45"/>
      <c r="PLC36" s="45"/>
      <c r="PLD36" s="45"/>
      <c r="PLE36" s="45"/>
      <c r="PLF36" s="45"/>
      <c r="PLG36" s="45"/>
      <c r="PLH36" s="45"/>
      <c r="PLI36" s="45"/>
      <c r="PLJ36" s="45"/>
      <c r="PLK36" s="45"/>
      <c r="PLL36" s="45"/>
      <c r="PLM36" s="45"/>
      <c r="PLN36" s="45"/>
      <c r="PLO36" s="45"/>
      <c r="PLP36" s="45"/>
      <c r="PLQ36" s="45"/>
      <c r="PLR36" s="45"/>
      <c r="PLS36" s="45"/>
      <c r="PLT36" s="45"/>
      <c r="PLU36" s="45"/>
      <c r="PLV36" s="45"/>
      <c r="PLW36" s="45"/>
      <c r="PLX36" s="45"/>
      <c r="PLY36" s="45"/>
      <c r="PLZ36" s="45"/>
      <c r="PMA36" s="45"/>
      <c r="PMB36" s="45"/>
      <c r="PMC36" s="45"/>
      <c r="PMD36" s="45"/>
      <c r="PME36" s="45"/>
      <c r="PMF36" s="45"/>
      <c r="PMG36" s="45"/>
      <c r="PMH36" s="45"/>
      <c r="PMI36" s="45"/>
      <c r="PMJ36" s="45"/>
      <c r="PMK36" s="45"/>
      <c r="PML36" s="45"/>
      <c r="PMM36" s="45"/>
      <c r="PMN36" s="45"/>
      <c r="PMO36" s="45"/>
      <c r="PMP36" s="45"/>
      <c r="PMQ36" s="45"/>
      <c r="PMR36" s="45"/>
      <c r="PMS36" s="45"/>
      <c r="PMT36" s="45"/>
      <c r="PMU36" s="45"/>
      <c r="PMV36" s="45"/>
      <c r="PMW36" s="45"/>
      <c r="PMX36" s="45"/>
      <c r="PMY36" s="45"/>
      <c r="PMZ36" s="45"/>
      <c r="PNA36" s="45"/>
      <c r="PNB36" s="45"/>
      <c r="PNC36" s="45"/>
      <c r="PND36" s="45"/>
      <c r="PNE36" s="45"/>
      <c r="PNF36" s="45"/>
      <c r="PNG36" s="45"/>
      <c r="PNH36" s="45"/>
      <c r="PNI36" s="45"/>
      <c r="PNJ36" s="45"/>
      <c r="PNK36" s="45"/>
      <c r="PNL36" s="45"/>
      <c r="PNM36" s="45"/>
      <c r="PNN36" s="45"/>
      <c r="PNO36" s="45"/>
      <c r="PNP36" s="45"/>
      <c r="PNQ36" s="45"/>
      <c r="PNR36" s="45"/>
      <c r="PNS36" s="45"/>
      <c r="PNT36" s="45"/>
      <c r="PNU36" s="45"/>
      <c r="PNV36" s="45"/>
      <c r="PNW36" s="45"/>
      <c r="PNX36" s="45"/>
      <c r="PNY36" s="45"/>
      <c r="PNZ36" s="45"/>
      <c r="POA36" s="45"/>
      <c r="POB36" s="45"/>
      <c r="POC36" s="45"/>
      <c r="POD36" s="45"/>
      <c r="POE36" s="45"/>
      <c r="POF36" s="45"/>
      <c r="POG36" s="45"/>
      <c r="POH36" s="45"/>
      <c r="POI36" s="45"/>
      <c r="POJ36" s="45"/>
      <c r="POK36" s="45"/>
      <c r="POL36" s="45"/>
      <c r="POM36" s="45"/>
      <c r="PON36" s="45"/>
      <c r="POO36" s="45"/>
      <c r="POP36" s="45"/>
      <c r="POQ36" s="45"/>
      <c r="POR36" s="45"/>
      <c r="POS36" s="45"/>
      <c r="POT36" s="45"/>
      <c r="POU36" s="45"/>
      <c r="POV36" s="45"/>
      <c r="POW36" s="45"/>
      <c r="POX36" s="45"/>
      <c r="POY36" s="45"/>
      <c r="POZ36" s="45"/>
      <c r="PPA36" s="45"/>
      <c r="PPB36" s="45"/>
      <c r="PPC36" s="45"/>
      <c r="PPD36" s="45"/>
      <c r="PPE36" s="45"/>
      <c r="PPF36" s="45"/>
      <c r="PPG36" s="45"/>
      <c r="PPH36" s="45"/>
      <c r="PPI36" s="45"/>
      <c r="PPJ36" s="45"/>
      <c r="PPK36" s="45"/>
      <c r="PPL36" s="45"/>
      <c r="PPM36" s="45"/>
      <c r="PPN36" s="45"/>
      <c r="PPO36" s="45"/>
      <c r="PPP36" s="45"/>
      <c r="PPQ36" s="45"/>
      <c r="PPR36" s="45"/>
      <c r="PPS36" s="45"/>
      <c r="PPT36" s="45"/>
      <c r="PPU36" s="45"/>
      <c r="PPV36" s="45"/>
      <c r="PPW36" s="45"/>
      <c r="PPX36" s="45"/>
      <c r="PPY36" s="45"/>
      <c r="PPZ36" s="45"/>
      <c r="PQA36" s="45"/>
      <c r="PQB36" s="45"/>
      <c r="PQC36" s="45"/>
      <c r="PQD36" s="45"/>
      <c r="PQE36" s="45"/>
      <c r="PQF36" s="45"/>
      <c r="PQG36" s="45"/>
      <c r="PQH36" s="45"/>
      <c r="PQI36" s="45"/>
      <c r="PQJ36" s="45"/>
      <c r="PQK36" s="45"/>
      <c r="PQL36" s="45"/>
      <c r="PQM36" s="45"/>
      <c r="PQN36" s="45"/>
      <c r="PQO36" s="45"/>
      <c r="PQP36" s="45"/>
      <c r="PQQ36" s="45"/>
      <c r="PQR36" s="45"/>
      <c r="PQS36" s="45"/>
      <c r="PQT36" s="45"/>
      <c r="PQU36" s="45"/>
      <c r="PQV36" s="45"/>
      <c r="PQW36" s="45"/>
      <c r="PQX36" s="45"/>
      <c r="PQY36" s="45"/>
      <c r="PQZ36" s="45"/>
      <c r="PRA36" s="45"/>
      <c r="PRB36" s="45"/>
      <c r="PRC36" s="45"/>
      <c r="PRD36" s="45"/>
      <c r="PRE36" s="45"/>
      <c r="PRF36" s="45"/>
      <c r="PRG36" s="45"/>
      <c r="PRH36" s="45"/>
      <c r="PRI36" s="45"/>
      <c r="PRJ36" s="45"/>
      <c r="PRK36" s="45"/>
      <c r="PRL36" s="45"/>
      <c r="PRM36" s="45"/>
      <c r="PRN36" s="45"/>
      <c r="PRO36" s="45"/>
      <c r="PRP36" s="45"/>
      <c r="PRQ36" s="45"/>
      <c r="PRR36" s="45"/>
      <c r="PRS36" s="45"/>
      <c r="PRT36" s="45"/>
      <c r="PRU36" s="45"/>
      <c r="PRV36" s="45"/>
      <c r="PRW36" s="45"/>
      <c r="PRX36" s="45"/>
      <c r="PRY36" s="45"/>
      <c r="PRZ36" s="45"/>
      <c r="PSA36" s="45"/>
      <c r="PSB36" s="45"/>
      <c r="PSC36" s="45"/>
      <c r="PSD36" s="45"/>
      <c r="PSE36" s="45"/>
      <c r="PSF36" s="45"/>
      <c r="PSG36" s="45"/>
      <c r="PSH36" s="45"/>
      <c r="PSI36" s="45"/>
      <c r="PSJ36" s="45"/>
      <c r="PSK36" s="45"/>
      <c r="PSL36" s="45"/>
      <c r="PSM36" s="45"/>
      <c r="PSN36" s="45"/>
      <c r="PSO36" s="45"/>
      <c r="PSP36" s="45"/>
      <c r="PSQ36" s="45"/>
      <c r="PSR36" s="45"/>
      <c r="PSS36" s="45"/>
      <c r="PST36" s="45"/>
      <c r="PSU36" s="45"/>
      <c r="PSV36" s="45"/>
      <c r="PSW36" s="45"/>
      <c r="PSX36" s="45"/>
      <c r="PSY36" s="45"/>
      <c r="PSZ36" s="45"/>
      <c r="PTA36" s="45"/>
      <c r="PTB36" s="45"/>
      <c r="PTC36" s="45"/>
      <c r="PTD36" s="45"/>
      <c r="PTE36" s="45"/>
      <c r="PTF36" s="45"/>
      <c r="PTG36" s="45"/>
      <c r="PTH36" s="45"/>
      <c r="PTI36" s="45"/>
      <c r="PTJ36" s="45"/>
      <c r="PTK36" s="45"/>
      <c r="PTL36" s="45"/>
      <c r="PTM36" s="45"/>
      <c r="PTN36" s="45"/>
      <c r="PTO36" s="45"/>
      <c r="PTP36" s="45"/>
      <c r="PTQ36" s="45"/>
      <c r="PTR36" s="45"/>
      <c r="PTS36" s="45"/>
      <c r="PTT36" s="45"/>
      <c r="PTU36" s="45"/>
      <c r="PTV36" s="45"/>
      <c r="PTW36" s="45"/>
      <c r="PTX36" s="45"/>
      <c r="PTY36" s="45"/>
      <c r="PTZ36" s="45"/>
      <c r="PUA36" s="45"/>
      <c r="PUB36" s="45"/>
      <c r="PUC36" s="45"/>
      <c r="PUD36" s="45"/>
      <c r="PUE36" s="45"/>
      <c r="PUF36" s="45"/>
      <c r="PUG36" s="45"/>
      <c r="PUH36" s="45"/>
      <c r="PUI36" s="45"/>
      <c r="PUJ36" s="45"/>
      <c r="PUK36" s="45"/>
      <c r="PUL36" s="45"/>
      <c r="PUM36" s="45"/>
      <c r="PUN36" s="45"/>
      <c r="PUO36" s="45"/>
      <c r="PUP36" s="45"/>
      <c r="PUQ36" s="45"/>
      <c r="PUR36" s="45"/>
      <c r="PUS36" s="45"/>
      <c r="PUT36" s="45"/>
      <c r="PUU36" s="45"/>
      <c r="PUV36" s="45"/>
      <c r="PUW36" s="45"/>
      <c r="PUX36" s="45"/>
      <c r="PUY36" s="45"/>
      <c r="PUZ36" s="45"/>
      <c r="PVA36" s="45"/>
      <c r="PVB36" s="45"/>
      <c r="PVC36" s="45"/>
      <c r="PVD36" s="45"/>
      <c r="PVE36" s="45"/>
      <c r="PVF36" s="45"/>
      <c r="PVG36" s="45"/>
      <c r="PVH36" s="45"/>
      <c r="PVI36" s="45"/>
      <c r="PVJ36" s="45"/>
      <c r="PVK36" s="45"/>
      <c r="PVL36" s="45"/>
      <c r="PVM36" s="45"/>
      <c r="PVN36" s="45"/>
      <c r="PVO36" s="45"/>
      <c r="PVP36" s="45"/>
      <c r="PVQ36" s="45"/>
      <c r="PVR36" s="45"/>
      <c r="PVS36" s="45"/>
      <c r="PVT36" s="45"/>
      <c r="PVU36" s="45"/>
      <c r="PVV36" s="45"/>
      <c r="PVW36" s="45"/>
      <c r="PVX36" s="45"/>
      <c r="PVY36" s="45"/>
      <c r="PVZ36" s="45"/>
      <c r="PWA36" s="45"/>
      <c r="PWB36" s="45"/>
      <c r="PWC36" s="45"/>
      <c r="PWD36" s="45"/>
      <c r="PWE36" s="45"/>
      <c r="PWF36" s="45"/>
      <c r="PWG36" s="45"/>
      <c r="PWH36" s="45"/>
      <c r="PWI36" s="45"/>
      <c r="PWJ36" s="45"/>
      <c r="PWK36" s="45"/>
      <c r="PWL36" s="45"/>
      <c r="PWM36" s="45"/>
      <c r="PWN36" s="45"/>
      <c r="PWO36" s="45"/>
      <c r="PWP36" s="45"/>
      <c r="PWQ36" s="45"/>
      <c r="PWR36" s="45"/>
      <c r="PWS36" s="45"/>
      <c r="PWT36" s="45"/>
      <c r="PWU36" s="45"/>
      <c r="PWV36" s="45"/>
      <c r="PWW36" s="45"/>
      <c r="PWX36" s="45"/>
      <c r="PWY36" s="45"/>
      <c r="PWZ36" s="45"/>
      <c r="PXA36" s="45"/>
      <c r="PXB36" s="45"/>
      <c r="PXC36" s="45"/>
      <c r="PXD36" s="45"/>
      <c r="PXE36" s="45"/>
      <c r="PXF36" s="45"/>
      <c r="PXG36" s="45"/>
      <c r="PXH36" s="45"/>
      <c r="PXI36" s="45"/>
      <c r="PXJ36" s="45"/>
      <c r="PXK36" s="45"/>
      <c r="PXL36" s="45"/>
      <c r="PXM36" s="45"/>
      <c r="PXN36" s="45"/>
      <c r="PXO36" s="45"/>
      <c r="PXP36" s="45"/>
      <c r="PXQ36" s="45"/>
      <c r="PXR36" s="45"/>
      <c r="PXS36" s="45"/>
      <c r="PXT36" s="45"/>
      <c r="PXU36" s="45"/>
      <c r="PXV36" s="45"/>
      <c r="PXW36" s="45"/>
      <c r="PXX36" s="45"/>
      <c r="PXY36" s="45"/>
      <c r="PXZ36" s="45"/>
      <c r="PYA36" s="45"/>
      <c r="PYB36" s="45"/>
      <c r="PYC36" s="45"/>
      <c r="PYD36" s="45"/>
      <c r="PYE36" s="45"/>
      <c r="PYF36" s="45"/>
      <c r="PYG36" s="45"/>
      <c r="PYH36" s="45"/>
      <c r="PYI36" s="45"/>
      <c r="PYJ36" s="45"/>
      <c r="PYK36" s="45"/>
      <c r="PYL36" s="45"/>
      <c r="PYM36" s="45"/>
      <c r="PYN36" s="45"/>
      <c r="PYO36" s="45"/>
      <c r="PYP36" s="45"/>
      <c r="PYQ36" s="45"/>
      <c r="PYR36" s="45"/>
      <c r="PYS36" s="45"/>
      <c r="PYT36" s="45"/>
      <c r="PYU36" s="45"/>
      <c r="PYV36" s="45"/>
      <c r="PYW36" s="45"/>
      <c r="PYX36" s="45"/>
      <c r="PYY36" s="45"/>
      <c r="PYZ36" s="45"/>
      <c r="PZA36" s="45"/>
      <c r="PZB36" s="45"/>
      <c r="PZC36" s="45"/>
      <c r="PZD36" s="45"/>
      <c r="PZE36" s="45"/>
      <c r="PZF36" s="45"/>
      <c r="PZG36" s="45"/>
      <c r="PZH36" s="45"/>
      <c r="PZI36" s="45"/>
      <c r="PZJ36" s="45"/>
      <c r="PZK36" s="45"/>
      <c r="PZL36" s="45"/>
      <c r="PZM36" s="45"/>
      <c r="PZN36" s="45"/>
      <c r="PZO36" s="45"/>
      <c r="PZP36" s="45"/>
      <c r="PZQ36" s="45"/>
      <c r="PZR36" s="45"/>
      <c r="PZS36" s="45"/>
      <c r="PZT36" s="45"/>
      <c r="PZU36" s="45"/>
      <c r="PZV36" s="45"/>
      <c r="PZW36" s="45"/>
      <c r="PZX36" s="45"/>
      <c r="PZY36" s="45"/>
      <c r="PZZ36" s="45"/>
      <c r="QAA36" s="45"/>
      <c r="QAB36" s="45"/>
      <c r="QAC36" s="45"/>
      <c r="QAD36" s="45"/>
      <c r="QAE36" s="45"/>
      <c r="QAF36" s="45"/>
      <c r="QAG36" s="45"/>
      <c r="QAH36" s="45"/>
      <c r="QAI36" s="45"/>
      <c r="QAJ36" s="45"/>
      <c r="QAK36" s="45"/>
      <c r="QAL36" s="45"/>
      <c r="QAM36" s="45"/>
      <c r="QAN36" s="45"/>
      <c r="QAO36" s="45"/>
      <c r="QAP36" s="45"/>
      <c r="QAQ36" s="45"/>
      <c r="QAR36" s="45"/>
      <c r="QAS36" s="45"/>
      <c r="QAT36" s="45"/>
      <c r="QAU36" s="45"/>
      <c r="QAV36" s="45"/>
      <c r="QAW36" s="45"/>
      <c r="QAX36" s="45"/>
      <c r="QAY36" s="45"/>
      <c r="QAZ36" s="45"/>
      <c r="QBA36" s="45"/>
      <c r="QBB36" s="45"/>
      <c r="QBC36" s="45"/>
      <c r="QBD36" s="45"/>
      <c r="QBE36" s="45"/>
      <c r="QBF36" s="45"/>
      <c r="QBG36" s="45"/>
      <c r="QBH36" s="45"/>
      <c r="QBI36" s="45"/>
      <c r="QBJ36" s="45"/>
      <c r="QBK36" s="45"/>
      <c r="QBL36" s="45"/>
      <c r="QBM36" s="45"/>
      <c r="QBN36" s="45"/>
      <c r="QBO36" s="45"/>
      <c r="QBP36" s="45"/>
      <c r="QBQ36" s="45"/>
      <c r="QBR36" s="45"/>
      <c r="QBS36" s="45"/>
      <c r="QBT36" s="45"/>
      <c r="QBU36" s="45"/>
      <c r="QBV36" s="45"/>
      <c r="QBW36" s="45"/>
      <c r="QBX36" s="45"/>
      <c r="QBY36" s="45"/>
      <c r="QBZ36" s="45"/>
      <c r="QCA36" s="45"/>
      <c r="QCB36" s="45"/>
      <c r="QCC36" s="45"/>
      <c r="QCD36" s="45"/>
      <c r="QCE36" s="45"/>
      <c r="QCF36" s="45"/>
      <c r="QCG36" s="45"/>
      <c r="QCH36" s="45"/>
      <c r="QCI36" s="45"/>
      <c r="QCJ36" s="45"/>
      <c r="QCK36" s="45"/>
      <c r="QCL36" s="45"/>
      <c r="QCM36" s="45"/>
      <c r="QCN36" s="45"/>
      <c r="QCO36" s="45"/>
      <c r="QCP36" s="45"/>
      <c r="QCQ36" s="45"/>
      <c r="QCR36" s="45"/>
      <c r="QCS36" s="45"/>
      <c r="QCT36" s="45"/>
      <c r="QCU36" s="45"/>
      <c r="QCV36" s="45"/>
      <c r="QCW36" s="45"/>
      <c r="QCX36" s="45"/>
      <c r="QCY36" s="45"/>
      <c r="QCZ36" s="45"/>
      <c r="QDA36" s="45"/>
      <c r="QDB36" s="45"/>
      <c r="QDC36" s="45"/>
      <c r="QDD36" s="45"/>
      <c r="QDE36" s="45"/>
      <c r="QDF36" s="45"/>
      <c r="QDG36" s="45"/>
      <c r="QDH36" s="45"/>
      <c r="QDI36" s="45"/>
      <c r="QDJ36" s="45"/>
      <c r="QDK36" s="45"/>
      <c r="QDL36" s="45"/>
      <c r="QDM36" s="45"/>
      <c r="QDN36" s="45"/>
      <c r="QDO36" s="45"/>
      <c r="QDP36" s="45"/>
      <c r="QDQ36" s="45"/>
      <c r="QDR36" s="45"/>
      <c r="QDS36" s="45"/>
      <c r="QDT36" s="45"/>
      <c r="QDU36" s="45"/>
      <c r="QDV36" s="45"/>
      <c r="QDW36" s="45"/>
      <c r="QDX36" s="45"/>
      <c r="QDY36" s="45"/>
      <c r="QDZ36" s="45"/>
      <c r="QEA36" s="45"/>
      <c r="QEB36" s="45"/>
      <c r="QEC36" s="45"/>
      <c r="QED36" s="45"/>
      <c r="QEE36" s="45"/>
      <c r="QEF36" s="45"/>
      <c r="QEG36" s="45"/>
      <c r="QEH36" s="45"/>
      <c r="QEI36" s="45"/>
      <c r="QEJ36" s="45"/>
      <c r="QEK36" s="45"/>
      <c r="QEL36" s="45"/>
      <c r="QEM36" s="45"/>
      <c r="QEN36" s="45"/>
      <c r="QEO36" s="45"/>
      <c r="QEP36" s="45"/>
      <c r="QEQ36" s="45"/>
      <c r="QER36" s="45"/>
      <c r="QES36" s="45"/>
      <c r="QET36" s="45"/>
      <c r="QEU36" s="45"/>
      <c r="QEV36" s="45"/>
      <c r="QEW36" s="45"/>
      <c r="QEX36" s="45"/>
      <c r="QEY36" s="45"/>
      <c r="QEZ36" s="45"/>
      <c r="QFA36" s="45"/>
      <c r="QFB36" s="45"/>
      <c r="QFC36" s="45"/>
      <c r="QFD36" s="45"/>
      <c r="QFE36" s="45"/>
      <c r="QFF36" s="45"/>
      <c r="QFG36" s="45"/>
      <c r="QFH36" s="45"/>
      <c r="QFI36" s="45"/>
      <c r="QFJ36" s="45"/>
      <c r="QFK36" s="45"/>
      <c r="QFL36" s="45"/>
      <c r="QFM36" s="45"/>
      <c r="QFN36" s="45"/>
      <c r="QFO36" s="45"/>
      <c r="QFP36" s="45"/>
      <c r="QFQ36" s="45"/>
      <c r="QFR36" s="45"/>
      <c r="QFS36" s="45"/>
      <c r="QFT36" s="45"/>
      <c r="QFU36" s="45"/>
      <c r="QFV36" s="45"/>
      <c r="QFW36" s="45"/>
      <c r="QFX36" s="45"/>
      <c r="QFY36" s="45"/>
      <c r="QFZ36" s="45"/>
      <c r="QGA36" s="45"/>
      <c r="QGB36" s="45"/>
      <c r="QGC36" s="45"/>
      <c r="QGD36" s="45"/>
      <c r="QGE36" s="45"/>
      <c r="QGF36" s="45"/>
      <c r="QGG36" s="45"/>
      <c r="QGH36" s="45"/>
      <c r="QGI36" s="45"/>
      <c r="QGJ36" s="45"/>
      <c r="QGK36" s="45"/>
      <c r="QGL36" s="45"/>
      <c r="QGM36" s="45"/>
      <c r="QGN36" s="45"/>
      <c r="QGO36" s="45"/>
      <c r="QGP36" s="45"/>
      <c r="QGQ36" s="45"/>
      <c r="QGR36" s="45"/>
      <c r="QGS36" s="45"/>
      <c r="QGT36" s="45"/>
      <c r="QGU36" s="45"/>
      <c r="QGV36" s="45"/>
      <c r="QGW36" s="45"/>
      <c r="QGX36" s="45"/>
      <c r="QGY36" s="45"/>
      <c r="QGZ36" s="45"/>
      <c r="QHA36" s="45"/>
      <c r="QHB36" s="45"/>
      <c r="QHC36" s="45"/>
      <c r="QHD36" s="45"/>
      <c r="QHE36" s="45"/>
      <c r="QHF36" s="45"/>
      <c r="QHG36" s="45"/>
      <c r="QHH36" s="45"/>
      <c r="QHI36" s="45"/>
      <c r="QHJ36" s="45"/>
      <c r="QHK36" s="45"/>
      <c r="QHL36" s="45"/>
      <c r="QHM36" s="45"/>
      <c r="QHN36" s="45"/>
      <c r="QHO36" s="45"/>
      <c r="QHP36" s="45"/>
      <c r="QHQ36" s="45"/>
      <c r="QHR36" s="45"/>
      <c r="QHS36" s="45"/>
      <c r="QHT36" s="45"/>
      <c r="QHU36" s="45"/>
      <c r="QHV36" s="45"/>
      <c r="QHW36" s="45"/>
      <c r="QHX36" s="45"/>
      <c r="QHY36" s="45"/>
      <c r="QHZ36" s="45"/>
      <c r="QIA36" s="45"/>
      <c r="QIB36" s="45"/>
      <c r="QIC36" s="45"/>
      <c r="QID36" s="45"/>
      <c r="QIE36" s="45"/>
      <c r="QIF36" s="45"/>
      <c r="QIG36" s="45"/>
      <c r="QIH36" s="45"/>
      <c r="QII36" s="45"/>
      <c r="QIJ36" s="45"/>
      <c r="QIK36" s="45"/>
      <c r="QIL36" s="45"/>
      <c r="QIM36" s="45"/>
      <c r="QIN36" s="45"/>
      <c r="QIO36" s="45"/>
      <c r="QIP36" s="45"/>
      <c r="QIQ36" s="45"/>
      <c r="QIR36" s="45"/>
      <c r="QIS36" s="45"/>
      <c r="QIT36" s="45"/>
      <c r="QIU36" s="45"/>
      <c r="QIV36" s="45"/>
      <c r="QIW36" s="45"/>
      <c r="QIX36" s="45"/>
      <c r="QIY36" s="45"/>
      <c r="QIZ36" s="45"/>
      <c r="QJA36" s="45"/>
      <c r="QJB36" s="45"/>
      <c r="QJC36" s="45"/>
      <c r="QJD36" s="45"/>
      <c r="QJE36" s="45"/>
      <c r="QJF36" s="45"/>
      <c r="QJG36" s="45"/>
      <c r="QJH36" s="45"/>
      <c r="QJI36" s="45"/>
      <c r="QJJ36" s="45"/>
      <c r="QJK36" s="45"/>
      <c r="QJL36" s="45"/>
      <c r="QJM36" s="45"/>
      <c r="QJN36" s="45"/>
      <c r="QJO36" s="45"/>
      <c r="QJP36" s="45"/>
      <c r="QJQ36" s="45"/>
      <c r="QJR36" s="45"/>
      <c r="QJS36" s="45"/>
      <c r="QJT36" s="45"/>
      <c r="QJU36" s="45"/>
      <c r="QJV36" s="45"/>
      <c r="QJW36" s="45"/>
      <c r="QJX36" s="45"/>
      <c r="QJY36" s="45"/>
      <c r="QJZ36" s="45"/>
      <c r="QKA36" s="45"/>
      <c r="QKB36" s="45"/>
      <c r="QKC36" s="45"/>
      <c r="QKD36" s="45"/>
      <c r="QKE36" s="45"/>
      <c r="QKF36" s="45"/>
      <c r="QKG36" s="45"/>
      <c r="QKH36" s="45"/>
      <c r="QKI36" s="45"/>
      <c r="QKJ36" s="45"/>
      <c r="QKK36" s="45"/>
      <c r="QKL36" s="45"/>
      <c r="QKM36" s="45"/>
      <c r="QKN36" s="45"/>
      <c r="QKO36" s="45"/>
      <c r="QKP36" s="45"/>
      <c r="QKQ36" s="45"/>
      <c r="QKR36" s="45"/>
      <c r="QKS36" s="45"/>
      <c r="QKT36" s="45"/>
      <c r="QKU36" s="45"/>
      <c r="QKV36" s="45"/>
      <c r="QKW36" s="45"/>
      <c r="QKX36" s="45"/>
      <c r="QKY36" s="45"/>
      <c r="QKZ36" s="45"/>
      <c r="QLA36" s="45"/>
      <c r="QLB36" s="45"/>
      <c r="QLC36" s="45"/>
      <c r="QLD36" s="45"/>
      <c r="QLE36" s="45"/>
      <c r="QLF36" s="45"/>
      <c r="QLG36" s="45"/>
      <c r="QLH36" s="45"/>
      <c r="QLI36" s="45"/>
      <c r="QLJ36" s="45"/>
      <c r="QLK36" s="45"/>
      <c r="QLL36" s="45"/>
      <c r="QLM36" s="45"/>
      <c r="QLN36" s="45"/>
      <c r="QLO36" s="45"/>
      <c r="QLP36" s="45"/>
      <c r="QLQ36" s="45"/>
      <c r="QLR36" s="45"/>
      <c r="QLS36" s="45"/>
      <c r="QLT36" s="45"/>
      <c r="QLU36" s="45"/>
      <c r="QLV36" s="45"/>
      <c r="QLW36" s="45"/>
      <c r="QLX36" s="45"/>
      <c r="QLY36" s="45"/>
      <c r="QLZ36" s="45"/>
      <c r="QMA36" s="45"/>
      <c r="QMB36" s="45"/>
      <c r="QMC36" s="45"/>
      <c r="QMD36" s="45"/>
      <c r="QME36" s="45"/>
      <c r="QMF36" s="45"/>
      <c r="QMG36" s="45"/>
      <c r="QMH36" s="45"/>
      <c r="QMI36" s="45"/>
      <c r="QMJ36" s="45"/>
      <c r="QMK36" s="45"/>
      <c r="QML36" s="45"/>
      <c r="QMM36" s="45"/>
      <c r="QMN36" s="45"/>
      <c r="QMO36" s="45"/>
      <c r="QMP36" s="45"/>
      <c r="QMQ36" s="45"/>
      <c r="QMR36" s="45"/>
      <c r="QMS36" s="45"/>
      <c r="QMT36" s="45"/>
      <c r="QMU36" s="45"/>
      <c r="QMV36" s="45"/>
      <c r="QMW36" s="45"/>
      <c r="QMX36" s="45"/>
      <c r="QMY36" s="45"/>
      <c r="QMZ36" s="45"/>
      <c r="QNA36" s="45"/>
      <c r="QNB36" s="45"/>
      <c r="QNC36" s="45"/>
      <c r="QND36" s="45"/>
      <c r="QNE36" s="45"/>
      <c r="QNF36" s="45"/>
      <c r="QNG36" s="45"/>
      <c r="QNH36" s="45"/>
      <c r="QNI36" s="45"/>
      <c r="QNJ36" s="45"/>
      <c r="QNK36" s="45"/>
      <c r="QNL36" s="45"/>
      <c r="QNM36" s="45"/>
      <c r="QNN36" s="45"/>
      <c r="QNO36" s="45"/>
      <c r="QNP36" s="45"/>
      <c r="QNQ36" s="45"/>
      <c r="QNR36" s="45"/>
      <c r="QNS36" s="45"/>
      <c r="QNT36" s="45"/>
      <c r="QNU36" s="45"/>
      <c r="QNV36" s="45"/>
      <c r="QNW36" s="45"/>
      <c r="QNX36" s="45"/>
      <c r="QNY36" s="45"/>
      <c r="QNZ36" s="45"/>
      <c r="QOA36" s="45"/>
      <c r="QOB36" s="45"/>
      <c r="QOC36" s="45"/>
      <c r="QOD36" s="45"/>
      <c r="QOE36" s="45"/>
      <c r="QOF36" s="45"/>
      <c r="QOG36" s="45"/>
      <c r="QOH36" s="45"/>
      <c r="QOI36" s="45"/>
      <c r="QOJ36" s="45"/>
      <c r="QOK36" s="45"/>
      <c r="QOL36" s="45"/>
      <c r="QOM36" s="45"/>
      <c r="QON36" s="45"/>
      <c r="QOO36" s="45"/>
      <c r="QOP36" s="45"/>
      <c r="QOQ36" s="45"/>
      <c r="QOR36" s="45"/>
      <c r="QOS36" s="45"/>
      <c r="QOT36" s="45"/>
      <c r="QOU36" s="45"/>
      <c r="QOV36" s="45"/>
      <c r="QOW36" s="45"/>
      <c r="QOX36" s="45"/>
      <c r="QOY36" s="45"/>
      <c r="QOZ36" s="45"/>
      <c r="QPA36" s="45"/>
      <c r="QPB36" s="45"/>
      <c r="QPC36" s="45"/>
      <c r="QPD36" s="45"/>
      <c r="QPE36" s="45"/>
      <c r="QPF36" s="45"/>
      <c r="QPG36" s="45"/>
      <c r="QPH36" s="45"/>
      <c r="QPI36" s="45"/>
      <c r="QPJ36" s="45"/>
      <c r="QPK36" s="45"/>
      <c r="QPL36" s="45"/>
      <c r="QPM36" s="45"/>
      <c r="QPN36" s="45"/>
      <c r="QPO36" s="45"/>
      <c r="QPP36" s="45"/>
      <c r="QPQ36" s="45"/>
      <c r="QPR36" s="45"/>
      <c r="QPS36" s="45"/>
      <c r="QPT36" s="45"/>
      <c r="QPU36" s="45"/>
      <c r="QPV36" s="45"/>
      <c r="QPW36" s="45"/>
      <c r="QPX36" s="45"/>
      <c r="QPY36" s="45"/>
      <c r="QPZ36" s="45"/>
      <c r="QQA36" s="45"/>
      <c r="QQB36" s="45"/>
      <c r="QQC36" s="45"/>
      <c r="QQD36" s="45"/>
      <c r="QQE36" s="45"/>
      <c r="QQF36" s="45"/>
      <c r="QQG36" s="45"/>
      <c r="QQH36" s="45"/>
      <c r="QQI36" s="45"/>
      <c r="QQJ36" s="45"/>
      <c r="QQK36" s="45"/>
      <c r="QQL36" s="45"/>
      <c r="QQM36" s="45"/>
      <c r="QQN36" s="45"/>
      <c r="QQO36" s="45"/>
      <c r="QQP36" s="45"/>
      <c r="QQQ36" s="45"/>
      <c r="QQR36" s="45"/>
      <c r="QQS36" s="45"/>
      <c r="QQT36" s="45"/>
      <c r="QQU36" s="45"/>
      <c r="QQV36" s="45"/>
      <c r="QQW36" s="45"/>
      <c r="QQX36" s="45"/>
      <c r="QQY36" s="45"/>
      <c r="QQZ36" s="45"/>
      <c r="QRA36" s="45"/>
      <c r="QRB36" s="45"/>
      <c r="QRC36" s="45"/>
      <c r="QRD36" s="45"/>
      <c r="QRE36" s="45"/>
      <c r="QRF36" s="45"/>
      <c r="QRG36" s="45"/>
      <c r="QRH36" s="45"/>
      <c r="QRI36" s="45"/>
      <c r="QRJ36" s="45"/>
      <c r="QRK36" s="45"/>
      <c r="QRL36" s="45"/>
      <c r="QRM36" s="45"/>
      <c r="QRN36" s="45"/>
      <c r="QRO36" s="45"/>
      <c r="QRP36" s="45"/>
      <c r="QRQ36" s="45"/>
      <c r="QRR36" s="45"/>
      <c r="QRS36" s="45"/>
      <c r="QRT36" s="45"/>
      <c r="QRU36" s="45"/>
      <c r="QRV36" s="45"/>
      <c r="QRW36" s="45"/>
      <c r="QRX36" s="45"/>
      <c r="QRY36" s="45"/>
      <c r="QRZ36" s="45"/>
      <c r="QSA36" s="45"/>
      <c r="QSB36" s="45"/>
      <c r="QSC36" s="45"/>
      <c r="QSD36" s="45"/>
      <c r="QSE36" s="45"/>
      <c r="QSF36" s="45"/>
      <c r="QSG36" s="45"/>
      <c r="QSH36" s="45"/>
      <c r="QSI36" s="45"/>
      <c r="QSJ36" s="45"/>
      <c r="QSK36" s="45"/>
      <c r="QSL36" s="45"/>
      <c r="QSM36" s="45"/>
      <c r="QSN36" s="45"/>
      <c r="QSO36" s="45"/>
      <c r="QSP36" s="45"/>
      <c r="QSQ36" s="45"/>
      <c r="QSR36" s="45"/>
      <c r="QSS36" s="45"/>
      <c r="QST36" s="45"/>
      <c r="QSU36" s="45"/>
      <c r="QSV36" s="45"/>
      <c r="QSW36" s="45"/>
      <c r="QSX36" s="45"/>
      <c r="QSY36" s="45"/>
      <c r="QSZ36" s="45"/>
      <c r="QTA36" s="45"/>
      <c r="QTB36" s="45"/>
      <c r="QTC36" s="45"/>
      <c r="QTD36" s="45"/>
      <c r="QTE36" s="45"/>
      <c r="QTF36" s="45"/>
      <c r="QTG36" s="45"/>
      <c r="QTH36" s="45"/>
      <c r="QTI36" s="45"/>
      <c r="QTJ36" s="45"/>
      <c r="QTK36" s="45"/>
      <c r="QTL36" s="45"/>
      <c r="QTM36" s="45"/>
      <c r="QTN36" s="45"/>
      <c r="QTO36" s="45"/>
      <c r="QTP36" s="45"/>
      <c r="QTQ36" s="45"/>
      <c r="QTR36" s="45"/>
      <c r="QTS36" s="45"/>
      <c r="QTT36" s="45"/>
      <c r="QTU36" s="45"/>
      <c r="QTV36" s="45"/>
      <c r="QTW36" s="45"/>
      <c r="QTX36" s="45"/>
      <c r="QTY36" s="45"/>
      <c r="QTZ36" s="45"/>
      <c r="QUA36" s="45"/>
      <c r="QUB36" s="45"/>
      <c r="QUC36" s="45"/>
      <c r="QUD36" s="45"/>
      <c r="QUE36" s="45"/>
      <c r="QUF36" s="45"/>
      <c r="QUG36" s="45"/>
      <c r="QUH36" s="45"/>
      <c r="QUI36" s="45"/>
      <c r="QUJ36" s="45"/>
      <c r="QUK36" s="45"/>
      <c r="QUL36" s="45"/>
      <c r="QUM36" s="45"/>
      <c r="QUN36" s="45"/>
      <c r="QUO36" s="45"/>
      <c r="QUP36" s="45"/>
      <c r="QUQ36" s="45"/>
      <c r="QUR36" s="45"/>
      <c r="QUS36" s="45"/>
      <c r="QUT36" s="45"/>
      <c r="QUU36" s="45"/>
      <c r="QUV36" s="45"/>
      <c r="QUW36" s="45"/>
      <c r="QUX36" s="45"/>
      <c r="QUY36" s="45"/>
      <c r="QUZ36" s="45"/>
      <c r="QVA36" s="45"/>
      <c r="QVB36" s="45"/>
      <c r="QVC36" s="45"/>
      <c r="QVD36" s="45"/>
      <c r="QVE36" s="45"/>
      <c r="QVF36" s="45"/>
      <c r="QVG36" s="45"/>
      <c r="QVH36" s="45"/>
      <c r="QVI36" s="45"/>
      <c r="QVJ36" s="45"/>
      <c r="QVK36" s="45"/>
      <c r="QVL36" s="45"/>
      <c r="QVM36" s="45"/>
      <c r="QVN36" s="45"/>
      <c r="QVO36" s="45"/>
      <c r="QVP36" s="45"/>
      <c r="QVQ36" s="45"/>
      <c r="QVR36" s="45"/>
      <c r="QVS36" s="45"/>
      <c r="QVT36" s="45"/>
      <c r="QVU36" s="45"/>
      <c r="QVV36" s="45"/>
      <c r="QVW36" s="45"/>
      <c r="QVX36" s="45"/>
      <c r="QVY36" s="45"/>
      <c r="QVZ36" s="45"/>
      <c r="QWA36" s="45"/>
      <c r="QWB36" s="45"/>
      <c r="QWC36" s="45"/>
      <c r="QWD36" s="45"/>
      <c r="QWE36" s="45"/>
      <c r="QWF36" s="45"/>
      <c r="QWG36" s="45"/>
      <c r="QWH36" s="45"/>
      <c r="QWI36" s="45"/>
      <c r="QWJ36" s="45"/>
      <c r="QWK36" s="45"/>
      <c r="QWL36" s="45"/>
      <c r="QWM36" s="45"/>
      <c r="QWN36" s="45"/>
      <c r="QWO36" s="45"/>
      <c r="QWP36" s="45"/>
      <c r="QWQ36" s="45"/>
      <c r="QWR36" s="45"/>
      <c r="QWS36" s="45"/>
      <c r="QWT36" s="45"/>
      <c r="QWU36" s="45"/>
      <c r="QWV36" s="45"/>
      <c r="QWW36" s="45"/>
      <c r="QWX36" s="45"/>
      <c r="QWY36" s="45"/>
      <c r="QWZ36" s="45"/>
      <c r="QXA36" s="45"/>
      <c r="QXB36" s="45"/>
      <c r="QXC36" s="45"/>
      <c r="QXD36" s="45"/>
      <c r="QXE36" s="45"/>
      <c r="QXF36" s="45"/>
      <c r="QXG36" s="45"/>
      <c r="QXH36" s="45"/>
      <c r="QXI36" s="45"/>
      <c r="QXJ36" s="45"/>
      <c r="QXK36" s="45"/>
      <c r="QXL36" s="45"/>
      <c r="QXM36" s="45"/>
      <c r="QXN36" s="45"/>
      <c r="QXO36" s="45"/>
      <c r="QXP36" s="45"/>
      <c r="QXQ36" s="45"/>
      <c r="QXR36" s="45"/>
      <c r="QXS36" s="45"/>
      <c r="QXT36" s="45"/>
      <c r="QXU36" s="45"/>
      <c r="QXV36" s="45"/>
      <c r="QXW36" s="45"/>
      <c r="QXX36" s="45"/>
      <c r="QXY36" s="45"/>
      <c r="QXZ36" s="45"/>
      <c r="QYA36" s="45"/>
      <c r="QYB36" s="45"/>
      <c r="QYC36" s="45"/>
      <c r="QYD36" s="45"/>
      <c r="QYE36" s="45"/>
      <c r="QYF36" s="45"/>
      <c r="QYG36" s="45"/>
      <c r="QYH36" s="45"/>
      <c r="QYI36" s="45"/>
      <c r="QYJ36" s="45"/>
      <c r="QYK36" s="45"/>
      <c r="QYL36" s="45"/>
      <c r="QYM36" s="45"/>
      <c r="QYN36" s="45"/>
      <c r="QYO36" s="45"/>
      <c r="QYP36" s="45"/>
      <c r="QYQ36" s="45"/>
      <c r="QYR36" s="45"/>
      <c r="QYS36" s="45"/>
      <c r="QYT36" s="45"/>
      <c r="QYU36" s="45"/>
      <c r="QYV36" s="45"/>
      <c r="QYW36" s="45"/>
      <c r="QYX36" s="45"/>
      <c r="QYY36" s="45"/>
      <c r="QYZ36" s="45"/>
      <c r="QZA36" s="45"/>
      <c r="QZB36" s="45"/>
      <c r="QZC36" s="45"/>
      <c r="QZD36" s="45"/>
      <c r="QZE36" s="45"/>
      <c r="QZF36" s="45"/>
      <c r="QZG36" s="45"/>
      <c r="QZH36" s="45"/>
      <c r="QZI36" s="45"/>
      <c r="QZJ36" s="45"/>
      <c r="QZK36" s="45"/>
      <c r="QZL36" s="45"/>
      <c r="QZM36" s="45"/>
      <c r="QZN36" s="45"/>
      <c r="QZO36" s="45"/>
      <c r="QZP36" s="45"/>
      <c r="QZQ36" s="45"/>
      <c r="QZR36" s="45"/>
      <c r="QZS36" s="45"/>
      <c r="QZT36" s="45"/>
      <c r="QZU36" s="45"/>
      <c r="QZV36" s="45"/>
      <c r="QZW36" s="45"/>
      <c r="QZX36" s="45"/>
      <c r="QZY36" s="45"/>
      <c r="QZZ36" s="45"/>
      <c r="RAA36" s="45"/>
      <c r="RAB36" s="45"/>
      <c r="RAC36" s="45"/>
      <c r="RAD36" s="45"/>
      <c r="RAE36" s="45"/>
      <c r="RAF36" s="45"/>
      <c r="RAG36" s="45"/>
      <c r="RAH36" s="45"/>
      <c r="RAI36" s="45"/>
      <c r="RAJ36" s="45"/>
      <c r="RAK36" s="45"/>
      <c r="RAL36" s="45"/>
      <c r="RAM36" s="45"/>
      <c r="RAN36" s="45"/>
      <c r="RAO36" s="45"/>
      <c r="RAP36" s="45"/>
      <c r="RAQ36" s="45"/>
      <c r="RAR36" s="45"/>
      <c r="RAS36" s="45"/>
      <c r="RAT36" s="45"/>
      <c r="RAU36" s="45"/>
      <c r="RAV36" s="45"/>
      <c r="RAW36" s="45"/>
      <c r="RAX36" s="45"/>
      <c r="RAY36" s="45"/>
      <c r="RAZ36" s="45"/>
      <c r="RBA36" s="45"/>
      <c r="RBB36" s="45"/>
      <c r="RBC36" s="45"/>
      <c r="RBD36" s="45"/>
      <c r="RBE36" s="45"/>
      <c r="RBF36" s="45"/>
      <c r="RBG36" s="45"/>
      <c r="RBH36" s="45"/>
      <c r="RBI36" s="45"/>
      <c r="RBJ36" s="45"/>
      <c r="RBK36" s="45"/>
      <c r="RBL36" s="45"/>
      <c r="RBM36" s="45"/>
      <c r="RBN36" s="45"/>
      <c r="RBO36" s="45"/>
      <c r="RBP36" s="45"/>
      <c r="RBQ36" s="45"/>
      <c r="RBR36" s="45"/>
      <c r="RBS36" s="45"/>
      <c r="RBT36" s="45"/>
      <c r="RBU36" s="45"/>
      <c r="RBV36" s="45"/>
      <c r="RBW36" s="45"/>
      <c r="RBX36" s="45"/>
      <c r="RBY36" s="45"/>
      <c r="RBZ36" s="45"/>
      <c r="RCA36" s="45"/>
      <c r="RCB36" s="45"/>
      <c r="RCC36" s="45"/>
      <c r="RCD36" s="45"/>
      <c r="RCE36" s="45"/>
      <c r="RCF36" s="45"/>
      <c r="RCG36" s="45"/>
      <c r="RCH36" s="45"/>
      <c r="RCI36" s="45"/>
      <c r="RCJ36" s="45"/>
      <c r="RCK36" s="45"/>
      <c r="RCL36" s="45"/>
      <c r="RCM36" s="45"/>
      <c r="RCN36" s="45"/>
      <c r="RCO36" s="45"/>
      <c r="RCP36" s="45"/>
      <c r="RCQ36" s="45"/>
      <c r="RCR36" s="45"/>
      <c r="RCS36" s="45"/>
      <c r="RCT36" s="45"/>
      <c r="RCU36" s="45"/>
      <c r="RCV36" s="45"/>
      <c r="RCW36" s="45"/>
      <c r="RCX36" s="45"/>
      <c r="RCY36" s="45"/>
      <c r="RCZ36" s="45"/>
      <c r="RDA36" s="45"/>
      <c r="RDB36" s="45"/>
      <c r="RDC36" s="45"/>
      <c r="RDD36" s="45"/>
      <c r="RDE36" s="45"/>
      <c r="RDF36" s="45"/>
      <c r="RDG36" s="45"/>
      <c r="RDH36" s="45"/>
      <c r="RDI36" s="45"/>
      <c r="RDJ36" s="45"/>
      <c r="RDK36" s="45"/>
      <c r="RDL36" s="45"/>
      <c r="RDM36" s="45"/>
      <c r="RDN36" s="45"/>
      <c r="RDO36" s="45"/>
      <c r="RDP36" s="45"/>
      <c r="RDQ36" s="45"/>
      <c r="RDR36" s="45"/>
      <c r="RDS36" s="45"/>
      <c r="RDT36" s="45"/>
      <c r="RDU36" s="45"/>
      <c r="RDV36" s="45"/>
      <c r="RDW36" s="45"/>
      <c r="RDX36" s="45"/>
      <c r="RDY36" s="45"/>
      <c r="RDZ36" s="45"/>
      <c r="REA36" s="45"/>
      <c r="REB36" s="45"/>
      <c r="REC36" s="45"/>
      <c r="RED36" s="45"/>
      <c r="REE36" s="45"/>
      <c r="REF36" s="45"/>
      <c r="REG36" s="45"/>
      <c r="REH36" s="45"/>
      <c r="REI36" s="45"/>
      <c r="REJ36" s="45"/>
      <c r="REK36" s="45"/>
      <c r="REL36" s="45"/>
      <c r="REM36" s="45"/>
      <c r="REN36" s="45"/>
      <c r="REO36" s="45"/>
      <c r="REP36" s="45"/>
      <c r="REQ36" s="45"/>
      <c r="RER36" s="45"/>
      <c r="RES36" s="45"/>
      <c r="RET36" s="45"/>
      <c r="REU36" s="45"/>
      <c r="REV36" s="45"/>
      <c r="REW36" s="45"/>
      <c r="REX36" s="45"/>
      <c r="REY36" s="45"/>
      <c r="REZ36" s="45"/>
      <c r="RFA36" s="45"/>
      <c r="RFB36" s="45"/>
      <c r="RFC36" s="45"/>
      <c r="RFD36" s="45"/>
      <c r="RFE36" s="45"/>
      <c r="RFF36" s="45"/>
      <c r="RFG36" s="45"/>
      <c r="RFH36" s="45"/>
      <c r="RFI36" s="45"/>
      <c r="RFJ36" s="45"/>
      <c r="RFK36" s="45"/>
      <c r="RFL36" s="45"/>
      <c r="RFM36" s="45"/>
      <c r="RFN36" s="45"/>
      <c r="RFO36" s="45"/>
      <c r="RFP36" s="45"/>
      <c r="RFQ36" s="45"/>
      <c r="RFR36" s="45"/>
      <c r="RFS36" s="45"/>
      <c r="RFT36" s="45"/>
      <c r="RFU36" s="45"/>
      <c r="RFV36" s="45"/>
      <c r="RFW36" s="45"/>
      <c r="RFX36" s="45"/>
      <c r="RFY36" s="45"/>
      <c r="RFZ36" s="45"/>
      <c r="RGA36" s="45"/>
      <c r="RGB36" s="45"/>
      <c r="RGC36" s="45"/>
      <c r="RGD36" s="45"/>
      <c r="RGE36" s="45"/>
      <c r="RGF36" s="45"/>
      <c r="RGG36" s="45"/>
      <c r="RGH36" s="45"/>
      <c r="RGI36" s="45"/>
      <c r="RGJ36" s="45"/>
      <c r="RGK36" s="45"/>
      <c r="RGL36" s="45"/>
      <c r="RGM36" s="45"/>
      <c r="RGN36" s="45"/>
      <c r="RGO36" s="45"/>
      <c r="RGP36" s="45"/>
      <c r="RGQ36" s="45"/>
      <c r="RGR36" s="45"/>
      <c r="RGS36" s="45"/>
      <c r="RGT36" s="45"/>
      <c r="RGU36" s="45"/>
      <c r="RGV36" s="45"/>
      <c r="RGW36" s="45"/>
      <c r="RGX36" s="45"/>
      <c r="RGY36" s="45"/>
      <c r="RGZ36" s="45"/>
      <c r="RHA36" s="45"/>
      <c r="RHB36" s="45"/>
      <c r="RHC36" s="45"/>
      <c r="RHD36" s="45"/>
      <c r="RHE36" s="45"/>
      <c r="RHF36" s="45"/>
      <c r="RHG36" s="45"/>
      <c r="RHH36" s="45"/>
      <c r="RHI36" s="45"/>
      <c r="RHJ36" s="45"/>
      <c r="RHK36" s="45"/>
      <c r="RHL36" s="45"/>
      <c r="RHM36" s="45"/>
      <c r="RHN36" s="45"/>
      <c r="RHO36" s="45"/>
      <c r="RHP36" s="45"/>
      <c r="RHQ36" s="45"/>
      <c r="RHR36" s="45"/>
      <c r="RHS36" s="45"/>
      <c r="RHT36" s="45"/>
      <c r="RHU36" s="45"/>
      <c r="RHV36" s="45"/>
      <c r="RHW36" s="45"/>
      <c r="RHX36" s="45"/>
      <c r="RHY36" s="45"/>
      <c r="RHZ36" s="45"/>
      <c r="RIA36" s="45"/>
      <c r="RIB36" s="45"/>
      <c r="RIC36" s="45"/>
      <c r="RID36" s="45"/>
      <c r="RIE36" s="45"/>
      <c r="RIF36" s="45"/>
      <c r="RIG36" s="45"/>
      <c r="RIH36" s="45"/>
      <c r="RII36" s="45"/>
      <c r="RIJ36" s="45"/>
      <c r="RIK36" s="45"/>
      <c r="RIL36" s="45"/>
      <c r="RIM36" s="45"/>
      <c r="RIN36" s="45"/>
      <c r="RIO36" s="45"/>
      <c r="RIP36" s="45"/>
      <c r="RIQ36" s="45"/>
      <c r="RIR36" s="45"/>
      <c r="RIS36" s="45"/>
      <c r="RIT36" s="45"/>
      <c r="RIU36" s="45"/>
      <c r="RIV36" s="45"/>
      <c r="RIW36" s="45"/>
      <c r="RIX36" s="45"/>
      <c r="RIY36" s="45"/>
      <c r="RIZ36" s="45"/>
      <c r="RJA36" s="45"/>
      <c r="RJB36" s="45"/>
      <c r="RJC36" s="45"/>
      <c r="RJD36" s="45"/>
      <c r="RJE36" s="45"/>
      <c r="RJF36" s="45"/>
      <c r="RJG36" s="45"/>
      <c r="RJH36" s="45"/>
      <c r="RJI36" s="45"/>
      <c r="RJJ36" s="45"/>
      <c r="RJK36" s="45"/>
      <c r="RJL36" s="45"/>
      <c r="RJM36" s="45"/>
      <c r="RJN36" s="45"/>
      <c r="RJO36" s="45"/>
      <c r="RJP36" s="45"/>
      <c r="RJQ36" s="45"/>
      <c r="RJR36" s="45"/>
      <c r="RJS36" s="45"/>
      <c r="RJT36" s="45"/>
      <c r="RJU36" s="45"/>
      <c r="RJV36" s="45"/>
      <c r="RJW36" s="45"/>
      <c r="RJX36" s="45"/>
      <c r="RJY36" s="45"/>
      <c r="RJZ36" s="45"/>
      <c r="RKA36" s="45"/>
      <c r="RKB36" s="45"/>
      <c r="RKC36" s="45"/>
      <c r="RKD36" s="45"/>
      <c r="RKE36" s="45"/>
      <c r="RKF36" s="45"/>
      <c r="RKG36" s="45"/>
      <c r="RKH36" s="45"/>
      <c r="RKI36" s="45"/>
      <c r="RKJ36" s="45"/>
      <c r="RKK36" s="45"/>
      <c r="RKL36" s="45"/>
      <c r="RKM36" s="45"/>
      <c r="RKN36" s="45"/>
      <c r="RKO36" s="45"/>
      <c r="RKP36" s="45"/>
      <c r="RKQ36" s="45"/>
      <c r="RKR36" s="45"/>
      <c r="RKS36" s="45"/>
      <c r="RKT36" s="45"/>
      <c r="RKU36" s="45"/>
      <c r="RKV36" s="45"/>
      <c r="RKW36" s="45"/>
      <c r="RKX36" s="45"/>
      <c r="RKY36" s="45"/>
      <c r="RKZ36" s="45"/>
      <c r="RLA36" s="45"/>
      <c r="RLB36" s="45"/>
      <c r="RLC36" s="45"/>
      <c r="RLD36" s="45"/>
      <c r="RLE36" s="45"/>
      <c r="RLF36" s="45"/>
      <c r="RLG36" s="45"/>
      <c r="RLH36" s="45"/>
      <c r="RLI36" s="45"/>
      <c r="RLJ36" s="45"/>
      <c r="RLK36" s="45"/>
      <c r="RLL36" s="45"/>
      <c r="RLM36" s="45"/>
      <c r="RLN36" s="45"/>
      <c r="RLO36" s="45"/>
      <c r="RLP36" s="45"/>
      <c r="RLQ36" s="45"/>
      <c r="RLR36" s="45"/>
      <c r="RLS36" s="45"/>
      <c r="RLT36" s="45"/>
      <c r="RLU36" s="45"/>
      <c r="RLV36" s="45"/>
      <c r="RLW36" s="45"/>
      <c r="RLX36" s="45"/>
      <c r="RLY36" s="45"/>
      <c r="RLZ36" s="45"/>
      <c r="RMA36" s="45"/>
      <c r="RMB36" s="45"/>
      <c r="RMC36" s="45"/>
      <c r="RMD36" s="45"/>
      <c r="RME36" s="45"/>
      <c r="RMF36" s="45"/>
      <c r="RMG36" s="45"/>
      <c r="RMH36" s="45"/>
      <c r="RMI36" s="45"/>
      <c r="RMJ36" s="45"/>
      <c r="RMK36" s="45"/>
      <c r="RML36" s="45"/>
      <c r="RMM36" s="45"/>
      <c r="RMN36" s="45"/>
      <c r="RMO36" s="45"/>
      <c r="RMP36" s="45"/>
      <c r="RMQ36" s="45"/>
      <c r="RMR36" s="45"/>
      <c r="RMS36" s="45"/>
      <c r="RMT36" s="45"/>
      <c r="RMU36" s="45"/>
      <c r="RMV36" s="45"/>
      <c r="RMW36" s="45"/>
      <c r="RMX36" s="45"/>
      <c r="RMY36" s="45"/>
      <c r="RMZ36" s="45"/>
      <c r="RNA36" s="45"/>
      <c r="RNB36" s="45"/>
      <c r="RNC36" s="45"/>
      <c r="RND36" s="45"/>
      <c r="RNE36" s="45"/>
      <c r="RNF36" s="45"/>
      <c r="RNG36" s="45"/>
      <c r="RNH36" s="45"/>
      <c r="RNI36" s="45"/>
      <c r="RNJ36" s="45"/>
      <c r="RNK36" s="45"/>
      <c r="RNL36" s="45"/>
      <c r="RNM36" s="45"/>
      <c r="RNN36" s="45"/>
      <c r="RNO36" s="45"/>
      <c r="RNP36" s="45"/>
      <c r="RNQ36" s="45"/>
      <c r="RNR36" s="45"/>
      <c r="RNS36" s="45"/>
      <c r="RNT36" s="45"/>
      <c r="RNU36" s="45"/>
      <c r="RNV36" s="45"/>
      <c r="RNW36" s="45"/>
      <c r="RNX36" s="45"/>
      <c r="RNY36" s="45"/>
      <c r="RNZ36" s="45"/>
      <c r="ROA36" s="45"/>
      <c r="ROB36" s="45"/>
      <c r="ROC36" s="45"/>
      <c r="ROD36" s="45"/>
      <c r="ROE36" s="45"/>
      <c r="ROF36" s="45"/>
      <c r="ROG36" s="45"/>
      <c r="ROH36" s="45"/>
      <c r="ROI36" s="45"/>
      <c r="ROJ36" s="45"/>
      <c r="ROK36" s="45"/>
      <c r="ROL36" s="45"/>
      <c r="ROM36" s="45"/>
      <c r="RON36" s="45"/>
      <c r="ROO36" s="45"/>
      <c r="ROP36" s="45"/>
      <c r="ROQ36" s="45"/>
      <c r="ROR36" s="45"/>
      <c r="ROS36" s="45"/>
      <c r="ROT36" s="45"/>
      <c r="ROU36" s="45"/>
      <c r="ROV36" s="45"/>
      <c r="ROW36" s="45"/>
      <c r="ROX36" s="45"/>
      <c r="ROY36" s="45"/>
      <c r="ROZ36" s="45"/>
      <c r="RPA36" s="45"/>
      <c r="RPB36" s="45"/>
      <c r="RPC36" s="45"/>
      <c r="RPD36" s="45"/>
      <c r="RPE36" s="45"/>
      <c r="RPF36" s="45"/>
      <c r="RPG36" s="45"/>
      <c r="RPH36" s="45"/>
      <c r="RPI36" s="45"/>
      <c r="RPJ36" s="45"/>
      <c r="RPK36" s="45"/>
      <c r="RPL36" s="45"/>
      <c r="RPM36" s="45"/>
      <c r="RPN36" s="45"/>
      <c r="RPO36" s="45"/>
      <c r="RPP36" s="45"/>
      <c r="RPQ36" s="45"/>
      <c r="RPR36" s="45"/>
      <c r="RPS36" s="45"/>
      <c r="RPT36" s="45"/>
      <c r="RPU36" s="45"/>
      <c r="RPV36" s="45"/>
      <c r="RPW36" s="45"/>
      <c r="RPX36" s="45"/>
      <c r="RPY36" s="45"/>
      <c r="RPZ36" s="45"/>
      <c r="RQA36" s="45"/>
      <c r="RQB36" s="45"/>
      <c r="RQC36" s="45"/>
      <c r="RQD36" s="45"/>
      <c r="RQE36" s="45"/>
      <c r="RQF36" s="45"/>
      <c r="RQG36" s="45"/>
      <c r="RQH36" s="45"/>
      <c r="RQI36" s="45"/>
      <c r="RQJ36" s="45"/>
      <c r="RQK36" s="45"/>
      <c r="RQL36" s="45"/>
      <c r="RQM36" s="45"/>
      <c r="RQN36" s="45"/>
      <c r="RQO36" s="45"/>
      <c r="RQP36" s="45"/>
      <c r="RQQ36" s="45"/>
      <c r="RQR36" s="45"/>
      <c r="RQS36" s="45"/>
      <c r="RQT36" s="45"/>
      <c r="RQU36" s="45"/>
      <c r="RQV36" s="45"/>
      <c r="RQW36" s="45"/>
      <c r="RQX36" s="45"/>
      <c r="RQY36" s="45"/>
      <c r="RQZ36" s="45"/>
      <c r="RRA36" s="45"/>
      <c r="RRB36" s="45"/>
      <c r="RRC36" s="45"/>
      <c r="RRD36" s="45"/>
      <c r="RRE36" s="45"/>
      <c r="RRF36" s="45"/>
      <c r="RRG36" s="45"/>
      <c r="RRH36" s="45"/>
      <c r="RRI36" s="45"/>
      <c r="RRJ36" s="45"/>
      <c r="RRK36" s="45"/>
      <c r="RRL36" s="45"/>
      <c r="RRM36" s="45"/>
      <c r="RRN36" s="45"/>
      <c r="RRO36" s="45"/>
      <c r="RRP36" s="45"/>
      <c r="RRQ36" s="45"/>
      <c r="RRR36" s="45"/>
      <c r="RRS36" s="45"/>
      <c r="RRT36" s="45"/>
      <c r="RRU36" s="45"/>
      <c r="RRV36" s="45"/>
      <c r="RRW36" s="45"/>
      <c r="RRX36" s="45"/>
      <c r="RRY36" s="45"/>
      <c r="RRZ36" s="45"/>
      <c r="RSA36" s="45"/>
      <c r="RSB36" s="45"/>
      <c r="RSC36" s="45"/>
      <c r="RSD36" s="45"/>
      <c r="RSE36" s="45"/>
      <c r="RSF36" s="45"/>
      <c r="RSG36" s="45"/>
      <c r="RSH36" s="45"/>
      <c r="RSI36" s="45"/>
      <c r="RSJ36" s="45"/>
      <c r="RSK36" s="45"/>
      <c r="RSL36" s="45"/>
      <c r="RSM36" s="45"/>
      <c r="RSN36" s="45"/>
      <c r="RSO36" s="45"/>
      <c r="RSP36" s="45"/>
      <c r="RSQ36" s="45"/>
      <c r="RSR36" s="45"/>
      <c r="RSS36" s="45"/>
      <c r="RST36" s="45"/>
      <c r="RSU36" s="45"/>
      <c r="RSV36" s="45"/>
      <c r="RSW36" s="45"/>
      <c r="RSX36" s="45"/>
      <c r="RSY36" s="45"/>
      <c r="RSZ36" s="45"/>
      <c r="RTA36" s="45"/>
      <c r="RTB36" s="45"/>
      <c r="RTC36" s="45"/>
      <c r="RTD36" s="45"/>
      <c r="RTE36" s="45"/>
      <c r="RTF36" s="45"/>
      <c r="RTG36" s="45"/>
      <c r="RTH36" s="45"/>
      <c r="RTI36" s="45"/>
      <c r="RTJ36" s="45"/>
      <c r="RTK36" s="45"/>
      <c r="RTL36" s="45"/>
      <c r="RTM36" s="45"/>
      <c r="RTN36" s="45"/>
      <c r="RTO36" s="45"/>
      <c r="RTP36" s="45"/>
      <c r="RTQ36" s="45"/>
      <c r="RTR36" s="45"/>
      <c r="RTS36" s="45"/>
      <c r="RTT36" s="45"/>
      <c r="RTU36" s="45"/>
      <c r="RTV36" s="45"/>
      <c r="RTW36" s="45"/>
      <c r="RTX36" s="45"/>
      <c r="RTY36" s="45"/>
      <c r="RTZ36" s="45"/>
      <c r="RUA36" s="45"/>
      <c r="RUB36" s="45"/>
      <c r="RUC36" s="45"/>
      <c r="RUD36" s="45"/>
      <c r="RUE36" s="45"/>
      <c r="RUF36" s="45"/>
      <c r="RUG36" s="45"/>
      <c r="RUH36" s="45"/>
      <c r="RUI36" s="45"/>
      <c r="RUJ36" s="45"/>
      <c r="RUK36" s="45"/>
      <c r="RUL36" s="45"/>
      <c r="RUM36" s="45"/>
      <c r="RUN36" s="45"/>
      <c r="RUO36" s="45"/>
      <c r="RUP36" s="45"/>
      <c r="RUQ36" s="45"/>
      <c r="RUR36" s="45"/>
      <c r="RUS36" s="45"/>
      <c r="RUT36" s="45"/>
      <c r="RUU36" s="45"/>
      <c r="RUV36" s="45"/>
      <c r="RUW36" s="45"/>
      <c r="RUX36" s="45"/>
      <c r="RUY36" s="45"/>
      <c r="RUZ36" s="45"/>
      <c r="RVA36" s="45"/>
      <c r="RVB36" s="45"/>
      <c r="RVC36" s="45"/>
      <c r="RVD36" s="45"/>
      <c r="RVE36" s="45"/>
      <c r="RVF36" s="45"/>
      <c r="RVG36" s="45"/>
      <c r="RVH36" s="45"/>
      <c r="RVI36" s="45"/>
      <c r="RVJ36" s="45"/>
      <c r="RVK36" s="45"/>
      <c r="RVL36" s="45"/>
      <c r="RVM36" s="45"/>
      <c r="RVN36" s="45"/>
      <c r="RVO36" s="45"/>
      <c r="RVP36" s="45"/>
      <c r="RVQ36" s="45"/>
      <c r="RVR36" s="45"/>
      <c r="RVS36" s="45"/>
      <c r="RVT36" s="45"/>
      <c r="RVU36" s="45"/>
      <c r="RVV36" s="45"/>
      <c r="RVW36" s="45"/>
      <c r="RVX36" s="45"/>
      <c r="RVY36" s="45"/>
      <c r="RVZ36" s="45"/>
      <c r="RWA36" s="45"/>
      <c r="RWB36" s="45"/>
      <c r="RWC36" s="45"/>
      <c r="RWD36" s="45"/>
      <c r="RWE36" s="45"/>
      <c r="RWF36" s="45"/>
      <c r="RWG36" s="45"/>
      <c r="RWH36" s="45"/>
      <c r="RWI36" s="45"/>
      <c r="RWJ36" s="45"/>
      <c r="RWK36" s="45"/>
      <c r="RWL36" s="45"/>
      <c r="RWM36" s="45"/>
      <c r="RWN36" s="45"/>
      <c r="RWO36" s="45"/>
      <c r="RWP36" s="45"/>
      <c r="RWQ36" s="45"/>
      <c r="RWR36" s="45"/>
      <c r="RWS36" s="45"/>
      <c r="RWT36" s="45"/>
      <c r="RWU36" s="45"/>
      <c r="RWV36" s="45"/>
      <c r="RWW36" s="45"/>
      <c r="RWX36" s="45"/>
      <c r="RWY36" s="45"/>
      <c r="RWZ36" s="45"/>
      <c r="RXA36" s="45"/>
      <c r="RXB36" s="45"/>
      <c r="RXC36" s="45"/>
      <c r="RXD36" s="45"/>
      <c r="RXE36" s="45"/>
      <c r="RXF36" s="45"/>
      <c r="RXG36" s="45"/>
      <c r="RXH36" s="45"/>
      <c r="RXI36" s="45"/>
      <c r="RXJ36" s="45"/>
      <c r="RXK36" s="45"/>
      <c r="RXL36" s="45"/>
      <c r="RXM36" s="45"/>
      <c r="RXN36" s="45"/>
      <c r="RXO36" s="45"/>
      <c r="RXP36" s="45"/>
      <c r="RXQ36" s="45"/>
      <c r="RXR36" s="45"/>
      <c r="RXS36" s="45"/>
      <c r="RXT36" s="45"/>
      <c r="RXU36" s="45"/>
      <c r="RXV36" s="45"/>
      <c r="RXW36" s="45"/>
      <c r="RXX36" s="45"/>
      <c r="RXY36" s="45"/>
      <c r="RXZ36" s="45"/>
      <c r="RYA36" s="45"/>
      <c r="RYB36" s="45"/>
      <c r="RYC36" s="45"/>
      <c r="RYD36" s="45"/>
      <c r="RYE36" s="45"/>
      <c r="RYF36" s="45"/>
      <c r="RYG36" s="45"/>
      <c r="RYH36" s="45"/>
      <c r="RYI36" s="45"/>
      <c r="RYJ36" s="45"/>
      <c r="RYK36" s="45"/>
      <c r="RYL36" s="45"/>
      <c r="RYM36" s="45"/>
      <c r="RYN36" s="45"/>
      <c r="RYO36" s="45"/>
      <c r="RYP36" s="45"/>
      <c r="RYQ36" s="45"/>
      <c r="RYR36" s="45"/>
      <c r="RYS36" s="45"/>
      <c r="RYT36" s="45"/>
      <c r="RYU36" s="45"/>
      <c r="RYV36" s="45"/>
      <c r="RYW36" s="45"/>
      <c r="RYX36" s="45"/>
      <c r="RYY36" s="45"/>
      <c r="RYZ36" s="45"/>
      <c r="RZA36" s="45"/>
      <c r="RZB36" s="45"/>
      <c r="RZC36" s="45"/>
      <c r="RZD36" s="45"/>
      <c r="RZE36" s="45"/>
      <c r="RZF36" s="45"/>
      <c r="RZG36" s="45"/>
      <c r="RZH36" s="45"/>
      <c r="RZI36" s="45"/>
      <c r="RZJ36" s="45"/>
      <c r="RZK36" s="45"/>
      <c r="RZL36" s="45"/>
      <c r="RZM36" s="45"/>
      <c r="RZN36" s="45"/>
      <c r="RZO36" s="45"/>
      <c r="RZP36" s="45"/>
      <c r="RZQ36" s="45"/>
      <c r="RZR36" s="45"/>
      <c r="RZS36" s="45"/>
      <c r="RZT36" s="45"/>
      <c r="RZU36" s="45"/>
      <c r="RZV36" s="45"/>
      <c r="RZW36" s="45"/>
      <c r="RZX36" s="45"/>
      <c r="RZY36" s="45"/>
      <c r="RZZ36" s="45"/>
      <c r="SAA36" s="45"/>
      <c r="SAB36" s="45"/>
      <c r="SAC36" s="45"/>
      <c r="SAD36" s="45"/>
      <c r="SAE36" s="45"/>
      <c r="SAF36" s="45"/>
      <c r="SAG36" s="45"/>
      <c r="SAH36" s="45"/>
      <c r="SAI36" s="45"/>
      <c r="SAJ36" s="45"/>
      <c r="SAK36" s="45"/>
      <c r="SAL36" s="45"/>
      <c r="SAM36" s="45"/>
      <c r="SAN36" s="45"/>
      <c r="SAO36" s="45"/>
      <c r="SAP36" s="45"/>
      <c r="SAQ36" s="45"/>
      <c r="SAR36" s="45"/>
      <c r="SAS36" s="45"/>
      <c r="SAT36" s="45"/>
      <c r="SAU36" s="45"/>
      <c r="SAV36" s="45"/>
      <c r="SAW36" s="45"/>
      <c r="SAX36" s="45"/>
      <c r="SAY36" s="45"/>
      <c r="SAZ36" s="45"/>
      <c r="SBA36" s="45"/>
      <c r="SBB36" s="45"/>
      <c r="SBC36" s="45"/>
      <c r="SBD36" s="45"/>
      <c r="SBE36" s="45"/>
      <c r="SBF36" s="45"/>
      <c r="SBG36" s="45"/>
      <c r="SBH36" s="45"/>
      <c r="SBI36" s="45"/>
      <c r="SBJ36" s="45"/>
      <c r="SBK36" s="45"/>
      <c r="SBL36" s="45"/>
      <c r="SBM36" s="45"/>
      <c r="SBN36" s="45"/>
      <c r="SBO36" s="45"/>
      <c r="SBP36" s="45"/>
      <c r="SBQ36" s="45"/>
      <c r="SBR36" s="45"/>
      <c r="SBS36" s="45"/>
      <c r="SBT36" s="45"/>
      <c r="SBU36" s="45"/>
      <c r="SBV36" s="45"/>
      <c r="SBW36" s="45"/>
      <c r="SBX36" s="45"/>
      <c r="SBY36" s="45"/>
      <c r="SBZ36" s="45"/>
      <c r="SCA36" s="45"/>
      <c r="SCB36" s="45"/>
      <c r="SCC36" s="45"/>
      <c r="SCD36" s="45"/>
      <c r="SCE36" s="45"/>
      <c r="SCF36" s="45"/>
      <c r="SCG36" s="45"/>
      <c r="SCH36" s="45"/>
      <c r="SCI36" s="45"/>
      <c r="SCJ36" s="45"/>
      <c r="SCK36" s="45"/>
      <c r="SCL36" s="45"/>
      <c r="SCM36" s="45"/>
      <c r="SCN36" s="45"/>
      <c r="SCO36" s="45"/>
      <c r="SCP36" s="45"/>
      <c r="SCQ36" s="45"/>
      <c r="SCR36" s="45"/>
      <c r="SCS36" s="45"/>
      <c r="SCT36" s="45"/>
      <c r="SCU36" s="45"/>
      <c r="SCV36" s="45"/>
      <c r="SCW36" s="45"/>
      <c r="SCX36" s="45"/>
      <c r="SCY36" s="45"/>
      <c r="SCZ36" s="45"/>
      <c r="SDA36" s="45"/>
      <c r="SDB36" s="45"/>
      <c r="SDC36" s="45"/>
      <c r="SDD36" s="45"/>
      <c r="SDE36" s="45"/>
      <c r="SDF36" s="45"/>
      <c r="SDG36" s="45"/>
      <c r="SDH36" s="45"/>
      <c r="SDI36" s="45"/>
      <c r="SDJ36" s="45"/>
      <c r="SDK36" s="45"/>
      <c r="SDL36" s="45"/>
      <c r="SDM36" s="45"/>
      <c r="SDN36" s="45"/>
      <c r="SDO36" s="45"/>
      <c r="SDP36" s="45"/>
      <c r="SDQ36" s="45"/>
      <c r="SDR36" s="45"/>
      <c r="SDS36" s="45"/>
      <c r="SDT36" s="45"/>
      <c r="SDU36" s="45"/>
      <c r="SDV36" s="45"/>
      <c r="SDW36" s="45"/>
      <c r="SDX36" s="45"/>
      <c r="SDY36" s="45"/>
      <c r="SDZ36" s="45"/>
      <c r="SEA36" s="45"/>
      <c r="SEB36" s="45"/>
      <c r="SEC36" s="45"/>
      <c r="SED36" s="45"/>
      <c r="SEE36" s="45"/>
      <c r="SEF36" s="45"/>
      <c r="SEG36" s="45"/>
      <c r="SEH36" s="45"/>
      <c r="SEI36" s="45"/>
      <c r="SEJ36" s="45"/>
      <c r="SEK36" s="45"/>
      <c r="SEL36" s="45"/>
      <c r="SEM36" s="45"/>
      <c r="SEN36" s="45"/>
      <c r="SEO36" s="45"/>
      <c r="SEP36" s="45"/>
      <c r="SEQ36" s="45"/>
      <c r="SER36" s="45"/>
      <c r="SES36" s="45"/>
      <c r="SET36" s="45"/>
      <c r="SEU36" s="45"/>
      <c r="SEV36" s="45"/>
      <c r="SEW36" s="45"/>
      <c r="SEX36" s="45"/>
      <c r="SEY36" s="45"/>
      <c r="SEZ36" s="45"/>
      <c r="SFA36" s="45"/>
      <c r="SFB36" s="45"/>
      <c r="SFC36" s="45"/>
      <c r="SFD36" s="45"/>
      <c r="SFE36" s="45"/>
      <c r="SFF36" s="45"/>
      <c r="SFG36" s="45"/>
      <c r="SFH36" s="45"/>
      <c r="SFI36" s="45"/>
      <c r="SFJ36" s="45"/>
      <c r="SFK36" s="45"/>
      <c r="SFL36" s="45"/>
      <c r="SFM36" s="45"/>
      <c r="SFN36" s="45"/>
      <c r="SFO36" s="45"/>
      <c r="SFP36" s="45"/>
      <c r="SFQ36" s="45"/>
      <c r="SFR36" s="45"/>
      <c r="SFS36" s="45"/>
      <c r="SFT36" s="45"/>
      <c r="SFU36" s="45"/>
      <c r="SFV36" s="45"/>
      <c r="SFW36" s="45"/>
      <c r="SFX36" s="45"/>
      <c r="SFY36" s="45"/>
      <c r="SFZ36" s="45"/>
      <c r="SGA36" s="45"/>
      <c r="SGB36" s="45"/>
      <c r="SGC36" s="45"/>
      <c r="SGD36" s="45"/>
      <c r="SGE36" s="45"/>
      <c r="SGF36" s="45"/>
      <c r="SGG36" s="45"/>
      <c r="SGH36" s="45"/>
      <c r="SGI36" s="45"/>
      <c r="SGJ36" s="45"/>
      <c r="SGK36" s="45"/>
      <c r="SGL36" s="45"/>
      <c r="SGM36" s="45"/>
      <c r="SGN36" s="45"/>
      <c r="SGO36" s="45"/>
      <c r="SGP36" s="45"/>
      <c r="SGQ36" s="45"/>
      <c r="SGR36" s="45"/>
      <c r="SGS36" s="45"/>
      <c r="SGT36" s="45"/>
      <c r="SGU36" s="45"/>
      <c r="SGV36" s="45"/>
      <c r="SGW36" s="45"/>
      <c r="SGX36" s="45"/>
      <c r="SGY36" s="45"/>
      <c r="SGZ36" s="45"/>
      <c r="SHA36" s="45"/>
      <c r="SHB36" s="45"/>
      <c r="SHC36" s="45"/>
      <c r="SHD36" s="45"/>
      <c r="SHE36" s="45"/>
      <c r="SHF36" s="45"/>
      <c r="SHG36" s="45"/>
      <c r="SHH36" s="45"/>
      <c r="SHI36" s="45"/>
      <c r="SHJ36" s="45"/>
      <c r="SHK36" s="45"/>
      <c r="SHL36" s="45"/>
      <c r="SHM36" s="45"/>
      <c r="SHN36" s="45"/>
      <c r="SHO36" s="45"/>
      <c r="SHP36" s="45"/>
      <c r="SHQ36" s="45"/>
      <c r="SHR36" s="45"/>
      <c r="SHS36" s="45"/>
      <c r="SHT36" s="45"/>
      <c r="SHU36" s="45"/>
      <c r="SHV36" s="45"/>
      <c r="SHW36" s="45"/>
      <c r="SHX36" s="45"/>
      <c r="SHY36" s="45"/>
      <c r="SHZ36" s="45"/>
      <c r="SIA36" s="45"/>
      <c r="SIB36" s="45"/>
      <c r="SIC36" s="45"/>
      <c r="SID36" s="45"/>
      <c r="SIE36" s="45"/>
      <c r="SIF36" s="45"/>
      <c r="SIG36" s="45"/>
      <c r="SIH36" s="45"/>
      <c r="SII36" s="45"/>
      <c r="SIJ36" s="45"/>
      <c r="SIK36" s="45"/>
      <c r="SIL36" s="45"/>
      <c r="SIM36" s="45"/>
      <c r="SIN36" s="45"/>
      <c r="SIO36" s="45"/>
      <c r="SIP36" s="45"/>
      <c r="SIQ36" s="45"/>
      <c r="SIR36" s="45"/>
      <c r="SIS36" s="45"/>
      <c r="SIT36" s="45"/>
      <c r="SIU36" s="45"/>
      <c r="SIV36" s="45"/>
      <c r="SIW36" s="45"/>
      <c r="SIX36" s="45"/>
      <c r="SIY36" s="45"/>
      <c r="SIZ36" s="45"/>
      <c r="SJA36" s="45"/>
      <c r="SJB36" s="45"/>
      <c r="SJC36" s="45"/>
      <c r="SJD36" s="45"/>
      <c r="SJE36" s="45"/>
      <c r="SJF36" s="45"/>
      <c r="SJG36" s="45"/>
      <c r="SJH36" s="45"/>
      <c r="SJI36" s="45"/>
      <c r="SJJ36" s="45"/>
      <c r="SJK36" s="45"/>
      <c r="SJL36" s="45"/>
      <c r="SJM36" s="45"/>
      <c r="SJN36" s="45"/>
      <c r="SJO36" s="45"/>
      <c r="SJP36" s="45"/>
      <c r="SJQ36" s="45"/>
      <c r="SJR36" s="45"/>
      <c r="SJS36" s="45"/>
      <c r="SJT36" s="45"/>
      <c r="SJU36" s="45"/>
      <c r="SJV36" s="45"/>
      <c r="SJW36" s="45"/>
      <c r="SJX36" s="45"/>
      <c r="SJY36" s="45"/>
      <c r="SJZ36" s="45"/>
      <c r="SKA36" s="45"/>
      <c r="SKB36" s="45"/>
      <c r="SKC36" s="45"/>
      <c r="SKD36" s="45"/>
      <c r="SKE36" s="45"/>
      <c r="SKF36" s="45"/>
      <c r="SKG36" s="45"/>
      <c r="SKH36" s="45"/>
      <c r="SKI36" s="45"/>
      <c r="SKJ36" s="45"/>
      <c r="SKK36" s="45"/>
      <c r="SKL36" s="45"/>
      <c r="SKM36" s="45"/>
      <c r="SKN36" s="45"/>
      <c r="SKO36" s="45"/>
      <c r="SKP36" s="45"/>
      <c r="SKQ36" s="45"/>
      <c r="SKR36" s="45"/>
      <c r="SKS36" s="45"/>
      <c r="SKT36" s="45"/>
      <c r="SKU36" s="45"/>
      <c r="SKV36" s="45"/>
      <c r="SKW36" s="45"/>
      <c r="SKX36" s="45"/>
      <c r="SKY36" s="45"/>
      <c r="SKZ36" s="45"/>
      <c r="SLA36" s="45"/>
      <c r="SLB36" s="45"/>
      <c r="SLC36" s="45"/>
      <c r="SLD36" s="45"/>
      <c r="SLE36" s="45"/>
      <c r="SLF36" s="45"/>
      <c r="SLG36" s="45"/>
      <c r="SLH36" s="45"/>
      <c r="SLI36" s="45"/>
      <c r="SLJ36" s="45"/>
      <c r="SLK36" s="45"/>
      <c r="SLL36" s="45"/>
      <c r="SLM36" s="45"/>
      <c r="SLN36" s="45"/>
      <c r="SLO36" s="45"/>
      <c r="SLP36" s="45"/>
      <c r="SLQ36" s="45"/>
      <c r="SLR36" s="45"/>
      <c r="SLS36" s="45"/>
      <c r="SLT36" s="45"/>
      <c r="SLU36" s="45"/>
      <c r="SLV36" s="45"/>
      <c r="SLW36" s="45"/>
      <c r="SLX36" s="45"/>
      <c r="SLY36" s="45"/>
      <c r="SLZ36" s="45"/>
      <c r="SMA36" s="45"/>
      <c r="SMB36" s="45"/>
      <c r="SMC36" s="45"/>
      <c r="SMD36" s="45"/>
      <c r="SME36" s="45"/>
      <c r="SMF36" s="45"/>
      <c r="SMG36" s="45"/>
      <c r="SMH36" s="45"/>
      <c r="SMI36" s="45"/>
      <c r="SMJ36" s="45"/>
      <c r="SMK36" s="45"/>
      <c r="SML36" s="45"/>
      <c r="SMM36" s="45"/>
      <c r="SMN36" s="45"/>
      <c r="SMO36" s="45"/>
      <c r="SMP36" s="45"/>
      <c r="SMQ36" s="45"/>
      <c r="SMR36" s="45"/>
      <c r="SMS36" s="45"/>
      <c r="SMT36" s="45"/>
      <c r="SMU36" s="45"/>
      <c r="SMV36" s="45"/>
      <c r="SMW36" s="45"/>
      <c r="SMX36" s="45"/>
      <c r="SMY36" s="45"/>
      <c r="SMZ36" s="45"/>
      <c r="SNA36" s="45"/>
      <c r="SNB36" s="45"/>
      <c r="SNC36" s="45"/>
      <c r="SND36" s="45"/>
      <c r="SNE36" s="45"/>
      <c r="SNF36" s="45"/>
      <c r="SNG36" s="45"/>
      <c r="SNH36" s="45"/>
      <c r="SNI36" s="45"/>
      <c r="SNJ36" s="45"/>
      <c r="SNK36" s="45"/>
      <c r="SNL36" s="45"/>
      <c r="SNM36" s="45"/>
      <c r="SNN36" s="45"/>
      <c r="SNO36" s="45"/>
      <c r="SNP36" s="45"/>
      <c r="SNQ36" s="45"/>
      <c r="SNR36" s="45"/>
      <c r="SNS36" s="45"/>
      <c r="SNT36" s="45"/>
      <c r="SNU36" s="45"/>
      <c r="SNV36" s="45"/>
      <c r="SNW36" s="45"/>
      <c r="SNX36" s="45"/>
      <c r="SNY36" s="45"/>
      <c r="SNZ36" s="45"/>
      <c r="SOA36" s="45"/>
      <c r="SOB36" s="45"/>
      <c r="SOC36" s="45"/>
      <c r="SOD36" s="45"/>
      <c r="SOE36" s="45"/>
      <c r="SOF36" s="45"/>
      <c r="SOG36" s="45"/>
      <c r="SOH36" s="45"/>
      <c r="SOI36" s="45"/>
      <c r="SOJ36" s="45"/>
      <c r="SOK36" s="45"/>
      <c r="SOL36" s="45"/>
      <c r="SOM36" s="45"/>
      <c r="SON36" s="45"/>
      <c r="SOO36" s="45"/>
      <c r="SOP36" s="45"/>
      <c r="SOQ36" s="45"/>
      <c r="SOR36" s="45"/>
      <c r="SOS36" s="45"/>
      <c r="SOT36" s="45"/>
      <c r="SOU36" s="45"/>
      <c r="SOV36" s="45"/>
      <c r="SOW36" s="45"/>
      <c r="SOX36" s="45"/>
      <c r="SOY36" s="45"/>
      <c r="SOZ36" s="45"/>
      <c r="SPA36" s="45"/>
      <c r="SPB36" s="45"/>
      <c r="SPC36" s="45"/>
      <c r="SPD36" s="45"/>
      <c r="SPE36" s="45"/>
      <c r="SPF36" s="45"/>
      <c r="SPG36" s="45"/>
      <c r="SPH36" s="45"/>
      <c r="SPI36" s="45"/>
      <c r="SPJ36" s="45"/>
      <c r="SPK36" s="45"/>
      <c r="SPL36" s="45"/>
      <c r="SPM36" s="45"/>
      <c r="SPN36" s="45"/>
      <c r="SPO36" s="45"/>
      <c r="SPP36" s="45"/>
      <c r="SPQ36" s="45"/>
      <c r="SPR36" s="45"/>
      <c r="SPS36" s="45"/>
      <c r="SPT36" s="45"/>
      <c r="SPU36" s="45"/>
      <c r="SPV36" s="45"/>
      <c r="SPW36" s="45"/>
      <c r="SPX36" s="45"/>
      <c r="SPY36" s="45"/>
      <c r="SPZ36" s="45"/>
      <c r="SQA36" s="45"/>
      <c r="SQB36" s="45"/>
      <c r="SQC36" s="45"/>
      <c r="SQD36" s="45"/>
      <c r="SQE36" s="45"/>
      <c r="SQF36" s="45"/>
      <c r="SQG36" s="45"/>
      <c r="SQH36" s="45"/>
      <c r="SQI36" s="45"/>
      <c r="SQJ36" s="45"/>
      <c r="SQK36" s="45"/>
      <c r="SQL36" s="45"/>
      <c r="SQM36" s="45"/>
      <c r="SQN36" s="45"/>
      <c r="SQO36" s="45"/>
      <c r="SQP36" s="45"/>
      <c r="SQQ36" s="45"/>
      <c r="SQR36" s="45"/>
      <c r="SQS36" s="45"/>
      <c r="SQT36" s="45"/>
      <c r="SQU36" s="45"/>
      <c r="SQV36" s="45"/>
      <c r="SQW36" s="45"/>
      <c r="SQX36" s="45"/>
      <c r="SQY36" s="45"/>
      <c r="SQZ36" s="45"/>
      <c r="SRA36" s="45"/>
      <c r="SRB36" s="45"/>
      <c r="SRC36" s="45"/>
      <c r="SRD36" s="45"/>
      <c r="SRE36" s="45"/>
      <c r="SRF36" s="45"/>
      <c r="SRG36" s="45"/>
      <c r="SRH36" s="45"/>
      <c r="SRI36" s="45"/>
      <c r="SRJ36" s="45"/>
      <c r="SRK36" s="45"/>
      <c r="SRL36" s="45"/>
      <c r="SRM36" s="45"/>
      <c r="SRN36" s="45"/>
      <c r="SRO36" s="45"/>
      <c r="SRP36" s="45"/>
      <c r="SRQ36" s="45"/>
      <c r="SRR36" s="45"/>
      <c r="SRS36" s="45"/>
      <c r="SRT36" s="45"/>
      <c r="SRU36" s="45"/>
      <c r="SRV36" s="45"/>
      <c r="SRW36" s="45"/>
      <c r="SRX36" s="45"/>
      <c r="SRY36" s="45"/>
      <c r="SRZ36" s="45"/>
      <c r="SSA36" s="45"/>
      <c r="SSB36" s="45"/>
      <c r="SSC36" s="45"/>
      <c r="SSD36" s="45"/>
      <c r="SSE36" s="45"/>
      <c r="SSF36" s="45"/>
      <c r="SSG36" s="45"/>
      <c r="SSH36" s="45"/>
      <c r="SSI36" s="45"/>
      <c r="SSJ36" s="45"/>
      <c r="SSK36" s="45"/>
      <c r="SSL36" s="45"/>
      <c r="SSM36" s="45"/>
      <c r="SSN36" s="45"/>
      <c r="SSO36" s="45"/>
      <c r="SSP36" s="45"/>
      <c r="SSQ36" s="45"/>
      <c r="SSR36" s="45"/>
      <c r="SSS36" s="45"/>
      <c r="SST36" s="45"/>
      <c r="SSU36" s="45"/>
      <c r="SSV36" s="45"/>
      <c r="SSW36" s="45"/>
      <c r="SSX36" s="45"/>
      <c r="SSY36" s="45"/>
      <c r="SSZ36" s="45"/>
      <c r="STA36" s="45"/>
      <c r="STB36" s="45"/>
      <c r="STC36" s="45"/>
      <c r="STD36" s="45"/>
      <c r="STE36" s="45"/>
      <c r="STF36" s="45"/>
      <c r="STG36" s="45"/>
      <c r="STH36" s="45"/>
      <c r="STI36" s="45"/>
      <c r="STJ36" s="45"/>
      <c r="STK36" s="45"/>
      <c r="STL36" s="45"/>
      <c r="STM36" s="45"/>
      <c r="STN36" s="45"/>
      <c r="STO36" s="45"/>
      <c r="STP36" s="45"/>
      <c r="STQ36" s="45"/>
      <c r="STR36" s="45"/>
      <c r="STS36" s="45"/>
      <c r="STT36" s="45"/>
      <c r="STU36" s="45"/>
      <c r="STV36" s="45"/>
      <c r="STW36" s="45"/>
      <c r="STX36" s="45"/>
      <c r="STY36" s="45"/>
      <c r="STZ36" s="45"/>
      <c r="SUA36" s="45"/>
      <c r="SUB36" s="45"/>
      <c r="SUC36" s="45"/>
      <c r="SUD36" s="45"/>
      <c r="SUE36" s="45"/>
      <c r="SUF36" s="45"/>
      <c r="SUG36" s="45"/>
      <c r="SUH36" s="45"/>
      <c r="SUI36" s="45"/>
      <c r="SUJ36" s="45"/>
      <c r="SUK36" s="45"/>
      <c r="SUL36" s="45"/>
      <c r="SUM36" s="45"/>
      <c r="SUN36" s="45"/>
      <c r="SUO36" s="45"/>
      <c r="SUP36" s="45"/>
      <c r="SUQ36" s="45"/>
      <c r="SUR36" s="45"/>
      <c r="SUS36" s="45"/>
      <c r="SUT36" s="45"/>
      <c r="SUU36" s="45"/>
      <c r="SUV36" s="45"/>
      <c r="SUW36" s="45"/>
      <c r="SUX36" s="45"/>
      <c r="SUY36" s="45"/>
      <c r="SUZ36" s="45"/>
      <c r="SVA36" s="45"/>
      <c r="SVB36" s="45"/>
      <c r="SVC36" s="45"/>
      <c r="SVD36" s="45"/>
      <c r="SVE36" s="45"/>
      <c r="SVF36" s="45"/>
      <c r="SVG36" s="45"/>
      <c r="SVH36" s="45"/>
      <c r="SVI36" s="45"/>
      <c r="SVJ36" s="45"/>
      <c r="SVK36" s="45"/>
      <c r="SVL36" s="45"/>
      <c r="SVM36" s="45"/>
      <c r="SVN36" s="45"/>
      <c r="SVO36" s="45"/>
      <c r="SVP36" s="45"/>
      <c r="SVQ36" s="45"/>
      <c r="SVR36" s="45"/>
      <c r="SVS36" s="45"/>
      <c r="SVT36" s="45"/>
      <c r="SVU36" s="45"/>
      <c r="SVV36" s="45"/>
      <c r="SVW36" s="45"/>
      <c r="SVX36" s="45"/>
      <c r="SVY36" s="45"/>
      <c r="SVZ36" s="45"/>
      <c r="SWA36" s="45"/>
      <c r="SWB36" s="45"/>
      <c r="SWC36" s="45"/>
      <c r="SWD36" s="45"/>
      <c r="SWE36" s="45"/>
      <c r="SWF36" s="45"/>
      <c r="SWG36" s="45"/>
      <c r="SWH36" s="45"/>
      <c r="SWI36" s="45"/>
      <c r="SWJ36" s="45"/>
      <c r="SWK36" s="45"/>
      <c r="SWL36" s="45"/>
      <c r="SWM36" s="45"/>
      <c r="SWN36" s="45"/>
      <c r="SWO36" s="45"/>
      <c r="SWP36" s="45"/>
      <c r="SWQ36" s="45"/>
      <c r="SWR36" s="45"/>
      <c r="SWS36" s="45"/>
      <c r="SWT36" s="45"/>
      <c r="SWU36" s="45"/>
      <c r="SWV36" s="45"/>
      <c r="SWW36" s="45"/>
      <c r="SWX36" s="45"/>
      <c r="SWY36" s="45"/>
      <c r="SWZ36" s="45"/>
      <c r="SXA36" s="45"/>
      <c r="SXB36" s="45"/>
      <c r="SXC36" s="45"/>
      <c r="SXD36" s="45"/>
      <c r="SXE36" s="45"/>
      <c r="SXF36" s="45"/>
      <c r="SXG36" s="45"/>
      <c r="SXH36" s="45"/>
      <c r="SXI36" s="45"/>
      <c r="SXJ36" s="45"/>
      <c r="SXK36" s="45"/>
      <c r="SXL36" s="45"/>
      <c r="SXM36" s="45"/>
      <c r="SXN36" s="45"/>
      <c r="SXO36" s="45"/>
      <c r="SXP36" s="45"/>
      <c r="SXQ36" s="45"/>
      <c r="SXR36" s="45"/>
      <c r="SXS36" s="45"/>
      <c r="SXT36" s="45"/>
      <c r="SXU36" s="45"/>
      <c r="SXV36" s="45"/>
      <c r="SXW36" s="45"/>
      <c r="SXX36" s="45"/>
      <c r="SXY36" s="45"/>
      <c r="SXZ36" s="45"/>
      <c r="SYA36" s="45"/>
      <c r="SYB36" s="45"/>
      <c r="SYC36" s="45"/>
      <c r="SYD36" s="45"/>
      <c r="SYE36" s="45"/>
      <c r="SYF36" s="45"/>
      <c r="SYG36" s="45"/>
      <c r="SYH36" s="45"/>
      <c r="SYI36" s="45"/>
      <c r="SYJ36" s="45"/>
      <c r="SYK36" s="45"/>
      <c r="SYL36" s="45"/>
      <c r="SYM36" s="45"/>
      <c r="SYN36" s="45"/>
      <c r="SYO36" s="45"/>
      <c r="SYP36" s="45"/>
      <c r="SYQ36" s="45"/>
      <c r="SYR36" s="45"/>
      <c r="SYS36" s="45"/>
      <c r="SYT36" s="45"/>
      <c r="SYU36" s="45"/>
      <c r="SYV36" s="45"/>
      <c r="SYW36" s="45"/>
      <c r="SYX36" s="45"/>
      <c r="SYY36" s="45"/>
      <c r="SYZ36" s="45"/>
      <c r="SZA36" s="45"/>
      <c r="SZB36" s="45"/>
      <c r="SZC36" s="45"/>
      <c r="SZD36" s="45"/>
      <c r="SZE36" s="45"/>
      <c r="SZF36" s="45"/>
      <c r="SZG36" s="45"/>
      <c r="SZH36" s="45"/>
      <c r="SZI36" s="45"/>
      <c r="SZJ36" s="45"/>
      <c r="SZK36" s="45"/>
      <c r="SZL36" s="45"/>
      <c r="SZM36" s="45"/>
      <c r="SZN36" s="45"/>
      <c r="SZO36" s="45"/>
      <c r="SZP36" s="45"/>
      <c r="SZQ36" s="45"/>
      <c r="SZR36" s="45"/>
      <c r="SZS36" s="45"/>
      <c r="SZT36" s="45"/>
      <c r="SZU36" s="45"/>
      <c r="SZV36" s="45"/>
      <c r="SZW36" s="45"/>
      <c r="SZX36" s="45"/>
      <c r="SZY36" s="45"/>
      <c r="SZZ36" s="45"/>
      <c r="TAA36" s="45"/>
      <c r="TAB36" s="45"/>
      <c r="TAC36" s="45"/>
      <c r="TAD36" s="45"/>
      <c r="TAE36" s="45"/>
      <c r="TAF36" s="45"/>
      <c r="TAG36" s="45"/>
      <c r="TAH36" s="45"/>
      <c r="TAI36" s="45"/>
      <c r="TAJ36" s="45"/>
      <c r="TAK36" s="45"/>
      <c r="TAL36" s="45"/>
      <c r="TAM36" s="45"/>
      <c r="TAN36" s="45"/>
      <c r="TAO36" s="45"/>
      <c r="TAP36" s="45"/>
      <c r="TAQ36" s="45"/>
      <c r="TAR36" s="45"/>
      <c r="TAS36" s="45"/>
      <c r="TAT36" s="45"/>
      <c r="TAU36" s="45"/>
      <c r="TAV36" s="45"/>
      <c r="TAW36" s="45"/>
      <c r="TAX36" s="45"/>
      <c r="TAY36" s="45"/>
      <c r="TAZ36" s="45"/>
      <c r="TBA36" s="45"/>
      <c r="TBB36" s="45"/>
      <c r="TBC36" s="45"/>
      <c r="TBD36" s="45"/>
      <c r="TBE36" s="45"/>
      <c r="TBF36" s="45"/>
      <c r="TBG36" s="45"/>
      <c r="TBH36" s="45"/>
      <c r="TBI36" s="45"/>
      <c r="TBJ36" s="45"/>
      <c r="TBK36" s="45"/>
      <c r="TBL36" s="45"/>
      <c r="TBM36" s="45"/>
      <c r="TBN36" s="45"/>
      <c r="TBO36" s="45"/>
      <c r="TBP36" s="45"/>
      <c r="TBQ36" s="45"/>
      <c r="TBR36" s="45"/>
      <c r="TBS36" s="45"/>
      <c r="TBT36" s="45"/>
      <c r="TBU36" s="45"/>
      <c r="TBV36" s="45"/>
      <c r="TBW36" s="45"/>
      <c r="TBX36" s="45"/>
      <c r="TBY36" s="45"/>
      <c r="TBZ36" s="45"/>
      <c r="TCA36" s="45"/>
      <c r="TCB36" s="45"/>
      <c r="TCC36" s="45"/>
      <c r="TCD36" s="45"/>
      <c r="TCE36" s="45"/>
      <c r="TCF36" s="45"/>
      <c r="TCG36" s="45"/>
      <c r="TCH36" s="45"/>
      <c r="TCI36" s="45"/>
      <c r="TCJ36" s="45"/>
      <c r="TCK36" s="45"/>
      <c r="TCL36" s="45"/>
      <c r="TCM36" s="45"/>
      <c r="TCN36" s="45"/>
      <c r="TCO36" s="45"/>
      <c r="TCP36" s="45"/>
      <c r="TCQ36" s="45"/>
      <c r="TCR36" s="45"/>
      <c r="TCS36" s="45"/>
      <c r="TCT36" s="45"/>
      <c r="TCU36" s="45"/>
      <c r="TCV36" s="45"/>
      <c r="TCW36" s="45"/>
      <c r="TCX36" s="45"/>
      <c r="TCY36" s="45"/>
      <c r="TCZ36" s="45"/>
      <c r="TDA36" s="45"/>
      <c r="TDB36" s="45"/>
      <c r="TDC36" s="45"/>
      <c r="TDD36" s="45"/>
      <c r="TDE36" s="45"/>
      <c r="TDF36" s="45"/>
      <c r="TDG36" s="45"/>
      <c r="TDH36" s="45"/>
      <c r="TDI36" s="45"/>
      <c r="TDJ36" s="45"/>
      <c r="TDK36" s="45"/>
      <c r="TDL36" s="45"/>
      <c r="TDM36" s="45"/>
      <c r="TDN36" s="45"/>
      <c r="TDO36" s="45"/>
      <c r="TDP36" s="45"/>
      <c r="TDQ36" s="45"/>
      <c r="TDR36" s="45"/>
      <c r="TDS36" s="45"/>
      <c r="TDT36" s="45"/>
      <c r="TDU36" s="45"/>
      <c r="TDV36" s="45"/>
      <c r="TDW36" s="45"/>
      <c r="TDX36" s="45"/>
      <c r="TDY36" s="45"/>
      <c r="TDZ36" s="45"/>
      <c r="TEA36" s="45"/>
      <c r="TEB36" s="45"/>
      <c r="TEC36" s="45"/>
      <c r="TED36" s="45"/>
      <c r="TEE36" s="45"/>
      <c r="TEF36" s="45"/>
      <c r="TEG36" s="45"/>
      <c r="TEH36" s="45"/>
      <c r="TEI36" s="45"/>
      <c r="TEJ36" s="45"/>
      <c r="TEK36" s="45"/>
      <c r="TEL36" s="45"/>
      <c r="TEM36" s="45"/>
      <c r="TEN36" s="45"/>
      <c r="TEO36" s="45"/>
      <c r="TEP36" s="45"/>
      <c r="TEQ36" s="45"/>
      <c r="TER36" s="45"/>
      <c r="TES36" s="45"/>
      <c r="TET36" s="45"/>
      <c r="TEU36" s="45"/>
      <c r="TEV36" s="45"/>
      <c r="TEW36" s="45"/>
      <c r="TEX36" s="45"/>
      <c r="TEY36" s="45"/>
      <c r="TEZ36" s="45"/>
      <c r="TFA36" s="45"/>
      <c r="TFB36" s="45"/>
      <c r="TFC36" s="45"/>
      <c r="TFD36" s="45"/>
      <c r="TFE36" s="45"/>
      <c r="TFF36" s="45"/>
      <c r="TFG36" s="45"/>
      <c r="TFH36" s="45"/>
      <c r="TFI36" s="45"/>
      <c r="TFJ36" s="45"/>
      <c r="TFK36" s="45"/>
      <c r="TFL36" s="45"/>
      <c r="TFM36" s="45"/>
      <c r="TFN36" s="45"/>
      <c r="TFO36" s="45"/>
      <c r="TFP36" s="45"/>
      <c r="TFQ36" s="45"/>
      <c r="TFR36" s="45"/>
      <c r="TFS36" s="45"/>
      <c r="TFT36" s="45"/>
      <c r="TFU36" s="45"/>
      <c r="TFV36" s="45"/>
      <c r="TFW36" s="45"/>
      <c r="TFX36" s="45"/>
      <c r="TFY36" s="45"/>
      <c r="TFZ36" s="45"/>
      <c r="TGA36" s="45"/>
      <c r="TGB36" s="45"/>
      <c r="TGC36" s="45"/>
      <c r="TGD36" s="45"/>
      <c r="TGE36" s="45"/>
      <c r="TGF36" s="45"/>
      <c r="TGG36" s="45"/>
      <c r="TGH36" s="45"/>
      <c r="TGI36" s="45"/>
      <c r="TGJ36" s="45"/>
      <c r="TGK36" s="45"/>
      <c r="TGL36" s="45"/>
      <c r="TGM36" s="45"/>
      <c r="TGN36" s="45"/>
      <c r="TGO36" s="45"/>
      <c r="TGP36" s="45"/>
      <c r="TGQ36" s="45"/>
      <c r="TGR36" s="45"/>
      <c r="TGS36" s="45"/>
      <c r="TGT36" s="45"/>
      <c r="TGU36" s="45"/>
      <c r="TGV36" s="45"/>
      <c r="TGW36" s="45"/>
      <c r="TGX36" s="45"/>
      <c r="TGY36" s="45"/>
      <c r="TGZ36" s="45"/>
      <c r="THA36" s="45"/>
      <c r="THB36" s="45"/>
      <c r="THC36" s="45"/>
      <c r="THD36" s="45"/>
      <c r="THE36" s="45"/>
      <c r="THF36" s="45"/>
      <c r="THG36" s="45"/>
      <c r="THH36" s="45"/>
      <c r="THI36" s="45"/>
      <c r="THJ36" s="45"/>
      <c r="THK36" s="45"/>
      <c r="THL36" s="45"/>
      <c r="THM36" s="45"/>
      <c r="THN36" s="45"/>
      <c r="THO36" s="45"/>
      <c r="THP36" s="45"/>
      <c r="THQ36" s="45"/>
      <c r="THR36" s="45"/>
      <c r="THS36" s="45"/>
      <c r="THT36" s="45"/>
      <c r="THU36" s="45"/>
      <c r="THV36" s="45"/>
      <c r="THW36" s="45"/>
      <c r="THX36" s="45"/>
      <c r="THY36" s="45"/>
      <c r="THZ36" s="45"/>
      <c r="TIA36" s="45"/>
      <c r="TIB36" s="45"/>
      <c r="TIC36" s="45"/>
      <c r="TID36" s="45"/>
      <c r="TIE36" s="45"/>
      <c r="TIF36" s="45"/>
      <c r="TIG36" s="45"/>
      <c r="TIH36" s="45"/>
      <c r="TII36" s="45"/>
      <c r="TIJ36" s="45"/>
      <c r="TIK36" s="45"/>
      <c r="TIL36" s="45"/>
      <c r="TIM36" s="45"/>
      <c r="TIN36" s="45"/>
      <c r="TIO36" s="45"/>
      <c r="TIP36" s="45"/>
      <c r="TIQ36" s="45"/>
      <c r="TIR36" s="45"/>
      <c r="TIS36" s="45"/>
      <c r="TIT36" s="45"/>
      <c r="TIU36" s="45"/>
      <c r="TIV36" s="45"/>
      <c r="TIW36" s="45"/>
      <c r="TIX36" s="45"/>
      <c r="TIY36" s="45"/>
      <c r="TIZ36" s="45"/>
      <c r="TJA36" s="45"/>
      <c r="TJB36" s="45"/>
      <c r="TJC36" s="45"/>
      <c r="TJD36" s="45"/>
      <c r="TJE36" s="45"/>
      <c r="TJF36" s="45"/>
      <c r="TJG36" s="45"/>
      <c r="TJH36" s="45"/>
      <c r="TJI36" s="45"/>
      <c r="TJJ36" s="45"/>
      <c r="TJK36" s="45"/>
      <c r="TJL36" s="45"/>
      <c r="TJM36" s="45"/>
      <c r="TJN36" s="45"/>
      <c r="TJO36" s="45"/>
      <c r="TJP36" s="45"/>
      <c r="TJQ36" s="45"/>
      <c r="TJR36" s="45"/>
      <c r="TJS36" s="45"/>
      <c r="TJT36" s="45"/>
      <c r="TJU36" s="45"/>
      <c r="TJV36" s="45"/>
      <c r="TJW36" s="45"/>
      <c r="TJX36" s="45"/>
      <c r="TJY36" s="45"/>
      <c r="TJZ36" s="45"/>
      <c r="TKA36" s="45"/>
      <c r="TKB36" s="45"/>
      <c r="TKC36" s="45"/>
      <c r="TKD36" s="45"/>
      <c r="TKE36" s="45"/>
      <c r="TKF36" s="45"/>
      <c r="TKG36" s="45"/>
      <c r="TKH36" s="45"/>
      <c r="TKI36" s="45"/>
      <c r="TKJ36" s="45"/>
      <c r="TKK36" s="45"/>
      <c r="TKL36" s="45"/>
      <c r="TKM36" s="45"/>
      <c r="TKN36" s="45"/>
      <c r="TKO36" s="45"/>
      <c r="TKP36" s="45"/>
      <c r="TKQ36" s="45"/>
      <c r="TKR36" s="45"/>
      <c r="TKS36" s="45"/>
      <c r="TKT36" s="45"/>
      <c r="TKU36" s="45"/>
      <c r="TKV36" s="45"/>
      <c r="TKW36" s="45"/>
      <c r="TKX36" s="45"/>
      <c r="TKY36" s="45"/>
      <c r="TKZ36" s="45"/>
      <c r="TLA36" s="45"/>
      <c r="TLB36" s="45"/>
      <c r="TLC36" s="45"/>
      <c r="TLD36" s="45"/>
      <c r="TLE36" s="45"/>
      <c r="TLF36" s="45"/>
      <c r="TLG36" s="45"/>
      <c r="TLH36" s="45"/>
      <c r="TLI36" s="45"/>
      <c r="TLJ36" s="45"/>
      <c r="TLK36" s="45"/>
      <c r="TLL36" s="45"/>
      <c r="TLM36" s="45"/>
      <c r="TLN36" s="45"/>
      <c r="TLO36" s="45"/>
      <c r="TLP36" s="45"/>
      <c r="TLQ36" s="45"/>
      <c r="TLR36" s="45"/>
      <c r="TLS36" s="45"/>
      <c r="TLT36" s="45"/>
      <c r="TLU36" s="45"/>
      <c r="TLV36" s="45"/>
      <c r="TLW36" s="45"/>
      <c r="TLX36" s="45"/>
      <c r="TLY36" s="45"/>
      <c r="TLZ36" s="45"/>
      <c r="TMA36" s="45"/>
      <c r="TMB36" s="45"/>
      <c r="TMC36" s="45"/>
      <c r="TMD36" s="45"/>
      <c r="TME36" s="45"/>
      <c r="TMF36" s="45"/>
      <c r="TMG36" s="45"/>
      <c r="TMH36" s="45"/>
      <c r="TMI36" s="45"/>
      <c r="TMJ36" s="45"/>
      <c r="TMK36" s="45"/>
      <c r="TML36" s="45"/>
      <c r="TMM36" s="45"/>
      <c r="TMN36" s="45"/>
      <c r="TMO36" s="45"/>
      <c r="TMP36" s="45"/>
      <c r="TMQ36" s="45"/>
      <c r="TMR36" s="45"/>
      <c r="TMS36" s="45"/>
      <c r="TMT36" s="45"/>
      <c r="TMU36" s="45"/>
      <c r="TMV36" s="45"/>
      <c r="TMW36" s="45"/>
      <c r="TMX36" s="45"/>
      <c r="TMY36" s="45"/>
      <c r="TMZ36" s="45"/>
      <c r="TNA36" s="45"/>
      <c r="TNB36" s="45"/>
      <c r="TNC36" s="45"/>
      <c r="TND36" s="45"/>
      <c r="TNE36" s="45"/>
      <c r="TNF36" s="45"/>
      <c r="TNG36" s="45"/>
      <c r="TNH36" s="45"/>
      <c r="TNI36" s="45"/>
      <c r="TNJ36" s="45"/>
      <c r="TNK36" s="45"/>
      <c r="TNL36" s="45"/>
      <c r="TNM36" s="45"/>
      <c r="TNN36" s="45"/>
      <c r="TNO36" s="45"/>
      <c r="TNP36" s="45"/>
      <c r="TNQ36" s="45"/>
      <c r="TNR36" s="45"/>
      <c r="TNS36" s="45"/>
      <c r="TNT36" s="45"/>
      <c r="TNU36" s="45"/>
      <c r="TNV36" s="45"/>
      <c r="TNW36" s="45"/>
      <c r="TNX36" s="45"/>
      <c r="TNY36" s="45"/>
      <c r="TNZ36" s="45"/>
      <c r="TOA36" s="45"/>
      <c r="TOB36" s="45"/>
      <c r="TOC36" s="45"/>
      <c r="TOD36" s="45"/>
      <c r="TOE36" s="45"/>
      <c r="TOF36" s="45"/>
      <c r="TOG36" s="45"/>
      <c r="TOH36" s="45"/>
      <c r="TOI36" s="45"/>
      <c r="TOJ36" s="45"/>
      <c r="TOK36" s="45"/>
      <c r="TOL36" s="45"/>
      <c r="TOM36" s="45"/>
      <c r="TON36" s="45"/>
      <c r="TOO36" s="45"/>
      <c r="TOP36" s="45"/>
      <c r="TOQ36" s="45"/>
      <c r="TOR36" s="45"/>
      <c r="TOS36" s="45"/>
      <c r="TOT36" s="45"/>
      <c r="TOU36" s="45"/>
      <c r="TOV36" s="45"/>
      <c r="TOW36" s="45"/>
      <c r="TOX36" s="45"/>
      <c r="TOY36" s="45"/>
      <c r="TOZ36" s="45"/>
      <c r="TPA36" s="45"/>
      <c r="TPB36" s="45"/>
      <c r="TPC36" s="45"/>
      <c r="TPD36" s="45"/>
      <c r="TPE36" s="45"/>
      <c r="TPF36" s="45"/>
      <c r="TPG36" s="45"/>
      <c r="TPH36" s="45"/>
      <c r="TPI36" s="45"/>
      <c r="TPJ36" s="45"/>
      <c r="TPK36" s="45"/>
      <c r="TPL36" s="45"/>
      <c r="TPM36" s="45"/>
      <c r="TPN36" s="45"/>
      <c r="TPO36" s="45"/>
      <c r="TPP36" s="45"/>
      <c r="TPQ36" s="45"/>
      <c r="TPR36" s="45"/>
      <c r="TPS36" s="45"/>
      <c r="TPT36" s="45"/>
      <c r="TPU36" s="45"/>
      <c r="TPV36" s="45"/>
      <c r="TPW36" s="45"/>
      <c r="TPX36" s="45"/>
      <c r="TPY36" s="45"/>
      <c r="TPZ36" s="45"/>
      <c r="TQA36" s="45"/>
      <c r="TQB36" s="45"/>
      <c r="TQC36" s="45"/>
      <c r="TQD36" s="45"/>
      <c r="TQE36" s="45"/>
      <c r="TQF36" s="45"/>
      <c r="TQG36" s="45"/>
      <c r="TQH36" s="45"/>
      <c r="TQI36" s="45"/>
      <c r="TQJ36" s="45"/>
      <c r="TQK36" s="45"/>
      <c r="TQL36" s="45"/>
      <c r="TQM36" s="45"/>
      <c r="TQN36" s="45"/>
      <c r="TQO36" s="45"/>
      <c r="TQP36" s="45"/>
      <c r="TQQ36" s="45"/>
      <c r="TQR36" s="45"/>
      <c r="TQS36" s="45"/>
      <c r="TQT36" s="45"/>
      <c r="TQU36" s="45"/>
      <c r="TQV36" s="45"/>
      <c r="TQW36" s="45"/>
      <c r="TQX36" s="45"/>
      <c r="TQY36" s="45"/>
      <c r="TQZ36" s="45"/>
      <c r="TRA36" s="45"/>
      <c r="TRB36" s="45"/>
      <c r="TRC36" s="45"/>
      <c r="TRD36" s="45"/>
      <c r="TRE36" s="45"/>
      <c r="TRF36" s="45"/>
      <c r="TRG36" s="45"/>
      <c r="TRH36" s="45"/>
      <c r="TRI36" s="45"/>
      <c r="TRJ36" s="45"/>
      <c r="TRK36" s="45"/>
      <c r="TRL36" s="45"/>
      <c r="TRM36" s="45"/>
      <c r="TRN36" s="45"/>
      <c r="TRO36" s="45"/>
      <c r="TRP36" s="45"/>
      <c r="TRQ36" s="45"/>
      <c r="TRR36" s="45"/>
      <c r="TRS36" s="45"/>
      <c r="TRT36" s="45"/>
      <c r="TRU36" s="45"/>
      <c r="TRV36" s="45"/>
      <c r="TRW36" s="45"/>
      <c r="TRX36" s="45"/>
      <c r="TRY36" s="45"/>
      <c r="TRZ36" s="45"/>
      <c r="TSA36" s="45"/>
      <c r="TSB36" s="45"/>
      <c r="TSC36" s="45"/>
      <c r="TSD36" s="45"/>
      <c r="TSE36" s="45"/>
      <c r="TSF36" s="45"/>
      <c r="TSG36" s="45"/>
      <c r="TSH36" s="45"/>
      <c r="TSI36" s="45"/>
      <c r="TSJ36" s="45"/>
      <c r="TSK36" s="45"/>
      <c r="TSL36" s="45"/>
      <c r="TSM36" s="45"/>
      <c r="TSN36" s="45"/>
      <c r="TSO36" s="45"/>
      <c r="TSP36" s="45"/>
      <c r="TSQ36" s="45"/>
      <c r="TSR36" s="45"/>
      <c r="TSS36" s="45"/>
      <c r="TST36" s="45"/>
      <c r="TSU36" s="45"/>
      <c r="TSV36" s="45"/>
      <c r="TSW36" s="45"/>
      <c r="TSX36" s="45"/>
      <c r="TSY36" s="45"/>
      <c r="TSZ36" s="45"/>
      <c r="TTA36" s="45"/>
      <c r="TTB36" s="45"/>
      <c r="TTC36" s="45"/>
      <c r="TTD36" s="45"/>
      <c r="TTE36" s="45"/>
      <c r="TTF36" s="45"/>
      <c r="TTG36" s="45"/>
      <c r="TTH36" s="45"/>
      <c r="TTI36" s="45"/>
      <c r="TTJ36" s="45"/>
      <c r="TTK36" s="45"/>
      <c r="TTL36" s="45"/>
      <c r="TTM36" s="45"/>
      <c r="TTN36" s="45"/>
      <c r="TTO36" s="45"/>
      <c r="TTP36" s="45"/>
      <c r="TTQ36" s="45"/>
      <c r="TTR36" s="45"/>
      <c r="TTS36" s="45"/>
      <c r="TTT36" s="45"/>
      <c r="TTU36" s="45"/>
      <c r="TTV36" s="45"/>
      <c r="TTW36" s="45"/>
      <c r="TTX36" s="45"/>
      <c r="TTY36" s="45"/>
      <c r="TTZ36" s="45"/>
      <c r="TUA36" s="45"/>
      <c r="TUB36" s="45"/>
      <c r="TUC36" s="45"/>
      <c r="TUD36" s="45"/>
      <c r="TUE36" s="45"/>
      <c r="TUF36" s="45"/>
      <c r="TUG36" s="45"/>
      <c r="TUH36" s="45"/>
      <c r="TUI36" s="45"/>
      <c r="TUJ36" s="45"/>
      <c r="TUK36" s="45"/>
      <c r="TUL36" s="45"/>
      <c r="TUM36" s="45"/>
      <c r="TUN36" s="45"/>
      <c r="TUO36" s="45"/>
      <c r="TUP36" s="45"/>
      <c r="TUQ36" s="45"/>
      <c r="TUR36" s="45"/>
      <c r="TUS36" s="45"/>
      <c r="TUT36" s="45"/>
      <c r="TUU36" s="45"/>
      <c r="TUV36" s="45"/>
      <c r="TUW36" s="45"/>
      <c r="TUX36" s="45"/>
      <c r="TUY36" s="45"/>
      <c r="TUZ36" s="45"/>
      <c r="TVA36" s="45"/>
      <c r="TVB36" s="45"/>
      <c r="TVC36" s="45"/>
      <c r="TVD36" s="45"/>
      <c r="TVE36" s="45"/>
      <c r="TVF36" s="45"/>
      <c r="TVG36" s="45"/>
      <c r="TVH36" s="45"/>
      <c r="TVI36" s="45"/>
      <c r="TVJ36" s="45"/>
      <c r="TVK36" s="45"/>
      <c r="TVL36" s="45"/>
      <c r="TVM36" s="45"/>
      <c r="TVN36" s="45"/>
      <c r="TVO36" s="45"/>
      <c r="TVP36" s="45"/>
      <c r="TVQ36" s="45"/>
      <c r="TVR36" s="45"/>
      <c r="TVS36" s="45"/>
      <c r="TVT36" s="45"/>
      <c r="TVU36" s="45"/>
      <c r="TVV36" s="45"/>
      <c r="TVW36" s="45"/>
      <c r="TVX36" s="45"/>
      <c r="TVY36" s="45"/>
      <c r="TVZ36" s="45"/>
      <c r="TWA36" s="45"/>
      <c r="TWB36" s="45"/>
      <c r="TWC36" s="45"/>
      <c r="TWD36" s="45"/>
      <c r="TWE36" s="45"/>
      <c r="TWF36" s="45"/>
      <c r="TWG36" s="45"/>
      <c r="TWH36" s="45"/>
      <c r="TWI36" s="45"/>
      <c r="TWJ36" s="45"/>
      <c r="TWK36" s="45"/>
      <c r="TWL36" s="45"/>
      <c r="TWM36" s="45"/>
      <c r="TWN36" s="45"/>
      <c r="TWO36" s="45"/>
      <c r="TWP36" s="45"/>
      <c r="TWQ36" s="45"/>
      <c r="TWR36" s="45"/>
      <c r="TWS36" s="45"/>
      <c r="TWT36" s="45"/>
      <c r="TWU36" s="45"/>
      <c r="TWV36" s="45"/>
      <c r="TWW36" s="45"/>
      <c r="TWX36" s="45"/>
      <c r="TWY36" s="45"/>
      <c r="TWZ36" s="45"/>
      <c r="TXA36" s="45"/>
      <c r="TXB36" s="45"/>
      <c r="TXC36" s="45"/>
      <c r="TXD36" s="45"/>
      <c r="TXE36" s="45"/>
      <c r="TXF36" s="45"/>
      <c r="TXG36" s="45"/>
      <c r="TXH36" s="45"/>
      <c r="TXI36" s="45"/>
      <c r="TXJ36" s="45"/>
      <c r="TXK36" s="45"/>
      <c r="TXL36" s="45"/>
      <c r="TXM36" s="45"/>
      <c r="TXN36" s="45"/>
      <c r="TXO36" s="45"/>
      <c r="TXP36" s="45"/>
      <c r="TXQ36" s="45"/>
      <c r="TXR36" s="45"/>
      <c r="TXS36" s="45"/>
      <c r="TXT36" s="45"/>
      <c r="TXU36" s="45"/>
      <c r="TXV36" s="45"/>
      <c r="TXW36" s="45"/>
      <c r="TXX36" s="45"/>
      <c r="TXY36" s="45"/>
      <c r="TXZ36" s="45"/>
      <c r="TYA36" s="45"/>
      <c r="TYB36" s="45"/>
      <c r="TYC36" s="45"/>
      <c r="TYD36" s="45"/>
      <c r="TYE36" s="45"/>
      <c r="TYF36" s="45"/>
      <c r="TYG36" s="45"/>
      <c r="TYH36" s="45"/>
      <c r="TYI36" s="45"/>
      <c r="TYJ36" s="45"/>
      <c r="TYK36" s="45"/>
      <c r="TYL36" s="45"/>
      <c r="TYM36" s="45"/>
      <c r="TYN36" s="45"/>
      <c r="TYO36" s="45"/>
      <c r="TYP36" s="45"/>
      <c r="TYQ36" s="45"/>
      <c r="TYR36" s="45"/>
      <c r="TYS36" s="45"/>
      <c r="TYT36" s="45"/>
      <c r="TYU36" s="45"/>
      <c r="TYV36" s="45"/>
      <c r="TYW36" s="45"/>
      <c r="TYX36" s="45"/>
      <c r="TYY36" s="45"/>
      <c r="TYZ36" s="45"/>
      <c r="TZA36" s="45"/>
      <c r="TZB36" s="45"/>
      <c r="TZC36" s="45"/>
      <c r="TZD36" s="45"/>
      <c r="TZE36" s="45"/>
      <c r="TZF36" s="45"/>
      <c r="TZG36" s="45"/>
      <c r="TZH36" s="45"/>
      <c r="TZI36" s="45"/>
      <c r="TZJ36" s="45"/>
      <c r="TZK36" s="45"/>
      <c r="TZL36" s="45"/>
      <c r="TZM36" s="45"/>
      <c r="TZN36" s="45"/>
      <c r="TZO36" s="45"/>
      <c r="TZP36" s="45"/>
      <c r="TZQ36" s="45"/>
      <c r="TZR36" s="45"/>
      <c r="TZS36" s="45"/>
      <c r="TZT36" s="45"/>
      <c r="TZU36" s="45"/>
      <c r="TZV36" s="45"/>
      <c r="TZW36" s="45"/>
      <c r="TZX36" s="45"/>
      <c r="TZY36" s="45"/>
      <c r="TZZ36" s="45"/>
      <c r="UAA36" s="45"/>
      <c r="UAB36" s="45"/>
      <c r="UAC36" s="45"/>
      <c r="UAD36" s="45"/>
      <c r="UAE36" s="45"/>
      <c r="UAF36" s="45"/>
      <c r="UAG36" s="45"/>
      <c r="UAH36" s="45"/>
      <c r="UAI36" s="45"/>
      <c r="UAJ36" s="45"/>
      <c r="UAK36" s="45"/>
      <c r="UAL36" s="45"/>
      <c r="UAM36" s="45"/>
      <c r="UAN36" s="45"/>
      <c r="UAO36" s="45"/>
      <c r="UAP36" s="45"/>
      <c r="UAQ36" s="45"/>
      <c r="UAR36" s="45"/>
      <c r="UAS36" s="45"/>
      <c r="UAT36" s="45"/>
      <c r="UAU36" s="45"/>
      <c r="UAV36" s="45"/>
      <c r="UAW36" s="45"/>
      <c r="UAX36" s="45"/>
      <c r="UAY36" s="45"/>
      <c r="UAZ36" s="45"/>
      <c r="UBA36" s="45"/>
      <c r="UBB36" s="45"/>
      <c r="UBC36" s="45"/>
      <c r="UBD36" s="45"/>
      <c r="UBE36" s="45"/>
      <c r="UBF36" s="45"/>
      <c r="UBG36" s="45"/>
      <c r="UBH36" s="45"/>
      <c r="UBI36" s="45"/>
      <c r="UBJ36" s="45"/>
      <c r="UBK36" s="45"/>
      <c r="UBL36" s="45"/>
      <c r="UBM36" s="45"/>
      <c r="UBN36" s="45"/>
      <c r="UBO36" s="45"/>
      <c r="UBP36" s="45"/>
      <c r="UBQ36" s="45"/>
      <c r="UBR36" s="45"/>
      <c r="UBS36" s="45"/>
      <c r="UBT36" s="45"/>
      <c r="UBU36" s="45"/>
      <c r="UBV36" s="45"/>
      <c r="UBW36" s="45"/>
      <c r="UBX36" s="45"/>
      <c r="UBY36" s="45"/>
      <c r="UBZ36" s="45"/>
      <c r="UCA36" s="45"/>
      <c r="UCB36" s="45"/>
      <c r="UCC36" s="45"/>
      <c r="UCD36" s="45"/>
      <c r="UCE36" s="45"/>
      <c r="UCF36" s="45"/>
      <c r="UCG36" s="45"/>
      <c r="UCH36" s="45"/>
      <c r="UCI36" s="45"/>
      <c r="UCJ36" s="45"/>
      <c r="UCK36" s="45"/>
      <c r="UCL36" s="45"/>
      <c r="UCM36" s="45"/>
      <c r="UCN36" s="45"/>
      <c r="UCO36" s="45"/>
      <c r="UCP36" s="45"/>
      <c r="UCQ36" s="45"/>
      <c r="UCR36" s="45"/>
      <c r="UCS36" s="45"/>
      <c r="UCT36" s="45"/>
      <c r="UCU36" s="45"/>
      <c r="UCV36" s="45"/>
      <c r="UCW36" s="45"/>
      <c r="UCX36" s="45"/>
      <c r="UCY36" s="45"/>
      <c r="UCZ36" s="45"/>
      <c r="UDA36" s="45"/>
      <c r="UDB36" s="45"/>
      <c r="UDC36" s="45"/>
      <c r="UDD36" s="45"/>
      <c r="UDE36" s="45"/>
      <c r="UDF36" s="45"/>
      <c r="UDG36" s="45"/>
      <c r="UDH36" s="45"/>
      <c r="UDI36" s="45"/>
      <c r="UDJ36" s="45"/>
      <c r="UDK36" s="45"/>
      <c r="UDL36" s="45"/>
      <c r="UDM36" s="45"/>
      <c r="UDN36" s="45"/>
      <c r="UDO36" s="45"/>
      <c r="UDP36" s="45"/>
      <c r="UDQ36" s="45"/>
      <c r="UDR36" s="45"/>
      <c r="UDS36" s="45"/>
      <c r="UDT36" s="45"/>
      <c r="UDU36" s="45"/>
      <c r="UDV36" s="45"/>
      <c r="UDW36" s="45"/>
      <c r="UDX36" s="45"/>
      <c r="UDY36" s="45"/>
      <c r="UDZ36" s="45"/>
      <c r="UEA36" s="45"/>
      <c r="UEB36" s="45"/>
      <c r="UEC36" s="45"/>
      <c r="UED36" s="45"/>
      <c r="UEE36" s="45"/>
      <c r="UEF36" s="45"/>
      <c r="UEG36" s="45"/>
      <c r="UEH36" s="45"/>
      <c r="UEI36" s="45"/>
      <c r="UEJ36" s="45"/>
      <c r="UEK36" s="45"/>
      <c r="UEL36" s="45"/>
      <c r="UEM36" s="45"/>
      <c r="UEN36" s="45"/>
      <c r="UEO36" s="45"/>
      <c r="UEP36" s="45"/>
      <c r="UEQ36" s="45"/>
      <c r="UER36" s="45"/>
      <c r="UES36" s="45"/>
      <c r="UET36" s="45"/>
      <c r="UEU36" s="45"/>
      <c r="UEV36" s="45"/>
      <c r="UEW36" s="45"/>
      <c r="UEX36" s="45"/>
      <c r="UEY36" s="45"/>
      <c r="UEZ36" s="45"/>
      <c r="UFA36" s="45"/>
      <c r="UFB36" s="45"/>
      <c r="UFC36" s="45"/>
      <c r="UFD36" s="45"/>
      <c r="UFE36" s="45"/>
      <c r="UFF36" s="45"/>
      <c r="UFG36" s="45"/>
      <c r="UFH36" s="45"/>
      <c r="UFI36" s="45"/>
      <c r="UFJ36" s="45"/>
      <c r="UFK36" s="45"/>
      <c r="UFL36" s="45"/>
      <c r="UFM36" s="45"/>
      <c r="UFN36" s="45"/>
      <c r="UFO36" s="45"/>
      <c r="UFP36" s="45"/>
      <c r="UFQ36" s="45"/>
      <c r="UFR36" s="45"/>
      <c r="UFS36" s="45"/>
      <c r="UFT36" s="45"/>
      <c r="UFU36" s="45"/>
      <c r="UFV36" s="45"/>
      <c r="UFW36" s="45"/>
      <c r="UFX36" s="45"/>
      <c r="UFY36" s="45"/>
      <c r="UFZ36" s="45"/>
      <c r="UGA36" s="45"/>
      <c r="UGB36" s="45"/>
      <c r="UGC36" s="45"/>
      <c r="UGD36" s="45"/>
      <c r="UGE36" s="45"/>
      <c r="UGF36" s="45"/>
      <c r="UGG36" s="45"/>
      <c r="UGH36" s="45"/>
      <c r="UGI36" s="45"/>
      <c r="UGJ36" s="45"/>
      <c r="UGK36" s="45"/>
      <c r="UGL36" s="45"/>
      <c r="UGM36" s="45"/>
      <c r="UGN36" s="45"/>
      <c r="UGO36" s="45"/>
      <c r="UGP36" s="45"/>
      <c r="UGQ36" s="45"/>
      <c r="UGR36" s="45"/>
      <c r="UGS36" s="45"/>
      <c r="UGT36" s="45"/>
      <c r="UGU36" s="45"/>
      <c r="UGV36" s="45"/>
      <c r="UGW36" s="45"/>
      <c r="UGX36" s="45"/>
      <c r="UGY36" s="45"/>
      <c r="UGZ36" s="45"/>
      <c r="UHA36" s="45"/>
      <c r="UHB36" s="45"/>
      <c r="UHC36" s="45"/>
      <c r="UHD36" s="45"/>
      <c r="UHE36" s="45"/>
      <c r="UHF36" s="45"/>
      <c r="UHG36" s="45"/>
      <c r="UHH36" s="45"/>
      <c r="UHI36" s="45"/>
      <c r="UHJ36" s="45"/>
      <c r="UHK36" s="45"/>
      <c r="UHL36" s="45"/>
      <c r="UHM36" s="45"/>
      <c r="UHN36" s="45"/>
      <c r="UHO36" s="45"/>
      <c r="UHP36" s="45"/>
      <c r="UHQ36" s="45"/>
      <c r="UHR36" s="45"/>
      <c r="UHS36" s="45"/>
      <c r="UHT36" s="45"/>
      <c r="UHU36" s="45"/>
      <c r="UHV36" s="45"/>
      <c r="UHW36" s="45"/>
      <c r="UHX36" s="45"/>
      <c r="UHY36" s="45"/>
      <c r="UHZ36" s="45"/>
      <c r="UIA36" s="45"/>
      <c r="UIB36" s="45"/>
      <c r="UIC36" s="45"/>
      <c r="UID36" s="45"/>
      <c r="UIE36" s="45"/>
      <c r="UIF36" s="45"/>
      <c r="UIG36" s="45"/>
      <c r="UIH36" s="45"/>
      <c r="UII36" s="45"/>
      <c r="UIJ36" s="45"/>
      <c r="UIK36" s="45"/>
      <c r="UIL36" s="45"/>
      <c r="UIM36" s="45"/>
      <c r="UIN36" s="45"/>
      <c r="UIO36" s="45"/>
      <c r="UIP36" s="45"/>
      <c r="UIQ36" s="45"/>
      <c r="UIR36" s="45"/>
      <c r="UIS36" s="45"/>
      <c r="UIT36" s="45"/>
      <c r="UIU36" s="45"/>
      <c r="UIV36" s="45"/>
      <c r="UIW36" s="45"/>
      <c r="UIX36" s="45"/>
      <c r="UIY36" s="45"/>
      <c r="UIZ36" s="45"/>
      <c r="UJA36" s="45"/>
      <c r="UJB36" s="45"/>
      <c r="UJC36" s="45"/>
      <c r="UJD36" s="45"/>
      <c r="UJE36" s="45"/>
      <c r="UJF36" s="45"/>
      <c r="UJG36" s="45"/>
      <c r="UJH36" s="45"/>
      <c r="UJI36" s="45"/>
      <c r="UJJ36" s="45"/>
      <c r="UJK36" s="45"/>
      <c r="UJL36" s="45"/>
      <c r="UJM36" s="45"/>
      <c r="UJN36" s="45"/>
      <c r="UJO36" s="45"/>
      <c r="UJP36" s="45"/>
      <c r="UJQ36" s="45"/>
      <c r="UJR36" s="45"/>
      <c r="UJS36" s="45"/>
      <c r="UJT36" s="45"/>
      <c r="UJU36" s="45"/>
      <c r="UJV36" s="45"/>
      <c r="UJW36" s="45"/>
      <c r="UJX36" s="45"/>
      <c r="UJY36" s="45"/>
      <c r="UJZ36" s="45"/>
      <c r="UKA36" s="45"/>
      <c r="UKB36" s="45"/>
      <c r="UKC36" s="45"/>
      <c r="UKD36" s="45"/>
      <c r="UKE36" s="45"/>
      <c r="UKF36" s="45"/>
      <c r="UKG36" s="45"/>
      <c r="UKH36" s="45"/>
      <c r="UKI36" s="45"/>
      <c r="UKJ36" s="45"/>
      <c r="UKK36" s="45"/>
      <c r="UKL36" s="45"/>
      <c r="UKM36" s="45"/>
      <c r="UKN36" s="45"/>
      <c r="UKO36" s="45"/>
      <c r="UKP36" s="45"/>
      <c r="UKQ36" s="45"/>
      <c r="UKR36" s="45"/>
      <c r="UKS36" s="45"/>
      <c r="UKT36" s="45"/>
      <c r="UKU36" s="45"/>
      <c r="UKV36" s="45"/>
      <c r="UKW36" s="45"/>
      <c r="UKX36" s="45"/>
      <c r="UKY36" s="45"/>
      <c r="UKZ36" s="45"/>
      <c r="ULA36" s="45"/>
      <c r="ULB36" s="45"/>
      <c r="ULC36" s="45"/>
      <c r="ULD36" s="45"/>
      <c r="ULE36" s="45"/>
      <c r="ULF36" s="45"/>
      <c r="ULG36" s="45"/>
      <c r="ULH36" s="45"/>
      <c r="ULI36" s="45"/>
      <c r="ULJ36" s="45"/>
      <c r="ULK36" s="45"/>
      <c r="ULL36" s="45"/>
      <c r="ULM36" s="45"/>
      <c r="ULN36" s="45"/>
      <c r="ULO36" s="45"/>
      <c r="ULP36" s="45"/>
      <c r="ULQ36" s="45"/>
      <c r="ULR36" s="45"/>
      <c r="ULS36" s="45"/>
      <c r="ULT36" s="45"/>
      <c r="ULU36" s="45"/>
      <c r="ULV36" s="45"/>
      <c r="ULW36" s="45"/>
      <c r="ULX36" s="45"/>
      <c r="ULY36" s="45"/>
      <c r="ULZ36" s="45"/>
      <c r="UMA36" s="45"/>
      <c r="UMB36" s="45"/>
      <c r="UMC36" s="45"/>
      <c r="UMD36" s="45"/>
      <c r="UME36" s="45"/>
      <c r="UMF36" s="45"/>
      <c r="UMG36" s="45"/>
      <c r="UMH36" s="45"/>
      <c r="UMI36" s="45"/>
      <c r="UMJ36" s="45"/>
      <c r="UMK36" s="45"/>
      <c r="UML36" s="45"/>
      <c r="UMM36" s="45"/>
      <c r="UMN36" s="45"/>
      <c r="UMO36" s="45"/>
      <c r="UMP36" s="45"/>
      <c r="UMQ36" s="45"/>
      <c r="UMR36" s="45"/>
      <c r="UMS36" s="45"/>
      <c r="UMT36" s="45"/>
      <c r="UMU36" s="45"/>
      <c r="UMV36" s="45"/>
      <c r="UMW36" s="45"/>
      <c r="UMX36" s="45"/>
      <c r="UMY36" s="45"/>
      <c r="UMZ36" s="45"/>
      <c r="UNA36" s="45"/>
      <c r="UNB36" s="45"/>
      <c r="UNC36" s="45"/>
      <c r="UND36" s="45"/>
      <c r="UNE36" s="45"/>
      <c r="UNF36" s="45"/>
      <c r="UNG36" s="45"/>
      <c r="UNH36" s="45"/>
      <c r="UNI36" s="45"/>
      <c r="UNJ36" s="45"/>
      <c r="UNK36" s="45"/>
      <c r="UNL36" s="45"/>
      <c r="UNM36" s="45"/>
      <c r="UNN36" s="45"/>
      <c r="UNO36" s="45"/>
      <c r="UNP36" s="45"/>
      <c r="UNQ36" s="45"/>
      <c r="UNR36" s="45"/>
      <c r="UNS36" s="45"/>
      <c r="UNT36" s="45"/>
      <c r="UNU36" s="45"/>
      <c r="UNV36" s="45"/>
      <c r="UNW36" s="45"/>
      <c r="UNX36" s="45"/>
      <c r="UNY36" s="45"/>
      <c r="UNZ36" s="45"/>
      <c r="UOA36" s="45"/>
      <c r="UOB36" s="45"/>
      <c r="UOC36" s="45"/>
      <c r="UOD36" s="45"/>
      <c r="UOE36" s="45"/>
      <c r="UOF36" s="45"/>
      <c r="UOG36" s="45"/>
      <c r="UOH36" s="45"/>
      <c r="UOI36" s="45"/>
      <c r="UOJ36" s="45"/>
      <c r="UOK36" s="45"/>
      <c r="UOL36" s="45"/>
      <c r="UOM36" s="45"/>
      <c r="UON36" s="45"/>
      <c r="UOO36" s="45"/>
      <c r="UOP36" s="45"/>
      <c r="UOQ36" s="45"/>
      <c r="UOR36" s="45"/>
      <c r="UOS36" s="45"/>
      <c r="UOT36" s="45"/>
      <c r="UOU36" s="45"/>
      <c r="UOV36" s="45"/>
      <c r="UOW36" s="45"/>
      <c r="UOX36" s="45"/>
      <c r="UOY36" s="45"/>
      <c r="UOZ36" s="45"/>
      <c r="UPA36" s="45"/>
      <c r="UPB36" s="45"/>
      <c r="UPC36" s="45"/>
      <c r="UPD36" s="45"/>
      <c r="UPE36" s="45"/>
      <c r="UPF36" s="45"/>
      <c r="UPG36" s="45"/>
      <c r="UPH36" s="45"/>
      <c r="UPI36" s="45"/>
      <c r="UPJ36" s="45"/>
      <c r="UPK36" s="45"/>
      <c r="UPL36" s="45"/>
      <c r="UPM36" s="45"/>
      <c r="UPN36" s="45"/>
      <c r="UPO36" s="45"/>
      <c r="UPP36" s="45"/>
      <c r="UPQ36" s="45"/>
      <c r="UPR36" s="45"/>
      <c r="UPS36" s="45"/>
      <c r="UPT36" s="45"/>
      <c r="UPU36" s="45"/>
      <c r="UPV36" s="45"/>
      <c r="UPW36" s="45"/>
      <c r="UPX36" s="45"/>
      <c r="UPY36" s="45"/>
      <c r="UPZ36" s="45"/>
      <c r="UQA36" s="45"/>
      <c r="UQB36" s="45"/>
      <c r="UQC36" s="45"/>
      <c r="UQD36" s="45"/>
      <c r="UQE36" s="45"/>
      <c r="UQF36" s="45"/>
      <c r="UQG36" s="45"/>
      <c r="UQH36" s="45"/>
      <c r="UQI36" s="45"/>
      <c r="UQJ36" s="45"/>
      <c r="UQK36" s="45"/>
      <c r="UQL36" s="45"/>
      <c r="UQM36" s="45"/>
      <c r="UQN36" s="45"/>
      <c r="UQO36" s="45"/>
      <c r="UQP36" s="45"/>
      <c r="UQQ36" s="45"/>
      <c r="UQR36" s="45"/>
      <c r="UQS36" s="45"/>
      <c r="UQT36" s="45"/>
      <c r="UQU36" s="45"/>
      <c r="UQV36" s="45"/>
      <c r="UQW36" s="45"/>
      <c r="UQX36" s="45"/>
      <c r="UQY36" s="45"/>
      <c r="UQZ36" s="45"/>
      <c r="URA36" s="45"/>
      <c r="URB36" s="45"/>
      <c r="URC36" s="45"/>
      <c r="URD36" s="45"/>
      <c r="URE36" s="45"/>
      <c r="URF36" s="45"/>
      <c r="URG36" s="45"/>
      <c r="URH36" s="45"/>
      <c r="URI36" s="45"/>
      <c r="URJ36" s="45"/>
      <c r="URK36" s="45"/>
      <c r="URL36" s="45"/>
      <c r="URM36" s="45"/>
      <c r="URN36" s="45"/>
      <c r="URO36" s="45"/>
      <c r="URP36" s="45"/>
      <c r="URQ36" s="45"/>
      <c r="URR36" s="45"/>
      <c r="URS36" s="45"/>
      <c r="URT36" s="45"/>
      <c r="URU36" s="45"/>
      <c r="URV36" s="45"/>
      <c r="URW36" s="45"/>
      <c r="URX36" s="45"/>
      <c r="URY36" s="45"/>
      <c r="URZ36" s="45"/>
      <c r="USA36" s="45"/>
      <c r="USB36" s="45"/>
      <c r="USC36" s="45"/>
      <c r="USD36" s="45"/>
      <c r="USE36" s="45"/>
      <c r="USF36" s="45"/>
      <c r="USG36" s="45"/>
      <c r="USH36" s="45"/>
      <c r="USI36" s="45"/>
      <c r="USJ36" s="45"/>
      <c r="USK36" s="45"/>
      <c r="USL36" s="45"/>
      <c r="USM36" s="45"/>
      <c r="USN36" s="45"/>
      <c r="USO36" s="45"/>
      <c r="USP36" s="45"/>
      <c r="USQ36" s="45"/>
      <c r="USR36" s="45"/>
      <c r="USS36" s="45"/>
      <c r="UST36" s="45"/>
      <c r="USU36" s="45"/>
      <c r="USV36" s="45"/>
      <c r="USW36" s="45"/>
      <c r="USX36" s="45"/>
      <c r="USY36" s="45"/>
      <c r="USZ36" s="45"/>
      <c r="UTA36" s="45"/>
      <c r="UTB36" s="45"/>
      <c r="UTC36" s="45"/>
      <c r="UTD36" s="45"/>
      <c r="UTE36" s="45"/>
      <c r="UTF36" s="45"/>
      <c r="UTG36" s="45"/>
      <c r="UTH36" s="45"/>
      <c r="UTI36" s="45"/>
      <c r="UTJ36" s="45"/>
      <c r="UTK36" s="45"/>
      <c r="UTL36" s="45"/>
      <c r="UTM36" s="45"/>
      <c r="UTN36" s="45"/>
      <c r="UTO36" s="45"/>
      <c r="UTP36" s="45"/>
      <c r="UTQ36" s="45"/>
      <c r="UTR36" s="45"/>
      <c r="UTS36" s="45"/>
      <c r="UTT36" s="45"/>
      <c r="UTU36" s="45"/>
      <c r="UTV36" s="45"/>
      <c r="UTW36" s="45"/>
      <c r="UTX36" s="45"/>
      <c r="UTY36" s="45"/>
      <c r="UTZ36" s="45"/>
      <c r="UUA36" s="45"/>
      <c r="UUB36" s="45"/>
      <c r="UUC36" s="45"/>
      <c r="UUD36" s="45"/>
      <c r="UUE36" s="45"/>
      <c r="UUF36" s="45"/>
      <c r="UUG36" s="45"/>
      <c r="UUH36" s="45"/>
      <c r="UUI36" s="45"/>
      <c r="UUJ36" s="45"/>
      <c r="UUK36" s="45"/>
      <c r="UUL36" s="45"/>
      <c r="UUM36" s="45"/>
      <c r="UUN36" s="45"/>
      <c r="UUO36" s="45"/>
      <c r="UUP36" s="45"/>
      <c r="UUQ36" s="45"/>
      <c r="UUR36" s="45"/>
      <c r="UUS36" s="45"/>
      <c r="UUT36" s="45"/>
      <c r="UUU36" s="45"/>
      <c r="UUV36" s="45"/>
      <c r="UUW36" s="45"/>
      <c r="UUX36" s="45"/>
      <c r="UUY36" s="45"/>
      <c r="UUZ36" s="45"/>
      <c r="UVA36" s="45"/>
      <c r="UVB36" s="45"/>
      <c r="UVC36" s="45"/>
      <c r="UVD36" s="45"/>
      <c r="UVE36" s="45"/>
      <c r="UVF36" s="45"/>
      <c r="UVG36" s="45"/>
      <c r="UVH36" s="45"/>
      <c r="UVI36" s="45"/>
      <c r="UVJ36" s="45"/>
      <c r="UVK36" s="45"/>
      <c r="UVL36" s="45"/>
      <c r="UVM36" s="45"/>
      <c r="UVN36" s="45"/>
      <c r="UVO36" s="45"/>
      <c r="UVP36" s="45"/>
      <c r="UVQ36" s="45"/>
      <c r="UVR36" s="45"/>
      <c r="UVS36" s="45"/>
      <c r="UVT36" s="45"/>
      <c r="UVU36" s="45"/>
      <c r="UVV36" s="45"/>
      <c r="UVW36" s="45"/>
      <c r="UVX36" s="45"/>
      <c r="UVY36" s="45"/>
      <c r="UVZ36" s="45"/>
      <c r="UWA36" s="45"/>
      <c r="UWB36" s="45"/>
      <c r="UWC36" s="45"/>
      <c r="UWD36" s="45"/>
      <c r="UWE36" s="45"/>
      <c r="UWF36" s="45"/>
      <c r="UWG36" s="45"/>
      <c r="UWH36" s="45"/>
      <c r="UWI36" s="45"/>
      <c r="UWJ36" s="45"/>
      <c r="UWK36" s="45"/>
      <c r="UWL36" s="45"/>
      <c r="UWM36" s="45"/>
      <c r="UWN36" s="45"/>
      <c r="UWO36" s="45"/>
      <c r="UWP36" s="45"/>
      <c r="UWQ36" s="45"/>
      <c r="UWR36" s="45"/>
      <c r="UWS36" s="45"/>
      <c r="UWT36" s="45"/>
      <c r="UWU36" s="45"/>
      <c r="UWV36" s="45"/>
      <c r="UWW36" s="45"/>
      <c r="UWX36" s="45"/>
      <c r="UWY36" s="45"/>
      <c r="UWZ36" s="45"/>
      <c r="UXA36" s="45"/>
      <c r="UXB36" s="45"/>
      <c r="UXC36" s="45"/>
      <c r="UXD36" s="45"/>
      <c r="UXE36" s="45"/>
      <c r="UXF36" s="45"/>
      <c r="UXG36" s="45"/>
      <c r="UXH36" s="45"/>
      <c r="UXI36" s="45"/>
      <c r="UXJ36" s="45"/>
      <c r="UXK36" s="45"/>
      <c r="UXL36" s="45"/>
      <c r="UXM36" s="45"/>
      <c r="UXN36" s="45"/>
      <c r="UXO36" s="45"/>
      <c r="UXP36" s="45"/>
      <c r="UXQ36" s="45"/>
      <c r="UXR36" s="45"/>
      <c r="UXS36" s="45"/>
      <c r="UXT36" s="45"/>
      <c r="UXU36" s="45"/>
      <c r="UXV36" s="45"/>
      <c r="UXW36" s="45"/>
      <c r="UXX36" s="45"/>
      <c r="UXY36" s="45"/>
      <c r="UXZ36" s="45"/>
      <c r="UYA36" s="45"/>
      <c r="UYB36" s="45"/>
      <c r="UYC36" s="45"/>
      <c r="UYD36" s="45"/>
      <c r="UYE36" s="45"/>
      <c r="UYF36" s="45"/>
      <c r="UYG36" s="45"/>
      <c r="UYH36" s="45"/>
      <c r="UYI36" s="45"/>
      <c r="UYJ36" s="45"/>
      <c r="UYK36" s="45"/>
      <c r="UYL36" s="45"/>
      <c r="UYM36" s="45"/>
      <c r="UYN36" s="45"/>
      <c r="UYO36" s="45"/>
      <c r="UYP36" s="45"/>
      <c r="UYQ36" s="45"/>
      <c r="UYR36" s="45"/>
      <c r="UYS36" s="45"/>
      <c r="UYT36" s="45"/>
      <c r="UYU36" s="45"/>
      <c r="UYV36" s="45"/>
      <c r="UYW36" s="45"/>
      <c r="UYX36" s="45"/>
      <c r="UYY36" s="45"/>
      <c r="UYZ36" s="45"/>
      <c r="UZA36" s="45"/>
      <c r="UZB36" s="45"/>
      <c r="UZC36" s="45"/>
      <c r="UZD36" s="45"/>
      <c r="UZE36" s="45"/>
      <c r="UZF36" s="45"/>
      <c r="UZG36" s="45"/>
      <c r="UZH36" s="45"/>
      <c r="UZI36" s="45"/>
      <c r="UZJ36" s="45"/>
      <c r="UZK36" s="45"/>
      <c r="UZL36" s="45"/>
      <c r="UZM36" s="45"/>
      <c r="UZN36" s="45"/>
      <c r="UZO36" s="45"/>
      <c r="UZP36" s="45"/>
      <c r="UZQ36" s="45"/>
      <c r="UZR36" s="45"/>
      <c r="UZS36" s="45"/>
      <c r="UZT36" s="45"/>
      <c r="UZU36" s="45"/>
      <c r="UZV36" s="45"/>
      <c r="UZW36" s="45"/>
      <c r="UZX36" s="45"/>
      <c r="UZY36" s="45"/>
      <c r="UZZ36" s="45"/>
      <c r="VAA36" s="45"/>
      <c r="VAB36" s="45"/>
      <c r="VAC36" s="45"/>
      <c r="VAD36" s="45"/>
      <c r="VAE36" s="45"/>
      <c r="VAF36" s="45"/>
      <c r="VAG36" s="45"/>
      <c r="VAH36" s="45"/>
      <c r="VAI36" s="45"/>
      <c r="VAJ36" s="45"/>
      <c r="VAK36" s="45"/>
      <c r="VAL36" s="45"/>
      <c r="VAM36" s="45"/>
      <c r="VAN36" s="45"/>
      <c r="VAO36" s="45"/>
      <c r="VAP36" s="45"/>
      <c r="VAQ36" s="45"/>
      <c r="VAR36" s="45"/>
      <c r="VAS36" s="45"/>
      <c r="VAT36" s="45"/>
      <c r="VAU36" s="45"/>
      <c r="VAV36" s="45"/>
      <c r="VAW36" s="45"/>
      <c r="VAX36" s="45"/>
      <c r="VAY36" s="45"/>
      <c r="VAZ36" s="45"/>
      <c r="VBA36" s="45"/>
      <c r="VBB36" s="45"/>
      <c r="VBC36" s="45"/>
      <c r="VBD36" s="45"/>
      <c r="VBE36" s="45"/>
      <c r="VBF36" s="45"/>
      <c r="VBG36" s="45"/>
      <c r="VBH36" s="45"/>
      <c r="VBI36" s="45"/>
      <c r="VBJ36" s="45"/>
      <c r="VBK36" s="45"/>
      <c r="VBL36" s="45"/>
      <c r="VBM36" s="45"/>
      <c r="VBN36" s="45"/>
      <c r="VBO36" s="45"/>
      <c r="VBP36" s="45"/>
      <c r="VBQ36" s="45"/>
      <c r="VBR36" s="45"/>
      <c r="VBS36" s="45"/>
      <c r="VBT36" s="45"/>
      <c r="VBU36" s="45"/>
      <c r="VBV36" s="45"/>
      <c r="VBW36" s="45"/>
      <c r="VBX36" s="45"/>
      <c r="VBY36" s="45"/>
      <c r="VBZ36" s="45"/>
      <c r="VCA36" s="45"/>
      <c r="VCB36" s="45"/>
      <c r="VCC36" s="45"/>
      <c r="VCD36" s="45"/>
      <c r="VCE36" s="45"/>
      <c r="VCF36" s="45"/>
      <c r="VCG36" s="45"/>
      <c r="VCH36" s="45"/>
      <c r="VCI36" s="45"/>
      <c r="VCJ36" s="45"/>
      <c r="VCK36" s="45"/>
      <c r="VCL36" s="45"/>
      <c r="VCM36" s="45"/>
      <c r="VCN36" s="45"/>
      <c r="VCO36" s="45"/>
      <c r="VCP36" s="45"/>
      <c r="VCQ36" s="45"/>
      <c r="VCR36" s="45"/>
      <c r="VCS36" s="45"/>
      <c r="VCT36" s="45"/>
      <c r="VCU36" s="45"/>
      <c r="VCV36" s="45"/>
      <c r="VCW36" s="45"/>
      <c r="VCX36" s="45"/>
      <c r="VCY36" s="45"/>
      <c r="VCZ36" s="45"/>
      <c r="VDA36" s="45"/>
      <c r="VDB36" s="45"/>
      <c r="VDC36" s="45"/>
      <c r="VDD36" s="45"/>
      <c r="VDE36" s="45"/>
      <c r="VDF36" s="45"/>
      <c r="VDG36" s="45"/>
      <c r="VDH36" s="45"/>
      <c r="VDI36" s="45"/>
      <c r="VDJ36" s="45"/>
      <c r="VDK36" s="45"/>
      <c r="VDL36" s="45"/>
      <c r="VDM36" s="45"/>
      <c r="VDN36" s="45"/>
      <c r="VDO36" s="45"/>
      <c r="VDP36" s="45"/>
      <c r="VDQ36" s="45"/>
      <c r="VDR36" s="45"/>
      <c r="VDS36" s="45"/>
      <c r="VDT36" s="45"/>
      <c r="VDU36" s="45"/>
      <c r="VDV36" s="45"/>
      <c r="VDW36" s="45"/>
      <c r="VDX36" s="45"/>
      <c r="VDY36" s="45"/>
      <c r="VDZ36" s="45"/>
      <c r="VEA36" s="45"/>
      <c r="VEB36" s="45"/>
      <c r="VEC36" s="45"/>
      <c r="VED36" s="45"/>
      <c r="VEE36" s="45"/>
      <c r="VEF36" s="45"/>
      <c r="VEG36" s="45"/>
      <c r="VEH36" s="45"/>
      <c r="VEI36" s="45"/>
      <c r="VEJ36" s="45"/>
      <c r="VEK36" s="45"/>
      <c r="VEL36" s="45"/>
      <c r="VEM36" s="45"/>
      <c r="VEN36" s="45"/>
      <c r="VEO36" s="45"/>
      <c r="VEP36" s="45"/>
      <c r="VEQ36" s="45"/>
      <c r="VER36" s="45"/>
      <c r="VES36" s="45"/>
      <c r="VET36" s="45"/>
      <c r="VEU36" s="45"/>
      <c r="VEV36" s="45"/>
      <c r="VEW36" s="45"/>
      <c r="VEX36" s="45"/>
      <c r="VEY36" s="45"/>
      <c r="VEZ36" s="45"/>
      <c r="VFA36" s="45"/>
      <c r="VFB36" s="45"/>
      <c r="VFC36" s="45"/>
      <c r="VFD36" s="45"/>
      <c r="VFE36" s="45"/>
      <c r="VFF36" s="45"/>
      <c r="VFG36" s="45"/>
      <c r="VFH36" s="45"/>
      <c r="VFI36" s="45"/>
      <c r="VFJ36" s="45"/>
      <c r="VFK36" s="45"/>
      <c r="VFL36" s="45"/>
      <c r="VFM36" s="45"/>
      <c r="VFN36" s="45"/>
      <c r="VFO36" s="45"/>
      <c r="VFP36" s="45"/>
      <c r="VFQ36" s="45"/>
      <c r="VFR36" s="45"/>
      <c r="VFS36" s="45"/>
      <c r="VFT36" s="45"/>
      <c r="VFU36" s="45"/>
      <c r="VFV36" s="45"/>
      <c r="VFW36" s="45"/>
      <c r="VFX36" s="45"/>
      <c r="VFY36" s="45"/>
      <c r="VFZ36" s="45"/>
      <c r="VGA36" s="45"/>
      <c r="VGB36" s="45"/>
      <c r="VGC36" s="45"/>
      <c r="VGD36" s="45"/>
      <c r="VGE36" s="45"/>
      <c r="VGF36" s="45"/>
      <c r="VGG36" s="45"/>
      <c r="VGH36" s="45"/>
      <c r="VGI36" s="45"/>
      <c r="VGJ36" s="45"/>
      <c r="VGK36" s="45"/>
      <c r="VGL36" s="45"/>
      <c r="VGM36" s="45"/>
      <c r="VGN36" s="45"/>
      <c r="VGO36" s="45"/>
      <c r="VGP36" s="45"/>
      <c r="VGQ36" s="45"/>
      <c r="VGR36" s="45"/>
      <c r="VGS36" s="45"/>
      <c r="VGT36" s="45"/>
      <c r="VGU36" s="45"/>
      <c r="VGV36" s="45"/>
      <c r="VGW36" s="45"/>
      <c r="VGX36" s="45"/>
      <c r="VGY36" s="45"/>
      <c r="VGZ36" s="45"/>
      <c r="VHA36" s="45"/>
      <c r="VHB36" s="45"/>
      <c r="VHC36" s="45"/>
      <c r="VHD36" s="45"/>
      <c r="VHE36" s="45"/>
      <c r="VHF36" s="45"/>
      <c r="VHG36" s="45"/>
      <c r="VHH36" s="45"/>
      <c r="VHI36" s="45"/>
      <c r="VHJ36" s="45"/>
      <c r="VHK36" s="45"/>
      <c r="VHL36" s="45"/>
      <c r="VHM36" s="45"/>
      <c r="VHN36" s="45"/>
      <c r="VHO36" s="45"/>
      <c r="VHP36" s="45"/>
      <c r="VHQ36" s="45"/>
      <c r="VHR36" s="45"/>
      <c r="VHS36" s="45"/>
      <c r="VHT36" s="45"/>
      <c r="VHU36" s="45"/>
      <c r="VHV36" s="45"/>
      <c r="VHW36" s="45"/>
      <c r="VHX36" s="45"/>
      <c r="VHY36" s="45"/>
      <c r="VHZ36" s="45"/>
      <c r="VIA36" s="45"/>
      <c r="VIB36" s="45"/>
      <c r="VIC36" s="45"/>
      <c r="VID36" s="45"/>
      <c r="VIE36" s="45"/>
      <c r="VIF36" s="45"/>
      <c r="VIG36" s="45"/>
      <c r="VIH36" s="45"/>
      <c r="VII36" s="45"/>
      <c r="VIJ36" s="45"/>
      <c r="VIK36" s="45"/>
      <c r="VIL36" s="45"/>
      <c r="VIM36" s="45"/>
      <c r="VIN36" s="45"/>
      <c r="VIO36" s="45"/>
      <c r="VIP36" s="45"/>
      <c r="VIQ36" s="45"/>
      <c r="VIR36" s="45"/>
      <c r="VIS36" s="45"/>
      <c r="VIT36" s="45"/>
      <c r="VIU36" s="45"/>
      <c r="VIV36" s="45"/>
      <c r="VIW36" s="45"/>
      <c r="VIX36" s="45"/>
      <c r="VIY36" s="45"/>
      <c r="VIZ36" s="45"/>
      <c r="VJA36" s="45"/>
      <c r="VJB36" s="45"/>
      <c r="VJC36" s="45"/>
      <c r="VJD36" s="45"/>
      <c r="VJE36" s="45"/>
      <c r="VJF36" s="45"/>
      <c r="VJG36" s="45"/>
      <c r="VJH36" s="45"/>
      <c r="VJI36" s="45"/>
      <c r="VJJ36" s="45"/>
      <c r="VJK36" s="45"/>
      <c r="VJL36" s="45"/>
      <c r="VJM36" s="45"/>
      <c r="VJN36" s="45"/>
      <c r="VJO36" s="45"/>
      <c r="VJP36" s="45"/>
      <c r="VJQ36" s="45"/>
      <c r="VJR36" s="45"/>
      <c r="VJS36" s="45"/>
      <c r="VJT36" s="45"/>
      <c r="VJU36" s="45"/>
      <c r="VJV36" s="45"/>
      <c r="VJW36" s="45"/>
      <c r="VJX36" s="45"/>
      <c r="VJY36" s="45"/>
      <c r="VJZ36" s="45"/>
      <c r="VKA36" s="45"/>
      <c r="VKB36" s="45"/>
      <c r="VKC36" s="45"/>
      <c r="VKD36" s="45"/>
      <c r="VKE36" s="45"/>
      <c r="VKF36" s="45"/>
      <c r="VKG36" s="45"/>
      <c r="VKH36" s="45"/>
      <c r="VKI36" s="45"/>
      <c r="VKJ36" s="45"/>
      <c r="VKK36" s="45"/>
      <c r="VKL36" s="45"/>
      <c r="VKM36" s="45"/>
      <c r="VKN36" s="45"/>
      <c r="VKO36" s="45"/>
      <c r="VKP36" s="45"/>
      <c r="VKQ36" s="45"/>
      <c r="VKR36" s="45"/>
      <c r="VKS36" s="45"/>
      <c r="VKT36" s="45"/>
      <c r="VKU36" s="45"/>
      <c r="VKV36" s="45"/>
      <c r="VKW36" s="45"/>
      <c r="VKX36" s="45"/>
      <c r="VKY36" s="45"/>
      <c r="VKZ36" s="45"/>
      <c r="VLA36" s="45"/>
      <c r="VLB36" s="45"/>
      <c r="VLC36" s="45"/>
      <c r="VLD36" s="45"/>
      <c r="VLE36" s="45"/>
      <c r="VLF36" s="45"/>
      <c r="VLG36" s="45"/>
      <c r="VLH36" s="45"/>
      <c r="VLI36" s="45"/>
      <c r="VLJ36" s="45"/>
      <c r="VLK36" s="45"/>
      <c r="VLL36" s="45"/>
      <c r="VLM36" s="45"/>
      <c r="VLN36" s="45"/>
      <c r="VLO36" s="45"/>
      <c r="VLP36" s="45"/>
      <c r="VLQ36" s="45"/>
      <c r="VLR36" s="45"/>
      <c r="VLS36" s="45"/>
      <c r="VLT36" s="45"/>
      <c r="VLU36" s="45"/>
      <c r="VLV36" s="45"/>
      <c r="VLW36" s="45"/>
      <c r="VLX36" s="45"/>
      <c r="VLY36" s="45"/>
      <c r="VLZ36" s="45"/>
      <c r="VMA36" s="45"/>
      <c r="VMB36" s="45"/>
      <c r="VMC36" s="45"/>
      <c r="VMD36" s="45"/>
      <c r="VME36" s="45"/>
      <c r="VMF36" s="45"/>
      <c r="VMG36" s="45"/>
      <c r="VMH36" s="45"/>
      <c r="VMI36" s="45"/>
      <c r="VMJ36" s="45"/>
      <c r="VMK36" s="45"/>
      <c r="VML36" s="45"/>
      <c r="VMM36" s="45"/>
      <c r="VMN36" s="45"/>
      <c r="VMO36" s="45"/>
      <c r="VMP36" s="45"/>
      <c r="VMQ36" s="45"/>
      <c r="VMR36" s="45"/>
      <c r="VMS36" s="45"/>
      <c r="VMT36" s="45"/>
      <c r="VMU36" s="45"/>
      <c r="VMV36" s="45"/>
      <c r="VMW36" s="45"/>
      <c r="VMX36" s="45"/>
      <c r="VMY36" s="45"/>
      <c r="VMZ36" s="45"/>
      <c r="VNA36" s="45"/>
      <c r="VNB36" s="45"/>
      <c r="VNC36" s="45"/>
      <c r="VND36" s="45"/>
      <c r="VNE36" s="45"/>
      <c r="VNF36" s="45"/>
      <c r="VNG36" s="45"/>
      <c r="VNH36" s="45"/>
      <c r="VNI36" s="45"/>
      <c r="VNJ36" s="45"/>
      <c r="VNK36" s="45"/>
      <c r="VNL36" s="45"/>
      <c r="VNM36" s="45"/>
      <c r="VNN36" s="45"/>
      <c r="VNO36" s="45"/>
      <c r="VNP36" s="45"/>
      <c r="VNQ36" s="45"/>
      <c r="VNR36" s="45"/>
      <c r="VNS36" s="45"/>
      <c r="VNT36" s="45"/>
      <c r="VNU36" s="45"/>
      <c r="VNV36" s="45"/>
      <c r="VNW36" s="45"/>
      <c r="VNX36" s="45"/>
      <c r="VNY36" s="45"/>
      <c r="VNZ36" s="45"/>
      <c r="VOA36" s="45"/>
      <c r="VOB36" s="45"/>
      <c r="VOC36" s="45"/>
      <c r="VOD36" s="45"/>
      <c r="VOE36" s="45"/>
      <c r="VOF36" s="45"/>
      <c r="VOG36" s="45"/>
      <c r="VOH36" s="45"/>
      <c r="VOI36" s="45"/>
      <c r="VOJ36" s="45"/>
      <c r="VOK36" s="45"/>
      <c r="VOL36" s="45"/>
      <c r="VOM36" s="45"/>
      <c r="VON36" s="45"/>
      <c r="VOO36" s="45"/>
      <c r="VOP36" s="45"/>
      <c r="VOQ36" s="45"/>
      <c r="VOR36" s="45"/>
      <c r="VOS36" s="45"/>
      <c r="VOT36" s="45"/>
      <c r="VOU36" s="45"/>
      <c r="VOV36" s="45"/>
      <c r="VOW36" s="45"/>
      <c r="VOX36" s="45"/>
      <c r="VOY36" s="45"/>
      <c r="VOZ36" s="45"/>
      <c r="VPA36" s="45"/>
      <c r="VPB36" s="45"/>
      <c r="VPC36" s="45"/>
      <c r="VPD36" s="45"/>
      <c r="VPE36" s="45"/>
      <c r="VPF36" s="45"/>
      <c r="VPG36" s="45"/>
      <c r="VPH36" s="45"/>
      <c r="VPI36" s="45"/>
      <c r="VPJ36" s="45"/>
      <c r="VPK36" s="45"/>
      <c r="VPL36" s="45"/>
      <c r="VPM36" s="45"/>
      <c r="VPN36" s="45"/>
      <c r="VPO36" s="45"/>
      <c r="VPP36" s="45"/>
      <c r="VPQ36" s="45"/>
      <c r="VPR36" s="45"/>
      <c r="VPS36" s="45"/>
      <c r="VPT36" s="45"/>
      <c r="VPU36" s="45"/>
      <c r="VPV36" s="45"/>
      <c r="VPW36" s="45"/>
      <c r="VPX36" s="45"/>
      <c r="VPY36" s="45"/>
      <c r="VPZ36" s="45"/>
      <c r="VQA36" s="45"/>
      <c r="VQB36" s="45"/>
      <c r="VQC36" s="45"/>
      <c r="VQD36" s="45"/>
      <c r="VQE36" s="45"/>
      <c r="VQF36" s="45"/>
      <c r="VQG36" s="45"/>
      <c r="VQH36" s="45"/>
      <c r="VQI36" s="45"/>
      <c r="VQJ36" s="45"/>
      <c r="VQK36" s="45"/>
      <c r="VQL36" s="45"/>
      <c r="VQM36" s="45"/>
      <c r="VQN36" s="45"/>
      <c r="VQO36" s="45"/>
      <c r="VQP36" s="45"/>
      <c r="VQQ36" s="45"/>
      <c r="VQR36" s="45"/>
      <c r="VQS36" s="45"/>
      <c r="VQT36" s="45"/>
      <c r="VQU36" s="45"/>
      <c r="VQV36" s="45"/>
      <c r="VQW36" s="45"/>
      <c r="VQX36" s="45"/>
      <c r="VQY36" s="45"/>
      <c r="VQZ36" s="45"/>
      <c r="VRA36" s="45"/>
      <c r="VRB36" s="45"/>
      <c r="VRC36" s="45"/>
      <c r="VRD36" s="45"/>
      <c r="VRE36" s="45"/>
      <c r="VRF36" s="45"/>
      <c r="VRG36" s="45"/>
      <c r="VRH36" s="45"/>
      <c r="VRI36" s="45"/>
      <c r="VRJ36" s="45"/>
      <c r="VRK36" s="45"/>
      <c r="VRL36" s="45"/>
      <c r="VRM36" s="45"/>
      <c r="VRN36" s="45"/>
      <c r="VRO36" s="45"/>
      <c r="VRP36" s="45"/>
      <c r="VRQ36" s="45"/>
      <c r="VRR36" s="45"/>
      <c r="VRS36" s="45"/>
      <c r="VRT36" s="45"/>
      <c r="VRU36" s="45"/>
      <c r="VRV36" s="45"/>
      <c r="VRW36" s="45"/>
      <c r="VRX36" s="45"/>
      <c r="VRY36" s="45"/>
      <c r="VRZ36" s="45"/>
      <c r="VSA36" s="45"/>
      <c r="VSB36" s="45"/>
      <c r="VSC36" s="45"/>
      <c r="VSD36" s="45"/>
      <c r="VSE36" s="45"/>
      <c r="VSF36" s="45"/>
      <c r="VSG36" s="45"/>
      <c r="VSH36" s="45"/>
      <c r="VSI36" s="45"/>
      <c r="VSJ36" s="45"/>
      <c r="VSK36" s="45"/>
      <c r="VSL36" s="45"/>
      <c r="VSM36" s="45"/>
      <c r="VSN36" s="45"/>
      <c r="VSO36" s="45"/>
      <c r="VSP36" s="45"/>
      <c r="VSQ36" s="45"/>
      <c r="VSR36" s="45"/>
      <c r="VSS36" s="45"/>
      <c r="VST36" s="45"/>
      <c r="VSU36" s="45"/>
      <c r="VSV36" s="45"/>
      <c r="VSW36" s="45"/>
      <c r="VSX36" s="45"/>
      <c r="VSY36" s="45"/>
      <c r="VSZ36" s="45"/>
      <c r="VTA36" s="45"/>
      <c r="VTB36" s="45"/>
      <c r="VTC36" s="45"/>
      <c r="VTD36" s="45"/>
      <c r="VTE36" s="45"/>
      <c r="VTF36" s="45"/>
      <c r="VTG36" s="45"/>
      <c r="VTH36" s="45"/>
      <c r="VTI36" s="45"/>
      <c r="VTJ36" s="45"/>
      <c r="VTK36" s="45"/>
      <c r="VTL36" s="45"/>
      <c r="VTM36" s="45"/>
      <c r="VTN36" s="45"/>
      <c r="VTO36" s="45"/>
      <c r="VTP36" s="45"/>
      <c r="VTQ36" s="45"/>
      <c r="VTR36" s="45"/>
      <c r="VTS36" s="45"/>
      <c r="VTT36" s="45"/>
      <c r="VTU36" s="45"/>
      <c r="VTV36" s="45"/>
      <c r="VTW36" s="45"/>
      <c r="VTX36" s="45"/>
      <c r="VTY36" s="45"/>
      <c r="VTZ36" s="45"/>
      <c r="VUA36" s="45"/>
      <c r="VUB36" s="45"/>
      <c r="VUC36" s="45"/>
      <c r="VUD36" s="45"/>
      <c r="VUE36" s="45"/>
      <c r="VUF36" s="45"/>
      <c r="VUG36" s="45"/>
      <c r="VUH36" s="45"/>
      <c r="VUI36" s="45"/>
      <c r="VUJ36" s="45"/>
      <c r="VUK36" s="45"/>
      <c r="VUL36" s="45"/>
      <c r="VUM36" s="45"/>
      <c r="VUN36" s="45"/>
      <c r="VUO36" s="45"/>
      <c r="VUP36" s="45"/>
      <c r="VUQ36" s="45"/>
      <c r="VUR36" s="45"/>
      <c r="VUS36" s="45"/>
      <c r="VUT36" s="45"/>
      <c r="VUU36" s="45"/>
      <c r="VUV36" s="45"/>
      <c r="VUW36" s="45"/>
      <c r="VUX36" s="45"/>
      <c r="VUY36" s="45"/>
      <c r="VUZ36" s="45"/>
      <c r="VVA36" s="45"/>
      <c r="VVB36" s="45"/>
      <c r="VVC36" s="45"/>
      <c r="VVD36" s="45"/>
      <c r="VVE36" s="45"/>
      <c r="VVF36" s="45"/>
      <c r="VVG36" s="45"/>
      <c r="VVH36" s="45"/>
      <c r="VVI36" s="45"/>
      <c r="VVJ36" s="45"/>
      <c r="VVK36" s="45"/>
      <c r="VVL36" s="45"/>
      <c r="VVM36" s="45"/>
      <c r="VVN36" s="45"/>
      <c r="VVO36" s="45"/>
      <c r="VVP36" s="45"/>
      <c r="VVQ36" s="45"/>
      <c r="VVR36" s="45"/>
      <c r="VVS36" s="45"/>
      <c r="VVT36" s="45"/>
      <c r="VVU36" s="45"/>
      <c r="VVV36" s="45"/>
      <c r="VVW36" s="45"/>
      <c r="VVX36" s="45"/>
      <c r="VVY36" s="45"/>
      <c r="VVZ36" s="45"/>
      <c r="VWA36" s="45"/>
      <c r="VWB36" s="45"/>
      <c r="VWC36" s="45"/>
      <c r="VWD36" s="45"/>
      <c r="VWE36" s="45"/>
      <c r="VWF36" s="45"/>
      <c r="VWG36" s="45"/>
      <c r="VWH36" s="45"/>
      <c r="VWI36" s="45"/>
      <c r="VWJ36" s="45"/>
      <c r="VWK36" s="45"/>
      <c r="VWL36" s="45"/>
      <c r="VWM36" s="45"/>
      <c r="VWN36" s="45"/>
      <c r="VWO36" s="45"/>
      <c r="VWP36" s="45"/>
      <c r="VWQ36" s="45"/>
      <c r="VWR36" s="45"/>
      <c r="VWS36" s="45"/>
      <c r="VWT36" s="45"/>
      <c r="VWU36" s="45"/>
      <c r="VWV36" s="45"/>
      <c r="VWW36" s="45"/>
      <c r="VWX36" s="45"/>
      <c r="VWY36" s="45"/>
      <c r="VWZ36" s="45"/>
      <c r="VXA36" s="45"/>
      <c r="VXB36" s="45"/>
      <c r="VXC36" s="45"/>
      <c r="VXD36" s="45"/>
      <c r="VXE36" s="45"/>
      <c r="VXF36" s="45"/>
      <c r="VXG36" s="45"/>
      <c r="VXH36" s="45"/>
      <c r="VXI36" s="45"/>
      <c r="VXJ36" s="45"/>
      <c r="VXK36" s="45"/>
      <c r="VXL36" s="45"/>
      <c r="VXM36" s="45"/>
      <c r="VXN36" s="45"/>
      <c r="VXO36" s="45"/>
      <c r="VXP36" s="45"/>
      <c r="VXQ36" s="45"/>
      <c r="VXR36" s="45"/>
      <c r="VXS36" s="45"/>
      <c r="VXT36" s="45"/>
      <c r="VXU36" s="45"/>
      <c r="VXV36" s="45"/>
      <c r="VXW36" s="45"/>
      <c r="VXX36" s="45"/>
      <c r="VXY36" s="45"/>
      <c r="VXZ36" s="45"/>
      <c r="VYA36" s="45"/>
      <c r="VYB36" s="45"/>
      <c r="VYC36" s="45"/>
      <c r="VYD36" s="45"/>
      <c r="VYE36" s="45"/>
      <c r="VYF36" s="45"/>
      <c r="VYG36" s="45"/>
      <c r="VYH36" s="45"/>
      <c r="VYI36" s="45"/>
      <c r="VYJ36" s="45"/>
      <c r="VYK36" s="45"/>
      <c r="VYL36" s="45"/>
      <c r="VYM36" s="45"/>
      <c r="VYN36" s="45"/>
      <c r="VYO36" s="45"/>
      <c r="VYP36" s="45"/>
      <c r="VYQ36" s="45"/>
      <c r="VYR36" s="45"/>
      <c r="VYS36" s="45"/>
      <c r="VYT36" s="45"/>
      <c r="VYU36" s="45"/>
      <c r="VYV36" s="45"/>
      <c r="VYW36" s="45"/>
      <c r="VYX36" s="45"/>
      <c r="VYY36" s="45"/>
      <c r="VYZ36" s="45"/>
      <c r="VZA36" s="45"/>
      <c r="VZB36" s="45"/>
      <c r="VZC36" s="45"/>
      <c r="VZD36" s="45"/>
      <c r="VZE36" s="45"/>
      <c r="VZF36" s="45"/>
      <c r="VZG36" s="45"/>
      <c r="VZH36" s="45"/>
      <c r="VZI36" s="45"/>
      <c r="VZJ36" s="45"/>
      <c r="VZK36" s="45"/>
      <c r="VZL36" s="45"/>
      <c r="VZM36" s="45"/>
      <c r="VZN36" s="45"/>
      <c r="VZO36" s="45"/>
      <c r="VZP36" s="45"/>
      <c r="VZQ36" s="45"/>
      <c r="VZR36" s="45"/>
      <c r="VZS36" s="45"/>
      <c r="VZT36" s="45"/>
      <c r="VZU36" s="45"/>
      <c r="VZV36" s="45"/>
      <c r="VZW36" s="45"/>
      <c r="VZX36" s="45"/>
      <c r="VZY36" s="45"/>
      <c r="VZZ36" s="45"/>
      <c r="WAA36" s="45"/>
      <c r="WAB36" s="45"/>
      <c r="WAC36" s="45"/>
      <c r="WAD36" s="45"/>
      <c r="WAE36" s="45"/>
      <c r="WAF36" s="45"/>
      <c r="WAG36" s="45"/>
      <c r="WAH36" s="45"/>
      <c r="WAI36" s="45"/>
      <c r="WAJ36" s="45"/>
      <c r="WAK36" s="45"/>
      <c r="WAL36" s="45"/>
      <c r="WAM36" s="45"/>
      <c r="WAN36" s="45"/>
      <c r="WAO36" s="45"/>
      <c r="WAP36" s="45"/>
      <c r="WAQ36" s="45"/>
      <c r="WAR36" s="45"/>
      <c r="WAS36" s="45"/>
      <c r="WAT36" s="45"/>
      <c r="WAU36" s="45"/>
      <c r="WAV36" s="45"/>
      <c r="WAW36" s="45"/>
      <c r="WAX36" s="45"/>
      <c r="WAY36" s="45"/>
      <c r="WAZ36" s="45"/>
      <c r="WBA36" s="45"/>
      <c r="WBB36" s="45"/>
      <c r="WBC36" s="45"/>
      <c r="WBD36" s="45"/>
      <c r="WBE36" s="45"/>
      <c r="WBF36" s="45"/>
      <c r="WBG36" s="45"/>
      <c r="WBH36" s="45"/>
      <c r="WBI36" s="45"/>
      <c r="WBJ36" s="45"/>
      <c r="WBK36" s="45"/>
      <c r="WBL36" s="45"/>
      <c r="WBM36" s="45"/>
      <c r="WBN36" s="45"/>
      <c r="WBO36" s="45"/>
      <c r="WBP36" s="45"/>
      <c r="WBQ36" s="45"/>
      <c r="WBR36" s="45"/>
      <c r="WBS36" s="45"/>
      <c r="WBT36" s="45"/>
      <c r="WBU36" s="45"/>
      <c r="WBV36" s="45"/>
      <c r="WBW36" s="45"/>
      <c r="WBX36" s="45"/>
      <c r="WBY36" s="45"/>
      <c r="WBZ36" s="45"/>
      <c r="WCA36" s="45"/>
      <c r="WCB36" s="45"/>
      <c r="WCC36" s="45"/>
      <c r="WCD36" s="45"/>
      <c r="WCE36" s="45"/>
      <c r="WCF36" s="45"/>
      <c r="WCG36" s="45"/>
      <c r="WCH36" s="45"/>
      <c r="WCI36" s="45"/>
      <c r="WCJ36" s="45"/>
      <c r="WCK36" s="45"/>
      <c r="WCL36" s="45"/>
      <c r="WCM36" s="45"/>
      <c r="WCN36" s="45"/>
      <c r="WCO36" s="45"/>
      <c r="WCP36" s="45"/>
      <c r="WCQ36" s="45"/>
      <c r="WCR36" s="45"/>
      <c r="WCS36" s="45"/>
      <c r="WCT36" s="45"/>
      <c r="WCU36" s="45"/>
      <c r="WCV36" s="45"/>
      <c r="WCW36" s="45"/>
      <c r="WCX36" s="45"/>
      <c r="WCY36" s="45"/>
      <c r="WCZ36" s="45"/>
      <c r="WDA36" s="45"/>
      <c r="WDB36" s="45"/>
      <c r="WDC36" s="45"/>
      <c r="WDD36" s="45"/>
      <c r="WDE36" s="45"/>
      <c r="WDF36" s="45"/>
      <c r="WDG36" s="45"/>
      <c r="WDH36" s="45"/>
      <c r="WDI36" s="45"/>
      <c r="WDJ36" s="45"/>
      <c r="WDK36" s="45"/>
      <c r="WDL36" s="45"/>
      <c r="WDM36" s="45"/>
      <c r="WDN36" s="45"/>
      <c r="WDO36" s="45"/>
      <c r="WDP36" s="45"/>
      <c r="WDQ36" s="45"/>
      <c r="WDR36" s="45"/>
      <c r="WDS36" s="45"/>
      <c r="WDT36" s="45"/>
      <c r="WDU36" s="45"/>
      <c r="WDV36" s="45"/>
      <c r="WDW36" s="45"/>
      <c r="WDX36" s="45"/>
      <c r="WDY36" s="45"/>
      <c r="WDZ36" s="45"/>
      <c r="WEA36" s="45"/>
      <c r="WEB36" s="45"/>
      <c r="WEC36" s="45"/>
      <c r="WED36" s="45"/>
      <c r="WEE36" s="45"/>
      <c r="WEF36" s="45"/>
      <c r="WEG36" s="45"/>
      <c r="WEH36" s="45"/>
      <c r="WEI36" s="45"/>
      <c r="WEJ36" s="45"/>
      <c r="WEK36" s="45"/>
      <c r="WEL36" s="45"/>
      <c r="WEM36" s="45"/>
      <c r="WEN36" s="45"/>
      <c r="WEO36" s="45"/>
      <c r="WEP36" s="45"/>
      <c r="WEQ36" s="45"/>
      <c r="WER36" s="45"/>
      <c r="WES36" s="45"/>
      <c r="WET36" s="45"/>
      <c r="WEU36" s="45"/>
      <c r="WEV36" s="45"/>
      <c r="WEW36" s="45"/>
      <c r="WEX36" s="45"/>
      <c r="WEY36" s="45"/>
      <c r="WEZ36" s="45"/>
      <c r="WFA36" s="45"/>
      <c r="WFB36" s="45"/>
      <c r="WFC36" s="45"/>
      <c r="WFD36" s="45"/>
      <c r="WFE36" s="45"/>
      <c r="WFF36" s="45"/>
      <c r="WFG36" s="45"/>
      <c r="WFH36" s="45"/>
      <c r="WFI36" s="45"/>
      <c r="WFJ36" s="45"/>
      <c r="WFK36" s="45"/>
      <c r="WFL36" s="45"/>
      <c r="WFM36" s="45"/>
      <c r="WFN36" s="45"/>
      <c r="WFO36" s="45"/>
      <c r="WFP36" s="45"/>
      <c r="WFQ36" s="45"/>
      <c r="WFR36" s="45"/>
      <c r="WFS36" s="45"/>
      <c r="WFT36" s="45"/>
      <c r="WFU36" s="45"/>
      <c r="WFV36" s="45"/>
      <c r="WFW36" s="45"/>
      <c r="WFX36" s="45"/>
      <c r="WFY36" s="45"/>
      <c r="WFZ36" s="45"/>
      <c r="WGA36" s="45"/>
      <c r="WGB36" s="45"/>
      <c r="WGC36" s="45"/>
      <c r="WGD36" s="45"/>
      <c r="WGE36" s="45"/>
      <c r="WGF36" s="45"/>
      <c r="WGG36" s="45"/>
      <c r="WGH36" s="45"/>
      <c r="WGI36" s="45"/>
      <c r="WGJ36" s="45"/>
      <c r="WGK36" s="45"/>
      <c r="WGL36" s="45"/>
      <c r="WGM36" s="45"/>
      <c r="WGN36" s="45"/>
      <c r="WGO36" s="45"/>
      <c r="WGP36" s="45"/>
      <c r="WGQ36" s="45"/>
      <c r="WGR36" s="45"/>
      <c r="WGS36" s="45"/>
      <c r="WGT36" s="45"/>
      <c r="WGU36" s="45"/>
      <c r="WGV36" s="45"/>
      <c r="WGW36" s="45"/>
      <c r="WGX36" s="45"/>
      <c r="WGY36" s="45"/>
      <c r="WGZ36" s="45"/>
      <c r="WHA36" s="45"/>
      <c r="WHB36" s="45"/>
      <c r="WHC36" s="45"/>
      <c r="WHD36" s="45"/>
      <c r="WHE36" s="45"/>
      <c r="WHF36" s="45"/>
      <c r="WHG36" s="45"/>
      <c r="WHH36" s="45"/>
      <c r="WHI36" s="45"/>
      <c r="WHJ36" s="45"/>
      <c r="WHK36" s="45"/>
      <c r="WHL36" s="45"/>
      <c r="WHM36" s="45"/>
      <c r="WHN36" s="45"/>
      <c r="WHO36" s="45"/>
      <c r="WHP36" s="45"/>
      <c r="WHQ36" s="45"/>
      <c r="WHR36" s="45"/>
      <c r="WHS36" s="45"/>
      <c r="WHT36" s="45"/>
      <c r="WHU36" s="45"/>
      <c r="WHV36" s="45"/>
      <c r="WHW36" s="45"/>
      <c r="WHX36" s="45"/>
      <c r="WHY36" s="45"/>
      <c r="WHZ36" s="45"/>
      <c r="WIA36" s="45"/>
      <c r="WIB36" s="45"/>
      <c r="WIC36" s="45"/>
      <c r="WID36" s="45"/>
      <c r="WIE36" s="45"/>
      <c r="WIF36" s="45"/>
      <c r="WIG36" s="45"/>
      <c r="WIH36" s="45"/>
      <c r="WII36" s="45"/>
      <c r="WIJ36" s="45"/>
      <c r="WIK36" s="45"/>
      <c r="WIL36" s="45"/>
      <c r="WIM36" s="45"/>
      <c r="WIN36" s="45"/>
      <c r="WIO36" s="45"/>
      <c r="WIP36" s="45"/>
      <c r="WIQ36" s="45"/>
      <c r="WIR36" s="45"/>
      <c r="WIS36" s="45"/>
      <c r="WIT36" s="45"/>
      <c r="WIU36" s="45"/>
      <c r="WIV36" s="45"/>
      <c r="WIW36" s="45"/>
      <c r="WIX36" s="45"/>
      <c r="WIY36" s="45"/>
      <c r="WIZ36" s="45"/>
      <c r="WJA36" s="45"/>
      <c r="WJB36" s="45"/>
      <c r="WJC36" s="45"/>
      <c r="WJD36" s="45"/>
      <c r="WJE36" s="45"/>
      <c r="WJF36" s="45"/>
      <c r="WJG36" s="45"/>
      <c r="WJH36" s="45"/>
      <c r="WJI36" s="45"/>
      <c r="WJJ36" s="45"/>
      <c r="WJK36" s="45"/>
      <c r="WJL36" s="45"/>
      <c r="WJM36" s="45"/>
      <c r="WJN36" s="45"/>
      <c r="WJO36" s="45"/>
      <c r="WJP36" s="45"/>
      <c r="WJQ36" s="45"/>
      <c r="WJR36" s="45"/>
      <c r="WJS36" s="45"/>
      <c r="WJT36" s="45"/>
      <c r="WJU36" s="45"/>
      <c r="WJV36" s="45"/>
      <c r="WJW36" s="45"/>
      <c r="WJX36" s="45"/>
      <c r="WJY36" s="45"/>
      <c r="WJZ36" s="45"/>
      <c r="WKA36" s="45"/>
      <c r="WKB36" s="45"/>
      <c r="WKC36" s="45"/>
      <c r="WKD36" s="45"/>
      <c r="WKE36" s="45"/>
      <c r="WKF36" s="45"/>
      <c r="WKG36" s="45"/>
      <c r="WKH36" s="45"/>
      <c r="WKI36" s="45"/>
      <c r="WKJ36" s="45"/>
      <c r="WKK36" s="45"/>
      <c r="WKL36" s="45"/>
      <c r="WKM36" s="45"/>
      <c r="WKN36" s="45"/>
      <c r="WKO36" s="45"/>
      <c r="WKP36" s="45"/>
      <c r="WKQ36" s="45"/>
      <c r="WKR36" s="45"/>
      <c r="WKS36" s="45"/>
      <c r="WKT36" s="45"/>
      <c r="WKU36" s="45"/>
      <c r="WKV36" s="45"/>
      <c r="WKW36" s="45"/>
      <c r="WKX36" s="45"/>
      <c r="WKY36" s="45"/>
      <c r="WKZ36" s="45"/>
      <c r="WLA36" s="45"/>
      <c r="WLB36" s="45"/>
      <c r="WLC36" s="45"/>
      <c r="WLD36" s="45"/>
      <c r="WLE36" s="45"/>
      <c r="WLF36" s="45"/>
      <c r="WLG36" s="45"/>
      <c r="WLH36" s="45"/>
      <c r="WLI36" s="45"/>
      <c r="WLJ36" s="45"/>
      <c r="WLK36" s="45"/>
      <c r="WLL36" s="45"/>
      <c r="WLM36" s="45"/>
      <c r="WLN36" s="45"/>
      <c r="WLO36" s="45"/>
      <c r="WLP36" s="45"/>
      <c r="WLQ36" s="45"/>
      <c r="WLR36" s="45"/>
      <c r="WLS36" s="45"/>
      <c r="WLT36" s="45"/>
    </row>
    <row r="37" spans="1:15880" ht="394.5" customHeight="1">
      <c r="A37" s="148" t="s">
        <v>64</v>
      </c>
      <c r="B37" s="884" t="s">
        <v>65</v>
      </c>
      <c r="C37" s="884"/>
      <c r="D37" s="184" t="s">
        <v>74</v>
      </c>
      <c r="E37" s="876" t="s">
        <v>75</v>
      </c>
      <c r="F37" s="876"/>
      <c r="G37" s="876"/>
      <c r="H37" s="876"/>
      <c r="I37" s="876"/>
      <c r="J37" s="826" t="s">
        <v>1021</v>
      </c>
      <c r="K37" s="828"/>
      <c r="L37" s="881" t="s">
        <v>97</v>
      </c>
      <c r="M37" s="881"/>
      <c r="N37" s="881"/>
      <c r="O37" s="154" t="s">
        <v>99</v>
      </c>
      <c r="P37" s="882" t="s">
        <v>1025</v>
      </c>
      <c r="Q37" s="882"/>
      <c r="R37" s="882"/>
      <c r="S37" s="95" t="s">
        <v>189</v>
      </c>
      <c r="T37" s="82" t="s">
        <v>58</v>
      </c>
      <c r="U37" s="6">
        <v>1</v>
      </c>
      <c r="V37" s="317">
        <v>1</v>
      </c>
      <c r="W37" s="179">
        <v>1.3773</v>
      </c>
      <c r="X37" s="543">
        <v>1.3773</v>
      </c>
      <c r="Y37" s="544">
        <v>1.3773</v>
      </c>
      <c r="Z37" s="45"/>
      <c r="AA37" s="541">
        <v>1</v>
      </c>
      <c r="AB37" s="413">
        <v>1.3773</v>
      </c>
      <c r="AC37" s="543">
        <v>1.3773</v>
      </c>
      <c r="AD37" s="544">
        <v>1.3773</v>
      </c>
      <c r="AE37" s="541">
        <v>1</v>
      </c>
      <c r="AF37" s="541">
        <v>1.3773</v>
      </c>
      <c r="AG37" s="543">
        <v>1.3773</v>
      </c>
      <c r="AH37" s="544">
        <v>1.3773</v>
      </c>
      <c r="AI37" s="542">
        <v>0</v>
      </c>
      <c r="AJ37" s="542">
        <v>0</v>
      </c>
      <c r="AK37" s="460">
        <v>0</v>
      </c>
      <c r="AL37" s="544">
        <v>0</v>
      </c>
      <c r="AM37" s="542">
        <v>0</v>
      </c>
      <c r="AN37" s="542">
        <v>0</v>
      </c>
      <c r="AO37" s="460">
        <v>0</v>
      </c>
      <c r="AP37" s="544">
        <v>0</v>
      </c>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c r="CZ37" s="45"/>
      <c r="DA37" s="45"/>
      <c r="DB37" s="45"/>
      <c r="DC37" s="45"/>
      <c r="DD37" s="45"/>
      <c r="DE37" s="45"/>
      <c r="DF37" s="45"/>
      <c r="DG37" s="45"/>
      <c r="DH37" s="45"/>
      <c r="DI37" s="45"/>
      <c r="DJ37" s="45"/>
      <c r="DK37" s="45"/>
      <c r="DL37" s="45"/>
      <c r="DM37" s="45"/>
      <c r="DN37" s="45"/>
      <c r="DO37" s="45"/>
      <c r="DP37" s="45"/>
      <c r="DQ37" s="45"/>
      <c r="DR37" s="45"/>
      <c r="DS37" s="45"/>
      <c r="DT37" s="45"/>
      <c r="DU37" s="45"/>
      <c r="DV37" s="45"/>
      <c r="DW37" s="45"/>
      <c r="DX37" s="45"/>
      <c r="DY37" s="45"/>
      <c r="DZ37" s="45"/>
      <c r="EA37" s="45"/>
      <c r="EB37" s="45"/>
      <c r="EC37" s="45"/>
      <c r="ED37" s="45"/>
      <c r="EE37" s="45"/>
      <c r="EF37" s="45"/>
      <c r="EG37" s="45"/>
      <c r="EH37" s="45"/>
      <c r="EI37" s="45"/>
      <c r="EJ37" s="45"/>
      <c r="EK37" s="45"/>
      <c r="EL37" s="45"/>
      <c r="EM37" s="45"/>
      <c r="EN37" s="45"/>
      <c r="EO37" s="45"/>
      <c r="EP37" s="45"/>
      <c r="EQ37" s="45"/>
      <c r="ER37" s="45"/>
      <c r="ES37" s="45"/>
      <c r="ET37" s="45"/>
      <c r="EU37" s="45"/>
      <c r="EV37" s="45"/>
      <c r="EW37" s="45"/>
      <c r="EX37" s="45"/>
      <c r="EY37" s="45"/>
      <c r="EZ37" s="45"/>
      <c r="FA37" s="45"/>
      <c r="FB37" s="45"/>
      <c r="FC37" s="45"/>
      <c r="FD37" s="45"/>
      <c r="FE37" s="45"/>
      <c r="FF37" s="45"/>
      <c r="FG37" s="45"/>
      <c r="FH37" s="45"/>
      <c r="FI37" s="45"/>
      <c r="FJ37" s="45"/>
      <c r="FK37" s="45"/>
      <c r="FL37" s="45"/>
      <c r="FM37" s="45"/>
      <c r="FN37" s="45"/>
      <c r="FO37" s="45"/>
      <c r="FP37" s="45"/>
      <c r="FQ37" s="45"/>
      <c r="FR37" s="45"/>
      <c r="FS37" s="45"/>
      <c r="FT37" s="45"/>
      <c r="FU37" s="45"/>
      <c r="FV37" s="45"/>
      <c r="FW37" s="45"/>
      <c r="FX37" s="45"/>
      <c r="FY37" s="45"/>
      <c r="FZ37" s="45"/>
      <c r="GA37" s="45"/>
      <c r="GB37" s="45"/>
      <c r="GC37" s="45"/>
      <c r="GD37" s="45"/>
      <c r="GE37" s="45"/>
      <c r="GF37" s="45"/>
      <c r="GG37" s="45"/>
      <c r="GH37" s="45"/>
      <c r="GI37" s="45"/>
      <c r="GJ37" s="45"/>
      <c r="GK37" s="45"/>
      <c r="GL37" s="45"/>
      <c r="GM37" s="45"/>
      <c r="GN37" s="45"/>
      <c r="GO37" s="45"/>
      <c r="GP37" s="45"/>
      <c r="GQ37" s="45"/>
      <c r="GR37" s="45"/>
      <c r="GS37" s="45"/>
      <c r="GT37" s="45"/>
      <c r="GU37" s="45"/>
      <c r="GV37" s="45"/>
      <c r="GW37" s="45"/>
      <c r="GX37" s="45"/>
      <c r="GY37" s="45"/>
      <c r="GZ37" s="45"/>
      <c r="HA37" s="45"/>
      <c r="HB37" s="45"/>
      <c r="HC37" s="45"/>
      <c r="HD37" s="45"/>
      <c r="HE37" s="45"/>
      <c r="HF37" s="45"/>
      <c r="HG37" s="45"/>
      <c r="HH37" s="45"/>
      <c r="HI37" s="45"/>
      <c r="HJ37" s="45"/>
      <c r="HK37" s="45"/>
      <c r="HL37" s="45"/>
      <c r="HM37" s="45"/>
      <c r="HN37" s="45"/>
      <c r="HO37" s="45"/>
      <c r="HP37" s="45"/>
      <c r="HQ37" s="45"/>
      <c r="HR37" s="45"/>
      <c r="HS37" s="45"/>
      <c r="HT37" s="45"/>
      <c r="HU37" s="45"/>
      <c r="HV37" s="45"/>
      <c r="HW37" s="45"/>
      <c r="HX37" s="45"/>
      <c r="HY37" s="45"/>
      <c r="HZ37" s="45"/>
      <c r="IA37" s="45"/>
      <c r="IB37" s="45"/>
      <c r="IC37" s="45"/>
      <c r="ID37" s="45"/>
      <c r="IE37" s="45"/>
      <c r="IF37" s="45"/>
      <c r="IG37" s="45"/>
      <c r="IH37" s="45"/>
      <c r="II37" s="45"/>
      <c r="IJ37" s="45"/>
      <c r="IK37" s="45"/>
      <c r="IL37" s="45"/>
      <c r="IM37" s="45"/>
      <c r="IN37" s="45"/>
      <c r="IO37" s="45"/>
      <c r="IP37" s="45"/>
      <c r="IQ37" s="45"/>
      <c r="IR37" s="45"/>
      <c r="IS37" s="45"/>
      <c r="IT37" s="45"/>
      <c r="IU37" s="45"/>
      <c r="IV37" s="45"/>
      <c r="IW37" s="45"/>
      <c r="IX37" s="45"/>
      <c r="IY37" s="45"/>
      <c r="IZ37" s="45"/>
      <c r="JA37" s="45"/>
      <c r="JB37" s="45"/>
      <c r="JC37" s="45"/>
      <c r="JD37" s="45"/>
      <c r="JE37" s="45"/>
      <c r="JF37" s="45"/>
      <c r="JG37" s="45"/>
      <c r="JH37" s="45"/>
      <c r="JI37" s="45"/>
      <c r="JJ37" s="45"/>
      <c r="JK37" s="45"/>
      <c r="JL37" s="45"/>
      <c r="JM37" s="45"/>
      <c r="JN37" s="45"/>
      <c r="JO37" s="45"/>
      <c r="JP37" s="45"/>
      <c r="JQ37" s="45"/>
      <c r="JR37" s="45"/>
      <c r="JS37" s="45"/>
      <c r="JT37" s="45"/>
      <c r="JU37" s="45"/>
      <c r="JV37" s="45"/>
      <c r="JW37" s="45"/>
      <c r="JX37" s="45"/>
      <c r="JY37" s="45"/>
      <c r="JZ37" s="45"/>
      <c r="KA37" s="45"/>
      <c r="KB37" s="45"/>
      <c r="KC37" s="45"/>
      <c r="KD37" s="45"/>
      <c r="KE37" s="45"/>
      <c r="KF37" s="45"/>
      <c r="KG37" s="45"/>
      <c r="KH37" s="45"/>
      <c r="KI37" s="45"/>
      <c r="KJ37" s="45"/>
      <c r="KK37" s="45"/>
      <c r="KL37" s="45"/>
      <c r="KM37" s="45"/>
      <c r="KN37" s="45"/>
      <c r="KO37" s="45"/>
      <c r="KP37" s="45"/>
      <c r="KQ37" s="45"/>
      <c r="KR37" s="45"/>
      <c r="KS37" s="45"/>
      <c r="KT37" s="45"/>
      <c r="KU37" s="45"/>
      <c r="KV37" s="45"/>
      <c r="KW37" s="45"/>
      <c r="KX37" s="45"/>
      <c r="KY37" s="45"/>
      <c r="KZ37" s="45"/>
      <c r="LA37" s="45"/>
      <c r="LB37" s="45"/>
      <c r="LC37" s="45"/>
      <c r="LD37" s="45"/>
      <c r="LE37" s="45"/>
      <c r="LF37" s="45"/>
      <c r="LG37" s="45"/>
      <c r="LH37" s="45"/>
      <c r="LI37" s="45"/>
      <c r="LJ37" s="45"/>
      <c r="LK37" s="45"/>
      <c r="LL37" s="45"/>
      <c r="LM37" s="45"/>
      <c r="LN37" s="45"/>
      <c r="LO37" s="45"/>
      <c r="LP37" s="45"/>
      <c r="LQ37" s="45"/>
      <c r="LR37" s="45"/>
      <c r="LS37" s="45"/>
      <c r="LT37" s="45"/>
      <c r="LU37" s="45"/>
      <c r="LV37" s="45"/>
      <c r="LW37" s="45"/>
      <c r="LX37" s="45"/>
      <c r="LY37" s="45"/>
      <c r="LZ37" s="45"/>
      <c r="MA37" s="45"/>
      <c r="MB37" s="45"/>
      <c r="MC37" s="45"/>
      <c r="MD37" s="45"/>
      <c r="ME37" s="45"/>
      <c r="MF37" s="45"/>
      <c r="MG37" s="45"/>
      <c r="MH37" s="45"/>
      <c r="MI37" s="45"/>
      <c r="MJ37" s="45"/>
      <c r="MK37" s="45"/>
      <c r="ML37" s="45"/>
      <c r="MM37" s="45"/>
      <c r="MN37" s="45"/>
      <c r="MO37" s="45"/>
      <c r="MP37" s="45"/>
      <c r="MQ37" s="45"/>
      <c r="MR37" s="45"/>
      <c r="MS37" s="45"/>
      <c r="MT37" s="45"/>
      <c r="MU37" s="45"/>
      <c r="MV37" s="45"/>
      <c r="MW37" s="45"/>
      <c r="MX37" s="45"/>
      <c r="MY37" s="45"/>
      <c r="MZ37" s="45"/>
      <c r="NA37" s="45"/>
      <c r="NB37" s="45"/>
      <c r="NC37" s="45"/>
      <c r="ND37" s="45"/>
      <c r="NE37" s="45"/>
      <c r="NF37" s="45"/>
      <c r="NG37" s="45"/>
      <c r="NH37" s="45"/>
      <c r="NI37" s="45"/>
      <c r="NJ37" s="45"/>
      <c r="NK37" s="45"/>
      <c r="NL37" s="45"/>
      <c r="NM37" s="45"/>
      <c r="NN37" s="45"/>
      <c r="NO37" s="45"/>
      <c r="NP37" s="45"/>
      <c r="NQ37" s="45"/>
      <c r="NR37" s="45"/>
      <c r="NS37" s="45"/>
      <c r="NT37" s="45"/>
      <c r="NU37" s="45"/>
      <c r="NV37" s="45"/>
      <c r="NW37" s="45"/>
      <c r="NX37" s="45"/>
      <c r="NY37" s="45"/>
      <c r="NZ37" s="45"/>
      <c r="OA37" s="45"/>
      <c r="OB37" s="45"/>
      <c r="OC37" s="45"/>
      <c r="OD37" s="45"/>
      <c r="OE37" s="45"/>
      <c r="OF37" s="45"/>
      <c r="OG37" s="45"/>
      <c r="OH37" s="45"/>
      <c r="OI37" s="45"/>
      <c r="OJ37" s="45"/>
      <c r="OK37" s="45"/>
      <c r="OL37" s="45"/>
      <c r="OM37" s="45"/>
      <c r="ON37" s="45"/>
      <c r="OO37" s="45"/>
      <c r="OP37" s="45"/>
      <c r="OQ37" s="45"/>
      <c r="OR37" s="45"/>
      <c r="OS37" s="45"/>
      <c r="OT37" s="45"/>
      <c r="OU37" s="45"/>
      <c r="OV37" s="45"/>
      <c r="OW37" s="45"/>
      <c r="OX37" s="45"/>
      <c r="OY37" s="45"/>
      <c r="OZ37" s="45"/>
      <c r="PA37" s="45"/>
      <c r="PB37" s="45"/>
      <c r="PC37" s="45"/>
      <c r="PD37" s="45"/>
      <c r="PE37" s="45"/>
      <c r="PF37" s="45"/>
      <c r="PG37" s="45"/>
      <c r="PH37" s="45"/>
      <c r="PI37" s="45"/>
      <c r="PJ37" s="45"/>
      <c r="PK37" s="45"/>
      <c r="PL37" s="45"/>
      <c r="PM37" s="45"/>
      <c r="PN37" s="45"/>
      <c r="PO37" s="45"/>
      <c r="PP37" s="45"/>
      <c r="PQ37" s="45"/>
      <c r="PR37" s="45"/>
      <c r="PS37" s="45"/>
      <c r="PT37" s="45"/>
      <c r="PU37" s="45"/>
      <c r="PV37" s="45"/>
      <c r="PW37" s="45"/>
      <c r="PX37" s="45"/>
      <c r="PY37" s="45"/>
      <c r="PZ37" s="45"/>
      <c r="QA37" s="45"/>
      <c r="QB37" s="45"/>
      <c r="QC37" s="45"/>
      <c r="QD37" s="45"/>
      <c r="QE37" s="45"/>
      <c r="QF37" s="45"/>
      <c r="QG37" s="45"/>
      <c r="QH37" s="45"/>
      <c r="QI37" s="45"/>
      <c r="QJ37" s="45"/>
      <c r="QK37" s="45"/>
      <c r="QL37" s="45"/>
      <c r="QM37" s="45"/>
      <c r="QN37" s="45"/>
      <c r="QO37" s="45"/>
      <c r="QP37" s="45"/>
      <c r="QQ37" s="45"/>
      <c r="QR37" s="45"/>
      <c r="QS37" s="45"/>
      <c r="QT37" s="45"/>
      <c r="QU37" s="45"/>
      <c r="QV37" s="45"/>
      <c r="QW37" s="45"/>
      <c r="QX37" s="45"/>
      <c r="QY37" s="45"/>
      <c r="QZ37" s="45"/>
      <c r="RA37" s="45"/>
      <c r="RB37" s="45"/>
      <c r="RC37" s="45"/>
      <c r="RD37" s="45"/>
      <c r="RE37" s="45"/>
      <c r="RF37" s="45"/>
      <c r="RG37" s="45"/>
      <c r="RH37" s="45"/>
      <c r="RI37" s="45"/>
      <c r="RJ37" s="45"/>
      <c r="RK37" s="45"/>
      <c r="RL37" s="45"/>
      <c r="RM37" s="45"/>
      <c r="RN37" s="45"/>
      <c r="RO37" s="45"/>
      <c r="RP37" s="45"/>
      <c r="RQ37" s="45"/>
      <c r="RR37" s="45"/>
      <c r="RS37" s="45"/>
      <c r="RT37" s="45"/>
      <c r="RU37" s="45"/>
      <c r="RV37" s="45"/>
      <c r="RW37" s="45"/>
      <c r="RX37" s="45"/>
      <c r="RY37" s="45"/>
      <c r="RZ37" s="45"/>
      <c r="SA37" s="45"/>
      <c r="SB37" s="45"/>
      <c r="SC37" s="45"/>
      <c r="SD37" s="45"/>
      <c r="SE37" s="45"/>
      <c r="SF37" s="45"/>
      <c r="SG37" s="45"/>
      <c r="SH37" s="45"/>
      <c r="SI37" s="45"/>
      <c r="SJ37" s="45"/>
      <c r="SK37" s="45"/>
      <c r="SL37" s="45"/>
      <c r="SM37" s="45"/>
      <c r="SN37" s="45"/>
      <c r="SO37" s="45"/>
      <c r="SP37" s="45"/>
      <c r="SQ37" s="45"/>
      <c r="SR37" s="45"/>
      <c r="SS37" s="45"/>
      <c r="ST37" s="45"/>
      <c r="SU37" s="45"/>
      <c r="SV37" s="45"/>
      <c r="SW37" s="45"/>
      <c r="SX37" s="45"/>
      <c r="SY37" s="45"/>
      <c r="SZ37" s="45"/>
      <c r="TA37" s="45"/>
      <c r="TB37" s="45"/>
      <c r="TC37" s="45"/>
      <c r="TD37" s="45"/>
      <c r="TE37" s="45"/>
      <c r="TF37" s="45"/>
      <c r="TG37" s="45"/>
      <c r="TH37" s="45"/>
      <c r="TI37" s="45"/>
      <c r="TJ37" s="45"/>
      <c r="TK37" s="45"/>
      <c r="TL37" s="45"/>
      <c r="TM37" s="45"/>
      <c r="TN37" s="45"/>
      <c r="TO37" s="45"/>
      <c r="TP37" s="45"/>
      <c r="TQ37" s="45"/>
      <c r="TR37" s="45"/>
      <c r="TS37" s="45"/>
      <c r="TT37" s="45"/>
      <c r="TU37" s="45"/>
      <c r="TV37" s="45"/>
      <c r="TW37" s="45"/>
      <c r="TX37" s="45"/>
      <c r="TY37" s="45"/>
      <c r="TZ37" s="45"/>
      <c r="UA37" s="45"/>
      <c r="UB37" s="45"/>
      <c r="UC37" s="45"/>
      <c r="UD37" s="45"/>
      <c r="UE37" s="45"/>
      <c r="UF37" s="45"/>
      <c r="UG37" s="45"/>
      <c r="UH37" s="45"/>
      <c r="UI37" s="45"/>
      <c r="UJ37" s="45"/>
      <c r="UK37" s="45"/>
      <c r="UL37" s="45"/>
      <c r="UM37" s="45"/>
      <c r="UN37" s="45"/>
      <c r="UO37" s="45"/>
      <c r="UP37" s="45"/>
      <c r="UQ37" s="45"/>
      <c r="UR37" s="45"/>
      <c r="US37" s="45"/>
      <c r="UT37" s="45"/>
      <c r="UU37" s="45"/>
      <c r="UV37" s="45"/>
      <c r="UW37" s="45"/>
      <c r="UX37" s="45"/>
      <c r="UY37" s="45"/>
      <c r="UZ37" s="45"/>
      <c r="VA37" s="45"/>
      <c r="VB37" s="45"/>
      <c r="VC37" s="45"/>
      <c r="VD37" s="45"/>
      <c r="VE37" s="45"/>
      <c r="VF37" s="45"/>
      <c r="VG37" s="45"/>
      <c r="VH37" s="45"/>
      <c r="VI37" s="45"/>
      <c r="VJ37" s="45"/>
      <c r="VK37" s="45"/>
      <c r="VL37" s="45"/>
      <c r="VM37" s="45"/>
      <c r="VN37" s="45"/>
      <c r="VO37" s="45"/>
      <c r="VP37" s="45"/>
      <c r="VQ37" s="45"/>
      <c r="VR37" s="45"/>
      <c r="VS37" s="45"/>
      <c r="VT37" s="45"/>
      <c r="VU37" s="45"/>
      <c r="VV37" s="45"/>
      <c r="VW37" s="45"/>
      <c r="VX37" s="45"/>
      <c r="VY37" s="45"/>
      <c r="VZ37" s="45"/>
      <c r="WA37" s="45"/>
      <c r="WB37" s="45"/>
      <c r="WC37" s="45"/>
      <c r="WD37" s="45"/>
      <c r="WE37" s="45"/>
      <c r="WF37" s="45"/>
      <c r="WG37" s="45"/>
      <c r="WH37" s="45"/>
      <c r="WI37" s="45"/>
      <c r="WJ37" s="45"/>
      <c r="WK37" s="45"/>
      <c r="WL37" s="45"/>
      <c r="WM37" s="45"/>
      <c r="WN37" s="45"/>
      <c r="WO37" s="45"/>
      <c r="WP37" s="45"/>
      <c r="WQ37" s="45"/>
      <c r="WR37" s="45"/>
      <c r="WS37" s="45"/>
      <c r="WT37" s="45"/>
      <c r="WU37" s="45"/>
      <c r="WV37" s="45"/>
      <c r="WW37" s="45"/>
      <c r="WX37" s="45"/>
      <c r="WY37" s="45"/>
      <c r="WZ37" s="45"/>
      <c r="XA37" s="45"/>
      <c r="XB37" s="45"/>
      <c r="XC37" s="45"/>
      <c r="XD37" s="45"/>
      <c r="XE37" s="45"/>
      <c r="XF37" s="45"/>
      <c r="XG37" s="45"/>
      <c r="XH37" s="45"/>
      <c r="XI37" s="45"/>
      <c r="XJ37" s="45"/>
      <c r="XK37" s="45"/>
      <c r="XL37" s="45"/>
      <c r="XM37" s="45"/>
      <c r="XN37" s="45"/>
      <c r="XO37" s="45"/>
      <c r="XP37" s="45"/>
      <c r="XQ37" s="45"/>
      <c r="XR37" s="45"/>
      <c r="XS37" s="45"/>
      <c r="XT37" s="45"/>
      <c r="XU37" s="45"/>
      <c r="XV37" s="45"/>
      <c r="XW37" s="45"/>
      <c r="XX37" s="45"/>
      <c r="XY37" s="45"/>
      <c r="XZ37" s="45"/>
      <c r="YA37" s="45"/>
      <c r="YB37" s="45"/>
      <c r="YC37" s="45"/>
      <c r="YD37" s="45"/>
      <c r="YE37" s="45"/>
      <c r="YF37" s="45"/>
      <c r="YG37" s="45"/>
      <c r="YH37" s="45"/>
      <c r="YI37" s="45"/>
      <c r="YJ37" s="45"/>
      <c r="YK37" s="45"/>
      <c r="YL37" s="45"/>
      <c r="YM37" s="45"/>
      <c r="YN37" s="45"/>
      <c r="YO37" s="45"/>
      <c r="YP37" s="45"/>
      <c r="YQ37" s="45"/>
      <c r="YR37" s="45"/>
      <c r="YS37" s="45"/>
      <c r="YT37" s="45"/>
      <c r="YU37" s="45"/>
      <c r="YV37" s="45"/>
      <c r="YW37" s="45"/>
      <c r="YX37" s="45"/>
      <c r="YY37" s="45"/>
      <c r="YZ37" s="45"/>
      <c r="ZA37" s="45"/>
      <c r="ZB37" s="45"/>
      <c r="ZC37" s="45"/>
      <c r="ZD37" s="45"/>
      <c r="ZE37" s="45"/>
      <c r="ZF37" s="45"/>
      <c r="ZG37" s="45"/>
      <c r="ZH37" s="45"/>
      <c r="ZI37" s="45"/>
      <c r="ZJ37" s="45"/>
      <c r="ZK37" s="45"/>
      <c r="ZL37" s="45"/>
      <c r="ZM37" s="45"/>
      <c r="ZN37" s="45"/>
      <c r="ZO37" s="45"/>
      <c r="ZP37" s="45"/>
      <c r="ZQ37" s="45"/>
      <c r="ZR37" s="45"/>
      <c r="ZS37" s="45"/>
      <c r="ZT37" s="45"/>
      <c r="ZU37" s="45"/>
      <c r="ZV37" s="45"/>
      <c r="ZW37" s="45"/>
      <c r="ZX37" s="45"/>
      <c r="ZY37" s="45"/>
      <c r="ZZ37" s="45"/>
      <c r="AAA37" s="45"/>
      <c r="AAB37" s="45"/>
      <c r="AAC37" s="45"/>
      <c r="AAD37" s="45"/>
      <c r="AAE37" s="45"/>
      <c r="AAF37" s="45"/>
      <c r="AAG37" s="45"/>
      <c r="AAH37" s="45"/>
      <c r="AAI37" s="45"/>
      <c r="AAJ37" s="45"/>
      <c r="AAK37" s="45"/>
      <c r="AAL37" s="45"/>
      <c r="AAM37" s="45"/>
      <c r="AAN37" s="45"/>
      <c r="AAO37" s="45"/>
      <c r="AAP37" s="45"/>
      <c r="AAQ37" s="45"/>
      <c r="AAR37" s="45"/>
      <c r="AAS37" s="45"/>
      <c r="AAT37" s="45"/>
      <c r="AAU37" s="45"/>
      <c r="AAV37" s="45"/>
      <c r="AAW37" s="45"/>
      <c r="AAX37" s="45"/>
      <c r="AAY37" s="45"/>
      <c r="AAZ37" s="45"/>
      <c r="ABA37" s="45"/>
      <c r="ABB37" s="45"/>
      <c r="ABC37" s="45"/>
      <c r="ABD37" s="45"/>
      <c r="ABE37" s="45"/>
      <c r="ABF37" s="45"/>
      <c r="ABG37" s="45"/>
      <c r="ABH37" s="45"/>
      <c r="ABI37" s="45"/>
      <c r="ABJ37" s="45"/>
      <c r="ABK37" s="45"/>
      <c r="ABL37" s="45"/>
      <c r="ABM37" s="45"/>
      <c r="ABN37" s="45"/>
      <c r="ABO37" s="45"/>
      <c r="ABP37" s="45"/>
      <c r="ABQ37" s="45"/>
      <c r="ABR37" s="45"/>
      <c r="ABS37" s="45"/>
      <c r="ABT37" s="45"/>
      <c r="ABU37" s="45"/>
      <c r="ABV37" s="45"/>
      <c r="ABW37" s="45"/>
      <c r="ABX37" s="45"/>
      <c r="ABY37" s="45"/>
      <c r="ABZ37" s="45"/>
      <c r="ACA37" s="45"/>
      <c r="ACB37" s="45"/>
      <c r="ACC37" s="45"/>
      <c r="ACD37" s="45"/>
      <c r="ACE37" s="45"/>
      <c r="ACF37" s="45"/>
      <c r="ACG37" s="45"/>
      <c r="ACH37" s="45"/>
      <c r="ACI37" s="45"/>
      <c r="ACJ37" s="45"/>
      <c r="ACK37" s="45"/>
      <c r="ACL37" s="45"/>
      <c r="ACM37" s="45"/>
      <c r="ACN37" s="45"/>
      <c r="ACO37" s="45"/>
      <c r="ACP37" s="45"/>
      <c r="ACQ37" s="45"/>
      <c r="ACR37" s="45"/>
      <c r="ACS37" s="45"/>
      <c r="ACT37" s="45"/>
      <c r="ACU37" s="45"/>
      <c r="ACV37" s="45"/>
      <c r="ACW37" s="45"/>
      <c r="ACX37" s="45"/>
      <c r="ACY37" s="45"/>
      <c r="ACZ37" s="45"/>
      <c r="ADA37" s="45"/>
      <c r="ADB37" s="45"/>
      <c r="ADC37" s="45"/>
      <c r="ADD37" s="45"/>
      <c r="ADE37" s="45"/>
      <c r="ADF37" s="45"/>
      <c r="ADG37" s="45"/>
      <c r="ADH37" s="45"/>
      <c r="ADI37" s="45"/>
      <c r="ADJ37" s="45"/>
      <c r="ADK37" s="45"/>
      <c r="ADL37" s="45"/>
      <c r="ADM37" s="45"/>
      <c r="ADN37" s="45"/>
      <c r="ADO37" s="45"/>
      <c r="ADP37" s="45"/>
      <c r="ADQ37" s="45"/>
      <c r="ADR37" s="45"/>
      <c r="ADS37" s="45"/>
      <c r="ADT37" s="45"/>
      <c r="ADU37" s="45"/>
      <c r="ADV37" s="45"/>
      <c r="ADW37" s="45"/>
      <c r="ADX37" s="45"/>
      <c r="ADY37" s="45"/>
      <c r="ADZ37" s="45"/>
      <c r="AEA37" s="45"/>
      <c r="AEB37" s="45"/>
      <c r="AEC37" s="45"/>
      <c r="AED37" s="45"/>
      <c r="AEE37" s="45"/>
      <c r="AEF37" s="45"/>
      <c r="AEG37" s="45"/>
      <c r="AEH37" s="45"/>
      <c r="AEI37" s="45"/>
      <c r="AEJ37" s="45"/>
      <c r="AEK37" s="45"/>
      <c r="AEL37" s="45"/>
      <c r="AEM37" s="45"/>
      <c r="AEN37" s="45"/>
      <c r="AEO37" s="45"/>
      <c r="AEP37" s="45"/>
      <c r="AEQ37" s="45"/>
      <c r="AER37" s="45"/>
      <c r="AES37" s="45"/>
      <c r="AET37" s="45"/>
      <c r="AEU37" s="45"/>
      <c r="AEV37" s="45"/>
      <c r="AEW37" s="45"/>
      <c r="AEX37" s="45"/>
      <c r="AEY37" s="45"/>
      <c r="AEZ37" s="45"/>
      <c r="AFA37" s="45"/>
      <c r="AFB37" s="45"/>
      <c r="AFC37" s="45"/>
      <c r="AFD37" s="45"/>
      <c r="AFE37" s="45"/>
      <c r="AFF37" s="45"/>
      <c r="AFG37" s="45"/>
      <c r="AFH37" s="45"/>
      <c r="AFI37" s="45"/>
      <c r="AFJ37" s="45"/>
      <c r="AFK37" s="45"/>
      <c r="AFL37" s="45"/>
      <c r="AFM37" s="45"/>
      <c r="AFN37" s="45"/>
      <c r="AFO37" s="45"/>
      <c r="AFP37" s="45"/>
      <c r="AFQ37" s="45"/>
      <c r="AFR37" s="45"/>
      <c r="AFS37" s="45"/>
      <c r="AFT37" s="45"/>
      <c r="AFU37" s="45"/>
      <c r="AFV37" s="45"/>
      <c r="AFW37" s="45"/>
      <c r="AFX37" s="45"/>
      <c r="AFY37" s="45"/>
      <c r="AFZ37" s="45"/>
      <c r="AGA37" s="45"/>
      <c r="AGB37" s="45"/>
      <c r="AGC37" s="45"/>
      <c r="AGD37" s="45"/>
      <c r="AGE37" s="45"/>
      <c r="AGF37" s="45"/>
      <c r="AGG37" s="45"/>
      <c r="AGH37" s="45"/>
      <c r="AGI37" s="45"/>
      <c r="AGJ37" s="45"/>
      <c r="AGK37" s="45"/>
      <c r="AGL37" s="45"/>
      <c r="AGM37" s="45"/>
      <c r="AGN37" s="45"/>
      <c r="AGO37" s="45"/>
      <c r="AGP37" s="45"/>
      <c r="AGQ37" s="45"/>
      <c r="AGR37" s="45"/>
      <c r="AGS37" s="45"/>
      <c r="AGT37" s="45"/>
      <c r="AGU37" s="45"/>
      <c r="AGV37" s="45"/>
      <c r="AGW37" s="45"/>
      <c r="AGX37" s="45"/>
      <c r="AGY37" s="45"/>
      <c r="AGZ37" s="45"/>
      <c r="AHA37" s="45"/>
      <c r="AHB37" s="45"/>
      <c r="AHC37" s="45"/>
      <c r="AHD37" s="45"/>
      <c r="AHE37" s="45"/>
      <c r="AHF37" s="45"/>
      <c r="AHG37" s="45"/>
      <c r="AHH37" s="45"/>
      <c r="AHI37" s="45"/>
      <c r="AHJ37" s="45"/>
      <c r="AHK37" s="45"/>
      <c r="AHL37" s="45"/>
      <c r="AHM37" s="45"/>
      <c r="AHN37" s="45"/>
      <c r="AHO37" s="45"/>
      <c r="AHP37" s="45"/>
      <c r="AHQ37" s="45"/>
      <c r="AHR37" s="45"/>
      <c r="AHS37" s="45"/>
      <c r="AHT37" s="45"/>
      <c r="AHU37" s="45"/>
      <c r="AHV37" s="45"/>
      <c r="AHW37" s="45"/>
      <c r="AHX37" s="45"/>
      <c r="AHY37" s="45"/>
      <c r="AHZ37" s="45"/>
      <c r="AIA37" s="45"/>
      <c r="AIB37" s="45"/>
      <c r="AIC37" s="45"/>
      <c r="AID37" s="45"/>
      <c r="AIE37" s="45"/>
      <c r="AIF37" s="45"/>
      <c r="AIG37" s="45"/>
      <c r="AIH37" s="45"/>
      <c r="AII37" s="45"/>
      <c r="AIJ37" s="45"/>
      <c r="AIK37" s="45"/>
      <c r="AIL37" s="45"/>
      <c r="AIM37" s="45"/>
      <c r="AIN37" s="45"/>
      <c r="AIO37" s="45"/>
      <c r="AIP37" s="45"/>
      <c r="AIQ37" s="45"/>
      <c r="AIR37" s="45"/>
      <c r="AIS37" s="45"/>
      <c r="AIT37" s="45"/>
      <c r="AIU37" s="45"/>
      <c r="AIV37" s="45"/>
      <c r="AIW37" s="45"/>
      <c r="AIX37" s="45"/>
      <c r="AIY37" s="45"/>
      <c r="AIZ37" s="45"/>
      <c r="AJA37" s="45"/>
      <c r="AJB37" s="45"/>
      <c r="AJC37" s="45"/>
      <c r="AJD37" s="45"/>
      <c r="AJE37" s="45"/>
      <c r="AJF37" s="45"/>
      <c r="AJG37" s="45"/>
      <c r="AJH37" s="45"/>
      <c r="AJI37" s="45"/>
      <c r="AJJ37" s="45"/>
      <c r="AJK37" s="45"/>
      <c r="AJL37" s="45"/>
      <c r="AJM37" s="45"/>
      <c r="AJN37" s="45"/>
      <c r="AJO37" s="45"/>
      <c r="AJP37" s="45"/>
      <c r="AJQ37" s="45"/>
      <c r="AJR37" s="45"/>
      <c r="AJS37" s="45"/>
      <c r="AJT37" s="45"/>
      <c r="AJU37" s="45"/>
      <c r="AJV37" s="45"/>
      <c r="AJW37" s="45"/>
      <c r="AJX37" s="45"/>
      <c r="AJY37" s="45"/>
      <c r="AJZ37" s="45"/>
      <c r="AKA37" s="45"/>
      <c r="AKB37" s="45"/>
      <c r="AKC37" s="45"/>
      <c r="AKD37" s="45"/>
      <c r="AKE37" s="45"/>
      <c r="AKF37" s="45"/>
      <c r="AKG37" s="45"/>
      <c r="AKH37" s="45"/>
      <c r="AKI37" s="45"/>
      <c r="AKJ37" s="45"/>
      <c r="AKK37" s="45"/>
      <c r="AKL37" s="45"/>
      <c r="AKM37" s="45"/>
      <c r="AKN37" s="45"/>
      <c r="AKO37" s="45"/>
      <c r="AKP37" s="45"/>
      <c r="AKQ37" s="45"/>
      <c r="AKR37" s="45"/>
      <c r="AKS37" s="45"/>
      <c r="AKT37" s="45"/>
      <c r="AKU37" s="45"/>
      <c r="AKV37" s="45"/>
      <c r="AKW37" s="45"/>
      <c r="AKX37" s="45"/>
      <c r="AKY37" s="45"/>
      <c r="AKZ37" s="45"/>
      <c r="ALA37" s="45"/>
      <c r="ALB37" s="45"/>
      <c r="ALC37" s="45"/>
      <c r="ALD37" s="45"/>
      <c r="ALE37" s="45"/>
      <c r="ALF37" s="45"/>
      <c r="ALG37" s="45"/>
      <c r="ALH37" s="45"/>
      <c r="ALI37" s="45"/>
      <c r="ALJ37" s="45"/>
      <c r="ALK37" s="45"/>
      <c r="ALL37" s="45"/>
      <c r="ALM37" s="45"/>
      <c r="ALN37" s="45"/>
      <c r="ALO37" s="45"/>
      <c r="ALP37" s="45"/>
      <c r="ALQ37" s="45"/>
      <c r="ALR37" s="45"/>
      <c r="ALS37" s="45"/>
      <c r="ALT37" s="45"/>
      <c r="ALU37" s="45"/>
      <c r="ALV37" s="45"/>
      <c r="ALW37" s="45"/>
      <c r="ALX37" s="45"/>
      <c r="ALY37" s="45"/>
      <c r="ALZ37" s="45"/>
      <c r="AMA37" s="45"/>
      <c r="AMB37" s="45"/>
      <c r="AMC37" s="45"/>
      <c r="AMD37" s="45"/>
      <c r="AME37" s="45"/>
      <c r="AMF37" s="45"/>
      <c r="AMG37" s="45"/>
      <c r="AMH37" s="45"/>
      <c r="AMI37" s="45"/>
      <c r="AMJ37" s="45"/>
      <c r="AMK37" s="45"/>
      <c r="AML37" s="45"/>
      <c r="AMM37" s="45"/>
      <c r="AMN37" s="45"/>
      <c r="AMO37" s="45"/>
      <c r="AMP37" s="45"/>
      <c r="AMQ37" s="45"/>
      <c r="AMR37" s="45"/>
      <c r="AMS37" s="45"/>
      <c r="AMT37" s="45"/>
      <c r="AMU37" s="45"/>
      <c r="AMV37" s="45"/>
      <c r="AMW37" s="45"/>
      <c r="AMX37" s="45"/>
      <c r="AMY37" s="45"/>
      <c r="AMZ37" s="45"/>
      <c r="ANA37" s="45"/>
      <c r="ANB37" s="45"/>
      <c r="ANC37" s="45"/>
      <c r="AND37" s="45"/>
      <c r="ANE37" s="45"/>
      <c r="ANF37" s="45"/>
      <c r="ANG37" s="45"/>
      <c r="ANH37" s="45"/>
      <c r="ANI37" s="45"/>
      <c r="ANJ37" s="45"/>
      <c r="ANK37" s="45"/>
      <c r="ANL37" s="45"/>
      <c r="ANM37" s="45"/>
      <c r="ANN37" s="45"/>
      <c r="ANO37" s="45"/>
      <c r="ANP37" s="45"/>
      <c r="ANQ37" s="45"/>
      <c r="ANR37" s="45"/>
      <c r="ANS37" s="45"/>
      <c r="ANT37" s="45"/>
      <c r="ANU37" s="45"/>
      <c r="ANV37" s="45"/>
      <c r="ANW37" s="45"/>
      <c r="ANX37" s="45"/>
      <c r="ANY37" s="45"/>
      <c r="ANZ37" s="45"/>
      <c r="AOA37" s="45"/>
      <c r="AOB37" s="45"/>
      <c r="AOC37" s="45"/>
      <c r="AOD37" s="45"/>
      <c r="AOE37" s="45"/>
      <c r="AOF37" s="45"/>
      <c r="AOG37" s="45"/>
      <c r="AOH37" s="45"/>
      <c r="AOI37" s="45"/>
      <c r="AOJ37" s="45"/>
      <c r="AOK37" s="45"/>
      <c r="AOL37" s="45"/>
      <c r="AOM37" s="45"/>
      <c r="AON37" s="45"/>
      <c r="AOO37" s="45"/>
      <c r="AOP37" s="45"/>
      <c r="AOQ37" s="45"/>
      <c r="AOR37" s="45"/>
      <c r="AOS37" s="45"/>
      <c r="AOT37" s="45"/>
      <c r="AOU37" s="45"/>
      <c r="AOV37" s="45"/>
      <c r="AOW37" s="45"/>
      <c r="AOX37" s="45"/>
      <c r="AOY37" s="45"/>
      <c r="AOZ37" s="45"/>
      <c r="APA37" s="45"/>
      <c r="APB37" s="45"/>
      <c r="APC37" s="45"/>
      <c r="APD37" s="45"/>
      <c r="APE37" s="45"/>
      <c r="APF37" s="45"/>
      <c r="APG37" s="45"/>
      <c r="APH37" s="45"/>
      <c r="API37" s="45"/>
      <c r="APJ37" s="45"/>
      <c r="APK37" s="45"/>
      <c r="APL37" s="45"/>
      <c r="APM37" s="45"/>
      <c r="APN37" s="45"/>
      <c r="APO37" s="45"/>
      <c r="APP37" s="45"/>
      <c r="APQ37" s="45"/>
      <c r="APR37" s="45"/>
      <c r="APS37" s="45"/>
      <c r="APT37" s="45"/>
      <c r="APU37" s="45"/>
      <c r="APV37" s="45"/>
      <c r="APW37" s="45"/>
      <c r="APX37" s="45"/>
      <c r="APY37" s="45"/>
      <c r="APZ37" s="45"/>
      <c r="AQA37" s="45"/>
      <c r="AQB37" s="45"/>
      <c r="AQC37" s="45"/>
      <c r="AQD37" s="45"/>
      <c r="AQE37" s="45"/>
      <c r="AQF37" s="45"/>
      <c r="AQG37" s="45"/>
      <c r="AQH37" s="45"/>
      <c r="AQI37" s="45"/>
      <c r="AQJ37" s="45"/>
      <c r="AQK37" s="45"/>
      <c r="AQL37" s="45"/>
      <c r="AQM37" s="45"/>
      <c r="AQN37" s="45"/>
      <c r="AQO37" s="45"/>
      <c r="AQP37" s="45"/>
      <c r="AQQ37" s="45"/>
      <c r="AQR37" s="45"/>
      <c r="AQS37" s="45"/>
      <c r="AQT37" s="45"/>
      <c r="AQU37" s="45"/>
      <c r="AQV37" s="45"/>
      <c r="AQW37" s="45"/>
      <c r="AQX37" s="45"/>
      <c r="AQY37" s="45"/>
      <c r="AQZ37" s="45"/>
      <c r="ARA37" s="45"/>
      <c r="ARB37" s="45"/>
      <c r="ARC37" s="45"/>
      <c r="ARD37" s="45"/>
      <c r="ARE37" s="45"/>
      <c r="ARF37" s="45"/>
      <c r="ARG37" s="45"/>
      <c r="ARH37" s="45"/>
      <c r="ARI37" s="45"/>
      <c r="ARJ37" s="45"/>
      <c r="ARK37" s="45"/>
      <c r="ARL37" s="45"/>
      <c r="ARM37" s="45"/>
      <c r="ARN37" s="45"/>
      <c r="ARO37" s="45"/>
      <c r="ARP37" s="45"/>
      <c r="ARQ37" s="45"/>
      <c r="ARR37" s="45"/>
      <c r="ARS37" s="45"/>
      <c r="ART37" s="45"/>
      <c r="ARU37" s="45"/>
      <c r="ARV37" s="45"/>
      <c r="ARW37" s="45"/>
      <c r="ARX37" s="45"/>
      <c r="ARY37" s="45"/>
      <c r="ARZ37" s="45"/>
      <c r="ASA37" s="45"/>
      <c r="ASB37" s="45"/>
      <c r="ASC37" s="45"/>
      <c r="ASD37" s="45"/>
      <c r="ASE37" s="45"/>
      <c r="ASF37" s="45"/>
      <c r="ASG37" s="45"/>
      <c r="ASH37" s="45"/>
      <c r="ASI37" s="45"/>
      <c r="ASJ37" s="45"/>
      <c r="ASK37" s="45"/>
      <c r="ASL37" s="45"/>
      <c r="ASM37" s="45"/>
      <c r="ASN37" s="45"/>
      <c r="ASO37" s="45"/>
      <c r="ASP37" s="45"/>
      <c r="ASQ37" s="45"/>
      <c r="ASR37" s="45"/>
      <c r="ASS37" s="45"/>
      <c r="AST37" s="45"/>
      <c r="ASU37" s="45"/>
      <c r="ASV37" s="45"/>
      <c r="ASW37" s="45"/>
      <c r="ASX37" s="45"/>
      <c r="ASY37" s="45"/>
      <c r="ASZ37" s="45"/>
      <c r="ATA37" s="45"/>
      <c r="ATB37" s="45"/>
      <c r="ATC37" s="45"/>
      <c r="ATD37" s="45"/>
      <c r="ATE37" s="45"/>
      <c r="ATF37" s="45"/>
      <c r="ATG37" s="45"/>
      <c r="ATH37" s="45"/>
      <c r="ATI37" s="45"/>
      <c r="ATJ37" s="45"/>
      <c r="ATK37" s="45"/>
      <c r="ATL37" s="45"/>
      <c r="ATM37" s="45"/>
      <c r="ATN37" s="45"/>
      <c r="ATO37" s="45"/>
      <c r="ATP37" s="45"/>
      <c r="ATQ37" s="45"/>
      <c r="ATR37" s="45"/>
      <c r="ATS37" s="45"/>
      <c r="ATT37" s="45"/>
      <c r="ATU37" s="45"/>
      <c r="ATV37" s="45"/>
      <c r="ATW37" s="45"/>
      <c r="ATX37" s="45"/>
      <c r="ATY37" s="45"/>
      <c r="ATZ37" s="45"/>
      <c r="AUA37" s="45"/>
      <c r="AUB37" s="45"/>
      <c r="AUC37" s="45"/>
      <c r="AUD37" s="45"/>
      <c r="AUE37" s="45"/>
      <c r="AUF37" s="45"/>
      <c r="AUG37" s="45"/>
      <c r="AUH37" s="45"/>
      <c r="AUI37" s="45"/>
      <c r="AUJ37" s="45"/>
      <c r="AUK37" s="45"/>
      <c r="AUL37" s="45"/>
      <c r="AUM37" s="45"/>
      <c r="AUN37" s="45"/>
      <c r="AUO37" s="45"/>
      <c r="AUP37" s="45"/>
      <c r="AUQ37" s="45"/>
      <c r="AUR37" s="45"/>
      <c r="AUS37" s="45"/>
      <c r="AUT37" s="45"/>
      <c r="AUU37" s="45"/>
      <c r="AUV37" s="45"/>
      <c r="AUW37" s="45"/>
      <c r="AUX37" s="45"/>
      <c r="AUY37" s="45"/>
      <c r="AUZ37" s="45"/>
      <c r="AVA37" s="45"/>
      <c r="AVB37" s="45"/>
      <c r="AVC37" s="45"/>
      <c r="AVD37" s="45"/>
      <c r="AVE37" s="45"/>
      <c r="AVF37" s="45"/>
      <c r="AVG37" s="45"/>
      <c r="AVH37" s="45"/>
      <c r="AVI37" s="45"/>
      <c r="AVJ37" s="45"/>
      <c r="AVK37" s="45"/>
      <c r="AVL37" s="45"/>
      <c r="AVM37" s="45"/>
      <c r="AVN37" s="45"/>
      <c r="AVO37" s="45"/>
      <c r="AVP37" s="45"/>
      <c r="AVQ37" s="45"/>
      <c r="AVR37" s="45"/>
      <c r="AVS37" s="45"/>
      <c r="AVT37" s="45"/>
      <c r="AVU37" s="45"/>
      <c r="AVV37" s="45"/>
      <c r="AVW37" s="45"/>
      <c r="AVX37" s="45"/>
      <c r="AVY37" s="45"/>
      <c r="AVZ37" s="45"/>
      <c r="AWA37" s="45"/>
      <c r="AWB37" s="45"/>
      <c r="AWC37" s="45"/>
      <c r="AWD37" s="45"/>
      <c r="AWE37" s="45"/>
      <c r="AWF37" s="45"/>
      <c r="AWG37" s="45"/>
      <c r="AWH37" s="45"/>
      <c r="AWI37" s="45"/>
      <c r="AWJ37" s="45"/>
      <c r="AWK37" s="45"/>
      <c r="AWL37" s="45"/>
      <c r="AWM37" s="45"/>
      <c r="AWN37" s="45"/>
      <c r="AWO37" s="45"/>
      <c r="AWP37" s="45"/>
      <c r="AWQ37" s="45"/>
      <c r="AWR37" s="45"/>
      <c r="AWS37" s="45"/>
      <c r="AWT37" s="45"/>
      <c r="AWU37" s="45"/>
      <c r="AWV37" s="45"/>
      <c r="AWW37" s="45"/>
      <c r="AWX37" s="45"/>
      <c r="AWY37" s="45"/>
      <c r="AWZ37" s="45"/>
      <c r="AXA37" s="45"/>
      <c r="AXB37" s="45"/>
      <c r="AXC37" s="45"/>
      <c r="AXD37" s="45"/>
      <c r="AXE37" s="45"/>
      <c r="AXF37" s="45"/>
      <c r="AXG37" s="45"/>
      <c r="AXH37" s="45"/>
      <c r="AXI37" s="45"/>
      <c r="AXJ37" s="45"/>
      <c r="AXK37" s="45"/>
      <c r="AXL37" s="45"/>
      <c r="AXM37" s="45"/>
      <c r="AXN37" s="45"/>
      <c r="AXO37" s="45"/>
      <c r="AXP37" s="45"/>
      <c r="AXQ37" s="45"/>
      <c r="AXR37" s="45"/>
      <c r="AXS37" s="45"/>
      <c r="AXT37" s="45"/>
      <c r="AXU37" s="45"/>
      <c r="AXV37" s="45"/>
      <c r="AXW37" s="45"/>
      <c r="AXX37" s="45"/>
      <c r="AXY37" s="45"/>
      <c r="AXZ37" s="45"/>
      <c r="AYA37" s="45"/>
      <c r="AYB37" s="45"/>
      <c r="AYC37" s="45"/>
      <c r="AYD37" s="45"/>
      <c r="AYE37" s="45"/>
      <c r="AYF37" s="45"/>
      <c r="AYG37" s="45"/>
      <c r="AYH37" s="45"/>
      <c r="AYI37" s="45"/>
      <c r="AYJ37" s="45"/>
      <c r="AYK37" s="45"/>
      <c r="AYL37" s="45"/>
      <c r="AYM37" s="45"/>
      <c r="AYN37" s="45"/>
      <c r="AYO37" s="45"/>
      <c r="AYP37" s="45"/>
      <c r="AYQ37" s="45"/>
      <c r="AYR37" s="45"/>
      <c r="AYS37" s="45"/>
      <c r="AYT37" s="45"/>
      <c r="AYU37" s="45"/>
      <c r="AYV37" s="45"/>
      <c r="AYW37" s="45"/>
      <c r="AYX37" s="45"/>
      <c r="AYY37" s="45"/>
      <c r="AYZ37" s="45"/>
      <c r="AZA37" s="45"/>
      <c r="AZB37" s="45"/>
      <c r="AZC37" s="45"/>
      <c r="AZD37" s="45"/>
      <c r="AZE37" s="45"/>
      <c r="AZF37" s="45"/>
      <c r="AZG37" s="45"/>
      <c r="AZH37" s="45"/>
      <c r="AZI37" s="45"/>
      <c r="AZJ37" s="45"/>
      <c r="AZK37" s="45"/>
      <c r="AZL37" s="45"/>
      <c r="AZM37" s="45"/>
      <c r="AZN37" s="45"/>
      <c r="AZO37" s="45"/>
      <c r="AZP37" s="45"/>
      <c r="AZQ37" s="45"/>
      <c r="AZR37" s="45"/>
      <c r="AZS37" s="45"/>
      <c r="AZT37" s="45"/>
      <c r="AZU37" s="45"/>
      <c r="AZV37" s="45"/>
      <c r="AZW37" s="45"/>
      <c r="AZX37" s="45"/>
      <c r="AZY37" s="45"/>
      <c r="AZZ37" s="45"/>
      <c r="BAA37" s="45"/>
      <c r="BAB37" s="45"/>
      <c r="BAC37" s="45"/>
      <c r="BAD37" s="45"/>
      <c r="BAE37" s="45"/>
      <c r="BAF37" s="45"/>
      <c r="BAG37" s="45"/>
      <c r="BAH37" s="45"/>
      <c r="BAI37" s="45"/>
      <c r="BAJ37" s="45"/>
      <c r="BAK37" s="45"/>
      <c r="BAL37" s="45"/>
      <c r="BAM37" s="45"/>
      <c r="BAN37" s="45"/>
      <c r="BAO37" s="45"/>
      <c r="BAP37" s="45"/>
      <c r="BAQ37" s="45"/>
      <c r="BAR37" s="45"/>
      <c r="BAS37" s="45"/>
      <c r="BAT37" s="45"/>
      <c r="BAU37" s="45"/>
      <c r="BAV37" s="45"/>
      <c r="BAW37" s="45"/>
      <c r="BAX37" s="45"/>
      <c r="BAY37" s="45"/>
      <c r="BAZ37" s="45"/>
      <c r="BBA37" s="45"/>
      <c r="BBB37" s="45"/>
      <c r="BBC37" s="45"/>
      <c r="BBD37" s="45"/>
      <c r="BBE37" s="45"/>
      <c r="BBF37" s="45"/>
      <c r="BBG37" s="45"/>
      <c r="BBH37" s="45"/>
      <c r="BBI37" s="45"/>
      <c r="BBJ37" s="45"/>
      <c r="BBK37" s="45"/>
      <c r="BBL37" s="45"/>
      <c r="BBM37" s="45"/>
      <c r="BBN37" s="45"/>
      <c r="BBO37" s="45"/>
      <c r="BBP37" s="45"/>
      <c r="BBQ37" s="45"/>
      <c r="BBR37" s="45"/>
      <c r="BBS37" s="45"/>
      <c r="BBT37" s="45"/>
      <c r="BBU37" s="45"/>
      <c r="BBV37" s="45"/>
      <c r="BBW37" s="45"/>
      <c r="BBX37" s="45"/>
      <c r="BBY37" s="45"/>
      <c r="BBZ37" s="45"/>
      <c r="BCA37" s="45"/>
      <c r="BCB37" s="45"/>
      <c r="BCC37" s="45"/>
      <c r="BCD37" s="45"/>
      <c r="BCE37" s="45"/>
      <c r="BCF37" s="45"/>
      <c r="BCG37" s="45"/>
      <c r="BCH37" s="45"/>
      <c r="BCI37" s="45"/>
      <c r="BCJ37" s="45"/>
      <c r="BCK37" s="45"/>
      <c r="BCL37" s="45"/>
      <c r="BCM37" s="45"/>
      <c r="BCN37" s="45"/>
      <c r="BCO37" s="45"/>
      <c r="BCP37" s="45"/>
      <c r="BCQ37" s="45"/>
      <c r="BCR37" s="45"/>
      <c r="BCS37" s="45"/>
      <c r="BCT37" s="45"/>
      <c r="BCU37" s="45"/>
      <c r="BCV37" s="45"/>
      <c r="BCW37" s="45"/>
      <c r="BCX37" s="45"/>
      <c r="BCY37" s="45"/>
      <c r="BCZ37" s="45"/>
      <c r="BDA37" s="45"/>
      <c r="BDB37" s="45"/>
      <c r="BDC37" s="45"/>
      <c r="BDD37" s="45"/>
      <c r="BDE37" s="45"/>
      <c r="BDF37" s="45"/>
      <c r="BDG37" s="45"/>
      <c r="BDH37" s="45"/>
      <c r="BDI37" s="45"/>
      <c r="BDJ37" s="45"/>
      <c r="BDK37" s="45"/>
      <c r="BDL37" s="45"/>
      <c r="BDM37" s="45"/>
      <c r="BDN37" s="45"/>
      <c r="BDO37" s="45"/>
      <c r="BDP37" s="45"/>
      <c r="BDQ37" s="45"/>
      <c r="BDR37" s="45"/>
      <c r="BDS37" s="45"/>
      <c r="BDT37" s="45"/>
      <c r="BDU37" s="45"/>
      <c r="BDV37" s="45"/>
      <c r="BDW37" s="45"/>
      <c r="BDX37" s="45"/>
      <c r="BDY37" s="45"/>
      <c r="BDZ37" s="45"/>
      <c r="BEA37" s="45"/>
      <c r="BEB37" s="45"/>
      <c r="BEC37" s="45"/>
      <c r="BED37" s="45"/>
      <c r="BEE37" s="45"/>
      <c r="BEF37" s="45"/>
      <c r="BEG37" s="45"/>
      <c r="BEH37" s="45"/>
      <c r="BEI37" s="45"/>
      <c r="BEJ37" s="45"/>
      <c r="BEK37" s="45"/>
      <c r="BEL37" s="45"/>
      <c r="BEM37" s="45"/>
      <c r="BEN37" s="45"/>
      <c r="BEO37" s="45"/>
      <c r="BEP37" s="45"/>
      <c r="BEQ37" s="45"/>
      <c r="BER37" s="45"/>
      <c r="BES37" s="45"/>
      <c r="BET37" s="45"/>
      <c r="BEU37" s="45"/>
      <c r="BEV37" s="45"/>
      <c r="BEW37" s="45"/>
      <c r="BEX37" s="45"/>
      <c r="BEY37" s="45"/>
      <c r="BEZ37" s="45"/>
      <c r="BFA37" s="45"/>
      <c r="BFB37" s="45"/>
      <c r="BFC37" s="45"/>
      <c r="BFD37" s="45"/>
      <c r="BFE37" s="45"/>
      <c r="BFF37" s="45"/>
      <c r="BFG37" s="45"/>
      <c r="BFH37" s="45"/>
      <c r="BFI37" s="45"/>
      <c r="BFJ37" s="45"/>
      <c r="BFK37" s="45"/>
      <c r="BFL37" s="45"/>
      <c r="BFM37" s="45"/>
      <c r="BFN37" s="45"/>
      <c r="BFO37" s="45"/>
      <c r="BFP37" s="45"/>
      <c r="BFQ37" s="45"/>
      <c r="BFR37" s="45"/>
      <c r="BFS37" s="45"/>
      <c r="BFT37" s="45"/>
      <c r="BFU37" s="45"/>
      <c r="BFV37" s="45"/>
      <c r="BFW37" s="45"/>
      <c r="BFX37" s="45"/>
      <c r="BFY37" s="45"/>
      <c r="BFZ37" s="45"/>
      <c r="BGA37" s="45"/>
      <c r="BGB37" s="45"/>
      <c r="BGC37" s="45"/>
      <c r="BGD37" s="45"/>
      <c r="BGE37" s="45"/>
      <c r="BGF37" s="45"/>
      <c r="BGG37" s="45"/>
      <c r="BGH37" s="45"/>
      <c r="BGI37" s="45"/>
      <c r="BGJ37" s="45"/>
      <c r="BGK37" s="45"/>
      <c r="BGL37" s="45"/>
      <c r="BGM37" s="45"/>
      <c r="BGN37" s="45"/>
      <c r="BGO37" s="45"/>
      <c r="BGP37" s="45"/>
      <c r="BGQ37" s="45"/>
      <c r="BGR37" s="45"/>
      <c r="BGS37" s="45"/>
      <c r="BGT37" s="45"/>
      <c r="BGU37" s="45"/>
      <c r="BGV37" s="45"/>
      <c r="BGW37" s="45"/>
      <c r="BGX37" s="45"/>
      <c r="BGY37" s="45"/>
      <c r="BGZ37" s="45"/>
      <c r="BHA37" s="45"/>
      <c r="BHB37" s="45"/>
      <c r="BHC37" s="45"/>
      <c r="BHD37" s="45"/>
      <c r="BHE37" s="45"/>
      <c r="BHF37" s="45"/>
      <c r="BHG37" s="45"/>
      <c r="BHH37" s="45"/>
      <c r="BHI37" s="45"/>
      <c r="BHJ37" s="45"/>
      <c r="BHK37" s="45"/>
      <c r="BHL37" s="45"/>
      <c r="BHM37" s="45"/>
      <c r="BHN37" s="45"/>
      <c r="BHO37" s="45"/>
      <c r="BHP37" s="45"/>
      <c r="BHQ37" s="45"/>
      <c r="BHR37" s="45"/>
      <c r="BHS37" s="45"/>
      <c r="BHT37" s="45"/>
      <c r="BHU37" s="45"/>
      <c r="BHV37" s="45"/>
      <c r="BHW37" s="45"/>
      <c r="BHX37" s="45"/>
      <c r="BHY37" s="45"/>
      <c r="BHZ37" s="45"/>
      <c r="BIA37" s="45"/>
      <c r="BIB37" s="45"/>
      <c r="BIC37" s="45"/>
      <c r="BID37" s="45"/>
      <c r="BIE37" s="45"/>
      <c r="BIF37" s="45"/>
      <c r="BIG37" s="45"/>
      <c r="BIH37" s="45"/>
      <c r="BII37" s="45"/>
      <c r="BIJ37" s="45"/>
      <c r="BIK37" s="45"/>
      <c r="BIL37" s="45"/>
      <c r="BIM37" s="45"/>
      <c r="BIN37" s="45"/>
      <c r="BIO37" s="45"/>
      <c r="BIP37" s="45"/>
      <c r="BIQ37" s="45"/>
      <c r="BIR37" s="45"/>
      <c r="BIS37" s="45"/>
      <c r="BIT37" s="45"/>
      <c r="BIU37" s="45"/>
      <c r="BIV37" s="45"/>
      <c r="BIW37" s="45"/>
      <c r="BIX37" s="45"/>
      <c r="BIY37" s="45"/>
      <c r="BIZ37" s="45"/>
      <c r="BJA37" s="45"/>
      <c r="BJB37" s="45"/>
      <c r="BJC37" s="45"/>
      <c r="BJD37" s="45"/>
      <c r="BJE37" s="45"/>
      <c r="BJF37" s="45"/>
      <c r="BJG37" s="45"/>
      <c r="BJH37" s="45"/>
      <c r="BJI37" s="45"/>
      <c r="BJJ37" s="45"/>
      <c r="BJK37" s="45"/>
      <c r="BJL37" s="45"/>
      <c r="BJM37" s="45"/>
      <c r="BJN37" s="45"/>
      <c r="BJO37" s="45"/>
      <c r="BJP37" s="45"/>
      <c r="BJQ37" s="45"/>
      <c r="BJR37" s="45"/>
      <c r="BJS37" s="45"/>
      <c r="BJT37" s="45"/>
      <c r="BJU37" s="45"/>
      <c r="BJV37" s="45"/>
      <c r="BJW37" s="45"/>
      <c r="BJX37" s="45"/>
      <c r="BJY37" s="45"/>
      <c r="BJZ37" s="45"/>
      <c r="BKA37" s="45"/>
      <c r="BKB37" s="45"/>
      <c r="BKC37" s="45"/>
      <c r="BKD37" s="45"/>
      <c r="BKE37" s="45"/>
      <c r="BKF37" s="45"/>
      <c r="BKG37" s="45"/>
      <c r="BKH37" s="45"/>
      <c r="BKI37" s="45"/>
      <c r="BKJ37" s="45"/>
      <c r="BKK37" s="45"/>
      <c r="BKL37" s="45"/>
      <c r="BKM37" s="45"/>
      <c r="BKN37" s="45"/>
      <c r="BKO37" s="45"/>
      <c r="BKP37" s="45"/>
      <c r="BKQ37" s="45"/>
      <c r="BKR37" s="45"/>
      <c r="BKS37" s="45"/>
      <c r="BKT37" s="45"/>
      <c r="BKU37" s="45"/>
      <c r="BKV37" s="45"/>
      <c r="BKW37" s="45"/>
      <c r="BKX37" s="45"/>
      <c r="BKY37" s="45"/>
      <c r="BKZ37" s="45"/>
      <c r="BLA37" s="45"/>
      <c r="BLB37" s="45"/>
      <c r="BLC37" s="45"/>
      <c r="BLD37" s="45"/>
      <c r="BLE37" s="45"/>
      <c r="BLF37" s="45"/>
      <c r="BLG37" s="45"/>
      <c r="BLH37" s="45"/>
      <c r="BLI37" s="45"/>
      <c r="BLJ37" s="45"/>
      <c r="BLK37" s="45"/>
      <c r="BLL37" s="45"/>
      <c r="BLM37" s="45"/>
      <c r="BLN37" s="45"/>
      <c r="BLO37" s="45"/>
      <c r="BLP37" s="45"/>
      <c r="BLQ37" s="45"/>
      <c r="BLR37" s="45"/>
      <c r="BLS37" s="45"/>
      <c r="BLT37" s="45"/>
      <c r="BLU37" s="45"/>
      <c r="BLV37" s="45"/>
      <c r="BLW37" s="45"/>
      <c r="BLX37" s="45"/>
      <c r="BLY37" s="45"/>
      <c r="BLZ37" s="45"/>
      <c r="BMA37" s="45"/>
      <c r="BMB37" s="45"/>
      <c r="BMC37" s="45"/>
      <c r="BMD37" s="45"/>
      <c r="BME37" s="45"/>
      <c r="BMF37" s="45"/>
      <c r="BMG37" s="45"/>
      <c r="BMH37" s="45"/>
      <c r="BMI37" s="45"/>
      <c r="BMJ37" s="45"/>
      <c r="BMK37" s="45"/>
      <c r="BML37" s="45"/>
      <c r="BMM37" s="45"/>
      <c r="BMN37" s="45"/>
      <c r="BMO37" s="45"/>
      <c r="BMP37" s="45"/>
      <c r="BMQ37" s="45"/>
      <c r="BMR37" s="45"/>
      <c r="BMS37" s="45"/>
      <c r="BMT37" s="45"/>
      <c r="BMU37" s="45"/>
      <c r="BMV37" s="45"/>
      <c r="BMW37" s="45"/>
      <c r="BMX37" s="45"/>
      <c r="BMY37" s="45"/>
      <c r="BMZ37" s="45"/>
      <c r="BNA37" s="45"/>
      <c r="BNB37" s="45"/>
      <c r="BNC37" s="45"/>
      <c r="BND37" s="45"/>
      <c r="BNE37" s="45"/>
      <c r="BNF37" s="45"/>
      <c r="BNG37" s="45"/>
      <c r="BNH37" s="45"/>
      <c r="BNI37" s="45"/>
      <c r="BNJ37" s="45"/>
      <c r="BNK37" s="45"/>
      <c r="BNL37" s="45"/>
      <c r="BNM37" s="45"/>
      <c r="BNN37" s="45"/>
      <c r="BNO37" s="45"/>
      <c r="BNP37" s="45"/>
      <c r="BNQ37" s="45"/>
      <c r="BNR37" s="45"/>
      <c r="BNS37" s="45"/>
      <c r="BNT37" s="45"/>
      <c r="BNU37" s="45"/>
      <c r="BNV37" s="45"/>
      <c r="BNW37" s="45"/>
      <c r="BNX37" s="45"/>
      <c r="BNY37" s="45"/>
      <c r="BNZ37" s="45"/>
      <c r="BOA37" s="45"/>
      <c r="BOB37" s="45"/>
      <c r="BOC37" s="45"/>
      <c r="BOD37" s="45"/>
      <c r="BOE37" s="45"/>
      <c r="BOF37" s="45"/>
      <c r="BOG37" s="45"/>
      <c r="BOH37" s="45"/>
      <c r="BOI37" s="45"/>
      <c r="BOJ37" s="45"/>
      <c r="BOK37" s="45"/>
      <c r="BOL37" s="45"/>
      <c r="BOM37" s="45"/>
      <c r="BON37" s="45"/>
      <c r="BOO37" s="45"/>
      <c r="BOP37" s="45"/>
      <c r="BOQ37" s="45"/>
      <c r="BOR37" s="45"/>
      <c r="BOS37" s="45"/>
      <c r="BOT37" s="45"/>
      <c r="BOU37" s="45"/>
      <c r="BOV37" s="45"/>
      <c r="BOW37" s="45"/>
      <c r="BOX37" s="45"/>
      <c r="BOY37" s="45"/>
      <c r="BOZ37" s="45"/>
      <c r="BPA37" s="45"/>
      <c r="BPB37" s="45"/>
      <c r="BPC37" s="45"/>
      <c r="BPD37" s="45"/>
      <c r="BPE37" s="45"/>
      <c r="BPF37" s="45"/>
      <c r="BPG37" s="45"/>
      <c r="BPH37" s="45"/>
      <c r="BPI37" s="45"/>
      <c r="BPJ37" s="45"/>
      <c r="BPK37" s="45"/>
      <c r="BPL37" s="45"/>
      <c r="BPM37" s="45"/>
      <c r="BPN37" s="45"/>
      <c r="BPO37" s="45"/>
      <c r="BPP37" s="45"/>
      <c r="BPQ37" s="45"/>
      <c r="BPR37" s="45"/>
      <c r="BPS37" s="45"/>
      <c r="BPT37" s="45"/>
      <c r="BPU37" s="45"/>
      <c r="BPV37" s="45"/>
      <c r="BPW37" s="45"/>
      <c r="BPX37" s="45"/>
      <c r="BPY37" s="45"/>
      <c r="BPZ37" s="45"/>
      <c r="BQA37" s="45"/>
      <c r="BQB37" s="45"/>
      <c r="BQC37" s="45"/>
      <c r="BQD37" s="45"/>
      <c r="BQE37" s="45"/>
      <c r="BQF37" s="45"/>
      <c r="BQG37" s="45"/>
      <c r="BQH37" s="45"/>
      <c r="BQI37" s="45"/>
      <c r="BQJ37" s="45"/>
      <c r="BQK37" s="45"/>
      <c r="BQL37" s="45"/>
      <c r="BQM37" s="45"/>
      <c r="BQN37" s="45"/>
      <c r="BQO37" s="45"/>
      <c r="BQP37" s="45"/>
      <c r="BQQ37" s="45"/>
      <c r="BQR37" s="45"/>
      <c r="BQS37" s="45"/>
      <c r="BQT37" s="45"/>
      <c r="BQU37" s="45"/>
      <c r="BQV37" s="45"/>
      <c r="BQW37" s="45"/>
      <c r="BQX37" s="45"/>
      <c r="BQY37" s="45"/>
      <c r="BQZ37" s="45"/>
      <c r="BRA37" s="45"/>
      <c r="BRB37" s="45"/>
      <c r="BRC37" s="45"/>
      <c r="BRD37" s="45"/>
      <c r="BRE37" s="45"/>
      <c r="BRF37" s="45"/>
      <c r="BRG37" s="45"/>
      <c r="BRH37" s="45"/>
      <c r="BRI37" s="45"/>
      <c r="BRJ37" s="45"/>
      <c r="BRK37" s="45"/>
      <c r="BRL37" s="45"/>
      <c r="BRM37" s="45"/>
      <c r="BRN37" s="45"/>
      <c r="BRO37" s="45"/>
      <c r="BRP37" s="45"/>
      <c r="BRQ37" s="45"/>
      <c r="BRR37" s="45"/>
      <c r="BRS37" s="45"/>
      <c r="BRT37" s="45"/>
      <c r="BRU37" s="45"/>
      <c r="BRV37" s="45"/>
      <c r="BRW37" s="45"/>
      <c r="BRX37" s="45"/>
      <c r="BRY37" s="45"/>
      <c r="BRZ37" s="45"/>
      <c r="BSA37" s="45"/>
      <c r="BSB37" s="45"/>
      <c r="BSC37" s="45"/>
      <c r="BSD37" s="45"/>
      <c r="BSE37" s="45"/>
      <c r="BSF37" s="45"/>
      <c r="BSG37" s="45"/>
      <c r="BSH37" s="45"/>
      <c r="BSI37" s="45"/>
      <c r="BSJ37" s="45"/>
      <c r="BSK37" s="45"/>
      <c r="BSL37" s="45"/>
      <c r="BSM37" s="45"/>
      <c r="BSN37" s="45"/>
      <c r="BSO37" s="45"/>
      <c r="BSP37" s="45"/>
      <c r="BSQ37" s="45"/>
      <c r="BSR37" s="45"/>
      <c r="BSS37" s="45"/>
      <c r="BST37" s="45"/>
      <c r="BSU37" s="45"/>
      <c r="BSV37" s="45"/>
      <c r="BSW37" s="45"/>
      <c r="BSX37" s="45"/>
      <c r="BSY37" s="45"/>
      <c r="BSZ37" s="45"/>
      <c r="BTA37" s="45"/>
      <c r="BTB37" s="45"/>
      <c r="BTC37" s="45"/>
      <c r="BTD37" s="45"/>
      <c r="BTE37" s="45"/>
      <c r="BTF37" s="45"/>
      <c r="BTG37" s="45"/>
      <c r="BTH37" s="45"/>
      <c r="BTI37" s="45"/>
      <c r="BTJ37" s="45"/>
      <c r="BTK37" s="45"/>
      <c r="BTL37" s="45"/>
      <c r="BTM37" s="45"/>
      <c r="BTN37" s="45"/>
      <c r="BTO37" s="45"/>
      <c r="BTP37" s="45"/>
      <c r="BTQ37" s="45"/>
      <c r="BTR37" s="45"/>
      <c r="BTS37" s="45"/>
      <c r="BTT37" s="45"/>
      <c r="BTU37" s="45"/>
      <c r="BTV37" s="45"/>
      <c r="BTW37" s="45"/>
      <c r="BTX37" s="45"/>
      <c r="BTY37" s="45"/>
      <c r="BTZ37" s="45"/>
      <c r="BUA37" s="45"/>
      <c r="BUB37" s="45"/>
      <c r="BUC37" s="45"/>
      <c r="BUD37" s="45"/>
      <c r="BUE37" s="45"/>
      <c r="BUF37" s="45"/>
      <c r="BUG37" s="45"/>
      <c r="BUH37" s="45"/>
      <c r="BUI37" s="45"/>
      <c r="BUJ37" s="45"/>
      <c r="BUK37" s="45"/>
      <c r="BUL37" s="45"/>
      <c r="BUM37" s="45"/>
      <c r="BUN37" s="45"/>
      <c r="BUO37" s="45"/>
      <c r="BUP37" s="45"/>
      <c r="BUQ37" s="45"/>
      <c r="BUR37" s="45"/>
      <c r="BUS37" s="45"/>
      <c r="BUT37" s="45"/>
      <c r="BUU37" s="45"/>
      <c r="BUV37" s="45"/>
      <c r="BUW37" s="45"/>
      <c r="BUX37" s="45"/>
      <c r="BUY37" s="45"/>
      <c r="BUZ37" s="45"/>
      <c r="BVA37" s="45"/>
      <c r="BVB37" s="45"/>
      <c r="BVC37" s="45"/>
      <c r="BVD37" s="45"/>
      <c r="BVE37" s="45"/>
      <c r="BVF37" s="45"/>
      <c r="BVG37" s="45"/>
      <c r="BVH37" s="45"/>
      <c r="BVI37" s="45"/>
      <c r="BVJ37" s="45"/>
      <c r="BVK37" s="45"/>
      <c r="BVL37" s="45"/>
      <c r="BVM37" s="45"/>
      <c r="BVN37" s="45"/>
      <c r="BVO37" s="45"/>
      <c r="BVP37" s="45"/>
      <c r="BVQ37" s="45"/>
      <c r="BVR37" s="45"/>
      <c r="BVS37" s="45"/>
      <c r="BVT37" s="45"/>
      <c r="BVU37" s="45"/>
      <c r="BVV37" s="45"/>
      <c r="BVW37" s="45"/>
      <c r="BVX37" s="45"/>
      <c r="BVY37" s="45"/>
      <c r="BVZ37" s="45"/>
      <c r="BWA37" s="45"/>
      <c r="BWB37" s="45"/>
      <c r="BWC37" s="45"/>
      <c r="BWD37" s="45"/>
      <c r="BWE37" s="45"/>
      <c r="BWF37" s="45"/>
      <c r="BWG37" s="45"/>
      <c r="BWH37" s="45"/>
      <c r="BWI37" s="45"/>
      <c r="BWJ37" s="45"/>
      <c r="BWK37" s="45"/>
      <c r="BWL37" s="45"/>
      <c r="BWM37" s="45"/>
      <c r="BWN37" s="45"/>
      <c r="BWO37" s="45"/>
      <c r="BWP37" s="45"/>
      <c r="BWQ37" s="45"/>
      <c r="BWR37" s="45"/>
      <c r="BWS37" s="45"/>
      <c r="BWT37" s="45"/>
      <c r="BWU37" s="45"/>
      <c r="BWV37" s="45"/>
      <c r="BWW37" s="45"/>
      <c r="BWX37" s="45"/>
      <c r="BWY37" s="45"/>
      <c r="BWZ37" s="45"/>
      <c r="BXA37" s="45"/>
      <c r="BXB37" s="45"/>
      <c r="BXC37" s="45"/>
      <c r="BXD37" s="45"/>
      <c r="BXE37" s="45"/>
      <c r="BXF37" s="45"/>
      <c r="BXG37" s="45"/>
      <c r="BXH37" s="45"/>
      <c r="BXI37" s="45"/>
      <c r="BXJ37" s="45"/>
      <c r="BXK37" s="45"/>
      <c r="BXL37" s="45"/>
      <c r="BXM37" s="45"/>
      <c r="BXN37" s="45"/>
      <c r="BXO37" s="45"/>
      <c r="BXP37" s="45"/>
      <c r="BXQ37" s="45"/>
      <c r="BXR37" s="45"/>
      <c r="BXS37" s="45"/>
      <c r="BXT37" s="45"/>
      <c r="BXU37" s="45"/>
      <c r="BXV37" s="45"/>
      <c r="BXW37" s="45"/>
      <c r="BXX37" s="45"/>
      <c r="BXY37" s="45"/>
      <c r="BXZ37" s="45"/>
      <c r="BYA37" s="45"/>
      <c r="BYB37" s="45"/>
      <c r="BYC37" s="45"/>
      <c r="BYD37" s="45"/>
      <c r="BYE37" s="45"/>
      <c r="BYF37" s="45"/>
      <c r="BYG37" s="45"/>
      <c r="BYH37" s="45"/>
      <c r="BYI37" s="45"/>
      <c r="BYJ37" s="45"/>
      <c r="BYK37" s="45"/>
      <c r="BYL37" s="45"/>
      <c r="BYM37" s="45"/>
      <c r="BYN37" s="45"/>
      <c r="BYO37" s="45"/>
      <c r="BYP37" s="45"/>
      <c r="BYQ37" s="45"/>
      <c r="BYR37" s="45"/>
      <c r="BYS37" s="45"/>
      <c r="BYT37" s="45"/>
      <c r="BYU37" s="45"/>
      <c r="BYV37" s="45"/>
      <c r="BYW37" s="45"/>
      <c r="BYX37" s="45"/>
      <c r="BYY37" s="45"/>
      <c r="BYZ37" s="45"/>
      <c r="BZA37" s="45"/>
      <c r="BZB37" s="45"/>
      <c r="BZC37" s="45"/>
      <c r="BZD37" s="45"/>
      <c r="BZE37" s="45"/>
      <c r="BZF37" s="45"/>
      <c r="BZG37" s="45"/>
      <c r="BZH37" s="45"/>
      <c r="BZI37" s="45"/>
      <c r="BZJ37" s="45"/>
      <c r="BZK37" s="45"/>
      <c r="BZL37" s="45"/>
      <c r="BZM37" s="45"/>
      <c r="BZN37" s="45"/>
      <c r="BZO37" s="45"/>
      <c r="BZP37" s="45"/>
      <c r="BZQ37" s="45"/>
      <c r="BZR37" s="45"/>
      <c r="BZS37" s="45"/>
      <c r="BZT37" s="45"/>
      <c r="BZU37" s="45"/>
      <c r="BZV37" s="45"/>
      <c r="BZW37" s="45"/>
      <c r="BZX37" s="45"/>
      <c r="BZY37" s="45"/>
      <c r="BZZ37" s="45"/>
      <c r="CAA37" s="45"/>
      <c r="CAB37" s="45"/>
      <c r="CAC37" s="45"/>
      <c r="CAD37" s="45"/>
      <c r="CAE37" s="45"/>
      <c r="CAF37" s="45"/>
      <c r="CAG37" s="45"/>
      <c r="CAH37" s="45"/>
      <c r="CAI37" s="45"/>
      <c r="CAJ37" s="45"/>
      <c r="CAK37" s="45"/>
      <c r="CAL37" s="45"/>
      <c r="CAM37" s="45"/>
      <c r="CAN37" s="45"/>
      <c r="CAO37" s="45"/>
      <c r="CAP37" s="45"/>
      <c r="CAQ37" s="45"/>
      <c r="CAR37" s="45"/>
      <c r="CAS37" s="45"/>
      <c r="CAT37" s="45"/>
      <c r="CAU37" s="45"/>
      <c r="CAV37" s="45"/>
      <c r="CAW37" s="45"/>
      <c r="CAX37" s="45"/>
      <c r="CAY37" s="45"/>
      <c r="CAZ37" s="45"/>
      <c r="CBA37" s="45"/>
      <c r="CBB37" s="45"/>
      <c r="CBC37" s="45"/>
      <c r="CBD37" s="45"/>
      <c r="CBE37" s="45"/>
      <c r="CBF37" s="45"/>
      <c r="CBG37" s="45"/>
      <c r="CBH37" s="45"/>
      <c r="CBI37" s="45"/>
      <c r="CBJ37" s="45"/>
      <c r="CBK37" s="45"/>
      <c r="CBL37" s="45"/>
      <c r="CBM37" s="45"/>
      <c r="CBN37" s="45"/>
      <c r="CBO37" s="45"/>
      <c r="CBP37" s="45"/>
      <c r="CBQ37" s="45"/>
      <c r="CBR37" s="45"/>
      <c r="CBS37" s="45"/>
      <c r="CBT37" s="45"/>
      <c r="CBU37" s="45"/>
      <c r="CBV37" s="45"/>
      <c r="CBW37" s="45"/>
      <c r="CBX37" s="45"/>
      <c r="CBY37" s="45"/>
      <c r="CBZ37" s="45"/>
      <c r="CCA37" s="45"/>
      <c r="CCB37" s="45"/>
      <c r="CCC37" s="45"/>
      <c r="CCD37" s="45"/>
      <c r="CCE37" s="45"/>
      <c r="CCF37" s="45"/>
      <c r="CCG37" s="45"/>
      <c r="CCH37" s="45"/>
      <c r="CCI37" s="45"/>
      <c r="CCJ37" s="45"/>
      <c r="CCK37" s="45"/>
      <c r="CCL37" s="45"/>
      <c r="CCM37" s="45"/>
      <c r="CCN37" s="45"/>
      <c r="CCO37" s="45"/>
      <c r="CCP37" s="45"/>
      <c r="CCQ37" s="45"/>
      <c r="CCR37" s="45"/>
      <c r="CCS37" s="45"/>
      <c r="CCT37" s="45"/>
      <c r="CCU37" s="45"/>
      <c r="CCV37" s="45"/>
      <c r="CCW37" s="45"/>
      <c r="CCX37" s="45"/>
      <c r="CCY37" s="45"/>
      <c r="CCZ37" s="45"/>
      <c r="CDA37" s="45"/>
      <c r="CDB37" s="45"/>
      <c r="CDC37" s="45"/>
      <c r="CDD37" s="45"/>
      <c r="CDE37" s="45"/>
      <c r="CDF37" s="45"/>
      <c r="CDG37" s="45"/>
      <c r="CDH37" s="45"/>
      <c r="CDI37" s="45"/>
      <c r="CDJ37" s="45"/>
      <c r="CDK37" s="45"/>
      <c r="CDL37" s="45"/>
      <c r="CDM37" s="45"/>
      <c r="CDN37" s="45"/>
      <c r="CDO37" s="45"/>
      <c r="CDP37" s="45"/>
      <c r="CDQ37" s="45"/>
      <c r="CDR37" s="45"/>
      <c r="CDS37" s="45"/>
      <c r="CDT37" s="45"/>
      <c r="CDU37" s="45"/>
      <c r="CDV37" s="45"/>
      <c r="CDW37" s="45"/>
      <c r="CDX37" s="45"/>
      <c r="CDY37" s="45"/>
      <c r="CDZ37" s="45"/>
      <c r="CEA37" s="45"/>
      <c r="CEB37" s="45"/>
      <c r="CEC37" s="45"/>
      <c r="CED37" s="45"/>
      <c r="CEE37" s="45"/>
      <c r="CEF37" s="45"/>
      <c r="CEG37" s="45"/>
      <c r="CEH37" s="45"/>
      <c r="CEI37" s="45"/>
      <c r="CEJ37" s="45"/>
      <c r="CEK37" s="45"/>
      <c r="CEL37" s="45"/>
      <c r="CEM37" s="45"/>
      <c r="CEN37" s="45"/>
      <c r="CEO37" s="45"/>
      <c r="CEP37" s="45"/>
      <c r="CEQ37" s="45"/>
      <c r="CER37" s="45"/>
      <c r="CES37" s="45"/>
      <c r="CET37" s="45"/>
      <c r="CEU37" s="45"/>
      <c r="CEV37" s="45"/>
      <c r="CEW37" s="45"/>
      <c r="CEX37" s="45"/>
      <c r="CEY37" s="45"/>
      <c r="CEZ37" s="45"/>
      <c r="CFA37" s="45"/>
      <c r="CFB37" s="45"/>
      <c r="CFC37" s="45"/>
      <c r="CFD37" s="45"/>
      <c r="CFE37" s="45"/>
      <c r="CFF37" s="45"/>
      <c r="CFG37" s="45"/>
      <c r="CFH37" s="45"/>
      <c r="CFI37" s="45"/>
      <c r="CFJ37" s="45"/>
      <c r="CFK37" s="45"/>
      <c r="CFL37" s="45"/>
      <c r="CFM37" s="45"/>
      <c r="CFN37" s="45"/>
      <c r="CFO37" s="45"/>
      <c r="CFP37" s="45"/>
      <c r="CFQ37" s="45"/>
      <c r="CFR37" s="45"/>
      <c r="CFS37" s="45"/>
      <c r="CFT37" s="45"/>
      <c r="CFU37" s="45"/>
      <c r="CFV37" s="45"/>
      <c r="CFW37" s="45"/>
      <c r="CFX37" s="45"/>
      <c r="CFY37" s="45"/>
      <c r="CFZ37" s="45"/>
      <c r="CGA37" s="45"/>
      <c r="CGB37" s="45"/>
      <c r="CGC37" s="45"/>
      <c r="CGD37" s="45"/>
      <c r="CGE37" s="45"/>
      <c r="CGF37" s="45"/>
      <c r="CGG37" s="45"/>
      <c r="CGH37" s="45"/>
      <c r="CGI37" s="45"/>
      <c r="CGJ37" s="45"/>
      <c r="CGK37" s="45"/>
      <c r="CGL37" s="45"/>
      <c r="CGM37" s="45"/>
      <c r="CGN37" s="45"/>
      <c r="CGO37" s="45"/>
      <c r="CGP37" s="45"/>
      <c r="CGQ37" s="45"/>
      <c r="CGR37" s="45"/>
      <c r="CGS37" s="45"/>
      <c r="CGT37" s="45"/>
      <c r="CGU37" s="45"/>
      <c r="CGV37" s="45"/>
      <c r="CGW37" s="45"/>
      <c r="CGX37" s="45"/>
      <c r="CGY37" s="45"/>
      <c r="CGZ37" s="45"/>
      <c r="CHA37" s="45"/>
      <c r="CHB37" s="45"/>
      <c r="CHC37" s="45"/>
      <c r="CHD37" s="45"/>
      <c r="CHE37" s="45"/>
      <c r="CHF37" s="45"/>
      <c r="CHG37" s="45"/>
      <c r="CHH37" s="45"/>
      <c r="CHI37" s="45"/>
      <c r="CHJ37" s="45"/>
      <c r="CHK37" s="45"/>
      <c r="CHL37" s="45"/>
      <c r="CHM37" s="45"/>
      <c r="CHN37" s="45"/>
      <c r="CHO37" s="45"/>
      <c r="CHP37" s="45"/>
      <c r="CHQ37" s="45"/>
      <c r="CHR37" s="45"/>
      <c r="CHS37" s="45"/>
      <c r="CHT37" s="45"/>
      <c r="CHU37" s="45"/>
      <c r="CHV37" s="45"/>
      <c r="CHW37" s="45"/>
      <c r="CHX37" s="45"/>
      <c r="CHY37" s="45"/>
      <c r="CHZ37" s="45"/>
      <c r="CIA37" s="45"/>
      <c r="CIB37" s="45"/>
      <c r="CIC37" s="45"/>
      <c r="CID37" s="45"/>
      <c r="CIE37" s="45"/>
      <c r="CIF37" s="45"/>
      <c r="CIG37" s="45"/>
      <c r="CIH37" s="45"/>
      <c r="CII37" s="45"/>
      <c r="CIJ37" s="45"/>
      <c r="CIK37" s="45"/>
      <c r="CIL37" s="45"/>
      <c r="CIM37" s="45"/>
      <c r="CIN37" s="45"/>
      <c r="CIO37" s="45"/>
      <c r="CIP37" s="45"/>
      <c r="CIQ37" s="45"/>
      <c r="CIR37" s="45"/>
      <c r="CIS37" s="45"/>
      <c r="CIT37" s="45"/>
      <c r="CIU37" s="45"/>
      <c r="CIV37" s="45"/>
      <c r="CIW37" s="45"/>
      <c r="CIX37" s="45"/>
      <c r="CIY37" s="45"/>
      <c r="CIZ37" s="45"/>
      <c r="CJA37" s="45"/>
      <c r="CJB37" s="45"/>
      <c r="CJC37" s="45"/>
      <c r="CJD37" s="45"/>
      <c r="CJE37" s="45"/>
      <c r="CJF37" s="45"/>
      <c r="CJG37" s="45"/>
      <c r="CJH37" s="45"/>
      <c r="CJI37" s="45"/>
      <c r="CJJ37" s="45"/>
      <c r="CJK37" s="45"/>
      <c r="CJL37" s="45"/>
      <c r="CJM37" s="45"/>
      <c r="CJN37" s="45"/>
      <c r="CJO37" s="45"/>
      <c r="CJP37" s="45"/>
      <c r="CJQ37" s="45"/>
      <c r="CJR37" s="45"/>
      <c r="CJS37" s="45"/>
      <c r="CJT37" s="45"/>
      <c r="CJU37" s="45"/>
      <c r="CJV37" s="45"/>
      <c r="CJW37" s="45"/>
      <c r="CJX37" s="45"/>
      <c r="CJY37" s="45"/>
      <c r="CJZ37" s="45"/>
      <c r="CKA37" s="45"/>
      <c r="CKB37" s="45"/>
      <c r="CKC37" s="45"/>
      <c r="CKD37" s="45"/>
      <c r="CKE37" s="45"/>
      <c r="CKF37" s="45"/>
      <c r="CKG37" s="45"/>
      <c r="CKH37" s="45"/>
      <c r="CKI37" s="45"/>
      <c r="CKJ37" s="45"/>
      <c r="CKK37" s="45"/>
      <c r="CKL37" s="45"/>
      <c r="CKM37" s="45"/>
      <c r="CKN37" s="45"/>
      <c r="CKO37" s="45"/>
      <c r="CKP37" s="45"/>
      <c r="CKQ37" s="45"/>
      <c r="CKR37" s="45"/>
      <c r="CKS37" s="45"/>
      <c r="CKT37" s="45"/>
      <c r="CKU37" s="45"/>
      <c r="CKV37" s="45"/>
      <c r="CKW37" s="45"/>
      <c r="CKX37" s="45"/>
      <c r="CKY37" s="45"/>
      <c r="CKZ37" s="45"/>
      <c r="CLA37" s="45"/>
      <c r="CLB37" s="45"/>
      <c r="CLC37" s="45"/>
      <c r="CLD37" s="45"/>
      <c r="CLE37" s="45"/>
      <c r="CLF37" s="45"/>
      <c r="CLG37" s="45"/>
      <c r="CLH37" s="45"/>
      <c r="CLI37" s="45"/>
      <c r="CLJ37" s="45"/>
      <c r="CLK37" s="45"/>
      <c r="CLL37" s="45"/>
      <c r="CLM37" s="45"/>
      <c r="CLN37" s="45"/>
      <c r="CLO37" s="45"/>
      <c r="CLP37" s="45"/>
      <c r="CLQ37" s="45"/>
      <c r="CLR37" s="45"/>
      <c r="CLS37" s="45"/>
      <c r="CLT37" s="45"/>
      <c r="CLU37" s="45"/>
      <c r="CLV37" s="45"/>
      <c r="CLW37" s="45"/>
      <c r="CLX37" s="45"/>
      <c r="CLY37" s="45"/>
      <c r="CLZ37" s="45"/>
      <c r="CMA37" s="45"/>
      <c r="CMB37" s="45"/>
      <c r="CMC37" s="45"/>
      <c r="CMD37" s="45"/>
      <c r="CME37" s="45"/>
      <c r="CMF37" s="45"/>
      <c r="CMG37" s="45"/>
      <c r="CMH37" s="45"/>
      <c r="CMI37" s="45"/>
      <c r="CMJ37" s="45"/>
      <c r="CMK37" s="45"/>
      <c r="CML37" s="45"/>
      <c r="CMM37" s="45"/>
      <c r="CMN37" s="45"/>
      <c r="CMO37" s="45"/>
      <c r="CMP37" s="45"/>
      <c r="CMQ37" s="45"/>
      <c r="CMR37" s="45"/>
      <c r="CMS37" s="45"/>
      <c r="CMT37" s="45"/>
      <c r="CMU37" s="45"/>
      <c r="CMV37" s="45"/>
      <c r="CMW37" s="45"/>
      <c r="CMX37" s="45"/>
      <c r="CMY37" s="45"/>
      <c r="CMZ37" s="45"/>
      <c r="CNA37" s="45"/>
      <c r="CNB37" s="45"/>
      <c r="CNC37" s="45"/>
      <c r="CND37" s="45"/>
      <c r="CNE37" s="45"/>
      <c r="CNF37" s="45"/>
      <c r="CNG37" s="45"/>
      <c r="CNH37" s="45"/>
      <c r="CNI37" s="45"/>
      <c r="CNJ37" s="45"/>
      <c r="CNK37" s="45"/>
      <c r="CNL37" s="45"/>
      <c r="CNM37" s="45"/>
      <c r="CNN37" s="45"/>
      <c r="CNO37" s="45"/>
      <c r="CNP37" s="45"/>
      <c r="CNQ37" s="45"/>
      <c r="CNR37" s="45"/>
      <c r="CNS37" s="45"/>
      <c r="CNT37" s="45"/>
      <c r="CNU37" s="45"/>
      <c r="CNV37" s="45"/>
      <c r="CNW37" s="45"/>
      <c r="CNX37" s="45"/>
      <c r="CNY37" s="45"/>
      <c r="CNZ37" s="45"/>
      <c r="COA37" s="45"/>
      <c r="COB37" s="45"/>
      <c r="COC37" s="45"/>
      <c r="COD37" s="45"/>
      <c r="COE37" s="45"/>
      <c r="COF37" s="45"/>
      <c r="COG37" s="45"/>
      <c r="COH37" s="45"/>
      <c r="COI37" s="45"/>
      <c r="COJ37" s="45"/>
      <c r="COK37" s="45"/>
      <c r="COL37" s="45"/>
      <c r="COM37" s="45"/>
      <c r="CON37" s="45"/>
      <c r="COO37" s="45"/>
      <c r="COP37" s="45"/>
      <c r="COQ37" s="45"/>
      <c r="COR37" s="45"/>
      <c r="COS37" s="45"/>
      <c r="COT37" s="45"/>
      <c r="COU37" s="45"/>
      <c r="COV37" s="45"/>
      <c r="COW37" s="45"/>
      <c r="COX37" s="45"/>
      <c r="COY37" s="45"/>
      <c r="COZ37" s="45"/>
      <c r="CPA37" s="45"/>
      <c r="CPB37" s="45"/>
      <c r="CPC37" s="45"/>
      <c r="CPD37" s="45"/>
      <c r="CPE37" s="45"/>
      <c r="CPF37" s="45"/>
      <c r="CPG37" s="45"/>
      <c r="CPH37" s="45"/>
      <c r="CPI37" s="45"/>
      <c r="CPJ37" s="45"/>
      <c r="CPK37" s="45"/>
      <c r="CPL37" s="45"/>
      <c r="CPM37" s="45"/>
      <c r="CPN37" s="45"/>
      <c r="CPO37" s="45"/>
      <c r="CPP37" s="45"/>
      <c r="CPQ37" s="45"/>
      <c r="CPR37" s="45"/>
      <c r="CPS37" s="45"/>
      <c r="CPT37" s="45"/>
      <c r="CPU37" s="45"/>
      <c r="CPV37" s="45"/>
      <c r="CPW37" s="45"/>
      <c r="CPX37" s="45"/>
      <c r="CPY37" s="45"/>
      <c r="CPZ37" s="45"/>
      <c r="CQA37" s="45"/>
      <c r="CQB37" s="45"/>
      <c r="CQC37" s="45"/>
      <c r="CQD37" s="45"/>
      <c r="CQE37" s="45"/>
      <c r="CQF37" s="45"/>
      <c r="CQG37" s="45"/>
      <c r="CQH37" s="45"/>
      <c r="CQI37" s="45"/>
      <c r="CQJ37" s="45"/>
      <c r="CQK37" s="45"/>
      <c r="CQL37" s="45"/>
      <c r="CQM37" s="45"/>
      <c r="CQN37" s="45"/>
      <c r="CQO37" s="45"/>
      <c r="CQP37" s="45"/>
      <c r="CQQ37" s="45"/>
      <c r="CQR37" s="45"/>
      <c r="CQS37" s="45"/>
      <c r="CQT37" s="45"/>
      <c r="CQU37" s="45"/>
      <c r="CQV37" s="45"/>
      <c r="CQW37" s="45"/>
      <c r="CQX37" s="45"/>
      <c r="CQY37" s="45"/>
      <c r="CQZ37" s="45"/>
      <c r="CRA37" s="45"/>
      <c r="CRB37" s="45"/>
      <c r="CRC37" s="45"/>
      <c r="CRD37" s="45"/>
      <c r="CRE37" s="45"/>
      <c r="CRF37" s="45"/>
      <c r="CRG37" s="45"/>
      <c r="CRH37" s="45"/>
      <c r="CRI37" s="45"/>
      <c r="CRJ37" s="45"/>
      <c r="CRK37" s="45"/>
      <c r="CRL37" s="45"/>
      <c r="CRM37" s="45"/>
      <c r="CRN37" s="45"/>
      <c r="CRO37" s="45"/>
      <c r="CRP37" s="45"/>
      <c r="CRQ37" s="45"/>
      <c r="CRR37" s="45"/>
      <c r="CRS37" s="45"/>
      <c r="CRT37" s="45"/>
      <c r="CRU37" s="45"/>
      <c r="CRV37" s="45"/>
      <c r="CRW37" s="45"/>
      <c r="CRX37" s="45"/>
      <c r="CRY37" s="45"/>
      <c r="CRZ37" s="45"/>
      <c r="CSA37" s="45"/>
      <c r="CSB37" s="45"/>
      <c r="CSC37" s="45"/>
      <c r="CSD37" s="45"/>
      <c r="CSE37" s="45"/>
      <c r="CSF37" s="45"/>
      <c r="CSG37" s="45"/>
      <c r="CSH37" s="45"/>
      <c r="CSI37" s="45"/>
      <c r="CSJ37" s="45"/>
      <c r="CSK37" s="45"/>
      <c r="CSL37" s="45"/>
      <c r="CSM37" s="45"/>
      <c r="CSN37" s="45"/>
      <c r="CSO37" s="45"/>
      <c r="CSP37" s="45"/>
      <c r="CSQ37" s="45"/>
      <c r="CSR37" s="45"/>
      <c r="CSS37" s="45"/>
      <c r="CST37" s="45"/>
      <c r="CSU37" s="45"/>
      <c r="CSV37" s="45"/>
      <c r="CSW37" s="45"/>
      <c r="CSX37" s="45"/>
      <c r="CSY37" s="45"/>
      <c r="CSZ37" s="45"/>
      <c r="CTA37" s="45"/>
      <c r="CTB37" s="45"/>
      <c r="CTC37" s="45"/>
      <c r="CTD37" s="45"/>
      <c r="CTE37" s="45"/>
      <c r="CTF37" s="45"/>
      <c r="CTG37" s="45"/>
      <c r="CTH37" s="45"/>
      <c r="CTI37" s="45"/>
      <c r="CTJ37" s="45"/>
      <c r="CTK37" s="45"/>
      <c r="CTL37" s="45"/>
      <c r="CTM37" s="45"/>
      <c r="CTN37" s="45"/>
      <c r="CTO37" s="45"/>
      <c r="CTP37" s="45"/>
      <c r="CTQ37" s="45"/>
      <c r="CTR37" s="45"/>
      <c r="CTS37" s="45"/>
      <c r="CTT37" s="45"/>
      <c r="CTU37" s="45"/>
      <c r="CTV37" s="45"/>
      <c r="CTW37" s="45"/>
      <c r="CTX37" s="45"/>
      <c r="CTY37" s="45"/>
      <c r="CTZ37" s="45"/>
      <c r="CUA37" s="45"/>
      <c r="CUB37" s="45"/>
      <c r="CUC37" s="45"/>
      <c r="CUD37" s="45"/>
      <c r="CUE37" s="45"/>
      <c r="CUF37" s="45"/>
      <c r="CUG37" s="45"/>
      <c r="CUH37" s="45"/>
      <c r="CUI37" s="45"/>
      <c r="CUJ37" s="45"/>
      <c r="CUK37" s="45"/>
      <c r="CUL37" s="45"/>
      <c r="CUM37" s="45"/>
      <c r="CUN37" s="45"/>
      <c r="CUO37" s="45"/>
      <c r="CUP37" s="45"/>
      <c r="CUQ37" s="45"/>
      <c r="CUR37" s="45"/>
      <c r="CUS37" s="45"/>
      <c r="CUT37" s="45"/>
      <c r="CUU37" s="45"/>
      <c r="CUV37" s="45"/>
      <c r="CUW37" s="45"/>
      <c r="CUX37" s="45"/>
      <c r="CUY37" s="45"/>
      <c r="CUZ37" s="45"/>
      <c r="CVA37" s="45"/>
      <c r="CVB37" s="45"/>
      <c r="CVC37" s="45"/>
      <c r="CVD37" s="45"/>
      <c r="CVE37" s="45"/>
      <c r="CVF37" s="45"/>
      <c r="CVG37" s="45"/>
      <c r="CVH37" s="45"/>
      <c r="CVI37" s="45"/>
      <c r="CVJ37" s="45"/>
      <c r="CVK37" s="45"/>
      <c r="CVL37" s="45"/>
      <c r="CVM37" s="45"/>
      <c r="CVN37" s="45"/>
      <c r="CVO37" s="45"/>
      <c r="CVP37" s="45"/>
      <c r="CVQ37" s="45"/>
      <c r="CVR37" s="45"/>
      <c r="CVS37" s="45"/>
      <c r="CVT37" s="45"/>
      <c r="CVU37" s="45"/>
      <c r="CVV37" s="45"/>
      <c r="CVW37" s="45"/>
      <c r="CVX37" s="45"/>
      <c r="CVY37" s="45"/>
      <c r="CVZ37" s="45"/>
      <c r="CWA37" s="45"/>
      <c r="CWB37" s="45"/>
      <c r="CWC37" s="45"/>
      <c r="CWD37" s="45"/>
      <c r="CWE37" s="45"/>
      <c r="CWF37" s="45"/>
      <c r="CWG37" s="45"/>
      <c r="CWH37" s="45"/>
      <c r="CWI37" s="45"/>
      <c r="CWJ37" s="45"/>
      <c r="CWK37" s="45"/>
      <c r="CWL37" s="45"/>
      <c r="CWM37" s="45"/>
      <c r="CWN37" s="45"/>
      <c r="CWO37" s="45"/>
      <c r="CWP37" s="45"/>
      <c r="CWQ37" s="45"/>
      <c r="CWR37" s="45"/>
      <c r="CWS37" s="45"/>
      <c r="CWT37" s="45"/>
      <c r="CWU37" s="45"/>
      <c r="CWV37" s="45"/>
      <c r="CWW37" s="45"/>
      <c r="CWX37" s="45"/>
      <c r="CWY37" s="45"/>
      <c r="CWZ37" s="45"/>
      <c r="CXA37" s="45"/>
      <c r="CXB37" s="45"/>
      <c r="CXC37" s="45"/>
      <c r="CXD37" s="45"/>
      <c r="CXE37" s="45"/>
      <c r="CXF37" s="45"/>
      <c r="CXG37" s="45"/>
      <c r="CXH37" s="45"/>
      <c r="CXI37" s="45"/>
      <c r="CXJ37" s="45"/>
      <c r="CXK37" s="45"/>
      <c r="CXL37" s="45"/>
      <c r="CXM37" s="45"/>
      <c r="CXN37" s="45"/>
      <c r="CXO37" s="45"/>
      <c r="CXP37" s="45"/>
      <c r="CXQ37" s="45"/>
      <c r="CXR37" s="45"/>
      <c r="CXS37" s="45"/>
      <c r="CXT37" s="45"/>
      <c r="CXU37" s="45"/>
      <c r="CXV37" s="45"/>
      <c r="CXW37" s="45"/>
      <c r="CXX37" s="45"/>
      <c r="CXY37" s="45"/>
      <c r="CXZ37" s="45"/>
      <c r="CYA37" s="45"/>
      <c r="CYB37" s="45"/>
      <c r="CYC37" s="45"/>
      <c r="CYD37" s="45"/>
      <c r="CYE37" s="45"/>
      <c r="CYF37" s="45"/>
      <c r="CYG37" s="45"/>
      <c r="CYH37" s="45"/>
      <c r="CYI37" s="45"/>
      <c r="CYJ37" s="45"/>
      <c r="CYK37" s="45"/>
      <c r="CYL37" s="45"/>
      <c r="CYM37" s="45"/>
      <c r="CYN37" s="45"/>
      <c r="CYO37" s="45"/>
      <c r="CYP37" s="45"/>
      <c r="CYQ37" s="45"/>
      <c r="CYR37" s="45"/>
      <c r="CYS37" s="45"/>
      <c r="CYT37" s="45"/>
      <c r="CYU37" s="45"/>
      <c r="CYV37" s="45"/>
      <c r="CYW37" s="45"/>
      <c r="CYX37" s="45"/>
      <c r="CYY37" s="45"/>
      <c r="CYZ37" s="45"/>
      <c r="CZA37" s="45"/>
      <c r="CZB37" s="45"/>
      <c r="CZC37" s="45"/>
      <c r="CZD37" s="45"/>
      <c r="CZE37" s="45"/>
      <c r="CZF37" s="45"/>
      <c r="CZG37" s="45"/>
      <c r="CZH37" s="45"/>
      <c r="CZI37" s="45"/>
      <c r="CZJ37" s="45"/>
      <c r="CZK37" s="45"/>
      <c r="CZL37" s="45"/>
      <c r="CZM37" s="45"/>
      <c r="CZN37" s="45"/>
      <c r="CZO37" s="45"/>
      <c r="CZP37" s="45"/>
      <c r="CZQ37" s="45"/>
      <c r="CZR37" s="45"/>
      <c r="CZS37" s="45"/>
      <c r="CZT37" s="45"/>
      <c r="CZU37" s="45"/>
      <c r="CZV37" s="45"/>
      <c r="CZW37" s="45"/>
      <c r="CZX37" s="45"/>
      <c r="CZY37" s="45"/>
      <c r="CZZ37" s="45"/>
      <c r="DAA37" s="45"/>
      <c r="DAB37" s="45"/>
      <c r="DAC37" s="45"/>
      <c r="DAD37" s="45"/>
      <c r="DAE37" s="45"/>
      <c r="DAF37" s="45"/>
      <c r="DAG37" s="45"/>
      <c r="DAH37" s="45"/>
      <c r="DAI37" s="45"/>
      <c r="DAJ37" s="45"/>
      <c r="DAK37" s="45"/>
      <c r="DAL37" s="45"/>
      <c r="DAM37" s="45"/>
      <c r="DAN37" s="45"/>
      <c r="DAO37" s="45"/>
      <c r="DAP37" s="45"/>
      <c r="DAQ37" s="45"/>
      <c r="DAR37" s="45"/>
      <c r="DAS37" s="45"/>
      <c r="DAT37" s="45"/>
      <c r="DAU37" s="45"/>
      <c r="DAV37" s="45"/>
      <c r="DAW37" s="45"/>
      <c r="DAX37" s="45"/>
      <c r="DAY37" s="45"/>
      <c r="DAZ37" s="45"/>
      <c r="DBA37" s="45"/>
      <c r="DBB37" s="45"/>
      <c r="DBC37" s="45"/>
      <c r="DBD37" s="45"/>
      <c r="DBE37" s="45"/>
      <c r="DBF37" s="45"/>
      <c r="DBG37" s="45"/>
      <c r="DBH37" s="45"/>
      <c r="DBI37" s="45"/>
      <c r="DBJ37" s="45"/>
      <c r="DBK37" s="45"/>
      <c r="DBL37" s="45"/>
      <c r="DBM37" s="45"/>
      <c r="DBN37" s="45"/>
      <c r="DBO37" s="45"/>
      <c r="DBP37" s="45"/>
      <c r="DBQ37" s="45"/>
      <c r="DBR37" s="45"/>
      <c r="DBS37" s="45"/>
      <c r="DBT37" s="45"/>
      <c r="DBU37" s="45"/>
      <c r="DBV37" s="45"/>
      <c r="DBW37" s="45"/>
      <c r="DBX37" s="45"/>
      <c r="DBY37" s="45"/>
      <c r="DBZ37" s="45"/>
      <c r="DCA37" s="45"/>
      <c r="DCB37" s="45"/>
      <c r="DCC37" s="45"/>
      <c r="DCD37" s="45"/>
      <c r="DCE37" s="45"/>
      <c r="DCF37" s="45"/>
      <c r="DCG37" s="45"/>
      <c r="DCH37" s="45"/>
      <c r="DCI37" s="45"/>
      <c r="DCJ37" s="45"/>
      <c r="DCK37" s="45"/>
      <c r="DCL37" s="45"/>
      <c r="DCM37" s="45"/>
      <c r="DCN37" s="45"/>
      <c r="DCO37" s="45"/>
      <c r="DCP37" s="45"/>
      <c r="DCQ37" s="45"/>
      <c r="DCR37" s="45"/>
      <c r="DCS37" s="45"/>
      <c r="DCT37" s="45"/>
      <c r="DCU37" s="45"/>
      <c r="DCV37" s="45"/>
      <c r="DCW37" s="45"/>
      <c r="DCX37" s="45"/>
      <c r="DCY37" s="45"/>
      <c r="DCZ37" s="45"/>
      <c r="DDA37" s="45"/>
      <c r="DDB37" s="45"/>
      <c r="DDC37" s="45"/>
      <c r="DDD37" s="45"/>
      <c r="DDE37" s="45"/>
      <c r="DDF37" s="45"/>
      <c r="DDG37" s="45"/>
      <c r="DDH37" s="45"/>
      <c r="DDI37" s="45"/>
      <c r="DDJ37" s="45"/>
      <c r="DDK37" s="45"/>
      <c r="DDL37" s="45"/>
      <c r="DDM37" s="45"/>
      <c r="DDN37" s="45"/>
      <c r="DDO37" s="45"/>
      <c r="DDP37" s="45"/>
      <c r="DDQ37" s="45"/>
      <c r="DDR37" s="45"/>
      <c r="DDS37" s="45"/>
      <c r="DDT37" s="45"/>
      <c r="DDU37" s="45"/>
      <c r="DDV37" s="45"/>
      <c r="DDW37" s="45"/>
      <c r="DDX37" s="45"/>
      <c r="DDY37" s="45"/>
      <c r="DDZ37" s="45"/>
      <c r="DEA37" s="45"/>
      <c r="DEB37" s="45"/>
      <c r="DEC37" s="45"/>
      <c r="DED37" s="45"/>
      <c r="DEE37" s="45"/>
      <c r="DEF37" s="45"/>
      <c r="DEG37" s="45"/>
      <c r="DEH37" s="45"/>
      <c r="DEI37" s="45"/>
      <c r="DEJ37" s="45"/>
      <c r="DEK37" s="45"/>
      <c r="DEL37" s="45"/>
      <c r="DEM37" s="45"/>
      <c r="DEN37" s="45"/>
      <c r="DEO37" s="45"/>
      <c r="DEP37" s="45"/>
      <c r="DEQ37" s="45"/>
      <c r="DER37" s="45"/>
      <c r="DES37" s="45"/>
      <c r="DET37" s="45"/>
      <c r="DEU37" s="45"/>
      <c r="DEV37" s="45"/>
      <c r="DEW37" s="45"/>
      <c r="DEX37" s="45"/>
      <c r="DEY37" s="45"/>
      <c r="DEZ37" s="45"/>
      <c r="DFA37" s="45"/>
      <c r="DFB37" s="45"/>
      <c r="DFC37" s="45"/>
      <c r="DFD37" s="45"/>
      <c r="DFE37" s="45"/>
      <c r="DFF37" s="45"/>
      <c r="DFG37" s="45"/>
      <c r="DFH37" s="45"/>
      <c r="DFI37" s="45"/>
      <c r="DFJ37" s="45"/>
      <c r="DFK37" s="45"/>
      <c r="DFL37" s="45"/>
      <c r="DFM37" s="45"/>
      <c r="DFN37" s="45"/>
      <c r="DFO37" s="45"/>
      <c r="DFP37" s="45"/>
      <c r="DFQ37" s="45"/>
      <c r="DFR37" s="45"/>
      <c r="DFS37" s="45"/>
      <c r="DFT37" s="45"/>
      <c r="DFU37" s="45"/>
      <c r="DFV37" s="45"/>
      <c r="DFW37" s="45"/>
      <c r="DFX37" s="45"/>
      <c r="DFY37" s="45"/>
      <c r="DFZ37" s="45"/>
      <c r="DGA37" s="45"/>
      <c r="DGB37" s="45"/>
      <c r="DGC37" s="45"/>
      <c r="DGD37" s="45"/>
      <c r="DGE37" s="45"/>
      <c r="DGF37" s="45"/>
      <c r="DGG37" s="45"/>
      <c r="DGH37" s="45"/>
      <c r="DGI37" s="45"/>
      <c r="DGJ37" s="45"/>
      <c r="DGK37" s="45"/>
      <c r="DGL37" s="45"/>
      <c r="DGM37" s="45"/>
      <c r="DGN37" s="45"/>
      <c r="DGO37" s="45"/>
      <c r="DGP37" s="45"/>
      <c r="DGQ37" s="45"/>
      <c r="DGR37" s="45"/>
      <c r="DGS37" s="45"/>
      <c r="DGT37" s="45"/>
      <c r="DGU37" s="45"/>
      <c r="DGV37" s="45"/>
      <c r="DGW37" s="45"/>
      <c r="DGX37" s="45"/>
      <c r="DGY37" s="45"/>
      <c r="DGZ37" s="45"/>
      <c r="DHA37" s="45"/>
      <c r="DHB37" s="45"/>
      <c r="DHC37" s="45"/>
      <c r="DHD37" s="45"/>
      <c r="DHE37" s="45"/>
      <c r="DHF37" s="45"/>
      <c r="DHG37" s="45"/>
      <c r="DHH37" s="45"/>
      <c r="DHI37" s="45"/>
      <c r="DHJ37" s="45"/>
      <c r="DHK37" s="45"/>
      <c r="DHL37" s="45"/>
      <c r="DHM37" s="45"/>
      <c r="DHN37" s="45"/>
      <c r="DHO37" s="45"/>
      <c r="DHP37" s="45"/>
      <c r="DHQ37" s="45"/>
      <c r="DHR37" s="45"/>
      <c r="DHS37" s="45"/>
      <c r="DHT37" s="45"/>
      <c r="DHU37" s="45"/>
      <c r="DHV37" s="45"/>
      <c r="DHW37" s="45"/>
      <c r="DHX37" s="45"/>
      <c r="DHY37" s="45"/>
      <c r="DHZ37" s="45"/>
      <c r="DIA37" s="45"/>
      <c r="DIB37" s="45"/>
      <c r="DIC37" s="45"/>
      <c r="DID37" s="45"/>
      <c r="DIE37" s="45"/>
      <c r="DIF37" s="45"/>
      <c r="DIG37" s="45"/>
      <c r="DIH37" s="45"/>
      <c r="DII37" s="45"/>
      <c r="DIJ37" s="45"/>
      <c r="DIK37" s="45"/>
      <c r="DIL37" s="45"/>
      <c r="DIM37" s="45"/>
      <c r="DIN37" s="45"/>
      <c r="DIO37" s="45"/>
      <c r="DIP37" s="45"/>
      <c r="DIQ37" s="45"/>
      <c r="DIR37" s="45"/>
      <c r="DIS37" s="45"/>
      <c r="DIT37" s="45"/>
      <c r="DIU37" s="45"/>
      <c r="DIV37" s="45"/>
      <c r="DIW37" s="45"/>
      <c r="DIX37" s="45"/>
      <c r="DIY37" s="45"/>
      <c r="DIZ37" s="45"/>
      <c r="DJA37" s="45"/>
      <c r="DJB37" s="45"/>
      <c r="DJC37" s="45"/>
      <c r="DJD37" s="45"/>
      <c r="DJE37" s="45"/>
      <c r="DJF37" s="45"/>
      <c r="DJG37" s="45"/>
      <c r="DJH37" s="45"/>
      <c r="DJI37" s="45"/>
      <c r="DJJ37" s="45"/>
      <c r="DJK37" s="45"/>
      <c r="DJL37" s="45"/>
      <c r="DJM37" s="45"/>
      <c r="DJN37" s="45"/>
      <c r="DJO37" s="45"/>
      <c r="DJP37" s="45"/>
      <c r="DJQ37" s="45"/>
      <c r="DJR37" s="45"/>
      <c r="DJS37" s="45"/>
      <c r="DJT37" s="45"/>
      <c r="DJU37" s="45"/>
      <c r="DJV37" s="45"/>
      <c r="DJW37" s="45"/>
      <c r="DJX37" s="45"/>
      <c r="DJY37" s="45"/>
      <c r="DJZ37" s="45"/>
      <c r="DKA37" s="45"/>
      <c r="DKB37" s="45"/>
      <c r="DKC37" s="45"/>
      <c r="DKD37" s="45"/>
      <c r="DKE37" s="45"/>
      <c r="DKF37" s="45"/>
      <c r="DKG37" s="45"/>
      <c r="DKH37" s="45"/>
      <c r="DKI37" s="45"/>
      <c r="DKJ37" s="45"/>
      <c r="DKK37" s="45"/>
      <c r="DKL37" s="45"/>
      <c r="DKM37" s="45"/>
      <c r="DKN37" s="45"/>
      <c r="DKO37" s="45"/>
      <c r="DKP37" s="45"/>
      <c r="DKQ37" s="45"/>
      <c r="DKR37" s="45"/>
      <c r="DKS37" s="45"/>
      <c r="DKT37" s="45"/>
      <c r="DKU37" s="45"/>
      <c r="DKV37" s="45"/>
      <c r="DKW37" s="45"/>
      <c r="DKX37" s="45"/>
      <c r="DKY37" s="45"/>
      <c r="DKZ37" s="45"/>
      <c r="DLA37" s="45"/>
      <c r="DLB37" s="45"/>
      <c r="DLC37" s="45"/>
      <c r="DLD37" s="45"/>
      <c r="DLE37" s="45"/>
      <c r="DLF37" s="45"/>
      <c r="DLG37" s="45"/>
      <c r="DLH37" s="45"/>
      <c r="DLI37" s="45"/>
      <c r="DLJ37" s="45"/>
      <c r="DLK37" s="45"/>
      <c r="DLL37" s="45"/>
      <c r="DLM37" s="45"/>
      <c r="DLN37" s="45"/>
      <c r="DLO37" s="45"/>
      <c r="DLP37" s="45"/>
      <c r="DLQ37" s="45"/>
      <c r="DLR37" s="45"/>
      <c r="DLS37" s="45"/>
      <c r="DLT37" s="45"/>
      <c r="DLU37" s="45"/>
      <c r="DLV37" s="45"/>
      <c r="DLW37" s="45"/>
      <c r="DLX37" s="45"/>
      <c r="DLY37" s="45"/>
      <c r="DLZ37" s="45"/>
      <c r="DMA37" s="45"/>
      <c r="DMB37" s="45"/>
      <c r="DMC37" s="45"/>
      <c r="DMD37" s="45"/>
      <c r="DME37" s="45"/>
      <c r="DMF37" s="45"/>
      <c r="DMG37" s="45"/>
      <c r="DMH37" s="45"/>
      <c r="DMI37" s="45"/>
      <c r="DMJ37" s="45"/>
      <c r="DMK37" s="45"/>
      <c r="DML37" s="45"/>
      <c r="DMM37" s="45"/>
      <c r="DMN37" s="45"/>
      <c r="DMO37" s="45"/>
      <c r="DMP37" s="45"/>
      <c r="DMQ37" s="45"/>
      <c r="DMR37" s="45"/>
      <c r="DMS37" s="45"/>
      <c r="DMT37" s="45"/>
      <c r="DMU37" s="45"/>
      <c r="DMV37" s="45"/>
      <c r="DMW37" s="45"/>
      <c r="DMX37" s="45"/>
      <c r="DMY37" s="45"/>
      <c r="DMZ37" s="45"/>
      <c r="DNA37" s="45"/>
      <c r="DNB37" s="45"/>
      <c r="DNC37" s="45"/>
      <c r="DND37" s="45"/>
      <c r="DNE37" s="45"/>
      <c r="DNF37" s="45"/>
      <c r="DNG37" s="45"/>
      <c r="DNH37" s="45"/>
      <c r="DNI37" s="45"/>
      <c r="DNJ37" s="45"/>
      <c r="DNK37" s="45"/>
      <c r="DNL37" s="45"/>
      <c r="DNM37" s="45"/>
      <c r="DNN37" s="45"/>
      <c r="DNO37" s="45"/>
      <c r="DNP37" s="45"/>
      <c r="DNQ37" s="45"/>
      <c r="DNR37" s="45"/>
      <c r="DNS37" s="45"/>
      <c r="DNT37" s="45"/>
      <c r="DNU37" s="45"/>
      <c r="DNV37" s="45"/>
      <c r="DNW37" s="45"/>
      <c r="DNX37" s="45"/>
      <c r="DNY37" s="45"/>
      <c r="DNZ37" s="45"/>
      <c r="DOA37" s="45"/>
      <c r="DOB37" s="45"/>
      <c r="DOC37" s="45"/>
      <c r="DOD37" s="45"/>
      <c r="DOE37" s="45"/>
      <c r="DOF37" s="45"/>
      <c r="DOG37" s="45"/>
      <c r="DOH37" s="45"/>
      <c r="DOI37" s="45"/>
      <c r="DOJ37" s="45"/>
      <c r="DOK37" s="45"/>
      <c r="DOL37" s="45"/>
      <c r="DOM37" s="45"/>
      <c r="DON37" s="45"/>
      <c r="DOO37" s="45"/>
      <c r="DOP37" s="45"/>
      <c r="DOQ37" s="45"/>
      <c r="DOR37" s="45"/>
      <c r="DOS37" s="45"/>
      <c r="DOT37" s="45"/>
      <c r="DOU37" s="45"/>
      <c r="DOV37" s="45"/>
      <c r="DOW37" s="45"/>
      <c r="DOX37" s="45"/>
      <c r="DOY37" s="45"/>
      <c r="DOZ37" s="45"/>
      <c r="DPA37" s="45"/>
      <c r="DPB37" s="45"/>
      <c r="DPC37" s="45"/>
      <c r="DPD37" s="45"/>
      <c r="DPE37" s="45"/>
      <c r="DPF37" s="45"/>
      <c r="DPG37" s="45"/>
      <c r="DPH37" s="45"/>
      <c r="DPI37" s="45"/>
      <c r="DPJ37" s="45"/>
      <c r="DPK37" s="45"/>
      <c r="DPL37" s="45"/>
      <c r="DPM37" s="45"/>
      <c r="DPN37" s="45"/>
      <c r="DPO37" s="45"/>
      <c r="DPP37" s="45"/>
      <c r="DPQ37" s="45"/>
      <c r="DPR37" s="45"/>
      <c r="DPS37" s="45"/>
      <c r="DPT37" s="45"/>
      <c r="DPU37" s="45"/>
      <c r="DPV37" s="45"/>
      <c r="DPW37" s="45"/>
      <c r="DPX37" s="45"/>
      <c r="DPY37" s="45"/>
      <c r="DPZ37" s="45"/>
      <c r="DQA37" s="45"/>
      <c r="DQB37" s="45"/>
      <c r="DQC37" s="45"/>
      <c r="DQD37" s="45"/>
      <c r="DQE37" s="45"/>
      <c r="DQF37" s="45"/>
      <c r="DQG37" s="45"/>
      <c r="DQH37" s="45"/>
      <c r="DQI37" s="45"/>
      <c r="DQJ37" s="45"/>
      <c r="DQK37" s="45"/>
      <c r="DQL37" s="45"/>
      <c r="DQM37" s="45"/>
      <c r="DQN37" s="45"/>
      <c r="DQO37" s="45"/>
      <c r="DQP37" s="45"/>
      <c r="DQQ37" s="45"/>
      <c r="DQR37" s="45"/>
      <c r="DQS37" s="45"/>
      <c r="DQT37" s="45"/>
      <c r="DQU37" s="45"/>
      <c r="DQV37" s="45"/>
      <c r="DQW37" s="45"/>
      <c r="DQX37" s="45"/>
      <c r="DQY37" s="45"/>
      <c r="DQZ37" s="45"/>
      <c r="DRA37" s="45"/>
      <c r="DRB37" s="45"/>
      <c r="DRC37" s="45"/>
      <c r="DRD37" s="45"/>
      <c r="DRE37" s="45"/>
      <c r="DRF37" s="45"/>
      <c r="DRG37" s="45"/>
      <c r="DRH37" s="45"/>
      <c r="DRI37" s="45"/>
      <c r="DRJ37" s="45"/>
      <c r="DRK37" s="45"/>
      <c r="DRL37" s="45"/>
      <c r="DRM37" s="45"/>
      <c r="DRN37" s="45"/>
      <c r="DRO37" s="45"/>
      <c r="DRP37" s="45"/>
      <c r="DRQ37" s="45"/>
      <c r="DRR37" s="45"/>
      <c r="DRS37" s="45"/>
      <c r="DRT37" s="45"/>
      <c r="DRU37" s="45"/>
      <c r="DRV37" s="45"/>
      <c r="DRW37" s="45"/>
      <c r="DRX37" s="45"/>
      <c r="DRY37" s="45"/>
      <c r="DRZ37" s="45"/>
      <c r="DSA37" s="45"/>
      <c r="DSB37" s="45"/>
      <c r="DSC37" s="45"/>
      <c r="DSD37" s="45"/>
      <c r="DSE37" s="45"/>
      <c r="DSF37" s="45"/>
      <c r="DSG37" s="45"/>
      <c r="DSH37" s="45"/>
      <c r="DSI37" s="45"/>
      <c r="DSJ37" s="45"/>
      <c r="DSK37" s="45"/>
      <c r="DSL37" s="45"/>
      <c r="DSM37" s="45"/>
      <c r="DSN37" s="45"/>
      <c r="DSO37" s="45"/>
      <c r="DSP37" s="45"/>
      <c r="DSQ37" s="45"/>
      <c r="DSR37" s="45"/>
      <c r="DSS37" s="45"/>
      <c r="DST37" s="45"/>
      <c r="DSU37" s="45"/>
      <c r="DSV37" s="45"/>
      <c r="DSW37" s="45"/>
      <c r="DSX37" s="45"/>
      <c r="DSY37" s="45"/>
      <c r="DSZ37" s="45"/>
      <c r="DTA37" s="45"/>
      <c r="DTB37" s="45"/>
      <c r="DTC37" s="45"/>
      <c r="DTD37" s="45"/>
      <c r="DTE37" s="45"/>
      <c r="DTF37" s="45"/>
      <c r="DTG37" s="45"/>
      <c r="DTH37" s="45"/>
      <c r="DTI37" s="45"/>
      <c r="DTJ37" s="45"/>
      <c r="DTK37" s="45"/>
      <c r="DTL37" s="45"/>
      <c r="DTM37" s="45"/>
      <c r="DTN37" s="45"/>
      <c r="DTO37" s="45"/>
      <c r="DTP37" s="45"/>
      <c r="DTQ37" s="45"/>
      <c r="DTR37" s="45"/>
      <c r="DTS37" s="45"/>
      <c r="DTT37" s="45"/>
      <c r="DTU37" s="45"/>
      <c r="DTV37" s="45"/>
      <c r="DTW37" s="45"/>
      <c r="DTX37" s="45"/>
      <c r="DTY37" s="45"/>
      <c r="DTZ37" s="45"/>
      <c r="DUA37" s="45"/>
      <c r="DUB37" s="45"/>
      <c r="DUC37" s="45"/>
      <c r="DUD37" s="45"/>
      <c r="DUE37" s="45"/>
      <c r="DUF37" s="45"/>
      <c r="DUG37" s="45"/>
      <c r="DUH37" s="45"/>
      <c r="DUI37" s="45"/>
      <c r="DUJ37" s="45"/>
      <c r="DUK37" s="45"/>
      <c r="DUL37" s="45"/>
      <c r="DUM37" s="45"/>
      <c r="DUN37" s="45"/>
      <c r="DUO37" s="45"/>
      <c r="DUP37" s="45"/>
      <c r="DUQ37" s="45"/>
      <c r="DUR37" s="45"/>
      <c r="DUS37" s="45"/>
      <c r="DUT37" s="45"/>
      <c r="DUU37" s="45"/>
      <c r="DUV37" s="45"/>
      <c r="DUW37" s="45"/>
      <c r="DUX37" s="45"/>
      <c r="DUY37" s="45"/>
      <c r="DUZ37" s="45"/>
      <c r="DVA37" s="45"/>
      <c r="DVB37" s="45"/>
      <c r="DVC37" s="45"/>
      <c r="DVD37" s="45"/>
      <c r="DVE37" s="45"/>
      <c r="DVF37" s="45"/>
      <c r="DVG37" s="45"/>
      <c r="DVH37" s="45"/>
      <c r="DVI37" s="45"/>
      <c r="DVJ37" s="45"/>
      <c r="DVK37" s="45"/>
      <c r="DVL37" s="45"/>
      <c r="DVM37" s="45"/>
      <c r="DVN37" s="45"/>
      <c r="DVO37" s="45"/>
      <c r="DVP37" s="45"/>
      <c r="DVQ37" s="45"/>
      <c r="DVR37" s="45"/>
      <c r="DVS37" s="45"/>
      <c r="DVT37" s="45"/>
      <c r="DVU37" s="45"/>
      <c r="DVV37" s="45"/>
      <c r="DVW37" s="45"/>
      <c r="DVX37" s="45"/>
      <c r="DVY37" s="45"/>
      <c r="DVZ37" s="45"/>
      <c r="DWA37" s="45"/>
      <c r="DWB37" s="45"/>
      <c r="DWC37" s="45"/>
      <c r="DWD37" s="45"/>
      <c r="DWE37" s="45"/>
      <c r="DWF37" s="45"/>
      <c r="DWG37" s="45"/>
      <c r="DWH37" s="45"/>
      <c r="DWI37" s="45"/>
      <c r="DWJ37" s="45"/>
      <c r="DWK37" s="45"/>
      <c r="DWL37" s="45"/>
      <c r="DWM37" s="45"/>
      <c r="DWN37" s="45"/>
      <c r="DWO37" s="45"/>
      <c r="DWP37" s="45"/>
      <c r="DWQ37" s="45"/>
      <c r="DWR37" s="45"/>
      <c r="DWS37" s="45"/>
      <c r="DWT37" s="45"/>
      <c r="DWU37" s="45"/>
      <c r="DWV37" s="45"/>
      <c r="DWW37" s="45"/>
      <c r="DWX37" s="45"/>
      <c r="DWY37" s="45"/>
      <c r="DWZ37" s="45"/>
      <c r="DXA37" s="45"/>
      <c r="DXB37" s="45"/>
      <c r="DXC37" s="45"/>
      <c r="DXD37" s="45"/>
      <c r="DXE37" s="45"/>
      <c r="DXF37" s="45"/>
      <c r="DXG37" s="45"/>
      <c r="DXH37" s="45"/>
      <c r="DXI37" s="45"/>
      <c r="DXJ37" s="45"/>
      <c r="DXK37" s="45"/>
      <c r="DXL37" s="45"/>
      <c r="DXM37" s="45"/>
      <c r="DXN37" s="45"/>
      <c r="DXO37" s="45"/>
      <c r="DXP37" s="45"/>
      <c r="DXQ37" s="45"/>
      <c r="DXR37" s="45"/>
      <c r="DXS37" s="45"/>
      <c r="DXT37" s="45"/>
      <c r="DXU37" s="45"/>
      <c r="DXV37" s="45"/>
      <c r="DXW37" s="45"/>
      <c r="DXX37" s="45"/>
      <c r="DXY37" s="45"/>
      <c r="DXZ37" s="45"/>
      <c r="DYA37" s="45"/>
      <c r="DYB37" s="45"/>
      <c r="DYC37" s="45"/>
      <c r="DYD37" s="45"/>
      <c r="DYE37" s="45"/>
      <c r="DYF37" s="45"/>
      <c r="DYG37" s="45"/>
      <c r="DYH37" s="45"/>
      <c r="DYI37" s="45"/>
      <c r="DYJ37" s="45"/>
      <c r="DYK37" s="45"/>
      <c r="DYL37" s="45"/>
      <c r="DYM37" s="45"/>
      <c r="DYN37" s="45"/>
      <c r="DYO37" s="45"/>
      <c r="DYP37" s="45"/>
      <c r="DYQ37" s="45"/>
      <c r="DYR37" s="45"/>
      <c r="DYS37" s="45"/>
      <c r="DYT37" s="45"/>
      <c r="DYU37" s="45"/>
      <c r="DYV37" s="45"/>
      <c r="DYW37" s="45"/>
      <c r="DYX37" s="45"/>
      <c r="DYY37" s="45"/>
      <c r="DYZ37" s="45"/>
      <c r="DZA37" s="45"/>
      <c r="DZB37" s="45"/>
      <c r="DZC37" s="45"/>
      <c r="DZD37" s="45"/>
      <c r="DZE37" s="45"/>
      <c r="DZF37" s="45"/>
      <c r="DZG37" s="45"/>
      <c r="DZH37" s="45"/>
      <c r="DZI37" s="45"/>
      <c r="DZJ37" s="45"/>
      <c r="DZK37" s="45"/>
      <c r="DZL37" s="45"/>
      <c r="DZM37" s="45"/>
      <c r="DZN37" s="45"/>
      <c r="DZO37" s="45"/>
      <c r="DZP37" s="45"/>
      <c r="DZQ37" s="45"/>
      <c r="DZR37" s="45"/>
      <c r="DZS37" s="45"/>
      <c r="DZT37" s="45"/>
      <c r="DZU37" s="45"/>
      <c r="DZV37" s="45"/>
      <c r="DZW37" s="45"/>
      <c r="DZX37" s="45"/>
      <c r="DZY37" s="45"/>
      <c r="DZZ37" s="45"/>
      <c r="EAA37" s="45"/>
      <c r="EAB37" s="45"/>
      <c r="EAC37" s="45"/>
      <c r="EAD37" s="45"/>
      <c r="EAE37" s="45"/>
      <c r="EAF37" s="45"/>
      <c r="EAG37" s="45"/>
      <c r="EAH37" s="45"/>
      <c r="EAI37" s="45"/>
      <c r="EAJ37" s="45"/>
      <c r="EAK37" s="45"/>
      <c r="EAL37" s="45"/>
      <c r="EAM37" s="45"/>
      <c r="EAN37" s="45"/>
      <c r="EAO37" s="45"/>
      <c r="EAP37" s="45"/>
      <c r="EAQ37" s="45"/>
      <c r="EAR37" s="45"/>
      <c r="EAS37" s="45"/>
      <c r="EAT37" s="45"/>
      <c r="EAU37" s="45"/>
      <c r="EAV37" s="45"/>
      <c r="EAW37" s="45"/>
      <c r="EAX37" s="45"/>
      <c r="EAY37" s="45"/>
      <c r="EAZ37" s="45"/>
      <c r="EBA37" s="45"/>
      <c r="EBB37" s="45"/>
      <c r="EBC37" s="45"/>
      <c r="EBD37" s="45"/>
      <c r="EBE37" s="45"/>
      <c r="EBF37" s="45"/>
      <c r="EBG37" s="45"/>
      <c r="EBH37" s="45"/>
      <c r="EBI37" s="45"/>
      <c r="EBJ37" s="45"/>
      <c r="EBK37" s="45"/>
      <c r="EBL37" s="45"/>
      <c r="EBM37" s="45"/>
      <c r="EBN37" s="45"/>
      <c r="EBO37" s="45"/>
      <c r="EBP37" s="45"/>
      <c r="EBQ37" s="45"/>
      <c r="EBR37" s="45"/>
      <c r="EBS37" s="45"/>
      <c r="EBT37" s="45"/>
      <c r="EBU37" s="45"/>
      <c r="EBV37" s="45"/>
      <c r="EBW37" s="45"/>
      <c r="EBX37" s="45"/>
      <c r="EBY37" s="45"/>
      <c r="EBZ37" s="45"/>
      <c r="ECA37" s="45"/>
      <c r="ECB37" s="45"/>
      <c r="ECC37" s="45"/>
      <c r="ECD37" s="45"/>
      <c r="ECE37" s="45"/>
      <c r="ECF37" s="45"/>
      <c r="ECG37" s="45"/>
      <c r="ECH37" s="45"/>
      <c r="ECI37" s="45"/>
      <c r="ECJ37" s="45"/>
      <c r="ECK37" s="45"/>
      <c r="ECL37" s="45"/>
      <c r="ECM37" s="45"/>
      <c r="ECN37" s="45"/>
      <c r="ECO37" s="45"/>
      <c r="ECP37" s="45"/>
      <c r="ECQ37" s="45"/>
      <c r="ECR37" s="45"/>
      <c r="ECS37" s="45"/>
      <c r="ECT37" s="45"/>
      <c r="ECU37" s="45"/>
      <c r="ECV37" s="45"/>
      <c r="ECW37" s="45"/>
      <c r="ECX37" s="45"/>
      <c r="ECY37" s="45"/>
      <c r="ECZ37" s="45"/>
      <c r="EDA37" s="45"/>
      <c r="EDB37" s="45"/>
      <c r="EDC37" s="45"/>
      <c r="EDD37" s="45"/>
      <c r="EDE37" s="45"/>
      <c r="EDF37" s="45"/>
      <c r="EDG37" s="45"/>
      <c r="EDH37" s="45"/>
      <c r="EDI37" s="45"/>
      <c r="EDJ37" s="45"/>
      <c r="EDK37" s="45"/>
      <c r="EDL37" s="45"/>
      <c r="EDM37" s="45"/>
      <c r="EDN37" s="45"/>
      <c r="EDO37" s="45"/>
      <c r="EDP37" s="45"/>
      <c r="EDQ37" s="45"/>
      <c r="EDR37" s="45"/>
      <c r="EDS37" s="45"/>
      <c r="EDT37" s="45"/>
      <c r="EDU37" s="45"/>
      <c r="EDV37" s="45"/>
      <c r="EDW37" s="45"/>
      <c r="EDX37" s="45"/>
      <c r="EDY37" s="45"/>
      <c r="EDZ37" s="45"/>
      <c r="EEA37" s="45"/>
      <c r="EEB37" s="45"/>
      <c r="EEC37" s="45"/>
      <c r="EED37" s="45"/>
      <c r="EEE37" s="45"/>
      <c r="EEF37" s="45"/>
      <c r="EEG37" s="45"/>
      <c r="EEH37" s="45"/>
      <c r="EEI37" s="45"/>
      <c r="EEJ37" s="45"/>
      <c r="EEK37" s="45"/>
      <c r="EEL37" s="45"/>
      <c r="EEM37" s="45"/>
      <c r="EEN37" s="45"/>
      <c r="EEO37" s="45"/>
      <c r="EEP37" s="45"/>
      <c r="EEQ37" s="45"/>
      <c r="EER37" s="45"/>
      <c r="EES37" s="45"/>
      <c r="EET37" s="45"/>
      <c r="EEU37" s="45"/>
      <c r="EEV37" s="45"/>
      <c r="EEW37" s="45"/>
      <c r="EEX37" s="45"/>
      <c r="EEY37" s="45"/>
      <c r="EEZ37" s="45"/>
      <c r="EFA37" s="45"/>
      <c r="EFB37" s="45"/>
      <c r="EFC37" s="45"/>
      <c r="EFD37" s="45"/>
      <c r="EFE37" s="45"/>
      <c r="EFF37" s="45"/>
      <c r="EFG37" s="45"/>
      <c r="EFH37" s="45"/>
      <c r="EFI37" s="45"/>
      <c r="EFJ37" s="45"/>
      <c r="EFK37" s="45"/>
      <c r="EFL37" s="45"/>
      <c r="EFM37" s="45"/>
      <c r="EFN37" s="45"/>
      <c r="EFO37" s="45"/>
      <c r="EFP37" s="45"/>
      <c r="EFQ37" s="45"/>
      <c r="EFR37" s="45"/>
      <c r="EFS37" s="45"/>
      <c r="EFT37" s="45"/>
      <c r="EFU37" s="45"/>
      <c r="EFV37" s="45"/>
      <c r="EFW37" s="45"/>
      <c r="EFX37" s="45"/>
      <c r="EFY37" s="45"/>
      <c r="EFZ37" s="45"/>
      <c r="EGA37" s="45"/>
      <c r="EGB37" s="45"/>
      <c r="EGC37" s="45"/>
      <c r="EGD37" s="45"/>
      <c r="EGE37" s="45"/>
      <c r="EGF37" s="45"/>
      <c r="EGG37" s="45"/>
      <c r="EGH37" s="45"/>
      <c r="EGI37" s="45"/>
      <c r="EGJ37" s="45"/>
      <c r="EGK37" s="45"/>
      <c r="EGL37" s="45"/>
      <c r="EGM37" s="45"/>
      <c r="EGN37" s="45"/>
      <c r="EGO37" s="45"/>
      <c r="EGP37" s="45"/>
      <c r="EGQ37" s="45"/>
      <c r="EGR37" s="45"/>
      <c r="EGS37" s="45"/>
      <c r="EGT37" s="45"/>
      <c r="EGU37" s="45"/>
      <c r="EGV37" s="45"/>
      <c r="EGW37" s="45"/>
      <c r="EGX37" s="45"/>
      <c r="EGY37" s="45"/>
      <c r="EGZ37" s="45"/>
      <c r="EHA37" s="45"/>
      <c r="EHB37" s="45"/>
      <c r="EHC37" s="45"/>
      <c r="EHD37" s="45"/>
      <c r="EHE37" s="45"/>
      <c r="EHF37" s="45"/>
      <c r="EHG37" s="45"/>
      <c r="EHH37" s="45"/>
      <c r="EHI37" s="45"/>
      <c r="EHJ37" s="45"/>
      <c r="EHK37" s="45"/>
      <c r="EHL37" s="45"/>
      <c r="EHM37" s="45"/>
      <c r="EHN37" s="45"/>
      <c r="EHO37" s="45"/>
      <c r="EHP37" s="45"/>
      <c r="EHQ37" s="45"/>
      <c r="EHR37" s="45"/>
      <c r="EHS37" s="45"/>
      <c r="EHT37" s="45"/>
      <c r="EHU37" s="45"/>
      <c r="EHV37" s="45"/>
      <c r="EHW37" s="45"/>
      <c r="EHX37" s="45"/>
      <c r="EHY37" s="45"/>
      <c r="EHZ37" s="45"/>
      <c r="EIA37" s="45"/>
      <c r="EIB37" s="45"/>
      <c r="EIC37" s="45"/>
      <c r="EID37" s="45"/>
      <c r="EIE37" s="45"/>
      <c r="EIF37" s="45"/>
      <c r="EIG37" s="45"/>
      <c r="EIH37" s="45"/>
      <c r="EII37" s="45"/>
      <c r="EIJ37" s="45"/>
      <c r="EIK37" s="45"/>
      <c r="EIL37" s="45"/>
      <c r="EIM37" s="45"/>
      <c r="EIN37" s="45"/>
      <c r="EIO37" s="45"/>
      <c r="EIP37" s="45"/>
      <c r="EIQ37" s="45"/>
      <c r="EIR37" s="45"/>
      <c r="EIS37" s="45"/>
      <c r="EIT37" s="45"/>
      <c r="EIU37" s="45"/>
      <c r="EIV37" s="45"/>
      <c r="EIW37" s="45"/>
      <c r="EIX37" s="45"/>
      <c r="EIY37" s="45"/>
      <c r="EIZ37" s="45"/>
      <c r="EJA37" s="45"/>
      <c r="EJB37" s="45"/>
      <c r="EJC37" s="45"/>
      <c r="EJD37" s="45"/>
      <c r="EJE37" s="45"/>
      <c r="EJF37" s="45"/>
      <c r="EJG37" s="45"/>
      <c r="EJH37" s="45"/>
      <c r="EJI37" s="45"/>
      <c r="EJJ37" s="45"/>
      <c r="EJK37" s="45"/>
      <c r="EJL37" s="45"/>
      <c r="EJM37" s="45"/>
      <c r="EJN37" s="45"/>
      <c r="EJO37" s="45"/>
      <c r="EJP37" s="45"/>
      <c r="EJQ37" s="45"/>
      <c r="EJR37" s="45"/>
      <c r="EJS37" s="45"/>
      <c r="EJT37" s="45"/>
      <c r="EJU37" s="45"/>
      <c r="EJV37" s="45"/>
      <c r="EJW37" s="45"/>
      <c r="EJX37" s="45"/>
      <c r="EJY37" s="45"/>
      <c r="EJZ37" s="45"/>
      <c r="EKA37" s="45"/>
      <c r="EKB37" s="45"/>
      <c r="EKC37" s="45"/>
      <c r="EKD37" s="45"/>
      <c r="EKE37" s="45"/>
      <c r="EKF37" s="45"/>
      <c r="EKG37" s="45"/>
      <c r="EKH37" s="45"/>
      <c r="EKI37" s="45"/>
      <c r="EKJ37" s="45"/>
      <c r="EKK37" s="45"/>
      <c r="EKL37" s="45"/>
      <c r="EKM37" s="45"/>
      <c r="EKN37" s="45"/>
      <c r="EKO37" s="45"/>
      <c r="EKP37" s="45"/>
      <c r="EKQ37" s="45"/>
      <c r="EKR37" s="45"/>
      <c r="EKS37" s="45"/>
      <c r="EKT37" s="45"/>
      <c r="EKU37" s="45"/>
      <c r="EKV37" s="45"/>
      <c r="EKW37" s="45"/>
      <c r="EKX37" s="45"/>
      <c r="EKY37" s="45"/>
      <c r="EKZ37" s="45"/>
      <c r="ELA37" s="45"/>
      <c r="ELB37" s="45"/>
      <c r="ELC37" s="45"/>
      <c r="ELD37" s="45"/>
      <c r="ELE37" s="45"/>
      <c r="ELF37" s="45"/>
      <c r="ELG37" s="45"/>
      <c r="ELH37" s="45"/>
      <c r="ELI37" s="45"/>
      <c r="ELJ37" s="45"/>
      <c r="ELK37" s="45"/>
      <c r="ELL37" s="45"/>
      <c r="ELM37" s="45"/>
      <c r="ELN37" s="45"/>
      <c r="ELO37" s="45"/>
      <c r="ELP37" s="45"/>
      <c r="ELQ37" s="45"/>
      <c r="ELR37" s="45"/>
      <c r="ELS37" s="45"/>
      <c r="ELT37" s="45"/>
      <c r="ELU37" s="45"/>
      <c r="ELV37" s="45"/>
      <c r="ELW37" s="45"/>
      <c r="ELX37" s="45"/>
      <c r="ELY37" s="45"/>
      <c r="ELZ37" s="45"/>
      <c r="EMA37" s="45"/>
      <c r="EMB37" s="45"/>
      <c r="EMC37" s="45"/>
      <c r="EMD37" s="45"/>
      <c r="EME37" s="45"/>
      <c r="EMF37" s="45"/>
      <c r="EMG37" s="45"/>
      <c r="EMH37" s="45"/>
      <c r="EMI37" s="45"/>
      <c r="EMJ37" s="45"/>
      <c r="EMK37" s="45"/>
      <c r="EML37" s="45"/>
      <c r="EMM37" s="45"/>
      <c r="EMN37" s="45"/>
      <c r="EMO37" s="45"/>
      <c r="EMP37" s="45"/>
      <c r="EMQ37" s="45"/>
      <c r="EMR37" s="45"/>
      <c r="EMS37" s="45"/>
      <c r="EMT37" s="45"/>
      <c r="EMU37" s="45"/>
      <c r="EMV37" s="45"/>
      <c r="EMW37" s="45"/>
      <c r="EMX37" s="45"/>
      <c r="EMY37" s="45"/>
      <c r="EMZ37" s="45"/>
      <c r="ENA37" s="45"/>
      <c r="ENB37" s="45"/>
      <c r="ENC37" s="45"/>
      <c r="END37" s="45"/>
      <c r="ENE37" s="45"/>
      <c r="ENF37" s="45"/>
      <c r="ENG37" s="45"/>
      <c r="ENH37" s="45"/>
      <c r="ENI37" s="45"/>
      <c r="ENJ37" s="45"/>
      <c r="ENK37" s="45"/>
      <c r="ENL37" s="45"/>
      <c r="ENM37" s="45"/>
      <c r="ENN37" s="45"/>
      <c r="ENO37" s="45"/>
      <c r="ENP37" s="45"/>
      <c r="ENQ37" s="45"/>
      <c r="ENR37" s="45"/>
      <c r="ENS37" s="45"/>
      <c r="ENT37" s="45"/>
      <c r="ENU37" s="45"/>
      <c r="ENV37" s="45"/>
      <c r="ENW37" s="45"/>
      <c r="ENX37" s="45"/>
      <c r="ENY37" s="45"/>
      <c r="ENZ37" s="45"/>
      <c r="EOA37" s="45"/>
      <c r="EOB37" s="45"/>
      <c r="EOC37" s="45"/>
      <c r="EOD37" s="45"/>
      <c r="EOE37" s="45"/>
      <c r="EOF37" s="45"/>
      <c r="EOG37" s="45"/>
      <c r="EOH37" s="45"/>
      <c r="EOI37" s="45"/>
      <c r="EOJ37" s="45"/>
      <c r="EOK37" s="45"/>
      <c r="EOL37" s="45"/>
      <c r="EOM37" s="45"/>
      <c r="EON37" s="45"/>
      <c r="EOO37" s="45"/>
      <c r="EOP37" s="45"/>
      <c r="EOQ37" s="45"/>
      <c r="EOR37" s="45"/>
      <c r="EOS37" s="45"/>
      <c r="EOT37" s="45"/>
      <c r="EOU37" s="45"/>
      <c r="EOV37" s="45"/>
      <c r="EOW37" s="45"/>
      <c r="EOX37" s="45"/>
      <c r="EOY37" s="45"/>
      <c r="EOZ37" s="45"/>
      <c r="EPA37" s="45"/>
      <c r="EPB37" s="45"/>
      <c r="EPC37" s="45"/>
      <c r="EPD37" s="45"/>
      <c r="EPE37" s="45"/>
      <c r="EPF37" s="45"/>
      <c r="EPG37" s="45"/>
      <c r="EPH37" s="45"/>
      <c r="EPI37" s="45"/>
      <c r="EPJ37" s="45"/>
      <c r="EPK37" s="45"/>
      <c r="EPL37" s="45"/>
      <c r="EPM37" s="45"/>
      <c r="EPN37" s="45"/>
      <c r="EPO37" s="45"/>
      <c r="EPP37" s="45"/>
      <c r="EPQ37" s="45"/>
      <c r="EPR37" s="45"/>
      <c r="EPS37" s="45"/>
      <c r="EPT37" s="45"/>
      <c r="EPU37" s="45"/>
      <c r="EPV37" s="45"/>
      <c r="EPW37" s="45"/>
      <c r="EPX37" s="45"/>
      <c r="EPY37" s="45"/>
      <c r="EPZ37" s="45"/>
      <c r="EQA37" s="45"/>
      <c r="EQB37" s="45"/>
      <c r="EQC37" s="45"/>
      <c r="EQD37" s="45"/>
      <c r="EQE37" s="45"/>
      <c r="EQF37" s="45"/>
      <c r="EQG37" s="45"/>
      <c r="EQH37" s="45"/>
      <c r="EQI37" s="45"/>
      <c r="EQJ37" s="45"/>
      <c r="EQK37" s="45"/>
      <c r="EQL37" s="45"/>
      <c r="EQM37" s="45"/>
      <c r="EQN37" s="45"/>
      <c r="EQO37" s="45"/>
      <c r="EQP37" s="45"/>
      <c r="EQQ37" s="45"/>
      <c r="EQR37" s="45"/>
      <c r="EQS37" s="45"/>
      <c r="EQT37" s="45"/>
      <c r="EQU37" s="45"/>
      <c r="EQV37" s="45"/>
      <c r="EQW37" s="45"/>
      <c r="EQX37" s="45"/>
      <c r="EQY37" s="45"/>
      <c r="EQZ37" s="45"/>
      <c r="ERA37" s="45"/>
      <c r="ERB37" s="45"/>
      <c r="ERC37" s="45"/>
      <c r="ERD37" s="45"/>
      <c r="ERE37" s="45"/>
      <c r="ERF37" s="45"/>
      <c r="ERG37" s="45"/>
      <c r="ERH37" s="45"/>
      <c r="ERI37" s="45"/>
      <c r="ERJ37" s="45"/>
      <c r="ERK37" s="45"/>
      <c r="ERL37" s="45"/>
      <c r="ERM37" s="45"/>
      <c r="ERN37" s="45"/>
      <c r="ERO37" s="45"/>
      <c r="ERP37" s="45"/>
      <c r="ERQ37" s="45"/>
      <c r="ERR37" s="45"/>
      <c r="ERS37" s="45"/>
      <c r="ERT37" s="45"/>
      <c r="ERU37" s="45"/>
      <c r="ERV37" s="45"/>
      <c r="ERW37" s="45"/>
      <c r="ERX37" s="45"/>
      <c r="ERY37" s="45"/>
      <c r="ERZ37" s="45"/>
      <c r="ESA37" s="45"/>
      <c r="ESB37" s="45"/>
      <c r="ESC37" s="45"/>
      <c r="ESD37" s="45"/>
      <c r="ESE37" s="45"/>
      <c r="ESF37" s="45"/>
      <c r="ESG37" s="45"/>
      <c r="ESH37" s="45"/>
      <c r="ESI37" s="45"/>
      <c r="ESJ37" s="45"/>
      <c r="ESK37" s="45"/>
      <c r="ESL37" s="45"/>
      <c r="ESM37" s="45"/>
      <c r="ESN37" s="45"/>
      <c r="ESO37" s="45"/>
      <c r="ESP37" s="45"/>
      <c r="ESQ37" s="45"/>
      <c r="ESR37" s="45"/>
      <c r="ESS37" s="45"/>
      <c r="EST37" s="45"/>
      <c r="ESU37" s="45"/>
      <c r="ESV37" s="45"/>
      <c r="ESW37" s="45"/>
      <c r="ESX37" s="45"/>
      <c r="ESY37" s="45"/>
      <c r="ESZ37" s="45"/>
      <c r="ETA37" s="45"/>
      <c r="ETB37" s="45"/>
      <c r="ETC37" s="45"/>
      <c r="ETD37" s="45"/>
      <c r="ETE37" s="45"/>
      <c r="ETF37" s="45"/>
      <c r="ETG37" s="45"/>
      <c r="ETH37" s="45"/>
      <c r="ETI37" s="45"/>
      <c r="ETJ37" s="45"/>
      <c r="ETK37" s="45"/>
      <c r="ETL37" s="45"/>
      <c r="ETM37" s="45"/>
      <c r="ETN37" s="45"/>
      <c r="ETO37" s="45"/>
      <c r="ETP37" s="45"/>
      <c r="ETQ37" s="45"/>
      <c r="ETR37" s="45"/>
      <c r="ETS37" s="45"/>
      <c r="ETT37" s="45"/>
      <c r="ETU37" s="45"/>
      <c r="ETV37" s="45"/>
      <c r="ETW37" s="45"/>
      <c r="ETX37" s="45"/>
      <c r="ETY37" s="45"/>
      <c r="ETZ37" s="45"/>
      <c r="EUA37" s="45"/>
      <c r="EUB37" s="45"/>
      <c r="EUC37" s="45"/>
      <c r="EUD37" s="45"/>
      <c r="EUE37" s="45"/>
      <c r="EUF37" s="45"/>
      <c r="EUG37" s="45"/>
      <c r="EUH37" s="45"/>
      <c r="EUI37" s="45"/>
      <c r="EUJ37" s="45"/>
      <c r="EUK37" s="45"/>
      <c r="EUL37" s="45"/>
      <c r="EUM37" s="45"/>
      <c r="EUN37" s="45"/>
      <c r="EUO37" s="45"/>
      <c r="EUP37" s="45"/>
      <c r="EUQ37" s="45"/>
      <c r="EUR37" s="45"/>
      <c r="EUS37" s="45"/>
      <c r="EUT37" s="45"/>
      <c r="EUU37" s="45"/>
      <c r="EUV37" s="45"/>
      <c r="EUW37" s="45"/>
      <c r="EUX37" s="45"/>
      <c r="EUY37" s="45"/>
      <c r="EUZ37" s="45"/>
      <c r="EVA37" s="45"/>
      <c r="EVB37" s="45"/>
      <c r="EVC37" s="45"/>
      <c r="EVD37" s="45"/>
      <c r="EVE37" s="45"/>
      <c r="EVF37" s="45"/>
      <c r="EVG37" s="45"/>
      <c r="EVH37" s="45"/>
      <c r="EVI37" s="45"/>
      <c r="EVJ37" s="45"/>
      <c r="EVK37" s="45"/>
      <c r="EVL37" s="45"/>
      <c r="EVM37" s="45"/>
      <c r="EVN37" s="45"/>
      <c r="EVO37" s="45"/>
      <c r="EVP37" s="45"/>
      <c r="EVQ37" s="45"/>
      <c r="EVR37" s="45"/>
      <c r="EVS37" s="45"/>
      <c r="EVT37" s="45"/>
      <c r="EVU37" s="45"/>
      <c r="EVV37" s="45"/>
      <c r="EVW37" s="45"/>
      <c r="EVX37" s="45"/>
      <c r="EVY37" s="45"/>
      <c r="EVZ37" s="45"/>
      <c r="EWA37" s="45"/>
      <c r="EWB37" s="45"/>
      <c r="EWC37" s="45"/>
      <c r="EWD37" s="45"/>
      <c r="EWE37" s="45"/>
      <c r="EWF37" s="45"/>
      <c r="EWG37" s="45"/>
      <c r="EWH37" s="45"/>
      <c r="EWI37" s="45"/>
      <c r="EWJ37" s="45"/>
      <c r="EWK37" s="45"/>
      <c r="EWL37" s="45"/>
      <c r="EWM37" s="45"/>
      <c r="EWN37" s="45"/>
      <c r="EWO37" s="45"/>
      <c r="EWP37" s="45"/>
      <c r="EWQ37" s="45"/>
      <c r="EWR37" s="45"/>
      <c r="EWS37" s="45"/>
      <c r="EWT37" s="45"/>
      <c r="EWU37" s="45"/>
      <c r="EWV37" s="45"/>
      <c r="EWW37" s="45"/>
      <c r="EWX37" s="45"/>
      <c r="EWY37" s="45"/>
      <c r="EWZ37" s="45"/>
      <c r="EXA37" s="45"/>
      <c r="EXB37" s="45"/>
      <c r="EXC37" s="45"/>
      <c r="EXD37" s="45"/>
      <c r="EXE37" s="45"/>
      <c r="EXF37" s="45"/>
      <c r="EXG37" s="45"/>
      <c r="EXH37" s="45"/>
      <c r="EXI37" s="45"/>
      <c r="EXJ37" s="45"/>
      <c r="EXK37" s="45"/>
      <c r="EXL37" s="45"/>
      <c r="EXM37" s="45"/>
      <c r="EXN37" s="45"/>
      <c r="EXO37" s="45"/>
      <c r="EXP37" s="45"/>
      <c r="EXQ37" s="45"/>
      <c r="EXR37" s="45"/>
      <c r="EXS37" s="45"/>
      <c r="EXT37" s="45"/>
      <c r="EXU37" s="45"/>
      <c r="EXV37" s="45"/>
      <c r="EXW37" s="45"/>
      <c r="EXX37" s="45"/>
      <c r="EXY37" s="45"/>
      <c r="EXZ37" s="45"/>
      <c r="EYA37" s="45"/>
      <c r="EYB37" s="45"/>
      <c r="EYC37" s="45"/>
      <c r="EYD37" s="45"/>
      <c r="EYE37" s="45"/>
      <c r="EYF37" s="45"/>
      <c r="EYG37" s="45"/>
      <c r="EYH37" s="45"/>
      <c r="EYI37" s="45"/>
      <c r="EYJ37" s="45"/>
      <c r="EYK37" s="45"/>
      <c r="EYL37" s="45"/>
      <c r="EYM37" s="45"/>
      <c r="EYN37" s="45"/>
      <c r="EYO37" s="45"/>
      <c r="EYP37" s="45"/>
      <c r="EYQ37" s="45"/>
      <c r="EYR37" s="45"/>
      <c r="EYS37" s="45"/>
      <c r="EYT37" s="45"/>
      <c r="EYU37" s="45"/>
      <c r="EYV37" s="45"/>
      <c r="EYW37" s="45"/>
      <c r="EYX37" s="45"/>
      <c r="EYY37" s="45"/>
      <c r="EYZ37" s="45"/>
      <c r="EZA37" s="45"/>
      <c r="EZB37" s="45"/>
      <c r="EZC37" s="45"/>
      <c r="EZD37" s="45"/>
      <c r="EZE37" s="45"/>
      <c r="EZF37" s="45"/>
      <c r="EZG37" s="45"/>
      <c r="EZH37" s="45"/>
      <c r="EZI37" s="45"/>
      <c r="EZJ37" s="45"/>
      <c r="EZK37" s="45"/>
      <c r="EZL37" s="45"/>
      <c r="EZM37" s="45"/>
      <c r="EZN37" s="45"/>
      <c r="EZO37" s="45"/>
      <c r="EZP37" s="45"/>
      <c r="EZQ37" s="45"/>
      <c r="EZR37" s="45"/>
      <c r="EZS37" s="45"/>
      <c r="EZT37" s="45"/>
      <c r="EZU37" s="45"/>
      <c r="EZV37" s="45"/>
      <c r="EZW37" s="45"/>
      <c r="EZX37" s="45"/>
      <c r="EZY37" s="45"/>
      <c r="EZZ37" s="45"/>
      <c r="FAA37" s="45"/>
      <c r="FAB37" s="45"/>
      <c r="FAC37" s="45"/>
      <c r="FAD37" s="45"/>
      <c r="FAE37" s="45"/>
      <c r="FAF37" s="45"/>
      <c r="FAG37" s="45"/>
      <c r="FAH37" s="45"/>
      <c r="FAI37" s="45"/>
      <c r="FAJ37" s="45"/>
      <c r="FAK37" s="45"/>
      <c r="FAL37" s="45"/>
      <c r="FAM37" s="45"/>
      <c r="FAN37" s="45"/>
      <c r="FAO37" s="45"/>
      <c r="FAP37" s="45"/>
      <c r="FAQ37" s="45"/>
      <c r="FAR37" s="45"/>
      <c r="FAS37" s="45"/>
      <c r="FAT37" s="45"/>
      <c r="FAU37" s="45"/>
      <c r="FAV37" s="45"/>
      <c r="FAW37" s="45"/>
      <c r="FAX37" s="45"/>
      <c r="FAY37" s="45"/>
      <c r="FAZ37" s="45"/>
      <c r="FBA37" s="45"/>
      <c r="FBB37" s="45"/>
      <c r="FBC37" s="45"/>
      <c r="FBD37" s="45"/>
      <c r="FBE37" s="45"/>
      <c r="FBF37" s="45"/>
      <c r="FBG37" s="45"/>
      <c r="FBH37" s="45"/>
      <c r="FBI37" s="45"/>
      <c r="FBJ37" s="45"/>
      <c r="FBK37" s="45"/>
      <c r="FBL37" s="45"/>
      <c r="FBM37" s="45"/>
      <c r="FBN37" s="45"/>
      <c r="FBO37" s="45"/>
      <c r="FBP37" s="45"/>
      <c r="FBQ37" s="45"/>
      <c r="FBR37" s="45"/>
      <c r="FBS37" s="45"/>
      <c r="FBT37" s="45"/>
      <c r="FBU37" s="45"/>
      <c r="FBV37" s="45"/>
      <c r="FBW37" s="45"/>
      <c r="FBX37" s="45"/>
      <c r="FBY37" s="45"/>
      <c r="FBZ37" s="45"/>
      <c r="FCA37" s="45"/>
      <c r="FCB37" s="45"/>
      <c r="FCC37" s="45"/>
      <c r="FCD37" s="45"/>
      <c r="FCE37" s="45"/>
      <c r="FCF37" s="45"/>
      <c r="FCG37" s="45"/>
      <c r="FCH37" s="45"/>
      <c r="FCI37" s="45"/>
      <c r="FCJ37" s="45"/>
      <c r="FCK37" s="45"/>
      <c r="FCL37" s="45"/>
      <c r="FCM37" s="45"/>
      <c r="FCN37" s="45"/>
      <c r="FCO37" s="45"/>
      <c r="FCP37" s="45"/>
      <c r="FCQ37" s="45"/>
      <c r="FCR37" s="45"/>
      <c r="FCS37" s="45"/>
      <c r="FCT37" s="45"/>
      <c r="FCU37" s="45"/>
      <c r="FCV37" s="45"/>
      <c r="FCW37" s="45"/>
      <c r="FCX37" s="45"/>
      <c r="FCY37" s="45"/>
      <c r="FCZ37" s="45"/>
      <c r="FDA37" s="45"/>
      <c r="FDB37" s="45"/>
      <c r="FDC37" s="45"/>
      <c r="FDD37" s="45"/>
      <c r="FDE37" s="45"/>
      <c r="FDF37" s="45"/>
      <c r="FDG37" s="45"/>
      <c r="FDH37" s="45"/>
      <c r="FDI37" s="45"/>
      <c r="FDJ37" s="45"/>
      <c r="FDK37" s="45"/>
      <c r="FDL37" s="45"/>
      <c r="FDM37" s="45"/>
      <c r="FDN37" s="45"/>
      <c r="FDO37" s="45"/>
      <c r="FDP37" s="45"/>
      <c r="FDQ37" s="45"/>
      <c r="FDR37" s="45"/>
      <c r="FDS37" s="45"/>
      <c r="FDT37" s="45"/>
      <c r="FDU37" s="45"/>
      <c r="FDV37" s="45"/>
      <c r="FDW37" s="45"/>
      <c r="FDX37" s="45"/>
      <c r="FDY37" s="45"/>
      <c r="FDZ37" s="45"/>
      <c r="FEA37" s="45"/>
      <c r="FEB37" s="45"/>
      <c r="FEC37" s="45"/>
      <c r="FED37" s="45"/>
      <c r="FEE37" s="45"/>
      <c r="FEF37" s="45"/>
      <c r="FEG37" s="45"/>
      <c r="FEH37" s="45"/>
      <c r="FEI37" s="45"/>
      <c r="FEJ37" s="45"/>
      <c r="FEK37" s="45"/>
      <c r="FEL37" s="45"/>
      <c r="FEM37" s="45"/>
      <c r="FEN37" s="45"/>
      <c r="FEO37" s="45"/>
      <c r="FEP37" s="45"/>
      <c r="FEQ37" s="45"/>
      <c r="FER37" s="45"/>
      <c r="FES37" s="45"/>
      <c r="FET37" s="45"/>
      <c r="FEU37" s="45"/>
      <c r="FEV37" s="45"/>
      <c r="FEW37" s="45"/>
      <c r="FEX37" s="45"/>
      <c r="FEY37" s="45"/>
      <c r="FEZ37" s="45"/>
      <c r="FFA37" s="45"/>
      <c r="FFB37" s="45"/>
      <c r="FFC37" s="45"/>
      <c r="FFD37" s="45"/>
      <c r="FFE37" s="45"/>
      <c r="FFF37" s="45"/>
      <c r="FFG37" s="45"/>
      <c r="FFH37" s="45"/>
      <c r="FFI37" s="45"/>
      <c r="FFJ37" s="45"/>
      <c r="FFK37" s="45"/>
      <c r="FFL37" s="45"/>
      <c r="FFM37" s="45"/>
      <c r="FFN37" s="45"/>
      <c r="FFO37" s="45"/>
      <c r="FFP37" s="45"/>
      <c r="FFQ37" s="45"/>
      <c r="FFR37" s="45"/>
      <c r="FFS37" s="45"/>
      <c r="FFT37" s="45"/>
      <c r="FFU37" s="45"/>
      <c r="FFV37" s="45"/>
      <c r="FFW37" s="45"/>
      <c r="FFX37" s="45"/>
      <c r="FFY37" s="45"/>
      <c r="FFZ37" s="45"/>
      <c r="FGA37" s="45"/>
      <c r="FGB37" s="45"/>
      <c r="FGC37" s="45"/>
      <c r="FGD37" s="45"/>
      <c r="FGE37" s="45"/>
      <c r="FGF37" s="45"/>
      <c r="FGG37" s="45"/>
      <c r="FGH37" s="45"/>
      <c r="FGI37" s="45"/>
      <c r="FGJ37" s="45"/>
      <c r="FGK37" s="45"/>
      <c r="FGL37" s="45"/>
      <c r="FGM37" s="45"/>
      <c r="FGN37" s="45"/>
      <c r="FGO37" s="45"/>
      <c r="FGP37" s="45"/>
      <c r="FGQ37" s="45"/>
      <c r="FGR37" s="45"/>
      <c r="FGS37" s="45"/>
      <c r="FGT37" s="45"/>
      <c r="FGU37" s="45"/>
      <c r="FGV37" s="45"/>
      <c r="FGW37" s="45"/>
      <c r="FGX37" s="45"/>
      <c r="FGY37" s="45"/>
      <c r="FGZ37" s="45"/>
      <c r="FHA37" s="45"/>
      <c r="FHB37" s="45"/>
      <c r="FHC37" s="45"/>
      <c r="FHD37" s="45"/>
      <c r="FHE37" s="45"/>
      <c r="FHF37" s="45"/>
      <c r="FHG37" s="45"/>
      <c r="FHH37" s="45"/>
      <c r="FHI37" s="45"/>
      <c r="FHJ37" s="45"/>
      <c r="FHK37" s="45"/>
      <c r="FHL37" s="45"/>
      <c r="FHM37" s="45"/>
      <c r="FHN37" s="45"/>
      <c r="FHO37" s="45"/>
      <c r="FHP37" s="45"/>
      <c r="FHQ37" s="45"/>
      <c r="FHR37" s="45"/>
      <c r="FHS37" s="45"/>
      <c r="FHT37" s="45"/>
      <c r="FHU37" s="45"/>
      <c r="FHV37" s="45"/>
      <c r="FHW37" s="45"/>
      <c r="FHX37" s="45"/>
      <c r="FHY37" s="45"/>
      <c r="FHZ37" s="45"/>
      <c r="FIA37" s="45"/>
      <c r="FIB37" s="45"/>
      <c r="FIC37" s="45"/>
      <c r="FID37" s="45"/>
      <c r="FIE37" s="45"/>
      <c r="FIF37" s="45"/>
      <c r="FIG37" s="45"/>
      <c r="FIH37" s="45"/>
      <c r="FII37" s="45"/>
      <c r="FIJ37" s="45"/>
      <c r="FIK37" s="45"/>
      <c r="FIL37" s="45"/>
      <c r="FIM37" s="45"/>
      <c r="FIN37" s="45"/>
      <c r="FIO37" s="45"/>
      <c r="FIP37" s="45"/>
      <c r="FIQ37" s="45"/>
      <c r="FIR37" s="45"/>
      <c r="FIS37" s="45"/>
      <c r="FIT37" s="45"/>
      <c r="FIU37" s="45"/>
      <c r="FIV37" s="45"/>
      <c r="FIW37" s="45"/>
      <c r="FIX37" s="45"/>
      <c r="FIY37" s="45"/>
      <c r="FIZ37" s="45"/>
      <c r="FJA37" s="45"/>
      <c r="FJB37" s="45"/>
      <c r="FJC37" s="45"/>
      <c r="FJD37" s="45"/>
      <c r="FJE37" s="45"/>
      <c r="FJF37" s="45"/>
      <c r="FJG37" s="45"/>
      <c r="FJH37" s="45"/>
      <c r="FJI37" s="45"/>
      <c r="FJJ37" s="45"/>
      <c r="FJK37" s="45"/>
      <c r="FJL37" s="45"/>
      <c r="FJM37" s="45"/>
      <c r="FJN37" s="45"/>
      <c r="FJO37" s="45"/>
      <c r="FJP37" s="45"/>
      <c r="FJQ37" s="45"/>
      <c r="FJR37" s="45"/>
      <c r="FJS37" s="45"/>
      <c r="FJT37" s="45"/>
      <c r="FJU37" s="45"/>
      <c r="FJV37" s="45"/>
      <c r="FJW37" s="45"/>
      <c r="FJX37" s="45"/>
      <c r="FJY37" s="45"/>
      <c r="FJZ37" s="45"/>
      <c r="FKA37" s="45"/>
      <c r="FKB37" s="45"/>
      <c r="FKC37" s="45"/>
      <c r="FKD37" s="45"/>
      <c r="FKE37" s="45"/>
      <c r="FKF37" s="45"/>
      <c r="FKG37" s="45"/>
      <c r="FKH37" s="45"/>
      <c r="FKI37" s="45"/>
      <c r="FKJ37" s="45"/>
      <c r="FKK37" s="45"/>
      <c r="FKL37" s="45"/>
      <c r="FKM37" s="45"/>
      <c r="FKN37" s="45"/>
      <c r="FKO37" s="45"/>
      <c r="FKP37" s="45"/>
      <c r="FKQ37" s="45"/>
      <c r="FKR37" s="45"/>
      <c r="FKS37" s="45"/>
      <c r="FKT37" s="45"/>
      <c r="FKU37" s="45"/>
      <c r="FKV37" s="45"/>
      <c r="FKW37" s="45"/>
      <c r="FKX37" s="45"/>
      <c r="FKY37" s="45"/>
      <c r="FKZ37" s="45"/>
      <c r="FLA37" s="45"/>
      <c r="FLB37" s="45"/>
      <c r="FLC37" s="45"/>
      <c r="FLD37" s="45"/>
      <c r="FLE37" s="45"/>
      <c r="FLF37" s="45"/>
      <c r="FLG37" s="45"/>
      <c r="FLH37" s="45"/>
      <c r="FLI37" s="45"/>
      <c r="FLJ37" s="45"/>
      <c r="FLK37" s="45"/>
      <c r="FLL37" s="45"/>
      <c r="FLM37" s="45"/>
      <c r="FLN37" s="45"/>
      <c r="FLO37" s="45"/>
      <c r="FLP37" s="45"/>
      <c r="FLQ37" s="45"/>
      <c r="FLR37" s="45"/>
      <c r="FLS37" s="45"/>
      <c r="FLT37" s="45"/>
      <c r="FLU37" s="45"/>
      <c r="FLV37" s="45"/>
      <c r="FLW37" s="45"/>
      <c r="FLX37" s="45"/>
      <c r="FLY37" s="45"/>
      <c r="FLZ37" s="45"/>
      <c r="FMA37" s="45"/>
      <c r="FMB37" s="45"/>
      <c r="FMC37" s="45"/>
      <c r="FMD37" s="45"/>
      <c r="FME37" s="45"/>
      <c r="FMF37" s="45"/>
      <c r="FMG37" s="45"/>
      <c r="FMH37" s="45"/>
      <c r="FMI37" s="45"/>
      <c r="FMJ37" s="45"/>
      <c r="FMK37" s="45"/>
      <c r="FML37" s="45"/>
      <c r="FMM37" s="45"/>
      <c r="FMN37" s="45"/>
      <c r="FMO37" s="45"/>
      <c r="FMP37" s="45"/>
      <c r="FMQ37" s="45"/>
      <c r="FMR37" s="45"/>
      <c r="FMS37" s="45"/>
      <c r="FMT37" s="45"/>
      <c r="FMU37" s="45"/>
      <c r="FMV37" s="45"/>
      <c r="FMW37" s="45"/>
      <c r="FMX37" s="45"/>
      <c r="FMY37" s="45"/>
      <c r="FMZ37" s="45"/>
      <c r="FNA37" s="45"/>
      <c r="FNB37" s="45"/>
      <c r="FNC37" s="45"/>
      <c r="FND37" s="45"/>
      <c r="FNE37" s="45"/>
      <c r="FNF37" s="45"/>
      <c r="FNG37" s="45"/>
      <c r="FNH37" s="45"/>
      <c r="FNI37" s="45"/>
      <c r="FNJ37" s="45"/>
      <c r="FNK37" s="45"/>
      <c r="FNL37" s="45"/>
      <c r="FNM37" s="45"/>
      <c r="FNN37" s="45"/>
      <c r="FNO37" s="45"/>
      <c r="FNP37" s="45"/>
      <c r="FNQ37" s="45"/>
      <c r="FNR37" s="45"/>
      <c r="FNS37" s="45"/>
      <c r="FNT37" s="45"/>
      <c r="FNU37" s="45"/>
      <c r="FNV37" s="45"/>
      <c r="FNW37" s="45"/>
      <c r="FNX37" s="45"/>
      <c r="FNY37" s="45"/>
      <c r="FNZ37" s="45"/>
      <c r="FOA37" s="45"/>
      <c r="FOB37" s="45"/>
      <c r="FOC37" s="45"/>
      <c r="FOD37" s="45"/>
      <c r="FOE37" s="45"/>
      <c r="FOF37" s="45"/>
      <c r="FOG37" s="45"/>
      <c r="FOH37" s="45"/>
      <c r="FOI37" s="45"/>
      <c r="FOJ37" s="45"/>
      <c r="FOK37" s="45"/>
      <c r="FOL37" s="45"/>
      <c r="FOM37" s="45"/>
      <c r="FON37" s="45"/>
      <c r="FOO37" s="45"/>
      <c r="FOP37" s="45"/>
      <c r="FOQ37" s="45"/>
      <c r="FOR37" s="45"/>
      <c r="FOS37" s="45"/>
      <c r="FOT37" s="45"/>
      <c r="FOU37" s="45"/>
      <c r="FOV37" s="45"/>
      <c r="FOW37" s="45"/>
      <c r="FOX37" s="45"/>
      <c r="FOY37" s="45"/>
      <c r="FOZ37" s="45"/>
      <c r="FPA37" s="45"/>
      <c r="FPB37" s="45"/>
      <c r="FPC37" s="45"/>
      <c r="FPD37" s="45"/>
      <c r="FPE37" s="45"/>
      <c r="FPF37" s="45"/>
      <c r="FPG37" s="45"/>
      <c r="FPH37" s="45"/>
      <c r="FPI37" s="45"/>
      <c r="FPJ37" s="45"/>
      <c r="FPK37" s="45"/>
      <c r="FPL37" s="45"/>
      <c r="FPM37" s="45"/>
      <c r="FPN37" s="45"/>
      <c r="FPO37" s="45"/>
      <c r="FPP37" s="45"/>
      <c r="FPQ37" s="45"/>
      <c r="FPR37" s="45"/>
      <c r="FPS37" s="45"/>
      <c r="FPT37" s="45"/>
      <c r="FPU37" s="45"/>
      <c r="FPV37" s="45"/>
      <c r="FPW37" s="45"/>
      <c r="FPX37" s="45"/>
      <c r="FPY37" s="45"/>
      <c r="FPZ37" s="45"/>
      <c r="FQA37" s="45"/>
      <c r="FQB37" s="45"/>
      <c r="FQC37" s="45"/>
      <c r="FQD37" s="45"/>
      <c r="FQE37" s="45"/>
      <c r="FQF37" s="45"/>
      <c r="FQG37" s="45"/>
      <c r="FQH37" s="45"/>
      <c r="FQI37" s="45"/>
      <c r="FQJ37" s="45"/>
      <c r="FQK37" s="45"/>
      <c r="FQL37" s="45"/>
      <c r="FQM37" s="45"/>
      <c r="FQN37" s="45"/>
      <c r="FQO37" s="45"/>
      <c r="FQP37" s="45"/>
      <c r="FQQ37" s="45"/>
      <c r="FQR37" s="45"/>
      <c r="FQS37" s="45"/>
      <c r="FQT37" s="45"/>
      <c r="FQU37" s="45"/>
      <c r="FQV37" s="45"/>
      <c r="FQW37" s="45"/>
      <c r="FQX37" s="45"/>
      <c r="FQY37" s="45"/>
      <c r="FQZ37" s="45"/>
      <c r="FRA37" s="45"/>
      <c r="FRB37" s="45"/>
      <c r="FRC37" s="45"/>
      <c r="FRD37" s="45"/>
      <c r="FRE37" s="45"/>
      <c r="FRF37" s="45"/>
      <c r="FRG37" s="45"/>
      <c r="FRH37" s="45"/>
      <c r="FRI37" s="45"/>
      <c r="FRJ37" s="45"/>
      <c r="FRK37" s="45"/>
      <c r="FRL37" s="45"/>
      <c r="FRM37" s="45"/>
      <c r="FRN37" s="45"/>
      <c r="FRO37" s="45"/>
      <c r="FRP37" s="45"/>
      <c r="FRQ37" s="45"/>
      <c r="FRR37" s="45"/>
      <c r="FRS37" s="45"/>
      <c r="FRT37" s="45"/>
      <c r="FRU37" s="45"/>
      <c r="FRV37" s="45"/>
      <c r="FRW37" s="45"/>
      <c r="FRX37" s="45"/>
      <c r="FRY37" s="45"/>
      <c r="FRZ37" s="45"/>
      <c r="FSA37" s="45"/>
      <c r="FSB37" s="45"/>
      <c r="FSC37" s="45"/>
      <c r="FSD37" s="45"/>
      <c r="FSE37" s="45"/>
      <c r="FSF37" s="45"/>
      <c r="FSG37" s="45"/>
      <c r="FSH37" s="45"/>
      <c r="FSI37" s="45"/>
      <c r="FSJ37" s="45"/>
      <c r="FSK37" s="45"/>
      <c r="FSL37" s="45"/>
      <c r="FSM37" s="45"/>
      <c r="FSN37" s="45"/>
      <c r="FSO37" s="45"/>
      <c r="FSP37" s="45"/>
      <c r="FSQ37" s="45"/>
      <c r="FSR37" s="45"/>
      <c r="FSS37" s="45"/>
      <c r="FST37" s="45"/>
      <c r="FSU37" s="45"/>
      <c r="FSV37" s="45"/>
      <c r="FSW37" s="45"/>
      <c r="FSX37" s="45"/>
      <c r="FSY37" s="45"/>
      <c r="FSZ37" s="45"/>
      <c r="FTA37" s="45"/>
      <c r="FTB37" s="45"/>
      <c r="FTC37" s="45"/>
      <c r="FTD37" s="45"/>
      <c r="FTE37" s="45"/>
      <c r="FTF37" s="45"/>
      <c r="FTG37" s="45"/>
      <c r="FTH37" s="45"/>
      <c r="FTI37" s="45"/>
      <c r="FTJ37" s="45"/>
      <c r="FTK37" s="45"/>
      <c r="FTL37" s="45"/>
      <c r="FTM37" s="45"/>
      <c r="FTN37" s="45"/>
      <c r="FTO37" s="45"/>
      <c r="FTP37" s="45"/>
      <c r="FTQ37" s="45"/>
      <c r="FTR37" s="45"/>
      <c r="FTS37" s="45"/>
      <c r="FTT37" s="45"/>
      <c r="FTU37" s="45"/>
      <c r="FTV37" s="45"/>
      <c r="FTW37" s="45"/>
      <c r="FTX37" s="45"/>
      <c r="FTY37" s="45"/>
      <c r="FTZ37" s="45"/>
      <c r="FUA37" s="45"/>
      <c r="FUB37" s="45"/>
      <c r="FUC37" s="45"/>
      <c r="FUD37" s="45"/>
      <c r="FUE37" s="45"/>
      <c r="FUF37" s="45"/>
      <c r="FUG37" s="45"/>
      <c r="FUH37" s="45"/>
      <c r="FUI37" s="45"/>
      <c r="FUJ37" s="45"/>
      <c r="FUK37" s="45"/>
      <c r="FUL37" s="45"/>
      <c r="FUM37" s="45"/>
      <c r="FUN37" s="45"/>
      <c r="FUO37" s="45"/>
      <c r="FUP37" s="45"/>
      <c r="FUQ37" s="45"/>
      <c r="FUR37" s="45"/>
      <c r="FUS37" s="45"/>
      <c r="FUT37" s="45"/>
      <c r="FUU37" s="45"/>
      <c r="FUV37" s="45"/>
      <c r="FUW37" s="45"/>
      <c r="FUX37" s="45"/>
      <c r="FUY37" s="45"/>
      <c r="FUZ37" s="45"/>
      <c r="FVA37" s="45"/>
      <c r="FVB37" s="45"/>
      <c r="FVC37" s="45"/>
      <c r="FVD37" s="45"/>
      <c r="FVE37" s="45"/>
      <c r="FVF37" s="45"/>
      <c r="FVG37" s="45"/>
      <c r="FVH37" s="45"/>
      <c r="FVI37" s="45"/>
      <c r="FVJ37" s="45"/>
      <c r="FVK37" s="45"/>
      <c r="FVL37" s="45"/>
      <c r="FVM37" s="45"/>
      <c r="FVN37" s="45"/>
      <c r="FVO37" s="45"/>
      <c r="FVP37" s="45"/>
      <c r="FVQ37" s="45"/>
      <c r="FVR37" s="45"/>
      <c r="FVS37" s="45"/>
      <c r="FVT37" s="45"/>
      <c r="FVU37" s="45"/>
      <c r="FVV37" s="45"/>
      <c r="FVW37" s="45"/>
      <c r="FVX37" s="45"/>
      <c r="FVY37" s="45"/>
      <c r="FVZ37" s="45"/>
      <c r="FWA37" s="45"/>
      <c r="FWB37" s="45"/>
      <c r="FWC37" s="45"/>
      <c r="FWD37" s="45"/>
      <c r="FWE37" s="45"/>
      <c r="FWF37" s="45"/>
      <c r="FWG37" s="45"/>
      <c r="FWH37" s="45"/>
      <c r="FWI37" s="45"/>
      <c r="FWJ37" s="45"/>
      <c r="FWK37" s="45"/>
      <c r="FWL37" s="45"/>
      <c r="FWM37" s="45"/>
      <c r="FWN37" s="45"/>
      <c r="FWO37" s="45"/>
      <c r="FWP37" s="45"/>
      <c r="FWQ37" s="45"/>
      <c r="FWR37" s="45"/>
      <c r="FWS37" s="45"/>
      <c r="FWT37" s="45"/>
      <c r="FWU37" s="45"/>
      <c r="FWV37" s="45"/>
      <c r="FWW37" s="45"/>
      <c r="FWX37" s="45"/>
      <c r="FWY37" s="45"/>
      <c r="FWZ37" s="45"/>
      <c r="FXA37" s="45"/>
      <c r="FXB37" s="45"/>
      <c r="FXC37" s="45"/>
      <c r="FXD37" s="45"/>
      <c r="FXE37" s="45"/>
      <c r="FXF37" s="45"/>
      <c r="FXG37" s="45"/>
      <c r="FXH37" s="45"/>
      <c r="FXI37" s="45"/>
      <c r="FXJ37" s="45"/>
      <c r="FXK37" s="45"/>
      <c r="FXL37" s="45"/>
      <c r="FXM37" s="45"/>
      <c r="FXN37" s="45"/>
      <c r="FXO37" s="45"/>
      <c r="FXP37" s="45"/>
      <c r="FXQ37" s="45"/>
      <c r="FXR37" s="45"/>
      <c r="FXS37" s="45"/>
      <c r="FXT37" s="45"/>
      <c r="FXU37" s="45"/>
      <c r="FXV37" s="45"/>
      <c r="FXW37" s="45"/>
      <c r="FXX37" s="45"/>
      <c r="FXY37" s="45"/>
      <c r="FXZ37" s="45"/>
      <c r="FYA37" s="45"/>
      <c r="FYB37" s="45"/>
      <c r="FYC37" s="45"/>
      <c r="FYD37" s="45"/>
      <c r="FYE37" s="45"/>
      <c r="FYF37" s="45"/>
      <c r="FYG37" s="45"/>
      <c r="FYH37" s="45"/>
      <c r="FYI37" s="45"/>
      <c r="FYJ37" s="45"/>
      <c r="FYK37" s="45"/>
      <c r="FYL37" s="45"/>
      <c r="FYM37" s="45"/>
      <c r="FYN37" s="45"/>
      <c r="FYO37" s="45"/>
      <c r="FYP37" s="45"/>
      <c r="FYQ37" s="45"/>
      <c r="FYR37" s="45"/>
      <c r="FYS37" s="45"/>
      <c r="FYT37" s="45"/>
      <c r="FYU37" s="45"/>
      <c r="FYV37" s="45"/>
      <c r="FYW37" s="45"/>
      <c r="FYX37" s="45"/>
      <c r="FYY37" s="45"/>
      <c r="FYZ37" s="45"/>
      <c r="FZA37" s="45"/>
      <c r="FZB37" s="45"/>
      <c r="FZC37" s="45"/>
      <c r="FZD37" s="45"/>
      <c r="FZE37" s="45"/>
      <c r="FZF37" s="45"/>
      <c r="FZG37" s="45"/>
      <c r="FZH37" s="45"/>
      <c r="FZI37" s="45"/>
      <c r="FZJ37" s="45"/>
      <c r="FZK37" s="45"/>
      <c r="FZL37" s="45"/>
      <c r="FZM37" s="45"/>
      <c r="FZN37" s="45"/>
      <c r="FZO37" s="45"/>
      <c r="FZP37" s="45"/>
      <c r="FZQ37" s="45"/>
      <c r="FZR37" s="45"/>
      <c r="FZS37" s="45"/>
      <c r="FZT37" s="45"/>
      <c r="FZU37" s="45"/>
      <c r="FZV37" s="45"/>
      <c r="FZW37" s="45"/>
      <c r="FZX37" s="45"/>
      <c r="FZY37" s="45"/>
      <c r="FZZ37" s="45"/>
      <c r="GAA37" s="45"/>
      <c r="GAB37" s="45"/>
      <c r="GAC37" s="45"/>
      <c r="GAD37" s="45"/>
      <c r="GAE37" s="45"/>
      <c r="GAF37" s="45"/>
      <c r="GAG37" s="45"/>
      <c r="GAH37" s="45"/>
      <c r="GAI37" s="45"/>
      <c r="GAJ37" s="45"/>
      <c r="GAK37" s="45"/>
      <c r="GAL37" s="45"/>
      <c r="GAM37" s="45"/>
      <c r="GAN37" s="45"/>
      <c r="GAO37" s="45"/>
      <c r="GAP37" s="45"/>
      <c r="GAQ37" s="45"/>
      <c r="GAR37" s="45"/>
      <c r="GAS37" s="45"/>
      <c r="GAT37" s="45"/>
      <c r="GAU37" s="45"/>
      <c r="GAV37" s="45"/>
      <c r="GAW37" s="45"/>
      <c r="GAX37" s="45"/>
      <c r="GAY37" s="45"/>
      <c r="GAZ37" s="45"/>
      <c r="GBA37" s="45"/>
      <c r="GBB37" s="45"/>
      <c r="GBC37" s="45"/>
      <c r="GBD37" s="45"/>
      <c r="GBE37" s="45"/>
      <c r="GBF37" s="45"/>
      <c r="GBG37" s="45"/>
      <c r="GBH37" s="45"/>
      <c r="GBI37" s="45"/>
      <c r="GBJ37" s="45"/>
      <c r="GBK37" s="45"/>
      <c r="GBL37" s="45"/>
      <c r="GBM37" s="45"/>
      <c r="GBN37" s="45"/>
      <c r="GBO37" s="45"/>
      <c r="GBP37" s="45"/>
      <c r="GBQ37" s="45"/>
      <c r="GBR37" s="45"/>
      <c r="GBS37" s="45"/>
      <c r="GBT37" s="45"/>
      <c r="GBU37" s="45"/>
      <c r="GBV37" s="45"/>
      <c r="GBW37" s="45"/>
      <c r="GBX37" s="45"/>
      <c r="GBY37" s="45"/>
      <c r="GBZ37" s="45"/>
      <c r="GCA37" s="45"/>
      <c r="GCB37" s="45"/>
      <c r="GCC37" s="45"/>
      <c r="GCD37" s="45"/>
      <c r="GCE37" s="45"/>
      <c r="GCF37" s="45"/>
      <c r="GCG37" s="45"/>
      <c r="GCH37" s="45"/>
      <c r="GCI37" s="45"/>
      <c r="GCJ37" s="45"/>
      <c r="GCK37" s="45"/>
      <c r="GCL37" s="45"/>
      <c r="GCM37" s="45"/>
      <c r="GCN37" s="45"/>
      <c r="GCO37" s="45"/>
      <c r="GCP37" s="45"/>
      <c r="GCQ37" s="45"/>
      <c r="GCR37" s="45"/>
      <c r="GCS37" s="45"/>
      <c r="GCT37" s="45"/>
      <c r="GCU37" s="45"/>
      <c r="GCV37" s="45"/>
      <c r="GCW37" s="45"/>
      <c r="GCX37" s="45"/>
      <c r="GCY37" s="45"/>
      <c r="GCZ37" s="45"/>
      <c r="GDA37" s="45"/>
      <c r="GDB37" s="45"/>
      <c r="GDC37" s="45"/>
      <c r="GDD37" s="45"/>
      <c r="GDE37" s="45"/>
      <c r="GDF37" s="45"/>
      <c r="GDG37" s="45"/>
      <c r="GDH37" s="45"/>
      <c r="GDI37" s="45"/>
      <c r="GDJ37" s="45"/>
      <c r="GDK37" s="45"/>
      <c r="GDL37" s="45"/>
      <c r="GDM37" s="45"/>
      <c r="GDN37" s="45"/>
      <c r="GDO37" s="45"/>
      <c r="GDP37" s="45"/>
      <c r="GDQ37" s="45"/>
      <c r="GDR37" s="45"/>
      <c r="GDS37" s="45"/>
      <c r="GDT37" s="45"/>
      <c r="GDU37" s="45"/>
      <c r="GDV37" s="45"/>
      <c r="GDW37" s="45"/>
      <c r="GDX37" s="45"/>
      <c r="GDY37" s="45"/>
      <c r="GDZ37" s="45"/>
      <c r="GEA37" s="45"/>
      <c r="GEB37" s="45"/>
      <c r="GEC37" s="45"/>
      <c r="GED37" s="45"/>
      <c r="GEE37" s="45"/>
      <c r="GEF37" s="45"/>
      <c r="GEG37" s="45"/>
      <c r="GEH37" s="45"/>
      <c r="GEI37" s="45"/>
      <c r="GEJ37" s="45"/>
      <c r="GEK37" s="45"/>
      <c r="GEL37" s="45"/>
      <c r="GEM37" s="45"/>
      <c r="GEN37" s="45"/>
      <c r="GEO37" s="45"/>
      <c r="GEP37" s="45"/>
      <c r="GEQ37" s="45"/>
      <c r="GER37" s="45"/>
      <c r="GES37" s="45"/>
      <c r="GET37" s="45"/>
      <c r="GEU37" s="45"/>
      <c r="GEV37" s="45"/>
      <c r="GEW37" s="45"/>
      <c r="GEX37" s="45"/>
      <c r="GEY37" s="45"/>
      <c r="GEZ37" s="45"/>
      <c r="GFA37" s="45"/>
      <c r="GFB37" s="45"/>
      <c r="GFC37" s="45"/>
      <c r="GFD37" s="45"/>
      <c r="GFE37" s="45"/>
      <c r="GFF37" s="45"/>
      <c r="GFG37" s="45"/>
      <c r="GFH37" s="45"/>
      <c r="GFI37" s="45"/>
      <c r="GFJ37" s="45"/>
      <c r="GFK37" s="45"/>
      <c r="GFL37" s="45"/>
      <c r="GFM37" s="45"/>
      <c r="GFN37" s="45"/>
      <c r="GFO37" s="45"/>
      <c r="GFP37" s="45"/>
      <c r="GFQ37" s="45"/>
      <c r="GFR37" s="45"/>
      <c r="GFS37" s="45"/>
      <c r="GFT37" s="45"/>
      <c r="GFU37" s="45"/>
      <c r="GFV37" s="45"/>
      <c r="GFW37" s="45"/>
      <c r="GFX37" s="45"/>
      <c r="GFY37" s="45"/>
      <c r="GFZ37" s="45"/>
      <c r="GGA37" s="45"/>
      <c r="GGB37" s="45"/>
      <c r="GGC37" s="45"/>
      <c r="GGD37" s="45"/>
      <c r="GGE37" s="45"/>
      <c r="GGF37" s="45"/>
      <c r="GGG37" s="45"/>
      <c r="GGH37" s="45"/>
      <c r="GGI37" s="45"/>
      <c r="GGJ37" s="45"/>
      <c r="GGK37" s="45"/>
      <c r="GGL37" s="45"/>
      <c r="GGM37" s="45"/>
      <c r="GGN37" s="45"/>
      <c r="GGO37" s="45"/>
      <c r="GGP37" s="45"/>
      <c r="GGQ37" s="45"/>
      <c r="GGR37" s="45"/>
      <c r="GGS37" s="45"/>
      <c r="GGT37" s="45"/>
      <c r="GGU37" s="45"/>
      <c r="GGV37" s="45"/>
      <c r="GGW37" s="45"/>
      <c r="GGX37" s="45"/>
      <c r="GGY37" s="45"/>
      <c r="GGZ37" s="45"/>
      <c r="GHA37" s="45"/>
      <c r="GHB37" s="45"/>
      <c r="GHC37" s="45"/>
      <c r="GHD37" s="45"/>
      <c r="GHE37" s="45"/>
      <c r="GHF37" s="45"/>
      <c r="GHG37" s="45"/>
      <c r="GHH37" s="45"/>
      <c r="GHI37" s="45"/>
      <c r="GHJ37" s="45"/>
      <c r="GHK37" s="45"/>
      <c r="GHL37" s="45"/>
      <c r="GHM37" s="45"/>
      <c r="GHN37" s="45"/>
      <c r="GHO37" s="45"/>
      <c r="GHP37" s="45"/>
      <c r="GHQ37" s="45"/>
      <c r="GHR37" s="45"/>
      <c r="GHS37" s="45"/>
      <c r="GHT37" s="45"/>
      <c r="GHU37" s="45"/>
      <c r="GHV37" s="45"/>
      <c r="GHW37" s="45"/>
      <c r="GHX37" s="45"/>
      <c r="GHY37" s="45"/>
      <c r="GHZ37" s="45"/>
      <c r="GIA37" s="45"/>
      <c r="GIB37" s="45"/>
      <c r="GIC37" s="45"/>
      <c r="GID37" s="45"/>
      <c r="GIE37" s="45"/>
      <c r="GIF37" s="45"/>
      <c r="GIG37" s="45"/>
      <c r="GIH37" s="45"/>
      <c r="GII37" s="45"/>
      <c r="GIJ37" s="45"/>
      <c r="GIK37" s="45"/>
      <c r="GIL37" s="45"/>
      <c r="GIM37" s="45"/>
      <c r="GIN37" s="45"/>
      <c r="GIO37" s="45"/>
      <c r="GIP37" s="45"/>
      <c r="GIQ37" s="45"/>
      <c r="GIR37" s="45"/>
      <c r="GIS37" s="45"/>
      <c r="GIT37" s="45"/>
      <c r="GIU37" s="45"/>
      <c r="GIV37" s="45"/>
      <c r="GIW37" s="45"/>
      <c r="GIX37" s="45"/>
      <c r="GIY37" s="45"/>
      <c r="GIZ37" s="45"/>
      <c r="GJA37" s="45"/>
      <c r="GJB37" s="45"/>
      <c r="GJC37" s="45"/>
      <c r="GJD37" s="45"/>
      <c r="GJE37" s="45"/>
      <c r="GJF37" s="45"/>
      <c r="GJG37" s="45"/>
      <c r="GJH37" s="45"/>
      <c r="GJI37" s="45"/>
      <c r="GJJ37" s="45"/>
      <c r="GJK37" s="45"/>
      <c r="GJL37" s="45"/>
      <c r="GJM37" s="45"/>
      <c r="GJN37" s="45"/>
      <c r="GJO37" s="45"/>
      <c r="GJP37" s="45"/>
      <c r="GJQ37" s="45"/>
      <c r="GJR37" s="45"/>
      <c r="GJS37" s="45"/>
      <c r="GJT37" s="45"/>
      <c r="GJU37" s="45"/>
      <c r="GJV37" s="45"/>
      <c r="GJW37" s="45"/>
      <c r="GJX37" s="45"/>
      <c r="GJY37" s="45"/>
      <c r="GJZ37" s="45"/>
      <c r="GKA37" s="45"/>
      <c r="GKB37" s="45"/>
      <c r="GKC37" s="45"/>
      <c r="GKD37" s="45"/>
      <c r="GKE37" s="45"/>
      <c r="GKF37" s="45"/>
      <c r="GKG37" s="45"/>
      <c r="GKH37" s="45"/>
      <c r="GKI37" s="45"/>
      <c r="GKJ37" s="45"/>
      <c r="GKK37" s="45"/>
      <c r="GKL37" s="45"/>
      <c r="GKM37" s="45"/>
      <c r="GKN37" s="45"/>
      <c r="GKO37" s="45"/>
      <c r="GKP37" s="45"/>
      <c r="GKQ37" s="45"/>
      <c r="GKR37" s="45"/>
      <c r="GKS37" s="45"/>
      <c r="GKT37" s="45"/>
      <c r="GKU37" s="45"/>
      <c r="GKV37" s="45"/>
      <c r="GKW37" s="45"/>
      <c r="GKX37" s="45"/>
      <c r="GKY37" s="45"/>
      <c r="GKZ37" s="45"/>
      <c r="GLA37" s="45"/>
      <c r="GLB37" s="45"/>
      <c r="GLC37" s="45"/>
      <c r="GLD37" s="45"/>
      <c r="GLE37" s="45"/>
      <c r="GLF37" s="45"/>
      <c r="GLG37" s="45"/>
      <c r="GLH37" s="45"/>
      <c r="GLI37" s="45"/>
      <c r="GLJ37" s="45"/>
      <c r="GLK37" s="45"/>
      <c r="GLL37" s="45"/>
      <c r="GLM37" s="45"/>
      <c r="GLN37" s="45"/>
      <c r="GLO37" s="45"/>
      <c r="GLP37" s="45"/>
      <c r="GLQ37" s="45"/>
      <c r="GLR37" s="45"/>
      <c r="GLS37" s="45"/>
      <c r="GLT37" s="45"/>
      <c r="GLU37" s="45"/>
      <c r="GLV37" s="45"/>
      <c r="GLW37" s="45"/>
      <c r="GLX37" s="45"/>
      <c r="GLY37" s="45"/>
      <c r="GLZ37" s="45"/>
      <c r="GMA37" s="45"/>
      <c r="GMB37" s="45"/>
      <c r="GMC37" s="45"/>
      <c r="GMD37" s="45"/>
      <c r="GME37" s="45"/>
      <c r="GMF37" s="45"/>
      <c r="GMG37" s="45"/>
      <c r="GMH37" s="45"/>
      <c r="GMI37" s="45"/>
      <c r="GMJ37" s="45"/>
      <c r="GMK37" s="45"/>
      <c r="GML37" s="45"/>
      <c r="GMM37" s="45"/>
      <c r="GMN37" s="45"/>
      <c r="GMO37" s="45"/>
      <c r="GMP37" s="45"/>
      <c r="GMQ37" s="45"/>
      <c r="GMR37" s="45"/>
      <c r="GMS37" s="45"/>
      <c r="GMT37" s="45"/>
      <c r="GMU37" s="45"/>
      <c r="GMV37" s="45"/>
      <c r="GMW37" s="45"/>
      <c r="GMX37" s="45"/>
      <c r="GMY37" s="45"/>
      <c r="GMZ37" s="45"/>
      <c r="GNA37" s="45"/>
      <c r="GNB37" s="45"/>
      <c r="GNC37" s="45"/>
      <c r="GND37" s="45"/>
      <c r="GNE37" s="45"/>
      <c r="GNF37" s="45"/>
      <c r="GNG37" s="45"/>
      <c r="GNH37" s="45"/>
      <c r="GNI37" s="45"/>
      <c r="GNJ37" s="45"/>
      <c r="GNK37" s="45"/>
      <c r="GNL37" s="45"/>
      <c r="GNM37" s="45"/>
      <c r="GNN37" s="45"/>
      <c r="GNO37" s="45"/>
      <c r="GNP37" s="45"/>
      <c r="GNQ37" s="45"/>
      <c r="GNR37" s="45"/>
      <c r="GNS37" s="45"/>
      <c r="GNT37" s="45"/>
      <c r="GNU37" s="45"/>
      <c r="GNV37" s="45"/>
      <c r="GNW37" s="45"/>
      <c r="GNX37" s="45"/>
      <c r="GNY37" s="45"/>
      <c r="GNZ37" s="45"/>
      <c r="GOA37" s="45"/>
      <c r="GOB37" s="45"/>
      <c r="GOC37" s="45"/>
      <c r="GOD37" s="45"/>
      <c r="GOE37" s="45"/>
      <c r="GOF37" s="45"/>
      <c r="GOG37" s="45"/>
      <c r="GOH37" s="45"/>
      <c r="GOI37" s="45"/>
      <c r="GOJ37" s="45"/>
      <c r="GOK37" s="45"/>
      <c r="GOL37" s="45"/>
      <c r="GOM37" s="45"/>
      <c r="GON37" s="45"/>
      <c r="GOO37" s="45"/>
      <c r="GOP37" s="45"/>
      <c r="GOQ37" s="45"/>
      <c r="GOR37" s="45"/>
      <c r="GOS37" s="45"/>
      <c r="GOT37" s="45"/>
      <c r="GOU37" s="45"/>
      <c r="GOV37" s="45"/>
      <c r="GOW37" s="45"/>
      <c r="GOX37" s="45"/>
      <c r="GOY37" s="45"/>
      <c r="GOZ37" s="45"/>
      <c r="GPA37" s="45"/>
      <c r="GPB37" s="45"/>
      <c r="GPC37" s="45"/>
      <c r="GPD37" s="45"/>
      <c r="GPE37" s="45"/>
      <c r="GPF37" s="45"/>
      <c r="GPG37" s="45"/>
      <c r="GPH37" s="45"/>
      <c r="GPI37" s="45"/>
      <c r="GPJ37" s="45"/>
      <c r="GPK37" s="45"/>
      <c r="GPL37" s="45"/>
      <c r="GPM37" s="45"/>
      <c r="GPN37" s="45"/>
      <c r="GPO37" s="45"/>
      <c r="GPP37" s="45"/>
      <c r="GPQ37" s="45"/>
      <c r="GPR37" s="45"/>
      <c r="GPS37" s="45"/>
      <c r="GPT37" s="45"/>
      <c r="GPU37" s="45"/>
      <c r="GPV37" s="45"/>
      <c r="GPW37" s="45"/>
      <c r="GPX37" s="45"/>
      <c r="GPY37" s="45"/>
      <c r="GPZ37" s="45"/>
      <c r="GQA37" s="45"/>
      <c r="GQB37" s="45"/>
      <c r="GQC37" s="45"/>
      <c r="GQD37" s="45"/>
      <c r="GQE37" s="45"/>
      <c r="GQF37" s="45"/>
      <c r="GQG37" s="45"/>
      <c r="GQH37" s="45"/>
      <c r="GQI37" s="45"/>
      <c r="GQJ37" s="45"/>
      <c r="GQK37" s="45"/>
      <c r="GQL37" s="45"/>
      <c r="GQM37" s="45"/>
      <c r="GQN37" s="45"/>
      <c r="GQO37" s="45"/>
      <c r="GQP37" s="45"/>
      <c r="GQQ37" s="45"/>
      <c r="GQR37" s="45"/>
      <c r="GQS37" s="45"/>
      <c r="GQT37" s="45"/>
      <c r="GQU37" s="45"/>
      <c r="GQV37" s="45"/>
      <c r="GQW37" s="45"/>
      <c r="GQX37" s="45"/>
      <c r="GQY37" s="45"/>
      <c r="GQZ37" s="45"/>
      <c r="GRA37" s="45"/>
      <c r="GRB37" s="45"/>
      <c r="GRC37" s="45"/>
      <c r="GRD37" s="45"/>
      <c r="GRE37" s="45"/>
      <c r="GRF37" s="45"/>
      <c r="GRG37" s="45"/>
      <c r="GRH37" s="45"/>
      <c r="GRI37" s="45"/>
      <c r="GRJ37" s="45"/>
      <c r="GRK37" s="45"/>
      <c r="GRL37" s="45"/>
      <c r="GRM37" s="45"/>
      <c r="GRN37" s="45"/>
      <c r="GRO37" s="45"/>
      <c r="GRP37" s="45"/>
      <c r="GRQ37" s="45"/>
      <c r="GRR37" s="45"/>
      <c r="GRS37" s="45"/>
      <c r="GRT37" s="45"/>
      <c r="GRU37" s="45"/>
      <c r="GRV37" s="45"/>
      <c r="GRW37" s="45"/>
      <c r="GRX37" s="45"/>
      <c r="GRY37" s="45"/>
      <c r="GRZ37" s="45"/>
      <c r="GSA37" s="45"/>
      <c r="GSB37" s="45"/>
      <c r="GSC37" s="45"/>
      <c r="GSD37" s="45"/>
      <c r="GSE37" s="45"/>
      <c r="GSF37" s="45"/>
      <c r="GSG37" s="45"/>
      <c r="GSH37" s="45"/>
      <c r="GSI37" s="45"/>
      <c r="GSJ37" s="45"/>
      <c r="GSK37" s="45"/>
      <c r="GSL37" s="45"/>
      <c r="GSM37" s="45"/>
      <c r="GSN37" s="45"/>
      <c r="GSO37" s="45"/>
      <c r="GSP37" s="45"/>
      <c r="GSQ37" s="45"/>
      <c r="GSR37" s="45"/>
      <c r="GSS37" s="45"/>
      <c r="GST37" s="45"/>
      <c r="GSU37" s="45"/>
      <c r="GSV37" s="45"/>
      <c r="GSW37" s="45"/>
      <c r="GSX37" s="45"/>
      <c r="GSY37" s="45"/>
      <c r="GSZ37" s="45"/>
      <c r="GTA37" s="45"/>
      <c r="GTB37" s="45"/>
      <c r="GTC37" s="45"/>
      <c r="GTD37" s="45"/>
      <c r="GTE37" s="45"/>
      <c r="GTF37" s="45"/>
      <c r="GTG37" s="45"/>
      <c r="GTH37" s="45"/>
      <c r="GTI37" s="45"/>
      <c r="GTJ37" s="45"/>
      <c r="GTK37" s="45"/>
      <c r="GTL37" s="45"/>
      <c r="GTM37" s="45"/>
      <c r="GTN37" s="45"/>
      <c r="GTO37" s="45"/>
      <c r="GTP37" s="45"/>
      <c r="GTQ37" s="45"/>
      <c r="GTR37" s="45"/>
      <c r="GTS37" s="45"/>
      <c r="GTT37" s="45"/>
      <c r="GTU37" s="45"/>
      <c r="GTV37" s="45"/>
      <c r="GTW37" s="45"/>
      <c r="GTX37" s="45"/>
      <c r="GTY37" s="45"/>
      <c r="GTZ37" s="45"/>
      <c r="GUA37" s="45"/>
      <c r="GUB37" s="45"/>
      <c r="GUC37" s="45"/>
      <c r="GUD37" s="45"/>
      <c r="GUE37" s="45"/>
      <c r="GUF37" s="45"/>
      <c r="GUG37" s="45"/>
      <c r="GUH37" s="45"/>
      <c r="GUI37" s="45"/>
      <c r="GUJ37" s="45"/>
      <c r="GUK37" s="45"/>
      <c r="GUL37" s="45"/>
      <c r="GUM37" s="45"/>
      <c r="GUN37" s="45"/>
      <c r="GUO37" s="45"/>
      <c r="GUP37" s="45"/>
      <c r="GUQ37" s="45"/>
      <c r="GUR37" s="45"/>
      <c r="GUS37" s="45"/>
      <c r="GUT37" s="45"/>
      <c r="GUU37" s="45"/>
      <c r="GUV37" s="45"/>
      <c r="GUW37" s="45"/>
      <c r="GUX37" s="45"/>
      <c r="GUY37" s="45"/>
      <c r="GUZ37" s="45"/>
      <c r="GVA37" s="45"/>
      <c r="GVB37" s="45"/>
      <c r="GVC37" s="45"/>
      <c r="GVD37" s="45"/>
      <c r="GVE37" s="45"/>
      <c r="GVF37" s="45"/>
      <c r="GVG37" s="45"/>
      <c r="GVH37" s="45"/>
      <c r="GVI37" s="45"/>
      <c r="GVJ37" s="45"/>
      <c r="GVK37" s="45"/>
      <c r="GVL37" s="45"/>
      <c r="GVM37" s="45"/>
      <c r="GVN37" s="45"/>
      <c r="GVO37" s="45"/>
      <c r="GVP37" s="45"/>
      <c r="GVQ37" s="45"/>
      <c r="GVR37" s="45"/>
      <c r="GVS37" s="45"/>
      <c r="GVT37" s="45"/>
      <c r="GVU37" s="45"/>
      <c r="GVV37" s="45"/>
      <c r="GVW37" s="45"/>
      <c r="GVX37" s="45"/>
      <c r="GVY37" s="45"/>
      <c r="GVZ37" s="45"/>
      <c r="GWA37" s="45"/>
      <c r="GWB37" s="45"/>
      <c r="GWC37" s="45"/>
      <c r="GWD37" s="45"/>
      <c r="GWE37" s="45"/>
      <c r="GWF37" s="45"/>
      <c r="GWG37" s="45"/>
      <c r="GWH37" s="45"/>
      <c r="GWI37" s="45"/>
      <c r="GWJ37" s="45"/>
      <c r="GWK37" s="45"/>
      <c r="GWL37" s="45"/>
      <c r="GWM37" s="45"/>
      <c r="GWN37" s="45"/>
      <c r="GWO37" s="45"/>
      <c r="GWP37" s="45"/>
      <c r="GWQ37" s="45"/>
      <c r="GWR37" s="45"/>
      <c r="GWS37" s="45"/>
      <c r="GWT37" s="45"/>
      <c r="GWU37" s="45"/>
      <c r="GWV37" s="45"/>
      <c r="GWW37" s="45"/>
      <c r="GWX37" s="45"/>
      <c r="GWY37" s="45"/>
      <c r="GWZ37" s="45"/>
      <c r="GXA37" s="45"/>
      <c r="GXB37" s="45"/>
      <c r="GXC37" s="45"/>
      <c r="GXD37" s="45"/>
      <c r="GXE37" s="45"/>
      <c r="GXF37" s="45"/>
      <c r="GXG37" s="45"/>
      <c r="GXH37" s="45"/>
      <c r="GXI37" s="45"/>
      <c r="GXJ37" s="45"/>
      <c r="GXK37" s="45"/>
      <c r="GXL37" s="45"/>
      <c r="GXM37" s="45"/>
      <c r="GXN37" s="45"/>
      <c r="GXO37" s="45"/>
      <c r="GXP37" s="45"/>
      <c r="GXQ37" s="45"/>
      <c r="GXR37" s="45"/>
      <c r="GXS37" s="45"/>
      <c r="GXT37" s="45"/>
      <c r="GXU37" s="45"/>
      <c r="GXV37" s="45"/>
      <c r="GXW37" s="45"/>
      <c r="GXX37" s="45"/>
      <c r="GXY37" s="45"/>
      <c r="GXZ37" s="45"/>
      <c r="GYA37" s="45"/>
      <c r="GYB37" s="45"/>
      <c r="GYC37" s="45"/>
      <c r="GYD37" s="45"/>
      <c r="GYE37" s="45"/>
      <c r="GYF37" s="45"/>
      <c r="GYG37" s="45"/>
      <c r="GYH37" s="45"/>
      <c r="GYI37" s="45"/>
      <c r="GYJ37" s="45"/>
      <c r="GYK37" s="45"/>
      <c r="GYL37" s="45"/>
      <c r="GYM37" s="45"/>
      <c r="GYN37" s="45"/>
      <c r="GYO37" s="45"/>
      <c r="GYP37" s="45"/>
      <c r="GYQ37" s="45"/>
      <c r="GYR37" s="45"/>
      <c r="GYS37" s="45"/>
      <c r="GYT37" s="45"/>
      <c r="GYU37" s="45"/>
      <c r="GYV37" s="45"/>
      <c r="GYW37" s="45"/>
      <c r="GYX37" s="45"/>
      <c r="GYY37" s="45"/>
      <c r="GYZ37" s="45"/>
      <c r="GZA37" s="45"/>
      <c r="GZB37" s="45"/>
      <c r="GZC37" s="45"/>
      <c r="GZD37" s="45"/>
      <c r="GZE37" s="45"/>
      <c r="GZF37" s="45"/>
      <c r="GZG37" s="45"/>
      <c r="GZH37" s="45"/>
      <c r="GZI37" s="45"/>
      <c r="GZJ37" s="45"/>
      <c r="GZK37" s="45"/>
      <c r="GZL37" s="45"/>
      <c r="GZM37" s="45"/>
      <c r="GZN37" s="45"/>
      <c r="GZO37" s="45"/>
      <c r="GZP37" s="45"/>
      <c r="GZQ37" s="45"/>
      <c r="GZR37" s="45"/>
      <c r="GZS37" s="45"/>
      <c r="GZT37" s="45"/>
      <c r="GZU37" s="45"/>
      <c r="GZV37" s="45"/>
      <c r="GZW37" s="45"/>
      <c r="GZX37" s="45"/>
      <c r="GZY37" s="45"/>
      <c r="GZZ37" s="45"/>
      <c r="HAA37" s="45"/>
      <c r="HAB37" s="45"/>
      <c r="HAC37" s="45"/>
      <c r="HAD37" s="45"/>
      <c r="HAE37" s="45"/>
      <c r="HAF37" s="45"/>
      <c r="HAG37" s="45"/>
      <c r="HAH37" s="45"/>
      <c r="HAI37" s="45"/>
      <c r="HAJ37" s="45"/>
      <c r="HAK37" s="45"/>
      <c r="HAL37" s="45"/>
      <c r="HAM37" s="45"/>
      <c r="HAN37" s="45"/>
      <c r="HAO37" s="45"/>
      <c r="HAP37" s="45"/>
      <c r="HAQ37" s="45"/>
      <c r="HAR37" s="45"/>
      <c r="HAS37" s="45"/>
      <c r="HAT37" s="45"/>
      <c r="HAU37" s="45"/>
      <c r="HAV37" s="45"/>
      <c r="HAW37" s="45"/>
      <c r="HAX37" s="45"/>
      <c r="HAY37" s="45"/>
      <c r="HAZ37" s="45"/>
      <c r="HBA37" s="45"/>
      <c r="HBB37" s="45"/>
      <c r="HBC37" s="45"/>
      <c r="HBD37" s="45"/>
      <c r="HBE37" s="45"/>
      <c r="HBF37" s="45"/>
      <c r="HBG37" s="45"/>
      <c r="HBH37" s="45"/>
      <c r="HBI37" s="45"/>
      <c r="HBJ37" s="45"/>
      <c r="HBK37" s="45"/>
      <c r="HBL37" s="45"/>
      <c r="HBM37" s="45"/>
      <c r="HBN37" s="45"/>
      <c r="HBO37" s="45"/>
      <c r="HBP37" s="45"/>
      <c r="HBQ37" s="45"/>
      <c r="HBR37" s="45"/>
      <c r="HBS37" s="45"/>
      <c r="HBT37" s="45"/>
      <c r="HBU37" s="45"/>
      <c r="HBV37" s="45"/>
      <c r="HBW37" s="45"/>
      <c r="HBX37" s="45"/>
      <c r="HBY37" s="45"/>
      <c r="HBZ37" s="45"/>
      <c r="HCA37" s="45"/>
      <c r="HCB37" s="45"/>
      <c r="HCC37" s="45"/>
      <c r="HCD37" s="45"/>
      <c r="HCE37" s="45"/>
      <c r="HCF37" s="45"/>
      <c r="HCG37" s="45"/>
      <c r="HCH37" s="45"/>
      <c r="HCI37" s="45"/>
      <c r="HCJ37" s="45"/>
      <c r="HCK37" s="45"/>
      <c r="HCL37" s="45"/>
      <c r="HCM37" s="45"/>
      <c r="HCN37" s="45"/>
      <c r="HCO37" s="45"/>
      <c r="HCP37" s="45"/>
      <c r="HCQ37" s="45"/>
      <c r="HCR37" s="45"/>
      <c r="HCS37" s="45"/>
      <c r="HCT37" s="45"/>
      <c r="HCU37" s="45"/>
      <c r="HCV37" s="45"/>
      <c r="HCW37" s="45"/>
      <c r="HCX37" s="45"/>
      <c r="HCY37" s="45"/>
      <c r="HCZ37" s="45"/>
      <c r="HDA37" s="45"/>
      <c r="HDB37" s="45"/>
      <c r="HDC37" s="45"/>
      <c r="HDD37" s="45"/>
      <c r="HDE37" s="45"/>
      <c r="HDF37" s="45"/>
      <c r="HDG37" s="45"/>
      <c r="HDH37" s="45"/>
      <c r="HDI37" s="45"/>
      <c r="HDJ37" s="45"/>
      <c r="HDK37" s="45"/>
      <c r="HDL37" s="45"/>
      <c r="HDM37" s="45"/>
      <c r="HDN37" s="45"/>
      <c r="HDO37" s="45"/>
      <c r="HDP37" s="45"/>
      <c r="HDQ37" s="45"/>
      <c r="HDR37" s="45"/>
      <c r="HDS37" s="45"/>
      <c r="HDT37" s="45"/>
      <c r="HDU37" s="45"/>
      <c r="HDV37" s="45"/>
      <c r="HDW37" s="45"/>
      <c r="HDX37" s="45"/>
      <c r="HDY37" s="45"/>
      <c r="HDZ37" s="45"/>
      <c r="HEA37" s="45"/>
      <c r="HEB37" s="45"/>
      <c r="HEC37" s="45"/>
      <c r="HED37" s="45"/>
      <c r="HEE37" s="45"/>
      <c r="HEF37" s="45"/>
      <c r="HEG37" s="45"/>
      <c r="HEH37" s="45"/>
      <c r="HEI37" s="45"/>
      <c r="HEJ37" s="45"/>
      <c r="HEK37" s="45"/>
      <c r="HEL37" s="45"/>
      <c r="HEM37" s="45"/>
      <c r="HEN37" s="45"/>
      <c r="HEO37" s="45"/>
      <c r="HEP37" s="45"/>
      <c r="HEQ37" s="45"/>
      <c r="HER37" s="45"/>
      <c r="HES37" s="45"/>
      <c r="HET37" s="45"/>
      <c r="HEU37" s="45"/>
      <c r="HEV37" s="45"/>
      <c r="HEW37" s="45"/>
      <c r="HEX37" s="45"/>
      <c r="HEY37" s="45"/>
      <c r="HEZ37" s="45"/>
      <c r="HFA37" s="45"/>
      <c r="HFB37" s="45"/>
      <c r="HFC37" s="45"/>
      <c r="HFD37" s="45"/>
      <c r="HFE37" s="45"/>
      <c r="HFF37" s="45"/>
      <c r="HFG37" s="45"/>
      <c r="HFH37" s="45"/>
      <c r="HFI37" s="45"/>
      <c r="HFJ37" s="45"/>
      <c r="HFK37" s="45"/>
      <c r="HFL37" s="45"/>
      <c r="HFM37" s="45"/>
      <c r="HFN37" s="45"/>
      <c r="HFO37" s="45"/>
      <c r="HFP37" s="45"/>
      <c r="HFQ37" s="45"/>
      <c r="HFR37" s="45"/>
      <c r="HFS37" s="45"/>
      <c r="HFT37" s="45"/>
      <c r="HFU37" s="45"/>
      <c r="HFV37" s="45"/>
      <c r="HFW37" s="45"/>
      <c r="HFX37" s="45"/>
      <c r="HFY37" s="45"/>
      <c r="HFZ37" s="45"/>
      <c r="HGA37" s="45"/>
      <c r="HGB37" s="45"/>
      <c r="HGC37" s="45"/>
      <c r="HGD37" s="45"/>
      <c r="HGE37" s="45"/>
      <c r="HGF37" s="45"/>
      <c r="HGG37" s="45"/>
      <c r="HGH37" s="45"/>
      <c r="HGI37" s="45"/>
      <c r="HGJ37" s="45"/>
      <c r="HGK37" s="45"/>
      <c r="HGL37" s="45"/>
      <c r="HGM37" s="45"/>
      <c r="HGN37" s="45"/>
      <c r="HGO37" s="45"/>
      <c r="HGP37" s="45"/>
      <c r="HGQ37" s="45"/>
      <c r="HGR37" s="45"/>
      <c r="HGS37" s="45"/>
      <c r="HGT37" s="45"/>
      <c r="HGU37" s="45"/>
      <c r="HGV37" s="45"/>
      <c r="HGW37" s="45"/>
      <c r="HGX37" s="45"/>
      <c r="HGY37" s="45"/>
      <c r="HGZ37" s="45"/>
      <c r="HHA37" s="45"/>
      <c r="HHB37" s="45"/>
      <c r="HHC37" s="45"/>
      <c r="HHD37" s="45"/>
      <c r="HHE37" s="45"/>
      <c r="HHF37" s="45"/>
      <c r="HHG37" s="45"/>
      <c r="HHH37" s="45"/>
      <c r="HHI37" s="45"/>
      <c r="HHJ37" s="45"/>
      <c r="HHK37" s="45"/>
      <c r="HHL37" s="45"/>
      <c r="HHM37" s="45"/>
      <c r="HHN37" s="45"/>
      <c r="HHO37" s="45"/>
      <c r="HHP37" s="45"/>
      <c r="HHQ37" s="45"/>
      <c r="HHR37" s="45"/>
      <c r="HHS37" s="45"/>
      <c r="HHT37" s="45"/>
      <c r="HHU37" s="45"/>
      <c r="HHV37" s="45"/>
      <c r="HHW37" s="45"/>
      <c r="HHX37" s="45"/>
      <c r="HHY37" s="45"/>
      <c r="HHZ37" s="45"/>
      <c r="HIA37" s="45"/>
      <c r="HIB37" s="45"/>
      <c r="HIC37" s="45"/>
      <c r="HID37" s="45"/>
      <c r="HIE37" s="45"/>
      <c r="HIF37" s="45"/>
      <c r="HIG37" s="45"/>
      <c r="HIH37" s="45"/>
      <c r="HII37" s="45"/>
      <c r="HIJ37" s="45"/>
      <c r="HIK37" s="45"/>
      <c r="HIL37" s="45"/>
      <c r="HIM37" s="45"/>
      <c r="HIN37" s="45"/>
      <c r="HIO37" s="45"/>
      <c r="HIP37" s="45"/>
      <c r="HIQ37" s="45"/>
      <c r="HIR37" s="45"/>
      <c r="HIS37" s="45"/>
      <c r="HIT37" s="45"/>
      <c r="HIU37" s="45"/>
      <c r="HIV37" s="45"/>
      <c r="HIW37" s="45"/>
      <c r="HIX37" s="45"/>
      <c r="HIY37" s="45"/>
      <c r="HIZ37" s="45"/>
      <c r="HJA37" s="45"/>
      <c r="HJB37" s="45"/>
      <c r="HJC37" s="45"/>
      <c r="HJD37" s="45"/>
      <c r="HJE37" s="45"/>
      <c r="HJF37" s="45"/>
      <c r="HJG37" s="45"/>
      <c r="HJH37" s="45"/>
      <c r="HJI37" s="45"/>
      <c r="HJJ37" s="45"/>
      <c r="HJK37" s="45"/>
      <c r="HJL37" s="45"/>
      <c r="HJM37" s="45"/>
      <c r="HJN37" s="45"/>
      <c r="HJO37" s="45"/>
      <c r="HJP37" s="45"/>
      <c r="HJQ37" s="45"/>
      <c r="HJR37" s="45"/>
      <c r="HJS37" s="45"/>
      <c r="HJT37" s="45"/>
      <c r="HJU37" s="45"/>
      <c r="HJV37" s="45"/>
      <c r="HJW37" s="45"/>
      <c r="HJX37" s="45"/>
      <c r="HJY37" s="45"/>
      <c r="HJZ37" s="45"/>
      <c r="HKA37" s="45"/>
      <c r="HKB37" s="45"/>
      <c r="HKC37" s="45"/>
      <c r="HKD37" s="45"/>
      <c r="HKE37" s="45"/>
      <c r="HKF37" s="45"/>
      <c r="HKG37" s="45"/>
      <c r="HKH37" s="45"/>
      <c r="HKI37" s="45"/>
      <c r="HKJ37" s="45"/>
      <c r="HKK37" s="45"/>
      <c r="HKL37" s="45"/>
      <c r="HKM37" s="45"/>
      <c r="HKN37" s="45"/>
      <c r="HKO37" s="45"/>
      <c r="HKP37" s="45"/>
      <c r="HKQ37" s="45"/>
      <c r="HKR37" s="45"/>
      <c r="HKS37" s="45"/>
      <c r="HKT37" s="45"/>
      <c r="HKU37" s="45"/>
      <c r="HKV37" s="45"/>
      <c r="HKW37" s="45"/>
      <c r="HKX37" s="45"/>
      <c r="HKY37" s="45"/>
      <c r="HKZ37" s="45"/>
      <c r="HLA37" s="45"/>
      <c r="HLB37" s="45"/>
      <c r="HLC37" s="45"/>
      <c r="HLD37" s="45"/>
      <c r="HLE37" s="45"/>
      <c r="HLF37" s="45"/>
      <c r="HLG37" s="45"/>
      <c r="HLH37" s="45"/>
      <c r="HLI37" s="45"/>
      <c r="HLJ37" s="45"/>
      <c r="HLK37" s="45"/>
      <c r="HLL37" s="45"/>
      <c r="HLM37" s="45"/>
      <c r="HLN37" s="45"/>
      <c r="HLO37" s="45"/>
      <c r="HLP37" s="45"/>
      <c r="HLQ37" s="45"/>
      <c r="HLR37" s="45"/>
      <c r="HLS37" s="45"/>
      <c r="HLT37" s="45"/>
      <c r="HLU37" s="45"/>
      <c r="HLV37" s="45"/>
      <c r="HLW37" s="45"/>
      <c r="HLX37" s="45"/>
      <c r="HLY37" s="45"/>
      <c r="HLZ37" s="45"/>
      <c r="HMA37" s="45"/>
      <c r="HMB37" s="45"/>
      <c r="HMC37" s="45"/>
      <c r="HMD37" s="45"/>
      <c r="HME37" s="45"/>
      <c r="HMF37" s="45"/>
      <c r="HMG37" s="45"/>
      <c r="HMH37" s="45"/>
      <c r="HMI37" s="45"/>
      <c r="HMJ37" s="45"/>
      <c r="HMK37" s="45"/>
      <c r="HML37" s="45"/>
      <c r="HMM37" s="45"/>
      <c r="HMN37" s="45"/>
      <c r="HMO37" s="45"/>
      <c r="HMP37" s="45"/>
      <c r="HMQ37" s="45"/>
      <c r="HMR37" s="45"/>
      <c r="HMS37" s="45"/>
      <c r="HMT37" s="45"/>
      <c r="HMU37" s="45"/>
      <c r="HMV37" s="45"/>
      <c r="HMW37" s="45"/>
      <c r="HMX37" s="45"/>
      <c r="HMY37" s="45"/>
      <c r="HMZ37" s="45"/>
      <c r="HNA37" s="45"/>
      <c r="HNB37" s="45"/>
      <c r="HNC37" s="45"/>
      <c r="HND37" s="45"/>
      <c r="HNE37" s="45"/>
      <c r="HNF37" s="45"/>
      <c r="HNG37" s="45"/>
      <c r="HNH37" s="45"/>
      <c r="HNI37" s="45"/>
      <c r="HNJ37" s="45"/>
      <c r="HNK37" s="45"/>
      <c r="HNL37" s="45"/>
      <c r="HNM37" s="45"/>
      <c r="HNN37" s="45"/>
      <c r="HNO37" s="45"/>
      <c r="HNP37" s="45"/>
      <c r="HNQ37" s="45"/>
      <c r="HNR37" s="45"/>
      <c r="HNS37" s="45"/>
      <c r="HNT37" s="45"/>
      <c r="HNU37" s="45"/>
      <c r="HNV37" s="45"/>
      <c r="HNW37" s="45"/>
      <c r="HNX37" s="45"/>
      <c r="HNY37" s="45"/>
      <c r="HNZ37" s="45"/>
      <c r="HOA37" s="45"/>
      <c r="HOB37" s="45"/>
      <c r="HOC37" s="45"/>
      <c r="HOD37" s="45"/>
      <c r="HOE37" s="45"/>
      <c r="HOF37" s="45"/>
      <c r="HOG37" s="45"/>
      <c r="HOH37" s="45"/>
      <c r="HOI37" s="45"/>
      <c r="HOJ37" s="45"/>
      <c r="HOK37" s="45"/>
      <c r="HOL37" s="45"/>
      <c r="HOM37" s="45"/>
      <c r="HON37" s="45"/>
      <c r="HOO37" s="45"/>
      <c r="HOP37" s="45"/>
      <c r="HOQ37" s="45"/>
      <c r="HOR37" s="45"/>
      <c r="HOS37" s="45"/>
      <c r="HOT37" s="45"/>
      <c r="HOU37" s="45"/>
      <c r="HOV37" s="45"/>
      <c r="HOW37" s="45"/>
      <c r="HOX37" s="45"/>
      <c r="HOY37" s="45"/>
      <c r="HOZ37" s="45"/>
      <c r="HPA37" s="45"/>
      <c r="HPB37" s="45"/>
      <c r="HPC37" s="45"/>
      <c r="HPD37" s="45"/>
      <c r="HPE37" s="45"/>
      <c r="HPF37" s="45"/>
      <c r="HPG37" s="45"/>
      <c r="HPH37" s="45"/>
      <c r="HPI37" s="45"/>
      <c r="HPJ37" s="45"/>
      <c r="HPK37" s="45"/>
      <c r="HPL37" s="45"/>
      <c r="HPM37" s="45"/>
      <c r="HPN37" s="45"/>
      <c r="HPO37" s="45"/>
      <c r="HPP37" s="45"/>
      <c r="HPQ37" s="45"/>
      <c r="HPR37" s="45"/>
      <c r="HPS37" s="45"/>
      <c r="HPT37" s="45"/>
      <c r="HPU37" s="45"/>
      <c r="HPV37" s="45"/>
      <c r="HPW37" s="45"/>
      <c r="HPX37" s="45"/>
      <c r="HPY37" s="45"/>
      <c r="HPZ37" s="45"/>
      <c r="HQA37" s="45"/>
      <c r="HQB37" s="45"/>
      <c r="HQC37" s="45"/>
      <c r="HQD37" s="45"/>
      <c r="HQE37" s="45"/>
      <c r="HQF37" s="45"/>
      <c r="HQG37" s="45"/>
      <c r="HQH37" s="45"/>
      <c r="HQI37" s="45"/>
      <c r="HQJ37" s="45"/>
      <c r="HQK37" s="45"/>
      <c r="HQL37" s="45"/>
      <c r="HQM37" s="45"/>
      <c r="HQN37" s="45"/>
      <c r="HQO37" s="45"/>
      <c r="HQP37" s="45"/>
      <c r="HQQ37" s="45"/>
      <c r="HQR37" s="45"/>
      <c r="HQS37" s="45"/>
      <c r="HQT37" s="45"/>
      <c r="HQU37" s="45"/>
      <c r="HQV37" s="45"/>
      <c r="HQW37" s="45"/>
      <c r="HQX37" s="45"/>
      <c r="HQY37" s="45"/>
      <c r="HQZ37" s="45"/>
      <c r="HRA37" s="45"/>
      <c r="HRB37" s="45"/>
      <c r="HRC37" s="45"/>
      <c r="HRD37" s="45"/>
      <c r="HRE37" s="45"/>
      <c r="HRF37" s="45"/>
      <c r="HRG37" s="45"/>
      <c r="HRH37" s="45"/>
      <c r="HRI37" s="45"/>
      <c r="HRJ37" s="45"/>
      <c r="HRK37" s="45"/>
      <c r="HRL37" s="45"/>
      <c r="HRM37" s="45"/>
      <c r="HRN37" s="45"/>
      <c r="HRO37" s="45"/>
      <c r="HRP37" s="45"/>
      <c r="HRQ37" s="45"/>
      <c r="HRR37" s="45"/>
      <c r="HRS37" s="45"/>
      <c r="HRT37" s="45"/>
      <c r="HRU37" s="45"/>
      <c r="HRV37" s="45"/>
      <c r="HRW37" s="45"/>
      <c r="HRX37" s="45"/>
      <c r="HRY37" s="45"/>
      <c r="HRZ37" s="45"/>
      <c r="HSA37" s="45"/>
      <c r="HSB37" s="45"/>
      <c r="HSC37" s="45"/>
      <c r="HSD37" s="45"/>
      <c r="HSE37" s="45"/>
      <c r="HSF37" s="45"/>
      <c r="HSG37" s="45"/>
      <c r="HSH37" s="45"/>
      <c r="HSI37" s="45"/>
      <c r="HSJ37" s="45"/>
      <c r="HSK37" s="45"/>
      <c r="HSL37" s="45"/>
      <c r="HSM37" s="45"/>
      <c r="HSN37" s="45"/>
      <c r="HSO37" s="45"/>
      <c r="HSP37" s="45"/>
      <c r="HSQ37" s="45"/>
      <c r="HSR37" s="45"/>
      <c r="HSS37" s="45"/>
      <c r="HST37" s="45"/>
      <c r="HSU37" s="45"/>
      <c r="HSV37" s="45"/>
      <c r="HSW37" s="45"/>
      <c r="HSX37" s="45"/>
      <c r="HSY37" s="45"/>
      <c r="HSZ37" s="45"/>
      <c r="HTA37" s="45"/>
      <c r="HTB37" s="45"/>
      <c r="HTC37" s="45"/>
      <c r="HTD37" s="45"/>
      <c r="HTE37" s="45"/>
      <c r="HTF37" s="45"/>
      <c r="HTG37" s="45"/>
      <c r="HTH37" s="45"/>
      <c r="HTI37" s="45"/>
      <c r="HTJ37" s="45"/>
      <c r="HTK37" s="45"/>
      <c r="HTL37" s="45"/>
      <c r="HTM37" s="45"/>
      <c r="HTN37" s="45"/>
      <c r="HTO37" s="45"/>
      <c r="HTP37" s="45"/>
      <c r="HTQ37" s="45"/>
      <c r="HTR37" s="45"/>
      <c r="HTS37" s="45"/>
      <c r="HTT37" s="45"/>
      <c r="HTU37" s="45"/>
      <c r="HTV37" s="45"/>
      <c r="HTW37" s="45"/>
      <c r="HTX37" s="45"/>
      <c r="HTY37" s="45"/>
      <c r="HTZ37" s="45"/>
      <c r="HUA37" s="45"/>
      <c r="HUB37" s="45"/>
      <c r="HUC37" s="45"/>
      <c r="HUD37" s="45"/>
      <c r="HUE37" s="45"/>
      <c r="HUF37" s="45"/>
      <c r="HUG37" s="45"/>
      <c r="HUH37" s="45"/>
      <c r="HUI37" s="45"/>
      <c r="HUJ37" s="45"/>
      <c r="HUK37" s="45"/>
      <c r="HUL37" s="45"/>
      <c r="HUM37" s="45"/>
      <c r="HUN37" s="45"/>
      <c r="HUO37" s="45"/>
      <c r="HUP37" s="45"/>
      <c r="HUQ37" s="45"/>
      <c r="HUR37" s="45"/>
      <c r="HUS37" s="45"/>
      <c r="HUT37" s="45"/>
      <c r="HUU37" s="45"/>
      <c r="HUV37" s="45"/>
      <c r="HUW37" s="45"/>
      <c r="HUX37" s="45"/>
      <c r="HUY37" s="45"/>
      <c r="HUZ37" s="45"/>
      <c r="HVA37" s="45"/>
      <c r="HVB37" s="45"/>
      <c r="HVC37" s="45"/>
      <c r="HVD37" s="45"/>
      <c r="HVE37" s="45"/>
      <c r="HVF37" s="45"/>
      <c r="HVG37" s="45"/>
      <c r="HVH37" s="45"/>
      <c r="HVI37" s="45"/>
      <c r="HVJ37" s="45"/>
      <c r="HVK37" s="45"/>
      <c r="HVL37" s="45"/>
      <c r="HVM37" s="45"/>
      <c r="HVN37" s="45"/>
      <c r="HVO37" s="45"/>
      <c r="HVP37" s="45"/>
      <c r="HVQ37" s="45"/>
      <c r="HVR37" s="45"/>
      <c r="HVS37" s="45"/>
      <c r="HVT37" s="45"/>
      <c r="HVU37" s="45"/>
      <c r="HVV37" s="45"/>
      <c r="HVW37" s="45"/>
      <c r="HVX37" s="45"/>
      <c r="HVY37" s="45"/>
      <c r="HVZ37" s="45"/>
      <c r="HWA37" s="45"/>
      <c r="HWB37" s="45"/>
      <c r="HWC37" s="45"/>
      <c r="HWD37" s="45"/>
      <c r="HWE37" s="45"/>
      <c r="HWF37" s="45"/>
      <c r="HWG37" s="45"/>
      <c r="HWH37" s="45"/>
      <c r="HWI37" s="45"/>
      <c r="HWJ37" s="45"/>
      <c r="HWK37" s="45"/>
      <c r="HWL37" s="45"/>
      <c r="HWM37" s="45"/>
      <c r="HWN37" s="45"/>
      <c r="HWO37" s="45"/>
      <c r="HWP37" s="45"/>
      <c r="HWQ37" s="45"/>
      <c r="HWR37" s="45"/>
      <c r="HWS37" s="45"/>
      <c r="HWT37" s="45"/>
      <c r="HWU37" s="45"/>
      <c r="HWV37" s="45"/>
      <c r="HWW37" s="45"/>
      <c r="HWX37" s="45"/>
      <c r="HWY37" s="45"/>
      <c r="HWZ37" s="45"/>
      <c r="HXA37" s="45"/>
      <c r="HXB37" s="45"/>
      <c r="HXC37" s="45"/>
      <c r="HXD37" s="45"/>
      <c r="HXE37" s="45"/>
      <c r="HXF37" s="45"/>
      <c r="HXG37" s="45"/>
      <c r="HXH37" s="45"/>
      <c r="HXI37" s="45"/>
      <c r="HXJ37" s="45"/>
      <c r="HXK37" s="45"/>
      <c r="HXL37" s="45"/>
      <c r="HXM37" s="45"/>
      <c r="HXN37" s="45"/>
      <c r="HXO37" s="45"/>
      <c r="HXP37" s="45"/>
      <c r="HXQ37" s="45"/>
      <c r="HXR37" s="45"/>
      <c r="HXS37" s="45"/>
      <c r="HXT37" s="45"/>
      <c r="HXU37" s="45"/>
      <c r="HXV37" s="45"/>
      <c r="HXW37" s="45"/>
      <c r="HXX37" s="45"/>
      <c r="HXY37" s="45"/>
      <c r="HXZ37" s="45"/>
      <c r="HYA37" s="45"/>
      <c r="HYB37" s="45"/>
      <c r="HYC37" s="45"/>
      <c r="HYD37" s="45"/>
      <c r="HYE37" s="45"/>
      <c r="HYF37" s="45"/>
      <c r="HYG37" s="45"/>
      <c r="HYH37" s="45"/>
      <c r="HYI37" s="45"/>
      <c r="HYJ37" s="45"/>
      <c r="HYK37" s="45"/>
      <c r="HYL37" s="45"/>
      <c r="HYM37" s="45"/>
      <c r="HYN37" s="45"/>
      <c r="HYO37" s="45"/>
      <c r="HYP37" s="45"/>
      <c r="HYQ37" s="45"/>
      <c r="HYR37" s="45"/>
      <c r="HYS37" s="45"/>
      <c r="HYT37" s="45"/>
      <c r="HYU37" s="45"/>
      <c r="HYV37" s="45"/>
      <c r="HYW37" s="45"/>
      <c r="HYX37" s="45"/>
      <c r="HYY37" s="45"/>
      <c r="HYZ37" s="45"/>
      <c r="HZA37" s="45"/>
      <c r="HZB37" s="45"/>
      <c r="HZC37" s="45"/>
      <c r="HZD37" s="45"/>
      <c r="HZE37" s="45"/>
      <c r="HZF37" s="45"/>
      <c r="HZG37" s="45"/>
      <c r="HZH37" s="45"/>
      <c r="HZI37" s="45"/>
      <c r="HZJ37" s="45"/>
      <c r="HZK37" s="45"/>
      <c r="HZL37" s="45"/>
      <c r="HZM37" s="45"/>
      <c r="HZN37" s="45"/>
      <c r="HZO37" s="45"/>
      <c r="HZP37" s="45"/>
      <c r="HZQ37" s="45"/>
      <c r="HZR37" s="45"/>
      <c r="HZS37" s="45"/>
      <c r="HZT37" s="45"/>
      <c r="HZU37" s="45"/>
      <c r="HZV37" s="45"/>
      <c r="HZW37" s="45"/>
      <c r="HZX37" s="45"/>
      <c r="HZY37" s="45"/>
      <c r="HZZ37" s="45"/>
      <c r="IAA37" s="45"/>
      <c r="IAB37" s="45"/>
      <c r="IAC37" s="45"/>
      <c r="IAD37" s="45"/>
      <c r="IAE37" s="45"/>
      <c r="IAF37" s="45"/>
      <c r="IAG37" s="45"/>
      <c r="IAH37" s="45"/>
      <c r="IAI37" s="45"/>
      <c r="IAJ37" s="45"/>
      <c r="IAK37" s="45"/>
      <c r="IAL37" s="45"/>
      <c r="IAM37" s="45"/>
      <c r="IAN37" s="45"/>
      <c r="IAO37" s="45"/>
      <c r="IAP37" s="45"/>
      <c r="IAQ37" s="45"/>
      <c r="IAR37" s="45"/>
      <c r="IAS37" s="45"/>
      <c r="IAT37" s="45"/>
      <c r="IAU37" s="45"/>
      <c r="IAV37" s="45"/>
      <c r="IAW37" s="45"/>
      <c r="IAX37" s="45"/>
      <c r="IAY37" s="45"/>
      <c r="IAZ37" s="45"/>
      <c r="IBA37" s="45"/>
      <c r="IBB37" s="45"/>
      <c r="IBC37" s="45"/>
      <c r="IBD37" s="45"/>
      <c r="IBE37" s="45"/>
      <c r="IBF37" s="45"/>
      <c r="IBG37" s="45"/>
      <c r="IBH37" s="45"/>
      <c r="IBI37" s="45"/>
      <c r="IBJ37" s="45"/>
      <c r="IBK37" s="45"/>
      <c r="IBL37" s="45"/>
      <c r="IBM37" s="45"/>
      <c r="IBN37" s="45"/>
      <c r="IBO37" s="45"/>
      <c r="IBP37" s="45"/>
      <c r="IBQ37" s="45"/>
      <c r="IBR37" s="45"/>
      <c r="IBS37" s="45"/>
      <c r="IBT37" s="45"/>
      <c r="IBU37" s="45"/>
      <c r="IBV37" s="45"/>
      <c r="IBW37" s="45"/>
      <c r="IBX37" s="45"/>
      <c r="IBY37" s="45"/>
      <c r="IBZ37" s="45"/>
      <c r="ICA37" s="45"/>
      <c r="ICB37" s="45"/>
      <c r="ICC37" s="45"/>
      <c r="ICD37" s="45"/>
      <c r="ICE37" s="45"/>
      <c r="ICF37" s="45"/>
      <c r="ICG37" s="45"/>
      <c r="ICH37" s="45"/>
      <c r="ICI37" s="45"/>
      <c r="ICJ37" s="45"/>
      <c r="ICK37" s="45"/>
      <c r="ICL37" s="45"/>
      <c r="ICM37" s="45"/>
      <c r="ICN37" s="45"/>
      <c r="ICO37" s="45"/>
      <c r="ICP37" s="45"/>
      <c r="ICQ37" s="45"/>
      <c r="ICR37" s="45"/>
      <c r="ICS37" s="45"/>
      <c r="ICT37" s="45"/>
      <c r="ICU37" s="45"/>
      <c r="ICV37" s="45"/>
      <c r="ICW37" s="45"/>
      <c r="ICX37" s="45"/>
      <c r="ICY37" s="45"/>
      <c r="ICZ37" s="45"/>
      <c r="IDA37" s="45"/>
      <c r="IDB37" s="45"/>
      <c r="IDC37" s="45"/>
      <c r="IDD37" s="45"/>
      <c r="IDE37" s="45"/>
      <c r="IDF37" s="45"/>
      <c r="IDG37" s="45"/>
      <c r="IDH37" s="45"/>
      <c r="IDI37" s="45"/>
      <c r="IDJ37" s="45"/>
      <c r="IDK37" s="45"/>
      <c r="IDL37" s="45"/>
      <c r="IDM37" s="45"/>
      <c r="IDN37" s="45"/>
      <c r="IDO37" s="45"/>
      <c r="IDP37" s="45"/>
      <c r="IDQ37" s="45"/>
      <c r="IDR37" s="45"/>
      <c r="IDS37" s="45"/>
      <c r="IDT37" s="45"/>
      <c r="IDU37" s="45"/>
      <c r="IDV37" s="45"/>
      <c r="IDW37" s="45"/>
      <c r="IDX37" s="45"/>
      <c r="IDY37" s="45"/>
      <c r="IDZ37" s="45"/>
      <c r="IEA37" s="45"/>
      <c r="IEB37" s="45"/>
      <c r="IEC37" s="45"/>
      <c r="IED37" s="45"/>
      <c r="IEE37" s="45"/>
      <c r="IEF37" s="45"/>
      <c r="IEG37" s="45"/>
      <c r="IEH37" s="45"/>
      <c r="IEI37" s="45"/>
      <c r="IEJ37" s="45"/>
      <c r="IEK37" s="45"/>
      <c r="IEL37" s="45"/>
      <c r="IEM37" s="45"/>
      <c r="IEN37" s="45"/>
      <c r="IEO37" s="45"/>
      <c r="IEP37" s="45"/>
      <c r="IEQ37" s="45"/>
      <c r="IER37" s="45"/>
      <c r="IES37" s="45"/>
      <c r="IET37" s="45"/>
      <c r="IEU37" s="45"/>
      <c r="IEV37" s="45"/>
      <c r="IEW37" s="45"/>
      <c r="IEX37" s="45"/>
      <c r="IEY37" s="45"/>
      <c r="IEZ37" s="45"/>
      <c r="IFA37" s="45"/>
      <c r="IFB37" s="45"/>
      <c r="IFC37" s="45"/>
      <c r="IFD37" s="45"/>
      <c r="IFE37" s="45"/>
      <c r="IFF37" s="45"/>
      <c r="IFG37" s="45"/>
      <c r="IFH37" s="45"/>
      <c r="IFI37" s="45"/>
      <c r="IFJ37" s="45"/>
      <c r="IFK37" s="45"/>
      <c r="IFL37" s="45"/>
      <c r="IFM37" s="45"/>
      <c r="IFN37" s="45"/>
      <c r="IFO37" s="45"/>
      <c r="IFP37" s="45"/>
      <c r="IFQ37" s="45"/>
      <c r="IFR37" s="45"/>
      <c r="IFS37" s="45"/>
      <c r="IFT37" s="45"/>
      <c r="IFU37" s="45"/>
      <c r="IFV37" s="45"/>
      <c r="IFW37" s="45"/>
      <c r="IFX37" s="45"/>
      <c r="IFY37" s="45"/>
      <c r="IFZ37" s="45"/>
      <c r="IGA37" s="45"/>
      <c r="IGB37" s="45"/>
      <c r="IGC37" s="45"/>
      <c r="IGD37" s="45"/>
      <c r="IGE37" s="45"/>
      <c r="IGF37" s="45"/>
      <c r="IGG37" s="45"/>
      <c r="IGH37" s="45"/>
      <c r="IGI37" s="45"/>
      <c r="IGJ37" s="45"/>
      <c r="IGK37" s="45"/>
      <c r="IGL37" s="45"/>
      <c r="IGM37" s="45"/>
      <c r="IGN37" s="45"/>
      <c r="IGO37" s="45"/>
      <c r="IGP37" s="45"/>
      <c r="IGQ37" s="45"/>
      <c r="IGR37" s="45"/>
      <c r="IGS37" s="45"/>
      <c r="IGT37" s="45"/>
      <c r="IGU37" s="45"/>
      <c r="IGV37" s="45"/>
      <c r="IGW37" s="45"/>
      <c r="IGX37" s="45"/>
      <c r="IGY37" s="45"/>
      <c r="IGZ37" s="45"/>
      <c r="IHA37" s="45"/>
      <c r="IHB37" s="45"/>
      <c r="IHC37" s="45"/>
      <c r="IHD37" s="45"/>
      <c r="IHE37" s="45"/>
      <c r="IHF37" s="45"/>
      <c r="IHG37" s="45"/>
      <c r="IHH37" s="45"/>
      <c r="IHI37" s="45"/>
      <c r="IHJ37" s="45"/>
      <c r="IHK37" s="45"/>
      <c r="IHL37" s="45"/>
      <c r="IHM37" s="45"/>
      <c r="IHN37" s="45"/>
      <c r="IHO37" s="45"/>
      <c r="IHP37" s="45"/>
      <c r="IHQ37" s="45"/>
      <c r="IHR37" s="45"/>
      <c r="IHS37" s="45"/>
      <c r="IHT37" s="45"/>
      <c r="IHU37" s="45"/>
      <c r="IHV37" s="45"/>
      <c r="IHW37" s="45"/>
      <c r="IHX37" s="45"/>
      <c r="IHY37" s="45"/>
      <c r="IHZ37" s="45"/>
      <c r="IIA37" s="45"/>
      <c r="IIB37" s="45"/>
      <c r="IIC37" s="45"/>
      <c r="IID37" s="45"/>
      <c r="IIE37" s="45"/>
      <c r="IIF37" s="45"/>
      <c r="IIG37" s="45"/>
      <c r="IIH37" s="45"/>
      <c r="III37" s="45"/>
      <c r="IIJ37" s="45"/>
      <c r="IIK37" s="45"/>
      <c r="IIL37" s="45"/>
      <c r="IIM37" s="45"/>
      <c r="IIN37" s="45"/>
      <c r="IIO37" s="45"/>
      <c r="IIP37" s="45"/>
      <c r="IIQ37" s="45"/>
      <c r="IIR37" s="45"/>
      <c r="IIS37" s="45"/>
      <c r="IIT37" s="45"/>
      <c r="IIU37" s="45"/>
      <c r="IIV37" s="45"/>
      <c r="IIW37" s="45"/>
      <c r="IIX37" s="45"/>
      <c r="IIY37" s="45"/>
      <c r="IIZ37" s="45"/>
      <c r="IJA37" s="45"/>
      <c r="IJB37" s="45"/>
      <c r="IJC37" s="45"/>
      <c r="IJD37" s="45"/>
      <c r="IJE37" s="45"/>
      <c r="IJF37" s="45"/>
      <c r="IJG37" s="45"/>
      <c r="IJH37" s="45"/>
      <c r="IJI37" s="45"/>
      <c r="IJJ37" s="45"/>
      <c r="IJK37" s="45"/>
      <c r="IJL37" s="45"/>
      <c r="IJM37" s="45"/>
      <c r="IJN37" s="45"/>
      <c r="IJO37" s="45"/>
      <c r="IJP37" s="45"/>
      <c r="IJQ37" s="45"/>
      <c r="IJR37" s="45"/>
      <c r="IJS37" s="45"/>
      <c r="IJT37" s="45"/>
      <c r="IJU37" s="45"/>
      <c r="IJV37" s="45"/>
      <c r="IJW37" s="45"/>
      <c r="IJX37" s="45"/>
      <c r="IJY37" s="45"/>
      <c r="IJZ37" s="45"/>
      <c r="IKA37" s="45"/>
      <c r="IKB37" s="45"/>
      <c r="IKC37" s="45"/>
      <c r="IKD37" s="45"/>
      <c r="IKE37" s="45"/>
      <c r="IKF37" s="45"/>
      <c r="IKG37" s="45"/>
      <c r="IKH37" s="45"/>
      <c r="IKI37" s="45"/>
      <c r="IKJ37" s="45"/>
      <c r="IKK37" s="45"/>
      <c r="IKL37" s="45"/>
      <c r="IKM37" s="45"/>
      <c r="IKN37" s="45"/>
      <c r="IKO37" s="45"/>
      <c r="IKP37" s="45"/>
      <c r="IKQ37" s="45"/>
      <c r="IKR37" s="45"/>
      <c r="IKS37" s="45"/>
      <c r="IKT37" s="45"/>
      <c r="IKU37" s="45"/>
      <c r="IKV37" s="45"/>
      <c r="IKW37" s="45"/>
      <c r="IKX37" s="45"/>
      <c r="IKY37" s="45"/>
      <c r="IKZ37" s="45"/>
      <c r="ILA37" s="45"/>
      <c r="ILB37" s="45"/>
      <c r="ILC37" s="45"/>
      <c r="ILD37" s="45"/>
      <c r="ILE37" s="45"/>
      <c r="ILF37" s="45"/>
      <c r="ILG37" s="45"/>
      <c r="ILH37" s="45"/>
      <c r="ILI37" s="45"/>
      <c r="ILJ37" s="45"/>
      <c r="ILK37" s="45"/>
      <c r="ILL37" s="45"/>
      <c r="ILM37" s="45"/>
      <c r="ILN37" s="45"/>
      <c r="ILO37" s="45"/>
      <c r="ILP37" s="45"/>
      <c r="ILQ37" s="45"/>
      <c r="ILR37" s="45"/>
      <c r="ILS37" s="45"/>
      <c r="ILT37" s="45"/>
      <c r="ILU37" s="45"/>
      <c r="ILV37" s="45"/>
      <c r="ILW37" s="45"/>
      <c r="ILX37" s="45"/>
      <c r="ILY37" s="45"/>
      <c r="ILZ37" s="45"/>
      <c r="IMA37" s="45"/>
      <c r="IMB37" s="45"/>
      <c r="IMC37" s="45"/>
      <c r="IMD37" s="45"/>
      <c r="IME37" s="45"/>
      <c r="IMF37" s="45"/>
      <c r="IMG37" s="45"/>
      <c r="IMH37" s="45"/>
      <c r="IMI37" s="45"/>
      <c r="IMJ37" s="45"/>
      <c r="IMK37" s="45"/>
      <c r="IML37" s="45"/>
      <c r="IMM37" s="45"/>
      <c r="IMN37" s="45"/>
      <c r="IMO37" s="45"/>
      <c r="IMP37" s="45"/>
      <c r="IMQ37" s="45"/>
      <c r="IMR37" s="45"/>
      <c r="IMS37" s="45"/>
      <c r="IMT37" s="45"/>
      <c r="IMU37" s="45"/>
      <c r="IMV37" s="45"/>
      <c r="IMW37" s="45"/>
      <c r="IMX37" s="45"/>
      <c r="IMY37" s="45"/>
      <c r="IMZ37" s="45"/>
      <c r="INA37" s="45"/>
      <c r="INB37" s="45"/>
      <c r="INC37" s="45"/>
      <c r="IND37" s="45"/>
      <c r="INE37" s="45"/>
      <c r="INF37" s="45"/>
      <c r="ING37" s="45"/>
      <c r="INH37" s="45"/>
      <c r="INI37" s="45"/>
      <c r="INJ37" s="45"/>
      <c r="INK37" s="45"/>
      <c r="INL37" s="45"/>
      <c r="INM37" s="45"/>
      <c r="INN37" s="45"/>
      <c r="INO37" s="45"/>
      <c r="INP37" s="45"/>
      <c r="INQ37" s="45"/>
      <c r="INR37" s="45"/>
      <c r="INS37" s="45"/>
      <c r="INT37" s="45"/>
      <c r="INU37" s="45"/>
      <c r="INV37" s="45"/>
      <c r="INW37" s="45"/>
      <c r="INX37" s="45"/>
      <c r="INY37" s="45"/>
      <c r="INZ37" s="45"/>
      <c r="IOA37" s="45"/>
      <c r="IOB37" s="45"/>
      <c r="IOC37" s="45"/>
      <c r="IOD37" s="45"/>
      <c r="IOE37" s="45"/>
      <c r="IOF37" s="45"/>
      <c r="IOG37" s="45"/>
      <c r="IOH37" s="45"/>
      <c r="IOI37" s="45"/>
      <c r="IOJ37" s="45"/>
      <c r="IOK37" s="45"/>
      <c r="IOL37" s="45"/>
      <c r="IOM37" s="45"/>
      <c r="ION37" s="45"/>
      <c r="IOO37" s="45"/>
      <c r="IOP37" s="45"/>
      <c r="IOQ37" s="45"/>
      <c r="IOR37" s="45"/>
      <c r="IOS37" s="45"/>
      <c r="IOT37" s="45"/>
      <c r="IOU37" s="45"/>
      <c r="IOV37" s="45"/>
      <c r="IOW37" s="45"/>
      <c r="IOX37" s="45"/>
      <c r="IOY37" s="45"/>
      <c r="IOZ37" s="45"/>
      <c r="IPA37" s="45"/>
      <c r="IPB37" s="45"/>
      <c r="IPC37" s="45"/>
      <c r="IPD37" s="45"/>
      <c r="IPE37" s="45"/>
      <c r="IPF37" s="45"/>
      <c r="IPG37" s="45"/>
      <c r="IPH37" s="45"/>
      <c r="IPI37" s="45"/>
      <c r="IPJ37" s="45"/>
      <c r="IPK37" s="45"/>
      <c r="IPL37" s="45"/>
      <c r="IPM37" s="45"/>
      <c r="IPN37" s="45"/>
      <c r="IPO37" s="45"/>
      <c r="IPP37" s="45"/>
      <c r="IPQ37" s="45"/>
      <c r="IPR37" s="45"/>
      <c r="IPS37" s="45"/>
      <c r="IPT37" s="45"/>
      <c r="IPU37" s="45"/>
      <c r="IPV37" s="45"/>
      <c r="IPW37" s="45"/>
      <c r="IPX37" s="45"/>
      <c r="IPY37" s="45"/>
      <c r="IPZ37" s="45"/>
      <c r="IQA37" s="45"/>
      <c r="IQB37" s="45"/>
      <c r="IQC37" s="45"/>
      <c r="IQD37" s="45"/>
      <c r="IQE37" s="45"/>
      <c r="IQF37" s="45"/>
      <c r="IQG37" s="45"/>
      <c r="IQH37" s="45"/>
      <c r="IQI37" s="45"/>
      <c r="IQJ37" s="45"/>
      <c r="IQK37" s="45"/>
      <c r="IQL37" s="45"/>
      <c r="IQM37" s="45"/>
      <c r="IQN37" s="45"/>
      <c r="IQO37" s="45"/>
      <c r="IQP37" s="45"/>
      <c r="IQQ37" s="45"/>
      <c r="IQR37" s="45"/>
      <c r="IQS37" s="45"/>
      <c r="IQT37" s="45"/>
      <c r="IQU37" s="45"/>
      <c r="IQV37" s="45"/>
      <c r="IQW37" s="45"/>
      <c r="IQX37" s="45"/>
      <c r="IQY37" s="45"/>
      <c r="IQZ37" s="45"/>
      <c r="IRA37" s="45"/>
      <c r="IRB37" s="45"/>
      <c r="IRC37" s="45"/>
      <c r="IRD37" s="45"/>
      <c r="IRE37" s="45"/>
      <c r="IRF37" s="45"/>
      <c r="IRG37" s="45"/>
      <c r="IRH37" s="45"/>
      <c r="IRI37" s="45"/>
      <c r="IRJ37" s="45"/>
      <c r="IRK37" s="45"/>
      <c r="IRL37" s="45"/>
      <c r="IRM37" s="45"/>
      <c r="IRN37" s="45"/>
      <c r="IRO37" s="45"/>
      <c r="IRP37" s="45"/>
      <c r="IRQ37" s="45"/>
      <c r="IRR37" s="45"/>
      <c r="IRS37" s="45"/>
      <c r="IRT37" s="45"/>
      <c r="IRU37" s="45"/>
      <c r="IRV37" s="45"/>
      <c r="IRW37" s="45"/>
      <c r="IRX37" s="45"/>
      <c r="IRY37" s="45"/>
      <c r="IRZ37" s="45"/>
      <c r="ISA37" s="45"/>
      <c r="ISB37" s="45"/>
      <c r="ISC37" s="45"/>
      <c r="ISD37" s="45"/>
      <c r="ISE37" s="45"/>
      <c r="ISF37" s="45"/>
      <c r="ISG37" s="45"/>
      <c r="ISH37" s="45"/>
      <c r="ISI37" s="45"/>
      <c r="ISJ37" s="45"/>
      <c r="ISK37" s="45"/>
      <c r="ISL37" s="45"/>
      <c r="ISM37" s="45"/>
      <c r="ISN37" s="45"/>
      <c r="ISO37" s="45"/>
      <c r="ISP37" s="45"/>
      <c r="ISQ37" s="45"/>
      <c r="ISR37" s="45"/>
      <c r="ISS37" s="45"/>
      <c r="IST37" s="45"/>
      <c r="ISU37" s="45"/>
      <c r="ISV37" s="45"/>
      <c r="ISW37" s="45"/>
      <c r="ISX37" s="45"/>
      <c r="ISY37" s="45"/>
      <c r="ISZ37" s="45"/>
      <c r="ITA37" s="45"/>
      <c r="ITB37" s="45"/>
      <c r="ITC37" s="45"/>
      <c r="ITD37" s="45"/>
      <c r="ITE37" s="45"/>
      <c r="ITF37" s="45"/>
      <c r="ITG37" s="45"/>
      <c r="ITH37" s="45"/>
      <c r="ITI37" s="45"/>
      <c r="ITJ37" s="45"/>
      <c r="ITK37" s="45"/>
      <c r="ITL37" s="45"/>
      <c r="ITM37" s="45"/>
      <c r="ITN37" s="45"/>
      <c r="ITO37" s="45"/>
      <c r="ITP37" s="45"/>
      <c r="ITQ37" s="45"/>
      <c r="ITR37" s="45"/>
      <c r="ITS37" s="45"/>
      <c r="ITT37" s="45"/>
      <c r="ITU37" s="45"/>
      <c r="ITV37" s="45"/>
      <c r="ITW37" s="45"/>
      <c r="ITX37" s="45"/>
      <c r="ITY37" s="45"/>
      <c r="ITZ37" s="45"/>
      <c r="IUA37" s="45"/>
      <c r="IUB37" s="45"/>
      <c r="IUC37" s="45"/>
      <c r="IUD37" s="45"/>
      <c r="IUE37" s="45"/>
      <c r="IUF37" s="45"/>
      <c r="IUG37" s="45"/>
      <c r="IUH37" s="45"/>
      <c r="IUI37" s="45"/>
      <c r="IUJ37" s="45"/>
      <c r="IUK37" s="45"/>
      <c r="IUL37" s="45"/>
      <c r="IUM37" s="45"/>
      <c r="IUN37" s="45"/>
      <c r="IUO37" s="45"/>
      <c r="IUP37" s="45"/>
      <c r="IUQ37" s="45"/>
      <c r="IUR37" s="45"/>
      <c r="IUS37" s="45"/>
      <c r="IUT37" s="45"/>
      <c r="IUU37" s="45"/>
      <c r="IUV37" s="45"/>
      <c r="IUW37" s="45"/>
      <c r="IUX37" s="45"/>
      <c r="IUY37" s="45"/>
      <c r="IUZ37" s="45"/>
      <c r="IVA37" s="45"/>
      <c r="IVB37" s="45"/>
      <c r="IVC37" s="45"/>
      <c r="IVD37" s="45"/>
      <c r="IVE37" s="45"/>
      <c r="IVF37" s="45"/>
      <c r="IVG37" s="45"/>
      <c r="IVH37" s="45"/>
      <c r="IVI37" s="45"/>
      <c r="IVJ37" s="45"/>
      <c r="IVK37" s="45"/>
      <c r="IVL37" s="45"/>
      <c r="IVM37" s="45"/>
      <c r="IVN37" s="45"/>
      <c r="IVO37" s="45"/>
      <c r="IVP37" s="45"/>
      <c r="IVQ37" s="45"/>
      <c r="IVR37" s="45"/>
      <c r="IVS37" s="45"/>
      <c r="IVT37" s="45"/>
      <c r="IVU37" s="45"/>
      <c r="IVV37" s="45"/>
      <c r="IVW37" s="45"/>
      <c r="IVX37" s="45"/>
      <c r="IVY37" s="45"/>
      <c r="IVZ37" s="45"/>
      <c r="IWA37" s="45"/>
      <c r="IWB37" s="45"/>
      <c r="IWC37" s="45"/>
      <c r="IWD37" s="45"/>
      <c r="IWE37" s="45"/>
      <c r="IWF37" s="45"/>
      <c r="IWG37" s="45"/>
      <c r="IWH37" s="45"/>
      <c r="IWI37" s="45"/>
      <c r="IWJ37" s="45"/>
      <c r="IWK37" s="45"/>
      <c r="IWL37" s="45"/>
      <c r="IWM37" s="45"/>
      <c r="IWN37" s="45"/>
      <c r="IWO37" s="45"/>
      <c r="IWP37" s="45"/>
      <c r="IWQ37" s="45"/>
      <c r="IWR37" s="45"/>
      <c r="IWS37" s="45"/>
      <c r="IWT37" s="45"/>
      <c r="IWU37" s="45"/>
      <c r="IWV37" s="45"/>
      <c r="IWW37" s="45"/>
      <c r="IWX37" s="45"/>
      <c r="IWY37" s="45"/>
      <c r="IWZ37" s="45"/>
      <c r="IXA37" s="45"/>
      <c r="IXB37" s="45"/>
      <c r="IXC37" s="45"/>
      <c r="IXD37" s="45"/>
      <c r="IXE37" s="45"/>
      <c r="IXF37" s="45"/>
      <c r="IXG37" s="45"/>
      <c r="IXH37" s="45"/>
      <c r="IXI37" s="45"/>
      <c r="IXJ37" s="45"/>
      <c r="IXK37" s="45"/>
      <c r="IXL37" s="45"/>
      <c r="IXM37" s="45"/>
      <c r="IXN37" s="45"/>
      <c r="IXO37" s="45"/>
      <c r="IXP37" s="45"/>
      <c r="IXQ37" s="45"/>
      <c r="IXR37" s="45"/>
      <c r="IXS37" s="45"/>
      <c r="IXT37" s="45"/>
      <c r="IXU37" s="45"/>
      <c r="IXV37" s="45"/>
      <c r="IXW37" s="45"/>
      <c r="IXX37" s="45"/>
      <c r="IXY37" s="45"/>
      <c r="IXZ37" s="45"/>
      <c r="IYA37" s="45"/>
      <c r="IYB37" s="45"/>
      <c r="IYC37" s="45"/>
      <c r="IYD37" s="45"/>
      <c r="IYE37" s="45"/>
      <c r="IYF37" s="45"/>
      <c r="IYG37" s="45"/>
      <c r="IYH37" s="45"/>
      <c r="IYI37" s="45"/>
      <c r="IYJ37" s="45"/>
      <c r="IYK37" s="45"/>
      <c r="IYL37" s="45"/>
      <c r="IYM37" s="45"/>
      <c r="IYN37" s="45"/>
      <c r="IYO37" s="45"/>
      <c r="IYP37" s="45"/>
      <c r="IYQ37" s="45"/>
      <c r="IYR37" s="45"/>
      <c r="IYS37" s="45"/>
      <c r="IYT37" s="45"/>
      <c r="IYU37" s="45"/>
      <c r="IYV37" s="45"/>
      <c r="IYW37" s="45"/>
      <c r="IYX37" s="45"/>
      <c r="IYY37" s="45"/>
      <c r="IYZ37" s="45"/>
      <c r="IZA37" s="45"/>
      <c r="IZB37" s="45"/>
      <c r="IZC37" s="45"/>
      <c r="IZD37" s="45"/>
      <c r="IZE37" s="45"/>
      <c r="IZF37" s="45"/>
      <c r="IZG37" s="45"/>
      <c r="IZH37" s="45"/>
      <c r="IZI37" s="45"/>
      <c r="IZJ37" s="45"/>
      <c r="IZK37" s="45"/>
      <c r="IZL37" s="45"/>
      <c r="IZM37" s="45"/>
      <c r="IZN37" s="45"/>
      <c r="IZO37" s="45"/>
      <c r="IZP37" s="45"/>
      <c r="IZQ37" s="45"/>
      <c r="IZR37" s="45"/>
      <c r="IZS37" s="45"/>
      <c r="IZT37" s="45"/>
      <c r="IZU37" s="45"/>
      <c r="IZV37" s="45"/>
      <c r="IZW37" s="45"/>
      <c r="IZX37" s="45"/>
      <c r="IZY37" s="45"/>
      <c r="IZZ37" s="45"/>
      <c r="JAA37" s="45"/>
      <c r="JAB37" s="45"/>
      <c r="JAC37" s="45"/>
      <c r="JAD37" s="45"/>
      <c r="JAE37" s="45"/>
      <c r="JAF37" s="45"/>
      <c r="JAG37" s="45"/>
      <c r="JAH37" s="45"/>
      <c r="JAI37" s="45"/>
      <c r="JAJ37" s="45"/>
      <c r="JAK37" s="45"/>
      <c r="JAL37" s="45"/>
      <c r="JAM37" s="45"/>
      <c r="JAN37" s="45"/>
      <c r="JAO37" s="45"/>
      <c r="JAP37" s="45"/>
      <c r="JAQ37" s="45"/>
      <c r="JAR37" s="45"/>
      <c r="JAS37" s="45"/>
      <c r="JAT37" s="45"/>
      <c r="JAU37" s="45"/>
      <c r="JAV37" s="45"/>
      <c r="JAW37" s="45"/>
      <c r="JAX37" s="45"/>
      <c r="JAY37" s="45"/>
      <c r="JAZ37" s="45"/>
      <c r="JBA37" s="45"/>
      <c r="JBB37" s="45"/>
      <c r="JBC37" s="45"/>
      <c r="JBD37" s="45"/>
      <c r="JBE37" s="45"/>
      <c r="JBF37" s="45"/>
      <c r="JBG37" s="45"/>
      <c r="JBH37" s="45"/>
      <c r="JBI37" s="45"/>
      <c r="JBJ37" s="45"/>
      <c r="JBK37" s="45"/>
      <c r="JBL37" s="45"/>
      <c r="JBM37" s="45"/>
      <c r="JBN37" s="45"/>
      <c r="JBO37" s="45"/>
      <c r="JBP37" s="45"/>
      <c r="JBQ37" s="45"/>
      <c r="JBR37" s="45"/>
      <c r="JBS37" s="45"/>
      <c r="JBT37" s="45"/>
      <c r="JBU37" s="45"/>
      <c r="JBV37" s="45"/>
      <c r="JBW37" s="45"/>
      <c r="JBX37" s="45"/>
      <c r="JBY37" s="45"/>
      <c r="JBZ37" s="45"/>
      <c r="JCA37" s="45"/>
      <c r="JCB37" s="45"/>
      <c r="JCC37" s="45"/>
      <c r="JCD37" s="45"/>
      <c r="JCE37" s="45"/>
      <c r="JCF37" s="45"/>
      <c r="JCG37" s="45"/>
      <c r="JCH37" s="45"/>
      <c r="JCI37" s="45"/>
      <c r="JCJ37" s="45"/>
      <c r="JCK37" s="45"/>
      <c r="JCL37" s="45"/>
      <c r="JCM37" s="45"/>
      <c r="JCN37" s="45"/>
      <c r="JCO37" s="45"/>
      <c r="JCP37" s="45"/>
      <c r="JCQ37" s="45"/>
      <c r="JCR37" s="45"/>
      <c r="JCS37" s="45"/>
      <c r="JCT37" s="45"/>
      <c r="JCU37" s="45"/>
      <c r="JCV37" s="45"/>
      <c r="JCW37" s="45"/>
      <c r="JCX37" s="45"/>
      <c r="JCY37" s="45"/>
      <c r="JCZ37" s="45"/>
      <c r="JDA37" s="45"/>
      <c r="JDB37" s="45"/>
      <c r="JDC37" s="45"/>
      <c r="JDD37" s="45"/>
      <c r="JDE37" s="45"/>
      <c r="JDF37" s="45"/>
      <c r="JDG37" s="45"/>
      <c r="JDH37" s="45"/>
      <c r="JDI37" s="45"/>
      <c r="JDJ37" s="45"/>
      <c r="JDK37" s="45"/>
      <c r="JDL37" s="45"/>
      <c r="JDM37" s="45"/>
      <c r="JDN37" s="45"/>
      <c r="JDO37" s="45"/>
      <c r="JDP37" s="45"/>
      <c r="JDQ37" s="45"/>
      <c r="JDR37" s="45"/>
      <c r="JDS37" s="45"/>
      <c r="JDT37" s="45"/>
      <c r="JDU37" s="45"/>
      <c r="JDV37" s="45"/>
      <c r="JDW37" s="45"/>
      <c r="JDX37" s="45"/>
      <c r="JDY37" s="45"/>
      <c r="JDZ37" s="45"/>
      <c r="JEA37" s="45"/>
      <c r="JEB37" s="45"/>
      <c r="JEC37" s="45"/>
      <c r="JED37" s="45"/>
      <c r="JEE37" s="45"/>
      <c r="JEF37" s="45"/>
      <c r="JEG37" s="45"/>
      <c r="JEH37" s="45"/>
      <c r="JEI37" s="45"/>
      <c r="JEJ37" s="45"/>
      <c r="JEK37" s="45"/>
      <c r="JEL37" s="45"/>
      <c r="JEM37" s="45"/>
      <c r="JEN37" s="45"/>
      <c r="JEO37" s="45"/>
      <c r="JEP37" s="45"/>
      <c r="JEQ37" s="45"/>
      <c r="JER37" s="45"/>
      <c r="JES37" s="45"/>
      <c r="JET37" s="45"/>
      <c r="JEU37" s="45"/>
      <c r="JEV37" s="45"/>
      <c r="JEW37" s="45"/>
      <c r="JEX37" s="45"/>
      <c r="JEY37" s="45"/>
      <c r="JEZ37" s="45"/>
      <c r="JFA37" s="45"/>
      <c r="JFB37" s="45"/>
      <c r="JFC37" s="45"/>
      <c r="JFD37" s="45"/>
      <c r="JFE37" s="45"/>
      <c r="JFF37" s="45"/>
      <c r="JFG37" s="45"/>
      <c r="JFH37" s="45"/>
      <c r="JFI37" s="45"/>
      <c r="JFJ37" s="45"/>
      <c r="JFK37" s="45"/>
      <c r="JFL37" s="45"/>
      <c r="JFM37" s="45"/>
      <c r="JFN37" s="45"/>
      <c r="JFO37" s="45"/>
      <c r="JFP37" s="45"/>
      <c r="JFQ37" s="45"/>
      <c r="JFR37" s="45"/>
      <c r="JFS37" s="45"/>
      <c r="JFT37" s="45"/>
      <c r="JFU37" s="45"/>
      <c r="JFV37" s="45"/>
      <c r="JFW37" s="45"/>
      <c r="JFX37" s="45"/>
      <c r="JFY37" s="45"/>
      <c r="JFZ37" s="45"/>
      <c r="JGA37" s="45"/>
      <c r="JGB37" s="45"/>
      <c r="JGC37" s="45"/>
      <c r="JGD37" s="45"/>
      <c r="JGE37" s="45"/>
      <c r="JGF37" s="45"/>
      <c r="JGG37" s="45"/>
      <c r="JGH37" s="45"/>
      <c r="JGI37" s="45"/>
      <c r="JGJ37" s="45"/>
      <c r="JGK37" s="45"/>
      <c r="JGL37" s="45"/>
      <c r="JGM37" s="45"/>
      <c r="JGN37" s="45"/>
      <c r="JGO37" s="45"/>
      <c r="JGP37" s="45"/>
      <c r="JGQ37" s="45"/>
      <c r="JGR37" s="45"/>
      <c r="JGS37" s="45"/>
      <c r="JGT37" s="45"/>
      <c r="JGU37" s="45"/>
      <c r="JGV37" s="45"/>
      <c r="JGW37" s="45"/>
      <c r="JGX37" s="45"/>
      <c r="JGY37" s="45"/>
      <c r="JGZ37" s="45"/>
      <c r="JHA37" s="45"/>
      <c r="JHB37" s="45"/>
      <c r="JHC37" s="45"/>
      <c r="JHD37" s="45"/>
      <c r="JHE37" s="45"/>
      <c r="JHF37" s="45"/>
      <c r="JHG37" s="45"/>
      <c r="JHH37" s="45"/>
      <c r="JHI37" s="45"/>
      <c r="JHJ37" s="45"/>
      <c r="JHK37" s="45"/>
      <c r="JHL37" s="45"/>
      <c r="JHM37" s="45"/>
      <c r="JHN37" s="45"/>
      <c r="JHO37" s="45"/>
      <c r="JHP37" s="45"/>
      <c r="JHQ37" s="45"/>
      <c r="JHR37" s="45"/>
      <c r="JHS37" s="45"/>
      <c r="JHT37" s="45"/>
      <c r="JHU37" s="45"/>
      <c r="JHV37" s="45"/>
      <c r="JHW37" s="45"/>
      <c r="JHX37" s="45"/>
      <c r="JHY37" s="45"/>
      <c r="JHZ37" s="45"/>
      <c r="JIA37" s="45"/>
      <c r="JIB37" s="45"/>
      <c r="JIC37" s="45"/>
      <c r="JID37" s="45"/>
      <c r="JIE37" s="45"/>
      <c r="JIF37" s="45"/>
      <c r="JIG37" s="45"/>
      <c r="JIH37" s="45"/>
      <c r="JII37" s="45"/>
      <c r="JIJ37" s="45"/>
      <c r="JIK37" s="45"/>
      <c r="JIL37" s="45"/>
      <c r="JIM37" s="45"/>
      <c r="JIN37" s="45"/>
      <c r="JIO37" s="45"/>
      <c r="JIP37" s="45"/>
      <c r="JIQ37" s="45"/>
      <c r="JIR37" s="45"/>
      <c r="JIS37" s="45"/>
      <c r="JIT37" s="45"/>
      <c r="JIU37" s="45"/>
      <c r="JIV37" s="45"/>
      <c r="JIW37" s="45"/>
      <c r="JIX37" s="45"/>
      <c r="JIY37" s="45"/>
      <c r="JIZ37" s="45"/>
      <c r="JJA37" s="45"/>
      <c r="JJB37" s="45"/>
      <c r="JJC37" s="45"/>
      <c r="JJD37" s="45"/>
      <c r="JJE37" s="45"/>
      <c r="JJF37" s="45"/>
      <c r="JJG37" s="45"/>
      <c r="JJH37" s="45"/>
      <c r="JJI37" s="45"/>
      <c r="JJJ37" s="45"/>
      <c r="JJK37" s="45"/>
      <c r="JJL37" s="45"/>
      <c r="JJM37" s="45"/>
      <c r="JJN37" s="45"/>
      <c r="JJO37" s="45"/>
      <c r="JJP37" s="45"/>
      <c r="JJQ37" s="45"/>
      <c r="JJR37" s="45"/>
      <c r="JJS37" s="45"/>
      <c r="JJT37" s="45"/>
      <c r="JJU37" s="45"/>
      <c r="JJV37" s="45"/>
      <c r="JJW37" s="45"/>
      <c r="JJX37" s="45"/>
      <c r="JJY37" s="45"/>
      <c r="JJZ37" s="45"/>
      <c r="JKA37" s="45"/>
      <c r="JKB37" s="45"/>
      <c r="JKC37" s="45"/>
      <c r="JKD37" s="45"/>
      <c r="JKE37" s="45"/>
      <c r="JKF37" s="45"/>
      <c r="JKG37" s="45"/>
      <c r="JKH37" s="45"/>
      <c r="JKI37" s="45"/>
      <c r="JKJ37" s="45"/>
      <c r="JKK37" s="45"/>
      <c r="JKL37" s="45"/>
      <c r="JKM37" s="45"/>
      <c r="JKN37" s="45"/>
      <c r="JKO37" s="45"/>
      <c r="JKP37" s="45"/>
      <c r="JKQ37" s="45"/>
      <c r="JKR37" s="45"/>
      <c r="JKS37" s="45"/>
      <c r="JKT37" s="45"/>
      <c r="JKU37" s="45"/>
      <c r="JKV37" s="45"/>
      <c r="JKW37" s="45"/>
      <c r="JKX37" s="45"/>
      <c r="JKY37" s="45"/>
      <c r="JKZ37" s="45"/>
      <c r="JLA37" s="45"/>
      <c r="JLB37" s="45"/>
      <c r="JLC37" s="45"/>
      <c r="JLD37" s="45"/>
      <c r="JLE37" s="45"/>
      <c r="JLF37" s="45"/>
      <c r="JLG37" s="45"/>
      <c r="JLH37" s="45"/>
      <c r="JLI37" s="45"/>
      <c r="JLJ37" s="45"/>
      <c r="JLK37" s="45"/>
      <c r="JLL37" s="45"/>
      <c r="JLM37" s="45"/>
      <c r="JLN37" s="45"/>
      <c r="JLO37" s="45"/>
      <c r="JLP37" s="45"/>
      <c r="JLQ37" s="45"/>
      <c r="JLR37" s="45"/>
      <c r="JLS37" s="45"/>
      <c r="JLT37" s="45"/>
      <c r="JLU37" s="45"/>
      <c r="JLV37" s="45"/>
      <c r="JLW37" s="45"/>
      <c r="JLX37" s="45"/>
      <c r="JLY37" s="45"/>
      <c r="JLZ37" s="45"/>
      <c r="JMA37" s="45"/>
      <c r="JMB37" s="45"/>
      <c r="JMC37" s="45"/>
      <c r="JMD37" s="45"/>
      <c r="JME37" s="45"/>
      <c r="JMF37" s="45"/>
      <c r="JMG37" s="45"/>
      <c r="JMH37" s="45"/>
      <c r="JMI37" s="45"/>
      <c r="JMJ37" s="45"/>
      <c r="JMK37" s="45"/>
      <c r="JML37" s="45"/>
      <c r="JMM37" s="45"/>
      <c r="JMN37" s="45"/>
      <c r="JMO37" s="45"/>
      <c r="JMP37" s="45"/>
      <c r="JMQ37" s="45"/>
      <c r="JMR37" s="45"/>
      <c r="JMS37" s="45"/>
      <c r="JMT37" s="45"/>
      <c r="JMU37" s="45"/>
      <c r="JMV37" s="45"/>
      <c r="JMW37" s="45"/>
      <c r="JMX37" s="45"/>
      <c r="JMY37" s="45"/>
      <c r="JMZ37" s="45"/>
      <c r="JNA37" s="45"/>
      <c r="JNB37" s="45"/>
      <c r="JNC37" s="45"/>
      <c r="JND37" s="45"/>
      <c r="JNE37" s="45"/>
      <c r="JNF37" s="45"/>
      <c r="JNG37" s="45"/>
      <c r="JNH37" s="45"/>
      <c r="JNI37" s="45"/>
      <c r="JNJ37" s="45"/>
      <c r="JNK37" s="45"/>
      <c r="JNL37" s="45"/>
      <c r="JNM37" s="45"/>
      <c r="JNN37" s="45"/>
      <c r="JNO37" s="45"/>
      <c r="JNP37" s="45"/>
      <c r="JNQ37" s="45"/>
      <c r="JNR37" s="45"/>
      <c r="JNS37" s="45"/>
      <c r="JNT37" s="45"/>
      <c r="JNU37" s="45"/>
      <c r="JNV37" s="45"/>
      <c r="JNW37" s="45"/>
      <c r="JNX37" s="45"/>
      <c r="JNY37" s="45"/>
      <c r="JNZ37" s="45"/>
      <c r="JOA37" s="45"/>
      <c r="JOB37" s="45"/>
      <c r="JOC37" s="45"/>
      <c r="JOD37" s="45"/>
      <c r="JOE37" s="45"/>
      <c r="JOF37" s="45"/>
      <c r="JOG37" s="45"/>
      <c r="JOH37" s="45"/>
      <c r="JOI37" s="45"/>
      <c r="JOJ37" s="45"/>
      <c r="JOK37" s="45"/>
      <c r="JOL37" s="45"/>
      <c r="JOM37" s="45"/>
      <c r="JON37" s="45"/>
      <c r="JOO37" s="45"/>
      <c r="JOP37" s="45"/>
      <c r="JOQ37" s="45"/>
      <c r="JOR37" s="45"/>
      <c r="JOS37" s="45"/>
      <c r="JOT37" s="45"/>
      <c r="JOU37" s="45"/>
      <c r="JOV37" s="45"/>
      <c r="JOW37" s="45"/>
      <c r="JOX37" s="45"/>
      <c r="JOY37" s="45"/>
      <c r="JOZ37" s="45"/>
      <c r="JPA37" s="45"/>
      <c r="JPB37" s="45"/>
      <c r="JPC37" s="45"/>
      <c r="JPD37" s="45"/>
      <c r="JPE37" s="45"/>
      <c r="JPF37" s="45"/>
      <c r="JPG37" s="45"/>
      <c r="JPH37" s="45"/>
      <c r="JPI37" s="45"/>
      <c r="JPJ37" s="45"/>
      <c r="JPK37" s="45"/>
      <c r="JPL37" s="45"/>
      <c r="JPM37" s="45"/>
      <c r="JPN37" s="45"/>
      <c r="JPO37" s="45"/>
      <c r="JPP37" s="45"/>
      <c r="JPQ37" s="45"/>
      <c r="JPR37" s="45"/>
      <c r="JPS37" s="45"/>
      <c r="JPT37" s="45"/>
      <c r="JPU37" s="45"/>
      <c r="JPV37" s="45"/>
      <c r="JPW37" s="45"/>
      <c r="JPX37" s="45"/>
      <c r="JPY37" s="45"/>
      <c r="JPZ37" s="45"/>
      <c r="JQA37" s="45"/>
      <c r="JQB37" s="45"/>
      <c r="JQC37" s="45"/>
      <c r="JQD37" s="45"/>
      <c r="JQE37" s="45"/>
      <c r="JQF37" s="45"/>
      <c r="JQG37" s="45"/>
      <c r="JQH37" s="45"/>
      <c r="JQI37" s="45"/>
      <c r="JQJ37" s="45"/>
      <c r="JQK37" s="45"/>
      <c r="JQL37" s="45"/>
      <c r="JQM37" s="45"/>
      <c r="JQN37" s="45"/>
      <c r="JQO37" s="45"/>
      <c r="JQP37" s="45"/>
      <c r="JQQ37" s="45"/>
      <c r="JQR37" s="45"/>
      <c r="JQS37" s="45"/>
      <c r="JQT37" s="45"/>
      <c r="JQU37" s="45"/>
      <c r="JQV37" s="45"/>
      <c r="JQW37" s="45"/>
      <c r="JQX37" s="45"/>
      <c r="JQY37" s="45"/>
      <c r="JQZ37" s="45"/>
      <c r="JRA37" s="45"/>
      <c r="JRB37" s="45"/>
      <c r="JRC37" s="45"/>
      <c r="JRD37" s="45"/>
      <c r="JRE37" s="45"/>
      <c r="JRF37" s="45"/>
      <c r="JRG37" s="45"/>
      <c r="JRH37" s="45"/>
      <c r="JRI37" s="45"/>
      <c r="JRJ37" s="45"/>
      <c r="JRK37" s="45"/>
      <c r="JRL37" s="45"/>
      <c r="JRM37" s="45"/>
      <c r="JRN37" s="45"/>
      <c r="JRO37" s="45"/>
      <c r="JRP37" s="45"/>
      <c r="JRQ37" s="45"/>
      <c r="JRR37" s="45"/>
      <c r="JRS37" s="45"/>
      <c r="JRT37" s="45"/>
      <c r="JRU37" s="45"/>
      <c r="JRV37" s="45"/>
      <c r="JRW37" s="45"/>
      <c r="JRX37" s="45"/>
      <c r="JRY37" s="45"/>
      <c r="JRZ37" s="45"/>
      <c r="JSA37" s="45"/>
      <c r="JSB37" s="45"/>
      <c r="JSC37" s="45"/>
      <c r="JSD37" s="45"/>
      <c r="JSE37" s="45"/>
      <c r="JSF37" s="45"/>
      <c r="JSG37" s="45"/>
      <c r="JSH37" s="45"/>
      <c r="JSI37" s="45"/>
      <c r="JSJ37" s="45"/>
      <c r="JSK37" s="45"/>
      <c r="JSL37" s="45"/>
      <c r="JSM37" s="45"/>
      <c r="JSN37" s="45"/>
      <c r="JSO37" s="45"/>
      <c r="JSP37" s="45"/>
      <c r="JSQ37" s="45"/>
      <c r="JSR37" s="45"/>
      <c r="JSS37" s="45"/>
      <c r="JST37" s="45"/>
      <c r="JSU37" s="45"/>
      <c r="JSV37" s="45"/>
      <c r="JSW37" s="45"/>
      <c r="JSX37" s="45"/>
      <c r="JSY37" s="45"/>
      <c r="JSZ37" s="45"/>
      <c r="JTA37" s="45"/>
      <c r="JTB37" s="45"/>
      <c r="JTC37" s="45"/>
      <c r="JTD37" s="45"/>
      <c r="JTE37" s="45"/>
      <c r="JTF37" s="45"/>
      <c r="JTG37" s="45"/>
      <c r="JTH37" s="45"/>
      <c r="JTI37" s="45"/>
      <c r="JTJ37" s="45"/>
      <c r="JTK37" s="45"/>
      <c r="JTL37" s="45"/>
      <c r="JTM37" s="45"/>
      <c r="JTN37" s="45"/>
      <c r="JTO37" s="45"/>
      <c r="JTP37" s="45"/>
      <c r="JTQ37" s="45"/>
      <c r="JTR37" s="45"/>
      <c r="JTS37" s="45"/>
      <c r="JTT37" s="45"/>
      <c r="JTU37" s="45"/>
      <c r="JTV37" s="45"/>
      <c r="JTW37" s="45"/>
      <c r="JTX37" s="45"/>
      <c r="JTY37" s="45"/>
      <c r="JTZ37" s="45"/>
      <c r="JUA37" s="45"/>
      <c r="JUB37" s="45"/>
      <c r="JUC37" s="45"/>
      <c r="JUD37" s="45"/>
      <c r="JUE37" s="45"/>
      <c r="JUF37" s="45"/>
      <c r="JUG37" s="45"/>
      <c r="JUH37" s="45"/>
      <c r="JUI37" s="45"/>
      <c r="JUJ37" s="45"/>
      <c r="JUK37" s="45"/>
      <c r="JUL37" s="45"/>
      <c r="JUM37" s="45"/>
      <c r="JUN37" s="45"/>
      <c r="JUO37" s="45"/>
      <c r="JUP37" s="45"/>
      <c r="JUQ37" s="45"/>
      <c r="JUR37" s="45"/>
      <c r="JUS37" s="45"/>
      <c r="JUT37" s="45"/>
      <c r="JUU37" s="45"/>
      <c r="JUV37" s="45"/>
      <c r="JUW37" s="45"/>
      <c r="JUX37" s="45"/>
      <c r="JUY37" s="45"/>
      <c r="JUZ37" s="45"/>
      <c r="JVA37" s="45"/>
      <c r="JVB37" s="45"/>
      <c r="JVC37" s="45"/>
      <c r="JVD37" s="45"/>
      <c r="JVE37" s="45"/>
      <c r="JVF37" s="45"/>
      <c r="JVG37" s="45"/>
      <c r="JVH37" s="45"/>
      <c r="JVI37" s="45"/>
      <c r="JVJ37" s="45"/>
      <c r="JVK37" s="45"/>
      <c r="JVL37" s="45"/>
      <c r="JVM37" s="45"/>
      <c r="JVN37" s="45"/>
      <c r="JVO37" s="45"/>
      <c r="JVP37" s="45"/>
      <c r="JVQ37" s="45"/>
      <c r="JVR37" s="45"/>
      <c r="JVS37" s="45"/>
      <c r="JVT37" s="45"/>
      <c r="JVU37" s="45"/>
      <c r="JVV37" s="45"/>
      <c r="JVW37" s="45"/>
      <c r="JVX37" s="45"/>
      <c r="JVY37" s="45"/>
      <c r="JVZ37" s="45"/>
      <c r="JWA37" s="45"/>
      <c r="JWB37" s="45"/>
      <c r="JWC37" s="45"/>
      <c r="JWD37" s="45"/>
      <c r="JWE37" s="45"/>
      <c r="JWF37" s="45"/>
      <c r="JWG37" s="45"/>
      <c r="JWH37" s="45"/>
      <c r="JWI37" s="45"/>
      <c r="JWJ37" s="45"/>
      <c r="JWK37" s="45"/>
      <c r="JWL37" s="45"/>
      <c r="JWM37" s="45"/>
      <c r="JWN37" s="45"/>
      <c r="JWO37" s="45"/>
      <c r="JWP37" s="45"/>
      <c r="JWQ37" s="45"/>
      <c r="JWR37" s="45"/>
      <c r="JWS37" s="45"/>
      <c r="JWT37" s="45"/>
      <c r="JWU37" s="45"/>
      <c r="JWV37" s="45"/>
      <c r="JWW37" s="45"/>
      <c r="JWX37" s="45"/>
      <c r="JWY37" s="45"/>
      <c r="JWZ37" s="45"/>
      <c r="JXA37" s="45"/>
      <c r="JXB37" s="45"/>
      <c r="JXC37" s="45"/>
      <c r="JXD37" s="45"/>
      <c r="JXE37" s="45"/>
      <c r="JXF37" s="45"/>
      <c r="JXG37" s="45"/>
      <c r="JXH37" s="45"/>
      <c r="JXI37" s="45"/>
      <c r="JXJ37" s="45"/>
      <c r="JXK37" s="45"/>
      <c r="JXL37" s="45"/>
      <c r="JXM37" s="45"/>
      <c r="JXN37" s="45"/>
      <c r="JXO37" s="45"/>
      <c r="JXP37" s="45"/>
      <c r="JXQ37" s="45"/>
      <c r="JXR37" s="45"/>
      <c r="JXS37" s="45"/>
      <c r="JXT37" s="45"/>
      <c r="JXU37" s="45"/>
      <c r="JXV37" s="45"/>
      <c r="JXW37" s="45"/>
      <c r="JXX37" s="45"/>
      <c r="JXY37" s="45"/>
      <c r="JXZ37" s="45"/>
      <c r="JYA37" s="45"/>
      <c r="JYB37" s="45"/>
      <c r="JYC37" s="45"/>
      <c r="JYD37" s="45"/>
      <c r="JYE37" s="45"/>
      <c r="JYF37" s="45"/>
      <c r="JYG37" s="45"/>
      <c r="JYH37" s="45"/>
      <c r="JYI37" s="45"/>
      <c r="JYJ37" s="45"/>
      <c r="JYK37" s="45"/>
      <c r="JYL37" s="45"/>
      <c r="JYM37" s="45"/>
      <c r="JYN37" s="45"/>
      <c r="JYO37" s="45"/>
      <c r="JYP37" s="45"/>
      <c r="JYQ37" s="45"/>
      <c r="JYR37" s="45"/>
      <c r="JYS37" s="45"/>
      <c r="JYT37" s="45"/>
      <c r="JYU37" s="45"/>
      <c r="JYV37" s="45"/>
      <c r="JYW37" s="45"/>
      <c r="JYX37" s="45"/>
      <c r="JYY37" s="45"/>
      <c r="JYZ37" s="45"/>
      <c r="JZA37" s="45"/>
      <c r="JZB37" s="45"/>
      <c r="JZC37" s="45"/>
      <c r="JZD37" s="45"/>
      <c r="JZE37" s="45"/>
      <c r="JZF37" s="45"/>
      <c r="JZG37" s="45"/>
      <c r="JZH37" s="45"/>
      <c r="JZI37" s="45"/>
      <c r="JZJ37" s="45"/>
      <c r="JZK37" s="45"/>
      <c r="JZL37" s="45"/>
      <c r="JZM37" s="45"/>
      <c r="JZN37" s="45"/>
      <c r="JZO37" s="45"/>
      <c r="JZP37" s="45"/>
      <c r="JZQ37" s="45"/>
      <c r="JZR37" s="45"/>
      <c r="JZS37" s="45"/>
      <c r="JZT37" s="45"/>
      <c r="JZU37" s="45"/>
      <c r="JZV37" s="45"/>
      <c r="JZW37" s="45"/>
      <c r="JZX37" s="45"/>
      <c r="JZY37" s="45"/>
      <c r="JZZ37" s="45"/>
      <c r="KAA37" s="45"/>
      <c r="KAB37" s="45"/>
      <c r="KAC37" s="45"/>
      <c r="KAD37" s="45"/>
      <c r="KAE37" s="45"/>
      <c r="KAF37" s="45"/>
      <c r="KAG37" s="45"/>
      <c r="KAH37" s="45"/>
      <c r="KAI37" s="45"/>
      <c r="KAJ37" s="45"/>
      <c r="KAK37" s="45"/>
      <c r="KAL37" s="45"/>
      <c r="KAM37" s="45"/>
      <c r="KAN37" s="45"/>
      <c r="KAO37" s="45"/>
      <c r="KAP37" s="45"/>
      <c r="KAQ37" s="45"/>
      <c r="KAR37" s="45"/>
      <c r="KAS37" s="45"/>
      <c r="KAT37" s="45"/>
      <c r="KAU37" s="45"/>
      <c r="KAV37" s="45"/>
      <c r="KAW37" s="45"/>
      <c r="KAX37" s="45"/>
      <c r="KAY37" s="45"/>
      <c r="KAZ37" s="45"/>
      <c r="KBA37" s="45"/>
      <c r="KBB37" s="45"/>
      <c r="KBC37" s="45"/>
      <c r="KBD37" s="45"/>
      <c r="KBE37" s="45"/>
      <c r="KBF37" s="45"/>
      <c r="KBG37" s="45"/>
      <c r="KBH37" s="45"/>
      <c r="KBI37" s="45"/>
      <c r="KBJ37" s="45"/>
      <c r="KBK37" s="45"/>
      <c r="KBL37" s="45"/>
      <c r="KBM37" s="45"/>
      <c r="KBN37" s="45"/>
      <c r="KBO37" s="45"/>
      <c r="KBP37" s="45"/>
      <c r="KBQ37" s="45"/>
      <c r="KBR37" s="45"/>
      <c r="KBS37" s="45"/>
      <c r="KBT37" s="45"/>
      <c r="KBU37" s="45"/>
      <c r="KBV37" s="45"/>
      <c r="KBW37" s="45"/>
      <c r="KBX37" s="45"/>
      <c r="KBY37" s="45"/>
      <c r="KBZ37" s="45"/>
      <c r="KCA37" s="45"/>
      <c r="KCB37" s="45"/>
      <c r="KCC37" s="45"/>
      <c r="KCD37" s="45"/>
      <c r="KCE37" s="45"/>
      <c r="KCF37" s="45"/>
      <c r="KCG37" s="45"/>
      <c r="KCH37" s="45"/>
      <c r="KCI37" s="45"/>
      <c r="KCJ37" s="45"/>
      <c r="KCK37" s="45"/>
      <c r="KCL37" s="45"/>
      <c r="KCM37" s="45"/>
      <c r="KCN37" s="45"/>
      <c r="KCO37" s="45"/>
      <c r="KCP37" s="45"/>
      <c r="KCQ37" s="45"/>
      <c r="KCR37" s="45"/>
      <c r="KCS37" s="45"/>
      <c r="KCT37" s="45"/>
      <c r="KCU37" s="45"/>
      <c r="KCV37" s="45"/>
      <c r="KCW37" s="45"/>
      <c r="KCX37" s="45"/>
      <c r="KCY37" s="45"/>
      <c r="KCZ37" s="45"/>
      <c r="KDA37" s="45"/>
      <c r="KDB37" s="45"/>
      <c r="KDC37" s="45"/>
      <c r="KDD37" s="45"/>
      <c r="KDE37" s="45"/>
      <c r="KDF37" s="45"/>
      <c r="KDG37" s="45"/>
      <c r="KDH37" s="45"/>
      <c r="KDI37" s="45"/>
      <c r="KDJ37" s="45"/>
      <c r="KDK37" s="45"/>
      <c r="KDL37" s="45"/>
      <c r="KDM37" s="45"/>
      <c r="KDN37" s="45"/>
      <c r="KDO37" s="45"/>
      <c r="KDP37" s="45"/>
      <c r="KDQ37" s="45"/>
      <c r="KDR37" s="45"/>
      <c r="KDS37" s="45"/>
      <c r="KDT37" s="45"/>
      <c r="KDU37" s="45"/>
      <c r="KDV37" s="45"/>
      <c r="KDW37" s="45"/>
      <c r="KDX37" s="45"/>
      <c r="KDY37" s="45"/>
      <c r="KDZ37" s="45"/>
      <c r="KEA37" s="45"/>
      <c r="KEB37" s="45"/>
      <c r="KEC37" s="45"/>
      <c r="KED37" s="45"/>
      <c r="KEE37" s="45"/>
      <c r="KEF37" s="45"/>
      <c r="KEG37" s="45"/>
      <c r="KEH37" s="45"/>
      <c r="KEI37" s="45"/>
      <c r="KEJ37" s="45"/>
      <c r="KEK37" s="45"/>
      <c r="KEL37" s="45"/>
      <c r="KEM37" s="45"/>
      <c r="KEN37" s="45"/>
      <c r="KEO37" s="45"/>
      <c r="KEP37" s="45"/>
      <c r="KEQ37" s="45"/>
      <c r="KER37" s="45"/>
      <c r="KES37" s="45"/>
      <c r="KET37" s="45"/>
      <c r="KEU37" s="45"/>
      <c r="KEV37" s="45"/>
      <c r="KEW37" s="45"/>
      <c r="KEX37" s="45"/>
      <c r="KEY37" s="45"/>
      <c r="KEZ37" s="45"/>
      <c r="KFA37" s="45"/>
      <c r="KFB37" s="45"/>
      <c r="KFC37" s="45"/>
      <c r="KFD37" s="45"/>
      <c r="KFE37" s="45"/>
      <c r="KFF37" s="45"/>
      <c r="KFG37" s="45"/>
      <c r="KFH37" s="45"/>
      <c r="KFI37" s="45"/>
      <c r="KFJ37" s="45"/>
      <c r="KFK37" s="45"/>
      <c r="KFL37" s="45"/>
      <c r="KFM37" s="45"/>
      <c r="KFN37" s="45"/>
      <c r="KFO37" s="45"/>
      <c r="KFP37" s="45"/>
      <c r="KFQ37" s="45"/>
      <c r="KFR37" s="45"/>
      <c r="KFS37" s="45"/>
      <c r="KFT37" s="45"/>
      <c r="KFU37" s="45"/>
      <c r="KFV37" s="45"/>
      <c r="KFW37" s="45"/>
      <c r="KFX37" s="45"/>
      <c r="KFY37" s="45"/>
      <c r="KFZ37" s="45"/>
      <c r="KGA37" s="45"/>
      <c r="KGB37" s="45"/>
      <c r="KGC37" s="45"/>
      <c r="KGD37" s="45"/>
      <c r="KGE37" s="45"/>
      <c r="KGF37" s="45"/>
      <c r="KGG37" s="45"/>
      <c r="KGH37" s="45"/>
      <c r="KGI37" s="45"/>
      <c r="KGJ37" s="45"/>
      <c r="KGK37" s="45"/>
      <c r="KGL37" s="45"/>
      <c r="KGM37" s="45"/>
      <c r="KGN37" s="45"/>
      <c r="KGO37" s="45"/>
      <c r="KGP37" s="45"/>
      <c r="KGQ37" s="45"/>
      <c r="KGR37" s="45"/>
      <c r="KGS37" s="45"/>
      <c r="KGT37" s="45"/>
      <c r="KGU37" s="45"/>
      <c r="KGV37" s="45"/>
      <c r="KGW37" s="45"/>
      <c r="KGX37" s="45"/>
      <c r="KGY37" s="45"/>
      <c r="KGZ37" s="45"/>
      <c r="KHA37" s="45"/>
      <c r="KHB37" s="45"/>
      <c r="KHC37" s="45"/>
      <c r="KHD37" s="45"/>
      <c r="KHE37" s="45"/>
      <c r="KHF37" s="45"/>
      <c r="KHG37" s="45"/>
      <c r="KHH37" s="45"/>
      <c r="KHI37" s="45"/>
      <c r="KHJ37" s="45"/>
      <c r="KHK37" s="45"/>
      <c r="KHL37" s="45"/>
      <c r="KHM37" s="45"/>
      <c r="KHN37" s="45"/>
      <c r="KHO37" s="45"/>
      <c r="KHP37" s="45"/>
      <c r="KHQ37" s="45"/>
      <c r="KHR37" s="45"/>
      <c r="KHS37" s="45"/>
      <c r="KHT37" s="45"/>
      <c r="KHU37" s="45"/>
      <c r="KHV37" s="45"/>
      <c r="KHW37" s="45"/>
      <c r="KHX37" s="45"/>
      <c r="KHY37" s="45"/>
      <c r="KHZ37" s="45"/>
      <c r="KIA37" s="45"/>
      <c r="KIB37" s="45"/>
      <c r="KIC37" s="45"/>
      <c r="KID37" s="45"/>
      <c r="KIE37" s="45"/>
      <c r="KIF37" s="45"/>
      <c r="KIG37" s="45"/>
      <c r="KIH37" s="45"/>
      <c r="KII37" s="45"/>
      <c r="KIJ37" s="45"/>
      <c r="KIK37" s="45"/>
      <c r="KIL37" s="45"/>
      <c r="KIM37" s="45"/>
      <c r="KIN37" s="45"/>
      <c r="KIO37" s="45"/>
      <c r="KIP37" s="45"/>
      <c r="KIQ37" s="45"/>
      <c r="KIR37" s="45"/>
      <c r="KIS37" s="45"/>
      <c r="KIT37" s="45"/>
      <c r="KIU37" s="45"/>
      <c r="KIV37" s="45"/>
      <c r="KIW37" s="45"/>
      <c r="KIX37" s="45"/>
      <c r="KIY37" s="45"/>
      <c r="KIZ37" s="45"/>
      <c r="KJA37" s="45"/>
      <c r="KJB37" s="45"/>
      <c r="KJC37" s="45"/>
      <c r="KJD37" s="45"/>
      <c r="KJE37" s="45"/>
      <c r="KJF37" s="45"/>
      <c r="KJG37" s="45"/>
      <c r="KJH37" s="45"/>
      <c r="KJI37" s="45"/>
      <c r="KJJ37" s="45"/>
      <c r="KJK37" s="45"/>
      <c r="KJL37" s="45"/>
      <c r="KJM37" s="45"/>
      <c r="KJN37" s="45"/>
      <c r="KJO37" s="45"/>
      <c r="KJP37" s="45"/>
      <c r="KJQ37" s="45"/>
      <c r="KJR37" s="45"/>
      <c r="KJS37" s="45"/>
      <c r="KJT37" s="45"/>
      <c r="KJU37" s="45"/>
      <c r="KJV37" s="45"/>
      <c r="KJW37" s="45"/>
      <c r="KJX37" s="45"/>
      <c r="KJY37" s="45"/>
      <c r="KJZ37" s="45"/>
      <c r="KKA37" s="45"/>
      <c r="KKB37" s="45"/>
      <c r="KKC37" s="45"/>
      <c r="KKD37" s="45"/>
      <c r="KKE37" s="45"/>
      <c r="KKF37" s="45"/>
      <c r="KKG37" s="45"/>
      <c r="KKH37" s="45"/>
      <c r="KKI37" s="45"/>
      <c r="KKJ37" s="45"/>
      <c r="KKK37" s="45"/>
      <c r="KKL37" s="45"/>
      <c r="KKM37" s="45"/>
      <c r="KKN37" s="45"/>
      <c r="KKO37" s="45"/>
      <c r="KKP37" s="45"/>
      <c r="KKQ37" s="45"/>
      <c r="KKR37" s="45"/>
      <c r="KKS37" s="45"/>
      <c r="KKT37" s="45"/>
      <c r="KKU37" s="45"/>
      <c r="KKV37" s="45"/>
      <c r="KKW37" s="45"/>
      <c r="KKX37" s="45"/>
      <c r="KKY37" s="45"/>
      <c r="KKZ37" s="45"/>
      <c r="KLA37" s="45"/>
      <c r="KLB37" s="45"/>
      <c r="KLC37" s="45"/>
      <c r="KLD37" s="45"/>
      <c r="KLE37" s="45"/>
      <c r="KLF37" s="45"/>
      <c r="KLG37" s="45"/>
      <c r="KLH37" s="45"/>
      <c r="KLI37" s="45"/>
      <c r="KLJ37" s="45"/>
      <c r="KLK37" s="45"/>
      <c r="KLL37" s="45"/>
      <c r="KLM37" s="45"/>
      <c r="KLN37" s="45"/>
      <c r="KLO37" s="45"/>
      <c r="KLP37" s="45"/>
      <c r="KLQ37" s="45"/>
      <c r="KLR37" s="45"/>
      <c r="KLS37" s="45"/>
      <c r="KLT37" s="45"/>
      <c r="KLU37" s="45"/>
      <c r="KLV37" s="45"/>
      <c r="KLW37" s="45"/>
      <c r="KLX37" s="45"/>
      <c r="KLY37" s="45"/>
      <c r="KLZ37" s="45"/>
      <c r="KMA37" s="45"/>
      <c r="KMB37" s="45"/>
      <c r="KMC37" s="45"/>
      <c r="KMD37" s="45"/>
      <c r="KME37" s="45"/>
      <c r="KMF37" s="45"/>
      <c r="KMG37" s="45"/>
      <c r="KMH37" s="45"/>
      <c r="KMI37" s="45"/>
      <c r="KMJ37" s="45"/>
      <c r="KMK37" s="45"/>
      <c r="KML37" s="45"/>
      <c r="KMM37" s="45"/>
      <c r="KMN37" s="45"/>
      <c r="KMO37" s="45"/>
      <c r="KMP37" s="45"/>
      <c r="KMQ37" s="45"/>
      <c r="KMR37" s="45"/>
      <c r="KMS37" s="45"/>
      <c r="KMT37" s="45"/>
      <c r="KMU37" s="45"/>
      <c r="KMV37" s="45"/>
      <c r="KMW37" s="45"/>
      <c r="KMX37" s="45"/>
      <c r="KMY37" s="45"/>
      <c r="KMZ37" s="45"/>
      <c r="KNA37" s="45"/>
      <c r="KNB37" s="45"/>
      <c r="KNC37" s="45"/>
      <c r="KND37" s="45"/>
      <c r="KNE37" s="45"/>
      <c r="KNF37" s="45"/>
      <c r="KNG37" s="45"/>
      <c r="KNH37" s="45"/>
      <c r="KNI37" s="45"/>
      <c r="KNJ37" s="45"/>
      <c r="KNK37" s="45"/>
      <c r="KNL37" s="45"/>
      <c r="KNM37" s="45"/>
      <c r="KNN37" s="45"/>
      <c r="KNO37" s="45"/>
      <c r="KNP37" s="45"/>
      <c r="KNQ37" s="45"/>
      <c r="KNR37" s="45"/>
      <c r="KNS37" s="45"/>
      <c r="KNT37" s="45"/>
      <c r="KNU37" s="45"/>
      <c r="KNV37" s="45"/>
      <c r="KNW37" s="45"/>
      <c r="KNX37" s="45"/>
      <c r="KNY37" s="45"/>
      <c r="KNZ37" s="45"/>
      <c r="KOA37" s="45"/>
      <c r="KOB37" s="45"/>
      <c r="KOC37" s="45"/>
      <c r="KOD37" s="45"/>
      <c r="KOE37" s="45"/>
      <c r="KOF37" s="45"/>
      <c r="KOG37" s="45"/>
      <c r="KOH37" s="45"/>
      <c r="KOI37" s="45"/>
      <c r="KOJ37" s="45"/>
      <c r="KOK37" s="45"/>
      <c r="KOL37" s="45"/>
      <c r="KOM37" s="45"/>
      <c r="KON37" s="45"/>
      <c r="KOO37" s="45"/>
      <c r="KOP37" s="45"/>
      <c r="KOQ37" s="45"/>
      <c r="KOR37" s="45"/>
      <c r="KOS37" s="45"/>
      <c r="KOT37" s="45"/>
      <c r="KOU37" s="45"/>
      <c r="KOV37" s="45"/>
      <c r="KOW37" s="45"/>
      <c r="KOX37" s="45"/>
      <c r="KOY37" s="45"/>
      <c r="KOZ37" s="45"/>
      <c r="KPA37" s="45"/>
      <c r="KPB37" s="45"/>
      <c r="KPC37" s="45"/>
      <c r="KPD37" s="45"/>
      <c r="KPE37" s="45"/>
      <c r="KPF37" s="45"/>
      <c r="KPG37" s="45"/>
      <c r="KPH37" s="45"/>
      <c r="KPI37" s="45"/>
      <c r="KPJ37" s="45"/>
      <c r="KPK37" s="45"/>
      <c r="KPL37" s="45"/>
      <c r="KPM37" s="45"/>
      <c r="KPN37" s="45"/>
      <c r="KPO37" s="45"/>
      <c r="KPP37" s="45"/>
      <c r="KPQ37" s="45"/>
      <c r="KPR37" s="45"/>
      <c r="KPS37" s="45"/>
      <c r="KPT37" s="45"/>
      <c r="KPU37" s="45"/>
      <c r="KPV37" s="45"/>
      <c r="KPW37" s="45"/>
      <c r="KPX37" s="45"/>
      <c r="KPY37" s="45"/>
      <c r="KPZ37" s="45"/>
      <c r="KQA37" s="45"/>
      <c r="KQB37" s="45"/>
      <c r="KQC37" s="45"/>
      <c r="KQD37" s="45"/>
      <c r="KQE37" s="45"/>
      <c r="KQF37" s="45"/>
      <c r="KQG37" s="45"/>
      <c r="KQH37" s="45"/>
      <c r="KQI37" s="45"/>
      <c r="KQJ37" s="45"/>
      <c r="KQK37" s="45"/>
      <c r="KQL37" s="45"/>
      <c r="KQM37" s="45"/>
      <c r="KQN37" s="45"/>
      <c r="KQO37" s="45"/>
      <c r="KQP37" s="45"/>
      <c r="KQQ37" s="45"/>
      <c r="KQR37" s="45"/>
      <c r="KQS37" s="45"/>
      <c r="KQT37" s="45"/>
      <c r="KQU37" s="45"/>
      <c r="KQV37" s="45"/>
      <c r="KQW37" s="45"/>
      <c r="KQX37" s="45"/>
      <c r="KQY37" s="45"/>
      <c r="KQZ37" s="45"/>
      <c r="KRA37" s="45"/>
      <c r="KRB37" s="45"/>
      <c r="KRC37" s="45"/>
      <c r="KRD37" s="45"/>
      <c r="KRE37" s="45"/>
      <c r="KRF37" s="45"/>
      <c r="KRG37" s="45"/>
      <c r="KRH37" s="45"/>
      <c r="KRI37" s="45"/>
      <c r="KRJ37" s="45"/>
      <c r="KRK37" s="45"/>
      <c r="KRL37" s="45"/>
      <c r="KRM37" s="45"/>
      <c r="KRN37" s="45"/>
      <c r="KRO37" s="45"/>
      <c r="KRP37" s="45"/>
      <c r="KRQ37" s="45"/>
      <c r="KRR37" s="45"/>
      <c r="KRS37" s="45"/>
      <c r="KRT37" s="45"/>
      <c r="KRU37" s="45"/>
      <c r="KRV37" s="45"/>
      <c r="KRW37" s="45"/>
      <c r="KRX37" s="45"/>
      <c r="KRY37" s="45"/>
      <c r="KRZ37" s="45"/>
      <c r="KSA37" s="45"/>
      <c r="KSB37" s="45"/>
      <c r="KSC37" s="45"/>
      <c r="KSD37" s="45"/>
      <c r="KSE37" s="45"/>
      <c r="KSF37" s="45"/>
      <c r="KSG37" s="45"/>
      <c r="KSH37" s="45"/>
      <c r="KSI37" s="45"/>
      <c r="KSJ37" s="45"/>
      <c r="KSK37" s="45"/>
      <c r="KSL37" s="45"/>
      <c r="KSM37" s="45"/>
      <c r="KSN37" s="45"/>
      <c r="KSO37" s="45"/>
      <c r="KSP37" s="45"/>
      <c r="KSQ37" s="45"/>
      <c r="KSR37" s="45"/>
      <c r="KSS37" s="45"/>
      <c r="KST37" s="45"/>
      <c r="KSU37" s="45"/>
      <c r="KSV37" s="45"/>
      <c r="KSW37" s="45"/>
      <c r="KSX37" s="45"/>
      <c r="KSY37" s="45"/>
      <c r="KSZ37" s="45"/>
      <c r="KTA37" s="45"/>
      <c r="KTB37" s="45"/>
      <c r="KTC37" s="45"/>
      <c r="KTD37" s="45"/>
      <c r="KTE37" s="45"/>
      <c r="KTF37" s="45"/>
      <c r="KTG37" s="45"/>
      <c r="KTH37" s="45"/>
      <c r="KTI37" s="45"/>
      <c r="KTJ37" s="45"/>
      <c r="KTK37" s="45"/>
      <c r="KTL37" s="45"/>
      <c r="KTM37" s="45"/>
      <c r="KTN37" s="45"/>
      <c r="KTO37" s="45"/>
      <c r="KTP37" s="45"/>
      <c r="KTQ37" s="45"/>
      <c r="KTR37" s="45"/>
      <c r="KTS37" s="45"/>
      <c r="KTT37" s="45"/>
      <c r="KTU37" s="45"/>
      <c r="KTV37" s="45"/>
      <c r="KTW37" s="45"/>
      <c r="KTX37" s="45"/>
      <c r="KTY37" s="45"/>
      <c r="KTZ37" s="45"/>
      <c r="KUA37" s="45"/>
      <c r="KUB37" s="45"/>
      <c r="KUC37" s="45"/>
      <c r="KUD37" s="45"/>
      <c r="KUE37" s="45"/>
      <c r="KUF37" s="45"/>
      <c r="KUG37" s="45"/>
      <c r="KUH37" s="45"/>
      <c r="KUI37" s="45"/>
      <c r="KUJ37" s="45"/>
      <c r="KUK37" s="45"/>
      <c r="KUL37" s="45"/>
      <c r="KUM37" s="45"/>
      <c r="KUN37" s="45"/>
      <c r="KUO37" s="45"/>
      <c r="KUP37" s="45"/>
      <c r="KUQ37" s="45"/>
      <c r="KUR37" s="45"/>
      <c r="KUS37" s="45"/>
      <c r="KUT37" s="45"/>
      <c r="KUU37" s="45"/>
      <c r="KUV37" s="45"/>
      <c r="KUW37" s="45"/>
      <c r="KUX37" s="45"/>
      <c r="KUY37" s="45"/>
      <c r="KUZ37" s="45"/>
      <c r="KVA37" s="45"/>
      <c r="KVB37" s="45"/>
      <c r="KVC37" s="45"/>
      <c r="KVD37" s="45"/>
      <c r="KVE37" s="45"/>
      <c r="KVF37" s="45"/>
      <c r="KVG37" s="45"/>
      <c r="KVH37" s="45"/>
      <c r="KVI37" s="45"/>
      <c r="KVJ37" s="45"/>
      <c r="KVK37" s="45"/>
      <c r="KVL37" s="45"/>
      <c r="KVM37" s="45"/>
      <c r="KVN37" s="45"/>
      <c r="KVO37" s="45"/>
      <c r="KVP37" s="45"/>
      <c r="KVQ37" s="45"/>
      <c r="KVR37" s="45"/>
      <c r="KVS37" s="45"/>
      <c r="KVT37" s="45"/>
      <c r="KVU37" s="45"/>
      <c r="KVV37" s="45"/>
      <c r="KVW37" s="45"/>
      <c r="KVX37" s="45"/>
      <c r="KVY37" s="45"/>
      <c r="KVZ37" s="45"/>
      <c r="KWA37" s="45"/>
      <c r="KWB37" s="45"/>
      <c r="KWC37" s="45"/>
      <c r="KWD37" s="45"/>
      <c r="KWE37" s="45"/>
      <c r="KWF37" s="45"/>
      <c r="KWG37" s="45"/>
      <c r="KWH37" s="45"/>
      <c r="KWI37" s="45"/>
      <c r="KWJ37" s="45"/>
      <c r="KWK37" s="45"/>
      <c r="KWL37" s="45"/>
      <c r="KWM37" s="45"/>
      <c r="KWN37" s="45"/>
      <c r="KWO37" s="45"/>
      <c r="KWP37" s="45"/>
      <c r="KWQ37" s="45"/>
      <c r="KWR37" s="45"/>
      <c r="KWS37" s="45"/>
      <c r="KWT37" s="45"/>
      <c r="KWU37" s="45"/>
      <c r="KWV37" s="45"/>
      <c r="KWW37" s="45"/>
      <c r="KWX37" s="45"/>
      <c r="KWY37" s="45"/>
      <c r="KWZ37" s="45"/>
      <c r="KXA37" s="45"/>
      <c r="KXB37" s="45"/>
      <c r="KXC37" s="45"/>
      <c r="KXD37" s="45"/>
      <c r="KXE37" s="45"/>
      <c r="KXF37" s="45"/>
      <c r="KXG37" s="45"/>
      <c r="KXH37" s="45"/>
      <c r="KXI37" s="45"/>
      <c r="KXJ37" s="45"/>
      <c r="KXK37" s="45"/>
      <c r="KXL37" s="45"/>
      <c r="KXM37" s="45"/>
      <c r="KXN37" s="45"/>
      <c r="KXO37" s="45"/>
      <c r="KXP37" s="45"/>
      <c r="KXQ37" s="45"/>
      <c r="KXR37" s="45"/>
      <c r="KXS37" s="45"/>
      <c r="KXT37" s="45"/>
      <c r="KXU37" s="45"/>
      <c r="KXV37" s="45"/>
      <c r="KXW37" s="45"/>
      <c r="KXX37" s="45"/>
      <c r="KXY37" s="45"/>
      <c r="KXZ37" s="45"/>
      <c r="KYA37" s="45"/>
      <c r="KYB37" s="45"/>
      <c r="KYC37" s="45"/>
      <c r="KYD37" s="45"/>
      <c r="KYE37" s="45"/>
      <c r="KYF37" s="45"/>
      <c r="KYG37" s="45"/>
      <c r="KYH37" s="45"/>
      <c r="KYI37" s="45"/>
      <c r="KYJ37" s="45"/>
      <c r="KYK37" s="45"/>
      <c r="KYL37" s="45"/>
      <c r="KYM37" s="45"/>
      <c r="KYN37" s="45"/>
      <c r="KYO37" s="45"/>
      <c r="KYP37" s="45"/>
      <c r="KYQ37" s="45"/>
      <c r="KYR37" s="45"/>
      <c r="KYS37" s="45"/>
      <c r="KYT37" s="45"/>
      <c r="KYU37" s="45"/>
      <c r="KYV37" s="45"/>
      <c r="KYW37" s="45"/>
      <c r="KYX37" s="45"/>
      <c r="KYY37" s="45"/>
      <c r="KYZ37" s="45"/>
      <c r="KZA37" s="45"/>
      <c r="KZB37" s="45"/>
      <c r="KZC37" s="45"/>
      <c r="KZD37" s="45"/>
      <c r="KZE37" s="45"/>
      <c r="KZF37" s="45"/>
      <c r="KZG37" s="45"/>
      <c r="KZH37" s="45"/>
      <c r="KZI37" s="45"/>
      <c r="KZJ37" s="45"/>
      <c r="KZK37" s="45"/>
      <c r="KZL37" s="45"/>
      <c r="KZM37" s="45"/>
      <c r="KZN37" s="45"/>
      <c r="KZO37" s="45"/>
      <c r="KZP37" s="45"/>
      <c r="KZQ37" s="45"/>
      <c r="KZR37" s="45"/>
      <c r="KZS37" s="45"/>
      <c r="KZT37" s="45"/>
      <c r="KZU37" s="45"/>
      <c r="KZV37" s="45"/>
      <c r="KZW37" s="45"/>
      <c r="KZX37" s="45"/>
      <c r="KZY37" s="45"/>
      <c r="KZZ37" s="45"/>
      <c r="LAA37" s="45"/>
      <c r="LAB37" s="45"/>
      <c r="LAC37" s="45"/>
      <c r="LAD37" s="45"/>
      <c r="LAE37" s="45"/>
      <c r="LAF37" s="45"/>
      <c r="LAG37" s="45"/>
      <c r="LAH37" s="45"/>
      <c r="LAI37" s="45"/>
      <c r="LAJ37" s="45"/>
      <c r="LAK37" s="45"/>
      <c r="LAL37" s="45"/>
      <c r="LAM37" s="45"/>
      <c r="LAN37" s="45"/>
      <c r="LAO37" s="45"/>
      <c r="LAP37" s="45"/>
      <c r="LAQ37" s="45"/>
      <c r="LAR37" s="45"/>
      <c r="LAS37" s="45"/>
      <c r="LAT37" s="45"/>
      <c r="LAU37" s="45"/>
      <c r="LAV37" s="45"/>
      <c r="LAW37" s="45"/>
      <c r="LAX37" s="45"/>
      <c r="LAY37" s="45"/>
      <c r="LAZ37" s="45"/>
      <c r="LBA37" s="45"/>
      <c r="LBB37" s="45"/>
      <c r="LBC37" s="45"/>
      <c r="LBD37" s="45"/>
      <c r="LBE37" s="45"/>
      <c r="LBF37" s="45"/>
      <c r="LBG37" s="45"/>
      <c r="LBH37" s="45"/>
      <c r="LBI37" s="45"/>
      <c r="LBJ37" s="45"/>
      <c r="LBK37" s="45"/>
      <c r="LBL37" s="45"/>
      <c r="LBM37" s="45"/>
      <c r="LBN37" s="45"/>
      <c r="LBO37" s="45"/>
      <c r="LBP37" s="45"/>
      <c r="LBQ37" s="45"/>
      <c r="LBR37" s="45"/>
      <c r="LBS37" s="45"/>
      <c r="LBT37" s="45"/>
      <c r="LBU37" s="45"/>
      <c r="LBV37" s="45"/>
      <c r="LBW37" s="45"/>
      <c r="LBX37" s="45"/>
      <c r="LBY37" s="45"/>
      <c r="LBZ37" s="45"/>
      <c r="LCA37" s="45"/>
      <c r="LCB37" s="45"/>
      <c r="LCC37" s="45"/>
      <c r="LCD37" s="45"/>
      <c r="LCE37" s="45"/>
      <c r="LCF37" s="45"/>
      <c r="LCG37" s="45"/>
      <c r="LCH37" s="45"/>
      <c r="LCI37" s="45"/>
      <c r="LCJ37" s="45"/>
      <c r="LCK37" s="45"/>
      <c r="LCL37" s="45"/>
      <c r="LCM37" s="45"/>
      <c r="LCN37" s="45"/>
      <c r="LCO37" s="45"/>
      <c r="LCP37" s="45"/>
      <c r="LCQ37" s="45"/>
      <c r="LCR37" s="45"/>
      <c r="LCS37" s="45"/>
      <c r="LCT37" s="45"/>
      <c r="LCU37" s="45"/>
      <c r="LCV37" s="45"/>
      <c r="LCW37" s="45"/>
      <c r="LCX37" s="45"/>
      <c r="LCY37" s="45"/>
      <c r="LCZ37" s="45"/>
      <c r="LDA37" s="45"/>
      <c r="LDB37" s="45"/>
      <c r="LDC37" s="45"/>
      <c r="LDD37" s="45"/>
      <c r="LDE37" s="45"/>
      <c r="LDF37" s="45"/>
      <c r="LDG37" s="45"/>
      <c r="LDH37" s="45"/>
      <c r="LDI37" s="45"/>
      <c r="LDJ37" s="45"/>
      <c r="LDK37" s="45"/>
      <c r="LDL37" s="45"/>
      <c r="LDM37" s="45"/>
      <c r="LDN37" s="45"/>
      <c r="LDO37" s="45"/>
      <c r="LDP37" s="45"/>
      <c r="LDQ37" s="45"/>
      <c r="LDR37" s="45"/>
      <c r="LDS37" s="45"/>
      <c r="LDT37" s="45"/>
      <c r="LDU37" s="45"/>
      <c r="LDV37" s="45"/>
      <c r="LDW37" s="45"/>
      <c r="LDX37" s="45"/>
      <c r="LDY37" s="45"/>
      <c r="LDZ37" s="45"/>
      <c r="LEA37" s="45"/>
      <c r="LEB37" s="45"/>
      <c r="LEC37" s="45"/>
      <c r="LED37" s="45"/>
      <c r="LEE37" s="45"/>
      <c r="LEF37" s="45"/>
      <c r="LEG37" s="45"/>
      <c r="LEH37" s="45"/>
      <c r="LEI37" s="45"/>
      <c r="LEJ37" s="45"/>
      <c r="LEK37" s="45"/>
      <c r="LEL37" s="45"/>
      <c r="LEM37" s="45"/>
      <c r="LEN37" s="45"/>
      <c r="LEO37" s="45"/>
      <c r="LEP37" s="45"/>
      <c r="LEQ37" s="45"/>
      <c r="LER37" s="45"/>
      <c r="LES37" s="45"/>
      <c r="LET37" s="45"/>
      <c r="LEU37" s="45"/>
      <c r="LEV37" s="45"/>
      <c r="LEW37" s="45"/>
      <c r="LEX37" s="45"/>
      <c r="LEY37" s="45"/>
      <c r="LEZ37" s="45"/>
      <c r="LFA37" s="45"/>
      <c r="LFB37" s="45"/>
      <c r="LFC37" s="45"/>
      <c r="LFD37" s="45"/>
      <c r="LFE37" s="45"/>
      <c r="LFF37" s="45"/>
      <c r="LFG37" s="45"/>
      <c r="LFH37" s="45"/>
      <c r="LFI37" s="45"/>
      <c r="LFJ37" s="45"/>
      <c r="LFK37" s="45"/>
      <c r="LFL37" s="45"/>
      <c r="LFM37" s="45"/>
      <c r="LFN37" s="45"/>
      <c r="LFO37" s="45"/>
      <c r="LFP37" s="45"/>
      <c r="LFQ37" s="45"/>
      <c r="LFR37" s="45"/>
      <c r="LFS37" s="45"/>
      <c r="LFT37" s="45"/>
      <c r="LFU37" s="45"/>
      <c r="LFV37" s="45"/>
      <c r="LFW37" s="45"/>
      <c r="LFX37" s="45"/>
      <c r="LFY37" s="45"/>
      <c r="LFZ37" s="45"/>
      <c r="LGA37" s="45"/>
      <c r="LGB37" s="45"/>
      <c r="LGC37" s="45"/>
      <c r="LGD37" s="45"/>
      <c r="LGE37" s="45"/>
      <c r="LGF37" s="45"/>
      <c r="LGG37" s="45"/>
      <c r="LGH37" s="45"/>
      <c r="LGI37" s="45"/>
      <c r="LGJ37" s="45"/>
      <c r="LGK37" s="45"/>
      <c r="LGL37" s="45"/>
      <c r="LGM37" s="45"/>
      <c r="LGN37" s="45"/>
      <c r="LGO37" s="45"/>
      <c r="LGP37" s="45"/>
      <c r="LGQ37" s="45"/>
      <c r="LGR37" s="45"/>
      <c r="LGS37" s="45"/>
      <c r="LGT37" s="45"/>
      <c r="LGU37" s="45"/>
      <c r="LGV37" s="45"/>
      <c r="LGW37" s="45"/>
      <c r="LGX37" s="45"/>
      <c r="LGY37" s="45"/>
      <c r="LGZ37" s="45"/>
      <c r="LHA37" s="45"/>
      <c r="LHB37" s="45"/>
      <c r="LHC37" s="45"/>
      <c r="LHD37" s="45"/>
      <c r="LHE37" s="45"/>
      <c r="LHF37" s="45"/>
      <c r="LHG37" s="45"/>
      <c r="LHH37" s="45"/>
      <c r="LHI37" s="45"/>
      <c r="LHJ37" s="45"/>
      <c r="LHK37" s="45"/>
      <c r="LHL37" s="45"/>
      <c r="LHM37" s="45"/>
      <c r="LHN37" s="45"/>
      <c r="LHO37" s="45"/>
      <c r="LHP37" s="45"/>
      <c r="LHQ37" s="45"/>
      <c r="LHR37" s="45"/>
      <c r="LHS37" s="45"/>
      <c r="LHT37" s="45"/>
      <c r="LHU37" s="45"/>
      <c r="LHV37" s="45"/>
      <c r="LHW37" s="45"/>
      <c r="LHX37" s="45"/>
      <c r="LHY37" s="45"/>
      <c r="LHZ37" s="45"/>
      <c r="LIA37" s="45"/>
      <c r="LIB37" s="45"/>
      <c r="LIC37" s="45"/>
      <c r="LID37" s="45"/>
      <c r="LIE37" s="45"/>
      <c r="LIF37" s="45"/>
      <c r="LIG37" s="45"/>
      <c r="LIH37" s="45"/>
      <c r="LII37" s="45"/>
      <c r="LIJ37" s="45"/>
      <c r="LIK37" s="45"/>
      <c r="LIL37" s="45"/>
      <c r="LIM37" s="45"/>
      <c r="LIN37" s="45"/>
      <c r="LIO37" s="45"/>
      <c r="LIP37" s="45"/>
      <c r="LIQ37" s="45"/>
      <c r="LIR37" s="45"/>
      <c r="LIS37" s="45"/>
      <c r="LIT37" s="45"/>
      <c r="LIU37" s="45"/>
      <c r="LIV37" s="45"/>
      <c r="LIW37" s="45"/>
      <c r="LIX37" s="45"/>
      <c r="LIY37" s="45"/>
      <c r="LIZ37" s="45"/>
      <c r="LJA37" s="45"/>
      <c r="LJB37" s="45"/>
      <c r="LJC37" s="45"/>
      <c r="LJD37" s="45"/>
      <c r="LJE37" s="45"/>
      <c r="LJF37" s="45"/>
      <c r="LJG37" s="45"/>
      <c r="LJH37" s="45"/>
      <c r="LJI37" s="45"/>
      <c r="LJJ37" s="45"/>
      <c r="LJK37" s="45"/>
      <c r="LJL37" s="45"/>
      <c r="LJM37" s="45"/>
      <c r="LJN37" s="45"/>
      <c r="LJO37" s="45"/>
      <c r="LJP37" s="45"/>
      <c r="LJQ37" s="45"/>
      <c r="LJR37" s="45"/>
      <c r="LJS37" s="45"/>
      <c r="LJT37" s="45"/>
      <c r="LJU37" s="45"/>
      <c r="LJV37" s="45"/>
      <c r="LJW37" s="45"/>
      <c r="LJX37" s="45"/>
      <c r="LJY37" s="45"/>
      <c r="LJZ37" s="45"/>
      <c r="LKA37" s="45"/>
      <c r="LKB37" s="45"/>
      <c r="LKC37" s="45"/>
      <c r="LKD37" s="45"/>
      <c r="LKE37" s="45"/>
      <c r="LKF37" s="45"/>
      <c r="LKG37" s="45"/>
      <c r="LKH37" s="45"/>
      <c r="LKI37" s="45"/>
      <c r="LKJ37" s="45"/>
      <c r="LKK37" s="45"/>
      <c r="LKL37" s="45"/>
      <c r="LKM37" s="45"/>
      <c r="LKN37" s="45"/>
      <c r="LKO37" s="45"/>
      <c r="LKP37" s="45"/>
      <c r="LKQ37" s="45"/>
      <c r="LKR37" s="45"/>
      <c r="LKS37" s="45"/>
      <c r="LKT37" s="45"/>
      <c r="LKU37" s="45"/>
      <c r="LKV37" s="45"/>
      <c r="LKW37" s="45"/>
      <c r="LKX37" s="45"/>
      <c r="LKY37" s="45"/>
      <c r="LKZ37" s="45"/>
      <c r="LLA37" s="45"/>
      <c r="LLB37" s="45"/>
      <c r="LLC37" s="45"/>
      <c r="LLD37" s="45"/>
      <c r="LLE37" s="45"/>
      <c r="LLF37" s="45"/>
      <c r="LLG37" s="45"/>
      <c r="LLH37" s="45"/>
      <c r="LLI37" s="45"/>
      <c r="LLJ37" s="45"/>
      <c r="LLK37" s="45"/>
      <c r="LLL37" s="45"/>
      <c r="LLM37" s="45"/>
      <c r="LLN37" s="45"/>
      <c r="LLO37" s="45"/>
      <c r="LLP37" s="45"/>
      <c r="LLQ37" s="45"/>
      <c r="LLR37" s="45"/>
      <c r="LLS37" s="45"/>
      <c r="LLT37" s="45"/>
      <c r="LLU37" s="45"/>
      <c r="LLV37" s="45"/>
      <c r="LLW37" s="45"/>
      <c r="LLX37" s="45"/>
      <c r="LLY37" s="45"/>
      <c r="LLZ37" s="45"/>
      <c r="LMA37" s="45"/>
      <c r="LMB37" s="45"/>
      <c r="LMC37" s="45"/>
      <c r="LMD37" s="45"/>
      <c r="LME37" s="45"/>
      <c r="LMF37" s="45"/>
      <c r="LMG37" s="45"/>
      <c r="LMH37" s="45"/>
      <c r="LMI37" s="45"/>
      <c r="LMJ37" s="45"/>
      <c r="LMK37" s="45"/>
      <c r="LML37" s="45"/>
      <c r="LMM37" s="45"/>
      <c r="LMN37" s="45"/>
      <c r="LMO37" s="45"/>
      <c r="LMP37" s="45"/>
      <c r="LMQ37" s="45"/>
      <c r="LMR37" s="45"/>
      <c r="LMS37" s="45"/>
      <c r="LMT37" s="45"/>
      <c r="LMU37" s="45"/>
      <c r="LMV37" s="45"/>
      <c r="LMW37" s="45"/>
      <c r="LMX37" s="45"/>
      <c r="LMY37" s="45"/>
      <c r="LMZ37" s="45"/>
      <c r="LNA37" s="45"/>
      <c r="LNB37" s="45"/>
      <c r="LNC37" s="45"/>
      <c r="LND37" s="45"/>
      <c r="LNE37" s="45"/>
      <c r="LNF37" s="45"/>
      <c r="LNG37" s="45"/>
      <c r="LNH37" s="45"/>
      <c r="LNI37" s="45"/>
      <c r="LNJ37" s="45"/>
      <c r="LNK37" s="45"/>
      <c r="LNL37" s="45"/>
      <c r="LNM37" s="45"/>
      <c r="LNN37" s="45"/>
      <c r="LNO37" s="45"/>
      <c r="LNP37" s="45"/>
      <c r="LNQ37" s="45"/>
      <c r="LNR37" s="45"/>
      <c r="LNS37" s="45"/>
      <c r="LNT37" s="45"/>
      <c r="LNU37" s="45"/>
      <c r="LNV37" s="45"/>
      <c r="LNW37" s="45"/>
      <c r="LNX37" s="45"/>
      <c r="LNY37" s="45"/>
      <c r="LNZ37" s="45"/>
      <c r="LOA37" s="45"/>
      <c r="LOB37" s="45"/>
      <c r="LOC37" s="45"/>
      <c r="LOD37" s="45"/>
      <c r="LOE37" s="45"/>
      <c r="LOF37" s="45"/>
      <c r="LOG37" s="45"/>
      <c r="LOH37" s="45"/>
      <c r="LOI37" s="45"/>
      <c r="LOJ37" s="45"/>
      <c r="LOK37" s="45"/>
      <c r="LOL37" s="45"/>
      <c r="LOM37" s="45"/>
      <c r="LON37" s="45"/>
      <c r="LOO37" s="45"/>
      <c r="LOP37" s="45"/>
      <c r="LOQ37" s="45"/>
      <c r="LOR37" s="45"/>
      <c r="LOS37" s="45"/>
      <c r="LOT37" s="45"/>
      <c r="LOU37" s="45"/>
      <c r="LOV37" s="45"/>
      <c r="LOW37" s="45"/>
      <c r="LOX37" s="45"/>
      <c r="LOY37" s="45"/>
      <c r="LOZ37" s="45"/>
      <c r="LPA37" s="45"/>
      <c r="LPB37" s="45"/>
      <c r="LPC37" s="45"/>
      <c r="LPD37" s="45"/>
      <c r="LPE37" s="45"/>
      <c r="LPF37" s="45"/>
      <c r="LPG37" s="45"/>
      <c r="LPH37" s="45"/>
      <c r="LPI37" s="45"/>
      <c r="LPJ37" s="45"/>
      <c r="LPK37" s="45"/>
      <c r="LPL37" s="45"/>
      <c r="LPM37" s="45"/>
      <c r="LPN37" s="45"/>
      <c r="LPO37" s="45"/>
      <c r="LPP37" s="45"/>
      <c r="LPQ37" s="45"/>
      <c r="LPR37" s="45"/>
      <c r="LPS37" s="45"/>
      <c r="LPT37" s="45"/>
      <c r="LPU37" s="45"/>
      <c r="LPV37" s="45"/>
      <c r="LPW37" s="45"/>
      <c r="LPX37" s="45"/>
      <c r="LPY37" s="45"/>
      <c r="LPZ37" s="45"/>
      <c r="LQA37" s="45"/>
      <c r="LQB37" s="45"/>
      <c r="LQC37" s="45"/>
      <c r="LQD37" s="45"/>
      <c r="LQE37" s="45"/>
      <c r="LQF37" s="45"/>
      <c r="LQG37" s="45"/>
      <c r="LQH37" s="45"/>
      <c r="LQI37" s="45"/>
      <c r="LQJ37" s="45"/>
      <c r="LQK37" s="45"/>
      <c r="LQL37" s="45"/>
      <c r="LQM37" s="45"/>
      <c r="LQN37" s="45"/>
      <c r="LQO37" s="45"/>
      <c r="LQP37" s="45"/>
      <c r="LQQ37" s="45"/>
      <c r="LQR37" s="45"/>
      <c r="LQS37" s="45"/>
      <c r="LQT37" s="45"/>
      <c r="LQU37" s="45"/>
      <c r="LQV37" s="45"/>
      <c r="LQW37" s="45"/>
      <c r="LQX37" s="45"/>
      <c r="LQY37" s="45"/>
      <c r="LQZ37" s="45"/>
      <c r="LRA37" s="45"/>
      <c r="LRB37" s="45"/>
      <c r="LRC37" s="45"/>
      <c r="LRD37" s="45"/>
      <c r="LRE37" s="45"/>
      <c r="LRF37" s="45"/>
      <c r="LRG37" s="45"/>
      <c r="LRH37" s="45"/>
      <c r="LRI37" s="45"/>
      <c r="LRJ37" s="45"/>
      <c r="LRK37" s="45"/>
      <c r="LRL37" s="45"/>
      <c r="LRM37" s="45"/>
      <c r="LRN37" s="45"/>
      <c r="LRO37" s="45"/>
      <c r="LRP37" s="45"/>
      <c r="LRQ37" s="45"/>
      <c r="LRR37" s="45"/>
      <c r="LRS37" s="45"/>
      <c r="LRT37" s="45"/>
      <c r="LRU37" s="45"/>
      <c r="LRV37" s="45"/>
      <c r="LRW37" s="45"/>
      <c r="LRX37" s="45"/>
      <c r="LRY37" s="45"/>
      <c r="LRZ37" s="45"/>
      <c r="LSA37" s="45"/>
      <c r="LSB37" s="45"/>
      <c r="LSC37" s="45"/>
      <c r="LSD37" s="45"/>
      <c r="LSE37" s="45"/>
      <c r="LSF37" s="45"/>
      <c r="LSG37" s="45"/>
      <c r="LSH37" s="45"/>
      <c r="LSI37" s="45"/>
      <c r="LSJ37" s="45"/>
      <c r="LSK37" s="45"/>
      <c r="LSL37" s="45"/>
      <c r="LSM37" s="45"/>
      <c r="LSN37" s="45"/>
      <c r="LSO37" s="45"/>
      <c r="LSP37" s="45"/>
      <c r="LSQ37" s="45"/>
      <c r="LSR37" s="45"/>
      <c r="LSS37" s="45"/>
      <c r="LST37" s="45"/>
      <c r="LSU37" s="45"/>
      <c r="LSV37" s="45"/>
      <c r="LSW37" s="45"/>
      <c r="LSX37" s="45"/>
      <c r="LSY37" s="45"/>
      <c r="LSZ37" s="45"/>
      <c r="LTA37" s="45"/>
      <c r="LTB37" s="45"/>
      <c r="LTC37" s="45"/>
      <c r="LTD37" s="45"/>
      <c r="LTE37" s="45"/>
      <c r="LTF37" s="45"/>
      <c r="LTG37" s="45"/>
      <c r="LTH37" s="45"/>
      <c r="LTI37" s="45"/>
      <c r="LTJ37" s="45"/>
      <c r="LTK37" s="45"/>
      <c r="LTL37" s="45"/>
      <c r="LTM37" s="45"/>
      <c r="LTN37" s="45"/>
      <c r="LTO37" s="45"/>
      <c r="LTP37" s="45"/>
      <c r="LTQ37" s="45"/>
      <c r="LTR37" s="45"/>
      <c r="LTS37" s="45"/>
      <c r="LTT37" s="45"/>
      <c r="LTU37" s="45"/>
      <c r="LTV37" s="45"/>
      <c r="LTW37" s="45"/>
      <c r="LTX37" s="45"/>
      <c r="LTY37" s="45"/>
      <c r="LTZ37" s="45"/>
      <c r="LUA37" s="45"/>
      <c r="LUB37" s="45"/>
      <c r="LUC37" s="45"/>
      <c r="LUD37" s="45"/>
      <c r="LUE37" s="45"/>
      <c r="LUF37" s="45"/>
      <c r="LUG37" s="45"/>
      <c r="LUH37" s="45"/>
      <c r="LUI37" s="45"/>
      <c r="LUJ37" s="45"/>
      <c r="LUK37" s="45"/>
      <c r="LUL37" s="45"/>
      <c r="LUM37" s="45"/>
      <c r="LUN37" s="45"/>
      <c r="LUO37" s="45"/>
      <c r="LUP37" s="45"/>
      <c r="LUQ37" s="45"/>
      <c r="LUR37" s="45"/>
      <c r="LUS37" s="45"/>
      <c r="LUT37" s="45"/>
      <c r="LUU37" s="45"/>
      <c r="LUV37" s="45"/>
      <c r="LUW37" s="45"/>
      <c r="LUX37" s="45"/>
      <c r="LUY37" s="45"/>
      <c r="LUZ37" s="45"/>
      <c r="LVA37" s="45"/>
      <c r="LVB37" s="45"/>
      <c r="LVC37" s="45"/>
      <c r="LVD37" s="45"/>
      <c r="LVE37" s="45"/>
      <c r="LVF37" s="45"/>
      <c r="LVG37" s="45"/>
      <c r="LVH37" s="45"/>
      <c r="LVI37" s="45"/>
      <c r="LVJ37" s="45"/>
      <c r="LVK37" s="45"/>
      <c r="LVL37" s="45"/>
      <c r="LVM37" s="45"/>
      <c r="LVN37" s="45"/>
      <c r="LVO37" s="45"/>
      <c r="LVP37" s="45"/>
      <c r="LVQ37" s="45"/>
      <c r="LVR37" s="45"/>
      <c r="LVS37" s="45"/>
      <c r="LVT37" s="45"/>
      <c r="LVU37" s="45"/>
      <c r="LVV37" s="45"/>
      <c r="LVW37" s="45"/>
      <c r="LVX37" s="45"/>
      <c r="LVY37" s="45"/>
      <c r="LVZ37" s="45"/>
      <c r="LWA37" s="45"/>
      <c r="LWB37" s="45"/>
      <c r="LWC37" s="45"/>
      <c r="LWD37" s="45"/>
      <c r="LWE37" s="45"/>
      <c r="LWF37" s="45"/>
      <c r="LWG37" s="45"/>
      <c r="LWH37" s="45"/>
      <c r="LWI37" s="45"/>
      <c r="LWJ37" s="45"/>
      <c r="LWK37" s="45"/>
      <c r="LWL37" s="45"/>
      <c r="LWM37" s="45"/>
      <c r="LWN37" s="45"/>
      <c r="LWO37" s="45"/>
      <c r="LWP37" s="45"/>
      <c r="LWQ37" s="45"/>
      <c r="LWR37" s="45"/>
      <c r="LWS37" s="45"/>
      <c r="LWT37" s="45"/>
      <c r="LWU37" s="45"/>
      <c r="LWV37" s="45"/>
      <c r="LWW37" s="45"/>
      <c r="LWX37" s="45"/>
      <c r="LWY37" s="45"/>
      <c r="LWZ37" s="45"/>
      <c r="LXA37" s="45"/>
      <c r="LXB37" s="45"/>
      <c r="LXC37" s="45"/>
      <c r="LXD37" s="45"/>
      <c r="LXE37" s="45"/>
      <c r="LXF37" s="45"/>
      <c r="LXG37" s="45"/>
      <c r="LXH37" s="45"/>
      <c r="LXI37" s="45"/>
      <c r="LXJ37" s="45"/>
      <c r="LXK37" s="45"/>
      <c r="LXL37" s="45"/>
      <c r="LXM37" s="45"/>
      <c r="LXN37" s="45"/>
      <c r="LXO37" s="45"/>
      <c r="LXP37" s="45"/>
      <c r="LXQ37" s="45"/>
      <c r="LXR37" s="45"/>
      <c r="LXS37" s="45"/>
      <c r="LXT37" s="45"/>
      <c r="LXU37" s="45"/>
      <c r="LXV37" s="45"/>
      <c r="LXW37" s="45"/>
      <c r="LXX37" s="45"/>
      <c r="LXY37" s="45"/>
      <c r="LXZ37" s="45"/>
      <c r="LYA37" s="45"/>
      <c r="LYB37" s="45"/>
      <c r="LYC37" s="45"/>
      <c r="LYD37" s="45"/>
      <c r="LYE37" s="45"/>
      <c r="LYF37" s="45"/>
      <c r="LYG37" s="45"/>
      <c r="LYH37" s="45"/>
      <c r="LYI37" s="45"/>
      <c r="LYJ37" s="45"/>
      <c r="LYK37" s="45"/>
      <c r="LYL37" s="45"/>
      <c r="LYM37" s="45"/>
      <c r="LYN37" s="45"/>
      <c r="LYO37" s="45"/>
      <c r="LYP37" s="45"/>
      <c r="LYQ37" s="45"/>
      <c r="LYR37" s="45"/>
      <c r="LYS37" s="45"/>
      <c r="LYT37" s="45"/>
      <c r="LYU37" s="45"/>
      <c r="LYV37" s="45"/>
      <c r="LYW37" s="45"/>
      <c r="LYX37" s="45"/>
      <c r="LYY37" s="45"/>
      <c r="LYZ37" s="45"/>
      <c r="LZA37" s="45"/>
      <c r="LZB37" s="45"/>
      <c r="LZC37" s="45"/>
      <c r="LZD37" s="45"/>
      <c r="LZE37" s="45"/>
      <c r="LZF37" s="45"/>
      <c r="LZG37" s="45"/>
      <c r="LZH37" s="45"/>
      <c r="LZI37" s="45"/>
      <c r="LZJ37" s="45"/>
      <c r="LZK37" s="45"/>
      <c r="LZL37" s="45"/>
      <c r="LZM37" s="45"/>
      <c r="LZN37" s="45"/>
      <c r="LZO37" s="45"/>
      <c r="LZP37" s="45"/>
      <c r="LZQ37" s="45"/>
      <c r="LZR37" s="45"/>
      <c r="LZS37" s="45"/>
      <c r="LZT37" s="45"/>
      <c r="LZU37" s="45"/>
      <c r="LZV37" s="45"/>
      <c r="LZW37" s="45"/>
      <c r="LZX37" s="45"/>
      <c r="LZY37" s="45"/>
      <c r="LZZ37" s="45"/>
      <c r="MAA37" s="45"/>
      <c r="MAB37" s="45"/>
      <c r="MAC37" s="45"/>
      <c r="MAD37" s="45"/>
      <c r="MAE37" s="45"/>
      <c r="MAF37" s="45"/>
      <c r="MAG37" s="45"/>
      <c r="MAH37" s="45"/>
      <c r="MAI37" s="45"/>
      <c r="MAJ37" s="45"/>
      <c r="MAK37" s="45"/>
      <c r="MAL37" s="45"/>
      <c r="MAM37" s="45"/>
      <c r="MAN37" s="45"/>
      <c r="MAO37" s="45"/>
      <c r="MAP37" s="45"/>
      <c r="MAQ37" s="45"/>
      <c r="MAR37" s="45"/>
      <c r="MAS37" s="45"/>
      <c r="MAT37" s="45"/>
      <c r="MAU37" s="45"/>
      <c r="MAV37" s="45"/>
      <c r="MAW37" s="45"/>
      <c r="MAX37" s="45"/>
      <c r="MAY37" s="45"/>
      <c r="MAZ37" s="45"/>
      <c r="MBA37" s="45"/>
      <c r="MBB37" s="45"/>
      <c r="MBC37" s="45"/>
      <c r="MBD37" s="45"/>
      <c r="MBE37" s="45"/>
      <c r="MBF37" s="45"/>
      <c r="MBG37" s="45"/>
      <c r="MBH37" s="45"/>
      <c r="MBI37" s="45"/>
      <c r="MBJ37" s="45"/>
      <c r="MBK37" s="45"/>
      <c r="MBL37" s="45"/>
      <c r="MBM37" s="45"/>
      <c r="MBN37" s="45"/>
      <c r="MBO37" s="45"/>
      <c r="MBP37" s="45"/>
      <c r="MBQ37" s="45"/>
      <c r="MBR37" s="45"/>
      <c r="MBS37" s="45"/>
      <c r="MBT37" s="45"/>
      <c r="MBU37" s="45"/>
      <c r="MBV37" s="45"/>
      <c r="MBW37" s="45"/>
      <c r="MBX37" s="45"/>
      <c r="MBY37" s="45"/>
      <c r="MBZ37" s="45"/>
      <c r="MCA37" s="45"/>
      <c r="MCB37" s="45"/>
      <c r="MCC37" s="45"/>
      <c r="MCD37" s="45"/>
      <c r="MCE37" s="45"/>
      <c r="MCF37" s="45"/>
      <c r="MCG37" s="45"/>
      <c r="MCH37" s="45"/>
      <c r="MCI37" s="45"/>
      <c r="MCJ37" s="45"/>
      <c r="MCK37" s="45"/>
      <c r="MCL37" s="45"/>
      <c r="MCM37" s="45"/>
      <c r="MCN37" s="45"/>
      <c r="MCO37" s="45"/>
      <c r="MCP37" s="45"/>
      <c r="MCQ37" s="45"/>
      <c r="MCR37" s="45"/>
      <c r="MCS37" s="45"/>
      <c r="MCT37" s="45"/>
      <c r="MCU37" s="45"/>
      <c r="MCV37" s="45"/>
      <c r="MCW37" s="45"/>
      <c r="MCX37" s="45"/>
      <c r="MCY37" s="45"/>
      <c r="MCZ37" s="45"/>
      <c r="MDA37" s="45"/>
      <c r="MDB37" s="45"/>
      <c r="MDC37" s="45"/>
      <c r="MDD37" s="45"/>
      <c r="MDE37" s="45"/>
      <c r="MDF37" s="45"/>
      <c r="MDG37" s="45"/>
      <c r="MDH37" s="45"/>
      <c r="MDI37" s="45"/>
      <c r="MDJ37" s="45"/>
      <c r="MDK37" s="45"/>
      <c r="MDL37" s="45"/>
      <c r="MDM37" s="45"/>
      <c r="MDN37" s="45"/>
      <c r="MDO37" s="45"/>
      <c r="MDP37" s="45"/>
      <c r="MDQ37" s="45"/>
      <c r="MDR37" s="45"/>
      <c r="MDS37" s="45"/>
      <c r="MDT37" s="45"/>
      <c r="MDU37" s="45"/>
      <c r="MDV37" s="45"/>
      <c r="MDW37" s="45"/>
      <c r="MDX37" s="45"/>
      <c r="MDY37" s="45"/>
      <c r="MDZ37" s="45"/>
      <c r="MEA37" s="45"/>
      <c r="MEB37" s="45"/>
      <c r="MEC37" s="45"/>
      <c r="MED37" s="45"/>
      <c r="MEE37" s="45"/>
      <c r="MEF37" s="45"/>
      <c r="MEG37" s="45"/>
      <c r="MEH37" s="45"/>
      <c r="MEI37" s="45"/>
      <c r="MEJ37" s="45"/>
      <c r="MEK37" s="45"/>
      <c r="MEL37" s="45"/>
      <c r="MEM37" s="45"/>
      <c r="MEN37" s="45"/>
      <c r="MEO37" s="45"/>
      <c r="MEP37" s="45"/>
      <c r="MEQ37" s="45"/>
      <c r="MER37" s="45"/>
      <c r="MES37" s="45"/>
      <c r="MET37" s="45"/>
      <c r="MEU37" s="45"/>
      <c r="MEV37" s="45"/>
      <c r="MEW37" s="45"/>
      <c r="MEX37" s="45"/>
      <c r="MEY37" s="45"/>
      <c r="MEZ37" s="45"/>
      <c r="MFA37" s="45"/>
      <c r="MFB37" s="45"/>
      <c r="MFC37" s="45"/>
      <c r="MFD37" s="45"/>
      <c r="MFE37" s="45"/>
      <c r="MFF37" s="45"/>
      <c r="MFG37" s="45"/>
      <c r="MFH37" s="45"/>
      <c r="MFI37" s="45"/>
      <c r="MFJ37" s="45"/>
      <c r="MFK37" s="45"/>
      <c r="MFL37" s="45"/>
      <c r="MFM37" s="45"/>
      <c r="MFN37" s="45"/>
      <c r="MFO37" s="45"/>
      <c r="MFP37" s="45"/>
      <c r="MFQ37" s="45"/>
      <c r="MFR37" s="45"/>
      <c r="MFS37" s="45"/>
      <c r="MFT37" s="45"/>
      <c r="MFU37" s="45"/>
      <c r="MFV37" s="45"/>
      <c r="MFW37" s="45"/>
      <c r="MFX37" s="45"/>
      <c r="MFY37" s="45"/>
      <c r="MFZ37" s="45"/>
      <c r="MGA37" s="45"/>
      <c r="MGB37" s="45"/>
      <c r="MGC37" s="45"/>
      <c r="MGD37" s="45"/>
      <c r="MGE37" s="45"/>
      <c r="MGF37" s="45"/>
      <c r="MGG37" s="45"/>
      <c r="MGH37" s="45"/>
      <c r="MGI37" s="45"/>
      <c r="MGJ37" s="45"/>
      <c r="MGK37" s="45"/>
      <c r="MGL37" s="45"/>
      <c r="MGM37" s="45"/>
      <c r="MGN37" s="45"/>
      <c r="MGO37" s="45"/>
      <c r="MGP37" s="45"/>
      <c r="MGQ37" s="45"/>
      <c r="MGR37" s="45"/>
      <c r="MGS37" s="45"/>
      <c r="MGT37" s="45"/>
      <c r="MGU37" s="45"/>
      <c r="MGV37" s="45"/>
      <c r="MGW37" s="45"/>
      <c r="MGX37" s="45"/>
      <c r="MGY37" s="45"/>
      <c r="MGZ37" s="45"/>
      <c r="MHA37" s="45"/>
      <c r="MHB37" s="45"/>
      <c r="MHC37" s="45"/>
      <c r="MHD37" s="45"/>
      <c r="MHE37" s="45"/>
      <c r="MHF37" s="45"/>
      <c r="MHG37" s="45"/>
      <c r="MHH37" s="45"/>
      <c r="MHI37" s="45"/>
      <c r="MHJ37" s="45"/>
      <c r="MHK37" s="45"/>
      <c r="MHL37" s="45"/>
      <c r="MHM37" s="45"/>
      <c r="MHN37" s="45"/>
      <c r="MHO37" s="45"/>
      <c r="MHP37" s="45"/>
      <c r="MHQ37" s="45"/>
      <c r="MHR37" s="45"/>
      <c r="MHS37" s="45"/>
      <c r="MHT37" s="45"/>
      <c r="MHU37" s="45"/>
      <c r="MHV37" s="45"/>
      <c r="MHW37" s="45"/>
      <c r="MHX37" s="45"/>
      <c r="MHY37" s="45"/>
      <c r="MHZ37" s="45"/>
      <c r="MIA37" s="45"/>
      <c r="MIB37" s="45"/>
      <c r="MIC37" s="45"/>
      <c r="MID37" s="45"/>
      <c r="MIE37" s="45"/>
      <c r="MIF37" s="45"/>
      <c r="MIG37" s="45"/>
      <c r="MIH37" s="45"/>
      <c r="MII37" s="45"/>
      <c r="MIJ37" s="45"/>
      <c r="MIK37" s="45"/>
      <c r="MIL37" s="45"/>
      <c r="MIM37" s="45"/>
      <c r="MIN37" s="45"/>
      <c r="MIO37" s="45"/>
      <c r="MIP37" s="45"/>
      <c r="MIQ37" s="45"/>
      <c r="MIR37" s="45"/>
      <c r="MIS37" s="45"/>
      <c r="MIT37" s="45"/>
      <c r="MIU37" s="45"/>
      <c r="MIV37" s="45"/>
      <c r="MIW37" s="45"/>
      <c r="MIX37" s="45"/>
      <c r="MIY37" s="45"/>
      <c r="MIZ37" s="45"/>
      <c r="MJA37" s="45"/>
      <c r="MJB37" s="45"/>
      <c r="MJC37" s="45"/>
      <c r="MJD37" s="45"/>
      <c r="MJE37" s="45"/>
      <c r="MJF37" s="45"/>
      <c r="MJG37" s="45"/>
      <c r="MJH37" s="45"/>
      <c r="MJI37" s="45"/>
      <c r="MJJ37" s="45"/>
      <c r="MJK37" s="45"/>
      <c r="MJL37" s="45"/>
      <c r="MJM37" s="45"/>
      <c r="MJN37" s="45"/>
      <c r="MJO37" s="45"/>
      <c r="MJP37" s="45"/>
      <c r="MJQ37" s="45"/>
      <c r="MJR37" s="45"/>
      <c r="MJS37" s="45"/>
      <c r="MJT37" s="45"/>
      <c r="MJU37" s="45"/>
      <c r="MJV37" s="45"/>
      <c r="MJW37" s="45"/>
      <c r="MJX37" s="45"/>
      <c r="MJY37" s="45"/>
      <c r="MJZ37" s="45"/>
      <c r="MKA37" s="45"/>
      <c r="MKB37" s="45"/>
      <c r="MKC37" s="45"/>
      <c r="MKD37" s="45"/>
      <c r="MKE37" s="45"/>
      <c r="MKF37" s="45"/>
      <c r="MKG37" s="45"/>
      <c r="MKH37" s="45"/>
      <c r="MKI37" s="45"/>
      <c r="MKJ37" s="45"/>
      <c r="MKK37" s="45"/>
      <c r="MKL37" s="45"/>
      <c r="MKM37" s="45"/>
      <c r="MKN37" s="45"/>
      <c r="MKO37" s="45"/>
      <c r="MKP37" s="45"/>
      <c r="MKQ37" s="45"/>
      <c r="MKR37" s="45"/>
      <c r="MKS37" s="45"/>
      <c r="MKT37" s="45"/>
      <c r="MKU37" s="45"/>
      <c r="MKV37" s="45"/>
      <c r="MKW37" s="45"/>
      <c r="MKX37" s="45"/>
      <c r="MKY37" s="45"/>
      <c r="MKZ37" s="45"/>
      <c r="MLA37" s="45"/>
      <c r="MLB37" s="45"/>
      <c r="MLC37" s="45"/>
      <c r="MLD37" s="45"/>
      <c r="MLE37" s="45"/>
      <c r="MLF37" s="45"/>
      <c r="MLG37" s="45"/>
      <c r="MLH37" s="45"/>
      <c r="MLI37" s="45"/>
      <c r="MLJ37" s="45"/>
      <c r="MLK37" s="45"/>
      <c r="MLL37" s="45"/>
      <c r="MLM37" s="45"/>
      <c r="MLN37" s="45"/>
      <c r="MLO37" s="45"/>
      <c r="MLP37" s="45"/>
      <c r="MLQ37" s="45"/>
      <c r="MLR37" s="45"/>
      <c r="MLS37" s="45"/>
      <c r="MLT37" s="45"/>
      <c r="MLU37" s="45"/>
      <c r="MLV37" s="45"/>
      <c r="MLW37" s="45"/>
      <c r="MLX37" s="45"/>
      <c r="MLY37" s="45"/>
      <c r="MLZ37" s="45"/>
      <c r="MMA37" s="45"/>
      <c r="MMB37" s="45"/>
      <c r="MMC37" s="45"/>
      <c r="MMD37" s="45"/>
      <c r="MME37" s="45"/>
      <c r="MMF37" s="45"/>
      <c r="MMG37" s="45"/>
      <c r="MMH37" s="45"/>
      <c r="MMI37" s="45"/>
      <c r="MMJ37" s="45"/>
      <c r="MMK37" s="45"/>
      <c r="MML37" s="45"/>
      <c r="MMM37" s="45"/>
      <c r="MMN37" s="45"/>
      <c r="MMO37" s="45"/>
      <c r="MMP37" s="45"/>
      <c r="MMQ37" s="45"/>
      <c r="MMR37" s="45"/>
      <c r="MMS37" s="45"/>
      <c r="MMT37" s="45"/>
      <c r="MMU37" s="45"/>
      <c r="MMV37" s="45"/>
      <c r="MMW37" s="45"/>
      <c r="MMX37" s="45"/>
      <c r="MMY37" s="45"/>
      <c r="MMZ37" s="45"/>
      <c r="MNA37" s="45"/>
      <c r="MNB37" s="45"/>
      <c r="MNC37" s="45"/>
      <c r="MND37" s="45"/>
      <c r="MNE37" s="45"/>
      <c r="MNF37" s="45"/>
      <c r="MNG37" s="45"/>
      <c r="MNH37" s="45"/>
      <c r="MNI37" s="45"/>
      <c r="MNJ37" s="45"/>
      <c r="MNK37" s="45"/>
      <c r="MNL37" s="45"/>
      <c r="MNM37" s="45"/>
      <c r="MNN37" s="45"/>
      <c r="MNO37" s="45"/>
      <c r="MNP37" s="45"/>
      <c r="MNQ37" s="45"/>
      <c r="MNR37" s="45"/>
      <c r="MNS37" s="45"/>
      <c r="MNT37" s="45"/>
      <c r="MNU37" s="45"/>
      <c r="MNV37" s="45"/>
      <c r="MNW37" s="45"/>
      <c r="MNX37" s="45"/>
      <c r="MNY37" s="45"/>
      <c r="MNZ37" s="45"/>
      <c r="MOA37" s="45"/>
      <c r="MOB37" s="45"/>
      <c r="MOC37" s="45"/>
      <c r="MOD37" s="45"/>
      <c r="MOE37" s="45"/>
      <c r="MOF37" s="45"/>
      <c r="MOG37" s="45"/>
      <c r="MOH37" s="45"/>
      <c r="MOI37" s="45"/>
      <c r="MOJ37" s="45"/>
      <c r="MOK37" s="45"/>
      <c r="MOL37" s="45"/>
      <c r="MOM37" s="45"/>
      <c r="MON37" s="45"/>
      <c r="MOO37" s="45"/>
      <c r="MOP37" s="45"/>
      <c r="MOQ37" s="45"/>
      <c r="MOR37" s="45"/>
      <c r="MOS37" s="45"/>
      <c r="MOT37" s="45"/>
      <c r="MOU37" s="45"/>
      <c r="MOV37" s="45"/>
      <c r="MOW37" s="45"/>
      <c r="MOX37" s="45"/>
      <c r="MOY37" s="45"/>
      <c r="MOZ37" s="45"/>
      <c r="MPA37" s="45"/>
      <c r="MPB37" s="45"/>
      <c r="MPC37" s="45"/>
      <c r="MPD37" s="45"/>
      <c r="MPE37" s="45"/>
      <c r="MPF37" s="45"/>
      <c r="MPG37" s="45"/>
      <c r="MPH37" s="45"/>
      <c r="MPI37" s="45"/>
      <c r="MPJ37" s="45"/>
      <c r="MPK37" s="45"/>
      <c r="MPL37" s="45"/>
      <c r="MPM37" s="45"/>
      <c r="MPN37" s="45"/>
      <c r="MPO37" s="45"/>
      <c r="MPP37" s="45"/>
      <c r="MPQ37" s="45"/>
      <c r="MPR37" s="45"/>
      <c r="MPS37" s="45"/>
      <c r="MPT37" s="45"/>
      <c r="MPU37" s="45"/>
      <c r="MPV37" s="45"/>
      <c r="MPW37" s="45"/>
      <c r="MPX37" s="45"/>
      <c r="MPY37" s="45"/>
      <c r="MPZ37" s="45"/>
      <c r="MQA37" s="45"/>
      <c r="MQB37" s="45"/>
      <c r="MQC37" s="45"/>
      <c r="MQD37" s="45"/>
      <c r="MQE37" s="45"/>
      <c r="MQF37" s="45"/>
      <c r="MQG37" s="45"/>
      <c r="MQH37" s="45"/>
      <c r="MQI37" s="45"/>
      <c r="MQJ37" s="45"/>
      <c r="MQK37" s="45"/>
      <c r="MQL37" s="45"/>
      <c r="MQM37" s="45"/>
      <c r="MQN37" s="45"/>
      <c r="MQO37" s="45"/>
      <c r="MQP37" s="45"/>
      <c r="MQQ37" s="45"/>
      <c r="MQR37" s="45"/>
      <c r="MQS37" s="45"/>
      <c r="MQT37" s="45"/>
      <c r="MQU37" s="45"/>
      <c r="MQV37" s="45"/>
      <c r="MQW37" s="45"/>
      <c r="MQX37" s="45"/>
      <c r="MQY37" s="45"/>
      <c r="MQZ37" s="45"/>
      <c r="MRA37" s="45"/>
      <c r="MRB37" s="45"/>
      <c r="MRC37" s="45"/>
      <c r="MRD37" s="45"/>
      <c r="MRE37" s="45"/>
      <c r="MRF37" s="45"/>
      <c r="MRG37" s="45"/>
      <c r="MRH37" s="45"/>
      <c r="MRI37" s="45"/>
      <c r="MRJ37" s="45"/>
      <c r="MRK37" s="45"/>
      <c r="MRL37" s="45"/>
      <c r="MRM37" s="45"/>
      <c r="MRN37" s="45"/>
      <c r="MRO37" s="45"/>
      <c r="MRP37" s="45"/>
      <c r="MRQ37" s="45"/>
      <c r="MRR37" s="45"/>
      <c r="MRS37" s="45"/>
      <c r="MRT37" s="45"/>
      <c r="MRU37" s="45"/>
      <c r="MRV37" s="45"/>
      <c r="MRW37" s="45"/>
      <c r="MRX37" s="45"/>
      <c r="MRY37" s="45"/>
      <c r="MRZ37" s="45"/>
      <c r="MSA37" s="45"/>
      <c r="MSB37" s="45"/>
      <c r="MSC37" s="45"/>
      <c r="MSD37" s="45"/>
      <c r="MSE37" s="45"/>
      <c r="MSF37" s="45"/>
      <c r="MSG37" s="45"/>
      <c r="MSH37" s="45"/>
      <c r="MSI37" s="45"/>
      <c r="MSJ37" s="45"/>
      <c r="MSK37" s="45"/>
      <c r="MSL37" s="45"/>
      <c r="MSM37" s="45"/>
      <c r="MSN37" s="45"/>
      <c r="MSO37" s="45"/>
      <c r="MSP37" s="45"/>
      <c r="MSQ37" s="45"/>
      <c r="MSR37" s="45"/>
      <c r="MSS37" s="45"/>
      <c r="MST37" s="45"/>
      <c r="MSU37" s="45"/>
      <c r="MSV37" s="45"/>
      <c r="MSW37" s="45"/>
      <c r="MSX37" s="45"/>
      <c r="MSY37" s="45"/>
      <c r="MSZ37" s="45"/>
      <c r="MTA37" s="45"/>
      <c r="MTB37" s="45"/>
      <c r="MTC37" s="45"/>
      <c r="MTD37" s="45"/>
      <c r="MTE37" s="45"/>
      <c r="MTF37" s="45"/>
      <c r="MTG37" s="45"/>
      <c r="MTH37" s="45"/>
      <c r="MTI37" s="45"/>
      <c r="MTJ37" s="45"/>
      <c r="MTK37" s="45"/>
      <c r="MTL37" s="45"/>
      <c r="MTM37" s="45"/>
      <c r="MTN37" s="45"/>
      <c r="MTO37" s="45"/>
      <c r="MTP37" s="45"/>
      <c r="MTQ37" s="45"/>
      <c r="MTR37" s="45"/>
      <c r="MTS37" s="45"/>
      <c r="MTT37" s="45"/>
      <c r="MTU37" s="45"/>
      <c r="MTV37" s="45"/>
      <c r="MTW37" s="45"/>
      <c r="MTX37" s="45"/>
      <c r="MTY37" s="45"/>
      <c r="MTZ37" s="45"/>
      <c r="MUA37" s="45"/>
      <c r="MUB37" s="45"/>
      <c r="MUC37" s="45"/>
      <c r="MUD37" s="45"/>
      <c r="MUE37" s="45"/>
      <c r="MUF37" s="45"/>
      <c r="MUG37" s="45"/>
      <c r="MUH37" s="45"/>
      <c r="MUI37" s="45"/>
      <c r="MUJ37" s="45"/>
      <c r="MUK37" s="45"/>
      <c r="MUL37" s="45"/>
      <c r="MUM37" s="45"/>
      <c r="MUN37" s="45"/>
      <c r="MUO37" s="45"/>
      <c r="MUP37" s="45"/>
      <c r="MUQ37" s="45"/>
      <c r="MUR37" s="45"/>
      <c r="MUS37" s="45"/>
      <c r="MUT37" s="45"/>
      <c r="MUU37" s="45"/>
      <c r="MUV37" s="45"/>
      <c r="MUW37" s="45"/>
      <c r="MUX37" s="45"/>
      <c r="MUY37" s="45"/>
      <c r="MUZ37" s="45"/>
      <c r="MVA37" s="45"/>
      <c r="MVB37" s="45"/>
      <c r="MVC37" s="45"/>
      <c r="MVD37" s="45"/>
      <c r="MVE37" s="45"/>
      <c r="MVF37" s="45"/>
      <c r="MVG37" s="45"/>
      <c r="MVH37" s="45"/>
      <c r="MVI37" s="45"/>
      <c r="MVJ37" s="45"/>
      <c r="MVK37" s="45"/>
      <c r="MVL37" s="45"/>
      <c r="MVM37" s="45"/>
      <c r="MVN37" s="45"/>
      <c r="MVO37" s="45"/>
      <c r="MVP37" s="45"/>
      <c r="MVQ37" s="45"/>
      <c r="MVR37" s="45"/>
      <c r="MVS37" s="45"/>
      <c r="MVT37" s="45"/>
      <c r="MVU37" s="45"/>
      <c r="MVV37" s="45"/>
      <c r="MVW37" s="45"/>
      <c r="MVX37" s="45"/>
      <c r="MVY37" s="45"/>
      <c r="MVZ37" s="45"/>
      <c r="MWA37" s="45"/>
      <c r="MWB37" s="45"/>
      <c r="MWC37" s="45"/>
      <c r="MWD37" s="45"/>
      <c r="MWE37" s="45"/>
      <c r="MWF37" s="45"/>
      <c r="MWG37" s="45"/>
      <c r="MWH37" s="45"/>
      <c r="MWI37" s="45"/>
      <c r="MWJ37" s="45"/>
      <c r="MWK37" s="45"/>
      <c r="MWL37" s="45"/>
      <c r="MWM37" s="45"/>
      <c r="MWN37" s="45"/>
      <c r="MWO37" s="45"/>
      <c r="MWP37" s="45"/>
      <c r="MWQ37" s="45"/>
      <c r="MWR37" s="45"/>
      <c r="MWS37" s="45"/>
      <c r="MWT37" s="45"/>
      <c r="MWU37" s="45"/>
      <c r="MWV37" s="45"/>
      <c r="MWW37" s="45"/>
      <c r="MWX37" s="45"/>
      <c r="MWY37" s="45"/>
      <c r="MWZ37" s="45"/>
      <c r="MXA37" s="45"/>
      <c r="MXB37" s="45"/>
      <c r="MXC37" s="45"/>
      <c r="MXD37" s="45"/>
      <c r="MXE37" s="45"/>
      <c r="MXF37" s="45"/>
      <c r="MXG37" s="45"/>
      <c r="MXH37" s="45"/>
      <c r="MXI37" s="45"/>
      <c r="MXJ37" s="45"/>
      <c r="MXK37" s="45"/>
      <c r="MXL37" s="45"/>
      <c r="MXM37" s="45"/>
      <c r="MXN37" s="45"/>
      <c r="MXO37" s="45"/>
      <c r="MXP37" s="45"/>
      <c r="MXQ37" s="45"/>
      <c r="MXR37" s="45"/>
      <c r="MXS37" s="45"/>
      <c r="MXT37" s="45"/>
      <c r="MXU37" s="45"/>
      <c r="MXV37" s="45"/>
      <c r="MXW37" s="45"/>
      <c r="MXX37" s="45"/>
      <c r="MXY37" s="45"/>
      <c r="MXZ37" s="45"/>
      <c r="MYA37" s="45"/>
      <c r="MYB37" s="45"/>
      <c r="MYC37" s="45"/>
      <c r="MYD37" s="45"/>
      <c r="MYE37" s="45"/>
      <c r="MYF37" s="45"/>
      <c r="MYG37" s="45"/>
      <c r="MYH37" s="45"/>
      <c r="MYI37" s="45"/>
      <c r="MYJ37" s="45"/>
      <c r="MYK37" s="45"/>
      <c r="MYL37" s="45"/>
      <c r="MYM37" s="45"/>
      <c r="MYN37" s="45"/>
      <c r="MYO37" s="45"/>
      <c r="MYP37" s="45"/>
      <c r="MYQ37" s="45"/>
      <c r="MYR37" s="45"/>
      <c r="MYS37" s="45"/>
      <c r="MYT37" s="45"/>
      <c r="MYU37" s="45"/>
      <c r="MYV37" s="45"/>
      <c r="MYW37" s="45"/>
      <c r="MYX37" s="45"/>
      <c r="MYY37" s="45"/>
      <c r="MYZ37" s="45"/>
      <c r="MZA37" s="45"/>
      <c r="MZB37" s="45"/>
      <c r="MZC37" s="45"/>
      <c r="MZD37" s="45"/>
      <c r="MZE37" s="45"/>
      <c r="MZF37" s="45"/>
      <c r="MZG37" s="45"/>
      <c r="MZH37" s="45"/>
      <c r="MZI37" s="45"/>
      <c r="MZJ37" s="45"/>
      <c r="MZK37" s="45"/>
      <c r="MZL37" s="45"/>
      <c r="MZM37" s="45"/>
      <c r="MZN37" s="45"/>
      <c r="MZO37" s="45"/>
      <c r="MZP37" s="45"/>
      <c r="MZQ37" s="45"/>
      <c r="MZR37" s="45"/>
      <c r="MZS37" s="45"/>
      <c r="MZT37" s="45"/>
      <c r="MZU37" s="45"/>
      <c r="MZV37" s="45"/>
      <c r="MZW37" s="45"/>
      <c r="MZX37" s="45"/>
      <c r="MZY37" s="45"/>
      <c r="MZZ37" s="45"/>
      <c r="NAA37" s="45"/>
      <c r="NAB37" s="45"/>
      <c r="NAC37" s="45"/>
      <c r="NAD37" s="45"/>
      <c r="NAE37" s="45"/>
      <c r="NAF37" s="45"/>
      <c r="NAG37" s="45"/>
      <c r="NAH37" s="45"/>
      <c r="NAI37" s="45"/>
      <c r="NAJ37" s="45"/>
      <c r="NAK37" s="45"/>
      <c r="NAL37" s="45"/>
      <c r="NAM37" s="45"/>
      <c r="NAN37" s="45"/>
      <c r="NAO37" s="45"/>
      <c r="NAP37" s="45"/>
      <c r="NAQ37" s="45"/>
      <c r="NAR37" s="45"/>
      <c r="NAS37" s="45"/>
      <c r="NAT37" s="45"/>
      <c r="NAU37" s="45"/>
      <c r="NAV37" s="45"/>
      <c r="NAW37" s="45"/>
      <c r="NAX37" s="45"/>
      <c r="NAY37" s="45"/>
      <c r="NAZ37" s="45"/>
      <c r="NBA37" s="45"/>
      <c r="NBB37" s="45"/>
      <c r="NBC37" s="45"/>
      <c r="NBD37" s="45"/>
      <c r="NBE37" s="45"/>
      <c r="NBF37" s="45"/>
      <c r="NBG37" s="45"/>
      <c r="NBH37" s="45"/>
      <c r="NBI37" s="45"/>
      <c r="NBJ37" s="45"/>
      <c r="NBK37" s="45"/>
      <c r="NBL37" s="45"/>
      <c r="NBM37" s="45"/>
      <c r="NBN37" s="45"/>
      <c r="NBO37" s="45"/>
      <c r="NBP37" s="45"/>
      <c r="NBQ37" s="45"/>
      <c r="NBR37" s="45"/>
      <c r="NBS37" s="45"/>
      <c r="NBT37" s="45"/>
      <c r="NBU37" s="45"/>
      <c r="NBV37" s="45"/>
      <c r="NBW37" s="45"/>
      <c r="NBX37" s="45"/>
      <c r="NBY37" s="45"/>
      <c r="NBZ37" s="45"/>
      <c r="NCA37" s="45"/>
      <c r="NCB37" s="45"/>
      <c r="NCC37" s="45"/>
      <c r="NCD37" s="45"/>
      <c r="NCE37" s="45"/>
      <c r="NCF37" s="45"/>
      <c r="NCG37" s="45"/>
      <c r="NCH37" s="45"/>
      <c r="NCI37" s="45"/>
      <c r="NCJ37" s="45"/>
      <c r="NCK37" s="45"/>
      <c r="NCL37" s="45"/>
      <c r="NCM37" s="45"/>
      <c r="NCN37" s="45"/>
      <c r="NCO37" s="45"/>
      <c r="NCP37" s="45"/>
      <c r="NCQ37" s="45"/>
      <c r="NCR37" s="45"/>
      <c r="NCS37" s="45"/>
      <c r="NCT37" s="45"/>
      <c r="NCU37" s="45"/>
      <c r="NCV37" s="45"/>
      <c r="NCW37" s="45"/>
      <c r="NCX37" s="45"/>
      <c r="NCY37" s="45"/>
      <c r="NCZ37" s="45"/>
      <c r="NDA37" s="45"/>
      <c r="NDB37" s="45"/>
      <c r="NDC37" s="45"/>
      <c r="NDD37" s="45"/>
      <c r="NDE37" s="45"/>
      <c r="NDF37" s="45"/>
      <c r="NDG37" s="45"/>
      <c r="NDH37" s="45"/>
      <c r="NDI37" s="45"/>
      <c r="NDJ37" s="45"/>
      <c r="NDK37" s="45"/>
      <c r="NDL37" s="45"/>
      <c r="NDM37" s="45"/>
      <c r="NDN37" s="45"/>
      <c r="NDO37" s="45"/>
      <c r="NDP37" s="45"/>
      <c r="NDQ37" s="45"/>
      <c r="NDR37" s="45"/>
      <c r="NDS37" s="45"/>
      <c r="NDT37" s="45"/>
      <c r="NDU37" s="45"/>
      <c r="NDV37" s="45"/>
      <c r="NDW37" s="45"/>
      <c r="NDX37" s="45"/>
      <c r="NDY37" s="45"/>
      <c r="NDZ37" s="45"/>
      <c r="NEA37" s="45"/>
      <c r="NEB37" s="45"/>
      <c r="NEC37" s="45"/>
      <c r="NED37" s="45"/>
      <c r="NEE37" s="45"/>
      <c r="NEF37" s="45"/>
      <c r="NEG37" s="45"/>
      <c r="NEH37" s="45"/>
      <c r="NEI37" s="45"/>
      <c r="NEJ37" s="45"/>
      <c r="NEK37" s="45"/>
      <c r="NEL37" s="45"/>
      <c r="NEM37" s="45"/>
      <c r="NEN37" s="45"/>
      <c r="NEO37" s="45"/>
      <c r="NEP37" s="45"/>
      <c r="NEQ37" s="45"/>
      <c r="NER37" s="45"/>
      <c r="NES37" s="45"/>
      <c r="NET37" s="45"/>
      <c r="NEU37" s="45"/>
      <c r="NEV37" s="45"/>
      <c r="NEW37" s="45"/>
      <c r="NEX37" s="45"/>
      <c r="NEY37" s="45"/>
      <c r="NEZ37" s="45"/>
      <c r="NFA37" s="45"/>
      <c r="NFB37" s="45"/>
      <c r="NFC37" s="45"/>
      <c r="NFD37" s="45"/>
      <c r="NFE37" s="45"/>
      <c r="NFF37" s="45"/>
      <c r="NFG37" s="45"/>
      <c r="NFH37" s="45"/>
      <c r="NFI37" s="45"/>
      <c r="NFJ37" s="45"/>
      <c r="NFK37" s="45"/>
      <c r="NFL37" s="45"/>
      <c r="NFM37" s="45"/>
      <c r="NFN37" s="45"/>
      <c r="NFO37" s="45"/>
      <c r="NFP37" s="45"/>
      <c r="NFQ37" s="45"/>
      <c r="NFR37" s="45"/>
      <c r="NFS37" s="45"/>
      <c r="NFT37" s="45"/>
      <c r="NFU37" s="45"/>
      <c r="NFV37" s="45"/>
      <c r="NFW37" s="45"/>
      <c r="NFX37" s="45"/>
      <c r="NFY37" s="45"/>
      <c r="NFZ37" s="45"/>
      <c r="NGA37" s="45"/>
      <c r="NGB37" s="45"/>
      <c r="NGC37" s="45"/>
      <c r="NGD37" s="45"/>
      <c r="NGE37" s="45"/>
      <c r="NGF37" s="45"/>
      <c r="NGG37" s="45"/>
      <c r="NGH37" s="45"/>
      <c r="NGI37" s="45"/>
      <c r="NGJ37" s="45"/>
      <c r="NGK37" s="45"/>
      <c r="NGL37" s="45"/>
      <c r="NGM37" s="45"/>
      <c r="NGN37" s="45"/>
      <c r="NGO37" s="45"/>
      <c r="NGP37" s="45"/>
      <c r="NGQ37" s="45"/>
      <c r="NGR37" s="45"/>
      <c r="NGS37" s="45"/>
      <c r="NGT37" s="45"/>
      <c r="NGU37" s="45"/>
      <c r="NGV37" s="45"/>
      <c r="NGW37" s="45"/>
      <c r="NGX37" s="45"/>
      <c r="NGY37" s="45"/>
      <c r="NGZ37" s="45"/>
      <c r="NHA37" s="45"/>
      <c r="NHB37" s="45"/>
      <c r="NHC37" s="45"/>
      <c r="NHD37" s="45"/>
      <c r="NHE37" s="45"/>
      <c r="NHF37" s="45"/>
      <c r="NHG37" s="45"/>
      <c r="NHH37" s="45"/>
      <c r="NHI37" s="45"/>
      <c r="NHJ37" s="45"/>
      <c r="NHK37" s="45"/>
      <c r="NHL37" s="45"/>
      <c r="NHM37" s="45"/>
      <c r="NHN37" s="45"/>
      <c r="NHO37" s="45"/>
      <c r="NHP37" s="45"/>
      <c r="NHQ37" s="45"/>
      <c r="NHR37" s="45"/>
      <c r="NHS37" s="45"/>
      <c r="NHT37" s="45"/>
      <c r="NHU37" s="45"/>
      <c r="NHV37" s="45"/>
      <c r="NHW37" s="45"/>
      <c r="NHX37" s="45"/>
      <c r="NHY37" s="45"/>
      <c r="NHZ37" s="45"/>
      <c r="NIA37" s="45"/>
      <c r="NIB37" s="45"/>
      <c r="NIC37" s="45"/>
      <c r="NID37" s="45"/>
      <c r="NIE37" s="45"/>
      <c r="NIF37" s="45"/>
      <c r="NIG37" s="45"/>
      <c r="NIH37" s="45"/>
      <c r="NII37" s="45"/>
      <c r="NIJ37" s="45"/>
      <c r="NIK37" s="45"/>
      <c r="NIL37" s="45"/>
      <c r="NIM37" s="45"/>
      <c r="NIN37" s="45"/>
      <c r="NIO37" s="45"/>
      <c r="NIP37" s="45"/>
      <c r="NIQ37" s="45"/>
      <c r="NIR37" s="45"/>
      <c r="NIS37" s="45"/>
      <c r="NIT37" s="45"/>
      <c r="NIU37" s="45"/>
      <c r="NIV37" s="45"/>
      <c r="NIW37" s="45"/>
      <c r="NIX37" s="45"/>
      <c r="NIY37" s="45"/>
      <c r="NIZ37" s="45"/>
      <c r="NJA37" s="45"/>
      <c r="NJB37" s="45"/>
      <c r="NJC37" s="45"/>
      <c r="NJD37" s="45"/>
      <c r="NJE37" s="45"/>
      <c r="NJF37" s="45"/>
      <c r="NJG37" s="45"/>
      <c r="NJH37" s="45"/>
      <c r="NJI37" s="45"/>
      <c r="NJJ37" s="45"/>
      <c r="NJK37" s="45"/>
      <c r="NJL37" s="45"/>
      <c r="NJM37" s="45"/>
      <c r="NJN37" s="45"/>
      <c r="NJO37" s="45"/>
      <c r="NJP37" s="45"/>
      <c r="NJQ37" s="45"/>
      <c r="NJR37" s="45"/>
      <c r="NJS37" s="45"/>
      <c r="NJT37" s="45"/>
      <c r="NJU37" s="45"/>
      <c r="NJV37" s="45"/>
      <c r="NJW37" s="45"/>
      <c r="NJX37" s="45"/>
      <c r="NJY37" s="45"/>
      <c r="NJZ37" s="45"/>
      <c r="NKA37" s="45"/>
      <c r="NKB37" s="45"/>
      <c r="NKC37" s="45"/>
      <c r="NKD37" s="45"/>
      <c r="NKE37" s="45"/>
      <c r="NKF37" s="45"/>
      <c r="NKG37" s="45"/>
      <c r="NKH37" s="45"/>
      <c r="NKI37" s="45"/>
      <c r="NKJ37" s="45"/>
      <c r="NKK37" s="45"/>
      <c r="NKL37" s="45"/>
      <c r="NKM37" s="45"/>
      <c r="NKN37" s="45"/>
      <c r="NKO37" s="45"/>
      <c r="NKP37" s="45"/>
      <c r="NKQ37" s="45"/>
      <c r="NKR37" s="45"/>
      <c r="NKS37" s="45"/>
      <c r="NKT37" s="45"/>
      <c r="NKU37" s="45"/>
      <c r="NKV37" s="45"/>
      <c r="NKW37" s="45"/>
      <c r="NKX37" s="45"/>
      <c r="NKY37" s="45"/>
      <c r="NKZ37" s="45"/>
      <c r="NLA37" s="45"/>
      <c r="NLB37" s="45"/>
      <c r="NLC37" s="45"/>
      <c r="NLD37" s="45"/>
      <c r="NLE37" s="45"/>
      <c r="NLF37" s="45"/>
      <c r="NLG37" s="45"/>
      <c r="NLH37" s="45"/>
      <c r="NLI37" s="45"/>
      <c r="NLJ37" s="45"/>
      <c r="NLK37" s="45"/>
      <c r="NLL37" s="45"/>
      <c r="NLM37" s="45"/>
      <c r="NLN37" s="45"/>
      <c r="NLO37" s="45"/>
      <c r="NLP37" s="45"/>
      <c r="NLQ37" s="45"/>
      <c r="NLR37" s="45"/>
      <c r="NLS37" s="45"/>
      <c r="NLT37" s="45"/>
      <c r="NLU37" s="45"/>
      <c r="NLV37" s="45"/>
      <c r="NLW37" s="45"/>
      <c r="NLX37" s="45"/>
      <c r="NLY37" s="45"/>
      <c r="NLZ37" s="45"/>
      <c r="NMA37" s="45"/>
      <c r="NMB37" s="45"/>
      <c r="NMC37" s="45"/>
      <c r="NMD37" s="45"/>
      <c r="NME37" s="45"/>
      <c r="NMF37" s="45"/>
      <c r="NMG37" s="45"/>
      <c r="NMH37" s="45"/>
      <c r="NMI37" s="45"/>
      <c r="NMJ37" s="45"/>
      <c r="NMK37" s="45"/>
      <c r="NML37" s="45"/>
      <c r="NMM37" s="45"/>
      <c r="NMN37" s="45"/>
      <c r="NMO37" s="45"/>
      <c r="NMP37" s="45"/>
      <c r="NMQ37" s="45"/>
      <c r="NMR37" s="45"/>
      <c r="NMS37" s="45"/>
      <c r="NMT37" s="45"/>
      <c r="NMU37" s="45"/>
      <c r="NMV37" s="45"/>
      <c r="NMW37" s="45"/>
      <c r="NMX37" s="45"/>
      <c r="NMY37" s="45"/>
      <c r="NMZ37" s="45"/>
      <c r="NNA37" s="45"/>
      <c r="NNB37" s="45"/>
      <c r="NNC37" s="45"/>
      <c r="NND37" s="45"/>
      <c r="NNE37" s="45"/>
      <c r="NNF37" s="45"/>
      <c r="NNG37" s="45"/>
      <c r="NNH37" s="45"/>
      <c r="NNI37" s="45"/>
      <c r="NNJ37" s="45"/>
      <c r="NNK37" s="45"/>
      <c r="NNL37" s="45"/>
      <c r="NNM37" s="45"/>
      <c r="NNN37" s="45"/>
      <c r="NNO37" s="45"/>
      <c r="NNP37" s="45"/>
      <c r="NNQ37" s="45"/>
      <c r="NNR37" s="45"/>
      <c r="NNS37" s="45"/>
      <c r="NNT37" s="45"/>
      <c r="NNU37" s="45"/>
      <c r="NNV37" s="45"/>
      <c r="NNW37" s="45"/>
      <c r="NNX37" s="45"/>
      <c r="NNY37" s="45"/>
      <c r="NNZ37" s="45"/>
      <c r="NOA37" s="45"/>
      <c r="NOB37" s="45"/>
      <c r="NOC37" s="45"/>
      <c r="NOD37" s="45"/>
      <c r="NOE37" s="45"/>
      <c r="NOF37" s="45"/>
      <c r="NOG37" s="45"/>
      <c r="NOH37" s="45"/>
      <c r="NOI37" s="45"/>
      <c r="NOJ37" s="45"/>
      <c r="NOK37" s="45"/>
      <c r="NOL37" s="45"/>
      <c r="NOM37" s="45"/>
      <c r="NON37" s="45"/>
      <c r="NOO37" s="45"/>
      <c r="NOP37" s="45"/>
      <c r="NOQ37" s="45"/>
      <c r="NOR37" s="45"/>
      <c r="NOS37" s="45"/>
      <c r="NOT37" s="45"/>
      <c r="NOU37" s="45"/>
      <c r="NOV37" s="45"/>
      <c r="NOW37" s="45"/>
      <c r="NOX37" s="45"/>
      <c r="NOY37" s="45"/>
      <c r="NOZ37" s="45"/>
      <c r="NPA37" s="45"/>
      <c r="NPB37" s="45"/>
      <c r="NPC37" s="45"/>
      <c r="NPD37" s="45"/>
      <c r="NPE37" s="45"/>
      <c r="NPF37" s="45"/>
      <c r="NPG37" s="45"/>
      <c r="NPH37" s="45"/>
      <c r="NPI37" s="45"/>
      <c r="NPJ37" s="45"/>
      <c r="NPK37" s="45"/>
      <c r="NPL37" s="45"/>
      <c r="NPM37" s="45"/>
      <c r="NPN37" s="45"/>
      <c r="NPO37" s="45"/>
      <c r="NPP37" s="45"/>
      <c r="NPQ37" s="45"/>
      <c r="NPR37" s="45"/>
      <c r="NPS37" s="45"/>
      <c r="NPT37" s="45"/>
      <c r="NPU37" s="45"/>
      <c r="NPV37" s="45"/>
      <c r="NPW37" s="45"/>
      <c r="NPX37" s="45"/>
      <c r="NPY37" s="45"/>
      <c r="NPZ37" s="45"/>
      <c r="NQA37" s="45"/>
      <c r="NQB37" s="45"/>
      <c r="NQC37" s="45"/>
      <c r="NQD37" s="45"/>
      <c r="NQE37" s="45"/>
      <c r="NQF37" s="45"/>
      <c r="NQG37" s="45"/>
      <c r="NQH37" s="45"/>
      <c r="NQI37" s="45"/>
      <c r="NQJ37" s="45"/>
      <c r="NQK37" s="45"/>
      <c r="NQL37" s="45"/>
      <c r="NQM37" s="45"/>
      <c r="NQN37" s="45"/>
      <c r="NQO37" s="45"/>
      <c r="NQP37" s="45"/>
      <c r="NQQ37" s="45"/>
      <c r="NQR37" s="45"/>
      <c r="NQS37" s="45"/>
      <c r="NQT37" s="45"/>
      <c r="NQU37" s="45"/>
      <c r="NQV37" s="45"/>
      <c r="NQW37" s="45"/>
      <c r="NQX37" s="45"/>
      <c r="NQY37" s="45"/>
      <c r="NQZ37" s="45"/>
      <c r="NRA37" s="45"/>
      <c r="NRB37" s="45"/>
      <c r="NRC37" s="45"/>
      <c r="NRD37" s="45"/>
      <c r="NRE37" s="45"/>
      <c r="NRF37" s="45"/>
      <c r="NRG37" s="45"/>
      <c r="NRH37" s="45"/>
      <c r="NRI37" s="45"/>
      <c r="NRJ37" s="45"/>
      <c r="NRK37" s="45"/>
      <c r="NRL37" s="45"/>
      <c r="NRM37" s="45"/>
      <c r="NRN37" s="45"/>
      <c r="NRO37" s="45"/>
      <c r="NRP37" s="45"/>
      <c r="NRQ37" s="45"/>
      <c r="NRR37" s="45"/>
      <c r="NRS37" s="45"/>
      <c r="NRT37" s="45"/>
      <c r="NRU37" s="45"/>
      <c r="NRV37" s="45"/>
      <c r="NRW37" s="45"/>
      <c r="NRX37" s="45"/>
      <c r="NRY37" s="45"/>
      <c r="NRZ37" s="45"/>
      <c r="NSA37" s="45"/>
      <c r="NSB37" s="45"/>
      <c r="NSC37" s="45"/>
      <c r="NSD37" s="45"/>
      <c r="NSE37" s="45"/>
      <c r="NSF37" s="45"/>
      <c r="NSG37" s="45"/>
      <c r="NSH37" s="45"/>
      <c r="NSI37" s="45"/>
      <c r="NSJ37" s="45"/>
      <c r="NSK37" s="45"/>
      <c r="NSL37" s="45"/>
      <c r="NSM37" s="45"/>
      <c r="NSN37" s="45"/>
      <c r="NSO37" s="45"/>
      <c r="NSP37" s="45"/>
      <c r="NSQ37" s="45"/>
      <c r="NSR37" s="45"/>
      <c r="NSS37" s="45"/>
      <c r="NST37" s="45"/>
      <c r="NSU37" s="45"/>
      <c r="NSV37" s="45"/>
      <c r="NSW37" s="45"/>
      <c r="NSX37" s="45"/>
      <c r="NSY37" s="45"/>
      <c r="NSZ37" s="45"/>
      <c r="NTA37" s="45"/>
      <c r="NTB37" s="45"/>
      <c r="NTC37" s="45"/>
      <c r="NTD37" s="45"/>
      <c r="NTE37" s="45"/>
      <c r="NTF37" s="45"/>
      <c r="NTG37" s="45"/>
      <c r="NTH37" s="45"/>
      <c r="NTI37" s="45"/>
      <c r="NTJ37" s="45"/>
      <c r="NTK37" s="45"/>
      <c r="NTL37" s="45"/>
      <c r="NTM37" s="45"/>
      <c r="NTN37" s="45"/>
      <c r="NTO37" s="45"/>
      <c r="NTP37" s="45"/>
      <c r="NTQ37" s="45"/>
      <c r="NTR37" s="45"/>
      <c r="NTS37" s="45"/>
      <c r="NTT37" s="45"/>
      <c r="NTU37" s="45"/>
      <c r="NTV37" s="45"/>
      <c r="NTW37" s="45"/>
      <c r="NTX37" s="45"/>
      <c r="NTY37" s="45"/>
      <c r="NTZ37" s="45"/>
      <c r="NUA37" s="45"/>
      <c r="NUB37" s="45"/>
      <c r="NUC37" s="45"/>
      <c r="NUD37" s="45"/>
      <c r="NUE37" s="45"/>
      <c r="NUF37" s="45"/>
      <c r="NUG37" s="45"/>
      <c r="NUH37" s="45"/>
      <c r="NUI37" s="45"/>
      <c r="NUJ37" s="45"/>
      <c r="NUK37" s="45"/>
      <c r="NUL37" s="45"/>
      <c r="NUM37" s="45"/>
      <c r="NUN37" s="45"/>
      <c r="NUO37" s="45"/>
      <c r="NUP37" s="45"/>
      <c r="NUQ37" s="45"/>
      <c r="NUR37" s="45"/>
      <c r="NUS37" s="45"/>
      <c r="NUT37" s="45"/>
      <c r="NUU37" s="45"/>
      <c r="NUV37" s="45"/>
      <c r="NUW37" s="45"/>
      <c r="NUX37" s="45"/>
      <c r="NUY37" s="45"/>
      <c r="NUZ37" s="45"/>
      <c r="NVA37" s="45"/>
      <c r="NVB37" s="45"/>
      <c r="NVC37" s="45"/>
      <c r="NVD37" s="45"/>
      <c r="NVE37" s="45"/>
      <c r="NVF37" s="45"/>
      <c r="NVG37" s="45"/>
      <c r="NVH37" s="45"/>
      <c r="NVI37" s="45"/>
      <c r="NVJ37" s="45"/>
      <c r="NVK37" s="45"/>
      <c r="NVL37" s="45"/>
      <c r="NVM37" s="45"/>
      <c r="NVN37" s="45"/>
      <c r="NVO37" s="45"/>
      <c r="NVP37" s="45"/>
      <c r="NVQ37" s="45"/>
      <c r="NVR37" s="45"/>
      <c r="NVS37" s="45"/>
      <c r="NVT37" s="45"/>
      <c r="NVU37" s="45"/>
      <c r="NVV37" s="45"/>
      <c r="NVW37" s="45"/>
      <c r="NVX37" s="45"/>
      <c r="NVY37" s="45"/>
      <c r="NVZ37" s="45"/>
      <c r="NWA37" s="45"/>
      <c r="NWB37" s="45"/>
      <c r="NWC37" s="45"/>
      <c r="NWD37" s="45"/>
      <c r="NWE37" s="45"/>
      <c r="NWF37" s="45"/>
      <c r="NWG37" s="45"/>
      <c r="NWH37" s="45"/>
      <c r="NWI37" s="45"/>
      <c r="NWJ37" s="45"/>
      <c r="NWK37" s="45"/>
      <c r="NWL37" s="45"/>
      <c r="NWM37" s="45"/>
      <c r="NWN37" s="45"/>
      <c r="NWO37" s="45"/>
      <c r="NWP37" s="45"/>
      <c r="NWQ37" s="45"/>
      <c r="NWR37" s="45"/>
      <c r="NWS37" s="45"/>
      <c r="NWT37" s="45"/>
      <c r="NWU37" s="45"/>
      <c r="NWV37" s="45"/>
      <c r="NWW37" s="45"/>
      <c r="NWX37" s="45"/>
      <c r="NWY37" s="45"/>
      <c r="NWZ37" s="45"/>
      <c r="NXA37" s="45"/>
      <c r="NXB37" s="45"/>
      <c r="NXC37" s="45"/>
      <c r="NXD37" s="45"/>
      <c r="NXE37" s="45"/>
      <c r="NXF37" s="45"/>
      <c r="NXG37" s="45"/>
      <c r="NXH37" s="45"/>
      <c r="NXI37" s="45"/>
      <c r="NXJ37" s="45"/>
      <c r="NXK37" s="45"/>
      <c r="NXL37" s="45"/>
      <c r="NXM37" s="45"/>
      <c r="NXN37" s="45"/>
      <c r="NXO37" s="45"/>
      <c r="NXP37" s="45"/>
      <c r="NXQ37" s="45"/>
      <c r="NXR37" s="45"/>
      <c r="NXS37" s="45"/>
      <c r="NXT37" s="45"/>
      <c r="NXU37" s="45"/>
      <c r="NXV37" s="45"/>
      <c r="NXW37" s="45"/>
      <c r="NXX37" s="45"/>
      <c r="NXY37" s="45"/>
      <c r="NXZ37" s="45"/>
      <c r="NYA37" s="45"/>
      <c r="NYB37" s="45"/>
      <c r="NYC37" s="45"/>
      <c r="NYD37" s="45"/>
      <c r="NYE37" s="45"/>
      <c r="NYF37" s="45"/>
      <c r="NYG37" s="45"/>
      <c r="NYH37" s="45"/>
      <c r="NYI37" s="45"/>
      <c r="NYJ37" s="45"/>
      <c r="NYK37" s="45"/>
      <c r="NYL37" s="45"/>
      <c r="NYM37" s="45"/>
      <c r="NYN37" s="45"/>
      <c r="NYO37" s="45"/>
      <c r="NYP37" s="45"/>
      <c r="NYQ37" s="45"/>
      <c r="NYR37" s="45"/>
      <c r="NYS37" s="45"/>
      <c r="NYT37" s="45"/>
      <c r="NYU37" s="45"/>
      <c r="NYV37" s="45"/>
      <c r="NYW37" s="45"/>
      <c r="NYX37" s="45"/>
      <c r="NYY37" s="45"/>
      <c r="NYZ37" s="45"/>
      <c r="NZA37" s="45"/>
      <c r="NZB37" s="45"/>
      <c r="NZC37" s="45"/>
      <c r="NZD37" s="45"/>
      <c r="NZE37" s="45"/>
      <c r="NZF37" s="45"/>
      <c r="NZG37" s="45"/>
      <c r="NZH37" s="45"/>
      <c r="NZI37" s="45"/>
      <c r="NZJ37" s="45"/>
      <c r="NZK37" s="45"/>
      <c r="NZL37" s="45"/>
      <c r="NZM37" s="45"/>
      <c r="NZN37" s="45"/>
      <c r="NZO37" s="45"/>
      <c r="NZP37" s="45"/>
      <c r="NZQ37" s="45"/>
      <c r="NZR37" s="45"/>
      <c r="NZS37" s="45"/>
      <c r="NZT37" s="45"/>
      <c r="NZU37" s="45"/>
      <c r="NZV37" s="45"/>
      <c r="NZW37" s="45"/>
      <c r="NZX37" s="45"/>
      <c r="NZY37" s="45"/>
      <c r="NZZ37" s="45"/>
      <c r="OAA37" s="45"/>
      <c r="OAB37" s="45"/>
      <c r="OAC37" s="45"/>
      <c r="OAD37" s="45"/>
      <c r="OAE37" s="45"/>
      <c r="OAF37" s="45"/>
      <c r="OAG37" s="45"/>
      <c r="OAH37" s="45"/>
      <c r="OAI37" s="45"/>
      <c r="OAJ37" s="45"/>
      <c r="OAK37" s="45"/>
      <c r="OAL37" s="45"/>
      <c r="OAM37" s="45"/>
      <c r="OAN37" s="45"/>
      <c r="OAO37" s="45"/>
      <c r="OAP37" s="45"/>
      <c r="OAQ37" s="45"/>
      <c r="OAR37" s="45"/>
      <c r="OAS37" s="45"/>
      <c r="OAT37" s="45"/>
      <c r="OAU37" s="45"/>
      <c r="OAV37" s="45"/>
      <c r="OAW37" s="45"/>
      <c r="OAX37" s="45"/>
      <c r="OAY37" s="45"/>
      <c r="OAZ37" s="45"/>
      <c r="OBA37" s="45"/>
      <c r="OBB37" s="45"/>
      <c r="OBC37" s="45"/>
      <c r="OBD37" s="45"/>
      <c r="OBE37" s="45"/>
      <c r="OBF37" s="45"/>
      <c r="OBG37" s="45"/>
      <c r="OBH37" s="45"/>
      <c r="OBI37" s="45"/>
      <c r="OBJ37" s="45"/>
      <c r="OBK37" s="45"/>
      <c r="OBL37" s="45"/>
      <c r="OBM37" s="45"/>
      <c r="OBN37" s="45"/>
      <c r="OBO37" s="45"/>
      <c r="OBP37" s="45"/>
      <c r="OBQ37" s="45"/>
      <c r="OBR37" s="45"/>
      <c r="OBS37" s="45"/>
      <c r="OBT37" s="45"/>
      <c r="OBU37" s="45"/>
      <c r="OBV37" s="45"/>
      <c r="OBW37" s="45"/>
      <c r="OBX37" s="45"/>
      <c r="OBY37" s="45"/>
      <c r="OBZ37" s="45"/>
      <c r="OCA37" s="45"/>
      <c r="OCB37" s="45"/>
      <c r="OCC37" s="45"/>
      <c r="OCD37" s="45"/>
      <c r="OCE37" s="45"/>
      <c r="OCF37" s="45"/>
      <c r="OCG37" s="45"/>
      <c r="OCH37" s="45"/>
      <c r="OCI37" s="45"/>
      <c r="OCJ37" s="45"/>
      <c r="OCK37" s="45"/>
      <c r="OCL37" s="45"/>
      <c r="OCM37" s="45"/>
      <c r="OCN37" s="45"/>
      <c r="OCO37" s="45"/>
      <c r="OCP37" s="45"/>
      <c r="OCQ37" s="45"/>
      <c r="OCR37" s="45"/>
      <c r="OCS37" s="45"/>
      <c r="OCT37" s="45"/>
      <c r="OCU37" s="45"/>
      <c r="OCV37" s="45"/>
      <c r="OCW37" s="45"/>
      <c r="OCX37" s="45"/>
      <c r="OCY37" s="45"/>
      <c r="OCZ37" s="45"/>
      <c r="ODA37" s="45"/>
      <c r="ODB37" s="45"/>
      <c r="ODC37" s="45"/>
      <c r="ODD37" s="45"/>
      <c r="ODE37" s="45"/>
      <c r="ODF37" s="45"/>
      <c r="ODG37" s="45"/>
      <c r="ODH37" s="45"/>
      <c r="ODI37" s="45"/>
      <c r="ODJ37" s="45"/>
      <c r="ODK37" s="45"/>
      <c r="ODL37" s="45"/>
      <c r="ODM37" s="45"/>
      <c r="ODN37" s="45"/>
      <c r="ODO37" s="45"/>
      <c r="ODP37" s="45"/>
      <c r="ODQ37" s="45"/>
      <c r="ODR37" s="45"/>
      <c r="ODS37" s="45"/>
      <c r="ODT37" s="45"/>
      <c r="ODU37" s="45"/>
      <c r="ODV37" s="45"/>
      <c r="ODW37" s="45"/>
      <c r="ODX37" s="45"/>
      <c r="ODY37" s="45"/>
      <c r="ODZ37" s="45"/>
      <c r="OEA37" s="45"/>
      <c r="OEB37" s="45"/>
      <c r="OEC37" s="45"/>
      <c r="OED37" s="45"/>
      <c r="OEE37" s="45"/>
      <c r="OEF37" s="45"/>
      <c r="OEG37" s="45"/>
      <c r="OEH37" s="45"/>
      <c r="OEI37" s="45"/>
      <c r="OEJ37" s="45"/>
      <c r="OEK37" s="45"/>
      <c r="OEL37" s="45"/>
      <c r="OEM37" s="45"/>
      <c r="OEN37" s="45"/>
      <c r="OEO37" s="45"/>
      <c r="OEP37" s="45"/>
      <c r="OEQ37" s="45"/>
      <c r="OER37" s="45"/>
      <c r="OES37" s="45"/>
      <c r="OET37" s="45"/>
      <c r="OEU37" s="45"/>
      <c r="OEV37" s="45"/>
      <c r="OEW37" s="45"/>
      <c r="OEX37" s="45"/>
      <c r="OEY37" s="45"/>
      <c r="OEZ37" s="45"/>
      <c r="OFA37" s="45"/>
      <c r="OFB37" s="45"/>
      <c r="OFC37" s="45"/>
      <c r="OFD37" s="45"/>
      <c r="OFE37" s="45"/>
      <c r="OFF37" s="45"/>
      <c r="OFG37" s="45"/>
      <c r="OFH37" s="45"/>
      <c r="OFI37" s="45"/>
      <c r="OFJ37" s="45"/>
      <c r="OFK37" s="45"/>
      <c r="OFL37" s="45"/>
      <c r="OFM37" s="45"/>
      <c r="OFN37" s="45"/>
      <c r="OFO37" s="45"/>
      <c r="OFP37" s="45"/>
      <c r="OFQ37" s="45"/>
      <c r="OFR37" s="45"/>
      <c r="OFS37" s="45"/>
      <c r="OFT37" s="45"/>
      <c r="OFU37" s="45"/>
      <c r="OFV37" s="45"/>
      <c r="OFW37" s="45"/>
      <c r="OFX37" s="45"/>
      <c r="OFY37" s="45"/>
      <c r="OFZ37" s="45"/>
      <c r="OGA37" s="45"/>
      <c r="OGB37" s="45"/>
      <c r="OGC37" s="45"/>
      <c r="OGD37" s="45"/>
      <c r="OGE37" s="45"/>
      <c r="OGF37" s="45"/>
      <c r="OGG37" s="45"/>
      <c r="OGH37" s="45"/>
      <c r="OGI37" s="45"/>
      <c r="OGJ37" s="45"/>
      <c r="OGK37" s="45"/>
      <c r="OGL37" s="45"/>
      <c r="OGM37" s="45"/>
      <c r="OGN37" s="45"/>
      <c r="OGO37" s="45"/>
      <c r="OGP37" s="45"/>
      <c r="OGQ37" s="45"/>
      <c r="OGR37" s="45"/>
      <c r="OGS37" s="45"/>
      <c r="OGT37" s="45"/>
      <c r="OGU37" s="45"/>
      <c r="OGV37" s="45"/>
      <c r="OGW37" s="45"/>
      <c r="OGX37" s="45"/>
      <c r="OGY37" s="45"/>
      <c r="OGZ37" s="45"/>
      <c r="OHA37" s="45"/>
      <c r="OHB37" s="45"/>
      <c r="OHC37" s="45"/>
      <c r="OHD37" s="45"/>
      <c r="OHE37" s="45"/>
      <c r="OHF37" s="45"/>
      <c r="OHG37" s="45"/>
      <c r="OHH37" s="45"/>
      <c r="OHI37" s="45"/>
      <c r="OHJ37" s="45"/>
      <c r="OHK37" s="45"/>
      <c r="OHL37" s="45"/>
      <c r="OHM37" s="45"/>
      <c r="OHN37" s="45"/>
      <c r="OHO37" s="45"/>
      <c r="OHP37" s="45"/>
      <c r="OHQ37" s="45"/>
      <c r="OHR37" s="45"/>
      <c r="OHS37" s="45"/>
      <c r="OHT37" s="45"/>
      <c r="OHU37" s="45"/>
      <c r="OHV37" s="45"/>
      <c r="OHW37" s="45"/>
      <c r="OHX37" s="45"/>
      <c r="OHY37" s="45"/>
      <c r="OHZ37" s="45"/>
      <c r="OIA37" s="45"/>
      <c r="OIB37" s="45"/>
      <c r="OIC37" s="45"/>
      <c r="OID37" s="45"/>
      <c r="OIE37" s="45"/>
      <c r="OIF37" s="45"/>
      <c r="OIG37" s="45"/>
      <c r="OIH37" s="45"/>
      <c r="OII37" s="45"/>
      <c r="OIJ37" s="45"/>
      <c r="OIK37" s="45"/>
      <c r="OIL37" s="45"/>
      <c r="OIM37" s="45"/>
      <c r="OIN37" s="45"/>
      <c r="OIO37" s="45"/>
      <c r="OIP37" s="45"/>
      <c r="OIQ37" s="45"/>
      <c r="OIR37" s="45"/>
      <c r="OIS37" s="45"/>
      <c r="OIT37" s="45"/>
      <c r="OIU37" s="45"/>
      <c r="OIV37" s="45"/>
      <c r="OIW37" s="45"/>
      <c r="OIX37" s="45"/>
      <c r="OIY37" s="45"/>
      <c r="OIZ37" s="45"/>
      <c r="OJA37" s="45"/>
      <c r="OJB37" s="45"/>
      <c r="OJC37" s="45"/>
      <c r="OJD37" s="45"/>
      <c r="OJE37" s="45"/>
      <c r="OJF37" s="45"/>
      <c r="OJG37" s="45"/>
      <c r="OJH37" s="45"/>
      <c r="OJI37" s="45"/>
      <c r="OJJ37" s="45"/>
      <c r="OJK37" s="45"/>
      <c r="OJL37" s="45"/>
      <c r="OJM37" s="45"/>
      <c r="OJN37" s="45"/>
      <c r="OJO37" s="45"/>
      <c r="OJP37" s="45"/>
      <c r="OJQ37" s="45"/>
      <c r="OJR37" s="45"/>
      <c r="OJS37" s="45"/>
      <c r="OJT37" s="45"/>
      <c r="OJU37" s="45"/>
      <c r="OJV37" s="45"/>
      <c r="OJW37" s="45"/>
      <c r="OJX37" s="45"/>
      <c r="OJY37" s="45"/>
      <c r="OJZ37" s="45"/>
      <c r="OKA37" s="45"/>
      <c r="OKB37" s="45"/>
      <c r="OKC37" s="45"/>
      <c r="OKD37" s="45"/>
      <c r="OKE37" s="45"/>
      <c r="OKF37" s="45"/>
      <c r="OKG37" s="45"/>
      <c r="OKH37" s="45"/>
      <c r="OKI37" s="45"/>
      <c r="OKJ37" s="45"/>
      <c r="OKK37" s="45"/>
      <c r="OKL37" s="45"/>
      <c r="OKM37" s="45"/>
      <c r="OKN37" s="45"/>
      <c r="OKO37" s="45"/>
      <c r="OKP37" s="45"/>
      <c r="OKQ37" s="45"/>
      <c r="OKR37" s="45"/>
      <c r="OKS37" s="45"/>
      <c r="OKT37" s="45"/>
      <c r="OKU37" s="45"/>
      <c r="OKV37" s="45"/>
      <c r="OKW37" s="45"/>
      <c r="OKX37" s="45"/>
      <c r="OKY37" s="45"/>
      <c r="OKZ37" s="45"/>
      <c r="OLA37" s="45"/>
      <c r="OLB37" s="45"/>
      <c r="OLC37" s="45"/>
      <c r="OLD37" s="45"/>
      <c r="OLE37" s="45"/>
      <c r="OLF37" s="45"/>
      <c r="OLG37" s="45"/>
      <c r="OLH37" s="45"/>
      <c r="OLI37" s="45"/>
      <c r="OLJ37" s="45"/>
      <c r="OLK37" s="45"/>
      <c r="OLL37" s="45"/>
      <c r="OLM37" s="45"/>
      <c r="OLN37" s="45"/>
      <c r="OLO37" s="45"/>
      <c r="OLP37" s="45"/>
      <c r="OLQ37" s="45"/>
      <c r="OLR37" s="45"/>
      <c r="OLS37" s="45"/>
      <c r="OLT37" s="45"/>
      <c r="OLU37" s="45"/>
      <c r="OLV37" s="45"/>
      <c r="OLW37" s="45"/>
      <c r="OLX37" s="45"/>
      <c r="OLY37" s="45"/>
      <c r="OLZ37" s="45"/>
      <c r="OMA37" s="45"/>
      <c r="OMB37" s="45"/>
      <c r="OMC37" s="45"/>
      <c r="OMD37" s="45"/>
      <c r="OME37" s="45"/>
      <c r="OMF37" s="45"/>
      <c r="OMG37" s="45"/>
      <c r="OMH37" s="45"/>
      <c r="OMI37" s="45"/>
      <c r="OMJ37" s="45"/>
      <c r="OMK37" s="45"/>
      <c r="OML37" s="45"/>
      <c r="OMM37" s="45"/>
      <c r="OMN37" s="45"/>
      <c r="OMO37" s="45"/>
      <c r="OMP37" s="45"/>
      <c r="OMQ37" s="45"/>
      <c r="OMR37" s="45"/>
      <c r="OMS37" s="45"/>
      <c r="OMT37" s="45"/>
      <c r="OMU37" s="45"/>
      <c r="OMV37" s="45"/>
      <c r="OMW37" s="45"/>
      <c r="OMX37" s="45"/>
      <c r="OMY37" s="45"/>
      <c r="OMZ37" s="45"/>
      <c r="ONA37" s="45"/>
      <c r="ONB37" s="45"/>
      <c r="ONC37" s="45"/>
      <c r="OND37" s="45"/>
      <c r="ONE37" s="45"/>
      <c r="ONF37" s="45"/>
      <c r="ONG37" s="45"/>
      <c r="ONH37" s="45"/>
      <c r="ONI37" s="45"/>
      <c r="ONJ37" s="45"/>
      <c r="ONK37" s="45"/>
      <c r="ONL37" s="45"/>
      <c r="ONM37" s="45"/>
      <c r="ONN37" s="45"/>
      <c r="ONO37" s="45"/>
      <c r="ONP37" s="45"/>
      <c r="ONQ37" s="45"/>
      <c r="ONR37" s="45"/>
      <c r="ONS37" s="45"/>
      <c r="ONT37" s="45"/>
      <c r="ONU37" s="45"/>
      <c r="ONV37" s="45"/>
      <c r="ONW37" s="45"/>
      <c r="ONX37" s="45"/>
      <c r="ONY37" s="45"/>
      <c r="ONZ37" s="45"/>
      <c r="OOA37" s="45"/>
      <c r="OOB37" s="45"/>
      <c r="OOC37" s="45"/>
      <c r="OOD37" s="45"/>
      <c r="OOE37" s="45"/>
      <c r="OOF37" s="45"/>
      <c r="OOG37" s="45"/>
      <c r="OOH37" s="45"/>
      <c r="OOI37" s="45"/>
      <c r="OOJ37" s="45"/>
      <c r="OOK37" s="45"/>
      <c r="OOL37" s="45"/>
      <c r="OOM37" s="45"/>
      <c r="OON37" s="45"/>
      <c r="OOO37" s="45"/>
      <c r="OOP37" s="45"/>
      <c r="OOQ37" s="45"/>
      <c r="OOR37" s="45"/>
      <c r="OOS37" s="45"/>
      <c r="OOT37" s="45"/>
      <c r="OOU37" s="45"/>
      <c r="OOV37" s="45"/>
      <c r="OOW37" s="45"/>
      <c r="OOX37" s="45"/>
      <c r="OOY37" s="45"/>
      <c r="OOZ37" s="45"/>
      <c r="OPA37" s="45"/>
      <c r="OPB37" s="45"/>
      <c r="OPC37" s="45"/>
      <c r="OPD37" s="45"/>
      <c r="OPE37" s="45"/>
      <c r="OPF37" s="45"/>
      <c r="OPG37" s="45"/>
      <c r="OPH37" s="45"/>
      <c r="OPI37" s="45"/>
      <c r="OPJ37" s="45"/>
      <c r="OPK37" s="45"/>
      <c r="OPL37" s="45"/>
      <c r="OPM37" s="45"/>
      <c r="OPN37" s="45"/>
      <c r="OPO37" s="45"/>
      <c r="OPP37" s="45"/>
      <c r="OPQ37" s="45"/>
      <c r="OPR37" s="45"/>
      <c r="OPS37" s="45"/>
      <c r="OPT37" s="45"/>
      <c r="OPU37" s="45"/>
      <c r="OPV37" s="45"/>
      <c r="OPW37" s="45"/>
      <c r="OPX37" s="45"/>
      <c r="OPY37" s="45"/>
      <c r="OPZ37" s="45"/>
      <c r="OQA37" s="45"/>
      <c r="OQB37" s="45"/>
      <c r="OQC37" s="45"/>
      <c r="OQD37" s="45"/>
      <c r="OQE37" s="45"/>
      <c r="OQF37" s="45"/>
      <c r="OQG37" s="45"/>
      <c r="OQH37" s="45"/>
      <c r="OQI37" s="45"/>
      <c r="OQJ37" s="45"/>
      <c r="OQK37" s="45"/>
      <c r="OQL37" s="45"/>
      <c r="OQM37" s="45"/>
      <c r="OQN37" s="45"/>
      <c r="OQO37" s="45"/>
      <c r="OQP37" s="45"/>
      <c r="OQQ37" s="45"/>
      <c r="OQR37" s="45"/>
      <c r="OQS37" s="45"/>
      <c r="OQT37" s="45"/>
      <c r="OQU37" s="45"/>
      <c r="OQV37" s="45"/>
      <c r="OQW37" s="45"/>
      <c r="OQX37" s="45"/>
      <c r="OQY37" s="45"/>
      <c r="OQZ37" s="45"/>
      <c r="ORA37" s="45"/>
      <c r="ORB37" s="45"/>
      <c r="ORC37" s="45"/>
      <c r="ORD37" s="45"/>
      <c r="ORE37" s="45"/>
      <c r="ORF37" s="45"/>
      <c r="ORG37" s="45"/>
      <c r="ORH37" s="45"/>
      <c r="ORI37" s="45"/>
      <c r="ORJ37" s="45"/>
      <c r="ORK37" s="45"/>
      <c r="ORL37" s="45"/>
      <c r="ORM37" s="45"/>
      <c r="ORN37" s="45"/>
      <c r="ORO37" s="45"/>
      <c r="ORP37" s="45"/>
      <c r="ORQ37" s="45"/>
      <c r="ORR37" s="45"/>
      <c r="ORS37" s="45"/>
      <c r="ORT37" s="45"/>
      <c r="ORU37" s="45"/>
      <c r="ORV37" s="45"/>
      <c r="ORW37" s="45"/>
      <c r="ORX37" s="45"/>
      <c r="ORY37" s="45"/>
      <c r="ORZ37" s="45"/>
      <c r="OSA37" s="45"/>
      <c r="OSB37" s="45"/>
      <c r="OSC37" s="45"/>
      <c r="OSD37" s="45"/>
      <c r="OSE37" s="45"/>
      <c r="OSF37" s="45"/>
      <c r="OSG37" s="45"/>
      <c r="OSH37" s="45"/>
      <c r="OSI37" s="45"/>
      <c r="OSJ37" s="45"/>
      <c r="OSK37" s="45"/>
      <c r="OSL37" s="45"/>
      <c r="OSM37" s="45"/>
      <c r="OSN37" s="45"/>
      <c r="OSO37" s="45"/>
      <c r="OSP37" s="45"/>
      <c r="OSQ37" s="45"/>
      <c r="OSR37" s="45"/>
      <c r="OSS37" s="45"/>
      <c r="OST37" s="45"/>
      <c r="OSU37" s="45"/>
      <c r="OSV37" s="45"/>
      <c r="OSW37" s="45"/>
      <c r="OSX37" s="45"/>
      <c r="OSY37" s="45"/>
      <c r="OSZ37" s="45"/>
      <c r="OTA37" s="45"/>
      <c r="OTB37" s="45"/>
      <c r="OTC37" s="45"/>
      <c r="OTD37" s="45"/>
      <c r="OTE37" s="45"/>
      <c r="OTF37" s="45"/>
      <c r="OTG37" s="45"/>
      <c r="OTH37" s="45"/>
      <c r="OTI37" s="45"/>
      <c r="OTJ37" s="45"/>
      <c r="OTK37" s="45"/>
      <c r="OTL37" s="45"/>
      <c r="OTM37" s="45"/>
      <c r="OTN37" s="45"/>
      <c r="OTO37" s="45"/>
      <c r="OTP37" s="45"/>
      <c r="OTQ37" s="45"/>
      <c r="OTR37" s="45"/>
      <c r="OTS37" s="45"/>
      <c r="OTT37" s="45"/>
      <c r="OTU37" s="45"/>
      <c r="OTV37" s="45"/>
      <c r="OTW37" s="45"/>
      <c r="OTX37" s="45"/>
      <c r="OTY37" s="45"/>
      <c r="OTZ37" s="45"/>
      <c r="OUA37" s="45"/>
      <c r="OUB37" s="45"/>
      <c r="OUC37" s="45"/>
      <c r="OUD37" s="45"/>
      <c r="OUE37" s="45"/>
      <c r="OUF37" s="45"/>
      <c r="OUG37" s="45"/>
      <c r="OUH37" s="45"/>
      <c r="OUI37" s="45"/>
      <c r="OUJ37" s="45"/>
      <c r="OUK37" s="45"/>
      <c r="OUL37" s="45"/>
      <c r="OUM37" s="45"/>
      <c r="OUN37" s="45"/>
      <c r="OUO37" s="45"/>
      <c r="OUP37" s="45"/>
      <c r="OUQ37" s="45"/>
      <c r="OUR37" s="45"/>
      <c r="OUS37" s="45"/>
      <c r="OUT37" s="45"/>
      <c r="OUU37" s="45"/>
      <c r="OUV37" s="45"/>
      <c r="OUW37" s="45"/>
      <c r="OUX37" s="45"/>
      <c r="OUY37" s="45"/>
      <c r="OUZ37" s="45"/>
      <c r="OVA37" s="45"/>
      <c r="OVB37" s="45"/>
      <c r="OVC37" s="45"/>
      <c r="OVD37" s="45"/>
      <c r="OVE37" s="45"/>
      <c r="OVF37" s="45"/>
      <c r="OVG37" s="45"/>
      <c r="OVH37" s="45"/>
      <c r="OVI37" s="45"/>
      <c r="OVJ37" s="45"/>
      <c r="OVK37" s="45"/>
      <c r="OVL37" s="45"/>
      <c r="OVM37" s="45"/>
      <c r="OVN37" s="45"/>
      <c r="OVO37" s="45"/>
      <c r="OVP37" s="45"/>
      <c r="OVQ37" s="45"/>
      <c r="OVR37" s="45"/>
      <c r="OVS37" s="45"/>
      <c r="OVT37" s="45"/>
      <c r="OVU37" s="45"/>
      <c r="OVV37" s="45"/>
      <c r="OVW37" s="45"/>
      <c r="OVX37" s="45"/>
      <c r="OVY37" s="45"/>
      <c r="OVZ37" s="45"/>
      <c r="OWA37" s="45"/>
      <c r="OWB37" s="45"/>
      <c r="OWC37" s="45"/>
      <c r="OWD37" s="45"/>
      <c r="OWE37" s="45"/>
      <c r="OWF37" s="45"/>
      <c r="OWG37" s="45"/>
      <c r="OWH37" s="45"/>
      <c r="OWI37" s="45"/>
      <c r="OWJ37" s="45"/>
      <c r="OWK37" s="45"/>
      <c r="OWL37" s="45"/>
      <c r="OWM37" s="45"/>
      <c r="OWN37" s="45"/>
      <c r="OWO37" s="45"/>
      <c r="OWP37" s="45"/>
      <c r="OWQ37" s="45"/>
      <c r="OWR37" s="45"/>
      <c r="OWS37" s="45"/>
      <c r="OWT37" s="45"/>
      <c r="OWU37" s="45"/>
      <c r="OWV37" s="45"/>
      <c r="OWW37" s="45"/>
      <c r="OWX37" s="45"/>
      <c r="OWY37" s="45"/>
      <c r="OWZ37" s="45"/>
      <c r="OXA37" s="45"/>
      <c r="OXB37" s="45"/>
      <c r="OXC37" s="45"/>
      <c r="OXD37" s="45"/>
      <c r="OXE37" s="45"/>
      <c r="OXF37" s="45"/>
      <c r="OXG37" s="45"/>
      <c r="OXH37" s="45"/>
      <c r="OXI37" s="45"/>
      <c r="OXJ37" s="45"/>
      <c r="OXK37" s="45"/>
      <c r="OXL37" s="45"/>
      <c r="OXM37" s="45"/>
      <c r="OXN37" s="45"/>
      <c r="OXO37" s="45"/>
      <c r="OXP37" s="45"/>
      <c r="OXQ37" s="45"/>
      <c r="OXR37" s="45"/>
      <c r="OXS37" s="45"/>
      <c r="OXT37" s="45"/>
      <c r="OXU37" s="45"/>
      <c r="OXV37" s="45"/>
      <c r="OXW37" s="45"/>
      <c r="OXX37" s="45"/>
      <c r="OXY37" s="45"/>
      <c r="OXZ37" s="45"/>
      <c r="OYA37" s="45"/>
      <c r="OYB37" s="45"/>
      <c r="OYC37" s="45"/>
      <c r="OYD37" s="45"/>
      <c r="OYE37" s="45"/>
      <c r="OYF37" s="45"/>
      <c r="OYG37" s="45"/>
      <c r="OYH37" s="45"/>
      <c r="OYI37" s="45"/>
      <c r="OYJ37" s="45"/>
      <c r="OYK37" s="45"/>
      <c r="OYL37" s="45"/>
      <c r="OYM37" s="45"/>
      <c r="OYN37" s="45"/>
      <c r="OYO37" s="45"/>
      <c r="OYP37" s="45"/>
      <c r="OYQ37" s="45"/>
      <c r="OYR37" s="45"/>
      <c r="OYS37" s="45"/>
      <c r="OYT37" s="45"/>
      <c r="OYU37" s="45"/>
      <c r="OYV37" s="45"/>
      <c r="OYW37" s="45"/>
      <c r="OYX37" s="45"/>
      <c r="OYY37" s="45"/>
      <c r="OYZ37" s="45"/>
      <c r="OZA37" s="45"/>
      <c r="OZB37" s="45"/>
      <c r="OZC37" s="45"/>
      <c r="OZD37" s="45"/>
      <c r="OZE37" s="45"/>
      <c r="OZF37" s="45"/>
      <c r="OZG37" s="45"/>
      <c r="OZH37" s="45"/>
      <c r="OZI37" s="45"/>
      <c r="OZJ37" s="45"/>
      <c r="OZK37" s="45"/>
      <c r="OZL37" s="45"/>
      <c r="OZM37" s="45"/>
      <c r="OZN37" s="45"/>
      <c r="OZO37" s="45"/>
      <c r="OZP37" s="45"/>
      <c r="OZQ37" s="45"/>
      <c r="OZR37" s="45"/>
      <c r="OZS37" s="45"/>
      <c r="OZT37" s="45"/>
      <c r="OZU37" s="45"/>
      <c r="OZV37" s="45"/>
      <c r="OZW37" s="45"/>
      <c r="OZX37" s="45"/>
      <c r="OZY37" s="45"/>
      <c r="OZZ37" s="45"/>
      <c r="PAA37" s="45"/>
      <c r="PAB37" s="45"/>
      <c r="PAC37" s="45"/>
      <c r="PAD37" s="45"/>
      <c r="PAE37" s="45"/>
      <c r="PAF37" s="45"/>
      <c r="PAG37" s="45"/>
      <c r="PAH37" s="45"/>
      <c r="PAI37" s="45"/>
      <c r="PAJ37" s="45"/>
      <c r="PAK37" s="45"/>
      <c r="PAL37" s="45"/>
      <c r="PAM37" s="45"/>
      <c r="PAN37" s="45"/>
      <c r="PAO37" s="45"/>
      <c r="PAP37" s="45"/>
      <c r="PAQ37" s="45"/>
      <c r="PAR37" s="45"/>
      <c r="PAS37" s="45"/>
      <c r="PAT37" s="45"/>
      <c r="PAU37" s="45"/>
      <c r="PAV37" s="45"/>
      <c r="PAW37" s="45"/>
      <c r="PAX37" s="45"/>
      <c r="PAY37" s="45"/>
      <c r="PAZ37" s="45"/>
      <c r="PBA37" s="45"/>
      <c r="PBB37" s="45"/>
      <c r="PBC37" s="45"/>
      <c r="PBD37" s="45"/>
      <c r="PBE37" s="45"/>
      <c r="PBF37" s="45"/>
      <c r="PBG37" s="45"/>
      <c r="PBH37" s="45"/>
      <c r="PBI37" s="45"/>
      <c r="PBJ37" s="45"/>
      <c r="PBK37" s="45"/>
      <c r="PBL37" s="45"/>
      <c r="PBM37" s="45"/>
      <c r="PBN37" s="45"/>
      <c r="PBO37" s="45"/>
      <c r="PBP37" s="45"/>
      <c r="PBQ37" s="45"/>
      <c r="PBR37" s="45"/>
      <c r="PBS37" s="45"/>
      <c r="PBT37" s="45"/>
      <c r="PBU37" s="45"/>
      <c r="PBV37" s="45"/>
      <c r="PBW37" s="45"/>
      <c r="PBX37" s="45"/>
      <c r="PBY37" s="45"/>
      <c r="PBZ37" s="45"/>
      <c r="PCA37" s="45"/>
      <c r="PCB37" s="45"/>
      <c r="PCC37" s="45"/>
      <c r="PCD37" s="45"/>
      <c r="PCE37" s="45"/>
      <c r="PCF37" s="45"/>
      <c r="PCG37" s="45"/>
      <c r="PCH37" s="45"/>
      <c r="PCI37" s="45"/>
      <c r="PCJ37" s="45"/>
      <c r="PCK37" s="45"/>
      <c r="PCL37" s="45"/>
      <c r="PCM37" s="45"/>
      <c r="PCN37" s="45"/>
      <c r="PCO37" s="45"/>
      <c r="PCP37" s="45"/>
      <c r="PCQ37" s="45"/>
      <c r="PCR37" s="45"/>
      <c r="PCS37" s="45"/>
      <c r="PCT37" s="45"/>
      <c r="PCU37" s="45"/>
      <c r="PCV37" s="45"/>
      <c r="PCW37" s="45"/>
      <c r="PCX37" s="45"/>
      <c r="PCY37" s="45"/>
      <c r="PCZ37" s="45"/>
      <c r="PDA37" s="45"/>
      <c r="PDB37" s="45"/>
      <c r="PDC37" s="45"/>
      <c r="PDD37" s="45"/>
      <c r="PDE37" s="45"/>
      <c r="PDF37" s="45"/>
      <c r="PDG37" s="45"/>
      <c r="PDH37" s="45"/>
      <c r="PDI37" s="45"/>
      <c r="PDJ37" s="45"/>
      <c r="PDK37" s="45"/>
      <c r="PDL37" s="45"/>
      <c r="PDM37" s="45"/>
      <c r="PDN37" s="45"/>
      <c r="PDO37" s="45"/>
      <c r="PDP37" s="45"/>
      <c r="PDQ37" s="45"/>
      <c r="PDR37" s="45"/>
      <c r="PDS37" s="45"/>
      <c r="PDT37" s="45"/>
      <c r="PDU37" s="45"/>
      <c r="PDV37" s="45"/>
      <c r="PDW37" s="45"/>
      <c r="PDX37" s="45"/>
      <c r="PDY37" s="45"/>
      <c r="PDZ37" s="45"/>
      <c r="PEA37" s="45"/>
      <c r="PEB37" s="45"/>
      <c r="PEC37" s="45"/>
      <c r="PED37" s="45"/>
      <c r="PEE37" s="45"/>
      <c r="PEF37" s="45"/>
      <c r="PEG37" s="45"/>
      <c r="PEH37" s="45"/>
      <c r="PEI37" s="45"/>
      <c r="PEJ37" s="45"/>
      <c r="PEK37" s="45"/>
      <c r="PEL37" s="45"/>
      <c r="PEM37" s="45"/>
      <c r="PEN37" s="45"/>
      <c r="PEO37" s="45"/>
      <c r="PEP37" s="45"/>
      <c r="PEQ37" s="45"/>
      <c r="PER37" s="45"/>
      <c r="PES37" s="45"/>
      <c r="PET37" s="45"/>
      <c r="PEU37" s="45"/>
      <c r="PEV37" s="45"/>
      <c r="PEW37" s="45"/>
      <c r="PEX37" s="45"/>
      <c r="PEY37" s="45"/>
      <c r="PEZ37" s="45"/>
      <c r="PFA37" s="45"/>
      <c r="PFB37" s="45"/>
      <c r="PFC37" s="45"/>
      <c r="PFD37" s="45"/>
      <c r="PFE37" s="45"/>
      <c r="PFF37" s="45"/>
      <c r="PFG37" s="45"/>
      <c r="PFH37" s="45"/>
      <c r="PFI37" s="45"/>
      <c r="PFJ37" s="45"/>
      <c r="PFK37" s="45"/>
      <c r="PFL37" s="45"/>
      <c r="PFM37" s="45"/>
      <c r="PFN37" s="45"/>
      <c r="PFO37" s="45"/>
      <c r="PFP37" s="45"/>
      <c r="PFQ37" s="45"/>
      <c r="PFR37" s="45"/>
      <c r="PFS37" s="45"/>
      <c r="PFT37" s="45"/>
      <c r="PFU37" s="45"/>
      <c r="PFV37" s="45"/>
      <c r="PFW37" s="45"/>
      <c r="PFX37" s="45"/>
      <c r="PFY37" s="45"/>
      <c r="PFZ37" s="45"/>
      <c r="PGA37" s="45"/>
      <c r="PGB37" s="45"/>
      <c r="PGC37" s="45"/>
      <c r="PGD37" s="45"/>
      <c r="PGE37" s="45"/>
      <c r="PGF37" s="45"/>
      <c r="PGG37" s="45"/>
      <c r="PGH37" s="45"/>
      <c r="PGI37" s="45"/>
      <c r="PGJ37" s="45"/>
      <c r="PGK37" s="45"/>
      <c r="PGL37" s="45"/>
      <c r="PGM37" s="45"/>
      <c r="PGN37" s="45"/>
      <c r="PGO37" s="45"/>
      <c r="PGP37" s="45"/>
      <c r="PGQ37" s="45"/>
      <c r="PGR37" s="45"/>
      <c r="PGS37" s="45"/>
      <c r="PGT37" s="45"/>
      <c r="PGU37" s="45"/>
      <c r="PGV37" s="45"/>
      <c r="PGW37" s="45"/>
      <c r="PGX37" s="45"/>
      <c r="PGY37" s="45"/>
      <c r="PGZ37" s="45"/>
      <c r="PHA37" s="45"/>
      <c r="PHB37" s="45"/>
      <c r="PHC37" s="45"/>
      <c r="PHD37" s="45"/>
      <c r="PHE37" s="45"/>
      <c r="PHF37" s="45"/>
      <c r="PHG37" s="45"/>
      <c r="PHH37" s="45"/>
      <c r="PHI37" s="45"/>
      <c r="PHJ37" s="45"/>
      <c r="PHK37" s="45"/>
      <c r="PHL37" s="45"/>
      <c r="PHM37" s="45"/>
      <c r="PHN37" s="45"/>
      <c r="PHO37" s="45"/>
      <c r="PHP37" s="45"/>
      <c r="PHQ37" s="45"/>
      <c r="PHR37" s="45"/>
      <c r="PHS37" s="45"/>
      <c r="PHT37" s="45"/>
      <c r="PHU37" s="45"/>
      <c r="PHV37" s="45"/>
      <c r="PHW37" s="45"/>
      <c r="PHX37" s="45"/>
      <c r="PHY37" s="45"/>
      <c r="PHZ37" s="45"/>
      <c r="PIA37" s="45"/>
      <c r="PIB37" s="45"/>
      <c r="PIC37" s="45"/>
      <c r="PID37" s="45"/>
      <c r="PIE37" s="45"/>
      <c r="PIF37" s="45"/>
      <c r="PIG37" s="45"/>
      <c r="PIH37" s="45"/>
      <c r="PII37" s="45"/>
      <c r="PIJ37" s="45"/>
      <c r="PIK37" s="45"/>
      <c r="PIL37" s="45"/>
      <c r="PIM37" s="45"/>
      <c r="PIN37" s="45"/>
      <c r="PIO37" s="45"/>
      <c r="PIP37" s="45"/>
      <c r="PIQ37" s="45"/>
      <c r="PIR37" s="45"/>
      <c r="PIS37" s="45"/>
      <c r="PIT37" s="45"/>
      <c r="PIU37" s="45"/>
      <c r="PIV37" s="45"/>
      <c r="PIW37" s="45"/>
      <c r="PIX37" s="45"/>
      <c r="PIY37" s="45"/>
      <c r="PIZ37" s="45"/>
      <c r="PJA37" s="45"/>
      <c r="PJB37" s="45"/>
      <c r="PJC37" s="45"/>
      <c r="PJD37" s="45"/>
      <c r="PJE37" s="45"/>
      <c r="PJF37" s="45"/>
      <c r="PJG37" s="45"/>
      <c r="PJH37" s="45"/>
      <c r="PJI37" s="45"/>
      <c r="PJJ37" s="45"/>
      <c r="PJK37" s="45"/>
      <c r="PJL37" s="45"/>
      <c r="PJM37" s="45"/>
      <c r="PJN37" s="45"/>
      <c r="PJO37" s="45"/>
      <c r="PJP37" s="45"/>
      <c r="PJQ37" s="45"/>
      <c r="PJR37" s="45"/>
      <c r="PJS37" s="45"/>
      <c r="PJT37" s="45"/>
      <c r="PJU37" s="45"/>
      <c r="PJV37" s="45"/>
      <c r="PJW37" s="45"/>
      <c r="PJX37" s="45"/>
      <c r="PJY37" s="45"/>
      <c r="PJZ37" s="45"/>
      <c r="PKA37" s="45"/>
      <c r="PKB37" s="45"/>
      <c r="PKC37" s="45"/>
      <c r="PKD37" s="45"/>
      <c r="PKE37" s="45"/>
      <c r="PKF37" s="45"/>
      <c r="PKG37" s="45"/>
      <c r="PKH37" s="45"/>
      <c r="PKI37" s="45"/>
      <c r="PKJ37" s="45"/>
      <c r="PKK37" s="45"/>
      <c r="PKL37" s="45"/>
      <c r="PKM37" s="45"/>
      <c r="PKN37" s="45"/>
      <c r="PKO37" s="45"/>
      <c r="PKP37" s="45"/>
      <c r="PKQ37" s="45"/>
      <c r="PKR37" s="45"/>
      <c r="PKS37" s="45"/>
      <c r="PKT37" s="45"/>
      <c r="PKU37" s="45"/>
      <c r="PKV37" s="45"/>
      <c r="PKW37" s="45"/>
      <c r="PKX37" s="45"/>
      <c r="PKY37" s="45"/>
      <c r="PKZ37" s="45"/>
      <c r="PLA37" s="45"/>
      <c r="PLB37" s="45"/>
      <c r="PLC37" s="45"/>
      <c r="PLD37" s="45"/>
      <c r="PLE37" s="45"/>
      <c r="PLF37" s="45"/>
      <c r="PLG37" s="45"/>
      <c r="PLH37" s="45"/>
      <c r="PLI37" s="45"/>
      <c r="PLJ37" s="45"/>
      <c r="PLK37" s="45"/>
      <c r="PLL37" s="45"/>
      <c r="PLM37" s="45"/>
      <c r="PLN37" s="45"/>
      <c r="PLO37" s="45"/>
      <c r="PLP37" s="45"/>
      <c r="PLQ37" s="45"/>
      <c r="PLR37" s="45"/>
      <c r="PLS37" s="45"/>
      <c r="PLT37" s="45"/>
      <c r="PLU37" s="45"/>
      <c r="PLV37" s="45"/>
      <c r="PLW37" s="45"/>
      <c r="PLX37" s="45"/>
      <c r="PLY37" s="45"/>
      <c r="PLZ37" s="45"/>
      <c r="PMA37" s="45"/>
      <c r="PMB37" s="45"/>
      <c r="PMC37" s="45"/>
      <c r="PMD37" s="45"/>
      <c r="PME37" s="45"/>
      <c r="PMF37" s="45"/>
      <c r="PMG37" s="45"/>
      <c r="PMH37" s="45"/>
      <c r="PMI37" s="45"/>
      <c r="PMJ37" s="45"/>
      <c r="PMK37" s="45"/>
      <c r="PML37" s="45"/>
      <c r="PMM37" s="45"/>
      <c r="PMN37" s="45"/>
      <c r="PMO37" s="45"/>
      <c r="PMP37" s="45"/>
      <c r="PMQ37" s="45"/>
      <c r="PMR37" s="45"/>
      <c r="PMS37" s="45"/>
      <c r="PMT37" s="45"/>
      <c r="PMU37" s="45"/>
      <c r="PMV37" s="45"/>
      <c r="PMW37" s="45"/>
      <c r="PMX37" s="45"/>
      <c r="PMY37" s="45"/>
      <c r="PMZ37" s="45"/>
      <c r="PNA37" s="45"/>
      <c r="PNB37" s="45"/>
      <c r="PNC37" s="45"/>
      <c r="PND37" s="45"/>
      <c r="PNE37" s="45"/>
      <c r="PNF37" s="45"/>
      <c r="PNG37" s="45"/>
      <c r="PNH37" s="45"/>
      <c r="PNI37" s="45"/>
      <c r="PNJ37" s="45"/>
      <c r="PNK37" s="45"/>
      <c r="PNL37" s="45"/>
      <c r="PNM37" s="45"/>
      <c r="PNN37" s="45"/>
      <c r="PNO37" s="45"/>
      <c r="PNP37" s="45"/>
      <c r="PNQ37" s="45"/>
      <c r="PNR37" s="45"/>
      <c r="PNS37" s="45"/>
      <c r="PNT37" s="45"/>
      <c r="PNU37" s="45"/>
      <c r="PNV37" s="45"/>
      <c r="PNW37" s="45"/>
      <c r="PNX37" s="45"/>
      <c r="PNY37" s="45"/>
      <c r="PNZ37" s="45"/>
      <c r="POA37" s="45"/>
      <c r="POB37" s="45"/>
      <c r="POC37" s="45"/>
      <c r="POD37" s="45"/>
      <c r="POE37" s="45"/>
      <c r="POF37" s="45"/>
      <c r="POG37" s="45"/>
      <c r="POH37" s="45"/>
      <c r="POI37" s="45"/>
      <c r="POJ37" s="45"/>
      <c r="POK37" s="45"/>
      <c r="POL37" s="45"/>
      <c r="POM37" s="45"/>
      <c r="PON37" s="45"/>
      <c r="POO37" s="45"/>
      <c r="POP37" s="45"/>
      <c r="POQ37" s="45"/>
      <c r="POR37" s="45"/>
      <c r="POS37" s="45"/>
      <c r="POT37" s="45"/>
      <c r="POU37" s="45"/>
      <c r="POV37" s="45"/>
      <c r="POW37" s="45"/>
      <c r="POX37" s="45"/>
      <c r="POY37" s="45"/>
      <c r="POZ37" s="45"/>
      <c r="PPA37" s="45"/>
      <c r="PPB37" s="45"/>
      <c r="PPC37" s="45"/>
      <c r="PPD37" s="45"/>
      <c r="PPE37" s="45"/>
      <c r="PPF37" s="45"/>
      <c r="PPG37" s="45"/>
      <c r="PPH37" s="45"/>
      <c r="PPI37" s="45"/>
      <c r="PPJ37" s="45"/>
      <c r="PPK37" s="45"/>
      <c r="PPL37" s="45"/>
      <c r="PPM37" s="45"/>
      <c r="PPN37" s="45"/>
      <c r="PPO37" s="45"/>
      <c r="PPP37" s="45"/>
      <c r="PPQ37" s="45"/>
      <c r="PPR37" s="45"/>
      <c r="PPS37" s="45"/>
      <c r="PPT37" s="45"/>
      <c r="PPU37" s="45"/>
      <c r="PPV37" s="45"/>
      <c r="PPW37" s="45"/>
      <c r="PPX37" s="45"/>
      <c r="PPY37" s="45"/>
      <c r="PPZ37" s="45"/>
      <c r="PQA37" s="45"/>
      <c r="PQB37" s="45"/>
      <c r="PQC37" s="45"/>
      <c r="PQD37" s="45"/>
      <c r="PQE37" s="45"/>
      <c r="PQF37" s="45"/>
      <c r="PQG37" s="45"/>
      <c r="PQH37" s="45"/>
      <c r="PQI37" s="45"/>
      <c r="PQJ37" s="45"/>
      <c r="PQK37" s="45"/>
      <c r="PQL37" s="45"/>
      <c r="PQM37" s="45"/>
      <c r="PQN37" s="45"/>
      <c r="PQO37" s="45"/>
      <c r="PQP37" s="45"/>
      <c r="PQQ37" s="45"/>
      <c r="PQR37" s="45"/>
      <c r="PQS37" s="45"/>
      <c r="PQT37" s="45"/>
      <c r="PQU37" s="45"/>
      <c r="PQV37" s="45"/>
      <c r="PQW37" s="45"/>
      <c r="PQX37" s="45"/>
      <c r="PQY37" s="45"/>
      <c r="PQZ37" s="45"/>
      <c r="PRA37" s="45"/>
      <c r="PRB37" s="45"/>
      <c r="PRC37" s="45"/>
      <c r="PRD37" s="45"/>
      <c r="PRE37" s="45"/>
      <c r="PRF37" s="45"/>
      <c r="PRG37" s="45"/>
      <c r="PRH37" s="45"/>
      <c r="PRI37" s="45"/>
      <c r="PRJ37" s="45"/>
      <c r="PRK37" s="45"/>
      <c r="PRL37" s="45"/>
      <c r="PRM37" s="45"/>
      <c r="PRN37" s="45"/>
      <c r="PRO37" s="45"/>
      <c r="PRP37" s="45"/>
      <c r="PRQ37" s="45"/>
      <c r="PRR37" s="45"/>
      <c r="PRS37" s="45"/>
      <c r="PRT37" s="45"/>
      <c r="PRU37" s="45"/>
      <c r="PRV37" s="45"/>
      <c r="PRW37" s="45"/>
      <c r="PRX37" s="45"/>
      <c r="PRY37" s="45"/>
      <c r="PRZ37" s="45"/>
      <c r="PSA37" s="45"/>
      <c r="PSB37" s="45"/>
      <c r="PSC37" s="45"/>
      <c r="PSD37" s="45"/>
      <c r="PSE37" s="45"/>
      <c r="PSF37" s="45"/>
      <c r="PSG37" s="45"/>
      <c r="PSH37" s="45"/>
      <c r="PSI37" s="45"/>
      <c r="PSJ37" s="45"/>
      <c r="PSK37" s="45"/>
      <c r="PSL37" s="45"/>
      <c r="PSM37" s="45"/>
      <c r="PSN37" s="45"/>
      <c r="PSO37" s="45"/>
      <c r="PSP37" s="45"/>
      <c r="PSQ37" s="45"/>
      <c r="PSR37" s="45"/>
      <c r="PSS37" s="45"/>
      <c r="PST37" s="45"/>
      <c r="PSU37" s="45"/>
      <c r="PSV37" s="45"/>
      <c r="PSW37" s="45"/>
      <c r="PSX37" s="45"/>
      <c r="PSY37" s="45"/>
      <c r="PSZ37" s="45"/>
      <c r="PTA37" s="45"/>
      <c r="PTB37" s="45"/>
      <c r="PTC37" s="45"/>
      <c r="PTD37" s="45"/>
      <c r="PTE37" s="45"/>
      <c r="PTF37" s="45"/>
      <c r="PTG37" s="45"/>
      <c r="PTH37" s="45"/>
      <c r="PTI37" s="45"/>
      <c r="PTJ37" s="45"/>
      <c r="PTK37" s="45"/>
      <c r="PTL37" s="45"/>
      <c r="PTM37" s="45"/>
      <c r="PTN37" s="45"/>
      <c r="PTO37" s="45"/>
      <c r="PTP37" s="45"/>
      <c r="PTQ37" s="45"/>
      <c r="PTR37" s="45"/>
      <c r="PTS37" s="45"/>
      <c r="PTT37" s="45"/>
      <c r="PTU37" s="45"/>
      <c r="PTV37" s="45"/>
      <c r="PTW37" s="45"/>
      <c r="PTX37" s="45"/>
      <c r="PTY37" s="45"/>
      <c r="PTZ37" s="45"/>
      <c r="PUA37" s="45"/>
      <c r="PUB37" s="45"/>
      <c r="PUC37" s="45"/>
      <c r="PUD37" s="45"/>
      <c r="PUE37" s="45"/>
      <c r="PUF37" s="45"/>
      <c r="PUG37" s="45"/>
      <c r="PUH37" s="45"/>
      <c r="PUI37" s="45"/>
      <c r="PUJ37" s="45"/>
      <c r="PUK37" s="45"/>
      <c r="PUL37" s="45"/>
      <c r="PUM37" s="45"/>
      <c r="PUN37" s="45"/>
      <c r="PUO37" s="45"/>
      <c r="PUP37" s="45"/>
      <c r="PUQ37" s="45"/>
      <c r="PUR37" s="45"/>
      <c r="PUS37" s="45"/>
      <c r="PUT37" s="45"/>
      <c r="PUU37" s="45"/>
      <c r="PUV37" s="45"/>
      <c r="PUW37" s="45"/>
      <c r="PUX37" s="45"/>
      <c r="PUY37" s="45"/>
      <c r="PUZ37" s="45"/>
      <c r="PVA37" s="45"/>
      <c r="PVB37" s="45"/>
      <c r="PVC37" s="45"/>
      <c r="PVD37" s="45"/>
      <c r="PVE37" s="45"/>
      <c r="PVF37" s="45"/>
      <c r="PVG37" s="45"/>
      <c r="PVH37" s="45"/>
      <c r="PVI37" s="45"/>
      <c r="PVJ37" s="45"/>
      <c r="PVK37" s="45"/>
      <c r="PVL37" s="45"/>
      <c r="PVM37" s="45"/>
      <c r="PVN37" s="45"/>
      <c r="PVO37" s="45"/>
      <c r="PVP37" s="45"/>
      <c r="PVQ37" s="45"/>
      <c r="PVR37" s="45"/>
      <c r="PVS37" s="45"/>
      <c r="PVT37" s="45"/>
      <c r="PVU37" s="45"/>
      <c r="PVV37" s="45"/>
      <c r="PVW37" s="45"/>
      <c r="PVX37" s="45"/>
      <c r="PVY37" s="45"/>
      <c r="PVZ37" s="45"/>
      <c r="PWA37" s="45"/>
      <c r="PWB37" s="45"/>
      <c r="PWC37" s="45"/>
      <c r="PWD37" s="45"/>
      <c r="PWE37" s="45"/>
      <c r="PWF37" s="45"/>
      <c r="PWG37" s="45"/>
      <c r="PWH37" s="45"/>
      <c r="PWI37" s="45"/>
      <c r="PWJ37" s="45"/>
      <c r="PWK37" s="45"/>
      <c r="PWL37" s="45"/>
      <c r="PWM37" s="45"/>
      <c r="PWN37" s="45"/>
      <c r="PWO37" s="45"/>
      <c r="PWP37" s="45"/>
      <c r="PWQ37" s="45"/>
      <c r="PWR37" s="45"/>
      <c r="PWS37" s="45"/>
      <c r="PWT37" s="45"/>
      <c r="PWU37" s="45"/>
      <c r="PWV37" s="45"/>
      <c r="PWW37" s="45"/>
      <c r="PWX37" s="45"/>
      <c r="PWY37" s="45"/>
      <c r="PWZ37" s="45"/>
      <c r="PXA37" s="45"/>
      <c r="PXB37" s="45"/>
      <c r="PXC37" s="45"/>
      <c r="PXD37" s="45"/>
      <c r="PXE37" s="45"/>
      <c r="PXF37" s="45"/>
      <c r="PXG37" s="45"/>
      <c r="PXH37" s="45"/>
      <c r="PXI37" s="45"/>
      <c r="PXJ37" s="45"/>
      <c r="PXK37" s="45"/>
      <c r="PXL37" s="45"/>
      <c r="PXM37" s="45"/>
      <c r="PXN37" s="45"/>
      <c r="PXO37" s="45"/>
      <c r="PXP37" s="45"/>
      <c r="PXQ37" s="45"/>
      <c r="PXR37" s="45"/>
      <c r="PXS37" s="45"/>
      <c r="PXT37" s="45"/>
      <c r="PXU37" s="45"/>
      <c r="PXV37" s="45"/>
      <c r="PXW37" s="45"/>
      <c r="PXX37" s="45"/>
      <c r="PXY37" s="45"/>
      <c r="PXZ37" s="45"/>
      <c r="PYA37" s="45"/>
      <c r="PYB37" s="45"/>
      <c r="PYC37" s="45"/>
      <c r="PYD37" s="45"/>
      <c r="PYE37" s="45"/>
      <c r="PYF37" s="45"/>
      <c r="PYG37" s="45"/>
      <c r="PYH37" s="45"/>
      <c r="PYI37" s="45"/>
      <c r="PYJ37" s="45"/>
      <c r="PYK37" s="45"/>
      <c r="PYL37" s="45"/>
      <c r="PYM37" s="45"/>
      <c r="PYN37" s="45"/>
      <c r="PYO37" s="45"/>
      <c r="PYP37" s="45"/>
      <c r="PYQ37" s="45"/>
      <c r="PYR37" s="45"/>
      <c r="PYS37" s="45"/>
      <c r="PYT37" s="45"/>
      <c r="PYU37" s="45"/>
      <c r="PYV37" s="45"/>
      <c r="PYW37" s="45"/>
      <c r="PYX37" s="45"/>
      <c r="PYY37" s="45"/>
      <c r="PYZ37" s="45"/>
      <c r="PZA37" s="45"/>
      <c r="PZB37" s="45"/>
      <c r="PZC37" s="45"/>
      <c r="PZD37" s="45"/>
      <c r="PZE37" s="45"/>
      <c r="PZF37" s="45"/>
      <c r="PZG37" s="45"/>
      <c r="PZH37" s="45"/>
      <c r="PZI37" s="45"/>
      <c r="PZJ37" s="45"/>
      <c r="PZK37" s="45"/>
      <c r="PZL37" s="45"/>
      <c r="PZM37" s="45"/>
      <c r="PZN37" s="45"/>
      <c r="PZO37" s="45"/>
      <c r="PZP37" s="45"/>
      <c r="PZQ37" s="45"/>
      <c r="PZR37" s="45"/>
      <c r="PZS37" s="45"/>
      <c r="PZT37" s="45"/>
      <c r="PZU37" s="45"/>
      <c r="PZV37" s="45"/>
      <c r="PZW37" s="45"/>
      <c r="PZX37" s="45"/>
      <c r="PZY37" s="45"/>
      <c r="PZZ37" s="45"/>
      <c r="QAA37" s="45"/>
      <c r="QAB37" s="45"/>
      <c r="QAC37" s="45"/>
      <c r="QAD37" s="45"/>
      <c r="QAE37" s="45"/>
      <c r="QAF37" s="45"/>
      <c r="QAG37" s="45"/>
      <c r="QAH37" s="45"/>
      <c r="QAI37" s="45"/>
      <c r="QAJ37" s="45"/>
      <c r="QAK37" s="45"/>
      <c r="QAL37" s="45"/>
      <c r="QAM37" s="45"/>
      <c r="QAN37" s="45"/>
      <c r="QAO37" s="45"/>
      <c r="QAP37" s="45"/>
      <c r="QAQ37" s="45"/>
      <c r="QAR37" s="45"/>
      <c r="QAS37" s="45"/>
      <c r="QAT37" s="45"/>
      <c r="QAU37" s="45"/>
      <c r="QAV37" s="45"/>
      <c r="QAW37" s="45"/>
      <c r="QAX37" s="45"/>
      <c r="QAY37" s="45"/>
      <c r="QAZ37" s="45"/>
      <c r="QBA37" s="45"/>
      <c r="QBB37" s="45"/>
      <c r="QBC37" s="45"/>
      <c r="QBD37" s="45"/>
      <c r="QBE37" s="45"/>
      <c r="QBF37" s="45"/>
      <c r="QBG37" s="45"/>
      <c r="QBH37" s="45"/>
      <c r="QBI37" s="45"/>
      <c r="QBJ37" s="45"/>
      <c r="QBK37" s="45"/>
      <c r="QBL37" s="45"/>
      <c r="QBM37" s="45"/>
      <c r="QBN37" s="45"/>
      <c r="QBO37" s="45"/>
      <c r="QBP37" s="45"/>
      <c r="QBQ37" s="45"/>
      <c r="QBR37" s="45"/>
      <c r="QBS37" s="45"/>
      <c r="QBT37" s="45"/>
      <c r="QBU37" s="45"/>
      <c r="QBV37" s="45"/>
      <c r="QBW37" s="45"/>
      <c r="QBX37" s="45"/>
      <c r="QBY37" s="45"/>
      <c r="QBZ37" s="45"/>
      <c r="QCA37" s="45"/>
      <c r="QCB37" s="45"/>
      <c r="QCC37" s="45"/>
      <c r="QCD37" s="45"/>
      <c r="QCE37" s="45"/>
      <c r="QCF37" s="45"/>
      <c r="QCG37" s="45"/>
      <c r="QCH37" s="45"/>
      <c r="QCI37" s="45"/>
      <c r="QCJ37" s="45"/>
      <c r="QCK37" s="45"/>
      <c r="QCL37" s="45"/>
      <c r="QCM37" s="45"/>
      <c r="QCN37" s="45"/>
      <c r="QCO37" s="45"/>
      <c r="QCP37" s="45"/>
      <c r="QCQ37" s="45"/>
      <c r="QCR37" s="45"/>
      <c r="QCS37" s="45"/>
      <c r="QCT37" s="45"/>
      <c r="QCU37" s="45"/>
      <c r="QCV37" s="45"/>
      <c r="QCW37" s="45"/>
      <c r="QCX37" s="45"/>
      <c r="QCY37" s="45"/>
      <c r="QCZ37" s="45"/>
      <c r="QDA37" s="45"/>
      <c r="QDB37" s="45"/>
      <c r="QDC37" s="45"/>
      <c r="QDD37" s="45"/>
      <c r="QDE37" s="45"/>
      <c r="QDF37" s="45"/>
      <c r="QDG37" s="45"/>
      <c r="QDH37" s="45"/>
      <c r="QDI37" s="45"/>
      <c r="QDJ37" s="45"/>
      <c r="QDK37" s="45"/>
      <c r="QDL37" s="45"/>
      <c r="QDM37" s="45"/>
      <c r="QDN37" s="45"/>
      <c r="QDO37" s="45"/>
      <c r="QDP37" s="45"/>
      <c r="QDQ37" s="45"/>
      <c r="QDR37" s="45"/>
      <c r="QDS37" s="45"/>
      <c r="QDT37" s="45"/>
      <c r="QDU37" s="45"/>
      <c r="QDV37" s="45"/>
      <c r="QDW37" s="45"/>
      <c r="QDX37" s="45"/>
      <c r="QDY37" s="45"/>
      <c r="QDZ37" s="45"/>
      <c r="QEA37" s="45"/>
      <c r="QEB37" s="45"/>
      <c r="QEC37" s="45"/>
      <c r="QED37" s="45"/>
      <c r="QEE37" s="45"/>
      <c r="QEF37" s="45"/>
      <c r="QEG37" s="45"/>
      <c r="QEH37" s="45"/>
      <c r="QEI37" s="45"/>
      <c r="QEJ37" s="45"/>
      <c r="QEK37" s="45"/>
      <c r="QEL37" s="45"/>
      <c r="QEM37" s="45"/>
      <c r="QEN37" s="45"/>
      <c r="QEO37" s="45"/>
      <c r="QEP37" s="45"/>
      <c r="QEQ37" s="45"/>
      <c r="QER37" s="45"/>
      <c r="QES37" s="45"/>
      <c r="QET37" s="45"/>
      <c r="QEU37" s="45"/>
      <c r="QEV37" s="45"/>
      <c r="QEW37" s="45"/>
      <c r="QEX37" s="45"/>
      <c r="QEY37" s="45"/>
      <c r="QEZ37" s="45"/>
      <c r="QFA37" s="45"/>
      <c r="QFB37" s="45"/>
      <c r="QFC37" s="45"/>
      <c r="QFD37" s="45"/>
      <c r="QFE37" s="45"/>
      <c r="QFF37" s="45"/>
      <c r="QFG37" s="45"/>
      <c r="QFH37" s="45"/>
      <c r="QFI37" s="45"/>
      <c r="QFJ37" s="45"/>
      <c r="QFK37" s="45"/>
      <c r="QFL37" s="45"/>
      <c r="QFM37" s="45"/>
      <c r="QFN37" s="45"/>
      <c r="QFO37" s="45"/>
      <c r="QFP37" s="45"/>
      <c r="QFQ37" s="45"/>
      <c r="QFR37" s="45"/>
      <c r="QFS37" s="45"/>
      <c r="QFT37" s="45"/>
      <c r="QFU37" s="45"/>
      <c r="QFV37" s="45"/>
      <c r="QFW37" s="45"/>
      <c r="QFX37" s="45"/>
      <c r="QFY37" s="45"/>
      <c r="QFZ37" s="45"/>
      <c r="QGA37" s="45"/>
      <c r="QGB37" s="45"/>
      <c r="QGC37" s="45"/>
      <c r="QGD37" s="45"/>
      <c r="QGE37" s="45"/>
      <c r="QGF37" s="45"/>
      <c r="QGG37" s="45"/>
      <c r="QGH37" s="45"/>
      <c r="QGI37" s="45"/>
      <c r="QGJ37" s="45"/>
      <c r="QGK37" s="45"/>
      <c r="QGL37" s="45"/>
      <c r="QGM37" s="45"/>
      <c r="QGN37" s="45"/>
      <c r="QGO37" s="45"/>
      <c r="QGP37" s="45"/>
      <c r="QGQ37" s="45"/>
      <c r="QGR37" s="45"/>
      <c r="QGS37" s="45"/>
      <c r="QGT37" s="45"/>
      <c r="QGU37" s="45"/>
      <c r="QGV37" s="45"/>
      <c r="QGW37" s="45"/>
      <c r="QGX37" s="45"/>
      <c r="QGY37" s="45"/>
      <c r="QGZ37" s="45"/>
      <c r="QHA37" s="45"/>
      <c r="QHB37" s="45"/>
      <c r="QHC37" s="45"/>
      <c r="QHD37" s="45"/>
      <c r="QHE37" s="45"/>
      <c r="QHF37" s="45"/>
      <c r="QHG37" s="45"/>
      <c r="QHH37" s="45"/>
      <c r="QHI37" s="45"/>
      <c r="QHJ37" s="45"/>
      <c r="QHK37" s="45"/>
      <c r="QHL37" s="45"/>
      <c r="QHM37" s="45"/>
      <c r="QHN37" s="45"/>
      <c r="QHO37" s="45"/>
      <c r="QHP37" s="45"/>
      <c r="QHQ37" s="45"/>
      <c r="QHR37" s="45"/>
      <c r="QHS37" s="45"/>
      <c r="QHT37" s="45"/>
      <c r="QHU37" s="45"/>
      <c r="QHV37" s="45"/>
      <c r="QHW37" s="45"/>
      <c r="QHX37" s="45"/>
      <c r="QHY37" s="45"/>
      <c r="QHZ37" s="45"/>
      <c r="QIA37" s="45"/>
      <c r="QIB37" s="45"/>
      <c r="QIC37" s="45"/>
      <c r="QID37" s="45"/>
      <c r="QIE37" s="45"/>
      <c r="QIF37" s="45"/>
      <c r="QIG37" s="45"/>
      <c r="QIH37" s="45"/>
      <c r="QII37" s="45"/>
      <c r="QIJ37" s="45"/>
      <c r="QIK37" s="45"/>
      <c r="QIL37" s="45"/>
      <c r="QIM37" s="45"/>
      <c r="QIN37" s="45"/>
      <c r="QIO37" s="45"/>
      <c r="QIP37" s="45"/>
      <c r="QIQ37" s="45"/>
      <c r="QIR37" s="45"/>
      <c r="QIS37" s="45"/>
      <c r="QIT37" s="45"/>
      <c r="QIU37" s="45"/>
      <c r="QIV37" s="45"/>
      <c r="QIW37" s="45"/>
      <c r="QIX37" s="45"/>
      <c r="QIY37" s="45"/>
      <c r="QIZ37" s="45"/>
      <c r="QJA37" s="45"/>
      <c r="QJB37" s="45"/>
      <c r="QJC37" s="45"/>
      <c r="QJD37" s="45"/>
      <c r="QJE37" s="45"/>
      <c r="QJF37" s="45"/>
      <c r="QJG37" s="45"/>
      <c r="QJH37" s="45"/>
      <c r="QJI37" s="45"/>
      <c r="QJJ37" s="45"/>
      <c r="QJK37" s="45"/>
      <c r="QJL37" s="45"/>
      <c r="QJM37" s="45"/>
      <c r="QJN37" s="45"/>
      <c r="QJO37" s="45"/>
      <c r="QJP37" s="45"/>
      <c r="QJQ37" s="45"/>
      <c r="QJR37" s="45"/>
      <c r="QJS37" s="45"/>
      <c r="QJT37" s="45"/>
      <c r="QJU37" s="45"/>
      <c r="QJV37" s="45"/>
      <c r="QJW37" s="45"/>
      <c r="QJX37" s="45"/>
      <c r="QJY37" s="45"/>
      <c r="QJZ37" s="45"/>
      <c r="QKA37" s="45"/>
      <c r="QKB37" s="45"/>
      <c r="QKC37" s="45"/>
      <c r="QKD37" s="45"/>
      <c r="QKE37" s="45"/>
      <c r="QKF37" s="45"/>
      <c r="QKG37" s="45"/>
      <c r="QKH37" s="45"/>
      <c r="QKI37" s="45"/>
      <c r="QKJ37" s="45"/>
      <c r="QKK37" s="45"/>
      <c r="QKL37" s="45"/>
      <c r="QKM37" s="45"/>
      <c r="QKN37" s="45"/>
      <c r="QKO37" s="45"/>
      <c r="QKP37" s="45"/>
      <c r="QKQ37" s="45"/>
      <c r="QKR37" s="45"/>
      <c r="QKS37" s="45"/>
      <c r="QKT37" s="45"/>
      <c r="QKU37" s="45"/>
      <c r="QKV37" s="45"/>
      <c r="QKW37" s="45"/>
      <c r="QKX37" s="45"/>
      <c r="QKY37" s="45"/>
      <c r="QKZ37" s="45"/>
      <c r="QLA37" s="45"/>
      <c r="QLB37" s="45"/>
      <c r="QLC37" s="45"/>
      <c r="QLD37" s="45"/>
      <c r="QLE37" s="45"/>
      <c r="QLF37" s="45"/>
      <c r="QLG37" s="45"/>
      <c r="QLH37" s="45"/>
      <c r="QLI37" s="45"/>
      <c r="QLJ37" s="45"/>
      <c r="QLK37" s="45"/>
      <c r="QLL37" s="45"/>
      <c r="QLM37" s="45"/>
      <c r="QLN37" s="45"/>
      <c r="QLO37" s="45"/>
      <c r="QLP37" s="45"/>
      <c r="QLQ37" s="45"/>
      <c r="QLR37" s="45"/>
      <c r="QLS37" s="45"/>
      <c r="QLT37" s="45"/>
      <c r="QLU37" s="45"/>
      <c r="QLV37" s="45"/>
      <c r="QLW37" s="45"/>
      <c r="QLX37" s="45"/>
      <c r="QLY37" s="45"/>
      <c r="QLZ37" s="45"/>
      <c r="QMA37" s="45"/>
      <c r="QMB37" s="45"/>
      <c r="QMC37" s="45"/>
      <c r="QMD37" s="45"/>
      <c r="QME37" s="45"/>
      <c r="QMF37" s="45"/>
      <c r="QMG37" s="45"/>
      <c r="QMH37" s="45"/>
      <c r="QMI37" s="45"/>
      <c r="QMJ37" s="45"/>
      <c r="QMK37" s="45"/>
      <c r="QML37" s="45"/>
      <c r="QMM37" s="45"/>
      <c r="QMN37" s="45"/>
      <c r="QMO37" s="45"/>
      <c r="QMP37" s="45"/>
      <c r="QMQ37" s="45"/>
      <c r="QMR37" s="45"/>
      <c r="QMS37" s="45"/>
      <c r="QMT37" s="45"/>
      <c r="QMU37" s="45"/>
      <c r="QMV37" s="45"/>
      <c r="QMW37" s="45"/>
      <c r="QMX37" s="45"/>
      <c r="QMY37" s="45"/>
      <c r="QMZ37" s="45"/>
      <c r="QNA37" s="45"/>
      <c r="QNB37" s="45"/>
      <c r="QNC37" s="45"/>
      <c r="QND37" s="45"/>
      <c r="QNE37" s="45"/>
      <c r="QNF37" s="45"/>
      <c r="QNG37" s="45"/>
      <c r="QNH37" s="45"/>
      <c r="QNI37" s="45"/>
      <c r="QNJ37" s="45"/>
      <c r="QNK37" s="45"/>
      <c r="QNL37" s="45"/>
      <c r="QNM37" s="45"/>
      <c r="QNN37" s="45"/>
      <c r="QNO37" s="45"/>
      <c r="QNP37" s="45"/>
      <c r="QNQ37" s="45"/>
      <c r="QNR37" s="45"/>
      <c r="QNS37" s="45"/>
      <c r="QNT37" s="45"/>
      <c r="QNU37" s="45"/>
      <c r="QNV37" s="45"/>
      <c r="QNW37" s="45"/>
      <c r="QNX37" s="45"/>
      <c r="QNY37" s="45"/>
      <c r="QNZ37" s="45"/>
      <c r="QOA37" s="45"/>
      <c r="QOB37" s="45"/>
      <c r="QOC37" s="45"/>
      <c r="QOD37" s="45"/>
      <c r="QOE37" s="45"/>
      <c r="QOF37" s="45"/>
      <c r="QOG37" s="45"/>
      <c r="QOH37" s="45"/>
      <c r="QOI37" s="45"/>
      <c r="QOJ37" s="45"/>
      <c r="QOK37" s="45"/>
      <c r="QOL37" s="45"/>
      <c r="QOM37" s="45"/>
      <c r="QON37" s="45"/>
      <c r="QOO37" s="45"/>
      <c r="QOP37" s="45"/>
      <c r="QOQ37" s="45"/>
      <c r="QOR37" s="45"/>
      <c r="QOS37" s="45"/>
      <c r="QOT37" s="45"/>
      <c r="QOU37" s="45"/>
      <c r="QOV37" s="45"/>
      <c r="QOW37" s="45"/>
      <c r="QOX37" s="45"/>
      <c r="QOY37" s="45"/>
      <c r="QOZ37" s="45"/>
      <c r="QPA37" s="45"/>
      <c r="QPB37" s="45"/>
      <c r="QPC37" s="45"/>
      <c r="QPD37" s="45"/>
      <c r="QPE37" s="45"/>
      <c r="QPF37" s="45"/>
      <c r="QPG37" s="45"/>
      <c r="QPH37" s="45"/>
      <c r="QPI37" s="45"/>
      <c r="QPJ37" s="45"/>
      <c r="QPK37" s="45"/>
      <c r="QPL37" s="45"/>
      <c r="QPM37" s="45"/>
      <c r="QPN37" s="45"/>
      <c r="QPO37" s="45"/>
      <c r="QPP37" s="45"/>
      <c r="QPQ37" s="45"/>
      <c r="QPR37" s="45"/>
      <c r="QPS37" s="45"/>
      <c r="QPT37" s="45"/>
      <c r="QPU37" s="45"/>
      <c r="QPV37" s="45"/>
      <c r="QPW37" s="45"/>
      <c r="QPX37" s="45"/>
      <c r="QPY37" s="45"/>
      <c r="QPZ37" s="45"/>
      <c r="QQA37" s="45"/>
      <c r="QQB37" s="45"/>
      <c r="QQC37" s="45"/>
      <c r="QQD37" s="45"/>
      <c r="QQE37" s="45"/>
      <c r="QQF37" s="45"/>
      <c r="QQG37" s="45"/>
      <c r="QQH37" s="45"/>
      <c r="QQI37" s="45"/>
      <c r="QQJ37" s="45"/>
      <c r="QQK37" s="45"/>
      <c r="QQL37" s="45"/>
      <c r="QQM37" s="45"/>
      <c r="QQN37" s="45"/>
      <c r="QQO37" s="45"/>
      <c r="QQP37" s="45"/>
      <c r="QQQ37" s="45"/>
      <c r="QQR37" s="45"/>
      <c r="QQS37" s="45"/>
      <c r="QQT37" s="45"/>
      <c r="QQU37" s="45"/>
      <c r="QQV37" s="45"/>
      <c r="QQW37" s="45"/>
      <c r="QQX37" s="45"/>
      <c r="QQY37" s="45"/>
      <c r="QQZ37" s="45"/>
      <c r="QRA37" s="45"/>
      <c r="QRB37" s="45"/>
      <c r="QRC37" s="45"/>
      <c r="QRD37" s="45"/>
      <c r="QRE37" s="45"/>
      <c r="QRF37" s="45"/>
      <c r="QRG37" s="45"/>
      <c r="QRH37" s="45"/>
      <c r="QRI37" s="45"/>
      <c r="QRJ37" s="45"/>
      <c r="QRK37" s="45"/>
      <c r="QRL37" s="45"/>
      <c r="QRM37" s="45"/>
      <c r="QRN37" s="45"/>
      <c r="QRO37" s="45"/>
      <c r="QRP37" s="45"/>
      <c r="QRQ37" s="45"/>
      <c r="QRR37" s="45"/>
      <c r="QRS37" s="45"/>
      <c r="QRT37" s="45"/>
      <c r="QRU37" s="45"/>
      <c r="QRV37" s="45"/>
      <c r="QRW37" s="45"/>
      <c r="QRX37" s="45"/>
      <c r="QRY37" s="45"/>
      <c r="QRZ37" s="45"/>
      <c r="QSA37" s="45"/>
      <c r="QSB37" s="45"/>
      <c r="QSC37" s="45"/>
      <c r="QSD37" s="45"/>
      <c r="QSE37" s="45"/>
      <c r="QSF37" s="45"/>
      <c r="QSG37" s="45"/>
      <c r="QSH37" s="45"/>
      <c r="QSI37" s="45"/>
      <c r="QSJ37" s="45"/>
      <c r="QSK37" s="45"/>
      <c r="QSL37" s="45"/>
      <c r="QSM37" s="45"/>
      <c r="QSN37" s="45"/>
      <c r="QSO37" s="45"/>
      <c r="QSP37" s="45"/>
      <c r="QSQ37" s="45"/>
      <c r="QSR37" s="45"/>
      <c r="QSS37" s="45"/>
      <c r="QST37" s="45"/>
      <c r="QSU37" s="45"/>
      <c r="QSV37" s="45"/>
      <c r="QSW37" s="45"/>
      <c r="QSX37" s="45"/>
      <c r="QSY37" s="45"/>
      <c r="QSZ37" s="45"/>
      <c r="QTA37" s="45"/>
      <c r="QTB37" s="45"/>
      <c r="QTC37" s="45"/>
      <c r="QTD37" s="45"/>
      <c r="QTE37" s="45"/>
      <c r="QTF37" s="45"/>
      <c r="QTG37" s="45"/>
      <c r="QTH37" s="45"/>
      <c r="QTI37" s="45"/>
      <c r="QTJ37" s="45"/>
      <c r="QTK37" s="45"/>
      <c r="QTL37" s="45"/>
      <c r="QTM37" s="45"/>
      <c r="QTN37" s="45"/>
      <c r="QTO37" s="45"/>
      <c r="QTP37" s="45"/>
      <c r="QTQ37" s="45"/>
      <c r="QTR37" s="45"/>
      <c r="QTS37" s="45"/>
      <c r="QTT37" s="45"/>
      <c r="QTU37" s="45"/>
      <c r="QTV37" s="45"/>
      <c r="QTW37" s="45"/>
      <c r="QTX37" s="45"/>
      <c r="QTY37" s="45"/>
      <c r="QTZ37" s="45"/>
      <c r="QUA37" s="45"/>
      <c r="QUB37" s="45"/>
      <c r="QUC37" s="45"/>
      <c r="QUD37" s="45"/>
      <c r="QUE37" s="45"/>
      <c r="QUF37" s="45"/>
      <c r="QUG37" s="45"/>
      <c r="QUH37" s="45"/>
      <c r="QUI37" s="45"/>
      <c r="QUJ37" s="45"/>
      <c r="QUK37" s="45"/>
      <c r="QUL37" s="45"/>
      <c r="QUM37" s="45"/>
      <c r="QUN37" s="45"/>
      <c r="QUO37" s="45"/>
      <c r="QUP37" s="45"/>
      <c r="QUQ37" s="45"/>
      <c r="QUR37" s="45"/>
      <c r="QUS37" s="45"/>
      <c r="QUT37" s="45"/>
      <c r="QUU37" s="45"/>
      <c r="QUV37" s="45"/>
      <c r="QUW37" s="45"/>
      <c r="QUX37" s="45"/>
      <c r="QUY37" s="45"/>
      <c r="QUZ37" s="45"/>
      <c r="QVA37" s="45"/>
      <c r="QVB37" s="45"/>
      <c r="QVC37" s="45"/>
      <c r="QVD37" s="45"/>
      <c r="QVE37" s="45"/>
      <c r="QVF37" s="45"/>
      <c r="QVG37" s="45"/>
      <c r="QVH37" s="45"/>
      <c r="QVI37" s="45"/>
      <c r="QVJ37" s="45"/>
      <c r="QVK37" s="45"/>
      <c r="QVL37" s="45"/>
      <c r="QVM37" s="45"/>
      <c r="QVN37" s="45"/>
      <c r="QVO37" s="45"/>
      <c r="QVP37" s="45"/>
      <c r="QVQ37" s="45"/>
      <c r="QVR37" s="45"/>
      <c r="QVS37" s="45"/>
      <c r="QVT37" s="45"/>
      <c r="QVU37" s="45"/>
      <c r="QVV37" s="45"/>
      <c r="QVW37" s="45"/>
      <c r="QVX37" s="45"/>
      <c r="QVY37" s="45"/>
      <c r="QVZ37" s="45"/>
      <c r="QWA37" s="45"/>
      <c r="QWB37" s="45"/>
      <c r="QWC37" s="45"/>
      <c r="QWD37" s="45"/>
      <c r="QWE37" s="45"/>
      <c r="QWF37" s="45"/>
      <c r="QWG37" s="45"/>
      <c r="QWH37" s="45"/>
      <c r="QWI37" s="45"/>
      <c r="QWJ37" s="45"/>
      <c r="QWK37" s="45"/>
      <c r="QWL37" s="45"/>
      <c r="QWM37" s="45"/>
      <c r="QWN37" s="45"/>
      <c r="QWO37" s="45"/>
      <c r="QWP37" s="45"/>
      <c r="QWQ37" s="45"/>
      <c r="QWR37" s="45"/>
      <c r="QWS37" s="45"/>
      <c r="QWT37" s="45"/>
      <c r="QWU37" s="45"/>
      <c r="QWV37" s="45"/>
      <c r="QWW37" s="45"/>
      <c r="QWX37" s="45"/>
      <c r="QWY37" s="45"/>
      <c r="QWZ37" s="45"/>
      <c r="QXA37" s="45"/>
      <c r="QXB37" s="45"/>
      <c r="QXC37" s="45"/>
      <c r="QXD37" s="45"/>
      <c r="QXE37" s="45"/>
      <c r="QXF37" s="45"/>
      <c r="QXG37" s="45"/>
      <c r="QXH37" s="45"/>
      <c r="QXI37" s="45"/>
      <c r="QXJ37" s="45"/>
      <c r="QXK37" s="45"/>
      <c r="QXL37" s="45"/>
      <c r="QXM37" s="45"/>
      <c r="QXN37" s="45"/>
      <c r="QXO37" s="45"/>
      <c r="QXP37" s="45"/>
      <c r="QXQ37" s="45"/>
      <c r="QXR37" s="45"/>
      <c r="QXS37" s="45"/>
      <c r="QXT37" s="45"/>
      <c r="QXU37" s="45"/>
      <c r="QXV37" s="45"/>
      <c r="QXW37" s="45"/>
      <c r="QXX37" s="45"/>
      <c r="QXY37" s="45"/>
      <c r="QXZ37" s="45"/>
      <c r="QYA37" s="45"/>
      <c r="QYB37" s="45"/>
      <c r="QYC37" s="45"/>
      <c r="QYD37" s="45"/>
      <c r="QYE37" s="45"/>
      <c r="QYF37" s="45"/>
      <c r="QYG37" s="45"/>
      <c r="QYH37" s="45"/>
      <c r="QYI37" s="45"/>
      <c r="QYJ37" s="45"/>
      <c r="QYK37" s="45"/>
      <c r="QYL37" s="45"/>
      <c r="QYM37" s="45"/>
      <c r="QYN37" s="45"/>
      <c r="QYO37" s="45"/>
      <c r="QYP37" s="45"/>
      <c r="QYQ37" s="45"/>
      <c r="QYR37" s="45"/>
      <c r="QYS37" s="45"/>
      <c r="QYT37" s="45"/>
      <c r="QYU37" s="45"/>
      <c r="QYV37" s="45"/>
      <c r="QYW37" s="45"/>
      <c r="QYX37" s="45"/>
      <c r="QYY37" s="45"/>
      <c r="QYZ37" s="45"/>
      <c r="QZA37" s="45"/>
      <c r="QZB37" s="45"/>
      <c r="QZC37" s="45"/>
      <c r="QZD37" s="45"/>
      <c r="QZE37" s="45"/>
      <c r="QZF37" s="45"/>
      <c r="QZG37" s="45"/>
      <c r="QZH37" s="45"/>
      <c r="QZI37" s="45"/>
      <c r="QZJ37" s="45"/>
      <c r="QZK37" s="45"/>
      <c r="QZL37" s="45"/>
      <c r="QZM37" s="45"/>
      <c r="QZN37" s="45"/>
      <c r="QZO37" s="45"/>
      <c r="QZP37" s="45"/>
      <c r="QZQ37" s="45"/>
      <c r="QZR37" s="45"/>
      <c r="QZS37" s="45"/>
      <c r="QZT37" s="45"/>
      <c r="QZU37" s="45"/>
      <c r="QZV37" s="45"/>
      <c r="QZW37" s="45"/>
      <c r="QZX37" s="45"/>
      <c r="QZY37" s="45"/>
      <c r="QZZ37" s="45"/>
      <c r="RAA37" s="45"/>
      <c r="RAB37" s="45"/>
      <c r="RAC37" s="45"/>
      <c r="RAD37" s="45"/>
      <c r="RAE37" s="45"/>
      <c r="RAF37" s="45"/>
      <c r="RAG37" s="45"/>
      <c r="RAH37" s="45"/>
      <c r="RAI37" s="45"/>
      <c r="RAJ37" s="45"/>
      <c r="RAK37" s="45"/>
      <c r="RAL37" s="45"/>
      <c r="RAM37" s="45"/>
      <c r="RAN37" s="45"/>
      <c r="RAO37" s="45"/>
      <c r="RAP37" s="45"/>
      <c r="RAQ37" s="45"/>
      <c r="RAR37" s="45"/>
      <c r="RAS37" s="45"/>
      <c r="RAT37" s="45"/>
      <c r="RAU37" s="45"/>
      <c r="RAV37" s="45"/>
      <c r="RAW37" s="45"/>
      <c r="RAX37" s="45"/>
      <c r="RAY37" s="45"/>
      <c r="RAZ37" s="45"/>
      <c r="RBA37" s="45"/>
      <c r="RBB37" s="45"/>
      <c r="RBC37" s="45"/>
      <c r="RBD37" s="45"/>
      <c r="RBE37" s="45"/>
      <c r="RBF37" s="45"/>
      <c r="RBG37" s="45"/>
      <c r="RBH37" s="45"/>
      <c r="RBI37" s="45"/>
      <c r="RBJ37" s="45"/>
      <c r="RBK37" s="45"/>
      <c r="RBL37" s="45"/>
      <c r="RBM37" s="45"/>
      <c r="RBN37" s="45"/>
      <c r="RBO37" s="45"/>
      <c r="RBP37" s="45"/>
      <c r="RBQ37" s="45"/>
      <c r="RBR37" s="45"/>
      <c r="RBS37" s="45"/>
      <c r="RBT37" s="45"/>
      <c r="RBU37" s="45"/>
      <c r="RBV37" s="45"/>
      <c r="RBW37" s="45"/>
      <c r="RBX37" s="45"/>
      <c r="RBY37" s="45"/>
      <c r="RBZ37" s="45"/>
      <c r="RCA37" s="45"/>
      <c r="RCB37" s="45"/>
      <c r="RCC37" s="45"/>
      <c r="RCD37" s="45"/>
      <c r="RCE37" s="45"/>
      <c r="RCF37" s="45"/>
      <c r="RCG37" s="45"/>
      <c r="RCH37" s="45"/>
      <c r="RCI37" s="45"/>
      <c r="RCJ37" s="45"/>
      <c r="RCK37" s="45"/>
      <c r="RCL37" s="45"/>
      <c r="RCM37" s="45"/>
      <c r="RCN37" s="45"/>
      <c r="RCO37" s="45"/>
      <c r="RCP37" s="45"/>
      <c r="RCQ37" s="45"/>
      <c r="RCR37" s="45"/>
      <c r="RCS37" s="45"/>
      <c r="RCT37" s="45"/>
      <c r="RCU37" s="45"/>
      <c r="RCV37" s="45"/>
      <c r="RCW37" s="45"/>
      <c r="RCX37" s="45"/>
      <c r="RCY37" s="45"/>
      <c r="RCZ37" s="45"/>
      <c r="RDA37" s="45"/>
      <c r="RDB37" s="45"/>
      <c r="RDC37" s="45"/>
      <c r="RDD37" s="45"/>
      <c r="RDE37" s="45"/>
      <c r="RDF37" s="45"/>
      <c r="RDG37" s="45"/>
      <c r="RDH37" s="45"/>
      <c r="RDI37" s="45"/>
      <c r="RDJ37" s="45"/>
      <c r="RDK37" s="45"/>
      <c r="RDL37" s="45"/>
      <c r="RDM37" s="45"/>
      <c r="RDN37" s="45"/>
      <c r="RDO37" s="45"/>
      <c r="RDP37" s="45"/>
      <c r="RDQ37" s="45"/>
      <c r="RDR37" s="45"/>
      <c r="RDS37" s="45"/>
      <c r="RDT37" s="45"/>
      <c r="RDU37" s="45"/>
      <c r="RDV37" s="45"/>
      <c r="RDW37" s="45"/>
      <c r="RDX37" s="45"/>
      <c r="RDY37" s="45"/>
      <c r="RDZ37" s="45"/>
      <c r="REA37" s="45"/>
      <c r="REB37" s="45"/>
      <c r="REC37" s="45"/>
      <c r="RED37" s="45"/>
      <c r="REE37" s="45"/>
      <c r="REF37" s="45"/>
      <c r="REG37" s="45"/>
      <c r="REH37" s="45"/>
      <c r="REI37" s="45"/>
      <c r="REJ37" s="45"/>
      <c r="REK37" s="45"/>
      <c r="REL37" s="45"/>
      <c r="REM37" s="45"/>
      <c r="REN37" s="45"/>
      <c r="REO37" s="45"/>
      <c r="REP37" s="45"/>
      <c r="REQ37" s="45"/>
      <c r="RER37" s="45"/>
      <c r="RES37" s="45"/>
      <c r="RET37" s="45"/>
      <c r="REU37" s="45"/>
      <c r="REV37" s="45"/>
      <c r="REW37" s="45"/>
      <c r="REX37" s="45"/>
      <c r="REY37" s="45"/>
      <c r="REZ37" s="45"/>
      <c r="RFA37" s="45"/>
      <c r="RFB37" s="45"/>
      <c r="RFC37" s="45"/>
      <c r="RFD37" s="45"/>
      <c r="RFE37" s="45"/>
      <c r="RFF37" s="45"/>
      <c r="RFG37" s="45"/>
      <c r="RFH37" s="45"/>
      <c r="RFI37" s="45"/>
      <c r="RFJ37" s="45"/>
      <c r="RFK37" s="45"/>
      <c r="RFL37" s="45"/>
      <c r="RFM37" s="45"/>
      <c r="RFN37" s="45"/>
      <c r="RFO37" s="45"/>
      <c r="RFP37" s="45"/>
      <c r="RFQ37" s="45"/>
      <c r="RFR37" s="45"/>
      <c r="RFS37" s="45"/>
      <c r="RFT37" s="45"/>
      <c r="RFU37" s="45"/>
      <c r="RFV37" s="45"/>
      <c r="RFW37" s="45"/>
      <c r="RFX37" s="45"/>
      <c r="RFY37" s="45"/>
      <c r="RFZ37" s="45"/>
      <c r="RGA37" s="45"/>
      <c r="RGB37" s="45"/>
      <c r="RGC37" s="45"/>
      <c r="RGD37" s="45"/>
      <c r="RGE37" s="45"/>
      <c r="RGF37" s="45"/>
      <c r="RGG37" s="45"/>
      <c r="RGH37" s="45"/>
      <c r="RGI37" s="45"/>
      <c r="RGJ37" s="45"/>
      <c r="RGK37" s="45"/>
      <c r="RGL37" s="45"/>
      <c r="RGM37" s="45"/>
      <c r="RGN37" s="45"/>
      <c r="RGO37" s="45"/>
      <c r="RGP37" s="45"/>
      <c r="RGQ37" s="45"/>
      <c r="RGR37" s="45"/>
      <c r="RGS37" s="45"/>
      <c r="RGT37" s="45"/>
      <c r="RGU37" s="45"/>
      <c r="RGV37" s="45"/>
      <c r="RGW37" s="45"/>
      <c r="RGX37" s="45"/>
      <c r="RGY37" s="45"/>
      <c r="RGZ37" s="45"/>
      <c r="RHA37" s="45"/>
      <c r="RHB37" s="45"/>
      <c r="RHC37" s="45"/>
      <c r="RHD37" s="45"/>
      <c r="RHE37" s="45"/>
      <c r="RHF37" s="45"/>
      <c r="RHG37" s="45"/>
      <c r="RHH37" s="45"/>
      <c r="RHI37" s="45"/>
      <c r="RHJ37" s="45"/>
      <c r="RHK37" s="45"/>
      <c r="RHL37" s="45"/>
      <c r="RHM37" s="45"/>
      <c r="RHN37" s="45"/>
      <c r="RHO37" s="45"/>
      <c r="RHP37" s="45"/>
      <c r="RHQ37" s="45"/>
      <c r="RHR37" s="45"/>
      <c r="RHS37" s="45"/>
      <c r="RHT37" s="45"/>
      <c r="RHU37" s="45"/>
      <c r="RHV37" s="45"/>
      <c r="RHW37" s="45"/>
      <c r="RHX37" s="45"/>
      <c r="RHY37" s="45"/>
      <c r="RHZ37" s="45"/>
      <c r="RIA37" s="45"/>
      <c r="RIB37" s="45"/>
      <c r="RIC37" s="45"/>
      <c r="RID37" s="45"/>
      <c r="RIE37" s="45"/>
      <c r="RIF37" s="45"/>
      <c r="RIG37" s="45"/>
      <c r="RIH37" s="45"/>
      <c r="RII37" s="45"/>
      <c r="RIJ37" s="45"/>
      <c r="RIK37" s="45"/>
      <c r="RIL37" s="45"/>
      <c r="RIM37" s="45"/>
      <c r="RIN37" s="45"/>
      <c r="RIO37" s="45"/>
      <c r="RIP37" s="45"/>
      <c r="RIQ37" s="45"/>
      <c r="RIR37" s="45"/>
      <c r="RIS37" s="45"/>
      <c r="RIT37" s="45"/>
      <c r="RIU37" s="45"/>
      <c r="RIV37" s="45"/>
      <c r="RIW37" s="45"/>
      <c r="RIX37" s="45"/>
      <c r="RIY37" s="45"/>
      <c r="RIZ37" s="45"/>
      <c r="RJA37" s="45"/>
      <c r="RJB37" s="45"/>
      <c r="RJC37" s="45"/>
      <c r="RJD37" s="45"/>
      <c r="RJE37" s="45"/>
      <c r="RJF37" s="45"/>
      <c r="RJG37" s="45"/>
      <c r="RJH37" s="45"/>
      <c r="RJI37" s="45"/>
      <c r="RJJ37" s="45"/>
      <c r="RJK37" s="45"/>
      <c r="RJL37" s="45"/>
      <c r="RJM37" s="45"/>
      <c r="RJN37" s="45"/>
      <c r="RJO37" s="45"/>
      <c r="RJP37" s="45"/>
      <c r="RJQ37" s="45"/>
      <c r="RJR37" s="45"/>
      <c r="RJS37" s="45"/>
      <c r="RJT37" s="45"/>
      <c r="RJU37" s="45"/>
      <c r="RJV37" s="45"/>
      <c r="RJW37" s="45"/>
      <c r="RJX37" s="45"/>
      <c r="RJY37" s="45"/>
      <c r="RJZ37" s="45"/>
      <c r="RKA37" s="45"/>
      <c r="RKB37" s="45"/>
      <c r="RKC37" s="45"/>
      <c r="RKD37" s="45"/>
      <c r="RKE37" s="45"/>
      <c r="RKF37" s="45"/>
      <c r="RKG37" s="45"/>
      <c r="RKH37" s="45"/>
      <c r="RKI37" s="45"/>
      <c r="RKJ37" s="45"/>
      <c r="RKK37" s="45"/>
      <c r="RKL37" s="45"/>
      <c r="RKM37" s="45"/>
      <c r="RKN37" s="45"/>
      <c r="RKO37" s="45"/>
      <c r="RKP37" s="45"/>
      <c r="RKQ37" s="45"/>
      <c r="RKR37" s="45"/>
      <c r="RKS37" s="45"/>
      <c r="RKT37" s="45"/>
      <c r="RKU37" s="45"/>
      <c r="RKV37" s="45"/>
      <c r="RKW37" s="45"/>
      <c r="RKX37" s="45"/>
      <c r="RKY37" s="45"/>
      <c r="RKZ37" s="45"/>
      <c r="RLA37" s="45"/>
      <c r="RLB37" s="45"/>
      <c r="RLC37" s="45"/>
      <c r="RLD37" s="45"/>
      <c r="RLE37" s="45"/>
      <c r="RLF37" s="45"/>
      <c r="RLG37" s="45"/>
      <c r="RLH37" s="45"/>
      <c r="RLI37" s="45"/>
      <c r="RLJ37" s="45"/>
      <c r="RLK37" s="45"/>
      <c r="RLL37" s="45"/>
      <c r="RLM37" s="45"/>
      <c r="RLN37" s="45"/>
      <c r="RLO37" s="45"/>
      <c r="RLP37" s="45"/>
      <c r="RLQ37" s="45"/>
      <c r="RLR37" s="45"/>
      <c r="RLS37" s="45"/>
      <c r="RLT37" s="45"/>
      <c r="RLU37" s="45"/>
      <c r="RLV37" s="45"/>
      <c r="RLW37" s="45"/>
      <c r="RLX37" s="45"/>
      <c r="RLY37" s="45"/>
      <c r="RLZ37" s="45"/>
      <c r="RMA37" s="45"/>
      <c r="RMB37" s="45"/>
      <c r="RMC37" s="45"/>
      <c r="RMD37" s="45"/>
      <c r="RME37" s="45"/>
      <c r="RMF37" s="45"/>
      <c r="RMG37" s="45"/>
      <c r="RMH37" s="45"/>
      <c r="RMI37" s="45"/>
      <c r="RMJ37" s="45"/>
      <c r="RMK37" s="45"/>
      <c r="RML37" s="45"/>
      <c r="RMM37" s="45"/>
      <c r="RMN37" s="45"/>
      <c r="RMO37" s="45"/>
      <c r="RMP37" s="45"/>
      <c r="RMQ37" s="45"/>
      <c r="RMR37" s="45"/>
      <c r="RMS37" s="45"/>
      <c r="RMT37" s="45"/>
      <c r="RMU37" s="45"/>
      <c r="RMV37" s="45"/>
      <c r="RMW37" s="45"/>
      <c r="RMX37" s="45"/>
      <c r="RMY37" s="45"/>
      <c r="RMZ37" s="45"/>
      <c r="RNA37" s="45"/>
      <c r="RNB37" s="45"/>
      <c r="RNC37" s="45"/>
      <c r="RND37" s="45"/>
      <c r="RNE37" s="45"/>
      <c r="RNF37" s="45"/>
      <c r="RNG37" s="45"/>
      <c r="RNH37" s="45"/>
      <c r="RNI37" s="45"/>
      <c r="RNJ37" s="45"/>
      <c r="RNK37" s="45"/>
      <c r="RNL37" s="45"/>
      <c r="RNM37" s="45"/>
      <c r="RNN37" s="45"/>
      <c r="RNO37" s="45"/>
      <c r="RNP37" s="45"/>
      <c r="RNQ37" s="45"/>
      <c r="RNR37" s="45"/>
      <c r="RNS37" s="45"/>
      <c r="RNT37" s="45"/>
      <c r="RNU37" s="45"/>
      <c r="RNV37" s="45"/>
      <c r="RNW37" s="45"/>
      <c r="RNX37" s="45"/>
      <c r="RNY37" s="45"/>
      <c r="RNZ37" s="45"/>
      <c r="ROA37" s="45"/>
      <c r="ROB37" s="45"/>
      <c r="ROC37" s="45"/>
      <c r="ROD37" s="45"/>
      <c r="ROE37" s="45"/>
      <c r="ROF37" s="45"/>
      <c r="ROG37" s="45"/>
      <c r="ROH37" s="45"/>
      <c r="ROI37" s="45"/>
      <c r="ROJ37" s="45"/>
      <c r="ROK37" s="45"/>
      <c r="ROL37" s="45"/>
      <c r="ROM37" s="45"/>
      <c r="RON37" s="45"/>
      <c r="ROO37" s="45"/>
      <c r="ROP37" s="45"/>
      <c r="ROQ37" s="45"/>
      <c r="ROR37" s="45"/>
      <c r="ROS37" s="45"/>
      <c r="ROT37" s="45"/>
      <c r="ROU37" s="45"/>
      <c r="ROV37" s="45"/>
      <c r="ROW37" s="45"/>
      <c r="ROX37" s="45"/>
      <c r="ROY37" s="45"/>
      <c r="ROZ37" s="45"/>
      <c r="RPA37" s="45"/>
      <c r="RPB37" s="45"/>
      <c r="RPC37" s="45"/>
      <c r="RPD37" s="45"/>
      <c r="RPE37" s="45"/>
      <c r="RPF37" s="45"/>
      <c r="RPG37" s="45"/>
      <c r="RPH37" s="45"/>
      <c r="RPI37" s="45"/>
      <c r="RPJ37" s="45"/>
      <c r="RPK37" s="45"/>
      <c r="RPL37" s="45"/>
      <c r="RPM37" s="45"/>
      <c r="RPN37" s="45"/>
      <c r="RPO37" s="45"/>
      <c r="RPP37" s="45"/>
      <c r="RPQ37" s="45"/>
      <c r="RPR37" s="45"/>
      <c r="RPS37" s="45"/>
      <c r="RPT37" s="45"/>
      <c r="RPU37" s="45"/>
      <c r="RPV37" s="45"/>
      <c r="RPW37" s="45"/>
      <c r="RPX37" s="45"/>
      <c r="RPY37" s="45"/>
      <c r="RPZ37" s="45"/>
      <c r="RQA37" s="45"/>
      <c r="RQB37" s="45"/>
      <c r="RQC37" s="45"/>
      <c r="RQD37" s="45"/>
      <c r="RQE37" s="45"/>
      <c r="RQF37" s="45"/>
      <c r="RQG37" s="45"/>
      <c r="RQH37" s="45"/>
      <c r="RQI37" s="45"/>
      <c r="RQJ37" s="45"/>
      <c r="RQK37" s="45"/>
      <c r="RQL37" s="45"/>
      <c r="RQM37" s="45"/>
      <c r="RQN37" s="45"/>
      <c r="RQO37" s="45"/>
      <c r="RQP37" s="45"/>
      <c r="RQQ37" s="45"/>
      <c r="RQR37" s="45"/>
      <c r="RQS37" s="45"/>
      <c r="RQT37" s="45"/>
      <c r="RQU37" s="45"/>
      <c r="RQV37" s="45"/>
      <c r="RQW37" s="45"/>
      <c r="RQX37" s="45"/>
      <c r="RQY37" s="45"/>
      <c r="RQZ37" s="45"/>
      <c r="RRA37" s="45"/>
      <c r="RRB37" s="45"/>
      <c r="RRC37" s="45"/>
      <c r="RRD37" s="45"/>
      <c r="RRE37" s="45"/>
      <c r="RRF37" s="45"/>
      <c r="RRG37" s="45"/>
      <c r="RRH37" s="45"/>
      <c r="RRI37" s="45"/>
      <c r="RRJ37" s="45"/>
      <c r="RRK37" s="45"/>
      <c r="RRL37" s="45"/>
      <c r="RRM37" s="45"/>
      <c r="RRN37" s="45"/>
      <c r="RRO37" s="45"/>
      <c r="RRP37" s="45"/>
      <c r="RRQ37" s="45"/>
      <c r="RRR37" s="45"/>
      <c r="RRS37" s="45"/>
      <c r="RRT37" s="45"/>
      <c r="RRU37" s="45"/>
      <c r="RRV37" s="45"/>
      <c r="RRW37" s="45"/>
      <c r="RRX37" s="45"/>
      <c r="RRY37" s="45"/>
      <c r="RRZ37" s="45"/>
      <c r="RSA37" s="45"/>
      <c r="RSB37" s="45"/>
      <c r="RSC37" s="45"/>
      <c r="RSD37" s="45"/>
      <c r="RSE37" s="45"/>
      <c r="RSF37" s="45"/>
      <c r="RSG37" s="45"/>
      <c r="RSH37" s="45"/>
      <c r="RSI37" s="45"/>
      <c r="RSJ37" s="45"/>
      <c r="RSK37" s="45"/>
      <c r="RSL37" s="45"/>
      <c r="RSM37" s="45"/>
      <c r="RSN37" s="45"/>
      <c r="RSO37" s="45"/>
      <c r="RSP37" s="45"/>
      <c r="RSQ37" s="45"/>
      <c r="RSR37" s="45"/>
      <c r="RSS37" s="45"/>
      <c r="RST37" s="45"/>
      <c r="RSU37" s="45"/>
      <c r="RSV37" s="45"/>
      <c r="RSW37" s="45"/>
      <c r="RSX37" s="45"/>
      <c r="RSY37" s="45"/>
      <c r="RSZ37" s="45"/>
      <c r="RTA37" s="45"/>
      <c r="RTB37" s="45"/>
      <c r="RTC37" s="45"/>
      <c r="RTD37" s="45"/>
      <c r="RTE37" s="45"/>
      <c r="RTF37" s="45"/>
      <c r="RTG37" s="45"/>
      <c r="RTH37" s="45"/>
      <c r="RTI37" s="45"/>
      <c r="RTJ37" s="45"/>
      <c r="RTK37" s="45"/>
      <c r="RTL37" s="45"/>
      <c r="RTM37" s="45"/>
      <c r="RTN37" s="45"/>
      <c r="RTO37" s="45"/>
      <c r="RTP37" s="45"/>
      <c r="RTQ37" s="45"/>
      <c r="RTR37" s="45"/>
      <c r="RTS37" s="45"/>
      <c r="RTT37" s="45"/>
      <c r="RTU37" s="45"/>
      <c r="RTV37" s="45"/>
      <c r="RTW37" s="45"/>
      <c r="RTX37" s="45"/>
      <c r="RTY37" s="45"/>
      <c r="RTZ37" s="45"/>
      <c r="RUA37" s="45"/>
      <c r="RUB37" s="45"/>
      <c r="RUC37" s="45"/>
      <c r="RUD37" s="45"/>
      <c r="RUE37" s="45"/>
      <c r="RUF37" s="45"/>
      <c r="RUG37" s="45"/>
      <c r="RUH37" s="45"/>
      <c r="RUI37" s="45"/>
      <c r="RUJ37" s="45"/>
      <c r="RUK37" s="45"/>
      <c r="RUL37" s="45"/>
      <c r="RUM37" s="45"/>
      <c r="RUN37" s="45"/>
      <c r="RUO37" s="45"/>
      <c r="RUP37" s="45"/>
      <c r="RUQ37" s="45"/>
      <c r="RUR37" s="45"/>
      <c r="RUS37" s="45"/>
      <c r="RUT37" s="45"/>
      <c r="RUU37" s="45"/>
      <c r="RUV37" s="45"/>
      <c r="RUW37" s="45"/>
      <c r="RUX37" s="45"/>
      <c r="RUY37" s="45"/>
      <c r="RUZ37" s="45"/>
      <c r="RVA37" s="45"/>
      <c r="RVB37" s="45"/>
      <c r="RVC37" s="45"/>
      <c r="RVD37" s="45"/>
      <c r="RVE37" s="45"/>
      <c r="RVF37" s="45"/>
      <c r="RVG37" s="45"/>
      <c r="RVH37" s="45"/>
      <c r="RVI37" s="45"/>
      <c r="RVJ37" s="45"/>
      <c r="RVK37" s="45"/>
      <c r="RVL37" s="45"/>
      <c r="RVM37" s="45"/>
      <c r="RVN37" s="45"/>
      <c r="RVO37" s="45"/>
      <c r="RVP37" s="45"/>
      <c r="RVQ37" s="45"/>
      <c r="RVR37" s="45"/>
      <c r="RVS37" s="45"/>
      <c r="RVT37" s="45"/>
      <c r="RVU37" s="45"/>
      <c r="RVV37" s="45"/>
      <c r="RVW37" s="45"/>
      <c r="RVX37" s="45"/>
      <c r="RVY37" s="45"/>
      <c r="RVZ37" s="45"/>
      <c r="RWA37" s="45"/>
      <c r="RWB37" s="45"/>
      <c r="RWC37" s="45"/>
      <c r="RWD37" s="45"/>
      <c r="RWE37" s="45"/>
      <c r="RWF37" s="45"/>
      <c r="RWG37" s="45"/>
      <c r="RWH37" s="45"/>
      <c r="RWI37" s="45"/>
      <c r="RWJ37" s="45"/>
      <c r="RWK37" s="45"/>
      <c r="RWL37" s="45"/>
      <c r="RWM37" s="45"/>
      <c r="RWN37" s="45"/>
      <c r="RWO37" s="45"/>
      <c r="RWP37" s="45"/>
      <c r="RWQ37" s="45"/>
      <c r="RWR37" s="45"/>
      <c r="RWS37" s="45"/>
      <c r="RWT37" s="45"/>
      <c r="RWU37" s="45"/>
      <c r="RWV37" s="45"/>
      <c r="RWW37" s="45"/>
      <c r="RWX37" s="45"/>
      <c r="RWY37" s="45"/>
      <c r="RWZ37" s="45"/>
      <c r="RXA37" s="45"/>
      <c r="RXB37" s="45"/>
      <c r="RXC37" s="45"/>
      <c r="RXD37" s="45"/>
      <c r="RXE37" s="45"/>
      <c r="RXF37" s="45"/>
      <c r="RXG37" s="45"/>
      <c r="RXH37" s="45"/>
      <c r="RXI37" s="45"/>
      <c r="RXJ37" s="45"/>
      <c r="RXK37" s="45"/>
      <c r="RXL37" s="45"/>
      <c r="RXM37" s="45"/>
      <c r="RXN37" s="45"/>
      <c r="RXO37" s="45"/>
      <c r="RXP37" s="45"/>
      <c r="RXQ37" s="45"/>
      <c r="RXR37" s="45"/>
      <c r="RXS37" s="45"/>
      <c r="RXT37" s="45"/>
      <c r="RXU37" s="45"/>
      <c r="RXV37" s="45"/>
      <c r="RXW37" s="45"/>
      <c r="RXX37" s="45"/>
      <c r="RXY37" s="45"/>
      <c r="RXZ37" s="45"/>
      <c r="RYA37" s="45"/>
      <c r="RYB37" s="45"/>
      <c r="RYC37" s="45"/>
      <c r="RYD37" s="45"/>
      <c r="RYE37" s="45"/>
      <c r="RYF37" s="45"/>
      <c r="RYG37" s="45"/>
      <c r="RYH37" s="45"/>
      <c r="RYI37" s="45"/>
      <c r="RYJ37" s="45"/>
      <c r="RYK37" s="45"/>
      <c r="RYL37" s="45"/>
      <c r="RYM37" s="45"/>
      <c r="RYN37" s="45"/>
      <c r="RYO37" s="45"/>
      <c r="RYP37" s="45"/>
      <c r="RYQ37" s="45"/>
      <c r="RYR37" s="45"/>
      <c r="RYS37" s="45"/>
      <c r="RYT37" s="45"/>
      <c r="RYU37" s="45"/>
      <c r="RYV37" s="45"/>
      <c r="RYW37" s="45"/>
      <c r="RYX37" s="45"/>
      <c r="RYY37" s="45"/>
      <c r="RYZ37" s="45"/>
      <c r="RZA37" s="45"/>
      <c r="RZB37" s="45"/>
      <c r="RZC37" s="45"/>
      <c r="RZD37" s="45"/>
      <c r="RZE37" s="45"/>
      <c r="RZF37" s="45"/>
      <c r="RZG37" s="45"/>
      <c r="RZH37" s="45"/>
      <c r="RZI37" s="45"/>
      <c r="RZJ37" s="45"/>
      <c r="RZK37" s="45"/>
      <c r="RZL37" s="45"/>
      <c r="RZM37" s="45"/>
      <c r="RZN37" s="45"/>
      <c r="RZO37" s="45"/>
      <c r="RZP37" s="45"/>
      <c r="RZQ37" s="45"/>
      <c r="RZR37" s="45"/>
      <c r="RZS37" s="45"/>
      <c r="RZT37" s="45"/>
      <c r="RZU37" s="45"/>
      <c r="RZV37" s="45"/>
      <c r="RZW37" s="45"/>
      <c r="RZX37" s="45"/>
      <c r="RZY37" s="45"/>
      <c r="RZZ37" s="45"/>
      <c r="SAA37" s="45"/>
      <c r="SAB37" s="45"/>
      <c r="SAC37" s="45"/>
      <c r="SAD37" s="45"/>
      <c r="SAE37" s="45"/>
      <c r="SAF37" s="45"/>
      <c r="SAG37" s="45"/>
      <c r="SAH37" s="45"/>
      <c r="SAI37" s="45"/>
      <c r="SAJ37" s="45"/>
      <c r="SAK37" s="45"/>
      <c r="SAL37" s="45"/>
      <c r="SAM37" s="45"/>
      <c r="SAN37" s="45"/>
      <c r="SAO37" s="45"/>
      <c r="SAP37" s="45"/>
      <c r="SAQ37" s="45"/>
      <c r="SAR37" s="45"/>
      <c r="SAS37" s="45"/>
      <c r="SAT37" s="45"/>
      <c r="SAU37" s="45"/>
      <c r="SAV37" s="45"/>
      <c r="SAW37" s="45"/>
      <c r="SAX37" s="45"/>
      <c r="SAY37" s="45"/>
      <c r="SAZ37" s="45"/>
      <c r="SBA37" s="45"/>
      <c r="SBB37" s="45"/>
      <c r="SBC37" s="45"/>
      <c r="SBD37" s="45"/>
      <c r="SBE37" s="45"/>
      <c r="SBF37" s="45"/>
      <c r="SBG37" s="45"/>
      <c r="SBH37" s="45"/>
      <c r="SBI37" s="45"/>
      <c r="SBJ37" s="45"/>
      <c r="SBK37" s="45"/>
      <c r="SBL37" s="45"/>
      <c r="SBM37" s="45"/>
      <c r="SBN37" s="45"/>
      <c r="SBO37" s="45"/>
      <c r="SBP37" s="45"/>
      <c r="SBQ37" s="45"/>
      <c r="SBR37" s="45"/>
      <c r="SBS37" s="45"/>
      <c r="SBT37" s="45"/>
      <c r="SBU37" s="45"/>
      <c r="SBV37" s="45"/>
      <c r="SBW37" s="45"/>
      <c r="SBX37" s="45"/>
      <c r="SBY37" s="45"/>
      <c r="SBZ37" s="45"/>
      <c r="SCA37" s="45"/>
      <c r="SCB37" s="45"/>
      <c r="SCC37" s="45"/>
      <c r="SCD37" s="45"/>
      <c r="SCE37" s="45"/>
      <c r="SCF37" s="45"/>
      <c r="SCG37" s="45"/>
      <c r="SCH37" s="45"/>
      <c r="SCI37" s="45"/>
      <c r="SCJ37" s="45"/>
      <c r="SCK37" s="45"/>
      <c r="SCL37" s="45"/>
      <c r="SCM37" s="45"/>
      <c r="SCN37" s="45"/>
      <c r="SCO37" s="45"/>
      <c r="SCP37" s="45"/>
      <c r="SCQ37" s="45"/>
      <c r="SCR37" s="45"/>
      <c r="SCS37" s="45"/>
      <c r="SCT37" s="45"/>
      <c r="SCU37" s="45"/>
      <c r="SCV37" s="45"/>
      <c r="SCW37" s="45"/>
      <c r="SCX37" s="45"/>
      <c r="SCY37" s="45"/>
      <c r="SCZ37" s="45"/>
      <c r="SDA37" s="45"/>
      <c r="SDB37" s="45"/>
      <c r="SDC37" s="45"/>
      <c r="SDD37" s="45"/>
      <c r="SDE37" s="45"/>
      <c r="SDF37" s="45"/>
      <c r="SDG37" s="45"/>
      <c r="SDH37" s="45"/>
      <c r="SDI37" s="45"/>
      <c r="SDJ37" s="45"/>
      <c r="SDK37" s="45"/>
      <c r="SDL37" s="45"/>
      <c r="SDM37" s="45"/>
      <c r="SDN37" s="45"/>
      <c r="SDO37" s="45"/>
      <c r="SDP37" s="45"/>
      <c r="SDQ37" s="45"/>
      <c r="SDR37" s="45"/>
      <c r="SDS37" s="45"/>
      <c r="SDT37" s="45"/>
      <c r="SDU37" s="45"/>
      <c r="SDV37" s="45"/>
      <c r="SDW37" s="45"/>
      <c r="SDX37" s="45"/>
      <c r="SDY37" s="45"/>
      <c r="SDZ37" s="45"/>
      <c r="SEA37" s="45"/>
      <c r="SEB37" s="45"/>
      <c r="SEC37" s="45"/>
      <c r="SED37" s="45"/>
      <c r="SEE37" s="45"/>
      <c r="SEF37" s="45"/>
      <c r="SEG37" s="45"/>
      <c r="SEH37" s="45"/>
      <c r="SEI37" s="45"/>
      <c r="SEJ37" s="45"/>
      <c r="SEK37" s="45"/>
      <c r="SEL37" s="45"/>
      <c r="SEM37" s="45"/>
      <c r="SEN37" s="45"/>
      <c r="SEO37" s="45"/>
      <c r="SEP37" s="45"/>
      <c r="SEQ37" s="45"/>
      <c r="SER37" s="45"/>
      <c r="SES37" s="45"/>
      <c r="SET37" s="45"/>
      <c r="SEU37" s="45"/>
      <c r="SEV37" s="45"/>
      <c r="SEW37" s="45"/>
      <c r="SEX37" s="45"/>
      <c r="SEY37" s="45"/>
      <c r="SEZ37" s="45"/>
      <c r="SFA37" s="45"/>
      <c r="SFB37" s="45"/>
      <c r="SFC37" s="45"/>
      <c r="SFD37" s="45"/>
      <c r="SFE37" s="45"/>
      <c r="SFF37" s="45"/>
      <c r="SFG37" s="45"/>
      <c r="SFH37" s="45"/>
      <c r="SFI37" s="45"/>
      <c r="SFJ37" s="45"/>
      <c r="SFK37" s="45"/>
      <c r="SFL37" s="45"/>
      <c r="SFM37" s="45"/>
      <c r="SFN37" s="45"/>
      <c r="SFO37" s="45"/>
      <c r="SFP37" s="45"/>
      <c r="SFQ37" s="45"/>
      <c r="SFR37" s="45"/>
      <c r="SFS37" s="45"/>
      <c r="SFT37" s="45"/>
      <c r="SFU37" s="45"/>
      <c r="SFV37" s="45"/>
      <c r="SFW37" s="45"/>
      <c r="SFX37" s="45"/>
      <c r="SFY37" s="45"/>
      <c r="SFZ37" s="45"/>
      <c r="SGA37" s="45"/>
      <c r="SGB37" s="45"/>
      <c r="SGC37" s="45"/>
      <c r="SGD37" s="45"/>
      <c r="SGE37" s="45"/>
      <c r="SGF37" s="45"/>
      <c r="SGG37" s="45"/>
      <c r="SGH37" s="45"/>
      <c r="SGI37" s="45"/>
      <c r="SGJ37" s="45"/>
      <c r="SGK37" s="45"/>
      <c r="SGL37" s="45"/>
      <c r="SGM37" s="45"/>
      <c r="SGN37" s="45"/>
      <c r="SGO37" s="45"/>
      <c r="SGP37" s="45"/>
      <c r="SGQ37" s="45"/>
      <c r="SGR37" s="45"/>
      <c r="SGS37" s="45"/>
      <c r="SGT37" s="45"/>
      <c r="SGU37" s="45"/>
      <c r="SGV37" s="45"/>
      <c r="SGW37" s="45"/>
      <c r="SGX37" s="45"/>
      <c r="SGY37" s="45"/>
      <c r="SGZ37" s="45"/>
      <c r="SHA37" s="45"/>
      <c r="SHB37" s="45"/>
      <c r="SHC37" s="45"/>
      <c r="SHD37" s="45"/>
      <c r="SHE37" s="45"/>
      <c r="SHF37" s="45"/>
      <c r="SHG37" s="45"/>
      <c r="SHH37" s="45"/>
      <c r="SHI37" s="45"/>
      <c r="SHJ37" s="45"/>
      <c r="SHK37" s="45"/>
      <c r="SHL37" s="45"/>
      <c r="SHM37" s="45"/>
      <c r="SHN37" s="45"/>
      <c r="SHO37" s="45"/>
      <c r="SHP37" s="45"/>
      <c r="SHQ37" s="45"/>
      <c r="SHR37" s="45"/>
      <c r="SHS37" s="45"/>
      <c r="SHT37" s="45"/>
      <c r="SHU37" s="45"/>
      <c r="SHV37" s="45"/>
      <c r="SHW37" s="45"/>
      <c r="SHX37" s="45"/>
      <c r="SHY37" s="45"/>
      <c r="SHZ37" s="45"/>
      <c r="SIA37" s="45"/>
      <c r="SIB37" s="45"/>
      <c r="SIC37" s="45"/>
      <c r="SID37" s="45"/>
      <c r="SIE37" s="45"/>
      <c r="SIF37" s="45"/>
      <c r="SIG37" s="45"/>
      <c r="SIH37" s="45"/>
      <c r="SII37" s="45"/>
      <c r="SIJ37" s="45"/>
      <c r="SIK37" s="45"/>
      <c r="SIL37" s="45"/>
      <c r="SIM37" s="45"/>
      <c r="SIN37" s="45"/>
      <c r="SIO37" s="45"/>
      <c r="SIP37" s="45"/>
      <c r="SIQ37" s="45"/>
      <c r="SIR37" s="45"/>
      <c r="SIS37" s="45"/>
      <c r="SIT37" s="45"/>
      <c r="SIU37" s="45"/>
      <c r="SIV37" s="45"/>
      <c r="SIW37" s="45"/>
      <c r="SIX37" s="45"/>
      <c r="SIY37" s="45"/>
      <c r="SIZ37" s="45"/>
      <c r="SJA37" s="45"/>
      <c r="SJB37" s="45"/>
      <c r="SJC37" s="45"/>
      <c r="SJD37" s="45"/>
      <c r="SJE37" s="45"/>
      <c r="SJF37" s="45"/>
      <c r="SJG37" s="45"/>
      <c r="SJH37" s="45"/>
      <c r="SJI37" s="45"/>
      <c r="SJJ37" s="45"/>
      <c r="SJK37" s="45"/>
      <c r="SJL37" s="45"/>
      <c r="SJM37" s="45"/>
      <c r="SJN37" s="45"/>
      <c r="SJO37" s="45"/>
      <c r="SJP37" s="45"/>
      <c r="SJQ37" s="45"/>
      <c r="SJR37" s="45"/>
      <c r="SJS37" s="45"/>
      <c r="SJT37" s="45"/>
      <c r="SJU37" s="45"/>
      <c r="SJV37" s="45"/>
      <c r="SJW37" s="45"/>
      <c r="SJX37" s="45"/>
      <c r="SJY37" s="45"/>
      <c r="SJZ37" s="45"/>
      <c r="SKA37" s="45"/>
      <c r="SKB37" s="45"/>
      <c r="SKC37" s="45"/>
      <c r="SKD37" s="45"/>
      <c r="SKE37" s="45"/>
      <c r="SKF37" s="45"/>
      <c r="SKG37" s="45"/>
      <c r="SKH37" s="45"/>
      <c r="SKI37" s="45"/>
      <c r="SKJ37" s="45"/>
      <c r="SKK37" s="45"/>
      <c r="SKL37" s="45"/>
      <c r="SKM37" s="45"/>
      <c r="SKN37" s="45"/>
      <c r="SKO37" s="45"/>
      <c r="SKP37" s="45"/>
      <c r="SKQ37" s="45"/>
      <c r="SKR37" s="45"/>
      <c r="SKS37" s="45"/>
      <c r="SKT37" s="45"/>
      <c r="SKU37" s="45"/>
      <c r="SKV37" s="45"/>
      <c r="SKW37" s="45"/>
      <c r="SKX37" s="45"/>
      <c r="SKY37" s="45"/>
      <c r="SKZ37" s="45"/>
      <c r="SLA37" s="45"/>
      <c r="SLB37" s="45"/>
      <c r="SLC37" s="45"/>
      <c r="SLD37" s="45"/>
      <c r="SLE37" s="45"/>
      <c r="SLF37" s="45"/>
      <c r="SLG37" s="45"/>
      <c r="SLH37" s="45"/>
      <c r="SLI37" s="45"/>
      <c r="SLJ37" s="45"/>
      <c r="SLK37" s="45"/>
      <c r="SLL37" s="45"/>
      <c r="SLM37" s="45"/>
      <c r="SLN37" s="45"/>
      <c r="SLO37" s="45"/>
      <c r="SLP37" s="45"/>
      <c r="SLQ37" s="45"/>
      <c r="SLR37" s="45"/>
      <c r="SLS37" s="45"/>
      <c r="SLT37" s="45"/>
      <c r="SLU37" s="45"/>
      <c r="SLV37" s="45"/>
      <c r="SLW37" s="45"/>
      <c r="SLX37" s="45"/>
      <c r="SLY37" s="45"/>
      <c r="SLZ37" s="45"/>
      <c r="SMA37" s="45"/>
      <c r="SMB37" s="45"/>
      <c r="SMC37" s="45"/>
      <c r="SMD37" s="45"/>
      <c r="SME37" s="45"/>
      <c r="SMF37" s="45"/>
      <c r="SMG37" s="45"/>
      <c r="SMH37" s="45"/>
      <c r="SMI37" s="45"/>
      <c r="SMJ37" s="45"/>
      <c r="SMK37" s="45"/>
      <c r="SML37" s="45"/>
      <c r="SMM37" s="45"/>
      <c r="SMN37" s="45"/>
      <c r="SMO37" s="45"/>
      <c r="SMP37" s="45"/>
      <c r="SMQ37" s="45"/>
      <c r="SMR37" s="45"/>
      <c r="SMS37" s="45"/>
      <c r="SMT37" s="45"/>
      <c r="SMU37" s="45"/>
      <c r="SMV37" s="45"/>
      <c r="SMW37" s="45"/>
      <c r="SMX37" s="45"/>
      <c r="SMY37" s="45"/>
      <c r="SMZ37" s="45"/>
      <c r="SNA37" s="45"/>
      <c r="SNB37" s="45"/>
      <c r="SNC37" s="45"/>
      <c r="SND37" s="45"/>
      <c r="SNE37" s="45"/>
      <c r="SNF37" s="45"/>
      <c r="SNG37" s="45"/>
      <c r="SNH37" s="45"/>
      <c r="SNI37" s="45"/>
      <c r="SNJ37" s="45"/>
      <c r="SNK37" s="45"/>
      <c r="SNL37" s="45"/>
      <c r="SNM37" s="45"/>
      <c r="SNN37" s="45"/>
      <c r="SNO37" s="45"/>
      <c r="SNP37" s="45"/>
      <c r="SNQ37" s="45"/>
      <c r="SNR37" s="45"/>
      <c r="SNS37" s="45"/>
      <c r="SNT37" s="45"/>
      <c r="SNU37" s="45"/>
      <c r="SNV37" s="45"/>
      <c r="SNW37" s="45"/>
      <c r="SNX37" s="45"/>
      <c r="SNY37" s="45"/>
      <c r="SNZ37" s="45"/>
      <c r="SOA37" s="45"/>
      <c r="SOB37" s="45"/>
      <c r="SOC37" s="45"/>
      <c r="SOD37" s="45"/>
      <c r="SOE37" s="45"/>
      <c r="SOF37" s="45"/>
      <c r="SOG37" s="45"/>
      <c r="SOH37" s="45"/>
      <c r="SOI37" s="45"/>
      <c r="SOJ37" s="45"/>
      <c r="SOK37" s="45"/>
      <c r="SOL37" s="45"/>
      <c r="SOM37" s="45"/>
      <c r="SON37" s="45"/>
      <c r="SOO37" s="45"/>
      <c r="SOP37" s="45"/>
      <c r="SOQ37" s="45"/>
      <c r="SOR37" s="45"/>
      <c r="SOS37" s="45"/>
      <c r="SOT37" s="45"/>
      <c r="SOU37" s="45"/>
      <c r="SOV37" s="45"/>
      <c r="SOW37" s="45"/>
      <c r="SOX37" s="45"/>
      <c r="SOY37" s="45"/>
      <c r="SOZ37" s="45"/>
      <c r="SPA37" s="45"/>
      <c r="SPB37" s="45"/>
      <c r="SPC37" s="45"/>
      <c r="SPD37" s="45"/>
      <c r="SPE37" s="45"/>
      <c r="SPF37" s="45"/>
      <c r="SPG37" s="45"/>
      <c r="SPH37" s="45"/>
      <c r="SPI37" s="45"/>
      <c r="SPJ37" s="45"/>
      <c r="SPK37" s="45"/>
      <c r="SPL37" s="45"/>
      <c r="SPM37" s="45"/>
      <c r="SPN37" s="45"/>
      <c r="SPO37" s="45"/>
      <c r="SPP37" s="45"/>
      <c r="SPQ37" s="45"/>
      <c r="SPR37" s="45"/>
      <c r="SPS37" s="45"/>
      <c r="SPT37" s="45"/>
      <c r="SPU37" s="45"/>
      <c r="SPV37" s="45"/>
      <c r="SPW37" s="45"/>
      <c r="SPX37" s="45"/>
      <c r="SPY37" s="45"/>
      <c r="SPZ37" s="45"/>
      <c r="SQA37" s="45"/>
      <c r="SQB37" s="45"/>
      <c r="SQC37" s="45"/>
      <c r="SQD37" s="45"/>
      <c r="SQE37" s="45"/>
      <c r="SQF37" s="45"/>
      <c r="SQG37" s="45"/>
      <c r="SQH37" s="45"/>
      <c r="SQI37" s="45"/>
      <c r="SQJ37" s="45"/>
      <c r="SQK37" s="45"/>
      <c r="SQL37" s="45"/>
      <c r="SQM37" s="45"/>
      <c r="SQN37" s="45"/>
      <c r="SQO37" s="45"/>
      <c r="SQP37" s="45"/>
      <c r="SQQ37" s="45"/>
      <c r="SQR37" s="45"/>
      <c r="SQS37" s="45"/>
      <c r="SQT37" s="45"/>
      <c r="SQU37" s="45"/>
      <c r="SQV37" s="45"/>
      <c r="SQW37" s="45"/>
      <c r="SQX37" s="45"/>
      <c r="SQY37" s="45"/>
      <c r="SQZ37" s="45"/>
      <c r="SRA37" s="45"/>
      <c r="SRB37" s="45"/>
      <c r="SRC37" s="45"/>
      <c r="SRD37" s="45"/>
      <c r="SRE37" s="45"/>
      <c r="SRF37" s="45"/>
      <c r="SRG37" s="45"/>
      <c r="SRH37" s="45"/>
      <c r="SRI37" s="45"/>
      <c r="SRJ37" s="45"/>
      <c r="SRK37" s="45"/>
      <c r="SRL37" s="45"/>
      <c r="SRM37" s="45"/>
      <c r="SRN37" s="45"/>
      <c r="SRO37" s="45"/>
      <c r="SRP37" s="45"/>
      <c r="SRQ37" s="45"/>
      <c r="SRR37" s="45"/>
      <c r="SRS37" s="45"/>
      <c r="SRT37" s="45"/>
      <c r="SRU37" s="45"/>
      <c r="SRV37" s="45"/>
      <c r="SRW37" s="45"/>
      <c r="SRX37" s="45"/>
      <c r="SRY37" s="45"/>
      <c r="SRZ37" s="45"/>
      <c r="SSA37" s="45"/>
      <c r="SSB37" s="45"/>
      <c r="SSC37" s="45"/>
      <c r="SSD37" s="45"/>
      <c r="SSE37" s="45"/>
      <c r="SSF37" s="45"/>
      <c r="SSG37" s="45"/>
      <c r="SSH37" s="45"/>
      <c r="SSI37" s="45"/>
      <c r="SSJ37" s="45"/>
      <c r="SSK37" s="45"/>
      <c r="SSL37" s="45"/>
      <c r="SSM37" s="45"/>
      <c r="SSN37" s="45"/>
      <c r="SSO37" s="45"/>
      <c r="SSP37" s="45"/>
      <c r="SSQ37" s="45"/>
      <c r="SSR37" s="45"/>
      <c r="SSS37" s="45"/>
      <c r="SST37" s="45"/>
      <c r="SSU37" s="45"/>
      <c r="SSV37" s="45"/>
      <c r="SSW37" s="45"/>
      <c r="SSX37" s="45"/>
      <c r="SSY37" s="45"/>
      <c r="SSZ37" s="45"/>
      <c r="STA37" s="45"/>
      <c r="STB37" s="45"/>
      <c r="STC37" s="45"/>
      <c r="STD37" s="45"/>
      <c r="STE37" s="45"/>
      <c r="STF37" s="45"/>
      <c r="STG37" s="45"/>
      <c r="STH37" s="45"/>
      <c r="STI37" s="45"/>
      <c r="STJ37" s="45"/>
      <c r="STK37" s="45"/>
      <c r="STL37" s="45"/>
      <c r="STM37" s="45"/>
      <c r="STN37" s="45"/>
      <c r="STO37" s="45"/>
      <c r="STP37" s="45"/>
      <c r="STQ37" s="45"/>
      <c r="STR37" s="45"/>
      <c r="STS37" s="45"/>
      <c r="STT37" s="45"/>
      <c r="STU37" s="45"/>
      <c r="STV37" s="45"/>
      <c r="STW37" s="45"/>
      <c r="STX37" s="45"/>
      <c r="STY37" s="45"/>
      <c r="STZ37" s="45"/>
      <c r="SUA37" s="45"/>
      <c r="SUB37" s="45"/>
      <c r="SUC37" s="45"/>
      <c r="SUD37" s="45"/>
      <c r="SUE37" s="45"/>
      <c r="SUF37" s="45"/>
      <c r="SUG37" s="45"/>
      <c r="SUH37" s="45"/>
      <c r="SUI37" s="45"/>
      <c r="SUJ37" s="45"/>
      <c r="SUK37" s="45"/>
      <c r="SUL37" s="45"/>
      <c r="SUM37" s="45"/>
      <c r="SUN37" s="45"/>
      <c r="SUO37" s="45"/>
      <c r="SUP37" s="45"/>
      <c r="SUQ37" s="45"/>
      <c r="SUR37" s="45"/>
      <c r="SUS37" s="45"/>
      <c r="SUT37" s="45"/>
      <c r="SUU37" s="45"/>
      <c r="SUV37" s="45"/>
      <c r="SUW37" s="45"/>
      <c r="SUX37" s="45"/>
      <c r="SUY37" s="45"/>
      <c r="SUZ37" s="45"/>
      <c r="SVA37" s="45"/>
      <c r="SVB37" s="45"/>
      <c r="SVC37" s="45"/>
      <c r="SVD37" s="45"/>
      <c r="SVE37" s="45"/>
      <c r="SVF37" s="45"/>
      <c r="SVG37" s="45"/>
      <c r="SVH37" s="45"/>
      <c r="SVI37" s="45"/>
      <c r="SVJ37" s="45"/>
      <c r="SVK37" s="45"/>
      <c r="SVL37" s="45"/>
      <c r="SVM37" s="45"/>
      <c r="SVN37" s="45"/>
      <c r="SVO37" s="45"/>
      <c r="SVP37" s="45"/>
      <c r="SVQ37" s="45"/>
      <c r="SVR37" s="45"/>
      <c r="SVS37" s="45"/>
      <c r="SVT37" s="45"/>
      <c r="SVU37" s="45"/>
      <c r="SVV37" s="45"/>
      <c r="SVW37" s="45"/>
      <c r="SVX37" s="45"/>
      <c r="SVY37" s="45"/>
      <c r="SVZ37" s="45"/>
      <c r="SWA37" s="45"/>
      <c r="SWB37" s="45"/>
      <c r="SWC37" s="45"/>
      <c r="SWD37" s="45"/>
      <c r="SWE37" s="45"/>
      <c r="SWF37" s="45"/>
      <c r="SWG37" s="45"/>
      <c r="SWH37" s="45"/>
      <c r="SWI37" s="45"/>
      <c r="SWJ37" s="45"/>
      <c r="SWK37" s="45"/>
      <c r="SWL37" s="45"/>
      <c r="SWM37" s="45"/>
      <c r="SWN37" s="45"/>
      <c r="SWO37" s="45"/>
      <c r="SWP37" s="45"/>
      <c r="SWQ37" s="45"/>
      <c r="SWR37" s="45"/>
      <c r="SWS37" s="45"/>
      <c r="SWT37" s="45"/>
      <c r="SWU37" s="45"/>
      <c r="SWV37" s="45"/>
      <c r="SWW37" s="45"/>
      <c r="SWX37" s="45"/>
      <c r="SWY37" s="45"/>
      <c r="SWZ37" s="45"/>
      <c r="SXA37" s="45"/>
      <c r="SXB37" s="45"/>
      <c r="SXC37" s="45"/>
      <c r="SXD37" s="45"/>
      <c r="SXE37" s="45"/>
      <c r="SXF37" s="45"/>
      <c r="SXG37" s="45"/>
      <c r="SXH37" s="45"/>
      <c r="SXI37" s="45"/>
      <c r="SXJ37" s="45"/>
      <c r="SXK37" s="45"/>
      <c r="SXL37" s="45"/>
      <c r="SXM37" s="45"/>
      <c r="SXN37" s="45"/>
      <c r="SXO37" s="45"/>
      <c r="SXP37" s="45"/>
      <c r="SXQ37" s="45"/>
      <c r="SXR37" s="45"/>
      <c r="SXS37" s="45"/>
      <c r="SXT37" s="45"/>
      <c r="SXU37" s="45"/>
      <c r="SXV37" s="45"/>
      <c r="SXW37" s="45"/>
      <c r="SXX37" s="45"/>
      <c r="SXY37" s="45"/>
      <c r="SXZ37" s="45"/>
      <c r="SYA37" s="45"/>
      <c r="SYB37" s="45"/>
      <c r="SYC37" s="45"/>
      <c r="SYD37" s="45"/>
      <c r="SYE37" s="45"/>
      <c r="SYF37" s="45"/>
      <c r="SYG37" s="45"/>
      <c r="SYH37" s="45"/>
      <c r="SYI37" s="45"/>
      <c r="SYJ37" s="45"/>
      <c r="SYK37" s="45"/>
      <c r="SYL37" s="45"/>
      <c r="SYM37" s="45"/>
      <c r="SYN37" s="45"/>
      <c r="SYO37" s="45"/>
      <c r="SYP37" s="45"/>
      <c r="SYQ37" s="45"/>
      <c r="SYR37" s="45"/>
      <c r="SYS37" s="45"/>
      <c r="SYT37" s="45"/>
      <c r="SYU37" s="45"/>
      <c r="SYV37" s="45"/>
      <c r="SYW37" s="45"/>
      <c r="SYX37" s="45"/>
      <c r="SYY37" s="45"/>
      <c r="SYZ37" s="45"/>
      <c r="SZA37" s="45"/>
      <c r="SZB37" s="45"/>
      <c r="SZC37" s="45"/>
      <c r="SZD37" s="45"/>
      <c r="SZE37" s="45"/>
      <c r="SZF37" s="45"/>
      <c r="SZG37" s="45"/>
      <c r="SZH37" s="45"/>
      <c r="SZI37" s="45"/>
      <c r="SZJ37" s="45"/>
      <c r="SZK37" s="45"/>
      <c r="SZL37" s="45"/>
      <c r="SZM37" s="45"/>
      <c r="SZN37" s="45"/>
      <c r="SZO37" s="45"/>
      <c r="SZP37" s="45"/>
      <c r="SZQ37" s="45"/>
      <c r="SZR37" s="45"/>
      <c r="SZS37" s="45"/>
      <c r="SZT37" s="45"/>
      <c r="SZU37" s="45"/>
      <c r="SZV37" s="45"/>
      <c r="SZW37" s="45"/>
      <c r="SZX37" s="45"/>
      <c r="SZY37" s="45"/>
      <c r="SZZ37" s="45"/>
      <c r="TAA37" s="45"/>
      <c r="TAB37" s="45"/>
      <c r="TAC37" s="45"/>
      <c r="TAD37" s="45"/>
      <c r="TAE37" s="45"/>
      <c r="TAF37" s="45"/>
      <c r="TAG37" s="45"/>
      <c r="TAH37" s="45"/>
      <c r="TAI37" s="45"/>
      <c r="TAJ37" s="45"/>
      <c r="TAK37" s="45"/>
      <c r="TAL37" s="45"/>
      <c r="TAM37" s="45"/>
      <c r="TAN37" s="45"/>
      <c r="TAO37" s="45"/>
      <c r="TAP37" s="45"/>
      <c r="TAQ37" s="45"/>
      <c r="TAR37" s="45"/>
      <c r="TAS37" s="45"/>
      <c r="TAT37" s="45"/>
      <c r="TAU37" s="45"/>
      <c r="TAV37" s="45"/>
      <c r="TAW37" s="45"/>
      <c r="TAX37" s="45"/>
      <c r="TAY37" s="45"/>
      <c r="TAZ37" s="45"/>
      <c r="TBA37" s="45"/>
      <c r="TBB37" s="45"/>
      <c r="TBC37" s="45"/>
      <c r="TBD37" s="45"/>
      <c r="TBE37" s="45"/>
      <c r="TBF37" s="45"/>
      <c r="TBG37" s="45"/>
      <c r="TBH37" s="45"/>
      <c r="TBI37" s="45"/>
      <c r="TBJ37" s="45"/>
      <c r="TBK37" s="45"/>
      <c r="TBL37" s="45"/>
      <c r="TBM37" s="45"/>
      <c r="TBN37" s="45"/>
      <c r="TBO37" s="45"/>
      <c r="TBP37" s="45"/>
      <c r="TBQ37" s="45"/>
      <c r="TBR37" s="45"/>
      <c r="TBS37" s="45"/>
      <c r="TBT37" s="45"/>
      <c r="TBU37" s="45"/>
      <c r="TBV37" s="45"/>
      <c r="TBW37" s="45"/>
      <c r="TBX37" s="45"/>
      <c r="TBY37" s="45"/>
      <c r="TBZ37" s="45"/>
      <c r="TCA37" s="45"/>
      <c r="TCB37" s="45"/>
      <c r="TCC37" s="45"/>
      <c r="TCD37" s="45"/>
      <c r="TCE37" s="45"/>
      <c r="TCF37" s="45"/>
      <c r="TCG37" s="45"/>
      <c r="TCH37" s="45"/>
      <c r="TCI37" s="45"/>
      <c r="TCJ37" s="45"/>
      <c r="TCK37" s="45"/>
      <c r="TCL37" s="45"/>
      <c r="TCM37" s="45"/>
      <c r="TCN37" s="45"/>
      <c r="TCO37" s="45"/>
      <c r="TCP37" s="45"/>
      <c r="TCQ37" s="45"/>
      <c r="TCR37" s="45"/>
      <c r="TCS37" s="45"/>
      <c r="TCT37" s="45"/>
      <c r="TCU37" s="45"/>
      <c r="TCV37" s="45"/>
      <c r="TCW37" s="45"/>
      <c r="TCX37" s="45"/>
      <c r="TCY37" s="45"/>
      <c r="TCZ37" s="45"/>
      <c r="TDA37" s="45"/>
      <c r="TDB37" s="45"/>
      <c r="TDC37" s="45"/>
      <c r="TDD37" s="45"/>
      <c r="TDE37" s="45"/>
      <c r="TDF37" s="45"/>
      <c r="TDG37" s="45"/>
      <c r="TDH37" s="45"/>
      <c r="TDI37" s="45"/>
      <c r="TDJ37" s="45"/>
      <c r="TDK37" s="45"/>
      <c r="TDL37" s="45"/>
      <c r="TDM37" s="45"/>
      <c r="TDN37" s="45"/>
      <c r="TDO37" s="45"/>
      <c r="TDP37" s="45"/>
      <c r="TDQ37" s="45"/>
      <c r="TDR37" s="45"/>
      <c r="TDS37" s="45"/>
      <c r="TDT37" s="45"/>
      <c r="TDU37" s="45"/>
      <c r="TDV37" s="45"/>
      <c r="TDW37" s="45"/>
      <c r="TDX37" s="45"/>
      <c r="TDY37" s="45"/>
      <c r="TDZ37" s="45"/>
      <c r="TEA37" s="45"/>
      <c r="TEB37" s="45"/>
      <c r="TEC37" s="45"/>
      <c r="TED37" s="45"/>
      <c r="TEE37" s="45"/>
      <c r="TEF37" s="45"/>
      <c r="TEG37" s="45"/>
      <c r="TEH37" s="45"/>
      <c r="TEI37" s="45"/>
      <c r="TEJ37" s="45"/>
      <c r="TEK37" s="45"/>
      <c r="TEL37" s="45"/>
      <c r="TEM37" s="45"/>
      <c r="TEN37" s="45"/>
      <c r="TEO37" s="45"/>
      <c r="TEP37" s="45"/>
      <c r="TEQ37" s="45"/>
      <c r="TER37" s="45"/>
      <c r="TES37" s="45"/>
      <c r="TET37" s="45"/>
      <c r="TEU37" s="45"/>
      <c r="TEV37" s="45"/>
      <c r="TEW37" s="45"/>
      <c r="TEX37" s="45"/>
      <c r="TEY37" s="45"/>
      <c r="TEZ37" s="45"/>
      <c r="TFA37" s="45"/>
      <c r="TFB37" s="45"/>
      <c r="TFC37" s="45"/>
      <c r="TFD37" s="45"/>
      <c r="TFE37" s="45"/>
      <c r="TFF37" s="45"/>
      <c r="TFG37" s="45"/>
      <c r="TFH37" s="45"/>
      <c r="TFI37" s="45"/>
      <c r="TFJ37" s="45"/>
      <c r="TFK37" s="45"/>
      <c r="TFL37" s="45"/>
      <c r="TFM37" s="45"/>
      <c r="TFN37" s="45"/>
      <c r="TFO37" s="45"/>
      <c r="TFP37" s="45"/>
      <c r="TFQ37" s="45"/>
      <c r="TFR37" s="45"/>
      <c r="TFS37" s="45"/>
      <c r="TFT37" s="45"/>
      <c r="TFU37" s="45"/>
      <c r="TFV37" s="45"/>
      <c r="TFW37" s="45"/>
      <c r="TFX37" s="45"/>
      <c r="TFY37" s="45"/>
      <c r="TFZ37" s="45"/>
      <c r="TGA37" s="45"/>
      <c r="TGB37" s="45"/>
      <c r="TGC37" s="45"/>
      <c r="TGD37" s="45"/>
      <c r="TGE37" s="45"/>
      <c r="TGF37" s="45"/>
      <c r="TGG37" s="45"/>
      <c r="TGH37" s="45"/>
      <c r="TGI37" s="45"/>
      <c r="TGJ37" s="45"/>
      <c r="TGK37" s="45"/>
      <c r="TGL37" s="45"/>
      <c r="TGM37" s="45"/>
      <c r="TGN37" s="45"/>
      <c r="TGO37" s="45"/>
      <c r="TGP37" s="45"/>
      <c r="TGQ37" s="45"/>
      <c r="TGR37" s="45"/>
      <c r="TGS37" s="45"/>
      <c r="TGT37" s="45"/>
      <c r="TGU37" s="45"/>
      <c r="TGV37" s="45"/>
      <c r="TGW37" s="45"/>
      <c r="TGX37" s="45"/>
      <c r="TGY37" s="45"/>
      <c r="TGZ37" s="45"/>
      <c r="THA37" s="45"/>
      <c r="THB37" s="45"/>
      <c r="THC37" s="45"/>
      <c r="THD37" s="45"/>
      <c r="THE37" s="45"/>
      <c r="THF37" s="45"/>
      <c r="THG37" s="45"/>
      <c r="THH37" s="45"/>
      <c r="THI37" s="45"/>
      <c r="THJ37" s="45"/>
      <c r="THK37" s="45"/>
      <c r="THL37" s="45"/>
      <c r="THM37" s="45"/>
      <c r="THN37" s="45"/>
      <c r="THO37" s="45"/>
      <c r="THP37" s="45"/>
      <c r="THQ37" s="45"/>
      <c r="THR37" s="45"/>
      <c r="THS37" s="45"/>
      <c r="THT37" s="45"/>
      <c r="THU37" s="45"/>
      <c r="THV37" s="45"/>
      <c r="THW37" s="45"/>
      <c r="THX37" s="45"/>
      <c r="THY37" s="45"/>
      <c r="THZ37" s="45"/>
      <c r="TIA37" s="45"/>
      <c r="TIB37" s="45"/>
      <c r="TIC37" s="45"/>
      <c r="TID37" s="45"/>
      <c r="TIE37" s="45"/>
      <c r="TIF37" s="45"/>
      <c r="TIG37" s="45"/>
      <c r="TIH37" s="45"/>
      <c r="TII37" s="45"/>
      <c r="TIJ37" s="45"/>
      <c r="TIK37" s="45"/>
      <c r="TIL37" s="45"/>
      <c r="TIM37" s="45"/>
      <c r="TIN37" s="45"/>
      <c r="TIO37" s="45"/>
      <c r="TIP37" s="45"/>
      <c r="TIQ37" s="45"/>
      <c r="TIR37" s="45"/>
      <c r="TIS37" s="45"/>
      <c r="TIT37" s="45"/>
      <c r="TIU37" s="45"/>
      <c r="TIV37" s="45"/>
      <c r="TIW37" s="45"/>
      <c r="TIX37" s="45"/>
      <c r="TIY37" s="45"/>
      <c r="TIZ37" s="45"/>
      <c r="TJA37" s="45"/>
      <c r="TJB37" s="45"/>
      <c r="TJC37" s="45"/>
      <c r="TJD37" s="45"/>
      <c r="TJE37" s="45"/>
      <c r="TJF37" s="45"/>
      <c r="TJG37" s="45"/>
      <c r="TJH37" s="45"/>
      <c r="TJI37" s="45"/>
      <c r="TJJ37" s="45"/>
      <c r="TJK37" s="45"/>
      <c r="TJL37" s="45"/>
      <c r="TJM37" s="45"/>
      <c r="TJN37" s="45"/>
      <c r="TJO37" s="45"/>
      <c r="TJP37" s="45"/>
      <c r="TJQ37" s="45"/>
      <c r="TJR37" s="45"/>
      <c r="TJS37" s="45"/>
      <c r="TJT37" s="45"/>
      <c r="TJU37" s="45"/>
      <c r="TJV37" s="45"/>
      <c r="TJW37" s="45"/>
      <c r="TJX37" s="45"/>
      <c r="TJY37" s="45"/>
      <c r="TJZ37" s="45"/>
      <c r="TKA37" s="45"/>
      <c r="TKB37" s="45"/>
      <c r="TKC37" s="45"/>
      <c r="TKD37" s="45"/>
      <c r="TKE37" s="45"/>
      <c r="TKF37" s="45"/>
      <c r="TKG37" s="45"/>
      <c r="TKH37" s="45"/>
      <c r="TKI37" s="45"/>
      <c r="TKJ37" s="45"/>
      <c r="TKK37" s="45"/>
      <c r="TKL37" s="45"/>
      <c r="TKM37" s="45"/>
      <c r="TKN37" s="45"/>
      <c r="TKO37" s="45"/>
      <c r="TKP37" s="45"/>
      <c r="TKQ37" s="45"/>
      <c r="TKR37" s="45"/>
      <c r="TKS37" s="45"/>
      <c r="TKT37" s="45"/>
      <c r="TKU37" s="45"/>
      <c r="TKV37" s="45"/>
      <c r="TKW37" s="45"/>
      <c r="TKX37" s="45"/>
      <c r="TKY37" s="45"/>
      <c r="TKZ37" s="45"/>
      <c r="TLA37" s="45"/>
      <c r="TLB37" s="45"/>
      <c r="TLC37" s="45"/>
      <c r="TLD37" s="45"/>
      <c r="TLE37" s="45"/>
      <c r="TLF37" s="45"/>
      <c r="TLG37" s="45"/>
      <c r="TLH37" s="45"/>
      <c r="TLI37" s="45"/>
      <c r="TLJ37" s="45"/>
      <c r="TLK37" s="45"/>
      <c r="TLL37" s="45"/>
      <c r="TLM37" s="45"/>
      <c r="TLN37" s="45"/>
      <c r="TLO37" s="45"/>
      <c r="TLP37" s="45"/>
      <c r="TLQ37" s="45"/>
      <c r="TLR37" s="45"/>
      <c r="TLS37" s="45"/>
      <c r="TLT37" s="45"/>
      <c r="TLU37" s="45"/>
      <c r="TLV37" s="45"/>
      <c r="TLW37" s="45"/>
      <c r="TLX37" s="45"/>
      <c r="TLY37" s="45"/>
      <c r="TLZ37" s="45"/>
      <c r="TMA37" s="45"/>
      <c r="TMB37" s="45"/>
      <c r="TMC37" s="45"/>
      <c r="TMD37" s="45"/>
      <c r="TME37" s="45"/>
      <c r="TMF37" s="45"/>
      <c r="TMG37" s="45"/>
      <c r="TMH37" s="45"/>
      <c r="TMI37" s="45"/>
      <c r="TMJ37" s="45"/>
      <c r="TMK37" s="45"/>
      <c r="TML37" s="45"/>
      <c r="TMM37" s="45"/>
      <c r="TMN37" s="45"/>
      <c r="TMO37" s="45"/>
      <c r="TMP37" s="45"/>
      <c r="TMQ37" s="45"/>
      <c r="TMR37" s="45"/>
      <c r="TMS37" s="45"/>
      <c r="TMT37" s="45"/>
      <c r="TMU37" s="45"/>
      <c r="TMV37" s="45"/>
      <c r="TMW37" s="45"/>
      <c r="TMX37" s="45"/>
      <c r="TMY37" s="45"/>
      <c r="TMZ37" s="45"/>
      <c r="TNA37" s="45"/>
      <c r="TNB37" s="45"/>
      <c r="TNC37" s="45"/>
      <c r="TND37" s="45"/>
      <c r="TNE37" s="45"/>
      <c r="TNF37" s="45"/>
      <c r="TNG37" s="45"/>
      <c r="TNH37" s="45"/>
      <c r="TNI37" s="45"/>
      <c r="TNJ37" s="45"/>
      <c r="TNK37" s="45"/>
      <c r="TNL37" s="45"/>
      <c r="TNM37" s="45"/>
      <c r="TNN37" s="45"/>
      <c r="TNO37" s="45"/>
      <c r="TNP37" s="45"/>
      <c r="TNQ37" s="45"/>
      <c r="TNR37" s="45"/>
      <c r="TNS37" s="45"/>
      <c r="TNT37" s="45"/>
      <c r="TNU37" s="45"/>
      <c r="TNV37" s="45"/>
      <c r="TNW37" s="45"/>
      <c r="TNX37" s="45"/>
      <c r="TNY37" s="45"/>
      <c r="TNZ37" s="45"/>
      <c r="TOA37" s="45"/>
      <c r="TOB37" s="45"/>
      <c r="TOC37" s="45"/>
      <c r="TOD37" s="45"/>
      <c r="TOE37" s="45"/>
      <c r="TOF37" s="45"/>
      <c r="TOG37" s="45"/>
      <c r="TOH37" s="45"/>
      <c r="TOI37" s="45"/>
      <c r="TOJ37" s="45"/>
      <c r="TOK37" s="45"/>
      <c r="TOL37" s="45"/>
      <c r="TOM37" s="45"/>
      <c r="TON37" s="45"/>
      <c r="TOO37" s="45"/>
      <c r="TOP37" s="45"/>
      <c r="TOQ37" s="45"/>
      <c r="TOR37" s="45"/>
      <c r="TOS37" s="45"/>
      <c r="TOT37" s="45"/>
      <c r="TOU37" s="45"/>
      <c r="TOV37" s="45"/>
      <c r="TOW37" s="45"/>
      <c r="TOX37" s="45"/>
      <c r="TOY37" s="45"/>
      <c r="TOZ37" s="45"/>
      <c r="TPA37" s="45"/>
      <c r="TPB37" s="45"/>
      <c r="TPC37" s="45"/>
      <c r="TPD37" s="45"/>
      <c r="TPE37" s="45"/>
      <c r="TPF37" s="45"/>
      <c r="TPG37" s="45"/>
      <c r="TPH37" s="45"/>
      <c r="TPI37" s="45"/>
      <c r="TPJ37" s="45"/>
      <c r="TPK37" s="45"/>
      <c r="TPL37" s="45"/>
      <c r="TPM37" s="45"/>
      <c r="TPN37" s="45"/>
      <c r="TPO37" s="45"/>
      <c r="TPP37" s="45"/>
      <c r="TPQ37" s="45"/>
      <c r="TPR37" s="45"/>
      <c r="TPS37" s="45"/>
      <c r="TPT37" s="45"/>
      <c r="TPU37" s="45"/>
      <c r="TPV37" s="45"/>
      <c r="TPW37" s="45"/>
      <c r="TPX37" s="45"/>
      <c r="TPY37" s="45"/>
      <c r="TPZ37" s="45"/>
      <c r="TQA37" s="45"/>
      <c r="TQB37" s="45"/>
      <c r="TQC37" s="45"/>
      <c r="TQD37" s="45"/>
      <c r="TQE37" s="45"/>
      <c r="TQF37" s="45"/>
      <c r="TQG37" s="45"/>
      <c r="TQH37" s="45"/>
      <c r="TQI37" s="45"/>
      <c r="TQJ37" s="45"/>
      <c r="TQK37" s="45"/>
      <c r="TQL37" s="45"/>
      <c r="TQM37" s="45"/>
      <c r="TQN37" s="45"/>
      <c r="TQO37" s="45"/>
      <c r="TQP37" s="45"/>
      <c r="TQQ37" s="45"/>
      <c r="TQR37" s="45"/>
      <c r="TQS37" s="45"/>
      <c r="TQT37" s="45"/>
      <c r="TQU37" s="45"/>
      <c r="TQV37" s="45"/>
      <c r="TQW37" s="45"/>
      <c r="TQX37" s="45"/>
      <c r="TQY37" s="45"/>
      <c r="TQZ37" s="45"/>
      <c r="TRA37" s="45"/>
      <c r="TRB37" s="45"/>
      <c r="TRC37" s="45"/>
      <c r="TRD37" s="45"/>
      <c r="TRE37" s="45"/>
      <c r="TRF37" s="45"/>
      <c r="TRG37" s="45"/>
      <c r="TRH37" s="45"/>
      <c r="TRI37" s="45"/>
      <c r="TRJ37" s="45"/>
      <c r="TRK37" s="45"/>
      <c r="TRL37" s="45"/>
      <c r="TRM37" s="45"/>
      <c r="TRN37" s="45"/>
      <c r="TRO37" s="45"/>
      <c r="TRP37" s="45"/>
      <c r="TRQ37" s="45"/>
      <c r="TRR37" s="45"/>
      <c r="TRS37" s="45"/>
      <c r="TRT37" s="45"/>
      <c r="TRU37" s="45"/>
      <c r="TRV37" s="45"/>
      <c r="TRW37" s="45"/>
      <c r="TRX37" s="45"/>
      <c r="TRY37" s="45"/>
      <c r="TRZ37" s="45"/>
      <c r="TSA37" s="45"/>
      <c r="TSB37" s="45"/>
      <c r="TSC37" s="45"/>
      <c r="TSD37" s="45"/>
      <c r="TSE37" s="45"/>
      <c r="TSF37" s="45"/>
      <c r="TSG37" s="45"/>
      <c r="TSH37" s="45"/>
      <c r="TSI37" s="45"/>
      <c r="TSJ37" s="45"/>
      <c r="TSK37" s="45"/>
      <c r="TSL37" s="45"/>
      <c r="TSM37" s="45"/>
      <c r="TSN37" s="45"/>
      <c r="TSO37" s="45"/>
      <c r="TSP37" s="45"/>
      <c r="TSQ37" s="45"/>
      <c r="TSR37" s="45"/>
      <c r="TSS37" s="45"/>
      <c r="TST37" s="45"/>
      <c r="TSU37" s="45"/>
      <c r="TSV37" s="45"/>
      <c r="TSW37" s="45"/>
      <c r="TSX37" s="45"/>
      <c r="TSY37" s="45"/>
      <c r="TSZ37" s="45"/>
      <c r="TTA37" s="45"/>
      <c r="TTB37" s="45"/>
      <c r="TTC37" s="45"/>
      <c r="TTD37" s="45"/>
      <c r="TTE37" s="45"/>
      <c r="TTF37" s="45"/>
      <c r="TTG37" s="45"/>
      <c r="TTH37" s="45"/>
      <c r="TTI37" s="45"/>
      <c r="TTJ37" s="45"/>
      <c r="TTK37" s="45"/>
      <c r="TTL37" s="45"/>
      <c r="TTM37" s="45"/>
      <c r="TTN37" s="45"/>
      <c r="TTO37" s="45"/>
      <c r="TTP37" s="45"/>
      <c r="TTQ37" s="45"/>
      <c r="TTR37" s="45"/>
      <c r="TTS37" s="45"/>
      <c r="TTT37" s="45"/>
      <c r="TTU37" s="45"/>
      <c r="TTV37" s="45"/>
      <c r="TTW37" s="45"/>
      <c r="TTX37" s="45"/>
      <c r="TTY37" s="45"/>
      <c r="TTZ37" s="45"/>
      <c r="TUA37" s="45"/>
      <c r="TUB37" s="45"/>
      <c r="TUC37" s="45"/>
      <c r="TUD37" s="45"/>
      <c r="TUE37" s="45"/>
      <c r="TUF37" s="45"/>
      <c r="TUG37" s="45"/>
      <c r="TUH37" s="45"/>
      <c r="TUI37" s="45"/>
      <c r="TUJ37" s="45"/>
      <c r="TUK37" s="45"/>
      <c r="TUL37" s="45"/>
      <c r="TUM37" s="45"/>
      <c r="TUN37" s="45"/>
      <c r="TUO37" s="45"/>
      <c r="TUP37" s="45"/>
      <c r="TUQ37" s="45"/>
      <c r="TUR37" s="45"/>
      <c r="TUS37" s="45"/>
      <c r="TUT37" s="45"/>
      <c r="TUU37" s="45"/>
      <c r="TUV37" s="45"/>
      <c r="TUW37" s="45"/>
      <c r="TUX37" s="45"/>
      <c r="TUY37" s="45"/>
      <c r="TUZ37" s="45"/>
      <c r="TVA37" s="45"/>
      <c r="TVB37" s="45"/>
      <c r="TVC37" s="45"/>
      <c r="TVD37" s="45"/>
      <c r="TVE37" s="45"/>
      <c r="TVF37" s="45"/>
      <c r="TVG37" s="45"/>
      <c r="TVH37" s="45"/>
      <c r="TVI37" s="45"/>
      <c r="TVJ37" s="45"/>
      <c r="TVK37" s="45"/>
      <c r="TVL37" s="45"/>
      <c r="TVM37" s="45"/>
      <c r="TVN37" s="45"/>
      <c r="TVO37" s="45"/>
      <c r="TVP37" s="45"/>
      <c r="TVQ37" s="45"/>
      <c r="TVR37" s="45"/>
      <c r="TVS37" s="45"/>
      <c r="TVT37" s="45"/>
      <c r="TVU37" s="45"/>
      <c r="TVV37" s="45"/>
      <c r="TVW37" s="45"/>
      <c r="TVX37" s="45"/>
      <c r="TVY37" s="45"/>
      <c r="TVZ37" s="45"/>
      <c r="TWA37" s="45"/>
      <c r="TWB37" s="45"/>
      <c r="TWC37" s="45"/>
      <c r="TWD37" s="45"/>
      <c r="TWE37" s="45"/>
      <c r="TWF37" s="45"/>
      <c r="TWG37" s="45"/>
      <c r="TWH37" s="45"/>
      <c r="TWI37" s="45"/>
      <c r="TWJ37" s="45"/>
      <c r="TWK37" s="45"/>
      <c r="TWL37" s="45"/>
      <c r="TWM37" s="45"/>
      <c r="TWN37" s="45"/>
      <c r="TWO37" s="45"/>
      <c r="TWP37" s="45"/>
      <c r="TWQ37" s="45"/>
      <c r="TWR37" s="45"/>
      <c r="TWS37" s="45"/>
      <c r="TWT37" s="45"/>
      <c r="TWU37" s="45"/>
      <c r="TWV37" s="45"/>
      <c r="TWW37" s="45"/>
      <c r="TWX37" s="45"/>
      <c r="TWY37" s="45"/>
      <c r="TWZ37" s="45"/>
      <c r="TXA37" s="45"/>
      <c r="TXB37" s="45"/>
      <c r="TXC37" s="45"/>
      <c r="TXD37" s="45"/>
      <c r="TXE37" s="45"/>
      <c r="TXF37" s="45"/>
      <c r="TXG37" s="45"/>
      <c r="TXH37" s="45"/>
      <c r="TXI37" s="45"/>
      <c r="TXJ37" s="45"/>
      <c r="TXK37" s="45"/>
      <c r="TXL37" s="45"/>
      <c r="TXM37" s="45"/>
      <c r="TXN37" s="45"/>
      <c r="TXO37" s="45"/>
      <c r="TXP37" s="45"/>
      <c r="TXQ37" s="45"/>
      <c r="TXR37" s="45"/>
      <c r="TXS37" s="45"/>
      <c r="TXT37" s="45"/>
      <c r="TXU37" s="45"/>
      <c r="TXV37" s="45"/>
      <c r="TXW37" s="45"/>
      <c r="TXX37" s="45"/>
      <c r="TXY37" s="45"/>
      <c r="TXZ37" s="45"/>
      <c r="TYA37" s="45"/>
      <c r="TYB37" s="45"/>
      <c r="TYC37" s="45"/>
      <c r="TYD37" s="45"/>
      <c r="TYE37" s="45"/>
      <c r="TYF37" s="45"/>
      <c r="TYG37" s="45"/>
      <c r="TYH37" s="45"/>
      <c r="TYI37" s="45"/>
      <c r="TYJ37" s="45"/>
      <c r="TYK37" s="45"/>
      <c r="TYL37" s="45"/>
      <c r="TYM37" s="45"/>
      <c r="TYN37" s="45"/>
      <c r="TYO37" s="45"/>
      <c r="TYP37" s="45"/>
      <c r="TYQ37" s="45"/>
      <c r="TYR37" s="45"/>
      <c r="TYS37" s="45"/>
      <c r="TYT37" s="45"/>
      <c r="TYU37" s="45"/>
      <c r="TYV37" s="45"/>
      <c r="TYW37" s="45"/>
      <c r="TYX37" s="45"/>
      <c r="TYY37" s="45"/>
      <c r="TYZ37" s="45"/>
      <c r="TZA37" s="45"/>
      <c r="TZB37" s="45"/>
      <c r="TZC37" s="45"/>
      <c r="TZD37" s="45"/>
      <c r="TZE37" s="45"/>
      <c r="TZF37" s="45"/>
      <c r="TZG37" s="45"/>
      <c r="TZH37" s="45"/>
      <c r="TZI37" s="45"/>
      <c r="TZJ37" s="45"/>
      <c r="TZK37" s="45"/>
      <c r="TZL37" s="45"/>
      <c r="TZM37" s="45"/>
      <c r="TZN37" s="45"/>
      <c r="TZO37" s="45"/>
      <c r="TZP37" s="45"/>
      <c r="TZQ37" s="45"/>
      <c r="TZR37" s="45"/>
      <c r="TZS37" s="45"/>
      <c r="TZT37" s="45"/>
      <c r="TZU37" s="45"/>
      <c r="TZV37" s="45"/>
      <c r="TZW37" s="45"/>
      <c r="TZX37" s="45"/>
      <c r="TZY37" s="45"/>
      <c r="TZZ37" s="45"/>
      <c r="UAA37" s="45"/>
      <c r="UAB37" s="45"/>
      <c r="UAC37" s="45"/>
      <c r="UAD37" s="45"/>
      <c r="UAE37" s="45"/>
      <c r="UAF37" s="45"/>
      <c r="UAG37" s="45"/>
      <c r="UAH37" s="45"/>
      <c r="UAI37" s="45"/>
      <c r="UAJ37" s="45"/>
      <c r="UAK37" s="45"/>
      <c r="UAL37" s="45"/>
      <c r="UAM37" s="45"/>
      <c r="UAN37" s="45"/>
      <c r="UAO37" s="45"/>
      <c r="UAP37" s="45"/>
      <c r="UAQ37" s="45"/>
      <c r="UAR37" s="45"/>
      <c r="UAS37" s="45"/>
      <c r="UAT37" s="45"/>
      <c r="UAU37" s="45"/>
      <c r="UAV37" s="45"/>
      <c r="UAW37" s="45"/>
      <c r="UAX37" s="45"/>
      <c r="UAY37" s="45"/>
      <c r="UAZ37" s="45"/>
      <c r="UBA37" s="45"/>
      <c r="UBB37" s="45"/>
      <c r="UBC37" s="45"/>
      <c r="UBD37" s="45"/>
      <c r="UBE37" s="45"/>
      <c r="UBF37" s="45"/>
      <c r="UBG37" s="45"/>
      <c r="UBH37" s="45"/>
      <c r="UBI37" s="45"/>
      <c r="UBJ37" s="45"/>
      <c r="UBK37" s="45"/>
      <c r="UBL37" s="45"/>
      <c r="UBM37" s="45"/>
      <c r="UBN37" s="45"/>
      <c r="UBO37" s="45"/>
      <c r="UBP37" s="45"/>
      <c r="UBQ37" s="45"/>
      <c r="UBR37" s="45"/>
      <c r="UBS37" s="45"/>
      <c r="UBT37" s="45"/>
      <c r="UBU37" s="45"/>
      <c r="UBV37" s="45"/>
      <c r="UBW37" s="45"/>
      <c r="UBX37" s="45"/>
      <c r="UBY37" s="45"/>
      <c r="UBZ37" s="45"/>
      <c r="UCA37" s="45"/>
      <c r="UCB37" s="45"/>
      <c r="UCC37" s="45"/>
      <c r="UCD37" s="45"/>
      <c r="UCE37" s="45"/>
      <c r="UCF37" s="45"/>
      <c r="UCG37" s="45"/>
      <c r="UCH37" s="45"/>
      <c r="UCI37" s="45"/>
      <c r="UCJ37" s="45"/>
      <c r="UCK37" s="45"/>
      <c r="UCL37" s="45"/>
      <c r="UCM37" s="45"/>
      <c r="UCN37" s="45"/>
      <c r="UCO37" s="45"/>
      <c r="UCP37" s="45"/>
      <c r="UCQ37" s="45"/>
      <c r="UCR37" s="45"/>
      <c r="UCS37" s="45"/>
      <c r="UCT37" s="45"/>
      <c r="UCU37" s="45"/>
      <c r="UCV37" s="45"/>
      <c r="UCW37" s="45"/>
      <c r="UCX37" s="45"/>
      <c r="UCY37" s="45"/>
      <c r="UCZ37" s="45"/>
      <c r="UDA37" s="45"/>
      <c r="UDB37" s="45"/>
      <c r="UDC37" s="45"/>
      <c r="UDD37" s="45"/>
      <c r="UDE37" s="45"/>
      <c r="UDF37" s="45"/>
      <c r="UDG37" s="45"/>
      <c r="UDH37" s="45"/>
      <c r="UDI37" s="45"/>
      <c r="UDJ37" s="45"/>
      <c r="UDK37" s="45"/>
      <c r="UDL37" s="45"/>
      <c r="UDM37" s="45"/>
      <c r="UDN37" s="45"/>
      <c r="UDO37" s="45"/>
      <c r="UDP37" s="45"/>
      <c r="UDQ37" s="45"/>
      <c r="UDR37" s="45"/>
      <c r="UDS37" s="45"/>
      <c r="UDT37" s="45"/>
      <c r="UDU37" s="45"/>
      <c r="UDV37" s="45"/>
      <c r="UDW37" s="45"/>
      <c r="UDX37" s="45"/>
      <c r="UDY37" s="45"/>
      <c r="UDZ37" s="45"/>
      <c r="UEA37" s="45"/>
      <c r="UEB37" s="45"/>
      <c r="UEC37" s="45"/>
      <c r="UED37" s="45"/>
      <c r="UEE37" s="45"/>
      <c r="UEF37" s="45"/>
      <c r="UEG37" s="45"/>
      <c r="UEH37" s="45"/>
      <c r="UEI37" s="45"/>
      <c r="UEJ37" s="45"/>
      <c r="UEK37" s="45"/>
      <c r="UEL37" s="45"/>
      <c r="UEM37" s="45"/>
      <c r="UEN37" s="45"/>
      <c r="UEO37" s="45"/>
      <c r="UEP37" s="45"/>
      <c r="UEQ37" s="45"/>
      <c r="UER37" s="45"/>
      <c r="UES37" s="45"/>
      <c r="UET37" s="45"/>
      <c r="UEU37" s="45"/>
      <c r="UEV37" s="45"/>
      <c r="UEW37" s="45"/>
      <c r="UEX37" s="45"/>
      <c r="UEY37" s="45"/>
      <c r="UEZ37" s="45"/>
      <c r="UFA37" s="45"/>
      <c r="UFB37" s="45"/>
      <c r="UFC37" s="45"/>
      <c r="UFD37" s="45"/>
      <c r="UFE37" s="45"/>
      <c r="UFF37" s="45"/>
      <c r="UFG37" s="45"/>
      <c r="UFH37" s="45"/>
      <c r="UFI37" s="45"/>
      <c r="UFJ37" s="45"/>
      <c r="UFK37" s="45"/>
      <c r="UFL37" s="45"/>
      <c r="UFM37" s="45"/>
      <c r="UFN37" s="45"/>
      <c r="UFO37" s="45"/>
      <c r="UFP37" s="45"/>
      <c r="UFQ37" s="45"/>
      <c r="UFR37" s="45"/>
      <c r="UFS37" s="45"/>
      <c r="UFT37" s="45"/>
      <c r="UFU37" s="45"/>
      <c r="UFV37" s="45"/>
      <c r="UFW37" s="45"/>
      <c r="UFX37" s="45"/>
      <c r="UFY37" s="45"/>
      <c r="UFZ37" s="45"/>
      <c r="UGA37" s="45"/>
      <c r="UGB37" s="45"/>
      <c r="UGC37" s="45"/>
      <c r="UGD37" s="45"/>
      <c r="UGE37" s="45"/>
      <c r="UGF37" s="45"/>
      <c r="UGG37" s="45"/>
      <c r="UGH37" s="45"/>
      <c r="UGI37" s="45"/>
      <c r="UGJ37" s="45"/>
      <c r="UGK37" s="45"/>
      <c r="UGL37" s="45"/>
      <c r="UGM37" s="45"/>
      <c r="UGN37" s="45"/>
      <c r="UGO37" s="45"/>
      <c r="UGP37" s="45"/>
      <c r="UGQ37" s="45"/>
      <c r="UGR37" s="45"/>
      <c r="UGS37" s="45"/>
      <c r="UGT37" s="45"/>
      <c r="UGU37" s="45"/>
      <c r="UGV37" s="45"/>
      <c r="UGW37" s="45"/>
      <c r="UGX37" s="45"/>
      <c r="UGY37" s="45"/>
      <c r="UGZ37" s="45"/>
      <c r="UHA37" s="45"/>
      <c r="UHB37" s="45"/>
      <c r="UHC37" s="45"/>
      <c r="UHD37" s="45"/>
      <c r="UHE37" s="45"/>
      <c r="UHF37" s="45"/>
      <c r="UHG37" s="45"/>
      <c r="UHH37" s="45"/>
      <c r="UHI37" s="45"/>
      <c r="UHJ37" s="45"/>
      <c r="UHK37" s="45"/>
      <c r="UHL37" s="45"/>
      <c r="UHM37" s="45"/>
      <c r="UHN37" s="45"/>
      <c r="UHO37" s="45"/>
      <c r="UHP37" s="45"/>
      <c r="UHQ37" s="45"/>
      <c r="UHR37" s="45"/>
      <c r="UHS37" s="45"/>
      <c r="UHT37" s="45"/>
      <c r="UHU37" s="45"/>
      <c r="UHV37" s="45"/>
      <c r="UHW37" s="45"/>
      <c r="UHX37" s="45"/>
      <c r="UHY37" s="45"/>
      <c r="UHZ37" s="45"/>
      <c r="UIA37" s="45"/>
      <c r="UIB37" s="45"/>
      <c r="UIC37" s="45"/>
      <c r="UID37" s="45"/>
      <c r="UIE37" s="45"/>
      <c r="UIF37" s="45"/>
      <c r="UIG37" s="45"/>
      <c r="UIH37" s="45"/>
      <c r="UII37" s="45"/>
      <c r="UIJ37" s="45"/>
      <c r="UIK37" s="45"/>
      <c r="UIL37" s="45"/>
      <c r="UIM37" s="45"/>
      <c r="UIN37" s="45"/>
      <c r="UIO37" s="45"/>
      <c r="UIP37" s="45"/>
      <c r="UIQ37" s="45"/>
      <c r="UIR37" s="45"/>
      <c r="UIS37" s="45"/>
      <c r="UIT37" s="45"/>
      <c r="UIU37" s="45"/>
      <c r="UIV37" s="45"/>
      <c r="UIW37" s="45"/>
      <c r="UIX37" s="45"/>
      <c r="UIY37" s="45"/>
      <c r="UIZ37" s="45"/>
      <c r="UJA37" s="45"/>
      <c r="UJB37" s="45"/>
      <c r="UJC37" s="45"/>
      <c r="UJD37" s="45"/>
      <c r="UJE37" s="45"/>
      <c r="UJF37" s="45"/>
      <c r="UJG37" s="45"/>
      <c r="UJH37" s="45"/>
      <c r="UJI37" s="45"/>
      <c r="UJJ37" s="45"/>
      <c r="UJK37" s="45"/>
      <c r="UJL37" s="45"/>
      <c r="UJM37" s="45"/>
      <c r="UJN37" s="45"/>
      <c r="UJO37" s="45"/>
      <c r="UJP37" s="45"/>
      <c r="UJQ37" s="45"/>
      <c r="UJR37" s="45"/>
      <c r="UJS37" s="45"/>
      <c r="UJT37" s="45"/>
      <c r="UJU37" s="45"/>
      <c r="UJV37" s="45"/>
      <c r="UJW37" s="45"/>
      <c r="UJX37" s="45"/>
      <c r="UJY37" s="45"/>
      <c r="UJZ37" s="45"/>
      <c r="UKA37" s="45"/>
      <c r="UKB37" s="45"/>
      <c r="UKC37" s="45"/>
      <c r="UKD37" s="45"/>
      <c r="UKE37" s="45"/>
      <c r="UKF37" s="45"/>
      <c r="UKG37" s="45"/>
      <c r="UKH37" s="45"/>
      <c r="UKI37" s="45"/>
      <c r="UKJ37" s="45"/>
      <c r="UKK37" s="45"/>
      <c r="UKL37" s="45"/>
      <c r="UKM37" s="45"/>
      <c r="UKN37" s="45"/>
      <c r="UKO37" s="45"/>
      <c r="UKP37" s="45"/>
      <c r="UKQ37" s="45"/>
      <c r="UKR37" s="45"/>
      <c r="UKS37" s="45"/>
      <c r="UKT37" s="45"/>
      <c r="UKU37" s="45"/>
      <c r="UKV37" s="45"/>
      <c r="UKW37" s="45"/>
      <c r="UKX37" s="45"/>
      <c r="UKY37" s="45"/>
      <c r="UKZ37" s="45"/>
      <c r="ULA37" s="45"/>
      <c r="ULB37" s="45"/>
      <c r="ULC37" s="45"/>
      <c r="ULD37" s="45"/>
      <c r="ULE37" s="45"/>
      <c r="ULF37" s="45"/>
      <c r="ULG37" s="45"/>
      <c r="ULH37" s="45"/>
      <c r="ULI37" s="45"/>
      <c r="ULJ37" s="45"/>
      <c r="ULK37" s="45"/>
      <c r="ULL37" s="45"/>
      <c r="ULM37" s="45"/>
      <c r="ULN37" s="45"/>
      <c r="ULO37" s="45"/>
      <c r="ULP37" s="45"/>
      <c r="ULQ37" s="45"/>
      <c r="ULR37" s="45"/>
      <c r="ULS37" s="45"/>
      <c r="ULT37" s="45"/>
      <c r="ULU37" s="45"/>
      <c r="ULV37" s="45"/>
      <c r="ULW37" s="45"/>
      <c r="ULX37" s="45"/>
      <c r="ULY37" s="45"/>
      <c r="ULZ37" s="45"/>
      <c r="UMA37" s="45"/>
      <c r="UMB37" s="45"/>
      <c r="UMC37" s="45"/>
      <c r="UMD37" s="45"/>
      <c r="UME37" s="45"/>
      <c r="UMF37" s="45"/>
      <c r="UMG37" s="45"/>
      <c r="UMH37" s="45"/>
      <c r="UMI37" s="45"/>
      <c r="UMJ37" s="45"/>
      <c r="UMK37" s="45"/>
      <c r="UML37" s="45"/>
      <c r="UMM37" s="45"/>
      <c r="UMN37" s="45"/>
      <c r="UMO37" s="45"/>
      <c r="UMP37" s="45"/>
      <c r="UMQ37" s="45"/>
      <c r="UMR37" s="45"/>
      <c r="UMS37" s="45"/>
      <c r="UMT37" s="45"/>
      <c r="UMU37" s="45"/>
      <c r="UMV37" s="45"/>
      <c r="UMW37" s="45"/>
      <c r="UMX37" s="45"/>
      <c r="UMY37" s="45"/>
      <c r="UMZ37" s="45"/>
      <c r="UNA37" s="45"/>
      <c r="UNB37" s="45"/>
      <c r="UNC37" s="45"/>
      <c r="UND37" s="45"/>
      <c r="UNE37" s="45"/>
      <c r="UNF37" s="45"/>
      <c r="UNG37" s="45"/>
      <c r="UNH37" s="45"/>
      <c r="UNI37" s="45"/>
      <c r="UNJ37" s="45"/>
      <c r="UNK37" s="45"/>
      <c r="UNL37" s="45"/>
      <c r="UNM37" s="45"/>
      <c r="UNN37" s="45"/>
      <c r="UNO37" s="45"/>
      <c r="UNP37" s="45"/>
      <c r="UNQ37" s="45"/>
      <c r="UNR37" s="45"/>
      <c r="UNS37" s="45"/>
      <c r="UNT37" s="45"/>
      <c r="UNU37" s="45"/>
      <c r="UNV37" s="45"/>
      <c r="UNW37" s="45"/>
      <c r="UNX37" s="45"/>
      <c r="UNY37" s="45"/>
      <c r="UNZ37" s="45"/>
      <c r="UOA37" s="45"/>
      <c r="UOB37" s="45"/>
      <c r="UOC37" s="45"/>
      <c r="UOD37" s="45"/>
      <c r="UOE37" s="45"/>
      <c r="UOF37" s="45"/>
      <c r="UOG37" s="45"/>
      <c r="UOH37" s="45"/>
      <c r="UOI37" s="45"/>
      <c r="UOJ37" s="45"/>
      <c r="UOK37" s="45"/>
      <c r="UOL37" s="45"/>
      <c r="UOM37" s="45"/>
      <c r="UON37" s="45"/>
      <c r="UOO37" s="45"/>
      <c r="UOP37" s="45"/>
      <c r="UOQ37" s="45"/>
      <c r="UOR37" s="45"/>
      <c r="UOS37" s="45"/>
      <c r="UOT37" s="45"/>
      <c r="UOU37" s="45"/>
      <c r="UOV37" s="45"/>
      <c r="UOW37" s="45"/>
      <c r="UOX37" s="45"/>
      <c r="UOY37" s="45"/>
      <c r="UOZ37" s="45"/>
      <c r="UPA37" s="45"/>
      <c r="UPB37" s="45"/>
      <c r="UPC37" s="45"/>
      <c r="UPD37" s="45"/>
      <c r="UPE37" s="45"/>
      <c r="UPF37" s="45"/>
      <c r="UPG37" s="45"/>
      <c r="UPH37" s="45"/>
      <c r="UPI37" s="45"/>
      <c r="UPJ37" s="45"/>
      <c r="UPK37" s="45"/>
      <c r="UPL37" s="45"/>
      <c r="UPM37" s="45"/>
      <c r="UPN37" s="45"/>
      <c r="UPO37" s="45"/>
      <c r="UPP37" s="45"/>
      <c r="UPQ37" s="45"/>
      <c r="UPR37" s="45"/>
      <c r="UPS37" s="45"/>
      <c r="UPT37" s="45"/>
      <c r="UPU37" s="45"/>
      <c r="UPV37" s="45"/>
      <c r="UPW37" s="45"/>
      <c r="UPX37" s="45"/>
      <c r="UPY37" s="45"/>
      <c r="UPZ37" s="45"/>
      <c r="UQA37" s="45"/>
      <c r="UQB37" s="45"/>
      <c r="UQC37" s="45"/>
      <c r="UQD37" s="45"/>
      <c r="UQE37" s="45"/>
      <c r="UQF37" s="45"/>
      <c r="UQG37" s="45"/>
      <c r="UQH37" s="45"/>
      <c r="UQI37" s="45"/>
      <c r="UQJ37" s="45"/>
      <c r="UQK37" s="45"/>
      <c r="UQL37" s="45"/>
      <c r="UQM37" s="45"/>
      <c r="UQN37" s="45"/>
      <c r="UQO37" s="45"/>
      <c r="UQP37" s="45"/>
      <c r="UQQ37" s="45"/>
      <c r="UQR37" s="45"/>
      <c r="UQS37" s="45"/>
      <c r="UQT37" s="45"/>
      <c r="UQU37" s="45"/>
      <c r="UQV37" s="45"/>
      <c r="UQW37" s="45"/>
      <c r="UQX37" s="45"/>
      <c r="UQY37" s="45"/>
      <c r="UQZ37" s="45"/>
      <c r="URA37" s="45"/>
      <c r="URB37" s="45"/>
      <c r="URC37" s="45"/>
      <c r="URD37" s="45"/>
      <c r="URE37" s="45"/>
      <c r="URF37" s="45"/>
      <c r="URG37" s="45"/>
      <c r="URH37" s="45"/>
      <c r="URI37" s="45"/>
      <c r="URJ37" s="45"/>
      <c r="URK37" s="45"/>
      <c r="URL37" s="45"/>
      <c r="URM37" s="45"/>
      <c r="URN37" s="45"/>
      <c r="URO37" s="45"/>
      <c r="URP37" s="45"/>
      <c r="URQ37" s="45"/>
      <c r="URR37" s="45"/>
      <c r="URS37" s="45"/>
      <c r="URT37" s="45"/>
      <c r="URU37" s="45"/>
      <c r="URV37" s="45"/>
      <c r="URW37" s="45"/>
      <c r="URX37" s="45"/>
      <c r="URY37" s="45"/>
      <c r="URZ37" s="45"/>
      <c r="USA37" s="45"/>
      <c r="USB37" s="45"/>
      <c r="USC37" s="45"/>
      <c r="USD37" s="45"/>
      <c r="USE37" s="45"/>
      <c r="USF37" s="45"/>
      <c r="USG37" s="45"/>
      <c r="USH37" s="45"/>
      <c r="USI37" s="45"/>
      <c r="USJ37" s="45"/>
      <c r="USK37" s="45"/>
      <c r="USL37" s="45"/>
      <c r="USM37" s="45"/>
      <c r="USN37" s="45"/>
      <c r="USO37" s="45"/>
      <c r="USP37" s="45"/>
      <c r="USQ37" s="45"/>
      <c r="USR37" s="45"/>
      <c r="USS37" s="45"/>
      <c r="UST37" s="45"/>
      <c r="USU37" s="45"/>
      <c r="USV37" s="45"/>
      <c r="USW37" s="45"/>
      <c r="USX37" s="45"/>
      <c r="USY37" s="45"/>
      <c r="USZ37" s="45"/>
      <c r="UTA37" s="45"/>
      <c r="UTB37" s="45"/>
      <c r="UTC37" s="45"/>
      <c r="UTD37" s="45"/>
      <c r="UTE37" s="45"/>
      <c r="UTF37" s="45"/>
      <c r="UTG37" s="45"/>
      <c r="UTH37" s="45"/>
      <c r="UTI37" s="45"/>
      <c r="UTJ37" s="45"/>
      <c r="UTK37" s="45"/>
      <c r="UTL37" s="45"/>
      <c r="UTM37" s="45"/>
      <c r="UTN37" s="45"/>
      <c r="UTO37" s="45"/>
      <c r="UTP37" s="45"/>
      <c r="UTQ37" s="45"/>
      <c r="UTR37" s="45"/>
      <c r="UTS37" s="45"/>
      <c r="UTT37" s="45"/>
      <c r="UTU37" s="45"/>
      <c r="UTV37" s="45"/>
      <c r="UTW37" s="45"/>
      <c r="UTX37" s="45"/>
      <c r="UTY37" s="45"/>
      <c r="UTZ37" s="45"/>
      <c r="UUA37" s="45"/>
      <c r="UUB37" s="45"/>
      <c r="UUC37" s="45"/>
      <c r="UUD37" s="45"/>
      <c r="UUE37" s="45"/>
      <c r="UUF37" s="45"/>
      <c r="UUG37" s="45"/>
      <c r="UUH37" s="45"/>
      <c r="UUI37" s="45"/>
      <c r="UUJ37" s="45"/>
      <c r="UUK37" s="45"/>
      <c r="UUL37" s="45"/>
      <c r="UUM37" s="45"/>
      <c r="UUN37" s="45"/>
      <c r="UUO37" s="45"/>
      <c r="UUP37" s="45"/>
      <c r="UUQ37" s="45"/>
      <c r="UUR37" s="45"/>
      <c r="UUS37" s="45"/>
      <c r="UUT37" s="45"/>
      <c r="UUU37" s="45"/>
      <c r="UUV37" s="45"/>
      <c r="UUW37" s="45"/>
      <c r="UUX37" s="45"/>
      <c r="UUY37" s="45"/>
      <c r="UUZ37" s="45"/>
      <c r="UVA37" s="45"/>
      <c r="UVB37" s="45"/>
      <c r="UVC37" s="45"/>
      <c r="UVD37" s="45"/>
      <c r="UVE37" s="45"/>
      <c r="UVF37" s="45"/>
      <c r="UVG37" s="45"/>
      <c r="UVH37" s="45"/>
      <c r="UVI37" s="45"/>
      <c r="UVJ37" s="45"/>
      <c r="UVK37" s="45"/>
      <c r="UVL37" s="45"/>
      <c r="UVM37" s="45"/>
      <c r="UVN37" s="45"/>
      <c r="UVO37" s="45"/>
      <c r="UVP37" s="45"/>
      <c r="UVQ37" s="45"/>
      <c r="UVR37" s="45"/>
      <c r="UVS37" s="45"/>
      <c r="UVT37" s="45"/>
      <c r="UVU37" s="45"/>
      <c r="UVV37" s="45"/>
      <c r="UVW37" s="45"/>
      <c r="UVX37" s="45"/>
      <c r="UVY37" s="45"/>
      <c r="UVZ37" s="45"/>
      <c r="UWA37" s="45"/>
      <c r="UWB37" s="45"/>
      <c r="UWC37" s="45"/>
      <c r="UWD37" s="45"/>
      <c r="UWE37" s="45"/>
      <c r="UWF37" s="45"/>
      <c r="UWG37" s="45"/>
      <c r="UWH37" s="45"/>
      <c r="UWI37" s="45"/>
      <c r="UWJ37" s="45"/>
      <c r="UWK37" s="45"/>
      <c r="UWL37" s="45"/>
      <c r="UWM37" s="45"/>
      <c r="UWN37" s="45"/>
      <c r="UWO37" s="45"/>
      <c r="UWP37" s="45"/>
      <c r="UWQ37" s="45"/>
      <c r="UWR37" s="45"/>
      <c r="UWS37" s="45"/>
      <c r="UWT37" s="45"/>
      <c r="UWU37" s="45"/>
      <c r="UWV37" s="45"/>
      <c r="UWW37" s="45"/>
      <c r="UWX37" s="45"/>
      <c r="UWY37" s="45"/>
      <c r="UWZ37" s="45"/>
      <c r="UXA37" s="45"/>
      <c r="UXB37" s="45"/>
      <c r="UXC37" s="45"/>
      <c r="UXD37" s="45"/>
      <c r="UXE37" s="45"/>
      <c r="UXF37" s="45"/>
      <c r="UXG37" s="45"/>
      <c r="UXH37" s="45"/>
      <c r="UXI37" s="45"/>
      <c r="UXJ37" s="45"/>
      <c r="UXK37" s="45"/>
      <c r="UXL37" s="45"/>
      <c r="UXM37" s="45"/>
      <c r="UXN37" s="45"/>
      <c r="UXO37" s="45"/>
      <c r="UXP37" s="45"/>
      <c r="UXQ37" s="45"/>
      <c r="UXR37" s="45"/>
      <c r="UXS37" s="45"/>
      <c r="UXT37" s="45"/>
      <c r="UXU37" s="45"/>
      <c r="UXV37" s="45"/>
      <c r="UXW37" s="45"/>
      <c r="UXX37" s="45"/>
      <c r="UXY37" s="45"/>
      <c r="UXZ37" s="45"/>
      <c r="UYA37" s="45"/>
      <c r="UYB37" s="45"/>
      <c r="UYC37" s="45"/>
      <c r="UYD37" s="45"/>
      <c r="UYE37" s="45"/>
      <c r="UYF37" s="45"/>
      <c r="UYG37" s="45"/>
      <c r="UYH37" s="45"/>
      <c r="UYI37" s="45"/>
      <c r="UYJ37" s="45"/>
      <c r="UYK37" s="45"/>
      <c r="UYL37" s="45"/>
      <c r="UYM37" s="45"/>
      <c r="UYN37" s="45"/>
      <c r="UYO37" s="45"/>
      <c r="UYP37" s="45"/>
      <c r="UYQ37" s="45"/>
      <c r="UYR37" s="45"/>
      <c r="UYS37" s="45"/>
      <c r="UYT37" s="45"/>
      <c r="UYU37" s="45"/>
      <c r="UYV37" s="45"/>
      <c r="UYW37" s="45"/>
      <c r="UYX37" s="45"/>
      <c r="UYY37" s="45"/>
      <c r="UYZ37" s="45"/>
      <c r="UZA37" s="45"/>
      <c r="UZB37" s="45"/>
      <c r="UZC37" s="45"/>
      <c r="UZD37" s="45"/>
      <c r="UZE37" s="45"/>
      <c r="UZF37" s="45"/>
      <c r="UZG37" s="45"/>
      <c r="UZH37" s="45"/>
      <c r="UZI37" s="45"/>
      <c r="UZJ37" s="45"/>
      <c r="UZK37" s="45"/>
      <c r="UZL37" s="45"/>
      <c r="UZM37" s="45"/>
      <c r="UZN37" s="45"/>
      <c r="UZO37" s="45"/>
      <c r="UZP37" s="45"/>
      <c r="UZQ37" s="45"/>
      <c r="UZR37" s="45"/>
      <c r="UZS37" s="45"/>
      <c r="UZT37" s="45"/>
      <c r="UZU37" s="45"/>
      <c r="UZV37" s="45"/>
      <c r="UZW37" s="45"/>
      <c r="UZX37" s="45"/>
      <c r="UZY37" s="45"/>
      <c r="UZZ37" s="45"/>
      <c r="VAA37" s="45"/>
      <c r="VAB37" s="45"/>
      <c r="VAC37" s="45"/>
      <c r="VAD37" s="45"/>
      <c r="VAE37" s="45"/>
      <c r="VAF37" s="45"/>
      <c r="VAG37" s="45"/>
      <c r="VAH37" s="45"/>
      <c r="VAI37" s="45"/>
      <c r="VAJ37" s="45"/>
      <c r="VAK37" s="45"/>
      <c r="VAL37" s="45"/>
      <c r="VAM37" s="45"/>
      <c r="VAN37" s="45"/>
      <c r="VAO37" s="45"/>
      <c r="VAP37" s="45"/>
      <c r="VAQ37" s="45"/>
      <c r="VAR37" s="45"/>
      <c r="VAS37" s="45"/>
      <c r="VAT37" s="45"/>
      <c r="VAU37" s="45"/>
      <c r="VAV37" s="45"/>
      <c r="VAW37" s="45"/>
      <c r="VAX37" s="45"/>
      <c r="VAY37" s="45"/>
      <c r="VAZ37" s="45"/>
      <c r="VBA37" s="45"/>
      <c r="VBB37" s="45"/>
      <c r="VBC37" s="45"/>
      <c r="VBD37" s="45"/>
      <c r="VBE37" s="45"/>
      <c r="VBF37" s="45"/>
      <c r="VBG37" s="45"/>
      <c r="VBH37" s="45"/>
      <c r="VBI37" s="45"/>
      <c r="VBJ37" s="45"/>
      <c r="VBK37" s="45"/>
      <c r="VBL37" s="45"/>
      <c r="VBM37" s="45"/>
      <c r="VBN37" s="45"/>
      <c r="VBO37" s="45"/>
      <c r="VBP37" s="45"/>
      <c r="VBQ37" s="45"/>
      <c r="VBR37" s="45"/>
      <c r="VBS37" s="45"/>
      <c r="VBT37" s="45"/>
      <c r="VBU37" s="45"/>
      <c r="VBV37" s="45"/>
      <c r="VBW37" s="45"/>
      <c r="VBX37" s="45"/>
      <c r="VBY37" s="45"/>
      <c r="VBZ37" s="45"/>
      <c r="VCA37" s="45"/>
      <c r="VCB37" s="45"/>
      <c r="VCC37" s="45"/>
      <c r="VCD37" s="45"/>
      <c r="VCE37" s="45"/>
      <c r="VCF37" s="45"/>
      <c r="VCG37" s="45"/>
      <c r="VCH37" s="45"/>
      <c r="VCI37" s="45"/>
      <c r="VCJ37" s="45"/>
      <c r="VCK37" s="45"/>
      <c r="VCL37" s="45"/>
      <c r="VCM37" s="45"/>
      <c r="VCN37" s="45"/>
      <c r="VCO37" s="45"/>
      <c r="VCP37" s="45"/>
      <c r="VCQ37" s="45"/>
      <c r="VCR37" s="45"/>
      <c r="VCS37" s="45"/>
      <c r="VCT37" s="45"/>
      <c r="VCU37" s="45"/>
      <c r="VCV37" s="45"/>
      <c r="VCW37" s="45"/>
      <c r="VCX37" s="45"/>
      <c r="VCY37" s="45"/>
      <c r="VCZ37" s="45"/>
      <c r="VDA37" s="45"/>
      <c r="VDB37" s="45"/>
      <c r="VDC37" s="45"/>
      <c r="VDD37" s="45"/>
      <c r="VDE37" s="45"/>
      <c r="VDF37" s="45"/>
      <c r="VDG37" s="45"/>
      <c r="VDH37" s="45"/>
      <c r="VDI37" s="45"/>
      <c r="VDJ37" s="45"/>
      <c r="VDK37" s="45"/>
      <c r="VDL37" s="45"/>
      <c r="VDM37" s="45"/>
      <c r="VDN37" s="45"/>
      <c r="VDO37" s="45"/>
      <c r="VDP37" s="45"/>
      <c r="VDQ37" s="45"/>
      <c r="VDR37" s="45"/>
      <c r="VDS37" s="45"/>
      <c r="VDT37" s="45"/>
      <c r="VDU37" s="45"/>
      <c r="VDV37" s="45"/>
      <c r="VDW37" s="45"/>
      <c r="VDX37" s="45"/>
      <c r="VDY37" s="45"/>
      <c r="VDZ37" s="45"/>
      <c r="VEA37" s="45"/>
      <c r="VEB37" s="45"/>
      <c r="VEC37" s="45"/>
      <c r="VED37" s="45"/>
      <c r="VEE37" s="45"/>
      <c r="VEF37" s="45"/>
      <c r="VEG37" s="45"/>
      <c r="VEH37" s="45"/>
      <c r="VEI37" s="45"/>
      <c r="VEJ37" s="45"/>
      <c r="VEK37" s="45"/>
      <c r="VEL37" s="45"/>
      <c r="VEM37" s="45"/>
      <c r="VEN37" s="45"/>
      <c r="VEO37" s="45"/>
      <c r="VEP37" s="45"/>
      <c r="VEQ37" s="45"/>
      <c r="VER37" s="45"/>
      <c r="VES37" s="45"/>
      <c r="VET37" s="45"/>
      <c r="VEU37" s="45"/>
      <c r="VEV37" s="45"/>
      <c r="VEW37" s="45"/>
      <c r="VEX37" s="45"/>
      <c r="VEY37" s="45"/>
      <c r="VEZ37" s="45"/>
      <c r="VFA37" s="45"/>
      <c r="VFB37" s="45"/>
      <c r="VFC37" s="45"/>
      <c r="VFD37" s="45"/>
      <c r="VFE37" s="45"/>
      <c r="VFF37" s="45"/>
      <c r="VFG37" s="45"/>
      <c r="VFH37" s="45"/>
      <c r="VFI37" s="45"/>
      <c r="VFJ37" s="45"/>
      <c r="VFK37" s="45"/>
      <c r="VFL37" s="45"/>
      <c r="VFM37" s="45"/>
      <c r="VFN37" s="45"/>
      <c r="VFO37" s="45"/>
      <c r="VFP37" s="45"/>
      <c r="VFQ37" s="45"/>
      <c r="VFR37" s="45"/>
      <c r="VFS37" s="45"/>
      <c r="VFT37" s="45"/>
      <c r="VFU37" s="45"/>
      <c r="VFV37" s="45"/>
      <c r="VFW37" s="45"/>
      <c r="VFX37" s="45"/>
      <c r="VFY37" s="45"/>
      <c r="VFZ37" s="45"/>
      <c r="VGA37" s="45"/>
      <c r="VGB37" s="45"/>
      <c r="VGC37" s="45"/>
      <c r="VGD37" s="45"/>
      <c r="VGE37" s="45"/>
      <c r="VGF37" s="45"/>
      <c r="VGG37" s="45"/>
      <c r="VGH37" s="45"/>
      <c r="VGI37" s="45"/>
      <c r="VGJ37" s="45"/>
      <c r="VGK37" s="45"/>
      <c r="VGL37" s="45"/>
      <c r="VGM37" s="45"/>
      <c r="VGN37" s="45"/>
      <c r="VGO37" s="45"/>
      <c r="VGP37" s="45"/>
      <c r="VGQ37" s="45"/>
      <c r="VGR37" s="45"/>
      <c r="VGS37" s="45"/>
      <c r="VGT37" s="45"/>
      <c r="VGU37" s="45"/>
      <c r="VGV37" s="45"/>
      <c r="VGW37" s="45"/>
      <c r="VGX37" s="45"/>
      <c r="VGY37" s="45"/>
      <c r="VGZ37" s="45"/>
      <c r="VHA37" s="45"/>
      <c r="VHB37" s="45"/>
      <c r="VHC37" s="45"/>
      <c r="VHD37" s="45"/>
      <c r="VHE37" s="45"/>
      <c r="VHF37" s="45"/>
      <c r="VHG37" s="45"/>
      <c r="VHH37" s="45"/>
      <c r="VHI37" s="45"/>
      <c r="VHJ37" s="45"/>
      <c r="VHK37" s="45"/>
      <c r="VHL37" s="45"/>
      <c r="VHM37" s="45"/>
      <c r="VHN37" s="45"/>
      <c r="VHO37" s="45"/>
      <c r="VHP37" s="45"/>
      <c r="VHQ37" s="45"/>
      <c r="VHR37" s="45"/>
      <c r="VHS37" s="45"/>
      <c r="VHT37" s="45"/>
      <c r="VHU37" s="45"/>
      <c r="VHV37" s="45"/>
      <c r="VHW37" s="45"/>
      <c r="VHX37" s="45"/>
      <c r="VHY37" s="45"/>
      <c r="VHZ37" s="45"/>
      <c r="VIA37" s="45"/>
      <c r="VIB37" s="45"/>
      <c r="VIC37" s="45"/>
      <c r="VID37" s="45"/>
      <c r="VIE37" s="45"/>
      <c r="VIF37" s="45"/>
      <c r="VIG37" s="45"/>
      <c r="VIH37" s="45"/>
      <c r="VII37" s="45"/>
      <c r="VIJ37" s="45"/>
      <c r="VIK37" s="45"/>
      <c r="VIL37" s="45"/>
      <c r="VIM37" s="45"/>
      <c r="VIN37" s="45"/>
      <c r="VIO37" s="45"/>
      <c r="VIP37" s="45"/>
      <c r="VIQ37" s="45"/>
      <c r="VIR37" s="45"/>
      <c r="VIS37" s="45"/>
      <c r="VIT37" s="45"/>
      <c r="VIU37" s="45"/>
      <c r="VIV37" s="45"/>
      <c r="VIW37" s="45"/>
      <c r="VIX37" s="45"/>
      <c r="VIY37" s="45"/>
      <c r="VIZ37" s="45"/>
      <c r="VJA37" s="45"/>
      <c r="VJB37" s="45"/>
      <c r="VJC37" s="45"/>
      <c r="VJD37" s="45"/>
      <c r="VJE37" s="45"/>
      <c r="VJF37" s="45"/>
      <c r="VJG37" s="45"/>
      <c r="VJH37" s="45"/>
      <c r="VJI37" s="45"/>
      <c r="VJJ37" s="45"/>
      <c r="VJK37" s="45"/>
      <c r="VJL37" s="45"/>
      <c r="VJM37" s="45"/>
      <c r="VJN37" s="45"/>
      <c r="VJO37" s="45"/>
      <c r="VJP37" s="45"/>
      <c r="VJQ37" s="45"/>
      <c r="VJR37" s="45"/>
      <c r="VJS37" s="45"/>
      <c r="VJT37" s="45"/>
      <c r="VJU37" s="45"/>
      <c r="VJV37" s="45"/>
      <c r="VJW37" s="45"/>
      <c r="VJX37" s="45"/>
      <c r="VJY37" s="45"/>
      <c r="VJZ37" s="45"/>
      <c r="VKA37" s="45"/>
      <c r="VKB37" s="45"/>
      <c r="VKC37" s="45"/>
      <c r="VKD37" s="45"/>
      <c r="VKE37" s="45"/>
      <c r="VKF37" s="45"/>
      <c r="VKG37" s="45"/>
      <c r="VKH37" s="45"/>
      <c r="VKI37" s="45"/>
      <c r="VKJ37" s="45"/>
      <c r="VKK37" s="45"/>
      <c r="VKL37" s="45"/>
      <c r="VKM37" s="45"/>
      <c r="VKN37" s="45"/>
      <c r="VKO37" s="45"/>
      <c r="VKP37" s="45"/>
      <c r="VKQ37" s="45"/>
      <c r="VKR37" s="45"/>
      <c r="VKS37" s="45"/>
      <c r="VKT37" s="45"/>
      <c r="VKU37" s="45"/>
      <c r="VKV37" s="45"/>
      <c r="VKW37" s="45"/>
      <c r="VKX37" s="45"/>
      <c r="VKY37" s="45"/>
      <c r="VKZ37" s="45"/>
      <c r="VLA37" s="45"/>
      <c r="VLB37" s="45"/>
      <c r="VLC37" s="45"/>
      <c r="VLD37" s="45"/>
      <c r="VLE37" s="45"/>
      <c r="VLF37" s="45"/>
      <c r="VLG37" s="45"/>
      <c r="VLH37" s="45"/>
      <c r="VLI37" s="45"/>
      <c r="VLJ37" s="45"/>
      <c r="VLK37" s="45"/>
      <c r="VLL37" s="45"/>
      <c r="VLM37" s="45"/>
      <c r="VLN37" s="45"/>
      <c r="VLO37" s="45"/>
      <c r="VLP37" s="45"/>
      <c r="VLQ37" s="45"/>
      <c r="VLR37" s="45"/>
      <c r="VLS37" s="45"/>
      <c r="VLT37" s="45"/>
      <c r="VLU37" s="45"/>
      <c r="VLV37" s="45"/>
      <c r="VLW37" s="45"/>
      <c r="VLX37" s="45"/>
      <c r="VLY37" s="45"/>
      <c r="VLZ37" s="45"/>
      <c r="VMA37" s="45"/>
      <c r="VMB37" s="45"/>
      <c r="VMC37" s="45"/>
      <c r="VMD37" s="45"/>
      <c r="VME37" s="45"/>
      <c r="VMF37" s="45"/>
      <c r="VMG37" s="45"/>
      <c r="VMH37" s="45"/>
      <c r="VMI37" s="45"/>
      <c r="VMJ37" s="45"/>
      <c r="VMK37" s="45"/>
      <c r="VML37" s="45"/>
      <c r="VMM37" s="45"/>
      <c r="VMN37" s="45"/>
      <c r="VMO37" s="45"/>
      <c r="VMP37" s="45"/>
      <c r="VMQ37" s="45"/>
      <c r="VMR37" s="45"/>
      <c r="VMS37" s="45"/>
      <c r="VMT37" s="45"/>
      <c r="VMU37" s="45"/>
      <c r="VMV37" s="45"/>
      <c r="VMW37" s="45"/>
      <c r="VMX37" s="45"/>
      <c r="VMY37" s="45"/>
      <c r="VMZ37" s="45"/>
      <c r="VNA37" s="45"/>
      <c r="VNB37" s="45"/>
      <c r="VNC37" s="45"/>
      <c r="VND37" s="45"/>
      <c r="VNE37" s="45"/>
      <c r="VNF37" s="45"/>
      <c r="VNG37" s="45"/>
      <c r="VNH37" s="45"/>
      <c r="VNI37" s="45"/>
      <c r="VNJ37" s="45"/>
      <c r="VNK37" s="45"/>
      <c r="VNL37" s="45"/>
      <c r="VNM37" s="45"/>
      <c r="VNN37" s="45"/>
      <c r="VNO37" s="45"/>
      <c r="VNP37" s="45"/>
      <c r="VNQ37" s="45"/>
      <c r="VNR37" s="45"/>
      <c r="VNS37" s="45"/>
      <c r="VNT37" s="45"/>
      <c r="VNU37" s="45"/>
      <c r="VNV37" s="45"/>
      <c r="VNW37" s="45"/>
      <c r="VNX37" s="45"/>
      <c r="VNY37" s="45"/>
      <c r="VNZ37" s="45"/>
      <c r="VOA37" s="45"/>
      <c r="VOB37" s="45"/>
      <c r="VOC37" s="45"/>
      <c r="VOD37" s="45"/>
      <c r="VOE37" s="45"/>
      <c r="VOF37" s="45"/>
      <c r="VOG37" s="45"/>
      <c r="VOH37" s="45"/>
      <c r="VOI37" s="45"/>
      <c r="VOJ37" s="45"/>
      <c r="VOK37" s="45"/>
      <c r="VOL37" s="45"/>
      <c r="VOM37" s="45"/>
      <c r="VON37" s="45"/>
      <c r="VOO37" s="45"/>
      <c r="VOP37" s="45"/>
      <c r="VOQ37" s="45"/>
      <c r="VOR37" s="45"/>
      <c r="VOS37" s="45"/>
      <c r="VOT37" s="45"/>
      <c r="VOU37" s="45"/>
      <c r="VOV37" s="45"/>
      <c r="VOW37" s="45"/>
      <c r="VOX37" s="45"/>
      <c r="VOY37" s="45"/>
      <c r="VOZ37" s="45"/>
      <c r="VPA37" s="45"/>
      <c r="VPB37" s="45"/>
      <c r="VPC37" s="45"/>
      <c r="VPD37" s="45"/>
      <c r="VPE37" s="45"/>
      <c r="VPF37" s="45"/>
      <c r="VPG37" s="45"/>
      <c r="VPH37" s="45"/>
      <c r="VPI37" s="45"/>
      <c r="VPJ37" s="45"/>
      <c r="VPK37" s="45"/>
      <c r="VPL37" s="45"/>
      <c r="VPM37" s="45"/>
      <c r="VPN37" s="45"/>
      <c r="VPO37" s="45"/>
      <c r="VPP37" s="45"/>
      <c r="VPQ37" s="45"/>
      <c r="VPR37" s="45"/>
      <c r="VPS37" s="45"/>
      <c r="VPT37" s="45"/>
      <c r="VPU37" s="45"/>
      <c r="VPV37" s="45"/>
      <c r="VPW37" s="45"/>
      <c r="VPX37" s="45"/>
      <c r="VPY37" s="45"/>
      <c r="VPZ37" s="45"/>
      <c r="VQA37" s="45"/>
      <c r="VQB37" s="45"/>
      <c r="VQC37" s="45"/>
      <c r="VQD37" s="45"/>
      <c r="VQE37" s="45"/>
      <c r="VQF37" s="45"/>
      <c r="VQG37" s="45"/>
      <c r="VQH37" s="45"/>
      <c r="VQI37" s="45"/>
      <c r="VQJ37" s="45"/>
      <c r="VQK37" s="45"/>
      <c r="VQL37" s="45"/>
      <c r="VQM37" s="45"/>
      <c r="VQN37" s="45"/>
      <c r="VQO37" s="45"/>
      <c r="VQP37" s="45"/>
      <c r="VQQ37" s="45"/>
      <c r="VQR37" s="45"/>
      <c r="VQS37" s="45"/>
      <c r="VQT37" s="45"/>
      <c r="VQU37" s="45"/>
      <c r="VQV37" s="45"/>
      <c r="VQW37" s="45"/>
      <c r="VQX37" s="45"/>
      <c r="VQY37" s="45"/>
      <c r="VQZ37" s="45"/>
      <c r="VRA37" s="45"/>
      <c r="VRB37" s="45"/>
      <c r="VRC37" s="45"/>
      <c r="VRD37" s="45"/>
      <c r="VRE37" s="45"/>
      <c r="VRF37" s="45"/>
      <c r="VRG37" s="45"/>
      <c r="VRH37" s="45"/>
      <c r="VRI37" s="45"/>
      <c r="VRJ37" s="45"/>
      <c r="VRK37" s="45"/>
      <c r="VRL37" s="45"/>
      <c r="VRM37" s="45"/>
      <c r="VRN37" s="45"/>
      <c r="VRO37" s="45"/>
      <c r="VRP37" s="45"/>
      <c r="VRQ37" s="45"/>
      <c r="VRR37" s="45"/>
      <c r="VRS37" s="45"/>
      <c r="VRT37" s="45"/>
      <c r="VRU37" s="45"/>
      <c r="VRV37" s="45"/>
      <c r="VRW37" s="45"/>
      <c r="VRX37" s="45"/>
      <c r="VRY37" s="45"/>
      <c r="VRZ37" s="45"/>
      <c r="VSA37" s="45"/>
      <c r="VSB37" s="45"/>
      <c r="VSC37" s="45"/>
      <c r="VSD37" s="45"/>
      <c r="VSE37" s="45"/>
      <c r="VSF37" s="45"/>
      <c r="VSG37" s="45"/>
      <c r="VSH37" s="45"/>
      <c r="VSI37" s="45"/>
      <c r="VSJ37" s="45"/>
      <c r="VSK37" s="45"/>
      <c r="VSL37" s="45"/>
      <c r="VSM37" s="45"/>
      <c r="VSN37" s="45"/>
      <c r="VSO37" s="45"/>
      <c r="VSP37" s="45"/>
      <c r="VSQ37" s="45"/>
      <c r="VSR37" s="45"/>
      <c r="VSS37" s="45"/>
      <c r="VST37" s="45"/>
      <c r="VSU37" s="45"/>
      <c r="VSV37" s="45"/>
      <c r="VSW37" s="45"/>
      <c r="VSX37" s="45"/>
      <c r="VSY37" s="45"/>
      <c r="VSZ37" s="45"/>
      <c r="VTA37" s="45"/>
      <c r="VTB37" s="45"/>
      <c r="VTC37" s="45"/>
      <c r="VTD37" s="45"/>
      <c r="VTE37" s="45"/>
      <c r="VTF37" s="45"/>
      <c r="VTG37" s="45"/>
      <c r="VTH37" s="45"/>
      <c r="VTI37" s="45"/>
      <c r="VTJ37" s="45"/>
      <c r="VTK37" s="45"/>
      <c r="VTL37" s="45"/>
      <c r="VTM37" s="45"/>
      <c r="VTN37" s="45"/>
      <c r="VTO37" s="45"/>
      <c r="VTP37" s="45"/>
      <c r="VTQ37" s="45"/>
      <c r="VTR37" s="45"/>
      <c r="VTS37" s="45"/>
      <c r="VTT37" s="45"/>
      <c r="VTU37" s="45"/>
      <c r="VTV37" s="45"/>
      <c r="VTW37" s="45"/>
      <c r="VTX37" s="45"/>
      <c r="VTY37" s="45"/>
      <c r="VTZ37" s="45"/>
      <c r="VUA37" s="45"/>
      <c r="VUB37" s="45"/>
      <c r="VUC37" s="45"/>
      <c r="VUD37" s="45"/>
      <c r="VUE37" s="45"/>
      <c r="VUF37" s="45"/>
      <c r="VUG37" s="45"/>
      <c r="VUH37" s="45"/>
      <c r="VUI37" s="45"/>
      <c r="VUJ37" s="45"/>
      <c r="VUK37" s="45"/>
      <c r="VUL37" s="45"/>
      <c r="VUM37" s="45"/>
      <c r="VUN37" s="45"/>
      <c r="VUO37" s="45"/>
      <c r="VUP37" s="45"/>
      <c r="VUQ37" s="45"/>
      <c r="VUR37" s="45"/>
      <c r="VUS37" s="45"/>
      <c r="VUT37" s="45"/>
      <c r="VUU37" s="45"/>
      <c r="VUV37" s="45"/>
      <c r="VUW37" s="45"/>
      <c r="VUX37" s="45"/>
      <c r="VUY37" s="45"/>
      <c r="VUZ37" s="45"/>
      <c r="VVA37" s="45"/>
      <c r="VVB37" s="45"/>
      <c r="VVC37" s="45"/>
      <c r="VVD37" s="45"/>
      <c r="VVE37" s="45"/>
      <c r="VVF37" s="45"/>
      <c r="VVG37" s="45"/>
      <c r="VVH37" s="45"/>
      <c r="VVI37" s="45"/>
      <c r="VVJ37" s="45"/>
      <c r="VVK37" s="45"/>
      <c r="VVL37" s="45"/>
      <c r="VVM37" s="45"/>
      <c r="VVN37" s="45"/>
      <c r="VVO37" s="45"/>
      <c r="VVP37" s="45"/>
      <c r="VVQ37" s="45"/>
      <c r="VVR37" s="45"/>
      <c r="VVS37" s="45"/>
      <c r="VVT37" s="45"/>
      <c r="VVU37" s="45"/>
      <c r="VVV37" s="45"/>
      <c r="VVW37" s="45"/>
      <c r="VVX37" s="45"/>
      <c r="VVY37" s="45"/>
      <c r="VVZ37" s="45"/>
      <c r="VWA37" s="45"/>
      <c r="VWB37" s="45"/>
      <c r="VWC37" s="45"/>
      <c r="VWD37" s="45"/>
      <c r="VWE37" s="45"/>
      <c r="VWF37" s="45"/>
      <c r="VWG37" s="45"/>
      <c r="VWH37" s="45"/>
      <c r="VWI37" s="45"/>
      <c r="VWJ37" s="45"/>
      <c r="VWK37" s="45"/>
      <c r="VWL37" s="45"/>
      <c r="VWM37" s="45"/>
      <c r="VWN37" s="45"/>
      <c r="VWO37" s="45"/>
      <c r="VWP37" s="45"/>
      <c r="VWQ37" s="45"/>
      <c r="VWR37" s="45"/>
      <c r="VWS37" s="45"/>
      <c r="VWT37" s="45"/>
      <c r="VWU37" s="45"/>
      <c r="VWV37" s="45"/>
      <c r="VWW37" s="45"/>
      <c r="VWX37" s="45"/>
      <c r="VWY37" s="45"/>
      <c r="VWZ37" s="45"/>
      <c r="VXA37" s="45"/>
      <c r="VXB37" s="45"/>
      <c r="VXC37" s="45"/>
      <c r="VXD37" s="45"/>
      <c r="VXE37" s="45"/>
      <c r="VXF37" s="45"/>
      <c r="VXG37" s="45"/>
      <c r="VXH37" s="45"/>
      <c r="VXI37" s="45"/>
      <c r="VXJ37" s="45"/>
      <c r="VXK37" s="45"/>
      <c r="VXL37" s="45"/>
      <c r="VXM37" s="45"/>
      <c r="VXN37" s="45"/>
      <c r="VXO37" s="45"/>
      <c r="VXP37" s="45"/>
      <c r="VXQ37" s="45"/>
      <c r="VXR37" s="45"/>
      <c r="VXS37" s="45"/>
      <c r="VXT37" s="45"/>
      <c r="VXU37" s="45"/>
      <c r="VXV37" s="45"/>
      <c r="VXW37" s="45"/>
      <c r="VXX37" s="45"/>
      <c r="VXY37" s="45"/>
      <c r="VXZ37" s="45"/>
      <c r="VYA37" s="45"/>
      <c r="VYB37" s="45"/>
      <c r="VYC37" s="45"/>
      <c r="VYD37" s="45"/>
      <c r="VYE37" s="45"/>
      <c r="VYF37" s="45"/>
      <c r="VYG37" s="45"/>
      <c r="VYH37" s="45"/>
      <c r="VYI37" s="45"/>
      <c r="VYJ37" s="45"/>
      <c r="VYK37" s="45"/>
      <c r="VYL37" s="45"/>
      <c r="VYM37" s="45"/>
      <c r="VYN37" s="45"/>
      <c r="VYO37" s="45"/>
      <c r="VYP37" s="45"/>
      <c r="VYQ37" s="45"/>
      <c r="VYR37" s="45"/>
      <c r="VYS37" s="45"/>
      <c r="VYT37" s="45"/>
      <c r="VYU37" s="45"/>
      <c r="VYV37" s="45"/>
      <c r="VYW37" s="45"/>
      <c r="VYX37" s="45"/>
      <c r="VYY37" s="45"/>
      <c r="VYZ37" s="45"/>
      <c r="VZA37" s="45"/>
      <c r="VZB37" s="45"/>
      <c r="VZC37" s="45"/>
      <c r="VZD37" s="45"/>
      <c r="VZE37" s="45"/>
      <c r="VZF37" s="45"/>
      <c r="VZG37" s="45"/>
      <c r="VZH37" s="45"/>
      <c r="VZI37" s="45"/>
      <c r="VZJ37" s="45"/>
      <c r="VZK37" s="45"/>
      <c r="VZL37" s="45"/>
      <c r="VZM37" s="45"/>
      <c r="VZN37" s="45"/>
      <c r="VZO37" s="45"/>
      <c r="VZP37" s="45"/>
      <c r="VZQ37" s="45"/>
      <c r="VZR37" s="45"/>
      <c r="VZS37" s="45"/>
      <c r="VZT37" s="45"/>
      <c r="VZU37" s="45"/>
      <c r="VZV37" s="45"/>
      <c r="VZW37" s="45"/>
      <c r="VZX37" s="45"/>
      <c r="VZY37" s="45"/>
      <c r="VZZ37" s="45"/>
      <c r="WAA37" s="45"/>
      <c r="WAB37" s="45"/>
      <c r="WAC37" s="45"/>
      <c r="WAD37" s="45"/>
      <c r="WAE37" s="45"/>
      <c r="WAF37" s="45"/>
      <c r="WAG37" s="45"/>
      <c r="WAH37" s="45"/>
      <c r="WAI37" s="45"/>
      <c r="WAJ37" s="45"/>
      <c r="WAK37" s="45"/>
      <c r="WAL37" s="45"/>
      <c r="WAM37" s="45"/>
      <c r="WAN37" s="45"/>
      <c r="WAO37" s="45"/>
      <c r="WAP37" s="45"/>
      <c r="WAQ37" s="45"/>
      <c r="WAR37" s="45"/>
      <c r="WAS37" s="45"/>
      <c r="WAT37" s="45"/>
      <c r="WAU37" s="45"/>
      <c r="WAV37" s="45"/>
      <c r="WAW37" s="45"/>
      <c r="WAX37" s="45"/>
      <c r="WAY37" s="45"/>
      <c r="WAZ37" s="45"/>
      <c r="WBA37" s="45"/>
      <c r="WBB37" s="45"/>
      <c r="WBC37" s="45"/>
      <c r="WBD37" s="45"/>
      <c r="WBE37" s="45"/>
      <c r="WBF37" s="45"/>
      <c r="WBG37" s="45"/>
      <c r="WBH37" s="45"/>
      <c r="WBI37" s="45"/>
      <c r="WBJ37" s="45"/>
      <c r="WBK37" s="45"/>
      <c r="WBL37" s="45"/>
      <c r="WBM37" s="45"/>
      <c r="WBN37" s="45"/>
      <c r="WBO37" s="45"/>
      <c r="WBP37" s="45"/>
      <c r="WBQ37" s="45"/>
      <c r="WBR37" s="45"/>
      <c r="WBS37" s="45"/>
      <c r="WBT37" s="45"/>
      <c r="WBU37" s="45"/>
      <c r="WBV37" s="45"/>
      <c r="WBW37" s="45"/>
      <c r="WBX37" s="45"/>
      <c r="WBY37" s="45"/>
      <c r="WBZ37" s="45"/>
      <c r="WCA37" s="45"/>
      <c r="WCB37" s="45"/>
      <c r="WCC37" s="45"/>
      <c r="WCD37" s="45"/>
      <c r="WCE37" s="45"/>
      <c r="WCF37" s="45"/>
      <c r="WCG37" s="45"/>
      <c r="WCH37" s="45"/>
      <c r="WCI37" s="45"/>
      <c r="WCJ37" s="45"/>
      <c r="WCK37" s="45"/>
      <c r="WCL37" s="45"/>
      <c r="WCM37" s="45"/>
      <c r="WCN37" s="45"/>
      <c r="WCO37" s="45"/>
      <c r="WCP37" s="45"/>
      <c r="WCQ37" s="45"/>
      <c r="WCR37" s="45"/>
      <c r="WCS37" s="45"/>
      <c r="WCT37" s="45"/>
      <c r="WCU37" s="45"/>
      <c r="WCV37" s="45"/>
      <c r="WCW37" s="45"/>
      <c r="WCX37" s="45"/>
      <c r="WCY37" s="45"/>
      <c r="WCZ37" s="45"/>
      <c r="WDA37" s="45"/>
      <c r="WDB37" s="45"/>
      <c r="WDC37" s="45"/>
      <c r="WDD37" s="45"/>
      <c r="WDE37" s="45"/>
      <c r="WDF37" s="45"/>
      <c r="WDG37" s="45"/>
      <c r="WDH37" s="45"/>
      <c r="WDI37" s="45"/>
      <c r="WDJ37" s="45"/>
      <c r="WDK37" s="45"/>
      <c r="WDL37" s="45"/>
      <c r="WDM37" s="45"/>
      <c r="WDN37" s="45"/>
      <c r="WDO37" s="45"/>
      <c r="WDP37" s="45"/>
      <c r="WDQ37" s="45"/>
      <c r="WDR37" s="45"/>
      <c r="WDS37" s="45"/>
      <c r="WDT37" s="45"/>
      <c r="WDU37" s="45"/>
      <c r="WDV37" s="45"/>
      <c r="WDW37" s="45"/>
      <c r="WDX37" s="45"/>
      <c r="WDY37" s="45"/>
      <c r="WDZ37" s="45"/>
      <c r="WEA37" s="45"/>
      <c r="WEB37" s="45"/>
      <c r="WEC37" s="45"/>
      <c r="WED37" s="45"/>
      <c r="WEE37" s="45"/>
      <c r="WEF37" s="45"/>
      <c r="WEG37" s="45"/>
      <c r="WEH37" s="45"/>
      <c r="WEI37" s="45"/>
      <c r="WEJ37" s="45"/>
      <c r="WEK37" s="45"/>
      <c r="WEL37" s="45"/>
      <c r="WEM37" s="45"/>
      <c r="WEN37" s="45"/>
      <c r="WEO37" s="45"/>
      <c r="WEP37" s="45"/>
      <c r="WEQ37" s="45"/>
      <c r="WER37" s="45"/>
      <c r="WES37" s="45"/>
      <c r="WET37" s="45"/>
      <c r="WEU37" s="45"/>
      <c r="WEV37" s="45"/>
      <c r="WEW37" s="45"/>
      <c r="WEX37" s="45"/>
      <c r="WEY37" s="45"/>
      <c r="WEZ37" s="45"/>
      <c r="WFA37" s="45"/>
      <c r="WFB37" s="45"/>
      <c r="WFC37" s="45"/>
      <c r="WFD37" s="45"/>
      <c r="WFE37" s="45"/>
      <c r="WFF37" s="45"/>
      <c r="WFG37" s="45"/>
      <c r="WFH37" s="45"/>
      <c r="WFI37" s="45"/>
      <c r="WFJ37" s="45"/>
      <c r="WFK37" s="45"/>
      <c r="WFL37" s="45"/>
      <c r="WFM37" s="45"/>
      <c r="WFN37" s="45"/>
      <c r="WFO37" s="45"/>
      <c r="WFP37" s="45"/>
      <c r="WFQ37" s="45"/>
      <c r="WFR37" s="45"/>
      <c r="WFS37" s="45"/>
      <c r="WFT37" s="45"/>
      <c r="WFU37" s="45"/>
      <c r="WFV37" s="45"/>
      <c r="WFW37" s="45"/>
      <c r="WFX37" s="45"/>
      <c r="WFY37" s="45"/>
      <c r="WFZ37" s="45"/>
      <c r="WGA37" s="45"/>
      <c r="WGB37" s="45"/>
      <c r="WGC37" s="45"/>
      <c r="WGD37" s="45"/>
      <c r="WGE37" s="45"/>
      <c r="WGF37" s="45"/>
      <c r="WGG37" s="45"/>
      <c r="WGH37" s="45"/>
      <c r="WGI37" s="45"/>
      <c r="WGJ37" s="45"/>
      <c r="WGK37" s="45"/>
      <c r="WGL37" s="45"/>
      <c r="WGM37" s="45"/>
      <c r="WGN37" s="45"/>
      <c r="WGO37" s="45"/>
      <c r="WGP37" s="45"/>
      <c r="WGQ37" s="45"/>
      <c r="WGR37" s="45"/>
      <c r="WGS37" s="45"/>
      <c r="WGT37" s="45"/>
      <c r="WGU37" s="45"/>
      <c r="WGV37" s="45"/>
      <c r="WGW37" s="45"/>
      <c r="WGX37" s="45"/>
      <c r="WGY37" s="45"/>
      <c r="WGZ37" s="45"/>
      <c r="WHA37" s="45"/>
      <c r="WHB37" s="45"/>
      <c r="WHC37" s="45"/>
      <c r="WHD37" s="45"/>
      <c r="WHE37" s="45"/>
      <c r="WHF37" s="45"/>
      <c r="WHG37" s="45"/>
      <c r="WHH37" s="45"/>
      <c r="WHI37" s="45"/>
      <c r="WHJ37" s="45"/>
      <c r="WHK37" s="45"/>
      <c r="WHL37" s="45"/>
      <c r="WHM37" s="45"/>
      <c r="WHN37" s="45"/>
      <c r="WHO37" s="45"/>
      <c r="WHP37" s="45"/>
      <c r="WHQ37" s="45"/>
      <c r="WHR37" s="45"/>
      <c r="WHS37" s="45"/>
      <c r="WHT37" s="45"/>
      <c r="WHU37" s="45"/>
      <c r="WHV37" s="45"/>
      <c r="WHW37" s="45"/>
      <c r="WHX37" s="45"/>
      <c r="WHY37" s="45"/>
      <c r="WHZ37" s="45"/>
      <c r="WIA37" s="45"/>
      <c r="WIB37" s="45"/>
      <c r="WIC37" s="45"/>
      <c r="WID37" s="45"/>
      <c r="WIE37" s="45"/>
      <c r="WIF37" s="45"/>
      <c r="WIG37" s="45"/>
      <c r="WIH37" s="45"/>
      <c r="WII37" s="45"/>
      <c r="WIJ37" s="45"/>
      <c r="WIK37" s="45"/>
      <c r="WIL37" s="45"/>
      <c r="WIM37" s="45"/>
      <c r="WIN37" s="45"/>
      <c r="WIO37" s="45"/>
      <c r="WIP37" s="45"/>
      <c r="WIQ37" s="45"/>
      <c r="WIR37" s="45"/>
      <c r="WIS37" s="45"/>
      <c r="WIT37" s="45"/>
      <c r="WIU37" s="45"/>
      <c r="WIV37" s="45"/>
      <c r="WIW37" s="45"/>
      <c r="WIX37" s="45"/>
      <c r="WIY37" s="45"/>
      <c r="WIZ37" s="45"/>
      <c r="WJA37" s="45"/>
      <c r="WJB37" s="45"/>
      <c r="WJC37" s="45"/>
      <c r="WJD37" s="45"/>
      <c r="WJE37" s="45"/>
      <c r="WJF37" s="45"/>
      <c r="WJG37" s="45"/>
      <c r="WJH37" s="45"/>
      <c r="WJI37" s="45"/>
      <c r="WJJ37" s="45"/>
      <c r="WJK37" s="45"/>
      <c r="WJL37" s="45"/>
      <c r="WJM37" s="45"/>
      <c r="WJN37" s="45"/>
      <c r="WJO37" s="45"/>
      <c r="WJP37" s="45"/>
      <c r="WJQ37" s="45"/>
      <c r="WJR37" s="45"/>
      <c r="WJS37" s="45"/>
      <c r="WJT37" s="45"/>
      <c r="WJU37" s="45"/>
      <c r="WJV37" s="45"/>
      <c r="WJW37" s="45"/>
      <c r="WJX37" s="45"/>
      <c r="WJY37" s="45"/>
      <c r="WJZ37" s="45"/>
      <c r="WKA37" s="45"/>
      <c r="WKB37" s="45"/>
      <c r="WKC37" s="45"/>
      <c r="WKD37" s="45"/>
      <c r="WKE37" s="45"/>
      <c r="WKF37" s="45"/>
      <c r="WKG37" s="45"/>
      <c r="WKH37" s="45"/>
      <c r="WKI37" s="45"/>
      <c r="WKJ37" s="45"/>
      <c r="WKK37" s="45"/>
      <c r="WKL37" s="45"/>
      <c r="WKM37" s="45"/>
      <c r="WKN37" s="45"/>
      <c r="WKO37" s="45"/>
      <c r="WKP37" s="45"/>
      <c r="WKQ37" s="45"/>
      <c r="WKR37" s="45"/>
      <c r="WKS37" s="45"/>
      <c r="WKT37" s="45"/>
      <c r="WKU37" s="45"/>
      <c r="WKV37" s="45"/>
      <c r="WKW37" s="45"/>
      <c r="WKX37" s="45"/>
      <c r="WKY37" s="45"/>
      <c r="WKZ37" s="45"/>
      <c r="WLA37" s="45"/>
      <c r="WLB37" s="45"/>
      <c r="WLC37" s="45"/>
      <c r="WLD37" s="45"/>
      <c r="WLE37" s="45"/>
      <c r="WLF37" s="45"/>
      <c r="WLG37" s="45"/>
      <c r="WLH37" s="45"/>
      <c r="WLI37" s="45"/>
      <c r="WLJ37" s="45"/>
      <c r="WLK37" s="45"/>
      <c r="WLL37" s="45"/>
      <c r="WLM37" s="45"/>
      <c r="WLN37" s="45"/>
      <c r="WLO37" s="45"/>
      <c r="WLP37" s="45"/>
      <c r="WLQ37" s="45"/>
      <c r="WLR37" s="45"/>
      <c r="WLS37" s="45"/>
      <c r="WLT37" s="45"/>
    </row>
    <row r="38" spans="1:15880" ht="406.5" customHeight="1">
      <c r="A38" s="148" t="s">
        <v>64</v>
      </c>
      <c r="B38" s="884" t="s">
        <v>65</v>
      </c>
      <c r="C38" s="884"/>
      <c r="D38" s="184" t="s">
        <v>74</v>
      </c>
      <c r="E38" s="876" t="s">
        <v>75</v>
      </c>
      <c r="F38" s="876"/>
      <c r="G38" s="876"/>
      <c r="H38" s="876"/>
      <c r="I38" s="876"/>
      <c r="J38" s="823" t="s">
        <v>1022</v>
      </c>
      <c r="K38" s="824"/>
      <c r="L38" s="881" t="s">
        <v>97</v>
      </c>
      <c r="M38" s="881"/>
      <c r="N38" s="881"/>
      <c r="O38" s="154" t="s">
        <v>99</v>
      </c>
      <c r="P38" s="883" t="s">
        <v>1027</v>
      </c>
      <c r="Q38" s="883"/>
      <c r="R38" s="883"/>
      <c r="S38" s="95" t="s">
        <v>155</v>
      </c>
      <c r="T38" s="82" t="s">
        <v>114</v>
      </c>
      <c r="U38" s="6">
        <v>1</v>
      </c>
      <c r="V38" s="317">
        <v>1</v>
      </c>
      <c r="W38" s="179">
        <f>AF38</f>
        <v>0.95579999999999998</v>
      </c>
      <c r="X38" s="411">
        <f>W38/V38</f>
        <v>0.95579999999999998</v>
      </c>
      <c r="Y38" s="42">
        <f t="shared" ref="Y38:Y39" si="0">X38</f>
        <v>0.95579999999999998</v>
      </c>
      <c r="AA38" s="376">
        <f t="shared" ref="AA38:AB39" si="1">V38</f>
        <v>1</v>
      </c>
      <c r="AB38" s="413">
        <f t="shared" si="1"/>
        <v>0.95579999999999998</v>
      </c>
      <c r="AC38" s="411">
        <f>AB38/AA38</f>
        <v>0.95579999999999998</v>
      </c>
      <c r="AD38" s="223">
        <f>AC38</f>
        <v>0.95579999999999998</v>
      </c>
      <c r="AE38" s="541">
        <v>1</v>
      </c>
      <c r="AF38" s="413">
        <v>0.95579999999999998</v>
      </c>
      <c r="AG38" s="543">
        <f>AF38/AE38</f>
        <v>0.95579999999999998</v>
      </c>
      <c r="AH38" s="223">
        <f>AG38</f>
        <v>0.95579999999999998</v>
      </c>
      <c r="AI38" s="221">
        <v>0</v>
      </c>
      <c r="AJ38" s="221">
        <v>0</v>
      </c>
      <c r="AK38" s="222">
        <v>0</v>
      </c>
      <c r="AL38" s="223">
        <f>AK38</f>
        <v>0</v>
      </c>
      <c r="AM38" s="221">
        <v>0</v>
      </c>
      <c r="AN38" s="221">
        <v>0</v>
      </c>
      <c r="AO38" s="222">
        <v>0</v>
      </c>
      <c r="AP38" s="223">
        <f>AO38</f>
        <v>0</v>
      </c>
    </row>
    <row r="39" spans="1:15880" ht="373.5" customHeight="1">
      <c r="A39" s="148" t="s">
        <v>64</v>
      </c>
      <c r="B39" s="884" t="s">
        <v>65</v>
      </c>
      <c r="C39" s="884"/>
      <c r="D39" s="184" t="s">
        <v>74</v>
      </c>
      <c r="E39" s="876" t="s">
        <v>75</v>
      </c>
      <c r="F39" s="876"/>
      <c r="G39" s="876"/>
      <c r="H39" s="876"/>
      <c r="I39" s="876"/>
      <c r="J39" s="823" t="s">
        <v>1023</v>
      </c>
      <c r="K39" s="824"/>
      <c r="L39" s="881" t="s">
        <v>97</v>
      </c>
      <c r="M39" s="881"/>
      <c r="N39" s="881"/>
      <c r="O39" s="154" t="s">
        <v>99</v>
      </c>
      <c r="P39" s="883" t="s">
        <v>1026</v>
      </c>
      <c r="Q39" s="883"/>
      <c r="R39" s="883"/>
      <c r="S39" s="95" t="s">
        <v>153</v>
      </c>
      <c r="T39" s="82" t="s">
        <v>114</v>
      </c>
      <c r="U39" s="6">
        <v>1</v>
      </c>
      <c r="V39" s="317">
        <v>1</v>
      </c>
      <c r="W39" s="179">
        <f>AF39</f>
        <v>0.94310000000000005</v>
      </c>
      <c r="X39" s="411">
        <f>W39/V39</f>
        <v>0.94310000000000005</v>
      </c>
      <c r="Y39" s="42">
        <f t="shared" si="0"/>
        <v>0.94310000000000005</v>
      </c>
      <c r="AA39" s="376">
        <f t="shared" si="1"/>
        <v>1</v>
      </c>
      <c r="AB39" s="413">
        <f t="shared" si="1"/>
        <v>0.94310000000000005</v>
      </c>
      <c r="AC39" s="411">
        <f>AB39/AA39</f>
        <v>0.94310000000000005</v>
      </c>
      <c r="AD39" s="223">
        <f>AC39</f>
        <v>0.94310000000000005</v>
      </c>
      <c r="AE39" s="541">
        <v>1</v>
      </c>
      <c r="AF39" s="413">
        <v>0.94310000000000005</v>
      </c>
      <c r="AG39" s="543">
        <f>AF39/AE39</f>
        <v>0.94310000000000005</v>
      </c>
      <c r="AH39" s="223">
        <f>AG39</f>
        <v>0.94310000000000005</v>
      </c>
      <c r="AI39" s="221">
        <v>0</v>
      </c>
      <c r="AJ39" s="221">
        <v>0</v>
      </c>
      <c r="AK39" s="222">
        <v>0</v>
      </c>
      <c r="AL39" s="223">
        <f>AK39</f>
        <v>0</v>
      </c>
      <c r="AM39" s="221">
        <v>0</v>
      </c>
      <c r="AN39" s="221">
        <v>0</v>
      </c>
      <c r="AO39" s="222">
        <v>0</v>
      </c>
      <c r="AP39" s="223">
        <f>AO39</f>
        <v>0</v>
      </c>
    </row>
    <row r="40" spans="1:15880" s="45" customFormat="1" ht="204" hidden="1" customHeight="1">
      <c r="A40" s="832"/>
      <c r="B40" s="833"/>
      <c r="C40" s="834"/>
      <c r="D40" s="835"/>
      <c r="E40" s="835"/>
      <c r="F40" s="836"/>
      <c r="G40" s="834"/>
      <c r="H40" s="835"/>
      <c r="I40" s="836"/>
      <c r="J40" s="834"/>
      <c r="K40" s="835"/>
      <c r="L40" s="836"/>
      <c r="M40" s="8"/>
      <c r="N40" s="8"/>
      <c r="O40" s="8"/>
      <c r="P40" s="837"/>
      <c r="Q40" s="837"/>
      <c r="R40" s="837"/>
      <c r="S40" s="837"/>
      <c r="T40" s="150"/>
      <c r="U40" s="24"/>
    </row>
    <row r="41" spans="1:15880" s="45" customFormat="1">
      <c r="A41" s="40"/>
      <c r="B41" s="40"/>
      <c r="C41" s="40"/>
      <c r="D41" s="40"/>
      <c r="E41" s="40"/>
      <c r="F41" s="40"/>
      <c r="G41" s="40"/>
      <c r="H41" s="40"/>
      <c r="I41" s="40"/>
      <c r="J41" s="40"/>
      <c r="K41" s="40"/>
      <c r="L41" s="40"/>
      <c r="M41" s="40"/>
      <c r="N41" s="40"/>
      <c r="O41" s="40"/>
      <c r="P41" s="40"/>
      <c r="Q41" s="40"/>
      <c r="R41" s="40"/>
      <c r="S41" s="87"/>
      <c r="T41" s="40"/>
      <c r="U41" s="40"/>
    </row>
    <row r="42" spans="1:15880">
      <c r="AA42" s="45"/>
    </row>
    <row r="43" spans="1:15880" ht="96.75" customHeight="1">
      <c r="A43" s="723" t="s">
        <v>159</v>
      </c>
      <c r="B43" s="723"/>
      <c r="C43" s="723"/>
      <c r="D43" s="723"/>
      <c r="E43" s="723"/>
      <c r="F43" s="723"/>
      <c r="G43" s="723"/>
      <c r="H43" s="723"/>
      <c r="I43" s="723"/>
      <c r="J43" s="723"/>
      <c r="K43" s="723"/>
      <c r="L43" s="723"/>
      <c r="M43" s="723"/>
      <c r="N43" s="723"/>
      <c r="O43" s="723"/>
      <c r="P43" s="723"/>
      <c r="Q43" s="723"/>
      <c r="R43" s="723"/>
      <c r="S43" s="723"/>
      <c r="T43" s="723"/>
      <c r="U43" s="723"/>
      <c r="V43" s="723"/>
      <c r="W43" s="723"/>
      <c r="X43" s="723"/>
      <c r="Y43" s="723"/>
      <c r="AA43" s="650" t="s">
        <v>714</v>
      </c>
      <c r="AB43" s="651"/>
      <c r="AC43" s="651"/>
      <c r="AD43" s="651"/>
      <c r="AE43" s="651"/>
      <c r="AF43" s="651"/>
      <c r="AG43" s="651"/>
      <c r="AH43" s="651"/>
      <c r="AI43" s="651"/>
      <c r="AJ43" s="651"/>
      <c r="AK43" s="651"/>
      <c r="AL43" s="651"/>
      <c r="AM43" s="651"/>
      <c r="AN43" s="651"/>
      <c r="AO43" s="651"/>
      <c r="AP43" s="652"/>
    </row>
    <row r="44" spans="1:15880" s="45" customFormat="1">
      <c r="A44" s="9"/>
      <c r="B44" s="9"/>
      <c r="C44" s="9"/>
      <c r="D44" s="9"/>
      <c r="E44" s="9"/>
      <c r="F44" s="9"/>
      <c r="G44" s="9"/>
      <c r="H44" s="9"/>
      <c r="I44" s="9"/>
      <c r="J44" s="9"/>
      <c r="K44" s="9"/>
      <c r="L44" s="9"/>
      <c r="M44" s="9"/>
      <c r="N44" s="9"/>
      <c r="O44" s="9"/>
      <c r="P44" s="9"/>
      <c r="Q44" s="9"/>
      <c r="R44" s="9"/>
      <c r="S44" s="89"/>
      <c r="T44" s="9"/>
      <c r="U44" s="9"/>
      <c r="AA44" s="46"/>
      <c r="AB44" s="46"/>
      <c r="AC44" s="46"/>
      <c r="AD44" s="46"/>
      <c r="AE44" s="46"/>
      <c r="AF44" s="46"/>
      <c r="AG44" s="46"/>
      <c r="AH44" s="46"/>
      <c r="AI44" s="46"/>
      <c r="AJ44" s="46"/>
      <c r="AK44" s="46"/>
      <c r="AL44" s="46"/>
      <c r="AM44" s="46"/>
      <c r="AN44" s="46"/>
      <c r="AO44" s="46"/>
      <c r="AP44" s="46"/>
    </row>
    <row r="45" spans="1:15880" s="28" customFormat="1" ht="120" customHeight="1">
      <c r="A45" s="839" t="s">
        <v>22</v>
      </c>
      <c r="B45" s="724" t="s">
        <v>81</v>
      </c>
      <c r="C45" s="724"/>
      <c r="D45" s="724" t="s">
        <v>112</v>
      </c>
      <c r="E45" s="724" t="s">
        <v>95</v>
      </c>
      <c r="F45" s="724" t="s">
        <v>85</v>
      </c>
      <c r="G45" s="724"/>
      <c r="H45" s="746" t="s">
        <v>26</v>
      </c>
      <c r="I45" s="747"/>
      <c r="J45" s="748"/>
      <c r="K45" s="724" t="s">
        <v>82</v>
      </c>
      <c r="L45" s="724" t="s">
        <v>83</v>
      </c>
      <c r="M45" s="724" t="s">
        <v>28</v>
      </c>
      <c r="N45" s="724" t="s">
        <v>108</v>
      </c>
      <c r="O45" s="724" t="s">
        <v>109</v>
      </c>
      <c r="P45" s="710" t="s">
        <v>110</v>
      </c>
      <c r="Q45" s="711"/>
      <c r="R45" s="712"/>
      <c r="S45" s="753" t="s">
        <v>152</v>
      </c>
      <c r="T45" s="736" t="s">
        <v>7</v>
      </c>
      <c r="U45" s="752" t="s">
        <v>623</v>
      </c>
      <c r="V45" s="819">
        <v>2019</v>
      </c>
      <c r="W45" s="819"/>
      <c r="X45" s="819"/>
      <c r="Y45" s="819"/>
      <c r="AA45" s="634" t="s">
        <v>713</v>
      </c>
      <c r="AB45" s="634"/>
      <c r="AC45" s="634"/>
      <c r="AD45" s="634"/>
      <c r="AE45" s="634" t="s">
        <v>715</v>
      </c>
      <c r="AF45" s="634"/>
      <c r="AG45" s="634"/>
      <c r="AH45" s="634"/>
      <c r="AI45" s="634" t="s">
        <v>716</v>
      </c>
      <c r="AJ45" s="634"/>
      <c r="AK45" s="634"/>
      <c r="AL45" s="634"/>
      <c r="AM45" s="634" t="s">
        <v>717</v>
      </c>
      <c r="AN45" s="634"/>
      <c r="AO45" s="634"/>
      <c r="AP45" s="634"/>
    </row>
    <row r="46" spans="1:15880" s="28" customFormat="1" ht="97.5" customHeight="1">
      <c r="A46" s="840"/>
      <c r="B46" s="724"/>
      <c r="C46" s="724"/>
      <c r="D46" s="724"/>
      <c r="E46" s="724"/>
      <c r="F46" s="724"/>
      <c r="G46" s="724"/>
      <c r="H46" s="749"/>
      <c r="I46" s="750"/>
      <c r="J46" s="751"/>
      <c r="K46" s="724"/>
      <c r="L46" s="724"/>
      <c r="M46" s="724"/>
      <c r="N46" s="724"/>
      <c r="O46" s="724"/>
      <c r="P46" s="713"/>
      <c r="Q46" s="714"/>
      <c r="R46" s="715"/>
      <c r="S46" s="754"/>
      <c r="T46" s="736"/>
      <c r="U46" s="752"/>
      <c r="V46" s="79" t="s">
        <v>11</v>
      </c>
      <c r="W46" s="79" t="s">
        <v>12</v>
      </c>
      <c r="X46" s="39" t="s">
        <v>9</v>
      </c>
      <c r="Y46" s="174" t="s">
        <v>10</v>
      </c>
      <c r="AA46" s="224" t="s">
        <v>13</v>
      </c>
      <c r="AB46" s="224" t="s">
        <v>14</v>
      </c>
      <c r="AC46" s="173" t="s">
        <v>9</v>
      </c>
      <c r="AD46" s="174" t="s">
        <v>10</v>
      </c>
      <c r="AE46" s="224" t="s">
        <v>13</v>
      </c>
      <c r="AF46" s="224" t="s">
        <v>14</v>
      </c>
      <c r="AG46" s="173" t="s">
        <v>9</v>
      </c>
      <c r="AH46" s="174" t="s">
        <v>10</v>
      </c>
      <c r="AI46" s="224" t="s">
        <v>13</v>
      </c>
      <c r="AJ46" s="224" t="s">
        <v>14</v>
      </c>
      <c r="AK46" s="173" t="s">
        <v>9</v>
      </c>
      <c r="AL46" s="174" t="s">
        <v>10</v>
      </c>
      <c r="AM46" s="224" t="s">
        <v>13</v>
      </c>
      <c r="AN46" s="224" t="s">
        <v>14</v>
      </c>
      <c r="AO46" s="173" t="s">
        <v>9</v>
      </c>
      <c r="AP46" s="174" t="s">
        <v>10</v>
      </c>
    </row>
    <row r="47" spans="1:15880" s="49" customFormat="1" ht="252.75" customHeight="1">
      <c r="A47" s="155" t="s">
        <v>74</v>
      </c>
      <c r="B47" s="888" t="s">
        <v>84</v>
      </c>
      <c r="C47" s="888"/>
      <c r="D47" s="474" t="s">
        <v>74</v>
      </c>
      <c r="E47" s="186" t="str">
        <f>+$J$17</f>
        <v>71 - Incrementar a un 90% la sostenibilidad del SIG en el Gobierno Distrital</v>
      </c>
      <c r="F47" s="863" t="s">
        <v>89</v>
      </c>
      <c r="G47" s="863"/>
      <c r="H47" s="864" t="s">
        <v>1642</v>
      </c>
      <c r="I47" s="864"/>
      <c r="J47" s="864"/>
      <c r="K47" s="294" t="d">
        <v>2019-05-23</v>
      </c>
      <c r="L47" s="535" t="d">
        <v>2019-06-26</v>
      </c>
      <c r="M47" s="539" t="s">
        <v>1643</v>
      </c>
      <c r="N47" s="128">
        <v>350017000</v>
      </c>
      <c r="O47" s="587">
        <v>350017000</v>
      </c>
      <c r="P47" s="642" t="s">
        <v>111</v>
      </c>
      <c r="Q47" s="643"/>
      <c r="R47" s="644"/>
      <c r="S47" s="95" t="s">
        <v>155</v>
      </c>
      <c r="T47" s="82" t="s">
        <v>58</v>
      </c>
      <c r="U47" s="337">
        <v>1</v>
      </c>
      <c r="V47" s="472">
        <v>1</v>
      </c>
      <c r="W47" s="472">
        <f>O47/N47</f>
        <v>1</v>
      </c>
      <c r="X47" s="473">
        <f t="shared" ref="X47" si="2">W47/V47</f>
        <v>1</v>
      </c>
      <c r="Y47" s="387">
        <f t="shared" ref="Y47" si="3">X47</f>
        <v>1</v>
      </c>
      <c r="AA47" s="221">
        <v>0</v>
      </c>
      <c r="AB47" s="221">
        <v>0</v>
      </c>
      <c r="AC47" s="222">
        <v>0</v>
      </c>
      <c r="AD47" s="223">
        <f>AC47</f>
        <v>0</v>
      </c>
      <c r="AE47" s="413">
        <f>V47</f>
        <v>1</v>
      </c>
      <c r="AF47" s="413">
        <f>W47</f>
        <v>1</v>
      </c>
      <c r="AG47" s="473">
        <f t="shared" ref="AG47" si="4">AF47/AE47</f>
        <v>1</v>
      </c>
      <c r="AH47" s="223">
        <f>AG47</f>
        <v>1</v>
      </c>
      <c r="AI47" s="221">
        <v>0</v>
      </c>
      <c r="AJ47" s="221">
        <v>0</v>
      </c>
      <c r="AK47" s="222">
        <v>0</v>
      </c>
      <c r="AL47" s="223">
        <f>AK47</f>
        <v>0</v>
      </c>
      <c r="AM47" s="221">
        <v>0</v>
      </c>
      <c r="AN47" s="221">
        <v>0</v>
      </c>
      <c r="AO47" s="222">
        <v>0</v>
      </c>
      <c r="AP47" s="223">
        <f>AO47</f>
        <v>0</v>
      </c>
    </row>
    <row r="48" spans="1:15880" s="49" customFormat="1" ht="252.75" customHeight="1">
      <c r="A48" s="155" t="s">
        <v>74</v>
      </c>
      <c r="B48" s="888" t="s">
        <v>84</v>
      </c>
      <c r="C48" s="888"/>
      <c r="D48" s="474" t="s">
        <v>74</v>
      </c>
      <c r="E48" s="186" t="str">
        <f>+$J$17</f>
        <v>71 - Incrementar a un 90% la sostenibilidad del SIG en el Gobierno Distrital</v>
      </c>
      <c r="F48" s="863" t="s">
        <v>89</v>
      </c>
      <c r="G48" s="863"/>
      <c r="H48" s="864" t="s">
        <v>1644</v>
      </c>
      <c r="I48" s="864"/>
      <c r="J48" s="864"/>
      <c r="K48" s="535" t="d">
        <v>2019-05-14</v>
      </c>
      <c r="L48" s="535" t="d">
        <v>2019-06-26</v>
      </c>
      <c r="M48" s="539" t="s">
        <v>1643</v>
      </c>
      <c r="N48" s="128">
        <v>180000000</v>
      </c>
      <c r="O48" s="587">
        <v>180000000</v>
      </c>
      <c r="P48" s="642" t="s">
        <v>111</v>
      </c>
      <c r="Q48" s="643"/>
      <c r="R48" s="644"/>
      <c r="S48" s="95" t="s">
        <v>155</v>
      </c>
      <c r="T48" s="82" t="s">
        <v>58</v>
      </c>
      <c r="U48" s="337">
        <v>1</v>
      </c>
      <c r="V48" s="472">
        <v>1</v>
      </c>
      <c r="W48" s="472">
        <f>O48/N48</f>
        <v>1</v>
      </c>
      <c r="X48" s="473">
        <f t="shared" ref="X48" si="5">W48/V48</f>
        <v>1</v>
      </c>
      <c r="Y48" s="537">
        <f t="shared" ref="Y48" si="6">X48</f>
        <v>1</v>
      </c>
      <c r="AA48" s="534">
        <v>0</v>
      </c>
      <c r="AB48" s="534">
        <v>0</v>
      </c>
      <c r="AC48" s="460">
        <v>0</v>
      </c>
      <c r="AD48" s="537">
        <f>AC48</f>
        <v>0</v>
      </c>
      <c r="AE48" s="413">
        <f>V48</f>
        <v>1</v>
      </c>
      <c r="AF48" s="413">
        <f>W48</f>
        <v>1</v>
      </c>
      <c r="AG48" s="473">
        <f t="shared" ref="AG48" si="7">AF48/AE48</f>
        <v>1</v>
      </c>
      <c r="AH48" s="537">
        <f>AG48</f>
        <v>1</v>
      </c>
      <c r="AI48" s="534">
        <v>0</v>
      </c>
      <c r="AJ48" s="534">
        <v>0</v>
      </c>
      <c r="AK48" s="460">
        <v>0</v>
      </c>
      <c r="AL48" s="537">
        <f>AK48</f>
        <v>0</v>
      </c>
      <c r="AM48" s="534">
        <v>0</v>
      </c>
      <c r="AN48" s="534">
        <v>0</v>
      </c>
      <c r="AO48" s="460">
        <v>0</v>
      </c>
      <c r="AP48" s="537">
        <f>AO48</f>
        <v>0</v>
      </c>
    </row>
    <row r="49" spans="1:42" s="49" customFormat="1" ht="252.75" customHeight="1">
      <c r="A49" s="155" t="s">
        <v>74</v>
      </c>
      <c r="B49" s="888" t="s">
        <v>84</v>
      </c>
      <c r="C49" s="888"/>
      <c r="D49" s="474" t="s">
        <v>74</v>
      </c>
      <c r="E49" s="186" t="str">
        <f>+$J$17</f>
        <v>71 - Incrementar a un 90% la sostenibilidad del SIG en el Gobierno Distrital</v>
      </c>
      <c r="F49" s="863" t="s">
        <v>89</v>
      </c>
      <c r="G49" s="863"/>
      <c r="H49" s="864" t="s">
        <v>1087</v>
      </c>
      <c r="I49" s="864"/>
      <c r="J49" s="864"/>
      <c r="K49" s="294" t="d">
        <v>2019-02-15</v>
      </c>
      <c r="L49" s="294" t="d">
        <v>2019-02-20</v>
      </c>
      <c r="M49" s="388" t="s">
        <v>1098</v>
      </c>
      <c r="N49" s="128">
        <v>100000000</v>
      </c>
      <c r="O49" s="587">
        <v>100000000</v>
      </c>
      <c r="P49" s="642" t="s">
        <v>111</v>
      </c>
      <c r="Q49" s="643"/>
      <c r="R49" s="644"/>
      <c r="S49" s="95" t="s">
        <v>155</v>
      </c>
      <c r="T49" s="82" t="s">
        <v>58</v>
      </c>
      <c r="U49" s="337">
        <v>1</v>
      </c>
      <c r="V49" s="472">
        <v>1</v>
      </c>
      <c r="W49" s="472">
        <f t="shared" ref="W49:W60" si="8">O49/N49</f>
        <v>1</v>
      </c>
      <c r="X49" s="473">
        <f t="shared" ref="X49:X60" si="9">W49/V49</f>
        <v>1</v>
      </c>
      <c r="Y49" s="387">
        <f t="shared" ref="Y49:Y60" si="10">X49</f>
        <v>1</v>
      </c>
      <c r="AA49" s="221">
        <v>0</v>
      </c>
      <c r="AB49" s="221">
        <v>0</v>
      </c>
      <c r="AC49" s="222">
        <v>0</v>
      </c>
      <c r="AD49" s="223">
        <f t="shared" ref="AD49:AD68" si="11">AC49</f>
        <v>0</v>
      </c>
      <c r="AE49" s="221">
        <v>0</v>
      </c>
      <c r="AF49" s="221">
        <v>0</v>
      </c>
      <c r="AG49" s="222">
        <v>0</v>
      </c>
      <c r="AH49" s="223">
        <f t="shared" ref="AH49:AH68" si="12">AG49</f>
        <v>0</v>
      </c>
      <c r="AI49" s="221">
        <v>0</v>
      </c>
      <c r="AJ49" s="221">
        <v>0</v>
      </c>
      <c r="AK49" s="222">
        <v>0</v>
      </c>
      <c r="AL49" s="223">
        <f t="shared" ref="AL49:AL68" si="13">AK49</f>
        <v>0</v>
      </c>
      <c r="AM49" s="221">
        <v>0</v>
      </c>
      <c r="AN49" s="221">
        <v>0</v>
      </c>
      <c r="AO49" s="222">
        <v>0</v>
      </c>
      <c r="AP49" s="223">
        <f t="shared" ref="AP49:AP68" si="14">AO49</f>
        <v>0</v>
      </c>
    </row>
    <row r="50" spans="1:42" s="49" customFormat="1" ht="215.25" customHeight="1">
      <c r="A50" s="155" t="s">
        <v>74</v>
      </c>
      <c r="B50" s="888" t="s">
        <v>84</v>
      </c>
      <c r="C50" s="888"/>
      <c r="D50" s="474" t="s">
        <v>74</v>
      </c>
      <c r="E50" s="186" t="s">
        <v>49</v>
      </c>
      <c r="F50" s="863" t="s">
        <v>89</v>
      </c>
      <c r="G50" s="863"/>
      <c r="H50" s="864" t="s">
        <v>90</v>
      </c>
      <c r="I50" s="864"/>
      <c r="J50" s="864"/>
      <c r="K50" s="294" t="d">
        <v>2019-03-26</v>
      </c>
      <c r="L50" s="294"/>
      <c r="M50" s="388"/>
      <c r="N50" s="128">
        <v>22000000</v>
      </c>
      <c r="O50" s="587"/>
      <c r="P50" s="642" t="s">
        <v>111</v>
      </c>
      <c r="Q50" s="643"/>
      <c r="R50" s="644"/>
      <c r="S50" s="95" t="s">
        <v>155</v>
      </c>
      <c r="T50" s="82" t="s">
        <v>58</v>
      </c>
      <c r="U50" s="337">
        <v>1</v>
      </c>
      <c r="V50" s="472">
        <v>1</v>
      </c>
      <c r="W50" s="472">
        <f t="shared" si="8"/>
        <v>0</v>
      </c>
      <c r="X50" s="473">
        <f t="shared" si="9"/>
        <v>0</v>
      </c>
      <c r="Y50" s="387">
        <f t="shared" si="10"/>
        <v>0</v>
      </c>
      <c r="AA50" s="221">
        <v>0</v>
      </c>
      <c r="AB50" s="221">
        <v>0</v>
      </c>
      <c r="AC50" s="222">
        <v>0</v>
      </c>
      <c r="AD50" s="223">
        <f t="shared" si="11"/>
        <v>0</v>
      </c>
      <c r="AE50" s="221">
        <v>0</v>
      </c>
      <c r="AF50" s="221">
        <v>0</v>
      </c>
      <c r="AG50" s="222">
        <v>0</v>
      </c>
      <c r="AH50" s="223">
        <f t="shared" si="12"/>
        <v>0</v>
      </c>
      <c r="AI50" s="221">
        <v>0</v>
      </c>
      <c r="AJ50" s="221">
        <v>0</v>
      </c>
      <c r="AK50" s="222">
        <v>0</v>
      </c>
      <c r="AL50" s="223">
        <f t="shared" si="13"/>
        <v>0</v>
      </c>
      <c r="AM50" s="221">
        <v>0</v>
      </c>
      <c r="AN50" s="221">
        <v>0</v>
      </c>
      <c r="AO50" s="222">
        <v>0</v>
      </c>
      <c r="AP50" s="223">
        <f t="shared" si="14"/>
        <v>0</v>
      </c>
    </row>
    <row r="51" spans="1:42" s="49" customFormat="1" ht="215.25" customHeight="1">
      <c r="A51" s="155" t="s">
        <v>74</v>
      </c>
      <c r="B51" s="888" t="s">
        <v>84</v>
      </c>
      <c r="C51" s="888"/>
      <c r="D51" s="474" t="s">
        <v>74</v>
      </c>
      <c r="E51" s="186" t="str">
        <f t="shared" ref="E51:E67" si="15">+$J$17</f>
        <v>71 - Incrementar a un 90% la sostenibilidad del SIG en el Gobierno Distrital</v>
      </c>
      <c r="F51" s="863" t="s">
        <v>89</v>
      </c>
      <c r="G51" s="863"/>
      <c r="H51" s="864" t="s">
        <v>1088</v>
      </c>
      <c r="I51" s="864"/>
      <c r="J51" s="864"/>
      <c r="K51" s="294" t="d">
        <v>2019-06-22</v>
      </c>
      <c r="L51" s="294" t="d">
        <v>2019-06-20</v>
      </c>
      <c r="M51" s="388" t="s">
        <v>1641</v>
      </c>
      <c r="N51" s="128">
        <v>15000000</v>
      </c>
      <c r="O51" s="587">
        <v>15000000</v>
      </c>
      <c r="P51" s="642" t="s">
        <v>111</v>
      </c>
      <c r="Q51" s="643"/>
      <c r="R51" s="644"/>
      <c r="S51" s="95" t="s">
        <v>155</v>
      </c>
      <c r="T51" s="82" t="s">
        <v>58</v>
      </c>
      <c r="U51" s="337">
        <v>1</v>
      </c>
      <c r="V51" s="472">
        <v>1</v>
      </c>
      <c r="W51" s="472">
        <f t="shared" si="8"/>
        <v>1</v>
      </c>
      <c r="X51" s="473">
        <f t="shared" si="9"/>
        <v>1</v>
      </c>
      <c r="Y51" s="387">
        <f t="shared" si="10"/>
        <v>1</v>
      </c>
      <c r="AA51" s="221">
        <v>0</v>
      </c>
      <c r="AB51" s="221">
        <v>0</v>
      </c>
      <c r="AC51" s="222">
        <v>0</v>
      </c>
      <c r="AD51" s="223">
        <f t="shared" si="11"/>
        <v>0</v>
      </c>
      <c r="AE51" s="221">
        <v>0</v>
      </c>
      <c r="AF51" s="221">
        <v>0</v>
      </c>
      <c r="AG51" s="222">
        <v>0</v>
      </c>
      <c r="AH51" s="223">
        <f t="shared" si="12"/>
        <v>0</v>
      </c>
      <c r="AI51" s="221">
        <v>0</v>
      </c>
      <c r="AJ51" s="221">
        <v>0</v>
      </c>
      <c r="AK51" s="222">
        <v>0</v>
      </c>
      <c r="AL51" s="223">
        <f t="shared" si="13"/>
        <v>0</v>
      </c>
      <c r="AM51" s="221">
        <v>0</v>
      </c>
      <c r="AN51" s="221">
        <v>0</v>
      </c>
      <c r="AO51" s="222">
        <v>0</v>
      </c>
      <c r="AP51" s="223">
        <f t="shared" si="14"/>
        <v>0</v>
      </c>
    </row>
    <row r="52" spans="1:42" s="49" customFormat="1" ht="215.25" customHeight="1">
      <c r="A52" s="185" t="s">
        <v>74</v>
      </c>
      <c r="B52" s="888" t="s">
        <v>84</v>
      </c>
      <c r="C52" s="888"/>
      <c r="D52" s="474" t="s">
        <v>74</v>
      </c>
      <c r="E52" s="186" t="str">
        <f t="shared" si="15"/>
        <v>71 - Incrementar a un 90% la sostenibilidad del SIG en el Gobierno Distrital</v>
      </c>
      <c r="F52" s="863" t="s">
        <v>89</v>
      </c>
      <c r="G52" s="863"/>
      <c r="H52" s="864" t="s">
        <v>1089</v>
      </c>
      <c r="I52" s="864"/>
      <c r="J52" s="864"/>
      <c r="K52" s="294" t="d">
        <v>2019-01-23</v>
      </c>
      <c r="L52" s="294" t="d">
        <v>2019-01-30</v>
      </c>
      <c r="M52" s="388" t="s">
        <v>1099</v>
      </c>
      <c r="N52" s="128">
        <v>59114000</v>
      </c>
      <c r="O52" s="587">
        <v>59114000</v>
      </c>
      <c r="P52" s="642" t="s">
        <v>111</v>
      </c>
      <c r="Q52" s="643"/>
      <c r="R52" s="644"/>
      <c r="S52" s="95" t="s">
        <v>155</v>
      </c>
      <c r="T52" s="82" t="s">
        <v>58</v>
      </c>
      <c r="U52" s="337">
        <v>1</v>
      </c>
      <c r="V52" s="472">
        <v>1</v>
      </c>
      <c r="W52" s="472">
        <f t="shared" si="8"/>
        <v>1</v>
      </c>
      <c r="X52" s="473">
        <f t="shared" si="9"/>
        <v>1</v>
      </c>
      <c r="Y52" s="387">
        <f t="shared" si="10"/>
        <v>1</v>
      </c>
      <c r="AA52" s="221">
        <v>0</v>
      </c>
      <c r="AB52" s="221">
        <v>0</v>
      </c>
      <c r="AC52" s="222">
        <v>0</v>
      </c>
      <c r="AD52" s="223">
        <f t="shared" si="11"/>
        <v>0</v>
      </c>
      <c r="AE52" s="221">
        <v>0</v>
      </c>
      <c r="AF52" s="221">
        <v>0</v>
      </c>
      <c r="AG52" s="222">
        <v>0</v>
      </c>
      <c r="AH52" s="223">
        <f t="shared" si="12"/>
        <v>0</v>
      </c>
      <c r="AI52" s="221">
        <v>0</v>
      </c>
      <c r="AJ52" s="221">
        <v>0</v>
      </c>
      <c r="AK52" s="222">
        <v>0</v>
      </c>
      <c r="AL52" s="223">
        <f t="shared" si="13"/>
        <v>0</v>
      </c>
      <c r="AM52" s="221">
        <v>0</v>
      </c>
      <c r="AN52" s="221">
        <v>0</v>
      </c>
      <c r="AO52" s="222">
        <v>0</v>
      </c>
      <c r="AP52" s="223">
        <f t="shared" si="14"/>
        <v>0</v>
      </c>
    </row>
    <row r="53" spans="1:42" s="49" customFormat="1" ht="297.75" customHeight="1">
      <c r="A53" s="185" t="s">
        <v>74</v>
      </c>
      <c r="B53" s="888" t="s">
        <v>84</v>
      </c>
      <c r="C53" s="888"/>
      <c r="D53" s="474" t="s">
        <v>74</v>
      </c>
      <c r="E53" s="186" t="str">
        <f t="shared" si="15"/>
        <v>71 - Incrementar a un 90% la sostenibilidad del SIG en el Gobierno Distrital</v>
      </c>
      <c r="F53" s="863" t="s">
        <v>89</v>
      </c>
      <c r="G53" s="863"/>
      <c r="H53" s="864" t="s">
        <v>1090</v>
      </c>
      <c r="I53" s="864"/>
      <c r="J53" s="864"/>
      <c r="K53" s="294" t="d">
        <v>2019-01-23</v>
      </c>
      <c r="L53" s="294" t="d">
        <v>2019-01-29</v>
      </c>
      <c r="M53" s="388" t="s">
        <v>1100</v>
      </c>
      <c r="N53" s="128">
        <v>88121000</v>
      </c>
      <c r="O53" s="587">
        <v>88121000</v>
      </c>
      <c r="P53" s="642" t="s">
        <v>111</v>
      </c>
      <c r="Q53" s="643"/>
      <c r="R53" s="644"/>
      <c r="S53" s="95" t="s">
        <v>155</v>
      </c>
      <c r="T53" s="82" t="s">
        <v>58</v>
      </c>
      <c r="U53" s="337">
        <v>1</v>
      </c>
      <c r="V53" s="472">
        <v>1</v>
      </c>
      <c r="W53" s="472">
        <f t="shared" si="8"/>
        <v>1</v>
      </c>
      <c r="X53" s="473">
        <f t="shared" si="9"/>
        <v>1</v>
      </c>
      <c r="Y53" s="387">
        <f t="shared" si="10"/>
        <v>1</v>
      </c>
      <c r="AA53" s="221">
        <v>0</v>
      </c>
      <c r="AB53" s="221">
        <v>0</v>
      </c>
      <c r="AC53" s="222">
        <v>0</v>
      </c>
      <c r="AD53" s="223">
        <f t="shared" si="11"/>
        <v>0</v>
      </c>
      <c r="AE53" s="221">
        <v>0</v>
      </c>
      <c r="AF53" s="221">
        <v>0</v>
      </c>
      <c r="AG53" s="222">
        <v>0</v>
      </c>
      <c r="AH53" s="223">
        <f t="shared" si="12"/>
        <v>0</v>
      </c>
      <c r="AI53" s="221">
        <v>0</v>
      </c>
      <c r="AJ53" s="221">
        <v>0</v>
      </c>
      <c r="AK53" s="222">
        <v>0</v>
      </c>
      <c r="AL53" s="223">
        <f t="shared" si="13"/>
        <v>0</v>
      </c>
      <c r="AM53" s="221">
        <v>0</v>
      </c>
      <c r="AN53" s="221">
        <v>0</v>
      </c>
      <c r="AO53" s="222">
        <v>0</v>
      </c>
      <c r="AP53" s="223">
        <f t="shared" si="14"/>
        <v>0</v>
      </c>
    </row>
    <row r="54" spans="1:42" s="49" customFormat="1" ht="267.75" customHeight="1">
      <c r="A54" s="185" t="s">
        <v>74</v>
      </c>
      <c r="B54" s="888" t="s">
        <v>84</v>
      </c>
      <c r="C54" s="888"/>
      <c r="D54" s="474" t="s">
        <v>74</v>
      </c>
      <c r="E54" s="186" t="str">
        <f t="shared" si="15"/>
        <v>71 - Incrementar a un 90% la sostenibilidad del SIG en el Gobierno Distrital</v>
      </c>
      <c r="F54" s="863" t="s">
        <v>89</v>
      </c>
      <c r="G54" s="863"/>
      <c r="H54" s="864" t="s">
        <v>1091</v>
      </c>
      <c r="I54" s="864"/>
      <c r="J54" s="864"/>
      <c r="K54" s="294" t="d">
        <v>2019-01-23</v>
      </c>
      <c r="L54" s="294" t="d">
        <v>2019-02-04</v>
      </c>
      <c r="M54" s="388" t="s">
        <v>1101</v>
      </c>
      <c r="N54" s="128">
        <v>59114000</v>
      </c>
      <c r="O54" s="587">
        <v>59114000</v>
      </c>
      <c r="P54" s="642" t="s">
        <v>111</v>
      </c>
      <c r="Q54" s="643"/>
      <c r="R54" s="644"/>
      <c r="S54" s="95" t="s">
        <v>155</v>
      </c>
      <c r="T54" s="82" t="s">
        <v>58</v>
      </c>
      <c r="U54" s="337">
        <v>1</v>
      </c>
      <c r="V54" s="472">
        <v>1</v>
      </c>
      <c r="W54" s="472">
        <f t="shared" si="8"/>
        <v>1</v>
      </c>
      <c r="X54" s="473">
        <f t="shared" si="9"/>
        <v>1</v>
      </c>
      <c r="Y54" s="387">
        <f t="shared" si="10"/>
        <v>1</v>
      </c>
      <c r="AA54" s="221">
        <v>0</v>
      </c>
      <c r="AB54" s="221">
        <v>0</v>
      </c>
      <c r="AC54" s="222">
        <v>0</v>
      </c>
      <c r="AD54" s="223">
        <f t="shared" si="11"/>
        <v>0</v>
      </c>
      <c r="AE54" s="221">
        <v>0</v>
      </c>
      <c r="AF54" s="221">
        <v>0</v>
      </c>
      <c r="AG54" s="222">
        <v>0</v>
      </c>
      <c r="AH54" s="223">
        <f t="shared" si="12"/>
        <v>0</v>
      </c>
      <c r="AI54" s="221">
        <v>0</v>
      </c>
      <c r="AJ54" s="221">
        <v>0</v>
      </c>
      <c r="AK54" s="222">
        <v>0</v>
      </c>
      <c r="AL54" s="223">
        <f t="shared" si="13"/>
        <v>0</v>
      </c>
      <c r="AM54" s="221">
        <v>0</v>
      </c>
      <c r="AN54" s="221">
        <v>0</v>
      </c>
      <c r="AO54" s="222">
        <v>0</v>
      </c>
      <c r="AP54" s="223">
        <f t="shared" si="14"/>
        <v>0</v>
      </c>
    </row>
    <row r="55" spans="1:42" s="49" customFormat="1" ht="215.25" customHeight="1">
      <c r="A55" s="185" t="s">
        <v>74</v>
      </c>
      <c r="B55" s="888" t="s">
        <v>84</v>
      </c>
      <c r="C55" s="888"/>
      <c r="D55" s="474" t="s">
        <v>74</v>
      </c>
      <c r="E55" s="186" t="str">
        <f t="shared" si="15"/>
        <v>71 - Incrementar a un 90% la sostenibilidad del SIG en el Gobierno Distrital</v>
      </c>
      <c r="F55" s="863" t="s">
        <v>89</v>
      </c>
      <c r="G55" s="863"/>
      <c r="H55" s="864" t="s">
        <v>1092</v>
      </c>
      <c r="I55" s="864"/>
      <c r="J55" s="864"/>
      <c r="K55" s="294" t="d">
        <v>2019-01-23</v>
      </c>
      <c r="L55" s="294" t="d">
        <v>2019-01-31</v>
      </c>
      <c r="M55" s="388" t="s">
        <v>1102</v>
      </c>
      <c r="N55" s="128">
        <v>66374000</v>
      </c>
      <c r="O55" s="587">
        <v>66374000</v>
      </c>
      <c r="P55" s="642" t="s">
        <v>111</v>
      </c>
      <c r="Q55" s="643"/>
      <c r="R55" s="644"/>
      <c r="S55" s="95" t="s">
        <v>155</v>
      </c>
      <c r="T55" s="82" t="s">
        <v>58</v>
      </c>
      <c r="U55" s="337">
        <v>1</v>
      </c>
      <c r="V55" s="472">
        <v>1</v>
      </c>
      <c r="W55" s="472">
        <f t="shared" si="8"/>
        <v>1</v>
      </c>
      <c r="X55" s="473">
        <f t="shared" si="9"/>
        <v>1</v>
      </c>
      <c r="Y55" s="387">
        <f t="shared" si="10"/>
        <v>1</v>
      </c>
      <c r="AA55" s="221">
        <v>0</v>
      </c>
      <c r="AB55" s="221">
        <v>0</v>
      </c>
      <c r="AC55" s="222">
        <v>0</v>
      </c>
      <c r="AD55" s="223">
        <f t="shared" si="11"/>
        <v>0</v>
      </c>
      <c r="AE55" s="221">
        <v>0</v>
      </c>
      <c r="AF55" s="221">
        <v>0</v>
      </c>
      <c r="AG55" s="222">
        <v>0</v>
      </c>
      <c r="AH55" s="223">
        <f t="shared" si="12"/>
        <v>0</v>
      </c>
      <c r="AI55" s="221">
        <v>0</v>
      </c>
      <c r="AJ55" s="221">
        <v>0</v>
      </c>
      <c r="AK55" s="222">
        <v>0</v>
      </c>
      <c r="AL55" s="223">
        <f t="shared" si="13"/>
        <v>0</v>
      </c>
      <c r="AM55" s="221">
        <v>0</v>
      </c>
      <c r="AN55" s="221">
        <v>0</v>
      </c>
      <c r="AO55" s="222">
        <v>0</v>
      </c>
      <c r="AP55" s="223">
        <f t="shared" si="14"/>
        <v>0</v>
      </c>
    </row>
    <row r="56" spans="1:42" s="49" customFormat="1" ht="215.25" customHeight="1">
      <c r="A56" s="185" t="s">
        <v>74</v>
      </c>
      <c r="B56" s="888" t="s">
        <v>84</v>
      </c>
      <c r="C56" s="888"/>
      <c r="D56" s="474" t="s">
        <v>74</v>
      </c>
      <c r="E56" s="186" t="str">
        <f t="shared" si="15"/>
        <v>71 - Incrementar a un 90% la sostenibilidad del SIG en el Gobierno Distrital</v>
      </c>
      <c r="F56" s="863" t="s">
        <v>89</v>
      </c>
      <c r="G56" s="863"/>
      <c r="H56" s="864" t="s">
        <v>1093</v>
      </c>
      <c r="I56" s="864"/>
      <c r="J56" s="864"/>
      <c r="K56" s="294" t="d">
        <v>2019-01-23</v>
      </c>
      <c r="L56" s="294" t="d">
        <v>2019-01-29</v>
      </c>
      <c r="M56" s="388" t="s">
        <v>1103</v>
      </c>
      <c r="N56" s="128">
        <v>44605000</v>
      </c>
      <c r="O56" s="587">
        <v>44605000</v>
      </c>
      <c r="P56" s="642" t="s">
        <v>111</v>
      </c>
      <c r="Q56" s="643"/>
      <c r="R56" s="644"/>
      <c r="S56" s="95" t="s">
        <v>155</v>
      </c>
      <c r="T56" s="82" t="s">
        <v>58</v>
      </c>
      <c r="U56" s="337">
        <v>1</v>
      </c>
      <c r="V56" s="472">
        <v>1</v>
      </c>
      <c r="W56" s="472">
        <f t="shared" si="8"/>
        <v>1</v>
      </c>
      <c r="X56" s="473">
        <f t="shared" si="9"/>
        <v>1</v>
      </c>
      <c r="Y56" s="387">
        <f t="shared" si="10"/>
        <v>1</v>
      </c>
      <c r="AA56" s="221">
        <v>0</v>
      </c>
      <c r="AB56" s="221">
        <v>0</v>
      </c>
      <c r="AC56" s="222">
        <v>0</v>
      </c>
      <c r="AD56" s="223">
        <f t="shared" si="11"/>
        <v>0</v>
      </c>
      <c r="AE56" s="221">
        <v>0</v>
      </c>
      <c r="AF56" s="221">
        <v>0</v>
      </c>
      <c r="AG56" s="222">
        <v>0</v>
      </c>
      <c r="AH56" s="223">
        <f t="shared" si="12"/>
        <v>0</v>
      </c>
      <c r="AI56" s="221">
        <v>0</v>
      </c>
      <c r="AJ56" s="221">
        <v>0</v>
      </c>
      <c r="AK56" s="222">
        <v>0</v>
      </c>
      <c r="AL56" s="223">
        <f t="shared" si="13"/>
        <v>0</v>
      </c>
      <c r="AM56" s="221">
        <v>0</v>
      </c>
      <c r="AN56" s="221">
        <v>0</v>
      </c>
      <c r="AO56" s="222">
        <v>0</v>
      </c>
      <c r="AP56" s="223">
        <f t="shared" si="14"/>
        <v>0</v>
      </c>
    </row>
    <row r="57" spans="1:42" s="49" customFormat="1" ht="215.25" customHeight="1">
      <c r="A57" s="185" t="s">
        <v>74</v>
      </c>
      <c r="B57" s="888" t="s">
        <v>84</v>
      </c>
      <c r="C57" s="888"/>
      <c r="D57" s="474" t="s">
        <v>74</v>
      </c>
      <c r="E57" s="186" t="str">
        <f t="shared" si="15"/>
        <v>71 - Incrementar a un 90% la sostenibilidad del SIG en el Gobierno Distrital</v>
      </c>
      <c r="F57" s="863" t="s">
        <v>89</v>
      </c>
      <c r="G57" s="863"/>
      <c r="H57" s="864" t="s">
        <v>1094</v>
      </c>
      <c r="I57" s="864"/>
      <c r="J57" s="864"/>
      <c r="K57" s="294" t="d">
        <v>2019-01-23</v>
      </c>
      <c r="L57" s="294" t="d">
        <v>2019-01-30</v>
      </c>
      <c r="M57" s="388" t="s">
        <v>1104</v>
      </c>
      <c r="N57" s="128">
        <v>45375000</v>
      </c>
      <c r="O57" s="587">
        <v>45375000</v>
      </c>
      <c r="P57" s="642" t="s">
        <v>111</v>
      </c>
      <c r="Q57" s="643"/>
      <c r="R57" s="644"/>
      <c r="S57" s="95" t="s">
        <v>155</v>
      </c>
      <c r="T57" s="82" t="s">
        <v>58</v>
      </c>
      <c r="U57" s="337">
        <v>1</v>
      </c>
      <c r="V57" s="472">
        <v>1</v>
      </c>
      <c r="W57" s="472">
        <f t="shared" si="8"/>
        <v>1</v>
      </c>
      <c r="X57" s="473">
        <f t="shared" si="9"/>
        <v>1</v>
      </c>
      <c r="Y57" s="387">
        <f t="shared" si="10"/>
        <v>1</v>
      </c>
      <c r="AA57" s="221">
        <v>0</v>
      </c>
      <c r="AB57" s="221">
        <v>0</v>
      </c>
      <c r="AC57" s="222">
        <v>0</v>
      </c>
      <c r="AD57" s="223">
        <f t="shared" si="11"/>
        <v>0</v>
      </c>
      <c r="AE57" s="221">
        <v>0</v>
      </c>
      <c r="AF57" s="221">
        <v>0</v>
      </c>
      <c r="AG57" s="222">
        <v>0</v>
      </c>
      <c r="AH57" s="223">
        <f t="shared" si="12"/>
        <v>0</v>
      </c>
      <c r="AI57" s="221">
        <v>0</v>
      </c>
      <c r="AJ57" s="221">
        <v>0</v>
      </c>
      <c r="AK57" s="222">
        <v>0</v>
      </c>
      <c r="AL57" s="223">
        <f t="shared" si="13"/>
        <v>0</v>
      </c>
      <c r="AM57" s="221">
        <v>0</v>
      </c>
      <c r="AN57" s="221">
        <v>0</v>
      </c>
      <c r="AO57" s="222">
        <v>0</v>
      </c>
      <c r="AP57" s="223">
        <f t="shared" si="14"/>
        <v>0</v>
      </c>
    </row>
    <row r="58" spans="1:42" s="49" customFormat="1" ht="215.25" customHeight="1">
      <c r="A58" s="185" t="s">
        <v>74</v>
      </c>
      <c r="B58" s="888" t="s">
        <v>84</v>
      </c>
      <c r="C58" s="888"/>
      <c r="D58" s="474" t="s">
        <v>74</v>
      </c>
      <c r="E58" s="186" t="str">
        <f t="shared" si="15"/>
        <v>71 - Incrementar a un 90% la sostenibilidad del SIG en el Gobierno Distrital</v>
      </c>
      <c r="F58" s="863" t="s">
        <v>89</v>
      </c>
      <c r="G58" s="863"/>
      <c r="H58" s="865" t="s">
        <v>1095</v>
      </c>
      <c r="I58" s="865"/>
      <c r="J58" s="865"/>
      <c r="K58" s="294" t="d">
        <v>2019-01-23</v>
      </c>
      <c r="L58" s="294" t="d">
        <v>2019-02-18</v>
      </c>
      <c r="M58" s="388" t="s">
        <v>1105</v>
      </c>
      <c r="N58" s="128">
        <v>71660000</v>
      </c>
      <c r="O58" s="587">
        <v>70276500</v>
      </c>
      <c r="P58" s="642" t="s">
        <v>111</v>
      </c>
      <c r="Q58" s="643"/>
      <c r="R58" s="644"/>
      <c r="S58" s="95" t="s">
        <v>155</v>
      </c>
      <c r="T58" s="82" t="s">
        <v>58</v>
      </c>
      <c r="U58" s="337">
        <v>1</v>
      </c>
      <c r="V58" s="472">
        <v>1</v>
      </c>
      <c r="W58" s="472">
        <f t="shared" si="8"/>
        <v>0.9806935528886408</v>
      </c>
      <c r="X58" s="473">
        <f t="shared" si="9"/>
        <v>0.9806935528886408</v>
      </c>
      <c r="Y58" s="387">
        <f t="shared" si="10"/>
        <v>0.9806935528886408</v>
      </c>
      <c r="AA58" s="221">
        <v>0</v>
      </c>
      <c r="AB58" s="221">
        <v>0</v>
      </c>
      <c r="AC58" s="222">
        <v>0</v>
      </c>
      <c r="AD58" s="223">
        <f t="shared" si="11"/>
        <v>0</v>
      </c>
      <c r="AE58" s="221">
        <v>0</v>
      </c>
      <c r="AF58" s="221">
        <v>0</v>
      </c>
      <c r="AG58" s="222">
        <v>0</v>
      </c>
      <c r="AH58" s="223">
        <f t="shared" si="12"/>
        <v>0</v>
      </c>
      <c r="AI58" s="221">
        <v>0</v>
      </c>
      <c r="AJ58" s="221">
        <v>0</v>
      </c>
      <c r="AK58" s="222">
        <v>0</v>
      </c>
      <c r="AL58" s="223">
        <f t="shared" si="13"/>
        <v>0</v>
      </c>
      <c r="AM58" s="221">
        <v>0</v>
      </c>
      <c r="AN58" s="221">
        <v>0</v>
      </c>
      <c r="AO58" s="222">
        <v>0</v>
      </c>
      <c r="AP58" s="223">
        <f t="shared" si="14"/>
        <v>0</v>
      </c>
    </row>
    <row r="59" spans="1:42" s="49" customFormat="1" ht="215.25" customHeight="1">
      <c r="A59" s="185" t="s">
        <v>74</v>
      </c>
      <c r="B59" s="888" t="s">
        <v>84</v>
      </c>
      <c r="C59" s="888"/>
      <c r="D59" s="474" t="s">
        <v>74</v>
      </c>
      <c r="E59" s="186" t="str">
        <f t="shared" si="15"/>
        <v>71 - Incrementar a un 90% la sostenibilidad del SIG en el Gobierno Distrital</v>
      </c>
      <c r="F59" s="863" t="s">
        <v>89</v>
      </c>
      <c r="G59" s="863"/>
      <c r="H59" s="865" t="s">
        <v>1096</v>
      </c>
      <c r="I59" s="865"/>
      <c r="J59" s="865"/>
      <c r="K59" s="294" t="d">
        <v>2019-01-23</v>
      </c>
      <c r="L59" s="294" t="d">
        <v>2019-01-30</v>
      </c>
      <c r="M59" s="388" t="s">
        <v>1106</v>
      </c>
      <c r="N59" s="128">
        <v>66374000</v>
      </c>
      <c r="O59" s="587">
        <v>66374000</v>
      </c>
      <c r="P59" s="642" t="s">
        <v>111</v>
      </c>
      <c r="Q59" s="643"/>
      <c r="R59" s="644"/>
      <c r="S59" s="95" t="s">
        <v>155</v>
      </c>
      <c r="T59" s="82" t="s">
        <v>58</v>
      </c>
      <c r="U59" s="337">
        <v>1</v>
      </c>
      <c r="V59" s="472">
        <v>1</v>
      </c>
      <c r="W59" s="472">
        <f t="shared" si="8"/>
        <v>1</v>
      </c>
      <c r="X59" s="473">
        <f t="shared" si="9"/>
        <v>1</v>
      </c>
      <c r="Y59" s="387">
        <f t="shared" si="10"/>
        <v>1</v>
      </c>
      <c r="AA59" s="221">
        <v>0</v>
      </c>
      <c r="AB59" s="221">
        <v>0</v>
      </c>
      <c r="AC59" s="222">
        <v>0</v>
      </c>
      <c r="AD59" s="223">
        <f t="shared" si="11"/>
        <v>0</v>
      </c>
      <c r="AE59" s="221">
        <v>0</v>
      </c>
      <c r="AF59" s="221">
        <v>0</v>
      </c>
      <c r="AG59" s="222">
        <v>0</v>
      </c>
      <c r="AH59" s="223">
        <f t="shared" si="12"/>
        <v>0</v>
      </c>
      <c r="AI59" s="221">
        <v>0</v>
      </c>
      <c r="AJ59" s="221">
        <v>0</v>
      </c>
      <c r="AK59" s="222">
        <v>0</v>
      </c>
      <c r="AL59" s="223">
        <f t="shared" si="13"/>
        <v>0</v>
      </c>
      <c r="AM59" s="221">
        <v>0</v>
      </c>
      <c r="AN59" s="221">
        <v>0</v>
      </c>
      <c r="AO59" s="222">
        <v>0</v>
      </c>
      <c r="AP59" s="223">
        <f t="shared" si="14"/>
        <v>0</v>
      </c>
    </row>
    <row r="60" spans="1:42" s="49" customFormat="1" ht="215.25" customHeight="1">
      <c r="A60" s="185" t="s">
        <v>74</v>
      </c>
      <c r="B60" s="888" t="s">
        <v>84</v>
      </c>
      <c r="C60" s="888"/>
      <c r="D60" s="474" t="s">
        <v>74</v>
      </c>
      <c r="E60" s="186" t="str">
        <f t="shared" si="15"/>
        <v>71 - Incrementar a un 90% la sostenibilidad del SIG en el Gobierno Distrital</v>
      </c>
      <c r="F60" s="863" t="s">
        <v>89</v>
      </c>
      <c r="G60" s="863"/>
      <c r="H60" s="865" t="s">
        <v>1097</v>
      </c>
      <c r="I60" s="865"/>
      <c r="J60" s="865"/>
      <c r="K60" s="294" t="d">
        <v>2019-01-23</v>
      </c>
      <c r="L60" s="294" t="d">
        <v>2019-01-31</v>
      </c>
      <c r="M60" s="388" t="s">
        <v>1107</v>
      </c>
      <c r="N60" s="128">
        <v>59114000</v>
      </c>
      <c r="O60" s="587">
        <v>59114000</v>
      </c>
      <c r="P60" s="642" t="s">
        <v>111</v>
      </c>
      <c r="Q60" s="643"/>
      <c r="R60" s="644"/>
      <c r="S60" s="95" t="s">
        <v>155</v>
      </c>
      <c r="T60" s="82" t="s">
        <v>58</v>
      </c>
      <c r="U60" s="337">
        <v>1</v>
      </c>
      <c r="V60" s="472">
        <v>1</v>
      </c>
      <c r="W60" s="472">
        <f t="shared" si="8"/>
        <v>1</v>
      </c>
      <c r="X60" s="473">
        <f t="shared" si="9"/>
        <v>1</v>
      </c>
      <c r="Y60" s="387">
        <f t="shared" si="10"/>
        <v>1</v>
      </c>
      <c r="AA60" s="221">
        <v>0</v>
      </c>
      <c r="AB60" s="221">
        <v>0</v>
      </c>
      <c r="AC60" s="222">
        <v>0</v>
      </c>
      <c r="AD60" s="223">
        <f t="shared" si="11"/>
        <v>0</v>
      </c>
      <c r="AE60" s="221">
        <v>0</v>
      </c>
      <c r="AF60" s="221">
        <v>0</v>
      </c>
      <c r="AG60" s="222">
        <v>0</v>
      </c>
      <c r="AH60" s="223">
        <f t="shared" si="12"/>
        <v>0</v>
      </c>
      <c r="AI60" s="221">
        <v>0</v>
      </c>
      <c r="AJ60" s="221">
        <v>0</v>
      </c>
      <c r="AK60" s="222">
        <v>0</v>
      </c>
      <c r="AL60" s="223">
        <f t="shared" si="13"/>
        <v>0</v>
      </c>
      <c r="AM60" s="221">
        <v>0</v>
      </c>
      <c r="AN60" s="221">
        <v>0</v>
      </c>
      <c r="AO60" s="222">
        <v>0</v>
      </c>
      <c r="AP60" s="223">
        <f t="shared" si="14"/>
        <v>0</v>
      </c>
    </row>
    <row r="61" spans="1:42" s="49" customFormat="1" ht="310.5" customHeight="1">
      <c r="A61" s="185" t="s">
        <v>74</v>
      </c>
      <c r="B61" s="641" t="s">
        <v>1557</v>
      </c>
      <c r="C61" s="641"/>
      <c r="D61" s="474" t="s">
        <v>74</v>
      </c>
      <c r="E61" s="186" t="str">
        <f t="shared" si="15"/>
        <v>71 - Incrementar a un 90% la sostenibilidad del SIG en el Gobierno Distrital</v>
      </c>
      <c r="F61" s="863" t="s">
        <v>89</v>
      </c>
      <c r="G61" s="863"/>
      <c r="H61" s="865" t="s">
        <v>1551</v>
      </c>
      <c r="I61" s="865"/>
      <c r="J61" s="865"/>
      <c r="K61" s="894" t="s">
        <v>1472</v>
      </c>
      <c r="L61" s="895"/>
      <c r="M61" s="498" t="s">
        <v>1528</v>
      </c>
      <c r="N61" s="128" t="s">
        <v>1552</v>
      </c>
      <c r="O61" s="128" t="s">
        <v>1552</v>
      </c>
      <c r="P61" s="642" t="s">
        <v>1553</v>
      </c>
      <c r="Q61" s="643"/>
      <c r="R61" s="644"/>
      <c r="S61" s="95" t="s">
        <v>153</v>
      </c>
      <c r="T61" s="82" t="s">
        <v>58</v>
      </c>
      <c r="U61" s="337">
        <v>1</v>
      </c>
      <c r="V61" s="472">
        <v>1</v>
      </c>
      <c r="W61" s="472">
        <f>AB61</f>
        <v>0</v>
      </c>
      <c r="X61" s="473">
        <f t="shared" ref="X61" si="16">W61/V61</f>
        <v>0</v>
      </c>
      <c r="Y61" s="495">
        <f t="shared" ref="Y61" si="17">X61</f>
        <v>0</v>
      </c>
      <c r="AA61" s="494">
        <v>0</v>
      </c>
      <c r="AB61" s="494">
        <v>0</v>
      </c>
      <c r="AC61" s="460">
        <v>0</v>
      </c>
      <c r="AD61" s="495">
        <f t="shared" ref="AD61" si="18">AC61</f>
        <v>0</v>
      </c>
      <c r="AE61" s="494">
        <v>0</v>
      </c>
      <c r="AF61" s="494">
        <v>0</v>
      </c>
      <c r="AG61" s="460">
        <v>0</v>
      </c>
      <c r="AH61" s="495">
        <f t="shared" ref="AH61" si="19">AG61</f>
        <v>0</v>
      </c>
      <c r="AI61" s="494">
        <v>0</v>
      </c>
      <c r="AJ61" s="494">
        <v>0</v>
      </c>
      <c r="AK61" s="460">
        <v>0</v>
      </c>
      <c r="AL61" s="495">
        <f t="shared" ref="AL61" si="20">AK61</f>
        <v>0</v>
      </c>
      <c r="AM61" s="494">
        <v>0</v>
      </c>
      <c r="AN61" s="494">
        <v>0</v>
      </c>
      <c r="AO61" s="460">
        <v>0</v>
      </c>
      <c r="AP61" s="495">
        <f t="shared" ref="AP61" si="21">AO61</f>
        <v>0</v>
      </c>
    </row>
    <row r="62" spans="1:42" s="49" customFormat="1" ht="340.5" customHeight="1">
      <c r="A62" s="185" t="s">
        <v>74</v>
      </c>
      <c r="B62" s="641" t="s">
        <v>1558</v>
      </c>
      <c r="C62" s="641"/>
      <c r="D62" s="474" t="s">
        <v>74</v>
      </c>
      <c r="E62" s="186" t="str">
        <f t="shared" si="15"/>
        <v>71 - Incrementar a un 90% la sostenibilidad del SIG en el Gobierno Distrital</v>
      </c>
      <c r="F62" s="863" t="s">
        <v>89</v>
      </c>
      <c r="G62" s="863"/>
      <c r="H62" s="865" t="s">
        <v>1554</v>
      </c>
      <c r="I62" s="865"/>
      <c r="J62" s="865"/>
      <c r="K62" s="894" t="s">
        <v>1472</v>
      </c>
      <c r="L62" s="895"/>
      <c r="M62" s="498" t="s">
        <v>1528</v>
      </c>
      <c r="N62" s="128" t="s">
        <v>1552</v>
      </c>
      <c r="O62" s="128" t="s">
        <v>1552</v>
      </c>
      <c r="P62" s="642" t="s">
        <v>1553</v>
      </c>
      <c r="Q62" s="643"/>
      <c r="R62" s="644"/>
      <c r="S62" s="95" t="s">
        <v>153</v>
      </c>
      <c r="T62" s="82" t="s">
        <v>58</v>
      </c>
      <c r="U62" s="337">
        <v>1</v>
      </c>
      <c r="V62" s="472">
        <v>1</v>
      </c>
      <c r="W62" s="472">
        <f>AB62</f>
        <v>33</v>
      </c>
      <c r="X62" s="473">
        <f t="shared" ref="X62" si="22">W62/V62</f>
        <v>33</v>
      </c>
      <c r="Y62" s="495">
        <f t="shared" ref="Y62" si="23">X62</f>
        <v>33</v>
      </c>
      <c r="AA62" s="494">
        <v>33</v>
      </c>
      <c r="AB62" s="598">
        <v>33</v>
      </c>
      <c r="AC62" s="473">
        <f t="shared" ref="AC62" si="24">AB62/AA62</f>
        <v>1</v>
      </c>
      <c r="AD62" s="495">
        <f t="shared" ref="AD62" si="25">AC62</f>
        <v>1</v>
      </c>
      <c r="AE62" s="598">
        <v>33</v>
      </c>
      <c r="AF62" s="598">
        <v>33</v>
      </c>
      <c r="AG62" s="473">
        <f t="shared" ref="AG62" si="26">AF62/AE62</f>
        <v>1</v>
      </c>
      <c r="AH62" s="495">
        <f t="shared" ref="AH62" si="27">AG62</f>
        <v>1</v>
      </c>
      <c r="AI62" s="494">
        <v>0</v>
      </c>
      <c r="AJ62" s="494">
        <v>0</v>
      </c>
      <c r="AK62" s="460">
        <v>0</v>
      </c>
      <c r="AL62" s="495">
        <f t="shared" ref="AL62" si="28">AK62</f>
        <v>0</v>
      </c>
      <c r="AM62" s="494">
        <v>0</v>
      </c>
      <c r="AN62" s="494">
        <v>0</v>
      </c>
      <c r="AO62" s="460">
        <v>0</v>
      </c>
      <c r="AP62" s="495">
        <f t="shared" ref="AP62" si="29">AO62</f>
        <v>0</v>
      </c>
    </row>
    <row r="63" spans="1:42" s="49" customFormat="1" ht="331.5" customHeight="1">
      <c r="A63" s="185" t="s">
        <v>74</v>
      </c>
      <c r="B63" s="888" t="s">
        <v>1559</v>
      </c>
      <c r="C63" s="888"/>
      <c r="D63" s="474" t="s">
        <v>74</v>
      </c>
      <c r="E63" s="186" t="str">
        <f t="shared" si="15"/>
        <v>71 - Incrementar a un 90% la sostenibilidad del SIG en el Gobierno Distrital</v>
      </c>
      <c r="F63" s="863" t="s">
        <v>89</v>
      </c>
      <c r="G63" s="863"/>
      <c r="H63" s="865" t="s">
        <v>287</v>
      </c>
      <c r="I63" s="865"/>
      <c r="J63" s="865"/>
      <c r="K63" s="294" t="s">
        <v>1451</v>
      </c>
      <c r="L63" s="294"/>
      <c r="M63" s="498" t="s">
        <v>1528</v>
      </c>
      <c r="N63" s="128" t="s">
        <v>1552</v>
      </c>
      <c r="O63" s="128" t="s">
        <v>1552</v>
      </c>
      <c r="P63" s="642" t="s">
        <v>1555</v>
      </c>
      <c r="Q63" s="643"/>
      <c r="R63" s="644"/>
      <c r="S63" s="95" t="s">
        <v>153</v>
      </c>
      <c r="T63" s="82" t="s">
        <v>58</v>
      </c>
      <c r="U63" s="337">
        <v>1</v>
      </c>
      <c r="V63" s="472">
        <v>1</v>
      </c>
      <c r="W63" s="472">
        <f>AB63</f>
        <v>0</v>
      </c>
      <c r="X63" s="473">
        <f t="shared" ref="X63" si="30">W63/V63</f>
        <v>0</v>
      </c>
      <c r="Y63" s="495">
        <f t="shared" ref="Y63" si="31">X63</f>
        <v>0</v>
      </c>
      <c r="AA63" s="494">
        <v>0</v>
      </c>
      <c r="AB63" s="494">
        <v>0</v>
      </c>
      <c r="AC63" s="460">
        <v>0</v>
      </c>
      <c r="AD63" s="495">
        <f t="shared" ref="AD63" si="32">AC63</f>
        <v>0</v>
      </c>
      <c r="AE63" s="494">
        <v>0</v>
      </c>
      <c r="AF63" s="494">
        <v>0</v>
      </c>
      <c r="AG63" s="460">
        <v>0</v>
      </c>
      <c r="AH63" s="495">
        <f t="shared" ref="AH63" si="33">AG63</f>
        <v>0</v>
      </c>
      <c r="AI63" s="494">
        <v>0</v>
      </c>
      <c r="AJ63" s="494">
        <v>0</v>
      </c>
      <c r="AK63" s="460">
        <v>0</v>
      </c>
      <c r="AL63" s="495">
        <f t="shared" ref="AL63" si="34">AK63</f>
        <v>0</v>
      </c>
      <c r="AM63" s="494">
        <v>0</v>
      </c>
      <c r="AN63" s="494">
        <v>0</v>
      </c>
      <c r="AO63" s="460">
        <v>0</v>
      </c>
      <c r="AP63" s="495">
        <f t="shared" ref="AP63" si="35">AO63</f>
        <v>0</v>
      </c>
    </row>
    <row r="64" spans="1:42" s="49" customFormat="1" ht="248.25" customHeight="1">
      <c r="A64" s="185" t="s">
        <v>74</v>
      </c>
      <c r="B64" s="888" t="s">
        <v>1556</v>
      </c>
      <c r="C64" s="888"/>
      <c r="D64" s="474" t="s">
        <v>74</v>
      </c>
      <c r="E64" s="186" t="str">
        <f t="shared" si="15"/>
        <v>71 - Incrementar a un 90% la sostenibilidad del SIG en el Gobierno Distrital</v>
      </c>
      <c r="F64" s="863" t="s">
        <v>89</v>
      </c>
      <c r="G64" s="863"/>
      <c r="H64" s="865" t="s">
        <v>223</v>
      </c>
      <c r="I64" s="865"/>
      <c r="J64" s="865"/>
      <c r="K64" s="50"/>
      <c r="L64" s="50"/>
      <c r="M64" s="498" t="s">
        <v>1528</v>
      </c>
      <c r="N64" s="128" t="s">
        <v>1552</v>
      </c>
      <c r="O64" s="128" t="s">
        <v>1552</v>
      </c>
      <c r="P64" s="642" t="s">
        <v>224</v>
      </c>
      <c r="Q64" s="643"/>
      <c r="R64" s="644"/>
      <c r="S64" s="95" t="s">
        <v>153</v>
      </c>
      <c r="T64" s="82" t="s">
        <v>58</v>
      </c>
      <c r="U64" s="337">
        <v>1</v>
      </c>
      <c r="V64" s="472">
        <v>1</v>
      </c>
      <c r="W64" s="472">
        <f t="shared" ref="W64:W66" si="36">AB64</f>
        <v>0</v>
      </c>
      <c r="X64" s="473">
        <f t="shared" ref="X64:X66" si="37">W64/V64</f>
        <v>0</v>
      </c>
      <c r="Y64" s="495">
        <f t="shared" ref="Y64:Y66" si="38">X64</f>
        <v>0</v>
      </c>
      <c r="AA64" s="494">
        <v>0</v>
      </c>
      <c r="AB64" s="494">
        <v>0</v>
      </c>
      <c r="AC64" s="460">
        <v>0</v>
      </c>
      <c r="AD64" s="495">
        <f t="shared" ref="AD64:AD66" si="39">AC64</f>
        <v>0</v>
      </c>
      <c r="AE64" s="494">
        <v>0</v>
      </c>
      <c r="AF64" s="494">
        <v>0</v>
      </c>
      <c r="AG64" s="460">
        <v>0</v>
      </c>
      <c r="AH64" s="495">
        <f t="shared" ref="AH64:AH66" si="40">AG64</f>
        <v>0</v>
      </c>
      <c r="AI64" s="494">
        <v>0</v>
      </c>
      <c r="AJ64" s="494">
        <v>0</v>
      </c>
      <c r="AK64" s="460">
        <v>0</v>
      </c>
      <c r="AL64" s="495">
        <f t="shared" ref="AL64:AL66" si="41">AK64</f>
        <v>0</v>
      </c>
      <c r="AM64" s="494">
        <v>0</v>
      </c>
      <c r="AN64" s="494">
        <v>0</v>
      </c>
      <c r="AO64" s="460">
        <v>0</v>
      </c>
      <c r="AP64" s="495">
        <f t="shared" ref="AP64:AP66" si="42">AO64</f>
        <v>0</v>
      </c>
    </row>
    <row r="65" spans="1:53" s="49" customFormat="1" ht="285.75" customHeight="1">
      <c r="A65" s="185" t="s">
        <v>74</v>
      </c>
      <c r="B65" s="888" t="s">
        <v>1560</v>
      </c>
      <c r="C65" s="888"/>
      <c r="D65" s="474" t="s">
        <v>74</v>
      </c>
      <c r="E65" s="186" t="str">
        <f t="shared" si="15"/>
        <v>71 - Incrementar a un 90% la sostenibilidad del SIG en el Gobierno Distrital</v>
      </c>
      <c r="F65" s="863" t="s">
        <v>89</v>
      </c>
      <c r="G65" s="863"/>
      <c r="H65" s="865" t="s">
        <v>225</v>
      </c>
      <c r="I65" s="865"/>
      <c r="J65" s="865"/>
      <c r="K65" s="50"/>
      <c r="L65" s="50"/>
      <c r="M65" s="498" t="s">
        <v>1528</v>
      </c>
      <c r="N65" s="128" t="s">
        <v>1552</v>
      </c>
      <c r="O65" s="128" t="s">
        <v>1552</v>
      </c>
      <c r="P65" s="642" t="s">
        <v>226</v>
      </c>
      <c r="Q65" s="643"/>
      <c r="R65" s="644"/>
      <c r="S65" s="95" t="s">
        <v>153</v>
      </c>
      <c r="T65" s="82" t="s">
        <v>58</v>
      </c>
      <c r="U65" s="337">
        <v>1</v>
      </c>
      <c r="V65" s="472">
        <v>1</v>
      </c>
      <c r="W65" s="472">
        <f t="shared" si="36"/>
        <v>0</v>
      </c>
      <c r="X65" s="473">
        <f t="shared" si="37"/>
        <v>0</v>
      </c>
      <c r="Y65" s="495">
        <f t="shared" si="38"/>
        <v>0</v>
      </c>
      <c r="AA65" s="494">
        <v>0</v>
      </c>
      <c r="AB65" s="494">
        <v>0</v>
      </c>
      <c r="AC65" s="460">
        <v>0</v>
      </c>
      <c r="AD65" s="495">
        <f t="shared" si="39"/>
        <v>0</v>
      </c>
      <c r="AE65" s="494">
        <v>0</v>
      </c>
      <c r="AF65" s="494">
        <v>0</v>
      </c>
      <c r="AG65" s="460">
        <v>0</v>
      </c>
      <c r="AH65" s="495">
        <f t="shared" si="40"/>
        <v>0</v>
      </c>
      <c r="AI65" s="494">
        <v>0</v>
      </c>
      <c r="AJ65" s="494">
        <v>0</v>
      </c>
      <c r="AK65" s="460">
        <v>0</v>
      </c>
      <c r="AL65" s="495">
        <f t="shared" si="41"/>
        <v>0</v>
      </c>
      <c r="AM65" s="494">
        <v>0</v>
      </c>
      <c r="AN65" s="494">
        <v>0</v>
      </c>
      <c r="AO65" s="460">
        <v>0</v>
      </c>
      <c r="AP65" s="495">
        <f t="shared" si="42"/>
        <v>0</v>
      </c>
    </row>
    <row r="66" spans="1:53" s="49" customFormat="1" ht="215.25" customHeight="1">
      <c r="A66" s="155" t="s">
        <v>67</v>
      </c>
      <c r="B66" s="888" t="s">
        <v>1561</v>
      </c>
      <c r="C66" s="888"/>
      <c r="D66" s="233" t="s">
        <v>93</v>
      </c>
      <c r="E66" s="186" t="str">
        <f t="shared" si="15"/>
        <v>71 - Incrementar a un 90% la sostenibilidad del SIG en el Gobierno Distrital</v>
      </c>
      <c r="F66" s="863" t="s">
        <v>89</v>
      </c>
      <c r="G66" s="863"/>
      <c r="H66" s="865" t="s">
        <v>123</v>
      </c>
      <c r="I66" s="865"/>
      <c r="J66" s="865"/>
      <c r="K66" s="50"/>
      <c r="L66" s="50"/>
      <c r="M66" s="498" t="s">
        <v>1528</v>
      </c>
      <c r="N66" s="128" t="s">
        <v>1552</v>
      </c>
      <c r="O66" s="128" t="s">
        <v>1552</v>
      </c>
      <c r="P66" s="642" t="s">
        <v>157</v>
      </c>
      <c r="Q66" s="643"/>
      <c r="R66" s="644"/>
      <c r="S66" s="95" t="s">
        <v>153</v>
      </c>
      <c r="T66" s="82" t="s">
        <v>114</v>
      </c>
      <c r="U66" s="337">
        <v>1</v>
      </c>
      <c r="V66" s="472">
        <v>1</v>
      </c>
      <c r="W66" s="472">
        <f t="shared" si="36"/>
        <v>0</v>
      </c>
      <c r="X66" s="473">
        <f t="shared" si="37"/>
        <v>0</v>
      </c>
      <c r="Y66" s="495">
        <f t="shared" si="38"/>
        <v>0</v>
      </c>
      <c r="AA66" s="494">
        <v>0</v>
      </c>
      <c r="AB66" s="494">
        <v>0</v>
      </c>
      <c r="AC66" s="460">
        <v>0</v>
      </c>
      <c r="AD66" s="495">
        <f t="shared" si="39"/>
        <v>0</v>
      </c>
      <c r="AE66" s="494">
        <v>0</v>
      </c>
      <c r="AF66" s="494">
        <v>0</v>
      </c>
      <c r="AG66" s="460">
        <v>0</v>
      </c>
      <c r="AH66" s="495">
        <f t="shared" si="40"/>
        <v>0</v>
      </c>
      <c r="AI66" s="494">
        <v>0</v>
      </c>
      <c r="AJ66" s="494">
        <v>0</v>
      </c>
      <c r="AK66" s="460">
        <v>0</v>
      </c>
      <c r="AL66" s="495">
        <f t="shared" si="41"/>
        <v>0</v>
      </c>
      <c r="AM66" s="494">
        <v>0</v>
      </c>
      <c r="AN66" s="494">
        <v>0</v>
      </c>
      <c r="AO66" s="460">
        <v>0</v>
      </c>
      <c r="AP66" s="495">
        <f t="shared" si="42"/>
        <v>0</v>
      </c>
    </row>
    <row r="67" spans="1:53" s="49" customFormat="1" ht="277.5" customHeight="1">
      <c r="A67" s="156" t="s">
        <v>67</v>
      </c>
      <c r="B67" s="641" t="s">
        <v>1513</v>
      </c>
      <c r="C67" s="641"/>
      <c r="D67" s="233" t="s">
        <v>93</v>
      </c>
      <c r="E67" s="186" t="str">
        <f t="shared" si="15"/>
        <v>71 - Incrementar a un 90% la sostenibilidad del SIG en el Gobierno Distrital</v>
      </c>
      <c r="F67" s="863" t="s">
        <v>89</v>
      </c>
      <c r="G67" s="863"/>
      <c r="H67" s="865" t="s">
        <v>124</v>
      </c>
      <c r="I67" s="865"/>
      <c r="J67" s="865"/>
      <c r="K67" s="294" t="d">
        <v>2019-03-28</v>
      </c>
      <c r="L67" s="599" t="d">
        <v>2019-04-01</v>
      </c>
      <c r="M67" s="498" t="s">
        <v>1528</v>
      </c>
      <c r="N67" s="128" t="s">
        <v>1552</v>
      </c>
      <c r="O67" s="128" t="s">
        <v>1552</v>
      </c>
      <c r="P67" s="642" t="s">
        <v>157</v>
      </c>
      <c r="Q67" s="643"/>
      <c r="R67" s="644"/>
      <c r="S67" s="95" t="s">
        <v>153</v>
      </c>
      <c r="T67" s="82" t="s">
        <v>58</v>
      </c>
      <c r="U67" s="337">
        <v>1</v>
      </c>
      <c r="V67" s="472">
        <v>1</v>
      </c>
      <c r="W67" s="472">
        <v>1</v>
      </c>
      <c r="X67" s="473">
        <f t="shared" ref="X67:X69" si="43">W67/V67</f>
        <v>1</v>
      </c>
      <c r="Y67" s="495">
        <f t="shared" ref="Y67" si="44">X67</f>
        <v>1</v>
      </c>
      <c r="AA67" s="472">
        <v>1</v>
      </c>
      <c r="AB67" s="472">
        <v>1</v>
      </c>
      <c r="AC67" s="473">
        <f t="shared" ref="AC67" si="45">AB67/AA67</f>
        <v>1</v>
      </c>
      <c r="AD67" s="495">
        <f t="shared" ref="AD67" si="46">AC67</f>
        <v>1</v>
      </c>
      <c r="AE67" s="494">
        <v>0</v>
      </c>
      <c r="AF67" s="494">
        <v>0</v>
      </c>
      <c r="AG67" s="460">
        <v>0</v>
      </c>
      <c r="AH67" s="495">
        <f t="shared" ref="AH67" si="47">AG67</f>
        <v>0</v>
      </c>
      <c r="AI67" s="494">
        <v>0</v>
      </c>
      <c r="AJ67" s="494">
        <v>0</v>
      </c>
      <c r="AK67" s="460">
        <v>0</v>
      </c>
      <c r="AL67" s="495">
        <f t="shared" ref="AL67" si="48">AK67</f>
        <v>0</v>
      </c>
      <c r="AM67" s="494">
        <v>0</v>
      </c>
      <c r="AN67" s="494">
        <v>0</v>
      </c>
      <c r="AO67" s="460">
        <v>0</v>
      </c>
      <c r="AP67" s="495">
        <f t="shared" ref="AP67" si="49">AO67</f>
        <v>0</v>
      </c>
    </row>
    <row r="68" spans="1:53" s="49" customFormat="1" ht="390.75" customHeight="1">
      <c r="A68" s="380" t="s">
        <v>74</v>
      </c>
      <c r="B68" s="641" t="s">
        <v>1562</v>
      </c>
      <c r="C68" s="641"/>
      <c r="D68" s="233" t="s">
        <v>74</v>
      </c>
      <c r="E68" s="186" t="str">
        <f t="shared" ref="E68:E69" si="50">+$J$17</f>
        <v>71 - Incrementar a un 90% la sostenibilidad del SIG en el Gobierno Distrital</v>
      </c>
      <c r="F68" s="863" t="s">
        <v>89</v>
      </c>
      <c r="G68" s="863"/>
      <c r="H68" s="865" t="s">
        <v>967</v>
      </c>
      <c r="I68" s="865"/>
      <c r="J68" s="865"/>
      <c r="K68" s="294" t="d">
        <v>2019-01-01</v>
      </c>
      <c r="L68" s="294" t="d">
        <v>2019-12-30</v>
      </c>
      <c r="M68" s="486" t="s">
        <v>970</v>
      </c>
      <c r="N68" s="128" t="s">
        <v>1552</v>
      </c>
      <c r="O68" s="128" t="s">
        <v>1552</v>
      </c>
      <c r="P68" s="642" t="s">
        <v>995</v>
      </c>
      <c r="Q68" s="643"/>
      <c r="R68" s="644"/>
      <c r="S68" s="95" t="s">
        <v>153</v>
      </c>
      <c r="T68" s="82" t="s">
        <v>58</v>
      </c>
      <c r="U68" s="337">
        <v>1</v>
      </c>
      <c r="V68" s="175">
        <v>0</v>
      </c>
      <c r="W68" s="176">
        <v>0</v>
      </c>
      <c r="X68" s="286">
        <v>0</v>
      </c>
      <c r="Y68" s="287">
        <f t="shared" ref="Y68" si="51">X68</f>
        <v>0</v>
      </c>
      <c r="AA68" s="285">
        <v>0</v>
      </c>
      <c r="AB68" s="285">
        <v>0</v>
      </c>
      <c r="AC68" s="286">
        <v>0</v>
      </c>
      <c r="AD68" s="287">
        <f t="shared" si="11"/>
        <v>0</v>
      </c>
      <c r="AE68" s="285">
        <v>0</v>
      </c>
      <c r="AF68" s="285">
        <v>0</v>
      </c>
      <c r="AG68" s="286">
        <v>0</v>
      </c>
      <c r="AH68" s="287">
        <f t="shared" si="12"/>
        <v>0</v>
      </c>
      <c r="AI68" s="285">
        <v>0</v>
      </c>
      <c r="AJ68" s="285">
        <v>0</v>
      </c>
      <c r="AK68" s="286">
        <v>0</v>
      </c>
      <c r="AL68" s="287">
        <f t="shared" si="13"/>
        <v>0</v>
      </c>
      <c r="AM68" s="285">
        <v>0</v>
      </c>
      <c r="AN68" s="285">
        <v>0</v>
      </c>
      <c r="AO68" s="286">
        <v>0</v>
      </c>
      <c r="AP68" s="287">
        <f t="shared" si="14"/>
        <v>0</v>
      </c>
    </row>
    <row r="69" spans="1:53" s="20" customFormat="1" ht="315" customHeight="1">
      <c r="A69" s="380" t="s">
        <v>74</v>
      </c>
      <c r="B69" s="641" t="s">
        <v>1595</v>
      </c>
      <c r="C69" s="641"/>
      <c r="D69" s="233" t="s">
        <v>74</v>
      </c>
      <c r="E69" s="186" t="str">
        <f t="shared" si="50"/>
        <v>71 - Incrementar a un 90% la sostenibilidad del SIG en el Gobierno Distrital</v>
      </c>
      <c r="F69" s="863" t="s">
        <v>89</v>
      </c>
      <c r="G69" s="863"/>
      <c r="H69" s="865" t="s">
        <v>1596</v>
      </c>
      <c r="I69" s="865"/>
      <c r="J69" s="865"/>
      <c r="K69" s="893" t="s">
        <v>1598</v>
      </c>
      <c r="L69" s="893"/>
      <c r="M69" s="498" t="s">
        <v>970</v>
      </c>
      <c r="N69" s="128" t="s">
        <v>1552</v>
      </c>
      <c r="O69" s="128" t="s">
        <v>1552</v>
      </c>
      <c r="P69" s="642" t="s">
        <v>1597</v>
      </c>
      <c r="Q69" s="643"/>
      <c r="R69" s="644"/>
      <c r="S69" s="95" t="s">
        <v>153</v>
      </c>
      <c r="T69" s="82" t="s">
        <v>58</v>
      </c>
      <c r="U69" s="337">
        <v>1</v>
      </c>
      <c r="V69" s="175">
        <v>100</v>
      </c>
      <c r="W69" s="176">
        <v>33</v>
      </c>
      <c r="X69" s="473">
        <f t="shared" si="43"/>
        <v>0.33</v>
      </c>
      <c r="Y69" s="495">
        <f t="shared" ref="Y69" si="52">X69</f>
        <v>0.33</v>
      </c>
      <c r="Z69" s="49"/>
      <c r="AA69" s="494">
        <v>33</v>
      </c>
      <c r="AB69" s="494">
        <v>33</v>
      </c>
      <c r="AC69" s="473">
        <f t="shared" ref="AC69" si="53">AB69/AA69</f>
        <v>1</v>
      </c>
      <c r="AD69" s="495">
        <f t="shared" ref="AD69" si="54">AC69</f>
        <v>1</v>
      </c>
      <c r="AE69" s="598">
        <v>33</v>
      </c>
      <c r="AF69" s="598">
        <v>33</v>
      </c>
      <c r="AG69" s="473">
        <f t="shared" ref="AG69" si="55">AF69/AE69</f>
        <v>1</v>
      </c>
      <c r="AH69" s="495">
        <f t="shared" ref="AH69" si="56">AG69</f>
        <v>1</v>
      </c>
      <c r="AI69" s="494">
        <v>0</v>
      </c>
      <c r="AJ69" s="494">
        <v>0</v>
      </c>
      <c r="AK69" s="460">
        <v>0</v>
      </c>
      <c r="AL69" s="495">
        <f t="shared" ref="AL69" si="57">AK69</f>
        <v>0</v>
      </c>
      <c r="AM69" s="494">
        <v>0</v>
      </c>
      <c r="AN69" s="494">
        <v>0</v>
      </c>
      <c r="AO69" s="460">
        <v>0</v>
      </c>
      <c r="AP69" s="495">
        <f t="shared" ref="AP69" si="58">AO69</f>
        <v>0</v>
      </c>
    </row>
    <row r="70" spans="1:53" s="15" customFormat="1" ht="90" customHeight="1">
      <c r="A70" s="21"/>
      <c r="B70" s="21"/>
      <c r="C70" s="21"/>
      <c r="D70" s="21"/>
      <c r="E70" s="21"/>
      <c r="F70" s="21"/>
      <c r="G70" s="21"/>
      <c r="H70" s="21"/>
      <c r="I70" s="21"/>
      <c r="J70" s="21"/>
      <c r="K70" s="21"/>
      <c r="L70" s="21"/>
      <c r="M70" s="21"/>
      <c r="N70" s="21"/>
      <c r="O70" s="12"/>
      <c r="P70" s="22"/>
      <c r="Q70" s="22"/>
      <c r="R70" s="22"/>
      <c r="S70" s="91"/>
      <c r="T70" s="22"/>
      <c r="U70" s="13"/>
    </row>
    <row r="71" spans="1:53" ht="101.25" customHeight="1">
      <c r="A71" s="723" t="s">
        <v>632</v>
      </c>
      <c r="B71" s="723"/>
      <c r="C71" s="723"/>
      <c r="D71" s="723"/>
      <c r="E71" s="723"/>
      <c r="F71" s="723"/>
      <c r="G71" s="723"/>
      <c r="H71" s="723"/>
      <c r="I71" s="723"/>
      <c r="J71" s="723"/>
      <c r="K71" s="723"/>
      <c r="L71" s="723"/>
      <c r="M71" s="723"/>
      <c r="N71" s="723"/>
      <c r="O71" s="723"/>
      <c r="P71" s="723"/>
      <c r="Q71" s="723"/>
      <c r="R71" s="723"/>
      <c r="S71" s="723"/>
      <c r="T71" s="723"/>
      <c r="U71" s="723"/>
      <c r="V71" s="723"/>
      <c r="W71" s="723"/>
      <c r="X71" s="723"/>
      <c r="Y71" s="723"/>
    </row>
    <row r="72" spans="1:53" ht="21" customHeight="1">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row>
    <row r="73" spans="1:53" ht="66" customHeight="1">
      <c r="A73" s="891" t="s">
        <v>633</v>
      </c>
      <c r="B73" s="891"/>
      <c r="C73" s="891"/>
      <c r="D73" s="892"/>
      <c r="E73" s="664" t="s">
        <v>1624</v>
      </c>
      <c r="F73" s="664"/>
      <c r="G73" s="664"/>
      <c r="H73" s="664"/>
      <c r="I73" s="664"/>
      <c r="J73" s="664"/>
      <c r="K73" s="692"/>
      <c r="L73" s="692"/>
      <c r="M73" s="692"/>
      <c r="N73" s="692"/>
      <c r="O73" s="692"/>
      <c r="P73" s="692"/>
      <c r="Q73" s="274"/>
      <c r="R73" s="274"/>
      <c r="S73" s="274"/>
      <c r="T73" s="274"/>
      <c r="U73" s="274"/>
    </row>
    <row r="74" spans="1:53" ht="62.25" customHeight="1">
      <c r="A74" s="891"/>
      <c r="B74" s="891"/>
      <c r="C74" s="891"/>
      <c r="D74" s="892"/>
      <c r="E74" s="693" t="s">
        <v>29</v>
      </c>
      <c r="F74" s="693"/>
      <c r="G74" s="693" t="s">
        <v>30</v>
      </c>
      <c r="H74" s="693"/>
      <c r="I74" s="275" t="s">
        <v>9</v>
      </c>
      <c r="J74" s="275" t="s">
        <v>10</v>
      </c>
      <c r="K74" s="31"/>
      <c r="L74" s="31"/>
      <c r="M74" s="31"/>
      <c r="N74" s="31"/>
      <c r="O74" s="31"/>
      <c r="P74" s="170"/>
      <c r="Q74" s="31"/>
      <c r="R74" s="31"/>
      <c r="S74" s="31"/>
      <c r="T74" s="31"/>
      <c r="U74" s="31"/>
    </row>
    <row r="75" spans="1:53" ht="81.75" customHeight="1">
      <c r="A75" s="672" t="s">
        <v>645</v>
      </c>
      <c r="B75" s="673"/>
      <c r="C75" s="673"/>
      <c r="D75" s="673"/>
      <c r="E75" s="681">
        <f>+E80</f>
        <v>1225484500</v>
      </c>
      <c r="F75" s="681"/>
      <c r="G75" s="681">
        <f>G80</f>
        <v>1203484500</v>
      </c>
      <c r="H75" s="681"/>
      <c r="I75" s="639">
        <f>I80</f>
        <v>0.98204791655871615</v>
      </c>
      <c r="J75" s="640">
        <f>I75</f>
        <v>0.98204791655871615</v>
      </c>
      <c r="K75" s="31"/>
      <c r="L75" s="31"/>
      <c r="M75" s="31"/>
      <c r="N75" s="31"/>
      <c r="O75" s="31"/>
      <c r="P75" s="170"/>
      <c r="Q75" s="31"/>
      <c r="R75" s="31"/>
      <c r="S75" s="31"/>
      <c r="T75" s="31"/>
      <c r="U75" s="31"/>
    </row>
    <row r="76" spans="1:53" ht="81.75" customHeight="1">
      <c r="A76" s="675"/>
      <c r="B76" s="676"/>
      <c r="C76" s="676"/>
      <c r="D76" s="676"/>
      <c r="E76" s="681"/>
      <c r="F76" s="681"/>
      <c r="G76" s="681"/>
      <c r="H76" s="681"/>
      <c r="I76" s="639"/>
      <c r="J76" s="640"/>
      <c r="K76" s="31"/>
      <c r="L76" s="31"/>
      <c r="M76" s="31"/>
      <c r="N76" s="31"/>
      <c r="O76" s="31"/>
      <c r="P76" s="170"/>
      <c r="Q76" s="31"/>
      <c r="R76" s="31"/>
      <c r="S76" s="31"/>
      <c r="T76" s="31"/>
      <c r="U76" s="31"/>
      <c r="AL76" s="650" t="s">
        <v>714</v>
      </c>
      <c r="AM76" s="651"/>
      <c r="AN76" s="651"/>
      <c r="AO76" s="651"/>
      <c r="AP76" s="651"/>
      <c r="AQ76" s="651"/>
      <c r="AR76" s="651"/>
      <c r="AS76" s="651"/>
      <c r="AT76" s="651"/>
      <c r="AU76" s="651"/>
      <c r="AV76" s="651"/>
      <c r="AW76" s="651"/>
      <c r="AX76" s="651"/>
      <c r="AY76" s="651"/>
      <c r="AZ76" s="651"/>
      <c r="BA76" s="652"/>
    </row>
    <row r="77" spans="1:53" ht="81.75" customHeight="1">
      <c r="A77" s="675"/>
      <c r="B77" s="676"/>
      <c r="C77" s="676"/>
      <c r="D77" s="676"/>
      <c r="E77" s="681"/>
      <c r="F77" s="681"/>
      <c r="G77" s="681"/>
      <c r="H77" s="681"/>
      <c r="I77" s="639"/>
      <c r="J77" s="640"/>
      <c r="K77" s="31"/>
      <c r="L77" s="31"/>
      <c r="M77" s="31"/>
      <c r="N77" s="31"/>
      <c r="O77" s="31"/>
      <c r="P77" s="31"/>
      <c r="Q77" s="671">
        <v>2016</v>
      </c>
      <c r="R77" s="671"/>
      <c r="S77" s="671"/>
      <c r="T77" s="671"/>
      <c r="U77" s="671">
        <v>2017</v>
      </c>
      <c r="V77" s="671"/>
      <c r="W77" s="671"/>
      <c r="X77" s="671"/>
      <c r="Y77" s="671">
        <v>2018</v>
      </c>
      <c r="Z77" s="671"/>
      <c r="AA77" s="671"/>
      <c r="AB77" s="671"/>
      <c r="AC77" s="671">
        <v>2019</v>
      </c>
      <c r="AD77" s="671"/>
      <c r="AE77" s="671"/>
      <c r="AF77" s="671"/>
      <c r="AG77" s="671">
        <v>2020</v>
      </c>
      <c r="AH77" s="671"/>
      <c r="AI77" s="671"/>
      <c r="AJ77" s="671"/>
    </row>
    <row r="78" spans="1:53" ht="81.75" customHeight="1">
      <c r="A78" s="678"/>
      <c r="B78" s="679"/>
      <c r="C78" s="679"/>
      <c r="D78" s="679"/>
      <c r="E78" s="681"/>
      <c r="F78" s="681"/>
      <c r="G78" s="681"/>
      <c r="H78" s="681"/>
      <c r="I78" s="639"/>
      <c r="J78" s="640"/>
      <c r="K78" s="31"/>
      <c r="L78" s="31"/>
      <c r="M78" s="31"/>
      <c r="N78" s="31"/>
      <c r="O78" s="31"/>
      <c r="P78" s="31"/>
      <c r="Q78" s="671"/>
      <c r="R78" s="671"/>
      <c r="S78" s="671"/>
      <c r="T78" s="671"/>
      <c r="U78" s="671"/>
      <c r="V78" s="671"/>
      <c r="W78" s="671"/>
      <c r="X78" s="671"/>
      <c r="Y78" s="671"/>
      <c r="Z78" s="671"/>
      <c r="AA78" s="671"/>
      <c r="AB78" s="671"/>
      <c r="AC78" s="671"/>
      <c r="AD78" s="671"/>
      <c r="AE78" s="671"/>
      <c r="AF78" s="671"/>
      <c r="AG78" s="671"/>
      <c r="AH78" s="671"/>
      <c r="AI78" s="671"/>
      <c r="AJ78" s="671"/>
      <c r="AL78" s="634" t="s">
        <v>713</v>
      </c>
      <c r="AM78" s="634"/>
      <c r="AN78" s="634"/>
      <c r="AO78" s="634"/>
      <c r="AP78" s="634" t="s">
        <v>715</v>
      </c>
      <c r="AQ78" s="634"/>
      <c r="AR78" s="634"/>
      <c r="AS78" s="634"/>
      <c r="AT78" s="634" t="s">
        <v>716</v>
      </c>
      <c r="AU78" s="634"/>
      <c r="AV78" s="634"/>
      <c r="AW78" s="634"/>
      <c r="AX78" s="634" t="s">
        <v>717</v>
      </c>
      <c r="AY78" s="634"/>
      <c r="AZ78" s="634"/>
      <c r="BA78" s="634"/>
    </row>
    <row r="79" spans="1:53" ht="110.25" customHeight="1" thickBot="1">
      <c r="A79" s="889" t="s">
        <v>27</v>
      </c>
      <c r="B79" s="890"/>
      <c r="C79" s="665"/>
      <c r="D79" s="272" t="s">
        <v>151</v>
      </c>
      <c r="E79" s="34" t="s">
        <v>29</v>
      </c>
      <c r="F79" s="307" t="s">
        <v>1000</v>
      </c>
      <c r="G79" s="855" t="s">
        <v>30</v>
      </c>
      <c r="H79" s="856"/>
      <c r="I79" s="34" t="s">
        <v>31</v>
      </c>
      <c r="J79" s="275" t="s">
        <v>10</v>
      </c>
      <c r="K79" s="889" t="s">
        <v>32</v>
      </c>
      <c r="L79" s="890"/>
      <c r="M79" s="890"/>
      <c r="N79" s="665"/>
      <c r="O79" s="293" t="s">
        <v>7</v>
      </c>
      <c r="P79" s="315" t="s">
        <v>1003</v>
      </c>
      <c r="Q79" s="303" t="s">
        <v>11</v>
      </c>
      <c r="R79" s="303" t="s">
        <v>12</v>
      </c>
      <c r="S79" s="39" t="s">
        <v>9</v>
      </c>
      <c r="T79" s="409" t="s">
        <v>10</v>
      </c>
      <c r="U79" s="303" t="s">
        <v>11</v>
      </c>
      <c r="V79" s="303" t="s">
        <v>12</v>
      </c>
      <c r="W79" s="168" t="s">
        <v>9</v>
      </c>
      <c r="X79" s="409" t="s">
        <v>10</v>
      </c>
      <c r="Y79" s="303" t="s">
        <v>11</v>
      </c>
      <c r="Z79" s="303" t="s">
        <v>12</v>
      </c>
      <c r="AA79" s="39" t="s">
        <v>9</v>
      </c>
      <c r="AB79" s="409" t="s">
        <v>10</v>
      </c>
      <c r="AC79" s="303" t="s">
        <v>11</v>
      </c>
      <c r="AD79" s="303" t="s">
        <v>12</v>
      </c>
      <c r="AE79" s="168" t="s">
        <v>9</v>
      </c>
      <c r="AF79" s="409" t="s">
        <v>10</v>
      </c>
      <c r="AG79" s="303" t="s">
        <v>11</v>
      </c>
      <c r="AH79" s="303" t="s">
        <v>12</v>
      </c>
      <c r="AI79" s="168" t="s">
        <v>9</v>
      </c>
      <c r="AJ79" s="409" t="s">
        <v>10</v>
      </c>
      <c r="AL79" s="288" t="s">
        <v>13</v>
      </c>
      <c r="AM79" s="288" t="s">
        <v>14</v>
      </c>
      <c r="AN79" s="173" t="s">
        <v>9</v>
      </c>
      <c r="AO79" s="174" t="s">
        <v>10</v>
      </c>
      <c r="AP79" s="288" t="s">
        <v>13</v>
      </c>
      <c r="AQ79" s="288" t="s">
        <v>14</v>
      </c>
      <c r="AR79" s="173" t="s">
        <v>9</v>
      </c>
      <c r="AS79" s="174" t="s">
        <v>10</v>
      </c>
      <c r="AT79" s="288" t="s">
        <v>13</v>
      </c>
      <c r="AU79" s="288" t="s">
        <v>14</v>
      </c>
      <c r="AV79" s="173" t="s">
        <v>9</v>
      </c>
      <c r="AW79" s="174" t="s">
        <v>10</v>
      </c>
      <c r="AX79" s="288" t="s">
        <v>13</v>
      </c>
      <c r="AY79" s="288" t="s">
        <v>14</v>
      </c>
      <c r="AZ79" s="173" t="s">
        <v>9</v>
      </c>
      <c r="BA79" s="174" t="s">
        <v>10</v>
      </c>
    </row>
    <row r="80" spans="1:53" ht="378" customHeight="1" thickTop="1" thickBot="1">
      <c r="A80" s="273" t="s">
        <v>33</v>
      </c>
      <c r="B80" s="887" t="s">
        <v>89</v>
      </c>
      <c r="C80" s="887"/>
      <c r="D80" s="187" t="s">
        <v>74</v>
      </c>
      <c r="E80" s="37">
        <v>1225484500</v>
      </c>
      <c r="F80" s="35">
        <f>E80/2586000000</f>
        <v>0.47389191802010827</v>
      </c>
      <c r="G80" s="857">
        <v>1203484500</v>
      </c>
      <c r="H80" s="858"/>
      <c r="I80" s="36">
        <f>G80/E80</f>
        <v>0.98204791655871615</v>
      </c>
      <c r="J80" s="54">
        <f>I80</f>
        <v>0.98204791655871615</v>
      </c>
      <c r="K80" s="859" t="s">
        <v>134</v>
      </c>
      <c r="L80" s="847"/>
      <c r="M80" s="847"/>
      <c r="N80" s="848"/>
      <c r="O80" s="83" t="s">
        <v>58</v>
      </c>
      <c r="P80" s="23">
        <v>1</v>
      </c>
      <c r="Q80" s="178">
        <v>1</v>
      </c>
      <c r="R80" s="178">
        <v>1</v>
      </c>
      <c r="S80" s="411">
        <f>+R80/Q80</f>
        <v>1</v>
      </c>
      <c r="T80" s="53">
        <f>+S80</f>
        <v>1</v>
      </c>
      <c r="U80" s="178">
        <v>1</v>
      </c>
      <c r="V80" s="179">
        <v>1</v>
      </c>
      <c r="W80" s="411">
        <f>+V80/U80</f>
        <v>1</v>
      </c>
      <c r="X80" s="53">
        <f>+W80</f>
        <v>1</v>
      </c>
      <c r="Y80" s="178">
        <v>1</v>
      </c>
      <c r="Z80" s="178">
        <v>1</v>
      </c>
      <c r="AA80" s="411">
        <f>+Z80/Y80</f>
        <v>1</v>
      </c>
      <c r="AB80" s="53">
        <f>+AA80</f>
        <v>1</v>
      </c>
      <c r="AC80" s="178">
        <v>1</v>
      </c>
      <c r="AD80" s="179">
        <f>AQ80</f>
        <v>0.46</v>
      </c>
      <c r="AE80" s="411">
        <f>+AD80/AC80</f>
        <v>0.46</v>
      </c>
      <c r="AF80" s="53">
        <f>+AE80</f>
        <v>0.46</v>
      </c>
      <c r="AG80" s="178">
        <v>1</v>
      </c>
      <c r="AH80" s="179">
        <v>0</v>
      </c>
      <c r="AI80" s="411">
        <f>+AH80/AG80</f>
        <v>0</v>
      </c>
      <c r="AJ80" s="53">
        <f>+AI80</f>
        <v>0</v>
      </c>
      <c r="AL80" s="178">
        <v>0.18</v>
      </c>
      <c r="AM80" s="179">
        <v>0.18</v>
      </c>
      <c r="AN80" s="411">
        <f>+AM80/AL80</f>
        <v>1</v>
      </c>
      <c r="AO80" s="287">
        <f>AN80</f>
        <v>1</v>
      </c>
      <c r="AP80" s="178">
        <v>0.46</v>
      </c>
      <c r="AQ80" s="405">
        <v>0.46</v>
      </c>
      <c r="AR80" s="411">
        <f>+AQ80/AP80</f>
        <v>1</v>
      </c>
      <c r="AS80" s="287">
        <f>AR80</f>
        <v>1</v>
      </c>
      <c r="AT80" s="178">
        <v>0.72</v>
      </c>
      <c r="AU80" s="179">
        <v>0</v>
      </c>
      <c r="AV80" s="411">
        <f>+AU80/AT80</f>
        <v>0</v>
      </c>
      <c r="AW80" s="287">
        <f>AV80</f>
        <v>0</v>
      </c>
      <c r="AX80" s="178">
        <v>1</v>
      </c>
      <c r="AY80" s="179">
        <v>0</v>
      </c>
      <c r="AZ80" s="411">
        <f>+AY80/AX80</f>
        <v>0</v>
      </c>
      <c r="BA80" s="287">
        <f>AZ80</f>
        <v>0</v>
      </c>
    </row>
    <row r="81" spans="1:21" ht="158.25" customHeight="1" thickTop="1" thickBot="1">
      <c r="A81" s="850" t="s">
        <v>34</v>
      </c>
      <c r="B81" s="851"/>
      <c r="C81" s="852"/>
      <c r="D81" s="290"/>
      <c r="E81" s="38">
        <f>SUM(E80)</f>
        <v>1225484500</v>
      </c>
      <c r="F81" s="96">
        <f>F80</f>
        <v>0.47389191802010827</v>
      </c>
      <c r="G81" s="885">
        <f>SUM(G80)</f>
        <v>1203484500</v>
      </c>
      <c r="H81" s="886">
        <v>0</v>
      </c>
      <c r="I81" s="389">
        <f>SUM(I80)</f>
        <v>0.98204791655871615</v>
      </c>
      <c r="J81" s="54">
        <f>I81</f>
        <v>0.98204791655871615</v>
      </c>
      <c r="K81" s="663"/>
      <c r="L81" s="663"/>
      <c r="M81" s="663"/>
      <c r="N81" s="663"/>
      <c r="O81" s="271"/>
      <c r="P81" s="76"/>
      <c r="Q81" s="76"/>
      <c r="R81" s="76"/>
      <c r="S81" s="92"/>
      <c r="T81" s="76"/>
      <c r="U81" s="76"/>
    </row>
    <row r="82" spans="1:21" s="45" customFormat="1" ht="79.5" customHeight="1" thickTop="1" thickBot="1">
      <c r="A82" s="40"/>
      <c r="B82" s="40"/>
      <c r="C82" s="40"/>
      <c r="D82" s="40"/>
      <c r="E82" s="40"/>
      <c r="F82" s="40"/>
      <c r="G82" s="40"/>
      <c r="H82" s="40"/>
      <c r="I82" s="40"/>
      <c r="J82" s="40"/>
      <c r="K82" s="40"/>
      <c r="L82" s="40"/>
      <c r="M82" s="40"/>
      <c r="N82" s="40" t="s">
        <v>475</v>
      </c>
      <c r="O82" s="40"/>
      <c r="P82" s="40"/>
      <c r="Q82" s="40"/>
      <c r="R82" s="40"/>
      <c r="S82" s="87"/>
      <c r="T82" s="40"/>
      <c r="U82" s="40"/>
    </row>
    <row r="83" spans="1:21" ht="151.5" customHeight="1" thickTop="1" thickBot="1">
      <c r="A83" s="653" t="s">
        <v>35</v>
      </c>
      <c r="B83" s="653"/>
      <c r="C83" s="654" t="d">
        <v>2019-03-31</v>
      </c>
      <c r="D83" s="654"/>
      <c r="E83" s="165" t="s">
        <v>639</v>
      </c>
      <c r="F83" s="52"/>
      <c r="G83" s="655" t="s">
        <v>37</v>
      </c>
      <c r="H83" s="656"/>
      <c r="I83" s="44"/>
      <c r="J83" s="657" t="s">
        <v>38</v>
      </c>
      <c r="K83" s="658"/>
      <c r="L83" s="44"/>
      <c r="M83" s="657" t="s">
        <v>39</v>
      </c>
      <c r="N83" s="658"/>
      <c r="O83" s="166"/>
      <c r="P83" s="659" t="s">
        <v>40</v>
      </c>
      <c r="Q83" s="660"/>
      <c r="R83" s="660"/>
    </row>
    <row r="84" spans="1:21" ht="48" customHeight="1" thickTop="1"/>
    <row r="135" ht="12.75" customHeight="1"/>
    <row r="136" ht="12.75" customHeight="1"/>
  </sheetData>
  <autoFilter ref="A45:AP69" xr:uid="{703A5A7F-A95F-4ABB-8E91-3B6C3BFA7342}">
    <filterColumn colId="1" showButton="0"/>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251">
    <mergeCell ref="P48:R48"/>
    <mergeCell ref="B61:C61"/>
    <mergeCell ref="H61:J61"/>
    <mergeCell ref="K61:L61"/>
    <mergeCell ref="P61:R61"/>
    <mergeCell ref="B62:C62"/>
    <mergeCell ref="H62:J62"/>
    <mergeCell ref="K62:L62"/>
    <mergeCell ref="P62:R62"/>
    <mergeCell ref="F61:G61"/>
    <mergeCell ref="V45:Y45"/>
    <mergeCell ref="A43:Y43"/>
    <mergeCell ref="D14:E15"/>
    <mergeCell ref="F14:H15"/>
    <mergeCell ref="I14:I15"/>
    <mergeCell ref="J14:O15"/>
    <mergeCell ref="P14:S15"/>
    <mergeCell ref="T14:T15"/>
    <mergeCell ref="P64:R64"/>
    <mergeCell ref="F62:G62"/>
    <mergeCell ref="F63:G63"/>
    <mergeCell ref="L38:N38"/>
    <mergeCell ref="P38:R38"/>
    <mergeCell ref="F51:G51"/>
    <mergeCell ref="P51:R51"/>
    <mergeCell ref="P58:R58"/>
    <mergeCell ref="P59:R59"/>
    <mergeCell ref="P56:R56"/>
    <mergeCell ref="P57:R57"/>
    <mergeCell ref="P55:R55"/>
    <mergeCell ref="B55:C55"/>
    <mergeCell ref="B48:C48"/>
    <mergeCell ref="F48:G48"/>
    <mergeCell ref="H48:J48"/>
    <mergeCell ref="F56:G56"/>
    <mergeCell ref="F57:G57"/>
    <mergeCell ref="B56:C56"/>
    <mergeCell ref="B57:C57"/>
    <mergeCell ref="B66:C66"/>
    <mergeCell ref="F55:G55"/>
    <mergeCell ref="B54:C54"/>
    <mergeCell ref="P65:R65"/>
    <mergeCell ref="B65:C65"/>
    <mergeCell ref="H59:J59"/>
    <mergeCell ref="H60:J60"/>
    <mergeCell ref="B64:C64"/>
    <mergeCell ref="F65:G65"/>
    <mergeCell ref="P66:R66"/>
    <mergeCell ref="H63:J63"/>
    <mergeCell ref="B63:C63"/>
    <mergeCell ref="P63:R63"/>
    <mergeCell ref="B49:C49"/>
    <mergeCell ref="B50:C50"/>
    <mergeCell ref="B51:C51"/>
    <mergeCell ref="H45:J46"/>
    <mergeCell ref="H47:J47"/>
    <mergeCell ref="A75:D78"/>
    <mergeCell ref="E75:F78"/>
    <mergeCell ref="G75:H78"/>
    <mergeCell ref="I75:I78"/>
    <mergeCell ref="J75:J78"/>
    <mergeCell ref="H68:J68"/>
    <mergeCell ref="B68:C68"/>
    <mergeCell ref="B69:C69"/>
    <mergeCell ref="F69:G69"/>
    <mergeCell ref="H69:J69"/>
    <mergeCell ref="A71:Y71"/>
    <mergeCell ref="A73:D74"/>
    <mergeCell ref="P69:R69"/>
    <mergeCell ref="K69:L69"/>
    <mergeCell ref="U77:X78"/>
    <mergeCell ref="Y77:AB78"/>
    <mergeCell ref="F67:G67"/>
    <mergeCell ref="F58:G58"/>
    <mergeCell ref="F59:G59"/>
    <mergeCell ref="A79:C79"/>
    <mergeCell ref="G79:H79"/>
    <mergeCell ref="K79:N79"/>
    <mergeCell ref="Q77:T78"/>
    <mergeCell ref="H57:J57"/>
    <mergeCell ref="H58:J58"/>
    <mergeCell ref="B67:C67"/>
    <mergeCell ref="F68:G68"/>
    <mergeCell ref="F60:G60"/>
    <mergeCell ref="P60:R60"/>
    <mergeCell ref="B60:C60"/>
    <mergeCell ref="P68:R68"/>
    <mergeCell ref="H66:J66"/>
    <mergeCell ref="H67:J67"/>
    <mergeCell ref="H65:J65"/>
    <mergeCell ref="B58:C58"/>
    <mergeCell ref="B59:C59"/>
    <mergeCell ref="P67:R67"/>
    <mergeCell ref="H55:J55"/>
    <mergeCell ref="H56:J56"/>
    <mergeCell ref="V34:Y34"/>
    <mergeCell ref="A40:B40"/>
    <mergeCell ref="C40:F40"/>
    <mergeCell ref="G40:I40"/>
    <mergeCell ref="J40:L40"/>
    <mergeCell ref="F52:G52"/>
    <mergeCell ref="P52:R52"/>
    <mergeCell ref="F53:G53"/>
    <mergeCell ref="P53:R53"/>
    <mergeCell ref="B52:C52"/>
    <mergeCell ref="B53:C53"/>
    <mergeCell ref="H52:J52"/>
    <mergeCell ref="F50:G50"/>
    <mergeCell ref="P50:R50"/>
    <mergeCell ref="B47:C47"/>
    <mergeCell ref="H51:J51"/>
    <mergeCell ref="H50:J50"/>
    <mergeCell ref="B36:C36"/>
    <mergeCell ref="E36:I36"/>
    <mergeCell ref="J36:K36"/>
    <mergeCell ref="L36:N36"/>
    <mergeCell ref="P36:R36"/>
    <mergeCell ref="P83:R83"/>
    <mergeCell ref="A83:B83"/>
    <mergeCell ref="C83:D83"/>
    <mergeCell ref="G83:H83"/>
    <mergeCell ref="J83:K83"/>
    <mergeCell ref="M83:N83"/>
    <mergeCell ref="K80:N80"/>
    <mergeCell ref="A81:C81"/>
    <mergeCell ref="G81:H81"/>
    <mergeCell ref="K81:N81"/>
    <mergeCell ref="B80:C80"/>
    <mergeCell ref="G80:H80"/>
    <mergeCell ref="H49:J49"/>
    <mergeCell ref="F49:G49"/>
    <mergeCell ref="P49:R49"/>
    <mergeCell ref="H53:J53"/>
    <mergeCell ref="P25:R25"/>
    <mergeCell ref="A28:Y28"/>
    <mergeCell ref="C30:Y30"/>
    <mergeCell ref="P40:S40"/>
    <mergeCell ref="P45:R46"/>
    <mergeCell ref="S45:S46"/>
    <mergeCell ref="B45:C46"/>
    <mergeCell ref="K45:K46"/>
    <mergeCell ref="L45:L46"/>
    <mergeCell ref="M45:M46"/>
    <mergeCell ref="N45:N46"/>
    <mergeCell ref="A34:A35"/>
    <mergeCell ref="D34:D35"/>
    <mergeCell ref="L37:N37"/>
    <mergeCell ref="P37:R37"/>
    <mergeCell ref="L39:N39"/>
    <mergeCell ref="P39:R39"/>
    <mergeCell ref="J38:K38"/>
    <mergeCell ref="J39:K39"/>
    <mergeCell ref="B37:C37"/>
    <mergeCell ref="E37:I37"/>
    <mergeCell ref="J37:K37"/>
    <mergeCell ref="A45:A46"/>
    <mergeCell ref="D45:D46"/>
    <mergeCell ref="U34:U35"/>
    <mergeCell ref="L34:N35"/>
    <mergeCell ref="O34:O35"/>
    <mergeCell ref="P34:R35"/>
    <mergeCell ref="S34:S35"/>
    <mergeCell ref="T34:T35"/>
    <mergeCell ref="J34:K35"/>
    <mergeCell ref="B34:C35"/>
    <mergeCell ref="B38:C38"/>
    <mergeCell ref="B39:C39"/>
    <mergeCell ref="E34:I35"/>
    <mergeCell ref="E38:I38"/>
    <mergeCell ref="E39:I39"/>
    <mergeCell ref="A3:U3"/>
    <mergeCell ref="A5:U5"/>
    <mergeCell ref="A6:B6"/>
    <mergeCell ref="A12:Y12"/>
    <mergeCell ref="A8:B8"/>
    <mergeCell ref="C8:U8"/>
    <mergeCell ref="C10:U10"/>
    <mergeCell ref="C9:U9"/>
    <mergeCell ref="U14:U15"/>
    <mergeCell ref="A14:C15"/>
    <mergeCell ref="V14:Y14"/>
    <mergeCell ref="C6:U6"/>
    <mergeCell ref="A30:B30"/>
    <mergeCell ref="A31:B31"/>
    <mergeCell ref="A32:B32"/>
    <mergeCell ref="C31:Y31"/>
    <mergeCell ref="C32:Y32"/>
    <mergeCell ref="A25:H25"/>
    <mergeCell ref="I25:N25"/>
    <mergeCell ref="V23:Y23"/>
    <mergeCell ref="U23:U24"/>
    <mergeCell ref="A23:H24"/>
    <mergeCell ref="I23:N24"/>
    <mergeCell ref="O23:O24"/>
    <mergeCell ref="P23:R24"/>
    <mergeCell ref="S23:S24"/>
    <mergeCell ref="T23:T24"/>
    <mergeCell ref="A16:C18"/>
    <mergeCell ref="D16:E18"/>
    <mergeCell ref="F16:H18"/>
    <mergeCell ref="J16:O16"/>
    <mergeCell ref="P16:S16"/>
    <mergeCell ref="A21:Y21"/>
    <mergeCell ref="J17:O17"/>
    <mergeCell ref="J18:O18"/>
    <mergeCell ref="P17:S17"/>
    <mergeCell ref="P18:S18"/>
    <mergeCell ref="AA12:AP12"/>
    <mergeCell ref="AA14:AD14"/>
    <mergeCell ref="AE14:AH14"/>
    <mergeCell ref="AI14:AL14"/>
    <mergeCell ref="AM14:AP14"/>
    <mergeCell ref="AA21:AP21"/>
    <mergeCell ref="AA23:AD23"/>
    <mergeCell ref="AE23:AH23"/>
    <mergeCell ref="AI23:AL23"/>
    <mergeCell ref="AM23:AP23"/>
    <mergeCell ref="AA32:AP32"/>
    <mergeCell ref="AA34:AD34"/>
    <mergeCell ref="AE34:AH34"/>
    <mergeCell ref="AI34:AL34"/>
    <mergeCell ref="AM34:AP34"/>
    <mergeCell ref="AA43:AP43"/>
    <mergeCell ref="AA45:AD45"/>
    <mergeCell ref="AE45:AH45"/>
    <mergeCell ref="AI45:AL45"/>
    <mergeCell ref="AM45:AP45"/>
    <mergeCell ref="F47:G47"/>
    <mergeCell ref="P47:R47"/>
    <mergeCell ref="F54:G54"/>
    <mergeCell ref="P54:R54"/>
    <mergeCell ref="T45:T46"/>
    <mergeCell ref="U45:U46"/>
    <mergeCell ref="O45:O46"/>
    <mergeCell ref="AL76:BA76"/>
    <mergeCell ref="AL78:AO78"/>
    <mergeCell ref="AP78:AS78"/>
    <mergeCell ref="AT78:AW78"/>
    <mergeCell ref="AX78:BA78"/>
    <mergeCell ref="E73:J73"/>
    <mergeCell ref="K73:P73"/>
    <mergeCell ref="E74:F74"/>
    <mergeCell ref="G74:H74"/>
    <mergeCell ref="AC77:AF78"/>
    <mergeCell ref="AG77:AJ78"/>
    <mergeCell ref="E45:E46"/>
    <mergeCell ref="F45:G46"/>
    <mergeCell ref="H54:J54"/>
    <mergeCell ref="F64:G64"/>
    <mergeCell ref="H64:J64"/>
    <mergeCell ref="F66:G66"/>
  </mergeCells>
  <conditionalFormatting sqref="Y25">
    <cfRule type="iconSet" priority="611">
      <iconSet iconSet="4Arrows" showValue="0">
        <cfvo type="percent" val="0"/>
        <cfvo type="num" val="0.6"/>
        <cfvo type="num" val="0.8"/>
        <cfvo type="num" val="0.9"/>
      </iconSet>
    </cfRule>
    <cfRule type="cellIs" dxfId="6099" priority="612" operator="lessThan">
      <formula>0.6</formula>
    </cfRule>
    <cfRule type="cellIs" dxfId="6098" priority="613" operator="between">
      <formula>0.8</formula>
      <formula>0.899999999999999</formula>
    </cfRule>
    <cfRule type="cellIs" dxfId="6097" priority="614" operator="between">
      <formula>0.6</formula>
      <formula>0.8</formula>
    </cfRule>
    <cfRule type="cellIs" dxfId="6096" priority="615" operator="greaterThanOrEqual">
      <formula>0.9</formula>
    </cfRule>
  </conditionalFormatting>
  <conditionalFormatting sqref="Y38">
    <cfRule type="iconSet" priority="606">
      <iconSet iconSet="4Arrows" showValue="0">
        <cfvo type="percent" val="0"/>
        <cfvo type="num" val="0.6"/>
        <cfvo type="num" val="0.8"/>
        <cfvo type="num" val="0.9"/>
      </iconSet>
    </cfRule>
    <cfRule type="cellIs" dxfId="6095" priority="607" operator="lessThan">
      <formula>0.6</formula>
    </cfRule>
    <cfRule type="cellIs" dxfId="6094" priority="608" operator="between">
      <formula>0.8</formula>
      <formula>0.899999999999999</formula>
    </cfRule>
    <cfRule type="cellIs" dxfId="6093" priority="609" operator="between">
      <formula>0.6</formula>
      <formula>0.8</formula>
    </cfRule>
    <cfRule type="cellIs" dxfId="6092" priority="610" operator="greaterThanOrEqual">
      <formula>0.9</formula>
    </cfRule>
  </conditionalFormatting>
  <conditionalFormatting sqref="AD25">
    <cfRule type="iconSet" priority="536">
      <iconSet iconSet="4Arrows" showValue="0">
        <cfvo type="percent" val="0"/>
        <cfvo type="num" val="0.6"/>
        <cfvo type="num" val="0.8"/>
        <cfvo type="num" val="0.9"/>
      </iconSet>
    </cfRule>
    <cfRule type="cellIs" dxfId="6091" priority="537" operator="lessThan">
      <formula>0.6</formula>
    </cfRule>
    <cfRule type="cellIs" dxfId="6090" priority="538" operator="between">
      <formula>0.8</formula>
      <formula>0.899999999999999</formula>
    </cfRule>
    <cfRule type="cellIs" dxfId="6089" priority="539" operator="between">
      <formula>0.6</formula>
      <formula>0.8</formula>
    </cfRule>
    <cfRule type="cellIs" dxfId="6088" priority="540" operator="greaterThanOrEqual">
      <formula>0.9</formula>
    </cfRule>
  </conditionalFormatting>
  <conditionalFormatting sqref="AH25">
    <cfRule type="iconSet" priority="531">
      <iconSet iconSet="4Arrows" showValue="0">
        <cfvo type="percent" val="0"/>
        <cfvo type="num" val="0.6"/>
        <cfvo type="num" val="0.8"/>
        <cfvo type="num" val="0.9"/>
      </iconSet>
    </cfRule>
    <cfRule type="cellIs" dxfId="6087" priority="532" operator="lessThan">
      <formula>0.6</formula>
    </cfRule>
    <cfRule type="cellIs" dxfId="6086" priority="533" operator="between">
      <formula>0.8</formula>
      <formula>0.899999999999999</formula>
    </cfRule>
    <cfRule type="cellIs" dxfId="6085" priority="534" operator="between">
      <formula>0.6</formula>
      <formula>0.8</formula>
    </cfRule>
    <cfRule type="cellIs" dxfId="6084" priority="535" operator="greaterThanOrEqual">
      <formula>0.9</formula>
    </cfRule>
  </conditionalFormatting>
  <conditionalFormatting sqref="AL25">
    <cfRule type="iconSet" priority="526">
      <iconSet iconSet="4Arrows" showValue="0">
        <cfvo type="percent" val="0"/>
        <cfvo type="num" val="0.6"/>
        <cfvo type="num" val="0.8"/>
        <cfvo type="num" val="0.9"/>
      </iconSet>
    </cfRule>
    <cfRule type="cellIs" dxfId="6083" priority="527" operator="lessThan">
      <formula>0.6</formula>
    </cfRule>
    <cfRule type="cellIs" dxfId="6082" priority="528" operator="between">
      <formula>0.8</formula>
      <formula>0.899999999999999</formula>
    </cfRule>
    <cfRule type="cellIs" dxfId="6081" priority="529" operator="between">
      <formula>0.6</formula>
      <formula>0.8</formula>
    </cfRule>
    <cfRule type="cellIs" dxfId="6080" priority="530" operator="greaterThanOrEqual">
      <formula>0.9</formula>
    </cfRule>
  </conditionalFormatting>
  <conditionalFormatting sqref="AP25">
    <cfRule type="iconSet" priority="521">
      <iconSet iconSet="4Arrows" showValue="0">
        <cfvo type="percent" val="0"/>
        <cfvo type="num" val="0.6"/>
        <cfvo type="num" val="0.8"/>
        <cfvo type="num" val="0.9"/>
      </iconSet>
    </cfRule>
    <cfRule type="cellIs" dxfId="6079" priority="522" operator="lessThan">
      <formula>0.6</formula>
    </cfRule>
    <cfRule type="cellIs" dxfId="6078" priority="523" operator="between">
      <formula>0.8</formula>
      <formula>0.899999999999999</formula>
    </cfRule>
    <cfRule type="cellIs" dxfId="6077" priority="524" operator="between">
      <formula>0.6</formula>
      <formula>0.8</formula>
    </cfRule>
    <cfRule type="cellIs" dxfId="6076" priority="525" operator="greaterThanOrEqual">
      <formula>0.9</formula>
    </cfRule>
  </conditionalFormatting>
  <conditionalFormatting sqref="AD38">
    <cfRule type="iconSet" priority="496">
      <iconSet iconSet="4Arrows" showValue="0">
        <cfvo type="percent" val="0"/>
        <cfvo type="num" val="0.6"/>
        <cfvo type="num" val="0.8"/>
        <cfvo type="num" val="0.9"/>
      </iconSet>
    </cfRule>
    <cfRule type="cellIs" dxfId="6075" priority="497" operator="lessThan">
      <formula>0.6</formula>
    </cfRule>
    <cfRule type="cellIs" dxfId="6074" priority="498" operator="between">
      <formula>0.8</formula>
      <formula>0.899999999999999</formula>
    </cfRule>
    <cfRule type="cellIs" dxfId="6073" priority="499" operator="between">
      <formula>0.6</formula>
      <formula>0.8</formula>
    </cfRule>
    <cfRule type="cellIs" dxfId="6072" priority="500" operator="greaterThanOrEqual">
      <formula>0.9</formula>
    </cfRule>
  </conditionalFormatting>
  <conditionalFormatting sqref="AH38">
    <cfRule type="iconSet" priority="491">
      <iconSet iconSet="4Arrows" showValue="0">
        <cfvo type="percent" val="0"/>
        <cfvo type="num" val="0.6"/>
        <cfvo type="num" val="0.8"/>
        <cfvo type="num" val="0.9"/>
      </iconSet>
    </cfRule>
    <cfRule type="cellIs" dxfId="6071" priority="492" operator="lessThan">
      <formula>0.6</formula>
    </cfRule>
    <cfRule type="cellIs" dxfId="6070" priority="493" operator="between">
      <formula>0.8</formula>
      <formula>0.899999999999999</formula>
    </cfRule>
    <cfRule type="cellIs" dxfId="6069" priority="494" operator="between">
      <formula>0.6</formula>
      <formula>0.8</formula>
    </cfRule>
    <cfRule type="cellIs" dxfId="6068" priority="495" operator="greaterThanOrEqual">
      <formula>0.9</formula>
    </cfRule>
  </conditionalFormatting>
  <conditionalFormatting sqref="AL38">
    <cfRule type="iconSet" priority="486">
      <iconSet iconSet="4Arrows" showValue="0">
        <cfvo type="percent" val="0"/>
        <cfvo type="num" val="0.6"/>
        <cfvo type="num" val="0.8"/>
        <cfvo type="num" val="0.9"/>
      </iconSet>
    </cfRule>
    <cfRule type="cellIs" dxfId="6067" priority="487" operator="lessThan">
      <formula>0.6</formula>
    </cfRule>
    <cfRule type="cellIs" dxfId="6066" priority="488" operator="between">
      <formula>0.8</formula>
      <formula>0.899999999999999</formula>
    </cfRule>
    <cfRule type="cellIs" dxfId="6065" priority="489" operator="between">
      <formula>0.6</formula>
      <formula>0.8</formula>
    </cfRule>
    <cfRule type="cellIs" dxfId="6064" priority="490" operator="greaterThanOrEqual">
      <formula>0.9</formula>
    </cfRule>
  </conditionalFormatting>
  <conditionalFormatting sqref="AP38">
    <cfRule type="iconSet" priority="481">
      <iconSet iconSet="4Arrows" showValue="0">
        <cfvo type="percent" val="0"/>
        <cfvo type="num" val="0.6"/>
        <cfvo type="num" val="0.8"/>
        <cfvo type="num" val="0.9"/>
      </iconSet>
    </cfRule>
    <cfRule type="cellIs" dxfId="6063" priority="482" operator="lessThan">
      <formula>0.6</formula>
    </cfRule>
    <cfRule type="cellIs" dxfId="6062" priority="483" operator="between">
      <formula>0.8</formula>
      <formula>0.899999999999999</formula>
    </cfRule>
    <cfRule type="cellIs" dxfId="6061" priority="484" operator="between">
      <formula>0.6</formula>
      <formula>0.8</formula>
    </cfRule>
    <cfRule type="cellIs" dxfId="6060" priority="485" operator="greaterThanOrEqual">
      <formula>0.9</formula>
    </cfRule>
  </conditionalFormatting>
  <conditionalFormatting sqref="AD39">
    <cfRule type="iconSet" priority="476">
      <iconSet iconSet="4Arrows" showValue="0">
        <cfvo type="percent" val="0"/>
        <cfvo type="num" val="0.6"/>
        <cfvo type="num" val="0.8"/>
        <cfvo type="num" val="0.9"/>
      </iconSet>
    </cfRule>
    <cfRule type="cellIs" dxfId="6059" priority="477" operator="lessThan">
      <formula>0.6</formula>
    </cfRule>
    <cfRule type="cellIs" dxfId="6058" priority="478" operator="between">
      <formula>0.8</formula>
      <formula>0.899999999999999</formula>
    </cfRule>
    <cfRule type="cellIs" dxfId="6057" priority="479" operator="between">
      <formula>0.6</formula>
      <formula>0.8</formula>
    </cfRule>
    <cfRule type="cellIs" dxfId="6056" priority="480" operator="greaterThanOrEqual">
      <formula>0.9</formula>
    </cfRule>
  </conditionalFormatting>
  <conditionalFormatting sqref="AH39">
    <cfRule type="iconSet" priority="471">
      <iconSet iconSet="4Arrows" showValue="0">
        <cfvo type="percent" val="0"/>
        <cfvo type="num" val="0.6"/>
        <cfvo type="num" val="0.8"/>
        <cfvo type="num" val="0.9"/>
      </iconSet>
    </cfRule>
    <cfRule type="cellIs" dxfId="6055" priority="472" operator="lessThan">
      <formula>0.6</formula>
    </cfRule>
    <cfRule type="cellIs" dxfId="6054" priority="473" operator="between">
      <formula>0.8</formula>
      <formula>0.899999999999999</formula>
    </cfRule>
    <cfRule type="cellIs" dxfId="6053" priority="474" operator="between">
      <formula>0.6</formula>
      <formula>0.8</formula>
    </cfRule>
    <cfRule type="cellIs" dxfId="6052" priority="475" operator="greaterThanOrEqual">
      <formula>0.9</formula>
    </cfRule>
  </conditionalFormatting>
  <conditionalFormatting sqref="AL39">
    <cfRule type="iconSet" priority="466">
      <iconSet iconSet="4Arrows" showValue="0">
        <cfvo type="percent" val="0"/>
        <cfvo type="num" val="0.6"/>
        <cfvo type="num" val="0.8"/>
        <cfvo type="num" val="0.9"/>
      </iconSet>
    </cfRule>
    <cfRule type="cellIs" dxfId="6051" priority="467" operator="lessThan">
      <formula>0.6</formula>
    </cfRule>
    <cfRule type="cellIs" dxfId="6050" priority="468" operator="between">
      <formula>0.8</formula>
      <formula>0.899999999999999</formula>
    </cfRule>
    <cfRule type="cellIs" dxfId="6049" priority="469" operator="between">
      <formula>0.6</formula>
      <formula>0.8</formula>
    </cfRule>
    <cfRule type="cellIs" dxfId="6048" priority="470" operator="greaterThanOrEqual">
      <formula>0.9</formula>
    </cfRule>
  </conditionalFormatting>
  <conditionalFormatting sqref="AP39">
    <cfRule type="iconSet" priority="461">
      <iconSet iconSet="4Arrows" showValue="0">
        <cfvo type="percent" val="0"/>
        <cfvo type="num" val="0.6"/>
        <cfvo type="num" val="0.8"/>
        <cfvo type="num" val="0.9"/>
      </iconSet>
    </cfRule>
    <cfRule type="cellIs" dxfId="6047" priority="462" operator="lessThan">
      <formula>0.6</formula>
    </cfRule>
    <cfRule type="cellIs" dxfId="6046" priority="463" operator="between">
      <formula>0.8</formula>
      <formula>0.899999999999999</formula>
    </cfRule>
    <cfRule type="cellIs" dxfId="6045" priority="464" operator="between">
      <formula>0.6</formula>
      <formula>0.8</formula>
    </cfRule>
    <cfRule type="cellIs" dxfId="6044" priority="465" operator="greaterThanOrEqual">
      <formula>0.9</formula>
    </cfRule>
  </conditionalFormatting>
  <conditionalFormatting sqref="Y16">
    <cfRule type="iconSet" priority="396">
      <iconSet iconSet="4Arrows" showValue="0">
        <cfvo type="percent" val="0"/>
        <cfvo type="num" val="0.6"/>
        <cfvo type="num" val="0.8"/>
        <cfvo type="num" val="0.9"/>
      </iconSet>
    </cfRule>
    <cfRule type="cellIs" dxfId="6043" priority="397" operator="lessThan">
      <formula>0.6</formula>
    </cfRule>
    <cfRule type="cellIs" dxfId="6042" priority="398" operator="between">
      <formula>0.8</formula>
      <formula>0.899999999999999</formula>
    </cfRule>
    <cfRule type="cellIs" dxfId="6041" priority="399" operator="between">
      <formula>0.6</formula>
      <formula>0.8</formula>
    </cfRule>
    <cfRule type="cellIs" dxfId="6040" priority="400" operator="greaterThanOrEqual">
      <formula>0.9</formula>
    </cfRule>
  </conditionalFormatting>
  <conditionalFormatting sqref="Y17">
    <cfRule type="iconSet" priority="391">
      <iconSet iconSet="4Arrows" showValue="0">
        <cfvo type="percent" val="0"/>
        <cfvo type="num" val="0.6"/>
        <cfvo type="num" val="0.8"/>
        <cfvo type="num" val="0.9"/>
      </iconSet>
    </cfRule>
    <cfRule type="cellIs" dxfId="6039" priority="392" operator="lessThan">
      <formula>0.6</formula>
    </cfRule>
    <cfRule type="cellIs" dxfId="6038" priority="393" operator="between">
      <formula>0.8</formula>
      <formula>0.899999999999999</formula>
    </cfRule>
    <cfRule type="cellIs" dxfId="6037" priority="394" operator="between">
      <formula>0.6</formula>
      <formula>0.8</formula>
    </cfRule>
    <cfRule type="cellIs" dxfId="6036" priority="395" operator="greaterThanOrEqual">
      <formula>0.9</formula>
    </cfRule>
  </conditionalFormatting>
  <conditionalFormatting sqref="AD16">
    <cfRule type="iconSet" priority="386">
      <iconSet iconSet="4Arrows" showValue="0">
        <cfvo type="percent" val="0"/>
        <cfvo type="num" val="0.6"/>
        <cfvo type="num" val="0.8"/>
        <cfvo type="num" val="0.9"/>
      </iconSet>
    </cfRule>
    <cfRule type="cellIs" dxfId="6035" priority="387" operator="lessThan">
      <formula>0.6</formula>
    </cfRule>
    <cfRule type="cellIs" dxfId="6034" priority="388" operator="between">
      <formula>0.8</formula>
      <formula>0.899999999999999</formula>
    </cfRule>
    <cfRule type="cellIs" dxfId="6033" priority="389" operator="between">
      <formula>0.6</formula>
      <formula>0.8</formula>
    </cfRule>
    <cfRule type="cellIs" dxfId="6032" priority="390" operator="greaterThanOrEqual">
      <formula>0.9</formula>
    </cfRule>
  </conditionalFormatting>
  <conditionalFormatting sqref="AH16">
    <cfRule type="iconSet" priority="381">
      <iconSet iconSet="4Arrows" showValue="0">
        <cfvo type="percent" val="0"/>
        <cfvo type="num" val="0.6"/>
        <cfvo type="num" val="0.8"/>
        <cfvo type="num" val="0.9"/>
      </iconSet>
    </cfRule>
    <cfRule type="cellIs" dxfId="6031" priority="382" operator="lessThan">
      <formula>0.6</formula>
    </cfRule>
    <cfRule type="cellIs" dxfId="6030" priority="383" operator="between">
      <formula>0.8</formula>
      <formula>0.899999999999999</formula>
    </cfRule>
    <cfRule type="cellIs" dxfId="6029" priority="384" operator="between">
      <formula>0.6</formula>
      <formula>0.8</formula>
    </cfRule>
    <cfRule type="cellIs" dxfId="6028" priority="385" operator="greaterThanOrEqual">
      <formula>0.9</formula>
    </cfRule>
  </conditionalFormatting>
  <conditionalFormatting sqref="AL16">
    <cfRule type="iconSet" priority="376">
      <iconSet iconSet="4Arrows" showValue="0">
        <cfvo type="percent" val="0"/>
        <cfvo type="num" val="0.6"/>
        <cfvo type="num" val="0.8"/>
        <cfvo type="num" val="0.9"/>
      </iconSet>
    </cfRule>
    <cfRule type="cellIs" dxfId="6027" priority="377" operator="lessThan">
      <formula>0.6</formula>
    </cfRule>
    <cfRule type="cellIs" dxfId="6026" priority="378" operator="between">
      <formula>0.8</formula>
      <formula>0.899999999999999</formula>
    </cfRule>
    <cfRule type="cellIs" dxfId="6025" priority="379" operator="between">
      <formula>0.6</formula>
      <formula>0.8</formula>
    </cfRule>
    <cfRule type="cellIs" dxfId="6024" priority="380" operator="greaterThanOrEqual">
      <formula>0.9</formula>
    </cfRule>
  </conditionalFormatting>
  <conditionalFormatting sqref="AP16">
    <cfRule type="iconSet" priority="371">
      <iconSet iconSet="4Arrows" showValue="0">
        <cfvo type="percent" val="0"/>
        <cfvo type="num" val="0.6"/>
        <cfvo type="num" val="0.8"/>
        <cfvo type="num" val="0.9"/>
      </iconSet>
    </cfRule>
    <cfRule type="cellIs" dxfId="6023" priority="372" operator="lessThan">
      <formula>0.6</formula>
    </cfRule>
    <cfRule type="cellIs" dxfId="6022" priority="373" operator="between">
      <formula>0.8</formula>
      <formula>0.899999999999999</formula>
    </cfRule>
    <cfRule type="cellIs" dxfId="6021" priority="374" operator="between">
      <formula>0.6</formula>
      <formula>0.8</formula>
    </cfRule>
    <cfRule type="cellIs" dxfId="6020" priority="375" operator="greaterThanOrEqual">
      <formula>0.9</formula>
    </cfRule>
  </conditionalFormatting>
  <conditionalFormatting sqref="AD17">
    <cfRule type="iconSet" priority="366">
      <iconSet iconSet="4Arrows" showValue="0">
        <cfvo type="percent" val="0"/>
        <cfvo type="num" val="0.6"/>
        <cfvo type="num" val="0.8"/>
        <cfvo type="num" val="0.9"/>
      </iconSet>
    </cfRule>
    <cfRule type="cellIs" dxfId="6019" priority="367" operator="lessThan">
      <formula>0.6</formula>
    </cfRule>
    <cfRule type="cellIs" dxfId="6018" priority="368" operator="between">
      <formula>0.8</formula>
      <formula>0.899999999999999</formula>
    </cfRule>
    <cfRule type="cellIs" dxfId="6017" priority="369" operator="between">
      <formula>0.6</formula>
      <formula>0.8</formula>
    </cfRule>
    <cfRule type="cellIs" dxfId="6016" priority="370" operator="greaterThanOrEqual">
      <formula>0.9</formula>
    </cfRule>
  </conditionalFormatting>
  <conditionalFormatting sqref="AH17">
    <cfRule type="iconSet" priority="361">
      <iconSet iconSet="4Arrows" showValue="0">
        <cfvo type="percent" val="0"/>
        <cfvo type="num" val="0.6"/>
        <cfvo type="num" val="0.8"/>
        <cfvo type="num" val="0.9"/>
      </iconSet>
    </cfRule>
    <cfRule type="cellIs" dxfId="6015" priority="362" operator="lessThan">
      <formula>0.6</formula>
    </cfRule>
    <cfRule type="cellIs" dxfId="6014" priority="363" operator="between">
      <formula>0.8</formula>
      <formula>0.899999999999999</formula>
    </cfRule>
    <cfRule type="cellIs" dxfId="6013" priority="364" operator="between">
      <formula>0.6</formula>
      <formula>0.8</formula>
    </cfRule>
    <cfRule type="cellIs" dxfId="6012" priority="365" operator="greaterThanOrEqual">
      <formula>0.9</formula>
    </cfRule>
  </conditionalFormatting>
  <conditionalFormatting sqref="AL17">
    <cfRule type="iconSet" priority="356">
      <iconSet iconSet="4Arrows" showValue="0">
        <cfvo type="percent" val="0"/>
        <cfvo type="num" val="0.6"/>
        <cfvo type="num" val="0.8"/>
        <cfvo type="num" val="0.9"/>
      </iconSet>
    </cfRule>
    <cfRule type="cellIs" dxfId="6011" priority="357" operator="lessThan">
      <formula>0.6</formula>
    </cfRule>
    <cfRule type="cellIs" dxfId="6010" priority="358" operator="between">
      <formula>0.8</formula>
      <formula>0.899999999999999</formula>
    </cfRule>
    <cfRule type="cellIs" dxfId="6009" priority="359" operator="between">
      <formula>0.6</formula>
      <formula>0.8</formula>
    </cfRule>
    <cfRule type="cellIs" dxfId="6008" priority="360" operator="greaterThanOrEqual">
      <formula>0.9</formula>
    </cfRule>
  </conditionalFormatting>
  <conditionalFormatting sqref="AP17">
    <cfRule type="iconSet" priority="351">
      <iconSet iconSet="4Arrows" showValue="0">
        <cfvo type="percent" val="0"/>
        <cfvo type="num" val="0.6"/>
        <cfvo type="num" val="0.8"/>
        <cfvo type="num" val="0.9"/>
      </iconSet>
    </cfRule>
    <cfRule type="cellIs" dxfId="6007" priority="352" operator="lessThan">
      <formula>0.6</formula>
    </cfRule>
    <cfRule type="cellIs" dxfId="6006" priority="353" operator="between">
      <formula>0.8</formula>
      <formula>0.899999999999999</formula>
    </cfRule>
    <cfRule type="cellIs" dxfId="6005" priority="354" operator="between">
      <formula>0.6</formula>
      <formula>0.8</formula>
    </cfRule>
    <cfRule type="cellIs" dxfId="6004" priority="355" operator="greaterThanOrEqual">
      <formula>0.9</formula>
    </cfRule>
  </conditionalFormatting>
  <conditionalFormatting sqref="J75">
    <cfRule type="iconSet" priority="346">
      <iconSet iconSet="4Arrows" showValue="0">
        <cfvo type="percent" val="0"/>
        <cfvo type="num" val="0.6"/>
        <cfvo type="num" val="0.8"/>
        <cfvo type="num" val="0.9"/>
      </iconSet>
    </cfRule>
    <cfRule type="cellIs" dxfId="6003" priority="347" operator="lessThan">
      <formula>0.6</formula>
    </cfRule>
    <cfRule type="cellIs" dxfId="6002" priority="348" operator="between">
      <formula>0.8</formula>
      <formula>0.899999999999999</formula>
    </cfRule>
    <cfRule type="cellIs" dxfId="6001" priority="349" operator="between">
      <formula>0.6</formula>
      <formula>0.8</formula>
    </cfRule>
    <cfRule type="cellIs" dxfId="6000" priority="350" operator="greaterThanOrEqual">
      <formula>0.9</formula>
    </cfRule>
  </conditionalFormatting>
  <conditionalFormatting sqref="J80">
    <cfRule type="iconSet" priority="341">
      <iconSet iconSet="4Arrows" showValue="0">
        <cfvo type="percent" val="0"/>
        <cfvo type="num" val="0.6"/>
        <cfvo type="num" val="0.8"/>
        <cfvo type="num" val="0.9"/>
      </iconSet>
    </cfRule>
    <cfRule type="cellIs" dxfId="5999" priority="342" operator="lessThan">
      <formula>0.6</formula>
    </cfRule>
    <cfRule type="cellIs" dxfId="5998" priority="343" operator="between">
      <formula>0.8</formula>
      <formula>0.899999999999999</formula>
    </cfRule>
    <cfRule type="cellIs" dxfId="5997" priority="344" operator="between">
      <formula>0.6</formula>
      <formula>0.8</formula>
    </cfRule>
    <cfRule type="cellIs" dxfId="5996" priority="345" operator="greaterThanOrEqual">
      <formula>0.9</formula>
    </cfRule>
  </conditionalFormatting>
  <conditionalFormatting sqref="J81">
    <cfRule type="iconSet" priority="336">
      <iconSet iconSet="4Arrows" showValue="0">
        <cfvo type="percent" val="0"/>
        <cfvo type="num" val="0.6"/>
        <cfvo type="num" val="0.8"/>
        <cfvo type="num" val="0.9"/>
      </iconSet>
    </cfRule>
    <cfRule type="cellIs" dxfId="5995" priority="337" operator="lessThan">
      <formula>0.6</formula>
    </cfRule>
    <cfRule type="cellIs" dxfId="5994" priority="338" operator="between">
      <formula>0.8</formula>
      <formula>0.899999999999999</formula>
    </cfRule>
    <cfRule type="cellIs" dxfId="5993" priority="339" operator="between">
      <formula>0.6</formula>
      <formula>0.8</formula>
    </cfRule>
    <cfRule type="cellIs" dxfId="5992" priority="340" operator="greaterThanOrEqual">
      <formula>0.9</formula>
    </cfRule>
  </conditionalFormatting>
  <conditionalFormatting sqref="X80">
    <cfRule type="iconSet" priority="331">
      <iconSet iconSet="4Arrows" showValue="0">
        <cfvo type="percent" val="0"/>
        <cfvo type="num" val="0.6"/>
        <cfvo type="num" val="0.8"/>
        <cfvo type="num" val="0.9"/>
      </iconSet>
    </cfRule>
    <cfRule type="cellIs" dxfId="5991" priority="332" operator="lessThan">
      <formula>0.6</formula>
    </cfRule>
    <cfRule type="cellIs" dxfId="5990" priority="333" operator="between">
      <formula>0.8</formula>
      <formula>0.899999999999999</formula>
    </cfRule>
    <cfRule type="cellIs" dxfId="5989" priority="334" operator="between">
      <formula>0.6</formula>
      <formula>0.8</formula>
    </cfRule>
    <cfRule type="cellIs" dxfId="5988" priority="335" operator="greaterThanOrEqual">
      <formula>0.9</formula>
    </cfRule>
  </conditionalFormatting>
  <conditionalFormatting sqref="T80">
    <cfRule type="iconSet" priority="326">
      <iconSet iconSet="4Arrows" showValue="0">
        <cfvo type="percent" val="0"/>
        <cfvo type="num" val="0.6"/>
        <cfvo type="num" val="0.8"/>
        <cfvo type="num" val="0.9"/>
      </iconSet>
    </cfRule>
    <cfRule type="cellIs" dxfId="5987" priority="327" operator="lessThan">
      <formula>0.6</formula>
    </cfRule>
    <cfRule type="cellIs" dxfId="5986" priority="328" operator="between">
      <formula>0.8</formula>
      <formula>0.899999999999999</formula>
    </cfRule>
    <cfRule type="cellIs" dxfId="5985" priority="329" operator="between">
      <formula>0.6</formula>
      <formula>0.8</formula>
    </cfRule>
    <cfRule type="cellIs" dxfId="5984" priority="330" operator="greaterThanOrEqual">
      <formula>0.9</formula>
    </cfRule>
  </conditionalFormatting>
  <conditionalFormatting sqref="AO80">
    <cfRule type="iconSet" priority="321">
      <iconSet iconSet="4Arrows" showValue="0">
        <cfvo type="percent" val="0"/>
        <cfvo type="num" val="0.6"/>
        <cfvo type="num" val="0.8"/>
        <cfvo type="num" val="0.9"/>
      </iconSet>
    </cfRule>
    <cfRule type="cellIs" dxfId="5983" priority="322" operator="lessThan">
      <formula>0.6</formula>
    </cfRule>
    <cfRule type="cellIs" dxfId="5982" priority="323" operator="between">
      <formula>0.8</formula>
      <formula>0.899999999999999</formula>
    </cfRule>
    <cfRule type="cellIs" dxfId="5981" priority="324" operator="between">
      <formula>0.6</formula>
      <formula>0.8</formula>
    </cfRule>
    <cfRule type="cellIs" dxfId="5980" priority="325" operator="greaterThanOrEqual">
      <formula>0.9</formula>
    </cfRule>
  </conditionalFormatting>
  <conditionalFormatting sqref="AS80">
    <cfRule type="iconSet" priority="316">
      <iconSet iconSet="4Arrows" showValue="0">
        <cfvo type="percent" val="0"/>
        <cfvo type="num" val="0.6"/>
        <cfvo type="num" val="0.8"/>
        <cfvo type="num" val="0.9"/>
      </iconSet>
    </cfRule>
    <cfRule type="cellIs" dxfId="5979" priority="317" operator="lessThan">
      <formula>0.6</formula>
    </cfRule>
    <cfRule type="cellIs" dxfId="5978" priority="318" operator="between">
      <formula>0.8</formula>
      <formula>0.899999999999999</formula>
    </cfRule>
    <cfRule type="cellIs" dxfId="5977" priority="319" operator="between">
      <formula>0.6</formula>
      <formula>0.8</formula>
    </cfRule>
    <cfRule type="cellIs" dxfId="5976" priority="320" operator="greaterThanOrEqual">
      <formula>0.9</formula>
    </cfRule>
  </conditionalFormatting>
  <conditionalFormatting sqref="AW80">
    <cfRule type="iconSet" priority="311">
      <iconSet iconSet="4Arrows" showValue="0">
        <cfvo type="percent" val="0"/>
        <cfvo type="num" val="0.6"/>
        <cfvo type="num" val="0.8"/>
        <cfvo type="num" val="0.9"/>
      </iconSet>
    </cfRule>
    <cfRule type="cellIs" dxfId="5975" priority="312" operator="lessThan">
      <formula>0.6</formula>
    </cfRule>
    <cfRule type="cellIs" dxfId="5974" priority="313" operator="between">
      <formula>0.8</formula>
      <formula>0.899999999999999</formula>
    </cfRule>
    <cfRule type="cellIs" dxfId="5973" priority="314" operator="between">
      <formula>0.6</formula>
      <formula>0.8</formula>
    </cfRule>
    <cfRule type="cellIs" dxfId="5972" priority="315" operator="greaterThanOrEqual">
      <formula>0.9</formula>
    </cfRule>
  </conditionalFormatting>
  <conditionalFormatting sqref="BA80">
    <cfRule type="iconSet" priority="306">
      <iconSet iconSet="4Arrows" showValue="0">
        <cfvo type="percent" val="0"/>
        <cfvo type="num" val="0.6"/>
        <cfvo type="num" val="0.8"/>
        <cfvo type="num" val="0.9"/>
      </iconSet>
    </cfRule>
    <cfRule type="cellIs" dxfId="5971" priority="307" operator="lessThan">
      <formula>0.6</formula>
    </cfRule>
    <cfRule type="cellIs" dxfId="5970" priority="308" operator="between">
      <formula>0.8</formula>
      <formula>0.899999999999999</formula>
    </cfRule>
    <cfRule type="cellIs" dxfId="5969" priority="309" operator="between">
      <formula>0.6</formula>
      <formula>0.8</formula>
    </cfRule>
    <cfRule type="cellIs" dxfId="5968" priority="310" operator="greaterThanOrEqual">
      <formula>0.9</formula>
    </cfRule>
  </conditionalFormatting>
  <conditionalFormatting sqref="Y68">
    <cfRule type="iconSet" priority="281">
      <iconSet iconSet="4Arrows" showValue="0">
        <cfvo type="percent" val="0"/>
        <cfvo type="num" val="0.6"/>
        <cfvo type="num" val="0.8"/>
        <cfvo type="num" val="0.9"/>
      </iconSet>
    </cfRule>
    <cfRule type="cellIs" dxfId="5967" priority="282" operator="lessThan">
      <formula>0.6</formula>
    </cfRule>
    <cfRule type="cellIs" dxfId="5966" priority="283" operator="between">
      <formula>0.8</formula>
      <formula>0.899999999999999</formula>
    </cfRule>
    <cfRule type="cellIs" dxfId="5965" priority="284" operator="between">
      <formula>0.6</formula>
      <formula>0.8</formula>
    </cfRule>
    <cfRule type="cellIs" dxfId="5964" priority="285" operator="greaterThanOrEqual">
      <formula>0.9</formula>
    </cfRule>
  </conditionalFormatting>
  <conditionalFormatting sqref="AD68">
    <cfRule type="iconSet" priority="286">
      <iconSet iconSet="4Arrows" showValue="0">
        <cfvo type="percent" val="0"/>
        <cfvo type="num" val="0.6"/>
        <cfvo type="num" val="0.8"/>
        <cfvo type="num" val="0.9"/>
      </iconSet>
    </cfRule>
    <cfRule type="cellIs" dxfId="5963" priority="287" operator="lessThan">
      <formula>0.6</formula>
    </cfRule>
    <cfRule type="cellIs" dxfId="5962" priority="288" operator="between">
      <formula>0.8</formula>
      <formula>0.899999999999999</formula>
    </cfRule>
    <cfRule type="cellIs" dxfId="5961" priority="289" operator="between">
      <formula>0.6</formula>
      <formula>0.8</formula>
    </cfRule>
    <cfRule type="cellIs" dxfId="5960" priority="290" operator="greaterThanOrEqual">
      <formula>0.9</formula>
    </cfRule>
  </conditionalFormatting>
  <conditionalFormatting sqref="AH68">
    <cfRule type="iconSet" priority="291">
      <iconSet iconSet="4Arrows" showValue="0">
        <cfvo type="percent" val="0"/>
        <cfvo type="num" val="0.6"/>
        <cfvo type="num" val="0.8"/>
        <cfvo type="num" val="0.9"/>
      </iconSet>
    </cfRule>
    <cfRule type="cellIs" dxfId="5959" priority="292" operator="lessThan">
      <formula>0.6</formula>
    </cfRule>
    <cfRule type="cellIs" dxfId="5958" priority="293" operator="between">
      <formula>0.8</formula>
      <formula>0.899999999999999</formula>
    </cfRule>
    <cfRule type="cellIs" dxfId="5957" priority="294" operator="between">
      <formula>0.6</formula>
      <formula>0.8</formula>
    </cfRule>
    <cfRule type="cellIs" dxfId="5956" priority="295" operator="greaterThanOrEqual">
      <formula>0.9</formula>
    </cfRule>
  </conditionalFormatting>
  <conditionalFormatting sqref="AL68">
    <cfRule type="iconSet" priority="296">
      <iconSet iconSet="4Arrows" showValue="0">
        <cfvo type="percent" val="0"/>
        <cfvo type="num" val="0.6"/>
        <cfvo type="num" val="0.8"/>
        <cfvo type="num" val="0.9"/>
      </iconSet>
    </cfRule>
    <cfRule type="cellIs" dxfId="5955" priority="297" operator="lessThan">
      <formula>0.6</formula>
    </cfRule>
    <cfRule type="cellIs" dxfId="5954" priority="298" operator="between">
      <formula>0.8</formula>
      <formula>0.899999999999999</formula>
    </cfRule>
    <cfRule type="cellIs" dxfId="5953" priority="299" operator="between">
      <formula>0.6</formula>
      <formula>0.8</formula>
    </cfRule>
    <cfRule type="cellIs" dxfId="5952" priority="300" operator="greaterThanOrEqual">
      <formula>0.9</formula>
    </cfRule>
  </conditionalFormatting>
  <conditionalFormatting sqref="AP68">
    <cfRule type="iconSet" priority="301">
      <iconSet iconSet="4Arrows" showValue="0">
        <cfvo type="percent" val="0"/>
        <cfvo type="num" val="0.6"/>
        <cfvo type="num" val="0.8"/>
        <cfvo type="num" val="0.9"/>
      </iconSet>
    </cfRule>
    <cfRule type="cellIs" dxfId="5951" priority="302" operator="lessThan">
      <formula>0.6</formula>
    </cfRule>
    <cfRule type="cellIs" dxfId="5950" priority="303" operator="between">
      <formula>0.8</formula>
      <formula>0.899999999999999</formula>
    </cfRule>
    <cfRule type="cellIs" dxfId="5949" priority="304" operator="between">
      <formula>0.6</formula>
      <formula>0.8</formula>
    </cfRule>
    <cfRule type="cellIs" dxfId="5948" priority="305" operator="greaterThanOrEqual">
      <formula>0.9</formula>
    </cfRule>
  </conditionalFormatting>
  <conditionalFormatting sqref="AF80">
    <cfRule type="iconSet" priority="276">
      <iconSet iconSet="4Arrows" showValue="0">
        <cfvo type="percent" val="0"/>
        <cfvo type="num" val="0.6"/>
        <cfvo type="num" val="0.8"/>
        <cfvo type="num" val="0.9"/>
      </iconSet>
    </cfRule>
    <cfRule type="cellIs" dxfId="5947" priority="277" operator="lessThan">
      <formula>0.6</formula>
    </cfRule>
    <cfRule type="cellIs" dxfId="5946" priority="278" operator="between">
      <formula>0.8</formula>
      <formula>0.899999999999999</formula>
    </cfRule>
    <cfRule type="cellIs" dxfId="5945" priority="279" operator="between">
      <formula>0.6</formula>
      <formula>0.8</formula>
    </cfRule>
    <cfRule type="cellIs" dxfId="5944" priority="280" operator="greaterThanOrEqual">
      <formula>0.9</formula>
    </cfRule>
  </conditionalFormatting>
  <conditionalFormatting sqref="AB80">
    <cfRule type="iconSet" priority="271">
      <iconSet iconSet="4Arrows" showValue="0">
        <cfvo type="percent" val="0"/>
        <cfvo type="num" val="0.6"/>
        <cfvo type="num" val="0.8"/>
        <cfvo type="num" val="0.9"/>
      </iconSet>
    </cfRule>
    <cfRule type="cellIs" dxfId="5943" priority="272" operator="lessThan">
      <formula>0.6</formula>
    </cfRule>
    <cfRule type="cellIs" dxfId="5942" priority="273" operator="between">
      <formula>0.8</formula>
      <formula>0.899999999999999</formula>
    </cfRule>
    <cfRule type="cellIs" dxfId="5941" priority="274" operator="between">
      <formula>0.6</formula>
      <formula>0.8</formula>
    </cfRule>
    <cfRule type="cellIs" dxfId="5940" priority="275" operator="greaterThanOrEqual">
      <formula>0.9</formula>
    </cfRule>
  </conditionalFormatting>
  <conditionalFormatting sqref="AJ80">
    <cfRule type="iconSet" priority="266">
      <iconSet iconSet="4Arrows" showValue="0">
        <cfvo type="percent" val="0"/>
        <cfvo type="num" val="0.6"/>
        <cfvo type="num" val="0.8"/>
        <cfvo type="num" val="0.9"/>
      </iconSet>
    </cfRule>
    <cfRule type="cellIs" dxfId="5939" priority="267" operator="lessThan">
      <formula>0.6</formula>
    </cfRule>
    <cfRule type="cellIs" dxfId="5938" priority="268" operator="between">
      <formula>0.8</formula>
      <formula>0.899999999999999</formula>
    </cfRule>
    <cfRule type="cellIs" dxfId="5937" priority="269" operator="between">
      <formula>0.6</formula>
      <formula>0.8</formula>
    </cfRule>
    <cfRule type="cellIs" dxfId="5936" priority="270" operator="greaterThanOrEqual">
      <formula>0.9</formula>
    </cfRule>
  </conditionalFormatting>
  <conditionalFormatting sqref="Y47">
    <cfRule type="iconSet" priority="256">
      <iconSet iconSet="4Arrows" showValue="0">
        <cfvo type="percent" val="0"/>
        <cfvo type="num" val="0.6"/>
        <cfvo type="num" val="0.8"/>
        <cfvo type="num" val="0.9"/>
      </iconSet>
    </cfRule>
    <cfRule type="cellIs" dxfId="5935" priority="257" operator="lessThan">
      <formula>0.6</formula>
    </cfRule>
    <cfRule type="cellIs" dxfId="5934" priority="258" operator="between">
      <formula>0.8</formula>
      <formula>0.899999999999999</formula>
    </cfRule>
    <cfRule type="cellIs" dxfId="5933" priority="259" operator="between">
      <formula>0.6</formula>
      <formula>0.8</formula>
    </cfRule>
    <cfRule type="cellIs" dxfId="5932" priority="260" operator="greaterThanOrEqual">
      <formula>0.9</formula>
    </cfRule>
  </conditionalFormatting>
  <conditionalFormatting sqref="Y18">
    <cfRule type="iconSet" priority="246">
      <iconSet iconSet="4Arrows" showValue="0">
        <cfvo type="percent" val="0"/>
        <cfvo type="num" val="0.6"/>
        <cfvo type="num" val="0.8"/>
        <cfvo type="num" val="0.9"/>
      </iconSet>
    </cfRule>
    <cfRule type="cellIs" dxfId="5931" priority="247" operator="lessThan">
      <formula>0.6</formula>
    </cfRule>
    <cfRule type="cellIs" dxfId="5930" priority="248" operator="between">
      <formula>0.8</formula>
      <formula>0.899999999999999</formula>
    </cfRule>
    <cfRule type="cellIs" dxfId="5929" priority="249" operator="between">
      <formula>0.6</formula>
      <formula>0.8</formula>
    </cfRule>
    <cfRule type="cellIs" dxfId="5928" priority="250" operator="greaterThanOrEqual">
      <formula>0.9</formula>
    </cfRule>
  </conditionalFormatting>
  <conditionalFormatting sqref="AD18">
    <cfRule type="iconSet" priority="241">
      <iconSet iconSet="4Arrows" showValue="0">
        <cfvo type="percent" val="0"/>
        <cfvo type="num" val="0.6"/>
        <cfvo type="num" val="0.8"/>
        <cfvo type="num" val="0.9"/>
      </iconSet>
    </cfRule>
    <cfRule type="cellIs" dxfId="5927" priority="242" operator="lessThan">
      <formula>0.6</formula>
    </cfRule>
    <cfRule type="cellIs" dxfId="5926" priority="243" operator="between">
      <formula>0.8</formula>
      <formula>0.899999999999999</formula>
    </cfRule>
    <cfRule type="cellIs" dxfId="5925" priority="244" operator="between">
      <formula>0.6</formula>
      <formula>0.8</formula>
    </cfRule>
    <cfRule type="cellIs" dxfId="5924" priority="245" operator="greaterThanOrEqual">
      <formula>0.9</formula>
    </cfRule>
  </conditionalFormatting>
  <conditionalFormatting sqref="AH18">
    <cfRule type="iconSet" priority="236">
      <iconSet iconSet="4Arrows" showValue="0">
        <cfvo type="percent" val="0"/>
        <cfvo type="num" val="0.6"/>
        <cfvo type="num" val="0.8"/>
        <cfvo type="num" val="0.9"/>
      </iconSet>
    </cfRule>
    <cfRule type="cellIs" dxfId="5923" priority="237" operator="lessThan">
      <formula>0.6</formula>
    </cfRule>
    <cfRule type="cellIs" dxfId="5922" priority="238" operator="between">
      <formula>0.8</formula>
      <formula>0.899999999999999</formula>
    </cfRule>
    <cfRule type="cellIs" dxfId="5921" priority="239" operator="between">
      <formula>0.6</formula>
      <formula>0.8</formula>
    </cfRule>
    <cfRule type="cellIs" dxfId="5920" priority="240" operator="greaterThanOrEqual">
      <formula>0.9</formula>
    </cfRule>
  </conditionalFormatting>
  <conditionalFormatting sqref="AL18">
    <cfRule type="iconSet" priority="231">
      <iconSet iconSet="4Arrows" showValue="0">
        <cfvo type="percent" val="0"/>
        <cfvo type="num" val="0.6"/>
        <cfvo type="num" val="0.8"/>
        <cfvo type="num" val="0.9"/>
      </iconSet>
    </cfRule>
    <cfRule type="cellIs" dxfId="5919" priority="232" operator="lessThan">
      <formula>0.6</formula>
    </cfRule>
    <cfRule type="cellIs" dxfId="5918" priority="233" operator="between">
      <formula>0.8</formula>
      <formula>0.899999999999999</formula>
    </cfRule>
    <cfRule type="cellIs" dxfId="5917" priority="234" operator="between">
      <formula>0.6</formula>
      <formula>0.8</formula>
    </cfRule>
    <cfRule type="cellIs" dxfId="5916" priority="235" operator="greaterThanOrEqual">
      <formula>0.9</formula>
    </cfRule>
  </conditionalFormatting>
  <conditionalFormatting sqref="AP18">
    <cfRule type="iconSet" priority="226">
      <iconSet iconSet="4Arrows" showValue="0">
        <cfvo type="percent" val="0"/>
        <cfvo type="num" val="0.6"/>
        <cfvo type="num" val="0.8"/>
        <cfvo type="num" val="0.9"/>
      </iconSet>
    </cfRule>
    <cfRule type="cellIs" dxfId="5915" priority="227" operator="lessThan">
      <formula>0.6</formula>
    </cfRule>
    <cfRule type="cellIs" dxfId="5914" priority="228" operator="between">
      <formula>0.8</formula>
      <formula>0.899999999999999</formula>
    </cfRule>
    <cfRule type="cellIs" dxfId="5913" priority="229" operator="between">
      <formula>0.6</formula>
      <formula>0.8</formula>
    </cfRule>
    <cfRule type="cellIs" dxfId="5912" priority="230" operator="greaterThanOrEqual">
      <formula>0.9</formula>
    </cfRule>
  </conditionalFormatting>
  <conditionalFormatting sqref="Y61">
    <cfRule type="iconSet" priority="201">
      <iconSet iconSet="4Arrows" showValue="0">
        <cfvo type="percent" val="0"/>
        <cfvo type="num" val="0.6"/>
        <cfvo type="num" val="0.8"/>
        <cfvo type="num" val="0.9"/>
      </iconSet>
    </cfRule>
    <cfRule type="cellIs" dxfId="5911" priority="202" operator="lessThan">
      <formula>0.6</formula>
    </cfRule>
    <cfRule type="cellIs" dxfId="5910" priority="203" operator="between">
      <formula>0.8</formula>
      <formula>0.899999999999999</formula>
    </cfRule>
    <cfRule type="cellIs" dxfId="5909" priority="204" operator="between">
      <formula>0.6</formula>
      <formula>0.8</formula>
    </cfRule>
    <cfRule type="cellIs" dxfId="5908" priority="205" operator="greaterThanOrEqual">
      <formula>0.9</formula>
    </cfRule>
  </conditionalFormatting>
  <conditionalFormatting sqref="AD61">
    <cfRule type="iconSet" priority="206">
      <iconSet iconSet="4Arrows" showValue="0">
        <cfvo type="percent" val="0"/>
        <cfvo type="num" val="0.6"/>
        <cfvo type="num" val="0.8"/>
        <cfvo type="num" val="0.9"/>
      </iconSet>
    </cfRule>
    <cfRule type="cellIs" dxfId="5907" priority="207" operator="lessThan">
      <formula>0.6</formula>
    </cfRule>
    <cfRule type="cellIs" dxfId="5906" priority="208" operator="between">
      <formula>0.8</formula>
      <formula>0.899999999999999</formula>
    </cfRule>
    <cfRule type="cellIs" dxfId="5905" priority="209" operator="between">
      <formula>0.6</formula>
      <formula>0.8</formula>
    </cfRule>
    <cfRule type="cellIs" dxfId="5904" priority="210" operator="greaterThanOrEqual">
      <formula>0.9</formula>
    </cfRule>
  </conditionalFormatting>
  <conditionalFormatting sqref="AH61">
    <cfRule type="iconSet" priority="211">
      <iconSet iconSet="4Arrows" showValue="0">
        <cfvo type="percent" val="0"/>
        <cfvo type="num" val="0.6"/>
        <cfvo type="num" val="0.8"/>
        <cfvo type="num" val="0.9"/>
      </iconSet>
    </cfRule>
    <cfRule type="cellIs" dxfId="5903" priority="212" operator="lessThan">
      <formula>0.6</formula>
    </cfRule>
    <cfRule type="cellIs" dxfId="5902" priority="213" operator="between">
      <formula>0.8</formula>
      <formula>0.899999999999999</formula>
    </cfRule>
    <cfRule type="cellIs" dxfId="5901" priority="214" operator="between">
      <formula>0.6</formula>
      <formula>0.8</formula>
    </cfRule>
    <cfRule type="cellIs" dxfId="5900" priority="215" operator="greaterThanOrEqual">
      <formula>0.9</formula>
    </cfRule>
  </conditionalFormatting>
  <conditionalFormatting sqref="AL61">
    <cfRule type="iconSet" priority="216">
      <iconSet iconSet="4Arrows" showValue="0">
        <cfvo type="percent" val="0"/>
        <cfvo type="num" val="0.6"/>
        <cfvo type="num" val="0.8"/>
        <cfvo type="num" val="0.9"/>
      </iconSet>
    </cfRule>
    <cfRule type="cellIs" dxfId="5899" priority="217" operator="lessThan">
      <formula>0.6</formula>
    </cfRule>
    <cfRule type="cellIs" dxfId="5898" priority="218" operator="between">
      <formula>0.8</formula>
      <formula>0.899999999999999</formula>
    </cfRule>
    <cfRule type="cellIs" dxfId="5897" priority="219" operator="between">
      <formula>0.6</formula>
      <formula>0.8</formula>
    </cfRule>
    <cfRule type="cellIs" dxfId="5896" priority="220" operator="greaterThanOrEqual">
      <formula>0.9</formula>
    </cfRule>
  </conditionalFormatting>
  <conditionalFormatting sqref="AP61">
    <cfRule type="iconSet" priority="221">
      <iconSet iconSet="4Arrows" showValue="0">
        <cfvo type="percent" val="0"/>
        <cfvo type="num" val="0.6"/>
        <cfvo type="num" val="0.8"/>
        <cfvo type="num" val="0.9"/>
      </iconSet>
    </cfRule>
    <cfRule type="cellIs" dxfId="5895" priority="222" operator="lessThan">
      <formula>0.6</formula>
    </cfRule>
    <cfRule type="cellIs" dxfId="5894" priority="223" operator="between">
      <formula>0.8</formula>
      <formula>0.899999999999999</formula>
    </cfRule>
    <cfRule type="cellIs" dxfId="5893" priority="224" operator="between">
      <formula>0.6</formula>
      <formula>0.8</formula>
    </cfRule>
    <cfRule type="cellIs" dxfId="5892" priority="225" operator="greaterThanOrEqual">
      <formula>0.9</formula>
    </cfRule>
  </conditionalFormatting>
  <conditionalFormatting sqref="Y62">
    <cfRule type="iconSet" priority="176">
      <iconSet iconSet="4Arrows" showValue="0">
        <cfvo type="percent" val="0"/>
        <cfvo type="num" val="0.6"/>
        <cfvo type="num" val="0.8"/>
        <cfvo type="num" val="0.9"/>
      </iconSet>
    </cfRule>
    <cfRule type="cellIs" dxfId="5891" priority="177" operator="lessThan">
      <formula>0.6</formula>
    </cfRule>
    <cfRule type="cellIs" dxfId="5890" priority="178" operator="between">
      <formula>0.8</formula>
      <formula>0.899999999999999</formula>
    </cfRule>
    <cfRule type="cellIs" dxfId="5889" priority="179" operator="between">
      <formula>0.6</formula>
      <formula>0.8</formula>
    </cfRule>
    <cfRule type="cellIs" dxfId="5888" priority="180" operator="greaterThanOrEqual">
      <formula>0.9</formula>
    </cfRule>
  </conditionalFormatting>
  <conditionalFormatting sqref="AD62">
    <cfRule type="iconSet" priority="181">
      <iconSet iconSet="4Arrows" showValue="0">
        <cfvo type="percent" val="0"/>
        <cfvo type="num" val="0.6"/>
        <cfvo type="num" val="0.8"/>
        <cfvo type="num" val="0.9"/>
      </iconSet>
    </cfRule>
    <cfRule type="cellIs" dxfId="5887" priority="182" operator="lessThan">
      <formula>0.6</formula>
    </cfRule>
    <cfRule type="cellIs" dxfId="5886" priority="183" operator="between">
      <formula>0.8</formula>
      <formula>0.899999999999999</formula>
    </cfRule>
    <cfRule type="cellIs" dxfId="5885" priority="184" operator="between">
      <formula>0.6</formula>
      <formula>0.8</formula>
    </cfRule>
    <cfRule type="cellIs" dxfId="5884" priority="185" operator="greaterThanOrEqual">
      <formula>0.9</formula>
    </cfRule>
  </conditionalFormatting>
  <conditionalFormatting sqref="AH62">
    <cfRule type="iconSet" priority="186">
      <iconSet iconSet="4Arrows" showValue="0">
        <cfvo type="percent" val="0"/>
        <cfvo type="num" val="0.6"/>
        <cfvo type="num" val="0.8"/>
        <cfvo type="num" val="0.9"/>
      </iconSet>
    </cfRule>
    <cfRule type="cellIs" dxfId="5883" priority="187" operator="lessThan">
      <formula>0.6</formula>
    </cfRule>
    <cfRule type="cellIs" dxfId="5882" priority="188" operator="between">
      <formula>0.8</formula>
      <formula>0.899999999999999</formula>
    </cfRule>
    <cfRule type="cellIs" dxfId="5881" priority="189" operator="between">
      <formula>0.6</formula>
      <formula>0.8</formula>
    </cfRule>
    <cfRule type="cellIs" dxfId="5880" priority="190" operator="greaterThanOrEqual">
      <formula>0.9</formula>
    </cfRule>
  </conditionalFormatting>
  <conditionalFormatting sqref="AL62">
    <cfRule type="iconSet" priority="191">
      <iconSet iconSet="4Arrows" showValue="0">
        <cfvo type="percent" val="0"/>
        <cfvo type="num" val="0.6"/>
        <cfvo type="num" val="0.8"/>
        <cfvo type="num" val="0.9"/>
      </iconSet>
    </cfRule>
    <cfRule type="cellIs" dxfId="5879" priority="192" operator="lessThan">
      <formula>0.6</formula>
    </cfRule>
    <cfRule type="cellIs" dxfId="5878" priority="193" operator="between">
      <formula>0.8</formula>
      <formula>0.899999999999999</formula>
    </cfRule>
    <cfRule type="cellIs" dxfId="5877" priority="194" operator="between">
      <formula>0.6</formula>
      <formula>0.8</formula>
    </cfRule>
    <cfRule type="cellIs" dxfId="5876" priority="195" operator="greaterThanOrEqual">
      <formula>0.9</formula>
    </cfRule>
  </conditionalFormatting>
  <conditionalFormatting sqref="AP62">
    <cfRule type="iconSet" priority="196">
      <iconSet iconSet="4Arrows" showValue="0">
        <cfvo type="percent" val="0"/>
        <cfvo type="num" val="0.6"/>
        <cfvo type="num" val="0.8"/>
        <cfvo type="num" val="0.9"/>
      </iconSet>
    </cfRule>
    <cfRule type="cellIs" dxfId="5875" priority="197" operator="lessThan">
      <formula>0.6</formula>
    </cfRule>
    <cfRule type="cellIs" dxfId="5874" priority="198" operator="between">
      <formula>0.8</formula>
      <formula>0.899999999999999</formula>
    </cfRule>
    <cfRule type="cellIs" dxfId="5873" priority="199" operator="between">
      <formula>0.6</formula>
      <formula>0.8</formula>
    </cfRule>
    <cfRule type="cellIs" dxfId="5872" priority="200" operator="greaterThanOrEqual">
      <formula>0.9</formula>
    </cfRule>
  </conditionalFormatting>
  <conditionalFormatting sqref="Y67">
    <cfRule type="iconSet" priority="151">
      <iconSet iconSet="4Arrows" showValue="0">
        <cfvo type="percent" val="0"/>
        <cfvo type="num" val="0.6"/>
        <cfvo type="num" val="0.8"/>
        <cfvo type="num" val="0.9"/>
      </iconSet>
    </cfRule>
    <cfRule type="cellIs" dxfId="5871" priority="152" operator="lessThan">
      <formula>0.6</formula>
    </cfRule>
    <cfRule type="cellIs" dxfId="5870" priority="153" operator="between">
      <formula>0.8</formula>
      <formula>0.899999999999999</formula>
    </cfRule>
    <cfRule type="cellIs" dxfId="5869" priority="154" operator="between">
      <formula>0.6</formula>
      <formula>0.8</formula>
    </cfRule>
    <cfRule type="cellIs" dxfId="5868" priority="155" operator="greaterThanOrEqual">
      <formula>0.9</formula>
    </cfRule>
  </conditionalFormatting>
  <conditionalFormatting sqref="AD67">
    <cfRule type="iconSet" priority="156">
      <iconSet iconSet="4Arrows" showValue="0">
        <cfvo type="percent" val="0"/>
        <cfvo type="num" val="0.6"/>
        <cfvo type="num" val="0.8"/>
        <cfvo type="num" val="0.9"/>
      </iconSet>
    </cfRule>
    <cfRule type="cellIs" dxfId="5867" priority="157" operator="lessThan">
      <formula>0.6</formula>
    </cfRule>
    <cfRule type="cellIs" dxfId="5866" priority="158" operator="between">
      <formula>0.8</formula>
      <formula>0.899999999999999</formula>
    </cfRule>
    <cfRule type="cellIs" dxfId="5865" priority="159" operator="between">
      <formula>0.6</formula>
      <formula>0.8</formula>
    </cfRule>
    <cfRule type="cellIs" dxfId="5864" priority="160" operator="greaterThanOrEqual">
      <formula>0.9</formula>
    </cfRule>
  </conditionalFormatting>
  <conditionalFormatting sqref="AH67">
    <cfRule type="iconSet" priority="161">
      <iconSet iconSet="4Arrows" showValue="0">
        <cfvo type="percent" val="0"/>
        <cfvo type="num" val="0.6"/>
        <cfvo type="num" val="0.8"/>
        <cfvo type="num" val="0.9"/>
      </iconSet>
    </cfRule>
    <cfRule type="cellIs" dxfId="5863" priority="162" operator="lessThan">
      <formula>0.6</formula>
    </cfRule>
    <cfRule type="cellIs" dxfId="5862" priority="163" operator="between">
      <formula>0.8</formula>
      <formula>0.899999999999999</formula>
    </cfRule>
    <cfRule type="cellIs" dxfId="5861" priority="164" operator="between">
      <formula>0.6</formula>
      <formula>0.8</formula>
    </cfRule>
    <cfRule type="cellIs" dxfId="5860" priority="165" operator="greaterThanOrEqual">
      <formula>0.9</formula>
    </cfRule>
  </conditionalFormatting>
  <conditionalFormatting sqref="AL67">
    <cfRule type="iconSet" priority="166">
      <iconSet iconSet="4Arrows" showValue="0">
        <cfvo type="percent" val="0"/>
        <cfvo type="num" val="0.6"/>
        <cfvo type="num" val="0.8"/>
        <cfvo type="num" val="0.9"/>
      </iconSet>
    </cfRule>
    <cfRule type="cellIs" dxfId="5859" priority="167" operator="lessThan">
      <formula>0.6</formula>
    </cfRule>
    <cfRule type="cellIs" dxfId="5858" priority="168" operator="between">
      <formula>0.8</formula>
      <formula>0.899999999999999</formula>
    </cfRule>
    <cfRule type="cellIs" dxfId="5857" priority="169" operator="between">
      <formula>0.6</formula>
      <formula>0.8</formula>
    </cfRule>
    <cfRule type="cellIs" dxfId="5856" priority="170" operator="greaterThanOrEqual">
      <formula>0.9</formula>
    </cfRule>
  </conditionalFormatting>
  <conditionalFormatting sqref="AP67">
    <cfRule type="iconSet" priority="171">
      <iconSet iconSet="4Arrows" showValue="0">
        <cfvo type="percent" val="0"/>
        <cfvo type="num" val="0.6"/>
        <cfvo type="num" val="0.8"/>
        <cfvo type="num" val="0.9"/>
      </iconSet>
    </cfRule>
    <cfRule type="cellIs" dxfId="5855" priority="172" operator="lessThan">
      <formula>0.6</formula>
    </cfRule>
    <cfRule type="cellIs" dxfId="5854" priority="173" operator="between">
      <formula>0.8</formula>
      <formula>0.899999999999999</formula>
    </cfRule>
    <cfRule type="cellIs" dxfId="5853" priority="174" operator="between">
      <formula>0.6</formula>
      <formula>0.8</formula>
    </cfRule>
    <cfRule type="cellIs" dxfId="5852" priority="175" operator="greaterThanOrEqual">
      <formula>0.9</formula>
    </cfRule>
  </conditionalFormatting>
  <conditionalFormatting sqref="Y49:Y60">
    <cfRule type="iconSet" priority="11554">
      <iconSet iconSet="4Arrows" showValue="0">
        <cfvo type="percent" val="0"/>
        <cfvo type="num" val="0.6"/>
        <cfvo type="num" val="0.8"/>
        <cfvo type="num" val="0.9"/>
      </iconSet>
    </cfRule>
    <cfRule type="cellIs" dxfId="5851" priority="11555" operator="lessThan">
      <formula>0.6</formula>
    </cfRule>
    <cfRule type="cellIs" dxfId="5850" priority="11556" operator="between">
      <formula>0.8</formula>
      <formula>0.899999999999999</formula>
    </cfRule>
    <cfRule type="cellIs" dxfId="5849" priority="11557" operator="between">
      <formula>0.6</formula>
      <formula>0.8</formula>
    </cfRule>
    <cfRule type="cellIs" dxfId="5848" priority="11558" operator="greaterThanOrEqual">
      <formula>0.9</formula>
    </cfRule>
  </conditionalFormatting>
  <conditionalFormatting sqref="AD47 AD49:AD60">
    <cfRule type="iconSet" priority="11559">
      <iconSet iconSet="4Arrows" showValue="0">
        <cfvo type="percent" val="0"/>
        <cfvo type="num" val="0.6"/>
        <cfvo type="num" val="0.8"/>
        <cfvo type="num" val="0.9"/>
      </iconSet>
    </cfRule>
    <cfRule type="cellIs" dxfId="5847" priority="11560" operator="lessThan">
      <formula>0.6</formula>
    </cfRule>
    <cfRule type="cellIs" dxfId="5846" priority="11561" operator="between">
      <formula>0.8</formula>
      <formula>0.899999999999999</formula>
    </cfRule>
    <cfRule type="cellIs" dxfId="5845" priority="11562" operator="between">
      <formula>0.6</formula>
      <formula>0.8</formula>
    </cfRule>
    <cfRule type="cellIs" dxfId="5844" priority="11563" operator="greaterThanOrEqual">
      <formula>0.9</formula>
    </cfRule>
  </conditionalFormatting>
  <conditionalFormatting sqref="AH47 AH49:AH60">
    <cfRule type="iconSet" priority="11569">
      <iconSet iconSet="4Arrows" showValue="0">
        <cfvo type="percent" val="0"/>
        <cfvo type="num" val="0.6"/>
        <cfvo type="num" val="0.8"/>
        <cfvo type="num" val="0.9"/>
      </iconSet>
    </cfRule>
    <cfRule type="cellIs" dxfId="5843" priority="11570" operator="lessThan">
      <formula>0.6</formula>
    </cfRule>
    <cfRule type="cellIs" dxfId="5842" priority="11571" operator="between">
      <formula>0.8</formula>
      <formula>0.899999999999999</formula>
    </cfRule>
    <cfRule type="cellIs" dxfId="5841" priority="11572" operator="between">
      <formula>0.6</formula>
      <formula>0.8</formula>
    </cfRule>
    <cfRule type="cellIs" dxfId="5840" priority="11573" operator="greaterThanOrEqual">
      <formula>0.9</formula>
    </cfRule>
  </conditionalFormatting>
  <conditionalFormatting sqref="AL47 AL49:AL60">
    <cfRule type="iconSet" priority="11579">
      <iconSet iconSet="4Arrows" showValue="0">
        <cfvo type="percent" val="0"/>
        <cfvo type="num" val="0.6"/>
        <cfvo type="num" val="0.8"/>
        <cfvo type="num" val="0.9"/>
      </iconSet>
    </cfRule>
    <cfRule type="cellIs" dxfId="5839" priority="11580" operator="lessThan">
      <formula>0.6</formula>
    </cfRule>
    <cfRule type="cellIs" dxfId="5838" priority="11581" operator="between">
      <formula>0.8</formula>
      <formula>0.899999999999999</formula>
    </cfRule>
    <cfRule type="cellIs" dxfId="5837" priority="11582" operator="between">
      <formula>0.6</formula>
      <formula>0.8</formula>
    </cfRule>
    <cfRule type="cellIs" dxfId="5836" priority="11583" operator="greaterThanOrEqual">
      <formula>0.9</formula>
    </cfRule>
  </conditionalFormatting>
  <conditionalFormatting sqref="AP47 AP49:AP60">
    <cfRule type="iconSet" priority="11589">
      <iconSet iconSet="4Arrows" showValue="0">
        <cfvo type="percent" val="0"/>
        <cfvo type="num" val="0.6"/>
        <cfvo type="num" val="0.8"/>
        <cfvo type="num" val="0.9"/>
      </iconSet>
    </cfRule>
    <cfRule type="cellIs" dxfId="5835" priority="11590" operator="lessThan">
      <formula>0.6</formula>
    </cfRule>
    <cfRule type="cellIs" dxfId="5834" priority="11591" operator="between">
      <formula>0.8</formula>
      <formula>0.899999999999999</formula>
    </cfRule>
    <cfRule type="cellIs" dxfId="5833" priority="11592" operator="between">
      <formula>0.6</formula>
      <formula>0.8</formula>
    </cfRule>
    <cfRule type="cellIs" dxfId="5832" priority="11593" operator="greaterThanOrEqual">
      <formula>0.9</formula>
    </cfRule>
  </conditionalFormatting>
  <conditionalFormatting sqref="Y63">
    <cfRule type="iconSet" priority="11599">
      <iconSet iconSet="4Arrows" showValue="0">
        <cfvo type="percent" val="0"/>
        <cfvo type="num" val="0.6"/>
        <cfvo type="num" val="0.8"/>
        <cfvo type="num" val="0.9"/>
      </iconSet>
    </cfRule>
    <cfRule type="cellIs" dxfId="5831" priority="11600" operator="lessThan">
      <formula>0.6</formula>
    </cfRule>
    <cfRule type="cellIs" dxfId="5830" priority="11601" operator="between">
      <formula>0.8</formula>
      <formula>0.899999999999999</formula>
    </cfRule>
    <cfRule type="cellIs" dxfId="5829" priority="11602" operator="between">
      <formula>0.6</formula>
      <formula>0.8</formula>
    </cfRule>
    <cfRule type="cellIs" dxfId="5828" priority="11603" operator="greaterThanOrEqual">
      <formula>0.9</formula>
    </cfRule>
  </conditionalFormatting>
  <conditionalFormatting sqref="AD63">
    <cfRule type="iconSet" priority="11604">
      <iconSet iconSet="4Arrows" showValue="0">
        <cfvo type="percent" val="0"/>
        <cfvo type="num" val="0.6"/>
        <cfvo type="num" val="0.8"/>
        <cfvo type="num" val="0.9"/>
      </iconSet>
    </cfRule>
    <cfRule type="cellIs" dxfId="5827" priority="11605" operator="lessThan">
      <formula>0.6</formula>
    </cfRule>
    <cfRule type="cellIs" dxfId="5826" priority="11606" operator="between">
      <formula>0.8</formula>
      <formula>0.899999999999999</formula>
    </cfRule>
    <cfRule type="cellIs" dxfId="5825" priority="11607" operator="between">
      <formula>0.6</formula>
      <formula>0.8</formula>
    </cfRule>
    <cfRule type="cellIs" dxfId="5824" priority="11608" operator="greaterThanOrEqual">
      <formula>0.9</formula>
    </cfRule>
  </conditionalFormatting>
  <conditionalFormatting sqref="AH63">
    <cfRule type="iconSet" priority="11609">
      <iconSet iconSet="4Arrows" showValue="0">
        <cfvo type="percent" val="0"/>
        <cfvo type="num" val="0.6"/>
        <cfvo type="num" val="0.8"/>
        <cfvo type="num" val="0.9"/>
      </iconSet>
    </cfRule>
    <cfRule type="cellIs" dxfId="5823" priority="11610" operator="lessThan">
      <formula>0.6</formula>
    </cfRule>
    <cfRule type="cellIs" dxfId="5822" priority="11611" operator="between">
      <formula>0.8</formula>
      <formula>0.899999999999999</formula>
    </cfRule>
    <cfRule type="cellIs" dxfId="5821" priority="11612" operator="between">
      <formula>0.6</formula>
      <formula>0.8</formula>
    </cfRule>
    <cfRule type="cellIs" dxfId="5820" priority="11613" operator="greaterThanOrEqual">
      <formula>0.9</formula>
    </cfRule>
  </conditionalFormatting>
  <conditionalFormatting sqref="AL63">
    <cfRule type="iconSet" priority="11614">
      <iconSet iconSet="4Arrows" showValue="0">
        <cfvo type="percent" val="0"/>
        <cfvo type="num" val="0.6"/>
        <cfvo type="num" val="0.8"/>
        <cfvo type="num" val="0.9"/>
      </iconSet>
    </cfRule>
    <cfRule type="cellIs" dxfId="5819" priority="11615" operator="lessThan">
      <formula>0.6</formula>
    </cfRule>
    <cfRule type="cellIs" dxfId="5818" priority="11616" operator="between">
      <formula>0.8</formula>
      <formula>0.899999999999999</formula>
    </cfRule>
    <cfRule type="cellIs" dxfId="5817" priority="11617" operator="between">
      <formula>0.6</formula>
      <formula>0.8</formula>
    </cfRule>
    <cfRule type="cellIs" dxfId="5816" priority="11618" operator="greaterThanOrEqual">
      <formula>0.9</formula>
    </cfRule>
  </conditionalFormatting>
  <conditionalFormatting sqref="AP63">
    <cfRule type="iconSet" priority="11619">
      <iconSet iconSet="4Arrows" showValue="0">
        <cfvo type="percent" val="0"/>
        <cfvo type="num" val="0.6"/>
        <cfvo type="num" val="0.8"/>
        <cfvo type="num" val="0.9"/>
      </iconSet>
    </cfRule>
    <cfRule type="cellIs" dxfId="5815" priority="11620" operator="lessThan">
      <formula>0.6</formula>
    </cfRule>
    <cfRule type="cellIs" dxfId="5814" priority="11621" operator="between">
      <formula>0.8</formula>
      <formula>0.899999999999999</formula>
    </cfRule>
    <cfRule type="cellIs" dxfId="5813" priority="11622" operator="between">
      <formula>0.6</formula>
      <formula>0.8</formula>
    </cfRule>
    <cfRule type="cellIs" dxfId="5812" priority="11623" operator="greaterThanOrEqual">
      <formula>0.9</formula>
    </cfRule>
  </conditionalFormatting>
  <conditionalFormatting sqref="Y64:Y66">
    <cfRule type="iconSet" priority="101">
      <iconSet iconSet="4Arrows" showValue="0">
        <cfvo type="percent" val="0"/>
        <cfvo type="num" val="0.6"/>
        <cfvo type="num" val="0.8"/>
        <cfvo type="num" val="0.9"/>
      </iconSet>
    </cfRule>
    <cfRule type="cellIs" dxfId="5811" priority="102" operator="lessThan">
      <formula>0.6</formula>
    </cfRule>
    <cfRule type="cellIs" dxfId="5810" priority="103" operator="between">
      <formula>0.8</formula>
      <formula>0.899999999999999</formula>
    </cfRule>
    <cfRule type="cellIs" dxfId="5809" priority="104" operator="between">
      <formula>0.6</formula>
      <formula>0.8</formula>
    </cfRule>
    <cfRule type="cellIs" dxfId="5808" priority="105" operator="greaterThanOrEqual">
      <formula>0.9</formula>
    </cfRule>
  </conditionalFormatting>
  <conditionalFormatting sqref="AD64:AD66">
    <cfRule type="iconSet" priority="106">
      <iconSet iconSet="4Arrows" showValue="0">
        <cfvo type="percent" val="0"/>
        <cfvo type="num" val="0.6"/>
        <cfvo type="num" val="0.8"/>
        <cfvo type="num" val="0.9"/>
      </iconSet>
    </cfRule>
    <cfRule type="cellIs" dxfId="5807" priority="107" operator="lessThan">
      <formula>0.6</formula>
    </cfRule>
    <cfRule type="cellIs" dxfId="5806" priority="108" operator="between">
      <formula>0.8</formula>
      <formula>0.899999999999999</formula>
    </cfRule>
    <cfRule type="cellIs" dxfId="5805" priority="109" operator="between">
      <formula>0.6</formula>
      <formula>0.8</formula>
    </cfRule>
    <cfRule type="cellIs" dxfId="5804" priority="110" operator="greaterThanOrEqual">
      <formula>0.9</formula>
    </cfRule>
  </conditionalFormatting>
  <conditionalFormatting sqref="AH64:AH66">
    <cfRule type="iconSet" priority="111">
      <iconSet iconSet="4Arrows" showValue="0">
        <cfvo type="percent" val="0"/>
        <cfvo type="num" val="0.6"/>
        <cfvo type="num" val="0.8"/>
        <cfvo type="num" val="0.9"/>
      </iconSet>
    </cfRule>
    <cfRule type="cellIs" dxfId="5803" priority="112" operator="lessThan">
      <formula>0.6</formula>
    </cfRule>
    <cfRule type="cellIs" dxfId="5802" priority="113" operator="between">
      <formula>0.8</formula>
      <formula>0.899999999999999</formula>
    </cfRule>
    <cfRule type="cellIs" dxfId="5801" priority="114" operator="between">
      <formula>0.6</formula>
      <formula>0.8</formula>
    </cfRule>
    <cfRule type="cellIs" dxfId="5800" priority="115" operator="greaterThanOrEqual">
      <formula>0.9</formula>
    </cfRule>
  </conditionalFormatting>
  <conditionalFormatting sqref="AL64:AL66">
    <cfRule type="iconSet" priority="116">
      <iconSet iconSet="4Arrows" showValue="0">
        <cfvo type="percent" val="0"/>
        <cfvo type="num" val="0.6"/>
        <cfvo type="num" val="0.8"/>
        <cfvo type="num" val="0.9"/>
      </iconSet>
    </cfRule>
    <cfRule type="cellIs" dxfId="5799" priority="117" operator="lessThan">
      <formula>0.6</formula>
    </cfRule>
    <cfRule type="cellIs" dxfId="5798" priority="118" operator="between">
      <formula>0.8</formula>
      <formula>0.899999999999999</formula>
    </cfRule>
    <cfRule type="cellIs" dxfId="5797" priority="119" operator="between">
      <formula>0.6</formula>
      <formula>0.8</formula>
    </cfRule>
    <cfRule type="cellIs" dxfId="5796" priority="120" operator="greaterThanOrEqual">
      <formula>0.9</formula>
    </cfRule>
  </conditionalFormatting>
  <conditionalFormatting sqref="AP64:AP66">
    <cfRule type="iconSet" priority="121">
      <iconSet iconSet="4Arrows" showValue="0">
        <cfvo type="percent" val="0"/>
        <cfvo type="num" val="0.6"/>
        <cfvo type="num" val="0.8"/>
        <cfvo type="num" val="0.9"/>
      </iconSet>
    </cfRule>
    <cfRule type="cellIs" dxfId="5795" priority="122" operator="lessThan">
      <formula>0.6</formula>
    </cfRule>
    <cfRule type="cellIs" dxfId="5794" priority="123" operator="between">
      <formula>0.8</formula>
      <formula>0.899999999999999</formula>
    </cfRule>
    <cfRule type="cellIs" dxfId="5793" priority="124" operator="between">
      <formula>0.6</formula>
      <formula>0.8</formula>
    </cfRule>
    <cfRule type="cellIs" dxfId="5792" priority="125" operator="greaterThanOrEqual">
      <formula>0.9</formula>
    </cfRule>
  </conditionalFormatting>
  <conditionalFormatting sqref="Y69">
    <cfRule type="iconSet" priority="76">
      <iconSet iconSet="4Arrows" showValue="0">
        <cfvo type="percent" val="0"/>
        <cfvo type="num" val="0.6"/>
        <cfvo type="num" val="0.8"/>
        <cfvo type="num" val="0.9"/>
      </iconSet>
    </cfRule>
    <cfRule type="cellIs" dxfId="5791" priority="77" operator="lessThan">
      <formula>0.6</formula>
    </cfRule>
    <cfRule type="cellIs" dxfId="5790" priority="78" operator="between">
      <formula>0.8</formula>
      <formula>0.899999999999999</formula>
    </cfRule>
    <cfRule type="cellIs" dxfId="5789" priority="79" operator="between">
      <formula>0.6</formula>
      <formula>0.8</formula>
    </cfRule>
    <cfRule type="cellIs" dxfId="5788" priority="80" operator="greaterThanOrEqual">
      <formula>0.9</formula>
    </cfRule>
  </conditionalFormatting>
  <conditionalFormatting sqref="AD69">
    <cfRule type="iconSet" priority="81">
      <iconSet iconSet="4Arrows" showValue="0">
        <cfvo type="percent" val="0"/>
        <cfvo type="num" val="0.6"/>
        <cfvo type="num" val="0.8"/>
        <cfvo type="num" val="0.9"/>
      </iconSet>
    </cfRule>
    <cfRule type="cellIs" dxfId="5787" priority="82" operator="lessThan">
      <formula>0.6</formula>
    </cfRule>
    <cfRule type="cellIs" dxfId="5786" priority="83" operator="between">
      <formula>0.8</formula>
      <formula>0.899999999999999</formula>
    </cfRule>
    <cfRule type="cellIs" dxfId="5785" priority="84" operator="between">
      <formula>0.6</formula>
      <formula>0.8</formula>
    </cfRule>
    <cfRule type="cellIs" dxfId="5784" priority="85" operator="greaterThanOrEqual">
      <formula>0.9</formula>
    </cfRule>
  </conditionalFormatting>
  <conditionalFormatting sqref="AH69">
    <cfRule type="iconSet" priority="86">
      <iconSet iconSet="4Arrows" showValue="0">
        <cfvo type="percent" val="0"/>
        <cfvo type="num" val="0.6"/>
        <cfvo type="num" val="0.8"/>
        <cfvo type="num" val="0.9"/>
      </iconSet>
    </cfRule>
    <cfRule type="cellIs" dxfId="5783" priority="87" operator="lessThan">
      <formula>0.6</formula>
    </cfRule>
    <cfRule type="cellIs" dxfId="5782" priority="88" operator="between">
      <formula>0.8</formula>
      <formula>0.899999999999999</formula>
    </cfRule>
    <cfRule type="cellIs" dxfId="5781" priority="89" operator="between">
      <formula>0.6</formula>
      <formula>0.8</formula>
    </cfRule>
    <cfRule type="cellIs" dxfId="5780" priority="90" operator="greaterThanOrEqual">
      <formula>0.9</formula>
    </cfRule>
  </conditionalFormatting>
  <conditionalFormatting sqref="AL69">
    <cfRule type="iconSet" priority="91">
      <iconSet iconSet="4Arrows" showValue="0">
        <cfvo type="percent" val="0"/>
        <cfvo type="num" val="0.6"/>
        <cfvo type="num" val="0.8"/>
        <cfvo type="num" val="0.9"/>
      </iconSet>
    </cfRule>
    <cfRule type="cellIs" dxfId="5779" priority="92" operator="lessThan">
      <formula>0.6</formula>
    </cfRule>
    <cfRule type="cellIs" dxfId="5778" priority="93" operator="between">
      <formula>0.8</formula>
      <formula>0.899999999999999</formula>
    </cfRule>
    <cfRule type="cellIs" dxfId="5777" priority="94" operator="between">
      <formula>0.6</formula>
      <formula>0.8</formula>
    </cfRule>
    <cfRule type="cellIs" dxfId="5776" priority="95" operator="greaterThanOrEqual">
      <formula>0.9</formula>
    </cfRule>
  </conditionalFormatting>
  <conditionalFormatting sqref="AP69">
    <cfRule type="iconSet" priority="96">
      <iconSet iconSet="4Arrows" showValue="0">
        <cfvo type="percent" val="0"/>
        <cfvo type="num" val="0.6"/>
        <cfvo type="num" val="0.8"/>
        <cfvo type="num" val="0.9"/>
      </iconSet>
    </cfRule>
    <cfRule type="cellIs" dxfId="5775" priority="97" operator="lessThan">
      <formula>0.6</formula>
    </cfRule>
    <cfRule type="cellIs" dxfId="5774" priority="98" operator="between">
      <formula>0.8</formula>
      <formula>0.899999999999999</formula>
    </cfRule>
    <cfRule type="cellIs" dxfId="5773" priority="99" operator="between">
      <formula>0.6</formula>
      <formula>0.8</formula>
    </cfRule>
    <cfRule type="cellIs" dxfId="5772" priority="100" operator="greaterThanOrEqual">
      <formula>0.9</formula>
    </cfRule>
  </conditionalFormatting>
  <conditionalFormatting sqref="Y48">
    <cfRule type="iconSet" priority="71">
      <iconSet iconSet="4Arrows" showValue="0">
        <cfvo type="percent" val="0"/>
        <cfvo type="num" val="0.6"/>
        <cfvo type="num" val="0.8"/>
        <cfvo type="num" val="0.9"/>
      </iconSet>
    </cfRule>
    <cfRule type="cellIs" dxfId="5771" priority="72" operator="lessThan">
      <formula>0.6</formula>
    </cfRule>
    <cfRule type="cellIs" dxfId="5770" priority="73" operator="between">
      <formula>0.8</formula>
      <formula>0.899999999999999</formula>
    </cfRule>
    <cfRule type="cellIs" dxfId="5769" priority="74" operator="between">
      <formula>0.6</formula>
      <formula>0.8</formula>
    </cfRule>
    <cfRule type="cellIs" dxfId="5768" priority="75" operator="greaterThanOrEqual">
      <formula>0.9</formula>
    </cfRule>
  </conditionalFormatting>
  <conditionalFormatting sqref="AD48">
    <cfRule type="iconSet" priority="51">
      <iconSet iconSet="4Arrows" showValue="0">
        <cfvo type="percent" val="0"/>
        <cfvo type="num" val="0.6"/>
        <cfvo type="num" val="0.8"/>
        <cfvo type="num" val="0.9"/>
      </iconSet>
    </cfRule>
    <cfRule type="cellIs" dxfId="5767" priority="52" operator="lessThan">
      <formula>0.6</formula>
    </cfRule>
    <cfRule type="cellIs" dxfId="5766" priority="53" operator="between">
      <formula>0.8</formula>
      <formula>0.899999999999999</formula>
    </cfRule>
    <cfRule type="cellIs" dxfId="5765" priority="54" operator="between">
      <formula>0.6</formula>
      <formula>0.8</formula>
    </cfRule>
    <cfRule type="cellIs" dxfId="5764" priority="55" operator="greaterThanOrEqual">
      <formula>0.9</formula>
    </cfRule>
  </conditionalFormatting>
  <conditionalFormatting sqref="AH48">
    <cfRule type="iconSet" priority="56">
      <iconSet iconSet="4Arrows" showValue="0">
        <cfvo type="percent" val="0"/>
        <cfvo type="num" val="0.6"/>
        <cfvo type="num" val="0.8"/>
        <cfvo type="num" val="0.9"/>
      </iconSet>
    </cfRule>
    <cfRule type="cellIs" dxfId="5763" priority="57" operator="lessThan">
      <formula>0.6</formula>
    </cfRule>
    <cfRule type="cellIs" dxfId="5762" priority="58" operator="between">
      <formula>0.8</formula>
      <formula>0.899999999999999</formula>
    </cfRule>
    <cfRule type="cellIs" dxfId="5761" priority="59" operator="between">
      <formula>0.6</formula>
      <formula>0.8</formula>
    </cfRule>
    <cfRule type="cellIs" dxfId="5760" priority="60" operator="greaterThanOrEqual">
      <formula>0.9</formula>
    </cfRule>
  </conditionalFormatting>
  <conditionalFormatting sqref="AL48">
    <cfRule type="iconSet" priority="61">
      <iconSet iconSet="4Arrows" showValue="0">
        <cfvo type="percent" val="0"/>
        <cfvo type="num" val="0.6"/>
        <cfvo type="num" val="0.8"/>
        <cfvo type="num" val="0.9"/>
      </iconSet>
    </cfRule>
    <cfRule type="cellIs" dxfId="5759" priority="62" operator="lessThan">
      <formula>0.6</formula>
    </cfRule>
    <cfRule type="cellIs" dxfId="5758" priority="63" operator="between">
      <formula>0.8</formula>
      <formula>0.899999999999999</formula>
    </cfRule>
    <cfRule type="cellIs" dxfId="5757" priority="64" operator="between">
      <formula>0.6</formula>
      <formula>0.8</formula>
    </cfRule>
    <cfRule type="cellIs" dxfId="5756" priority="65" operator="greaterThanOrEqual">
      <formula>0.9</formula>
    </cfRule>
  </conditionalFormatting>
  <conditionalFormatting sqref="AP48">
    <cfRule type="iconSet" priority="66">
      <iconSet iconSet="4Arrows" showValue="0">
        <cfvo type="percent" val="0"/>
        <cfvo type="num" val="0.6"/>
        <cfvo type="num" val="0.8"/>
        <cfvo type="num" val="0.9"/>
      </iconSet>
    </cfRule>
    <cfRule type="cellIs" dxfId="5755" priority="67" operator="lessThan">
      <formula>0.6</formula>
    </cfRule>
    <cfRule type="cellIs" dxfId="5754" priority="68" operator="between">
      <formula>0.8</formula>
      <formula>0.899999999999999</formula>
    </cfRule>
    <cfRule type="cellIs" dxfId="5753" priority="69" operator="between">
      <formula>0.6</formula>
      <formula>0.8</formula>
    </cfRule>
    <cfRule type="cellIs" dxfId="5752" priority="70" operator="greaterThanOrEqual">
      <formula>0.9</formula>
    </cfRule>
  </conditionalFormatting>
  <conditionalFormatting sqref="AD36">
    <cfRule type="iconSet" priority="26">
      <iconSet iconSet="4Arrows" showValue="0">
        <cfvo type="percent" val="0"/>
        <cfvo type="num" val="0.6"/>
        <cfvo type="num" val="0.8"/>
        <cfvo type="num" val="0.9"/>
      </iconSet>
    </cfRule>
    <cfRule type="cellIs" dxfId="5751" priority="27" operator="lessThan">
      <formula>0.6</formula>
    </cfRule>
    <cfRule type="cellIs" dxfId="5750" priority="28" operator="between">
      <formula>0.8</formula>
      <formula>0.899999999999999</formula>
    </cfRule>
    <cfRule type="cellIs" dxfId="5749" priority="29" operator="between">
      <formula>0.6</formula>
      <formula>0.8</formula>
    </cfRule>
    <cfRule type="cellIs" dxfId="5748" priority="30" operator="greaterThanOrEqual">
      <formula>0.9</formula>
    </cfRule>
  </conditionalFormatting>
  <conditionalFormatting sqref="Y36">
    <cfRule type="iconSet" priority="31">
      <iconSet iconSet="4Arrows" showValue="0">
        <cfvo type="percent" val="0"/>
        <cfvo type="num" val="0.6"/>
        <cfvo type="num" val="0.8"/>
        <cfvo type="num" val="0.9"/>
      </iconSet>
    </cfRule>
    <cfRule type="cellIs" dxfId="5747" priority="32" operator="lessThan">
      <formula>0.6</formula>
    </cfRule>
    <cfRule type="cellIs" dxfId="5746" priority="33" operator="between">
      <formula>0.8</formula>
      <formula>0.899999999999999</formula>
    </cfRule>
    <cfRule type="cellIs" dxfId="5745" priority="34" operator="between">
      <formula>0.6</formula>
      <formula>0.8</formula>
    </cfRule>
    <cfRule type="cellIs" dxfId="5744" priority="35" operator="greaterThanOrEqual">
      <formula>0.9</formula>
    </cfRule>
  </conditionalFormatting>
  <conditionalFormatting sqref="AH36">
    <cfRule type="iconSet" priority="36">
      <iconSet iconSet="4Arrows" showValue="0">
        <cfvo type="percent" val="0"/>
        <cfvo type="num" val="0.6"/>
        <cfvo type="num" val="0.8"/>
        <cfvo type="num" val="0.9"/>
      </iconSet>
    </cfRule>
    <cfRule type="cellIs" dxfId="5743" priority="37" operator="lessThan">
      <formula>0.6</formula>
    </cfRule>
    <cfRule type="cellIs" dxfId="5742" priority="38" operator="between">
      <formula>0.8</formula>
      <formula>0.899999999999999</formula>
    </cfRule>
    <cfRule type="cellIs" dxfId="5741" priority="39" operator="between">
      <formula>0.6</formula>
      <formula>0.8</formula>
    </cfRule>
    <cfRule type="cellIs" dxfId="5740" priority="40" operator="greaterThanOrEqual">
      <formula>0.9</formula>
    </cfRule>
  </conditionalFormatting>
  <conditionalFormatting sqref="AL36">
    <cfRule type="iconSet" priority="41">
      <iconSet iconSet="4Arrows" showValue="0">
        <cfvo type="percent" val="0"/>
        <cfvo type="num" val="0.6"/>
        <cfvo type="num" val="0.8"/>
        <cfvo type="num" val="0.9"/>
      </iconSet>
    </cfRule>
    <cfRule type="cellIs" dxfId="5739" priority="42" operator="lessThan">
      <formula>0.6</formula>
    </cfRule>
    <cfRule type="cellIs" dxfId="5738" priority="43" operator="between">
      <formula>0.8</formula>
      <formula>0.899999999999999</formula>
    </cfRule>
    <cfRule type="cellIs" dxfId="5737" priority="44" operator="between">
      <formula>0.6</formula>
      <formula>0.8</formula>
    </cfRule>
    <cfRule type="cellIs" dxfId="5736" priority="45" operator="greaterThanOrEqual">
      <formula>0.9</formula>
    </cfRule>
  </conditionalFormatting>
  <conditionalFormatting sqref="AP36">
    <cfRule type="iconSet" priority="46">
      <iconSet iconSet="4Arrows" showValue="0">
        <cfvo type="percent" val="0"/>
        <cfvo type="num" val="0.6"/>
        <cfvo type="num" val="0.8"/>
        <cfvo type="num" val="0.9"/>
      </iconSet>
    </cfRule>
    <cfRule type="cellIs" dxfId="5735" priority="47" operator="lessThan">
      <formula>0.6</formula>
    </cfRule>
    <cfRule type="cellIs" dxfId="5734" priority="48" operator="between">
      <formula>0.8</formula>
      <formula>0.899999999999999</formula>
    </cfRule>
    <cfRule type="cellIs" dxfId="5733" priority="49" operator="between">
      <formula>0.6</formula>
      <formula>0.8</formula>
    </cfRule>
    <cfRule type="cellIs" dxfId="5732" priority="50" operator="greaterThanOrEqual">
      <formula>0.9</formula>
    </cfRule>
  </conditionalFormatting>
  <conditionalFormatting sqref="AD37">
    <cfRule type="iconSet" priority="1">
      <iconSet iconSet="4Arrows" showValue="0">
        <cfvo type="percent" val="0"/>
        <cfvo type="num" val="0.6"/>
        <cfvo type="num" val="0.8"/>
        <cfvo type="num" val="0.9"/>
      </iconSet>
    </cfRule>
    <cfRule type="cellIs" dxfId="5731" priority="2" operator="lessThan">
      <formula>0.6</formula>
    </cfRule>
    <cfRule type="cellIs" dxfId="5730" priority="3" operator="between">
      <formula>0.8</formula>
      <formula>0.899999999999999</formula>
    </cfRule>
    <cfRule type="cellIs" dxfId="5729" priority="4" operator="between">
      <formula>0.6</formula>
      <formula>0.8</formula>
    </cfRule>
    <cfRule type="cellIs" dxfId="5728" priority="5" operator="greaterThanOrEqual">
      <formula>0.9</formula>
    </cfRule>
  </conditionalFormatting>
  <conditionalFormatting sqref="Y37">
    <cfRule type="iconSet" priority="6">
      <iconSet iconSet="4Arrows" showValue="0">
        <cfvo type="percent" val="0"/>
        <cfvo type="num" val="0.6"/>
        <cfvo type="num" val="0.8"/>
        <cfvo type="num" val="0.9"/>
      </iconSet>
    </cfRule>
    <cfRule type="cellIs" dxfId="5727" priority="7" operator="lessThan">
      <formula>0.6</formula>
    </cfRule>
    <cfRule type="cellIs" dxfId="5726" priority="8" operator="between">
      <formula>0.8</formula>
      <formula>0.899999999999999</formula>
    </cfRule>
    <cfRule type="cellIs" dxfId="5725" priority="9" operator="between">
      <formula>0.6</formula>
      <formula>0.8</formula>
    </cfRule>
    <cfRule type="cellIs" dxfId="5724" priority="10" operator="greaterThanOrEqual">
      <formula>0.9</formula>
    </cfRule>
  </conditionalFormatting>
  <conditionalFormatting sqref="AH37">
    <cfRule type="iconSet" priority="11">
      <iconSet iconSet="4Arrows" showValue="0">
        <cfvo type="percent" val="0"/>
        <cfvo type="num" val="0.6"/>
        <cfvo type="num" val="0.8"/>
        <cfvo type="num" val="0.9"/>
      </iconSet>
    </cfRule>
    <cfRule type="cellIs" dxfId="5723" priority="12" operator="lessThan">
      <formula>0.6</formula>
    </cfRule>
    <cfRule type="cellIs" dxfId="5722" priority="13" operator="between">
      <formula>0.8</formula>
      <formula>0.899999999999999</formula>
    </cfRule>
    <cfRule type="cellIs" dxfId="5721" priority="14" operator="between">
      <formula>0.6</formula>
      <formula>0.8</formula>
    </cfRule>
    <cfRule type="cellIs" dxfId="5720" priority="15" operator="greaterThanOrEqual">
      <formula>0.9</formula>
    </cfRule>
  </conditionalFormatting>
  <conditionalFormatting sqref="AL37">
    <cfRule type="iconSet" priority="16">
      <iconSet iconSet="4Arrows" showValue="0">
        <cfvo type="percent" val="0"/>
        <cfvo type="num" val="0.6"/>
        <cfvo type="num" val="0.8"/>
        <cfvo type="num" val="0.9"/>
      </iconSet>
    </cfRule>
    <cfRule type="cellIs" dxfId="5719" priority="17" operator="lessThan">
      <formula>0.6</formula>
    </cfRule>
    <cfRule type="cellIs" dxfId="5718" priority="18" operator="between">
      <formula>0.8</formula>
      <formula>0.899999999999999</formula>
    </cfRule>
    <cfRule type="cellIs" dxfId="5717" priority="19" operator="between">
      <formula>0.6</formula>
      <formula>0.8</formula>
    </cfRule>
    <cfRule type="cellIs" dxfId="5716" priority="20" operator="greaterThanOrEqual">
      <formula>0.9</formula>
    </cfRule>
  </conditionalFormatting>
  <conditionalFormatting sqref="AP37">
    <cfRule type="iconSet" priority="21">
      <iconSet iconSet="4Arrows" showValue="0">
        <cfvo type="percent" val="0"/>
        <cfvo type="num" val="0.6"/>
        <cfvo type="num" val="0.8"/>
        <cfvo type="num" val="0.9"/>
      </iconSet>
    </cfRule>
    <cfRule type="cellIs" dxfId="5715" priority="22" operator="lessThan">
      <formula>0.6</formula>
    </cfRule>
    <cfRule type="cellIs" dxfId="5714" priority="23" operator="between">
      <formula>0.8</formula>
      <formula>0.899999999999999</formula>
    </cfRule>
    <cfRule type="cellIs" dxfId="5713" priority="24" operator="between">
      <formula>0.6</formula>
      <formula>0.8</formula>
    </cfRule>
    <cfRule type="cellIs" dxfId="5712" priority="25" operator="greaterThanOrEqual">
      <formula>0.9</formula>
    </cfRule>
  </conditionalFormatting>
  <conditionalFormatting sqref="Y39">
    <cfRule type="iconSet" priority="16219">
      <iconSet iconSet="4Arrows" showValue="0">
        <cfvo type="percent" val="0"/>
        <cfvo type="num" val="0.6"/>
        <cfvo type="num" val="0.8"/>
        <cfvo type="num" val="0.9"/>
      </iconSet>
    </cfRule>
    <cfRule type="cellIs" dxfId="5711" priority="16220" operator="lessThan">
      <formula>0.6</formula>
    </cfRule>
    <cfRule type="cellIs" dxfId="5710" priority="16221" operator="between">
      <formula>0.8</formula>
      <formula>0.899999999999999</formula>
    </cfRule>
    <cfRule type="cellIs" dxfId="5709" priority="16222" operator="between">
      <formula>0.6</formula>
      <formula>0.8</formula>
    </cfRule>
    <cfRule type="cellIs" dxfId="5708" priority="16223" operator="greaterThanOrEqual">
      <formula>0.9</formula>
    </cfRule>
  </conditionalFormatting>
  <pageMargins left="0.7" right="0.7" top="0.75" bottom="0.75" header="0.3" footer="0.3"/>
  <pageSetup paperSize="9" orientation="portrait" r:id="rId1"/>
  <drawing r:id="rId2"/>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82232-A3F6-4DC2-B82F-734A239FC5D1}">
  <sheetPr>
    <tabColor rgb="FF00FF00"/>
  </sheetPr>
  <dimension ref="A1:WVN77"/>
  <sheetViews>
    <sheetView zoomScale="18" zoomScaleNormal="18" workbookViewId="0">
      <selection activeCell="B1" sqref="B1"/>
    </sheetView>
  </sheetViews>
  <sheetFormatPr baseColWidth="10" defaultRowHeight="12.75"/>
  <cols>
    <col min="1" max="1" width="61" style="46" customWidth="1"/>
    <col min="2" max="2" width="48.85546875" style="46" customWidth="1"/>
    <col min="3" max="3" width="69.7109375" style="46" customWidth="1"/>
    <col min="4" max="4" width="66.7109375" style="46" customWidth="1"/>
    <col min="5" max="5" width="86.28515625" style="46" customWidth="1"/>
    <col min="6" max="8" width="63.28515625" style="46" customWidth="1"/>
    <col min="9" max="9" width="93.7109375" style="46" customWidth="1"/>
    <col min="10" max="10" width="82.28515625" style="46" customWidth="1"/>
    <col min="11" max="11" width="59.7109375" style="46" customWidth="1"/>
    <col min="12" max="12" width="48.85546875" style="46" customWidth="1"/>
    <col min="13" max="13" width="59.85546875" style="46" customWidth="1"/>
    <col min="14" max="14" width="59.140625" style="46" customWidth="1"/>
    <col min="15" max="15" width="69.5703125" style="46" customWidth="1"/>
    <col min="16" max="16" width="44.140625" style="46" customWidth="1"/>
    <col min="17" max="18" width="33.85546875" style="46" customWidth="1"/>
    <col min="19" max="19" width="33.85546875" style="61" customWidth="1"/>
    <col min="20" max="20" width="33.85546875" style="46" customWidth="1"/>
    <col min="21" max="21" width="45" style="46" customWidth="1"/>
    <col min="22" max="36" width="33.85546875" style="46" customWidth="1"/>
    <col min="37" max="37" width="35" style="46" customWidth="1"/>
    <col min="38" max="40" width="28.7109375" style="46" customWidth="1"/>
    <col min="41" max="41" width="31.85546875" style="46" customWidth="1"/>
    <col min="42" max="44" width="28.7109375" style="46" customWidth="1"/>
    <col min="45" max="45" width="31.85546875" style="46" customWidth="1"/>
    <col min="46" max="48" width="28.7109375" style="46" customWidth="1"/>
    <col min="49" max="49" width="32.7109375" style="46" customWidth="1"/>
    <col min="50" max="52" width="28.7109375" style="46" customWidth="1"/>
    <col min="53" max="53" width="32.7109375" style="46" customWidth="1"/>
    <col min="54" max="201" width="11.42578125" style="46"/>
    <col min="202" max="203" width="21.28515625" style="46" customWidth="1"/>
    <col min="204" max="204" width="37.140625" style="46" customWidth="1"/>
    <col min="205" max="205" width="49.28515625" style="46" customWidth="1"/>
    <col min="206" max="206" width="18.5703125" style="46" customWidth="1"/>
    <col min="207" max="207" width="62.28515625" style="46" customWidth="1"/>
    <col min="208" max="208" width="21.7109375" style="46" customWidth="1"/>
    <col min="209" max="209" width="18.42578125" style="46" customWidth="1"/>
    <col min="210" max="210" width="63" style="46" customWidth="1"/>
    <col min="211" max="211" width="22.28515625" style="46" customWidth="1"/>
    <col min="212" max="212" width="21" style="46" customWidth="1"/>
    <col min="213" max="216" width="15.85546875" style="46" customWidth="1"/>
    <col min="217" max="217" width="26.140625" style="46" customWidth="1"/>
    <col min="218" max="229" width="10.7109375" style="46" customWidth="1"/>
    <col min="230" max="237" width="0" style="46" hidden="1" customWidth="1"/>
    <col min="238" max="239" width="15.42578125" style="46" customWidth="1"/>
    <col min="240" max="240" width="18.7109375" style="46" customWidth="1"/>
    <col min="241" max="241" width="18.42578125" style="46" customWidth="1"/>
    <col min="242" max="243" width="15.42578125" style="46" customWidth="1"/>
    <col min="244" max="244" width="18.140625" style="46" customWidth="1"/>
    <col min="245" max="245" width="20.42578125" style="46" customWidth="1"/>
    <col min="246" max="246" width="18.140625" style="46" customWidth="1"/>
    <col min="247" max="247" width="15.42578125" style="46" customWidth="1"/>
    <col min="248" max="248" width="20" style="46" customWidth="1"/>
    <col min="249" max="249" width="18.140625" style="46" customWidth="1"/>
    <col min="250" max="250" width="15.42578125" style="46" customWidth="1"/>
    <col min="251" max="251" width="18.7109375" style="46" customWidth="1"/>
    <col min="252" max="252" width="15.42578125" style="46" customWidth="1"/>
    <col min="253" max="253" width="17.140625" style="46" customWidth="1"/>
    <col min="254" max="254" width="19.28515625" style="46" customWidth="1"/>
    <col min="255" max="255" width="17.5703125" style="46" customWidth="1"/>
    <col min="256" max="256" width="20.7109375" style="46" customWidth="1"/>
    <col min="257" max="257" width="21.42578125" style="46" customWidth="1"/>
    <col min="258" max="258" width="21" style="46" customWidth="1"/>
    <col min="259" max="259" width="16" style="46" customWidth="1"/>
    <col min="260" max="260" width="14.5703125" style="46" customWidth="1"/>
    <col min="261" max="261" width="74.5703125" style="46" customWidth="1"/>
    <col min="262" max="262" width="101.42578125" style="46" customWidth="1"/>
    <col min="263" max="457" width="11.42578125" style="46"/>
    <col min="458" max="459" width="21.28515625" style="46" customWidth="1"/>
    <col min="460" max="460" width="37.140625" style="46" customWidth="1"/>
    <col min="461" max="461" width="49.28515625" style="46" customWidth="1"/>
    <col min="462" max="462" width="18.5703125" style="46" customWidth="1"/>
    <col min="463" max="463" width="62.28515625" style="46" customWidth="1"/>
    <col min="464" max="464" width="21.7109375" style="46" customWidth="1"/>
    <col min="465" max="465" width="18.42578125" style="46" customWidth="1"/>
    <col min="466" max="466" width="63" style="46" customWidth="1"/>
    <col min="467" max="467" width="22.28515625" style="46" customWidth="1"/>
    <col min="468" max="468" width="21" style="46" customWidth="1"/>
    <col min="469" max="472" width="15.85546875" style="46" customWidth="1"/>
    <col min="473" max="473" width="26.140625" style="46" customWidth="1"/>
    <col min="474" max="485" width="10.7109375" style="46" customWidth="1"/>
    <col min="486" max="493" width="0" style="46" hidden="1" customWidth="1"/>
    <col min="494" max="495" width="15.42578125" style="46" customWidth="1"/>
    <col min="496" max="496" width="18.7109375" style="46" customWidth="1"/>
    <col min="497" max="497" width="18.42578125" style="46" customWidth="1"/>
    <col min="498" max="499" width="15.42578125" style="46" customWidth="1"/>
    <col min="500" max="500" width="18.140625" style="46" customWidth="1"/>
    <col min="501" max="501" width="20.42578125" style="46" customWidth="1"/>
    <col min="502" max="502" width="18.140625" style="46" customWidth="1"/>
    <col min="503" max="503" width="15.42578125" style="46" customWidth="1"/>
    <col min="504" max="504" width="20" style="46" customWidth="1"/>
    <col min="505" max="505" width="18.140625" style="46" customWidth="1"/>
    <col min="506" max="506" width="15.42578125" style="46" customWidth="1"/>
    <col min="507" max="507" width="18.7109375" style="46" customWidth="1"/>
    <col min="508" max="508" width="15.42578125" style="46" customWidth="1"/>
    <col min="509" max="509" width="17.140625" style="46" customWidth="1"/>
    <col min="510" max="510" width="19.28515625" style="46" customWidth="1"/>
    <col min="511" max="511" width="17.5703125" style="46" customWidth="1"/>
    <col min="512" max="512" width="20.7109375" style="46" customWidth="1"/>
    <col min="513" max="513" width="21.42578125" style="46" customWidth="1"/>
    <col min="514" max="514" width="21" style="46" customWidth="1"/>
    <col min="515" max="515" width="16" style="46" customWidth="1"/>
    <col min="516" max="516" width="14.5703125" style="46" customWidth="1"/>
    <col min="517" max="517" width="74.5703125" style="46" customWidth="1"/>
    <col min="518" max="518" width="101.42578125" style="46" customWidth="1"/>
    <col min="519" max="713" width="11.42578125" style="46"/>
    <col min="714" max="715" width="21.28515625" style="46" customWidth="1"/>
    <col min="716" max="716" width="37.140625" style="46" customWidth="1"/>
    <col min="717" max="717" width="49.28515625" style="46" customWidth="1"/>
    <col min="718" max="718" width="18.5703125" style="46" customWidth="1"/>
    <col min="719" max="719" width="62.28515625" style="46" customWidth="1"/>
    <col min="720" max="720" width="21.7109375" style="46" customWidth="1"/>
    <col min="721" max="721" width="18.42578125" style="46" customWidth="1"/>
    <col min="722" max="722" width="63" style="46" customWidth="1"/>
    <col min="723" max="723" width="22.28515625" style="46" customWidth="1"/>
    <col min="724" max="724" width="21" style="46" customWidth="1"/>
    <col min="725" max="728" width="15.85546875" style="46" customWidth="1"/>
    <col min="729" max="729" width="26.140625" style="46" customWidth="1"/>
    <col min="730" max="741" width="10.7109375" style="46" customWidth="1"/>
    <col min="742" max="749" width="0" style="46" hidden="1" customWidth="1"/>
    <col min="750" max="751" width="15.42578125" style="46" customWidth="1"/>
    <col min="752" max="752" width="18.7109375" style="46" customWidth="1"/>
    <col min="753" max="753" width="18.42578125" style="46" customWidth="1"/>
    <col min="754" max="755" width="15.42578125" style="46" customWidth="1"/>
    <col min="756" max="756" width="18.140625" style="46" customWidth="1"/>
    <col min="757" max="757" width="20.42578125" style="46" customWidth="1"/>
    <col min="758" max="758" width="18.140625" style="46" customWidth="1"/>
    <col min="759" max="759" width="15.42578125" style="46" customWidth="1"/>
    <col min="760" max="760" width="20" style="46" customWidth="1"/>
    <col min="761" max="761" width="18.140625" style="46" customWidth="1"/>
    <col min="762" max="762" width="15.42578125" style="46" customWidth="1"/>
    <col min="763" max="763" width="18.7109375" style="46" customWidth="1"/>
    <col min="764" max="764" width="15.42578125" style="46" customWidth="1"/>
    <col min="765" max="765" width="17.140625" style="46" customWidth="1"/>
    <col min="766" max="766" width="19.28515625" style="46" customWidth="1"/>
    <col min="767" max="767" width="17.5703125" style="46" customWidth="1"/>
    <col min="768" max="768" width="20.7109375" style="46" customWidth="1"/>
    <col min="769" max="769" width="21.42578125" style="46" customWidth="1"/>
    <col min="770" max="770" width="21" style="46" customWidth="1"/>
    <col min="771" max="771" width="16" style="46" customWidth="1"/>
    <col min="772" max="772" width="14.5703125" style="46" customWidth="1"/>
    <col min="773" max="773" width="74.5703125" style="46" customWidth="1"/>
    <col min="774" max="774" width="101.42578125" style="46" customWidth="1"/>
    <col min="775" max="969" width="11.42578125" style="46"/>
    <col min="970" max="971" width="21.28515625" style="46" customWidth="1"/>
    <col min="972" max="972" width="37.140625" style="46" customWidth="1"/>
    <col min="973" max="973" width="49.28515625" style="46" customWidth="1"/>
    <col min="974" max="974" width="18.5703125" style="46" customWidth="1"/>
    <col min="975" max="975" width="62.28515625" style="46" customWidth="1"/>
    <col min="976" max="976" width="21.7109375" style="46" customWidth="1"/>
    <col min="977" max="977" width="18.42578125" style="46" customWidth="1"/>
    <col min="978" max="978" width="63" style="46" customWidth="1"/>
    <col min="979" max="979" width="22.28515625" style="46" customWidth="1"/>
    <col min="980" max="980" width="21" style="46" customWidth="1"/>
    <col min="981" max="984" width="15.85546875" style="46" customWidth="1"/>
    <col min="985" max="985" width="26.140625" style="46" customWidth="1"/>
    <col min="986" max="997" width="10.7109375" style="46" customWidth="1"/>
    <col min="998" max="1005" width="0" style="46" hidden="1" customWidth="1"/>
    <col min="1006" max="1007" width="15.42578125" style="46" customWidth="1"/>
    <col min="1008" max="1008" width="18.7109375" style="46" customWidth="1"/>
    <col min="1009" max="1009" width="18.42578125" style="46" customWidth="1"/>
    <col min="1010" max="1011" width="15.42578125" style="46" customWidth="1"/>
    <col min="1012" max="1012" width="18.140625" style="46" customWidth="1"/>
    <col min="1013" max="1013" width="20.42578125" style="46" customWidth="1"/>
    <col min="1014" max="1014" width="18.140625" style="46" customWidth="1"/>
    <col min="1015" max="1015" width="15.42578125" style="46" customWidth="1"/>
    <col min="1016" max="1016" width="20" style="46" customWidth="1"/>
    <col min="1017" max="1017" width="18.140625" style="46" customWidth="1"/>
    <col min="1018" max="1018" width="15.42578125" style="46" customWidth="1"/>
    <col min="1019" max="1019" width="18.7109375" style="46" customWidth="1"/>
    <col min="1020" max="1020" width="15.42578125" style="46" customWidth="1"/>
    <col min="1021" max="1021" width="17.140625" style="46" customWidth="1"/>
    <col min="1022" max="1022" width="19.28515625" style="46" customWidth="1"/>
    <col min="1023" max="1023" width="17.5703125" style="46" customWidth="1"/>
    <col min="1024" max="1024" width="20.7109375" style="46" customWidth="1"/>
    <col min="1025" max="1025" width="21.42578125" style="46" customWidth="1"/>
    <col min="1026" max="1026" width="21" style="46" customWidth="1"/>
    <col min="1027" max="1027" width="16" style="46" customWidth="1"/>
    <col min="1028" max="1028" width="14.5703125" style="46" customWidth="1"/>
    <col min="1029" max="1029" width="74.5703125" style="46" customWidth="1"/>
    <col min="1030" max="1030" width="101.42578125" style="46" customWidth="1"/>
    <col min="1031" max="1225" width="11.42578125" style="46"/>
    <col min="1226" max="1227" width="21.28515625" style="46" customWidth="1"/>
    <col min="1228" max="1228" width="37.140625" style="46" customWidth="1"/>
    <col min="1229" max="1229" width="49.28515625" style="46" customWidth="1"/>
    <col min="1230" max="1230" width="18.5703125" style="46" customWidth="1"/>
    <col min="1231" max="1231" width="62.28515625" style="46" customWidth="1"/>
    <col min="1232" max="1232" width="21.7109375" style="46" customWidth="1"/>
    <col min="1233" max="1233" width="18.42578125" style="46" customWidth="1"/>
    <col min="1234" max="1234" width="63" style="46" customWidth="1"/>
    <col min="1235" max="1235" width="22.28515625" style="46" customWidth="1"/>
    <col min="1236" max="1236" width="21" style="46" customWidth="1"/>
    <col min="1237" max="1240" width="15.85546875" style="46" customWidth="1"/>
    <col min="1241" max="1241" width="26.140625" style="46" customWidth="1"/>
    <col min="1242" max="1253" width="10.7109375" style="46" customWidth="1"/>
    <col min="1254" max="1261" width="0" style="46" hidden="1" customWidth="1"/>
    <col min="1262" max="1263" width="15.42578125" style="46" customWidth="1"/>
    <col min="1264" max="1264" width="18.7109375" style="46" customWidth="1"/>
    <col min="1265" max="1265" width="18.42578125" style="46" customWidth="1"/>
    <col min="1266" max="1267" width="15.42578125" style="46" customWidth="1"/>
    <col min="1268" max="1268" width="18.140625" style="46" customWidth="1"/>
    <col min="1269" max="1269" width="20.42578125" style="46" customWidth="1"/>
    <col min="1270" max="1270" width="18.140625" style="46" customWidth="1"/>
    <col min="1271" max="1271" width="15.42578125" style="46" customWidth="1"/>
    <col min="1272" max="1272" width="20" style="46" customWidth="1"/>
    <col min="1273" max="1273" width="18.140625" style="46" customWidth="1"/>
    <col min="1274" max="1274" width="15.42578125" style="46" customWidth="1"/>
    <col min="1275" max="1275" width="18.7109375" style="46" customWidth="1"/>
    <col min="1276" max="1276" width="15.42578125" style="46" customWidth="1"/>
    <col min="1277" max="1277" width="17.140625" style="46" customWidth="1"/>
    <col min="1278" max="1278" width="19.28515625" style="46" customWidth="1"/>
    <col min="1279" max="1279" width="17.5703125" style="46" customWidth="1"/>
    <col min="1280" max="1280" width="20.7109375" style="46" customWidth="1"/>
    <col min="1281" max="1281" width="21.42578125" style="46" customWidth="1"/>
    <col min="1282" max="1282" width="21" style="46" customWidth="1"/>
    <col min="1283" max="1283" width="16" style="46" customWidth="1"/>
    <col min="1284" max="1284" width="14.5703125" style="46" customWidth="1"/>
    <col min="1285" max="1285" width="74.5703125" style="46" customWidth="1"/>
    <col min="1286" max="1286" width="101.42578125" style="46" customWidth="1"/>
    <col min="1287" max="1481" width="11.42578125" style="46"/>
    <col min="1482" max="1483" width="21.28515625" style="46" customWidth="1"/>
    <col min="1484" max="1484" width="37.140625" style="46" customWidth="1"/>
    <col min="1485" max="1485" width="49.28515625" style="46" customWidth="1"/>
    <col min="1486" max="1486" width="18.5703125" style="46" customWidth="1"/>
    <col min="1487" max="1487" width="62.28515625" style="46" customWidth="1"/>
    <col min="1488" max="1488" width="21.7109375" style="46" customWidth="1"/>
    <col min="1489" max="1489" width="18.42578125" style="46" customWidth="1"/>
    <col min="1490" max="1490" width="63" style="46" customWidth="1"/>
    <col min="1491" max="1491" width="22.28515625" style="46" customWidth="1"/>
    <col min="1492" max="1492" width="21" style="46" customWidth="1"/>
    <col min="1493" max="1496" width="15.85546875" style="46" customWidth="1"/>
    <col min="1497" max="1497" width="26.140625" style="46" customWidth="1"/>
    <col min="1498" max="1509" width="10.7109375" style="46" customWidth="1"/>
    <col min="1510" max="1517" width="0" style="46" hidden="1" customWidth="1"/>
    <col min="1518" max="1519" width="15.42578125" style="46" customWidth="1"/>
    <col min="1520" max="1520" width="18.7109375" style="46" customWidth="1"/>
    <col min="1521" max="1521" width="18.42578125" style="46" customWidth="1"/>
    <col min="1522" max="1523" width="15.42578125" style="46" customWidth="1"/>
    <col min="1524" max="1524" width="18.140625" style="46" customWidth="1"/>
    <col min="1525" max="1525" width="20.42578125" style="46" customWidth="1"/>
    <col min="1526" max="1526" width="18.140625" style="46" customWidth="1"/>
    <col min="1527" max="1527" width="15.42578125" style="46" customWidth="1"/>
    <col min="1528" max="1528" width="20" style="46" customWidth="1"/>
    <col min="1529" max="1529" width="18.140625" style="46" customWidth="1"/>
    <col min="1530" max="1530" width="15.42578125" style="46" customWidth="1"/>
    <col min="1531" max="1531" width="18.7109375" style="46" customWidth="1"/>
    <col min="1532" max="1532" width="15.42578125" style="46" customWidth="1"/>
    <col min="1533" max="1533" width="17.140625" style="46" customWidth="1"/>
    <col min="1534" max="1534" width="19.28515625" style="46" customWidth="1"/>
    <col min="1535" max="1535" width="17.5703125" style="46" customWidth="1"/>
    <col min="1536" max="1536" width="20.7109375" style="46" customWidth="1"/>
    <col min="1537" max="1537" width="21.42578125" style="46" customWidth="1"/>
    <col min="1538" max="1538" width="21" style="46" customWidth="1"/>
    <col min="1539" max="1539" width="16" style="46" customWidth="1"/>
    <col min="1540" max="1540" width="14.5703125" style="46" customWidth="1"/>
    <col min="1541" max="1541" width="74.5703125" style="46" customWidth="1"/>
    <col min="1542" max="1542" width="101.42578125" style="46" customWidth="1"/>
    <col min="1543" max="1737" width="11.42578125" style="46"/>
    <col min="1738" max="1739" width="21.28515625" style="46" customWidth="1"/>
    <col min="1740" max="1740" width="37.140625" style="46" customWidth="1"/>
    <col min="1741" max="1741" width="49.28515625" style="46" customWidth="1"/>
    <col min="1742" max="1742" width="18.5703125" style="46" customWidth="1"/>
    <col min="1743" max="1743" width="62.28515625" style="46" customWidth="1"/>
    <col min="1744" max="1744" width="21.7109375" style="46" customWidth="1"/>
    <col min="1745" max="1745" width="18.42578125" style="46" customWidth="1"/>
    <col min="1746" max="1746" width="63" style="46" customWidth="1"/>
    <col min="1747" max="1747" width="22.28515625" style="46" customWidth="1"/>
    <col min="1748" max="1748" width="21" style="46" customWidth="1"/>
    <col min="1749" max="1752" width="15.85546875" style="46" customWidth="1"/>
    <col min="1753" max="1753" width="26.140625" style="46" customWidth="1"/>
    <col min="1754" max="1765" width="10.7109375" style="46" customWidth="1"/>
    <col min="1766" max="1773" width="0" style="46" hidden="1" customWidth="1"/>
    <col min="1774" max="1775" width="15.42578125" style="46" customWidth="1"/>
    <col min="1776" max="1776" width="18.7109375" style="46" customWidth="1"/>
    <col min="1777" max="1777" width="18.42578125" style="46" customWidth="1"/>
    <col min="1778" max="1779" width="15.42578125" style="46" customWidth="1"/>
    <col min="1780" max="1780" width="18.140625" style="46" customWidth="1"/>
    <col min="1781" max="1781" width="20.42578125" style="46" customWidth="1"/>
    <col min="1782" max="1782" width="18.140625" style="46" customWidth="1"/>
    <col min="1783" max="1783" width="15.42578125" style="46" customWidth="1"/>
    <col min="1784" max="1784" width="20" style="46" customWidth="1"/>
    <col min="1785" max="1785" width="18.140625" style="46" customWidth="1"/>
    <col min="1786" max="1786" width="15.42578125" style="46" customWidth="1"/>
    <col min="1787" max="1787" width="18.7109375" style="46" customWidth="1"/>
    <col min="1788" max="1788" width="15.42578125" style="46" customWidth="1"/>
    <col min="1789" max="1789" width="17.140625" style="46" customWidth="1"/>
    <col min="1790" max="1790" width="19.28515625" style="46" customWidth="1"/>
    <col min="1791" max="1791" width="17.5703125" style="46" customWidth="1"/>
    <col min="1792" max="1792" width="20.7109375" style="46" customWidth="1"/>
    <col min="1793" max="1793" width="21.42578125" style="46" customWidth="1"/>
    <col min="1794" max="1794" width="21" style="46" customWidth="1"/>
    <col min="1795" max="1795" width="16" style="46" customWidth="1"/>
    <col min="1796" max="1796" width="14.5703125" style="46" customWidth="1"/>
    <col min="1797" max="1797" width="74.5703125" style="46" customWidth="1"/>
    <col min="1798" max="1798" width="101.42578125" style="46" customWidth="1"/>
    <col min="1799" max="1993" width="11.42578125" style="46"/>
    <col min="1994" max="1995" width="21.28515625" style="46" customWidth="1"/>
    <col min="1996" max="1996" width="37.140625" style="46" customWidth="1"/>
    <col min="1997" max="1997" width="49.28515625" style="46" customWidth="1"/>
    <col min="1998" max="1998" width="18.5703125" style="46" customWidth="1"/>
    <col min="1999" max="1999" width="62.28515625" style="46" customWidth="1"/>
    <col min="2000" max="2000" width="21.7109375" style="46" customWidth="1"/>
    <col min="2001" max="2001" width="18.42578125" style="46" customWidth="1"/>
    <col min="2002" max="2002" width="63" style="46" customWidth="1"/>
    <col min="2003" max="2003" width="22.28515625" style="46" customWidth="1"/>
    <col min="2004" max="2004" width="21" style="46" customWidth="1"/>
    <col min="2005" max="2008" width="15.85546875" style="46" customWidth="1"/>
    <col min="2009" max="2009" width="26.140625" style="46" customWidth="1"/>
    <col min="2010" max="2021" width="10.7109375" style="46" customWidth="1"/>
    <col min="2022" max="2029" width="0" style="46" hidden="1" customWidth="1"/>
    <col min="2030" max="2031" width="15.42578125" style="46" customWidth="1"/>
    <col min="2032" max="2032" width="18.7109375" style="46" customWidth="1"/>
    <col min="2033" max="2033" width="18.42578125" style="46" customWidth="1"/>
    <col min="2034" max="2035" width="15.42578125" style="46" customWidth="1"/>
    <col min="2036" max="2036" width="18.140625" style="46" customWidth="1"/>
    <col min="2037" max="2037" width="20.42578125" style="46" customWidth="1"/>
    <col min="2038" max="2038" width="18.140625" style="46" customWidth="1"/>
    <col min="2039" max="2039" width="15.42578125" style="46" customWidth="1"/>
    <col min="2040" max="2040" width="20" style="46" customWidth="1"/>
    <col min="2041" max="2041" width="18.140625" style="46" customWidth="1"/>
    <col min="2042" max="2042" width="15.42578125" style="46" customWidth="1"/>
    <col min="2043" max="2043" width="18.7109375" style="46" customWidth="1"/>
    <col min="2044" max="2044" width="15.42578125" style="46" customWidth="1"/>
    <col min="2045" max="2045" width="17.140625" style="46" customWidth="1"/>
    <col min="2046" max="2046" width="19.28515625" style="46" customWidth="1"/>
    <col min="2047" max="2047" width="17.5703125" style="46" customWidth="1"/>
    <col min="2048" max="2048" width="20.7109375" style="46" customWidth="1"/>
    <col min="2049" max="2049" width="21.42578125" style="46" customWidth="1"/>
    <col min="2050" max="2050" width="21" style="46" customWidth="1"/>
    <col min="2051" max="2051" width="16" style="46" customWidth="1"/>
    <col min="2052" max="2052" width="14.5703125" style="46" customWidth="1"/>
    <col min="2053" max="2053" width="74.5703125" style="46" customWidth="1"/>
    <col min="2054" max="2054" width="101.42578125" style="46" customWidth="1"/>
    <col min="2055" max="2249" width="11.42578125" style="46"/>
    <col min="2250" max="2251" width="21.28515625" style="46" customWidth="1"/>
    <col min="2252" max="2252" width="37.140625" style="46" customWidth="1"/>
    <col min="2253" max="2253" width="49.28515625" style="46" customWidth="1"/>
    <col min="2254" max="2254" width="18.5703125" style="46" customWidth="1"/>
    <col min="2255" max="2255" width="62.28515625" style="46" customWidth="1"/>
    <col min="2256" max="2256" width="21.7109375" style="46" customWidth="1"/>
    <col min="2257" max="2257" width="18.42578125" style="46" customWidth="1"/>
    <col min="2258" max="2258" width="63" style="46" customWidth="1"/>
    <col min="2259" max="2259" width="22.28515625" style="46" customWidth="1"/>
    <col min="2260" max="2260" width="21" style="46" customWidth="1"/>
    <col min="2261" max="2264" width="15.85546875" style="46" customWidth="1"/>
    <col min="2265" max="2265" width="26.140625" style="46" customWidth="1"/>
    <col min="2266" max="2277" width="10.7109375" style="46" customWidth="1"/>
    <col min="2278" max="2285" width="0" style="46" hidden="1" customWidth="1"/>
    <col min="2286" max="2287" width="15.42578125" style="46" customWidth="1"/>
    <col min="2288" max="2288" width="18.7109375" style="46" customWidth="1"/>
    <col min="2289" max="2289" width="18.42578125" style="46" customWidth="1"/>
    <col min="2290" max="2291" width="15.42578125" style="46" customWidth="1"/>
    <col min="2292" max="2292" width="18.140625" style="46" customWidth="1"/>
    <col min="2293" max="2293" width="20.42578125" style="46" customWidth="1"/>
    <col min="2294" max="2294" width="18.140625" style="46" customWidth="1"/>
    <col min="2295" max="2295" width="15.42578125" style="46" customWidth="1"/>
    <col min="2296" max="2296" width="20" style="46" customWidth="1"/>
    <col min="2297" max="2297" width="18.140625" style="46" customWidth="1"/>
    <col min="2298" max="2298" width="15.42578125" style="46" customWidth="1"/>
    <col min="2299" max="2299" width="18.7109375" style="46" customWidth="1"/>
    <col min="2300" max="2300" width="15.42578125" style="46" customWidth="1"/>
    <col min="2301" max="2301" width="17.140625" style="46" customWidth="1"/>
    <col min="2302" max="2302" width="19.28515625" style="46" customWidth="1"/>
    <col min="2303" max="2303" width="17.5703125" style="46" customWidth="1"/>
    <col min="2304" max="2304" width="20.7109375" style="46" customWidth="1"/>
    <col min="2305" max="2305" width="21.42578125" style="46" customWidth="1"/>
    <col min="2306" max="2306" width="21" style="46" customWidth="1"/>
    <col min="2307" max="2307" width="16" style="46" customWidth="1"/>
    <col min="2308" max="2308" width="14.5703125" style="46" customWidth="1"/>
    <col min="2309" max="2309" width="74.5703125" style="46" customWidth="1"/>
    <col min="2310" max="2310" width="101.42578125" style="46" customWidth="1"/>
    <col min="2311" max="2505" width="11.42578125" style="46"/>
    <col min="2506" max="2507" width="21.28515625" style="46" customWidth="1"/>
    <col min="2508" max="2508" width="37.140625" style="46" customWidth="1"/>
    <col min="2509" max="2509" width="49.28515625" style="46" customWidth="1"/>
    <col min="2510" max="2510" width="18.5703125" style="46" customWidth="1"/>
    <col min="2511" max="2511" width="62.28515625" style="46" customWidth="1"/>
    <col min="2512" max="2512" width="21.7109375" style="46" customWidth="1"/>
    <col min="2513" max="2513" width="18.42578125" style="46" customWidth="1"/>
    <col min="2514" max="2514" width="63" style="46" customWidth="1"/>
    <col min="2515" max="2515" width="22.28515625" style="46" customWidth="1"/>
    <col min="2516" max="2516" width="21" style="46" customWidth="1"/>
    <col min="2517" max="2520" width="15.85546875" style="46" customWidth="1"/>
    <col min="2521" max="2521" width="26.140625" style="46" customWidth="1"/>
    <col min="2522" max="2533" width="10.7109375" style="46" customWidth="1"/>
    <col min="2534" max="2541" width="0" style="46" hidden="1" customWidth="1"/>
    <col min="2542" max="2543" width="15.42578125" style="46" customWidth="1"/>
    <col min="2544" max="2544" width="18.7109375" style="46" customWidth="1"/>
    <col min="2545" max="2545" width="18.42578125" style="46" customWidth="1"/>
    <col min="2546" max="2547" width="15.42578125" style="46" customWidth="1"/>
    <col min="2548" max="2548" width="18.140625" style="46" customWidth="1"/>
    <col min="2549" max="2549" width="20.42578125" style="46" customWidth="1"/>
    <col min="2550" max="2550" width="18.140625" style="46" customWidth="1"/>
    <col min="2551" max="2551" width="15.42578125" style="46" customWidth="1"/>
    <col min="2552" max="2552" width="20" style="46" customWidth="1"/>
    <col min="2553" max="2553" width="18.140625" style="46" customWidth="1"/>
    <col min="2554" max="2554" width="15.42578125" style="46" customWidth="1"/>
    <col min="2555" max="2555" width="18.7109375" style="46" customWidth="1"/>
    <col min="2556" max="2556" width="15.42578125" style="46" customWidth="1"/>
    <col min="2557" max="2557" width="17.140625" style="46" customWidth="1"/>
    <col min="2558" max="2558" width="19.28515625" style="46" customWidth="1"/>
    <col min="2559" max="2559" width="17.5703125" style="46" customWidth="1"/>
    <col min="2560" max="2560" width="20.7109375" style="46" customWidth="1"/>
    <col min="2561" max="2561" width="21.42578125" style="46" customWidth="1"/>
    <col min="2562" max="2562" width="21" style="46" customWidth="1"/>
    <col min="2563" max="2563" width="16" style="46" customWidth="1"/>
    <col min="2564" max="2564" width="14.5703125" style="46" customWidth="1"/>
    <col min="2565" max="2565" width="74.5703125" style="46" customWidth="1"/>
    <col min="2566" max="2566" width="101.42578125" style="46" customWidth="1"/>
    <col min="2567" max="2761" width="11.42578125" style="46"/>
    <col min="2762" max="2763" width="21.28515625" style="46" customWidth="1"/>
    <col min="2764" max="2764" width="37.140625" style="46" customWidth="1"/>
    <col min="2765" max="2765" width="49.28515625" style="46" customWidth="1"/>
    <col min="2766" max="2766" width="18.5703125" style="46" customWidth="1"/>
    <col min="2767" max="2767" width="62.28515625" style="46" customWidth="1"/>
    <col min="2768" max="2768" width="21.7109375" style="46" customWidth="1"/>
    <col min="2769" max="2769" width="18.42578125" style="46" customWidth="1"/>
    <col min="2770" max="2770" width="63" style="46" customWidth="1"/>
    <col min="2771" max="2771" width="22.28515625" style="46" customWidth="1"/>
    <col min="2772" max="2772" width="21" style="46" customWidth="1"/>
    <col min="2773" max="2776" width="15.85546875" style="46" customWidth="1"/>
    <col min="2777" max="2777" width="26.140625" style="46" customWidth="1"/>
    <col min="2778" max="2789" width="10.7109375" style="46" customWidth="1"/>
    <col min="2790" max="2797" width="0" style="46" hidden="1" customWidth="1"/>
    <col min="2798" max="2799" width="15.42578125" style="46" customWidth="1"/>
    <col min="2800" max="2800" width="18.7109375" style="46" customWidth="1"/>
    <col min="2801" max="2801" width="18.42578125" style="46" customWidth="1"/>
    <col min="2802" max="2803" width="15.42578125" style="46" customWidth="1"/>
    <col min="2804" max="2804" width="18.140625" style="46" customWidth="1"/>
    <col min="2805" max="2805" width="20.42578125" style="46" customWidth="1"/>
    <col min="2806" max="2806" width="18.140625" style="46" customWidth="1"/>
    <col min="2807" max="2807" width="15.42578125" style="46" customWidth="1"/>
    <col min="2808" max="2808" width="20" style="46" customWidth="1"/>
    <col min="2809" max="2809" width="18.140625" style="46" customWidth="1"/>
    <col min="2810" max="2810" width="15.42578125" style="46" customWidth="1"/>
    <col min="2811" max="2811" width="18.7109375" style="46" customWidth="1"/>
    <col min="2812" max="2812" width="15.42578125" style="46" customWidth="1"/>
    <col min="2813" max="2813" width="17.140625" style="46" customWidth="1"/>
    <col min="2814" max="2814" width="19.28515625" style="46" customWidth="1"/>
    <col min="2815" max="2815" width="17.5703125" style="46" customWidth="1"/>
    <col min="2816" max="2816" width="20.7109375" style="46" customWidth="1"/>
    <col min="2817" max="2817" width="21.42578125" style="46" customWidth="1"/>
    <col min="2818" max="2818" width="21" style="46" customWidth="1"/>
    <col min="2819" max="2819" width="16" style="46" customWidth="1"/>
    <col min="2820" max="2820" width="14.5703125" style="46" customWidth="1"/>
    <col min="2821" max="2821" width="74.5703125" style="46" customWidth="1"/>
    <col min="2822" max="2822" width="101.42578125" style="46" customWidth="1"/>
    <col min="2823" max="3017" width="11.42578125" style="46"/>
    <col min="3018" max="3019" width="21.28515625" style="46" customWidth="1"/>
    <col min="3020" max="3020" width="37.140625" style="46" customWidth="1"/>
    <col min="3021" max="3021" width="49.28515625" style="46" customWidth="1"/>
    <col min="3022" max="3022" width="18.5703125" style="46" customWidth="1"/>
    <col min="3023" max="3023" width="62.28515625" style="46" customWidth="1"/>
    <col min="3024" max="3024" width="21.7109375" style="46" customWidth="1"/>
    <col min="3025" max="3025" width="18.42578125" style="46" customWidth="1"/>
    <col min="3026" max="3026" width="63" style="46" customWidth="1"/>
    <col min="3027" max="3027" width="22.28515625" style="46" customWidth="1"/>
    <col min="3028" max="3028" width="21" style="46" customWidth="1"/>
    <col min="3029" max="3032" width="15.85546875" style="46" customWidth="1"/>
    <col min="3033" max="3033" width="26.140625" style="46" customWidth="1"/>
    <col min="3034" max="3045" width="10.7109375" style="46" customWidth="1"/>
    <col min="3046" max="3053" width="0" style="46" hidden="1" customWidth="1"/>
    <col min="3054" max="3055" width="15.42578125" style="46" customWidth="1"/>
    <col min="3056" max="3056" width="18.7109375" style="46" customWidth="1"/>
    <col min="3057" max="3057" width="18.42578125" style="46" customWidth="1"/>
    <col min="3058" max="3059" width="15.42578125" style="46" customWidth="1"/>
    <col min="3060" max="3060" width="18.140625" style="46" customWidth="1"/>
    <col min="3061" max="3061" width="20.42578125" style="46" customWidth="1"/>
    <col min="3062" max="3062" width="18.140625" style="46" customWidth="1"/>
    <col min="3063" max="3063" width="15.42578125" style="46" customWidth="1"/>
    <col min="3064" max="3064" width="20" style="46" customWidth="1"/>
    <col min="3065" max="3065" width="18.140625" style="46" customWidth="1"/>
    <col min="3066" max="3066" width="15.42578125" style="46" customWidth="1"/>
    <col min="3067" max="3067" width="18.7109375" style="46" customWidth="1"/>
    <col min="3068" max="3068" width="15.42578125" style="46" customWidth="1"/>
    <col min="3069" max="3069" width="17.140625" style="46" customWidth="1"/>
    <col min="3070" max="3070" width="19.28515625" style="46" customWidth="1"/>
    <col min="3071" max="3071" width="17.5703125" style="46" customWidth="1"/>
    <col min="3072" max="3072" width="20.7109375" style="46" customWidth="1"/>
    <col min="3073" max="3073" width="21.42578125" style="46" customWidth="1"/>
    <col min="3074" max="3074" width="21" style="46" customWidth="1"/>
    <col min="3075" max="3075" width="16" style="46" customWidth="1"/>
    <col min="3076" max="3076" width="14.5703125" style="46" customWidth="1"/>
    <col min="3077" max="3077" width="74.5703125" style="46" customWidth="1"/>
    <col min="3078" max="3078" width="101.42578125" style="46" customWidth="1"/>
    <col min="3079" max="3273" width="11.42578125" style="46"/>
    <col min="3274" max="3275" width="21.28515625" style="46" customWidth="1"/>
    <col min="3276" max="3276" width="37.140625" style="46" customWidth="1"/>
    <col min="3277" max="3277" width="49.28515625" style="46" customWidth="1"/>
    <col min="3278" max="3278" width="18.5703125" style="46" customWidth="1"/>
    <col min="3279" max="3279" width="62.28515625" style="46" customWidth="1"/>
    <col min="3280" max="3280" width="21.7109375" style="46" customWidth="1"/>
    <col min="3281" max="3281" width="18.42578125" style="46" customWidth="1"/>
    <col min="3282" max="3282" width="63" style="46" customWidth="1"/>
    <col min="3283" max="3283" width="22.28515625" style="46" customWidth="1"/>
    <col min="3284" max="3284" width="21" style="46" customWidth="1"/>
    <col min="3285" max="3288" width="15.85546875" style="46" customWidth="1"/>
    <col min="3289" max="3289" width="26.140625" style="46" customWidth="1"/>
    <col min="3290" max="3301" width="10.7109375" style="46" customWidth="1"/>
    <col min="3302" max="3309" width="0" style="46" hidden="1" customWidth="1"/>
    <col min="3310" max="3311" width="15.42578125" style="46" customWidth="1"/>
    <col min="3312" max="3312" width="18.7109375" style="46" customWidth="1"/>
    <col min="3313" max="3313" width="18.42578125" style="46" customWidth="1"/>
    <col min="3314" max="3315" width="15.42578125" style="46" customWidth="1"/>
    <col min="3316" max="3316" width="18.140625" style="46" customWidth="1"/>
    <col min="3317" max="3317" width="20.42578125" style="46" customWidth="1"/>
    <col min="3318" max="3318" width="18.140625" style="46" customWidth="1"/>
    <col min="3319" max="3319" width="15.42578125" style="46" customWidth="1"/>
    <col min="3320" max="3320" width="20" style="46" customWidth="1"/>
    <col min="3321" max="3321" width="18.140625" style="46" customWidth="1"/>
    <col min="3322" max="3322" width="15.42578125" style="46" customWidth="1"/>
    <col min="3323" max="3323" width="18.7109375" style="46" customWidth="1"/>
    <col min="3324" max="3324" width="15.42578125" style="46" customWidth="1"/>
    <col min="3325" max="3325" width="17.140625" style="46" customWidth="1"/>
    <col min="3326" max="3326" width="19.28515625" style="46" customWidth="1"/>
    <col min="3327" max="3327" width="17.5703125" style="46" customWidth="1"/>
    <col min="3328" max="3328" width="20.7109375" style="46" customWidth="1"/>
    <col min="3329" max="3329" width="21.42578125" style="46" customWidth="1"/>
    <col min="3330" max="3330" width="21" style="46" customWidth="1"/>
    <col min="3331" max="3331" width="16" style="46" customWidth="1"/>
    <col min="3332" max="3332" width="14.5703125" style="46" customWidth="1"/>
    <col min="3333" max="3333" width="74.5703125" style="46" customWidth="1"/>
    <col min="3334" max="3334" width="101.42578125" style="46" customWidth="1"/>
    <col min="3335" max="3529" width="11.42578125" style="46"/>
    <col min="3530" max="3531" width="21.28515625" style="46" customWidth="1"/>
    <col min="3532" max="3532" width="37.140625" style="46" customWidth="1"/>
    <col min="3533" max="3533" width="49.28515625" style="46" customWidth="1"/>
    <col min="3534" max="3534" width="18.5703125" style="46" customWidth="1"/>
    <col min="3535" max="3535" width="62.28515625" style="46" customWidth="1"/>
    <col min="3536" max="3536" width="21.7109375" style="46" customWidth="1"/>
    <col min="3537" max="3537" width="18.42578125" style="46" customWidth="1"/>
    <col min="3538" max="3538" width="63" style="46" customWidth="1"/>
    <col min="3539" max="3539" width="22.28515625" style="46" customWidth="1"/>
    <col min="3540" max="3540" width="21" style="46" customWidth="1"/>
    <col min="3541" max="3544" width="15.85546875" style="46" customWidth="1"/>
    <col min="3545" max="3545" width="26.140625" style="46" customWidth="1"/>
    <col min="3546" max="3557" width="10.7109375" style="46" customWidth="1"/>
    <col min="3558" max="3565" width="0" style="46" hidden="1" customWidth="1"/>
    <col min="3566" max="3567" width="15.42578125" style="46" customWidth="1"/>
    <col min="3568" max="3568" width="18.7109375" style="46" customWidth="1"/>
    <col min="3569" max="3569" width="18.42578125" style="46" customWidth="1"/>
    <col min="3570" max="3571" width="15.42578125" style="46" customWidth="1"/>
    <col min="3572" max="3572" width="18.140625" style="46" customWidth="1"/>
    <col min="3573" max="3573" width="20.42578125" style="46" customWidth="1"/>
    <col min="3574" max="3574" width="18.140625" style="46" customWidth="1"/>
    <col min="3575" max="3575" width="15.42578125" style="46" customWidth="1"/>
    <col min="3576" max="3576" width="20" style="46" customWidth="1"/>
    <col min="3577" max="3577" width="18.140625" style="46" customWidth="1"/>
    <col min="3578" max="3578" width="15.42578125" style="46" customWidth="1"/>
    <col min="3579" max="3579" width="18.7109375" style="46" customWidth="1"/>
    <col min="3580" max="3580" width="15.42578125" style="46" customWidth="1"/>
    <col min="3581" max="3581" width="17.140625" style="46" customWidth="1"/>
    <col min="3582" max="3582" width="19.28515625" style="46" customWidth="1"/>
    <col min="3583" max="3583" width="17.5703125" style="46" customWidth="1"/>
    <col min="3584" max="3584" width="20.7109375" style="46" customWidth="1"/>
    <col min="3585" max="3585" width="21.42578125" style="46" customWidth="1"/>
    <col min="3586" max="3586" width="21" style="46" customWidth="1"/>
    <col min="3587" max="3587" width="16" style="46" customWidth="1"/>
    <col min="3588" max="3588" width="14.5703125" style="46" customWidth="1"/>
    <col min="3589" max="3589" width="74.5703125" style="46" customWidth="1"/>
    <col min="3590" max="3590" width="101.42578125" style="46" customWidth="1"/>
    <col min="3591" max="3785" width="11.42578125" style="46"/>
    <col min="3786" max="3787" width="21.28515625" style="46" customWidth="1"/>
    <col min="3788" max="3788" width="37.140625" style="46" customWidth="1"/>
    <col min="3789" max="3789" width="49.28515625" style="46" customWidth="1"/>
    <col min="3790" max="3790" width="18.5703125" style="46" customWidth="1"/>
    <col min="3791" max="3791" width="62.28515625" style="46" customWidth="1"/>
    <col min="3792" max="3792" width="21.7109375" style="46" customWidth="1"/>
    <col min="3793" max="3793" width="18.42578125" style="46" customWidth="1"/>
    <col min="3794" max="3794" width="63" style="46" customWidth="1"/>
    <col min="3795" max="3795" width="22.28515625" style="46" customWidth="1"/>
    <col min="3796" max="3796" width="21" style="46" customWidth="1"/>
    <col min="3797" max="3800" width="15.85546875" style="46" customWidth="1"/>
    <col min="3801" max="3801" width="26.140625" style="46" customWidth="1"/>
    <col min="3802" max="3813" width="10.7109375" style="46" customWidth="1"/>
    <col min="3814" max="3821" width="0" style="46" hidden="1" customWidth="1"/>
    <col min="3822" max="3823" width="15.42578125" style="46" customWidth="1"/>
    <col min="3824" max="3824" width="18.7109375" style="46" customWidth="1"/>
    <col min="3825" max="3825" width="18.42578125" style="46" customWidth="1"/>
    <col min="3826" max="3827" width="15.42578125" style="46" customWidth="1"/>
    <col min="3828" max="3828" width="18.140625" style="46" customWidth="1"/>
    <col min="3829" max="3829" width="20.42578125" style="46" customWidth="1"/>
    <col min="3830" max="3830" width="18.140625" style="46" customWidth="1"/>
    <col min="3831" max="3831" width="15.42578125" style="46" customWidth="1"/>
    <col min="3832" max="3832" width="20" style="46" customWidth="1"/>
    <col min="3833" max="3833" width="18.140625" style="46" customWidth="1"/>
    <col min="3834" max="3834" width="15.42578125" style="46" customWidth="1"/>
    <col min="3835" max="3835" width="18.7109375" style="46" customWidth="1"/>
    <col min="3836" max="3836" width="15.42578125" style="46" customWidth="1"/>
    <col min="3837" max="3837" width="17.140625" style="46" customWidth="1"/>
    <col min="3838" max="3838" width="19.28515625" style="46" customWidth="1"/>
    <col min="3839" max="3839" width="17.5703125" style="46" customWidth="1"/>
    <col min="3840" max="3840" width="20.7109375" style="46" customWidth="1"/>
    <col min="3841" max="3841" width="21.42578125" style="46" customWidth="1"/>
    <col min="3842" max="3842" width="21" style="46" customWidth="1"/>
    <col min="3843" max="3843" width="16" style="46" customWidth="1"/>
    <col min="3844" max="3844" width="14.5703125" style="46" customWidth="1"/>
    <col min="3845" max="3845" width="74.5703125" style="46" customWidth="1"/>
    <col min="3846" max="3846" width="101.42578125" style="46" customWidth="1"/>
    <col min="3847" max="4041" width="11.42578125" style="46"/>
    <col min="4042" max="4043" width="21.28515625" style="46" customWidth="1"/>
    <col min="4044" max="4044" width="37.140625" style="46" customWidth="1"/>
    <col min="4045" max="4045" width="49.28515625" style="46" customWidth="1"/>
    <col min="4046" max="4046" width="18.5703125" style="46" customWidth="1"/>
    <col min="4047" max="4047" width="62.28515625" style="46" customWidth="1"/>
    <col min="4048" max="4048" width="21.7109375" style="46" customWidth="1"/>
    <col min="4049" max="4049" width="18.42578125" style="46" customWidth="1"/>
    <col min="4050" max="4050" width="63" style="46" customWidth="1"/>
    <col min="4051" max="4051" width="22.28515625" style="46" customWidth="1"/>
    <col min="4052" max="4052" width="21" style="46" customWidth="1"/>
    <col min="4053" max="4056" width="15.85546875" style="46" customWidth="1"/>
    <col min="4057" max="4057" width="26.140625" style="46" customWidth="1"/>
    <col min="4058" max="4069" width="10.7109375" style="46" customWidth="1"/>
    <col min="4070" max="4077" width="0" style="46" hidden="1" customWidth="1"/>
    <col min="4078" max="4079" width="15.42578125" style="46" customWidth="1"/>
    <col min="4080" max="4080" width="18.7109375" style="46" customWidth="1"/>
    <col min="4081" max="4081" width="18.42578125" style="46" customWidth="1"/>
    <col min="4082" max="4083" width="15.42578125" style="46" customWidth="1"/>
    <col min="4084" max="4084" width="18.140625" style="46" customWidth="1"/>
    <col min="4085" max="4085" width="20.42578125" style="46" customWidth="1"/>
    <col min="4086" max="4086" width="18.140625" style="46" customWidth="1"/>
    <col min="4087" max="4087" width="15.42578125" style="46" customWidth="1"/>
    <col min="4088" max="4088" width="20" style="46" customWidth="1"/>
    <col min="4089" max="4089" width="18.140625" style="46" customWidth="1"/>
    <col min="4090" max="4090" width="15.42578125" style="46" customWidth="1"/>
    <col min="4091" max="4091" width="18.7109375" style="46" customWidth="1"/>
    <col min="4092" max="4092" width="15.42578125" style="46" customWidth="1"/>
    <col min="4093" max="4093" width="17.140625" style="46" customWidth="1"/>
    <col min="4094" max="4094" width="19.28515625" style="46" customWidth="1"/>
    <col min="4095" max="4095" width="17.5703125" style="46" customWidth="1"/>
    <col min="4096" max="4096" width="20.7109375" style="46" customWidth="1"/>
    <col min="4097" max="4097" width="21.42578125" style="46" customWidth="1"/>
    <col min="4098" max="4098" width="21" style="46" customWidth="1"/>
    <col min="4099" max="4099" width="16" style="46" customWidth="1"/>
    <col min="4100" max="4100" width="14.5703125" style="46" customWidth="1"/>
    <col min="4101" max="4101" width="74.5703125" style="46" customWidth="1"/>
    <col min="4102" max="4102" width="101.42578125" style="46" customWidth="1"/>
    <col min="4103" max="4297" width="11.42578125" style="46"/>
    <col min="4298" max="4299" width="21.28515625" style="46" customWidth="1"/>
    <col min="4300" max="4300" width="37.140625" style="46" customWidth="1"/>
    <col min="4301" max="4301" width="49.28515625" style="46" customWidth="1"/>
    <col min="4302" max="4302" width="18.5703125" style="46" customWidth="1"/>
    <col min="4303" max="4303" width="62.28515625" style="46" customWidth="1"/>
    <col min="4304" max="4304" width="21.7109375" style="46" customWidth="1"/>
    <col min="4305" max="4305" width="18.42578125" style="46" customWidth="1"/>
    <col min="4306" max="4306" width="63" style="46" customWidth="1"/>
    <col min="4307" max="4307" width="22.28515625" style="46" customWidth="1"/>
    <col min="4308" max="4308" width="21" style="46" customWidth="1"/>
    <col min="4309" max="4312" width="15.85546875" style="46" customWidth="1"/>
    <col min="4313" max="4313" width="26.140625" style="46" customWidth="1"/>
    <col min="4314" max="4325" width="10.7109375" style="46" customWidth="1"/>
    <col min="4326" max="4333" width="0" style="46" hidden="1" customWidth="1"/>
    <col min="4334" max="4335" width="15.42578125" style="46" customWidth="1"/>
    <col min="4336" max="4336" width="18.7109375" style="46" customWidth="1"/>
    <col min="4337" max="4337" width="18.42578125" style="46" customWidth="1"/>
    <col min="4338" max="4339" width="15.42578125" style="46" customWidth="1"/>
    <col min="4340" max="4340" width="18.140625" style="46" customWidth="1"/>
    <col min="4341" max="4341" width="20.42578125" style="46" customWidth="1"/>
    <col min="4342" max="4342" width="18.140625" style="46" customWidth="1"/>
    <col min="4343" max="4343" width="15.42578125" style="46" customWidth="1"/>
    <col min="4344" max="4344" width="20" style="46" customWidth="1"/>
    <col min="4345" max="4345" width="18.140625" style="46" customWidth="1"/>
    <col min="4346" max="4346" width="15.42578125" style="46" customWidth="1"/>
    <col min="4347" max="4347" width="18.7109375" style="46" customWidth="1"/>
    <col min="4348" max="4348" width="15.42578125" style="46" customWidth="1"/>
    <col min="4349" max="4349" width="17.140625" style="46" customWidth="1"/>
    <col min="4350" max="4350" width="19.28515625" style="46" customWidth="1"/>
    <col min="4351" max="4351" width="17.5703125" style="46" customWidth="1"/>
    <col min="4352" max="4352" width="20.7109375" style="46" customWidth="1"/>
    <col min="4353" max="4353" width="21.42578125" style="46" customWidth="1"/>
    <col min="4354" max="4354" width="21" style="46" customWidth="1"/>
    <col min="4355" max="4355" width="16" style="46" customWidth="1"/>
    <col min="4356" max="4356" width="14.5703125" style="46" customWidth="1"/>
    <col min="4357" max="4357" width="74.5703125" style="46" customWidth="1"/>
    <col min="4358" max="4358" width="101.42578125" style="46" customWidth="1"/>
    <col min="4359" max="4553" width="11.42578125" style="46"/>
    <col min="4554" max="4555" width="21.28515625" style="46" customWidth="1"/>
    <col min="4556" max="4556" width="37.140625" style="46" customWidth="1"/>
    <col min="4557" max="4557" width="49.28515625" style="46" customWidth="1"/>
    <col min="4558" max="4558" width="18.5703125" style="46" customWidth="1"/>
    <col min="4559" max="4559" width="62.28515625" style="46" customWidth="1"/>
    <col min="4560" max="4560" width="21.7109375" style="46" customWidth="1"/>
    <col min="4561" max="4561" width="18.42578125" style="46" customWidth="1"/>
    <col min="4562" max="4562" width="63" style="46" customWidth="1"/>
    <col min="4563" max="4563" width="22.28515625" style="46" customWidth="1"/>
    <col min="4564" max="4564" width="21" style="46" customWidth="1"/>
    <col min="4565" max="4568" width="15.85546875" style="46" customWidth="1"/>
    <col min="4569" max="4569" width="26.140625" style="46" customWidth="1"/>
    <col min="4570" max="4581" width="10.7109375" style="46" customWidth="1"/>
    <col min="4582" max="4589" width="0" style="46" hidden="1" customWidth="1"/>
    <col min="4590" max="4591" width="15.42578125" style="46" customWidth="1"/>
    <col min="4592" max="4592" width="18.7109375" style="46" customWidth="1"/>
    <col min="4593" max="4593" width="18.42578125" style="46" customWidth="1"/>
    <col min="4594" max="4595" width="15.42578125" style="46" customWidth="1"/>
    <col min="4596" max="4596" width="18.140625" style="46" customWidth="1"/>
    <col min="4597" max="4597" width="20.42578125" style="46" customWidth="1"/>
    <col min="4598" max="4598" width="18.140625" style="46" customWidth="1"/>
    <col min="4599" max="4599" width="15.42578125" style="46" customWidth="1"/>
    <col min="4600" max="4600" width="20" style="46" customWidth="1"/>
    <col min="4601" max="4601" width="18.140625" style="46" customWidth="1"/>
    <col min="4602" max="4602" width="15.42578125" style="46" customWidth="1"/>
    <col min="4603" max="4603" width="18.7109375" style="46" customWidth="1"/>
    <col min="4604" max="4604" width="15.42578125" style="46" customWidth="1"/>
    <col min="4605" max="4605" width="17.140625" style="46" customWidth="1"/>
    <col min="4606" max="4606" width="19.28515625" style="46" customWidth="1"/>
    <col min="4607" max="4607" width="17.5703125" style="46" customWidth="1"/>
    <col min="4608" max="4608" width="20.7109375" style="46" customWidth="1"/>
    <col min="4609" max="4609" width="21.42578125" style="46" customWidth="1"/>
    <col min="4610" max="4610" width="21" style="46" customWidth="1"/>
    <col min="4611" max="4611" width="16" style="46" customWidth="1"/>
    <col min="4612" max="4612" width="14.5703125" style="46" customWidth="1"/>
    <col min="4613" max="4613" width="74.5703125" style="46" customWidth="1"/>
    <col min="4614" max="4614" width="101.42578125" style="46" customWidth="1"/>
    <col min="4615" max="4809" width="11.42578125" style="46"/>
    <col min="4810" max="4811" width="21.28515625" style="46" customWidth="1"/>
    <col min="4812" max="4812" width="37.140625" style="46" customWidth="1"/>
    <col min="4813" max="4813" width="49.28515625" style="46" customWidth="1"/>
    <col min="4814" max="4814" width="18.5703125" style="46" customWidth="1"/>
    <col min="4815" max="4815" width="62.28515625" style="46" customWidth="1"/>
    <col min="4816" max="4816" width="21.7109375" style="46" customWidth="1"/>
    <col min="4817" max="4817" width="18.42578125" style="46" customWidth="1"/>
    <col min="4818" max="4818" width="63" style="46" customWidth="1"/>
    <col min="4819" max="4819" width="22.28515625" style="46" customWidth="1"/>
    <col min="4820" max="4820" width="21" style="46" customWidth="1"/>
    <col min="4821" max="4824" width="15.85546875" style="46" customWidth="1"/>
    <col min="4825" max="4825" width="26.140625" style="46" customWidth="1"/>
    <col min="4826" max="4837" width="10.7109375" style="46" customWidth="1"/>
    <col min="4838" max="4845" width="0" style="46" hidden="1" customWidth="1"/>
    <col min="4846" max="4847" width="15.42578125" style="46" customWidth="1"/>
    <col min="4848" max="4848" width="18.7109375" style="46" customWidth="1"/>
    <col min="4849" max="4849" width="18.42578125" style="46" customWidth="1"/>
    <col min="4850" max="4851" width="15.42578125" style="46" customWidth="1"/>
    <col min="4852" max="4852" width="18.140625" style="46" customWidth="1"/>
    <col min="4853" max="4853" width="20.42578125" style="46" customWidth="1"/>
    <col min="4854" max="4854" width="18.140625" style="46" customWidth="1"/>
    <col min="4855" max="4855" width="15.42578125" style="46" customWidth="1"/>
    <col min="4856" max="4856" width="20" style="46" customWidth="1"/>
    <col min="4857" max="4857" width="18.140625" style="46" customWidth="1"/>
    <col min="4858" max="4858" width="15.42578125" style="46" customWidth="1"/>
    <col min="4859" max="4859" width="18.7109375" style="46" customWidth="1"/>
    <col min="4860" max="4860" width="15.42578125" style="46" customWidth="1"/>
    <col min="4861" max="4861" width="17.140625" style="46" customWidth="1"/>
    <col min="4862" max="4862" width="19.28515625" style="46" customWidth="1"/>
    <col min="4863" max="4863" width="17.5703125" style="46" customWidth="1"/>
    <col min="4864" max="4864" width="20.7109375" style="46" customWidth="1"/>
    <col min="4865" max="4865" width="21.42578125" style="46" customWidth="1"/>
    <col min="4866" max="4866" width="21" style="46" customWidth="1"/>
    <col min="4867" max="4867" width="16" style="46" customWidth="1"/>
    <col min="4868" max="4868" width="14.5703125" style="46" customWidth="1"/>
    <col min="4869" max="4869" width="74.5703125" style="46" customWidth="1"/>
    <col min="4870" max="4870" width="101.42578125" style="46" customWidth="1"/>
    <col min="4871" max="5065" width="11.42578125" style="46"/>
    <col min="5066" max="5067" width="21.28515625" style="46" customWidth="1"/>
    <col min="5068" max="5068" width="37.140625" style="46" customWidth="1"/>
    <col min="5069" max="5069" width="49.28515625" style="46" customWidth="1"/>
    <col min="5070" max="5070" width="18.5703125" style="46" customWidth="1"/>
    <col min="5071" max="5071" width="62.28515625" style="46" customWidth="1"/>
    <col min="5072" max="5072" width="21.7109375" style="46" customWidth="1"/>
    <col min="5073" max="5073" width="18.42578125" style="46" customWidth="1"/>
    <col min="5074" max="5074" width="63" style="46" customWidth="1"/>
    <col min="5075" max="5075" width="22.28515625" style="46" customWidth="1"/>
    <col min="5076" max="5076" width="21" style="46" customWidth="1"/>
    <col min="5077" max="5080" width="15.85546875" style="46" customWidth="1"/>
    <col min="5081" max="5081" width="26.140625" style="46" customWidth="1"/>
    <col min="5082" max="5093" width="10.7109375" style="46" customWidth="1"/>
    <col min="5094" max="5101" width="0" style="46" hidden="1" customWidth="1"/>
    <col min="5102" max="5103" width="15.42578125" style="46" customWidth="1"/>
    <col min="5104" max="5104" width="18.7109375" style="46" customWidth="1"/>
    <col min="5105" max="5105" width="18.42578125" style="46" customWidth="1"/>
    <col min="5106" max="5107" width="15.42578125" style="46" customWidth="1"/>
    <col min="5108" max="5108" width="18.140625" style="46" customWidth="1"/>
    <col min="5109" max="5109" width="20.42578125" style="46" customWidth="1"/>
    <col min="5110" max="5110" width="18.140625" style="46" customWidth="1"/>
    <col min="5111" max="5111" width="15.42578125" style="46" customWidth="1"/>
    <col min="5112" max="5112" width="20" style="46" customWidth="1"/>
    <col min="5113" max="5113" width="18.140625" style="46" customWidth="1"/>
    <col min="5114" max="5114" width="15.42578125" style="46" customWidth="1"/>
    <col min="5115" max="5115" width="18.7109375" style="46" customWidth="1"/>
    <col min="5116" max="5116" width="15.42578125" style="46" customWidth="1"/>
    <col min="5117" max="5117" width="17.140625" style="46" customWidth="1"/>
    <col min="5118" max="5118" width="19.28515625" style="46" customWidth="1"/>
    <col min="5119" max="5119" width="17.5703125" style="46" customWidth="1"/>
    <col min="5120" max="5120" width="20.7109375" style="46" customWidth="1"/>
    <col min="5121" max="5121" width="21.42578125" style="46" customWidth="1"/>
    <col min="5122" max="5122" width="21" style="46" customWidth="1"/>
    <col min="5123" max="5123" width="16" style="46" customWidth="1"/>
    <col min="5124" max="5124" width="14.5703125" style="46" customWidth="1"/>
    <col min="5125" max="5125" width="74.5703125" style="46" customWidth="1"/>
    <col min="5126" max="5126" width="101.42578125" style="46" customWidth="1"/>
    <col min="5127" max="5321" width="11.42578125" style="46"/>
    <col min="5322" max="5323" width="21.28515625" style="46" customWidth="1"/>
    <col min="5324" max="5324" width="37.140625" style="46" customWidth="1"/>
    <col min="5325" max="5325" width="49.28515625" style="46" customWidth="1"/>
    <col min="5326" max="5326" width="18.5703125" style="46" customWidth="1"/>
    <col min="5327" max="5327" width="62.28515625" style="46" customWidth="1"/>
    <col min="5328" max="5328" width="21.7109375" style="46" customWidth="1"/>
    <col min="5329" max="5329" width="18.42578125" style="46" customWidth="1"/>
    <col min="5330" max="5330" width="63" style="46" customWidth="1"/>
    <col min="5331" max="5331" width="22.28515625" style="46" customWidth="1"/>
    <col min="5332" max="5332" width="21" style="46" customWidth="1"/>
    <col min="5333" max="5336" width="15.85546875" style="46" customWidth="1"/>
    <col min="5337" max="5337" width="26.140625" style="46" customWidth="1"/>
    <col min="5338" max="5349" width="10.7109375" style="46" customWidth="1"/>
    <col min="5350" max="5357" width="0" style="46" hidden="1" customWidth="1"/>
    <col min="5358" max="5359" width="15.42578125" style="46" customWidth="1"/>
    <col min="5360" max="5360" width="18.7109375" style="46" customWidth="1"/>
    <col min="5361" max="5361" width="18.42578125" style="46" customWidth="1"/>
    <col min="5362" max="5363" width="15.42578125" style="46" customWidth="1"/>
    <col min="5364" max="5364" width="18.140625" style="46" customWidth="1"/>
    <col min="5365" max="5365" width="20.42578125" style="46" customWidth="1"/>
    <col min="5366" max="5366" width="18.140625" style="46" customWidth="1"/>
    <col min="5367" max="5367" width="15.42578125" style="46" customWidth="1"/>
    <col min="5368" max="5368" width="20" style="46" customWidth="1"/>
    <col min="5369" max="5369" width="18.140625" style="46" customWidth="1"/>
    <col min="5370" max="5370" width="15.42578125" style="46" customWidth="1"/>
    <col min="5371" max="5371" width="18.7109375" style="46" customWidth="1"/>
    <col min="5372" max="5372" width="15.42578125" style="46" customWidth="1"/>
    <col min="5373" max="5373" width="17.140625" style="46" customWidth="1"/>
    <col min="5374" max="5374" width="19.28515625" style="46" customWidth="1"/>
    <col min="5375" max="5375" width="17.5703125" style="46" customWidth="1"/>
    <col min="5376" max="5376" width="20.7109375" style="46" customWidth="1"/>
    <col min="5377" max="5377" width="21.42578125" style="46" customWidth="1"/>
    <col min="5378" max="5378" width="21" style="46" customWidth="1"/>
    <col min="5379" max="5379" width="16" style="46" customWidth="1"/>
    <col min="5380" max="5380" width="14.5703125" style="46" customWidth="1"/>
    <col min="5381" max="5381" width="74.5703125" style="46" customWidth="1"/>
    <col min="5382" max="5382" width="101.42578125" style="46" customWidth="1"/>
    <col min="5383" max="5577" width="11.42578125" style="46"/>
    <col min="5578" max="5579" width="21.28515625" style="46" customWidth="1"/>
    <col min="5580" max="5580" width="37.140625" style="46" customWidth="1"/>
    <col min="5581" max="5581" width="49.28515625" style="46" customWidth="1"/>
    <col min="5582" max="5582" width="18.5703125" style="46" customWidth="1"/>
    <col min="5583" max="5583" width="62.28515625" style="46" customWidth="1"/>
    <col min="5584" max="5584" width="21.7109375" style="46" customWidth="1"/>
    <col min="5585" max="5585" width="18.42578125" style="46" customWidth="1"/>
    <col min="5586" max="5586" width="63" style="46" customWidth="1"/>
    <col min="5587" max="5587" width="22.28515625" style="46" customWidth="1"/>
    <col min="5588" max="5588" width="21" style="46" customWidth="1"/>
    <col min="5589" max="5592" width="15.85546875" style="46" customWidth="1"/>
    <col min="5593" max="5593" width="26.140625" style="46" customWidth="1"/>
    <col min="5594" max="5605" width="10.7109375" style="46" customWidth="1"/>
    <col min="5606" max="5613" width="0" style="46" hidden="1" customWidth="1"/>
    <col min="5614" max="5615" width="15.42578125" style="46" customWidth="1"/>
    <col min="5616" max="5616" width="18.7109375" style="46" customWidth="1"/>
    <col min="5617" max="5617" width="18.42578125" style="46" customWidth="1"/>
    <col min="5618" max="5619" width="15.42578125" style="46" customWidth="1"/>
    <col min="5620" max="5620" width="18.140625" style="46" customWidth="1"/>
    <col min="5621" max="5621" width="20.42578125" style="46" customWidth="1"/>
    <col min="5622" max="5622" width="18.140625" style="46" customWidth="1"/>
    <col min="5623" max="5623" width="15.42578125" style="46" customWidth="1"/>
    <col min="5624" max="5624" width="20" style="46" customWidth="1"/>
    <col min="5625" max="5625" width="18.140625" style="46" customWidth="1"/>
    <col min="5626" max="5626" width="15.42578125" style="46" customWidth="1"/>
    <col min="5627" max="5627" width="18.7109375" style="46" customWidth="1"/>
    <col min="5628" max="5628" width="15.42578125" style="46" customWidth="1"/>
    <col min="5629" max="5629" width="17.140625" style="46" customWidth="1"/>
    <col min="5630" max="5630" width="19.28515625" style="46" customWidth="1"/>
    <col min="5631" max="5631" width="17.5703125" style="46" customWidth="1"/>
    <col min="5632" max="5632" width="20.7109375" style="46" customWidth="1"/>
    <col min="5633" max="5633" width="21.42578125" style="46" customWidth="1"/>
    <col min="5634" max="5634" width="21" style="46" customWidth="1"/>
    <col min="5635" max="5635" width="16" style="46" customWidth="1"/>
    <col min="5636" max="5636" width="14.5703125" style="46" customWidth="1"/>
    <col min="5637" max="5637" width="74.5703125" style="46" customWidth="1"/>
    <col min="5638" max="5638" width="101.42578125" style="46" customWidth="1"/>
    <col min="5639" max="5833" width="11.42578125" style="46"/>
    <col min="5834" max="5835" width="21.28515625" style="46" customWidth="1"/>
    <col min="5836" max="5836" width="37.140625" style="46" customWidth="1"/>
    <col min="5837" max="5837" width="49.28515625" style="46" customWidth="1"/>
    <col min="5838" max="5838" width="18.5703125" style="46" customWidth="1"/>
    <col min="5839" max="5839" width="62.28515625" style="46" customWidth="1"/>
    <col min="5840" max="5840" width="21.7109375" style="46" customWidth="1"/>
    <col min="5841" max="5841" width="18.42578125" style="46" customWidth="1"/>
    <col min="5842" max="5842" width="63" style="46" customWidth="1"/>
    <col min="5843" max="5843" width="22.28515625" style="46" customWidth="1"/>
    <col min="5844" max="5844" width="21" style="46" customWidth="1"/>
    <col min="5845" max="5848" width="15.85546875" style="46" customWidth="1"/>
    <col min="5849" max="5849" width="26.140625" style="46" customWidth="1"/>
    <col min="5850" max="5861" width="10.7109375" style="46" customWidth="1"/>
    <col min="5862" max="5869" width="0" style="46" hidden="1" customWidth="1"/>
    <col min="5870" max="5871" width="15.42578125" style="46" customWidth="1"/>
    <col min="5872" max="5872" width="18.7109375" style="46" customWidth="1"/>
    <col min="5873" max="5873" width="18.42578125" style="46" customWidth="1"/>
    <col min="5874" max="5875" width="15.42578125" style="46" customWidth="1"/>
    <col min="5876" max="5876" width="18.140625" style="46" customWidth="1"/>
    <col min="5877" max="5877" width="20.42578125" style="46" customWidth="1"/>
    <col min="5878" max="5878" width="18.140625" style="46" customWidth="1"/>
    <col min="5879" max="5879" width="15.42578125" style="46" customWidth="1"/>
    <col min="5880" max="5880" width="20" style="46" customWidth="1"/>
    <col min="5881" max="5881" width="18.140625" style="46" customWidth="1"/>
    <col min="5882" max="5882" width="15.42578125" style="46" customWidth="1"/>
    <col min="5883" max="5883" width="18.7109375" style="46" customWidth="1"/>
    <col min="5884" max="5884" width="15.42578125" style="46" customWidth="1"/>
    <col min="5885" max="5885" width="17.140625" style="46" customWidth="1"/>
    <col min="5886" max="5886" width="19.28515625" style="46" customWidth="1"/>
    <col min="5887" max="5887" width="17.5703125" style="46" customWidth="1"/>
    <col min="5888" max="5888" width="20.7109375" style="46" customWidth="1"/>
    <col min="5889" max="5889" width="21.42578125" style="46" customWidth="1"/>
    <col min="5890" max="5890" width="21" style="46" customWidth="1"/>
    <col min="5891" max="5891" width="16" style="46" customWidth="1"/>
    <col min="5892" max="5892" width="14.5703125" style="46" customWidth="1"/>
    <col min="5893" max="5893" width="74.5703125" style="46" customWidth="1"/>
    <col min="5894" max="5894" width="101.42578125" style="46" customWidth="1"/>
    <col min="5895" max="6089" width="11.42578125" style="46"/>
    <col min="6090" max="6091" width="21.28515625" style="46" customWidth="1"/>
    <col min="6092" max="6092" width="37.140625" style="46" customWidth="1"/>
    <col min="6093" max="6093" width="49.28515625" style="46" customWidth="1"/>
    <col min="6094" max="6094" width="18.5703125" style="46" customWidth="1"/>
    <col min="6095" max="6095" width="62.28515625" style="46" customWidth="1"/>
    <col min="6096" max="6096" width="21.7109375" style="46" customWidth="1"/>
    <col min="6097" max="6097" width="18.42578125" style="46" customWidth="1"/>
    <col min="6098" max="6098" width="63" style="46" customWidth="1"/>
    <col min="6099" max="6099" width="22.28515625" style="46" customWidth="1"/>
    <col min="6100" max="6100" width="21" style="46" customWidth="1"/>
    <col min="6101" max="6104" width="15.85546875" style="46" customWidth="1"/>
    <col min="6105" max="6105" width="26.140625" style="46" customWidth="1"/>
    <col min="6106" max="6117" width="10.7109375" style="46" customWidth="1"/>
    <col min="6118" max="6125" width="0" style="46" hidden="1" customWidth="1"/>
    <col min="6126" max="6127" width="15.42578125" style="46" customWidth="1"/>
    <col min="6128" max="6128" width="18.7109375" style="46" customWidth="1"/>
    <col min="6129" max="6129" width="18.42578125" style="46" customWidth="1"/>
    <col min="6130" max="6131" width="15.42578125" style="46" customWidth="1"/>
    <col min="6132" max="6132" width="18.140625" style="46" customWidth="1"/>
    <col min="6133" max="6133" width="20.42578125" style="46" customWidth="1"/>
    <col min="6134" max="6134" width="18.140625" style="46" customWidth="1"/>
    <col min="6135" max="6135" width="15.42578125" style="46" customWidth="1"/>
    <col min="6136" max="6136" width="20" style="46" customWidth="1"/>
    <col min="6137" max="6137" width="18.140625" style="46" customWidth="1"/>
    <col min="6138" max="6138" width="15.42578125" style="46" customWidth="1"/>
    <col min="6139" max="6139" width="18.7109375" style="46" customWidth="1"/>
    <col min="6140" max="6140" width="15.42578125" style="46" customWidth="1"/>
    <col min="6141" max="6141" width="17.140625" style="46" customWidth="1"/>
    <col min="6142" max="6142" width="19.28515625" style="46" customWidth="1"/>
    <col min="6143" max="6143" width="17.5703125" style="46" customWidth="1"/>
    <col min="6144" max="6144" width="20.7109375" style="46" customWidth="1"/>
    <col min="6145" max="6145" width="21.42578125" style="46" customWidth="1"/>
    <col min="6146" max="6146" width="21" style="46" customWidth="1"/>
    <col min="6147" max="6147" width="16" style="46" customWidth="1"/>
    <col min="6148" max="6148" width="14.5703125" style="46" customWidth="1"/>
    <col min="6149" max="6149" width="74.5703125" style="46" customWidth="1"/>
    <col min="6150" max="6150" width="101.42578125" style="46" customWidth="1"/>
    <col min="6151" max="6345" width="11.42578125" style="46"/>
    <col min="6346" max="6347" width="21.28515625" style="46" customWidth="1"/>
    <col min="6348" max="6348" width="37.140625" style="46" customWidth="1"/>
    <col min="6349" max="6349" width="49.28515625" style="46" customWidth="1"/>
    <col min="6350" max="6350" width="18.5703125" style="46" customWidth="1"/>
    <col min="6351" max="6351" width="62.28515625" style="46" customWidth="1"/>
    <col min="6352" max="6352" width="21.7109375" style="46" customWidth="1"/>
    <col min="6353" max="6353" width="18.42578125" style="46" customWidth="1"/>
    <col min="6354" max="6354" width="63" style="46" customWidth="1"/>
    <col min="6355" max="6355" width="22.28515625" style="46" customWidth="1"/>
    <col min="6356" max="6356" width="21" style="46" customWidth="1"/>
    <col min="6357" max="6360" width="15.85546875" style="46" customWidth="1"/>
    <col min="6361" max="6361" width="26.140625" style="46" customWidth="1"/>
    <col min="6362" max="6373" width="10.7109375" style="46" customWidth="1"/>
    <col min="6374" max="6381" width="0" style="46" hidden="1" customWidth="1"/>
    <col min="6382" max="6383" width="15.42578125" style="46" customWidth="1"/>
    <col min="6384" max="6384" width="18.7109375" style="46" customWidth="1"/>
    <col min="6385" max="6385" width="18.42578125" style="46" customWidth="1"/>
    <col min="6386" max="6387" width="15.42578125" style="46" customWidth="1"/>
    <col min="6388" max="6388" width="18.140625" style="46" customWidth="1"/>
    <col min="6389" max="6389" width="20.42578125" style="46" customWidth="1"/>
    <col min="6390" max="6390" width="18.140625" style="46" customWidth="1"/>
    <col min="6391" max="6391" width="15.42578125" style="46" customWidth="1"/>
    <col min="6392" max="6392" width="20" style="46" customWidth="1"/>
    <col min="6393" max="6393" width="18.140625" style="46" customWidth="1"/>
    <col min="6394" max="6394" width="15.42578125" style="46" customWidth="1"/>
    <col min="6395" max="6395" width="18.7109375" style="46" customWidth="1"/>
    <col min="6396" max="6396" width="15.42578125" style="46" customWidth="1"/>
    <col min="6397" max="6397" width="17.140625" style="46" customWidth="1"/>
    <col min="6398" max="6398" width="19.28515625" style="46" customWidth="1"/>
    <col min="6399" max="6399" width="17.5703125" style="46" customWidth="1"/>
    <col min="6400" max="6400" width="20.7109375" style="46" customWidth="1"/>
    <col min="6401" max="6401" width="21.42578125" style="46" customWidth="1"/>
    <col min="6402" max="6402" width="21" style="46" customWidth="1"/>
    <col min="6403" max="6403" width="16" style="46" customWidth="1"/>
    <col min="6404" max="6404" width="14.5703125" style="46" customWidth="1"/>
    <col min="6405" max="6405" width="74.5703125" style="46" customWidth="1"/>
    <col min="6406" max="6406" width="101.42578125" style="46" customWidth="1"/>
    <col min="6407" max="6601" width="11.42578125" style="46"/>
    <col min="6602" max="6603" width="21.28515625" style="46" customWidth="1"/>
    <col min="6604" max="6604" width="37.140625" style="46" customWidth="1"/>
    <col min="6605" max="6605" width="49.28515625" style="46" customWidth="1"/>
    <col min="6606" max="6606" width="18.5703125" style="46" customWidth="1"/>
    <col min="6607" max="6607" width="62.28515625" style="46" customWidth="1"/>
    <col min="6608" max="6608" width="21.7109375" style="46" customWidth="1"/>
    <col min="6609" max="6609" width="18.42578125" style="46" customWidth="1"/>
    <col min="6610" max="6610" width="63" style="46" customWidth="1"/>
    <col min="6611" max="6611" width="22.28515625" style="46" customWidth="1"/>
    <col min="6612" max="6612" width="21" style="46" customWidth="1"/>
    <col min="6613" max="6616" width="15.85546875" style="46" customWidth="1"/>
    <col min="6617" max="6617" width="26.140625" style="46" customWidth="1"/>
    <col min="6618" max="6629" width="10.7109375" style="46" customWidth="1"/>
    <col min="6630" max="6637" width="0" style="46" hidden="1" customWidth="1"/>
    <col min="6638" max="6639" width="15.42578125" style="46" customWidth="1"/>
    <col min="6640" max="6640" width="18.7109375" style="46" customWidth="1"/>
    <col min="6641" max="6641" width="18.42578125" style="46" customWidth="1"/>
    <col min="6642" max="6643" width="15.42578125" style="46" customWidth="1"/>
    <col min="6644" max="6644" width="18.140625" style="46" customWidth="1"/>
    <col min="6645" max="6645" width="20.42578125" style="46" customWidth="1"/>
    <col min="6646" max="6646" width="18.140625" style="46" customWidth="1"/>
    <col min="6647" max="6647" width="15.42578125" style="46" customWidth="1"/>
    <col min="6648" max="6648" width="20" style="46" customWidth="1"/>
    <col min="6649" max="6649" width="18.140625" style="46" customWidth="1"/>
    <col min="6650" max="6650" width="15.42578125" style="46" customWidth="1"/>
    <col min="6651" max="6651" width="18.7109375" style="46" customWidth="1"/>
    <col min="6652" max="6652" width="15.42578125" style="46" customWidth="1"/>
    <col min="6653" max="6653" width="17.140625" style="46" customWidth="1"/>
    <col min="6654" max="6654" width="19.28515625" style="46" customWidth="1"/>
    <col min="6655" max="6655" width="17.5703125" style="46" customWidth="1"/>
    <col min="6656" max="6656" width="20.7109375" style="46" customWidth="1"/>
    <col min="6657" max="6657" width="21.42578125" style="46" customWidth="1"/>
    <col min="6658" max="6658" width="21" style="46" customWidth="1"/>
    <col min="6659" max="6659" width="16" style="46" customWidth="1"/>
    <col min="6660" max="6660" width="14.5703125" style="46" customWidth="1"/>
    <col min="6661" max="6661" width="74.5703125" style="46" customWidth="1"/>
    <col min="6662" max="6662" width="101.42578125" style="46" customWidth="1"/>
    <col min="6663" max="6857" width="11.42578125" style="46"/>
    <col min="6858" max="6859" width="21.28515625" style="46" customWidth="1"/>
    <col min="6860" max="6860" width="37.140625" style="46" customWidth="1"/>
    <col min="6861" max="6861" width="49.28515625" style="46" customWidth="1"/>
    <col min="6862" max="6862" width="18.5703125" style="46" customWidth="1"/>
    <col min="6863" max="6863" width="62.28515625" style="46" customWidth="1"/>
    <col min="6864" max="6864" width="21.7109375" style="46" customWidth="1"/>
    <col min="6865" max="6865" width="18.42578125" style="46" customWidth="1"/>
    <col min="6866" max="6866" width="63" style="46" customWidth="1"/>
    <col min="6867" max="6867" width="22.28515625" style="46" customWidth="1"/>
    <col min="6868" max="6868" width="21" style="46" customWidth="1"/>
    <col min="6869" max="6872" width="15.85546875" style="46" customWidth="1"/>
    <col min="6873" max="6873" width="26.140625" style="46" customWidth="1"/>
    <col min="6874" max="6885" width="10.7109375" style="46" customWidth="1"/>
    <col min="6886" max="6893" width="0" style="46" hidden="1" customWidth="1"/>
    <col min="6894" max="6895" width="15.42578125" style="46" customWidth="1"/>
    <col min="6896" max="6896" width="18.7109375" style="46" customWidth="1"/>
    <col min="6897" max="6897" width="18.42578125" style="46" customWidth="1"/>
    <col min="6898" max="6899" width="15.42578125" style="46" customWidth="1"/>
    <col min="6900" max="6900" width="18.140625" style="46" customWidth="1"/>
    <col min="6901" max="6901" width="20.42578125" style="46" customWidth="1"/>
    <col min="6902" max="6902" width="18.140625" style="46" customWidth="1"/>
    <col min="6903" max="6903" width="15.42578125" style="46" customWidth="1"/>
    <col min="6904" max="6904" width="20" style="46" customWidth="1"/>
    <col min="6905" max="6905" width="18.140625" style="46" customWidth="1"/>
    <col min="6906" max="6906" width="15.42578125" style="46" customWidth="1"/>
    <col min="6907" max="6907" width="18.7109375" style="46" customWidth="1"/>
    <col min="6908" max="6908" width="15.42578125" style="46" customWidth="1"/>
    <col min="6909" max="6909" width="17.140625" style="46" customWidth="1"/>
    <col min="6910" max="6910" width="19.28515625" style="46" customWidth="1"/>
    <col min="6911" max="6911" width="17.5703125" style="46" customWidth="1"/>
    <col min="6912" max="6912" width="20.7109375" style="46" customWidth="1"/>
    <col min="6913" max="6913" width="21.42578125" style="46" customWidth="1"/>
    <col min="6914" max="6914" width="21" style="46" customWidth="1"/>
    <col min="6915" max="6915" width="16" style="46" customWidth="1"/>
    <col min="6916" max="6916" width="14.5703125" style="46" customWidth="1"/>
    <col min="6917" max="6917" width="74.5703125" style="46" customWidth="1"/>
    <col min="6918" max="6918" width="101.42578125" style="46" customWidth="1"/>
    <col min="6919" max="7113" width="11.42578125" style="46"/>
    <col min="7114" max="7115" width="21.28515625" style="46" customWidth="1"/>
    <col min="7116" max="7116" width="37.140625" style="46" customWidth="1"/>
    <col min="7117" max="7117" width="49.28515625" style="46" customWidth="1"/>
    <col min="7118" max="7118" width="18.5703125" style="46" customWidth="1"/>
    <col min="7119" max="7119" width="62.28515625" style="46" customWidth="1"/>
    <col min="7120" max="7120" width="21.7109375" style="46" customWidth="1"/>
    <col min="7121" max="7121" width="18.42578125" style="46" customWidth="1"/>
    <col min="7122" max="7122" width="63" style="46" customWidth="1"/>
    <col min="7123" max="7123" width="22.28515625" style="46" customWidth="1"/>
    <col min="7124" max="7124" width="21" style="46" customWidth="1"/>
    <col min="7125" max="7128" width="15.85546875" style="46" customWidth="1"/>
    <col min="7129" max="7129" width="26.140625" style="46" customWidth="1"/>
    <col min="7130" max="7141" width="10.7109375" style="46" customWidth="1"/>
    <col min="7142" max="7149" width="0" style="46" hidden="1" customWidth="1"/>
    <col min="7150" max="7151" width="15.42578125" style="46" customWidth="1"/>
    <col min="7152" max="7152" width="18.7109375" style="46" customWidth="1"/>
    <col min="7153" max="7153" width="18.42578125" style="46" customWidth="1"/>
    <col min="7154" max="7155" width="15.42578125" style="46" customWidth="1"/>
    <col min="7156" max="7156" width="18.140625" style="46" customWidth="1"/>
    <col min="7157" max="7157" width="20.42578125" style="46" customWidth="1"/>
    <col min="7158" max="7158" width="18.140625" style="46" customWidth="1"/>
    <col min="7159" max="7159" width="15.42578125" style="46" customWidth="1"/>
    <col min="7160" max="7160" width="20" style="46" customWidth="1"/>
    <col min="7161" max="7161" width="18.140625" style="46" customWidth="1"/>
    <col min="7162" max="7162" width="15.42578125" style="46" customWidth="1"/>
    <col min="7163" max="7163" width="18.7109375" style="46" customWidth="1"/>
    <col min="7164" max="7164" width="15.42578125" style="46" customWidth="1"/>
    <col min="7165" max="7165" width="17.140625" style="46" customWidth="1"/>
    <col min="7166" max="7166" width="19.28515625" style="46" customWidth="1"/>
    <col min="7167" max="7167" width="17.5703125" style="46" customWidth="1"/>
    <col min="7168" max="7168" width="20.7109375" style="46" customWidth="1"/>
    <col min="7169" max="7169" width="21.42578125" style="46" customWidth="1"/>
    <col min="7170" max="7170" width="21" style="46" customWidth="1"/>
    <col min="7171" max="7171" width="16" style="46" customWidth="1"/>
    <col min="7172" max="7172" width="14.5703125" style="46" customWidth="1"/>
    <col min="7173" max="7173" width="74.5703125" style="46" customWidth="1"/>
    <col min="7174" max="7174" width="101.42578125" style="46" customWidth="1"/>
    <col min="7175" max="7369" width="11.42578125" style="46"/>
    <col min="7370" max="7371" width="21.28515625" style="46" customWidth="1"/>
    <col min="7372" max="7372" width="37.140625" style="46" customWidth="1"/>
    <col min="7373" max="7373" width="49.28515625" style="46" customWidth="1"/>
    <col min="7374" max="7374" width="18.5703125" style="46" customWidth="1"/>
    <col min="7375" max="7375" width="62.28515625" style="46" customWidth="1"/>
    <col min="7376" max="7376" width="21.7109375" style="46" customWidth="1"/>
    <col min="7377" max="7377" width="18.42578125" style="46" customWidth="1"/>
    <col min="7378" max="7378" width="63" style="46" customWidth="1"/>
    <col min="7379" max="7379" width="22.28515625" style="46" customWidth="1"/>
    <col min="7380" max="7380" width="21" style="46" customWidth="1"/>
    <col min="7381" max="7384" width="15.85546875" style="46" customWidth="1"/>
    <col min="7385" max="7385" width="26.140625" style="46" customWidth="1"/>
    <col min="7386" max="7397" width="10.7109375" style="46" customWidth="1"/>
    <col min="7398" max="7405" width="0" style="46" hidden="1" customWidth="1"/>
    <col min="7406" max="7407" width="15.42578125" style="46" customWidth="1"/>
    <col min="7408" max="7408" width="18.7109375" style="46" customWidth="1"/>
    <col min="7409" max="7409" width="18.42578125" style="46" customWidth="1"/>
    <col min="7410" max="7411" width="15.42578125" style="46" customWidth="1"/>
    <col min="7412" max="7412" width="18.140625" style="46" customWidth="1"/>
    <col min="7413" max="7413" width="20.42578125" style="46" customWidth="1"/>
    <col min="7414" max="7414" width="18.140625" style="46" customWidth="1"/>
    <col min="7415" max="7415" width="15.42578125" style="46" customWidth="1"/>
    <col min="7416" max="7416" width="20" style="46" customWidth="1"/>
    <col min="7417" max="7417" width="18.140625" style="46" customWidth="1"/>
    <col min="7418" max="7418" width="15.42578125" style="46" customWidth="1"/>
    <col min="7419" max="7419" width="18.7109375" style="46" customWidth="1"/>
    <col min="7420" max="7420" width="15.42578125" style="46" customWidth="1"/>
    <col min="7421" max="7421" width="17.140625" style="46" customWidth="1"/>
    <col min="7422" max="7422" width="19.28515625" style="46" customWidth="1"/>
    <col min="7423" max="7423" width="17.5703125" style="46" customWidth="1"/>
    <col min="7424" max="7424" width="20.7109375" style="46" customWidth="1"/>
    <col min="7425" max="7425" width="21.42578125" style="46" customWidth="1"/>
    <col min="7426" max="7426" width="21" style="46" customWidth="1"/>
    <col min="7427" max="7427" width="16" style="46" customWidth="1"/>
    <col min="7428" max="7428" width="14.5703125" style="46" customWidth="1"/>
    <col min="7429" max="7429" width="74.5703125" style="46" customWidth="1"/>
    <col min="7430" max="7430" width="101.42578125" style="46" customWidth="1"/>
    <col min="7431" max="7625" width="11.42578125" style="46"/>
    <col min="7626" max="7627" width="21.28515625" style="46" customWidth="1"/>
    <col min="7628" max="7628" width="37.140625" style="46" customWidth="1"/>
    <col min="7629" max="7629" width="49.28515625" style="46" customWidth="1"/>
    <col min="7630" max="7630" width="18.5703125" style="46" customWidth="1"/>
    <col min="7631" max="7631" width="62.28515625" style="46" customWidth="1"/>
    <col min="7632" max="7632" width="21.7109375" style="46" customWidth="1"/>
    <col min="7633" max="7633" width="18.42578125" style="46" customWidth="1"/>
    <col min="7634" max="7634" width="63" style="46" customWidth="1"/>
    <col min="7635" max="7635" width="22.28515625" style="46" customWidth="1"/>
    <col min="7636" max="7636" width="21" style="46" customWidth="1"/>
    <col min="7637" max="7640" width="15.85546875" style="46" customWidth="1"/>
    <col min="7641" max="7641" width="26.140625" style="46" customWidth="1"/>
    <col min="7642" max="7653" width="10.7109375" style="46" customWidth="1"/>
    <col min="7654" max="7661" width="0" style="46" hidden="1" customWidth="1"/>
    <col min="7662" max="7663" width="15.42578125" style="46" customWidth="1"/>
    <col min="7664" max="7664" width="18.7109375" style="46" customWidth="1"/>
    <col min="7665" max="7665" width="18.42578125" style="46" customWidth="1"/>
    <col min="7666" max="7667" width="15.42578125" style="46" customWidth="1"/>
    <col min="7668" max="7668" width="18.140625" style="46" customWidth="1"/>
    <col min="7669" max="7669" width="20.42578125" style="46" customWidth="1"/>
    <col min="7670" max="7670" width="18.140625" style="46" customWidth="1"/>
    <col min="7671" max="7671" width="15.42578125" style="46" customWidth="1"/>
    <col min="7672" max="7672" width="20" style="46" customWidth="1"/>
    <col min="7673" max="7673" width="18.140625" style="46" customWidth="1"/>
    <col min="7674" max="7674" width="15.42578125" style="46" customWidth="1"/>
    <col min="7675" max="7675" width="18.7109375" style="46" customWidth="1"/>
    <col min="7676" max="7676" width="15.42578125" style="46" customWidth="1"/>
    <col min="7677" max="7677" width="17.140625" style="46" customWidth="1"/>
    <col min="7678" max="7678" width="19.28515625" style="46" customWidth="1"/>
    <col min="7679" max="7679" width="17.5703125" style="46" customWidth="1"/>
    <col min="7680" max="7680" width="20.7109375" style="46" customWidth="1"/>
    <col min="7681" max="7681" width="21.42578125" style="46" customWidth="1"/>
    <col min="7682" max="7682" width="21" style="46" customWidth="1"/>
    <col min="7683" max="7683" width="16" style="46" customWidth="1"/>
    <col min="7684" max="7684" width="14.5703125" style="46" customWidth="1"/>
    <col min="7685" max="7685" width="74.5703125" style="46" customWidth="1"/>
    <col min="7686" max="7686" width="101.42578125" style="46" customWidth="1"/>
    <col min="7687" max="7881" width="11.42578125" style="46"/>
    <col min="7882" max="7883" width="21.28515625" style="46" customWidth="1"/>
    <col min="7884" max="7884" width="37.140625" style="46" customWidth="1"/>
    <col min="7885" max="7885" width="49.28515625" style="46" customWidth="1"/>
    <col min="7886" max="7886" width="18.5703125" style="46" customWidth="1"/>
    <col min="7887" max="7887" width="62.28515625" style="46" customWidth="1"/>
    <col min="7888" max="7888" width="21.7109375" style="46" customWidth="1"/>
    <col min="7889" max="7889" width="18.42578125" style="46" customWidth="1"/>
    <col min="7890" max="7890" width="63" style="46" customWidth="1"/>
    <col min="7891" max="7891" width="22.28515625" style="46" customWidth="1"/>
    <col min="7892" max="7892" width="21" style="46" customWidth="1"/>
    <col min="7893" max="7896" width="15.85546875" style="46" customWidth="1"/>
    <col min="7897" max="7897" width="26.140625" style="46" customWidth="1"/>
    <col min="7898" max="7909" width="10.7109375" style="46" customWidth="1"/>
    <col min="7910" max="7917" width="0" style="46" hidden="1" customWidth="1"/>
    <col min="7918" max="7919" width="15.42578125" style="46" customWidth="1"/>
    <col min="7920" max="7920" width="18.7109375" style="46" customWidth="1"/>
    <col min="7921" max="7921" width="18.42578125" style="46" customWidth="1"/>
    <col min="7922" max="7923" width="15.42578125" style="46" customWidth="1"/>
    <col min="7924" max="7924" width="18.140625" style="46" customWidth="1"/>
    <col min="7925" max="7925" width="20.42578125" style="46" customWidth="1"/>
    <col min="7926" max="7926" width="18.140625" style="46" customWidth="1"/>
    <col min="7927" max="7927" width="15.42578125" style="46" customWidth="1"/>
    <col min="7928" max="7928" width="20" style="46" customWidth="1"/>
    <col min="7929" max="7929" width="18.140625" style="46" customWidth="1"/>
    <col min="7930" max="7930" width="15.42578125" style="46" customWidth="1"/>
    <col min="7931" max="7931" width="18.7109375" style="46" customWidth="1"/>
    <col min="7932" max="7932" width="15.42578125" style="46" customWidth="1"/>
    <col min="7933" max="7933" width="17.140625" style="46" customWidth="1"/>
    <col min="7934" max="7934" width="19.28515625" style="46" customWidth="1"/>
    <col min="7935" max="7935" width="17.5703125" style="46" customWidth="1"/>
    <col min="7936" max="7936" width="20.7109375" style="46" customWidth="1"/>
    <col min="7937" max="7937" width="21.42578125" style="46" customWidth="1"/>
    <col min="7938" max="7938" width="21" style="46" customWidth="1"/>
    <col min="7939" max="7939" width="16" style="46" customWidth="1"/>
    <col min="7940" max="7940" width="14.5703125" style="46" customWidth="1"/>
    <col min="7941" max="7941" width="74.5703125" style="46" customWidth="1"/>
    <col min="7942" max="7942" width="101.42578125" style="46" customWidth="1"/>
    <col min="7943" max="8137" width="11.42578125" style="46"/>
    <col min="8138" max="8139" width="21.28515625" style="46" customWidth="1"/>
    <col min="8140" max="8140" width="37.140625" style="46" customWidth="1"/>
    <col min="8141" max="8141" width="49.28515625" style="46" customWidth="1"/>
    <col min="8142" max="8142" width="18.5703125" style="46" customWidth="1"/>
    <col min="8143" max="8143" width="62.28515625" style="46" customWidth="1"/>
    <col min="8144" max="8144" width="21.7109375" style="46" customWidth="1"/>
    <col min="8145" max="8145" width="18.42578125" style="46" customWidth="1"/>
    <col min="8146" max="8146" width="63" style="46" customWidth="1"/>
    <col min="8147" max="8147" width="22.28515625" style="46" customWidth="1"/>
    <col min="8148" max="8148" width="21" style="46" customWidth="1"/>
    <col min="8149" max="8152" width="15.85546875" style="46" customWidth="1"/>
    <col min="8153" max="8153" width="26.140625" style="46" customWidth="1"/>
    <col min="8154" max="8165" width="10.7109375" style="46" customWidth="1"/>
    <col min="8166" max="8173" width="0" style="46" hidden="1" customWidth="1"/>
    <col min="8174" max="8175" width="15.42578125" style="46" customWidth="1"/>
    <col min="8176" max="8176" width="18.7109375" style="46" customWidth="1"/>
    <col min="8177" max="8177" width="18.42578125" style="46" customWidth="1"/>
    <col min="8178" max="8179" width="15.42578125" style="46" customWidth="1"/>
    <col min="8180" max="8180" width="18.140625" style="46" customWidth="1"/>
    <col min="8181" max="8181" width="20.42578125" style="46" customWidth="1"/>
    <col min="8182" max="8182" width="18.140625" style="46" customWidth="1"/>
    <col min="8183" max="8183" width="15.42578125" style="46" customWidth="1"/>
    <col min="8184" max="8184" width="20" style="46" customWidth="1"/>
    <col min="8185" max="8185" width="18.140625" style="46" customWidth="1"/>
    <col min="8186" max="8186" width="15.42578125" style="46" customWidth="1"/>
    <col min="8187" max="8187" width="18.7109375" style="46" customWidth="1"/>
    <col min="8188" max="8188" width="15.42578125" style="46" customWidth="1"/>
    <col min="8189" max="8189" width="17.140625" style="46" customWidth="1"/>
    <col min="8190" max="8190" width="19.28515625" style="46" customWidth="1"/>
    <col min="8191" max="8191" width="17.5703125" style="46" customWidth="1"/>
    <col min="8192" max="8192" width="20.7109375" style="46" customWidth="1"/>
    <col min="8193" max="8193" width="21.42578125" style="46" customWidth="1"/>
    <col min="8194" max="8194" width="21" style="46" customWidth="1"/>
    <col min="8195" max="8195" width="16" style="46" customWidth="1"/>
    <col min="8196" max="8196" width="14.5703125" style="46" customWidth="1"/>
    <col min="8197" max="8197" width="74.5703125" style="46" customWidth="1"/>
    <col min="8198" max="8198" width="101.42578125" style="46" customWidth="1"/>
    <col min="8199" max="8393" width="11.42578125" style="46"/>
    <col min="8394" max="8395" width="21.28515625" style="46" customWidth="1"/>
    <col min="8396" max="8396" width="37.140625" style="46" customWidth="1"/>
    <col min="8397" max="8397" width="49.28515625" style="46" customWidth="1"/>
    <col min="8398" max="8398" width="18.5703125" style="46" customWidth="1"/>
    <col min="8399" max="8399" width="62.28515625" style="46" customWidth="1"/>
    <col min="8400" max="8400" width="21.7109375" style="46" customWidth="1"/>
    <col min="8401" max="8401" width="18.42578125" style="46" customWidth="1"/>
    <col min="8402" max="8402" width="63" style="46" customWidth="1"/>
    <col min="8403" max="8403" width="22.28515625" style="46" customWidth="1"/>
    <col min="8404" max="8404" width="21" style="46" customWidth="1"/>
    <col min="8405" max="8408" width="15.85546875" style="46" customWidth="1"/>
    <col min="8409" max="8409" width="26.140625" style="46" customWidth="1"/>
    <col min="8410" max="8421" width="10.7109375" style="46" customWidth="1"/>
    <col min="8422" max="8429" width="0" style="46" hidden="1" customWidth="1"/>
    <col min="8430" max="8431" width="15.42578125" style="46" customWidth="1"/>
    <col min="8432" max="8432" width="18.7109375" style="46" customWidth="1"/>
    <col min="8433" max="8433" width="18.42578125" style="46" customWidth="1"/>
    <col min="8434" max="8435" width="15.42578125" style="46" customWidth="1"/>
    <col min="8436" max="8436" width="18.140625" style="46" customWidth="1"/>
    <col min="8437" max="8437" width="20.42578125" style="46" customWidth="1"/>
    <col min="8438" max="8438" width="18.140625" style="46" customWidth="1"/>
    <col min="8439" max="8439" width="15.42578125" style="46" customWidth="1"/>
    <col min="8440" max="8440" width="20" style="46" customWidth="1"/>
    <col min="8441" max="8441" width="18.140625" style="46" customWidth="1"/>
    <col min="8442" max="8442" width="15.42578125" style="46" customWidth="1"/>
    <col min="8443" max="8443" width="18.7109375" style="46" customWidth="1"/>
    <col min="8444" max="8444" width="15.42578125" style="46" customWidth="1"/>
    <col min="8445" max="8445" width="17.140625" style="46" customWidth="1"/>
    <col min="8446" max="8446" width="19.28515625" style="46" customWidth="1"/>
    <col min="8447" max="8447" width="17.5703125" style="46" customWidth="1"/>
    <col min="8448" max="8448" width="20.7109375" style="46" customWidth="1"/>
    <col min="8449" max="8449" width="21.42578125" style="46" customWidth="1"/>
    <col min="8450" max="8450" width="21" style="46" customWidth="1"/>
    <col min="8451" max="8451" width="16" style="46" customWidth="1"/>
    <col min="8452" max="8452" width="14.5703125" style="46" customWidth="1"/>
    <col min="8453" max="8453" width="74.5703125" style="46" customWidth="1"/>
    <col min="8454" max="8454" width="101.42578125" style="46" customWidth="1"/>
    <col min="8455" max="8649" width="11.42578125" style="46"/>
    <col min="8650" max="8651" width="21.28515625" style="46" customWidth="1"/>
    <col min="8652" max="8652" width="37.140625" style="46" customWidth="1"/>
    <col min="8653" max="8653" width="49.28515625" style="46" customWidth="1"/>
    <col min="8654" max="8654" width="18.5703125" style="46" customWidth="1"/>
    <col min="8655" max="8655" width="62.28515625" style="46" customWidth="1"/>
    <col min="8656" max="8656" width="21.7109375" style="46" customWidth="1"/>
    <col min="8657" max="8657" width="18.42578125" style="46" customWidth="1"/>
    <col min="8658" max="8658" width="63" style="46" customWidth="1"/>
    <col min="8659" max="8659" width="22.28515625" style="46" customWidth="1"/>
    <col min="8660" max="8660" width="21" style="46" customWidth="1"/>
    <col min="8661" max="8664" width="15.85546875" style="46" customWidth="1"/>
    <col min="8665" max="8665" width="26.140625" style="46" customWidth="1"/>
    <col min="8666" max="8677" width="10.7109375" style="46" customWidth="1"/>
    <col min="8678" max="8685" width="0" style="46" hidden="1" customWidth="1"/>
    <col min="8686" max="8687" width="15.42578125" style="46" customWidth="1"/>
    <col min="8688" max="8688" width="18.7109375" style="46" customWidth="1"/>
    <col min="8689" max="8689" width="18.42578125" style="46" customWidth="1"/>
    <col min="8690" max="8691" width="15.42578125" style="46" customWidth="1"/>
    <col min="8692" max="8692" width="18.140625" style="46" customWidth="1"/>
    <col min="8693" max="8693" width="20.42578125" style="46" customWidth="1"/>
    <col min="8694" max="8694" width="18.140625" style="46" customWidth="1"/>
    <col min="8695" max="8695" width="15.42578125" style="46" customWidth="1"/>
    <col min="8696" max="8696" width="20" style="46" customWidth="1"/>
    <col min="8697" max="8697" width="18.140625" style="46" customWidth="1"/>
    <col min="8698" max="8698" width="15.42578125" style="46" customWidth="1"/>
    <col min="8699" max="8699" width="18.7109375" style="46" customWidth="1"/>
    <col min="8700" max="8700" width="15.42578125" style="46" customWidth="1"/>
    <col min="8701" max="8701" width="17.140625" style="46" customWidth="1"/>
    <col min="8702" max="8702" width="19.28515625" style="46" customWidth="1"/>
    <col min="8703" max="8703" width="17.5703125" style="46" customWidth="1"/>
    <col min="8704" max="8704" width="20.7109375" style="46" customWidth="1"/>
    <col min="8705" max="8705" width="21.42578125" style="46" customWidth="1"/>
    <col min="8706" max="8706" width="21" style="46" customWidth="1"/>
    <col min="8707" max="8707" width="16" style="46" customWidth="1"/>
    <col min="8708" max="8708" width="14.5703125" style="46" customWidth="1"/>
    <col min="8709" max="8709" width="74.5703125" style="46" customWidth="1"/>
    <col min="8710" max="8710" width="101.42578125" style="46" customWidth="1"/>
    <col min="8711" max="8905" width="11.42578125" style="46"/>
    <col min="8906" max="8907" width="21.28515625" style="46" customWidth="1"/>
    <col min="8908" max="8908" width="37.140625" style="46" customWidth="1"/>
    <col min="8909" max="8909" width="49.28515625" style="46" customWidth="1"/>
    <col min="8910" max="8910" width="18.5703125" style="46" customWidth="1"/>
    <col min="8911" max="8911" width="62.28515625" style="46" customWidth="1"/>
    <col min="8912" max="8912" width="21.7109375" style="46" customWidth="1"/>
    <col min="8913" max="8913" width="18.42578125" style="46" customWidth="1"/>
    <col min="8914" max="8914" width="63" style="46" customWidth="1"/>
    <col min="8915" max="8915" width="22.28515625" style="46" customWidth="1"/>
    <col min="8916" max="8916" width="21" style="46" customWidth="1"/>
    <col min="8917" max="8920" width="15.85546875" style="46" customWidth="1"/>
    <col min="8921" max="8921" width="26.140625" style="46" customWidth="1"/>
    <col min="8922" max="8933" width="10.7109375" style="46" customWidth="1"/>
    <col min="8934" max="8941" width="0" style="46" hidden="1" customWidth="1"/>
    <col min="8942" max="8943" width="15.42578125" style="46" customWidth="1"/>
    <col min="8944" max="8944" width="18.7109375" style="46" customWidth="1"/>
    <col min="8945" max="8945" width="18.42578125" style="46" customWidth="1"/>
    <col min="8946" max="8947" width="15.42578125" style="46" customWidth="1"/>
    <col min="8948" max="8948" width="18.140625" style="46" customWidth="1"/>
    <col min="8949" max="8949" width="20.42578125" style="46" customWidth="1"/>
    <col min="8950" max="8950" width="18.140625" style="46" customWidth="1"/>
    <col min="8951" max="8951" width="15.42578125" style="46" customWidth="1"/>
    <col min="8952" max="8952" width="20" style="46" customWidth="1"/>
    <col min="8953" max="8953" width="18.140625" style="46" customWidth="1"/>
    <col min="8954" max="8954" width="15.42578125" style="46" customWidth="1"/>
    <col min="8955" max="8955" width="18.7109375" style="46" customWidth="1"/>
    <col min="8956" max="8956" width="15.42578125" style="46" customWidth="1"/>
    <col min="8957" max="8957" width="17.140625" style="46" customWidth="1"/>
    <col min="8958" max="8958" width="19.28515625" style="46" customWidth="1"/>
    <col min="8959" max="8959" width="17.5703125" style="46" customWidth="1"/>
    <col min="8960" max="8960" width="20.7109375" style="46" customWidth="1"/>
    <col min="8961" max="8961" width="21.42578125" style="46" customWidth="1"/>
    <col min="8962" max="8962" width="21" style="46" customWidth="1"/>
    <col min="8963" max="8963" width="16" style="46" customWidth="1"/>
    <col min="8964" max="8964" width="14.5703125" style="46" customWidth="1"/>
    <col min="8965" max="8965" width="74.5703125" style="46" customWidth="1"/>
    <col min="8966" max="8966" width="101.42578125" style="46" customWidth="1"/>
    <col min="8967" max="9161" width="11.42578125" style="46"/>
    <col min="9162" max="9163" width="21.28515625" style="46" customWidth="1"/>
    <col min="9164" max="9164" width="37.140625" style="46" customWidth="1"/>
    <col min="9165" max="9165" width="49.28515625" style="46" customWidth="1"/>
    <col min="9166" max="9166" width="18.5703125" style="46" customWidth="1"/>
    <col min="9167" max="9167" width="62.28515625" style="46" customWidth="1"/>
    <col min="9168" max="9168" width="21.7109375" style="46" customWidth="1"/>
    <col min="9169" max="9169" width="18.42578125" style="46" customWidth="1"/>
    <col min="9170" max="9170" width="63" style="46" customWidth="1"/>
    <col min="9171" max="9171" width="22.28515625" style="46" customWidth="1"/>
    <col min="9172" max="9172" width="21" style="46" customWidth="1"/>
    <col min="9173" max="9176" width="15.85546875" style="46" customWidth="1"/>
    <col min="9177" max="9177" width="26.140625" style="46" customWidth="1"/>
    <col min="9178" max="9189" width="10.7109375" style="46" customWidth="1"/>
    <col min="9190" max="9197" width="0" style="46" hidden="1" customWidth="1"/>
    <col min="9198" max="9199" width="15.42578125" style="46" customWidth="1"/>
    <col min="9200" max="9200" width="18.7109375" style="46" customWidth="1"/>
    <col min="9201" max="9201" width="18.42578125" style="46" customWidth="1"/>
    <col min="9202" max="9203" width="15.42578125" style="46" customWidth="1"/>
    <col min="9204" max="9204" width="18.140625" style="46" customWidth="1"/>
    <col min="9205" max="9205" width="20.42578125" style="46" customWidth="1"/>
    <col min="9206" max="9206" width="18.140625" style="46" customWidth="1"/>
    <col min="9207" max="9207" width="15.42578125" style="46" customWidth="1"/>
    <col min="9208" max="9208" width="20" style="46" customWidth="1"/>
    <col min="9209" max="9209" width="18.140625" style="46" customWidth="1"/>
    <col min="9210" max="9210" width="15.42578125" style="46" customWidth="1"/>
    <col min="9211" max="9211" width="18.7109375" style="46" customWidth="1"/>
    <col min="9212" max="9212" width="15.42578125" style="46" customWidth="1"/>
    <col min="9213" max="9213" width="17.140625" style="46" customWidth="1"/>
    <col min="9214" max="9214" width="19.28515625" style="46" customWidth="1"/>
    <col min="9215" max="9215" width="17.5703125" style="46" customWidth="1"/>
    <col min="9216" max="9216" width="20.7109375" style="46" customWidth="1"/>
    <col min="9217" max="9217" width="21.42578125" style="46" customWidth="1"/>
    <col min="9218" max="9218" width="21" style="46" customWidth="1"/>
    <col min="9219" max="9219" width="16" style="46" customWidth="1"/>
    <col min="9220" max="9220" width="14.5703125" style="46" customWidth="1"/>
    <col min="9221" max="9221" width="74.5703125" style="46" customWidth="1"/>
    <col min="9222" max="9222" width="101.42578125" style="46" customWidth="1"/>
    <col min="9223" max="9417" width="11.42578125" style="46"/>
    <col min="9418" max="9419" width="21.28515625" style="46" customWidth="1"/>
    <col min="9420" max="9420" width="37.140625" style="46" customWidth="1"/>
    <col min="9421" max="9421" width="49.28515625" style="46" customWidth="1"/>
    <col min="9422" max="9422" width="18.5703125" style="46" customWidth="1"/>
    <col min="9423" max="9423" width="62.28515625" style="46" customWidth="1"/>
    <col min="9424" max="9424" width="21.7109375" style="46" customWidth="1"/>
    <col min="9425" max="9425" width="18.42578125" style="46" customWidth="1"/>
    <col min="9426" max="9426" width="63" style="46" customWidth="1"/>
    <col min="9427" max="9427" width="22.28515625" style="46" customWidth="1"/>
    <col min="9428" max="9428" width="21" style="46" customWidth="1"/>
    <col min="9429" max="9432" width="15.85546875" style="46" customWidth="1"/>
    <col min="9433" max="9433" width="26.140625" style="46" customWidth="1"/>
    <col min="9434" max="9445" width="10.7109375" style="46" customWidth="1"/>
    <col min="9446" max="9453" width="0" style="46" hidden="1" customWidth="1"/>
    <col min="9454" max="9455" width="15.42578125" style="46" customWidth="1"/>
    <col min="9456" max="9456" width="18.7109375" style="46" customWidth="1"/>
    <col min="9457" max="9457" width="18.42578125" style="46" customWidth="1"/>
    <col min="9458" max="9459" width="15.42578125" style="46" customWidth="1"/>
    <col min="9460" max="9460" width="18.140625" style="46" customWidth="1"/>
    <col min="9461" max="9461" width="20.42578125" style="46" customWidth="1"/>
    <col min="9462" max="9462" width="18.140625" style="46" customWidth="1"/>
    <col min="9463" max="9463" width="15.42578125" style="46" customWidth="1"/>
    <col min="9464" max="9464" width="20" style="46" customWidth="1"/>
    <col min="9465" max="9465" width="18.140625" style="46" customWidth="1"/>
    <col min="9466" max="9466" width="15.42578125" style="46" customWidth="1"/>
    <col min="9467" max="9467" width="18.7109375" style="46" customWidth="1"/>
    <col min="9468" max="9468" width="15.42578125" style="46" customWidth="1"/>
    <col min="9469" max="9469" width="17.140625" style="46" customWidth="1"/>
    <col min="9470" max="9470" width="19.28515625" style="46" customWidth="1"/>
    <col min="9471" max="9471" width="17.5703125" style="46" customWidth="1"/>
    <col min="9472" max="9472" width="20.7109375" style="46" customWidth="1"/>
    <col min="9473" max="9473" width="21.42578125" style="46" customWidth="1"/>
    <col min="9474" max="9474" width="21" style="46" customWidth="1"/>
    <col min="9475" max="9475" width="16" style="46" customWidth="1"/>
    <col min="9476" max="9476" width="14.5703125" style="46" customWidth="1"/>
    <col min="9477" max="9477" width="74.5703125" style="46" customWidth="1"/>
    <col min="9478" max="9478" width="101.42578125" style="46" customWidth="1"/>
    <col min="9479" max="9673" width="11.42578125" style="46"/>
    <col min="9674" max="9675" width="21.28515625" style="46" customWidth="1"/>
    <col min="9676" max="9676" width="37.140625" style="46" customWidth="1"/>
    <col min="9677" max="9677" width="49.28515625" style="46" customWidth="1"/>
    <col min="9678" max="9678" width="18.5703125" style="46" customWidth="1"/>
    <col min="9679" max="9679" width="62.28515625" style="46" customWidth="1"/>
    <col min="9680" max="9680" width="21.7109375" style="46" customWidth="1"/>
    <col min="9681" max="9681" width="18.42578125" style="46" customWidth="1"/>
    <col min="9682" max="9682" width="63" style="46" customWidth="1"/>
    <col min="9683" max="9683" width="22.28515625" style="46" customWidth="1"/>
    <col min="9684" max="9684" width="21" style="46" customWidth="1"/>
    <col min="9685" max="9688" width="15.85546875" style="46" customWidth="1"/>
    <col min="9689" max="9689" width="26.140625" style="46" customWidth="1"/>
    <col min="9690" max="9701" width="10.7109375" style="46" customWidth="1"/>
    <col min="9702" max="9709" width="0" style="46" hidden="1" customWidth="1"/>
    <col min="9710" max="9711" width="15.42578125" style="46" customWidth="1"/>
    <col min="9712" max="9712" width="18.7109375" style="46" customWidth="1"/>
    <col min="9713" max="9713" width="18.42578125" style="46" customWidth="1"/>
    <col min="9714" max="9715" width="15.42578125" style="46" customWidth="1"/>
    <col min="9716" max="9716" width="18.140625" style="46" customWidth="1"/>
    <col min="9717" max="9717" width="20.42578125" style="46" customWidth="1"/>
    <col min="9718" max="9718" width="18.140625" style="46" customWidth="1"/>
    <col min="9719" max="9719" width="15.42578125" style="46" customWidth="1"/>
    <col min="9720" max="9720" width="20" style="46" customWidth="1"/>
    <col min="9721" max="9721" width="18.140625" style="46" customWidth="1"/>
    <col min="9722" max="9722" width="15.42578125" style="46" customWidth="1"/>
    <col min="9723" max="9723" width="18.7109375" style="46" customWidth="1"/>
    <col min="9724" max="9724" width="15.42578125" style="46" customWidth="1"/>
    <col min="9725" max="9725" width="17.140625" style="46" customWidth="1"/>
    <col min="9726" max="9726" width="19.28515625" style="46" customWidth="1"/>
    <col min="9727" max="9727" width="17.5703125" style="46" customWidth="1"/>
    <col min="9728" max="9728" width="20.7109375" style="46" customWidth="1"/>
    <col min="9729" max="9729" width="21.42578125" style="46" customWidth="1"/>
    <col min="9730" max="9730" width="21" style="46" customWidth="1"/>
    <col min="9731" max="9731" width="16" style="46" customWidth="1"/>
    <col min="9732" max="9732" width="14.5703125" style="46" customWidth="1"/>
    <col min="9733" max="9733" width="74.5703125" style="46" customWidth="1"/>
    <col min="9734" max="9734" width="101.42578125" style="46" customWidth="1"/>
    <col min="9735" max="9929" width="11.42578125" style="46"/>
    <col min="9930" max="9931" width="21.28515625" style="46" customWidth="1"/>
    <col min="9932" max="9932" width="37.140625" style="46" customWidth="1"/>
    <col min="9933" max="9933" width="49.28515625" style="46" customWidth="1"/>
    <col min="9934" max="9934" width="18.5703125" style="46" customWidth="1"/>
    <col min="9935" max="9935" width="62.28515625" style="46" customWidth="1"/>
    <col min="9936" max="9936" width="21.7109375" style="46" customWidth="1"/>
    <col min="9937" max="9937" width="18.42578125" style="46" customWidth="1"/>
    <col min="9938" max="9938" width="63" style="46" customWidth="1"/>
    <col min="9939" max="9939" width="22.28515625" style="46" customWidth="1"/>
    <col min="9940" max="9940" width="21" style="46" customWidth="1"/>
    <col min="9941" max="9944" width="15.85546875" style="46" customWidth="1"/>
    <col min="9945" max="9945" width="26.140625" style="46" customWidth="1"/>
    <col min="9946" max="9957" width="10.7109375" style="46" customWidth="1"/>
    <col min="9958" max="9965" width="0" style="46" hidden="1" customWidth="1"/>
    <col min="9966" max="9967" width="15.42578125" style="46" customWidth="1"/>
    <col min="9968" max="9968" width="18.7109375" style="46" customWidth="1"/>
    <col min="9969" max="9969" width="18.42578125" style="46" customWidth="1"/>
    <col min="9970" max="9971" width="15.42578125" style="46" customWidth="1"/>
    <col min="9972" max="9972" width="18.140625" style="46" customWidth="1"/>
    <col min="9973" max="9973" width="20.42578125" style="46" customWidth="1"/>
    <col min="9974" max="9974" width="18.140625" style="46" customWidth="1"/>
    <col min="9975" max="9975" width="15.42578125" style="46" customWidth="1"/>
    <col min="9976" max="9976" width="20" style="46" customWidth="1"/>
    <col min="9977" max="9977" width="18.140625" style="46" customWidth="1"/>
    <col min="9978" max="9978" width="15.42578125" style="46" customWidth="1"/>
    <col min="9979" max="9979" width="18.7109375" style="46" customWidth="1"/>
    <col min="9980" max="9980" width="15.42578125" style="46" customWidth="1"/>
    <col min="9981" max="9981" width="17.140625" style="46" customWidth="1"/>
    <col min="9982" max="9982" width="19.28515625" style="46" customWidth="1"/>
    <col min="9983" max="9983" width="17.5703125" style="46" customWidth="1"/>
    <col min="9984" max="9984" width="20.7109375" style="46" customWidth="1"/>
    <col min="9985" max="9985" width="21.42578125" style="46" customWidth="1"/>
    <col min="9986" max="9986" width="21" style="46" customWidth="1"/>
    <col min="9987" max="9987" width="16" style="46" customWidth="1"/>
    <col min="9988" max="9988" width="14.5703125" style="46" customWidth="1"/>
    <col min="9989" max="9989" width="74.5703125" style="46" customWidth="1"/>
    <col min="9990" max="9990" width="101.42578125" style="46" customWidth="1"/>
    <col min="9991" max="10185" width="11.42578125" style="46"/>
    <col min="10186" max="10187" width="21.28515625" style="46" customWidth="1"/>
    <col min="10188" max="10188" width="37.140625" style="46" customWidth="1"/>
    <col min="10189" max="10189" width="49.28515625" style="46" customWidth="1"/>
    <col min="10190" max="10190" width="18.5703125" style="46" customWidth="1"/>
    <col min="10191" max="10191" width="62.28515625" style="46" customWidth="1"/>
    <col min="10192" max="10192" width="21.7109375" style="46" customWidth="1"/>
    <col min="10193" max="10193" width="18.42578125" style="46" customWidth="1"/>
    <col min="10194" max="10194" width="63" style="46" customWidth="1"/>
    <col min="10195" max="10195" width="22.28515625" style="46" customWidth="1"/>
    <col min="10196" max="10196" width="21" style="46" customWidth="1"/>
    <col min="10197" max="10200" width="15.85546875" style="46" customWidth="1"/>
    <col min="10201" max="10201" width="26.140625" style="46" customWidth="1"/>
    <col min="10202" max="10213" width="10.7109375" style="46" customWidth="1"/>
    <col min="10214" max="10221" width="0" style="46" hidden="1" customWidth="1"/>
    <col min="10222" max="10223" width="15.42578125" style="46" customWidth="1"/>
    <col min="10224" max="10224" width="18.7109375" style="46" customWidth="1"/>
    <col min="10225" max="10225" width="18.42578125" style="46" customWidth="1"/>
    <col min="10226" max="10227" width="15.42578125" style="46" customWidth="1"/>
    <col min="10228" max="10228" width="18.140625" style="46" customWidth="1"/>
    <col min="10229" max="10229" width="20.42578125" style="46" customWidth="1"/>
    <col min="10230" max="10230" width="18.140625" style="46" customWidth="1"/>
    <col min="10231" max="10231" width="15.42578125" style="46" customWidth="1"/>
    <col min="10232" max="10232" width="20" style="46" customWidth="1"/>
    <col min="10233" max="10233" width="18.140625" style="46" customWidth="1"/>
    <col min="10234" max="10234" width="15.42578125" style="46" customWidth="1"/>
    <col min="10235" max="10235" width="18.7109375" style="46" customWidth="1"/>
    <col min="10236" max="10236" width="15.42578125" style="46" customWidth="1"/>
    <col min="10237" max="10237" width="17.140625" style="46" customWidth="1"/>
    <col min="10238" max="10238" width="19.28515625" style="46" customWidth="1"/>
    <col min="10239" max="10239" width="17.5703125" style="46" customWidth="1"/>
    <col min="10240" max="10240" width="20.7109375" style="46" customWidth="1"/>
    <col min="10241" max="10241" width="21.42578125" style="46" customWidth="1"/>
    <col min="10242" max="10242" width="21" style="46" customWidth="1"/>
    <col min="10243" max="10243" width="16" style="46" customWidth="1"/>
    <col min="10244" max="10244" width="14.5703125" style="46" customWidth="1"/>
    <col min="10245" max="10245" width="74.5703125" style="46" customWidth="1"/>
    <col min="10246" max="10246" width="101.42578125" style="46" customWidth="1"/>
    <col min="10247" max="10441" width="11.42578125" style="46"/>
    <col min="10442" max="10443" width="21.28515625" style="46" customWidth="1"/>
    <col min="10444" max="10444" width="37.140625" style="46" customWidth="1"/>
    <col min="10445" max="10445" width="49.28515625" style="46" customWidth="1"/>
    <col min="10446" max="10446" width="18.5703125" style="46" customWidth="1"/>
    <col min="10447" max="10447" width="62.28515625" style="46" customWidth="1"/>
    <col min="10448" max="10448" width="21.7109375" style="46" customWidth="1"/>
    <col min="10449" max="10449" width="18.42578125" style="46" customWidth="1"/>
    <col min="10450" max="10450" width="63" style="46" customWidth="1"/>
    <col min="10451" max="10451" width="22.28515625" style="46" customWidth="1"/>
    <col min="10452" max="10452" width="21" style="46" customWidth="1"/>
    <col min="10453" max="10456" width="15.85546875" style="46" customWidth="1"/>
    <col min="10457" max="10457" width="26.140625" style="46" customWidth="1"/>
    <col min="10458" max="10469" width="10.7109375" style="46" customWidth="1"/>
    <col min="10470" max="10477" width="0" style="46" hidden="1" customWidth="1"/>
    <col min="10478" max="10479" width="15.42578125" style="46" customWidth="1"/>
    <col min="10480" max="10480" width="18.7109375" style="46" customWidth="1"/>
    <col min="10481" max="10481" width="18.42578125" style="46" customWidth="1"/>
    <col min="10482" max="10483" width="15.42578125" style="46" customWidth="1"/>
    <col min="10484" max="10484" width="18.140625" style="46" customWidth="1"/>
    <col min="10485" max="10485" width="20.42578125" style="46" customWidth="1"/>
    <col min="10486" max="10486" width="18.140625" style="46" customWidth="1"/>
    <col min="10487" max="10487" width="15.42578125" style="46" customWidth="1"/>
    <col min="10488" max="10488" width="20" style="46" customWidth="1"/>
    <col min="10489" max="10489" width="18.140625" style="46" customWidth="1"/>
    <col min="10490" max="10490" width="15.42578125" style="46" customWidth="1"/>
    <col min="10491" max="10491" width="18.7109375" style="46" customWidth="1"/>
    <col min="10492" max="10492" width="15.42578125" style="46" customWidth="1"/>
    <col min="10493" max="10493" width="17.140625" style="46" customWidth="1"/>
    <col min="10494" max="10494" width="19.28515625" style="46" customWidth="1"/>
    <col min="10495" max="10495" width="17.5703125" style="46" customWidth="1"/>
    <col min="10496" max="10496" width="20.7109375" style="46" customWidth="1"/>
    <col min="10497" max="10497" width="21.42578125" style="46" customWidth="1"/>
    <col min="10498" max="10498" width="21" style="46" customWidth="1"/>
    <col min="10499" max="10499" width="16" style="46" customWidth="1"/>
    <col min="10500" max="10500" width="14.5703125" style="46" customWidth="1"/>
    <col min="10501" max="10501" width="74.5703125" style="46" customWidth="1"/>
    <col min="10502" max="10502" width="101.42578125" style="46" customWidth="1"/>
    <col min="10503" max="10697" width="11.42578125" style="46"/>
    <col min="10698" max="10699" width="21.28515625" style="46" customWidth="1"/>
    <col min="10700" max="10700" width="37.140625" style="46" customWidth="1"/>
    <col min="10701" max="10701" width="49.28515625" style="46" customWidth="1"/>
    <col min="10702" max="10702" width="18.5703125" style="46" customWidth="1"/>
    <col min="10703" max="10703" width="62.28515625" style="46" customWidth="1"/>
    <col min="10704" max="10704" width="21.7109375" style="46" customWidth="1"/>
    <col min="10705" max="10705" width="18.42578125" style="46" customWidth="1"/>
    <col min="10706" max="10706" width="63" style="46" customWidth="1"/>
    <col min="10707" max="10707" width="22.28515625" style="46" customWidth="1"/>
    <col min="10708" max="10708" width="21" style="46" customWidth="1"/>
    <col min="10709" max="10712" width="15.85546875" style="46" customWidth="1"/>
    <col min="10713" max="10713" width="26.140625" style="46" customWidth="1"/>
    <col min="10714" max="10725" width="10.7109375" style="46" customWidth="1"/>
    <col min="10726" max="10733" width="0" style="46" hidden="1" customWidth="1"/>
    <col min="10734" max="10735" width="15.42578125" style="46" customWidth="1"/>
    <col min="10736" max="10736" width="18.7109375" style="46" customWidth="1"/>
    <col min="10737" max="10737" width="18.42578125" style="46" customWidth="1"/>
    <col min="10738" max="10739" width="15.42578125" style="46" customWidth="1"/>
    <col min="10740" max="10740" width="18.140625" style="46" customWidth="1"/>
    <col min="10741" max="10741" width="20.42578125" style="46" customWidth="1"/>
    <col min="10742" max="10742" width="18.140625" style="46" customWidth="1"/>
    <col min="10743" max="10743" width="15.42578125" style="46" customWidth="1"/>
    <col min="10744" max="10744" width="20" style="46" customWidth="1"/>
    <col min="10745" max="10745" width="18.140625" style="46" customWidth="1"/>
    <col min="10746" max="10746" width="15.42578125" style="46" customWidth="1"/>
    <col min="10747" max="10747" width="18.7109375" style="46" customWidth="1"/>
    <col min="10748" max="10748" width="15.42578125" style="46" customWidth="1"/>
    <col min="10749" max="10749" width="17.140625" style="46" customWidth="1"/>
    <col min="10750" max="10750" width="19.28515625" style="46" customWidth="1"/>
    <col min="10751" max="10751" width="17.5703125" style="46" customWidth="1"/>
    <col min="10752" max="10752" width="20.7109375" style="46" customWidth="1"/>
    <col min="10753" max="10753" width="21.42578125" style="46" customWidth="1"/>
    <col min="10754" max="10754" width="21" style="46" customWidth="1"/>
    <col min="10755" max="10755" width="16" style="46" customWidth="1"/>
    <col min="10756" max="10756" width="14.5703125" style="46" customWidth="1"/>
    <col min="10757" max="10757" width="74.5703125" style="46" customWidth="1"/>
    <col min="10758" max="10758" width="101.42578125" style="46" customWidth="1"/>
    <col min="10759" max="10953" width="11.42578125" style="46"/>
    <col min="10954" max="10955" width="21.28515625" style="46" customWidth="1"/>
    <col min="10956" max="10956" width="37.140625" style="46" customWidth="1"/>
    <col min="10957" max="10957" width="49.28515625" style="46" customWidth="1"/>
    <col min="10958" max="10958" width="18.5703125" style="46" customWidth="1"/>
    <col min="10959" max="10959" width="62.28515625" style="46" customWidth="1"/>
    <col min="10960" max="10960" width="21.7109375" style="46" customWidth="1"/>
    <col min="10961" max="10961" width="18.42578125" style="46" customWidth="1"/>
    <col min="10962" max="10962" width="63" style="46" customWidth="1"/>
    <col min="10963" max="10963" width="22.28515625" style="46" customWidth="1"/>
    <col min="10964" max="10964" width="21" style="46" customWidth="1"/>
    <col min="10965" max="10968" width="15.85546875" style="46" customWidth="1"/>
    <col min="10969" max="10969" width="26.140625" style="46" customWidth="1"/>
    <col min="10970" max="10981" width="10.7109375" style="46" customWidth="1"/>
    <col min="10982" max="10989" width="0" style="46" hidden="1" customWidth="1"/>
    <col min="10990" max="10991" width="15.42578125" style="46" customWidth="1"/>
    <col min="10992" max="10992" width="18.7109375" style="46" customWidth="1"/>
    <col min="10993" max="10993" width="18.42578125" style="46" customWidth="1"/>
    <col min="10994" max="10995" width="15.42578125" style="46" customWidth="1"/>
    <col min="10996" max="10996" width="18.140625" style="46" customWidth="1"/>
    <col min="10997" max="10997" width="20.42578125" style="46" customWidth="1"/>
    <col min="10998" max="10998" width="18.140625" style="46" customWidth="1"/>
    <col min="10999" max="10999" width="15.42578125" style="46" customWidth="1"/>
    <col min="11000" max="11000" width="20" style="46" customWidth="1"/>
    <col min="11001" max="11001" width="18.140625" style="46" customWidth="1"/>
    <col min="11002" max="11002" width="15.42578125" style="46" customWidth="1"/>
    <col min="11003" max="11003" width="18.7109375" style="46" customWidth="1"/>
    <col min="11004" max="11004" width="15.42578125" style="46" customWidth="1"/>
    <col min="11005" max="11005" width="17.140625" style="46" customWidth="1"/>
    <col min="11006" max="11006" width="19.28515625" style="46" customWidth="1"/>
    <col min="11007" max="11007" width="17.5703125" style="46" customWidth="1"/>
    <col min="11008" max="11008" width="20.7109375" style="46" customWidth="1"/>
    <col min="11009" max="11009" width="21.42578125" style="46" customWidth="1"/>
    <col min="11010" max="11010" width="21" style="46" customWidth="1"/>
    <col min="11011" max="11011" width="16" style="46" customWidth="1"/>
    <col min="11012" max="11012" width="14.5703125" style="46" customWidth="1"/>
    <col min="11013" max="11013" width="74.5703125" style="46" customWidth="1"/>
    <col min="11014" max="11014" width="101.42578125" style="46" customWidth="1"/>
    <col min="11015" max="11209" width="11.42578125" style="46"/>
    <col min="11210" max="11211" width="21.28515625" style="46" customWidth="1"/>
    <col min="11212" max="11212" width="37.140625" style="46" customWidth="1"/>
    <col min="11213" max="11213" width="49.28515625" style="46" customWidth="1"/>
    <col min="11214" max="11214" width="18.5703125" style="46" customWidth="1"/>
    <col min="11215" max="11215" width="62.28515625" style="46" customWidth="1"/>
    <col min="11216" max="11216" width="21.7109375" style="46" customWidth="1"/>
    <col min="11217" max="11217" width="18.42578125" style="46" customWidth="1"/>
    <col min="11218" max="11218" width="63" style="46" customWidth="1"/>
    <col min="11219" max="11219" width="22.28515625" style="46" customWidth="1"/>
    <col min="11220" max="11220" width="21" style="46" customWidth="1"/>
    <col min="11221" max="11224" width="15.85546875" style="46" customWidth="1"/>
    <col min="11225" max="11225" width="26.140625" style="46" customWidth="1"/>
    <col min="11226" max="11237" width="10.7109375" style="46" customWidth="1"/>
    <col min="11238" max="11245" width="0" style="46" hidden="1" customWidth="1"/>
    <col min="11246" max="11247" width="15.42578125" style="46" customWidth="1"/>
    <col min="11248" max="11248" width="18.7109375" style="46" customWidth="1"/>
    <col min="11249" max="11249" width="18.42578125" style="46" customWidth="1"/>
    <col min="11250" max="11251" width="15.42578125" style="46" customWidth="1"/>
    <col min="11252" max="11252" width="18.140625" style="46" customWidth="1"/>
    <col min="11253" max="11253" width="20.42578125" style="46" customWidth="1"/>
    <col min="11254" max="11254" width="18.140625" style="46" customWidth="1"/>
    <col min="11255" max="11255" width="15.42578125" style="46" customWidth="1"/>
    <col min="11256" max="11256" width="20" style="46" customWidth="1"/>
    <col min="11257" max="11257" width="18.140625" style="46" customWidth="1"/>
    <col min="11258" max="11258" width="15.42578125" style="46" customWidth="1"/>
    <col min="11259" max="11259" width="18.7109375" style="46" customWidth="1"/>
    <col min="11260" max="11260" width="15.42578125" style="46" customWidth="1"/>
    <col min="11261" max="11261" width="17.140625" style="46" customWidth="1"/>
    <col min="11262" max="11262" width="19.28515625" style="46" customWidth="1"/>
    <col min="11263" max="11263" width="17.5703125" style="46" customWidth="1"/>
    <col min="11264" max="11264" width="20.7109375" style="46" customWidth="1"/>
    <col min="11265" max="11265" width="21.42578125" style="46" customWidth="1"/>
    <col min="11266" max="11266" width="21" style="46" customWidth="1"/>
    <col min="11267" max="11267" width="16" style="46" customWidth="1"/>
    <col min="11268" max="11268" width="14.5703125" style="46" customWidth="1"/>
    <col min="11269" max="11269" width="74.5703125" style="46" customWidth="1"/>
    <col min="11270" max="11270" width="101.42578125" style="46" customWidth="1"/>
    <col min="11271" max="11465" width="11.42578125" style="46"/>
    <col min="11466" max="11467" width="21.28515625" style="46" customWidth="1"/>
    <col min="11468" max="11468" width="37.140625" style="46" customWidth="1"/>
    <col min="11469" max="11469" width="49.28515625" style="46" customWidth="1"/>
    <col min="11470" max="11470" width="18.5703125" style="46" customWidth="1"/>
    <col min="11471" max="11471" width="62.28515625" style="46" customWidth="1"/>
    <col min="11472" max="11472" width="21.7109375" style="46" customWidth="1"/>
    <col min="11473" max="11473" width="18.42578125" style="46" customWidth="1"/>
    <col min="11474" max="11474" width="63" style="46" customWidth="1"/>
    <col min="11475" max="11475" width="22.28515625" style="46" customWidth="1"/>
    <col min="11476" max="11476" width="21" style="46" customWidth="1"/>
    <col min="11477" max="11480" width="15.85546875" style="46" customWidth="1"/>
    <col min="11481" max="11481" width="26.140625" style="46" customWidth="1"/>
    <col min="11482" max="11493" width="10.7109375" style="46" customWidth="1"/>
    <col min="11494" max="11501" width="0" style="46" hidden="1" customWidth="1"/>
    <col min="11502" max="11503" width="15.42578125" style="46" customWidth="1"/>
    <col min="11504" max="11504" width="18.7109375" style="46" customWidth="1"/>
    <col min="11505" max="11505" width="18.42578125" style="46" customWidth="1"/>
    <col min="11506" max="11507" width="15.42578125" style="46" customWidth="1"/>
    <col min="11508" max="11508" width="18.140625" style="46" customWidth="1"/>
    <col min="11509" max="11509" width="20.42578125" style="46" customWidth="1"/>
    <col min="11510" max="11510" width="18.140625" style="46" customWidth="1"/>
    <col min="11511" max="11511" width="15.42578125" style="46" customWidth="1"/>
    <col min="11512" max="11512" width="20" style="46" customWidth="1"/>
    <col min="11513" max="11513" width="18.140625" style="46" customWidth="1"/>
    <col min="11514" max="11514" width="15.42578125" style="46" customWidth="1"/>
    <col min="11515" max="11515" width="18.7109375" style="46" customWidth="1"/>
    <col min="11516" max="11516" width="15.42578125" style="46" customWidth="1"/>
    <col min="11517" max="11517" width="17.140625" style="46" customWidth="1"/>
    <col min="11518" max="11518" width="19.28515625" style="46" customWidth="1"/>
    <col min="11519" max="11519" width="17.5703125" style="46" customWidth="1"/>
    <col min="11520" max="11520" width="20.7109375" style="46" customWidth="1"/>
    <col min="11521" max="11521" width="21.42578125" style="46" customWidth="1"/>
    <col min="11522" max="11522" width="21" style="46" customWidth="1"/>
    <col min="11523" max="11523" width="16" style="46" customWidth="1"/>
    <col min="11524" max="11524" width="14.5703125" style="46" customWidth="1"/>
    <col min="11525" max="11525" width="74.5703125" style="46" customWidth="1"/>
    <col min="11526" max="11526" width="101.42578125" style="46" customWidth="1"/>
    <col min="11527" max="11721" width="11.42578125" style="46"/>
    <col min="11722" max="11723" width="21.28515625" style="46" customWidth="1"/>
    <col min="11724" max="11724" width="37.140625" style="46" customWidth="1"/>
    <col min="11725" max="11725" width="49.28515625" style="46" customWidth="1"/>
    <col min="11726" max="11726" width="18.5703125" style="46" customWidth="1"/>
    <col min="11727" max="11727" width="62.28515625" style="46" customWidth="1"/>
    <col min="11728" max="11728" width="21.7109375" style="46" customWidth="1"/>
    <col min="11729" max="11729" width="18.42578125" style="46" customWidth="1"/>
    <col min="11730" max="11730" width="63" style="46" customWidth="1"/>
    <col min="11731" max="11731" width="22.28515625" style="46" customWidth="1"/>
    <col min="11732" max="11732" width="21" style="46" customWidth="1"/>
    <col min="11733" max="11736" width="15.85546875" style="46" customWidth="1"/>
    <col min="11737" max="11737" width="26.140625" style="46" customWidth="1"/>
    <col min="11738" max="11749" width="10.7109375" style="46" customWidth="1"/>
    <col min="11750" max="11757" width="0" style="46" hidden="1" customWidth="1"/>
    <col min="11758" max="11759" width="15.42578125" style="46" customWidth="1"/>
    <col min="11760" max="11760" width="18.7109375" style="46" customWidth="1"/>
    <col min="11761" max="11761" width="18.42578125" style="46" customWidth="1"/>
    <col min="11762" max="11763" width="15.42578125" style="46" customWidth="1"/>
    <col min="11764" max="11764" width="18.140625" style="46" customWidth="1"/>
    <col min="11765" max="11765" width="20.42578125" style="46" customWidth="1"/>
    <col min="11766" max="11766" width="18.140625" style="46" customWidth="1"/>
    <col min="11767" max="11767" width="15.42578125" style="46" customWidth="1"/>
    <col min="11768" max="11768" width="20" style="46" customWidth="1"/>
    <col min="11769" max="11769" width="18.140625" style="46" customWidth="1"/>
    <col min="11770" max="11770" width="15.42578125" style="46" customWidth="1"/>
    <col min="11771" max="11771" width="18.7109375" style="46" customWidth="1"/>
    <col min="11772" max="11772" width="15.42578125" style="46" customWidth="1"/>
    <col min="11773" max="11773" width="17.140625" style="46" customWidth="1"/>
    <col min="11774" max="11774" width="19.28515625" style="46" customWidth="1"/>
    <col min="11775" max="11775" width="17.5703125" style="46" customWidth="1"/>
    <col min="11776" max="11776" width="20.7109375" style="46" customWidth="1"/>
    <col min="11777" max="11777" width="21.42578125" style="46" customWidth="1"/>
    <col min="11778" max="11778" width="21" style="46" customWidth="1"/>
    <col min="11779" max="11779" width="16" style="46" customWidth="1"/>
    <col min="11780" max="11780" width="14.5703125" style="46" customWidth="1"/>
    <col min="11781" max="11781" width="74.5703125" style="46" customWidth="1"/>
    <col min="11782" max="11782" width="101.42578125" style="46" customWidth="1"/>
    <col min="11783" max="11977" width="11.42578125" style="46"/>
    <col min="11978" max="11979" width="21.28515625" style="46" customWidth="1"/>
    <col min="11980" max="11980" width="37.140625" style="46" customWidth="1"/>
    <col min="11981" max="11981" width="49.28515625" style="46" customWidth="1"/>
    <col min="11982" max="11982" width="18.5703125" style="46" customWidth="1"/>
    <col min="11983" max="11983" width="62.28515625" style="46" customWidth="1"/>
    <col min="11984" max="11984" width="21.7109375" style="46" customWidth="1"/>
    <col min="11985" max="11985" width="18.42578125" style="46" customWidth="1"/>
    <col min="11986" max="11986" width="63" style="46" customWidth="1"/>
    <col min="11987" max="11987" width="22.28515625" style="46" customWidth="1"/>
    <col min="11988" max="11988" width="21" style="46" customWidth="1"/>
    <col min="11989" max="11992" width="15.85546875" style="46" customWidth="1"/>
    <col min="11993" max="11993" width="26.140625" style="46" customWidth="1"/>
    <col min="11994" max="12005" width="10.7109375" style="46" customWidth="1"/>
    <col min="12006" max="12013" width="0" style="46" hidden="1" customWidth="1"/>
    <col min="12014" max="12015" width="15.42578125" style="46" customWidth="1"/>
    <col min="12016" max="12016" width="18.7109375" style="46" customWidth="1"/>
    <col min="12017" max="12017" width="18.42578125" style="46" customWidth="1"/>
    <col min="12018" max="12019" width="15.42578125" style="46" customWidth="1"/>
    <col min="12020" max="12020" width="18.140625" style="46" customWidth="1"/>
    <col min="12021" max="12021" width="20.42578125" style="46" customWidth="1"/>
    <col min="12022" max="12022" width="18.140625" style="46" customWidth="1"/>
    <col min="12023" max="12023" width="15.42578125" style="46" customWidth="1"/>
    <col min="12024" max="12024" width="20" style="46" customWidth="1"/>
    <col min="12025" max="12025" width="18.140625" style="46" customWidth="1"/>
    <col min="12026" max="12026" width="15.42578125" style="46" customWidth="1"/>
    <col min="12027" max="12027" width="18.7109375" style="46" customWidth="1"/>
    <col min="12028" max="12028" width="15.42578125" style="46" customWidth="1"/>
    <col min="12029" max="12029" width="17.140625" style="46" customWidth="1"/>
    <col min="12030" max="12030" width="19.28515625" style="46" customWidth="1"/>
    <col min="12031" max="12031" width="17.5703125" style="46" customWidth="1"/>
    <col min="12032" max="12032" width="20.7109375" style="46" customWidth="1"/>
    <col min="12033" max="12033" width="21.42578125" style="46" customWidth="1"/>
    <col min="12034" max="12034" width="21" style="46" customWidth="1"/>
    <col min="12035" max="12035" width="16" style="46" customWidth="1"/>
    <col min="12036" max="12036" width="14.5703125" style="46" customWidth="1"/>
    <col min="12037" max="12037" width="74.5703125" style="46" customWidth="1"/>
    <col min="12038" max="12038" width="101.42578125" style="46" customWidth="1"/>
    <col min="12039" max="12233" width="11.42578125" style="46"/>
    <col min="12234" max="12235" width="21.28515625" style="46" customWidth="1"/>
    <col min="12236" max="12236" width="37.140625" style="46" customWidth="1"/>
    <col min="12237" max="12237" width="49.28515625" style="46" customWidth="1"/>
    <col min="12238" max="12238" width="18.5703125" style="46" customWidth="1"/>
    <col min="12239" max="12239" width="62.28515625" style="46" customWidth="1"/>
    <col min="12240" max="12240" width="21.7109375" style="46" customWidth="1"/>
    <col min="12241" max="12241" width="18.42578125" style="46" customWidth="1"/>
    <col min="12242" max="12242" width="63" style="46" customWidth="1"/>
    <col min="12243" max="12243" width="22.28515625" style="46" customWidth="1"/>
    <col min="12244" max="12244" width="21" style="46" customWidth="1"/>
    <col min="12245" max="12248" width="15.85546875" style="46" customWidth="1"/>
    <col min="12249" max="12249" width="26.140625" style="46" customWidth="1"/>
    <col min="12250" max="12261" width="10.7109375" style="46" customWidth="1"/>
    <col min="12262" max="12269" width="0" style="46" hidden="1" customWidth="1"/>
    <col min="12270" max="12271" width="15.42578125" style="46" customWidth="1"/>
    <col min="12272" max="12272" width="18.7109375" style="46" customWidth="1"/>
    <col min="12273" max="12273" width="18.42578125" style="46" customWidth="1"/>
    <col min="12274" max="12275" width="15.42578125" style="46" customWidth="1"/>
    <col min="12276" max="12276" width="18.140625" style="46" customWidth="1"/>
    <col min="12277" max="12277" width="20.42578125" style="46" customWidth="1"/>
    <col min="12278" max="12278" width="18.140625" style="46" customWidth="1"/>
    <col min="12279" max="12279" width="15.42578125" style="46" customWidth="1"/>
    <col min="12280" max="12280" width="20" style="46" customWidth="1"/>
    <col min="12281" max="12281" width="18.140625" style="46" customWidth="1"/>
    <col min="12282" max="12282" width="15.42578125" style="46" customWidth="1"/>
    <col min="12283" max="12283" width="18.7109375" style="46" customWidth="1"/>
    <col min="12284" max="12284" width="15.42578125" style="46" customWidth="1"/>
    <col min="12285" max="12285" width="17.140625" style="46" customWidth="1"/>
    <col min="12286" max="12286" width="19.28515625" style="46" customWidth="1"/>
    <col min="12287" max="12287" width="17.5703125" style="46" customWidth="1"/>
    <col min="12288" max="12288" width="20.7109375" style="46" customWidth="1"/>
    <col min="12289" max="12289" width="21.42578125" style="46" customWidth="1"/>
    <col min="12290" max="12290" width="21" style="46" customWidth="1"/>
    <col min="12291" max="12291" width="16" style="46" customWidth="1"/>
    <col min="12292" max="12292" width="14.5703125" style="46" customWidth="1"/>
    <col min="12293" max="12293" width="74.5703125" style="46" customWidth="1"/>
    <col min="12294" max="12294" width="101.42578125" style="46" customWidth="1"/>
    <col min="12295" max="12489" width="11.42578125" style="46"/>
    <col min="12490" max="12491" width="21.28515625" style="46" customWidth="1"/>
    <col min="12492" max="12492" width="37.140625" style="46" customWidth="1"/>
    <col min="12493" max="12493" width="49.28515625" style="46" customWidth="1"/>
    <col min="12494" max="12494" width="18.5703125" style="46" customWidth="1"/>
    <col min="12495" max="12495" width="62.28515625" style="46" customWidth="1"/>
    <col min="12496" max="12496" width="21.7109375" style="46" customWidth="1"/>
    <col min="12497" max="12497" width="18.42578125" style="46" customWidth="1"/>
    <col min="12498" max="12498" width="63" style="46" customWidth="1"/>
    <col min="12499" max="12499" width="22.28515625" style="46" customWidth="1"/>
    <col min="12500" max="12500" width="21" style="46" customWidth="1"/>
    <col min="12501" max="12504" width="15.85546875" style="46" customWidth="1"/>
    <col min="12505" max="12505" width="26.140625" style="46" customWidth="1"/>
    <col min="12506" max="12517" width="10.7109375" style="46" customWidth="1"/>
    <col min="12518" max="12525" width="0" style="46" hidden="1" customWidth="1"/>
    <col min="12526" max="12527" width="15.42578125" style="46" customWidth="1"/>
    <col min="12528" max="12528" width="18.7109375" style="46" customWidth="1"/>
    <col min="12529" max="12529" width="18.42578125" style="46" customWidth="1"/>
    <col min="12530" max="12531" width="15.42578125" style="46" customWidth="1"/>
    <col min="12532" max="12532" width="18.140625" style="46" customWidth="1"/>
    <col min="12533" max="12533" width="20.42578125" style="46" customWidth="1"/>
    <col min="12534" max="12534" width="18.140625" style="46" customWidth="1"/>
    <col min="12535" max="12535" width="15.42578125" style="46" customWidth="1"/>
    <col min="12536" max="12536" width="20" style="46" customWidth="1"/>
    <col min="12537" max="12537" width="18.140625" style="46" customWidth="1"/>
    <col min="12538" max="12538" width="15.42578125" style="46" customWidth="1"/>
    <col min="12539" max="12539" width="18.7109375" style="46" customWidth="1"/>
    <col min="12540" max="12540" width="15.42578125" style="46" customWidth="1"/>
    <col min="12541" max="12541" width="17.140625" style="46" customWidth="1"/>
    <col min="12542" max="12542" width="19.28515625" style="46" customWidth="1"/>
    <col min="12543" max="12543" width="17.5703125" style="46" customWidth="1"/>
    <col min="12544" max="12544" width="20.7109375" style="46" customWidth="1"/>
    <col min="12545" max="12545" width="21.42578125" style="46" customWidth="1"/>
    <col min="12546" max="12546" width="21" style="46" customWidth="1"/>
    <col min="12547" max="12547" width="16" style="46" customWidth="1"/>
    <col min="12548" max="12548" width="14.5703125" style="46" customWidth="1"/>
    <col min="12549" max="12549" width="74.5703125" style="46" customWidth="1"/>
    <col min="12550" max="12550" width="101.42578125" style="46" customWidth="1"/>
    <col min="12551" max="12745" width="11.42578125" style="46"/>
    <col min="12746" max="12747" width="21.28515625" style="46" customWidth="1"/>
    <col min="12748" max="12748" width="37.140625" style="46" customWidth="1"/>
    <col min="12749" max="12749" width="49.28515625" style="46" customWidth="1"/>
    <col min="12750" max="12750" width="18.5703125" style="46" customWidth="1"/>
    <col min="12751" max="12751" width="62.28515625" style="46" customWidth="1"/>
    <col min="12752" max="12752" width="21.7109375" style="46" customWidth="1"/>
    <col min="12753" max="12753" width="18.42578125" style="46" customWidth="1"/>
    <col min="12754" max="12754" width="63" style="46" customWidth="1"/>
    <col min="12755" max="12755" width="22.28515625" style="46" customWidth="1"/>
    <col min="12756" max="12756" width="21" style="46" customWidth="1"/>
    <col min="12757" max="12760" width="15.85546875" style="46" customWidth="1"/>
    <col min="12761" max="12761" width="26.140625" style="46" customWidth="1"/>
    <col min="12762" max="12773" width="10.7109375" style="46" customWidth="1"/>
    <col min="12774" max="12781" width="0" style="46" hidden="1" customWidth="1"/>
    <col min="12782" max="12783" width="15.42578125" style="46" customWidth="1"/>
    <col min="12784" max="12784" width="18.7109375" style="46" customWidth="1"/>
    <col min="12785" max="12785" width="18.42578125" style="46" customWidth="1"/>
    <col min="12786" max="12787" width="15.42578125" style="46" customWidth="1"/>
    <col min="12788" max="12788" width="18.140625" style="46" customWidth="1"/>
    <col min="12789" max="12789" width="20.42578125" style="46" customWidth="1"/>
    <col min="12790" max="12790" width="18.140625" style="46" customWidth="1"/>
    <col min="12791" max="12791" width="15.42578125" style="46" customWidth="1"/>
    <col min="12792" max="12792" width="20" style="46" customWidth="1"/>
    <col min="12793" max="12793" width="18.140625" style="46" customWidth="1"/>
    <col min="12794" max="12794" width="15.42578125" style="46" customWidth="1"/>
    <col min="12795" max="12795" width="18.7109375" style="46" customWidth="1"/>
    <col min="12796" max="12796" width="15.42578125" style="46" customWidth="1"/>
    <col min="12797" max="12797" width="17.140625" style="46" customWidth="1"/>
    <col min="12798" max="12798" width="19.28515625" style="46" customWidth="1"/>
    <col min="12799" max="12799" width="17.5703125" style="46" customWidth="1"/>
    <col min="12800" max="12800" width="20.7109375" style="46" customWidth="1"/>
    <col min="12801" max="12801" width="21.42578125" style="46" customWidth="1"/>
    <col min="12802" max="12802" width="21" style="46" customWidth="1"/>
    <col min="12803" max="12803" width="16" style="46" customWidth="1"/>
    <col min="12804" max="12804" width="14.5703125" style="46" customWidth="1"/>
    <col min="12805" max="12805" width="74.5703125" style="46" customWidth="1"/>
    <col min="12806" max="12806" width="101.42578125" style="46" customWidth="1"/>
    <col min="12807" max="13001" width="11.42578125" style="46"/>
    <col min="13002" max="13003" width="21.28515625" style="46" customWidth="1"/>
    <col min="13004" max="13004" width="37.140625" style="46" customWidth="1"/>
    <col min="13005" max="13005" width="49.28515625" style="46" customWidth="1"/>
    <col min="13006" max="13006" width="18.5703125" style="46" customWidth="1"/>
    <col min="13007" max="13007" width="62.28515625" style="46" customWidth="1"/>
    <col min="13008" max="13008" width="21.7109375" style="46" customWidth="1"/>
    <col min="13009" max="13009" width="18.42578125" style="46" customWidth="1"/>
    <col min="13010" max="13010" width="63" style="46" customWidth="1"/>
    <col min="13011" max="13011" width="22.28515625" style="46" customWidth="1"/>
    <col min="13012" max="13012" width="21" style="46" customWidth="1"/>
    <col min="13013" max="13016" width="15.85546875" style="46" customWidth="1"/>
    <col min="13017" max="13017" width="26.140625" style="46" customWidth="1"/>
    <col min="13018" max="13029" width="10.7109375" style="46" customWidth="1"/>
    <col min="13030" max="13037" width="0" style="46" hidden="1" customWidth="1"/>
    <col min="13038" max="13039" width="15.42578125" style="46" customWidth="1"/>
    <col min="13040" max="13040" width="18.7109375" style="46" customWidth="1"/>
    <col min="13041" max="13041" width="18.42578125" style="46" customWidth="1"/>
    <col min="13042" max="13043" width="15.42578125" style="46" customWidth="1"/>
    <col min="13044" max="13044" width="18.140625" style="46" customWidth="1"/>
    <col min="13045" max="13045" width="20.42578125" style="46" customWidth="1"/>
    <col min="13046" max="13046" width="18.140625" style="46" customWidth="1"/>
    <col min="13047" max="13047" width="15.42578125" style="46" customWidth="1"/>
    <col min="13048" max="13048" width="20" style="46" customWidth="1"/>
    <col min="13049" max="13049" width="18.140625" style="46" customWidth="1"/>
    <col min="13050" max="13050" width="15.42578125" style="46" customWidth="1"/>
    <col min="13051" max="13051" width="18.7109375" style="46" customWidth="1"/>
    <col min="13052" max="13052" width="15.42578125" style="46" customWidth="1"/>
    <col min="13053" max="13053" width="17.140625" style="46" customWidth="1"/>
    <col min="13054" max="13054" width="19.28515625" style="46" customWidth="1"/>
    <col min="13055" max="13055" width="17.5703125" style="46" customWidth="1"/>
    <col min="13056" max="13056" width="20.7109375" style="46" customWidth="1"/>
    <col min="13057" max="13057" width="21.42578125" style="46" customWidth="1"/>
    <col min="13058" max="13058" width="21" style="46" customWidth="1"/>
    <col min="13059" max="13059" width="16" style="46" customWidth="1"/>
    <col min="13060" max="13060" width="14.5703125" style="46" customWidth="1"/>
    <col min="13061" max="13061" width="74.5703125" style="46" customWidth="1"/>
    <col min="13062" max="13062" width="101.42578125" style="46" customWidth="1"/>
    <col min="13063" max="13257" width="11.42578125" style="46"/>
    <col min="13258" max="13259" width="21.28515625" style="46" customWidth="1"/>
    <col min="13260" max="13260" width="37.140625" style="46" customWidth="1"/>
    <col min="13261" max="13261" width="49.28515625" style="46" customWidth="1"/>
    <col min="13262" max="13262" width="18.5703125" style="46" customWidth="1"/>
    <col min="13263" max="13263" width="62.28515625" style="46" customWidth="1"/>
    <col min="13264" max="13264" width="21.7109375" style="46" customWidth="1"/>
    <col min="13265" max="13265" width="18.42578125" style="46" customWidth="1"/>
    <col min="13266" max="13266" width="63" style="46" customWidth="1"/>
    <col min="13267" max="13267" width="22.28515625" style="46" customWidth="1"/>
    <col min="13268" max="13268" width="21" style="46" customWidth="1"/>
    <col min="13269" max="13272" width="15.85546875" style="46" customWidth="1"/>
    <col min="13273" max="13273" width="26.140625" style="46" customWidth="1"/>
    <col min="13274" max="13285" width="10.7109375" style="46" customWidth="1"/>
    <col min="13286" max="13293" width="0" style="46" hidden="1" customWidth="1"/>
    <col min="13294" max="13295" width="15.42578125" style="46" customWidth="1"/>
    <col min="13296" max="13296" width="18.7109375" style="46" customWidth="1"/>
    <col min="13297" max="13297" width="18.42578125" style="46" customWidth="1"/>
    <col min="13298" max="13299" width="15.42578125" style="46" customWidth="1"/>
    <col min="13300" max="13300" width="18.140625" style="46" customWidth="1"/>
    <col min="13301" max="13301" width="20.42578125" style="46" customWidth="1"/>
    <col min="13302" max="13302" width="18.140625" style="46" customWidth="1"/>
    <col min="13303" max="13303" width="15.42578125" style="46" customWidth="1"/>
    <col min="13304" max="13304" width="20" style="46" customWidth="1"/>
    <col min="13305" max="13305" width="18.140625" style="46" customWidth="1"/>
    <col min="13306" max="13306" width="15.42578125" style="46" customWidth="1"/>
    <col min="13307" max="13307" width="18.7109375" style="46" customWidth="1"/>
    <col min="13308" max="13308" width="15.42578125" style="46" customWidth="1"/>
    <col min="13309" max="13309" width="17.140625" style="46" customWidth="1"/>
    <col min="13310" max="13310" width="19.28515625" style="46" customWidth="1"/>
    <col min="13311" max="13311" width="17.5703125" style="46" customWidth="1"/>
    <col min="13312" max="13312" width="20.7109375" style="46" customWidth="1"/>
    <col min="13313" max="13313" width="21.42578125" style="46" customWidth="1"/>
    <col min="13314" max="13314" width="21" style="46" customWidth="1"/>
    <col min="13315" max="13315" width="16" style="46" customWidth="1"/>
    <col min="13316" max="13316" width="14.5703125" style="46" customWidth="1"/>
    <col min="13317" max="13317" width="74.5703125" style="46" customWidth="1"/>
    <col min="13318" max="13318" width="101.42578125" style="46" customWidth="1"/>
    <col min="13319" max="13513" width="11.42578125" style="46"/>
    <col min="13514" max="13515" width="21.28515625" style="46" customWidth="1"/>
    <col min="13516" max="13516" width="37.140625" style="46" customWidth="1"/>
    <col min="13517" max="13517" width="49.28515625" style="46" customWidth="1"/>
    <col min="13518" max="13518" width="18.5703125" style="46" customWidth="1"/>
    <col min="13519" max="13519" width="62.28515625" style="46" customWidth="1"/>
    <col min="13520" max="13520" width="21.7109375" style="46" customWidth="1"/>
    <col min="13521" max="13521" width="18.42578125" style="46" customWidth="1"/>
    <col min="13522" max="13522" width="63" style="46" customWidth="1"/>
    <col min="13523" max="13523" width="22.28515625" style="46" customWidth="1"/>
    <col min="13524" max="13524" width="21" style="46" customWidth="1"/>
    <col min="13525" max="13528" width="15.85546875" style="46" customWidth="1"/>
    <col min="13529" max="13529" width="26.140625" style="46" customWidth="1"/>
    <col min="13530" max="13541" width="10.7109375" style="46" customWidth="1"/>
    <col min="13542" max="13549" width="0" style="46" hidden="1" customWidth="1"/>
    <col min="13550" max="13551" width="15.42578125" style="46" customWidth="1"/>
    <col min="13552" max="13552" width="18.7109375" style="46" customWidth="1"/>
    <col min="13553" max="13553" width="18.42578125" style="46" customWidth="1"/>
    <col min="13554" max="13555" width="15.42578125" style="46" customWidth="1"/>
    <col min="13556" max="13556" width="18.140625" style="46" customWidth="1"/>
    <col min="13557" max="13557" width="20.42578125" style="46" customWidth="1"/>
    <col min="13558" max="13558" width="18.140625" style="46" customWidth="1"/>
    <col min="13559" max="13559" width="15.42578125" style="46" customWidth="1"/>
    <col min="13560" max="13560" width="20" style="46" customWidth="1"/>
    <col min="13561" max="13561" width="18.140625" style="46" customWidth="1"/>
    <col min="13562" max="13562" width="15.42578125" style="46" customWidth="1"/>
    <col min="13563" max="13563" width="18.7109375" style="46" customWidth="1"/>
    <col min="13564" max="13564" width="15.42578125" style="46" customWidth="1"/>
    <col min="13565" max="13565" width="17.140625" style="46" customWidth="1"/>
    <col min="13566" max="13566" width="19.28515625" style="46" customWidth="1"/>
    <col min="13567" max="13567" width="17.5703125" style="46" customWidth="1"/>
    <col min="13568" max="13568" width="20.7109375" style="46" customWidth="1"/>
    <col min="13569" max="13569" width="21.42578125" style="46" customWidth="1"/>
    <col min="13570" max="13570" width="21" style="46" customWidth="1"/>
    <col min="13571" max="13571" width="16" style="46" customWidth="1"/>
    <col min="13572" max="13572" width="14.5703125" style="46" customWidth="1"/>
    <col min="13573" max="13573" width="74.5703125" style="46" customWidth="1"/>
    <col min="13574" max="13574" width="101.42578125" style="46" customWidth="1"/>
    <col min="13575" max="13769" width="11.42578125" style="46"/>
    <col min="13770" max="13771" width="21.28515625" style="46" customWidth="1"/>
    <col min="13772" max="13772" width="37.140625" style="46" customWidth="1"/>
    <col min="13773" max="13773" width="49.28515625" style="46" customWidth="1"/>
    <col min="13774" max="13774" width="18.5703125" style="46" customWidth="1"/>
    <col min="13775" max="13775" width="62.28515625" style="46" customWidth="1"/>
    <col min="13776" max="13776" width="21.7109375" style="46" customWidth="1"/>
    <col min="13777" max="13777" width="18.42578125" style="46" customWidth="1"/>
    <col min="13778" max="13778" width="63" style="46" customWidth="1"/>
    <col min="13779" max="13779" width="22.28515625" style="46" customWidth="1"/>
    <col min="13780" max="13780" width="21" style="46" customWidth="1"/>
    <col min="13781" max="13784" width="15.85546875" style="46" customWidth="1"/>
    <col min="13785" max="13785" width="26.140625" style="46" customWidth="1"/>
    <col min="13786" max="13797" width="10.7109375" style="46" customWidth="1"/>
    <col min="13798" max="13805" width="0" style="46" hidden="1" customWidth="1"/>
    <col min="13806" max="13807" width="15.42578125" style="46" customWidth="1"/>
    <col min="13808" max="13808" width="18.7109375" style="46" customWidth="1"/>
    <col min="13809" max="13809" width="18.42578125" style="46" customWidth="1"/>
    <col min="13810" max="13811" width="15.42578125" style="46" customWidth="1"/>
    <col min="13812" max="13812" width="18.140625" style="46" customWidth="1"/>
    <col min="13813" max="13813" width="20.42578125" style="46" customWidth="1"/>
    <col min="13814" max="13814" width="18.140625" style="46" customWidth="1"/>
    <col min="13815" max="13815" width="15.42578125" style="46" customWidth="1"/>
    <col min="13816" max="13816" width="20" style="46" customWidth="1"/>
    <col min="13817" max="13817" width="18.140625" style="46" customWidth="1"/>
    <col min="13818" max="13818" width="15.42578125" style="46" customWidth="1"/>
    <col min="13819" max="13819" width="18.7109375" style="46" customWidth="1"/>
    <col min="13820" max="13820" width="15.42578125" style="46" customWidth="1"/>
    <col min="13821" max="13821" width="17.140625" style="46" customWidth="1"/>
    <col min="13822" max="13822" width="19.28515625" style="46" customWidth="1"/>
    <col min="13823" max="13823" width="17.5703125" style="46" customWidth="1"/>
    <col min="13824" max="13824" width="20.7109375" style="46" customWidth="1"/>
    <col min="13825" max="13825" width="21.42578125" style="46" customWidth="1"/>
    <col min="13826" max="13826" width="21" style="46" customWidth="1"/>
    <col min="13827" max="13827" width="16" style="46" customWidth="1"/>
    <col min="13828" max="13828" width="14.5703125" style="46" customWidth="1"/>
    <col min="13829" max="13829" width="74.5703125" style="46" customWidth="1"/>
    <col min="13830" max="13830" width="101.42578125" style="46" customWidth="1"/>
    <col min="13831" max="14025" width="11.42578125" style="46"/>
    <col min="14026" max="14027" width="21.28515625" style="46" customWidth="1"/>
    <col min="14028" max="14028" width="37.140625" style="46" customWidth="1"/>
    <col min="14029" max="14029" width="49.28515625" style="46" customWidth="1"/>
    <col min="14030" max="14030" width="18.5703125" style="46" customWidth="1"/>
    <col min="14031" max="14031" width="62.28515625" style="46" customWidth="1"/>
    <col min="14032" max="14032" width="21.7109375" style="46" customWidth="1"/>
    <col min="14033" max="14033" width="18.42578125" style="46" customWidth="1"/>
    <col min="14034" max="14034" width="63" style="46" customWidth="1"/>
    <col min="14035" max="14035" width="22.28515625" style="46" customWidth="1"/>
    <col min="14036" max="14036" width="21" style="46" customWidth="1"/>
    <col min="14037" max="14040" width="15.85546875" style="46" customWidth="1"/>
    <col min="14041" max="14041" width="26.140625" style="46" customWidth="1"/>
    <col min="14042" max="14053" width="10.7109375" style="46" customWidth="1"/>
    <col min="14054" max="14061" width="0" style="46" hidden="1" customWidth="1"/>
    <col min="14062" max="14063" width="15.42578125" style="46" customWidth="1"/>
    <col min="14064" max="14064" width="18.7109375" style="46" customWidth="1"/>
    <col min="14065" max="14065" width="18.42578125" style="46" customWidth="1"/>
    <col min="14066" max="14067" width="15.42578125" style="46" customWidth="1"/>
    <col min="14068" max="14068" width="18.140625" style="46" customWidth="1"/>
    <col min="14069" max="14069" width="20.42578125" style="46" customWidth="1"/>
    <col min="14070" max="14070" width="18.140625" style="46" customWidth="1"/>
    <col min="14071" max="14071" width="15.42578125" style="46" customWidth="1"/>
    <col min="14072" max="14072" width="20" style="46" customWidth="1"/>
    <col min="14073" max="14073" width="18.140625" style="46" customWidth="1"/>
    <col min="14074" max="14074" width="15.42578125" style="46" customWidth="1"/>
    <col min="14075" max="14075" width="18.7109375" style="46" customWidth="1"/>
    <col min="14076" max="14076" width="15.42578125" style="46" customWidth="1"/>
    <col min="14077" max="14077" width="17.140625" style="46" customWidth="1"/>
    <col min="14078" max="14078" width="19.28515625" style="46" customWidth="1"/>
    <col min="14079" max="14079" width="17.5703125" style="46" customWidth="1"/>
    <col min="14080" max="14080" width="20.7109375" style="46" customWidth="1"/>
    <col min="14081" max="14081" width="21.42578125" style="46" customWidth="1"/>
    <col min="14082" max="14082" width="21" style="46" customWidth="1"/>
    <col min="14083" max="14083" width="16" style="46" customWidth="1"/>
    <col min="14084" max="14084" width="14.5703125" style="46" customWidth="1"/>
    <col min="14085" max="14085" width="74.5703125" style="46" customWidth="1"/>
    <col min="14086" max="14086" width="101.42578125" style="46" customWidth="1"/>
    <col min="14087" max="14281" width="11.42578125" style="46"/>
    <col min="14282" max="14283" width="21.28515625" style="46" customWidth="1"/>
    <col min="14284" max="14284" width="37.140625" style="46" customWidth="1"/>
    <col min="14285" max="14285" width="49.28515625" style="46" customWidth="1"/>
    <col min="14286" max="14286" width="18.5703125" style="46" customWidth="1"/>
    <col min="14287" max="14287" width="62.28515625" style="46" customWidth="1"/>
    <col min="14288" max="14288" width="21.7109375" style="46" customWidth="1"/>
    <col min="14289" max="14289" width="18.42578125" style="46" customWidth="1"/>
    <col min="14290" max="14290" width="63" style="46" customWidth="1"/>
    <col min="14291" max="14291" width="22.28515625" style="46" customWidth="1"/>
    <col min="14292" max="14292" width="21" style="46" customWidth="1"/>
    <col min="14293" max="14296" width="15.85546875" style="46" customWidth="1"/>
    <col min="14297" max="14297" width="26.140625" style="46" customWidth="1"/>
    <col min="14298" max="14309" width="10.7109375" style="46" customWidth="1"/>
    <col min="14310" max="14317" width="0" style="46" hidden="1" customWidth="1"/>
    <col min="14318" max="14319" width="15.42578125" style="46" customWidth="1"/>
    <col min="14320" max="14320" width="18.7109375" style="46" customWidth="1"/>
    <col min="14321" max="14321" width="18.42578125" style="46" customWidth="1"/>
    <col min="14322" max="14323" width="15.42578125" style="46" customWidth="1"/>
    <col min="14324" max="14324" width="18.140625" style="46" customWidth="1"/>
    <col min="14325" max="14325" width="20.42578125" style="46" customWidth="1"/>
    <col min="14326" max="14326" width="18.140625" style="46" customWidth="1"/>
    <col min="14327" max="14327" width="15.42578125" style="46" customWidth="1"/>
    <col min="14328" max="14328" width="20" style="46" customWidth="1"/>
    <col min="14329" max="14329" width="18.140625" style="46" customWidth="1"/>
    <col min="14330" max="14330" width="15.42578125" style="46" customWidth="1"/>
    <col min="14331" max="14331" width="18.7109375" style="46" customWidth="1"/>
    <col min="14332" max="14332" width="15.42578125" style="46" customWidth="1"/>
    <col min="14333" max="14333" width="17.140625" style="46" customWidth="1"/>
    <col min="14334" max="14334" width="19.28515625" style="46" customWidth="1"/>
    <col min="14335" max="14335" width="17.5703125" style="46" customWidth="1"/>
    <col min="14336" max="14336" width="20.7109375" style="46" customWidth="1"/>
    <col min="14337" max="14337" width="21.42578125" style="46" customWidth="1"/>
    <col min="14338" max="14338" width="21" style="46" customWidth="1"/>
    <col min="14339" max="14339" width="16" style="46" customWidth="1"/>
    <col min="14340" max="14340" width="14.5703125" style="46" customWidth="1"/>
    <col min="14341" max="14341" width="74.5703125" style="46" customWidth="1"/>
    <col min="14342" max="14342" width="101.42578125" style="46" customWidth="1"/>
    <col min="14343" max="14537" width="11.42578125" style="46"/>
    <col min="14538" max="14539" width="21.28515625" style="46" customWidth="1"/>
    <col min="14540" max="14540" width="37.140625" style="46" customWidth="1"/>
    <col min="14541" max="14541" width="49.28515625" style="46" customWidth="1"/>
    <col min="14542" max="14542" width="18.5703125" style="46" customWidth="1"/>
    <col min="14543" max="14543" width="62.28515625" style="46" customWidth="1"/>
    <col min="14544" max="14544" width="21.7109375" style="46" customWidth="1"/>
    <col min="14545" max="14545" width="18.42578125" style="46" customWidth="1"/>
    <col min="14546" max="14546" width="63" style="46" customWidth="1"/>
    <col min="14547" max="14547" width="22.28515625" style="46" customWidth="1"/>
    <col min="14548" max="14548" width="21" style="46" customWidth="1"/>
    <col min="14549" max="14552" width="15.85546875" style="46" customWidth="1"/>
    <col min="14553" max="14553" width="26.140625" style="46" customWidth="1"/>
    <col min="14554" max="14565" width="10.7109375" style="46" customWidth="1"/>
    <col min="14566" max="14573" width="0" style="46" hidden="1" customWidth="1"/>
    <col min="14574" max="14575" width="15.42578125" style="46" customWidth="1"/>
    <col min="14576" max="14576" width="18.7109375" style="46" customWidth="1"/>
    <col min="14577" max="14577" width="18.42578125" style="46" customWidth="1"/>
    <col min="14578" max="14579" width="15.42578125" style="46" customWidth="1"/>
    <col min="14580" max="14580" width="18.140625" style="46" customWidth="1"/>
    <col min="14581" max="14581" width="20.42578125" style="46" customWidth="1"/>
    <col min="14582" max="14582" width="18.140625" style="46" customWidth="1"/>
    <col min="14583" max="14583" width="15.42578125" style="46" customWidth="1"/>
    <col min="14584" max="14584" width="20" style="46" customWidth="1"/>
    <col min="14585" max="14585" width="18.140625" style="46" customWidth="1"/>
    <col min="14586" max="14586" width="15.42578125" style="46" customWidth="1"/>
    <col min="14587" max="14587" width="18.7109375" style="46" customWidth="1"/>
    <col min="14588" max="14588" width="15.42578125" style="46" customWidth="1"/>
    <col min="14589" max="14589" width="17.140625" style="46" customWidth="1"/>
    <col min="14590" max="14590" width="19.28515625" style="46" customWidth="1"/>
    <col min="14591" max="14591" width="17.5703125" style="46" customWidth="1"/>
    <col min="14592" max="14592" width="20.7109375" style="46" customWidth="1"/>
    <col min="14593" max="14593" width="21.42578125" style="46" customWidth="1"/>
    <col min="14594" max="14594" width="21" style="46" customWidth="1"/>
    <col min="14595" max="14595" width="16" style="46" customWidth="1"/>
    <col min="14596" max="14596" width="14.5703125" style="46" customWidth="1"/>
    <col min="14597" max="14597" width="74.5703125" style="46" customWidth="1"/>
    <col min="14598" max="14598" width="101.42578125" style="46" customWidth="1"/>
    <col min="14599" max="14793" width="11.42578125" style="46"/>
    <col min="14794" max="14795" width="21.28515625" style="46" customWidth="1"/>
    <col min="14796" max="14796" width="37.140625" style="46" customWidth="1"/>
    <col min="14797" max="14797" width="49.28515625" style="46" customWidth="1"/>
    <col min="14798" max="14798" width="18.5703125" style="46" customWidth="1"/>
    <col min="14799" max="14799" width="62.28515625" style="46" customWidth="1"/>
    <col min="14800" max="14800" width="21.7109375" style="46" customWidth="1"/>
    <col min="14801" max="14801" width="18.42578125" style="46" customWidth="1"/>
    <col min="14802" max="14802" width="63" style="46" customWidth="1"/>
    <col min="14803" max="14803" width="22.28515625" style="46" customWidth="1"/>
    <col min="14804" max="14804" width="21" style="46" customWidth="1"/>
    <col min="14805" max="14808" width="15.85546875" style="46" customWidth="1"/>
    <col min="14809" max="14809" width="26.140625" style="46" customWidth="1"/>
    <col min="14810" max="14821" width="10.7109375" style="46" customWidth="1"/>
    <col min="14822" max="14829" width="0" style="46" hidden="1" customWidth="1"/>
    <col min="14830" max="14831" width="15.42578125" style="46" customWidth="1"/>
    <col min="14832" max="14832" width="18.7109375" style="46" customWidth="1"/>
    <col min="14833" max="14833" width="18.42578125" style="46" customWidth="1"/>
    <col min="14834" max="14835" width="15.42578125" style="46" customWidth="1"/>
    <col min="14836" max="14836" width="18.140625" style="46" customWidth="1"/>
    <col min="14837" max="14837" width="20.42578125" style="46" customWidth="1"/>
    <col min="14838" max="14838" width="18.140625" style="46" customWidth="1"/>
    <col min="14839" max="14839" width="15.42578125" style="46" customWidth="1"/>
    <col min="14840" max="14840" width="20" style="46" customWidth="1"/>
    <col min="14841" max="14841" width="18.140625" style="46" customWidth="1"/>
    <col min="14842" max="14842" width="15.42578125" style="46" customWidth="1"/>
    <col min="14843" max="14843" width="18.7109375" style="46" customWidth="1"/>
    <col min="14844" max="14844" width="15.42578125" style="46" customWidth="1"/>
    <col min="14845" max="14845" width="17.140625" style="46" customWidth="1"/>
    <col min="14846" max="14846" width="19.28515625" style="46" customWidth="1"/>
    <col min="14847" max="14847" width="17.5703125" style="46" customWidth="1"/>
    <col min="14848" max="14848" width="20.7109375" style="46" customWidth="1"/>
    <col min="14849" max="14849" width="21.42578125" style="46" customWidth="1"/>
    <col min="14850" max="14850" width="21" style="46" customWidth="1"/>
    <col min="14851" max="14851" width="16" style="46" customWidth="1"/>
    <col min="14852" max="14852" width="14.5703125" style="46" customWidth="1"/>
    <col min="14853" max="14853" width="74.5703125" style="46" customWidth="1"/>
    <col min="14854" max="14854" width="101.42578125" style="46" customWidth="1"/>
    <col min="14855" max="15049" width="11.42578125" style="46"/>
    <col min="15050" max="15051" width="21.28515625" style="46" customWidth="1"/>
    <col min="15052" max="15052" width="37.140625" style="46" customWidth="1"/>
    <col min="15053" max="15053" width="49.28515625" style="46" customWidth="1"/>
    <col min="15054" max="15054" width="18.5703125" style="46" customWidth="1"/>
    <col min="15055" max="15055" width="62.28515625" style="46" customWidth="1"/>
    <col min="15056" max="15056" width="21.7109375" style="46" customWidth="1"/>
    <col min="15057" max="15057" width="18.42578125" style="46" customWidth="1"/>
    <col min="15058" max="15058" width="63" style="46" customWidth="1"/>
    <col min="15059" max="15059" width="22.28515625" style="46" customWidth="1"/>
    <col min="15060" max="15060" width="21" style="46" customWidth="1"/>
    <col min="15061" max="15064" width="15.85546875" style="46" customWidth="1"/>
    <col min="15065" max="15065" width="26.140625" style="46" customWidth="1"/>
    <col min="15066" max="15077" width="10.7109375" style="46" customWidth="1"/>
    <col min="15078" max="15085" width="0" style="46" hidden="1" customWidth="1"/>
    <col min="15086" max="15087" width="15.42578125" style="46" customWidth="1"/>
    <col min="15088" max="15088" width="18.7109375" style="46" customWidth="1"/>
    <col min="15089" max="15089" width="18.42578125" style="46" customWidth="1"/>
    <col min="15090" max="15091" width="15.42578125" style="46" customWidth="1"/>
    <col min="15092" max="15092" width="18.140625" style="46" customWidth="1"/>
    <col min="15093" max="15093" width="20.42578125" style="46" customWidth="1"/>
    <col min="15094" max="15094" width="18.140625" style="46" customWidth="1"/>
    <col min="15095" max="15095" width="15.42578125" style="46" customWidth="1"/>
    <col min="15096" max="15096" width="20" style="46" customWidth="1"/>
    <col min="15097" max="15097" width="18.140625" style="46" customWidth="1"/>
    <col min="15098" max="15098" width="15.42578125" style="46" customWidth="1"/>
    <col min="15099" max="15099" width="18.7109375" style="46" customWidth="1"/>
    <col min="15100" max="15100" width="15.42578125" style="46" customWidth="1"/>
    <col min="15101" max="15101" width="17.140625" style="46" customWidth="1"/>
    <col min="15102" max="15102" width="19.28515625" style="46" customWidth="1"/>
    <col min="15103" max="15103" width="17.5703125" style="46" customWidth="1"/>
    <col min="15104" max="15104" width="20.7109375" style="46" customWidth="1"/>
    <col min="15105" max="15105" width="21.42578125" style="46" customWidth="1"/>
    <col min="15106" max="15106" width="21" style="46" customWidth="1"/>
    <col min="15107" max="15107" width="16" style="46" customWidth="1"/>
    <col min="15108" max="15108" width="14.5703125" style="46" customWidth="1"/>
    <col min="15109" max="15109" width="74.5703125" style="46" customWidth="1"/>
    <col min="15110" max="15110" width="101.42578125" style="46" customWidth="1"/>
    <col min="15111" max="15305" width="11.42578125" style="46"/>
    <col min="15306" max="15307" width="21.28515625" style="46" customWidth="1"/>
    <col min="15308" max="15308" width="37.140625" style="46" customWidth="1"/>
    <col min="15309" max="15309" width="49.28515625" style="46" customWidth="1"/>
    <col min="15310" max="15310" width="18.5703125" style="46" customWidth="1"/>
    <col min="15311" max="15311" width="62.28515625" style="46" customWidth="1"/>
    <col min="15312" max="15312" width="21.7109375" style="46" customWidth="1"/>
    <col min="15313" max="15313" width="18.42578125" style="46" customWidth="1"/>
    <col min="15314" max="15314" width="63" style="46" customWidth="1"/>
    <col min="15315" max="15315" width="22.28515625" style="46" customWidth="1"/>
    <col min="15316" max="15316" width="21" style="46" customWidth="1"/>
    <col min="15317" max="15320" width="15.85546875" style="46" customWidth="1"/>
    <col min="15321" max="15321" width="26.140625" style="46" customWidth="1"/>
    <col min="15322" max="15333" width="10.7109375" style="46" customWidth="1"/>
    <col min="15334" max="15341" width="0" style="46" hidden="1" customWidth="1"/>
    <col min="15342" max="15343" width="15.42578125" style="46" customWidth="1"/>
    <col min="15344" max="15344" width="18.7109375" style="46" customWidth="1"/>
    <col min="15345" max="15345" width="18.42578125" style="46" customWidth="1"/>
    <col min="15346" max="15347" width="15.42578125" style="46" customWidth="1"/>
    <col min="15348" max="15348" width="18.140625" style="46" customWidth="1"/>
    <col min="15349" max="15349" width="20.42578125" style="46" customWidth="1"/>
    <col min="15350" max="15350" width="18.140625" style="46" customWidth="1"/>
    <col min="15351" max="15351" width="15.42578125" style="46" customWidth="1"/>
    <col min="15352" max="15352" width="20" style="46" customWidth="1"/>
    <col min="15353" max="15353" width="18.140625" style="46" customWidth="1"/>
    <col min="15354" max="15354" width="15.42578125" style="46" customWidth="1"/>
    <col min="15355" max="15355" width="18.7109375" style="46" customWidth="1"/>
    <col min="15356" max="15356" width="15.42578125" style="46" customWidth="1"/>
    <col min="15357" max="15357" width="17.140625" style="46" customWidth="1"/>
    <col min="15358" max="15358" width="19.28515625" style="46" customWidth="1"/>
    <col min="15359" max="15359" width="17.5703125" style="46" customWidth="1"/>
    <col min="15360" max="15360" width="20.7109375" style="46" customWidth="1"/>
    <col min="15361" max="15361" width="21.42578125" style="46" customWidth="1"/>
    <col min="15362" max="15362" width="21" style="46" customWidth="1"/>
    <col min="15363" max="15363" width="16" style="46" customWidth="1"/>
    <col min="15364" max="15364" width="14.5703125" style="46" customWidth="1"/>
    <col min="15365" max="15365" width="74.5703125" style="46" customWidth="1"/>
    <col min="15366" max="15366" width="101.42578125" style="46" customWidth="1"/>
    <col min="15367" max="15561" width="11.42578125" style="46"/>
    <col min="15562" max="15563" width="21.28515625" style="46" customWidth="1"/>
    <col min="15564" max="15564" width="37.140625" style="46" customWidth="1"/>
    <col min="15565" max="15565" width="49.28515625" style="46" customWidth="1"/>
    <col min="15566" max="15566" width="18.5703125" style="46" customWidth="1"/>
    <col min="15567" max="15567" width="62.28515625" style="46" customWidth="1"/>
    <col min="15568" max="15568" width="21.7109375" style="46" customWidth="1"/>
    <col min="15569" max="15569" width="18.42578125" style="46" customWidth="1"/>
    <col min="15570" max="15570" width="63" style="46" customWidth="1"/>
    <col min="15571" max="15571" width="22.28515625" style="46" customWidth="1"/>
    <col min="15572" max="15572" width="21" style="46" customWidth="1"/>
    <col min="15573" max="15576" width="15.85546875" style="46" customWidth="1"/>
    <col min="15577" max="15577" width="26.140625" style="46" customWidth="1"/>
    <col min="15578" max="15589" width="10.7109375" style="46" customWidth="1"/>
    <col min="15590" max="15597" width="0" style="46" hidden="1" customWidth="1"/>
    <col min="15598" max="15599" width="15.42578125" style="46" customWidth="1"/>
    <col min="15600" max="15600" width="18.7109375" style="46" customWidth="1"/>
    <col min="15601" max="15601" width="18.42578125" style="46" customWidth="1"/>
    <col min="15602" max="15603" width="15.42578125" style="46" customWidth="1"/>
    <col min="15604" max="15604" width="18.140625" style="46" customWidth="1"/>
    <col min="15605" max="15605" width="20.42578125" style="46" customWidth="1"/>
    <col min="15606" max="15606" width="18.140625" style="46" customWidth="1"/>
    <col min="15607" max="15607" width="15.42578125" style="46" customWidth="1"/>
    <col min="15608" max="15608" width="20" style="46" customWidth="1"/>
    <col min="15609" max="15609" width="18.140625" style="46" customWidth="1"/>
    <col min="15610" max="15610" width="15.42578125" style="46" customWidth="1"/>
    <col min="15611" max="15611" width="18.7109375" style="46" customWidth="1"/>
    <col min="15612" max="15612" width="15.42578125" style="46" customWidth="1"/>
    <col min="15613" max="15613" width="17.140625" style="46" customWidth="1"/>
    <col min="15614" max="15614" width="19.28515625" style="46" customWidth="1"/>
    <col min="15615" max="15615" width="17.5703125" style="46" customWidth="1"/>
    <col min="15616" max="15616" width="20.7109375" style="46" customWidth="1"/>
    <col min="15617" max="15617" width="21.42578125" style="46" customWidth="1"/>
    <col min="15618" max="15618" width="21" style="46" customWidth="1"/>
    <col min="15619" max="15619" width="16" style="46" customWidth="1"/>
    <col min="15620" max="15620" width="14.5703125" style="46" customWidth="1"/>
    <col min="15621" max="15621" width="74.5703125" style="46" customWidth="1"/>
    <col min="15622" max="15622" width="101.42578125" style="46" customWidth="1"/>
    <col min="15623" max="15817" width="11.42578125" style="46"/>
    <col min="15818" max="15819" width="21.28515625" style="46" customWidth="1"/>
    <col min="15820" max="15820" width="37.140625" style="46" customWidth="1"/>
    <col min="15821" max="15821" width="49.28515625" style="46" customWidth="1"/>
    <col min="15822" max="15822" width="18.5703125" style="46" customWidth="1"/>
    <col min="15823" max="15823" width="62.28515625" style="46" customWidth="1"/>
    <col min="15824" max="15824" width="21.7109375" style="46" customWidth="1"/>
    <col min="15825" max="15825" width="18.42578125" style="46" customWidth="1"/>
    <col min="15826" max="15826" width="63" style="46" customWidth="1"/>
    <col min="15827" max="15827" width="22.28515625" style="46" customWidth="1"/>
    <col min="15828" max="15828" width="21" style="46" customWidth="1"/>
    <col min="15829" max="15832" width="15.85546875" style="46" customWidth="1"/>
    <col min="15833" max="15833" width="26.140625" style="46" customWidth="1"/>
    <col min="15834" max="15845" width="10.7109375" style="46" customWidth="1"/>
    <col min="15846" max="15853" width="0" style="46" hidden="1" customWidth="1"/>
    <col min="15854" max="15855" width="15.42578125" style="46" customWidth="1"/>
    <col min="15856" max="15856" width="18.7109375" style="46" customWidth="1"/>
    <col min="15857" max="15857" width="18.42578125" style="46" customWidth="1"/>
    <col min="15858" max="15859" width="15.42578125" style="46" customWidth="1"/>
    <col min="15860" max="15860" width="18.140625" style="46" customWidth="1"/>
    <col min="15861" max="15861" width="20.42578125" style="46" customWidth="1"/>
    <col min="15862" max="15862" width="18.140625" style="46" customWidth="1"/>
    <col min="15863" max="15863" width="15.42578125" style="46" customWidth="1"/>
    <col min="15864" max="15864" width="20" style="46" customWidth="1"/>
    <col min="15865" max="15865" width="18.140625" style="46" customWidth="1"/>
    <col min="15866" max="15866" width="15.42578125" style="46" customWidth="1"/>
    <col min="15867" max="15867" width="18.7109375" style="46" customWidth="1"/>
    <col min="15868" max="15868" width="15.42578125" style="46" customWidth="1"/>
    <col min="15869" max="15869" width="17.140625" style="46" customWidth="1"/>
    <col min="15870" max="15870" width="19.28515625" style="46" customWidth="1"/>
    <col min="15871" max="15871" width="17.5703125" style="46" customWidth="1"/>
    <col min="15872" max="15872" width="20.7109375" style="46" customWidth="1"/>
    <col min="15873" max="15873" width="21.42578125" style="46" customWidth="1"/>
    <col min="15874" max="15874" width="21" style="46" customWidth="1"/>
    <col min="15875" max="15875" width="16" style="46" customWidth="1"/>
    <col min="15876" max="15876" width="14.5703125" style="46" customWidth="1"/>
    <col min="15877" max="15877" width="74.5703125" style="46" customWidth="1"/>
    <col min="15878" max="15878" width="101.42578125" style="46" customWidth="1"/>
    <col min="15879" max="16073" width="11.42578125" style="46"/>
    <col min="16074" max="16075" width="21.28515625" style="46" customWidth="1"/>
    <col min="16076" max="16076" width="37.140625" style="46" customWidth="1"/>
    <col min="16077" max="16077" width="49.28515625" style="46" customWidth="1"/>
    <col min="16078" max="16078" width="18.5703125" style="46" customWidth="1"/>
    <col min="16079" max="16079" width="62.28515625" style="46" customWidth="1"/>
    <col min="16080" max="16080" width="21.7109375" style="46" customWidth="1"/>
    <col min="16081" max="16081" width="18.42578125" style="46" customWidth="1"/>
    <col min="16082" max="16082" width="63" style="46" customWidth="1"/>
    <col min="16083" max="16083" width="22.28515625" style="46" customWidth="1"/>
    <col min="16084" max="16084" width="21" style="46" customWidth="1"/>
    <col min="16085" max="16088" width="15.85546875" style="46" customWidth="1"/>
    <col min="16089" max="16089" width="26.140625" style="46" customWidth="1"/>
    <col min="16090" max="16101" width="10.7109375" style="46" customWidth="1"/>
    <col min="16102" max="16109" width="0" style="46" hidden="1" customWidth="1"/>
    <col min="16110" max="16111" width="15.42578125" style="46" customWidth="1"/>
    <col min="16112" max="16112" width="18.7109375" style="46" customWidth="1"/>
    <col min="16113" max="16113" width="18.42578125" style="46" customWidth="1"/>
    <col min="16114" max="16115" width="15.42578125" style="46" customWidth="1"/>
    <col min="16116" max="16116" width="18.140625" style="46" customWidth="1"/>
    <col min="16117" max="16117" width="20.42578125" style="46" customWidth="1"/>
    <col min="16118" max="16118" width="18.140625" style="46" customWidth="1"/>
    <col min="16119" max="16119" width="15.42578125" style="46" customWidth="1"/>
    <col min="16120" max="16120" width="20" style="46" customWidth="1"/>
    <col min="16121" max="16121" width="18.140625" style="46" customWidth="1"/>
    <col min="16122" max="16122" width="15.42578125" style="46" customWidth="1"/>
    <col min="16123" max="16123" width="18.7109375" style="46" customWidth="1"/>
    <col min="16124" max="16124" width="15.42578125" style="46" customWidth="1"/>
    <col min="16125" max="16125" width="17.140625" style="46" customWidth="1"/>
    <col min="16126" max="16126" width="19.28515625" style="46" customWidth="1"/>
    <col min="16127" max="16127" width="17.5703125" style="46" customWidth="1"/>
    <col min="16128" max="16128" width="20.7109375" style="46" customWidth="1"/>
    <col min="16129" max="16129" width="21.42578125" style="46" customWidth="1"/>
    <col min="16130" max="16130" width="21" style="46" customWidth="1"/>
    <col min="16131" max="16131" width="16" style="46" customWidth="1"/>
    <col min="16132" max="16132" width="14.5703125" style="46" customWidth="1"/>
    <col min="16133" max="16133" width="74.5703125" style="46" customWidth="1"/>
    <col min="16134" max="16134" width="101.42578125" style="46" customWidth="1"/>
    <col min="16135" max="16384" width="11.42578125" style="46"/>
  </cols>
  <sheetData>
    <row r="1" spans="1:42" ht="69.75" customHeight="1">
      <c r="B1" s="55"/>
      <c r="C1" s="55" t="s">
        <v>143</v>
      </c>
      <c r="D1" s="59"/>
      <c r="E1" s="59"/>
      <c r="F1" s="59"/>
      <c r="G1" s="59"/>
      <c r="H1" s="59"/>
      <c r="I1" s="59"/>
      <c r="J1" s="59"/>
      <c r="K1" s="59"/>
      <c r="L1" s="59"/>
      <c r="M1" s="59"/>
      <c r="N1" s="59"/>
      <c r="O1" s="59"/>
      <c r="P1" s="59"/>
      <c r="Q1" s="59"/>
      <c r="R1" s="59"/>
      <c r="S1" s="84"/>
      <c r="T1" s="59"/>
      <c r="U1" s="59"/>
    </row>
    <row r="2" spans="1:42" ht="69.75" customHeight="1">
      <c r="B2" s="55"/>
      <c r="C2" s="55" t="s">
        <v>144</v>
      </c>
      <c r="D2" s="55"/>
      <c r="E2" s="55"/>
      <c r="F2" s="55"/>
      <c r="G2" s="55"/>
      <c r="H2" s="55"/>
      <c r="I2" s="55"/>
      <c r="J2" s="55"/>
      <c r="K2" s="55"/>
      <c r="L2" s="55"/>
      <c r="M2" s="55"/>
      <c r="N2" s="55"/>
      <c r="O2" s="55"/>
      <c r="P2" s="55"/>
      <c r="Q2" s="55"/>
      <c r="R2" s="55"/>
      <c r="S2" s="84"/>
      <c r="T2" s="55"/>
      <c r="U2" s="55"/>
    </row>
    <row r="3" spans="1:42" ht="18.75" customHeight="1">
      <c r="A3" s="725"/>
      <c r="B3" s="725"/>
      <c r="C3" s="725"/>
      <c r="D3" s="725"/>
      <c r="E3" s="725"/>
      <c r="F3" s="725"/>
      <c r="G3" s="725"/>
      <c r="H3" s="725"/>
      <c r="I3" s="725"/>
      <c r="J3" s="725"/>
      <c r="K3" s="725"/>
      <c r="L3" s="725"/>
      <c r="M3" s="725"/>
      <c r="N3" s="725"/>
      <c r="O3" s="725"/>
      <c r="P3" s="725"/>
      <c r="Q3" s="725"/>
      <c r="R3" s="725"/>
      <c r="S3" s="725"/>
      <c r="T3" s="725"/>
      <c r="U3" s="725"/>
    </row>
    <row r="4" spans="1:42" ht="114.75" customHeight="1">
      <c r="B4" s="60"/>
      <c r="C4" s="60" t="s">
        <v>624</v>
      </c>
      <c r="D4" s="60"/>
      <c r="E4" s="60"/>
      <c r="F4" s="60"/>
      <c r="G4" s="60"/>
      <c r="H4" s="60"/>
      <c r="I4" s="60"/>
      <c r="J4" s="60"/>
      <c r="K4" s="60"/>
      <c r="L4" s="60"/>
      <c r="M4" s="60"/>
      <c r="N4" s="60"/>
      <c r="O4" s="60"/>
      <c r="P4" s="60"/>
      <c r="Q4" s="60"/>
      <c r="R4" s="60"/>
      <c r="S4" s="85"/>
      <c r="T4" s="60"/>
      <c r="U4" s="60"/>
    </row>
    <row r="5" spans="1:42" ht="57.75" customHeight="1">
      <c r="A5" s="726"/>
      <c r="B5" s="727"/>
      <c r="C5" s="727"/>
      <c r="D5" s="727"/>
      <c r="E5" s="727"/>
      <c r="F5" s="727"/>
      <c r="G5" s="727"/>
      <c r="H5" s="727"/>
      <c r="I5" s="727"/>
      <c r="J5" s="727"/>
      <c r="K5" s="727"/>
      <c r="L5" s="727"/>
      <c r="M5" s="727"/>
      <c r="N5" s="727"/>
      <c r="O5" s="727"/>
      <c r="P5" s="727"/>
      <c r="Q5" s="727"/>
      <c r="R5" s="727"/>
      <c r="S5" s="727"/>
      <c r="T5" s="727"/>
      <c r="U5" s="727"/>
    </row>
    <row r="6" spans="1:42" ht="135.75" customHeight="1">
      <c r="A6" s="866" t="s">
        <v>635</v>
      </c>
      <c r="B6" s="866"/>
      <c r="C6" s="742" t="s">
        <v>196</v>
      </c>
      <c r="D6" s="742"/>
      <c r="E6" s="742"/>
      <c r="F6" s="742"/>
      <c r="G6" s="742"/>
      <c r="H6" s="742"/>
      <c r="I6" s="742"/>
      <c r="J6" s="742"/>
      <c r="K6" s="742"/>
      <c r="L6" s="742"/>
      <c r="M6" s="742"/>
      <c r="N6" s="742"/>
      <c r="O6" s="742"/>
      <c r="P6" s="742"/>
      <c r="Q6" s="742"/>
      <c r="R6" s="742"/>
      <c r="S6" s="742"/>
      <c r="T6" s="742"/>
      <c r="U6" s="742"/>
    </row>
    <row r="7" spans="1:42" ht="13.5" customHeight="1">
      <c r="A7" s="66"/>
      <c r="B7" s="66"/>
      <c r="C7" s="67"/>
      <c r="D7" s="25"/>
      <c r="E7" s="58"/>
      <c r="F7" s="58"/>
      <c r="G7" s="58"/>
      <c r="H7" s="58"/>
      <c r="I7" s="1"/>
      <c r="J7" s="1"/>
      <c r="K7" s="1"/>
      <c r="L7" s="1"/>
      <c r="M7" s="1"/>
      <c r="N7" s="1"/>
      <c r="O7" s="1"/>
      <c r="P7" s="1"/>
      <c r="Q7" s="1"/>
      <c r="R7" s="1"/>
      <c r="S7" s="1"/>
      <c r="T7" s="1"/>
      <c r="U7" s="1"/>
    </row>
    <row r="8" spans="1:42" ht="408" customHeight="1">
      <c r="A8" s="928" t="s">
        <v>637</v>
      </c>
      <c r="B8" s="928"/>
      <c r="C8" s="805" t="s">
        <v>660</v>
      </c>
      <c r="D8" s="806"/>
      <c r="E8" s="806"/>
      <c r="F8" s="806"/>
      <c r="G8" s="806"/>
      <c r="H8" s="806"/>
      <c r="I8" s="806"/>
      <c r="J8" s="806"/>
      <c r="K8" s="806"/>
      <c r="L8" s="806"/>
      <c r="M8" s="806"/>
      <c r="N8" s="806"/>
      <c r="O8" s="806"/>
      <c r="P8" s="806"/>
      <c r="Q8" s="806"/>
      <c r="R8" s="806"/>
      <c r="S8" s="806"/>
      <c r="T8" s="806"/>
      <c r="U8" s="807"/>
    </row>
    <row r="9" spans="1:42" ht="408" customHeight="1">
      <c r="A9" s="218"/>
      <c r="B9" s="218"/>
      <c r="C9" s="808" t="s">
        <v>661</v>
      </c>
      <c r="D9" s="809"/>
      <c r="E9" s="809"/>
      <c r="F9" s="809"/>
      <c r="G9" s="809"/>
      <c r="H9" s="809"/>
      <c r="I9" s="809"/>
      <c r="J9" s="809"/>
      <c r="K9" s="809"/>
      <c r="L9" s="809"/>
      <c r="M9" s="809"/>
      <c r="N9" s="809"/>
      <c r="O9" s="809"/>
      <c r="P9" s="809"/>
      <c r="Q9" s="809"/>
      <c r="R9" s="809"/>
      <c r="S9" s="809"/>
      <c r="T9" s="809"/>
      <c r="U9" s="810"/>
    </row>
    <row r="10" spans="1:42" ht="55.5" customHeight="1">
      <c r="A10" s="218"/>
      <c r="B10" s="218"/>
      <c r="C10" s="811" t="s">
        <v>662</v>
      </c>
      <c r="D10" s="812"/>
      <c r="E10" s="812"/>
      <c r="F10" s="812"/>
      <c r="G10" s="812"/>
      <c r="H10" s="812"/>
      <c r="I10" s="812"/>
      <c r="J10" s="812"/>
      <c r="K10" s="812"/>
      <c r="L10" s="812"/>
      <c r="M10" s="812"/>
      <c r="N10" s="812"/>
      <c r="O10" s="812"/>
      <c r="P10" s="812"/>
      <c r="Q10" s="812"/>
      <c r="R10" s="812"/>
      <c r="S10" s="812"/>
      <c r="T10" s="812"/>
      <c r="U10" s="813"/>
    </row>
    <row r="11" spans="1:42" ht="18.75" customHeight="1">
      <c r="A11" s="68"/>
      <c r="B11" s="68"/>
      <c r="C11" s="68"/>
      <c r="D11" s="48"/>
      <c r="E11" s="57"/>
      <c r="F11" s="57"/>
      <c r="G11" s="57"/>
      <c r="H11" s="57"/>
      <c r="I11" s="64"/>
      <c r="J11" s="57"/>
      <c r="K11" s="57"/>
      <c r="L11" s="57"/>
      <c r="M11" s="57"/>
      <c r="N11" s="57"/>
      <c r="O11" s="57"/>
      <c r="P11" s="57"/>
      <c r="Q11" s="57"/>
      <c r="R11" s="57"/>
      <c r="S11" s="57"/>
      <c r="T11" s="57"/>
      <c r="U11" s="57"/>
    </row>
    <row r="12" spans="1:42" ht="21.75" customHeight="1">
      <c r="A12" s="2"/>
      <c r="B12" s="2"/>
      <c r="C12" s="2"/>
      <c r="D12" s="2"/>
      <c r="E12" s="14"/>
      <c r="F12" s="14"/>
      <c r="G12" s="14"/>
      <c r="H12" s="14"/>
      <c r="I12" s="14"/>
      <c r="J12" s="14"/>
      <c r="K12" s="14"/>
      <c r="L12" s="14"/>
      <c r="M12" s="14"/>
      <c r="N12" s="14"/>
      <c r="O12" s="14"/>
      <c r="P12" s="14"/>
      <c r="Q12" s="14"/>
      <c r="R12" s="14"/>
      <c r="S12" s="86"/>
      <c r="T12" s="14"/>
      <c r="U12" s="14"/>
    </row>
    <row r="13" spans="1:42" ht="95.25" customHeight="1">
      <c r="A13" s="761" t="s">
        <v>145</v>
      </c>
      <c r="B13" s="761"/>
      <c r="C13" s="761"/>
      <c r="D13" s="761"/>
      <c r="E13" s="761"/>
      <c r="F13" s="761"/>
      <c r="G13" s="761"/>
      <c r="H13" s="761"/>
      <c r="I13" s="761"/>
      <c r="J13" s="761"/>
      <c r="K13" s="761"/>
      <c r="L13" s="761"/>
      <c r="M13" s="761"/>
      <c r="N13" s="761"/>
      <c r="O13" s="761"/>
      <c r="P13" s="761"/>
      <c r="Q13" s="761"/>
      <c r="R13" s="761"/>
      <c r="S13" s="761"/>
      <c r="T13" s="761"/>
      <c r="U13" s="761"/>
      <c r="V13" s="761"/>
      <c r="W13" s="761"/>
      <c r="X13" s="761"/>
      <c r="Y13" s="761"/>
      <c r="AA13" s="650" t="s">
        <v>714</v>
      </c>
      <c r="AB13" s="651"/>
      <c r="AC13" s="651"/>
      <c r="AD13" s="651"/>
      <c r="AE13" s="651"/>
      <c r="AF13" s="651"/>
      <c r="AG13" s="651"/>
      <c r="AH13" s="651"/>
      <c r="AI13" s="651"/>
      <c r="AJ13" s="651"/>
      <c r="AK13" s="651"/>
      <c r="AL13" s="651"/>
      <c r="AM13" s="651"/>
      <c r="AN13" s="651"/>
      <c r="AO13" s="651"/>
      <c r="AP13" s="652"/>
    </row>
    <row r="14" spans="1:42">
      <c r="A14" s="3"/>
      <c r="B14" s="3"/>
      <c r="C14" s="3"/>
      <c r="D14" s="3"/>
      <c r="E14" s="3"/>
      <c r="F14" s="3"/>
      <c r="G14" s="3"/>
      <c r="H14" s="3"/>
      <c r="I14" s="3"/>
      <c r="J14" s="3"/>
      <c r="K14" s="3"/>
      <c r="L14" s="3"/>
      <c r="M14" s="3"/>
      <c r="N14" s="3"/>
      <c r="O14" s="3"/>
      <c r="P14" s="3"/>
      <c r="Q14" s="3"/>
      <c r="R14" s="3"/>
      <c r="S14" s="3"/>
      <c r="T14" s="4"/>
      <c r="U14" s="4"/>
    </row>
    <row r="15" spans="1:42" s="63" customFormat="1" ht="99" customHeight="1">
      <c r="A15" s="765" t="s">
        <v>1</v>
      </c>
      <c r="B15" s="765"/>
      <c r="C15" s="765"/>
      <c r="D15" s="765" t="s">
        <v>2</v>
      </c>
      <c r="E15" s="765"/>
      <c r="F15" s="765" t="s">
        <v>3</v>
      </c>
      <c r="G15" s="765"/>
      <c r="H15" s="765"/>
      <c r="I15" s="765" t="s">
        <v>4</v>
      </c>
      <c r="J15" s="766" t="s">
        <v>5</v>
      </c>
      <c r="K15" s="767"/>
      <c r="L15" s="767"/>
      <c r="M15" s="767"/>
      <c r="N15" s="767"/>
      <c r="O15" s="768"/>
      <c r="P15" s="738" t="s">
        <v>6</v>
      </c>
      <c r="Q15" s="738"/>
      <c r="R15" s="738"/>
      <c r="S15" s="738"/>
      <c r="T15" s="815" t="s">
        <v>7</v>
      </c>
      <c r="U15" s="929" t="s">
        <v>8</v>
      </c>
      <c r="V15" s="634">
        <v>2019</v>
      </c>
      <c r="W15" s="634"/>
      <c r="X15" s="634"/>
      <c r="Y15" s="634"/>
      <c r="AA15" s="634" t="s">
        <v>713</v>
      </c>
      <c r="AB15" s="634"/>
      <c r="AC15" s="634"/>
      <c r="AD15" s="634"/>
      <c r="AE15" s="634" t="s">
        <v>715</v>
      </c>
      <c r="AF15" s="634"/>
      <c r="AG15" s="634"/>
      <c r="AH15" s="634"/>
      <c r="AI15" s="634" t="s">
        <v>716</v>
      </c>
      <c r="AJ15" s="634"/>
      <c r="AK15" s="634"/>
      <c r="AL15" s="634"/>
      <c r="AM15" s="634" t="s">
        <v>717</v>
      </c>
      <c r="AN15" s="634"/>
      <c r="AO15" s="634"/>
      <c r="AP15" s="634"/>
    </row>
    <row r="16" spans="1:42" s="63" customFormat="1" ht="99" customHeight="1">
      <c r="A16" s="765"/>
      <c r="B16" s="765"/>
      <c r="C16" s="765"/>
      <c r="D16" s="765"/>
      <c r="E16" s="765"/>
      <c r="F16" s="765"/>
      <c r="G16" s="765"/>
      <c r="H16" s="765"/>
      <c r="I16" s="765"/>
      <c r="J16" s="769"/>
      <c r="K16" s="770"/>
      <c r="L16" s="770"/>
      <c r="M16" s="770"/>
      <c r="N16" s="770"/>
      <c r="O16" s="771"/>
      <c r="P16" s="738"/>
      <c r="Q16" s="738"/>
      <c r="R16" s="738"/>
      <c r="S16" s="738"/>
      <c r="T16" s="816"/>
      <c r="U16" s="930"/>
      <c r="V16" s="172" t="s">
        <v>11</v>
      </c>
      <c r="W16" s="172" t="s">
        <v>12</v>
      </c>
      <c r="X16" s="173" t="s">
        <v>9</v>
      </c>
      <c r="Y16" s="174" t="s">
        <v>10</v>
      </c>
      <c r="AA16" s="224" t="s">
        <v>13</v>
      </c>
      <c r="AB16" s="224" t="s">
        <v>14</v>
      </c>
      <c r="AC16" s="173" t="s">
        <v>9</v>
      </c>
      <c r="AD16" s="174" t="s">
        <v>10</v>
      </c>
      <c r="AE16" s="224" t="s">
        <v>13</v>
      </c>
      <c r="AF16" s="224" t="s">
        <v>14</v>
      </c>
      <c r="AG16" s="173" t="s">
        <v>9</v>
      </c>
      <c r="AH16" s="174" t="s">
        <v>10</v>
      </c>
      <c r="AI16" s="224" t="s">
        <v>13</v>
      </c>
      <c r="AJ16" s="224" t="s">
        <v>14</v>
      </c>
      <c r="AK16" s="173" t="s">
        <v>9</v>
      </c>
      <c r="AL16" s="174" t="s">
        <v>10</v>
      </c>
      <c r="AM16" s="224" t="s">
        <v>13</v>
      </c>
      <c r="AN16" s="224" t="s">
        <v>14</v>
      </c>
      <c r="AO16" s="173" t="s">
        <v>9</v>
      </c>
      <c r="AP16" s="174" t="s">
        <v>10</v>
      </c>
    </row>
    <row r="17" spans="1:42" ht="190.5" customHeight="1">
      <c r="A17" s="762" t="s">
        <v>46</v>
      </c>
      <c r="B17" s="730"/>
      <c r="C17" s="731"/>
      <c r="D17" s="762" t="s">
        <v>161</v>
      </c>
      <c r="E17" s="731"/>
      <c r="F17" s="931" t="s">
        <v>162</v>
      </c>
      <c r="G17" s="932"/>
      <c r="H17" s="933"/>
      <c r="I17" s="283" t="s">
        <v>50</v>
      </c>
      <c r="J17" s="774" t="s">
        <v>164</v>
      </c>
      <c r="K17" s="775"/>
      <c r="L17" s="775"/>
      <c r="M17" s="775"/>
      <c r="N17" s="775"/>
      <c r="O17" s="776"/>
      <c r="P17" s="772" t="s">
        <v>167</v>
      </c>
      <c r="Q17" s="684"/>
      <c r="R17" s="684"/>
      <c r="S17" s="685"/>
      <c r="T17" s="81" t="s">
        <v>52</v>
      </c>
      <c r="U17" s="98">
        <v>4</v>
      </c>
      <c r="V17" s="285">
        <v>1</v>
      </c>
      <c r="W17" s="285">
        <v>0</v>
      </c>
      <c r="X17" s="286">
        <v>0</v>
      </c>
      <c r="Y17" s="287">
        <f>X17</f>
        <v>0</v>
      </c>
      <c r="AA17" s="285">
        <v>0</v>
      </c>
      <c r="AB17" s="285">
        <v>0</v>
      </c>
      <c r="AC17" s="286">
        <v>0</v>
      </c>
      <c r="AD17" s="287">
        <f>AC17</f>
        <v>0</v>
      </c>
      <c r="AE17" s="285">
        <v>0</v>
      </c>
      <c r="AF17" s="285">
        <v>0</v>
      </c>
      <c r="AG17" s="286">
        <v>0</v>
      </c>
      <c r="AH17" s="287">
        <f>AG17</f>
        <v>0</v>
      </c>
      <c r="AI17" s="285">
        <v>0</v>
      </c>
      <c r="AJ17" s="285">
        <v>0</v>
      </c>
      <c r="AK17" s="286">
        <v>0</v>
      </c>
      <c r="AL17" s="287">
        <f>AK17</f>
        <v>0</v>
      </c>
      <c r="AM17" s="285">
        <f>+V17</f>
        <v>1</v>
      </c>
      <c r="AN17" s="285">
        <v>0</v>
      </c>
      <c r="AO17" s="286">
        <v>0</v>
      </c>
      <c r="AP17" s="287">
        <f>AO17</f>
        <v>0</v>
      </c>
    </row>
    <row r="18" spans="1:42" ht="98.25" customHeight="1">
      <c r="A18" s="763"/>
      <c r="B18" s="732"/>
      <c r="C18" s="733"/>
      <c r="D18" s="763"/>
      <c r="E18" s="733"/>
      <c r="F18" s="934"/>
      <c r="G18" s="935"/>
      <c r="H18" s="936"/>
      <c r="I18" s="914" t="s">
        <v>13</v>
      </c>
      <c r="J18" s="762" t="s">
        <v>163</v>
      </c>
      <c r="K18" s="730"/>
      <c r="L18" s="730"/>
      <c r="M18" s="730"/>
      <c r="N18" s="730"/>
      <c r="O18" s="731"/>
      <c r="P18" s="915" t="s">
        <v>166</v>
      </c>
      <c r="Q18" s="916"/>
      <c r="R18" s="916"/>
      <c r="S18" s="917"/>
      <c r="T18" s="921" t="s">
        <v>52</v>
      </c>
      <c r="U18" s="923">
        <v>1</v>
      </c>
      <c r="V18" s="817">
        <f>'Dirección G. Corporativa'!V22</f>
        <v>1</v>
      </c>
      <c r="W18" s="817">
        <f>'Dirección G. Corporativa'!W22</f>
        <v>0.49</v>
      </c>
      <c r="X18" s="904">
        <f>W18/V18</f>
        <v>0.49</v>
      </c>
      <c r="Y18" s="913">
        <f>X18</f>
        <v>0.49</v>
      </c>
      <c r="AA18" s="896">
        <f>'Dirección G. Corporativa'!AA22</f>
        <v>1</v>
      </c>
      <c r="AB18" s="896">
        <f>'Dirección G. Corporativa'!AB22</f>
        <v>0.23499999999999999</v>
      </c>
      <c r="AC18" s="904">
        <f>AB18/AA18</f>
        <v>0.23499999999999999</v>
      </c>
      <c r="AD18" s="900">
        <f t="shared" ref="AD18" si="0">AC18</f>
        <v>0.23499999999999999</v>
      </c>
      <c r="AE18" s="896">
        <f>'Dirección G. Corporativa'!AE22</f>
        <v>1</v>
      </c>
      <c r="AF18" s="896">
        <f>'Dirección G. Corporativa'!AF22</f>
        <v>0.49</v>
      </c>
      <c r="AG18" s="904">
        <f>AF18/AE18</f>
        <v>0.49</v>
      </c>
      <c r="AH18" s="900">
        <f t="shared" ref="AH18" si="1">AG18</f>
        <v>0.49</v>
      </c>
      <c r="AI18" s="896">
        <f>'Dirección G. Corporativa'!AI22</f>
        <v>0</v>
      </c>
      <c r="AJ18" s="896">
        <f>'Dirección G. Corporativa'!AJ22</f>
        <v>0</v>
      </c>
      <c r="AK18" s="898">
        <v>0</v>
      </c>
      <c r="AL18" s="900">
        <f t="shared" ref="AL18" si="2">AK18</f>
        <v>0</v>
      </c>
      <c r="AM18" s="896">
        <f>'Dirección G. Corporativa'!AM22</f>
        <v>1</v>
      </c>
      <c r="AN18" s="896">
        <f>'Dirección G. Corporativa'!AN22</f>
        <v>0</v>
      </c>
      <c r="AO18" s="898">
        <v>0</v>
      </c>
      <c r="AP18" s="900">
        <f t="shared" ref="AP18" si="3">AO18</f>
        <v>0</v>
      </c>
    </row>
    <row r="19" spans="1:42" ht="168.75" customHeight="1">
      <c r="A19" s="764"/>
      <c r="B19" s="734"/>
      <c r="C19" s="735"/>
      <c r="D19" s="764"/>
      <c r="E19" s="735"/>
      <c r="F19" s="937"/>
      <c r="G19" s="938"/>
      <c r="H19" s="939"/>
      <c r="I19" s="914"/>
      <c r="J19" s="764"/>
      <c r="K19" s="734"/>
      <c r="L19" s="734"/>
      <c r="M19" s="734"/>
      <c r="N19" s="734"/>
      <c r="O19" s="735"/>
      <c r="P19" s="918"/>
      <c r="Q19" s="919"/>
      <c r="R19" s="919"/>
      <c r="S19" s="920"/>
      <c r="T19" s="922"/>
      <c r="U19" s="924"/>
      <c r="V19" s="893"/>
      <c r="W19" s="893"/>
      <c r="X19" s="904"/>
      <c r="Y19" s="913"/>
      <c r="AA19" s="897"/>
      <c r="AB19" s="897"/>
      <c r="AC19" s="904"/>
      <c r="AD19" s="901"/>
      <c r="AE19" s="897"/>
      <c r="AF19" s="897"/>
      <c r="AG19" s="904"/>
      <c r="AH19" s="901"/>
      <c r="AI19" s="897"/>
      <c r="AJ19" s="897"/>
      <c r="AK19" s="899"/>
      <c r="AL19" s="901"/>
      <c r="AM19" s="897"/>
      <c r="AN19" s="897"/>
      <c r="AO19" s="899"/>
      <c r="AP19" s="901"/>
    </row>
    <row r="20" spans="1:42" ht="12.75" customHeight="1">
      <c r="A20" s="2"/>
      <c r="B20" s="2"/>
      <c r="C20" s="2"/>
      <c r="D20" s="2"/>
      <c r="E20" s="14"/>
      <c r="F20" s="14"/>
      <c r="G20" s="14"/>
      <c r="H20" s="14"/>
      <c r="I20" s="14"/>
      <c r="J20" s="14"/>
      <c r="K20" s="14"/>
      <c r="L20" s="14"/>
      <c r="M20" s="14"/>
      <c r="N20" s="14"/>
      <c r="O20" s="14"/>
      <c r="P20" s="14"/>
      <c r="Q20" s="14"/>
      <c r="R20" s="14"/>
      <c r="S20" s="86"/>
      <c r="T20" s="14"/>
      <c r="U20" s="14"/>
    </row>
    <row r="21" spans="1:42" ht="12.75" customHeight="1">
      <c r="A21" s="2"/>
      <c r="B21" s="2"/>
      <c r="C21" s="2"/>
      <c r="D21" s="2"/>
      <c r="E21" s="14"/>
      <c r="F21" s="14"/>
      <c r="G21" s="14"/>
      <c r="H21" s="14"/>
      <c r="I21" s="14"/>
      <c r="J21" s="14"/>
      <c r="K21" s="14"/>
      <c r="L21" s="14"/>
      <c r="M21" s="14"/>
      <c r="N21" s="14"/>
      <c r="O21" s="14"/>
      <c r="P21" s="14"/>
      <c r="Q21" s="14"/>
      <c r="R21" s="14"/>
      <c r="S21" s="86"/>
      <c r="T21" s="14"/>
      <c r="U21" s="14"/>
    </row>
    <row r="22" spans="1:42" ht="95.25" customHeight="1">
      <c r="A22" s="814" t="s">
        <v>146</v>
      </c>
      <c r="B22" s="814"/>
      <c r="C22" s="814"/>
      <c r="D22" s="814"/>
      <c r="E22" s="814"/>
      <c r="F22" s="814"/>
      <c r="G22" s="814"/>
      <c r="H22" s="814"/>
      <c r="I22" s="814"/>
      <c r="J22" s="814"/>
      <c r="K22" s="814"/>
      <c r="L22" s="814"/>
      <c r="M22" s="814"/>
      <c r="N22" s="814"/>
      <c r="O22" s="814"/>
      <c r="P22" s="814"/>
      <c r="Q22" s="814"/>
      <c r="R22" s="814"/>
      <c r="S22" s="814"/>
      <c r="T22" s="814"/>
      <c r="U22" s="814"/>
      <c r="V22" s="814"/>
      <c r="W22" s="814"/>
      <c r="X22" s="814"/>
      <c r="Y22" s="814"/>
      <c r="AA22" s="650" t="s">
        <v>714</v>
      </c>
      <c r="AB22" s="651"/>
      <c r="AC22" s="651"/>
      <c r="AD22" s="651"/>
      <c r="AE22" s="651"/>
      <c r="AF22" s="651"/>
      <c r="AG22" s="651"/>
      <c r="AH22" s="651"/>
      <c r="AI22" s="651"/>
      <c r="AJ22" s="651"/>
      <c r="AK22" s="651"/>
      <c r="AL22" s="651"/>
      <c r="AM22" s="651"/>
      <c r="AN22" s="651"/>
      <c r="AO22" s="651"/>
      <c r="AP22" s="652"/>
    </row>
    <row r="23" spans="1:42">
      <c r="A23" s="40"/>
      <c r="B23" s="40"/>
      <c r="C23" s="40"/>
      <c r="D23" s="40"/>
      <c r="E23" s="40"/>
      <c r="F23" s="40"/>
      <c r="G23" s="40"/>
      <c r="H23" s="40"/>
      <c r="I23" s="40"/>
      <c r="J23" s="40"/>
      <c r="K23" s="40"/>
      <c r="L23" s="40"/>
      <c r="M23" s="40"/>
      <c r="N23" s="40"/>
      <c r="O23" s="40"/>
      <c r="P23" s="40"/>
      <c r="Q23" s="40"/>
      <c r="R23" s="40"/>
      <c r="S23" s="87"/>
      <c r="T23" s="40"/>
      <c r="U23" s="40"/>
    </row>
    <row r="24" spans="1:42" s="73" customFormat="1" ht="84" customHeight="1">
      <c r="A24" s="765" t="s">
        <v>15</v>
      </c>
      <c r="B24" s="765"/>
      <c r="C24" s="765"/>
      <c r="D24" s="765"/>
      <c r="E24" s="765"/>
      <c r="F24" s="765"/>
      <c r="G24" s="765"/>
      <c r="H24" s="765"/>
      <c r="I24" s="785" t="s">
        <v>16</v>
      </c>
      <c r="J24" s="785"/>
      <c r="K24" s="785"/>
      <c r="L24" s="785"/>
      <c r="M24" s="785"/>
      <c r="N24" s="785"/>
      <c r="O24" s="765" t="s">
        <v>17</v>
      </c>
      <c r="P24" s="710" t="s">
        <v>18</v>
      </c>
      <c r="Q24" s="711"/>
      <c r="R24" s="712"/>
      <c r="S24" s="753" t="s">
        <v>152</v>
      </c>
      <c r="T24" s="815" t="s">
        <v>7</v>
      </c>
      <c r="U24" s="925" t="s">
        <v>640</v>
      </c>
      <c r="V24" s="634">
        <v>2019</v>
      </c>
      <c r="W24" s="634"/>
      <c r="X24" s="634"/>
      <c r="Y24" s="634"/>
      <c r="AA24" s="634" t="s">
        <v>713</v>
      </c>
      <c r="AB24" s="634"/>
      <c r="AC24" s="634"/>
      <c r="AD24" s="634"/>
      <c r="AE24" s="634" t="s">
        <v>715</v>
      </c>
      <c r="AF24" s="634"/>
      <c r="AG24" s="634"/>
      <c r="AH24" s="634"/>
      <c r="AI24" s="634" t="s">
        <v>716</v>
      </c>
      <c r="AJ24" s="634"/>
      <c r="AK24" s="634"/>
      <c r="AL24" s="634"/>
      <c r="AM24" s="634" t="s">
        <v>717</v>
      </c>
      <c r="AN24" s="634"/>
      <c r="AO24" s="634"/>
      <c r="AP24" s="634"/>
    </row>
    <row r="25" spans="1:42" s="73" customFormat="1" ht="84" customHeight="1">
      <c r="A25" s="765"/>
      <c r="B25" s="765"/>
      <c r="C25" s="765"/>
      <c r="D25" s="765"/>
      <c r="E25" s="765"/>
      <c r="F25" s="765"/>
      <c r="G25" s="765"/>
      <c r="H25" s="765"/>
      <c r="I25" s="785"/>
      <c r="J25" s="785"/>
      <c r="K25" s="785"/>
      <c r="L25" s="785"/>
      <c r="M25" s="785"/>
      <c r="N25" s="785"/>
      <c r="O25" s="765"/>
      <c r="P25" s="713"/>
      <c r="Q25" s="714"/>
      <c r="R25" s="715"/>
      <c r="S25" s="754"/>
      <c r="T25" s="816"/>
      <c r="U25" s="926"/>
      <c r="V25" s="172" t="s">
        <v>11</v>
      </c>
      <c r="W25" s="172" t="s">
        <v>12</v>
      </c>
      <c r="X25" s="173" t="s">
        <v>9</v>
      </c>
      <c r="Y25" s="174" t="s">
        <v>10</v>
      </c>
      <c r="AA25" s="224" t="s">
        <v>13</v>
      </c>
      <c r="AB25" s="224" t="s">
        <v>14</v>
      </c>
      <c r="AC25" s="173" t="s">
        <v>9</v>
      </c>
      <c r="AD25" s="174" t="s">
        <v>10</v>
      </c>
      <c r="AE25" s="224" t="s">
        <v>13</v>
      </c>
      <c r="AF25" s="224" t="s">
        <v>14</v>
      </c>
      <c r="AG25" s="173" t="s">
        <v>9</v>
      </c>
      <c r="AH25" s="174" t="s">
        <v>10</v>
      </c>
      <c r="AI25" s="224" t="s">
        <v>13</v>
      </c>
      <c r="AJ25" s="224" t="s">
        <v>14</v>
      </c>
      <c r="AK25" s="173" t="s">
        <v>9</v>
      </c>
      <c r="AL25" s="174" t="s">
        <v>10</v>
      </c>
      <c r="AM25" s="224" t="s">
        <v>13</v>
      </c>
      <c r="AN25" s="224" t="s">
        <v>14</v>
      </c>
      <c r="AO25" s="173" t="s">
        <v>9</v>
      </c>
      <c r="AP25" s="174" t="s">
        <v>10</v>
      </c>
    </row>
    <row r="26" spans="1:42" ht="292.5" customHeight="1">
      <c r="A26" s="793" t="s">
        <v>55</v>
      </c>
      <c r="B26" s="793"/>
      <c r="C26" s="793"/>
      <c r="D26" s="793"/>
      <c r="E26" s="793"/>
      <c r="F26" s="793"/>
      <c r="G26" s="793"/>
      <c r="H26" s="793"/>
      <c r="I26" s="793" t="s">
        <v>56</v>
      </c>
      <c r="J26" s="793"/>
      <c r="K26" s="793"/>
      <c r="L26" s="793"/>
      <c r="M26" s="793"/>
      <c r="N26" s="793"/>
      <c r="O26" s="80">
        <v>123</v>
      </c>
      <c r="P26" s="910" t="s">
        <v>57</v>
      </c>
      <c r="Q26" s="911"/>
      <c r="R26" s="912"/>
      <c r="S26" s="88" t="s">
        <v>153</v>
      </c>
      <c r="T26" s="81" t="s">
        <v>58</v>
      </c>
      <c r="U26" s="23">
        <f>'Dirección G. Corporativa'!U22</f>
        <v>1</v>
      </c>
      <c r="V26" s="435">
        <f>'Dirección G. Corporativa'!V30</f>
        <v>100</v>
      </c>
      <c r="W26" s="435">
        <f>'Dirección G. Corporativa'!W30</f>
        <v>45.44</v>
      </c>
      <c r="X26" s="444">
        <f>W26/V26</f>
        <v>0.45439999999999997</v>
      </c>
      <c r="Y26" s="287">
        <f>X26</f>
        <v>0.45439999999999997</v>
      </c>
      <c r="AA26" s="439">
        <f>V26</f>
        <v>100</v>
      </c>
      <c r="AB26" s="439">
        <f>W26</f>
        <v>45.44</v>
      </c>
      <c r="AC26" s="444">
        <f>AB26/AA26</f>
        <v>0.45439999999999997</v>
      </c>
      <c r="AD26" s="287">
        <f>AC26</f>
        <v>0.45439999999999997</v>
      </c>
      <c r="AE26" s="285">
        <v>0</v>
      </c>
      <c r="AF26" s="285">
        <v>0</v>
      </c>
      <c r="AG26" s="286">
        <v>0</v>
      </c>
      <c r="AH26" s="287">
        <f>AG26</f>
        <v>0</v>
      </c>
      <c r="AI26" s="285">
        <v>0</v>
      </c>
      <c r="AJ26" s="285">
        <v>0</v>
      </c>
      <c r="AK26" s="286">
        <v>0</v>
      </c>
      <c r="AL26" s="287">
        <f>AK26</f>
        <v>0</v>
      </c>
      <c r="AM26" s="318">
        <f>+V26</f>
        <v>100</v>
      </c>
      <c r="AN26" s="285">
        <v>0</v>
      </c>
      <c r="AO26" s="286">
        <v>0</v>
      </c>
      <c r="AP26" s="287">
        <f>AO26</f>
        <v>0</v>
      </c>
    </row>
    <row r="27" spans="1:42" ht="12.75" customHeight="1">
      <c r="A27" s="2"/>
      <c r="B27" s="2"/>
      <c r="C27" s="2"/>
      <c r="D27" s="2"/>
      <c r="E27" s="14"/>
      <c r="F27" s="14"/>
      <c r="G27" s="14"/>
      <c r="H27" s="14"/>
      <c r="I27" s="14"/>
      <c r="J27" s="14"/>
      <c r="K27" s="14"/>
      <c r="L27" s="14"/>
      <c r="M27" s="14"/>
      <c r="N27" s="14"/>
      <c r="O27" s="14"/>
      <c r="P27" s="14"/>
      <c r="Q27" s="14"/>
      <c r="R27" s="14"/>
      <c r="S27" s="86"/>
      <c r="T27" s="14"/>
      <c r="U27" s="14"/>
    </row>
    <row r="28" spans="1:42" ht="12.75" customHeight="1">
      <c r="A28" s="2"/>
      <c r="B28" s="2"/>
      <c r="C28" s="2"/>
      <c r="D28" s="2"/>
      <c r="E28" s="14"/>
      <c r="F28" s="14"/>
      <c r="G28" s="14"/>
      <c r="H28" s="14"/>
      <c r="I28" s="14"/>
      <c r="J28" s="14"/>
      <c r="K28" s="14"/>
      <c r="L28" s="14"/>
      <c r="M28" s="14"/>
      <c r="N28" s="14"/>
      <c r="O28" s="14"/>
      <c r="P28" s="14"/>
      <c r="Q28" s="14"/>
      <c r="R28" s="14"/>
      <c r="S28" s="86"/>
      <c r="T28" s="14"/>
      <c r="U28" s="14"/>
    </row>
    <row r="29" spans="1:42" ht="91.5" customHeight="1">
      <c r="A29" s="638" t="s">
        <v>148</v>
      </c>
      <c r="B29" s="638"/>
      <c r="C29" s="638"/>
      <c r="D29" s="638"/>
      <c r="E29" s="638"/>
      <c r="F29" s="638"/>
      <c r="G29" s="638"/>
      <c r="H29" s="638"/>
      <c r="I29" s="638"/>
      <c r="J29" s="638"/>
      <c r="K29" s="638"/>
      <c r="L29" s="638"/>
      <c r="M29" s="638"/>
      <c r="N29" s="638"/>
      <c r="O29" s="638"/>
      <c r="P29" s="638"/>
      <c r="Q29" s="638"/>
      <c r="R29" s="638"/>
      <c r="S29" s="638"/>
      <c r="T29" s="638"/>
      <c r="U29" s="638"/>
      <c r="V29" s="638"/>
      <c r="W29" s="638"/>
      <c r="X29" s="638"/>
      <c r="Y29" s="638"/>
    </row>
    <row r="30" spans="1:42" s="15" customFormat="1" ht="12" customHeight="1">
      <c r="A30" s="5"/>
      <c r="B30" s="5"/>
      <c r="C30" s="5"/>
      <c r="D30" s="5"/>
      <c r="E30" s="5"/>
      <c r="F30" s="5"/>
      <c r="G30" s="5"/>
      <c r="H30" s="5"/>
      <c r="I30" s="5"/>
      <c r="J30" s="5"/>
      <c r="K30" s="5"/>
      <c r="L30" s="5"/>
      <c r="M30" s="5"/>
      <c r="N30" s="5"/>
      <c r="O30" s="5"/>
      <c r="P30" s="5"/>
      <c r="Q30" s="5"/>
      <c r="R30" s="5"/>
      <c r="S30" s="5"/>
      <c r="T30" s="5"/>
      <c r="U30" s="5"/>
    </row>
    <row r="31" spans="1:42" s="15" customFormat="1" ht="107.25" customHeight="1">
      <c r="A31" s="792" t="s">
        <v>59</v>
      </c>
      <c r="B31" s="792"/>
      <c r="C31" s="791" t="s">
        <v>60</v>
      </c>
      <c r="D31" s="791"/>
      <c r="E31" s="791"/>
      <c r="F31" s="791"/>
      <c r="G31" s="791"/>
      <c r="H31" s="791"/>
      <c r="I31" s="791"/>
      <c r="J31" s="791"/>
      <c r="K31" s="791"/>
      <c r="L31" s="791"/>
      <c r="M31" s="791"/>
      <c r="N31" s="791"/>
      <c r="O31" s="791"/>
      <c r="P31" s="791"/>
      <c r="Q31" s="791"/>
      <c r="R31" s="791"/>
      <c r="S31" s="791"/>
      <c r="T31" s="791"/>
      <c r="U31" s="791"/>
      <c r="V31" s="791"/>
      <c r="W31" s="791"/>
      <c r="X31" s="791"/>
      <c r="Y31" s="791"/>
    </row>
    <row r="32" spans="1:42" s="15" customFormat="1" ht="109.5" customHeight="1">
      <c r="A32" s="792" t="s">
        <v>19</v>
      </c>
      <c r="B32" s="792"/>
      <c r="C32" s="791" t="s">
        <v>61</v>
      </c>
      <c r="D32" s="791"/>
      <c r="E32" s="791"/>
      <c r="F32" s="791"/>
      <c r="G32" s="791"/>
      <c r="H32" s="791"/>
      <c r="I32" s="791"/>
      <c r="J32" s="791"/>
      <c r="K32" s="791"/>
      <c r="L32" s="791"/>
      <c r="M32" s="791"/>
      <c r="N32" s="791"/>
      <c r="O32" s="791"/>
      <c r="P32" s="791"/>
      <c r="Q32" s="791"/>
      <c r="R32" s="791"/>
      <c r="S32" s="791"/>
      <c r="T32" s="791"/>
      <c r="U32" s="791"/>
      <c r="V32" s="791"/>
      <c r="W32" s="791"/>
      <c r="X32" s="791"/>
      <c r="Y32" s="791"/>
    </row>
    <row r="33" spans="1:16134" s="15" customFormat="1" ht="159.75" customHeight="1">
      <c r="A33" s="792" t="s">
        <v>62</v>
      </c>
      <c r="B33" s="792"/>
      <c r="C33" s="791" t="s">
        <v>63</v>
      </c>
      <c r="D33" s="791"/>
      <c r="E33" s="791"/>
      <c r="F33" s="791"/>
      <c r="G33" s="791"/>
      <c r="H33" s="791"/>
      <c r="I33" s="791"/>
      <c r="J33" s="791"/>
      <c r="K33" s="791"/>
      <c r="L33" s="791"/>
      <c r="M33" s="791"/>
      <c r="N33" s="791"/>
      <c r="O33" s="791"/>
      <c r="P33" s="791"/>
      <c r="Q33" s="791"/>
      <c r="R33" s="791"/>
      <c r="S33" s="791"/>
      <c r="T33" s="791"/>
      <c r="U33" s="791"/>
      <c r="V33" s="791"/>
      <c r="W33" s="791"/>
      <c r="X33" s="791"/>
      <c r="Y33" s="791"/>
      <c r="AA33" s="650" t="s">
        <v>714</v>
      </c>
      <c r="AB33" s="651"/>
      <c r="AC33" s="651"/>
      <c r="AD33" s="651"/>
      <c r="AE33" s="651"/>
      <c r="AF33" s="651"/>
      <c r="AG33" s="651"/>
      <c r="AH33" s="651"/>
      <c r="AI33" s="651"/>
      <c r="AJ33" s="651"/>
      <c r="AK33" s="651"/>
      <c r="AL33" s="651"/>
      <c r="AM33" s="651"/>
      <c r="AN33" s="651"/>
      <c r="AO33" s="651"/>
      <c r="AP33" s="652"/>
    </row>
    <row r="34" spans="1:16134" s="15" customFormat="1" ht="17.25" customHeight="1">
      <c r="A34" s="5"/>
      <c r="B34" s="5"/>
      <c r="C34" s="5"/>
      <c r="D34" s="5"/>
      <c r="E34" s="5"/>
      <c r="F34" s="5"/>
      <c r="G34" s="5"/>
      <c r="H34" s="5"/>
      <c r="I34" s="5"/>
      <c r="J34" s="5"/>
      <c r="K34" s="5"/>
      <c r="L34" s="5"/>
      <c r="M34" s="5"/>
      <c r="N34" s="5"/>
      <c r="O34" s="5"/>
      <c r="P34" s="5"/>
      <c r="Q34" s="5"/>
      <c r="R34" s="5"/>
      <c r="S34" s="5"/>
      <c r="T34" s="5"/>
      <c r="U34" s="5"/>
      <c r="AA34" s="46"/>
      <c r="AB34" s="46"/>
      <c r="AC34" s="46"/>
      <c r="AD34" s="46"/>
      <c r="AE34" s="46"/>
      <c r="AF34" s="46"/>
      <c r="AG34" s="46"/>
      <c r="AH34" s="46"/>
      <c r="AI34" s="46"/>
      <c r="AJ34" s="46"/>
      <c r="AK34" s="46"/>
      <c r="AL34" s="46"/>
      <c r="AM34" s="46"/>
      <c r="AN34" s="46"/>
      <c r="AO34" s="46"/>
      <c r="AP34" s="46"/>
    </row>
    <row r="35" spans="1:16134" ht="68.25" customHeight="1">
      <c r="A35" s="728" t="s">
        <v>20</v>
      </c>
      <c r="B35" s="728" t="s">
        <v>21</v>
      </c>
      <c r="C35" s="728"/>
      <c r="D35" s="728" t="s">
        <v>631</v>
      </c>
      <c r="E35" s="728" t="s">
        <v>626</v>
      </c>
      <c r="F35" s="728"/>
      <c r="G35" s="728"/>
      <c r="H35" s="728"/>
      <c r="I35" s="728" t="s">
        <v>627</v>
      </c>
      <c r="J35" s="728"/>
      <c r="K35" s="728" t="s">
        <v>665</v>
      </c>
      <c r="L35" s="728"/>
      <c r="M35" s="728"/>
      <c r="N35" s="728"/>
      <c r="O35" s="737" t="s">
        <v>98</v>
      </c>
      <c r="P35" s="738" t="s">
        <v>23</v>
      </c>
      <c r="Q35" s="738"/>
      <c r="R35" s="738"/>
      <c r="S35" s="738" t="s">
        <v>152</v>
      </c>
      <c r="T35" s="739" t="s">
        <v>7</v>
      </c>
      <c r="U35" s="788" t="s">
        <v>623</v>
      </c>
      <c r="V35" s="819">
        <v>2019</v>
      </c>
      <c r="W35" s="819"/>
      <c r="X35" s="819"/>
      <c r="Y35" s="819"/>
      <c r="AA35" s="634" t="s">
        <v>713</v>
      </c>
      <c r="AB35" s="634"/>
      <c r="AC35" s="634"/>
      <c r="AD35" s="634"/>
      <c r="AE35" s="634" t="s">
        <v>715</v>
      </c>
      <c r="AF35" s="634"/>
      <c r="AG35" s="634"/>
      <c r="AH35" s="634"/>
      <c r="AI35" s="634" t="s">
        <v>716</v>
      </c>
      <c r="AJ35" s="634"/>
      <c r="AK35" s="634"/>
      <c r="AL35" s="634"/>
      <c r="AM35" s="634" t="s">
        <v>717</v>
      </c>
      <c r="AN35" s="634"/>
      <c r="AO35" s="634"/>
      <c r="AP35" s="634"/>
    </row>
    <row r="36" spans="1:16134" ht="140.25" customHeight="1">
      <c r="A36" s="728"/>
      <c r="B36" s="728"/>
      <c r="C36" s="728"/>
      <c r="D36" s="728"/>
      <c r="E36" s="728"/>
      <c r="F36" s="728"/>
      <c r="G36" s="728"/>
      <c r="H36" s="728"/>
      <c r="I36" s="728"/>
      <c r="J36" s="728"/>
      <c r="K36" s="728"/>
      <c r="L36" s="728"/>
      <c r="M36" s="728"/>
      <c r="N36" s="728"/>
      <c r="O36" s="737"/>
      <c r="P36" s="738"/>
      <c r="Q36" s="738"/>
      <c r="R36" s="738"/>
      <c r="S36" s="738"/>
      <c r="T36" s="739"/>
      <c r="U36" s="789"/>
      <c r="V36" s="172" t="s">
        <v>11</v>
      </c>
      <c r="W36" s="172" t="s">
        <v>12</v>
      </c>
      <c r="X36" s="173" t="s">
        <v>9</v>
      </c>
      <c r="Y36" s="174" t="s">
        <v>10</v>
      </c>
      <c r="AA36" s="224" t="s">
        <v>13</v>
      </c>
      <c r="AB36" s="224" t="s">
        <v>14</v>
      </c>
      <c r="AC36" s="173" t="s">
        <v>9</v>
      </c>
      <c r="AD36" s="174" t="s">
        <v>10</v>
      </c>
      <c r="AE36" s="224" t="s">
        <v>13</v>
      </c>
      <c r="AF36" s="224" t="s">
        <v>14</v>
      </c>
      <c r="AG36" s="173" t="s">
        <v>9</v>
      </c>
      <c r="AH36" s="174" t="s">
        <v>10</v>
      </c>
      <c r="AI36" s="224" t="s">
        <v>13</v>
      </c>
      <c r="AJ36" s="224" t="s">
        <v>14</v>
      </c>
      <c r="AK36" s="173" t="s">
        <v>9</v>
      </c>
      <c r="AL36" s="174" t="s">
        <v>10</v>
      </c>
      <c r="AM36" s="224" t="s">
        <v>13</v>
      </c>
      <c r="AN36" s="224" t="s">
        <v>14</v>
      </c>
      <c r="AO36" s="173" t="s">
        <v>9</v>
      </c>
      <c r="AP36" s="174" t="s">
        <v>10</v>
      </c>
    </row>
    <row r="37" spans="1:16134" s="45" customFormat="1" ht="264" customHeight="1">
      <c r="A37" s="213" t="s">
        <v>171</v>
      </c>
      <c r="B37" s="823" t="s">
        <v>172</v>
      </c>
      <c r="C37" s="824"/>
      <c r="D37" s="99" t="s">
        <v>192</v>
      </c>
      <c r="E37" s="927" t="s">
        <v>664</v>
      </c>
      <c r="F37" s="927"/>
      <c r="G37" s="927"/>
      <c r="H37" s="927"/>
      <c r="I37" s="881" t="s">
        <v>1029</v>
      </c>
      <c r="J37" s="881"/>
      <c r="K37" s="831" t="s">
        <v>197</v>
      </c>
      <c r="L37" s="831"/>
      <c r="M37" s="831"/>
      <c r="N37" s="831"/>
      <c r="O37" s="201" t="s">
        <v>190</v>
      </c>
      <c r="P37" s="940" t="s">
        <v>1028</v>
      </c>
      <c r="Q37" s="940"/>
      <c r="R37" s="940"/>
      <c r="S37" s="95" t="s">
        <v>153</v>
      </c>
      <c r="T37" s="82" t="s">
        <v>58</v>
      </c>
      <c r="U37" s="454" t="s">
        <v>1984</v>
      </c>
      <c r="V37" s="376">
        <v>1</v>
      </c>
      <c r="W37" s="376">
        <f>AF37</f>
        <v>0.625</v>
      </c>
      <c r="X37" s="411">
        <f t="shared" ref="X37:X42" si="4">W37/V37</f>
        <v>0.625</v>
      </c>
      <c r="Y37" s="183">
        <f>X37</f>
        <v>0.625</v>
      </c>
      <c r="Z37" s="46"/>
      <c r="AA37" s="376">
        <f>V37</f>
        <v>1</v>
      </c>
      <c r="AB37" s="376">
        <f>W37</f>
        <v>0.625</v>
      </c>
      <c r="AC37" s="411">
        <f>AB37/AA37</f>
        <v>0.625</v>
      </c>
      <c r="AD37" s="223">
        <f>AC37</f>
        <v>0.625</v>
      </c>
      <c r="AE37" s="541">
        <v>1</v>
      </c>
      <c r="AF37" s="541">
        <v>0.625</v>
      </c>
      <c r="AG37" s="543">
        <f t="shared" ref="AG37:AG42" si="5">AF37/AE37</f>
        <v>0.625</v>
      </c>
      <c r="AH37" s="223">
        <f>AG37</f>
        <v>0.625</v>
      </c>
      <c r="AI37" s="221">
        <v>0</v>
      </c>
      <c r="AJ37" s="221">
        <v>0</v>
      </c>
      <c r="AK37" s="222">
        <v>0</v>
      </c>
      <c r="AL37" s="223">
        <f>AK37</f>
        <v>0</v>
      </c>
      <c r="AM37" s="221">
        <v>0</v>
      </c>
      <c r="AN37" s="221">
        <v>0</v>
      </c>
      <c r="AO37" s="222">
        <v>0</v>
      </c>
      <c r="AP37" s="223">
        <f>AO37</f>
        <v>0</v>
      </c>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46"/>
      <c r="DF37" s="46"/>
      <c r="DG37" s="46"/>
      <c r="DH37" s="46"/>
      <c r="DI37" s="46"/>
      <c r="DJ37" s="46"/>
      <c r="DK37" s="46"/>
      <c r="DL37" s="46"/>
      <c r="DM37" s="46"/>
      <c r="DN37" s="46"/>
      <c r="DO37" s="46"/>
      <c r="DP37" s="46"/>
      <c r="DQ37" s="46"/>
      <c r="DR37" s="46"/>
      <c r="DS37" s="46"/>
      <c r="DT37" s="46"/>
      <c r="DU37" s="46"/>
      <c r="DV37" s="46"/>
      <c r="DW37" s="46"/>
      <c r="DX37" s="46"/>
      <c r="DY37" s="46"/>
      <c r="DZ37" s="46"/>
      <c r="EA37" s="46"/>
      <c r="EB37" s="46"/>
      <c r="EC37" s="46"/>
      <c r="ED37" s="46"/>
      <c r="EE37" s="46"/>
      <c r="EF37" s="46"/>
      <c r="EG37" s="46"/>
      <c r="EH37" s="46"/>
      <c r="EI37" s="46"/>
      <c r="EJ37" s="46"/>
      <c r="EK37" s="46"/>
      <c r="EL37" s="46"/>
      <c r="EM37" s="46"/>
      <c r="EN37" s="46"/>
      <c r="EO37" s="46"/>
      <c r="EP37" s="46"/>
      <c r="EQ37" s="46"/>
      <c r="ER37" s="46"/>
      <c r="ES37" s="46"/>
      <c r="ET37" s="46"/>
      <c r="EU37" s="46"/>
      <c r="EV37" s="46"/>
      <c r="EW37" s="46"/>
      <c r="EX37" s="46"/>
      <c r="EY37" s="46"/>
      <c r="EZ37" s="46"/>
      <c r="FA37" s="46"/>
      <c r="FB37" s="46"/>
      <c r="FC37" s="46"/>
      <c r="FD37" s="46"/>
      <c r="FE37" s="46"/>
      <c r="FF37" s="46"/>
      <c r="FG37" s="46"/>
      <c r="FH37" s="46"/>
      <c r="FI37" s="46"/>
      <c r="FJ37" s="46"/>
      <c r="FK37" s="46"/>
      <c r="FL37" s="46"/>
      <c r="FM37" s="46"/>
      <c r="FN37" s="46"/>
      <c r="FO37" s="46"/>
      <c r="FP37" s="46"/>
      <c r="FQ37" s="46"/>
      <c r="FR37" s="46"/>
      <c r="FS37" s="46"/>
      <c r="FT37" s="46"/>
      <c r="FU37" s="46"/>
      <c r="FV37" s="46"/>
      <c r="FW37" s="46"/>
      <c r="FX37" s="46"/>
      <c r="FY37" s="46"/>
      <c r="FZ37" s="46"/>
      <c r="GA37" s="46"/>
      <c r="GB37" s="46"/>
      <c r="GC37" s="46"/>
      <c r="GD37" s="46"/>
      <c r="GE37" s="46"/>
      <c r="GF37" s="46"/>
      <c r="GG37" s="46"/>
      <c r="GH37" s="46"/>
      <c r="GI37" s="46"/>
      <c r="GJ37" s="46"/>
      <c r="GK37" s="46"/>
      <c r="GL37" s="46"/>
      <c r="GM37" s="46"/>
      <c r="GN37" s="46"/>
      <c r="GO37" s="46"/>
      <c r="GP37" s="46"/>
      <c r="GQ37" s="46"/>
      <c r="GR37" s="46"/>
      <c r="GS37" s="46"/>
      <c r="GT37" s="46"/>
      <c r="GU37" s="46"/>
      <c r="GV37" s="46"/>
      <c r="GW37" s="46"/>
      <c r="GX37" s="46"/>
      <c r="GY37" s="46"/>
      <c r="GZ37" s="46"/>
      <c r="HA37" s="46"/>
      <c r="HB37" s="46"/>
      <c r="HC37" s="46"/>
      <c r="HD37" s="46"/>
      <c r="HE37" s="46"/>
      <c r="HF37" s="46"/>
      <c r="HG37" s="46"/>
      <c r="HH37" s="46"/>
      <c r="HI37" s="46"/>
      <c r="HJ37" s="46"/>
      <c r="HK37" s="46"/>
      <c r="HL37" s="46"/>
      <c r="HM37" s="46"/>
      <c r="HN37" s="46"/>
      <c r="HO37" s="46"/>
      <c r="HP37" s="46"/>
      <c r="HQ37" s="46"/>
      <c r="HR37" s="46"/>
      <c r="HS37" s="46"/>
      <c r="HT37" s="46"/>
      <c r="HU37" s="46"/>
      <c r="HV37" s="46"/>
      <c r="HW37" s="46"/>
      <c r="HX37" s="46"/>
      <c r="HY37" s="46"/>
      <c r="HZ37" s="46"/>
      <c r="IA37" s="46"/>
      <c r="IB37" s="46"/>
      <c r="IC37" s="46"/>
      <c r="ID37" s="46"/>
      <c r="IE37" s="46"/>
      <c r="IF37" s="46"/>
      <c r="IG37" s="46"/>
      <c r="IH37" s="46"/>
      <c r="II37" s="46"/>
      <c r="IJ37" s="46"/>
      <c r="IK37" s="46"/>
      <c r="IL37" s="46"/>
      <c r="IM37" s="46"/>
      <c r="IN37" s="46"/>
      <c r="IO37" s="46"/>
      <c r="IP37" s="46"/>
      <c r="IQ37" s="46"/>
      <c r="IR37" s="46"/>
      <c r="IS37" s="46"/>
      <c r="IT37" s="46"/>
      <c r="IU37" s="46"/>
      <c r="IV37" s="46"/>
      <c r="IW37" s="46"/>
      <c r="IX37" s="46"/>
      <c r="IY37" s="46"/>
      <c r="IZ37" s="46"/>
      <c r="JA37" s="46"/>
      <c r="JB37" s="46"/>
      <c r="JC37" s="46"/>
      <c r="JD37" s="46"/>
      <c r="JE37" s="46"/>
      <c r="JF37" s="46"/>
      <c r="JG37" s="46"/>
      <c r="JH37" s="46"/>
      <c r="JI37" s="46"/>
      <c r="JJ37" s="46"/>
      <c r="JK37" s="46"/>
      <c r="JL37" s="46"/>
      <c r="JM37" s="46"/>
      <c r="JN37" s="46"/>
      <c r="JO37" s="46"/>
      <c r="JP37" s="46"/>
      <c r="JQ37" s="46"/>
      <c r="JR37" s="46"/>
      <c r="JS37" s="46"/>
      <c r="JT37" s="46"/>
      <c r="JU37" s="46"/>
      <c r="JV37" s="46"/>
      <c r="JW37" s="46"/>
      <c r="JX37" s="46"/>
      <c r="JY37" s="46"/>
      <c r="JZ37" s="46"/>
      <c r="KA37" s="46"/>
      <c r="KB37" s="46"/>
      <c r="KC37" s="46"/>
      <c r="KD37" s="46"/>
      <c r="KE37" s="46"/>
      <c r="KF37" s="46"/>
      <c r="KG37" s="46"/>
      <c r="KH37" s="46"/>
      <c r="KI37" s="46"/>
      <c r="KJ37" s="46"/>
      <c r="KK37" s="46"/>
      <c r="KL37" s="46"/>
      <c r="KM37" s="46"/>
      <c r="KN37" s="46"/>
      <c r="KO37" s="46"/>
      <c r="KP37" s="46"/>
      <c r="KQ37" s="46"/>
      <c r="KR37" s="46"/>
      <c r="KS37" s="46"/>
      <c r="KT37" s="46"/>
      <c r="KU37" s="46"/>
      <c r="KV37" s="46"/>
      <c r="KW37" s="46"/>
      <c r="KX37" s="46"/>
      <c r="KY37" s="46"/>
      <c r="KZ37" s="46"/>
      <c r="LA37" s="46"/>
      <c r="LB37" s="46"/>
      <c r="LC37" s="46"/>
      <c r="LD37" s="46"/>
      <c r="LE37" s="46"/>
      <c r="LF37" s="46"/>
      <c r="LG37" s="46"/>
      <c r="LH37" s="46"/>
      <c r="LI37" s="46"/>
      <c r="LJ37" s="46"/>
      <c r="LK37" s="46"/>
      <c r="LL37" s="46"/>
      <c r="LM37" s="46"/>
      <c r="LN37" s="46"/>
      <c r="LO37" s="46"/>
      <c r="LP37" s="46"/>
      <c r="LQ37" s="46"/>
      <c r="LR37" s="46"/>
      <c r="LS37" s="46"/>
      <c r="LT37" s="46"/>
      <c r="LU37" s="46"/>
      <c r="LV37" s="46"/>
      <c r="LW37" s="46"/>
      <c r="LX37" s="46"/>
      <c r="LY37" s="46"/>
      <c r="LZ37" s="46"/>
      <c r="MA37" s="46"/>
      <c r="MB37" s="46"/>
      <c r="MC37" s="46"/>
      <c r="MD37" s="46"/>
      <c r="ME37" s="46"/>
      <c r="MF37" s="46"/>
      <c r="MG37" s="46"/>
      <c r="MH37" s="46"/>
      <c r="MI37" s="46"/>
      <c r="MJ37" s="46"/>
      <c r="MK37" s="46"/>
      <c r="ML37" s="46"/>
      <c r="MM37" s="46"/>
      <c r="MN37" s="46"/>
      <c r="MO37" s="46"/>
      <c r="MP37" s="46"/>
      <c r="MQ37" s="46"/>
      <c r="MR37" s="46"/>
      <c r="MS37" s="46"/>
      <c r="MT37" s="46"/>
      <c r="MU37" s="46"/>
      <c r="MV37" s="46"/>
      <c r="MW37" s="46"/>
      <c r="MX37" s="46"/>
      <c r="MY37" s="46"/>
      <c r="MZ37" s="46"/>
      <c r="NA37" s="46"/>
      <c r="NB37" s="46"/>
      <c r="NC37" s="46"/>
      <c r="ND37" s="46"/>
      <c r="NE37" s="46"/>
      <c r="NF37" s="46"/>
      <c r="NG37" s="46"/>
      <c r="NH37" s="46"/>
      <c r="NI37" s="46"/>
      <c r="NJ37" s="46"/>
      <c r="NK37" s="46"/>
      <c r="NL37" s="46"/>
      <c r="NM37" s="46"/>
      <c r="NN37" s="46"/>
      <c r="NO37" s="46"/>
      <c r="NP37" s="46"/>
      <c r="NQ37" s="46"/>
      <c r="NR37" s="46"/>
      <c r="NS37" s="46"/>
      <c r="NT37" s="46"/>
      <c r="NU37" s="46"/>
      <c r="NV37" s="46"/>
      <c r="NW37" s="46"/>
      <c r="NX37" s="46"/>
      <c r="NY37" s="46"/>
      <c r="NZ37" s="46"/>
      <c r="OA37" s="46"/>
      <c r="OB37" s="46"/>
      <c r="OC37" s="46"/>
      <c r="OD37" s="46"/>
      <c r="OE37" s="46"/>
      <c r="OF37" s="46"/>
      <c r="OG37" s="46"/>
      <c r="OH37" s="46"/>
      <c r="OI37" s="46"/>
      <c r="OJ37" s="46"/>
      <c r="OK37" s="46"/>
      <c r="OL37" s="46"/>
      <c r="OM37" s="46"/>
      <c r="ON37" s="46"/>
      <c r="OO37" s="46"/>
      <c r="OP37" s="46"/>
      <c r="OQ37" s="46"/>
      <c r="OR37" s="46"/>
      <c r="OS37" s="46"/>
      <c r="OT37" s="46"/>
      <c r="OU37" s="46"/>
      <c r="OV37" s="46"/>
      <c r="OW37" s="46"/>
      <c r="OX37" s="46"/>
      <c r="OY37" s="46"/>
      <c r="OZ37" s="46"/>
      <c r="PA37" s="46"/>
      <c r="PB37" s="46"/>
      <c r="PC37" s="46"/>
      <c r="PD37" s="46"/>
      <c r="PE37" s="46"/>
      <c r="PF37" s="46"/>
      <c r="PG37" s="46"/>
      <c r="PH37" s="46"/>
      <c r="PI37" s="46"/>
      <c r="PJ37" s="46"/>
      <c r="PK37" s="46"/>
      <c r="PL37" s="46"/>
      <c r="PM37" s="46"/>
      <c r="PN37" s="46"/>
      <c r="PO37" s="46"/>
      <c r="PP37" s="46"/>
      <c r="PQ37" s="46"/>
      <c r="PR37" s="46"/>
      <c r="PS37" s="46"/>
      <c r="PT37" s="46"/>
      <c r="PU37" s="46"/>
      <c r="PV37" s="46"/>
      <c r="PW37" s="46"/>
      <c r="PX37" s="46"/>
      <c r="PY37" s="46"/>
      <c r="PZ37" s="46"/>
      <c r="QA37" s="46"/>
      <c r="QB37" s="46"/>
      <c r="QC37" s="46"/>
      <c r="QD37" s="46"/>
      <c r="QE37" s="46"/>
      <c r="QF37" s="46"/>
      <c r="QG37" s="46"/>
      <c r="QH37" s="46"/>
      <c r="QI37" s="46"/>
      <c r="QJ37" s="46"/>
      <c r="QK37" s="46"/>
      <c r="QL37" s="46"/>
      <c r="QM37" s="46"/>
      <c r="QN37" s="46"/>
      <c r="QO37" s="46"/>
      <c r="QP37" s="46"/>
      <c r="QQ37" s="46"/>
      <c r="QR37" s="46"/>
      <c r="QS37" s="46"/>
      <c r="QT37" s="46"/>
      <c r="QU37" s="46"/>
      <c r="QV37" s="46"/>
      <c r="QW37" s="46"/>
      <c r="QX37" s="46"/>
      <c r="QY37" s="46"/>
      <c r="QZ37" s="46"/>
      <c r="RA37" s="46"/>
      <c r="RB37" s="46"/>
      <c r="RC37" s="46"/>
      <c r="RD37" s="46"/>
      <c r="RE37" s="46"/>
      <c r="RF37" s="46"/>
      <c r="RG37" s="46"/>
      <c r="RH37" s="46"/>
      <c r="RI37" s="46"/>
      <c r="RJ37" s="46"/>
      <c r="RK37" s="46"/>
      <c r="RL37" s="46"/>
      <c r="RM37" s="46"/>
      <c r="RN37" s="46"/>
      <c r="RO37" s="46"/>
      <c r="RP37" s="46"/>
      <c r="RQ37" s="46"/>
      <c r="RR37" s="46"/>
      <c r="RS37" s="46"/>
      <c r="RT37" s="46"/>
      <c r="RU37" s="46"/>
      <c r="RV37" s="46"/>
      <c r="RW37" s="46"/>
      <c r="RX37" s="46"/>
      <c r="RY37" s="46"/>
      <c r="RZ37" s="46"/>
      <c r="SA37" s="46"/>
      <c r="SB37" s="46"/>
      <c r="SC37" s="46"/>
      <c r="SD37" s="46"/>
      <c r="SE37" s="46"/>
      <c r="SF37" s="46"/>
      <c r="SG37" s="46"/>
      <c r="SH37" s="46"/>
      <c r="SI37" s="46"/>
      <c r="SJ37" s="46"/>
      <c r="SK37" s="46"/>
      <c r="SL37" s="46"/>
      <c r="SM37" s="46"/>
      <c r="SN37" s="46"/>
      <c r="SO37" s="46"/>
      <c r="SP37" s="46"/>
      <c r="SQ37" s="46"/>
      <c r="SR37" s="46"/>
      <c r="SS37" s="46"/>
      <c r="ST37" s="46"/>
      <c r="SU37" s="46"/>
      <c r="SV37" s="46"/>
      <c r="SW37" s="46"/>
      <c r="SX37" s="46"/>
      <c r="SY37" s="46"/>
      <c r="SZ37" s="46"/>
      <c r="TA37" s="46"/>
      <c r="TB37" s="46"/>
      <c r="TC37" s="46"/>
      <c r="TD37" s="46"/>
      <c r="TE37" s="46"/>
      <c r="TF37" s="46"/>
      <c r="TG37" s="46"/>
      <c r="TH37" s="46"/>
      <c r="TI37" s="46"/>
      <c r="TJ37" s="46"/>
      <c r="TK37" s="46"/>
      <c r="TL37" s="46"/>
      <c r="TM37" s="46"/>
      <c r="TN37" s="46"/>
      <c r="TO37" s="46"/>
      <c r="TP37" s="46"/>
      <c r="TQ37" s="46"/>
      <c r="TR37" s="46"/>
      <c r="TS37" s="46"/>
      <c r="TT37" s="46"/>
      <c r="TU37" s="46"/>
      <c r="TV37" s="46"/>
      <c r="TW37" s="46"/>
      <c r="TX37" s="46"/>
      <c r="TY37" s="46"/>
      <c r="TZ37" s="46"/>
      <c r="UA37" s="46"/>
      <c r="UB37" s="46"/>
      <c r="UC37" s="46"/>
      <c r="UD37" s="46"/>
      <c r="UE37" s="46"/>
      <c r="UF37" s="46"/>
      <c r="UG37" s="46"/>
      <c r="UH37" s="46"/>
      <c r="UI37" s="46"/>
      <c r="UJ37" s="46"/>
      <c r="UK37" s="46"/>
      <c r="UL37" s="46"/>
      <c r="UM37" s="46"/>
      <c r="UN37" s="46"/>
      <c r="UO37" s="46"/>
      <c r="UP37" s="46"/>
      <c r="UQ37" s="46"/>
      <c r="UR37" s="46"/>
      <c r="US37" s="46"/>
      <c r="UT37" s="46"/>
      <c r="UU37" s="46"/>
      <c r="UV37" s="46"/>
      <c r="UW37" s="46"/>
      <c r="UX37" s="46"/>
      <c r="UY37" s="46"/>
      <c r="UZ37" s="46"/>
      <c r="VA37" s="46"/>
      <c r="VB37" s="46"/>
      <c r="VC37" s="46"/>
      <c r="VD37" s="46"/>
      <c r="VE37" s="46"/>
      <c r="VF37" s="46"/>
      <c r="VG37" s="46"/>
      <c r="VH37" s="46"/>
      <c r="VI37" s="46"/>
      <c r="VJ37" s="46"/>
      <c r="VK37" s="46"/>
      <c r="VL37" s="46"/>
      <c r="VM37" s="46"/>
      <c r="VN37" s="46"/>
      <c r="VO37" s="46"/>
      <c r="VP37" s="46"/>
      <c r="VQ37" s="46"/>
      <c r="VR37" s="46"/>
      <c r="VS37" s="46"/>
      <c r="VT37" s="46"/>
      <c r="VU37" s="46"/>
      <c r="VV37" s="46"/>
      <c r="VW37" s="46"/>
      <c r="VX37" s="46"/>
      <c r="VY37" s="46"/>
      <c r="VZ37" s="46"/>
      <c r="WA37" s="46"/>
      <c r="WB37" s="46"/>
      <c r="WC37" s="46"/>
      <c r="WD37" s="46"/>
      <c r="WE37" s="46"/>
      <c r="WF37" s="46"/>
      <c r="WG37" s="46"/>
      <c r="WH37" s="46"/>
      <c r="WI37" s="46"/>
      <c r="WJ37" s="46"/>
      <c r="WK37" s="46"/>
      <c r="WL37" s="46"/>
      <c r="WM37" s="46"/>
      <c r="WN37" s="46"/>
      <c r="WO37" s="46"/>
      <c r="WP37" s="46"/>
      <c r="WQ37" s="46"/>
      <c r="WR37" s="46"/>
      <c r="WS37" s="46"/>
      <c r="WT37" s="46"/>
      <c r="WU37" s="46"/>
      <c r="WV37" s="46"/>
      <c r="WW37" s="46"/>
      <c r="WX37" s="46"/>
      <c r="WY37" s="46"/>
      <c r="WZ37" s="46"/>
      <c r="XA37" s="46"/>
      <c r="XB37" s="46"/>
      <c r="XC37" s="46"/>
      <c r="XD37" s="46"/>
      <c r="XE37" s="46"/>
      <c r="XF37" s="46"/>
      <c r="XG37" s="46"/>
      <c r="XH37" s="46"/>
      <c r="XI37" s="46"/>
      <c r="XJ37" s="46"/>
      <c r="XK37" s="46"/>
      <c r="XL37" s="46"/>
      <c r="XM37" s="46"/>
      <c r="XN37" s="46"/>
      <c r="XO37" s="46"/>
      <c r="XP37" s="46"/>
      <c r="XQ37" s="46"/>
      <c r="XR37" s="46"/>
      <c r="XS37" s="46"/>
      <c r="XT37" s="46"/>
      <c r="XU37" s="46"/>
      <c r="XV37" s="46"/>
      <c r="XW37" s="46"/>
      <c r="XX37" s="46"/>
      <c r="XY37" s="46"/>
      <c r="XZ37" s="46"/>
      <c r="YA37" s="46"/>
      <c r="YB37" s="46"/>
      <c r="YC37" s="46"/>
      <c r="YD37" s="46"/>
      <c r="YE37" s="46"/>
      <c r="YF37" s="46"/>
      <c r="YG37" s="46"/>
      <c r="YH37" s="46"/>
      <c r="YI37" s="46"/>
      <c r="YJ37" s="46"/>
      <c r="YK37" s="46"/>
      <c r="YL37" s="46"/>
      <c r="YM37" s="46"/>
      <c r="YN37" s="46"/>
      <c r="YO37" s="46"/>
      <c r="YP37" s="46"/>
      <c r="YQ37" s="46"/>
      <c r="YR37" s="46"/>
      <c r="YS37" s="46"/>
      <c r="YT37" s="46"/>
      <c r="YU37" s="46"/>
      <c r="YV37" s="46"/>
      <c r="YW37" s="46"/>
      <c r="YX37" s="46"/>
      <c r="YY37" s="46"/>
      <c r="YZ37" s="46"/>
      <c r="ZA37" s="46"/>
      <c r="ZB37" s="46"/>
      <c r="ZC37" s="46"/>
      <c r="ZD37" s="46"/>
      <c r="ZE37" s="46"/>
      <c r="ZF37" s="46"/>
      <c r="ZG37" s="46"/>
      <c r="ZH37" s="46"/>
      <c r="ZI37" s="46"/>
      <c r="ZJ37" s="46"/>
      <c r="ZK37" s="46"/>
      <c r="ZL37" s="46"/>
      <c r="ZM37" s="46"/>
      <c r="ZN37" s="46"/>
      <c r="ZO37" s="46"/>
      <c r="ZP37" s="46"/>
      <c r="ZQ37" s="46"/>
      <c r="ZR37" s="46"/>
      <c r="ZS37" s="46"/>
      <c r="ZT37" s="46"/>
      <c r="ZU37" s="46"/>
      <c r="ZV37" s="46"/>
      <c r="ZW37" s="46"/>
      <c r="ZX37" s="46"/>
      <c r="ZY37" s="46"/>
      <c r="ZZ37" s="46"/>
      <c r="AAA37" s="46"/>
      <c r="AAB37" s="46"/>
      <c r="AAC37" s="46"/>
      <c r="AAD37" s="46"/>
      <c r="AAE37" s="46"/>
      <c r="AAF37" s="46"/>
      <c r="AAG37" s="46"/>
      <c r="AAH37" s="46"/>
      <c r="AAI37" s="46"/>
      <c r="AAJ37" s="46"/>
      <c r="AAK37" s="46"/>
      <c r="AAL37" s="46"/>
      <c r="AAM37" s="46"/>
      <c r="AAN37" s="46"/>
      <c r="AAO37" s="46"/>
      <c r="AAP37" s="46"/>
      <c r="AAQ37" s="46"/>
      <c r="AAR37" s="46"/>
      <c r="AAS37" s="46"/>
      <c r="AAT37" s="46"/>
      <c r="AAU37" s="46"/>
      <c r="AAV37" s="46"/>
      <c r="AAW37" s="46"/>
      <c r="AAX37" s="46"/>
      <c r="AAY37" s="46"/>
      <c r="AAZ37" s="46"/>
      <c r="ABA37" s="46"/>
      <c r="ABB37" s="46"/>
      <c r="ABC37" s="46"/>
      <c r="ABD37" s="46"/>
      <c r="ABE37" s="46"/>
      <c r="ABF37" s="46"/>
      <c r="ABG37" s="46"/>
      <c r="ABH37" s="46"/>
      <c r="ABI37" s="46"/>
      <c r="ABJ37" s="46"/>
      <c r="ABK37" s="46"/>
      <c r="ABL37" s="46"/>
      <c r="ABM37" s="46"/>
      <c r="ABN37" s="46"/>
      <c r="ABO37" s="46"/>
      <c r="ABP37" s="46"/>
      <c r="ABQ37" s="46"/>
      <c r="ABR37" s="46"/>
      <c r="ABS37" s="46"/>
      <c r="ABT37" s="46"/>
      <c r="ABU37" s="46"/>
      <c r="ABV37" s="46"/>
      <c r="ABW37" s="46"/>
      <c r="ABX37" s="46"/>
      <c r="ABY37" s="46"/>
      <c r="ABZ37" s="46"/>
      <c r="ACA37" s="46"/>
      <c r="ACB37" s="46"/>
      <c r="ACC37" s="46"/>
      <c r="ACD37" s="46"/>
      <c r="ACE37" s="46"/>
      <c r="ACF37" s="46"/>
      <c r="ACG37" s="46"/>
      <c r="ACH37" s="46"/>
      <c r="ACI37" s="46"/>
      <c r="ACJ37" s="46"/>
      <c r="ACK37" s="46"/>
      <c r="ACL37" s="46"/>
      <c r="ACM37" s="46"/>
      <c r="ACN37" s="46"/>
      <c r="ACO37" s="46"/>
      <c r="ACP37" s="46"/>
      <c r="ACQ37" s="46"/>
      <c r="ACR37" s="46"/>
      <c r="ACS37" s="46"/>
      <c r="ACT37" s="46"/>
      <c r="ACU37" s="46"/>
      <c r="ACV37" s="46"/>
      <c r="ACW37" s="46"/>
      <c r="ACX37" s="46"/>
      <c r="ACY37" s="46"/>
      <c r="ACZ37" s="46"/>
      <c r="ADA37" s="46"/>
      <c r="ADB37" s="46"/>
      <c r="ADC37" s="46"/>
      <c r="ADD37" s="46"/>
      <c r="ADE37" s="46"/>
      <c r="ADF37" s="46"/>
      <c r="ADG37" s="46"/>
      <c r="ADH37" s="46"/>
      <c r="ADI37" s="46"/>
      <c r="ADJ37" s="46"/>
      <c r="ADK37" s="46"/>
      <c r="ADL37" s="46"/>
      <c r="ADM37" s="46"/>
      <c r="ADN37" s="46"/>
      <c r="ADO37" s="46"/>
      <c r="ADP37" s="46"/>
      <c r="ADQ37" s="46"/>
      <c r="ADR37" s="46"/>
      <c r="ADS37" s="46"/>
      <c r="ADT37" s="46"/>
      <c r="ADU37" s="46"/>
      <c r="ADV37" s="46"/>
      <c r="ADW37" s="46"/>
      <c r="ADX37" s="46"/>
      <c r="ADY37" s="46"/>
      <c r="ADZ37" s="46"/>
      <c r="AEA37" s="46"/>
      <c r="AEB37" s="46"/>
      <c r="AEC37" s="46"/>
      <c r="AED37" s="46"/>
      <c r="AEE37" s="46"/>
      <c r="AEF37" s="46"/>
      <c r="AEG37" s="46"/>
      <c r="AEH37" s="46"/>
      <c r="AEI37" s="46"/>
      <c r="AEJ37" s="46"/>
      <c r="AEK37" s="46"/>
      <c r="AEL37" s="46"/>
      <c r="AEM37" s="46"/>
      <c r="AEN37" s="46"/>
      <c r="AEO37" s="46"/>
      <c r="AEP37" s="46"/>
      <c r="AEQ37" s="46"/>
      <c r="AER37" s="46"/>
      <c r="AES37" s="46"/>
      <c r="AET37" s="46"/>
      <c r="AEU37" s="46"/>
      <c r="AEV37" s="46"/>
      <c r="AEW37" s="46"/>
      <c r="AEX37" s="46"/>
      <c r="AEY37" s="46"/>
      <c r="AEZ37" s="46"/>
      <c r="AFA37" s="46"/>
      <c r="AFB37" s="46"/>
      <c r="AFC37" s="46"/>
      <c r="AFD37" s="46"/>
      <c r="AFE37" s="46"/>
      <c r="AFF37" s="46"/>
      <c r="AFG37" s="46"/>
      <c r="AFH37" s="46"/>
      <c r="AFI37" s="46"/>
      <c r="AFJ37" s="46"/>
      <c r="AFK37" s="46"/>
      <c r="AFL37" s="46"/>
      <c r="AFM37" s="46"/>
      <c r="AFN37" s="46"/>
      <c r="AFO37" s="46"/>
      <c r="AFP37" s="46"/>
      <c r="AFQ37" s="46"/>
      <c r="AFR37" s="46"/>
      <c r="AFS37" s="46"/>
      <c r="AFT37" s="46"/>
      <c r="AFU37" s="46"/>
      <c r="AFV37" s="46"/>
      <c r="AFW37" s="46"/>
      <c r="AFX37" s="46"/>
      <c r="AFY37" s="46"/>
      <c r="AFZ37" s="46"/>
      <c r="AGA37" s="46"/>
      <c r="AGB37" s="46"/>
      <c r="AGC37" s="46"/>
      <c r="AGD37" s="46"/>
      <c r="AGE37" s="46"/>
      <c r="AGF37" s="46"/>
      <c r="AGG37" s="46"/>
      <c r="AGH37" s="46"/>
      <c r="AGI37" s="46"/>
      <c r="AGJ37" s="46"/>
      <c r="AGK37" s="46"/>
      <c r="AGL37" s="46"/>
      <c r="AGM37" s="46"/>
      <c r="AGN37" s="46"/>
      <c r="AGO37" s="46"/>
      <c r="AGP37" s="46"/>
      <c r="AGQ37" s="46"/>
      <c r="AGR37" s="46"/>
      <c r="AGS37" s="46"/>
      <c r="AGT37" s="46"/>
      <c r="AGU37" s="46"/>
      <c r="AGV37" s="46"/>
      <c r="AGW37" s="46"/>
      <c r="AGX37" s="46"/>
      <c r="AGY37" s="46"/>
      <c r="AGZ37" s="46"/>
      <c r="AHA37" s="46"/>
      <c r="AHB37" s="46"/>
      <c r="AHC37" s="46"/>
      <c r="AHD37" s="46"/>
      <c r="AHE37" s="46"/>
      <c r="AHF37" s="46"/>
      <c r="AHG37" s="46"/>
      <c r="AHH37" s="46"/>
      <c r="AHI37" s="46"/>
      <c r="AHJ37" s="46"/>
      <c r="AHK37" s="46"/>
      <c r="AHL37" s="46"/>
      <c r="AHM37" s="46"/>
      <c r="AHN37" s="46"/>
      <c r="AHO37" s="46"/>
      <c r="AHP37" s="46"/>
      <c r="AHQ37" s="46"/>
      <c r="AHR37" s="46"/>
      <c r="AHS37" s="46"/>
      <c r="AHT37" s="46"/>
      <c r="AHU37" s="46"/>
      <c r="AHV37" s="46"/>
      <c r="AHW37" s="46"/>
      <c r="AHX37" s="46"/>
      <c r="AHY37" s="46"/>
      <c r="AHZ37" s="46"/>
      <c r="AIA37" s="46"/>
      <c r="AIB37" s="46"/>
      <c r="AIC37" s="46"/>
      <c r="AID37" s="46"/>
      <c r="AIE37" s="46"/>
      <c r="AIF37" s="46"/>
      <c r="AIG37" s="46"/>
      <c r="AIH37" s="46"/>
      <c r="AII37" s="46"/>
      <c r="AIJ37" s="46"/>
      <c r="AIK37" s="46"/>
      <c r="AIL37" s="46"/>
      <c r="AIM37" s="46"/>
      <c r="AIN37" s="46"/>
      <c r="AIO37" s="46"/>
      <c r="AIP37" s="46"/>
      <c r="AIQ37" s="46"/>
      <c r="AIR37" s="46"/>
      <c r="AIS37" s="46"/>
      <c r="AIT37" s="46"/>
      <c r="AIU37" s="46"/>
      <c r="AIV37" s="46"/>
      <c r="AIW37" s="46"/>
      <c r="AIX37" s="46"/>
      <c r="AIY37" s="46"/>
      <c r="AIZ37" s="46"/>
      <c r="AJA37" s="46"/>
      <c r="AJB37" s="46"/>
      <c r="AJC37" s="46"/>
      <c r="AJD37" s="46"/>
      <c r="AJE37" s="46"/>
      <c r="AJF37" s="46"/>
      <c r="AJG37" s="46"/>
      <c r="AJH37" s="46"/>
      <c r="AJI37" s="46"/>
      <c r="AJJ37" s="46"/>
      <c r="AJK37" s="46"/>
      <c r="AJL37" s="46"/>
      <c r="AJM37" s="46"/>
      <c r="AJN37" s="46"/>
      <c r="AJO37" s="46"/>
      <c r="AJP37" s="46"/>
      <c r="AJQ37" s="46"/>
      <c r="AJR37" s="46"/>
      <c r="AJS37" s="46"/>
      <c r="AJT37" s="46"/>
      <c r="AJU37" s="46"/>
      <c r="AJV37" s="46"/>
      <c r="AJW37" s="46"/>
      <c r="AJX37" s="46"/>
      <c r="AJY37" s="46"/>
      <c r="AJZ37" s="46"/>
      <c r="AKA37" s="46"/>
      <c r="AKB37" s="46"/>
      <c r="AKC37" s="46"/>
      <c r="AKD37" s="46"/>
      <c r="AKE37" s="46"/>
      <c r="AKF37" s="46"/>
      <c r="AKG37" s="46"/>
      <c r="AKH37" s="46"/>
      <c r="AKI37" s="46"/>
      <c r="AKJ37" s="46"/>
      <c r="AKK37" s="46"/>
      <c r="AKL37" s="46"/>
      <c r="AKM37" s="46"/>
      <c r="AKN37" s="46"/>
      <c r="AKO37" s="46"/>
      <c r="AKP37" s="46"/>
      <c r="AKQ37" s="46"/>
      <c r="AKR37" s="46"/>
      <c r="AKS37" s="46"/>
      <c r="AKT37" s="46"/>
      <c r="AKU37" s="46"/>
      <c r="AKV37" s="46"/>
      <c r="AKW37" s="46"/>
      <c r="AKX37" s="46"/>
      <c r="AKY37" s="46"/>
      <c r="AKZ37" s="46"/>
      <c r="ALA37" s="46"/>
      <c r="ALB37" s="46"/>
      <c r="ALC37" s="46"/>
      <c r="ALD37" s="46"/>
      <c r="ALE37" s="46"/>
      <c r="ALF37" s="46"/>
      <c r="ALG37" s="46"/>
      <c r="ALH37" s="46"/>
      <c r="ALI37" s="46"/>
      <c r="ALJ37" s="46"/>
      <c r="ALK37" s="46"/>
      <c r="ALL37" s="46"/>
      <c r="ALM37" s="46"/>
      <c r="ALN37" s="46"/>
      <c r="ALO37" s="46"/>
      <c r="ALP37" s="46"/>
      <c r="ALQ37" s="46"/>
      <c r="ALR37" s="46"/>
      <c r="ALS37" s="46"/>
      <c r="ALT37" s="46"/>
      <c r="ALU37" s="46"/>
      <c r="ALV37" s="46"/>
      <c r="ALW37" s="46"/>
      <c r="ALX37" s="46"/>
      <c r="ALY37" s="46"/>
      <c r="ALZ37" s="46"/>
      <c r="AMA37" s="46"/>
      <c r="AMB37" s="46"/>
      <c r="AMC37" s="46"/>
      <c r="AMD37" s="46"/>
      <c r="AME37" s="46"/>
      <c r="AMF37" s="46"/>
      <c r="AMG37" s="46"/>
      <c r="AMH37" s="46"/>
      <c r="AMI37" s="46"/>
      <c r="AMJ37" s="46"/>
      <c r="AMK37" s="46"/>
      <c r="AML37" s="46"/>
      <c r="AMM37" s="46"/>
      <c r="AMN37" s="46"/>
      <c r="AMO37" s="46"/>
      <c r="AMP37" s="46"/>
      <c r="AMQ37" s="46"/>
      <c r="AMR37" s="46"/>
      <c r="AMS37" s="46"/>
      <c r="AMT37" s="46"/>
      <c r="AMU37" s="46"/>
      <c r="AMV37" s="46"/>
      <c r="AMW37" s="46"/>
      <c r="AMX37" s="46"/>
      <c r="AMY37" s="46"/>
      <c r="AMZ37" s="46"/>
      <c r="ANA37" s="46"/>
      <c r="ANB37" s="46"/>
      <c r="ANC37" s="46"/>
      <c r="AND37" s="46"/>
      <c r="ANE37" s="46"/>
      <c r="ANF37" s="46"/>
      <c r="ANG37" s="46"/>
      <c r="ANH37" s="46"/>
      <c r="ANI37" s="46"/>
      <c r="ANJ37" s="46"/>
      <c r="ANK37" s="46"/>
      <c r="ANL37" s="46"/>
      <c r="ANM37" s="46"/>
      <c r="ANN37" s="46"/>
      <c r="ANO37" s="46"/>
      <c r="ANP37" s="46"/>
      <c r="ANQ37" s="46"/>
      <c r="ANR37" s="46"/>
      <c r="ANS37" s="46"/>
      <c r="ANT37" s="46"/>
      <c r="ANU37" s="46"/>
      <c r="ANV37" s="46"/>
      <c r="ANW37" s="46"/>
      <c r="ANX37" s="46"/>
      <c r="ANY37" s="46"/>
      <c r="ANZ37" s="46"/>
      <c r="AOA37" s="46"/>
      <c r="AOB37" s="46"/>
      <c r="AOC37" s="46"/>
      <c r="AOD37" s="46"/>
      <c r="AOE37" s="46"/>
      <c r="AOF37" s="46"/>
      <c r="AOG37" s="46"/>
      <c r="AOH37" s="46"/>
      <c r="AOI37" s="46"/>
      <c r="AOJ37" s="46"/>
      <c r="AOK37" s="46"/>
      <c r="AOL37" s="46"/>
      <c r="AOM37" s="46"/>
      <c r="AON37" s="46"/>
      <c r="AOO37" s="46"/>
      <c r="AOP37" s="46"/>
      <c r="AOQ37" s="46"/>
      <c r="AOR37" s="46"/>
      <c r="AOS37" s="46"/>
      <c r="AOT37" s="46"/>
      <c r="AOU37" s="46"/>
      <c r="AOV37" s="46"/>
      <c r="AOW37" s="46"/>
      <c r="AOX37" s="46"/>
      <c r="AOY37" s="46"/>
      <c r="AOZ37" s="46"/>
      <c r="APA37" s="46"/>
      <c r="APB37" s="46"/>
      <c r="APC37" s="46"/>
      <c r="APD37" s="46"/>
      <c r="APE37" s="46"/>
      <c r="APF37" s="46"/>
      <c r="APG37" s="46"/>
      <c r="APH37" s="46"/>
      <c r="API37" s="46"/>
      <c r="APJ37" s="46"/>
      <c r="APK37" s="46"/>
      <c r="APL37" s="46"/>
      <c r="APM37" s="46"/>
      <c r="APN37" s="46"/>
      <c r="APO37" s="46"/>
      <c r="APP37" s="46"/>
      <c r="APQ37" s="46"/>
      <c r="APR37" s="46"/>
      <c r="APS37" s="46"/>
      <c r="APT37" s="46"/>
      <c r="APU37" s="46"/>
      <c r="APV37" s="46"/>
      <c r="APW37" s="46"/>
      <c r="APX37" s="46"/>
      <c r="APY37" s="46"/>
      <c r="APZ37" s="46"/>
      <c r="AQA37" s="46"/>
      <c r="AQB37" s="46"/>
      <c r="AQC37" s="46"/>
      <c r="AQD37" s="46"/>
      <c r="AQE37" s="46"/>
      <c r="AQF37" s="46"/>
      <c r="AQG37" s="46"/>
      <c r="AQH37" s="46"/>
      <c r="AQI37" s="46"/>
      <c r="AQJ37" s="46"/>
      <c r="AQK37" s="46"/>
      <c r="AQL37" s="46"/>
      <c r="AQM37" s="46"/>
      <c r="AQN37" s="46"/>
      <c r="AQO37" s="46"/>
      <c r="AQP37" s="46"/>
      <c r="AQQ37" s="46"/>
      <c r="AQR37" s="46"/>
      <c r="AQS37" s="46"/>
      <c r="AQT37" s="46"/>
      <c r="AQU37" s="46"/>
      <c r="AQV37" s="46"/>
      <c r="AQW37" s="46"/>
      <c r="AQX37" s="46"/>
      <c r="AQY37" s="46"/>
      <c r="AQZ37" s="46"/>
      <c r="ARA37" s="46"/>
      <c r="ARB37" s="46"/>
      <c r="ARC37" s="46"/>
      <c r="ARD37" s="46"/>
      <c r="ARE37" s="46"/>
      <c r="ARF37" s="46"/>
      <c r="ARG37" s="46"/>
      <c r="ARH37" s="46"/>
      <c r="ARI37" s="46"/>
      <c r="ARJ37" s="46"/>
      <c r="ARK37" s="46"/>
      <c r="ARL37" s="46"/>
      <c r="ARM37" s="46"/>
      <c r="ARN37" s="46"/>
      <c r="ARO37" s="46"/>
      <c r="ARP37" s="46"/>
      <c r="ARQ37" s="46"/>
      <c r="ARR37" s="46"/>
      <c r="ARS37" s="46"/>
      <c r="ART37" s="46"/>
      <c r="ARU37" s="46"/>
      <c r="ARV37" s="46"/>
      <c r="ARW37" s="46"/>
      <c r="ARX37" s="46"/>
      <c r="ARY37" s="46"/>
      <c r="ARZ37" s="46"/>
      <c r="ASA37" s="46"/>
      <c r="ASB37" s="46"/>
      <c r="ASC37" s="46"/>
      <c r="ASD37" s="46"/>
      <c r="ASE37" s="46"/>
      <c r="ASF37" s="46"/>
      <c r="ASG37" s="46"/>
      <c r="ASH37" s="46"/>
      <c r="ASI37" s="46"/>
      <c r="ASJ37" s="46"/>
      <c r="ASK37" s="46"/>
      <c r="ASL37" s="46"/>
      <c r="ASM37" s="46"/>
      <c r="ASN37" s="46"/>
      <c r="ASO37" s="46"/>
      <c r="ASP37" s="46"/>
      <c r="ASQ37" s="46"/>
      <c r="ASR37" s="46"/>
      <c r="ASS37" s="46"/>
      <c r="AST37" s="46"/>
      <c r="ASU37" s="46"/>
      <c r="ASV37" s="46"/>
      <c r="ASW37" s="46"/>
      <c r="ASX37" s="46"/>
      <c r="ASY37" s="46"/>
      <c r="ASZ37" s="46"/>
      <c r="ATA37" s="46"/>
      <c r="ATB37" s="46"/>
      <c r="ATC37" s="46"/>
      <c r="ATD37" s="46"/>
      <c r="ATE37" s="46"/>
      <c r="ATF37" s="46"/>
      <c r="ATG37" s="46"/>
      <c r="ATH37" s="46"/>
      <c r="ATI37" s="46"/>
      <c r="ATJ37" s="46"/>
      <c r="ATK37" s="46"/>
      <c r="ATL37" s="46"/>
      <c r="ATM37" s="46"/>
      <c r="ATN37" s="46"/>
      <c r="ATO37" s="46"/>
      <c r="ATP37" s="46"/>
      <c r="ATQ37" s="46"/>
      <c r="ATR37" s="46"/>
      <c r="ATS37" s="46"/>
      <c r="ATT37" s="46"/>
      <c r="ATU37" s="46"/>
      <c r="ATV37" s="46"/>
      <c r="ATW37" s="46"/>
      <c r="ATX37" s="46"/>
      <c r="ATY37" s="46"/>
      <c r="ATZ37" s="46"/>
      <c r="AUA37" s="46"/>
      <c r="AUB37" s="46"/>
      <c r="AUC37" s="46"/>
      <c r="AUD37" s="46"/>
      <c r="AUE37" s="46"/>
      <c r="AUF37" s="46"/>
      <c r="AUG37" s="46"/>
      <c r="AUH37" s="46"/>
      <c r="AUI37" s="46"/>
      <c r="AUJ37" s="46"/>
      <c r="AUK37" s="46"/>
      <c r="AUL37" s="46"/>
      <c r="AUM37" s="46"/>
      <c r="AUN37" s="46"/>
      <c r="AUO37" s="46"/>
      <c r="AUP37" s="46"/>
      <c r="AUQ37" s="46"/>
      <c r="AUR37" s="46"/>
      <c r="AUS37" s="46"/>
      <c r="AUT37" s="46"/>
      <c r="AUU37" s="46"/>
      <c r="AUV37" s="46"/>
      <c r="AUW37" s="46"/>
      <c r="AUX37" s="46"/>
      <c r="AUY37" s="46"/>
      <c r="AUZ37" s="46"/>
      <c r="AVA37" s="46"/>
      <c r="AVB37" s="46"/>
      <c r="AVC37" s="46"/>
      <c r="AVD37" s="46"/>
      <c r="AVE37" s="46"/>
      <c r="AVF37" s="46"/>
      <c r="AVG37" s="46"/>
      <c r="AVH37" s="46"/>
      <c r="AVI37" s="46"/>
      <c r="AVJ37" s="46"/>
      <c r="AVK37" s="46"/>
      <c r="AVL37" s="46"/>
      <c r="AVM37" s="46"/>
      <c r="AVN37" s="46"/>
      <c r="AVO37" s="46"/>
      <c r="AVP37" s="46"/>
      <c r="AVQ37" s="46"/>
      <c r="AVR37" s="46"/>
      <c r="AVS37" s="46"/>
      <c r="AVT37" s="46"/>
      <c r="AVU37" s="46"/>
      <c r="AVV37" s="46"/>
      <c r="AVW37" s="46"/>
      <c r="AVX37" s="46"/>
      <c r="AVY37" s="46"/>
      <c r="AVZ37" s="46"/>
      <c r="AWA37" s="46"/>
      <c r="AWB37" s="46"/>
      <c r="AWC37" s="46"/>
      <c r="AWD37" s="46"/>
      <c r="AWE37" s="46"/>
      <c r="AWF37" s="46"/>
      <c r="AWG37" s="46"/>
      <c r="AWH37" s="46"/>
      <c r="AWI37" s="46"/>
      <c r="AWJ37" s="46"/>
      <c r="AWK37" s="46"/>
      <c r="AWL37" s="46"/>
      <c r="AWM37" s="46"/>
      <c r="AWN37" s="46"/>
      <c r="AWO37" s="46"/>
      <c r="AWP37" s="46"/>
      <c r="AWQ37" s="46"/>
      <c r="AWR37" s="46"/>
      <c r="AWS37" s="46"/>
      <c r="AWT37" s="46"/>
      <c r="AWU37" s="46"/>
      <c r="AWV37" s="46"/>
      <c r="AWW37" s="46"/>
      <c r="AWX37" s="46"/>
      <c r="AWY37" s="46"/>
      <c r="AWZ37" s="46"/>
      <c r="AXA37" s="46"/>
      <c r="AXB37" s="46"/>
      <c r="AXC37" s="46"/>
      <c r="AXD37" s="46"/>
      <c r="AXE37" s="46"/>
      <c r="AXF37" s="46"/>
      <c r="AXG37" s="46"/>
      <c r="AXH37" s="46"/>
      <c r="AXI37" s="46"/>
      <c r="AXJ37" s="46"/>
      <c r="AXK37" s="46"/>
      <c r="AXL37" s="46"/>
      <c r="AXM37" s="46"/>
      <c r="AXN37" s="46"/>
      <c r="AXO37" s="46"/>
      <c r="AXP37" s="46"/>
      <c r="AXQ37" s="46"/>
      <c r="AXR37" s="46"/>
      <c r="AXS37" s="46"/>
      <c r="AXT37" s="46"/>
      <c r="AXU37" s="46"/>
      <c r="AXV37" s="46"/>
      <c r="AXW37" s="46"/>
      <c r="AXX37" s="46"/>
      <c r="AXY37" s="46"/>
      <c r="AXZ37" s="46"/>
      <c r="AYA37" s="46"/>
      <c r="AYB37" s="46"/>
      <c r="AYC37" s="46"/>
      <c r="AYD37" s="46"/>
      <c r="AYE37" s="46"/>
      <c r="AYF37" s="46"/>
      <c r="AYG37" s="46"/>
      <c r="AYH37" s="46"/>
      <c r="AYI37" s="46"/>
      <c r="AYJ37" s="46"/>
      <c r="AYK37" s="46"/>
      <c r="AYL37" s="46"/>
      <c r="AYM37" s="46"/>
      <c r="AYN37" s="46"/>
      <c r="AYO37" s="46"/>
      <c r="AYP37" s="46"/>
      <c r="AYQ37" s="46"/>
      <c r="AYR37" s="46"/>
      <c r="AYS37" s="46"/>
      <c r="AYT37" s="46"/>
      <c r="AYU37" s="46"/>
      <c r="AYV37" s="46"/>
      <c r="AYW37" s="46"/>
      <c r="AYX37" s="46"/>
      <c r="AYY37" s="46"/>
      <c r="AYZ37" s="46"/>
      <c r="AZA37" s="46"/>
      <c r="AZB37" s="46"/>
      <c r="AZC37" s="46"/>
      <c r="AZD37" s="46"/>
      <c r="AZE37" s="46"/>
      <c r="AZF37" s="46"/>
      <c r="AZG37" s="46"/>
      <c r="AZH37" s="46"/>
      <c r="AZI37" s="46"/>
      <c r="AZJ37" s="46"/>
      <c r="AZK37" s="46"/>
      <c r="AZL37" s="46"/>
      <c r="AZM37" s="46"/>
      <c r="AZN37" s="46"/>
      <c r="AZO37" s="46"/>
      <c r="AZP37" s="46"/>
      <c r="AZQ37" s="46"/>
      <c r="AZR37" s="46"/>
      <c r="AZS37" s="46"/>
      <c r="AZT37" s="46"/>
      <c r="AZU37" s="46"/>
      <c r="AZV37" s="46"/>
      <c r="AZW37" s="46"/>
      <c r="AZX37" s="46"/>
      <c r="AZY37" s="46"/>
      <c r="AZZ37" s="46"/>
      <c r="BAA37" s="46"/>
      <c r="BAB37" s="46"/>
      <c r="BAC37" s="46"/>
      <c r="BAD37" s="46"/>
      <c r="BAE37" s="46"/>
      <c r="BAF37" s="46"/>
      <c r="BAG37" s="46"/>
      <c r="BAH37" s="46"/>
      <c r="BAI37" s="46"/>
      <c r="BAJ37" s="46"/>
      <c r="BAK37" s="46"/>
      <c r="BAL37" s="46"/>
      <c r="BAM37" s="46"/>
      <c r="BAN37" s="46"/>
      <c r="BAO37" s="46"/>
      <c r="BAP37" s="46"/>
      <c r="BAQ37" s="46"/>
      <c r="BAR37" s="46"/>
      <c r="BAS37" s="46"/>
      <c r="BAT37" s="46"/>
      <c r="BAU37" s="46"/>
      <c r="BAV37" s="46"/>
      <c r="BAW37" s="46"/>
      <c r="BAX37" s="46"/>
      <c r="BAY37" s="46"/>
      <c r="BAZ37" s="46"/>
      <c r="BBA37" s="46"/>
      <c r="BBB37" s="46"/>
      <c r="BBC37" s="46"/>
      <c r="BBD37" s="46"/>
      <c r="BBE37" s="46"/>
      <c r="BBF37" s="46"/>
      <c r="BBG37" s="46"/>
      <c r="BBH37" s="46"/>
      <c r="BBI37" s="46"/>
      <c r="BBJ37" s="46"/>
      <c r="BBK37" s="46"/>
      <c r="BBL37" s="46"/>
      <c r="BBM37" s="46"/>
      <c r="BBN37" s="46"/>
      <c r="BBO37" s="46"/>
      <c r="BBP37" s="46"/>
      <c r="BBQ37" s="46"/>
      <c r="BBR37" s="46"/>
      <c r="BBS37" s="46"/>
      <c r="BBT37" s="46"/>
      <c r="BBU37" s="46"/>
      <c r="BBV37" s="46"/>
      <c r="BBW37" s="46"/>
      <c r="BBX37" s="46"/>
      <c r="BBY37" s="46"/>
      <c r="BBZ37" s="46"/>
      <c r="BCA37" s="46"/>
      <c r="BCB37" s="46"/>
      <c r="BCC37" s="46"/>
      <c r="BCD37" s="46"/>
      <c r="BCE37" s="46"/>
      <c r="BCF37" s="46"/>
      <c r="BCG37" s="46"/>
      <c r="BCH37" s="46"/>
      <c r="BCI37" s="46"/>
      <c r="BCJ37" s="46"/>
      <c r="BCK37" s="46"/>
      <c r="BCL37" s="46"/>
      <c r="BCM37" s="46"/>
      <c r="BCN37" s="46"/>
      <c r="BCO37" s="46"/>
      <c r="BCP37" s="46"/>
      <c r="BCQ37" s="46"/>
      <c r="BCR37" s="46"/>
      <c r="BCS37" s="46"/>
      <c r="BCT37" s="46"/>
      <c r="BCU37" s="46"/>
      <c r="BCV37" s="46"/>
      <c r="BCW37" s="46"/>
      <c r="BCX37" s="46"/>
      <c r="BCY37" s="46"/>
      <c r="BCZ37" s="46"/>
      <c r="BDA37" s="46"/>
      <c r="BDB37" s="46"/>
      <c r="BDC37" s="46"/>
      <c r="BDD37" s="46"/>
      <c r="BDE37" s="46"/>
      <c r="BDF37" s="46"/>
      <c r="BDG37" s="46"/>
      <c r="BDH37" s="46"/>
      <c r="BDI37" s="46"/>
      <c r="BDJ37" s="46"/>
      <c r="BDK37" s="46"/>
      <c r="BDL37" s="46"/>
      <c r="BDM37" s="46"/>
      <c r="BDN37" s="46"/>
      <c r="BDO37" s="46"/>
      <c r="BDP37" s="46"/>
      <c r="BDQ37" s="46"/>
      <c r="BDR37" s="46"/>
      <c r="BDS37" s="46"/>
      <c r="BDT37" s="46"/>
      <c r="BDU37" s="46"/>
      <c r="BDV37" s="46"/>
      <c r="BDW37" s="46"/>
      <c r="BDX37" s="46"/>
      <c r="BDY37" s="46"/>
      <c r="BDZ37" s="46"/>
      <c r="BEA37" s="46"/>
      <c r="BEB37" s="46"/>
      <c r="BEC37" s="46"/>
      <c r="BED37" s="46"/>
      <c r="BEE37" s="46"/>
      <c r="BEF37" s="46"/>
      <c r="BEG37" s="46"/>
      <c r="BEH37" s="46"/>
      <c r="BEI37" s="46"/>
      <c r="BEJ37" s="46"/>
      <c r="BEK37" s="46"/>
      <c r="BEL37" s="46"/>
      <c r="BEM37" s="46"/>
      <c r="BEN37" s="46"/>
      <c r="BEO37" s="46"/>
      <c r="BEP37" s="46"/>
      <c r="BEQ37" s="46"/>
      <c r="BER37" s="46"/>
      <c r="BES37" s="46"/>
      <c r="BET37" s="46"/>
      <c r="BEU37" s="46"/>
      <c r="BEV37" s="46"/>
      <c r="BEW37" s="46"/>
      <c r="BEX37" s="46"/>
      <c r="BEY37" s="46"/>
      <c r="BEZ37" s="46"/>
      <c r="BFA37" s="46"/>
      <c r="BFB37" s="46"/>
      <c r="BFC37" s="46"/>
      <c r="BFD37" s="46"/>
      <c r="BFE37" s="46"/>
      <c r="BFF37" s="46"/>
      <c r="BFG37" s="46"/>
      <c r="BFH37" s="46"/>
      <c r="BFI37" s="46"/>
      <c r="BFJ37" s="46"/>
      <c r="BFK37" s="46"/>
      <c r="BFL37" s="46"/>
      <c r="BFM37" s="46"/>
      <c r="BFN37" s="46"/>
      <c r="BFO37" s="46"/>
      <c r="BFP37" s="46"/>
      <c r="BFQ37" s="46"/>
      <c r="BFR37" s="46"/>
      <c r="BFS37" s="46"/>
      <c r="BFT37" s="46"/>
      <c r="BFU37" s="46"/>
      <c r="BFV37" s="46"/>
      <c r="BFW37" s="46"/>
      <c r="BFX37" s="46"/>
      <c r="BFY37" s="46"/>
      <c r="BFZ37" s="46"/>
      <c r="BGA37" s="46"/>
      <c r="BGB37" s="46"/>
      <c r="BGC37" s="46"/>
      <c r="BGD37" s="46"/>
      <c r="BGE37" s="46"/>
      <c r="BGF37" s="46"/>
      <c r="BGG37" s="46"/>
      <c r="BGH37" s="46"/>
      <c r="BGI37" s="46"/>
      <c r="BGJ37" s="46"/>
      <c r="BGK37" s="46"/>
      <c r="BGL37" s="46"/>
      <c r="BGM37" s="46"/>
      <c r="BGN37" s="46"/>
      <c r="BGO37" s="46"/>
      <c r="BGP37" s="46"/>
      <c r="BGQ37" s="46"/>
      <c r="BGR37" s="46"/>
      <c r="BGS37" s="46"/>
      <c r="BGT37" s="46"/>
      <c r="BGU37" s="46"/>
      <c r="BGV37" s="46"/>
      <c r="BGW37" s="46"/>
      <c r="BGX37" s="46"/>
      <c r="BGY37" s="46"/>
      <c r="BGZ37" s="46"/>
      <c r="BHA37" s="46"/>
      <c r="BHB37" s="46"/>
      <c r="BHC37" s="46"/>
      <c r="BHD37" s="46"/>
      <c r="BHE37" s="46"/>
      <c r="BHF37" s="46"/>
      <c r="BHG37" s="46"/>
      <c r="BHH37" s="46"/>
      <c r="BHI37" s="46"/>
      <c r="BHJ37" s="46"/>
      <c r="BHK37" s="46"/>
      <c r="BHL37" s="46"/>
      <c r="BHM37" s="46"/>
      <c r="BHN37" s="46"/>
      <c r="BHO37" s="46"/>
      <c r="BHP37" s="46"/>
      <c r="BHQ37" s="46"/>
      <c r="BHR37" s="46"/>
      <c r="BHS37" s="46"/>
      <c r="BHT37" s="46"/>
      <c r="BHU37" s="46"/>
      <c r="BHV37" s="46"/>
      <c r="BHW37" s="46"/>
      <c r="BHX37" s="46"/>
      <c r="BHY37" s="46"/>
      <c r="BHZ37" s="46"/>
      <c r="BIA37" s="46"/>
      <c r="BIB37" s="46"/>
      <c r="BIC37" s="46"/>
      <c r="BID37" s="46"/>
      <c r="BIE37" s="46"/>
      <c r="BIF37" s="46"/>
      <c r="BIG37" s="46"/>
      <c r="BIH37" s="46"/>
      <c r="BII37" s="46"/>
      <c r="BIJ37" s="46"/>
      <c r="BIK37" s="46"/>
      <c r="BIL37" s="46"/>
      <c r="BIM37" s="46"/>
      <c r="BIN37" s="46"/>
      <c r="BIO37" s="46"/>
      <c r="BIP37" s="46"/>
      <c r="BIQ37" s="46"/>
      <c r="BIR37" s="46"/>
      <c r="BIS37" s="46"/>
      <c r="BIT37" s="46"/>
      <c r="BIU37" s="46"/>
      <c r="BIV37" s="46"/>
      <c r="BIW37" s="46"/>
      <c r="BIX37" s="46"/>
      <c r="BIY37" s="46"/>
      <c r="BIZ37" s="46"/>
      <c r="BJA37" s="46"/>
      <c r="BJB37" s="46"/>
      <c r="BJC37" s="46"/>
      <c r="BJD37" s="46"/>
      <c r="BJE37" s="46"/>
      <c r="BJF37" s="46"/>
      <c r="BJG37" s="46"/>
      <c r="BJH37" s="46"/>
      <c r="BJI37" s="46"/>
      <c r="BJJ37" s="46"/>
      <c r="BJK37" s="46"/>
      <c r="BJL37" s="46"/>
      <c r="BJM37" s="46"/>
      <c r="BJN37" s="46"/>
      <c r="BJO37" s="46"/>
      <c r="BJP37" s="46"/>
      <c r="BJQ37" s="46"/>
      <c r="BJR37" s="46"/>
      <c r="BJS37" s="46"/>
      <c r="BJT37" s="46"/>
      <c r="BJU37" s="46"/>
      <c r="BJV37" s="46"/>
      <c r="BJW37" s="46"/>
      <c r="BJX37" s="46"/>
      <c r="BJY37" s="46"/>
      <c r="BJZ37" s="46"/>
      <c r="BKA37" s="46"/>
      <c r="BKB37" s="46"/>
      <c r="BKC37" s="46"/>
      <c r="BKD37" s="46"/>
      <c r="BKE37" s="46"/>
      <c r="BKF37" s="46"/>
      <c r="BKG37" s="46"/>
      <c r="BKH37" s="46"/>
      <c r="BKI37" s="46"/>
      <c r="BKJ37" s="46"/>
      <c r="BKK37" s="46"/>
      <c r="BKL37" s="46"/>
      <c r="BKM37" s="46"/>
      <c r="BKN37" s="46"/>
      <c r="BKO37" s="46"/>
      <c r="BKP37" s="46"/>
      <c r="BKQ37" s="46"/>
      <c r="BKR37" s="46"/>
      <c r="BKS37" s="46"/>
      <c r="BKT37" s="46"/>
      <c r="BKU37" s="46"/>
      <c r="BKV37" s="46"/>
      <c r="BKW37" s="46"/>
      <c r="BKX37" s="46"/>
      <c r="BKY37" s="46"/>
      <c r="BKZ37" s="46"/>
      <c r="BLA37" s="46"/>
      <c r="BLB37" s="46"/>
      <c r="BLC37" s="46"/>
      <c r="BLD37" s="46"/>
      <c r="BLE37" s="46"/>
      <c r="BLF37" s="46"/>
      <c r="BLG37" s="46"/>
      <c r="BLH37" s="46"/>
      <c r="BLI37" s="46"/>
      <c r="BLJ37" s="46"/>
      <c r="BLK37" s="46"/>
      <c r="BLL37" s="46"/>
      <c r="BLM37" s="46"/>
      <c r="BLN37" s="46"/>
      <c r="BLO37" s="46"/>
      <c r="BLP37" s="46"/>
      <c r="BLQ37" s="46"/>
      <c r="BLR37" s="46"/>
      <c r="BLS37" s="46"/>
      <c r="BLT37" s="46"/>
      <c r="BLU37" s="46"/>
      <c r="BLV37" s="46"/>
      <c r="BLW37" s="46"/>
      <c r="BLX37" s="46"/>
      <c r="BLY37" s="46"/>
      <c r="BLZ37" s="46"/>
      <c r="BMA37" s="46"/>
      <c r="BMB37" s="46"/>
      <c r="BMC37" s="46"/>
      <c r="BMD37" s="46"/>
      <c r="BME37" s="46"/>
      <c r="BMF37" s="46"/>
      <c r="BMG37" s="46"/>
      <c r="BMH37" s="46"/>
      <c r="BMI37" s="46"/>
      <c r="BMJ37" s="46"/>
      <c r="BMK37" s="46"/>
      <c r="BML37" s="46"/>
      <c r="BMM37" s="46"/>
      <c r="BMN37" s="46"/>
      <c r="BMO37" s="46"/>
      <c r="BMP37" s="46"/>
      <c r="BMQ37" s="46"/>
      <c r="BMR37" s="46"/>
      <c r="BMS37" s="46"/>
      <c r="BMT37" s="46"/>
      <c r="BMU37" s="46"/>
      <c r="BMV37" s="46"/>
      <c r="BMW37" s="46"/>
      <c r="BMX37" s="46"/>
      <c r="BMY37" s="46"/>
      <c r="BMZ37" s="46"/>
      <c r="BNA37" s="46"/>
      <c r="BNB37" s="46"/>
      <c r="BNC37" s="46"/>
      <c r="BND37" s="46"/>
      <c r="BNE37" s="46"/>
      <c r="BNF37" s="46"/>
      <c r="BNG37" s="46"/>
      <c r="BNH37" s="46"/>
      <c r="BNI37" s="46"/>
      <c r="BNJ37" s="46"/>
      <c r="BNK37" s="46"/>
      <c r="BNL37" s="46"/>
      <c r="BNM37" s="46"/>
      <c r="BNN37" s="46"/>
      <c r="BNO37" s="46"/>
      <c r="BNP37" s="46"/>
      <c r="BNQ37" s="46"/>
      <c r="BNR37" s="46"/>
      <c r="BNS37" s="46"/>
      <c r="BNT37" s="46"/>
      <c r="BNU37" s="46"/>
      <c r="BNV37" s="46"/>
      <c r="BNW37" s="46"/>
      <c r="BNX37" s="46"/>
      <c r="BNY37" s="46"/>
      <c r="BNZ37" s="46"/>
      <c r="BOA37" s="46"/>
      <c r="BOB37" s="46"/>
      <c r="BOC37" s="46"/>
      <c r="BOD37" s="46"/>
      <c r="BOE37" s="46"/>
      <c r="BOF37" s="46"/>
      <c r="BOG37" s="46"/>
      <c r="BOH37" s="46"/>
      <c r="BOI37" s="46"/>
      <c r="BOJ37" s="46"/>
      <c r="BOK37" s="46"/>
      <c r="BOL37" s="46"/>
      <c r="BOM37" s="46"/>
      <c r="BON37" s="46"/>
      <c r="BOO37" s="46"/>
      <c r="BOP37" s="46"/>
      <c r="BOQ37" s="46"/>
      <c r="BOR37" s="46"/>
      <c r="BOS37" s="46"/>
      <c r="BOT37" s="46"/>
      <c r="BOU37" s="46"/>
      <c r="BOV37" s="46"/>
      <c r="BOW37" s="46"/>
      <c r="BOX37" s="46"/>
      <c r="BOY37" s="46"/>
      <c r="BOZ37" s="46"/>
      <c r="BPA37" s="46"/>
      <c r="BPB37" s="46"/>
      <c r="BPC37" s="46"/>
      <c r="BPD37" s="46"/>
      <c r="BPE37" s="46"/>
      <c r="BPF37" s="46"/>
      <c r="BPG37" s="46"/>
      <c r="BPH37" s="46"/>
      <c r="BPI37" s="46"/>
      <c r="BPJ37" s="46"/>
      <c r="BPK37" s="46"/>
      <c r="BPL37" s="46"/>
      <c r="BPM37" s="46"/>
      <c r="BPN37" s="46"/>
      <c r="BPO37" s="46"/>
      <c r="BPP37" s="46"/>
      <c r="BPQ37" s="46"/>
      <c r="BPR37" s="46"/>
      <c r="BPS37" s="46"/>
      <c r="BPT37" s="46"/>
      <c r="BPU37" s="46"/>
      <c r="BPV37" s="46"/>
      <c r="BPW37" s="46"/>
      <c r="BPX37" s="46"/>
      <c r="BPY37" s="46"/>
      <c r="BPZ37" s="46"/>
      <c r="BQA37" s="46"/>
      <c r="BQB37" s="46"/>
      <c r="BQC37" s="46"/>
      <c r="BQD37" s="46"/>
      <c r="BQE37" s="46"/>
      <c r="BQF37" s="46"/>
      <c r="BQG37" s="46"/>
      <c r="BQH37" s="46"/>
      <c r="BQI37" s="46"/>
      <c r="BQJ37" s="46"/>
      <c r="BQK37" s="46"/>
      <c r="BQL37" s="46"/>
      <c r="BQM37" s="46"/>
      <c r="BQN37" s="46"/>
      <c r="BQO37" s="46"/>
      <c r="BQP37" s="46"/>
      <c r="BQQ37" s="46"/>
      <c r="BQR37" s="46"/>
      <c r="BQS37" s="46"/>
      <c r="BQT37" s="46"/>
      <c r="BQU37" s="46"/>
      <c r="BQV37" s="46"/>
      <c r="BQW37" s="46"/>
      <c r="BQX37" s="46"/>
      <c r="BQY37" s="46"/>
      <c r="BQZ37" s="46"/>
      <c r="BRA37" s="46"/>
      <c r="BRB37" s="46"/>
      <c r="BRC37" s="46"/>
      <c r="BRD37" s="46"/>
      <c r="BRE37" s="46"/>
      <c r="BRF37" s="46"/>
      <c r="BRG37" s="46"/>
      <c r="BRH37" s="46"/>
      <c r="BRI37" s="46"/>
      <c r="BRJ37" s="46"/>
      <c r="BRK37" s="46"/>
      <c r="BRL37" s="46"/>
      <c r="BRM37" s="46"/>
      <c r="BRN37" s="46"/>
      <c r="BRO37" s="46"/>
      <c r="BRP37" s="46"/>
      <c r="BRQ37" s="46"/>
      <c r="BRR37" s="46"/>
      <c r="BRS37" s="46"/>
      <c r="BRT37" s="46"/>
      <c r="BRU37" s="46"/>
      <c r="BRV37" s="46"/>
      <c r="BRW37" s="46"/>
      <c r="BRX37" s="46"/>
      <c r="BRY37" s="46"/>
      <c r="BRZ37" s="46"/>
      <c r="BSA37" s="46"/>
      <c r="BSB37" s="46"/>
      <c r="BSC37" s="46"/>
      <c r="BSD37" s="46"/>
      <c r="BSE37" s="46"/>
      <c r="BSF37" s="46"/>
      <c r="BSG37" s="46"/>
      <c r="BSH37" s="46"/>
      <c r="BSI37" s="46"/>
      <c r="BSJ37" s="46"/>
      <c r="BSK37" s="46"/>
      <c r="BSL37" s="46"/>
      <c r="BSM37" s="46"/>
      <c r="BSN37" s="46"/>
      <c r="BSO37" s="46"/>
      <c r="BSP37" s="46"/>
      <c r="BSQ37" s="46"/>
      <c r="BSR37" s="46"/>
      <c r="BSS37" s="46"/>
      <c r="BST37" s="46"/>
      <c r="BSU37" s="46"/>
      <c r="BSV37" s="46"/>
      <c r="BSW37" s="46"/>
      <c r="BSX37" s="46"/>
      <c r="BSY37" s="46"/>
      <c r="BSZ37" s="46"/>
      <c r="BTA37" s="46"/>
      <c r="BTB37" s="46"/>
      <c r="BTC37" s="46"/>
      <c r="BTD37" s="46"/>
      <c r="BTE37" s="46"/>
      <c r="BTF37" s="46"/>
      <c r="BTG37" s="46"/>
      <c r="BTH37" s="46"/>
      <c r="BTI37" s="46"/>
      <c r="BTJ37" s="46"/>
      <c r="BTK37" s="46"/>
      <c r="BTL37" s="46"/>
      <c r="BTM37" s="46"/>
      <c r="BTN37" s="46"/>
      <c r="BTO37" s="46"/>
      <c r="BTP37" s="46"/>
      <c r="BTQ37" s="46"/>
      <c r="BTR37" s="46"/>
      <c r="BTS37" s="46"/>
      <c r="BTT37" s="46"/>
      <c r="BTU37" s="46"/>
      <c r="BTV37" s="46"/>
      <c r="BTW37" s="46"/>
      <c r="BTX37" s="46"/>
      <c r="BTY37" s="46"/>
      <c r="BTZ37" s="46"/>
      <c r="BUA37" s="46"/>
      <c r="BUB37" s="46"/>
      <c r="BUC37" s="46"/>
      <c r="BUD37" s="46"/>
      <c r="BUE37" s="46"/>
      <c r="BUF37" s="46"/>
      <c r="BUG37" s="46"/>
      <c r="BUH37" s="46"/>
      <c r="BUI37" s="46"/>
      <c r="BUJ37" s="46"/>
      <c r="BUK37" s="46"/>
      <c r="BUL37" s="46"/>
      <c r="BUM37" s="46"/>
      <c r="BUN37" s="46"/>
      <c r="BUO37" s="46"/>
      <c r="BUP37" s="46"/>
      <c r="BUQ37" s="46"/>
      <c r="BUR37" s="46"/>
      <c r="BUS37" s="46"/>
      <c r="BUT37" s="46"/>
      <c r="BUU37" s="46"/>
      <c r="BUV37" s="46"/>
      <c r="BUW37" s="46"/>
      <c r="BUX37" s="46"/>
      <c r="BUY37" s="46"/>
      <c r="BUZ37" s="46"/>
      <c r="BVA37" s="46"/>
      <c r="BVB37" s="46"/>
      <c r="BVC37" s="46"/>
      <c r="BVD37" s="46"/>
      <c r="BVE37" s="46"/>
      <c r="BVF37" s="46"/>
      <c r="BVG37" s="46"/>
      <c r="BVH37" s="46"/>
      <c r="BVI37" s="46"/>
      <c r="BVJ37" s="46"/>
      <c r="BVK37" s="46"/>
      <c r="BVL37" s="46"/>
      <c r="BVM37" s="46"/>
      <c r="BVN37" s="46"/>
      <c r="BVO37" s="46"/>
      <c r="BVP37" s="46"/>
      <c r="BVQ37" s="46"/>
      <c r="BVR37" s="46"/>
      <c r="BVS37" s="46"/>
      <c r="BVT37" s="46"/>
      <c r="BVU37" s="46"/>
      <c r="BVV37" s="46"/>
      <c r="BVW37" s="46"/>
      <c r="BVX37" s="46"/>
      <c r="BVY37" s="46"/>
      <c r="BVZ37" s="46"/>
      <c r="BWA37" s="46"/>
      <c r="BWB37" s="46"/>
      <c r="BWC37" s="46"/>
      <c r="BWD37" s="46"/>
      <c r="BWE37" s="46"/>
      <c r="BWF37" s="46"/>
      <c r="BWG37" s="46"/>
      <c r="BWH37" s="46"/>
      <c r="BWI37" s="46"/>
      <c r="BWJ37" s="46"/>
      <c r="BWK37" s="46"/>
      <c r="BWL37" s="46"/>
      <c r="BWM37" s="46"/>
      <c r="BWN37" s="46"/>
      <c r="BWO37" s="46"/>
      <c r="BWP37" s="46"/>
      <c r="BWQ37" s="46"/>
      <c r="BWR37" s="46"/>
      <c r="BWS37" s="46"/>
      <c r="BWT37" s="46"/>
      <c r="BWU37" s="46"/>
      <c r="BWV37" s="46"/>
      <c r="BWW37" s="46"/>
      <c r="BWX37" s="46"/>
      <c r="BWY37" s="46"/>
      <c r="BWZ37" s="46"/>
      <c r="BXA37" s="46"/>
      <c r="BXB37" s="46"/>
      <c r="BXC37" s="46"/>
      <c r="BXD37" s="46"/>
      <c r="BXE37" s="46"/>
      <c r="BXF37" s="46"/>
      <c r="BXG37" s="46"/>
      <c r="BXH37" s="46"/>
      <c r="BXI37" s="46"/>
      <c r="BXJ37" s="46"/>
      <c r="BXK37" s="46"/>
      <c r="BXL37" s="46"/>
      <c r="BXM37" s="46"/>
      <c r="BXN37" s="46"/>
      <c r="BXO37" s="46"/>
      <c r="BXP37" s="46"/>
      <c r="BXQ37" s="46"/>
      <c r="BXR37" s="46"/>
      <c r="BXS37" s="46"/>
      <c r="BXT37" s="46"/>
      <c r="BXU37" s="46"/>
      <c r="BXV37" s="46"/>
      <c r="BXW37" s="46"/>
      <c r="BXX37" s="46"/>
      <c r="BXY37" s="46"/>
      <c r="BXZ37" s="46"/>
      <c r="BYA37" s="46"/>
      <c r="BYB37" s="46"/>
      <c r="BYC37" s="46"/>
      <c r="BYD37" s="46"/>
      <c r="BYE37" s="46"/>
      <c r="BYF37" s="46"/>
      <c r="BYG37" s="46"/>
      <c r="BYH37" s="46"/>
      <c r="BYI37" s="46"/>
      <c r="BYJ37" s="46"/>
      <c r="BYK37" s="46"/>
      <c r="BYL37" s="46"/>
      <c r="BYM37" s="46"/>
      <c r="BYN37" s="46"/>
      <c r="BYO37" s="46"/>
      <c r="BYP37" s="46"/>
      <c r="BYQ37" s="46"/>
      <c r="BYR37" s="46"/>
      <c r="BYS37" s="46"/>
      <c r="BYT37" s="46"/>
      <c r="BYU37" s="46"/>
      <c r="BYV37" s="46"/>
      <c r="BYW37" s="46"/>
      <c r="BYX37" s="46"/>
      <c r="BYY37" s="46"/>
      <c r="BYZ37" s="46"/>
      <c r="BZA37" s="46"/>
      <c r="BZB37" s="46"/>
      <c r="BZC37" s="46"/>
      <c r="BZD37" s="46"/>
      <c r="BZE37" s="46"/>
      <c r="BZF37" s="46"/>
      <c r="BZG37" s="46"/>
      <c r="BZH37" s="46"/>
      <c r="BZI37" s="46"/>
      <c r="BZJ37" s="46"/>
      <c r="BZK37" s="46"/>
      <c r="BZL37" s="46"/>
      <c r="BZM37" s="46"/>
      <c r="BZN37" s="46"/>
      <c r="BZO37" s="46"/>
      <c r="BZP37" s="46"/>
      <c r="BZQ37" s="46"/>
      <c r="BZR37" s="46"/>
      <c r="BZS37" s="46"/>
      <c r="BZT37" s="46"/>
      <c r="BZU37" s="46"/>
      <c r="BZV37" s="46"/>
      <c r="BZW37" s="46"/>
      <c r="BZX37" s="46"/>
      <c r="BZY37" s="46"/>
      <c r="BZZ37" s="46"/>
      <c r="CAA37" s="46"/>
      <c r="CAB37" s="46"/>
      <c r="CAC37" s="46"/>
      <c r="CAD37" s="46"/>
      <c r="CAE37" s="46"/>
      <c r="CAF37" s="46"/>
      <c r="CAG37" s="46"/>
      <c r="CAH37" s="46"/>
      <c r="CAI37" s="46"/>
      <c r="CAJ37" s="46"/>
      <c r="CAK37" s="46"/>
      <c r="CAL37" s="46"/>
      <c r="CAM37" s="46"/>
      <c r="CAN37" s="46"/>
      <c r="CAO37" s="46"/>
      <c r="CAP37" s="46"/>
      <c r="CAQ37" s="46"/>
      <c r="CAR37" s="46"/>
      <c r="CAS37" s="46"/>
      <c r="CAT37" s="46"/>
      <c r="CAU37" s="46"/>
      <c r="CAV37" s="46"/>
      <c r="CAW37" s="46"/>
      <c r="CAX37" s="46"/>
      <c r="CAY37" s="46"/>
      <c r="CAZ37" s="46"/>
      <c r="CBA37" s="46"/>
      <c r="CBB37" s="46"/>
      <c r="CBC37" s="46"/>
      <c r="CBD37" s="46"/>
      <c r="CBE37" s="46"/>
      <c r="CBF37" s="46"/>
      <c r="CBG37" s="46"/>
      <c r="CBH37" s="46"/>
      <c r="CBI37" s="46"/>
      <c r="CBJ37" s="46"/>
      <c r="CBK37" s="46"/>
      <c r="CBL37" s="46"/>
      <c r="CBM37" s="46"/>
      <c r="CBN37" s="46"/>
      <c r="CBO37" s="46"/>
      <c r="CBP37" s="46"/>
      <c r="CBQ37" s="46"/>
      <c r="CBR37" s="46"/>
      <c r="CBS37" s="46"/>
      <c r="CBT37" s="46"/>
      <c r="CBU37" s="46"/>
      <c r="CBV37" s="46"/>
      <c r="CBW37" s="46"/>
      <c r="CBX37" s="46"/>
      <c r="CBY37" s="46"/>
      <c r="CBZ37" s="46"/>
      <c r="CCA37" s="46"/>
      <c r="CCB37" s="46"/>
      <c r="CCC37" s="46"/>
      <c r="CCD37" s="46"/>
      <c r="CCE37" s="46"/>
      <c r="CCF37" s="46"/>
      <c r="CCG37" s="46"/>
      <c r="CCH37" s="46"/>
      <c r="CCI37" s="46"/>
      <c r="CCJ37" s="46"/>
      <c r="CCK37" s="46"/>
      <c r="CCL37" s="46"/>
      <c r="CCM37" s="46"/>
      <c r="CCN37" s="46"/>
      <c r="CCO37" s="46"/>
      <c r="CCP37" s="46"/>
      <c r="CCQ37" s="46"/>
      <c r="CCR37" s="46"/>
      <c r="CCS37" s="46"/>
      <c r="CCT37" s="46"/>
      <c r="CCU37" s="46"/>
      <c r="CCV37" s="46"/>
      <c r="CCW37" s="46"/>
      <c r="CCX37" s="46"/>
      <c r="CCY37" s="46"/>
      <c r="CCZ37" s="46"/>
      <c r="CDA37" s="46"/>
      <c r="CDB37" s="46"/>
      <c r="CDC37" s="46"/>
      <c r="CDD37" s="46"/>
      <c r="CDE37" s="46"/>
      <c r="CDF37" s="46"/>
      <c r="CDG37" s="46"/>
      <c r="CDH37" s="46"/>
      <c r="CDI37" s="46"/>
      <c r="CDJ37" s="46"/>
      <c r="CDK37" s="46"/>
      <c r="CDL37" s="46"/>
      <c r="CDM37" s="46"/>
      <c r="CDN37" s="46"/>
      <c r="CDO37" s="46"/>
      <c r="CDP37" s="46"/>
      <c r="CDQ37" s="46"/>
      <c r="CDR37" s="46"/>
      <c r="CDS37" s="46"/>
      <c r="CDT37" s="46"/>
      <c r="CDU37" s="46"/>
      <c r="CDV37" s="46"/>
      <c r="CDW37" s="46"/>
      <c r="CDX37" s="46"/>
      <c r="CDY37" s="46"/>
      <c r="CDZ37" s="46"/>
      <c r="CEA37" s="46"/>
      <c r="CEB37" s="46"/>
      <c r="CEC37" s="46"/>
      <c r="CED37" s="46"/>
      <c r="CEE37" s="46"/>
      <c r="CEF37" s="46"/>
      <c r="CEG37" s="46"/>
      <c r="CEH37" s="46"/>
      <c r="CEI37" s="46"/>
      <c r="CEJ37" s="46"/>
      <c r="CEK37" s="46"/>
      <c r="CEL37" s="46"/>
      <c r="CEM37" s="46"/>
      <c r="CEN37" s="46"/>
      <c r="CEO37" s="46"/>
      <c r="CEP37" s="46"/>
      <c r="CEQ37" s="46"/>
      <c r="CER37" s="46"/>
      <c r="CES37" s="46"/>
      <c r="CET37" s="46"/>
      <c r="CEU37" s="46"/>
      <c r="CEV37" s="46"/>
      <c r="CEW37" s="46"/>
      <c r="CEX37" s="46"/>
      <c r="CEY37" s="46"/>
      <c r="CEZ37" s="46"/>
      <c r="CFA37" s="46"/>
      <c r="CFB37" s="46"/>
      <c r="CFC37" s="46"/>
      <c r="CFD37" s="46"/>
      <c r="CFE37" s="46"/>
      <c r="CFF37" s="46"/>
      <c r="CFG37" s="46"/>
      <c r="CFH37" s="46"/>
      <c r="CFI37" s="46"/>
      <c r="CFJ37" s="46"/>
      <c r="CFK37" s="46"/>
      <c r="CFL37" s="46"/>
      <c r="CFM37" s="46"/>
      <c r="CFN37" s="46"/>
      <c r="CFO37" s="46"/>
      <c r="CFP37" s="46"/>
      <c r="CFQ37" s="46"/>
      <c r="CFR37" s="46"/>
      <c r="CFS37" s="46"/>
      <c r="CFT37" s="46"/>
      <c r="CFU37" s="46"/>
      <c r="CFV37" s="46"/>
      <c r="CFW37" s="46"/>
      <c r="CFX37" s="46"/>
      <c r="CFY37" s="46"/>
      <c r="CFZ37" s="46"/>
      <c r="CGA37" s="46"/>
      <c r="CGB37" s="46"/>
      <c r="CGC37" s="46"/>
      <c r="CGD37" s="46"/>
      <c r="CGE37" s="46"/>
      <c r="CGF37" s="46"/>
      <c r="CGG37" s="46"/>
      <c r="CGH37" s="46"/>
      <c r="CGI37" s="46"/>
      <c r="CGJ37" s="46"/>
      <c r="CGK37" s="46"/>
      <c r="CGL37" s="46"/>
      <c r="CGM37" s="46"/>
      <c r="CGN37" s="46"/>
      <c r="CGO37" s="46"/>
      <c r="CGP37" s="46"/>
      <c r="CGQ37" s="46"/>
      <c r="CGR37" s="46"/>
      <c r="CGS37" s="46"/>
      <c r="CGT37" s="46"/>
      <c r="CGU37" s="46"/>
      <c r="CGV37" s="46"/>
      <c r="CGW37" s="46"/>
      <c r="CGX37" s="46"/>
      <c r="CGY37" s="46"/>
      <c r="CGZ37" s="46"/>
      <c r="CHA37" s="46"/>
      <c r="CHB37" s="46"/>
      <c r="CHC37" s="46"/>
      <c r="CHD37" s="46"/>
      <c r="CHE37" s="46"/>
      <c r="CHF37" s="46"/>
      <c r="CHG37" s="46"/>
      <c r="CHH37" s="46"/>
      <c r="CHI37" s="46"/>
      <c r="CHJ37" s="46"/>
      <c r="CHK37" s="46"/>
      <c r="CHL37" s="46"/>
      <c r="CHM37" s="46"/>
      <c r="CHN37" s="46"/>
      <c r="CHO37" s="46"/>
      <c r="CHP37" s="46"/>
      <c r="CHQ37" s="46"/>
      <c r="CHR37" s="46"/>
      <c r="CHS37" s="46"/>
      <c r="CHT37" s="46"/>
      <c r="CHU37" s="46"/>
      <c r="CHV37" s="46"/>
      <c r="CHW37" s="46"/>
      <c r="CHX37" s="46"/>
      <c r="CHY37" s="46"/>
      <c r="CHZ37" s="46"/>
      <c r="CIA37" s="46"/>
      <c r="CIB37" s="46"/>
      <c r="CIC37" s="46"/>
      <c r="CID37" s="46"/>
      <c r="CIE37" s="46"/>
      <c r="CIF37" s="46"/>
      <c r="CIG37" s="46"/>
      <c r="CIH37" s="46"/>
      <c r="CII37" s="46"/>
      <c r="CIJ37" s="46"/>
      <c r="CIK37" s="46"/>
      <c r="CIL37" s="46"/>
      <c r="CIM37" s="46"/>
      <c r="CIN37" s="46"/>
      <c r="CIO37" s="46"/>
      <c r="CIP37" s="46"/>
      <c r="CIQ37" s="46"/>
      <c r="CIR37" s="46"/>
      <c r="CIS37" s="46"/>
      <c r="CIT37" s="46"/>
      <c r="CIU37" s="46"/>
      <c r="CIV37" s="46"/>
      <c r="CIW37" s="46"/>
      <c r="CIX37" s="46"/>
      <c r="CIY37" s="46"/>
      <c r="CIZ37" s="46"/>
      <c r="CJA37" s="46"/>
      <c r="CJB37" s="46"/>
      <c r="CJC37" s="46"/>
      <c r="CJD37" s="46"/>
      <c r="CJE37" s="46"/>
      <c r="CJF37" s="46"/>
      <c r="CJG37" s="46"/>
      <c r="CJH37" s="46"/>
      <c r="CJI37" s="46"/>
      <c r="CJJ37" s="46"/>
      <c r="CJK37" s="46"/>
      <c r="CJL37" s="46"/>
      <c r="CJM37" s="46"/>
      <c r="CJN37" s="46"/>
      <c r="CJO37" s="46"/>
      <c r="CJP37" s="46"/>
      <c r="CJQ37" s="46"/>
      <c r="CJR37" s="46"/>
      <c r="CJS37" s="46"/>
      <c r="CJT37" s="46"/>
      <c r="CJU37" s="46"/>
      <c r="CJV37" s="46"/>
      <c r="CJW37" s="46"/>
      <c r="CJX37" s="46"/>
      <c r="CJY37" s="46"/>
      <c r="CJZ37" s="46"/>
      <c r="CKA37" s="46"/>
      <c r="CKB37" s="46"/>
      <c r="CKC37" s="46"/>
      <c r="CKD37" s="46"/>
      <c r="CKE37" s="46"/>
      <c r="CKF37" s="46"/>
      <c r="CKG37" s="46"/>
      <c r="CKH37" s="46"/>
      <c r="CKI37" s="46"/>
      <c r="CKJ37" s="46"/>
      <c r="CKK37" s="46"/>
      <c r="CKL37" s="46"/>
      <c r="CKM37" s="46"/>
      <c r="CKN37" s="46"/>
      <c r="CKO37" s="46"/>
      <c r="CKP37" s="46"/>
      <c r="CKQ37" s="46"/>
      <c r="CKR37" s="46"/>
      <c r="CKS37" s="46"/>
      <c r="CKT37" s="46"/>
      <c r="CKU37" s="46"/>
      <c r="CKV37" s="46"/>
      <c r="CKW37" s="46"/>
      <c r="CKX37" s="46"/>
      <c r="CKY37" s="46"/>
      <c r="CKZ37" s="46"/>
      <c r="CLA37" s="46"/>
      <c r="CLB37" s="46"/>
      <c r="CLC37" s="46"/>
      <c r="CLD37" s="46"/>
      <c r="CLE37" s="46"/>
      <c r="CLF37" s="46"/>
      <c r="CLG37" s="46"/>
      <c r="CLH37" s="46"/>
      <c r="CLI37" s="46"/>
      <c r="CLJ37" s="46"/>
      <c r="CLK37" s="46"/>
      <c r="CLL37" s="46"/>
      <c r="CLM37" s="46"/>
      <c r="CLN37" s="46"/>
      <c r="CLO37" s="46"/>
      <c r="CLP37" s="46"/>
      <c r="CLQ37" s="46"/>
      <c r="CLR37" s="46"/>
      <c r="CLS37" s="46"/>
      <c r="CLT37" s="46"/>
      <c r="CLU37" s="46"/>
      <c r="CLV37" s="46"/>
      <c r="CLW37" s="46"/>
      <c r="CLX37" s="46"/>
      <c r="CLY37" s="46"/>
      <c r="CLZ37" s="46"/>
      <c r="CMA37" s="46"/>
      <c r="CMB37" s="46"/>
      <c r="CMC37" s="46"/>
      <c r="CMD37" s="46"/>
      <c r="CME37" s="46"/>
      <c r="CMF37" s="46"/>
      <c r="CMG37" s="46"/>
      <c r="CMH37" s="46"/>
      <c r="CMI37" s="46"/>
      <c r="CMJ37" s="46"/>
      <c r="CMK37" s="46"/>
      <c r="CML37" s="46"/>
      <c r="CMM37" s="46"/>
      <c r="CMN37" s="46"/>
      <c r="CMO37" s="46"/>
      <c r="CMP37" s="46"/>
      <c r="CMQ37" s="46"/>
      <c r="CMR37" s="46"/>
      <c r="CMS37" s="46"/>
      <c r="CMT37" s="46"/>
      <c r="CMU37" s="46"/>
      <c r="CMV37" s="46"/>
      <c r="CMW37" s="46"/>
      <c r="CMX37" s="46"/>
      <c r="CMY37" s="46"/>
      <c r="CMZ37" s="46"/>
      <c r="CNA37" s="46"/>
      <c r="CNB37" s="46"/>
      <c r="CNC37" s="46"/>
      <c r="CND37" s="46"/>
      <c r="CNE37" s="46"/>
      <c r="CNF37" s="46"/>
      <c r="CNG37" s="46"/>
      <c r="CNH37" s="46"/>
      <c r="CNI37" s="46"/>
      <c r="CNJ37" s="46"/>
      <c r="CNK37" s="46"/>
      <c r="CNL37" s="46"/>
      <c r="CNM37" s="46"/>
      <c r="CNN37" s="46"/>
      <c r="CNO37" s="46"/>
      <c r="CNP37" s="46"/>
      <c r="CNQ37" s="46"/>
      <c r="CNR37" s="46"/>
      <c r="CNS37" s="46"/>
      <c r="CNT37" s="46"/>
      <c r="CNU37" s="46"/>
      <c r="CNV37" s="46"/>
      <c r="CNW37" s="46"/>
      <c r="CNX37" s="46"/>
      <c r="CNY37" s="46"/>
      <c r="CNZ37" s="46"/>
      <c r="COA37" s="46"/>
      <c r="COB37" s="46"/>
      <c r="COC37" s="46"/>
      <c r="COD37" s="46"/>
      <c r="COE37" s="46"/>
      <c r="COF37" s="46"/>
      <c r="COG37" s="46"/>
      <c r="COH37" s="46"/>
      <c r="COI37" s="46"/>
      <c r="COJ37" s="46"/>
      <c r="COK37" s="46"/>
      <c r="COL37" s="46"/>
      <c r="COM37" s="46"/>
      <c r="CON37" s="46"/>
      <c r="COO37" s="46"/>
      <c r="COP37" s="46"/>
      <c r="COQ37" s="46"/>
      <c r="COR37" s="46"/>
      <c r="COS37" s="46"/>
      <c r="COT37" s="46"/>
      <c r="COU37" s="46"/>
      <c r="COV37" s="46"/>
      <c r="COW37" s="46"/>
      <c r="COX37" s="46"/>
      <c r="COY37" s="46"/>
      <c r="COZ37" s="46"/>
      <c r="CPA37" s="46"/>
      <c r="CPB37" s="46"/>
      <c r="CPC37" s="46"/>
      <c r="CPD37" s="46"/>
      <c r="CPE37" s="46"/>
      <c r="CPF37" s="46"/>
      <c r="CPG37" s="46"/>
      <c r="CPH37" s="46"/>
      <c r="CPI37" s="46"/>
      <c r="CPJ37" s="46"/>
      <c r="CPK37" s="46"/>
      <c r="CPL37" s="46"/>
      <c r="CPM37" s="46"/>
      <c r="CPN37" s="46"/>
      <c r="CPO37" s="46"/>
      <c r="CPP37" s="46"/>
      <c r="CPQ37" s="46"/>
      <c r="CPR37" s="46"/>
      <c r="CPS37" s="46"/>
      <c r="CPT37" s="46"/>
      <c r="CPU37" s="46"/>
      <c r="CPV37" s="46"/>
      <c r="CPW37" s="46"/>
      <c r="CPX37" s="46"/>
      <c r="CPY37" s="46"/>
      <c r="CPZ37" s="46"/>
      <c r="CQA37" s="46"/>
      <c r="CQB37" s="46"/>
      <c r="CQC37" s="46"/>
      <c r="CQD37" s="46"/>
      <c r="CQE37" s="46"/>
      <c r="CQF37" s="46"/>
      <c r="CQG37" s="46"/>
      <c r="CQH37" s="46"/>
      <c r="CQI37" s="46"/>
      <c r="CQJ37" s="46"/>
      <c r="CQK37" s="46"/>
      <c r="CQL37" s="46"/>
      <c r="CQM37" s="46"/>
      <c r="CQN37" s="46"/>
      <c r="CQO37" s="46"/>
      <c r="CQP37" s="46"/>
      <c r="CQQ37" s="46"/>
      <c r="CQR37" s="46"/>
      <c r="CQS37" s="46"/>
      <c r="CQT37" s="46"/>
      <c r="CQU37" s="46"/>
      <c r="CQV37" s="46"/>
      <c r="CQW37" s="46"/>
      <c r="CQX37" s="46"/>
      <c r="CQY37" s="46"/>
      <c r="CQZ37" s="46"/>
      <c r="CRA37" s="46"/>
      <c r="CRB37" s="46"/>
      <c r="CRC37" s="46"/>
      <c r="CRD37" s="46"/>
      <c r="CRE37" s="46"/>
      <c r="CRF37" s="46"/>
      <c r="CRG37" s="46"/>
      <c r="CRH37" s="46"/>
      <c r="CRI37" s="46"/>
      <c r="CRJ37" s="46"/>
      <c r="CRK37" s="46"/>
      <c r="CRL37" s="46"/>
      <c r="CRM37" s="46"/>
      <c r="CRN37" s="46"/>
      <c r="CRO37" s="46"/>
      <c r="CRP37" s="46"/>
      <c r="CRQ37" s="46"/>
      <c r="CRR37" s="46"/>
      <c r="CRS37" s="46"/>
      <c r="CRT37" s="46"/>
      <c r="CRU37" s="46"/>
      <c r="CRV37" s="46"/>
      <c r="CRW37" s="46"/>
      <c r="CRX37" s="46"/>
      <c r="CRY37" s="46"/>
      <c r="CRZ37" s="46"/>
      <c r="CSA37" s="46"/>
      <c r="CSB37" s="46"/>
      <c r="CSC37" s="46"/>
      <c r="CSD37" s="46"/>
      <c r="CSE37" s="46"/>
      <c r="CSF37" s="46"/>
      <c r="CSG37" s="46"/>
      <c r="CSH37" s="46"/>
      <c r="CSI37" s="46"/>
      <c r="CSJ37" s="46"/>
      <c r="CSK37" s="46"/>
      <c r="CSL37" s="46"/>
      <c r="CSM37" s="46"/>
      <c r="CSN37" s="46"/>
      <c r="CSO37" s="46"/>
      <c r="CSP37" s="46"/>
      <c r="CSQ37" s="46"/>
      <c r="CSR37" s="46"/>
      <c r="CSS37" s="46"/>
      <c r="CST37" s="46"/>
      <c r="CSU37" s="46"/>
      <c r="CSV37" s="46"/>
      <c r="CSW37" s="46"/>
      <c r="CSX37" s="46"/>
      <c r="CSY37" s="46"/>
      <c r="CSZ37" s="46"/>
      <c r="CTA37" s="46"/>
      <c r="CTB37" s="46"/>
      <c r="CTC37" s="46"/>
      <c r="CTD37" s="46"/>
      <c r="CTE37" s="46"/>
      <c r="CTF37" s="46"/>
      <c r="CTG37" s="46"/>
      <c r="CTH37" s="46"/>
      <c r="CTI37" s="46"/>
      <c r="CTJ37" s="46"/>
      <c r="CTK37" s="46"/>
      <c r="CTL37" s="46"/>
      <c r="CTM37" s="46"/>
      <c r="CTN37" s="46"/>
      <c r="CTO37" s="46"/>
      <c r="CTP37" s="46"/>
      <c r="CTQ37" s="46"/>
      <c r="CTR37" s="46"/>
      <c r="CTS37" s="46"/>
      <c r="CTT37" s="46"/>
      <c r="CTU37" s="46"/>
      <c r="CTV37" s="46"/>
      <c r="CTW37" s="46"/>
      <c r="CTX37" s="46"/>
      <c r="CTY37" s="46"/>
      <c r="CTZ37" s="46"/>
      <c r="CUA37" s="46"/>
      <c r="CUB37" s="46"/>
      <c r="CUC37" s="46"/>
      <c r="CUD37" s="46"/>
      <c r="CUE37" s="46"/>
      <c r="CUF37" s="46"/>
      <c r="CUG37" s="46"/>
      <c r="CUH37" s="46"/>
      <c r="CUI37" s="46"/>
      <c r="CUJ37" s="46"/>
      <c r="CUK37" s="46"/>
      <c r="CUL37" s="46"/>
      <c r="CUM37" s="46"/>
      <c r="CUN37" s="46"/>
      <c r="CUO37" s="46"/>
      <c r="CUP37" s="46"/>
      <c r="CUQ37" s="46"/>
      <c r="CUR37" s="46"/>
      <c r="CUS37" s="46"/>
      <c r="CUT37" s="46"/>
      <c r="CUU37" s="46"/>
      <c r="CUV37" s="46"/>
      <c r="CUW37" s="46"/>
      <c r="CUX37" s="46"/>
      <c r="CUY37" s="46"/>
      <c r="CUZ37" s="46"/>
      <c r="CVA37" s="46"/>
      <c r="CVB37" s="46"/>
      <c r="CVC37" s="46"/>
      <c r="CVD37" s="46"/>
      <c r="CVE37" s="46"/>
      <c r="CVF37" s="46"/>
      <c r="CVG37" s="46"/>
      <c r="CVH37" s="46"/>
      <c r="CVI37" s="46"/>
      <c r="CVJ37" s="46"/>
      <c r="CVK37" s="46"/>
      <c r="CVL37" s="46"/>
      <c r="CVM37" s="46"/>
      <c r="CVN37" s="46"/>
      <c r="CVO37" s="46"/>
      <c r="CVP37" s="46"/>
      <c r="CVQ37" s="46"/>
      <c r="CVR37" s="46"/>
      <c r="CVS37" s="46"/>
      <c r="CVT37" s="46"/>
      <c r="CVU37" s="46"/>
      <c r="CVV37" s="46"/>
      <c r="CVW37" s="46"/>
      <c r="CVX37" s="46"/>
      <c r="CVY37" s="46"/>
      <c r="CVZ37" s="46"/>
      <c r="CWA37" s="46"/>
      <c r="CWB37" s="46"/>
      <c r="CWC37" s="46"/>
      <c r="CWD37" s="46"/>
      <c r="CWE37" s="46"/>
      <c r="CWF37" s="46"/>
      <c r="CWG37" s="46"/>
      <c r="CWH37" s="46"/>
      <c r="CWI37" s="46"/>
      <c r="CWJ37" s="46"/>
      <c r="CWK37" s="46"/>
      <c r="CWL37" s="46"/>
      <c r="CWM37" s="46"/>
      <c r="CWN37" s="46"/>
      <c r="CWO37" s="46"/>
      <c r="CWP37" s="46"/>
      <c r="CWQ37" s="46"/>
      <c r="CWR37" s="46"/>
      <c r="CWS37" s="46"/>
      <c r="CWT37" s="46"/>
      <c r="CWU37" s="46"/>
      <c r="CWV37" s="46"/>
      <c r="CWW37" s="46"/>
      <c r="CWX37" s="46"/>
      <c r="CWY37" s="46"/>
      <c r="CWZ37" s="46"/>
      <c r="CXA37" s="46"/>
      <c r="CXB37" s="46"/>
      <c r="CXC37" s="46"/>
      <c r="CXD37" s="46"/>
      <c r="CXE37" s="46"/>
      <c r="CXF37" s="46"/>
      <c r="CXG37" s="46"/>
      <c r="CXH37" s="46"/>
      <c r="CXI37" s="46"/>
      <c r="CXJ37" s="46"/>
      <c r="CXK37" s="46"/>
      <c r="CXL37" s="46"/>
      <c r="CXM37" s="46"/>
      <c r="CXN37" s="46"/>
      <c r="CXO37" s="46"/>
      <c r="CXP37" s="46"/>
      <c r="CXQ37" s="46"/>
      <c r="CXR37" s="46"/>
      <c r="CXS37" s="46"/>
      <c r="CXT37" s="46"/>
      <c r="CXU37" s="46"/>
      <c r="CXV37" s="46"/>
      <c r="CXW37" s="46"/>
      <c r="CXX37" s="46"/>
      <c r="CXY37" s="46"/>
      <c r="CXZ37" s="46"/>
      <c r="CYA37" s="46"/>
      <c r="CYB37" s="46"/>
      <c r="CYC37" s="46"/>
      <c r="CYD37" s="46"/>
      <c r="CYE37" s="46"/>
      <c r="CYF37" s="46"/>
      <c r="CYG37" s="46"/>
      <c r="CYH37" s="46"/>
      <c r="CYI37" s="46"/>
      <c r="CYJ37" s="46"/>
      <c r="CYK37" s="46"/>
      <c r="CYL37" s="46"/>
      <c r="CYM37" s="46"/>
      <c r="CYN37" s="46"/>
      <c r="CYO37" s="46"/>
      <c r="CYP37" s="46"/>
      <c r="CYQ37" s="46"/>
      <c r="CYR37" s="46"/>
      <c r="CYS37" s="46"/>
      <c r="CYT37" s="46"/>
      <c r="CYU37" s="46"/>
      <c r="CYV37" s="46"/>
      <c r="CYW37" s="46"/>
      <c r="CYX37" s="46"/>
      <c r="CYY37" s="46"/>
      <c r="CYZ37" s="46"/>
      <c r="CZA37" s="46"/>
      <c r="CZB37" s="46"/>
      <c r="CZC37" s="46"/>
      <c r="CZD37" s="46"/>
      <c r="CZE37" s="46"/>
      <c r="CZF37" s="46"/>
      <c r="CZG37" s="46"/>
      <c r="CZH37" s="46"/>
      <c r="CZI37" s="46"/>
      <c r="CZJ37" s="46"/>
      <c r="CZK37" s="46"/>
      <c r="CZL37" s="46"/>
      <c r="CZM37" s="46"/>
      <c r="CZN37" s="46"/>
      <c r="CZO37" s="46"/>
      <c r="CZP37" s="46"/>
      <c r="CZQ37" s="46"/>
      <c r="CZR37" s="46"/>
      <c r="CZS37" s="46"/>
      <c r="CZT37" s="46"/>
      <c r="CZU37" s="46"/>
      <c r="CZV37" s="46"/>
      <c r="CZW37" s="46"/>
      <c r="CZX37" s="46"/>
      <c r="CZY37" s="46"/>
      <c r="CZZ37" s="46"/>
      <c r="DAA37" s="46"/>
      <c r="DAB37" s="46"/>
      <c r="DAC37" s="46"/>
      <c r="DAD37" s="46"/>
      <c r="DAE37" s="46"/>
      <c r="DAF37" s="46"/>
      <c r="DAG37" s="46"/>
      <c r="DAH37" s="46"/>
      <c r="DAI37" s="46"/>
      <c r="DAJ37" s="46"/>
      <c r="DAK37" s="46"/>
      <c r="DAL37" s="46"/>
      <c r="DAM37" s="46"/>
      <c r="DAN37" s="46"/>
      <c r="DAO37" s="46"/>
      <c r="DAP37" s="46"/>
      <c r="DAQ37" s="46"/>
      <c r="DAR37" s="46"/>
      <c r="DAS37" s="46"/>
      <c r="DAT37" s="46"/>
      <c r="DAU37" s="46"/>
      <c r="DAV37" s="46"/>
      <c r="DAW37" s="46"/>
      <c r="DAX37" s="46"/>
      <c r="DAY37" s="46"/>
      <c r="DAZ37" s="46"/>
      <c r="DBA37" s="46"/>
      <c r="DBB37" s="46"/>
      <c r="DBC37" s="46"/>
      <c r="DBD37" s="46"/>
      <c r="DBE37" s="46"/>
      <c r="DBF37" s="46"/>
      <c r="DBG37" s="46"/>
      <c r="DBH37" s="46"/>
      <c r="DBI37" s="46"/>
      <c r="DBJ37" s="46"/>
      <c r="DBK37" s="46"/>
      <c r="DBL37" s="46"/>
      <c r="DBM37" s="46"/>
      <c r="DBN37" s="46"/>
      <c r="DBO37" s="46"/>
      <c r="DBP37" s="46"/>
      <c r="DBQ37" s="46"/>
      <c r="DBR37" s="46"/>
      <c r="DBS37" s="46"/>
      <c r="DBT37" s="46"/>
      <c r="DBU37" s="46"/>
      <c r="DBV37" s="46"/>
      <c r="DBW37" s="46"/>
      <c r="DBX37" s="46"/>
      <c r="DBY37" s="46"/>
      <c r="DBZ37" s="46"/>
      <c r="DCA37" s="46"/>
      <c r="DCB37" s="46"/>
      <c r="DCC37" s="46"/>
      <c r="DCD37" s="46"/>
      <c r="DCE37" s="46"/>
      <c r="DCF37" s="46"/>
      <c r="DCG37" s="46"/>
      <c r="DCH37" s="46"/>
      <c r="DCI37" s="46"/>
      <c r="DCJ37" s="46"/>
      <c r="DCK37" s="46"/>
      <c r="DCL37" s="46"/>
      <c r="DCM37" s="46"/>
      <c r="DCN37" s="46"/>
      <c r="DCO37" s="46"/>
      <c r="DCP37" s="46"/>
      <c r="DCQ37" s="46"/>
      <c r="DCR37" s="46"/>
      <c r="DCS37" s="46"/>
      <c r="DCT37" s="46"/>
      <c r="DCU37" s="46"/>
      <c r="DCV37" s="46"/>
      <c r="DCW37" s="46"/>
      <c r="DCX37" s="46"/>
      <c r="DCY37" s="46"/>
      <c r="DCZ37" s="46"/>
      <c r="DDA37" s="46"/>
      <c r="DDB37" s="46"/>
      <c r="DDC37" s="46"/>
      <c r="DDD37" s="46"/>
      <c r="DDE37" s="46"/>
      <c r="DDF37" s="46"/>
      <c r="DDG37" s="46"/>
      <c r="DDH37" s="46"/>
      <c r="DDI37" s="46"/>
      <c r="DDJ37" s="46"/>
      <c r="DDK37" s="46"/>
      <c r="DDL37" s="46"/>
      <c r="DDM37" s="46"/>
      <c r="DDN37" s="46"/>
      <c r="DDO37" s="46"/>
      <c r="DDP37" s="46"/>
      <c r="DDQ37" s="46"/>
      <c r="DDR37" s="46"/>
      <c r="DDS37" s="46"/>
      <c r="DDT37" s="46"/>
      <c r="DDU37" s="46"/>
      <c r="DDV37" s="46"/>
      <c r="DDW37" s="46"/>
      <c r="DDX37" s="46"/>
      <c r="DDY37" s="46"/>
      <c r="DDZ37" s="46"/>
      <c r="DEA37" s="46"/>
      <c r="DEB37" s="46"/>
      <c r="DEC37" s="46"/>
      <c r="DED37" s="46"/>
      <c r="DEE37" s="46"/>
      <c r="DEF37" s="46"/>
      <c r="DEG37" s="46"/>
      <c r="DEH37" s="46"/>
      <c r="DEI37" s="46"/>
      <c r="DEJ37" s="46"/>
      <c r="DEK37" s="46"/>
      <c r="DEL37" s="46"/>
      <c r="DEM37" s="46"/>
      <c r="DEN37" s="46"/>
      <c r="DEO37" s="46"/>
      <c r="DEP37" s="46"/>
      <c r="DEQ37" s="46"/>
      <c r="DER37" s="46"/>
      <c r="DES37" s="46"/>
      <c r="DET37" s="46"/>
      <c r="DEU37" s="46"/>
      <c r="DEV37" s="46"/>
      <c r="DEW37" s="46"/>
      <c r="DEX37" s="46"/>
      <c r="DEY37" s="46"/>
      <c r="DEZ37" s="46"/>
      <c r="DFA37" s="46"/>
      <c r="DFB37" s="46"/>
      <c r="DFC37" s="46"/>
      <c r="DFD37" s="46"/>
      <c r="DFE37" s="46"/>
      <c r="DFF37" s="46"/>
      <c r="DFG37" s="46"/>
      <c r="DFH37" s="46"/>
      <c r="DFI37" s="46"/>
      <c r="DFJ37" s="46"/>
      <c r="DFK37" s="46"/>
      <c r="DFL37" s="46"/>
      <c r="DFM37" s="46"/>
      <c r="DFN37" s="46"/>
      <c r="DFO37" s="46"/>
      <c r="DFP37" s="46"/>
      <c r="DFQ37" s="46"/>
      <c r="DFR37" s="46"/>
      <c r="DFS37" s="46"/>
      <c r="DFT37" s="46"/>
      <c r="DFU37" s="46"/>
      <c r="DFV37" s="46"/>
      <c r="DFW37" s="46"/>
      <c r="DFX37" s="46"/>
      <c r="DFY37" s="46"/>
      <c r="DFZ37" s="46"/>
      <c r="DGA37" s="46"/>
      <c r="DGB37" s="46"/>
      <c r="DGC37" s="46"/>
      <c r="DGD37" s="46"/>
      <c r="DGE37" s="46"/>
      <c r="DGF37" s="46"/>
      <c r="DGG37" s="46"/>
      <c r="DGH37" s="46"/>
      <c r="DGI37" s="46"/>
      <c r="DGJ37" s="46"/>
      <c r="DGK37" s="46"/>
      <c r="DGL37" s="46"/>
      <c r="DGM37" s="46"/>
      <c r="DGN37" s="46"/>
      <c r="DGO37" s="46"/>
      <c r="DGP37" s="46"/>
      <c r="DGQ37" s="46"/>
      <c r="DGR37" s="46"/>
      <c r="DGS37" s="46"/>
      <c r="DGT37" s="46"/>
      <c r="DGU37" s="46"/>
      <c r="DGV37" s="46"/>
      <c r="DGW37" s="46"/>
      <c r="DGX37" s="46"/>
      <c r="DGY37" s="46"/>
      <c r="DGZ37" s="46"/>
      <c r="DHA37" s="46"/>
      <c r="DHB37" s="46"/>
      <c r="DHC37" s="46"/>
      <c r="DHD37" s="46"/>
      <c r="DHE37" s="46"/>
      <c r="DHF37" s="46"/>
      <c r="DHG37" s="46"/>
      <c r="DHH37" s="46"/>
      <c r="DHI37" s="46"/>
      <c r="DHJ37" s="46"/>
      <c r="DHK37" s="46"/>
      <c r="DHL37" s="46"/>
      <c r="DHM37" s="46"/>
      <c r="DHN37" s="46"/>
      <c r="DHO37" s="46"/>
      <c r="DHP37" s="46"/>
      <c r="DHQ37" s="46"/>
      <c r="DHR37" s="46"/>
      <c r="DHS37" s="46"/>
      <c r="DHT37" s="46"/>
      <c r="DHU37" s="46"/>
      <c r="DHV37" s="46"/>
      <c r="DHW37" s="46"/>
      <c r="DHX37" s="46"/>
      <c r="DHY37" s="46"/>
      <c r="DHZ37" s="46"/>
      <c r="DIA37" s="46"/>
      <c r="DIB37" s="46"/>
      <c r="DIC37" s="46"/>
      <c r="DID37" s="46"/>
      <c r="DIE37" s="46"/>
      <c r="DIF37" s="46"/>
      <c r="DIG37" s="46"/>
      <c r="DIH37" s="46"/>
      <c r="DII37" s="46"/>
      <c r="DIJ37" s="46"/>
      <c r="DIK37" s="46"/>
      <c r="DIL37" s="46"/>
      <c r="DIM37" s="46"/>
      <c r="DIN37" s="46"/>
      <c r="DIO37" s="46"/>
      <c r="DIP37" s="46"/>
      <c r="DIQ37" s="46"/>
      <c r="DIR37" s="46"/>
      <c r="DIS37" s="46"/>
      <c r="DIT37" s="46"/>
      <c r="DIU37" s="46"/>
      <c r="DIV37" s="46"/>
      <c r="DIW37" s="46"/>
      <c r="DIX37" s="46"/>
      <c r="DIY37" s="46"/>
      <c r="DIZ37" s="46"/>
      <c r="DJA37" s="46"/>
      <c r="DJB37" s="46"/>
      <c r="DJC37" s="46"/>
      <c r="DJD37" s="46"/>
      <c r="DJE37" s="46"/>
      <c r="DJF37" s="46"/>
      <c r="DJG37" s="46"/>
      <c r="DJH37" s="46"/>
      <c r="DJI37" s="46"/>
      <c r="DJJ37" s="46"/>
      <c r="DJK37" s="46"/>
      <c r="DJL37" s="46"/>
      <c r="DJM37" s="46"/>
      <c r="DJN37" s="46"/>
      <c r="DJO37" s="46"/>
      <c r="DJP37" s="46"/>
      <c r="DJQ37" s="46"/>
      <c r="DJR37" s="46"/>
      <c r="DJS37" s="46"/>
      <c r="DJT37" s="46"/>
      <c r="DJU37" s="46"/>
      <c r="DJV37" s="46"/>
      <c r="DJW37" s="46"/>
      <c r="DJX37" s="46"/>
      <c r="DJY37" s="46"/>
      <c r="DJZ37" s="46"/>
      <c r="DKA37" s="46"/>
      <c r="DKB37" s="46"/>
      <c r="DKC37" s="46"/>
      <c r="DKD37" s="46"/>
      <c r="DKE37" s="46"/>
      <c r="DKF37" s="46"/>
      <c r="DKG37" s="46"/>
      <c r="DKH37" s="46"/>
      <c r="DKI37" s="46"/>
      <c r="DKJ37" s="46"/>
      <c r="DKK37" s="46"/>
      <c r="DKL37" s="46"/>
      <c r="DKM37" s="46"/>
      <c r="DKN37" s="46"/>
      <c r="DKO37" s="46"/>
      <c r="DKP37" s="46"/>
      <c r="DKQ37" s="46"/>
      <c r="DKR37" s="46"/>
      <c r="DKS37" s="46"/>
      <c r="DKT37" s="46"/>
      <c r="DKU37" s="46"/>
      <c r="DKV37" s="46"/>
      <c r="DKW37" s="46"/>
      <c r="DKX37" s="46"/>
      <c r="DKY37" s="46"/>
      <c r="DKZ37" s="46"/>
      <c r="DLA37" s="46"/>
      <c r="DLB37" s="46"/>
      <c r="DLC37" s="46"/>
      <c r="DLD37" s="46"/>
      <c r="DLE37" s="46"/>
      <c r="DLF37" s="46"/>
      <c r="DLG37" s="46"/>
      <c r="DLH37" s="46"/>
      <c r="DLI37" s="46"/>
      <c r="DLJ37" s="46"/>
      <c r="DLK37" s="46"/>
      <c r="DLL37" s="46"/>
      <c r="DLM37" s="46"/>
      <c r="DLN37" s="46"/>
      <c r="DLO37" s="46"/>
      <c r="DLP37" s="46"/>
      <c r="DLQ37" s="46"/>
      <c r="DLR37" s="46"/>
      <c r="DLS37" s="46"/>
      <c r="DLT37" s="46"/>
      <c r="DLU37" s="46"/>
      <c r="DLV37" s="46"/>
      <c r="DLW37" s="46"/>
      <c r="DLX37" s="46"/>
      <c r="DLY37" s="46"/>
      <c r="DLZ37" s="46"/>
      <c r="DMA37" s="46"/>
      <c r="DMB37" s="46"/>
      <c r="DMC37" s="46"/>
      <c r="DMD37" s="46"/>
      <c r="DME37" s="46"/>
      <c r="DMF37" s="46"/>
      <c r="DMG37" s="46"/>
      <c r="DMH37" s="46"/>
      <c r="DMI37" s="46"/>
      <c r="DMJ37" s="46"/>
      <c r="DMK37" s="46"/>
      <c r="DML37" s="46"/>
      <c r="DMM37" s="46"/>
      <c r="DMN37" s="46"/>
      <c r="DMO37" s="46"/>
      <c r="DMP37" s="46"/>
      <c r="DMQ37" s="46"/>
      <c r="DMR37" s="46"/>
      <c r="DMS37" s="46"/>
      <c r="DMT37" s="46"/>
      <c r="DMU37" s="46"/>
      <c r="DMV37" s="46"/>
      <c r="DMW37" s="46"/>
      <c r="DMX37" s="46"/>
      <c r="DMY37" s="46"/>
      <c r="DMZ37" s="46"/>
      <c r="DNA37" s="46"/>
      <c r="DNB37" s="46"/>
      <c r="DNC37" s="46"/>
      <c r="DND37" s="46"/>
      <c r="DNE37" s="46"/>
      <c r="DNF37" s="46"/>
      <c r="DNG37" s="46"/>
      <c r="DNH37" s="46"/>
      <c r="DNI37" s="46"/>
      <c r="DNJ37" s="46"/>
      <c r="DNK37" s="46"/>
      <c r="DNL37" s="46"/>
      <c r="DNM37" s="46"/>
      <c r="DNN37" s="46"/>
      <c r="DNO37" s="46"/>
      <c r="DNP37" s="46"/>
      <c r="DNQ37" s="46"/>
      <c r="DNR37" s="46"/>
      <c r="DNS37" s="46"/>
      <c r="DNT37" s="46"/>
      <c r="DNU37" s="46"/>
      <c r="DNV37" s="46"/>
      <c r="DNW37" s="46"/>
      <c r="DNX37" s="46"/>
      <c r="DNY37" s="46"/>
      <c r="DNZ37" s="46"/>
      <c r="DOA37" s="46"/>
      <c r="DOB37" s="46"/>
      <c r="DOC37" s="46"/>
      <c r="DOD37" s="46"/>
      <c r="DOE37" s="46"/>
      <c r="DOF37" s="46"/>
      <c r="DOG37" s="46"/>
      <c r="DOH37" s="46"/>
      <c r="DOI37" s="46"/>
      <c r="DOJ37" s="46"/>
      <c r="DOK37" s="46"/>
      <c r="DOL37" s="46"/>
      <c r="DOM37" s="46"/>
      <c r="DON37" s="46"/>
      <c r="DOO37" s="46"/>
      <c r="DOP37" s="46"/>
      <c r="DOQ37" s="46"/>
      <c r="DOR37" s="46"/>
      <c r="DOS37" s="46"/>
      <c r="DOT37" s="46"/>
      <c r="DOU37" s="46"/>
      <c r="DOV37" s="46"/>
      <c r="DOW37" s="46"/>
      <c r="DOX37" s="46"/>
      <c r="DOY37" s="46"/>
      <c r="DOZ37" s="46"/>
      <c r="DPA37" s="46"/>
      <c r="DPB37" s="46"/>
      <c r="DPC37" s="46"/>
      <c r="DPD37" s="46"/>
      <c r="DPE37" s="46"/>
      <c r="DPF37" s="46"/>
      <c r="DPG37" s="46"/>
      <c r="DPH37" s="46"/>
      <c r="DPI37" s="46"/>
      <c r="DPJ37" s="46"/>
      <c r="DPK37" s="46"/>
      <c r="DPL37" s="46"/>
      <c r="DPM37" s="46"/>
      <c r="DPN37" s="46"/>
      <c r="DPO37" s="46"/>
      <c r="DPP37" s="46"/>
      <c r="DPQ37" s="46"/>
      <c r="DPR37" s="46"/>
      <c r="DPS37" s="46"/>
      <c r="DPT37" s="46"/>
      <c r="DPU37" s="46"/>
      <c r="DPV37" s="46"/>
      <c r="DPW37" s="46"/>
      <c r="DPX37" s="46"/>
      <c r="DPY37" s="46"/>
      <c r="DPZ37" s="46"/>
      <c r="DQA37" s="46"/>
      <c r="DQB37" s="46"/>
      <c r="DQC37" s="46"/>
      <c r="DQD37" s="46"/>
      <c r="DQE37" s="46"/>
      <c r="DQF37" s="46"/>
      <c r="DQG37" s="46"/>
      <c r="DQH37" s="46"/>
      <c r="DQI37" s="46"/>
      <c r="DQJ37" s="46"/>
      <c r="DQK37" s="46"/>
      <c r="DQL37" s="46"/>
      <c r="DQM37" s="46"/>
      <c r="DQN37" s="46"/>
      <c r="DQO37" s="46"/>
      <c r="DQP37" s="46"/>
      <c r="DQQ37" s="46"/>
      <c r="DQR37" s="46"/>
      <c r="DQS37" s="46"/>
      <c r="DQT37" s="46"/>
      <c r="DQU37" s="46"/>
      <c r="DQV37" s="46"/>
      <c r="DQW37" s="46"/>
      <c r="DQX37" s="46"/>
      <c r="DQY37" s="46"/>
      <c r="DQZ37" s="46"/>
      <c r="DRA37" s="46"/>
      <c r="DRB37" s="46"/>
      <c r="DRC37" s="46"/>
      <c r="DRD37" s="46"/>
      <c r="DRE37" s="46"/>
      <c r="DRF37" s="46"/>
      <c r="DRG37" s="46"/>
      <c r="DRH37" s="46"/>
      <c r="DRI37" s="46"/>
      <c r="DRJ37" s="46"/>
      <c r="DRK37" s="46"/>
      <c r="DRL37" s="46"/>
      <c r="DRM37" s="46"/>
      <c r="DRN37" s="46"/>
      <c r="DRO37" s="46"/>
      <c r="DRP37" s="46"/>
      <c r="DRQ37" s="46"/>
      <c r="DRR37" s="46"/>
      <c r="DRS37" s="46"/>
      <c r="DRT37" s="46"/>
      <c r="DRU37" s="46"/>
      <c r="DRV37" s="46"/>
      <c r="DRW37" s="46"/>
      <c r="DRX37" s="46"/>
      <c r="DRY37" s="46"/>
      <c r="DRZ37" s="46"/>
      <c r="DSA37" s="46"/>
      <c r="DSB37" s="46"/>
      <c r="DSC37" s="46"/>
      <c r="DSD37" s="46"/>
      <c r="DSE37" s="46"/>
      <c r="DSF37" s="46"/>
      <c r="DSG37" s="46"/>
      <c r="DSH37" s="46"/>
      <c r="DSI37" s="46"/>
      <c r="DSJ37" s="46"/>
      <c r="DSK37" s="46"/>
      <c r="DSL37" s="46"/>
      <c r="DSM37" s="46"/>
      <c r="DSN37" s="46"/>
      <c r="DSO37" s="46"/>
      <c r="DSP37" s="46"/>
      <c r="DSQ37" s="46"/>
      <c r="DSR37" s="46"/>
      <c r="DSS37" s="46"/>
      <c r="DST37" s="46"/>
      <c r="DSU37" s="46"/>
      <c r="DSV37" s="46"/>
      <c r="DSW37" s="46"/>
      <c r="DSX37" s="46"/>
      <c r="DSY37" s="46"/>
      <c r="DSZ37" s="46"/>
      <c r="DTA37" s="46"/>
      <c r="DTB37" s="46"/>
      <c r="DTC37" s="46"/>
      <c r="DTD37" s="46"/>
      <c r="DTE37" s="46"/>
      <c r="DTF37" s="46"/>
      <c r="DTG37" s="46"/>
      <c r="DTH37" s="46"/>
      <c r="DTI37" s="46"/>
      <c r="DTJ37" s="46"/>
      <c r="DTK37" s="46"/>
      <c r="DTL37" s="46"/>
      <c r="DTM37" s="46"/>
      <c r="DTN37" s="46"/>
      <c r="DTO37" s="46"/>
      <c r="DTP37" s="46"/>
      <c r="DTQ37" s="46"/>
      <c r="DTR37" s="46"/>
      <c r="DTS37" s="46"/>
      <c r="DTT37" s="46"/>
      <c r="DTU37" s="46"/>
      <c r="DTV37" s="46"/>
      <c r="DTW37" s="46"/>
      <c r="DTX37" s="46"/>
      <c r="DTY37" s="46"/>
      <c r="DTZ37" s="46"/>
      <c r="DUA37" s="46"/>
      <c r="DUB37" s="46"/>
      <c r="DUC37" s="46"/>
      <c r="DUD37" s="46"/>
      <c r="DUE37" s="46"/>
      <c r="DUF37" s="46"/>
      <c r="DUG37" s="46"/>
      <c r="DUH37" s="46"/>
      <c r="DUI37" s="46"/>
      <c r="DUJ37" s="46"/>
      <c r="DUK37" s="46"/>
      <c r="DUL37" s="46"/>
      <c r="DUM37" s="46"/>
      <c r="DUN37" s="46"/>
      <c r="DUO37" s="46"/>
      <c r="DUP37" s="46"/>
      <c r="DUQ37" s="46"/>
      <c r="DUR37" s="46"/>
      <c r="DUS37" s="46"/>
      <c r="DUT37" s="46"/>
      <c r="DUU37" s="46"/>
      <c r="DUV37" s="46"/>
      <c r="DUW37" s="46"/>
      <c r="DUX37" s="46"/>
      <c r="DUY37" s="46"/>
      <c r="DUZ37" s="46"/>
      <c r="DVA37" s="46"/>
      <c r="DVB37" s="46"/>
      <c r="DVC37" s="46"/>
      <c r="DVD37" s="46"/>
      <c r="DVE37" s="46"/>
      <c r="DVF37" s="46"/>
      <c r="DVG37" s="46"/>
      <c r="DVH37" s="46"/>
      <c r="DVI37" s="46"/>
      <c r="DVJ37" s="46"/>
      <c r="DVK37" s="46"/>
      <c r="DVL37" s="46"/>
      <c r="DVM37" s="46"/>
      <c r="DVN37" s="46"/>
      <c r="DVO37" s="46"/>
      <c r="DVP37" s="46"/>
      <c r="DVQ37" s="46"/>
      <c r="DVR37" s="46"/>
      <c r="DVS37" s="46"/>
      <c r="DVT37" s="46"/>
      <c r="DVU37" s="46"/>
      <c r="DVV37" s="46"/>
      <c r="DVW37" s="46"/>
      <c r="DVX37" s="46"/>
      <c r="DVY37" s="46"/>
      <c r="DVZ37" s="46"/>
      <c r="DWA37" s="46"/>
      <c r="DWB37" s="46"/>
      <c r="DWC37" s="46"/>
      <c r="DWD37" s="46"/>
      <c r="DWE37" s="46"/>
      <c r="DWF37" s="46"/>
      <c r="DWG37" s="46"/>
      <c r="DWH37" s="46"/>
      <c r="DWI37" s="46"/>
      <c r="DWJ37" s="46"/>
      <c r="DWK37" s="46"/>
      <c r="DWL37" s="46"/>
      <c r="DWM37" s="46"/>
      <c r="DWN37" s="46"/>
      <c r="DWO37" s="46"/>
      <c r="DWP37" s="46"/>
      <c r="DWQ37" s="46"/>
      <c r="DWR37" s="46"/>
      <c r="DWS37" s="46"/>
      <c r="DWT37" s="46"/>
      <c r="DWU37" s="46"/>
      <c r="DWV37" s="46"/>
      <c r="DWW37" s="46"/>
      <c r="DWX37" s="46"/>
      <c r="DWY37" s="46"/>
      <c r="DWZ37" s="46"/>
      <c r="DXA37" s="46"/>
      <c r="DXB37" s="46"/>
      <c r="DXC37" s="46"/>
      <c r="DXD37" s="46"/>
      <c r="DXE37" s="46"/>
      <c r="DXF37" s="46"/>
      <c r="DXG37" s="46"/>
      <c r="DXH37" s="46"/>
      <c r="DXI37" s="46"/>
      <c r="DXJ37" s="46"/>
      <c r="DXK37" s="46"/>
      <c r="DXL37" s="46"/>
      <c r="DXM37" s="46"/>
      <c r="DXN37" s="46"/>
      <c r="DXO37" s="46"/>
      <c r="DXP37" s="46"/>
      <c r="DXQ37" s="46"/>
      <c r="DXR37" s="46"/>
      <c r="DXS37" s="46"/>
      <c r="DXT37" s="46"/>
      <c r="DXU37" s="46"/>
      <c r="DXV37" s="46"/>
      <c r="DXW37" s="46"/>
      <c r="DXX37" s="46"/>
      <c r="DXY37" s="46"/>
      <c r="DXZ37" s="46"/>
      <c r="DYA37" s="46"/>
      <c r="DYB37" s="46"/>
      <c r="DYC37" s="46"/>
      <c r="DYD37" s="46"/>
      <c r="DYE37" s="46"/>
      <c r="DYF37" s="46"/>
      <c r="DYG37" s="46"/>
      <c r="DYH37" s="46"/>
      <c r="DYI37" s="46"/>
      <c r="DYJ37" s="46"/>
      <c r="DYK37" s="46"/>
      <c r="DYL37" s="46"/>
      <c r="DYM37" s="46"/>
      <c r="DYN37" s="46"/>
      <c r="DYO37" s="46"/>
      <c r="DYP37" s="46"/>
      <c r="DYQ37" s="46"/>
      <c r="DYR37" s="46"/>
      <c r="DYS37" s="46"/>
      <c r="DYT37" s="46"/>
      <c r="DYU37" s="46"/>
      <c r="DYV37" s="46"/>
      <c r="DYW37" s="46"/>
      <c r="DYX37" s="46"/>
      <c r="DYY37" s="46"/>
      <c r="DYZ37" s="46"/>
      <c r="DZA37" s="46"/>
      <c r="DZB37" s="46"/>
      <c r="DZC37" s="46"/>
      <c r="DZD37" s="46"/>
      <c r="DZE37" s="46"/>
      <c r="DZF37" s="46"/>
      <c r="DZG37" s="46"/>
      <c r="DZH37" s="46"/>
      <c r="DZI37" s="46"/>
      <c r="DZJ37" s="46"/>
      <c r="DZK37" s="46"/>
      <c r="DZL37" s="46"/>
      <c r="DZM37" s="46"/>
      <c r="DZN37" s="46"/>
      <c r="DZO37" s="46"/>
      <c r="DZP37" s="46"/>
      <c r="DZQ37" s="46"/>
      <c r="DZR37" s="46"/>
      <c r="DZS37" s="46"/>
      <c r="DZT37" s="46"/>
      <c r="DZU37" s="46"/>
      <c r="DZV37" s="46"/>
      <c r="DZW37" s="46"/>
      <c r="DZX37" s="46"/>
      <c r="DZY37" s="46"/>
      <c r="DZZ37" s="46"/>
      <c r="EAA37" s="46"/>
      <c r="EAB37" s="46"/>
      <c r="EAC37" s="46"/>
      <c r="EAD37" s="46"/>
      <c r="EAE37" s="46"/>
      <c r="EAF37" s="46"/>
      <c r="EAG37" s="46"/>
      <c r="EAH37" s="46"/>
      <c r="EAI37" s="46"/>
      <c r="EAJ37" s="46"/>
      <c r="EAK37" s="46"/>
      <c r="EAL37" s="46"/>
      <c r="EAM37" s="46"/>
      <c r="EAN37" s="46"/>
      <c r="EAO37" s="46"/>
      <c r="EAP37" s="46"/>
      <c r="EAQ37" s="46"/>
      <c r="EAR37" s="46"/>
      <c r="EAS37" s="46"/>
      <c r="EAT37" s="46"/>
      <c r="EAU37" s="46"/>
      <c r="EAV37" s="46"/>
      <c r="EAW37" s="46"/>
      <c r="EAX37" s="46"/>
      <c r="EAY37" s="46"/>
      <c r="EAZ37" s="46"/>
      <c r="EBA37" s="46"/>
      <c r="EBB37" s="46"/>
      <c r="EBC37" s="46"/>
      <c r="EBD37" s="46"/>
      <c r="EBE37" s="46"/>
      <c r="EBF37" s="46"/>
      <c r="EBG37" s="46"/>
      <c r="EBH37" s="46"/>
      <c r="EBI37" s="46"/>
      <c r="EBJ37" s="46"/>
      <c r="EBK37" s="46"/>
      <c r="EBL37" s="46"/>
      <c r="EBM37" s="46"/>
      <c r="EBN37" s="46"/>
      <c r="EBO37" s="46"/>
      <c r="EBP37" s="46"/>
      <c r="EBQ37" s="46"/>
      <c r="EBR37" s="46"/>
      <c r="EBS37" s="46"/>
      <c r="EBT37" s="46"/>
      <c r="EBU37" s="46"/>
      <c r="EBV37" s="46"/>
      <c r="EBW37" s="46"/>
      <c r="EBX37" s="46"/>
      <c r="EBY37" s="46"/>
      <c r="EBZ37" s="46"/>
      <c r="ECA37" s="46"/>
      <c r="ECB37" s="46"/>
      <c r="ECC37" s="46"/>
      <c r="ECD37" s="46"/>
      <c r="ECE37" s="46"/>
      <c r="ECF37" s="46"/>
      <c r="ECG37" s="46"/>
      <c r="ECH37" s="46"/>
      <c r="ECI37" s="46"/>
      <c r="ECJ37" s="46"/>
      <c r="ECK37" s="46"/>
      <c r="ECL37" s="46"/>
      <c r="ECM37" s="46"/>
      <c r="ECN37" s="46"/>
      <c r="ECO37" s="46"/>
      <c r="ECP37" s="46"/>
      <c r="ECQ37" s="46"/>
      <c r="ECR37" s="46"/>
      <c r="ECS37" s="46"/>
      <c r="ECT37" s="46"/>
      <c r="ECU37" s="46"/>
      <c r="ECV37" s="46"/>
      <c r="ECW37" s="46"/>
      <c r="ECX37" s="46"/>
      <c r="ECY37" s="46"/>
      <c r="ECZ37" s="46"/>
      <c r="EDA37" s="46"/>
      <c r="EDB37" s="46"/>
      <c r="EDC37" s="46"/>
      <c r="EDD37" s="46"/>
      <c r="EDE37" s="46"/>
      <c r="EDF37" s="46"/>
      <c r="EDG37" s="46"/>
      <c r="EDH37" s="46"/>
      <c r="EDI37" s="46"/>
      <c r="EDJ37" s="46"/>
      <c r="EDK37" s="46"/>
      <c r="EDL37" s="46"/>
      <c r="EDM37" s="46"/>
      <c r="EDN37" s="46"/>
      <c r="EDO37" s="46"/>
      <c r="EDP37" s="46"/>
      <c r="EDQ37" s="46"/>
      <c r="EDR37" s="46"/>
      <c r="EDS37" s="46"/>
      <c r="EDT37" s="46"/>
      <c r="EDU37" s="46"/>
      <c r="EDV37" s="46"/>
      <c r="EDW37" s="46"/>
      <c r="EDX37" s="46"/>
      <c r="EDY37" s="46"/>
      <c r="EDZ37" s="46"/>
      <c r="EEA37" s="46"/>
      <c r="EEB37" s="46"/>
      <c r="EEC37" s="46"/>
      <c r="EED37" s="46"/>
      <c r="EEE37" s="46"/>
      <c r="EEF37" s="46"/>
      <c r="EEG37" s="46"/>
      <c r="EEH37" s="46"/>
      <c r="EEI37" s="46"/>
      <c r="EEJ37" s="46"/>
      <c r="EEK37" s="46"/>
      <c r="EEL37" s="46"/>
      <c r="EEM37" s="46"/>
      <c r="EEN37" s="46"/>
      <c r="EEO37" s="46"/>
      <c r="EEP37" s="46"/>
      <c r="EEQ37" s="46"/>
      <c r="EER37" s="46"/>
      <c r="EES37" s="46"/>
      <c r="EET37" s="46"/>
      <c r="EEU37" s="46"/>
      <c r="EEV37" s="46"/>
      <c r="EEW37" s="46"/>
      <c r="EEX37" s="46"/>
      <c r="EEY37" s="46"/>
      <c r="EEZ37" s="46"/>
      <c r="EFA37" s="46"/>
      <c r="EFB37" s="46"/>
      <c r="EFC37" s="46"/>
      <c r="EFD37" s="46"/>
      <c r="EFE37" s="46"/>
      <c r="EFF37" s="46"/>
      <c r="EFG37" s="46"/>
      <c r="EFH37" s="46"/>
      <c r="EFI37" s="46"/>
      <c r="EFJ37" s="46"/>
      <c r="EFK37" s="46"/>
      <c r="EFL37" s="46"/>
      <c r="EFM37" s="46"/>
      <c r="EFN37" s="46"/>
      <c r="EFO37" s="46"/>
      <c r="EFP37" s="46"/>
      <c r="EFQ37" s="46"/>
      <c r="EFR37" s="46"/>
      <c r="EFS37" s="46"/>
      <c r="EFT37" s="46"/>
      <c r="EFU37" s="46"/>
      <c r="EFV37" s="46"/>
      <c r="EFW37" s="46"/>
      <c r="EFX37" s="46"/>
      <c r="EFY37" s="46"/>
      <c r="EFZ37" s="46"/>
      <c r="EGA37" s="46"/>
      <c r="EGB37" s="46"/>
      <c r="EGC37" s="46"/>
      <c r="EGD37" s="46"/>
      <c r="EGE37" s="46"/>
      <c r="EGF37" s="46"/>
      <c r="EGG37" s="46"/>
      <c r="EGH37" s="46"/>
      <c r="EGI37" s="46"/>
      <c r="EGJ37" s="46"/>
      <c r="EGK37" s="46"/>
      <c r="EGL37" s="46"/>
      <c r="EGM37" s="46"/>
      <c r="EGN37" s="46"/>
      <c r="EGO37" s="46"/>
      <c r="EGP37" s="46"/>
      <c r="EGQ37" s="46"/>
      <c r="EGR37" s="46"/>
      <c r="EGS37" s="46"/>
      <c r="EGT37" s="46"/>
      <c r="EGU37" s="46"/>
      <c r="EGV37" s="46"/>
      <c r="EGW37" s="46"/>
      <c r="EGX37" s="46"/>
      <c r="EGY37" s="46"/>
      <c r="EGZ37" s="46"/>
      <c r="EHA37" s="46"/>
      <c r="EHB37" s="46"/>
      <c r="EHC37" s="46"/>
      <c r="EHD37" s="46"/>
      <c r="EHE37" s="46"/>
      <c r="EHF37" s="46"/>
      <c r="EHG37" s="46"/>
      <c r="EHH37" s="46"/>
      <c r="EHI37" s="46"/>
      <c r="EHJ37" s="46"/>
      <c r="EHK37" s="46"/>
      <c r="EHL37" s="46"/>
      <c r="EHM37" s="46"/>
      <c r="EHN37" s="46"/>
      <c r="EHO37" s="46"/>
      <c r="EHP37" s="46"/>
      <c r="EHQ37" s="46"/>
      <c r="EHR37" s="46"/>
      <c r="EHS37" s="46"/>
      <c r="EHT37" s="46"/>
      <c r="EHU37" s="46"/>
      <c r="EHV37" s="46"/>
      <c r="EHW37" s="46"/>
      <c r="EHX37" s="46"/>
      <c r="EHY37" s="46"/>
      <c r="EHZ37" s="46"/>
      <c r="EIA37" s="46"/>
      <c r="EIB37" s="46"/>
      <c r="EIC37" s="46"/>
      <c r="EID37" s="46"/>
      <c r="EIE37" s="46"/>
      <c r="EIF37" s="46"/>
      <c r="EIG37" s="46"/>
      <c r="EIH37" s="46"/>
      <c r="EII37" s="46"/>
      <c r="EIJ37" s="46"/>
      <c r="EIK37" s="46"/>
      <c r="EIL37" s="46"/>
      <c r="EIM37" s="46"/>
      <c r="EIN37" s="46"/>
      <c r="EIO37" s="46"/>
      <c r="EIP37" s="46"/>
      <c r="EIQ37" s="46"/>
      <c r="EIR37" s="46"/>
      <c r="EIS37" s="46"/>
      <c r="EIT37" s="46"/>
      <c r="EIU37" s="46"/>
      <c r="EIV37" s="46"/>
      <c r="EIW37" s="46"/>
      <c r="EIX37" s="46"/>
      <c r="EIY37" s="46"/>
      <c r="EIZ37" s="46"/>
      <c r="EJA37" s="46"/>
      <c r="EJB37" s="46"/>
      <c r="EJC37" s="46"/>
      <c r="EJD37" s="46"/>
      <c r="EJE37" s="46"/>
      <c r="EJF37" s="46"/>
      <c r="EJG37" s="46"/>
      <c r="EJH37" s="46"/>
      <c r="EJI37" s="46"/>
      <c r="EJJ37" s="46"/>
      <c r="EJK37" s="46"/>
      <c r="EJL37" s="46"/>
      <c r="EJM37" s="46"/>
      <c r="EJN37" s="46"/>
      <c r="EJO37" s="46"/>
      <c r="EJP37" s="46"/>
      <c r="EJQ37" s="46"/>
      <c r="EJR37" s="46"/>
      <c r="EJS37" s="46"/>
      <c r="EJT37" s="46"/>
      <c r="EJU37" s="46"/>
      <c r="EJV37" s="46"/>
      <c r="EJW37" s="46"/>
      <c r="EJX37" s="46"/>
      <c r="EJY37" s="46"/>
      <c r="EJZ37" s="46"/>
      <c r="EKA37" s="46"/>
      <c r="EKB37" s="46"/>
      <c r="EKC37" s="46"/>
      <c r="EKD37" s="46"/>
      <c r="EKE37" s="46"/>
      <c r="EKF37" s="46"/>
      <c r="EKG37" s="46"/>
      <c r="EKH37" s="46"/>
      <c r="EKI37" s="46"/>
      <c r="EKJ37" s="46"/>
      <c r="EKK37" s="46"/>
      <c r="EKL37" s="46"/>
      <c r="EKM37" s="46"/>
      <c r="EKN37" s="46"/>
      <c r="EKO37" s="46"/>
      <c r="EKP37" s="46"/>
      <c r="EKQ37" s="46"/>
      <c r="EKR37" s="46"/>
      <c r="EKS37" s="46"/>
      <c r="EKT37" s="46"/>
      <c r="EKU37" s="46"/>
      <c r="EKV37" s="46"/>
      <c r="EKW37" s="46"/>
      <c r="EKX37" s="46"/>
      <c r="EKY37" s="46"/>
      <c r="EKZ37" s="46"/>
      <c r="ELA37" s="46"/>
      <c r="ELB37" s="46"/>
      <c r="ELC37" s="46"/>
      <c r="ELD37" s="46"/>
      <c r="ELE37" s="46"/>
      <c r="ELF37" s="46"/>
      <c r="ELG37" s="46"/>
      <c r="ELH37" s="46"/>
      <c r="ELI37" s="46"/>
      <c r="ELJ37" s="46"/>
      <c r="ELK37" s="46"/>
      <c r="ELL37" s="46"/>
      <c r="ELM37" s="46"/>
      <c r="ELN37" s="46"/>
      <c r="ELO37" s="46"/>
      <c r="ELP37" s="46"/>
      <c r="ELQ37" s="46"/>
      <c r="ELR37" s="46"/>
      <c r="ELS37" s="46"/>
      <c r="ELT37" s="46"/>
      <c r="ELU37" s="46"/>
      <c r="ELV37" s="46"/>
      <c r="ELW37" s="46"/>
      <c r="ELX37" s="46"/>
      <c r="ELY37" s="46"/>
      <c r="ELZ37" s="46"/>
      <c r="EMA37" s="46"/>
      <c r="EMB37" s="46"/>
      <c r="EMC37" s="46"/>
      <c r="EMD37" s="46"/>
      <c r="EME37" s="46"/>
      <c r="EMF37" s="46"/>
      <c r="EMG37" s="46"/>
      <c r="EMH37" s="46"/>
      <c r="EMI37" s="46"/>
      <c r="EMJ37" s="46"/>
      <c r="EMK37" s="46"/>
      <c r="EML37" s="46"/>
      <c r="EMM37" s="46"/>
      <c r="EMN37" s="46"/>
      <c r="EMO37" s="46"/>
      <c r="EMP37" s="46"/>
      <c r="EMQ37" s="46"/>
      <c r="EMR37" s="46"/>
      <c r="EMS37" s="46"/>
      <c r="EMT37" s="46"/>
      <c r="EMU37" s="46"/>
      <c r="EMV37" s="46"/>
      <c r="EMW37" s="46"/>
      <c r="EMX37" s="46"/>
      <c r="EMY37" s="46"/>
      <c r="EMZ37" s="46"/>
      <c r="ENA37" s="46"/>
      <c r="ENB37" s="46"/>
      <c r="ENC37" s="46"/>
      <c r="END37" s="46"/>
      <c r="ENE37" s="46"/>
      <c r="ENF37" s="46"/>
      <c r="ENG37" s="46"/>
      <c r="ENH37" s="46"/>
      <c r="ENI37" s="46"/>
      <c r="ENJ37" s="46"/>
      <c r="ENK37" s="46"/>
      <c r="ENL37" s="46"/>
      <c r="ENM37" s="46"/>
      <c r="ENN37" s="46"/>
      <c r="ENO37" s="46"/>
      <c r="ENP37" s="46"/>
      <c r="ENQ37" s="46"/>
      <c r="ENR37" s="46"/>
      <c r="ENS37" s="46"/>
      <c r="ENT37" s="46"/>
      <c r="ENU37" s="46"/>
      <c r="ENV37" s="46"/>
      <c r="ENW37" s="46"/>
      <c r="ENX37" s="46"/>
      <c r="ENY37" s="46"/>
      <c r="ENZ37" s="46"/>
      <c r="EOA37" s="46"/>
      <c r="EOB37" s="46"/>
      <c r="EOC37" s="46"/>
      <c r="EOD37" s="46"/>
      <c r="EOE37" s="46"/>
      <c r="EOF37" s="46"/>
      <c r="EOG37" s="46"/>
      <c r="EOH37" s="46"/>
      <c r="EOI37" s="46"/>
      <c r="EOJ37" s="46"/>
      <c r="EOK37" s="46"/>
      <c r="EOL37" s="46"/>
      <c r="EOM37" s="46"/>
      <c r="EON37" s="46"/>
      <c r="EOO37" s="46"/>
      <c r="EOP37" s="46"/>
      <c r="EOQ37" s="46"/>
      <c r="EOR37" s="46"/>
      <c r="EOS37" s="46"/>
      <c r="EOT37" s="46"/>
      <c r="EOU37" s="46"/>
      <c r="EOV37" s="46"/>
      <c r="EOW37" s="46"/>
      <c r="EOX37" s="46"/>
      <c r="EOY37" s="46"/>
      <c r="EOZ37" s="46"/>
      <c r="EPA37" s="46"/>
      <c r="EPB37" s="46"/>
      <c r="EPC37" s="46"/>
      <c r="EPD37" s="46"/>
      <c r="EPE37" s="46"/>
      <c r="EPF37" s="46"/>
      <c r="EPG37" s="46"/>
      <c r="EPH37" s="46"/>
      <c r="EPI37" s="46"/>
      <c r="EPJ37" s="46"/>
      <c r="EPK37" s="46"/>
      <c r="EPL37" s="46"/>
      <c r="EPM37" s="46"/>
      <c r="EPN37" s="46"/>
      <c r="EPO37" s="46"/>
      <c r="EPP37" s="46"/>
      <c r="EPQ37" s="46"/>
      <c r="EPR37" s="46"/>
      <c r="EPS37" s="46"/>
      <c r="EPT37" s="46"/>
      <c r="EPU37" s="46"/>
      <c r="EPV37" s="46"/>
      <c r="EPW37" s="46"/>
      <c r="EPX37" s="46"/>
      <c r="EPY37" s="46"/>
      <c r="EPZ37" s="46"/>
      <c r="EQA37" s="46"/>
      <c r="EQB37" s="46"/>
      <c r="EQC37" s="46"/>
      <c r="EQD37" s="46"/>
      <c r="EQE37" s="46"/>
      <c r="EQF37" s="46"/>
      <c r="EQG37" s="46"/>
      <c r="EQH37" s="46"/>
      <c r="EQI37" s="46"/>
      <c r="EQJ37" s="46"/>
      <c r="EQK37" s="46"/>
      <c r="EQL37" s="46"/>
      <c r="EQM37" s="46"/>
      <c r="EQN37" s="46"/>
      <c r="EQO37" s="46"/>
      <c r="EQP37" s="46"/>
      <c r="EQQ37" s="46"/>
      <c r="EQR37" s="46"/>
      <c r="EQS37" s="46"/>
      <c r="EQT37" s="46"/>
      <c r="EQU37" s="46"/>
      <c r="EQV37" s="46"/>
      <c r="EQW37" s="46"/>
      <c r="EQX37" s="46"/>
      <c r="EQY37" s="46"/>
      <c r="EQZ37" s="46"/>
      <c r="ERA37" s="46"/>
      <c r="ERB37" s="46"/>
      <c r="ERC37" s="46"/>
      <c r="ERD37" s="46"/>
      <c r="ERE37" s="46"/>
      <c r="ERF37" s="46"/>
      <c r="ERG37" s="46"/>
      <c r="ERH37" s="46"/>
      <c r="ERI37" s="46"/>
      <c r="ERJ37" s="46"/>
      <c r="ERK37" s="46"/>
      <c r="ERL37" s="46"/>
      <c r="ERM37" s="46"/>
      <c r="ERN37" s="46"/>
      <c r="ERO37" s="46"/>
      <c r="ERP37" s="46"/>
      <c r="ERQ37" s="46"/>
      <c r="ERR37" s="46"/>
      <c r="ERS37" s="46"/>
      <c r="ERT37" s="46"/>
      <c r="ERU37" s="46"/>
      <c r="ERV37" s="46"/>
      <c r="ERW37" s="46"/>
      <c r="ERX37" s="46"/>
      <c r="ERY37" s="46"/>
      <c r="ERZ37" s="46"/>
      <c r="ESA37" s="46"/>
      <c r="ESB37" s="46"/>
      <c r="ESC37" s="46"/>
      <c r="ESD37" s="46"/>
      <c r="ESE37" s="46"/>
      <c r="ESF37" s="46"/>
      <c r="ESG37" s="46"/>
      <c r="ESH37" s="46"/>
      <c r="ESI37" s="46"/>
      <c r="ESJ37" s="46"/>
      <c r="ESK37" s="46"/>
      <c r="ESL37" s="46"/>
      <c r="ESM37" s="46"/>
      <c r="ESN37" s="46"/>
      <c r="ESO37" s="46"/>
      <c r="ESP37" s="46"/>
      <c r="ESQ37" s="46"/>
      <c r="ESR37" s="46"/>
      <c r="ESS37" s="46"/>
      <c r="EST37" s="46"/>
      <c r="ESU37" s="46"/>
      <c r="ESV37" s="46"/>
      <c r="ESW37" s="46"/>
      <c r="ESX37" s="46"/>
      <c r="ESY37" s="46"/>
      <c r="ESZ37" s="46"/>
      <c r="ETA37" s="46"/>
      <c r="ETB37" s="46"/>
      <c r="ETC37" s="46"/>
      <c r="ETD37" s="46"/>
      <c r="ETE37" s="46"/>
      <c r="ETF37" s="46"/>
      <c r="ETG37" s="46"/>
      <c r="ETH37" s="46"/>
      <c r="ETI37" s="46"/>
      <c r="ETJ37" s="46"/>
      <c r="ETK37" s="46"/>
      <c r="ETL37" s="46"/>
      <c r="ETM37" s="46"/>
      <c r="ETN37" s="46"/>
      <c r="ETO37" s="46"/>
      <c r="ETP37" s="46"/>
      <c r="ETQ37" s="46"/>
      <c r="ETR37" s="46"/>
      <c r="ETS37" s="46"/>
      <c r="ETT37" s="46"/>
      <c r="ETU37" s="46"/>
      <c r="ETV37" s="46"/>
      <c r="ETW37" s="46"/>
      <c r="ETX37" s="46"/>
      <c r="ETY37" s="46"/>
      <c r="ETZ37" s="46"/>
      <c r="EUA37" s="46"/>
      <c r="EUB37" s="46"/>
      <c r="EUC37" s="46"/>
      <c r="EUD37" s="46"/>
      <c r="EUE37" s="46"/>
      <c r="EUF37" s="46"/>
      <c r="EUG37" s="46"/>
      <c r="EUH37" s="46"/>
      <c r="EUI37" s="46"/>
      <c r="EUJ37" s="46"/>
      <c r="EUK37" s="46"/>
      <c r="EUL37" s="46"/>
      <c r="EUM37" s="46"/>
      <c r="EUN37" s="46"/>
      <c r="EUO37" s="46"/>
      <c r="EUP37" s="46"/>
      <c r="EUQ37" s="46"/>
      <c r="EUR37" s="46"/>
      <c r="EUS37" s="46"/>
      <c r="EUT37" s="46"/>
      <c r="EUU37" s="46"/>
      <c r="EUV37" s="46"/>
      <c r="EUW37" s="46"/>
      <c r="EUX37" s="46"/>
      <c r="EUY37" s="46"/>
      <c r="EUZ37" s="46"/>
      <c r="EVA37" s="46"/>
      <c r="EVB37" s="46"/>
      <c r="EVC37" s="46"/>
      <c r="EVD37" s="46"/>
      <c r="EVE37" s="46"/>
      <c r="EVF37" s="46"/>
      <c r="EVG37" s="46"/>
      <c r="EVH37" s="46"/>
      <c r="EVI37" s="46"/>
      <c r="EVJ37" s="46"/>
      <c r="EVK37" s="46"/>
      <c r="EVL37" s="46"/>
      <c r="EVM37" s="46"/>
      <c r="EVN37" s="46"/>
      <c r="EVO37" s="46"/>
      <c r="EVP37" s="46"/>
      <c r="EVQ37" s="46"/>
      <c r="EVR37" s="46"/>
      <c r="EVS37" s="46"/>
      <c r="EVT37" s="46"/>
      <c r="EVU37" s="46"/>
      <c r="EVV37" s="46"/>
      <c r="EVW37" s="46"/>
      <c r="EVX37" s="46"/>
      <c r="EVY37" s="46"/>
      <c r="EVZ37" s="46"/>
      <c r="EWA37" s="46"/>
      <c r="EWB37" s="46"/>
      <c r="EWC37" s="46"/>
      <c r="EWD37" s="46"/>
      <c r="EWE37" s="46"/>
      <c r="EWF37" s="46"/>
      <c r="EWG37" s="46"/>
      <c r="EWH37" s="46"/>
      <c r="EWI37" s="46"/>
      <c r="EWJ37" s="46"/>
      <c r="EWK37" s="46"/>
      <c r="EWL37" s="46"/>
      <c r="EWM37" s="46"/>
      <c r="EWN37" s="46"/>
      <c r="EWO37" s="46"/>
      <c r="EWP37" s="46"/>
      <c r="EWQ37" s="46"/>
      <c r="EWR37" s="46"/>
      <c r="EWS37" s="46"/>
      <c r="EWT37" s="46"/>
      <c r="EWU37" s="46"/>
      <c r="EWV37" s="46"/>
      <c r="EWW37" s="46"/>
      <c r="EWX37" s="46"/>
      <c r="EWY37" s="46"/>
      <c r="EWZ37" s="46"/>
      <c r="EXA37" s="46"/>
      <c r="EXB37" s="46"/>
      <c r="EXC37" s="46"/>
      <c r="EXD37" s="46"/>
      <c r="EXE37" s="46"/>
      <c r="EXF37" s="46"/>
      <c r="EXG37" s="46"/>
      <c r="EXH37" s="46"/>
      <c r="EXI37" s="46"/>
      <c r="EXJ37" s="46"/>
      <c r="EXK37" s="46"/>
      <c r="EXL37" s="46"/>
      <c r="EXM37" s="46"/>
      <c r="EXN37" s="46"/>
      <c r="EXO37" s="46"/>
      <c r="EXP37" s="46"/>
      <c r="EXQ37" s="46"/>
      <c r="EXR37" s="46"/>
      <c r="EXS37" s="46"/>
      <c r="EXT37" s="46"/>
      <c r="EXU37" s="46"/>
      <c r="EXV37" s="46"/>
      <c r="EXW37" s="46"/>
      <c r="EXX37" s="46"/>
      <c r="EXY37" s="46"/>
      <c r="EXZ37" s="46"/>
      <c r="EYA37" s="46"/>
      <c r="EYB37" s="46"/>
      <c r="EYC37" s="46"/>
      <c r="EYD37" s="46"/>
      <c r="EYE37" s="46"/>
      <c r="EYF37" s="46"/>
      <c r="EYG37" s="46"/>
      <c r="EYH37" s="46"/>
      <c r="EYI37" s="46"/>
      <c r="EYJ37" s="46"/>
      <c r="EYK37" s="46"/>
      <c r="EYL37" s="46"/>
      <c r="EYM37" s="46"/>
      <c r="EYN37" s="46"/>
      <c r="EYO37" s="46"/>
      <c r="EYP37" s="46"/>
      <c r="EYQ37" s="46"/>
      <c r="EYR37" s="46"/>
      <c r="EYS37" s="46"/>
      <c r="EYT37" s="46"/>
      <c r="EYU37" s="46"/>
      <c r="EYV37" s="46"/>
      <c r="EYW37" s="46"/>
      <c r="EYX37" s="46"/>
      <c r="EYY37" s="46"/>
      <c r="EYZ37" s="46"/>
      <c r="EZA37" s="46"/>
      <c r="EZB37" s="46"/>
      <c r="EZC37" s="46"/>
      <c r="EZD37" s="46"/>
      <c r="EZE37" s="46"/>
      <c r="EZF37" s="46"/>
      <c r="EZG37" s="46"/>
      <c r="EZH37" s="46"/>
      <c r="EZI37" s="46"/>
      <c r="EZJ37" s="46"/>
      <c r="EZK37" s="46"/>
      <c r="EZL37" s="46"/>
      <c r="EZM37" s="46"/>
      <c r="EZN37" s="46"/>
      <c r="EZO37" s="46"/>
      <c r="EZP37" s="46"/>
      <c r="EZQ37" s="46"/>
      <c r="EZR37" s="46"/>
      <c r="EZS37" s="46"/>
      <c r="EZT37" s="46"/>
      <c r="EZU37" s="46"/>
      <c r="EZV37" s="46"/>
      <c r="EZW37" s="46"/>
      <c r="EZX37" s="46"/>
      <c r="EZY37" s="46"/>
      <c r="EZZ37" s="46"/>
      <c r="FAA37" s="46"/>
      <c r="FAB37" s="46"/>
      <c r="FAC37" s="46"/>
      <c r="FAD37" s="46"/>
      <c r="FAE37" s="46"/>
      <c r="FAF37" s="46"/>
      <c r="FAG37" s="46"/>
      <c r="FAH37" s="46"/>
      <c r="FAI37" s="46"/>
      <c r="FAJ37" s="46"/>
      <c r="FAK37" s="46"/>
      <c r="FAL37" s="46"/>
      <c r="FAM37" s="46"/>
      <c r="FAN37" s="46"/>
      <c r="FAO37" s="46"/>
      <c r="FAP37" s="46"/>
      <c r="FAQ37" s="46"/>
      <c r="FAR37" s="46"/>
      <c r="FAS37" s="46"/>
      <c r="FAT37" s="46"/>
      <c r="FAU37" s="46"/>
      <c r="FAV37" s="46"/>
      <c r="FAW37" s="46"/>
      <c r="FAX37" s="46"/>
      <c r="FAY37" s="46"/>
      <c r="FAZ37" s="46"/>
      <c r="FBA37" s="46"/>
      <c r="FBB37" s="46"/>
      <c r="FBC37" s="46"/>
      <c r="FBD37" s="46"/>
      <c r="FBE37" s="46"/>
      <c r="FBF37" s="46"/>
      <c r="FBG37" s="46"/>
      <c r="FBH37" s="46"/>
      <c r="FBI37" s="46"/>
      <c r="FBJ37" s="46"/>
      <c r="FBK37" s="46"/>
      <c r="FBL37" s="46"/>
      <c r="FBM37" s="46"/>
      <c r="FBN37" s="46"/>
      <c r="FBO37" s="46"/>
      <c r="FBP37" s="46"/>
      <c r="FBQ37" s="46"/>
      <c r="FBR37" s="46"/>
      <c r="FBS37" s="46"/>
      <c r="FBT37" s="46"/>
      <c r="FBU37" s="46"/>
      <c r="FBV37" s="46"/>
      <c r="FBW37" s="46"/>
      <c r="FBX37" s="46"/>
      <c r="FBY37" s="46"/>
      <c r="FBZ37" s="46"/>
      <c r="FCA37" s="46"/>
      <c r="FCB37" s="46"/>
      <c r="FCC37" s="46"/>
      <c r="FCD37" s="46"/>
      <c r="FCE37" s="46"/>
      <c r="FCF37" s="46"/>
      <c r="FCG37" s="46"/>
      <c r="FCH37" s="46"/>
      <c r="FCI37" s="46"/>
      <c r="FCJ37" s="46"/>
      <c r="FCK37" s="46"/>
      <c r="FCL37" s="46"/>
      <c r="FCM37" s="46"/>
      <c r="FCN37" s="46"/>
      <c r="FCO37" s="46"/>
      <c r="FCP37" s="46"/>
      <c r="FCQ37" s="46"/>
      <c r="FCR37" s="46"/>
      <c r="FCS37" s="46"/>
      <c r="FCT37" s="46"/>
      <c r="FCU37" s="46"/>
      <c r="FCV37" s="46"/>
      <c r="FCW37" s="46"/>
      <c r="FCX37" s="46"/>
      <c r="FCY37" s="46"/>
      <c r="FCZ37" s="46"/>
      <c r="FDA37" s="46"/>
      <c r="FDB37" s="46"/>
      <c r="FDC37" s="46"/>
      <c r="FDD37" s="46"/>
      <c r="FDE37" s="46"/>
      <c r="FDF37" s="46"/>
      <c r="FDG37" s="46"/>
      <c r="FDH37" s="46"/>
      <c r="FDI37" s="46"/>
      <c r="FDJ37" s="46"/>
      <c r="FDK37" s="46"/>
      <c r="FDL37" s="46"/>
      <c r="FDM37" s="46"/>
      <c r="FDN37" s="46"/>
      <c r="FDO37" s="46"/>
      <c r="FDP37" s="46"/>
      <c r="FDQ37" s="46"/>
      <c r="FDR37" s="46"/>
      <c r="FDS37" s="46"/>
      <c r="FDT37" s="46"/>
      <c r="FDU37" s="46"/>
      <c r="FDV37" s="46"/>
      <c r="FDW37" s="46"/>
      <c r="FDX37" s="46"/>
      <c r="FDY37" s="46"/>
      <c r="FDZ37" s="46"/>
      <c r="FEA37" s="46"/>
      <c r="FEB37" s="46"/>
      <c r="FEC37" s="46"/>
      <c r="FED37" s="46"/>
      <c r="FEE37" s="46"/>
      <c r="FEF37" s="46"/>
      <c r="FEG37" s="46"/>
      <c r="FEH37" s="46"/>
      <c r="FEI37" s="46"/>
      <c r="FEJ37" s="46"/>
      <c r="FEK37" s="46"/>
      <c r="FEL37" s="46"/>
      <c r="FEM37" s="46"/>
      <c r="FEN37" s="46"/>
      <c r="FEO37" s="46"/>
      <c r="FEP37" s="46"/>
      <c r="FEQ37" s="46"/>
      <c r="FER37" s="46"/>
      <c r="FES37" s="46"/>
      <c r="FET37" s="46"/>
      <c r="FEU37" s="46"/>
      <c r="FEV37" s="46"/>
      <c r="FEW37" s="46"/>
      <c r="FEX37" s="46"/>
      <c r="FEY37" s="46"/>
      <c r="FEZ37" s="46"/>
      <c r="FFA37" s="46"/>
      <c r="FFB37" s="46"/>
      <c r="FFC37" s="46"/>
      <c r="FFD37" s="46"/>
      <c r="FFE37" s="46"/>
      <c r="FFF37" s="46"/>
      <c r="FFG37" s="46"/>
      <c r="FFH37" s="46"/>
      <c r="FFI37" s="46"/>
      <c r="FFJ37" s="46"/>
      <c r="FFK37" s="46"/>
      <c r="FFL37" s="46"/>
      <c r="FFM37" s="46"/>
      <c r="FFN37" s="46"/>
      <c r="FFO37" s="46"/>
      <c r="FFP37" s="46"/>
      <c r="FFQ37" s="46"/>
      <c r="FFR37" s="46"/>
      <c r="FFS37" s="46"/>
      <c r="FFT37" s="46"/>
      <c r="FFU37" s="46"/>
      <c r="FFV37" s="46"/>
      <c r="FFW37" s="46"/>
      <c r="FFX37" s="46"/>
      <c r="FFY37" s="46"/>
      <c r="FFZ37" s="46"/>
      <c r="FGA37" s="46"/>
      <c r="FGB37" s="46"/>
      <c r="FGC37" s="46"/>
      <c r="FGD37" s="46"/>
      <c r="FGE37" s="46"/>
      <c r="FGF37" s="46"/>
      <c r="FGG37" s="46"/>
      <c r="FGH37" s="46"/>
      <c r="FGI37" s="46"/>
      <c r="FGJ37" s="46"/>
      <c r="FGK37" s="46"/>
      <c r="FGL37" s="46"/>
      <c r="FGM37" s="46"/>
      <c r="FGN37" s="46"/>
      <c r="FGO37" s="46"/>
      <c r="FGP37" s="46"/>
      <c r="FGQ37" s="46"/>
      <c r="FGR37" s="46"/>
      <c r="FGS37" s="46"/>
      <c r="FGT37" s="46"/>
      <c r="FGU37" s="46"/>
      <c r="FGV37" s="46"/>
      <c r="FGW37" s="46"/>
      <c r="FGX37" s="46"/>
      <c r="FGY37" s="46"/>
      <c r="FGZ37" s="46"/>
      <c r="FHA37" s="46"/>
      <c r="FHB37" s="46"/>
      <c r="FHC37" s="46"/>
      <c r="FHD37" s="46"/>
      <c r="FHE37" s="46"/>
      <c r="FHF37" s="46"/>
      <c r="FHG37" s="46"/>
      <c r="FHH37" s="46"/>
      <c r="FHI37" s="46"/>
      <c r="FHJ37" s="46"/>
      <c r="FHK37" s="46"/>
      <c r="FHL37" s="46"/>
      <c r="FHM37" s="46"/>
      <c r="FHN37" s="46"/>
      <c r="FHO37" s="46"/>
      <c r="FHP37" s="46"/>
      <c r="FHQ37" s="46"/>
      <c r="FHR37" s="46"/>
      <c r="FHS37" s="46"/>
      <c r="FHT37" s="46"/>
      <c r="FHU37" s="46"/>
      <c r="FHV37" s="46"/>
      <c r="FHW37" s="46"/>
      <c r="FHX37" s="46"/>
      <c r="FHY37" s="46"/>
      <c r="FHZ37" s="46"/>
      <c r="FIA37" s="46"/>
      <c r="FIB37" s="46"/>
      <c r="FIC37" s="46"/>
      <c r="FID37" s="46"/>
      <c r="FIE37" s="46"/>
      <c r="FIF37" s="46"/>
      <c r="FIG37" s="46"/>
      <c r="FIH37" s="46"/>
      <c r="FII37" s="46"/>
      <c r="FIJ37" s="46"/>
      <c r="FIK37" s="46"/>
      <c r="FIL37" s="46"/>
      <c r="FIM37" s="46"/>
      <c r="FIN37" s="46"/>
      <c r="FIO37" s="46"/>
      <c r="FIP37" s="46"/>
      <c r="FIQ37" s="46"/>
      <c r="FIR37" s="46"/>
      <c r="FIS37" s="46"/>
      <c r="FIT37" s="46"/>
      <c r="FIU37" s="46"/>
      <c r="FIV37" s="46"/>
      <c r="FIW37" s="46"/>
      <c r="FIX37" s="46"/>
      <c r="FIY37" s="46"/>
      <c r="FIZ37" s="46"/>
      <c r="FJA37" s="46"/>
      <c r="FJB37" s="46"/>
      <c r="FJC37" s="46"/>
      <c r="FJD37" s="46"/>
      <c r="FJE37" s="46"/>
      <c r="FJF37" s="46"/>
      <c r="FJG37" s="46"/>
      <c r="FJH37" s="46"/>
      <c r="FJI37" s="46"/>
      <c r="FJJ37" s="46"/>
      <c r="FJK37" s="46"/>
      <c r="FJL37" s="46"/>
      <c r="FJM37" s="46"/>
      <c r="FJN37" s="46"/>
      <c r="FJO37" s="46"/>
      <c r="FJP37" s="46"/>
      <c r="FJQ37" s="46"/>
      <c r="FJR37" s="46"/>
      <c r="FJS37" s="46"/>
      <c r="FJT37" s="46"/>
      <c r="FJU37" s="46"/>
      <c r="FJV37" s="46"/>
      <c r="FJW37" s="46"/>
      <c r="FJX37" s="46"/>
      <c r="FJY37" s="46"/>
      <c r="FJZ37" s="46"/>
      <c r="FKA37" s="46"/>
      <c r="FKB37" s="46"/>
      <c r="FKC37" s="46"/>
      <c r="FKD37" s="46"/>
      <c r="FKE37" s="46"/>
      <c r="FKF37" s="46"/>
      <c r="FKG37" s="46"/>
      <c r="FKH37" s="46"/>
      <c r="FKI37" s="46"/>
      <c r="FKJ37" s="46"/>
      <c r="FKK37" s="46"/>
      <c r="FKL37" s="46"/>
      <c r="FKM37" s="46"/>
      <c r="FKN37" s="46"/>
      <c r="FKO37" s="46"/>
      <c r="FKP37" s="46"/>
      <c r="FKQ37" s="46"/>
      <c r="FKR37" s="46"/>
      <c r="FKS37" s="46"/>
      <c r="FKT37" s="46"/>
      <c r="FKU37" s="46"/>
      <c r="FKV37" s="46"/>
      <c r="FKW37" s="46"/>
      <c r="FKX37" s="46"/>
      <c r="FKY37" s="46"/>
      <c r="FKZ37" s="46"/>
      <c r="FLA37" s="46"/>
      <c r="FLB37" s="46"/>
      <c r="FLC37" s="46"/>
      <c r="FLD37" s="46"/>
      <c r="FLE37" s="46"/>
      <c r="FLF37" s="46"/>
      <c r="FLG37" s="46"/>
      <c r="FLH37" s="46"/>
      <c r="FLI37" s="46"/>
      <c r="FLJ37" s="46"/>
      <c r="FLK37" s="46"/>
      <c r="FLL37" s="46"/>
      <c r="FLM37" s="46"/>
      <c r="FLN37" s="46"/>
      <c r="FLO37" s="46"/>
      <c r="FLP37" s="46"/>
      <c r="FLQ37" s="46"/>
      <c r="FLR37" s="46"/>
      <c r="FLS37" s="46"/>
      <c r="FLT37" s="46"/>
      <c r="FLU37" s="46"/>
      <c r="FLV37" s="46"/>
      <c r="FLW37" s="46"/>
      <c r="FLX37" s="46"/>
      <c r="FLY37" s="46"/>
      <c r="FLZ37" s="46"/>
      <c r="FMA37" s="46"/>
      <c r="FMB37" s="46"/>
      <c r="FMC37" s="46"/>
      <c r="FMD37" s="46"/>
      <c r="FME37" s="46"/>
      <c r="FMF37" s="46"/>
      <c r="FMG37" s="46"/>
      <c r="FMH37" s="46"/>
      <c r="FMI37" s="46"/>
      <c r="FMJ37" s="46"/>
      <c r="FMK37" s="46"/>
      <c r="FML37" s="46"/>
      <c r="FMM37" s="46"/>
      <c r="FMN37" s="46"/>
      <c r="FMO37" s="46"/>
      <c r="FMP37" s="46"/>
      <c r="FMQ37" s="46"/>
      <c r="FMR37" s="46"/>
      <c r="FMS37" s="46"/>
      <c r="FMT37" s="46"/>
      <c r="FMU37" s="46"/>
      <c r="FMV37" s="46"/>
      <c r="FMW37" s="46"/>
      <c r="FMX37" s="46"/>
      <c r="FMY37" s="46"/>
      <c r="FMZ37" s="46"/>
      <c r="FNA37" s="46"/>
      <c r="FNB37" s="46"/>
      <c r="FNC37" s="46"/>
      <c r="FND37" s="46"/>
      <c r="FNE37" s="46"/>
      <c r="FNF37" s="46"/>
      <c r="FNG37" s="46"/>
      <c r="FNH37" s="46"/>
      <c r="FNI37" s="46"/>
      <c r="FNJ37" s="46"/>
      <c r="FNK37" s="46"/>
      <c r="FNL37" s="46"/>
      <c r="FNM37" s="46"/>
      <c r="FNN37" s="46"/>
      <c r="FNO37" s="46"/>
      <c r="FNP37" s="46"/>
      <c r="FNQ37" s="46"/>
      <c r="FNR37" s="46"/>
      <c r="FNS37" s="46"/>
      <c r="FNT37" s="46"/>
      <c r="FNU37" s="46"/>
      <c r="FNV37" s="46"/>
      <c r="FNW37" s="46"/>
      <c r="FNX37" s="46"/>
      <c r="FNY37" s="46"/>
      <c r="FNZ37" s="46"/>
      <c r="FOA37" s="46"/>
      <c r="FOB37" s="46"/>
      <c r="FOC37" s="46"/>
      <c r="FOD37" s="46"/>
      <c r="FOE37" s="46"/>
      <c r="FOF37" s="46"/>
      <c r="FOG37" s="46"/>
      <c r="FOH37" s="46"/>
      <c r="FOI37" s="46"/>
      <c r="FOJ37" s="46"/>
      <c r="FOK37" s="46"/>
      <c r="FOL37" s="46"/>
      <c r="FOM37" s="46"/>
      <c r="FON37" s="46"/>
      <c r="FOO37" s="46"/>
      <c r="FOP37" s="46"/>
      <c r="FOQ37" s="46"/>
      <c r="FOR37" s="46"/>
      <c r="FOS37" s="46"/>
      <c r="FOT37" s="46"/>
      <c r="FOU37" s="46"/>
      <c r="FOV37" s="46"/>
      <c r="FOW37" s="46"/>
      <c r="FOX37" s="46"/>
      <c r="FOY37" s="46"/>
      <c r="FOZ37" s="46"/>
      <c r="FPA37" s="46"/>
      <c r="FPB37" s="46"/>
      <c r="FPC37" s="46"/>
      <c r="FPD37" s="46"/>
      <c r="FPE37" s="46"/>
      <c r="FPF37" s="46"/>
      <c r="FPG37" s="46"/>
      <c r="FPH37" s="46"/>
      <c r="FPI37" s="46"/>
      <c r="FPJ37" s="46"/>
      <c r="FPK37" s="46"/>
      <c r="FPL37" s="46"/>
      <c r="FPM37" s="46"/>
      <c r="FPN37" s="46"/>
      <c r="FPO37" s="46"/>
      <c r="FPP37" s="46"/>
      <c r="FPQ37" s="46"/>
      <c r="FPR37" s="46"/>
      <c r="FPS37" s="46"/>
      <c r="FPT37" s="46"/>
      <c r="FPU37" s="46"/>
      <c r="FPV37" s="46"/>
      <c r="FPW37" s="46"/>
      <c r="FPX37" s="46"/>
      <c r="FPY37" s="46"/>
      <c r="FPZ37" s="46"/>
      <c r="FQA37" s="46"/>
      <c r="FQB37" s="46"/>
      <c r="FQC37" s="46"/>
      <c r="FQD37" s="46"/>
      <c r="FQE37" s="46"/>
      <c r="FQF37" s="46"/>
      <c r="FQG37" s="46"/>
      <c r="FQH37" s="46"/>
      <c r="FQI37" s="46"/>
      <c r="FQJ37" s="46"/>
      <c r="FQK37" s="46"/>
      <c r="FQL37" s="46"/>
      <c r="FQM37" s="46"/>
      <c r="FQN37" s="46"/>
      <c r="FQO37" s="46"/>
      <c r="FQP37" s="46"/>
      <c r="FQQ37" s="46"/>
      <c r="FQR37" s="46"/>
      <c r="FQS37" s="46"/>
      <c r="FQT37" s="46"/>
      <c r="FQU37" s="46"/>
      <c r="FQV37" s="46"/>
      <c r="FQW37" s="46"/>
      <c r="FQX37" s="46"/>
      <c r="FQY37" s="46"/>
      <c r="FQZ37" s="46"/>
      <c r="FRA37" s="46"/>
      <c r="FRB37" s="46"/>
      <c r="FRC37" s="46"/>
      <c r="FRD37" s="46"/>
      <c r="FRE37" s="46"/>
      <c r="FRF37" s="46"/>
      <c r="FRG37" s="46"/>
      <c r="FRH37" s="46"/>
      <c r="FRI37" s="46"/>
      <c r="FRJ37" s="46"/>
      <c r="FRK37" s="46"/>
      <c r="FRL37" s="46"/>
      <c r="FRM37" s="46"/>
      <c r="FRN37" s="46"/>
      <c r="FRO37" s="46"/>
      <c r="FRP37" s="46"/>
      <c r="FRQ37" s="46"/>
      <c r="FRR37" s="46"/>
      <c r="FRS37" s="46"/>
      <c r="FRT37" s="46"/>
      <c r="FRU37" s="46"/>
      <c r="FRV37" s="46"/>
      <c r="FRW37" s="46"/>
      <c r="FRX37" s="46"/>
      <c r="FRY37" s="46"/>
      <c r="FRZ37" s="46"/>
      <c r="FSA37" s="46"/>
      <c r="FSB37" s="46"/>
      <c r="FSC37" s="46"/>
      <c r="FSD37" s="46"/>
      <c r="FSE37" s="46"/>
      <c r="FSF37" s="46"/>
      <c r="FSG37" s="46"/>
      <c r="FSH37" s="46"/>
      <c r="FSI37" s="46"/>
      <c r="FSJ37" s="46"/>
      <c r="FSK37" s="46"/>
      <c r="FSL37" s="46"/>
      <c r="FSM37" s="46"/>
      <c r="FSN37" s="46"/>
      <c r="FSO37" s="46"/>
      <c r="FSP37" s="46"/>
      <c r="FSQ37" s="46"/>
      <c r="FSR37" s="46"/>
      <c r="FSS37" s="46"/>
      <c r="FST37" s="46"/>
      <c r="FSU37" s="46"/>
      <c r="FSV37" s="46"/>
      <c r="FSW37" s="46"/>
      <c r="FSX37" s="46"/>
      <c r="FSY37" s="46"/>
      <c r="FSZ37" s="46"/>
      <c r="FTA37" s="46"/>
      <c r="FTB37" s="46"/>
      <c r="FTC37" s="46"/>
      <c r="FTD37" s="46"/>
      <c r="FTE37" s="46"/>
      <c r="FTF37" s="46"/>
      <c r="FTG37" s="46"/>
      <c r="FTH37" s="46"/>
      <c r="FTI37" s="46"/>
      <c r="FTJ37" s="46"/>
      <c r="FTK37" s="46"/>
      <c r="FTL37" s="46"/>
      <c r="FTM37" s="46"/>
      <c r="FTN37" s="46"/>
      <c r="FTO37" s="46"/>
      <c r="FTP37" s="46"/>
      <c r="FTQ37" s="46"/>
      <c r="FTR37" s="46"/>
      <c r="FTS37" s="46"/>
      <c r="FTT37" s="46"/>
      <c r="FTU37" s="46"/>
      <c r="FTV37" s="46"/>
      <c r="FTW37" s="46"/>
      <c r="FTX37" s="46"/>
      <c r="FTY37" s="46"/>
      <c r="FTZ37" s="46"/>
      <c r="FUA37" s="46"/>
      <c r="FUB37" s="46"/>
      <c r="FUC37" s="46"/>
      <c r="FUD37" s="46"/>
      <c r="FUE37" s="46"/>
      <c r="FUF37" s="46"/>
      <c r="FUG37" s="46"/>
      <c r="FUH37" s="46"/>
      <c r="FUI37" s="46"/>
      <c r="FUJ37" s="46"/>
      <c r="FUK37" s="46"/>
      <c r="FUL37" s="46"/>
      <c r="FUM37" s="46"/>
      <c r="FUN37" s="46"/>
      <c r="FUO37" s="46"/>
      <c r="FUP37" s="46"/>
      <c r="FUQ37" s="46"/>
      <c r="FUR37" s="46"/>
      <c r="FUS37" s="46"/>
      <c r="FUT37" s="46"/>
      <c r="FUU37" s="46"/>
      <c r="FUV37" s="46"/>
      <c r="FUW37" s="46"/>
      <c r="FUX37" s="46"/>
      <c r="FUY37" s="46"/>
      <c r="FUZ37" s="46"/>
      <c r="FVA37" s="46"/>
      <c r="FVB37" s="46"/>
      <c r="FVC37" s="46"/>
      <c r="FVD37" s="46"/>
      <c r="FVE37" s="46"/>
      <c r="FVF37" s="46"/>
      <c r="FVG37" s="46"/>
      <c r="FVH37" s="46"/>
      <c r="FVI37" s="46"/>
      <c r="FVJ37" s="46"/>
      <c r="FVK37" s="46"/>
      <c r="FVL37" s="46"/>
      <c r="FVM37" s="46"/>
      <c r="FVN37" s="46"/>
      <c r="FVO37" s="46"/>
      <c r="FVP37" s="46"/>
      <c r="FVQ37" s="46"/>
      <c r="FVR37" s="46"/>
      <c r="FVS37" s="46"/>
      <c r="FVT37" s="46"/>
      <c r="FVU37" s="46"/>
      <c r="FVV37" s="46"/>
      <c r="FVW37" s="46"/>
      <c r="FVX37" s="46"/>
      <c r="FVY37" s="46"/>
      <c r="FVZ37" s="46"/>
      <c r="FWA37" s="46"/>
      <c r="FWB37" s="46"/>
      <c r="FWC37" s="46"/>
      <c r="FWD37" s="46"/>
      <c r="FWE37" s="46"/>
      <c r="FWF37" s="46"/>
      <c r="FWG37" s="46"/>
      <c r="FWH37" s="46"/>
      <c r="FWI37" s="46"/>
      <c r="FWJ37" s="46"/>
      <c r="FWK37" s="46"/>
      <c r="FWL37" s="46"/>
      <c r="FWM37" s="46"/>
      <c r="FWN37" s="46"/>
      <c r="FWO37" s="46"/>
      <c r="FWP37" s="46"/>
      <c r="FWQ37" s="46"/>
      <c r="FWR37" s="46"/>
      <c r="FWS37" s="46"/>
      <c r="FWT37" s="46"/>
      <c r="FWU37" s="46"/>
      <c r="FWV37" s="46"/>
      <c r="FWW37" s="46"/>
      <c r="FWX37" s="46"/>
      <c r="FWY37" s="46"/>
      <c r="FWZ37" s="46"/>
      <c r="FXA37" s="46"/>
      <c r="FXB37" s="46"/>
      <c r="FXC37" s="46"/>
      <c r="FXD37" s="46"/>
      <c r="FXE37" s="46"/>
      <c r="FXF37" s="46"/>
      <c r="FXG37" s="46"/>
      <c r="FXH37" s="46"/>
      <c r="FXI37" s="46"/>
      <c r="FXJ37" s="46"/>
      <c r="FXK37" s="46"/>
      <c r="FXL37" s="46"/>
      <c r="FXM37" s="46"/>
      <c r="FXN37" s="46"/>
      <c r="FXO37" s="46"/>
      <c r="FXP37" s="46"/>
      <c r="FXQ37" s="46"/>
      <c r="FXR37" s="46"/>
      <c r="FXS37" s="46"/>
      <c r="FXT37" s="46"/>
      <c r="FXU37" s="46"/>
      <c r="FXV37" s="46"/>
      <c r="FXW37" s="46"/>
      <c r="FXX37" s="46"/>
      <c r="FXY37" s="46"/>
      <c r="FXZ37" s="46"/>
      <c r="FYA37" s="46"/>
      <c r="FYB37" s="46"/>
      <c r="FYC37" s="46"/>
      <c r="FYD37" s="46"/>
      <c r="FYE37" s="46"/>
      <c r="FYF37" s="46"/>
      <c r="FYG37" s="46"/>
      <c r="FYH37" s="46"/>
      <c r="FYI37" s="46"/>
      <c r="FYJ37" s="46"/>
      <c r="FYK37" s="46"/>
      <c r="FYL37" s="46"/>
      <c r="FYM37" s="46"/>
      <c r="FYN37" s="46"/>
      <c r="FYO37" s="46"/>
      <c r="FYP37" s="46"/>
      <c r="FYQ37" s="46"/>
      <c r="FYR37" s="46"/>
      <c r="FYS37" s="46"/>
      <c r="FYT37" s="46"/>
      <c r="FYU37" s="46"/>
      <c r="FYV37" s="46"/>
      <c r="FYW37" s="46"/>
      <c r="FYX37" s="46"/>
      <c r="FYY37" s="46"/>
      <c r="FYZ37" s="46"/>
      <c r="FZA37" s="46"/>
      <c r="FZB37" s="46"/>
      <c r="FZC37" s="46"/>
      <c r="FZD37" s="46"/>
      <c r="FZE37" s="46"/>
      <c r="FZF37" s="46"/>
      <c r="FZG37" s="46"/>
      <c r="FZH37" s="46"/>
      <c r="FZI37" s="46"/>
      <c r="FZJ37" s="46"/>
      <c r="FZK37" s="46"/>
      <c r="FZL37" s="46"/>
      <c r="FZM37" s="46"/>
      <c r="FZN37" s="46"/>
      <c r="FZO37" s="46"/>
      <c r="FZP37" s="46"/>
      <c r="FZQ37" s="46"/>
      <c r="FZR37" s="46"/>
      <c r="FZS37" s="46"/>
      <c r="FZT37" s="46"/>
      <c r="FZU37" s="46"/>
      <c r="FZV37" s="46"/>
      <c r="FZW37" s="46"/>
      <c r="FZX37" s="46"/>
      <c r="FZY37" s="46"/>
      <c r="FZZ37" s="46"/>
      <c r="GAA37" s="46"/>
      <c r="GAB37" s="46"/>
      <c r="GAC37" s="46"/>
      <c r="GAD37" s="46"/>
      <c r="GAE37" s="46"/>
      <c r="GAF37" s="46"/>
      <c r="GAG37" s="46"/>
      <c r="GAH37" s="46"/>
      <c r="GAI37" s="46"/>
      <c r="GAJ37" s="46"/>
      <c r="GAK37" s="46"/>
      <c r="GAL37" s="46"/>
      <c r="GAM37" s="46"/>
      <c r="GAN37" s="46"/>
      <c r="GAO37" s="46"/>
      <c r="GAP37" s="46"/>
      <c r="GAQ37" s="46"/>
      <c r="GAR37" s="46"/>
      <c r="GAS37" s="46"/>
      <c r="GAT37" s="46"/>
      <c r="GAU37" s="46"/>
      <c r="GAV37" s="46"/>
      <c r="GAW37" s="46"/>
      <c r="GAX37" s="46"/>
      <c r="GAY37" s="46"/>
      <c r="GAZ37" s="46"/>
      <c r="GBA37" s="46"/>
      <c r="GBB37" s="46"/>
      <c r="GBC37" s="46"/>
      <c r="GBD37" s="46"/>
      <c r="GBE37" s="46"/>
      <c r="GBF37" s="46"/>
      <c r="GBG37" s="46"/>
      <c r="GBH37" s="46"/>
      <c r="GBI37" s="46"/>
      <c r="GBJ37" s="46"/>
      <c r="GBK37" s="46"/>
      <c r="GBL37" s="46"/>
      <c r="GBM37" s="46"/>
      <c r="GBN37" s="46"/>
      <c r="GBO37" s="46"/>
      <c r="GBP37" s="46"/>
      <c r="GBQ37" s="46"/>
      <c r="GBR37" s="46"/>
      <c r="GBS37" s="46"/>
      <c r="GBT37" s="46"/>
      <c r="GBU37" s="46"/>
      <c r="GBV37" s="46"/>
      <c r="GBW37" s="46"/>
      <c r="GBX37" s="46"/>
      <c r="GBY37" s="46"/>
      <c r="GBZ37" s="46"/>
      <c r="GCA37" s="46"/>
      <c r="GCB37" s="46"/>
      <c r="GCC37" s="46"/>
      <c r="GCD37" s="46"/>
      <c r="GCE37" s="46"/>
      <c r="GCF37" s="46"/>
      <c r="GCG37" s="46"/>
      <c r="GCH37" s="46"/>
      <c r="GCI37" s="46"/>
      <c r="GCJ37" s="46"/>
      <c r="GCK37" s="46"/>
      <c r="GCL37" s="46"/>
      <c r="GCM37" s="46"/>
      <c r="GCN37" s="46"/>
      <c r="GCO37" s="46"/>
      <c r="GCP37" s="46"/>
      <c r="GCQ37" s="46"/>
      <c r="GCR37" s="46"/>
      <c r="GCS37" s="46"/>
      <c r="GCT37" s="46"/>
      <c r="GCU37" s="46"/>
      <c r="GCV37" s="46"/>
      <c r="GCW37" s="46"/>
      <c r="GCX37" s="46"/>
      <c r="GCY37" s="46"/>
      <c r="GCZ37" s="46"/>
      <c r="GDA37" s="46"/>
      <c r="GDB37" s="46"/>
      <c r="GDC37" s="46"/>
      <c r="GDD37" s="46"/>
      <c r="GDE37" s="46"/>
      <c r="GDF37" s="46"/>
      <c r="GDG37" s="46"/>
      <c r="GDH37" s="46"/>
      <c r="GDI37" s="46"/>
      <c r="GDJ37" s="46"/>
      <c r="GDK37" s="46"/>
      <c r="GDL37" s="46"/>
      <c r="GDM37" s="46"/>
      <c r="GDN37" s="46"/>
      <c r="GDO37" s="46"/>
      <c r="GDP37" s="46"/>
      <c r="GDQ37" s="46"/>
      <c r="GDR37" s="46"/>
      <c r="GDS37" s="46"/>
      <c r="GDT37" s="46"/>
      <c r="GDU37" s="46"/>
      <c r="GDV37" s="46"/>
      <c r="GDW37" s="46"/>
      <c r="GDX37" s="46"/>
      <c r="GDY37" s="46"/>
      <c r="GDZ37" s="46"/>
      <c r="GEA37" s="46"/>
      <c r="GEB37" s="46"/>
      <c r="GEC37" s="46"/>
      <c r="GED37" s="46"/>
      <c r="GEE37" s="46"/>
      <c r="GEF37" s="46"/>
      <c r="GEG37" s="46"/>
      <c r="GEH37" s="46"/>
      <c r="GEI37" s="46"/>
      <c r="GEJ37" s="46"/>
      <c r="GEK37" s="46"/>
      <c r="GEL37" s="46"/>
      <c r="GEM37" s="46"/>
      <c r="GEN37" s="46"/>
      <c r="GEO37" s="46"/>
      <c r="GEP37" s="46"/>
      <c r="GEQ37" s="46"/>
      <c r="GER37" s="46"/>
      <c r="GES37" s="46"/>
      <c r="GET37" s="46"/>
      <c r="GEU37" s="46"/>
      <c r="GEV37" s="46"/>
      <c r="GEW37" s="46"/>
      <c r="GEX37" s="46"/>
      <c r="GEY37" s="46"/>
      <c r="GEZ37" s="46"/>
      <c r="GFA37" s="46"/>
      <c r="GFB37" s="46"/>
      <c r="GFC37" s="46"/>
      <c r="GFD37" s="46"/>
      <c r="GFE37" s="46"/>
      <c r="GFF37" s="46"/>
      <c r="GFG37" s="46"/>
      <c r="GFH37" s="46"/>
      <c r="GFI37" s="46"/>
      <c r="GFJ37" s="46"/>
      <c r="GFK37" s="46"/>
      <c r="GFL37" s="46"/>
      <c r="GFM37" s="46"/>
      <c r="GFN37" s="46"/>
      <c r="GFO37" s="46"/>
      <c r="GFP37" s="46"/>
      <c r="GFQ37" s="46"/>
      <c r="GFR37" s="46"/>
      <c r="GFS37" s="46"/>
      <c r="GFT37" s="46"/>
      <c r="GFU37" s="46"/>
      <c r="GFV37" s="46"/>
      <c r="GFW37" s="46"/>
      <c r="GFX37" s="46"/>
      <c r="GFY37" s="46"/>
      <c r="GFZ37" s="46"/>
      <c r="GGA37" s="46"/>
      <c r="GGB37" s="46"/>
      <c r="GGC37" s="46"/>
      <c r="GGD37" s="46"/>
      <c r="GGE37" s="46"/>
      <c r="GGF37" s="46"/>
      <c r="GGG37" s="46"/>
      <c r="GGH37" s="46"/>
      <c r="GGI37" s="46"/>
      <c r="GGJ37" s="46"/>
      <c r="GGK37" s="46"/>
      <c r="GGL37" s="46"/>
      <c r="GGM37" s="46"/>
      <c r="GGN37" s="46"/>
      <c r="GGO37" s="46"/>
      <c r="GGP37" s="46"/>
      <c r="GGQ37" s="46"/>
      <c r="GGR37" s="46"/>
      <c r="GGS37" s="46"/>
      <c r="GGT37" s="46"/>
      <c r="GGU37" s="46"/>
      <c r="GGV37" s="46"/>
      <c r="GGW37" s="46"/>
      <c r="GGX37" s="46"/>
      <c r="GGY37" s="46"/>
      <c r="GGZ37" s="46"/>
      <c r="GHA37" s="46"/>
      <c r="GHB37" s="46"/>
      <c r="GHC37" s="46"/>
      <c r="GHD37" s="46"/>
      <c r="GHE37" s="46"/>
      <c r="GHF37" s="46"/>
      <c r="GHG37" s="46"/>
      <c r="GHH37" s="46"/>
      <c r="GHI37" s="46"/>
      <c r="GHJ37" s="46"/>
      <c r="GHK37" s="46"/>
      <c r="GHL37" s="46"/>
      <c r="GHM37" s="46"/>
      <c r="GHN37" s="46"/>
      <c r="GHO37" s="46"/>
      <c r="GHP37" s="46"/>
      <c r="GHQ37" s="46"/>
      <c r="GHR37" s="46"/>
      <c r="GHS37" s="46"/>
      <c r="GHT37" s="46"/>
      <c r="GHU37" s="46"/>
      <c r="GHV37" s="46"/>
      <c r="GHW37" s="46"/>
      <c r="GHX37" s="46"/>
      <c r="GHY37" s="46"/>
      <c r="GHZ37" s="46"/>
      <c r="GIA37" s="46"/>
      <c r="GIB37" s="46"/>
      <c r="GIC37" s="46"/>
      <c r="GID37" s="46"/>
      <c r="GIE37" s="46"/>
      <c r="GIF37" s="46"/>
      <c r="GIG37" s="46"/>
      <c r="GIH37" s="46"/>
      <c r="GII37" s="46"/>
      <c r="GIJ37" s="46"/>
      <c r="GIK37" s="46"/>
      <c r="GIL37" s="46"/>
      <c r="GIM37" s="46"/>
      <c r="GIN37" s="46"/>
      <c r="GIO37" s="46"/>
      <c r="GIP37" s="46"/>
      <c r="GIQ37" s="46"/>
      <c r="GIR37" s="46"/>
      <c r="GIS37" s="46"/>
      <c r="GIT37" s="46"/>
      <c r="GIU37" s="46"/>
      <c r="GIV37" s="46"/>
      <c r="GIW37" s="46"/>
      <c r="GIX37" s="46"/>
      <c r="GIY37" s="46"/>
      <c r="GIZ37" s="46"/>
      <c r="GJA37" s="46"/>
      <c r="GJB37" s="46"/>
      <c r="GJC37" s="46"/>
      <c r="GJD37" s="46"/>
      <c r="GJE37" s="46"/>
      <c r="GJF37" s="46"/>
      <c r="GJG37" s="46"/>
      <c r="GJH37" s="46"/>
      <c r="GJI37" s="46"/>
      <c r="GJJ37" s="46"/>
      <c r="GJK37" s="46"/>
      <c r="GJL37" s="46"/>
      <c r="GJM37" s="46"/>
      <c r="GJN37" s="46"/>
      <c r="GJO37" s="46"/>
      <c r="GJP37" s="46"/>
      <c r="GJQ37" s="46"/>
      <c r="GJR37" s="46"/>
      <c r="GJS37" s="46"/>
      <c r="GJT37" s="46"/>
      <c r="GJU37" s="46"/>
      <c r="GJV37" s="46"/>
      <c r="GJW37" s="46"/>
      <c r="GJX37" s="46"/>
      <c r="GJY37" s="46"/>
      <c r="GJZ37" s="46"/>
      <c r="GKA37" s="46"/>
      <c r="GKB37" s="46"/>
      <c r="GKC37" s="46"/>
      <c r="GKD37" s="46"/>
      <c r="GKE37" s="46"/>
      <c r="GKF37" s="46"/>
      <c r="GKG37" s="46"/>
      <c r="GKH37" s="46"/>
      <c r="GKI37" s="46"/>
      <c r="GKJ37" s="46"/>
      <c r="GKK37" s="46"/>
      <c r="GKL37" s="46"/>
      <c r="GKM37" s="46"/>
      <c r="GKN37" s="46"/>
      <c r="GKO37" s="46"/>
      <c r="GKP37" s="46"/>
      <c r="GKQ37" s="46"/>
      <c r="GKR37" s="46"/>
      <c r="GKS37" s="46"/>
      <c r="GKT37" s="46"/>
      <c r="GKU37" s="46"/>
      <c r="GKV37" s="46"/>
      <c r="GKW37" s="46"/>
      <c r="GKX37" s="46"/>
      <c r="GKY37" s="46"/>
      <c r="GKZ37" s="46"/>
      <c r="GLA37" s="46"/>
      <c r="GLB37" s="46"/>
      <c r="GLC37" s="46"/>
      <c r="GLD37" s="46"/>
      <c r="GLE37" s="46"/>
      <c r="GLF37" s="46"/>
      <c r="GLG37" s="46"/>
      <c r="GLH37" s="46"/>
      <c r="GLI37" s="46"/>
      <c r="GLJ37" s="46"/>
      <c r="GLK37" s="46"/>
      <c r="GLL37" s="46"/>
      <c r="GLM37" s="46"/>
      <c r="GLN37" s="46"/>
      <c r="GLO37" s="46"/>
      <c r="GLP37" s="46"/>
      <c r="GLQ37" s="46"/>
      <c r="GLR37" s="46"/>
      <c r="GLS37" s="46"/>
      <c r="GLT37" s="46"/>
      <c r="GLU37" s="46"/>
      <c r="GLV37" s="46"/>
      <c r="GLW37" s="46"/>
      <c r="GLX37" s="46"/>
      <c r="GLY37" s="46"/>
      <c r="GLZ37" s="46"/>
      <c r="GMA37" s="46"/>
      <c r="GMB37" s="46"/>
      <c r="GMC37" s="46"/>
      <c r="GMD37" s="46"/>
      <c r="GME37" s="46"/>
      <c r="GMF37" s="46"/>
      <c r="GMG37" s="46"/>
      <c r="GMH37" s="46"/>
      <c r="GMI37" s="46"/>
      <c r="GMJ37" s="46"/>
      <c r="GMK37" s="46"/>
      <c r="GML37" s="46"/>
      <c r="GMM37" s="46"/>
      <c r="GMN37" s="46"/>
      <c r="GMO37" s="46"/>
      <c r="GMP37" s="46"/>
      <c r="GMQ37" s="46"/>
      <c r="GMR37" s="46"/>
      <c r="GMS37" s="46"/>
      <c r="GMT37" s="46"/>
      <c r="GMU37" s="46"/>
      <c r="GMV37" s="46"/>
      <c r="GMW37" s="46"/>
      <c r="GMX37" s="46"/>
      <c r="GMY37" s="46"/>
      <c r="GMZ37" s="46"/>
      <c r="GNA37" s="46"/>
      <c r="GNB37" s="46"/>
      <c r="GNC37" s="46"/>
      <c r="GND37" s="46"/>
      <c r="GNE37" s="46"/>
      <c r="GNF37" s="46"/>
      <c r="GNG37" s="46"/>
      <c r="GNH37" s="46"/>
      <c r="GNI37" s="46"/>
      <c r="GNJ37" s="46"/>
      <c r="GNK37" s="46"/>
      <c r="GNL37" s="46"/>
      <c r="GNM37" s="46"/>
      <c r="GNN37" s="46"/>
      <c r="GNO37" s="46"/>
      <c r="GNP37" s="46"/>
      <c r="GNQ37" s="46"/>
      <c r="GNR37" s="46"/>
      <c r="GNS37" s="46"/>
      <c r="GNT37" s="46"/>
      <c r="GNU37" s="46"/>
      <c r="GNV37" s="46"/>
      <c r="GNW37" s="46"/>
      <c r="GNX37" s="46"/>
      <c r="GNY37" s="46"/>
      <c r="GNZ37" s="46"/>
      <c r="GOA37" s="46"/>
      <c r="GOB37" s="46"/>
      <c r="GOC37" s="46"/>
      <c r="GOD37" s="46"/>
      <c r="GOE37" s="46"/>
      <c r="GOF37" s="46"/>
      <c r="GOG37" s="46"/>
      <c r="GOH37" s="46"/>
      <c r="GOI37" s="46"/>
      <c r="GOJ37" s="46"/>
      <c r="GOK37" s="46"/>
      <c r="GOL37" s="46"/>
      <c r="GOM37" s="46"/>
      <c r="GON37" s="46"/>
      <c r="GOO37" s="46"/>
      <c r="GOP37" s="46"/>
      <c r="GOQ37" s="46"/>
      <c r="GOR37" s="46"/>
      <c r="GOS37" s="46"/>
      <c r="GOT37" s="46"/>
      <c r="GOU37" s="46"/>
      <c r="GOV37" s="46"/>
      <c r="GOW37" s="46"/>
      <c r="GOX37" s="46"/>
      <c r="GOY37" s="46"/>
      <c r="GOZ37" s="46"/>
      <c r="GPA37" s="46"/>
      <c r="GPB37" s="46"/>
      <c r="GPC37" s="46"/>
      <c r="GPD37" s="46"/>
      <c r="GPE37" s="46"/>
      <c r="GPF37" s="46"/>
      <c r="GPG37" s="46"/>
      <c r="GPH37" s="46"/>
      <c r="GPI37" s="46"/>
      <c r="GPJ37" s="46"/>
      <c r="GPK37" s="46"/>
      <c r="GPL37" s="46"/>
      <c r="GPM37" s="46"/>
      <c r="GPN37" s="46"/>
      <c r="GPO37" s="46"/>
      <c r="GPP37" s="46"/>
      <c r="GPQ37" s="46"/>
      <c r="GPR37" s="46"/>
      <c r="GPS37" s="46"/>
      <c r="GPT37" s="46"/>
      <c r="GPU37" s="46"/>
      <c r="GPV37" s="46"/>
      <c r="GPW37" s="46"/>
      <c r="GPX37" s="46"/>
      <c r="GPY37" s="46"/>
      <c r="GPZ37" s="46"/>
      <c r="GQA37" s="46"/>
      <c r="GQB37" s="46"/>
      <c r="GQC37" s="46"/>
      <c r="GQD37" s="46"/>
      <c r="GQE37" s="46"/>
      <c r="GQF37" s="46"/>
      <c r="GQG37" s="46"/>
      <c r="GQH37" s="46"/>
      <c r="GQI37" s="46"/>
      <c r="GQJ37" s="46"/>
      <c r="GQK37" s="46"/>
      <c r="GQL37" s="46"/>
      <c r="GQM37" s="46"/>
      <c r="GQN37" s="46"/>
      <c r="GQO37" s="46"/>
      <c r="GQP37" s="46"/>
      <c r="GQQ37" s="46"/>
      <c r="GQR37" s="46"/>
      <c r="GQS37" s="46"/>
      <c r="GQT37" s="46"/>
      <c r="GQU37" s="46"/>
      <c r="GQV37" s="46"/>
      <c r="GQW37" s="46"/>
      <c r="GQX37" s="46"/>
      <c r="GQY37" s="46"/>
      <c r="GQZ37" s="46"/>
      <c r="GRA37" s="46"/>
      <c r="GRB37" s="46"/>
      <c r="GRC37" s="46"/>
      <c r="GRD37" s="46"/>
      <c r="GRE37" s="46"/>
      <c r="GRF37" s="46"/>
      <c r="GRG37" s="46"/>
      <c r="GRH37" s="46"/>
      <c r="GRI37" s="46"/>
      <c r="GRJ37" s="46"/>
      <c r="GRK37" s="46"/>
      <c r="GRL37" s="46"/>
      <c r="GRM37" s="46"/>
      <c r="GRN37" s="46"/>
      <c r="GRO37" s="46"/>
      <c r="GRP37" s="46"/>
      <c r="GRQ37" s="46"/>
      <c r="GRR37" s="46"/>
      <c r="GRS37" s="46"/>
      <c r="GRT37" s="46"/>
      <c r="GRU37" s="46"/>
      <c r="GRV37" s="46"/>
      <c r="GRW37" s="46"/>
      <c r="GRX37" s="46"/>
      <c r="GRY37" s="46"/>
      <c r="GRZ37" s="46"/>
      <c r="GSA37" s="46"/>
      <c r="GSB37" s="46"/>
      <c r="GSC37" s="46"/>
      <c r="GSD37" s="46"/>
      <c r="GSE37" s="46"/>
      <c r="GSF37" s="46"/>
      <c r="GSG37" s="46"/>
      <c r="GSH37" s="46"/>
      <c r="GSI37" s="46"/>
      <c r="GSJ37" s="46"/>
      <c r="GSK37" s="46"/>
      <c r="GSL37" s="46"/>
      <c r="GSM37" s="46"/>
      <c r="GSN37" s="46"/>
      <c r="GSO37" s="46"/>
      <c r="GSP37" s="46"/>
      <c r="GSQ37" s="46"/>
      <c r="GSR37" s="46"/>
      <c r="GSS37" s="46"/>
      <c r="GST37" s="46"/>
      <c r="GSU37" s="46"/>
      <c r="GSV37" s="46"/>
      <c r="GSW37" s="46"/>
      <c r="GSX37" s="46"/>
      <c r="GSY37" s="46"/>
      <c r="GSZ37" s="46"/>
      <c r="GTA37" s="46"/>
      <c r="GTB37" s="46"/>
      <c r="GTC37" s="46"/>
      <c r="GTD37" s="46"/>
      <c r="GTE37" s="46"/>
      <c r="GTF37" s="46"/>
      <c r="GTG37" s="46"/>
      <c r="GTH37" s="46"/>
      <c r="GTI37" s="46"/>
      <c r="GTJ37" s="46"/>
      <c r="GTK37" s="46"/>
      <c r="GTL37" s="46"/>
      <c r="GTM37" s="46"/>
      <c r="GTN37" s="46"/>
      <c r="GTO37" s="46"/>
      <c r="GTP37" s="46"/>
      <c r="GTQ37" s="46"/>
      <c r="GTR37" s="46"/>
      <c r="GTS37" s="46"/>
      <c r="GTT37" s="46"/>
      <c r="GTU37" s="46"/>
      <c r="GTV37" s="46"/>
      <c r="GTW37" s="46"/>
      <c r="GTX37" s="46"/>
      <c r="GTY37" s="46"/>
      <c r="GTZ37" s="46"/>
      <c r="GUA37" s="46"/>
      <c r="GUB37" s="46"/>
      <c r="GUC37" s="46"/>
      <c r="GUD37" s="46"/>
      <c r="GUE37" s="46"/>
      <c r="GUF37" s="46"/>
      <c r="GUG37" s="46"/>
      <c r="GUH37" s="46"/>
      <c r="GUI37" s="46"/>
      <c r="GUJ37" s="46"/>
      <c r="GUK37" s="46"/>
      <c r="GUL37" s="46"/>
      <c r="GUM37" s="46"/>
      <c r="GUN37" s="46"/>
      <c r="GUO37" s="46"/>
      <c r="GUP37" s="46"/>
      <c r="GUQ37" s="46"/>
      <c r="GUR37" s="46"/>
      <c r="GUS37" s="46"/>
      <c r="GUT37" s="46"/>
      <c r="GUU37" s="46"/>
      <c r="GUV37" s="46"/>
      <c r="GUW37" s="46"/>
      <c r="GUX37" s="46"/>
      <c r="GUY37" s="46"/>
      <c r="GUZ37" s="46"/>
      <c r="GVA37" s="46"/>
      <c r="GVB37" s="46"/>
      <c r="GVC37" s="46"/>
      <c r="GVD37" s="46"/>
      <c r="GVE37" s="46"/>
      <c r="GVF37" s="46"/>
      <c r="GVG37" s="46"/>
      <c r="GVH37" s="46"/>
      <c r="GVI37" s="46"/>
      <c r="GVJ37" s="46"/>
      <c r="GVK37" s="46"/>
      <c r="GVL37" s="46"/>
      <c r="GVM37" s="46"/>
      <c r="GVN37" s="46"/>
      <c r="GVO37" s="46"/>
      <c r="GVP37" s="46"/>
      <c r="GVQ37" s="46"/>
      <c r="GVR37" s="46"/>
      <c r="GVS37" s="46"/>
      <c r="GVT37" s="46"/>
      <c r="GVU37" s="46"/>
      <c r="GVV37" s="46"/>
      <c r="GVW37" s="46"/>
      <c r="GVX37" s="46"/>
      <c r="GVY37" s="46"/>
      <c r="GVZ37" s="46"/>
      <c r="GWA37" s="46"/>
      <c r="GWB37" s="46"/>
      <c r="GWC37" s="46"/>
      <c r="GWD37" s="46"/>
      <c r="GWE37" s="46"/>
      <c r="GWF37" s="46"/>
      <c r="GWG37" s="46"/>
      <c r="GWH37" s="46"/>
      <c r="GWI37" s="46"/>
      <c r="GWJ37" s="46"/>
      <c r="GWK37" s="46"/>
      <c r="GWL37" s="46"/>
      <c r="GWM37" s="46"/>
      <c r="GWN37" s="46"/>
      <c r="GWO37" s="46"/>
      <c r="GWP37" s="46"/>
      <c r="GWQ37" s="46"/>
      <c r="GWR37" s="46"/>
      <c r="GWS37" s="46"/>
      <c r="GWT37" s="46"/>
      <c r="GWU37" s="46"/>
      <c r="GWV37" s="46"/>
      <c r="GWW37" s="46"/>
      <c r="GWX37" s="46"/>
      <c r="GWY37" s="46"/>
      <c r="GWZ37" s="46"/>
      <c r="GXA37" s="46"/>
      <c r="GXB37" s="46"/>
      <c r="GXC37" s="46"/>
      <c r="GXD37" s="46"/>
      <c r="GXE37" s="46"/>
      <c r="GXF37" s="46"/>
      <c r="GXG37" s="46"/>
      <c r="GXH37" s="46"/>
      <c r="GXI37" s="46"/>
      <c r="GXJ37" s="46"/>
      <c r="GXK37" s="46"/>
      <c r="GXL37" s="46"/>
      <c r="GXM37" s="46"/>
      <c r="GXN37" s="46"/>
      <c r="GXO37" s="46"/>
      <c r="GXP37" s="46"/>
      <c r="GXQ37" s="46"/>
      <c r="GXR37" s="46"/>
      <c r="GXS37" s="46"/>
      <c r="GXT37" s="46"/>
      <c r="GXU37" s="46"/>
      <c r="GXV37" s="46"/>
      <c r="GXW37" s="46"/>
      <c r="GXX37" s="46"/>
      <c r="GXY37" s="46"/>
      <c r="GXZ37" s="46"/>
      <c r="GYA37" s="46"/>
      <c r="GYB37" s="46"/>
      <c r="GYC37" s="46"/>
      <c r="GYD37" s="46"/>
      <c r="GYE37" s="46"/>
      <c r="GYF37" s="46"/>
      <c r="GYG37" s="46"/>
      <c r="GYH37" s="46"/>
      <c r="GYI37" s="46"/>
      <c r="GYJ37" s="46"/>
      <c r="GYK37" s="46"/>
      <c r="GYL37" s="46"/>
      <c r="GYM37" s="46"/>
      <c r="GYN37" s="46"/>
      <c r="GYO37" s="46"/>
      <c r="GYP37" s="46"/>
      <c r="GYQ37" s="46"/>
      <c r="GYR37" s="46"/>
      <c r="GYS37" s="46"/>
      <c r="GYT37" s="46"/>
      <c r="GYU37" s="46"/>
      <c r="GYV37" s="46"/>
      <c r="GYW37" s="46"/>
      <c r="GYX37" s="46"/>
      <c r="GYY37" s="46"/>
      <c r="GYZ37" s="46"/>
      <c r="GZA37" s="46"/>
      <c r="GZB37" s="46"/>
      <c r="GZC37" s="46"/>
      <c r="GZD37" s="46"/>
      <c r="GZE37" s="46"/>
      <c r="GZF37" s="46"/>
      <c r="GZG37" s="46"/>
      <c r="GZH37" s="46"/>
      <c r="GZI37" s="46"/>
      <c r="GZJ37" s="46"/>
      <c r="GZK37" s="46"/>
      <c r="GZL37" s="46"/>
      <c r="GZM37" s="46"/>
      <c r="GZN37" s="46"/>
      <c r="GZO37" s="46"/>
      <c r="GZP37" s="46"/>
      <c r="GZQ37" s="46"/>
      <c r="GZR37" s="46"/>
      <c r="GZS37" s="46"/>
      <c r="GZT37" s="46"/>
      <c r="GZU37" s="46"/>
      <c r="GZV37" s="46"/>
      <c r="GZW37" s="46"/>
      <c r="GZX37" s="46"/>
      <c r="GZY37" s="46"/>
      <c r="GZZ37" s="46"/>
      <c r="HAA37" s="46"/>
      <c r="HAB37" s="46"/>
      <c r="HAC37" s="46"/>
      <c r="HAD37" s="46"/>
      <c r="HAE37" s="46"/>
      <c r="HAF37" s="46"/>
      <c r="HAG37" s="46"/>
      <c r="HAH37" s="46"/>
      <c r="HAI37" s="46"/>
      <c r="HAJ37" s="46"/>
      <c r="HAK37" s="46"/>
      <c r="HAL37" s="46"/>
      <c r="HAM37" s="46"/>
      <c r="HAN37" s="46"/>
      <c r="HAO37" s="46"/>
      <c r="HAP37" s="46"/>
      <c r="HAQ37" s="46"/>
      <c r="HAR37" s="46"/>
      <c r="HAS37" s="46"/>
      <c r="HAT37" s="46"/>
      <c r="HAU37" s="46"/>
      <c r="HAV37" s="46"/>
      <c r="HAW37" s="46"/>
      <c r="HAX37" s="46"/>
      <c r="HAY37" s="46"/>
      <c r="HAZ37" s="46"/>
      <c r="HBA37" s="46"/>
      <c r="HBB37" s="46"/>
      <c r="HBC37" s="46"/>
      <c r="HBD37" s="46"/>
      <c r="HBE37" s="46"/>
      <c r="HBF37" s="46"/>
      <c r="HBG37" s="46"/>
      <c r="HBH37" s="46"/>
      <c r="HBI37" s="46"/>
      <c r="HBJ37" s="46"/>
      <c r="HBK37" s="46"/>
      <c r="HBL37" s="46"/>
      <c r="HBM37" s="46"/>
      <c r="HBN37" s="46"/>
      <c r="HBO37" s="46"/>
      <c r="HBP37" s="46"/>
      <c r="HBQ37" s="46"/>
      <c r="HBR37" s="46"/>
      <c r="HBS37" s="46"/>
      <c r="HBT37" s="46"/>
      <c r="HBU37" s="46"/>
      <c r="HBV37" s="46"/>
      <c r="HBW37" s="46"/>
      <c r="HBX37" s="46"/>
      <c r="HBY37" s="46"/>
      <c r="HBZ37" s="46"/>
      <c r="HCA37" s="46"/>
      <c r="HCB37" s="46"/>
      <c r="HCC37" s="46"/>
      <c r="HCD37" s="46"/>
      <c r="HCE37" s="46"/>
      <c r="HCF37" s="46"/>
      <c r="HCG37" s="46"/>
      <c r="HCH37" s="46"/>
      <c r="HCI37" s="46"/>
      <c r="HCJ37" s="46"/>
      <c r="HCK37" s="46"/>
      <c r="HCL37" s="46"/>
      <c r="HCM37" s="46"/>
      <c r="HCN37" s="46"/>
      <c r="HCO37" s="46"/>
      <c r="HCP37" s="46"/>
      <c r="HCQ37" s="46"/>
      <c r="HCR37" s="46"/>
      <c r="HCS37" s="46"/>
      <c r="HCT37" s="46"/>
      <c r="HCU37" s="46"/>
      <c r="HCV37" s="46"/>
      <c r="HCW37" s="46"/>
      <c r="HCX37" s="46"/>
      <c r="HCY37" s="46"/>
      <c r="HCZ37" s="46"/>
      <c r="HDA37" s="46"/>
      <c r="HDB37" s="46"/>
      <c r="HDC37" s="46"/>
      <c r="HDD37" s="46"/>
      <c r="HDE37" s="46"/>
      <c r="HDF37" s="46"/>
      <c r="HDG37" s="46"/>
      <c r="HDH37" s="46"/>
      <c r="HDI37" s="46"/>
      <c r="HDJ37" s="46"/>
      <c r="HDK37" s="46"/>
      <c r="HDL37" s="46"/>
      <c r="HDM37" s="46"/>
      <c r="HDN37" s="46"/>
      <c r="HDO37" s="46"/>
      <c r="HDP37" s="46"/>
      <c r="HDQ37" s="46"/>
      <c r="HDR37" s="46"/>
      <c r="HDS37" s="46"/>
      <c r="HDT37" s="46"/>
      <c r="HDU37" s="46"/>
      <c r="HDV37" s="46"/>
      <c r="HDW37" s="46"/>
      <c r="HDX37" s="46"/>
      <c r="HDY37" s="46"/>
      <c r="HDZ37" s="46"/>
      <c r="HEA37" s="46"/>
      <c r="HEB37" s="46"/>
      <c r="HEC37" s="46"/>
      <c r="HED37" s="46"/>
      <c r="HEE37" s="46"/>
      <c r="HEF37" s="46"/>
      <c r="HEG37" s="46"/>
      <c r="HEH37" s="46"/>
      <c r="HEI37" s="46"/>
      <c r="HEJ37" s="46"/>
      <c r="HEK37" s="46"/>
      <c r="HEL37" s="46"/>
      <c r="HEM37" s="46"/>
      <c r="HEN37" s="46"/>
      <c r="HEO37" s="46"/>
      <c r="HEP37" s="46"/>
      <c r="HEQ37" s="46"/>
      <c r="HER37" s="46"/>
      <c r="HES37" s="46"/>
      <c r="HET37" s="46"/>
      <c r="HEU37" s="46"/>
      <c r="HEV37" s="46"/>
      <c r="HEW37" s="46"/>
      <c r="HEX37" s="46"/>
      <c r="HEY37" s="46"/>
      <c r="HEZ37" s="46"/>
      <c r="HFA37" s="46"/>
      <c r="HFB37" s="46"/>
      <c r="HFC37" s="46"/>
      <c r="HFD37" s="46"/>
      <c r="HFE37" s="46"/>
      <c r="HFF37" s="46"/>
      <c r="HFG37" s="46"/>
      <c r="HFH37" s="46"/>
      <c r="HFI37" s="46"/>
      <c r="HFJ37" s="46"/>
      <c r="HFK37" s="46"/>
      <c r="HFL37" s="46"/>
      <c r="HFM37" s="46"/>
      <c r="HFN37" s="46"/>
      <c r="HFO37" s="46"/>
      <c r="HFP37" s="46"/>
      <c r="HFQ37" s="46"/>
      <c r="HFR37" s="46"/>
      <c r="HFS37" s="46"/>
      <c r="HFT37" s="46"/>
      <c r="HFU37" s="46"/>
      <c r="HFV37" s="46"/>
      <c r="HFW37" s="46"/>
      <c r="HFX37" s="46"/>
      <c r="HFY37" s="46"/>
      <c r="HFZ37" s="46"/>
      <c r="HGA37" s="46"/>
      <c r="HGB37" s="46"/>
      <c r="HGC37" s="46"/>
      <c r="HGD37" s="46"/>
      <c r="HGE37" s="46"/>
      <c r="HGF37" s="46"/>
      <c r="HGG37" s="46"/>
      <c r="HGH37" s="46"/>
      <c r="HGI37" s="46"/>
      <c r="HGJ37" s="46"/>
      <c r="HGK37" s="46"/>
      <c r="HGL37" s="46"/>
      <c r="HGM37" s="46"/>
      <c r="HGN37" s="46"/>
      <c r="HGO37" s="46"/>
      <c r="HGP37" s="46"/>
      <c r="HGQ37" s="46"/>
      <c r="HGR37" s="46"/>
      <c r="HGS37" s="46"/>
      <c r="HGT37" s="46"/>
      <c r="HGU37" s="46"/>
      <c r="HGV37" s="46"/>
      <c r="HGW37" s="46"/>
      <c r="HGX37" s="46"/>
      <c r="HGY37" s="46"/>
      <c r="HGZ37" s="46"/>
      <c r="HHA37" s="46"/>
      <c r="HHB37" s="46"/>
      <c r="HHC37" s="46"/>
      <c r="HHD37" s="46"/>
      <c r="HHE37" s="46"/>
      <c r="HHF37" s="46"/>
      <c r="HHG37" s="46"/>
      <c r="HHH37" s="46"/>
      <c r="HHI37" s="46"/>
      <c r="HHJ37" s="46"/>
      <c r="HHK37" s="46"/>
      <c r="HHL37" s="46"/>
      <c r="HHM37" s="46"/>
      <c r="HHN37" s="46"/>
      <c r="HHO37" s="46"/>
      <c r="HHP37" s="46"/>
      <c r="HHQ37" s="46"/>
      <c r="HHR37" s="46"/>
      <c r="HHS37" s="46"/>
      <c r="HHT37" s="46"/>
      <c r="HHU37" s="46"/>
      <c r="HHV37" s="46"/>
      <c r="HHW37" s="46"/>
      <c r="HHX37" s="46"/>
      <c r="HHY37" s="46"/>
      <c r="HHZ37" s="46"/>
      <c r="HIA37" s="46"/>
      <c r="HIB37" s="46"/>
      <c r="HIC37" s="46"/>
      <c r="HID37" s="46"/>
      <c r="HIE37" s="46"/>
      <c r="HIF37" s="46"/>
      <c r="HIG37" s="46"/>
      <c r="HIH37" s="46"/>
      <c r="HII37" s="46"/>
      <c r="HIJ37" s="46"/>
      <c r="HIK37" s="46"/>
      <c r="HIL37" s="46"/>
      <c r="HIM37" s="46"/>
      <c r="HIN37" s="46"/>
      <c r="HIO37" s="46"/>
      <c r="HIP37" s="46"/>
      <c r="HIQ37" s="46"/>
      <c r="HIR37" s="46"/>
      <c r="HIS37" s="46"/>
      <c r="HIT37" s="46"/>
      <c r="HIU37" s="46"/>
      <c r="HIV37" s="46"/>
      <c r="HIW37" s="46"/>
      <c r="HIX37" s="46"/>
      <c r="HIY37" s="46"/>
      <c r="HIZ37" s="46"/>
      <c r="HJA37" s="46"/>
      <c r="HJB37" s="46"/>
      <c r="HJC37" s="46"/>
      <c r="HJD37" s="46"/>
      <c r="HJE37" s="46"/>
      <c r="HJF37" s="46"/>
      <c r="HJG37" s="46"/>
      <c r="HJH37" s="46"/>
      <c r="HJI37" s="46"/>
      <c r="HJJ37" s="46"/>
      <c r="HJK37" s="46"/>
      <c r="HJL37" s="46"/>
      <c r="HJM37" s="46"/>
      <c r="HJN37" s="46"/>
      <c r="HJO37" s="46"/>
      <c r="HJP37" s="46"/>
      <c r="HJQ37" s="46"/>
      <c r="HJR37" s="46"/>
      <c r="HJS37" s="46"/>
      <c r="HJT37" s="46"/>
      <c r="HJU37" s="46"/>
      <c r="HJV37" s="46"/>
      <c r="HJW37" s="46"/>
      <c r="HJX37" s="46"/>
      <c r="HJY37" s="46"/>
      <c r="HJZ37" s="46"/>
      <c r="HKA37" s="46"/>
      <c r="HKB37" s="46"/>
      <c r="HKC37" s="46"/>
      <c r="HKD37" s="46"/>
      <c r="HKE37" s="46"/>
      <c r="HKF37" s="46"/>
      <c r="HKG37" s="46"/>
      <c r="HKH37" s="46"/>
      <c r="HKI37" s="46"/>
      <c r="HKJ37" s="46"/>
      <c r="HKK37" s="46"/>
      <c r="HKL37" s="46"/>
      <c r="HKM37" s="46"/>
      <c r="HKN37" s="46"/>
      <c r="HKO37" s="46"/>
      <c r="HKP37" s="46"/>
      <c r="HKQ37" s="46"/>
      <c r="HKR37" s="46"/>
      <c r="HKS37" s="46"/>
      <c r="HKT37" s="46"/>
      <c r="HKU37" s="46"/>
      <c r="HKV37" s="46"/>
      <c r="HKW37" s="46"/>
      <c r="HKX37" s="46"/>
      <c r="HKY37" s="46"/>
      <c r="HKZ37" s="46"/>
      <c r="HLA37" s="46"/>
      <c r="HLB37" s="46"/>
      <c r="HLC37" s="46"/>
      <c r="HLD37" s="46"/>
      <c r="HLE37" s="46"/>
      <c r="HLF37" s="46"/>
      <c r="HLG37" s="46"/>
      <c r="HLH37" s="46"/>
      <c r="HLI37" s="46"/>
      <c r="HLJ37" s="46"/>
      <c r="HLK37" s="46"/>
      <c r="HLL37" s="46"/>
      <c r="HLM37" s="46"/>
      <c r="HLN37" s="46"/>
      <c r="HLO37" s="46"/>
      <c r="HLP37" s="46"/>
      <c r="HLQ37" s="46"/>
      <c r="HLR37" s="46"/>
      <c r="HLS37" s="46"/>
      <c r="HLT37" s="46"/>
      <c r="HLU37" s="46"/>
      <c r="HLV37" s="46"/>
      <c r="HLW37" s="46"/>
      <c r="HLX37" s="46"/>
      <c r="HLY37" s="46"/>
      <c r="HLZ37" s="46"/>
      <c r="HMA37" s="46"/>
      <c r="HMB37" s="46"/>
      <c r="HMC37" s="46"/>
      <c r="HMD37" s="46"/>
      <c r="HME37" s="46"/>
      <c r="HMF37" s="46"/>
      <c r="HMG37" s="46"/>
      <c r="HMH37" s="46"/>
      <c r="HMI37" s="46"/>
      <c r="HMJ37" s="46"/>
      <c r="HMK37" s="46"/>
      <c r="HML37" s="46"/>
      <c r="HMM37" s="46"/>
      <c r="HMN37" s="46"/>
      <c r="HMO37" s="46"/>
      <c r="HMP37" s="46"/>
      <c r="HMQ37" s="46"/>
      <c r="HMR37" s="46"/>
      <c r="HMS37" s="46"/>
      <c r="HMT37" s="46"/>
      <c r="HMU37" s="46"/>
      <c r="HMV37" s="46"/>
      <c r="HMW37" s="46"/>
      <c r="HMX37" s="46"/>
      <c r="HMY37" s="46"/>
      <c r="HMZ37" s="46"/>
      <c r="HNA37" s="46"/>
      <c r="HNB37" s="46"/>
      <c r="HNC37" s="46"/>
      <c r="HND37" s="46"/>
      <c r="HNE37" s="46"/>
      <c r="HNF37" s="46"/>
      <c r="HNG37" s="46"/>
      <c r="HNH37" s="46"/>
      <c r="HNI37" s="46"/>
      <c r="HNJ37" s="46"/>
      <c r="HNK37" s="46"/>
      <c r="HNL37" s="46"/>
      <c r="HNM37" s="46"/>
      <c r="HNN37" s="46"/>
      <c r="HNO37" s="46"/>
      <c r="HNP37" s="46"/>
      <c r="HNQ37" s="46"/>
      <c r="HNR37" s="46"/>
      <c r="HNS37" s="46"/>
      <c r="HNT37" s="46"/>
      <c r="HNU37" s="46"/>
      <c r="HNV37" s="46"/>
      <c r="HNW37" s="46"/>
      <c r="HNX37" s="46"/>
      <c r="HNY37" s="46"/>
      <c r="HNZ37" s="46"/>
      <c r="HOA37" s="46"/>
      <c r="HOB37" s="46"/>
      <c r="HOC37" s="46"/>
      <c r="HOD37" s="46"/>
      <c r="HOE37" s="46"/>
      <c r="HOF37" s="46"/>
      <c r="HOG37" s="46"/>
      <c r="HOH37" s="46"/>
      <c r="HOI37" s="46"/>
      <c r="HOJ37" s="46"/>
      <c r="HOK37" s="46"/>
      <c r="HOL37" s="46"/>
      <c r="HOM37" s="46"/>
      <c r="HON37" s="46"/>
      <c r="HOO37" s="46"/>
      <c r="HOP37" s="46"/>
      <c r="HOQ37" s="46"/>
      <c r="HOR37" s="46"/>
      <c r="HOS37" s="46"/>
      <c r="HOT37" s="46"/>
      <c r="HOU37" s="46"/>
      <c r="HOV37" s="46"/>
      <c r="HOW37" s="46"/>
      <c r="HOX37" s="46"/>
      <c r="HOY37" s="46"/>
      <c r="HOZ37" s="46"/>
      <c r="HPA37" s="46"/>
      <c r="HPB37" s="46"/>
      <c r="HPC37" s="46"/>
      <c r="HPD37" s="46"/>
      <c r="HPE37" s="46"/>
      <c r="HPF37" s="46"/>
      <c r="HPG37" s="46"/>
      <c r="HPH37" s="46"/>
      <c r="HPI37" s="46"/>
      <c r="HPJ37" s="46"/>
      <c r="HPK37" s="46"/>
      <c r="HPL37" s="46"/>
      <c r="HPM37" s="46"/>
      <c r="HPN37" s="46"/>
      <c r="HPO37" s="46"/>
      <c r="HPP37" s="46"/>
      <c r="HPQ37" s="46"/>
      <c r="HPR37" s="46"/>
      <c r="HPS37" s="46"/>
      <c r="HPT37" s="46"/>
      <c r="HPU37" s="46"/>
      <c r="HPV37" s="46"/>
      <c r="HPW37" s="46"/>
      <c r="HPX37" s="46"/>
      <c r="HPY37" s="46"/>
      <c r="HPZ37" s="46"/>
      <c r="HQA37" s="46"/>
      <c r="HQB37" s="46"/>
      <c r="HQC37" s="46"/>
      <c r="HQD37" s="46"/>
      <c r="HQE37" s="46"/>
      <c r="HQF37" s="46"/>
      <c r="HQG37" s="46"/>
      <c r="HQH37" s="46"/>
      <c r="HQI37" s="46"/>
      <c r="HQJ37" s="46"/>
      <c r="HQK37" s="46"/>
      <c r="HQL37" s="46"/>
      <c r="HQM37" s="46"/>
      <c r="HQN37" s="46"/>
      <c r="HQO37" s="46"/>
      <c r="HQP37" s="46"/>
      <c r="HQQ37" s="46"/>
      <c r="HQR37" s="46"/>
      <c r="HQS37" s="46"/>
      <c r="HQT37" s="46"/>
      <c r="HQU37" s="46"/>
      <c r="HQV37" s="46"/>
      <c r="HQW37" s="46"/>
      <c r="HQX37" s="46"/>
      <c r="HQY37" s="46"/>
      <c r="HQZ37" s="46"/>
      <c r="HRA37" s="46"/>
      <c r="HRB37" s="46"/>
      <c r="HRC37" s="46"/>
      <c r="HRD37" s="46"/>
      <c r="HRE37" s="46"/>
      <c r="HRF37" s="46"/>
      <c r="HRG37" s="46"/>
      <c r="HRH37" s="46"/>
      <c r="HRI37" s="46"/>
      <c r="HRJ37" s="46"/>
      <c r="HRK37" s="46"/>
      <c r="HRL37" s="46"/>
      <c r="HRM37" s="46"/>
      <c r="HRN37" s="46"/>
      <c r="HRO37" s="46"/>
      <c r="HRP37" s="46"/>
      <c r="HRQ37" s="46"/>
      <c r="HRR37" s="46"/>
      <c r="HRS37" s="46"/>
      <c r="HRT37" s="46"/>
      <c r="HRU37" s="46"/>
      <c r="HRV37" s="46"/>
      <c r="HRW37" s="46"/>
      <c r="HRX37" s="46"/>
      <c r="HRY37" s="46"/>
      <c r="HRZ37" s="46"/>
      <c r="HSA37" s="46"/>
      <c r="HSB37" s="46"/>
      <c r="HSC37" s="46"/>
      <c r="HSD37" s="46"/>
      <c r="HSE37" s="46"/>
      <c r="HSF37" s="46"/>
      <c r="HSG37" s="46"/>
      <c r="HSH37" s="46"/>
      <c r="HSI37" s="46"/>
      <c r="HSJ37" s="46"/>
      <c r="HSK37" s="46"/>
      <c r="HSL37" s="46"/>
      <c r="HSM37" s="46"/>
      <c r="HSN37" s="46"/>
      <c r="HSO37" s="46"/>
      <c r="HSP37" s="46"/>
      <c r="HSQ37" s="46"/>
      <c r="HSR37" s="46"/>
      <c r="HSS37" s="46"/>
      <c r="HST37" s="46"/>
      <c r="HSU37" s="46"/>
      <c r="HSV37" s="46"/>
      <c r="HSW37" s="46"/>
      <c r="HSX37" s="46"/>
      <c r="HSY37" s="46"/>
      <c r="HSZ37" s="46"/>
      <c r="HTA37" s="46"/>
      <c r="HTB37" s="46"/>
      <c r="HTC37" s="46"/>
      <c r="HTD37" s="46"/>
      <c r="HTE37" s="46"/>
      <c r="HTF37" s="46"/>
      <c r="HTG37" s="46"/>
      <c r="HTH37" s="46"/>
      <c r="HTI37" s="46"/>
      <c r="HTJ37" s="46"/>
      <c r="HTK37" s="46"/>
      <c r="HTL37" s="46"/>
      <c r="HTM37" s="46"/>
      <c r="HTN37" s="46"/>
      <c r="HTO37" s="46"/>
      <c r="HTP37" s="46"/>
      <c r="HTQ37" s="46"/>
      <c r="HTR37" s="46"/>
      <c r="HTS37" s="46"/>
      <c r="HTT37" s="46"/>
      <c r="HTU37" s="46"/>
      <c r="HTV37" s="46"/>
      <c r="HTW37" s="46"/>
      <c r="HTX37" s="46"/>
      <c r="HTY37" s="46"/>
      <c r="HTZ37" s="46"/>
      <c r="HUA37" s="46"/>
      <c r="HUB37" s="46"/>
      <c r="HUC37" s="46"/>
      <c r="HUD37" s="46"/>
      <c r="HUE37" s="46"/>
      <c r="HUF37" s="46"/>
      <c r="HUG37" s="46"/>
      <c r="HUH37" s="46"/>
      <c r="HUI37" s="46"/>
      <c r="HUJ37" s="46"/>
      <c r="HUK37" s="46"/>
      <c r="HUL37" s="46"/>
      <c r="HUM37" s="46"/>
      <c r="HUN37" s="46"/>
      <c r="HUO37" s="46"/>
      <c r="HUP37" s="46"/>
      <c r="HUQ37" s="46"/>
      <c r="HUR37" s="46"/>
      <c r="HUS37" s="46"/>
      <c r="HUT37" s="46"/>
      <c r="HUU37" s="46"/>
      <c r="HUV37" s="46"/>
      <c r="HUW37" s="46"/>
      <c r="HUX37" s="46"/>
      <c r="HUY37" s="46"/>
      <c r="HUZ37" s="46"/>
      <c r="HVA37" s="46"/>
      <c r="HVB37" s="46"/>
      <c r="HVC37" s="46"/>
      <c r="HVD37" s="46"/>
      <c r="HVE37" s="46"/>
      <c r="HVF37" s="46"/>
      <c r="HVG37" s="46"/>
      <c r="HVH37" s="46"/>
      <c r="HVI37" s="46"/>
      <c r="HVJ37" s="46"/>
      <c r="HVK37" s="46"/>
      <c r="HVL37" s="46"/>
      <c r="HVM37" s="46"/>
      <c r="HVN37" s="46"/>
      <c r="HVO37" s="46"/>
      <c r="HVP37" s="46"/>
      <c r="HVQ37" s="46"/>
      <c r="HVR37" s="46"/>
      <c r="HVS37" s="46"/>
      <c r="HVT37" s="46"/>
      <c r="HVU37" s="46"/>
      <c r="HVV37" s="46"/>
      <c r="HVW37" s="46"/>
      <c r="HVX37" s="46"/>
      <c r="HVY37" s="46"/>
      <c r="HVZ37" s="46"/>
      <c r="HWA37" s="46"/>
      <c r="HWB37" s="46"/>
      <c r="HWC37" s="46"/>
      <c r="HWD37" s="46"/>
      <c r="HWE37" s="46"/>
      <c r="HWF37" s="46"/>
      <c r="HWG37" s="46"/>
      <c r="HWH37" s="46"/>
      <c r="HWI37" s="46"/>
      <c r="HWJ37" s="46"/>
      <c r="HWK37" s="46"/>
      <c r="HWL37" s="46"/>
      <c r="HWM37" s="46"/>
      <c r="HWN37" s="46"/>
      <c r="HWO37" s="46"/>
      <c r="HWP37" s="46"/>
      <c r="HWQ37" s="46"/>
      <c r="HWR37" s="46"/>
      <c r="HWS37" s="46"/>
      <c r="HWT37" s="46"/>
      <c r="HWU37" s="46"/>
      <c r="HWV37" s="46"/>
      <c r="HWW37" s="46"/>
      <c r="HWX37" s="46"/>
      <c r="HWY37" s="46"/>
      <c r="HWZ37" s="46"/>
      <c r="HXA37" s="46"/>
      <c r="HXB37" s="46"/>
      <c r="HXC37" s="46"/>
      <c r="HXD37" s="46"/>
      <c r="HXE37" s="46"/>
      <c r="HXF37" s="46"/>
      <c r="HXG37" s="46"/>
      <c r="HXH37" s="46"/>
      <c r="HXI37" s="46"/>
      <c r="HXJ37" s="46"/>
      <c r="HXK37" s="46"/>
      <c r="HXL37" s="46"/>
      <c r="HXM37" s="46"/>
      <c r="HXN37" s="46"/>
      <c r="HXO37" s="46"/>
      <c r="HXP37" s="46"/>
      <c r="HXQ37" s="46"/>
      <c r="HXR37" s="46"/>
      <c r="HXS37" s="46"/>
      <c r="HXT37" s="46"/>
      <c r="HXU37" s="46"/>
      <c r="HXV37" s="46"/>
      <c r="HXW37" s="46"/>
      <c r="HXX37" s="46"/>
      <c r="HXY37" s="46"/>
      <c r="HXZ37" s="46"/>
      <c r="HYA37" s="46"/>
      <c r="HYB37" s="46"/>
      <c r="HYC37" s="46"/>
      <c r="HYD37" s="46"/>
      <c r="HYE37" s="46"/>
      <c r="HYF37" s="46"/>
      <c r="HYG37" s="46"/>
      <c r="HYH37" s="46"/>
      <c r="HYI37" s="46"/>
      <c r="HYJ37" s="46"/>
      <c r="HYK37" s="46"/>
      <c r="HYL37" s="46"/>
      <c r="HYM37" s="46"/>
      <c r="HYN37" s="46"/>
      <c r="HYO37" s="46"/>
      <c r="HYP37" s="46"/>
      <c r="HYQ37" s="46"/>
      <c r="HYR37" s="46"/>
      <c r="HYS37" s="46"/>
      <c r="HYT37" s="46"/>
      <c r="HYU37" s="46"/>
      <c r="HYV37" s="46"/>
      <c r="HYW37" s="46"/>
      <c r="HYX37" s="46"/>
      <c r="HYY37" s="46"/>
      <c r="HYZ37" s="46"/>
      <c r="HZA37" s="46"/>
      <c r="HZB37" s="46"/>
      <c r="HZC37" s="46"/>
      <c r="HZD37" s="46"/>
      <c r="HZE37" s="46"/>
      <c r="HZF37" s="46"/>
      <c r="HZG37" s="46"/>
      <c r="HZH37" s="46"/>
      <c r="HZI37" s="46"/>
      <c r="HZJ37" s="46"/>
      <c r="HZK37" s="46"/>
      <c r="HZL37" s="46"/>
      <c r="HZM37" s="46"/>
      <c r="HZN37" s="46"/>
      <c r="HZO37" s="46"/>
      <c r="HZP37" s="46"/>
      <c r="HZQ37" s="46"/>
      <c r="HZR37" s="46"/>
      <c r="HZS37" s="46"/>
      <c r="HZT37" s="46"/>
      <c r="HZU37" s="46"/>
      <c r="HZV37" s="46"/>
      <c r="HZW37" s="46"/>
      <c r="HZX37" s="46"/>
      <c r="HZY37" s="46"/>
      <c r="HZZ37" s="46"/>
      <c r="IAA37" s="46"/>
      <c r="IAB37" s="46"/>
      <c r="IAC37" s="46"/>
      <c r="IAD37" s="46"/>
      <c r="IAE37" s="46"/>
      <c r="IAF37" s="46"/>
      <c r="IAG37" s="46"/>
      <c r="IAH37" s="46"/>
      <c r="IAI37" s="46"/>
      <c r="IAJ37" s="46"/>
      <c r="IAK37" s="46"/>
      <c r="IAL37" s="46"/>
      <c r="IAM37" s="46"/>
      <c r="IAN37" s="46"/>
      <c r="IAO37" s="46"/>
      <c r="IAP37" s="46"/>
      <c r="IAQ37" s="46"/>
      <c r="IAR37" s="46"/>
      <c r="IAS37" s="46"/>
      <c r="IAT37" s="46"/>
      <c r="IAU37" s="46"/>
      <c r="IAV37" s="46"/>
      <c r="IAW37" s="46"/>
      <c r="IAX37" s="46"/>
      <c r="IAY37" s="46"/>
      <c r="IAZ37" s="46"/>
      <c r="IBA37" s="46"/>
      <c r="IBB37" s="46"/>
      <c r="IBC37" s="46"/>
      <c r="IBD37" s="46"/>
      <c r="IBE37" s="46"/>
      <c r="IBF37" s="46"/>
      <c r="IBG37" s="46"/>
      <c r="IBH37" s="46"/>
      <c r="IBI37" s="46"/>
      <c r="IBJ37" s="46"/>
      <c r="IBK37" s="46"/>
      <c r="IBL37" s="46"/>
      <c r="IBM37" s="46"/>
      <c r="IBN37" s="46"/>
      <c r="IBO37" s="46"/>
      <c r="IBP37" s="46"/>
      <c r="IBQ37" s="46"/>
      <c r="IBR37" s="46"/>
      <c r="IBS37" s="46"/>
      <c r="IBT37" s="46"/>
      <c r="IBU37" s="46"/>
      <c r="IBV37" s="46"/>
      <c r="IBW37" s="46"/>
      <c r="IBX37" s="46"/>
      <c r="IBY37" s="46"/>
      <c r="IBZ37" s="46"/>
      <c r="ICA37" s="46"/>
      <c r="ICB37" s="46"/>
      <c r="ICC37" s="46"/>
      <c r="ICD37" s="46"/>
      <c r="ICE37" s="46"/>
      <c r="ICF37" s="46"/>
      <c r="ICG37" s="46"/>
      <c r="ICH37" s="46"/>
      <c r="ICI37" s="46"/>
      <c r="ICJ37" s="46"/>
      <c r="ICK37" s="46"/>
      <c r="ICL37" s="46"/>
      <c r="ICM37" s="46"/>
      <c r="ICN37" s="46"/>
      <c r="ICO37" s="46"/>
      <c r="ICP37" s="46"/>
      <c r="ICQ37" s="46"/>
      <c r="ICR37" s="46"/>
      <c r="ICS37" s="46"/>
      <c r="ICT37" s="46"/>
      <c r="ICU37" s="46"/>
      <c r="ICV37" s="46"/>
      <c r="ICW37" s="46"/>
      <c r="ICX37" s="46"/>
      <c r="ICY37" s="46"/>
      <c r="ICZ37" s="46"/>
      <c r="IDA37" s="46"/>
      <c r="IDB37" s="46"/>
      <c r="IDC37" s="46"/>
      <c r="IDD37" s="46"/>
      <c r="IDE37" s="46"/>
      <c r="IDF37" s="46"/>
      <c r="IDG37" s="46"/>
      <c r="IDH37" s="46"/>
      <c r="IDI37" s="46"/>
      <c r="IDJ37" s="46"/>
      <c r="IDK37" s="46"/>
      <c r="IDL37" s="46"/>
      <c r="IDM37" s="46"/>
      <c r="IDN37" s="46"/>
      <c r="IDO37" s="46"/>
      <c r="IDP37" s="46"/>
      <c r="IDQ37" s="46"/>
      <c r="IDR37" s="46"/>
      <c r="IDS37" s="46"/>
      <c r="IDT37" s="46"/>
      <c r="IDU37" s="46"/>
      <c r="IDV37" s="46"/>
      <c r="IDW37" s="46"/>
      <c r="IDX37" s="46"/>
      <c r="IDY37" s="46"/>
      <c r="IDZ37" s="46"/>
      <c r="IEA37" s="46"/>
      <c r="IEB37" s="46"/>
      <c r="IEC37" s="46"/>
      <c r="IED37" s="46"/>
      <c r="IEE37" s="46"/>
      <c r="IEF37" s="46"/>
      <c r="IEG37" s="46"/>
      <c r="IEH37" s="46"/>
      <c r="IEI37" s="46"/>
      <c r="IEJ37" s="46"/>
      <c r="IEK37" s="46"/>
      <c r="IEL37" s="46"/>
      <c r="IEM37" s="46"/>
      <c r="IEN37" s="46"/>
      <c r="IEO37" s="46"/>
      <c r="IEP37" s="46"/>
      <c r="IEQ37" s="46"/>
      <c r="IER37" s="46"/>
      <c r="IES37" s="46"/>
      <c r="IET37" s="46"/>
      <c r="IEU37" s="46"/>
      <c r="IEV37" s="46"/>
      <c r="IEW37" s="46"/>
      <c r="IEX37" s="46"/>
      <c r="IEY37" s="46"/>
      <c r="IEZ37" s="46"/>
      <c r="IFA37" s="46"/>
      <c r="IFB37" s="46"/>
      <c r="IFC37" s="46"/>
      <c r="IFD37" s="46"/>
      <c r="IFE37" s="46"/>
      <c r="IFF37" s="46"/>
      <c r="IFG37" s="46"/>
      <c r="IFH37" s="46"/>
      <c r="IFI37" s="46"/>
      <c r="IFJ37" s="46"/>
      <c r="IFK37" s="46"/>
      <c r="IFL37" s="46"/>
      <c r="IFM37" s="46"/>
      <c r="IFN37" s="46"/>
      <c r="IFO37" s="46"/>
      <c r="IFP37" s="46"/>
      <c r="IFQ37" s="46"/>
      <c r="IFR37" s="46"/>
      <c r="IFS37" s="46"/>
      <c r="IFT37" s="46"/>
      <c r="IFU37" s="46"/>
      <c r="IFV37" s="46"/>
      <c r="IFW37" s="46"/>
      <c r="IFX37" s="46"/>
      <c r="IFY37" s="46"/>
      <c r="IFZ37" s="46"/>
      <c r="IGA37" s="46"/>
      <c r="IGB37" s="46"/>
      <c r="IGC37" s="46"/>
      <c r="IGD37" s="46"/>
      <c r="IGE37" s="46"/>
      <c r="IGF37" s="46"/>
      <c r="IGG37" s="46"/>
      <c r="IGH37" s="46"/>
      <c r="IGI37" s="46"/>
      <c r="IGJ37" s="46"/>
      <c r="IGK37" s="46"/>
      <c r="IGL37" s="46"/>
      <c r="IGM37" s="46"/>
      <c r="IGN37" s="46"/>
      <c r="IGO37" s="46"/>
      <c r="IGP37" s="46"/>
      <c r="IGQ37" s="46"/>
      <c r="IGR37" s="46"/>
      <c r="IGS37" s="46"/>
      <c r="IGT37" s="46"/>
      <c r="IGU37" s="46"/>
      <c r="IGV37" s="46"/>
      <c r="IGW37" s="46"/>
      <c r="IGX37" s="46"/>
      <c r="IGY37" s="46"/>
      <c r="IGZ37" s="46"/>
      <c r="IHA37" s="46"/>
      <c r="IHB37" s="46"/>
      <c r="IHC37" s="46"/>
      <c r="IHD37" s="46"/>
      <c r="IHE37" s="46"/>
      <c r="IHF37" s="46"/>
      <c r="IHG37" s="46"/>
      <c r="IHH37" s="46"/>
      <c r="IHI37" s="46"/>
      <c r="IHJ37" s="46"/>
      <c r="IHK37" s="46"/>
      <c r="IHL37" s="46"/>
      <c r="IHM37" s="46"/>
      <c r="IHN37" s="46"/>
      <c r="IHO37" s="46"/>
      <c r="IHP37" s="46"/>
      <c r="IHQ37" s="46"/>
      <c r="IHR37" s="46"/>
      <c r="IHS37" s="46"/>
      <c r="IHT37" s="46"/>
      <c r="IHU37" s="46"/>
      <c r="IHV37" s="46"/>
      <c r="IHW37" s="46"/>
      <c r="IHX37" s="46"/>
      <c r="IHY37" s="46"/>
      <c r="IHZ37" s="46"/>
      <c r="IIA37" s="46"/>
      <c r="IIB37" s="46"/>
      <c r="IIC37" s="46"/>
      <c r="IID37" s="46"/>
      <c r="IIE37" s="46"/>
      <c r="IIF37" s="46"/>
      <c r="IIG37" s="46"/>
      <c r="IIH37" s="46"/>
      <c r="III37" s="46"/>
      <c r="IIJ37" s="46"/>
      <c r="IIK37" s="46"/>
      <c r="IIL37" s="46"/>
      <c r="IIM37" s="46"/>
      <c r="IIN37" s="46"/>
      <c r="IIO37" s="46"/>
      <c r="IIP37" s="46"/>
      <c r="IIQ37" s="46"/>
      <c r="IIR37" s="46"/>
      <c r="IIS37" s="46"/>
      <c r="IIT37" s="46"/>
      <c r="IIU37" s="46"/>
      <c r="IIV37" s="46"/>
      <c r="IIW37" s="46"/>
      <c r="IIX37" s="46"/>
      <c r="IIY37" s="46"/>
      <c r="IIZ37" s="46"/>
      <c r="IJA37" s="46"/>
      <c r="IJB37" s="46"/>
      <c r="IJC37" s="46"/>
      <c r="IJD37" s="46"/>
      <c r="IJE37" s="46"/>
      <c r="IJF37" s="46"/>
      <c r="IJG37" s="46"/>
      <c r="IJH37" s="46"/>
      <c r="IJI37" s="46"/>
      <c r="IJJ37" s="46"/>
      <c r="IJK37" s="46"/>
      <c r="IJL37" s="46"/>
      <c r="IJM37" s="46"/>
      <c r="IJN37" s="46"/>
      <c r="IJO37" s="46"/>
      <c r="IJP37" s="46"/>
      <c r="IJQ37" s="46"/>
      <c r="IJR37" s="46"/>
      <c r="IJS37" s="46"/>
      <c r="IJT37" s="46"/>
      <c r="IJU37" s="46"/>
      <c r="IJV37" s="46"/>
      <c r="IJW37" s="46"/>
      <c r="IJX37" s="46"/>
      <c r="IJY37" s="46"/>
      <c r="IJZ37" s="46"/>
      <c r="IKA37" s="46"/>
      <c r="IKB37" s="46"/>
      <c r="IKC37" s="46"/>
      <c r="IKD37" s="46"/>
      <c r="IKE37" s="46"/>
      <c r="IKF37" s="46"/>
      <c r="IKG37" s="46"/>
      <c r="IKH37" s="46"/>
      <c r="IKI37" s="46"/>
      <c r="IKJ37" s="46"/>
      <c r="IKK37" s="46"/>
      <c r="IKL37" s="46"/>
      <c r="IKM37" s="46"/>
      <c r="IKN37" s="46"/>
      <c r="IKO37" s="46"/>
      <c r="IKP37" s="46"/>
      <c r="IKQ37" s="46"/>
      <c r="IKR37" s="46"/>
      <c r="IKS37" s="46"/>
      <c r="IKT37" s="46"/>
      <c r="IKU37" s="46"/>
      <c r="IKV37" s="46"/>
      <c r="IKW37" s="46"/>
      <c r="IKX37" s="46"/>
      <c r="IKY37" s="46"/>
      <c r="IKZ37" s="46"/>
      <c r="ILA37" s="46"/>
      <c r="ILB37" s="46"/>
      <c r="ILC37" s="46"/>
      <c r="ILD37" s="46"/>
      <c r="ILE37" s="46"/>
      <c r="ILF37" s="46"/>
      <c r="ILG37" s="46"/>
      <c r="ILH37" s="46"/>
      <c r="ILI37" s="46"/>
      <c r="ILJ37" s="46"/>
      <c r="ILK37" s="46"/>
      <c r="ILL37" s="46"/>
      <c r="ILM37" s="46"/>
      <c r="ILN37" s="46"/>
      <c r="ILO37" s="46"/>
      <c r="ILP37" s="46"/>
      <c r="ILQ37" s="46"/>
      <c r="ILR37" s="46"/>
      <c r="ILS37" s="46"/>
      <c r="ILT37" s="46"/>
      <c r="ILU37" s="46"/>
      <c r="ILV37" s="46"/>
      <c r="ILW37" s="46"/>
      <c r="ILX37" s="46"/>
      <c r="ILY37" s="46"/>
      <c r="ILZ37" s="46"/>
      <c r="IMA37" s="46"/>
      <c r="IMB37" s="46"/>
      <c r="IMC37" s="46"/>
      <c r="IMD37" s="46"/>
      <c r="IME37" s="46"/>
      <c r="IMF37" s="46"/>
      <c r="IMG37" s="46"/>
      <c r="IMH37" s="46"/>
      <c r="IMI37" s="46"/>
      <c r="IMJ37" s="46"/>
      <c r="IMK37" s="46"/>
      <c r="IML37" s="46"/>
      <c r="IMM37" s="46"/>
      <c r="IMN37" s="46"/>
      <c r="IMO37" s="46"/>
      <c r="IMP37" s="46"/>
      <c r="IMQ37" s="46"/>
      <c r="IMR37" s="46"/>
      <c r="IMS37" s="46"/>
      <c r="IMT37" s="46"/>
      <c r="IMU37" s="46"/>
      <c r="IMV37" s="46"/>
      <c r="IMW37" s="46"/>
      <c r="IMX37" s="46"/>
      <c r="IMY37" s="46"/>
      <c r="IMZ37" s="46"/>
      <c r="INA37" s="46"/>
      <c r="INB37" s="46"/>
      <c r="INC37" s="46"/>
      <c r="IND37" s="46"/>
      <c r="INE37" s="46"/>
      <c r="INF37" s="46"/>
      <c r="ING37" s="46"/>
      <c r="INH37" s="46"/>
      <c r="INI37" s="46"/>
      <c r="INJ37" s="46"/>
      <c r="INK37" s="46"/>
      <c r="INL37" s="46"/>
      <c r="INM37" s="46"/>
      <c r="INN37" s="46"/>
      <c r="INO37" s="46"/>
      <c r="INP37" s="46"/>
      <c r="INQ37" s="46"/>
      <c r="INR37" s="46"/>
      <c r="INS37" s="46"/>
      <c r="INT37" s="46"/>
      <c r="INU37" s="46"/>
      <c r="INV37" s="46"/>
      <c r="INW37" s="46"/>
      <c r="INX37" s="46"/>
      <c r="INY37" s="46"/>
      <c r="INZ37" s="46"/>
      <c r="IOA37" s="46"/>
      <c r="IOB37" s="46"/>
      <c r="IOC37" s="46"/>
      <c r="IOD37" s="46"/>
      <c r="IOE37" s="46"/>
      <c r="IOF37" s="46"/>
      <c r="IOG37" s="46"/>
      <c r="IOH37" s="46"/>
      <c r="IOI37" s="46"/>
      <c r="IOJ37" s="46"/>
      <c r="IOK37" s="46"/>
      <c r="IOL37" s="46"/>
      <c r="IOM37" s="46"/>
      <c r="ION37" s="46"/>
      <c r="IOO37" s="46"/>
      <c r="IOP37" s="46"/>
      <c r="IOQ37" s="46"/>
      <c r="IOR37" s="46"/>
      <c r="IOS37" s="46"/>
      <c r="IOT37" s="46"/>
      <c r="IOU37" s="46"/>
      <c r="IOV37" s="46"/>
      <c r="IOW37" s="46"/>
      <c r="IOX37" s="46"/>
      <c r="IOY37" s="46"/>
      <c r="IOZ37" s="46"/>
      <c r="IPA37" s="46"/>
      <c r="IPB37" s="46"/>
      <c r="IPC37" s="46"/>
      <c r="IPD37" s="46"/>
      <c r="IPE37" s="46"/>
      <c r="IPF37" s="46"/>
      <c r="IPG37" s="46"/>
      <c r="IPH37" s="46"/>
      <c r="IPI37" s="46"/>
      <c r="IPJ37" s="46"/>
      <c r="IPK37" s="46"/>
      <c r="IPL37" s="46"/>
      <c r="IPM37" s="46"/>
      <c r="IPN37" s="46"/>
      <c r="IPO37" s="46"/>
      <c r="IPP37" s="46"/>
      <c r="IPQ37" s="46"/>
      <c r="IPR37" s="46"/>
      <c r="IPS37" s="46"/>
      <c r="IPT37" s="46"/>
      <c r="IPU37" s="46"/>
      <c r="IPV37" s="46"/>
      <c r="IPW37" s="46"/>
      <c r="IPX37" s="46"/>
      <c r="IPY37" s="46"/>
      <c r="IPZ37" s="46"/>
      <c r="IQA37" s="46"/>
      <c r="IQB37" s="46"/>
      <c r="IQC37" s="46"/>
      <c r="IQD37" s="46"/>
      <c r="IQE37" s="46"/>
      <c r="IQF37" s="46"/>
      <c r="IQG37" s="46"/>
      <c r="IQH37" s="46"/>
      <c r="IQI37" s="46"/>
      <c r="IQJ37" s="46"/>
      <c r="IQK37" s="46"/>
      <c r="IQL37" s="46"/>
      <c r="IQM37" s="46"/>
      <c r="IQN37" s="46"/>
      <c r="IQO37" s="46"/>
      <c r="IQP37" s="46"/>
      <c r="IQQ37" s="46"/>
      <c r="IQR37" s="46"/>
      <c r="IQS37" s="46"/>
      <c r="IQT37" s="46"/>
      <c r="IQU37" s="46"/>
      <c r="IQV37" s="46"/>
      <c r="IQW37" s="46"/>
      <c r="IQX37" s="46"/>
      <c r="IQY37" s="46"/>
      <c r="IQZ37" s="46"/>
      <c r="IRA37" s="46"/>
      <c r="IRB37" s="46"/>
      <c r="IRC37" s="46"/>
      <c r="IRD37" s="46"/>
      <c r="IRE37" s="46"/>
      <c r="IRF37" s="46"/>
      <c r="IRG37" s="46"/>
      <c r="IRH37" s="46"/>
      <c r="IRI37" s="46"/>
      <c r="IRJ37" s="46"/>
      <c r="IRK37" s="46"/>
      <c r="IRL37" s="46"/>
      <c r="IRM37" s="46"/>
      <c r="IRN37" s="46"/>
      <c r="IRO37" s="46"/>
      <c r="IRP37" s="46"/>
      <c r="IRQ37" s="46"/>
      <c r="IRR37" s="46"/>
      <c r="IRS37" s="46"/>
      <c r="IRT37" s="46"/>
      <c r="IRU37" s="46"/>
      <c r="IRV37" s="46"/>
      <c r="IRW37" s="46"/>
      <c r="IRX37" s="46"/>
      <c r="IRY37" s="46"/>
      <c r="IRZ37" s="46"/>
      <c r="ISA37" s="46"/>
      <c r="ISB37" s="46"/>
      <c r="ISC37" s="46"/>
      <c r="ISD37" s="46"/>
      <c r="ISE37" s="46"/>
      <c r="ISF37" s="46"/>
      <c r="ISG37" s="46"/>
      <c r="ISH37" s="46"/>
      <c r="ISI37" s="46"/>
      <c r="ISJ37" s="46"/>
      <c r="ISK37" s="46"/>
      <c r="ISL37" s="46"/>
      <c r="ISM37" s="46"/>
      <c r="ISN37" s="46"/>
      <c r="ISO37" s="46"/>
      <c r="ISP37" s="46"/>
      <c r="ISQ37" s="46"/>
      <c r="ISR37" s="46"/>
      <c r="ISS37" s="46"/>
      <c r="IST37" s="46"/>
      <c r="ISU37" s="46"/>
      <c r="ISV37" s="46"/>
      <c r="ISW37" s="46"/>
      <c r="ISX37" s="46"/>
      <c r="ISY37" s="46"/>
      <c r="ISZ37" s="46"/>
      <c r="ITA37" s="46"/>
      <c r="ITB37" s="46"/>
      <c r="ITC37" s="46"/>
      <c r="ITD37" s="46"/>
      <c r="ITE37" s="46"/>
      <c r="ITF37" s="46"/>
      <c r="ITG37" s="46"/>
      <c r="ITH37" s="46"/>
      <c r="ITI37" s="46"/>
      <c r="ITJ37" s="46"/>
      <c r="ITK37" s="46"/>
      <c r="ITL37" s="46"/>
      <c r="ITM37" s="46"/>
      <c r="ITN37" s="46"/>
      <c r="ITO37" s="46"/>
      <c r="ITP37" s="46"/>
      <c r="ITQ37" s="46"/>
      <c r="ITR37" s="46"/>
      <c r="ITS37" s="46"/>
      <c r="ITT37" s="46"/>
      <c r="ITU37" s="46"/>
      <c r="ITV37" s="46"/>
      <c r="ITW37" s="46"/>
      <c r="ITX37" s="46"/>
      <c r="ITY37" s="46"/>
      <c r="ITZ37" s="46"/>
      <c r="IUA37" s="46"/>
      <c r="IUB37" s="46"/>
      <c r="IUC37" s="46"/>
      <c r="IUD37" s="46"/>
      <c r="IUE37" s="46"/>
      <c r="IUF37" s="46"/>
      <c r="IUG37" s="46"/>
      <c r="IUH37" s="46"/>
      <c r="IUI37" s="46"/>
      <c r="IUJ37" s="46"/>
      <c r="IUK37" s="46"/>
      <c r="IUL37" s="46"/>
      <c r="IUM37" s="46"/>
      <c r="IUN37" s="46"/>
      <c r="IUO37" s="46"/>
      <c r="IUP37" s="46"/>
      <c r="IUQ37" s="46"/>
      <c r="IUR37" s="46"/>
      <c r="IUS37" s="46"/>
      <c r="IUT37" s="46"/>
      <c r="IUU37" s="46"/>
      <c r="IUV37" s="46"/>
      <c r="IUW37" s="46"/>
      <c r="IUX37" s="46"/>
      <c r="IUY37" s="46"/>
      <c r="IUZ37" s="46"/>
      <c r="IVA37" s="46"/>
      <c r="IVB37" s="46"/>
      <c r="IVC37" s="46"/>
      <c r="IVD37" s="46"/>
      <c r="IVE37" s="46"/>
      <c r="IVF37" s="46"/>
      <c r="IVG37" s="46"/>
      <c r="IVH37" s="46"/>
      <c r="IVI37" s="46"/>
      <c r="IVJ37" s="46"/>
      <c r="IVK37" s="46"/>
      <c r="IVL37" s="46"/>
      <c r="IVM37" s="46"/>
      <c r="IVN37" s="46"/>
      <c r="IVO37" s="46"/>
      <c r="IVP37" s="46"/>
      <c r="IVQ37" s="46"/>
      <c r="IVR37" s="46"/>
      <c r="IVS37" s="46"/>
      <c r="IVT37" s="46"/>
      <c r="IVU37" s="46"/>
      <c r="IVV37" s="46"/>
      <c r="IVW37" s="46"/>
      <c r="IVX37" s="46"/>
      <c r="IVY37" s="46"/>
      <c r="IVZ37" s="46"/>
      <c r="IWA37" s="46"/>
      <c r="IWB37" s="46"/>
      <c r="IWC37" s="46"/>
      <c r="IWD37" s="46"/>
      <c r="IWE37" s="46"/>
      <c r="IWF37" s="46"/>
      <c r="IWG37" s="46"/>
      <c r="IWH37" s="46"/>
      <c r="IWI37" s="46"/>
      <c r="IWJ37" s="46"/>
      <c r="IWK37" s="46"/>
      <c r="IWL37" s="46"/>
      <c r="IWM37" s="46"/>
      <c r="IWN37" s="46"/>
      <c r="IWO37" s="46"/>
      <c r="IWP37" s="46"/>
      <c r="IWQ37" s="46"/>
      <c r="IWR37" s="46"/>
      <c r="IWS37" s="46"/>
      <c r="IWT37" s="46"/>
      <c r="IWU37" s="46"/>
      <c r="IWV37" s="46"/>
      <c r="IWW37" s="46"/>
      <c r="IWX37" s="46"/>
      <c r="IWY37" s="46"/>
      <c r="IWZ37" s="46"/>
      <c r="IXA37" s="46"/>
      <c r="IXB37" s="46"/>
      <c r="IXC37" s="46"/>
      <c r="IXD37" s="46"/>
      <c r="IXE37" s="46"/>
      <c r="IXF37" s="46"/>
      <c r="IXG37" s="46"/>
      <c r="IXH37" s="46"/>
      <c r="IXI37" s="46"/>
      <c r="IXJ37" s="46"/>
      <c r="IXK37" s="46"/>
      <c r="IXL37" s="46"/>
      <c r="IXM37" s="46"/>
      <c r="IXN37" s="46"/>
      <c r="IXO37" s="46"/>
      <c r="IXP37" s="46"/>
      <c r="IXQ37" s="46"/>
      <c r="IXR37" s="46"/>
      <c r="IXS37" s="46"/>
      <c r="IXT37" s="46"/>
      <c r="IXU37" s="46"/>
      <c r="IXV37" s="46"/>
      <c r="IXW37" s="46"/>
      <c r="IXX37" s="46"/>
      <c r="IXY37" s="46"/>
      <c r="IXZ37" s="46"/>
      <c r="IYA37" s="46"/>
      <c r="IYB37" s="46"/>
      <c r="IYC37" s="46"/>
      <c r="IYD37" s="46"/>
      <c r="IYE37" s="46"/>
      <c r="IYF37" s="46"/>
      <c r="IYG37" s="46"/>
      <c r="IYH37" s="46"/>
      <c r="IYI37" s="46"/>
      <c r="IYJ37" s="46"/>
      <c r="IYK37" s="46"/>
      <c r="IYL37" s="46"/>
      <c r="IYM37" s="46"/>
      <c r="IYN37" s="46"/>
      <c r="IYO37" s="46"/>
      <c r="IYP37" s="46"/>
      <c r="IYQ37" s="46"/>
      <c r="IYR37" s="46"/>
      <c r="IYS37" s="46"/>
      <c r="IYT37" s="46"/>
      <c r="IYU37" s="46"/>
      <c r="IYV37" s="46"/>
      <c r="IYW37" s="46"/>
      <c r="IYX37" s="46"/>
      <c r="IYY37" s="46"/>
      <c r="IYZ37" s="46"/>
      <c r="IZA37" s="46"/>
      <c r="IZB37" s="46"/>
      <c r="IZC37" s="46"/>
      <c r="IZD37" s="46"/>
      <c r="IZE37" s="46"/>
      <c r="IZF37" s="46"/>
      <c r="IZG37" s="46"/>
      <c r="IZH37" s="46"/>
      <c r="IZI37" s="46"/>
      <c r="IZJ37" s="46"/>
      <c r="IZK37" s="46"/>
      <c r="IZL37" s="46"/>
      <c r="IZM37" s="46"/>
      <c r="IZN37" s="46"/>
      <c r="IZO37" s="46"/>
      <c r="IZP37" s="46"/>
      <c r="IZQ37" s="46"/>
      <c r="IZR37" s="46"/>
      <c r="IZS37" s="46"/>
      <c r="IZT37" s="46"/>
      <c r="IZU37" s="46"/>
      <c r="IZV37" s="46"/>
      <c r="IZW37" s="46"/>
      <c r="IZX37" s="46"/>
      <c r="IZY37" s="46"/>
      <c r="IZZ37" s="46"/>
      <c r="JAA37" s="46"/>
      <c r="JAB37" s="46"/>
      <c r="JAC37" s="46"/>
      <c r="JAD37" s="46"/>
      <c r="JAE37" s="46"/>
      <c r="JAF37" s="46"/>
      <c r="JAG37" s="46"/>
      <c r="JAH37" s="46"/>
      <c r="JAI37" s="46"/>
      <c r="JAJ37" s="46"/>
      <c r="JAK37" s="46"/>
      <c r="JAL37" s="46"/>
      <c r="JAM37" s="46"/>
      <c r="JAN37" s="46"/>
      <c r="JAO37" s="46"/>
      <c r="JAP37" s="46"/>
      <c r="JAQ37" s="46"/>
      <c r="JAR37" s="46"/>
      <c r="JAS37" s="46"/>
      <c r="JAT37" s="46"/>
      <c r="JAU37" s="46"/>
      <c r="JAV37" s="46"/>
      <c r="JAW37" s="46"/>
      <c r="JAX37" s="46"/>
      <c r="JAY37" s="46"/>
      <c r="JAZ37" s="46"/>
      <c r="JBA37" s="46"/>
      <c r="JBB37" s="46"/>
      <c r="JBC37" s="46"/>
      <c r="JBD37" s="46"/>
      <c r="JBE37" s="46"/>
      <c r="JBF37" s="46"/>
      <c r="JBG37" s="46"/>
      <c r="JBH37" s="46"/>
      <c r="JBI37" s="46"/>
      <c r="JBJ37" s="46"/>
      <c r="JBK37" s="46"/>
      <c r="JBL37" s="46"/>
      <c r="JBM37" s="46"/>
      <c r="JBN37" s="46"/>
      <c r="JBO37" s="46"/>
      <c r="JBP37" s="46"/>
      <c r="JBQ37" s="46"/>
      <c r="JBR37" s="46"/>
      <c r="JBS37" s="46"/>
      <c r="JBT37" s="46"/>
      <c r="JBU37" s="46"/>
      <c r="JBV37" s="46"/>
      <c r="JBW37" s="46"/>
      <c r="JBX37" s="46"/>
      <c r="JBY37" s="46"/>
      <c r="JBZ37" s="46"/>
      <c r="JCA37" s="46"/>
      <c r="JCB37" s="46"/>
      <c r="JCC37" s="46"/>
      <c r="JCD37" s="46"/>
      <c r="JCE37" s="46"/>
      <c r="JCF37" s="46"/>
      <c r="JCG37" s="46"/>
      <c r="JCH37" s="46"/>
      <c r="JCI37" s="46"/>
      <c r="JCJ37" s="46"/>
      <c r="JCK37" s="46"/>
      <c r="JCL37" s="46"/>
      <c r="JCM37" s="46"/>
      <c r="JCN37" s="46"/>
      <c r="JCO37" s="46"/>
      <c r="JCP37" s="46"/>
      <c r="JCQ37" s="46"/>
      <c r="JCR37" s="46"/>
      <c r="JCS37" s="46"/>
      <c r="JCT37" s="46"/>
      <c r="JCU37" s="46"/>
      <c r="JCV37" s="46"/>
      <c r="JCW37" s="46"/>
      <c r="JCX37" s="46"/>
      <c r="JCY37" s="46"/>
      <c r="JCZ37" s="46"/>
      <c r="JDA37" s="46"/>
      <c r="JDB37" s="46"/>
      <c r="JDC37" s="46"/>
      <c r="JDD37" s="46"/>
      <c r="JDE37" s="46"/>
      <c r="JDF37" s="46"/>
      <c r="JDG37" s="46"/>
      <c r="JDH37" s="46"/>
      <c r="JDI37" s="46"/>
      <c r="JDJ37" s="46"/>
      <c r="JDK37" s="46"/>
      <c r="JDL37" s="46"/>
      <c r="JDM37" s="46"/>
      <c r="JDN37" s="46"/>
      <c r="JDO37" s="46"/>
      <c r="JDP37" s="46"/>
      <c r="JDQ37" s="46"/>
      <c r="JDR37" s="46"/>
      <c r="JDS37" s="46"/>
      <c r="JDT37" s="46"/>
      <c r="JDU37" s="46"/>
      <c r="JDV37" s="46"/>
      <c r="JDW37" s="46"/>
      <c r="JDX37" s="46"/>
      <c r="JDY37" s="46"/>
      <c r="JDZ37" s="46"/>
      <c r="JEA37" s="46"/>
      <c r="JEB37" s="46"/>
      <c r="JEC37" s="46"/>
      <c r="JED37" s="46"/>
      <c r="JEE37" s="46"/>
      <c r="JEF37" s="46"/>
      <c r="JEG37" s="46"/>
      <c r="JEH37" s="46"/>
      <c r="JEI37" s="46"/>
      <c r="JEJ37" s="46"/>
      <c r="JEK37" s="46"/>
      <c r="JEL37" s="46"/>
      <c r="JEM37" s="46"/>
      <c r="JEN37" s="46"/>
      <c r="JEO37" s="46"/>
      <c r="JEP37" s="46"/>
      <c r="JEQ37" s="46"/>
      <c r="JER37" s="46"/>
      <c r="JES37" s="46"/>
      <c r="JET37" s="46"/>
      <c r="JEU37" s="46"/>
      <c r="JEV37" s="46"/>
      <c r="JEW37" s="46"/>
      <c r="JEX37" s="46"/>
      <c r="JEY37" s="46"/>
      <c r="JEZ37" s="46"/>
      <c r="JFA37" s="46"/>
      <c r="JFB37" s="46"/>
      <c r="JFC37" s="46"/>
      <c r="JFD37" s="46"/>
      <c r="JFE37" s="46"/>
      <c r="JFF37" s="46"/>
      <c r="JFG37" s="46"/>
      <c r="JFH37" s="46"/>
      <c r="JFI37" s="46"/>
      <c r="JFJ37" s="46"/>
      <c r="JFK37" s="46"/>
      <c r="JFL37" s="46"/>
      <c r="JFM37" s="46"/>
      <c r="JFN37" s="46"/>
      <c r="JFO37" s="46"/>
      <c r="JFP37" s="46"/>
      <c r="JFQ37" s="46"/>
      <c r="JFR37" s="46"/>
      <c r="JFS37" s="46"/>
      <c r="JFT37" s="46"/>
      <c r="JFU37" s="46"/>
      <c r="JFV37" s="46"/>
      <c r="JFW37" s="46"/>
      <c r="JFX37" s="46"/>
      <c r="JFY37" s="46"/>
      <c r="JFZ37" s="46"/>
      <c r="JGA37" s="46"/>
      <c r="JGB37" s="46"/>
      <c r="JGC37" s="46"/>
      <c r="JGD37" s="46"/>
      <c r="JGE37" s="46"/>
      <c r="JGF37" s="46"/>
      <c r="JGG37" s="46"/>
      <c r="JGH37" s="46"/>
      <c r="JGI37" s="46"/>
      <c r="JGJ37" s="46"/>
      <c r="JGK37" s="46"/>
      <c r="JGL37" s="46"/>
      <c r="JGM37" s="46"/>
      <c r="JGN37" s="46"/>
      <c r="JGO37" s="46"/>
      <c r="JGP37" s="46"/>
      <c r="JGQ37" s="46"/>
      <c r="JGR37" s="46"/>
      <c r="JGS37" s="46"/>
      <c r="JGT37" s="46"/>
      <c r="JGU37" s="46"/>
      <c r="JGV37" s="46"/>
      <c r="JGW37" s="46"/>
      <c r="JGX37" s="46"/>
      <c r="JGY37" s="46"/>
      <c r="JGZ37" s="46"/>
      <c r="JHA37" s="46"/>
      <c r="JHB37" s="46"/>
      <c r="JHC37" s="46"/>
      <c r="JHD37" s="46"/>
      <c r="JHE37" s="46"/>
      <c r="JHF37" s="46"/>
      <c r="JHG37" s="46"/>
      <c r="JHH37" s="46"/>
      <c r="JHI37" s="46"/>
      <c r="JHJ37" s="46"/>
      <c r="JHK37" s="46"/>
      <c r="JHL37" s="46"/>
      <c r="JHM37" s="46"/>
      <c r="JHN37" s="46"/>
      <c r="JHO37" s="46"/>
      <c r="JHP37" s="46"/>
      <c r="JHQ37" s="46"/>
      <c r="JHR37" s="46"/>
      <c r="JHS37" s="46"/>
      <c r="JHT37" s="46"/>
      <c r="JHU37" s="46"/>
      <c r="JHV37" s="46"/>
      <c r="JHW37" s="46"/>
      <c r="JHX37" s="46"/>
      <c r="JHY37" s="46"/>
      <c r="JHZ37" s="46"/>
      <c r="JIA37" s="46"/>
      <c r="JIB37" s="46"/>
      <c r="JIC37" s="46"/>
      <c r="JID37" s="46"/>
      <c r="JIE37" s="46"/>
      <c r="JIF37" s="46"/>
      <c r="JIG37" s="46"/>
      <c r="JIH37" s="46"/>
      <c r="JII37" s="46"/>
      <c r="JIJ37" s="46"/>
      <c r="JIK37" s="46"/>
      <c r="JIL37" s="46"/>
      <c r="JIM37" s="46"/>
      <c r="JIN37" s="46"/>
      <c r="JIO37" s="46"/>
      <c r="JIP37" s="46"/>
      <c r="JIQ37" s="46"/>
      <c r="JIR37" s="46"/>
      <c r="JIS37" s="46"/>
      <c r="JIT37" s="46"/>
      <c r="JIU37" s="46"/>
      <c r="JIV37" s="46"/>
      <c r="JIW37" s="46"/>
      <c r="JIX37" s="46"/>
      <c r="JIY37" s="46"/>
      <c r="JIZ37" s="46"/>
      <c r="JJA37" s="46"/>
      <c r="JJB37" s="46"/>
      <c r="JJC37" s="46"/>
      <c r="JJD37" s="46"/>
      <c r="JJE37" s="46"/>
      <c r="JJF37" s="46"/>
      <c r="JJG37" s="46"/>
      <c r="JJH37" s="46"/>
      <c r="JJI37" s="46"/>
      <c r="JJJ37" s="46"/>
      <c r="JJK37" s="46"/>
      <c r="JJL37" s="46"/>
      <c r="JJM37" s="46"/>
      <c r="JJN37" s="46"/>
      <c r="JJO37" s="46"/>
      <c r="JJP37" s="46"/>
      <c r="JJQ37" s="46"/>
      <c r="JJR37" s="46"/>
      <c r="JJS37" s="46"/>
      <c r="JJT37" s="46"/>
      <c r="JJU37" s="46"/>
      <c r="JJV37" s="46"/>
      <c r="JJW37" s="46"/>
      <c r="JJX37" s="46"/>
      <c r="JJY37" s="46"/>
      <c r="JJZ37" s="46"/>
      <c r="JKA37" s="46"/>
      <c r="JKB37" s="46"/>
      <c r="JKC37" s="46"/>
      <c r="JKD37" s="46"/>
      <c r="JKE37" s="46"/>
      <c r="JKF37" s="46"/>
      <c r="JKG37" s="46"/>
      <c r="JKH37" s="46"/>
      <c r="JKI37" s="46"/>
      <c r="JKJ37" s="46"/>
      <c r="JKK37" s="46"/>
      <c r="JKL37" s="46"/>
      <c r="JKM37" s="46"/>
      <c r="JKN37" s="46"/>
      <c r="JKO37" s="46"/>
      <c r="JKP37" s="46"/>
      <c r="JKQ37" s="46"/>
      <c r="JKR37" s="46"/>
      <c r="JKS37" s="46"/>
      <c r="JKT37" s="46"/>
      <c r="JKU37" s="46"/>
      <c r="JKV37" s="46"/>
      <c r="JKW37" s="46"/>
      <c r="JKX37" s="46"/>
      <c r="JKY37" s="46"/>
      <c r="JKZ37" s="46"/>
      <c r="JLA37" s="46"/>
      <c r="JLB37" s="46"/>
      <c r="JLC37" s="46"/>
      <c r="JLD37" s="46"/>
      <c r="JLE37" s="46"/>
      <c r="JLF37" s="46"/>
      <c r="JLG37" s="46"/>
      <c r="JLH37" s="46"/>
      <c r="JLI37" s="46"/>
      <c r="JLJ37" s="46"/>
      <c r="JLK37" s="46"/>
      <c r="JLL37" s="46"/>
      <c r="JLM37" s="46"/>
      <c r="JLN37" s="46"/>
      <c r="JLO37" s="46"/>
      <c r="JLP37" s="46"/>
      <c r="JLQ37" s="46"/>
      <c r="JLR37" s="46"/>
      <c r="JLS37" s="46"/>
      <c r="JLT37" s="46"/>
      <c r="JLU37" s="46"/>
      <c r="JLV37" s="46"/>
      <c r="JLW37" s="46"/>
      <c r="JLX37" s="46"/>
      <c r="JLY37" s="46"/>
      <c r="JLZ37" s="46"/>
      <c r="JMA37" s="46"/>
      <c r="JMB37" s="46"/>
      <c r="JMC37" s="46"/>
      <c r="JMD37" s="46"/>
      <c r="JME37" s="46"/>
      <c r="JMF37" s="46"/>
      <c r="JMG37" s="46"/>
      <c r="JMH37" s="46"/>
      <c r="JMI37" s="46"/>
      <c r="JMJ37" s="46"/>
      <c r="JMK37" s="46"/>
      <c r="JML37" s="46"/>
      <c r="JMM37" s="46"/>
      <c r="JMN37" s="46"/>
      <c r="JMO37" s="46"/>
      <c r="JMP37" s="46"/>
      <c r="JMQ37" s="46"/>
      <c r="JMR37" s="46"/>
      <c r="JMS37" s="46"/>
      <c r="JMT37" s="46"/>
      <c r="JMU37" s="46"/>
      <c r="JMV37" s="46"/>
      <c r="JMW37" s="46"/>
      <c r="JMX37" s="46"/>
      <c r="JMY37" s="46"/>
      <c r="JMZ37" s="46"/>
      <c r="JNA37" s="46"/>
      <c r="JNB37" s="46"/>
      <c r="JNC37" s="46"/>
      <c r="JND37" s="46"/>
      <c r="JNE37" s="46"/>
      <c r="JNF37" s="46"/>
      <c r="JNG37" s="46"/>
      <c r="JNH37" s="46"/>
      <c r="JNI37" s="46"/>
      <c r="JNJ37" s="46"/>
      <c r="JNK37" s="46"/>
      <c r="JNL37" s="46"/>
      <c r="JNM37" s="46"/>
      <c r="JNN37" s="46"/>
      <c r="JNO37" s="46"/>
      <c r="JNP37" s="46"/>
      <c r="JNQ37" s="46"/>
      <c r="JNR37" s="46"/>
      <c r="JNS37" s="46"/>
      <c r="JNT37" s="46"/>
      <c r="JNU37" s="46"/>
      <c r="JNV37" s="46"/>
      <c r="JNW37" s="46"/>
      <c r="JNX37" s="46"/>
      <c r="JNY37" s="46"/>
      <c r="JNZ37" s="46"/>
      <c r="JOA37" s="46"/>
      <c r="JOB37" s="46"/>
      <c r="JOC37" s="46"/>
      <c r="JOD37" s="46"/>
      <c r="JOE37" s="46"/>
      <c r="JOF37" s="46"/>
      <c r="JOG37" s="46"/>
      <c r="JOH37" s="46"/>
      <c r="JOI37" s="46"/>
      <c r="JOJ37" s="46"/>
      <c r="JOK37" s="46"/>
      <c r="JOL37" s="46"/>
      <c r="JOM37" s="46"/>
      <c r="JON37" s="46"/>
      <c r="JOO37" s="46"/>
      <c r="JOP37" s="46"/>
      <c r="JOQ37" s="46"/>
      <c r="JOR37" s="46"/>
      <c r="JOS37" s="46"/>
      <c r="JOT37" s="46"/>
      <c r="JOU37" s="46"/>
      <c r="JOV37" s="46"/>
      <c r="JOW37" s="46"/>
      <c r="JOX37" s="46"/>
      <c r="JOY37" s="46"/>
      <c r="JOZ37" s="46"/>
      <c r="JPA37" s="46"/>
      <c r="JPB37" s="46"/>
      <c r="JPC37" s="46"/>
      <c r="JPD37" s="46"/>
      <c r="JPE37" s="46"/>
      <c r="JPF37" s="46"/>
      <c r="JPG37" s="46"/>
      <c r="JPH37" s="46"/>
      <c r="JPI37" s="46"/>
      <c r="JPJ37" s="46"/>
      <c r="JPK37" s="46"/>
      <c r="JPL37" s="46"/>
      <c r="JPM37" s="46"/>
      <c r="JPN37" s="46"/>
      <c r="JPO37" s="46"/>
      <c r="JPP37" s="46"/>
      <c r="JPQ37" s="46"/>
      <c r="JPR37" s="46"/>
      <c r="JPS37" s="46"/>
      <c r="JPT37" s="46"/>
      <c r="JPU37" s="46"/>
      <c r="JPV37" s="46"/>
      <c r="JPW37" s="46"/>
      <c r="JPX37" s="46"/>
      <c r="JPY37" s="46"/>
      <c r="JPZ37" s="46"/>
      <c r="JQA37" s="46"/>
      <c r="JQB37" s="46"/>
      <c r="JQC37" s="46"/>
      <c r="JQD37" s="46"/>
      <c r="JQE37" s="46"/>
      <c r="JQF37" s="46"/>
      <c r="JQG37" s="46"/>
      <c r="JQH37" s="46"/>
      <c r="JQI37" s="46"/>
      <c r="JQJ37" s="46"/>
      <c r="JQK37" s="46"/>
      <c r="JQL37" s="46"/>
      <c r="JQM37" s="46"/>
      <c r="JQN37" s="46"/>
      <c r="JQO37" s="46"/>
      <c r="JQP37" s="46"/>
      <c r="JQQ37" s="46"/>
      <c r="JQR37" s="46"/>
      <c r="JQS37" s="46"/>
      <c r="JQT37" s="46"/>
      <c r="JQU37" s="46"/>
      <c r="JQV37" s="46"/>
      <c r="JQW37" s="46"/>
      <c r="JQX37" s="46"/>
      <c r="JQY37" s="46"/>
      <c r="JQZ37" s="46"/>
      <c r="JRA37" s="46"/>
      <c r="JRB37" s="46"/>
      <c r="JRC37" s="46"/>
      <c r="JRD37" s="46"/>
      <c r="JRE37" s="46"/>
      <c r="JRF37" s="46"/>
      <c r="JRG37" s="46"/>
      <c r="JRH37" s="46"/>
      <c r="JRI37" s="46"/>
      <c r="JRJ37" s="46"/>
      <c r="JRK37" s="46"/>
      <c r="JRL37" s="46"/>
      <c r="JRM37" s="46"/>
      <c r="JRN37" s="46"/>
      <c r="JRO37" s="46"/>
      <c r="JRP37" s="46"/>
      <c r="JRQ37" s="46"/>
      <c r="JRR37" s="46"/>
      <c r="JRS37" s="46"/>
      <c r="JRT37" s="46"/>
      <c r="JRU37" s="46"/>
      <c r="JRV37" s="46"/>
      <c r="JRW37" s="46"/>
      <c r="JRX37" s="46"/>
      <c r="JRY37" s="46"/>
      <c r="JRZ37" s="46"/>
      <c r="JSA37" s="46"/>
      <c r="JSB37" s="46"/>
      <c r="JSC37" s="46"/>
      <c r="JSD37" s="46"/>
      <c r="JSE37" s="46"/>
      <c r="JSF37" s="46"/>
      <c r="JSG37" s="46"/>
      <c r="JSH37" s="46"/>
      <c r="JSI37" s="46"/>
      <c r="JSJ37" s="46"/>
      <c r="JSK37" s="46"/>
      <c r="JSL37" s="46"/>
      <c r="JSM37" s="46"/>
      <c r="JSN37" s="46"/>
      <c r="JSO37" s="46"/>
      <c r="JSP37" s="46"/>
      <c r="JSQ37" s="46"/>
      <c r="JSR37" s="46"/>
      <c r="JSS37" s="46"/>
      <c r="JST37" s="46"/>
      <c r="JSU37" s="46"/>
      <c r="JSV37" s="46"/>
      <c r="JSW37" s="46"/>
      <c r="JSX37" s="46"/>
      <c r="JSY37" s="46"/>
      <c r="JSZ37" s="46"/>
      <c r="JTA37" s="46"/>
      <c r="JTB37" s="46"/>
      <c r="JTC37" s="46"/>
      <c r="JTD37" s="46"/>
      <c r="JTE37" s="46"/>
      <c r="JTF37" s="46"/>
      <c r="JTG37" s="46"/>
      <c r="JTH37" s="46"/>
      <c r="JTI37" s="46"/>
      <c r="JTJ37" s="46"/>
      <c r="JTK37" s="46"/>
      <c r="JTL37" s="46"/>
      <c r="JTM37" s="46"/>
      <c r="JTN37" s="46"/>
      <c r="JTO37" s="46"/>
      <c r="JTP37" s="46"/>
      <c r="JTQ37" s="46"/>
      <c r="JTR37" s="46"/>
      <c r="JTS37" s="46"/>
      <c r="JTT37" s="46"/>
      <c r="JTU37" s="46"/>
      <c r="JTV37" s="46"/>
      <c r="JTW37" s="46"/>
      <c r="JTX37" s="46"/>
      <c r="JTY37" s="46"/>
      <c r="JTZ37" s="46"/>
      <c r="JUA37" s="46"/>
      <c r="JUB37" s="46"/>
      <c r="JUC37" s="46"/>
      <c r="JUD37" s="46"/>
      <c r="JUE37" s="46"/>
      <c r="JUF37" s="46"/>
      <c r="JUG37" s="46"/>
      <c r="JUH37" s="46"/>
      <c r="JUI37" s="46"/>
      <c r="JUJ37" s="46"/>
      <c r="JUK37" s="46"/>
      <c r="JUL37" s="46"/>
      <c r="JUM37" s="46"/>
      <c r="JUN37" s="46"/>
      <c r="JUO37" s="46"/>
      <c r="JUP37" s="46"/>
      <c r="JUQ37" s="46"/>
      <c r="JUR37" s="46"/>
      <c r="JUS37" s="46"/>
      <c r="JUT37" s="46"/>
      <c r="JUU37" s="46"/>
      <c r="JUV37" s="46"/>
      <c r="JUW37" s="46"/>
      <c r="JUX37" s="46"/>
      <c r="JUY37" s="46"/>
      <c r="JUZ37" s="46"/>
      <c r="JVA37" s="46"/>
      <c r="JVB37" s="46"/>
      <c r="JVC37" s="46"/>
      <c r="JVD37" s="46"/>
      <c r="JVE37" s="46"/>
      <c r="JVF37" s="46"/>
      <c r="JVG37" s="46"/>
      <c r="JVH37" s="46"/>
      <c r="JVI37" s="46"/>
      <c r="JVJ37" s="46"/>
      <c r="JVK37" s="46"/>
      <c r="JVL37" s="46"/>
      <c r="JVM37" s="46"/>
      <c r="JVN37" s="46"/>
      <c r="JVO37" s="46"/>
      <c r="JVP37" s="46"/>
      <c r="JVQ37" s="46"/>
      <c r="JVR37" s="46"/>
      <c r="JVS37" s="46"/>
      <c r="JVT37" s="46"/>
      <c r="JVU37" s="46"/>
      <c r="JVV37" s="46"/>
      <c r="JVW37" s="46"/>
      <c r="JVX37" s="46"/>
      <c r="JVY37" s="46"/>
      <c r="JVZ37" s="46"/>
      <c r="JWA37" s="46"/>
      <c r="JWB37" s="46"/>
      <c r="JWC37" s="46"/>
      <c r="JWD37" s="46"/>
      <c r="JWE37" s="46"/>
      <c r="JWF37" s="46"/>
      <c r="JWG37" s="46"/>
      <c r="JWH37" s="46"/>
      <c r="JWI37" s="46"/>
      <c r="JWJ37" s="46"/>
      <c r="JWK37" s="46"/>
      <c r="JWL37" s="46"/>
      <c r="JWM37" s="46"/>
      <c r="JWN37" s="46"/>
      <c r="JWO37" s="46"/>
      <c r="JWP37" s="46"/>
      <c r="JWQ37" s="46"/>
      <c r="JWR37" s="46"/>
      <c r="JWS37" s="46"/>
      <c r="JWT37" s="46"/>
      <c r="JWU37" s="46"/>
      <c r="JWV37" s="46"/>
      <c r="JWW37" s="46"/>
      <c r="JWX37" s="46"/>
      <c r="JWY37" s="46"/>
      <c r="JWZ37" s="46"/>
      <c r="JXA37" s="46"/>
      <c r="JXB37" s="46"/>
      <c r="JXC37" s="46"/>
      <c r="JXD37" s="46"/>
      <c r="JXE37" s="46"/>
      <c r="JXF37" s="46"/>
      <c r="JXG37" s="46"/>
      <c r="JXH37" s="46"/>
      <c r="JXI37" s="46"/>
      <c r="JXJ37" s="46"/>
      <c r="JXK37" s="46"/>
      <c r="JXL37" s="46"/>
      <c r="JXM37" s="46"/>
      <c r="JXN37" s="46"/>
      <c r="JXO37" s="46"/>
      <c r="JXP37" s="46"/>
      <c r="JXQ37" s="46"/>
      <c r="JXR37" s="46"/>
      <c r="JXS37" s="46"/>
      <c r="JXT37" s="46"/>
      <c r="JXU37" s="46"/>
      <c r="JXV37" s="46"/>
      <c r="JXW37" s="46"/>
      <c r="JXX37" s="46"/>
      <c r="JXY37" s="46"/>
      <c r="JXZ37" s="46"/>
      <c r="JYA37" s="46"/>
      <c r="JYB37" s="46"/>
      <c r="JYC37" s="46"/>
      <c r="JYD37" s="46"/>
      <c r="JYE37" s="46"/>
      <c r="JYF37" s="46"/>
      <c r="JYG37" s="46"/>
      <c r="JYH37" s="46"/>
      <c r="JYI37" s="46"/>
      <c r="JYJ37" s="46"/>
      <c r="JYK37" s="46"/>
      <c r="JYL37" s="46"/>
      <c r="JYM37" s="46"/>
      <c r="JYN37" s="46"/>
      <c r="JYO37" s="46"/>
      <c r="JYP37" s="46"/>
      <c r="JYQ37" s="46"/>
      <c r="JYR37" s="46"/>
      <c r="JYS37" s="46"/>
      <c r="JYT37" s="46"/>
      <c r="JYU37" s="46"/>
      <c r="JYV37" s="46"/>
      <c r="JYW37" s="46"/>
      <c r="JYX37" s="46"/>
      <c r="JYY37" s="46"/>
      <c r="JYZ37" s="46"/>
      <c r="JZA37" s="46"/>
      <c r="JZB37" s="46"/>
      <c r="JZC37" s="46"/>
      <c r="JZD37" s="46"/>
      <c r="JZE37" s="46"/>
      <c r="JZF37" s="46"/>
      <c r="JZG37" s="46"/>
      <c r="JZH37" s="46"/>
      <c r="JZI37" s="46"/>
      <c r="JZJ37" s="46"/>
      <c r="JZK37" s="46"/>
      <c r="JZL37" s="46"/>
      <c r="JZM37" s="46"/>
      <c r="JZN37" s="46"/>
      <c r="JZO37" s="46"/>
      <c r="JZP37" s="46"/>
      <c r="JZQ37" s="46"/>
      <c r="JZR37" s="46"/>
      <c r="JZS37" s="46"/>
      <c r="JZT37" s="46"/>
      <c r="JZU37" s="46"/>
      <c r="JZV37" s="46"/>
      <c r="JZW37" s="46"/>
      <c r="JZX37" s="46"/>
      <c r="JZY37" s="46"/>
      <c r="JZZ37" s="46"/>
      <c r="KAA37" s="46"/>
      <c r="KAB37" s="46"/>
      <c r="KAC37" s="46"/>
      <c r="KAD37" s="46"/>
      <c r="KAE37" s="46"/>
      <c r="KAF37" s="46"/>
      <c r="KAG37" s="46"/>
      <c r="KAH37" s="46"/>
      <c r="KAI37" s="46"/>
      <c r="KAJ37" s="46"/>
      <c r="KAK37" s="46"/>
      <c r="KAL37" s="46"/>
      <c r="KAM37" s="46"/>
      <c r="KAN37" s="46"/>
      <c r="KAO37" s="46"/>
      <c r="KAP37" s="46"/>
      <c r="KAQ37" s="46"/>
      <c r="KAR37" s="46"/>
      <c r="KAS37" s="46"/>
      <c r="KAT37" s="46"/>
      <c r="KAU37" s="46"/>
      <c r="KAV37" s="46"/>
      <c r="KAW37" s="46"/>
      <c r="KAX37" s="46"/>
      <c r="KAY37" s="46"/>
      <c r="KAZ37" s="46"/>
      <c r="KBA37" s="46"/>
      <c r="KBB37" s="46"/>
      <c r="KBC37" s="46"/>
      <c r="KBD37" s="46"/>
      <c r="KBE37" s="46"/>
      <c r="KBF37" s="46"/>
      <c r="KBG37" s="46"/>
      <c r="KBH37" s="46"/>
      <c r="KBI37" s="46"/>
      <c r="KBJ37" s="46"/>
      <c r="KBK37" s="46"/>
      <c r="KBL37" s="46"/>
      <c r="KBM37" s="46"/>
      <c r="KBN37" s="46"/>
      <c r="KBO37" s="46"/>
      <c r="KBP37" s="46"/>
      <c r="KBQ37" s="46"/>
      <c r="KBR37" s="46"/>
      <c r="KBS37" s="46"/>
      <c r="KBT37" s="46"/>
      <c r="KBU37" s="46"/>
      <c r="KBV37" s="46"/>
      <c r="KBW37" s="46"/>
      <c r="KBX37" s="46"/>
      <c r="KBY37" s="46"/>
      <c r="KBZ37" s="46"/>
      <c r="KCA37" s="46"/>
      <c r="KCB37" s="46"/>
      <c r="KCC37" s="46"/>
      <c r="KCD37" s="46"/>
      <c r="KCE37" s="46"/>
      <c r="KCF37" s="46"/>
      <c r="KCG37" s="46"/>
      <c r="KCH37" s="46"/>
      <c r="KCI37" s="46"/>
      <c r="KCJ37" s="46"/>
      <c r="KCK37" s="46"/>
      <c r="KCL37" s="46"/>
      <c r="KCM37" s="46"/>
      <c r="KCN37" s="46"/>
      <c r="KCO37" s="46"/>
      <c r="KCP37" s="46"/>
      <c r="KCQ37" s="46"/>
      <c r="KCR37" s="46"/>
      <c r="KCS37" s="46"/>
      <c r="KCT37" s="46"/>
      <c r="KCU37" s="46"/>
      <c r="KCV37" s="46"/>
      <c r="KCW37" s="46"/>
      <c r="KCX37" s="46"/>
      <c r="KCY37" s="46"/>
      <c r="KCZ37" s="46"/>
      <c r="KDA37" s="46"/>
      <c r="KDB37" s="46"/>
      <c r="KDC37" s="46"/>
      <c r="KDD37" s="46"/>
      <c r="KDE37" s="46"/>
      <c r="KDF37" s="46"/>
      <c r="KDG37" s="46"/>
      <c r="KDH37" s="46"/>
      <c r="KDI37" s="46"/>
      <c r="KDJ37" s="46"/>
      <c r="KDK37" s="46"/>
      <c r="KDL37" s="46"/>
      <c r="KDM37" s="46"/>
      <c r="KDN37" s="46"/>
      <c r="KDO37" s="46"/>
      <c r="KDP37" s="46"/>
      <c r="KDQ37" s="46"/>
      <c r="KDR37" s="46"/>
      <c r="KDS37" s="46"/>
      <c r="KDT37" s="46"/>
      <c r="KDU37" s="46"/>
      <c r="KDV37" s="46"/>
      <c r="KDW37" s="46"/>
      <c r="KDX37" s="46"/>
      <c r="KDY37" s="46"/>
      <c r="KDZ37" s="46"/>
      <c r="KEA37" s="46"/>
      <c r="KEB37" s="46"/>
      <c r="KEC37" s="46"/>
      <c r="KED37" s="46"/>
      <c r="KEE37" s="46"/>
      <c r="KEF37" s="46"/>
      <c r="KEG37" s="46"/>
      <c r="KEH37" s="46"/>
      <c r="KEI37" s="46"/>
      <c r="KEJ37" s="46"/>
      <c r="KEK37" s="46"/>
      <c r="KEL37" s="46"/>
      <c r="KEM37" s="46"/>
      <c r="KEN37" s="46"/>
      <c r="KEO37" s="46"/>
      <c r="KEP37" s="46"/>
      <c r="KEQ37" s="46"/>
      <c r="KER37" s="46"/>
      <c r="KES37" s="46"/>
      <c r="KET37" s="46"/>
      <c r="KEU37" s="46"/>
      <c r="KEV37" s="46"/>
      <c r="KEW37" s="46"/>
      <c r="KEX37" s="46"/>
      <c r="KEY37" s="46"/>
      <c r="KEZ37" s="46"/>
      <c r="KFA37" s="46"/>
      <c r="KFB37" s="46"/>
      <c r="KFC37" s="46"/>
      <c r="KFD37" s="46"/>
      <c r="KFE37" s="46"/>
      <c r="KFF37" s="46"/>
      <c r="KFG37" s="46"/>
      <c r="KFH37" s="46"/>
      <c r="KFI37" s="46"/>
      <c r="KFJ37" s="46"/>
      <c r="KFK37" s="46"/>
      <c r="KFL37" s="46"/>
      <c r="KFM37" s="46"/>
      <c r="KFN37" s="46"/>
      <c r="KFO37" s="46"/>
      <c r="KFP37" s="46"/>
      <c r="KFQ37" s="46"/>
      <c r="KFR37" s="46"/>
      <c r="KFS37" s="46"/>
      <c r="KFT37" s="46"/>
      <c r="KFU37" s="46"/>
      <c r="KFV37" s="46"/>
      <c r="KFW37" s="46"/>
      <c r="KFX37" s="46"/>
      <c r="KFY37" s="46"/>
      <c r="KFZ37" s="46"/>
      <c r="KGA37" s="46"/>
      <c r="KGB37" s="46"/>
      <c r="KGC37" s="46"/>
      <c r="KGD37" s="46"/>
      <c r="KGE37" s="46"/>
      <c r="KGF37" s="46"/>
      <c r="KGG37" s="46"/>
      <c r="KGH37" s="46"/>
      <c r="KGI37" s="46"/>
      <c r="KGJ37" s="46"/>
      <c r="KGK37" s="46"/>
      <c r="KGL37" s="46"/>
      <c r="KGM37" s="46"/>
      <c r="KGN37" s="46"/>
      <c r="KGO37" s="46"/>
      <c r="KGP37" s="46"/>
      <c r="KGQ37" s="46"/>
      <c r="KGR37" s="46"/>
      <c r="KGS37" s="46"/>
      <c r="KGT37" s="46"/>
      <c r="KGU37" s="46"/>
      <c r="KGV37" s="46"/>
      <c r="KGW37" s="46"/>
      <c r="KGX37" s="46"/>
      <c r="KGY37" s="46"/>
      <c r="KGZ37" s="46"/>
      <c r="KHA37" s="46"/>
      <c r="KHB37" s="46"/>
      <c r="KHC37" s="46"/>
      <c r="KHD37" s="46"/>
      <c r="KHE37" s="46"/>
      <c r="KHF37" s="46"/>
      <c r="KHG37" s="46"/>
      <c r="KHH37" s="46"/>
      <c r="KHI37" s="46"/>
      <c r="KHJ37" s="46"/>
      <c r="KHK37" s="46"/>
      <c r="KHL37" s="46"/>
      <c r="KHM37" s="46"/>
      <c r="KHN37" s="46"/>
      <c r="KHO37" s="46"/>
      <c r="KHP37" s="46"/>
      <c r="KHQ37" s="46"/>
      <c r="KHR37" s="46"/>
      <c r="KHS37" s="46"/>
      <c r="KHT37" s="46"/>
      <c r="KHU37" s="46"/>
      <c r="KHV37" s="46"/>
      <c r="KHW37" s="46"/>
      <c r="KHX37" s="46"/>
      <c r="KHY37" s="46"/>
      <c r="KHZ37" s="46"/>
      <c r="KIA37" s="46"/>
      <c r="KIB37" s="46"/>
      <c r="KIC37" s="46"/>
      <c r="KID37" s="46"/>
      <c r="KIE37" s="46"/>
      <c r="KIF37" s="46"/>
      <c r="KIG37" s="46"/>
      <c r="KIH37" s="46"/>
      <c r="KII37" s="46"/>
      <c r="KIJ37" s="46"/>
      <c r="KIK37" s="46"/>
      <c r="KIL37" s="46"/>
      <c r="KIM37" s="46"/>
      <c r="KIN37" s="46"/>
      <c r="KIO37" s="46"/>
      <c r="KIP37" s="46"/>
      <c r="KIQ37" s="46"/>
      <c r="KIR37" s="46"/>
      <c r="KIS37" s="46"/>
      <c r="KIT37" s="46"/>
      <c r="KIU37" s="46"/>
      <c r="KIV37" s="46"/>
      <c r="KIW37" s="46"/>
      <c r="KIX37" s="46"/>
      <c r="KIY37" s="46"/>
      <c r="KIZ37" s="46"/>
      <c r="KJA37" s="46"/>
      <c r="KJB37" s="46"/>
      <c r="KJC37" s="46"/>
      <c r="KJD37" s="46"/>
      <c r="KJE37" s="46"/>
      <c r="KJF37" s="46"/>
      <c r="KJG37" s="46"/>
      <c r="KJH37" s="46"/>
      <c r="KJI37" s="46"/>
      <c r="KJJ37" s="46"/>
      <c r="KJK37" s="46"/>
      <c r="KJL37" s="46"/>
      <c r="KJM37" s="46"/>
      <c r="KJN37" s="46"/>
      <c r="KJO37" s="46"/>
      <c r="KJP37" s="46"/>
      <c r="KJQ37" s="46"/>
      <c r="KJR37" s="46"/>
      <c r="KJS37" s="46"/>
      <c r="KJT37" s="46"/>
      <c r="KJU37" s="46"/>
      <c r="KJV37" s="46"/>
      <c r="KJW37" s="46"/>
      <c r="KJX37" s="46"/>
      <c r="KJY37" s="46"/>
      <c r="KJZ37" s="46"/>
      <c r="KKA37" s="46"/>
      <c r="KKB37" s="46"/>
      <c r="KKC37" s="46"/>
      <c r="KKD37" s="46"/>
      <c r="KKE37" s="46"/>
      <c r="KKF37" s="46"/>
      <c r="KKG37" s="46"/>
      <c r="KKH37" s="46"/>
      <c r="KKI37" s="46"/>
      <c r="KKJ37" s="46"/>
      <c r="KKK37" s="46"/>
      <c r="KKL37" s="46"/>
      <c r="KKM37" s="46"/>
      <c r="KKN37" s="46"/>
      <c r="KKO37" s="46"/>
      <c r="KKP37" s="46"/>
      <c r="KKQ37" s="46"/>
      <c r="KKR37" s="46"/>
      <c r="KKS37" s="46"/>
      <c r="KKT37" s="46"/>
      <c r="KKU37" s="46"/>
      <c r="KKV37" s="46"/>
      <c r="KKW37" s="46"/>
      <c r="KKX37" s="46"/>
      <c r="KKY37" s="46"/>
      <c r="KKZ37" s="46"/>
      <c r="KLA37" s="46"/>
      <c r="KLB37" s="46"/>
      <c r="KLC37" s="46"/>
      <c r="KLD37" s="46"/>
      <c r="KLE37" s="46"/>
      <c r="KLF37" s="46"/>
      <c r="KLG37" s="46"/>
      <c r="KLH37" s="46"/>
      <c r="KLI37" s="46"/>
      <c r="KLJ37" s="46"/>
      <c r="KLK37" s="46"/>
      <c r="KLL37" s="46"/>
      <c r="KLM37" s="46"/>
      <c r="KLN37" s="46"/>
      <c r="KLO37" s="46"/>
      <c r="KLP37" s="46"/>
      <c r="KLQ37" s="46"/>
      <c r="KLR37" s="46"/>
      <c r="KLS37" s="46"/>
      <c r="KLT37" s="46"/>
      <c r="KLU37" s="46"/>
      <c r="KLV37" s="46"/>
      <c r="KLW37" s="46"/>
      <c r="KLX37" s="46"/>
      <c r="KLY37" s="46"/>
      <c r="KLZ37" s="46"/>
      <c r="KMA37" s="46"/>
      <c r="KMB37" s="46"/>
      <c r="KMC37" s="46"/>
      <c r="KMD37" s="46"/>
      <c r="KME37" s="46"/>
      <c r="KMF37" s="46"/>
      <c r="KMG37" s="46"/>
      <c r="KMH37" s="46"/>
      <c r="KMI37" s="46"/>
      <c r="KMJ37" s="46"/>
      <c r="KMK37" s="46"/>
      <c r="KML37" s="46"/>
      <c r="KMM37" s="46"/>
      <c r="KMN37" s="46"/>
      <c r="KMO37" s="46"/>
      <c r="KMP37" s="46"/>
      <c r="KMQ37" s="46"/>
      <c r="KMR37" s="46"/>
      <c r="KMS37" s="46"/>
      <c r="KMT37" s="46"/>
      <c r="KMU37" s="46"/>
      <c r="KMV37" s="46"/>
      <c r="KMW37" s="46"/>
      <c r="KMX37" s="46"/>
      <c r="KMY37" s="46"/>
      <c r="KMZ37" s="46"/>
      <c r="KNA37" s="46"/>
      <c r="KNB37" s="46"/>
      <c r="KNC37" s="46"/>
      <c r="KND37" s="46"/>
      <c r="KNE37" s="46"/>
      <c r="KNF37" s="46"/>
      <c r="KNG37" s="46"/>
      <c r="KNH37" s="46"/>
      <c r="KNI37" s="46"/>
      <c r="KNJ37" s="46"/>
      <c r="KNK37" s="46"/>
      <c r="KNL37" s="46"/>
      <c r="KNM37" s="46"/>
      <c r="KNN37" s="46"/>
      <c r="KNO37" s="46"/>
      <c r="KNP37" s="46"/>
      <c r="KNQ37" s="46"/>
      <c r="KNR37" s="46"/>
      <c r="KNS37" s="46"/>
      <c r="KNT37" s="46"/>
      <c r="KNU37" s="46"/>
      <c r="KNV37" s="46"/>
      <c r="KNW37" s="46"/>
      <c r="KNX37" s="46"/>
      <c r="KNY37" s="46"/>
      <c r="KNZ37" s="46"/>
      <c r="KOA37" s="46"/>
      <c r="KOB37" s="46"/>
      <c r="KOC37" s="46"/>
      <c r="KOD37" s="46"/>
      <c r="KOE37" s="46"/>
      <c r="KOF37" s="46"/>
      <c r="KOG37" s="46"/>
      <c r="KOH37" s="46"/>
      <c r="KOI37" s="46"/>
      <c r="KOJ37" s="46"/>
      <c r="KOK37" s="46"/>
      <c r="KOL37" s="46"/>
      <c r="KOM37" s="46"/>
      <c r="KON37" s="46"/>
      <c r="KOO37" s="46"/>
      <c r="KOP37" s="46"/>
      <c r="KOQ37" s="46"/>
      <c r="KOR37" s="46"/>
      <c r="KOS37" s="46"/>
      <c r="KOT37" s="46"/>
      <c r="KOU37" s="46"/>
      <c r="KOV37" s="46"/>
      <c r="KOW37" s="46"/>
      <c r="KOX37" s="46"/>
      <c r="KOY37" s="46"/>
      <c r="KOZ37" s="46"/>
      <c r="KPA37" s="46"/>
      <c r="KPB37" s="46"/>
      <c r="KPC37" s="46"/>
      <c r="KPD37" s="46"/>
      <c r="KPE37" s="46"/>
      <c r="KPF37" s="46"/>
      <c r="KPG37" s="46"/>
      <c r="KPH37" s="46"/>
      <c r="KPI37" s="46"/>
      <c r="KPJ37" s="46"/>
      <c r="KPK37" s="46"/>
      <c r="KPL37" s="46"/>
      <c r="KPM37" s="46"/>
      <c r="KPN37" s="46"/>
      <c r="KPO37" s="46"/>
      <c r="KPP37" s="46"/>
      <c r="KPQ37" s="46"/>
      <c r="KPR37" s="46"/>
      <c r="KPS37" s="46"/>
      <c r="KPT37" s="46"/>
      <c r="KPU37" s="46"/>
      <c r="KPV37" s="46"/>
      <c r="KPW37" s="46"/>
      <c r="KPX37" s="46"/>
      <c r="KPY37" s="46"/>
      <c r="KPZ37" s="46"/>
      <c r="KQA37" s="46"/>
      <c r="KQB37" s="46"/>
      <c r="KQC37" s="46"/>
      <c r="KQD37" s="46"/>
      <c r="KQE37" s="46"/>
      <c r="KQF37" s="46"/>
      <c r="KQG37" s="46"/>
      <c r="KQH37" s="46"/>
      <c r="KQI37" s="46"/>
      <c r="KQJ37" s="46"/>
      <c r="KQK37" s="46"/>
      <c r="KQL37" s="46"/>
      <c r="KQM37" s="46"/>
      <c r="KQN37" s="46"/>
      <c r="KQO37" s="46"/>
      <c r="KQP37" s="46"/>
      <c r="KQQ37" s="46"/>
      <c r="KQR37" s="46"/>
      <c r="KQS37" s="46"/>
      <c r="KQT37" s="46"/>
      <c r="KQU37" s="46"/>
      <c r="KQV37" s="46"/>
      <c r="KQW37" s="46"/>
      <c r="KQX37" s="46"/>
      <c r="KQY37" s="46"/>
      <c r="KQZ37" s="46"/>
      <c r="KRA37" s="46"/>
      <c r="KRB37" s="46"/>
      <c r="KRC37" s="46"/>
      <c r="KRD37" s="46"/>
      <c r="KRE37" s="46"/>
      <c r="KRF37" s="46"/>
      <c r="KRG37" s="46"/>
      <c r="KRH37" s="46"/>
      <c r="KRI37" s="46"/>
      <c r="KRJ37" s="46"/>
      <c r="KRK37" s="46"/>
      <c r="KRL37" s="46"/>
      <c r="KRM37" s="46"/>
      <c r="KRN37" s="46"/>
      <c r="KRO37" s="46"/>
      <c r="KRP37" s="46"/>
      <c r="KRQ37" s="46"/>
      <c r="KRR37" s="46"/>
      <c r="KRS37" s="46"/>
      <c r="KRT37" s="46"/>
      <c r="KRU37" s="46"/>
      <c r="KRV37" s="46"/>
      <c r="KRW37" s="46"/>
      <c r="KRX37" s="46"/>
      <c r="KRY37" s="46"/>
      <c r="KRZ37" s="46"/>
      <c r="KSA37" s="46"/>
      <c r="KSB37" s="46"/>
      <c r="KSC37" s="46"/>
      <c r="KSD37" s="46"/>
      <c r="KSE37" s="46"/>
      <c r="KSF37" s="46"/>
      <c r="KSG37" s="46"/>
      <c r="KSH37" s="46"/>
      <c r="KSI37" s="46"/>
      <c r="KSJ37" s="46"/>
      <c r="KSK37" s="46"/>
      <c r="KSL37" s="46"/>
      <c r="KSM37" s="46"/>
      <c r="KSN37" s="46"/>
      <c r="KSO37" s="46"/>
      <c r="KSP37" s="46"/>
      <c r="KSQ37" s="46"/>
      <c r="KSR37" s="46"/>
      <c r="KSS37" s="46"/>
      <c r="KST37" s="46"/>
      <c r="KSU37" s="46"/>
      <c r="KSV37" s="46"/>
      <c r="KSW37" s="46"/>
      <c r="KSX37" s="46"/>
      <c r="KSY37" s="46"/>
      <c r="KSZ37" s="46"/>
      <c r="KTA37" s="46"/>
      <c r="KTB37" s="46"/>
      <c r="KTC37" s="46"/>
      <c r="KTD37" s="46"/>
      <c r="KTE37" s="46"/>
      <c r="KTF37" s="46"/>
      <c r="KTG37" s="46"/>
      <c r="KTH37" s="46"/>
      <c r="KTI37" s="46"/>
      <c r="KTJ37" s="46"/>
      <c r="KTK37" s="46"/>
      <c r="KTL37" s="46"/>
      <c r="KTM37" s="46"/>
      <c r="KTN37" s="46"/>
      <c r="KTO37" s="46"/>
      <c r="KTP37" s="46"/>
      <c r="KTQ37" s="46"/>
      <c r="KTR37" s="46"/>
      <c r="KTS37" s="46"/>
      <c r="KTT37" s="46"/>
      <c r="KTU37" s="46"/>
      <c r="KTV37" s="46"/>
      <c r="KTW37" s="46"/>
      <c r="KTX37" s="46"/>
      <c r="KTY37" s="46"/>
      <c r="KTZ37" s="46"/>
      <c r="KUA37" s="46"/>
      <c r="KUB37" s="46"/>
      <c r="KUC37" s="46"/>
      <c r="KUD37" s="46"/>
      <c r="KUE37" s="46"/>
      <c r="KUF37" s="46"/>
      <c r="KUG37" s="46"/>
      <c r="KUH37" s="46"/>
      <c r="KUI37" s="46"/>
      <c r="KUJ37" s="46"/>
      <c r="KUK37" s="46"/>
      <c r="KUL37" s="46"/>
      <c r="KUM37" s="46"/>
      <c r="KUN37" s="46"/>
      <c r="KUO37" s="46"/>
      <c r="KUP37" s="46"/>
      <c r="KUQ37" s="46"/>
      <c r="KUR37" s="46"/>
      <c r="KUS37" s="46"/>
      <c r="KUT37" s="46"/>
      <c r="KUU37" s="46"/>
      <c r="KUV37" s="46"/>
      <c r="KUW37" s="46"/>
      <c r="KUX37" s="46"/>
      <c r="KUY37" s="46"/>
      <c r="KUZ37" s="46"/>
      <c r="KVA37" s="46"/>
      <c r="KVB37" s="46"/>
      <c r="KVC37" s="46"/>
      <c r="KVD37" s="46"/>
      <c r="KVE37" s="46"/>
      <c r="KVF37" s="46"/>
      <c r="KVG37" s="46"/>
      <c r="KVH37" s="46"/>
      <c r="KVI37" s="46"/>
      <c r="KVJ37" s="46"/>
      <c r="KVK37" s="46"/>
      <c r="KVL37" s="46"/>
      <c r="KVM37" s="46"/>
      <c r="KVN37" s="46"/>
      <c r="KVO37" s="46"/>
      <c r="KVP37" s="46"/>
      <c r="KVQ37" s="46"/>
      <c r="KVR37" s="46"/>
      <c r="KVS37" s="46"/>
      <c r="KVT37" s="46"/>
      <c r="KVU37" s="46"/>
      <c r="KVV37" s="46"/>
      <c r="KVW37" s="46"/>
      <c r="KVX37" s="46"/>
      <c r="KVY37" s="46"/>
      <c r="KVZ37" s="46"/>
      <c r="KWA37" s="46"/>
      <c r="KWB37" s="46"/>
      <c r="KWC37" s="46"/>
      <c r="KWD37" s="46"/>
      <c r="KWE37" s="46"/>
      <c r="KWF37" s="46"/>
      <c r="KWG37" s="46"/>
      <c r="KWH37" s="46"/>
      <c r="KWI37" s="46"/>
      <c r="KWJ37" s="46"/>
      <c r="KWK37" s="46"/>
      <c r="KWL37" s="46"/>
      <c r="KWM37" s="46"/>
      <c r="KWN37" s="46"/>
      <c r="KWO37" s="46"/>
      <c r="KWP37" s="46"/>
      <c r="KWQ37" s="46"/>
      <c r="KWR37" s="46"/>
      <c r="KWS37" s="46"/>
      <c r="KWT37" s="46"/>
      <c r="KWU37" s="46"/>
      <c r="KWV37" s="46"/>
      <c r="KWW37" s="46"/>
      <c r="KWX37" s="46"/>
      <c r="KWY37" s="46"/>
      <c r="KWZ37" s="46"/>
      <c r="KXA37" s="46"/>
      <c r="KXB37" s="46"/>
      <c r="KXC37" s="46"/>
      <c r="KXD37" s="46"/>
      <c r="KXE37" s="46"/>
      <c r="KXF37" s="46"/>
      <c r="KXG37" s="46"/>
      <c r="KXH37" s="46"/>
      <c r="KXI37" s="46"/>
      <c r="KXJ37" s="46"/>
      <c r="KXK37" s="46"/>
      <c r="KXL37" s="46"/>
      <c r="KXM37" s="46"/>
      <c r="KXN37" s="46"/>
      <c r="KXO37" s="46"/>
      <c r="KXP37" s="46"/>
      <c r="KXQ37" s="46"/>
      <c r="KXR37" s="46"/>
      <c r="KXS37" s="46"/>
      <c r="KXT37" s="46"/>
      <c r="KXU37" s="46"/>
      <c r="KXV37" s="46"/>
      <c r="KXW37" s="46"/>
      <c r="KXX37" s="46"/>
      <c r="KXY37" s="46"/>
      <c r="KXZ37" s="46"/>
      <c r="KYA37" s="46"/>
      <c r="KYB37" s="46"/>
      <c r="KYC37" s="46"/>
      <c r="KYD37" s="46"/>
      <c r="KYE37" s="46"/>
      <c r="KYF37" s="46"/>
      <c r="KYG37" s="46"/>
      <c r="KYH37" s="46"/>
      <c r="KYI37" s="46"/>
      <c r="KYJ37" s="46"/>
      <c r="KYK37" s="46"/>
      <c r="KYL37" s="46"/>
      <c r="KYM37" s="46"/>
      <c r="KYN37" s="46"/>
      <c r="KYO37" s="46"/>
      <c r="KYP37" s="46"/>
      <c r="KYQ37" s="46"/>
      <c r="KYR37" s="46"/>
      <c r="KYS37" s="46"/>
      <c r="KYT37" s="46"/>
      <c r="KYU37" s="46"/>
      <c r="KYV37" s="46"/>
      <c r="KYW37" s="46"/>
      <c r="KYX37" s="46"/>
      <c r="KYY37" s="46"/>
      <c r="KYZ37" s="46"/>
      <c r="KZA37" s="46"/>
      <c r="KZB37" s="46"/>
      <c r="KZC37" s="46"/>
      <c r="KZD37" s="46"/>
      <c r="KZE37" s="46"/>
      <c r="KZF37" s="46"/>
      <c r="KZG37" s="46"/>
      <c r="KZH37" s="46"/>
      <c r="KZI37" s="46"/>
      <c r="KZJ37" s="46"/>
      <c r="KZK37" s="46"/>
      <c r="KZL37" s="46"/>
      <c r="KZM37" s="46"/>
      <c r="KZN37" s="46"/>
      <c r="KZO37" s="46"/>
      <c r="KZP37" s="46"/>
      <c r="KZQ37" s="46"/>
      <c r="KZR37" s="46"/>
      <c r="KZS37" s="46"/>
      <c r="KZT37" s="46"/>
      <c r="KZU37" s="46"/>
      <c r="KZV37" s="46"/>
      <c r="KZW37" s="46"/>
      <c r="KZX37" s="46"/>
      <c r="KZY37" s="46"/>
      <c r="KZZ37" s="46"/>
      <c r="LAA37" s="46"/>
      <c r="LAB37" s="46"/>
      <c r="LAC37" s="46"/>
      <c r="LAD37" s="46"/>
      <c r="LAE37" s="46"/>
      <c r="LAF37" s="46"/>
      <c r="LAG37" s="46"/>
      <c r="LAH37" s="46"/>
      <c r="LAI37" s="46"/>
      <c r="LAJ37" s="46"/>
      <c r="LAK37" s="46"/>
      <c r="LAL37" s="46"/>
      <c r="LAM37" s="46"/>
      <c r="LAN37" s="46"/>
      <c r="LAO37" s="46"/>
      <c r="LAP37" s="46"/>
      <c r="LAQ37" s="46"/>
      <c r="LAR37" s="46"/>
      <c r="LAS37" s="46"/>
      <c r="LAT37" s="46"/>
      <c r="LAU37" s="46"/>
      <c r="LAV37" s="46"/>
      <c r="LAW37" s="46"/>
      <c r="LAX37" s="46"/>
      <c r="LAY37" s="46"/>
      <c r="LAZ37" s="46"/>
      <c r="LBA37" s="46"/>
      <c r="LBB37" s="46"/>
      <c r="LBC37" s="46"/>
      <c r="LBD37" s="46"/>
      <c r="LBE37" s="46"/>
      <c r="LBF37" s="46"/>
      <c r="LBG37" s="46"/>
      <c r="LBH37" s="46"/>
      <c r="LBI37" s="46"/>
      <c r="LBJ37" s="46"/>
      <c r="LBK37" s="46"/>
      <c r="LBL37" s="46"/>
      <c r="LBM37" s="46"/>
      <c r="LBN37" s="46"/>
      <c r="LBO37" s="46"/>
      <c r="LBP37" s="46"/>
      <c r="LBQ37" s="46"/>
      <c r="LBR37" s="46"/>
      <c r="LBS37" s="46"/>
      <c r="LBT37" s="46"/>
      <c r="LBU37" s="46"/>
      <c r="LBV37" s="46"/>
      <c r="LBW37" s="46"/>
      <c r="LBX37" s="46"/>
      <c r="LBY37" s="46"/>
      <c r="LBZ37" s="46"/>
      <c r="LCA37" s="46"/>
      <c r="LCB37" s="46"/>
      <c r="LCC37" s="46"/>
      <c r="LCD37" s="46"/>
      <c r="LCE37" s="46"/>
      <c r="LCF37" s="46"/>
      <c r="LCG37" s="46"/>
      <c r="LCH37" s="46"/>
      <c r="LCI37" s="46"/>
      <c r="LCJ37" s="46"/>
      <c r="LCK37" s="46"/>
      <c r="LCL37" s="46"/>
      <c r="LCM37" s="46"/>
      <c r="LCN37" s="46"/>
      <c r="LCO37" s="46"/>
      <c r="LCP37" s="46"/>
      <c r="LCQ37" s="46"/>
      <c r="LCR37" s="46"/>
      <c r="LCS37" s="46"/>
      <c r="LCT37" s="46"/>
      <c r="LCU37" s="46"/>
      <c r="LCV37" s="46"/>
      <c r="LCW37" s="46"/>
      <c r="LCX37" s="46"/>
      <c r="LCY37" s="46"/>
      <c r="LCZ37" s="46"/>
      <c r="LDA37" s="46"/>
      <c r="LDB37" s="46"/>
      <c r="LDC37" s="46"/>
      <c r="LDD37" s="46"/>
      <c r="LDE37" s="46"/>
      <c r="LDF37" s="46"/>
      <c r="LDG37" s="46"/>
      <c r="LDH37" s="46"/>
      <c r="LDI37" s="46"/>
      <c r="LDJ37" s="46"/>
      <c r="LDK37" s="46"/>
      <c r="LDL37" s="46"/>
      <c r="LDM37" s="46"/>
      <c r="LDN37" s="46"/>
      <c r="LDO37" s="46"/>
      <c r="LDP37" s="46"/>
      <c r="LDQ37" s="46"/>
      <c r="LDR37" s="46"/>
      <c r="LDS37" s="46"/>
      <c r="LDT37" s="46"/>
      <c r="LDU37" s="46"/>
      <c r="LDV37" s="46"/>
      <c r="LDW37" s="46"/>
      <c r="LDX37" s="46"/>
      <c r="LDY37" s="46"/>
      <c r="LDZ37" s="46"/>
      <c r="LEA37" s="46"/>
      <c r="LEB37" s="46"/>
      <c r="LEC37" s="46"/>
      <c r="LED37" s="46"/>
      <c r="LEE37" s="46"/>
      <c r="LEF37" s="46"/>
      <c r="LEG37" s="46"/>
      <c r="LEH37" s="46"/>
      <c r="LEI37" s="46"/>
      <c r="LEJ37" s="46"/>
      <c r="LEK37" s="46"/>
      <c r="LEL37" s="46"/>
      <c r="LEM37" s="46"/>
      <c r="LEN37" s="46"/>
      <c r="LEO37" s="46"/>
      <c r="LEP37" s="46"/>
      <c r="LEQ37" s="46"/>
      <c r="LER37" s="46"/>
      <c r="LES37" s="46"/>
      <c r="LET37" s="46"/>
      <c r="LEU37" s="46"/>
      <c r="LEV37" s="46"/>
      <c r="LEW37" s="46"/>
      <c r="LEX37" s="46"/>
      <c r="LEY37" s="46"/>
      <c r="LEZ37" s="46"/>
      <c r="LFA37" s="46"/>
      <c r="LFB37" s="46"/>
      <c r="LFC37" s="46"/>
      <c r="LFD37" s="46"/>
      <c r="LFE37" s="46"/>
      <c r="LFF37" s="46"/>
      <c r="LFG37" s="46"/>
      <c r="LFH37" s="46"/>
      <c r="LFI37" s="46"/>
      <c r="LFJ37" s="46"/>
      <c r="LFK37" s="46"/>
      <c r="LFL37" s="46"/>
      <c r="LFM37" s="46"/>
      <c r="LFN37" s="46"/>
      <c r="LFO37" s="46"/>
      <c r="LFP37" s="46"/>
      <c r="LFQ37" s="46"/>
      <c r="LFR37" s="46"/>
      <c r="LFS37" s="46"/>
      <c r="LFT37" s="46"/>
      <c r="LFU37" s="46"/>
      <c r="LFV37" s="46"/>
      <c r="LFW37" s="46"/>
      <c r="LFX37" s="46"/>
      <c r="LFY37" s="46"/>
      <c r="LFZ37" s="46"/>
      <c r="LGA37" s="46"/>
      <c r="LGB37" s="46"/>
      <c r="LGC37" s="46"/>
      <c r="LGD37" s="46"/>
      <c r="LGE37" s="46"/>
      <c r="LGF37" s="46"/>
      <c r="LGG37" s="46"/>
      <c r="LGH37" s="46"/>
      <c r="LGI37" s="46"/>
      <c r="LGJ37" s="46"/>
      <c r="LGK37" s="46"/>
      <c r="LGL37" s="46"/>
      <c r="LGM37" s="46"/>
      <c r="LGN37" s="46"/>
      <c r="LGO37" s="46"/>
      <c r="LGP37" s="46"/>
      <c r="LGQ37" s="46"/>
      <c r="LGR37" s="46"/>
      <c r="LGS37" s="46"/>
      <c r="LGT37" s="46"/>
      <c r="LGU37" s="46"/>
      <c r="LGV37" s="46"/>
      <c r="LGW37" s="46"/>
      <c r="LGX37" s="46"/>
      <c r="LGY37" s="46"/>
      <c r="LGZ37" s="46"/>
      <c r="LHA37" s="46"/>
      <c r="LHB37" s="46"/>
      <c r="LHC37" s="46"/>
      <c r="LHD37" s="46"/>
      <c r="LHE37" s="46"/>
      <c r="LHF37" s="46"/>
      <c r="LHG37" s="46"/>
      <c r="LHH37" s="46"/>
      <c r="LHI37" s="46"/>
      <c r="LHJ37" s="46"/>
      <c r="LHK37" s="46"/>
      <c r="LHL37" s="46"/>
      <c r="LHM37" s="46"/>
      <c r="LHN37" s="46"/>
      <c r="LHO37" s="46"/>
      <c r="LHP37" s="46"/>
      <c r="LHQ37" s="46"/>
      <c r="LHR37" s="46"/>
      <c r="LHS37" s="46"/>
      <c r="LHT37" s="46"/>
      <c r="LHU37" s="46"/>
      <c r="LHV37" s="46"/>
      <c r="LHW37" s="46"/>
      <c r="LHX37" s="46"/>
      <c r="LHY37" s="46"/>
      <c r="LHZ37" s="46"/>
      <c r="LIA37" s="46"/>
      <c r="LIB37" s="46"/>
      <c r="LIC37" s="46"/>
      <c r="LID37" s="46"/>
      <c r="LIE37" s="46"/>
      <c r="LIF37" s="46"/>
      <c r="LIG37" s="46"/>
      <c r="LIH37" s="46"/>
      <c r="LII37" s="46"/>
      <c r="LIJ37" s="46"/>
      <c r="LIK37" s="46"/>
      <c r="LIL37" s="46"/>
      <c r="LIM37" s="46"/>
      <c r="LIN37" s="46"/>
      <c r="LIO37" s="46"/>
      <c r="LIP37" s="46"/>
      <c r="LIQ37" s="46"/>
      <c r="LIR37" s="46"/>
      <c r="LIS37" s="46"/>
      <c r="LIT37" s="46"/>
      <c r="LIU37" s="46"/>
      <c r="LIV37" s="46"/>
      <c r="LIW37" s="46"/>
      <c r="LIX37" s="46"/>
      <c r="LIY37" s="46"/>
      <c r="LIZ37" s="46"/>
      <c r="LJA37" s="46"/>
      <c r="LJB37" s="46"/>
      <c r="LJC37" s="46"/>
      <c r="LJD37" s="46"/>
      <c r="LJE37" s="46"/>
      <c r="LJF37" s="46"/>
      <c r="LJG37" s="46"/>
      <c r="LJH37" s="46"/>
      <c r="LJI37" s="46"/>
      <c r="LJJ37" s="46"/>
      <c r="LJK37" s="46"/>
      <c r="LJL37" s="46"/>
      <c r="LJM37" s="46"/>
      <c r="LJN37" s="46"/>
      <c r="LJO37" s="46"/>
      <c r="LJP37" s="46"/>
      <c r="LJQ37" s="46"/>
      <c r="LJR37" s="46"/>
      <c r="LJS37" s="46"/>
      <c r="LJT37" s="46"/>
      <c r="LJU37" s="46"/>
      <c r="LJV37" s="46"/>
      <c r="LJW37" s="46"/>
      <c r="LJX37" s="46"/>
      <c r="LJY37" s="46"/>
      <c r="LJZ37" s="46"/>
      <c r="LKA37" s="46"/>
      <c r="LKB37" s="46"/>
      <c r="LKC37" s="46"/>
      <c r="LKD37" s="46"/>
      <c r="LKE37" s="46"/>
      <c r="LKF37" s="46"/>
      <c r="LKG37" s="46"/>
      <c r="LKH37" s="46"/>
      <c r="LKI37" s="46"/>
      <c r="LKJ37" s="46"/>
      <c r="LKK37" s="46"/>
      <c r="LKL37" s="46"/>
      <c r="LKM37" s="46"/>
      <c r="LKN37" s="46"/>
      <c r="LKO37" s="46"/>
      <c r="LKP37" s="46"/>
      <c r="LKQ37" s="46"/>
      <c r="LKR37" s="46"/>
      <c r="LKS37" s="46"/>
      <c r="LKT37" s="46"/>
      <c r="LKU37" s="46"/>
      <c r="LKV37" s="46"/>
      <c r="LKW37" s="46"/>
      <c r="LKX37" s="46"/>
      <c r="LKY37" s="46"/>
      <c r="LKZ37" s="46"/>
      <c r="LLA37" s="46"/>
      <c r="LLB37" s="46"/>
      <c r="LLC37" s="46"/>
      <c r="LLD37" s="46"/>
      <c r="LLE37" s="46"/>
      <c r="LLF37" s="46"/>
      <c r="LLG37" s="46"/>
      <c r="LLH37" s="46"/>
      <c r="LLI37" s="46"/>
      <c r="LLJ37" s="46"/>
      <c r="LLK37" s="46"/>
      <c r="LLL37" s="46"/>
      <c r="LLM37" s="46"/>
      <c r="LLN37" s="46"/>
      <c r="LLO37" s="46"/>
      <c r="LLP37" s="46"/>
      <c r="LLQ37" s="46"/>
      <c r="LLR37" s="46"/>
      <c r="LLS37" s="46"/>
      <c r="LLT37" s="46"/>
      <c r="LLU37" s="46"/>
      <c r="LLV37" s="46"/>
      <c r="LLW37" s="46"/>
      <c r="LLX37" s="46"/>
      <c r="LLY37" s="46"/>
      <c r="LLZ37" s="46"/>
      <c r="LMA37" s="46"/>
      <c r="LMB37" s="46"/>
      <c r="LMC37" s="46"/>
      <c r="LMD37" s="46"/>
      <c r="LME37" s="46"/>
      <c r="LMF37" s="46"/>
      <c r="LMG37" s="46"/>
      <c r="LMH37" s="46"/>
      <c r="LMI37" s="46"/>
      <c r="LMJ37" s="46"/>
      <c r="LMK37" s="46"/>
      <c r="LML37" s="46"/>
      <c r="LMM37" s="46"/>
      <c r="LMN37" s="46"/>
      <c r="LMO37" s="46"/>
      <c r="LMP37" s="46"/>
      <c r="LMQ37" s="46"/>
      <c r="LMR37" s="46"/>
      <c r="LMS37" s="46"/>
      <c r="LMT37" s="46"/>
      <c r="LMU37" s="46"/>
      <c r="LMV37" s="46"/>
      <c r="LMW37" s="46"/>
      <c r="LMX37" s="46"/>
      <c r="LMY37" s="46"/>
      <c r="LMZ37" s="46"/>
      <c r="LNA37" s="46"/>
      <c r="LNB37" s="46"/>
      <c r="LNC37" s="46"/>
      <c r="LND37" s="46"/>
      <c r="LNE37" s="46"/>
      <c r="LNF37" s="46"/>
      <c r="LNG37" s="46"/>
      <c r="LNH37" s="46"/>
      <c r="LNI37" s="46"/>
      <c r="LNJ37" s="46"/>
      <c r="LNK37" s="46"/>
      <c r="LNL37" s="46"/>
      <c r="LNM37" s="46"/>
      <c r="LNN37" s="46"/>
      <c r="LNO37" s="46"/>
      <c r="LNP37" s="46"/>
      <c r="LNQ37" s="46"/>
      <c r="LNR37" s="46"/>
      <c r="LNS37" s="46"/>
      <c r="LNT37" s="46"/>
      <c r="LNU37" s="46"/>
      <c r="LNV37" s="46"/>
      <c r="LNW37" s="46"/>
      <c r="LNX37" s="46"/>
      <c r="LNY37" s="46"/>
      <c r="LNZ37" s="46"/>
      <c r="LOA37" s="46"/>
      <c r="LOB37" s="46"/>
      <c r="LOC37" s="46"/>
      <c r="LOD37" s="46"/>
      <c r="LOE37" s="46"/>
      <c r="LOF37" s="46"/>
      <c r="LOG37" s="46"/>
      <c r="LOH37" s="46"/>
      <c r="LOI37" s="46"/>
      <c r="LOJ37" s="46"/>
      <c r="LOK37" s="46"/>
      <c r="LOL37" s="46"/>
      <c r="LOM37" s="46"/>
      <c r="LON37" s="46"/>
      <c r="LOO37" s="46"/>
      <c r="LOP37" s="46"/>
      <c r="LOQ37" s="46"/>
      <c r="LOR37" s="46"/>
      <c r="LOS37" s="46"/>
      <c r="LOT37" s="46"/>
      <c r="LOU37" s="46"/>
      <c r="LOV37" s="46"/>
      <c r="LOW37" s="46"/>
      <c r="LOX37" s="46"/>
      <c r="LOY37" s="46"/>
      <c r="LOZ37" s="46"/>
      <c r="LPA37" s="46"/>
      <c r="LPB37" s="46"/>
      <c r="LPC37" s="46"/>
      <c r="LPD37" s="46"/>
      <c r="LPE37" s="46"/>
      <c r="LPF37" s="46"/>
      <c r="LPG37" s="46"/>
      <c r="LPH37" s="46"/>
      <c r="LPI37" s="46"/>
      <c r="LPJ37" s="46"/>
      <c r="LPK37" s="46"/>
      <c r="LPL37" s="46"/>
      <c r="LPM37" s="46"/>
      <c r="LPN37" s="46"/>
      <c r="LPO37" s="46"/>
      <c r="LPP37" s="46"/>
      <c r="LPQ37" s="46"/>
      <c r="LPR37" s="46"/>
      <c r="LPS37" s="46"/>
      <c r="LPT37" s="46"/>
      <c r="LPU37" s="46"/>
      <c r="LPV37" s="46"/>
      <c r="LPW37" s="46"/>
      <c r="LPX37" s="46"/>
      <c r="LPY37" s="46"/>
      <c r="LPZ37" s="46"/>
      <c r="LQA37" s="46"/>
      <c r="LQB37" s="46"/>
      <c r="LQC37" s="46"/>
      <c r="LQD37" s="46"/>
      <c r="LQE37" s="46"/>
      <c r="LQF37" s="46"/>
      <c r="LQG37" s="46"/>
      <c r="LQH37" s="46"/>
      <c r="LQI37" s="46"/>
      <c r="LQJ37" s="46"/>
      <c r="LQK37" s="46"/>
      <c r="LQL37" s="46"/>
      <c r="LQM37" s="46"/>
      <c r="LQN37" s="46"/>
      <c r="LQO37" s="46"/>
      <c r="LQP37" s="46"/>
      <c r="LQQ37" s="46"/>
      <c r="LQR37" s="46"/>
      <c r="LQS37" s="46"/>
      <c r="LQT37" s="46"/>
      <c r="LQU37" s="46"/>
      <c r="LQV37" s="46"/>
      <c r="LQW37" s="46"/>
      <c r="LQX37" s="46"/>
      <c r="LQY37" s="46"/>
      <c r="LQZ37" s="46"/>
      <c r="LRA37" s="46"/>
      <c r="LRB37" s="46"/>
      <c r="LRC37" s="46"/>
      <c r="LRD37" s="46"/>
      <c r="LRE37" s="46"/>
      <c r="LRF37" s="46"/>
      <c r="LRG37" s="46"/>
      <c r="LRH37" s="46"/>
      <c r="LRI37" s="46"/>
      <c r="LRJ37" s="46"/>
      <c r="LRK37" s="46"/>
      <c r="LRL37" s="46"/>
      <c r="LRM37" s="46"/>
      <c r="LRN37" s="46"/>
      <c r="LRO37" s="46"/>
      <c r="LRP37" s="46"/>
      <c r="LRQ37" s="46"/>
      <c r="LRR37" s="46"/>
      <c r="LRS37" s="46"/>
      <c r="LRT37" s="46"/>
      <c r="LRU37" s="46"/>
      <c r="LRV37" s="46"/>
      <c r="LRW37" s="46"/>
      <c r="LRX37" s="46"/>
      <c r="LRY37" s="46"/>
      <c r="LRZ37" s="46"/>
      <c r="LSA37" s="46"/>
      <c r="LSB37" s="46"/>
      <c r="LSC37" s="46"/>
      <c r="LSD37" s="46"/>
      <c r="LSE37" s="46"/>
      <c r="LSF37" s="46"/>
      <c r="LSG37" s="46"/>
      <c r="LSH37" s="46"/>
      <c r="LSI37" s="46"/>
      <c r="LSJ37" s="46"/>
      <c r="LSK37" s="46"/>
      <c r="LSL37" s="46"/>
      <c r="LSM37" s="46"/>
      <c r="LSN37" s="46"/>
      <c r="LSO37" s="46"/>
      <c r="LSP37" s="46"/>
      <c r="LSQ37" s="46"/>
      <c r="LSR37" s="46"/>
      <c r="LSS37" s="46"/>
      <c r="LST37" s="46"/>
      <c r="LSU37" s="46"/>
      <c r="LSV37" s="46"/>
      <c r="LSW37" s="46"/>
      <c r="LSX37" s="46"/>
      <c r="LSY37" s="46"/>
      <c r="LSZ37" s="46"/>
      <c r="LTA37" s="46"/>
      <c r="LTB37" s="46"/>
      <c r="LTC37" s="46"/>
      <c r="LTD37" s="46"/>
      <c r="LTE37" s="46"/>
      <c r="LTF37" s="46"/>
      <c r="LTG37" s="46"/>
      <c r="LTH37" s="46"/>
      <c r="LTI37" s="46"/>
      <c r="LTJ37" s="46"/>
      <c r="LTK37" s="46"/>
      <c r="LTL37" s="46"/>
      <c r="LTM37" s="46"/>
      <c r="LTN37" s="46"/>
      <c r="LTO37" s="46"/>
      <c r="LTP37" s="46"/>
      <c r="LTQ37" s="46"/>
      <c r="LTR37" s="46"/>
      <c r="LTS37" s="46"/>
      <c r="LTT37" s="46"/>
      <c r="LTU37" s="46"/>
      <c r="LTV37" s="46"/>
      <c r="LTW37" s="46"/>
      <c r="LTX37" s="46"/>
      <c r="LTY37" s="46"/>
      <c r="LTZ37" s="46"/>
      <c r="LUA37" s="46"/>
      <c r="LUB37" s="46"/>
      <c r="LUC37" s="46"/>
      <c r="LUD37" s="46"/>
      <c r="LUE37" s="46"/>
      <c r="LUF37" s="46"/>
      <c r="LUG37" s="46"/>
      <c r="LUH37" s="46"/>
      <c r="LUI37" s="46"/>
      <c r="LUJ37" s="46"/>
      <c r="LUK37" s="46"/>
      <c r="LUL37" s="46"/>
      <c r="LUM37" s="46"/>
      <c r="LUN37" s="46"/>
      <c r="LUO37" s="46"/>
      <c r="LUP37" s="46"/>
      <c r="LUQ37" s="46"/>
      <c r="LUR37" s="46"/>
      <c r="LUS37" s="46"/>
      <c r="LUT37" s="46"/>
      <c r="LUU37" s="46"/>
      <c r="LUV37" s="46"/>
      <c r="LUW37" s="46"/>
      <c r="LUX37" s="46"/>
      <c r="LUY37" s="46"/>
      <c r="LUZ37" s="46"/>
      <c r="LVA37" s="46"/>
      <c r="LVB37" s="46"/>
      <c r="LVC37" s="46"/>
      <c r="LVD37" s="46"/>
      <c r="LVE37" s="46"/>
      <c r="LVF37" s="46"/>
      <c r="LVG37" s="46"/>
      <c r="LVH37" s="46"/>
      <c r="LVI37" s="46"/>
      <c r="LVJ37" s="46"/>
      <c r="LVK37" s="46"/>
      <c r="LVL37" s="46"/>
      <c r="LVM37" s="46"/>
      <c r="LVN37" s="46"/>
      <c r="LVO37" s="46"/>
      <c r="LVP37" s="46"/>
      <c r="LVQ37" s="46"/>
      <c r="LVR37" s="46"/>
      <c r="LVS37" s="46"/>
      <c r="LVT37" s="46"/>
      <c r="LVU37" s="46"/>
      <c r="LVV37" s="46"/>
      <c r="LVW37" s="46"/>
      <c r="LVX37" s="46"/>
      <c r="LVY37" s="46"/>
      <c r="LVZ37" s="46"/>
      <c r="LWA37" s="46"/>
      <c r="LWB37" s="46"/>
      <c r="LWC37" s="46"/>
      <c r="LWD37" s="46"/>
      <c r="LWE37" s="46"/>
      <c r="LWF37" s="46"/>
      <c r="LWG37" s="46"/>
      <c r="LWH37" s="46"/>
      <c r="LWI37" s="46"/>
      <c r="LWJ37" s="46"/>
      <c r="LWK37" s="46"/>
      <c r="LWL37" s="46"/>
      <c r="LWM37" s="46"/>
      <c r="LWN37" s="46"/>
      <c r="LWO37" s="46"/>
      <c r="LWP37" s="46"/>
      <c r="LWQ37" s="46"/>
      <c r="LWR37" s="46"/>
      <c r="LWS37" s="46"/>
      <c r="LWT37" s="46"/>
      <c r="LWU37" s="46"/>
      <c r="LWV37" s="46"/>
      <c r="LWW37" s="46"/>
      <c r="LWX37" s="46"/>
      <c r="LWY37" s="46"/>
      <c r="LWZ37" s="46"/>
      <c r="LXA37" s="46"/>
      <c r="LXB37" s="46"/>
      <c r="LXC37" s="46"/>
      <c r="LXD37" s="46"/>
      <c r="LXE37" s="46"/>
      <c r="LXF37" s="46"/>
      <c r="LXG37" s="46"/>
      <c r="LXH37" s="46"/>
      <c r="LXI37" s="46"/>
      <c r="LXJ37" s="46"/>
      <c r="LXK37" s="46"/>
      <c r="LXL37" s="46"/>
      <c r="LXM37" s="46"/>
      <c r="LXN37" s="46"/>
      <c r="LXO37" s="46"/>
      <c r="LXP37" s="46"/>
      <c r="LXQ37" s="46"/>
      <c r="LXR37" s="46"/>
      <c r="LXS37" s="46"/>
      <c r="LXT37" s="46"/>
      <c r="LXU37" s="46"/>
      <c r="LXV37" s="46"/>
      <c r="LXW37" s="46"/>
      <c r="LXX37" s="46"/>
      <c r="LXY37" s="46"/>
      <c r="LXZ37" s="46"/>
      <c r="LYA37" s="46"/>
      <c r="LYB37" s="46"/>
      <c r="LYC37" s="46"/>
      <c r="LYD37" s="46"/>
      <c r="LYE37" s="46"/>
      <c r="LYF37" s="46"/>
      <c r="LYG37" s="46"/>
      <c r="LYH37" s="46"/>
      <c r="LYI37" s="46"/>
      <c r="LYJ37" s="46"/>
      <c r="LYK37" s="46"/>
      <c r="LYL37" s="46"/>
      <c r="LYM37" s="46"/>
      <c r="LYN37" s="46"/>
      <c r="LYO37" s="46"/>
      <c r="LYP37" s="46"/>
      <c r="LYQ37" s="46"/>
      <c r="LYR37" s="46"/>
      <c r="LYS37" s="46"/>
      <c r="LYT37" s="46"/>
      <c r="LYU37" s="46"/>
      <c r="LYV37" s="46"/>
      <c r="LYW37" s="46"/>
      <c r="LYX37" s="46"/>
      <c r="LYY37" s="46"/>
      <c r="LYZ37" s="46"/>
      <c r="LZA37" s="46"/>
      <c r="LZB37" s="46"/>
      <c r="LZC37" s="46"/>
      <c r="LZD37" s="46"/>
      <c r="LZE37" s="46"/>
      <c r="LZF37" s="46"/>
      <c r="LZG37" s="46"/>
      <c r="LZH37" s="46"/>
      <c r="LZI37" s="46"/>
      <c r="LZJ37" s="46"/>
      <c r="LZK37" s="46"/>
      <c r="LZL37" s="46"/>
      <c r="LZM37" s="46"/>
      <c r="LZN37" s="46"/>
      <c r="LZO37" s="46"/>
      <c r="LZP37" s="46"/>
      <c r="LZQ37" s="46"/>
      <c r="LZR37" s="46"/>
      <c r="LZS37" s="46"/>
      <c r="LZT37" s="46"/>
      <c r="LZU37" s="46"/>
      <c r="LZV37" s="46"/>
      <c r="LZW37" s="46"/>
      <c r="LZX37" s="46"/>
      <c r="LZY37" s="46"/>
      <c r="LZZ37" s="46"/>
      <c r="MAA37" s="46"/>
      <c r="MAB37" s="46"/>
      <c r="MAC37" s="46"/>
      <c r="MAD37" s="46"/>
      <c r="MAE37" s="46"/>
      <c r="MAF37" s="46"/>
      <c r="MAG37" s="46"/>
      <c r="MAH37" s="46"/>
      <c r="MAI37" s="46"/>
      <c r="MAJ37" s="46"/>
      <c r="MAK37" s="46"/>
      <c r="MAL37" s="46"/>
      <c r="MAM37" s="46"/>
      <c r="MAN37" s="46"/>
      <c r="MAO37" s="46"/>
      <c r="MAP37" s="46"/>
      <c r="MAQ37" s="46"/>
      <c r="MAR37" s="46"/>
      <c r="MAS37" s="46"/>
      <c r="MAT37" s="46"/>
      <c r="MAU37" s="46"/>
      <c r="MAV37" s="46"/>
      <c r="MAW37" s="46"/>
      <c r="MAX37" s="46"/>
      <c r="MAY37" s="46"/>
      <c r="MAZ37" s="46"/>
      <c r="MBA37" s="46"/>
      <c r="MBB37" s="46"/>
      <c r="MBC37" s="46"/>
      <c r="MBD37" s="46"/>
      <c r="MBE37" s="46"/>
      <c r="MBF37" s="46"/>
      <c r="MBG37" s="46"/>
      <c r="MBH37" s="46"/>
      <c r="MBI37" s="46"/>
      <c r="MBJ37" s="46"/>
      <c r="MBK37" s="46"/>
      <c r="MBL37" s="46"/>
      <c r="MBM37" s="46"/>
      <c r="MBN37" s="46"/>
      <c r="MBO37" s="46"/>
      <c r="MBP37" s="46"/>
      <c r="MBQ37" s="46"/>
      <c r="MBR37" s="46"/>
      <c r="MBS37" s="46"/>
      <c r="MBT37" s="46"/>
      <c r="MBU37" s="46"/>
      <c r="MBV37" s="46"/>
      <c r="MBW37" s="46"/>
      <c r="MBX37" s="46"/>
      <c r="MBY37" s="46"/>
      <c r="MBZ37" s="46"/>
      <c r="MCA37" s="46"/>
      <c r="MCB37" s="46"/>
      <c r="MCC37" s="46"/>
      <c r="MCD37" s="46"/>
      <c r="MCE37" s="46"/>
      <c r="MCF37" s="46"/>
      <c r="MCG37" s="46"/>
      <c r="MCH37" s="46"/>
      <c r="MCI37" s="46"/>
      <c r="MCJ37" s="46"/>
      <c r="MCK37" s="46"/>
      <c r="MCL37" s="46"/>
      <c r="MCM37" s="46"/>
      <c r="MCN37" s="46"/>
      <c r="MCO37" s="46"/>
      <c r="MCP37" s="46"/>
      <c r="MCQ37" s="46"/>
      <c r="MCR37" s="46"/>
      <c r="MCS37" s="46"/>
      <c r="MCT37" s="46"/>
      <c r="MCU37" s="46"/>
      <c r="MCV37" s="46"/>
      <c r="MCW37" s="46"/>
      <c r="MCX37" s="46"/>
      <c r="MCY37" s="46"/>
      <c r="MCZ37" s="46"/>
      <c r="MDA37" s="46"/>
      <c r="MDB37" s="46"/>
      <c r="MDC37" s="46"/>
      <c r="MDD37" s="46"/>
      <c r="MDE37" s="46"/>
      <c r="MDF37" s="46"/>
      <c r="MDG37" s="46"/>
      <c r="MDH37" s="46"/>
      <c r="MDI37" s="46"/>
      <c r="MDJ37" s="46"/>
      <c r="MDK37" s="46"/>
      <c r="MDL37" s="46"/>
      <c r="MDM37" s="46"/>
      <c r="MDN37" s="46"/>
      <c r="MDO37" s="46"/>
      <c r="MDP37" s="46"/>
      <c r="MDQ37" s="46"/>
      <c r="MDR37" s="46"/>
      <c r="MDS37" s="46"/>
      <c r="MDT37" s="46"/>
      <c r="MDU37" s="46"/>
      <c r="MDV37" s="46"/>
      <c r="MDW37" s="46"/>
      <c r="MDX37" s="46"/>
      <c r="MDY37" s="46"/>
      <c r="MDZ37" s="46"/>
      <c r="MEA37" s="46"/>
      <c r="MEB37" s="46"/>
      <c r="MEC37" s="46"/>
      <c r="MED37" s="46"/>
      <c r="MEE37" s="46"/>
      <c r="MEF37" s="46"/>
      <c r="MEG37" s="46"/>
      <c r="MEH37" s="46"/>
      <c r="MEI37" s="46"/>
      <c r="MEJ37" s="46"/>
      <c r="MEK37" s="46"/>
      <c r="MEL37" s="46"/>
      <c r="MEM37" s="46"/>
      <c r="MEN37" s="46"/>
      <c r="MEO37" s="46"/>
      <c r="MEP37" s="46"/>
      <c r="MEQ37" s="46"/>
      <c r="MER37" s="46"/>
      <c r="MES37" s="46"/>
      <c r="MET37" s="46"/>
      <c r="MEU37" s="46"/>
      <c r="MEV37" s="46"/>
      <c r="MEW37" s="46"/>
      <c r="MEX37" s="46"/>
      <c r="MEY37" s="46"/>
      <c r="MEZ37" s="46"/>
      <c r="MFA37" s="46"/>
      <c r="MFB37" s="46"/>
      <c r="MFC37" s="46"/>
      <c r="MFD37" s="46"/>
      <c r="MFE37" s="46"/>
      <c r="MFF37" s="46"/>
      <c r="MFG37" s="46"/>
      <c r="MFH37" s="46"/>
      <c r="MFI37" s="46"/>
      <c r="MFJ37" s="46"/>
      <c r="MFK37" s="46"/>
      <c r="MFL37" s="46"/>
      <c r="MFM37" s="46"/>
      <c r="MFN37" s="46"/>
      <c r="MFO37" s="46"/>
      <c r="MFP37" s="46"/>
      <c r="MFQ37" s="46"/>
      <c r="MFR37" s="46"/>
      <c r="MFS37" s="46"/>
      <c r="MFT37" s="46"/>
      <c r="MFU37" s="46"/>
      <c r="MFV37" s="46"/>
      <c r="MFW37" s="46"/>
      <c r="MFX37" s="46"/>
      <c r="MFY37" s="46"/>
      <c r="MFZ37" s="46"/>
      <c r="MGA37" s="46"/>
      <c r="MGB37" s="46"/>
      <c r="MGC37" s="46"/>
      <c r="MGD37" s="46"/>
      <c r="MGE37" s="46"/>
      <c r="MGF37" s="46"/>
      <c r="MGG37" s="46"/>
      <c r="MGH37" s="46"/>
      <c r="MGI37" s="46"/>
      <c r="MGJ37" s="46"/>
      <c r="MGK37" s="46"/>
      <c r="MGL37" s="46"/>
      <c r="MGM37" s="46"/>
      <c r="MGN37" s="46"/>
      <c r="MGO37" s="46"/>
      <c r="MGP37" s="46"/>
      <c r="MGQ37" s="46"/>
      <c r="MGR37" s="46"/>
      <c r="MGS37" s="46"/>
      <c r="MGT37" s="46"/>
      <c r="MGU37" s="46"/>
      <c r="MGV37" s="46"/>
      <c r="MGW37" s="46"/>
      <c r="MGX37" s="46"/>
      <c r="MGY37" s="46"/>
      <c r="MGZ37" s="46"/>
      <c r="MHA37" s="46"/>
      <c r="MHB37" s="46"/>
      <c r="MHC37" s="46"/>
      <c r="MHD37" s="46"/>
      <c r="MHE37" s="46"/>
      <c r="MHF37" s="46"/>
      <c r="MHG37" s="46"/>
      <c r="MHH37" s="46"/>
      <c r="MHI37" s="46"/>
      <c r="MHJ37" s="46"/>
      <c r="MHK37" s="46"/>
      <c r="MHL37" s="46"/>
      <c r="MHM37" s="46"/>
      <c r="MHN37" s="46"/>
      <c r="MHO37" s="46"/>
      <c r="MHP37" s="46"/>
      <c r="MHQ37" s="46"/>
      <c r="MHR37" s="46"/>
      <c r="MHS37" s="46"/>
      <c r="MHT37" s="46"/>
      <c r="MHU37" s="46"/>
      <c r="MHV37" s="46"/>
      <c r="MHW37" s="46"/>
      <c r="MHX37" s="46"/>
      <c r="MHY37" s="46"/>
      <c r="MHZ37" s="46"/>
      <c r="MIA37" s="46"/>
      <c r="MIB37" s="46"/>
      <c r="MIC37" s="46"/>
      <c r="MID37" s="46"/>
      <c r="MIE37" s="46"/>
      <c r="MIF37" s="46"/>
      <c r="MIG37" s="46"/>
      <c r="MIH37" s="46"/>
      <c r="MII37" s="46"/>
      <c r="MIJ37" s="46"/>
      <c r="MIK37" s="46"/>
      <c r="MIL37" s="46"/>
      <c r="MIM37" s="46"/>
      <c r="MIN37" s="46"/>
      <c r="MIO37" s="46"/>
      <c r="MIP37" s="46"/>
      <c r="MIQ37" s="46"/>
      <c r="MIR37" s="46"/>
      <c r="MIS37" s="46"/>
      <c r="MIT37" s="46"/>
      <c r="MIU37" s="46"/>
      <c r="MIV37" s="46"/>
      <c r="MIW37" s="46"/>
      <c r="MIX37" s="46"/>
      <c r="MIY37" s="46"/>
      <c r="MIZ37" s="46"/>
      <c r="MJA37" s="46"/>
      <c r="MJB37" s="46"/>
      <c r="MJC37" s="46"/>
      <c r="MJD37" s="46"/>
      <c r="MJE37" s="46"/>
      <c r="MJF37" s="46"/>
      <c r="MJG37" s="46"/>
      <c r="MJH37" s="46"/>
      <c r="MJI37" s="46"/>
      <c r="MJJ37" s="46"/>
      <c r="MJK37" s="46"/>
      <c r="MJL37" s="46"/>
      <c r="MJM37" s="46"/>
      <c r="MJN37" s="46"/>
      <c r="MJO37" s="46"/>
      <c r="MJP37" s="46"/>
      <c r="MJQ37" s="46"/>
      <c r="MJR37" s="46"/>
      <c r="MJS37" s="46"/>
      <c r="MJT37" s="46"/>
      <c r="MJU37" s="46"/>
      <c r="MJV37" s="46"/>
      <c r="MJW37" s="46"/>
      <c r="MJX37" s="46"/>
      <c r="MJY37" s="46"/>
      <c r="MJZ37" s="46"/>
      <c r="MKA37" s="46"/>
      <c r="MKB37" s="46"/>
      <c r="MKC37" s="46"/>
      <c r="MKD37" s="46"/>
      <c r="MKE37" s="46"/>
      <c r="MKF37" s="46"/>
      <c r="MKG37" s="46"/>
      <c r="MKH37" s="46"/>
      <c r="MKI37" s="46"/>
      <c r="MKJ37" s="46"/>
      <c r="MKK37" s="46"/>
      <c r="MKL37" s="46"/>
      <c r="MKM37" s="46"/>
      <c r="MKN37" s="46"/>
      <c r="MKO37" s="46"/>
      <c r="MKP37" s="46"/>
      <c r="MKQ37" s="46"/>
      <c r="MKR37" s="46"/>
      <c r="MKS37" s="46"/>
      <c r="MKT37" s="46"/>
      <c r="MKU37" s="46"/>
      <c r="MKV37" s="46"/>
      <c r="MKW37" s="46"/>
      <c r="MKX37" s="46"/>
      <c r="MKY37" s="46"/>
      <c r="MKZ37" s="46"/>
      <c r="MLA37" s="46"/>
      <c r="MLB37" s="46"/>
      <c r="MLC37" s="46"/>
      <c r="MLD37" s="46"/>
      <c r="MLE37" s="46"/>
      <c r="MLF37" s="46"/>
      <c r="MLG37" s="46"/>
      <c r="MLH37" s="46"/>
      <c r="MLI37" s="46"/>
      <c r="MLJ37" s="46"/>
      <c r="MLK37" s="46"/>
      <c r="MLL37" s="46"/>
      <c r="MLM37" s="46"/>
      <c r="MLN37" s="46"/>
      <c r="MLO37" s="46"/>
      <c r="MLP37" s="46"/>
      <c r="MLQ37" s="46"/>
      <c r="MLR37" s="46"/>
      <c r="MLS37" s="46"/>
      <c r="MLT37" s="46"/>
      <c r="MLU37" s="46"/>
      <c r="MLV37" s="46"/>
      <c r="MLW37" s="46"/>
      <c r="MLX37" s="46"/>
      <c r="MLY37" s="46"/>
      <c r="MLZ37" s="46"/>
      <c r="MMA37" s="46"/>
      <c r="MMB37" s="46"/>
      <c r="MMC37" s="46"/>
      <c r="MMD37" s="46"/>
      <c r="MME37" s="46"/>
      <c r="MMF37" s="46"/>
      <c r="MMG37" s="46"/>
      <c r="MMH37" s="46"/>
      <c r="MMI37" s="46"/>
      <c r="MMJ37" s="46"/>
      <c r="MMK37" s="46"/>
      <c r="MML37" s="46"/>
      <c r="MMM37" s="46"/>
      <c r="MMN37" s="46"/>
      <c r="MMO37" s="46"/>
      <c r="MMP37" s="46"/>
      <c r="MMQ37" s="46"/>
      <c r="MMR37" s="46"/>
      <c r="MMS37" s="46"/>
      <c r="MMT37" s="46"/>
      <c r="MMU37" s="46"/>
      <c r="MMV37" s="46"/>
      <c r="MMW37" s="46"/>
      <c r="MMX37" s="46"/>
      <c r="MMY37" s="46"/>
      <c r="MMZ37" s="46"/>
      <c r="MNA37" s="46"/>
      <c r="MNB37" s="46"/>
      <c r="MNC37" s="46"/>
      <c r="MND37" s="46"/>
      <c r="MNE37" s="46"/>
      <c r="MNF37" s="46"/>
      <c r="MNG37" s="46"/>
      <c r="MNH37" s="46"/>
      <c r="MNI37" s="46"/>
      <c r="MNJ37" s="46"/>
      <c r="MNK37" s="46"/>
      <c r="MNL37" s="46"/>
      <c r="MNM37" s="46"/>
      <c r="MNN37" s="46"/>
      <c r="MNO37" s="46"/>
      <c r="MNP37" s="46"/>
      <c r="MNQ37" s="46"/>
      <c r="MNR37" s="46"/>
      <c r="MNS37" s="46"/>
      <c r="MNT37" s="46"/>
      <c r="MNU37" s="46"/>
      <c r="MNV37" s="46"/>
      <c r="MNW37" s="46"/>
      <c r="MNX37" s="46"/>
      <c r="MNY37" s="46"/>
      <c r="MNZ37" s="46"/>
      <c r="MOA37" s="46"/>
      <c r="MOB37" s="46"/>
      <c r="MOC37" s="46"/>
      <c r="MOD37" s="46"/>
      <c r="MOE37" s="46"/>
      <c r="MOF37" s="46"/>
      <c r="MOG37" s="46"/>
      <c r="MOH37" s="46"/>
      <c r="MOI37" s="46"/>
      <c r="MOJ37" s="46"/>
      <c r="MOK37" s="46"/>
      <c r="MOL37" s="46"/>
      <c r="MOM37" s="46"/>
      <c r="MON37" s="46"/>
      <c r="MOO37" s="46"/>
      <c r="MOP37" s="46"/>
      <c r="MOQ37" s="46"/>
      <c r="MOR37" s="46"/>
      <c r="MOS37" s="46"/>
      <c r="MOT37" s="46"/>
      <c r="MOU37" s="46"/>
      <c r="MOV37" s="46"/>
      <c r="MOW37" s="46"/>
      <c r="MOX37" s="46"/>
      <c r="MOY37" s="46"/>
      <c r="MOZ37" s="46"/>
      <c r="MPA37" s="46"/>
      <c r="MPB37" s="46"/>
      <c r="MPC37" s="46"/>
      <c r="MPD37" s="46"/>
      <c r="MPE37" s="46"/>
      <c r="MPF37" s="46"/>
      <c r="MPG37" s="46"/>
      <c r="MPH37" s="46"/>
      <c r="MPI37" s="46"/>
      <c r="MPJ37" s="46"/>
      <c r="MPK37" s="46"/>
      <c r="MPL37" s="46"/>
      <c r="MPM37" s="46"/>
      <c r="MPN37" s="46"/>
      <c r="MPO37" s="46"/>
      <c r="MPP37" s="46"/>
      <c r="MPQ37" s="46"/>
      <c r="MPR37" s="46"/>
      <c r="MPS37" s="46"/>
      <c r="MPT37" s="46"/>
      <c r="MPU37" s="46"/>
      <c r="MPV37" s="46"/>
      <c r="MPW37" s="46"/>
      <c r="MPX37" s="46"/>
      <c r="MPY37" s="46"/>
      <c r="MPZ37" s="46"/>
      <c r="MQA37" s="46"/>
      <c r="MQB37" s="46"/>
      <c r="MQC37" s="46"/>
      <c r="MQD37" s="46"/>
      <c r="MQE37" s="46"/>
      <c r="MQF37" s="46"/>
      <c r="MQG37" s="46"/>
      <c r="MQH37" s="46"/>
      <c r="MQI37" s="46"/>
      <c r="MQJ37" s="46"/>
      <c r="MQK37" s="46"/>
      <c r="MQL37" s="46"/>
      <c r="MQM37" s="46"/>
      <c r="MQN37" s="46"/>
      <c r="MQO37" s="46"/>
      <c r="MQP37" s="46"/>
      <c r="MQQ37" s="46"/>
      <c r="MQR37" s="46"/>
      <c r="MQS37" s="46"/>
      <c r="MQT37" s="46"/>
      <c r="MQU37" s="46"/>
      <c r="MQV37" s="46"/>
      <c r="MQW37" s="46"/>
      <c r="MQX37" s="46"/>
      <c r="MQY37" s="46"/>
      <c r="MQZ37" s="46"/>
      <c r="MRA37" s="46"/>
      <c r="MRB37" s="46"/>
      <c r="MRC37" s="46"/>
      <c r="MRD37" s="46"/>
      <c r="MRE37" s="46"/>
      <c r="MRF37" s="46"/>
      <c r="MRG37" s="46"/>
      <c r="MRH37" s="46"/>
      <c r="MRI37" s="46"/>
      <c r="MRJ37" s="46"/>
      <c r="MRK37" s="46"/>
      <c r="MRL37" s="46"/>
      <c r="MRM37" s="46"/>
      <c r="MRN37" s="46"/>
      <c r="MRO37" s="46"/>
      <c r="MRP37" s="46"/>
      <c r="MRQ37" s="46"/>
      <c r="MRR37" s="46"/>
      <c r="MRS37" s="46"/>
      <c r="MRT37" s="46"/>
      <c r="MRU37" s="46"/>
      <c r="MRV37" s="46"/>
      <c r="MRW37" s="46"/>
      <c r="MRX37" s="46"/>
      <c r="MRY37" s="46"/>
      <c r="MRZ37" s="46"/>
      <c r="MSA37" s="46"/>
      <c r="MSB37" s="46"/>
      <c r="MSC37" s="46"/>
      <c r="MSD37" s="46"/>
      <c r="MSE37" s="46"/>
      <c r="MSF37" s="46"/>
      <c r="MSG37" s="46"/>
      <c r="MSH37" s="46"/>
      <c r="MSI37" s="46"/>
      <c r="MSJ37" s="46"/>
      <c r="MSK37" s="46"/>
      <c r="MSL37" s="46"/>
      <c r="MSM37" s="46"/>
      <c r="MSN37" s="46"/>
      <c r="MSO37" s="46"/>
      <c r="MSP37" s="46"/>
      <c r="MSQ37" s="46"/>
      <c r="MSR37" s="46"/>
      <c r="MSS37" s="46"/>
      <c r="MST37" s="46"/>
      <c r="MSU37" s="46"/>
      <c r="MSV37" s="46"/>
      <c r="MSW37" s="46"/>
      <c r="MSX37" s="46"/>
      <c r="MSY37" s="46"/>
      <c r="MSZ37" s="46"/>
      <c r="MTA37" s="46"/>
      <c r="MTB37" s="46"/>
      <c r="MTC37" s="46"/>
      <c r="MTD37" s="46"/>
      <c r="MTE37" s="46"/>
      <c r="MTF37" s="46"/>
      <c r="MTG37" s="46"/>
      <c r="MTH37" s="46"/>
      <c r="MTI37" s="46"/>
      <c r="MTJ37" s="46"/>
      <c r="MTK37" s="46"/>
      <c r="MTL37" s="46"/>
      <c r="MTM37" s="46"/>
      <c r="MTN37" s="46"/>
      <c r="MTO37" s="46"/>
      <c r="MTP37" s="46"/>
      <c r="MTQ37" s="46"/>
      <c r="MTR37" s="46"/>
      <c r="MTS37" s="46"/>
      <c r="MTT37" s="46"/>
      <c r="MTU37" s="46"/>
      <c r="MTV37" s="46"/>
      <c r="MTW37" s="46"/>
      <c r="MTX37" s="46"/>
      <c r="MTY37" s="46"/>
      <c r="MTZ37" s="46"/>
      <c r="MUA37" s="46"/>
      <c r="MUB37" s="46"/>
      <c r="MUC37" s="46"/>
      <c r="MUD37" s="46"/>
      <c r="MUE37" s="46"/>
      <c r="MUF37" s="46"/>
      <c r="MUG37" s="46"/>
      <c r="MUH37" s="46"/>
      <c r="MUI37" s="46"/>
      <c r="MUJ37" s="46"/>
      <c r="MUK37" s="46"/>
      <c r="MUL37" s="46"/>
      <c r="MUM37" s="46"/>
      <c r="MUN37" s="46"/>
      <c r="MUO37" s="46"/>
      <c r="MUP37" s="46"/>
      <c r="MUQ37" s="46"/>
      <c r="MUR37" s="46"/>
      <c r="MUS37" s="46"/>
      <c r="MUT37" s="46"/>
      <c r="MUU37" s="46"/>
      <c r="MUV37" s="46"/>
      <c r="MUW37" s="46"/>
      <c r="MUX37" s="46"/>
      <c r="MUY37" s="46"/>
      <c r="MUZ37" s="46"/>
      <c r="MVA37" s="46"/>
      <c r="MVB37" s="46"/>
      <c r="MVC37" s="46"/>
      <c r="MVD37" s="46"/>
      <c r="MVE37" s="46"/>
      <c r="MVF37" s="46"/>
      <c r="MVG37" s="46"/>
      <c r="MVH37" s="46"/>
      <c r="MVI37" s="46"/>
      <c r="MVJ37" s="46"/>
      <c r="MVK37" s="46"/>
      <c r="MVL37" s="46"/>
      <c r="MVM37" s="46"/>
      <c r="MVN37" s="46"/>
      <c r="MVO37" s="46"/>
      <c r="MVP37" s="46"/>
      <c r="MVQ37" s="46"/>
      <c r="MVR37" s="46"/>
      <c r="MVS37" s="46"/>
      <c r="MVT37" s="46"/>
      <c r="MVU37" s="46"/>
      <c r="MVV37" s="46"/>
      <c r="MVW37" s="46"/>
      <c r="MVX37" s="46"/>
      <c r="MVY37" s="46"/>
      <c r="MVZ37" s="46"/>
      <c r="MWA37" s="46"/>
      <c r="MWB37" s="46"/>
      <c r="MWC37" s="46"/>
      <c r="MWD37" s="46"/>
      <c r="MWE37" s="46"/>
      <c r="MWF37" s="46"/>
      <c r="MWG37" s="46"/>
      <c r="MWH37" s="46"/>
      <c r="MWI37" s="46"/>
      <c r="MWJ37" s="46"/>
      <c r="MWK37" s="46"/>
      <c r="MWL37" s="46"/>
      <c r="MWM37" s="46"/>
      <c r="MWN37" s="46"/>
      <c r="MWO37" s="46"/>
      <c r="MWP37" s="46"/>
      <c r="MWQ37" s="46"/>
      <c r="MWR37" s="46"/>
      <c r="MWS37" s="46"/>
      <c r="MWT37" s="46"/>
      <c r="MWU37" s="46"/>
      <c r="MWV37" s="46"/>
      <c r="MWW37" s="46"/>
      <c r="MWX37" s="46"/>
      <c r="MWY37" s="46"/>
      <c r="MWZ37" s="46"/>
      <c r="MXA37" s="46"/>
      <c r="MXB37" s="46"/>
      <c r="MXC37" s="46"/>
      <c r="MXD37" s="46"/>
      <c r="MXE37" s="46"/>
      <c r="MXF37" s="46"/>
      <c r="MXG37" s="46"/>
      <c r="MXH37" s="46"/>
      <c r="MXI37" s="46"/>
      <c r="MXJ37" s="46"/>
      <c r="MXK37" s="46"/>
      <c r="MXL37" s="46"/>
      <c r="MXM37" s="46"/>
      <c r="MXN37" s="46"/>
      <c r="MXO37" s="46"/>
      <c r="MXP37" s="46"/>
      <c r="MXQ37" s="46"/>
      <c r="MXR37" s="46"/>
      <c r="MXS37" s="46"/>
      <c r="MXT37" s="46"/>
      <c r="MXU37" s="46"/>
      <c r="MXV37" s="46"/>
      <c r="MXW37" s="46"/>
      <c r="MXX37" s="46"/>
      <c r="MXY37" s="46"/>
      <c r="MXZ37" s="46"/>
      <c r="MYA37" s="46"/>
      <c r="MYB37" s="46"/>
      <c r="MYC37" s="46"/>
      <c r="MYD37" s="46"/>
      <c r="MYE37" s="46"/>
      <c r="MYF37" s="46"/>
      <c r="MYG37" s="46"/>
      <c r="MYH37" s="46"/>
      <c r="MYI37" s="46"/>
      <c r="MYJ37" s="46"/>
      <c r="MYK37" s="46"/>
      <c r="MYL37" s="46"/>
      <c r="MYM37" s="46"/>
      <c r="MYN37" s="46"/>
      <c r="MYO37" s="46"/>
      <c r="MYP37" s="46"/>
      <c r="MYQ37" s="46"/>
      <c r="MYR37" s="46"/>
      <c r="MYS37" s="46"/>
      <c r="MYT37" s="46"/>
      <c r="MYU37" s="46"/>
      <c r="MYV37" s="46"/>
      <c r="MYW37" s="46"/>
      <c r="MYX37" s="46"/>
      <c r="MYY37" s="46"/>
      <c r="MYZ37" s="46"/>
      <c r="MZA37" s="46"/>
      <c r="MZB37" s="46"/>
      <c r="MZC37" s="46"/>
      <c r="MZD37" s="46"/>
      <c r="MZE37" s="46"/>
      <c r="MZF37" s="46"/>
      <c r="MZG37" s="46"/>
      <c r="MZH37" s="46"/>
      <c r="MZI37" s="46"/>
      <c r="MZJ37" s="46"/>
      <c r="MZK37" s="46"/>
      <c r="MZL37" s="46"/>
      <c r="MZM37" s="46"/>
      <c r="MZN37" s="46"/>
      <c r="MZO37" s="46"/>
      <c r="MZP37" s="46"/>
      <c r="MZQ37" s="46"/>
      <c r="MZR37" s="46"/>
      <c r="MZS37" s="46"/>
      <c r="MZT37" s="46"/>
      <c r="MZU37" s="46"/>
      <c r="MZV37" s="46"/>
      <c r="MZW37" s="46"/>
      <c r="MZX37" s="46"/>
      <c r="MZY37" s="46"/>
      <c r="MZZ37" s="46"/>
      <c r="NAA37" s="46"/>
      <c r="NAB37" s="46"/>
      <c r="NAC37" s="46"/>
      <c r="NAD37" s="46"/>
      <c r="NAE37" s="46"/>
      <c r="NAF37" s="46"/>
      <c r="NAG37" s="46"/>
      <c r="NAH37" s="46"/>
      <c r="NAI37" s="46"/>
      <c r="NAJ37" s="46"/>
      <c r="NAK37" s="46"/>
      <c r="NAL37" s="46"/>
      <c r="NAM37" s="46"/>
      <c r="NAN37" s="46"/>
      <c r="NAO37" s="46"/>
      <c r="NAP37" s="46"/>
      <c r="NAQ37" s="46"/>
      <c r="NAR37" s="46"/>
      <c r="NAS37" s="46"/>
      <c r="NAT37" s="46"/>
      <c r="NAU37" s="46"/>
      <c r="NAV37" s="46"/>
      <c r="NAW37" s="46"/>
      <c r="NAX37" s="46"/>
      <c r="NAY37" s="46"/>
      <c r="NAZ37" s="46"/>
      <c r="NBA37" s="46"/>
      <c r="NBB37" s="46"/>
      <c r="NBC37" s="46"/>
      <c r="NBD37" s="46"/>
      <c r="NBE37" s="46"/>
      <c r="NBF37" s="46"/>
      <c r="NBG37" s="46"/>
      <c r="NBH37" s="46"/>
      <c r="NBI37" s="46"/>
      <c r="NBJ37" s="46"/>
      <c r="NBK37" s="46"/>
      <c r="NBL37" s="46"/>
      <c r="NBM37" s="46"/>
      <c r="NBN37" s="46"/>
      <c r="NBO37" s="46"/>
      <c r="NBP37" s="46"/>
      <c r="NBQ37" s="46"/>
      <c r="NBR37" s="46"/>
      <c r="NBS37" s="46"/>
      <c r="NBT37" s="46"/>
      <c r="NBU37" s="46"/>
      <c r="NBV37" s="46"/>
      <c r="NBW37" s="46"/>
      <c r="NBX37" s="46"/>
      <c r="NBY37" s="46"/>
      <c r="NBZ37" s="46"/>
      <c r="NCA37" s="46"/>
      <c r="NCB37" s="46"/>
      <c r="NCC37" s="46"/>
      <c r="NCD37" s="46"/>
      <c r="NCE37" s="46"/>
      <c r="NCF37" s="46"/>
      <c r="NCG37" s="46"/>
      <c r="NCH37" s="46"/>
      <c r="NCI37" s="46"/>
      <c r="NCJ37" s="46"/>
      <c r="NCK37" s="46"/>
      <c r="NCL37" s="46"/>
      <c r="NCM37" s="46"/>
      <c r="NCN37" s="46"/>
      <c r="NCO37" s="46"/>
      <c r="NCP37" s="46"/>
      <c r="NCQ37" s="46"/>
      <c r="NCR37" s="46"/>
      <c r="NCS37" s="46"/>
      <c r="NCT37" s="46"/>
      <c r="NCU37" s="46"/>
      <c r="NCV37" s="46"/>
      <c r="NCW37" s="46"/>
      <c r="NCX37" s="46"/>
      <c r="NCY37" s="46"/>
      <c r="NCZ37" s="46"/>
      <c r="NDA37" s="46"/>
      <c r="NDB37" s="46"/>
      <c r="NDC37" s="46"/>
      <c r="NDD37" s="46"/>
      <c r="NDE37" s="46"/>
      <c r="NDF37" s="46"/>
      <c r="NDG37" s="46"/>
      <c r="NDH37" s="46"/>
      <c r="NDI37" s="46"/>
      <c r="NDJ37" s="46"/>
      <c r="NDK37" s="46"/>
      <c r="NDL37" s="46"/>
      <c r="NDM37" s="46"/>
      <c r="NDN37" s="46"/>
      <c r="NDO37" s="46"/>
      <c r="NDP37" s="46"/>
      <c r="NDQ37" s="46"/>
      <c r="NDR37" s="46"/>
      <c r="NDS37" s="46"/>
      <c r="NDT37" s="46"/>
      <c r="NDU37" s="46"/>
      <c r="NDV37" s="46"/>
      <c r="NDW37" s="46"/>
      <c r="NDX37" s="46"/>
      <c r="NDY37" s="46"/>
      <c r="NDZ37" s="46"/>
      <c r="NEA37" s="46"/>
      <c r="NEB37" s="46"/>
      <c r="NEC37" s="46"/>
      <c r="NED37" s="46"/>
      <c r="NEE37" s="46"/>
      <c r="NEF37" s="46"/>
      <c r="NEG37" s="46"/>
      <c r="NEH37" s="46"/>
      <c r="NEI37" s="46"/>
      <c r="NEJ37" s="46"/>
      <c r="NEK37" s="46"/>
      <c r="NEL37" s="46"/>
      <c r="NEM37" s="46"/>
      <c r="NEN37" s="46"/>
      <c r="NEO37" s="46"/>
      <c r="NEP37" s="46"/>
      <c r="NEQ37" s="46"/>
      <c r="NER37" s="46"/>
      <c r="NES37" s="46"/>
      <c r="NET37" s="46"/>
      <c r="NEU37" s="46"/>
      <c r="NEV37" s="46"/>
      <c r="NEW37" s="46"/>
      <c r="NEX37" s="46"/>
      <c r="NEY37" s="46"/>
      <c r="NEZ37" s="46"/>
      <c r="NFA37" s="46"/>
      <c r="NFB37" s="46"/>
      <c r="NFC37" s="46"/>
      <c r="NFD37" s="46"/>
      <c r="NFE37" s="46"/>
      <c r="NFF37" s="46"/>
      <c r="NFG37" s="46"/>
      <c r="NFH37" s="46"/>
      <c r="NFI37" s="46"/>
      <c r="NFJ37" s="46"/>
      <c r="NFK37" s="46"/>
      <c r="NFL37" s="46"/>
      <c r="NFM37" s="46"/>
      <c r="NFN37" s="46"/>
      <c r="NFO37" s="46"/>
      <c r="NFP37" s="46"/>
      <c r="NFQ37" s="46"/>
      <c r="NFR37" s="46"/>
      <c r="NFS37" s="46"/>
      <c r="NFT37" s="46"/>
      <c r="NFU37" s="46"/>
      <c r="NFV37" s="46"/>
      <c r="NFW37" s="46"/>
      <c r="NFX37" s="46"/>
      <c r="NFY37" s="46"/>
      <c r="NFZ37" s="46"/>
      <c r="NGA37" s="46"/>
      <c r="NGB37" s="46"/>
      <c r="NGC37" s="46"/>
      <c r="NGD37" s="46"/>
      <c r="NGE37" s="46"/>
      <c r="NGF37" s="46"/>
      <c r="NGG37" s="46"/>
      <c r="NGH37" s="46"/>
      <c r="NGI37" s="46"/>
      <c r="NGJ37" s="46"/>
      <c r="NGK37" s="46"/>
      <c r="NGL37" s="46"/>
      <c r="NGM37" s="46"/>
      <c r="NGN37" s="46"/>
      <c r="NGO37" s="46"/>
      <c r="NGP37" s="46"/>
      <c r="NGQ37" s="46"/>
      <c r="NGR37" s="46"/>
      <c r="NGS37" s="46"/>
      <c r="NGT37" s="46"/>
      <c r="NGU37" s="46"/>
      <c r="NGV37" s="46"/>
      <c r="NGW37" s="46"/>
      <c r="NGX37" s="46"/>
      <c r="NGY37" s="46"/>
      <c r="NGZ37" s="46"/>
      <c r="NHA37" s="46"/>
      <c r="NHB37" s="46"/>
      <c r="NHC37" s="46"/>
      <c r="NHD37" s="46"/>
      <c r="NHE37" s="46"/>
      <c r="NHF37" s="46"/>
      <c r="NHG37" s="46"/>
      <c r="NHH37" s="46"/>
      <c r="NHI37" s="46"/>
      <c r="NHJ37" s="46"/>
      <c r="NHK37" s="46"/>
      <c r="NHL37" s="46"/>
      <c r="NHM37" s="46"/>
      <c r="NHN37" s="46"/>
      <c r="NHO37" s="46"/>
      <c r="NHP37" s="46"/>
      <c r="NHQ37" s="46"/>
      <c r="NHR37" s="46"/>
      <c r="NHS37" s="46"/>
      <c r="NHT37" s="46"/>
      <c r="NHU37" s="46"/>
      <c r="NHV37" s="46"/>
      <c r="NHW37" s="46"/>
      <c r="NHX37" s="46"/>
      <c r="NHY37" s="46"/>
      <c r="NHZ37" s="46"/>
      <c r="NIA37" s="46"/>
      <c r="NIB37" s="46"/>
      <c r="NIC37" s="46"/>
      <c r="NID37" s="46"/>
      <c r="NIE37" s="46"/>
      <c r="NIF37" s="46"/>
      <c r="NIG37" s="46"/>
      <c r="NIH37" s="46"/>
      <c r="NII37" s="46"/>
      <c r="NIJ37" s="46"/>
      <c r="NIK37" s="46"/>
      <c r="NIL37" s="46"/>
      <c r="NIM37" s="46"/>
      <c r="NIN37" s="46"/>
      <c r="NIO37" s="46"/>
      <c r="NIP37" s="46"/>
      <c r="NIQ37" s="46"/>
      <c r="NIR37" s="46"/>
      <c r="NIS37" s="46"/>
      <c r="NIT37" s="46"/>
      <c r="NIU37" s="46"/>
      <c r="NIV37" s="46"/>
      <c r="NIW37" s="46"/>
      <c r="NIX37" s="46"/>
      <c r="NIY37" s="46"/>
      <c r="NIZ37" s="46"/>
      <c r="NJA37" s="46"/>
      <c r="NJB37" s="46"/>
      <c r="NJC37" s="46"/>
      <c r="NJD37" s="46"/>
      <c r="NJE37" s="46"/>
      <c r="NJF37" s="46"/>
      <c r="NJG37" s="46"/>
      <c r="NJH37" s="46"/>
      <c r="NJI37" s="46"/>
      <c r="NJJ37" s="46"/>
      <c r="NJK37" s="46"/>
      <c r="NJL37" s="46"/>
      <c r="NJM37" s="46"/>
      <c r="NJN37" s="46"/>
      <c r="NJO37" s="46"/>
      <c r="NJP37" s="46"/>
      <c r="NJQ37" s="46"/>
      <c r="NJR37" s="46"/>
      <c r="NJS37" s="46"/>
      <c r="NJT37" s="46"/>
      <c r="NJU37" s="46"/>
      <c r="NJV37" s="46"/>
      <c r="NJW37" s="46"/>
      <c r="NJX37" s="46"/>
      <c r="NJY37" s="46"/>
      <c r="NJZ37" s="46"/>
      <c r="NKA37" s="46"/>
      <c r="NKB37" s="46"/>
      <c r="NKC37" s="46"/>
      <c r="NKD37" s="46"/>
      <c r="NKE37" s="46"/>
      <c r="NKF37" s="46"/>
      <c r="NKG37" s="46"/>
      <c r="NKH37" s="46"/>
      <c r="NKI37" s="46"/>
      <c r="NKJ37" s="46"/>
      <c r="NKK37" s="46"/>
      <c r="NKL37" s="46"/>
      <c r="NKM37" s="46"/>
      <c r="NKN37" s="46"/>
      <c r="NKO37" s="46"/>
      <c r="NKP37" s="46"/>
      <c r="NKQ37" s="46"/>
      <c r="NKR37" s="46"/>
      <c r="NKS37" s="46"/>
      <c r="NKT37" s="46"/>
      <c r="NKU37" s="46"/>
      <c r="NKV37" s="46"/>
      <c r="NKW37" s="46"/>
      <c r="NKX37" s="46"/>
      <c r="NKY37" s="46"/>
      <c r="NKZ37" s="46"/>
      <c r="NLA37" s="46"/>
      <c r="NLB37" s="46"/>
      <c r="NLC37" s="46"/>
      <c r="NLD37" s="46"/>
      <c r="NLE37" s="46"/>
      <c r="NLF37" s="46"/>
      <c r="NLG37" s="46"/>
      <c r="NLH37" s="46"/>
      <c r="NLI37" s="46"/>
      <c r="NLJ37" s="46"/>
      <c r="NLK37" s="46"/>
      <c r="NLL37" s="46"/>
      <c r="NLM37" s="46"/>
      <c r="NLN37" s="46"/>
      <c r="NLO37" s="46"/>
      <c r="NLP37" s="46"/>
      <c r="NLQ37" s="46"/>
      <c r="NLR37" s="46"/>
      <c r="NLS37" s="46"/>
      <c r="NLT37" s="46"/>
      <c r="NLU37" s="46"/>
      <c r="NLV37" s="46"/>
      <c r="NLW37" s="46"/>
      <c r="NLX37" s="46"/>
      <c r="NLY37" s="46"/>
      <c r="NLZ37" s="46"/>
      <c r="NMA37" s="46"/>
      <c r="NMB37" s="46"/>
      <c r="NMC37" s="46"/>
      <c r="NMD37" s="46"/>
      <c r="NME37" s="46"/>
      <c r="NMF37" s="46"/>
      <c r="NMG37" s="46"/>
      <c r="NMH37" s="46"/>
      <c r="NMI37" s="46"/>
      <c r="NMJ37" s="46"/>
      <c r="NMK37" s="46"/>
      <c r="NML37" s="46"/>
      <c r="NMM37" s="46"/>
      <c r="NMN37" s="46"/>
      <c r="NMO37" s="46"/>
      <c r="NMP37" s="46"/>
      <c r="NMQ37" s="46"/>
      <c r="NMR37" s="46"/>
      <c r="NMS37" s="46"/>
      <c r="NMT37" s="46"/>
      <c r="NMU37" s="46"/>
      <c r="NMV37" s="46"/>
      <c r="NMW37" s="46"/>
      <c r="NMX37" s="46"/>
      <c r="NMY37" s="46"/>
      <c r="NMZ37" s="46"/>
      <c r="NNA37" s="46"/>
      <c r="NNB37" s="46"/>
      <c r="NNC37" s="46"/>
      <c r="NND37" s="46"/>
      <c r="NNE37" s="46"/>
      <c r="NNF37" s="46"/>
      <c r="NNG37" s="46"/>
      <c r="NNH37" s="46"/>
      <c r="NNI37" s="46"/>
      <c r="NNJ37" s="46"/>
      <c r="NNK37" s="46"/>
      <c r="NNL37" s="46"/>
      <c r="NNM37" s="46"/>
      <c r="NNN37" s="46"/>
      <c r="NNO37" s="46"/>
      <c r="NNP37" s="46"/>
      <c r="NNQ37" s="46"/>
      <c r="NNR37" s="46"/>
      <c r="NNS37" s="46"/>
      <c r="NNT37" s="46"/>
      <c r="NNU37" s="46"/>
      <c r="NNV37" s="46"/>
      <c r="NNW37" s="46"/>
      <c r="NNX37" s="46"/>
      <c r="NNY37" s="46"/>
      <c r="NNZ37" s="46"/>
      <c r="NOA37" s="46"/>
      <c r="NOB37" s="46"/>
      <c r="NOC37" s="46"/>
      <c r="NOD37" s="46"/>
      <c r="NOE37" s="46"/>
      <c r="NOF37" s="46"/>
      <c r="NOG37" s="46"/>
      <c r="NOH37" s="46"/>
      <c r="NOI37" s="46"/>
      <c r="NOJ37" s="46"/>
      <c r="NOK37" s="46"/>
      <c r="NOL37" s="46"/>
      <c r="NOM37" s="46"/>
      <c r="NON37" s="46"/>
      <c r="NOO37" s="46"/>
      <c r="NOP37" s="46"/>
      <c r="NOQ37" s="46"/>
      <c r="NOR37" s="46"/>
      <c r="NOS37" s="46"/>
      <c r="NOT37" s="46"/>
      <c r="NOU37" s="46"/>
      <c r="NOV37" s="46"/>
      <c r="NOW37" s="46"/>
      <c r="NOX37" s="46"/>
      <c r="NOY37" s="46"/>
      <c r="NOZ37" s="46"/>
      <c r="NPA37" s="46"/>
      <c r="NPB37" s="46"/>
      <c r="NPC37" s="46"/>
      <c r="NPD37" s="46"/>
      <c r="NPE37" s="46"/>
      <c r="NPF37" s="46"/>
      <c r="NPG37" s="46"/>
      <c r="NPH37" s="46"/>
      <c r="NPI37" s="46"/>
      <c r="NPJ37" s="46"/>
      <c r="NPK37" s="46"/>
      <c r="NPL37" s="46"/>
      <c r="NPM37" s="46"/>
      <c r="NPN37" s="46"/>
      <c r="NPO37" s="46"/>
      <c r="NPP37" s="46"/>
      <c r="NPQ37" s="46"/>
      <c r="NPR37" s="46"/>
      <c r="NPS37" s="46"/>
      <c r="NPT37" s="46"/>
      <c r="NPU37" s="46"/>
      <c r="NPV37" s="46"/>
      <c r="NPW37" s="46"/>
      <c r="NPX37" s="46"/>
      <c r="NPY37" s="46"/>
      <c r="NPZ37" s="46"/>
      <c r="NQA37" s="46"/>
      <c r="NQB37" s="46"/>
      <c r="NQC37" s="46"/>
      <c r="NQD37" s="46"/>
      <c r="NQE37" s="46"/>
      <c r="NQF37" s="46"/>
      <c r="NQG37" s="46"/>
      <c r="NQH37" s="46"/>
      <c r="NQI37" s="46"/>
      <c r="NQJ37" s="46"/>
      <c r="NQK37" s="46"/>
      <c r="NQL37" s="46"/>
      <c r="NQM37" s="46"/>
      <c r="NQN37" s="46"/>
      <c r="NQO37" s="46"/>
      <c r="NQP37" s="46"/>
      <c r="NQQ37" s="46"/>
      <c r="NQR37" s="46"/>
      <c r="NQS37" s="46"/>
      <c r="NQT37" s="46"/>
      <c r="NQU37" s="46"/>
      <c r="NQV37" s="46"/>
      <c r="NQW37" s="46"/>
      <c r="NQX37" s="46"/>
      <c r="NQY37" s="46"/>
      <c r="NQZ37" s="46"/>
      <c r="NRA37" s="46"/>
      <c r="NRB37" s="46"/>
      <c r="NRC37" s="46"/>
      <c r="NRD37" s="46"/>
      <c r="NRE37" s="46"/>
      <c r="NRF37" s="46"/>
      <c r="NRG37" s="46"/>
      <c r="NRH37" s="46"/>
      <c r="NRI37" s="46"/>
      <c r="NRJ37" s="46"/>
      <c r="NRK37" s="46"/>
      <c r="NRL37" s="46"/>
      <c r="NRM37" s="46"/>
      <c r="NRN37" s="46"/>
      <c r="NRO37" s="46"/>
      <c r="NRP37" s="46"/>
      <c r="NRQ37" s="46"/>
      <c r="NRR37" s="46"/>
      <c r="NRS37" s="46"/>
      <c r="NRT37" s="46"/>
      <c r="NRU37" s="46"/>
      <c r="NRV37" s="46"/>
      <c r="NRW37" s="46"/>
      <c r="NRX37" s="46"/>
      <c r="NRY37" s="46"/>
      <c r="NRZ37" s="46"/>
      <c r="NSA37" s="46"/>
      <c r="NSB37" s="46"/>
      <c r="NSC37" s="46"/>
      <c r="NSD37" s="46"/>
      <c r="NSE37" s="46"/>
      <c r="NSF37" s="46"/>
      <c r="NSG37" s="46"/>
      <c r="NSH37" s="46"/>
      <c r="NSI37" s="46"/>
      <c r="NSJ37" s="46"/>
      <c r="NSK37" s="46"/>
      <c r="NSL37" s="46"/>
      <c r="NSM37" s="46"/>
      <c r="NSN37" s="46"/>
      <c r="NSO37" s="46"/>
      <c r="NSP37" s="46"/>
      <c r="NSQ37" s="46"/>
      <c r="NSR37" s="46"/>
      <c r="NSS37" s="46"/>
      <c r="NST37" s="46"/>
      <c r="NSU37" s="46"/>
      <c r="NSV37" s="46"/>
      <c r="NSW37" s="46"/>
      <c r="NSX37" s="46"/>
      <c r="NSY37" s="46"/>
      <c r="NSZ37" s="46"/>
      <c r="NTA37" s="46"/>
      <c r="NTB37" s="46"/>
      <c r="NTC37" s="46"/>
      <c r="NTD37" s="46"/>
      <c r="NTE37" s="46"/>
      <c r="NTF37" s="46"/>
      <c r="NTG37" s="46"/>
      <c r="NTH37" s="46"/>
      <c r="NTI37" s="46"/>
      <c r="NTJ37" s="46"/>
      <c r="NTK37" s="46"/>
      <c r="NTL37" s="46"/>
      <c r="NTM37" s="46"/>
      <c r="NTN37" s="46"/>
      <c r="NTO37" s="46"/>
      <c r="NTP37" s="46"/>
      <c r="NTQ37" s="46"/>
      <c r="NTR37" s="46"/>
      <c r="NTS37" s="46"/>
      <c r="NTT37" s="46"/>
      <c r="NTU37" s="46"/>
      <c r="NTV37" s="46"/>
      <c r="NTW37" s="46"/>
      <c r="NTX37" s="46"/>
      <c r="NTY37" s="46"/>
      <c r="NTZ37" s="46"/>
      <c r="NUA37" s="46"/>
      <c r="NUB37" s="46"/>
      <c r="NUC37" s="46"/>
      <c r="NUD37" s="46"/>
      <c r="NUE37" s="46"/>
      <c r="NUF37" s="46"/>
      <c r="NUG37" s="46"/>
      <c r="NUH37" s="46"/>
      <c r="NUI37" s="46"/>
      <c r="NUJ37" s="46"/>
      <c r="NUK37" s="46"/>
      <c r="NUL37" s="46"/>
      <c r="NUM37" s="46"/>
      <c r="NUN37" s="46"/>
      <c r="NUO37" s="46"/>
      <c r="NUP37" s="46"/>
      <c r="NUQ37" s="46"/>
      <c r="NUR37" s="46"/>
      <c r="NUS37" s="46"/>
      <c r="NUT37" s="46"/>
      <c r="NUU37" s="46"/>
      <c r="NUV37" s="46"/>
      <c r="NUW37" s="46"/>
      <c r="NUX37" s="46"/>
      <c r="NUY37" s="46"/>
      <c r="NUZ37" s="46"/>
      <c r="NVA37" s="46"/>
      <c r="NVB37" s="46"/>
      <c r="NVC37" s="46"/>
      <c r="NVD37" s="46"/>
      <c r="NVE37" s="46"/>
      <c r="NVF37" s="46"/>
      <c r="NVG37" s="46"/>
      <c r="NVH37" s="46"/>
      <c r="NVI37" s="46"/>
      <c r="NVJ37" s="46"/>
      <c r="NVK37" s="46"/>
      <c r="NVL37" s="46"/>
      <c r="NVM37" s="46"/>
      <c r="NVN37" s="46"/>
      <c r="NVO37" s="46"/>
      <c r="NVP37" s="46"/>
      <c r="NVQ37" s="46"/>
      <c r="NVR37" s="46"/>
      <c r="NVS37" s="46"/>
      <c r="NVT37" s="46"/>
      <c r="NVU37" s="46"/>
      <c r="NVV37" s="46"/>
      <c r="NVW37" s="46"/>
      <c r="NVX37" s="46"/>
      <c r="NVY37" s="46"/>
      <c r="NVZ37" s="46"/>
      <c r="NWA37" s="46"/>
      <c r="NWB37" s="46"/>
      <c r="NWC37" s="46"/>
      <c r="NWD37" s="46"/>
      <c r="NWE37" s="46"/>
      <c r="NWF37" s="46"/>
      <c r="NWG37" s="46"/>
      <c r="NWH37" s="46"/>
      <c r="NWI37" s="46"/>
      <c r="NWJ37" s="46"/>
      <c r="NWK37" s="46"/>
      <c r="NWL37" s="46"/>
      <c r="NWM37" s="46"/>
      <c r="NWN37" s="46"/>
      <c r="NWO37" s="46"/>
      <c r="NWP37" s="46"/>
      <c r="NWQ37" s="46"/>
      <c r="NWR37" s="46"/>
      <c r="NWS37" s="46"/>
      <c r="NWT37" s="46"/>
      <c r="NWU37" s="46"/>
      <c r="NWV37" s="46"/>
      <c r="NWW37" s="46"/>
      <c r="NWX37" s="46"/>
      <c r="NWY37" s="46"/>
      <c r="NWZ37" s="46"/>
      <c r="NXA37" s="46"/>
      <c r="NXB37" s="46"/>
      <c r="NXC37" s="46"/>
      <c r="NXD37" s="46"/>
      <c r="NXE37" s="46"/>
      <c r="NXF37" s="46"/>
      <c r="NXG37" s="46"/>
      <c r="NXH37" s="46"/>
      <c r="NXI37" s="46"/>
      <c r="NXJ37" s="46"/>
      <c r="NXK37" s="46"/>
      <c r="NXL37" s="46"/>
      <c r="NXM37" s="46"/>
      <c r="NXN37" s="46"/>
      <c r="NXO37" s="46"/>
      <c r="NXP37" s="46"/>
      <c r="NXQ37" s="46"/>
      <c r="NXR37" s="46"/>
      <c r="NXS37" s="46"/>
      <c r="NXT37" s="46"/>
      <c r="NXU37" s="46"/>
      <c r="NXV37" s="46"/>
      <c r="NXW37" s="46"/>
      <c r="NXX37" s="46"/>
      <c r="NXY37" s="46"/>
      <c r="NXZ37" s="46"/>
      <c r="NYA37" s="46"/>
      <c r="NYB37" s="46"/>
      <c r="NYC37" s="46"/>
      <c r="NYD37" s="46"/>
      <c r="NYE37" s="46"/>
      <c r="NYF37" s="46"/>
      <c r="NYG37" s="46"/>
      <c r="NYH37" s="46"/>
      <c r="NYI37" s="46"/>
      <c r="NYJ37" s="46"/>
      <c r="NYK37" s="46"/>
      <c r="NYL37" s="46"/>
      <c r="NYM37" s="46"/>
      <c r="NYN37" s="46"/>
      <c r="NYO37" s="46"/>
      <c r="NYP37" s="46"/>
      <c r="NYQ37" s="46"/>
      <c r="NYR37" s="46"/>
      <c r="NYS37" s="46"/>
      <c r="NYT37" s="46"/>
      <c r="NYU37" s="46"/>
      <c r="NYV37" s="46"/>
      <c r="NYW37" s="46"/>
      <c r="NYX37" s="46"/>
      <c r="NYY37" s="46"/>
      <c r="NYZ37" s="46"/>
      <c r="NZA37" s="46"/>
      <c r="NZB37" s="46"/>
      <c r="NZC37" s="46"/>
      <c r="NZD37" s="46"/>
      <c r="NZE37" s="46"/>
      <c r="NZF37" s="46"/>
      <c r="NZG37" s="46"/>
      <c r="NZH37" s="46"/>
      <c r="NZI37" s="46"/>
      <c r="NZJ37" s="46"/>
      <c r="NZK37" s="46"/>
      <c r="NZL37" s="46"/>
      <c r="NZM37" s="46"/>
      <c r="NZN37" s="46"/>
      <c r="NZO37" s="46"/>
      <c r="NZP37" s="46"/>
      <c r="NZQ37" s="46"/>
      <c r="NZR37" s="46"/>
      <c r="NZS37" s="46"/>
      <c r="NZT37" s="46"/>
      <c r="NZU37" s="46"/>
      <c r="NZV37" s="46"/>
      <c r="NZW37" s="46"/>
      <c r="NZX37" s="46"/>
      <c r="NZY37" s="46"/>
      <c r="NZZ37" s="46"/>
      <c r="OAA37" s="46"/>
      <c r="OAB37" s="46"/>
      <c r="OAC37" s="46"/>
      <c r="OAD37" s="46"/>
      <c r="OAE37" s="46"/>
      <c r="OAF37" s="46"/>
      <c r="OAG37" s="46"/>
      <c r="OAH37" s="46"/>
      <c r="OAI37" s="46"/>
      <c r="OAJ37" s="46"/>
      <c r="OAK37" s="46"/>
      <c r="OAL37" s="46"/>
      <c r="OAM37" s="46"/>
      <c r="OAN37" s="46"/>
      <c r="OAO37" s="46"/>
      <c r="OAP37" s="46"/>
      <c r="OAQ37" s="46"/>
      <c r="OAR37" s="46"/>
      <c r="OAS37" s="46"/>
      <c r="OAT37" s="46"/>
      <c r="OAU37" s="46"/>
      <c r="OAV37" s="46"/>
      <c r="OAW37" s="46"/>
      <c r="OAX37" s="46"/>
      <c r="OAY37" s="46"/>
      <c r="OAZ37" s="46"/>
      <c r="OBA37" s="46"/>
      <c r="OBB37" s="46"/>
      <c r="OBC37" s="46"/>
      <c r="OBD37" s="46"/>
      <c r="OBE37" s="46"/>
      <c r="OBF37" s="46"/>
      <c r="OBG37" s="46"/>
      <c r="OBH37" s="46"/>
      <c r="OBI37" s="46"/>
      <c r="OBJ37" s="46"/>
      <c r="OBK37" s="46"/>
      <c r="OBL37" s="46"/>
      <c r="OBM37" s="46"/>
      <c r="OBN37" s="46"/>
      <c r="OBO37" s="46"/>
      <c r="OBP37" s="46"/>
      <c r="OBQ37" s="46"/>
      <c r="OBR37" s="46"/>
      <c r="OBS37" s="46"/>
      <c r="OBT37" s="46"/>
      <c r="OBU37" s="46"/>
      <c r="OBV37" s="46"/>
      <c r="OBW37" s="46"/>
      <c r="OBX37" s="46"/>
      <c r="OBY37" s="46"/>
      <c r="OBZ37" s="46"/>
      <c r="OCA37" s="46"/>
      <c r="OCB37" s="46"/>
      <c r="OCC37" s="46"/>
      <c r="OCD37" s="46"/>
      <c r="OCE37" s="46"/>
      <c r="OCF37" s="46"/>
      <c r="OCG37" s="46"/>
      <c r="OCH37" s="46"/>
      <c r="OCI37" s="46"/>
      <c r="OCJ37" s="46"/>
      <c r="OCK37" s="46"/>
      <c r="OCL37" s="46"/>
      <c r="OCM37" s="46"/>
      <c r="OCN37" s="46"/>
      <c r="OCO37" s="46"/>
      <c r="OCP37" s="46"/>
      <c r="OCQ37" s="46"/>
      <c r="OCR37" s="46"/>
      <c r="OCS37" s="46"/>
      <c r="OCT37" s="46"/>
      <c r="OCU37" s="46"/>
      <c r="OCV37" s="46"/>
      <c r="OCW37" s="46"/>
      <c r="OCX37" s="46"/>
      <c r="OCY37" s="46"/>
      <c r="OCZ37" s="46"/>
      <c r="ODA37" s="46"/>
      <c r="ODB37" s="46"/>
      <c r="ODC37" s="46"/>
      <c r="ODD37" s="46"/>
      <c r="ODE37" s="46"/>
      <c r="ODF37" s="46"/>
      <c r="ODG37" s="46"/>
      <c r="ODH37" s="46"/>
      <c r="ODI37" s="46"/>
      <c r="ODJ37" s="46"/>
      <c r="ODK37" s="46"/>
      <c r="ODL37" s="46"/>
      <c r="ODM37" s="46"/>
      <c r="ODN37" s="46"/>
      <c r="ODO37" s="46"/>
      <c r="ODP37" s="46"/>
      <c r="ODQ37" s="46"/>
      <c r="ODR37" s="46"/>
      <c r="ODS37" s="46"/>
      <c r="ODT37" s="46"/>
      <c r="ODU37" s="46"/>
      <c r="ODV37" s="46"/>
      <c r="ODW37" s="46"/>
      <c r="ODX37" s="46"/>
      <c r="ODY37" s="46"/>
      <c r="ODZ37" s="46"/>
      <c r="OEA37" s="46"/>
      <c r="OEB37" s="46"/>
      <c r="OEC37" s="46"/>
      <c r="OED37" s="46"/>
      <c r="OEE37" s="46"/>
      <c r="OEF37" s="46"/>
      <c r="OEG37" s="46"/>
      <c r="OEH37" s="46"/>
      <c r="OEI37" s="46"/>
      <c r="OEJ37" s="46"/>
      <c r="OEK37" s="46"/>
      <c r="OEL37" s="46"/>
      <c r="OEM37" s="46"/>
      <c r="OEN37" s="46"/>
      <c r="OEO37" s="46"/>
      <c r="OEP37" s="46"/>
      <c r="OEQ37" s="46"/>
      <c r="OER37" s="46"/>
      <c r="OES37" s="46"/>
      <c r="OET37" s="46"/>
      <c r="OEU37" s="46"/>
      <c r="OEV37" s="46"/>
      <c r="OEW37" s="46"/>
      <c r="OEX37" s="46"/>
      <c r="OEY37" s="46"/>
      <c r="OEZ37" s="46"/>
      <c r="OFA37" s="46"/>
      <c r="OFB37" s="46"/>
      <c r="OFC37" s="46"/>
      <c r="OFD37" s="46"/>
      <c r="OFE37" s="46"/>
      <c r="OFF37" s="46"/>
      <c r="OFG37" s="46"/>
      <c r="OFH37" s="46"/>
      <c r="OFI37" s="46"/>
      <c r="OFJ37" s="46"/>
      <c r="OFK37" s="46"/>
      <c r="OFL37" s="46"/>
      <c r="OFM37" s="46"/>
      <c r="OFN37" s="46"/>
      <c r="OFO37" s="46"/>
      <c r="OFP37" s="46"/>
      <c r="OFQ37" s="46"/>
      <c r="OFR37" s="46"/>
      <c r="OFS37" s="46"/>
      <c r="OFT37" s="46"/>
      <c r="OFU37" s="46"/>
      <c r="OFV37" s="46"/>
      <c r="OFW37" s="46"/>
      <c r="OFX37" s="46"/>
      <c r="OFY37" s="46"/>
      <c r="OFZ37" s="46"/>
      <c r="OGA37" s="46"/>
      <c r="OGB37" s="46"/>
      <c r="OGC37" s="46"/>
      <c r="OGD37" s="46"/>
      <c r="OGE37" s="46"/>
      <c r="OGF37" s="46"/>
      <c r="OGG37" s="46"/>
      <c r="OGH37" s="46"/>
      <c r="OGI37" s="46"/>
      <c r="OGJ37" s="46"/>
      <c r="OGK37" s="46"/>
      <c r="OGL37" s="46"/>
      <c r="OGM37" s="46"/>
      <c r="OGN37" s="46"/>
      <c r="OGO37" s="46"/>
      <c r="OGP37" s="46"/>
      <c r="OGQ37" s="46"/>
      <c r="OGR37" s="46"/>
      <c r="OGS37" s="46"/>
      <c r="OGT37" s="46"/>
      <c r="OGU37" s="46"/>
      <c r="OGV37" s="46"/>
      <c r="OGW37" s="46"/>
      <c r="OGX37" s="46"/>
      <c r="OGY37" s="46"/>
      <c r="OGZ37" s="46"/>
      <c r="OHA37" s="46"/>
      <c r="OHB37" s="46"/>
      <c r="OHC37" s="46"/>
      <c r="OHD37" s="46"/>
      <c r="OHE37" s="46"/>
      <c r="OHF37" s="46"/>
      <c r="OHG37" s="46"/>
      <c r="OHH37" s="46"/>
      <c r="OHI37" s="46"/>
      <c r="OHJ37" s="46"/>
      <c r="OHK37" s="46"/>
      <c r="OHL37" s="46"/>
      <c r="OHM37" s="46"/>
      <c r="OHN37" s="46"/>
      <c r="OHO37" s="46"/>
      <c r="OHP37" s="46"/>
      <c r="OHQ37" s="46"/>
      <c r="OHR37" s="46"/>
      <c r="OHS37" s="46"/>
      <c r="OHT37" s="46"/>
      <c r="OHU37" s="46"/>
      <c r="OHV37" s="46"/>
      <c r="OHW37" s="46"/>
      <c r="OHX37" s="46"/>
      <c r="OHY37" s="46"/>
      <c r="OHZ37" s="46"/>
      <c r="OIA37" s="46"/>
      <c r="OIB37" s="46"/>
      <c r="OIC37" s="46"/>
      <c r="OID37" s="46"/>
      <c r="OIE37" s="46"/>
      <c r="OIF37" s="46"/>
      <c r="OIG37" s="46"/>
      <c r="OIH37" s="46"/>
      <c r="OII37" s="46"/>
      <c r="OIJ37" s="46"/>
      <c r="OIK37" s="46"/>
      <c r="OIL37" s="46"/>
      <c r="OIM37" s="46"/>
      <c r="OIN37" s="46"/>
      <c r="OIO37" s="46"/>
      <c r="OIP37" s="46"/>
      <c r="OIQ37" s="46"/>
      <c r="OIR37" s="46"/>
      <c r="OIS37" s="46"/>
      <c r="OIT37" s="46"/>
      <c r="OIU37" s="46"/>
      <c r="OIV37" s="46"/>
      <c r="OIW37" s="46"/>
      <c r="OIX37" s="46"/>
      <c r="OIY37" s="46"/>
      <c r="OIZ37" s="46"/>
      <c r="OJA37" s="46"/>
      <c r="OJB37" s="46"/>
      <c r="OJC37" s="46"/>
      <c r="OJD37" s="46"/>
      <c r="OJE37" s="46"/>
      <c r="OJF37" s="46"/>
      <c r="OJG37" s="46"/>
      <c r="OJH37" s="46"/>
      <c r="OJI37" s="46"/>
      <c r="OJJ37" s="46"/>
      <c r="OJK37" s="46"/>
      <c r="OJL37" s="46"/>
      <c r="OJM37" s="46"/>
      <c r="OJN37" s="46"/>
      <c r="OJO37" s="46"/>
      <c r="OJP37" s="46"/>
      <c r="OJQ37" s="46"/>
      <c r="OJR37" s="46"/>
      <c r="OJS37" s="46"/>
      <c r="OJT37" s="46"/>
      <c r="OJU37" s="46"/>
      <c r="OJV37" s="46"/>
      <c r="OJW37" s="46"/>
      <c r="OJX37" s="46"/>
      <c r="OJY37" s="46"/>
      <c r="OJZ37" s="46"/>
      <c r="OKA37" s="46"/>
      <c r="OKB37" s="46"/>
      <c r="OKC37" s="46"/>
      <c r="OKD37" s="46"/>
      <c r="OKE37" s="46"/>
      <c r="OKF37" s="46"/>
      <c r="OKG37" s="46"/>
      <c r="OKH37" s="46"/>
      <c r="OKI37" s="46"/>
      <c r="OKJ37" s="46"/>
      <c r="OKK37" s="46"/>
      <c r="OKL37" s="46"/>
      <c r="OKM37" s="46"/>
      <c r="OKN37" s="46"/>
      <c r="OKO37" s="46"/>
      <c r="OKP37" s="46"/>
      <c r="OKQ37" s="46"/>
      <c r="OKR37" s="46"/>
      <c r="OKS37" s="46"/>
      <c r="OKT37" s="46"/>
      <c r="OKU37" s="46"/>
      <c r="OKV37" s="46"/>
      <c r="OKW37" s="46"/>
      <c r="OKX37" s="46"/>
      <c r="OKY37" s="46"/>
      <c r="OKZ37" s="46"/>
      <c r="OLA37" s="46"/>
      <c r="OLB37" s="46"/>
      <c r="OLC37" s="46"/>
      <c r="OLD37" s="46"/>
      <c r="OLE37" s="46"/>
      <c r="OLF37" s="46"/>
      <c r="OLG37" s="46"/>
      <c r="OLH37" s="46"/>
      <c r="OLI37" s="46"/>
      <c r="OLJ37" s="46"/>
      <c r="OLK37" s="46"/>
      <c r="OLL37" s="46"/>
      <c r="OLM37" s="46"/>
      <c r="OLN37" s="46"/>
      <c r="OLO37" s="46"/>
      <c r="OLP37" s="46"/>
      <c r="OLQ37" s="46"/>
      <c r="OLR37" s="46"/>
      <c r="OLS37" s="46"/>
      <c r="OLT37" s="46"/>
      <c r="OLU37" s="46"/>
      <c r="OLV37" s="46"/>
      <c r="OLW37" s="46"/>
      <c r="OLX37" s="46"/>
      <c r="OLY37" s="46"/>
      <c r="OLZ37" s="46"/>
      <c r="OMA37" s="46"/>
      <c r="OMB37" s="46"/>
      <c r="OMC37" s="46"/>
      <c r="OMD37" s="46"/>
      <c r="OME37" s="46"/>
      <c r="OMF37" s="46"/>
      <c r="OMG37" s="46"/>
      <c r="OMH37" s="46"/>
      <c r="OMI37" s="46"/>
      <c r="OMJ37" s="46"/>
      <c r="OMK37" s="46"/>
      <c r="OML37" s="46"/>
      <c r="OMM37" s="46"/>
      <c r="OMN37" s="46"/>
      <c r="OMO37" s="46"/>
      <c r="OMP37" s="46"/>
      <c r="OMQ37" s="46"/>
      <c r="OMR37" s="46"/>
      <c r="OMS37" s="46"/>
      <c r="OMT37" s="46"/>
      <c r="OMU37" s="46"/>
      <c r="OMV37" s="46"/>
      <c r="OMW37" s="46"/>
      <c r="OMX37" s="46"/>
      <c r="OMY37" s="46"/>
      <c r="OMZ37" s="46"/>
      <c r="ONA37" s="46"/>
      <c r="ONB37" s="46"/>
      <c r="ONC37" s="46"/>
      <c r="OND37" s="46"/>
      <c r="ONE37" s="46"/>
      <c r="ONF37" s="46"/>
      <c r="ONG37" s="46"/>
      <c r="ONH37" s="46"/>
      <c r="ONI37" s="46"/>
      <c r="ONJ37" s="46"/>
      <c r="ONK37" s="46"/>
      <c r="ONL37" s="46"/>
      <c r="ONM37" s="46"/>
      <c r="ONN37" s="46"/>
      <c r="ONO37" s="46"/>
      <c r="ONP37" s="46"/>
      <c r="ONQ37" s="46"/>
      <c r="ONR37" s="46"/>
      <c r="ONS37" s="46"/>
      <c r="ONT37" s="46"/>
      <c r="ONU37" s="46"/>
      <c r="ONV37" s="46"/>
      <c r="ONW37" s="46"/>
      <c r="ONX37" s="46"/>
      <c r="ONY37" s="46"/>
      <c r="ONZ37" s="46"/>
      <c r="OOA37" s="46"/>
      <c r="OOB37" s="46"/>
      <c r="OOC37" s="46"/>
      <c r="OOD37" s="46"/>
      <c r="OOE37" s="46"/>
      <c r="OOF37" s="46"/>
      <c r="OOG37" s="46"/>
      <c r="OOH37" s="46"/>
      <c r="OOI37" s="46"/>
      <c r="OOJ37" s="46"/>
      <c r="OOK37" s="46"/>
      <c r="OOL37" s="46"/>
      <c r="OOM37" s="46"/>
      <c r="OON37" s="46"/>
      <c r="OOO37" s="46"/>
      <c r="OOP37" s="46"/>
      <c r="OOQ37" s="46"/>
      <c r="OOR37" s="46"/>
      <c r="OOS37" s="46"/>
      <c r="OOT37" s="46"/>
      <c r="OOU37" s="46"/>
      <c r="OOV37" s="46"/>
      <c r="OOW37" s="46"/>
      <c r="OOX37" s="46"/>
      <c r="OOY37" s="46"/>
      <c r="OOZ37" s="46"/>
      <c r="OPA37" s="46"/>
      <c r="OPB37" s="46"/>
      <c r="OPC37" s="46"/>
      <c r="OPD37" s="46"/>
      <c r="OPE37" s="46"/>
      <c r="OPF37" s="46"/>
      <c r="OPG37" s="46"/>
      <c r="OPH37" s="46"/>
      <c r="OPI37" s="46"/>
      <c r="OPJ37" s="46"/>
      <c r="OPK37" s="46"/>
      <c r="OPL37" s="46"/>
      <c r="OPM37" s="46"/>
      <c r="OPN37" s="46"/>
      <c r="OPO37" s="46"/>
      <c r="OPP37" s="46"/>
      <c r="OPQ37" s="46"/>
      <c r="OPR37" s="46"/>
      <c r="OPS37" s="46"/>
      <c r="OPT37" s="46"/>
      <c r="OPU37" s="46"/>
      <c r="OPV37" s="46"/>
      <c r="OPW37" s="46"/>
      <c r="OPX37" s="46"/>
      <c r="OPY37" s="46"/>
      <c r="OPZ37" s="46"/>
      <c r="OQA37" s="46"/>
      <c r="OQB37" s="46"/>
      <c r="OQC37" s="46"/>
      <c r="OQD37" s="46"/>
      <c r="OQE37" s="46"/>
      <c r="OQF37" s="46"/>
      <c r="OQG37" s="46"/>
      <c r="OQH37" s="46"/>
      <c r="OQI37" s="46"/>
      <c r="OQJ37" s="46"/>
      <c r="OQK37" s="46"/>
      <c r="OQL37" s="46"/>
      <c r="OQM37" s="46"/>
      <c r="OQN37" s="46"/>
      <c r="OQO37" s="46"/>
      <c r="OQP37" s="46"/>
      <c r="OQQ37" s="46"/>
      <c r="OQR37" s="46"/>
      <c r="OQS37" s="46"/>
      <c r="OQT37" s="46"/>
      <c r="OQU37" s="46"/>
      <c r="OQV37" s="46"/>
      <c r="OQW37" s="46"/>
      <c r="OQX37" s="46"/>
      <c r="OQY37" s="46"/>
      <c r="OQZ37" s="46"/>
      <c r="ORA37" s="46"/>
      <c r="ORB37" s="46"/>
      <c r="ORC37" s="46"/>
      <c r="ORD37" s="46"/>
      <c r="ORE37" s="46"/>
      <c r="ORF37" s="46"/>
      <c r="ORG37" s="46"/>
      <c r="ORH37" s="46"/>
      <c r="ORI37" s="46"/>
      <c r="ORJ37" s="46"/>
      <c r="ORK37" s="46"/>
      <c r="ORL37" s="46"/>
      <c r="ORM37" s="46"/>
      <c r="ORN37" s="46"/>
      <c r="ORO37" s="46"/>
      <c r="ORP37" s="46"/>
      <c r="ORQ37" s="46"/>
      <c r="ORR37" s="46"/>
      <c r="ORS37" s="46"/>
      <c r="ORT37" s="46"/>
      <c r="ORU37" s="46"/>
      <c r="ORV37" s="46"/>
      <c r="ORW37" s="46"/>
      <c r="ORX37" s="46"/>
      <c r="ORY37" s="46"/>
      <c r="ORZ37" s="46"/>
      <c r="OSA37" s="46"/>
      <c r="OSB37" s="46"/>
      <c r="OSC37" s="46"/>
      <c r="OSD37" s="46"/>
      <c r="OSE37" s="46"/>
      <c r="OSF37" s="46"/>
      <c r="OSG37" s="46"/>
      <c r="OSH37" s="46"/>
      <c r="OSI37" s="46"/>
      <c r="OSJ37" s="46"/>
      <c r="OSK37" s="46"/>
      <c r="OSL37" s="46"/>
      <c r="OSM37" s="46"/>
      <c r="OSN37" s="46"/>
      <c r="OSO37" s="46"/>
      <c r="OSP37" s="46"/>
      <c r="OSQ37" s="46"/>
      <c r="OSR37" s="46"/>
      <c r="OSS37" s="46"/>
      <c r="OST37" s="46"/>
      <c r="OSU37" s="46"/>
      <c r="OSV37" s="46"/>
      <c r="OSW37" s="46"/>
      <c r="OSX37" s="46"/>
      <c r="OSY37" s="46"/>
      <c r="OSZ37" s="46"/>
      <c r="OTA37" s="46"/>
      <c r="OTB37" s="46"/>
      <c r="OTC37" s="46"/>
      <c r="OTD37" s="46"/>
      <c r="OTE37" s="46"/>
      <c r="OTF37" s="46"/>
      <c r="OTG37" s="46"/>
      <c r="OTH37" s="46"/>
      <c r="OTI37" s="46"/>
      <c r="OTJ37" s="46"/>
      <c r="OTK37" s="46"/>
      <c r="OTL37" s="46"/>
      <c r="OTM37" s="46"/>
      <c r="OTN37" s="46"/>
      <c r="OTO37" s="46"/>
      <c r="OTP37" s="46"/>
      <c r="OTQ37" s="46"/>
      <c r="OTR37" s="46"/>
      <c r="OTS37" s="46"/>
      <c r="OTT37" s="46"/>
      <c r="OTU37" s="46"/>
      <c r="OTV37" s="46"/>
      <c r="OTW37" s="46"/>
      <c r="OTX37" s="46"/>
      <c r="OTY37" s="46"/>
      <c r="OTZ37" s="46"/>
      <c r="OUA37" s="46"/>
      <c r="OUB37" s="46"/>
      <c r="OUC37" s="46"/>
      <c r="OUD37" s="46"/>
      <c r="OUE37" s="46"/>
      <c r="OUF37" s="46"/>
      <c r="OUG37" s="46"/>
      <c r="OUH37" s="46"/>
      <c r="OUI37" s="46"/>
      <c r="OUJ37" s="46"/>
      <c r="OUK37" s="46"/>
      <c r="OUL37" s="46"/>
      <c r="OUM37" s="46"/>
      <c r="OUN37" s="46"/>
      <c r="OUO37" s="46"/>
      <c r="OUP37" s="46"/>
      <c r="OUQ37" s="46"/>
      <c r="OUR37" s="46"/>
      <c r="OUS37" s="46"/>
      <c r="OUT37" s="46"/>
      <c r="OUU37" s="46"/>
      <c r="OUV37" s="46"/>
      <c r="OUW37" s="46"/>
      <c r="OUX37" s="46"/>
      <c r="OUY37" s="46"/>
      <c r="OUZ37" s="46"/>
      <c r="OVA37" s="46"/>
      <c r="OVB37" s="46"/>
      <c r="OVC37" s="46"/>
      <c r="OVD37" s="46"/>
      <c r="OVE37" s="46"/>
      <c r="OVF37" s="46"/>
      <c r="OVG37" s="46"/>
      <c r="OVH37" s="46"/>
      <c r="OVI37" s="46"/>
      <c r="OVJ37" s="46"/>
      <c r="OVK37" s="46"/>
      <c r="OVL37" s="46"/>
      <c r="OVM37" s="46"/>
      <c r="OVN37" s="46"/>
      <c r="OVO37" s="46"/>
      <c r="OVP37" s="46"/>
      <c r="OVQ37" s="46"/>
      <c r="OVR37" s="46"/>
      <c r="OVS37" s="46"/>
      <c r="OVT37" s="46"/>
      <c r="OVU37" s="46"/>
      <c r="OVV37" s="46"/>
      <c r="OVW37" s="46"/>
      <c r="OVX37" s="46"/>
      <c r="OVY37" s="46"/>
      <c r="OVZ37" s="46"/>
      <c r="OWA37" s="46"/>
      <c r="OWB37" s="46"/>
      <c r="OWC37" s="46"/>
      <c r="OWD37" s="46"/>
      <c r="OWE37" s="46"/>
      <c r="OWF37" s="46"/>
      <c r="OWG37" s="46"/>
      <c r="OWH37" s="46"/>
      <c r="OWI37" s="46"/>
      <c r="OWJ37" s="46"/>
      <c r="OWK37" s="46"/>
      <c r="OWL37" s="46"/>
      <c r="OWM37" s="46"/>
      <c r="OWN37" s="46"/>
      <c r="OWO37" s="46"/>
      <c r="OWP37" s="46"/>
      <c r="OWQ37" s="46"/>
      <c r="OWR37" s="46"/>
      <c r="OWS37" s="46"/>
      <c r="OWT37" s="46"/>
      <c r="OWU37" s="46"/>
      <c r="OWV37" s="46"/>
      <c r="OWW37" s="46"/>
      <c r="OWX37" s="46"/>
      <c r="OWY37" s="46"/>
      <c r="OWZ37" s="46"/>
      <c r="OXA37" s="46"/>
      <c r="OXB37" s="46"/>
      <c r="OXC37" s="46"/>
      <c r="OXD37" s="46"/>
      <c r="OXE37" s="46"/>
      <c r="OXF37" s="46"/>
      <c r="OXG37" s="46"/>
      <c r="OXH37" s="46"/>
      <c r="OXI37" s="46"/>
      <c r="OXJ37" s="46"/>
      <c r="OXK37" s="46"/>
      <c r="OXL37" s="46"/>
      <c r="OXM37" s="46"/>
      <c r="OXN37" s="46"/>
      <c r="OXO37" s="46"/>
      <c r="OXP37" s="46"/>
      <c r="OXQ37" s="46"/>
      <c r="OXR37" s="46"/>
      <c r="OXS37" s="46"/>
      <c r="OXT37" s="46"/>
      <c r="OXU37" s="46"/>
      <c r="OXV37" s="46"/>
      <c r="OXW37" s="46"/>
      <c r="OXX37" s="46"/>
      <c r="OXY37" s="46"/>
      <c r="OXZ37" s="46"/>
      <c r="OYA37" s="46"/>
      <c r="OYB37" s="46"/>
      <c r="OYC37" s="46"/>
      <c r="OYD37" s="46"/>
      <c r="OYE37" s="46"/>
      <c r="OYF37" s="46"/>
      <c r="OYG37" s="46"/>
      <c r="OYH37" s="46"/>
      <c r="OYI37" s="46"/>
      <c r="OYJ37" s="46"/>
      <c r="OYK37" s="46"/>
      <c r="OYL37" s="46"/>
      <c r="OYM37" s="46"/>
      <c r="OYN37" s="46"/>
      <c r="OYO37" s="46"/>
      <c r="OYP37" s="46"/>
      <c r="OYQ37" s="46"/>
      <c r="OYR37" s="46"/>
      <c r="OYS37" s="46"/>
      <c r="OYT37" s="46"/>
      <c r="OYU37" s="46"/>
      <c r="OYV37" s="46"/>
      <c r="OYW37" s="46"/>
      <c r="OYX37" s="46"/>
      <c r="OYY37" s="46"/>
      <c r="OYZ37" s="46"/>
      <c r="OZA37" s="46"/>
      <c r="OZB37" s="46"/>
      <c r="OZC37" s="46"/>
      <c r="OZD37" s="46"/>
      <c r="OZE37" s="46"/>
      <c r="OZF37" s="46"/>
      <c r="OZG37" s="46"/>
      <c r="OZH37" s="46"/>
      <c r="OZI37" s="46"/>
      <c r="OZJ37" s="46"/>
      <c r="OZK37" s="46"/>
      <c r="OZL37" s="46"/>
      <c r="OZM37" s="46"/>
      <c r="OZN37" s="46"/>
      <c r="OZO37" s="46"/>
      <c r="OZP37" s="46"/>
      <c r="OZQ37" s="46"/>
      <c r="OZR37" s="46"/>
      <c r="OZS37" s="46"/>
      <c r="OZT37" s="46"/>
      <c r="OZU37" s="46"/>
      <c r="OZV37" s="46"/>
      <c r="OZW37" s="46"/>
      <c r="OZX37" s="46"/>
      <c r="OZY37" s="46"/>
      <c r="OZZ37" s="46"/>
      <c r="PAA37" s="46"/>
      <c r="PAB37" s="46"/>
      <c r="PAC37" s="46"/>
      <c r="PAD37" s="46"/>
      <c r="PAE37" s="46"/>
      <c r="PAF37" s="46"/>
      <c r="PAG37" s="46"/>
      <c r="PAH37" s="46"/>
      <c r="PAI37" s="46"/>
      <c r="PAJ37" s="46"/>
      <c r="PAK37" s="46"/>
      <c r="PAL37" s="46"/>
      <c r="PAM37" s="46"/>
      <c r="PAN37" s="46"/>
      <c r="PAO37" s="46"/>
      <c r="PAP37" s="46"/>
      <c r="PAQ37" s="46"/>
      <c r="PAR37" s="46"/>
      <c r="PAS37" s="46"/>
      <c r="PAT37" s="46"/>
      <c r="PAU37" s="46"/>
      <c r="PAV37" s="46"/>
      <c r="PAW37" s="46"/>
      <c r="PAX37" s="46"/>
      <c r="PAY37" s="46"/>
      <c r="PAZ37" s="46"/>
      <c r="PBA37" s="46"/>
      <c r="PBB37" s="46"/>
      <c r="PBC37" s="46"/>
      <c r="PBD37" s="46"/>
      <c r="PBE37" s="46"/>
      <c r="PBF37" s="46"/>
      <c r="PBG37" s="46"/>
      <c r="PBH37" s="46"/>
      <c r="PBI37" s="46"/>
      <c r="PBJ37" s="46"/>
      <c r="PBK37" s="46"/>
      <c r="PBL37" s="46"/>
      <c r="PBM37" s="46"/>
      <c r="PBN37" s="46"/>
      <c r="PBO37" s="46"/>
      <c r="PBP37" s="46"/>
      <c r="PBQ37" s="46"/>
      <c r="PBR37" s="46"/>
      <c r="PBS37" s="46"/>
      <c r="PBT37" s="46"/>
      <c r="PBU37" s="46"/>
      <c r="PBV37" s="46"/>
      <c r="PBW37" s="46"/>
      <c r="PBX37" s="46"/>
      <c r="PBY37" s="46"/>
      <c r="PBZ37" s="46"/>
      <c r="PCA37" s="46"/>
      <c r="PCB37" s="46"/>
      <c r="PCC37" s="46"/>
      <c r="PCD37" s="46"/>
      <c r="PCE37" s="46"/>
      <c r="PCF37" s="46"/>
      <c r="PCG37" s="46"/>
      <c r="PCH37" s="46"/>
      <c r="PCI37" s="46"/>
      <c r="PCJ37" s="46"/>
      <c r="PCK37" s="46"/>
      <c r="PCL37" s="46"/>
      <c r="PCM37" s="46"/>
      <c r="PCN37" s="46"/>
      <c r="PCO37" s="46"/>
      <c r="PCP37" s="46"/>
      <c r="PCQ37" s="46"/>
      <c r="PCR37" s="46"/>
      <c r="PCS37" s="46"/>
      <c r="PCT37" s="46"/>
      <c r="PCU37" s="46"/>
      <c r="PCV37" s="46"/>
      <c r="PCW37" s="46"/>
      <c r="PCX37" s="46"/>
      <c r="PCY37" s="46"/>
      <c r="PCZ37" s="46"/>
      <c r="PDA37" s="46"/>
      <c r="PDB37" s="46"/>
      <c r="PDC37" s="46"/>
      <c r="PDD37" s="46"/>
      <c r="PDE37" s="46"/>
      <c r="PDF37" s="46"/>
      <c r="PDG37" s="46"/>
      <c r="PDH37" s="46"/>
      <c r="PDI37" s="46"/>
      <c r="PDJ37" s="46"/>
      <c r="PDK37" s="46"/>
      <c r="PDL37" s="46"/>
      <c r="PDM37" s="46"/>
      <c r="PDN37" s="46"/>
      <c r="PDO37" s="46"/>
      <c r="PDP37" s="46"/>
      <c r="PDQ37" s="46"/>
      <c r="PDR37" s="46"/>
      <c r="PDS37" s="46"/>
      <c r="PDT37" s="46"/>
      <c r="PDU37" s="46"/>
      <c r="PDV37" s="46"/>
      <c r="PDW37" s="46"/>
      <c r="PDX37" s="46"/>
      <c r="PDY37" s="46"/>
      <c r="PDZ37" s="46"/>
      <c r="PEA37" s="46"/>
      <c r="PEB37" s="46"/>
      <c r="PEC37" s="46"/>
      <c r="PED37" s="46"/>
      <c r="PEE37" s="46"/>
      <c r="PEF37" s="46"/>
      <c r="PEG37" s="46"/>
      <c r="PEH37" s="46"/>
      <c r="PEI37" s="46"/>
      <c r="PEJ37" s="46"/>
      <c r="PEK37" s="46"/>
      <c r="PEL37" s="46"/>
      <c r="PEM37" s="46"/>
      <c r="PEN37" s="46"/>
      <c r="PEO37" s="46"/>
      <c r="PEP37" s="46"/>
      <c r="PEQ37" s="46"/>
      <c r="PER37" s="46"/>
      <c r="PES37" s="46"/>
      <c r="PET37" s="46"/>
      <c r="PEU37" s="46"/>
      <c r="PEV37" s="46"/>
      <c r="PEW37" s="46"/>
      <c r="PEX37" s="46"/>
      <c r="PEY37" s="46"/>
      <c r="PEZ37" s="46"/>
      <c r="PFA37" s="46"/>
      <c r="PFB37" s="46"/>
      <c r="PFC37" s="46"/>
      <c r="PFD37" s="46"/>
      <c r="PFE37" s="46"/>
      <c r="PFF37" s="46"/>
      <c r="PFG37" s="46"/>
      <c r="PFH37" s="46"/>
      <c r="PFI37" s="46"/>
      <c r="PFJ37" s="46"/>
      <c r="PFK37" s="46"/>
      <c r="PFL37" s="46"/>
      <c r="PFM37" s="46"/>
      <c r="PFN37" s="46"/>
      <c r="PFO37" s="46"/>
      <c r="PFP37" s="46"/>
      <c r="PFQ37" s="46"/>
      <c r="PFR37" s="46"/>
      <c r="PFS37" s="46"/>
      <c r="PFT37" s="46"/>
      <c r="PFU37" s="46"/>
      <c r="PFV37" s="46"/>
      <c r="PFW37" s="46"/>
      <c r="PFX37" s="46"/>
      <c r="PFY37" s="46"/>
      <c r="PFZ37" s="46"/>
      <c r="PGA37" s="46"/>
      <c r="PGB37" s="46"/>
      <c r="PGC37" s="46"/>
      <c r="PGD37" s="46"/>
      <c r="PGE37" s="46"/>
      <c r="PGF37" s="46"/>
      <c r="PGG37" s="46"/>
      <c r="PGH37" s="46"/>
      <c r="PGI37" s="46"/>
      <c r="PGJ37" s="46"/>
      <c r="PGK37" s="46"/>
      <c r="PGL37" s="46"/>
      <c r="PGM37" s="46"/>
      <c r="PGN37" s="46"/>
      <c r="PGO37" s="46"/>
      <c r="PGP37" s="46"/>
      <c r="PGQ37" s="46"/>
      <c r="PGR37" s="46"/>
      <c r="PGS37" s="46"/>
      <c r="PGT37" s="46"/>
      <c r="PGU37" s="46"/>
      <c r="PGV37" s="46"/>
      <c r="PGW37" s="46"/>
      <c r="PGX37" s="46"/>
      <c r="PGY37" s="46"/>
      <c r="PGZ37" s="46"/>
      <c r="PHA37" s="46"/>
      <c r="PHB37" s="46"/>
      <c r="PHC37" s="46"/>
      <c r="PHD37" s="46"/>
      <c r="PHE37" s="46"/>
      <c r="PHF37" s="46"/>
      <c r="PHG37" s="46"/>
      <c r="PHH37" s="46"/>
      <c r="PHI37" s="46"/>
      <c r="PHJ37" s="46"/>
      <c r="PHK37" s="46"/>
      <c r="PHL37" s="46"/>
      <c r="PHM37" s="46"/>
      <c r="PHN37" s="46"/>
      <c r="PHO37" s="46"/>
      <c r="PHP37" s="46"/>
      <c r="PHQ37" s="46"/>
      <c r="PHR37" s="46"/>
      <c r="PHS37" s="46"/>
      <c r="PHT37" s="46"/>
      <c r="PHU37" s="46"/>
      <c r="PHV37" s="46"/>
      <c r="PHW37" s="46"/>
      <c r="PHX37" s="46"/>
      <c r="PHY37" s="46"/>
      <c r="PHZ37" s="46"/>
      <c r="PIA37" s="46"/>
      <c r="PIB37" s="46"/>
      <c r="PIC37" s="46"/>
      <c r="PID37" s="46"/>
      <c r="PIE37" s="46"/>
      <c r="PIF37" s="46"/>
      <c r="PIG37" s="46"/>
      <c r="PIH37" s="46"/>
      <c r="PII37" s="46"/>
      <c r="PIJ37" s="46"/>
      <c r="PIK37" s="46"/>
      <c r="PIL37" s="46"/>
      <c r="PIM37" s="46"/>
      <c r="PIN37" s="46"/>
      <c r="PIO37" s="46"/>
      <c r="PIP37" s="46"/>
      <c r="PIQ37" s="46"/>
      <c r="PIR37" s="46"/>
      <c r="PIS37" s="46"/>
      <c r="PIT37" s="46"/>
      <c r="PIU37" s="46"/>
      <c r="PIV37" s="46"/>
      <c r="PIW37" s="46"/>
      <c r="PIX37" s="46"/>
      <c r="PIY37" s="46"/>
      <c r="PIZ37" s="46"/>
      <c r="PJA37" s="46"/>
      <c r="PJB37" s="46"/>
      <c r="PJC37" s="46"/>
      <c r="PJD37" s="46"/>
      <c r="PJE37" s="46"/>
      <c r="PJF37" s="46"/>
      <c r="PJG37" s="46"/>
      <c r="PJH37" s="46"/>
      <c r="PJI37" s="46"/>
      <c r="PJJ37" s="46"/>
      <c r="PJK37" s="46"/>
      <c r="PJL37" s="46"/>
      <c r="PJM37" s="46"/>
      <c r="PJN37" s="46"/>
      <c r="PJO37" s="46"/>
      <c r="PJP37" s="46"/>
      <c r="PJQ37" s="46"/>
      <c r="PJR37" s="46"/>
      <c r="PJS37" s="46"/>
      <c r="PJT37" s="46"/>
      <c r="PJU37" s="46"/>
      <c r="PJV37" s="46"/>
      <c r="PJW37" s="46"/>
      <c r="PJX37" s="46"/>
      <c r="PJY37" s="46"/>
      <c r="PJZ37" s="46"/>
      <c r="PKA37" s="46"/>
      <c r="PKB37" s="46"/>
      <c r="PKC37" s="46"/>
      <c r="PKD37" s="46"/>
      <c r="PKE37" s="46"/>
      <c r="PKF37" s="46"/>
      <c r="PKG37" s="46"/>
      <c r="PKH37" s="46"/>
      <c r="PKI37" s="46"/>
      <c r="PKJ37" s="46"/>
      <c r="PKK37" s="46"/>
      <c r="PKL37" s="46"/>
      <c r="PKM37" s="46"/>
      <c r="PKN37" s="46"/>
      <c r="PKO37" s="46"/>
      <c r="PKP37" s="46"/>
      <c r="PKQ37" s="46"/>
      <c r="PKR37" s="46"/>
      <c r="PKS37" s="46"/>
      <c r="PKT37" s="46"/>
      <c r="PKU37" s="46"/>
      <c r="PKV37" s="46"/>
      <c r="PKW37" s="46"/>
      <c r="PKX37" s="46"/>
      <c r="PKY37" s="46"/>
      <c r="PKZ37" s="46"/>
      <c r="PLA37" s="46"/>
      <c r="PLB37" s="46"/>
      <c r="PLC37" s="46"/>
      <c r="PLD37" s="46"/>
      <c r="PLE37" s="46"/>
      <c r="PLF37" s="46"/>
      <c r="PLG37" s="46"/>
      <c r="PLH37" s="46"/>
      <c r="PLI37" s="46"/>
      <c r="PLJ37" s="46"/>
      <c r="PLK37" s="46"/>
      <c r="PLL37" s="46"/>
      <c r="PLM37" s="46"/>
      <c r="PLN37" s="46"/>
      <c r="PLO37" s="46"/>
      <c r="PLP37" s="46"/>
      <c r="PLQ37" s="46"/>
      <c r="PLR37" s="46"/>
      <c r="PLS37" s="46"/>
      <c r="PLT37" s="46"/>
      <c r="PLU37" s="46"/>
      <c r="PLV37" s="46"/>
      <c r="PLW37" s="46"/>
      <c r="PLX37" s="46"/>
      <c r="PLY37" s="46"/>
      <c r="PLZ37" s="46"/>
      <c r="PMA37" s="46"/>
      <c r="PMB37" s="46"/>
      <c r="PMC37" s="46"/>
      <c r="PMD37" s="46"/>
      <c r="PME37" s="46"/>
      <c r="PMF37" s="46"/>
      <c r="PMG37" s="46"/>
      <c r="PMH37" s="46"/>
      <c r="PMI37" s="46"/>
      <c r="PMJ37" s="46"/>
      <c r="PMK37" s="46"/>
      <c r="PML37" s="46"/>
      <c r="PMM37" s="46"/>
      <c r="PMN37" s="46"/>
      <c r="PMO37" s="46"/>
      <c r="PMP37" s="46"/>
      <c r="PMQ37" s="46"/>
      <c r="PMR37" s="46"/>
      <c r="PMS37" s="46"/>
      <c r="PMT37" s="46"/>
      <c r="PMU37" s="46"/>
      <c r="PMV37" s="46"/>
      <c r="PMW37" s="46"/>
      <c r="PMX37" s="46"/>
      <c r="PMY37" s="46"/>
      <c r="PMZ37" s="46"/>
      <c r="PNA37" s="46"/>
      <c r="PNB37" s="46"/>
      <c r="PNC37" s="46"/>
      <c r="PND37" s="46"/>
      <c r="PNE37" s="46"/>
      <c r="PNF37" s="46"/>
      <c r="PNG37" s="46"/>
      <c r="PNH37" s="46"/>
      <c r="PNI37" s="46"/>
      <c r="PNJ37" s="46"/>
      <c r="PNK37" s="46"/>
      <c r="PNL37" s="46"/>
      <c r="PNM37" s="46"/>
      <c r="PNN37" s="46"/>
      <c r="PNO37" s="46"/>
      <c r="PNP37" s="46"/>
      <c r="PNQ37" s="46"/>
      <c r="PNR37" s="46"/>
      <c r="PNS37" s="46"/>
      <c r="PNT37" s="46"/>
      <c r="PNU37" s="46"/>
      <c r="PNV37" s="46"/>
      <c r="PNW37" s="46"/>
      <c r="PNX37" s="46"/>
      <c r="PNY37" s="46"/>
      <c r="PNZ37" s="46"/>
      <c r="POA37" s="46"/>
      <c r="POB37" s="46"/>
      <c r="POC37" s="46"/>
      <c r="POD37" s="46"/>
      <c r="POE37" s="46"/>
      <c r="POF37" s="46"/>
      <c r="POG37" s="46"/>
      <c r="POH37" s="46"/>
      <c r="POI37" s="46"/>
      <c r="POJ37" s="46"/>
      <c r="POK37" s="46"/>
      <c r="POL37" s="46"/>
      <c r="POM37" s="46"/>
      <c r="PON37" s="46"/>
      <c r="POO37" s="46"/>
      <c r="POP37" s="46"/>
      <c r="POQ37" s="46"/>
      <c r="POR37" s="46"/>
      <c r="POS37" s="46"/>
      <c r="POT37" s="46"/>
      <c r="POU37" s="46"/>
      <c r="POV37" s="46"/>
      <c r="POW37" s="46"/>
      <c r="POX37" s="46"/>
      <c r="POY37" s="46"/>
      <c r="POZ37" s="46"/>
      <c r="PPA37" s="46"/>
      <c r="PPB37" s="46"/>
      <c r="PPC37" s="46"/>
      <c r="PPD37" s="46"/>
      <c r="PPE37" s="46"/>
      <c r="PPF37" s="46"/>
      <c r="PPG37" s="46"/>
      <c r="PPH37" s="46"/>
      <c r="PPI37" s="46"/>
      <c r="PPJ37" s="46"/>
      <c r="PPK37" s="46"/>
      <c r="PPL37" s="46"/>
      <c r="PPM37" s="46"/>
      <c r="PPN37" s="46"/>
      <c r="PPO37" s="46"/>
      <c r="PPP37" s="46"/>
      <c r="PPQ37" s="46"/>
      <c r="PPR37" s="46"/>
      <c r="PPS37" s="46"/>
      <c r="PPT37" s="46"/>
      <c r="PPU37" s="46"/>
      <c r="PPV37" s="46"/>
      <c r="PPW37" s="46"/>
      <c r="PPX37" s="46"/>
      <c r="PPY37" s="46"/>
      <c r="PPZ37" s="46"/>
      <c r="PQA37" s="46"/>
      <c r="PQB37" s="46"/>
      <c r="PQC37" s="46"/>
      <c r="PQD37" s="46"/>
      <c r="PQE37" s="46"/>
      <c r="PQF37" s="46"/>
      <c r="PQG37" s="46"/>
      <c r="PQH37" s="46"/>
      <c r="PQI37" s="46"/>
      <c r="PQJ37" s="46"/>
      <c r="PQK37" s="46"/>
      <c r="PQL37" s="46"/>
      <c r="PQM37" s="46"/>
      <c r="PQN37" s="46"/>
      <c r="PQO37" s="46"/>
      <c r="PQP37" s="46"/>
      <c r="PQQ37" s="46"/>
      <c r="PQR37" s="46"/>
      <c r="PQS37" s="46"/>
      <c r="PQT37" s="46"/>
      <c r="PQU37" s="46"/>
      <c r="PQV37" s="46"/>
      <c r="PQW37" s="46"/>
      <c r="PQX37" s="46"/>
      <c r="PQY37" s="46"/>
      <c r="PQZ37" s="46"/>
      <c r="PRA37" s="46"/>
      <c r="PRB37" s="46"/>
      <c r="PRC37" s="46"/>
      <c r="PRD37" s="46"/>
      <c r="PRE37" s="46"/>
      <c r="PRF37" s="46"/>
      <c r="PRG37" s="46"/>
      <c r="PRH37" s="46"/>
      <c r="PRI37" s="46"/>
      <c r="PRJ37" s="46"/>
      <c r="PRK37" s="46"/>
      <c r="PRL37" s="46"/>
      <c r="PRM37" s="46"/>
      <c r="PRN37" s="46"/>
      <c r="PRO37" s="46"/>
      <c r="PRP37" s="46"/>
      <c r="PRQ37" s="46"/>
      <c r="PRR37" s="46"/>
      <c r="PRS37" s="46"/>
      <c r="PRT37" s="46"/>
      <c r="PRU37" s="46"/>
      <c r="PRV37" s="46"/>
      <c r="PRW37" s="46"/>
      <c r="PRX37" s="46"/>
      <c r="PRY37" s="46"/>
      <c r="PRZ37" s="46"/>
      <c r="PSA37" s="46"/>
      <c r="PSB37" s="46"/>
      <c r="PSC37" s="46"/>
      <c r="PSD37" s="46"/>
      <c r="PSE37" s="46"/>
      <c r="PSF37" s="46"/>
      <c r="PSG37" s="46"/>
      <c r="PSH37" s="46"/>
      <c r="PSI37" s="46"/>
      <c r="PSJ37" s="46"/>
      <c r="PSK37" s="46"/>
      <c r="PSL37" s="46"/>
      <c r="PSM37" s="46"/>
      <c r="PSN37" s="46"/>
      <c r="PSO37" s="46"/>
      <c r="PSP37" s="46"/>
      <c r="PSQ37" s="46"/>
      <c r="PSR37" s="46"/>
      <c r="PSS37" s="46"/>
      <c r="PST37" s="46"/>
      <c r="PSU37" s="46"/>
      <c r="PSV37" s="46"/>
      <c r="PSW37" s="46"/>
      <c r="PSX37" s="46"/>
      <c r="PSY37" s="46"/>
      <c r="PSZ37" s="46"/>
      <c r="PTA37" s="46"/>
      <c r="PTB37" s="46"/>
      <c r="PTC37" s="46"/>
      <c r="PTD37" s="46"/>
      <c r="PTE37" s="46"/>
      <c r="PTF37" s="46"/>
      <c r="PTG37" s="46"/>
      <c r="PTH37" s="46"/>
      <c r="PTI37" s="46"/>
      <c r="PTJ37" s="46"/>
      <c r="PTK37" s="46"/>
      <c r="PTL37" s="46"/>
      <c r="PTM37" s="46"/>
      <c r="PTN37" s="46"/>
      <c r="PTO37" s="46"/>
      <c r="PTP37" s="46"/>
      <c r="PTQ37" s="46"/>
      <c r="PTR37" s="46"/>
      <c r="PTS37" s="46"/>
      <c r="PTT37" s="46"/>
      <c r="PTU37" s="46"/>
      <c r="PTV37" s="46"/>
      <c r="PTW37" s="46"/>
      <c r="PTX37" s="46"/>
      <c r="PTY37" s="46"/>
      <c r="PTZ37" s="46"/>
      <c r="PUA37" s="46"/>
      <c r="PUB37" s="46"/>
      <c r="PUC37" s="46"/>
      <c r="PUD37" s="46"/>
      <c r="PUE37" s="46"/>
      <c r="PUF37" s="46"/>
      <c r="PUG37" s="46"/>
      <c r="PUH37" s="46"/>
      <c r="PUI37" s="46"/>
      <c r="PUJ37" s="46"/>
      <c r="PUK37" s="46"/>
      <c r="PUL37" s="46"/>
      <c r="PUM37" s="46"/>
      <c r="PUN37" s="46"/>
      <c r="PUO37" s="46"/>
      <c r="PUP37" s="46"/>
      <c r="PUQ37" s="46"/>
      <c r="PUR37" s="46"/>
      <c r="PUS37" s="46"/>
      <c r="PUT37" s="46"/>
      <c r="PUU37" s="46"/>
      <c r="PUV37" s="46"/>
      <c r="PUW37" s="46"/>
      <c r="PUX37" s="46"/>
      <c r="PUY37" s="46"/>
      <c r="PUZ37" s="46"/>
      <c r="PVA37" s="46"/>
      <c r="PVB37" s="46"/>
      <c r="PVC37" s="46"/>
      <c r="PVD37" s="46"/>
      <c r="PVE37" s="46"/>
      <c r="PVF37" s="46"/>
      <c r="PVG37" s="46"/>
      <c r="PVH37" s="46"/>
      <c r="PVI37" s="46"/>
      <c r="PVJ37" s="46"/>
      <c r="PVK37" s="46"/>
      <c r="PVL37" s="46"/>
      <c r="PVM37" s="46"/>
      <c r="PVN37" s="46"/>
      <c r="PVO37" s="46"/>
      <c r="PVP37" s="46"/>
      <c r="PVQ37" s="46"/>
      <c r="PVR37" s="46"/>
      <c r="PVS37" s="46"/>
      <c r="PVT37" s="46"/>
      <c r="PVU37" s="46"/>
      <c r="PVV37" s="46"/>
      <c r="PVW37" s="46"/>
      <c r="PVX37" s="46"/>
      <c r="PVY37" s="46"/>
      <c r="PVZ37" s="46"/>
      <c r="PWA37" s="46"/>
      <c r="PWB37" s="46"/>
      <c r="PWC37" s="46"/>
      <c r="PWD37" s="46"/>
      <c r="PWE37" s="46"/>
      <c r="PWF37" s="46"/>
      <c r="PWG37" s="46"/>
      <c r="PWH37" s="46"/>
      <c r="PWI37" s="46"/>
      <c r="PWJ37" s="46"/>
      <c r="PWK37" s="46"/>
      <c r="PWL37" s="46"/>
      <c r="PWM37" s="46"/>
      <c r="PWN37" s="46"/>
      <c r="PWO37" s="46"/>
      <c r="PWP37" s="46"/>
      <c r="PWQ37" s="46"/>
      <c r="PWR37" s="46"/>
      <c r="PWS37" s="46"/>
      <c r="PWT37" s="46"/>
      <c r="PWU37" s="46"/>
      <c r="PWV37" s="46"/>
      <c r="PWW37" s="46"/>
      <c r="PWX37" s="46"/>
      <c r="PWY37" s="46"/>
      <c r="PWZ37" s="46"/>
      <c r="PXA37" s="46"/>
      <c r="PXB37" s="46"/>
      <c r="PXC37" s="46"/>
      <c r="PXD37" s="46"/>
      <c r="PXE37" s="46"/>
      <c r="PXF37" s="46"/>
      <c r="PXG37" s="46"/>
      <c r="PXH37" s="46"/>
      <c r="PXI37" s="46"/>
      <c r="PXJ37" s="46"/>
      <c r="PXK37" s="46"/>
      <c r="PXL37" s="46"/>
      <c r="PXM37" s="46"/>
      <c r="PXN37" s="46"/>
      <c r="PXO37" s="46"/>
      <c r="PXP37" s="46"/>
      <c r="PXQ37" s="46"/>
      <c r="PXR37" s="46"/>
      <c r="PXS37" s="46"/>
      <c r="PXT37" s="46"/>
      <c r="PXU37" s="46"/>
      <c r="PXV37" s="46"/>
      <c r="PXW37" s="46"/>
      <c r="PXX37" s="46"/>
      <c r="PXY37" s="46"/>
      <c r="PXZ37" s="46"/>
      <c r="PYA37" s="46"/>
      <c r="PYB37" s="46"/>
      <c r="PYC37" s="46"/>
      <c r="PYD37" s="46"/>
      <c r="PYE37" s="46"/>
      <c r="PYF37" s="46"/>
      <c r="PYG37" s="46"/>
      <c r="PYH37" s="46"/>
      <c r="PYI37" s="46"/>
      <c r="PYJ37" s="46"/>
      <c r="PYK37" s="46"/>
      <c r="PYL37" s="46"/>
      <c r="PYM37" s="46"/>
      <c r="PYN37" s="46"/>
      <c r="PYO37" s="46"/>
      <c r="PYP37" s="46"/>
      <c r="PYQ37" s="46"/>
      <c r="PYR37" s="46"/>
      <c r="PYS37" s="46"/>
      <c r="PYT37" s="46"/>
      <c r="PYU37" s="46"/>
      <c r="PYV37" s="46"/>
      <c r="PYW37" s="46"/>
      <c r="PYX37" s="46"/>
      <c r="PYY37" s="46"/>
      <c r="PYZ37" s="46"/>
      <c r="PZA37" s="46"/>
      <c r="PZB37" s="46"/>
      <c r="PZC37" s="46"/>
      <c r="PZD37" s="46"/>
      <c r="PZE37" s="46"/>
      <c r="PZF37" s="46"/>
      <c r="PZG37" s="46"/>
      <c r="PZH37" s="46"/>
      <c r="PZI37" s="46"/>
      <c r="PZJ37" s="46"/>
      <c r="PZK37" s="46"/>
      <c r="PZL37" s="46"/>
      <c r="PZM37" s="46"/>
      <c r="PZN37" s="46"/>
      <c r="PZO37" s="46"/>
      <c r="PZP37" s="46"/>
      <c r="PZQ37" s="46"/>
      <c r="PZR37" s="46"/>
      <c r="PZS37" s="46"/>
      <c r="PZT37" s="46"/>
      <c r="PZU37" s="46"/>
      <c r="PZV37" s="46"/>
      <c r="PZW37" s="46"/>
      <c r="PZX37" s="46"/>
      <c r="PZY37" s="46"/>
      <c r="PZZ37" s="46"/>
      <c r="QAA37" s="46"/>
      <c r="QAB37" s="46"/>
      <c r="QAC37" s="46"/>
      <c r="QAD37" s="46"/>
      <c r="QAE37" s="46"/>
      <c r="QAF37" s="46"/>
      <c r="QAG37" s="46"/>
      <c r="QAH37" s="46"/>
      <c r="QAI37" s="46"/>
      <c r="QAJ37" s="46"/>
      <c r="QAK37" s="46"/>
      <c r="QAL37" s="46"/>
      <c r="QAM37" s="46"/>
      <c r="QAN37" s="46"/>
      <c r="QAO37" s="46"/>
      <c r="QAP37" s="46"/>
      <c r="QAQ37" s="46"/>
      <c r="QAR37" s="46"/>
      <c r="QAS37" s="46"/>
      <c r="QAT37" s="46"/>
      <c r="QAU37" s="46"/>
      <c r="QAV37" s="46"/>
      <c r="QAW37" s="46"/>
      <c r="QAX37" s="46"/>
      <c r="QAY37" s="46"/>
      <c r="QAZ37" s="46"/>
      <c r="QBA37" s="46"/>
      <c r="QBB37" s="46"/>
      <c r="QBC37" s="46"/>
      <c r="QBD37" s="46"/>
      <c r="QBE37" s="46"/>
      <c r="QBF37" s="46"/>
      <c r="QBG37" s="46"/>
      <c r="QBH37" s="46"/>
      <c r="QBI37" s="46"/>
      <c r="QBJ37" s="46"/>
      <c r="QBK37" s="46"/>
      <c r="QBL37" s="46"/>
      <c r="QBM37" s="46"/>
      <c r="QBN37" s="46"/>
      <c r="QBO37" s="46"/>
      <c r="QBP37" s="46"/>
      <c r="QBQ37" s="46"/>
      <c r="QBR37" s="46"/>
      <c r="QBS37" s="46"/>
      <c r="QBT37" s="46"/>
      <c r="QBU37" s="46"/>
      <c r="QBV37" s="46"/>
      <c r="QBW37" s="46"/>
      <c r="QBX37" s="46"/>
      <c r="QBY37" s="46"/>
      <c r="QBZ37" s="46"/>
      <c r="QCA37" s="46"/>
      <c r="QCB37" s="46"/>
      <c r="QCC37" s="46"/>
      <c r="QCD37" s="46"/>
      <c r="QCE37" s="46"/>
      <c r="QCF37" s="46"/>
      <c r="QCG37" s="46"/>
      <c r="QCH37" s="46"/>
      <c r="QCI37" s="46"/>
      <c r="QCJ37" s="46"/>
      <c r="QCK37" s="46"/>
      <c r="QCL37" s="46"/>
      <c r="QCM37" s="46"/>
      <c r="QCN37" s="46"/>
      <c r="QCO37" s="46"/>
      <c r="QCP37" s="46"/>
      <c r="QCQ37" s="46"/>
      <c r="QCR37" s="46"/>
      <c r="QCS37" s="46"/>
      <c r="QCT37" s="46"/>
      <c r="QCU37" s="46"/>
      <c r="QCV37" s="46"/>
      <c r="QCW37" s="46"/>
      <c r="QCX37" s="46"/>
      <c r="QCY37" s="46"/>
      <c r="QCZ37" s="46"/>
      <c r="QDA37" s="46"/>
      <c r="QDB37" s="46"/>
      <c r="QDC37" s="46"/>
      <c r="QDD37" s="46"/>
      <c r="QDE37" s="46"/>
      <c r="QDF37" s="46"/>
      <c r="QDG37" s="46"/>
      <c r="QDH37" s="46"/>
      <c r="QDI37" s="46"/>
      <c r="QDJ37" s="46"/>
      <c r="QDK37" s="46"/>
      <c r="QDL37" s="46"/>
      <c r="QDM37" s="46"/>
      <c r="QDN37" s="46"/>
      <c r="QDO37" s="46"/>
      <c r="QDP37" s="46"/>
      <c r="QDQ37" s="46"/>
      <c r="QDR37" s="46"/>
      <c r="QDS37" s="46"/>
      <c r="QDT37" s="46"/>
      <c r="QDU37" s="46"/>
      <c r="QDV37" s="46"/>
      <c r="QDW37" s="46"/>
      <c r="QDX37" s="46"/>
      <c r="QDY37" s="46"/>
      <c r="QDZ37" s="46"/>
      <c r="QEA37" s="46"/>
      <c r="QEB37" s="46"/>
      <c r="QEC37" s="46"/>
      <c r="QED37" s="46"/>
      <c r="QEE37" s="46"/>
      <c r="QEF37" s="46"/>
      <c r="QEG37" s="46"/>
      <c r="QEH37" s="46"/>
      <c r="QEI37" s="46"/>
      <c r="QEJ37" s="46"/>
      <c r="QEK37" s="46"/>
      <c r="QEL37" s="46"/>
      <c r="QEM37" s="46"/>
      <c r="QEN37" s="46"/>
      <c r="QEO37" s="46"/>
      <c r="QEP37" s="46"/>
      <c r="QEQ37" s="46"/>
      <c r="QER37" s="46"/>
      <c r="QES37" s="46"/>
      <c r="QET37" s="46"/>
      <c r="QEU37" s="46"/>
      <c r="QEV37" s="46"/>
      <c r="QEW37" s="46"/>
      <c r="QEX37" s="46"/>
      <c r="QEY37" s="46"/>
      <c r="QEZ37" s="46"/>
      <c r="QFA37" s="46"/>
      <c r="QFB37" s="46"/>
      <c r="QFC37" s="46"/>
      <c r="QFD37" s="46"/>
      <c r="QFE37" s="46"/>
      <c r="QFF37" s="46"/>
      <c r="QFG37" s="46"/>
      <c r="QFH37" s="46"/>
      <c r="QFI37" s="46"/>
      <c r="QFJ37" s="46"/>
      <c r="QFK37" s="46"/>
      <c r="QFL37" s="46"/>
      <c r="QFM37" s="46"/>
      <c r="QFN37" s="46"/>
      <c r="QFO37" s="46"/>
      <c r="QFP37" s="46"/>
      <c r="QFQ37" s="46"/>
      <c r="QFR37" s="46"/>
      <c r="QFS37" s="46"/>
      <c r="QFT37" s="46"/>
      <c r="QFU37" s="46"/>
      <c r="QFV37" s="46"/>
      <c r="QFW37" s="46"/>
      <c r="QFX37" s="46"/>
      <c r="QFY37" s="46"/>
      <c r="QFZ37" s="46"/>
      <c r="QGA37" s="46"/>
      <c r="QGB37" s="46"/>
      <c r="QGC37" s="46"/>
      <c r="QGD37" s="46"/>
      <c r="QGE37" s="46"/>
      <c r="QGF37" s="46"/>
      <c r="QGG37" s="46"/>
      <c r="QGH37" s="46"/>
      <c r="QGI37" s="46"/>
      <c r="QGJ37" s="46"/>
      <c r="QGK37" s="46"/>
      <c r="QGL37" s="46"/>
      <c r="QGM37" s="46"/>
      <c r="QGN37" s="46"/>
      <c r="QGO37" s="46"/>
      <c r="QGP37" s="46"/>
      <c r="QGQ37" s="46"/>
      <c r="QGR37" s="46"/>
      <c r="QGS37" s="46"/>
      <c r="QGT37" s="46"/>
      <c r="QGU37" s="46"/>
      <c r="QGV37" s="46"/>
      <c r="QGW37" s="46"/>
      <c r="QGX37" s="46"/>
      <c r="QGY37" s="46"/>
      <c r="QGZ37" s="46"/>
      <c r="QHA37" s="46"/>
      <c r="QHB37" s="46"/>
      <c r="QHC37" s="46"/>
      <c r="QHD37" s="46"/>
      <c r="QHE37" s="46"/>
      <c r="QHF37" s="46"/>
      <c r="QHG37" s="46"/>
      <c r="QHH37" s="46"/>
      <c r="QHI37" s="46"/>
      <c r="QHJ37" s="46"/>
      <c r="QHK37" s="46"/>
      <c r="QHL37" s="46"/>
      <c r="QHM37" s="46"/>
      <c r="QHN37" s="46"/>
      <c r="QHO37" s="46"/>
      <c r="QHP37" s="46"/>
      <c r="QHQ37" s="46"/>
      <c r="QHR37" s="46"/>
      <c r="QHS37" s="46"/>
      <c r="QHT37" s="46"/>
      <c r="QHU37" s="46"/>
      <c r="QHV37" s="46"/>
      <c r="QHW37" s="46"/>
      <c r="QHX37" s="46"/>
      <c r="QHY37" s="46"/>
      <c r="QHZ37" s="46"/>
      <c r="QIA37" s="46"/>
      <c r="QIB37" s="46"/>
      <c r="QIC37" s="46"/>
      <c r="QID37" s="46"/>
      <c r="QIE37" s="46"/>
      <c r="QIF37" s="46"/>
      <c r="QIG37" s="46"/>
      <c r="QIH37" s="46"/>
      <c r="QII37" s="46"/>
      <c r="QIJ37" s="46"/>
      <c r="QIK37" s="46"/>
      <c r="QIL37" s="46"/>
      <c r="QIM37" s="46"/>
      <c r="QIN37" s="46"/>
      <c r="QIO37" s="46"/>
      <c r="QIP37" s="46"/>
      <c r="QIQ37" s="46"/>
      <c r="QIR37" s="46"/>
      <c r="QIS37" s="46"/>
      <c r="QIT37" s="46"/>
      <c r="QIU37" s="46"/>
      <c r="QIV37" s="46"/>
      <c r="QIW37" s="46"/>
      <c r="QIX37" s="46"/>
      <c r="QIY37" s="46"/>
      <c r="QIZ37" s="46"/>
      <c r="QJA37" s="46"/>
      <c r="QJB37" s="46"/>
      <c r="QJC37" s="46"/>
      <c r="QJD37" s="46"/>
      <c r="QJE37" s="46"/>
      <c r="QJF37" s="46"/>
      <c r="QJG37" s="46"/>
      <c r="QJH37" s="46"/>
      <c r="QJI37" s="46"/>
      <c r="QJJ37" s="46"/>
      <c r="QJK37" s="46"/>
      <c r="QJL37" s="46"/>
      <c r="QJM37" s="46"/>
      <c r="QJN37" s="46"/>
      <c r="QJO37" s="46"/>
      <c r="QJP37" s="46"/>
      <c r="QJQ37" s="46"/>
      <c r="QJR37" s="46"/>
      <c r="QJS37" s="46"/>
      <c r="QJT37" s="46"/>
      <c r="QJU37" s="46"/>
      <c r="QJV37" s="46"/>
      <c r="QJW37" s="46"/>
      <c r="QJX37" s="46"/>
      <c r="QJY37" s="46"/>
      <c r="QJZ37" s="46"/>
      <c r="QKA37" s="46"/>
      <c r="QKB37" s="46"/>
      <c r="QKC37" s="46"/>
      <c r="QKD37" s="46"/>
      <c r="QKE37" s="46"/>
      <c r="QKF37" s="46"/>
      <c r="QKG37" s="46"/>
      <c r="QKH37" s="46"/>
      <c r="QKI37" s="46"/>
      <c r="QKJ37" s="46"/>
      <c r="QKK37" s="46"/>
      <c r="QKL37" s="46"/>
      <c r="QKM37" s="46"/>
      <c r="QKN37" s="46"/>
      <c r="QKO37" s="46"/>
      <c r="QKP37" s="46"/>
      <c r="QKQ37" s="46"/>
      <c r="QKR37" s="46"/>
      <c r="QKS37" s="46"/>
      <c r="QKT37" s="46"/>
      <c r="QKU37" s="46"/>
      <c r="QKV37" s="46"/>
      <c r="QKW37" s="46"/>
      <c r="QKX37" s="46"/>
      <c r="QKY37" s="46"/>
      <c r="QKZ37" s="46"/>
      <c r="QLA37" s="46"/>
      <c r="QLB37" s="46"/>
      <c r="QLC37" s="46"/>
      <c r="QLD37" s="46"/>
      <c r="QLE37" s="46"/>
      <c r="QLF37" s="46"/>
      <c r="QLG37" s="46"/>
      <c r="QLH37" s="46"/>
      <c r="QLI37" s="46"/>
      <c r="QLJ37" s="46"/>
      <c r="QLK37" s="46"/>
      <c r="QLL37" s="46"/>
      <c r="QLM37" s="46"/>
      <c r="QLN37" s="46"/>
      <c r="QLO37" s="46"/>
      <c r="QLP37" s="46"/>
      <c r="QLQ37" s="46"/>
      <c r="QLR37" s="46"/>
      <c r="QLS37" s="46"/>
      <c r="QLT37" s="46"/>
      <c r="QLU37" s="46"/>
      <c r="QLV37" s="46"/>
      <c r="QLW37" s="46"/>
      <c r="QLX37" s="46"/>
      <c r="QLY37" s="46"/>
      <c r="QLZ37" s="46"/>
      <c r="QMA37" s="46"/>
      <c r="QMB37" s="46"/>
      <c r="QMC37" s="46"/>
      <c r="QMD37" s="46"/>
      <c r="QME37" s="46"/>
      <c r="QMF37" s="46"/>
      <c r="QMG37" s="46"/>
      <c r="QMH37" s="46"/>
      <c r="QMI37" s="46"/>
      <c r="QMJ37" s="46"/>
      <c r="QMK37" s="46"/>
      <c r="QML37" s="46"/>
      <c r="QMM37" s="46"/>
      <c r="QMN37" s="46"/>
      <c r="QMO37" s="46"/>
      <c r="QMP37" s="46"/>
      <c r="QMQ37" s="46"/>
      <c r="QMR37" s="46"/>
      <c r="QMS37" s="46"/>
      <c r="QMT37" s="46"/>
      <c r="QMU37" s="46"/>
      <c r="QMV37" s="46"/>
      <c r="QMW37" s="46"/>
      <c r="QMX37" s="46"/>
      <c r="QMY37" s="46"/>
      <c r="QMZ37" s="46"/>
      <c r="QNA37" s="46"/>
      <c r="QNB37" s="46"/>
      <c r="QNC37" s="46"/>
      <c r="QND37" s="46"/>
      <c r="QNE37" s="46"/>
      <c r="QNF37" s="46"/>
      <c r="QNG37" s="46"/>
      <c r="QNH37" s="46"/>
      <c r="QNI37" s="46"/>
      <c r="QNJ37" s="46"/>
      <c r="QNK37" s="46"/>
      <c r="QNL37" s="46"/>
      <c r="QNM37" s="46"/>
      <c r="QNN37" s="46"/>
      <c r="QNO37" s="46"/>
      <c r="QNP37" s="46"/>
      <c r="QNQ37" s="46"/>
      <c r="QNR37" s="46"/>
      <c r="QNS37" s="46"/>
      <c r="QNT37" s="46"/>
      <c r="QNU37" s="46"/>
      <c r="QNV37" s="46"/>
      <c r="QNW37" s="46"/>
      <c r="QNX37" s="46"/>
      <c r="QNY37" s="46"/>
      <c r="QNZ37" s="46"/>
      <c r="QOA37" s="46"/>
      <c r="QOB37" s="46"/>
      <c r="QOC37" s="46"/>
      <c r="QOD37" s="46"/>
      <c r="QOE37" s="46"/>
      <c r="QOF37" s="46"/>
      <c r="QOG37" s="46"/>
      <c r="QOH37" s="46"/>
      <c r="QOI37" s="46"/>
      <c r="QOJ37" s="46"/>
      <c r="QOK37" s="46"/>
      <c r="QOL37" s="46"/>
      <c r="QOM37" s="46"/>
      <c r="QON37" s="46"/>
      <c r="QOO37" s="46"/>
      <c r="QOP37" s="46"/>
      <c r="QOQ37" s="46"/>
      <c r="QOR37" s="46"/>
      <c r="QOS37" s="46"/>
      <c r="QOT37" s="46"/>
      <c r="QOU37" s="46"/>
      <c r="QOV37" s="46"/>
      <c r="QOW37" s="46"/>
      <c r="QOX37" s="46"/>
      <c r="QOY37" s="46"/>
      <c r="QOZ37" s="46"/>
      <c r="QPA37" s="46"/>
      <c r="QPB37" s="46"/>
      <c r="QPC37" s="46"/>
      <c r="QPD37" s="46"/>
      <c r="QPE37" s="46"/>
      <c r="QPF37" s="46"/>
      <c r="QPG37" s="46"/>
      <c r="QPH37" s="46"/>
      <c r="QPI37" s="46"/>
      <c r="QPJ37" s="46"/>
      <c r="QPK37" s="46"/>
      <c r="QPL37" s="46"/>
      <c r="QPM37" s="46"/>
      <c r="QPN37" s="46"/>
      <c r="QPO37" s="46"/>
      <c r="QPP37" s="46"/>
      <c r="QPQ37" s="46"/>
      <c r="QPR37" s="46"/>
      <c r="QPS37" s="46"/>
      <c r="QPT37" s="46"/>
      <c r="QPU37" s="46"/>
      <c r="QPV37" s="46"/>
      <c r="QPW37" s="46"/>
      <c r="QPX37" s="46"/>
      <c r="QPY37" s="46"/>
      <c r="QPZ37" s="46"/>
      <c r="QQA37" s="46"/>
      <c r="QQB37" s="46"/>
      <c r="QQC37" s="46"/>
      <c r="QQD37" s="46"/>
      <c r="QQE37" s="46"/>
      <c r="QQF37" s="46"/>
      <c r="QQG37" s="46"/>
      <c r="QQH37" s="46"/>
      <c r="QQI37" s="46"/>
      <c r="QQJ37" s="46"/>
      <c r="QQK37" s="46"/>
      <c r="QQL37" s="46"/>
      <c r="QQM37" s="46"/>
      <c r="QQN37" s="46"/>
      <c r="QQO37" s="46"/>
      <c r="QQP37" s="46"/>
      <c r="QQQ37" s="46"/>
      <c r="QQR37" s="46"/>
      <c r="QQS37" s="46"/>
      <c r="QQT37" s="46"/>
      <c r="QQU37" s="46"/>
      <c r="QQV37" s="46"/>
      <c r="QQW37" s="46"/>
      <c r="QQX37" s="46"/>
      <c r="QQY37" s="46"/>
      <c r="QQZ37" s="46"/>
      <c r="QRA37" s="46"/>
      <c r="QRB37" s="46"/>
      <c r="QRC37" s="46"/>
      <c r="QRD37" s="46"/>
      <c r="QRE37" s="46"/>
      <c r="QRF37" s="46"/>
      <c r="QRG37" s="46"/>
      <c r="QRH37" s="46"/>
      <c r="QRI37" s="46"/>
      <c r="QRJ37" s="46"/>
      <c r="QRK37" s="46"/>
      <c r="QRL37" s="46"/>
      <c r="QRM37" s="46"/>
      <c r="QRN37" s="46"/>
      <c r="QRO37" s="46"/>
      <c r="QRP37" s="46"/>
      <c r="QRQ37" s="46"/>
      <c r="QRR37" s="46"/>
      <c r="QRS37" s="46"/>
      <c r="QRT37" s="46"/>
      <c r="QRU37" s="46"/>
      <c r="QRV37" s="46"/>
      <c r="QRW37" s="46"/>
      <c r="QRX37" s="46"/>
      <c r="QRY37" s="46"/>
      <c r="QRZ37" s="46"/>
      <c r="QSA37" s="46"/>
      <c r="QSB37" s="46"/>
      <c r="QSC37" s="46"/>
      <c r="QSD37" s="46"/>
      <c r="QSE37" s="46"/>
      <c r="QSF37" s="46"/>
      <c r="QSG37" s="46"/>
      <c r="QSH37" s="46"/>
      <c r="QSI37" s="46"/>
      <c r="QSJ37" s="46"/>
      <c r="QSK37" s="46"/>
      <c r="QSL37" s="46"/>
      <c r="QSM37" s="46"/>
      <c r="QSN37" s="46"/>
      <c r="QSO37" s="46"/>
      <c r="QSP37" s="46"/>
      <c r="QSQ37" s="46"/>
      <c r="QSR37" s="46"/>
      <c r="QSS37" s="46"/>
      <c r="QST37" s="46"/>
      <c r="QSU37" s="46"/>
      <c r="QSV37" s="46"/>
      <c r="QSW37" s="46"/>
      <c r="QSX37" s="46"/>
      <c r="QSY37" s="46"/>
      <c r="QSZ37" s="46"/>
      <c r="QTA37" s="46"/>
      <c r="QTB37" s="46"/>
      <c r="QTC37" s="46"/>
      <c r="QTD37" s="46"/>
      <c r="QTE37" s="46"/>
      <c r="QTF37" s="46"/>
      <c r="QTG37" s="46"/>
      <c r="QTH37" s="46"/>
      <c r="QTI37" s="46"/>
      <c r="QTJ37" s="46"/>
      <c r="QTK37" s="46"/>
      <c r="QTL37" s="46"/>
      <c r="QTM37" s="46"/>
      <c r="QTN37" s="46"/>
      <c r="QTO37" s="46"/>
      <c r="QTP37" s="46"/>
      <c r="QTQ37" s="46"/>
      <c r="QTR37" s="46"/>
      <c r="QTS37" s="46"/>
      <c r="QTT37" s="46"/>
      <c r="QTU37" s="46"/>
      <c r="QTV37" s="46"/>
      <c r="QTW37" s="46"/>
      <c r="QTX37" s="46"/>
      <c r="QTY37" s="46"/>
      <c r="QTZ37" s="46"/>
      <c r="QUA37" s="46"/>
      <c r="QUB37" s="46"/>
      <c r="QUC37" s="46"/>
      <c r="QUD37" s="46"/>
      <c r="QUE37" s="46"/>
      <c r="QUF37" s="46"/>
      <c r="QUG37" s="46"/>
      <c r="QUH37" s="46"/>
      <c r="QUI37" s="46"/>
      <c r="QUJ37" s="46"/>
      <c r="QUK37" s="46"/>
      <c r="QUL37" s="46"/>
      <c r="QUM37" s="46"/>
      <c r="QUN37" s="46"/>
      <c r="QUO37" s="46"/>
      <c r="QUP37" s="46"/>
      <c r="QUQ37" s="46"/>
      <c r="QUR37" s="46"/>
      <c r="QUS37" s="46"/>
      <c r="QUT37" s="46"/>
      <c r="QUU37" s="46"/>
      <c r="QUV37" s="46"/>
      <c r="QUW37" s="46"/>
      <c r="QUX37" s="46"/>
      <c r="QUY37" s="46"/>
      <c r="QUZ37" s="46"/>
      <c r="QVA37" s="46"/>
      <c r="QVB37" s="46"/>
      <c r="QVC37" s="46"/>
      <c r="QVD37" s="46"/>
      <c r="QVE37" s="46"/>
      <c r="QVF37" s="46"/>
      <c r="QVG37" s="46"/>
      <c r="QVH37" s="46"/>
      <c r="QVI37" s="46"/>
      <c r="QVJ37" s="46"/>
      <c r="QVK37" s="46"/>
      <c r="QVL37" s="46"/>
      <c r="QVM37" s="46"/>
      <c r="QVN37" s="46"/>
      <c r="QVO37" s="46"/>
      <c r="QVP37" s="46"/>
      <c r="QVQ37" s="46"/>
      <c r="QVR37" s="46"/>
      <c r="QVS37" s="46"/>
      <c r="QVT37" s="46"/>
      <c r="QVU37" s="46"/>
      <c r="QVV37" s="46"/>
      <c r="QVW37" s="46"/>
      <c r="QVX37" s="46"/>
      <c r="QVY37" s="46"/>
      <c r="QVZ37" s="46"/>
      <c r="QWA37" s="46"/>
      <c r="QWB37" s="46"/>
      <c r="QWC37" s="46"/>
      <c r="QWD37" s="46"/>
      <c r="QWE37" s="46"/>
      <c r="QWF37" s="46"/>
      <c r="QWG37" s="46"/>
      <c r="QWH37" s="46"/>
      <c r="QWI37" s="46"/>
      <c r="QWJ37" s="46"/>
      <c r="QWK37" s="46"/>
      <c r="QWL37" s="46"/>
      <c r="QWM37" s="46"/>
      <c r="QWN37" s="46"/>
      <c r="QWO37" s="46"/>
      <c r="QWP37" s="46"/>
      <c r="QWQ37" s="46"/>
      <c r="QWR37" s="46"/>
      <c r="QWS37" s="46"/>
      <c r="QWT37" s="46"/>
      <c r="QWU37" s="46"/>
      <c r="QWV37" s="46"/>
      <c r="QWW37" s="46"/>
      <c r="QWX37" s="46"/>
      <c r="QWY37" s="46"/>
      <c r="QWZ37" s="46"/>
      <c r="QXA37" s="46"/>
      <c r="QXB37" s="46"/>
      <c r="QXC37" s="46"/>
      <c r="QXD37" s="46"/>
      <c r="QXE37" s="46"/>
      <c r="QXF37" s="46"/>
      <c r="QXG37" s="46"/>
      <c r="QXH37" s="46"/>
      <c r="QXI37" s="46"/>
      <c r="QXJ37" s="46"/>
      <c r="QXK37" s="46"/>
      <c r="QXL37" s="46"/>
      <c r="QXM37" s="46"/>
      <c r="QXN37" s="46"/>
      <c r="QXO37" s="46"/>
      <c r="QXP37" s="46"/>
      <c r="QXQ37" s="46"/>
      <c r="QXR37" s="46"/>
      <c r="QXS37" s="46"/>
      <c r="QXT37" s="46"/>
      <c r="QXU37" s="46"/>
      <c r="QXV37" s="46"/>
      <c r="QXW37" s="46"/>
      <c r="QXX37" s="46"/>
      <c r="QXY37" s="46"/>
      <c r="QXZ37" s="46"/>
      <c r="QYA37" s="46"/>
      <c r="QYB37" s="46"/>
      <c r="QYC37" s="46"/>
      <c r="QYD37" s="46"/>
      <c r="QYE37" s="46"/>
      <c r="QYF37" s="46"/>
      <c r="QYG37" s="46"/>
      <c r="QYH37" s="46"/>
      <c r="QYI37" s="46"/>
      <c r="QYJ37" s="46"/>
      <c r="QYK37" s="46"/>
      <c r="QYL37" s="46"/>
      <c r="QYM37" s="46"/>
      <c r="QYN37" s="46"/>
      <c r="QYO37" s="46"/>
      <c r="QYP37" s="46"/>
      <c r="QYQ37" s="46"/>
      <c r="QYR37" s="46"/>
      <c r="QYS37" s="46"/>
      <c r="QYT37" s="46"/>
      <c r="QYU37" s="46"/>
      <c r="QYV37" s="46"/>
      <c r="QYW37" s="46"/>
      <c r="QYX37" s="46"/>
      <c r="QYY37" s="46"/>
      <c r="QYZ37" s="46"/>
      <c r="QZA37" s="46"/>
      <c r="QZB37" s="46"/>
      <c r="QZC37" s="46"/>
      <c r="QZD37" s="46"/>
      <c r="QZE37" s="46"/>
      <c r="QZF37" s="46"/>
      <c r="QZG37" s="46"/>
      <c r="QZH37" s="46"/>
      <c r="QZI37" s="46"/>
      <c r="QZJ37" s="46"/>
      <c r="QZK37" s="46"/>
      <c r="QZL37" s="46"/>
      <c r="QZM37" s="46"/>
      <c r="QZN37" s="46"/>
      <c r="QZO37" s="46"/>
      <c r="QZP37" s="46"/>
      <c r="QZQ37" s="46"/>
      <c r="QZR37" s="46"/>
      <c r="QZS37" s="46"/>
      <c r="QZT37" s="46"/>
      <c r="QZU37" s="46"/>
      <c r="QZV37" s="46"/>
      <c r="QZW37" s="46"/>
      <c r="QZX37" s="46"/>
      <c r="QZY37" s="46"/>
      <c r="QZZ37" s="46"/>
      <c r="RAA37" s="46"/>
      <c r="RAB37" s="46"/>
      <c r="RAC37" s="46"/>
      <c r="RAD37" s="46"/>
      <c r="RAE37" s="46"/>
      <c r="RAF37" s="46"/>
      <c r="RAG37" s="46"/>
      <c r="RAH37" s="46"/>
      <c r="RAI37" s="46"/>
      <c r="RAJ37" s="46"/>
      <c r="RAK37" s="46"/>
      <c r="RAL37" s="46"/>
      <c r="RAM37" s="46"/>
      <c r="RAN37" s="46"/>
      <c r="RAO37" s="46"/>
      <c r="RAP37" s="46"/>
      <c r="RAQ37" s="46"/>
      <c r="RAR37" s="46"/>
      <c r="RAS37" s="46"/>
      <c r="RAT37" s="46"/>
      <c r="RAU37" s="46"/>
      <c r="RAV37" s="46"/>
      <c r="RAW37" s="46"/>
      <c r="RAX37" s="46"/>
      <c r="RAY37" s="46"/>
      <c r="RAZ37" s="46"/>
      <c r="RBA37" s="46"/>
      <c r="RBB37" s="46"/>
      <c r="RBC37" s="46"/>
      <c r="RBD37" s="46"/>
      <c r="RBE37" s="46"/>
      <c r="RBF37" s="46"/>
      <c r="RBG37" s="46"/>
      <c r="RBH37" s="46"/>
      <c r="RBI37" s="46"/>
      <c r="RBJ37" s="46"/>
      <c r="RBK37" s="46"/>
      <c r="RBL37" s="46"/>
      <c r="RBM37" s="46"/>
      <c r="RBN37" s="46"/>
      <c r="RBO37" s="46"/>
      <c r="RBP37" s="46"/>
      <c r="RBQ37" s="46"/>
      <c r="RBR37" s="46"/>
      <c r="RBS37" s="46"/>
      <c r="RBT37" s="46"/>
      <c r="RBU37" s="46"/>
      <c r="RBV37" s="46"/>
      <c r="RBW37" s="46"/>
      <c r="RBX37" s="46"/>
      <c r="RBY37" s="46"/>
      <c r="RBZ37" s="46"/>
      <c r="RCA37" s="46"/>
      <c r="RCB37" s="46"/>
      <c r="RCC37" s="46"/>
      <c r="RCD37" s="46"/>
      <c r="RCE37" s="46"/>
      <c r="RCF37" s="46"/>
      <c r="RCG37" s="46"/>
      <c r="RCH37" s="46"/>
      <c r="RCI37" s="46"/>
      <c r="RCJ37" s="46"/>
      <c r="RCK37" s="46"/>
      <c r="RCL37" s="46"/>
      <c r="RCM37" s="46"/>
      <c r="RCN37" s="46"/>
      <c r="RCO37" s="46"/>
      <c r="RCP37" s="46"/>
      <c r="RCQ37" s="46"/>
      <c r="RCR37" s="46"/>
      <c r="RCS37" s="46"/>
      <c r="RCT37" s="46"/>
      <c r="RCU37" s="46"/>
      <c r="RCV37" s="46"/>
      <c r="RCW37" s="46"/>
      <c r="RCX37" s="46"/>
      <c r="RCY37" s="46"/>
      <c r="RCZ37" s="46"/>
      <c r="RDA37" s="46"/>
      <c r="RDB37" s="46"/>
      <c r="RDC37" s="46"/>
      <c r="RDD37" s="46"/>
      <c r="RDE37" s="46"/>
      <c r="RDF37" s="46"/>
      <c r="RDG37" s="46"/>
      <c r="RDH37" s="46"/>
      <c r="RDI37" s="46"/>
      <c r="RDJ37" s="46"/>
      <c r="RDK37" s="46"/>
      <c r="RDL37" s="46"/>
      <c r="RDM37" s="46"/>
      <c r="RDN37" s="46"/>
      <c r="RDO37" s="46"/>
      <c r="RDP37" s="46"/>
      <c r="RDQ37" s="46"/>
      <c r="RDR37" s="46"/>
      <c r="RDS37" s="46"/>
      <c r="RDT37" s="46"/>
      <c r="RDU37" s="46"/>
      <c r="RDV37" s="46"/>
      <c r="RDW37" s="46"/>
      <c r="RDX37" s="46"/>
      <c r="RDY37" s="46"/>
      <c r="RDZ37" s="46"/>
      <c r="REA37" s="46"/>
      <c r="REB37" s="46"/>
      <c r="REC37" s="46"/>
      <c r="RED37" s="46"/>
      <c r="REE37" s="46"/>
      <c r="REF37" s="46"/>
      <c r="REG37" s="46"/>
      <c r="REH37" s="46"/>
      <c r="REI37" s="46"/>
      <c r="REJ37" s="46"/>
      <c r="REK37" s="46"/>
      <c r="REL37" s="46"/>
      <c r="REM37" s="46"/>
      <c r="REN37" s="46"/>
      <c r="REO37" s="46"/>
      <c r="REP37" s="46"/>
      <c r="REQ37" s="46"/>
      <c r="RER37" s="46"/>
      <c r="RES37" s="46"/>
      <c r="RET37" s="46"/>
      <c r="REU37" s="46"/>
      <c r="REV37" s="46"/>
      <c r="REW37" s="46"/>
      <c r="REX37" s="46"/>
      <c r="REY37" s="46"/>
      <c r="REZ37" s="46"/>
      <c r="RFA37" s="46"/>
      <c r="RFB37" s="46"/>
      <c r="RFC37" s="46"/>
      <c r="RFD37" s="46"/>
      <c r="RFE37" s="46"/>
      <c r="RFF37" s="46"/>
      <c r="RFG37" s="46"/>
      <c r="RFH37" s="46"/>
      <c r="RFI37" s="46"/>
      <c r="RFJ37" s="46"/>
      <c r="RFK37" s="46"/>
      <c r="RFL37" s="46"/>
      <c r="RFM37" s="46"/>
      <c r="RFN37" s="46"/>
      <c r="RFO37" s="46"/>
      <c r="RFP37" s="46"/>
      <c r="RFQ37" s="46"/>
      <c r="RFR37" s="46"/>
      <c r="RFS37" s="46"/>
      <c r="RFT37" s="46"/>
      <c r="RFU37" s="46"/>
      <c r="RFV37" s="46"/>
      <c r="RFW37" s="46"/>
      <c r="RFX37" s="46"/>
      <c r="RFY37" s="46"/>
      <c r="RFZ37" s="46"/>
      <c r="RGA37" s="46"/>
      <c r="RGB37" s="46"/>
      <c r="RGC37" s="46"/>
      <c r="RGD37" s="46"/>
      <c r="RGE37" s="46"/>
      <c r="RGF37" s="46"/>
      <c r="RGG37" s="46"/>
      <c r="RGH37" s="46"/>
      <c r="RGI37" s="46"/>
      <c r="RGJ37" s="46"/>
      <c r="RGK37" s="46"/>
      <c r="RGL37" s="46"/>
      <c r="RGM37" s="46"/>
      <c r="RGN37" s="46"/>
      <c r="RGO37" s="46"/>
      <c r="RGP37" s="46"/>
      <c r="RGQ37" s="46"/>
      <c r="RGR37" s="46"/>
      <c r="RGS37" s="46"/>
      <c r="RGT37" s="46"/>
      <c r="RGU37" s="46"/>
      <c r="RGV37" s="46"/>
      <c r="RGW37" s="46"/>
      <c r="RGX37" s="46"/>
      <c r="RGY37" s="46"/>
      <c r="RGZ37" s="46"/>
      <c r="RHA37" s="46"/>
      <c r="RHB37" s="46"/>
      <c r="RHC37" s="46"/>
      <c r="RHD37" s="46"/>
      <c r="RHE37" s="46"/>
      <c r="RHF37" s="46"/>
      <c r="RHG37" s="46"/>
      <c r="RHH37" s="46"/>
      <c r="RHI37" s="46"/>
      <c r="RHJ37" s="46"/>
      <c r="RHK37" s="46"/>
      <c r="RHL37" s="46"/>
      <c r="RHM37" s="46"/>
      <c r="RHN37" s="46"/>
      <c r="RHO37" s="46"/>
      <c r="RHP37" s="46"/>
      <c r="RHQ37" s="46"/>
      <c r="RHR37" s="46"/>
      <c r="RHS37" s="46"/>
      <c r="RHT37" s="46"/>
      <c r="RHU37" s="46"/>
      <c r="RHV37" s="46"/>
      <c r="RHW37" s="46"/>
      <c r="RHX37" s="46"/>
      <c r="RHY37" s="46"/>
      <c r="RHZ37" s="46"/>
      <c r="RIA37" s="46"/>
      <c r="RIB37" s="46"/>
      <c r="RIC37" s="46"/>
      <c r="RID37" s="46"/>
      <c r="RIE37" s="46"/>
      <c r="RIF37" s="46"/>
      <c r="RIG37" s="46"/>
      <c r="RIH37" s="46"/>
      <c r="RII37" s="46"/>
      <c r="RIJ37" s="46"/>
      <c r="RIK37" s="46"/>
      <c r="RIL37" s="46"/>
      <c r="RIM37" s="46"/>
      <c r="RIN37" s="46"/>
      <c r="RIO37" s="46"/>
      <c r="RIP37" s="46"/>
      <c r="RIQ37" s="46"/>
      <c r="RIR37" s="46"/>
      <c r="RIS37" s="46"/>
      <c r="RIT37" s="46"/>
      <c r="RIU37" s="46"/>
      <c r="RIV37" s="46"/>
      <c r="RIW37" s="46"/>
      <c r="RIX37" s="46"/>
      <c r="RIY37" s="46"/>
      <c r="RIZ37" s="46"/>
      <c r="RJA37" s="46"/>
      <c r="RJB37" s="46"/>
      <c r="RJC37" s="46"/>
      <c r="RJD37" s="46"/>
      <c r="RJE37" s="46"/>
      <c r="RJF37" s="46"/>
      <c r="RJG37" s="46"/>
      <c r="RJH37" s="46"/>
      <c r="RJI37" s="46"/>
      <c r="RJJ37" s="46"/>
      <c r="RJK37" s="46"/>
      <c r="RJL37" s="46"/>
      <c r="RJM37" s="46"/>
      <c r="RJN37" s="46"/>
      <c r="RJO37" s="46"/>
      <c r="RJP37" s="46"/>
      <c r="RJQ37" s="46"/>
      <c r="RJR37" s="46"/>
      <c r="RJS37" s="46"/>
      <c r="RJT37" s="46"/>
      <c r="RJU37" s="46"/>
      <c r="RJV37" s="46"/>
      <c r="RJW37" s="46"/>
      <c r="RJX37" s="46"/>
      <c r="RJY37" s="46"/>
      <c r="RJZ37" s="46"/>
      <c r="RKA37" s="46"/>
      <c r="RKB37" s="46"/>
      <c r="RKC37" s="46"/>
      <c r="RKD37" s="46"/>
      <c r="RKE37" s="46"/>
      <c r="RKF37" s="46"/>
      <c r="RKG37" s="46"/>
      <c r="RKH37" s="46"/>
      <c r="RKI37" s="46"/>
      <c r="RKJ37" s="46"/>
      <c r="RKK37" s="46"/>
      <c r="RKL37" s="46"/>
      <c r="RKM37" s="46"/>
      <c r="RKN37" s="46"/>
      <c r="RKO37" s="46"/>
      <c r="RKP37" s="46"/>
      <c r="RKQ37" s="46"/>
      <c r="RKR37" s="46"/>
      <c r="RKS37" s="46"/>
      <c r="RKT37" s="46"/>
      <c r="RKU37" s="46"/>
      <c r="RKV37" s="46"/>
      <c r="RKW37" s="46"/>
      <c r="RKX37" s="46"/>
      <c r="RKY37" s="46"/>
      <c r="RKZ37" s="46"/>
      <c r="RLA37" s="46"/>
      <c r="RLB37" s="46"/>
      <c r="RLC37" s="46"/>
      <c r="RLD37" s="46"/>
      <c r="RLE37" s="46"/>
      <c r="RLF37" s="46"/>
      <c r="RLG37" s="46"/>
      <c r="RLH37" s="46"/>
      <c r="RLI37" s="46"/>
      <c r="RLJ37" s="46"/>
      <c r="RLK37" s="46"/>
      <c r="RLL37" s="46"/>
      <c r="RLM37" s="46"/>
      <c r="RLN37" s="46"/>
      <c r="RLO37" s="46"/>
      <c r="RLP37" s="46"/>
      <c r="RLQ37" s="46"/>
      <c r="RLR37" s="46"/>
      <c r="RLS37" s="46"/>
      <c r="RLT37" s="46"/>
      <c r="RLU37" s="46"/>
      <c r="RLV37" s="46"/>
      <c r="RLW37" s="46"/>
      <c r="RLX37" s="46"/>
      <c r="RLY37" s="46"/>
      <c r="RLZ37" s="46"/>
      <c r="RMA37" s="46"/>
      <c r="RMB37" s="46"/>
      <c r="RMC37" s="46"/>
      <c r="RMD37" s="46"/>
      <c r="RME37" s="46"/>
      <c r="RMF37" s="46"/>
      <c r="RMG37" s="46"/>
      <c r="RMH37" s="46"/>
      <c r="RMI37" s="46"/>
      <c r="RMJ37" s="46"/>
      <c r="RMK37" s="46"/>
      <c r="RML37" s="46"/>
      <c r="RMM37" s="46"/>
      <c r="RMN37" s="46"/>
      <c r="RMO37" s="46"/>
      <c r="RMP37" s="46"/>
      <c r="RMQ37" s="46"/>
      <c r="RMR37" s="46"/>
      <c r="RMS37" s="46"/>
      <c r="RMT37" s="46"/>
      <c r="RMU37" s="46"/>
      <c r="RMV37" s="46"/>
      <c r="RMW37" s="46"/>
      <c r="RMX37" s="46"/>
      <c r="RMY37" s="46"/>
      <c r="RMZ37" s="46"/>
      <c r="RNA37" s="46"/>
      <c r="RNB37" s="46"/>
      <c r="RNC37" s="46"/>
      <c r="RND37" s="46"/>
      <c r="RNE37" s="46"/>
      <c r="RNF37" s="46"/>
      <c r="RNG37" s="46"/>
      <c r="RNH37" s="46"/>
      <c r="RNI37" s="46"/>
      <c r="RNJ37" s="46"/>
      <c r="RNK37" s="46"/>
      <c r="RNL37" s="46"/>
      <c r="RNM37" s="46"/>
      <c r="RNN37" s="46"/>
      <c r="RNO37" s="46"/>
      <c r="RNP37" s="46"/>
      <c r="RNQ37" s="46"/>
      <c r="RNR37" s="46"/>
      <c r="RNS37" s="46"/>
      <c r="RNT37" s="46"/>
      <c r="RNU37" s="46"/>
      <c r="RNV37" s="46"/>
      <c r="RNW37" s="46"/>
      <c r="RNX37" s="46"/>
      <c r="RNY37" s="46"/>
      <c r="RNZ37" s="46"/>
      <c r="ROA37" s="46"/>
      <c r="ROB37" s="46"/>
      <c r="ROC37" s="46"/>
      <c r="ROD37" s="46"/>
      <c r="ROE37" s="46"/>
      <c r="ROF37" s="46"/>
      <c r="ROG37" s="46"/>
      <c r="ROH37" s="46"/>
      <c r="ROI37" s="46"/>
      <c r="ROJ37" s="46"/>
      <c r="ROK37" s="46"/>
      <c r="ROL37" s="46"/>
      <c r="ROM37" s="46"/>
      <c r="RON37" s="46"/>
      <c r="ROO37" s="46"/>
      <c r="ROP37" s="46"/>
      <c r="ROQ37" s="46"/>
      <c r="ROR37" s="46"/>
      <c r="ROS37" s="46"/>
      <c r="ROT37" s="46"/>
      <c r="ROU37" s="46"/>
      <c r="ROV37" s="46"/>
      <c r="ROW37" s="46"/>
      <c r="ROX37" s="46"/>
      <c r="ROY37" s="46"/>
      <c r="ROZ37" s="46"/>
      <c r="RPA37" s="46"/>
      <c r="RPB37" s="46"/>
      <c r="RPC37" s="46"/>
      <c r="RPD37" s="46"/>
      <c r="RPE37" s="46"/>
      <c r="RPF37" s="46"/>
      <c r="RPG37" s="46"/>
      <c r="RPH37" s="46"/>
      <c r="RPI37" s="46"/>
      <c r="RPJ37" s="46"/>
      <c r="RPK37" s="46"/>
      <c r="RPL37" s="46"/>
      <c r="RPM37" s="46"/>
      <c r="RPN37" s="46"/>
      <c r="RPO37" s="46"/>
      <c r="RPP37" s="46"/>
      <c r="RPQ37" s="46"/>
      <c r="RPR37" s="46"/>
      <c r="RPS37" s="46"/>
      <c r="RPT37" s="46"/>
      <c r="RPU37" s="46"/>
      <c r="RPV37" s="46"/>
      <c r="RPW37" s="46"/>
      <c r="RPX37" s="46"/>
      <c r="RPY37" s="46"/>
      <c r="RPZ37" s="46"/>
      <c r="RQA37" s="46"/>
      <c r="RQB37" s="46"/>
      <c r="RQC37" s="46"/>
      <c r="RQD37" s="46"/>
      <c r="RQE37" s="46"/>
      <c r="RQF37" s="46"/>
      <c r="RQG37" s="46"/>
      <c r="RQH37" s="46"/>
      <c r="RQI37" s="46"/>
      <c r="RQJ37" s="46"/>
      <c r="RQK37" s="46"/>
      <c r="RQL37" s="46"/>
      <c r="RQM37" s="46"/>
      <c r="RQN37" s="46"/>
      <c r="RQO37" s="46"/>
      <c r="RQP37" s="46"/>
      <c r="RQQ37" s="46"/>
      <c r="RQR37" s="46"/>
      <c r="RQS37" s="46"/>
      <c r="RQT37" s="46"/>
      <c r="RQU37" s="46"/>
      <c r="RQV37" s="46"/>
      <c r="RQW37" s="46"/>
      <c r="RQX37" s="46"/>
      <c r="RQY37" s="46"/>
      <c r="RQZ37" s="46"/>
      <c r="RRA37" s="46"/>
      <c r="RRB37" s="46"/>
      <c r="RRC37" s="46"/>
      <c r="RRD37" s="46"/>
      <c r="RRE37" s="46"/>
      <c r="RRF37" s="46"/>
      <c r="RRG37" s="46"/>
      <c r="RRH37" s="46"/>
      <c r="RRI37" s="46"/>
      <c r="RRJ37" s="46"/>
      <c r="RRK37" s="46"/>
      <c r="RRL37" s="46"/>
      <c r="RRM37" s="46"/>
      <c r="RRN37" s="46"/>
      <c r="RRO37" s="46"/>
      <c r="RRP37" s="46"/>
      <c r="RRQ37" s="46"/>
      <c r="RRR37" s="46"/>
      <c r="RRS37" s="46"/>
      <c r="RRT37" s="46"/>
      <c r="RRU37" s="46"/>
      <c r="RRV37" s="46"/>
      <c r="RRW37" s="46"/>
      <c r="RRX37" s="46"/>
      <c r="RRY37" s="46"/>
      <c r="RRZ37" s="46"/>
      <c r="RSA37" s="46"/>
      <c r="RSB37" s="46"/>
      <c r="RSC37" s="46"/>
      <c r="RSD37" s="46"/>
      <c r="RSE37" s="46"/>
      <c r="RSF37" s="46"/>
      <c r="RSG37" s="46"/>
      <c r="RSH37" s="46"/>
      <c r="RSI37" s="46"/>
      <c r="RSJ37" s="46"/>
      <c r="RSK37" s="46"/>
      <c r="RSL37" s="46"/>
      <c r="RSM37" s="46"/>
      <c r="RSN37" s="46"/>
      <c r="RSO37" s="46"/>
      <c r="RSP37" s="46"/>
      <c r="RSQ37" s="46"/>
      <c r="RSR37" s="46"/>
      <c r="RSS37" s="46"/>
      <c r="RST37" s="46"/>
      <c r="RSU37" s="46"/>
      <c r="RSV37" s="46"/>
      <c r="RSW37" s="46"/>
      <c r="RSX37" s="46"/>
      <c r="RSY37" s="46"/>
      <c r="RSZ37" s="46"/>
      <c r="RTA37" s="46"/>
      <c r="RTB37" s="46"/>
      <c r="RTC37" s="46"/>
      <c r="RTD37" s="46"/>
      <c r="RTE37" s="46"/>
      <c r="RTF37" s="46"/>
      <c r="RTG37" s="46"/>
      <c r="RTH37" s="46"/>
      <c r="RTI37" s="46"/>
      <c r="RTJ37" s="46"/>
      <c r="RTK37" s="46"/>
      <c r="RTL37" s="46"/>
      <c r="RTM37" s="46"/>
      <c r="RTN37" s="46"/>
      <c r="RTO37" s="46"/>
      <c r="RTP37" s="46"/>
      <c r="RTQ37" s="46"/>
      <c r="RTR37" s="46"/>
      <c r="RTS37" s="46"/>
      <c r="RTT37" s="46"/>
      <c r="RTU37" s="46"/>
      <c r="RTV37" s="46"/>
      <c r="RTW37" s="46"/>
      <c r="RTX37" s="46"/>
      <c r="RTY37" s="46"/>
      <c r="RTZ37" s="46"/>
      <c r="RUA37" s="46"/>
      <c r="RUB37" s="46"/>
      <c r="RUC37" s="46"/>
      <c r="RUD37" s="46"/>
      <c r="RUE37" s="46"/>
      <c r="RUF37" s="46"/>
      <c r="RUG37" s="46"/>
      <c r="RUH37" s="46"/>
      <c r="RUI37" s="46"/>
      <c r="RUJ37" s="46"/>
      <c r="RUK37" s="46"/>
      <c r="RUL37" s="46"/>
      <c r="RUM37" s="46"/>
      <c r="RUN37" s="46"/>
      <c r="RUO37" s="46"/>
      <c r="RUP37" s="46"/>
      <c r="RUQ37" s="46"/>
      <c r="RUR37" s="46"/>
      <c r="RUS37" s="46"/>
      <c r="RUT37" s="46"/>
      <c r="RUU37" s="46"/>
      <c r="RUV37" s="46"/>
      <c r="RUW37" s="46"/>
      <c r="RUX37" s="46"/>
      <c r="RUY37" s="46"/>
      <c r="RUZ37" s="46"/>
      <c r="RVA37" s="46"/>
      <c r="RVB37" s="46"/>
      <c r="RVC37" s="46"/>
      <c r="RVD37" s="46"/>
      <c r="RVE37" s="46"/>
      <c r="RVF37" s="46"/>
      <c r="RVG37" s="46"/>
      <c r="RVH37" s="46"/>
      <c r="RVI37" s="46"/>
      <c r="RVJ37" s="46"/>
      <c r="RVK37" s="46"/>
      <c r="RVL37" s="46"/>
      <c r="RVM37" s="46"/>
      <c r="RVN37" s="46"/>
      <c r="RVO37" s="46"/>
      <c r="RVP37" s="46"/>
      <c r="RVQ37" s="46"/>
      <c r="RVR37" s="46"/>
      <c r="RVS37" s="46"/>
      <c r="RVT37" s="46"/>
      <c r="RVU37" s="46"/>
      <c r="RVV37" s="46"/>
      <c r="RVW37" s="46"/>
      <c r="RVX37" s="46"/>
      <c r="RVY37" s="46"/>
      <c r="RVZ37" s="46"/>
      <c r="RWA37" s="46"/>
      <c r="RWB37" s="46"/>
      <c r="RWC37" s="46"/>
      <c r="RWD37" s="46"/>
      <c r="RWE37" s="46"/>
      <c r="RWF37" s="46"/>
      <c r="RWG37" s="46"/>
      <c r="RWH37" s="46"/>
      <c r="RWI37" s="46"/>
      <c r="RWJ37" s="46"/>
      <c r="RWK37" s="46"/>
      <c r="RWL37" s="46"/>
      <c r="RWM37" s="46"/>
      <c r="RWN37" s="46"/>
      <c r="RWO37" s="46"/>
      <c r="RWP37" s="46"/>
      <c r="RWQ37" s="46"/>
      <c r="RWR37" s="46"/>
      <c r="RWS37" s="46"/>
      <c r="RWT37" s="46"/>
      <c r="RWU37" s="46"/>
      <c r="RWV37" s="46"/>
      <c r="RWW37" s="46"/>
      <c r="RWX37" s="46"/>
      <c r="RWY37" s="46"/>
      <c r="RWZ37" s="46"/>
      <c r="RXA37" s="46"/>
      <c r="RXB37" s="46"/>
      <c r="RXC37" s="46"/>
      <c r="RXD37" s="46"/>
      <c r="RXE37" s="46"/>
      <c r="RXF37" s="46"/>
      <c r="RXG37" s="46"/>
      <c r="RXH37" s="46"/>
      <c r="RXI37" s="46"/>
      <c r="RXJ37" s="46"/>
      <c r="RXK37" s="46"/>
      <c r="RXL37" s="46"/>
      <c r="RXM37" s="46"/>
      <c r="RXN37" s="46"/>
      <c r="RXO37" s="46"/>
      <c r="RXP37" s="46"/>
      <c r="RXQ37" s="46"/>
      <c r="RXR37" s="46"/>
      <c r="RXS37" s="46"/>
      <c r="RXT37" s="46"/>
      <c r="RXU37" s="46"/>
      <c r="RXV37" s="46"/>
      <c r="RXW37" s="46"/>
      <c r="RXX37" s="46"/>
      <c r="RXY37" s="46"/>
      <c r="RXZ37" s="46"/>
      <c r="RYA37" s="46"/>
      <c r="RYB37" s="46"/>
      <c r="RYC37" s="46"/>
      <c r="RYD37" s="46"/>
      <c r="RYE37" s="46"/>
      <c r="RYF37" s="46"/>
      <c r="RYG37" s="46"/>
      <c r="RYH37" s="46"/>
      <c r="RYI37" s="46"/>
      <c r="RYJ37" s="46"/>
      <c r="RYK37" s="46"/>
      <c r="RYL37" s="46"/>
      <c r="RYM37" s="46"/>
      <c r="RYN37" s="46"/>
      <c r="RYO37" s="46"/>
      <c r="RYP37" s="46"/>
      <c r="RYQ37" s="46"/>
      <c r="RYR37" s="46"/>
      <c r="RYS37" s="46"/>
      <c r="RYT37" s="46"/>
      <c r="RYU37" s="46"/>
      <c r="RYV37" s="46"/>
      <c r="RYW37" s="46"/>
      <c r="RYX37" s="46"/>
      <c r="RYY37" s="46"/>
      <c r="RYZ37" s="46"/>
      <c r="RZA37" s="46"/>
      <c r="RZB37" s="46"/>
      <c r="RZC37" s="46"/>
      <c r="RZD37" s="46"/>
      <c r="RZE37" s="46"/>
      <c r="RZF37" s="46"/>
      <c r="RZG37" s="46"/>
      <c r="RZH37" s="46"/>
      <c r="RZI37" s="46"/>
      <c r="RZJ37" s="46"/>
      <c r="RZK37" s="46"/>
      <c r="RZL37" s="46"/>
      <c r="RZM37" s="46"/>
      <c r="RZN37" s="46"/>
      <c r="RZO37" s="46"/>
      <c r="RZP37" s="46"/>
      <c r="RZQ37" s="46"/>
      <c r="RZR37" s="46"/>
      <c r="RZS37" s="46"/>
      <c r="RZT37" s="46"/>
      <c r="RZU37" s="46"/>
      <c r="RZV37" s="46"/>
      <c r="RZW37" s="46"/>
      <c r="RZX37" s="46"/>
      <c r="RZY37" s="46"/>
      <c r="RZZ37" s="46"/>
      <c r="SAA37" s="46"/>
      <c r="SAB37" s="46"/>
      <c r="SAC37" s="46"/>
      <c r="SAD37" s="46"/>
      <c r="SAE37" s="46"/>
      <c r="SAF37" s="46"/>
      <c r="SAG37" s="46"/>
      <c r="SAH37" s="46"/>
      <c r="SAI37" s="46"/>
      <c r="SAJ37" s="46"/>
      <c r="SAK37" s="46"/>
      <c r="SAL37" s="46"/>
      <c r="SAM37" s="46"/>
      <c r="SAN37" s="46"/>
      <c r="SAO37" s="46"/>
      <c r="SAP37" s="46"/>
      <c r="SAQ37" s="46"/>
      <c r="SAR37" s="46"/>
      <c r="SAS37" s="46"/>
      <c r="SAT37" s="46"/>
      <c r="SAU37" s="46"/>
      <c r="SAV37" s="46"/>
      <c r="SAW37" s="46"/>
      <c r="SAX37" s="46"/>
      <c r="SAY37" s="46"/>
      <c r="SAZ37" s="46"/>
      <c r="SBA37" s="46"/>
      <c r="SBB37" s="46"/>
      <c r="SBC37" s="46"/>
      <c r="SBD37" s="46"/>
      <c r="SBE37" s="46"/>
      <c r="SBF37" s="46"/>
      <c r="SBG37" s="46"/>
      <c r="SBH37" s="46"/>
      <c r="SBI37" s="46"/>
      <c r="SBJ37" s="46"/>
      <c r="SBK37" s="46"/>
      <c r="SBL37" s="46"/>
      <c r="SBM37" s="46"/>
      <c r="SBN37" s="46"/>
      <c r="SBO37" s="46"/>
      <c r="SBP37" s="46"/>
      <c r="SBQ37" s="46"/>
      <c r="SBR37" s="46"/>
      <c r="SBS37" s="46"/>
      <c r="SBT37" s="46"/>
      <c r="SBU37" s="46"/>
      <c r="SBV37" s="46"/>
      <c r="SBW37" s="46"/>
      <c r="SBX37" s="46"/>
      <c r="SBY37" s="46"/>
      <c r="SBZ37" s="46"/>
      <c r="SCA37" s="46"/>
      <c r="SCB37" s="46"/>
      <c r="SCC37" s="46"/>
      <c r="SCD37" s="46"/>
      <c r="SCE37" s="46"/>
      <c r="SCF37" s="46"/>
      <c r="SCG37" s="46"/>
      <c r="SCH37" s="46"/>
      <c r="SCI37" s="46"/>
      <c r="SCJ37" s="46"/>
      <c r="SCK37" s="46"/>
      <c r="SCL37" s="46"/>
      <c r="SCM37" s="46"/>
      <c r="SCN37" s="46"/>
      <c r="SCO37" s="46"/>
      <c r="SCP37" s="46"/>
      <c r="SCQ37" s="46"/>
      <c r="SCR37" s="46"/>
      <c r="SCS37" s="46"/>
      <c r="SCT37" s="46"/>
      <c r="SCU37" s="46"/>
      <c r="SCV37" s="46"/>
      <c r="SCW37" s="46"/>
      <c r="SCX37" s="46"/>
      <c r="SCY37" s="46"/>
      <c r="SCZ37" s="46"/>
      <c r="SDA37" s="46"/>
      <c r="SDB37" s="46"/>
      <c r="SDC37" s="46"/>
      <c r="SDD37" s="46"/>
      <c r="SDE37" s="46"/>
      <c r="SDF37" s="46"/>
      <c r="SDG37" s="46"/>
      <c r="SDH37" s="46"/>
      <c r="SDI37" s="46"/>
      <c r="SDJ37" s="46"/>
      <c r="SDK37" s="46"/>
      <c r="SDL37" s="46"/>
      <c r="SDM37" s="46"/>
      <c r="SDN37" s="46"/>
      <c r="SDO37" s="46"/>
      <c r="SDP37" s="46"/>
      <c r="SDQ37" s="46"/>
      <c r="SDR37" s="46"/>
      <c r="SDS37" s="46"/>
      <c r="SDT37" s="46"/>
      <c r="SDU37" s="46"/>
      <c r="SDV37" s="46"/>
      <c r="SDW37" s="46"/>
      <c r="SDX37" s="46"/>
      <c r="SDY37" s="46"/>
      <c r="SDZ37" s="46"/>
      <c r="SEA37" s="46"/>
      <c r="SEB37" s="46"/>
      <c r="SEC37" s="46"/>
      <c r="SED37" s="46"/>
      <c r="SEE37" s="46"/>
      <c r="SEF37" s="46"/>
      <c r="SEG37" s="46"/>
      <c r="SEH37" s="46"/>
      <c r="SEI37" s="46"/>
      <c r="SEJ37" s="46"/>
      <c r="SEK37" s="46"/>
      <c r="SEL37" s="46"/>
      <c r="SEM37" s="46"/>
      <c r="SEN37" s="46"/>
      <c r="SEO37" s="46"/>
      <c r="SEP37" s="46"/>
      <c r="SEQ37" s="46"/>
      <c r="SER37" s="46"/>
      <c r="SES37" s="46"/>
      <c r="SET37" s="46"/>
      <c r="SEU37" s="46"/>
      <c r="SEV37" s="46"/>
      <c r="SEW37" s="46"/>
      <c r="SEX37" s="46"/>
      <c r="SEY37" s="46"/>
      <c r="SEZ37" s="46"/>
      <c r="SFA37" s="46"/>
      <c r="SFB37" s="46"/>
      <c r="SFC37" s="46"/>
      <c r="SFD37" s="46"/>
      <c r="SFE37" s="46"/>
      <c r="SFF37" s="46"/>
      <c r="SFG37" s="46"/>
      <c r="SFH37" s="46"/>
      <c r="SFI37" s="46"/>
      <c r="SFJ37" s="46"/>
      <c r="SFK37" s="46"/>
      <c r="SFL37" s="46"/>
      <c r="SFM37" s="46"/>
      <c r="SFN37" s="46"/>
      <c r="SFO37" s="46"/>
      <c r="SFP37" s="46"/>
      <c r="SFQ37" s="46"/>
      <c r="SFR37" s="46"/>
      <c r="SFS37" s="46"/>
      <c r="SFT37" s="46"/>
      <c r="SFU37" s="46"/>
      <c r="SFV37" s="46"/>
      <c r="SFW37" s="46"/>
      <c r="SFX37" s="46"/>
      <c r="SFY37" s="46"/>
      <c r="SFZ37" s="46"/>
      <c r="SGA37" s="46"/>
      <c r="SGB37" s="46"/>
      <c r="SGC37" s="46"/>
      <c r="SGD37" s="46"/>
      <c r="SGE37" s="46"/>
      <c r="SGF37" s="46"/>
      <c r="SGG37" s="46"/>
      <c r="SGH37" s="46"/>
      <c r="SGI37" s="46"/>
      <c r="SGJ37" s="46"/>
      <c r="SGK37" s="46"/>
      <c r="SGL37" s="46"/>
      <c r="SGM37" s="46"/>
      <c r="SGN37" s="46"/>
      <c r="SGO37" s="46"/>
      <c r="SGP37" s="46"/>
      <c r="SGQ37" s="46"/>
      <c r="SGR37" s="46"/>
      <c r="SGS37" s="46"/>
      <c r="SGT37" s="46"/>
      <c r="SGU37" s="46"/>
      <c r="SGV37" s="46"/>
      <c r="SGW37" s="46"/>
      <c r="SGX37" s="46"/>
      <c r="SGY37" s="46"/>
      <c r="SGZ37" s="46"/>
      <c r="SHA37" s="46"/>
      <c r="SHB37" s="46"/>
      <c r="SHC37" s="46"/>
      <c r="SHD37" s="46"/>
      <c r="SHE37" s="46"/>
      <c r="SHF37" s="46"/>
      <c r="SHG37" s="46"/>
      <c r="SHH37" s="46"/>
      <c r="SHI37" s="46"/>
      <c r="SHJ37" s="46"/>
      <c r="SHK37" s="46"/>
      <c r="SHL37" s="46"/>
      <c r="SHM37" s="46"/>
      <c r="SHN37" s="46"/>
      <c r="SHO37" s="46"/>
      <c r="SHP37" s="46"/>
      <c r="SHQ37" s="46"/>
      <c r="SHR37" s="46"/>
      <c r="SHS37" s="46"/>
      <c r="SHT37" s="46"/>
      <c r="SHU37" s="46"/>
      <c r="SHV37" s="46"/>
      <c r="SHW37" s="46"/>
      <c r="SHX37" s="46"/>
      <c r="SHY37" s="46"/>
      <c r="SHZ37" s="46"/>
      <c r="SIA37" s="46"/>
      <c r="SIB37" s="46"/>
      <c r="SIC37" s="46"/>
      <c r="SID37" s="46"/>
      <c r="SIE37" s="46"/>
      <c r="SIF37" s="46"/>
      <c r="SIG37" s="46"/>
      <c r="SIH37" s="46"/>
      <c r="SII37" s="46"/>
      <c r="SIJ37" s="46"/>
      <c r="SIK37" s="46"/>
      <c r="SIL37" s="46"/>
      <c r="SIM37" s="46"/>
      <c r="SIN37" s="46"/>
      <c r="SIO37" s="46"/>
      <c r="SIP37" s="46"/>
      <c r="SIQ37" s="46"/>
      <c r="SIR37" s="46"/>
      <c r="SIS37" s="46"/>
      <c r="SIT37" s="46"/>
      <c r="SIU37" s="46"/>
      <c r="SIV37" s="46"/>
      <c r="SIW37" s="46"/>
      <c r="SIX37" s="46"/>
      <c r="SIY37" s="46"/>
      <c r="SIZ37" s="46"/>
      <c r="SJA37" s="46"/>
      <c r="SJB37" s="46"/>
      <c r="SJC37" s="46"/>
      <c r="SJD37" s="46"/>
      <c r="SJE37" s="46"/>
      <c r="SJF37" s="46"/>
      <c r="SJG37" s="46"/>
      <c r="SJH37" s="46"/>
      <c r="SJI37" s="46"/>
      <c r="SJJ37" s="46"/>
      <c r="SJK37" s="46"/>
      <c r="SJL37" s="46"/>
      <c r="SJM37" s="46"/>
      <c r="SJN37" s="46"/>
      <c r="SJO37" s="46"/>
      <c r="SJP37" s="46"/>
      <c r="SJQ37" s="46"/>
      <c r="SJR37" s="46"/>
      <c r="SJS37" s="46"/>
      <c r="SJT37" s="46"/>
      <c r="SJU37" s="46"/>
      <c r="SJV37" s="46"/>
      <c r="SJW37" s="46"/>
      <c r="SJX37" s="46"/>
      <c r="SJY37" s="46"/>
      <c r="SJZ37" s="46"/>
      <c r="SKA37" s="46"/>
      <c r="SKB37" s="46"/>
      <c r="SKC37" s="46"/>
      <c r="SKD37" s="46"/>
      <c r="SKE37" s="46"/>
      <c r="SKF37" s="46"/>
      <c r="SKG37" s="46"/>
      <c r="SKH37" s="46"/>
      <c r="SKI37" s="46"/>
      <c r="SKJ37" s="46"/>
      <c r="SKK37" s="46"/>
      <c r="SKL37" s="46"/>
      <c r="SKM37" s="46"/>
      <c r="SKN37" s="46"/>
      <c r="SKO37" s="46"/>
      <c r="SKP37" s="46"/>
      <c r="SKQ37" s="46"/>
      <c r="SKR37" s="46"/>
      <c r="SKS37" s="46"/>
      <c r="SKT37" s="46"/>
      <c r="SKU37" s="46"/>
      <c r="SKV37" s="46"/>
      <c r="SKW37" s="46"/>
      <c r="SKX37" s="46"/>
      <c r="SKY37" s="46"/>
      <c r="SKZ37" s="46"/>
      <c r="SLA37" s="46"/>
      <c r="SLB37" s="46"/>
      <c r="SLC37" s="46"/>
      <c r="SLD37" s="46"/>
      <c r="SLE37" s="46"/>
      <c r="SLF37" s="46"/>
      <c r="SLG37" s="46"/>
      <c r="SLH37" s="46"/>
      <c r="SLI37" s="46"/>
      <c r="SLJ37" s="46"/>
      <c r="SLK37" s="46"/>
      <c r="SLL37" s="46"/>
      <c r="SLM37" s="46"/>
      <c r="SLN37" s="46"/>
      <c r="SLO37" s="46"/>
      <c r="SLP37" s="46"/>
      <c r="SLQ37" s="46"/>
      <c r="SLR37" s="46"/>
      <c r="SLS37" s="46"/>
      <c r="SLT37" s="46"/>
      <c r="SLU37" s="46"/>
      <c r="SLV37" s="46"/>
      <c r="SLW37" s="46"/>
      <c r="SLX37" s="46"/>
      <c r="SLY37" s="46"/>
      <c r="SLZ37" s="46"/>
      <c r="SMA37" s="46"/>
      <c r="SMB37" s="46"/>
      <c r="SMC37" s="46"/>
      <c r="SMD37" s="46"/>
      <c r="SME37" s="46"/>
      <c r="SMF37" s="46"/>
      <c r="SMG37" s="46"/>
      <c r="SMH37" s="46"/>
      <c r="SMI37" s="46"/>
      <c r="SMJ37" s="46"/>
      <c r="SMK37" s="46"/>
      <c r="SML37" s="46"/>
      <c r="SMM37" s="46"/>
      <c r="SMN37" s="46"/>
      <c r="SMO37" s="46"/>
      <c r="SMP37" s="46"/>
      <c r="SMQ37" s="46"/>
      <c r="SMR37" s="46"/>
      <c r="SMS37" s="46"/>
      <c r="SMT37" s="46"/>
      <c r="SMU37" s="46"/>
      <c r="SMV37" s="46"/>
      <c r="SMW37" s="46"/>
      <c r="SMX37" s="46"/>
      <c r="SMY37" s="46"/>
      <c r="SMZ37" s="46"/>
      <c r="SNA37" s="46"/>
      <c r="SNB37" s="46"/>
      <c r="SNC37" s="46"/>
      <c r="SND37" s="46"/>
      <c r="SNE37" s="46"/>
      <c r="SNF37" s="46"/>
      <c r="SNG37" s="46"/>
      <c r="SNH37" s="46"/>
      <c r="SNI37" s="46"/>
      <c r="SNJ37" s="46"/>
      <c r="SNK37" s="46"/>
      <c r="SNL37" s="46"/>
      <c r="SNM37" s="46"/>
      <c r="SNN37" s="46"/>
      <c r="SNO37" s="46"/>
      <c r="SNP37" s="46"/>
      <c r="SNQ37" s="46"/>
      <c r="SNR37" s="46"/>
      <c r="SNS37" s="46"/>
      <c r="SNT37" s="46"/>
      <c r="SNU37" s="46"/>
      <c r="SNV37" s="46"/>
      <c r="SNW37" s="46"/>
      <c r="SNX37" s="46"/>
      <c r="SNY37" s="46"/>
      <c r="SNZ37" s="46"/>
      <c r="SOA37" s="46"/>
      <c r="SOB37" s="46"/>
      <c r="SOC37" s="46"/>
      <c r="SOD37" s="46"/>
      <c r="SOE37" s="46"/>
      <c r="SOF37" s="46"/>
      <c r="SOG37" s="46"/>
      <c r="SOH37" s="46"/>
      <c r="SOI37" s="46"/>
      <c r="SOJ37" s="46"/>
      <c r="SOK37" s="46"/>
      <c r="SOL37" s="46"/>
      <c r="SOM37" s="46"/>
      <c r="SON37" s="46"/>
      <c r="SOO37" s="46"/>
      <c r="SOP37" s="46"/>
      <c r="SOQ37" s="46"/>
      <c r="SOR37" s="46"/>
      <c r="SOS37" s="46"/>
      <c r="SOT37" s="46"/>
      <c r="SOU37" s="46"/>
      <c r="SOV37" s="46"/>
      <c r="SOW37" s="46"/>
      <c r="SOX37" s="46"/>
      <c r="SOY37" s="46"/>
      <c r="SOZ37" s="46"/>
      <c r="SPA37" s="46"/>
      <c r="SPB37" s="46"/>
      <c r="SPC37" s="46"/>
      <c r="SPD37" s="46"/>
      <c r="SPE37" s="46"/>
      <c r="SPF37" s="46"/>
      <c r="SPG37" s="46"/>
      <c r="SPH37" s="46"/>
      <c r="SPI37" s="46"/>
      <c r="SPJ37" s="46"/>
      <c r="SPK37" s="46"/>
      <c r="SPL37" s="46"/>
      <c r="SPM37" s="46"/>
      <c r="SPN37" s="46"/>
      <c r="SPO37" s="46"/>
      <c r="SPP37" s="46"/>
      <c r="SPQ37" s="46"/>
      <c r="SPR37" s="46"/>
      <c r="SPS37" s="46"/>
      <c r="SPT37" s="46"/>
      <c r="SPU37" s="46"/>
      <c r="SPV37" s="46"/>
      <c r="SPW37" s="46"/>
      <c r="SPX37" s="46"/>
      <c r="SPY37" s="46"/>
      <c r="SPZ37" s="46"/>
      <c r="SQA37" s="46"/>
      <c r="SQB37" s="46"/>
      <c r="SQC37" s="46"/>
      <c r="SQD37" s="46"/>
      <c r="SQE37" s="46"/>
      <c r="SQF37" s="46"/>
      <c r="SQG37" s="46"/>
      <c r="SQH37" s="46"/>
      <c r="SQI37" s="46"/>
      <c r="SQJ37" s="46"/>
      <c r="SQK37" s="46"/>
      <c r="SQL37" s="46"/>
      <c r="SQM37" s="46"/>
      <c r="SQN37" s="46"/>
      <c r="SQO37" s="46"/>
      <c r="SQP37" s="46"/>
      <c r="SQQ37" s="46"/>
      <c r="SQR37" s="46"/>
      <c r="SQS37" s="46"/>
      <c r="SQT37" s="46"/>
      <c r="SQU37" s="46"/>
      <c r="SQV37" s="46"/>
      <c r="SQW37" s="46"/>
      <c r="SQX37" s="46"/>
      <c r="SQY37" s="46"/>
      <c r="SQZ37" s="46"/>
      <c r="SRA37" s="46"/>
      <c r="SRB37" s="46"/>
      <c r="SRC37" s="46"/>
      <c r="SRD37" s="46"/>
      <c r="SRE37" s="46"/>
      <c r="SRF37" s="46"/>
      <c r="SRG37" s="46"/>
      <c r="SRH37" s="46"/>
      <c r="SRI37" s="46"/>
      <c r="SRJ37" s="46"/>
      <c r="SRK37" s="46"/>
      <c r="SRL37" s="46"/>
      <c r="SRM37" s="46"/>
      <c r="SRN37" s="46"/>
      <c r="SRO37" s="46"/>
      <c r="SRP37" s="46"/>
      <c r="SRQ37" s="46"/>
      <c r="SRR37" s="46"/>
      <c r="SRS37" s="46"/>
      <c r="SRT37" s="46"/>
      <c r="SRU37" s="46"/>
      <c r="SRV37" s="46"/>
      <c r="SRW37" s="46"/>
      <c r="SRX37" s="46"/>
      <c r="SRY37" s="46"/>
      <c r="SRZ37" s="46"/>
      <c r="SSA37" s="46"/>
      <c r="SSB37" s="46"/>
      <c r="SSC37" s="46"/>
      <c r="SSD37" s="46"/>
      <c r="SSE37" s="46"/>
      <c r="SSF37" s="46"/>
      <c r="SSG37" s="46"/>
      <c r="SSH37" s="46"/>
      <c r="SSI37" s="46"/>
      <c r="SSJ37" s="46"/>
      <c r="SSK37" s="46"/>
      <c r="SSL37" s="46"/>
      <c r="SSM37" s="46"/>
      <c r="SSN37" s="46"/>
      <c r="SSO37" s="46"/>
      <c r="SSP37" s="46"/>
      <c r="SSQ37" s="46"/>
      <c r="SSR37" s="46"/>
      <c r="SSS37" s="46"/>
      <c r="SST37" s="46"/>
      <c r="SSU37" s="46"/>
      <c r="SSV37" s="46"/>
      <c r="SSW37" s="46"/>
      <c r="SSX37" s="46"/>
      <c r="SSY37" s="46"/>
      <c r="SSZ37" s="46"/>
      <c r="STA37" s="46"/>
      <c r="STB37" s="46"/>
      <c r="STC37" s="46"/>
      <c r="STD37" s="46"/>
      <c r="STE37" s="46"/>
      <c r="STF37" s="46"/>
      <c r="STG37" s="46"/>
      <c r="STH37" s="46"/>
      <c r="STI37" s="46"/>
      <c r="STJ37" s="46"/>
      <c r="STK37" s="46"/>
      <c r="STL37" s="46"/>
      <c r="STM37" s="46"/>
      <c r="STN37" s="46"/>
      <c r="STO37" s="46"/>
      <c r="STP37" s="46"/>
      <c r="STQ37" s="46"/>
      <c r="STR37" s="46"/>
      <c r="STS37" s="46"/>
      <c r="STT37" s="46"/>
      <c r="STU37" s="46"/>
      <c r="STV37" s="46"/>
      <c r="STW37" s="46"/>
      <c r="STX37" s="46"/>
      <c r="STY37" s="46"/>
      <c r="STZ37" s="46"/>
      <c r="SUA37" s="46"/>
      <c r="SUB37" s="46"/>
      <c r="SUC37" s="46"/>
      <c r="SUD37" s="46"/>
      <c r="SUE37" s="46"/>
      <c r="SUF37" s="46"/>
      <c r="SUG37" s="46"/>
      <c r="SUH37" s="46"/>
      <c r="SUI37" s="46"/>
      <c r="SUJ37" s="46"/>
      <c r="SUK37" s="46"/>
      <c r="SUL37" s="46"/>
      <c r="SUM37" s="46"/>
      <c r="SUN37" s="46"/>
      <c r="SUO37" s="46"/>
      <c r="SUP37" s="46"/>
      <c r="SUQ37" s="46"/>
      <c r="SUR37" s="46"/>
      <c r="SUS37" s="46"/>
      <c r="SUT37" s="46"/>
      <c r="SUU37" s="46"/>
      <c r="SUV37" s="46"/>
      <c r="SUW37" s="46"/>
      <c r="SUX37" s="46"/>
      <c r="SUY37" s="46"/>
      <c r="SUZ37" s="46"/>
      <c r="SVA37" s="46"/>
      <c r="SVB37" s="46"/>
      <c r="SVC37" s="46"/>
      <c r="SVD37" s="46"/>
      <c r="SVE37" s="46"/>
      <c r="SVF37" s="46"/>
      <c r="SVG37" s="46"/>
      <c r="SVH37" s="46"/>
      <c r="SVI37" s="46"/>
      <c r="SVJ37" s="46"/>
      <c r="SVK37" s="46"/>
      <c r="SVL37" s="46"/>
      <c r="SVM37" s="46"/>
      <c r="SVN37" s="46"/>
      <c r="SVO37" s="46"/>
      <c r="SVP37" s="46"/>
      <c r="SVQ37" s="46"/>
      <c r="SVR37" s="46"/>
      <c r="SVS37" s="46"/>
      <c r="SVT37" s="46"/>
      <c r="SVU37" s="46"/>
      <c r="SVV37" s="46"/>
      <c r="SVW37" s="46"/>
      <c r="SVX37" s="46"/>
      <c r="SVY37" s="46"/>
      <c r="SVZ37" s="46"/>
      <c r="SWA37" s="46"/>
      <c r="SWB37" s="46"/>
      <c r="SWC37" s="46"/>
      <c r="SWD37" s="46"/>
      <c r="SWE37" s="46"/>
      <c r="SWF37" s="46"/>
      <c r="SWG37" s="46"/>
      <c r="SWH37" s="46"/>
      <c r="SWI37" s="46"/>
      <c r="SWJ37" s="46"/>
      <c r="SWK37" s="46"/>
      <c r="SWL37" s="46"/>
      <c r="SWM37" s="46"/>
      <c r="SWN37" s="46"/>
      <c r="SWO37" s="46"/>
      <c r="SWP37" s="46"/>
      <c r="SWQ37" s="46"/>
      <c r="SWR37" s="46"/>
      <c r="SWS37" s="46"/>
      <c r="SWT37" s="46"/>
      <c r="SWU37" s="46"/>
      <c r="SWV37" s="46"/>
      <c r="SWW37" s="46"/>
      <c r="SWX37" s="46"/>
      <c r="SWY37" s="46"/>
      <c r="SWZ37" s="46"/>
      <c r="SXA37" s="46"/>
      <c r="SXB37" s="46"/>
      <c r="SXC37" s="46"/>
      <c r="SXD37" s="46"/>
      <c r="SXE37" s="46"/>
      <c r="SXF37" s="46"/>
      <c r="SXG37" s="46"/>
      <c r="SXH37" s="46"/>
      <c r="SXI37" s="46"/>
      <c r="SXJ37" s="46"/>
      <c r="SXK37" s="46"/>
      <c r="SXL37" s="46"/>
      <c r="SXM37" s="46"/>
      <c r="SXN37" s="46"/>
      <c r="SXO37" s="46"/>
      <c r="SXP37" s="46"/>
      <c r="SXQ37" s="46"/>
      <c r="SXR37" s="46"/>
      <c r="SXS37" s="46"/>
      <c r="SXT37" s="46"/>
      <c r="SXU37" s="46"/>
      <c r="SXV37" s="46"/>
      <c r="SXW37" s="46"/>
      <c r="SXX37" s="46"/>
      <c r="SXY37" s="46"/>
      <c r="SXZ37" s="46"/>
      <c r="SYA37" s="46"/>
      <c r="SYB37" s="46"/>
      <c r="SYC37" s="46"/>
      <c r="SYD37" s="46"/>
      <c r="SYE37" s="46"/>
      <c r="SYF37" s="46"/>
      <c r="SYG37" s="46"/>
      <c r="SYH37" s="46"/>
      <c r="SYI37" s="46"/>
      <c r="SYJ37" s="46"/>
      <c r="SYK37" s="46"/>
      <c r="SYL37" s="46"/>
      <c r="SYM37" s="46"/>
      <c r="SYN37" s="46"/>
      <c r="SYO37" s="46"/>
      <c r="SYP37" s="46"/>
      <c r="SYQ37" s="46"/>
      <c r="SYR37" s="46"/>
      <c r="SYS37" s="46"/>
      <c r="SYT37" s="46"/>
      <c r="SYU37" s="46"/>
      <c r="SYV37" s="46"/>
      <c r="SYW37" s="46"/>
      <c r="SYX37" s="46"/>
      <c r="SYY37" s="46"/>
      <c r="SYZ37" s="46"/>
      <c r="SZA37" s="46"/>
      <c r="SZB37" s="46"/>
      <c r="SZC37" s="46"/>
      <c r="SZD37" s="46"/>
      <c r="SZE37" s="46"/>
      <c r="SZF37" s="46"/>
      <c r="SZG37" s="46"/>
      <c r="SZH37" s="46"/>
      <c r="SZI37" s="46"/>
      <c r="SZJ37" s="46"/>
      <c r="SZK37" s="46"/>
      <c r="SZL37" s="46"/>
      <c r="SZM37" s="46"/>
      <c r="SZN37" s="46"/>
      <c r="SZO37" s="46"/>
      <c r="SZP37" s="46"/>
      <c r="SZQ37" s="46"/>
      <c r="SZR37" s="46"/>
      <c r="SZS37" s="46"/>
      <c r="SZT37" s="46"/>
      <c r="SZU37" s="46"/>
      <c r="SZV37" s="46"/>
      <c r="SZW37" s="46"/>
      <c r="SZX37" s="46"/>
      <c r="SZY37" s="46"/>
      <c r="SZZ37" s="46"/>
      <c r="TAA37" s="46"/>
      <c r="TAB37" s="46"/>
      <c r="TAC37" s="46"/>
      <c r="TAD37" s="46"/>
      <c r="TAE37" s="46"/>
      <c r="TAF37" s="46"/>
      <c r="TAG37" s="46"/>
      <c r="TAH37" s="46"/>
      <c r="TAI37" s="46"/>
      <c r="TAJ37" s="46"/>
      <c r="TAK37" s="46"/>
      <c r="TAL37" s="46"/>
      <c r="TAM37" s="46"/>
      <c r="TAN37" s="46"/>
      <c r="TAO37" s="46"/>
      <c r="TAP37" s="46"/>
      <c r="TAQ37" s="46"/>
      <c r="TAR37" s="46"/>
      <c r="TAS37" s="46"/>
      <c r="TAT37" s="46"/>
      <c r="TAU37" s="46"/>
      <c r="TAV37" s="46"/>
      <c r="TAW37" s="46"/>
      <c r="TAX37" s="46"/>
      <c r="TAY37" s="46"/>
      <c r="TAZ37" s="46"/>
      <c r="TBA37" s="46"/>
      <c r="TBB37" s="46"/>
      <c r="TBC37" s="46"/>
      <c r="TBD37" s="46"/>
      <c r="TBE37" s="46"/>
      <c r="TBF37" s="46"/>
      <c r="TBG37" s="46"/>
      <c r="TBH37" s="46"/>
      <c r="TBI37" s="46"/>
      <c r="TBJ37" s="46"/>
      <c r="TBK37" s="46"/>
      <c r="TBL37" s="46"/>
      <c r="TBM37" s="46"/>
      <c r="TBN37" s="46"/>
      <c r="TBO37" s="46"/>
      <c r="TBP37" s="46"/>
      <c r="TBQ37" s="46"/>
      <c r="TBR37" s="46"/>
      <c r="TBS37" s="46"/>
      <c r="TBT37" s="46"/>
      <c r="TBU37" s="46"/>
      <c r="TBV37" s="46"/>
      <c r="TBW37" s="46"/>
      <c r="TBX37" s="46"/>
      <c r="TBY37" s="46"/>
      <c r="TBZ37" s="46"/>
      <c r="TCA37" s="46"/>
      <c r="TCB37" s="46"/>
      <c r="TCC37" s="46"/>
      <c r="TCD37" s="46"/>
      <c r="TCE37" s="46"/>
      <c r="TCF37" s="46"/>
      <c r="TCG37" s="46"/>
      <c r="TCH37" s="46"/>
      <c r="TCI37" s="46"/>
      <c r="TCJ37" s="46"/>
      <c r="TCK37" s="46"/>
      <c r="TCL37" s="46"/>
      <c r="TCM37" s="46"/>
      <c r="TCN37" s="46"/>
      <c r="TCO37" s="46"/>
      <c r="TCP37" s="46"/>
      <c r="TCQ37" s="46"/>
      <c r="TCR37" s="46"/>
      <c r="TCS37" s="46"/>
      <c r="TCT37" s="46"/>
      <c r="TCU37" s="46"/>
      <c r="TCV37" s="46"/>
      <c r="TCW37" s="46"/>
      <c r="TCX37" s="46"/>
      <c r="TCY37" s="46"/>
      <c r="TCZ37" s="46"/>
      <c r="TDA37" s="46"/>
      <c r="TDB37" s="46"/>
      <c r="TDC37" s="46"/>
      <c r="TDD37" s="46"/>
      <c r="TDE37" s="46"/>
      <c r="TDF37" s="46"/>
      <c r="TDG37" s="46"/>
      <c r="TDH37" s="46"/>
      <c r="TDI37" s="46"/>
      <c r="TDJ37" s="46"/>
      <c r="TDK37" s="46"/>
      <c r="TDL37" s="46"/>
      <c r="TDM37" s="46"/>
      <c r="TDN37" s="46"/>
      <c r="TDO37" s="46"/>
      <c r="TDP37" s="46"/>
      <c r="TDQ37" s="46"/>
      <c r="TDR37" s="46"/>
      <c r="TDS37" s="46"/>
      <c r="TDT37" s="46"/>
      <c r="TDU37" s="46"/>
      <c r="TDV37" s="46"/>
      <c r="TDW37" s="46"/>
      <c r="TDX37" s="46"/>
      <c r="TDY37" s="46"/>
      <c r="TDZ37" s="46"/>
      <c r="TEA37" s="46"/>
      <c r="TEB37" s="46"/>
      <c r="TEC37" s="46"/>
      <c r="TED37" s="46"/>
      <c r="TEE37" s="46"/>
      <c r="TEF37" s="46"/>
      <c r="TEG37" s="46"/>
      <c r="TEH37" s="46"/>
      <c r="TEI37" s="46"/>
      <c r="TEJ37" s="46"/>
      <c r="TEK37" s="46"/>
      <c r="TEL37" s="46"/>
      <c r="TEM37" s="46"/>
      <c r="TEN37" s="46"/>
      <c r="TEO37" s="46"/>
      <c r="TEP37" s="46"/>
      <c r="TEQ37" s="46"/>
      <c r="TER37" s="46"/>
      <c r="TES37" s="46"/>
      <c r="TET37" s="46"/>
      <c r="TEU37" s="46"/>
      <c r="TEV37" s="46"/>
      <c r="TEW37" s="46"/>
      <c r="TEX37" s="46"/>
      <c r="TEY37" s="46"/>
      <c r="TEZ37" s="46"/>
      <c r="TFA37" s="46"/>
      <c r="TFB37" s="46"/>
      <c r="TFC37" s="46"/>
      <c r="TFD37" s="46"/>
      <c r="TFE37" s="46"/>
      <c r="TFF37" s="46"/>
      <c r="TFG37" s="46"/>
      <c r="TFH37" s="46"/>
      <c r="TFI37" s="46"/>
      <c r="TFJ37" s="46"/>
      <c r="TFK37" s="46"/>
      <c r="TFL37" s="46"/>
      <c r="TFM37" s="46"/>
      <c r="TFN37" s="46"/>
      <c r="TFO37" s="46"/>
      <c r="TFP37" s="46"/>
      <c r="TFQ37" s="46"/>
      <c r="TFR37" s="46"/>
      <c r="TFS37" s="46"/>
      <c r="TFT37" s="46"/>
      <c r="TFU37" s="46"/>
      <c r="TFV37" s="46"/>
      <c r="TFW37" s="46"/>
      <c r="TFX37" s="46"/>
      <c r="TFY37" s="46"/>
      <c r="TFZ37" s="46"/>
      <c r="TGA37" s="46"/>
      <c r="TGB37" s="46"/>
      <c r="TGC37" s="46"/>
      <c r="TGD37" s="46"/>
      <c r="TGE37" s="46"/>
      <c r="TGF37" s="46"/>
      <c r="TGG37" s="46"/>
      <c r="TGH37" s="46"/>
      <c r="TGI37" s="46"/>
      <c r="TGJ37" s="46"/>
      <c r="TGK37" s="46"/>
      <c r="TGL37" s="46"/>
      <c r="TGM37" s="46"/>
      <c r="TGN37" s="46"/>
      <c r="TGO37" s="46"/>
      <c r="TGP37" s="46"/>
      <c r="TGQ37" s="46"/>
      <c r="TGR37" s="46"/>
      <c r="TGS37" s="46"/>
      <c r="TGT37" s="46"/>
      <c r="TGU37" s="46"/>
      <c r="TGV37" s="46"/>
      <c r="TGW37" s="46"/>
      <c r="TGX37" s="46"/>
      <c r="TGY37" s="46"/>
      <c r="TGZ37" s="46"/>
      <c r="THA37" s="46"/>
      <c r="THB37" s="46"/>
      <c r="THC37" s="46"/>
      <c r="THD37" s="46"/>
      <c r="THE37" s="46"/>
      <c r="THF37" s="46"/>
      <c r="THG37" s="46"/>
      <c r="THH37" s="46"/>
      <c r="THI37" s="46"/>
      <c r="THJ37" s="46"/>
      <c r="THK37" s="46"/>
      <c r="THL37" s="46"/>
      <c r="THM37" s="46"/>
      <c r="THN37" s="46"/>
      <c r="THO37" s="46"/>
      <c r="THP37" s="46"/>
      <c r="THQ37" s="46"/>
      <c r="THR37" s="46"/>
      <c r="THS37" s="46"/>
      <c r="THT37" s="46"/>
      <c r="THU37" s="46"/>
      <c r="THV37" s="46"/>
      <c r="THW37" s="46"/>
      <c r="THX37" s="46"/>
      <c r="THY37" s="46"/>
      <c r="THZ37" s="46"/>
      <c r="TIA37" s="46"/>
      <c r="TIB37" s="46"/>
      <c r="TIC37" s="46"/>
      <c r="TID37" s="46"/>
      <c r="TIE37" s="46"/>
      <c r="TIF37" s="46"/>
      <c r="TIG37" s="46"/>
      <c r="TIH37" s="46"/>
      <c r="TII37" s="46"/>
      <c r="TIJ37" s="46"/>
      <c r="TIK37" s="46"/>
      <c r="TIL37" s="46"/>
      <c r="TIM37" s="46"/>
      <c r="TIN37" s="46"/>
      <c r="TIO37" s="46"/>
      <c r="TIP37" s="46"/>
      <c r="TIQ37" s="46"/>
      <c r="TIR37" s="46"/>
      <c r="TIS37" s="46"/>
      <c r="TIT37" s="46"/>
      <c r="TIU37" s="46"/>
      <c r="TIV37" s="46"/>
      <c r="TIW37" s="46"/>
      <c r="TIX37" s="46"/>
      <c r="TIY37" s="46"/>
      <c r="TIZ37" s="46"/>
      <c r="TJA37" s="46"/>
      <c r="TJB37" s="46"/>
      <c r="TJC37" s="46"/>
      <c r="TJD37" s="46"/>
      <c r="TJE37" s="46"/>
      <c r="TJF37" s="46"/>
      <c r="TJG37" s="46"/>
      <c r="TJH37" s="46"/>
      <c r="TJI37" s="46"/>
      <c r="TJJ37" s="46"/>
      <c r="TJK37" s="46"/>
      <c r="TJL37" s="46"/>
      <c r="TJM37" s="46"/>
      <c r="TJN37" s="46"/>
      <c r="TJO37" s="46"/>
      <c r="TJP37" s="46"/>
      <c r="TJQ37" s="46"/>
      <c r="TJR37" s="46"/>
      <c r="TJS37" s="46"/>
      <c r="TJT37" s="46"/>
      <c r="TJU37" s="46"/>
      <c r="TJV37" s="46"/>
      <c r="TJW37" s="46"/>
      <c r="TJX37" s="46"/>
      <c r="TJY37" s="46"/>
      <c r="TJZ37" s="46"/>
      <c r="TKA37" s="46"/>
      <c r="TKB37" s="46"/>
      <c r="TKC37" s="46"/>
      <c r="TKD37" s="46"/>
      <c r="TKE37" s="46"/>
      <c r="TKF37" s="46"/>
      <c r="TKG37" s="46"/>
      <c r="TKH37" s="46"/>
      <c r="TKI37" s="46"/>
      <c r="TKJ37" s="46"/>
      <c r="TKK37" s="46"/>
      <c r="TKL37" s="46"/>
      <c r="TKM37" s="46"/>
      <c r="TKN37" s="46"/>
      <c r="TKO37" s="46"/>
      <c r="TKP37" s="46"/>
      <c r="TKQ37" s="46"/>
      <c r="TKR37" s="46"/>
      <c r="TKS37" s="46"/>
      <c r="TKT37" s="46"/>
      <c r="TKU37" s="46"/>
      <c r="TKV37" s="46"/>
      <c r="TKW37" s="46"/>
      <c r="TKX37" s="46"/>
      <c r="TKY37" s="46"/>
      <c r="TKZ37" s="46"/>
      <c r="TLA37" s="46"/>
      <c r="TLB37" s="46"/>
      <c r="TLC37" s="46"/>
      <c r="TLD37" s="46"/>
      <c r="TLE37" s="46"/>
      <c r="TLF37" s="46"/>
      <c r="TLG37" s="46"/>
      <c r="TLH37" s="46"/>
      <c r="TLI37" s="46"/>
      <c r="TLJ37" s="46"/>
      <c r="TLK37" s="46"/>
      <c r="TLL37" s="46"/>
      <c r="TLM37" s="46"/>
      <c r="TLN37" s="46"/>
      <c r="TLO37" s="46"/>
      <c r="TLP37" s="46"/>
      <c r="TLQ37" s="46"/>
      <c r="TLR37" s="46"/>
      <c r="TLS37" s="46"/>
      <c r="TLT37" s="46"/>
      <c r="TLU37" s="46"/>
      <c r="TLV37" s="46"/>
      <c r="TLW37" s="46"/>
      <c r="TLX37" s="46"/>
      <c r="TLY37" s="46"/>
      <c r="TLZ37" s="46"/>
      <c r="TMA37" s="46"/>
      <c r="TMB37" s="46"/>
      <c r="TMC37" s="46"/>
      <c r="TMD37" s="46"/>
      <c r="TME37" s="46"/>
      <c r="TMF37" s="46"/>
      <c r="TMG37" s="46"/>
      <c r="TMH37" s="46"/>
      <c r="TMI37" s="46"/>
      <c r="TMJ37" s="46"/>
      <c r="TMK37" s="46"/>
      <c r="TML37" s="46"/>
      <c r="TMM37" s="46"/>
      <c r="TMN37" s="46"/>
      <c r="TMO37" s="46"/>
      <c r="TMP37" s="46"/>
      <c r="TMQ37" s="46"/>
      <c r="TMR37" s="46"/>
      <c r="TMS37" s="46"/>
      <c r="TMT37" s="46"/>
      <c r="TMU37" s="46"/>
      <c r="TMV37" s="46"/>
      <c r="TMW37" s="46"/>
      <c r="TMX37" s="46"/>
      <c r="TMY37" s="46"/>
      <c r="TMZ37" s="46"/>
      <c r="TNA37" s="46"/>
      <c r="TNB37" s="46"/>
      <c r="TNC37" s="46"/>
      <c r="TND37" s="46"/>
      <c r="TNE37" s="46"/>
      <c r="TNF37" s="46"/>
      <c r="TNG37" s="46"/>
      <c r="TNH37" s="46"/>
      <c r="TNI37" s="46"/>
      <c r="TNJ37" s="46"/>
      <c r="TNK37" s="46"/>
      <c r="TNL37" s="46"/>
      <c r="TNM37" s="46"/>
      <c r="TNN37" s="46"/>
      <c r="TNO37" s="46"/>
      <c r="TNP37" s="46"/>
      <c r="TNQ37" s="46"/>
      <c r="TNR37" s="46"/>
      <c r="TNS37" s="46"/>
      <c r="TNT37" s="46"/>
      <c r="TNU37" s="46"/>
      <c r="TNV37" s="46"/>
      <c r="TNW37" s="46"/>
      <c r="TNX37" s="46"/>
      <c r="TNY37" s="46"/>
      <c r="TNZ37" s="46"/>
      <c r="TOA37" s="46"/>
      <c r="TOB37" s="46"/>
      <c r="TOC37" s="46"/>
      <c r="TOD37" s="46"/>
      <c r="TOE37" s="46"/>
      <c r="TOF37" s="46"/>
      <c r="TOG37" s="46"/>
      <c r="TOH37" s="46"/>
      <c r="TOI37" s="46"/>
      <c r="TOJ37" s="46"/>
      <c r="TOK37" s="46"/>
      <c r="TOL37" s="46"/>
      <c r="TOM37" s="46"/>
      <c r="TON37" s="46"/>
      <c r="TOO37" s="46"/>
      <c r="TOP37" s="46"/>
      <c r="TOQ37" s="46"/>
      <c r="TOR37" s="46"/>
      <c r="TOS37" s="46"/>
      <c r="TOT37" s="46"/>
      <c r="TOU37" s="46"/>
      <c r="TOV37" s="46"/>
      <c r="TOW37" s="46"/>
      <c r="TOX37" s="46"/>
      <c r="TOY37" s="46"/>
      <c r="TOZ37" s="46"/>
      <c r="TPA37" s="46"/>
      <c r="TPB37" s="46"/>
      <c r="TPC37" s="46"/>
      <c r="TPD37" s="46"/>
      <c r="TPE37" s="46"/>
      <c r="TPF37" s="46"/>
      <c r="TPG37" s="46"/>
      <c r="TPH37" s="46"/>
      <c r="TPI37" s="46"/>
      <c r="TPJ37" s="46"/>
      <c r="TPK37" s="46"/>
      <c r="TPL37" s="46"/>
      <c r="TPM37" s="46"/>
      <c r="TPN37" s="46"/>
      <c r="TPO37" s="46"/>
      <c r="TPP37" s="46"/>
      <c r="TPQ37" s="46"/>
      <c r="TPR37" s="46"/>
      <c r="TPS37" s="46"/>
      <c r="TPT37" s="46"/>
      <c r="TPU37" s="46"/>
      <c r="TPV37" s="46"/>
      <c r="TPW37" s="46"/>
      <c r="TPX37" s="46"/>
      <c r="TPY37" s="46"/>
      <c r="TPZ37" s="46"/>
      <c r="TQA37" s="46"/>
      <c r="TQB37" s="46"/>
      <c r="TQC37" s="46"/>
      <c r="TQD37" s="46"/>
      <c r="TQE37" s="46"/>
      <c r="TQF37" s="46"/>
      <c r="TQG37" s="46"/>
      <c r="TQH37" s="46"/>
      <c r="TQI37" s="46"/>
      <c r="TQJ37" s="46"/>
      <c r="TQK37" s="46"/>
      <c r="TQL37" s="46"/>
      <c r="TQM37" s="46"/>
      <c r="TQN37" s="46"/>
      <c r="TQO37" s="46"/>
      <c r="TQP37" s="46"/>
      <c r="TQQ37" s="46"/>
      <c r="TQR37" s="46"/>
      <c r="TQS37" s="46"/>
      <c r="TQT37" s="46"/>
      <c r="TQU37" s="46"/>
      <c r="TQV37" s="46"/>
      <c r="TQW37" s="46"/>
      <c r="TQX37" s="46"/>
      <c r="TQY37" s="46"/>
      <c r="TQZ37" s="46"/>
      <c r="TRA37" s="46"/>
      <c r="TRB37" s="46"/>
      <c r="TRC37" s="46"/>
      <c r="TRD37" s="46"/>
      <c r="TRE37" s="46"/>
      <c r="TRF37" s="46"/>
      <c r="TRG37" s="46"/>
      <c r="TRH37" s="46"/>
      <c r="TRI37" s="46"/>
      <c r="TRJ37" s="46"/>
      <c r="TRK37" s="46"/>
      <c r="TRL37" s="46"/>
      <c r="TRM37" s="46"/>
      <c r="TRN37" s="46"/>
      <c r="TRO37" s="46"/>
      <c r="TRP37" s="46"/>
      <c r="TRQ37" s="46"/>
      <c r="TRR37" s="46"/>
      <c r="TRS37" s="46"/>
      <c r="TRT37" s="46"/>
      <c r="TRU37" s="46"/>
      <c r="TRV37" s="46"/>
      <c r="TRW37" s="46"/>
      <c r="TRX37" s="46"/>
      <c r="TRY37" s="46"/>
      <c r="TRZ37" s="46"/>
      <c r="TSA37" s="46"/>
      <c r="TSB37" s="46"/>
      <c r="TSC37" s="46"/>
      <c r="TSD37" s="46"/>
      <c r="TSE37" s="46"/>
      <c r="TSF37" s="46"/>
      <c r="TSG37" s="46"/>
      <c r="TSH37" s="46"/>
      <c r="TSI37" s="46"/>
      <c r="TSJ37" s="46"/>
      <c r="TSK37" s="46"/>
      <c r="TSL37" s="46"/>
      <c r="TSM37" s="46"/>
      <c r="TSN37" s="46"/>
      <c r="TSO37" s="46"/>
      <c r="TSP37" s="46"/>
      <c r="TSQ37" s="46"/>
      <c r="TSR37" s="46"/>
      <c r="TSS37" s="46"/>
      <c r="TST37" s="46"/>
      <c r="TSU37" s="46"/>
      <c r="TSV37" s="46"/>
      <c r="TSW37" s="46"/>
      <c r="TSX37" s="46"/>
      <c r="TSY37" s="46"/>
      <c r="TSZ37" s="46"/>
      <c r="TTA37" s="46"/>
      <c r="TTB37" s="46"/>
      <c r="TTC37" s="46"/>
      <c r="TTD37" s="46"/>
      <c r="TTE37" s="46"/>
      <c r="TTF37" s="46"/>
      <c r="TTG37" s="46"/>
      <c r="TTH37" s="46"/>
      <c r="TTI37" s="46"/>
      <c r="TTJ37" s="46"/>
      <c r="TTK37" s="46"/>
      <c r="TTL37" s="46"/>
      <c r="TTM37" s="46"/>
      <c r="TTN37" s="46"/>
      <c r="TTO37" s="46"/>
      <c r="TTP37" s="46"/>
      <c r="TTQ37" s="46"/>
      <c r="TTR37" s="46"/>
      <c r="TTS37" s="46"/>
      <c r="TTT37" s="46"/>
      <c r="TTU37" s="46"/>
      <c r="TTV37" s="46"/>
      <c r="TTW37" s="46"/>
      <c r="TTX37" s="46"/>
      <c r="TTY37" s="46"/>
      <c r="TTZ37" s="46"/>
      <c r="TUA37" s="46"/>
      <c r="TUB37" s="46"/>
      <c r="TUC37" s="46"/>
      <c r="TUD37" s="46"/>
      <c r="TUE37" s="46"/>
      <c r="TUF37" s="46"/>
      <c r="TUG37" s="46"/>
      <c r="TUH37" s="46"/>
      <c r="TUI37" s="46"/>
      <c r="TUJ37" s="46"/>
      <c r="TUK37" s="46"/>
      <c r="TUL37" s="46"/>
      <c r="TUM37" s="46"/>
      <c r="TUN37" s="46"/>
      <c r="TUO37" s="46"/>
      <c r="TUP37" s="46"/>
      <c r="TUQ37" s="46"/>
      <c r="TUR37" s="46"/>
      <c r="TUS37" s="46"/>
      <c r="TUT37" s="46"/>
      <c r="TUU37" s="46"/>
      <c r="TUV37" s="46"/>
      <c r="TUW37" s="46"/>
      <c r="TUX37" s="46"/>
      <c r="TUY37" s="46"/>
      <c r="TUZ37" s="46"/>
      <c r="TVA37" s="46"/>
      <c r="TVB37" s="46"/>
      <c r="TVC37" s="46"/>
      <c r="TVD37" s="46"/>
      <c r="TVE37" s="46"/>
      <c r="TVF37" s="46"/>
      <c r="TVG37" s="46"/>
      <c r="TVH37" s="46"/>
      <c r="TVI37" s="46"/>
      <c r="TVJ37" s="46"/>
      <c r="TVK37" s="46"/>
      <c r="TVL37" s="46"/>
      <c r="TVM37" s="46"/>
      <c r="TVN37" s="46"/>
      <c r="TVO37" s="46"/>
      <c r="TVP37" s="46"/>
      <c r="TVQ37" s="46"/>
      <c r="TVR37" s="46"/>
      <c r="TVS37" s="46"/>
      <c r="TVT37" s="46"/>
      <c r="TVU37" s="46"/>
      <c r="TVV37" s="46"/>
      <c r="TVW37" s="46"/>
      <c r="TVX37" s="46"/>
      <c r="TVY37" s="46"/>
      <c r="TVZ37" s="46"/>
      <c r="TWA37" s="46"/>
      <c r="TWB37" s="46"/>
      <c r="TWC37" s="46"/>
      <c r="TWD37" s="46"/>
      <c r="TWE37" s="46"/>
      <c r="TWF37" s="46"/>
      <c r="TWG37" s="46"/>
      <c r="TWH37" s="46"/>
      <c r="TWI37" s="46"/>
      <c r="TWJ37" s="46"/>
      <c r="TWK37" s="46"/>
      <c r="TWL37" s="46"/>
      <c r="TWM37" s="46"/>
      <c r="TWN37" s="46"/>
      <c r="TWO37" s="46"/>
      <c r="TWP37" s="46"/>
      <c r="TWQ37" s="46"/>
      <c r="TWR37" s="46"/>
      <c r="TWS37" s="46"/>
      <c r="TWT37" s="46"/>
      <c r="TWU37" s="46"/>
      <c r="TWV37" s="46"/>
      <c r="TWW37" s="46"/>
      <c r="TWX37" s="46"/>
      <c r="TWY37" s="46"/>
      <c r="TWZ37" s="46"/>
      <c r="TXA37" s="46"/>
      <c r="TXB37" s="46"/>
      <c r="TXC37" s="46"/>
      <c r="TXD37" s="46"/>
      <c r="TXE37" s="46"/>
      <c r="TXF37" s="46"/>
      <c r="TXG37" s="46"/>
      <c r="TXH37" s="46"/>
      <c r="TXI37" s="46"/>
      <c r="TXJ37" s="46"/>
      <c r="TXK37" s="46"/>
      <c r="TXL37" s="46"/>
      <c r="TXM37" s="46"/>
      <c r="TXN37" s="46"/>
      <c r="TXO37" s="46"/>
      <c r="TXP37" s="46"/>
      <c r="TXQ37" s="46"/>
      <c r="TXR37" s="46"/>
      <c r="TXS37" s="46"/>
      <c r="TXT37" s="46"/>
      <c r="TXU37" s="46"/>
      <c r="TXV37" s="46"/>
      <c r="TXW37" s="46"/>
      <c r="TXX37" s="46"/>
      <c r="TXY37" s="46"/>
      <c r="TXZ37" s="46"/>
      <c r="TYA37" s="46"/>
      <c r="TYB37" s="46"/>
      <c r="TYC37" s="46"/>
      <c r="TYD37" s="46"/>
      <c r="TYE37" s="46"/>
      <c r="TYF37" s="46"/>
      <c r="TYG37" s="46"/>
      <c r="TYH37" s="46"/>
      <c r="TYI37" s="46"/>
      <c r="TYJ37" s="46"/>
      <c r="TYK37" s="46"/>
      <c r="TYL37" s="46"/>
      <c r="TYM37" s="46"/>
      <c r="TYN37" s="46"/>
      <c r="TYO37" s="46"/>
      <c r="TYP37" s="46"/>
      <c r="TYQ37" s="46"/>
      <c r="TYR37" s="46"/>
      <c r="TYS37" s="46"/>
      <c r="TYT37" s="46"/>
      <c r="TYU37" s="46"/>
      <c r="TYV37" s="46"/>
      <c r="TYW37" s="46"/>
      <c r="TYX37" s="46"/>
      <c r="TYY37" s="46"/>
      <c r="TYZ37" s="46"/>
      <c r="TZA37" s="46"/>
      <c r="TZB37" s="46"/>
      <c r="TZC37" s="46"/>
      <c r="TZD37" s="46"/>
      <c r="TZE37" s="46"/>
      <c r="TZF37" s="46"/>
      <c r="TZG37" s="46"/>
      <c r="TZH37" s="46"/>
      <c r="TZI37" s="46"/>
      <c r="TZJ37" s="46"/>
      <c r="TZK37" s="46"/>
      <c r="TZL37" s="46"/>
      <c r="TZM37" s="46"/>
      <c r="TZN37" s="46"/>
      <c r="TZO37" s="46"/>
      <c r="TZP37" s="46"/>
      <c r="TZQ37" s="46"/>
      <c r="TZR37" s="46"/>
      <c r="TZS37" s="46"/>
      <c r="TZT37" s="46"/>
      <c r="TZU37" s="46"/>
      <c r="TZV37" s="46"/>
      <c r="TZW37" s="46"/>
      <c r="TZX37" s="46"/>
      <c r="TZY37" s="46"/>
      <c r="TZZ37" s="46"/>
      <c r="UAA37" s="46"/>
      <c r="UAB37" s="46"/>
      <c r="UAC37" s="46"/>
      <c r="UAD37" s="46"/>
      <c r="UAE37" s="46"/>
      <c r="UAF37" s="46"/>
      <c r="UAG37" s="46"/>
      <c r="UAH37" s="46"/>
      <c r="UAI37" s="46"/>
      <c r="UAJ37" s="46"/>
      <c r="UAK37" s="46"/>
      <c r="UAL37" s="46"/>
      <c r="UAM37" s="46"/>
      <c r="UAN37" s="46"/>
      <c r="UAO37" s="46"/>
      <c r="UAP37" s="46"/>
      <c r="UAQ37" s="46"/>
      <c r="UAR37" s="46"/>
      <c r="UAS37" s="46"/>
      <c r="UAT37" s="46"/>
      <c r="UAU37" s="46"/>
      <c r="UAV37" s="46"/>
      <c r="UAW37" s="46"/>
      <c r="UAX37" s="46"/>
      <c r="UAY37" s="46"/>
      <c r="UAZ37" s="46"/>
      <c r="UBA37" s="46"/>
      <c r="UBB37" s="46"/>
      <c r="UBC37" s="46"/>
      <c r="UBD37" s="46"/>
      <c r="UBE37" s="46"/>
      <c r="UBF37" s="46"/>
      <c r="UBG37" s="46"/>
      <c r="UBH37" s="46"/>
      <c r="UBI37" s="46"/>
      <c r="UBJ37" s="46"/>
      <c r="UBK37" s="46"/>
      <c r="UBL37" s="46"/>
      <c r="UBM37" s="46"/>
      <c r="UBN37" s="46"/>
      <c r="UBO37" s="46"/>
      <c r="UBP37" s="46"/>
      <c r="UBQ37" s="46"/>
      <c r="UBR37" s="46"/>
      <c r="UBS37" s="46"/>
      <c r="UBT37" s="46"/>
      <c r="UBU37" s="46"/>
      <c r="UBV37" s="46"/>
      <c r="UBW37" s="46"/>
      <c r="UBX37" s="46"/>
      <c r="UBY37" s="46"/>
      <c r="UBZ37" s="46"/>
      <c r="UCA37" s="46"/>
      <c r="UCB37" s="46"/>
      <c r="UCC37" s="46"/>
      <c r="UCD37" s="46"/>
      <c r="UCE37" s="46"/>
      <c r="UCF37" s="46"/>
      <c r="UCG37" s="46"/>
      <c r="UCH37" s="46"/>
      <c r="UCI37" s="46"/>
      <c r="UCJ37" s="46"/>
      <c r="UCK37" s="46"/>
      <c r="UCL37" s="46"/>
      <c r="UCM37" s="46"/>
      <c r="UCN37" s="46"/>
      <c r="UCO37" s="46"/>
      <c r="UCP37" s="46"/>
      <c r="UCQ37" s="46"/>
      <c r="UCR37" s="46"/>
      <c r="UCS37" s="46"/>
      <c r="UCT37" s="46"/>
      <c r="UCU37" s="46"/>
      <c r="UCV37" s="46"/>
      <c r="UCW37" s="46"/>
      <c r="UCX37" s="46"/>
      <c r="UCY37" s="46"/>
      <c r="UCZ37" s="46"/>
      <c r="UDA37" s="46"/>
      <c r="UDB37" s="46"/>
      <c r="UDC37" s="46"/>
      <c r="UDD37" s="46"/>
      <c r="UDE37" s="46"/>
      <c r="UDF37" s="46"/>
      <c r="UDG37" s="46"/>
      <c r="UDH37" s="46"/>
      <c r="UDI37" s="46"/>
      <c r="UDJ37" s="46"/>
      <c r="UDK37" s="46"/>
      <c r="UDL37" s="46"/>
      <c r="UDM37" s="46"/>
      <c r="UDN37" s="46"/>
      <c r="UDO37" s="46"/>
      <c r="UDP37" s="46"/>
      <c r="UDQ37" s="46"/>
      <c r="UDR37" s="46"/>
      <c r="UDS37" s="46"/>
      <c r="UDT37" s="46"/>
      <c r="UDU37" s="46"/>
      <c r="UDV37" s="46"/>
      <c r="UDW37" s="46"/>
      <c r="UDX37" s="46"/>
      <c r="UDY37" s="46"/>
      <c r="UDZ37" s="46"/>
      <c r="UEA37" s="46"/>
      <c r="UEB37" s="46"/>
      <c r="UEC37" s="46"/>
      <c r="UED37" s="46"/>
      <c r="UEE37" s="46"/>
      <c r="UEF37" s="46"/>
      <c r="UEG37" s="46"/>
      <c r="UEH37" s="46"/>
      <c r="UEI37" s="46"/>
      <c r="UEJ37" s="46"/>
      <c r="UEK37" s="46"/>
      <c r="UEL37" s="46"/>
      <c r="UEM37" s="46"/>
      <c r="UEN37" s="46"/>
      <c r="UEO37" s="46"/>
      <c r="UEP37" s="46"/>
      <c r="UEQ37" s="46"/>
      <c r="UER37" s="46"/>
      <c r="UES37" s="46"/>
      <c r="UET37" s="46"/>
      <c r="UEU37" s="46"/>
      <c r="UEV37" s="46"/>
      <c r="UEW37" s="46"/>
      <c r="UEX37" s="46"/>
      <c r="UEY37" s="46"/>
      <c r="UEZ37" s="46"/>
      <c r="UFA37" s="46"/>
      <c r="UFB37" s="46"/>
      <c r="UFC37" s="46"/>
      <c r="UFD37" s="46"/>
      <c r="UFE37" s="46"/>
      <c r="UFF37" s="46"/>
      <c r="UFG37" s="46"/>
      <c r="UFH37" s="46"/>
      <c r="UFI37" s="46"/>
      <c r="UFJ37" s="46"/>
      <c r="UFK37" s="46"/>
      <c r="UFL37" s="46"/>
      <c r="UFM37" s="46"/>
      <c r="UFN37" s="46"/>
      <c r="UFO37" s="46"/>
      <c r="UFP37" s="46"/>
      <c r="UFQ37" s="46"/>
      <c r="UFR37" s="46"/>
      <c r="UFS37" s="46"/>
      <c r="UFT37" s="46"/>
      <c r="UFU37" s="46"/>
      <c r="UFV37" s="46"/>
      <c r="UFW37" s="46"/>
      <c r="UFX37" s="46"/>
      <c r="UFY37" s="46"/>
      <c r="UFZ37" s="46"/>
      <c r="UGA37" s="46"/>
      <c r="UGB37" s="46"/>
      <c r="UGC37" s="46"/>
      <c r="UGD37" s="46"/>
      <c r="UGE37" s="46"/>
      <c r="UGF37" s="46"/>
      <c r="UGG37" s="46"/>
      <c r="UGH37" s="46"/>
      <c r="UGI37" s="46"/>
      <c r="UGJ37" s="46"/>
      <c r="UGK37" s="46"/>
      <c r="UGL37" s="46"/>
      <c r="UGM37" s="46"/>
      <c r="UGN37" s="46"/>
      <c r="UGO37" s="46"/>
      <c r="UGP37" s="46"/>
      <c r="UGQ37" s="46"/>
      <c r="UGR37" s="46"/>
      <c r="UGS37" s="46"/>
      <c r="UGT37" s="46"/>
      <c r="UGU37" s="46"/>
      <c r="UGV37" s="46"/>
      <c r="UGW37" s="46"/>
      <c r="UGX37" s="46"/>
      <c r="UGY37" s="46"/>
      <c r="UGZ37" s="46"/>
      <c r="UHA37" s="46"/>
      <c r="UHB37" s="46"/>
      <c r="UHC37" s="46"/>
      <c r="UHD37" s="46"/>
      <c r="UHE37" s="46"/>
      <c r="UHF37" s="46"/>
      <c r="UHG37" s="46"/>
      <c r="UHH37" s="46"/>
      <c r="UHI37" s="46"/>
      <c r="UHJ37" s="46"/>
      <c r="UHK37" s="46"/>
      <c r="UHL37" s="46"/>
      <c r="UHM37" s="46"/>
      <c r="UHN37" s="46"/>
      <c r="UHO37" s="46"/>
      <c r="UHP37" s="46"/>
      <c r="UHQ37" s="46"/>
      <c r="UHR37" s="46"/>
      <c r="UHS37" s="46"/>
      <c r="UHT37" s="46"/>
      <c r="UHU37" s="46"/>
      <c r="UHV37" s="46"/>
      <c r="UHW37" s="46"/>
      <c r="UHX37" s="46"/>
      <c r="UHY37" s="46"/>
      <c r="UHZ37" s="46"/>
      <c r="UIA37" s="46"/>
      <c r="UIB37" s="46"/>
      <c r="UIC37" s="46"/>
      <c r="UID37" s="46"/>
      <c r="UIE37" s="46"/>
      <c r="UIF37" s="46"/>
      <c r="UIG37" s="46"/>
      <c r="UIH37" s="46"/>
      <c r="UII37" s="46"/>
      <c r="UIJ37" s="46"/>
      <c r="UIK37" s="46"/>
      <c r="UIL37" s="46"/>
      <c r="UIM37" s="46"/>
      <c r="UIN37" s="46"/>
      <c r="UIO37" s="46"/>
      <c r="UIP37" s="46"/>
      <c r="UIQ37" s="46"/>
      <c r="UIR37" s="46"/>
      <c r="UIS37" s="46"/>
      <c r="UIT37" s="46"/>
      <c r="UIU37" s="46"/>
      <c r="UIV37" s="46"/>
      <c r="UIW37" s="46"/>
      <c r="UIX37" s="46"/>
      <c r="UIY37" s="46"/>
      <c r="UIZ37" s="46"/>
      <c r="UJA37" s="46"/>
      <c r="UJB37" s="46"/>
      <c r="UJC37" s="46"/>
      <c r="UJD37" s="46"/>
      <c r="UJE37" s="46"/>
      <c r="UJF37" s="46"/>
      <c r="UJG37" s="46"/>
      <c r="UJH37" s="46"/>
      <c r="UJI37" s="46"/>
      <c r="UJJ37" s="46"/>
      <c r="UJK37" s="46"/>
      <c r="UJL37" s="46"/>
      <c r="UJM37" s="46"/>
      <c r="UJN37" s="46"/>
      <c r="UJO37" s="46"/>
      <c r="UJP37" s="46"/>
      <c r="UJQ37" s="46"/>
      <c r="UJR37" s="46"/>
      <c r="UJS37" s="46"/>
      <c r="UJT37" s="46"/>
      <c r="UJU37" s="46"/>
      <c r="UJV37" s="46"/>
      <c r="UJW37" s="46"/>
      <c r="UJX37" s="46"/>
      <c r="UJY37" s="46"/>
      <c r="UJZ37" s="46"/>
      <c r="UKA37" s="46"/>
      <c r="UKB37" s="46"/>
      <c r="UKC37" s="46"/>
      <c r="UKD37" s="46"/>
      <c r="UKE37" s="46"/>
      <c r="UKF37" s="46"/>
      <c r="UKG37" s="46"/>
      <c r="UKH37" s="46"/>
      <c r="UKI37" s="46"/>
      <c r="UKJ37" s="46"/>
      <c r="UKK37" s="46"/>
      <c r="UKL37" s="46"/>
      <c r="UKM37" s="46"/>
      <c r="UKN37" s="46"/>
      <c r="UKO37" s="46"/>
      <c r="UKP37" s="46"/>
      <c r="UKQ37" s="46"/>
      <c r="UKR37" s="46"/>
      <c r="UKS37" s="46"/>
      <c r="UKT37" s="46"/>
      <c r="UKU37" s="46"/>
      <c r="UKV37" s="46"/>
      <c r="UKW37" s="46"/>
      <c r="UKX37" s="46"/>
      <c r="UKY37" s="46"/>
      <c r="UKZ37" s="46"/>
      <c r="ULA37" s="46"/>
      <c r="ULB37" s="46"/>
      <c r="ULC37" s="46"/>
      <c r="ULD37" s="46"/>
      <c r="ULE37" s="46"/>
      <c r="ULF37" s="46"/>
      <c r="ULG37" s="46"/>
      <c r="ULH37" s="46"/>
      <c r="ULI37" s="46"/>
      <c r="ULJ37" s="46"/>
      <c r="ULK37" s="46"/>
      <c r="ULL37" s="46"/>
      <c r="ULM37" s="46"/>
      <c r="ULN37" s="46"/>
      <c r="ULO37" s="46"/>
      <c r="ULP37" s="46"/>
      <c r="ULQ37" s="46"/>
      <c r="ULR37" s="46"/>
      <c r="ULS37" s="46"/>
      <c r="ULT37" s="46"/>
      <c r="ULU37" s="46"/>
      <c r="ULV37" s="46"/>
      <c r="ULW37" s="46"/>
      <c r="ULX37" s="46"/>
      <c r="ULY37" s="46"/>
      <c r="ULZ37" s="46"/>
      <c r="UMA37" s="46"/>
      <c r="UMB37" s="46"/>
      <c r="UMC37" s="46"/>
      <c r="UMD37" s="46"/>
      <c r="UME37" s="46"/>
      <c r="UMF37" s="46"/>
      <c r="UMG37" s="46"/>
      <c r="UMH37" s="46"/>
      <c r="UMI37" s="46"/>
      <c r="UMJ37" s="46"/>
      <c r="UMK37" s="46"/>
      <c r="UML37" s="46"/>
      <c r="UMM37" s="46"/>
      <c r="UMN37" s="46"/>
      <c r="UMO37" s="46"/>
      <c r="UMP37" s="46"/>
      <c r="UMQ37" s="46"/>
      <c r="UMR37" s="46"/>
      <c r="UMS37" s="46"/>
      <c r="UMT37" s="46"/>
      <c r="UMU37" s="46"/>
      <c r="UMV37" s="46"/>
      <c r="UMW37" s="46"/>
      <c r="UMX37" s="46"/>
      <c r="UMY37" s="46"/>
      <c r="UMZ37" s="46"/>
      <c r="UNA37" s="46"/>
      <c r="UNB37" s="46"/>
      <c r="UNC37" s="46"/>
      <c r="UND37" s="46"/>
      <c r="UNE37" s="46"/>
      <c r="UNF37" s="46"/>
      <c r="UNG37" s="46"/>
      <c r="UNH37" s="46"/>
      <c r="UNI37" s="46"/>
      <c r="UNJ37" s="46"/>
      <c r="UNK37" s="46"/>
      <c r="UNL37" s="46"/>
      <c r="UNM37" s="46"/>
      <c r="UNN37" s="46"/>
      <c r="UNO37" s="46"/>
      <c r="UNP37" s="46"/>
      <c r="UNQ37" s="46"/>
      <c r="UNR37" s="46"/>
      <c r="UNS37" s="46"/>
      <c r="UNT37" s="46"/>
      <c r="UNU37" s="46"/>
      <c r="UNV37" s="46"/>
      <c r="UNW37" s="46"/>
      <c r="UNX37" s="46"/>
      <c r="UNY37" s="46"/>
      <c r="UNZ37" s="46"/>
      <c r="UOA37" s="46"/>
      <c r="UOB37" s="46"/>
      <c r="UOC37" s="46"/>
      <c r="UOD37" s="46"/>
      <c r="UOE37" s="46"/>
      <c r="UOF37" s="46"/>
      <c r="UOG37" s="46"/>
      <c r="UOH37" s="46"/>
      <c r="UOI37" s="46"/>
      <c r="UOJ37" s="46"/>
      <c r="UOK37" s="46"/>
      <c r="UOL37" s="46"/>
      <c r="UOM37" s="46"/>
      <c r="UON37" s="46"/>
      <c r="UOO37" s="46"/>
      <c r="UOP37" s="46"/>
      <c r="UOQ37" s="46"/>
      <c r="UOR37" s="46"/>
      <c r="UOS37" s="46"/>
      <c r="UOT37" s="46"/>
      <c r="UOU37" s="46"/>
      <c r="UOV37" s="46"/>
      <c r="UOW37" s="46"/>
      <c r="UOX37" s="46"/>
      <c r="UOY37" s="46"/>
      <c r="UOZ37" s="46"/>
      <c r="UPA37" s="46"/>
      <c r="UPB37" s="46"/>
      <c r="UPC37" s="46"/>
      <c r="UPD37" s="46"/>
      <c r="UPE37" s="46"/>
      <c r="UPF37" s="46"/>
      <c r="UPG37" s="46"/>
      <c r="UPH37" s="46"/>
      <c r="UPI37" s="46"/>
      <c r="UPJ37" s="46"/>
      <c r="UPK37" s="46"/>
      <c r="UPL37" s="46"/>
      <c r="UPM37" s="46"/>
      <c r="UPN37" s="46"/>
      <c r="UPO37" s="46"/>
      <c r="UPP37" s="46"/>
      <c r="UPQ37" s="46"/>
      <c r="UPR37" s="46"/>
      <c r="UPS37" s="46"/>
      <c r="UPT37" s="46"/>
      <c r="UPU37" s="46"/>
      <c r="UPV37" s="46"/>
      <c r="UPW37" s="46"/>
      <c r="UPX37" s="46"/>
      <c r="UPY37" s="46"/>
      <c r="UPZ37" s="46"/>
      <c r="UQA37" s="46"/>
      <c r="UQB37" s="46"/>
      <c r="UQC37" s="46"/>
      <c r="UQD37" s="46"/>
      <c r="UQE37" s="46"/>
      <c r="UQF37" s="46"/>
      <c r="UQG37" s="46"/>
      <c r="UQH37" s="46"/>
      <c r="UQI37" s="46"/>
      <c r="UQJ37" s="46"/>
      <c r="UQK37" s="46"/>
      <c r="UQL37" s="46"/>
      <c r="UQM37" s="46"/>
      <c r="UQN37" s="46"/>
      <c r="UQO37" s="46"/>
      <c r="UQP37" s="46"/>
      <c r="UQQ37" s="46"/>
      <c r="UQR37" s="46"/>
      <c r="UQS37" s="46"/>
      <c r="UQT37" s="46"/>
      <c r="UQU37" s="46"/>
      <c r="UQV37" s="46"/>
      <c r="UQW37" s="46"/>
      <c r="UQX37" s="46"/>
      <c r="UQY37" s="46"/>
      <c r="UQZ37" s="46"/>
      <c r="URA37" s="46"/>
      <c r="URB37" s="46"/>
      <c r="URC37" s="46"/>
      <c r="URD37" s="46"/>
      <c r="URE37" s="46"/>
      <c r="URF37" s="46"/>
      <c r="URG37" s="46"/>
      <c r="URH37" s="46"/>
      <c r="URI37" s="46"/>
      <c r="URJ37" s="46"/>
      <c r="URK37" s="46"/>
      <c r="URL37" s="46"/>
      <c r="URM37" s="46"/>
      <c r="URN37" s="46"/>
      <c r="URO37" s="46"/>
      <c r="URP37" s="46"/>
      <c r="URQ37" s="46"/>
      <c r="URR37" s="46"/>
      <c r="URS37" s="46"/>
      <c r="URT37" s="46"/>
      <c r="URU37" s="46"/>
      <c r="URV37" s="46"/>
      <c r="URW37" s="46"/>
      <c r="URX37" s="46"/>
      <c r="URY37" s="46"/>
      <c r="URZ37" s="46"/>
      <c r="USA37" s="46"/>
      <c r="USB37" s="46"/>
      <c r="USC37" s="46"/>
      <c r="USD37" s="46"/>
      <c r="USE37" s="46"/>
      <c r="USF37" s="46"/>
      <c r="USG37" s="46"/>
      <c r="USH37" s="46"/>
      <c r="USI37" s="46"/>
      <c r="USJ37" s="46"/>
      <c r="USK37" s="46"/>
      <c r="USL37" s="46"/>
      <c r="USM37" s="46"/>
      <c r="USN37" s="46"/>
      <c r="USO37" s="46"/>
      <c r="USP37" s="46"/>
      <c r="USQ37" s="46"/>
      <c r="USR37" s="46"/>
      <c r="USS37" s="46"/>
      <c r="UST37" s="46"/>
      <c r="USU37" s="46"/>
      <c r="USV37" s="46"/>
      <c r="USW37" s="46"/>
      <c r="USX37" s="46"/>
      <c r="USY37" s="46"/>
      <c r="USZ37" s="46"/>
      <c r="UTA37" s="46"/>
      <c r="UTB37" s="46"/>
      <c r="UTC37" s="46"/>
      <c r="UTD37" s="46"/>
      <c r="UTE37" s="46"/>
      <c r="UTF37" s="46"/>
      <c r="UTG37" s="46"/>
      <c r="UTH37" s="46"/>
      <c r="UTI37" s="46"/>
      <c r="UTJ37" s="46"/>
      <c r="UTK37" s="46"/>
      <c r="UTL37" s="46"/>
      <c r="UTM37" s="46"/>
      <c r="UTN37" s="46"/>
      <c r="UTO37" s="46"/>
      <c r="UTP37" s="46"/>
      <c r="UTQ37" s="46"/>
      <c r="UTR37" s="46"/>
      <c r="UTS37" s="46"/>
      <c r="UTT37" s="46"/>
      <c r="UTU37" s="46"/>
      <c r="UTV37" s="46"/>
      <c r="UTW37" s="46"/>
      <c r="UTX37" s="46"/>
      <c r="UTY37" s="46"/>
      <c r="UTZ37" s="46"/>
      <c r="UUA37" s="46"/>
      <c r="UUB37" s="46"/>
      <c r="UUC37" s="46"/>
      <c r="UUD37" s="46"/>
      <c r="UUE37" s="46"/>
      <c r="UUF37" s="46"/>
      <c r="UUG37" s="46"/>
      <c r="UUH37" s="46"/>
      <c r="UUI37" s="46"/>
      <c r="UUJ37" s="46"/>
      <c r="UUK37" s="46"/>
      <c r="UUL37" s="46"/>
      <c r="UUM37" s="46"/>
      <c r="UUN37" s="46"/>
      <c r="UUO37" s="46"/>
      <c r="UUP37" s="46"/>
      <c r="UUQ37" s="46"/>
      <c r="UUR37" s="46"/>
      <c r="UUS37" s="46"/>
      <c r="UUT37" s="46"/>
      <c r="UUU37" s="46"/>
      <c r="UUV37" s="46"/>
      <c r="UUW37" s="46"/>
      <c r="UUX37" s="46"/>
      <c r="UUY37" s="46"/>
      <c r="UUZ37" s="46"/>
      <c r="UVA37" s="46"/>
      <c r="UVB37" s="46"/>
      <c r="UVC37" s="46"/>
      <c r="UVD37" s="46"/>
      <c r="UVE37" s="46"/>
      <c r="UVF37" s="46"/>
      <c r="UVG37" s="46"/>
      <c r="UVH37" s="46"/>
      <c r="UVI37" s="46"/>
      <c r="UVJ37" s="46"/>
      <c r="UVK37" s="46"/>
      <c r="UVL37" s="46"/>
      <c r="UVM37" s="46"/>
      <c r="UVN37" s="46"/>
      <c r="UVO37" s="46"/>
      <c r="UVP37" s="46"/>
      <c r="UVQ37" s="46"/>
      <c r="UVR37" s="46"/>
      <c r="UVS37" s="46"/>
      <c r="UVT37" s="46"/>
      <c r="UVU37" s="46"/>
      <c r="UVV37" s="46"/>
      <c r="UVW37" s="46"/>
      <c r="UVX37" s="46"/>
      <c r="UVY37" s="46"/>
      <c r="UVZ37" s="46"/>
      <c r="UWA37" s="46"/>
      <c r="UWB37" s="46"/>
      <c r="UWC37" s="46"/>
      <c r="UWD37" s="46"/>
      <c r="UWE37" s="46"/>
      <c r="UWF37" s="46"/>
      <c r="UWG37" s="46"/>
      <c r="UWH37" s="46"/>
      <c r="UWI37" s="46"/>
      <c r="UWJ37" s="46"/>
      <c r="UWK37" s="46"/>
      <c r="UWL37" s="46"/>
      <c r="UWM37" s="46"/>
      <c r="UWN37" s="46"/>
      <c r="UWO37" s="46"/>
      <c r="UWP37" s="46"/>
      <c r="UWQ37" s="46"/>
      <c r="UWR37" s="46"/>
      <c r="UWS37" s="46"/>
      <c r="UWT37" s="46"/>
      <c r="UWU37" s="46"/>
      <c r="UWV37" s="46"/>
      <c r="UWW37" s="46"/>
      <c r="UWX37" s="46"/>
      <c r="UWY37" s="46"/>
      <c r="UWZ37" s="46"/>
      <c r="UXA37" s="46"/>
      <c r="UXB37" s="46"/>
      <c r="UXC37" s="46"/>
      <c r="UXD37" s="46"/>
      <c r="UXE37" s="46"/>
      <c r="UXF37" s="46"/>
      <c r="UXG37" s="46"/>
      <c r="UXH37" s="46"/>
      <c r="UXI37" s="46"/>
      <c r="UXJ37" s="46"/>
      <c r="UXK37" s="46"/>
      <c r="UXL37" s="46"/>
      <c r="UXM37" s="46"/>
      <c r="UXN37" s="46"/>
      <c r="UXO37" s="46"/>
      <c r="UXP37" s="46"/>
      <c r="UXQ37" s="46"/>
      <c r="UXR37" s="46"/>
      <c r="UXS37" s="46"/>
      <c r="UXT37" s="46"/>
      <c r="UXU37" s="46"/>
      <c r="UXV37" s="46"/>
      <c r="UXW37" s="46"/>
      <c r="UXX37" s="46"/>
      <c r="UXY37" s="46"/>
      <c r="UXZ37" s="46"/>
      <c r="UYA37" s="46"/>
      <c r="UYB37" s="46"/>
      <c r="UYC37" s="46"/>
      <c r="UYD37" s="46"/>
      <c r="UYE37" s="46"/>
      <c r="UYF37" s="46"/>
      <c r="UYG37" s="46"/>
      <c r="UYH37" s="46"/>
      <c r="UYI37" s="46"/>
      <c r="UYJ37" s="46"/>
      <c r="UYK37" s="46"/>
      <c r="UYL37" s="46"/>
      <c r="UYM37" s="46"/>
      <c r="UYN37" s="46"/>
      <c r="UYO37" s="46"/>
      <c r="UYP37" s="46"/>
      <c r="UYQ37" s="46"/>
      <c r="UYR37" s="46"/>
      <c r="UYS37" s="46"/>
      <c r="UYT37" s="46"/>
      <c r="UYU37" s="46"/>
      <c r="UYV37" s="46"/>
      <c r="UYW37" s="46"/>
      <c r="UYX37" s="46"/>
      <c r="UYY37" s="46"/>
      <c r="UYZ37" s="46"/>
      <c r="UZA37" s="46"/>
      <c r="UZB37" s="46"/>
      <c r="UZC37" s="46"/>
      <c r="UZD37" s="46"/>
      <c r="UZE37" s="46"/>
      <c r="UZF37" s="46"/>
      <c r="UZG37" s="46"/>
      <c r="UZH37" s="46"/>
      <c r="UZI37" s="46"/>
      <c r="UZJ37" s="46"/>
      <c r="UZK37" s="46"/>
      <c r="UZL37" s="46"/>
      <c r="UZM37" s="46"/>
      <c r="UZN37" s="46"/>
      <c r="UZO37" s="46"/>
      <c r="UZP37" s="46"/>
      <c r="UZQ37" s="46"/>
      <c r="UZR37" s="46"/>
      <c r="UZS37" s="46"/>
      <c r="UZT37" s="46"/>
      <c r="UZU37" s="46"/>
      <c r="UZV37" s="46"/>
      <c r="UZW37" s="46"/>
      <c r="UZX37" s="46"/>
      <c r="UZY37" s="46"/>
      <c r="UZZ37" s="46"/>
      <c r="VAA37" s="46"/>
      <c r="VAB37" s="46"/>
      <c r="VAC37" s="46"/>
      <c r="VAD37" s="46"/>
      <c r="VAE37" s="46"/>
      <c r="VAF37" s="46"/>
      <c r="VAG37" s="46"/>
      <c r="VAH37" s="46"/>
      <c r="VAI37" s="46"/>
      <c r="VAJ37" s="46"/>
      <c r="VAK37" s="46"/>
      <c r="VAL37" s="46"/>
      <c r="VAM37" s="46"/>
      <c r="VAN37" s="46"/>
      <c r="VAO37" s="46"/>
      <c r="VAP37" s="46"/>
      <c r="VAQ37" s="46"/>
      <c r="VAR37" s="46"/>
      <c r="VAS37" s="46"/>
      <c r="VAT37" s="46"/>
      <c r="VAU37" s="46"/>
      <c r="VAV37" s="46"/>
      <c r="VAW37" s="46"/>
      <c r="VAX37" s="46"/>
      <c r="VAY37" s="46"/>
      <c r="VAZ37" s="46"/>
      <c r="VBA37" s="46"/>
      <c r="VBB37" s="46"/>
      <c r="VBC37" s="46"/>
      <c r="VBD37" s="46"/>
      <c r="VBE37" s="46"/>
      <c r="VBF37" s="46"/>
      <c r="VBG37" s="46"/>
      <c r="VBH37" s="46"/>
      <c r="VBI37" s="46"/>
      <c r="VBJ37" s="46"/>
      <c r="VBK37" s="46"/>
      <c r="VBL37" s="46"/>
      <c r="VBM37" s="46"/>
      <c r="VBN37" s="46"/>
      <c r="VBO37" s="46"/>
      <c r="VBP37" s="46"/>
      <c r="VBQ37" s="46"/>
      <c r="VBR37" s="46"/>
      <c r="VBS37" s="46"/>
      <c r="VBT37" s="46"/>
      <c r="VBU37" s="46"/>
      <c r="VBV37" s="46"/>
      <c r="VBW37" s="46"/>
      <c r="VBX37" s="46"/>
      <c r="VBY37" s="46"/>
      <c r="VBZ37" s="46"/>
      <c r="VCA37" s="46"/>
      <c r="VCB37" s="46"/>
      <c r="VCC37" s="46"/>
      <c r="VCD37" s="46"/>
      <c r="VCE37" s="46"/>
      <c r="VCF37" s="46"/>
      <c r="VCG37" s="46"/>
      <c r="VCH37" s="46"/>
      <c r="VCI37" s="46"/>
      <c r="VCJ37" s="46"/>
      <c r="VCK37" s="46"/>
      <c r="VCL37" s="46"/>
      <c r="VCM37" s="46"/>
      <c r="VCN37" s="46"/>
      <c r="VCO37" s="46"/>
      <c r="VCP37" s="46"/>
      <c r="VCQ37" s="46"/>
      <c r="VCR37" s="46"/>
      <c r="VCS37" s="46"/>
      <c r="VCT37" s="46"/>
      <c r="VCU37" s="46"/>
      <c r="VCV37" s="46"/>
      <c r="VCW37" s="46"/>
      <c r="VCX37" s="46"/>
      <c r="VCY37" s="46"/>
      <c r="VCZ37" s="46"/>
      <c r="VDA37" s="46"/>
      <c r="VDB37" s="46"/>
      <c r="VDC37" s="46"/>
      <c r="VDD37" s="46"/>
      <c r="VDE37" s="46"/>
      <c r="VDF37" s="46"/>
      <c r="VDG37" s="46"/>
      <c r="VDH37" s="46"/>
      <c r="VDI37" s="46"/>
      <c r="VDJ37" s="46"/>
      <c r="VDK37" s="46"/>
      <c r="VDL37" s="46"/>
      <c r="VDM37" s="46"/>
      <c r="VDN37" s="46"/>
      <c r="VDO37" s="46"/>
      <c r="VDP37" s="46"/>
      <c r="VDQ37" s="46"/>
      <c r="VDR37" s="46"/>
      <c r="VDS37" s="46"/>
      <c r="VDT37" s="46"/>
      <c r="VDU37" s="46"/>
      <c r="VDV37" s="46"/>
      <c r="VDW37" s="46"/>
      <c r="VDX37" s="46"/>
      <c r="VDY37" s="46"/>
      <c r="VDZ37" s="46"/>
      <c r="VEA37" s="46"/>
      <c r="VEB37" s="46"/>
      <c r="VEC37" s="46"/>
      <c r="VED37" s="46"/>
      <c r="VEE37" s="46"/>
      <c r="VEF37" s="46"/>
      <c r="VEG37" s="46"/>
      <c r="VEH37" s="46"/>
      <c r="VEI37" s="46"/>
      <c r="VEJ37" s="46"/>
      <c r="VEK37" s="46"/>
      <c r="VEL37" s="46"/>
      <c r="VEM37" s="46"/>
      <c r="VEN37" s="46"/>
      <c r="VEO37" s="46"/>
      <c r="VEP37" s="46"/>
      <c r="VEQ37" s="46"/>
      <c r="VER37" s="46"/>
      <c r="VES37" s="46"/>
      <c r="VET37" s="46"/>
      <c r="VEU37" s="46"/>
      <c r="VEV37" s="46"/>
      <c r="VEW37" s="46"/>
      <c r="VEX37" s="46"/>
      <c r="VEY37" s="46"/>
      <c r="VEZ37" s="46"/>
      <c r="VFA37" s="46"/>
      <c r="VFB37" s="46"/>
      <c r="VFC37" s="46"/>
      <c r="VFD37" s="46"/>
      <c r="VFE37" s="46"/>
      <c r="VFF37" s="46"/>
      <c r="VFG37" s="46"/>
      <c r="VFH37" s="46"/>
      <c r="VFI37" s="46"/>
      <c r="VFJ37" s="46"/>
      <c r="VFK37" s="46"/>
      <c r="VFL37" s="46"/>
      <c r="VFM37" s="46"/>
      <c r="VFN37" s="46"/>
      <c r="VFO37" s="46"/>
      <c r="VFP37" s="46"/>
      <c r="VFQ37" s="46"/>
      <c r="VFR37" s="46"/>
      <c r="VFS37" s="46"/>
      <c r="VFT37" s="46"/>
      <c r="VFU37" s="46"/>
      <c r="VFV37" s="46"/>
      <c r="VFW37" s="46"/>
      <c r="VFX37" s="46"/>
      <c r="VFY37" s="46"/>
      <c r="VFZ37" s="46"/>
      <c r="VGA37" s="46"/>
      <c r="VGB37" s="46"/>
      <c r="VGC37" s="46"/>
      <c r="VGD37" s="46"/>
      <c r="VGE37" s="46"/>
      <c r="VGF37" s="46"/>
      <c r="VGG37" s="46"/>
      <c r="VGH37" s="46"/>
      <c r="VGI37" s="46"/>
      <c r="VGJ37" s="46"/>
      <c r="VGK37" s="46"/>
      <c r="VGL37" s="46"/>
      <c r="VGM37" s="46"/>
      <c r="VGN37" s="46"/>
      <c r="VGO37" s="46"/>
      <c r="VGP37" s="46"/>
      <c r="VGQ37" s="46"/>
      <c r="VGR37" s="46"/>
      <c r="VGS37" s="46"/>
      <c r="VGT37" s="46"/>
      <c r="VGU37" s="46"/>
      <c r="VGV37" s="46"/>
      <c r="VGW37" s="46"/>
      <c r="VGX37" s="46"/>
      <c r="VGY37" s="46"/>
      <c r="VGZ37" s="46"/>
      <c r="VHA37" s="46"/>
      <c r="VHB37" s="46"/>
      <c r="VHC37" s="46"/>
      <c r="VHD37" s="46"/>
      <c r="VHE37" s="46"/>
      <c r="VHF37" s="46"/>
      <c r="VHG37" s="46"/>
      <c r="VHH37" s="46"/>
      <c r="VHI37" s="46"/>
      <c r="VHJ37" s="46"/>
      <c r="VHK37" s="46"/>
      <c r="VHL37" s="46"/>
      <c r="VHM37" s="46"/>
      <c r="VHN37" s="46"/>
      <c r="VHO37" s="46"/>
      <c r="VHP37" s="46"/>
      <c r="VHQ37" s="46"/>
      <c r="VHR37" s="46"/>
      <c r="VHS37" s="46"/>
      <c r="VHT37" s="46"/>
      <c r="VHU37" s="46"/>
      <c r="VHV37" s="46"/>
      <c r="VHW37" s="46"/>
      <c r="VHX37" s="46"/>
      <c r="VHY37" s="46"/>
      <c r="VHZ37" s="46"/>
      <c r="VIA37" s="46"/>
      <c r="VIB37" s="46"/>
      <c r="VIC37" s="46"/>
      <c r="VID37" s="46"/>
      <c r="VIE37" s="46"/>
      <c r="VIF37" s="46"/>
      <c r="VIG37" s="46"/>
      <c r="VIH37" s="46"/>
      <c r="VII37" s="46"/>
      <c r="VIJ37" s="46"/>
      <c r="VIK37" s="46"/>
      <c r="VIL37" s="46"/>
      <c r="VIM37" s="46"/>
      <c r="VIN37" s="46"/>
      <c r="VIO37" s="46"/>
      <c r="VIP37" s="46"/>
      <c r="VIQ37" s="46"/>
      <c r="VIR37" s="46"/>
      <c r="VIS37" s="46"/>
      <c r="VIT37" s="46"/>
      <c r="VIU37" s="46"/>
      <c r="VIV37" s="46"/>
      <c r="VIW37" s="46"/>
      <c r="VIX37" s="46"/>
      <c r="VIY37" s="46"/>
      <c r="VIZ37" s="46"/>
      <c r="VJA37" s="46"/>
      <c r="VJB37" s="46"/>
      <c r="VJC37" s="46"/>
      <c r="VJD37" s="46"/>
      <c r="VJE37" s="46"/>
      <c r="VJF37" s="46"/>
      <c r="VJG37" s="46"/>
      <c r="VJH37" s="46"/>
      <c r="VJI37" s="46"/>
      <c r="VJJ37" s="46"/>
      <c r="VJK37" s="46"/>
      <c r="VJL37" s="46"/>
      <c r="VJM37" s="46"/>
      <c r="VJN37" s="46"/>
      <c r="VJO37" s="46"/>
      <c r="VJP37" s="46"/>
      <c r="VJQ37" s="46"/>
      <c r="VJR37" s="46"/>
      <c r="VJS37" s="46"/>
      <c r="VJT37" s="46"/>
      <c r="VJU37" s="46"/>
      <c r="VJV37" s="46"/>
      <c r="VJW37" s="46"/>
      <c r="VJX37" s="46"/>
      <c r="VJY37" s="46"/>
      <c r="VJZ37" s="46"/>
      <c r="VKA37" s="46"/>
      <c r="VKB37" s="46"/>
      <c r="VKC37" s="46"/>
      <c r="VKD37" s="46"/>
      <c r="VKE37" s="46"/>
      <c r="VKF37" s="46"/>
      <c r="VKG37" s="46"/>
      <c r="VKH37" s="46"/>
      <c r="VKI37" s="46"/>
      <c r="VKJ37" s="46"/>
      <c r="VKK37" s="46"/>
      <c r="VKL37" s="46"/>
      <c r="VKM37" s="46"/>
      <c r="VKN37" s="46"/>
      <c r="VKO37" s="46"/>
      <c r="VKP37" s="46"/>
      <c r="VKQ37" s="46"/>
      <c r="VKR37" s="46"/>
      <c r="VKS37" s="46"/>
      <c r="VKT37" s="46"/>
      <c r="VKU37" s="46"/>
      <c r="VKV37" s="46"/>
      <c r="VKW37" s="46"/>
      <c r="VKX37" s="46"/>
      <c r="VKY37" s="46"/>
      <c r="VKZ37" s="46"/>
      <c r="VLA37" s="46"/>
      <c r="VLB37" s="46"/>
      <c r="VLC37" s="46"/>
      <c r="VLD37" s="46"/>
      <c r="VLE37" s="46"/>
      <c r="VLF37" s="46"/>
      <c r="VLG37" s="46"/>
      <c r="VLH37" s="46"/>
      <c r="VLI37" s="46"/>
      <c r="VLJ37" s="46"/>
      <c r="VLK37" s="46"/>
      <c r="VLL37" s="46"/>
      <c r="VLM37" s="46"/>
      <c r="VLN37" s="46"/>
      <c r="VLO37" s="46"/>
      <c r="VLP37" s="46"/>
      <c r="VLQ37" s="46"/>
      <c r="VLR37" s="46"/>
      <c r="VLS37" s="46"/>
      <c r="VLT37" s="46"/>
      <c r="VLU37" s="46"/>
      <c r="VLV37" s="46"/>
      <c r="VLW37" s="46"/>
      <c r="VLX37" s="46"/>
      <c r="VLY37" s="46"/>
      <c r="VLZ37" s="46"/>
      <c r="VMA37" s="46"/>
      <c r="VMB37" s="46"/>
      <c r="VMC37" s="46"/>
      <c r="VMD37" s="46"/>
      <c r="VME37" s="46"/>
      <c r="VMF37" s="46"/>
      <c r="VMG37" s="46"/>
      <c r="VMH37" s="46"/>
      <c r="VMI37" s="46"/>
      <c r="VMJ37" s="46"/>
      <c r="VMK37" s="46"/>
      <c r="VML37" s="46"/>
      <c r="VMM37" s="46"/>
      <c r="VMN37" s="46"/>
      <c r="VMO37" s="46"/>
      <c r="VMP37" s="46"/>
      <c r="VMQ37" s="46"/>
      <c r="VMR37" s="46"/>
      <c r="VMS37" s="46"/>
      <c r="VMT37" s="46"/>
      <c r="VMU37" s="46"/>
      <c r="VMV37" s="46"/>
      <c r="VMW37" s="46"/>
      <c r="VMX37" s="46"/>
      <c r="VMY37" s="46"/>
      <c r="VMZ37" s="46"/>
      <c r="VNA37" s="46"/>
      <c r="VNB37" s="46"/>
      <c r="VNC37" s="46"/>
      <c r="VND37" s="46"/>
      <c r="VNE37" s="46"/>
      <c r="VNF37" s="46"/>
      <c r="VNG37" s="46"/>
      <c r="VNH37" s="46"/>
      <c r="VNI37" s="46"/>
      <c r="VNJ37" s="46"/>
      <c r="VNK37" s="46"/>
      <c r="VNL37" s="46"/>
      <c r="VNM37" s="46"/>
      <c r="VNN37" s="46"/>
      <c r="VNO37" s="46"/>
      <c r="VNP37" s="46"/>
      <c r="VNQ37" s="46"/>
      <c r="VNR37" s="46"/>
      <c r="VNS37" s="46"/>
      <c r="VNT37" s="46"/>
      <c r="VNU37" s="46"/>
      <c r="VNV37" s="46"/>
      <c r="VNW37" s="46"/>
      <c r="VNX37" s="46"/>
      <c r="VNY37" s="46"/>
      <c r="VNZ37" s="46"/>
      <c r="VOA37" s="46"/>
      <c r="VOB37" s="46"/>
      <c r="VOC37" s="46"/>
      <c r="VOD37" s="46"/>
      <c r="VOE37" s="46"/>
      <c r="VOF37" s="46"/>
      <c r="VOG37" s="46"/>
      <c r="VOH37" s="46"/>
      <c r="VOI37" s="46"/>
      <c r="VOJ37" s="46"/>
      <c r="VOK37" s="46"/>
      <c r="VOL37" s="46"/>
      <c r="VOM37" s="46"/>
      <c r="VON37" s="46"/>
      <c r="VOO37" s="46"/>
      <c r="VOP37" s="46"/>
      <c r="VOQ37" s="46"/>
      <c r="VOR37" s="46"/>
      <c r="VOS37" s="46"/>
      <c r="VOT37" s="46"/>
      <c r="VOU37" s="46"/>
      <c r="VOV37" s="46"/>
      <c r="VOW37" s="46"/>
      <c r="VOX37" s="46"/>
      <c r="VOY37" s="46"/>
      <c r="VOZ37" s="46"/>
      <c r="VPA37" s="46"/>
      <c r="VPB37" s="46"/>
      <c r="VPC37" s="46"/>
      <c r="VPD37" s="46"/>
      <c r="VPE37" s="46"/>
      <c r="VPF37" s="46"/>
      <c r="VPG37" s="46"/>
      <c r="VPH37" s="46"/>
      <c r="VPI37" s="46"/>
      <c r="VPJ37" s="46"/>
      <c r="VPK37" s="46"/>
      <c r="VPL37" s="46"/>
      <c r="VPM37" s="46"/>
      <c r="VPN37" s="46"/>
      <c r="VPO37" s="46"/>
      <c r="VPP37" s="46"/>
      <c r="VPQ37" s="46"/>
      <c r="VPR37" s="46"/>
      <c r="VPS37" s="46"/>
      <c r="VPT37" s="46"/>
      <c r="VPU37" s="46"/>
      <c r="VPV37" s="46"/>
      <c r="VPW37" s="46"/>
      <c r="VPX37" s="46"/>
      <c r="VPY37" s="46"/>
      <c r="VPZ37" s="46"/>
      <c r="VQA37" s="46"/>
      <c r="VQB37" s="46"/>
      <c r="VQC37" s="46"/>
      <c r="VQD37" s="46"/>
      <c r="VQE37" s="46"/>
      <c r="VQF37" s="46"/>
      <c r="VQG37" s="46"/>
      <c r="VQH37" s="46"/>
      <c r="VQI37" s="46"/>
      <c r="VQJ37" s="46"/>
      <c r="VQK37" s="46"/>
      <c r="VQL37" s="46"/>
      <c r="VQM37" s="46"/>
      <c r="VQN37" s="46"/>
      <c r="VQO37" s="46"/>
      <c r="VQP37" s="46"/>
      <c r="VQQ37" s="46"/>
      <c r="VQR37" s="46"/>
      <c r="VQS37" s="46"/>
      <c r="VQT37" s="46"/>
      <c r="VQU37" s="46"/>
      <c r="VQV37" s="46"/>
      <c r="VQW37" s="46"/>
      <c r="VQX37" s="46"/>
      <c r="VQY37" s="46"/>
      <c r="VQZ37" s="46"/>
      <c r="VRA37" s="46"/>
      <c r="VRB37" s="46"/>
      <c r="VRC37" s="46"/>
      <c r="VRD37" s="46"/>
      <c r="VRE37" s="46"/>
      <c r="VRF37" s="46"/>
      <c r="VRG37" s="46"/>
      <c r="VRH37" s="46"/>
      <c r="VRI37" s="46"/>
      <c r="VRJ37" s="46"/>
      <c r="VRK37" s="46"/>
      <c r="VRL37" s="46"/>
      <c r="VRM37" s="46"/>
      <c r="VRN37" s="46"/>
      <c r="VRO37" s="46"/>
      <c r="VRP37" s="46"/>
      <c r="VRQ37" s="46"/>
      <c r="VRR37" s="46"/>
      <c r="VRS37" s="46"/>
      <c r="VRT37" s="46"/>
      <c r="VRU37" s="46"/>
      <c r="VRV37" s="46"/>
      <c r="VRW37" s="46"/>
      <c r="VRX37" s="46"/>
      <c r="VRY37" s="46"/>
      <c r="VRZ37" s="46"/>
      <c r="VSA37" s="46"/>
      <c r="VSB37" s="46"/>
      <c r="VSC37" s="46"/>
      <c r="VSD37" s="46"/>
      <c r="VSE37" s="46"/>
      <c r="VSF37" s="46"/>
      <c r="VSG37" s="46"/>
      <c r="VSH37" s="46"/>
      <c r="VSI37" s="46"/>
      <c r="VSJ37" s="46"/>
      <c r="VSK37" s="46"/>
      <c r="VSL37" s="46"/>
      <c r="VSM37" s="46"/>
      <c r="VSN37" s="46"/>
      <c r="VSO37" s="46"/>
      <c r="VSP37" s="46"/>
      <c r="VSQ37" s="46"/>
      <c r="VSR37" s="46"/>
      <c r="VSS37" s="46"/>
      <c r="VST37" s="46"/>
      <c r="VSU37" s="46"/>
      <c r="VSV37" s="46"/>
      <c r="VSW37" s="46"/>
      <c r="VSX37" s="46"/>
      <c r="VSY37" s="46"/>
      <c r="VSZ37" s="46"/>
      <c r="VTA37" s="46"/>
      <c r="VTB37" s="46"/>
      <c r="VTC37" s="46"/>
      <c r="VTD37" s="46"/>
      <c r="VTE37" s="46"/>
      <c r="VTF37" s="46"/>
      <c r="VTG37" s="46"/>
      <c r="VTH37" s="46"/>
      <c r="VTI37" s="46"/>
      <c r="VTJ37" s="46"/>
      <c r="VTK37" s="46"/>
      <c r="VTL37" s="46"/>
      <c r="VTM37" s="46"/>
      <c r="VTN37" s="46"/>
      <c r="VTO37" s="46"/>
      <c r="VTP37" s="46"/>
      <c r="VTQ37" s="46"/>
      <c r="VTR37" s="46"/>
      <c r="VTS37" s="46"/>
      <c r="VTT37" s="46"/>
      <c r="VTU37" s="46"/>
      <c r="VTV37" s="46"/>
      <c r="VTW37" s="46"/>
      <c r="VTX37" s="46"/>
      <c r="VTY37" s="46"/>
      <c r="VTZ37" s="46"/>
      <c r="VUA37" s="46"/>
      <c r="VUB37" s="46"/>
      <c r="VUC37" s="46"/>
      <c r="VUD37" s="46"/>
      <c r="VUE37" s="46"/>
      <c r="VUF37" s="46"/>
      <c r="VUG37" s="46"/>
      <c r="VUH37" s="46"/>
      <c r="VUI37" s="46"/>
      <c r="VUJ37" s="46"/>
      <c r="VUK37" s="46"/>
      <c r="VUL37" s="46"/>
      <c r="VUM37" s="46"/>
      <c r="VUN37" s="46"/>
      <c r="VUO37" s="46"/>
      <c r="VUP37" s="46"/>
      <c r="VUQ37" s="46"/>
      <c r="VUR37" s="46"/>
      <c r="VUS37" s="46"/>
      <c r="VUT37" s="46"/>
      <c r="VUU37" s="46"/>
      <c r="VUV37" s="46"/>
      <c r="VUW37" s="46"/>
      <c r="VUX37" s="46"/>
      <c r="VUY37" s="46"/>
      <c r="VUZ37" s="46"/>
      <c r="VVA37" s="46"/>
      <c r="VVB37" s="46"/>
      <c r="VVC37" s="46"/>
      <c r="VVD37" s="46"/>
      <c r="VVE37" s="46"/>
      <c r="VVF37" s="46"/>
      <c r="VVG37" s="46"/>
      <c r="VVH37" s="46"/>
      <c r="VVI37" s="46"/>
      <c r="VVJ37" s="46"/>
      <c r="VVK37" s="46"/>
      <c r="VVL37" s="46"/>
      <c r="VVM37" s="46"/>
      <c r="VVN37" s="46"/>
      <c r="VVO37" s="46"/>
      <c r="VVP37" s="46"/>
      <c r="VVQ37" s="46"/>
      <c r="VVR37" s="46"/>
      <c r="VVS37" s="46"/>
      <c r="VVT37" s="46"/>
      <c r="VVU37" s="46"/>
      <c r="VVV37" s="46"/>
      <c r="VVW37" s="46"/>
      <c r="VVX37" s="46"/>
      <c r="VVY37" s="46"/>
      <c r="VVZ37" s="46"/>
      <c r="VWA37" s="46"/>
      <c r="VWB37" s="46"/>
      <c r="VWC37" s="46"/>
      <c r="VWD37" s="46"/>
      <c r="VWE37" s="46"/>
      <c r="VWF37" s="46"/>
      <c r="VWG37" s="46"/>
      <c r="VWH37" s="46"/>
      <c r="VWI37" s="46"/>
      <c r="VWJ37" s="46"/>
      <c r="VWK37" s="46"/>
      <c r="VWL37" s="46"/>
      <c r="VWM37" s="46"/>
      <c r="VWN37" s="46"/>
      <c r="VWO37" s="46"/>
      <c r="VWP37" s="46"/>
      <c r="VWQ37" s="46"/>
      <c r="VWR37" s="46"/>
      <c r="VWS37" s="46"/>
      <c r="VWT37" s="46"/>
      <c r="VWU37" s="46"/>
      <c r="VWV37" s="46"/>
      <c r="VWW37" s="46"/>
      <c r="VWX37" s="46"/>
      <c r="VWY37" s="46"/>
      <c r="VWZ37" s="46"/>
      <c r="VXA37" s="46"/>
      <c r="VXB37" s="46"/>
      <c r="VXC37" s="46"/>
      <c r="VXD37" s="46"/>
      <c r="VXE37" s="46"/>
      <c r="VXF37" s="46"/>
      <c r="VXG37" s="46"/>
      <c r="VXH37" s="46"/>
      <c r="VXI37" s="46"/>
      <c r="VXJ37" s="46"/>
      <c r="VXK37" s="46"/>
      <c r="VXL37" s="46"/>
      <c r="VXM37" s="46"/>
      <c r="VXN37" s="46"/>
      <c r="VXO37" s="46"/>
      <c r="VXP37" s="46"/>
      <c r="VXQ37" s="46"/>
      <c r="VXR37" s="46"/>
      <c r="VXS37" s="46"/>
      <c r="VXT37" s="46"/>
      <c r="VXU37" s="46"/>
      <c r="VXV37" s="46"/>
      <c r="VXW37" s="46"/>
      <c r="VXX37" s="46"/>
      <c r="VXY37" s="46"/>
      <c r="VXZ37" s="46"/>
      <c r="VYA37" s="46"/>
      <c r="VYB37" s="46"/>
      <c r="VYC37" s="46"/>
      <c r="VYD37" s="46"/>
      <c r="VYE37" s="46"/>
      <c r="VYF37" s="46"/>
      <c r="VYG37" s="46"/>
      <c r="VYH37" s="46"/>
      <c r="VYI37" s="46"/>
      <c r="VYJ37" s="46"/>
      <c r="VYK37" s="46"/>
      <c r="VYL37" s="46"/>
      <c r="VYM37" s="46"/>
      <c r="VYN37" s="46"/>
      <c r="VYO37" s="46"/>
      <c r="VYP37" s="46"/>
      <c r="VYQ37" s="46"/>
      <c r="VYR37" s="46"/>
      <c r="VYS37" s="46"/>
      <c r="VYT37" s="46"/>
      <c r="VYU37" s="46"/>
      <c r="VYV37" s="46"/>
      <c r="VYW37" s="46"/>
      <c r="VYX37" s="46"/>
      <c r="VYY37" s="46"/>
      <c r="VYZ37" s="46"/>
      <c r="VZA37" s="46"/>
      <c r="VZB37" s="46"/>
      <c r="VZC37" s="46"/>
      <c r="VZD37" s="46"/>
      <c r="VZE37" s="46"/>
      <c r="VZF37" s="46"/>
      <c r="VZG37" s="46"/>
      <c r="VZH37" s="46"/>
      <c r="VZI37" s="46"/>
      <c r="VZJ37" s="46"/>
      <c r="VZK37" s="46"/>
      <c r="VZL37" s="46"/>
      <c r="VZM37" s="46"/>
      <c r="VZN37" s="46"/>
      <c r="VZO37" s="46"/>
      <c r="VZP37" s="46"/>
      <c r="VZQ37" s="46"/>
      <c r="VZR37" s="46"/>
      <c r="VZS37" s="46"/>
      <c r="VZT37" s="46"/>
      <c r="VZU37" s="46"/>
      <c r="VZV37" s="46"/>
      <c r="VZW37" s="46"/>
      <c r="VZX37" s="46"/>
      <c r="VZY37" s="46"/>
      <c r="VZZ37" s="46"/>
      <c r="WAA37" s="46"/>
      <c r="WAB37" s="46"/>
      <c r="WAC37" s="46"/>
      <c r="WAD37" s="46"/>
      <c r="WAE37" s="46"/>
      <c r="WAF37" s="46"/>
      <c r="WAG37" s="46"/>
      <c r="WAH37" s="46"/>
      <c r="WAI37" s="46"/>
      <c r="WAJ37" s="46"/>
      <c r="WAK37" s="46"/>
      <c r="WAL37" s="46"/>
      <c r="WAM37" s="46"/>
      <c r="WAN37" s="46"/>
      <c r="WAO37" s="46"/>
      <c r="WAP37" s="46"/>
      <c r="WAQ37" s="46"/>
      <c r="WAR37" s="46"/>
      <c r="WAS37" s="46"/>
      <c r="WAT37" s="46"/>
      <c r="WAU37" s="46"/>
      <c r="WAV37" s="46"/>
      <c r="WAW37" s="46"/>
      <c r="WAX37" s="46"/>
      <c r="WAY37" s="46"/>
      <c r="WAZ37" s="46"/>
      <c r="WBA37" s="46"/>
      <c r="WBB37" s="46"/>
      <c r="WBC37" s="46"/>
      <c r="WBD37" s="46"/>
      <c r="WBE37" s="46"/>
      <c r="WBF37" s="46"/>
      <c r="WBG37" s="46"/>
      <c r="WBH37" s="46"/>
      <c r="WBI37" s="46"/>
      <c r="WBJ37" s="46"/>
      <c r="WBK37" s="46"/>
      <c r="WBL37" s="46"/>
      <c r="WBM37" s="46"/>
      <c r="WBN37" s="46"/>
      <c r="WBO37" s="46"/>
      <c r="WBP37" s="46"/>
      <c r="WBQ37" s="46"/>
      <c r="WBR37" s="46"/>
      <c r="WBS37" s="46"/>
      <c r="WBT37" s="46"/>
      <c r="WBU37" s="46"/>
      <c r="WBV37" s="46"/>
      <c r="WBW37" s="46"/>
      <c r="WBX37" s="46"/>
      <c r="WBY37" s="46"/>
      <c r="WBZ37" s="46"/>
      <c r="WCA37" s="46"/>
      <c r="WCB37" s="46"/>
      <c r="WCC37" s="46"/>
      <c r="WCD37" s="46"/>
      <c r="WCE37" s="46"/>
      <c r="WCF37" s="46"/>
      <c r="WCG37" s="46"/>
      <c r="WCH37" s="46"/>
      <c r="WCI37" s="46"/>
      <c r="WCJ37" s="46"/>
      <c r="WCK37" s="46"/>
      <c r="WCL37" s="46"/>
      <c r="WCM37" s="46"/>
      <c r="WCN37" s="46"/>
      <c r="WCO37" s="46"/>
      <c r="WCP37" s="46"/>
      <c r="WCQ37" s="46"/>
      <c r="WCR37" s="46"/>
      <c r="WCS37" s="46"/>
      <c r="WCT37" s="46"/>
      <c r="WCU37" s="46"/>
      <c r="WCV37" s="46"/>
      <c r="WCW37" s="46"/>
      <c r="WCX37" s="46"/>
      <c r="WCY37" s="46"/>
      <c r="WCZ37" s="46"/>
      <c r="WDA37" s="46"/>
      <c r="WDB37" s="46"/>
      <c r="WDC37" s="46"/>
      <c r="WDD37" s="46"/>
      <c r="WDE37" s="46"/>
      <c r="WDF37" s="46"/>
      <c r="WDG37" s="46"/>
      <c r="WDH37" s="46"/>
      <c r="WDI37" s="46"/>
      <c r="WDJ37" s="46"/>
      <c r="WDK37" s="46"/>
      <c r="WDL37" s="46"/>
      <c r="WDM37" s="46"/>
      <c r="WDN37" s="46"/>
      <c r="WDO37" s="46"/>
      <c r="WDP37" s="46"/>
      <c r="WDQ37" s="46"/>
      <c r="WDR37" s="46"/>
      <c r="WDS37" s="46"/>
      <c r="WDT37" s="46"/>
      <c r="WDU37" s="46"/>
      <c r="WDV37" s="46"/>
      <c r="WDW37" s="46"/>
      <c r="WDX37" s="46"/>
      <c r="WDY37" s="46"/>
      <c r="WDZ37" s="46"/>
      <c r="WEA37" s="46"/>
      <c r="WEB37" s="46"/>
      <c r="WEC37" s="46"/>
      <c r="WED37" s="46"/>
      <c r="WEE37" s="46"/>
      <c r="WEF37" s="46"/>
      <c r="WEG37" s="46"/>
      <c r="WEH37" s="46"/>
      <c r="WEI37" s="46"/>
      <c r="WEJ37" s="46"/>
      <c r="WEK37" s="46"/>
      <c r="WEL37" s="46"/>
      <c r="WEM37" s="46"/>
      <c r="WEN37" s="46"/>
      <c r="WEO37" s="46"/>
      <c r="WEP37" s="46"/>
      <c r="WEQ37" s="46"/>
      <c r="WER37" s="46"/>
      <c r="WES37" s="46"/>
      <c r="WET37" s="46"/>
      <c r="WEU37" s="46"/>
      <c r="WEV37" s="46"/>
      <c r="WEW37" s="46"/>
      <c r="WEX37" s="46"/>
      <c r="WEY37" s="46"/>
      <c r="WEZ37" s="46"/>
      <c r="WFA37" s="46"/>
      <c r="WFB37" s="46"/>
      <c r="WFC37" s="46"/>
      <c r="WFD37" s="46"/>
      <c r="WFE37" s="46"/>
      <c r="WFF37" s="46"/>
      <c r="WFG37" s="46"/>
      <c r="WFH37" s="46"/>
      <c r="WFI37" s="46"/>
      <c r="WFJ37" s="46"/>
      <c r="WFK37" s="46"/>
      <c r="WFL37" s="46"/>
      <c r="WFM37" s="46"/>
      <c r="WFN37" s="46"/>
      <c r="WFO37" s="46"/>
      <c r="WFP37" s="46"/>
      <c r="WFQ37" s="46"/>
      <c r="WFR37" s="46"/>
      <c r="WFS37" s="46"/>
      <c r="WFT37" s="46"/>
      <c r="WFU37" s="46"/>
      <c r="WFV37" s="46"/>
      <c r="WFW37" s="46"/>
      <c r="WFX37" s="46"/>
      <c r="WFY37" s="46"/>
      <c r="WFZ37" s="46"/>
      <c r="WGA37" s="46"/>
      <c r="WGB37" s="46"/>
      <c r="WGC37" s="46"/>
      <c r="WGD37" s="46"/>
      <c r="WGE37" s="46"/>
      <c r="WGF37" s="46"/>
      <c r="WGG37" s="46"/>
      <c r="WGH37" s="46"/>
      <c r="WGI37" s="46"/>
      <c r="WGJ37" s="46"/>
      <c r="WGK37" s="46"/>
      <c r="WGL37" s="46"/>
      <c r="WGM37" s="46"/>
      <c r="WGN37" s="46"/>
      <c r="WGO37" s="46"/>
      <c r="WGP37" s="46"/>
      <c r="WGQ37" s="46"/>
      <c r="WGR37" s="46"/>
      <c r="WGS37" s="46"/>
      <c r="WGT37" s="46"/>
      <c r="WGU37" s="46"/>
      <c r="WGV37" s="46"/>
      <c r="WGW37" s="46"/>
      <c r="WGX37" s="46"/>
      <c r="WGY37" s="46"/>
      <c r="WGZ37" s="46"/>
      <c r="WHA37" s="46"/>
      <c r="WHB37" s="46"/>
      <c r="WHC37" s="46"/>
      <c r="WHD37" s="46"/>
      <c r="WHE37" s="46"/>
      <c r="WHF37" s="46"/>
      <c r="WHG37" s="46"/>
      <c r="WHH37" s="46"/>
      <c r="WHI37" s="46"/>
      <c r="WHJ37" s="46"/>
      <c r="WHK37" s="46"/>
      <c r="WHL37" s="46"/>
      <c r="WHM37" s="46"/>
      <c r="WHN37" s="46"/>
      <c r="WHO37" s="46"/>
      <c r="WHP37" s="46"/>
      <c r="WHQ37" s="46"/>
      <c r="WHR37" s="46"/>
      <c r="WHS37" s="46"/>
      <c r="WHT37" s="46"/>
      <c r="WHU37" s="46"/>
      <c r="WHV37" s="46"/>
      <c r="WHW37" s="46"/>
      <c r="WHX37" s="46"/>
      <c r="WHY37" s="46"/>
      <c r="WHZ37" s="46"/>
      <c r="WIA37" s="46"/>
      <c r="WIB37" s="46"/>
      <c r="WIC37" s="46"/>
      <c r="WID37" s="46"/>
      <c r="WIE37" s="46"/>
      <c r="WIF37" s="46"/>
      <c r="WIG37" s="46"/>
      <c r="WIH37" s="46"/>
      <c r="WII37" s="46"/>
      <c r="WIJ37" s="46"/>
      <c r="WIK37" s="46"/>
      <c r="WIL37" s="46"/>
      <c r="WIM37" s="46"/>
      <c r="WIN37" s="46"/>
      <c r="WIO37" s="46"/>
      <c r="WIP37" s="46"/>
      <c r="WIQ37" s="46"/>
      <c r="WIR37" s="46"/>
      <c r="WIS37" s="46"/>
      <c r="WIT37" s="46"/>
      <c r="WIU37" s="46"/>
      <c r="WIV37" s="46"/>
      <c r="WIW37" s="46"/>
      <c r="WIX37" s="46"/>
      <c r="WIY37" s="46"/>
      <c r="WIZ37" s="46"/>
      <c r="WJA37" s="46"/>
      <c r="WJB37" s="46"/>
      <c r="WJC37" s="46"/>
      <c r="WJD37" s="46"/>
      <c r="WJE37" s="46"/>
      <c r="WJF37" s="46"/>
      <c r="WJG37" s="46"/>
      <c r="WJH37" s="46"/>
      <c r="WJI37" s="46"/>
      <c r="WJJ37" s="46"/>
      <c r="WJK37" s="46"/>
      <c r="WJL37" s="46"/>
      <c r="WJM37" s="46"/>
      <c r="WJN37" s="46"/>
      <c r="WJO37" s="46"/>
      <c r="WJP37" s="46"/>
      <c r="WJQ37" s="46"/>
      <c r="WJR37" s="46"/>
      <c r="WJS37" s="46"/>
      <c r="WJT37" s="46"/>
      <c r="WJU37" s="46"/>
      <c r="WJV37" s="46"/>
      <c r="WJW37" s="46"/>
      <c r="WJX37" s="46"/>
      <c r="WJY37" s="46"/>
      <c r="WJZ37" s="46"/>
      <c r="WKA37" s="46"/>
      <c r="WKB37" s="46"/>
      <c r="WKC37" s="46"/>
      <c r="WKD37" s="46"/>
      <c r="WKE37" s="46"/>
      <c r="WKF37" s="46"/>
      <c r="WKG37" s="46"/>
      <c r="WKH37" s="46"/>
      <c r="WKI37" s="46"/>
      <c r="WKJ37" s="46"/>
      <c r="WKK37" s="46"/>
      <c r="WKL37" s="46"/>
      <c r="WKM37" s="46"/>
      <c r="WKN37" s="46"/>
      <c r="WKO37" s="46"/>
      <c r="WKP37" s="46"/>
      <c r="WKQ37" s="46"/>
      <c r="WKR37" s="46"/>
      <c r="WKS37" s="46"/>
      <c r="WKT37" s="46"/>
      <c r="WKU37" s="46"/>
      <c r="WKV37" s="46"/>
      <c r="WKW37" s="46"/>
      <c r="WKX37" s="46"/>
      <c r="WKY37" s="46"/>
      <c r="WKZ37" s="46"/>
      <c r="WLA37" s="46"/>
      <c r="WLB37" s="46"/>
      <c r="WLC37" s="46"/>
      <c r="WLD37" s="46"/>
      <c r="WLE37" s="46"/>
      <c r="WLF37" s="46"/>
      <c r="WLG37" s="46"/>
      <c r="WLH37" s="46"/>
      <c r="WLI37" s="46"/>
      <c r="WLJ37" s="46"/>
      <c r="WLK37" s="46"/>
      <c r="WLL37" s="46"/>
      <c r="WLM37" s="46"/>
      <c r="WLN37" s="46"/>
      <c r="WLO37" s="46"/>
      <c r="WLP37" s="46"/>
      <c r="WLQ37" s="46"/>
      <c r="WLR37" s="46"/>
      <c r="WLS37" s="46"/>
      <c r="WLT37" s="46"/>
      <c r="WLU37" s="46"/>
      <c r="WLV37" s="46"/>
      <c r="WLW37" s="46"/>
      <c r="WLX37" s="46"/>
      <c r="WLY37" s="46"/>
      <c r="WLZ37" s="46"/>
      <c r="WMA37" s="46"/>
      <c r="WMB37" s="46"/>
      <c r="WMC37" s="46"/>
      <c r="WMD37" s="46"/>
      <c r="WME37" s="46"/>
      <c r="WMF37" s="46"/>
      <c r="WMG37" s="46"/>
      <c r="WMH37" s="46"/>
      <c r="WMI37" s="46"/>
      <c r="WMJ37" s="46"/>
      <c r="WMK37" s="46"/>
      <c r="WML37" s="46"/>
      <c r="WMM37" s="46"/>
      <c r="WMN37" s="46"/>
      <c r="WMO37" s="46"/>
      <c r="WMP37" s="46"/>
      <c r="WMQ37" s="46"/>
      <c r="WMR37" s="46"/>
      <c r="WMS37" s="46"/>
      <c r="WMT37" s="46"/>
      <c r="WMU37" s="46"/>
      <c r="WMV37" s="46"/>
      <c r="WMW37" s="46"/>
      <c r="WMX37" s="46"/>
      <c r="WMY37" s="46"/>
      <c r="WMZ37" s="46"/>
      <c r="WNA37" s="46"/>
      <c r="WNB37" s="46"/>
      <c r="WNC37" s="46"/>
      <c r="WND37" s="46"/>
      <c r="WNE37" s="46"/>
      <c r="WNF37" s="46"/>
      <c r="WNG37" s="46"/>
      <c r="WNH37" s="46"/>
      <c r="WNI37" s="46"/>
      <c r="WNJ37" s="46"/>
      <c r="WNK37" s="46"/>
      <c r="WNL37" s="46"/>
      <c r="WNM37" s="46"/>
      <c r="WNN37" s="46"/>
      <c r="WNO37" s="46"/>
      <c r="WNP37" s="46"/>
      <c r="WNQ37" s="46"/>
      <c r="WNR37" s="46"/>
      <c r="WNS37" s="46"/>
      <c r="WNT37" s="46"/>
      <c r="WNU37" s="46"/>
      <c r="WNV37" s="46"/>
      <c r="WNW37" s="46"/>
      <c r="WNX37" s="46"/>
      <c r="WNY37" s="46"/>
      <c r="WNZ37" s="46"/>
      <c r="WOA37" s="46"/>
      <c r="WOB37" s="46"/>
      <c r="WOC37" s="46"/>
      <c r="WOD37" s="46"/>
      <c r="WOE37" s="46"/>
      <c r="WOF37" s="46"/>
      <c r="WOG37" s="46"/>
      <c r="WOH37" s="46"/>
      <c r="WOI37" s="46"/>
      <c r="WOJ37" s="46"/>
      <c r="WOK37" s="46"/>
      <c r="WOL37" s="46"/>
      <c r="WOM37" s="46"/>
      <c r="WON37" s="46"/>
      <c r="WOO37" s="46"/>
      <c r="WOP37" s="46"/>
      <c r="WOQ37" s="46"/>
      <c r="WOR37" s="46"/>
      <c r="WOS37" s="46"/>
      <c r="WOT37" s="46"/>
      <c r="WOU37" s="46"/>
      <c r="WOV37" s="46"/>
      <c r="WOW37" s="46"/>
      <c r="WOX37" s="46"/>
      <c r="WOY37" s="46"/>
      <c r="WOZ37" s="46"/>
      <c r="WPA37" s="46"/>
      <c r="WPB37" s="46"/>
      <c r="WPC37" s="46"/>
      <c r="WPD37" s="46"/>
      <c r="WPE37" s="46"/>
      <c r="WPF37" s="46"/>
      <c r="WPG37" s="46"/>
      <c r="WPH37" s="46"/>
      <c r="WPI37" s="46"/>
      <c r="WPJ37" s="46"/>
      <c r="WPK37" s="46"/>
      <c r="WPL37" s="46"/>
      <c r="WPM37" s="46"/>
      <c r="WPN37" s="46"/>
      <c r="WPO37" s="46"/>
      <c r="WPP37" s="46"/>
      <c r="WPQ37" s="46"/>
      <c r="WPR37" s="46"/>
      <c r="WPS37" s="46"/>
      <c r="WPT37" s="46"/>
      <c r="WPU37" s="46"/>
      <c r="WPV37" s="46"/>
      <c r="WPW37" s="46"/>
      <c r="WPX37" s="46"/>
      <c r="WPY37" s="46"/>
      <c r="WPZ37" s="46"/>
      <c r="WQA37" s="46"/>
      <c r="WQB37" s="46"/>
      <c r="WQC37" s="46"/>
      <c r="WQD37" s="46"/>
      <c r="WQE37" s="46"/>
      <c r="WQF37" s="46"/>
      <c r="WQG37" s="46"/>
      <c r="WQH37" s="46"/>
      <c r="WQI37" s="46"/>
      <c r="WQJ37" s="46"/>
      <c r="WQK37" s="46"/>
      <c r="WQL37" s="46"/>
      <c r="WQM37" s="46"/>
      <c r="WQN37" s="46"/>
      <c r="WQO37" s="46"/>
      <c r="WQP37" s="46"/>
      <c r="WQQ37" s="46"/>
      <c r="WQR37" s="46"/>
      <c r="WQS37" s="46"/>
      <c r="WQT37" s="46"/>
      <c r="WQU37" s="46"/>
      <c r="WQV37" s="46"/>
      <c r="WQW37" s="46"/>
      <c r="WQX37" s="46"/>
      <c r="WQY37" s="46"/>
      <c r="WQZ37" s="46"/>
      <c r="WRA37" s="46"/>
      <c r="WRB37" s="46"/>
      <c r="WRC37" s="46"/>
      <c r="WRD37" s="46"/>
      <c r="WRE37" s="46"/>
      <c r="WRF37" s="46"/>
      <c r="WRG37" s="46"/>
      <c r="WRH37" s="46"/>
      <c r="WRI37" s="46"/>
      <c r="WRJ37" s="46"/>
      <c r="WRK37" s="46"/>
      <c r="WRL37" s="46"/>
      <c r="WRM37" s="46"/>
      <c r="WRN37" s="46"/>
      <c r="WRO37" s="46"/>
      <c r="WRP37" s="46"/>
      <c r="WRQ37" s="46"/>
      <c r="WRR37" s="46"/>
      <c r="WRS37" s="46"/>
      <c r="WRT37" s="46"/>
      <c r="WRU37" s="46"/>
      <c r="WRV37" s="46"/>
      <c r="WRW37" s="46"/>
      <c r="WRX37" s="46"/>
      <c r="WRY37" s="46"/>
      <c r="WRZ37" s="46"/>
      <c r="WSA37" s="46"/>
      <c r="WSB37" s="46"/>
      <c r="WSC37" s="46"/>
      <c r="WSD37" s="46"/>
      <c r="WSE37" s="46"/>
      <c r="WSF37" s="46"/>
      <c r="WSG37" s="46"/>
      <c r="WSH37" s="46"/>
      <c r="WSI37" s="46"/>
      <c r="WSJ37" s="46"/>
      <c r="WSK37" s="46"/>
      <c r="WSL37" s="46"/>
      <c r="WSM37" s="46"/>
      <c r="WSN37" s="46"/>
      <c r="WSO37" s="46"/>
      <c r="WSP37" s="46"/>
      <c r="WSQ37" s="46"/>
      <c r="WSR37" s="46"/>
      <c r="WSS37" s="46"/>
      <c r="WST37" s="46"/>
      <c r="WSU37" s="46"/>
      <c r="WSV37" s="46"/>
      <c r="WSW37" s="46"/>
      <c r="WSX37" s="46"/>
      <c r="WSY37" s="46"/>
      <c r="WSZ37" s="46"/>
      <c r="WTA37" s="46"/>
      <c r="WTB37" s="46"/>
      <c r="WTC37" s="46"/>
      <c r="WTD37" s="46"/>
      <c r="WTE37" s="46"/>
      <c r="WTF37" s="46"/>
      <c r="WTG37" s="46"/>
      <c r="WTH37" s="46"/>
      <c r="WTI37" s="46"/>
      <c r="WTJ37" s="46"/>
      <c r="WTK37" s="46"/>
      <c r="WTL37" s="46"/>
      <c r="WTM37" s="46"/>
      <c r="WTN37" s="46"/>
      <c r="WTO37" s="46"/>
      <c r="WTP37" s="46"/>
      <c r="WTQ37" s="46"/>
      <c r="WTR37" s="46"/>
      <c r="WTS37" s="46"/>
      <c r="WTT37" s="46"/>
      <c r="WTU37" s="46"/>
      <c r="WTV37" s="46"/>
      <c r="WTW37" s="46"/>
      <c r="WTX37" s="46"/>
      <c r="WTY37" s="46"/>
      <c r="WTZ37" s="46"/>
      <c r="WUA37" s="46"/>
      <c r="WUB37" s="46"/>
      <c r="WUC37" s="46"/>
      <c r="WUD37" s="46"/>
      <c r="WUE37" s="46"/>
      <c r="WUF37" s="46"/>
      <c r="WUG37" s="46"/>
      <c r="WUH37" s="46"/>
      <c r="WUI37" s="46"/>
      <c r="WUJ37" s="46"/>
      <c r="WUK37" s="46"/>
      <c r="WUL37" s="46"/>
      <c r="WUM37" s="46"/>
      <c r="WUN37" s="46"/>
      <c r="WUO37" s="46"/>
      <c r="WUP37" s="46"/>
      <c r="WUQ37" s="46"/>
      <c r="WUR37" s="46"/>
      <c r="WUS37" s="46"/>
      <c r="WUT37" s="46"/>
      <c r="WUU37" s="46"/>
      <c r="WUV37" s="46"/>
      <c r="WUW37" s="46"/>
      <c r="WUX37" s="46"/>
      <c r="WUY37" s="46"/>
      <c r="WUZ37" s="46"/>
      <c r="WVA37" s="46"/>
      <c r="WVB37" s="46"/>
      <c r="WVC37" s="46"/>
      <c r="WVD37" s="46"/>
      <c r="WVE37" s="46"/>
      <c r="WVF37" s="46"/>
      <c r="WVG37" s="46"/>
      <c r="WVH37" s="46"/>
      <c r="WVI37" s="46"/>
      <c r="WVJ37" s="46"/>
      <c r="WVK37" s="46"/>
      <c r="WVL37" s="46"/>
      <c r="WVM37" s="46"/>
      <c r="WVN37" s="46"/>
    </row>
    <row r="38" spans="1:16134" s="45" customFormat="1" ht="284.25" customHeight="1">
      <c r="A38" s="213" t="s">
        <v>171</v>
      </c>
      <c r="B38" s="823" t="s">
        <v>172</v>
      </c>
      <c r="C38" s="824"/>
      <c r="D38" s="99" t="s">
        <v>192</v>
      </c>
      <c r="E38" s="927" t="s">
        <v>193</v>
      </c>
      <c r="F38" s="927"/>
      <c r="G38" s="927"/>
      <c r="H38" s="927"/>
      <c r="I38" s="881" t="s">
        <v>1030</v>
      </c>
      <c r="J38" s="881"/>
      <c r="K38" s="831" t="s">
        <v>197</v>
      </c>
      <c r="L38" s="831"/>
      <c r="M38" s="831"/>
      <c r="N38" s="831"/>
      <c r="O38" s="201" t="s">
        <v>190</v>
      </c>
      <c r="P38" s="940" t="s">
        <v>1985</v>
      </c>
      <c r="Q38" s="940"/>
      <c r="R38" s="940"/>
      <c r="S38" s="95" t="s">
        <v>153</v>
      </c>
      <c r="T38" s="82" t="s">
        <v>58</v>
      </c>
      <c r="U38" s="454" t="s">
        <v>1984</v>
      </c>
      <c r="V38" s="376">
        <v>1</v>
      </c>
      <c r="W38" s="376">
        <v>1</v>
      </c>
      <c r="X38" s="411">
        <f t="shared" si="4"/>
        <v>1</v>
      </c>
      <c r="Y38" s="183">
        <f t="shared" ref="Y38:Y42" si="6">X38</f>
        <v>1</v>
      </c>
      <c r="Z38" s="46"/>
      <c r="AA38" s="376">
        <f>V38</f>
        <v>1</v>
      </c>
      <c r="AB38" s="376">
        <f>W38</f>
        <v>1</v>
      </c>
      <c r="AC38" s="411">
        <f>AB38/AA38</f>
        <v>1</v>
      </c>
      <c r="AD38" s="223">
        <f t="shared" ref="AD38:AD41" si="7">AC38</f>
        <v>1</v>
      </c>
      <c r="AE38" s="541">
        <v>1</v>
      </c>
      <c r="AF38" s="541">
        <f>AA38</f>
        <v>1</v>
      </c>
      <c r="AG38" s="543">
        <f t="shared" si="5"/>
        <v>1</v>
      </c>
      <c r="AH38" s="544">
        <f t="shared" ref="AH38" si="8">AG38</f>
        <v>1</v>
      </c>
      <c r="AI38" s="221">
        <v>0</v>
      </c>
      <c r="AJ38" s="221">
        <v>0</v>
      </c>
      <c r="AK38" s="222">
        <v>0</v>
      </c>
      <c r="AL38" s="223">
        <f t="shared" ref="AL38:AL42" si="9">AK38</f>
        <v>0</v>
      </c>
      <c r="AM38" s="221">
        <v>0</v>
      </c>
      <c r="AN38" s="221">
        <v>0</v>
      </c>
      <c r="AO38" s="222">
        <v>0</v>
      </c>
      <c r="AP38" s="223">
        <f t="shared" ref="AP38:AP42" si="10">AO38</f>
        <v>0</v>
      </c>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6"/>
      <c r="EI38" s="46"/>
      <c r="EJ38" s="46"/>
      <c r="EK38" s="46"/>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6"/>
      <c r="FJ38" s="46"/>
      <c r="FK38" s="46"/>
      <c r="FL38" s="46"/>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6"/>
      <c r="GK38" s="46"/>
      <c r="GL38" s="46"/>
      <c r="GM38" s="46"/>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6"/>
      <c r="HL38" s="46"/>
      <c r="HM38" s="46"/>
      <c r="HN38" s="46"/>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6"/>
      <c r="IM38" s="46"/>
      <c r="IN38" s="46"/>
      <c r="IO38" s="46"/>
      <c r="IP38" s="46"/>
      <c r="IQ38" s="46"/>
      <c r="IR38" s="46"/>
      <c r="IS38" s="46"/>
      <c r="IT38" s="46"/>
      <c r="IU38" s="46"/>
      <c r="IV38" s="46"/>
      <c r="IW38" s="46"/>
      <c r="IX38" s="46"/>
      <c r="IY38" s="46"/>
      <c r="IZ38" s="46"/>
      <c r="JA38" s="46"/>
      <c r="JB38" s="46"/>
      <c r="JC38" s="46"/>
      <c r="JD38" s="46"/>
      <c r="JE38" s="46"/>
      <c r="JF38" s="46"/>
      <c r="JG38" s="46"/>
      <c r="JH38" s="46"/>
      <c r="JI38" s="46"/>
      <c r="JJ38" s="46"/>
      <c r="JK38" s="46"/>
      <c r="JL38" s="46"/>
      <c r="JM38" s="46"/>
      <c r="JN38" s="46"/>
      <c r="JO38" s="46"/>
      <c r="JP38" s="46"/>
      <c r="JQ38" s="46"/>
      <c r="JR38" s="46"/>
      <c r="JS38" s="46"/>
      <c r="JT38" s="46"/>
      <c r="JU38" s="46"/>
      <c r="JV38" s="46"/>
      <c r="JW38" s="46"/>
      <c r="JX38" s="46"/>
      <c r="JY38" s="46"/>
      <c r="JZ38" s="46"/>
      <c r="KA38" s="46"/>
      <c r="KB38" s="46"/>
      <c r="KC38" s="46"/>
      <c r="KD38" s="46"/>
      <c r="KE38" s="46"/>
      <c r="KF38" s="46"/>
      <c r="KG38" s="46"/>
      <c r="KH38" s="46"/>
      <c r="KI38" s="46"/>
      <c r="KJ38" s="46"/>
      <c r="KK38" s="46"/>
      <c r="KL38" s="46"/>
      <c r="KM38" s="46"/>
      <c r="KN38" s="46"/>
      <c r="KO38" s="46"/>
      <c r="KP38" s="46"/>
      <c r="KQ38" s="46"/>
      <c r="KR38" s="46"/>
      <c r="KS38" s="46"/>
      <c r="KT38" s="46"/>
      <c r="KU38" s="46"/>
      <c r="KV38" s="46"/>
      <c r="KW38" s="46"/>
      <c r="KX38" s="46"/>
      <c r="KY38" s="46"/>
      <c r="KZ38" s="46"/>
      <c r="LA38" s="46"/>
      <c r="LB38" s="46"/>
      <c r="LC38" s="46"/>
      <c r="LD38" s="46"/>
      <c r="LE38" s="46"/>
      <c r="LF38" s="46"/>
      <c r="LG38" s="46"/>
      <c r="LH38" s="46"/>
      <c r="LI38" s="46"/>
      <c r="LJ38" s="46"/>
      <c r="LK38" s="46"/>
      <c r="LL38" s="46"/>
      <c r="LM38" s="46"/>
      <c r="LN38" s="46"/>
      <c r="LO38" s="46"/>
      <c r="LP38" s="46"/>
      <c r="LQ38" s="46"/>
      <c r="LR38" s="46"/>
      <c r="LS38" s="46"/>
      <c r="LT38" s="46"/>
      <c r="LU38" s="46"/>
      <c r="LV38" s="46"/>
      <c r="LW38" s="46"/>
      <c r="LX38" s="46"/>
      <c r="LY38" s="46"/>
      <c r="LZ38" s="46"/>
      <c r="MA38" s="46"/>
      <c r="MB38" s="46"/>
      <c r="MC38" s="46"/>
      <c r="MD38" s="46"/>
      <c r="ME38" s="46"/>
      <c r="MF38" s="46"/>
      <c r="MG38" s="46"/>
      <c r="MH38" s="46"/>
      <c r="MI38" s="46"/>
      <c r="MJ38" s="46"/>
      <c r="MK38" s="46"/>
      <c r="ML38" s="46"/>
      <c r="MM38" s="46"/>
      <c r="MN38" s="46"/>
      <c r="MO38" s="46"/>
      <c r="MP38" s="46"/>
      <c r="MQ38" s="46"/>
      <c r="MR38" s="46"/>
      <c r="MS38" s="46"/>
      <c r="MT38" s="46"/>
      <c r="MU38" s="46"/>
      <c r="MV38" s="46"/>
      <c r="MW38" s="46"/>
      <c r="MX38" s="46"/>
      <c r="MY38" s="46"/>
      <c r="MZ38" s="46"/>
      <c r="NA38" s="46"/>
      <c r="NB38" s="46"/>
      <c r="NC38" s="46"/>
      <c r="ND38" s="46"/>
      <c r="NE38" s="46"/>
      <c r="NF38" s="46"/>
      <c r="NG38" s="46"/>
      <c r="NH38" s="46"/>
      <c r="NI38" s="46"/>
      <c r="NJ38" s="46"/>
      <c r="NK38" s="46"/>
      <c r="NL38" s="46"/>
      <c r="NM38" s="46"/>
      <c r="NN38" s="46"/>
      <c r="NO38" s="46"/>
      <c r="NP38" s="46"/>
      <c r="NQ38" s="46"/>
      <c r="NR38" s="46"/>
      <c r="NS38" s="46"/>
      <c r="NT38" s="46"/>
      <c r="NU38" s="46"/>
      <c r="NV38" s="46"/>
      <c r="NW38" s="46"/>
      <c r="NX38" s="46"/>
      <c r="NY38" s="46"/>
      <c r="NZ38" s="46"/>
      <c r="OA38" s="46"/>
      <c r="OB38" s="46"/>
      <c r="OC38" s="46"/>
      <c r="OD38" s="46"/>
      <c r="OE38" s="46"/>
      <c r="OF38" s="46"/>
      <c r="OG38" s="46"/>
      <c r="OH38" s="46"/>
      <c r="OI38" s="46"/>
      <c r="OJ38" s="46"/>
      <c r="OK38" s="46"/>
      <c r="OL38" s="46"/>
      <c r="OM38" s="46"/>
      <c r="ON38" s="46"/>
      <c r="OO38" s="46"/>
      <c r="OP38" s="46"/>
      <c r="OQ38" s="46"/>
      <c r="OR38" s="46"/>
      <c r="OS38" s="46"/>
      <c r="OT38" s="46"/>
      <c r="OU38" s="46"/>
      <c r="OV38" s="46"/>
      <c r="OW38" s="46"/>
      <c r="OX38" s="46"/>
      <c r="OY38" s="46"/>
      <c r="OZ38" s="46"/>
      <c r="PA38" s="46"/>
      <c r="PB38" s="46"/>
      <c r="PC38" s="46"/>
      <c r="PD38" s="46"/>
      <c r="PE38" s="46"/>
      <c r="PF38" s="46"/>
      <c r="PG38" s="46"/>
      <c r="PH38" s="46"/>
      <c r="PI38" s="46"/>
      <c r="PJ38" s="46"/>
      <c r="PK38" s="46"/>
      <c r="PL38" s="46"/>
      <c r="PM38" s="46"/>
      <c r="PN38" s="46"/>
      <c r="PO38" s="46"/>
      <c r="PP38" s="46"/>
      <c r="PQ38" s="46"/>
      <c r="PR38" s="46"/>
      <c r="PS38" s="46"/>
      <c r="PT38" s="46"/>
      <c r="PU38" s="46"/>
      <c r="PV38" s="46"/>
      <c r="PW38" s="46"/>
      <c r="PX38" s="46"/>
      <c r="PY38" s="46"/>
      <c r="PZ38" s="46"/>
      <c r="QA38" s="46"/>
      <c r="QB38" s="46"/>
      <c r="QC38" s="46"/>
      <c r="QD38" s="46"/>
      <c r="QE38" s="46"/>
      <c r="QF38" s="46"/>
      <c r="QG38" s="46"/>
      <c r="QH38" s="46"/>
      <c r="QI38" s="46"/>
      <c r="QJ38" s="46"/>
      <c r="QK38" s="46"/>
      <c r="QL38" s="46"/>
      <c r="QM38" s="46"/>
      <c r="QN38" s="46"/>
      <c r="QO38" s="46"/>
      <c r="QP38" s="46"/>
      <c r="QQ38" s="46"/>
      <c r="QR38" s="46"/>
      <c r="QS38" s="46"/>
      <c r="QT38" s="46"/>
      <c r="QU38" s="46"/>
      <c r="QV38" s="46"/>
      <c r="QW38" s="46"/>
      <c r="QX38" s="46"/>
      <c r="QY38" s="46"/>
      <c r="QZ38" s="46"/>
      <c r="RA38" s="46"/>
      <c r="RB38" s="46"/>
      <c r="RC38" s="46"/>
      <c r="RD38" s="46"/>
      <c r="RE38" s="46"/>
      <c r="RF38" s="46"/>
      <c r="RG38" s="46"/>
      <c r="RH38" s="46"/>
      <c r="RI38" s="46"/>
      <c r="RJ38" s="46"/>
      <c r="RK38" s="46"/>
      <c r="RL38" s="46"/>
      <c r="RM38" s="46"/>
      <c r="RN38" s="46"/>
      <c r="RO38" s="46"/>
      <c r="RP38" s="46"/>
      <c r="RQ38" s="46"/>
      <c r="RR38" s="46"/>
      <c r="RS38" s="46"/>
      <c r="RT38" s="46"/>
      <c r="RU38" s="46"/>
      <c r="RV38" s="46"/>
      <c r="RW38" s="46"/>
      <c r="RX38" s="46"/>
      <c r="RY38" s="46"/>
      <c r="RZ38" s="46"/>
      <c r="SA38" s="46"/>
      <c r="SB38" s="46"/>
      <c r="SC38" s="46"/>
      <c r="SD38" s="46"/>
      <c r="SE38" s="46"/>
      <c r="SF38" s="46"/>
      <c r="SG38" s="46"/>
      <c r="SH38" s="46"/>
      <c r="SI38" s="46"/>
      <c r="SJ38" s="46"/>
      <c r="SK38" s="46"/>
      <c r="SL38" s="46"/>
      <c r="SM38" s="46"/>
      <c r="SN38" s="46"/>
      <c r="SO38" s="46"/>
      <c r="SP38" s="46"/>
      <c r="SQ38" s="46"/>
      <c r="SR38" s="46"/>
      <c r="SS38" s="46"/>
      <c r="ST38" s="46"/>
      <c r="SU38" s="46"/>
      <c r="SV38" s="46"/>
      <c r="SW38" s="46"/>
      <c r="SX38" s="46"/>
      <c r="SY38" s="46"/>
      <c r="SZ38" s="46"/>
      <c r="TA38" s="46"/>
      <c r="TB38" s="46"/>
      <c r="TC38" s="46"/>
      <c r="TD38" s="46"/>
      <c r="TE38" s="46"/>
      <c r="TF38" s="46"/>
      <c r="TG38" s="46"/>
      <c r="TH38" s="46"/>
      <c r="TI38" s="46"/>
      <c r="TJ38" s="46"/>
      <c r="TK38" s="46"/>
      <c r="TL38" s="46"/>
      <c r="TM38" s="46"/>
      <c r="TN38" s="46"/>
      <c r="TO38" s="46"/>
      <c r="TP38" s="46"/>
      <c r="TQ38" s="46"/>
      <c r="TR38" s="46"/>
      <c r="TS38" s="46"/>
      <c r="TT38" s="46"/>
      <c r="TU38" s="46"/>
      <c r="TV38" s="46"/>
      <c r="TW38" s="46"/>
      <c r="TX38" s="46"/>
      <c r="TY38" s="46"/>
      <c r="TZ38" s="46"/>
      <c r="UA38" s="46"/>
      <c r="UB38" s="46"/>
      <c r="UC38" s="46"/>
      <c r="UD38" s="46"/>
      <c r="UE38" s="46"/>
      <c r="UF38" s="46"/>
      <c r="UG38" s="46"/>
      <c r="UH38" s="46"/>
      <c r="UI38" s="46"/>
      <c r="UJ38" s="46"/>
      <c r="UK38" s="46"/>
      <c r="UL38" s="46"/>
      <c r="UM38" s="46"/>
      <c r="UN38" s="46"/>
      <c r="UO38" s="46"/>
      <c r="UP38" s="46"/>
      <c r="UQ38" s="46"/>
      <c r="UR38" s="46"/>
      <c r="US38" s="46"/>
      <c r="UT38" s="46"/>
      <c r="UU38" s="46"/>
      <c r="UV38" s="46"/>
      <c r="UW38" s="46"/>
      <c r="UX38" s="46"/>
      <c r="UY38" s="46"/>
      <c r="UZ38" s="46"/>
      <c r="VA38" s="46"/>
      <c r="VB38" s="46"/>
      <c r="VC38" s="46"/>
      <c r="VD38" s="46"/>
      <c r="VE38" s="46"/>
      <c r="VF38" s="46"/>
      <c r="VG38" s="46"/>
      <c r="VH38" s="46"/>
      <c r="VI38" s="46"/>
      <c r="VJ38" s="46"/>
      <c r="VK38" s="46"/>
      <c r="VL38" s="46"/>
      <c r="VM38" s="46"/>
      <c r="VN38" s="46"/>
      <c r="VO38" s="46"/>
      <c r="VP38" s="46"/>
      <c r="VQ38" s="46"/>
      <c r="VR38" s="46"/>
      <c r="VS38" s="46"/>
      <c r="VT38" s="46"/>
      <c r="VU38" s="46"/>
      <c r="VV38" s="46"/>
      <c r="VW38" s="46"/>
      <c r="VX38" s="46"/>
      <c r="VY38" s="46"/>
      <c r="VZ38" s="46"/>
      <c r="WA38" s="46"/>
      <c r="WB38" s="46"/>
      <c r="WC38" s="46"/>
      <c r="WD38" s="46"/>
      <c r="WE38" s="46"/>
      <c r="WF38" s="46"/>
      <c r="WG38" s="46"/>
      <c r="WH38" s="46"/>
      <c r="WI38" s="46"/>
      <c r="WJ38" s="46"/>
      <c r="WK38" s="46"/>
      <c r="WL38" s="46"/>
      <c r="WM38" s="46"/>
      <c r="WN38" s="46"/>
      <c r="WO38" s="46"/>
      <c r="WP38" s="46"/>
      <c r="WQ38" s="46"/>
      <c r="WR38" s="46"/>
      <c r="WS38" s="46"/>
      <c r="WT38" s="46"/>
      <c r="WU38" s="46"/>
      <c r="WV38" s="46"/>
      <c r="WW38" s="46"/>
      <c r="WX38" s="46"/>
      <c r="WY38" s="46"/>
      <c r="WZ38" s="46"/>
      <c r="XA38" s="46"/>
      <c r="XB38" s="46"/>
      <c r="XC38" s="46"/>
      <c r="XD38" s="46"/>
      <c r="XE38" s="46"/>
      <c r="XF38" s="46"/>
      <c r="XG38" s="46"/>
      <c r="XH38" s="46"/>
      <c r="XI38" s="46"/>
      <c r="XJ38" s="46"/>
      <c r="XK38" s="46"/>
      <c r="XL38" s="46"/>
      <c r="XM38" s="46"/>
      <c r="XN38" s="46"/>
      <c r="XO38" s="46"/>
      <c r="XP38" s="46"/>
      <c r="XQ38" s="46"/>
      <c r="XR38" s="46"/>
      <c r="XS38" s="46"/>
      <c r="XT38" s="46"/>
      <c r="XU38" s="46"/>
      <c r="XV38" s="46"/>
      <c r="XW38" s="46"/>
      <c r="XX38" s="46"/>
      <c r="XY38" s="46"/>
      <c r="XZ38" s="46"/>
      <c r="YA38" s="46"/>
      <c r="YB38" s="46"/>
      <c r="YC38" s="46"/>
      <c r="YD38" s="46"/>
      <c r="YE38" s="46"/>
      <c r="YF38" s="46"/>
      <c r="YG38" s="46"/>
      <c r="YH38" s="46"/>
      <c r="YI38" s="46"/>
      <c r="YJ38" s="46"/>
      <c r="YK38" s="46"/>
      <c r="YL38" s="46"/>
      <c r="YM38" s="46"/>
      <c r="YN38" s="46"/>
      <c r="YO38" s="46"/>
      <c r="YP38" s="46"/>
      <c r="YQ38" s="46"/>
      <c r="YR38" s="46"/>
      <c r="YS38" s="46"/>
      <c r="YT38" s="46"/>
      <c r="YU38" s="46"/>
      <c r="YV38" s="46"/>
      <c r="YW38" s="46"/>
      <c r="YX38" s="46"/>
      <c r="YY38" s="46"/>
      <c r="YZ38" s="46"/>
      <c r="ZA38" s="46"/>
      <c r="ZB38" s="46"/>
      <c r="ZC38" s="46"/>
      <c r="ZD38" s="46"/>
      <c r="ZE38" s="46"/>
      <c r="ZF38" s="46"/>
      <c r="ZG38" s="46"/>
      <c r="ZH38" s="46"/>
      <c r="ZI38" s="46"/>
      <c r="ZJ38" s="46"/>
      <c r="ZK38" s="46"/>
      <c r="ZL38" s="46"/>
      <c r="ZM38" s="46"/>
      <c r="ZN38" s="46"/>
      <c r="ZO38" s="46"/>
      <c r="ZP38" s="46"/>
      <c r="ZQ38" s="46"/>
      <c r="ZR38" s="46"/>
      <c r="ZS38" s="46"/>
      <c r="ZT38" s="46"/>
      <c r="ZU38" s="46"/>
      <c r="ZV38" s="46"/>
      <c r="ZW38" s="46"/>
      <c r="ZX38" s="46"/>
      <c r="ZY38" s="46"/>
      <c r="ZZ38" s="46"/>
      <c r="AAA38" s="46"/>
      <c r="AAB38" s="46"/>
      <c r="AAC38" s="46"/>
      <c r="AAD38" s="46"/>
      <c r="AAE38" s="46"/>
      <c r="AAF38" s="46"/>
      <c r="AAG38" s="46"/>
      <c r="AAH38" s="46"/>
      <c r="AAI38" s="46"/>
      <c r="AAJ38" s="46"/>
      <c r="AAK38" s="46"/>
      <c r="AAL38" s="46"/>
      <c r="AAM38" s="46"/>
      <c r="AAN38" s="46"/>
      <c r="AAO38" s="46"/>
      <c r="AAP38" s="46"/>
      <c r="AAQ38" s="46"/>
      <c r="AAR38" s="46"/>
      <c r="AAS38" s="46"/>
      <c r="AAT38" s="46"/>
      <c r="AAU38" s="46"/>
      <c r="AAV38" s="46"/>
      <c r="AAW38" s="46"/>
      <c r="AAX38" s="46"/>
      <c r="AAY38" s="46"/>
      <c r="AAZ38" s="46"/>
      <c r="ABA38" s="46"/>
      <c r="ABB38" s="46"/>
      <c r="ABC38" s="46"/>
      <c r="ABD38" s="46"/>
      <c r="ABE38" s="46"/>
      <c r="ABF38" s="46"/>
      <c r="ABG38" s="46"/>
      <c r="ABH38" s="46"/>
      <c r="ABI38" s="46"/>
      <c r="ABJ38" s="46"/>
      <c r="ABK38" s="46"/>
      <c r="ABL38" s="46"/>
      <c r="ABM38" s="46"/>
      <c r="ABN38" s="46"/>
      <c r="ABO38" s="46"/>
      <c r="ABP38" s="46"/>
      <c r="ABQ38" s="46"/>
      <c r="ABR38" s="46"/>
      <c r="ABS38" s="46"/>
      <c r="ABT38" s="46"/>
      <c r="ABU38" s="46"/>
      <c r="ABV38" s="46"/>
      <c r="ABW38" s="46"/>
      <c r="ABX38" s="46"/>
      <c r="ABY38" s="46"/>
      <c r="ABZ38" s="46"/>
      <c r="ACA38" s="46"/>
      <c r="ACB38" s="46"/>
      <c r="ACC38" s="46"/>
      <c r="ACD38" s="46"/>
      <c r="ACE38" s="46"/>
      <c r="ACF38" s="46"/>
      <c r="ACG38" s="46"/>
      <c r="ACH38" s="46"/>
      <c r="ACI38" s="46"/>
      <c r="ACJ38" s="46"/>
      <c r="ACK38" s="46"/>
      <c r="ACL38" s="46"/>
      <c r="ACM38" s="46"/>
      <c r="ACN38" s="46"/>
      <c r="ACO38" s="46"/>
      <c r="ACP38" s="46"/>
      <c r="ACQ38" s="46"/>
      <c r="ACR38" s="46"/>
      <c r="ACS38" s="46"/>
      <c r="ACT38" s="46"/>
      <c r="ACU38" s="46"/>
      <c r="ACV38" s="46"/>
      <c r="ACW38" s="46"/>
      <c r="ACX38" s="46"/>
      <c r="ACY38" s="46"/>
      <c r="ACZ38" s="46"/>
      <c r="ADA38" s="46"/>
      <c r="ADB38" s="46"/>
      <c r="ADC38" s="46"/>
      <c r="ADD38" s="46"/>
      <c r="ADE38" s="46"/>
      <c r="ADF38" s="46"/>
      <c r="ADG38" s="46"/>
      <c r="ADH38" s="46"/>
      <c r="ADI38" s="46"/>
      <c r="ADJ38" s="46"/>
      <c r="ADK38" s="46"/>
      <c r="ADL38" s="46"/>
      <c r="ADM38" s="46"/>
      <c r="ADN38" s="46"/>
      <c r="ADO38" s="46"/>
      <c r="ADP38" s="46"/>
      <c r="ADQ38" s="46"/>
      <c r="ADR38" s="46"/>
      <c r="ADS38" s="46"/>
      <c r="ADT38" s="46"/>
      <c r="ADU38" s="46"/>
      <c r="ADV38" s="46"/>
      <c r="ADW38" s="46"/>
      <c r="ADX38" s="46"/>
      <c r="ADY38" s="46"/>
      <c r="ADZ38" s="46"/>
      <c r="AEA38" s="46"/>
      <c r="AEB38" s="46"/>
      <c r="AEC38" s="46"/>
      <c r="AED38" s="46"/>
      <c r="AEE38" s="46"/>
      <c r="AEF38" s="46"/>
      <c r="AEG38" s="46"/>
      <c r="AEH38" s="46"/>
      <c r="AEI38" s="46"/>
      <c r="AEJ38" s="46"/>
      <c r="AEK38" s="46"/>
      <c r="AEL38" s="46"/>
      <c r="AEM38" s="46"/>
      <c r="AEN38" s="46"/>
      <c r="AEO38" s="46"/>
      <c r="AEP38" s="46"/>
      <c r="AEQ38" s="46"/>
      <c r="AER38" s="46"/>
      <c r="AES38" s="46"/>
      <c r="AET38" s="46"/>
      <c r="AEU38" s="46"/>
      <c r="AEV38" s="46"/>
      <c r="AEW38" s="46"/>
      <c r="AEX38" s="46"/>
      <c r="AEY38" s="46"/>
      <c r="AEZ38" s="46"/>
      <c r="AFA38" s="46"/>
      <c r="AFB38" s="46"/>
      <c r="AFC38" s="46"/>
      <c r="AFD38" s="46"/>
      <c r="AFE38" s="46"/>
      <c r="AFF38" s="46"/>
      <c r="AFG38" s="46"/>
      <c r="AFH38" s="46"/>
      <c r="AFI38" s="46"/>
      <c r="AFJ38" s="46"/>
      <c r="AFK38" s="46"/>
      <c r="AFL38" s="46"/>
      <c r="AFM38" s="46"/>
      <c r="AFN38" s="46"/>
      <c r="AFO38" s="46"/>
      <c r="AFP38" s="46"/>
      <c r="AFQ38" s="46"/>
      <c r="AFR38" s="46"/>
      <c r="AFS38" s="46"/>
      <c r="AFT38" s="46"/>
      <c r="AFU38" s="46"/>
      <c r="AFV38" s="46"/>
      <c r="AFW38" s="46"/>
      <c r="AFX38" s="46"/>
      <c r="AFY38" s="46"/>
      <c r="AFZ38" s="46"/>
      <c r="AGA38" s="46"/>
      <c r="AGB38" s="46"/>
      <c r="AGC38" s="46"/>
      <c r="AGD38" s="46"/>
      <c r="AGE38" s="46"/>
      <c r="AGF38" s="46"/>
      <c r="AGG38" s="46"/>
      <c r="AGH38" s="46"/>
      <c r="AGI38" s="46"/>
      <c r="AGJ38" s="46"/>
      <c r="AGK38" s="46"/>
      <c r="AGL38" s="46"/>
      <c r="AGM38" s="46"/>
      <c r="AGN38" s="46"/>
      <c r="AGO38" s="46"/>
      <c r="AGP38" s="46"/>
      <c r="AGQ38" s="46"/>
      <c r="AGR38" s="46"/>
      <c r="AGS38" s="46"/>
      <c r="AGT38" s="46"/>
      <c r="AGU38" s="46"/>
      <c r="AGV38" s="46"/>
      <c r="AGW38" s="46"/>
      <c r="AGX38" s="46"/>
      <c r="AGY38" s="46"/>
      <c r="AGZ38" s="46"/>
      <c r="AHA38" s="46"/>
      <c r="AHB38" s="46"/>
      <c r="AHC38" s="46"/>
      <c r="AHD38" s="46"/>
      <c r="AHE38" s="46"/>
      <c r="AHF38" s="46"/>
      <c r="AHG38" s="46"/>
      <c r="AHH38" s="46"/>
      <c r="AHI38" s="46"/>
      <c r="AHJ38" s="46"/>
      <c r="AHK38" s="46"/>
      <c r="AHL38" s="46"/>
      <c r="AHM38" s="46"/>
      <c r="AHN38" s="46"/>
      <c r="AHO38" s="46"/>
      <c r="AHP38" s="46"/>
      <c r="AHQ38" s="46"/>
      <c r="AHR38" s="46"/>
      <c r="AHS38" s="46"/>
      <c r="AHT38" s="46"/>
      <c r="AHU38" s="46"/>
      <c r="AHV38" s="46"/>
      <c r="AHW38" s="46"/>
      <c r="AHX38" s="46"/>
      <c r="AHY38" s="46"/>
      <c r="AHZ38" s="46"/>
      <c r="AIA38" s="46"/>
      <c r="AIB38" s="46"/>
      <c r="AIC38" s="46"/>
      <c r="AID38" s="46"/>
      <c r="AIE38" s="46"/>
      <c r="AIF38" s="46"/>
      <c r="AIG38" s="46"/>
      <c r="AIH38" s="46"/>
      <c r="AII38" s="46"/>
      <c r="AIJ38" s="46"/>
      <c r="AIK38" s="46"/>
      <c r="AIL38" s="46"/>
      <c r="AIM38" s="46"/>
      <c r="AIN38" s="46"/>
      <c r="AIO38" s="46"/>
      <c r="AIP38" s="46"/>
      <c r="AIQ38" s="46"/>
      <c r="AIR38" s="46"/>
      <c r="AIS38" s="46"/>
      <c r="AIT38" s="46"/>
      <c r="AIU38" s="46"/>
      <c r="AIV38" s="46"/>
      <c r="AIW38" s="46"/>
      <c r="AIX38" s="46"/>
      <c r="AIY38" s="46"/>
      <c r="AIZ38" s="46"/>
      <c r="AJA38" s="46"/>
      <c r="AJB38" s="46"/>
      <c r="AJC38" s="46"/>
      <c r="AJD38" s="46"/>
      <c r="AJE38" s="46"/>
      <c r="AJF38" s="46"/>
      <c r="AJG38" s="46"/>
      <c r="AJH38" s="46"/>
      <c r="AJI38" s="46"/>
      <c r="AJJ38" s="46"/>
      <c r="AJK38" s="46"/>
      <c r="AJL38" s="46"/>
      <c r="AJM38" s="46"/>
      <c r="AJN38" s="46"/>
      <c r="AJO38" s="46"/>
      <c r="AJP38" s="46"/>
      <c r="AJQ38" s="46"/>
      <c r="AJR38" s="46"/>
      <c r="AJS38" s="46"/>
      <c r="AJT38" s="46"/>
      <c r="AJU38" s="46"/>
      <c r="AJV38" s="46"/>
      <c r="AJW38" s="46"/>
      <c r="AJX38" s="46"/>
      <c r="AJY38" s="46"/>
      <c r="AJZ38" s="46"/>
      <c r="AKA38" s="46"/>
      <c r="AKB38" s="46"/>
      <c r="AKC38" s="46"/>
      <c r="AKD38" s="46"/>
      <c r="AKE38" s="46"/>
      <c r="AKF38" s="46"/>
      <c r="AKG38" s="46"/>
      <c r="AKH38" s="46"/>
      <c r="AKI38" s="46"/>
      <c r="AKJ38" s="46"/>
      <c r="AKK38" s="46"/>
      <c r="AKL38" s="46"/>
      <c r="AKM38" s="46"/>
      <c r="AKN38" s="46"/>
      <c r="AKO38" s="46"/>
      <c r="AKP38" s="46"/>
      <c r="AKQ38" s="46"/>
      <c r="AKR38" s="46"/>
      <c r="AKS38" s="46"/>
      <c r="AKT38" s="46"/>
      <c r="AKU38" s="46"/>
      <c r="AKV38" s="46"/>
      <c r="AKW38" s="46"/>
      <c r="AKX38" s="46"/>
      <c r="AKY38" s="46"/>
      <c r="AKZ38" s="46"/>
      <c r="ALA38" s="46"/>
      <c r="ALB38" s="46"/>
      <c r="ALC38" s="46"/>
      <c r="ALD38" s="46"/>
      <c r="ALE38" s="46"/>
      <c r="ALF38" s="46"/>
      <c r="ALG38" s="46"/>
      <c r="ALH38" s="46"/>
      <c r="ALI38" s="46"/>
      <c r="ALJ38" s="46"/>
      <c r="ALK38" s="46"/>
      <c r="ALL38" s="46"/>
      <c r="ALM38" s="46"/>
      <c r="ALN38" s="46"/>
      <c r="ALO38" s="46"/>
      <c r="ALP38" s="46"/>
      <c r="ALQ38" s="46"/>
      <c r="ALR38" s="46"/>
      <c r="ALS38" s="46"/>
      <c r="ALT38" s="46"/>
      <c r="ALU38" s="46"/>
      <c r="ALV38" s="46"/>
      <c r="ALW38" s="46"/>
      <c r="ALX38" s="46"/>
      <c r="ALY38" s="46"/>
      <c r="ALZ38" s="46"/>
      <c r="AMA38" s="46"/>
      <c r="AMB38" s="46"/>
      <c r="AMC38" s="46"/>
      <c r="AMD38" s="46"/>
      <c r="AME38" s="46"/>
      <c r="AMF38" s="46"/>
      <c r="AMG38" s="46"/>
      <c r="AMH38" s="46"/>
      <c r="AMI38" s="46"/>
      <c r="AMJ38" s="46"/>
      <c r="AMK38" s="46"/>
      <c r="AML38" s="46"/>
      <c r="AMM38" s="46"/>
      <c r="AMN38" s="46"/>
      <c r="AMO38" s="46"/>
      <c r="AMP38" s="46"/>
      <c r="AMQ38" s="46"/>
      <c r="AMR38" s="46"/>
      <c r="AMS38" s="46"/>
      <c r="AMT38" s="46"/>
      <c r="AMU38" s="46"/>
      <c r="AMV38" s="46"/>
      <c r="AMW38" s="46"/>
      <c r="AMX38" s="46"/>
      <c r="AMY38" s="46"/>
      <c r="AMZ38" s="46"/>
      <c r="ANA38" s="46"/>
      <c r="ANB38" s="46"/>
      <c r="ANC38" s="46"/>
      <c r="AND38" s="46"/>
      <c r="ANE38" s="46"/>
      <c r="ANF38" s="46"/>
      <c r="ANG38" s="46"/>
      <c r="ANH38" s="46"/>
      <c r="ANI38" s="46"/>
      <c r="ANJ38" s="46"/>
      <c r="ANK38" s="46"/>
      <c r="ANL38" s="46"/>
      <c r="ANM38" s="46"/>
      <c r="ANN38" s="46"/>
      <c r="ANO38" s="46"/>
      <c r="ANP38" s="46"/>
      <c r="ANQ38" s="46"/>
      <c r="ANR38" s="46"/>
      <c r="ANS38" s="46"/>
      <c r="ANT38" s="46"/>
      <c r="ANU38" s="46"/>
      <c r="ANV38" s="46"/>
      <c r="ANW38" s="46"/>
      <c r="ANX38" s="46"/>
      <c r="ANY38" s="46"/>
      <c r="ANZ38" s="46"/>
      <c r="AOA38" s="46"/>
      <c r="AOB38" s="46"/>
      <c r="AOC38" s="46"/>
      <c r="AOD38" s="46"/>
      <c r="AOE38" s="46"/>
      <c r="AOF38" s="46"/>
      <c r="AOG38" s="46"/>
      <c r="AOH38" s="46"/>
      <c r="AOI38" s="46"/>
      <c r="AOJ38" s="46"/>
      <c r="AOK38" s="46"/>
      <c r="AOL38" s="46"/>
      <c r="AOM38" s="46"/>
      <c r="AON38" s="46"/>
      <c r="AOO38" s="46"/>
      <c r="AOP38" s="46"/>
      <c r="AOQ38" s="46"/>
      <c r="AOR38" s="46"/>
      <c r="AOS38" s="46"/>
      <c r="AOT38" s="46"/>
      <c r="AOU38" s="46"/>
      <c r="AOV38" s="46"/>
      <c r="AOW38" s="46"/>
      <c r="AOX38" s="46"/>
      <c r="AOY38" s="46"/>
      <c r="AOZ38" s="46"/>
      <c r="APA38" s="46"/>
      <c r="APB38" s="46"/>
      <c r="APC38" s="46"/>
      <c r="APD38" s="46"/>
      <c r="APE38" s="46"/>
      <c r="APF38" s="46"/>
      <c r="APG38" s="46"/>
      <c r="APH38" s="46"/>
      <c r="API38" s="46"/>
      <c r="APJ38" s="46"/>
      <c r="APK38" s="46"/>
      <c r="APL38" s="46"/>
      <c r="APM38" s="46"/>
      <c r="APN38" s="46"/>
      <c r="APO38" s="46"/>
      <c r="APP38" s="46"/>
      <c r="APQ38" s="46"/>
      <c r="APR38" s="46"/>
      <c r="APS38" s="46"/>
      <c r="APT38" s="46"/>
      <c r="APU38" s="46"/>
      <c r="APV38" s="46"/>
      <c r="APW38" s="46"/>
      <c r="APX38" s="46"/>
      <c r="APY38" s="46"/>
      <c r="APZ38" s="46"/>
      <c r="AQA38" s="46"/>
      <c r="AQB38" s="46"/>
      <c r="AQC38" s="46"/>
      <c r="AQD38" s="46"/>
      <c r="AQE38" s="46"/>
      <c r="AQF38" s="46"/>
      <c r="AQG38" s="46"/>
      <c r="AQH38" s="46"/>
      <c r="AQI38" s="46"/>
      <c r="AQJ38" s="46"/>
      <c r="AQK38" s="46"/>
      <c r="AQL38" s="46"/>
      <c r="AQM38" s="46"/>
      <c r="AQN38" s="46"/>
      <c r="AQO38" s="46"/>
      <c r="AQP38" s="46"/>
      <c r="AQQ38" s="46"/>
      <c r="AQR38" s="46"/>
      <c r="AQS38" s="46"/>
      <c r="AQT38" s="46"/>
      <c r="AQU38" s="46"/>
      <c r="AQV38" s="46"/>
      <c r="AQW38" s="46"/>
      <c r="AQX38" s="46"/>
      <c r="AQY38" s="46"/>
      <c r="AQZ38" s="46"/>
      <c r="ARA38" s="46"/>
      <c r="ARB38" s="46"/>
      <c r="ARC38" s="46"/>
      <c r="ARD38" s="46"/>
      <c r="ARE38" s="46"/>
      <c r="ARF38" s="46"/>
      <c r="ARG38" s="46"/>
      <c r="ARH38" s="46"/>
      <c r="ARI38" s="46"/>
      <c r="ARJ38" s="46"/>
      <c r="ARK38" s="46"/>
      <c r="ARL38" s="46"/>
      <c r="ARM38" s="46"/>
      <c r="ARN38" s="46"/>
      <c r="ARO38" s="46"/>
      <c r="ARP38" s="46"/>
      <c r="ARQ38" s="46"/>
      <c r="ARR38" s="46"/>
      <c r="ARS38" s="46"/>
      <c r="ART38" s="46"/>
      <c r="ARU38" s="46"/>
      <c r="ARV38" s="46"/>
      <c r="ARW38" s="46"/>
      <c r="ARX38" s="46"/>
      <c r="ARY38" s="46"/>
      <c r="ARZ38" s="46"/>
      <c r="ASA38" s="46"/>
      <c r="ASB38" s="46"/>
      <c r="ASC38" s="46"/>
      <c r="ASD38" s="46"/>
      <c r="ASE38" s="46"/>
      <c r="ASF38" s="46"/>
      <c r="ASG38" s="46"/>
      <c r="ASH38" s="46"/>
      <c r="ASI38" s="46"/>
      <c r="ASJ38" s="46"/>
      <c r="ASK38" s="46"/>
      <c r="ASL38" s="46"/>
      <c r="ASM38" s="46"/>
      <c r="ASN38" s="46"/>
      <c r="ASO38" s="46"/>
      <c r="ASP38" s="46"/>
      <c r="ASQ38" s="46"/>
      <c r="ASR38" s="46"/>
      <c r="ASS38" s="46"/>
      <c r="AST38" s="46"/>
      <c r="ASU38" s="46"/>
      <c r="ASV38" s="46"/>
      <c r="ASW38" s="46"/>
      <c r="ASX38" s="46"/>
      <c r="ASY38" s="46"/>
      <c r="ASZ38" s="46"/>
      <c r="ATA38" s="46"/>
      <c r="ATB38" s="46"/>
      <c r="ATC38" s="46"/>
      <c r="ATD38" s="46"/>
      <c r="ATE38" s="46"/>
      <c r="ATF38" s="46"/>
      <c r="ATG38" s="46"/>
      <c r="ATH38" s="46"/>
      <c r="ATI38" s="46"/>
      <c r="ATJ38" s="46"/>
      <c r="ATK38" s="46"/>
      <c r="ATL38" s="46"/>
      <c r="ATM38" s="46"/>
      <c r="ATN38" s="46"/>
      <c r="ATO38" s="46"/>
      <c r="ATP38" s="46"/>
      <c r="ATQ38" s="46"/>
      <c r="ATR38" s="46"/>
      <c r="ATS38" s="46"/>
      <c r="ATT38" s="46"/>
      <c r="ATU38" s="46"/>
      <c r="ATV38" s="46"/>
      <c r="ATW38" s="46"/>
      <c r="ATX38" s="46"/>
      <c r="ATY38" s="46"/>
      <c r="ATZ38" s="46"/>
      <c r="AUA38" s="46"/>
      <c r="AUB38" s="46"/>
      <c r="AUC38" s="46"/>
      <c r="AUD38" s="46"/>
      <c r="AUE38" s="46"/>
      <c r="AUF38" s="46"/>
      <c r="AUG38" s="46"/>
      <c r="AUH38" s="46"/>
      <c r="AUI38" s="46"/>
      <c r="AUJ38" s="46"/>
      <c r="AUK38" s="46"/>
      <c r="AUL38" s="46"/>
      <c r="AUM38" s="46"/>
      <c r="AUN38" s="46"/>
      <c r="AUO38" s="46"/>
      <c r="AUP38" s="46"/>
      <c r="AUQ38" s="46"/>
      <c r="AUR38" s="46"/>
      <c r="AUS38" s="46"/>
      <c r="AUT38" s="46"/>
      <c r="AUU38" s="46"/>
      <c r="AUV38" s="46"/>
      <c r="AUW38" s="46"/>
      <c r="AUX38" s="46"/>
      <c r="AUY38" s="46"/>
      <c r="AUZ38" s="46"/>
      <c r="AVA38" s="46"/>
      <c r="AVB38" s="46"/>
      <c r="AVC38" s="46"/>
      <c r="AVD38" s="46"/>
      <c r="AVE38" s="46"/>
      <c r="AVF38" s="46"/>
      <c r="AVG38" s="46"/>
      <c r="AVH38" s="46"/>
      <c r="AVI38" s="46"/>
      <c r="AVJ38" s="46"/>
      <c r="AVK38" s="46"/>
      <c r="AVL38" s="46"/>
      <c r="AVM38" s="46"/>
      <c r="AVN38" s="46"/>
      <c r="AVO38" s="46"/>
      <c r="AVP38" s="46"/>
      <c r="AVQ38" s="46"/>
      <c r="AVR38" s="46"/>
      <c r="AVS38" s="46"/>
      <c r="AVT38" s="46"/>
      <c r="AVU38" s="46"/>
      <c r="AVV38" s="46"/>
      <c r="AVW38" s="46"/>
      <c r="AVX38" s="46"/>
      <c r="AVY38" s="46"/>
      <c r="AVZ38" s="46"/>
      <c r="AWA38" s="46"/>
      <c r="AWB38" s="46"/>
      <c r="AWC38" s="46"/>
      <c r="AWD38" s="46"/>
      <c r="AWE38" s="46"/>
      <c r="AWF38" s="46"/>
      <c r="AWG38" s="46"/>
      <c r="AWH38" s="46"/>
      <c r="AWI38" s="46"/>
      <c r="AWJ38" s="46"/>
      <c r="AWK38" s="46"/>
      <c r="AWL38" s="46"/>
      <c r="AWM38" s="46"/>
      <c r="AWN38" s="46"/>
      <c r="AWO38" s="46"/>
      <c r="AWP38" s="46"/>
      <c r="AWQ38" s="46"/>
      <c r="AWR38" s="46"/>
      <c r="AWS38" s="46"/>
      <c r="AWT38" s="46"/>
      <c r="AWU38" s="46"/>
      <c r="AWV38" s="46"/>
      <c r="AWW38" s="46"/>
      <c r="AWX38" s="46"/>
      <c r="AWY38" s="46"/>
      <c r="AWZ38" s="46"/>
      <c r="AXA38" s="46"/>
      <c r="AXB38" s="46"/>
      <c r="AXC38" s="46"/>
      <c r="AXD38" s="46"/>
      <c r="AXE38" s="46"/>
      <c r="AXF38" s="46"/>
      <c r="AXG38" s="46"/>
      <c r="AXH38" s="46"/>
      <c r="AXI38" s="46"/>
      <c r="AXJ38" s="46"/>
      <c r="AXK38" s="46"/>
      <c r="AXL38" s="46"/>
      <c r="AXM38" s="46"/>
      <c r="AXN38" s="46"/>
      <c r="AXO38" s="46"/>
      <c r="AXP38" s="46"/>
      <c r="AXQ38" s="46"/>
      <c r="AXR38" s="46"/>
      <c r="AXS38" s="46"/>
      <c r="AXT38" s="46"/>
      <c r="AXU38" s="46"/>
      <c r="AXV38" s="46"/>
      <c r="AXW38" s="46"/>
      <c r="AXX38" s="46"/>
      <c r="AXY38" s="46"/>
      <c r="AXZ38" s="46"/>
      <c r="AYA38" s="46"/>
      <c r="AYB38" s="46"/>
      <c r="AYC38" s="46"/>
      <c r="AYD38" s="46"/>
      <c r="AYE38" s="46"/>
      <c r="AYF38" s="46"/>
      <c r="AYG38" s="46"/>
      <c r="AYH38" s="46"/>
      <c r="AYI38" s="46"/>
      <c r="AYJ38" s="46"/>
      <c r="AYK38" s="46"/>
      <c r="AYL38" s="46"/>
      <c r="AYM38" s="46"/>
      <c r="AYN38" s="46"/>
      <c r="AYO38" s="46"/>
      <c r="AYP38" s="46"/>
      <c r="AYQ38" s="46"/>
      <c r="AYR38" s="46"/>
      <c r="AYS38" s="46"/>
      <c r="AYT38" s="46"/>
      <c r="AYU38" s="46"/>
      <c r="AYV38" s="46"/>
      <c r="AYW38" s="46"/>
      <c r="AYX38" s="46"/>
      <c r="AYY38" s="46"/>
      <c r="AYZ38" s="46"/>
      <c r="AZA38" s="46"/>
      <c r="AZB38" s="46"/>
      <c r="AZC38" s="46"/>
      <c r="AZD38" s="46"/>
      <c r="AZE38" s="46"/>
      <c r="AZF38" s="46"/>
      <c r="AZG38" s="46"/>
      <c r="AZH38" s="46"/>
      <c r="AZI38" s="46"/>
      <c r="AZJ38" s="46"/>
      <c r="AZK38" s="46"/>
      <c r="AZL38" s="46"/>
      <c r="AZM38" s="46"/>
      <c r="AZN38" s="46"/>
      <c r="AZO38" s="46"/>
      <c r="AZP38" s="46"/>
      <c r="AZQ38" s="46"/>
      <c r="AZR38" s="46"/>
      <c r="AZS38" s="46"/>
      <c r="AZT38" s="46"/>
      <c r="AZU38" s="46"/>
      <c r="AZV38" s="46"/>
      <c r="AZW38" s="46"/>
      <c r="AZX38" s="46"/>
      <c r="AZY38" s="46"/>
      <c r="AZZ38" s="46"/>
      <c r="BAA38" s="46"/>
      <c r="BAB38" s="46"/>
      <c r="BAC38" s="46"/>
      <c r="BAD38" s="46"/>
      <c r="BAE38" s="46"/>
      <c r="BAF38" s="46"/>
      <c r="BAG38" s="46"/>
      <c r="BAH38" s="46"/>
      <c r="BAI38" s="46"/>
      <c r="BAJ38" s="46"/>
      <c r="BAK38" s="46"/>
      <c r="BAL38" s="46"/>
      <c r="BAM38" s="46"/>
      <c r="BAN38" s="46"/>
      <c r="BAO38" s="46"/>
      <c r="BAP38" s="46"/>
      <c r="BAQ38" s="46"/>
      <c r="BAR38" s="46"/>
      <c r="BAS38" s="46"/>
      <c r="BAT38" s="46"/>
      <c r="BAU38" s="46"/>
      <c r="BAV38" s="46"/>
      <c r="BAW38" s="46"/>
      <c r="BAX38" s="46"/>
      <c r="BAY38" s="46"/>
      <c r="BAZ38" s="46"/>
      <c r="BBA38" s="46"/>
      <c r="BBB38" s="46"/>
      <c r="BBC38" s="46"/>
      <c r="BBD38" s="46"/>
      <c r="BBE38" s="46"/>
      <c r="BBF38" s="46"/>
      <c r="BBG38" s="46"/>
      <c r="BBH38" s="46"/>
      <c r="BBI38" s="46"/>
      <c r="BBJ38" s="46"/>
      <c r="BBK38" s="46"/>
      <c r="BBL38" s="46"/>
      <c r="BBM38" s="46"/>
      <c r="BBN38" s="46"/>
      <c r="BBO38" s="46"/>
      <c r="BBP38" s="46"/>
      <c r="BBQ38" s="46"/>
      <c r="BBR38" s="46"/>
      <c r="BBS38" s="46"/>
      <c r="BBT38" s="46"/>
      <c r="BBU38" s="46"/>
      <c r="BBV38" s="46"/>
      <c r="BBW38" s="46"/>
      <c r="BBX38" s="46"/>
      <c r="BBY38" s="46"/>
      <c r="BBZ38" s="46"/>
      <c r="BCA38" s="46"/>
      <c r="BCB38" s="46"/>
      <c r="BCC38" s="46"/>
      <c r="BCD38" s="46"/>
      <c r="BCE38" s="46"/>
      <c r="BCF38" s="46"/>
      <c r="BCG38" s="46"/>
      <c r="BCH38" s="46"/>
      <c r="BCI38" s="46"/>
      <c r="BCJ38" s="46"/>
      <c r="BCK38" s="46"/>
      <c r="BCL38" s="46"/>
      <c r="BCM38" s="46"/>
      <c r="BCN38" s="46"/>
      <c r="BCO38" s="46"/>
      <c r="BCP38" s="46"/>
      <c r="BCQ38" s="46"/>
      <c r="BCR38" s="46"/>
      <c r="BCS38" s="46"/>
      <c r="BCT38" s="46"/>
      <c r="BCU38" s="46"/>
      <c r="BCV38" s="46"/>
      <c r="BCW38" s="46"/>
      <c r="BCX38" s="46"/>
      <c r="BCY38" s="46"/>
      <c r="BCZ38" s="46"/>
      <c r="BDA38" s="46"/>
      <c r="BDB38" s="46"/>
      <c r="BDC38" s="46"/>
      <c r="BDD38" s="46"/>
      <c r="BDE38" s="46"/>
      <c r="BDF38" s="46"/>
      <c r="BDG38" s="46"/>
      <c r="BDH38" s="46"/>
      <c r="BDI38" s="46"/>
      <c r="BDJ38" s="46"/>
      <c r="BDK38" s="46"/>
      <c r="BDL38" s="46"/>
      <c r="BDM38" s="46"/>
      <c r="BDN38" s="46"/>
      <c r="BDO38" s="46"/>
      <c r="BDP38" s="46"/>
      <c r="BDQ38" s="46"/>
      <c r="BDR38" s="46"/>
      <c r="BDS38" s="46"/>
      <c r="BDT38" s="46"/>
      <c r="BDU38" s="46"/>
      <c r="BDV38" s="46"/>
      <c r="BDW38" s="46"/>
      <c r="BDX38" s="46"/>
      <c r="BDY38" s="46"/>
      <c r="BDZ38" s="46"/>
      <c r="BEA38" s="46"/>
      <c r="BEB38" s="46"/>
      <c r="BEC38" s="46"/>
      <c r="BED38" s="46"/>
      <c r="BEE38" s="46"/>
      <c r="BEF38" s="46"/>
      <c r="BEG38" s="46"/>
      <c r="BEH38" s="46"/>
      <c r="BEI38" s="46"/>
      <c r="BEJ38" s="46"/>
      <c r="BEK38" s="46"/>
      <c r="BEL38" s="46"/>
      <c r="BEM38" s="46"/>
      <c r="BEN38" s="46"/>
      <c r="BEO38" s="46"/>
      <c r="BEP38" s="46"/>
      <c r="BEQ38" s="46"/>
      <c r="BER38" s="46"/>
      <c r="BES38" s="46"/>
      <c r="BET38" s="46"/>
      <c r="BEU38" s="46"/>
      <c r="BEV38" s="46"/>
      <c r="BEW38" s="46"/>
      <c r="BEX38" s="46"/>
      <c r="BEY38" s="46"/>
      <c r="BEZ38" s="46"/>
      <c r="BFA38" s="46"/>
      <c r="BFB38" s="46"/>
      <c r="BFC38" s="46"/>
      <c r="BFD38" s="46"/>
      <c r="BFE38" s="46"/>
      <c r="BFF38" s="46"/>
      <c r="BFG38" s="46"/>
      <c r="BFH38" s="46"/>
      <c r="BFI38" s="46"/>
      <c r="BFJ38" s="46"/>
      <c r="BFK38" s="46"/>
      <c r="BFL38" s="46"/>
      <c r="BFM38" s="46"/>
      <c r="BFN38" s="46"/>
      <c r="BFO38" s="46"/>
      <c r="BFP38" s="46"/>
      <c r="BFQ38" s="46"/>
      <c r="BFR38" s="46"/>
      <c r="BFS38" s="46"/>
      <c r="BFT38" s="46"/>
      <c r="BFU38" s="46"/>
      <c r="BFV38" s="46"/>
      <c r="BFW38" s="46"/>
      <c r="BFX38" s="46"/>
      <c r="BFY38" s="46"/>
      <c r="BFZ38" s="46"/>
      <c r="BGA38" s="46"/>
      <c r="BGB38" s="46"/>
      <c r="BGC38" s="46"/>
      <c r="BGD38" s="46"/>
      <c r="BGE38" s="46"/>
      <c r="BGF38" s="46"/>
      <c r="BGG38" s="46"/>
      <c r="BGH38" s="46"/>
      <c r="BGI38" s="46"/>
      <c r="BGJ38" s="46"/>
      <c r="BGK38" s="46"/>
      <c r="BGL38" s="46"/>
      <c r="BGM38" s="46"/>
      <c r="BGN38" s="46"/>
      <c r="BGO38" s="46"/>
      <c r="BGP38" s="46"/>
      <c r="BGQ38" s="46"/>
      <c r="BGR38" s="46"/>
      <c r="BGS38" s="46"/>
      <c r="BGT38" s="46"/>
      <c r="BGU38" s="46"/>
      <c r="BGV38" s="46"/>
      <c r="BGW38" s="46"/>
      <c r="BGX38" s="46"/>
      <c r="BGY38" s="46"/>
      <c r="BGZ38" s="46"/>
      <c r="BHA38" s="46"/>
      <c r="BHB38" s="46"/>
      <c r="BHC38" s="46"/>
      <c r="BHD38" s="46"/>
      <c r="BHE38" s="46"/>
      <c r="BHF38" s="46"/>
      <c r="BHG38" s="46"/>
      <c r="BHH38" s="46"/>
      <c r="BHI38" s="46"/>
      <c r="BHJ38" s="46"/>
      <c r="BHK38" s="46"/>
      <c r="BHL38" s="46"/>
      <c r="BHM38" s="46"/>
      <c r="BHN38" s="46"/>
      <c r="BHO38" s="46"/>
      <c r="BHP38" s="46"/>
      <c r="BHQ38" s="46"/>
      <c r="BHR38" s="46"/>
      <c r="BHS38" s="46"/>
      <c r="BHT38" s="46"/>
      <c r="BHU38" s="46"/>
      <c r="BHV38" s="46"/>
      <c r="BHW38" s="46"/>
      <c r="BHX38" s="46"/>
      <c r="BHY38" s="46"/>
      <c r="BHZ38" s="46"/>
      <c r="BIA38" s="46"/>
      <c r="BIB38" s="46"/>
      <c r="BIC38" s="46"/>
      <c r="BID38" s="46"/>
      <c r="BIE38" s="46"/>
      <c r="BIF38" s="46"/>
      <c r="BIG38" s="46"/>
      <c r="BIH38" s="46"/>
      <c r="BII38" s="46"/>
      <c r="BIJ38" s="46"/>
      <c r="BIK38" s="46"/>
      <c r="BIL38" s="46"/>
      <c r="BIM38" s="46"/>
      <c r="BIN38" s="46"/>
      <c r="BIO38" s="46"/>
      <c r="BIP38" s="46"/>
      <c r="BIQ38" s="46"/>
      <c r="BIR38" s="46"/>
      <c r="BIS38" s="46"/>
      <c r="BIT38" s="46"/>
      <c r="BIU38" s="46"/>
      <c r="BIV38" s="46"/>
      <c r="BIW38" s="46"/>
      <c r="BIX38" s="46"/>
      <c r="BIY38" s="46"/>
      <c r="BIZ38" s="46"/>
      <c r="BJA38" s="46"/>
      <c r="BJB38" s="46"/>
      <c r="BJC38" s="46"/>
      <c r="BJD38" s="46"/>
      <c r="BJE38" s="46"/>
      <c r="BJF38" s="46"/>
      <c r="BJG38" s="46"/>
      <c r="BJH38" s="46"/>
      <c r="BJI38" s="46"/>
      <c r="BJJ38" s="46"/>
      <c r="BJK38" s="46"/>
      <c r="BJL38" s="46"/>
      <c r="BJM38" s="46"/>
      <c r="BJN38" s="46"/>
      <c r="BJO38" s="46"/>
      <c r="BJP38" s="46"/>
      <c r="BJQ38" s="46"/>
      <c r="BJR38" s="46"/>
      <c r="BJS38" s="46"/>
      <c r="BJT38" s="46"/>
      <c r="BJU38" s="46"/>
      <c r="BJV38" s="46"/>
      <c r="BJW38" s="46"/>
      <c r="BJX38" s="46"/>
      <c r="BJY38" s="46"/>
      <c r="BJZ38" s="46"/>
      <c r="BKA38" s="46"/>
      <c r="BKB38" s="46"/>
      <c r="BKC38" s="46"/>
      <c r="BKD38" s="46"/>
      <c r="BKE38" s="46"/>
      <c r="BKF38" s="46"/>
      <c r="BKG38" s="46"/>
      <c r="BKH38" s="46"/>
      <c r="BKI38" s="46"/>
      <c r="BKJ38" s="46"/>
      <c r="BKK38" s="46"/>
      <c r="BKL38" s="46"/>
      <c r="BKM38" s="46"/>
      <c r="BKN38" s="46"/>
      <c r="BKO38" s="46"/>
      <c r="BKP38" s="46"/>
      <c r="BKQ38" s="46"/>
      <c r="BKR38" s="46"/>
      <c r="BKS38" s="46"/>
      <c r="BKT38" s="46"/>
      <c r="BKU38" s="46"/>
      <c r="BKV38" s="46"/>
      <c r="BKW38" s="46"/>
      <c r="BKX38" s="46"/>
      <c r="BKY38" s="46"/>
      <c r="BKZ38" s="46"/>
      <c r="BLA38" s="46"/>
      <c r="BLB38" s="46"/>
      <c r="BLC38" s="46"/>
      <c r="BLD38" s="46"/>
      <c r="BLE38" s="46"/>
      <c r="BLF38" s="46"/>
      <c r="BLG38" s="46"/>
      <c r="BLH38" s="46"/>
      <c r="BLI38" s="46"/>
      <c r="BLJ38" s="46"/>
      <c r="BLK38" s="46"/>
      <c r="BLL38" s="46"/>
      <c r="BLM38" s="46"/>
      <c r="BLN38" s="46"/>
      <c r="BLO38" s="46"/>
      <c r="BLP38" s="46"/>
      <c r="BLQ38" s="46"/>
      <c r="BLR38" s="46"/>
      <c r="BLS38" s="46"/>
      <c r="BLT38" s="46"/>
      <c r="BLU38" s="46"/>
      <c r="BLV38" s="46"/>
      <c r="BLW38" s="46"/>
      <c r="BLX38" s="46"/>
      <c r="BLY38" s="46"/>
      <c r="BLZ38" s="46"/>
      <c r="BMA38" s="46"/>
      <c r="BMB38" s="46"/>
      <c r="BMC38" s="46"/>
      <c r="BMD38" s="46"/>
      <c r="BME38" s="46"/>
      <c r="BMF38" s="46"/>
      <c r="BMG38" s="46"/>
      <c r="BMH38" s="46"/>
      <c r="BMI38" s="46"/>
      <c r="BMJ38" s="46"/>
      <c r="BMK38" s="46"/>
      <c r="BML38" s="46"/>
      <c r="BMM38" s="46"/>
      <c r="BMN38" s="46"/>
      <c r="BMO38" s="46"/>
      <c r="BMP38" s="46"/>
      <c r="BMQ38" s="46"/>
      <c r="BMR38" s="46"/>
      <c r="BMS38" s="46"/>
      <c r="BMT38" s="46"/>
      <c r="BMU38" s="46"/>
      <c r="BMV38" s="46"/>
      <c r="BMW38" s="46"/>
      <c r="BMX38" s="46"/>
      <c r="BMY38" s="46"/>
      <c r="BMZ38" s="46"/>
      <c r="BNA38" s="46"/>
      <c r="BNB38" s="46"/>
      <c r="BNC38" s="46"/>
      <c r="BND38" s="46"/>
      <c r="BNE38" s="46"/>
      <c r="BNF38" s="46"/>
      <c r="BNG38" s="46"/>
      <c r="BNH38" s="46"/>
      <c r="BNI38" s="46"/>
      <c r="BNJ38" s="46"/>
      <c r="BNK38" s="46"/>
      <c r="BNL38" s="46"/>
      <c r="BNM38" s="46"/>
      <c r="BNN38" s="46"/>
      <c r="BNO38" s="46"/>
      <c r="BNP38" s="46"/>
      <c r="BNQ38" s="46"/>
      <c r="BNR38" s="46"/>
      <c r="BNS38" s="46"/>
      <c r="BNT38" s="46"/>
      <c r="BNU38" s="46"/>
      <c r="BNV38" s="46"/>
      <c r="BNW38" s="46"/>
      <c r="BNX38" s="46"/>
      <c r="BNY38" s="46"/>
      <c r="BNZ38" s="46"/>
      <c r="BOA38" s="46"/>
      <c r="BOB38" s="46"/>
      <c r="BOC38" s="46"/>
      <c r="BOD38" s="46"/>
      <c r="BOE38" s="46"/>
      <c r="BOF38" s="46"/>
      <c r="BOG38" s="46"/>
      <c r="BOH38" s="46"/>
      <c r="BOI38" s="46"/>
      <c r="BOJ38" s="46"/>
      <c r="BOK38" s="46"/>
      <c r="BOL38" s="46"/>
      <c r="BOM38" s="46"/>
      <c r="BON38" s="46"/>
      <c r="BOO38" s="46"/>
      <c r="BOP38" s="46"/>
      <c r="BOQ38" s="46"/>
      <c r="BOR38" s="46"/>
      <c r="BOS38" s="46"/>
      <c r="BOT38" s="46"/>
      <c r="BOU38" s="46"/>
      <c r="BOV38" s="46"/>
      <c r="BOW38" s="46"/>
      <c r="BOX38" s="46"/>
      <c r="BOY38" s="46"/>
      <c r="BOZ38" s="46"/>
      <c r="BPA38" s="46"/>
      <c r="BPB38" s="46"/>
      <c r="BPC38" s="46"/>
      <c r="BPD38" s="46"/>
      <c r="BPE38" s="46"/>
      <c r="BPF38" s="46"/>
      <c r="BPG38" s="46"/>
      <c r="BPH38" s="46"/>
      <c r="BPI38" s="46"/>
      <c r="BPJ38" s="46"/>
      <c r="BPK38" s="46"/>
      <c r="BPL38" s="46"/>
      <c r="BPM38" s="46"/>
      <c r="BPN38" s="46"/>
      <c r="BPO38" s="46"/>
      <c r="BPP38" s="46"/>
      <c r="BPQ38" s="46"/>
      <c r="BPR38" s="46"/>
      <c r="BPS38" s="46"/>
      <c r="BPT38" s="46"/>
      <c r="BPU38" s="46"/>
      <c r="BPV38" s="46"/>
      <c r="BPW38" s="46"/>
      <c r="BPX38" s="46"/>
      <c r="BPY38" s="46"/>
      <c r="BPZ38" s="46"/>
      <c r="BQA38" s="46"/>
      <c r="BQB38" s="46"/>
      <c r="BQC38" s="46"/>
      <c r="BQD38" s="46"/>
      <c r="BQE38" s="46"/>
      <c r="BQF38" s="46"/>
      <c r="BQG38" s="46"/>
      <c r="BQH38" s="46"/>
      <c r="BQI38" s="46"/>
      <c r="BQJ38" s="46"/>
      <c r="BQK38" s="46"/>
      <c r="BQL38" s="46"/>
      <c r="BQM38" s="46"/>
      <c r="BQN38" s="46"/>
      <c r="BQO38" s="46"/>
      <c r="BQP38" s="46"/>
      <c r="BQQ38" s="46"/>
      <c r="BQR38" s="46"/>
      <c r="BQS38" s="46"/>
      <c r="BQT38" s="46"/>
      <c r="BQU38" s="46"/>
      <c r="BQV38" s="46"/>
      <c r="BQW38" s="46"/>
      <c r="BQX38" s="46"/>
      <c r="BQY38" s="46"/>
      <c r="BQZ38" s="46"/>
      <c r="BRA38" s="46"/>
      <c r="BRB38" s="46"/>
      <c r="BRC38" s="46"/>
      <c r="BRD38" s="46"/>
      <c r="BRE38" s="46"/>
      <c r="BRF38" s="46"/>
      <c r="BRG38" s="46"/>
      <c r="BRH38" s="46"/>
      <c r="BRI38" s="46"/>
      <c r="BRJ38" s="46"/>
      <c r="BRK38" s="46"/>
      <c r="BRL38" s="46"/>
      <c r="BRM38" s="46"/>
      <c r="BRN38" s="46"/>
      <c r="BRO38" s="46"/>
      <c r="BRP38" s="46"/>
      <c r="BRQ38" s="46"/>
      <c r="BRR38" s="46"/>
      <c r="BRS38" s="46"/>
      <c r="BRT38" s="46"/>
      <c r="BRU38" s="46"/>
      <c r="BRV38" s="46"/>
      <c r="BRW38" s="46"/>
      <c r="BRX38" s="46"/>
      <c r="BRY38" s="46"/>
      <c r="BRZ38" s="46"/>
      <c r="BSA38" s="46"/>
      <c r="BSB38" s="46"/>
      <c r="BSC38" s="46"/>
      <c r="BSD38" s="46"/>
      <c r="BSE38" s="46"/>
      <c r="BSF38" s="46"/>
      <c r="BSG38" s="46"/>
      <c r="BSH38" s="46"/>
      <c r="BSI38" s="46"/>
      <c r="BSJ38" s="46"/>
      <c r="BSK38" s="46"/>
      <c r="BSL38" s="46"/>
      <c r="BSM38" s="46"/>
      <c r="BSN38" s="46"/>
      <c r="BSO38" s="46"/>
      <c r="BSP38" s="46"/>
      <c r="BSQ38" s="46"/>
      <c r="BSR38" s="46"/>
      <c r="BSS38" s="46"/>
      <c r="BST38" s="46"/>
      <c r="BSU38" s="46"/>
      <c r="BSV38" s="46"/>
      <c r="BSW38" s="46"/>
      <c r="BSX38" s="46"/>
      <c r="BSY38" s="46"/>
      <c r="BSZ38" s="46"/>
      <c r="BTA38" s="46"/>
      <c r="BTB38" s="46"/>
      <c r="BTC38" s="46"/>
      <c r="BTD38" s="46"/>
      <c r="BTE38" s="46"/>
      <c r="BTF38" s="46"/>
      <c r="BTG38" s="46"/>
      <c r="BTH38" s="46"/>
      <c r="BTI38" s="46"/>
      <c r="BTJ38" s="46"/>
      <c r="BTK38" s="46"/>
      <c r="BTL38" s="46"/>
      <c r="BTM38" s="46"/>
      <c r="BTN38" s="46"/>
      <c r="BTO38" s="46"/>
      <c r="BTP38" s="46"/>
      <c r="BTQ38" s="46"/>
      <c r="BTR38" s="46"/>
      <c r="BTS38" s="46"/>
      <c r="BTT38" s="46"/>
      <c r="BTU38" s="46"/>
      <c r="BTV38" s="46"/>
      <c r="BTW38" s="46"/>
      <c r="BTX38" s="46"/>
      <c r="BTY38" s="46"/>
      <c r="BTZ38" s="46"/>
      <c r="BUA38" s="46"/>
      <c r="BUB38" s="46"/>
      <c r="BUC38" s="46"/>
      <c r="BUD38" s="46"/>
      <c r="BUE38" s="46"/>
      <c r="BUF38" s="46"/>
      <c r="BUG38" s="46"/>
      <c r="BUH38" s="46"/>
      <c r="BUI38" s="46"/>
      <c r="BUJ38" s="46"/>
      <c r="BUK38" s="46"/>
      <c r="BUL38" s="46"/>
      <c r="BUM38" s="46"/>
      <c r="BUN38" s="46"/>
      <c r="BUO38" s="46"/>
      <c r="BUP38" s="46"/>
      <c r="BUQ38" s="46"/>
      <c r="BUR38" s="46"/>
      <c r="BUS38" s="46"/>
      <c r="BUT38" s="46"/>
      <c r="BUU38" s="46"/>
      <c r="BUV38" s="46"/>
      <c r="BUW38" s="46"/>
      <c r="BUX38" s="46"/>
      <c r="BUY38" s="46"/>
      <c r="BUZ38" s="46"/>
      <c r="BVA38" s="46"/>
      <c r="BVB38" s="46"/>
      <c r="BVC38" s="46"/>
      <c r="BVD38" s="46"/>
      <c r="BVE38" s="46"/>
      <c r="BVF38" s="46"/>
      <c r="BVG38" s="46"/>
      <c r="BVH38" s="46"/>
      <c r="BVI38" s="46"/>
      <c r="BVJ38" s="46"/>
      <c r="BVK38" s="46"/>
      <c r="BVL38" s="46"/>
      <c r="BVM38" s="46"/>
      <c r="BVN38" s="46"/>
      <c r="BVO38" s="46"/>
      <c r="BVP38" s="46"/>
      <c r="BVQ38" s="46"/>
      <c r="BVR38" s="46"/>
      <c r="BVS38" s="46"/>
      <c r="BVT38" s="46"/>
      <c r="BVU38" s="46"/>
      <c r="BVV38" s="46"/>
      <c r="BVW38" s="46"/>
      <c r="BVX38" s="46"/>
      <c r="BVY38" s="46"/>
      <c r="BVZ38" s="46"/>
      <c r="BWA38" s="46"/>
      <c r="BWB38" s="46"/>
      <c r="BWC38" s="46"/>
      <c r="BWD38" s="46"/>
      <c r="BWE38" s="46"/>
      <c r="BWF38" s="46"/>
      <c r="BWG38" s="46"/>
      <c r="BWH38" s="46"/>
      <c r="BWI38" s="46"/>
      <c r="BWJ38" s="46"/>
      <c r="BWK38" s="46"/>
      <c r="BWL38" s="46"/>
      <c r="BWM38" s="46"/>
      <c r="BWN38" s="46"/>
      <c r="BWO38" s="46"/>
      <c r="BWP38" s="46"/>
      <c r="BWQ38" s="46"/>
      <c r="BWR38" s="46"/>
      <c r="BWS38" s="46"/>
      <c r="BWT38" s="46"/>
      <c r="BWU38" s="46"/>
      <c r="BWV38" s="46"/>
      <c r="BWW38" s="46"/>
      <c r="BWX38" s="46"/>
      <c r="BWY38" s="46"/>
      <c r="BWZ38" s="46"/>
      <c r="BXA38" s="46"/>
      <c r="BXB38" s="46"/>
      <c r="BXC38" s="46"/>
      <c r="BXD38" s="46"/>
      <c r="BXE38" s="46"/>
      <c r="BXF38" s="46"/>
      <c r="BXG38" s="46"/>
      <c r="BXH38" s="46"/>
      <c r="BXI38" s="46"/>
      <c r="BXJ38" s="46"/>
      <c r="BXK38" s="46"/>
      <c r="BXL38" s="46"/>
      <c r="BXM38" s="46"/>
      <c r="BXN38" s="46"/>
      <c r="BXO38" s="46"/>
      <c r="BXP38" s="46"/>
      <c r="BXQ38" s="46"/>
      <c r="BXR38" s="46"/>
      <c r="BXS38" s="46"/>
      <c r="BXT38" s="46"/>
      <c r="BXU38" s="46"/>
      <c r="BXV38" s="46"/>
      <c r="BXW38" s="46"/>
      <c r="BXX38" s="46"/>
      <c r="BXY38" s="46"/>
      <c r="BXZ38" s="46"/>
      <c r="BYA38" s="46"/>
      <c r="BYB38" s="46"/>
      <c r="BYC38" s="46"/>
      <c r="BYD38" s="46"/>
      <c r="BYE38" s="46"/>
      <c r="BYF38" s="46"/>
      <c r="BYG38" s="46"/>
      <c r="BYH38" s="46"/>
      <c r="BYI38" s="46"/>
      <c r="BYJ38" s="46"/>
      <c r="BYK38" s="46"/>
      <c r="BYL38" s="46"/>
      <c r="BYM38" s="46"/>
      <c r="BYN38" s="46"/>
      <c r="BYO38" s="46"/>
      <c r="BYP38" s="46"/>
      <c r="BYQ38" s="46"/>
      <c r="BYR38" s="46"/>
      <c r="BYS38" s="46"/>
      <c r="BYT38" s="46"/>
      <c r="BYU38" s="46"/>
      <c r="BYV38" s="46"/>
      <c r="BYW38" s="46"/>
      <c r="BYX38" s="46"/>
      <c r="BYY38" s="46"/>
      <c r="BYZ38" s="46"/>
      <c r="BZA38" s="46"/>
      <c r="BZB38" s="46"/>
      <c r="BZC38" s="46"/>
      <c r="BZD38" s="46"/>
      <c r="BZE38" s="46"/>
      <c r="BZF38" s="46"/>
      <c r="BZG38" s="46"/>
      <c r="BZH38" s="46"/>
      <c r="BZI38" s="46"/>
      <c r="BZJ38" s="46"/>
      <c r="BZK38" s="46"/>
      <c r="BZL38" s="46"/>
      <c r="BZM38" s="46"/>
      <c r="BZN38" s="46"/>
      <c r="BZO38" s="46"/>
      <c r="BZP38" s="46"/>
      <c r="BZQ38" s="46"/>
      <c r="BZR38" s="46"/>
      <c r="BZS38" s="46"/>
      <c r="BZT38" s="46"/>
      <c r="BZU38" s="46"/>
      <c r="BZV38" s="46"/>
      <c r="BZW38" s="46"/>
      <c r="BZX38" s="46"/>
      <c r="BZY38" s="46"/>
      <c r="BZZ38" s="46"/>
      <c r="CAA38" s="46"/>
      <c r="CAB38" s="46"/>
      <c r="CAC38" s="46"/>
      <c r="CAD38" s="46"/>
      <c r="CAE38" s="46"/>
      <c r="CAF38" s="46"/>
      <c r="CAG38" s="46"/>
      <c r="CAH38" s="46"/>
      <c r="CAI38" s="46"/>
      <c r="CAJ38" s="46"/>
      <c r="CAK38" s="46"/>
      <c r="CAL38" s="46"/>
      <c r="CAM38" s="46"/>
      <c r="CAN38" s="46"/>
      <c r="CAO38" s="46"/>
      <c r="CAP38" s="46"/>
      <c r="CAQ38" s="46"/>
      <c r="CAR38" s="46"/>
      <c r="CAS38" s="46"/>
      <c r="CAT38" s="46"/>
      <c r="CAU38" s="46"/>
      <c r="CAV38" s="46"/>
      <c r="CAW38" s="46"/>
      <c r="CAX38" s="46"/>
      <c r="CAY38" s="46"/>
      <c r="CAZ38" s="46"/>
      <c r="CBA38" s="46"/>
      <c r="CBB38" s="46"/>
      <c r="CBC38" s="46"/>
      <c r="CBD38" s="46"/>
      <c r="CBE38" s="46"/>
      <c r="CBF38" s="46"/>
      <c r="CBG38" s="46"/>
      <c r="CBH38" s="46"/>
      <c r="CBI38" s="46"/>
      <c r="CBJ38" s="46"/>
      <c r="CBK38" s="46"/>
      <c r="CBL38" s="46"/>
      <c r="CBM38" s="46"/>
      <c r="CBN38" s="46"/>
      <c r="CBO38" s="46"/>
      <c r="CBP38" s="46"/>
      <c r="CBQ38" s="46"/>
      <c r="CBR38" s="46"/>
      <c r="CBS38" s="46"/>
      <c r="CBT38" s="46"/>
      <c r="CBU38" s="46"/>
      <c r="CBV38" s="46"/>
      <c r="CBW38" s="46"/>
      <c r="CBX38" s="46"/>
      <c r="CBY38" s="46"/>
      <c r="CBZ38" s="46"/>
      <c r="CCA38" s="46"/>
      <c r="CCB38" s="46"/>
      <c r="CCC38" s="46"/>
      <c r="CCD38" s="46"/>
      <c r="CCE38" s="46"/>
      <c r="CCF38" s="46"/>
      <c r="CCG38" s="46"/>
      <c r="CCH38" s="46"/>
      <c r="CCI38" s="46"/>
      <c r="CCJ38" s="46"/>
      <c r="CCK38" s="46"/>
      <c r="CCL38" s="46"/>
      <c r="CCM38" s="46"/>
      <c r="CCN38" s="46"/>
      <c r="CCO38" s="46"/>
      <c r="CCP38" s="46"/>
      <c r="CCQ38" s="46"/>
      <c r="CCR38" s="46"/>
      <c r="CCS38" s="46"/>
      <c r="CCT38" s="46"/>
      <c r="CCU38" s="46"/>
      <c r="CCV38" s="46"/>
      <c r="CCW38" s="46"/>
      <c r="CCX38" s="46"/>
      <c r="CCY38" s="46"/>
      <c r="CCZ38" s="46"/>
      <c r="CDA38" s="46"/>
      <c r="CDB38" s="46"/>
      <c r="CDC38" s="46"/>
      <c r="CDD38" s="46"/>
      <c r="CDE38" s="46"/>
      <c r="CDF38" s="46"/>
      <c r="CDG38" s="46"/>
      <c r="CDH38" s="46"/>
      <c r="CDI38" s="46"/>
      <c r="CDJ38" s="46"/>
      <c r="CDK38" s="46"/>
      <c r="CDL38" s="46"/>
      <c r="CDM38" s="46"/>
      <c r="CDN38" s="46"/>
      <c r="CDO38" s="46"/>
      <c r="CDP38" s="46"/>
      <c r="CDQ38" s="46"/>
      <c r="CDR38" s="46"/>
      <c r="CDS38" s="46"/>
      <c r="CDT38" s="46"/>
      <c r="CDU38" s="46"/>
      <c r="CDV38" s="46"/>
      <c r="CDW38" s="46"/>
      <c r="CDX38" s="46"/>
      <c r="CDY38" s="46"/>
      <c r="CDZ38" s="46"/>
      <c r="CEA38" s="46"/>
      <c r="CEB38" s="46"/>
      <c r="CEC38" s="46"/>
      <c r="CED38" s="46"/>
      <c r="CEE38" s="46"/>
      <c r="CEF38" s="46"/>
      <c r="CEG38" s="46"/>
      <c r="CEH38" s="46"/>
      <c r="CEI38" s="46"/>
      <c r="CEJ38" s="46"/>
      <c r="CEK38" s="46"/>
      <c r="CEL38" s="46"/>
      <c r="CEM38" s="46"/>
      <c r="CEN38" s="46"/>
      <c r="CEO38" s="46"/>
      <c r="CEP38" s="46"/>
      <c r="CEQ38" s="46"/>
      <c r="CER38" s="46"/>
      <c r="CES38" s="46"/>
      <c r="CET38" s="46"/>
      <c r="CEU38" s="46"/>
      <c r="CEV38" s="46"/>
      <c r="CEW38" s="46"/>
      <c r="CEX38" s="46"/>
      <c r="CEY38" s="46"/>
      <c r="CEZ38" s="46"/>
      <c r="CFA38" s="46"/>
      <c r="CFB38" s="46"/>
      <c r="CFC38" s="46"/>
      <c r="CFD38" s="46"/>
      <c r="CFE38" s="46"/>
      <c r="CFF38" s="46"/>
      <c r="CFG38" s="46"/>
      <c r="CFH38" s="46"/>
      <c r="CFI38" s="46"/>
      <c r="CFJ38" s="46"/>
      <c r="CFK38" s="46"/>
      <c r="CFL38" s="46"/>
      <c r="CFM38" s="46"/>
      <c r="CFN38" s="46"/>
      <c r="CFO38" s="46"/>
      <c r="CFP38" s="46"/>
      <c r="CFQ38" s="46"/>
      <c r="CFR38" s="46"/>
      <c r="CFS38" s="46"/>
      <c r="CFT38" s="46"/>
      <c r="CFU38" s="46"/>
      <c r="CFV38" s="46"/>
      <c r="CFW38" s="46"/>
      <c r="CFX38" s="46"/>
      <c r="CFY38" s="46"/>
      <c r="CFZ38" s="46"/>
      <c r="CGA38" s="46"/>
      <c r="CGB38" s="46"/>
      <c r="CGC38" s="46"/>
      <c r="CGD38" s="46"/>
      <c r="CGE38" s="46"/>
      <c r="CGF38" s="46"/>
      <c r="CGG38" s="46"/>
      <c r="CGH38" s="46"/>
      <c r="CGI38" s="46"/>
      <c r="CGJ38" s="46"/>
      <c r="CGK38" s="46"/>
      <c r="CGL38" s="46"/>
      <c r="CGM38" s="46"/>
      <c r="CGN38" s="46"/>
      <c r="CGO38" s="46"/>
      <c r="CGP38" s="46"/>
      <c r="CGQ38" s="46"/>
      <c r="CGR38" s="46"/>
      <c r="CGS38" s="46"/>
      <c r="CGT38" s="46"/>
      <c r="CGU38" s="46"/>
      <c r="CGV38" s="46"/>
      <c r="CGW38" s="46"/>
      <c r="CGX38" s="46"/>
      <c r="CGY38" s="46"/>
      <c r="CGZ38" s="46"/>
      <c r="CHA38" s="46"/>
      <c r="CHB38" s="46"/>
      <c r="CHC38" s="46"/>
      <c r="CHD38" s="46"/>
      <c r="CHE38" s="46"/>
      <c r="CHF38" s="46"/>
      <c r="CHG38" s="46"/>
      <c r="CHH38" s="46"/>
      <c r="CHI38" s="46"/>
      <c r="CHJ38" s="46"/>
      <c r="CHK38" s="46"/>
      <c r="CHL38" s="46"/>
      <c r="CHM38" s="46"/>
      <c r="CHN38" s="46"/>
      <c r="CHO38" s="46"/>
      <c r="CHP38" s="46"/>
      <c r="CHQ38" s="46"/>
      <c r="CHR38" s="46"/>
      <c r="CHS38" s="46"/>
      <c r="CHT38" s="46"/>
      <c r="CHU38" s="46"/>
      <c r="CHV38" s="46"/>
      <c r="CHW38" s="46"/>
      <c r="CHX38" s="46"/>
      <c r="CHY38" s="46"/>
      <c r="CHZ38" s="46"/>
      <c r="CIA38" s="46"/>
      <c r="CIB38" s="46"/>
      <c r="CIC38" s="46"/>
      <c r="CID38" s="46"/>
      <c r="CIE38" s="46"/>
      <c r="CIF38" s="46"/>
      <c r="CIG38" s="46"/>
      <c r="CIH38" s="46"/>
      <c r="CII38" s="46"/>
      <c r="CIJ38" s="46"/>
      <c r="CIK38" s="46"/>
      <c r="CIL38" s="46"/>
      <c r="CIM38" s="46"/>
      <c r="CIN38" s="46"/>
      <c r="CIO38" s="46"/>
      <c r="CIP38" s="46"/>
      <c r="CIQ38" s="46"/>
      <c r="CIR38" s="46"/>
      <c r="CIS38" s="46"/>
      <c r="CIT38" s="46"/>
      <c r="CIU38" s="46"/>
      <c r="CIV38" s="46"/>
      <c r="CIW38" s="46"/>
      <c r="CIX38" s="46"/>
      <c r="CIY38" s="46"/>
      <c r="CIZ38" s="46"/>
      <c r="CJA38" s="46"/>
      <c r="CJB38" s="46"/>
      <c r="CJC38" s="46"/>
      <c r="CJD38" s="46"/>
      <c r="CJE38" s="46"/>
      <c r="CJF38" s="46"/>
      <c r="CJG38" s="46"/>
      <c r="CJH38" s="46"/>
      <c r="CJI38" s="46"/>
      <c r="CJJ38" s="46"/>
      <c r="CJK38" s="46"/>
      <c r="CJL38" s="46"/>
      <c r="CJM38" s="46"/>
      <c r="CJN38" s="46"/>
      <c r="CJO38" s="46"/>
      <c r="CJP38" s="46"/>
      <c r="CJQ38" s="46"/>
      <c r="CJR38" s="46"/>
      <c r="CJS38" s="46"/>
      <c r="CJT38" s="46"/>
      <c r="CJU38" s="46"/>
      <c r="CJV38" s="46"/>
      <c r="CJW38" s="46"/>
      <c r="CJX38" s="46"/>
      <c r="CJY38" s="46"/>
      <c r="CJZ38" s="46"/>
      <c r="CKA38" s="46"/>
      <c r="CKB38" s="46"/>
      <c r="CKC38" s="46"/>
      <c r="CKD38" s="46"/>
      <c r="CKE38" s="46"/>
      <c r="CKF38" s="46"/>
      <c r="CKG38" s="46"/>
      <c r="CKH38" s="46"/>
      <c r="CKI38" s="46"/>
      <c r="CKJ38" s="46"/>
      <c r="CKK38" s="46"/>
      <c r="CKL38" s="46"/>
      <c r="CKM38" s="46"/>
      <c r="CKN38" s="46"/>
      <c r="CKO38" s="46"/>
      <c r="CKP38" s="46"/>
      <c r="CKQ38" s="46"/>
      <c r="CKR38" s="46"/>
      <c r="CKS38" s="46"/>
      <c r="CKT38" s="46"/>
      <c r="CKU38" s="46"/>
      <c r="CKV38" s="46"/>
      <c r="CKW38" s="46"/>
      <c r="CKX38" s="46"/>
      <c r="CKY38" s="46"/>
      <c r="CKZ38" s="46"/>
      <c r="CLA38" s="46"/>
      <c r="CLB38" s="46"/>
      <c r="CLC38" s="46"/>
      <c r="CLD38" s="46"/>
      <c r="CLE38" s="46"/>
      <c r="CLF38" s="46"/>
      <c r="CLG38" s="46"/>
      <c r="CLH38" s="46"/>
      <c r="CLI38" s="46"/>
      <c r="CLJ38" s="46"/>
      <c r="CLK38" s="46"/>
      <c r="CLL38" s="46"/>
      <c r="CLM38" s="46"/>
      <c r="CLN38" s="46"/>
      <c r="CLO38" s="46"/>
      <c r="CLP38" s="46"/>
      <c r="CLQ38" s="46"/>
      <c r="CLR38" s="46"/>
      <c r="CLS38" s="46"/>
      <c r="CLT38" s="46"/>
      <c r="CLU38" s="46"/>
      <c r="CLV38" s="46"/>
      <c r="CLW38" s="46"/>
      <c r="CLX38" s="46"/>
      <c r="CLY38" s="46"/>
      <c r="CLZ38" s="46"/>
      <c r="CMA38" s="46"/>
      <c r="CMB38" s="46"/>
      <c r="CMC38" s="46"/>
      <c r="CMD38" s="46"/>
      <c r="CME38" s="46"/>
      <c r="CMF38" s="46"/>
      <c r="CMG38" s="46"/>
      <c r="CMH38" s="46"/>
      <c r="CMI38" s="46"/>
      <c r="CMJ38" s="46"/>
      <c r="CMK38" s="46"/>
      <c r="CML38" s="46"/>
      <c r="CMM38" s="46"/>
      <c r="CMN38" s="46"/>
      <c r="CMO38" s="46"/>
      <c r="CMP38" s="46"/>
      <c r="CMQ38" s="46"/>
      <c r="CMR38" s="46"/>
      <c r="CMS38" s="46"/>
      <c r="CMT38" s="46"/>
      <c r="CMU38" s="46"/>
      <c r="CMV38" s="46"/>
      <c r="CMW38" s="46"/>
      <c r="CMX38" s="46"/>
      <c r="CMY38" s="46"/>
      <c r="CMZ38" s="46"/>
      <c r="CNA38" s="46"/>
      <c r="CNB38" s="46"/>
      <c r="CNC38" s="46"/>
      <c r="CND38" s="46"/>
      <c r="CNE38" s="46"/>
      <c r="CNF38" s="46"/>
      <c r="CNG38" s="46"/>
      <c r="CNH38" s="46"/>
      <c r="CNI38" s="46"/>
      <c r="CNJ38" s="46"/>
      <c r="CNK38" s="46"/>
      <c r="CNL38" s="46"/>
      <c r="CNM38" s="46"/>
      <c r="CNN38" s="46"/>
      <c r="CNO38" s="46"/>
      <c r="CNP38" s="46"/>
      <c r="CNQ38" s="46"/>
      <c r="CNR38" s="46"/>
      <c r="CNS38" s="46"/>
      <c r="CNT38" s="46"/>
      <c r="CNU38" s="46"/>
      <c r="CNV38" s="46"/>
      <c r="CNW38" s="46"/>
      <c r="CNX38" s="46"/>
      <c r="CNY38" s="46"/>
      <c r="CNZ38" s="46"/>
      <c r="COA38" s="46"/>
      <c r="COB38" s="46"/>
      <c r="COC38" s="46"/>
      <c r="COD38" s="46"/>
      <c r="COE38" s="46"/>
      <c r="COF38" s="46"/>
      <c r="COG38" s="46"/>
      <c r="COH38" s="46"/>
      <c r="COI38" s="46"/>
      <c r="COJ38" s="46"/>
      <c r="COK38" s="46"/>
      <c r="COL38" s="46"/>
      <c r="COM38" s="46"/>
      <c r="CON38" s="46"/>
      <c r="COO38" s="46"/>
      <c r="COP38" s="46"/>
      <c r="COQ38" s="46"/>
      <c r="COR38" s="46"/>
      <c r="COS38" s="46"/>
      <c r="COT38" s="46"/>
      <c r="COU38" s="46"/>
      <c r="COV38" s="46"/>
      <c r="COW38" s="46"/>
      <c r="COX38" s="46"/>
      <c r="COY38" s="46"/>
      <c r="COZ38" s="46"/>
      <c r="CPA38" s="46"/>
      <c r="CPB38" s="46"/>
      <c r="CPC38" s="46"/>
      <c r="CPD38" s="46"/>
      <c r="CPE38" s="46"/>
      <c r="CPF38" s="46"/>
      <c r="CPG38" s="46"/>
      <c r="CPH38" s="46"/>
      <c r="CPI38" s="46"/>
      <c r="CPJ38" s="46"/>
      <c r="CPK38" s="46"/>
      <c r="CPL38" s="46"/>
      <c r="CPM38" s="46"/>
      <c r="CPN38" s="46"/>
      <c r="CPO38" s="46"/>
      <c r="CPP38" s="46"/>
      <c r="CPQ38" s="46"/>
      <c r="CPR38" s="46"/>
      <c r="CPS38" s="46"/>
      <c r="CPT38" s="46"/>
      <c r="CPU38" s="46"/>
      <c r="CPV38" s="46"/>
      <c r="CPW38" s="46"/>
      <c r="CPX38" s="46"/>
      <c r="CPY38" s="46"/>
      <c r="CPZ38" s="46"/>
      <c r="CQA38" s="46"/>
      <c r="CQB38" s="46"/>
      <c r="CQC38" s="46"/>
      <c r="CQD38" s="46"/>
      <c r="CQE38" s="46"/>
      <c r="CQF38" s="46"/>
      <c r="CQG38" s="46"/>
      <c r="CQH38" s="46"/>
      <c r="CQI38" s="46"/>
      <c r="CQJ38" s="46"/>
      <c r="CQK38" s="46"/>
      <c r="CQL38" s="46"/>
      <c r="CQM38" s="46"/>
      <c r="CQN38" s="46"/>
      <c r="CQO38" s="46"/>
      <c r="CQP38" s="46"/>
      <c r="CQQ38" s="46"/>
      <c r="CQR38" s="46"/>
      <c r="CQS38" s="46"/>
      <c r="CQT38" s="46"/>
      <c r="CQU38" s="46"/>
      <c r="CQV38" s="46"/>
      <c r="CQW38" s="46"/>
      <c r="CQX38" s="46"/>
      <c r="CQY38" s="46"/>
      <c r="CQZ38" s="46"/>
      <c r="CRA38" s="46"/>
      <c r="CRB38" s="46"/>
      <c r="CRC38" s="46"/>
      <c r="CRD38" s="46"/>
      <c r="CRE38" s="46"/>
      <c r="CRF38" s="46"/>
      <c r="CRG38" s="46"/>
      <c r="CRH38" s="46"/>
      <c r="CRI38" s="46"/>
      <c r="CRJ38" s="46"/>
      <c r="CRK38" s="46"/>
      <c r="CRL38" s="46"/>
      <c r="CRM38" s="46"/>
      <c r="CRN38" s="46"/>
      <c r="CRO38" s="46"/>
      <c r="CRP38" s="46"/>
      <c r="CRQ38" s="46"/>
      <c r="CRR38" s="46"/>
      <c r="CRS38" s="46"/>
      <c r="CRT38" s="46"/>
      <c r="CRU38" s="46"/>
      <c r="CRV38" s="46"/>
      <c r="CRW38" s="46"/>
      <c r="CRX38" s="46"/>
      <c r="CRY38" s="46"/>
      <c r="CRZ38" s="46"/>
      <c r="CSA38" s="46"/>
      <c r="CSB38" s="46"/>
      <c r="CSC38" s="46"/>
      <c r="CSD38" s="46"/>
      <c r="CSE38" s="46"/>
      <c r="CSF38" s="46"/>
      <c r="CSG38" s="46"/>
      <c r="CSH38" s="46"/>
      <c r="CSI38" s="46"/>
      <c r="CSJ38" s="46"/>
      <c r="CSK38" s="46"/>
      <c r="CSL38" s="46"/>
      <c r="CSM38" s="46"/>
      <c r="CSN38" s="46"/>
      <c r="CSO38" s="46"/>
      <c r="CSP38" s="46"/>
      <c r="CSQ38" s="46"/>
      <c r="CSR38" s="46"/>
      <c r="CSS38" s="46"/>
      <c r="CST38" s="46"/>
      <c r="CSU38" s="46"/>
      <c r="CSV38" s="46"/>
      <c r="CSW38" s="46"/>
      <c r="CSX38" s="46"/>
      <c r="CSY38" s="46"/>
      <c r="CSZ38" s="46"/>
      <c r="CTA38" s="46"/>
      <c r="CTB38" s="46"/>
      <c r="CTC38" s="46"/>
      <c r="CTD38" s="46"/>
      <c r="CTE38" s="46"/>
      <c r="CTF38" s="46"/>
      <c r="CTG38" s="46"/>
      <c r="CTH38" s="46"/>
      <c r="CTI38" s="46"/>
      <c r="CTJ38" s="46"/>
      <c r="CTK38" s="46"/>
      <c r="CTL38" s="46"/>
      <c r="CTM38" s="46"/>
      <c r="CTN38" s="46"/>
      <c r="CTO38" s="46"/>
      <c r="CTP38" s="46"/>
      <c r="CTQ38" s="46"/>
      <c r="CTR38" s="46"/>
      <c r="CTS38" s="46"/>
      <c r="CTT38" s="46"/>
      <c r="CTU38" s="46"/>
      <c r="CTV38" s="46"/>
      <c r="CTW38" s="46"/>
      <c r="CTX38" s="46"/>
      <c r="CTY38" s="46"/>
      <c r="CTZ38" s="46"/>
      <c r="CUA38" s="46"/>
      <c r="CUB38" s="46"/>
      <c r="CUC38" s="46"/>
      <c r="CUD38" s="46"/>
      <c r="CUE38" s="46"/>
      <c r="CUF38" s="46"/>
      <c r="CUG38" s="46"/>
      <c r="CUH38" s="46"/>
      <c r="CUI38" s="46"/>
      <c r="CUJ38" s="46"/>
      <c r="CUK38" s="46"/>
      <c r="CUL38" s="46"/>
      <c r="CUM38" s="46"/>
      <c r="CUN38" s="46"/>
      <c r="CUO38" s="46"/>
      <c r="CUP38" s="46"/>
      <c r="CUQ38" s="46"/>
      <c r="CUR38" s="46"/>
      <c r="CUS38" s="46"/>
      <c r="CUT38" s="46"/>
      <c r="CUU38" s="46"/>
      <c r="CUV38" s="46"/>
      <c r="CUW38" s="46"/>
      <c r="CUX38" s="46"/>
      <c r="CUY38" s="46"/>
      <c r="CUZ38" s="46"/>
      <c r="CVA38" s="46"/>
      <c r="CVB38" s="46"/>
      <c r="CVC38" s="46"/>
      <c r="CVD38" s="46"/>
      <c r="CVE38" s="46"/>
      <c r="CVF38" s="46"/>
      <c r="CVG38" s="46"/>
      <c r="CVH38" s="46"/>
      <c r="CVI38" s="46"/>
      <c r="CVJ38" s="46"/>
      <c r="CVK38" s="46"/>
      <c r="CVL38" s="46"/>
      <c r="CVM38" s="46"/>
      <c r="CVN38" s="46"/>
      <c r="CVO38" s="46"/>
      <c r="CVP38" s="46"/>
      <c r="CVQ38" s="46"/>
      <c r="CVR38" s="46"/>
      <c r="CVS38" s="46"/>
      <c r="CVT38" s="46"/>
      <c r="CVU38" s="46"/>
      <c r="CVV38" s="46"/>
      <c r="CVW38" s="46"/>
      <c r="CVX38" s="46"/>
      <c r="CVY38" s="46"/>
      <c r="CVZ38" s="46"/>
      <c r="CWA38" s="46"/>
      <c r="CWB38" s="46"/>
      <c r="CWC38" s="46"/>
      <c r="CWD38" s="46"/>
      <c r="CWE38" s="46"/>
      <c r="CWF38" s="46"/>
      <c r="CWG38" s="46"/>
      <c r="CWH38" s="46"/>
      <c r="CWI38" s="46"/>
      <c r="CWJ38" s="46"/>
      <c r="CWK38" s="46"/>
      <c r="CWL38" s="46"/>
      <c r="CWM38" s="46"/>
      <c r="CWN38" s="46"/>
      <c r="CWO38" s="46"/>
      <c r="CWP38" s="46"/>
      <c r="CWQ38" s="46"/>
      <c r="CWR38" s="46"/>
      <c r="CWS38" s="46"/>
      <c r="CWT38" s="46"/>
      <c r="CWU38" s="46"/>
      <c r="CWV38" s="46"/>
      <c r="CWW38" s="46"/>
      <c r="CWX38" s="46"/>
      <c r="CWY38" s="46"/>
      <c r="CWZ38" s="46"/>
      <c r="CXA38" s="46"/>
      <c r="CXB38" s="46"/>
      <c r="CXC38" s="46"/>
      <c r="CXD38" s="46"/>
      <c r="CXE38" s="46"/>
      <c r="CXF38" s="46"/>
      <c r="CXG38" s="46"/>
      <c r="CXH38" s="46"/>
      <c r="CXI38" s="46"/>
      <c r="CXJ38" s="46"/>
      <c r="CXK38" s="46"/>
      <c r="CXL38" s="46"/>
      <c r="CXM38" s="46"/>
      <c r="CXN38" s="46"/>
      <c r="CXO38" s="46"/>
      <c r="CXP38" s="46"/>
      <c r="CXQ38" s="46"/>
      <c r="CXR38" s="46"/>
      <c r="CXS38" s="46"/>
      <c r="CXT38" s="46"/>
      <c r="CXU38" s="46"/>
      <c r="CXV38" s="46"/>
      <c r="CXW38" s="46"/>
      <c r="CXX38" s="46"/>
      <c r="CXY38" s="46"/>
      <c r="CXZ38" s="46"/>
      <c r="CYA38" s="46"/>
      <c r="CYB38" s="46"/>
      <c r="CYC38" s="46"/>
      <c r="CYD38" s="46"/>
      <c r="CYE38" s="46"/>
      <c r="CYF38" s="46"/>
      <c r="CYG38" s="46"/>
      <c r="CYH38" s="46"/>
      <c r="CYI38" s="46"/>
      <c r="CYJ38" s="46"/>
      <c r="CYK38" s="46"/>
      <c r="CYL38" s="46"/>
      <c r="CYM38" s="46"/>
      <c r="CYN38" s="46"/>
      <c r="CYO38" s="46"/>
      <c r="CYP38" s="46"/>
      <c r="CYQ38" s="46"/>
      <c r="CYR38" s="46"/>
      <c r="CYS38" s="46"/>
      <c r="CYT38" s="46"/>
      <c r="CYU38" s="46"/>
      <c r="CYV38" s="46"/>
      <c r="CYW38" s="46"/>
      <c r="CYX38" s="46"/>
      <c r="CYY38" s="46"/>
      <c r="CYZ38" s="46"/>
      <c r="CZA38" s="46"/>
      <c r="CZB38" s="46"/>
      <c r="CZC38" s="46"/>
      <c r="CZD38" s="46"/>
      <c r="CZE38" s="46"/>
      <c r="CZF38" s="46"/>
      <c r="CZG38" s="46"/>
      <c r="CZH38" s="46"/>
      <c r="CZI38" s="46"/>
      <c r="CZJ38" s="46"/>
      <c r="CZK38" s="46"/>
      <c r="CZL38" s="46"/>
      <c r="CZM38" s="46"/>
      <c r="CZN38" s="46"/>
      <c r="CZO38" s="46"/>
      <c r="CZP38" s="46"/>
      <c r="CZQ38" s="46"/>
      <c r="CZR38" s="46"/>
      <c r="CZS38" s="46"/>
      <c r="CZT38" s="46"/>
      <c r="CZU38" s="46"/>
      <c r="CZV38" s="46"/>
      <c r="CZW38" s="46"/>
      <c r="CZX38" s="46"/>
      <c r="CZY38" s="46"/>
      <c r="CZZ38" s="46"/>
      <c r="DAA38" s="46"/>
      <c r="DAB38" s="46"/>
      <c r="DAC38" s="46"/>
      <c r="DAD38" s="46"/>
      <c r="DAE38" s="46"/>
      <c r="DAF38" s="46"/>
      <c r="DAG38" s="46"/>
      <c r="DAH38" s="46"/>
      <c r="DAI38" s="46"/>
      <c r="DAJ38" s="46"/>
      <c r="DAK38" s="46"/>
      <c r="DAL38" s="46"/>
      <c r="DAM38" s="46"/>
      <c r="DAN38" s="46"/>
      <c r="DAO38" s="46"/>
      <c r="DAP38" s="46"/>
      <c r="DAQ38" s="46"/>
      <c r="DAR38" s="46"/>
      <c r="DAS38" s="46"/>
      <c r="DAT38" s="46"/>
      <c r="DAU38" s="46"/>
      <c r="DAV38" s="46"/>
      <c r="DAW38" s="46"/>
      <c r="DAX38" s="46"/>
      <c r="DAY38" s="46"/>
      <c r="DAZ38" s="46"/>
      <c r="DBA38" s="46"/>
      <c r="DBB38" s="46"/>
      <c r="DBC38" s="46"/>
      <c r="DBD38" s="46"/>
      <c r="DBE38" s="46"/>
      <c r="DBF38" s="46"/>
      <c r="DBG38" s="46"/>
      <c r="DBH38" s="46"/>
      <c r="DBI38" s="46"/>
      <c r="DBJ38" s="46"/>
      <c r="DBK38" s="46"/>
      <c r="DBL38" s="46"/>
      <c r="DBM38" s="46"/>
      <c r="DBN38" s="46"/>
      <c r="DBO38" s="46"/>
      <c r="DBP38" s="46"/>
      <c r="DBQ38" s="46"/>
      <c r="DBR38" s="46"/>
      <c r="DBS38" s="46"/>
      <c r="DBT38" s="46"/>
      <c r="DBU38" s="46"/>
      <c r="DBV38" s="46"/>
      <c r="DBW38" s="46"/>
      <c r="DBX38" s="46"/>
      <c r="DBY38" s="46"/>
      <c r="DBZ38" s="46"/>
      <c r="DCA38" s="46"/>
      <c r="DCB38" s="46"/>
      <c r="DCC38" s="46"/>
      <c r="DCD38" s="46"/>
      <c r="DCE38" s="46"/>
      <c r="DCF38" s="46"/>
      <c r="DCG38" s="46"/>
      <c r="DCH38" s="46"/>
      <c r="DCI38" s="46"/>
      <c r="DCJ38" s="46"/>
      <c r="DCK38" s="46"/>
      <c r="DCL38" s="46"/>
      <c r="DCM38" s="46"/>
      <c r="DCN38" s="46"/>
      <c r="DCO38" s="46"/>
      <c r="DCP38" s="46"/>
      <c r="DCQ38" s="46"/>
      <c r="DCR38" s="46"/>
      <c r="DCS38" s="46"/>
      <c r="DCT38" s="46"/>
      <c r="DCU38" s="46"/>
      <c r="DCV38" s="46"/>
      <c r="DCW38" s="46"/>
      <c r="DCX38" s="46"/>
      <c r="DCY38" s="46"/>
      <c r="DCZ38" s="46"/>
      <c r="DDA38" s="46"/>
      <c r="DDB38" s="46"/>
      <c r="DDC38" s="46"/>
      <c r="DDD38" s="46"/>
      <c r="DDE38" s="46"/>
      <c r="DDF38" s="46"/>
      <c r="DDG38" s="46"/>
      <c r="DDH38" s="46"/>
      <c r="DDI38" s="46"/>
      <c r="DDJ38" s="46"/>
      <c r="DDK38" s="46"/>
      <c r="DDL38" s="46"/>
      <c r="DDM38" s="46"/>
      <c r="DDN38" s="46"/>
      <c r="DDO38" s="46"/>
      <c r="DDP38" s="46"/>
      <c r="DDQ38" s="46"/>
      <c r="DDR38" s="46"/>
      <c r="DDS38" s="46"/>
      <c r="DDT38" s="46"/>
      <c r="DDU38" s="46"/>
      <c r="DDV38" s="46"/>
      <c r="DDW38" s="46"/>
      <c r="DDX38" s="46"/>
      <c r="DDY38" s="46"/>
      <c r="DDZ38" s="46"/>
      <c r="DEA38" s="46"/>
      <c r="DEB38" s="46"/>
      <c r="DEC38" s="46"/>
      <c r="DED38" s="46"/>
      <c r="DEE38" s="46"/>
      <c r="DEF38" s="46"/>
      <c r="DEG38" s="46"/>
      <c r="DEH38" s="46"/>
      <c r="DEI38" s="46"/>
      <c r="DEJ38" s="46"/>
      <c r="DEK38" s="46"/>
      <c r="DEL38" s="46"/>
      <c r="DEM38" s="46"/>
      <c r="DEN38" s="46"/>
      <c r="DEO38" s="46"/>
      <c r="DEP38" s="46"/>
      <c r="DEQ38" s="46"/>
      <c r="DER38" s="46"/>
      <c r="DES38" s="46"/>
      <c r="DET38" s="46"/>
      <c r="DEU38" s="46"/>
      <c r="DEV38" s="46"/>
      <c r="DEW38" s="46"/>
      <c r="DEX38" s="46"/>
      <c r="DEY38" s="46"/>
      <c r="DEZ38" s="46"/>
      <c r="DFA38" s="46"/>
      <c r="DFB38" s="46"/>
      <c r="DFC38" s="46"/>
      <c r="DFD38" s="46"/>
      <c r="DFE38" s="46"/>
      <c r="DFF38" s="46"/>
      <c r="DFG38" s="46"/>
      <c r="DFH38" s="46"/>
      <c r="DFI38" s="46"/>
      <c r="DFJ38" s="46"/>
      <c r="DFK38" s="46"/>
      <c r="DFL38" s="46"/>
      <c r="DFM38" s="46"/>
      <c r="DFN38" s="46"/>
      <c r="DFO38" s="46"/>
      <c r="DFP38" s="46"/>
      <c r="DFQ38" s="46"/>
      <c r="DFR38" s="46"/>
      <c r="DFS38" s="46"/>
      <c r="DFT38" s="46"/>
      <c r="DFU38" s="46"/>
      <c r="DFV38" s="46"/>
      <c r="DFW38" s="46"/>
      <c r="DFX38" s="46"/>
      <c r="DFY38" s="46"/>
      <c r="DFZ38" s="46"/>
      <c r="DGA38" s="46"/>
      <c r="DGB38" s="46"/>
      <c r="DGC38" s="46"/>
      <c r="DGD38" s="46"/>
      <c r="DGE38" s="46"/>
      <c r="DGF38" s="46"/>
      <c r="DGG38" s="46"/>
      <c r="DGH38" s="46"/>
      <c r="DGI38" s="46"/>
      <c r="DGJ38" s="46"/>
      <c r="DGK38" s="46"/>
      <c r="DGL38" s="46"/>
      <c r="DGM38" s="46"/>
      <c r="DGN38" s="46"/>
      <c r="DGO38" s="46"/>
      <c r="DGP38" s="46"/>
      <c r="DGQ38" s="46"/>
      <c r="DGR38" s="46"/>
      <c r="DGS38" s="46"/>
      <c r="DGT38" s="46"/>
      <c r="DGU38" s="46"/>
      <c r="DGV38" s="46"/>
      <c r="DGW38" s="46"/>
      <c r="DGX38" s="46"/>
      <c r="DGY38" s="46"/>
      <c r="DGZ38" s="46"/>
      <c r="DHA38" s="46"/>
      <c r="DHB38" s="46"/>
      <c r="DHC38" s="46"/>
      <c r="DHD38" s="46"/>
      <c r="DHE38" s="46"/>
      <c r="DHF38" s="46"/>
      <c r="DHG38" s="46"/>
      <c r="DHH38" s="46"/>
      <c r="DHI38" s="46"/>
      <c r="DHJ38" s="46"/>
      <c r="DHK38" s="46"/>
      <c r="DHL38" s="46"/>
      <c r="DHM38" s="46"/>
      <c r="DHN38" s="46"/>
      <c r="DHO38" s="46"/>
      <c r="DHP38" s="46"/>
      <c r="DHQ38" s="46"/>
      <c r="DHR38" s="46"/>
      <c r="DHS38" s="46"/>
      <c r="DHT38" s="46"/>
      <c r="DHU38" s="46"/>
      <c r="DHV38" s="46"/>
      <c r="DHW38" s="46"/>
      <c r="DHX38" s="46"/>
      <c r="DHY38" s="46"/>
      <c r="DHZ38" s="46"/>
      <c r="DIA38" s="46"/>
      <c r="DIB38" s="46"/>
      <c r="DIC38" s="46"/>
      <c r="DID38" s="46"/>
      <c r="DIE38" s="46"/>
      <c r="DIF38" s="46"/>
      <c r="DIG38" s="46"/>
      <c r="DIH38" s="46"/>
      <c r="DII38" s="46"/>
      <c r="DIJ38" s="46"/>
      <c r="DIK38" s="46"/>
      <c r="DIL38" s="46"/>
      <c r="DIM38" s="46"/>
      <c r="DIN38" s="46"/>
      <c r="DIO38" s="46"/>
      <c r="DIP38" s="46"/>
      <c r="DIQ38" s="46"/>
      <c r="DIR38" s="46"/>
      <c r="DIS38" s="46"/>
      <c r="DIT38" s="46"/>
      <c r="DIU38" s="46"/>
      <c r="DIV38" s="46"/>
      <c r="DIW38" s="46"/>
      <c r="DIX38" s="46"/>
      <c r="DIY38" s="46"/>
      <c r="DIZ38" s="46"/>
      <c r="DJA38" s="46"/>
      <c r="DJB38" s="46"/>
      <c r="DJC38" s="46"/>
      <c r="DJD38" s="46"/>
      <c r="DJE38" s="46"/>
      <c r="DJF38" s="46"/>
      <c r="DJG38" s="46"/>
      <c r="DJH38" s="46"/>
      <c r="DJI38" s="46"/>
      <c r="DJJ38" s="46"/>
      <c r="DJK38" s="46"/>
      <c r="DJL38" s="46"/>
      <c r="DJM38" s="46"/>
      <c r="DJN38" s="46"/>
      <c r="DJO38" s="46"/>
      <c r="DJP38" s="46"/>
      <c r="DJQ38" s="46"/>
      <c r="DJR38" s="46"/>
      <c r="DJS38" s="46"/>
      <c r="DJT38" s="46"/>
      <c r="DJU38" s="46"/>
      <c r="DJV38" s="46"/>
      <c r="DJW38" s="46"/>
      <c r="DJX38" s="46"/>
      <c r="DJY38" s="46"/>
      <c r="DJZ38" s="46"/>
      <c r="DKA38" s="46"/>
      <c r="DKB38" s="46"/>
      <c r="DKC38" s="46"/>
      <c r="DKD38" s="46"/>
      <c r="DKE38" s="46"/>
      <c r="DKF38" s="46"/>
      <c r="DKG38" s="46"/>
      <c r="DKH38" s="46"/>
      <c r="DKI38" s="46"/>
      <c r="DKJ38" s="46"/>
      <c r="DKK38" s="46"/>
      <c r="DKL38" s="46"/>
      <c r="DKM38" s="46"/>
      <c r="DKN38" s="46"/>
      <c r="DKO38" s="46"/>
      <c r="DKP38" s="46"/>
      <c r="DKQ38" s="46"/>
      <c r="DKR38" s="46"/>
      <c r="DKS38" s="46"/>
      <c r="DKT38" s="46"/>
      <c r="DKU38" s="46"/>
      <c r="DKV38" s="46"/>
      <c r="DKW38" s="46"/>
      <c r="DKX38" s="46"/>
      <c r="DKY38" s="46"/>
      <c r="DKZ38" s="46"/>
      <c r="DLA38" s="46"/>
      <c r="DLB38" s="46"/>
      <c r="DLC38" s="46"/>
      <c r="DLD38" s="46"/>
      <c r="DLE38" s="46"/>
      <c r="DLF38" s="46"/>
      <c r="DLG38" s="46"/>
      <c r="DLH38" s="46"/>
      <c r="DLI38" s="46"/>
      <c r="DLJ38" s="46"/>
      <c r="DLK38" s="46"/>
      <c r="DLL38" s="46"/>
      <c r="DLM38" s="46"/>
      <c r="DLN38" s="46"/>
      <c r="DLO38" s="46"/>
      <c r="DLP38" s="46"/>
      <c r="DLQ38" s="46"/>
      <c r="DLR38" s="46"/>
      <c r="DLS38" s="46"/>
      <c r="DLT38" s="46"/>
      <c r="DLU38" s="46"/>
      <c r="DLV38" s="46"/>
      <c r="DLW38" s="46"/>
      <c r="DLX38" s="46"/>
      <c r="DLY38" s="46"/>
      <c r="DLZ38" s="46"/>
      <c r="DMA38" s="46"/>
      <c r="DMB38" s="46"/>
      <c r="DMC38" s="46"/>
      <c r="DMD38" s="46"/>
      <c r="DME38" s="46"/>
      <c r="DMF38" s="46"/>
      <c r="DMG38" s="46"/>
      <c r="DMH38" s="46"/>
      <c r="DMI38" s="46"/>
      <c r="DMJ38" s="46"/>
      <c r="DMK38" s="46"/>
      <c r="DML38" s="46"/>
      <c r="DMM38" s="46"/>
      <c r="DMN38" s="46"/>
      <c r="DMO38" s="46"/>
      <c r="DMP38" s="46"/>
      <c r="DMQ38" s="46"/>
      <c r="DMR38" s="46"/>
      <c r="DMS38" s="46"/>
      <c r="DMT38" s="46"/>
      <c r="DMU38" s="46"/>
      <c r="DMV38" s="46"/>
      <c r="DMW38" s="46"/>
      <c r="DMX38" s="46"/>
      <c r="DMY38" s="46"/>
      <c r="DMZ38" s="46"/>
      <c r="DNA38" s="46"/>
      <c r="DNB38" s="46"/>
      <c r="DNC38" s="46"/>
      <c r="DND38" s="46"/>
      <c r="DNE38" s="46"/>
      <c r="DNF38" s="46"/>
      <c r="DNG38" s="46"/>
      <c r="DNH38" s="46"/>
      <c r="DNI38" s="46"/>
      <c r="DNJ38" s="46"/>
      <c r="DNK38" s="46"/>
      <c r="DNL38" s="46"/>
      <c r="DNM38" s="46"/>
      <c r="DNN38" s="46"/>
      <c r="DNO38" s="46"/>
      <c r="DNP38" s="46"/>
      <c r="DNQ38" s="46"/>
      <c r="DNR38" s="46"/>
      <c r="DNS38" s="46"/>
      <c r="DNT38" s="46"/>
      <c r="DNU38" s="46"/>
      <c r="DNV38" s="46"/>
      <c r="DNW38" s="46"/>
      <c r="DNX38" s="46"/>
      <c r="DNY38" s="46"/>
      <c r="DNZ38" s="46"/>
      <c r="DOA38" s="46"/>
      <c r="DOB38" s="46"/>
      <c r="DOC38" s="46"/>
      <c r="DOD38" s="46"/>
      <c r="DOE38" s="46"/>
      <c r="DOF38" s="46"/>
      <c r="DOG38" s="46"/>
      <c r="DOH38" s="46"/>
      <c r="DOI38" s="46"/>
      <c r="DOJ38" s="46"/>
      <c r="DOK38" s="46"/>
      <c r="DOL38" s="46"/>
      <c r="DOM38" s="46"/>
      <c r="DON38" s="46"/>
      <c r="DOO38" s="46"/>
      <c r="DOP38" s="46"/>
      <c r="DOQ38" s="46"/>
      <c r="DOR38" s="46"/>
      <c r="DOS38" s="46"/>
      <c r="DOT38" s="46"/>
      <c r="DOU38" s="46"/>
      <c r="DOV38" s="46"/>
      <c r="DOW38" s="46"/>
      <c r="DOX38" s="46"/>
      <c r="DOY38" s="46"/>
      <c r="DOZ38" s="46"/>
      <c r="DPA38" s="46"/>
      <c r="DPB38" s="46"/>
      <c r="DPC38" s="46"/>
      <c r="DPD38" s="46"/>
      <c r="DPE38" s="46"/>
      <c r="DPF38" s="46"/>
      <c r="DPG38" s="46"/>
      <c r="DPH38" s="46"/>
      <c r="DPI38" s="46"/>
      <c r="DPJ38" s="46"/>
      <c r="DPK38" s="46"/>
      <c r="DPL38" s="46"/>
      <c r="DPM38" s="46"/>
      <c r="DPN38" s="46"/>
      <c r="DPO38" s="46"/>
      <c r="DPP38" s="46"/>
      <c r="DPQ38" s="46"/>
      <c r="DPR38" s="46"/>
      <c r="DPS38" s="46"/>
      <c r="DPT38" s="46"/>
      <c r="DPU38" s="46"/>
      <c r="DPV38" s="46"/>
      <c r="DPW38" s="46"/>
      <c r="DPX38" s="46"/>
      <c r="DPY38" s="46"/>
      <c r="DPZ38" s="46"/>
      <c r="DQA38" s="46"/>
      <c r="DQB38" s="46"/>
      <c r="DQC38" s="46"/>
      <c r="DQD38" s="46"/>
      <c r="DQE38" s="46"/>
      <c r="DQF38" s="46"/>
      <c r="DQG38" s="46"/>
      <c r="DQH38" s="46"/>
      <c r="DQI38" s="46"/>
      <c r="DQJ38" s="46"/>
      <c r="DQK38" s="46"/>
      <c r="DQL38" s="46"/>
      <c r="DQM38" s="46"/>
      <c r="DQN38" s="46"/>
      <c r="DQO38" s="46"/>
      <c r="DQP38" s="46"/>
      <c r="DQQ38" s="46"/>
      <c r="DQR38" s="46"/>
      <c r="DQS38" s="46"/>
      <c r="DQT38" s="46"/>
      <c r="DQU38" s="46"/>
      <c r="DQV38" s="46"/>
      <c r="DQW38" s="46"/>
      <c r="DQX38" s="46"/>
      <c r="DQY38" s="46"/>
      <c r="DQZ38" s="46"/>
      <c r="DRA38" s="46"/>
      <c r="DRB38" s="46"/>
      <c r="DRC38" s="46"/>
      <c r="DRD38" s="46"/>
      <c r="DRE38" s="46"/>
      <c r="DRF38" s="46"/>
      <c r="DRG38" s="46"/>
      <c r="DRH38" s="46"/>
      <c r="DRI38" s="46"/>
      <c r="DRJ38" s="46"/>
      <c r="DRK38" s="46"/>
      <c r="DRL38" s="46"/>
      <c r="DRM38" s="46"/>
      <c r="DRN38" s="46"/>
      <c r="DRO38" s="46"/>
      <c r="DRP38" s="46"/>
      <c r="DRQ38" s="46"/>
      <c r="DRR38" s="46"/>
      <c r="DRS38" s="46"/>
      <c r="DRT38" s="46"/>
      <c r="DRU38" s="46"/>
      <c r="DRV38" s="46"/>
      <c r="DRW38" s="46"/>
      <c r="DRX38" s="46"/>
      <c r="DRY38" s="46"/>
      <c r="DRZ38" s="46"/>
      <c r="DSA38" s="46"/>
      <c r="DSB38" s="46"/>
      <c r="DSC38" s="46"/>
      <c r="DSD38" s="46"/>
      <c r="DSE38" s="46"/>
      <c r="DSF38" s="46"/>
      <c r="DSG38" s="46"/>
      <c r="DSH38" s="46"/>
      <c r="DSI38" s="46"/>
      <c r="DSJ38" s="46"/>
      <c r="DSK38" s="46"/>
      <c r="DSL38" s="46"/>
      <c r="DSM38" s="46"/>
      <c r="DSN38" s="46"/>
      <c r="DSO38" s="46"/>
      <c r="DSP38" s="46"/>
      <c r="DSQ38" s="46"/>
      <c r="DSR38" s="46"/>
      <c r="DSS38" s="46"/>
      <c r="DST38" s="46"/>
      <c r="DSU38" s="46"/>
      <c r="DSV38" s="46"/>
      <c r="DSW38" s="46"/>
      <c r="DSX38" s="46"/>
      <c r="DSY38" s="46"/>
      <c r="DSZ38" s="46"/>
      <c r="DTA38" s="46"/>
      <c r="DTB38" s="46"/>
      <c r="DTC38" s="46"/>
      <c r="DTD38" s="46"/>
      <c r="DTE38" s="46"/>
      <c r="DTF38" s="46"/>
      <c r="DTG38" s="46"/>
      <c r="DTH38" s="46"/>
      <c r="DTI38" s="46"/>
      <c r="DTJ38" s="46"/>
      <c r="DTK38" s="46"/>
      <c r="DTL38" s="46"/>
      <c r="DTM38" s="46"/>
      <c r="DTN38" s="46"/>
      <c r="DTO38" s="46"/>
      <c r="DTP38" s="46"/>
      <c r="DTQ38" s="46"/>
      <c r="DTR38" s="46"/>
      <c r="DTS38" s="46"/>
      <c r="DTT38" s="46"/>
      <c r="DTU38" s="46"/>
      <c r="DTV38" s="46"/>
      <c r="DTW38" s="46"/>
      <c r="DTX38" s="46"/>
      <c r="DTY38" s="46"/>
      <c r="DTZ38" s="46"/>
      <c r="DUA38" s="46"/>
      <c r="DUB38" s="46"/>
      <c r="DUC38" s="46"/>
      <c r="DUD38" s="46"/>
      <c r="DUE38" s="46"/>
      <c r="DUF38" s="46"/>
      <c r="DUG38" s="46"/>
      <c r="DUH38" s="46"/>
      <c r="DUI38" s="46"/>
      <c r="DUJ38" s="46"/>
      <c r="DUK38" s="46"/>
      <c r="DUL38" s="46"/>
      <c r="DUM38" s="46"/>
      <c r="DUN38" s="46"/>
      <c r="DUO38" s="46"/>
      <c r="DUP38" s="46"/>
      <c r="DUQ38" s="46"/>
      <c r="DUR38" s="46"/>
      <c r="DUS38" s="46"/>
      <c r="DUT38" s="46"/>
      <c r="DUU38" s="46"/>
      <c r="DUV38" s="46"/>
      <c r="DUW38" s="46"/>
      <c r="DUX38" s="46"/>
      <c r="DUY38" s="46"/>
      <c r="DUZ38" s="46"/>
      <c r="DVA38" s="46"/>
      <c r="DVB38" s="46"/>
      <c r="DVC38" s="46"/>
      <c r="DVD38" s="46"/>
      <c r="DVE38" s="46"/>
      <c r="DVF38" s="46"/>
      <c r="DVG38" s="46"/>
      <c r="DVH38" s="46"/>
      <c r="DVI38" s="46"/>
      <c r="DVJ38" s="46"/>
      <c r="DVK38" s="46"/>
      <c r="DVL38" s="46"/>
      <c r="DVM38" s="46"/>
      <c r="DVN38" s="46"/>
      <c r="DVO38" s="46"/>
      <c r="DVP38" s="46"/>
      <c r="DVQ38" s="46"/>
      <c r="DVR38" s="46"/>
      <c r="DVS38" s="46"/>
      <c r="DVT38" s="46"/>
      <c r="DVU38" s="46"/>
      <c r="DVV38" s="46"/>
      <c r="DVW38" s="46"/>
      <c r="DVX38" s="46"/>
      <c r="DVY38" s="46"/>
      <c r="DVZ38" s="46"/>
      <c r="DWA38" s="46"/>
      <c r="DWB38" s="46"/>
      <c r="DWC38" s="46"/>
      <c r="DWD38" s="46"/>
      <c r="DWE38" s="46"/>
      <c r="DWF38" s="46"/>
      <c r="DWG38" s="46"/>
      <c r="DWH38" s="46"/>
      <c r="DWI38" s="46"/>
      <c r="DWJ38" s="46"/>
      <c r="DWK38" s="46"/>
      <c r="DWL38" s="46"/>
      <c r="DWM38" s="46"/>
      <c r="DWN38" s="46"/>
      <c r="DWO38" s="46"/>
      <c r="DWP38" s="46"/>
      <c r="DWQ38" s="46"/>
      <c r="DWR38" s="46"/>
      <c r="DWS38" s="46"/>
      <c r="DWT38" s="46"/>
      <c r="DWU38" s="46"/>
      <c r="DWV38" s="46"/>
      <c r="DWW38" s="46"/>
      <c r="DWX38" s="46"/>
      <c r="DWY38" s="46"/>
      <c r="DWZ38" s="46"/>
      <c r="DXA38" s="46"/>
      <c r="DXB38" s="46"/>
      <c r="DXC38" s="46"/>
      <c r="DXD38" s="46"/>
      <c r="DXE38" s="46"/>
      <c r="DXF38" s="46"/>
      <c r="DXG38" s="46"/>
      <c r="DXH38" s="46"/>
      <c r="DXI38" s="46"/>
      <c r="DXJ38" s="46"/>
      <c r="DXK38" s="46"/>
      <c r="DXL38" s="46"/>
      <c r="DXM38" s="46"/>
      <c r="DXN38" s="46"/>
      <c r="DXO38" s="46"/>
      <c r="DXP38" s="46"/>
      <c r="DXQ38" s="46"/>
      <c r="DXR38" s="46"/>
      <c r="DXS38" s="46"/>
      <c r="DXT38" s="46"/>
      <c r="DXU38" s="46"/>
      <c r="DXV38" s="46"/>
      <c r="DXW38" s="46"/>
      <c r="DXX38" s="46"/>
      <c r="DXY38" s="46"/>
      <c r="DXZ38" s="46"/>
      <c r="DYA38" s="46"/>
      <c r="DYB38" s="46"/>
      <c r="DYC38" s="46"/>
      <c r="DYD38" s="46"/>
      <c r="DYE38" s="46"/>
      <c r="DYF38" s="46"/>
      <c r="DYG38" s="46"/>
      <c r="DYH38" s="46"/>
      <c r="DYI38" s="46"/>
      <c r="DYJ38" s="46"/>
      <c r="DYK38" s="46"/>
      <c r="DYL38" s="46"/>
      <c r="DYM38" s="46"/>
      <c r="DYN38" s="46"/>
      <c r="DYO38" s="46"/>
      <c r="DYP38" s="46"/>
      <c r="DYQ38" s="46"/>
      <c r="DYR38" s="46"/>
      <c r="DYS38" s="46"/>
      <c r="DYT38" s="46"/>
      <c r="DYU38" s="46"/>
      <c r="DYV38" s="46"/>
      <c r="DYW38" s="46"/>
      <c r="DYX38" s="46"/>
      <c r="DYY38" s="46"/>
      <c r="DYZ38" s="46"/>
      <c r="DZA38" s="46"/>
      <c r="DZB38" s="46"/>
      <c r="DZC38" s="46"/>
      <c r="DZD38" s="46"/>
      <c r="DZE38" s="46"/>
      <c r="DZF38" s="46"/>
      <c r="DZG38" s="46"/>
      <c r="DZH38" s="46"/>
      <c r="DZI38" s="46"/>
      <c r="DZJ38" s="46"/>
      <c r="DZK38" s="46"/>
      <c r="DZL38" s="46"/>
      <c r="DZM38" s="46"/>
      <c r="DZN38" s="46"/>
      <c r="DZO38" s="46"/>
      <c r="DZP38" s="46"/>
      <c r="DZQ38" s="46"/>
      <c r="DZR38" s="46"/>
      <c r="DZS38" s="46"/>
      <c r="DZT38" s="46"/>
      <c r="DZU38" s="46"/>
      <c r="DZV38" s="46"/>
      <c r="DZW38" s="46"/>
      <c r="DZX38" s="46"/>
      <c r="DZY38" s="46"/>
      <c r="DZZ38" s="46"/>
      <c r="EAA38" s="46"/>
      <c r="EAB38" s="46"/>
      <c r="EAC38" s="46"/>
      <c r="EAD38" s="46"/>
      <c r="EAE38" s="46"/>
      <c r="EAF38" s="46"/>
      <c r="EAG38" s="46"/>
      <c r="EAH38" s="46"/>
      <c r="EAI38" s="46"/>
      <c r="EAJ38" s="46"/>
      <c r="EAK38" s="46"/>
      <c r="EAL38" s="46"/>
      <c r="EAM38" s="46"/>
      <c r="EAN38" s="46"/>
      <c r="EAO38" s="46"/>
      <c r="EAP38" s="46"/>
      <c r="EAQ38" s="46"/>
      <c r="EAR38" s="46"/>
      <c r="EAS38" s="46"/>
      <c r="EAT38" s="46"/>
      <c r="EAU38" s="46"/>
      <c r="EAV38" s="46"/>
      <c r="EAW38" s="46"/>
      <c r="EAX38" s="46"/>
      <c r="EAY38" s="46"/>
      <c r="EAZ38" s="46"/>
      <c r="EBA38" s="46"/>
      <c r="EBB38" s="46"/>
      <c r="EBC38" s="46"/>
      <c r="EBD38" s="46"/>
      <c r="EBE38" s="46"/>
      <c r="EBF38" s="46"/>
      <c r="EBG38" s="46"/>
      <c r="EBH38" s="46"/>
      <c r="EBI38" s="46"/>
      <c r="EBJ38" s="46"/>
      <c r="EBK38" s="46"/>
      <c r="EBL38" s="46"/>
      <c r="EBM38" s="46"/>
      <c r="EBN38" s="46"/>
      <c r="EBO38" s="46"/>
      <c r="EBP38" s="46"/>
      <c r="EBQ38" s="46"/>
      <c r="EBR38" s="46"/>
      <c r="EBS38" s="46"/>
      <c r="EBT38" s="46"/>
      <c r="EBU38" s="46"/>
      <c r="EBV38" s="46"/>
      <c r="EBW38" s="46"/>
      <c r="EBX38" s="46"/>
      <c r="EBY38" s="46"/>
      <c r="EBZ38" s="46"/>
      <c r="ECA38" s="46"/>
      <c r="ECB38" s="46"/>
      <c r="ECC38" s="46"/>
      <c r="ECD38" s="46"/>
      <c r="ECE38" s="46"/>
      <c r="ECF38" s="46"/>
      <c r="ECG38" s="46"/>
      <c r="ECH38" s="46"/>
      <c r="ECI38" s="46"/>
      <c r="ECJ38" s="46"/>
      <c r="ECK38" s="46"/>
      <c r="ECL38" s="46"/>
      <c r="ECM38" s="46"/>
      <c r="ECN38" s="46"/>
      <c r="ECO38" s="46"/>
      <c r="ECP38" s="46"/>
      <c r="ECQ38" s="46"/>
      <c r="ECR38" s="46"/>
      <c r="ECS38" s="46"/>
      <c r="ECT38" s="46"/>
      <c r="ECU38" s="46"/>
      <c r="ECV38" s="46"/>
      <c r="ECW38" s="46"/>
      <c r="ECX38" s="46"/>
      <c r="ECY38" s="46"/>
      <c r="ECZ38" s="46"/>
      <c r="EDA38" s="46"/>
      <c r="EDB38" s="46"/>
      <c r="EDC38" s="46"/>
      <c r="EDD38" s="46"/>
      <c r="EDE38" s="46"/>
      <c r="EDF38" s="46"/>
      <c r="EDG38" s="46"/>
      <c r="EDH38" s="46"/>
      <c r="EDI38" s="46"/>
      <c r="EDJ38" s="46"/>
      <c r="EDK38" s="46"/>
      <c r="EDL38" s="46"/>
      <c r="EDM38" s="46"/>
      <c r="EDN38" s="46"/>
      <c r="EDO38" s="46"/>
      <c r="EDP38" s="46"/>
      <c r="EDQ38" s="46"/>
      <c r="EDR38" s="46"/>
      <c r="EDS38" s="46"/>
      <c r="EDT38" s="46"/>
      <c r="EDU38" s="46"/>
      <c r="EDV38" s="46"/>
      <c r="EDW38" s="46"/>
      <c r="EDX38" s="46"/>
      <c r="EDY38" s="46"/>
      <c r="EDZ38" s="46"/>
      <c r="EEA38" s="46"/>
      <c r="EEB38" s="46"/>
      <c r="EEC38" s="46"/>
      <c r="EED38" s="46"/>
      <c r="EEE38" s="46"/>
      <c r="EEF38" s="46"/>
      <c r="EEG38" s="46"/>
      <c r="EEH38" s="46"/>
      <c r="EEI38" s="46"/>
      <c r="EEJ38" s="46"/>
      <c r="EEK38" s="46"/>
      <c r="EEL38" s="46"/>
      <c r="EEM38" s="46"/>
      <c r="EEN38" s="46"/>
      <c r="EEO38" s="46"/>
      <c r="EEP38" s="46"/>
      <c r="EEQ38" s="46"/>
      <c r="EER38" s="46"/>
      <c r="EES38" s="46"/>
      <c r="EET38" s="46"/>
      <c r="EEU38" s="46"/>
      <c r="EEV38" s="46"/>
      <c r="EEW38" s="46"/>
      <c r="EEX38" s="46"/>
      <c r="EEY38" s="46"/>
      <c r="EEZ38" s="46"/>
      <c r="EFA38" s="46"/>
      <c r="EFB38" s="46"/>
      <c r="EFC38" s="46"/>
      <c r="EFD38" s="46"/>
      <c r="EFE38" s="46"/>
      <c r="EFF38" s="46"/>
      <c r="EFG38" s="46"/>
      <c r="EFH38" s="46"/>
      <c r="EFI38" s="46"/>
      <c r="EFJ38" s="46"/>
      <c r="EFK38" s="46"/>
      <c r="EFL38" s="46"/>
      <c r="EFM38" s="46"/>
      <c r="EFN38" s="46"/>
      <c r="EFO38" s="46"/>
      <c r="EFP38" s="46"/>
      <c r="EFQ38" s="46"/>
      <c r="EFR38" s="46"/>
      <c r="EFS38" s="46"/>
      <c r="EFT38" s="46"/>
      <c r="EFU38" s="46"/>
      <c r="EFV38" s="46"/>
      <c r="EFW38" s="46"/>
      <c r="EFX38" s="46"/>
      <c r="EFY38" s="46"/>
      <c r="EFZ38" s="46"/>
      <c r="EGA38" s="46"/>
      <c r="EGB38" s="46"/>
      <c r="EGC38" s="46"/>
      <c r="EGD38" s="46"/>
      <c r="EGE38" s="46"/>
      <c r="EGF38" s="46"/>
      <c r="EGG38" s="46"/>
      <c r="EGH38" s="46"/>
      <c r="EGI38" s="46"/>
      <c r="EGJ38" s="46"/>
      <c r="EGK38" s="46"/>
      <c r="EGL38" s="46"/>
      <c r="EGM38" s="46"/>
      <c r="EGN38" s="46"/>
      <c r="EGO38" s="46"/>
      <c r="EGP38" s="46"/>
      <c r="EGQ38" s="46"/>
      <c r="EGR38" s="46"/>
      <c r="EGS38" s="46"/>
      <c r="EGT38" s="46"/>
      <c r="EGU38" s="46"/>
      <c r="EGV38" s="46"/>
      <c r="EGW38" s="46"/>
      <c r="EGX38" s="46"/>
      <c r="EGY38" s="46"/>
      <c r="EGZ38" s="46"/>
      <c r="EHA38" s="46"/>
      <c r="EHB38" s="46"/>
      <c r="EHC38" s="46"/>
      <c r="EHD38" s="46"/>
      <c r="EHE38" s="46"/>
      <c r="EHF38" s="46"/>
      <c r="EHG38" s="46"/>
      <c r="EHH38" s="46"/>
      <c r="EHI38" s="46"/>
      <c r="EHJ38" s="46"/>
      <c r="EHK38" s="46"/>
      <c r="EHL38" s="46"/>
      <c r="EHM38" s="46"/>
      <c r="EHN38" s="46"/>
      <c r="EHO38" s="46"/>
      <c r="EHP38" s="46"/>
      <c r="EHQ38" s="46"/>
      <c r="EHR38" s="46"/>
      <c r="EHS38" s="46"/>
      <c r="EHT38" s="46"/>
      <c r="EHU38" s="46"/>
      <c r="EHV38" s="46"/>
      <c r="EHW38" s="46"/>
      <c r="EHX38" s="46"/>
      <c r="EHY38" s="46"/>
      <c r="EHZ38" s="46"/>
      <c r="EIA38" s="46"/>
      <c r="EIB38" s="46"/>
      <c r="EIC38" s="46"/>
      <c r="EID38" s="46"/>
      <c r="EIE38" s="46"/>
      <c r="EIF38" s="46"/>
      <c r="EIG38" s="46"/>
      <c r="EIH38" s="46"/>
      <c r="EII38" s="46"/>
      <c r="EIJ38" s="46"/>
      <c r="EIK38" s="46"/>
      <c r="EIL38" s="46"/>
      <c r="EIM38" s="46"/>
      <c r="EIN38" s="46"/>
      <c r="EIO38" s="46"/>
      <c r="EIP38" s="46"/>
      <c r="EIQ38" s="46"/>
      <c r="EIR38" s="46"/>
      <c r="EIS38" s="46"/>
      <c r="EIT38" s="46"/>
      <c r="EIU38" s="46"/>
      <c r="EIV38" s="46"/>
      <c r="EIW38" s="46"/>
      <c r="EIX38" s="46"/>
      <c r="EIY38" s="46"/>
      <c r="EIZ38" s="46"/>
      <c r="EJA38" s="46"/>
      <c r="EJB38" s="46"/>
      <c r="EJC38" s="46"/>
      <c r="EJD38" s="46"/>
      <c r="EJE38" s="46"/>
      <c r="EJF38" s="46"/>
      <c r="EJG38" s="46"/>
      <c r="EJH38" s="46"/>
      <c r="EJI38" s="46"/>
      <c r="EJJ38" s="46"/>
      <c r="EJK38" s="46"/>
      <c r="EJL38" s="46"/>
      <c r="EJM38" s="46"/>
      <c r="EJN38" s="46"/>
      <c r="EJO38" s="46"/>
      <c r="EJP38" s="46"/>
      <c r="EJQ38" s="46"/>
      <c r="EJR38" s="46"/>
      <c r="EJS38" s="46"/>
      <c r="EJT38" s="46"/>
      <c r="EJU38" s="46"/>
      <c r="EJV38" s="46"/>
      <c r="EJW38" s="46"/>
      <c r="EJX38" s="46"/>
      <c r="EJY38" s="46"/>
      <c r="EJZ38" s="46"/>
      <c r="EKA38" s="46"/>
      <c r="EKB38" s="46"/>
      <c r="EKC38" s="46"/>
      <c r="EKD38" s="46"/>
      <c r="EKE38" s="46"/>
      <c r="EKF38" s="46"/>
      <c r="EKG38" s="46"/>
      <c r="EKH38" s="46"/>
      <c r="EKI38" s="46"/>
      <c r="EKJ38" s="46"/>
      <c r="EKK38" s="46"/>
      <c r="EKL38" s="46"/>
      <c r="EKM38" s="46"/>
      <c r="EKN38" s="46"/>
      <c r="EKO38" s="46"/>
      <c r="EKP38" s="46"/>
      <c r="EKQ38" s="46"/>
      <c r="EKR38" s="46"/>
      <c r="EKS38" s="46"/>
      <c r="EKT38" s="46"/>
      <c r="EKU38" s="46"/>
      <c r="EKV38" s="46"/>
      <c r="EKW38" s="46"/>
      <c r="EKX38" s="46"/>
      <c r="EKY38" s="46"/>
      <c r="EKZ38" s="46"/>
      <c r="ELA38" s="46"/>
      <c r="ELB38" s="46"/>
      <c r="ELC38" s="46"/>
      <c r="ELD38" s="46"/>
      <c r="ELE38" s="46"/>
      <c r="ELF38" s="46"/>
      <c r="ELG38" s="46"/>
      <c r="ELH38" s="46"/>
      <c r="ELI38" s="46"/>
      <c r="ELJ38" s="46"/>
      <c r="ELK38" s="46"/>
      <c r="ELL38" s="46"/>
      <c r="ELM38" s="46"/>
      <c r="ELN38" s="46"/>
      <c r="ELO38" s="46"/>
      <c r="ELP38" s="46"/>
      <c r="ELQ38" s="46"/>
      <c r="ELR38" s="46"/>
      <c r="ELS38" s="46"/>
      <c r="ELT38" s="46"/>
      <c r="ELU38" s="46"/>
      <c r="ELV38" s="46"/>
      <c r="ELW38" s="46"/>
      <c r="ELX38" s="46"/>
      <c r="ELY38" s="46"/>
      <c r="ELZ38" s="46"/>
      <c r="EMA38" s="46"/>
      <c r="EMB38" s="46"/>
      <c r="EMC38" s="46"/>
      <c r="EMD38" s="46"/>
      <c r="EME38" s="46"/>
      <c r="EMF38" s="46"/>
      <c r="EMG38" s="46"/>
      <c r="EMH38" s="46"/>
      <c r="EMI38" s="46"/>
      <c r="EMJ38" s="46"/>
      <c r="EMK38" s="46"/>
      <c r="EML38" s="46"/>
      <c r="EMM38" s="46"/>
      <c r="EMN38" s="46"/>
      <c r="EMO38" s="46"/>
      <c r="EMP38" s="46"/>
      <c r="EMQ38" s="46"/>
      <c r="EMR38" s="46"/>
      <c r="EMS38" s="46"/>
      <c r="EMT38" s="46"/>
      <c r="EMU38" s="46"/>
      <c r="EMV38" s="46"/>
      <c r="EMW38" s="46"/>
      <c r="EMX38" s="46"/>
      <c r="EMY38" s="46"/>
      <c r="EMZ38" s="46"/>
      <c r="ENA38" s="46"/>
      <c r="ENB38" s="46"/>
      <c r="ENC38" s="46"/>
      <c r="END38" s="46"/>
      <c r="ENE38" s="46"/>
      <c r="ENF38" s="46"/>
      <c r="ENG38" s="46"/>
      <c r="ENH38" s="46"/>
      <c r="ENI38" s="46"/>
      <c r="ENJ38" s="46"/>
      <c r="ENK38" s="46"/>
      <c r="ENL38" s="46"/>
      <c r="ENM38" s="46"/>
      <c r="ENN38" s="46"/>
      <c r="ENO38" s="46"/>
      <c r="ENP38" s="46"/>
      <c r="ENQ38" s="46"/>
      <c r="ENR38" s="46"/>
      <c r="ENS38" s="46"/>
      <c r="ENT38" s="46"/>
      <c r="ENU38" s="46"/>
      <c r="ENV38" s="46"/>
      <c r="ENW38" s="46"/>
      <c r="ENX38" s="46"/>
      <c r="ENY38" s="46"/>
      <c r="ENZ38" s="46"/>
      <c r="EOA38" s="46"/>
      <c r="EOB38" s="46"/>
      <c r="EOC38" s="46"/>
      <c r="EOD38" s="46"/>
      <c r="EOE38" s="46"/>
      <c r="EOF38" s="46"/>
      <c r="EOG38" s="46"/>
      <c r="EOH38" s="46"/>
      <c r="EOI38" s="46"/>
      <c r="EOJ38" s="46"/>
      <c r="EOK38" s="46"/>
      <c r="EOL38" s="46"/>
      <c r="EOM38" s="46"/>
      <c r="EON38" s="46"/>
      <c r="EOO38" s="46"/>
      <c r="EOP38" s="46"/>
      <c r="EOQ38" s="46"/>
      <c r="EOR38" s="46"/>
      <c r="EOS38" s="46"/>
      <c r="EOT38" s="46"/>
      <c r="EOU38" s="46"/>
      <c r="EOV38" s="46"/>
      <c r="EOW38" s="46"/>
      <c r="EOX38" s="46"/>
      <c r="EOY38" s="46"/>
      <c r="EOZ38" s="46"/>
      <c r="EPA38" s="46"/>
      <c r="EPB38" s="46"/>
      <c r="EPC38" s="46"/>
      <c r="EPD38" s="46"/>
      <c r="EPE38" s="46"/>
      <c r="EPF38" s="46"/>
      <c r="EPG38" s="46"/>
      <c r="EPH38" s="46"/>
      <c r="EPI38" s="46"/>
      <c r="EPJ38" s="46"/>
      <c r="EPK38" s="46"/>
      <c r="EPL38" s="46"/>
      <c r="EPM38" s="46"/>
      <c r="EPN38" s="46"/>
      <c r="EPO38" s="46"/>
      <c r="EPP38" s="46"/>
      <c r="EPQ38" s="46"/>
      <c r="EPR38" s="46"/>
      <c r="EPS38" s="46"/>
      <c r="EPT38" s="46"/>
      <c r="EPU38" s="46"/>
      <c r="EPV38" s="46"/>
      <c r="EPW38" s="46"/>
      <c r="EPX38" s="46"/>
      <c r="EPY38" s="46"/>
      <c r="EPZ38" s="46"/>
      <c r="EQA38" s="46"/>
      <c r="EQB38" s="46"/>
      <c r="EQC38" s="46"/>
      <c r="EQD38" s="46"/>
      <c r="EQE38" s="46"/>
      <c r="EQF38" s="46"/>
      <c r="EQG38" s="46"/>
      <c r="EQH38" s="46"/>
      <c r="EQI38" s="46"/>
      <c r="EQJ38" s="46"/>
      <c r="EQK38" s="46"/>
      <c r="EQL38" s="46"/>
      <c r="EQM38" s="46"/>
      <c r="EQN38" s="46"/>
      <c r="EQO38" s="46"/>
      <c r="EQP38" s="46"/>
      <c r="EQQ38" s="46"/>
      <c r="EQR38" s="46"/>
      <c r="EQS38" s="46"/>
      <c r="EQT38" s="46"/>
      <c r="EQU38" s="46"/>
      <c r="EQV38" s="46"/>
      <c r="EQW38" s="46"/>
      <c r="EQX38" s="46"/>
      <c r="EQY38" s="46"/>
      <c r="EQZ38" s="46"/>
      <c r="ERA38" s="46"/>
      <c r="ERB38" s="46"/>
      <c r="ERC38" s="46"/>
      <c r="ERD38" s="46"/>
      <c r="ERE38" s="46"/>
      <c r="ERF38" s="46"/>
      <c r="ERG38" s="46"/>
      <c r="ERH38" s="46"/>
      <c r="ERI38" s="46"/>
      <c r="ERJ38" s="46"/>
      <c r="ERK38" s="46"/>
      <c r="ERL38" s="46"/>
      <c r="ERM38" s="46"/>
      <c r="ERN38" s="46"/>
      <c r="ERO38" s="46"/>
      <c r="ERP38" s="46"/>
      <c r="ERQ38" s="46"/>
      <c r="ERR38" s="46"/>
      <c r="ERS38" s="46"/>
      <c r="ERT38" s="46"/>
      <c r="ERU38" s="46"/>
      <c r="ERV38" s="46"/>
      <c r="ERW38" s="46"/>
      <c r="ERX38" s="46"/>
      <c r="ERY38" s="46"/>
      <c r="ERZ38" s="46"/>
      <c r="ESA38" s="46"/>
      <c r="ESB38" s="46"/>
      <c r="ESC38" s="46"/>
      <c r="ESD38" s="46"/>
      <c r="ESE38" s="46"/>
      <c r="ESF38" s="46"/>
      <c r="ESG38" s="46"/>
      <c r="ESH38" s="46"/>
      <c r="ESI38" s="46"/>
      <c r="ESJ38" s="46"/>
      <c r="ESK38" s="46"/>
      <c r="ESL38" s="46"/>
      <c r="ESM38" s="46"/>
      <c r="ESN38" s="46"/>
      <c r="ESO38" s="46"/>
      <c r="ESP38" s="46"/>
      <c r="ESQ38" s="46"/>
      <c r="ESR38" s="46"/>
      <c r="ESS38" s="46"/>
      <c r="EST38" s="46"/>
      <c r="ESU38" s="46"/>
      <c r="ESV38" s="46"/>
      <c r="ESW38" s="46"/>
      <c r="ESX38" s="46"/>
      <c r="ESY38" s="46"/>
      <c r="ESZ38" s="46"/>
      <c r="ETA38" s="46"/>
      <c r="ETB38" s="46"/>
      <c r="ETC38" s="46"/>
      <c r="ETD38" s="46"/>
      <c r="ETE38" s="46"/>
      <c r="ETF38" s="46"/>
      <c r="ETG38" s="46"/>
      <c r="ETH38" s="46"/>
      <c r="ETI38" s="46"/>
      <c r="ETJ38" s="46"/>
      <c r="ETK38" s="46"/>
      <c r="ETL38" s="46"/>
      <c r="ETM38" s="46"/>
      <c r="ETN38" s="46"/>
      <c r="ETO38" s="46"/>
      <c r="ETP38" s="46"/>
      <c r="ETQ38" s="46"/>
      <c r="ETR38" s="46"/>
      <c r="ETS38" s="46"/>
      <c r="ETT38" s="46"/>
      <c r="ETU38" s="46"/>
      <c r="ETV38" s="46"/>
      <c r="ETW38" s="46"/>
      <c r="ETX38" s="46"/>
      <c r="ETY38" s="46"/>
      <c r="ETZ38" s="46"/>
      <c r="EUA38" s="46"/>
      <c r="EUB38" s="46"/>
      <c r="EUC38" s="46"/>
      <c r="EUD38" s="46"/>
      <c r="EUE38" s="46"/>
      <c r="EUF38" s="46"/>
      <c r="EUG38" s="46"/>
      <c r="EUH38" s="46"/>
      <c r="EUI38" s="46"/>
      <c r="EUJ38" s="46"/>
      <c r="EUK38" s="46"/>
      <c r="EUL38" s="46"/>
      <c r="EUM38" s="46"/>
      <c r="EUN38" s="46"/>
      <c r="EUO38" s="46"/>
      <c r="EUP38" s="46"/>
      <c r="EUQ38" s="46"/>
      <c r="EUR38" s="46"/>
      <c r="EUS38" s="46"/>
      <c r="EUT38" s="46"/>
      <c r="EUU38" s="46"/>
      <c r="EUV38" s="46"/>
      <c r="EUW38" s="46"/>
      <c r="EUX38" s="46"/>
      <c r="EUY38" s="46"/>
      <c r="EUZ38" s="46"/>
      <c r="EVA38" s="46"/>
      <c r="EVB38" s="46"/>
      <c r="EVC38" s="46"/>
      <c r="EVD38" s="46"/>
      <c r="EVE38" s="46"/>
      <c r="EVF38" s="46"/>
      <c r="EVG38" s="46"/>
      <c r="EVH38" s="46"/>
      <c r="EVI38" s="46"/>
      <c r="EVJ38" s="46"/>
      <c r="EVK38" s="46"/>
      <c r="EVL38" s="46"/>
      <c r="EVM38" s="46"/>
      <c r="EVN38" s="46"/>
      <c r="EVO38" s="46"/>
      <c r="EVP38" s="46"/>
      <c r="EVQ38" s="46"/>
      <c r="EVR38" s="46"/>
      <c r="EVS38" s="46"/>
      <c r="EVT38" s="46"/>
      <c r="EVU38" s="46"/>
      <c r="EVV38" s="46"/>
      <c r="EVW38" s="46"/>
      <c r="EVX38" s="46"/>
      <c r="EVY38" s="46"/>
      <c r="EVZ38" s="46"/>
      <c r="EWA38" s="46"/>
      <c r="EWB38" s="46"/>
      <c r="EWC38" s="46"/>
      <c r="EWD38" s="46"/>
      <c r="EWE38" s="46"/>
      <c r="EWF38" s="46"/>
      <c r="EWG38" s="46"/>
      <c r="EWH38" s="46"/>
      <c r="EWI38" s="46"/>
      <c r="EWJ38" s="46"/>
      <c r="EWK38" s="46"/>
      <c r="EWL38" s="46"/>
      <c r="EWM38" s="46"/>
      <c r="EWN38" s="46"/>
      <c r="EWO38" s="46"/>
      <c r="EWP38" s="46"/>
      <c r="EWQ38" s="46"/>
      <c r="EWR38" s="46"/>
      <c r="EWS38" s="46"/>
      <c r="EWT38" s="46"/>
      <c r="EWU38" s="46"/>
      <c r="EWV38" s="46"/>
      <c r="EWW38" s="46"/>
      <c r="EWX38" s="46"/>
      <c r="EWY38" s="46"/>
      <c r="EWZ38" s="46"/>
      <c r="EXA38" s="46"/>
      <c r="EXB38" s="46"/>
      <c r="EXC38" s="46"/>
      <c r="EXD38" s="46"/>
      <c r="EXE38" s="46"/>
      <c r="EXF38" s="46"/>
      <c r="EXG38" s="46"/>
      <c r="EXH38" s="46"/>
      <c r="EXI38" s="46"/>
      <c r="EXJ38" s="46"/>
      <c r="EXK38" s="46"/>
      <c r="EXL38" s="46"/>
      <c r="EXM38" s="46"/>
      <c r="EXN38" s="46"/>
      <c r="EXO38" s="46"/>
      <c r="EXP38" s="46"/>
      <c r="EXQ38" s="46"/>
      <c r="EXR38" s="46"/>
      <c r="EXS38" s="46"/>
      <c r="EXT38" s="46"/>
      <c r="EXU38" s="46"/>
      <c r="EXV38" s="46"/>
      <c r="EXW38" s="46"/>
      <c r="EXX38" s="46"/>
      <c r="EXY38" s="46"/>
      <c r="EXZ38" s="46"/>
      <c r="EYA38" s="46"/>
      <c r="EYB38" s="46"/>
      <c r="EYC38" s="46"/>
      <c r="EYD38" s="46"/>
      <c r="EYE38" s="46"/>
      <c r="EYF38" s="46"/>
      <c r="EYG38" s="46"/>
      <c r="EYH38" s="46"/>
      <c r="EYI38" s="46"/>
      <c r="EYJ38" s="46"/>
      <c r="EYK38" s="46"/>
      <c r="EYL38" s="46"/>
      <c r="EYM38" s="46"/>
      <c r="EYN38" s="46"/>
      <c r="EYO38" s="46"/>
      <c r="EYP38" s="46"/>
      <c r="EYQ38" s="46"/>
      <c r="EYR38" s="46"/>
      <c r="EYS38" s="46"/>
      <c r="EYT38" s="46"/>
      <c r="EYU38" s="46"/>
      <c r="EYV38" s="46"/>
      <c r="EYW38" s="46"/>
      <c r="EYX38" s="46"/>
      <c r="EYY38" s="46"/>
      <c r="EYZ38" s="46"/>
      <c r="EZA38" s="46"/>
      <c r="EZB38" s="46"/>
      <c r="EZC38" s="46"/>
      <c r="EZD38" s="46"/>
      <c r="EZE38" s="46"/>
      <c r="EZF38" s="46"/>
      <c r="EZG38" s="46"/>
      <c r="EZH38" s="46"/>
      <c r="EZI38" s="46"/>
      <c r="EZJ38" s="46"/>
      <c r="EZK38" s="46"/>
      <c r="EZL38" s="46"/>
      <c r="EZM38" s="46"/>
      <c r="EZN38" s="46"/>
      <c r="EZO38" s="46"/>
      <c r="EZP38" s="46"/>
      <c r="EZQ38" s="46"/>
      <c r="EZR38" s="46"/>
      <c r="EZS38" s="46"/>
      <c r="EZT38" s="46"/>
      <c r="EZU38" s="46"/>
      <c r="EZV38" s="46"/>
      <c r="EZW38" s="46"/>
      <c r="EZX38" s="46"/>
      <c r="EZY38" s="46"/>
      <c r="EZZ38" s="46"/>
      <c r="FAA38" s="46"/>
      <c r="FAB38" s="46"/>
      <c r="FAC38" s="46"/>
      <c r="FAD38" s="46"/>
      <c r="FAE38" s="46"/>
      <c r="FAF38" s="46"/>
      <c r="FAG38" s="46"/>
      <c r="FAH38" s="46"/>
      <c r="FAI38" s="46"/>
      <c r="FAJ38" s="46"/>
      <c r="FAK38" s="46"/>
      <c r="FAL38" s="46"/>
      <c r="FAM38" s="46"/>
      <c r="FAN38" s="46"/>
      <c r="FAO38" s="46"/>
      <c r="FAP38" s="46"/>
      <c r="FAQ38" s="46"/>
      <c r="FAR38" s="46"/>
      <c r="FAS38" s="46"/>
      <c r="FAT38" s="46"/>
      <c r="FAU38" s="46"/>
      <c r="FAV38" s="46"/>
      <c r="FAW38" s="46"/>
      <c r="FAX38" s="46"/>
      <c r="FAY38" s="46"/>
      <c r="FAZ38" s="46"/>
      <c r="FBA38" s="46"/>
      <c r="FBB38" s="46"/>
      <c r="FBC38" s="46"/>
      <c r="FBD38" s="46"/>
      <c r="FBE38" s="46"/>
      <c r="FBF38" s="46"/>
      <c r="FBG38" s="46"/>
      <c r="FBH38" s="46"/>
      <c r="FBI38" s="46"/>
      <c r="FBJ38" s="46"/>
      <c r="FBK38" s="46"/>
      <c r="FBL38" s="46"/>
      <c r="FBM38" s="46"/>
      <c r="FBN38" s="46"/>
      <c r="FBO38" s="46"/>
      <c r="FBP38" s="46"/>
      <c r="FBQ38" s="46"/>
      <c r="FBR38" s="46"/>
      <c r="FBS38" s="46"/>
      <c r="FBT38" s="46"/>
      <c r="FBU38" s="46"/>
      <c r="FBV38" s="46"/>
      <c r="FBW38" s="46"/>
      <c r="FBX38" s="46"/>
      <c r="FBY38" s="46"/>
      <c r="FBZ38" s="46"/>
      <c r="FCA38" s="46"/>
      <c r="FCB38" s="46"/>
      <c r="FCC38" s="46"/>
      <c r="FCD38" s="46"/>
      <c r="FCE38" s="46"/>
      <c r="FCF38" s="46"/>
      <c r="FCG38" s="46"/>
      <c r="FCH38" s="46"/>
      <c r="FCI38" s="46"/>
      <c r="FCJ38" s="46"/>
      <c r="FCK38" s="46"/>
      <c r="FCL38" s="46"/>
      <c r="FCM38" s="46"/>
      <c r="FCN38" s="46"/>
      <c r="FCO38" s="46"/>
      <c r="FCP38" s="46"/>
      <c r="FCQ38" s="46"/>
      <c r="FCR38" s="46"/>
      <c r="FCS38" s="46"/>
      <c r="FCT38" s="46"/>
      <c r="FCU38" s="46"/>
      <c r="FCV38" s="46"/>
      <c r="FCW38" s="46"/>
      <c r="FCX38" s="46"/>
      <c r="FCY38" s="46"/>
      <c r="FCZ38" s="46"/>
      <c r="FDA38" s="46"/>
      <c r="FDB38" s="46"/>
      <c r="FDC38" s="46"/>
      <c r="FDD38" s="46"/>
      <c r="FDE38" s="46"/>
      <c r="FDF38" s="46"/>
      <c r="FDG38" s="46"/>
      <c r="FDH38" s="46"/>
      <c r="FDI38" s="46"/>
      <c r="FDJ38" s="46"/>
      <c r="FDK38" s="46"/>
      <c r="FDL38" s="46"/>
      <c r="FDM38" s="46"/>
      <c r="FDN38" s="46"/>
      <c r="FDO38" s="46"/>
      <c r="FDP38" s="46"/>
      <c r="FDQ38" s="46"/>
      <c r="FDR38" s="46"/>
      <c r="FDS38" s="46"/>
      <c r="FDT38" s="46"/>
      <c r="FDU38" s="46"/>
      <c r="FDV38" s="46"/>
      <c r="FDW38" s="46"/>
      <c r="FDX38" s="46"/>
      <c r="FDY38" s="46"/>
      <c r="FDZ38" s="46"/>
      <c r="FEA38" s="46"/>
      <c r="FEB38" s="46"/>
      <c r="FEC38" s="46"/>
      <c r="FED38" s="46"/>
      <c r="FEE38" s="46"/>
      <c r="FEF38" s="46"/>
      <c r="FEG38" s="46"/>
      <c r="FEH38" s="46"/>
      <c r="FEI38" s="46"/>
      <c r="FEJ38" s="46"/>
      <c r="FEK38" s="46"/>
      <c r="FEL38" s="46"/>
      <c r="FEM38" s="46"/>
      <c r="FEN38" s="46"/>
      <c r="FEO38" s="46"/>
      <c r="FEP38" s="46"/>
      <c r="FEQ38" s="46"/>
      <c r="FER38" s="46"/>
      <c r="FES38" s="46"/>
      <c r="FET38" s="46"/>
      <c r="FEU38" s="46"/>
      <c r="FEV38" s="46"/>
      <c r="FEW38" s="46"/>
      <c r="FEX38" s="46"/>
      <c r="FEY38" s="46"/>
      <c r="FEZ38" s="46"/>
      <c r="FFA38" s="46"/>
      <c r="FFB38" s="46"/>
      <c r="FFC38" s="46"/>
      <c r="FFD38" s="46"/>
      <c r="FFE38" s="46"/>
      <c r="FFF38" s="46"/>
      <c r="FFG38" s="46"/>
      <c r="FFH38" s="46"/>
      <c r="FFI38" s="46"/>
      <c r="FFJ38" s="46"/>
      <c r="FFK38" s="46"/>
      <c r="FFL38" s="46"/>
      <c r="FFM38" s="46"/>
      <c r="FFN38" s="46"/>
      <c r="FFO38" s="46"/>
      <c r="FFP38" s="46"/>
      <c r="FFQ38" s="46"/>
      <c r="FFR38" s="46"/>
      <c r="FFS38" s="46"/>
      <c r="FFT38" s="46"/>
      <c r="FFU38" s="46"/>
      <c r="FFV38" s="46"/>
      <c r="FFW38" s="46"/>
      <c r="FFX38" s="46"/>
      <c r="FFY38" s="46"/>
      <c r="FFZ38" s="46"/>
      <c r="FGA38" s="46"/>
      <c r="FGB38" s="46"/>
      <c r="FGC38" s="46"/>
      <c r="FGD38" s="46"/>
      <c r="FGE38" s="46"/>
      <c r="FGF38" s="46"/>
      <c r="FGG38" s="46"/>
      <c r="FGH38" s="46"/>
      <c r="FGI38" s="46"/>
      <c r="FGJ38" s="46"/>
      <c r="FGK38" s="46"/>
      <c r="FGL38" s="46"/>
      <c r="FGM38" s="46"/>
      <c r="FGN38" s="46"/>
      <c r="FGO38" s="46"/>
      <c r="FGP38" s="46"/>
      <c r="FGQ38" s="46"/>
      <c r="FGR38" s="46"/>
      <c r="FGS38" s="46"/>
      <c r="FGT38" s="46"/>
      <c r="FGU38" s="46"/>
      <c r="FGV38" s="46"/>
      <c r="FGW38" s="46"/>
      <c r="FGX38" s="46"/>
      <c r="FGY38" s="46"/>
      <c r="FGZ38" s="46"/>
      <c r="FHA38" s="46"/>
      <c r="FHB38" s="46"/>
      <c r="FHC38" s="46"/>
      <c r="FHD38" s="46"/>
      <c r="FHE38" s="46"/>
      <c r="FHF38" s="46"/>
      <c r="FHG38" s="46"/>
      <c r="FHH38" s="46"/>
      <c r="FHI38" s="46"/>
      <c r="FHJ38" s="46"/>
      <c r="FHK38" s="46"/>
      <c r="FHL38" s="46"/>
      <c r="FHM38" s="46"/>
      <c r="FHN38" s="46"/>
      <c r="FHO38" s="46"/>
      <c r="FHP38" s="46"/>
      <c r="FHQ38" s="46"/>
      <c r="FHR38" s="46"/>
      <c r="FHS38" s="46"/>
      <c r="FHT38" s="46"/>
      <c r="FHU38" s="46"/>
      <c r="FHV38" s="46"/>
      <c r="FHW38" s="46"/>
      <c r="FHX38" s="46"/>
      <c r="FHY38" s="46"/>
      <c r="FHZ38" s="46"/>
      <c r="FIA38" s="46"/>
      <c r="FIB38" s="46"/>
      <c r="FIC38" s="46"/>
      <c r="FID38" s="46"/>
      <c r="FIE38" s="46"/>
      <c r="FIF38" s="46"/>
      <c r="FIG38" s="46"/>
      <c r="FIH38" s="46"/>
      <c r="FII38" s="46"/>
      <c r="FIJ38" s="46"/>
      <c r="FIK38" s="46"/>
      <c r="FIL38" s="46"/>
      <c r="FIM38" s="46"/>
      <c r="FIN38" s="46"/>
      <c r="FIO38" s="46"/>
      <c r="FIP38" s="46"/>
      <c r="FIQ38" s="46"/>
      <c r="FIR38" s="46"/>
      <c r="FIS38" s="46"/>
      <c r="FIT38" s="46"/>
      <c r="FIU38" s="46"/>
      <c r="FIV38" s="46"/>
      <c r="FIW38" s="46"/>
      <c r="FIX38" s="46"/>
      <c r="FIY38" s="46"/>
      <c r="FIZ38" s="46"/>
      <c r="FJA38" s="46"/>
      <c r="FJB38" s="46"/>
      <c r="FJC38" s="46"/>
      <c r="FJD38" s="46"/>
      <c r="FJE38" s="46"/>
      <c r="FJF38" s="46"/>
      <c r="FJG38" s="46"/>
      <c r="FJH38" s="46"/>
      <c r="FJI38" s="46"/>
      <c r="FJJ38" s="46"/>
      <c r="FJK38" s="46"/>
      <c r="FJL38" s="46"/>
      <c r="FJM38" s="46"/>
      <c r="FJN38" s="46"/>
      <c r="FJO38" s="46"/>
      <c r="FJP38" s="46"/>
      <c r="FJQ38" s="46"/>
      <c r="FJR38" s="46"/>
      <c r="FJS38" s="46"/>
      <c r="FJT38" s="46"/>
      <c r="FJU38" s="46"/>
      <c r="FJV38" s="46"/>
      <c r="FJW38" s="46"/>
      <c r="FJX38" s="46"/>
      <c r="FJY38" s="46"/>
      <c r="FJZ38" s="46"/>
      <c r="FKA38" s="46"/>
      <c r="FKB38" s="46"/>
      <c r="FKC38" s="46"/>
      <c r="FKD38" s="46"/>
      <c r="FKE38" s="46"/>
      <c r="FKF38" s="46"/>
      <c r="FKG38" s="46"/>
      <c r="FKH38" s="46"/>
      <c r="FKI38" s="46"/>
      <c r="FKJ38" s="46"/>
      <c r="FKK38" s="46"/>
      <c r="FKL38" s="46"/>
      <c r="FKM38" s="46"/>
      <c r="FKN38" s="46"/>
      <c r="FKO38" s="46"/>
      <c r="FKP38" s="46"/>
      <c r="FKQ38" s="46"/>
      <c r="FKR38" s="46"/>
      <c r="FKS38" s="46"/>
      <c r="FKT38" s="46"/>
      <c r="FKU38" s="46"/>
      <c r="FKV38" s="46"/>
      <c r="FKW38" s="46"/>
      <c r="FKX38" s="46"/>
      <c r="FKY38" s="46"/>
      <c r="FKZ38" s="46"/>
      <c r="FLA38" s="46"/>
      <c r="FLB38" s="46"/>
      <c r="FLC38" s="46"/>
      <c r="FLD38" s="46"/>
      <c r="FLE38" s="46"/>
      <c r="FLF38" s="46"/>
      <c r="FLG38" s="46"/>
      <c r="FLH38" s="46"/>
      <c r="FLI38" s="46"/>
      <c r="FLJ38" s="46"/>
      <c r="FLK38" s="46"/>
      <c r="FLL38" s="46"/>
      <c r="FLM38" s="46"/>
      <c r="FLN38" s="46"/>
      <c r="FLO38" s="46"/>
      <c r="FLP38" s="46"/>
      <c r="FLQ38" s="46"/>
      <c r="FLR38" s="46"/>
      <c r="FLS38" s="46"/>
      <c r="FLT38" s="46"/>
      <c r="FLU38" s="46"/>
      <c r="FLV38" s="46"/>
      <c r="FLW38" s="46"/>
      <c r="FLX38" s="46"/>
      <c r="FLY38" s="46"/>
      <c r="FLZ38" s="46"/>
      <c r="FMA38" s="46"/>
      <c r="FMB38" s="46"/>
      <c r="FMC38" s="46"/>
      <c r="FMD38" s="46"/>
      <c r="FME38" s="46"/>
      <c r="FMF38" s="46"/>
      <c r="FMG38" s="46"/>
      <c r="FMH38" s="46"/>
      <c r="FMI38" s="46"/>
      <c r="FMJ38" s="46"/>
      <c r="FMK38" s="46"/>
      <c r="FML38" s="46"/>
      <c r="FMM38" s="46"/>
      <c r="FMN38" s="46"/>
      <c r="FMO38" s="46"/>
      <c r="FMP38" s="46"/>
      <c r="FMQ38" s="46"/>
      <c r="FMR38" s="46"/>
      <c r="FMS38" s="46"/>
      <c r="FMT38" s="46"/>
      <c r="FMU38" s="46"/>
      <c r="FMV38" s="46"/>
      <c r="FMW38" s="46"/>
      <c r="FMX38" s="46"/>
      <c r="FMY38" s="46"/>
      <c r="FMZ38" s="46"/>
      <c r="FNA38" s="46"/>
      <c r="FNB38" s="46"/>
      <c r="FNC38" s="46"/>
      <c r="FND38" s="46"/>
      <c r="FNE38" s="46"/>
      <c r="FNF38" s="46"/>
      <c r="FNG38" s="46"/>
      <c r="FNH38" s="46"/>
      <c r="FNI38" s="46"/>
      <c r="FNJ38" s="46"/>
      <c r="FNK38" s="46"/>
      <c r="FNL38" s="46"/>
      <c r="FNM38" s="46"/>
      <c r="FNN38" s="46"/>
      <c r="FNO38" s="46"/>
      <c r="FNP38" s="46"/>
      <c r="FNQ38" s="46"/>
      <c r="FNR38" s="46"/>
      <c r="FNS38" s="46"/>
      <c r="FNT38" s="46"/>
      <c r="FNU38" s="46"/>
      <c r="FNV38" s="46"/>
      <c r="FNW38" s="46"/>
      <c r="FNX38" s="46"/>
      <c r="FNY38" s="46"/>
      <c r="FNZ38" s="46"/>
      <c r="FOA38" s="46"/>
      <c r="FOB38" s="46"/>
      <c r="FOC38" s="46"/>
      <c r="FOD38" s="46"/>
      <c r="FOE38" s="46"/>
      <c r="FOF38" s="46"/>
      <c r="FOG38" s="46"/>
      <c r="FOH38" s="46"/>
      <c r="FOI38" s="46"/>
      <c r="FOJ38" s="46"/>
      <c r="FOK38" s="46"/>
      <c r="FOL38" s="46"/>
      <c r="FOM38" s="46"/>
      <c r="FON38" s="46"/>
      <c r="FOO38" s="46"/>
      <c r="FOP38" s="46"/>
      <c r="FOQ38" s="46"/>
      <c r="FOR38" s="46"/>
      <c r="FOS38" s="46"/>
      <c r="FOT38" s="46"/>
      <c r="FOU38" s="46"/>
      <c r="FOV38" s="46"/>
      <c r="FOW38" s="46"/>
      <c r="FOX38" s="46"/>
      <c r="FOY38" s="46"/>
      <c r="FOZ38" s="46"/>
      <c r="FPA38" s="46"/>
      <c r="FPB38" s="46"/>
      <c r="FPC38" s="46"/>
      <c r="FPD38" s="46"/>
      <c r="FPE38" s="46"/>
      <c r="FPF38" s="46"/>
      <c r="FPG38" s="46"/>
      <c r="FPH38" s="46"/>
      <c r="FPI38" s="46"/>
      <c r="FPJ38" s="46"/>
      <c r="FPK38" s="46"/>
      <c r="FPL38" s="46"/>
      <c r="FPM38" s="46"/>
      <c r="FPN38" s="46"/>
      <c r="FPO38" s="46"/>
      <c r="FPP38" s="46"/>
      <c r="FPQ38" s="46"/>
      <c r="FPR38" s="46"/>
      <c r="FPS38" s="46"/>
      <c r="FPT38" s="46"/>
      <c r="FPU38" s="46"/>
      <c r="FPV38" s="46"/>
      <c r="FPW38" s="46"/>
      <c r="FPX38" s="46"/>
      <c r="FPY38" s="46"/>
      <c r="FPZ38" s="46"/>
      <c r="FQA38" s="46"/>
      <c r="FQB38" s="46"/>
      <c r="FQC38" s="46"/>
      <c r="FQD38" s="46"/>
      <c r="FQE38" s="46"/>
      <c r="FQF38" s="46"/>
      <c r="FQG38" s="46"/>
      <c r="FQH38" s="46"/>
      <c r="FQI38" s="46"/>
      <c r="FQJ38" s="46"/>
      <c r="FQK38" s="46"/>
      <c r="FQL38" s="46"/>
      <c r="FQM38" s="46"/>
      <c r="FQN38" s="46"/>
      <c r="FQO38" s="46"/>
      <c r="FQP38" s="46"/>
      <c r="FQQ38" s="46"/>
      <c r="FQR38" s="46"/>
      <c r="FQS38" s="46"/>
      <c r="FQT38" s="46"/>
      <c r="FQU38" s="46"/>
      <c r="FQV38" s="46"/>
      <c r="FQW38" s="46"/>
      <c r="FQX38" s="46"/>
      <c r="FQY38" s="46"/>
      <c r="FQZ38" s="46"/>
      <c r="FRA38" s="46"/>
      <c r="FRB38" s="46"/>
      <c r="FRC38" s="46"/>
      <c r="FRD38" s="46"/>
      <c r="FRE38" s="46"/>
      <c r="FRF38" s="46"/>
      <c r="FRG38" s="46"/>
      <c r="FRH38" s="46"/>
      <c r="FRI38" s="46"/>
      <c r="FRJ38" s="46"/>
      <c r="FRK38" s="46"/>
      <c r="FRL38" s="46"/>
      <c r="FRM38" s="46"/>
      <c r="FRN38" s="46"/>
      <c r="FRO38" s="46"/>
      <c r="FRP38" s="46"/>
      <c r="FRQ38" s="46"/>
      <c r="FRR38" s="46"/>
      <c r="FRS38" s="46"/>
      <c r="FRT38" s="46"/>
      <c r="FRU38" s="46"/>
      <c r="FRV38" s="46"/>
      <c r="FRW38" s="46"/>
      <c r="FRX38" s="46"/>
      <c r="FRY38" s="46"/>
      <c r="FRZ38" s="46"/>
      <c r="FSA38" s="46"/>
      <c r="FSB38" s="46"/>
      <c r="FSC38" s="46"/>
      <c r="FSD38" s="46"/>
      <c r="FSE38" s="46"/>
      <c r="FSF38" s="46"/>
      <c r="FSG38" s="46"/>
      <c r="FSH38" s="46"/>
      <c r="FSI38" s="46"/>
      <c r="FSJ38" s="46"/>
      <c r="FSK38" s="46"/>
      <c r="FSL38" s="46"/>
      <c r="FSM38" s="46"/>
      <c r="FSN38" s="46"/>
      <c r="FSO38" s="46"/>
      <c r="FSP38" s="46"/>
      <c r="FSQ38" s="46"/>
      <c r="FSR38" s="46"/>
      <c r="FSS38" s="46"/>
      <c r="FST38" s="46"/>
      <c r="FSU38" s="46"/>
      <c r="FSV38" s="46"/>
      <c r="FSW38" s="46"/>
      <c r="FSX38" s="46"/>
      <c r="FSY38" s="46"/>
      <c r="FSZ38" s="46"/>
      <c r="FTA38" s="46"/>
      <c r="FTB38" s="46"/>
      <c r="FTC38" s="46"/>
      <c r="FTD38" s="46"/>
      <c r="FTE38" s="46"/>
      <c r="FTF38" s="46"/>
      <c r="FTG38" s="46"/>
      <c r="FTH38" s="46"/>
      <c r="FTI38" s="46"/>
      <c r="FTJ38" s="46"/>
      <c r="FTK38" s="46"/>
      <c r="FTL38" s="46"/>
      <c r="FTM38" s="46"/>
      <c r="FTN38" s="46"/>
      <c r="FTO38" s="46"/>
      <c r="FTP38" s="46"/>
      <c r="FTQ38" s="46"/>
      <c r="FTR38" s="46"/>
      <c r="FTS38" s="46"/>
      <c r="FTT38" s="46"/>
      <c r="FTU38" s="46"/>
      <c r="FTV38" s="46"/>
      <c r="FTW38" s="46"/>
      <c r="FTX38" s="46"/>
      <c r="FTY38" s="46"/>
      <c r="FTZ38" s="46"/>
      <c r="FUA38" s="46"/>
      <c r="FUB38" s="46"/>
      <c r="FUC38" s="46"/>
      <c r="FUD38" s="46"/>
      <c r="FUE38" s="46"/>
      <c r="FUF38" s="46"/>
      <c r="FUG38" s="46"/>
      <c r="FUH38" s="46"/>
      <c r="FUI38" s="46"/>
      <c r="FUJ38" s="46"/>
      <c r="FUK38" s="46"/>
      <c r="FUL38" s="46"/>
      <c r="FUM38" s="46"/>
      <c r="FUN38" s="46"/>
      <c r="FUO38" s="46"/>
      <c r="FUP38" s="46"/>
      <c r="FUQ38" s="46"/>
      <c r="FUR38" s="46"/>
      <c r="FUS38" s="46"/>
      <c r="FUT38" s="46"/>
      <c r="FUU38" s="46"/>
      <c r="FUV38" s="46"/>
      <c r="FUW38" s="46"/>
      <c r="FUX38" s="46"/>
      <c r="FUY38" s="46"/>
      <c r="FUZ38" s="46"/>
      <c r="FVA38" s="46"/>
      <c r="FVB38" s="46"/>
      <c r="FVC38" s="46"/>
      <c r="FVD38" s="46"/>
      <c r="FVE38" s="46"/>
      <c r="FVF38" s="46"/>
      <c r="FVG38" s="46"/>
      <c r="FVH38" s="46"/>
      <c r="FVI38" s="46"/>
      <c r="FVJ38" s="46"/>
      <c r="FVK38" s="46"/>
      <c r="FVL38" s="46"/>
      <c r="FVM38" s="46"/>
      <c r="FVN38" s="46"/>
      <c r="FVO38" s="46"/>
      <c r="FVP38" s="46"/>
      <c r="FVQ38" s="46"/>
      <c r="FVR38" s="46"/>
      <c r="FVS38" s="46"/>
      <c r="FVT38" s="46"/>
      <c r="FVU38" s="46"/>
      <c r="FVV38" s="46"/>
      <c r="FVW38" s="46"/>
      <c r="FVX38" s="46"/>
      <c r="FVY38" s="46"/>
      <c r="FVZ38" s="46"/>
      <c r="FWA38" s="46"/>
      <c r="FWB38" s="46"/>
      <c r="FWC38" s="46"/>
      <c r="FWD38" s="46"/>
      <c r="FWE38" s="46"/>
      <c r="FWF38" s="46"/>
      <c r="FWG38" s="46"/>
      <c r="FWH38" s="46"/>
      <c r="FWI38" s="46"/>
      <c r="FWJ38" s="46"/>
      <c r="FWK38" s="46"/>
      <c r="FWL38" s="46"/>
      <c r="FWM38" s="46"/>
      <c r="FWN38" s="46"/>
      <c r="FWO38" s="46"/>
      <c r="FWP38" s="46"/>
      <c r="FWQ38" s="46"/>
      <c r="FWR38" s="46"/>
      <c r="FWS38" s="46"/>
      <c r="FWT38" s="46"/>
      <c r="FWU38" s="46"/>
      <c r="FWV38" s="46"/>
      <c r="FWW38" s="46"/>
      <c r="FWX38" s="46"/>
      <c r="FWY38" s="46"/>
      <c r="FWZ38" s="46"/>
      <c r="FXA38" s="46"/>
      <c r="FXB38" s="46"/>
      <c r="FXC38" s="46"/>
      <c r="FXD38" s="46"/>
      <c r="FXE38" s="46"/>
      <c r="FXF38" s="46"/>
      <c r="FXG38" s="46"/>
      <c r="FXH38" s="46"/>
      <c r="FXI38" s="46"/>
      <c r="FXJ38" s="46"/>
      <c r="FXK38" s="46"/>
      <c r="FXL38" s="46"/>
      <c r="FXM38" s="46"/>
      <c r="FXN38" s="46"/>
      <c r="FXO38" s="46"/>
      <c r="FXP38" s="46"/>
      <c r="FXQ38" s="46"/>
      <c r="FXR38" s="46"/>
      <c r="FXS38" s="46"/>
      <c r="FXT38" s="46"/>
      <c r="FXU38" s="46"/>
      <c r="FXV38" s="46"/>
      <c r="FXW38" s="46"/>
      <c r="FXX38" s="46"/>
      <c r="FXY38" s="46"/>
      <c r="FXZ38" s="46"/>
      <c r="FYA38" s="46"/>
      <c r="FYB38" s="46"/>
      <c r="FYC38" s="46"/>
      <c r="FYD38" s="46"/>
      <c r="FYE38" s="46"/>
      <c r="FYF38" s="46"/>
      <c r="FYG38" s="46"/>
      <c r="FYH38" s="46"/>
      <c r="FYI38" s="46"/>
      <c r="FYJ38" s="46"/>
      <c r="FYK38" s="46"/>
      <c r="FYL38" s="46"/>
      <c r="FYM38" s="46"/>
      <c r="FYN38" s="46"/>
      <c r="FYO38" s="46"/>
      <c r="FYP38" s="46"/>
      <c r="FYQ38" s="46"/>
      <c r="FYR38" s="46"/>
      <c r="FYS38" s="46"/>
      <c r="FYT38" s="46"/>
      <c r="FYU38" s="46"/>
      <c r="FYV38" s="46"/>
      <c r="FYW38" s="46"/>
      <c r="FYX38" s="46"/>
      <c r="FYY38" s="46"/>
      <c r="FYZ38" s="46"/>
      <c r="FZA38" s="46"/>
      <c r="FZB38" s="46"/>
      <c r="FZC38" s="46"/>
      <c r="FZD38" s="46"/>
      <c r="FZE38" s="46"/>
      <c r="FZF38" s="46"/>
      <c r="FZG38" s="46"/>
      <c r="FZH38" s="46"/>
      <c r="FZI38" s="46"/>
      <c r="FZJ38" s="46"/>
      <c r="FZK38" s="46"/>
      <c r="FZL38" s="46"/>
      <c r="FZM38" s="46"/>
      <c r="FZN38" s="46"/>
      <c r="FZO38" s="46"/>
      <c r="FZP38" s="46"/>
      <c r="FZQ38" s="46"/>
      <c r="FZR38" s="46"/>
      <c r="FZS38" s="46"/>
      <c r="FZT38" s="46"/>
      <c r="FZU38" s="46"/>
      <c r="FZV38" s="46"/>
      <c r="FZW38" s="46"/>
      <c r="FZX38" s="46"/>
      <c r="FZY38" s="46"/>
      <c r="FZZ38" s="46"/>
      <c r="GAA38" s="46"/>
      <c r="GAB38" s="46"/>
      <c r="GAC38" s="46"/>
      <c r="GAD38" s="46"/>
      <c r="GAE38" s="46"/>
      <c r="GAF38" s="46"/>
      <c r="GAG38" s="46"/>
      <c r="GAH38" s="46"/>
      <c r="GAI38" s="46"/>
      <c r="GAJ38" s="46"/>
      <c r="GAK38" s="46"/>
      <c r="GAL38" s="46"/>
      <c r="GAM38" s="46"/>
      <c r="GAN38" s="46"/>
      <c r="GAO38" s="46"/>
      <c r="GAP38" s="46"/>
      <c r="GAQ38" s="46"/>
      <c r="GAR38" s="46"/>
      <c r="GAS38" s="46"/>
      <c r="GAT38" s="46"/>
      <c r="GAU38" s="46"/>
      <c r="GAV38" s="46"/>
      <c r="GAW38" s="46"/>
      <c r="GAX38" s="46"/>
      <c r="GAY38" s="46"/>
      <c r="GAZ38" s="46"/>
      <c r="GBA38" s="46"/>
      <c r="GBB38" s="46"/>
      <c r="GBC38" s="46"/>
      <c r="GBD38" s="46"/>
      <c r="GBE38" s="46"/>
      <c r="GBF38" s="46"/>
      <c r="GBG38" s="46"/>
      <c r="GBH38" s="46"/>
      <c r="GBI38" s="46"/>
      <c r="GBJ38" s="46"/>
      <c r="GBK38" s="46"/>
      <c r="GBL38" s="46"/>
      <c r="GBM38" s="46"/>
      <c r="GBN38" s="46"/>
      <c r="GBO38" s="46"/>
      <c r="GBP38" s="46"/>
      <c r="GBQ38" s="46"/>
      <c r="GBR38" s="46"/>
      <c r="GBS38" s="46"/>
      <c r="GBT38" s="46"/>
      <c r="GBU38" s="46"/>
      <c r="GBV38" s="46"/>
      <c r="GBW38" s="46"/>
      <c r="GBX38" s="46"/>
      <c r="GBY38" s="46"/>
      <c r="GBZ38" s="46"/>
      <c r="GCA38" s="46"/>
      <c r="GCB38" s="46"/>
      <c r="GCC38" s="46"/>
      <c r="GCD38" s="46"/>
      <c r="GCE38" s="46"/>
      <c r="GCF38" s="46"/>
      <c r="GCG38" s="46"/>
      <c r="GCH38" s="46"/>
      <c r="GCI38" s="46"/>
      <c r="GCJ38" s="46"/>
      <c r="GCK38" s="46"/>
      <c r="GCL38" s="46"/>
      <c r="GCM38" s="46"/>
      <c r="GCN38" s="46"/>
      <c r="GCO38" s="46"/>
      <c r="GCP38" s="46"/>
      <c r="GCQ38" s="46"/>
      <c r="GCR38" s="46"/>
      <c r="GCS38" s="46"/>
      <c r="GCT38" s="46"/>
      <c r="GCU38" s="46"/>
      <c r="GCV38" s="46"/>
      <c r="GCW38" s="46"/>
      <c r="GCX38" s="46"/>
      <c r="GCY38" s="46"/>
      <c r="GCZ38" s="46"/>
      <c r="GDA38" s="46"/>
      <c r="GDB38" s="46"/>
      <c r="GDC38" s="46"/>
      <c r="GDD38" s="46"/>
      <c r="GDE38" s="46"/>
      <c r="GDF38" s="46"/>
      <c r="GDG38" s="46"/>
      <c r="GDH38" s="46"/>
      <c r="GDI38" s="46"/>
      <c r="GDJ38" s="46"/>
      <c r="GDK38" s="46"/>
      <c r="GDL38" s="46"/>
      <c r="GDM38" s="46"/>
      <c r="GDN38" s="46"/>
      <c r="GDO38" s="46"/>
      <c r="GDP38" s="46"/>
      <c r="GDQ38" s="46"/>
      <c r="GDR38" s="46"/>
      <c r="GDS38" s="46"/>
      <c r="GDT38" s="46"/>
      <c r="GDU38" s="46"/>
      <c r="GDV38" s="46"/>
      <c r="GDW38" s="46"/>
      <c r="GDX38" s="46"/>
      <c r="GDY38" s="46"/>
      <c r="GDZ38" s="46"/>
      <c r="GEA38" s="46"/>
      <c r="GEB38" s="46"/>
      <c r="GEC38" s="46"/>
      <c r="GED38" s="46"/>
      <c r="GEE38" s="46"/>
      <c r="GEF38" s="46"/>
      <c r="GEG38" s="46"/>
      <c r="GEH38" s="46"/>
      <c r="GEI38" s="46"/>
      <c r="GEJ38" s="46"/>
      <c r="GEK38" s="46"/>
      <c r="GEL38" s="46"/>
      <c r="GEM38" s="46"/>
      <c r="GEN38" s="46"/>
      <c r="GEO38" s="46"/>
      <c r="GEP38" s="46"/>
      <c r="GEQ38" s="46"/>
      <c r="GER38" s="46"/>
      <c r="GES38" s="46"/>
      <c r="GET38" s="46"/>
      <c r="GEU38" s="46"/>
      <c r="GEV38" s="46"/>
      <c r="GEW38" s="46"/>
      <c r="GEX38" s="46"/>
      <c r="GEY38" s="46"/>
      <c r="GEZ38" s="46"/>
      <c r="GFA38" s="46"/>
      <c r="GFB38" s="46"/>
      <c r="GFC38" s="46"/>
      <c r="GFD38" s="46"/>
      <c r="GFE38" s="46"/>
      <c r="GFF38" s="46"/>
      <c r="GFG38" s="46"/>
      <c r="GFH38" s="46"/>
      <c r="GFI38" s="46"/>
      <c r="GFJ38" s="46"/>
      <c r="GFK38" s="46"/>
      <c r="GFL38" s="46"/>
      <c r="GFM38" s="46"/>
      <c r="GFN38" s="46"/>
      <c r="GFO38" s="46"/>
      <c r="GFP38" s="46"/>
      <c r="GFQ38" s="46"/>
      <c r="GFR38" s="46"/>
      <c r="GFS38" s="46"/>
      <c r="GFT38" s="46"/>
      <c r="GFU38" s="46"/>
      <c r="GFV38" s="46"/>
      <c r="GFW38" s="46"/>
      <c r="GFX38" s="46"/>
      <c r="GFY38" s="46"/>
      <c r="GFZ38" s="46"/>
      <c r="GGA38" s="46"/>
      <c r="GGB38" s="46"/>
      <c r="GGC38" s="46"/>
      <c r="GGD38" s="46"/>
      <c r="GGE38" s="46"/>
      <c r="GGF38" s="46"/>
      <c r="GGG38" s="46"/>
      <c r="GGH38" s="46"/>
      <c r="GGI38" s="46"/>
      <c r="GGJ38" s="46"/>
      <c r="GGK38" s="46"/>
      <c r="GGL38" s="46"/>
      <c r="GGM38" s="46"/>
      <c r="GGN38" s="46"/>
      <c r="GGO38" s="46"/>
      <c r="GGP38" s="46"/>
      <c r="GGQ38" s="46"/>
      <c r="GGR38" s="46"/>
      <c r="GGS38" s="46"/>
      <c r="GGT38" s="46"/>
      <c r="GGU38" s="46"/>
      <c r="GGV38" s="46"/>
      <c r="GGW38" s="46"/>
      <c r="GGX38" s="46"/>
      <c r="GGY38" s="46"/>
      <c r="GGZ38" s="46"/>
      <c r="GHA38" s="46"/>
      <c r="GHB38" s="46"/>
      <c r="GHC38" s="46"/>
      <c r="GHD38" s="46"/>
      <c r="GHE38" s="46"/>
      <c r="GHF38" s="46"/>
      <c r="GHG38" s="46"/>
      <c r="GHH38" s="46"/>
      <c r="GHI38" s="46"/>
      <c r="GHJ38" s="46"/>
      <c r="GHK38" s="46"/>
      <c r="GHL38" s="46"/>
      <c r="GHM38" s="46"/>
      <c r="GHN38" s="46"/>
      <c r="GHO38" s="46"/>
      <c r="GHP38" s="46"/>
      <c r="GHQ38" s="46"/>
      <c r="GHR38" s="46"/>
      <c r="GHS38" s="46"/>
      <c r="GHT38" s="46"/>
      <c r="GHU38" s="46"/>
      <c r="GHV38" s="46"/>
      <c r="GHW38" s="46"/>
      <c r="GHX38" s="46"/>
      <c r="GHY38" s="46"/>
      <c r="GHZ38" s="46"/>
      <c r="GIA38" s="46"/>
      <c r="GIB38" s="46"/>
      <c r="GIC38" s="46"/>
      <c r="GID38" s="46"/>
      <c r="GIE38" s="46"/>
      <c r="GIF38" s="46"/>
      <c r="GIG38" s="46"/>
      <c r="GIH38" s="46"/>
      <c r="GII38" s="46"/>
      <c r="GIJ38" s="46"/>
      <c r="GIK38" s="46"/>
      <c r="GIL38" s="46"/>
      <c r="GIM38" s="46"/>
      <c r="GIN38" s="46"/>
      <c r="GIO38" s="46"/>
      <c r="GIP38" s="46"/>
      <c r="GIQ38" s="46"/>
      <c r="GIR38" s="46"/>
      <c r="GIS38" s="46"/>
      <c r="GIT38" s="46"/>
      <c r="GIU38" s="46"/>
      <c r="GIV38" s="46"/>
      <c r="GIW38" s="46"/>
      <c r="GIX38" s="46"/>
      <c r="GIY38" s="46"/>
      <c r="GIZ38" s="46"/>
      <c r="GJA38" s="46"/>
      <c r="GJB38" s="46"/>
      <c r="GJC38" s="46"/>
      <c r="GJD38" s="46"/>
      <c r="GJE38" s="46"/>
      <c r="GJF38" s="46"/>
      <c r="GJG38" s="46"/>
      <c r="GJH38" s="46"/>
      <c r="GJI38" s="46"/>
      <c r="GJJ38" s="46"/>
      <c r="GJK38" s="46"/>
      <c r="GJL38" s="46"/>
      <c r="GJM38" s="46"/>
      <c r="GJN38" s="46"/>
      <c r="GJO38" s="46"/>
      <c r="GJP38" s="46"/>
      <c r="GJQ38" s="46"/>
      <c r="GJR38" s="46"/>
      <c r="GJS38" s="46"/>
      <c r="GJT38" s="46"/>
      <c r="GJU38" s="46"/>
      <c r="GJV38" s="46"/>
      <c r="GJW38" s="46"/>
      <c r="GJX38" s="46"/>
      <c r="GJY38" s="46"/>
      <c r="GJZ38" s="46"/>
      <c r="GKA38" s="46"/>
      <c r="GKB38" s="46"/>
      <c r="GKC38" s="46"/>
      <c r="GKD38" s="46"/>
      <c r="GKE38" s="46"/>
      <c r="GKF38" s="46"/>
      <c r="GKG38" s="46"/>
      <c r="GKH38" s="46"/>
      <c r="GKI38" s="46"/>
      <c r="GKJ38" s="46"/>
      <c r="GKK38" s="46"/>
      <c r="GKL38" s="46"/>
      <c r="GKM38" s="46"/>
      <c r="GKN38" s="46"/>
      <c r="GKO38" s="46"/>
      <c r="GKP38" s="46"/>
      <c r="GKQ38" s="46"/>
      <c r="GKR38" s="46"/>
      <c r="GKS38" s="46"/>
      <c r="GKT38" s="46"/>
      <c r="GKU38" s="46"/>
      <c r="GKV38" s="46"/>
      <c r="GKW38" s="46"/>
      <c r="GKX38" s="46"/>
      <c r="GKY38" s="46"/>
      <c r="GKZ38" s="46"/>
      <c r="GLA38" s="46"/>
      <c r="GLB38" s="46"/>
      <c r="GLC38" s="46"/>
      <c r="GLD38" s="46"/>
      <c r="GLE38" s="46"/>
      <c r="GLF38" s="46"/>
      <c r="GLG38" s="46"/>
      <c r="GLH38" s="46"/>
      <c r="GLI38" s="46"/>
      <c r="GLJ38" s="46"/>
      <c r="GLK38" s="46"/>
      <c r="GLL38" s="46"/>
      <c r="GLM38" s="46"/>
      <c r="GLN38" s="46"/>
      <c r="GLO38" s="46"/>
      <c r="GLP38" s="46"/>
      <c r="GLQ38" s="46"/>
      <c r="GLR38" s="46"/>
      <c r="GLS38" s="46"/>
      <c r="GLT38" s="46"/>
      <c r="GLU38" s="46"/>
      <c r="GLV38" s="46"/>
      <c r="GLW38" s="46"/>
      <c r="GLX38" s="46"/>
      <c r="GLY38" s="46"/>
      <c r="GLZ38" s="46"/>
      <c r="GMA38" s="46"/>
      <c r="GMB38" s="46"/>
      <c r="GMC38" s="46"/>
      <c r="GMD38" s="46"/>
      <c r="GME38" s="46"/>
      <c r="GMF38" s="46"/>
      <c r="GMG38" s="46"/>
      <c r="GMH38" s="46"/>
      <c r="GMI38" s="46"/>
      <c r="GMJ38" s="46"/>
      <c r="GMK38" s="46"/>
      <c r="GML38" s="46"/>
      <c r="GMM38" s="46"/>
      <c r="GMN38" s="46"/>
      <c r="GMO38" s="46"/>
      <c r="GMP38" s="46"/>
      <c r="GMQ38" s="46"/>
      <c r="GMR38" s="46"/>
      <c r="GMS38" s="46"/>
      <c r="GMT38" s="46"/>
      <c r="GMU38" s="46"/>
      <c r="GMV38" s="46"/>
      <c r="GMW38" s="46"/>
      <c r="GMX38" s="46"/>
      <c r="GMY38" s="46"/>
      <c r="GMZ38" s="46"/>
      <c r="GNA38" s="46"/>
      <c r="GNB38" s="46"/>
      <c r="GNC38" s="46"/>
      <c r="GND38" s="46"/>
      <c r="GNE38" s="46"/>
      <c r="GNF38" s="46"/>
      <c r="GNG38" s="46"/>
      <c r="GNH38" s="46"/>
      <c r="GNI38" s="46"/>
      <c r="GNJ38" s="46"/>
      <c r="GNK38" s="46"/>
      <c r="GNL38" s="46"/>
      <c r="GNM38" s="46"/>
      <c r="GNN38" s="46"/>
      <c r="GNO38" s="46"/>
      <c r="GNP38" s="46"/>
      <c r="GNQ38" s="46"/>
      <c r="GNR38" s="46"/>
      <c r="GNS38" s="46"/>
      <c r="GNT38" s="46"/>
      <c r="GNU38" s="46"/>
      <c r="GNV38" s="46"/>
      <c r="GNW38" s="46"/>
      <c r="GNX38" s="46"/>
      <c r="GNY38" s="46"/>
      <c r="GNZ38" s="46"/>
      <c r="GOA38" s="46"/>
      <c r="GOB38" s="46"/>
      <c r="GOC38" s="46"/>
      <c r="GOD38" s="46"/>
      <c r="GOE38" s="46"/>
      <c r="GOF38" s="46"/>
      <c r="GOG38" s="46"/>
      <c r="GOH38" s="46"/>
      <c r="GOI38" s="46"/>
      <c r="GOJ38" s="46"/>
      <c r="GOK38" s="46"/>
      <c r="GOL38" s="46"/>
      <c r="GOM38" s="46"/>
      <c r="GON38" s="46"/>
      <c r="GOO38" s="46"/>
      <c r="GOP38" s="46"/>
      <c r="GOQ38" s="46"/>
      <c r="GOR38" s="46"/>
      <c r="GOS38" s="46"/>
      <c r="GOT38" s="46"/>
      <c r="GOU38" s="46"/>
      <c r="GOV38" s="46"/>
      <c r="GOW38" s="46"/>
      <c r="GOX38" s="46"/>
      <c r="GOY38" s="46"/>
      <c r="GOZ38" s="46"/>
      <c r="GPA38" s="46"/>
      <c r="GPB38" s="46"/>
      <c r="GPC38" s="46"/>
      <c r="GPD38" s="46"/>
      <c r="GPE38" s="46"/>
      <c r="GPF38" s="46"/>
      <c r="GPG38" s="46"/>
      <c r="GPH38" s="46"/>
      <c r="GPI38" s="46"/>
      <c r="GPJ38" s="46"/>
      <c r="GPK38" s="46"/>
      <c r="GPL38" s="46"/>
      <c r="GPM38" s="46"/>
      <c r="GPN38" s="46"/>
      <c r="GPO38" s="46"/>
      <c r="GPP38" s="46"/>
      <c r="GPQ38" s="46"/>
      <c r="GPR38" s="46"/>
      <c r="GPS38" s="46"/>
      <c r="GPT38" s="46"/>
      <c r="GPU38" s="46"/>
      <c r="GPV38" s="46"/>
      <c r="GPW38" s="46"/>
      <c r="GPX38" s="46"/>
      <c r="GPY38" s="46"/>
      <c r="GPZ38" s="46"/>
      <c r="GQA38" s="46"/>
      <c r="GQB38" s="46"/>
      <c r="GQC38" s="46"/>
      <c r="GQD38" s="46"/>
      <c r="GQE38" s="46"/>
      <c r="GQF38" s="46"/>
      <c r="GQG38" s="46"/>
      <c r="GQH38" s="46"/>
      <c r="GQI38" s="46"/>
      <c r="GQJ38" s="46"/>
      <c r="GQK38" s="46"/>
      <c r="GQL38" s="46"/>
      <c r="GQM38" s="46"/>
      <c r="GQN38" s="46"/>
      <c r="GQO38" s="46"/>
      <c r="GQP38" s="46"/>
      <c r="GQQ38" s="46"/>
      <c r="GQR38" s="46"/>
      <c r="GQS38" s="46"/>
      <c r="GQT38" s="46"/>
      <c r="GQU38" s="46"/>
      <c r="GQV38" s="46"/>
      <c r="GQW38" s="46"/>
      <c r="GQX38" s="46"/>
      <c r="GQY38" s="46"/>
      <c r="GQZ38" s="46"/>
      <c r="GRA38" s="46"/>
      <c r="GRB38" s="46"/>
      <c r="GRC38" s="46"/>
      <c r="GRD38" s="46"/>
      <c r="GRE38" s="46"/>
      <c r="GRF38" s="46"/>
      <c r="GRG38" s="46"/>
      <c r="GRH38" s="46"/>
      <c r="GRI38" s="46"/>
      <c r="GRJ38" s="46"/>
      <c r="GRK38" s="46"/>
      <c r="GRL38" s="46"/>
      <c r="GRM38" s="46"/>
      <c r="GRN38" s="46"/>
      <c r="GRO38" s="46"/>
      <c r="GRP38" s="46"/>
      <c r="GRQ38" s="46"/>
      <c r="GRR38" s="46"/>
      <c r="GRS38" s="46"/>
      <c r="GRT38" s="46"/>
      <c r="GRU38" s="46"/>
      <c r="GRV38" s="46"/>
      <c r="GRW38" s="46"/>
      <c r="GRX38" s="46"/>
      <c r="GRY38" s="46"/>
      <c r="GRZ38" s="46"/>
      <c r="GSA38" s="46"/>
      <c r="GSB38" s="46"/>
      <c r="GSC38" s="46"/>
      <c r="GSD38" s="46"/>
      <c r="GSE38" s="46"/>
      <c r="GSF38" s="46"/>
      <c r="GSG38" s="46"/>
      <c r="GSH38" s="46"/>
      <c r="GSI38" s="46"/>
      <c r="GSJ38" s="46"/>
      <c r="GSK38" s="46"/>
      <c r="GSL38" s="46"/>
      <c r="GSM38" s="46"/>
      <c r="GSN38" s="46"/>
      <c r="GSO38" s="46"/>
      <c r="GSP38" s="46"/>
      <c r="GSQ38" s="46"/>
      <c r="GSR38" s="46"/>
      <c r="GSS38" s="46"/>
      <c r="GST38" s="46"/>
      <c r="GSU38" s="46"/>
      <c r="GSV38" s="46"/>
      <c r="GSW38" s="46"/>
      <c r="GSX38" s="46"/>
      <c r="GSY38" s="46"/>
      <c r="GSZ38" s="46"/>
      <c r="GTA38" s="46"/>
      <c r="GTB38" s="46"/>
      <c r="GTC38" s="46"/>
      <c r="GTD38" s="46"/>
      <c r="GTE38" s="46"/>
      <c r="GTF38" s="46"/>
      <c r="GTG38" s="46"/>
      <c r="GTH38" s="46"/>
      <c r="GTI38" s="46"/>
      <c r="GTJ38" s="46"/>
      <c r="GTK38" s="46"/>
      <c r="GTL38" s="46"/>
      <c r="GTM38" s="46"/>
      <c r="GTN38" s="46"/>
      <c r="GTO38" s="46"/>
      <c r="GTP38" s="46"/>
      <c r="GTQ38" s="46"/>
      <c r="GTR38" s="46"/>
      <c r="GTS38" s="46"/>
      <c r="GTT38" s="46"/>
      <c r="GTU38" s="46"/>
      <c r="GTV38" s="46"/>
      <c r="GTW38" s="46"/>
      <c r="GTX38" s="46"/>
      <c r="GTY38" s="46"/>
      <c r="GTZ38" s="46"/>
      <c r="GUA38" s="46"/>
      <c r="GUB38" s="46"/>
      <c r="GUC38" s="46"/>
      <c r="GUD38" s="46"/>
      <c r="GUE38" s="46"/>
      <c r="GUF38" s="46"/>
      <c r="GUG38" s="46"/>
      <c r="GUH38" s="46"/>
      <c r="GUI38" s="46"/>
      <c r="GUJ38" s="46"/>
      <c r="GUK38" s="46"/>
      <c r="GUL38" s="46"/>
      <c r="GUM38" s="46"/>
      <c r="GUN38" s="46"/>
      <c r="GUO38" s="46"/>
      <c r="GUP38" s="46"/>
      <c r="GUQ38" s="46"/>
      <c r="GUR38" s="46"/>
      <c r="GUS38" s="46"/>
      <c r="GUT38" s="46"/>
      <c r="GUU38" s="46"/>
      <c r="GUV38" s="46"/>
      <c r="GUW38" s="46"/>
      <c r="GUX38" s="46"/>
      <c r="GUY38" s="46"/>
      <c r="GUZ38" s="46"/>
      <c r="GVA38" s="46"/>
      <c r="GVB38" s="46"/>
      <c r="GVC38" s="46"/>
      <c r="GVD38" s="46"/>
      <c r="GVE38" s="46"/>
      <c r="GVF38" s="46"/>
      <c r="GVG38" s="46"/>
      <c r="GVH38" s="46"/>
      <c r="GVI38" s="46"/>
      <c r="GVJ38" s="46"/>
      <c r="GVK38" s="46"/>
      <c r="GVL38" s="46"/>
      <c r="GVM38" s="46"/>
      <c r="GVN38" s="46"/>
      <c r="GVO38" s="46"/>
      <c r="GVP38" s="46"/>
      <c r="GVQ38" s="46"/>
      <c r="GVR38" s="46"/>
      <c r="GVS38" s="46"/>
      <c r="GVT38" s="46"/>
      <c r="GVU38" s="46"/>
      <c r="GVV38" s="46"/>
      <c r="GVW38" s="46"/>
      <c r="GVX38" s="46"/>
      <c r="GVY38" s="46"/>
      <c r="GVZ38" s="46"/>
      <c r="GWA38" s="46"/>
      <c r="GWB38" s="46"/>
      <c r="GWC38" s="46"/>
      <c r="GWD38" s="46"/>
      <c r="GWE38" s="46"/>
      <c r="GWF38" s="46"/>
      <c r="GWG38" s="46"/>
      <c r="GWH38" s="46"/>
      <c r="GWI38" s="46"/>
      <c r="GWJ38" s="46"/>
      <c r="GWK38" s="46"/>
      <c r="GWL38" s="46"/>
      <c r="GWM38" s="46"/>
      <c r="GWN38" s="46"/>
      <c r="GWO38" s="46"/>
      <c r="GWP38" s="46"/>
      <c r="GWQ38" s="46"/>
      <c r="GWR38" s="46"/>
      <c r="GWS38" s="46"/>
      <c r="GWT38" s="46"/>
      <c r="GWU38" s="46"/>
      <c r="GWV38" s="46"/>
      <c r="GWW38" s="46"/>
      <c r="GWX38" s="46"/>
      <c r="GWY38" s="46"/>
      <c r="GWZ38" s="46"/>
      <c r="GXA38" s="46"/>
      <c r="GXB38" s="46"/>
      <c r="GXC38" s="46"/>
      <c r="GXD38" s="46"/>
      <c r="GXE38" s="46"/>
      <c r="GXF38" s="46"/>
      <c r="GXG38" s="46"/>
      <c r="GXH38" s="46"/>
      <c r="GXI38" s="46"/>
      <c r="GXJ38" s="46"/>
      <c r="GXK38" s="46"/>
      <c r="GXL38" s="46"/>
      <c r="GXM38" s="46"/>
      <c r="GXN38" s="46"/>
      <c r="GXO38" s="46"/>
      <c r="GXP38" s="46"/>
      <c r="GXQ38" s="46"/>
      <c r="GXR38" s="46"/>
      <c r="GXS38" s="46"/>
      <c r="GXT38" s="46"/>
      <c r="GXU38" s="46"/>
      <c r="GXV38" s="46"/>
      <c r="GXW38" s="46"/>
      <c r="GXX38" s="46"/>
      <c r="GXY38" s="46"/>
      <c r="GXZ38" s="46"/>
      <c r="GYA38" s="46"/>
      <c r="GYB38" s="46"/>
      <c r="GYC38" s="46"/>
      <c r="GYD38" s="46"/>
      <c r="GYE38" s="46"/>
      <c r="GYF38" s="46"/>
      <c r="GYG38" s="46"/>
      <c r="GYH38" s="46"/>
      <c r="GYI38" s="46"/>
      <c r="GYJ38" s="46"/>
      <c r="GYK38" s="46"/>
      <c r="GYL38" s="46"/>
      <c r="GYM38" s="46"/>
      <c r="GYN38" s="46"/>
      <c r="GYO38" s="46"/>
      <c r="GYP38" s="46"/>
      <c r="GYQ38" s="46"/>
      <c r="GYR38" s="46"/>
      <c r="GYS38" s="46"/>
      <c r="GYT38" s="46"/>
      <c r="GYU38" s="46"/>
      <c r="GYV38" s="46"/>
      <c r="GYW38" s="46"/>
      <c r="GYX38" s="46"/>
      <c r="GYY38" s="46"/>
      <c r="GYZ38" s="46"/>
      <c r="GZA38" s="46"/>
      <c r="GZB38" s="46"/>
      <c r="GZC38" s="46"/>
      <c r="GZD38" s="46"/>
      <c r="GZE38" s="46"/>
      <c r="GZF38" s="46"/>
      <c r="GZG38" s="46"/>
      <c r="GZH38" s="46"/>
      <c r="GZI38" s="46"/>
      <c r="GZJ38" s="46"/>
      <c r="GZK38" s="46"/>
      <c r="GZL38" s="46"/>
      <c r="GZM38" s="46"/>
      <c r="GZN38" s="46"/>
      <c r="GZO38" s="46"/>
      <c r="GZP38" s="46"/>
      <c r="GZQ38" s="46"/>
      <c r="GZR38" s="46"/>
      <c r="GZS38" s="46"/>
      <c r="GZT38" s="46"/>
      <c r="GZU38" s="46"/>
      <c r="GZV38" s="46"/>
      <c r="GZW38" s="46"/>
      <c r="GZX38" s="46"/>
      <c r="GZY38" s="46"/>
      <c r="GZZ38" s="46"/>
      <c r="HAA38" s="46"/>
      <c r="HAB38" s="46"/>
      <c r="HAC38" s="46"/>
      <c r="HAD38" s="46"/>
      <c r="HAE38" s="46"/>
      <c r="HAF38" s="46"/>
      <c r="HAG38" s="46"/>
      <c r="HAH38" s="46"/>
      <c r="HAI38" s="46"/>
      <c r="HAJ38" s="46"/>
      <c r="HAK38" s="46"/>
      <c r="HAL38" s="46"/>
      <c r="HAM38" s="46"/>
      <c r="HAN38" s="46"/>
      <c r="HAO38" s="46"/>
      <c r="HAP38" s="46"/>
      <c r="HAQ38" s="46"/>
      <c r="HAR38" s="46"/>
      <c r="HAS38" s="46"/>
      <c r="HAT38" s="46"/>
      <c r="HAU38" s="46"/>
      <c r="HAV38" s="46"/>
      <c r="HAW38" s="46"/>
      <c r="HAX38" s="46"/>
      <c r="HAY38" s="46"/>
      <c r="HAZ38" s="46"/>
      <c r="HBA38" s="46"/>
      <c r="HBB38" s="46"/>
      <c r="HBC38" s="46"/>
      <c r="HBD38" s="46"/>
      <c r="HBE38" s="46"/>
      <c r="HBF38" s="46"/>
      <c r="HBG38" s="46"/>
      <c r="HBH38" s="46"/>
      <c r="HBI38" s="46"/>
      <c r="HBJ38" s="46"/>
      <c r="HBK38" s="46"/>
      <c r="HBL38" s="46"/>
      <c r="HBM38" s="46"/>
      <c r="HBN38" s="46"/>
      <c r="HBO38" s="46"/>
      <c r="HBP38" s="46"/>
      <c r="HBQ38" s="46"/>
      <c r="HBR38" s="46"/>
      <c r="HBS38" s="46"/>
      <c r="HBT38" s="46"/>
      <c r="HBU38" s="46"/>
      <c r="HBV38" s="46"/>
      <c r="HBW38" s="46"/>
      <c r="HBX38" s="46"/>
      <c r="HBY38" s="46"/>
      <c r="HBZ38" s="46"/>
      <c r="HCA38" s="46"/>
      <c r="HCB38" s="46"/>
      <c r="HCC38" s="46"/>
      <c r="HCD38" s="46"/>
      <c r="HCE38" s="46"/>
      <c r="HCF38" s="46"/>
      <c r="HCG38" s="46"/>
      <c r="HCH38" s="46"/>
      <c r="HCI38" s="46"/>
      <c r="HCJ38" s="46"/>
      <c r="HCK38" s="46"/>
      <c r="HCL38" s="46"/>
      <c r="HCM38" s="46"/>
      <c r="HCN38" s="46"/>
      <c r="HCO38" s="46"/>
      <c r="HCP38" s="46"/>
      <c r="HCQ38" s="46"/>
      <c r="HCR38" s="46"/>
      <c r="HCS38" s="46"/>
      <c r="HCT38" s="46"/>
      <c r="HCU38" s="46"/>
      <c r="HCV38" s="46"/>
      <c r="HCW38" s="46"/>
      <c r="HCX38" s="46"/>
      <c r="HCY38" s="46"/>
      <c r="HCZ38" s="46"/>
      <c r="HDA38" s="46"/>
      <c r="HDB38" s="46"/>
      <c r="HDC38" s="46"/>
      <c r="HDD38" s="46"/>
      <c r="HDE38" s="46"/>
      <c r="HDF38" s="46"/>
      <c r="HDG38" s="46"/>
      <c r="HDH38" s="46"/>
      <c r="HDI38" s="46"/>
      <c r="HDJ38" s="46"/>
      <c r="HDK38" s="46"/>
      <c r="HDL38" s="46"/>
      <c r="HDM38" s="46"/>
      <c r="HDN38" s="46"/>
      <c r="HDO38" s="46"/>
      <c r="HDP38" s="46"/>
      <c r="HDQ38" s="46"/>
      <c r="HDR38" s="46"/>
      <c r="HDS38" s="46"/>
      <c r="HDT38" s="46"/>
      <c r="HDU38" s="46"/>
      <c r="HDV38" s="46"/>
      <c r="HDW38" s="46"/>
      <c r="HDX38" s="46"/>
      <c r="HDY38" s="46"/>
      <c r="HDZ38" s="46"/>
      <c r="HEA38" s="46"/>
      <c r="HEB38" s="46"/>
      <c r="HEC38" s="46"/>
      <c r="HED38" s="46"/>
      <c r="HEE38" s="46"/>
      <c r="HEF38" s="46"/>
      <c r="HEG38" s="46"/>
      <c r="HEH38" s="46"/>
      <c r="HEI38" s="46"/>
      <c r="HEJ38" s="46"/>
      <c r="HEK38" s="46"/>
      <c r="HEL38" s="46"/>
      <c r="HEM38" s="46"/>
      <c r="HEN38" s="46"/>
      <c r="HEO38" s="46"/>
      <c r="HEP38" s="46"/>
      <c r="HEQ38" s="46"/>
      <c r="HER38" s="46"/>
      <c r="HES38" s="46"/>
      <c r="HET38" s="46"/>
      <c r="HEU38" s="46"/>
      <c r="HEV38" s="46"/>
      <c r="HEW38" s="46"/>
      <c r="HEX38" s="46"/>
      <c r="HEY38" s="46"/>
      <c r="HEZ38" s="46"/>
      <c r="HFA38" s="46"/>
      <c r="HFB38" s="46"/>
      <c r="HFC38" s="46"/>
      <c r="HFD38" s="46"/>
      <c r="HFE38" s="46"/>
      <c r="HFF38" s="46"/>
      <c r="HFG38" s="46"/>
      <c r="HFH38" s="46"/>
      <c r="HFI38" s="46"/>
      <c r="HFJ38" s="46"/>
      <c r="HFK38" s="46"/>
      <c r="HFL38" s="46"/>
      <c r="HFM38" s="46"/>
      <c r="HFN38" s="46"/>
      <c r="HFO38" s="46"/>
      <c r="HFP38" s="46"/>
      <c r="HFQ38" s="46"/>
      <c r="HFR38" s="46"/>
      <c r="HFS38" s="46"/>
      <c r="HFT38" s="46"/>
      <c r="HFU38" s="46"/>
      <c r="HFV38" s="46"/>
      <c r="HFW38" s="46"/>
      <c r="HFX38" s="46"/>
      <c r="HFY38" s="46"/>
      <c r="HFZ38" s="46"/>
      <c r="HGA38" s="46"/>
      <c r="HGB38" s="46"/>
      <c r="HGC38" s="46"/>
      <c r="HGD38" s="46"/>
      <c r="HGE38" s="46"/>
      <c r="HGF38" s="46"/>
      <c r="HGG38" s="46"/>
      <c r="HGH38" s="46"/>
      <c r="HGI38" s="46"/>
      <c r="HGJ38" s="46"/>
      <c r="HGK38" s="46"/>
      <c r="HGL38" s="46"/>
      <c r="HGM38" s="46"/>
      <c r="HGN38" s="46"/>
      <c r="HGO38" s="46"/>
      <c r="HGP38" s="46"/>
      <c r="HGQ38" s="46"/>
      <c r="HGR38" s="46"/>
      <c r="HGS38" s="46"/>
      <c r="HGT38" s="46"/>
      <c r="HGU38" s="46"/>
      <c r="HGV38" s="46"/>
      <c r="HGW38" s="46"/>
      <c r="HGX38" s="46"/>
      <c r="HGY38" s="46"/>
      <c r="HGZ38" s="46"/>
      <c r="HHA38" s="46"/>
      <c r="HHB38" s="46"/>
      <c r="HHC38" s="46"/>
      <c r="HHD38" s="46"/>
      <c r="HHE38" s="46"/>
      <c r="HHF38" s="46"/>
      <c r="HHG38" s="46"/>
      <c r="HHH38" s="46"/>
      <c r="HHI38" s="46"/>
      <c r="HHJ38" s="46"/>
      <c r="HHK38" s="46"/>
      <c r="HHL38" s="46"/>
      <c r="HHM38" s="46"/>
      <c r="HHN38" s="46"/>
      <c r="HHO38" s="46"/>
      <c r="HHP38" s="46"/>
      <c r="HHQ38" s="46"/>
      <c r="HHR38" s="46"/>
      <c r="HHS38" s="46"/>
      <c r="HHT38" s="46"/>
      <c r="HHU38" s="46"/>
      <c r="HHV38" s="46"/>
      <c r="HHW38" s="46"/>
      <c r="HHX38" s="46"/>
      <c r="HHY38" s="46"/>
      <c r="HHZ38" s="46"/>
      <c r="HIA38" s="46"/>
      <c r="HIB38" s="46"/>
      <c r="HIC38" s="46"/>
      <c r="HID38" s="46"/>
      <c r="HIE38" s="46"/>
      <c r="HIF38" s="46"/>
      <c r="HIG38" s="46"/>
      <c r="HIH38" s="46"/>
      <c r="HII38" s="46"/>
      <c r="HIJ38" s="46"/>
      <c r="HIK38" s="46"/>
      <c r="HIL38" s="46"/>
      <c r="HIM38" s="46"/>
      <c r="HIN38" s="46"/>
      <c r="HIO38" s="46"/>
      <c r="HIP38" s="46"/>
      <c r="HIQ38" s="46"/>
      <c r="HIR38" s="46"/>
      <c r="HIS38" s="46"/>
      <c r="HIT38" s="46"/>
      <c r="HIU38" s="46"/>
      <c r="HIV38" s="46"/>
      <c r="HIW38" s="46"/>
      <c r="HIX38" s="46"/>
      <c r="HIY38" s="46"/>
      <c r="HIZ38" s="46"/>
      <c r="HJA38" s="46"/>
      <c r="HJB38" s="46"/>
      <c r="HJC38" s="46"/>
      <c r="HJD38" s="46"/>
      <c r="HJE38" s="46"/>
      <c r="HJF38" s="46"/>
      <c r="HJG38" s="46"/>
      <c r="HJH38" s="46"/>
      <c r="HJI38" s="46"/>
      <c r="HJJ38" s="46"/>
      <c r="HJK38" s="46"/>
      <c r="HJL38" s="46"/>
      <c r="HJM38" s="46"/>
      <c r="HJN38" s="46"/>
      <c r="HJO38" s="46"/>
      <c r="HJP38" s="46"/>
      <c r="HJQ38" s="46"/>
      <c r="HJR38" s="46"/>
      <c r="HJS38" s="46"/>
      <c r="HJT38" s="46"/>
      <c r="HJU38" s="46"/>
      <c r="HJV38" s="46"/>
      <c r="HJW38" s="46"/>
      <c r="HJX38" s="46"/>
      <c r="HJY38" s="46"/>
      <c r="HJZ38" s="46"/>
      <c r="HKA38" s="46"/>
      <c r="HKB38" s="46"/>
      <c r="HKC38" s="46"/>
      <c r="HKD38" s="46"/>
      <c r="HKE38" s="46"/>
      <c r="HKF38" s="46"/>
      <c r="HKG38" s="46"/>
      <c r="HKH38" s="46"/>
      <c r="HKI38" s="46"/>
      <c r="HKJ38" s="46"/>
      <c r="HKK38" s="46"/>
      <c r="HKL38" s="46"/>
      <c r="HKM38" s="46"/>
      <c r="HKN38" s="46"/>
      <c r="HKO38" s="46"/>
      <c r="HKP38" s="46"/>
      <c r="HKQ38" s="46"/>
      <c r="HKR38" s="46"/>
      <c r="HKS38" s="46"/>
      <c r="HKT38" s="46"/>
      <c r="HKU38" s="46"/>
      <c r="HKV38" s="46"/>
      <c r="HKW38" s="46"/>
      <c r="HKX38" s="46"/>
      <c r="HKY38" s="46"/>
      <c r="HKZ38" s="46"/>
      <c r="HLA38" s="46"/>
      <c r="HLB38" s="46"/>
      <c r="HLC38" s="46"/>
      <c r="HLD38" s="46"/>
      <c r="HLE38" s="46"/>
      <c r="HLF38" s="46"/>
      <c r="HLG38" s="46"/>
      <c r="HLH38" s="46"/>
      <c r="HLI38" s="46"/>
      <c r="HLJ38" s="46"/>
      <c r="HLK38" s="46"/>
      <c r="HLL38" s="46"/>
      <c r="HLM38" s="46"/>
      <c r="HLN38" s="46"/>
      <c r="HLO38" s="46"/>
      <c r="HLP38" s="46"/>
      <c r="HLQ38" s="46"/>
      <c r="HLR38" s="46"/>
      <c r="HLS38" s="46"/>
      <c r="HLT38" s="46"/>
      <c r="HLU38" s="46"/>
      <c r="HLV38" s="46"/>
      <c r="HLW38" s="46"/>
      <c r="HLX38" s="46"/>
      <c r="HLY38" s="46"/>
      <c r="HLZ38" s="46"/>
      <c r="HMA38" s="46"/>
      <c r="HMB38" s="46"/>
      <c r="HMC38" s="46"/>
      <c r="HMD38" s="46"/>
      <c r="HME38" s="46"/>
      <c r="HMF38" s="46"/>
      <c r="HMG38" s="46"/>
      <c r="HMH38" s="46"/>
      <c r="HMI38" s="46"/>
      <c r="HMJ38" s="46"/>
      <c r="HMK38" s="46"/>
      <c r="HML38" s="46"/>
      <c r="HMM38" s="46"/>
      <c r="HMN38" s="46"/>
      <c r="HMO38" s="46"/>
      <c r="HMP38" s="46"/>
      <c r="HMQ38" s="46"/>
      <c r="HMR38" s="46"/>
      <c r="HMS38" s="46"/>
      <c r="HMT38" s="46"/>
      <c r="HMU38" s="46"/>
      <c r="HMV38" s="46"/>
      <c r="HMW38" s="46"/>
      <c r="HMX38" s="46"/>
      <c r="HMY38" s="46"/>
      <c r="HMZ38" s="46"/>
      <c r="HNA38" s="46"/>
      <c r="HNB38" s="46"/>
      <c r="HNC38" s="46"/>
      <c r="HND38" s="46"/>
      <c r="HNE38" s="46"/>
      <c r="HNF38" s="46"/>
      <c r="HNG38" s="46"/>
      <c r="HNH38" s="46"/>
      <c r="HNI38" s="46"/>
      <c r="HNJ38" s="46"/>
      <c r="HNK38" s="46"/>
      <c r="HNL38" s="46"/>
      <c r="HNM38" s="46"/>
      <c r="HNN38" s="46"/>
      <c r="HNO38" s="46"/>
      <c r="HNP38" s="46"/>
      <c r="HNQ38" s="46"/>
      <c r="HNR38" s="46"/>
      <c r="HNS38" s="46"/>
      <c r="HNT38" s="46"/>
      <c r="HNU38" s="46"/>
      <c r="HNV38" s="46"/>
      <c r="HNW38" s="46"/>
      <c r="HNX38" s="46"/>
      <c r="HNY38" s="46"/>
      <c r="HNZ38" s="46"/>
      <c r="HOA38" s="46"/>
      <c r="HOB38" s="46"/>
      <c r="HOC38" s="46"/>
      <c r="HOD38" s="46"/>
      <c r="HOE38" s="46"/>
      <c r="HOF38" s="46"/>
      <c r="HOG38" s="46"/>
      <c r="HOH38" s="46"/>
      <c r="HOI38" s="46"/>
      <c r="HOJ38" s="46"/>
      <c r="HOK38" s="46"/>
      <c r="HOL38" s="46"/>
      <c r="HOM38" s="46"/>
      <c r="HON38" s="46"/>
      <c r="HOO38" s="46"/>
      <c r="HOP38" s="46"/>
      <c r="HOQ38" s="46"/>
      <c r="HOR38" s="46"/>
      <c r="HOS38" s="46"/>
      <c r="HOT38" s="46"/>
      <c r="HOU38" s="46"/>
      <c r="HOV38" s="46"/>
      <c r="HOW38" s="46"/>
      <c r="HOX38" s="46"/>
      <c r="HOY38" s="46"/>
      <c r="HOZ38" s="46"/>
      <c r="HPA38" s="46"/>
      <c r="HPB38" s="46"/>
      <c r="HPC38" s="46"/>
      <c r="HPD38" s="46"/>
      <c r="HPE38" s="46"/>
      <c r="HPF38" s="46"/>
      <c r="HPG38" s="46"/>
      <c r="HPH38" s="46"/>
      <c r="HPI38" s="46"/>
      <c r="HPJ38" s="46"/>
      <c r="HPK38" s="46"/>
      <c r="HPL38" s="46"/>
      <c r="HPM38" s="46"/>
      <c r="HPN38" s="46"/>
      <c r="HPO38" s="46"/>
      <c r="HPP38" s="46"/>
      <c r="HPQ38" s="46"/>
      <c r="HPR38" s="46"/>
      <c r="HPS38" s="46"/>
      <c r="HPT38" s="46"/>
      <c r="HPU38" s="46"/>
      <c r="HPV38" s="46"/>
      <c r="HPW38" s="46"/>
      <c r="HPX38" s="46"/>
      <c r="HPY38" s="46"/>
      <c r="HPZ38" s="46"/>
      <c r="HQA38" s="46"/>
      <c r="HQB38" s="46"/>
      <c r="HQC38" s="46"/>
      <c r="HQD38" s="46"/>
      <c r="HQE38" s="46"/>
      <c r="HQF38" s="46"/>
      <c r="HQG38" s="46"/>
      <c r="HQH38" s="46"/>
      <c r="HQI38" s="46"/>
      <c r="HQJ38" s="46"/>
      <c r="HQK38" s="46"/>
      <c r="HQL38" s="46"/>
      <c r="HQM38" s="46"/>
      <c r="HQN38" s="46"/>
      <c r="HQO38" s="46"/>
      <c r="HQP38" s="46"/>
      <c r="HQQ38" s="46"/>
      <c r="HQR38" s="46"/>
      <c r="HQS38" s="46"/>
      <c r="HQT38" s="46"/>
      <c r="HQU38" s="46"/>
      <c r="HQV38" s="46"/>
      <c r="HQW38" s="46"/>
      <c r="HQX38" s="46"/>
      <c r="HQY38" s="46"/>
      <c r="HQZ38" s="46"/>
      <c r="HRA38" s="46"/>
      <c r="HRB38" s="46"/>
      <c r="HRC38" s="46"/>
      <c r="HRD38" s="46"/>
      <c r="HRE38" s="46"/>
      <c r="HRF38" s="46"/>
      <c r="HRG38" s="46"/>
      <c r="HRH38" s="46"/>
      <c r="HRI38" s="46"/>
      <c r="HRJ38" s="46"/>
      <c r="HRK38" s="46"/>
      <c r="HRL38" s="46"/>
      <c r="HRM38" s="46"/>
      <c r="HRN38" s="46"/>
      <c r="HRO38" s="46"/>
      <c r="HRP38" s="46"/>
      <c r="HRQ38" s="46"/>
      <c r="HRR38" s="46"/>
      <c r="HRS38" s="46"/>
      <c r="HRT38" s="46"/>
      <c r="HRU38" s="46"/>
      <c r="HRV38" s="46"/>
      <c r="HRW38" s="46"/>
      <c r="HRX38" s="46"/>
      <c r="HRY38" s="46"/>
      <c r="HRZ38" s="46"/>
      <c r="HSA38" s="46"/>
      <c r="HSB38" s="46"/>
      <c r="HSC38" s="46"/>
      <c r="HSD38" s="46"/>
      <c r="HSE38" s="46"/>
      <c r="HSF38" s="46"/>
      <c r="HSG38" s="46"/>
      <c r="HSH38" s="46"/>
      <c r="HSI38" s="46"/>
      <c r="HSJ38" s="46"/>
      <c r="HSK38" s="46"/>
      <c r="HSL38" s="46"/>
      <c r="HSM38" s="46"/>
      <c r="HSN38" s="46"/>
      <c r="HSO38" s="46"/>
      <c r="HSP38" s="46"/>
      <c r="HSQ38" s="46"/>
      <c r="HSR38" s="46"/>
      <c r="HSS38" s="46"/>
      <c r="HST38" s="46"/>
      <c r="HSU38" s="46"/>
      <c r="HSV38" s="46"/>
      <c r="HSW38" s="46"/>
      <c r="HSX38" s="46"/>
      <c r="HSY38" s="46"/>
      <c r="HSZ38" s="46"/>
      <c r="HTA38" s="46"/>
      <c r="HTB38" s="46"/>
      <c r="HTC38" s="46"/>
      <c r="HTD38" s="46"/>
      <c r="HTE38" s="46"/>
      <c r="HTF38" s="46"/>
      <c r="HTG38" s="46"/>
      <c r="HTH38" s="46"/>
      <c r="HTI38" s="46"/>
      <c r="HTJ38" s="46"/>
      <c r="HTK38" s="46"/>
      <c r="HTL38" s="46"/>
      <c r="HTM38" s="46"/>
      <c r="HTN38" s="46"/>
      <c r="HTO38" s="46"/>
      <c r="HTP38" s="46"/>
      <c r="HTQ38" s="46"/>
      <c r="HTR38" s="46"/>
      <c r="HTS38" s="46"/>
      <c r="HTT38" s="46"/>
      <c r="HTU38" s="46"/>
      <c r="HTV38" s="46"/>
      <c r="HTW38" s="46"/>
      <c r="HTX38" s="46"/>
      <c r="HTY38" s="46"/>
      <c r="HTZ38" s="46"/>
      <c r="HUA38" s="46"/>
      <c r="HUB38" s="46"/>
      <c r="HUC38" s="46"/>
      <c r="HUD38" s="46"/>
      <c r="HUE38" s="46"/>
      <c r="HUF38" s="46"/>
      <c r="HUG38" s="46"/>
      <c r="HUH38" s="46"/>
      <c r="HUI38" s="46"/>
      <c r="HUJ38" s="46"/>
      <c r="HUK38" s="46"/>
      <c r="HUL38" s="46"/>
      <c r="HUM38" s="46"/>
      <c r="HUN38" s="46"/>
      <c r="HUO38" s="46"/>
      <c r="HUP38" s="46"/>
      <c r="HUQ38" s="46"/>
      <c r="HUR38" s="46"/>
      <c r="HUS38" s="46"/>
      <c r="HUT38" s="46"/>
      <c r="HUU38" s="46"/>
      <c r="HUV38" s="46"/>
      <c r="HUW38" s="46"/>
      <c r="HUX38" s="46"/>
      <c r="HUY38" s="46"/>
      <c r="HUZ38" s="46"/>
      <c r="HVA38" s="46"/>
      <c r="HVB38" s="46"/>
      <c r="HVC38" s="46"/>
      <c r="HVD38" s="46"/>
      <c r="HVE38" s="46"/>
      <c r="HVF38" s="46"/>
      <c r="HVG38" s="46"/>
      <c r="HVH38" s="46"/>
      <c r="HVI38" s="46"/>
      <c r="HVJ38" s="46"/>
      <c r="HVK38" s="46"/>
      <c r="HVL38" s="46"/>
      <c r="HVM38" s="46"/>
      <c r="HVN38" s="46"/>
      <c r="HVO38" s="46"/>
      <c r="HVP38" s="46"/>
      <c r="HVQ38" s="46"/>
      <c r="HVR38" s="46"/>
      <c r="HVS38" s="46"/>
      <c r="HVT38" s="46"/>
      <c r="HVU38" s="46"/>
      <c r="HVV38" s="46"/>
      <c r="HVW38" s="46"/>
      <c r="HVX38" s="46"/>
      <c r="HVY38" s="46"/>
      <c r="HVZ38" s="46"/>
      <c r="HWA38" s="46"/>
      <c r="HWB38" s="46"/>
      <c r="HWC38" s="46"/>
      <c r="HWD38" s="46"/>
      <c r="HWE38" s="46"/>
      <c r="HWF38" s="46"/>
      <c r="HWG38" s="46"/>
      <c r="HWH38" s="46"/>
      <c r="HWI38" s="46"/>
      <c r="HWJ38" s="46"/>
      <c r="HWK38" s="46"/>
      <c r="HWL38" s="46"/>
      <c r="HWM38" s="46"/>
      <c r="HWN38" s="46"/>
      <c r="HWO38" s="46"/>
      <c r="HWP38" s="46"/>
      <c r="HWQ38" s="46"/>
      <c r="HWR38" s="46"/>
      <c r="HWS38" s="46"/>
      <c r="HWT38" s="46"/>
      <c r="HWU38" s="46"/>
      <c r="HWV38" s="46"/>
      <c r="HWW38" s="46"/>
      <c r="HWX38" s="46"/>
      <c r="HWY38" s="46"/>
      <c r="HWZ38" s="46"/>
      <c r="HXA38" s="46"/>
      <c r="HXB38" s="46"/>
      <c r="HXC38" s="46"/>
      <c r="HXD38" s="46"/>
      <c r="HXE38" s="46"/>
      <c r="HXF38" s="46"/>
      <c r="HXG38" s="46"/>
      <c r="HXH38" s="46"/>
      <c r="HXI38" s="46"/>
      <c r="HXJ38" s="46"/>
      <c r="HXK38" s="46"/>
      <c r="HXL38" s="46"/>
      <c r="HXM38" s="46"/>
      <c r="HXN38" s="46"/>
      <c r="HXO38" s="46"/>
      <c r="HXP38" s="46"/>
      <c r="HXQ38" s="46"/>
      <c r="HXR38" s="46"/>
      <c r="HXS38" s="46"/>
      <c r="HXT38" s="46"/>
      <c r="HXU38" s="46"/>
      <c r="HXV38" s="46"/>
      <c r="HXW38" s="46"/>
      <c r="HXX38" s="46"/>
      <c r="HXY38" s="46"/>
      <c r="HXZ38" s="46"/>
      <c r="HYA38" s="46"/>
      <c r="HYB38" s="46"/>
      <c r="HYC38" s="46"/>
      <c r="HYD38" s="46"/>
      <c r="HYE38" s="46"/>
      <c r="HYF38" s="46"/>
      <c r="HYG38" s="46"/>
      <c r="HYH38" s="46"/>
      <c r="HYI38" s="46"/>
      <c r="HYJ38" s="46"/>
      <c r="HYK38" s="46"/>
      <c r="HYL38" s="46"/>
      <c r="HYM38" s="46"/>
      <c r="HYN38" s="46"/>
      <c r="HYO38" s="46"/>
      <c r="HYP38" s="46"/>
      <c r="HYQ38" s="46"/>
      <c r="HYR38" s="46"/>
      <c r="HYS38" s="46"/>
      <c r="HYT38" s="46"/>
      <c r="HYU38" s="46"/>
      <c r="HYV38" s="46"/>
      <c r="HYW38" s="46"/>
      <c r="HYX38" s="46"/>
      <c r="HYY38" s="46"/>
      <c r="HYZ38" s="46"/>
      <c r="HZA38" s="46"/>
      <c r="HZB38" s="46"/>
      <c r="HZC38" s="46"/>
      <c r="HZD38" s="46"/>
      <c r="HZE38" s="46"/>
      <c r="HZF38" s="46"/>
      <c r="HZG38" s="46"/>
      <c r="HZH38" s="46"/>
      <c r="HZI38" s="46"/>
      <c r="HZJ38" s="46"/>
      <c r="HZK38" s="46"/>
      <c r="HZL38" s="46"/>
      <c r="HZM38" s="46"/>
      <c r="HZN38" s="46"/>
      <c r="HZO38" s="46"/>
      <c r="HZP38" s="46"/>
      <c r="HZQ38" s="46"/>
      <c r="HZR38" s="46"/>
      <c r="HZS38" s="46"/>
      <c r="HZT38" s="46"/>
      <c r="HZU38" s="46"/>
      <c r="HZV38" s="46"/>
      <c r="HZW38" s="46"/>
      <c r="HZX38" s="46"/>
      <c r="HZY38" s="46"/>
      <c r="HZZ38" s="46"/>
      <c r="IAA38" s="46"/>
      <c r="IAB38" s="46"/>
      <c r="IAC38" s="46"/>
      <c r="IAD38" s="46"/>
      <c r="IAE38" s="46"/>
      <c r="IAF38" s="46"/>
      <c r="IAG38" s="46"/>
      <c r="IAH38" s="46"/>
      <c r="IAI38" s="46"/>
      <c r="IAJ38" s="46"/>
      <c r="IAK38" s="46"/>
      <c r="IAL38" s="46"/>
      <c r="IAM38" s="46"/>
      <c r="IAN38" s="46"/>
      <c r="IAO38" s="46"/>
      <c r="IAP38" s="46"/>
      <c r="IAQ38" s="46"/>
      <c r="IAR38" s="46"/>
      <c r="IAS38" s="46"/>
      <c r="IAT38" s="46"/>
      <c r="IAU38" s="46"/>
      <c r="IAV38" s="46"/>
      <c r="IAW38" s="46"/>
      <c r="IAX38" s="46"/>
      <c r="IAY38" s="46"/>
      <c r="IAZ38" s="46"/>
      <c r="IBA38" s="46"/>
      <c r="IBB38" s="46"/>
      <c r="IBC38" s="46"/>
      <c r="IBD38" s="46"/>
      <c r="IBE38" s="46"/>
      <c r="IBF38" s="46"/>
      <c r="IBG38" s="46"/>
      <c r="IBH38" s="46"/>
      <c r="IBI38" s="46"/>
      <c r="IBJ38" s="46"/>
      <c r="IBK38" s="46"/>
      <c r="IBL38" s="46"/>
      <c r="IBM38" s="46"/>
      <c r="IBN38" s="46"/>
      <c r="IBO38" s="46"/>
      <c r="IBP38" s="46"/>
      <c r="IBQ38" s="46"/>
      <c r="IBR38" s="46"/>
      <c r="IBS38" s="46"/>
      <c r="IBT38" s="46"/>
      <c r="IBU38" s="46"/>
      <c r="IBV38" s="46"/>
      <c r="IBW38" s="46"/>
      <c r="IBX38" s="46"/>
      <c r="IBY38" s="46"/>
      <c r="IBZ38" s="46"/>
      <c r="ICA38" s="46"/>
      <c r="ICB38" s="46"/>
      <c r="ICC38" s="46"/>
      <c r="ICD38" s="46"/>
      <c r="ICE38" s="46"/>
      <c r="ICF38" s="46"/>
      <c r="ICG38" s="46"/>
      <c r="ICH38" s="46"/>
      <c r="ICI38" s="46"/>
      <c r="ICJ38" s="46"/>
      <c r="ICK38" s="46"/>
      <c r="ICL38" s="46"/>
      <c r="ICM38" s="46"/>
      <c r="ICN38" s="46"/>
      <c r="ICO38" s="46"/>
      <c r="ICP38" s="46"/>
      <c r="ICQ38" s="46"/>
      <c r="ICR38" s="46"/>
      <c r="ICS38" s="46"/>
      <c r="ICT38" s="46"/>
      <c r="ICU38" s="46"/>
      <c r="ICV38" s="46"/>
      <c r="ICW38" s="46"/>
      <c r="ICX38" s="46"/>
      <c r="ICY38" s="46"/>
      <c r="ICZ38" s="46"/>
      <c r="IDA38" s="46"/>
      <c r="IDB38" s="46"/>
      <c r="IDC38" s="46"/>
      <c r="IDD38" s="46"/>
      <c r="IDE38" s="46"/>
      <c r="IDF38" s="46"/>
      <c r="IDG38" s="46"/>
      <c r="IDH38" s="46"/>
      <c r="IDI38" s="46"/>
      <c r="IDJ38" s="46"/>
      <c r="IDK38" s="46"/>
      <c r="IDL38" s="46"/>
      <c r="IDM38" s="46"/>
      <c r="IDN38" s="46"/>
      <c r="IDO38" s="46"/>
      <c r="IDP38" s="46"/>
      <c r="IDQ38" s="46"/>
      <c r="IDR38" s="46"/>
      <c r="IDS38" s="46"/>
      <c r="IDT38" s="46"/>
      <c r="IDU38" s="46"/>
      <c r="IDV38" s="46"/>
      <c r="IDW38" s="46"/>
      <c r="IDX38" s="46"/>
      <c r="IDY38" s="46"/>
      <c r="IDZ38" s="46"/>
      <c r="IEA38" s="46"/>
      <c r="IEB38" s="46"/>
      <c r="IEC38" s="46"/>
      <c r="IED38" s="46"/>
      <c r="IEE38" s="46"/>
      <c r="IEF38" s="46"/>
      <c r="IEG38" s="46"/>
      <c r="IEH38" s="46"/>
      <c r="IEI38" s="46"/>
      <c r="IEJ38" s="46"/>
      <c r="IEK38" s="46"/>
      <c r="IEL38" s="46"/>
      <c r="IEM38" s="46"/>
      <c r="IEN38" s="46"/>
      <c r="IEO38" s="46"/>
      <c r="IEP38" s="46"/>
      <c r="IEQ38" s="46"/>
      <c r="IER38" s="46"/>
      <c r="IES38" s="46"/>
      <c r="IET38" s="46"/>
      <c r="IEU38" s="46"/>
      <c r="IEV38" s="46"/>
      <c r="IEW38" s="46"/>
      <c r="IEX38" s="46"/>
      <c r="IEY38" s="46"/>
      <c r="IEZ38" s="46"/>
      <c r="IFA38" s="46"/>
      <c r="IFB38" s="46"/>
      <c r="IFC38" s="46"/>
      <c r="IFD38" s="46"/>
      <c r="IFE38" s="46"/>
      <c r="IFF38" s="46"/>
      <c r="IFG38" s="46"/>
      <c r="IFH38" s="46"/>
      <c r="IFI38" s="46"/>
      <c r="IFJ38" s="46"/>
      <c r="IFK38" s="46"/>
      <c r="IFL38" s="46"/>
      <c r="IFM38" s="46"/>
      <c r="IFN38" s="46"/>
      <c r="IFO38" s="46"/>
      <c r="IFP38" s="46"/>
      <c r="IFQ38" s="46"/>
      <c r="IFR38" s="46"/>
      <c r="IFS38" s="46"/>
      <c r="IFT38" s="46"/>
      <c r="IFU38" s="46"/>
      <c r="IFV38" s="46"/>
      <c r="IFW38" s="46"/>
      <c r="IFX38" s="46"/>
      <c r="IFY38" s="46"/>
      <c r="IFZ38" s="46"/>
      <c r="IGA38" s="46"/>
      <c r="IGB38" s="46"/>
      <c r="IGC38" s="46"/>
      <c r="IGD38" s="46"/>
      <c r="IGE38" s="46"/>
      <c r="IGF38" s="46"/>
      <c r="IGG38" s="46"/>
      <c r="IGH38" s="46"/>
      <c r="IGI38" s="46"/>
      <c r="IGJ38" s="46"/>
      <c r="IGK38" s="46"/>
      <c r="IGL38" s="46"/>
      <c r="IGM38" s="46"/>
      <c r="IGN38" s="46"/>
      <c r="IGO38" s="46"/>
      <c r="IGP38" s="46"/>
      <c r="IGQ38" s="46"/>
      <c r="IGR38" s="46"/>
      <c r="IGS38" s="46"/>
      <c r="IGT38" s="46"/>
      <c r="IGU38" s="46"/>
      <c r="IGV38" s="46"/>
      <c r="IGW38" s="46"/>
      <c r="IGX38" s="46"/>
      <c r="IGY38" s="46"/>
      <c r="IGZ38" s="46"/>
      <c r="IHA38" s="46"/>
      <c r="IHB38" s="46"/>
      <c r="IHC38" s="46"/>
      <c r="IHD38" s="46"/>
      <c r="IHE38" s="46"/>
      <c r="IHF38" s="46"/>
      <c r="IHG38" s="46"/>
      <c r="IHH38" s="46"/>
      <c r="IHI38" s="46"/>
      <c r="IHJ38" s="46"/>
      <c r="IHK38" s="46"/>
      <c r="IHL38" s="46"/>
      <c r="IHM38" s="46"/>
      <c r="IHN38" s="46"/>
      <c r="IHO38" s="46"/>
      <c r="IHP38" s="46"/>
      <c r="IHQ38" s="46"/>
      <c r="IHR38" s="46"/>
      <c r="IHS38" s="46"/>
      <c r="IHT38" s="46"/>
      <c r="IHU38" s="46"/>
      <c r="IHV38" s="46"/>
      <c r="IHW38" s="46"/>
      <c r="IHX38" s="46"/>
      <c r="IHY38" s="46"/>
      <c r="IHZ38" s="46"/>
      <c r="IIA38" s="46"/>
      <c r="IIB38" s="46"/>
      <c r="IIC38" s="46"/>
      <c r="IID38" s="46"/>
      <c r="IIE38" s="46"/>
      <c r="IIF38" s="46"/>
      <c r="IIG38" s="46"/>
      <c r="IIH38" s="46"/>
      <c r="III38" s="46"/>
      <c r="IIJ38" s="46"/>
      <c r="IIK38" s="46"/>
      <c r="IIL38" s="46"/>
      <c r="IIM38" s="46"/>
      <c r="IIN38" s="46"/>
      <c r="IIO38" s="46"/>
      <c r="IIP38" s="46"/>
      <c r="IIQ38" s="46"/>
      <c r="IIR38" s="46"/>
      <c r="IIS38" s="46"/>
      <c r="IIT38" s="46"/>
      <c r="IIU38" s="46"/>
      <c r="IIV38" s="46"/>
      <c r="IIW38" s="46"/>
      <c r="IIX38" s="46"/>
      <c r="IIY38" s="46"/>
      <c r="IIZ38" s="46"/>
      <c r="IJA38" s="46"/>
      <c r="IJB38" s="46"/>
      <c r="IJC38" s="46"/>
      <c r="IJD38" s="46"/>
      <c r="IJE38" s="46"/>
      <c r="IJF38" s="46"/>
      <c r="IJG38" s="46"/>
      <c r="IJH38" s="46"/>
      <c r="IJI38" s="46"/>
      <c r="IJJ38" s="46"/>
      <c r="IJK38" s="46"/>
      <c r="IJL38" s="46"/>
      <c r="IJM38" s="46"/>
      <c r="IJN38" s="46"/>
      <c r="IJO38" s="46"/>
      <c r="IJP38" s="46"/>
      <c r="IJQ38" s="46"/>
      <c r="IJR38" s="46"/>
      <c r="IJS38" s="46"/>
      <c r="IJT38" s="46"/>
      <c r="IJU38" s="46"/>
      <c r="IJV38" s="46"/>
      <c r="IJW38" s="46"/>
      <c r="IJX38" s="46"/>
      <c r="IJY38" s="46"/>
      <c r="IJZ38" s="46"/>
      <c r="IKA38" s="46"/>
      <c r="IKB38" s="46"/>
      <c r="IKC38" s="46"/>
      <c r="IKD38" s="46"/>
      <c r="IKE38" s="46"/>
      <c r="IKF38" s="46"/>
      <c r="IKG38" s="46"/>
      <c r="IKH38" s="46"/>
      <c r="IKI38" s="46"/>
      <c r="IKJ38" s="46"/>
      <c r="IKK38" s="46"/>
      <c r="IKL38" s="46"/>
      <c r="IKM38" s="46"/>
      <c r="IKN38" s="46"/>
      <c r="IKO38" s="46"/>
      <c r="IKP38" s="46"/>
      <c r="IKQ38" s="46"/>
      <c r="IKR38" s="46"/>
      <c r="IKS38" s="46"/>
      <c r="IKT38" s="46"/>
      <c r="IKU38" s="46"/>
      <c r="IKV38" s="46"/>
      <c r="IKW38" s="46"/>
      <c r="IKX38" s="46"/>
      <c r="IKY38" s="46"/>
      <c r="IKZ38" s="46"/>
      <c r="ILA38" s="46"/>
      <c r="ILB38" s="46"/>
      <c r="ILC38" s="46"/>
      <c r="ILD38" s="46"/>
      <c r="ILE38" s="46"/>
      <c r="ILF38" s="46"/>
      <c r="ILG38" s="46"/>
      <c r="ILH38" s="46"/>
      <c r="ILI38" s="46"/>
      <c r="ILJ38" s="46"/>
      <c r="ILK38" s="46"/>
      <c r="ILL38" s="46"/>
      <c r="ILM38" s="46"/>
      <c r="ILN38" s="46"/>
      <c r="ILO38" s="46"/>
      <c r="ILP38" s="46"/>
      <c r="ILQ38" s="46"/>
      <c r="ILR38" s="46"/>
      <c r="ILS38" s="46"/>
      <c r="ILT38" s="46"/>
      <c r="ILU38" s="46"/>
      <c r="ILV38" s="46"/>
      <c r="ILW38" s="46"/>
      <c r="ILX38" s="46"/>
      <c r="ILY38" s="46"/>
      <c r="ILZ38" s="46"/>
      <c r="IMA38" s="46"/>
      <c r="IMB38" s="46"/>
      <c r="IMC38" s="46"/>
      <c r="IMD38" s="46"/>
      <c r="IME38" s="46"/>
      <c r="IMF38" s="46"/>
      <c r="IMG38" s="46"/>
      <c r="IMH38" s="46"/>
      <c r="IMI38" s="46"/>
      <c r="IMJ38" s="46"/>
      <c r="IMK38" s="46"/>
      <c r="IML38" s="46"/>
      <c r="IMM38" s="46"/>
      <c r="IMN38" s="46"/>
      <c r="IMO38" s="46"/>
      <c r="IMP38" s="46"/>
      <c r="IMQ38" s="46"/>
      <c r="IMR38" s="46"/>
      <c r="IMS38" s="46"/>
      <c r="IMT38" s="46"/>
      <c r="IMU38" s="46"/>
      <c r="IMV38" s="46"/>
      <c r="IMW38" s="46"/>
      <c r="IMX38" s="46"/>
      <c r="IMY38" s="46"/>
      <c r="IMZ38" s="46"/>
      <c r="INA38" s="46"/>
      <c r="INB38" s="46"/>
      <c r="INC38" s="46"/>
      <c r="IND38" s="46"/>
      <c r="INE38" s="46"/>
      <c r="INF38" s="46"/>
      <c r="ING38" s="46"/>
      <c r="INH38" s="46"/>
      <c r="INI38" s="46"/>
      <c r="INJ38" s="46"/>
      <c r="INK38" s="46"/>
      <c r="INL38" s="46"/>
      <c r="INM38" s="46"/>
      <c r="INN38" s="46"/>
      <c r="INO38" s="46"/>
      <c r="INP38" s="46"/>
      <c r="INQ38" s="46"/>
      <c r="INR38" s="46"/>
      <c r="INS38" s="46"/>
      <c r="INT38" s="46"/>
      <c r="INU38" s="46"/>
      <c r="INV38" s="46"/>
      <c r="INW38" s="46"/>
      <c r="INX38" s="46"/>
      <c r="INY38" s="46"/>
      <c r="INZ38" s="46"/>
      <c r="IOA38" s="46"/>
      <c r="IOB38" s="46"/>
      <c r="IOC38" s="46"/>
      <c r="IOD38" s="46"/>
      <c r="IOE38" s="46"/>
      <c r="IOF38" s="46"/>
      <c r="IOG38" s="46"/>
      <c r="IOH38" s="46"/>
      <c r="IOI38" s="46"/>
      <c r="IOJ38" s="46"/>
      <c r="IOK38" s="46"/>
      <c r="IOL38" s="46"/>
      <c r="IOM38" s="46"/>
      <c r="ION38" s="46"/>
      <c r="IOO38" s="46"/>
      <c r="IOP38" s="46"/>
      <c r="IOQ38" s="46"/>
      <c r="IOR38" s="46"/>
      <c r="IOS38" s="46"/>
      <c r="IOT38" s="46"/>
      <c r="IOU38" s="46"/>
      <c r="IOV38" s="46"/>
      <c r="IOW38" s="46"/>
      <c r="IOX38" s="46"/>
      <c r="IOY38" s="46"/>
      <c r="IOZ38" s="46"/>
      <c r="IPA38" s="46"/>
      <c r="IPB38" s="46"/>
      <c r="IPC38" s="46"/>
      <c r="IPD38" s="46"/>
      <c r="IPE38" s="46"/>
      <c r="IPF38" s="46"/>
      <c r="IPG38" s="46"/>
      <c r="IPH38" s="46"/>
      <c r="IPI38" s="46"/>
      <c r="IPJ38" s="46"/>
      <c r="IPK38" s="46"/>
      <c r="IPL38" s="46"/>
      <c r="IPM38" s="46"/>
      <c r="IPN38" s="46"/>
      <c r="IPO38" s="46"/>
      <c r="IPP38" s="46"/>
      <c r="IPQ38" s="46"/>
      <c r="IPR38" s="46"/>
      <c r="IPS38" s="46"/>
      <c r="IPT38" s="46"/>
      <c r="IPU38" s="46"/>
      <c r="IPV38" s="46"/>
      <c r="IPW38" s="46"/>
      <c r="IPX38" s="46"/>
      <c r="IPY38" s="46"/>
      <c r="IPZ38" s="46"/>
      <c r="IQA38" s="46"/>
      <c r="IQB38" s="46"/>
      <c r="IQC38" s="46"/>
      <c r="IQD38" s="46"/>
      <c r="IQE38" s="46"/>
      <c r="IQF38" s="46"/>
      <c r="IQG38" s="46"/>
      <c r="IQH38" s="46"/>
      <c r="IQI38" s="46"/>
      <c r="IQJ38" s="46"/>
      <c r="IQK38" s="46"/>
      <c r="IQL38" s="46"/>
      <c r="IQM38" s="46"/>
      <c r="IQN38" s="46"/>
      <c r="IQO38" s="46"/>
      <c r="IQP38" s="46"/>
      <c r="IQQ38" s="46"/>
      <c r="IQR38" s="46"/>
      <c r="IQS38" s="46"/>
      <c r="IQT38" s="46"/>
      <c r="IQU38" s="46"/>
      <c r="IQV38" s="46"/>
      <c r="IQW38" s="46"/>
      <c r="IQX38" s="46"/>
      <c r="IQY38" s="46"/>
      <c r="IQZ38" s="46"/>
      <c r="IRA38" s="46"/>
      <c r="IRB38" s="46"/>
      <c r="IRC38" s="46"/>
      <c r="IRD38" s="46"/>
      <c r="IRE38" s="46"/>
      <c r="IRF38" s="46"/>
      <c r="IRG38" s="46"/>
      <c r="IRH38" s="46"/>
      <c r="IRI38" s="46"/>
      <c r="IRJ38" s="46"/>
      <c r="IRK38" s="46"/>
      <c r="IRL38" s="46"/>
      <c r="IRM38" s="46"/>
      <c r="IRN38" s="46"/>
      <c r="IRO38" s="46"/>
      <c r="IRP38" s="46"/>
      <c r="IRQ38" s="46"/>
      <c r="IRR38" s="46"/>
      <c r="IRS38" s="46"/>
      <c r="IRT38" s="46"/>
      <c r="IRU38" s="46"/>
      <c r="IRV38" s="46"/>
      <c r="IRW38" s="46"/>
      <c r="IRX38" s="46"/>
      <c r="IRY38" s="46"/>
      <c r="IRZ38" s="46"/>
      <c r="ISA38" s="46"/>
      <c r="ISB38" s="46"/>
      <c r="ISC38" s="46"/>
      <c r="ISD38" s="46"/>
      <c r="ISE38" s="46"/>
      <c r="ISF38" s="46"/>
      <c r="ISG38" s="46"/>
      <c r="ISH38" s="46"/>
      <c r="ISI38" s="46"/>
      <c r="ISJ38" s="46"/>
      <c r="ISK38" s="46"/>
      <c r="ISL38" s="46"/>
      <c r="ISM38" s="46"/>
      <c r="ISN38" s="46"/>
      <c r="ISO38" s="46"/>
      <c r="ISP38" s="46"/>
      <c r="ISQ38" s="46"/>
      <c r="ISR38" s="46"/>
      <c r="ISS38" s="46"/>
      <c r="IST38" s="46"/>
      <c r="ISU38" s="46"/>
      <c r="ISV38" s="46"/>
      <c r="ISW38" s="46"/>
      <c r="ISX38" s="46"/>
      <c r="ISY38" s="46"/>
      <c r="ISZ38" s="46"/>
      <c r="ITA38" s="46"/>
      <c r="ITB38" s="46"/>
      <c r="ITC38" s="46"/>
      <c r="ITD38" s="46"/>
      <c r="ITE38" s="46"/>
      <c r="ITF38" s="46"/>
      <c r="ITG38" s="46"/>
      <c r="ITH38" s="46"/>
      <c r="ITI38" s="46"/>
      <c r="ITJ38" s="46"/>
      <c r="ITK38" s="46"/>
      <c r="ITL38" s="46"/>
      <c r="ITM38" s="46"/>
      <c r="ITN38" s="46"/>
      <c r="ITO38" s="46"/>
      <c r="ITP38" s="46"/>
      <c r="ITQ38" s="46"/>
      <c r="ITR38" s="46"/>
      <c r="ITS38" s="46"/>
      <c r="ITT38" s="46"/>
      <c r="ITU38" s="46"/>
      <c r="ITV38" s="46"/>
      <c r="ITW38" s="46"/>
      <c r="ITX38" s="46"/>
      <c r="ITY38" s="46"/>
      <c r="ITZ38" s="46"/>
      <c r="IUA38" s="46"/>
      <c r="IUB38" s="46"/>
      <c r="IUC38" s="46"/>
      <c r="IUD38" s="46"/>
      <c r="IUE38" s="46"/>
      <c r="IUF38" s="46"/>
      <c r="IUG38" s="46"/>
      <c r="IUH38" s="46"/>
      <c r="IUI38" s="46"/>
      <c r="IUJ38" s="46"/>
      <c r="IUK38" s="46"/>
      <c r="IUL38" s="46"/>
      <c r="IUM38" s="46"/>
      <c r="IUN38" s="46"/>
      <c r="IUO38" s="46"/>
      <c r="IUP38" s="46"/>
      <c r="IUQ38" s="46"/>
      <c r="IUR38" s="46"/>
      <c r="IUS38" s="46"/>
      <c r="IUT38" s="46"/>
      <c r="IUU38" s="46"/>
      <c r="IUV38" s="46"/>
      <c r="IUW38" s="46"/>
      <c r="IUX38" s="46"/>
      <c r="IUY38" s="46"/>
      <c r="IUZ38" s="46"/>
      <c r="IVA38" s="46"/>
      <c r="IVB38" s="46"/>
      <c r="IVC38" s="46"/>
      <c r="IVD38" s="46"/>
      <c r="IVE38" s="46"/>
      <c r="IVF38" s="46"/>
      <c r="IVG38" s="46"/>
      <c r="IVH38" s="46"/>
      <c r="IVI38" s="46"/>
      <c r="IVJ38" s="46"/>
      <c r="IVK38" s="46"/>
      <c r="IVL38" s="46"/>
      <c r="IVM38" s="46"/>
      <c r="IVN38" s="46"/>
      <c r="IVO38" s="46"/>
      <c r="IVP38" s="46"/>
      <c r="IVQ38" s="46"/>
      <c r="IVR38" s="46"/>
      <c r="IVS38" s="46"/>
      <c r="IVT38" s="46"/>
      <c r="IVU38" s="46"/>
      <c r="IVV38" s="46"/>
      <c r="IVW38" s="46"/>
      <c r="IVX38" s="46"/>
      <c r="IVY38" s="46"/>
      <c r="IVZ38" s="46"/>
      <c r="IWA38" s="46"/>
      <c r="IWB38" s="46"/>
      <c r="IWC38" s="46"/>
      <c r="IWD38" s="46"/>
      <c r="IWE38" s="46"/>
      <c r="IWF38" s="46"/>
      <c r="IWG38" s="46"/>
      <c r="IWH38" s="46"/>
      <c r="IWI38" s="46"/>
      <c r="IWJ38" s="46"/>
      <c r="IWK38" s="46"/>
      <c r="IWL38" s="46"/>
      <c r="IWM38" s="46"/>
      <c r="IWN38" s="46"/>
      <c r="IWO38" s="46"/>
      <c r="IWP38" s="46"/>
      <c r="IWQ38" s="46"/>
      <c r="IWR38" s="46"/>
      <c r="IWS38" s="46"/>
      <c r="IWT38" s="46"/>
      <c r="IWU38" s="46"/>
      <c r="IWV38" s="46"/>
      <c r="IWW38" s="46"/>
      <c r="IWX38" s="46"/>
      <c r="IWY38" s="46"/>
      <c r="IWZ38" s="46"/>
      <c r="IXA38" s="46"/>
      <c r="IXB38" s="46"/>
      <c r="IXC38" s="46"/>
      <c r="IXD38" s="46"/>
      <c r="IXE38" s="46"/>
      <c r="IXF38" s="46"/>
      <c r="IXG38" s="46"/>
      <c r="IXH38" s="46"/>
      <c r="IXI38" s="46"/>
      <c r="IXJ38" s="46"/>
      <c r="IXK38" s="46"/>
      <c r="IXL38" s="46"/>
      <c r="IXM38" s="46"/>
      <c r="IXN38" s="46"/>
      <c r="IXO38" s="46"/>
      <c r="IXP38" s="46"/>
      <c r="IXQ38" s="46"/>
      <c r="IXR38" s="46"/>
      <c r="IXS38" s="46"/>
      <c r="IXT38" s="46"/>
      <c r="IXU38" s="46"/>
      <c r="IXV38" s="46"/>
      <c r="IXW38" s="46"/>
      <c r="IXX38" s="46"/>
      <c r="IXY38" s="46"/>
      <c r="IXZ38" s="46"/>
      <c r="IYA38" s="46"/>
      <c r="IYB38" s="46"/>
      <c r="IYC38" s="46"/>
      <c r="IYD38" s="46"/>
      <c r="IYE38" s="46"/>
      <c r="IYF38" s="46"/>
      <c r="IYG38" s="46"/>
      <c r="IYH38" s="46"/>
      <c r="IYI38" s="46"/>
      <c r="IYJ38" s="46"/>
      <c r="IYK38" s="46"/>
      <c r="IYL38" s="46"/>
      <c r="IYM38" s="46"/>
      <c r="IYN38" s="46"/>
      <c r="IYO38" s="46"/>
      <c r="IYP38" s="46"/>
      <c r="IYQ38" s="46"/>
      <c r="IYR38" s="46"/>
      <c r="IYS38" s="46"/>
      <c r="IYT38" s="46"/>
      <c r="IYU38" s="46"/>
      <c r="IYV38" s="46"/>
      <c r="IYW38" s="46"/>
      <c r="IYX38" s="46"/>
      <c r="IYY38" s="46"/>
      <c r="IYZ38" s="46"/>
      <c r="IZA38" s="46"/>
      <c r="IZB38" s="46"/>
      <c r="IZC38" s="46"/>
      <c r="IZD38" s="46"/>
      <c r="IZE38" s="46"/>
      <c r="IZF38" s="46"/>
      <c r="IZG38" s="46"/>
      <c r="IZH38" s="46"/>
      <c r="IZI38" s="46"/>
      <c r="IZJ38" s="46"/>
      <c r="IZK38" s="46"/>
      <c r="IZL38" s="46"/>
      <c r="IZM38" s="46"/>
      <c r="IZN38" s="46"/>
      <c r="IZO38" s="46"/>
      <c r="IZP38" s="46"/>
      <c r="IZQ38" s="46"/>
      <c r="IZR38" s="46"/>
      <c r="IZS38" s="46"/>
      <c r="IZT38" s="46"/>
      <c r="IZU38" s="46"/>
      <c r="IZV38" s="46"/>
      <c r="IZW38" s="46"/>
      <c r="IZX38" s="46"/>
      <c r="IZY38" s="46"/>
      <c r="IZZ38" s="46"/>
      <c r="JAA38" s="46"/>
      <c r="JAB38" s="46"/>
      <c r="JAC38" s="46"/>
      <c r="JAD38" s="46"/>
      <c r="JAE38" s="46"/>
      <c r="JAF38" s="46"/>
      <c r="JAG38" s="46"/>
      <c r="JAH38" s="46"/>
      <c r="JAI38" s="46"/>
      <c r="JAJ38" s="46"/>
      <c r="JAK38" s="46"/>
      <c r="JAL38" s="46"/>
      <c r="JAM38" s="46"/>
      <c r="JAN38" s="46"/>
      <c r="JAO38" s="46"/>
      <c r="JAP38" s="46"/>
      <c r="JAQ38" s="46"/>
      <c r="JAR38" s="46"/>
      <c r="JAS38" s="46"/>
      <c r="JAT38" s="46"/>
      <c r="JAU38" s="46"/>
      <c r="JAV38" s="46"/>
      <c r="JAW38" s="46"/>
      <c r="JAX38" s="46"/>
      <c r="JAY38" s="46"/>
      <c r="JAZ38" s="46"/>
      <c r="JBA38" s="46"/>
      <c r="JBB38" s="46"/>
      <c r="JBC38" s="46"/>
      <c r="JBD38" s="46"/>
      <c r="JBE38" s="46"/>
      <c r="JBF38" s="46"/>
      <c r="JBG38" s="46"/>
      <c r="JBH38" s="46"/>
      <c r="JBI38" s="46"/>
      <c r="JBJ38" s="46"/>
      <c r="JBK38" s="46"/>
      <c r="JBL38" s="46"/>
      <c r="JBM38" s="46"/>
      <c r="JBN38" s="46"/>
      <c r="JBO38" s="46"/>
      <c r="JBP38" s="46"/>
      <c r="JBQ38" s="46"/>
      <c r="JBR38" s="46"/>
      <c r="JBS38" s="46"/>
      <c r="JBT38" s="46"/>
      <c r="JBU38" s="46"/>
      <c r="JBV38" s="46"/>
      <c r="JBW38" s="46"/>
      <c r="JBX38" s="46"/>
      <c r="JBY38" s="46"/>
      <c r="JBZ38" s="46"/>
      <c r="JCA38" s="46"/>
      <c r="JCB38" s="46"/>
      <c r="JCC38" s="46"/>
      <c r="JCD38" s="46"/>
      <c r="JCE38" s="46"/>
      <c r="JCF38" s="46"/>
      <c r="JCG38" s="46"/>
      <c r="JCH38" s="46"/>
      <c r="JCI38" s="46"/>
      <c r="JCJ38" s="46"/>
      <c r="JCK38" s="46"/>
      <c r="JCL38" s="46"/>
      <c r="JCM38" s="46"/>
      <c r="JCN38" s="46"/>
      <c r="JCO38" s="46"/>
      <c r="JCP38" s="46"/>
      <c r="JCQ38" s="46"/>
      <c r="JCR38" s="46"/>
      <c r="JCS38" s="46"/>
      <c r="JCT38" s="46"/>
      <c r="JCU38" s="46"/>
      <c r="JCV38" s="46"/>
      <c r="JCW38" s="46"/>
      <c r="JCX38" s="46"/>
      <c r="JCY38" s="46"/>
      <c r="JCZ38" s="46"/>
      <c r="JDA38" s="46"/>
      <c r="JDB38" s="46"/>
      <c r="JDC38" s="46"/>
      <c r="JDD38" s="46"/>
      <c r="JDE38" s="46"/>
      <c r="JDF38" s="46"/>
      <c r="JDG38" s="46"/>
      <c r="JDH38" s="46"/>
      <c r="JDI38" s="46"/>
      <c r="JDJ38" s="46"/>
      <c r="JDK38" s="46"/>
      <c r="JDL38" s="46"/>
      <c r="JDM38" s="46"/>
      <c r="JDN38" s="46"/>
      <c r="JDO38" s="46"/>
      <c r="JDP38" s="46"/>
      <c r="JDQ38" s="46"/>
      <c r="JDR38" s="46"/>
      <c r="JDS38" s="46"/>
      <c r="JDT38" s="46"/>
      <c r="JDU38" s="46"/>
      <c r="JDV38" s="46"/>
      <c r="JDW38" s="46"/>
      <c r="JDX38" s="46"/>
      <c r="JDY38" s="46"/>
      <c r="JDZ38" s="46"/>
      <c r="JEA38" s="46"/>
      <c r="JEB38" s="46"/>
      <c r="JEC38" s="46"/>
      <c r="JED38" s="46"/>
      <c r="JEE38" s="46"/>
      <c r="JEF38" s="46"/>
      <c r="JEG38" s="46"/>
      <c r="JEH38" s="46"/>
      <c r="JEI38" s="46"/>
      <c r="JEJ38" s="46"/>
      <c r="JEK38" s="46"/>
      <c r="JEL38" s="46"/>
      <c r="JEM38" s="46"/>
      <c r="JEN38" s="46"/>
      <c r="JEO38" s="46"/>
      <c r="JEP38" s="46"/>
      <c r="JEQ38" s="46"/>
      <c r="JER38" s="46"/>
      <c r="JES38" s="46"/>
      <c r="JET38" s="46"/>
      <c r="JEU38" s="46"/>
      <c r="JEV38" s="46"/>
      <c r="JEW38" s="46"/>
      <c r="JEX38" s="46"/>
      <c r="JEY38" s="46"/>
      <c r="JEZ38" s="46"/>
      <c r="JFA38" s="46"/>
      <c r="JFB38" s="46"/>
      <c r="JFC38" s="46"/>
      <c r="JFD38" s="46"/>
      <c r="JFE38" s="46"/>
      <c r="JFF38" s="46"/>
      <c r="JFG38" s="46"/>
      <c r="JFH38" s="46"/>
      <c r="JFI38" s="46"/>
      <c r="JFJ38" s="46"/>
      <c r="JFK38" s="46"/>
      <c r="JFL38" s="46"/>
      <c r="JFM38" s="46"/>
      <c r="JFN38" s="46"/>
      <c r="JFO38" s="46"/>
      <c r="JFP38" s="46"/>
      <c r="JFQ38" s="46"/>
      <c r="JFR38" s="46"/>
      <c r="JFS38" s="46"/>
      <c r="JFT38" s="46"/>
      <c r="JFU38" s="46"/>
      <c r="JFV38" s="46"/>
      <c r="JFW38" s="46"/>
      <c r="JFX38" s="46"/>
      <c r="JFY38" s="46"/>
      <c r="JFZ38" s="46"/>
      <c r="JGA38" s="46"/>
      <c r="JGB38" s="46"/>
      <c r="JGC38" s="46"/>
      <c r="JGD38" s="46"/>
      <c r="JGE38" s="46"/>
      <c r="JGF38" s="46"/>
      <c r="JGG38" s="46"/>
      <c r="JGH38" s="46"/>
      <c r="JGI38" s="46"/>
      <c r="JGJ38" s="46"/>
      <c r="JGK38" s="46"/>
      <c r="JGL38" s="46"/>
      <c r="JGM38" s="46"/>
      <c r="JGN38" s="46"/>
      <c r="JGO38" s="46"/>
      <c r="JGP38" s="46"/>
      <c r="JGQ38" s="46"/>
      <c r="JGR38" s="46"/>
      <c r="JGS38" s="46"/>
      <c r="JGT38" s="46"/>
      <c r="JGU38" s="46"/>
      <c r="JGV38" s="46"/>
      <c r="JGW38" s="46"/>
      <c r="JGX38" s="46"/>
      <c r="JGY38" s="46"/>
      <c r="JGZ38" s="46"/>
      <c r="JHA38" s="46"/>
      <c r="JHB38" s="46"/>
      <c r="JHC38" s="46"/>
      <c r="JHD38" s="46"/>
      <c r="JHE38" s="46"/>
      <c r="JHF38" s="46"/>
      <c r="JHG38" s="46"/>
      <c r="JHH38" s="46"/>
      <c r="JHI38" s="46"/>
      <c r="JHJ38" s="46"/>
      <c r="JHK38" s="46"/>
      <c r="JHL38" s="46"/>
      <c r="JHM38" s="46"/>
      <c r="JHN38" s="46"/>
      <c r="JHO38" s="46"/>
      <c r="JHP38" s="46"/>
      <c r="JHQ38" s="46"/>
      <c r="JHR38" s="46"/>
      <c r="JHS38" s="46"/>
      <c r="JHT38" s="46"/>
      <c r="JHU38" s="46"/>
      <c r="JHV38" s="46"/>
      <c r="JHW38" s="46"/>
      <c r="JHX38" s="46"/>
      <c r="JHY38" s="46"/>
      <c r="JHZ38" s="46"/>
      <c r="JIA38" s="46"/>
      <c r="JIB38" s="46"/>
      <c r="JIC38" s="46"/>
      <c r="JID38" s="46"/>
      <c r="JIE38" s="46"/>
      <c r="JIF38" s="46"/>
      <c r="JIG38" s="46"/>
      <c r="JIH38" s="46"/>
      <c r="JII38" s="46"/>
      <c r="JIJ38" s="46"/>
      <c r="JIK38" s="46"/>
      <c r="JIL38" s="46"/>
      <c r="JIM38" s="46"/>
      <c r="JIN38" s="46"/>
      <c r="JIO38" s="46"/>
      <c r="JIP38" s="46"/>
      <c r="JIQ38" s="46"/>
      <c r="JIR38" s="46"/>
      <c r="JIS38" s="46"/>
      <c r="JIT38" s="46"/>
      <c r="JIU38" s="46"/>
      <c r="JIV38" s="46"/>
      <c r="JIW38" s="46"/>
      <c r="JIX38" s="46"/>
      <c r="JIY38" s="46"/>
      <c r="JIZ38" s="46"/>
      <c r="JJA38" s="46"/>
      <c r="JJB38" s="46"/>
      <c r="JJC38" s="46"/>
      <c r="JJD38" s="46"/>
      <c r="JJE38" s="46"/>
      <c r="JJF38" s="46"/>
      <c r="JJG38" s="46"/>
      <c r="JJH38" s="46"/>
      <c r="JJI38" s="46"/>
      <c r="JJJ38" s="46"/>
      <c r="JJK38" s="46"/>
      <c r="JJL38" s="46"/>
      <c r="JJM38" s="46"/>
      <c r="JJN38" s="46"/>
      <c r="JJO38" s="46"/>
      <c r="JJP38" s="46"/>
      <c r="JJQ38" s="46"/>
      <c r="JJR38" s="46"/>
      <c r="JJS38" s="46"/>
      <c r="JJT38" s="46"/>
      <c r="JJU38" s="46"/>
      <c r="JJV38" s="46"/>
      <c r="JJW38" s="46"/>
      <c r="JJX38" s="46"/>
      <c r="JJY38" s="46"/>
      <c r="JJZ38" s="46"/>
      <c r="JKA38" s="46"/>
      <c r="JKB38" s="46"/>
      <c r="JKC38" s="46"/>
      <c r="JKD38" s="46"/>
      <c r="JKE38" s="46"/>
      <c r="JKF38" s="46"/>
      <c r="JKG38" s="46"/>
      <c r="JKH38" s="46"/>
      <c r="JKI38" s="46"/>
      <c r="JKJ38" s="46"/>
      <c r="JKK38" s="46"/>
      <c r="JKL38" s="46"/>
      <c r="JKM38" s="46"/>
      <c r="JKN38" s="46"/>
      <c r="JKO38" s="46"/>
      <c r="JKP38" s="46"/>
      <c r="JKQ38" s="46"/>
      <c r="JKR38" s="46"/>
      <c r="JKS38" s="46"/>
      <c r="JKT38" s="46"/>
      <c r="JKU38" s="46"/>
      <c r="JKV38" s="46"/>
      <c r="JKW38" s="46"/>
      <c r="JKX38" s="46"/>
      <c r="JKY38" s="46"/>
      <c r="JKZ38" s="46"/>
      <c r="JLA38" s="46"/>
      <c r="JLB38" s="46"/>
      <c r="JLC38" s="46"/>
      <c r="JLD38" s="46"/>
      <c r="JLE38" s="46"/>
      <c r="JLF38" s="46"/>
      <c r="JLG38" s="46"/>
      <c r="JLH38" s="46"/>
      <c r="JLI38" s="46"/>
      <c r="JLJ38" s="46"/>
      <c r="JLK38" s="46"/>
      <c r="JLL38" s="46"/>
      <c r="JLM38" s="46"/>
      <c r="JLN38" s="46"/>
      <c r="JLO38" s="46"/>
      <c r="JLP38" s="46"/>
      <c r="JLQ38" s="46"/>
      <c r="JLR38" s="46"/>
      <c r="JLS38" s="46"/>
      <c r="JLT38" s="46"/>
      <c r="JLU38" s="46"/>
      <c r="JLV38" s="46"/>
      <c r="JLW38" s="46"/>
      <c r="JLX38" s="46"/>
      <c r="JLY38" s="46"/>
      <c r="JLZ38" s="46"/>
      <c r="JMA38" s="46"/>
      <c r="JMB38" s="46"/>
      <c r="JMC38" s="46"/>
      <c r="JMD38" s="46"/>
      <c r="JME38" s="46"/>
      <c r="JMF38" s="46"/>
      <c r="JMG38" s="46"/>
      <c r="JMH38" s="46"/>
      <c r="JMI38" s="46"/>
      <c r="JMJ38" s="46"/>
      <c r="JMK38" s="46"/>
      <c r="JML38" s="46"/>
      <c r="JMM38" s="46"/>
      <c r="JMN38" s="46"/>
      <c r="JMO38" s="46"/>
      <c r="JMP38" s="46"/>
      <c r="JMQ38" s="46"/>
      <c r="JMR38" s="46"/>
      <c r="JMS38" s="46"/>
      <c r="JMT38" s="46"/>
      <c r="JMU38" s="46"/>
      <c r="JMV38" s="46"/>
      <c r="JMW38" s="46"/>
      <c r="JMX38" s="46"/>
      <c r="JMY38" s="46"/>
      <c r="JMZ38" s="46"/>
      <c r="JNA38" s="46"/>
      <c r="JNB38" s="46"/>
      <c r="JNC38" s="46"/>
      <c r="JND38" s="46"/>
      <c r="JNE38" s="46"/>
      <c r="JNF38" s="46"/>
      <c r="JNG38" s="46"/>
      <c r="JNH38" s="46"/>
      <c r="JNI38" s="46"/>
      <c r="JNJ38" s="46"/>
      <c r="JNK38" s="46"/>
      <c r="JNL38" s="46"/>
      <c r="JNM38" s="46"/>
      <c r="JNN38" s="46"/>
      <c r="JNO38" s="46"/>
      <c r="JNP38" s="46"/>
      <c r="JNQ38" s="46"/>
      <c r="JNR38" s="46"/>
      <c r="JNS38" s="46"/>
      <c r="JNT38" s="46"/>
      <c r="JNU38" s="46"/>
      <c r="JNV38" s="46"/>
      <c r="JNW38" s="46"/>
      <c r="JNX38" s="46"/>
      <c r="JNY38" s="46"/>
      <c r="JNZ38" s="46"/>
      <c r="JOA38" s="46"/>
      <c r="JOB38" s="46"/>
      <c r="JOC38" s="46"/>
      <c r="JOD38" s="46"/>
      <c r="JOE38" s="46"/>
      <c r="JOF38" s="46"/>
      <c r="JOG38" s="46"/>
      <c r="JOH38" s="46"/>
      <c r="JOI38" s="46"/>
      <c r="JOJ38" s="46"/>
      <c r="JOK38" s="46"/>
      <c r="JOL38" s="46"/>
      <c r="JOM38" s="46"/>
      <c r="JON38" s="46"/>
      <c r="JOO38" s="46"/>
      <c r="JOP38" s="46"/>
      <c r="JOQ38" s="46"/>
      <c r="JOR38" s="46"/>
      <c r="JOS38" s="46"/>
      <c r="JOT38" s="46"/>
      <c r="JOU38" s="46"/>
      <c r="JOV38" s="46"/>
      <c r="JOW38" s="46"/>
      <c r="JOX38" s="46"/>
      <c r="JOY38" s="46"/>
      <c r="JOZ38" s="46"/>
      <c r="JPA38" s="46"/>
      <c r="JPB38" s="46"/>
      <c r="JPC38" s="46"/>
      <c r="JPD38" s="46"/>
      <c r="JPE38" s="46"/>
      <c r="JPF38" s="46"/>
      <c r="JPG38" s="46"/>
      <c r="JPH38" s="46"/>
      <c r="JPI38" s="46"/>
      <c r="JPJ38" s="46"/>
      <c r="JPK38" s="46"/>
      <c r="JPL38" s="46"/>
      <c r="JPM38" s="46"/>
      <c r="JPN38" s="46"/>
      <c r="JPO38" s="46"/>
      <c r="JPP38" s="46"/>
      <c r="JPQ38" s="46"/>
      <c r="JPR38" s="46"/>
      <c r="JPS38" s="46"/>
      <c r="JPT38" s="46"/>
      <c r="JPU38" s="46"/>
      <c r="JPV38" s="46"/>
      <c r="JPW38" s="46"/>
      <c r="JPX38" s="46"/>
      <c r="JPY38" s="46"/>
      <c r="JPZ38" s="46"/>
      <c r="JQA38" s="46"/>
      <c r="JQB38" s="46"/>
      <c r="JQC38" s="46"/>
      <c r="JQD38" s="46"/>
      <c r="JQE38" s="46"/>
      <c r="JQF38" s="46"/>
      <c r="JQG38" s="46"/>
      <c r="JQH38" s="46"/>
      <c r="JQI38" s="46"/>
      <c r="JQJ38" s="46"/>
      <c r="JQK38" s="46"/>
      <c r="JQL38" s="46"/>
      <c r="JQM38" s="46"/>
      <c r="JQN38" s="46"/>
      <c r="JQO38" s="46"/>
      <c r="JQP38" s="46"/>
      <c r="JQQ38" s="46"/>
      <c r="JQR38" s="46"/>
      <c r="JQS38" s="46"/>
      <c r="JQT38" s="46"/>
      <c r="JQU38" s="46"/>
      <c r="JQV38" s="46"/>
      <c r="JQW38" s="46"/>
      <c r="JQX38" s="46"/>
      <c r="JQY38" s="46"/>
      <c r="JQZ38" s="46"/>
      <c r="JRA38" s="46"/>
      <c r="JRB38" s="46"/>
      <c r="JRC38" s="46"/>
      <c r="JRD38" s="46"/>
      <c r="JRE38" s="46"/>
      <c r="JRF38" s="46"/>
      <c r="JRG38" s="46"/>
      <c r="JRH38" s="46"/>
      <c r="JRI38" s="46"/>
      <c r="JRJ38" s="46"/>
      <c r="JRK38" s="46"/>
      <c r="JRL38" s="46"/>
      <c r="JRM38" s="46"/>
      <c r="JRN38" s="46"/>
      <c r="JRO38" s="46"/>
      <c r="JRP38" s="46"/>
      <c r="JRQ38" s="46"/>
      <c r="JRR38" s="46"/>
      <c r="JRS38" s="46"/>
      <c r="JRT38" s="46"/>
      <c r="JRU38" s="46"/>
      <c r="JRV38" s="46"/>
      <c r="JRW38" s="46"/>
      <c r="JRX38" s="46"/>
      <c r="JRY38" s="46"/>
      <c r="JRZ38" s="46"/>
      <c r="JSA38" s="46"/>
      <c r="JSB38" s="46"/>
      <c r="JSC38" s="46"/>
      <c r="JSD38" s="46"/>
      <c r="JSE38" s="46"/>
      <c r="JSF38" s="46"/>
      <c r="JSG38" s="46"/>
      <c r="JSH38" s="46"/>
      <c r="JSI38" s="46"/>
      <c r="JSJ38" s="46"/>
      <c r="JSK38" s="46"/>
      <c r="JSL38" s="46"/>
      <c r="JSM38" s="46"/>
      <c r="JSN38" s="46"/>
      <c r="JSO38" s="46"/>
      <c r="JSP38" s="46"/>
      <c r="JSQ38" s="46"/>
      <c r="JSR38" s="46"/>
      <c r="JSS38" s="46"/>
      <c r="JST38" s="46"/>
      <c r="JSU38" s="46"/>
      <c r="JSV38" s="46"/>
      <c r="JSW38" s="46"/>
      <c r="JSX38" s="46"/>
      <c r="JSY38" s="46"/>
      <c r="JSZ38" s="46"/>
      <c r="JTA38" s="46"/>
      <c r="JTB38" s="46"/>
      <c r="JTC38" s="46"/>
      <c r="JTD38" s="46"/>
      <c r="JTE38" s="46"/>
      <c r="JTF38" s="46"/>
      <c r="JTG38" s="46"/>
      <c r="JTH38" s="46"/>
      <c r="JTI38" s="46"/>
      <c r="JTJ38" s="46"/>
      <c r="JTK38" s="46"/>
      <c r="JTL38" s="46"/>
      <c r="JTM38" s="46"/>
      <c r="JTN38" s="46"/>
      <c r="JTO38" s="46"/>
      <c r="JTP38" s="46"/>
      <c r="JTQ38" s="46"/>
      <c r="JTR38" s="46"/>
      <c r="JTS38" s="46"/>
      <c r="JTT38" s="46"/>
      <c r="JTU38" s="46"/>
      <c r="JTV38" s="46"/>
      <c r="JTW38" s="46"/>
      <c r="JTX38" s="46"/>
      <c r="JTY38" s="46"/>
      <c r="JTZ38" s="46"/>
      <c r="JUA38" s="46"/>
      <c r="JUB38" s="46"/>
      <c r="JUC38" s="46"/>
      <c r="JUD38" s="46"/>
      <c r="JUE38" s="46"/>
      <c r="JUF38" s="46"/>
      <c r="JUG38" s="46"/>
      <c r="JUH38" s="46"/>
      <c r="JUI38" s="46"/>
      <c r="JUJ38" s="46"/>
      <c r="JUK38" s="46"/>
      <c r="JUL38" s="46"/>
      <c r="JUM38" s="46"/>
      <c r="JUN38" s="46"/>
      <c r="JUO38" s="46"/>
      <c r="JUP38" s="46"/>
      <c r="JUQ38" s="46"/>
      <c r="JUR38" s="46"/>
      <c r="JUS38" s="46"/>
      <c r="JUT38" s="46"/>
      <c r="JUU38" s="46"/>
      <c r="JUV38" s="46"/>
      <c r="JUW38" s="46"/>
      <c r="JUX38" s="46"/>
      <c r="JUY38" s="46"/>
      <c r="JUZ38" s="46"/>
      <c r="JVA38" s="46"/>
      <c r="JVB38" s="46"/>
      <c r="JVC38" s="46"/>
      <c r="JVD38" s="46"/>
      <c r="JVE38" s="46"/>
      <c r="JVF38" s="46"/>
      <c r="JVG38" s="46"/>
      <c r="JVH38" s="46"/>
      <c r="JVI38" s="46"/>
      <c r="JVJ38" s="46"/>
      <c r="JVK38" s="46"/>
      <c r="JVL38" s="46"/>
      <c r="JVM38" s="46"/>
      <c r="JVN38" s="46"/>
      <c r="JVO38" s="46"/>
      <c r="JVP38" s="46"/>
      <c r="JVQ38" s="46"/>
      <c r="JVR38" s="46"/>
      <c r="JVS38" s="46"/>
      <c r="JVT38" s="46"/>
      <c r="JVU38" s="46"/>
      <c r="JVV38" s="46"/>
      <c r="JVW38" s="46"/>
      <c r="JVX38" s="46"/>
      <c r="JVY38" s="46"/>
      <c r="JVZ38" s="46"/>
      <c r="JWA38" s="46"/>
      <c r="JWB38" s="46"/>
      <c r="JWC38" s="46"/>
      <c r="JWD38" s="46"/>
      <c r="JWE38" s="46"/>
      <c r="JWF38" s="46"/>
      <c r="JWG38" s="46"/>
      <c r="JWH38" s="46"/>
      <c r="JWI38" s="46"/>
      <c r="JWJ38" s="46"/>
      <c r="JWK38" s="46"/>
      <c r="JWL38" s="46"/>
      <c r="JWM38" s="46"/>
      <c r="JWN38" s="46"/>
      <c r="JWO38" s="46"/>
      <c r="JWP38" s="46"/>
      <c r="JWQ38" s="46"/>
      <c r="JWR38" s="46"/>
      <c r="JWS38" s="46"/>
      <c r="JWT38" s="46"/>
      <c r="JWU38" s="46"/>
      <c r="JWV38" s="46"/>
      <c r="JWW38" s="46"/>
      <c r="JWX38" s="46"/>
      <c r="JWY38" s="46"/>
      <c r="JWZ38" s="46"/>
      <c r="JXA38" s="46"/>
      <c r="JXB38" s="46"/>
      <c r="JXC38" s="46"/>
      <c r="JXD38" s="46"/>
      <c r="JXE38" s="46"/>
      <c r="JXF38" s="46"/>
      <c r="JXG38" s="46"/>
      <c r="JXH38" s="46"/>
      <c r="JXI38" s="46"/>
      <c r="JXJ38" s="46"/>
      <c r="JXK38" s="46"/>
      <c r="JXL38" s="46"/>
      <c r="JXM38" s="46"/>
      <c r="JXN38" s="46"/>
      <c r="JXO38" s="46"/>
      <c r="JXP38" s="46"/>
      <c r="JXQ38" s="46"/>
      <c r="JXR38" s="46"/>
      <c r="JXS38" s="46"/>
      <c r="JXT38" s="46"/>
      <c r="JXU38" s="46"/>
      <c r="JXV38" s="46"/>
      <c r="JXW38" s="46"/>
      <c r="JXX38" s="46"/>
      <c r="JXY38" s="46"/>
      <c r="JXZ38" s="46"/>
      <c r="JYA38" s="46"/>
      <c r="JYB38" s="46"/>
      <c r="JYC38" s="46"/>
      <c r="JYD38" s="46"/>
      <c r="JYE38" s="46"/>
      <c r="JYF38" s="46"/>
      <c r="JYG38" s="46"/>
      <c r="JYH38" s="46"/>
      <c r="JYI38" s="46"/>
      <c r="JYJ38" s="46"/>
      <c r="JYK38" s="46"/>
      <c r="JYL38" s="46"/>
      <c r="JYM38" s="46"/>
      <c r="JYN38" s="46"/>
      <c r="JYO38" s="46"/>
      <c r="JYP38" s="46"/>
      <c r="JYQ38" s="46"/>
      <c r="JYR38" s="46"/>
      <c r="JYS38" s="46"/>
      <c r="JYT38" s="46"/>
      <c r="JYU38" s="46"/>
      <c r="JYV38" s="46"/>
      <c r="JYW38" s="46"/>
      <c r="JYX38" s="46"/>
      <c r="JYY38" s="46"/>
      <c r="JYZ38" s="46"/>
      <c r="JZA38" s="46"/>
      <c r="JZB38" s="46"/>
      <c r="JZC38" s="46"/>
      <c r="JZD38" s="46"/>
      <c r="JZE38" s="46"/>
      <c r="JZF38" s="46"/>
      <c r="JZG38" s="46"/>
      <c r="JZH38" s="46"/>
      <c r="JZI38" s="46"/>
      <c r="JZJ38" s="46"/>
      <c r="JZK38" s="46"/>
      <c r="JZL38" s="46"/>
      <c r="JZM38" s="46"/>
      <c r="JZN38" s="46"/>
      <c r="JZO38" s="46"/>
      <c r="JZP38" s="46"/>
      <c r="JZQ38" s="46"/>
      <c r="JZR38" s="46"/>
      <c r="JZS38" s="46"/>
      <c r="JZT38" s="46"/>
      <c r="JZU38" s="46"/>
      <c r="JZV38" s="46"/>
      <c r="JZW38" s="46"/>
      <c r="JZX38" s="46"/>
      <c r="JZY38" s="46"/>
      <c r="JZZ38" s="46"/>
      <c r="KAA38" s="46"/>
      <c r="KAB38" s="46"/>
      <c r="KAC38" s="46"/>
      <c r="KAD38" s="46"/>
      <c r="KAE38" s="46"/>
      <c r="KAF38" s="46"/>
      <c r="KAG38" s="46"/>
      <c r="KAH38" s="46"/>
      <c r="KAI38" s="46"/>
      <c r="KAJ38" s="46"/>
      <c r="KAK38" s="46"/>
      <c r="KAL38" s="46"/>
      <c r="KAM38" s="46"/>
      <c r="KAN38" s="46"/>
      <c r="KAO38" s="46"/>
      <c r="KAP38" s="46"/>
      <c r="KAQ38" s="46"/>
      <c r="KAR38" s="46"/>
      <c r="KAS38" s="46"/>
      <c r="KAT38" s="46"/>
      <c r="KAU38" s="46"/>
      <c r="KAV38" s="46"/>
      <c r="KAW38" s="46"/>
      <c r="KAX38" s="46"/>
      <c r="KAY38" s="46"/>
      <c r="KAZ38" s="46"/>
      <c r="KBA38" s="46"/>
      <c r="KBB38" s="46"/>
      <c r="KBC38" s="46"/>
      <c r="KBD38" s="46"/>
      <c r="KBE38" s="46"/>
      <c r="KBF38" s="46"/>
      <c r="KBG38" s="46"/>
      <c r="KBH38" s="46"/>
      <c r="KBI38" s="46"/>
      <c r="KBJ38" s="46"/>
      <c r="KBK38" s="46"/>
      <c r="KBL38" s="46"/>
      <c r="KBM38" s="46"/>
      <c r="KBN38" s="46"/>
      <c r="KBO38" s="46"/>
      <c r="KBP38" s="46"/>
      <c r="KBQ38" s="46"/>
      <c r="KBR38" s="46"/>
      <c r="KBS38" s="46"/>
      <c r="KBT38" s="46"/>
      <c r="KBU38" s="46"/>
      <c r="KBV38" s="46"/>
      <c r="KBW38" s="46"/>
      <c r="KBX38" s="46"/>
      <c r="KBY38" s="46"/>
      <c r="KBZ38" s="46"/>
      <c r="KCA38" s="46"/>
      <c r="KCB38" s="46"/>
      <c r="KCC38" s="46"/>
      <c r="KCD38" s="46"/>
      <c r="KCE38" s="46"/>
      <c r="KCF38" s="46"/>
      <c r="KCG38" s="46"/>
      <c r="KCH38" s="46"/>
      <c r="KCI38" s="46"/>
      <c r="KCJ38" s="46"/>
      <c r="KCK38" s="46"/>
      <c r="KCL38" s="46"/>
      <c r="KCM38" s="46"/>
      <c r="KCN38" s="46"/>
      <c r="KCO38" s="46"/>
      <c r="KCP38" s="46"/>
      <c r="KCQ38" s="46"/>
      <c r="KCR38" s="46"/>
      <c r="KCS38" s="46"/>
      <c r="KCT38" s="46"/>
      <c r="KCU38" s="46"/>
      <c r="KCV38" s="46"/>
      <c r="KCW38" s="46"/>
      <c r="KCX38" s="46"/>
      <c r="KCY38" s="46"/>
      <c r="KCZ38" s="46"/>
      <c r="KDA38" s="46"/>
      <c r="KDB38" s="46"/>
      <c r="KDC38" s="46"/>
      <c r="KDD38" s="46"/>
      <c r="KDE38" s="46"/>
      <c r="KDF38" s="46"/>
      <c r="KDG38" s="46"/>
      <c r="KDH38" s="46"/>
      <c r="KDI38" s="46"/>
      <c r="KDJ38" s="46"/>
      <c r="KDK38" s="46"/>
      <c r="KDL38" s="46"/>
      <c r="KDM38" s="46"/>
      <c r="KDN38" s="46"/>
      <c r="KDO38" s="46"/>
      <c r="KDP38" s="46"/>
      <c r="KDQ38" s="46"/>
      <c r="KDR38" s="46"/>
      <c r="KDS38" s="46"/>
      <c r="KDT38" s="46"/>
      <c r="KDU38" s="46"/>
      <c r="KDV38" s="46"/>
      <c r="KDW38" s="46"/>
      <c r="KDX38" s="46"/>
      <c r="KDY38" s="46"/>
      <c r="KDZ38" s="46"/>
      <c r="KEA38" s="46"/>
      <c r="KEB38" s="46"/>
      <c r="KEC38" s="46"/>
      <c r="KED38" s="46"/>
      <c r="KEE38" s="46"/>
      <c r="KEF38" s="46"/>
      <c r="KEG38" s="46"/>
      <c r="KEH38" s="46"/>
      <c r="KEI38" s="46"/>
      <c r="KEJ38" s="46"/>
      <c r="KEK38" s="46"/>
      <c r="KEL38" s="46"/>
      <c r="KEM38" s="46"/>
      <c r="KEN38" s="46"/>
      <c r="KEO38" s="46"/>
      <c r="KEP38" s="46"/>
      <c r="KEQ38" s="46"/>
      <c r="KER38" s="46"/>
      <c r="KES38" s="46"/>
      <c r="KET38" s="46"/>
      <c r="KEU38" s="46"/>
      <c r="KEV38" s="46"/>
      <c r="KEW38" s="46"/>
      <c r="KEX38" s="46"/>
      <c r="KEY38" s="46"/>
      <c r="KEZ38" s="46"/>
      <c r="KFA38" s="46"/>
      <c r="KFB38" s="46"/>
      <c r="KFC38" s="46"/>
      <c r="KFD38" s="46"/>
      <c r="KFE38" s="46"/>
      <c r="KFF38" s="46"/>
      <c r="KFG38" s="46"/>
      <c r="KFH38" s="46"/>
      <c r="KFI38" s="46"/>
      <c r="KFJ38" s="46"/>
      <c r="KFK38" s="46"/>
      <c r="KFL38" s="46"/>
      <c r="KFM38" s="46"/>
      <c r="KFN38" s="46"/>
      <c r="KFO38" s="46"/>
      <c r="KFP38" s="46"/>
      <c r="KFQ38" s="46"/>
      <c r="KFR38" s="46"/>
      <c r="KFS38" s="46"/>
      <c r="KFT38" s="46"/>
      <c r="KFU38" s="46"/>
      <c r="KFV38" s="46"/>
      <c r="KFW38" s="46"/>
      <c r="KFX38" s="46"/>
      <c r="KFY38" s="46"/>
      <c r="KFZ38" s="46"/>
      <c r="KGA38" s="46"/>
      <c r="KGB38" s="46"/>
      <c r="KGC38" s="46"/>
      <c r="KGD38" s="46"/>
      <c r="KGE38" s="46"/>
      <c r="KGF38" s="46"/>
      <c r="KGG38" s="46"/>
      <c r="KGH38" s="46"/>
      <c r="KGI38" s="46"/>
      <c r="KGJ38" s="46"/>
      <c r="KGK38" s="46"/>
      <c r="KGL38" s="46"/>
      <c r="KGM38" s="46"/>
      <c r="KGN38" s="46"/>
      <c r="KGO38" s="46"/>
      <c r="KGP38" s="46"/>
      <c r="KGQ38" s="46"/>
      <c r="KGR38" s="46"/>
      <c r="KGS38" s="46"/>
      <c r="KGT38" s="46"/>
      <c r="KGU38" s="46"/>
      <c r="KGV38" s="46"/>
      <c r="KGW38" s="46"/>
      <c r="KGX38" s="46"/>
      <c r="KGY38" s="46"/>
      <c r="KGZ38" s="46"/>
      <c r="KHA38" s="46"/>
      <c r="KHB38" s="46"/>
      <c r="KHC38" s="46"/>
      <c r="KHD38" s="46"/>
      <c r="KHE38" s="46"/>
      <c r="KHF38" s="46"/>
      <c r="KHG38" s="46"/>
      <c r="KHH38" s="46"/>
      <c r="KHI38" s="46"/>
      <c r="KHJ38" s="46"/>
      <c r="KHK38" s="46"/>
      <c r="KHL38" s="46"/>
      <c r="KHM38" s="46"/>
      <c r="KHN38" s="46"/>
      <c r="KHO38" s="46"/>
      <c r="KHP38" s="46"/>
      <c r="KHQ38" s="46"/>
      <c r="KHR38" s="46"/>
      <c r="KHS38" s="46"/>
      <c r="KHT38" s="46"/>
      <c r="KHU38" s="46"/>
      <c r="KHV38" s="46"/>
      <c r="KHW38" s="46"/>
      <c r="KHX38" s="46"/>
      <c r="KHY38" s="46"/>
      <c r="KHZ38" s="46"/>
      <c r="KIA38" s="46"/>
      <c r="KIB38" s="46"/>
      <c r="KIC38" s="46"/>
      <c r="KID38" s="46"/>
      <c r="KIE38" s="46"/>
      <c r="KIF38" s="46"/>
      <c r="KIG38" s="46"/>
      <c r="KIH38" s="46"/>
      <c r="KII38" s="46"/>
      <c r="KIJ38" s="46"/>
      <c r="KIK38" s="46"/>
      <c r="KIL38" s="46"/>
      <c r="KIM38" s="46"/>
      <c r="KIN38" s="46"/>
      <c r="KIO38" s="46"/>
      <c r="KIP38" s="46"/>
      <c r="KIQ38" s="46"/>
      <c r="KIR38" s="46"/>
      <c r="KIS38" s="46"/>
      <c r="KIT38" s="46"/>
      <c r="KIU38" s="46"/>
      <c r="KIV38" s="46"/>
      <c r="KIW38" s="46"/>
      <c r="KIX38" s="46"/>
      <c r="KIY38" s="46"/>
      <c r="KIZ38" s="46"/>
      <c r="KJA38" s="46"/>
      <c r="KJB38" s="46"/>
      <c r="KJC38" s="46"/>
      <c r="KJD38" s="46"/>
      <c r="KJE38" s="46"/>
      <c r="KJF38" s="46"/>
      <c r="KJG38" s="46"/>
      <c r="KJH38" s="46"/>
      <c r="KJI38" s="46"/>
      <c r="KJJ38" s="46"/>
      <c r="KJK38" s="46"/>
      <c r="KJL38" s="46"/>
      <c r="KJM38" s="46"/>
      <c r="KJN38" s="46"/>
      <c r="KJO38" s="46"/>
      <c r="KJP38" s="46"/>
      <c r="KJQ38" s="46"/>
      <c r="KJR38" s="46"/>
      <c r="KJS38" s="46"/>
      <c r="KJT38" s="46"/>
      <c r="KJU38" s="46"/>
      <c r="KJV38" s="46"/>
      <c r="KJW38" s="46"/>
      <c r="KJX38" s="46"/>
      <c r="KJY38" s="46"/>
      <c r="KJZ38" s="46"/>
      <c r="KKA38" s="46"/>
      <c r="KKB38" s="46"/>
      <c r="KKC38" s="46"/>
      <c r="KKD38" s="46"/>
      <c r="KKE38" s="46"/>
      <c r="KKF38" s="46"/>
      <c r="KKG38" s="46"/>
      <c r="KKH38" s="46"/>
      <c r="KKI38" s="46"/>
      <c r="KKJ38" s="46"/>
      <c r="KKK38" s="46"/>
      <c r="KKL38" s="46"/>
      <c r="KKM38" s="46"/>
      <c r="KKN38" s="46"/>
      <c r="KKO38" s="46"/>
      <c r="KKP38" s="46"/>
      <c r="KKQ38" s="46"/>
      <c r="KKR38" s="46"/>
      <c r="KKS38" s="46"/>
      <c r="KKT38" s="46"/>
      <c r="KKU38" s="46"/>
      <c r="KKV38" s="46"/>
      <c r="KKW38" s="46"/>
      <c r="KKX38" s="46"/>
      <c r="KKY38" s="46"/>
      <c r="KKZ38" s="46"/>
      <c r="KLA38" s="46"/>
      <c r="KLB38" s="46"/>
      <c r="KLC38" s="46"/>
      <c r="KLD38" s="46"/>
      <c r="KLE38" s="46"/>
      <c r="KLF38" s="46"/>
      <c r="KLG38" s="46"/>
      <c r="KLH38" s="46"/>
      <c r="KLI38" s="46"/>
      <c r="KLJ38" s="46"/>
      <c r="KLK38" s="46"/>
      <c r="KLL38" s="46"/>
      <c r="KLM38" s="46"/>
      <c r="KLN38" s="46"/>
      <c r="KLO38" s="46"/>
      <c r="KLP38" s="46"/>
      <c r="KLQ38" s="46"/>
      <c r="KLR38" s="46"/>
      <c r="KLS38" s="46"/>
      <c r="KLT38" s="46"/>
      <c r="KLU38" s="46"/>
      <c r="KLV38" s="46"/>
      <c r="KLW38" s="46"/>
      <c r="KLX38" s="46"/>
      <c r="KLY38" s="46"/>
      <c r="KLZ38" s="46"/>
      <c r="KMA38" s="46"/>
      <c r="KMB38" s="46"/>
      <c r="KMC38" s="46"/>
      <c r="KMD38" s="46"/>
      <c r="KME38" s="46"/>
      <c r="KMF38" s="46"/>
      <c r="KMG38" s="46"/>
      <c r="KMH38" s="46"/>
      <c r="KMI38" s="46"/>
      <c r="KMJ38" s="46"/>
      <c r="KMK38" s="46"/>
      <c r="KML38" s="46"/>
      <c r="KMM38" s="46"/>
      <c r="KMN38" s="46"/>
      <c r="KMO38" s="46"/>
      <c r="KMP38" s="46"/>
      <c r="KMQ38" s="46"/>
      <c r="KMR38" s="46"/>
      <c r="KMS38" s="46"/>
      <c r="KMT38" s="46"/>
      <c r="KMU38" s="46"/>
      <c r="KMV38" s="46"/>
      <c r="KMW38" s="46"/>
      <c r="KMX38" s="46"/>
      <c r="KMY38" s="46"/>
      <c r="KMZ38" s="46"/>
      <c r="KNA38" s="46"/>
      <c r="KNB38" s="46"/>
      <c r="KNC38" s="46"/>
      <c r="KND38" s="46"/>
      <c r="KNE38" s="46"/>
      <c r="KNF38" s="46"/>
      <c r="KNG38" s="46"/>
      <c r="KNH38" s="46"/>
      <c r="KNI38" s="46"/>
      <c r="KNJ38" s="46"/>
      <c r="KNK38" s="46"/>
      <c r="KNL38" s="46"/>
      <c r="KNM38" s="46"/>
      <c r="KNN38" s="46"/>
      <c r="KNO38" s="46"/>
      <c r="KNP38" s="46"/>
      <c r="KNQ38" s="46"/>
      <c r="KNR38" s="46"/>
      <c r="KNS38" s="46"/>
      <c r="KNT38" s="46"/>
      <c r="KNU38" s="46"/>
      <c r="KNV38" s="46"/>
      <c r="KNW38" s="46"/>
      <c r="KNX38" s="46"/>
      <c r="KNY38" s="46"/>
      <c r="KNZ38" s="46"/>
      <c r="KOA38" s="46"/>
      <c r="KOB38" s="46"/>
      <c r="KOC38" s="46"/>
      <c r="KOD38" s="46"/>
      <c r="KOE38" s="46"/>
      <c r="KOF38" s="46"/>
      <c r="KOG38" s="46"/>
      <c r="KOH38" s="46"/>
      <c r="KOI38" s="46"/>
      <c r="KOJ38" s="46"/>
      <c r="KOK38" s="46"/>
      <c r="KOL38" s="46"/>
      <c r="KOM38" s="46"/>
      <c r="KON38" s="46"/>
      <c r="KOO38" s="46"/>
      <c r="KOP38" s="46"/>
      <c r="KOQ38" s="46"/>
      <c r="KOR38" s="46"/>
      <c r="KOS38" s="46"/>
      <c r="KOT38" s="46"/>
      <c r="KOU38" s="46"/>
      <c r="KOV38" s="46"/>
      <c r="KOW38" s="46"/>
      <c r="KOX38" s="46"/>
      <c r="KOY38" s="46"/>
      <c r="KOZ38" s="46"/>
      <c r="KPA38" s="46"/>
      <c r="KPB38" s="46"/>
      <c r="KPC38" s="46"/>
      <c r="KPD38" s="46"/>
      <c r="KPE38" s="46"/>
      <c r="KPF38" s="46"/>
      <c r="KPG38" s="46"/>
      <c r="KPH38" s="46"/>
      <c r="KPI38" s="46"/>
      <c r="KPJ38" s="46"/>
      <c r="KPK38" s="46"/>
      <c r="KPL38" s="46"/>
      <c r="KPM38" s="46"/>
      <c r="KPN38" s="46"/>
      <c r="KPO38" s="46"/>
      <c r="KPP38" s="46"/>
      <c r="KPQ38" s="46"/>
      <c r="KPR38" s="46"/>
      <c r="KPS38" s="46"/>
      <c r="KPT38" s="46"/>
      <c r="KPU38" s="46"/>
      <c r="KPV38" s="46"/>
      <c r="KPW38" s="46"/>
      <c r="KPX38" s="46"/>
      <c r="KPY38" s="46"/>
      <c r="KPZ38" s="46"/>
      <c r="KQA38" s="46"/>
      <c r="KQB38" s="46"/>
      <c r="KQC38" s="46"/>
      <c r="KQD38" s="46"/>
      <c r="KQE38" s="46"/>
      <c r="KQF38" s="46"/>
      <c r="KQG38" s="46"/>
      <c r="KQH38" s="46"/>
      <c r="KQI38" s="46"/>
      <c r="KQJ38" s="46"/>
      <c r="KQK38" s="46"/>
      <c r="KQL38" s="46"/>
      <c r="KQM38" s="46"/>
      <c r="KQN38" s="46"/>
      <c r="KQO38" s="46"/>
      <c r="KQP38" s="46"/>
      <c r="KQQ38" s="46"/>
      <c r="KQR38" s="46"/>
      <c r="KQS38" s="46"/>
      <c r="KQT38" s="46"/>
      <c r="KQU38" s="46"/>
      <c r="KQV38" s="46"/>
      <c r="KQW38" s="46"/>
      <c r="KQX38" s="46"/>
      <c r="KQY38" s="46"/>
      <c r="KQZ38" s="46"/>
      <c r="KRA38" s="46"/>
      <c r="KRB38" s="46"/>
      <c r="KRC38" s="46"/>
      <c r="KRD38" s="46"/>
      <c r="KRE38" s="46"/>
      <c r="KRF38" s="46"/>
      <c r="KRG38" s="46"/>
      <c r="KRH38" s="46"/>
      <c r="KRI38" s="46"/>
      <c r="KRJ38" s="46"/>
      <c r="KRK38" s="46"/>
      <c r="KRL38" s="46"/>
      <c r="KRM38" s="46"/>
      <c r="KRN38" s="46"/>
      <c r="KRO38" s="46"/>
      <c r="KRP38" s="46"/>
      <c r="KRQ38" s="46"/>
      <c r="KRR38" s="46"/>
      <c r="KRS38" s="46"/>
      <c r="KRT38" s="46"/>
      <c r="KRU38" s="46"/>
      <c r="KRV38" s="46"/>
      <c r="KRW38" s="46"/>
      <c r="KRX38" s="46"/>
      <c r="KRY38" s="46"/>
      <c r="KRZ38" s="46"/>
      <c r="KSA38" s="46"/>
      <c r="KSB38" s="46"/>
      <c r="KSC38" s="46"/>
      <c r="KSD38" s="46"/>
      <c r="KSE38" s="46"/>
      <c r="KSF38" s="46"/>
      <c r="KSG38" s="46"/>
      <c r="KSH38" s="46"/>
      <c r="KSI38" s="46"/>
      <c r="KSJ38" s="46"/>
      <c r="KSK38" s="46"/>
      <c r="KSL38" s="46"/>
      <c r="KSM38" s="46"/>
      <c r="KSN38" s="46"/>
      <c r="KSO38" s="46"/>
      <c r="KSP38" s="46"/>
      <c r="KSQ38" s="46"/>
      <c r="KSR38" s="46"/>
      <c r="KSS38" s="46"/>
      <c r="KST38" s="46"/>
      <c r="KSU38" s="46"/>
      <c r="KSV38" s="46"/>
      <c r="KSW38" s="46"/>
      <c r="KSX38" s="46"/>
      <c r="KSY38" s="46"/>
      <c r="KSZ38" s="46"/>
      <c r="KTA38" s="46"/>
      <c r="KTB38" s="46"/>
      <c r="KTC38" s="46"/>
      <c r="KTD38" s="46"/>
      <c r="KTE38" s="46"/>
      <c r="KTF38" s="46"/>
      <c r="KTG38" s="46"/>
      <c r="KTH38" s="46"/>
      <c r="KTI38" s="46"/>
      <c r="KTJ38" s="46"/>
      <c r="KTK38" s="46"/>
      <c r="KTL38" s="46"/>
      <c r="KTM38" s="46"/>
      <c r="KTN38" s="46"/>
      <c r="KTO38" s="46"/>
      <c r="KTP38" s="46"/>
      <c r="KTQ38" s="46"/>
      <c r="KTR38" s="46"/>
      <c r="KTS38" s="46"/>
      <c r="KTT38" s="46"/>
      <c r="KTU38" s="46"/>
      <c r="KTV38" s="46"/>
      <c r="KTW38" s="46"/>
      <c r="KTX38" s="46"/>
      <c r="KTY38" s="46"/>
      <c r="KTZ38" s="46"/>
      <c r="KUA38" s="46"/>
      <c r="KUB38" s="46"/>
      <c r="KUC38" s="46"/>
      <c r="KUD38" s="46"/>
      <c r="KUE38" s="46"/>
      <c r="KUF38" s="46"/>
      <c r="KUG38" s="46"/>
      <c r="KUH38" s="46"/>
      <c r="KUI38" s="46"/>
      <c r="KUJ38" s="46"/>
      <c r="KUK38" s="46"/>
      <c r="KUL38" s="46"/>
      <c r="KUM38" s="46"/>
      <c r="KUN38" s="46"/>
      <c r="KUO38" s="46"/>
      <c r="KUP38" s="46"/>
      <c r="KUQ38" s="46"/>
      <c r="KUR38" s="46"/>
      <c r="KUS38" s="46"/>
      <c r="KUT38" s="46"/>
      <c r="KUU38" s="46"/>
      <c r="KUV38" s="46"/>
      <c r="KUW38" s="46"/>
      <c r="KUX38" s="46"/>
      <c r="KUY38" s="46"/>
      <c r="KUZ38" s="46"/>
      <c r="KVA38" s="46"/>
      <c r="KVB38" s="46"/>
      <c r="KVC38" s="46"/>
      <c r="KVD38" s="46"/>
      <c r="KVE38" s="46"/>
      <c r="KVF38" s="46"/>
      <c r="KVG38" s="46"/>
      <c r="KVH38" s="46"/>
      <c r="KVI38" s="46"/>
      <c r="KVJ38" s="46"/>
      <c r="KVK38" s="46"/>
      <c r="KVL38" s="46"/>
      <c r="KVM38" s="46"/>
      <c r="KVN38" s="46"/>
      <c r="KVO38" s="46"/>
      <c r="KVP38" s="46"/>
      <c r="KVQ38" s="46"/>
      <c r="KVR38" s="46"/>
      <c r="KVS38" s="46"/>
      <c r="KVT38" s="46"/>
      <c r="KVU38" s="46"/>
      <c r="KVV38" s="46"/>
      <c r="KVW38" s="46"/>
      <c r="KVX38" s="46"/>
      <c r="KVY38" s="46"/>
      <c r="KVZ38" s="46"/>
      <c r="KWA38" s="46"/>
      <c r="KWB38" s="46"/>
      <c r="KWC38" s="46"/>
      <c r="KWD38" s="46"/>
      <c r="KWE38" s="46"/>
      <c r="KWF38" s="46"/>
      <c r="KWG38" s="46"/>
      <c r="KWH38" s="46"/>
      <c r="KWI38" s="46"/>
      <c r="KWJ38" s="46"/>
      <c r="KWK38" s="46"/>
      <c r="KWL38" s="46"/>
      <c r="KWM38" s="46"/>
      <c r="KWN38" s="46"/>
      <c r="KWO38" s="46"/>
      <c r="KWP38" s="46"/>
      <c r="KWQ38" s="46"/>
      <c r="KWR38" s="46"/>
      <c r="KWS38" s="46"/>
      <c r="KWT38" s="46"/>
      <c r="KWU38" s="46"/>
      <c r="KWV38" s="46"/>
      <c r="KWW38" s="46"/>
      <c r="KWX38" s="46"/>
      <c r="KWY38" s="46"/>
      <c r="KWZ38" s="46"/>
      <c r="KXA38" s="46"/>
      <c r="KXB38" s="46"/>
      <c r="KXC38" s="46"/>
      <c r="KXD38" s="46"/>
      <c r="KXE38" s="46"/>
      <c r="KXF38" s="46"/>
      <c r="KXG38" s="46"/>
      <c r="KXH38" s="46"/>
      <c r="KXI38" s="46"/>
      <c r="KXJ38" s="46"/>
      <c r="KXK38" s="46"/>
      <c r="KXL38" s="46"/>
      <c r="KXM38" s="46"/>
      <c r="KXN38" s="46"/>
      <c r="KXO38" s="46"/>
      <c r="KXP38" s="46"/>
      <c r="KXQ38" s="46"/>
      <c r="KXR38" s="46"/>
      <c r="KXS38" s="46"/>
      <c r="KXT38" s="46"/>
      <c r="KXU38" s="46"/>
      <c r="KXV38" s="46"/>
      <c r="KXW38" s="46"/>
      <c r="KXX38" s="46"/>
      <c r="KXY38" s="46"/>
      <c r="KXZ38" s="46"/>
      <c r="KYA38" s="46"/>
      <c r="KYB38" s="46"/>
      <c r="KYC38" s="46"/>
      <c r="KYD38" s="46"/>
      <c r="KYE38" s="46"/>
      <c r="KYF38" s="46"/>
      <c r="KYG38" s="46"/>
      <c r="KYH38" s="46"/>
      <c r="KYI38" s="46"/>
      <c r="KYJ38" s="46"/>
      <c r="KYK38" s="46"/>
      <c r="KYL38" s="46"/>
      <c r="KYM38" s="46"/>
      <c r="KYN38" s="46"/>
      <c r="KYO38" s="46"/>
      <c r="KYP38" s="46"/>
      <c r="KYQ38" s="46"/>
      <c r="KYR38" s="46"/>
      <c r="KYS38" s="46"/>
      <c r="KYT38" s="46"/>
      <c r="KYU38" s="46"/>
      <c r="KYV38" s="46"/>
      <c r="KYW38" s="46"/>
      <c r="KYX38" s="46"/>
      <c r="KYY38" s="46"/>
      <c r="KYZ38" s="46"/>
      <c r="KZA38" s="46"/>
      <c r="KZB38" s="46"/>
      <c r="KZC38" s="46"/>
      <c r="KZD38" s="46"/>
      <c r="KZE38" s="46"/>
      <c r="KZF38" s="46"/>
      <c r="KZG38" s="46"/>
      <c r="KZH38" s="46"/>
      <c r="KZI38" s="46"/>
      <c r="KZJ38" s="46"/>
      <c r="KZK38" s="46"/>
      <c r="KZL38" s="46"/>
      <c r="KZM38" s="46"/>
      <c r="KZN38" s="46"/>
      <c r="KZO38" s="46"/>
      <c r="KZP38" s="46"/>
      <c r="KZQ38" s="46"/>
      <c r="KZR38" s="46"/>
      <c r="KZS38" s="46"/>
      <c r="KZT38" s="46"/>
      <c r="KZU38" s="46"/>
      <c r="KZV38" s="46"/>
      <c r="KZW38" s="46"/>
      <c r="KZX38" s="46"/>
      <c r="KZY38" s="46"/>
      <c r="KZZ38" s="46"/>
      <c r="LAA38" s="46"/>
      <c r="LAB38" s="46"/>
      <c r="LAC38" s="46"/>
      <c r="LAD38" s="46"/>
      <c r="LAE38" s="46"/>
      <c r="LAF38" s="46"/>
      <c r="LAG38" s="46"/>
      <c r="LAH38" s="46"/>
      <c r="LAI38" s="46"/>
      <c r="LAJ38" s="46"/>
      <c r="LAK38" s="46"/>
      <c r="LAL38" s="46"/>
      <c r="LAM38" s="46"/>
      <c r="LAN38" s="46"/>
      <c r="LAO38" s="46"/>
      <c r="LAP38" s="46"/>
      <c r="LAQ38" s="46"/>
      <c r="LAR38" s="46"/>
      <c r="LAS38" s="46"/>
      <c r="LAT38" s="46"/>
      <c r="LAU38" s="46"/>
      <c r="LAV38" s="46"/>
      <c r="LAW38" s="46"/>
      <c r="LAX38" s="46"/>
      <c r="LAY38" s="46"/>
      <c r="LAZ38" s="46"/>
      <c r="LBA38" s="46"/>
      <c r="LBB38" s="46"/>
      <c r="LBC38" s="46"/>
      <c r="LBD38" s="46"/>
      <c r="LBE38" s="46"/>
      <c r="LBF38" s="46"/>
      <c r="LBG38" s="46"/>
      <c r="LBH38" s="46"/>
      <c r="LBI38" s="46"/>
      <c r="LBJ38" s="46"/>
      <c r="LBK38" s="46"/>
      <c r="LBL38" s="46"/>
      <c r="LBM38" s="46"/>
      <c r="LBN38" s="46"/>
      <c r="LBO38" s="46"/>
      <c r="LBP38" s="46"/>
      <c r="LBQ38" s="46"/>
      <c r="LBR38" s="46"/>
      <c r="LBS38" s="46"/>
      <c r="LBT38" s="46"/>
      <c r="LBU38" s="46"/>
      <c r="LBV38" s="46"/>
      <c r="LBW38" s="46"/>
      <c r="LBX38" s="46"/>
      <c r="LBY38" s="46"/>
      <c r="LBZ38" s="46"/>
      <c r="LCA38" s="46"/>
      <c r="LCB38" s="46"/>
      <c r="LCC38" s="46"/>
      <c r="LCD38" s="46"/>
      <c r="LCE38" s="46"/>
      <c r="LCF38" s="46"/>
      <c r="LCG38" s="46"/>
      <c r="LCH38" s="46"/>
      <c r="LCI38" s="46"/>
      <c r="LCJ38" s="46"/>
      <c r="LCK38" s="46"/>
      <c r="LCL38" s="46"/>
      <c r="LCM38" s="46"/>
      <c r="LCN38" s="46"/>
      <c r="LCO38" s="46"/>
      <c r="LCP38" s="46"/>
      <c r="LCQ38" s="46"/>
      <c r="LCR38" s="46"/>
      <c r="LCS38" s="46"/>
      <c r="LCT38" s="46"/>
      <c r="LCU38" s="46"/>
      <c r="LCV38" s="46"/>
      <c r="LCW38" s="46"/>
      <c r="LCX38" s="46"/>
      <c r="LCY38" s="46"/>
      <c r="LCZ38" s="46"/>
      <c r="LDA38" s="46"/>
      <c r="LDB38" s="46"/>
      <c r="LDC38" s="46"/>
      <c r="LDD38" s="46"/>
      <c r="LDE38" s="46"/>
      <c r="LDF38" s="46"/>
      <c r="LDG38" s="46"/>
      <c r="LDH38" s="46"/>
      <c r="LDI38" s="46"/>
      <c r="LDJ38" s="46"/>
      <c r="LDK38" s="46"/>
      <c r="LDL38" s="46"/>
      <c r="LDM38" s="46"/>
      <c r="LDN38" s="46"/>
      <c r="LDO38" s="46"/>
      <c r="LDP38" s="46"/>
      <c r="LDQ38" s="46"/>
      <c r="LDR38" s="46"/>
      <c r="LDS38" s="46"/>
      <c r="LDT38" s="46"/>
      <c r="LDU38" s="46"/>
      <c r="LDV38" s="46"/>
      <c r="LDW38" s="46"/>
      <c r="LDX38" s="46"/>
      <c r="LDY38" s="46"/>
      <c r="LDZ38" s="46"/>
      <c r="LEA38" s="46"/>
      <c r="LEB38" s="46"/>
      <c r="LEC38" s="46"/>
      <c r="LED38" s="46"/>
      <c r="LEE38" s="46"/>
      <c r="LEF38" s="46"/>
      <c r="LEG38" s="46"/>
      <c r="LEH38" s="46"/>
      <c r="LEI38" s="46"/>
      <c r="LEJ38" s="46"/>
      <c r="LEK38" s="46"/>
      <c r="LEL38" s="46"/>
      <c r="LEM38" s="46"/>
      <c r="LEN38" s="46"/>
      <c r="LEO38" s="46"/>
      <c r="LEP38" s="46"/>
      <c r="LEQ38" s="46"/>
      <c r="LER38" s="46"/>
      <c r="LES38" s="46"/>
      <c r="LET38" s="46"/>
      <c r="LEU38" s="46"/>
      <c r="LEV38" s="46"/>
      <c r="LEW38" s="46"/>
      <c r="LEX38" s="46"/>
      <c r="LEY38" s="46"/>
      <c r="LEZ38" s="46"/>
      <c r="LFA38" s="46"/>
      <c r="LFB38" s="46"/>
      <c r="LFC38" s="46"/>
      <c r="LFD38" s="46"/>
      <c r="LFE38" s="46"/>
      <c r="LFF38" s="46"/>
      <c r="LFG38" s="46"/>
      <c r="LFH38" s="46"/>
      <c r="LFI38" s="46"/>
      <c r="LFJ38" s="46"/>
      <c r="LFK38" s="46"/>
      <c r="LFL38" s="46"/>
      <c r="LFM38" s="46"/>
      <c r="LFN38" s="46"/>
      <c r="LFO38" s="46"/>
      <c r="LFP38" s="46"/>
      <c r="LFQ38" s="46"/>
      <c r="LFR38" s="46"/>
      <c r="LFS38" s="46"/>
      <c r="LFT38" s="46"/>
      <c r="LFU38" s="46"/>
      <c r="LFV38" s="46"/>
      <c r="LFW38" s="46"/>
      <c r="LFX38" s="46"/>
      <c r="LFY38" s="46"/>
      <c r="LFZ38" s="46"/>
      <c r="LGA38" s="46"/>
      <c r="LGB38" s="46"/>
      <c r="LGC38" s="46"/>
      <c r="LGD38" s="46"/>
      <c r="LGE38" s="46"/>
      <c r="LGF38" s="46"/>
      <c r="LGG38" s="46"/>
      <c r="LGH38" s="46"/>
      <c r="LGI38" s="46"/>
      <c r="LGJ38" s="46"/>
      <c r="LGK38" s="46"/>
      <c r="LGL38" s="46"/>
      <c r="LGM38" s="46"/>
      <c r="LGN38" s="46"/>
      <c r="LGO38" s="46"/>
      <c r="LGP38" s="46"/>
      <c r="LGQ38" s="46"/>
      <c r="LGR38" s="46"/>
      <c r="LGS38" s="46"/>
      <c r="LGT38" s="46"/>
      <c r="LGU38" s="46"/>
      <c r="LGV38" s="46"/>
      <c r="LGW38" s="46"/>
      <c r="LGX38" s="46"/>
      <c r="LGY38" s="46"/>
      <c r="LGZ38" s="46"/>
      <c r="LHA38" s="46"/>
      <c r="LHB38" s="46"/>
      <c r="LHC38" s="46"/>
      <c r="LHD38" s="46"/>
      <c r="LHE38" s="46"/>
      <c r="LHF38" s="46"/>
      <c r="LHG38" s="46"/>
      <c r="LHH38" s="46"/>
      <c r="LHI38" s="46"/>
      <c r="LHJ38" s="46"/>
      <c r="LHK38" s="46"/>
      <c r="LHL38" s="46"/>
      <c r="LHM38" s="46"/>
      <c r="LHN38" s="46"/>
      <c r="LHO38" s="46"/>
      <c r="LHP38" s="46"/>
      <c r="LHQ38" s="46"/>
      <c r="LHR38" s="46"/>
      <c r="LHS38" s="46"/>
      <c r="LHT38" s="46"/>
      <c r="LHU38" s="46"/>
      <c r="LHV38" s="46"/>
      <c r="LHW38" s="46"/>
      <c r="LHX38" s="46"/>
      <c r="LHY38" s="46"/>
      <c r="LHZ38" s="46"/>
      <c r="LIA38" s="46"/>
      <c r="LIB38" s="46"/>
      <c r="LIC38" s="46"/>
      <c r="LID38" s="46"/>
      <c r="LIE38" s="46"/>
      <c r="LIF38" s="46"/>
      <c r="LIG38" s="46"/>
      <c r="LIH38" s="46"/>
      <c r="LII38" s="46"/>
      <c r="LIJ38" s="46"/>
      <c r="LIK38" s="46"/>
      <c r="LIL38" s="46"/>
      <c r="LIM38" s="46"/>
      <c r="LIN38" s="46"/>
      <c r="LIO38" s="46"/>
      <c r="LIP38" s="46"/>
      <c r="LIQ38" s="46"/>
      <c r="LIR38" s="46"/>
      <c r="LIS38" s="46"/>
      <c r="LIT38" s="46"/>
      <c r="LIU38" s="46"/>
      <c r="LIV38" s="46"/>
      <c r="LIW38" s="46"/>
      <c r="LIX38" s="46"/>
      <c r="LIY38" s="46"/>
      <c r="LIZ38" s="46"/>
      <c r="LJA38" s="46"/>
      <c r="LJB38" s="46"/>
      <c r="LJC38" s="46"/>
      <c r="LJD38" s="46"/>
      <c r="LJE38" s="46"/>
      <c r="LJF38" s="46"/>
      <c r="LJG38" s="46"/>
      <c r="LJH38" s="46"/>
      <c r="LJI38" s="46"/>
      <c r="LJJ38" s="46"/>
      <c r="LJK38" s="46"/>
      <c r="LJL38" s="46"/>
      <c r="LJM38" s="46"/>
      <c r="LJN38" s="46"/>
      <c r="LJO38" s="46"/>
      <c r="LJP38" s="46"/>
      <c r="LJQ38" s="46"/>
      <c r="LJR38" s="46"/>
      <c r="LJS38" s="46"/>
      <c r="LJT38" s="46"/>
      <c r="LJU38" s="46"/>
      <c r="LJV38" s="46"/>
      <c r="LJW38" s="46"/>
      <c r="LJX38" s="46"/>
      <c r="LJY38" s="46"/>
      <c r="LJZ38" s="46"/>
      <c r="LKA38" s="46"/>
      <c r="LKB38" s="46"/>
      <c r="LKC38" s="46"/>
      <c r="LKD38" s="46"/>
      <c r="LKE38" s="46"/>
      <c r="LKF38" s="46"/>
      <c r="LKG38" s="46"/>
      <c r="LKH38" s="46"/>
      <c r="LKI38" s="46"/>
      <c r="LKJ38" s="46"/>
      <c r="LKK38" s="46"/>
      <c r="LKL38" s="46"/>
      <c r="LKM38" s="46"/>
      <c r="LKN38" s="46"/>
      <c r="LKO38" s="46"/>
      <c r="LKP38" s="46"/>
      <c r="LKQ38" s="46"/>
      <c r="LKR38" s="46"/>
      <c r="LKS38" s="46"/>
      <c r="LKT38" s="46"/>
      <c r="LKU38" s="46"/>
      <c r="LKV38" s="46"/>
      <c r="LKW38" s="46"/>
      <c r="LKX38" s="46"/>
      <c r="LKY38" s="46"/>
      <c r="LKZ38" s="46"/>
      <c r="LLA38" s="46"/>
      <c r="LLB38" s="46"/>
      <c r="LLC38" s="46"/>
      <c r="LLD38" s="46"/>
      <c r="LLE38" s="46"/>
      <c r="LLF38" s="46"/>
      <c r="LLG38" s="46"/>
      <c r="LLH38" s="46"/>
      <c r="LLI38" s="46"/>
      <c r="LLJ38" s="46"/>
      <c r="LLK38" s="46"/>
      <c r="LLL38" s="46"/>
      <c r="LLM38" s="46"/>
      <c r="LLN38" s="46"/>
      <c r="LLO38" s="46"/>
      <c r="LLP38" s="46"/>
      <c r="LLQ38" s="46"/>
      <c r="LLR38" s="46"/>
      <c r="LLS38" s="46"/>
      <c r="LLT38" s="46"/>
      <c r="LLU38" s="46"/>
      <c r="LLV38" s="46"/>
      <c r="LLW38" s="46"/>
      <c r="LLX38" s="46"/>
      <c r="LLY38" s="46"/>
      <c r="LLZ38" s="46"/>
      <c r="LMA38" s="46"/>
      <c r="LMB38" s="46"/>
      <c r="LMC38" s="46"/>
      <c r="LMD38" s="46"/>
      <c r="LME38" s="46"/>
      <c r="LMF38" s="46"/>
      <c r="LMG38" s="46"/>
      <c r="LMH38" s="46"/>
      <c r="LMI38" s="46"/>
      <c r="LMJ38" s="46"/>
      <c r="LMK38" s="46"/>
      <c r="LML38" s="46"/>
      <c r="LMM38" s="46"/>
      <c r="LMN38" s="46"/>
      <c r="LMO38" s="46"/>
      <c r="LMP38" s="46"/>
      <c r="LMQ38" s="46"/>
      <c r="LMR38" s="46"/>
      <c r="LMS38" s="46"/>
      <c r="LMT38" s="46"/>
      <c r="LMU38" s="46"/>
      <c r="LMV38" s="46"/>
      <c r="LMW38" s="46"/>
      <c r="LMX38" s="46"/>
      <c r="LMY38" s="46"/>
      <c r="LMZ38" s="46"/>
      <c r="LNA38" s="46"/>
      <c r="LNB38" s="46"/>
      <c r="LNC38" s="46"/>
      <c r="LND38" s="46"/>
      <c r="LNE38" s="46"/>
      <c r="LNF38" s="46"/>
      <c r="LNG38" s="46"/>
      <c r="LNH38" s="46"/>
      <c r="LNI38" s="46"/>
      <c r="LNJ38" s="46"/>
      <c r="LNK38" s="46"/>
      <c r="LNL38" s="46"/>
      <c r="LNM38" s="46"/>
      <c r="LNN38" s="46"/>
      <c r="LNO38" s="46"/>
      <c r="LNP38" s="46"/>
      <c r="LNQ38" s="46"/>
      <c r="LNR38" s="46"/>
      <c r="LNS38" s="46"/>
      <c r="LNT38" s="46"/>
      <c r="LNU38" s="46"/>
      <c r="LNV38" s="46"/>
      <c r="LNW38" s="46"/>
      <c r="LNX38" s="46"/>
      <c r="LNY38" s="46"/>
      <c r="LNZ38" s="46"/>
      <c r="LOA38" s="46"/>
      <c r="LOB38" s="46"/>
      <c r="LOC38" s="46"/>
      <c r="LOD38" s="46"/>
      <c r="LOE38" s="46"/>
      <c r="LOF38" s="46"/>
      <c r="LOG38" s="46"/>
      <c r="LOH38" s="46"/>
      <c r="LOI38" s="46"/>
      <c r="LOJ38" s="46"/>
      <c r="LOK38" s="46"/>
      <c r="LOL38" s="46"/>
      <c r="LOM38" s="46"/>
      <c r="LON38" s="46"/>
      <c r="LOO38" s="46"/>
      <c r="LOP38" s="46"/>
      <c r="LOQ38" s="46"/>
      <c r="LOR38" s="46"/>
      <c r="LOS38" s="46"/>
      <c r="LOT38" s="46"/>
      <c r="LOU38" s="46"/>
      <c r="LOV38" s="46"/>
      <c r="LOW38" s="46"/>
      <c r="LOX38" s="46"/>
      <c r="LOY38" s="46"/>
      <c r="LOZ38" s="46"/>
      <c r="LPA38" s="46"/>
      <c r="LPB38" s="46"/>
      <c r="LPC38" s="46"/>
      <c r="LPD38" s="46"/>
      <c r="LPE38" s="46"/>
      <c r="LPF38" s="46"/>
      <c r="LPG38" s="46"/>
      <c r="LPH38" s="46"/>
      <c r="LPI38" s="46"/>
      <c r="LPJ38" s="46"/>
      <c r="LPK38" s="46"/>
      <c r="LPL38" s="46"/>
      <c r="LPM38" s="46"/>
      <c r="LPN38" s="46"/>
      <c r="LPO38" s="46"/>
      <c r="LPP38" s="46"/>
      <c r="LPQ38" s="46"/>
      <c r="LPR38" s="46"/>
      <c r="LPS38" s="46"/>
      <c r="LPT38" s="46"/>
      <c r="LPU38" s="46"/>
      <c r="LPV38" s="46"/>
      <c r="LPW38" s="46"/>
      <c r="LPX38" s="46"/>
      <c r="LPY38" s="46"/>
      <c r="LPZ38" s="46"/>
      <c r="LQA38" s="46"/>
      <c r="LQB38" s="46"/>
      <c r="LQC38" s="46"/>
      <c r="LQD38" s="46"/>
      <c r="LQE38" s="46"/>
      <c r="LQF38" s="46"/>
      <c r="LQG38" s="46"/>
      <c r="LQH38" s="46"/>
      <c r="LQI38" s="46"/>
      <c r="LQJ38" s="46"/>
      <c r="LQK38" s="46"/>
      <c r="LQL38" s="46"/>
      <c r="LQM38" s="46"/>
      <c r="LQN38" s="46"/>
      <c r="LQO38" s="46"/>
      <c r="LQP38" s="46"/>
      <c r="LQQ38" s="46"/>
      <c r="LQR38" s="46"/>
      <c r="LQS38" s="46"/>
      <c r="LQT38" s="46"/>
      <c r="LQU38" s="46"/>
      <c r="LQV38" s="46"/>
      <c r="LQW38" s="46"/>
      <c r="LQX38" s="46"/>
      <c r="LQY38" s="46"/>
      <c r="LQZ38" s="46"/>
      <c r="LRA38" s="46"/>
      <c r="LRB38" s="46"/>
      <c r="LRC38" s="46"/>
      <c r="LRD38" s="46"/>
      <c r="LRE38" s="46"/>
      <c r="LRF38" s="46"/>
      <c r="LRG38" s="46"/>
      <c r="LRH38" s="46"/>
      <c r="LRI38" s="46"/>
      <c r="LRJ38" s="46"/>
      <c r="LRK38" s="46"/>
      <c r="LRL38" s="46"/>
      <c r="LRM38" s="46"/>
      <c r="LRN38" s="46"/>
      <c r="LRO38" s="46"/>
      <c r="LRP38" s="46"/>
      <c r="LRQ38" s="46"/>
      <c r="LRR38" s="46"/>
      <c r="LRS38" s="46"/>
      <c r="LRT38" s="46"/>
      <c r="LRU38" s="46"/>
      <c r="LRV38" s="46"/>
      <c r="LRW38" s="46"/>
      <c r="LRX38" s="46"/>
      <c r="LRY38" s="46"/>
      <c r="LRZ38" s="46"/>
      <c r="LSA38" s="46"/>
      <c r="LSB38" s="46"/>
      <c r="LSC38" s="46"/>
      <c r="LSD38" s="46"/>
      <c r="LSE38" s="46"/>
      <c r="LSF38" s="46"/>
      <c r="LSG38" s="46"/>
      <c r="LSH38" s="46"/>
      <c r="LSI38" s="46"/>
      <c r="LSJ38" s="46"/>
      <c r="LSK38" s="46"/>
      <c r="LSL38" s="46"/>
      <c r="LSM38" s="46"/>
      <c r="LSN38" s="46"/>
      <c r="LSO38" s="46"/>
      <c r="LSP38" s="46"/>
      <c r="LSQ38" s="46"/>
      <c r="LSR38" s="46"/>
      <c r="LSS38" s="46"/>
      <c r="LST38" s="46"/>
      <c r="LSU38" s="46"/>
      <c r="LSV38" s="46"/>
      <c r="LSW38" s="46"/>
      <c r="LSX38" s="46"/>
      <c r="LSY38" s="46"/>
      <c r="LSZ38" s="46"/>
      <c r="LTA38" s="46"/>
      <c r="LTB38" s="46"/>
      <c r="LTC38" s="46"/>
      <c r="LTD38" s="46"/>
      <c r="LTE38" s="46"/>
      <c r="LTF38" s="46"/>
      <c r="LTG38" s="46"/>
      <c r="LTH38" s="46"/>
      <c r="LTI38" s="46"/>
      <c r="LTJ38" s="46"/>
      <c r="LTK38" s="46"/>
      <c r="LTL38" s="46"/>
      <c r="LTM38" s="46"/>
      <c r="LTN38" s="46"/>
      <c r="LTO38" s="46"/>
      <c r="LTP38" s="46"/>
      <c r="LTQ38" s="46"/>
      <c r="LTR38" s="46"/>
      <c r="LTS38" s="46"/>
      <c r="LTT38" s="46"/>
      <c r="LTU38" s="46"/>
      <c r="LTV38" s="46"/>
      <c r="LTW38" s="46"/>
      <c r="LTX38" s="46"/>
      <c r="LTY38" s="46"/>
      <c r="LTZ38" s="46"/>
      <c r="LUA38" s="46"/>
      <c r="LUB38" s="46"/>
      <c r="LUC38" s="46"/>
      <c r="LUD38" s="46"/>
      <c r="LUE38" s="46"/>
      <c r="LUF38" s="46"/>
      <c r="LUG38" s="46"/>
      <c r="LUH38" s="46"/>
      <c r="LUI38" s="46"/>
      <c r="LUJ38" s="46"/>
      <c r="LUK38" s="46"/>
      <c r="LUL38" s="46"/>
      <c r="LUM38" s="46"/>
      <c r="LUN38" s="46"/>
      <c r="LUO38" s="46"/>
      <c r="LUP38" s="46"/>
      <c r="LUQ38" s="46"/>
      <c r="LUR38" s="46"/>
      <c r="LUS38" s="46"/>
      <c r="LUT38" s="46"/>
      <c r="LUU38" s="46"/>
      <c r="LUV38" s="46"/>
      <c r="LUW38" s="46"/>
      <c r="LUX38" s="46"/>
      <c r="LUY38" s="46"/>
      <c r="LUZ38" s="46"/>
      <c r="LVA38" s="46"/>
      <c r="LVB38" s="46"/>
      <c r="LVC38" s="46"/>
      <c r="LVD38" s="46"/>
      <c r="LVE38" s="46"/>
      <c r="LVF38" s="46"/>
      <c r="LVG38" s="46"/>
      <c r="LVH38" s="46"/>
      <c r="LVI38" s="46"/>
      <c r="LVJ38" s="46"/>
      <c r="LVK38" s="46"/>
      <c r="LVL38" s="46"/>
      <c r="LVM38" s="46"/>
      <c r="LVN38" s="46"/>
      <c r="LVO38" s="46"/>
      <c r="LVP38" s="46"/>
      <c r="LVQ38" s="46"/>
      <c r="LVR38" s="46"/>
      <c r="LVS38" s="46"/>
      <c r="LVT38" s="46"/>
      <c r="LVU38" s="46"/>
      <c r="LVV38" s="46"/>
      <c r="LVW38" s="46"/>
      <c r="LVX38" s="46"/>
      <c r="LVY38" s="46"/>
      <c r="LVZ38" s="46"/>
      <c r="LWA38" s="46"/>
      <c r="LWB38" s="46"/>
      <c r="LWC38" s="46"/>
      <c r="LWD38" s="46"/>
      <c r="LWE38" s="46"/>
      <c r="LWF38" s="46"/>
      <c r="LWG38" s="46"/>
      <c r="LWH38" s="46"/>
      <c r="LWI38" s="46"/>
      <c r="LWJ38" s="46"/>
      <c r="LWK38" s="46"/>
      <c r="LWL38" s="46"/>
      <c r="LWM38" s="46"/>
      <c r="LWN38" s="46"/>
      <c r="LWO38" s="46"/>
      <c r="LWP38" s="46"/>
      <c r="LWQ38" s="46"/>
      <c r="LWR38" s="46"/>
      <c r="LWS38" s="46"/>
      <c r="LWT38" s="46"/>
      <c r="LWU38" s="46"/>
      <c r="LWV38" s="46"/>
      <c r="LWW38" s="46"/>
      <c r="LWX38" s="46"/>
      <c r="LWY38" s="46"/>
      <c r="LWZ38" s="46"/>
      <c r="LXA38" s="46"/>
      <c r="LXB38" s="46"/>
      <c r="LXC38" s="46"/>
      <c r="LXD38" s="46"/>
      <c r="LXE38" s="46"/>
      <c r="LXF38" s="46"/>
      <c r="LXG38" s="46"/>
      <c r="LXH38" s="46"/>
      <c r="LXI38" s="46"/>
      <c r="LXJ38" s="46"/>
      <c r="LXK38" s="46"/>
      <c r="LXL38" s="46"/>
      <c r="LXM38" s="46"/>
      <c r="LXN38" s="46"/>
      <c r="LXO38" s="46"/>
      <c r="LXP38" s="46"/>
      <c r="LXQ38" s="46"/>
      <c r="LXR38" s="46"/>
      <c r="LXS38" s="46"/>
      <c r="LXT38" s="46"/>
      <c r="LXU38" s="46"/>
      <c r="LXV38" s="46"/>
      <c r="LXW38" s="46"/>
      <c r="LXX38" s="46"/>
      <c r="LXY38" s="46"/>
      <c r="LXZ38" s="46"/>
      <c r="LYA38" s="46"/>
      <c r="LYB38" s="46"/>
      <c r="LYC38" s="46"/>
      <c r="LYD38" s="46"/>
      <c r="LYE38" s="46"/>
      <c r="LYF38" s="46"/>
      <c r="LYG38" s="46"/>
      <c r="LYH38" s="46"/>
      <c r="LYI38" s="46"/>
      <c r="LYJ38" s="46"/>
      <c r="LYK38" s="46"/>
      <c r="LYL38" s="46"/>
      <c r="LYM38" s="46"/>
      <c r="LYN38" s="46"/>
      <c r="LYO38" s="46"/>
      <c r="LYP38" s="46"/>
      <c r="LYQ38" s="46"/>
      <c r="LYR38" s="46"/>
      <c r="LYS38" s="46"/>
      <c r="LYT38" s="46"/>
      <c r="LYU38" s="46"/>
      <c r="LYV38" s="46"/>
      <c r="LYW38" s="46"/>
      <c r="LYX38" s="46"/>
      <c r="LYY38" s="46"/>
      <c r="LYZ38" s="46"/>
      <c r="LZA38" s="46"/>
      <c r="LZB38" s="46"/>
      <c r="LZC38" s="46"/>
      <c r="LZD38" s="46"/>
      <c r="LZE38" s="46"/>
      <c r="LZF38" s="46"/>
      <c r="LZG38" s="46"/>
      <c r="LZH38" s="46"/>
      <c r="LZI38" s="46"/>
      <c r="LZJ38" s="46"/>
      <c r="LZK38" s="46"/>
      <c r="LZL38" s="46"/>
      <c r="LZM38" s="46"/>
      <c r="LZN38" s="46"/>
      <c r="LZO38" s="46"/>
      <c r="LZP38" s="46"/>
      <c r="LZQ38" s="46"/>
      <c r="LZR38" s="46"/>
      <c r="LZS38" s="46"/>
      <c r="LZT38" s="46"/>
      <c r="LZU38" s="46"/>
      <c r="LZV38" s="46"/>
      <c r="LZW38" s="46"/>
      <c r="LZX38" s="46"/>
      <c r="LZY38" s="46"/>
      <c r="LZZ38" s="46"/>
      <c r="MAA38" s="46"/>
      <c r="MAB38" s="46"/>
      <c r="MAC38" s="46"/>
      <c r="MAD38" s="46"/>
      <c r="MAE38" s="46"/>
      <c r="MAF38" s="46"/>
      <c r="MAG38" s="46"/>
      <c r="MAH38" s="46"/>
      <c r="MAI38" s="46"/>
      <c r="MAJ38" s="46"/>
      <c r="MAK38" s="46"/>
      <c r="MAL38" s="46"/>
      <c r="MAM38" s="46"/>
      <c r="MAN38" s="46"/>
      <c r="MAO38" s="46"/>
      <c r="MAP38" s="46"/>
      <c r="MAQ38" s="46"/>
      <c r="MAR38" s="46"/>
      <c r="MAS38" s="46"/>
      <c r="MAT38" s="46"/>
      <c r="MAU38" s="46"/>
      <c r="MAV38" s="46"/>
      <c r="MAW38" s="46"/>
      <c r="MAX38" s="46"/>
      <c r="MAY38" s="46"/>
      <c r="MAZ38" s="46"/>
      <c r="MBA38" s="46"/>
      <c r="MBB38" s="46"/>
      <c r="MBC38" s="46"/>
      <c r="MBD38" s="46"/>
      <c r="MBE38" s="46"/>
      <c r="MBF38" s="46"/>
      <c r="MBG38" s="46"/>
      <c r="MBH38" s="46"/>
      <c r="MBI38" s="46"/>
      <c r="MBJ38" s="46"/>
      <c r="MBK38" s="46"/>
      <c r="MBL38" s="46"/>
      <c r="MBM38" s="46"/>
      <c r="MBN38" s="46"/>
      <c r="MBO38" s="46"/>
      <c r="MBP38" s="46"/>
      <c r="MBQ38" s="46"/>
      <c r="MBR38" s="46"/>
      <c r="MBS38" s="46"/>
      <c r="MBT38" s="46"/>
      <c r="MBU38" s="46"/>
      <c r="MBV38" s="46"/>
      <c r="MBW38" s="46"/>
      <c r="MBX38" s="46"/>
      <c r="MBY38" s="46"/>
      <c r="MBZ38" s="46"/>
      <c r="MCA38" s="46"/>
      <c r="MCB38" s="46"/>
      <c r="MCC38" s="46"/>
      <c r="MCD38" s="46"/>
      <c r="MCE38" s="46"/>
      <c r="MCF38" s="46"/>
      <c r="MCG38" s="46"/>
      <c r="MCH38" s="46"/>
      <c r="MCI38" s="46"/>
      <c r="MCJ38" s="46"/>
      <c r="MCK38" s="46"/>
      <c r="MCL38" s="46"/>
      <c r="MCM38" s="46"/>
      <c r="MCN38" s="46"/>
      <c r="MCO38" s="46"/>
      <c r="MCP38" s="46"/>
      <c r="MCQ38" s="46"/>
      <c r="MCR38" s="46"/>
      <c r="MCS38" s="46"/>
      <c r="MCT38" s="46"/>
      <c r="MCU38" s="46"/>
      <c r="MCV38" s="46"/>
      <c r="MCW38" s="46"/>
      <c r="MCX38" s="46"/>
      <c r="MCY38" s="46"/>
      <c r="MCZ38" s="46"/>
      <c r="MDA38" s="46"/>
      <c r="MDB38" s="46"/>
      <c r="MDC38" s="46"/>
      <c r="MDD38" s="46"/>
      <c r="MDE38" s="46"/>
      <c r="MDF38" s="46"/>
      <c r="MDG38" s="46"/>
      <c r="MDH38" s="46"/>
      <c r="MDI38" s="46"/>
      <c r="MDJ38" s="46"/>
      <c r="MDK38" s="46"/>
      <c r="MDL38" s="46"/>
      <c r="MDM38" s="46"/>
      <c r="MDN38" s="46"/>
      <c r="MDO38" s="46"/>
      <c r="MDP38" s="46"/>
      <c r="MDQ38" s="46"/>
      <c r="MDR38" s="46"/>
      <c r="MDS38" s="46"/>
      <c r="MDT38" s="46"/>
      <c r="MDU38" s="46"/>
      <c r="MDV38" s="46"/>
      <c r="MDW38" s="46"/>
      <c r="MDX38" s="46"/>
      <c r="MDY38" s="46"/>
      <c r="MDZ38" s="46"/>
      <c r="MEA38" s="46"/>
      <c r="MEB38" s="46"/>
      <c r="MEC38" s="46"/>
      <c r="MED38" s="46"/>
      <c r="MEE38" s="46"/>
      <c r="MEF38" s="46"/>
      <c r="MEG38" s="46"/>
      <c r="MEH38" s="46"/>
      <c r="MEI38" s="46"/>
      <c r="MEJ38" s="46"/>
      <c r="MEK38" s="46"/>
      <c r="MEL38" s="46"/>
      <c r="MEM38" s="46"/>
      <c r="MEN38" s="46"/>
      <c r="MEO38" s="46"/>
      <c r="MEP38" s="46"/>
      <c r="MEQ38" s="46"/>
      <c r="MER38" s="46"/>
      <c r="MES38" s="46"/>
      <c r="MET38" s="46"/>
      <c r="MEU38" s="46"/>
      <c r="MEV38" s="46"/>
      <c r="MEW38" s="46"/>
      <c r="MEX38" s="46"/>
      <c r="MEY38" s="46"/>
      <c r="MEZ38" s="46"/>
      <c r="MFA38" s="46"/>
      <c r="MFB38" s="46"/>
      <c r="MFC38" s="46"/>
      <c r="MFD38" s="46"/>
      <c r="MFE38" s="46"/>
      <c r="MFF38" s="46"/>
      <c r="MFG38" s="46"/>
      <c r="MFH38" s="46"/>
      <c r="MFI38" s="46"/>
      <c r="MFJ38" s="46"/>
      <c r="MFK38" s="46"/>
      <c r="MFL38" s="46"/>
      <c r="MFM38" s="46"/>
      <c r="MFN38" s="46"/>
      <c r="MFO38" s="46"/>
      <c r="MFP38" s="46"/>
      <c r="MFQ38" s="46"/>
      <c r="MFR38" s="46"/>
      <c r="MFS38" s="46"/>
      <c r="MFT38" s="46"/>
      <c r="MFU38" s="46"/>
      <c r="MFV38" s="46"/>
      <c r="MFW38" s="46"/>
      <c r="MFX38" s="46"/>
      <c r="MFY38" s="46"/>
      <c r="MFZ38" s="46"/>
      <c r="MGA38" s="46"/>
      <c r="MGB38" s="46"/>
      <c r="MGC38" s="46"/>
      <c r="MGD38" s="46"/>
      <c r="MGE38" s="46"/>
      <c r="MGF38" s="46"/>
      <c r="MGG38" s="46"/>
      <c r="MGH38" s="46"/>
      <c r="MGI38" s="46"/>
      <c r="MGJ38" s="46"/>
      <c r="MGK38" s="46"/>
      <c r="MGL38" s="46"/>
      <c r="MGM38" s="46"/>
      <c r="MGN38" s="46"/>
      <c r="MGO38" s="46"/>
      <c r="MGP38" s="46"/>
      <c r="MGQ38" s="46"/>
      <c r="MGR38" s="46"/>
      <c r="MGS38" s="46"/>
      <c r="MGT38" s="46"/>
      <c r="MGU38" s="46"/>
      <c r="MGV38" s="46"/>
      <c r="MGW38" s="46"/>
      <c r="MGX38" s="46"/>
      <c r="MGY38" s="46"/>
      <c r="MGZ38" s="46"/>
      <c r="MHA38" s="46"/>
      <c r="MHB38" s="46"/>
      <c r="MHC38" s="46"/>
      <c r="MHD38" s="46"/>
      <c r="MHE38" s="46"/>
      <c r="MHF38" s="46"/>
      <c r="MHG38" s="46"/>
      <c r="MHH38" s="46"/>
      <c r="MHI38" s="46"/>
      <c r="MHJ38" s="46"/>
      <c r="MHK38" s="46"/>
      <c r="MHL38" s="46"/>
      <c r="MHM38" s="46"/>
      <c r="MHN38" s="46"/>
      <c r="MHO38" s="46"/>
      <c r="MHP38" s="46"/>
      <c r="MHQ38" s="46"/>
      <c r="MHR38" s="46"/>
      <c r="MHS38" s="46"/>
      <c r="MHT38" s="46"/>
      <c r="MHU38" s="46"/>
      <c r="MHV38" s="46"/>
      <c r="MHW38" s="46"/>
      <c r="MHX38" s="46"/>
      <c r="MHY38" s="46"/>
      <c r="MHZ38" s="46"/>
      <c r="MIA38" s="46"/>
      <c r="MIB38" s="46"/>
      <c r="MIC38" s="46"/>
      <c r="MID38" s="46"/>
      <c r="MIE38" s="46"/>
      <c r="MIF38" s="46"/>
      <c r="MIG38" s="46"/>
      <c r="MIH38" s="46"/>
      <c r="MII38" s="46"/>
      <c r="MIJ38" s="46"/>
      <c r="MIK38" s="46"/>
      <c r="MIL38" s="46"/>
      <c r="MIM38" s="46"/>
      <c r="MIN38" s="46"/>
      <c r="MIO38" s="46"/>
      <c r="MIP38" s="46"/>
      <c r="MIQ38" s="46"/>
      <c r="MIR38" s="46"/>
      <c r="MIS38" s="46"/>
      <c r="MIT38" s="46"/>
      <c r="MIU38" s="46"/>
      <c r="MIV38" s="46"/>
      <c r="MIW38" s="46"/>
      <c r="MIX38" s="46"/>
      <c r="MIY38" s="46"/>
      <c r="MIZ38" s="46"/>
      <c r="MJA38" s="46"/>
      <c r="MJB38" s="46"/>
      <c r="MJC38" s="46"/>
      <c r="MJD38" s="46"/>
      <c r="MJE38" s="46"/>
      <c r="MJF38" s="46"/>
      <c r="MJG38" s="46"/>
      <c r="MJH38" s="46"/>
      <c r="MJI38" s="46"/>
      <c r="MJJ38" s="46"/>
      <c r="MJK38" s="46"/>
      <c r="MJL38" s="46"/>
      <c r="MJM38" s="46"/>
      <c r="MJN38" s="46"/>
      <c r="MJO38" s="46"/>
      <c r="MJP38" s="46"/>
      <c r="MJQ38" s="46"/>
      <c r="MJR38" s="46"/>
      <c r="MJS38" s="46"/>
      <c r="MJT38" s="46"/>
      <c r="MJU38" s="46"/>
      <c r="MJV38" s="46"/>
      <c r="MJW38" s="46"/>
      <c r="MJX38" s="46"/>
      <c r="MJY38" s="46"/>
      <c r="MJZ38" s="46"/>
      <c r="MKA38" s="46"/>
      <c r="MKB38" s="46"/>
      <c r="MKC38" s="46"/>
      <c r="MKD38" s="46"/>
      <c r="MKE38" s="46"/>
      <c r="MKF38" s="46"/>
      <c r="MKG38" s="46"/>
      <c r="MKH38" s="46"/>
      <c r="MKI38" s="46"/>
      <c r="MKJ38" s="46"/>
      <c r="MKK38" s="46"/>
      <c r="MKL38" s="46"/>
      <c r="MKM38" s="46"/>
      <c r="MKN38" s="46"/>
      <c r="MKO38" s="46"/>
      <c r="MKP38" s="46"/>
      <c r="MKQ38" s="46"/>
      <c r="MKR38" s="46"/>
      <c r="MKS38" s="46"/>
      <c r="MKT38" s="46"/>
      <c r="MKU38" s="46"/>
      <c r="MKV38" s="46"/>
      <c r="MKW38" s="46"/>
      <c r="MKX38" s="46"/>
      <c r="MKY38" s="46"/>
      <c r="MKZ38" s="46"/>
      <c r="MLA38" s="46"/>
      <c r="MLB38" s="46"/>
      <c r="MLC38" s="46"/>
      <c r="MLD38" s="46"/>
      <c r="MLE38" s="46"/>
      <c r="MLF38" s="46"/>
      <c r="MLG38" s="46"/>
      <c r="MLH38" s="46"/>
      <c r="MLI38" s="46"/>
      <c r="MLJ38" s="46"/>
      <c r="MLK38" s="46"/>
      <c r="MLL38" s="46"/>
      <c r="MLM38" s="46"/>
      <c r="MLN38" s="46"/>
      <c r="MLO38" s="46"/>
      <c r="MLP38" s="46"/>
      <c r="MLQ38" s="46"/>
      <c r="MLR38" s="46"/>
      <c r="MLS38" s="46"/>
      <c r="MLT38" s="46"/>
      <c r="MLU38" s="46"/>
      <c r="MLV38" s="46"/>
      <c r="MLW38" s="46"/>
      <c r="MLX38" s="46"/>
      <c r="MLY38" s="46"/>
      <c r="MLZ38" s="46"/>
      <c r="MMA38" s="46"/>
      <c r="MMB38" s="46"/>
      <c r="MMC38" s="46"/>
      <c r="MMD38" s="46"/>
      <c r="MME38" s="46"/>
      <c r="MMF38" s="46"/>
      <c r="MMG38" s="46"/>
      <c r="MMH38" s="46"/>
      <c r="MMI38" s="46"/>
      <c r="MMJ38" s="46"/>
      <c r="MMK38" s="46"/>
      <c r="MML38" s="46"/>
      <c r="MMM38" s="46"/>
      <c r="MMN38" s="46"/>
      <c r="MMO38" s="46"/>
      <c r="MMP38" s="46"/>
      <c r="MMQ38" s="46"/>
      <c r="MMR38" s="46"/>
      <c r="MMS38" s="46"/>
      <c r="MMT38" s="46"/>
      <c r="MMU38" s="46"/>
      <c r="MMV38" s="46"/>
      <c r="MMW38" s="46"/>
      <c r="MMX38" s="46"/>
      <c r="MMY38" s="46"/>
      <c r="MMZ38" s="46"/>
      <c r="MNA38" s="46"/>
      <c r="MNB38" s="46"/>
      <c r="MNC38" s="46"/>
      <c r="MND38" s="46"/>
      <c r="MNE38" s="46"/>
      <c r="MNF38" s="46"/>
      <c r="MNG38" s="46"/>
      <c r="MNH38" s="46"/>
      <c r="MNI38" s="46"/>
      <c r="MNJ38" s="46"/>
      <c r="MNK38" s="46"/>
      <c r="MNL38" s="46"/>
      <c r="MNM38" s="46"/>
      <c r="MNN38" s="46"/>
      <c r="MNO38" s="46"/>
      <c r="MNP38" s="46"/>
      <c r="MNQ38" s="46"/>
      <c r="MNR38" s="46"/>
      <c r="MNS38" s="46"/>
      <c r="MNT38" s="46"/>
      <c r="MNU38" s="46"/>
      <c r="MNV38" s="46"/>
      <c r="MNW38" s="46"/>
      <c r="MNX38" s="46"/>
      <c r="MNY38" s="46"/>
      <c r="MNZ38" s="46"/>
      <c r="MOA38" s="46"/>
      <c r="MOB38" s="46"/>
      <c r="MOC38" s="46"/>
      <c r="MOD38" s="46"/>
      <c r="MOE38" s="46"/>
      <c r="MOF38" s="46"/>
      <c r="MOG38" s="46"/>
      <c r="MOH38" s="46"/>
      <c r="MOI38" s="46"/>
      <c r="MOJ38" s="46"/>
      <c r="MOK38" s="46"/>
      <c r="MOL38" s="46"/>
      <c r="MOM38" s="46"/>
      <c r="MON38" s="46"/>
      <c r="MOO38" s="46"/>
      <c r="MOP38" s="46"/>
      <c r="MOQ38" s="46"/>
      <c r="MOR38" s="46"/>
      <c r="MOS38" s="46"/>
      <c r="MOT38" s="46"/>
      <c r="MOU38" s="46"/>
      <c r="MOV38" s="46"/>
      <c r="MOW38" s="46"/>
      <c r="MOX38" s="46"/>
      <c r="MOY38" s="46"/>
      <c r="MOZ38" s="46"/>
      <c r="MPA38" s="46"/>
      <c r="MPB38" s="46"/>
      <c r="MPC38" s="46"/>
      <c r="MPD38" s="46"/>
      <c r="MPE38" s="46"/>
      <c r="MPF38" s="46"/>
      <c r="MPG38" s="46"/>
      <c r="MPH38" s="46"/>
      <c r="MPI38" s="46"/>
      <c r="MPJ38" s="46"/>
      <c r="MPK38" s="46"/>
      <c r="MPL38" s="46"/>
      <c r="MPM38" s="46"/>
      <c r="MPN38" s="46"/>
      <c r="MPO38" s="46"/>
      <c r="MPP38" s="46"/>
      <c r="MPQ38" s="46"/>
      <c r="MPR38" s="46"/>
      <c r="MPS38" s="46"/>
      <c r="MPT38" s="46"/>
      <c r="MPU38" s="46"/>
      <c r="MPV38" s="46"/>
      <c r="MPW38" s="46"/>
      <c r="MPX38" s="46"/>
      <c r="MPY38" s="46"/>
      <c r="MPZ38" s="46"/>
      <c r="MQA38" s="46"/>
      <c r="MQB38" s="46"/>
      <c r="MQC38" s="46"/>
      <c r="MQD38" s="46"/>
      <c r="MQE38" s="46"/>
      <c r="MQF38" s="46"/>
      <c r="MQG38" s="46"/>
      <c r="MQH38" s="46"/>
      <c r="MQI38" s="46"/>
      <c r="MQJ38" s="46"/>
      <c r="MQK38" s="46"/>
      <c r="MQL38" s="46"/>
      <c r="MQM38" s="46"/>
      <c r="MQN38" s="46"/>
      <c r="MQO38" s="46"/>
      <c r="MQP38" s="46"/>
      <c r="MQQ38" s="46"/>
      <c r="MQR38" s="46"/>
      <c r="MQS38" s="46"/>
      <c r="MQT38" s="46"/>
      <c r="MQU38" s="46"/>
      <c r="MQV38" s="46"/>
      <c r="MQW38" s="46"/>
      <c r="MQX38" s="46"/>
      <c r="MQY38" s="46"/>
      <c r="MQZ38" s="46"/>
      <c r="MRA38" s="46"/>
      <c r="MRB38" s="46"/>
      <c r="MRC38" s="46"/>
      <c r="MRD38" s="46"/>
      <c r="MRE38" s="46"/>
      <c r="MRF38" s="46"/>
      <c r="MRG38" s="46"/>
      <c r="MRH38" s="46"/>
      <c r="MRI38" s="46"/>
      <c r="MRJ38" s="46"/>
      <c r="MRK38" s="46"/>
      <c r="MRL38" s="46"/>
      <c r="MRM38" s="46"/>
      <c r="MRN38" s="46"/>
      <c r="MRO38" s="46"/>
      <c r="MRP38" s="46"/>
      <c r="MRQ38" s="46"/>
      <c r="MRR38" s="46"/>
      <c r="MRS38" s="46"/>
      <c r="MRT38" s="46"/>
      <c r="MRU38" s="46"/>
      <c r="MRV38" s="46"/>
      <c r="MRW38" s="46"/>
      <c r="MRX38" s="46"/>
      <c r="MRY38" s="46"/>
      <c r="MRZ38" s="46"/>
      <c r="MSA38" s="46"/>
      <c r="MSB38" s="46"/>
      <c r="MSC38" s="46"/>
      <c r="MSD38" s="46"/>
      <c r="MSE38" s="46"/>
      <c r="MSF38" s="46"/>
      <c r="MSG38" s="46"/>
      <c r="MSH38" s="46"/>
      <c r="MSI38" s="46"/>
      <c r="MSJ38" s="46"/>
      <c r="MSK38" s="46"/>
      <c r="MSL38" s="46"/>
      <c r="MSM38" s="46"/>
      <c r="MSN38" s="46"/>
      <c r="MSO38" s="46"/>
      <c r="MSP38" s="46"/>
      <c r="MSQ38" s="46"/>
      <c r="MSR38" s="46"/>
      <c r="MSS38" s="46"/>
      <c r="MST38" s="46"/>
      <c r="MSU38" s="46"/>
      <c r="MSV38" s="46"/>
      <c r="MSW38" s="46"/>
      <c r="MSX38" s="46"/>
      <c r="MSY38" s="46"/>
      <c r="MSZ38" s="46"/>
      <c r="MTA38" s="46"/>
      <c r="MTB38" s="46"/>
      <c r="MTC38" s="46"/>
      <c r="MTD38" s="46"/>
      <c r="MTE38" s="46"/>
      <c r="MTF38" s="46"/>
      <c r="MTG38" s="46"/>
      <c r="MTH38" s="46"/>
      <c r="MTI38" s="46"/>
      <c r="MTJ38" s="46"/>
      <c r="MTK38" s="46"/>
      <c r="MTL38" s="46"/>
      <c r="MTM38" s="46"/>
      <c r="MTN38" s="46"/>
      <c r="MTO38" s="46"/>
      <c r="MTP38" s="46"/>
      <c r="MTQ38" s="46"/>
      <c r="MTR38" s="46"/>
      <c r="MTS38" s="46"/>
      <c r="MTT38" s="46"/>
      <c r="MTU38" s="46"/>
      <c r="MTV38" s="46"/>
      <c r="MTW38" s="46"/>
      <c r="MTX38" s="46"/>
      <c r="MTY38" s="46"/>
      <c r="MTZ38" s="46"/>
      <c r="MUA38" s="46"/>
      <c r="MUB38" s="46"/>
      <c r="MUC38" s="46"/>
      <c r="MUD38" s="46"/>
      <c r="MUE38" s="46"/>
      <c r="MUF38" s="46"/>
      <c r="MUG38" s="46"/>
      <c r="MUH38" s="46"/>
      <c r="MUI38" s="46"/>
      <c r="MUJ38" s="46"/>
      <c r="MUK38" s="46"/>
      <c r="MUL38" s="46"/>
      <c r="MUM38" s="46"/>
      <c r="MUN38" s="46"/>
      <c r="MUO38" s="46"/>
      <c r="MUP38" s="46"/>
      <c r="MUQ38" s="46"/>
      <c r="MUR38" s="46"/>
      <c r="MUS38" s="46"/>
      <c r="MUT38" s="46"/>
      <c r="MUU38" s="46"/>
      <c r="MUV38" s="46"/>
      <c r="MUW38" s="46"/>
      <c r="MUX38" s="46"/>
      <c r="MUY38" s="46"/>
      <c r="MUZ38" s="46"/>
      <c r="MVA38" s="46"/>
      <c r="MVB38" s="46"/>
      <c r="MVC38" s="46"/>
      <c r="MVD38" s="46"/>
      <c r="MVE38" s="46"/>
      <c r="MVF38" s="46"/>
      <c r="MVG38" s="46"/>
      <c r="MVH38" s="46"/>
      <c r="MVI38" s="46"/>
      <c r="MVJ38" s="46"/>
      <c r="MVK38" s="46"/>
      <c r="MVL38" s="46"/>
      <c r="MVM38" s="46"/>
      <c r="MVN38" s="46"/>
      <c r="MVO38" s="46"/>
      <c r="MVP38" s="46"/>
      <c r="MVQ38" s="46"/>
      <c r="MVR38" s="46"/>
      <c r="MVS38" s="46"/>
      <c r="MVT38" s="46"/>
      <c r="MVU38" s="46"/>
      <c r="MVV38" s="46"/>
      <c r="MVW38" s="46"/>
      <c r="MVX38" s="46"/>
      <c r="MVY38" s="46"/>
      <c r="MVZ38" s="46"/>
      <c r="MWA38" s="46"/>
      <c r="MWB38" s="46"/>
      <c r="MWC38" s="46"/>
      <c r="MWD38" s="46"/>
      <c r="MWE38" s="46"/>
      <c r="MWF38" s="46"/>
      <c r="MWG38" s="46"/>
      <c r="MWH38" s="46"/>
      <c r="MWI38" s="46"/>
      <c r="MWJ38" s="46"/>
      <c r="MWK38" s="46"/>
      <c r="MWL38" s="46"/>
      <c r="MWM38" s="46"/>
      <c r="MWN38" s="46"/>
      <c r="MWO38" s="46"/>
      <c r="MWP38" s="46"/>
      <c r="MWQ38" s="46"/>
      <c r="MWR38" s="46"/>
      <c r="MWS38" s="46"/>
      <c r="MWT38" s="46"/>
      <c r="MWU38" s="46"/>
      <c r="MWV38" s="46"/>
      <c r="MWW38" s="46"/>
      <c r="MWX38" s="46"/>
      <c r="MWY38" s="46"/>
      <c r="MWZ38" s="46"/>
      <c r="MXA38" s="46"/>
      <c r="MXB38" s="46"/>
      <c r="MXC38" s="46"/>
      <c r="MXD38" s="46"/>
      <c r="MXE38" s="46"/>
      <c r="MXF38" s="46"/>
      <c r="MXG38" s="46"/>
      <c r="MXH38" s="46"/>
      <c r="MXI38" s="46"/>
      <c r="MXJ38" s="46"/>
      <c r="MXK38" s="46"/>
      <c r="MXL38" s="46"/>
      <c r="MXM38" s="46"/>
      <c r="MXN38" s="46"/>
      <c r="MXO38" s="46"/>
      <c r="MXP38" s="46"/>
      <c r="MXQ38" s="46"/>
      <c r="MXR38" s="46"/>
      <c r="MXS38" s="46"/>
      <c r="MXT38" s="46"/>
      <c r="MXU38" s="46"/>
      <c r="MXV38" s="46"/>
      <c r="MXW38" s="46"/>
      <c r="MXX38" s="46"/>
      <c r="MXY38" s="46"/>
      <c r="MXZ38" s="46"/>
      <c r="MYA38" s="46"/>
      <c r="MYB38" s="46"/>
      <c r="MYC38" s="46"/>
      <c r="MYD38" s="46"/>
      <c r="MYE38" s="46"/>
      <c r="MYF38" s="46"/>
      <c r="MYG38" s="46"/>
      <c r="MYH38" s="46"/>
      <c r="MYI38" s="46"/>
      <c r="MYJ38" s="46"/>
      <c r="MYK38" s="46"/>
      <c r="MYL38" s="46"/>
      <c r="MYM38" s="46"/>
      <c r="MYN38" s="46"/>
      <c r="MYO38" s="46"/>
      <c r="MYP38" s="46"/>
      <c r="MYQ38" s="46"/>
      <c r="MYR38" s="46"/>
      <c r="MYS38" s="46"/>
      <c r="MYT38" s="46"/>
      <c r="MYU38" s="46"/>
      <c r="MYV38" s="46"/>
      <c r="MYW38" s="46"/>
      <c r="MYX38" s="46"/>
      <c r="MYY38" s="46"/>
      <c r="MYZ38" s="46"/>
      <c r="MZA38" s="46"/>
      <c r="MZB38" s="46"/>
      <c r="MZC38" s="46"/>
      <c r="MZD38" s="46"/>
      <c r="MZE38" s="46"/>
      <c r="MZF38" s="46"/>
      <c r="MZG38" s="46"/>
      <c r="MZH38" s="46"/>
      <c r="MZI38" s="46"/>
      <c r="MZJ38" s="46"/>
      <c r="MZK38" s="46"/>
      <c r="MZL38" s="46"/>
      <c r="MZM38" s="46"/>
      <c r="MZN38" s="46"/>
      <c r="MZO38" s="46"/>
      <c r="MZP38" s="46"/>
      <c r="MZQ38" s="46"/>
      <c r="MZR38" s="46"/>
      <c r="MZS38" s="46"/>
      <c r="MZT38" s="46"/>
      <c r="MZU38" s="46"/>
      <c r="MZV38" s="46"/>
      <c r="MZW38" s="46"/>
      <c r="MZX38" s="46"/>
      <c r="MZY38" s="46"/>
      <c r="MZZ38" s="46"/>
      <c r="NAA38" s="46"/>
      <c r="NAB38" s="46"/>
      <c r="NAC38" s="46"/>
      <c r="NAD38" s="46"/>
      <c r="NAE38" s="46"/>
      <c r="NAF38" s="46"/>
      <c r="NAG38" s="46"/>
      <c r="NAH38" s="46"/>
      <c r="NAI38" s="46"/>
      <c r="NAJ38" s="46"/>
      <c r="NAK38" s="46"/>
      <c r="NAL38" s="46"/>
      <c r="NAM38" s="46"/>
      <c r="NAN38" s="46"/>
      <c r="NAO38" s="46"/>
      <c r="NAP38" s="46"/>
      <c r="NAQ38" s="46"/>
      <c r="NAR38" s="46"/>
      <c r="NAS38" s="46"/>
      <c r="NAT38" s="46"/>
      <c r="NAU38" s="46"/>
      <c r="NAV38" s="46"/>
      <c r="NAW38" s="46"/>
      <c r="NAX38" s="46"/>
      <c r="NAY38" s="46"/>
      <c r="NAZ38" s="46"/>
      <c r="NBA38" s="46"/>
      <c r="NBB38" s="46"/>
      <c r="NBC38" s="46"/>
      <c r="NBD38" s="46"/>
      <c r="NBE38" s="46"/>
      <c r="NBF38" s="46"/>
      <c r="NBG38" s="46"/>
      <c r="NBH38" s="46"/>
      <c r="NBI38" s="46"/>
      <c r="NBJ38" s="46"/>
      <c r="NBK38" s="46"/>
      <c r="NBL38" s="46"/>
      <c r="NBM38" s="46"/>
      <c r="NBN38" s="46"/>
      <c r="NBO38" s="46"/>
      <c r="NBP38" s="46"/>
      <c r="NBQ38" s="46"/>
      <c r="NBR38" s="46"/>
      <c r="NBS38" s="46"/>
      <c r="NBT38" s="46"/>
      <c r="NBU38" s="46"/>
      <c r="NBV38" s="46"/>
      <c r="NBW38" s="46"/>
      <c r="NBX38" s="46"/>
      <c r="NBY38" s="46"/>
      <c r="NBZ38" s="46"/>
      <c r="NCA38" s="46"/>
      <c r="NCB38" s="46"/>
      <c r="NCC38" s="46"/>
      <c r="NCD38" s="46"/>
      <c r="NCE38" s="46"/>
      <c r="NCF38" s="46"/>
      <c r="NCG38" s="46"/>
      <c r="NCH38" s="46"/>
      <c r="NCI38" s="46"/>
      <c r="NCJ38" s="46"/>
      <c r="NCK38" s="46"/>
      <c r="NCL38" s="46"/>
      <c r="NCM38" s="46"/>
      <c r="NCN38" s="46"/>
      <c r="NCO38" s="46"/>
      <c r="NCP38" s="46"/>
      <c r="NCQ38" s="46"/>
      <c r="NCR38" s="46"/>
      <c r="NCS38" s="46"/>
      <c r="NCT38" s="46"/>
      <c r="NCU38" s="46"/>
      <c r="NCV38" s="46"/>
      <c r="NCW38" s="46"/>
      <c r="NCX38" s="46"/>
      <c r="NCY38" s="46"/>
      <c r="NCZ38" s="46"/>
      <c r="NDA38" s="46"/>
      <c r="NDB38" s="46"/>
      <c r="NDC38" s="46"/>
      <c r="NDD38" s="46"/>
      <c r="NDE38" s="46"/>
      <c r="NDF38" s="46"/>
      <c r="NDG38" s="46"/>
      <c r="NDH38" s="46"/>
      <c r="NDI38" s="46"/>
      <c r="NDJ38" s="46"/>
      <c r="NDK38" s="46"/>
      <c r="NDL38" s="46"/>
      <c r="NDM38" s="46"/>
      <c r="NDN38" s="46"/>
      <c r="NDO38" s="46"/>
      <c r="NDP38" s="46"/>
      <c r="NDQ38" s="46"/>
      <c r="NDR38" s="46"/>
      <c r="NDS38" s="46"/>
      <c r="NDT38" s="46"/>
      <c r="NDU38" s="46"/>
      <c r="NDV38" s="46"/>
      <c r="NDW38" s="46"/>
      <c r="NDX38" s="46"/>
      <c r="NDY38" s="46"/>
      <c r="NDZ38" s="46"/>
      <c r="NEA38" s="46"/>
      <c r="NEB38" s="46"/>
      <c r="NEC38" s="46"/>
      <c r="NED38" s="46"/>
      <c r="NEE38" s="46"/>
      <c r="NEF38" s="46"/>
      <c r="NEG38" s="46"/>
      <c r="NEH38" s="46"/>
      <c r="NEI38" s="46"/>
      <c r="NEJ38" s="46"/>
      <c r="NEK38" s="46"/>
      <c r="NEL38" s="46"/>
      <c r="NEM38" s="46"/>
      <c r="NEN38" s="46"/>
      <c r="NEO38" s="46"/>
      <c r="NEP38" s="46"/>
      <c r="NEQ38" s="46"/>
      <c r="NER38" s="46"/>
      <c r="NES38" s="46"/>
      <c r="NET38" s="46"/>
      <c r="NEU38" s="46"/>
      <c r="NEV38" s="46"/>
      <c r="NEW38" s="46"/>
      <c r="NEX38" s="46"/>
      <c r="NEY38" s="46"/>
      <c r="NEZ38" s="46"/>
      <c r="NFA38" s="46"/>
      <c r="NFB38" s="46"/>
      <c r="NFC38" s="46"/>
      <c r="NFD38" s="46"/>
      <c r="NFE38" s="46"/>
      <c r="NFF38" s="46"/>
      <c r="NFG38" s="46"/>
      <c r="NFH38" s="46"/>
      <c r="NFI38" s="46"/>
      <c r="NFJ38" s="46"/>
      <c r="NFK38" s="46"/>
      <c r="NFL38" s="46"/>
      <c r="NFM38" s="46"/>
      <c r="NFN38" s="46"/>
      <c r="NFO38" s="46"/>
      <c r="NFP38" s="46"/>
      <c r="NFQ38" s="46"/>
      <c r="NFR38" s="46"/>
      <c r="NFS38" s="46"/>
      <c r="NFT38" s="46"/>
      <c r="NFU38" s="46"/>
      <c r="NFV38" s="46"/>
      <c r="NFW38" s="46"/>
      <c r="NFX38" s="46"/>
      <c r="NFY38" s="46"/>
      <c r="NFZ38" s="46"/>
      <c r="NGA38" s="46"/>
      <c r="NGB38" s="46"/>
      <c r="NGC38" s="46"/>
      <c r="NGD38" s="46"/>
      <c r="NGE38" s="46"/>
      <c r="NGF38" s="46"/>
      <c r="NGG38" s="46"/>
      <c r="NGH38" s="46"/>
      <c r="NGI38" s="46"/>
      <c r="NGJ38" s="46"/>
      <c r="NGK38" s="46"/>
      <c r="NGL38" s="46"/>
      <c r="NGM38" s="46"/>
      <c r="NGN38" s="46"/>
      <c r="NGO38" s="46"/>
      <c r="NGP38" s="46"/>
      <c r="NGQ38" s="46"/>
      <c r="NGR38" s="46"/>
      <c r="NGS38" s="46"/>
      <c r="NGT38" s="46"/>
      <c r="NGU38" s="46"/>
      <c r="NGV38" s="46"/>
      <c r="NGW38" s="46"/>
      <c r="NGX38" s="46"/>
      <c r="NGY38" s="46"/>
      <c r="NGZ38" s="46"/>
      <c r="NHA38" s="46"/>
      <c r="NHB38" s="46"/>
      <c r="NHC38" s="46"/>
      <c r="NHD38" s="46"/>
      <c r="NHE38" s="46"/>
      <c r="NHF38" s="46"/>
      <c r="NHG38" s="46"/>
      <c r="NHH38" s="46"/>
      <c r="NHI38" s="46"/>
      <c r="NHJ38" s="46"/>
      <c r="NHK38" s="46"/>
      <c r="NHL38" s="46"/>
      <c r="NHM38" s="46"/>
      <c r="NHN38" s="46"/>
      <c r="NHO38" s="46"/>
      <c r="NHP38" s="46"/>
      <c r="NHQ38" s="46"/>
      <c r="NHR38" s="46"/>
      <c r="NHS38" s="46"/>
      <c r="NHT38" s="46"/>
      <c r="NHU38" s="46"/>
      <c r="NHV38" s="46"/>
      <c r="NHW38" s="46"/>
      <c r="NHX38" s="46"/>
      <c r="NHY38" s="46"/>
      <c r="NHZ38" s="46"/>
      <c r="NIA38" s="46"/>
      <c r="NIB38" s="46"/>
      <c r="NIC38" s="46"/>
      <c r="NID38" s="46"/>
      <c r="NIE38" s="46"/>
      <c r="NIF38" s="46"/>
      <c r="NIG38" s="46"/>
      <c r="NIH38" s="46"/>
      <c r="NII38" s="46"/>
      <c r="NIJ38" s="46"/>
      <c r="NIK38" s="46"/>
      <c r="NIL38" s="46"/>
      <c r="NIM38" s="46"/>
      <c r="NIN38" s="46"/>
      <c r="NIO38" s="46"/>
      <c r="NIP38" s="46"/>
      <c r="NIQ38" s="46"/>
      <c r="NIR38" s="46"/>
      <c r="NIS38" s="46"/>
      <c r="NIT38" s="46"/>
      <c r="NIU38" s="46"/>
      <c r="NIV38" s="46"/>
      <c r="NIW38" s="46"/>
      <c r="NIX38" s="46"/>
      <c r="NIY38" s="46"/>
      <c r="NIZ38" s="46"/>
      <c r="NJA38" s="46"/>
      <c r="NJB38" s="46"/>
      <c r="NJC38" s="46"/>
      <c r="NJD38" s="46"/>
      <c r="NJE38" s="46"/>
      <c r="NJF38" s="46"/>
      <c r="NJG38" s="46"/>
      <c r="NJH38" s="46"/>
      <c r="NJI38" s="46"/>
      <c r="NJJ38" s="46"/>
      <c r="NJK38" s="46"/>
      <c r="NJL38" s="46"/>
      <c r="NJM38" s="46"/>
      <c r="NJN38" s="46"/>
      <c r="NJO38" s="46"/>
      <c r="NJP38" s="46"/>
      <c r="NJQ38" s="46"/>
      <c r="NJR38" s="46"/>
      <c r="NJS38" s="46"/>
      <c r="NJT38" s="46"/>
      <c r="NJU38" s="46"/>
      <c r="NJV38" s="46"/>
      <c r="NJW38" s="46"/>
      <c r="NJX38" s="46"/>
      <c r="NJY38" s="46"/>
      <c r="NJZ38" s="46"/>
      <c r="NKA38" s="46"/>
      <c r="NKB38" s="46"/>
      <c r="NKC38" s="46"/>
      <c r="NKD38" s="46"/>
      <c r="NKE38" s="46"/>
      <c r="NKF38" s="46"/>
      <c r="NKG38" s="46"/>
      <c r="NKH38" s="46"/>
      <c r="NKI38" s="46"/>
      <c r="NKJ38" s="46"/>
      <c r="NKK38" s="46"/>
      <c r="NKL38" s="46"/>
      <c r="NKM38" s="46"/>
      <c r="NKN38" s="46"/>
      <c r="NKO38" s="46"/>
      <c r="NKP38" s="46"/>
      <c r="NKQ38" s="46"/>
      <c r="NKR38" s="46"/>
      <c r="NKS38" s="46"/>
      <c r="NKT38" s="46"/>
      <c r="NKU38" s="46"/>
      <c r="NKV38" s="46"/>
      <c r="NKW38" s="46"/>
      <c r="NKX38" s="46"/>
      <c r="NKY38" s="46"/>
      <c r="NKZ38" s="46"/>
      <c r="NLA38" s="46"/>
      <c r="NLB38" s="46"/>
      <c r="NLC38" s="46"/>
      <c r="NLD38" s="46"/>
      <c r="NLE38" s="46"/>
      <c r="NLF38" s="46"/>
      <c r="NLG38" s="46"/>
      <c r="NLH38" s="46"/>
      <c r="NLI38" s="46"/>
      <c r="NLJ38" s="46"/>
      <c r="NLK38" s="46"/>
      <c r="NLL38" s="46"/>
      <c r="NLM38" s="46"/>
      <c r="NLN38" s="46"/>
      <c r="NLO38" s="46"/>
      <c r="NLP38" s="46"/>
      <c r="NLQ38" s="46"/>
      <c r="NLR38" s="46"/>
      <c r="NLS38" s="46"/>
      <c r="NLT38" s="46"/>
      <c r="NLU38" s="46"/>
      <c r="NLV38" s="46"/>
      <c r="NLW38" s="46"/>
      <c r="NLX38" s="46"/>
      <c r="NLY38" s="46"/>
      <c r="NLZ38" s="46"/>
      <c r="NMA38" s="46"/>
      <c r="NMB38" s="46"/>
      <c r="NMC38" s="46"/>
      <c r="NMD38" s="46"/>
      <c r="NME38" s="46"/>
      <c r="NMF38" s="46"/>
      <c r="NMG38" s="46"/>
      <c r="NMH38" s="46"/>
      <c r="NMI38" s="46"/>
      <c r="NMJ38" s="46"/>
      <c r="NMK38" s="46"/>
      <c r="NML38" s="46"/>
      <c r="NMM38" s="46"/>
      <c r="NMN38" s="46"/>
      <c r="NMO38" s="46"/>
      <c r="NMP38" s="46"/>
      <c r="NMQ38" s="46"/>
      <c r="NMR38" s="46"/>
      <c r="NMS38" s="46"/>
      <c r="NMT38" s="46"/>
      <c r="NMU38" s="46"/>
      <c r="NMV38" s="46"/>
      <c r="NMW38" s="46"/>
      <c r="NMX38" s="46"/>
      <c r="NMY38" s="46"/>
      <c r="NMZ38" s="46"/>
      <c r="NNA38" s="46"/>
      <c r="NNB38" s="46"/>
      <c r="NNC38" s="46"/>
      <c r="NND38" s="46"/>
      <c r="NNE38" s="46"/>
      <c r="NNF38" s="46"/>
      <c r="NNG38" s="46"/>
      <c r="NNH38" s="46"/>
      <c r="NNI38" s="46"/>
      <c r="NNJ38" s="46"/>
      <c r="NNK38" s="46"/>
      <c r="NNL38" s="46"/>
      <c r="NNM38" s="46"/>
      <c r="NNN38" s="46"/>
      <c r="NNO38" s="46"/>
      <c r="NNP38" s="46"/>
      <c r="NNQ38" s="46"/>
      <c r="NNR38" s="46"/>
      <c r="NNS38" s="46"/>
      <c r="NNT38" s="46"/>
      <c r="NNU38" s="46"/>
      <c r="NNV38" s="46"/>
      <c r="NNW38" s="46"/>
      <c r="NNX38" s="46"/>
      <c r="NNY38" s="46"/>
      <c r="NNZ38" s="46"/>
      <c r="NOA38" s="46"/>
      <c r="NOB38" s="46"/>
      <c r="NOC38" s="46"/>
      <c r="NOD38" s="46"/>
      <c r="NOE38" s="46"/>
      <c r="NOF38" s="46"/>
      <c r="NOG38" s="46"/>
      <c r="NOH38" s="46"/>
      <c r="NOI38" s="46"/>
      <c r="NOJ38" s="46"/>
      <c r="NOK38" s="46"/>
      <c r="NOL38" s="46"/>
      <c r="NOM38" s="46"/>
      <c r="NON38" s="46"/>
      <c r="NOO38" s="46"/>
      <c r="NOP38" s="46"/>
      <c r="NOQ38" s="46"/>
      <c r="NOR38" s="46"/>
      <c r="NOS38" s="46"/>
      <c r="NOT38" s="46"/>
      <c r="NOU38" s="46"/>
      <c r="NOV38" s="46"/>
      <c r="NOW38" s="46"/>
      <c r="NOX38" s="46"/>
      <c r="NOY38" s="46"/>
      <c r="NOZ38" s="46"/>
      <c r="NPA38" s="46"/>
      <c r="NPB38" s="46"/>
      <c r="NPC38" s="46"/>
      <c r="NPD38" s="46"/>
      <c r="NPE38" s="46"/>
      <c r="NPF38" s="46"/>
      <c r="NPG38" s="46"/>
      <c r="NPH38" s="46"/>
      <c r="NPI38" s="46"/>
      <c r="NPJ38" s="46"/>
      <c r="NPK38" s="46"/>
      <c r="NPL38" s="46"/>
      <c r="NPM38" s="46"/>
      <c r="NPN38" s="46"/>
      <c r="NPO38" s="46"/>
      <c r="NPP38" s="46"/>
      <c r="NPQ38" s="46"/>
      <c r="NPR38" s="46"/>
      <c r="NPS38" s="46"/>
      <c r="NPT38" s="46"/>
      <c r="NPU38" s="46"/>
      <c r="NPV38" s="46"/>
      <c r="NPW38" s="46"/>
      <c r="NPX38" s="46"/>
      <c r="NPY38" s="46"/>
      <c r="NPZ38" s="46"/>
      <c r="NQA38" s="46"/>
      <c r="NQB38" s="46"/>
      <c r="NQC38" s="46"/>
      <c r="NQD38" s="46"/>
      <c r="NQE38" s="46"/>
      <c r="NQF38" s="46"/>
      <c r="NQG38" s="46"/>
      <c r="NQH38" s="46"/>
      <c r="NQI38" s="46"/>
      <c r="NQJ38" s="46"/>
      <c r="NQK38" s="46"/>
      <c r="NQL38" s="46"/>
      <c r="NQM38" s="46"/>
      <c r="NQN38" s="46"/>
      <c r="NQO38" s="46"/>
      <c r="NQP38" s="46"/>
      <c r="NQQ38" s="46"/>
      <c r="NQR38" s="46"/>
      <c r="NQS38" s="46"/>
      <c r="NQT38" s="46"/>
      <c r="NQU38" s="46"/>
      <c r="NQV38" s="46"/>
      <c r="NQW38" s="46"/>
      <c r="NQX38" s="46"/>
      <c r="NQY38" s="46"/>
      <c r="NQZ38" s="46"/>
      <c r="NRA38" s="46"/>
      <c r="NRB38" s="46"/>
      <c r="NRC38" s="46"/>
      <c r="NRD38" s="46"/>
      <c r="NRE38" s="46"/>
      <c r="NRF38" s="46"/>
      <c r="NRG38" s="46"/>
      <c r="NRH38" s="46"/>
      <c r="NRI38" s="46"/>
      <c r="NRJ38" s="46"/>
      <c r="NRK38" s="46"/>
      <c r="NRL38" s="46"/>
      <c r="NRM38" s="46"/>
      <c r="NRN38" s="46"/>
      <c r="NRO38" s="46"/>
      <c r="NRP38" s="46"/>
      <c r="NRQ38" s="46"/>
      <c r="NRR38" s="46"/>
      <c r="NRS38" s="46"/>
      <c r="NRT38" s="46"/>
      <c r="NRU38" s="46"/>
      <c r="NRV38" s="46"/>
      <c r="NRW38" s="46"/>
      <c r="NRX38" s="46"/>
      <c r="NRY38" s="46"/>
      <c r="NRZ38" s="46"/>
      <c r="NSA38" s="46"/>
      <c r="NSB38" s="46"/>
      <c r="NSC38" s="46"/>
      <c r="NSD38" s="46"/>
      <c r="NSE38" s="46"/>
      <c r="NSF38" s="46"/>
      <c r="NSG38" s="46"/>
      <c r="NSH38" s="46"/>
      <c r="NSI38" s="46"/>
      <c r="NSJ38" s="46"/>
      <c r="NSK38" s="46"/>
      <c r="NSL38" s="46"/>
      <c r="NSM38" s="46"/>
      <c r="NSN38" s="46"/>
      <c r="NSO38" s="46"/>
      <c r="NSP38" s="46"/>
      <c r="NSQ38" s="46"/>
      <c r="NSR38" s="46"/>
      <c r="NSS38" s="46"/>
      <c r="NST38" s="46"/>
      <c r="NSU38" s="46"/>
      <c r="NSV38" s="46"/>
      <c r="NSW38" s="46"/>
      <c r="NSX38" s="46"/>
      <c r="NSY38" s="46"/>
      <c r="NSZ38" s="46"/>
      <c r="NTA38" s="46"/>
      <c r="NTB38" s="46"/>
      <c r="NTC38" s="46"/>
      <c r="NTD38" s="46"/>
      <c r="NTE38" s="46"/>
      <c r="NTF38" s="46"/>
      <c r="NTG38" s="46"/>
      <c r="NTH38" s="46"/>
      <c r="NTI38" s="46"/>
      <c r="NTJ38" s="46"/>
      <c r="NTK38" s="46"/>
      <c r="NTL38" s="46"/>
      <c r="NTM38" s="46"/>
      <c r="NTN38" s="46"/>
      <c r="NTO38" s="46"/>
      <c r="NTP38" s="46"/>
      <c r="NTQ38" s="46"/>
      <c r="NTR38" s="46"/>
      <c r="NTS38" s="46"/>
      <c r="NTT38" s="46"/>
      <c r="NTU38" s="46"/>
      <c r="NTV38" s="46"/>
      <c r="NTW38" s="46"/>
      <c r="NTX38" s="46"/>
      <c r="NTY38" s="46"/>
      <c r="NTZ38" s="46"/>
      <c r="NUA38" s="46"/>
      <c r="NUB38" s="46"/>
      <c r="NUC38" s="46"/>
      <c r="NUD38" s="46"/>
      <c r="NUE38" s="46"/>
      <c r="NUF38" s="46"/>
      <c r="NUG38" s="46"/>
      <c r="NUH38" s="46"/>
      <c r="NUI38" s="46"/>
      <c r="NUJ38" s="46"/>
      <c r="NUK38" s="46"/>
      <c r="NUL38" s="46"/>
      <c r="NUM38" s="46"/>
      <c r="NUN38" s="46"/>
      <c r="NUO38" s="46"/>
      <c r="NUP38" s="46"/>
      <c r="NUQ38" s="46"/>
      <c r="NUR38" s="46"/>
      <c r="NUS38" s="46"/>
      <c r="NUT38" s="46"/>
      <c r="NUU38" s="46"/>
      <c r="NUV38" s="46"/>
      <c r="NUW38" s="46"/>
      <c r="NUX38" s="46"/>
      <c r="NUY38" s="46"/>
      <c r="NUZ38" s="46"/>
      <c r="NVA38" s="46"/>
      <c r="NVB38" s="46"/>
      <c r="NVC38" s="46"/>
      <c r="NVD38" s="46"/>
      <c r="NVE38" s="46"/>
      <c r="NVF38" s="46"/>
      <c r="NVG38" s="46"/>
      <c r="NVH38" s="46"/>
      <c r="NVI38" s="46"/>
      <c r="NVJ38" s="46"/>
      <c r="NVK38" s="46"/>
      <c r="NVL38" s="46"/>
      <c r="NVM38" s="46"/>
      <c r="NVN38" s="46"/>
      <c r="NVO38" s="46"/>
      <c r="NVP38" s="46"/>
      <c r="NVQ38" s="46"/>
      <c r="NVR38" s="46"/>
      <c r="NVS38" s="46"/>
      <c r="NVT38" s="46"/>
      <c r="NVU38" s="46"/>
      <c r="NVV38" s="46"/>
      <c r="NVW38" s="46"/>
      <c r="NVX38" s="46"/>
      <c r="NVY38" s="46"/>
      <c r="NVZ38" s="46"/>
      <c r="NWA38" s="46"/>
      <c r="NWB38" s="46"/>
      <c r="NWC38" s="46"/>
      <c r="NWD38" s="46"/>
      <c r="NWE38" s="46"/>
      <c r="NWF38" s="46"/>
      <c r="NWG38" s="46"/>
      <c r="NWH38" s="46"/>
      <c r="NWI38" s="46"/>
      <c r="NWJ38" s="46"/>
      <c r="NWK38" s="46"/>
      <c r="NWL38" s="46"/>
      <c r="NWM38" s="46"/>
      <c r="NWN38" s="46"/>
      <c r="NWO38" s="46"/>
      <c r="NWP38" s="46"/>
      <c r="NWQ38" s="46"/>
      <c r="NWR38" s="46"/>
      <c r="NWS38" s="46"/>
      <c r="NWT38" s="46"/>
      <c r="NWU38" s="46"/>
      <c r="NWV38" s="46"/>
      <c r="NWW38" s="46"/>
      <c r="NWX38" s="46"/>
      <c r="NWY38" s="46"/>
      <c r="NWZ38" s="46"/>
      <c r="NXA38" s="46"/>
      <c r="NXB38" s="46"/>
      <c r="NXC38" s="46"/>
      <c r="NXD38" s="46"/>
      <c r="NXE38" s="46"/>
      <c r="NXF38" s="46"/>
      <c r="NXG38" s="46"/>
      <c r="NXH38" s="46"/>
      <c r="NXI38" s="46"/>
      <c r="NXJ38" s="46"/>
      <c r="NXK38" s="46"/>
      <c r="NXL38" s="46"/>
      <c r="NXM38" s="46"/>
      <c r="NXN38" s="46"/>
      <c r="NXO38" s="46"/>
      <c r="NXP38" s="46"/>
      <c r="NXQ38" s="46"/>
      <c r="NXR38" s="46"/>
      <c r="NXS38" s="46"/>
      <c r="NXT38" s="46"/>
      <c r="NXU38" s="46"/>
      <c r="NXV38" s="46"/>
      <c r="NXW38" s="46"/>
      <c r="NXX38" s="46"/>
      <c r="NXY38" s="46"/>
      <c r="NXZ38" s="46"/>
      <c r="NYA38" s="46"/>
      <c r="NYB38" s="46"/>
      <c r="NYC38" s="46"/>
      <c r="NYD38" s="46"/>
      <c r="NYE38" s="46"/>
      <c r="NYF38" s="46"/>
      <c r="NYG38" s="46"/>
      <c r="NYH38" s="46"/>
      <c r="NYI38" s="46"/>
      <c r="NYJ38" s="46"/>
      <c r="NYK38" s="46"/>
      <c r="NYL38" s="46"/>
      <c r="NYM38" s="46"/>
      <c r="NYN38" s="46"/>
      <c r="NYO38" s="46"/>
      <c r="NYP38" s="46"/>
      <c r="NYQ38" s="46"/>
      <c r="NYR38" s="46"/>
      <c r="NYS38" s="46"/>
      <c r="NYT38" s="46"/>
      <c r="NYU38" s="46"/>
      <c r="NYV38" s="46"/>
      <c r="NYW38" s="46"/>
      <c r="NYX38" s="46"/>
      <c r="NYY38" s="46"/>
      <c r="NYZ38" s="46"/>
      <c r="NZA38" s="46"/>
      <c r="NZB38" s="46"/>
      <c r="NZC38" s="46"/>
      <c r="NZD38" s="46"/>
      <c r="NZE38" s="46"/>
      <c r="NZF38" s="46"/>
      <c r="NZG38" s="46"/>
      <c r="NZH38" s="46"/>
      <c r="NZI38" s="46"/>
      <c r="NZJ38" s="46"/>
      <c r="NZK38" s="46"/>
      <c r="NZL38" s="46"/>
      <c r="NZM38" s="46"/>
      <c r="NZN38" s="46"/>
      <c r="NZO38" s="46"/>
      <c r="NZP38" s="46"/>
      <c r="NZQ38" s="46"/>
      <c r="NZR38" s="46"/>
      <c r="NZS38" s="46"/>
      <c r="NZT38" s="46"/>
      <c r="NZU38" s="46"/>
      <c r="NZV38" s="46"/>
      <c r="NZW38" s="46"/>
      <c r="NZX38" s="46"/>
      <c r="NZY38" s="46"/>
      <c r="NZZ38" s="46"/>
      <c r="OAA38" s="46"/>
      <c r="OAB38" s="46"/>
      <c r="OAC38" s="46"/>
      <c r="OAD38" s="46"/>
      <c r="OAE38" s="46"/>
      <c r="OAF38" s="46"/>
      <c r="OAG38" s="46"/>
      <c r="OAH38" s="46"/>
      <c r="OAI38" s="46"/>
      <c r="OAJ38" s="46"/>
      <c r="OAK38" s="46"/>
      <c r="OAL38" s="46"/>
      <c r="OAM38" s="46"/>
      <c r="OAN38" s="46"/>
      <c r="OAO38" s="46"/>
      <c r="OAP38" s="46"/>
      <c r="OAQ38" s="46"/>
      <c r="OAR38" s="46"/>
      <c r="OAS38" s="46"/>
      <c r="OAT38" s="46"/>
      <c r="OAU38" s="46"/>
      <c r="OAV38" s="46"/>
      <c r="OAW38" s="46"/>
      <c r="OAX38" s="46"/>
      <c r="OAY38" s="46"/>
      <c r="OAZ38" s="46"/>
      <c r="OBA38" s="46"/>
      <c r="OBB38" s="46"/>
      <c r="OBC38" s="46"/>
      <c r="OBD38" s="46"/>
      <c r="OBE38" s="46"/>
      <c r="OBF38" s="46"/>
      <c r="OBG38" s="46"/>
      <c r="OBH38" s="46"/>
      <c r="OBI38" s="46"/>
      <c r="OBJ38" s="46"/>
      <c r="OBK38" s="46"/>
      <c r="OBL38" s="46"/>
      <c r="OBM38" s="46"/>
      <c r="OBN38" s="46"/>
      <c r="OBO38" s="46"/>
      <c r="OBP38" s="46"/>
      <c r="OBQ38" s="46"/>
      <c r="OBR38" s="46"/>
      <c r="OBS38" s="46"/>
      <c r="OBT38" s="46"/>
      <c r="OBU38" s="46"/>
      <c r="OBV38" s="46"/>
      <c r="OBW38" s="46"/>
      <c r="OBX38" s="46"/>
      <c r="OBY38" s="46"/>
      <c r="OBZ38" s="46"/>
      <c r="OCA38" s="46"/>
      <c r="OCB38" s="46"/>
      <c r="OCC38" s="46"/>
      <c r="OCD38" s="46"/>
      <c r="OCE38" s="46"/>
      <c r="OCF38" s="46"/>
      <c r="OCG38" s="46"/>
      <c r="OCH38" s="46"/>
      <c r="OCI38" s="46"/>
      <c r="OCJ38" s="46"/>
      <c r="OCK38" s="46"/>
      <c r="OCL38" s="46"/>
      <c r="OCM38" s="46"/>
      <c r="OCN38" s="46"/>
      <c r="OCO38" s="46"/>
      <c r="OCP38" s="46"/>
      <c r="OCQ38" s="46"/>
      <c r="OCR38" s="46"/>
      <c r="OCS38" s="46"/>
      <c r="OCT38" s="46"/>
      <c r="OCU38" s="46"/>
      <c r="OCV38" s="46"/>
      <c r="OCW38" s="46"/>
      <c r="OCX38" s="46"/>
      <c r="OCY38" s="46"/>
      <c r="OCZ38" s="46"/>
      <c r="ODA38" s="46"/>
      <c r="ODB38" s="46"/>
      <c r="ODC38" s="46"/>
      <c r="ODD38" s="46"/>
      <c r="ODE38" s="46"/>
      <c r="ODF38" s="46"/>
      <c r="ODG38" s="46"/>
      <c r="ODH38" s="46"/>
      <c r="ODI38" s="46"/>
      <c r="ODJ38" s="46"/>
      <c r="ODK38" s="46"/>
      <c r="ODL38" s="46"/>
      <c r="ODM38" s="46"/>
      <c r="ODN38" s="46"/>
      <c r="ODO38" s="46"/>
      <c r="ODP38" s="46"/>
      <c r="ODQ38" s="46"/>
      <c r="ODR38" s="46"/>
      <c r="ODS38" s="46"/>
      <c r="ODT38" s="46"/>
      <c r="ODU38" s="46"/>
      <c r="ODV38" s="46"/>
      <c r="ODW38" s="46"/>
      <c r="ODX38" s="46"/>
      <c r="ODY38" s="46"/>
      <c r="ODZ38" s="46"/>
      <c r="OEA38" s="46"/>
      <c r="OEB38" s="46"/>
      <c r="OEC38" s="46"/>
      <c r="OED38" s="46"/>
      <c r="OEE38" s="46"/>
      <c r="OEF38" s="46"/>
      <c r="OEG38" s="46"/>
      <c r="OEH38" s="46"/>
      <c r="OEI38" s="46"/>
      <c r="OEJ38" s="46"/>
      <c r="OEK38" s="46"/>
      <c r="OEL38" s="46"/>
      <c r="OEM38" s="46"/>
      <c r="OEN38" s="46"/>
      <c r="OEO38" s="46"/>
      <c r="OEP38" s="46"/>
      <c r="OEQ38" s="46"/>
      <c r="OER38" s="46"/>
      <c r="OES38" s="46"/>
      <c r="OET38" s="46"/>
      <c r="OEU38" s="46"/>
      <c r="OEV38" s="46"/>
      <c r="OEW38" s="46"/>
      <c r="OEX38" s="46"/>
      <c r="OEY38" s="46"/>
      <c r="OEZ38" s="46"/>
      <c r="OFA38" s="46"/>
      <c r="OFB38" s="46"/>
      <c r="OFC38" s="46"/>
      <c r="OFD38" s="46"/>
      <c r="OFE38" s="46"/>
      <c r="OFF38" s="46"/>
      <c r="OFG38" s="46"/>
      <c r="OFH38" s="46"/>
      <c r="OFI38" s="46"/>
      <c r="OFJ38" s="46"/>
      <c r="OFK38" s="46"/>
      <c r="OFL38" s="46"/>
      <c r="OFM38" s="46"/>
      <c r="OFN38" s="46"/>
      <c r="OFO38" s="46"/>
      <c r="OFP38" s="46"/>
      <c r="OFQ38" s="46"/>
      <c r="OFR38" s="46"/>
      <c r="OFS38" s="46"/>
      <c r="OFT38" s="46"/>
      <c r="OFU38" s="46"/>
      <c r="OFV38" s="46"/>
      <c r="OFW38" s="46"/>
      <c r="OFX38" s="46"/>
      <c r="OFY38" s="46"/>
      <c r="OFZ38" s="46"/>
      <c r="OGA38" s="46"/>
      <c r="OGB38" s="46"/>
      <c r="OGC38" s="46"/>
      <c r="OGD38" s="46"/>
      <c r="OGE38" s="46"/>
      <c r="OGF38" s="46"/>
      <c r="OGG38" s="46"/>
      <c r="OGH38" s="46"/>
      <c r="OGI38" s="46"/>
      <c r="OGJ38" s="46"/>
      <c r="OGK38" s="46"/>
      <c r="OGL38" s="46"/>
      <c r="OGM38" s="46"/>
      <c r="OGN38" s="46"/>
      <c r="OGO38" s="46"/>
      <c r="OGP38" s="46"/>
      <c r="OGQ38" s="46"/>
      <c r="OGR38" s="46"/>
      <c r="OGS38" s="46"/>
      <c r="OGT38" s="46"/>
      <c r="OGU38" s="46"/>
      <c r="OGV38" s="46"/>
      <c r="OGW38" s="46"/>
      <c r="OGX38" s="46"/>
      <c r="OGY38" s="46"/>
      <c r="OGZ38" s="46"/>
      <c r="OHA38" s="46"/>
      <c r="OHB38" s="46"/>
      <c r="OHC38" s="46"/>
      <c r="OHD38" s="46"/>
      <c r="OHE38" s="46"/>
      <c r="OHF38" s="46"/>
      <c r="OHG38" s="46"/>
      <c r="OHH38" s="46"/>
      <c r="OHI38" s="46"/>
      <c r="OHJ38" s="46"/>
      <c r="OHK38" s="46"/>
      <c r="OHL38" s="46"/>
      <c r="OHM38" s="46"/>
      <c r="OHN38" s="46"/>
      <c r="OHO38" s="46"/>
      <c r="OHP38" s="46"/>
      <c r="OHQ38" s="46"/>
      <c r="OHR38" s="46"/>
      <c r="OHS38" s="46"/>
      <c r="OHT38" s="46"/>
      <c r="OHU38" s="46"/>
      <c r="OHV38" s="46"/>
      <c r="OHW38" s="46"/>
      <c r="OHX38" s="46"/>
      <c r="OHY38" s="46"/>
      <c r="OHZ38" s="46"/>
      <c r="OIA38" s="46"/>
      <c r="OIB38" s="46"/>
      <c r="OIC38" s="46"/>
      <c r="OID38" s="46"/>
      <c r="OIE38" s="46"/>
      <c r="OIF38" s="46"/>
      <c r="OIG38" s="46"/>
      <c r="OIH38" s="46"/>
      <c r="OII38" s="46"/>
      <c r="OIJ38" s="46"/>
      <c r="OIK38" s="46"/>
      <c r="OIL38" s="46"/>
      <c r="OIM38" s="46"/>
      <c r="OIN38" s="46"/>
      <c r="OIO38" s="46"/>
      <c r="OIP38" s="46"/>
      <c r="OIQ38" s="46"/>
      <c r="OIR38" s="46"/>
      <c r="OIS38" s="46"/>
      <c r="OIT38" s="46"/>
      <c r="OIU38" s="46"/>
      <c r="OIV38" s="46"/>
      <c r="OIW38" s="46"/>
      <c r="OIX38" s="46"/>
      <c r="OIY38" s="46"/>
      <c r="OIZ38" s="46"/>
      <c r="OJA38" s="46"/>
      <c r="OJB38" s="46"/>
      <c r="OJC38" s="46"/>
      <c r="OJD38" s="46"/>
      <c r="OJE38" s="46"/>
      <c r="OJF38" s="46"/>
      <c r="OJG38" s="46"/>
      <c r="OJH38" s="46"/>
      <c r="OJI38" s="46"/>
      <c r="OJJ38" s="46"/>
      <c r="OJK38" s="46"/>
      <c r="OJL38" s="46"/>
      <c r="OJM38" s="46"/>
      <c r="OJN38" s="46"/>
      <c r="OJO38" s="46"/>
      <c r="OJP38" s="46"/>
      <c r="OJQ38" s="46"/>
      <c r="OJR38" s="46"/>
      <c r="OJS38" s="46"/>
      <c r="OJT38" s="46"/>
      <c r="OJU38" s="46"/>
      <c r="OJV38" s="46"/>
      <c r="OJW38" s="46"/>
      <c r="OJX38" s="46"/>
      <c r="OJY38" s="46"/>
      <c r="OJZ38" s="46"/>
      <c r="OKA38" s="46"/>
      <c r="OKB38" s="46"/>
      <c r="OKC38" s="46"/>
      <c r="OKD38" s="46"/>
      <c r="OKE38" s="46"/>
      <c r="OKF38" s="46"/>
      <c r="OKG38" s="46"/>
      <c r="OKH38" s="46"/>
      <c r="OKI38" s="46"/>
      <c r="OKJ38" s="46"/>
      <c r="OKK38" s="46"/>
      <c r="OKL38" s="46"/>
      <c r="OKM38" s="46"/>
      <c r="OKN38" s="46"/>
      <c r="OKO38" s="46"/>
      <c r="OKP38" s="46"/>
      <c r="OKQ38" s="46"/>
      <c r="OKR38" s="46"/>
      <c r="OKS38" s="46"/>
      <c r="OKT38" s="46"/>
      <c r="OKU38" s="46"/>
      <c r="OKV38" s="46"/>
      <c r="OKW38" s="46"/>
      <c r="OKX38" s="46"/>
      <c r="OKY38" s="46"/>
      <c r="OKZ38" s="46"/>
      <c r="OLA38" s="46"/>
      <c r="OLB38" s="46"/>
      <c r="OLC38" s="46"/>
      <c r="OLD38" s="46"/>
      <c r="OLE38" s="46"/>
      <c r="OLF38" s="46"/>
      <c r="OLG38" s="46"/>
      <c r="OLH38" s="46"/>
      <c r="OLI38" s="46"/>
      <c r="OLJ38" s="46"/>
      <c r="OLK38" s="46"/>
      <c r="OLL38" s="46"/>
      <c r="OLM38" s="46"/>
      <c r="OLN38" s="46"/>
      <c r="OLO38" s="46"/>
      <c r="OLP38" s="46"/>
      <c r="OLQ38" s="46"/>
      <c r="OLR38" s="46"/>
      <c r="OLS38" s="46"/>
      <c r="OLT38" s="46"/>
      <c r="OLU38" s="46"/>
      <c r="OLV38" s="46"/>
      <c r="OLW38" s="46"/>
      <c r="OLX38" s="46"/>
      <c r="OLY38" s="46"/>
      <c r="OLZ38" s="46"/>
      <c r="OMA38" s="46"/>
      <c r="OMB38" s="46"/>
      <c r="OMC38" s="46"/>
      <c r="OMD38" s="46"/>
      <c r="OME38" s="46"/>
      <c r="OMF38" s="46"/>
      <c r="OMG38" s="46"/>
      <c r="OMH38" s="46"/>
      <c r="OMI38" s="46"/>
      <c r="OMJ38" s="46"/>
      <c r="OMK38" s="46"/>
      <c r="OML38" s="46"/>
      <c r="OMM38" s="46"/>
      <c r="OMN38" s="46"/>
      <c r="OMO38" s="46"/>
      <c r="OMP38" s="46"/>
      <c r="OMQ38" s="46"/>
      <c r="OMR38" s="46"/>
      <c r="OMS38" s="46"/>
      <c r="OMT38" s="46"/>
      <c r="OMU38" s="46"/>
      <c r="OMV38" s="46"/>
      <c r="OMW38" s="46"/>
      <c r="OMX38" s="46"/>
      <c r="OMY38" s="46"/>
      <c r="OMZ38" s="46"/>
      <c r="ONA38" s="46"/>
      <c r="ONB38" s="46"/>
      <c r="ONC38" s="46"/>
      <c r="OND38" s="46"/>
      <c r="ONE38" s="46"/>
      <c r="ONF38" s="46"/>
      <c r="ONG38" s="46"/>
      <c r="ONH38" s="46"/>
      <c r="ONI38" s="46"/>
      <c r="ONJ38" s="46"/>
      <c r="ONK38" s="46"/>
      <c r="ONL38" s="46"/>
      <c r="ONM38" s="46"/>
      <c r="ONN38" s="46"/>
      <c r="ONO38" s="46"/>
      <c r="ONP38" s="46"/>
      <c r="ONQ38" s="46"/>
      <c r="ONR38" s="46"/>
      <c r="ONS38" s="46"/>
      <c r="ONT38" s="46"/>
      <c r="ONU38" s="46"/>
      <c r="ONV38" s="46"/>
      <c r="ONW38" s="46"/>
      <c r="ONX38" s="46"/>
      <c r="ONY38" s="46"/>
      <c r="ONZ38" s="46"/>
      <c r="OOA38" s="46"/>
      <c r="OOB38" s="46"/>
      <c r="OOC38" s="46"/>
      <c r="OOD38" s="46"/>
      <c r="OOE38" s="46"/>
      <c r="OOF38" s="46"/>
      <c r="OOG38" s="46"/>
      <c r="OOH38" s="46"/>
      <c r="OOI38" s="46"/>
      <c r="OOJ38" s="46"/>
      <c r="OOK38" s="46"/>
      <c r="OOL38" s="46"/>
      <c r="OOM38" s="46"/>
      <c r="OON38" s="46"/>
      <c r="OOO38" s="46"/>
      <c r="OOP38" s="46"/>
      <c r="OOQ38" s="46"/>
      <c r="OOR38" s="46"/>
      <c r="OOS38" s="46"/>
      <c r="OOT38" s="46"/>
      <c r="OOU38" s="46"/>
      <c r="OOV38" s="46"/>
      <c r="OOW38" s="46"/>
      <c r="OOX38" s="46"/>
      <c r="OOY38" s="46"/>
      <c r="OOZ38" s="46"/>
      <c r="OPA38" s="46"/>
      <c r="OPB38" s="46"/>
      <c r="OPC38" s="46"/>
      <c r="OPD38" s="46"/>
      <c r="OPE38" s="46"/>
      <c r="OPF38" s="46"/>
      <c r="OPG38" s="46"/>
      <c r="OPH38" s="46"/>
      <c r="OPI38" s="46"/>
      <c r="OPJ38" s="46"/>
      <c r="OPK38" s="46"/>
      <c r="OPL38" s="46"/>
      <c r="OPM38" s="46"/>
      <c r="OPN38" s="46"/>
      <c r="OPO38" s="46"/>
      <c r="OPP38" s="46"/>
      <c r="OPQ38" s="46"/>
      <c r="OPR38" s="46"/>
      <c r="OPS38" s="46"/>
      <c r="OPT38" s="46"/>
      <c r="OPU38" s="46"/>
      <c r="OPV38" s="46"/>
      <c r="OPW38" s="46"/>
      <c r="OPX38" s="46"/>
      <c r="OPY38" s="46"/>
      <c r="OPZ38" s="46"/>
      <c r="OQA38" s="46"/>
      <c r="OQB38" s="46"/>
      <c r="OQC38" s="46"/>
      <c r="OQD38" s="46"/>
      <c r="OQE38" s="46"/>
      <c r="OQF38" s="46"/>
      <c r="OQG38" s="46"/>
      <c r="OQH38" s="46"/>
      <c r="OQI38" s="46"/>
      <c r="OQJ38" s="46"/>
      <c r="OQK38" s="46"/>
      <c r="OQL38" s="46"/>
      <c r="OQM38" s="46"/>
      <c r="OQN38" s="46"/>
      <c r="OQO38" s="46"/>
      <c r="OQP38" s="46"/>
      <c r="OQQ38" s="46"/>
      <c r="OQR38" s="46"/>
      <c r="OQS38" s="46"/>
      <c r="OQT38" s="46"/>
      <c r="OQU38" s="46"/>
      <c r="OQV38" s="46"/>
      <c r="OQW38" s="46"/>
      <c r="OQX38" s="46"/>
      <c r="OQY38" s="46"/>
      <c r="OQZ38" s="46"/>
      <c r="ORA38" s="46"/>
      <c r="ORB38" s="46"/>
      <c r="ORC38" s="46"/>
      <c r="ORD38" s="46"/>
      <c r="ORE38" s="46"/>
      <c r="ORF38" s="46"/>
      <c r="ORG38" s="46"/>
      <c r="ORH38" s="46"/>
      <c r="ORI38" s="46"/>
      <c r="ORJ38" s="46"/>
      <c r="ORK38" s="46"/>
      <c r="ORL38" s="46"/>
      <c r="ORM38" s="46"/>
      <c r="ORN38" s="46"/>
      <c r="ORO38" s="46"/>
      <c r="ORP38" s="46"/>
      <c r="ORQ38" s="46"/>
      <c r="ORR38" s="46"/>
      <c r="ORS38" s="46"/>
      <c r="ORT38" s="46"/>
      <c r="ORU38" s="46"/>
      <c r="ORV38" s="46"/>
      <c r="ORW38" s="46"/>
      <c r="ORX38" s="46"/>
      <c r="ORY38" s="46"/>
      <c r="ORZ38" s="46"/>
      <c r="OSA38" s="46"/>
      <c r="OSB38" s="46"/>
      <c r="OSC38" s="46"/>
      <c r="OSD38" s="46"/>
      <c r="OSE38" s="46"/>
      <c r="OSF38" s="46"/>
      <c r="OSG38" s="46"/>
      <c r="OSH38" s="46"/>
      <c r="OSI38" s="46"/>
      <c r="OSJ38" s="46"/>
      <c r="OSK38" s="46"/>
      <c r="OSL38" s="46"/>
      <c r="OSM38" s="46"/>
      <c r="OSN38" s="46"/>
      <c r="OSO38" s="46"/>
      <c r="OSP38" s="46"/>
      <c r="OSQ38" s="46"/>
      <c r="OSR38" s="46"/>
      <c r="OSS38" s="46"/>
      <c r="OST38" s="46"/>
      <c r="OSU38" s="46"/>
      <c r="OSV38" s="46"/>
      <c r="OSW38" s="46"/>
      <c r="OSX38" s="46"/>
      <c r="OSY38" s="46"/>
      <c r="OSZ38" s="46"/>
      <c r="OTA38" s="46"/>
      <c r="OTB38" s="46"/>
      <c r="OTC38" s="46"/>
      <c r="OTD38" s="46"/>
      <c r="OTE38" s="46"/>
      <c r="OTF38" s="46"/>
      <c r="OTG38" s="46"/>
      <c r="OTH38" s="46"/>
      <c r="OTI38" s="46"/>
      <c r="OTJ38" s="46"/>
      <c r="OTK38" s="46"/>
      <c r="OTL38" s="46"/>
      <c r="OTM38" s="46"/>
      <c r="OTN38" s="46"/>
      <c r="OTO38" s="46"/>
      <c r="OTP38" s="46"/>
      <c r="OTQ38" s="46"/>
      <c r="OTR38" s="46"/>
      <c r="OTS38" s="46"/>
      <c r="OTT38" s="46"/>
      <c r="OTU38" s="46"/>
      <c r="OTV38" s="46"/>
      <c r="OTW38" s="46"/>
      <c r="OTX38" s="46"/>
      <c r="OTY38" s="46"/>
      <c r="OTZ38" s="46"/>
      <c r="OUA38" s="46"/>
      <c r="OUB38" s="46"/>
      <c r="OUC38" s="46"/>
      <c r="OUD38" s="46"/>
      <c r="OUE38" s="46"/>
      <c r="OUF38" s="46"/>
      <c r="OUG38" s="46"/>
      <c r="OUH38" s="46"/>
      <c r="OUI38" s="46"/>
      <c r="OUJ38" s="46"/>
      <c r="OUK38" s="46"/>
      <c r="OUL38" s="46"/>
      <c r="OUM38" s="46"/>
      <c r="OUN38" s="46"/>
      <c r="OUO38" s="46"/>
      <c r="OUP38" s="46"/>
      <c r="OUQ38" s="46"/>
      <c r="OUR38" s="46"/>
      <c r="OUS38" s="46"/>
      <c r="OUT38" s="46"/>
      <c r="OUU38" s="46"/>
      <c r="OUV38" s="46"/>
      <c r="OUW38" s="46"/>
      <c r="OUX38" s="46"/>
      <c r="OUY38" s="46"/>
      <c r="OUZ38" s="46"/>
      <c r="OVA38" s="46"/>
      <c r="OVB38" s="46"/>
      <c r="OVC38" s="46"/>
      <c r="OVD38" s="46"/>
      <c r="OVE38" s="46"/>
      <c r="OVF38" s="46"/>
      <c r="OVG38" s="46"/>
      <c r="OVH38" s="46"/>
      <c r="OVI38" s="46"/>
      <c r="OVJ38" s="46"/>
      <c r="OVK38" s="46"/>
      <c r="OVL38" s="46"/>
      <c r="OVM38" s="46"/>
      <c r="OVN38" s="46"/>
      <c r="OVO38" s="46"/>
      <c r="OVP38" s="46"/>
      <c r="OVQ38" s="46"/>
      <c r="OVR38" s="46"/>
      <c r="OVS38" s="46"/>
      <c r="OVT38" s="46"/>
      <c r="OVU38" s="46"/>
      <c r="OVV38" s="46"/>
      <c r="OVW38" s="46"/>
      <c r="OVX38" s="46"/>
      <c r="OVY38" s="46"/>
      <c r="OVZ38" s="46"/>
      <c r="OWA38" s="46"/>
      <c r="OWB38" s="46"/>
      <c r="OWC38" s="46"/>
      <c r="OWD38" s="46"/>
      <c r="OWE38" s="46"/>
      <c r="OWF38" s="46"/>
      <c r="OWG38" s="46"/>
      <c r="OWH38" s="46"/>
      <c r="OWI38" s="46"/>
      <c r="OWJ38" s="46"/>
      <c r="OWK38" s="46"/>
      <c r="OWL38" s="46"/>
      <c r="OWM38" s="46"/>
      <c r="OWN38" s="46"/>
      <c r="OWO38" s="46"/>
      <c r="OWP38" s="46"/>
      <c r="OWQ38" s="46"/>
      <c r="OWR38" s="46"/>
      <c r="OWS38" s="46"/>
      <c r="OWT38" s="46"/>
      <c r="OWU38" s="46"/>
      <c r="OWV38" s="46"/>
      <c r="OWW38" s="46"/>
      <c r="OWX38" s="46"/>
      <c r="OWY38" s="46"/>
      <c r="OWZ38" s="46"/>
      <c r="OXA38" s="46"/>
      <c r="OXB38" s="46"/>
      <c r="OXC38" s="46"/>
      <c r="OXD38" s="46"/>
      <c r="OXE38" s="46"/>
      <c r="OXF38" s="46"/>
      <c r="OXG38" s="46"/>
      <c r="OXH38" s="46"/>
      <c r="OXI38" s="46"/>
      <c r="OXJ38" s="46"/>
      <c r="OXK38" s="46"/>
      <c r="OXL38" s="46"/>
      <c r="OXM38" s="46"/>
      <c r="OXN38" s="46"/>
      <c r="OXO38" s="46"/>
      <c r="OXP38" s="46"/>
      <c r="OXQ38" s="46"/>
      <c r="OXR38" s="46"/>
      <c r="OXS38" s="46"/>
      <c r="OXT38" s="46"/>
      <c r="OXU38" s="46"/>
      <c r="OXV38" s="46"/>
      <c r="OXW38" s="46"/>
      <c r="OXX38" s="46"/>
      <c r="OXY38" s="46"/>
      <c r="OXZ38" s="46"/>
      <c r="OYA38" s="46"/>
      <c r="OYB38" s="46"/>
      <c r="OYC38" s="46"/>
      <c r="OYD38" s="46"/>
      <c r="OYE38" s="46"/>
      <c r="OYF38" s="46"/>
      <c r="OYG38" s="46"/>
      <c r="OYH38" s="46"/>
      <c r="OYI38" s="46"/>
      <c r="OYJ38" s="46"/>
      <c r="OYK38" s="46"/>
      <c r="OYL38" s="46"/>
      <c r="OYM38" s="46"/>
      <c r="OYN38" s="46"/>
      <c r="OYO38" s="46"/>
      <c r="OYP38" s="46"/>
      <c r="OYQ38" s="46"/>
      <c r="OYR38" s="46"/>
      <c r="OYS38" s="46"/>
      <c r="OYT38" s="46"/>
      <c r="OYU38" s="46"/>
      <c r="OYV38" s="46"/>
      <c r="OYW38" s="46"/>
      <c r="OYX38" s="46"/>
      <c r="OYY38" s="46"/>
      <c r="OYZ38" s="46"/>
      <c r="OZA38" s="46"/>
      <c r="OZB38" s="46"/>
      <c r="OZC38" s="46"/>
      <c r="OZD38" s="46"/>
      <c r="OZE38" s="46"/>
      <c r="OZF38" s="46"/>
      <c r="OZG38" s="46"/>
      <c r="OZH38" s="46"/>
      <c r="OZI38" s="46"/>
      <c r="OZJ38" s="46"/>
      <c r="OZK38" s="46"/>
      <c r="OZL38" s="46"/>
      <c r="OZM38" s="46"/>
      <c r="OZN38" s="46"/>
      <c r="OZO38" s="46"/>
      <c r="OZP38" s="46"/>
      <c r="OZQ38" s="46"/>
      <c r="OZR38" s="46"/>
      <c r="OZS38" s="46"/>
      <c r="OZT38" s="46"/>
      <c r="OZU38" s="46"/>
      <c r="OZV38" s="46"/>
      <c r="OZW38" s="46"/>
      <c r="OZX38" s="46"/>
      <c r="OZY38" s="46"/>
      <c r="OZZ38" s="46"/>
      <c r="PAA38" s="46"/>
      <c r="PAB38" s="46"/>
      <c r="PAC38" s="46"/>
      <c r="PAD38" s="46"/>
      <c r="PAE38" s="46"/>
      <c r="PAF38" s="46"/>
      <c r="PAG38" s="46"/>
      <c r="PAH38" s="46"/>
      <c r="PAI38" s="46"/>
      <c r="PAJ38" s="46"/>
      <c r="PAK38" s="46"/>
      <c r="PAL38" s="46"/>
      <c r="PAM38" s="46"/>
      <c r="PAN38" s="46"/>
      <c r="PAO38" s="46"/>
      <c r="PAP38" s="46"/>
      <c r="PAQ38" s="46"/>
      <c r="PAR38" s="46"/>
      <c r="PAS38" s="46"/>
      <c r="PAT38" s="46"/>
      <c r="PAU38" s="46"/>
      <c r="PAV38" s="46"/>
      <c r="PAW38" s="46"/>
      <c r="PAX38" s="46"/>
      <c r="PAY38" s="46"/>
      <c r="PAZ38" s="46"/>
      <c r="PBA38" s="46"/>
      <c r="PBB38" s="46"/>
      <c r="PBC38" s="46"/>
      <c r="PBD38" s="46"/>
      <c r="PBE38" s="46"/>
      <c r="PBF38" s="46"/>
      <c r="PBG38" s="46"/>
      <c r="PBH38" s="46"/>
      <c r="PBI38" s="46"/>
      <c r="PBJ38" s="46"/>
      <c r="PBK38" s="46"/>
      <c r="PBL38" s="46"/>
      <c r="PBM38" s="46"/>
      <c r="PBN38" s="46"/>
      <c r="PBO38" s="46"/>
      <c r="PBP38" s="46"/>
      <c r="PBQ38" s="46"/>
      <c r="PBR38" s="46"/>
      <c r="PBS38" s="46"/>
      <c r="PBT38" s="46"/>
      <c r="PBU38" s="46"/>
      <c r="PBV38" s="46"/>
      <c r="PBW38" s="46"/>
      <c r="PBX38" s="46"/>
      <c r="PBY38" s="46"/>
      <c r="PBZ38" s="46"/>
      <c r="PCA38" s="46"/>
      <c r="PCB38" s="46"/>
      <c r="PCC38" s="46"/>
      <c r="PCD38" s="46"/>
      <c r="PCE38" s="46"/>
      <c r="PCF38" s="46"/>
      <c r="PCG38" s="46"/>
      <c r="PCH38" s="46"/>
      <c r="PCI38" s="46"/>
      <c r="PCJ38" s="46"/>
      <c r="PCK38" s="46"/>
      <c r="PCL38" s="46"/>
      <c r="PCM38" s="46"/>
      <c r="PCN38" s="46"/>
      <c r="PCO38" s="46"/>
      <c r="PCP38" s="46"/>
      <c r="PCQ38" s="46"/>
      <c r="PCR38" s="46"/>
      <c r="PCS38" s="46"/>
      <c r="PCT38" s="46"/>
      <c r="PCU38" s="46"/>
      <c r="PCV38" s="46"/>
      <c r="PCW38" s="46"/>
      <c r="PCX38" s="46"/>
      <c r="PCY38" s="46"/>
      <c r="PCZ38" s="46"/>
      <c r="PDA38" s="46"/>
      <c r="PDB38" s="46"/>
      <c r="PDC38" s="46"/>
      <c r="PDD38" s="46"/>
      <c r="PDE38" s="46"/>
      <c r="PDF38" s="46"/>
      <c r="PDG38" s="46"/>
      <c r="PDH38" s="46"/>
      <c r="PDI38" s="46"/>
      <c r="PDJ38" s="46"/>
      <c r="PDK38" s="46"/>
      <c r="PDL38" s="46"/>
      <c r="PDM38" s="46"/>
      <c r="PDN38" s="46"/>
      <c r="PDO38" s="46"/>
      <c r="PDP38" s="46"/>
      <c r="PDQ38" s="46"/>
      <c r="PDR38" s="46"/>
      <c r="PDS38" s="46"/>
      <c r="PDT38" s="46"/>
      <c r="PDU38" s="46"/>
      <c r="PDV38" s="46"/>
      <c r="PDW38" s="46"/>
      <c r="PDX38" s="46"/>
      <c r="PDY38" s="46"/>
      <c r="PDZ38" s="46"/>
      <c r="PEA38" s="46"/>
      <c r="PEB38" s="46"/>
      <c r="PEC38" s="46"/>
      <c r="PED38" s="46"/>
      <c r="PEE38" s="46"/>
      <c r="PEF38" s="46"/>
      <c r="PEG38" s="46"/>
      <c r="PEH38" s="46"/>
      <c r="PEI38" s="46"/>
      <c r="PEJ38" s="46"/>
      <c r="PEK38" s="46"/>
      <c r="PEL38" s="46"/>
      <c r="PEM38" s="46"/>
      <c r="PEN38" s="46"/>
      <c r="PEO38" s="46"/>
      <c r="PEP38" s="46"/>
      <c r="PEQ38" s="46"/>
      <c r="PER38" s="46"/>
      <c r="PES38" s="46"/>
      <c r="PET38" s="46"/>
      <c r="PEU38" s="46"/>
      <c r="PEV38" s="46"/>
      <c r="PEW38" s="46"/>
      <c r="PEX38" s="46"/>
      <c r="PEY38" s="46"/>
      <c r="PEZ38" s="46"/>
      <c r="PFA38" s="46"/>
      <c r="PFB38" s="46"/>
      <c r="PFC38" s="46"/>
      <c r="PFD38" s="46"/>
      <c r="PFE38" s="46"/>
      <c r="PFF38" s="46"/>
      <c r="PFG38" s="46"/>
      <c r="PFH38" s="46"/>
      <c r="PFI38" s="46"/>
      <c r="PFJ38" s="46"/>
      <c r="PFK38" s="46"/>
      <c r="PFL38" s="46"/>
      <c r="PFM38" s="46"/>
      <c r="PFN38" s="46"/>
      <c r="PFO38" s="46"/>
      <c r="PFP38" s="46"/>
      <c r="PFQ38" s="46"/>
      <c r="PFR38" s="46"/>
      <c r="PFS38" s="46"/>
      <c r="PFT38" s="46"/>
      <c r="PFU38" s="46"/>
      <c r="PFV38" s="46"/>
      <c r="PFW38" s="46"/>
      <c r="PFX38" s="46"/>
      <c r="PFY38" s="46"/>
      <c r="PFZ38" s="46"/>
      <c r="PGA38" s="46"/>
      <c r="PGB38" s="46"/>
      <c r="PGC38" s="46"/>
      <c r="PGD38" s="46"/>
      <c r="PGE38" s="46"/>
      <c r="PGF38" s="46"/>
      <c r="PGG38" s="46"/>
      <c r="PGH38" s="46"/>
      <c r="PGI38" s="46"/>
      <c r="PGJ38" s="46"/>
      <c r="PGK38" s="46"/>
      <c r="PGL38" s="46"/>
      <c r="PGM38" s="46"/>
      <c r="PGN38" s="46"/>
      <c r="PGO38" s="46"/>
      <c r="PGP38" s="46"/>
      <c r="PGQ38" s="46"/>
      <c r="PGR38" s="46"/>
      <c r="PGS38" s="46"/>
      <c r="PGT38" s="46"/>
      <c r="PGU38" s="46"/>
      <c r="PGV38" s="46"/>
      <c r="PGW38" s="46"/>
      <c r="PGX38" s="46"/>
      <c r="PGY38" s="46"/>
      <c r="PGZ38" s="46"/>
      <c r="PHA38" s="46"/>
      <c r="PHB38" s="46"/>
      <c r="PHC38" s="46"/>
      <c r="PHD38" s="46"/>
      <c r="PHE38" s="46"/>
      <c r="PHF38" s="46"/>
      <c r="PHG38" s="46"/>
      <c r="PHH38" s="46"/>
      <c r="PHI38" s="46"/>
      <c r="PHJ38" s="46"/>
      <c r="PHK38" s="46"/>
      <c r="PHL38" s="46"/>
      <c r="PHM38" s="46"/>
      <c r="PHN38" s="46"/>
      <c r="PHO38" s="46"/>
      <c r="PHP38" s="46"/>
      <c r="PHQ38" s="46"/>
      <c r="PHR38" s="46"/>
      <c r="PHS38" s="46"/>
      <c r="PHT38" s="46"/>
      <c r="PHU38" s="46"/>
      <c r="PHV38" s="46"/>
      <c r="PHW38" s="46"/>
      <c r="PHX38" s="46"/>
      <c r="PHY38" s="46"/>
      <c r="PHZ38" s="46"/>
      <c r="PIA38" s="46"/>
      <c r="PIB38" s="46"/>
      <c r="PIC38" s="46"/>
      <c r="PID38" s="46"/>
      <c r="PIE38" s="46"/>
      <c r="PIF38" s="46"/>
      <c r="PIG38" s="46"/>
      <c r="PIH38" s="46"/>
      <c r="PII38" s="46"/>
      <c r="PIJ38" s="46"/>
      <c r="PIK38" s="46"/>
      <c r="PIL38" s="46"/>
      <c r="PIM38" s="46"/>
      <c r="PIN38" s="46"/>
      <c r="PIO38" s="46"/>
      <c r="PIP38" s="46"/>
      <c r="PIQ38" s="46"/>
      <c r="PIR38" s="46"/>
      <c r="PIS38" s="46"/>
      <c r="PIT38" s="46"/>
      <c r="PIU38" s="46"/>
      <c r="PIV38" s="46"/>
      <c r="PIW38" s="46"/>
      <c r="PIX38" s="46"/>
      <c r="PIY38" s="46"/>
      <c r="PIZ38" s="46"/>
      <c r="PJA38" s="46"/>
      <c r="PJB38" s="46"/>
      <c r="PJC38" s="46"/>
      <c r="PJD38" s="46"/>
      <c r="PJE38" s="46"/>
      <c r="PJF38" s="46"/>
      <c r="PJG38" s="46"/>
      <c r="PJH38" s="46"/>
      <c r="PJI38" s="46"/>
      <c r="PJJ38" s="46"/>
      <c r="PJK38" s="46"/>
      <c r="PJL38" s="46"/>
      <c r="PJM38" s="46"/>
      <c r="PJN38" s="46"/>
      <c r="PJO38" s="46"/>
      <c r="PJP38" s="46"/>
      <c r="PJQ38" s="46"/>
      <c r="PJR38" s="46"/>
      <c r="PJS38" s="46"/>
      <c r="PJT38" s="46"/>
      <c r="PJU38" s="46"/>
      <c r="PJV38" s="46"/>
      <c r="PJW38" s="46"/>
      <c r="PJX38" s="46"/>
      <c r="PJY38" s="46"/>
      <c r="PJZ38" s="46"/>
      <c r="PKA38" s="46"/>
      <c r="PKB38" s="46"/>
      <c r="PKC38" s="46"/>
      <c r="PKD38" s="46"/>
      <c r="PKE38" s="46"/>
      <c r="PKF38" s="46"/>
      <c r="PKG38" s="46"/>
      <c r="PKH38" s="46"/>
      <c r="PKI38" s="46"/>
      <c r="PKJ38" s="46"/>
      <c r="PKK38" s="46"/>
      <c r="PKL38" s="46"/>
      <c r="PKM38" s="46"/>
      <c r="PKN38" s="46"/>
      <c r="PKO38" s="46"/>
      <c r="PKP38" s="46"/>
      <c r="PKQ38" s="46"/>
      <c r="PKR38" s="46"/>
      <c r="PKS38" s="46"/>
      <c r="PKT38" s="46"/>
      <c r="PKU38" s="46"/>
      <c r="PKV38" s="46"/>
      <c r="PKW38" s="46"/>
      <c r="PKX38" s="46"/>
      <c r="PKY38" s="46"/>
      <c r="PKZ38" s="46"/>
      <c r="PLA38" s="46"/>
      <c r="PLB38" s="46"/>
      <c r="PLC38" s="46"/>
      <c r="PLD38" s="46"/>
      <c r="PLE38" s="46"/>
      <c r="PLF38" s="46"/>
      <c r="PLG38" s="46"/>
      <c r="PLH38" s="46"/>
      <c r="PLI38" s="46"/>
      <c r="PLJ38" s="46"/>
      <c r="PLK38" s="46"/>
      <c r="PLL38" s="46"/>
      <c r="PLM38" s="46"/>
      <c r="PLN38" s="46"/>
      <c r="PLO38" s="46"/>
      <c r="PLP38" s="46"/>
      <c r="PLQ38" s="46"/>
      <c r="PLR38" s="46"/>
      <c r="PLS38" s="46"/>
      <c r="PLT38" s="46"/>
      <c r="PLU38" s="46"/>
      <c r="PLV38" s="46"/>
      <c r="PLW38" s="46"/>
      <c r="PLX38" s="46"/>
      <c r="PLY38" s="46"/>
      <c r="PLZ38" s="46"/>
      <c r="PMA38" s="46"/>
      <c r="PMB38" s="46"/>
      <c r="PMC38" s="46"/>
      <c r="PMD38" s="46"/>
      <c r="PME38" s="46"/>
      <c r="PMF38" s="46"/>
      <c r="PMG38" s="46"/>
      <c r="PMH38" s="46"/>
      <c r="PMI38" s="46"/>
      <c r="PMJ38" s="46"/>
      <c r="PMK38" s="46"/>
      <c r="PML38" s="46"/>
      <c r="PMM38" s="46"/>
      <c r="PMN38" s="46"/>
      <c r="PMO38" s="46"/>
      <c r="PMP38" s="46"/>
      <c r="PMQ38" s="46"/>
      <c r="PMR38" s="46"/>
      <c r="PMS38" s="46"/>
      <c r="PMT38" s="46"/>
      <c r="PMU38" s="46"/>
      <c r="PMV38" s="46"/>
      <c r="PMW38" s="46"/>
      <c r="PMX38" s="46"/>
      <c r="PMY38" s="46"/>
      <c r="PMZ38" s="46"/>
      <c r="PNA38" s="46"/>
      <c r="PNB38" s="46"/>
      <c r="PNC38" s="46"/>
      <c r="PND38" s="46"/>
      <c r="PNE38" s="46"/>
      <c r="PNF38" s="46"/>
      <c r="PNG38" s="46"/>
      <c r="PNH38" s="46"/>
      <c r="PNI38" s="46"/>
      <c r="PNJ38" s="46"/>
      <c r="PNK38" s="46"/>
      <c r="PNL38" s="46"/>
      <c r="PNM38" s="46"/>
      <c r="PNN38" s="46"/>
      <c r="PNO38" s="46"/>
      <c r="PNP38" s="46"/>
      <c r="PNQ38" s="46"/>
      <c r="PNR38" s="46"/>
      <c r="PNS38" s="46"/>
      <c r="PNT38" s="46"/>
      <c r="PNU38" s="46"/>
      <c r="PNV38" s="46"/>
      <c r="PNW38" s="46"/>
      <c r="PNX38" s="46"/>
      <c r="PNY38" s="46"/>
      <c r="PNZ38" s="46"/>
      <c r="POA38" s="46"/>
      <c r="POB38" s="46"/>
      <c r="POC38" s="46"/>
      <c r="POD38" s="46"/>
      <c r="POE38" s="46"/>
      <c r="POF38" s="46"/>
      <c r="POG38" s="46"/>
      <c r="POH38" s="46"/>
      <c r="POI38" s="46"/>
      <c r="POJ38" s="46"/>
      <c r="POK38" s="46"/>
      <c r="POL38" s="46"/>
      <c r="POM38" s="46"/>
      <c r="PON38" s="46"/>
      <c r="POO38" s="46"/>
      <c r="POP38" s="46"/>
      <c r="POQ38" s="46"/>
      <c r="POR38" s="46"/>
      <c r="POS38" s="46"/>
      <c r="POT38" s="46"/>
      <c r="POU38" s="46"/>
      <c r="POV38" s="46"/>
      <c r="POW38" s="46"/>
      <c r="POX38" s="46"/>
      <c r="POY38" s="46"/>
      <c r="POZ38" s="46"/>
      <c r="PPA38" s="46"/>
      <c r="PPB38" s="46"/>
      <c r="PPC38" s="46"/>
      <c r="PPD38" s="46"/>
      <c r="PPE38" s="46"/>
      <c r="PPF38" s="46"/>
      <c r="PPG38" s="46"/>
      <c r="PPH38" s="46"/>
      <c r="PPI38" s="46"/>
      <c r="PPJ38" s="46"/>
      <c r="PPK38" s="46"/>
      <c r="PPL38" s="46"/>
      <c r="PPM38" s="46"/>
      <c r="PPN38" s="46"/>
      <c r="PPO38" s="46"/>
      <c r="PPP38" s="46"/>
      <c r="PPQ38" s="46"/>
      <c r="PPR38" s="46"/>
      <c r="PPS38" s="46"/>
      <c r="PPT38" s="46"/>
      <c r="PPU38" s="46"/>
      <c r="PPV38" s="46"/>
      <c r="PPW38" s="46"/>
      <c r="PPX38" s="46"/>
      <c r="PPY38" s="46"/>
      <c r="PPZ38" s="46"/>
      <c r="PQA38" s="46"/>
      <c r="PQB38" s="46"/>
      <c r="PQC38" s="46"/>
      <c r="PQD38" s="46"/>
      <c r="PQE38" s="46"/>
      <c r="PQF38" s="46"/>
      <c r="PQG38" s="46"/>
      <c r="PQH38" s="46"/>
      <c r="PQI38" s="46"/>
      <c r="PQJ38" s="46"/>
      <c r="PQK38" s="46"/>
      <c r="PQL38" s="46"/>
      <c r="PQM38" s="46"/>
      <c r="PQN38" s="46"/>
      <c r="PQO38" s="46"/>
      <c r="PQP38" s="46"/>
      <c r="PQQ38" s="46"/>
      <c r="PQR38" s="46"/>
      <c r="PQS38" s="46"/>
      <c r="PQT38" s="46"/>
      <c r="PQU38" s="46"/>
      <c r="PQV38" s="46"/>
      <c r="PQW38" s="46"/>
      <c r="PQX38" s="46"/>
      <c r="PQY38" s="46"/>
      <c r="PQZ38" s="46"/>
      <c r="PRA38" s="46"/>
      <c r="PRB38" s="46"/>
      <c r="PRC38" s="46"/>
      <c r="PRD38" s="46"/>
      <c r="PRE38" s="46"/>
      <c r="PRF38" s="46"/>
      <c r="PRG38" s="46"/>
      <c r="PRH38" s="46"/>
      <c r="PRI38" s="46"/>
      <c r="PRJ38" s="46"/>
      <c r="PRK38" s="46"/>
      <c r="PRL38" s="46"/>
      <c r="PRM38" s="46"/>
      <c r="PRN38" s="46"/>
      <c r="PRO38" s="46"/>
      <c r="PRP38" s="46"/>
      <c r="PRQ38" s="46"/>
      <c r="PRR38" s="46"/>
      <c r="PRS38" s="46"/>
      <c r="PRT38" s="46"/>
      <c r="PRU38" s="46"/>
      <c r="PRV38" s="46"/>
      <c r="PRW38" s="46"/>
      <c r="PRX38" s="46"/>
      <c r="PRY38" s="46"/>
      <c r="PRZ38" s="46"/>
      <c r="PSA38" s="46"/>
      <c r="PSB38" s="46"/>
      <c r="PSC38" s="46"/>
      <c r="PSD38" s="46"/>
      <c r="PSE38" s="46"/>
      <c r="PSF38" s="46"/>
      <c r="PSG38" s="46"/>
      <c r="PSH38" s="46"/>
      <c r="PSI38" s="46"/>
      <c r="PSJ38" s="46"/>
      <c r="PSK38" s="46"/>
      <c r="PSL38" s="46"/>
      <c r="PSM38" s="46"/>
      <c r="PSN38" s="46"/>
      <c r="PSO38" s="46"/>
      <c r="PSP38" s="46"/>
      <c r="PSQ38" s="46"/>
      <c r="PSR38" s="46"/>
      <c r="PSS38" s="46"/>
      <c r="PST38" s="46"/>
      <c r="PSU38" s="46"/>
      <c r="PSV38" s="46"/>
      <c r="PSW38" s="46"/>
      <c r="PSX38" s="46"/>
      <c r="PSY38" s="46"/>
      <c r="PSZ38" s="46"/>
      <c r="PTA38" s="46"/>
      <c r="PTB38" s="46"/>
      <c r="PTC38" s="46"/>
      <c r="PTD38" s="46"/>
      <c r="PTE38" s="46"/>
      <c r="PTF38" s="46"/>
      <c r="PTG38" s="46"/>
      <c r="PTH38" s="46"/>
      <c r="PTI38" s="46"/>
      <c r="PTJ38" s="46"/>
      <c r="PTK38" s="46"/>
      <c r="PTL38" s="46"/>
      <c r="PTM38" s="46"/>
      <c r="PTN38" s="46"/>
      <c r="PTO38" s="46"/>
      <c r="PTP38" s="46"/>
      <c r="PTQ38" s="46"/>
      <c r="PTR38" s="46"/>
      <c r="PTS38" s="46"/>
      <c r="PTT38" s="46"/>
      <c r="PTU38" s="46"/>
      <c r="PTV38" s="46"/>
      <c r="PTW38" s="46"/>
      <c r="PTX38" s="46"/>
      <c r="PTY38" s="46"/>
      <c r="PTZ38" s="46"/>
      <c r="PUA38" s="46"/>
      <c r="PUB38" s="46"/>
      <c r="PUC38" s="46"/>
      <c r="PUD38" s="46"/>
      <c r="PUE38" s="46"/>
      <c r="PUF38" s="46"/>
      <c r="PUG38" s="46"/>
      <c r="PUH38" s="46"/>
      <c r="PUI38" s="46"/>
      <c r="PUJ38" s="46"/>
      <c r="PUK38" s="46"/>
      <c r="PUL38" s="46"/>
      <c r="PUM38" s="46"/>
      <c r="PUN38" s="46"/>
      <c r="PUO38" s="46"/>
      <c r="PUP38" s="46"/>
      <c r="PUQ38" s="46"/>
      <c r="PUR38" s="46"/>
      <c r="PUS38" s="46"/>
      <c r="PUT38" s="46"/>
      <c r="PUU38" s="46"/>
      <c r="PUV38" s="46"/>
      <c r="PUW38" s="46"/>
      <c r="PUX38" s="46"/>
      <c r="PUY38" s="46"/>
      <c r="PUZ38" s="46"/>
      <c r="PVA38" s="46"/>
      <c r="PVB38" s="46"/>
      <c r="PVC38" s="46"/>
      <c r="PVD38" s="46"/>
      <c r="PVE38" s="46"/>
      <c r="PVF38" s="46"/>
      <c r="PVG38" s="46"/>
      <c r="PVH38" s="46"/>
      <c r="PVI38" s="46"/>
      <c r="PVJ38" s="46"/>
      <c r="PVK38" s="46"/>
      <c r="PVL38" s="46"/>
      <c r="PVM38" s="46"/>
      <c r="PVN38" s="46"/>
      <c r="PVO38" s="46"/>
      <c r="PVP38" s="46"/>
      <c r="PVQ38" s="46"/>
      <c r="PVR38" s="46"/>
      <c r="PVS38" s="46"/>
      <c r="PVT38" s="46"/>
      <c r="PVU38" s="46"/>
      <c r="PVV38" s="46"/>
      <c r="PVW38" s="46"/>
      <c r="PVX38" s="46"/>
      <c r="PVY38" s="46"/>
      <c r="PVZ38" s="46"/>
      <c r="PWA38" s="46"/>
      <c r="PWB38" s="46"/>
      <c r="PWC38" s="46"/>
      <c r="PWD38" s="46"/>
      <c r="PWE38" s="46"/>
      <c r="PWF38" s="46"/>
      <c r="PWG38" s="46"/>
      <c r="PWH38" s="46"/>
      <c r="PWI38" s="46"/>
      <c r="PWJ38" s="46"/>
      <c r="PWK38" s="46"/>
      <c r="PWL38" s="46"/>
      <c r="PWM38" s="46"/>
      <c r="PWN38" s="46"/>
      <c r="PWO38" s="46"/>
      <c r="PWP38" s="46"/>
      <c r="PWQ38" s="46"/>
      <c r="PWR38" s="46"/>
      <c r="PWS38" s="46"/>
      <c r="PWT38" s="46"/>
      <c r="PWU38" s="46"/>
      <c r="PWV38" s="46"/>
      <c r="PWW38" s="46"/>
      <c r="PWX38" s="46"/>
      <c r="PWY38" s="46"/>
      <c r="PWZ38" s="46"/>
      <c r="PXA38" s="46"/>
      <c r="PXB38" s="46"/>
      <c r="PXC38" s="46"/>
      <c r="PXD38" s="46"/>
      <c r="PXE38" s="46"/>
      <c r="PXF38" s="46"/>
      <c r="PXG38" s="46"/>
      <c r="PXH38" s="46"/>
      <c r="PXI38" s="46"/>
      <c r="PXJ38" s="46"/>
      <c r="PXK38" s="46"/>
      <c r="PXL38" s="46"/>
      <c r="PXM38" s="46"/>
      <c r="PXN38" s="46"/>
      <c r="PXO38" s="46"/>
      <c r="PXP38" s="46"/>
      <c r="PXQ38" s="46"/>
      <c r="PXR38" s="46"/>
      <c r="PXS38" s="46"/>
      <c r="PXT38" s="46"/>
      <c r="PXU38" s="46"/>
      <c r="PXV38" s="46"/>
      <c r="PXW38" s="46"/>
      <c r="PXX38" s="46"/>
      <c r="PXY38" s="46"/>
      <c r="PXZ38" s="46"/>
      <c r="PYA38" s="46"/>
      <c r="PYB38" s="46"/>
      <c r="PYC38" s="46"/>
      <c r="PYD38" s="46"/>
      <c r="PYE38" s="46"/>
      <c r="PYF38" s="46"/>
      <c r="PYG38" s="46"/>
      <c r="PYH38" s="46"/>
      <c r="PYI38" s="46"/>
      <c r="PYJ38" s="46"/>
      <c r="PYK38" s="46"/>
      <c r="PYL38" s="46"/>
      <c r="PYM38" s="46"/>
      <c r="PYN38" s="46"/>
      <c r="PYO38" s="46"/>
      <c r="PYP38" s="46"/>
      <c r="PYQ38" s="46"/>
      <c r="PYR38" s="46"/>
      <c r="PYS38" s="46"/>
      <c r="PYT38" s="46"/>
      <c r="PYU38" s="46"/>
      <c r="PYV38" s="46"/>
      <c r="PYW38" s="46"/>
      <c r="PYX38" s="46"/>
      <c r="PYY38" s="46"/>
      <c r="PYZ38" s="46"/>
      <c r="PZA38" s="46"/>
      <c r="PZB38" s="46"/>
      <c r="PZC38" s="46"/>
      <c r="PZD38" s="46"/>
      <c r="PZE38" s="46"/>
      <c r="PZF38" s="46"/>
      <c r="PZG38" s="46"/>
      <c r="PZH38" s="46"/>
      <c r="PZI38" s="46"/>
      <c r="PZJ38" s="46"/>
      <c r="PZK38" s="46"/>
      <c r="PZL38" s="46"/>
      <c r="PZM38" s="46"/>
      <c r="PZN38" s="46"/>
      <c r="PZO38" s="46"/>
      <c r="PZP38" s="46"/>
      <c r="PZQ38" s="46"/>
      <c r="PZR38" s="46"/>
      <c r="PZS38" s="46"/>
      <c r="PZT38" s="46"/>
      <c r="PZU38" s="46"/>
      <c r="PZV38" s="46"/>
      <c r="PZW38" s="46"/>
      <c r="PZX38" s="46"/>
      <c r="PZY38" s="46"/>
      <c r="PZZ38" s="46"/>
      <c r="QAA38" s="46"/>
      <c r="QAB38" s="46"/>
      <c r="QAC38" s="46"/>
      <c r="QAD38" s="46"/>
      <c r="QAE38" s="46"/>
      <c r="QAF38" s="46"/>
      <c r="QAG38" s="46"/>
      <c r="QAH38" s="46"/>
      <c r="QAI38" s="46"/>
      <c r="QAJ38" s="46"/>
      <c r="QAK38" s="46"/>
      <c r="QAL38" s="46"/>
      <c r="QAM38" s="46"/>
      <c r="QAN38" s="46"/>
      <c r="QAO38" s="46"/>
      <c r="QAP38" s="46"/>
      <c r="QAQ38" s="46"/>
      <c r="QAR38" s="46"/>
      <c r="QAS38" s="46"/>
      <c r="QAT38" s="46"/>
      <c r="QAU38" s="46"/>
      <c r="QAV38" s="46"/>
      <c r="QAW38" s="46"/>
      <c r="QAX38" s="46"/>
      <c r="QAY38" s="46"/>
      <c r="QAZ38" s="46"/>
      <c r="QBA38" s="46"/>
      <c r="QBB38" s="46"/>
      <c r="QBC38" s="46"/>
      <c r="QBD38" s="46"/>
      <c r="QBE38" s="46"/>
      <c r="QBF38" s="46"/>
      <c r="QBG38" s="46"/>
      <c r="QBH38" s="46"/>
      <c r="QBI38" s="46"/>
      <c r="QBJ38" s="46"/>
      <c r="QBK38" s="46"/>
      <c r="QBL38" s="46"/>
      <c r="QBM38" s="46"/>
      <c r="QBN38" s="46"/>
      <c r="QBO38" s="46"/>
      <c r="QBP38" s="46"/>
      <c r="QBQ38" s="46"/>
      <c r="QBR38" s="46"/>
      <c r="QBS38" s="46"/>
      <c r="QBT38" s="46"/>
      <c r="QBU38" s="46"/>
      <c r="QBV38" s="46"/>
      <c r="QBW38" s="46"/>
      <c r="QBX38" s="46"/>
      <c r="QBY38" s="46"/>
      <c r="QBZ38" s="46"/>
      <c r="QCA38" s="46"/>
      <c r="QCB38" s="46"/>
      <c r="QCC38" s="46"/>
      <c r="QCD38" s="46"/>
      <c r="QCE38" s="46"/>
      <c r="QCF38" s="46"/>
      <c r="QCG38" s="46"/>
      <c r="QCH38" s="46"/>
      <c r="QCI38" s="46"/>
      <c r="QCJ38" s="46"/>
      <c r="QCK38" s="46"/>
      <c r="QCL38" s="46"/>
      <c r="QCM38" s="46"/>
      <c r="QCN38" s="46"/>
      <c r="QCO38" s="46"/>
      <c r="QCP38" s="46"/>
      <c r="QCQ38" s="46"/>
      <c r="QCR38" s="46"/>
      <c r="QCS38" s="46"/>
      <c r="QCT38" s="46"/>
      <c r="QCU38" s="46"/>
      <c r="QCV38" s="46"/>
      <c r="QCW38" s="46"/>
      <c r="QCX38" s="46"/>
      <c r="QCY38" s="46"/>
      <c r="QCZ38" s="46"/>
      <c r="QDA38" s="46"/>
      <c r="QDB38" s="46"/>
      <c r="QDC38" s="46"/>
      <c r="QDD38" s="46"/>
      <c r="QDE38" s="46"/>
      <c r="QDF38" s="46"/>
      <c r="QDG38" s="46"/>
      <c r="QDH38" s="46"/>
      <c r="QDI38" s="46"/>
      <c r="QDJ38" s="46"/>
      <c r="QDK38" s="46"/>
      <c r="QDL38" s="46"/>
      <c r="QDM38" s="46"/>
      <c r="QDN38" s="46"/>
      <c r="QDO38" s="46"/>
      <c r="QDP38" s="46"/>
      <c r="QDQ38" s="46"/>
      <c r="QDR38" s="46"/>
      <c r="QDS38" s="46"/>
      <c r="QDT38" s="46"/>
      <c r="QDU38" s="46"/>
      <c r="QDV38" s="46"/>
      <c r="QDW38" s="46"/>
      <c r="QDX38" s="46"/>
      <c r="QDY38" s="46"/>
      <c r="QDZ38" s="46"/>
      <c r="QEA38" s="46"/>
      <c r="QEB38" s="46"/>
      <c r="QEC38" s="46"/>
      <c r="QED38" s="46"/>
      <c r="QEE38" s="46"/>
      <c r="QEF38" s="46"/>
      <c r="QEG38" s="46"/>
      <c r="QEH38" s="46"/>
      <c r="QEI38" s="46"/>
      <c r="QEJ38" s="46"/>
      <c r="QEK38" s="46"/>
      <c r="QEL38" s="46"/>
      <c r="QEM38" s="46"/>
      <c r="QEN38" s="46"/>
      <c r="QEO38" s="46"/>
      <c r="QEP38" s="46"/>
      <c r="QEQ38" s="46"/>
      <c r="QER38" s="46"/>
      <c r="QES38" s="46"/>
      <c r="QET38" s="46"/>
      <c r="QEU38" s="46"/>
      <c r="QEV38" s="46"/>
      <c r="QEW38" s="46"/>
      <c r="QEX38" s="46"/>
      <c r="QEY38" s="46"/>
      <c r="QEZ38" s="46"/>
      <c r="QFA38" s="46"/>
      <c r="QFB38" s="46"/>
      <c r="QFC38" s="46"/>
      <c r="QFD38" s="46"/>
      <c r="QFE38" s="46"/>
      <c r="QFF38" s="46"/>
      <c r="QFG38" s="46"/>
      <c r="QFH38" s="46"/>
      <c r="QFI38" s="46"/>
      <c r="QFJ38" s="46"/>
      <c r="QFK38" s="46"/>
      <c r="QFL38" s="46"/>
      <c r="QFM38" s="46"/>
      <c r="QFN38" s="46"/>
      <c r="QFO38" s="46"/>
      <c r="QFP38" s="46"/>
      <c r="QFQ38" s="46"/>
      <c r="QFR38" s="46"/>
      <c r="QFS38" s="46"/>
      <c r="QFT38" s="46"/>
      <c r="QFU38" s="46"/>
      <c r="QFV38" s="46"/>
      <c r="QFW38" s="46"/>
      <c r="QFX38" s="46"/>
      <c r="QFY38" s="46"/>
      <c r="QFZ38" s="46"/>
      <c r="QGA38" s="46"/>
      <c r="QGB38" s="46"/>
      <c r="QGC38" s="46"/>
      <c r="QGD38" s="46"/>
      <c r="QGE38" s="46"/>
      <c r="QGF38" s="46"/>
      <c r="QGG38" s="46"/>
      <c r="QGH38" s="46"/>
      <c r="QGI38" s="46"/>
      <c r="QGJ38" s="46"/>
      <c r="QGK38" s="46"/>
      <c r="QGL38" s="46"/>
      <c r="QGM38" s="46"/>
      <c r="QGN38" s="46"/>
      <c r="QGO38" s="46"/>
      <c r="QGP38" s="46"/>
      <c r="QGQ38" s="46"/>
      <c r="QGR38" s="46"/>
      <c r="QGS38" s="46"/>
      <c r="QGT38" s="46"/>
      <c r="QGU38" s="46"/>
      <c r="QGV38" s="46"/>
      <c r="QGW38" s="46"/>
      <c r="QGX38" s="46"/>
      <c r="QGY38" s="46"/>
      <c r="QGZ38" s="46"/>
      <c r="QHA38" s="46"/>
      <c r="QHB38" s="46"/>
      <c r="QHC38" s="46"/>
      <c r="QHD38" s="46"/>
      <c r="QHE38" s="46"/>
      <c r="QHF38" s="46"/>
      <c r="QHG38" s="46"/>
      <c r="QHH38" s="46"/>
      <c r="QHI38" s="46"/>
      <c r="QHJ38" s="46"/>
      <c r="QHK38" s="46"/>
      <c r="QHL38" s="46"/>
      <c r="QHM38" s="46"/>
      <c r="QHN38" s="46"/>
      <c r="QHO38" s="46"/>
      <c r="QHP38" s="46"/>
      <c r="QHQ38" s="46"/>
      <c r="QHR38" s="46"/>
      <c r="QHS38" s="46"/>
      <c r="QHT38" s="46"/>
      <c r="QHU38" s="46"/>
      <c r="QHV38" s="46"/>
      <c r="QHW38" s="46"/>
      <c r="QHX38" s="46"/>
      <c r="QHY38" s="46"/>
      <c r="QHZ38" s="46"/>
      <c r="QIA38" s="46"/>
      <c r="QIB38" s="46"/>
      <c r="QIC38" s="46"/>
      <c r="QID38" s="46"/>
      <c r="QIE38" s="46"/>
      <c r="QIF38" s="46"/>
      <c r="QIG38" s="46"/>
      <c r="QIH38" s="46"/>
      <c r="QII38" s="46"/>
      <c r="QIJ38" s="46"/>
      <c r="QIK38" s="46"/>
      <c r="QIL38" s="46"/>
      <c r="QIM38" s="46"/>
      <c r="QIN38" s="46"/>
      <c r="QIO38" s="46"/>
      <c r="QIP38" s="46"/>
      <c r="QIQ38" s="46"/>
      <c r="QIR38" s="46"/>
      <c r="QIS38" s="46"/>
      <c r="QIT38" s="46"/>
      <c r="QIU38" s="46"/>
      <c r="QIV38" s="46"/>
      <c r="QIW38" s="46"/>
      <c r="QIX38" s="46"/>
      <c r="QIY38" s="46"/>
      <c r="QIZ38" s="46"/>
      <c r="QJA38" s="46"/>
      <c r="QJB38" s="46"/>
      <c r="QJC38" s="46"/>
      <c r="QJD38" s="46"/>
      <c r="QJE38" s="46"/>
      <c r="QJF38" s="46"/>
      <c r="QJG38" s="46"/>
      <c r="QJH38" s="46"/>
      <c r="QJI38" s="46"/>
      <c r="QJJ38" s="46"/>
      <c r="QJK38" s="46"/>
      <c r="QJL38" s="46"/>
      <c r="QJM38" s="46"/>
      <c r="QJN38" s="46"/>
      <c r="QJO38" s="46"/>
      <c r="QJP38" s="46"/>
      <c r="QJQ38" s="46"/>
      <c r="QJR38" s="46"/>
      <c r="QJS38" s="46"/>
      <c r="QJT38" s="46"/>
      <c r="QJU38" s="46"/>
      <c r="QJV38" s="46"/>
      <c r="QJW38" s="46"/>
      <c r="QJX38" s="46"/>
      <c r="QJY38" s="46"/>
      <c r="QJZ38" s="46"/>
      <c r="QKA38" s="46"/>
      <c r="QKB38" s="46"/>
      <c r="QKC38" s="46"/>
      <c r="QKD38" s="46"/>
      <c r="QKE38" s="46"/>
      <c r="QKF38" s="46"/>
      <c r="QKG38" s="46"/>
      <c r="QKH38" s="46"/>
      <c r="QKI38" s="46"/>
      <c r="QKJ38" s="46"/>
      <c r="QKK38" s="46"/>
      <c r="QKL38" s="46"/>
      <c r="QKM38" s="46"/>
      <c r="QKN38" s="46"/>
      <c r="QKO38" s="46"/>
      <c r="QKP38" s="46"/>
      <c r="QKQ38" s="46"/>
      <c r="QKR38" s="46"/>
      <c r="QKS38" s="46"/>
      <c r="QKT38" s="46"/>
      <c r="QKU38" s="46"/>
      <c r="QKV38" s="46"/>
      <c r="QKW38" s="46"/>
      <c r="QKX38" s="46"/>
      <c r="QKY38" s="46"/>
      <c r="QKZ38" s="46"/>
      <c r="QLA38" s="46"/>
      <c r="QLB38" s="46"/>
      <c r="QLC38" s="46"/>
      <c r="QLD38" s="46"/>
      <c r="QLE38" s="46"/>
      <c r="QLF38" s="46"/>
      <c r="QLG38" s="46"/>
      <c r="QLH38" s="46"/>
      <c r="QLI38" s="46"/>
      <c r="QLJ38" s="46"/>
      <c r="QLK38" s="46"/>
      <c r="QLL38" s="46"/>
      <c r="QLM38" s="46"/>
      <c r="QLN38" s="46"/>
      <c r="QLO38" s="46"/>
      <c r="QLP38" s="46"/>
      <c r="QLQ38" s="46"/>
      <c r="QLR38" s="46"/>
      <c r="QLS38" s="46"/>
      <c r="QLT38" s="46"/>
      <c r="QLU38" s="46"/>
      <c r="QLV38" s="46"/>
      <c r="QLW38" s="46"/>
      <c r="QLX38" s="46"/>
      <c r="QLY38" s="46"/>
      <c r="QLZ38" s="46"/>
      <c r="QMA38" s="46"/>
      <c r="QMB38" s="46"/>
      <c r="QMC38" s="46"/>
      <c r="QMD38" s="46"/>
      <c r="QME38" s="46"/>
      <c r="QMF38" s="46"/>
      <c r="QMG38" s="46"/>
      <c r="QMH38" s="46"/>
      <c r="QMI38" s="46"/>
      <c r="QMJ38" s="46"/>
      <c r="QMK38" s="46"/>
      <c r="QML38" s="46"/>
      <c r="QMM38" s="46"/>
      <c r="QMN38" s="46"/>
      <c r="QMO38" s="46"/>
      <c r="QMP38" s="46"/>
      <c r="QMQ38" s="46"/>
      <c r="QMR38" s="46"/>
      <c r="QMS38" s="46"/>
      <c r="QMT38" s="46"/>
      <c r="QMU38" s="46"/>
      <c r="QMV38" s="46"/>
      <c r="QMW38" s="46"/>
      <c r="QMX38" s="46"/>
      <c r="QMY38" s="46"/>
      <c r="QMZ38" s="46"/>
      <c r="QNA38" s="46"/>
      <c r="QNB38" s="46"/>
      <c r="QNC38" s="46"/>
      <c r="QND38" s="46"/>
      <c r="QNE38" s="46"/>
      <c r="QNF38" s="46"/>
      <c r="QNG38" s="46"/>
      <c r="QNH38" s="46"/>
      <c r="QNI38" s="46"/>
      <c r="QNJ38" s="46"/>
      <c r="QNK38" s="46"/>
      <c r="QNL38" s="46"/>
      <c r="QNM38" s="46"/>
      <c r="QNN38" s="46"/>
      <c r="QNO38" s="46"/>
      <c r="QNP38" s="46"/>
      <c r="QNQ38" s="46"/>
      <c r="QNR38" s="46"/>
      <c r="QNS38" s="46"/>
      <c r="QNT38" s="46"/>
      <c r="QNU38" s="46"/>
      <c r="QNV38" s="46"/>
      <c r="QNW38" s="46"/>
      <c r="QNX38" s="46"/>
      <c r="QNY38" s="46"/>
      <c r="QNZ38" s="46"/>
      <c r="QOA38" s="46"/>
      <c r="QOB38" s="46"/>
      <c r="QOC38" s="46"/>
      <c r="QOD38" s="46"/>
      <c r="QOE38" s="46"/>
      <c r="QOF38" s="46"/>
      <c r="QOG38" s="46"/>
      <c r="QOH38" s="46"/>
      <c r="QOI38" s="46"/>
      <c r="QOJ38" s="46"/>
      <c r="QOK38" s="46"/>
      <c r="QOL38" s="46"/>
      <c r="QOM38" s="46"/>
      <c r="QON38" s="46"/>
      <c r="QOO38" s="46"/>
      <c r="QOP38" s="46"/>
      <c r="QOQ38" s="46"/>
      <c r="QOR38" s="46"/>
      <c r="QOS38" s="46"/>
      <c r="QOT38" s="46"/>
      <c r="QOU38" s="46"/>
      <c r="QOV38" s="46"/>
      <c r="QOW38" s="46"/>
      <c r="QOX38" s="46"/>
      <c r="QOY38" s="46"/>
      <c r="QOZ38" s="46"/>
      <c r="QPA38" s="46"/>
      <c r="QPB38" s="46"/>
      <c r="QPC38" s="46"/>
      <c r="QPD38" s="46"/>
      <c r="QPE38" s="46"/>
      <c r="QPF38" s="46"/>
      <c r="QPG38" s="46"/>
      <c r="QPH38" s="46"/>
      <c r="QPI38" s="46"/>
      <c r="QPJ38" s="46"/>
      <c r="QPK38" s="46"/>
      <c r="QPL38" s="46"/>
      <c r="QPM38" s="46"/>
      <c r="QPN38" s="46"/>
      <c r="QPO38" s="46"/>
      <c r="QPP38" s="46"/>
      <c r="QPQ38" s="46"/>
      <c r="QPR38" s="46"/>
      <c r="QPS38" s="46"/>
      <c r="QPT38" s="46"/>
      <c r="QPU38" s="46"/>
      <c r="QPV38" s="46"/>
      <c r="QPW38" s="46"/>
      <c r="QPX38" s="46"/>
      <c r="QPY38" s="46"/>
      <c r="QPZ38" s="46"/>
      <c r="QQA38" s="46"/>
      <c r="QQB38" s="46"/>
      <c r="QQC38" s="46"/>
      <c r="QQD38" s="46"/>
      <c r="QQE38" s="46"/>
      <c r="QQF38" s="46"/>
      <c r="QQG38" s="46"/>
      <c r="QQH38" s="46"/>
      <c r="QQI38" s="46"/>
      <c r="QQJ38" s="46"/>
      <c r="QQK38" s="46"/>
      <c r="QQL38" s="46"/>
      <c r="QQM38" s="46"/>
      <c r="QQN38" s="46"/>
      <c r="QQO38" s="46"/>
      <c r="QQP38" s="46"/>
      <c r="QQQ38" s="46"/>
      <c r="QQR38" s="46"/>
      <c r="QQS38" s="46"/>
      <c r="QQT38" s="46"/>
      <c r="QQU38" s="46"/>
      <c r="QQV38" s="46"/>
      <c r="QQW38" s="46"/>
      <c r="QQX38" s="46"/>
      <c r="QQY38" s="46"/>
      <c r="QQZ38" s="46"/>
      <c r="QRA38" s="46"/>
      <c r="QRB38" s="46"/>
      <c r="QRC38" s="46"/>
      <c r="QRD38" s="46"/>
      <c r="QRE38" s="46"/>
      <c r="QRF38" s="46"/>
      <c r="QRG38" s="46"/>
      <c r="QRH38" s="46"/>
      <c r="QRI38" s="46"/>
      <c r="QRJ38" s="46"/>
      <c r="QRK38" s="46"/>
      <c r="QRL38" s="46"/>
      <c r="QRM38" s="46"/>
      <c r="QRN38" s="46"/>
      <c r="QRO38" s="46"/>
      <c r="QRP38" s="46"/>
      <c r="QRQ38" s="46"/>
      <c r="QRR38" s="46"/>
      <c r="QRS38" s="46"/>
      <c r="QRT38" s="46"/>
      <c r="QRU38" s="46"/>
      <c r="QRV38" s="46"/>
      <c r="QRW38" s="46"/>
      <c r="QRX38" s="46"/>
      <c r="QRY38" s="46"/>
      <c r="QRZ38" s="46"/>
      <c r="QSA38" s="46"/>
      <c r="QSB38" s="46"/>
      <c r="QSC38" s="46"/>
      <c r="QSD38" s="46"/>
      <c r="QSE38" s="46"/>
      <c r="QSF38" s="46"/>
      <c r="QSG38" s="46"/>
      <c r="QSH38" s="46"/>
      <c r="QSI38" s="46"/>
      <c r="QSJ38" s="46"/>
      <c r="QSK38" s="46"/>
      <c r="QSL38" s="46"/>
      <c r="QSM38" s="46"/>
      <c r="QSN38" s="46"/>
      <c r="QSO38" s="46"/>
      <c r="QSP38" s="46"/>
      <c r="QSQ38" s="46"/>
      <c r="QSR38" s="46"/>
      <c r="QSS38" s="46"/>
      <c r="QST38" s="46"/>
      <c r="QSU38" s="46"/>
      <c r="QSV38" s="46"/>
      <c r="QSW38" s="46"/>
      <c r="QSX38" s="46"/>
      <c r="QSY38" s="46"/>
      <c r="QSZ38" s="46"/>
      <c r="QTA38" s="46"/>
      <c r="QTB38" s="46"/>
      <c r="QTC38" s="46"/>
      <c r="QTD38" s="46"/>
      <c r="QTE38" s="46"/>
      <c r="QTF38" s="46"/>
      <c r="QTG38" s="46"/>
      <c r="QTH38" s="46"/>
      <c r="QTI38" s="46"/>
      <c r="QTJ38" s="46"/>
      <c r="QTK38" s="46"/>
      <c r="QTL38" s="46"/>
      <c r="QTM38" s="46"/>
      <c r="QTN38" s="46"/>
      <c r="QTO38" s="46"/>
      <c r="QTP38" s="46"/>
      <c r="QTQ38" s="46"/>
      <c r="QTR38" s="46"/>
      <c r="QTS38" s="46"/>
      <c r="QTT38" s="46"/>
      <c r="QTU38" s="46"/>
      <c r="QTV38" s="46"/>
      <c r="QTW38" s="46"/>
      <c r="QTX38" s="46"/>
      <c r="QTY38" s="46"/>
      <c r="QTZ38" s="46"/>
      <c r="QUA38" s="46"/>
      <c r="QUB38" s="46"/>
      <c r="QUC38" s="46"/>
      <c r="QUD38" s="46"/>
      <c r="QUE38" s="46"/>
      <c r="QUF38" s="46"/>
      <c r="QUG38" s="46"/>
      <c r="QUH38" s="46"/>
      <c r="QUI38" s="46"/>
      <c r="QUJ38" s="46"/>
      <c r="QUK38" s="46"/>
      <c r="QUL38" s="46"/>
      <c r="QUM38" s="46"/>
      <c r="QUN38" s="46"/>
      <c r="QUO38" s="46"/>
      <c r="QUP38" s="46"/>
      <c r="QUQ38" s="46"/>
      <c r="QUR38" s="46"/>
      <c r="QUS38" s="46"/>
      <c r="QUT38" s="46"/>
      <c r="QUU38" s="46"/>
      <c r="QUV38" s="46"/>
      <c r="QUW38" s="46"/>
      <c r="QUX38" s="46"/>
      <c r="QUY38" s="46"/>
      <c r="QUZ38" s="46"/>
      <c r="QVA38" s="46"/>
      <c r="QVB38" s="46"/>
      <c r="QVC38" s="46"/>
      <c r="QVD38" s="46"/>
      <c r="QVE38" s="46"/>
      <c r="QVF38" s="46"/>
      <c r="QVG38" s="46"/>
      <c r="QVH38" s="46"/>
      <c r="QVI38" s="46"/>
      <c r="QVJ38" s="46"/>
      <c r="QVK38" s="46"/>
      <c r="QVL38" s="46"/>
      <c r="QVM38" s="46"/>
      <c r="QVN38" s="46"/>
      <c r="QVO38" s="46"/>
      <c r="QVP38" s="46"/>
      <c r="QVQ38" s="46"/>
      <c r="QVR38" s="46"/>
      <c r="QVS38" s="46"/>
      <c r="QVT38" s="46"/>
      <c r="QVU38" s="46"/>
      <c r="QVV38" s="46"/>
      <c r="QVW38" s="46"/>
      <c r="QVX38" s="46"/>
      <c r="QVY38" s="46"/>
      <c r="QVZ38" s="46"/>
      <c r="QWA38" s="46"/>
      <c r="QWB38" s="46"/>
      <c r="QWC38" s="46"/>
      <c r="QWD38" s="46"/>
      <c r="QWE38" s="46"/>
      <c r="QWF38" s="46"/>
      <c r="QWG38" s="46"/>
      <c r="QWH38" s="46"/>
      <c r="QWI38" s="46"/>
      <c r="QWJ38" s="46"/>
      <c r="QWK38" s="46"/>
      <c r="QWL38" s="46"/>
      <c r="QWM38" s="46"/>
      <c r="QWN38" s="46"/>
      <c r="QWO38" s="46"/>
      <c r="QWP38" s="46"/>
      <c r="QWQ38" s="46"/>
      <c r="QWR38" s="46"/>
      <c r="QWS38" s="46"/>
      <c r="QWT38" s="46"/>
      <c r="QWU38" s="46"/>
      <c r="QWV38" s="46"/>
      <c r="QWW38" s="46"/>
      <c r="QWX38" s="46"/>
      <c r="QWY38" s="46"/>
      <c r="QWZ38" s="46"/>
      <c r="QXA38" s="46"/>
      <c r="QXB38" s="46"/>
      <c r="QXC38" s="46"/>
      <c r="QXD38" s="46"/>
      <c r="QXE38" s="46"/>
      <c r="QXF38" s="46"/>
      <c r="QXG38" s="46"/>
      <c r="QXH38" s="46"/>
      <c r="QXI38" s="46"/>
      <c r="QXJ38" s="46"/>
      <c r="QXK38" s="46"/>
      <c r="QXL38" s="46"/>
      <c r="QXM38" s="46"/>
      <c r="QXN38" s="46"/>
      <c r="QXO38" s="46"/>
      <c r="QXP38" s="46"/>
      <c r="QXQ38" s="46"/>
      <c r="QXR38" s="46"/>
      <c r="QXS38" s="46"/>
      <c r="QXT38" s="46"/>
      <c r="QXU38" s="46"/>
      <c r="QXV38" s="46"/>
      <c r="QXW38" s="46"/>
      <c r="QXX38" s="46"/>
      <c r="QXY38" s="46"/>
      <c r="QXZ38" s="46"/>
      <c r="QYA38" s="46"/>
      <c r="QYB38" s="46"/>
      <c r="QYC38" s="46"/>
      <c r="QYD38" s="46"/>
      <c r="QYE38" s="46"/>
      <c r="QYF38" s="46"/>
      <c r="QYG38" s="46"/>
      <c r="QYH38" s="46"/>
      <c r="QYI38" s="46"/>
      <c r="QYJ38" s="46"/>
      <c r="QYK38" s="46"/>
      <c r="QYL38" s="46"/>
      <c r="QYM38" s="46"/>
      <c r="QYN38" s="46"/>
      <c r="QYO38" s="46"/>
      <c r="QYP38" s="46"/>
      <c r="QYQ38" s="46"/>
      <c r="QYR38" s="46"/>
      <c r="QYS38" s="46"/>
      <c r="QYT38" s="46"/>
      <c r="QYU38" s="46"/>
      <c r="QYV38" s="46"/>
      <c r="QYW38" s="46"/>
      <c r="QYX38" s="46"/>
      <c r="QYY38" s="46"/>
      <c r="QYZ38" s="46"/>
      <c r="QZA38" s="46"/>
      <c r="QZB38" s="46"/>
      <c r="QZC38" s="46"/>
      <c r="QZD38" s="46"/>
      <c r="QZE38" s="46"/>
      <c r="QZF38" s="46"/>
      <c r="QZG38" s="46"/>
      <c r="QZH38" s="46"/>
      <c r="QZI38" s="46"/>
      <c r="QZJ38" s="46"/>
      <c r="QZK38" s="46"/>
      <c r="QZL38" s="46"/>
      <c r="QZM38" s="46"/>
      <c r="QZN38" s="46"/>
      <c r="QZO38" s="46"/>
      <c r="QZP38" s="46"/>
      <c r="QZQ38" s="46"/>
      <c r="QZR38" s="46"/>
      <c r="QZS38" s="46"/>
      <c r="QZT38" s="46"/>
      <c r="QZU38" s="46"/>
      <c r="QZV38" s="46"/>
      <c r="QZW38" s="46"/>
      <c r="QZX38" s="46"/>
      <c r="QZY38" s="46"/>
      <c r="QZZ38" s="46"/>
      <c r="RAA38" s="46"/>
      <c r="RAB38" s="46"/>
      <c r="RAC38" s="46"/>
      <c r="RAD38" s="46"/>
      <c r="RAE38" s="46"/>
      <c r="RAF38" s="46"/>
      <c r="RAG38" s="46"/>
      <c r="RAH38" s="46"/>
      <c r="RAI38" s="46"/>
      <c r="RAJ38" s="46"/>
      <c r="RAK38" s="46"/>
      <c r="RAL38" s="46"/>
      <c r="RAM38" s="46"/>
      <c r="RAN38" s="46"/>
      <c r="RAO38" s="46"/>
      <c r="RAP38" s="46"/>
      <c r="RAQ38" s="46"/>
      <c r="RAR38" s="46"/>
      <c r="RAS38" s="46"/>
      <c r="RAT38" s="46"/>
      <c r="RAU38" s="46"/>
      <c r="RAV38" s="46"/>
      <c r="RAW38" s="46"/>
      <c r="RAX38" s="46"/>
      <c r="RAY38" s="46"/>
      <c r="RAZ38" s="46"/>
      <c r="RBA38" s="46"/>
      <c r="RBB38" s="46"/>
      <c r="RBC38" s="46"/>
      <c r="RBD38" s="46"/>
      <c r="RBE38" s="46"/>
      <c r="RBF38" s="46"/>
      <c r="RBG38" s="46"/>
      <c r="RBH38" s="46"/>
      <c r="RBI38" s="46"/>
      <c r="RBJ38" s="46"/>
      <c r="RBK38" s="46"/>
      <c r="RBL38" s="46"/>
      <c r="RBM38" s="46"/>
      <c r="RBN38" s="46"/>
      <c r="RBO38" s="46"/>
      <c r="RBP38" s="46"/>
      <c r="RBQ38" s="46"/>
      <c r="RBR38" s="46"/>
      <c r="RBS38" s="46"/>
      <c r="RBT38" s="46"/>
      <c r="RBU38" s="46"/>
      <c r="RBV38" s="46"/>
      <c r="RBW38" s="46"/>
      <c r="RBX38" s="46"/>
      <c r="RBY38" s="46"/>
      <c r="RBZ38" s="46"/>
      <c r="RCA38" s="46"/>
      <c r="RCB38" s="46"/>
      <c r="RCC38" s="46"/>
      <c r="RCD38" s="46"/>
      <c r="RCE38" s="46"/>
      <c r="RCF38" s="46"/>
      <c r="RCG38" s="46"/>
      <c r="RCH38" s="46"/>
      <c r="RCI38" s="46"/>
      <c r="RCJ38" s="46"/>
      <c r="RCK38" s="46"/>
      <c r="RCL38" s="46"/>
      <c r="RCM38" s="46"/>
      <c r="RCN38" s="46"/>
      <c r="RCO38" s="46"/>
      <c r="RCP38" s="46"/>
      <c r="RCQ38" s="46"/>
      <c r="RCR38" s="46"/>
      <c r="RCS38" s="46"/>
      <c r="RCT38" s="46"/>
      <c r="RCU38" s="46"/>
      <c r="RCV38" s="46"/>
      <c r="RCW38" s="46"/>
      <c r="RCX38" s="46"/>
      <c r="RCY38" s="46"/>
      <c r="RCZ38" s="46"/>
      <c r="RDA38" s="46"/>
      <c r="RDB38" s="46"/>
      <c r="RDC38" s="46"/>
      <c r="RDD38" s="46"/>
      <c r="RDE38" s="46"/>
      <c r="RDF38" s="46"/>
      <c r="RDG38" s="46"/>
      <c r="RDH38" s="46"/>
      <c r="RDI38" s="46"/>
      <c r="RDJ38" s="46"/>
      <c r="RDK38" s="46"/>
      <c r="RDL38" s="46"/>
      <c r="RDM38" s="46"/>
      <c r="RDN38" s="46"/>
      <c r="RDO38" s="46"/>
      <c r="RDP38" s="46"/>
      <c r="RDQ38" s="46"/>
      <c r="RDR38" s="46"/>
      <c r="RDS38" s="46"/>
      <c r="RDT38" s="46"/>
      <c r="RDU38" s="46"/>
      <c r="RDV38" s="46"/>
      <c r="RDW38" s="46"/>
      <c r="RDX38" s="46"/>
      <c r="RDY38" s="46"/>
      <c r="RDZ38" s="46"/>
      <c r="REA38" s="46"/>
      <c r="REB38" s="46"/>
      <c r="REC38" s="46"/>
      <c r="RED38" s="46"/>
      <c r="REE38" s="46"/>
      <c r="REF38" s="46"/>
      <c r="REG38" s="46"/>
      <c r="REH38" s="46"/>
      <c r="REI38" s="46"/>
      <c r="REJ38" s="46"/>
      <c r="REK38" s="46"/>
      <c r="REL38" s="46"/>
      <c r="REM38" s="46"/>
      <c r="REN38" s="46"/>
      <c r="REO38" s="46"/>
      <c r="REP38" s="46"/>
      <c r="REQ38" s="46"/>
      <c r="RER38" s="46"/>
      <c r="RES38" s="46"/>
      <c r="RET38" s="46"/>
      <c r="REU38" s="46"/>
      <c r="REV38" s="46"/>
      <c r="REW38" s="46"/>
      <c r="REX38" s="46"/>
      <c r="REY38" s="46"/>
      <c r="REZ38" s="46"/>
      <c r="RFA38" s="46"/>
      <c r="RFB38" s="46"/>
      <c r="RFC38" s="46"/>
      <c r="RFD38" s="46"/>
      <c r="RFE38" s="46"/>
      <c r="RFF38" s="46"/>
      <c r="RFG38" s="46"/>
      <c r="RFH38" s="46"/>
      <c r="RFI38" s="46"/>
      <c r="RFJ38" s="46"/>
      <c r="RFK38" s="46"/>
      <c r="RFL38" s="46"/>
      <c r="RFM38" s="46"/>
      <c r="RFN38" s="46"/>
      <c r="RFO38" s="46"/>
      <c r="RFP38" s="46"/>
      <c r="RFQ38" s="46"/>
      <c r="RFR38" s="46"/>
      <c r="RFS38" s="46"/>
      <c r="RFT38" s="46"/>
      <c r="RFU38" s="46"/>
      <c r="RFV38" s="46"/>
      <c r="RFW38" s="46"/>
      <c r="RFX38" s="46"/>
      <c r="RFY38" s="46"/>
      <c r="RFZ38" s="46"/>
      <c r="RGA38" s="46"/>
      <c r="RGB38" s="46"/>
      <c r="RGC38" s="46"/>
      <c r="RGD38" s="46"/>
      <c r="RGE38" s="46"/>
      <c r="RGF38" s="46"/>
      <c r="RGG38" s="46"/>
      <c r="RGH38" s="46"/>
      <c r="RGI38" s="46"/>
      <c r="RGJ38" s="46"/>
      <c r="RGK38" s="46"/>
      <c r="RGL38" s="46"/>
      <c r="RGM38" s="46"/>
      <c r="RGN38" s="46"/>
      <c r="RGO38" s="46"/>
      <c r="RGP38" s="46"/>
      <c r="RGQ38" s="46"/>
      <c r="RGR38" s="46"/>
      <c r="RGS38" s="46"/>
      <c r="RGT38" s="46"/>
      <c r="RGU38" s="46"/>
      <c r="RGV38" s="46"/>
      <c r="RGW38" s="46"/>
      <c r="RGX38" s="46"/>
      <c r="RGY38" s="46"/>
      <c r="RGZ38" s="46"/>
      <c r="RHA38" s="46"/>
      <c r="RHB38" s="46"/>
      <c r="RHC38" s="46"/>
      <c r="RHD38" s="46"/>
      <c r="RHE38" s="46"/>
      <c r="RHF38" s="46"/>
      <c r="RHG38" s="46"/>
      <c r="RHH38" s="46"/>
      <c r="RHI38" s="46"/>
      <c r="RHJ38" s="46"/>
      <c r="RHK38" s="46"/>
      <c r="RHL38" s="46"/>
      <c r="RHM38" s="46"/>
      <c r="RHN38" s="46"/>
      <c r="RHO38" s="46"/>
      <c r="RHP38" s="46"/>
      <c r="RHQ38" s="46"/>
      <c r="RHR38" s="46"/>
      <c r="RHS38" s="46"/>
      <c r="RHT38" s="46"/>
      <c r="RHU38" s="46"/>
      <c r="RHV38" s="46"/>
      <c r="RHW38" s="46"/>
      <c r="RHX38" s="46"/>
      <c r="RHY38" s="46"/>
      <c r="RHZ38" s="46"/>
      <c r="RIA38" s="46"/>
      <c r="RIB38" s="46"/>
      <c r="RIC38" s="46"/>
      <c r="RID38" s="46"/>
      <c r="RIE38" s="46"/>
      <c r="RIF38" s="46"/>
      <c r="RIG38" s="46"/>
      <c r="RIH38" s="46"/>
      <c r="RII38" s="46"/>
      <c r="RIJ38" s="46"/>
      <c r="RIK38" s="46"/>
      <c r="RIL38" s="46"/>
      <c r="RIM38" s="46"/>
      <c r="RIN38" s="46"/>
      <c r="RIO38" s="46"/>
      <c r="RIP38" s="46"/>
      <c r="RIQ38" s="46"/>
      <c r="RIR38" s="46"/>
      <c r="RIS38" s="46"/>
      <c r="RIT38" s="46"/>
      <c r="RIU38" s="46"/>
      <c r="RIV38" s="46"/>
      <c r="RIW38" s="46"/>
      <c r="RIX38" s="46"/>
      <c r="RIY38" s="46"/>
      <c r="RIZ38" s="46"/>
      <c r="RJA38" s="46"/>
      <c r="RJB38" s="46"/>
      <c r="RJC38" s="46"/>
      <c r="RJD38" s="46"/>
      <c r="RJE38" s="46"/>
      <c r="RJF38" s="46"/>
      <c r="RJG38" s="46"/>
      <c r="RJH38" s="46"/>
      <c r="RJI38" s="46"/>
      <c r="RJJ38" s="46"/>
      <c r="RJK38" s="46"/>
      <c r="RJL38" s="46"/>
      <c r="RJM38" s="46"/>
      <c r="RJN38" s="46"/>
      <c r="RJO38" s="46"/>
      <c r="RJP38" s="46"/>
      <c r="RJQ38" s="46"/>
      <c r="RJR38" s="46"/>
      <c r="RJS38" s="46"/>
      <c r="RJT38" s="46"/>
      <c r="RJU38" s="46"/>
      <c r="RJV38" s="46"/>
      <c r="RJW38" s="46"/>
      <c r="RJX38" s="46"/>
      <c r="RJY38" s="46"/>
      <c r="RJZ38" s="46"/>
      <c r="RKA38" s="46"/>
      <c r="RKB38" s="46"/>
      <c r="RKC38" s="46"/>
      <c r="RKD38" s="46"/>
      <c r="RKE38" s="46"/>
      <c r="RKF38" s="46"/>
      <c r="RKG38" s="46"/>
      <c r="RKH38" s="46"/>
      <c r="RKI38" s="46"/>
      <c r="RKJ38" s="46"/>
      <c r="RKK38" s="46"/>
      <c r="RKL38" s="46"/>
      <c r="RKM38" s="46"/>
      <c r="RKN38" s="46"/>
      <c r="RKO38" s="46"/>
      <c r="RKP38" s="46"/>
      <c r="RKQ38" s="46"/>
      <c r="RKR38" s="46"/>
      <c r="RKS38" s="46"/>
      <c r="RKT38" s="46"/>
      <c r="RKU38" s="46"/>
      <c r="RKV38" s="46"/>
      <c r="RKW38" s="46"/>
      <c r="RKX38" s="46"/>
      <c r="RKY38" s="46"/>
      <c r="RKZ38" s="46"/>
      <c r="RLA38" s="46"/>
      <c r="RLB38" s="46"/>
      <c r="RLC38" s="46"/>
      <c r="RLD38" s="46"/>
      <c r="RLE38" s="46"/>
      <c r="RLF38" s="46"/>
      <c r="RLG38" s="46"/>
      <c r="RLH38" s="46"/>
      <c r="RLI38" s="46"/>
      <c r="RLJ38" s="46"/>
      <c r="RLK38" s="46"/>
      <c r="RLL38" s="46"/>
      <c r="RLM38" s="46"/>
      <c r="RLN38" s="46"/>
      <c r="RLO38" s="46"/>
      <c r="RLP38" s="46"/>
      <c r="RLQ38" s="46"/>
      <c r="RLR38" s="46"/>
      <c r="RLS38" s="46"/>
      <c r="RLT38" s="46"/>
      <c r="RLU38" s="46"/>
      <c r="RLV38" s="46"/>
      <c r="RLW38" s="46"/>
      <c r="RLX38" s="46"/>
      <c r="RLY38" s="46"/>
      <c r="RLZ38" s="46"/>
      <c r="RMA38" s="46"/>
      <c r="RMB38" s="46"/>
      <c r="RMC38" s="46"/>
      <c r="RMD38" s="46"/>
      <c r="RME38" s="46"/>
      <c r="RMF38" s="46"/>
      <c r="RMG38" s="46"/>
      <c r="RMH38" s="46"/>
      <c r="RMI38" s="46"/>
      <c r="RMJ38" s="46"/>
      <c r="RMK38" s="46"/>
      <c r="RML38" s="46"/>
      <c r="RMM38" s="46"/>
      <c r="RMN38" s="46"/>
      <c r="RMO38" s="46"/>
      <c r="RMP38" s="46"/>
      <c r="RMQ38" s="46"/>
      <c r="RMR38" s="46"/>
      <c r="RMS38" s="46"/>
      <c r="RMT38" s="46"/>
      <c r="RMU38" s="46"/>
      <c r="RMV38" s="46"/>
      <c r="RMW38" s="46"/>
      <c r="RMX38" s="46"/>
      <c r="RMY38" s="46"/>
      <c r="RMZ38" s="46"/>
      <c r="RNA38" s="46"/>
      <c r="RNB38" s="46"/>
      <c r="RNC38" s="46"/>
      <c r="RND38" s="46"/>
      <c r="RNE38" s="46"/>
      <c r="RNF38" s="46"/>
      <c r="RNG38" s="46"/>
      <c r="RNH38" s="46"/>
      <c r="RNI38" s="46"/>
      <c r="RNJ38" s="46"/>
      <c r="RNK38" s="46"/>
      <c r="RNL38" s="46"/>
      <c r="RNM38" s="46"/>
      <c r="RNN38" s="46"/>
      <c r="RNO38" s="46"/>
      <c r="RNP38" s="46"/>
      <c r="RNQ38" s="46"/>
      <c r="RNR38" s="46"/>
      <c r="RNS38" s="46"/>
      <c r="RNT38" s="46"/>
      <c r="RNU38" s="46"/>
      <c r="RNV38" s="46"/>
      <c r="RNW38" s="46"/>
      <c r="RNX38" s="46"/>
      <c r="RNY38" s="46"/>
      <c r="RNZ38" s="46"/>
      <c r="ROA38" s="46"/>
      <c r="ROB38" s="46"/>
      <c r="ROC38" s="46"/>
      <c r="ROD38" s="46"/>
      <c r="ROE38" s="46"/>
      <c r="ROF38" s="46"/>
      <c r="ROG38" s="46"/>
      <c r="ROH38" s="46"/>
      <c r="ROI38" s="46"/>
      <c r="ROJ38" s="46"/>
      <c r="ROK38" s="46"/>
      <c r="ROL38" s="46"/>
      <c r="ROM38" s="46"/>
      <c r="RON38" s="46"/>
      <c r="ROO38" s="46"/>
      <c r="ROP38" s="46"/>
      <c r="ROQ38" s="46"/>
      <c r="ROR38" s="46"/>
      <c r="ROS38" s="46"/>
      <c r="ROT38" s="46"/>
      <c r="ROU38" s="46"/>
      <c r="ROV38" s="46"/>
      <c r="ROW38" s="46"/>
      <c r="ROX38" s="46"/>
      <c r="ROY38" s="46"/>
      <c r="ROZ38" s="46"/>
      <c r="RPA38" s="46"/>
      <c r="RPB38" s="46"/>
      <c r="RPC38" s="46"/>
      <c r="RPD38" s="46"/>
      <c r="RPE38" s="46"/>
      <c r="RPF38" s="46"/>
      <c r="RPG38" s="46"/>
      <c r="RPH38" s="46"/>
      <c r="RPI38" s="46"/>
      <c r="RPJ38" s="46"/>
      <c r="RPK38" s="46"/>
      <c r="RPL38" s="46"/>
      <c r="RPM38" s="46"/>
      <c r="RPN38" s="46"/>
      <c r="RPO38" s="46"/>
      <c r="RPP38" s="46"/>
      <c r="RPQ38" s="46"/>
      <c r="RPR38" s="46"/>
      <c r="RPS38" s="46"/>
      <c r="RPT38" s="46"/>
      <c r="RPU38" s="46"/>
      <c r="RPV38" s="46"/>
      <c r="RPW38" s="46"/>
      <c r="RPX38" s="46"/>
      <c r="RPY38" s="46"/>
      <c r="RPZ38" s="46"/>
      <c r="RQA38" s="46"/>
      <c r="RQB38" s="46"/>
      <c r="RQC38" s="46"/>
      <c r="RQD38" s="46"/>
      <c r="RQE38" s="46"/>
      <c r="RQF38" s="46"/>
      <c r="RQG38" s="46"/>
      <c r="RQH38" s="46"/>
      <c r="RQI38" s="46"/>
      <c r="RQJ38" s="46"/>
      <c r="RQK38" s="46"/>
      <c r="RQL38" s="46"/>
      <c r="RQM38" s="46"/>
      <c r="RQN38" s="46"/>
      <c r="RQO38" s="46"/>
      <c r="RQP38" s="46"/>
      <c r="RQQ38" s="46"/>
      <c r="RQR38" s="46"/>
      <c r="RQS38" s="46"/>
      <c r="RQT38" s="46"/>
      <c r="RQU38" s="46"/>
      <c r="RQV38" s="46"/>
      <c r="RQW38" s="46"/>
      <c r="RQX38" s="46"/>
      <c r="RQY38" s="46"/>
      <c r="RQZ38" s="46"/>
      <c r="RRA38" s="46"/>
      <c r="RRB38" s="46"/>
      <c r="RRC38" s="46"/>
      <c r="RRD38" s="46"/>
      <c r="RRE38" s="46"/>
      <c r="RRF38" s="46"/>
      <c r="RRG38" s="46"/>
      <c r="RRH38" s="46"/>
      <c r="RRI38" s="46"/>
      <c r="RRJ38" s="46"/>
      <c r="RRK38" s="46"/>
      <c r="RRL38" s="46"/>
      <c r="RRM38" s="46"/>
      <c r="RRN38" s="46"/>
      <c r="RRO38" s="46"/>
      <c r="RRP38" s="46"/>
      <c r="RRQ38" s="46"/>
      <c r="RRR38" s="46"/>
      <c r="RRS38" s="46"/>
      <c r="RRT38" s="46"/>
      <c r="RRU38" s="46"/>
      <c r="RRV38" s="46"/>
      <c r="RRW38" s="46"/>
      <c r="RRX38" s="46"/>
      <c r="RRY38" s="46"/>
      <c r="RRZ38" s="46"/>
      <c r="RSA38" s="46"/>
      <c r="RSB38" s="46"/>
      <c r="RSC38" s="46"/>
      <c r="RSD38" s="46"/>
      <c r="RSE38" s="46"/>
      <c r="RSF38" s="46"/>
      <c r="RSG38" s="46"/>
      <c r="RSH38" s="46"/>
      <c r="RSI38" s="46"/>
      <c r="RSJ38" s="46"/>
      <c r="RSK38" s="46"/>
      <c r="RSL38" s="46"/>
      <c r="RSM38" s="46"/>
      <c r="RSN38" s="46"/>
      <c r="RSO38" s="46"/>
      <c r="RSP38" s="46"/>
      <c r="RSQ38" s="46"/>
      <c r="RSR38" s="46"/>
      <c r="RSS38" s="46"/>
      <c r="RST38" s="46"/>
      <c r="RSU38" s="46"/>
      <c r="RSV38" s="46"/>
      <c r="RSW38" s="46"/>
      <c r="RSX38" s="46"/>
      <c r="RSY38" s="46"/>
      <c r="RSZ38" s="46"/>
      <c r="RTA38" s="46"/>
      <c r="RTB38" s="46"/>
      <c r="RTC38" s="46"/>
      <c r="RTD38" s="46"/>
      <c r="RTE38" s="46"/>
      <c r="RTF38" s="46"/>
      <c r="RTG38" s="46"/>
      <c r="RTH38" s="46"/>
      <c r="RTI38" s="46"/>
      <c r="RTJ38" s="46"/>
      <c r="RTK38" s="46"/>
      <c r="RTL38" s="46"/>
      <c r="RTM38" s="46"/>
      <c r="RTN38" s="46"/>
      <c r="RTO38" s="46"/>
      <c r="RTP38" s="46"/>
      <c r="RTQ38" s="46"/>
      <c r="RTR38" s="46"/>
      <c r="RTS38" s="46"/>
      <c r="RTT38" s="46"/>
      <c r="RTU38" s="46"/>
      <c r="RTV38" s="46"/>
      <c r="RTW38" s="46"/>
      <c r="RTX38" s="46"/>
      <c r="RTY38" s="46"/>
      <c r="RTZ38" s="46"/>
      <c r="RUA38" s="46"/>
      <c r="RUB38" s="46"/>
      <c r="RUC38" s="46"/>
      <c r="RUD38" s="46"/>
      <c r="RUE38" s="46"/>
      <c r="RUF38" s="46"/>
      <c r="RUG38" s="46"/>
      <c r="RUH38" s="46"/>
      <c r="RUI38" s="46"/>
      <c r="RUJ38" s="46"/>
      <c r="RUK38" s="46"/>
      <c r="RUL38" s="46"/>
      <c r="RUM38" s="46"/>
      <c r="RUN38" s="46"/>
      <c r="RUO38" s="46"/>
      <c r="RUP38" s="46"/>
      <c r="RUQ38" s="46"/>
      <c r="RUR38" s="46"/>
      <c r="RUS38" s="46"/>
      <c r="RUT38" s="46"/>
      <c r="RUU38" s="46"/>
      <c r="RUV38" s="46"/>
      <c r="RUW38" s="46"/>
      <c r="RUX38" s="46"/>
      <c r="RUY38" s="46"/>
      <c r="RUZ38" s="46"/>
      <c r="RVA38" s="46"/>
      <c r="RVB38" s="46"/>
      <c r="RVC38" s="46"/>
      <c r="RVD38" s="46"/>
      <c r="RVE38" s="46"/>
      <c r="RVF38" s="46"/>
      <c r="RVG38" s="46"/>
      <c r="RVH38" s="46"/>
      <c r="RVI38" s="46"/>
      <c r="RVJ38" s="46"/>
      <c r="RVK38" s="46"/>
      <c r="RVL38" s="46"/>
      <c r="RVM38" s="46"/>
      <c r="RVN38" s="46"/>
      <c r="RVO38" s="46"/>
      <c r="RVP38" s="46"/>
      <c r="RVQ38" s="46"/>
      <c r="RVR38" s="46"/>
      <c r="RVS38" s="46"/>
      <c r="RVT38" s="46"/>
      <c r="RVU38" s="46"/>
      <c r="RVV38" s="46"/>
      <c r="RVW38" s="46"/>
      <c r="RVX38" s="46"/>
      <c r="RVY38" s="46"/>
      <c r="RVZ38" s="46"/>
      <c r="RWA38" s="46"/>
      <c r="RWB38" s="46"/>
      <c r="RWC38" s="46"/>
      <c r="RWD38" s="46"/>
      <c r="RWE38" s="46"/>
      <c r="RWF38" s="46"/>
      <c r="RWG38" s="46"/>
      <c r="RWH38" s="46"/>
      <c r="RWI38" s="46"/>
      <c r="RWJ38" s="46"/>
      <c r="RWK38" s="46"/>
      <c r="RWL38" s="46"/>
      <c r="RWM38" s="46"/>
      <c r="RWN38" s="46"/>
      <c r="RWO38" s="46"/>
      <c r="RWP38" s="46"/>
      <c r="RWQ38" s="46"/>
      <c r="RWR38" s="46"/>
      <c r="RWS38" s="46"/>
      <c r="RWT38" s="46"/>
      <c r="RWU38" s="46"/>
      <c r="RWV38" s="46"/>
      <c r="RWW38" s="46"/>
      <c r="RWX38" s="46"/>
      <c r="RWY38" s="46"/>
      <c r="RWZ38" s="46"/>
      <c r="RXA38" s="46"/>
      <c r="RXB38" s="46"/>
      <c r="RXC38" s="46"/>
      <c r="RXD38" s="46"/>
      <c r="RXE38" s="46"/>
      <c r="RXF38" s="46"/>
      <c r="RXG38" s="46"/>
      <c r="RXH38" s="46"/>
      <c r="RXI38" s="46"/>
      <c r="RXJ38" s="46"/>
      <c r="RXK38" s="46"/>
      <c r="RXL38" s="46"/>
      <c r="RXM38" s="46"/>
      <c r="RXN38" s="46"/>
      <c r="RXO38" s="46"/>
      <c r="RXP38" s="46"/>
      <c r="RXQ38" s="46"/>
      <c r="RXR38" s="46"/>
      <c r="RXS38" s="46"/>
      <c r="RXT38" s="46"/>
      <c r="RXU38" s="46"/>
      <c r="RXV38" s="46"/>
      <c r="RXW38" s="46"/>
      <c r="RXX38" s="46"/>
      <c r="RXY38" s="46"/>
      <c r="RXZ38" s="46"/>
      <c r="RYA38" s="46"/>
      <c r="RYB38" s="46"/>
      <c r="RYC38" s="46"/>
      <c r="RYD38" s="46"/>
      <c r="RYE38" s="46"/>
      <c r="RYF38" s="46"/>
      <c r="RYG38" s="46"/>
      <c r="RYH38" s="46"/>
      <c r="RYI38" s="46"/>
      <c r="RYJ38" s="46"/>
      <c r="RYK38" s="46"/>
      <c r="RYL38" s="46"/>
      <c r="RYM38" s="46"/>
      <c r="RYN38" s="46"/>
      <c r="RYO38" s="46"/>
      <c r="RYP38" s="46"/>
      <c r="RYQ38" s="46"/>
      <c r="RYR38" s="46"/>
      <c r="RYS38" s="46"/>
      <c r="RYT38" s="46"/>
      <c r="RYU38" s="46"/>
      <c r="RYV38" s="46"/>
      <c r="RYW38" s="46"/>
      <c r="RYX38" s="46"/>
      <c r="RYY38" s="46"/>
      <c r="RYZ38" s="46"/>
      <c r="RZA38" s="46"/>
      <c r="RZB38" s="46"/>
      <c r="RZC38" s="46"/>
      <c r="RZD38" s="46"/>
      <c r="RZE38" s="46"/>
      <c r="RZF38" s="46"/>
      <c r="RZG38" s="46"/>
      <c r="RZH38" s="46"/>
      <c r="RZI38" s="46"/>
      <c r="RZJ38" s="46"/>
      <c r="RZK38" s="46"/>
      <c r="RZL38" s="46"/>
      <c r="RZM38" s="46"/>
      <c r="RZN38" s="46"/>
      <c r="RZO38" s="46"/>
      <c r="RZP38" s="46"/>
      <c r="RZQ38" s="46"/>
      <c r="RZR38" s="46"/>
      <c r="RZS38" s="46"/>
      <c r="RZT38" s="46"/>
      <c r="RZU38" s="46"/>
      <c r="RZV38" s="46"/>
      <c r="RZW38" s="46"/>
      <c r="RZX38" s="46"/>
      <c r="RZY38" s="46"/>
      <c r="RZZ38" s="46"/>
      <c r="SAA38" s="46"/>
      <c r="SAB38" s="46"/>
      <c r="SAC38" s="46"/>
      <c r="SAD38" s="46"/>
      <c r="SAE38" s="46"/>
      <c r="SAF38" s="46"/>
      <c r="SAG38" s="46"/>
      <c r="SAH38" s="46"/>
      <c r="SAI38" s="46"/>
      <c r="SAJ38" s="46"/>
      <c r="SAK38" s="46"/>
      <c r="SAL38" s="46"/>
      <c r="SAM38" s="46"/>
      <c r="SAN38" s="46"/>
      <c r="SAO38" s="46"/>
      <c r="SAP38" s="46"/>
      <c r="SAQ38" s="46"/>
      <c r="SAR38" s="46"/>
      <c r="SAS38" s="46"/>
      <c r="SAT38" s="46"/>
      <c r="SAU38" s="46"/>
      <c r="SAV38" s="46"/>
      <c r="SAW38" s="46"/>
      <c r="SAX38" s="46"/>
      <c r="SAY38" s="46"/>
      <c r="SAZ38" s="46"/>
      <c r="SBA38" s="46"/>
      <c r="SBB38" s="46"/>
      <c r="SBC38" s="46"/>
      <c r="SBD38" s="46"/>
      <c r="SBE38" s="46"/>
      <c r="SBF38" s="46"/>
      <c r="SBG38" s="46"/>
      <c r="SBH38" s="46"/>
      <c r="SBI38" s="46"/>
      <c r="SBJ38" s="46"/>
      <c r="SBK38" s="46"/>
      <c r="SBL38" s="46"/>
      <c r="SBM38" s="46"/>
      <c r="SBN38" s="46"/>
      <c r="SBO38" s="46"/>
      <c r="SBP38" s="46"/>
      <c r="SBQ38" s="46"/>
      <c r="SBR38" s="46"/>
      <c r="SBS38" s="46"/>
      <c r="SBT38" s="46"/>
      <c r="SBU38" s="46"/>
      <c r="SBV38" s="46"/>
      <c r="SBW38" s="46"/>
      <c r="SBX38" s="46"/>
      <c r="SBY38" s="46"/>
      <c r="SBZ38" s="46"/>
      <c r="SCA38" s="46"/>
      <c r="SCB38" s="46"/>
      <c r="SCC38" s="46"/>
      <c r="SCD38" s="46"/>
      <c r="SCE38" s="46"/>
      <c r="SCF38" s="46"/>
      <c r="SCG38" s="46"/>
      <c r="SCH38" s="46"/>
      <c r="SCI38" s="46"/>
      <c r="SCJ38" s="46"/>
      <c r="SCK38" s="46"/>
      <c r="SCL38" s="46"/>
      <c r="SCM38" s="46"/>
      <c r="SCN38" s="46"/>
      <c r="SCO38" s="46"/>
      <c r="SCP38" s="46"/>
      <c r="SCQ38" s="46"/>
      <c r="SCR38" s="46"/>
      <c r="SCS38" s="46"/>
      <c r="SCT38" s="46"/>
      <c r="SCU38" s="46"/>
      <c r="SCV38" s="46"/>
      <c r="SCW38" s="46"/>
      <c r="SCX38" s="46"/>
      <c r="SCY38" s="46"/>
      <c r="SCZ38" s="46"/>
      <c r="SDA38" s="46"/>
      <c r="SDB38" s="46"/>
      <c r="SDC38" s="46"/>
      <c r="SDD38" s="46"/>
      <c r="SDE38" s="46"/>
      <c r="SDF38" s="46"/>
      <c r="SDG38" s="46"/>
      <c r="SDH38" s="46"/>
      <c r="SDI38" s="46"/>
      <c r="SDJ38" s="46"/>
      <c r="SDK38" s="46"/>
      <c r="SDL38" s="46"/>
      <c r="SDM38" s="46"/>
      <c r="SDN38" s="46"/>
      <c r="SDO38" s="46"/>
      <c r="SDP38" s="46"/>
      <c r="SDQ38" s="46"/>
      <c r="SDR38" s="46"/>
      <c r="SDS38" s="46"/>
      <c r="SDT38" s="46"/>
      <c r="SDU38" s="46"/>
      <c r="SDV38" s="46"/>
      <c r="SDW38" s="46"/>
      <c r="SDX38" s="46"/>
      <c r="SDY38" s="46"/>
      <c r="SDZ38" s="46"/>
      <c r="SEA38" s="46"/>
      <c r="SEB38" s="46"/>
      <c r="SEC38" s="46"/>
      <c r="SED38" s="46"/>
      <c r="SEE38" s="46"/>
      <c r="SEF38" s="46"/>
      <c r="SEG38" s="46"/>
      <c r="SEH38" s="46"/>
      <c r="SEI38" s="46"/>
      <c r="SEJ38" s="46"/>
      <c r="SEK38" s="46"/>
      <c r="SEL38" s="46"/>
      <c r="SEM38" s="46"/>
      <c r="SEN38" s="46"/>
      <c r="SEO38" s="46"/>
      <c r="SEP38" s="46"/>
      <c r="SEQ38" s="46"/>
      <c r="SER38" s="46"/>
      <c r="SES38" s="46"/>
      <c r="SET38" s="46"/>
      <c r="SEU38" s="46"/>
      <c r="SEV38" s="46"/>
      <c r="SEW38" s="46"/>
      <c r="SEX38" s="46"/>
      <c r="SEY38" s="46"/>
      <c r="SEZ38" s="46"/>
      <c r="SFA38" s="46"/>
      <c r="SFB38" s="46"/>
      <c r="SFC38" s="46"/>
      <c r="SFD38" s="46"/>
      <c r="SFE38" s="46"/>
      <c r="SFF38" s="46"/>
      <c r="SFG38" s="46"/>
      <c r="SFH38" s="46"/>
      <c r="SFI38" s="46"/>
      <c r="SFJ38" s="46"/>
      <c r="SFK38" s="46"/>
      <c r="SFL38" s="46"/>
      <c r="SFM38" s="46"/>
      <c r="SFN38" s="46"/>
      <c r="SFO38" s="46"/>
      <c r="SFP38" s="46"/>
      <c r="SFQ38" s="46"/>
      <c r="SFR38" s="46"/>
      <c r="SFS38" s="46"/>
      <c r="SFT38" s="46"/>
      <c r="SFU38" s="46"/>
      <c r="SFV38" s="46"/>
      <c r="SFW38" s="46"/>
      <c r="SFX38" s="46"/>
      <c r="SFY38" s="46"/>
      <c r="SFZ38" s="46"/>
      <c r="SGA38" s="46"/>
      <c r="SGB38" s="46"/>
      <c r="SGC38" s="46"/>
      <c r="SGD38" s="46"/>
      <c r="SGE38" s="46"/>
      <c r="SGF38" s="46"/>
      <c r="SGG38" s="46"/>
      <c r="SGH38" s="46"/>
      <c r="SGI38" s="46"/>
      <c r="SGJ38" s="46"/>
      <c r="SGK38" s="46"/>
      <c r="SGL38" s="46"/>
      <c r="SGM38" s="46"/>
      <c r="SGN38" s="46"/>
      <c r="SGO38" s="46"/>
      <c r="SGP38" s="46"/>
      <c r="SGQ38" s="46"/>
      <c r="SGR38" s="46"/>
      <c r="SGS38" s="46"/>
      <c r="SGT38" s="46"/>
      <c r="SGU38" s="46"/>
      <c r="SGV38" s="46"/>
      <c r="SGW38" s="46"/>
      <c r="SGX38" s="46"/>
      <c r="SGY38" s="46"/>
      <c r="SGZ38" s="46"/>
      <c r="SHA38" s="46"/>
      <c r="SHB38" s="46"/>
      <c r="SHC38" s="46"/>
      <c r="SHD38" s="46"/>
      <c r="SHE38" s="46"/>
      <c r="SHF38" s="46"/>
      <c r="SHG38" s="46"/>
      <c r="SHH38" s="46"/>
      <c r="SHI38" s="46"/>
      <c r="SHJ38" s="46"/>
      <c r="SHK38" s="46"/>
      <c r="SHL38" s="46"/>
      <c r="SHM38" s="46"/>
      <c r="SHN38" s="46"/>
      <c r="SHO38" s="46"/>
      <c r="SHP38" s="46"/>
      <c r="SHQ38" s="46"/>
      <c r="SHR38" s="46"/>
      <c r="SHS38" s="46"/>
      <c r="SHT38" s="46"/>
      <c r="SHU38" s="46"/>
      <c r="SHV38" s="46"/>
      <c r="SHW38" s="46"/>
      <c r="SHX38" s="46"/>
      <c r="SHY38" s="46"/>
      <c r="SHZ38" s="46"/>
      <c r="SIA38" s="46"/>
      <c r="SIB38" s="46"/>
      <c r="SIC38" s="46"/>
      <c r="SID38" s="46"/>
      <c r="SIE38" s="46"/>
      <c r="SIF38" s="46"/>
      <c r="SIG38" s="46"/>
      <c r="SIH38" s="46"/>
      <c r="SII38" s="46"/>
      <c r="SIJ38" s="46"/>
      <c r="SIK38" s="46"/>
      <c r="SIL38" s="46"/>
      <c r="SIM38" s="46"/>
      <c r="SIN38" s="46"/>
      <c r="SIO38" s="46"/>
      <c r="SIP38" s="46"/>
      <c r="SIQ38" s="46"/>
      <c r="SIR38" s="46"/>
      <c r="SIS38" s="46"/>
      <c r="SIT38" s="46"/>
      <c r="SIU38" s="46"/>
      <c r="SIV38" s="46"/>
      <c r="SIW38" s="46"/>
      <c r="SIX38" s="46"/>
      <c r="SIY38" s="46"/>
      <c r="SIZ38" s="46"/>
      <c r="SJA38" s="46"/>
      <c r="SJB38" s="46"/>
      <c r="SJC38" s="46"/>
      <c r="SJD38" s="46"/>
      <c r="SJE38" s="46"/>
      <c r="SJF38" s="46"/>
      <c r="SJG38" s="46"/>
      <c r="SJH38" s="46"/>
      <c r="SJI38" s="46"/>
      <c r="SJJ38" s="46"/>
      <c r="SJK38" s="46"/>
      <c r="SJL38" s="46"/>
      <c r="SJM38" s="46"/>
      <c r="SJN38" s="46"/>
      <c r="SJO38" s="46"/>
      <c r="SJP38" s="46"/>
      <c r="SJQ38" s="46"/>
      <c r="SJR38" s="46"/>
      <c r="SJS38" s="46"/>
      <c r="SJT38" s="46"/>
      <c r="SJU38" s="46"/>
      <c r="SJV38" s="46"/>
      <c r="SJW38" s="46"/>
      <c r="SJX38" s="46"/>
      <c r="SJY38" s="46"/>
      <c r="SJZ38" s="46"/>
      <c r="SKA38" s="46"/>
      <c r="SKB38" s="46"/>
      <c r="SKC38" s="46"/>
      <c r="SKD38" s="46"/>
      <c r="SKE38" s="46"/>
      <c r="SKF38" s="46"/>
      <c r="SKG38" s="46"/>
      <c r="SKH38" s="46"/>
      <c r="SKI38" s="46"/>
      <c r="SKJ38" s="46"/>
      <c r="SKK38" s="46"/>
      <c r="SKL38" s="46"/>
      <c r="SKM38" s="46"/>
      <c r="SKN38" s="46"/>
      <c r="SKO38" s="46"/>
      <c r="SKP38" s="46"/>
      <c r="SKQ38" s="46"/>
      <c r="SKR38" s="46"/>
      <c r="SKS38" s="46"/>
      <c r="SKT38" s="46"/>
      <c r="SKU38" s="46"/>
      <c r="SKV38" s="46"/>
      <c r="SKW38" s="46"/>
      <c r="SKX38" s="46"/>
      <c r="SKY38" s="46"/>
      <c r="SKZ38" s="46"/>
      <c r="SLA38" s="46"/>
      <c r="SLB38" s="46"/>
      <c r="SLC38" s="46"/>
      <c r="SLD38" s="46"/>
      <c r="SLE38" s="46"/>
      <c r="SLF38" s="46"/>
      <c r="SLG38" s="46"/>
      <c r="SLH38" s="46"/>
      <c r="SLI38" s="46"/>
      <c r="SLJ38" s="46"/>
      <c r="SLK38" s="46"/>
      <c r="SLL38" s="46"/>
      <c r="SLM38" s="46"/>
      <c r="SLN38" s="46"/>
      <c r="SLO38" s="46"/>
      <c r="SLP38" s="46"/>
      <c r="SLQ38" s="46"/>
      <c r="SLR38" s="46"/>
      <c r="SLS38" s="46"/>
      <c r="SLT38" s="46"/>
      <c r="SLU38" s="46"/>
      <c r="SLV38" s="46"/>
      <c r="SLW38" s="46"/>
      <c r="SLX38" s="46"/>
      <c r="SLY38" s="46"/>
      <c r="SLZ38" s="46"/>
      <c r="SMA38" s="46"/>
      <c r="SMB38" s="46"/>
      <c r="SMC38" s="46"/>
      <c r="SMD38" s="46"/>
      <c r="SME38" s="46"/>
      <c r="SMF38" s="46"/>
      <c r="SMG38" s="46"/>
      <c r="SMH38" s="46"/>
      <c r="SMI38" s="46"/>
      <c r="SMJ38" s="46"/>
      <c r="SMK38" s="46"/>
      <c r="SML38" s="46"/>
      <c r="SMM38" s="46"/>
      <c r="SMN38" s="46"/>
      <c r="SMO38" s="46"/>
      <c r="SMP38" s="46"/>
      <c r="SMQ38" s="46"/>
      <c r="SMR38" s="46"/>
      <c r="SMS38" s="46"/>
      <c r="SMT38" s="46"/>
      <c r="SMU38" s="46"/>
      <c r="SMV38" s="46"/>
      <c r="SMW38" s="46"/>
      <c r="SMX38" s="46"/>
      <c r="SMY38" s="46"/>
      <c r="SMZ38" s="46"/>
      <c r="SNA38" s="46"/>
      <c r="SNB38" s="46"/>
      <c r="SNC38" s="46"/>
      <c r="SND38" s="46"/>
      <c r="SNE38" s="46"/>
      <c r="SNF38" s="46"/>
      <c r="SNG38" s="46"/>
      <c r="SNH38" s="46"/>
      <c r="SNI38" s="46"/>
      <c r="SNJ38" s="46"/>
      <c r="SNK38" s="46"/>
      <c r="SNL38" s="46"/>
      <c r="SNM38" s="46"/>
      <c r="SNN38" s="46"/>
      <c r="SNO38" s="46"/>
      <c r="SNP38" s="46"/>
      <c r="SNQ38" s="46"/>
      <c r="SNR38" s="46"/>
      <c r="SNS38" s="46"/>
      <c r="SNT38" s="46"/>
      <c r="SNU38" s="46"/>
      <c r="SNV38" s="46"/>
      <c r="SNW38" s="46"/>
      <c r="SNX38" s="46"/>
      <c r="SNY38" s="46"/>
      <c r="SNZ38" s="46"/>
      <c r="SOA38" s="46"/>
      <c r="SOB38" s="46"/>
      <c r="SOC38" s="46"/>
      <c r="SOD38" s="46"/>
      <c r="SOE38" s="46"/>
      <c r="SOF38" s="46"/>
      <c r="SOG38" s="46"/>
      <c r="SOH38" s="46"/>
      <c r="SOI38" s="46"/>
      <c r="SOJ38" s="46"/>
      <c r="SOK38" s="46"/>
      <c r="SOL38" s="46"/>
      <c r="SOM38" s="46"/>
      <c r="SON38" s="46"/>
      <c r="SOO38" s="46"/>
      <c r="SOP38" s="46"/>
      <c r="SOQ38" s="46"/>
      <c r="SOR38" s="46"/>
      <c r="SOS38" s="46"/>
      <c r="SOT38" s="46"/>
      <c r="SOU38" s="46"/>
      <c r="SOV38" s="46"/>
      <c r="SOW38" s="46"/>
      <c r="SOX38" s="46"/>
      <c r="SOY38" s="46"/>
      <c r="SOZ38" s="46"/>
      <c r="SPA38" s="46"/>
      <c r="SPB38" s="46"/>
      <c r="SPC38" s="46"/>
      <c r="SPD38" s="46"/>
      <c r="SPE38" s="46"/>
      <c r="SPF38" s="46"/>
      <c r="SPG38" s="46"/>
      <c r="SPH38" s="46"/>
      <c r="SPI38" s="46"/>
      <c r="SPJ38" s="46"/>
      <c r="SPK38" s="46"/>
      <c r="SPL38" s="46"/>
      <c r="SPM38" s="46"/>
      <c r="SPN38" s="46"/>
      <c r="SPO38" s="46"/>
      <c r="SPP38" s="46"/>
      <c r="SPQ38" s="46"/>
      <c r="SPR38" s="46"/>
      <c r="SPS38" s="46"/>
      <c r="SPT38" s="46"/>
      <c r="SPU38" s="46"/>
      <c r="SPV38" s="46"/>
      <c r="SPW38" s="46"/>
      <c r="SPX38" s="46"/>
      <c r="SPY38" s="46"/>
      <c r="SPZ38" s="46"/>
      <c r="SQA38" s="46"/>
      <c r="SQB38" s="46"/>
      <c r="SQC38" s="46"/>
      <c r="SQD38" s="46"/>
      <c r="SQE38" s="46"/>
      <c r="SQF38" s="46"/>
      <c r="SQG38" s="46"/>
      <c r="SQH38" s="46"/>
      <c r="SQI38" s="46"/>
      <c r="SQJ38" s="46"/>
      <c r="SQK38" s="46"/>
      <c r="SQL38" s="46"/>
      <c r="SQM38" s="46"/>
      <c r="SQN38" s="46"/>
      <c r="SQO38" s="46"/>
      <c r="SQP38" s="46"/>
      <c r="SQQ38" s="46"/>
      <c r="SQR38" s="46"/>
      <c r="SQS38" s="46"/>
      <c r="SQT38" s="46"/>
      <c r="SQU38" s="46"/>
      <c r="SQV38" s="46"/>
      <c r="SQW38" s="46"/>
      <c r="SQX38" s="46"/>
      <c r="SQY38" s="46"/>
      <c r="SQZ38" s="46"/>
      <c r="SRA38" s="46"/>
      <c r="SRB38" s="46"/>
      <c r="SRC38" s="46"/>
      <c r="SRD38" s="46"/>
      <c r="SRE38" s="46"/>
      <c r="SRF38" s="46"/>
      <c r="SRG38" s="46"/>
      <c r="SRH38" s="46"/>
      <c r="SRI38" s="46"/>
      <c r="SRJ38" s="46"/>
      <c r="SRK38" s="46"/>
      <c r="SRL38" s="46"/>
      <c r="SRM38" s="46"/>
      <c r="SRN38" s="46"/>
      <c r="SRO38" s="46"/>
      <c r="SRP38" s="46"/>
      <c r="SRQ38" s="46"/>
      <c r="SRR38" s="46"/>
      <c r="SRS38" s="46"/>
      <c r="SRT38" s="46"/>
      <c r="SRU38" s="46"/>
      <c r="SRV38" s="46"/>
      <c r="SRW38" s="46"/>
      <c r="SRX38" s="46"/>
      <c r="SRY38" s="46"/>
      <c r="SRZ38" s="46"/>
      <c r="SSA38" s="46"/>
      <c r="SSB38" s="46"/>
      <c r="SSC38" s="46"/>
      <c r="SSD38" s="46"/>
      <c r="SSE38" s="46"/>
      <c r="SSF38" s="46"/>
      <c r="SSG38" s="46"/>
      <c r="SSH38" s="46"/>
      <c r="SSI38" s="46"/>
      <c r="SSJ38" s="46"/>
      <c r="SSK38" s="46"/>
      <c r="SSL38" s="46"/>
      <c r="SSM38" s="46"/>
      <c r="SSN38" s="46"/>
      <c r="SSO38" s="46"/>
      <c r="SSP38" s="46"/>
      <c r="SSQ38" s="46"/>
      <c r="SSR38" s="46"/>
      <c r="SSS38" s="46"/>
      <c r="SST38" s="46"/>
      <c r="SSU38" s="46"/>
      <c r="SSV38" s="46"/>
      <c r="SSW38" s="46"/>
      <c r="SSX38" s="46"/>
      <c r="SSY38" s="46"/>
      <c r="SSZ38" s="46"/>
      <c r="STA38" s="46"/>
      <c r="STB38" s="46"/>
      <c r="STC38" s="46"/>
      <c r="STD38" s="46"/>
      <c r="STE38" s="46"/>
      <c r="STF38" s="46"/>
      <c r="STG38" s="46"/>
      <c r="STH38" s="46"/>
      <c r="STI38" s="46"/>
      <c r="STJ38" s="46"/>
      <c r="STK38" s="46"/>
      <c r="STL38" s="46"/>
      <c r="STM38" s="46"/>
      <c r="STN38" s="46"/>
      <c r="STO38" s="46"/>
      <c r="STP38" s="46"/>
      <c r="STQ38" s="46"/>
      <c r="STR38" s="46"/>
      <c r="STS38" s="46"/>
      <c r="STT38" s="46"/>
      <c r="STU38" s="46"/>
      <c r="STV38" s="46"/>
      <c r="STW38" s="46"/>
      <c r="STX38" s="46"/>
      <c r="STY38" s="46"/>
      <c r="STZ38" s="46"/>
      <c r="SUA38" s="46"/>
      <c r="SUB38" s="46"/>
      <c r="SUC38" s="46"/>
      <c r="SUD38" s="46"/>
      <c r="SUE38" s="46"/>
      <c r="SUF38" s="46"/>
      <c r="SUG38" s="46"/>
      <c r="SUH38" s="46"/>
      <c r="SUI38" s="46"/>
      <c r="SUJ38" s="46"/>
      <c r="SUK38" s="46"/>
      <c r="SUL38" s="46"/>
      <c r="SUM38" s="46"/>
      <c r="SUN38" s="46"/>
      <c r="SUO38" s="46"/>
      <c r="SUP38" s="46"/>
      <c r="SUQ38" s="46"/>
      <c r="SUR38" s="46"/>
      <c r="SUS38" s="46"/>
      <c r="SUT38" s="46"/>
      <c r="SUU38" s="46"/>
      <c r="SUV38" s="46"/>
      <c r="SUW38" s="46"/>
      <c r="SUX38" s="46"/>
      <c r="SUY38" s="46"/>
      <c r="SUZ38" s="46"/>
      <c r="SVA38" s="46"/>
      <c r="SVB38" s="46"/>
      <c r="SVC38" s="46"/>
      <c r="SVD38" s="46"/>
      <c r="SVE38" s="46"/>
      <c r="SVF38" s="46"/>
      <c r="SVG38" s="46"/>
      <c r="SVH38" s="46"/>
      <c r="SVI38" s="46"/>
      <c r="SVJ38" s="46"/>
      <c r="SVK38" s="46"/>
      <c r="SVL38" s="46"/>
      <c r="SVM38" s="46"/>
      <c r="SVN38" s="46"/>
      <c r="SVO38" s="46"/>
      <c r="SVP38" s="46"/>
      <c r="SVQ38" s="46"/>
      <c r="SVR38" s="46"/>
      <c r="SVS38" s="46"/>
      <c r="SVT38" s="46"/>
      <c r="SVU38" s="46"/>
      <c r="SVV38" s="46"/>
      <c r="SVW38" s="46"/>
      <c r="SVX38" s="46"/>
      <c r="SVY38" s="46"/>
      <c r="SVZ38" s="46"/>
      <c r="SWA38" s="46"/>
      <c r="SWB38" s="46"/>
      <c r="SWC38" s="46"/>
      <c r="SWD38" s="46"/>
      <c r="SWE38" s="46"/>
      <c r="SWF38" s="46"/>
      <c r="SWG38" s="46"/>
      <c r="SWH38" s="46"/>
      <c r="SWI38" s="46"/>
      <c r="SWJ38" s="46"/>
      <c r="SWK38" s="46"/>
      <c r="SWL38" s="46"/>
      <c r="SWM38" s="46"/>
      <c r="SWN38" s="46"/>
      <c r="SWO38" s="46"/>
      <c r="SWP38" s="46"/>
      <c r="SWQ38" s="46"/>
      <c r="SWR38" s="46"/>
      <c r="SWS38" s="46"/>
      <c r="SWT38" s="46"/>
      <c r="SWU38" s="46"/>
      <c r="SWV38" s="46"/>
      <c r="SWW38" s="46"/>
      <c r="SWX38" s="46"/>
      <c r="SWY38" s="46"/>
      <c r="SWZ38" s="46"/>
      <c r="SXA38" s="46"/>
      <c r="SXB38" s="46"/>
      <c r="SXC38" s="46"/>
      <c r="SXD38" s="46"/>
      <c r="SXE38" s="46"/>
      <c r="SXF38" s="46"/>
      <c r="SXG38" s="46"/>
      <c r="SXH38" s="46"/>
      <c r="SXI38" s="46"/>
      <c r="SXJ38" s="46"/>
      <c r="SXK38" s="46"/>
      <c r="SXL38" s="46"/>
      <c r="SXM38" s="46"/>
      <c r="SXN38" s="46"/>
      <c r="SXO38" s="46"/>
      <c r="SXP38" s="46"/>
      <c r="SXQ38" s="46"/>
      <c r="SXR38" s="46"/>
      <c r="SXS38" s="46"/>
      <c r="SXT38" s="46"/>
      <c r="SXU38" s="46"/>
      <c r="SXV38" s="46"/>
      <c r="SXW38" s="46"/>
      <c r="SXX38" s="46"/>
      <c r="SXY38" s="46"/>
      <c r="SXZ38" s="46"/>
      <c r="SYA38" s="46"/>
      <c r="SYB38" s="46"/>
      <c r="SYC38" s="46"/>
      <c r="SYD38" s="46"/>
      <c r="SYE38" s="46"/>
      <c r="SYF38" s="46"/>
      <c r="SYG38" s="46"/>
      <c r="SYH38" s="46"/>
      <c r="SYI38" s="46"/>
      <c r="SYJ38" s="46"/>
      <c r="SYK38" s="46"/>
      <c r="SYL38" s="46"/>
      <c r="SYM38" s="46"/>
      <c r="SYN38" s="46"/>
      <c r="SYO38" s="46"/>
      <c r="SYP38" s="46"/>
      <c r="SYQ38" s="46"/>
      <c r="SYR38" s="46"/>
      <c r="SYS38" s="46"/>
      <c r="SYT38" s="46"/>
      <c r="SYU38" s="46"/>
      <c r="SYV38" s="46"/>
      <c r="SYW38" s="46"/>
      <c r="SYX38" s="46"/>
      <c r="SYY38" s="46"/>
      <c r="SYZ38" s="46"/>
      <c r="SZA38" s="46"/>
      <c r="SZB38" s="46"/>
      <c r="SZC38" s="46"/>
      <c r="SZD38" s="46"/>
      <c r="SZE38" s="46"/>
      <c r="SZF38" s="46"/>
      <c r="SZG38" s="46"/>
      <c r="SZH38" s="46"/>
      <c r="SZI38" s="46"/>
      <c r="SZJ38" s="46"/>
      <c r="SZK38" s="46"/>
      <c r="SZL38" s="46"/>
      <c r="SZM38" s="46"/>
      <c r="SZN38" s="46"/>
      <c r="SZO38" s="46"/>
      <c r="SZP38" s="46"/>
      <c r="SZQ38" s="46"/>
      <c r="SZR38" s="46"/>
      <c r="SZS38" s="46"/>
      <c r="SZT38" s="46"/>
      <c r="SZU38" s="46"/>
      <c r="SZV38" s="46"/>
      <c r="SZW38" s="46"/>
      <c r="SZX38" s="46"/>
      <c r="SZY38" s="46"/>
      <c r="SZZ38" s="46"/>
      <c r="TAA38" s="46"/>
      <c r="TAB38" s="46"/>
      <c r="TAC38" s="46"/>
      <c r="TAD38" s="46"/>
      <c r="TAE38" s="46"/>
      <c r="TAF38" s="46"/>
      <c r="TAG38" s="46"/>
      <c r="TAH38" s="46"/>
      <c r="TAI38" s="46"/>
      <c r="TAJ38" s="46"/>
      <c r="TAK38" s="46"/>
      <c r="TAL38" s="46"/>
      <c r="TAM38" s="46"/>
      <c r="TAN38" s="46"/>
      <c r="TAO38" s="46"/>
      <c r="TAP38" s="46"/>
      <c r="TAQ38" s="46"/>
      <c r="TAR38" s="46"/>
      <c r="TAS38" s="46"/>
      <c r="TAT38" s="46"/>
      <c r="TAU38" s="46"/>
      <c r="TAV38" s="46"/>
      <c r="TAW38" s="46"/>
      <c r="TAX38" s="46"/>
      <c r="TAY38" s="46"/>
      <c r="TAZ38" s="46"/>
      <c r="TBA38" s="46"/>
      <c r="TBB38" s="46"/>
      <c r="TBC38" s="46"/>
      <c r="TBD38" s="46"/>
      <c r="TBE38" s="46"/>
      <c r="TBF38" s="46"/>
      <c r="TBG38" s="46"/>
      <c r="TBH38" s="46"/>
      <c r="TBI38" s="46"/>
      <c r="TBJ38" s="46"/>
      <c r="TBK38" s="46"/>
      <c r="TBL38" s="46"/>
      <c r="TBM38" s="46"/>
      <c r="TBN38" s="46"/>
      <c r="TBO38" s="46"/>
      <c r="TBP38" s="46"/>
      <c r="TBQ38" s="46"/>
      <c r="TBR38" s="46"/>
      <c r="TBS38" s="46"/>
      <c r="TBT38" s="46"/>
      <c r="TBU38" s="46"/>
      <c r="TBV38" s="46"/>
      <c r="TBW38" s="46"/>
      <c r="TBX38" s="46"/>
      <c r="TBY38" s="46"/>
      <c r="TBZ38" s="46"/>
      <c r="TCA38" s="46"/>
      <c r="TCB38" s="46"/>
      <c r="TCC38" s="46"/>
      <c r="TCD38" s="46"/>
      <c r="TCE38" s="46"/>
      <c r="TCF38" s="46"/>
      <c r="TCG38" s="46"/>
      <c r="TCH38" s="46"/>
      <c r="TCI38" s="46"/>
      <c r="TCJ38" s="46"/>
      <c r="TCK38" s="46"/>
      <c r="TCL38" s="46"/>
      <c r="TCM38" s="46"/>
      <c r="TCN38" s="46"/>
      <c r="TCO38" s="46"/>
      <c r="TCP38" s="46"/>
      <c r="TCQ38" s="46"/>
      <c r="TCR38" s="46"/>
      <c r="TCS38" s="46"/>
      <c r="TCT38" s="46"/>
      <c r="TCU38" s="46"/>
      <c r="TCV38" s="46"/>
      <c r="TCW38" s="46"/>
      <c r="TCX38" s="46"/>
      <c r="TCY38" s="46"/>
      <c r="TCZ38" s="46"/>
      <c r="TDA38" s="46"/>
      <c r="TDB38" s="46"/>
      <c r="TDC38" s="46"/>
      <c r="TDD38" s="46"/>
      <c r="TDE38" s="46"/>
      <c r="TDF38" s="46"/>
      <c r="TDG38" s="46"/>
      <c r="TDH38" s="46"/>
      <c r="TDI38" s="46"/>
      <c r="TDJ38" s="46"/>
      <c r="TDK38" s="46"/>
      <c r="TDL38" s="46"/>
      <c r="TDM38" s="46"/>
      <c r="TDN38" s="46"/>
      <c r="TDO38" s="46"/>
      <c r="TDP38" s="46"/>
      <c r="TDQ38" s="46"/>
      <c r="TDR38" s="46"/>
      <c r="TDS38" s="46"/>
      <c r="TDT38" s="46"/>
      <c r="TDU38" s="46"/>
      <c r="TDV38" s="46"/>
      <c r="TDW38" s="46"/>
      <c r="TDX38" s="46"/>
      <c r="TDY38" s="46"/>
      <c r="TDZ38" s="46"/>
      <c r="TEA38" s="46"/>
      <c r="TEB38" s="46"/>
      <c r="TEC38" s="46"/>
      <c r="TED38" s="46"/>
      <c r="TEE38" s="46"/>
      <c r="TEF38" s="46"/>
      <c r="TEG38" s="46"/>
      <c r="TEH38" s="46"/>
      <c r="TEI38" s="46"/>
      <c r="TEJ38" s="46"/>
      <c r="TEK38" s="46"/>
      <c r="TEL38" s="46"/>
      <c r="TEM38" s="46"/>
      <c r="TEN38" s="46"/>
      <c r="TEO38" s="46"/>
      <c r="TEP38" s="46"/>
      <c r="TEQ38" s="46"/>
      <c r="TER38" s="46"/>
      <c r="TES38" s="46"/>
      <c r="TET38" s="46"/>
      <c r="TEU38" s="46"/>
      <c r="TEV38" s="46"/>
      <c r="TEW38" s="46"/>
      <c r="TEX38" s="46"/>
      <c r="TEY38" s="46"/>
      <c r="TEZ38" s="46"/>
      <c r="TFA38" s="46"/>
      <c r="TFB38" s="46"/>
      <c r="TFC38" s="46"/>
      <c r="TFD38" s="46"/>
      <c r="TFE38" s="46"/>
      <c r="TFF38" s="46"/>
      <c r="TFG38" s="46"/>
      <c r="TFH38" s="46"/>
      <c r="TFI38" s="46"/>
      <c r="TFJ38" s="46"/>
      <c r="TFK38" s="46"/>
      <c r="TFL38" s="46"/>
      <c r="TFM38" s="46"/>
      <c r="TFN38" s="46"/>
      <c r="TFO38" s="46"/>
      <c r="TFP38" s="46"/>
      <c r="TFQ38" s="46"/>
      <c r="TFR38" s="46"/>
      <c r="TFS38" s="46"/>
      <c r="TFT38" s="46"/>
      <c r="TFU38" s="46"/>
      <c r="TFV38" s="46"/>
      <c r="TFW38" s="46"/>
      <c r="TFX38" s="46"/>
      <c r="TFY38" s="46"/>
      <c r="TFZ38" s="46"/>
      <c r="TGA38" s="46"/>
      <c r="TGB38" s="46"/>
      <c r="TGC38" s="46"/>
      <c r="TGD38" s="46"/>
      <c r="TGE38" s="46"/>
      <c r="TGF38" s="46"/>
      <c r="TGG38" s="46"/>
      <c r="TGH38" s="46"/>
      <c r="TGI38" s="46"/>
      <c r="TGJ38" s="46"/>
      <c r="TGK38" s="46"/>
      <c r="TGL38" s="46"/>
      <c r="TGM38" s="46"/>
      <c r="TGN38" s="46"/>
      <c r="TGO38" s="46"/>
      <c r="TGP38" s="46"/>
      <c r="TGQ38" s="46"/>
      <c r="TGR38" s="46"/>
      <c r="TGS38" s="46"/>
      <c r="TGT38" s="46"/>
      <c r="TGU38" s="46"/>
      <c r="TGV38" s="46"/>
      <c r="TGW38" s="46"/>
      <c r="TGX38" s="46"/>
      <c r="TGY38" s="46"/>
      <c r="TGZ38" s="46"/>
      <c r="THA38" s="46"/>
      <c r="THB38" s="46"/>
      <c r="THC38" s="46"/>
      <c r="THD38" s="46"/>
      <c r="THE38" s="46"/>
      <c r="THF38" s="46"/>
      <c r="THG38" s="46"/>
      <c r="THH38" s="46"/>
      <c r="THI38" s="46"/>
      <c r="THJ38" s="46"/>
      <c r="THK38" s="46"/>
      <c r="THL38" s="46"/>
      <c r="THM38" s="46"/>
      <c r="THN38" s="46"/>
      <c r="THO38" s="46"/>
      <c r="THP38" s="46"/>
      <c r="THQ38" s="46"/>
      <c r="THR38" s="46"/>
      <c r="THS38" s="46"/>
      <c r="THT38" s="46"/>
      <c r="THU38" s="46"/>
      <c r="THV38" s="46"/>
      <c r="THW38" s="46"/>
      <c r="THX38" s="46"/>
      <c r="THY38" s="46"/>
      <c r="THZ38" s="46"/>
      <c r="TIA38" s="46"/>
      <c r="TIB38" s="46"/>
      <c r="TIC38" s="46"/>
      <c r="TID38" s="46"/>
      <c r="TIE38" s="46"/>
      <c r="TIF38" s="46"/>
      <c r="TIG38" s="46"/>
      <c r="TIH38" s="46"/>
      <c r="TII38" s="46"/>
      <c r="TIJ38" s="46"/>
      <c r="TIK38" s="46"/>
      <c r="TIL38" s="46"/>
      <c r="TIM38" s="46"/>
      <c r="TIN38" s="46"/>
      <c r="TIO38" s="46"/>
      <c r="TIP38" s="46"/>
      <c r="TIQ38" s="46"/>
      <c r="TIR38" s="46"/>
      <c r="TIS38" s="46"/>
      <c r="TIT38" s="46"/>
      <c r="TIU38" s="46"/>
      <c r="TIV38" s="46"/>
      <c r="TIW38" s="46"/>
      <c r="TIX38" s="46"/>
      <c r="TIY38" s="46"/>
      <c r="TIZ38" s="46"/>
      <c r="TJA38" s="46"/>
      <c r="TJB38" s="46"/>
      <c r="TJC38" s="46"/>
      <c r="TJD38" s="46"/>
      <c r="TJE38" s="46"/>
      <c r="TJF38" s="46"/>
      <c r="TJG38" s="46"/>
      <c r="TJH38" s="46"/>
      <c r="TJI38" s="46"/>
      <c r="TJJ38" s="46"/>
      <c r="TJK38" s="46"/>
      <c r="TJL38" s="46"/>
      <c r="TJM38" s="46"/>
      <c r="TJN38" s="46"/>
      <c r="TJO38" s="46"/>
      <c r="TJP38" s="46"/>
      <c r="TJQ38" s="46"/>
      <c r="TJR38" s="46"/>
      <c r="TJS38" s="46"/>
      <c r="TJT38" s="46"/>
      <c r="TJU38" s="46"/>
      <c r="TJV38" s="46"/>
      <c r="TJW38" s="46"/>
      <c r="TJX38" s="46"/>
      <c r="TJY38" s="46"/>
      <c r="TJZ38" s="46"/>
      <c r="TKA38" s="46"/>
      <c r="TKB38" s="46"/>
      <c r="TKC38" s="46"/>
      <c r="TKD38" s="46"/>
      <c r="TKE38" s="46"/>
      <c r="TKF38" s="46"/>
      <c r="TKG38" s="46"/>
      <c r="TKH38" s="46"/>
      <c r="TKI38" s="46"/>
      <c r="TKJ38" s="46"/>
      <c r="TKK38" s="46"/>
      <c r="TKL38" s="46"/>
      <c r="TKM38" s="46"/>
      <c r="TKN38" s="46"/>
      <c r="TKO38" s="46"/>
      <c r="TKP38" s="46"/>
      <c r="TKQ38" s="46"/>
      <c r="TKR38" s="46"/>
      <c r="TKS38" s="46"/>
      <c r="TKT38" s="46"/>
      <c r="TKU38" s="46"/>
      <c r="TKV38" s="46"/>
      <c r="TKW38" s="46"/>
      <c r="TKX38" s="46"/>
      <c r="TKY38" s="46"/>
      <c r="TKZ38" s="46"/>
      <c r="TLA38" s="46"/>
      <c r="TLB38" s="46"/>
      <c r="TLC38" s="46"/>
      <c r="TLD38" s="46"/>
      <c r="TLE38" s="46"/>
      <c r="TLF38" s="46"/>
      <c r="TLG38" s="46"/>
      <c r="TLH38" s="46"/>
      <c r="TLI38" s="46"/>
      <c r="TLJ38" s="46"/>
      <c r="TLK38" s="46"/>
      <c r="TLL38" s="46"/>
      <c r="TLM38" s="46"/>
      <c r="TLN38" s="46"/>
      <c r="TLO38" s="46"/>
      <c r="TLP38" s="46"/>
      <c r="TLQ38" s="46"/>
      <c r="TLR38" s="46"/>
      <c r="TLS38" s="46"/>
      <c r="TLT38" s="46"/>
      <c r="TLU38" s="46"/>
      <c r="TLV38" s="46"/>
      <c r="TLW38" s="46"/>
      <c r="TLX38" s="46"/>
      <c r="TLY38" s="46"/>
      <c r="TLZ38" s="46"/>
      <c r="TMA38" s="46"/>
      <c r="TMB38" s="46"/>
      <c r="TMC38" s="46"/>
      <c r="TMD38" s="46"/>
      <c r="TME38" s="46"/>
      <c r="TMF38" s="46"/>
      <c r="TMG38" s="46"/>
      <c r="TMH38" s="46"/>
      <c r="TMI38" s="46"/>
      <c r="TMJ38" s="46"/>
      <c r="TMK38" s="46"/>
      <c r="TML38" s="46"/>
      <c r="TMM38" s="46"/>
      <c r="TMN38" s="46"/>
      <c r="TMO38" s="46"/>
      <c r="TMP38" s="46"/>
      <c r="TMQ38" s="46"/>
      <c r="TMR38" s="46"/>
      <c r="TMS38" s="46"/>
      <c r="TMT38" s="46"/>
      <c r="TMU38" s="46"/>
      <c r="TMV38" s="46"/>
      <c r="TMW38" s="46"/>
      <c r="TMX38" s="46"/>
      <c r="TMY38" s="46"/>
      <c r="TMZ38" s="46"/>
      <c r="TNA38" s="46"/>
      <c r="TNB38" s="46"/>
      <c r="TNC38" s="46"/>
      <c r="TND38" s="46"/>
      <c r="TNE38" s="46"/>
      <c r="TNF38" s="46"/>
      <c r="TNG38" s="46"/>
      <c r="TNH38" s="46"/>
      <c r="TNI38" s="46"/>
      <c r="TNJ38" s="46"/>
      <c r="TNK38" s="46"/>
      <c r="TNL38" s="46"/>
      <c r="TNM38" s="46"/>
      <c r="TNN38" s="46"/>
      <c r="TNO38" s="46"/>
      <c r="TNP38" s="46"/>
      <c r="TNQ38" s="46"/>
      <c r="TNR38" s="46"/>
      <c r="TNS38" s="46"/>
      <c r="TNT38" s="46"/>
      <c r="TNU38" s="46"/>
      <c r="TNV38" s="46"/>
      <c r="TNW38" s="46"/>
      <c r="TNX38" s="46"/>
      <c r="TNY38" s="46"/>
      <c r="TNZ38" s="46"/>
      <c r="TOA38" s="46"/>
      <c r="TOB38" s="46"/>
      <c r="TOC38" s="46"/>
      <c r="TOD38" s="46"/>
      <c r="TOE38" s="46"/>
      <c r="TOF38" s="46"/>
      <c r="TOG38" s="46"/>
      <c r="TOH38" s="46"/>
      <c r="TOI38" s="46"/>
      <c r="TOJ38" s="46"/>
      <c r="TOK38" s="46"/>
      <c r="TOL38" s="46"/>
      <c r="TOM38" s="46"/>
      <c r="TON38" s="46"/>
      <c r="TOO38" s="46"/>
      <c r="TOP38" s="46"/>
      <c r="TOQ38" s="46"/>
      <c r="TOR38" s="46"/>
      <c r="TOS38" s="46"/>
      <c r="TOT38" s="46"/>
      <c r="TOU38" s="46"/>
      <c r="TOV38" s="46"/>
      <c r="TOW38" s="46"/>
      <c r="TOX38" s="46"/>
      <c r="TOY38" s="46"/>
      <c r="TOZ38" s="46"/>
      <c r="TPA38" s="46"/>
      <c r="TPB38" s="46"/>
      <c r="TPC38" s="46"/>
      <c r="TPD38" s="46"/>
      <c r="TPE38" s="46"/>
      <c r="TPF38" s="46"/>
      <c r="TPG38" s="46"/>
      <c r="TPH38" s="46"/>
      <c r="TPI38" s="46"/>
      <c r="TPJ38" s="46"/>
      <c r="TPK38" s="46"/>
      <c r="TPL38" s="46"/>
      <c r="TPM38" s="46"/>
      <c r="TPN38" s="46"/>
      <c r="TPO38" s="46"/>
      <c r="TPP38" s="46"/>
      <c r="TPQ38" s="46"/>
      <c r="TPR38" s="46"/>
      <c r="TPS38" s="46"/>
      <c r="TPT38" s="46"/>
      <c r="TPU38" s="46"/>
      <c r="TPV38" s="46"/>
      <c r="TPW38" s="46"/>
      <c r="TPX38" s="46"/>
      <c r="TPY38" s="46"/>
      <c r="TPZ38" s="46"/>
      <c r="TQA38" s="46"/>
      <c r="TQB38" s="46"/>
      <c r="TQC38" s="46"/>
      <c r="TQD38" s="46"/>
      <c r="TQE38" s="46"/>
      <c r="TQF38" s="46"/>
      <c r="TQG38" s="46"/>
      <c r="TQH38" s="46"/>
      <c r="TQI38" s="46"/>
      <c r="TQJ38" s="46"/>
      <c r="TQK38" s="46"/>
      <c r="TQL38" s="46"/>
      <c r="TQM38" s="46"/>
      <c r="TQN38" s="46"/>
      <c r="TQO38" s="46"/>
      <c r="TQP38" s="46"/>
      <c r="TQQ38" s="46"/>
      <c r="TQR38" s="46"/>
      <c r="TQS38" s="46"/>
      <c r="TQT38" s="46"/>
      <c r="TQU38" s="46"/>
      <c r="TQV38" s="46"/>
      <c r="TQW38" s="46"/>
      <c r="TQX38" s="46"/>
      <c r="TQY38" s="46"/>
      <c r="TQZ38" s="46"/>
      <c r="TRA38" s="46"/>
      <c r="TRB38" s="46"/>
      <c r="TRC38" s="46"/>
      <c r="TRD38" s="46"/>
      <c r="TRE38" s="46"/>
      <c r="TRF38" s="46"/>
      <c r="TRG38" s="46"/>
      <c r="TRH38" s="46"/>
      <c r="TRI38" s="46"/>
      <c r="TRJ38" s="46"/>
      <c r="TRK38" s="46"/>
      <c r="TRL38" s="46"/>
      <c r="TRM38" s="46"/>
      <c r="TRN38" s="46"/>
      <c r="TRO38" s="46"/>
      <c r="TRP38" s="46"/>
      <c r="TRQ38" s="46"/>
      <c r="TRR38" s="46"/>
      <c r="TRS38" s="46"/>
      <c r="TRT38" s="46"/>
      <c r="TRU38" s="46"/>
      <c r="TRV38" s="46"/>
      <c r="TRW38" s="46"/>
      <c r="TRX38" s="46"/>
      <c r="TRY38" s="46"/>
      <c r="TRZ38" s="46"/>
      <c r="TSA38" s="46"/>
      <c r="TSB38" s="46"/>
      <c r="TSC38" s="46"/>
      <c r="TSD38" s="46"/>
      <c r="TSE38" s="46"/>
      <c r="TSF38" s="46"/>
      <c r="TSG38" s="46"/>
      <c r="TSH38" s="46"/>
      <c r="TSI38" s="46"/>
      <c r="TSJ38" s="46"/>
      <c r="TSK38" s="46"/>
      <c r="TSL38" s="46"/>
      <c r="TSM38" s="46"/>
      <c r="TSN38" s="46"/>
      <c r="TSO38" s="46"/>
      <c r="TSP38" s="46"/>
      <c r="TSQ38" s="46"/>
      <c r="TSR38" s="46"/>
      <c r="TSS38" s="46"/>
      <c r="TST38" s="46"/>
      <c r="TSU38" s="46"/>
      <c r="TSV38" s="46"/>
      <c r="TSW38" s="46"/>
      <c r="TSX38" s="46"/>
      <c r="TSY38" s="46"/>
      <c r="TSZ38" s="46"/>
      <c r="TTA38" s="46"/>
      <c r="TTB38" s="46"/>
      <c r="TTC38" s="46"/>
      <c r="TTD38" s="46"/>
      <c r="TTE38" s="46"/>
      <c r="TTF38" s="46"/>
      <c r="TTG38" s="46"/>
      <c r="TTH38" s="46"/>
      <c r="TTI38" s="46"/>
      <c r="TTJ38" s="46"/>
      <c r="TTK38" s="46"/>
      <c r="TTL38" s="46"/>
      <c r="TTM38" s="46"/>
      <c r="TTN38" s="46"/>
      <c r="TTO38" s="46"/>
      <c r="TTP38" s="46"/>
      <c r="TTQ38" s="46"/>
      <c r="TTR38" s="46"/>
      <c r="TTS38" s="46"/>
      <c r="TTT38" s="46"/>
      <c r="TTU38" s="46"/>
      <c r="TTV38" s="46"/>
      <c r="TTW38" s="46"/>
      <c r="TTX38" s="46"/>
      <c r="TTY38" s="46"/>
      <c r="TTZ38" s="46"/>
      <c r="TUA38" s="46"/>
      <c r="TUB38" s="46"/>
      <c r="TUC38" s="46"/>
      <c r="TUD38" s="46"/>
      <c r="TUE38" s="46"/>
      <c r="TUF38" s="46"/>
      <c r="TUG38" s="46"/>
      <c r="TUH38" s="46"/>
      <c r="TUI38" s="46"/>
      <c r="TUJ38" s="46"/>
      <c r="TUK38" s="46"/>
      <c r="TUL38" s="46"/>
      <c r="TUM38" s="46"/>
      <c r="TUN38" s="46"/>
      <c r="TUO38" s="46"/>
      <c r="TUP38" s="46"/>
      <c r="TUQ38" s="46"/>
      <c r="TUR38" s="46"/>
      <c r="TUS38" s="46"/>
      <c r="TUT38" s="46"/>
      <c r="TUU38" s="46"/>
      <c r="TUV38" s="46"/>
      <c r="TUW38" s="46"/>
      <c r="TUX38" s="46"/>
      <c r="TUY38" s="46"/>
      <c r="TUZ38" s="46"/>
      <c r="TVA38" s="46"/>
      <c r="TVB38" s="46"/>
      <c r="TVC38" s="46"/>
      <c r="TVD38" s="46"/>
      <c r="TVE38" s="46"/>
      <c r="TVF38" s="46"/>
      <c r="TVG38" s="46"/>
      <c r="TVH38" s="46"/>
      <c r="TVI38" s="46"/>
      <c r="TVJ38" s="46"/>
      <c r="TVK38" s="46"/>
      <c r="TVL38" s="46"/>
      <c r="TVM38" s="46"/>
      <c r="TVN38" s="46"/>
      <c r="TVO38" s="46"/>
      <c r="TVP38" s="46"/>
      <c r="TVQ38" s="46"/>
      <c r="TVR38" s="46"/>
      <c r="TVS38" s="46"/>
      <c r="TVT38" s="46"/>
      <c r="TVU38" s="46"/>
      <c r="TVV38" s="46"/>
      <c r="TVW38" s="46"/>
      <c r="TVX38" s="46"/>
      <c r="TVY38" s="46"/>
      <c r="TVZ38" s="46"/>
      <c r="TWA38" s="46"/>
      <c r="TWB38" s="46"/>
      <c r="TWC38" s="46"/>
      <c r="TWD38" s="46"/>
      <c r="TWE38" s="46"/>
      <c r="TWF38" s="46"/>
      <c r="TWG38" s="46"/>
      <c r="TWH38" s="46"/>
      <c r="TWI38" s="46"/>
      <c r="TWJ38" s="46"/>
      <c r="TWK38" s="46"/>
      <c r="TWL38" s="46"/>
      <c r="TWM38" s="46"/>
      <c r="TWN38" s="46"/>
      <c r="TWO38" s="46"/>
      <c r="TWP38" s="46"/>
      <c r="TWQ38" s="46"/>
      <c r="TWR38" s="46"/>
      <c r="TWS38" s="46"/>
      <c r="TWT38" s="46"/>
      <c r="TWU38" s="46"/>
      <c r="TWV38" s="46"/>
      <c r="TWW38" s="46"/>
      <c r="TWX38" s="46"/>
      <c r="TWY38" s="46"/>
      <c r="TWZ38" s="46"/>
      <c r="TXA38" s="46"/>
      <c r="TXB38" s="46"/>
      <c r="TXC38" s="46"/>
      <c r="TXD38" s="46"/>
      <c r="TXE38" s="46"/>
      <c r="TXF38" s="46"/>
      <c r="TXG38" s="46"/>
      <c r="TXH38" s="46"/>
      <c r="TXI38" s="46"/>
      <c r="TXJ38" s="46"/>
      <c r="TXK38" s="46"/>
      <c r="TXL38" s="46"/>
      <c r="TXM38" s="46"/>
      <c r="TXN38" s="46"/>
      <c r="TXO38" s="46"/>
      <c r="TXP38" s="46"/>
      <c r="TXQ38" s="46"/>
      <c r="TXR38" s="46"/>
      <c r="TXS38" s="46"/>
      <c r="TXT38" s="46"/>
      <c r="TXU38" s="46"/>
      <c r="TXV38" s="46"/>
      <c r="TXW38" s="46"/>
      <c r="TXX38" s="46"/>
      <c r="TXY38" s="46"/>
      <c r="TXZ38" s="46"/>
      <c r="TYA38" s="46"/>
      <c r="TYB38" s="46"/>
      <c r="TYC38" s="46"/>
      <c r="TYD38" s="46"/>
      <c r="TYE38" s="46"/>
      <c r="TYF38" s="46"/>
      <c r="TYG38" s="46"/>
      <c r="TYH38" s="46"/>
      <c r="TYI38" s="46"/>
      <c r="TYJ38" s="46"/>
      <c r="TYK38" s="46"/>
      <c r="TYL38" s="46"/>
      <c r="TYM38" s="46"/>
      <c r="TYN38" s="46"/>
      <c r="TYO38" s="46"/>
      <c r="TYP38" s="46"/>
      <c r="TYQ38" s="46"/>
      <c r="TYR38" s="46"/>
      <c r="TYS38" s="46"/>
      <c r="TYT38" s="46"/>
      <c r="TYU38" s="46"/>
      <c r="TYV38" s="46"/>
      <c r="TYW38" s="46"/>
      <c r="TYX38" s="46"/>
      <c r="TYY38" s="46"/>
      <c r="TYZ38" s="46"/>
      <c r="TZA38" s="46"/>
      <c r="TZB38" s="46"/>
      <c r="TZC38" s="46"/>
      <c r="TZD38" s="46"/>
      <c r="TZE38" s="46"/>
      <c r="TZF38" s="46"/>
      <c r="TZG38" s="46"/>
      <c r="TZH38" s="46"/>
      <c r="TZI38" s="46"/>
      <c r="TZJ38" s="46"/>
      <c r="TZK38" s="46"/>
      <c r="TZL38" s="46"/>
      <c r="TZM38" s="46"/>
      <c r="TZN38" s="46"/>
      <c r="TZO38" s="46"/>
      <c r="TZP38" s="46"/>
      <c r="TZQ38" s="46"/>
      <c r="TZR38" s="46"/>
      <c r="TZS38" s="46"/>
      <c r="TZT38" s="46"/>
      <c r="TZU38" s="46"/>
      <c r="TZV38" s="46"/>
      <c r="TZW38" s="46"/>
      <c r="TZX38" s="46"/>
      <c r="TZY38" s="46"/>
      <c r="TZZ38" s="46"/>
      <c r="UAA38" s="46"/>
      <c r="UAB38" s="46"/>
      <c r="UAC38" s="46"/>
      <c r="UAD38" s="46"/>
      <c r="UAE38" s="46"/>
      <c r="UAF38" s="46"/>
      <c r="UAG38" s="46"/>
      <c r="UAH38" s="46"/>
      <c r="UAI38" s="46"/>
      <c r="UAJ38" s="46"/>
      <c r="UAK38" s="46"/>
      <c r="UAL38" s="46"/>
      <c r="UAM38" s="46"/>
      <c r="UAN38" s="46"/>
      <c r="UAO38" s="46"/>
      <c r="UAP38" s="46"/>
      <c r="UAQ38" s="46"/>
      <c r="UAR38" s="46"/>
      <c r="UAS38" s="46"/>
      <c r="UAT38" s="46"/>
      <c r="UAU38" s="46"/>
      <c r="UAV38" s="46"/>
      <c r="UAW38" s="46"/>
      <c r="UAX38" s="46"/>
      <c r="UAY38" s="46"/>
      <c r="UAZ38" s="46"/>
      <c r="UBA38" s="46"/>
      <c r="UBB38" s="46"/>
      <c r="UBC38" s="46"/>
      <c r="UBD38" s="46"/>
      <c r="UBE38" s="46"/>
      <c r="UBF38" s="46"/>
      <c r="UBG38" s="46"/>
      <c r="UBH38" s="46"/>
      <c r="UBI38" s="46"/>
      <c r="UBJ38" s="46"/>
      <c r="UBK38" s="46"/>
      <c r="UBL38" s="46"/>
      <c r="UBM38" s="46"/>
      <c r="UBN38" s="46"/>
      <c r="UBO38" s="46"/>
      <c r="UBP38" s="46"/>
      <c r="UBQ38" s="46"/>
      <c r="UBR38" s="46"/>
      <c r="UBS38" s="46"/>
      <c r="UBT38" s="46"/>
      <c r="UBU38" s="46"/>
      <c r="UBV38" s="46"/>
      <c r="UBW38" s="46"/>
      <c r="UBX38" s="46"/>
      <c r="UBY38" s="46"/>
      <c r="UBZ38" s="46"/>
      <c r="UCA38" s="46"/>
      <c r="UCB38" s="46"/>
      <c r="UCC38" s="46"/>
      <c r="UCD38" s="46"/>
      <c r="UCE38" s="46"/>
      <c r="UCF38" s="46"/>
      <c r="UCG38" s="46"/>
      <c r="UCH38" s="46"/>
      <c r="UCI38" s="46"/>
      <c r="UCJ38" s="46"/>
      <c r="UCK38" s="46"/>
      <c r="UCL38" s="46"/>
      <c r="UCM38" s="46"/>
      <c r="UCN38" s="46"/>
      <c r="UCO38" s="46"/>
      <c r="UCP38" s="46"/>
      <c r="UCQ38" s="46"/>
      <c r="UCR38" s="46"/>
      <c r="UCS38" s="46"/>
      <c r="UCT38" s="46"/>
      <c r="UCU38" s="46"/>
      <c r="UCV38" s="46"/>
      <c r="UCW38" s="46"/>
      <c r="UCX38" s="46"/>
      <c r="UCY38" s="46"/>
      <c r="UCZ38" s="46"/>
      <c r="UDA38" s="46"/>
      <c r="UDB38" s="46"/>
      <c r="UDC38" s="46"/>
      <c r="UDD38" s="46"/>
      <c r="UDE38" s="46"/>
      <c r="UDF38" s="46"/>
      <c r="UDG38" s="46"/>
      <c r="UDH38" s="46"/>
      <c r="UDI38" s="46"/>
      <c r="UDJ38" s="46"/>
      <c r="UDK38" s="46"/>
      <c r="UDL38" s="46"/>
      <c r="UDM38" s="46"/>
      <c r="UDN38" s="46"/>
      <c r="UDO38" s="46"/>
      <c r="UDP38" s="46"/>
      <c r="UDQ38" s="46"/>
      <c r="UDR38" s="46"/>
      <c r="UDS38" s="46"/>
      <c r="UDT38" s="46"/>
      <c r="UDU38" s="46"/>
      <c r="UDV38" s="46"/>
      <c r="UDW38" s="46"/>
      <c r="UDX38" s="46"/>
      <c r="UDY38" s="46"/>
      <c r="UDZ38" s="46"/>
      <c r="UEA38" s="46"/>
      <c r="UEB38" s="46"/>
      <c r="UEC38" s="46"/>
      <c r="UED38" s="46"/>
      <c r="UEE38" s="46"/>
      <c r="UEF38" s="46"/>
      <c r="UEG38" s="46"/>
      <c r="UEH38" s="46"/>
      <c r="UEI38" s="46"/>
      <c r="UEJ38" s="46"/>
      <c r="UEK38" s="46"/>
      <c r="UEL38" s="46"/>
      <c r="UEM38" s="46"/>
      <c r="UEN38" s="46"/>
      <c r="UEO38" s="46"/>
      <c r="UEP38" s="46"/>
      <c r="UEQ38" s="46"/>
      <c r="UER38" s="46"/>
      <c r="UES38" s="46"/>
      <c r="UET38" s="46"/>
      <c r="UEU38" s="46"/>
      <c r="UEV38" s="46"/>
      <c r="UEW38" s="46"/>
      <c r="UEX38" s="46"/>
      <c r="UEY38" s="46"/>
      <c r="UEZ38" s="46"/>
      <c r="UFA38" s="46"/>
      <c r="UFB38" s="46"/>
      <c r="UFC38" s="46"/>
      <c r="UFD38" s="46"/>
      <c r="UFE38" s="46"/>
      <c r="UFF38" s="46"/>
      <c r="UFG38" s="46"/>
      <c r="UFH38" s="46"/>
      <c r="UFI38" s="46"/>
      <c r="UFJ38" s="46"/>
      <c r="UFK38" s="46"/>
      <c r="UFL38" s="46"/>
      <c r="UFM38" s="46"/>
      <c r="UFN38" s="46"/>
      <c r="UFO38" s="46"/>
      <c r="UFP38" s="46"/>
      <c r="UFQ38" s="46"/>
      <c r="UFR38" s="46"/>
      <c r="UFS38" s="46"/>
      <c r="UFT38" s="46"/>
      <c r="UFU38" s="46"/>
      <c r="UFV38" s="46"/>
      <c r="UFW38" s="46"/>
      <c r="UFX38" s="46"/>
      <c r="UFY38" s="46"/>
      <c r="UFZ38" s="46"/>
      <c r="UGA38" s="46"/>
      <c r="UGB38" s="46"/>
      <c r="UGC38" s="46"/>
      <c r="UGD38" s="46"/>
      <c r="UGE38" s="46"/>
      <c r="UGF38" s="46"/>
      <c r="UGG38" s="46"/>
      <c r="UGH38" s="46"/>
      <c r="UGI38" s="46"/>
      <c r="UGJ38" s="46"/>
      <c r="UGK38" s="46"/>
      <c r="UGL38" s="46"/>
      <c r="UGM38" s="46"/>
      <c r="UGN38" s="46"/>
      <c r="UGO38" s="46"/>
      <c r="UGP38" s="46"/>
      <c r="UGQ38" s="46"/>
      <c r="UGR38" s="46"/>
      <c r="UGS38" s="46"/>
      <c r="UGT38" s="46"/>
      <c r="UGU38" s="46"/>
      <c r="UGV38" s="46"/>
      <c r="UGW38" s="46"/>
      <c r="UGX38" s="46"/>
      <c r="UGY38" s="46"/>
      <c r="UGZ38" s="46"/>
      <c r="UHA38" s="46"/>
      <c r="UHB38" s="46"/>
      <c r="UHC38" s="46"/>
      <c r="UHD38" s="46"/>
      <c r="UHE38" s="46"/>
      <c r="UHF38" s="46"/>
      <c r="UHG38" s="46"/>
      <c r="UHH38" s="46"/>
      <c r="UHI38" s="46"/>
      <c r="UHJ38" s="46"/>
      <c r="UHK38" s="46"/>
      <c r="UHL38" s="46"/>
      <c r="UHM38" s="46"/>
      <c r="UHN38" s="46"/>
      <c r="UHO38" s="46"/>
      <c r="UHP38" s="46"/>
      <c r="UHQ38" s="46"/>
      <c r="UHR38" s="46"/>
      <c r="UHS38" s="46"/>
      <c r="UHT38" s="46"/>
      <c r="UHU38" s="46"/>
      <c r="UHV38" s="46"/>
      <c r="UHW38" s="46"/>
      <c r="UHX38" s="46"/>
      <c r="UHY38" s="46"/>
      <c r="UHZ38" s="46"/>
      <c r="UIA38" s="46"/>
      <c r="UIB38" s="46"/>
      <c r="UIC38" s="46"/>
      <c r="UID38" s="46"/>
      <c r="UIE38" s="46"/>
      <c r="UIF38" s="46"/>
      <c r="UIG38" s="46"/>
      <c r="UIH38" s="46"/>
      <c r="UII38" s="46"/>
      <c r="UIJ38" s="46"/>
      <c r="UIK38" s="46"/>
      <c r="UIL38" s="46"/>
      <c r="UIM38" s="46"/>
      <c r="UIN38" s="46"/>
      <c r="UIO38" s="46"/>
      <c r="UIP38" s="46"/>
      <c r="UIQ38" s="46"/>
      <c r="UIR38" s="46"/>
      <c r="UIS38" s="46"/>
      <c r="UIT38" s="46"/>
      <c r="UIU38" s="46"/>
      <c r="UIV38" s="46"/>
      <c r="UIW38" s="46"/>
      <c r="UIX38" s="46"/>
      <c r="UIY38" s="46"/>
      <c r="UIZ38" s="46"/>
      <c r="UJA38" s="46"/>
      <c r="UJB38" s="46"/>
      <c r="UJC38" s="46"/>
      <c r="UJD38" s="46"/>
      <c r="UJE38" s="46"/>
      <c r="UJF38" s="46"/>
      <c r="UJG38" s="46"/>
      <c r="UJH38" s="46"/>
      <c r="UJI38" s="46"/>
      <c r="UJJ38" s="46"/>
      <c r="UJK38" s="46"/>
      <c r="UJL38" s="46"/>
      <c r="UJM38" s="46"/>
      <c r="UJN38" s="46"/>
      <c r="UJO38" s="46"/>
      <c r="UJP38" s="46"/>
      <c r="UJQ38" s="46"/>
      <c r="UJR38" s="46"/>
      <c r="UJS38" s="46"/>
      <c r="UJT38" s="46"/>
      <c r="UJU38" s="46"/>
      <c r="UJV38" s="46"/>
      <c r="UJW38" s="46"/>
      <c r="UJX38" s="46"/>
      <c r="UJY38" s="46"/>
      <c r="UJZ38" s="46"/>
      <c r="UKA38" s="46"/>
      <c r="UKB38" s="46"/>
      <c r="UKC38" s="46"/>
      <c r="UKD38" s="46"/>
      <c r="UKE38" s="46"/>
      <c r="UKF38" s="46"/>
      <c r="UKG38" s="46"/>
      <c r="UKH38" s="46"/>
      <c r="UKI38" s="46"/>
      <c r="UKJ38" s="46"/>
      <c r="UKK38" s="46"/>
      <c r="UKL38" s="46"/>
      <c r="UKM38" s="46"/>
      <c r="UKN38" s="46"/>
      <c r="UKO38" s="46"/>
      <c r="UKP38" s="46"/>
      <c r="UKQ38" s="46"/>
      <c r="UKR38" s="46"/>
      <c r="UKS38" s="46"/>
      <c r="UKT38" s="46"/>
      <c r="UKU38" s="46"/>
      <c r="UKV38" s="46"/>
      <c r="UKW38" s="46"/>
      <c r="UKX38" s="46"/>
      <c r="UKY38" s="46"/>
      <c r="UKZ38" s="46"/>
      <c r="ULA38" s="46"/>
      <c r="ULB38" s="46"/>
      <c r="ULC38" s="46"/>
      <c r="ULD38" s="46"/>
      <c r="ULE38" s="46"/>
      <c r="ULF38" s="46"/>
      <c r="ULG38" s="46"/>
      <c r="ULH38" s="46"/>
      <c r="ULI38" s="46"/>
      <c r="ULJ38" s="46"/>
      <c r="ULK38" s="46"/>
      <c r="ULL38" s="46"/>
      <c r="ULM38" s="46"/>
      <c r="ULN38" s="46"/>
      <c r="ULO38" s="46"/>
      <c r="ULP38" s="46"/>
      <c r="ULQ38" s="46"/>
      <c r="ULR38" s="46"/>
      <c r="ULS38" s="46"/>
      <c r="ULT38" s="46"/>
      <c r="ULU38" s="46"/>
      <c r="ULV38" s="46"/>
      <c r="ULW38" s="46"/>
      <c r="ULX38" s="46"/>
      <c r="ULY38" s="46"/>
      <c r="ULZ38" s="46"/>
      <c r="UMA38" s="46"/>
      <c r="UMB38" s="46"/>
      <c r="UMC38" s="46"/>
      <c r="UMD38" s="46"/>
      <c r="UME38" s="46"/>
      <c r="UMF38" s="46"/>
      <c r="UMG38" s="46"/>
      <c r="UMH38" s="46"/>
      <c r="UMI38" s="46"/>
      <c r="UMJ38" s="46"/>
      <c r="UMK38" s="46"/>
      <c r="UML38" s="46"/>
      <c r="UMM38" s="46"/>
      <c r="UMN38" s="46"/>
      <c r="UMO38" s="46"/>
      <c r="UMP38" s="46"/>
      <c r="UMQ38" s="46"/>
      <c r="UMR38" s="46"/>
      <c r="UMS38" s="46"/>
      <c r="UMT38" s="46"/>
      <c r="UMU38" s="46"/>
      <c r="UMV38" s="46"/>
      <c r="UMW38" s="46"/>
      <c r="UMX38" s="46"/>
      <c r="UMY38" s="46"/>
      <c r="UMZ38" s="46"/>
      <c r="UNA38" s="46"/>
      <c r="UNB38" s="46"/>
      <c r="UNC38" s="46"/>
      <c r="UND38" s="46"/>
      <c r="UNE38" s="46"/>
      <c r="UNF38" s="46"/>
      <c r="UNG38" s="46"/>
      <c r="UNH38" s="46"/>
      <c r="UNI38" s="46"/>
      <c r="UNJ38" s="46"/>
      <c r="UNK38" s="46"/>
      <c r="UNL38" s="46"/>
      <c r="UNM38" s="46"/>
      <c r="UNN38" s="46"/>
      <c r="UNO38" s="46"/>
      <c r="UNP38" s="46"/>
      <c r="UNQ38" s="46"/>
      <c r="UNR38" s="46"/>
      <c r="UNS38" s="46"/>
      <c r="UNT38" s="46"/>
      <c r="UNU38" s="46"/>
      <c r="UNV38" s="46"/>
      <c r="UNW38" s="46"/>
      <c r="UNX38" s="46"/>
      <c r="UNY38" s="46"/>
      <c r="UNZ38" s="46"/>
      <c r="UOA38" s="46"/>
      <c r="UOB38" s="46"/>
      <c r="UOC38" s="46"/>
      <c r="UOD38" s="46"/>
      <c r="UOE38" s="46"/>
      <c r="UOF38" s="46"/>
      <c r="UOG38" s="46"/>
      <c r="UOH38" s="46"/>
      <c r="UOI38" s="46"/>
      <c r="UOJ38" s="46"/>
      <c r="UOK38" s="46"/>
      <c r="UOL38" s="46"/>
      <c r="UOM38" s="46"/>
      <c r="UON38" s="46"/>
      <c r="UOO38" s="46"/>
      <c r="UOP38" s="46"/>
      <c r="UOQ38" s="46"/>
      <c r="UOR38" s="46"/>
      <c r="UOS38" s="46"/>
      <c r="UOT38" s="46"/>
      <c r="UOU38" s="46"/>
      <c r="UOV38" s="46"/>
      <c r="UOW38" s="46"/>
      <c r="UOX38" s="46"/>
      <c r="UOY38" s="46"/>
      <c r="UOZ38" s="46"/>
      <c r="UPA38" s="46"/>
      <c r="UPB38" s="46"/>
      <c r="UPC38" s="46"/>
      <c r="UPD38" s="46"/>
      <c r="UPE38" s="46"/>
      <c r="UPF38" s="46"/>
      <c r="UPG38" s="46"/>
      <c r="UPH38" s="46"/>
      <c r="UPI38" s="46"/>
      <c r="UPJ38" s="46"/>
      <c r="UPK38" s="46"/>
      <c r="UPL38" s="46"/>
      <c r="UPM38" s="46"/>
      <c r="UPN38" s="46"/>
      <c r="UPO38" s="46"/>
      <c r="UPP38" s="46"/>
      <c r="UPQ38" s="46"/>
      <c r="UPR38" s="46"/>
      <c r="UPS38" s="46"/>
      <c r="UPT38" s="46"/>
      <c r="UPU38" s="46"/>
      <c r="UPV38" s="46"/>
      <c r="UPW38" s="46"/>
      <c r="UPX38" s="46"/>
      <c r="UPY38" s="46"/>
      <c r="UPZ38" s="46"/>
      <c r="UQA38" s="46"/>
      <c r="UQB38" s="46"/>
      <c r="UQC38" s="46"/>
      <c r="UQD38" s="46"/>
      <c r="UQE38" s="46"/>
      <c r="UQF38" s="46"/>
      <c r="UQG38" s="46"/>
      <c r="UQH38" s="46"/>
      <c r="UQI38" s="46"/>
      <c r="UQJ38" s="46"/>
      <c r="UQK38" s="46"/>
      <c r="UQL38" s="46"/>
      <c r="UQM38" s="46"/>
      <c r="UQN38" s="46"/>
      <c r="UQO38" s="46"/>
      <c r="UQP38" s="46"/>
      <c r="UQQ38" s="46"/>
      <c r="UQR38" s="46"/>
      <c r="UQS38" s="46"/>
      <c r="UQT38" s="46"/>
      <c r="UQU38" s="46"/>
      <c r="UQV38" s="46"/>
      <c r="UQW38" s="46"/>
      <c r="UQX38" s="46"/>
      <c r="UQY38" s="46"/>
      <c r="UQZ38" s="46"/>
      <c r="URA38" s="46"/>
      <c r="URB38" s="46"/>
      <c r="URC38" s="46"/>
      <c r="URD38" s="46"/>
      <c r="URE38" s="46"/>
      <c r="URF38" s="46"/>
      <c r="URG38" s="46"/>
      <c r="URH38" s="46"/>
      <c r="URI38" s="46"/>
      <c r="URJ38" s="46"/>
      <c r="URK38" s="46"/>
      <c r="URL38" s="46"/>
      <c r="URM38" s="46"/>
      <c r="URN38" s="46"/>
      <c r="URO38" s="46"/>
      <c r="URP38" s="46"/>
      <c r="URQ38" s="46"/>
      <c r="URR38" s="46"/>
      <c r="URS38" s="46"/>
      <c r="URT38" s="46"/>
      <c r="URU38" s="46"/>
      <c r="URV38" s="46"/>
      <c r="URW38" s="46"/>
      <c r="URX38" s="46"/>
      <c r="URY38" s="46"/>
      <c r="URZ38" s="46"/>
      <c r="USA38" s="46"/>
      <c r="USB38" s="46"/>
      <c r="USC38" s="46"/>
      <c r="USD38" s="46"/>
      <c r="USE38" s="46"/>
      <c r="USF38" s="46"/>
      <c r="USG38" s="46"/>
      <c r="USH38" s="46"/>
      <c r="USI38" s="46"/>
      <c r="USJ38" s="46"/>
      <c r="USK38" s="46"/>
      <c r="USL38" s="46"/>
      <c r="USM38" s="46"/>
      <c r="USN38" s="46"/>
      <c r="USO38" s="46"/>
      <c r="USP38" s="46"/>
      <c r="USQ38" s="46"/>
      <c r="USR38" s="46"/>
      <c r="USS38" s="46"/>
      <c r="UST38" s="46"/>
      <c r="USU38" s="46"/>
      <c r="USV38" s="46"/>
      <c r="USW38" s="46"/>
      <c r="USX38" s="46"/>
      <c r="USY38" s="46"/>
      <c r="USZ38" s="46"/>
      <c r="UTA38" s="46"/>
      <c r="UTB38" s="46"/>
      <c r="UTC38" s="46"/>
      <c r="UTD38" s="46"/>
      <c r="UTE38" s="46"/>
      <c r="UTF38" s="46"/>
      <c r="UTG38" s="46"/>
      <c r="UTH38" s="46"/>
      <c r="UTI38" s="46"/>
      <c r="UTJ38" s="46"/>
      <c r="UTK38" s="46"/>
      <c r="UTL38" s="46"/>
      <c r="UTM38" s="46"/>
      <c r="UTN38" s="46"/>
      <c r="UTO38" s="46"/>
      <c r="UTP38" s="46"/>
      <c r="UTQ38" s="46"/>
      <c r="UTR38" s="46"/>
      <c r="UTS38" s="46"/>
      <c r="UTT38" s="46"/>
      <c r="UTU38" s="46"/>
      <c r="UTV38" s="46"/>
      <c r="UTW38" s="46"/>
      <c r="UTX38" s="46"/>
      <c r="UTY38" s="46"/>
      <c r="UTZ38" s="46"/>
      <c r="UUA38" s="46"/>
      <c r="UUB38" s="46"/>
      <c r="UUC38" s="46"/>
      <c r="UUD38" s="46"/>
      <c r="UUE38" s="46"/>
      <c r="UUF38" s="46"/>
      <c r="UUG38" s="46"/>
      <c r="UUH38" s="46"/>
      <c r="UUI38" s="46"/>
      <c r="UUJ38" s="46"/>
      <c r="UUK38" s="46"/>
      <c r="UUL38" s="46"/>
      <c r="UUM38" s="46"/>
      <c r="UUN38" s="46"/>
      <c r="UUO38" s="46"/>
      <c r="UUP38" s="46"/>
      <c r="UUQ38" s="46"/>
      <c r="UUR38" s="46"/>
      <c r="UUS38" s="46"/>
      <c r="UUT38" s="46"/>
      <c r="UUU38" s="46"/>
      <c r="UUV38" s="46"/>
      <c r="UUW38" s="46"/>
      <c r="UUX38" s="46"/>
      <c r="UUY38" s="46"/>
      <c r="UUZ38" s="46"/>
      <c r="UVA38" s="46"/>
      <c r="UVB38" s="46"/>
      <c r="UVC38" s="46"/>
      <c r="UVD38" s="46"/>
      <c r="UVE38" s="46"/>
      <c r="UVF38" s="46"/>
      <c r="UVG38" s="46"/>
      <c r="UVH38" s="46"/>
      <c r="UVI38" s="46"/>
      <c r="UVJ38" s="46"/>
      <c r="UVK38" s="46"/>
      <c r="UVL38" s="46"/>
      <c r="UVM38" s="46"/>
      <c r="UVN38" s="46"/>
      <c r="UVO38" s="46"/>
      <c r="UVP38" s="46"/>
      <c r="UVQ38" s="46"/>
      <c r="UVR38" s="46"/>
      <c r="UVS38" s="46"/>
      <c r="UVT38" s="46"/>
      <c r="UVU38" s="46"/>
      <c r="UVV38" s="46"/>
      <c r="UVW38" s="46"/>
      <c r="UVX38" s="46"/>
      <c r="UVY38" s="46"/>
      <c r="UVZ38" s="46"/>
      <c r="UWA38" s="46"/>
      <c r="UWB38" s="46"/>
      <c r="UWC38" s="46"/>
      <c r="UWD38" s="46"/>
      <c r="UWE38" s="46"/>
      <c r="UWF38" s="46"/>
      <c r="UWG38" s="46"/>
      <c r="UWH38" s="46"/>
      <c r="UWI38" s="46"/>
      <c r="UWJ38" s="46"/>
      <c r="UWK38" s="46"/>
      <c r="UWL38" s="46"/>
      <c r="UWM38" s="46"/>
      <c r="UWN38" s="46"/>
      <c r="UWO38" s="46"/>
      <c r="UWP38" s="46"/>
      <c r="UWQ38" s="46"/>
      <c r="UWR38" s="46"/>
      <c r="UWS38" s="46"/>
      <c r="UWT38" s="46"/>
      <c r="UWU38" s="46"/>
      <c r="UWV38" s="46"/>
      <c r="UWW38" s="46"/>
      <c r="UWX38" s="46"/>
      <c r="UWY38" s="46"/>
      <c r="UWZ38" s="46"/>
      <c r="UXA38" s="46"/>
      <c r="UXB38" s="46"/>
      <c r="UXC38" s="46"/>
      <c r="UXD38" s="46"/>
      <c r="UXE38" s="46"/>
      <c r="UXF38" s="46"/>
      <c r="UXG38" s="46"/>
      <c r="UXH38" s="46"/>
      <c r="UXI38" s="46"/>
      <c r="UXJ38" s="46"/>
      <c r="UXK38" s="46"/>
      <c r="UXL38" s="46"/>
      <c r="UXM38" s="46"/>
      <c r="UXN38" s="46"/>
      <c r="UXO38" s="46"/>
      <c r="UXP38" s="46"/>
      <c r="UXQ38" s="46"/>
      <c r="UXR38" s="46"/>
      <c r="UXS38" s="46"/>
      <c r="UXT38" s="46"/>
      <c r="UXU38" s="46"/>
      <c r="UXV38" s="46"/>
      <c r="UXW38" s="46"/>
      <c r="UXX38" s="46"/>
      <c r="UXY38" s="46"/>
      <c r="UXZ38" s="46"/>
      <c r="UYA38" s="46"/>
      <c r="UYB38" s="46"/>
      <c r="UYC38" s="46"/>
      <c r="UYD38" s="46"/>
      <c r="UYE38" s="46"/>
      <c r="UYF38" s="46"/>
      <c r="UYG38" s="46"/>
      <c r="UYH38" s="46"/>
      <c r="UYI38" s="46"/>
      <c r="UYJ38" s="46"/>
      <c r="UYK38" s="46"/>
      <c r="UYL38" s="46"/>
      <c r="UYM38" s="46"/>
      <c r="UYN38" s="46"/>
      <c r="UYO38" s="46"/>
      <c r="UYP38" s="46"/>
      <c r="UYQ38" s="46"/>
      <c r="UYR38" s="46"/>
      <c r="UYS38" s="46"/>
      <c r="UYT38" s="46"/>
      <c r="UYU38" s="46"/>
      <c r="UYV38" s="46"/>
      <c r="UYW38" s="46"/>
      <c r="UYX38" s="46"/>
      <c r="UYY38" s="46"/>
      <c r="UYZ38" s="46"/>
      <c r="UZA38" s="46"/>
      <c r="UZB38" s="46"/>
      <c r="UZC38" s="46"/>
      <c r="UZD38" s="46"/>
      <c r="UZE38" s="46"/>
      <c r="UZF38" s="46"/>
      <c r="UZG38" s="46"/>
      <c r="UZH38" s="46"/>
      <c r="UZI38" s="46"/>
      <c r="UZJ38" s="46"/>
      <c r="UZK38" s="46"/>
      <c r="UZL38" s="46"/>
      <c r="UZM38" s="46"/>
      <c r="UZN38" s="46"/>
      <c r="UZO38" s="46"/>
      <c r="UZP38" s="46"/>
      <c r="UZQ38" s="46"/>
      <c r="UZR38" s="46"/>
      <c r="UZS38" s="46"/>
      <c r="UZT38" s="46"/>
      <c r="UZU38" s="46"/>
      <c r="UZV38" s="46"/>
      <c r="UZW38" s="46"/>
      <c r="UZX38" s="46"/>
      <c r="UZY38" s="46"/>
      <c r="UZZ38" s="46"/>
      <c r="VAA38" s="46"/>
      <c r="VAB38" s="46"/>
      <c r="VAC38" s="46"/>
      <c r="VAD38" s="46"/>
      <c r="VAE38" s="46"/>
      <c r="VAF38" s="46"/>
      <c r="VAG38" s="46"/>
      <c r="VAH38" s="46"/>
      <c r="VAI38" s="46"/>
      <c r="VAJ38" s="46"/>
      <c r="VAK38" s="46"/>
      <c r="VAL38" s="46"/>
      <c r="VAM38" s="46"/>
      <c r="VAN38" s="46"/>
      <c r="VAO38" s="46"/>
      <c r="VAP38" s="46"/>
      <c r="VAQ38" s="46"/>
      <c r="VAR38" s="46"/>
      <c r="VAS38" s="46"/>
      <c r="VAT38" s="46"/>
      <c r="VAU38" s="46"/>
      <c r="VAV38" s="46"/>
      <c r="VAW38" s="46"/>
      <c r="VAX38" s="46"/>
      <c r="VAY38" s="46"/>
      <c r="VAZ38" s="46"/>
      <c r="VBA38" s="46"/>
      <c r="VBB38" s="46"/>
      <c r="VBC38" s="46"/>
      <c r="VBD38" s="46"/>
      <c r="VBE38" s="46"/>
      <c r="VBF38" s="46"/>
      <c r="VBG38" s="46"/>
      <c r="VBH38" s="46"/>
      <c r="VBI38" s="46"/>
      <c r="VBJ38" s="46"/>
      <c r="VBK38" s="46"/>
      <c r="VBL38" s="46"/>
      <c r="VBM38" s="46"/>
      <c r="VBN38" s="46"/>
      <c r="VBO38" s="46"/>
      <c r="VBP38" s="46"/>
      <c r="VBQ38" s="46"/>
      <c r="VBR38" s="46"/>
      <c r="VBS38" s="46"/>
      <c r="VBT38" s="46"/>
      <c r="VBU38" s="46"/>
      <c r="VBV38" s="46"/>
      <c r="VBW38" s="46"/>
      <c r="VBX38" s="46"/>
      <c r="VBY38" s="46"/>
      <c r="VBZ38" s="46"/>
      <c r="VCA38" s="46"/>
      <c r="VCB38" s="46"/>
      <c r="VCC38" s="46"/>
      <c r="VCD38" s="46"/>
      <c r="VCE38" s="46"/>
      <c r="VCF38" s="46"/>
      <c r="VCG38" s="46"/>
      <c r="VCH38" s="46"/>
      <c r="VCI38" s="46"/>
      <c r="VCJ38" s="46"/>
      <c r="VCK38" s="46"/>
      <c r="VCL38" s="46"/>
      <c r="VCM38" s="46"/>
      <c r="VCN38" s="46"/>
      <c r="VCO38" s="46"/>
      <c r="VCP38" s="46"/>
      <c r="VCQ38" s="46"/>
      <c r="VCR38" s="46"/>
      <c r="VCS38" s="46"/>
      <c r="VCT38" s="46"/>
      <c r="VCU38" s="46"/>
      <c r="VCV38" s="46"/>
      <c r="VCW38" s="46"/>
      <c r="VCX38" s="46"/>
      <c r="VCY38" s="46"/>
      <c r="VCZ38" s="46"/>
      <c r="VDA38" s="46"/>
      <c r="VDB38" s="46"/>
      <c r="VDC38" s="46"/>
      <c r="VDD38" s="46"/>
      <c r="VDE38" s="46"/>
      <c r="VDF38" s="46"/>
      <c r="VDG38" s="46"/>
      <c r="VDH38" s="46"/>
      <c r="VDI38" s="46"/>
      <c r="VDJ38" s="46"/>
      <c r="VDK38" s="46"/>
      <c r="VDL38" s="46"/>
      <c r="VDM38" s="46"/>
      <c r="VDN38" s="46"/>
      <c r="VDO38" s="46"/>
      <c r="VDP38" s="46"/>
      <c r="VDQ38" s="46"/>
      <c r="VDR38" s="46"/>
      <c r="VDS38" s="46"/>
      <c r="VDT38" s="46"/>
      <c r="VDU38" s="46"/>
      <c r="VDV38" s="46"/>
      <c r="VDW38" s="46"/>
      <c r="VDX38" s="46"/>
      <c r="VDY38" s="46"/>
      <c r="VDZ38" s="46"/>
      <c r="VEA38" s="46"/>
      <c r="VEB38" s="46"/>
      <c r="VEC38" s="46"/>
      <c r="VED38" s="46"/>
      <c r="VEE38" s="46"/>
      <c r="VEF38" s="46"/>
      <c r="VEG38" s="46"/>
      <c r="VEH38" s="46"/>
      <c r="VEI38" s="46"/>
      <c r="VEJ38" s="46"/>
      <c r="VEK38" s="46"/>
      <c r="VEL38" s="46"/>
      <c r="VEM38" s="46"/>
      <c r="VEN38" s="46"/>
      <c r="VEO38" s="46"/>
      <c r="VEP38" s="46"/>
      <c r="VEQ38" s="46"/>
      <c r="VER38" s="46"/>
      <c r="VES38" s="46"/>
      <c r="VET38" s="46"/>
      <c r="VEU38" s="46"/>
      <c r="VEV38" s="46"/>
      <c r="VEW38" s="46"/>
      <c r="VEX38" s="46"/>
      <c r="VEY38" s="46"/>
      <c r="VEZ38" s="46"/>
      <c r="VFA38" s="46"/>
      <c r="VFB38" s="46"/>
      <c r="VFC38" s="46"/>
      <c r="VFD38" s="46"/>
      <c r="VFE38" s="46"/>
      <c r="VFF38" s="46"/>
      <c r="VFG38" s="46"/>
      <c r="VFH38" s="46"/>
      <c r="VFI38" s="46"/>
      <c r="VFJ38" s="46"/>
      <c r="VFK38" s="46"/>
      <c r="VFL38" s="46"/>
      <c r="VFM38" s="46"/>
      <c r="VFN38" s="46"/>
      <c r="VFO38" s="46"/>
      <c r="VFP38" s="46"/>
      <c r="VFQ38" s="46"/>
      <c r="VFR38" s="46"/>
      <c r="VFS38" s="46"/>
      <c r="VFT38" s="46"/>
      <c r="VFU38" s="46"/>
      <c r="VFV38" s="46"/>
      <c r="VFW38" s="46"/>
      <c r="VFX38" s="46"/>
      <c r="VFY38" s="46"/>
      <c r="VFZ38" s="46"/>
      <c r="VGA38" s="46"/>
      <c r="VGB38" s="46"/>
      <c r="VGC38" s="46"/>
      <c r="VGD38" s="46"/>
      <c r="VGE38" s="46"/>
      <c r="VGF38" s="46"/>
      <c r="VGG38" s="46"/>
      <c r="VGH38" s="46"/>
      <c r="VGI38" s="46"/>
      <c r="VGJ38" s="46"/>
      <c r="VGK38" s="46"/>
      <c r="VGL38" s="46"/>
      <c r="VGM38" s="46"/>
      <c r="VGN38" s="46"/>
      <c r="VGO38" s="46"/>
      <c r="VGP38" s="46"/>
      <c r="VGQ38" s="46"/>
      <c r="VGR38" s="46"/>
      <c r="VGS38" s="46"/>
      <c r="VGT38" s="46"/>
      <c r="VGU38" s="46"/>
      <c r="VGV38" s="46"/>
      <c r="VGW38" s="46"/>
      <c r="VGX38" s="46"/>
      <c r="VGY38" s="46"/>
      <c r="VGZ38" s="46"/>
      <c r="VHA38" s="46"/>
      <c r="VHB38" s="46"/>
      <c r="VHC38" s="46"/>
      <c r="VHD38" s="46"/>
      <c r="VHE38" s="46"/>
      <c r="VHF38" s="46"/>
      <c r="VHG38" s="46"/>
      <c r="VHH38" s="46"/>
      <c r="VHI38" s="46"/>
      <c r="VHJ38" s="46"/>
      <c r="VHK38" s="46"/>
      <c r="VHL38" s="46"/>
      <c r="VHM38" s="46"/>
      <c r="VHN38" s="46"/>
      <c r="VHO38" s="46"/>
      <c r="VHP38" s="46"/>
      <c r="VHQ38" s="46"/>
      <c r="VHR38" s="46"/>
      <c r="VHS38" s="46"/>
      <c r="VHT38" s="46"/>
      <c r="VHU38" s="46"/>
      <c r="VHV38" s="46"/>
      <c r="VHW38" s="46"/>
      <c r="VHX38" s="46"/>
      <c r="VHY38" s="46"/>
      <c r="VHZ38" s="46"/>
      <c r="VIA38" s="46"/>
      <c r="VIB38" s="46"/>
      <c r="VIC38" s="46"/>
      <c r="VID38" s="46"/>
      <c r="VIE38" s="46"/>
      <c r="VIF38" s="46"/>
      <c r="VIG38" s="46"/>
      <c r="VIH38" s="46"/>
      <c r="VII38" s="46"/>
      <c r="VIJ38" s="46"/>
      <c r="VIK38" s="46"/>
      <c r="VIL38" s="46"/>
      <c r="VIM38" s="46"/>
      <c r="VIN38" s="46"/>
      <c r="VIO38" s="46"/>
      <c r="VIP38" s="46"/>
      <c r="VIQ38" s="46"/>
      <c r="VIR38" s="46"/>
      <c r="VIS38" s="46"/>
      <c r="VIT38" s="46"/>
      <c r="VIU38" s="46"/>
      <c r="VIV38" s="46"/>
      <c r="VIW38" s="46"/>
      <c r="VIX38" s="46"/>
      <c r="VIY38" s="46"/>
      <c r="VIZ38" s="46"/>
      <c r="VJA38" s="46"/>
      <c r="VJB38" s="46"/>
      <c r="VJC38" s="46"/>
      <c r="VJD38" s="46"/>
      <c r="VJE38" s="46"/>
      <c r="VJF38" s="46"/>
      <c r="VJG38" s="46"/>
      <c r="VJH38" s="46"/>
      <c r="VJI38" s="46"/>
      <c r="VJJ38" s="46"/>
      <c r="VJK38" s="46"/>
      <c r="VJL38" s="46"/>
      <c r="VJM38" s="46"/>
      <c r="VJN38" s="46"/>
      <c r="VJO38" s="46"/>
      <c r="VJP38" s="46"/>
      <c r="VJQ38" s="46"/>
      <c r="VJR38" s="46"/>
      <c r="VJS38" s="46"/>
      <c r="VJT38" s="46"/>
      <c r="VJU38" s="46"/>
      <c r="VJV38" s="46"/>
      <c r="VJW38" s="46"/>
      <c r="VJX38" s="46"/>
      <c r="VJY38" s="46"/>
      <c r="VJZ38" s="46"/>
      <c r="VKA38" s="46"/>
      <c r="VKB38" s="46"/>
      <c r="VKC38" s="46"/>
      <c r="VKD38" s="46"/>
      <c r="VKE38" s="46"/>
      <c r="VKF38" s="46"/>
      <c r="VKG38" s="46"/>
      <c r="VKH38" s="46"/>
      <c r="VKI38" s="46"/>
      <c r="VKJ38" s="46"/>
      <c r="VKK38" s="46"/>
      <c r="VKL38" s="46"/>
      <c r="VKM38" s="46"/>
      <c r="VKN38" s="46"/>
      <c r="VKO38" s="46"/>
      <c r="VKP38" s="46"/>
      <c r="VKQ38" s="46"/>
      <c r="VKR38" s="46"/>
      <c r="VKS38" s="46"/>
      <c r="VKT38" s="46"/>
      <c r="VKU38" s="46"/>
      <c r="VKV38" s="46"/>
      <c r="VKW38" s="46"/>
      <c r="VKX38" s="46"/>
      <c r="VKY38" s="46"/>
      <c r="VKZ38" s="46"/>
      <c r="VLA38" s="46"/>
      <c r="VLB38" s="46"/>
      <c r="VLC38" s="46"/>
      <c r="VLD38" s="46"/>
      <c r="VLE38" s="46"/>
      <c r="VLF38" s="46"/>
      <c r="VLG38" s="46"/>
      <c r="VLH38" s="46"/>
      <c r="VLI38" s="46"/>
      <c r="VLJ38" s="46"/>
      <c r="VLK38" s="46"/>
      <c r="VLL38" s="46"/>
      <c r="VLM38" s="46"/>
      <c r="VLN38" s="46"/>
      <c r="VLO38" s="46"/>
      <c r="VLP38" s="46"/>
      <c r="VLQ38" s="46"/>
      <c r="VLR38" s="46"/>
      <c r="VLS38" s="46"/>
      <c r="VLT38" s="46"/>
      <c r="VLU38" s="46"/>
      <c r="VLV38" s="46"/>
      <c r="VLW38" s="46"/>
      <c r="VLX38" s="46"/>
      <c r="VLY38" s="46"/>
      <c r="VLZ38" s="46"/>
      <c r="VMA38" s="46"/>
      <c r="VMB38" s="46"/>
      <c r="VMC38" s="46"/>
      <c r="VMD38" s="46"/>
      <c r="VME38" s="46"/>
      <c r="VMF38" s="46"/>
      <c r="VMG38" s="46"/>
      <c r="VMH38" s="46"/>
      <c r="VMI38" s="46"/>
      <c r="VMJ38" s="46"/>
      <c r="VMK38" s="46"/>
      <c r="VML38" s="46"/>
      <c r="VMM38" s="46"/>
      <c r="VMN38" s="46"/>
      <c r="VMO38" s="46"/>
      <c r="VMP38" s="46"/>
      <c r="VMQ38" s="46"/>
      <c r="VMR38" s="46"/>
      <c r="VMS38" s="46"/>
      <c r="VMT38" s="46"/>
      <c r="VMU38" s="46"/>
      <c r="VMV38" s="46"/>
      <c r="VMW38" s="46"/>
      <c r="VMX38" s="46"/>
      <c r="VMY38" s="46"/>
      <c r="VMZ38" s="46"/>
      <c r="VNA38" s="46"/>
      <c r="VNB38" s="46"/>
      <c r="VNC38" s="46"/>
      <c r="VND38" s="46"/>
      <c r="VNE38" s="46"/>
      <c r="VNF38" s="46"/>
      <c r="VNG38" s="46"/>
      <c r="VNH38" s="46"/>
      <c r="VNI38" s="46"/>
      <c r="VNJ38" s="46"/>
      <c r="VNK38" s="46"/>
      <c r="VNL38" s="46"/>
      <c r="VNM38" s="46"/>
      <c r="VNN38" s="46"/>
      <c r="VNO38" s="46"/>
      <c r="VNP38" s="46"/>
      <c r="VNQ38" s="46"/>
      <c r="VNR38" s="46"/>
      <c r="VNS38" s="46"/>
      <c r="VNT38" s="46"/>
      <c r="VNU38" s="46"/>
      <c r="VNV38" s="46"/>
      <c r="VNW38" s="46"/>
      <c r="VNX38" s="46"/>
      <c r="VNY38" s="46"/>
      <c r="VNZ38" s="46"/>
      <c r="VOA38" s="46"/>
      <c r="VOB38" s="46"/>
      <c r="VOC38" s="46"/>
      <c r="VOD38" s="46"/>
      <c r="VOE38" s="46"/>
      <c r="VOF38" s="46"/>
      <c r="VOG38" s="46"/>
      <c r="VOH38" s="46"/>
      <c r="VOI38" s="46"/>
      <c r="VOJ38" s="46"/>
      <c r="VOK38" s="46"/>
      <c r="VOL38" s="46"/>
      <c r="VOM38" s="46"/>
      <c r="VON38" s="46"/>
      <c r="VOO38" s="46"/>
      <c r="VOP38" s="46"/>
      <c r="VOQ38" s="46"/>
      <c r="VOR38" s="46"/>
      <c r="VOS38" s="46"/>
      <c r="VOT38" s="46"/>
      <c r="VOU38" s="46"/>
      <c r="VOV38" s="46"/>
      <c r="VOW38" s="46"/>
      <c r="VOX38" s="46"/>
      <c r="VOY38" s="46"/>
      <c r="VOZ38" s="46"/>
      <c r="VPA38" s="46"/>
      <c r="VPB38" s="46"/>
      <c r="VPC38" s="46"/>
      <c r="VPD38" s="46"/>
      <c r="VPE38" s="46"/>
      <c r="VPF38" s="46"/>
      <c r="VPG38" s="46"/>
      <c r="VPH38" s="46"/>
      <c r="VPI38" s="46"/>
      <c r="VPJ38" s="46"/>
      <c r="VPK38" s="46"/>
      <c r="VPL38" s="46"/>
      <c r="VPM38" s="46"/>
      <c r="VPN38" s="46"/>
      <c r="VPO38" s="46"/>
      <c r="VPP38" s="46"/>
      <c r="VPQ38" s="46"/>
      <c r="VPR38" s="46"/>
      <c r="VPS38" s="46"/>
      <c r="VPT38" s="46"/>
      <c r="VPU38" s="46"/>
      <c r="VPV38" s="46"/>
      <c r="VPW38" s="46"/>
      <c r="VPX38" s="46"/>
      <c r="VPY38" s="46"/>
      <c r="VPZ38" s="46"/>
      <c r="VQA38" s="46"/>
      <c r="VQB38" s="46"/>
      <c r="VQC38" s="46"/>
      <c r="VQD38" s="46"/>
      <c r="VQE38" s="46"/>
      <c r="VQF38" s="46"/>
      <c r="VQG38" s="46"/>
      <c r="VQH38" s="46"/>
      <c r="VQI38" s="46"/>
      <c r="VQJ38" s="46"/>
      <c r="VQK38" s="46"/>
      <c r="VQL38" s="46"/>
      <c r="VQM38" s="46"/>
      <c r="VQN38" s="46"/>
      <c r="VQO38" s="46"/>
      <c r="VQP38" s="46"/>
      <c r="VQQ38" s="46"/>
      <c r="VQR38" s="46"/>
      <c r="VQS38" s="46"/>
      <c r="VQT38" s="46"/>
      <c r="VQU38" s="46"/>
      <c r="VQV38" s="46"/>
      <c r="VQW38" s="46"/>
      <c r="VQX38" s="46"/>
      <c r="VQY38" s="46"/>
      <c r="VQZ38" s="46"/>
      <c r="VRA38" s="46"/>
      <c r="VRB38" s="46"/>
      <c r="VRC38" s="46"/>
      <c r="VRD38" s="46"/>
      <c r="VRE38" s="46"/>
      <c r="VRF38" s="46"/>
      <c r="VRG38" s="46"/>
      <c r="VRH38" s="46"/>
      <c r="VRI38" s="46"/>
      <c r="VRJ38" s="46"/>
      <c r="VRK38" s="46"/>
      <c r="VRL38" s="46"/>
      <c r="VRM38" s="46"/>
      <c r="VRN38" s="46"/>
      <c r="VRO38" s="46"/>
      <c r="VRP38" s="46"/>
      <c r="VRQ38" s="46"/>
      <c r="VRR38" s="46"/>
      <c r="VRS38" s="46"/>
      <c r="VRT38" s="46"/>
      <c r="VRU38" s="46"/>
      <c r="VRV38" s="46"/>
      <c r="VRW38" s="46"/>
      <c r="VRX38" s="46"/>
      <c r="VRY38" s="46"/>
      <c r="VRZ38" s="46"/>
      <c r="VSA38" s="46"/>
      <c r="VSB38" s="46"/>
      <c r="VSC38" s="46"/>
      <c r="VSD38" s="46"/>
      <c r="VSE38" s="46"/>
      <c r="VSF38" s="46"/>
      <c r="VSG38" s="46"/>
      <c r="VSH38" s="46"/>
      <c r="VSI38" s="46"/>
      <c r="VSJ38" s="46"/>
      <c r="VSK38" s="46"/>
      <c r="VSL38" s="46"/>
      <c r="VSM38" s="46"/>
      <c r="VSN38" s="46"/>
      <c r="VSO38" s="46"/>
      <c r="VSP38" s="46"/>
      <c r="VSQ38" s="46"/>
      <c r="VSR38" s="46"/>
      <c r="VSS38" s="46"/>
      <c r="VST38" s="46"/>
      <c r="VSU38" s="46"/>
      <c r="VSV38" s="46"/>
      <c r="VSW38" s="46"/>
      <c r="VSX38" s="46"/>
      <c r="VSY38" s="46"/>
      <c r="VSZ38" s="46"/>
      <c r="VTA38" s="46"/>
      <c r="VTB38" s="46"/>
      <c r="VTC38" s="46"/>
      <c r="VTD38" s="46"/>
      <c r="VTE38" s="46"/>
      <c r="VTF38" s="46"/>
      <c r="VTG38" s="46"/>
      <c r="VTH38" s="46"/>
      <c r="VTI38" s="46"/>
      <c r="VTJ38" s="46"/>
      <c r="VTK38" s="46"/>
      <c r="VTL38" s="46"/>
      <c r="VTM38" s="46"/>
      <c r="VTN38" s="46"/>
      <c r="VTO38" s="46"/>
      <c r="VTP38" s="46"/>
      <c r="VTQ38" s="46"/>
      <c r="VTR38" s="46"/>
      <c r="VTS38" s="46"/>
      <c r="VTT38" s="46"/>
      <c r="VTU38" s="46"/>
      <c r="VTV38" s="46"/>
      <c r="VTW38" s="46"/>
      <c r="VTX38" s="46"/>
      <c r="VTY38" s="46"/>
      <c r="VTZ38" s="46"/>
      <c r="VUA38" s="46"/>
      <c r="VUB38" s="46"/>
      <c r="VUC38" s="46"/>
      <c r="VUD38" s="46"/>
      <c r="VUE38" s="46"/>
      <c r="VUF38" s="46"/>
      <c r="VUG38" s="46"/>
      <c r="VUH38" s="46"/>
      <c r="VUI38" s="46"/>
      <c r="VUJ38" s="46"/>
      <c r="VUK38" s="46"/>
      <c r="VUL38" s="46"/>
      <c r="VUM38" s="46"/>
      <c r="VUN38" s="46"/>
      <c r="VUO38" s="46"/>
      <c r="VUP38" s="46"/>
      <c r="VUQ38" s="46"/>
      <c r="VUR38" s="46"/>
      <c r="VUS38" s="46"/>
      <c r="VUT38" s="46"/>
      <c r="VUU38" s="46"/>
      <c r="VUV38" s="46"/>
      <c r="VUW38" s="46"/>
      <c r="VUX38" s="46"/>
      <c r="VUY38" s="46"/>
      <c r="VUZ38" s="46"/>
      <c r="VVA38" s="46"/>
      <c r="VVB38" s="46"/>
      <c r="VVC38" s="46"/>
      <c r="VVD38" s="46"/>
      <c r="VVE38" s="46"/>
      <c r="VVF38" s="46"/>
      <c r="VVG38" s="46"/>
      <c r="VVH38" s="46"/>
      <c r="VVI38" s="46"/>
      <c r="VVJ38" s="46"/>
      <c r="VVK38" s="46"/>
      <c r="VVL38" s="46"/>
      <c r="VVM38" s="46"/>
      <c r="VVN38" s="46"/>
      <c r="VVO38" s="46"/>
      <c r="VVP38" s="46"/>
      <c r="VVQ38" s="46"/>
      <c r="VVR38" s="46"/>
      <c r="VVS38" s="46"/>
      <c r="VVT38" s="46"/>
      <c r="VVU38" s="46"/>
      <c r="VVV38" s="46"/>
      <c r="VVW38" s="46"/>
      <c r="VVX38" s="46"/>
      <c r="VVY38" s="46"/>
      <c r="VVZ38" s="46"/>
      <c r="VWA38" s="46"/>
      <c r="VWB38" s="46"/>
      <c r="VWC38" s="46"/>
      <c r="VWD38" s="46"/>
      <c r="VWE38" s="46"/>
      <c r="VWF38" s="46"/>
      <c r="VWG38" s="46"/>
      <c r="VWH38" s="46"/>
      <c r="VWI38" s="46"/>
      <c r="VWJ38" s="46"/>
      <c r="VWK38" s="46"/>
      <c r="VWL38" s="46"/>
      <c r="VWM38" s="46"/>
      <c r="VWN38" s="46"/>
      <c r="VWO38" s="46"/>
      <c r="VWP38" s="46"/>
      <c r="VWQ38" s="46"/>
      <c r="VWR38" s="46"/>
      <c r="VWS38" s="46"/>
      <c r="VWT38" s="46"/>
      <c r="VWU38" s="46"/>
      <c r="VWV38" s="46"/>
      <c r="VWW38" s="46"/>
      <c r="VWX38" s="46"/>
      <c r="VWY38" s="46"/>
      <c r="VWZ38" s="46"/>
      <c r="VXA38" s="46"/>
      <c r="VXB38" s="46"/>
      <c r="VXC38" s="46"/>
      <c r="VXD38" s="46"/>
      <c r="VXE38" s="46"/>
      <c r="VXF38" s="46"/>
      <c r="VXG38" s="46"/>
      <c r="VXH38" s="46"/>
      <c r="VXI38" s="46"/>
      <c r="VXJ38" s="46"/>
      <c r="VXK38" s="46"/>
      <c r="VXL38" s="46"/>
      <c r="VXM38" s="46"/>
      <c r="VXN38" s="46"/>
      <c r="VXO38" s="46"/>
      <c r="VXP38" s="46"/>
      <c r="VXQ38" s="46"/>
      <c r="VXR38" s="46"/>
      <c r="VXS38" s="46"/>
      <c r="VXT38" s="46"/>
      <c r="VXU38" s="46"/>
      <c r="VXV38" s="46"/>
      <c r="VXW38" s="46"/>
      <c r="VXX38" s="46"/>
      <c r="VXY38" s="46"/>
      <c r="VXZ38" s="46"/>
      <c r="VYA38" s="46"/>
      <c r="VYB38" s="46"/>
      <c r="VYC38" s="46"/>
      <c r="VYD38" s="46"/>
      <c r="VYE38" s="46"/>
      <c r="VYF38" s="46"/>
      <c r="VYG38" s="46"/>
      <c r="VYH38" s="46"/>
      <c r="VYI38" s="46"/>
      <c r="VYJ38" s="46"/>
      <c r="VYK38" s="46"/>
      <c r="VYL38" s="46"/>
      <c r="VYM38" s="46"/>
      <c r="VYN38" s="46"/>
      <c r="VYO38" s="46"/>
      <c r="VYP38" s="46"/>
      <c r="VYQ38" s="46"/>
      <c r="VYR38" s="46"/>
      <c r="VYS38" s="46"/>
      <c r="VYT38" s="46"/>
      <c r="VYU38" s="46"/>
      <c r="VYV38" s="46"/>
      <c r="VYW38" s="46"/>
      <c r="VYX38" s="46"/>
      <c r="VYY38" s="46"/>
      <c r="VYZ38" s="46"/>
      <c r="VZA38" s="46"/>
      <c r="VZB38" s="46"/>
      <c r="VZC38" s="46"/>
      <c r="VZD38" s="46"/>
      <c r="VZE38" s="46"/>
      <c r="VZF38" s="46"/>
      <c r="VZG38" s="46"/>
      <c r="VZH38" s="46"/>
      <c r="VZI38" s="46"/>
      <c r="VZJ38" s="46"/>
      <c r="VZK38" s="46"/>
      <c r="VZL38" s="46"/>
      <c r="VZM38" s="46"/>
      <c r="VZN38" s="46"/>
      <c r="VZO38" s="46"/>
      <c r="VZP38" s="46"/>
      <c r="VZQ38" s="46"/>
      <c r="VZR38" s="46"/>
      <c r="VZS38" s="46"/>
      <c r="VZT38" s="46"/>
      <c r="VZU38" s="46"/>
      <c r="VZV38" s="46"/>
      <c r="VZW38" s="46"/>
      <c r="VZX38" s="46"/>
      <c r="VZY38" s="46"/>
      <c r="VZZ38" s="46"/>
      <c r="WAA38" s="46"/>
      <c r="WAB38" s="46"/>
      <c r="WAC38" s="46"/>
      <c r="WAD38" s="46"/>
      <c r="WAE38" s="46"/>
      <c r="WAF38" s="46"/>
      <c r="WAG38" s="46"/>
      <c r="WAH38" s="46"/>
      <c r="WAI38" s="46"/>
      <c r="WAJ38" s="46"/>
      <c r="WAK38" s="46"/>
      <c r="WAL38" s="46"/>
      <c r="WAM38" s="46"/>
      <c r="WAN38" s="46"/>
      <c r="WAO38" s="46"/>
      <c r="WAP38" s="46"/>
      <c r="WAQ38" s="46"/>
      <c r="WAR38" s="46"/>
      <c r="WAS38" s="46"/>
      <c r="WAT38" s="46"/>
      <c r="WAU38" s="46"/>
      <c r="WAV38" s="46"/>
      <c r="WAW38" s="46"/>
      <c r="WAX38" s="46"/>
      <c r="WAY38" s="46"/>
      <c r="WAZ38" s="46"/>
      <c r="WBA38" s="46"/>
      <c r="WBB38" s="46"/>
      <c r="WBC38" s="46"/>
      <c r="WBD38" s="46"/>
      <c r="WBE38" s="46"/>
      <c r="WBF38" s="46"/>
      <c r="WBG38" s="46"/>
      <c r="WBH38" s="46"/>
      <c r="WBI38" s="46"/>
      <c r="WBJ38" s="46"/>
      <c r="WBK38" s="46"/>
      <c r="WBL38" s="46"/>
      <c r="WBM38" s="46"/>
      <c r="WBN38" s="46"/>
      <c r="WBO38" s="46"/>
      <c r="WBP38" s="46"/>
      <c r="WBQ38" s="46"/>
      <c r="WBR38" s="46"/>
      <c r="WBS38" s="46"/>
      <c r="WBT38" s="46"/>
      <c r="WBU38" s="46"/>
      <c r="WBV38" s="46"/>
      <c r="WBW38" s="46"/>
      <c r="WBX38" s="46"/>
      <c r="WBY38" s="46"/>
      <c r="WBZ38" s="46"/>
      <c r="WCA38" s="46"/>
      <c r="WCB38" s="46"/>
      <c r="WCC38" s="46"/>
      <c r="WCD38" s="46"/>
      <c r="WCE38" s="46"/>
      <c r="WCF38" s="46"/>
      <c r="WCG38" s="46"/>
      <c r="WCH38" s="46"/>
      <c r="WCI38" s="46"/>
      <c r="WCJ38" s="46"/>
      <c r="WCK38" s="46"/>
      <c r="WCL38" s="46"/>
      <c r="WCM38" s="46"/>
      <c r="WCN38" s="46"/>
      <c r="WCO38" s="46"/>
      <c r="WCP38" s="46"/>
      <c r="WCQ38" s="46"/>
      <c r="WCR38" s="46"/>
      <c r="WCS38" s="46"/>
      <c r="WCT38" s="46"/>
      <c r="WCU38" s="46"/>
      <c r="WCV38" s="46"/>
      <c r="WCW38" s="46"/>
      <c r="WCX38" s="46"/>
      <c r="WCY38" s="46"/>
      <c r="WCZ38" s="46"/>
      <c r="WDA38" s="46"/>
      <c r="WDB38" s="46"/>
      <c r="WDC38" s="46"/>
      <c r="WDD38" s="46"/>
      <c r="WDE38" s="46"/>
      <c r="WDF38" s="46"/>
      <c r="WDG38" s="46"/>
      <c r="WDH38" s="46"/>
      <c r="WDI38" s="46"/>
      <c r="WDJ38" s="46"/>
      <c r="WDK38" s="46"/>
      <c r="WDL38" s="46"/>
      <c r="WDM38" s="46"/>
      <c r="WDN38" s="46"/>
      <c r="WDO38" s="46"/>
      <c r="WDP38" s="46"/>
      <c r="WDQ38" s="46"/>
      <c r="WDR38" s="46"/>
      <c r="WDS38" s="46"/>
      <c r="WDT38" s="46"/>
      <c r="WDU38" s="46"/>
      <c r="WDV38" s="46"/>
      <c r="WDW38" s="46"/>
      <c r="WDX38" s="46"/>
      <c r="WDY38" s="46"/>
      <c r="WDZ38" s="46"/>
      <c r="WEA38" s="46"/>
      <c r="WEB38" s="46"/>
      <c r="WEC38" s="46"/>
      <c r="WED38" s="46"/>
      <c r="WEE38" s="46"/>
      <c r="WEF38" s="46"/>
      <c r="WEG38" s="46"/>
      <c r="WEH38" s="46"/>
      <c r="WEI38" s="46"/>
      <c r="WEJ38" s="46"/>
      <c r="WEK38" s="46"/>
      <c r="WEL38" s="46"/>
      <c r="WEM38" s="46"/>
      <c r="WEN38" s="46"/>
      <c r="WEO38" s="46"/>
      <c r="WEP38" s="46"/>
      <c r="WEQ38" s="46"/>
      <c r="WER38" s="46"/>
      <c r="WES38" s="46"/>
      <c r="WET38" s="46"/>
      <c r="WEU38" s="46"/>
      <c r="WEV38" s="46"/>
      <c r="WEW38" s="46"/>
      <c r="WEX38" s="46"/>
      <c r="WEY38" s="46"/>
      <c r="WEZ38" s="46"/>
      <c r="WFA38" s="46"/>
      <c r="WFB38" s="46"/>
      <c r="WFC38" s="46"/>
      <c r="WFD38" s="46"/>
      <c r="WFE38" s="46"/>
      <c r="WFF38" s="46"/>
      <c r="WFG38" s="46"/>
      <c r="WFH38" s="46"/>
      <c r="WFI38" s="46"/>
      <c r="WFJ38" s="46"/>
      <c r="WFK38" s="46"/>
      <c r="WFL38" s="46"/>
      <c r="WFM38" s="46"/>
      <c r="WFN38" s="46"/>
      <c r="WFO38" s="46"/>
      <c r="WFP38" s="46"/>
      <c r="WFQ38" s="46"/>
      <c r="WFR38" s="46"/>
      <c r="WFS38" s="46"/>
      <c r="WFT38" s="46"/>
      <c r="WFU38" s="46"/>
      <c r="WFV38" s="46"/>
      <c r="WFW38" s="46"/>
      <c r="WFX38" s="46"/>
      <c r="WFY38" s="46"/>
      <c r="WFZ38" s="46"/>
      <c r="WGA38" s="46"/>
      <c r="WGB38" s="46"/>
      <c r="WGC38" s="46"/>
      <c r="WGD38" s="46"/>
      <c r="WGE38" s="46"/>
      <c r="WGF38" s="46"/>
      <c r="WGG38" s="46"/>
      <c r="WGH38" s="46"/>
      <c r="WGI38" s="46"/>
      <c r="WGJ38" s="46"/>
      <c r="WGK38" s="46"/>
      <c r="WGL38" s="46"/>
      <c r="WGM38" s="46"/>
      <c r="WGN38" s="46"/>
      <c r="WGO38" s="46"/>
      <c r="WGP38" s="46"/>
      <c r="WGQ38" s="46"/>
      <c r="WGR38" s="46"/>
      <c r="WGS38" s="46"/>
      <c r="WGT38" s="46"/>
      <c r="WGU38" s="46"/>
      <c r="WGV38" s="46"/>
      <c r="WGW38" s="46"/>
      <c r="WGX38" s="46"/>
      <c r="WGY38" s="46"/>
      <c r="WGZ38" s="46"/>
      <c r="WHA38" s="46"/>
      <c r="WHB38" s="46"/>
      <c r="WHC38" s="46"/>
      <c r="WHD38" s="46"/>
      <c r="WHE38" s="46"/>
      <c r="WHF38" s="46"/>
      <c r="WHG38" s="46"/>
      <c r="WHH38" s="46"/>
      <c r="WHI38" s="46"/>
      <c r="WHJ38" s="46"/>
      <c r="WHK38" s="46"/>
      <c r="WHL38" s="46"/>
      <c r="WHM38" s="46"/>
      <c r="WHN38" s="46"/>
      <c r="WHO38" s="46"/>
      <c r="WHP38" s="46"/>
      <c r="WHQ38" s="46"/>
      <c r="WHR38" s="46"/>
      <c r="WHS38" s="46"/>
      <c r="WHT38" s="46"/>
      <c r="WHU38" s="46"/>
      <c r="WHV38" s="46"/>
      <c r="WHW38" s="46"/>
      <c r="WHX38" s="46"/>
      <c r="WHY38" s="46"/>
      <c r="WHZ38" s="46"/>
      <c r="WIA38" s="46"/>
      <c r="WIB38" s="46"/>
      <c r="WIC38" s="46"/>
      <c r="WID38" s="46"/>
      <c r="WIE38" s="46"/>
      <c r="WIF38" s="46"/>
      <c r="WIG38" s="46"/>
      <c r="WIH38" s="46"/>
      <c r="WII38" s="46"/>
      <c r="WIJ38" s="46"/>
      <c r="WIK38" s="46"/>
      <c r="WIL38" s="46"/>
      <c r="WIM38" s="46"/>
      <c r="WIN38" s="46"/>
      <c r="WIO38" s="46"/>
      <c r="WIP38" s="46"/>
      <c r="WIQ38" s="46"/>
      <c r="WIR38" s="46"/>
      <c r="WIS38" s="46"/>
      <c r="WIT38" s="46"/>
      <c r="WIU38" s="46"/>
      <c r="WIV38" s="46"/>
      <c r="WIW38" s="46"/>
      <c r="WIX38" s="46"/>
      <c r="WIY38" s="46"/>
      <c r="WIZ38" s="46"/>
      <c r="WJA38" s="46"/>
      <c r="WJB38" s="46"/>
      <c r="WJC38" s="46"/>
      <c r="WJD38" s="46"/>
      <c r="WJE38" s="46"/>
      <c r="WJF38" s="46"/>
      <c r="WJG38" s="46"/>
      <c r="WJH38" s="46"/>
      <c r="WJI38" s="46"/>
      <c r="WJJ38" s="46"/>
      <c r="WJK38" s="46"/>
      <c r="WJL38" s="46"/>
      <c r="WJM38" s="46"/>
      <c r="WJN38" s="46"/>
      <c r="WJO38" s="46"/>
      <c r="WJP38" s="46"/>
      <c r="WJQ38" s="46"/>
      <c r="WJR38" s="46"/>
      <c r="WJS38" s="46"/>
      <c r="WJT38" s="46"/>
      <c r="WJU38" s="46"/>
      <c r="WJV38" s="46"/>
      <c r="WJW38" s="46"/>
      <c r="WJX38" s="46"/>
      <c r="WJY38" s="46"/>
      <c r="WJZ38" s="46"/>
      <c r="WKA38" s="46"/>
      <c r="WKB38" s="46"/>
      <c r="WKC38" s="46"/>
      <c r="WKD38" s="46"/>
      <c r="WKE38" s="46"/>
      <c r="WKF38" s="46"/>
      <c r="WKG38" s="46"/>
      <c r="WKH38" s="46"/>
      <c r="WKI38" s="46"/>
      <c r="WKJ38" s="46"/>
      <c r="WKK38" s="46"/>
      <c r="WKL38" s="46"/>
      <c r="WKM38" s="46"/>
      <c r="WKN38" s="46"/>
      <c r="WKO38" s="46"/>
      <c r="WKP38" s="46"/>
      <c r="WKQ38" s="46"/>
      <c r="WKR38" s="46"/>
      <c r="WKS38" s="46"/>
      <c r="WKT38" s="46"/>
      <c r="WKU38" s="46"/>
      <c r="WKV38" s="46"/>
      <c r="WKW38" s="46"/>
      <c r="WKX38" s="46"/>
      <c r="WKY38" s="46"/>
      <c r="WKZ38" s="46"/>
      <c r="WLA38" s="46"/>
      <c r="WLB38" s="46"/>
      <c r="WLC38" s="46"/>
      <c r="WLD38" s="46"/>
      <c r="WLE38" s="46"/>
      <c r="WLF38" s="46"/>
      <c r="WLG38" s="46"/>
      <c r="WLH38" s="46"/>
      <c r="WLI38" s="46"/>
      <c r="WLJ38" s="46"/>
      <c r="WLK38" s="46"/>
      <c r="WLL38" s="46"/>
      <c r="WLM38" s="46"/>
      <c r="WLN38" s="46"/>
      <c r="WLO38" s="46"/>
      <c r="WLP38" s="46"/>
      <c r="WLQ38" s="46"/>
      <c r="WLR38" s="46"/>
      <c r="WLS38" s="46"/>
      <c r="WLT38" s="46"/>
      <c r="WLU38" s="46"/>
      <c r="WLV38" s="46"/>
      <c r="WLW38" s="46"/>
      <c r="WLX38" s="46"/>
      <c r="WLY38" s="46"/>
      <c r="WLZ38" s="46"/>
      <c r="WMA38" s="46"/>
      <c r="WMB38" s="46"/>
      <c r="WMC38" s="46"/>
      <c r="WMD38" s="46"/>
      <c r="WME38" s="46"/>
      <c r="WMF38" s="46"/>
      <c r="WMG38" s="46"/>
      <c r="WMH38" s="46"/>
      <c r="WMI38" s="46"/>
      <c r="WMJ38" s="46"/>
      <c r="WMK38" s="46"/>
      <c r="WML38" s="46"/>
      <c r="WMM38" s="46"/>
      <c r="WMN38" s="46"/>
      <c r="WMO38" s="46"/>
      <c r="WMP38" s="46"/>
      <c r="WMQ38" s="46"/>
      <c r="WMR38" s="46"/>
      <c r="WMS38" s="46"/>
      <c r="WMT38" s="46"/>
      <c r="WMU38" s="46"/>
      <c r="WMV38" s="46"/>
      <c r="WMW38" s="46"/>
      <c r="WMX38" s="46"/>
      <c r="WMY38" s="46"/>
      <c r="WMZ38" s="46"/>
      <c r="WNA38" s="46"/>
      <c r="WNB38" s="46"/>
      <c r="WNC38" s="46"/>
      <c r="WND38" s="46"/>
      <c r="WNE38" s="46"/>
      <c r="WNF38" s="46"/>
      <c r="WNG38" s="46"/>
      <c r="WNH38" s="46"/>
      <c r="WNI38" s="46"/>
      <c r="WNJ38" s="46"/>
      <c r="WNK38" s="46"/>
      <c r="WNL38" s="46"/>
      <c r="WNM38" s="46"/>
      <c r="WNN38" s="46"/>
      <c r="WNO38" s="46"/>
      <c r="WNP38" s="46"/>
      <c r="WNQ38" s="46"/>
      <c r="WNR38" s="46"/>
      <c r="WNS38" s="46"/>
      <c r="WNT38" s="46"/>
      <c r="WNU38" s="46"/>
      <c r="WNV38" s="46"/>
      <c r="WNW38" s="46"/>
      <c r="WNX38" s="46"/>
      <c r="WNY38" s="46"/>
      <c r="WNZ38" s="46"/>
      <c r="WOA38" s="46"/>
      <c r="WOB38" s="46"/>
      <c r="WOC38" s="46"/>
      <c r="WOD38" s="46"/>
      <c r="WOE38" s="46"/>
      <c r="WOF38" s="46"/>
      <c r="WOG38" s="46"/>
      <c r="WOH38" s="46"/>
      <c r="WOI38" s="46"/>
      <c r="WOJ38" s="46"/>
      <c r="WOK38" s="46"/>
      <c r="WOL38" s="46"/>
      <c r="WOM38" s="46"/>
      <c r="WON38" s="46"/>
      <c r="WOO38" s="46"/>
      <c r="WOP38" s="46"/>
      <c r="WOQ38" s="46"/>
      <c r="WOR38" s="46"/>
      <c r="WOS38" s="46"/>
      <c r="WOT38" s="46"/>
      <c r="WOU38" s="46"/>
      <c r="WOV38" s="46"/>
      <c r="WOW38" s="46"/>
      <c r="WOX38" s="46"/>
      <c r="WOY38" s="46"/>
      <c r="WOZ38" s="46"/>
      <c r="WPA38" s="46"/>
      <c r="WPB38" s="46"/>
      <c r="WPC38" s="46"/>
      <c r="WPD38" s="46"/>
      <c r="WPE38" s="46"/>
      <c r="WPF38" s="46"/>
      <c r="WPG38" s="46"/>
      <c r="WPH38" s="46"/>
      <c r="WPI38" s="46"/>
      <c r="WPJ38" s="46"/>
      <c r="WPK38" s="46"/>
      <c r="WPL38" s="46"/>
      <c r="WPM38" s="46"/>
      <c r="WPN38" s="46"/>
      <c r="WPO38" s="46"/>
      <c r="WPP38" s="46"/>
      <c r="WPQ38" s="46"/>
      <c r="WPR38" s="46"/>
      <c r="WPS38" s="46"/>
      <c r="WPT38" s="46"/>
      <c r="WPU38" s="46"/>
      <c r="WPV38" s="46"/>
      <c r="WPW38" s="46"/>
      <c r="WPX38" s="46"/>
      <c r="WPY38" s="46"/>
      <c r="WPZ38" s="46"/>
      <c r="WQA38" s="46"/>
      <c r="WQB38" s="46"/>
      <c r="WQC38" s="46"/>
      <c r="WQD38" s="46"/>
      <c r="WQE38" s="46"/>
      <c r="WQF38" s="46"/>
      <c r="WQG38" s="46"/>
      <c r="WQH38" s="46"/>
      <c r="WQI38" s="46"/>
      <c r="WQJ38" s="46"/>
      <c r="WQK38" s="46"/>
      <c r="WQL38" s="46"/>
      <c r="WQM38" s="46"/>
      <c r="WQN38" s="46"/>
      <c r="WQO38" s="46"/>
      <c r="WQP38" s="46"/>
      <c r="WQQ38" s="46"/>
      <c r="WQR38" s="46"/>
      <c r="WQS38" s="46"/>
      <c r="WQT38" s="46"/>
      <c r="WQU38" s="46"/>
      <c r="WQV38" s="46"/>
      <c r="WQW38" s="46"/>
      <c r="WQX38" s="46"/>
      <c r="WQY38" s="46"/>
      <c r="WQZ38" s="46"/>
      <c r="WRA38" s="46"/>
      <c r="WRB38" s="46"/>
      <c r="WRC38" s="46"/>
      <c r="WRD38" s="46"/>
      <c r="WRE38" s="46"/>
      <c r="WRF38" s="46"/>
      <c r="WRG38" s="46"/>
      <c r="WRH38" s="46"/>
      <c r="WRI38" s="46"/>
      <c r="WRJ38" s="46"/>
      <c r="WRK38" s="46"/>
      <c r="WRL38" s="46"/>
      <c r="WRM38" s="46"/>
      <c r="WRN38" s="46"/>
      <c r="WRO38" s="46"/>
      <c r="WRP38" s="46"/>
      <c r="WRQ38" s="46"/>
      <c r="WRR38" s="46"/>
      <c r="WRS38" s="46"/>
      <c r="WRT38" s="46"/>
      <c r="WRU38" s="46"/>
      <c r="WRV38" s="46"/>
      <c r="WRW38" s="46"/>
      <c r="WRX38" s="46"/>
      <c r="WRY38" s="46"/>
      <c r="WRZ38" s="46"/>
      <c r="WSA38" s="46"/>
      <c r="WSB38" s="46"/>
      <c r="WSC38" s="46"/>
      <c r="WSD38" s="46"/>
      <c r="WSE38" s="46"/>
      <c r="WSF38" s="46"/>
      <c r="WSG38" s="46"/>
      <c r="WSH38" s="46"/>
      <c r="WSI38" s="46"/>
      <c r="WSJ38" s="46"/>
      <c r="WSK38" s="46"/>
      <c r="WSL38" s="46"/>
      <c r="WSM38" s="46"/>
      <c r="WSN38" s="46"/>
      <c r="WSO38" s="46"/>
      <c r="WSP38" s="46"/>
      <c r="WSQ38" s="46"/>
      <c r="WSR38" s="46"/>
      <c r="WSS38" s="46"/>
      <c r="WST38" s="46"/>
      <c r="WSU38" s="46"/>
      <c r="WSV38" s="46"/>
      <c r="WSW38" s="46"/>
      <c r="WSX38" s="46"/>
      <c r="WSY38" s="46"/>
      <c r="WSZ38" s="46"/>
      <c r="WTA38" s="46"/>
      <c r="WTB38" s="46"/>
      <c r="WTC38" s="46"/>
      <c r="WTD38" s="46"/>
      <c r="WTE38" s="46"/>
      <c r="WTF38" s="46"/>
      <c r="WTG38" s="46"/>
      <c r="WTH38" s="46"/>
      <c r="WTI38" s="46"/>
      <c r="WTJ38" s="46"/>
      <c r="WTK38" s="46"/>
      <c r="WTL38" s="46"/>
      <c r="WTM38" s="46"/>
      <c r="WTN38" s="46"/>
      <c r="WTO38" s="46"/>
      <c r="WTP38" s="46"/>
      <c r="WTQ38" s="46"/>
      <c r="WTR38" s="46"/>
      <c r="WTS38" s="46"/>
      <c r="WTT38" s="46"/>
      <c r="WTU38" s="46"/>
      <c r="WTV38" s="46"/>
      <c r="WTW38" s="46"/>
      <c r="WTX38" s="46"/>
      <c r="WTY38" s="46"/>
      <c r="WTZ38" s="46"/>
      <c r="WUA38" s="46"/>
      <c r="WUB38" s="46"/>
      <c r="WUC38" s="46"/>
      <c r="WUD38" s="46"/>
      <c r="WUE38" s="46"/>
      <c r="WUF38" s="46"/>
      <c r="WUG38" s="46"/>
      <c r="WUH38" s="46"/>
      <c r="WUI38" s="46"/>
      <c r="WUJ38" s="46"/>
      <c r="WUK38" s="46"/>
      <c r="WUL38" s="46"/>
      <c r="WUM38" s="46"/>
      <c r="WUN38" s="46"/>
      <c r="WUO38" s="46"/>
      <c r="WUP38" s="46"/>
      <c r="WUQ38" s="46"/>
      <c r="WUR38" s="46"/>
      <c r="WUS38" s="46"/>
      <c r="WUT38" s="46"/>
      <c r="WUU38" s="46"/>
      <c r="WUV38" s="46"/>
      <c r="WUW38" s="46"/>
      <c r="WUX38" s="46"/>
      <c r="WUY38" s="46"/>
      <c r="WUZ38" s="46"/>
      <c r="WVA38" s="46"/>
      <c r="WVB38" s="46"/>
      <c r="WVC38" s="46"/>
      <c r="WVD38" s="46"/>
      <c r="WVE38" s="46"/>
      <c r="WVF38" s="46"/>
      <c r="WVG38" s="46"/>
      <c r="WVH38" s="46"/>
      <c r="WVI38" s="46"/>
      <c r="WVJ38" s="46"/>
      <c r="WVK38" s="46"/>
      <c r="WVL38" s="46"/>
      <c r="WVM38" s="46"/>
      <c r="WVN38" s="46"/>
    </row>
    <row r="39" spans="1:16134" s="45" customFormat="1" ht="241.5" customHeight="1">
      <c r="A39" s="213" t="s">
        <v>171</v>
      </c>
      <c r="B39" s="823" t="s">
        <v>172</v>
      </c>
      <c r="C39" s="824"/>
      <c r="D39" s="99" t="s">
        <v>192</v>
      </c>
      <c r="E39" s="927" t="s">
        <v>193</v>
      </c>
      <c r="F39" s="927"/>
      <c r="G39" s="927"/>
      <c r="H39" s="927"/>
      <c r="I39" s="881" t="s">
        <v>1032</v>
      </c>
      <c r="J39" s="881"/>
      <c r="K39" s="831" t="s">
        <v>197</v>
      </c>
      <c r="L39" s="831"/>
      <c r="M39" s="831"/>
      <c r="N39" s="831"/>
      <c r="O39" s="201" t="s">
        <v>190</v>
      </c>
      <c r="P39" s="941" t="s">
        <v>1031</v>
      </c>
      <c r="Q39" s="941"/>
      <c r="R39" s="941"/>
      <c r="S39" s="95" t="s">
        <v>153</v>
      </c>
      <c r="T39" s="82" t="s">
        <v>114</v>
      </c>
      <c r="U39" s="454" t="s">
        <v>1984</v>
      </c>
      <c r="V39" s="541">
        <f>AE39</f>
        <v>1</v>
      </c>
      <c r="W39" s="541">
        <f>AF39</f>
        <v>1</v>
      </c>
      <c r="X39" s="543">
        <f t="shared" si="4"/>
        <v>1</v>
      </c>
      <c r="Y39" s="183">
        <f t="shared" si="6"/>
        <v>1</v>
      </c>
      <c r="Z39" s="46"/>
      <c r="AA39" s="221">
        <v>0</v>
      </c>
      <c r="AB39" s="221">
        <v>0</v>
      </c>
      <c r="AC39" s="222">
        <v>0</v>
      </c>
      <c r="AD39" s="223">
        <f t="shared" si="7"/>
        <v>0</v>
      </c>
      <c r="AE39" s="541">
        <v>1</v>
      </c>
      <c r="AF39" s="541">
        <v>1</v>
      </c>
      <c r="AG39" s="543">
        <f t="shared" si="5"/>
        <v>1</v>
      </c>
      <c r="AH39" s="544">
        <f t="shared" ref="AH39" si="11">AG39</f>
        <v>1</v>
      </c>
      <c r="AI39" s="221">
        <v>0</v>
      </c>
      <c r="AJ39" s="221">
        <v>0</v>
      </c>
      <c r="AK39" s="222">
        <v>0</v>
      </c>
      <c r="AL39" s="223">
        <f t="shared" si="9"/>
        <v>0</v>
      </c>
      <c r="AM39" s="221">
        <v>0</v>
      </c>
      <c r="AN39" s="221">
        <v>0</v>
      </c>
      <c r="AO39" s="222">
        <v>0</v>
      </c>
      <c r="AP39" s="223">
        <f t="shared" si="10"/>
        <v>0</v>
      </c>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c r="DR39" s="46"/>
      <c r="DS39" s="46"/>
      <c r="DT39" s="46"/>
      <c r="DU39" s="46"/>
      <c r="DV39" s="46"/>
      <c r="DW39" s="46"/>
      <c r="DX39" s="46"/>
      <c r="DY39" s="46"/>
      <c r="DZ39" s="46"/>
      <c r="EA39" s="46"/>
      <c r="EB39" s="46"/>
      <c r="EC39" s="46"/>
      <c r="ED39" s="46"/>
      <c r="EE39" s="46"/>
      <c r="EF39" s="46"/>
      <c r="EG39" s="46"/>
      <c r="EH39" s="46"/>
      <c r="EI39" s="46"/>
      <c r="EJ39" s="46"/>
      <c r="EK39" s="46"/>
      <c r="EL39" s="46"/>
      <c r="EM39" s="46"/>
      <c r="EN39" s="46"/>
      <c r="EO39" s="46"/>
      <c r="EP39" s="46"/>
      <c r="EQ39" s="46"/>
      <c r="ER39" s="46"/>
      <c r="ES39" s="46"/>
      <c r="ET39" s="46"/>
      <c r="EU39" s="46"/>
      <c r="EV39" s="46"/>
      <c r="EW39" s="46"/>
      <c r="EX39" s="46"/>
      <c r="EY39" s="46"/>
      <c r="EZ39" s="46"/>
      <c r="FA39" s="46"/>
      <c r="FB39" s="46"/>
      <c r="FC39" s="46"/>
      <c r="FD39" s="46"/>
      <c r="FE39" s="46"/>
      <c r="FF39" s="46"/>
      <c r="FG39" s="46"/>
      <c r="FH39" s="46"/>
      <c r="FI39" s="46"/>
      <c r="FJ39" s="46"/>
      <c r="FK39" s="46"/>
      <c r="FL39" s="46"/>
      <c r="FM39" s="46"/>
      <c r="FN39" s="46"/>
      <c r="FO39" s="46"/>
      <c r="FP39" s="46"/>
      <c r="FQ39" s="46"/>
      <c r="FR39" s="46"/>
      <c r="FS39" s="46"/>
      <c r="FT39" s="46"/>
      <c r="FU39" s="46"/>
      <c r="FV39" s="46"/>
      <c r="FW39" s="46"/>
      <c r="FX39" s="46"/>
      <c r="FY39" s="46"/>
      <c r="FZ39" s="46"/>
      <c r="GA39" s="46"/>
      <c r="GB39" s="46"/>
      <c r="GC39" s="46"/>
      <c r="GD39" s="46"/>
      <c r="GE39" s="46"/>
      <c r="GF39" s="46"/>
      <c r="GG39" s="46"/>
      <c r="GH39" s="46"/>
      <c r="GI39" s="46"/>
      <c r="GJ39" s="46"/>
      <c r="GK39" s="46"/>
      <c r="GL39" s="46"/>
      <c r="GM39" s="46"/>
      <c r="GN39" s="46"/>
      <c r="GO39" s="46"/>
      <c r="GP39" s="46"/>
      <c r="GQ39" s="46"/>
      <c r="GR39" s="46"/>
      <c r="GS39" s="46"/>
      <c r="GT39" s="46"/>
      <c r="GU39" s="46"/>
      <c r="GV39" s="46"/>
      <c r="GW39" s="46"/>
      <c r="GX39" s="46"/>
      <c r="GY39" s="46"/>
      <c r="GZ39" s="46"/>
      <c r="HA39" s="46"/>
      <c r="HB39" s="46"/>
      <c r="HC39" s="46"/>
      <c r="HD39" s="46"/>
      <c r="HE39" s="46"/>
      <c r="HF39" s="46"/>
      <c r="HG39" s="46"/>
      <c r="HH39" s="46"/>
      <c r="HI39" s="46"/>
      <c r="HJ39" s="46"/>
      <c r="HK39" s="46"/>
      <c r="HL39" s="46"/>
      <c r="HM39" s="46"/>
      <c r="HN39" s="46"/>
      <c r="HO39" s="46"/>
      <c r="HP39" s="46"/>
      <c r="HQ39" s="46"/>
      <c r="HR39" s="46"/>
      <c r="HS39" s="46"/>
      <c r="HT39" s="46"/>
      <c r="HU39" s="46"/>
      <c r="HV39" s="46"/>
      <c r="HW39" s="46"/>
      <c r="HX39" s="46"/>
      <c r="HY39" s="46"/>
      <c r="HZ39" s="46"/>
      <c r="IA39" s="46"/>
      <c r="IB39" s="46"/>
      <c r="IC39" s="46"/>
      <c r="ID39" s="46"/>
      <c r="IE39" s="46"/>
      <c r="IF39" s="46"/>
      <c r="IG39" s="46"/>
      <c r="IH39" s="46"/>
      <c r="II39" s="46"/>
      <c r="IJ39" s="46"/>
      <c r="IK39" s="46"/>
      <c r="IL39" s="46"/>
      <c r="IM39" s="46"/>
      <c r="IN39" s="46"/>
      <c r="IO39" s="46"/>
      <c r="IP39" s="46"/>
      <c r="IQ39" s="46"/>
      <c r="IR39" s="46"/>
      <c r="IS39" s="46"/>
      <c r="IT39" s="46"/>
      <c r="IU39" s="46"/>
      <c r="IV39" s="46"/>
      <c r="IW39" s="46"/>
      <c r="IX39" s="46"/>
      <c r="IY39" s="46"/>
      <c r="IZ39" s="46"/>
      <c r="JA39" s="46"/>
      <c r="JB39" s="46"/>
      <c r="JC39" s="46"/>
      <c r="JD39" s="46"/>
      <c r="JE39" s="46"/>
      <c r="JF39" s="46"/>
      <c r="JG39" s="46"/>
      <c r="JH39" s="46"/>
      <c r="JI39" s="46"/>
      <c r="JJ39" s="46"/>
      <c r="JK39" s="46"/>
      <c r="JL39" s="46"/>
      <c r="JM39" s="46"/>
      <c r="JN39" s="46"/>
      <c r="JO39" s="46"/>
      <c r="JP39" s="46"/>
      <c r="JQ39" s="46"/>
      <c r="JR39" s="46"/>
      <c r="JS39" s="46"/>
      <c r="JT39" s="46"/>
      <c r="JU39" s="46"/>
      <c r="JV39" s="46"/>
      <c r="JW39" s="46"/>
      <c r="JX39" s="46"/>
      <c r="JY39" s="46"/>
      <c r="JZ39" s="46"/>
      <c r="KA39" s="46"/>
      <c r="KB39" s="46"/>
      <c r="KC39" s="46"/>
      <c r="KD39" s="46"/>
      <c r="KE39" s="46"/>
      <c r="KF39" s="46"/>
      <c r="KG39" s="46"/>
      <c r="KH39" s="46"/>
      <c r="KI39" s="46"/>
      <c r="KJ39" s="46"/>
      <c r="KK39" s="46"/>
      <c r="KL39" s="46"/>
      <c r="KM39" s="46"/>
      <c r="KN39" s="46"/>
      <c r="KO39" s="46"/>
      <c r="KP39" s="46"/>
      <c r="KQ39" s="46"/>
      <c r="KR39" s="46"/>
      <c r="KS39" s="46"/>
      <c r="KT39" s="46"/>
      <c r="KU39" s="46"/>
      <c r="KV39" s="46"/>
      <c r="KW39" s="46"/>
      <c r="KX39" s="46"/>
      <c r="KY39" s="46"/>
      <c r="KZ39" s="46"/>
      <c r="LA39" s="46"/>
      <c r="LB39" s="46"/>
      <c r="LC39" s="46"/>
      <c r="LD39" s="46"/>
      <c r="LE39" s="46"/>
      <c r="LF39" s="46"/>
      <c r="LG39" s="46"/>
      <c r="LH39" s="46"/>
      <c r="LI39" s="46"/>
      <c r="LJ39" s="46"/>
      <c r="LK39" s="46"/>
      <c r="LL39" s="46"/>
      <c r="LM39" s="46"/>
      <c r="LN39" s="46"/>
      <c r="LO39" s="46"/>
      <c r="LP39" s="46"/>
      <c r="LQ39" s="46"/>
      <c r="LR39" s="46"/>
      <c r="LS39" s="46"/>
      <c r="LT39" s="46"/>
      <c r="LU39" s="46"/>
      <c r="LV39" s="46"/>
      <c r="LW39" s="46"/>
      <c r="LX39" s="46"/>
      <c r="LY39" s="46"/>
      <c r="LZ39" s="46"/>
      <c r="MA39" s="46"/>
      <c r="MB39" s="46"/>
      <c r="MC39" s="46"/>
      <c r="MD39" s="46"/>
      <c r="ME39" s="46"/>
      <c r="MF39" s="46"/>
      <c r="MG39" s="46"/>
      <c r="MH39" s="46"/>
      <c r="MI39" s="46"/>
      <c r="MJ39" s="46"/>
      <c r="MK39" s="46"/>
      <c r="ML39" s="46"/>
      <c r="MM39" s="46"/>
      <c r="MN39" s="46"/>
      <c r="MO39" s="46"/>
      <c r="MP39" s="46"/>
      <c r="MQ39" s="46"/>
      <c r="MR39" s="46"/>
      <c r="MS39" s="46"/>
      <c r="MT39" s="46"/>
      <c r="MU39" s="46"/>
      <c r="MV39" s="46"/>
      <c r="MW39" s="46"/>
      <c r="MX39" s="46"/>
      <c r="MY39" s="46"/>
      <c r="MZ39" s="46"/>
      <c r="NA39" s="46"/>
      <c r="NB39" s="46"/>
      <c r="NC39" s="46"/>
      <c r="ND39" s="46"/>
      <c r="NE39" s="46"/>
      <c r="NF39" s="46"/>
      <c r="NG39" s="46"/>
      <c r="NH39" s="46"/>
      <c r="NI39" s="46"/>
      <c r="NJ39" s="46"/>
      <c r="NK39" s="46"/>
      <c r="NL39" s="46"/>
      <c r="NM39" s="46"/>
      <c r="NN39" s="46"/>
      <c r="NO39" s="46"/>
      <c r="NP39" s="46"/>
      <c r="NQ39" s="46"/>
      <c r="NR39" s="46"/>
      <c r="NS39" s="46"/>
      <c r="NT39" s="46"/>
      <c r="NU39" s="46"/>
      <c r="NV39" s="46"/>
      <c r="NW39" s="46"/>
      <c r="NX39" s="46"/>
      <c r="NY39" s="46"/>
      <c r="NZ39" s="46"/>
      <c r="OA39" s="46"/>
      <c r="OB39" s="46"/>
      <c r="OC39" s="46"/>
      <c r="OD39" s="46"/>
      <c r="OE39" s="46"/>
      <c r="OF39" s="46"/>
      <c r="OG39" s="46"/>
      <c r="OH39" s="46"/>
      <c r="OI39" s="46"/>
      <c r="OJ39" s="46"/>
      <c r="OK39" s="46"/>
      <c r="OL39" s="46"/>
      <c r="OM39" s="46"/>
      <c r="ON39" s="46"/>
      <c r="OO39" s="46"/>
      <c r="OP39" s="46"/>
      <c r="OQ39" s="46"/>
      <c r="OR39" s="46"/>
      <c r="OS39" s="46"/>
      <c r="OT39" s="46"/>
      <c r="OU39" s="46"/>
      <c r="OV39" s="46"/>
      <c r="OW39" s="46"/>
      <c r="OX39" s="46"/>
      <c r="OY39" s="46"/>
      <c r="OZ39" s="46"/>
      <c r="PA39" s="46"/>
      <c r="PB39" s="46"/>
      <c r="PC39" s="46"/>
      <c r="PD39" s="46"/>
      <c r="PE39" s="46"/>
      <c r="PF39" s="46"/>
      <c r="PG39" s="46"/>
      <c r="PH39" s="46"/>
      <c r="PI39" s="46"/>
      <c r="PJ39" s="46"/>
      <c r="PK39" s="46"/>
      <c r="PL39" s="46"/>
      <c r="PM39" s="46"/>
      <c r="PN39" s="46"/>
      <c r="PO39" s="46"/>
      <c r="PP39" s="46"/>
      <c r="PQ39" s="46"/>
      <c r="PR39" s="46"/>
      <c r="PS39" s="46"/>
      <c r="PT39" s="46"/>
      <c r="PU39" s="46"/>
      <c r="PV39" s="46"/>
      <c r="PW39" s="46"/>
      <c r="PX39" s="46"/>
      <c r="PY39" s="46"/>
      <c r="PZ39" s="46"/>
      <c r="QA39" s="46"/>
      <c r="QB39" s="46"/>
      <c r="QC39" s="46"/>
      <c r="QD39" s="46"/>
      <c r="QE39" s="46"/>
      <c r="QF39" s="46"/>
      <c r="QG39" s="46"/>
      <c r="QH39" s="46"/>
      <c r="QI39" s="46"/>
      <c r="QJ39" s="46"/>
      <c r="QK39" s="46"/>
      <c r="QL39" s="46"/>
      <c r="QM39" s="46"/>
      <c r="QN39" s="46"/>
      <c r="QO39" s="46"/>
      <c r="QP39" s="46"/>
      <c r="QQ39" s="46"/>
      <c r="QR39" s="46"/>
      <c r="QS39" s="46"/>
      <c r="QT39" s="46"/>
      <c r="QU39" s="46"/>
      <c r="QV39" s="46"/>
      <c r="QW39" s="46"/>
      <c r="QX39" s="46"/>
      <c r="QY39" s="46"/>
      <c r="QZ39" s="46"/>
      <c r="RA39" s="46"/>
      <c r="RB39" s="46"/>
      <c r="RC39" s="46"/>
      <c r="RD39" s="46"/>
      <c r="RE39" s="46"/>
      <c r="RF39" s="46"/>
      <c r="RG39" s="46"/>
      <c r="RH39" s="46"/>
      <c r="RI39" s="46"/>
      <c r="RJ39" s="46"/>
      <c r="RK39" s="46"/>
      <c r="RL39" s="46"/>
      <c r="RM39" s="46"/>
      <c r="RN39" s="46"/>
      <c r="RO39" s="46"/>
      <c r="RP39" s="46"/>
      <c r="RQ39" s="46"/>
      <c r="RR39" s="46"/>
      <c r="RS39" s="46"/>
      <c r="RT39" s="46"/>
      <c r="RU39" s="46"/>
      <c r="RV39" s="46"/>
      <c r="RW39" s="46"/>
      <c r="RX39" s="46"/>
      <c r="RY39" s="46"/>
      <c r="RZ39" s="46"/>
      <c r="SA39" s="46"/>
      <c r="SB39" s="46"/>
      <c r="SC39" s="46"/>
      <c r="SD39" s="46"/>
      <c r="SE39" s="46"/>
      <c r="SF39" s="46"/>
      <c r="SG39" s="46"/>
      <c r="SH39" s="46"/>
      <c r="SI39" s="46"/>
      <c r="SJ39" s="46"/>
      <c r="SK39" s="46"/>
      <c r="SL39" s="46"/>
      <c r="SM39" s="46"/>
      <c r="SN39" s="46"/>
      <c r="SO39" s="46"/>
      <c r="SP39" s="46"/>
      <c r="SQ39" s="46"/>
      <c r="SR39" s="46"/>
      <c r="SS39" s="46"/>
      <c r="ST39" s="46"/>
      <c r="SU39" s="46"/>
      <c r="SV39" s="46"/>
      <c r="SW39" s="46"/>
      <c r="SX39" s="46"/>
      <c r="SY39" s="46"/>
      <c r="SZ39" s="46"/>
      <c r="TA39" s="46"/>
      <c r="TB39" s="46"/>
      <c r="TC39" s="46"/>
      <c r="TD39" s="46"/>
      <c r="TE39" s="46"/>
      <c r="TF39" s="46"/>
      <c r="TG39" s="46"/>
      <c r="TH39" s="46"/>
      <c r="TI39" s="46"/>
      <c r="TJ39" s="46"/>
      <c r="TK39" s="46"/>
      <c r="TL39" s="46"/>
      <c r="TM39" s="46"/>
      <c r="TN39" s="46"/>
      <c r="TO39" s="46"/>
      <c r="TP39" s="46"/>
      <c r="TQ39" s="46"/>
      <c r="TR39" s="46"/>
      <c r="TS39" s="46"/>
      <c r="TT39" s="46"/>
      <c r="TU39" s="46"/>
      <c r="TV39" s="46"/>
      <c r="TW39" s="46"/>
      <c r="TX39" s="46"/>
      <c r="TY39" s="46"/>
      <c r="TZ39" s="46"/>
      <c r="UA39" s="46"/>
      <c r="UB39" s="46"/>
      <c r="UC39" s="46"/>
      <c r="UD39" s="46"/>
      <c r="UE39" s="46"/>
      <c r="UF39" s="46"/>
      <c r="UG39" s="46"/>
      <c r="UH39" s="46"/>
      <c r="UI39" s="46"/>
      <c r="UJ39" s="46"/>
      <c r="UK39" s="46"/>
      <c r="UL39" s="46"/>
      <c r="UM39" s="46"/>
      <c r="UN39" s="46"/>
      <c r="UO39" s="46"/>
      <c r="UP39" s="46"/>
      <c r="UQ39" s="46"/>
      <c r="UR39" s="46"/>
      <c r="US39" s="46"/>
      <c r="UT39" s="46"/>
      <c r="UU39" s="46"/>
      <c r="UV39" s="46"/>
      <c r="UW39" s="46"/>
      <c r="UX39" s="46"/>
      <c r="UY39" s="46"/>
      <c r="UZ39" s="46"/>
      <c r="VA39" s="46"/>
      <c r="VB39" s="46"/>
      <c r="VC39" s="46"/>
      <c r="VD39" s="46"/>
      <c r="VE39" s="46"/>
      <c r="VF39" s="46"/>
      <c r="VG39" s="46"/>
      <c r="VH39" s="46"/>
      <c r="VI39" s="46"/>
      <c r="VJ39" s="46"/>
      <c r="VK39" s="46"/>
      <c r="VL39" s="46"/>
      <c r="VM39" s="46"/>
      <c r="VN39" s="46"/>
      <c r="VO39" s="46"/>
      <c r="VP39" s="46"/>
      <c r="VQ39" s="46"/>
      <c r="VR39" s="46"/>
      <c r="VS39" s="46"/>
      <c r="VT39" s="46"/>
      <c r="VU39" s="46"/>
      <c r="VV39" s="46"/>
      <c r="VW39" s="46"/>
      <c r="VX39" s="46"/>
      <c r="VY39" s="46"/>
      <c r="VZ39" s="46"/>
      <c r="WA39" s="46"/>
      <c r="WB39" s="46"/>
      <c r="WC39" s="46"/>
      <c r="WD39" s="46"/>
      <c r="WE39" s="46"/>
      <c r="WF39" s="46"/>
      <c r="WG39" s="46"/>
      <c r="WH39" s="46"/>
      <c r="WI39" s="46"/>
      <c r="WJ39" s="46"/>
      <c r="WK39" s="46"/>
      <c r="WL39" s="46"/>
      <c r="WM39" s="46"/>
      <c r="WN39" s="46"/>
      <c r="WO39" s="46"/>
      <c r="WP39" s="46"/>
      <c r="WQ39" s="46"/>
      <c r="WR39" s="46"/>
      <c r="WS39" s="46"/>
      <c r="WT39" s="46"/>
      <c r="WU39" s="46"/>
      <c r="WV39" s="46"/>
      <c r="WW39" s="46"/>
      <c r="WX39" s="46"/>
      <c r="WY39" s="46"/>
      <c r="WZ39" s="46"/>
      <c r="XA39" s="46"/>
      <c r="XB39" s="46"/>
      <c r="XC39" s="46"/>
      <c r="XD39" s="46"/>
      <c r="XE39" s="46"/>
      <c r="XF39" s="46"/>
      <c r="XG39" s="46"/>
      <c r="XH39" s="46"/>
      <c r="XI39" s="46"/>
      <c r="XJ39" s="46"/>
      <c r="XK39" s="46"/>
      <c r="XL39" s="46"/>
      <c r="XM39" s="46"/>
      <c r="XN39" s="46"/>
      <c r="XO39" s="46"/>
      <c r="XP39" s="46"/>
      <c r="XQ39" s="46"/>
      <c r="XR39" s="46"/>
      <c r="XS39" s="46"/>
      <c r="XT39" s="46"/>
      <c r="XU39" s="46"/>
      <c r="XV39" s="46"/>
      <c r="XW39" s="46"/>
      <c r="XX39" s="46"/>
      <c r="XY39" s="46"/>
      <c r="XZ39" s="46"/>
      <c r="YA39" s="46"/>
      <c r="YB39" s="46"/>
      <c r="YC39" s="46"/>
      <c r="YD39" s="46"/>
      <c r="YE39" s="46"/>
      <c r="YF39" s="46"/>
      <c r="YG39" s="46"/>
      <c r="YH39" s="46"/>
      <c r="YI39" s="46"/>
      <c r="YJ39" s="46"/>
      <c r="YK39" s="46"/>
      <c r="YL39" s="46"/>
      <c r="YM39" s="46"/>
      <c r="YN39" s="46"/>
      <c r="YO39" s="46"/>
      <c r="YP39" s="46"/>
      <c r="YQ39" s="46"/>
      <c r="YR39" s="46"/>
      <c r="YS39" s="46"/>
      <c r="YT39" s="46"/>
      <c r="YU39" s="46"/>
      <c r="YV39" s="46"/>
      <c r="YW39" s="46"/>
      <c r="YX39" s="46"/>
      <c r="YY39" s="46"/>
      <c r="YZ39" s="46"/>
      <c r="ZA39" s="46"/>
      <c r="ZB39" s="46"/>
      <c r="ZC39" s="46"/>
      <c r="ZD39" s="46"/>
      <c r="ZE39" s="46"/>
      <c r="ZF39" s="46"/>
      <c r="ZG39" s="46"/>
      <c r="ZH39" s="46"/>
      <c r="ZI39" s="46"/>
      <c r="ZJ39" s="46"/>
      <c r="ZK39" s="46"/>
      <c r="ZL39" s="46"/>
      <c r="ZM39" s="46"/>
      <c r="ZN39" s="46"/>
      <c r="ZO39" s="46"/>
      <c r="ZP39" s="46"/>
      <c r="ZQ39" s="46"/>
      <c r="ZR39" s="46"/>
      <c r="ZS39" s="46"/>
      <c r="ZT39" s="46"/>
      <c r="ZU39" s="46"/>
      <c r="ZV39" s="46"/>
      <c r="ZW39" s="46"/>
      <c r="ZX39" s="46"/>
      <c r="ZY39" s="46"/>
      <c r="ZZ39" s="46"/>
      <c r="AAA39" s="46"/>
      <c r="AAB39" s="46"/>
      <c r="AAC39" s="46"/>
      <c r="AAD39" s="46"/>
      <c r="AAE39" s="46"/>
      <c r="AAF39" s="46"/>
      <c r="AAG39" s="46"/>
      <c r="AAH39" s="46"/>
      <c r="AAI39" s="46"/>
      <c r="AAJ39" s="46"/>
      <c r="AAK39" s="46"/>
      <c r="AAL39" s="46"/>
      <c r="AAM39" s="46"/>
      <c r="AAN39" s="46"/>
      <c r="AAO39" s="46"/>
      <c r="AAP39" s="46"/>
      <c r="AAQ39" s="46"/>
      <c r="AAR39" s="46"/>
      <c r="AAS39" s="46"/>
      <c r="AAT39" s="46"/>
      <c r="AAU39" s="46"/>
      <c r="AAV39" s="46"/>
      <c r="AAW39" s="46"/>
      <c r="AAX39" s="46"/>
      <c r="AAY39" s="46"/>
      <c r="AAZ39" s="46"/>
      <c r="ABA39" s="46"/>
      <c r="ABB39" s="46"/>
      <c r="ABC39" s="46"/>
      <c r="ABD39" s="46"/>
      <c r="ABE39" s="46"/>
      <c r="ABF39" s="46"/>
      <c r="ABG39" s="46"/>
      <c r="ABH39" s="46"/>
      <c r="ABI39" s="46"/>
      <c r="ABJ39" s="46"/>
      <c r="ABK39" s="46"/>
      <c r="ABL39" s="46"/>
      <c r="ABM39" s="46"/>
      <c r="ABN39" s="46"/>
      <c r="ABO39" s="46"/>
      <c r="ABP39" s="46"/>
      <c r="ABQ39" s="46"/>
      <c r="ABR39" s="46"/>
      <c r="ABS39" s="46"/>
      <c r="ABT39" s="46"/>
      <c r="ABU39" s="46"/>
      <c r="ABV39" s="46"/>
      <c r="ABW39" s="46"/>
      <c r="ABX39" s="46"/>
      <c r="ABY39" s="46"/>
      <c r="ABZ39" s="46"/>
      <c r="ACA39" s="46"/>
      <c r="ACB39" s="46"/>
      <c r="ACC39" s="46"/>
      <c r="ACD39" s="46"/>
      <c r="ACE39" s="46"/>
      <c r="ACF39" s="46"/>
      <c r="ACG39" s="46"/>
      <c r="ACH39" s="46"/>
      <c r="ACI39" s="46"/>
      <c r="ACJ39" s="46"/>
      <c r="ACK39" s="46"/>
      <c r="ACL39" s="46"/>
      <c r="ACM39" s="46"/>
      <c r="ACN39" s="46"/>
      <c r="ACO39" s="46"/>
      <c r="ACP39" s="46"/>
      <c r="ACQ39" s="46"/>
      <c r="ACR39" s="46"/>
      <c r="ACS39" s="46"/>
      <c r="ACT39" s="46"/>
      <c r="ACU39" s="46"/>
      <c r="ACV39" s="46"/>
      <c r="ACW39" s="46"/>
      <c r="ACX39" s="46"/>
      <c r="ACY39" s="46"/>
      <c r="ACZ39" s="46"/>
      <c r="ADA39" s="46"/>
      <c r="ADB39" s="46"/>
      <c r="ADC39" s="46"/>
      <c r="ADD39" s="46"/>
      <c r="ADE39" s="46"/>
      <c r="ADF39" s="46"/>
      <c r="ADG39" s="46"/>
      <c r="ADH39" s="46"/>
      <c r="ADI39" s="46"/>
      <c r="ADJ39" s="46"/>
      <c r="ADK39" s="46"/>
      <c r="ADL39" s="46"/>
      <c r="ADM39" s="46"/>
      <c r="ADN39" s="46"/>
      <c r="ADO39" s="46"/>
      <c r="ADP39" s="46"/>
      <c r="ADQ39" s="46"/>
      <c r="ADR39" s="46"/>
      <c r="ADS39" s="46"/>
      <c r="ADT39" s="46"/>
      <c r="ADU39" s="46"/>
      <c r="ADV39" s="46"/>
      <c r="ADW39" s="46"/>
      <c r="ADX39" s="46"/>
      <c r="ADY39" s="46"/>
      <c r="ADZ39" s="46"/>
      <c r="AEA39" s="46"/>
      <c r="AEB39" s="46"/>
      <c r="AEC39" s="46"/>
      <c r="AED39" s="46"/>
      <c r="AEE39" s="46"/>
      <c r="AEF39" s="46"/>
      <c r="AEG39" s="46"/>
      <c r="AEH39" s="46"/>
      <c r="AEI39" s="46"/>
      <c r="AEJ39" s="46"/>
      <c r="AEK39" s="46"/>
      <c r="AEL39" s="46"/>
      <c r="AEM39" s="46"/>
      <c r="AEN39" s="46"/>
      <c r="AEO39" s="46"/>
      <c r="AEP39" s="46"/>
      <c r="AEQ39" s="46"/>
      <c r="AER39" s="46"/>
      <c r="AES39" s="46"/>
      <c r="AET39" s="46"/>
      <c r="AEU39" s="46"/>
      <c r="AEV39" s="46"/>
      <c r="AEW39" s="46"/>
      <c r="AEX39" s="46"/>
      <c r="AEY39" s="46"/>
      <c r="AEZ39" s="46"/>
      <c r="AFA39" s="46"/>
      <c r="AFB39" s="46"/>
      <c r="AFC39" s="46"/>
      <c r="AFD39" s="46"/>
      <c r="AFE39" s="46"/>
      <c r="AFF39" s="46"/>
      <c r="AFG39" s="46"/>
      <c r="AFH39" s="46"/>
      <c r="AFI39" s="46"/>
      <c r="AFJ39" s="46"/>
      <c r="AFK39" s="46"/>
      <c r="AFL39" s="46"/>
      <c r="AFM39" s="46"/>
      <c r="AFN39" s="46"/>
      <c r="AFO39" s="46"/>
      <c r="AFP39" s="46"/>
      <c r="AFQ39" s="46"/>
      <c r="AFR39" s="46"/>
      <c r="AFS39" s="46"/>
      <c r="AFT39" s="46"/>
      <c r="AFU39" s="46"/>
      <c r="AFV39" s="46"/>
      <c r="AFW39" s="46"/>
      <c r="AFX39" s="46"/>
      <c r="AFY39" s="46"/>
      <c r="AFZ39" s="46"/>
      <c r="AGA39" s="46"/>
      <c r="AGB39" s="46"/>
      <c r="AGC39" s="46"/>
      <c r="AGD39" s="46"/>
      <c r="AGE39" s="46"/>
      <c r="AGF39" s="46"/>
      <c r="AGG39" s="46"/>
      <c r="AGH39" s="46"/>
      <c r="AGI39" s="46"/>
      <c r="AGJ39" s="46"/>
      <c r="AGK39" s="46"/>
      <c r="AGL39" s="46"/>
      <c r="AGM39" s="46"/>
      <c r="AGN39" s="46"/>
      <c r="AGO39" s="46"/>
      <c r="AGP39" s="46"/>
      <c r="AGQ39" s="46"/>
      <c r="AGR39" s="46"/>
      <c r="AGS39" s="46"/>
      <c r="AGT39" s="46"/>
      <c r="AGU39" s="46"/>
      <c r="AGV39" s="46"/>
      <c r="AGW39" s="46"/>
      <c r="AGX39" s="46"/>
      <c r="AGY39" s="46"/>
      <c r="AGZ39" s="46"/>
      <c r="AHA39" s="46"/>
      <c r="AHB39" s="46"/>
      <c r="AHC39" s="46"/>
      <c r="AHD39" s="46"/>
      <c r="AHE39" s="46"/>
      <c r="AHF39" s="46"/>
      <c r="AHG39" s="46"/>
      <c r="AHH39" s="46"/>
      <c r="AHI39" s="46"/>
      <c r="AHJ39" s="46"/>
      <c r="AHK39" s="46"/>
      <c r="AHL39" s="46"/>
      <c r="AHM39" s="46"/>
      <c r="AHN39" s="46"/>
      <c r="AHO39" s="46"/>
      <c r="AHP39" s="46"/>
      <c r="AHQ39" s="46"/>
      <c r="AHR39" s="46"/>
      <c r="AHS39" s="46"/>
      <c r="AHT39" s="46"/>
      <c r="AHU39" s="46"/>
      <c r="AHV39" s="46"/>
      <c r="AHW39" s="46"/>
      <c r="AHX39" s="46"/>
      <c r="AHY39" s="46"/>
      <c r="AHZ39" s="46"/>
      <c r="AIA39" s="46"/>
      <c r="AIB39" s="46"/>
      <c r="AIC39" s="46"/>
      <c r="AID39" s="46"/>
      <c r="AIE39" s="46"/>
      <c r="AIF39" s="46"/>
      <c r="AIG39" s="46"/>
      <c r="AIH39" s="46"/>
      <c r="AII39" s="46"/>
      <c r="AIJ39" s="46"/>
      <c r="AIK39" s="46"/>
      <c r="AIL39" s="46"/>
      <c r="AIM39" s="46"/>
      <c r="AIN39" s="46"/>
      <c r="AIO39" s="46"/>
      <c r="AIP39" s="46"/>
      <c r="AIQ39" s="46"/>
      <c r="AIR39" s="46"/>
      <c r="AIS39" s="46"/>
      <c r="AIT39" s="46"/>
      <c r="AIU39" s="46"/>
      <c r="AIV39" s="46"/>
      <c r="AIW39" s="46"/>
      <c r="AIX39" s="46"/>
      <c r="AIY39" s="46"/>
      <c r="AIZ39" s="46"/>
      <c r="AJA39" s="46"/>
      <c r="AJB39" s="46"/>
      <c r="AJC39" s="46"/>
      <c r="AJD39" s="46"/>
      <c r="AJE39" s="46"/>
      <c r="AJF39" s="46"/>
      <c r="AJG39" s="46"/>
      <c r="AJH39" s="46"/>
      <c r="AJI39" s="46"/>
      <c r="AJJ39" s="46"/>
      <c r="AJK39" s="46"/>
      <c r="AJL39" s="46"/>
      <c r="AJM39" s="46"/>
      <c r="AJN39" s="46"/>
      <c r="AJO39" s="46"/>
      <c r="AJP39" s="46"/>
      <c r="AJQ39" s="46"/>
      <c r="AJR39" s="46"/>
      <c r="AJS39" s="46"/>
      <c r="AJT39" s="46"/>
      <c r="AJU39" s="46"/>
      <c r="AJV39" s="46"/>
      <c r="AJW39" s="46"/>
      <c r="AJX39" s="46"/>
      <c r="AJY39" s="46"/>
      <c r="AJZ39" s="46"/>
      <c r="AKA39" s="46"/>
      <c r="AKB39" s="46"/>
      <c r="AKC39" s="46"/>
      <c r="AKD39" s="46"/>
      <c r="AKE39" s="46"/>
      <c r="AKF39" s="46"/>
      <c r="AKG39" s="46"/>
      <c r="AKH39" s="46"/>
      <c r="AKI39" s="46"/>
      <c r="AKJ39" s="46"/>
      <c r="AKK39" s="46"/>
      <c r="AKL39" s="46"/>
      <c r="AKM39" s="46"/>
      <c r="AKN39" s="46"/>
      <c r="AKO39" s="46"/>
      <c r="AKP39" s="46"/>
      <c r="AKQ39" s="46"/>
      <c r="AKR39" s="46"/>
      <c r="AKS39" s="46"/>
      <c r="AKT39" s="46"/>
      <c r="AKU39" s="46"/>
      <c r="AKV39" s="46"/>
      <c r="AKW39" s="46"/>
      <c r="AKX39" s="46"/>
      <c r="AKY39" s="46"/>
      <c r="AKZ39" s="46"/>
      <c r="ALA39" s="46"/>
      <c r="ALB39" s="46"/>
      <c r="ALC39" s="46"/>
      <c r="ALD39" s="46"/>
      <c r="ALE39" s="46"/>
      <c r="ALF39" s="46"/>
      <c r="ALG39" s="46"/>
      <c r="ALH39" s="46"/>
      <c r="ALI39" s="46"/>
      <c r="ALJ39" s="46"/>
      <c r="ALK39" s="46"/>
      <c r="ALL39" s="46"/>
      <c r="ALM39" s="46"/>
      <c r="ALN39" s="46"/>
      <c r="ALO39" s="46"/>
      <c r="ALP39" s="46"/>
      <c r="ALQ39" s="46"/>
      <c r="ALR39" s="46"/>
      <c r="ALS39" s="46"/>
      <c r="ALT39" s="46"/>
      <c r="ALU39" s="46"/>
      <c r="ALV39" s="46"/>
      <c r="ALW39" s="46"/>
      <c r="ALX39" s="46"/>
      <c r="ALY39" s="46"/>
      <c r="ALZ39" s="46"/>
      <c r="AMA39" s="46"/>
      <c r="AMB39" s="46"/>
      <c r="AMC39" s="46"/>
      <c r="AMD39" s="46"/>
      <c r="AME39" s="46"/>
      <c r="AMF39" s="46"/>
      <c r="AMG39" s="46"/>
      <c r="AMH39" s="46"/>
      <c r="AMI39" s="46"/>
      <c r="AMJ39" s="46"/>
      <c r="AMK39" s="46"/>
      <c r="AML39" s="46"/>
      <c r="AMM39" s="46"/>
      <c r="AMN39" s="46"/>
      <c r="AMO39" s="46"/>
      <c r="AMP39" s="46"/>
      <c r="AMQ39" s="46"/>
      <c r="AMR39" s="46"/>
      <c r="AMS39" s="46"/>
      <c r="AMT39" s="46"/>
      <c r="AMU39" s="46"/>
      <c r="AMV39" s="46"/>
      <c r="AMW39" s="46"/>
      <c r="AMX39" s="46"/>
      <c r="AMY39" s="46"/>
      <c r="AMZ39" s="46"/>
      <c r="ANA39" s="46"/>
      <c r="ANB39" s="46"/>
      <c r="ANC39" s="46"/>
      <c r="AND39" s="46"/>
      <c r="ANE39" s="46"/>
      <c r="ANF39" s="46"/>
      <c r="ANG39" s="46"/>
      <c r="ANH39" s="46"/>
      <c r="ANI39" s="46"/>
      <c r="ANJ39" s="46"/>
      <c r="ANK39" s="46"/>
      <c r="ANL39" s="46"/>
      <c r="ANM39" s="46"/>
      <c r="ANN39" s="46"/>
      <c r="ANO39" s="46"/>
      <c r="ANP39" s="46"/>
      <c r="ANQ39" s="46"/>
      <c r="ANR39" s="46"/>
      <c r="ANS39" s="46"/>
      <c r="ANT39" s="46"/>
      <c r="ANU39" s="46"/>
      <c r="ANV39" s="46"/>
      <c r="ANW39" s="46"/>
      <c r="ANX39" s="46"/>
      <c r="ANY39" s="46"/>
      <c r="ANZ39" s="46"/>
      <c r="AOA39" s="46"/>
      <c r="AOB39" s="46"/>
      <c r="AOC39" s="46"/>
      <c r="AOD39" s="46"/>
      <c r="AOE39" s="46"/>
      <c r="AOF39" s="46"/>
      <c r="AOG39" s="46"/>
      <c r="AOH39" s="46"/>
      <c r="AOI39" s="46"/>
      <c r="AOJ39" s="46"/>
      <c r="AOK39" s="46"/>
      <c r="AOL39" s="46"/>
      <c r="AOM39" s="46"/>
      <c r="AON39" s="46"/>
      <c r="AOO39" s="46"/>
      <c r="AOP39" s="46"/>
      <c r="AOQ39" s="46"/>
      <c r="AOR39" s="46"/>
      <c r="AOS39" s="46"/>
      <c r="AOT39" s="46"/>
      <c r="AOU39" s="46"/>
      <c r="AOV39" s="46"/>
      <c r="AOW39" s="46"/>
      <c r="AOX39" s="46"/>
      <c r="AOY39" s="46"/>
      <c r="AOZ39" s="46"/>
      <c r="APA39" s="46"/>
      <c r="APB39" s="46"/>
      <c r="APC39" s="46"/>
      <c r="APD39" s="46"/>
      <c r="APE39" s="46"/>
      <c r="APF39" s="46"/>
      <c r="APG39" s="46"/>
      <c r="APH39" s="46"/>
      <c r="API39" s="46"/>
      <c r="APJ39" s="46"/>
      <c r="APK39" s="46"/>
      <c r="APL39" s="46"/>
      <c r="APM39" s="46"/>
      <c r="APN39" s="46"/>
      <c r="APO39" s="46"/>
      <c r="APP39" s="46"/>
      <c r="APQ39" s="46"/>
      <c r="APR39" s="46"/>
      <c r="APS39" s="46"/>
      <c r="APT39" s="46"/>
      <c r="APU39" s="46"/>
      <c r="APV39" s="46"/>
      <c r="APW39" s="46"/>
      <c r="APX39" s="46"/>
      <c r="APY39" s="46"/>
      <c r="APZ39" s="46"/>
      <c r="AQA39" s="46"/>
      <c r="AQB39" s="46"/>
      <c r="AQC39" s="46"/>
      <c r="AQD39" s="46"/>
      <c r="AQE39" s="46"/>
      <c r="AQF39" s="46"/>
      <c r="AQG39" s="46"/>
      <c r="AQH39" s="46"/>
      <c r="AQI39" s="46"/>
      <c r="AQJ39" s="46"/>
      <c r="AQK39" s="46"/>
      <c r="AQL39" s="46"/>
      <c r="AQM39" s="46"/>
      <c r="AQN39" s="46"/>
      <c r="AQO39" s="46"/>
      <c r="AQP39" s="46"/>
      <c r="AQQ39" s="46"/>
      <c r="AQR39" s="46"/>
      <c r="AQS39" s="46"/>
      <c r="AQT39" s="46"/>
      <c r="AQU39" s="46"/>
      <c r="AQV39" s="46"/>
      <c r="AQW39" s="46"/>
      <c r="AQX39" s="46"/>
      <c r="AQY39" s="46"/>
      <c r="AQZ39" s="46"/>
      <c r="ARA39" s="46"/>
      <c r="ARB39" s="46"/>
      <c r="ARC39" s="46"/>
      <c r="ARD39" s="46"/>
      <c r="ARE39" s="46"/>
      <c r="ARF39" s="46"/>
      <c r="ARG39" s="46"/>
      <c r="ARH39" s="46"/>
      <c r="ARI39" s="46"/>
      <c r="ARJ39" s="46"/>
      <c r="ARK39" s="46"/>
      <c r="ARL39" s="46"/>
      <c r="ARM39" s="46"/>
      <c r="ARN39" s="46"/>
      <c r="ARO39" s="46"/>
      <c r="ARP39" s="46"/>
      <c r="ARQ39" s="46"/>
      <c r="ARR39" s="46"/>
      <c r="ARS39" s="46"/>
      <c r="ART39" s="46"/>
      <c r="ARU39" s="46"/>
      <c r="ARV39" s="46"/>
      <c r="ARW39" s="46"/>
      <c r="ARX39" s="46"/>
      <c r="ARY39" s="46"/>
      <c r="ARZ39" s="46"/>
      <c r="ASA39" s="46"/>
      <c r="ASB39" s="46"/>
      <c r="ASC39" s="46"/>
      <c r="ASD39" s="46"/>
      <c r="ASE39" s="46"/>
      <c r="ASF39" s="46"/>
      <c r="ASG39" s="46"/>
      <c r="ASH39" s="46"/>
      <c r="ASI39" s="46"/>
      <c r="ASJ39" s="46"/>
      <c r="ASK39" s="46"/>
      <c r="ASL39" s="46"/>
      <c r="ASM39" s="46"/>
      <c r="ASN39" s="46"/>
      <c r="ASO39" s="46"/>
      <c r="ASP39" s="46"/>
      <c r="ASQ39" s="46"/>
      <c r="ASR39" s="46"/>
      <c r="ASS39" s="46"/>
      <c r="AST39" s="46"/>
      <c r="ASU39" s="46"/>
      <c r="ASV39" s="46"/>
      <c r="ASW39" s="46"/>
      <c r="ASX39" s="46"/>
      <c r="ASY39" s="46"/>
      <c r="ASZ39" s="46"/>
      <c r="ATA39" s="46"/>
      <c r="ATB39" s="46"/>
      <c r="ATC39" s="46"/>
      <c r="ATD39" s="46"/>
      <c r="ATE39" s="46"/>
      <c r="ATF39" s="46"/>
      <c r="ATG39" s="46"/>
      <c r="ATH39" s="46"/>
      <c r="ATI39" s="46"/>
      <c r="ATJ39" s="46"/>
      <c r="ATK39" s="46"/>
      <c r="ATL39" s="46"/>
      <c r="ATM39" s="46"/>
      <c r="ATN39" s="46"/>
      <c r="ATO39" s="46"/>
      <c r="ATP39" s="46"/>
      <c r="ATQ39" s="46"/>
      <c r="ATR39" s="46"/>
      <c r="ATS39" s="46"/>
      <c r="ATT39" s="46"/>
      <c r="ATU39" s="46"/>
      <c r="ATV39" s="46"/>
      <c r="ATW39" s="46"/>
      <c r="ATX39" s="46"/>
      <c r="ATY39" s="46"/>
      <c r="ATZ39" s="46"/>
      <c r="AUA39" s="46"/>
      <c r="AUB39" s="46"/>
      <c r="AUC39" s="46"/>
      <c r="AUD39" s="46"/>
      <c r="AUE39" s="46"/>
      <c r="AUF39" s="46"/>
      <c r="AUG39" s="46"/>
      <c r="AUH39" s="46"/>
      <c r="AUI39" s="46"/>
      <c r="AUJ39" s="46"/>
      <c r="AUK39" s="46"/>
      <c r="AUL39" s="46"/>
      <c r="AUM39" s="46"/>
      <c r="AUN39" s="46"/>
      <c r="AUO39" s="46"/>
      <c r="AUP39" s="46"/>
      <c r="AUQ39" s="46"/>
      <c r="AUR39" s="46"/>
      <c r="AUS39" s="46"/>
      <c r="AUT39" s="46"/>
      <c r="AUU39" s="46"/>
      <c r="AUV39" s="46"/>
      <c r="AUW39" s="46"/>
      <c r="AUX39" s="46"/>
      <c r="AUY39" s="46"/>
      <c r="AUZ39" s="46"/>
      <c r="AVA39" s="46"/>
      <c r="AVB39" s="46"/>
      <c r="AVC39" s="46"/>
      <c r="AVD39" s="46"/>
      <c r="AVE39" s="46"/>
      <c r="AVF39" s="46"/>
      <c r="AVG39" s="46"/>
      <c r="AVH39" s="46"/>
      <c r="AVI39" s="46"/>
      <c r="AVJ39" s="46"/>
      <c r="AVK39" s="46"/>
      <c r="AVL39" s="46"/>
      <c r="AVM39" s="46"/>
      <c r="AVN39" s="46"/>
      <c r="AVO39" s="46"/>
      <c r="AVP39" s="46"/>
      <c r="AVQ39" s="46"/>
      <c r="AVR39" s="46"/>
      <c r="AVS39" s="46"/>
      <c r="AVT39" s="46"/>
      <c r="AVU39" s="46"/>
      <c r="AVV39" s="46"/>
      <c r="AVW39" s="46"/>
      <c r="AVX39" s="46"/>
      <c r="AVY39" s="46"/>
      <c r="AVZ39" s="46"/>
      <c r="AWA39" s="46"/>
      <c r="AWB39" s="46"/>
      <c r="AWC39" s="46"/>
      <c r="AWD39" s="46"/>
      <c r="AWE39" s="46"/>
      <c r="AWF39" s="46"/>
      <c r="AWG39" s="46"/>
      <c r="AWH39" s="46"/>
      <c r="AWI39" s="46"/>
      <c r="AWJ39" s="46"/>
      <c r="AWK39" s="46"/>
      <c r="AWL39" s="46"/>
      <c r="AWM39" s="46"/>
      <c r="AWN39" s="46"/>
      <c r="AWO39" s="46"/>
      <c r="AWP39" s="46"/>
      <c r="AWQ39" s="46"/>
      <c r="AWR39" s="46"/>
      <c r="AWS39" s="46"/>
      <c r="AWT39" s="46"/>
      <c r="AWU39" s="46"/>
      <c r="AWV39" s="46"/>
      <c r="AWW39" s="46"/>
      <c r="AWX39" s="46"/>
      <c r="AWY39" s="46"/>
      <c r="AWZ39" s="46"/>
      <c r="AXA39" s="46"/>
      <c r="AXB39" s="46"/>
      <c r="AXC39" s="46"/>
      <c r="AXD39" s="46"/>
      <c r="AXE39" s="46"/>
      <c r="AXF39" s="46"/>
      <c r="AXG39" s="46"/>
      <c r="AXH39" s="46"/>
      <c r="AXI39" s="46"/>
      <c r="AXJ39" s="46"/>
      <c r="AXK39" s="46"/>
      <c r="AXL39" s="46"/>
      <c r="AXM39" s="46"/>
      <c r="AXN39" s="46"/>
      <c r="AXO39" s="46"/>
      <c r="AXP39" s="46"/>
      <c r="AXQ39" s="46"/>
      <c r="AXR39" s="46"/>
      <c r="AXS39" s="46"/>
      <c r="AXT39" s="46"/>
      <c r="AXU39" s="46"/>
      <c r="AXV39" s="46"/>
      <c r="AXW39" s="46"/>
      <c r="AXX39" s="46"/>
      <c r="AXY39" s="46"/>
      <c r="AXZ39" s="46"/>
      <c r="AYA39" s="46"/>
      <c r="AYB39" s="46"/>
      <c r="AYC39" s="46"/>
      <c r="AYD39" s="46"/>
      <c r="AYE39" s="46"/>
      <c r="AYF39" s="46"/>
      <c r="AYG39" s="46"/>
      <c r="AYH39" s="46"/>
      <c r="AYI39" s="46"/>
      <c r="AYJ39" s="46"/>
      <c r="AYK39" s="46"/>
      <c r="AYL39" s="46"/>
      <c r="AYM39" s="46"/>
      <c r="AYN39" s="46"/>
      <c r="AYO39" s="46"/>
      <c r="AYP39" s="46"/>
      <c r="AYQ39" s="46"/>
      <c r="AYR39" s="46"/>
      <c r="AYS39" s="46"/>
      <c r="AYT39" s="46"/>
      <c r="AYU39" s="46"/>
      <c r="AYV39" s="46"/>
      <c r="AYW39" s="46"/>
      <c r="AYX39" s="46"/>
      <c r="AYY39" s="46"/>
      <c r="AYZ39" s="46"/>
      <c r="AZA39" s="46"/>
      <c r="AZB39" s="46"/>
      <c r="AZC39" s="46"/>
      <c r="AZD39" s="46"/>
      <c r="AZE39" s="46"/>
      <c r="AZF39" s="46"/>
      <c r="AZG39" s="46"/>
      <c r="AZH39" s="46"/>
      <c r="AZI39" s="46"/>
      <c r="AZJ39" s="46"/>
      <c r="AZK39" s="46"/>
      <c r="AZL39" s="46"/>
      <c r="AZM39" s="46"/>
      <c r="AZN39" s="46"/>
      <c r="AZO39" s="46"/>
      <c r="AZP39" s="46"/>
      <c r="AZQ39" s="46"/>
      <c r="AZR39" s="46"/>
      <c r="AZS39" s="46"/>
      <c r="AZT39" s="46"/>
      <c r="AZU39" s="46"/>
      <c r="AZV39" s="46"/>
      <c r="AZW39" s="46"/>
      <c r="AZX39" s="46"/>
      <c r="AZY39" s="46"/>
      <c r="AZZ39" s="46"/>
      <c r="BAA39" s="46"/>
      <c r="BAB39" s="46"/>
      <c r="BAC39" s="46"/>
      <c r="BAD39" s="46"/>
      <c r="BAE39" s="46"/>
      <c r="BAF39" s="46"/>
      <c r="BAG39" s="46"/>
      <c r="BAH39" s="46"/>
      <c r="BAI39" s="46"/>
      <c r="BAJ39" s="46"/>
      <c r="BAK39" s="46"/>
      <c r="BAL39" s="46"/>
      <c r="BAM39" s="46"/>
      <c r="BAN39" s="46"/>
      <c r="BAO39" s="46"/>
      <c r="BAP39" s="46"/>
      <c r="BAQ39" s="46"/>
      <c r="BAR39" s="46"/>
      <c r="BAS39" s="46"/>
      <c r="BAT39" s="46"/>
      <c r="BAU39" s="46"/>
      <c r="BAV39" s="46"/>
      <c r="BAW39" s="46"/>
      <c r="BAX39" s="46"/>
      <c r="BAY39" s="46"/>
      <c r="BAZ39" s="46"/>
      <c r="BBA39" s="46"/>
      <c r="BBB39" s="46"/>
      <c r="BBC39" s="46"/>
      <c r="BBD39" s="46"/>
      <c r="BBE39" s="46"/>
      <c r="BBF39" s="46"/>
      <c r="BBG39" s="46"/>
      <c r="BBH39" s="46"/>
      <c r="BBI39" s="46"/>
      <c r="BBJ39" s="46"/>
      <c r="BBK39" s="46"/>
      <c r="BBL39" s="46"/>
      <c r="BBM39" s="46"/>
      <c r="BBN39" s="46"/>
      <c r="BBO39" s="46"/>
      <c r="BBP39" s="46"/>
      <c r="BBQ39" s="46"/>
      <c r="BBR39" s="46"/>
      <c r="BBS39" s="46"/>
      <c r="BBT39" s="46"/>
      <c r="BBU39" s="46"/>
      <c r="BBV39" s="46"/>
      <c r="BBW39" s="46"/>
      <c r="BBX39" s="46"/>
      <c r="BBY39" s="46"/>
      <c r="BBZ39" s="46"/>
      <c r="BCA39" s="46"/>
      <c r="BCB39" s="46"/>
      <c r="BCC39" s="46"/>
      <c r="BCD39" s="46"/>
      <c r="BCE39" s="46"/>
      <c r="BCF39" s="46"/>
      <c r="BCG39" s="46"/>
      <c r="BCH39" s="46"/>
      <c r="BCI39" s="46"/>
      <c r="BCJ39" s="46"/>
      <c r="BCK39" s="46"/>
      <c r="BCL39" s="46"/>
      <c r="BCM39" s="46"/>
      <c r="BCN39" s="46"/>
      <c r="BCO39" s="46"/>
      <c r="BCP39" s="46"/>
      <c r="BCQ39" s="46"/>
      <c r="BCR39" s="46"/>
      <c r="BCS39" s="46"/>
      <c r="BCT39" s="46"/>
      <c r="BCU39" s="46"/>
      <c r="BCV39" s="46"/>
      <c r="BCW39" s="46"/>
      <c r="BCX39" s="46"/>
      <c r="BCY39" s="46"/>
      <c r="BCZ39" s="46"/>
      <c r="BDA39" s="46"/>
      <c r="BDB39" s="46"/>
      <c r="BDC39" s="46"/>
      <c r="BDD39" s="46"/>
      <c r="BDE39" s="46"/>
      <c r="BDF39" s="46"/>
      <c r="BDG39" s="46"/>
      <c r="BDH39" s="46"/>
      <c r="BDI39" s="46"/>
      <c r="BDJ39" s="46"/>
      <c r="BDK39" s="46"/>
      <c r="BDL39" s="46"/>
      <c r="BDM39" s="46"/>
      <c r="BDN39" s="46"/>
      <c r="BDO39" s="46"/>
      <c r="BDP39" s="46"/>
      <c r="BDQ39" s="46"/>
      <c r="BDR39" s="46"/>
      <c r="BDS39" s="46"/>
      <c r="BDT39" s="46"/>
      <c r="BDU39" s="46"/>
      <c r="BDV39" s="46"/>
      <c r="BDW39" s="46"/>
      <c r="BDX39" s="46"/>
      <c r="BDY39" s="46"/>
      <c r="BDZ39" s="46"/>
      <c r="BEA39" s="46"/>
      <c r="BEB39" s="46"/>
      <c r="BEC39" s="46"/>
      <c r="BED39" s="46"/>
      <c r="BEE39" s="46"/>
      <c r="BEF39" s="46"/>
      <c r="BEG39" s="46"/>
      <c r="BEH39" s="46"/>
      <c r="BEI39" s="46"/>
      <c r="BEJ39" s="46"/>
      <c r="BEK39" s="46"/>
      <c r="BEL39" s="46"/>
      <c r="BEM39" s="46"/>
      <c r="BEN39" s="46"/>
      <c r="BEO39" s="46"/>
      <c r="BEP39" s="46"/>
      <c r="BEQ39" s="46"/>
      <c r="BER39" s="46"/>
      <c r="BES39" s="46"/>
      <c r="BET39" s="46"/>
      <c r="BEU39" s="46"/>
      <c r="BEV39" s="46"/>
      <c r="BEW39" s="46"/>
      <c r="BEX39" s="46"/>
      <c r="BEY39" s="46"/>
      <c r="BEZ39" s="46"/>
      <c r="BFA39" s="46"/>
      <c r="BFB39" s="46"/>
      <c r="BFC39" s="46"/>
      <c r="BFD39" s="46"/>
      <c r="BFE39" s="46"/>
      <c r="BFF39" s="46"/>
      <c r="BFG39" s="46"/>
      <c r="BFH39" s="46"/>
      <c r="BFI39" s="46"/>
      <c r="BFJ39" s="46"/>
      <c r="BFK39" s="46"/>
      <c r="BFL39" s="46"/>
      <c r="BFM39" s="46"/>
      <c r="BFN39" s="46"/>
      <c r="BFO39" s="46"/>
      <c r="BFP39" s="46"/>
      <c r="BFQ39" s="46"/>
      <c r="BFR39" s="46"/>
      <c r="BFS39" s="46"/>
      <c r="BFT39" s="46"/>
      <c r="BFU39" s="46"/>
      <c r="BFV39" s="46"/>
      <c r="BFW39" s="46"/>
      <c r="BFX39" s="46"/>
      <c r="BFY39" s="46"/>
      <c r="BFZ39" s="46"/>
      <c r="BGA39" s="46"/>
      <c r="BGB39" s="46"/>
      <c r="BGC39" s="46"/>
      <c r="BGD39" s="46"/>
      <c r="BGE39" s="46"/>
      <c r="BGF39" s="46"/>
      <c r="BGG39" s="46"/>
      <c r="BGH39" s="46"/>
      <c r="BGI39" s="46"/>
      <c r="BGJ39" s="46"/>
      <c r="BGK39" s="46"/>
      <c r="BGL39" s="46"/>
      <c r="BGM39" s="46"/>
      <c r="BGN39" s="46"/>
      <c r="BGO39" s="46"/>
      <c r="BGP39" s="46"/>
      <c r="BGQ39" s="46"/>
      <c r="BGR39" s="46"/>
      <c r="BGS39" s="46"/>
      <c r="BGT39" s="46"/>
      <c r="BGU39" s="46"/>
      <c r="BGV39" s="46"/>
      <c r="BGW39" s="46"/>
      <c r="BGX39" s="46"/>
      <c r="BGY39" s="46"/>
      <c r="BGZ39" s="46"/>
      <c r="BHA39" s="46"/>
      <c r="BHB39" s="46"/>
      <c r="BHC39" s="46"/>
      <c r="BHD39" s="46"/>
      <c r="BHE39" s="46"/>
      <c r="BHF39" s="46"/>
      <c r="BHG39" s="46"/>
      <c r="BHH39" s="46"/>
      <c r="BHI39" s="46"/>
      <c r="BHJ39" s="46"/>
      <c r="BHK39" s="46"/>
      <c r="BHL39" s="46"/>
      <c r="BHM39" s="46"/>
      <c r="BHN39" s="46"/>
      <c r="BHO39" s="46"/>
      <c r="BHP39" s="46"/>
      <c r="BHQ39" s="46"/>
      <c r="BHR39" s="46"/>
      <c r="BHS39" s="46"/>
      <c r="BHT39" s="46"/>
      <c r="BHU39" s="46"/>
      <c r="BHV39" s="46"/>
      <c r="BHW39" s="46"/>
      <c r="BHX39" s="46"/>
      <c r="BHY39" s="46"/>
      <c r="BHZ39" s="46"/>
      <c r="BIA39" s="46"/>
      <c r="BIB39" s="46"/>
      <c r="BIC39" s="46"/>
      <c r="BID39" s="46"/>
      <c r="BIE39" s="46"/>
      <c r="BIF39" s="46"/>
      <c r="BIG39" s="46"/>
      <c r="BIH39" s="46"/>
      <c r="BII39" s="46"/>
      <c r="BIJ39" s="46"/>
      <c r="BIK39" s="46"/>
      <c r="BIL39" s="46"/>
      <c r="BIM39" s="46"/>
      <c r="BIN39" s="46"/>
      <c r="BIO39" s="46"/>
      <c r="BIP39" s="46"/>
      <c r="BIQ39" s="46"/>
      <c r="BIR39" s="46"/>
      <c r="BIS39" s="46"/>
      <c r="BIT39" s="46"/>
      <c r="BIU39" s="46"/>
      <c r="BIV39" s="46"/>
      <c r="BIW39" s="46"/>
      <c r="BIX39" s="46"/>
      <c r="BIY39" s="46"/>
      <c r="BIZ39" s="46"/>
      <c r="BJA39" s="46"/>
      <c r="BJB39" s="46"/>
      <c r="BJC39" s="46"/>
      <c r="BJD39" s="46"/>
      <c r="BJE39" s="46"/>
      <c r="BJF39" s="46"/>
      <c r="BJG39" s="46"/>
      <c r="BJH39" s="46"/>
      <c r="BJI39" s="46"/>
      <c r="BJJ39" s="46"/>
      <c r="BJK39" s="46"/>
      <c r="BJL39" s="46"/>
      <c r="BJM39" s="46"/>
      <c r="BJN39" s="46"/>
      <c r="BJO39" s="46"/>
      <c r="BJP39" s="46"/>
      <c r="BJQ39" s="46"/>
      <c r="BJR39" s="46"/>
      <c r="BJS39" s="46"/>
      <c r="BJT39" s="46"/>
      <c r="BJU39" s="46"/>
      <c r="BJV39" s="46"/>
      <c r="BJW39" s="46"/>
      <c r="BJX39" s="46"/>
      <c r="BJY39" s="46"/>
      <c r="BJZ39" s="46"/>
      <c r="BKA39" s="46"/>
      <c r="BKB39" s="46"/>
      <c r="BKC39" s="46"/>
      <c r="BKD39" s="46"/>
      <c r="BKE39" s="46"/>
      <c r="BKF39" s="46"/>
      <c r="BKG39" s="46"/>
      <c r="BKH39" s="46"/>
      <c r="BKI39" s="46"/>
      <c r="BKJ39" s="46"/>
      <c r="BKK39" s="46"/>
      <c r="BKL39" s="46"/>
      <c r="BKM39" s="46"/>
      <c r="BKN39" s="46"/>
      <c r="BKO39" s="46"/>
      <c r="BKP39" s="46"/>
      <c r="BKQ39" s="46"/>
      <c r="BKR39" s="46"/>
      <c r="BKS39" s="46"/>
      <c r="BKT39" s="46"/>
      <c r="BKU39" s="46"/>
      <c r="BKV39" s="46"/>
      <c r="BKW39" s="46"/>
      <c r="BKX39" s="46"/>
      <c r="BKY39" s="46"/>
      <c r="BKZ39" s="46"/>
      <c r="BLA39" s="46"/>
      <c r="BLB39" s="46"/>
      <c r="BLC39" s="46"/>
      <c r="BLD39" s="46"/>
      <c r="BLE39" s="46"/>
      <c r="BLF39" s="46"/>
      <c r="BLG39" s="46"/>
      <c r="BLH39" s="46"/>
      <c r="BLI39" s="46"/>
      <c r="BLJ39" s="46"/>
      <c r="BLK39" s="46"/>
      <c r="BLL39" s="46"/>
      <c r="BLM39" s="46"/>
      <c r="BLN39" s="46"/>
      <c r="BLO39" s="46"/>
      <c r="BLP39" s="46"/>
      <c r="BLQ39" s="46"/>
      <c r="BLR39" s="46"/>
      <c r="BLS39" s="46"/>
      <c r="BLT39" s="46"/>
      <c r="BLU39" s="46"/>
      <c r="BLV39" s="46"/>
      <c r="BLW39" s="46"/>
      <c r="BLX39" s="46"/>
      <c r="BLY39" s="46"/>
      <c r="BLZ39" s="46"/>
      <c r="BMA39" s="46"/>
      <c r="BMB39" s="46"/>
      <c r="BMC39" s="46"/>
      <c r="BMD39" s="46"/>
      <c r="BME39" s="46"/>
      <c r="BMF39" s="46"/>
      <c r="BMG39" s="46"/>
      <c r="BMH39" s="46"/>
      <c r="BMI39" s="46"/>
      <c r="BMJ39" s="46"/>
      <c r="BMK39" s="46"/>
      <c r="BML39" s="46"/>
      <c r="BMM39" s="46"/>
      <c r="BMN39" s="46"/>
      <c r="BMO39" s="46"/>
      <c r="BMP39" s="46"/>
      <c r="BMQ39" s="46"/>
      <c r="BMR39" s="46"/>
      <c r="BMS39" s="46"/>
      <c r="BMT39" s="46"/>
      <c r="BMU39" s="46"/>
      <c r="BMV39" s="46"/>
      <c r="BMW39" s="46"/>
      <c r="BMX39" s="46"/>
      <c r="BMY39" s="46"/>
      <c r="BMZ39" s="46"/>
      <c r="BNA39" s="46"/>
      <c r="BNB39" s="46"/>
      <c r="BNC39" s="46"/>
      <c r="BND39" s="46"/>
      <c r="BNE39" s="46"/>
      <c r="BNF39" s="46"/>
      <c r="BNG39" s="46"/>
      <c r="BNH39" s="46"/>
      <c r="BNI39" s="46"/>
      <c r="BNJ39" s="46"/>
      <c r="BNK39" s="46"/>
      <c r="BNL39" s="46"/>
      <c r="BNM39" s="46"/>
      <c r="BNN39" s="46"/>
      <c r="BNO39" s="46"/>
      <c r="BNP39" s="46"/>
      <c r="BNQ39" s="46"/>
      <c r="BNR39" s="46"/>
      <c r="BNS39" s="46"/>
      <c r="BNT39" s="46"/>
      <c r="BNU39" s="46"/>
      <c r="BNV39" s="46"/>
      <c r="BNW39" s="46"/>
      <c r="BNX39" s="46"/>
      <c r="BNY39" s="46"/>
      <c r="BNZ39" s="46"/>
      <c r="BOA39" s="46"/>
      <c r="BOB39" s="46"/>
      <c r="BOC39" s="46"/>
      <c r="BOD39" s="46"/>
      <c r="BOE39" s="46"/>
      <c r="BOF39" s="46"/>
      <c r="BOG39" s="46"/>
      <c r="BOH39" s="46"/>
      <c r="BOI39" s="46"/>
      <c r="BOJ39" s="46"/>
      <c r="BOK39" s="46"/>
      <c r="BOL39" s="46"/>
      <c r="BOM39" s="46"/>
      <c r="BON39" s="46"/>
      <c r="BOO39" s="46"/>
      <c r="BOP39" s="46"/>
      <c r="BOQ39" s="46"/>
      <c r="BOR39" s="46"/>
      <c r="BOS39" s="46"/>
      <c r="BOT39" s="46"/>
      <c r="BOU39" s="46"/>
      <c r="BOV39" s="46"/>
      <c r="BOW39" s="46"/>
      <c r="BOX39" s="46"/>
      <c r="BOY39" s="46"/>
      <c r="BOZ39" s="46"/>
      <c r="BPA39" s="46"/>
      <c r="BPB39" s="46"/>
      <c r="BPC39" s="46"/>
      <c r="BPD39" s="46"/>
      <c r="BPE39" s="46"/>
      <c r="BPF39" s="46"/>
      <c r="BPG39" s="46"/>
      <c r="BPH39" s="46"/>
      <c r="BPI39" s="46"/>
      <c r="BPJ39" s="46"/>
      <c r="BPK39" s="46"/>
      <c r="BPL39" s="46"/>
      <c r="BPM39" s="46"/>
      <c r="BPN39" s="46"/>
      <c r="BPO39" s="46"/>
      <c r="BPP39" s="46"/>
      <c r="BPQ39" s="46"/>
      <c r="BPR39" s="46"/>
      <c r="BPS39" s="46"/>
      <c r="BPT39" s="46"/>
      <c r="BPU39" s="46"/>
      <c r="BPV39" s="46"/>
      <c r="BPW39" s="46"/>
      <c r="BPX39" s="46"/>
      <c r="BPY39" s="46"/>
      <c r="BPZ39" s="46"/>
      <c r="BQA39" s="46"/>
      <c r="BQB39" s="46"/>
      <c r="BQC39" s="46"/>
      <c r="BQD39" s="46"/>
      <c r="BQE39" s="46"/>
      <c r="BQF39" s="46"/>
      <c r="BQG39" s="46"/>
      <c r="BQH39" s="46"/>
      <c r="BQI39" s="46"/>
      <c r="BQJ39" s="46"/>
      <c r="BQK39" s="46"/>
      <c r="BQL39" s="46"/>
      <c r="BQM39" s="46"/>
      <c r="BQN39" s="46"/>
      <c r="BQO39" s="46"/>
      <c r="BQP39" s="46"/>
      <c r="BQQ39" s="46"/>
      <c r="BQR39" s="46"/>
      <c r="BQS39" s="46"/>
      <c r="BQT39" s="46"/>
      <c r="BQU39" s="46"/>
      <c r="BQV39" s="46"/>
      <c r="BQW39" s="46"/>
      <c r="BQX39" s="46"/>
      <c r="BQY39" s="46"/>
      <c r="BQZ39" s="46"/>
      <c r="BRA39" s="46"/>
      <c r="BRB39" s="46"/>
      <c r="BRC39" s="46"/>
      <c r="BRD39" s="46"/>
      <c r="BRE39" s="46"/>
      <c r="BRF39" s="46"/>
      <c r="BRG39" s="46"/>
      <c r="BRH39" s="46"/>
      <c r="BRI39" s="46"/>
      <c r="BRJ39" s="46"/>
      <c r="BRK39" s="46"/>
      <c r="BRL39" s="46"/>
      <c r="BRM39" s="46"/>
      <c r="BRN39" s="46"/>
      <c r="BRO39" s="46"/>
      <c r="BRP39" s="46"/>
      <c r="BRQ39" s="46"/>
      <c r="BRR39" s="46"/>
      <c r="BRS39" s="46"/>
      <c r="BRT39" s="46"/>
      <c r="BRU39" s="46"/>
      <c r="BRV39" s="46"/>
      <c r="BRW39" s="46"/>
      <c r="BRX39" s="46"/>
      <c r="BRY39" s="46"/>
      <c r="BRZ39" s="46"/>
      <c r="BSA39" s="46"/>
      <c r="BSB39" s="46"/>
      <c r="BSC39" s="46"/>
      <c r="BSD39" s="46"/>
      <c r="BSE39" s="46"/>
      <c r="BSF39" s="46"/>
      <c r="BSG39" s="46"/>
      <c r="BSH39" s="46"/>
      <c r="BSI39" s="46"/>
      <c r="BSJ39" s="46"/>
      <c r="BSK39" s="46"/>
      <c r="BSL39" s="46"/>
      <c r="BSM39" s="46"/>
      <c r="BSN39" s="46"/>
      <c r="BSO39" s="46"/>
      <c r="BSP39" s="46"/>
      <c r="BSQ39" s="46"/>
      <c r="BSR39" s="46"/>
      <c r="BSS39" s="46"/>
      <c r="BST39" s="46"/>
      <c r="BSU39" s="46"/>
      <c r="BSV39" s="46"/>
      <c r="BSW39" s="46"/>
      <c r="BSX39" s="46"/>
      <c r="BSY39" s="46"/>
      <c r="BSZ39" s="46"/>
      <c r="BTA39" s="46"/>
      <c r="BTB39" s="46"/>
      <c r="BTC39" s="46"/>
      <c r="BTD39" s="46"/>
      <c r="BTE39" s="46"/>
      <c r="BTF39" s="46"/>
      <c r="BTG39" s="46"/>
      <c r="BTH39" s="46"/>
      <c r="BTI39" s="46"/>
      <c r="BTJ39" s="46"/>
      <c r="BTK39" s="46"/>
      <c r="BTL39" s="46"/>
      <c r="BTM39" s="46"/>
      <c r="BTN39" s="46"/>
      <c r="BTO39" s="46"/>
      <c r="BTP39" s="46"/>
      <c r="BTQ39" s="46"/>
      <c r="BTR39" s="46"/>
      <c r="BTS39" s="46"/>
      <c r="BTT39" s="46"/>
      <c r="BTU39" s="46"/>
      <c r="BTV39" s="46"/>
      <c r="BTW39" s="46"/>
      <c r="BTX39" s="46"/>
      <c r="BTY39" s="46"/>
      <c r="BTZ39" s="46"/>
      <c r="BUA39" s="46"/>
      <c r="BUB39" s="46"/>
      <c r="BUC39" s="46"/>
      <c r="BUD39" s="46"/>
      <c r="BUE39" s="46"/>
      <c r="BUF39" s="46"/>
      <c r="BUG39" s="46"/>
      <c r="BUH39" s="46"/>
      <c r="BUI39" s="46"/>
      <c r="BUJ39" s="46"/>
      <c r="BUK39" s="46"/>
      <c r="BUL39" s="46"/>
      <c r="BUM39" s="46"/>
      <c r="BUN39" s="46"/>
      <c r="BUO39" s="46"/>
      <c r="BUP39" s="46"/>
      <c r="BUQ39" s="46"/>
      <c r="BUR39" s="46"/>
      <c r="BUS39" s="46"/>
      <c r="BUT39" s="46"/>
      <c r="BUU39" s="46"/>
      <c r="BUV39" s="46"/>
      <c r="BUW39" s="46"/>
      <c r="BUX39" s="46"/>
      <c r="BUY39" s="46"/>
      <c r="BUZ39" s="46"/>
      <c r="BVA39" s="46"/>
      <c r="BVB39" s="46"/>
      <c r="BVC39" s="46"/>
      <c r="BVD39" s="46"/>
      <c r="BVE39" s="46"/>
      <c r="BVF39" s="46"/>
      <c r="BVG39" s="46"/>
      <c r="BVH39" s="46"/>
      <c r="BVI39" s="46"/>
      <c r="BVJ39" s="46"/>
      <c r="BVK39" s="46"/>
      <c r="BVL39" s="46"/>
      <c r="BVM39" s="46"/>
      <c r="BVN39" s="46"/>
      <c r="BVO39" s="46"/>
      <c r="BVP39" s="46"/>
      <c r="BVQ39" s="46"/>
      <c r="BVR39" s="46"/>
      <c r="BVS39" s="46"/>
      <c r="BVT39" s="46"/>
      <c r="BVU39" s="46"/>
      <c r="BVV39" s="46"/>
      <c r="BVW39" s="46"/>
      <c r="BVX39" s="46"/>
      <c r="BVY39" s="46"/>
      <c r="BVZ39" s="46"/>
      <c r="BWA39" s="46"/>
      <c r="BWB39" s="46"/>
      <c r="BWC39" s="46"/>
      <c r="BWD39" s="46"/>
      <c r="BWE39" s="46"/>
      <c r="BWF39" s="46"/>
      <c r="BWG39" s="46"/>
      <c r="BWH39" s="46"/>
      <c r="BWI39" s="46"/>
      <c r="BWJ39" s="46"/>
      <c r="BWK39" s="46"/>
      <c r="BWL39" s="46"/>
      <c r="BWM39" s="46"/>
      <c r="BWN39" s="46"/>
      <c r="BWO39" s="46"/>
      <c r="BWP39" s="46"/>
      <c r="BWQ39" s="46"/>
      <c r="BWR39" s="46"/>
      <c r="BWS39" s="46"/>
      <c r="BWT39" s="46"/>
      <c r="BWU39" s="46"/>
      <c r="BWV39" s="46"/>
      <c r="BWW39" s="46"/>
      <c r="BWX39" s="46"/>
      <c r="BWY39" s="46"/>
      <c r="BWZ39" s="46"/>
      <c r="BXA39" s="46"/>
      <c r="BXB39" s="46"/>
      <c r="BXC39" s="46"/>
      <c r="BXD39" s="46"/>
      <c r="BXE39" s="46"/>
      <c r="BXF39" s="46"/>
      <c r="BXG39" s="46"/>
      <c r="BXH39" s="46"/>
      <c r="BXI39" s="46"/>
      <c r="BXJ39" s="46"/>
      <c r="BXK39" s="46"/>
      <c r="BXL39" s="46"/>
      <c r="BXM39" s="46"/>
      <c r="BXN39" s="46"/>
      <c r="BXO39" s="46"/>
      <c r="BXP39" s="46"/>
      <c r="BXQ39" s="46"/>
      <c r="BXR39" s="46"/>
      <c r="BXS39" s="46"/>
      <c r="BXT39" s="46"/>
      <c r="BXU39" s="46"/>
      <c r="BXV39" s="46"/>
      <c r="BXW39" s="46"/>
      <c r="BXX39" s="46"/>
      <c r="BXY39" s="46"/>
      <c r="BXZ39" s="46"/>
      <c r="BYA39" s="46"/>
      <c r="BYB39" s="46"/>
      <c r="BYC39" s="46"/>
      <c r="BYD39" s="46"/>
      <c r="BYE39" s="46"/>
      <c r="BYF39" s="46"/>
      <c r="BYG39" s="46"/>
      <c r="BYH39" s="46"/>
      <c r="BYI39" s="46"/>
      <c r="BYJ39" s="46"/>
      <c r="BYK39" s="46"/>
      <c r="BYL39" s="46"/>
      <c r="BYM39" s="46"/>
      <c r="BYN39" s="46"/>
      <c r="BYO39" s="46"/>
      <c r="BYP39" s="46"/>
      <c r="BYQ39" s="46"/>
      <c r="BYR39" s="46"/>
      <c r="BYS39" s="46"/>
      <c r="BYT39" s="46"/>
      <c r="BYU39" s="46"/>
      <c r="BYV39" s="46"/>
      <c r="BYW39" s="46"/>
      <c r="BYX39" s="46"/>
      <c r="BYY39" s="46"/>
      <c r="BYZ39" s="46"/>
      <c r="BZA39" s="46"/>
      <c r="BZB39" s="46"/>
      <c r="BZC39" s="46"/>
      <c r="BZD39" s="46"/>
      <c r="BZE39" s="46"/>
      <c r="BZF39" s="46"/>
      <c r="BZG39" s="46"/>
      <c r="BZH39" s="46"/>
      <c r="BZI39" s="46"/>
      <c r="BZJ39" s="46"/>
      <c r="BZK39" s="46"/>
      <c r="BZL39" s="46"/>
      <c r="BZM39" s="46"/>
      <c r="BZN39" s="46"/>
      <c r="BZO39" s="46"/>
      <c r="BZP39" s="46"/>
      <c r="BZQ39" s="46"/>
      <c r="BZR39" s="46"/>
      <c r="BZS39" s="46"/>
      <c r="BZT39" s="46"/>
      <c r="BZU39" s="46"/>
      <c r="BZV39" s="46"/>
      <c r="BZW39" s="46"/>
      <c r="BZX39" s="46"/>
      <c r="BZY39" s="46"/>
      <c r="BZZ39" s="46"/>
      <c r="CAA39" s="46"/>
      <c r="CAB39" s="46"/>
      <c r="CAC39" s="46"/>
      <c r="CAD39" s="46"/>
      <c r="CAE39" s="46"/>
      <c r="CAF39" s="46"/>
      <c r="CAG39" s="46"/>
      <c r="CAH39" s="46"/>
      <c r="CAI39" s="46"/>
      <c r="CAJ39" s="46"/>
      <c r="CAK39" s="46"/>
      <c r="CAL39" s="46"/>
      <c r="CAM39" s="46"/>
      <c r="CAN39" s="46"/>
      <c r="CAO39" s="46"/>
      <c r="CAP39" s="46"/>
      <c r="CAQ39" s="46"/>
      <c r="CAR39" s="46"/>
      <c r="CAS39" s="46"/>
      <c r="CAT39" s="46"/>
      <c r="CAU39" s="46"/>
      <c r="CAV39" s="46"/>
      <c r="CAW39" s="46"/>
      <c r="CAX39" s="46"/>
      <c r="CAY39" s="46"/>
      <c r="CAZ39" s="46"/>
      <c r="CBA39" s="46"/>
      <c r="CBB39" s="46"/>
      <c r="CBC39" s="46"/>
      <c r="CBD39" s="46"/>
      <c r="CBE39" s="46"/>
      <c r="CBF39" s="46"/>
      <c r="CBG39" s="46"/>
      <c r="CBH39" s="46"/>
      <c r="CBI39" s="46"/>
      <c r="CBJ39" s="46"/>
      <c r="CBK39" s="46"/>
      <c r="CBL39" s="46"/>
      <c r="CBM39" s="46"/>
      <c r="CBN39" s="46"/>
      <c r="CBO39" s="46"/>
      <c r="CBP39" s="46"/>
      <c r="CBQ39" s="46"/>
      <c r="CBR39" s="46"/>
      <c r="CBS39" s="46"/>
      <c r="CBT39" s="46"/>
      <c r="CBU39" s="46"/>
      <c r="CBV39" s="46"/>
      <c r="CBW39" s="46"/>
      <c r="CBX39" s="46"/>
      <c r="CBY39" s="46"/>
      <c r="CBZ39" s="46"/>
      <c r="CCA39" s="46"/>
      <c r="CCB39" s="46"/>
      <c r="CCC39" s="46"/>
      <c r="CCD39" s="46"/>
      <c r="CCE39" s="46"/>
      <c r="CCF39" s="46"/>
      <c r="CCG39" s="46"/>
      <c r="CCH39" s="46"/>
      <c r="CCI39" s="46"/>
      <c r="CCJ39" s="46"/>
      <c r="CCK39" s="46"/>
      <c r="CCL39" s="46"/>
      <c r="CCM39" s="46"/>
      <c r="CCN39" s="46"/>
      <c r="CCO39" s="46"/>
      <c r="CCP39" s="46"/>
      <c r="CCQ39" s="46"/>
      <c r="CCR39" s="46"/>
      <c r="CCS39" s="46"/>
      <c r="CCT39" s="46"/>
      <c r="CCU39" s="46"/>
      <c r="CCV39" s="46"/>
      <c r="CCW39" s="46"/>
      <c r="CCX39" s="46"/>
      <c r="CCY39" s="46"/>
      <c r="CCZ39" s="46"/>
      <c r="CDA39" s="46"/>
      <c r="CDB39" s="46"/>
      <c r="CDC39" s="46"/>
      <c r="CDD39" s="46"/>
      <c r="CDE39" s="46"/>
      <c r="CDF39" s="46"/>
      <c r="CDG39" s="46"/>
      <c r="CDH39" s="46"/>
      <c r="CDI39" s="46"/>
      <c r="CDJ39" s="46"/>
      <c r="CDK39" s="46"/>
      <c r="CDL39" s="46"/>
      <c r="CDM39" s="46"/>
      <c r="CDN39" s="46"/>
      <c r="CDO39" s="46"/>
      <c r="CDP39" s="46"/>
      <c r="CDQ39" s="46"/>
      <c r="CDR39" s="46"/>
      <c r="CDS39" s="46"/>
      <c r="CDT39" s="46"/>
      <c r="CDU39" s="46"/>
      <c r="CDV39" s="46"/>
      <c r="CDW39" s="46"/>
      <c r="CDX39" s="46"/>
      <c r="CDY39" s="46"/>
      <c r="CDZ39" s="46"/>
      <c r="CEA39" s="46"/>
      <c r="CEB39" s="46"/>
      <c r="CEC39" s="46"/>
      <c r="CED39" s="46"/>
      <c r="CEE39" s="46"/>
      <c r="CEF39" s="46"/>
      <c r="CEG39" s="46"/>
      <c r="CEH39" s="46"/>
      <c r="CEI39" s="46"/>
      <c r="CEJ39" s="46"/>
      <c r="CEK39" s="46"/>
      <c r="CEL39" s="46"/>
      <c r="CEM39" s="46"/>
      <c r="CEN39" s="46"/>
      <c r="CEO39" s="46"/>
      <c r="CEP39" s="46"/>
      <c r="CEQ39" s="46"/>
      <c r="CER39" s="46"/>
      <c r="CES39" s="46"/>
      <c r="CET39" s="46"/>
      <c r="CEU39" s="46"/>
      <c r="CEV39" s="46"/>
      <c r="CEW39" s="46"/>
      <c r="CEX39" s="46"/>
      <c r="CEY39" s="46"/>
      <c r="CEZ39" s="46"/>
      <c r="CFA39" s="46"/>
      <c r="CFB39" s="46"/>
      <c r="CFC39" s="46"/>
      <c r="CFD39" s="46"/>
      <c r="CFE39" s="46"/>
      <c r="CFF39" s="46"/>
      <c r="CFG39" s="46"/>
      <c r="CFH39" s="46"/>
      <c r="CFI39" s="46"/>
      <c r="CFJ39" s="46"/>
      <c r="CFK39" s="46"/>
      <c r="CFL39" s="46"/>
      <c r="CFM39" s="46"/>
      <c r="CFN39" s="46"/>
      <c r="CFO39" s="46"/>
      <c r="CFP39" s="46"/>
      <c r="CFQ39" s="46"/>
      <c r="CFR39" s="46"/>
      <c r="CFS39" s="46"/>
      <c r="CFT39" s="46"/>
      <c r="CFU39" s="46"/>
      <c r="CFV39" s="46"/>
      <c r="CFW39" s="46"/>
      <c r="CFX39" s="46"/>
      <c r="CFY39" s="46"/>
      <c r="CFZ39" s="46"/>
      <c r="CGA39" s="46"/>
      <c r="CGB39" s="46"/>
      <c r="CGC39" s="46"/>
      <c r="CGD39" s="46"/>
      <c r="CGE39" s="46"/>
      <c r="CGF39" s="46"/>
      <c r="CGG39" s="46"/>
      <c r="CGH39" s="46"/>
      <c r="CGI39" s="46"/>
      <c r="CGJ39" s="46"/>
      <c r="CGK39" s="46"/>
      <c r="CGL39" s="46"/>
      <c r="CGM39" s="46"/>
      <c r="CGN39" s="46"/>
      <c r="CGO39" s="46"/>
      <c r="CGP39" s="46"/>
      <c r="CGQ39" s="46"/>
      <c r="CGR39" s="46"/>
      <c r="CGS39" s="46"/>
      <c r="CGT39" s="46"/>
      <c r="CGU39" s="46"/>
      <c r="CGV39" s="46"/>
      <c r="CGW39" s="46"/>
      <c r="CGX39" s="46"/>
      <c r="CGY39" s="46"/>
      <c r="CGZ39" s="46"/>
      <c r="CHA39" s="46"/>
      <c r="CHB39" s="46"/>
      <c r="CHC39" s="46"/>
      <c r="CHD39" s="46"/>
      <c r="CHE39" s="46"/>
      <c r="CHF39" s="46"/>
      <c r="CHG39" s="46"/>
      <c r="CHH39" s="46"/>
      <c r="CHI39" s="46"/>
      <c r="CHJ39" s="46"/>
      <c r="CHK39" s="46"/>
      <c r="CHL39" s="46"/>
      <c r="CHM39" s="46"/>
      <c r="CHN39" s="46"/>
      <c r="CHO39" s="46"/>
      <c r="CHP39" s="46"/>
      <c r="CHQ39" s="46"/>
      <c r="CHR39" s="46"/>
      <c r="CHS39" s="46"/>
      <c r="CHT39" s="46"/>
      <c r="CHU39" s="46"/>
      <c r="CHV39" s="46"/>
      <c r="CHW39" s="46"/>
      <c r="CHX39" s="46"/>
      <c r="CHY39" s="46"/>
      <c r="CHZ39" s="46"/>
      <c r="CIA39" s="46"/>
      <c r="CIB39" s="46"/>
      <c r="CIC39" s="46"/>
      <c r="CID39" s="46"/>
      <c r="CIE39" s="46"/>
      <c r="CIF39" s="46"/>
      <c r="CIG39" s="46"/>
      <c r="CIH39" s="46"/>
      <c r="CII39" s="46"/>
      <c r="CIJ39" s="46"/>
      <c r="CIK39" s="46"/>
      <c r="CIL39" s="46"/>
      <c r="CIM39" s="46"/>
      <c r="CIN39" s="46"/>
      <c r="CIO39" s="46"/>
      <c r="CIP39" s="46"/>
      <c r="CIQ39" s="46"/>
      <c r="CIR39" s="46"/>
      <c r="CIS39" s="46"/>
      <c r="CIT39" s="46"/>
      <c r="CIU39" s="46"/>
      <c r="CIV39" s="46"/>
      <c r="CIW39" s="46"/>
      <c r="CIX39" s="46"/>
      <c r="CIY39" s="46"/>
      <c r="CIZ39" s="46"/>
      <c r="CJA39" s="46"/>
      <c r="CJB39" s="46"/>
      <c r="CJC39" s="46"/>
      <c r="CJD39" s="46"/>
      <c r="CJE39" s="46"/>
      <c r="CJF39" s="46"/>
      <c r="CJG39" s="46"/>
      <c r="CJH39" s="46"/>
      <c r="CJI39" s="46"/>
      <c r="CJJ39" s="46"/>
      <c r="CJK39" s="46"/>
      <c r="CJL39" s="46"/>
      <c r="CJM39" s="46"/>
      <c r="CJN39" s="46"/>
      <c r="CJO39" s="46"/>
      <c r="CJP39" s="46"/>
      <c r="CJQ39" s="46"/>
      <c r="CJR39" s="46"/>
      <c r="CJS39" s="46"/>
      <c r="CJT39" s="46"/>
      <c r="CJU39" s="46"/>
      <c r="CJV39" s="46"/>
      <c r="CJW39" s="46"/>
      <c r="CJX39" s="46"/>
      <c r="CJY39" s="46"/>
      <c r="CJZ39" s="46"/>
      <c r="CKA39" s="46"/>
      <c r="CKB39" s="46"/>
      <c r="CKC39" s="46"/>
      <c r="CKD39" s="46"/>
      <c r="CKE39" s="46"/>
      <c r="CKF39" s="46"/>
      <c r="CKG39" s="46"/>
      <c r="CKH39" s="46"/>
      <c r="CKI39" s="46"/>
      <c r="CKJ39" s="46"/>
      <c r="CKK39" s="46"/>
      <c r="CKL39" s="46"/>
      <c r="CKM39" s="46"/>
      <c r="CKN39" s="46"/>
      <c r="CKO39" s="46"/>
      <c r="CKP39" s="46"/>
      <c r="CKQ39" s="46"/>
      <c r="CKR39" s="46"/>
      <c r="CKS39" s="46"/>
      <c r="CKT39" s="46"/>
      <c r="CKU39" s="46"/>
      <c r="CKV39" s="46"/>
      <c r="CKW39" s="46"/>
      <c r="CKX39" s="46"/>
      <c r="CKY39" s="46"/>
      <c r="CKZ39" s="46"/>
      <c r="CLA39" s="46"/>
      <c r="CLB39" s="46"/>
      <c r="CLC39" s="46"/>
      <c r="CLD39" s="46"/>
      <c r="CLE39" s="46"/>
      <c r="CLF39" s="46"/>
      <c r="CLG39" s="46"/>
      <c r="CLH39" s="46"/>
      <c r="CLI39" s="46"/>
      <c r="CLJ39" s="46"/>
      <c r="CLK39" s="46"/>
      <c r="CLL39" s="46"/>
      <c r="CLM39" s="46"/>
      <c r="CLN39" s="46"/>
      <c r="CLO39" s="46"/>
      <c r="CLP39" s="46"/>
      <c r="CLQ39" s="46"/>
      <c r="CLR39" s="46"/>
      <c r="CLS39" s="46"/>
      <c r="CLT39" s="46"/>
      <c r="CLU39" s="46"/>
      <c r="CLV39" s="46"/>
      <c r="CLW39" s="46"/>
      <c r="CLX39" s="46"/>
      <c r="CLY39" s="46"/>
      <c r="CLZ39" s="46"/>
      <c r="CMA39" s="46"/>
      <c r="CMB39" s="46"/>
      <c r="CMC39" s="46"/>
      <c r="CMD39" s="46"/>
      <c r="CME39" s="46"/>
      <c r="CMF39" s="46"/>
      <c r="CMG39" s="46"/>
      <c r="CMH39" s="46"/>
      <c r="CMI39" s="46"/>
      <c r="CMJ39" s="46"/>
      <c r="CMK39" s="46"/>
      <c r="CML39" s="46"/>
      <c r="CMM39" s="46"/>
      <c r="CMN39" s="46"/>
      <c r="CMO39" s="46"/>
      <c r="CMP39" s="46"/>
      <c r="CMQ39" s="46"/>
      <c r="CMR39" s="46"/>
      <c r="CMS39" s="46"/>
      <c r="CMT39" s="46"/>
      <c r="CMU39" s="46"/>
      <c r="CMV39" s="46"/>
      <c r="CMW39" s="46"/>
      <c r="CMX39" s="46"/>
      <c r="CMY39" s="46"/>
      <c r="CMZ39" s="46"/>
      <c r="CNA39" s="46"/>
      <c r="CNB39" s="46"/>
      <c r="CNC39" s="46"/>
      <c r="CND39" s="46"/>
      <c r="CNE39" s="46"/>
      <c r="CNF39" s="46"/>
      <c r="CNG39" s="46"/>
      <c r="CNH39" s="46"/>
      <c r="CNI39" s="46"/>
      <c r="CNJ39" s="46"/>
      <c r="CNK39" s="46"/>
      <c r="CNL39" s="46"/>
      <c r="CNM39" s="46"/>
      <c r="CNN39" s="46"/>
      <c r="CNO39" s="46"/>
      <c r="CNP39" s="46"/>
      <c r="CNQ39" s="46"/>
      <c r="CNR39" s="46"/>
      <c r="CNS39" s="46"/>
      <c r="CNT39" s="46"/>
      <c r="CNU39" s="46"/>
      <c r="CNV39" s="46"/>
      <c r="CNW39" s="46"/>
      <c r="CNX39" s="46"/>
      <c r="CNY39" s="46"/>
      <c r="CNZ39" s="46"/>
      <c r="COA39" s="46"/>
      <c r="COB39" s="46"/>
      <c r="COC39" s="46"/>
      <c r="COD39" s="46"/>
      <c r="COE39" s="46"/>
      <c r="COF39" s="46"/>
      <c r="COG39" s="46"/>
      <c r="COH39" s="46"/>
      <c r="COI39" s="46"/>
      <c r="COJ39" s="46"/>
      <c r="COK39" s="46"/>
      <c r="COL39" s="46"/>
      <c r="COM39" s="46"/>
      <c r="CON39" s="46"/>
      <c r="COO39" s="46"/>
      <c r="COP39" s="46"/>
      <c r="COQ39" s="46"/>
      <c r="COR39" s="46"/>
      <c r="COS39" s="46"/>
      <c r="COT39" s="46"/>
      <c r="COU39" s="46"/>
      <c r="COV39" s="46"/>
      <c r="COW39" s="46"/>
      <c r="COX39" s="46"/>
      <c r="COY39" s="46"/>
      <c r="COZ39" s="46"/>
      <c r="CPA39" s="46"/>
      <c r="CPB39" s="46"/>
      <c r="CPC39" s="46"/>
      <c r="CPD39" s="46"/>
      <c r="CPE39" s="46"/>
      <c r="CPF39" s="46"/>
      <c r="CPG39" s="46"/>
      <c r="CPH39" s="46"/>
      <c r="CPI39" s="46"/>
      <c r="CPJ39" s="46"/>
      <c r="CPK39" s="46"/>
      <c r="CPL39" s="46"/>
      <c r="CPM39" s="46"/>
      <c r="CPN39" s="46"/>
      <c r="CPO39" s="46"/>
      <c r="CPP39" s="46"/>
      <c r="CPQ39" s="46"/>
      <c r="CPR39" s="46"/>
      <c r="CPS39" s="46"/>
      <c r="CPT39" s="46"/>
      <c r="CPU39" s="46"/>
      <c r="CPV39" s="46"/>
      <c r="CPW39" s="46"/>
      <c r="CPX39" s="46"/>
      <c r="CPY39" s="46"/>
      <c r="CPZ39" s="46"/>
      <c r="CQA39" s="46"/>
      <c r="CQB39" s="46"/>
      <c r="CQC39" s="46"/>
      <c r="CQD39" s="46"/>
      <c r="CQE39" s="46"/>
      <c r="CQF39" s="46"/>
      <c r="CQG39" s="46"/>
      <c r="CQH39" s="46"/>
      <c r="CQI39" s="46"/>
      <c r="CQJ39" s="46"/>
      <c r="CQK39" s="46"/>
      <c r="CQL39" s="46"/>
      <c r="CQM39" s="46"/>
      <c r="CQN39" s="46"/>
      <c r="CQO39" s="46"/>
      <c r="CQP39" s="46"/>
      <c r="CQQ39" s="46"/>
      <c r="CQR39" s="46"/>
      <c r="CQS39" s="46"/>
      <c r="CQT39" s="46"/>
      <c r="CQU39" s="46"/>
      <c r="CQV39" s="46"/>
      <c r="CQW39" s="46"/>
      <c r="CQX39" s="46"/>
      <c r="CQY39" s="46"/>
      <c r="CQZ39" s="46"/>
      <c r="CRA39" s="46"/>
      <c r="CRB39" s="46"/>
      <c r="CRC39" s="46"/>
      <c r="CRD39" s="46"/>
      <c r="CRE39" s="46"/>
      <c r="CRF39" s="46"/>
      <c r="CRG39" s="46"/>
      <c r="CRH39" s="46"/>
      <c r="CRI39" s="46"/>
      <c r="CRJ39" s="46"/>
      <c r="CRK39" s="46"/>
      <c r="CRL39" s="46"/>
      <c r="CRM39" s="46"/>
      <c r="CRN39" s="46"/>
      <c r="CRO39" s="46"/>
      <c r="CRP39" s="46"/>
      <c r="CRQ39" s="46"/>
      <c r="CRR39" s="46"/>
      <c r="CRS39" s="46"/>
      <c r="CRT39" s="46"/>
      <c r="CRU39" s="46"/>
      <c r="CRV39" s="46"/>
      <c r="CRW39" s="46"/>
      <c r="CRX39" s="46"/>
      <c r="CRY39" s="46"/>
      <c r="CRZ39" s="46"/>
      <c r="CSA39" s="46"/>
      <c r="CSB39" s="46"/>
      <c r="CSC39" s="46"/>
      <c r="CSD39" s="46"/>
      <c r="CSE39" s="46"/>
      <c r="CSF39" s="46"/>
      <c r="CSG39" s="46"/>
      <c r="CSH39" s="46"/>
      <c r="CSI39" s="46"/>
      <c r="CSJ39" s="46"/>
      <c r="CSK39" s="46"/>
      <c r="CSL39" s="46"/>
      <c r="CSM39" s="46"/>
      <c r="CSN39" s="46"/>
      <c r="CSO39" s="46"/>
      <c r="CSP39" s="46"/>
      <c r="CSQ39" s="46"/>
      <c r="CSR39" s="46"/>
      <c r="CSS39" s="46"/>
      <c r="CST39" s="46"/>
      <c r="CSU39" s="46"/>
      <c r="CSV39" s="46"/>
      <c r="CSW39" s="46"/>
      <c r="CSX39" s="46"/>
      <c r="CSY39" s="46"/>
      <c r="CSZ39" s="46"/>
      <c r="CTA39" s="46"/>
      <c r="CTB39" s="46"/>
      <c r="CTC39" s="46"/>
      <c r="CTD39" s="46"/>
      <c r="CTE39" s="46"/>
      <c r="CTF39" s="46"/>
      <c r="CTG39" s="46"/>
      <c r="CTH39" s="46"/>
      <c r="CTI39" s="46"/>
      <c r="CTJ39" s="46"/>
      <c r="CTK39" s="46"/>
      <c r="CTL39" s="46"/>
      <c r="CTM39" s="46"/>
      <c r="CTN39" s="46"/>
      <c r="CTO39" s="46"/>
      <c r="CTP39" s="46"/>
      <c r="CTQ39" s="46"/>
      <c r="CTR39" s="46"/>
      <c r="CTS39" s="46"/>
      <c r="CTT39" s="46"/>
      <c r="CTU39" s="46"/>
      <c r="CTV39" s="46"/>
      <c r="CTW39" s="46"/>
      <c r="CTX39" s="46"/>
      <c r="CTY39" s="46"/>
      <c r="CTZ39" s="46"/>
      <c r="CUA39" s="46"/>
      <c r="CUB39" s="46"/>
      <c r="CUC39" s="46"/>
      <c r="CUD39" s="46"/>
      <c r="CUE39" s="46"/>
      <c r="CUF39" s="46"/>
      <c r="CUG39" s="46"/>
      <c r="CUH39" s="46"/>
      <c r="CUI39" s="46"/>
      <c r="CUJ39" s="46"/>
      <c r="CUK39" s="46"/>
      <c r="CUL39" s="46"/>
      <c r="CUM39" s="46"/>
      <c r="CUN39" s="46"/>
      <c r="CUO39" s="46"/>
      <c r="CUP39" s="46"/>
      <c r="CUQ39" s="46"/>
      <c r="CUR39" s="46"/>
      <c r="CUS39" s="46"/>
      <c r="CUT39" s="46"/>
      <c r="CUU39" s="46"/>
      <c r="CUV39" s="46"/>
      <c r="CUW39" s="46"/>
      <c r="CUX39" s="46"/>
      <c r="CUY39" s="46"/>
      <c r="CUZ39" s="46"/>
      <c r="CVA39" s="46"/>
      <c r="CVB39" s="46"/>
      <c r="CVC39" s="46"/>
      <c r="CVD39" s="46"/>
      <c r="CVE39" s="46"/>
      <c r="CVF39" s="46"/>
      <c r="CVG39" s="46"/>
      <c r="CVH39" s="46"/>
      <c r="CVI39" s="46"/>
      <c r="CVJ39" s="46"/>
      <c r="CVK39" s="46"/>
      <c r="CVL39" s="46"/>
      <c r="CVM39" s="46"/>
      <c r="CVN39" s="46"/>
      <c r="CVO39" s="46"/>
      <c r="CVP39" s="46"/>
      <c r="CVQ39" s="46"/>
      <c r="CVR39" s="46"/>
      <c r="CVS39" s="46"/>
      <c r="CVT39" s="46"/>
      <c r="CVU39" s="46"/>
      <c r="CVV39" s="46"/>
      <c r="CVW39" s="46"/>
      <c r="CVX39" s="46"/>
      <c r="CVY39" s="46"/>
      <c r="CVZ39" s="46"/>
      <c r="CWA39" s="46"/>
      <c r="CWB39" s="46"/>
      <c r="CWC39" s="46"/>
      <c r="CWD39" s="46"/>
      <c r="CWE39" s="46"/>
      <c r="CWF39" s="46"/>
      <c r="CWG39" s="46"/>
      <c r="CWH39" s="46"/>
      <c r="CWI39" s="46"/>
      <c r="CWJ39" s="46"/>
      <c r="CWK39" s="46"/>
      <c r="CWL39" s="46"/>
      <c r="CWM39" s="46"/>
      <c r="CWN39" s="46"/>
      <c r="CWO39" s="46"/>
      <c r="CWP39" s="46"/>
      <c r="CWQ39" s="46"/>
      <c r="CWR39" s="46"/>
      <c r="CWS39" s="46"/>
      <c r="CWT39" s="46"/>
      <c r="CWU39" s="46"/>
      <c r="CWV39" s="46"/>
      <c r="CWW39" s="46"/>
      <c r="CWX39" s="46"/>
      <c r="CWY39" s="46"/>
      <c r="CWZ39" s="46"/>
      <c r="CXA39" s="46"/>
      <c r="CXB39" s="46"/>
      <c r="CXC39" s="46"/>
      <c r="CXD39" s="46"/>
      <c r="CXE39" s="46"/>
      <c r="CXF39" s="46"/>
      <c r="CXG39" s="46"/>
      <c r="CXH39" s="46"/>
      <c r="CXI39" s="46"/>
      <c r="CXJ39" s="46"/>
      <c r="CXK39" s="46"/>
      <c r="CXL39" s="46"/>
      <c r="CXM39" s="46"/>
      <c r="CXN39" s="46"/>
      <c r="CXO39" s="46"/>
      <c r="CXP39" s="46"/>
      <c r="CXQ39" s="46"/>
      <c r="CXR39" s="46"/>
      <c r="CXS39" s="46"/>
      <c r="CXT39" s="46"/>
      <c r="CXU39" s="46"/>
      <c r="CXV39" s="46"/>
      <c r="CXW39" s="46"/>
      <c r="CXX39" s="46"/>
      <c r="CXY39" s="46"/>
      <c r="CXZ39" s="46"/>
      <c r="CYA39" s="46"/>
      <c r="CYB39" s="46"/>
      <c r="CYC39" s="46"/>
      <c r="CYD39" s="46"/>
      <c r="CYE39" s="46"/>
      <c r="CYF39" s="46"/>
      <c r="CYG39" s="46"/>
      <c r="CYH39" s="46"/>
      <c r="CYI39" s="46"/>
      <c r="CYJ39" s="46"/>
      <c r="CYK39" s="46"/>
      <c r="CYL39" s="46"/>
      <c r="CYM39" s="46"/>
      <c r="CYN39" s="46"/>
      <c r="CYO39" s="46"/>
      <c r="CYP39" s="46"/>
      <c r="CYQ39" s="46"/>
      <c r="CYR39" s="46"/>
      <c r="CYS39" s="46"/>
      <c r="CYT39" s="46"/>
      <c r="CYU39" s="46"/>
      <c r="CYV39" s="46"/>
      <c r="CYW39" s="46"/>
      <c r="CYX39" s="46"/>
      <c r="CYY39" s="46"/>
      <c r="CYZ39" s="46"/>
      <c r="CZA39" s="46"/>
      <c r="CZB39" s="46"/>
      <c r="CZC39" s="46"/>
      <c r="CZD39" s="46"/>
      <c r="CZE39" s="46"/>
      <c r="CZF39" s="46"/>
      <c r="CZG39" s="46"/>
      <c r="CZH39" s="46"/>
      <c r="CZI39" s="46"/>
      <c r="CZJ39" s="46"/>
      <c r="CZK39" s="46"/>
      <c r="CZL39" s="46"/>
      <c r="CZM39" s="46"/>
      <c r="CZN39" s="46"/>
      <c r="CZO39" s="46"/>
      <c r="CZP39" s="46"/>
      <c r="CZQ39" s="46"/>
      <c r="CZR39" s="46"/>
      <c r="CZS39" s="46"/>
      <c r="CZT39" s="46"/>
      <c r="CZU39" s="46"/>
      <c r="CZV39" s="46"/>
      <c r="CZW39" s="46"/>
      <c r="CZX39" s="46"/>
      <c r="CZY39" s="46"/>
      <c r="CZZ39" s="46"/>
      <c r="DAA39" s="46"/>
      <c r="DAB39" s="46"/>
      <c r="DAC39" s="46"/>
      <c r="DAD39" s="46"/>
      <c r="DAE39" s="46"/>
      <c r="DAF39" s="46"/>
      <c r="DAG39" s="46"/>
      <c r="DAH39" s="46"/>
      <c r="DAI39" s="46"/>
      <c r="DAJ39" s="46"/>
      <c r="DAK39" s="46"/>
      <c r="DAL39" s="46"/>
      <c r="DAM39" s="46"/>
      <c r="DAN39" s="46"/>
      <c r="DAO39" s="46"/>
      <c r="DAP39" s="46"/>
      <c r="DAQ39" s="46"/>
      <c r="DAR39" s="46"/>
      <c r="DAS39" s="46"/>
      <c r="DAT39" s="46"/>
      <c r="DAU39" s="46"/>
      <c r="DAV39" s="46"/>
      <c r="DAW39" s="46"/>
      <c r="DAX39" s="46"/>
      <c r="DAY39" s="46"/>
      <c r="DAZ39" s="46"/>
      <c r="DBA39" s="46"/>
      <c r="DBB39" s="46"/>
      <c r="DBC39" s="46"/>
      <c r="DBD39" s="46"/>
      <c r="DBE39" s="46"/>
      <c r="DBF39" s="46"/>
      <c r="DBG39" s="46"/>
      <c r="DBH39" s="46"/>
      <c r="DBI39" s="46"/>
      <c r="DBJ39" s="46"/>
      <c r="DBK39" s="46"/>
      <c r="DBL39" s="46"/>
      <c r="DBM39" s="46"/>
      <c r="DBN39" s="46"/>
      <c r="DBO39" s="46"/>
      <c r="DBP39" s="46"/>
      <c r="DBQ39" s="46"/>
      <c r="DBR39" s="46"/>
      <c r="DBS39" s="46"/>
      <c r="DBT39" s="46"/>
      <c r="DBU39" s="46"/>
      <c r="DBV39" s="46"/>
      <c r="DBW39" s="46"/>
      <c r="DBX39" s="46"/>
      <c r="DBY39" s="46"/>
      <c r="DBZ39" s="46"/>
      <c r="DCA39" s="46"/>
      <c r="DCB39" s="46"/>
      <c r="DCC39" s="46"/>
      <c r="DCD39" s="46"/>
      <c r="DCE39" s="46"/>
      <c r="DCF39" s="46"/>
      <c r="DCG39" s="46"/>
      <c r="DCH39" s="46"/>
      <c r="DCI39" s="46"/>
      <c r="DCJ39" s="46"/>
      <c r="DCK39" s="46"/>
      <c r="DCL39" s="46"/>
      <c r="DCM39" s="46"/>
      <c r="DCN39" s="46"/>
      <c r="DCO39" s="46"/>
      <c r="DCP39" s="46"/>
      <c r="DCQ39" s="46"/>
      <c r="DCR39" s="46"/>
      <c r="DCS39" s="46"/>
      <c r="DCT39" s="46"/>
      <c r="DCU39" s="46"/>
      <c r="DCV39" s="46"/>
      <c r="DCW39" s="46"/>
      <c r="DCX39" s="46"/>
      <c r="DCY39" s="46"/>
      <c r="DCZ39" s="46"/>
      <c r="DDA39" s="46"/>
      <c r="DDB39" s="46"/>
      <c r="DDC39" s="46"/>
      <c r="DDD39" s="46"/>
      <c r="DDE39" s="46"/>
      <c r="DDF39" s="46"/>
      <c r="DDG39" s="46"/>
      <c r="DDH39" s="46"/>
      <c r="DDI39" s="46"/>
      <c r="DDJ39" s="46"/>
      <c r="DDK39" s="46"/>
      <c r="DDL39" s="46"/>
      <c r="DDM39" s="46"/>
      <c r="DDN39" s="46"/>
      <c r="DDO39" s="46"/>
      <c r="DDP39" s="46"/>
      <c r="DDQ39" s="46"/>
      <c r="DDR39" s="46"/>
      <c r="DDS39" s="46"/>
      <c r="DDT39" s="46"/>
      <c r="DDU39" s="46"/>
      <c r="DDV39" s="46"/>
      <c r="DDW39" s="46"/>
      <c r="DDX39" s="46"/>
      <c r="DDY39" s="46"/>
      <c r="DDZ39" s="46"/>
      <c r="DEA39" s="46"/>
      <c r="DEB39" s="46"/>
      <c r="DEC39" s="46"/>
      <c r="DED39" s="46"/>
      <c r="DEE39" s="46"/>
      <c r="DEF39" s="46"/>
      <c r="DEG39" s="46"/>
      <c r="DEH39" s="46"/>
      <c r="DEI39" s="46"/>
      <c r="DEJ39" s="46"/>
      <c r="DEK39" s="46"/>
      <c r="DEL39" s="46"/>
      <c r="DEM39" s="46"/>
      <c r="DEN39" s="46"/>
      <c r="DEO39" s="46"/>
      <c r="DEP39" s="46"/>
      <c r="DEQ39" s="46"/>
      <c r="DER39" s="46"/>
      <c r="DES39" s="46"/>
      <c r="DET39" s="46"/>
      <c r="DEU39" s="46"/>
      <c r="DEV39" s="46"/>
      <c r="DEW39" s="46"/>
      <c r="DEX39" s="46"/>
      <c r="DEY39" s="46"/>
      <c r="DEZ39" s="46"/>
      <c r="DFA39" s="46"/>
      <c r="DFB39" s="46"/>
      <c r="DFC39" s="46"/>
      <c r="DFD39" s="46"/>
      <c r="DFE39" s="46"/>
      <c r="DFF39" s="46"/>
      <c r="DFG39" s="46"/>
      <c r="DFH39" s="46"/>
      <c r="DFI39" s="46"/>
      <c r="DFJ39" s="46"/>
      <c r="DFK39" s="46"/>
      <c r="DFL39" s="46"/>
      <c r="DFM39" s="46"/>
      <c r="DFN39" s="46"/>
      <c r="DFO39" s="46"/>
      <c r="DFP39" s="46"/>
      <c r="DFQ39" s="46"/>
      <c r="DFR39" s="46"/>
      <c r="DFS39" s="46"/>
      <c r="DFT39" s="46"/>
      <c r="DFU39" s="46"/>
      <c r="DFV39" s="46"/>
      <c r="DFW39" s="46"/>
      <c r="DFX39" s="46"/>
      <c r="DFY39" s="46"/>
      <c r="DFZ39" s="46"/>
      <c r="DGA39" s="46"/>
      <c r="DGB39" s="46"/>
      <c r="DGC39" s="46"/>
      <c r="DGD39" s="46"/>
      <c r="DGE39" s="46"/>
      <c r="DGF39" s="46"/>
      <c r="DGG39" s="46"/>
      <c r="DGH39" s="46"/>
      <c r="DGI39" s="46"/>
      <c r="DGJ39" s="46"/>
      <c r="DGK39" s="46"/>
      <c r="DGL39" s="46"/>
      <c r="DGM39" s="46"/>
      <c r="DGN39" s="46"/>
      <c r="DGO39" s="46"/>
      <c r="DGP39" s="46"/>
      <c r="DGQ39" s="46"/>
      <c r="DGR39" s="46"/>
      <c r="DGS39" s="46"/>
      <c r="DGT39" s="46"/>
      <c r="DGU39" s="46"/>
      <c r="DGV39" s="46"/>
      <c r="DGW39" s="46"/>
      <c r="DGX39" s="46"/>
      <c r="DGY39" s="46"/>
      <c r="DGZ39" s="46"/>
      <c r="DHA39" s="46"/>
      <c r="DHB39" s="46"/>
      <c r="DHC39" s="46"/>
      <c r="DHD39" s="46"/>
      <c r="DHE39" s="46"/>
      <c r="DHF39" s="46"/>
      <c r="DHG39" s="46"/>
      <c r="DHH39" s="46"/>
      <c r="DHI39" s="46"/>
      <c r="DHJ39" s="46"/>
      <c r="DHK39" s="46"/>
      <c r="DHL39" s="46"/>
      <c r="DHM39" s="46"/>
      <c r="DHN39" s="46"/>
      <c r="DHO39" s="46"/>
      <c r="DHP39" s="46"/>
      <c r="DHQ39" s="46"/>
      <c r="DHR39" s="46"/>
      <c r="DHS39" s="46"/>
      <c r="DHT39" s="46"/>
      <c r="DHU39" s="46"/>
      <c r="DHV39" s="46"/>
      <c r="DHW39" s="46"/>
      <c r="DHX39" s="46"/>
      <c r="DHY39" s="46"/>
      <c r="DHZ39" s="46"/>
      <c r="DIA39" s="46"/>
      <c r="DIB39" s="46"/>
      <c r="DIC39" s="46"/>
      <c r="DID39" s="46"/>
      <c r="DIE39" s="46"/>
      <c r="DIF39" s="46"/>
      <c r="DIG39" s="46"/>
      <c r="DIH39" s="46"/>
      <c r="DII39" s="46"/>
      <c r="DIJ39" s="46"/>
      <c r="DIK39" s="46"/>
      <c r="DIL39" s="46"/>
      <c r="DIM39" s="46"/>
      <c r="DIN39" s="46"/>
      <c r="DIO39" s="46"/>
      <c r="DIP39" s="46"/>
      <c r="DIQ39" s="46"/>
      <c r="DIR39" s="46"/>
      <c r="DIS39" s="46"/>
      <c r="DIT39" s="46"/>
      <c r="DIU39" s="46"/>
      <c r="DIV39" s="46"/>
      <c r="DIW39" s="46"/>
      <c r="DIX39" s="46"/>
      <c r="DIY39" s="46"/>
      <c r="DIZ39" s="46"/>
      <c r="DJA39" s="46"/>
      <c r="DJB39" s="46"/>
      <c r="DJC39" s="46"/>
      <c r="DJD39" s="46"/>
      <c r="DJE39" s="46"/>
      <c r="DJF39" s="46"/>
      <c r="DJG39" s="46"/>
      <c r="DJH39" s="46"/>
      <c r="DJI39" s="46"/>
      <c r="DJJ39" s="46"/>
      <c r="DJK39" s="46"/>
      <c r="DJL39" s="46"/>
      <c r="DJM39" s="46"/>
      <c r="DJN39" s="46"/>
      <c r="DJO39" s="46"/>
      <c r="DJP39" s="46"/>
      <c r="DJQ39" s="46"/>
      <c r="DJR39" s="46"/>
      <c r="DJS39" s="46"/>
      <c r="DJT39" s="46"/>
      <c r="DJU39" s="46"/>
      <c r="DJV39" s="46"/>
      <c r="DJW39" s="46"/>
      <c r="DJX39" s="46"/>
      <c r="DJY39" s="46"/>
      <c r="DJZ39" s="46"/>
      <c r="DKA39" s="46"/>
      <c r="DKB39" s="46"/>
      <c r="DKC39" s="46"/>
      <c r="DKD39" s="46"/>
      <c r="DKE39" s="46"/>
      <c r="DKF39" s="46"/>
      <c r="DKG39" s="46"/>
      <c r="DKH39" s="46"/>
      <c r="DKI39" s="46"/>
      <c r="DKJ39" s="46"/>
      <c r="DKK39" s="46"/>
      <c r="DKL39" s="46"/>
      <c r="DKM39" s="46"/>
      <c r="DKN39" s="46"/>
      <c r="DKO39" s="46"/>
      <c r="DKP39" s="46"/>
      <c r="DKQ39" s="46"/>
      <c r="DKR39" s="46"/>
      <c r="DKS39" s="46"/>
      <c r="DKT39" s="46"/>
      <c r="DKU39" s="46"/>
      <c r="DKV39" s="46"/>
      <c r="DKW39" s="46"/>
      <c r="DKX39" s="46"/>
      <c r="DKY39" s="46"/>
      <c r="DKZ39" s="46"/>
      <c r="DLA39" s="46"/>
      <c r="DLB39" s="46"/>
      <c r="DLC39" s="46"/>
      <c r="DLD39" s="46"/>
      <c r="DLE39" s="46"/>
      <c r="DLF39" s="46"/>
      <c r="DLG39" s="46"/>
      <c r="DLH39" s="46"/>
      <c r="DLI39" s="46"/>
      <c r="DLJ39" s="46"/>
      <c r="DLK39" s="46"/>
      <c r="DLL39" s="46"/>
      <c r="DLM39" s="46"/>
      <c r="DLN39" s="46"/>
      <c r="DLO39" s="46"/>
      <c r="DLP39" s="46"/>
      <c r="DLQ39" s="46"/>
      <c r="DLR39" s="46"/>
      <c r="DLS39" s="46"/>
      <c r="DLT39" s="46"/>
      <c r="DLU39" s="46"/>
      <c r="DLV39" s="46"/>
      <c r="DLW39" s="46"/>
      <c r="DLX39" s="46"/>
      <c r="DLY39" s="46"/>
      <c r="DLZ39" s="46"/>
      <c r="DMA39" s="46"/>
      <c r="DMB39" s="46"/>
      <c r="DMC39" s="46"/>
      <c r="DMD39" s="46"/>
      <c r="DME39" s="46"/>
      <c r="DMF39" s="46"/>
      <c r="DMG39" s="46"/>
      <c r="DMH39" s="46"/>
      <c r="DMI39" s="46"/>
      <c r="DMJ39" s="46"/>
      <c r="DMK39" s="46"/>
      <c r="DML39" s="46"/>
      <c r="DMM39" s="46"/>
      <c r="DMN39" s="46"/>
      <c r="DMO39" s="46"/>
      <c r="DMP39" s="46"/>
      <c r="DMQ39" s="46"/>
      <c r="DMR39" s="46"/>
      <c r="DMS39" s="46"/>
      <c r="DMT39" s="46"/>
      <c r="DMU39" s="46"/>
      <c r="DMV39" s="46"/>
      <c r="DMW39" s="46"/>
      <c r="DMX39" s="46"/>
      <c r="DMY39" s="46"/>
      <c r="DMZ39" s="46"/>
      <c r="DNA39" s="46"/>
      <c r="DNB39" s="46"/>
      <c r="DNC39" s="46"/>
      <c r="DND39" s="46"/>
      <c r="DNE39" s="46"/>
      <c r="DNF39" s="46"/>
      <c r="DNG39" s="46"/>
      <c r="DNH39" s="46"/>
      <c r="DNI39" s="46"/>
      <c r="DNJ39" s="46"/>
      <c r="DNK39" s="46"/>
      <c r="DNL39" s="46"/>
      <c r="DNM39" s="46"/>
      <c r="DNN39" s="46"/>
      <c r="DNO39" s="46"/>
      <c r="DNP39" s="46"/>
      <c r="DNQ39" s="46"/>
      <c r="DNR39" s="46"/>
      <c r="DNS39" s="46"/>
      <c r="DNT39" s="46"/>
      <c r="DNU39" s="46"/>
      <c r="DNV39" s="46"/>
      <c r="DNW39" s="46"/>
      <c r="DNX39" s="46"/>
      <c r="DNY39" s="46"/>
      <c r="DNZ39" s="46"/>
      <c r="DOA39" s="46"/>
      <c r="DOB39" s="46"/>
      <c r="DOC39" s="46"/>
      <c r="DOD39" s="46"/>
      <c r="DOE39" s="46"/>
      <c r="DOF39" s="46"/>
      <c r="DOG39" s="46"/>
      <c r="DOH39" s="46"/>
      <c r="DOI39" s="46"/>
      <c r="DOJ39" s="46"/>
      <c r="DOK39" s="46"/>
      <c r="DOL39" s="46"/>
      <c r="DOM39" s="46"/>
      <c r="DON39" s="46"/>
      <c r="DOO39" s="46"/>
      <c r="DOP39" s="46"/>
      <c r="DOQ39" s="46"/>
      <c r="DOR39" s="46"/>
      <c r="DOS39" s="46"/>
      <c r="DOT39" s="46"/>
      <c r="DOU39" s="46"/>
      <c r="DOV39" s="46"/>
      <c r="DOW39" s="46"/>
      <c r="DOX39" s="46"/>
      <c r="DOY39" s="46"/>
      <c r="DOZ39" s="46"/>
      <c r="DPA39" s="46"/>
      <c r="DPB39" s="46"/>
      <c r="DPC39" s="46"/>
      <c r="DPD39" s="46"/>
      <c r="DPE39" s="46"/>
      <c r="DPF39" s="46"/>
      <c r="DPG39" s="46"/>
      <c r="DPH39" s="46"/>
      <c r="DPI39" s="46"/>
      <c r="DPJ39" s="46"/>
      <c r="DPK39" s="46"/>
      <c r="DPL39" s="46"/>
      <c r="DPM39" s="46"/>
      <c r="DPN39" s="46"/>
      <c r="DPO39" s="46"/>
      <c r="DPP39" s="46"/>
      <c r="DPQ39" s="46"/>
      <c r="DPR39" s="46"/>
      <c r="DPS39" s="46"/>
      <c r="DPT39" s="46"/>
      <c r="DPU39" s="46"/>
      <c r="DPV39" s="46"/>
      <c r="DPW39" s="46"/>
      <c r="DPX39" s="46"/>
      <c r="DPY39" s="46"/>
      <c r="DPZ39" s="46"/>
      <c r="DQA39" s="46"/>
      <c r="DQB39" s="46"/>
      <c r="DQC39" s="46"/>
      <c r="DQD39" s="46"/>
      <c r="DQE39" s="46"/>
      <c r="DQF39" s="46"/>
      <c r="DQG39" s="46"/>
      <c r="DQH39" s="46"/>
      <c r="DQI39" s="46"/>
      <c r="DQJ39" s="46"/>
      <c r="DQK39" s="46"/>
      <c r="DQL39" s="46"/>
      <c r="DQM39" s="46"/>
      <c r="DQN39" s="46"/>
      <c r="DQO39" s="46"/>
      <c r="DQP39" s="46"/>
      <c r="DQQ39" s="46"/>
      <c r="DQR39" s="46"/>
      <c r="DQS39" s="46"/>
      <c r="DQT39" s="46"/>
      <c r="DQU39" s="46"/>
      <c r="DQV39" s="46"/>
      <c r="DQW39" s="46"/>
      <c r="DQX39" s="46"/>
      <c r="DQY39" s="46"/>
      <c r="DQZ39" s="46"/>
      <c r="DRA39" s="46"/>
      <c r="DRB39" s="46"/>
      <c r="DRC39" s="46"/>
      <c r="DRD39" s="46"/>
      <c r="DRE39" s="46"/>
      <c r="DRF39" s="46"/>
      <c r="DRG39" s="46"/>
      <c r="DRH39" s="46"/>
      <c r="DRI39" s="46"/>
      <c r="DRJ39" s="46"/>
      <c r="DRK39" s="46"/>
      <c r="DRL39" s="46"/>
      <c r="DRM39" s="46"/>
      <c r="DRN39" s="46"/>
      <c r="DRO39" s="46"/>
      <c r="DRP39" s="46"/>
      <c r="DRQ39" s="46"/>
      <c r="DRR39" s="46"/>
      <c r="DRS39" s="46"/>
      <c r="DRT39" s="46"/>
      <c r="DRU39" s="46"/>
      <c r="DRV39" s="46"/>
      <c r="DRW39" s="46"/>
      <c r="DRX39" s="46"/>
      <c r="DRY39" s="46"/>
      <c r="DRZ39" s="46"/>
      <c r="DSA39" s="46"/>
      <c r="DSB39" s="46"/>
      <c r="DSC39" s="46"/>
      <c r="DSD39" s="46"/>
      <c r="DSE39" s="46"/>
      <c r="DSF39" s="46"/>
      <c r="DSG39" s="46"/>
      <c r="DSH39" s="46"/>
      <c r="DSI39" s="46"/>
      <c r="DSJ39" s="46"/>
      <c r="DSK39" s="46"/>
      <c r="DSL39" s="46"/>
      <c r="DSM39" s="46"/>
      <c r="DSN39" s="46"/>
      <c r="DSO39" s="46"/>
      <c r="DSP39" s="46"/>
      <c r="DSQ39" s="46"/>
      <c r="DSR39" s="46"/>
      <c r="DSS39" s="46"/>
      <c r="DST39" s="46"/>
      <c r="DSU39" s="46"/>
      <c r="DSV39" s="46"/>
      <c r="DSW39" s="46"/>
      <c r="DSX39" s="46"/>
      <c r="DSY39" s="46"/>
      <c r="DSZ39" s="46"/>
      <c r="DTA39" s="46"/>
      <c r="DTB39" s="46"/>
      <c r="DTC39" s="46"/>
      <c r="DTD39" s="46"/>
      <c r="DTE39" s="46"/>
      <c r="DTF39" s="46"/>
      <c r="DTG39" s="46"/>
      <c r="DTH39" s="46"/>
      <c r="DTI39" s="46"/>
      <c r="DTJ39" s="46"/>
      <c r="DTK39" s="46"/>
      <c r="DTL39" s="46"/>
      <c r="DTM39" s="46"/>
      <c r="DTN39" s="46"/>
      <c r="DTO39" s="46"/>
      <c r="DTP39" s="46"/>
      <c r="DTQ39" s="46"/>
      <c r="DTR39" s="46"/>
      <c r="DTS39" s="46"/>
      <c r="DTT39" s="46"/>
      <c r="DTU39" s="46"/>
      <c r="DTV39" s="46"/>
      <c r="DTW39" s="46"/>
      <c r="DTX39" s="46"/>
      <c r="DTY39" s="46"/>
      <c r="DTZ39" s="46"/>
      <c r="DUA39" s="46"/>
      <c r="DUB39" s="46"/>
      <c r="DUC39" s="46"/>
      <c r="DUD39" s="46"/>
      <c r="DUE39" s="46"/>
      <c r="DUF39" s="46"/>
      <c r="DUG39" s="46"/>
      <c r="DUH39" s="46"/>
      <c r="DUI39" s="46"/>
      <c r="DUJ39" s="46"/>
      <c r="DUK39" s="46"/>
      <c r="DUL39" s="46"/>
      <c r="DUM39" s="46"/>
      <c r="DUN39" s="46"/>
      <c r="DUO39" s="46"/>
      <c r="DUP39" s="46"/>
      <c r="DUQ39" s="46"/>
      <c r="DUR39" s="46"/>
      <c r="DUS39" s="46"/>
      <c r="DUT39" s="46"/>
      <c r="DUU39" s="46"/>
      <c r="DUV39" s="46"/>
      <c r="DUW39" s="46"/>
      <c r="DUX39" s="46"/>
      <c r="DUY39" s="46"/>
      <c r="DUZ39" s="46"/>
      <c r="DVA39" s="46"/>
      <c r="DVB39" s="46"/>
      <c r="DVC39" s="46"/>
      <c r="DVD39" s="46"/>
      <c r="DVE39" s="46"/>
      <c r="DVF39" s="46"/>
      <c r="DVG39" s="46"/>
      <c r="DVH39" s="46"/>
      <c r="DVI39" s="46"/>
      <c r="DVJ39" s="46"/>
      <c r="DVK39" s="46"/>
      <c r="DVL39" s="46"/>
      <c r="DVM39" s="46"/>
      <c r="DVN39" s="46"/>
      <c r="DVO39" s="46"/>
      <c r="DVP39" s="46"/>
      <c r="DVQ39" s="46"/>
      <c r="DVR39" s="46"/>
      <c r="DVS39" s="46"/>
      <c r="DVT39" s="46"/>
      <c r="DVU39" s="46"/>
      <c r="DVV39" s="46"/>
      <c r="DVW39" s="46"/>
      <c r="DVX39" s="46"/>
      <c r="DVY39" s="46"/>
      <c r="DVZ39" s="46"/>
      <c r="DWA39" s="46"/>
      <c r="DWB39" s="46"/>
      <c r="DWC39" s="46"/>
      <c r="DWD39" s="46"/>
      <c r="DWE39" s="46"/>
      <c r="DWF39" s="46"/>
      <c r="DWG39" s="46"/>
      <c r="DWH39" s="46"/>
      <c r="DWI39" s="46"/>
      <c r="DWJ39" s="46"/>
      <c r="DWK39" s="46"/>
      <c r="DWL39" s="46"/>
      <c r="DWM39" s="46"/>
      <c r="DWN39" s="46"/>
      <c r="DWO39" s="46"/>
      <c r="DWP39" s="46"/>
      <c r="DWQ39" s="46"/>
      <c r="DWR39" s="46"/>
      <c r="DWS39" s="46"/>
      <c r="DWT39" s="46"/>
      <c r="DWU39" s="46"/>
      <c r="DWV39" s="46"/>
      <c r="DWW39" s="46"/>
      <c r="DWX39" s="46"/>
      <c r="DWY39" s="46"/>
      <c r="DWZ39" s="46"/>
      <c r="DXA39" s="46"/>
      <c r="DXB39" s="46"/>
      <c r="DXC39" s="46"/>
      <c r="DXD39" s="46"/>
      <c r="DXE39" s="46"/>
      <c r="DXF39" s="46"/>
      <c r="DXG39" s="46"/>
      <c r="DXH39" s="46"/>
      <c r="DXI39" s="46"/>
      <c r="DXJ39" s="46"/>
      <c r="DXK39" s="46"/>
      <c r="DXL39" s="46"/>
      <c r="DXM39" s="46"/>
      <c r="DXN39" s="46"/>
      <c r="DXO39" s="46"/>
      <c r="DXP39" s="46"/>
      <c r="DXQ39" s="46"/>
      <c r="DXR39" s="46"/>
      <c r="DXS39" s="46"/>
      <c r="DXT39" s="46"/>
      <c r="DXU39" s="46"/>
      <c r="DXV39" s="46"/>
      <c r="DXW39" s="46"/>
      <c r="DXX39" s="46"/>
      <c r="DXY39" s="46"/>
      <c r="DXZ39" s="46"/>
      <c r="DYA39" s="46"/>
      <c r="DYB39" s="46"/>
      <c r="DYC39" s="46"/>
      <c r="DYD39" s="46"/>
      <c r="DYE39" s="46"/>
      <c r="DYF39" s="46"/>
      <c r="DYG39" s="46"/>
      <c r="DYH39" s="46"/>
      <c r="DYI39" s="46"/>
      <c r="DYJ39" s="46"/>
      <c r="DYK39" s="46"/>
      <c r="DYL39" s="46"/>
      <c r="DYM39" s="46"/>
      <c r="DYN39" s="46"/>
      <c r="DYO39" s="46"/>
      <c r="DYP39" s="46"/>
      <c r="DYQ39" s="46"/>
      <c r="DYR39" s="46"/>
      <c r="DYS39" s="46"/>
      <c r="DYT39" s="46"/>
      <c r="DYU39" s="46"/>
      <c r="DYV39" s="46"/>
      <c r="DYW39" s="46"/>
      <c r="DYX39" s="46"/>
      <c r="DYY39" s="46"/>
      <c r="DYZ39" s="46"/>
      <c r="DZA39" s="46"/>
      <c r="DZB39" s="46"/>
      <c r="DZC39" s="46"/>
      <c r="DZD39" s="46"/>
      <c r="DZE39" s="46"/>
      <c r="DZF39" s="46"/>
      <c r="DZG39" s="46"/>
      <c r="DZH39" s="46"/>
      <c r="DZI39" s="46"/>
      <c r="DZJ39" s="46"/>
      <c r="DZK39" s="46"/>
      <c r="DZL39" s="46"/>
      <c r="DZM39" s="46"/>
      <c r="DZN39" s="46"/>
      <c r="DZO39" s="46"/>
      <c r="DZP39" s="46"/>
      <c r="DZQ39" s="46"/>
      <c r="DZR39" s="46"/>
      <c r="DZS39" s="46"/>
      <c r="DZT39" s="46"/>
      <c r="DZU39" s="46"/>
      <c r="DZV39" s="46"/>
      <c r="DZW39" s="46"/>
      <c r="DZX39" s="46"/>
      <c r="DZY39" s="46"/>
      <c r="DZZ39" s="46"/>
      <c r="EAA39" s="46"/>
      <c r="EAB39" s="46"/>
      <c r="EAC39" s="46"/>
      <c r="EAD39" s="46"/>
      <c r="EAE39" s="46"/>
      <c r="EAF39" s="46"/>
      <c r="EAG39" s="46"/>
      <c r="EAH39" s="46"/>
      <c r="EAI39" s="46"/>
      <c r="EAJ39" s="46"/>
      <c r="EAK39" s="46"/>
      <c r="EAL39" s="46"/>
      <c r="EAM39" s="46"/>
      <c r="EAN39" s="46"/>
      <c r="EAO39" s="46"/>
      <c r="EAP39" s="46"/>
      <c r="EAQ39" s="46"/>
      <c r="EAR39" s="46"/>
      <c r="EAS39" s="46"/>
      <c r="EAT39" s="46"/>
      <c r="EAU39" s="46"/>
      <c r="EAV39" s="46"/>
      <c r="EAW39" s="46"/>
      <c r="EAX39" s="46"/>
      <c r="EAY39" s="46"/>
      <c r="EAZ39" s="46"/>
      <c r="EBA39" s="46"/>
      <c r="EBB39" s="46"/>
      <c r="EBC39" s="46"/>
      <c r="EBD39" s="46"/>
      <c r="EBE39" s="46"/>
      <c r="EBF39" s="46"/>
      <c r="EBG39" s="46"/>
      <c r="EBH39" s="46"/>
      <c r="EBI39" s="46"/>
      <c r="EBJ39" s="46"/>
      <c r="EBK39" s="46"/>
      <c r="EBL39" s="46"/>
      <c r="EBM39" s="46"/>
      <c r="EBN39" s="46"/>
      <c r="EBO39" s="46"/>
      <c r="EBP39" s="46"/>
      <c r="EBQ39" s="46"/>
      <c r="EBR39" s="46"/>
      <c r="EBS39" s="46"/>
      <c r="EBT39" s="46"/>
      <c r="EBU39" s="46"/>
      <c r="EBV39" s="46"/>
      <c r="EBW39" s="46"/>
      <c r="EBX39" s="46"/>
      <c r="EBY39" s="46"/>
      <c r="EBZ39" s="46"/>
      <c r="ECA39" s="46"/>
      <c r="ECB39" s="46"/>
      <c r="ECC39" s="46"/>
      <c r="ECD39" s="46"/>
      <c r="ECE39" s="46"/>
      <c r="ECF39" s="46"/>
      <c r="ECG39" s="46"/>
      <c r="ECH39" s="46"/>
      <c r="ECI39" s="46"/>
      <c r="ECJ39" s="46"/>
      <c r="ECK39" s="46"/>
      <c r="ECL39" s="46"/>
      <c r="ECM39" s="46"/>
      <c r="ECN39" s="46"/>
      <c r="ECO39" s="46"/>
      <c r="ECP39" s="46"/>
      <c r="ECQ39" s="46"/>
      <c r="ECR39" s="46"/>
      <c r="ECS39" s="46"/>
      <c r="ECT39" s="46"/>
      <c r="ECU39" s="46"/>
      <c r="ECV39" s="46"/>
      <c r="ECW39" s="46"/>
      <c r="ECX39" s="46"/>
      <c r="ECY39" s="46"/>
      <c r="ECZ39" s="46"/>
      <c r="EDA39" s="46"/>
      <c r="EDB39" s="46"/>
      <c r="EDC39" s="46"/>
      <c r="EDD39" s="46"/>
      <c r="EDE39" s="46"/>
      <c r="EDF39" s="46"/>
      <c r="EDG39" s="46"/>
      <c r="EDH39" s="46"/>
      <c r="EDI39" s="46"/>
      <c r="EDJ39" s="46"/>
      <c r="EDK39" s="46"/>
      <c r="EDL39" s="46"/>
      <c r="EDM39" s="46"/>
      <c r="EDN39" s="46"/>
      <c r="EDO39" s="46"/>
      <c r="EDP39" s="46"/>
      <c r="EDQ39" s="46"/>
      <c r="EDR39" s="46"/>
      <c r="EDS39" s="46"/>
      <c r="EDT39" s="46"/>
      <c r="EDU39" s="46"/>
      <c r="EDV39" s="46"/>
      <c r="EDW39" s="46"/>
      <c r="EDX39" s="46"/>
      <c r="EDY39" s="46"/>
      <c r="EDZ39" s="46"/>
      <c r="EEA39" s="46"/>
      <c r="EEB39" s="46"/>
      <c r="EEC39" s="46"/>
      <c r="EED39" s="46"/>
      <c r="EEE39" s="46"/>
      <c r="EEF39" s="46"/>
      <c r="EEG39" s="46"/>
      <c r="EEH39" s="46"/>
      <c r="EEI39" s="46"/>
      <c r="EEJ39" s="46"/>
      <c r="EEK39" s="46"/>
      <c r="EEL39" s="46"/>
      <c r="EEM39" s="46"/>
      <c r="EEN39" s="46"/>
      <c r="EEO39" s="46"/>
      <c r="EEP39" s="46"/>
      <c r="EEQ39" s="46"/>
      <c r="EER39" s="46"/>
      <c r="EES39" s="46"/>
      <c r="EET39" s="46"/>
      <c r="EEU39" s="46"/>
      <c r="EEV39" s="46"/>
      <c r="EEW39" s="46"/>
      <c r="EEX39" s="46"/>
      <c r="EEY39" s="46"/>
      <c r="EEZ39" s="46"/>
      <c r="EFA39" s="46"/>
      <c r="EFB39" s="46"/>
      <c r="EFC39" s="46"/>
      <c r="EFD39" s="46"/>
      <c r="EFE39" s="46"/>
      <c r="EFF39" s="46"/>
      <c r="EFG39" s="46"/>
      <c r="EFH39" s="46"/>
      <c r="EFI39" s="46"/>
      <c r="EFJ39" s="46"/>
      <c r="EFK39" s="46"/>
      <c r="EFL39" s="46"/>
      <c r="EFM39" s="46"/>
      <c r="EFN39" s="46"/>
      <c r="EFO39" s="46"/>
      <c r="EFP39" s="46"/>
      <c r="EFQ39" s="46"/>
      <c r="EFR39" s="46"/>
      <c r="EFS39" s="46"/>
      <c r="EFT39" s="46"/>
      <c r="EFU39" s="46"/>
      <c r="EFV39" s="46"/>
      <c r="EFW39" s="46"/>
      <c r="EFX39" s="46"/>
      <c r="EFY39" s="46"/>
      <c r="EFZ39" s="46"/>
      <c r="EGA39" s="46"/>
      <c r="EGB39" s="46"/>
      <c r="EGC39" s="46"/>
      <c r="EGD39" s="46"/>
      <c r="EGE39" s="46"/>
      <c r="EGF39" s="46"/>
      <c r="EGG39" s="46"/>
      <c r="EGH39" s="46"/>
      <c r="EGI39" s="46"/>
      <c r="EGJ39" s="46"/>
      <c r="EGK39" s="46"/>
      <c r="EGL39" s="46"/>
      <c r="EGM39" s="46"/>
      <c r="EGN39" s="46"/>
      <c r="EGO39" s="46"/>
      <c r="EGP39" s="46"/>
      <c r="EGQ39" s="46"/>
      <c r="EGR39" s="46"/>
      <c r="EGS39" s="46"/>
      <c r="EGT39" s="46"/>
      <c r="EGU39" s="46"/>
      <c r="EGV39" s="46"/>
      <c r="EGW39" s="46"/>
      <c r="EGX39" s="46"/>
      <c r="EGY39" s="46"/>
      <c r="EGZ39" s="46"/>
      <c r="EHA39" s="46"/>
      <c r="EHB39" s="46"/>
      <c r="EHC39" s="46"/>
      <c r="EHD39" s="46"/>
      <c r="EHE39" s="46"/>
      <c r="EHF39" s="46"/>
      <c r="EHG39" s="46"/>
      <c r="EHH39" s="46"/>
      <c r="EHI39" s="46"/>
      <c r="EHJ39" s="46"/>
      <c r="EHK39" s="46"/>
      <c r="EHL39" s="46"/>
      <c r="EHM39" s="46"/>
      <c r="EHN39" s="46"/>
      <c r="EHO39" s="46"/>
      <c r="EHP39" s="46"/>
      <c r="EHQ39" s="46"/>
      <c r="EHR39" s="46"/>
      <c r="EHS39" s="46"/>
      <c r="EHT39" s="46"/>
      <c r="EHU39" s="46"/>
      <c r="EHV39" s="46"/>
      <c r="EHW39" s="46"/>
      <c r="EHX39" s="46"/>
      <c r="EHY39" s="46"/>
      <c r="EHZ39" s="46"/>
      <c r="EIA39" s="46"/>
      <c r="EIB39" s="46"/>
      <c r="EIC39" s="46"/>
      <c r="EID39" s="46"/>
      <c r="EIE39" s="46"/>
      <c r="EIF39" s="46"/>
      <c r="EIG39" s="46"/>
      <c r="EIH39" s="46"/>
      <c r="EII39" s="46"/>
      <c r="EIJ39" s="46"/>
      <c r="EIK39" s="46"/>
      <c r="EIL39" s="46"/>
      <c r="EIM39" s="46"/>
      <c r="EIN39" s="46"/>
      <c r="EIO39" s="46"/>
      <c r="EIP39" s="46"/>
      <c r="EIQ39" s="46"/>
      <c r="EIR39" s="46"/>
      <c r="EIS39" s="46"/>
      <c r="EIT39" s="46"/>
      <c r="EIU39" s="46"/>
      <c r="EIV39" s="46"/>
      <c r="EIW39" s="46"/>
      <c r="EIX39" s="46"/>
      <c r="EIY39" s="46"/>
      <c r="EIZ39" s="46"/>
      <c r="EJA39" s="46"/>
      <c r="EJB39" s="46"/>
      <c r="EJC39" s="46"/>
      <c r="EJD39" s="46"/>
      <c r="EJE39" s="46"/>
      <c r="EJF39" s="46"/>
      <c r="EJG39" s="46"/>
      <c r="EJH39" s="46"/>
      <c r="EJI39" s="46"/>
      <c r="EJJ39" s="46"/>
      <c r="EJK39" s="46"/>
      <c r="EJL39" s="46"/>
      <c r="EJM39" s="46"/>
      <c r="EJN39" s="46"/>
      <c r="EJO39" s="46"/>
      <c r="EJP39" s="46"/>
      <c r="EJQ39" s="46"/>
      <c r="EJR39" s="46"/>
      <c r="EJS39" s="46"/>
      <c r="EJT39" s="46"/>
      <c r="EJU39" s="46"/>
      <c r="EJV39" s="46"/>
      <c r="EJW39" s="46"/>
      <c r="EJX39" s="46"/>
      <c r="EJY39" s="46"/>
      <c r="EJZ39" s="46"/>
      <c r="EKA39" s="46"/>
      <c r="EKB39" s="46"/>
      <c r="EKC39" s="46"/>
      <c r="EKD39" s="46"/>
      <c r="EKE39" s="46"/>
      <c r="EKF39" s="46"/>
      <c r="EKG39" s="46"/>
      <c r="EKH39" s="46"/>
      <c r="EKI39" s="46"/>
      <c r="EKJ39" s="46"/>
      <c r="EKK39" s="46"/>
      <c r="EKL39" s="46"/>
      <c r="EKM39" s="46"/>
      <c r="EKN39" s="46"/>
      <c r="EKO39" s="46"/>
      <c r="EKP39" s="46"/>
      <c r="EKQ39" s="46"/>
      <c r="EKR39" s="46"/>
      <c r="EKS39" s="46"/>
      <c r="EKT39" s="46"/>
      <c r="EKU39" s="46"/>
      <c r="EKV39" s="46"/>
      <c r="EKW39" s="46"/>
      <c r="EKX39" s="46"/>
      <c r="EKY39" s="46"/>
      <c r="EKZ39" s="46"/>
      <c r="ELA39" s="46"/>
      <c r="ELB39" s="46"/>
      <c r="ELC39" s="46"/>
      <c r="ELD39" s="46"/>
      <c r="ELE39" s="46"/>
      <c r="ELF39" s="46"/>
      <c r="ELG39" s="46"/>
      <c r="ELH39" s="46"/>
      <c r="ELI39" s="46"/>
      <c r="ELJ39" s="46"/>
      <c r="ELK39" s="46"/>
      <c r="ELL39" s="46"/>
      <c r="ELM39" s="46"/>
      <c r="ELN39" s="46"/>
      <c r="ELO39" s="46"/>
      <c r="ELP39" s="46"/>
      <c r="ELQ39" s="46"/>
      <c r="ELR39" s="46"/>
      <c r="ELS39" s="46"/>
      <c r="ELT39" s="46"/>
      <c r="ELU39" s="46"/>
      <c r="ELV39" s="46"/>
      <c r="ELW39" s="46"/>
      <c r="ELX39" s="46"/>
      <c r="ELY39" s="46"/>
      <c r="ELZ39" s="46"/>
      <c r="EMA39" s="46"/>
      <c r="EMB39" s="46"/>
      <c r="EMC39" s="46"/>
      <c r="EMD39" s="46"/>
      <c r="EME39" s="46"/>
      <c r="EMF39" s="46"/>
      <c r="EMG39" s="46"/>
      <c r="EMH39" s="46"/>
      <c r="EMI39" s="46"/>
      <c r="EMJ39" s="46"/>
      <c r="EMK39" s="46"/>
      <c r="EML39" s="46"/>
      <c r="EMM39" s="46"/>
      <c r="EMN39" s="46"/>
      <c r="EMO39" s="46"/>
      <c r="EMP39" s="46"/>
      <c r="EMQ39" s="46"/>
      <c r="EMR39" s="46"/>
      <c r="EMS39" s="46"/>
      <c r="EMT39" s="46"/>
      <c r="EMU39" s="46"/>
      <c r="EMV39" s="46"/>
      <c r="EMW39" s="46"/>
      <c r="EMX39" s="46"/>
      <c r="EMY39" s="46"/>
      <c r="EMZ39" s="46"/>
      <c r="ENA39" s="46"/>
      <c r="ENB39" s="46"/>
      <c r="ENC39" s="46"/>
      <c r="END39" s="46"/>
      <c r="ENE39" s="46"/>
      <c r="ENF39" s="46"/>
      <c r="ENG39" s="46"/>
      <c r="ENH39" s="46"/>
      <c r="ENI39" s="46"/>
      <c r="ENJ39" s="46"/>
      <c r="ENK39" s="46"/>
      <c r="ENL39" s="46"/>
      <c r="ENM39" s="46"/>
      <c r="ENN39" s="46"/>
      <c r="ENO39" s="46"/>
      <c r="ENP39" s="46"/>
      <c r="ENQ39" s="46"/>
      <c r="ENR39" s="46"/>
      <c r="ENS39" s="46"/>
      <c r="ENT39" s="46"/>
      <c r="ENU39" s="46"/>
      <c r="ENV39" s="46"/>
      <c r="ENW39" s="46"/>
      <c r="ENX39" s="46"/>
      <c r="ENY39" s="46"/>
      <c r="ENZ39" s="46"/>
      <c r="EOA39" s="46"/>
      <c r="EOB39" s="46"/>
      <c r="EOC39" s="46"/>
      <c r="EOD39" s="46"/>
      <c r="EOE39" s="46"/>
      <c r="EOF39" s="46"/>
      <c r="EOG39" s="46"/>
      <c r="EOH39" s="46"/>
      <c r="EOI39" s="46"/>
      <c r="EOJ39" s="46"/>
      <c r="EOK39" s="46"/>
      <c r="EOL39" s="46"/>
      <c r="EOM39" s="46"/>
      <c r="EON39" s="46"/>
      <c r="EOO39" s="46"/>
      <c r="EOP39" s="46"/>
      <c r="EOQ39" s="46"/>
      <c r="EOR39" s="46"/>
      <c r="EOS39" s="46"/>
      <c r="EOT39" s="46"/>
      <c r="EOU39" s="46"/>
      <c r="EOV39" s="46"/>
      <c r="EOW39" s="46"/>
      <c r="EOX39" s="46"/>
      <c r="EOY39" s="46"/>
      <c r="EOZ39" s="46"/>
      <c r="EPA39" s="46"/>
      <c r="EPB39" s="46"/>
      <c r="EPC39" s="46"/>
      <c r="EPD39" s="46"/>
      <c r="EPE39" s="46"/>
      <c r="EPF39" s="46"/>
      <c r="EPG39" s="46"/>
      <c r="EPH39" s="46"/>
      <c r="EPI39" s="46"/>
      <c r="EPJ39" s="46"/>
      <c r="EPK39" s="46"/>
      <c r="EPL39" s="46"/>
      <c r="EPM39" s="46"/>
      <c r="EPN39" s="46"/>
      <c r="EPO39" s="46"/>
      <c r="EPP39" s="46"/>
      <c r="EPQ39" s="46"/>
      <c r="EPR39" s="46"/>
      <c r="EPS39" s="46"/>
      <c r="EPT39" s="46"/>
      <c r="EPU39" s="46"/>
      <c r="EPV39" s="46"/>
      <c r="EPW39" s="46"/>
      <c r="EPX39" s="46"/>
      <c r="EPY39" s="46"/>
      <c r="EPZ39" s="46"/>
      <c r="EQA39" s="46"/>
      <c r="EQB39" s="46"/>
      <c r="EQC39" s="46"/>
      <c r="EQD39" s="46"/>
      <c r="EQE39" s="46"/>
      <c r="EQF39" s="46"/>
      <c r="EQG39" s="46"/>
      <c r="EQH39" s="46"/>
      <c r="EQI39" s="46"/>
      <c r="EQJ39" s="46"/>
      <c r="EQK39" s="46"/>
      <c r="EQL39" s="46"/>
      <c r="EQM39" s="46"/>
      <c r="EQN39" s="46"/>
      <c r="EQO39" s="46"/>
      <c r="EQP39" s="46"/>
      <c r="EQQ39" s="46"/>
      <c r="EQR39" s="46"/>
      <c r="EQS39" s="46"/>
      <c r="EQT39" s="46"/>
      <c r="EQU39" s="46"/>
      <c r="EQV39" s="46"/>
      <c r="EQW39" s="46"/>
      <c r="EQX39" s="46"/>
      <c r="EQY39" s="46"/>
      <c r="EQZ39" s="46"/>
      <c r="ERA39" s="46"/>
      <c r="ERB39" s="46"/>
      <c r="ERC39" s="46"/>
      <c r="ERD39" s="46"/>
      <c r="ERE39" s="46"/>
      <c r="ERF39" s="46"/>
      <c r="ERG39" s="46"/>
      <c r="ERH39" s="46"/>
      <c r="ERI39" s="46"/>
      <c r="ERJ39" s="46"/>
      <c r="ERK39" s="46"/>
      <c r="ERL39" s="46"/>
      <c r="ERM39" s="46"/>
      <c r="ERN39" s="46"/>
      <c r="ERO39" s="46"/>
      <c r="ERP39" s="46"/>
      <c r="ERQ39" s="46"/>
      <c r="ERR39" s="46"/>
      <c r="ERS39" s="46"/>
      <c r="ERT39" s="46"/>
      <c r="ERU39" s="46"/>
      <c r="ERV39" s="46"/>
      <c r="ERW39" s="46"/>
      <c r="ERX39" s="46"/>
      <c r="ERY39" s="46"/>
      <c r="ERZ39" s="46"/>
      <c r="ESA39" s="46"/>
      <c r="ESB39" s="46"/>
      <c r="ESC39" s="46"/>
      <c r="ESD39" s="46"/>
      <c r="ESE39" s="46"/>
      <c r="ESF39" s="46"/>
      <c r="ESG39" s="46"/>
      <c r="ESH39" s="46"/>
      <c r="ESI39" s="46"/>
      <c r="ESJ39" s="46"/>
      <c r="ESK39" s="46"/>
      <c r="ESL39" s="46"/>
      <c r="ESM39" s="46"/>
      <c r="ESN39" s="46"/>
      <c r="ESO39" s="46"/>
      <c r="ESP39" s="46"/>
      <c r="ESQ39" s="46"/>
      <c r="ESR39" s="46"/>
      <c r="ESS39" s="46"/>
      <c r="EST39" s="46"/>
      <c r="ESU39" s="46"/>
      <c r="ESV39" s="46"/>
      <c r="ESW39" s="46"/>
      <c r="ESX39" s="46"/>
      <c r="ESY39" s="46"/>
      <c r="ESZ39" s="46"/>
      <c r="ETA39" s="46"/>
      <c r="ETB39" s="46"/>
      <c r="ETC39" s="46"/>
      <c r="ETD39" s="46"/>
      <c r="ETE39" s="46"/>
      <c r="ETF39" s="46"/>
      <c r="ETG39" s="46"/>
      <c r="ETH39" s="46"/>
      <c r="ETI39" s="46"/>
      <c r="ETJ39" s="46"/>
      <c r="ETK39" s="46"/>
      <c r="ETL39" s="46"/>
      <c r="ETM39" s="46"/>
      <c r="ETN39" s="46"/>
      <c r="ETO39" s="46"/>
      <c r="ETP39" s="46"/>
      <c r="ETQ39" s="46"/>
      <c r="ETR39" s="46"/>
      <c r="ETS39" s="46"/>
      <c r="ETT39" s="46"/>
      <c r="ETU39" s="46"/>
      <c r="ETV39" s="46"/>
      <c r="ETW39" s="46"/>
      <c r="ETX39" s="46"/>
      <c r="ETY39" s="46"/>
      <c r="ETZ39" s="46"/>
      <c r="EUA39" s="46"/>
      <c r="EUB39" s="46"/>
      <c r="EUC39" s="46"/>
      <c r="EUD39" s="46"/>
      <c r="EUE39" s="46"/>
      <c r="EUF39" s="46"/>
      <c r="EUG39" s="46"/>
      <c r="EUH39" s="46"/>
      <c r="EUI39" s="46"/>
      <c r="EUJ39" s="46"/>
      <c r="EUK39" s="46"/>
      <c r="EUL39" s="46"/>
      <c r="EUM39" s="46"/>
      <c r="EUN39" s="46"/>
      <c r="EUO39" s="46"/>
      <c r="EUP39" s="46"/>
      <c r="EUQ39" s="46"/>
      <c r="EUR39" s="46"/>
      <c r="EUS39" s="46"/>
      <c r="EUT39" s="46"/>
      <c r="EUU39" s="46"/>
      <c r="EUV39" s="46"/>
      <c r="EUW39" s="46"/>
      <c r="EUX39" s="46"/>
      <c r="EUY39" s="46"/>
      <c r="EUZ39" s="46"/>
      <c r="EVA39" s="46"/>
      <c r="EVB39" s="46"/>
      <c r="EVC39" s="46"/>
      <c r="EVD39" s="46"/>
      <c r="EVE39" s="46"/>
      <c r="EVF39" s="46"/>
      <c r="EVG39" s="46"/>
      <c r="EVH39" s="46"/>
      <c r="EVI39" s="46"/>
      <c r="EVJ39" s="46"/>
      <c r="EVK39" s="46"/>
      <c r="EVL39" s="46"/>
      <c r="EVM39" s="46"/>
      <c r="EVN39" s="46"/>
      <c r="EVO39" s="46"/>
      <c r="EVP39" s="46"/>
      <c r="EVQ39" s="46"/>
      <c r="EVR39" s="46"/>
      <c r="EVS39" s="46"/>
      <c r="EVT39" s="46"/>
      <c r="EVU39" s="46"/>
      <c r="EVV39" s="46"/>
      <c r="EVW39" s="46"/>
      <c r="EVX39" s="46"/>
      <c r="EVY39" s="46"/>
      <c r="EVZ39" s="46"/>
      <c r="EWA39" s="46"/>
      <c r="EWB39" s="46"/>
      <c r="EWC39" s="46"/>
      <c r="EWD39" s="46"/>
      <c r="EWE39" s="46"/>
      <c r="EWF39" s="46"/>
      <c r="EWG39" s="46"/>
      <c r="EWH39" s="46"/>
      <c r="EWI39" s="46"/>
      <c r="EWJ39" s="46"/>
      <c r="EWK39" s="46"/>
      <c r="EWL39" s="46"/>
      <c r="EWM39" s="46"/>
      <c r="EWN39" s="46"/>
      <c r="EWO39" s="46"/>
      <c r="EWP39" s="46"/>
      <c r="EWQ39" s="46"/>
      <c r="EWR39" s="46"/>
      <c r="EWS39" s="46"/>
      <c r="EWT39" s="46"/>
      <c r="EWU39" s="46"/>
      <c r="EWV39" s="46"/>
      <c r="EWW39" s="46"/>
      <c r="EWX39" s="46"/>
      <c r="EWY39" s="46"/>
      <c r="EWZ39" s="46"/>
      <c r="EXA39" s="46"/>
      <c r="EXB39" s="46"/>
      <c r="EXC39" s="46"/>
      <c r="EXD39" s="46"/>
      <c r="EXE39" s="46"/>
      <c r="EXF39" s="46"/>
      <c r="EXG39" s="46"/>
      <c r="EXH39" s="46"/>
      <c r="EXI39" s="46"/>
      <c r="EXJ39" s="46"/>
      <c r="EXK39" s="46"/>
      <c r="EXL39" s="46"/>
      <c r="EXM39" s="46"/>
      <c r="EXN39" s="46"/>
      <c r="EXO39" s="46"/>
      <c r="EXP39" s="46"/>
      <c r="EXQ39" s="46"/>
      <c r="EXR39" s="46"/>
      <c r="EXS39" s="46"/>
      <c r="EXT39" s="46"/>
      <c r="EXU39" s="46"/>
      <c r="EXV39" s="46"/>
      <c r="EXW39" s="46"/>
      <c r="EXX39" s="46"/>
      <c r="EXY39" s="46"/>
      <c r="EXZ39" s="46"/>
      <c r="EYA39" s="46"/>
      <c r="EYB39" s="46"/>
      <c r="EYC39" s="46"/>
      <c r="EYD39" s="46"/>
      <c r="EYE39" s="46"/>
      <c r="EYF39" s="46"/>
      <c r="EYG39" s="46"/>
      <c r="EYH39" s="46"/>
      <c r="EYI39" s="46"/>
      <c r="EYJ39" s="46"/>
      <c r="EYK39" s="46"/>
      <c r="EYL39" s="46"/>
      <c r="EYM39" s="46"/>
      <c r="EYN39" s="46"/>
      <c r="EYO39" s="46"/>
      <c r="EYP39" s="46"/>
      <c r="EYQ39" s="46"/>
      <c r="EYR39" s="46"/>
      <c r="EYS39" s="46"/>
      <c r="EYT39" s="46"/>
      <c r="EYU39" s="46"/>
      <c r="EYV39" s="46"/>
      <c r="EYW39" s="46"/>
      <c r="EYX39" s="46"/>
      <c r="EYY39" s="46"/>
      <c r="EYZ39" s="46"/>
      <c r="EZA39" s="46"/>
      <c r="EZB39" s="46"/>
      <c r="EZC39" s="46"/>
      <c r="EZD39" s="46"/>
      <c r="EZE39" s="46"/>
      <c r="EZF39" s="46"/>
      <c r="EZG39" s="46"/>
      <c r="EZH39" s="46"/>
      <c r="EZI39" s="46"/>
      <c r="EZJ39" s="46"/>
      <c r="EZK39" s="46"/>
      <c r="EZL39" s="46"/>
      <c r="EZM39" s="46"/>
      <c r="EZN39" s="46"/>
      <c r="EZO39" s="46"/>
      <c r="EZP39" s="46"/>
      <c r="EZQ39" s="46"/>
      <c r="EZR39" s="46"/>
      <c r="EZS39" s="46"/>
      <c r="EZT39" s="46"/>
      <c r="EZU39" s="46"/>
      <c r="EZV39" s="46"/>
      <c r="EZW39" s="46"/>
      <c r="EZX39" s="46"/>
      <c r="EZY39" s="46"/>
      <c r="EZZ39" s="46"/>
      <c r="FAA39" s="46"/>
      <c r="FAB39" s="46"/>
      <c r="FAC39" s="46"/>
      <c r="FAD39" s="46"/>
      <c r="FAE39" s="46"/>
      <c r="FAF39" s="46"/>
      <c r="FAG39" s="46"/>
      <c r="FAH39" s="46"/>
      <c r="FAI39" s="46"/>
      <c r="FAJ39" s="46"/>
      <c r="FAK39" s="46"/>
      <c r="FAL39" s="46"/>
      <c r="FAM39" s="46"/>
      <c r="FAN39" s="46"/>
      <c r="FAO39" s="46"/>
      <c r="FAP39" s="46"/>
      <c r="FAQ39" s="46"/>
      <c r="FAR39" s="46"/>
      <c r="FAS39" s="46"/>
      <c r="FAT39" s="46"/>
      <c r="FAU39" s="46"/>
      <c r="FAV39" s="46"/>
      <c r="FAW39" s="46"/>
      <c r="FAX39" s="46"/>
      <c r="FAY39" s="46"/>
      <c r="FAZ39" s="46"/>
      <c r="FBA39" s="46"/>
      <c r="FBB39" s="46"/>
      <c r="FBC39" s="46"/>
      <c r="FBD39" s="46"/>
      <c r="FBE39" s="46"/>
      <c r="FBF39" s="46"/>
      <c r="FBG39" s="46"/>
      <c r="FBH39" s="46"/>
      <c r="FBI39" s="46"/>
      <c r="FBJ39" s="46"/>
      <c r="FBK39" s="46"/>
      <c r="FBL39" s="46"/>
      <c r="FBM39" s="46"/>
      <c r="FBN39" s="46"/>
      <c r="FBO39" s="46"/>
      <c r="FBP39" s="46"/>
      <c r="FBQ39" s="46"/>
      <c r="FBR39" s="46"/>
      <c r="FBS39" s="46"/>
      <c r="FBT39" s="46"/>
      <c r="FBU39" s="46"/>
      <c r="FBV39" s="46"/>
      <c r="FBW39" s="46"/>
      <c r="FBX39" s="46"/>
      <c r="FBY39" s="46"/>
      <c r="FBZ39" s="46"/>
      <c r="FCA39" s="46"/>
      <c r="FCB39" s="46"/>
      <c r="FCC39" s="46"/>
      <c r="FCD39" s="46"/>
      <c r="FCE39" s="46"/>
      <c r="FCF39" s="46"/>
      <c r="FCG39" s="46"/>
      <c r="FCH39" s="46"/>
      <c r="FCI39" s="46"/>
      <c r="FCJ39" s="46"/>
      <c r="FCK39" s="46"/>
      <c r="FCL39" s="46"/>
      <c r="FCM39" s="46"/>
      <c r="FCN39" s="46"/>
      <c r="FCO39" s="46"/>
      <c r="FCP39" s="46"/>
      <c r="FCQ39" s="46"/>
      <c r="FCR39" s="46"/>
      <c r="FCS39" s="46"/>
      <c r="FCT39" s="46"/>
      <c r="FCU39" s="46"/>
      <c r="FCV39" s="46"/>
      <c r="FCW39" s="46"/>
      <c r="FCX39" s="46"/>
      <c r="FCY39" s="46"/>
      <c r="FCZ39" s="46"/>
      <c r="FDA39" s="46"/>
      <c r="FDB39" s="46"/>
      <c r="FDC39" s="46"/>
      <c r="FDD39" s="46"/>
      <c r="FDE39" s="46"/>
      <c r="FDF39" s="46"/>
      <c r="FDG39" s="46"/>
      <c r="FDH39" s="46"/>
      <c r="FDI39" s="46"/>
      <c r="FDJ39" s="46"/>
      <c r="FDK39" s="46"/>
      <c r="FDL39" s="46"/>
      <c r="FDM39" s="46"/>
      <c r="FDN39" s="46"/>
      <c r="FDO39" s="46"/>
      <c r="FDP39" s="46"/>
      <c r="FDQ39" s="46"/>
      <c r="FDR39" s="46"/>
      <c r="FDS39" s="46"/>
      <c r="FDT39" s="46"/>
      <c r="FDU39" s="46"/>
      <c r="FDV39" s="46"/>
      <c r="FDW39" s="46"/>
      <c r="FDX39" s="46"/>
      <c r="FDY39" s="46"/>
      <c r="FDZ39" s="46"/>
      <c r="FEA39" s="46"/>
      <c r="FEB39" s="46"/>
      <c r="FEC39" s="46"/>
      <c r="FED39" s="46"/>
      <c r="FEE39" s="46"/>
      <c r="FEF39" s="46"/>
      <c r="FEG39" s="46"/>
      <c r="FEH39" s="46"/>
      <c r="FEI39" s="46"/>
      <c r="FEJ39" s="46"/>
      <c r="FEK39" s="46"/>
      <c r="FEL39" s="46"/>
      <c r="FEM39" s="46"/>
      <c r="FEN39" s="46"/>
      <c r="FEO39" s="46"/>
      <c r="FEP39" s="46"/>
      <c r="FEQ39" s="46"/>
      <c r="FER39" s="46"/>
      <c r="FES39" s="46"/>
      <c r="FET39" s="46"/>
      <c r="FEU39" s="46"/>
      <c r="FEV39" s="46"/>
      <c r="FEW39" s="46"/>
      <c r="FEX39" s="46"/>
      <c r="FEY39" s="46"/>
      <c r="FEZ39" s="46"/>
      <c r="FFA39" s="46"/>
      <c r="FFB39" s="46"/>
      <c r="FFC39" s="46"/>
      <c r="FFD39" s="46"/>
      <c r="FFE39" s="46"/>
      <c r="FFF39" s="46"/>
      <c r="FFG39" s="46"/>
      <c r="FFH39" s="46"/>
      <c r="FFI39" s="46"/>
      <c r="FFJ39" s="46"/>
      <c r="FFK39" s="46"/>
      <c r="FFL39" s="46"/>
      <c r="FFM39" s="46"/>
      <c r="FFN39" s="46"/>
      <c r="FFO39" s="46"/>
      <c r="FFP39" s="46"/>
      <c r="FFQ39" s="46"/>
      <c r="FFR39" s="46"/>
      <c r="FFS39" s="46"/>
      <c r="FFT39" s="46"/>
      <c r="FFU39" s="46"/>
      <c r="FFV39" s="46"/>
      <c r="FFW39" s="46"/>
      <c r="FFX39" s="46"/>
      <c r="FFY39" s="46"/>
      <c r="FFZ39" s="46"/>
      <c r="FGA39" s="46"/>
      <c r="FGB39" s="46"/>
      <c r="FGC39" s="46"/>
      <c r="FGD39" s="46"/>
      <c r="FGE39" s="46"/>
      <c r="FGF39" s="46"/>
      <c r="FGG39" s="46"/>
      <c r="FGH39" s="46"/>
      <c r="FGI39" s="46"/>
      <c r="FGJ39" s="46"/>
      <c r="FGK39" s="46"/>
      <c r="FGL39" s="46"/>
      <c r="FGM39" s="46"/>
      <c r="FGN39" s="46"/>
      <c r="FGO39" s="46"/>
      <c r="FGP39" s="46"/>
      <c r="FGQ39" s="46"/>
      <c r="FGR39" s="46"/>
      <c r="FGS39" s="46"/>
      <c r="FGT39" s="46"/>
      <c r="FGU39" s="46"/>
      <c r="FGV39" s="46"/>
      <c r="FGW39" s="46"/>
      <c r="FGX39" s="46"/>
      <c r="FGY39" s="46"/>
      <c r="FGZ39" s="46"/>
      <c r="FHA39" s="46"/>
      <c r="FHB39" s="46"/>
      <c r="FHC39" s="46"/>
      <c r="FHD39" s="46"/>
      <c r="FHE39" s="46"/>
      <c r="FHF39" s="46"/>
      <c r="FHG39" s="46"/>
      <c r="FHH39" s="46"/>
      <c r="FHI39" s="46"/>
      <c r="FHJ39" s="46"/>
      <c r="FHK39" s="46"/>
      <c r="FHL39" s="46"/>
      <c r="FHM39" s="46"/>
      <c r="FHN39" s="46"/>
      <c r="FHO39" s="46"/>
      <c r="FHP39" s="46"/>
      <c r="FHQ39" s="46"/>
      <c r="FHR39" s="46"/>
      <c r="FHS39" s="46"/>
      <c r="FHT39" s="46"/>
      <c r="FHU39" s="46"/>
      <c r="FHV39" s="46"/>
      <c r="FHW39" s="46"/>
      <c r="FHX39" s="46"/>
      <c r="FHY39" s="46"/>
      <c r="FHZ39" s="46"/>
      <c r="FIA39" s="46"/>
      <c r="FIB39" s="46"/>
      <c r="FIC39" s="46"/>
      <c r="FID39" s="46"/>
      <c r="FIE39" s="46"/>
      <c r="FIF39" s="46"/>
      <c r="FIG39" s="46"/>
      <c r="FIH39" s="46"/>
      <c r="FII39" s="46"/>
      <c r="FIJ39" s="46"/>
      <c r="FIK39" s="46"/>
      <c r="FIL39" s="46"/>
      <c r="FIM39" s="46"/>
      <c r="FIN39" s="46"/>
      <c r="FIO39" s="46"/>
      <c r="FIP39" s="46"/>
      <c r="FIQ39" s="46"/>
      <c r="FIR39" s="46"/>
      <c r="FIS39" s="46"/>
      <c r="FIT39" s="46"/>
      <c r="FIU39" s="46"/>
      <c r="FIV39" s="46"/>
      <c r="FIW39" s="46"/>
      <c r="FIX39" s="46"/>
      <c r="FIY39" s="46"/>
      <c r="FIZ39" s="46"/>
      <c r="FJA39" s="46"/>
      <c r="FJB39" s="46"/>
      <c r="FJC39" s="46"/>
      <c r="FJD39" s="46"/>
      <c r="FJE39" s="46"/>
      <c r="FJF39" s="46"/>
      <c r="FJG39" s="46"/>
      <c r="FJH39" s="46"/>
      <c r="FJI39" s="46"/>
      <c r="FJJ39" s="46"/>
      <c r="FJK39" s="46"/>
      <c r="FJL39" s="46"/>
      <c r="FJM39" s="46"/>
      <c r="FJN39" s="46"/>
      <c r="FJO39" s="46"/>
      <c r="FJP39" s="46"/>
      <c r="FJQ39" s="46"/>
      <c r="FJR39" s="46"/>
      <c r="FJS39" s="46"/>
      <c r="FJT39" s="46"/>
      <c r="FJU39" s="46"/>
      <c r="FJV39" s="46"/>
      <c r="FJW39" s="46"/>
      <c r="FJX39" s="46"/>
      <c r="FJY39" s="46"/>
      <c r="FJZ39" s="46"/>
      <c r="FKA39" s="46"/>
      <c r="FKB39" s="46"/>
      <c r="FKC39" s="46"/>
      <c r="FKD39" s="46"/>
      <c r="FKE39" s="46"/>
      <c r="FKF39" s="46"/>
      <c r="FKG39" s="46"/>
      <c r="FKH39" s="46"/>
      <c r="FKI39" s="46"/>
      <c r="FKJ39" s="46"/>
      <c r="FKK39" s="46"/>
      <c r="FKL39" s="46"/>
      <c r="FKM39" s="46"/>
      <c r="FKN39" s="46"/>
      <c r="FKO39" s="46"/>
      <c r="FKP39" s="46"/>
      <c r="FKQ39" s="46"/>
      <c r="FKR39" s="46"/>
      <c r="FKS39" s="46"/>
      <c r="FKT39" s="46"/>
      <c r="FKU39" s="46"/>
      <c r="FKV39" s="46"/>
      <c r="FKW39" s="46"/>
      <c r="FKX39" s="46"/>
      <c r="FKY39" s="46"/>
      <c r="FKZ39" s="46"/>
      <c r="FLA39" s="46"/>
      <c r="FLB39" s="46"/>
      <c r="FLC39" s="46"/>
      <c r="FLD39" s="46"/>
      <c r="FLE39" s="46"/>
      <c r="FLF39" s="46"/>
      <c r="FLG39" s="46"/>
      <c r="FLH39" s="46"/>
      <c r="FLI39" s="46"/>
      <c r="FLJ39" s="46"/>
      <c r="FLK39" s="46"/>
      <c r="FLL39" s="46"/>
      <c r="FLM39" s="46"/>
      <c r="FLN39" s="46"/>
      <c r="FLO39" s="46"/>
      <c r="FLP39" s="46"/>
      <c r="FLQ39" s="46"/>
      <c r="FLR39" s="46"/>
      <c r="FLS39" s="46"/>
      <c r="FLT39" s="46"/>
      <c r="FLU39" s="46"/>
      <c r="FLV39" s="46"/>
      <c r="FLW39" s="46"/>
      <c r="FLX39" s="46"/>
      <c r="FLY39" s="46"/>
      <c r="FLZ39" s="46"/>
      <c r="FMA39" s="46"/>
      <c r="FMB39" s="46"/>
      <c r="FMC39" s="46"/>
      <c r="FMD39" s="46"/>
      <c r="FME39" s="46"/>
      <c r="FMF39" s="46"/>
      <c r="FMG39" s="46"/>
      <c r="FMH39" s="46"/>
      <c r="FMI39" s="46"/>
      <c r="FMJ39" s="46"/>
      <c r="FMK39" s="46"/>
      <c r="FML39" s="46"/>
      <c r="FMM39" s="46"/>
      <c r="FMN39" s="46"/>
      <c r="FMO39" s="46"/>
      <c r="FMP39" s="46"/>
      <c r="FMQ39" s="46"/>
      <c r="FMR39" s="46"/>
      <c r="FMS39" s="46"/>
      <c r="FMT39" s="46"/>
      <c r="FMU39" s="46"/>
      <c r="FMV39" s="46"/>
      <c r="FMW39" s="46"/>
      <c r="FMX39" s="46"/>
      <c r="FMY39" s="46"/>
      <c r="FMZ39" s="46"/>
      <c r="FNA39" s="46"/>
      <c r="FNB39" s="46"/>
      <c r="FNC39" s="46"/>
      <c r="FND39" s="46"/>
      <c r="FNE39" s="46"/>
      <c r="FNF39" s="46"/>
      <c r="FNG39" s="46"/>
      <c r="FNH39" s="46"/>
      <c r="FNI39" s="46"/>
      <c r="FNJ39" s="46"/>
      <c r="FNK39" s="46"/>
      <c r="FNL39" s="46"/>
      <c r="FNM39" s="46"/>
      <c r="FNN39" s="46"/>
      <c r="FNO39" s="46"/>
      <c r="FNP39" s="46"/>
      <c r="FNQ39" s="46"/>
      <c r="FNR39" s="46"/>
      <c r="FNS39" s="46"/>
      <c r="FNT39" s="46"/>
      <c r="FNU39" s="46"/>
      <c r="FNV39" s="46"/>
      <c r="FNW39" s="46"/>
      <c r="FNX39" s="46"/>
      <c r="FNY39" s="46"/>
      <c r="FNZ39" s="46"/>
      <c r="FOA39" s="46"/>
      <c r="FOB39" s="46"/>
      <c r="FOC39" s="46"/>
      <c r="FOD39" s="46"/>
      <c r="FOE39" s="46"/>
      <c r="FOF39" s="46"/>
      <c r="FOG39" s="46"/>
      <c r="FOH39" s="46"/>
      <c r="FOI39" s="46"/>
      <c r="FOJ39" s="46"/>
      <c r="FOK39" s="46"/>
      <c r="FOL39" s="46"/>
      <c r="FOM39" s="46"/>
      <c r="FON39" s="46"/>
      <c r="FOO39" s="46"/>
      <c r="FOP39" s="46"/>
      <c r="FOQ39" s="46"/>
      <c r="FOR39" s="46"/>
      <c r="FOS39" s="46"/>
      <c r="FOT39" s="46"/>
      <c r="FOU39" s="46"/>
      <c r="FOV39" s="46"/>
      <c r="FOW39" s="46"/>
      <c r="FOX39" s="46"/>
      <c r="FOY39" s="46"/>
      <c r="FOZ39" s="46"/>
      <c r="FPA39" s="46"/>
      <c r="FPB39" s="46"/>
      <c r="FPC39" s="46"/>
      <c r="FPD39" s="46"/>
      <c r="FPE39" s="46"/>
      <c r="FPF39" s="46"/>
      <c r="FPG39" s="46"/>
      <c r="FPH39" s="46"/>
      <c r="FPI39" s="46"/>
      <c r="FPJ39" s="46"/>
      <c r="FPK39" s="46"/>
      <c r="FPL39" s="46"/>
      <c r="FPM39" s="46"/>
      <c r="FPN39" s="46"/>
      <c r="FPO39" s="46"/>
      <c r="FPP39" s="46"/>
      <c r="FPQ39" s="46"/>
      <c r="FPR39" s="46"/>
      <c r="FPS39" s="46"/>
      <c r="FPT39" s="46"/>
      <c r="FPU39" s="46"/>
      <c r="FPV39" s="46"/>
      <c r="FPW39" s="46"/>
      <c r="FPX39" s="46"/>
      <c r="FPY39" s="46"/>
      <c r="FPZ39" s="46"/>
      <c r="FQA39" s="46"/>
      <c r="FQB39" s="46"/>
      <c r="FQC39" s="46"/>
      <c r="FQD39" s="46"/>
      <c r="FQE39" s="46"/>
      <c r="FQF39" s="46"/>
      <c r="FQG39" s="46"/>
      <c r="FQH39" s="46"/>
      <c r="FQI39" s="46"/>
      <c r="FQJ39" s="46"/>
      <c r="FQK39" s="46"/>
      <c r="FQL39" s="46"/>
      <c r="FQM39" s="46"/>
      <c r="FQN39" s="46"/>
      <c r="FQO39" s="46"/>
      <c r="FQP39" s="46"/>
      <c r="FQQ39" s="46"/>
      <c r="FQR39" s="46"/>
      <c r="FQS39" s="46"/>
      <c r="FQT39" s="46"/>
      <c r="FQU39" s="46"/>
      <c r="FQV39" s="46"/>
      <c r="FQW39" s="46"/>
      <c r="FQX39" s="46"/>
      <c r="FQY39" s="46"/>
      <c r="FQZ39" s="46"/>
      <c r="FRA39" s="46"/>
      <c r="FRB39" s="46"/>
      <c r="FRC39" s="46"/>
      <c r="FRD39" s="46"/>
      <c r="FRE39" s="46"/>
      <c r="FRF39" s="46"/>
      <c r="FRG39" s="46"/>
      <c r="FRH39" s="46"/>
      <c r="FRI39" s="46"/>
      <c r="FRJ39" s="46"/>
      <c r="FRK39" s="46"/>
      <c r="FRL39" s="46"/>
      <c r="FRM39" s="46"/>
      <c r="FRN39" s="46"/>
      <c r="FRO39" s="46"/>
      <c r="FRP39" s="46"/>
      <c r="FRQ39" s="46"/>
      <c r="FRR39" s="46"/>
      <c r="FRS39" s="46"/>
      <c r="FRT39" s="46"/>
      <c r="FRU39" s="46"/>
      <c r="FRV39" s="46"/>
      <c r="FRW39" s="46"/>
      <c r="FRX39" s="46"/>
      <c r="FRY39" s="46"/>
      <c r="FRZ39" s="46"/>
      <c r="FSA39" s="46"/>
      <c r="FSB39" s="46"/>
      <c r="FSC39" s="46"/>
      <c r="FSD39" s="46"/>
      <c r="FSE39" s="46"/>
      <c r="FSF39" s="46"/>
      <c r="FSG39" s="46"/>
      <c r="FSH39" s="46"/>
      <c r="FSI39" s="46"/>
      <c r="FSJ39" s="46"/>
      <c r="FSK39" s="46"/>
      <c r="FSL39" s="46"/>
      <c r="FSM39" s="46"/>
      <c r="FSN39" s="46"/>
      <c r="FSO39" s="46"/>
      <c r="FSP39" s="46"/>
      <c r="FSQ39" s="46"/>
      <c r="FSR39" s="46"/>
      <c r="FSS39" s="46"/>
      <c r="FST39" s="46"/>
      <c r="FSU39" s="46"/>
      <c r="FSV39" s="46"/>
      <c r="FSW39" s="46"/>
      <c r="FSX39" s="46"/>
      <c r="FSY39" s="46"/>
      <c r="FSZ39" s="46"/>
      <c r="FTA39" s="46"/>
      <c r="FTB39" s="46"/>
      <c r="FTC39" s="46"/>
      <c r="FTD39" s="46"/>
      <c r="FTE39" s="46"/>
      <c r="FTF39" s="46"/>
      <c r="FTG39" s="46"/>
      <c r="FTH39" s="46"/>
      <c r="FTI39" s="46"/>
      <c r="FTJ39" s="46"/>
      <c r="FTK39" s="46"/>
      <c r="FTL39" s="46"/>
      <c r="FTM39" s="46"/>
      <c r="FTN39" s="46"/>
      <c r="FTO39" s="46"/>
      <c r="FTP39" s="46"/>
      <c r="FTQ39" s="46"/>
      <c r="FTR39" s="46"/>
      <c r="FTS39" s="46"/>
      <c r="FTT39" s="46"/>
      <c r="FTU39" s="46"/>
      <c r="FTV39" s="46"/>
      <c r="FTW39" s="46"/>
      <c r="FTX39" s="46"/>
      <c r="FTY39" s="46"/>
      <c r="FTZ39" s="46"/>
      <c r="FUA39" s="46"/>
      <c r="FUB39" s="46"/>
      <c r="FUC39" s="46"/>
      <c r="FUD39" s="46"/>
      <c r="FUE39" s="46"/>
      <c r="FUF39" s="46"/>
      <c r="FUG39" s="46"/>
      <c r="FUH39" s="46"/>
      <c r="FUI39" s="46"/>
      <c r="FUJ39" s="46"/>
      <c r="FUK39" s="46"/>
      <c r="FUL39" s="46"/>
      <c r="FUM39" s="46"/>
      <c r="FUN39" s="46"/>
      <c r="FUO39" s="46"/>
      <c r="FUP39" s="46"/>
      <c r="FUQ39" s="46"/>
      <c r="FUR39" s="46"/>
      <c r="FUS39" s="46"/>
      <c r="FUT39" s="46"/>
      <c r="FUU39" s="46"/>
      <c r="FUV39" s="46"/>
      <c r="FUW39" s="46"/>
      <c r="FUX39" s="46"/>
      <c r="FUY39" s="46"/>
      <c r="FUZ39" s="46"/>
      <c r="FVA39" s="46"/>
      <c r="FVB39" s="46"/>
      <c r="FVC39" s="46"/>
      <c r="FVD39" s="46"/>
      <c r="FVE39" s="46"/>
      <c r="FVF39" s="46"/>
      <c r="FVG39" s="46"/>
      <c r="FVH39" s="46"/>
      <c r="FVI39" s="46"/>
      <c r="FVJ39" s="46"/>
      <c r="FVK39" s="46"/>
      <c r="FVL39" s="46"/>
      <c r="FVM39" s="46"/>
      <c r="FVN39" s="46"/>
      <c r="FVO39" s="46"/>
      <c r="FVP39" s="46"/>
      <c r="FVQ39" s="46"/>
      <c r="FVR39" s="46"/>
      <c r="FVS39" s="46"/>
      <c r="FVT39" s="46"/>
      <c r="FVU39" s="46"/>
      <c r="FVV39" s="46"/>
      <c r="FVW39" s="46"/>
      <c r="FVX39" s="46"/>
      <c r="FVY39" s="46"/>
      <c r="FVZ39" s="46"/>
      <c r="FWA39" s="46"/>
      <c r="FWB39" s="46"/>
      <c r="FWC39" s="46"/>
      <c r="FWD39" s="46"/>
      <c r="FWE39" s="46"/>
      <c r="FWF39" s="46"/>
      <c r="FWG39" s="46"/>
      <c r="FWH39" s="46"/>
      <c r="FWI39" s="46"/>
      <c r="FWJ39" s="46"/>
      <c r="FWK39" s="46"/>
      <c r="FWL39" s="46"/>
      <c r="FWM39" s="46"/>
      <c r="FWN39" s="46"/>
      <c r="FWO39" s="46"/>
      <c r="FWP39" s="46"/>
      <c r="FWQ39" s="46"/>
      <c r="FWR39" s="46"/>
      <c r="FWS39" s="46"/>
      <c r="FWT39" s="46"/>
      <c r="FWU39" s="46"/>
      <c r="FWV39" s="46"/>
      <c r="FWW39" s="46"/>
      <c r="FWX39" s="46"/>
      <c r="FWY39" s="46"/>
      <c r="FWZ39" s="46"/>
      <c r="FXA39" s="46"/>
      <c r="FXB39" s="46"/>
      <c r="FXC39" s="46"/>
      <c r="FXD39" s="46"/>
      <c r="FXE39" s="46"/>
      <c r="FXF39" s="46"/>
      <c r="FXG39" s="46"/>
      <c r="FXH39" s="46"/>
      <c r="FXI39" s="46"/>
      <c r="FXJ39" s="46"/>
      <c r="FXK39" s="46"/>
      <c r="FXL39" s="46"/>
      <c r="FXM39" s="46"/>
      <c r="FXN39" s="46"/>
      <c r="FXO39" s="46"/>
      <c r="FXP39" s="46"/>
      <c r="FXQ39" s="46"/>
      <c r="FXR39" s="46"/>
      <c r="FXS39" s="46"/>
      <c r="FXT39" s="46"/>
      <c r="FXU39" s="46"/>
      <c r="FXV39" s="46"/>
      <c r="FXW39" s="46"/>
      <c r="FXX39" s="46"/>
      <c r="FXY39" s="46"/>
      <c r="FXZ39" s="46"/>
      <c r="FYA39" s="46"/>
      <c r="FYB39" s="46"/>
      <c r="FYC39" s="46"/>
      <c r="FYD39" s="46"/>
      <c r="FYE39" s="46"/>
      <c r="FYF39" s="46"/>
      <c r="FYG39" s="46"/>
      <c r="FYH39" s="46"/>
      <c r="FYI39" s="46"/>
      <c r="FYJ39" s="46"/>
      <c r="FYK39" s="46"/>
      <c r="FYL39" s="46"/>
      <c r="FYM39" s="46"/>
      <c r="FYN39" s="46"/>
      <c r="FYO39" s="46"/>
      <c r="FYP39" s="46"/>
      <c r="FYQ39" s="46"/>
      <c r="FYR39" s="46"/>
      <c r="FYS39" s="46"/>
      <c r="FYT39" s="46"/>
      <c r="FYU39" s="46"/>
      <c r="FYV39" s="46"/>
      <c r="FYW39" s="46"/>
      <c r="FYX39" s="46"/>
      <c r="FYY39" s="46"/>
      <c r="FYZ39" s="46"/>
      <c r="FZA39" s="46"/>
      <c r="FZB39" s="46"/>
      <c r="FZC39" s="46"/>
      <c r="FZD39" s="46"/>
      <c r="FZE39" s="46"/>
      <c r="FZF39" s="46"/>
      <c r="FZG39" s="46"/>
      <c r="FZH39" s="46"/>
      <c r="FZI39" s="46"/>
      <c r="FZJ39" s="46"/>
      <c r="FZK39" s="46"/>
      <c r="FZL39" s="46"/>
      <c r="FZM39" s="46"/>
      <c r="FZN39" s="46"/>
      <c r="FZO39" s="46"/>
      <c r="FZP39" s="46"/>
      <c r="FZQ39" s="46"/>
      <c r="FZR39" s="46"/>
      <c r="FZS39" s="46"/>
      <c r="FZT39" s="46"/>
      <c r="FZU39" s="46"/>
      <c r="FZV39" s="46"/>
      <c r="FZW39" s="46"/>
      <c r="FZX39" s="46"/>
      <c r="FZY39" s="46"/>
      <c r="FZZ39" s="46"/>
      <c r="GAA39" s="46"/>
      <c r="GAB39" s="46"/>
      <c r="GAC39" s="46"/>
      <c r="GAD39" s="46"/>
      <c r="GAE39" s="46"/>
      <c r="GAF39" s="46"/>
      <c r="GAG39" s="46"/>
      <c r="GAH39" s="46"/>
      <c r="GAI39" s="46"/>
      <c r="GAJ39" s="46"/>
      <c r="GAK39" s="46"/>
      <c r="GAL39" s="46"/>
      <c r="GAM39" s="46"/>
      <c r="GAN39" s="46"/>
      <c r="GAO39" s="46"/>
      <c r="GAP39" s="46"/>
      <c r="GAQ39" s="46"/>
      <c r="GAR39" s="46"/>
      <c r="GAS39" s="46"/>
      <c r="GAT39" s="46"/>
      <c r="GAU39" s="46"/>
      <c r="GAV39" s="46"/>
      <c r="GAW39" s="46"/>
      <c r="GAX39" s="46"/>
      <c r="GAY39" s="46"/>
      <c r="GAZ39" s="46"/>
      <c r="GBA39" s="46"/>
      <c r="GBB39" s="46"/>
      <c r="GBC39" s="46"/>
      <c r="GBD39" s="46"/>
      <c r="GBE39" s="46"/>
      <c r="GBF39" s="46"/>
      <c r="GBG39" s="46"/>
      <c r="GBH39" s="46"/>
      <c r="GBI39" s="46"/>
      <c r="GBJ39" s="46"/>
      <c r="GBK39" s="46"/>
      <c r="GBL39" s="46"/>
      <c r="GBM39" s="46"/>
      <c r="GBN39" s="46"/>
      <c r="GBO39" s="46"/>
      <c r="GBP39" s="46"/>
      <c r="GBQ39" s="46"/>
      <c r="GBR39" s="46"/>
      <c r="GBS39" s="46"/>
      <c r="GBT39" s="46"/>
      <c r="GBU39" s="46"/>
      <c r="GBV39" s="46"/>
      <c r="GBW39" s="46"/>
      <c r="GBX39" s="46"/>
      <c r="GBY39" s="46"/>
      <c r="GBZ39" s="46"/>
      <c r="GCA39" s="46"/>
      <c r="GCB39" s="46"/>
      <c r="GCC39" s="46"/>
      <c r="GCD39" s="46"/>
      <c r="GCE39" s="46"/>
      <c r="GCF39" s="46"/>
      <c r="GCG39" s="46"/>
      <c r="GCH39" s="46"/>
      <c r="GCI39" s="46"/>
      <c r="GCJ39" s="46"/>
      <c r="GCK39" s="46"/>
      <c r="GCL39" s="46"/>
      <c r="GCM39" s="46"/>
      <c r="GCN39" s="46"/>
      <c r="GCO39" s="46"/>
      <c r="GCP39" s="46"/>
      <c r="GCQ39" s="46"/>
      <c r="GCR39" s="46"/>
      <c r="GCS39" s="46"/>
      <c r="GCT39" s="46"/>
      <c r="GCU39" s="46"/>
      <c r="GCV39" s="46"/>
      <c r="GCW39" s="46"/>
      <c r="GCX39" s="46"/>
      <c r="GCY39" s="46"/>
      <c r="GCZ39" s="46"/>
      <c r="GDA39" s="46"/>
      <c r="GDB39" s="46"/>
      <c r="GDC39" s="46"/>
      <c r="GDD39" s="46"/>
      <c r="GDE39" s="46"/>
      <c r="GDF39" s="46"/>
      <c r="GDG39" s="46"/>
      <c r="GDH39" s="46"/>
      <c r="GDI39" s="46"/>
      <c r="GDJ39" s="46"/>
      <c r="GDK39" s="46"/>
      <c r="GDL39" s="46"/>
      <c r="GDM39" s="46"/>
      <c r="GDN39" s="46"/>
      <c r="GDO39" s="46"/>
      <c r="GDP39" s="46"/>
      <c r="GDQ39" s="46"/>
      <c r="GDR39" s="46"/>
      <c r="GDS39" s="46"/>
      <c r="GDT39" s="46"/>
      <c r="GDU39" s="46"/>
      <c r="GDV39" s="46"/>
      <c r="GDW39" s="46"/>
      <c r="GDX39" s="46"/>
      <c r="GDY39" s="46"/>
      <c r="GDZ39" s="46"/>
      <c r="GEA39" s="46"/>
      <c r="GEB39" s="46"/>
      <c r="GEC39" s="46"/>
      <c r="GED39" s="46"/>
      <c r="GEE39" s="46"/>
      <c r="GEF39" s="46"/>
      <c r="GEG39" s="46"/>
      <c r="GEH39" s="46"/>
      <c r="GEI39" s="46"/>
      <c r="GEJ39" s="46"/>
      <c r="GEK39" s="46"/>
      <c r="GEL39" s="46"/>
      <c r="GEM39" s="46"/>
      <c r="GEN39" s="46"/>
      <c r="GEO39" s="46"/>
      <c r="GEP39" s="46"/>
      <c r="GEQ39" s="46"/>
      <c r="GER39" s="46"/>
      <c r="GES39" s="46"/>
      <c r="GET39" s="46"/>
      <c r="GEU39" s="46"/>
      <c r="GEV39" s="46"/>
      <c r="GEW39" s="46"/>
      <c r="GEX39" s="46"/>
      <c r="GEY39" s="46"/>
      <c r="GEZ39" s="46"/>
      <c r="GFA39" s="46"/>
      <c r="GFB39" s="46"/>
      <c r="GFC39" s="46"/>
      <c r="GFD39" s="46"/>
      <c r="GFE39" s="46"/>
      <c r="GFF39" s="46"/>
      <c r="GFG39" s="46"/>
      <c r="GFH39" s="46"/>
      <c r="GFI39" s="46"/>
      <c r="GFJ39" s="46"/>
      <c r="GFK39" s="46"/>
      <c r="GFL39" s="46"/>
      <c r="GFM39" s="46"/>
      <c r="GFN39" s="46"/>
      <c r="GFO39" s="46"/>
      <c r="GFP39" s="46"/>
      <c r="GFQ39" s="46"/>
      <c r="GFR39" s="46"/>
      <c r="GFS39" s="46"/>
      <c r="GFT39" s="46"/>
      <c r="GFU39" s="46"/>
      <c r="GFV39" s="46"/>
      <c r="GFW39" s="46"/>
      <c r="GFX39" s="46"/>
      <c r="GFY39" s="46"/>
      <c r="GFZ39" s="46"/>
      <c r="GGA39" s="46"/>
      <c r="GGB39" s="46"/>
      <c r="GGC39" s="46"/>
      <c r="GGD39" s="46"/>
      <c r="GGE39" s="46"/>
      <c r="GGF39" s="46"/>
      <c r="GGG39" s="46"/>
      <c r="GGH39" s="46"/>
      <c r="GGI39" s="46"/>
      <c r="GGJ39" s="46"/>
      <c r="GGK39" s="46"/>
      <c r="GGL39" s="46"/>
      <c r="GGM39" s="46"/>
      <c r="GGN39" s="46"/>
      <c r="GGO39" s="46"/>
      <c r="GGP39" s="46"/>
      <c r="GGQ39" s="46"/>
      <c r="GGR39" s="46"/>
      <c r="GGS39" s="46"/>
      <c r="GGT39" s="46"/>
      <c r="GGU39" s="46"/>
      <c r="GGV39" s="46"/>
      <c r="GGW39" s="46"/>
      <c r="GGX39" s="46"/>
      <c r="GGY39" s="46"/>
      <c r="GGZ39" s="46"/>
      <c r="GHA39" s="46"/>
      <c r="GHB39" s="46"/>
      <c r="GHC39" s="46"/>
      <c r="GHD39" s="46"/>
      <c r="GHE39" s="46"/>
      <c r="GHF39" s="46"/>
      <c r="GHG39" s="46"/>
      <c r="GHH39" s="46"/>
      <c r="GHI39" s="46"/>
      <c r="GHJ39" s="46"/>
      <c r="GHK39" s="46"/>
      <c r="GHL39" s="46"/>
      <c r="GHM39" s="46"/>
      <c r="GHN39" s="46"/>
      <c r="GHO39" s="46"/>
      <c r="GHP39" s="46"/>
      <c r="GHQ39" s="46"/>
      <c r="GHR39" s="46"/>
      <c r="GHS39" s="46"/>
      <c r="GHT39" s="46"/>
      <c r="GHU39" s="46"/>
      <c r="GHV39" s="46"/>
      <c r="GHW39" s="46"/>
      <c r="GHX39" s="46"/>
      <c r="GHY39" s="46"/>
      <c r="GHZ39" s="46"/>
      <c r="GIA39" s="46"/>
      <c r="GIB39" s="46"/>
      <c r="GIC39" s="46"/>
      <c r="GID39" s="46"/>
      <c r="GIE39" s="46"/>
      <c r="GIF39" s="46"/>
      <c r="GIG39" s="46"/>
      <c r="GIH39" s="46"/>
      <c r="GII39" s="46"/>
      <c r="GIJ39" s="46"/>
      <c r="GIK39" s="46"/>
      <c r="GIL39" s="46"/>
      <c r="GIM39" s="46"/>
      <c r="GIN39" s="46"/>
      <c r="GIO39" s="46"/>
      <c r="GIP39" s="46"/>
      <c r="GIQ39" s="46"/>
      <c r="GIR39" s="46"/>
      <c r="GIS39" s="46"/>
      <c r="GIT39" s="46"/>
      <c r="GIU39" s="46"/>
      <c r="GIV39" s="46"/>
      <c r="GIW39" s="46"/>
      <c r="GIX39" s="46"/>
      <c r="GIY39" s="46"/>
      <c r="GIZ39" s="46"/>
      <c r="GJA39" s="46"/>
      <c r="GJB39" s="46"/>
      <c r="GJC39" s="46"/>
      <c r="GJD39" s="46"/>
      <c r="GJE39" s="46"/>
      <c r="GJF39" s="46"/>
      <c r="GJG39" s="46"/>
      <c r="GJH39" s="46"/>
      <c r="GJI39" s="46"/>
      <c r="GJJ39" s="46"/>
      <c r="GJK39" s="46"/>
      <c r="GJL39" s="46"/>
      <c r="GJM39" s="46"/>
      <c r="GJN39" s="46"/>
      <c r="GJO39" s="46"/>
      <c r="GJP39" s="46"/>
      <c r="GJQ39" s="46"/>
      <c r="GJR39" s="46"/>
      <c r="GJS39" s="46"/>
      <c r="GJT39" s="46"/>
      <c r="GJU39" s="46"/>
      <c r="GJV39" s="46"/>
      <c r="GJW39" s="46"/>
      <c r="GJX39" s="46"/>
      <c r="GJY39" s="46"/>
      <c r="GJZ39" s="46"/>
      <c r="GKA39" s="46"/>
      <c r="GKB39" s="46"/>
      <c r="GKC39" s="46"/>
      <c r="GKD39" s="46"/>
      <c r="GKE39" s="46"/>
      <c r="GKF39" s="46"/>
      <c r="GKG39" s="46"/>
      <c r="GKH39" s="46"/>
      <c r="GKI39" s="46"/>
      <c r="GKJ39" s="46"/>
      <c r="GKK39" s="46"/>
      <c r="GKL39" s="46"/>
      <c r="GKM39" s="46"/>
      <c r="GKN39" s="46"/>
      <c r="GKO39" s="46"/>
      <c r="GKP39" s="46"/>
      <c r="GKQ39" s="46"/>
      <c r="GKR39" s="46"/>
      <c r="GKS39" s="46"/>
      <c r="GKT39" s="46"/>
      <c r="GKU39" s="46"/>
      <c r="GKV39" s="46"/>
      <c r="GKW39" s="46"/>
      <c r="GKX39" s="46"/>
      <c r="GKY39" s="46"/>
      <c r="GKZ39" s="46"/>
      <c r="GLA39" s="46"/>
      <c r="GLB39" s="46"/>
      <c r="GLC39" s="46"/>
      <c r="GLD39" s="46"/>
      <c r="GLE39" s="46"/>
      <c r="GLF39" s="46"/>
      <c r="GLG39" s="46"/>
      <c r="GLH39" s="46"/>
      <c r="GLI39" s="46"/>
      <c r="GLJ39" s="46"/>
      <c r="GLK39" s="46"/>
      <c r="GLL39" s="46"/>
      <c r="GLM39" s="46"/>
      <c r="GLN39" s="46"/>
      <c r="GLO39" s="46"/>
      <c r="GLP39" s="46"/>
      <c r="GLQ39" s="46"/>
      <c r="GLR39" s="46"/>
      <c r="GLS39" s="46"/>
      <c r="GLT39" s="46"/>
      <c r="GLU39" s="46"/>
      <c r="GLV39" s="46"/>
      <c r="GLW39" s="46"/>
      <c r="GLX39" s="46"/>
      <c r="GLY39" s="46"/>
      <c r="GLZ39" s="46"/>
      <c r="GMA39" s="46"/>
      <c r="GMB39" s="46"/>
      <c r="GMC39" s="46"/>
      <c r="GMD39" s="46"/>
      <c r="GME39" s="46"/>
      <c r="GMF39" s="46"/>
      <c r="GMG39" s="46"/>
      <c r="GMH39" s="46"/>
      <c r="GMI39" s="46"/>
      <c r="GMJ39" s="46"/>
      <c r="GMK39" s="46"/>
      <c r="GML39" s="46"/>
      <c r="GMM39" s="46"/>
      <c r="GMN39" s="46"/>
      <c r="GMO39" s="46"/>
      <c r="GMP39" s="46"/>
      <c r="GMQ39" s="46"/>
      <c r="GMR39" s="46"/>
      <c r="GMS39" s="46"/>
      <c r="GMT39" s="46"/>
      <c r="GMU39" s="46"/>
      <c r="GMV39" s="46"/>
      <c r="GMW39" s="46"/>
      <c r="GMX39" s="46"/>
      <c r="GMY39" s="46"/>
      <c r="GMZ39" s="46"/>
      <c r="GNA39" s="46"/>
      <c r="GNB39" s="46"/>
      <c r="GNC39" s="46"/>
      <c r="GND39" s="46"/>
      <c r="GNE39" s="46"/>
      <c r="GNF39" s="46"/>
      <c r="GNG39" s="46"/>
      <c r="GNH39" s="46"/>
      <c r="GNI39" s="46"/>
      <c r="GNJ39" s="46"/>
      <c r="GNK39" s="46"/>
      <c r="GNL39" s="46"/>
      <c r="GNM39" s="46"/>
      <c r="GNN39" s="46"/>
      <c r="GNO39" s="46"/>
      <c r="GNP39" s="46"/>
      <c r="GNQ39" s="46"/>
      <c r="GNR39" s="46"/>
      <c r="GNS39" s="46"/>
      <c r="GNT39" s="46"/>
      <c r="GNU39" s="46"/>
      <c r="GNV39" s="46"/>
      <c r="GNW39" s="46"/>
      <c r="GNX39" s="46"/>
      <c r="GNY39" s="46"/>
      <c r="GNZ39" s="46"/>
      <c r="GOA39" s="46"/>
      <c r="GOB39" s="46"/>
      <c r="GOC39" s="46"/>
      <c r="GOD39" s="46"/>
      <c r="GOE39" s="46"/>
      <c r="GOF39" s="46"/>
      <c r="GOG39" s="46"/>
      <c r="GOH39" s="46"/>
      <c r="GOI39" s="46"/>
      <c r="GOJ39" s="46"/>
      <c r="GOK39" s="46"/>
      <c r="GOL39" s="46"/>
      <c r="GOM39" s="46"/>
      <c r="GON39" s="46"/>
      <c r="GOO39" s="46"/>
      <c r="GOP39" s="46"/>
      <c r="GOQ39" s="46"/>
      <c r="GOR39" s="46"/>
      <c r="GOS39" s="46"/>
      <c r="GOT39" s="46"/>
      <c r="GOU39" s="46"/>
      <c r="GOV39" s="46"/>
      <c r="GOW39" s="46"/>
      <c r="GOX39" s="46"/>
      <c r="GOY39" s="46"/>
      <c r="GOZ39" s="46"/>
      <c r="GPA39" s="46"/>
      <c r="GPB39" s="46"/>
      <c r="GPC39" s="46"/>
      <c r="GPD39" s="46"/>
      <c r="GPE39" s="46"/>
      <c r="GPF39" s="46"/>
      <c r="GPG39" s="46"/>
      <c r="GPH39" s="46"/>
      <c r="GPI39" s="46"/>
      <c r="GPJ39" s="46"/>
      <c r="GPK39" s="46"/>
      <c r="GPL39" s="46"/>
      <c r="GPM39" s="46"/>
      <c r="GPN39" s="46"/>
      <c r="GPO39" s="46"/>
      <c r="GPP39" s="46"/>
      <c r="GPQ39" s="46"/>
      <c r="GPR39" s="46"/>
      <c r="GPS39" s="46"/>
      <c r="GPT39" s="46"/>
      <c r="GPU39" s="46"/>
      <c r="GPV39" s="46"/>
      <c r="GPW39" s="46"/>
      <c r="GPX39" s="46"/>
      <c r="GPY39" s="46"/>
      <c r="GPZ39" s="46"/>
      <c r="GQA39" s="46"/>
      <c r="GQB39" s="46"/>
      <c r="GQC39" s="46"/>
      <c r="GQD39" s="46"/>
      <c r="GQE39" s="46"/>
      <c r="GQF39" s="46"/>
      <c r="GQG39" s="46"/>
      <c r="GQH39" s="46"/>
      <c r="GQI39" s="46"/>
      <c r="GQJ39" s="46"/>
      <c r="GQK39" s="46"/>
      <c r="GQL39" s="46"/>
      <c r="GQM39" s="46"/>
      <c r="GQN39" s="46"/>
      <c r="GQO39" s="46"/>
      <c r="GQP39" s="46"/>
      <c r="GQQ39" s="46"/>
      <c r="GQR39" s="46"/>
      <c r="GQS39" s="46"/>
      <c r="GQT39" s="46"/>
      <c r="GQU39" s="46"/>
      <c r="GQV39" s="46"/>
      <c r="GQW39" s="46"/>
      <c r="GQX39" s="46"/>
      <c r="GQY39" s="46"/>
      <c r="GQZ39" s="46"/>
      <c r="GRA39" s="46"/>
      <c r="GRB39" s="46"/>
      <c r="GRC39" s="46"/>
      <c r="GRD39" s="46"/>
      <c r="GRE39" s="46"/>
      <c r="GRF39" s="46"/>
      <c r="GRG39" s="46"/>
      <c r="GRH39" s="46"/>
      <c r="GRI39" s="46"/>
      <c r="GRJ39" s="46"/>
      <c r="GRK39" s="46"/>
      <c r="GRL39" s="46"/>
      <c r="GRM39" s="46"/>
      <c r="GRN39" s="46"/>
      <c r="GRO39" s="46"/>
      <c r="GRP39" s="46"/>
      <c r="GRQ39" s="46"/>
      <c r="GRR39" s="46"/>
      <c r="GRS39" s="46"/>
      <c r="GRT39" s="46"/>
      <c r="GRU39" s="46"/>
      <c r="GRV39" s="46"/>
      <c r="GRW39" s="46"/>
      <c r="GRX39" s="46"/>
      <c r="GRY39" s="46"/>
      <c r="GRZ39" s="46"/>
      <c r="GSA39" s="46"/>
      <c r="GSB39" s="46"/>
      <c r="GSC39" s="46"/>
      <c r="GSD39" s="46"/>
      <c r="GSE39" s="46"/>
      <c r="GSF39" s="46"/>
      <c r="GSG39" s="46"/>
      <c r="GSH39" s="46"/>
      <c r="GSI39" s="46"/>
      <c r="GSJ39" s="46"/>
      <c r="GSK39" s="46"/>
      <c r="GSL39" s="46"/>
      <c r="GSM39" s="46"/>
      <c r="GSN39" s="46"/>
      <c r="GSO39" s="46"/>
      <c r="GSP39" s="46"/>
      <c r="GSQ39" s="46"/>
      <c r="GSR39" s="46"/>
      <c r="GSS39" s="46"/>
      <c r="GST39" s="46"/>
      <c r="GSU39" s="46"/>
      <c r="GSV39" s="46"/>
      <c r="GSW39" s="46"/>
      <c r="GSX39" s="46"/>
      <c r="GSY39" s="46"/>
      <c r="GSZ39" s="46"/>
      <c r="GTA39" s="46"/>
      <c r="GTB39" s="46"/>
      <c r="GTC39" s="46"/>
      <c r="GTD39" s="46"/>
      <c r="GTE39" s="46"/>
      <c r="GTF39" s="46"/>
      <c r="GTG39" s="46"/>
      <c r="GTH39" s="46"/>
      <c r="GTI39" s="46"/>
      <c r="GTJ39" s="46"/>
      <c r="GTK39" s="46"/>
      <c r="GTL39" s="46"/>
      <c r="GTM39" s="46"/>
      <c r="GTN39" s="46"/>
      <c r="GTO39" s="46"/>
      <c r="GTP39" s="46"/>
      <c r="GTQ39" s="46"/>
      <c r="GTR39" s="46"/>
      <c r="GTS39" s="46"/>
      <c r="GTT39" s="46"/>
      <c r="GTU39" s="46"/>
      <c r="GTV39" s="46"/>
      <c r="GTW39" s="46"/>
      <c r="GTX39" s="46"/>
      <c r="GTY39" s="46"/>
      <c r="GTZ39" s="46"/>
      <c r="GUA39" s="46"/>
      <c r="GUB39" s="46"/>
      <c r="GUC39" s="46"/>
      <c r="GUD39" s="46"/>
      <c r="GUE39" s="46"/>
      <c r="GUF39" s="46"/>
      <c r="GUG39" s="46"/>
      <c r="GUH39" s="46"/>
      <c r="GUI39" s="46"/>
      <c r="GUJ39" s="46"/>
      <c r="GUK39" s="46"/>
      <c r="GUL39" s="46"/>
      <c r="GUM39" s="46"/>
      <c r="GUN39" s="46"/>
      <c r="GUO39" s="46"/>
      <c r="GUP39" s="46"/>
      <c r="GUQ39" s="46"/>
      <c r="GUR39" s="46"/>
      <c r="GUS39" s="46"/>
      <c r="GUT39" s="46"/>
      <c r="GUU39" s="46"/>
      <c r="GUV39" s="46"/>
      <c r="GUW39" s="46"/>
      <c r="GUX39" s="46"/>
      <c r="GUY39" s="46"/>
      <c r="GUZ39" s="46"/>
      <c r="GVA39" s="46"/>
      <c r="GVB39" s="46"/>
      <c r="GVC39" s="46"/>
      <c r="GVD39" s="46"/>
      <c r="GVE39" s="46"/>
      <c r="GVF39" s="46"/>
      <c r="GVG39" s="46"/>
      <c r="GVH39" s="46"/>
      <c r="GVI39" s="46"/>
      <c r="GVJ39" s="46"/>
      <c r="GVK39" s="46"/>
      <c r="GVL39" s="46"/>
      <c r="GVM39" s="46"/>
      <c r="GVN39" s="46"/>
      <c r="GVO39" s="46"/>
      <c r="GVP39" s="46"/>
      <c r="GVQ39" s="46"/>
      <c r="GVR39" s="46"/>
      <c r="GVS39" s="46"/>
      <c r="GVT39" s="46"/>
      <c r="GVU39" s="46"/>
      <c r="GVV39" s="46"/>
      <c r="GVW39" s="46"/>
      <c r="GVX39" s="46"/>
      <c r="GVY39" s="46"/>
      <c r="GVZ39" s="46"/>
      <c r="GWA39" s="46"/>
      <c r="GWB39" s="46"/>
      <c r="GWC39" s="46"/>
      <c r="GWD39" s="46"/>
      <c r="GWE39" s="46"/>
      <c r="GWF39" s="46"/>
      <c r="GWG39" s="46"/>
      <c r="GWH39" s="46"/>
      <c r="GWI39" s="46"/>
      <c r="GWJ39" s="46"/>
      <c r="GWK39" s="46"/>
      <c r="GWL39" s="46"/>
      <c r="GWM39" s="46"/>
      <c r="GWN39" s="46"/>
      <c r="GWO39" s="46"/>
      <c r="GWP39" s="46"/>
      <c r="GWQ39" s="46"/>
      <c r="GWR39" s="46"/>
      <c r="GWS39" s="46"/>
      <c r="GWT39" s="46"/>
      <c r="GWU39" s="46"/>
      <c r="GWV39" s="46"/>
      <c r="GWW39" s="46"/>
      <c r="GWX39" s="46"/>
      <c r="GWY39" s="46"/>
      <c r="GWZ39" s="46"/>
      <c r="GXA39" s="46"/>
      <c r="GXB39" s="46"/>
      <c r="GXC39" s="46"/>
      <c r="GXD39" s="46"/>
      <c r="GXE39" s="46"/>
      <c r="GXF39" s="46"/>
      <c r="GXG39" s="46"/>
      <c r="GXH39" s="46"/>
      <c r="GXI39" s="46"/>
      <c r="GXJ39" s="46"/>
      <c r="GXK39" s="46"/>
      <c r="GXL39" s="46"/>
      <c r="GXM39" s="46"/>
      <c r="GXN39" s="46"/>
      <c r="GXO39" s="46"/>
      <c r="GXP39" s="46"/>
      <c r="GXQ39" s="46"/>
      <c r="GXR39" s="46"/>
      <c r="GXS39" s="46"/>
      <c r="GXT39" s="46"/>
      <c r="GXU39" s="46"/>
      <c r="GXV39" s="46"/>
      <c r="GXW39" s="46"/>
      <c r="GXX39" s="46"/>
      <c r="GXY39" s="46"/>
      <c r="GXZ39" s="46"/>
      <c r="GYA39" s="46"/>
      <c r="GYB39" s="46"/>
      <c r="GYC39" s="46"/>
      <c r="GYD39" s="46"/>
      <c r="GYE39" s="46"/>
      <c r="GYF39" s="46"/>
      <c r="GYG39" s="46"/>
      <c r="GYH39" s="46"/>
      <c r="GYI39" s="46"/>
      <c r="GYJ39" s="46"/>
      <c r="GYK39" s="46"/>
      <c r="GYL39" s="46"/>
      <c r="GYM39" s="46"/>
      <c r="GYN39" s="46"/>
      <c r="GYO39" s="46"/>
      <c r="GYP39" s="46"/>
      <c r="GYQ39" s="46"/>
      <c r="GYR39" s="46"/>
      <c r="GYS39" s="46"/>
      <c r="GYT39" s="46"/>
      <c r="GYU39" s="46"/>
      <c r="GYV39" s="46"/>
      <c r="GYW39" s="46"/>
      <c r="GYX39" s="46"/>
      <c r="GYY39" s="46"/>
      <c r="GYZ39" s="46"/>
      <c r="GZA39" s="46"/>
      <c r="GZB39" s="46"/>
      <c r="GZC39" s="46"/>
      <c r="GZD39" s="46"/>
      <c r="GZE39" s="46"/>
      <c r="GZF39" s="46"/>
      <c r="GZG39" s="46"/>
      <c r="GZH39" s="46"/>
      <c r="GZI39" s="46"/>
      <c r="GZJ39" s="46"/>
      <c r="GZK39" s="46"/>
      <c r="GZL39" s="46"/>
      <c r="GZM39" s="46"/>
      <c r="GZN39" s="46"/>
      <c r="GZO39" s="46"/>
      <c r="GZP39" s="46"/>
      <c r="GZQ39" s="46"/>
      <c r="GZR39" s="46"/>
      <c r="GZS39" s="46"/>
      <c r="GZT39" s="46"/>
      <c r="GZU39" s="46"/>
      <c r="GZV39" s="46"/>
      <c r="GZW39" s="46"/>
      <c r="GZX39" s="46"/>
      <c r="GZY39" s="46"/>
      <c r="GZZ39" s="46"/>
      <c r="HAA39" s="46"/>
      <c r="HAB39" s="46"/>
      <c r="HAC39" s="46"/>
      <c r="HAD39" s="46"/>
      <c r="HAE39" s="46"/>
      <c r="HAF39" s="46"/>
      <c r="HAG39" s="46"/>
      <c r="HAH39" s="46"/>
      <c r="HAI39" s="46"/>
      <c r="HAJ39" s="46"/>
      <c r="HAK39" s="46"/>
      <c r="HAL39" s="46"/>
      <c r="HAM39" s="46"/>
      <c r="HAN39" s="46"/>
      <c r="HAO39" s="46"/>
      <c r="HAP39" s="46"/>
      <c r="HAQ39" s="46"/>
      <c r="HAR39" s="46"/>
      <c r="HAS39" s="46"/>
      <c r="HAT39" s="46"/>
      <c r="HAU39" s="46"/>
      <c r="HAV39" s="46"/>
      <c r="HAW39" s="46"/>
      <c r="HAX39" s="46"/>
      <c r="HAY39" s="46"/>
      <c r="HAZ39" s="46"/>
      <c r="HBA39" s="46"/>
      <c r="HBB39" s="46"/>
      <c r="HBC39" s="46"/>
      <c r="HBD39" s="46"/>
      <c r="HBE39" s="46"/>
      <c r="HBF39" s="46"/>
      <c r="HBG39" s="46"/>
      <c r="HBH39" s="46"/>
      <c r="HBI39" s="46"/>
      <c r="HBJ39" s="46"/>
      <c r="HBK39" s="46"/>
      <c r="HBL39" s="46"/>
      <c r="HBM39" s="46"/>
      <c r="HBN39" s="46"/>
      <c r="HBO39" s="46"/>
      <c r="HBP39" s="46"/>
      <c r="HBQ39" s="46"/>
      <c r="HBR39" s="46"/>
      <c r="HBS39" s="46"/>
      <c r="HBT39" s="46"/>
      <c r="HBU39" s="46"/>
      <c r="HBV39" s="46"/>
      <c r="HBW39" s="46"/>
      <c r="HBX39" s="46"/>
      <c r="HBY39" s="46"/>
      <c r="HBZ39" s="46"/>
      <c r="HCA39" s="46"/>
      <c r="HCB39" s="46"/>
      <c r="HCC39" s="46"/>
      <c r="HCD39" s="46"/>
      <c r="HCE39" s="46"/>
      <c r="HCF39" s="46"/>
      <c r="HCG39" s="46"/>
      <c r="HCH39" s="46"/>
      <c r="HCI39" s="46"/>
      <c r="HCJ39" s="46"/>
      <c r="HCK39" s="46"/>
      <c r="HCL39" s="46"/>
      <c r="HCM39" s="46"/>
      <c r="HCN39" s="46"/>
      <c r="HCO39" s="46"/>
      <c r="HCP39" s="46"/>
      <c r="HCQ39" s="46"/>
      <c r="HCR39" s="46"/>
      <c r="HCS39" s="46"/>
      <c r="HCT39" s="46"/>
      <c r="HCU39" s="46"/>
      <c r="HCV39" s="46"/>
      <c r="HCW39" s="46"/>
      <c r="HCX39" s="46"/>
      <c r="HCY39" s="46"/>
      <c r="HCZ39" s="46"/>
      <c r="HDA39" s="46"/>
      <c r="HDB39" s="46"/>
      <c r="HDC39" s="46"/>
      <c r="HDD39" s="46"/>
      <c r="HDE39" s="46"/>
      <c r="HDF39" s="46"/>
      <c r="HDG39" s="46"/>
      <c r="HDH39" s="46"/>
      <c r="HDI39" s="46"/>
      <c r="HDJ39" s="46"/>
      <c r="HDK39" s="46"/>
      <c r="HDL39" s="46"/>
      <c r="HDM39" s="46"/>
      <c r="HDN39" s="46"/>
      <c r="HDO39" s="46"/>
      <c r="HDP39" s="46"/>
      <c r="HDQ39" s="46"/>
      <c r="HDR39" s="46"/>
      <c r="HDS39" s="46"/>
      <c r="HDT39" s="46"/>
      <c r="HDU39" s="46"/>
      <c r="HDV39" s="46"/>
      <c r="HDW39" s="46"/>
      <c r="HDX39" s="46"/>
      <c r="HDY39" s="46"/>
      <c r="HDZ39" s="46"/>
      <c r="HEA39" s="46"/>
      <c r="HEB39" s="46"/>
      <c r="HEC39" s="46"/>
      <c r="HED39" s="46"/>
      <c r="HEE39" s="46"/>
      <c r="HEF39" s="46"/>
      <c r="HEG39" s="46"/>
      <c r="HEH39" s="46"/>
      <c r="HEI39" s="46"/>
      <c r="HEJ39" s="46"/>
      <c r="HEK39" s="46"/>
      <c r="HEL39" s="46"/>
      <c r="HEM39" s="46"/>
      <c r="HEN39" s="46"/>
      <c r="HEO39" s="46"/>
      <c r="HEP39" s="46"/>
      <c r="HEQ39" s="46"/>
      <c r="HER39" s="46"/>
      <c r="HES39" s="46"/>
      <c r="HET39" s="46"/>
      <c r="HEU39" s="46"/>
      <c r="HEV39" s="46"/>
      <c r="HEW39" s="46"/>
      <c r="HEX39" s="46"/>
      <c r="HEY39" s="46"/>
      <c r="HEZ39" s="46"/>
      <c r="HFA39" s="46"/>
      <c r="HFB39" s="46"/>
      <c r="HFC39" s="46"/>
      <c r="HFD39" s="46"/>
      <c r="HFE39" s="46"/>
      <c r="HFF39" s="46"/>
      <c r="HFG39" s="46"/>
      <c r="HFH39" s="46"/>
      <c r="HFI39" s="46"/>
      <c r="HFJ39" s="46"/>
      <c r="HFK39" s="46"/>
      <c r="HFL39" s="46"/>
      <c r="HFM39" s="46"/>
      <c r="HFN39" s="46"/>
      <c r="HFO39" s="46"/>
      <c r="HFP39" s="46"/>
      <c r="HFQ39" s="46"/>
      <c r="HFR39" s="46"/>
      <c r="HFS39" s="46"/>
      <c r="HFT39" s="46"/>
      <c r="HFU39" s="46"/>
      <c r="HFV39" s="46"/>
      <c r="HFW39" s="46"/>
      <c r="HFX39" s="46"/>
      <c r="HFY39" s="46"/>
      <c r="HFZ39" s="46"/>
      <c r="HGA39" s="46"/>
      <c r="HGB39" s="46"/>
      <c r="HGC39" s="46"/>
      <c r="HGD39" s="46"/>
      <c r="HGE39" s="46"/>
      <c r="HGF39" s="46"/>
      <c r="HGG39" s="46"/>
      <c r="HGH39" s="46"/>
      <c r="HGI39" s="46"/>
      <c r="HGJ39" s="46"/>
      <c r="HGK39" s="46"/>
      <c r="HGL39" s="46"/>
      <c r="HGM39" s="46"/>
      <c r="HGN39" s="46"/>
      <c r="HGO39" s="46"/>
      <c r="HGP39" s="46"/>
      <c r="HGQ39" s="46"/>
      <c r="HGR39" s="46"/>
      <c r="HGS39" s="46"/>
      <c r="HGT39" s="46"/>
      <c r="HGU39" s="46"/>
      <c r="HGV39" s="46"/>
      <c r="HGW39" s="46"/>
      <c r="HGX39" s="46"/>
      <c r="HGY39" s="46"/>
      <c r="HGZ39" s="46"/>
      <c r="HHA39" s="46"/>
      <c r="HHB39" s="46"/>
      <c r="HHC39" s="46"/>
      <c r="HHD39" s="46"/>
      <c r="HHE39" s="46"/>
      <c r="HHF39" s="46"/>
      <c r="HHG39" s="46"/>
      <c r="HHH39" s="46"/>
      <c r="HHI39" s="46"/>
      <c r="HHJ39" s="46"/>
      <c r="HHK39" s="46"/>
      <c r="HHL39" s="46"/>
      <c r="HHM39" s="46"/>
      <c r="HHN39" s="46"/>
      <c r="HHO39" s="46"/>
      <c r="HHP39" s="46"/>
      <c r="HHQ39" s="46"/>
      <c r="HHR39" s="46"/>
      <c r="HHS39" s="46"/>
      <c r="HHT39" s="46"/>
      <c r="HHU39" s="46"/>
      <c r="HHV39" s="46"/>
      <c r="HHW39" s="46"/>
      <c r="HHX39" s="46"/>
      <c r="HHY39" s="46"/>
      <c r="HHZ39" s="46"/>
      <c r="HIA39" s="46"/>
      <c r="HIB39" s="46"/>
      <c r="HIC39" s="46"/>
      <c r="HID39" s="46"/>
      <c r="HIE39" s="46"/>
      <c r="HIF39" s="46"/>
      <c r="HIG39" s="46"/>
      <c r="HIH39" s="46"/>
      <c r="HII39" s="46"/>
      <c r="HIJ39" s="46"/>
      <c r="HIK39" s="46"/>
      <c r="HIL39" s="46"/>
      <c r="HIM39" s="46"/>
      <c r="HIN39" s="46"/>
      <c r="HIO39" s="46"/>
      <c r="HIP39" s="46"/>
      <c r="HIQ39" s="46"/>
      <c r="HIR39" s="46"/>
      <c r="HIS39" s="46"/>
      <c r="HIT39" s="46"/>
      <c r="HIU39" s="46"/>
      <c r="HIV39" s="46"/>
      <c r="HIW39" s="46"/>
      <c r="HIX39" s="46"/>
      <c r="HIY39" s="46"/>
      <c r="HIZ39" s="46"/>
      <c r="HJA39" s="46"/>
      <c r="HJB39" s="46"/>
      <c r="HJC39" s="46"/>
      <c r="HJD39" s="46"/>
      <c r="HJE39" s="46"/>
      <c r="HJF39" s="46"/>
      <c r="HJG39" s="46"/>
      <c r="HJH39" s="46"/>
      <c r="HJI39" s="46"/>
      <c r="HJJ39" s="46"/>
      <c r="HJK39" s="46"/>
      <c r="HJL39" s="46"/>
      <c r="HJM39" s="46"/>
      <c r="HJN39" s="46"/>
      <c r="HJO39" s="46"/>
      <c r="HJP39" s="46"/>
      <c r="HJQ39" s="46"/>
      <c r="HJR39" s="46"/>
      <c r="HJS39" s="46"/>
      <c r="HJT39" s="46"/>
      <c r="HJU39" s="46"/>
      <c r="HJV39" s="46"/>
      <c r="HJW39" s="46"/>
      <c r="HJX39" s="46"/>
      <c r="HJY39" s="46"/>
      <c r="HJZ39" s="46"/>
      <c r="HKA39" s="46"/>
      <c r="HKB39" s="46"/>
      <c r="HKC39" s="46"/>
      <c r="HKD39" s="46"/>
      <c r="HKE39" s="46"/>
      <c r="HKF39" s="46"/>
      <c r="HKG39" s="46"/>
      <c r="HKH39" s="46"/>
      <c r="HKI39" s="46"/>
      <c r="HKJ39" s="46"/>
      <c r="HKK39" s="46"/>
      <c r="HKL39" s="46"/>
      <c r="HKM39" s="46"/>
      <c r="HKN39" s="46"/>
      <c r="HKO39" s="46"/>
      <c r="HKP39" s="46"/>
      <c r="HKQ39" s="46"/>
      <c r="HKR39" s="46"/>
      <c r="HKS39" s="46"/>
      <c r="HKT39" s="46"/>
      <c r="HKU39" s="46"/>
      <c r="HKV39" s="46"/>
      <c r="HKW39" s="46"/>
      <c r="HKX39" s="46"/>
      <c r="HKY39" s="46"/>
      <c r="HKZ39" s="46"/>
      <c r="HLA39" s="46"/>
      <c r="HLB39" s="46"/>
      <c r="HLC39" s="46"/>
      <c r="HLD39" s="46"/>
      <c r="HLE39" s="46"/>
      <c r="HLF39" s="46"/>
      <c r="HLG39" s="46"/>
      <c r="HLH39" s="46"/>
      <c r="HLI39" s="46"/>
      <c r="HLJ39" s="46"/>
      <c r="HLK39" s="46"/>
      <c r="HLL39" s="46"/>
      <c r="HLM39" s="46"/>
      <c r="HLN39" s="46"/>
      <c r="HLO39" s="46"/>
      <c r="HLP39" s="46"/>
      <c r="HLQ39" s="46"/>
      <c r="HLR39" s="46"/>
      <c r="HLS39" s="46"/>
      <c r="HLT39" s="46"/>
      <c r="HLU39" s="46"/>
      <c r="HLV39" s="46"/>
      <c r="HLW39" s="46"/>
      <c r="HLX39" s="46"/>
      <c r="HLY39" s="46"/>
      <c r="HLZ39" s="46"/>
      <c r="HMA39" s="46"/>
      <c r="HMB39" s="46"/>
      <c r="HMC39" s="46"/>
      <c r="HMD39" s="46"/>
      <c r="HME39" s="46"/>
      <c r="HMF39" s="46"/>
      <c r="HMG39" s="46"/>
      <c r="HMH39" s="46"/>
      <c r="HMI39" s="46"/>
      <c r="HMJ39" s="46"/>
      <c r="HMK39" s="46"/>
      <c r="HML39" s="46"/>
      <c r="HMM39" s="46"/>
      <c r="HMN39" s="46"/>
      <c r="HMO39" s="46"/>
      <c r="HMP39" s="46"/>
      <c r="HMQ39" s="46"/>
      <c r="HMR39" s="46"/>
      <c r="HMS39" s="46"/>
      <c r="HMT39" s="46"/>
      <c r="HMU39" s="46"/>
      <c r="HMV39" s="46"/>
      <c r="HMW39" s="46"/>
      <c r="HMX39" s="46"/>
      <c r="HMY39" s="46"/>
      <c r="HMZ39" s="46"/>
      <c r="HNA39" s="46"/>
      <c r="HNB39" s="46"/>
      <c r="HNC39" s="46"/>
      <c r="HND39" s="46"/>
      <c r="HNE39" s="46"/>
      <c r="HNF39" s="46"/>
      <c r="HNG39" s="46"/>
      <c r="HNH39" s="46"/>
      <c r="HNI39" s="46"/>
      <c r="HNJ39" s="46"/>
      <c r="HNK39" s="46"/>
      <c r="HNL39" s="46"/>
      <c r="HNM39" s="46"/>
      <c r="HNN39" s="46"/>
      <c r="HNO39" s="46"/>
      <c r="HNP39" s="46"/>
      <c r="HNQ39" s="46"/>
      <c r="HNR39" s="46"/>
      <c r="HNS39" s="46"/>
      <c r="HNT39" s="46"/>
      <c r="HNU39" s="46"/>
      <c r="HNV39" s="46"/>
      <c r="HNW39" s="46"/>
      <c r="HNX39" s="46"/>
      <c r="HNY39" s="46"/>
      <c r="HNZ39" s="46"/>
      <c r="HOA39" s="46"/>
      <c r="HOB39" s="46"/>
      <c r="HOC39" s="46"/>
      <c r="HOD39" s="46"/>
      <c r="HOE39" s="46"/>
      <c r="HOF39" s="46"/>
      <c r="HOG39" s="46"/>
      <c r="HOH39" s="46"/>
      <c r="HOI39" s="46"/>
      <c r="HOJ39" s="46"/>
      <c r="HOK39" s="46"/>
      <c r="HOL39" s="46"/>
      <c r="HOM39" s="46"/>
      <c r="HON39" s="46"/>
      <c r="HOO39" s="46"/>
      <c r="HOP39" s="46"/>
      <c r="HOQ39" s="46"/>
      <c r="HOR39" s="46"/>
      <c r="HOS39" s="46"/>
      <c r="HOT39" s="46"/>
      <c r="HOU39" s="46"/>
      <c r="HOV39" s="46"/>
      <c r="HOW39" s="46"/>
      <c r="HOX39" s="46"/>
      <c r="HOY39" s="46"/>
      <c r="HOZ39" s="46"/>
      <c r="HPA39" s="46"/>
      <c r="HPB39" s="46"/>
      <c r="HPC39" s="46"/>
      <c r="HPD39" s="46"/>
      <c r="HPE39" s="46"/>
      <c r="HPF39" s="46"/>
      <c r="HPG39" s="46"/>
      <c r="HPH39" s="46"/>
      <c r="HPI39" s="46"/>
      <c r="HPJ39" s="46"/>
      <c r="HPK39" s="46"/>
      <c r="HPL39" s="46"/>
      <c r="HPM39" s="46"/>
      <c r="HPN39" s="46"/>
      <c r="HPO39" s="46"/>
      <c r="HPP39" s="46"/>
      <c r="HPQ39" s="46"/>
      <c r="HPR39" s="46"/>
      <c r="HPS39" s="46"/>
      <c r="HPT39" s="46"/>
      <c r="HPU39" s="46"/>
      <c r="HPV39" s="46"/>
      <c r="HPW39" s="46"/>
      <c r="HPX39" s="46"/>
      <c r="HPY39" s="46"/>
      <c r="HPZ39" s="46"/>
      <c r="HQA39" s="46"/>
      <c r="HQB39" s="46"/>
      <c r="HQC39" s="46"/>
      <c r="HQD39" s="46"/>
      <c r="HQE39" s="46"/>
      <c r="HQF39" s="46"/>
      <c r="HQG39" s="46"/>
      <c r="HQH39" s="46"/>
      <c r="HQI39" s="46"/>
      <c r="HQJ39" s="46"/>
      <c r="HQK39" s="46"/>
      <c r="HQL39" s="46"/>
      <c r="HQM39" s="46"/>
      <c r="HQN39" s="46"/>
      <c r="HQO39" s="46"/>
      <c r="HQP39" s="46"/>
      <c r="HQQ39" s="46"/>
      <c r="HQR39" s="46"/>
      <c r="HQS39" s="46"/>
      <c r="HQT39" s="46"/>
      <c r="HQU39" s="46"/>
      <c r="HQV39" s="46"/>
      <c r="HQW39" s="46"/>
      <c r="HQX39" s="46"/>
      <c r="HQY39" s="46"/>
      <c r="HQZ39" s="46"/>
      <c r="HRA39" s="46"/>
      <c r="HRB39" s="46"/>
      <c r="HRC39" s="46"/>
      <c r="HRD39" s="46"/>
      <c r="HRE39" s="46"/>
      <c r="HRF39" s="46"/>
      <c r="HRG39" s="46"/>
      <c r="HRH39" s="46"/>
      <c r="HRI39" s="46"/>
      <c r="HRJ39" s="46"/>
      <c r="HRK39" s="46"/>
      <c r="HRL39" s="46"/>
      <c r="HRM39" s="46"/>
      <c r="HRN39" s="46"/>
      <c r="HRO39" s="46"/>
      <c r="HRP39" s="46"/>
      <c r="HRQ39" s="46"/>
      <c r="HRR39" s="46"/>
      <c r="HRS39" s="46"/>
      <c r="HRT39" s="46"/>
      <c r="HRU39" s="46"/>
      <c r="HRV39" s="46"/>
      <c r="HRW39" s="46"/>
      <c r="HRX39" s="46"/>
      <c r="HRY39" s="46"/>
      <c r="HRZ39" s="46"/>
      <c r="HSA39" s="46"/>
      <c r="HSB39" s="46"/>
      <c r="HSC39" s="46"/>
      <c r="HSD39" s="46"/>
      <c r="HSE39" s="46"/>
      <c r="HSF39" s="46"/>
      <c r="HSG39" s="46"/>
      <c r="HSH39" s="46"/>
      <c r="HSI39" s="46"/>
      <c r="HSJ39" s="46"/>
      <c r="HSK39" s="46"/>
      <c r="HSL39" s="46"/>
      <c r="HSM39" s="46"/>
      <c r="HSN39" s="46"/>
      <c r="HSO39" s="46"/>
      <c r="HSP39" s="46"/>
      <c r="HSQ39" s="46"/>
      <c r="HSR39" s="46"/>
      <c r="HSS39" s="46"/>
      <c r="HST39" s="46"/>
      <c r="HSU39" s="46"/>
      <c r="HSV39" s="46"/>
      <c r="HSW39" s="46"/>
      <c r="HSX39" s="46"/>
      <c r="HSY39" s="46"/>
      <c r="HSZ39" s="46"/>
      <c r="HTA39" s="46"/>
      <c r="HTB39" s="46"/>
      <c r="HTC39" s="46"/>
      <c r="HTD39" s="46"/>
      <c r="HTE39" s="46"/>
      <c r="HTF39" s="46"/>
      <c r="HTG39" s="46"/>
      <c r="HTH39" s="46"/>
      <c r="HTI39" s="46"/>
      <c r="HTJ39" s="46"/>
      <c r="HTK39" s="46"/>
      <c r="HTL39" s="46"/>
      <c r="HTM39" s="46"/>
      <c r="HTN39" s="46"/>
      <c r="HTO39" s="46"/>
      <c r="HTP39" s="46"/>
      <c r="HTQ39" s="46"/>
      <c r="HTR39" s="46"/>
      <c r="HTS39" s="46"/>
      <c r="HTT39" s="46"/>
      <c r="HTU39" s="46"/>
      <c r="HTV39" s="46"/>
      <c r="HTW39" s="46"/>
      <c r="HTX39" s="46"/>
      <c r="HTY39" s="46"/>
      <c r="HTZ39" s="46"/>
      <c r="HUA39" s="46"/>
      <c r="HUB39" s="46"/>
      <c r="HUC39" s="46"/>
      <c r="HUD39" s="46"/>
      <c r="HUE39" s="46"/>
      <c r="HUF39" s="46"/>
      <c r="HUG39" s="46"/>
      <c r="HUH39" s="46"/>
      <c r="HUI39" s="46"/>
      <c r="HUJ39" s="46"/>
      <c r="HUK39" s="46"/>
      <c r="HUL39" s="46"/>
      <c r="HUM39" s="46"/>
      <c r="HUN39" s="46"/>
      <c r="HUO39" s="46"/>
      <c r="HUP39" s="46"/>
      <c r="HUQ39" s="46"/>
      <c r="HUR39" s="46"/>
      <c r="HUS39" s="46"/>
      <c r="HUT39" s="46"/>
      <c r="HUU39" s="46"/>
      <c r="HUV39" s="46"/>
      <c r="HUW39" s="46"/>
      <c r="HUX39" s="46"/>
      <c r="HUY39" s="46"/>
      <c r="HUZ39" s="46"/>
      <c r="HVA39" s="46"/>
      <c r="HVB39" s="46"/>
      <c r="HVC39" s="46"/>
      <c r="HVD39" s="46"/>
      <c r="HVE39" s="46"/>
      <c r="HVF39" s="46"/>
      <c r="HVG39" s="46"/>
      <c r="HVH39" s="46"/>
      <c r="HVI39" s="46"/>
      <c r="HVJ39" s="46"/>
      <c r="HVK39" s="46"/>
      <c r="HVL39" s="46"/>
      <c r="HVM39" s="46"/>
      <c r="HVN39" s="46"/>
      <c r="HVO39" s="46"/>
      <c r="HVP39" s="46"/>
      <c r="HVQ39" s="46"/>
      <c r="HVR39" s="46"/>
      <c r="HVS39" s="46"/>
      <c r="HVT39" s="46"/>
      <c r="HVU39" s="46"/>
      <c r="HVV39" s="46"/>
      <c r="HVW39" s="46"/>
      <c r="HVX39" s="46"/>
      <c r="HVY39" s="46"/>
      <c r="HVZ39" s="46"/>
      <c r="HWA39" s="46"/>
      <c r="HWB39" s="46"/>
      <c r="HWC39" s="46"/>
      <c r="HWD39" s="46"/>
      <c r="HWE39" s="46"/>
      <c r="HWF39" s="46"/>
      <c r="HWG39" s="46"/>
      <c r="HWH39" s="46"/>
      <c r="HWI39" s="46"/>
      <c r="HWJ39" s="46"/>
      <c r="HWK39" s="46"/>
      <c r="HWL39" s="46"/>
      <c r="HWM39" s="46"/>
      <c r="HWN39" s="46"/>
      <c r="HWO39" s="46"/>
      <c r="HWP39" s="46"/>
      <c r="HWQ39" s="46"/>
      <c r="HWR39" s="46"/>
      <c r="HWS39" s="46"/>
      <c r="HWT39" s="46"/>
      <c r="HWU39" s="46"/>
      <c r="HWV39" s="46"/>
      <c r="HWW39" s="46"/>
      <c r="HWX39" s="46"/>
      <c r="HWY39" s="46"/>
      <c r="HWZ39" s="46"/>
      <c r="HXA39" s="46"/>
      <c r="HXB39" s="46"/>
      <c r="HXC39" s="46"/>
      <c r="HXD39" s="46"/>
      <c r="HXE39" s="46"/>
      <c r="HXF39" s="46"/>
      <c r="HXG39" s="46"/>
      <c r="HXH39" s="46"/>
      <c r="HXI39" s="46"/>
      <c r="HXJ39" s="46"/>
      <c r="HXK39" s="46"/>
      <c r="HXL39" s="46"/>
      <c r="HXM39" s="46"/>
      <c r="HXN39" s="46"/>
      <c r="HXO39" s="46"/>
      <c r="HXP39" s="46"/>
      <c r="HXQ39" s="46"/>
      <c r="HXR39" s="46"/>
      <c r="HXS39" s="46"/>
      <c r="HXT39" s="46"/>
      <c r="HXU39" s="46"/>
      <c r="HXV39" s="46"/>
      <c r="HXW39" s="46"/>
      <c r="HXX39" s="46"/>
      <c r="HXY39" s="46"/>
      <c r="HXZ39" s="46"/>
      <c r="HYA39" s="46"/>
      <c r="HYB39" s="46"/>
      <c r="HYC39" s="46"/>
      <c r="HYD39" s="46"/>
      <c r="HYE39" s="46"/>
      <c r="HYF39" s="46"/>
      <c r="HYG39" s="46"/>
      <c r="HYH39" s="46"/>
      <c r="HYI39" s="46"/>
      <c r="HYJ39" s="46"/>
      <c r="HYK39" s="46"/>
      <c r="HYL39" s="46"/>
      <c r="HYM39" s="46"/>
      <c r="HYN39" s="46"/>
      <c r="HYO39" s="46"/>
      <c r="HYP39" s="46"/>
      <c r="HYQ39" s="46"/>
      <c r="HYR39" s="46"/>
      <c r="HYS39" s="46"/>
      <c r="HYT39" s="46"/>
      <c r="HYU39" s="46"/>
      <c r="HYV39" s="46"/>
      <c r="HYW39" s="46"/>
      <c r="HYX39" s="46"/>
      <c r="HYY39" s="46"/>
      <c r="HYZ39" s="46"/>
      <c r="HZA39" s="46"/>
      <c r="HZB39" s="46"/>
      <c r="HZC39" s="46"/>
      <c r="HZD39" s="46"/>
      <c r="HZE39" s="46"/>
      <c r="HZF39" s="46"/>
      <c r="HZG39" s="46"/>
      <c r="HZH39" s="46"/>
      <c r="HZI39" s="46"/>
      <c r="HZJ39" s="46"/>
      <c r="HZK39" s="46"/>
      <c r="HZL39" s="46"/>
      <c r="HZM39" s="46"/>
      <c r="HZN39" s="46"/>
      <c r="HZO39" s="46"/>
      <c r="HZP39" s="46"/>
      <c r="HZQ39" s="46"/>
      <c r="HZR39" s="46"/>
      <c r="HZS39" s="46"/>
      <c r="HZT39" s="46"/>
      <c r="HZU39" s="46"/>
      <c r="HZV39" s="46"/>
      <c r="HZW39" s="46"/>
      <c r="HZX39" s="46"/>
      <c r="HZY39" s="46"/>
      <c r="HZZ39" s="46"/>
      <c r="IAA39" s="46"/>
      <c r="IAB39" s="46"/>
      <c r="IAC39" s="46"/>
      <c r="IAD39" s="46"/>
      <c r="IAE39" s="46"/>
      <c r="IAF39" s="46"/>
      <c r="IAG39" s="46"/>
      <c r="IAH39" s="46"/>
      <c r="IAI39" s="46"/>
      <c r="IAJ39" s="46"/>
      <c r="IAK39" s="46"/>
      <c r="IAL39" s="46"/>
      <c r="IAM39" s="46"/>
      <c r="IAN39" s="46"/>
      <c r="IAO39" s="46"/>
      <c r="IAP39" s="46"/>
      <c r="IAQ39" s="46"/>
      <c r="IAR39" s="46"/>
      <c r="IAS39" s="46"/>
      <c r="IAT39" s="46"/>
      <c r="IAU39" s="46"/>
      <c r="IAV39" s="46"/>
      <c r="IAW39" s="46"/>
      <c r="IAX39" s="46"/>
      <c r="IAY39" s="46"/>
      <c r="IAZ39" s="46"/>
      <c r="IBA39" s="46"/>
      <c r="IBB39" s="46"/>
      <c r="IBC39" s="46"/>
      <c r="IBD39" s="46"/>
      <c r="IBE39" s="46"/>
      <c r="IBF39" s="46"/>
      <c r="IBG39" s="46"/>
      <c r="IBH39" s="46"/>
      <c r="IBI39" s="46"/>
      <c r="IBJ39" s="46"/>
      <c r="IBK39" s="46"/>
      <c r="IBL39" s="46"/>
      <c r="IBM39" s="46"/>
      <c r="IBN39" s="46"/>
      <c r="IBO39" s="46"/>
      <c r="IBP39" s="46"/>
      <c r="IBQ39" s="46"/>
      <c r="IBR39" s="46"/>
      <c r="IBS39" s="46"/>
      <c r="IBT39" s="46"/>
      <c r="IBU39" s="46"/>
      <c r="IBV39" s="46"/>
      <c r="IBW39" s="46"/>
      <c r="IBX39" s="46"/>
      <c r="IBY39" s="46"/>
      <c r="IBZ39" s="46"/>
      <c r="ICA39" s="46"/>
      <c r="ICB39" s="46"/>
      <c r="ICC39" s="46"/>
      <c r="ICD39" s="46"/>
      <c r="ICE39" s="46"/>
      <c r="ICF39" s="46"/>
      <c r="ICG39" s="46"/>
      <c r="ICH39" s="46"/>
      <c r="ICI39" s="46"/>
      <c r="ICJ39" s="46"/>
      <c r="ICK39" s="46"/>
      <c r="ICL39" s="46"/>
      <c r="ICM39" s="46"/>
      <c r="ICN39" s="46"/>
      <c r="ICO39" s="46"/>
      <c r="ICP39" s="46"/>
      <c r="ICQ39" s="46"/>
      <c r="ICR39" s="46"/>
      <c r="ICS39" s="46"/>
      <c r="ICT39" s="46"/>
      <c r="ICU39" s="46"/>
      <c r="ICV39" s="46"/>
      <c r="ICW39" s="46"/>
      <c r="ICX39" s="46"/>
      <c r="ICY39" s="46"/>
      <c r="ICZ39" s="46"/>
      <c r="IDA39" s="46"/>
      <c r="IDB39" s="46"/>
      <c r="IDC39" s="46"/>
      <c r="IDD39" s="46"/>
      <c r="IDE39" s="46"/>
      <c r="IDF39" s="46"/>
      <c r="IDG39" s="46"/>
      <c r="IDH39" s="46"/>
      <c r="IDI39" s="46"/>
      <c r="IDJ39" s="46"/>
      <c r="IDK39" s="46"/>
      <c r="IDL39" s="46"/>
      <c r="IDM39" s="46"/>
      <c r="IDN39" s="46"/>
      <c r="IDO39" s="46"/>
      <c r="IDP39" s="46"/>
      <c r="IDQ39" s="46"/>
      <c r="IDR39" s="46"/>
      <c r="IDS39" s="46"/>
      <c r="IDT39" s="46"/>
      <c r="IDU39" s="46"/>
      <c r="IDV39" s="46"/>
      <c r="IDW39" s="46"/>
      <c r="IDX39" s="46"/>
      <c r="IDY39" s="46"/>
      <c r="IDZ39" s="46"/>
      <c r="IEA39" s="46"/>
      <c r="IEB39" s="46"/>
      <c r="IEC39" s="46"/>
      <c r="IED39" s="46"/>
      <c r="IEE39" s="46"/>
      <c r="IEF39" s="46"/>
      <c r="IEG39" s="46"/>
      <c r="IEH39" s="46"/>
      <c r="IEI39" s="46"/>
      <c r="IEJ39" s="46"/>
      <c r="IEK39" s="46"/>
      <c r="IEL39" s="46"/>
      <c r="IEM39" s="46"/>
      <c r="IEN39" s="46"/>
      <c r="IEO39" s="46"/>
      <c r="IEP39" s="46"/>
      <c r="IEQ39" s="46"/>
      <c r="IER39" s="46"/>
      <c r="IES39" s="46"/>
      <c r="IET39" s="46"/>
      <c r="IEU39" s="46"/>
      <c r="IEV39" s="46"/>
      <c r="IEW39" s="46"/>
      <c r="IEX39" s="46"/>
      <c r="IEY39" s="46"/>
      <c r="IEZ39" s="46"/>
      <c r="IFA39" s="46"/>
      <c r="IFB39" s="46"/>
      <c r="IFC39" s="46"/>
      <c r="IFD39" s="46"/>
      <c r="IFE39" s="46"/>
      <c r="IFF39" s="46"/>
      <c r="IFG39" s="46"/>
      <c r="IFH39" s="46"/>
      <c r="IFI39" s="46"/>
      <c r="IFJ39" s="46"/>
      <c r="IFK39" s="46"/>
      <c r="IFL39" s="46"/>
      <c r="IFM39" s="46"/>
      <c r="IFN39" s="46"/>
      <c r="IFO39" s="46"/>
      <c r="IFP39" s="46"/>
      <c r="IFQ39" s="46"/>
      <c r="IFR39" s="46"/>
      <c r="IFS39" s="46"/>
      <c r="IFT39" s="46"/>
      <c r="IFU39" s="46"/>
      <c r="IFV39" s="46"/>
      <c r="IFW39" s="46"/>
      <c r="IFX39" s="46"/>
      <c r="IFY39" s="46"/>
      <c r="IFZ39" s="46"/>
      <c r="IGA39" s="46"/>
      <c r="IGB39" s="46"/>
      <c r="IGC39" s="46"/>
      <c r="IGD39" s="46"/>
      <c r="IGE39" s="46"/>
      <c r="IGF39" s="46"/>
      <c r="IGG39" s="46"/>
      <c r="IGH39" s="46"/>
      <c r="IGI39" s="46"/>
      <c r="IGJ39" s="46"/>
      <c r="IGK39" s="46"/>
      <c r="IGL39" s="46"/>
      <c r="IGM39" s="46"/>
      <c r="IGN39" s="46"/>
      <c r="IGO39" s="46"/>
      <c r="IGP39" s="46"/>
      <c r="IGQ39" s="46"/>
      <c r="IGR39" s="46"/>
      <c r="IGS39" s="46"/>
      <c r="IGT39" s="46"/>
      <c r="IGU39" s="46"/>
      <c r="IGV39" s="46"/>
      <c r="IGW39" s="46"/>
      <c r="IGX39" s="46"/>
      <c r="IGY39" s="46"/>
      <c r="IGZ39" s="46"/>
      <c r="IHA39" s="46"/>
      <c r="IHB39" s="46"/>
      <c r="IHC39" s="46"/>
      <c r="IHD39" s="46"/>
      <c r="IHE39" s="46"/>
      <c r="IHF39" s="46"/>
      <c r="IHG39" s="46"/>
      <c r="IHH39" s="46"/>
      <c r="IHI39" s="46"/>
      <c r="IHJ39" s="46"/>
      <c r="IHK39" s="46"/>
      <c r="IHL39" s="46"/>
      <c r="IHM39" s="46"/>
      <c r="IHN39" s="46"/>
      <c r="IHO39" s="46"/>
      <c r="IHP39" s="46"/>
      <c r="IHQ39" s="46"/>
      <c r="IHR39" s="46"/>
      <c r="IHS39" s="46"/>
      <c r="IHT39" s="46"/>
      <c r="IHU39" s="46"/>
      <c r="IHV39" s="46"/>
      <c r="IHW39" s="46"/>
      <c r="IHX39" s="46"/>
      <c r="IHY39" s="46"/>
      <c r="IHZ39" s="46"/>
      <c r="IIA39" s="46"/>
      <c r="IIB39" s="46"/>
      <c r="IIC39" s="46"/>
      <c r="IID39" s="46"/>
      <c r="IIE39" s="46"/>
      <c r="IIF39" s="46"/>
      <c r="IIG39" s="46"/>
      <c r="IIH39" s="46"/>
      <c r="III39" s="46"/>
      <c r="IIJ39" s="46"/>
      <c r="IIK39" s="46"/>
      <c r="IIL39" s="46"/>
      <c r="IIM39" s="46"/>
      <c r="IIN39" s="46"/>
      <c r="IIO39" s="46"/>
      <c r="IIP39" s="46"/>
      <c r="IIQ39" s="46"/>
      <c r="IIR39" s="46"/>
      <c r="IIS39" s="46"/>
      <c r="IIT39" s="46"/>
      <c r="IIU39" s="46"/>
      <c r="IIV39" s="46"/>
      <c r="IIW39" s="46"/>
      <c r="IIX39" s="46"/>
      <c r="IIY39" s="46"/>
      <c r="IIZ39" s="46"/>
      <c r="IJA39" s="46"/>
      <c r="IJB39" s="46"/>
      <c r="IJC39" s="46"/>
      <c r="IJD39" s="46"/>
      <c r="IJE39" s="46"/>
      <c r="IJF39" s="46"/>
      <c r="IJG39" s="46"/>
      <c r="IJH39" s="46"/>
      <c r="IJI39" s="46"/>
      <c r="IJJ39" s="46"/>
      <c r="IJK39" s="46"/>
      <c r="IJL39" s="46"/>
      <c r="IJM39" s="46"/>
      <c r="IJN39" s="46"/>
      <c r="IJO39" s="46"/>
      <c r="IJP39" s="46"/>
      <c r="IJQ39" s="46"/>
      <c r="IJR39" s="46"/>
      <c r="IJS39" s="46"/>
      <c r="IJT39" s="46"/>
      <c r="IJU39" s="46"/>
      <c r="IJV39" s="46"/>
      <c r="IJW39" s="46"/>
      <c r="IJX39" s="46"/>
      <c r="IJY39" s="46"/>
      <c r="IJZ39" s="46"/>
      <c r="IKA39" s="46"/>
      <c r="IKB39" s="46"/>
      <c r="IKC39" s="46"/>
      <c r="IKD39" s="46"/>
      <c r="IKE39" s="46"/>
      <c r="IKF39" s="46"/>
      <c r="IKG39" s="46"/>
      <c r="IKH39" s="46"/>
      <c r="IKI39" s="46"/>
      <c r="IKJ39" s="46"/>
      <c r="IKK39" s="46"/>
      <c r="IKL39" s="46"/>
      <c r="IKM39" s="46"/>
      <c r="IKN39" s="46"/>
      <c r="IKO39" s="46"/>
      <c r="IKP39" s="46"/>
      <c r="IKQ39" s="46"/>
      <c r="IKR39" s="46"/>
      <c r="IKS39" s="46"/>
      <c r="IKT39" s="46"/>
      <c r="IKU39" s="46"/>
      <c r="IKV39" s="46"/>
      <c r="IKW39" s="46"/>
      <c r="IKX39" s="46"/>
      <c r="IKY39" s="46"/>
      <c r="IKZ39" s="46"/>
      <c r="ILA39" s="46"/>
      <c r="ILB39" s="46"/>
      <c r="ILC39" s="46"/>
      <c r="ILD39" s="46"/>
      <c r="ILE39" s="46"/>
      <c r="ILF39" s="46"/>
      <c r="ILG39" s="46"/>
      <c r="ILH39" s="46"/>
      <c r="ILI39" s="46"/>
      <c r="ILJ39" s="46"/>
      <c r="ILK39" s="46"/>
      <c r="ILL39" s="46"/>
      <c r="ILM39" s="46"/>
      <c r="ILN39" s="46"/>
      <c r="ILO39" s="46"/>
      <c r="ILP39" s="46"/>
      <c r="ILQ39" s="46"/>
      <c r="ILR39" s="46"/>
      <c r="ILS39" s="46"/>
      <c r="ILT39" s="46"/>
      <c r="ILU39" s="46"/>
      <c r="ILV39" s="46"/>
      <c r="ILW39" s="46"/>
      <c r="ILX39" s="46"/>
      <c r="ILY39" s="46"/>
      <c r="ILZ39" s="46"/>
      <c r="IMA39" s="46"/>
      <c r="IMB39" s="46"/>
      <c r="IMC39" s="46"/>
      <c r="IMD39" s="46"/>
      <c r="IME39" s="46"/>
      <c r="IMF39" s="46"/>
      <c r="IMG39" s="46"/>
      <c r="IMH39" s="46"/>
      <c r="IMI39" s="46"/>
      <c r="IMJ39" s="46"/>
      <c r="IMK39" s="46"/>
      <c r="IML39" s="46"/>
      <c r="IMM39" s="46"/>
      <c r="IMN39" s="46"/>
      <c r="IMO39" s="46"/>
      <c r="IMP39" s="46"/>
      <c r="IMQ39" s="46"/>
      <c r="IMR39" s="46"/>
      <c r="IMS39" s="46"/>
      <c r="IMT39" s="46"/>
      <c r="IMU39" s="46"/>
      <c r="IMV39" s="46"/>
      <c r="IMW39" s="46"/>
      <c r="IMX39" s="46"/>
      <c r="IMY39" s="46"/>
      <c r="IMZ39" s="46"/>
      <c r="INA39" s="46"/>
      <c r="INB39" s="46"/>
      <c r="INC39" s="46"/>
      <c r="IND39" s="46"/>
      <c r="INE39" s="46"/>
      <c r="INF39" s="46"/>
      <c r="ING39" s="46"/>
      <c r="INH39" s="46"/>
      <c r="INI39" s="46"/>
      <c r="INJ39" s="46"/>
      <c r="INK39" s="46"/>
      <c r="INL39" s="46"/>
      <c r="INM39" s="46"/>
      <c r="INN39" s="46"/>
      <c r="INO39" s="46"/>
      <c r="INP39" s="46"/>
      <c r="INQ39" s="46"/>
      <c r="INR39" s="46"/>
      <c r="INS39" s="46"/>
      <c r="INT39" s="46"/>
      <c r="INU39" s="46"/>
      <c r="INV39" s="46"/>
      <c r="INW39" s="46"/>
      <c r="INX39" s="46"/>
      <c r="INY39" s="46"/>
      <c r="INZ39" s="46"/>
      <c r="IOA39" s="46"/>
      <c r="IOB39" s="46"/>
      <c r="IOC39" s="46"/>
      <c r="IOD39" s="46"/>
      <c r="IOE39" s="46"/>
      <c r="IOF39" s="46"/>
      <c r="IOG39" s="46"/>
      <c r="IOH39" s="46"/>
      <c r="IOI39" s="46"/>
      <c r="IOJ39" s="46"/>
      <c r="IOK39" s="46"/>
      <c r="IOL39" s="46"/>
      <c r="IOM39" s="46"/>
      <c r="ION39" s="46"/>
      <c r="IOO39" s="46"/>
      <c r="IOP39" s="46"/>
      <c r="IOQ39" s="46"/>
      <c r="IOR39" s="46"/>
      <c r="IOS39" s="46"/>
      <c r="IOT39" s="46"/>
      <c r="IOU39" s="46"/>
      <c r="IOV39" s="46"/>
      <c r="IOW39" s="46"/>
      <c r="IOX39" s="46"/>
      <c r="IOY39" s="46"/>
      <c r="IOZ39" s="46"/>
      <c r="IPA39" s="46"/>
      <c r="IPB39" s="46"/>
      <c r="IPC39" s="46"/>
      <c r="IPD39" s="46"/>
      <c r="IPE39" s="46"/>
      <c r="IPF39" s="46"/>
      <c r="IPG39" s="46"/>
      <c r="IPH39" s="46"/>
      <c r="IPI39" s="46"/>
      <c r="IPJ39" s="46"/>
      <c r="IPK39" s="46"/>
      <c r="IPL39" s="46"/>
      <c r="IPM39" s="46"/>
      <c r="IPN39" s="46"/>
      <c r="IPO39" s="46"/>
      <c r="IPP39" s="46"/>
      <c r="IPQ39" s="46"/>
      <c r="IPR39" s="46"/>
      <c r="IPS39" s="46"/>
      <c r="IPT39" s="46"/>
      <c r="IPU39" s="46"/>
      <c r="IPV39" s="46"/>
      <c r="IPW39" s="46"/>
      <c r="IPX39" s="46"/>
      <c r="IPY39" s="46"/>
      <c r="IPZ39" s="46"/>
      <c r="IQA39" s="46"/>
      <c r="IQB39" s="46"/>
      <c r="IQC39" s="46"/>
      <c r="IQD39" s="46"/>
      <c r="IQE39" s="46"/>
      <c r="IQF39" s="46"/>
      <c r="IQG39" s="46"/>
      <c r="IQH39" s="46"/>
      <c r="IQI39" s="46"/>
      <c r="IQJ39" s="46"/>
      <c r="IQK39" s="46"/>
      <c r="IQL39" s="46"/>
      <c r="IQM39" s="46"/>
      <c r="IQN39" s="46"/>
      <c r="IQO39" s="46"/>
      <c r="IQP39" s="46"/>
      <c r="IQQ39" s="46"/>
      <c r="IQR39" s="46"/>
      <c r="IQS39" s="46"/>
      <c r="IQT39" s="46"/>
      <c r="IQU39" s="46"/>
      <c r="IQV39" s="46"/>
      <c r="IQW39" s="46"/>
      <c r="IQX39" s="46"/>
      <c r="IQY39" s="46"/>
      <c r="IQZ39" s="46"/>
      <c r="IRA39" s="46"/>
      <c r="IRB39" s="46"/>
      <c r="IRC39" s="46"/>
      <c r="IRD39" s="46"/>
      <c r="IRE39" s="46"/>
      <c r="IRF39" s="46"/>
      <c r="IRG39" s="46"/>
      <c r="IRH39" s="46"/>
      <c r="IRI39" s="46"/>
      <c r="IRJ39" s="46"/>
      <c r="IRK39" s="46"/>
      <c r="IRL39" s="46"/>
      <c r="IRM39" s="46"/>
      <c r="IRN39" s="46"/>
      <c r="IRO39" s="46"/>
      <c r="IRP39" s="46"/>
      <c r="IRQ39" s="46"/>
      <c r="IRR39" s="46"/>
      <c r="IRS39" s="46"/>
      <c r="IRT39" s="46"/>
      <c r="IRU39" s="46"/>
      <c r="IRV39" s="46"/>
      <c r="IRW39" s="46"/>
      <c r="IRX39" s="46"/>
      <c r="IRY39" s="46"/>
      <c r="IRZ39" s="46"/>
      <c r="ISA39" s="46"/>
      <c r="ISB39" s="46"/>
      <c r="ISC39" s="46"/>
      <c r="ISD39" s="46"/>
      <c r="ISE39" s="46"/>
      <c r="ISF39" s="46"/>
      <c r="ISG39" s="46"/>
      <c r="ISH39" s="46"/>
      <c r="ISI39" s="46"/>
      <c r="ISJ39" s="46"/>
      <c r="ISK39" s="46"/>
      <c r="ISL39" s="46"/>
      <c r="ISM39" s="46"/>
      <c r="ISN39" s="46"/>
      <c r="ISO39" s="46"/>
      <c r="ISP39" s="46"/>
      <c r="ISQ39" s="46"/>
      <c r="ISR39" s="46"/>
      <c r="ISS39" s="46"/>
      <c r="IST39" s="46"/>
      <c r="ISU39" s="46"/>
      <c r="ISV39" s="46"/>
      <c r="ISW39" s="46"/>
      <c r="ISX39" s="46"/>
      <c r="ISY39" s="46"/>
      <c r="ISZ39" s="46"/>
      <c r="ITA39" s="46"/>
      <c r="ITB39" s="46"/>
      <c r="ITC39" s="46"/>
      <c r="ITD39" s="46"/>
      <c r="ITE39" s="46"/>
      <c r="ITF39" s="46"/>
      <c r="ITG39" s="46"/>
      <c r="ITH39" s="46"/>
      <c r="ITI39" s="46"/>
      <c r="ITJ39" s="46"/>
      <c r="ITK39" s="46"/>
      <c r="ITL39" s="46"/>
      <c r="ITM39" s="46"/>
      <c r="ITN39" s="46"/>
      <c r="ITO39" s="46"/>
      <c r="ITP39" s="46"/>
      <c r="ITQ39" s="46"/>
      <c r="ITR39" s="46"/>
      <c r="ITS39" s="46"/>
      <c r="ITT39" s="46"/>
      <c r="ITU39" s="46"/>
      <c r="ITV39" s="46"/>
      <c r="ITW39" s="46"/>
      <c r="ITX39" s="46"/>
      <c r="ITY39" s="46"/>
      <c r="ITZ39" s="46"/>
      <c r="IUA39" s="46"/>
      <c r="IUB39" s="46"/>
      <c r="IUC39" s="46"/>
      <c r="IUD39" s="46"/>
      <c r="IUE39" s="46"/>
      <c r="IUF39" s="46"/>
      <c r="IUG39" s="46"/>
      <c r="IUH39" s="46"/>
      <c r="IUI39" s="46"/>
      <c r="IUJ39" s="46"/>
      <c r="IUK39" s="46"/>
      <c r="IUL39" s="46"/>
      <c r="IUM39" s="46"/>
      <c r="IUN39" s="46"/>
      <c r="IUO39" s="46"/>
      <c r="IUP39" s="46"/>
      <c r="IUQ39" s="46"/>
      <c r="IUR39" s="46"/>
      <c r="IUS39" s="46"/>
      <c r="IUT39" s="46"/>
      <c r="IUU39" s="46"/>
      <c r="IUV39" s="46"/>
      <c r="IUW39" s="46"/>
      <c r="IUX39" s="46"/>
      <c r="IUY39" s="46"/>
      <c r="IUZ39" s="46"/>
      <c r="IVA39" s="46"/>
      <c r="IVB39" s="46"/>
      <c r="IVC39" s="46"/>
      <c r="IVD39" s="46"/>
      <c r="IVE39" s="46"/>
      <c r="IVF39" s="46"/>
      <c r="IVG39" s="46"/>
      <c r="IVH39" s="46"/>
      <c r="IVI39" s="46"/>
      <c r="IVJ39" s="46"/>
      <c r="IVK39" s="46"/>
      <c r="IVL39" s="46"/>
      <c r="IVM39" s="46"/>
      <c r="IVN39" s="46"/>
      <c r="IVO39" s="46"/>
      <c r="IVP39" s="46"/>
      <c r="IVQ39" s="46"/>
      <c r="IVR39" s="46"/>
      <c r="IVS39" s="46"/>
      <c r="IVT39" s="46"/>
      <c r="IVU39" s="46"/>
      <c r="IVV39" s="46"/>
      <c r="IVW39" s="46"/>
      <c r="IVX39" s="46"/>
      <c r="IVY39" s="46"/>
      <c r="IVZ39" s="46"/>
      <c r="IWA39" s="46"/>
      <c r="IWB39" s="46"/>
      <c r="IWC39" s="46"/>
      <c r="IWD39" s="46"/>
      <c r="IWE39" s="46"/>
      <c r="IWF39" s="46"/>
      <c r="IWG39" s="46"/>
      <c r="IWH39" s="46"/>
      <c r="IWI39" s="46"/>
      <c r="IWJ39" s="46"/>
      <c r="IWK39" s="46"/>
      <c r="IWL39" s="46"/>
      <c r="IWM39" s="46"/>
      <c r="IWN39" s="46"/>
      <c r="IWO39" s="46"/>
      <c r="IWP39" s="46"/>
      <c r="IWQ39" s="46"/>
      <c r="IWR39" s="46"/>
      <c r="IWS39" s="46"/>
      <c r="IWT39" s="46"/>
      <c r="IWU39" s="46"/>
      <c r="IWV39" s="46"/>
      <c r="IWW39" s="46"/>
      <c r="IWX39" s="46"/>
      <c r="IWY39" s="46"/>
      <c r="IWZ39" s="46"/>
      <c r="IXA39" s="46"/>
      <c r="IXB39" s="46"/>
      <c r="IXC39" s="46"/>
      <c r="IXD39" s="46"/>
      <c r="IXE39" s="46"/>
      <c r="IXF39" s="46"/>
      <c r="IXG39" s="46"/>
      <c r="IXH39" s="46"/>
      <c r="IXI39" s="46"/>
      <c r="IXJ39" s="46"/>
      <c r="IXK39" s="46"/>
      <c r="IXL39" s="46"/>
      <c r="IXM39" s="46"/>
      <c r="IXN39" s="46"/>
      <c r="IXO39" s="46"/>
      <c r="IXP39" s="46"/>
      <c r="IXQ39" s="46"/>
      <c r="IXR39" s="46"/>
      <c r="IXS39" s="46"/>
      <c r="IXT39" s="46"/>
      <c r="IXU39" s="46"/>
      <c r="IXV39" s="46"/>
      <c r="IXW39" s="46"/>
      <c r="IXX39" s="46"/>
      <c r="IXY39" s="46"/>
      <c r="IXZ39" s="46"/>
      <c r="IYA39" s="46"/>
      <c r="IYB39" s="46"/>
      <c r="IYC39" s="46"/>
      <c r="IYD39" s="46"/>
      <c r="IYE39" s="46"/>
      <c r="IYF39" s="46"/>
      <c r="IYG39" s="46"/>
      <c r="IYH39" s="46"/>
      <c r="IYI39" s="46"/>
      <c r="IYJ39" s="46"/>
      <c r="IYK39" s="46"/>
      <c r="IYL39" s="46"/>
      <c r="IYM39" s="46"/>
      <c r="IYN39" s="46"/>
      <c r="IYO39" s="46"/>
      <c r="IYP39" s="46"/>
      <c r="IYQ39" s="46"/>
      <c r="IYR39" s="46"/>
      <c r="IYS39" s="46"/>
      <c r="IYT39" s="46"/>
      <c r="IYU39" s="46"/>
      <c r="IYV39" s="46"/>
      <c r="IYW39" s="46"/>
      <c r="IYX39" s="46"/>
      <c r="IYY39" s="46"/>
      <c r="IYZ39" s="46"/>
      <c r="IZA39" s="46"/>
      <c r="IZB39" s="46"/>
      <c r="IZC39" s="46"/>
      <c r="IZD39" s="46"/>
      <c r="IZE39" s="46"/>
      <c r="IZF39" s="46"/>
      <c r="IZG39" s="46"/>
      <c r="IZH39" s="46"/>
      <c r="IZI39" s="46"/>
      <c r="IZJ39" s="46"/>
      <c r="IZK39" s="46"/>
      <c r="IZL39" s="46"/>
      <c r="IZM39" s="46"/>
      <c r="IZN39" s="46"/>
      <c r="IZO39" s="46"/>
      <c r="IZP39" s="46"/>
      <c r="IZQ39" s="46"/>
      <c r="IZR39" s="46"/>
      <c r="IZS39" s="46"/>
      <c r="IZT39" s="46"/>
      <c r="IZU39" s="46"/>
      <c r="IZV39" s="46"/>
      <c r="IZW39" s="46"/>
      <c r="IZX39" s="46"/>
      <c r="IZY39" s="46"/>
      <c r="IZZ39" s="46"/>
      <c r="JAA39" s="46"/>
      <c r="JAB39" s="46"/>
      <c r="JAC39" s="46"/>
      <c r="JAD39" s="46"/>
      <c r="JAE39" s="46"/>
      <c r="JAF39" s="46"/>
      <c r="JAG39" s="46"/>
      <c r="JAH39" s="46"/>
      <c r="JAI39" s="46"/>
      <c r="JAJ39" s="46"/>
      <c r="JAK39" s="46"/>
      <c r="JAL39" s="46"/>
      <c r="JAM39" s="46"/>
      <c r="JAN39" s="46"/>
      <c r="JAO39" s="46"/>
      <c r="JAP39" s="46"/>
      <c r="JAQ39" s="46"/>
      <c r="JAR39" s="46"/>
      <c r="JAS39" s="46"/>
      <c r="JAT39" s="46"/>
      <c r="JAU39" s="46"/>
      <c r="JAV39" s="46"/>
      <c r="JAW39" s="46"/>
      <c r="JAX39" s="46"/>
      <c r="JAY39" s="46"/>
      <c r="JAZ39" s="46"/>
      <c r="JBA39" s="46"/>
      <c r="JBB39" s="46"/>
      <c r="JBC39" s="46"/>
      <c r="JBD39" s="46"/>
      <c r="JBE39" s="46"/>
      <c r="JBF39" s="46"/>
      <c r="JBG39" s="46"/>
      <c r="JBH39" s="46"/>
      <c r="JBI39" s="46"/>
      <c r="JBJ39" s="46"/>
      <c r="JBK39" s="46"/>
      <c r="JBL39" s="46"/>
      <c r="JBM39" s="46"/>
      <c r="JBN39" s="46"/>
      <c r="JBO39" s="46"/>
      <c r="JBP39" s="46"/>
      <c r="JBQ39" s="46"/>
      <c r="JBR39" s="46"/>
      <c r="JBS39" s="46"/>
      <c r="JBT39" s="46"/>
      <c r="JBU39" s="46"/>
      <c r="JBV39" s="46"/>
      <c r="JBW39" s="46"/>
      <c r="JBX39" s="46"/>
      <c r="JBY39" s="46"/>
      <c r="JBZ39" s="46"/>
      <c r="JCA39" s="46"/>
      <c r="JCB39" s="46"/>
      <c r="JCC39" s="46"/>
      <c r="JCD39" s="46"/>
      <c r="JCE39" s="46"/>
      <c r="JCF39" s="46"/>
      <c r="JCG39" s="46"/>
      <c r="JCH39" s="46"/>
      <c r="JCI39" s="46"/>
      <c r="JCJ39" s="46"/>
      <c r="JCK39" s="46"/>
      <c r="JCL39" s="46"/>
      <c r="JCM39" s="46"/>
      <c r="JCN39" s="46"/>
      <c r="JCO39" s="46"/>
      <c r="JCP39" s="46"/>
      <c r="JCQ39" s="46"/>
      <c r="JCR39" s="46"/>
      <c r="JCS39" s="46"/>
      <c r="JCT39" s="46"/>
      <c r="JCU39" s="46"/>
      <c r="JCV39" s="46"/>
      <c r="JCW39" s="46"/>
      <c r="JCX39" s="46"/>
      <c r="JCY39" s="46"/>
      <c r="JCZ39" s="46"/>
      <c r="JDA39" s="46"/>
      <c r="JDB39" s="46"/>
      <c r="JDC39" s="46"/>
      <c r="JDD39" s="46"/>
      <c r="JDE39" s="46"/>
      <c r="JDF39" s="46"/>
      <c r="JDG39" s="46"/>
      <c r="JDH39" s="46"/>
      <c r="JDI39" s="46"/>
      <c r="JDJ39" s="46"/>
      <c r="JDK39" s="46"/>
      <c r="JDL39" s="46"/>
      <c r="JDM39" s="46"/>
      <c r="JDN39" s="46"/>
      <c r="JDO39" s="46"/>
      <c r="JDP39" s="46"/>
      <c r="JDQ39" s="46"/>
      <c r="JDR39" s="46"/>
      <c r="JDS39" s="46"/>
      <c r="JDT39" s="46"/>
      <c r="JDU39" s="46"/>
      <c r="JDV39" s="46"/>
      <c r="JDW39" s="46"/>
      <c r="JDX39" s="46"/>
      <c r="JDY39" s="46"/>
      <c r="JDZ39" s="46"/>
      <c r="JEA39" s="46"/>
      <c r="JEB39" s="46"/>
      <c r="JEC39" s="46"/>
      <c r="JED39" s="46"/>
      <c r="JEE39" s="46"/>
      <c r="JEF39" s="46"/>
      <c r="JEG39" s="46"/>
      <c r="JEH39" s="46"/>
      <c r="JEI39" s="46"/>
      <c r="JEJ39" s="46"/>
      <c r="JEK39" s="46"/>
      <c r="JEL39" s="46"/>
      <c r="JEM39" s="46"/>
      <c r="JEN39" s="46"/>
      <c r="JEO39" s="46"/>
      <c r="JEP39" s="46"/>
      <c r="JEQ39" s="46"/>
      <c r="JER39" s="46"/>
      <c r="JES39" s="46"/>
      <c r="JET39" s="46"/>
      <c r="JEU39" s="46"/>
      <c r="JEV39" s="46"/>
      <c r="JEW39" s="46"/>
      <c r="JEX39" s="46"/>
      <c r="JEY39" s="46"/>
      <c r="JEZ39" s="46"/>
      <c r="JFA39" s="46"/>
      <c r="JFB39" s="46"/>
      <c r="JFC39" s="46"/>
      <c r="JFD39" s="46"/>
      <c r="JFE39" s="46"/>
      <c r="JFF39" s="46"/>
      <c r="JFG39" s="46"/>
      <c r="JFH39" s="46"/>
      <c r="JFI39" s="46"/>
      <c r="JFJ39" s="46"/>
      <c r="JFK39" s="46"/>
      <c r="JFL39" s="46"/>
      <c r="JFM39" s="46"/>
      <c r="JFN39" s="46"/>
      <c r="JFO39" s="46"/>
      <c r="JFP39" s="46"/>
      <c r="JFQ39" s="46"/>
      <c r="JFR39" s="46"/>
      <c r="JFS39" s="46"/>
      <c r="JFT39" s="46"/>
      <c r="JFU39" s="46"/>
      <c r="JFV39" s="46"/>
      <c r="JFW39" s="46"/>
      <c r="JFX39" s="46"/>
      <c r="JFY39" s="46"/>
      <c r="JFZ39" s="46"/>
      <c r="JGA39" s="46"/>
      <c r="JGB39" s="46"/>
      <c r="JGC39" s="46"/>
      <c r="JGD39" s="46"/>
      <c r="JGE39" s="46"/>
      <c r="JGF39" s="46"/>
      <c r="JGG39" s="46"/>
      <c r="JGH39" s="46"/>
      <c r="JGI39" s="46"/>
      <c r="JGJ39" s="46"/>
      <c r="JGK39" s="46"/>
      <c r="JGL39" s="46"/>
      <c r="JGM39" s="46"/>
      <c r="JGN39" s="46"/>
      <c r="JGO39" s="46"/>
      <c r="JGP39" s="46"/>
      <c r="JGQ39" s="46"/>
      <c r="JGR39" s="46"/>
      <c r="JGS39" s="46"/>
      <c r="JGT39" s="46"/>
      <c r="JGU39" s="46"/>
      <c r="JGV39" s="46"/>
      <c r="JGW39" s="46"/>
      <c r="JGX39" s="46"/>
      <c r="JGY39" s="46"/>
      <c r="JGZ39" s="46"/>
      <c r="JHA39" s="46"/>
      <c r="JHB39" s="46"/>
      <c r="JHC39" s="46"/>
      <c r="JHD39" s="46"/>
      <c r="JHE39" s="46"/>
      <c r="JHF39" s="46"/>
      <c r="JHG39" s="46"/>
      <c r="JHH39" s="46"/>
      <c r="JHI39" s="46"/>
      <c r="JHJ39" s="46"/>
      <c r="JHK39" s="46"/>
      <c r="JHL39" s="46"/>
      <c r="JHM39" s="46"/>
      <c r="JHN39" s="46"/>
      <c r="JHO39" s="46"/>
      <c r="JHP39" s="46"/>
      <c r="JHQ39" s="46"/>
      <c r="JHR39" s="46"/>
      <c r="JHS39" s="46"/>
      <c r="JHT39" s="46"/>
      <c r="JHU39" s="46"/>
      <c r="JHV39" s="46"/>
      <c r="JHW39" s="46"/>
      <c r="JHX39" s="46"/>
      <c r="JHY39" s="46"/>
      <c r="JHZ39" s="46"/>
      <c r="JIA39" s="46"/>
      <c r="JIB39" s="46"/>
      <c r="JIC39" s="46"/>
      <c r="JID39" s="46"/>
      <c r="JIE39" s="46"/>
      <c r="JIF39" s="46"/>
      <c r="JIG39" s="46"/>
      <c r="JIH39" s="46"/>
      <c r="JII39" s="46"/>
      <c r="JIJ39" s="46"/>
      <c r="JIK39" s="46"/>
      <c r="JIL39" s="46"/>
      <c r="JIM39" s="46"/>
      <c r="JIN39" s="46"/>
      <c r="JIO39" s="46"/>
      <c r="JIP39" s="46"/>
      <c r="JIQ39" s="46"/>
      <c r="JIR39" s="46"/>
      <c r="JIS39" s="46"/>
      <c r="JIT39" s="46"/>
      <c r="JIU39" s="46"/>
      <c r="JIV39" s="46"/>
      <c r="JIW39" s="46"/>
      <c r="JIX39" s="46"/>
      <c r="JIY39" s="46"/>
      <c r="JIZ39" s="46"/>
      <c r="JJA39" s="46"/>
      <c r="JJB39" s="46"/>
      <c r="JJC39" s="46"/>
      <c r="JJD39" s="46"/>
      <c r="JJE39" s="46"/>
      <c r="JJF39" s="46"/>
      <c r="JJG39" s="46"/>
      <c r="JJH39" s="46"/>
      <c r="JJI39" s="46"/>
      <c r="JJJ39" s="46"/>
      <c r="JJK39" s="46"/>
      <c r="JJL39" s="46"/>
      <c r="JJM39" s="46"/>
      <c r="JJN39" s="46"/>
      <c r="JJO39" s="46"/>
      <c r="JJP39" s="46"/>
      <c r="JJQ39" s="46"/>
      <c r="JJR39" s="46"/>
      <c r="JJS39" s="46"/>
      <c r="JJT39" s="46"/>
      <c r="JJU39" s="46"/>
      <c r="JJV39" s="46"/>
      <c r="JJW39" s="46"/>
      <c r="JJX39" s="46"/>
      <c r="JJY39" s="46"/>
      <c r="JJZ39" s="46"/>
      <c r="JKA39" s="46"/>
      <c r="JKB39" s="46"/>
      <c r="JKC39" s="46"/>
      <c r="JKD39" s="46"/>
      <c r="JKE39" s="46"/>
      <c r="JKF39" s="46"/>
      <c r="JKG39" s="46"/>
      <c r="JKH39" s="46"/>
      <c r="JKI39" s="46"/>
      <c r="JKJ39" s="46"/>
      <c r="JKK39" s="46"/>
      <c r="JKL39" s="46"/>
      <c r="JKM39" s="46"/>
      <c r="JKN39" s="46"/>
      <c r="JKO39" s="46"/>
      <c r="JKP39" s="46"/>
      <c r="JKQ39" s="46"/>
      <c r="JKR39" s="46"/>
      <c r="JKS39" s="46"/>
      <c r="JKT39" s="46"/>
      <c r="JKU39" s="46"/>
      <c r="JKV39" s="46"/>
      <c r="JKW39" s="46"/>
      <c r="JKX39" s="46"/>
      <c r="JKY39" s="46"/>
      <c r="JKZ39" s="46"/>
      <c r="JLA39" s="46"/>
      <c r="JLB39" s="46"/>
      <c r="JLC39" s="46"/>
      <c r="JLD39" s="46"/>
      <c r="JLE39" s="46"/>
      <c r="JLF39" s="46"/>
      <c r="JLG39" s="46"/>
      <c r="JLH39" s="46"/>
      <c r="JLI39" s="46"/>
      <c r="JLJ39" s="46"/>
      <c r="JLK39" s="46"/>
      <c r="JLL39" s="46"/>
      <c r="JLM39" s="46"/>
      <c r="JLN39" s="46"/>
      <c r="JLO39" s="46"/>
      <c r="JLP39" s="46"/>
      <c r="JLQ39" s="46"/>
      <c r="JLR39" s="46"/>
      <c r="JLS39" s="46"/>
      <c r="JLT39" s="46"/>
      <c r="JLU39" s="46"/>
      <c r="JLV39" s="46"/>
      <c r="JLW39" s="46"/>
      <c r="JLX39" s="46"/>
      <c r="JLY39" s="46"/>
      <c r="JLZ39" s="46"/>
      <c r="JMA39" s="46"/>
      <c r="JMB39" s="46"/>
      <c r="JMC39" s="46"/>
      <c r="JMD39" s="46"/>
      <c r="JME39" s="46"/>
      <c r="JMF39" s="46"/>
      <c r="JMG39" s="46"/>
      <c r="JMH39" s="46"/>
      <c r="JMI39" s="46"/>
      <c r="JMJ39" s="46"/>
      <c r="JMK39" s="46"/>
      <c r="JML39" s="46"/>
      <c r="JMM39" s="46"/>
      <c r="JMN39" s="46"/>
      <c r="JMO39" s="46"/>
      <c r="JMP39" s="46"/>
      <c r="JMQ39" s="46"/>
      <c r="JMR39" s="46"/>
      <c r="JMS39" s="46"/>
      <c r="JMT39" s="46"/>
      <c r="JMU39" s="46"/>
      <c r="JMV39" s="46"/>
      <c r="JMW39" s="46"/>
      <c r="JMX39" s="46"/>
      <c r="JMY39" s="46"/>
      <c r="JMZ39" s="46"/>
      <c r="JNA39" s="46"/>
      <c r="JNB39" s="46"/>
      <c r="JNC39" s="46"/>
      <c r="JND39" s="46"/>
      <c r="JNE39" s="46"/>
      <c r="JNF39" s="46"/>
      <c r="JNG39" s="46"/>
      <c r="JNH39" s="46"/>
      <c r="JNI39" s="46"/>
      <c r="JNJ39" s="46"/>
      <c r="JNK39" s="46"/>
      <c r="JNL39" s="46"/>
      <c r="JNM39" s="46"/>
      <c r="JNN39" s="46"/>
      <c r="JNO39" s="46"/>
      <c r="JNP39" s="46"/>
      <c r="JNQ39" s="46"/>
      <c r="JNR39" s="46"/>
      <c r="JNS39" s="46"/>
      <c r="JNT39" s="46"/>
      <c r="JNU39" s="46"/>
      <c r="JNV39" s="46"/>
      <c r="JNW39" s="46"/>
      <c r="JNX39" s="46"/>
      <c r="JNY39" s="46"/>
      <c r="JNZ39" s="46"/>
      <c r="JOA39" s="46"/>
      <c r="JOB39" s="46"/>
      <c r="JOC39" s="46"/>
      <c r="JOD39" s="46"/>
      <c r="JOE39" s="46"/>
      <c r="JOF39" s="46"/>
      <c r="JOG39" s="46"/>
      <c r="JOH39" s="46"/>
      <c r="JOI39" s="46"/>
      <c r="JOJ39" s="46"/>
      <c r="JOK39" s="46"/>
      <c r="JOL39" s="46"/>
      <c r="JOM39" s="46"/>
      <c r="JON39" s="46"/>
      <c r="JOO39" s="46"/>
      <c r="JOP39" s="46"/>
      <c r="JOQ39" s="46"/>
      <c r="JOR39" s="46"/>
      <c r="JOS39" s="46"/>
      <c r="JOT39" s="46"/>
      <c r="JOU39" s="46"/>
      <c r="JOV39" s="46"/>
      <c r="JOW39" s="46"/>
      <c r="JOX39" s="46"/>
      <c r="JOY39" s="46"/>
      <c r="JOZ39" s="46"/>
      <c r="JPA39" s="46"/>
      <c r="JPB39" s="46"/>
      <c r="JPC39" s="46"/>
      <c r="JPD39" s="46"/>
      <c r="JPE39" s="46"/>
      <c r="JPF39" s="46"/>
      <c r="JPG39" s="46"/>
      <c r="JPH39" s="46"/>
      <c r="JPI39" s="46"/>
      <c r="JPJ39" s="46"/>
      <c r="JPK39" s="46"/>
      <c r="JPL39" s="46"/>
      <c r="JPM39" s="46"/>
      <c r="JPN39" s="46"/>
      <c r="JPO39" s="46"/>
      <c r="JPP39" s="46"/>
      <c r="JPQ39" s="46"/>
      <c r="JPR39" s="46"/>
      <c r="JPS39" s="46"/>
      <c r="JPT39" s="46"/>
      <c r="JPU39" s="46"/>
      <c r="JPV39" s="46"/>
      <c r="JPW39" s="46"/>
      <c r="JPX39" s="46"/>
      <c r="JPY39" s="46"/>
      <c r="JPZ39" s="46"/>
      <c r="JQA39" s="46"/>
      <c r="JQB39" s="46"/>
      <c r="JQC39" s="46"/>
      <c r="JQD39" s="46"/>
      <c r="JQE39" s="46"/>
      <c r="JQF39" s="46"/>
      <c r="JQG39" s="46"/>
      <c r="JQH39" s="46"/>
      <c r="JQI39" s="46"/>
      <c r="JQJ39" s="46"/>
      <c r="JQK39" s="46"/>
      <c r="JQL39" s="46"/>
      <c r="JQM39" s="46"/>
      <c r="JQN39" s="46"/>
      <c r="JQO39" s="46"/>
      <c r="JQP39" s="46"/>
      <c r="JQQ39" s="46"/>
      <c r="JQR39" s="46"/>
      <c r="JQS39" s="46"/>
      <c r="JQT39" s="46"/>
      <c r="JQU39" s="46"/>
      <c r="JQV39" s="46"/>
      <c r="JQW39" s="46"/>
      <c r="JQX39" s="46"/>
      <c r="JQY39" s="46"/>
      <c r="JQZ39" s="46"/>
      <c r="JRA39" s="46"/>
      <c r="JRB39" s="46"/>
      <c r="JRC39" s="46"/>
      <c r="JRD39" s="46"/>
      <c r="JRE39" s="46"/>
      <c r="JRF39" s="46"/>
      <c r="JRG39" s="46"/>
      <c r="JRH39" s="46"/>
      <c r="JRI39" s="46"/>
      <c r="JRJ39" s="46"/>
      <c r="JRK39" s="46"/>
      <c r="JRL39" s="46"/>
      <c r="JRM39" s="46"/>
      <c r="JRN39" s="46"/>
      <c r="JRO39" s="46"/>
      <c r="JRP39" s="46"/>
      <c r="JRQ39" s="46"/>
      <c r="JRR39" s="46"/>
      <c r="JRS39" s="46"/>
      <c r="JRT39" s="46"/>
      <c r="JRU39" s="46"/>
      <c r="JRV39" s="46"/>
      <c r="JRW39" s="46"/>
      <c r="JRX39" s="46"/>
      <c r="JRY39" s="46"/>
      <c r="JRZ39" s="46"/>
      <c r="JSA39" s="46"/>
      <c r="JSB39" s="46"/>
      <c r="JSC39" s="46"/>
      <c r="JSD39" s="46"/>
      <c r="JSE39" s="46"/>
      <c r="JSF39" s="46"/>
      <c r="JSG39" s="46"/>
      <c r="JSH39" s="46"/>
      <c r="JSI39" s="46"/>
      <c r="JSJ39" s="46"/>
      <c r="JSK39" s="46"/>
      <c r="JSL39" s="46"/>
      <c r="JSM39" s="46"/>
      <c r="JSN39" s="46"/>
      <c r="JSO39" s="46"/>
      <c r="JSP39" s="46"/>
      <c r="JSQ39" s="46"/>
      <c r="JSR39" s="46"/>
      <c r="JSS39" s="46"/>
      <c r="JST39" s="46"/>
      <c r="JSU39" s="46"/>
      <c r="JSV39" s="46"/>
      <c r="JSW39" s="46"/>
      <c r="JSX39" s="46"/>
      <c r="JSY39" s="46"/>
      <c r="JSZ39" s="46"/>
      <c r="JTA39" s="46"/>
      <c r="JTB39" s="46"/>
      <c r="JTC39" s="46"/>
      <c r="JTD39" s="46"/>
      <c r="JTE39" s="46"/>
      <c r="JTF39" s="46"/>
      <c r="JTG39" s="46"/>
      <c r="JTH39" s="46"/>
      <c r="JTI39" s="46"/>
      <c r="JTJ39" s="46"/>
      <c r="JTK39" s="46"/>
      <c r="JTL39" s="46"/>
      <c r="JTM39" s="46"/>
      <c r="JTN39" s="46"/>
      <c r="JTO39" s="46"/>
      <c r="JTP39" s="46"/>
      <c r="JTQ39" s="46"/>
      <c r="JTR39" s="46"/>
      <c r="JTS39" s="46"/>
      <c r="JTT39" s="46"/>
      <c r="JTU39" s="46"/>
      <c r="JTV39" s="46"/>
      <c r="JTW39" s="46"/>
      <c r="JTX39" s="46"/>
      <c r="JTY39" s="46"/>
      <c r="JTZ39" s="46"/>
      <c r="JUA39" s="46"/>
      <c r="JUB39" s="46"/>
      <c r="JUC39" s="46"/>
      <c r="JUD39" s="46"/>
      <c r="JUE39" s="46"/>
      <c r="JUF39" s="46"/>
      <c r="JUG39" s="46"/>
      <c r="JUH39" s="46"/>
      <c r="JUI39" s="46"/>
      <c r="JUJ39" s="46"/>
      <c r="JUK39" s="46"/>
      <c r="JUL39" s="46"/>
      <c r="JUM39" s="46"/>
      <c r="JUN39" s="46"/>
      <c r="JUO39" s="46"/>
      <c r="JUP39" s="46"/>
      <c r="JUQ39" s="46"/>
      <c r="JUR39" s="46"/>
      <c r="JUS39" s="46"/>
      <c r="JUT39" s="46"/>
      <c r="JUU39" s="46"/>
      <c r="JUV39" s="46"/>
      <c r="JUW39" s="46"/>
      <c r="JUX39" s="46"/>
      <c r="JUY39" s="46"/>
      <c r="JUZ39" s="46"/>
      <c r="JVA39" s="46"/>
      <c r="JVB39" s="46"/>
      <c r="JVC39" s="46"/>
      <c r="JVD39" s="46"/>
      <c r="JVE39" s="46"/>
      <c r="JVF39" s="46"/>
      <c r="JVG39" s="46"/>
      <c r="JVH39" s="46"/>
      <c r="JVI39" s="46"/>
      <c r="JVJ39" s="46"/>
      <c r="JVK39" s="46"/>
      <c r="JVL39" s="46"/>
      <c r="JVM39" s="46"/>
      <c r="JVN39" s="46"/>
      <c r="JVO39" s="46"/>
      <c r="JVP39" s="46"/>
      <c r="JVQ39" s="46"/>
      <c r="JVR39" s="46"/>
      <c r="JVS39" s="46"/>
      <c r="JVT39" s="46"/>
      <c r="JVU39" s="46"/>
      <c r="JVV39" s="46"/>
      <c r="JVW39" s="46"/>
      <c r="JVX39" s="46"/>
      <c r="JVY39" s="46"/>
      <c r="JVZ39" s="46"/>
      <c r="JWA39" s="46"/>
      <c r="JWB39" s="46"/>
      <c r="JWC39" s="46"/>
      <c r="JWD39" s="46"/>
      <c r="JWE39" s="46"/>
      <c r="JWF39" s="46"/>
      <c r="JWG39" s="46"/>
      <c r="JWH39" s="46"/>
      <c r="JWI39" s="46"/>
      <c r="JWJ39" s="46"/>
      <c r="JWK39" s="46"/>
      <c r="JWL39" s="46"/>
      <c r="JWM39" s="46"/>
      <c r="JWN39" s="46"/>
      <c r="JWO39" s="46"/>
      <c r="JWP39" s="46"/>
      <c r="JWQ39" s="46"/>
      <c r="JWR39" s="46"/>
      <c r="JWS39" s="46"/>
      <c r="JWT39" s="46"/>
      <c r="JWU39" s="46"/>
      <c r="JWV39" s="46"/>
      <c r="JWW39" s="46"/>
      <c r="JWX39" s="46"/>
      <c r="JWY39" s="46"/>
      <c r="JWZ39" s="46"/>
      <c r="JXA39" s="46"/>
      <c r="JXB39" s="46"/>
      <c r="JXC39" s="46"/>
      <c r="JXD39" s="46"/>
      <c r="JXE39" s="46"/>
      <c r="JXF39" s="46"/>
      <c r="JXG39" s="46"/>
      <c r="JXH39" s="46"/>
      <c r="JXI39" s="46"/>
      <c r="JXJ39" s="46"/>
      <c r="JXK39" s="46"/>
      <c r="JXL39" s="46"/>
      <c r="JXM39" s="46"/>
      <c r="JXN39" s="46"/>
      <c r="JXO39" s="46"/>
      <c r="JXP39" s="46"/>
      <c r="JXQ39" s="46"/>
      <c r="JXR39" s="46"/>
      <c r="JXS39" s="46"/>
      <c r="JXT39" s="46"/>
      <c r="JXU39" s="46"/>
      <c r="JXV39" s="46"/>
      <c r="JXW39" s="46"/>
      <c r="JXX39" s="46"/>
      <c r="JXY39" s="46"/>
      <c r="JXZ39" s="46"/>
      <c r="JYA39" s="46"/>
      <c r="JYB39" s="46"/>
      <c r="JYC39" s="46"/>
      <c r="JYD39" s="46"/>
      <c r="JYE39" s="46"/>
      <c r="JYF39" s="46"/>
      <c r="JYG39" s="46"/>
      <c r="JYH39" s="46"/>
      <c r="JYI39" s="46"/>
      <c r="JYJ39" s="46"/>
      <c r="JYK39" s="46"/>
      <c r="JYL39" s="46"/>
      <c r="JYM39" s="46"/>
      <c r="JYN39" s="46"/>
      <c r="JYO39" s="46"/>
      <c r="JYP39" s="46"/>
      <c r="JYQ39" s="46"/>
      <c r="JYR39" s="46"/>
      <c r="JYS39" s="46"/>
      <c r="JYT39" s="46"/>
      <c r="JYU39" s="46"/>
      <c r="JYV39" s="46"/>
      <c r="JYW39" s="46"/>
      <c r="JYX39" s="46"/>
      <c r="JYY39" s="46"/>
      <c r="JYZ39" s="46"/>
      <c r="JZA39" s="46"/>
      <c r="JZB39" s="46"/>
      <c r="JZC39" s="46"/>
      <c r="JZD39" s="46"/>
      <c r="JZE39" s="46"/>
      <c r="JZF39" s="46"/>
      <c r="JZG39" s="46"/>
      <c r="JZH39" s="46"/>
      <c r="JZI39" s="46"/>
      <c r="JZJ39" s="46"/>
      <c r="JZK39" s="46"/>
      <c r="JZL39" s="46"/>
      <c r="JZM39" s="46"/>
      <c r="JZN39" s="46"/>
      <c r="JZO39" s="46"/>
      <c r="JZP39" s="46"/>
      <c r="JZQ39" s="46"/>
      <c r="JZR39" s="46"/>
      <c r="JZS39" s="46"/>
      <c r="JZT39" s="46"/>
      <c r="JZU39" s="46"/>
      <c r="JZV39" s="46"/>
      <c r="JZW39" s="46"/>
      <c r="JZX39" s="46"/>
      <c r="JZY39" s="46"/>
      <c r="JZZ39" s="46"/>
      <c r="KAA39" s="46"/>
      <c r="KAB39" s="46"/>
      <c r="KAC39" s="46"/>
      <c r="KAD39" s="46"/>
      <c r="KAE39" s="46"/>
      <c r="KAF39" s="46"/>
      <c r="KAG39" s="46"/>
      <c r="KAH39" s="46"/>
      <c r="KAI39" s="46"/>
      <c r="KAJ39" s="46"/>
      <c r="KAK39" s="46"/>
      <c r="KAL39" s="46"/>
      <c r="KAM39" s="46"/>
      <c r="KAN39" s="46"/>
      <c r="KAO39" s="46"/>
      <c r="KAP39" s="46"/>
      <c r="KAQ39" s="46"/>
      <c r="KAR39" s="46"/>
      <c r="KAS39" s="46"/>
      <c r="KAT39" s="46"/>
      <c r="KAU39" s="46"/>
      <c r="KAV39" s="46"/>
      <c r="KAW39" s="46"/>
      <c r="KAX39" s="46"/>
      <c r="KAY39" s="46"/>
      <c r="KAZ39" s="46"/>
      <c r="KBA39" s="46"/>
      <c r="KBB39" s="46"/>
      <c r="KBC39" s="46"/>
      <c r="KBD39" s="46"/>
      <c r="KBE39" s="46"/>
      <c r="KBF39" s="46"/>
      <c r="KBG39" s="46"/>
      <c r="KBH39" s="46"/>
      <c r="KBI39" s="46"/>
      <c r="KBJ39" s="46"/>
      <c r="KBK39" s="46"/>
      <c r="KBL39" s="46"/>
      <c r="KBM39" s="46"/>
      <c r="KBN39" s="46"/>
      <c r="KBO39" s="46"/>
      <c r="KBP39" s="46"/>
      <c r="KBQ39" s="46"/>
      <c r="KBR39" s="46"/>
      <c r="KBS39" s="46"/>
      <c r="KBT39" s="46"/>
      <c r="KBU39" s="46"/>
      <c r="KBV39" s="46"/>
      <c r="KBW39" s="46"/>
      <c r="KBX39" s="46"/>
      <c r="KBY39" s="46"/>
      <c r="KBZ39" s="46"/>
      <c r="KCA39" s="46"/>
      <c r="KCB39" s="46"/>
      <c r="KCC39" s="46"/>
      <c r="KCD39" s="46"/>
      <c r="KCE39" s="46"/>
      <c r="KCF39" s="46"/>
      <c r="KCG39" s="46"/>
      <c r="KCH39" s="46"/>
      <c r="KCI39" s="46"/>
      <c r="KCJ39" s="46"/>
      <c r="KCK39" s="46"/>
      <c r="KCL39" s="46"/>
      <c r="KCM39" s="46"/>
      <c r="KCN39" s="46"/>
      <c r="KCO39" s="46"/>
      <c r="KCP39" s="46"/>
      <c r="KCQ39" s="46"/>
      <c r="KCR39" s="46"/>
      <c r="KCS39" s="46"/>
      <c r="KCT39" s="46"/>
      <c r="KCU39" s="46"/>
      <c r="KCV39" s="46"/>
      <c r="KCW39" s="46"/>
      <c r="KCX39" s="46"/>
      <c r="KCY39" s="46"/>
      <c r="KCZ39" s="46"/>
      <c r="KDA39" s="46"/>
      <c r="KDB39" s="46"/>
      <c r="KDC39" s="46"/>
      <c r="KDD39" s="46"/>
      <c r="KDE39" s="46"/>
      <c r="KDF39" s="46"/>
      <c r="KDG39" s="46"/>
      <c r="KDH39" s="46"/>
      <c r="KDI39" s="46"/>
      <c r="KDJ39" s="46"/>
      <c r="KDK39" s="46"/>
      <c r="KDL39" s="46"/>
      <c r="KDM39" s="46"/>
      <c r="KDN39" s="46"/>
      <c r="KDO39" s="46"/>
      <c r="KDP39" s="46"/>
      <c r="KDQ39" s="46"/>
      <c r="KDR39" s="46"/>
      <c r="KDS39" s="46"/>
      <c r="KDT39" s="46"/>
      <c r="KDU39" s="46"/>
      <c r="KDV39" s="46"/>
      <c r="KDW39" s="46"/>
      <c r="KDX39" s="46"/>
      <c r="KDY39" s="46"/>
      <c r="KDZ39" s="46"/>
      <c r="KEA39" s="46"/>
      <c r="KEB39" s="46"/>
      <c r="KEC39" s="46"/>
      <c r="KED39" s="46"/>
      <c r="KEE39" s="46"/>
      <c r="KEF39" s="46"/>
      <c r="KEG39" s="46"/>
      <c r="KEH39" s="46"/>
      <c r="KEI39" s="46"/>
      <c r="KEJ39" s="46"/>
      <c r="KEK39" s="46"/>
      <c r="KEL39" s="46"/>
      <c r="KEM39" s="46"/>
      <c r="KEN39" s="46"/>
      <c r="KEO39" s="46"/>
      <c r="KEP39" s="46"/>
      <c r="KEQ39" s="46"/>
      <c r="KER39" s="46"/>
      <c r="KES39" s="46"/>
      <c r="KET39" s="46"/>
      <c r="KEU39" s="46"/>
      <c r="KEV39" s="46"/>
      <c r="KEW39" s="46"/>
      <c r="KEX39" s="46"/>
      <c r="KEY39" s="46"/>
      <c r="KEZ39" s="46"/>
      <c r="KFA39" s="46"/>
      <c r="KFB39" s="46"/>
      <c r="KFC39" s="46"/>
      <c r="KFD39" s="46"/>
      <c r="KFE39" s="46"/>
      <c r="KFF39" s="46"/>
      <c r="KFG39" s="46"/>
      <c r="KFH39" s="46"/>
      <c r="KFI39" s="46"/>
      <c r="KFJ39" s="46"/>
      <c r="KFK39" s="46"/>
      <c r="KFL39" s="46"/>
      <c r="KFM39" s="46"/>
      <c r="KFN39" s="46"/>
      <c r="KFO39" s="46"/>
      <c r="KFP39" s="46"/>
      <c r="KFQ39" s="46"/>
      <c r="KFR39" s="46"/>
      <c r="KFS39" s="46"/>
      <c r="KFT39" s="46"/>
      <c r="KFU39" s="46"/>
      <c r="KFV39" s="46"/>
      <c r="KFW39" s="46"/>
      <c r="KFX39" s="46"/>
      <c r="KFY39" s="46"/>
      <c r="KFZ39" s="46"/>
      <c r="KGA39" s="46"/>
      <c r="KGB39" s="46"/>
      <c r="KGC39" s="46"/>
      <c r="KGD39" s="46"/>
      <c r="KGE39" s="46"/>
      <c r="KGF39" s="46"/>
      <c r="KGG39" s="46"/>
      <c r="KGH39" s="46"/>
      <c r="KGI39" s="46"/>
      <c r="KGJ39" s="46"/>
      <c r="KGK39" s="46"/>
      <c r="KGL39" s="46"/>
      <c r="KGM39" s="46"/>
      <c r="KGN39" s="46"/>
      <c r="KGO39" s="46"/>
      <c r="KGP39" s="46"/>
      <c r="KGQ39" s="46"/>
      <c r="KGR39" s="46"/>
      <c r="KGS39" s="46"/>
      <c r="KGT39" s="46"/>
      <c r="KGU39" s="46"/>
      <c r="KGV39" s="46"/>
      <c r="KGW39" s="46"/>
      <c r="KGX39" s="46"/>
      <c r="KGY39" s="46"/>
      <c r="KGZ39" s="46"/>
      <c r="KHA39" s="46"/>
      <c r="KHB39" s="46"/>
      <c r="KHC39" s="46"/>
      <c r="KHD39" s="46"/>
      <c r="KHE39" s="46"/>
      <c r="KHF39" s="46"/>
      <c r="KHG39" s="46"/>
      <c r="KHH39" s="46"/>
      <c r="KHI39" s="46"/>
      <c r="KHJ39" s="46"/>
      <c r="KHK39" s="46"/>
      <c r="KHL39" s="46"/>
      <c r="KHM39" s="46"/>
      <c r="KHN39" s="46"/>
      <c r="KHO39" s="46"/>
      <c r="KHP39" s="46"/>
      <c r="KHQ39" s="46"/>
      <c r="KHR39" s="46"/>
      <c r="KHS39" s="46"/>
      <c r="KHT39" s="46"/>
      <c r="KHU39" s="46"/>
      <c r="KHV39" s="46"/>
      <c r="KHW39" s="46"/>
      <c r="KHX39" s="46"/>
      <c r="KHY39" s="46"/>
      <c r="KHZ39" s="46"/>
      <c r="KIA39" s="46"/>
      <c r="KIB39" s="46"/>
      <c r="KIC39" s="46"/>
      <c r="KID39" s="46"/>
      <c r="KIE39" s="46"/>
      <c r="KIF39" s="46"/>
      <c r="KIG39" s="46"/>
      <c r="KIH39" s="46"/>
      <c r="KII39" s="46"/>
      <c r="KIJ39" s="46"/>
      <c r="KIK39" s="46"/>
      <c r="KIL39" s="46"/>
      <c r="KIM39" s="46"/>
      <c r="KIN39" s="46"/>
      <c r="KIO39" s="46"/>
      <c r="KIP39" s="46"/>
      <c r="KIQ39" s="46"/>
      <c r="KIR39" s="46"/>
      <c r="KIS39" s="46"/>
      <c r="KIT39" s="46"/>
      <c r="KIU39" s="46"/>
      <c r="KIV39" s="46"/>
      <c r="KIW39" s="46"/>
      <c r="KIX39" s="46"/>
      <c r="KIY39" s="46"/>
      <c r="KIZ39" s="46"/>
      <c r="KJA39" s="46"/>
      <c r="KJB39" s="46"/>
      <c r="KJC39" s="46"/>
      <c r="KJD39" s="46"/>
      <c r="KJE39" s="46"/>
      <c r="KJF39" s="46"/>
      <c r="KJG39" s="46"/>
      <c r="KJH39" s="46"/>
      <c r="KJI39" s="46"/>
      <c r="KJJ39" s="46"/>
      <c r="KJK39" s="46"/>
      <c r="KJL39" s="46"/>
      <c r="KJM39" s="46"/>
      <c r="KJN39" s="46"/>
      <c r="KJO39" s="46"/>
      <c r="KJP39" s="46"/>
      <c r="KJQ39" s="46"/>
      <c r="KJR39" s="46"/>
      <c r="KJS39" s="46"/>
      <c r="KJT39" s="46"/>
      <c r="KJU39" s="46"/>
      <c r="KJV39" s="46"/>
      <c r="KJW39" s="46"/>
      <c r="KJX39" s="46"/>
      <c r="KJY39" s="46"/>
      <c r="KJZ39" s="46"/>
      <c r="KKA39" s="46"/>
      <c r="KKB39" s="46"/>
      <c r="KKC39" s="46"/>
      <c r="KKD39" s="46"/>
      <c r="KKE39" s="46"/>
      <c r="KKF39" s="46"/>
      <c r="KKG39" s="46"/>
      <c r="KKH39" s="46"/>
      <c r="KKI39" s="46"/>
      <c r="KKJ39" s="46"/>
      <c r="KKK39" s="46"/>
      <c r="KKL39" s="46"/>
      <c r="KKM39" s="46"/>
      <c r="KKN39" s="46"/>
      <c r="KKO39" s="46"/>
      <c r="KKP39" s="46"/>
      <c r="KKQ39" s="46"/>
      <c r="KKR39" s="46"/>
      <c r="KKS39" s="46"/>
      <c r="KKT39" s="46"/>
      <c r="KKU39" s="46"/>
      <c r="KKV39" s="46"/>
      <c r="KKW39" s="46"/>
      <c r="KKX39" s="46"/>
      <c r="KKY39" s="46"/>
      <c r="KKZ39" s="46"/>
      <c r="KLA39" s="46"/>
      <c r="KLB39" s="46"/>
      <c r="KLC39" s="46"/>
      <c r="KLD39" s="46"/>
      <c r="KLE39" s="46"/>
      <c r="KLF39" s="46"/>
      <c r="KLG39" s="46"/>
      <c r="KLH39" s="46"/>
      <c r="KLI39" s="46"/>
      <c r="KLJ39" s="46"/>
      <c r="KLK39" s="46"/>
      <c r="KLL39" s="46"/>
      <c r="KLM39" s="46"/>
      <c r="KLN39" s="46"/>
      <c r="KLO39" s="46"/>
      <c r="KLP39" s="46"/>
      <c r="KLQ39" s="46"/>
      <c r="KLR39" s="46"/>
      <c r="KLS39" s="46"/>
      <c r="KLT39" s="46"/>
      <c r="KLU39" s="46"/>
      <c r="KLV39" s="46"/>
      <c r="KLW39" s="46"/>
      <c r="KLX39" s="46"/>
      <c r="KLY39" s="46"/>
      <c r="KLZ39" s="46"/>
      <c r="KMA39" s="46"/>
      <c r="KMB39" s="46"/>
      <c r="KMC39" s="46"/>
      <c r="KMD39" s="46"/>
      <c r="KME39" s="46"/>
      <c r="KMF39" s="46"/>
      <c r="KMG39" s="46"/>
      <c r="KMH39" s="46"/>
      <c r="KMI39" s="46"/>
      <c r="KMJ39" s="46"/>
      <c r="KMK39" s="46"/>
      <c r="KML39" s="46"/>
      <c r="KMM39" s="46"/>
      <c r="KMN39" s="46"/>
      <c r="KMO39" s="46"/>
      <c r="KMP39" s="46"/>
      <c r="KMQ39" s="46"/>
      <c r="KMR39" s="46"/>
      <c r="KMS39" s="46"/>
      <c r="KMT39" s="46"/>
      <c r="KMU39" s="46"/>
      <c r="KMV39" s="46"/>
      <c r="KMW39" s="46"/>
      <c r="KMX39" s="46"/>
      <c r="KMY39" s="46"/>
      <c r="KMZ39" s="46"/>
      <c r="KNA39" s="46"/>
      <c r="KNB39" s="46"/>
      <c r="KNC39" s="46"/>
      <c r="KND39" s="46"/>
      <c r="KNE39" s="46"/>
      <c r="KNF39" s="46"/>
      <c r="KNG39" s="46"/>
      <c r="KNH39" s="46"/>
      <c r="KNI39" s="46"/>
      <c r="KNJ39" s="46"/>
      <c r="KNK39" s="46"/>
      <c r="KNL39" s="46"/>
      <c r="KNM39" s="46"/>
      <c r="KNN39" s="46"/>
      <c r="KNO39" s="46"/>
      <c r="KNP39" s="46"/>
      <c r="KNQ39" s="46"/>
      <c r="KNR39" s="46"/>
      <c r="KNS39" s="46"/>
      <c r="KNT39" s="46"/>
      <c r="KNU39" s="46"/>
      <c r="KNV39" s="46"/>
      <c r="KNW39" s="46"/>
      <c r="KNX39" s="46"/>
      <c r="KNY39" s="46"/>
      <c r="KNZ39" s="46"/>
      <c r="KOA39" s="46"/>
      <c r="KOB39" s="46"/>
      <c r="KOC39" s="46"/>
      <c r="KOD39" s="46"/>
      <c r="KOE39" s="46"/>
      <c r="KOF39" s="46"/>
      <c r="KOG39" s="46"/>
      <c r="KOH39" s="46"/>
      <c r="KOI39" s="46"/>
      <c r="KOJ39" s="46"/>
      <c r="KOK39" s="46"/>
      <c r="KOL39" s="46"/>
      <c r="KOM39" s="46"/>
      <c r="KON39" s="46"/>
      <c r="KOO39" s="46"/>
      <c r="KOP39" s="46"/>
      <c r="KOQ39" s="46"/>
      <c r="KOR39" s="46"/>
      <c r="KOS39" s="46"/>
      <c r="KOT39" s="46"/>
      <c r="KOU39" s="46"/>
      <c r="KOV39" s="46"/>
      <c r="KOW39" s="46"/>
      <c r="KOX39" s="46"/>
      <c r="KOY39" s="46"/>
      <c r="KOZ39" s="46"/>
      <c r="KPA39" s="46"/>
      <c r="KPB39" s="46"/>
      <c r="KPC39" s="46"/>
      <c r="KPD39" s="46"/>
      <c r="KPE39" s="46"/>
      <c r="KPF39" s="46"/>
      <c r="KPG39" s="46"/>
      <c r="KPH39" s="46"/>
      <c r="KPI39" s="46"/>
      <c r="KPJ39" s="46"/>
      <c r="KPK39" s="46"/>
      <c r="KPL39" s="46"/>
      <c r="KPM39" s="46"/>
      <c r="KPN39" s="46"/>
      <c r="KPO39" s="46"/>
      <c r="KPP39" s="46"/>
      <c r="KPQ39" s="46"/>
      <c r="KPR39" s="46"/>
      <c r="KPS39" s="46"/>
      <c r="KPT39" s="46"/>
      <c r="KPU39" s="46"/>
      <c r="KPV39" s="46"/>
      <c r="KPW39" s="46"/>
      <c r="KPX39" s="46"/>
      <c r="KPY39" s="46"/>
      <c r="KPZ39" s="46"/>
      <c r="KQA39" s="46"/>
      <c r="KQB39" s="46"/>
      <c r="KQC39" s="46"/>
      <c r="KQD39" s="46"/>
      <c r="KQE39" s="46"/>
      <c r="KQF39" s="46"/>
      <c r="KQG39" s="46"/>
      <c r="KQH39" s="46"/>
      <c r="KQI39" s="46"/>
      <c r="KQJ39" s="46"/>
      <c r="KQK39" s="46"/>
      <c r="KQL39" s="46"/>
      <c r="KQM39" s="46"/>
      <c r="KQN39" s="46"/>
      <c r="KQO39" s="46"/>
      <c r="KQP39" s="46"/>
      <c r="KQQ39" s="46"/>
      <c r="KQR39" s="46"/>
      <c r="KQS39" s="46"/>
      <c r="KQT39" s="46"/>
      <c r="KQU39" s="46"/>
      <c r="KQV39" s="46"/>
      <c r="KQW39" s="46"/>
      <c r="KQX39" s="46"/>
      <c r="KQY39" s="46"/>
      <c r="KQZ39" s="46"/>
      <c r="KRA39" s="46"/>
      <c r="KRB39" s="46"/>
      <c r="KRC39" s="46"/>
      <c r="KRD39" s="46"/>
      <c r="KRE39" s="46"/>
      <c r="KRF39" s="46"/>
      <c r="KRG39" s="46"/>
      <c r="KRH39" s="46"/>
      <c r="KRI39" s="46"/>
      <c r="KRJ39" s="46"/>
      <c r="KRK39" s="46"/>
      <c r="KRL39" s="46"/>
      <c r="KRM39" s="46"/>
      <c r="KRN39" s="46"/>
      <c r="KRO39" s="46"/>
      <c r="KRP39" s="46"/>
      <c r="KRQ39" s="46"/>
      <c r="KRR39" s="46"/>
      <c r="KRS39" s="46"/>
      <c r="KRT39" s="46"/>
      <c r="KRU39" s="46"/>
      <c r="KRV39" s="46"/>
      <c r="KRW39" s="46"/>
      <c r="KRX39" s="46"/>
      <c r="KRY39" s="46"/>
      <c r="KRZ39" s="46"/>
      <c r="KSA39" s="46"/>
      <c r="KSB39" s="46"/>
      <c r="KSC39" s="46"/>
      <c r="KSD39" s="46"/>
      <c r="KSE39" s="46"/>
      <c r="KSF39" s="46"/>
      <c r="KSG39" s="46"/>
      <c r="KSH39" s="46"/>
      <c r="KSI39" s="46"/>
      <c r="KSJ39" s="46"/>
      <c r="KSK39" s="46"/>
      <c r="KSL39" s="46"/>
      <c r="KSM39" s="46"/>
      <c r="KSN39" s="46"/>
      <c r="KSO39" s="46"/>
      <c r="KSP39" s="46"/>
      <c r="KSQ39" s="46"/>
      <c r="KSR39" s="46"/>
      <c r="KSS39" s="46"/>
      <c r="KST39" s="46"/>
      <c r="KSU39" s="46"/>
      <c r="KSV39" s="46"/>
      <c r="KSW39" s="46"/>
      <c r="KSX39" s="46"/>
      <c r="KSY39" s="46"/>
      <c r="KSZ39" s="46"/>
      <c r="KTA39" s="46"/>
      <c r="KTB39" s="46"/>
      <c r="KTC39" s="46"/>
      <c r="KTD39" s="46"/>
      <c r="KTE39" s="46"/>
      <c r="KTF39" s="46"/>
      <c r="KTG39" s="46"/>
      <c r="KTH39" s="46"/>
      <c r="KTI39" s="46"/>
      <c r="KTJ39" s="46"/>
      <c r="KTK39" s="46"/>
      <c r="KTL39" s="46"/>
      <c r="KTM39" s="46"/>
      <c r="KTN39" s="46"/>
      <c r="KTO39" s="46"/>
      <c r="KTP39" s="46"/>
      <c r="KTQ39" s="46"/>
      <c r="KTR39" s="46"/>
      <c r="KTS39" s="46"/>
      <c r="KTT39" s="46"/>
      <c r="KTU39" s="46"/>
      <c r="KTV39" s="46"/>
      <c r="KTW39" s="46"/>
      <c r="KTX39" s="46"/>
      <c r="KTY39" s="46"/>
      <c r="KTZ39" s="46"/>
      <c r="KUA39" s="46"/>
      <c r="KUB39" s="46"/>
      <c r="KUC39" s="46"/>
      <c r="KUD39" s="46"/>
      <c r="KUE39" s="46"/>
      <c r="KUF39" s="46"/>
      <c r="KUG39" s="46"/>
      <c r="KUH39" s="46"/>
      <c r="KUI39" s="46"/>
      <c r="KUJ39" s="46"/>
      <c r="KUK39" s="46"/>
      <c r="KUL39" s="46"/>
      <c r="KUM39" s="46"/>
      <c r="KUN39" s="46"/>
      <c r="KUO39" s="46"/>
      <c r="KUP39" s="46"/>
      <c r="KUQ39" s="46"/>
      <c r="KUR39" s="46"/>
      <c r="KUS39" s="46"/>
      <c r="KUT39" s="46"/>
      <c r="KUU39" s="46"/>
      <c r="KUV39" s="46"/>
      <c r="KUW39" s="46"/>
      <c r="KUX39" s="46"/>
      <c r="KUY39" s="46"/>
      <c r="KUZ39" s="46"/>
      <c r="KVA39" s="46"/>
      <c r="KVB39" s="46"/>
      <c r="KVC39" s="46"/>
      <c r="KVD39" s="46"/>
      <c r="KVE39" s="46"/>
      <c r="KVF39" s="46"/>
      <c r="KVG39" s="46"/>
      <c r="KVH39" s="46"/>
      <c r="KVI39" s="46"/>
      <c r="KVJ39" s="46"/>
      <c r="KVK39" s="46"/>
      <c r="KVL39" s="46"/>
      <c r="KVM39" s="46"/>
      <c r="KVN39" s="46"/>
      <c r="KVO39" s="46"/>
      <c r="KVP39" s="46"/>
      <c r="KVQ39" s="46"/>
      <c r="KVR39" s="46"/>
      <c r="KVS39" s="46"/>
      <c r="KVT39" s="46"/>
      <c r="KVU39" s="46"/>
      <c r="KVV39" s="46"/>
      <c r="KVW39" s="46"/>
      <c r="KVX39" s="46"/>
      <c r="KVY39" s="46"/>
      <c r="KVZ39" s="46"/>
      <c r="KWA39" s="46"/>
      <c r="KWB39" s="46"/>
      <c r="KWC39" s="46"/>
      <c r="KWD39" s="46"/>
      <c r="KWE39" s="46"/>
      <c r="KWF39" s="46"/>
      <c r="KWG39" s="46"/>
      <c r="KWH39" s="46"/>
      <c r="KWI39" s="46"/>
      <c r="KWJ39" s="46"/>
      <c r="KWK39" s="46"/>
      <c r="KWL39" s="46"/>
      <c r="KWM39" s="46"/>
      <c r="KWN39" s="46"/>
      <c r="KWO39" s="46"/>
      <c r="KWP39" s="46"/>
      <c r="KWQ39" s="46"/>
      <c r="KWR39" s="46"/>
      <c r="KWS39" s="46"/>
      <c r="KWT39" s="46"/>
      <c r="KWU39" s="46"/>
      <c r="KWV39" s="46"/>
      <c r="KWW39" s="46"/>
      <c r="KWX39" s="46"/>
      <c r="KWY39" s="46"/>
      <c r="KWZ39" s="46"/>
      <c r="KXA39" s="46"/>
      <c r="KXB39" s="46"/>
      <c r="KXC39" s="46"/>
      <c r="KXD39" s="46"/>
      <c r="KXE39" s="46"/>
      <c r="KXF39" s="46"/>
      <c r="KXG39" s="46"/>
      <c r="KXH39" s="46"/>
      <c r="KXI39" s="46"/>
      <c r="KXJ39" s="46"/>
      <c r="KXK39" s="46"/>
      <c r="KXL39" s="46"/>
      <c r="KXM39" s="46"/>
      <c r="KXN39" s="46"/>
      <c r="KXO39" s="46"/>
      <c r="KXP39" s="46"/>
      <c r="KXQ39" s="46"/>
      <c r="KXR39" s="46"/>
      <c r="KXS39" s="46"/>
      <c r="KXT39" s="46"/>
      <c r="KXU39" s="46"/>
      <c r="KXV39" s="46"/>
      <c r="KXW39" s="46"/>
      <c r="KXX39" s="46"/>
      <c r="KXY39" s="46"/>
      <c r="KXZ39" s="46"/>
      <c r="KYA39" s="46"/>
      <c r="KYB39" s="46"/>
      <c r="KYC39" s="46"/>
      <c r="KYD39" s="46"/>
      <c r="KYE39" s="46"/>
      <c r="KYF39" s="46"/>
      <c r="KYG39" s="46"/>
      <c r="KYH39" s="46"/>
      <c r="KYI39" s="46"/>
      <c r="KYJ39" s="46"/>
      <c r="KYK39" s="46"/>
      <c r="KYL39" s="46"/>
      <c r="KYM39" s="46"/>
      <c r="KYN39" s="46"/>
      <c r="KYO39" s="46"/>
      <c r="KYP39" s="46"/>
      <c r="KYQ39" s="46"/>
      <c r="KYR39" s="46"/>
      <c r="KYS39" s="46"/>
      <c r="KYT39" s="46"/>
      <c r="KYU39" s="46"/>
      <c r="KYV39" s="46"/>
      <c r="KYW39" s="46"/>
      <c r="KYX39" s="46"/>
      <c r="KYY39" s="46"/>
      <c r="KYZ39" s="46"/>
      <c r="KZA39" s="46"/>
      <c r="KZB39" s="46"/>
      <c r="KZC39" s="46"/>
      <c r="KZD39" s="46"/>
      <c r="KZE39" s="46"/>
      <c r="KZF39" s="46"/>
      <c r="KZG39" s="46"/>
      <c r="KZH39" s="46"/>
      <c r="KZI39" s="46"/>
      <c r="KZJ39" s="46"/>
      <c r="KZK39" s="46"/>
      <c r="KZL39" s="46"/>
      <c r="KZM39" s="46"/>
      <c r="KZN39" s="46"/>
      <c r="KZO39" s="46"/>
      <c r="KZP39" s="46"/>
      <c r="KZQ39" s="46"/>
      <c r="KZR39" s="46"/>
      <c r="KZS39" s="46"/>
      <c r="KZT39" s="46"/>
      <c r="KZU39" s="46"/>
      <c r="KZV39" s="46"/>
      <c r="KZW39" s="46"/>
      <c r="KZX39" s="46"/>
      <c r="KZY39" s="46"/>
      <c r="KZZ39" s="46"/>
      <c r="LAA39" s="46"/>
      <c r="LAB39" s="46"/>
      <c r="LAC39" s="46"/>
      <c r="LAD39" s="46"/>
      <c r="LAE39" s="46"/>
      <c r="LAF39" s="46"/>
      <c r="LAG39" s="46"/>
      <c r="LAH39" s="46"/>
      <c r="LAI39" s="46"/>
      <c r="LAJ39" s="46"/>
      <c r="LAK39" s="46"/>
      <c r="LAL39" s="46"/>
      <c r="LAM39" s="46"/>
      <c r="LAN39" s="46"/>
      <c r="LAO39" s="46"/>
      <c r="LAP39" s="46"/>
      <c r="LAQ39" s="46"/>
      <c r="LAR39" s="46"/>
      <c r="LAS39" s="46"/>
      <c r="LAT39" s="46"/>
      <c r="LAU39" s="46"/>
      <c r="LAV39" s="46"/>
      <c r="LAW39" s="46"/>
      <c r="LAX39" s="46"/>
      <c r="LAY39" s="46"/>
      <c r="LAZ39" s="46"/>
      <c r="LBA39" s="46"/>
      <c r="LBB39" s="46"/>
      <c r="LBC39" s="46"/>
      <c r="LBD39" s="46"/>
      <c r="LBE39" s="46"/>
      <c r="LBF39" s="46"/>
      <c r="LBG39" s="46"/>
      <c r="LBH39" s="46"/>
      <c r="LBI39" s="46"/>
      <c r="LBJ39" s="46"/>
      <c r="LBK39" s="46"/>
      <c r="LBL39" s="46"/>
      <c r="LBM39" s="46"/>
      <c r="LBN39" s="46"/>
      <c r="LBO39" s="46"/>
      <c r="LBP39" s="46"/>
      <c r="LBQ39" s="46"/>
      <c r="LBR39" s="46"/>
      <c r="LBS39" s="46"/>
      <c r="LBT39" s="46"/>
      <c r="LBU39" s="46"/>
      <c r="LBV39" s="46"/>
      <c r="LBW39" s="46"/>
      <c r="LBX39" s="46"/>
      <c r="LBY39" s="46"/>
      <c r="LBZ39" s="46"/>
      <c r="LCA39" s="46"/>
      <c r="LCB39" s="46"/>
      <c r="LCC39" s="46"/>
      <c r="LCD39" s="46"/>
      <c r="LCE39" s="46"/>
      <c r="LCF39" s="46"/>
      <c r="LCG39" s="46"/>
      <c r="LCH39" s="46"/>
      <c r="LCI39" s="46"/>
      <c r="LCJ39" s="46"/>
      <c r="LCK39" s="46"/>
      <c r="LCL39" s="46"/>
      <c r="LCM39" s="46"/>
      <c r="LCN39" s="46"/>
      <c r="LCO39" s="46"/>
      <c r="LCP39" s="46"/>
      <c r="LCQ39" s="46"/>
      <c r="LCR39" s="46"/>
      <c r="LCS39" s="46"/>
      <c r="LCT39" s="46"/>
      <c r="LCU39" s="46"/>
      <c r="LCV39" s="46"/>
      <c r="LCW39" s="46"/>
      <c r="LCX39" s="46"/>
      <c r="LCY39" s="46"/>
      <c r="LCZ39" s="46"/>
      <c r="LDA39" s="46"/>
      <c r="LDB39" s="46"/>
      <c r="LDC39" s="46"/>
      <c r="LDD39" s="46"/>
      <c r="LDE39" s="46"/>
      <c r="LDF39" s="46"/>
      <c r="LDG39" s="46"/>
      <c r="LDH39" s="46"/>
      <c r="LDI39" s="46"/>
      <c r="LDJ39" s="46"/>
      <c r="LDK39" s="46"/>
      <c r="LDL39" s="46"/>
      <c r="LDM39" s="46"/>
      <c r="LDN39" s="46"/>
      <c r="LDO39" s="46"/>
      <c r="LDP39" s="46"/>
      <c r="LDQ39" s="46"/>
      <c r="LDR39" s="46"/>
      <c r="LDS39" s="46"/>
      <c r="LDT39" s="46"/>
      <c r="LDU39" s="46"/>
      <c r="LDV39" s="46"/>
      <c r="LDW39" s="46"/>
      <c r="LDX39" s="46"/>
      <c r="LDY39" s="46"/>
      <c r="LDZ39" s="46"/>
      <c r="LEA39" s="46"/>
      <c r="LEB39" s="46"/>
      <c r="LEC39" s="46"/>
      <c r="LED39" s="46"/>
      <c r="LEE39" s="46"/>
      <c r="LEF39" s="46"/>
      <c r="LEG39" s="46"/>
      <c r="LEH39" s="46"/>
      <c r="LEI39" s="46"/>
      <c r="LEJ39" s="46"/>
      <c r="LEK39" s="46"/>
      <c r="LEL39" s="46"/>
      <c r="LEM39" s="46"/>
      <c r="LEN39" s="46"/>
      <c r="LEO39" s="46"/>
      <c r="LEP39" s="46"/>
      <c r="LEQ39" s="46"/>
      <c r="LER39" s="46"/>
      <c r="LES39" s="46"/>
      <c r="LET39" s="46"/>
      <c r="LEU39" s="46"/>
      <c r="LEV39" s="46"/>
      <c r="LEW39" s="46"/>
      <c r="LEX39" s="46"/>
      <c r="LEY39" s="46"/>
      <c r="LEZ39" s="46"/>
      <c r="LFA39" s="46"/>
      <c r="LFB39" s="46"/>
      <c r="LFC39" s="46"/>
      <c r="LFD39" s="46"/>
      <c r="LFE39" s="46"/>
      <c r="LFF39" s="46"/>
      <c r="LFG39" s="46"/>
      <c r="LFH39" s="46"/>
      <c r="LFI39" s="46"/>
      <c r="LFJ39" s="46"/>
      <c r="LFK39" s="46"/>
      <c r="LFL39" s="46"/>
      <c r="LFM39" s="46"/>
      <c r="LFN39" s="46"/>
      <c r="LFO39" s="46"/>
      <c r="LFP39" s="46"/>
      <c r="LFQ39" s="46"/>
      <c r="LFR39" s="46"/>
      <c r="LFS39" s="46"/>
      <c r="LFT39" s="46"/>
      <c r="LFU39" s="46"/>
      <c r="LFV39" s="46"/>
      <c r="LFW39" s="46"/>
      <c r="LFX39" s="46"/>
      <c r="LFY39" s="46"/>
      <c r="LFZ39" s="46"/>
      <c r="LGA39" s="46"/>
      <c r="LGB39" s="46"/>
      <c r="LGC39" s="46"/>
      <c r="LGD39" s="46"/>
      <c r="LGE39" s="46"/>
      <c r="LGF39" s="46"/>
      <c r="LGG39" s="46"/>
      <c r="LGH39" s="46"/>
      <c r="LGI39" s="46"/>
      <c r="LGJ39" s="46"/>
      <c r="LGK39" s="46"/>
      <c r="LGL39" s="46"/>
      <c r="LGM39" s="46"/>
      <c r="LGN39" s="46"/>
      <c r="LGO39" s="46"/>
      <c r="LGP39" s="46"/>
      <c r="LGQ39" s="46"/>
      <c r="LGR39" s="46"/>
      <c r="LGS39" s="46"/>
      <c r="LGT39" s="46"/>
      <c r="LGU39" s="46"/>
      <c r="LGV39" s="46"/>
      <c r="LGW39" s="46"/>
      <c r="LGX39" s="46"/>
      <c r="LGY39" s="46"/>
      <c r="LGZ39" s="46"/>
      <c r="LHA39" s="46"/>
      <c r="LHB39" s="46"/>
      <c r="LHC39" s="46"/>
      <c r="LHD39" s="46"/>
      <c r="LHE39" s="46"/>
      <c r="LHF39" s="46"/>
      <c r="LHG39" s="46"/>
      <c r="LHH39" s="46"/>
      <c r="LHI39" s="46"/>
      <c r="LHJ39" s="46"/>
      <c r="LHK39" s="46"/>
      <c r="LHL39" s="46"/>
      <c r="LHM39" s="46"/>
      <c r="LHN39" s="46"/>
      <c r="LHO39" s="46"/>
      <c r="LHP39" s="46"/>
      <c r="LHQ39" s="46"/>
      <c r="LHR39" s="46"/>
      <c r="LHS39" s="46"/>
      <c r="LHT39" s="46"/>
      <c r="LHU39" s="46"/>
      <c r="LHV39" s="46"/>
      <c r="LHW39" s="46"/>
      <c r="LHX39" s="46"/>
      <c r="LHY39" s="46"/>
      <c r="LHZ39" s="46"/>
      <c r="LIA39" s="46"/>
      <c r="LIB39" s="46"/>
      <c r="LIC39" s="46"/>
      <c r="LID39" s="46"/>
      <c r="LIE39" s="46"/>
      <c r="LIF39" s="46"/>
      <c r="LIG39" s="46"/>
      <c r="LIH39" s="46"/>
      <c r="LII39" s="46"/>
      <c r="LIJ39" s="46"/>
      <c r="LIK39" s="46"/>
      <c r="LIL39" s="46"/>
      <c r="LIM39" s="46"/>
      <c r="LIN39" s="46"/>
      <c r="LIO39" s="46"/>
      <c r="LIP39" s="46"/>
      <c r="LIQ39" s="46"/>
      <c r="LIR39" s="46"/>
      <c r="LIS39" s="46"/>
      <c r="LIT39" s="46"/>
      <c r="LIU39" s="46"/>
      <c r="LIV39" s="46"/>
      <c r="LIW39" s="46"/>
      <c r="LIX39" s="46"/>
      <c r="LIY39" s="46"/>
      <c r="LIZ39" s="46"/>
      <c r="LJA39" s="46"/>
      <c r="LJB39" s="46"/>
      <c r="LJC39" s="46"/>
      <c r="LJD39" s="46"/>
      <c r="LJE39" s="46"/>
      <c r="LJF39" s="46"/>
      <c r="LJG39" s="46"/>
      <c r="LJH39" s="46"/>
      <c r="LJI39" s="46"/>
      <c r="LJJ39" s="46"/>
      <c r="LJK39" s="46"/>
      <c r="LJL39" s="46"/>
      <c r="LJM39" s="46"/>
      <c r="LJN39" s="46"/>
      <c r="LJO39" s="46"/>
      <c r="LJP39" s="46"/>
      <c r="LJQ39" s="46"/>
      <c r="LJR39" s="46"/>
      <c r="LJS39" s="46"/>
      <c r="LJT39" s="46"/>
      <c r="LJU39" s="46"/>
      <c r="LJV39" s="46"/>
      <c r="LJW39" s="46"/>
      <c r="LJX39" s="46"/>
      <c r="LJY39" s="46"/>
      <c r="LJZ39" s="46"/>
      <c r="LKA39" s="46"/>
      <c r="LKB39" s="46"/>
      <c r="LKC39" s="46"/>
      <c r="LKD39" s="46"/>
      <c r="LKE39" s="46"/>
      <c r="LKF39" s="46"/>
      <c r="LKG39" s="46"/>
      <c r="LKH39" s="46"/>
      <c r="LKI39" s="46"/>
      <c r="LKJ39" s="46"/>
      <c r="LKK39" s="46"/>
      <c r="LKL39" s="46"/>
      <c r="LKM39" s="46"/>
      <c r="LKN39" s="46"/>
      <c r="LKO39" s="46"/>
      <c r="LKP39" s="46"/>
      <c r="LKQ39" s="46"/>
      <c r="LKR39" s="46"/>
      <c r="LKS39" s="46"/>
      <c r="LKT39" s="46"/>
      <c r="LKU39" s="46"/>
      <c r="LKV39" s="46"/>
      <c r="LKW39" s="46"/>
      <c r="LKX39" s="46"/>
      <c r="LKY39" s="46"/>
      <c r="LKZ39" s="46"/>
      <c r="LLA39" s="46"/>
      <c r="LLB39" s="46"/>
      <c r="LLC39" s="46"/>
      <c r="LLD39" s="46"/>
      <c r="LLE39" s="46"/>
      <c r="LLF39" s="46"/>
      <c r="LLG39" s="46"/>
      <c r="LLH39" s="46"/>
      <c r="LLI39" s="46"/>
      <c r="LLJ39" s="46"/>
      <c r="LLK39" s="46"/>
      <c r="LLL39" s="46"/>
      <c r="LLM39" s="46"/>
      <c r="LLN39" s="46"/>
      <c r="LLO39" s="46"/>
      <c r="LLP39" s="46"/>
      <c r="LLQ39" s="46"/>
      <c r="LLR39" s="46"/>
      <c r="LLS39" s="46"/>
      <c r="LLT39" s="46"/>
      <c r="LLU39" s="46"/>
      <c r="LLV39" s="46"/>
      <c r="LLW39" s="46"/>
      <c r="LLX39" s="46"/>
      <c r="LLY39" s="46"/>
      <c r="LLZ39" s="46"/>
      <c r="LMA39" s="46"/>
      <c r="LMB39" s="46"/>
      <c r="LMC39" s="46"/>
      <c r="LMD39" s="46"/>
      <c r="LME39" s="46"/>
      <c r="LMF39" s="46"/>
      <c r="LMG39" s="46"/>
      <c r="LMH39" s="46"/>
      <c r="LMI39" s="46"/>
      <c r="LMJ39" s="46"/>
      <c r="LMK39" s="46"/>
      <c r="LML39" s="46"/>
      <c r="LMM39" s="46"/>
      <c r="LMN39" s="46"/>
      <c r="LMO39" s="46"/>
      <c r="LMP39" s="46"/>
      <c r="LMQ39" s="46"/>
      <c r="LMR39" s="46"/>
      <c r="LMS39" s="46"/>
      <c r="LMT39" s="46"/>
      <c r="LMU39" s="46"/>
      <c r="LMV39" s="46"/>
      <c r="LMW39" s="46"/>
      <c r="LMX39" s="46"/>
      <c r="LMY39" s="46"/>
      <c r="LMZ39" s="46"/>
      <c r="LNA39" s="46"/>
      <c r="LNB39" s="46"/>
      <c r="LNC39" s="46"/>
      <c r="LND39" s="46"/>
      <c r="LNE39" s="46"/>
      <c r="LNF39" s="46"/>
      <c r="LNG39" s="46"/>
      <c r="LNH39" s="46"/>
      <c r="LNI39" s="46"/>
      <c r="LNJ39" s="46"/>
      <c r="LNK39" s="46"/>
      <c r="LNL39" s="46"/>
      <c r="LNM39" s="46"/>
      <c r="LNN39" s="46"/>
      <c r="LNO39" s="46"/>
      <c r="LNP39" s="46"/>
      <c r="LNQ39" s="46"/>
      <c r="LNR39" s="46"/>
      <c r="LNS39" s="46"/>
      <c r="LNT39" s="46"/>
      <c r="LNU39" s="46"/>
      <c r="LNV39" s="46"/>
      <c r="LNW39" s="46"/>
      <c r="LNX39" s="46"/>
      <c r="LNY39" s="46"/>
      <c r="LNZ39" s="46"/>
      <c r="LOA39" s="46"/>
      <c r="LOB39" s="46"/>
      <c r="LOC39" s="46"/>
      <c r="LOD39" s="46"/>
      <c r="LOE39" s="46"/>
      <c r="LOF39" s="46"/>
      <c r="LOG39" s="46"/>
      <c r="LOH39" s="46"/>
      <c r="LOI39" s="46"/>
      <c r="LOJ39" s="46"/>
      <c r="LOK39" s="46"/>
      <c r="LOL39" s="46"/>
      <c r="LOM39" s="46"/>
      <c r="LON39" s="46"/>
      <c r="LOO39" s="46"/>
      <c r="LOP39" s="46"/>
      <c r="LOQ39" s="46"/>
      <c r="LOR39" s="46"/>
      <c r="LOS39" s="46"/>
      <c r="LOT39" s="46"/>
      <c r="LOU39" s="46"/>
      <c r="LOV39" s="46"/>
      <c r="LOW39" s="46"/>
      <c r="LOX39" s="46"/>
      <c r="LOY39" s="46"/>
      <c r="LOZ39" s="46"/>
      <c r="LPA39" s="46"/>
      <c r="LPB39" s="46"/>
      <c r="LPC39" s="46"/>
      <c r="LPD39" s="46"/>
      <c r="LPE39" s="46"/>
      <c r="LPF39" s="46"/>
      <c r="LPG39" s="46"/>
      <c r="LPH39" s="46"/>
      <c r="LPI39" s="46"/>
      <c r="LPJ39" s="46"/>
      <c r="LPK39" s="46"/>
      <c r="LPL39" s="46"/>
      <c r="LPM39" s="46"/>
      <c r="LPN39" s="46"/>
      <c r="LPO39" s="46"/>
      <c r="LPP39" s="46"/>
      <c r="LPQ39" s="46"/>
      <c r="LPR39" s="46"/>
      <c r="LPS39" s="46"/>
      <c r="LPT39" s="46"/>
      <c r="LPU39" s="46"/>
      <c r="LPV39" s="46"/>
      <c r="LPW39" s="46"/>
      <c r="LPX39" s="46"/>
      <c r="LPY39" s="46"/>
      <c r="LPZ39" s="46"/>
      <c r="LQA39" s="46"/>
      <c r="LQB39" s="46"/>
      <c r="LQC39" s="46"/>
      <c r="LQD39" s="46"/>
      <c r="LQE39" s="46"/>
      <c r="LQF39" s="46"/>
      <c r="LQG39" s="46"/>
      <c r="LQH39" s="46"/>
      <c r="LQI39" s="46"/>
      <c r="LQJ39" s="46"/>
      <c r="LQK39" s="46"/>
      <c r="LQL39" s="46"/>
      <c r="LQM39" s="46"/>
      <c r="LQN39" s="46"/>
      <c r="LQO39" s="46"/>
      <c r="LQP39" s="46"/>
      <c r="LQQ39" s="46"/>
      <c r="LQR39" s="46"/>
      <c r="LQS39" s="46"/>
      <c r="LQT39" s="46"/>
      <c r="LQU39" s="46"/>
      <c r="LQV39" s="46"/>
      <c r="LQW39" s="46"/>
      <c r="LQX39" s="46"/>
      <c r="LQY39" s="46"/>
      <c r="LQZ39" s="46"/>
      <c r="LRA39" s="46"/>
      <c r="LRB39" s="46"/>
      <c r="LRC39" s="46"/>
      <c r="LRD39" s="46"/>
      <c r="LRE39" s="46"/>
      <c r="LRF39" s="46"/>
      <c r="LRG39" s="46"/>
      <c r="LRH39" s="46"/>
      <c r="LRI39" s="46"/>
      <c r="LRJ39" s="46"/>
      <c r="LRK39" s="46"/>
      <c r="LRL39" s="46"/>
      <c r="LRM39" s="46"/>
      <c r="LRN39" s="46"/>
      <c r="LRO39" s="46"/>
      <c r="LRP39" s="46"/>
      <c r="LRQ39" s="46"/>
      <c r="LRR39" s="46"/>
      <c r="LRS39" s="46"/>
      <c r="LRT39" s="46"/>
      <c r="LRU39" s="46"/>
      <c r="LRV39" s="46"/>
      <c r="LRW39" s="46"/>
      <c r="LRX39" s="46"/>
      <c r="LRY39" s="46"/>
      <c r="LRZ39" s="46"/>
      <c r="LSA39" s="46"/>
      <c r="LSB39" s="46"/>
      <c r="LSC39" s="46"/>
      <c r="LSD39" s="46"/>
      <c r="LSE39" s="46"/>
      <c r="LSF39" s="46"/>
      <c r="LSG39" s="46"/>
      <c r="LSH39" s="46"/>
      <c r="LSI39" s="46"/>
      <c r="LSJ39" s="46"/>
      <c r="LSK39" s="46"/>
      <c r="LSL39" s="46"/>
      <c r="LSM39" s="46"/>
      <c r="LSN39" s="46"/>
      <c r="LSO39" s="46"/>
      <c r="LSP39" s="46"/>
      <c r="LSQ39" s="46"/>
      <c r="LSR39" s="46"/>
      <c r="LSS39" s="46"/>
      <c r="LST39" s="46"/>
      <c r="LSU39" s="46"/>
      <c r="LSV39" s="46"/>
      <c r="LSW39" s="46"/>
      <c r="LSX39" s="46"/>
      <c r="LSY39" s="46"/>
      <c r="LSZ39" s="46"/>
      <c r="LTA39" s="46"/>
      <c r="LTB39" s="46"/>
      <c r="LTC39" s="46"/>
      <c r="LTD39" s="46"/>
      <c r="LTE39" s="46"/>
      <c r="LTF39" s="46"/>
      <c r="LTG39" s="46"/>
      <c r="LTH39" s="46"/>
      <c r="LTI39" s="46"/>
      <c r="LTJ39" s="46"/>
      <c r="LTK39" s="46"/>
      <c r="LTL39" s="46"/>
      <c r="LTM39" s="46"/>
      <c r="LTN39" s="46"/>
      <c r="LTO39" s="46"/>
      <c r="LTP39" s="46"/>
      <c r="LTQ39" s="46"/>
      <c r="LTR39" s="46"/>
      <c r="LTS39" s="46"/>
      <c r="LTT39" s="46"/>
      <c r="LTU39" s="46"/>
      <c r="LTV39" s="46"/>
      <c r="LTW39" s="46"/>
      <c r="LTX39" s="46"/>
      <c r="LTY39" s="46"/>
      <c r="LTZ39" s="46"/>
      <c r="LUA39" s="46"/>
      <c r="LUB39" s="46"/>
      <c r="LUC39" s="46"/>
      <c r="LUD39" s="46"/>
      <c r="LUE39" s="46"/>
      <c r="LUF39" s="46"/>
      <c r="LUG39" s="46"/>
      <c r="LUH39" s="46"/>
      <c r="LUI39" s="46"/>
      <c r="LUJ39" s="46"/>
      <c r="LUK39" s="46"/>
      <c r="LUL39" s="46"/>
      <c r="LUM39" s="46"/>
      <c r="LUN39" s="46"/>
      <c r="LUO39" s="46"/>
      <c r="LUP39" s="46"/>
      <c r="LUQ39" s="46"/>
      <c r="LUR39" s="46"/>
      <c r="LUS39" s="46"/>
      <c r="LUT39" s="46"/>
      <c r="LUU39" s="46"/>
      <c r="LUV39" s="46"/>
      <c r="LUW39" s="46"/>
      <c r="LUX39" s="46"/>
      <c r="LUY39" s="46"/>
      <c r="LUZ39" s="46"/>
      <c r="LVA39" s="46"/>
      <c r="LVB39" s="46"/>
      <c r="LVC39" s="46"/>
      <c r="LVD39" s="46"/>
      <c r="LVE39" s="46"/>
      <c r="LVF39" s="46"/>
      <c r="LVG39" s="46"/>
      <c r="LVH39" s="46"/>
      <c r="LVI39" s="46"/>
      <c r="LVJ39" s="46"/>
      <c r="LVK39" s="46"/>
      <c r="LVL39" s="46"/>
      <c r="LVM39" s="46"/>
      <c r="LVN39" s="46"/>
      <c r="LVO39" s="46"/>
      <c r="LVP39" s="46"/>
      <c r="LVQ39" s="46"/>
      <c r="LVR39" s="46"/>
      <c r="LVS39" s="46"/>
      <c r="LVT39" s="46"/>
      <c r="LVU39" s="46"/>
      <c r="LVV39" s="46"/>
      <c r="LVW39" s="46"/>
      <c r="LVX39" s="46"/>
      <c r="LVY39" s="46"/>
      <c r="LVZ39" s="46"/>
      <c r="LWA39" s="46"/>
      <c r="LWB39" s="46"/>
      <c r="LWC39" s="46"/>
      <c r="LWD39" s="46"/>
      <c r="LWE39" s="46"/>
      <c r="LWF39" s="46"/>
      <c r="LWG39" s="46"/>
      <c r="LWH39" s="46"/>
      <c r="LWI39" s="46"/>
      <c r="LWJ39" s="46"/>
      <c r="LWK39" s="46"/>
      <c r="LWL39" s="46"/>
      <c r="LWM39" s="46"/>
      <c r="LWN39" s="46"/>
      <c r="LWO39" s="46"/>
      <c r="LWP39" s="46"/>
      <c r="LWQ39" s="46"/>
      <c r="LWR39" s="46"/>
      <c r="LWS39" s="46"/>
      <c r="LWT39" s="46"/>
      <c r="LWU39" s="46"/>
      <c r="LWV39" s="46"/>
      <c r="LWW39" s="46"/>
      <c r="LWX39" s="46"/>
      <c r="LWY39" s="46"/>
      <c r="LWZ39" s="46"/>
      <c r="LXA39" s="46"/>
      <c r="LXB39" s="46"/>
      <c r="LXC39" s="46"/>
      <c r="LXD39" s="46"/>
      <c r="LXE39" s="46"/>
      <c r="LXF39" s="46"/>
      <c r="LXG39" s="46"/>
      <c r="LXH39" s="46"/>
      <c r="LXI39" s="46"/>
      <c r="LXJ39" s="46"/>
      <c r="LXK39" s="46"/>
      <c r="LXL39" s="46"/>
      <c r="LXM39" s="46"/>
      <c r="LXN39" s="46"/>
      <c r="LXO39" s="46"/>
      <c r="LXP39" s="46"/>
      <c r="LXQ39" s="46"/>
      <c r="LXR39" s="46"/>
      <c r="LXS39" s="46"/>
      <c r="LXT39" s="46"/>
      <c r="LXU39" s="46"/>
      <c r="LXV39" s="46"/>
      <c r="LXW39" s="46"/>
      <c r="LXX39" s="46"/>
      <c r="LXY39" s="46"/>
      <c r="LXZ39" s="46"/>
      <c r="LYA39" s="46"/>
      <c r="LYB39" s="46"/>
      <c r="LYC39" s="46"/>
      <c r="LYD39" s="46"/>
      <c r="LYE39" s="46"/>
      <c r="LYF39" s="46"/>
      <c r="LYG39" s="46"/>
      <c r="LYH39" s="46"/>
      <c r="LYI39" s="46"/>
      <c r="LYJ39" s="46"/>
      <c r="LYK39" s="46"/>
      <c r="LYL39" s="46"/>
      <c r="LYM39" s="46"/>
      <c r="LYN39" s="46"/>
      <c r="LYO39" s="46"/>
      <c r="LYP39" s="46"/>
      <c r="LYQ39" s="46"/>
      <c r="LYR39" s="46"/>
      <c r="LYS39" s="46"/>
      <c r="LYT39" s="46"/>
      <c r="LYU39" s="46"/>
      <c r="LYV39" s="46"/>
      <c r="LYW39" s="46"/>
      <c r="LYX39" s="46"/>
      <c r="LYY39" s="46"/>
      <c r="LYZ39" s="46"/>
      <c r="LZA39" s="46"/>
      <c r="LZB39" s="46"/>
      <c r="LZC39" s="46"/>
      <c r="LZD39" s="46"/>
      <c r="LZE39" s="46"/>
      <c r="LZF39" s="46"/>
      <c r="LZG39" s="46"/>
      <c r="LZH39" s="46"/>
      <c r="LZI39" s="46"/>
      <c r="LZJ39" s="46"/>
      <c r="LZK39" s="46"/>
      <c r="LZL39" s="46"/>
      <c r="LZM39" s="46"/>
      <c r="LZN39" s="46"/>
      <c r="LZO39" s="46"/>
      <c r="LZP39" s="46"/>
      <c r="LZQ39" s="46"/>
      <c r="LZR39" s="46"/>
      <c r="LZS39" s="46"/>
      <c r="LZT39" s="46"/>
      <c r="LZU39" s="46"/>
      <c r="LZV39" s="46"/>
      <c r="LZW39" s="46"/>
      <c r="LZX39" s="46"/>
      <c r="LZY39" s="46"/>
      <c r="LZZ39" s="46"/>
      <c r="MAA39" s="46"/>
      <c r="MAB39" s="46"/>
      <c r="MAC39" s="46"/>
      <c r="MAD39" s="46"/>
      <c r="MAE39" s="46"/>
      <c r="MAF39" s="46"/>
      <c r="MAG39" s="46"/>
      <c r="MAH39" s="46"/>
      <c r="MAI39" s="46"/>
      <c r="MAJ39" s="46"/>
      <c r="MAK39" s="46"/>
      <c r="MAL39" s="46"/>
      <c r="MAM39" s="46"/>
      <c r="MAN39" s="46"/>
      <c r="MAO39" s="46"/>
      <c r="MAP39" s="46"/>
      <c r="MAQ39" s="46"/>
      <c r="MAR39" s="46"/>
      <c r="MAS39" s="46"/>
      <c r="MAT39" s="46"/>
      <c r="MAU39" s="46"/>
      <c r="MAV39" s="46"/>
      <c r="MAW39" s="46"/>
      <c r="MAX39" s="46"/>
      <c r="MAY39" s="46"/>
      <c r="MAZ39" s="46"/>
      <c r="MBA39" s="46"/>
      <c r="MBB39" s="46"/>
      <c r="MBC39" s="46"/>
      <c r="MBD39" s="46"/>
      <c r="MBE39" s="46"/>
      <c r="MBF39" s="46"/>
      <c r="MBG39" s="46"/>
      <c r="MBH39" s="46"/>
      <c r="MBI39" s="46"/>
      <c r="MBJ39" s="46"/>
      <c r="MBK39" s="46"/>
      <c r="MBL39" s="46"/>
      <c r="MBM39" s="46"/>
      <c r="MBN39" s="46"/>
      <c r="MBO39" s="46"/>
      <c r="MBP39" s="46"/>
      <c r="MBQ39" s="46"/>
      <c r="MBR39" s="46"/>
      <c r="MBS39" s="46"/>
      <c r="MBT39" s="46"/>
      <c r="MBU39" s="46"/>
      <c r="MBV39" s="46"/>
      <c r="MBW39" s="46"/>
      <c r="MBX39" s="46"/>
      <c r="MBY39" s="46"/>
      <c r="MBZ39" s="46"/>
      <c r="MCA39" s="46"/>
      <c r="MCB39" s="46"/>
      <c r="MCC39" s="46"/>
      <c r="MCD39" s="46"/>
      <c r="MCE39" s="46"/>
      <c r="MCF39" s="46"/>
      <c r="MCG39" s="46"/>
      <c r="MCH39" s="46"/>
      <c r="MCI39" s="46"/>
      <c r="MCJ39" s="46"/>
      <c r="MCK39" s="46"/>
      <c r="MCL39" s="46"/>
      <c r="MCM39" s="46"/>
      <c r="MCN39" s="46"/>
      <c r="MCO39" s="46"/>
      <c r="MCP39" s="46"/>
      <c r="MCQ39" s="46"/>
      <c r="MCR39" s="46"/>
      <c r="MCS39" s="46"/>
      <c r="MCT39" s="46"/>
      <c r="MCU39" s="46"/>
      <c r="MCV39" s="46"/>
      <c r="MCW39" s="46"/>
      <c r="MCX39" s="46"/>
      <c r="MCY39" s="46"/>
      <c r="MCZ39" s="46"/>
      <c r="MDA39" s="46"/>
      <c r="MDB39" s="46"/>
      <c r="MDC39" s="46"/>
      <c r="MDD39" s="46"/>
      <c r="MDE39" s="46"/>
      <c r="MDF39" s="46"/>
      <c r="MDG39" s="46"/>
      <c r="MDH39" s="46"/>
      <c r="MDI39" s="46"/>
      <c r="MDJ39" s="46"/>
      <c r="MDK39" s="46"/>
      <c r="MDL39" s="46"/>
      <c r="MDM39" s="46"/>
      <c r="MDN39" s="46"/>
      <c r="MDO39" s="46"/>
      <c r="MDP39" s="46"/>
      <c r="MDQ39" s="46"/>
      <c r="MDR39" s="46"/>
      <c r="MDS39" s="46"/>
      <c r="MDT39" s="46"/>
      <c r="MDU39" s="46"/>
      <c r="MDV39" s="46"/>
      <c r="MDW39" s="46"/>
      <c r="MDX39" s="46"/>
      <c r="MDY39" s="46"/>
      <c r="MDZ39" s="46"/>
      <c r="MEA39" s="46"/>
      <c r="MEB39" s="46"/>
      <c r="MEC39" s="46"/>
      <c r="MED39" s="46"/>
      <c r="MEE39" s="46"/>
      <c r="MEF39" s="46"/>
      <c r="MEG39" s="46"/>
      <c r="MEH39" s="46"/>
      <c r="MEI39" s="46"/>
      <c r="MEJ39" s="46"/>
      <c r="MEK39" s="46"/>
      <c r="MEL39" s="46"/>
      <c r="MEM39" s="46"/>
      <c r="MEN39" s="46"/>
      <c r="MEO39" s="46"/>
      <c r="MEP39" s="46"/>
      <c r="MEQ39" s="46"/>
      <c r="MER39" s="46"/>
      <c r="MES39" s="46"/>
      <c r="MET39" s="46"/>
      <c r="MEU39" s="46"/>
      <c r="MEV39" s="46"/>
      <c r="MEW39" s="46"/>
      <c r="MEX39" s="46"/>
      <c r="MEY39" s="46"/>
      <c r="MEZ39" s="46"/>
      <c r="MFA39" s="46"/>
      <c r="MFB39" s="46"/>
      <c r="MFC39" s="46"/>
      <c r="MFD39" s="46"/>
      <c r="MFE39" s="46"/>
      <c r="MFF39" s="46"/>
      <c r="MFG39" s="46"/>
      <c r="MFH39" s="46"/>
      <c r="MFI39" s="46"/>
      <c r="MFJ39" s="46"/>
      <c r="MFK39" s="46"/>
      <c r="MFL39" s="46"/>
      <c r="MFM39" s="46"/>
      <c r="MFN39" s="46"/>
      <c r="MFO39" s="46"/>
      <c r="MFP39" s="46"/>
      <c r="MFQ39" s="46"/>
      <c r="MFR39" s="46"/>
      <c r="MFS39" s="46"/>
      <c r="MFT39" s="46"/>
      <c r="MFU39" s="46"/>
      <c r="MFV39" s="46"/>
      <c r="MFW39" s="46"/>
      <c r="MFX39" s="46"/>
      <c r="MFY39" s="46"/>
      <c r="MFZ39" s="46"/>
      <c r="MGA39" s="46"/>
      <c r="MGB39" s="46"/>
      <c r="MGC39" s="46"/>
      <c r="MGD39" s="46"/>
      <c r="MGE39" s="46"/>
      <c r="MGF39" s="46"/>
      <c r="MGG39" s="46"/>
      <c r="MGH39" s="46"/>
      <c r="MGI39" s="46"/>
      <c r="MGJ39" s="46"/>
      <c r="MGK39" s="46"/>
      <c r="MGL39" s="46"/>
      <c r="MGM39" s="46"/>
      <c r="MGN39" s="46"/>
      <c r="MGO39" s="46"/>
      <c r="MGP39" s="46"/>
      <c r="MGQ39" s="46"/>
      <c r="MGR39" s="46"/>
      <c r="MGS39" s="46"/>
      <c r="MGT39" s="46"/>
      <c r="MGU39" s="46"/>
      <c r="MGV39" s="46"/>
      <c r="MGW39" s="46"/>
      <c r="MGX39" s="46"/>
      <c r="MGY39" s="46"/>
      <c r="MGZ39" s="46"/>
      <c r="MHA39" s="46"/>
      <c r="MHB39" s="46"/>
      <c r="MHC39" s="46"/>
      <c r="MHD39" s="46"/>
      <c r="MHE39" s="46"/>
      <c r="MHF39" s="46"/>
      <c r="MHG39" s="46"/>
      <c r="MHH39" s="46"/>
      <c r="MHI39" s="46"/>
      <c r="MHJ39" s="46"/>
      <c r="MHK39" s="46"/>
      <c r="MHL39" s="46"/>
      <c r="MHM39" s="46"/>
      <c r="MHN39" s="46"/>
      <c r="MHO39" s="46"/>
      <c r="MHP39" s="46"/>
      <c r="MHQ39" s="46"/>
      <c r="MHR39" s="46"/>
      <c r="MHS39" s="46"/>
      <c r="MHT39" s="46"/>
      <c r="MHU39" s="46"/>
      <c r="MHV39" s="46"/>
      <c r="MHW39" s="46"/>
      <c r="MHX39" s="46"/>
      <c r="MHY39" s="46"/>
      <c r="MHZ39" s="46"/>
      <c r="MIA39" s="46"/>
      <c r="MIB39" s="46"/>
      <c r="MIC39" s="46"/>
      <c r="MID39" s="46"/>
      <c r="MIE39" s="46"/>
      <c r="MIF39" s="46"/>
      <c r="MIG39" s="46"/>
      <c r="MIH39" s="46"/>
      <c r="MII39" s="46"/>
      <c r="MIJ39" s="46"/>
      <c r="MIK39" s="46"/>
      <c r="MIL39" s="46"/>
      <c r="MIM39" s="46"/>
      <c r="MIN39" s="46"/>
      <c r="MIO39" s="46"/>
      <c r="MIP39" s="46"/>
      <c r="MIQ39" s="46"/>
      <c r="MIR39" s="46"/>
      <c r="MIS39" s="46"/>
      <c r="MIT39" s="46"/>
      <c r="MIU39" s="46"/>
      <c r="MIV39" s="46"/>
      <c r="MIW39" s="46"/>
      <c r="MIX39" s="46"/>
      <c r="MIY39" s="46"/>
      <c r="MIZ39" s="46"/>
      <c r="MJA39" s="46"/>
      <c r="MJB39" s="46"/>
      <c r="MJC39" s="46"/>
      <c r="MJD39" s="46"/>
      <c r="MJE39" s="46"/>
      <c r="MJF39" s="46"/>
      <c r="MJG39" s="46"/>
      <c r="MJH39" s="46"/>
      <c r="MJI39" s="46"/>
      <c r="MJJ39" s="46"/>
      <c r="MJK39" s="46"/>
      <c r="MJL39" s="46"/>
      <c r="MJM39" s="46"/>
      <c r="MJN39" s="46"/>
      <c r="MJO39" s="46"/>
      <c r="MJP39" s="46"/>
      <c r="MJQ39" s="46"/>
      <c r="MJR39" s="46"/>
      <c r="MJS39" s="46"/>
      <c r="MJT39" s="46"/>
      <c r="MJU39" s="46"/>
      <c r="MJV39" s="46"/>
      <c r="MJW39" s="46"/>
      <c r="MJX39" s="46"/>
      <c r="MJY39" s="46"/>
      <c r="MJZ39" s="46"/>
      <c r="MKA39" s="46"/>
      <c r="MKB39" s="46"/>
      <c r="MKC39" s="46"/>
      <c r="MKD39" s="46"/>
      <c r="MKE39" s="46"/>
      <c r="MKF39" s="46"/>
      <c r="MKG39" s="46"/>
      <c r="MKH39" s="46"/>
      <c r="MKI39" s="46"/>
      <c r="MKJ39" s="46"/>
      <c r="MKK39" s="46"/>
      <c r="MKL39" s="46"/>
      <c r="MKM39" s="46"/>
      <c r="MKN39" s="46"/>
      <c r="MKO39" s="46"/>
      <c r="MKP39" s="46"/>
      <c r="MKQ39" s="46"/>
      <c r="MKR39" s="46"/>
      <c r="MKS39" s="46"/>
      <c r="MKT39" s="46"/>
      <c r="MKU39" s="46"/>
      <c r="MKV39" s="46"/>
      <c r="MKW39" s="46"/>
      <c r="MKX39" s="46"/>
      <c r="MKY39" s="46"/>
      <c r="MKZ39" s="46"/>
      <c r="MLA39" s="46"/>
      <c r="MLB39" s="46"/>
      <c r="MLC39" s="46"/>
      <c r="MLD39" s="46"/>
      <c r="MLE39" s="46"/>
      <c r="MLF39" s="46"/>
      <c r="MLG39" s="46"/>
      <c r="MLH39" s="46"/>
      <c r="MLI39" s="46"/>
      <c r="MLJ39" s="46"/>
      <c r="MLK39" s="46"/>
      <c r="MLL39" s="46"/>
      <c r="MLM39" s="46"/>
      <c r="MLN39" s="46"/>
      <c r="MLO39" s="46"/>
      <c r="MLP39" s="46"/>
      <c r="MLQ39" s="46"/>
      <c r="MLR39" s="46"/>
      <c r="MLS39" s="46"/>
      <c r="MLT39" s="46"/>
      <c r="MLU39" s="46"/>
      <c r="MLV39" s="46"/>
      <c r="MLW39" s="46"/>
      <c r="MLX39" s="46"/>
      <c r="MLY39" s="46"/>
      <c r="MLZ39" s="46"/>
      <c r="MMA39" s="46"/>
      <c r="MMB39" s="46"/>
      <c r="MMC39" s="46"/>
      <c r="MMD39" s="46"/>
      <c r="MME39" s="46"/>
      <c r="MMF39" s="46"/>
      <c r="MMG39" s="46"/>
      <c r="MMH39" s="46"/>
      <c r="MMI39" s="46"/>
      <c r="MMJ39" s="46"/>
      <c r="MMK39" s="46"/>
      <c r="MML39" s="46"/>
      <c r="MMM39" s="46"/>
      <c r="MMN39" s="46"/>
      <c r="MMO39" s="46"/>
      <c r="MMP39" s="46"/>
      <c r="MMQ39" s="46"/>
      <c r="MMR39" s="46"/>
      <c r="MMS39" s="46"/>
      <c r="MMT39" s="46"/>
      <c r="MMU39" s="46"/>
      <c r="MMV39" s="46"/>
      <c r="MMW39" s="46"/>
      <c r="MMX39" s="46"/>
      <c r="MMY39" s="46"/>
      <c r="MMZ39" s="46"/>
      <c r="MNA39" s="46"/>
      <c r="MNB39" s="46"/>
      <c r="MNC39" s="46"/>
      <c r="MND39" s="46"/>
      <c r="MNE39" s="46"/>
      <c r="MNF39" s="46"/>
      <c r="MNG39" s="46"/>
      <c r="MNH39" s="46"/>
      <c r="MNI39" s="46"/>
      <c r="MNJ39" s="46"/>
      <c r="MNK39" s="46"/>
      <c r="MNL39" s="46"/>
      <c r="MNM39" s="46"/>
      <c r="MNN39" s="46"/>
      <c r="MNO39" s="46"/>
      <c r="MNP39" s="46"/>
      <c r="MNQ39" s="46"/>
      <c r="MNR39" s="46"/>
      <c r="MNS39" s="46"/>
      <c r="MNT39" s="46"/>
      <c r="MNU39" s="46"/>
      <c r="MNV39" s="46"/>
      <c r="MNW39" s="46"/>
      <c r="MNX39" s="46"/>
      <c r="MNY39" s="46"/>
      <c r="MNZ39" s="46"/>
      <c r="MOA39" s="46"/>
      <c r="MOB39" s="46"/>
      <c r="MOC39" s="46"/>
      <c r="MOD39" s="46"/>
      <c r="MOE39" s="46"/>
      <c r="MOF39" s="46"/>
      <c r="MOG39" s="46"/>
      <c r="MOH39" s="46"/>
      <c r="MOI39" s="46"/>
      <c r="MOJ39" s="46"/>
      <c r="MOK39" s="46"/>
      <c r="MOL39" s="46"/>
      <c r="MOM39" s="46"/>
      <c r="MON39" s="46"/>
      <c r="MOO39" s="46"/>
      <c r="MOP39" s="46"/>
      <c r="MOQ39" s="46"/>
      <c r="MOR39" s="46"/>
      <c r="MOS39" s="46"/>
      <c r="MOT39" s="46"/>
      <c r="MOU39" s="46"/>
      <c r="MOV39" s="46"/>
      <c r="MOW39" s="46"/>
      <c r="MOX39" s="46"/>
      <c r="MOY39" s="46"/>
      <c r="MOZ39" s="46"/>
      <c r="MPA39" s="46"/>
      <c r="MPB39" s="46"/>
      <c r="MPC39" s="46"/>
      <c r="MPD39" s="46"/>
      <c r="MPE39" s="46"/>
      <c r="MPF39" s="46"/>
      <c r="MPG39" s="46"/>
      <c r="MPH39" s="46"/>
      <c r="MPI39" s="46"/>
      <c r="MPJ39" s="46"/>
      <c r="MPK39" s="46"/>
      <c r="MPL39" s="46"/>
      <c r="MPM39" s="46"/>
      <c r="MPN39" s="46"/>
      <c r="MPO39" s="46"/>
      <c r="MPP39" s="46"/>
      <c r="MPQ39" s="46"/>
      <c r="MPR39" s="46"/>
      <c r="MPS39" s="46"/>
      <c r="MPT39" s="46"/>
      <c r="MPU39" s="46"/>
      <c r="MPV39" s="46"/>
      <c r="MPW39" s="46"/>
      <c r="MPX39" s="46"/>
      <c r="MPY39" s="46"/>
      <c r="MPZ39" s="46"/>
      <c r="MQA39" s="46"/>
      <c r="MQB39" s="46"/>
      <c r="MQC39" s="46"/>
      <c r="MQD39" s="46"/>
      <c r="MQE39" s="46"/>
      <c r="MQF39" s="46"/>
      <c r="MQG39" s="46"/>
      <c r="MQH39" s="46"/>
      <c r="MQI39" s="46"/>
      <c r="MQJ39" s="46"/>
      <c r="MQK39" s="46"/>
      <c r="MQL39" s="46"/>
      <c r="MQM39" s="46"/>
      <c r="MQN39" s="46"/>
      <c r="MQO39" s="46"/>
      <c r="MQP39" s="46"/>
      <c r="MQQ39" s="46"/>
      <c r="MQR39" s="46"/>
      <c r="MQS39" s="46"/>
      <c r="MQT39" s="46"/>
      <c r="MQU39" s="46"/>
      <c r="MQV39" s="46"/>
      <c r="MQW39" s="46"/>
      <c r="MQX39" s="46"/>
      <c r="MQY39" s="46"/>
      <c r="MQZ39" s="46"/>
      <c r="MRA39" s="46"/>
      <c r="MRB39" s="46"/>
      <c r="MRC39" s="46"/>
      <c r="MRD39" s="46"/>
      <c r="MRE39" s="46"/>
      <c r="MRF39" s="46"/>
      <c r="MRG39" s="46"/>
      <c r="MRH39" s="46"/>
      <c r="MRI39" s="46"/>
      <c r="MRJ39" s="46"/>
      <c r="MRK39" s="46"/>
      <c r="MRL39" s="46"/>
      <c r="MRM39" s="46"/>
      <c r="MRN39" s="46"/>
      <c r="MRO39" s="46"/>
      <c r="MRP39" s="46"/>
      <c r="MRQ39" s="46"/>
      <c r="MRR39" s="46"/>
      <c r="MRS39" s="46"/>
      <c r="MRT39" s="46"/>
      <c r="MRU39" s="46"/>
      <c r="MRV39" s="46"/>
      <c r="MRW39" s="46"/>
      <c r="MRX39" s="46"/>
      <c r="MRY39" s="46"/>
      <c r="MRZ39" s="46"/>
      <c r="MSA39" s="46"/>
      <c r="MSB39" s="46"/>
      <c r="MSC39" s="46"/>
      <c r="MSD39" s="46"/>
      <c r="MSE39" s="46"/>
      <c r="MSF39" s="46"/>
      <c r="MSG39" s="46"/>
      <c r="MSH39" s="46"/>
      <c r="MSI39" s="46"/>
      <c r="MSJ39" s="46"/>
      <c r="MSK39" s="46"/>
      <c r="MSL39" s="46"/>
      <c r="MSM39" s="46"/>
      <c r="MSN39" s="46"/>
      <c r="MSO39" s="46"/>
      <c r="MSP39" s="46"/>
      <c r="MSQ39" s="46"/>
      <c r="MSR39" s="46"/>
      <c r="MSS39" s="46"/>
      <c r="MST39" s="46"/>
      <c r="MSU39" s="46"/>
      <c r="MSV39" s="46"/>
      <c r="MSW39" s="46"/>
      <c r="MSX39" s="46"/>
      <c r="MSY39" s="46"/>
      <c r="MSZ39" s="46"/>
      <c r="MTA39" s="46"/>
      <c r="MTB39" s="46"/>
      <c r="MTC39" s="46"/>
      <c r="MTD39" s="46"/>
      <c r="MTE39" s="46"/>
      <c r="MTF39" s="46"/>
      <c r="MTG39" s="46"/>
      <c r="MTH39" s="46"/>
      <c r="MTI39" s="46"/>
      <c r="MTJ39" s="46"/>
      <c r="MTK39" s="46"/>
      <c r="MTL39" s="46"/>
      <c r="MTM39" s="46"/>
      <c r="MTN39" s="46"/>
      <c r="MTO39" s="46"/>
      <c r="MTP39" s="46"/>
      <c r="MTQ39" s="46"/>
      <c r="MTR39" s="46"/>
      <c r="MTS39" s="46"/>
      <c r="MTT39" s="46"/>
      <c r="MTU39" s="46"/>
      <c r="MTV39" s="46"/>
      <c r="MTW39" s="46"/>
      <c r="MTX39" s="46"/>
      <c r="MTY39" s="46"/>
      <c r="MTZ39" s="46"/>
      <c r="MUA39" s="46"/>
      <c r="MUB39" s="46"/>
      <c r="MUC39" s="46"/>
      <c r="MUD39" s="46"/>
      <c r="MUE39" s="46"/>
      <c r="MUF39" s="46"/>
      <c r="MUG39" s="46"/>
      <c r="MUH39" s="46"/>
      <c r="MUI39" s="46"/>
      <c r="MUJ39" s="46"/>
      <c r="MUK39" s="46"/>
      <c r="MUL39" s="46"/>
      <c r="MUM39" s="46"/>
      <c r="MUN39" s="46"/>
      <c r="MUO39" s="46"/>
      <c r="MUP39" s="46"/>
      <c r="MUQ39" s="46"/>
      <c r="MUR39" s="46"/>
      <c r="MUS39" s="46"/>
      <c r="MUT39" s="46"/>
      <c r="MUU39" s="46"/>
      <c r="MUV39" s="46"/>
      <c r="MUW39" s="46"/>
      <c r="MUX39" s="46"/>
      <c r="MUY39" s="46"/>
      <c r="MUZ39" s="46"/>
      <c r="MVA39" s="46"/>
      <c r="MVB39" s="46"/>
      <c r="MVC39" s="46"/>
      <c r="MVD39" s="46"/>
      <c r="MVE39" s="46"/>
      <c r="MVF39" s="46"/>
      <c r="MVG39" s="46"/>
      <c r="MVH39" s="46"/>
      <c r="MVI39" s="46"/>
      <c r="MVJ39" s="46"/>
      <c r="MVK39" s="46"/>
      <c r="MVL39" s="46"/>
      <c r="MVM39" s="46"/>
      <c r="MVN39" s="46"/>
      <c r="MVO39" s="46"/>
      <c r="MVP39" s="46"/>
      <c r="MVQ39" s="46"/>
      <c r="MVR39" s="46"/>
      <c r="MVS39" s="46"/>
      <c r="MVT39" s="46"/>
      <c r="MVU39" s="46"/>
      <c r="MVV39" s="46"/>
      <c r="MVW39" s="46"/>
      <c r="MVX39" s="46"/>
      <c r="MVY39" s="46"/>
      <c r="MVZ39" s="46"/>
      <c r="MWA39" s="46"/>
      <c r="MWB39" s="46"/>
      <c r="MWC39" s="46"/>
      <c r="MWD39" s="46"/>
      <c r="MWE39" s="46"/>
      <c r="MWF39" s="46"/>
      <c r="MWG39" s="46"/>
      <c r="MWH39" s="46"/>
      <c r="MWI39" s="46"/>
      <c r="MWJ39" s="46"/>
      <c r="MWK39" s="46"/>
      <c r="MWL39" s="46"/>
      <c r="MWM39" s="46"/>
      <c r="MWN39" s="46"/>
      <c r="MWO39" s="46"/>
      <c r="MWP39" s="46"/>
      <c r="MWQ39" s="46"/>
      <c r="MWR39" s="46"/>
      <c r="MWS39" s="46"/>
      <c r="MWT39" s="46"/>
      <c r="MWU39" s="46"/>
      <c r="MWV39" s="46"/>
      <c r="MWW39" s="46"/>
      <c r="MWX39" s="46"/>
      <c r="MWY39" s="46"/>
      <c r="MWZ39" s="46"/>
      <c r="MXA39" s="46"/>
      <c r="MXB39" s="46"/>
      <c r="MXC39" s="46"/>
      <c r="MXD39" s="46"/>
      <c r="MXE39" s="46"/>
      <c r="MXF39" s="46"/>
      <c r="MXG39" s="46"/>
      <c r="MXH39" s="46"/>
      <c r="MXI39" s="46"/>
      <c r="MXJ39" s="46"/>
      <c r="MXK39" s="46"/>
      <c r="MXL39" s="46"/>
      <c r="MXM39" s="46"/>
      <c r="MXN39" s="46"/>
      <c r="MXO39" s="46"/>
      <c r="MXP39" s="46"/>
      <c r="MXQ39" s="46"/>
      <c r="MXR39" s="46"/>
      <c r="MXS39" s="46"/>
      <c r="MXT39" s="46"/>
      <c r="MXU39" s="46"/>
      <c r="MXV39" s="46"/>
      <c r="MXW39" s="46"/>
      <c r="MXX39" s="46"/>
      <c r="MXY39" s="46"/>
      <c r="MXZ39" s="46"/>
      <c r="MYA39" s="46"/>
      <c r="MYB39" s="46"/>
      <c r="MYC39" s="46"/>
      <c r="MYD39" s="46"/>
      <c r="MYE39" s="46"/>
      <c r="MYF39" s="46"/>
      <c r="MYG39" s="46"/>
      <c r="MYH39" s="46"/>
      <c r="MYI39" s="46"/>
      <c r="MYJ39" s="46"/>
      <c r="MYK39" s="46"/>
      <c r="MYL39" s="46"/>
      <c r="MYM39" s="46"/>
      <c r="MYN39" s="46"/>
      <c r="MYO39" s="46"/>
      <c r="MYP39" s="46"/>
      <c r="MYQ39" s="46"/>
      <c r="MYR39" s="46"/>
      <c r="MYS39" s="46"/>
      <c r="MYT39" s="46"/>
      <c r="MYU39" s="46"/>
      <c r="MYV39" s="46"/>
      <c r="MYW39" s="46"/>
      <c r="MYX39" s="46"/>
      <c r="MYY39" s="46"/>
      <c r="MYZ39" s="46"/>
      <c r="MZA39" s="46"/>
      <c r="MZB39" s="46"/>
      <c r="MZC39" s="46"/>
      <c r="MZD39" s="46"/>
      <c r="MZE39" s="46"/>
      <c r="MZF39" s="46"/>
      <c r="MZG39" s="46"/>
      <c r="MZH39" s="46"/>
      <c r="MZI39" s="46"/>
      <c r="MZJ39" s="46"/>
      <c r="MZK39" s="46"/>
      <c r="MZL39" s="46"/>
      <c r="MZM39" s="46"/>
      <c r="MZN39" s="46"/>
      <c r="MZO39" s="46"/>
      <c r="MZP39" s="46"/>
      <c r="MZQ39" s="46"/>
      <c r="MZR39" s="46"/>
      <c r="MZS39" s="46"/>
      <c r="MZT39" s="46"/>
      <c r="MZU39" s="46"/>
      <c r="MZV39" s="46"/>
      <c r="MZW39" s="46"/>
      <c r="MZX39" s="46"/>
      <c r="MZY39" s="46"/>
      <c r="MZZ39" s="46"/>
      <c r="NAA39" s="46"/>
      <c r="NAB39" s="46"/>
      <c r="NAC39" s="46"/>
      <c r="NAD39" s="46"/>
      <c r="NAE39" s="46"/>
      <c r="NAF39" s="46"/>
      <c r="NAG39" s="46"/>
      <c r="NAH39" s="46"/>
      <c r="NAI39" s="46"/>
      <c r="NAJ39" s="46"/>
      <c r="NAK39" s="46"/>
      <c r="NAL39" s="46"/>
      <c r="NAM39" s="46"/>
      <c r="NAN39" s="46"/>
      <c r="NAO39" s="46"/>
      <c r="NAP39" s="46"/>
      <c r="NAQ39" s="46"/>
      <c r="NAR39" s="46"/>
      <c r="NAS39" s="46"/>
      <c r="NAT39" s="46"/>
      <c r="NAU39" s="46"/>
      <c r="NAV39" s="46"/>
      <c r="NAW39" s="46"/>
      <c r="NAX39" s="46"/>
      <c r="NAY39" s="46"/>
      <c r="NAZ39" s="46"/>
      <c r="NBA39" s="46"/>
      <c r="NBB39" s="46"/>
      <c r="NBC39" s="46"/>
      <c r="NBD39" s="46"/>
      <c r="NBE39" s="46"/>
      <c r="NBF39" s="46"/>
      <c r="NBG39" s="46"/>
      <c r="NBH39" s="46"/>
      <c r="NBI39" s="46"/>
      <c r="NBJ39" s="46"/>
      <c r="NBK39" s="46"/>
      <c r="NBL39" s="46"/>
      <c r="NBM39" s="46"/>
      <c r="NBN39" s="46"/>
      <c r="NBO39" s="46"/>
      <c r="NBP39" s="46"/>
      <c r="NBQ39" s="46"/>
      <c r="NBR39" s="46"/>
      <c r="NBS39" s="46"/>
      <c r="NBT39" s="46"/>
      <c r="NBU39" s="46"/>
      <c r="NBV39" s="46"/>
      <c r="NBW39" s="46"/>
      <c r="NBX39" s="46"/>
      <c r="NBY39" s="46"/>
      <c r="NBZ39" s="46"/>
      <c r="NCA39" s="46"/>
      <c r="NCB39" s="46"/>
      <c r="NCC39" s="46"/>
      <c r="NCD39" s="46"/>
      <c r="NCE39" s="46"/>
      <c r="NCF39" s="46"/>
      <c r="NCG39" s="46"/>
      <c r="NCH39" s="46"/>
      <c r="NCI39" s="46"/>
      <c r="NCJ39" s="46"/>
      <c r="NCK39" s="46"/>
      <c r="NCL39" s="46"/>
      <c r="NCM39" s="46"/>
      <c r="NCN39" s="46"/>
      <c r="NCO39" s="46"/>
      <c r="NCP39" s="46"/>
      <c r="NCQ39" s="46"/>
      <c r="NCR39" s="46"/>
      <c r="NCS39" s="46"/>
      <c r="NCT39" s="46"/>
      <c r="NCU39" s="46"/>
      <c r="NCV39" s="46"/>
      <c r="NCW39" s="46"/>
      <c r="NCX39" s="46"/>
      <c r="NCY39" s="46"/>
      <c r="NCZ39" s="46"/>
      <c r="NDA39" s="46"/>
      <c r="NDB39" s="46"/>
      <c r="NDC39" s="46"/>
      <c r="NDD39" s="46"/>
      <c r="NDE39" s="46"/>
      <c r="NDF39" s="46"/>
      <c r="NDG39" s="46"/>
      <c r="NDH39" s="46"/>
      <c r="NDI39" s="46"/>
      <c r="NDJ39" s="46"/>
      <c r="NDK39" s="46"/>
      <c r="NDL39" s="46"/>
      <c r="NDM39" s="46"/>
      <c r="NDN39" s="46"/>
      <c r="NDO39" s="46"/>
      <c r="NDP39" s="46"/>
      <c r="NDQ39" s="46"/>
      <c r="NDR39" s="46"/>
      <c r="NDS39" s="46"/>
      <c r="NDT39" s="46"/>
      <c r="NDU39" s="46"/>
      <c r="NDV39" s="46"/>
      <c r="NDW39" s="46"/>
      <c r="NDX39" s="46"/>
      <c r="NDY39" s="46"/>
      <c r="NDZ39" s="46"/>
      <c r="NEA39" s="46"/>
      <c r="NEB39" s="46"/>
      <c r="NEC39" s="46"/>
      <c r="NED39" s="46"/>
      <c r="NEE39" s="46"/>
      <c r="NEF39" s="46"/>
      <c r="NEG39" s="46"/>
      <c r="NEH39" s="46"/>
      <c r="NEI39" s="46"/>
      <c r="NEJ39" s="46"/>
      <c r="NEK39" s="46"/>
      <c r="NEL39" s="46"/>
      <c r="NEM39" s="46"/>
      <c r="NEN39" s="46"/>
      <c r="NEO39" s="46"/>
      <c r="NEP39" s="46"/>
      <c r="NEQ39" s="46"/>
      <c r="NER39" s="46"/>
      <c r="NES39" s="46"/>
      <c r="NET39" s="46"/>
      <c r="NEU39" s="46"/>
      <c r="NEV39" s="46"/>
      <c r="NEW39" s="46"/>
      <c r="NEX39" s="46"/>
      <c r="NEY39" s="46"/>
      <c r="NEZ39" s="46"/>
      <c r="NFA39" s="46"/>
      <c r="NFB39" s="46"/>
      <c r="NFC39" s="46"/>
      <c r="NFD39" s="46"/>
      <c r="NFE39" s="46"/>
      <c r="NFF39" s="46"/>
      <c r="NFG39" s="46"/>
      <c r="NFH39" s="46"/>
      <c r="NFI39" s="46"/>
      <c r="NFJ39" s="46"/>
      <c r="NFK39" s="46"/>
      <c r="NFL39" s="46"/>
      <c r="NFM39" s="46"/>
      <c r="NFN39" s="46"/>
      <c r="NFO39" s="46"/>
      <c r="NFP39" s="46"/>
      <c r="NFQ39" s="46"/>
      <c r="NFR39" s="46"/>
      <c r="NFS39" s="46"/>
      <c r="NFT39" s="46"/>
      <c r="NFU39" s="46"/>
      <c r="NFV39" s="46"/>
      <c r="NFW39" s="46"/>
      <c r="NFX39" s="46"/>
      <c r="NFY39" s="46"/>
      <c r="NFZ39" s="46"/>
      <c r="NGA39" s="46"/>
      <c r="NGB39" s="46"/>
      <c r="NGC39" s="46"/>
      <c r="NGD39" s="46"/>
      <c r="NGE39" s="46"/>
      <c r="NGF39" s="46"/>
      <c r="NGG39" s="46"/>
      <c r="NGH39" s="46"/>
      <c r="NGI39" s="46"/>
      <c r="NGJ39" s="46"/>
      <c r="NGK39" s="46"/>
      <c r="NGL39" s="46"/>
      <c r="NGM39" s="46"/>
      <c r="NGN39" s="46"/>
      <c r="NGO39" s="46"/>
      <c r="NGP39" s="46"/>
      <c r="NGQ39" s="46"/>
      <c r="NGR39" s="46"/>
      <c r="NGS39" s="46"/>
      <c r="NGT39" s="46"/>
      <c r="NGU39" s="46"/>
      <c r="NGV39" s="46"/>
      <c r="NGW39" s="46"/>
      <c r="NGX39" s="46"/>
      <c r="NGY39" s="46"/>
      <c r="NGZ39" s="46"/>
      <c r="NHA39" s="46"/>
      <c r="NHB39" s="46"/>
      <c r="NHC39" s="46"/>
      <c r="NHD39" s="46"/>
      <c r="NHE39" s="46"/>
      <c r="NHF39" s="46"/>
      <c r="NHG39" s="46"/>
      <c r="NHH39" s="46"/>
      <c r="NHI39" s="46"/>
      <c r="NHJ39" s="46"/>
      <c r="NHK39" s="46"/>
      <c r="NHL39" s="46"/>
      <c r="NHM39" s="46"/>
      <c r="NHN39" s="46"/>
      <c r="NHO39" s="46"/>
      <c r="NHP39" s="46"/>
      <c r="NHQ39" s="46"/>
      <c r="NHR39" s="46"/>
      <c r="NHS39" s="46"/>
      <c r="NHT39" s="46"/>
      <c r="NHU39" s="46"/>
      <c r="NHV39" s="46"/>
      <c r="NHW39" s="46"/>
      <c r="NHX39" s="46"/>
      <c r="NHY39" s="46"/>
      <c r="NHZ39" s="46"/>
      <c r="NIA39" s="46"/>
      <c r="NIB39" s="46"/>
      <c r="NIC39" s="46"/>
      <c r="NID39" s="46"/>
      <c r="NIE39" s="46"/>
      <c r="NIF39" s="46"/>
      <c r="NIG39" s="46"/>
      <c r="NIH39" s="46"/>
      <c r="NII39" s="46"/>
      <c r="NIJ39" s="46"/>
      <c r="NIK39" s="46"/>
      <c r="NIL39" s="46"/>
      <c r="NIM39" s="46"/>
      <c r="NIN39" s="46"/>
      <c r="NIO39" s="46"/>
      <c r="NIP39" s="46"/>
      <c r="NIQ39" s="46"/>
      <c r="NIR39" s="46"/>
      <c r="NIS39" s="46"/>
      <c r="NIT39" s="46"/>
      <c r="NIU39" s="46"/>
      <c r="NIV39" s="46"/>
      <c r="NIW39" s="46"/>
      <c r="NIX39" s="46"/>
      <c r="NIY39" s="46"/>
      <c r="NIZ39" s="46"/>
      <c r="NJA39" s="46"/>
      <c r="NJB39" s="46"/>
      <c r="NJC39" s="46"/>
      <c r="NJD39" s="46"/>
      <c r="NJE39" s="46"/>
      <c r="NJF39" s="46"/>
      <c r="NJG39" s="46"/>
      <c r="NJH39" s="46"/>
      <c r="NJI39" s="46"/>
      <c r="NJJ39" s="46"/>
      <c r="NJK39" s="46"/>
      <c r="NJL39" s="46"/>
      <c r="NJM39" s="46"/>
      <c r="NJN39" s="46"/>
      <c r="NJO39" s="46"/>
      <c r="NJP39" s="46"/>
      <c r="NJQ39" s="46"/>
      <c r="NJR39" s="46"/>
      <c r="NJS39" s="46"/>
      <c r="NJT39" s="46"/>
      <c r="NJU39" s="46"/>
      <c r="NJV39" s="46"/>
      <c r="NJW39" s="46"/>
      <c r="NJX39" s="46"/>
      <c r="NJY39" s="46"/>
      <c r="NJZ39" s="46"/>
      <c r="NKA39" s="46"/>
      <c r="NKB39" s="46"/>
      <c r="NKC39" s="46"/>
      <c r="NKD39" s="46"/>
      <c r="NKE39" s="46"/>
      <c r="NKF39" s="46"/>
      <c r="NKG39" s="46"/>
      <c r="NKH39" s="46"/>
      <c r="NKI39" s="46"/>
      <c r="NKJ39" s="46"/>
      <c r="NKK39" s="46"/>
      <c r="NKL39" s="46"/>
      <c r="NKM39" s="46"/>
      <c r="NKN39" s="46"/>
      <c r="NKO39" s="46"/>
      <c r="NKP39" s="46"/>
      <c r="NKQ39" s="46"/>
      <c r="NKR39" s="46"/>
      <c r="NKS39" s="46"/>
      <c r="NKT39" s="46"/>
      <c r="NKU39" s="46"/>
      <c r="NKV39" s="46"/>
      <c r="NKW39" s="46"/>
      <c r="NKX39" s="46"/>
      <c r="NKY39" s="46"/>
      <c r="NKZ39" s="46"/>
      <c r="NLA39" s="46"/>
      <c r="NLB39" s="46"/>
      <c r="NLC39" s="46"/>
      <c r="NLD39" s="46"/>
      <c r="NLE39" s="46"/>
      <c r="NLF39" s="46"/>
      <c r="NLG39" s="46"/>
      <c r="NLH39" s="46"/>
      <c r="NLI39" s="46"/>
      <c r="NLJ39" s="46"/>
      <c r="NLK39" s="46"/>
      <c r="NLL39" s="46"/>
      <c r="NLM39" s="46"/>
      <c r="NLN39" s="46"/>
      <c r="NLO39" s="46"/>
      <c r="NLP39" s="46"/>
      <c r="NLQ39" s="46"/>
      <c r="NLR39" s="46"/>
      <c r="NLS39" s="46"/>
      <c r="NLT39" s="46"/>
      <c r="NLU39" s="46"/>
      <c r="NLV39" s="46"/>
      <c r="NLW39" s="46"/>
      <c r="NLX39" s="46"/>
      <c r="NLY39" s="46"/>
      <c r="NLZ39" s="46"/>
      <c r="NMA39" s="46"/>
      <c r="NMB39" s="46"/>
      <c r="NMC39" s="46"/>
      <c r="NMD39" s="46"/>
      <c r="NME39" s="46"/>
      <c r="NMF39" s="46"/>
      <c r="NMG39" s="46"/>
      <c r="NMH39" s="46"/>
      <c r="NMI39" s="46"/>
      <c r="NMJ39" s="46"/>
      <c r="NMK39" s="46"/>
      <c r="NML39" s="46"/>
      <c r="NMM39" s="46"/>
      <c r="NMN39" s="46"/>
      <c r="NMO39" s="46"/>
      <c r="NMP39" s="46"/>
      <c r="NMQ39" s="46"/>
      <c r="NMR39" s="46"/>
      <c r="NMS39" s="46"/>
      <c r="NMT39" s="46"/>
      <c r="NMU39" s="46"/>
      <c r="NMV39" s="46"/>
      <c r="NMW39" s="46"/>
      <c r="NMX39" s="46"/>
      <c r="NMY39" s="46"/>
      <c r="NMZ39" s="46"/>
      <c r="NNA39" s="46"/>
      <c r="NNB39" s="46"/>
      <c r="NNC39" s="46"/>
      <c r="NND39" s="46"/>
      <c r="NNE39" s="46"/>
      <c r="NNF39" s="46"/>
      <c r="NNG39" s="46"/>
      <c r="NNH39" s="46"/>
      <c r="NNI39" s="46"/>
      <c r="NNJ39" s="46"/>
      <c r="NNK39" s="46"/>
      <c r="NNL39" s="46"/>
      <c r="NNM39" s="46"/>
      <c r="NNN39" s="46"/>
      <c r="NNO39" s="46"/>
      <c r="NNP39" s="46"/>
      <c r="NNQ39" s="46"/>
      <c r="NNR39" s="46"/>
      <c r="NNS39" s="46"/>
      <c r="NNT39" s="46"/>
      <c r="NNU39" s="46"/>
      <c r="NNV39" s="46"/>
      <c r="NNW39" s="46"/>
      <c r="NNX39" s="46"/>
      <c r="NNY39" s="46"/>
      <c r="NNZ39" s="46"/>
      <c r="NOA39" s="46"/>
      <c r="NOB39" s="46"/>
      <c r="NOC39" s="46"/>
      <c r="NOD39" s="46"/>
      <c r="NOE39" s="46"/>
      <c r="NOF39" s="46"/>
      <c r="NOG39" s="46"/>
      <c r="NOH39" s="46"/>
      <c r="NOI39" s="46"/>
      <c r="NOJ39" s="46"/>
      <c r="NOK39" s="46"/>
      <c r="NOL39" s="46"/>
      <c r="NOM39" s="46"/>
      <c r="NON39" s="46"/>
      <c r="NOO39" s="46"/>
      <c r="NOP39" s="46"/>
      <c r="NOQ39" s="46"/>
      <c r="NOR39" s="46"/>
      <c r="NOS39" s="46"/>
      <c r="NOT39" s="46"/>
      <c r="NOU39" s="46"/>
      <c r="NOV39" s="46"/>
      <c r="NOW39" s="46"/>
      <c r="NOX39" s="46"/>
      <c r="NOY39" s="46"/>
      <c r="NOZ39" s="46"/>
      <c r="NPA39" s="46"/>
      <c r="NPB39" s="46"/>
      <c r="NPC39" s="46"/>
      <c r="NPD39" s="46"/>
      <c r="NPE39" s="46"/>
      <c r="NPF39" s="46"/>
      <c r="NPG39" s="46"/>
      <c r="NPH39" s="46"/>
      <c r="NPI39" s="46"/>
      <c r="NPJ39" s="46"/>
      <c r="NPK39" s="46"/>
      <c r="NPL39" s="46"/>
      <c r="NPM39" s="46"/>
      <c r="NPN39" s="46"/>
      <c r="NPO39" s="46"/>
      <c r="NPP39" s="46"/>
      <c r="NPQ39" s="46"/>
      <c r="NPR39" s="46"/>
      <c r="NPS39" s="46"/>
      <c r="NPT39" s="46"/>
      <c r="NPU39" s="46"/>
      <c r="NPV39" s="46"/>
      <c r="NPW39" s="46"/>
      <c r="NPX39" s="46"/>
      <c r="NPY39" s="46"/>
      <c r="NPZ39" s="46"/>
      <c r="NQA39" s="46"/>
      <c r="NQB39" s="46"/>
      <c r="NQC39" s="46"/>
      <c r="NQD39" s="46"/>
      <c r="NQE39" s="46"/>
      <c r="NQF39" s="46"/>
      <c r="NQG39" s="46"/>
      <c r="NQH39" s="46"/>
      <c r="NQI39" s="46"/>
      <c r="NQJ39" s="46"/>
      <c r="NQK39" s="46"/>
      <c r="NQL39" s="46"/>
      <c r="NQM39" s="46"/>
      <c r="NQN39" s="46"/>
      <c r="NQO39" s="46"/>
      <c r="NQP39" s="46"/>
      <c r="NQQ39" s="46"/>
      <c r="NQR39" s="46"/>
      <c r="NQS39" s="46"/>
      <c r="NQT39" s="46"/>
      <c r="NQU39" s="46"/>
      <c r="NQV39" s="46"/>
      <c r="NQW39" s="46"/>
      <c r="NQX39" s="46"/>
      <c r="NQY39" s="46"/>
      <c r="NQZ39" s="46"/>
      <c r="NRA39" s="46"/>
      <c r="NRB39" s="46"/>
      <c r="NRC39" s="46"/>
      <c r="NRD39" s="46"/>
      <c r="NRE39" s="46"/>
      <c r="NRF39" s="46"/>
      <c r="NRG39" s="46"/>
      <c r="NRH39" s="46"/>
      <c r="NRI39" s="46"/>
      <c r="NRJ39" s="46"/>
      <c r="NRK39" s="46"/>
      <c r="NRL39" s="46"/>
      <c r="NRM39" s="46"/>
      <c r="NRN39" s="46"/>
      <c r="NRO39" s="46"/>
      <c r="NRP39" s="46"/>
      <c r="NRQ39" s="46"/>
      <c r="NRR39" s="46"/>
      <c r="NRS39" s="46"/>
      <c r="NRT39" s="46"/>
      <c r="NRU39" s="46"/>
      <c r="NRV39" s="46"/>
      <c r="NRW39" s="46"/>
      <c r="NRX39" s="46"/>
      <c r="NRY39" s="46"/>
      <c r="NRZ39" s="46"/>
      <c r="NSA39" s="46"/>
      <c r="NSB39" s="46"/>
      <c r="NSC39" s="46"/>
      <c r="NSD39" s="46"/>
      <c r="NSE39" s="46"/>
      <c r="NSF39" s="46"/>
      <c r="NSG39" s="46"/>
      <c r="NSH39" s="46"/>
      <c r="NSI39" s="46"/>
      <c r="NSJ39" s="46"/>
      <c r="NSK39" s="46"/>
      <c r="NSL39" s="46"/>
      <c r="NSM39" s="46"/>
      <c r="NSN39" s="46"/>
      <c r="NSO39" s="46"/>
      <c r="NSP39" s="46"/>
      <c r="NSQ39" s="46"/>
      <c r="NSR39" s="46"/>
      <c r="NSS39" s="46"/>
      <c r="NST39" s="46"/>
      <c r="NSU39" s="46"/>
      <c r="NSV39" s="46"/>
      <c r="NSW39" s="46"/>
      <c r="NSX39" s="46"/>
      <c r="NSY39" s="46"/>
      <c r="NSZ39" s="46"/>
      <c r="NTA39" s="46"/>
      <c r="NTB39" s="46"/>
      <c r="NTC39" s="46"/>
      <c r="NTD39" s="46"/>
      <c r="NTE39" s="46"/>
      <c r="NTF39" s="46"/>
      <c r="NTG39" s="46"/>
      <c r="NTH39" s="46"/>
      <c r="NTI39" s="46"/>
      <c r="NTJ39" s="46"/>
      <c r="NTK39" s="46"/>
      <c r="NTL39" s="46"/>
      <c r="NTM39" s="46"/>
      <c r="NTN39" s="46"/>
      <c r="NTO39" s="46"/>
      <c r="NTP39" s="46"/>
      <c r="NTQ39" s="46"/>
      <c r="NTR39" s="46"/>
      <c r="NTS39" s="46"/>
      <c r="NTT39" s="46"/>
      <c r="NTU39" s="46"/>
      <c r="NTV39" s="46"/>
      <c r="NTW39" s="46"/>
      <c r="NTX39" s="46"/>
      <c r="NTY39" s="46"/>
      <c r="NTZ39" s="46"/>
      <c r="NUA39" s="46"/>
      <c r="NUB39" s="46"/>
      <c r="NUC39" s="46"/>
      <c r="NUD39" s="46"/>
      <c r="NUE39" s="46"/>
      <c r="NUF39" s="46"/>
      <c r="NUG39" s="46"/>
      <c r="NUH39" s="46"/>
      <c r="NUI39" s="46"/>
      <c r="NUJ39" s="46"/>
      <c r="NUK39" s="46"/>
      <c r="NUL39" s="46"/>
      <c r="NUM39" s="46"/>
      <c r="NUN39" s="46"/>
      <c r="NUO39" s="46"/>
      <c r="NUP39" s="46"/>
      <c r="NUQ39" s="46"/>
      <c r="NUR39" s="46"/>
      <c r="NUS39" s="46"/>
      <c r="NUT39" s="46"/>
      <c r="NUU39" s="46"/>
      <c r="NUV39" s="46"/>
      <c r="NUW39" s="46"/>
      <c r="NUX39" s="46"/>
      <c r="NUY39" s="46"/>
      <c r="NUZ39" s="46"/>
      <c r="NVA39" s="46"/>
      <c r="NVB39" s="46"/>
      <c r="NVC39" s="46"/>
      <c r="NVD39" s="46"/>
      <c r="NVE39" s="46"/>
      <c r="NVF39" s="46"/>
      <c r="NVG39" s="46"/>
      <c r="NVH39" s="46"/>
      <c r="NVI39" s="46"/>
      <c r="NVJ39" s="46"/>
      <c r="NVK39" s="46"/>
      <c r="NVL39" s="46"/>
      <c r="NVM39" s="46"/>
      <c r="NVN39" s="46"/>
      <c r="NVO39" s="46"/>
      <c r="NVP39" s="46"/>
      <c r="NVQ39" s="46"/>
      <c r="NVR39" s="46"/>
      <c r="NVS39" s="46"/>
      <c r="NVT39" s="46"/>
      <c r="NVU39" s="46"/>
      <c r="NVV39" s="46"/>
      <c r="NVW39" s="46"/>
      <c r="NVX39" s="46"/>
      <c r="NVY39" s="46"/>
      <c r="NVZ39" s="46"/>
      <c r="NWA39" s="46"/>
      <c r="NWB39" s="46"/>
      <c r="NWC39" s="46"/>
      <c r="NWD39" s="46"/>
      <c r="NWE39" s="46"/>
      <c r="NWF39" s="46"/>
      <c r="NWG39" s="46"/>
      <c r="NWH39" s="46"/>
      <c r="NWI39" s="46"/>
      <c r="NWJ39" s="46"/>
      <c r="NWK39" s="46"/>
      <c r="NWL39" s="46"/>
      <c r="NWM39" s="46"/>
      <c r="NWN39" s="46"/>
      <c r="NWO39" s="46"/>
      <c r="NWP39" s="46"/>
      <c r="NWQ39" s="46"/>
      <c r="NWR39" s="46"/>
      <c r="NWS39" s="46"/>
      <c r="NWT39" s="46"/>
      <c r="NWU39" s="46"/>
      <c r="NWV39" s="46"/>
      <c r="NWW39" s="46"/>
      <c r="NWX39" s="46"/>
      <c r="NWY39" s="46"/>
      <c r="NWZ39" s="46"/>
      <c r="NXA39" s="46"/>
      <c r="NXB39" s="46"/>
      <c r="NXC39" s="46"/>
      <c r="NXD39" s="46"/>
      <c r="NXE39" s="46"/>
      <c r="NXF39" s="46"/>
      <c r="NXG39" s="46"/>
      <c r="NXH39" s="46"/>
      <c r="NXI39" s="46"/>
      <c r="NXJ39" s="46"/>
      <c r="NXK39" s="46"/>
      <c r="NXL39" s="46"/>
      <c r="NXM39" s="46"/>
      <c r="NXN39" s="46"/>
      <c r="NXO39" s="46"/>
      <c r="NXP39" s="46"/>
      <c r="NXQ39" s="46"/>
      <c r="NXR39" s="46"/>
      <c r="NXS39" s="46"/>
      <c r="NXT39" s="46"/>
      <c r="NXU39" s="46"/>
      <c r="NXV39" s="46"/>
      <c r="NXW39" s="46"/>
      <c r="NXX39" s="46"/>
      <c r="NXY39" s="46"/>
      <c r="NXZ39" s="46"/>
      <c r="NYA39" s="46"/>
      <c r="NYB39" s="46"/>
      <c r="NYC39" s="46"/>
      <c r="NYD39" s="46"/>
      <c r="NYE39" s="46"/>
      <c r="NYF39" s="46"/>
      <c r="NYG39" s="46"/>
      <c r="NYH39" s="46"/>
      <c r="NYI39" s="46"/>
      <c r="NYJ39" s="46"/>
      <c r="NYK39" s="46"/>
      <c r="NYL39" s="46"/>
      <c r="NYM39" s="46"/>
      <c r="NYN39" s="46"/>
      <c r="NYO39" s="46"/>
      <c r="NYP39" s="46"/>
      <c r="NYQ39" s="46"/>
      <c r="NYR39" s="46"/>
      <c r="NYS39" s="46"/>
      <c r="NYT39" s="46"/>
      <c r="NYU39" s="46"/>
      <c r="NYV39" s="46"/>
      <c r="NYW39" s="46"/>
      <c r="NYX39" s="46"/>
      <c r="NYY39" s="46"/>
      <c r="NYZ39" s="46"/>
      <c r="NZA39" s="46"/>
      <c r="NZB39" s="46"/>
      <c r="NZC39" s="46"/>
      <c r="NZD39" s="46"/>
      <c r="NZE39" s="46"/>
      <c r="NZF39" s="46"/>
      <c r="NZG39" s="46"/>
      <c r="NZH39" s="46"/>
      <c r="NZI39" s="46"/>
      <c r="NZJ39" s="46"/>
      <c r="NZK39" s="46"/>
      <c r="NZL39" s="46"/>
      <c r="NZM39" s="46"/>
      <c r="NZN39" s="46"/>
      <c r="NZO39" s="46"/>
      <c r="NZP39" s="46"/>
      <c r="NZQ39" s="46"/>
      <c r="NZR39" s="46"/>
      <c r="NZS39" s="46"/>
      <c r="NZT39" s="46"/>
      <c r="NZU39" s="46"/>
      <c r="NZV39" s="46"/>
      <c r="NZW39" s="46"/>
      <c r="NZX39" s="46"/>
      <c r="NZY39" s="46"/>
      <c r="NZZ39" s="46"/>
      <c r="OAA39" s="46"/>
      <c r="OAB39" s="46"/>
      <c r="OAC39" s="46"/>
      <c r="OAD39" s="46"/>
      <c r="OAE39" s="46"/>
      <c r="OAF39" s="46"/>
      <c r="OAG39" s="46"/>
      <c r="OAH39" s="46"/>
      <c r="OAI39" s="46"/>
      <c r="OAJ39" s="46"/>
      <c r="OAK39" s="46"/>
      <c r="OAL39" s="46"/>
      <c r="OAM39" s="46"/>
      <c r="OAN39" s="46"/>
      <c r="OAO39" s="46"/>
      <c r="OAP39" s="46"/>
      <c r="OAQ39" s="46"/>
      <c r="OAR39" s="46"/>
      <c r="OAS39" s="46"/>
      <c r="OAT39" s="46"/>
      <c r="OAU39" s="46"/>
      <c r="OAV39" s="46"/>
      <c r="OAW39" s="46"/>
      <c r="OAX39" s="46"/>
      <c r="OAY39" s="46"/>
      <c r="OAZ39" s="46"/>
      <c r="OBA39" s="46"/>
      <c r="OBB39" s="46"/>
      <c r="OBC39" s="46"/>
      <c r="OBD39" s="46"/>
      <c r="OBE39" s="46"/>
      <c r="OBF39" s="46"/>
      <c r="OBG39" s="46"/>
      <c r="OBH39" s="46"/>
      <c r="OBI39" s="46"/>
      <c r="OBJ39" s="46"/>
      <c r="OBK39" s="46"/>
      <c r="OBL39" s="46"/>
      <c r="OBM39" s="46"/>
      <c r="OBN39" s="46"/>
      <c r="OBO39" s="46"/>
      <c r="OBP39" s="46"/>
      <c r="OBQ39" s="46"/>
      <c r="OBR39" s="46"/>
      <c r="OBS39" s="46"/>
      <c r="OBT39" s="46"/>
      <c r="OBU39" s="46"/>
      <c r="OBV39" s="46"/>
      <c r="OBW39" s="46"/>
      <c r="OBX39" s="46"/>
      <c r="OBY39" s="46"/>
      <c r="OBZ39" s="46"/>
      <c r="OCA39" s="46"/>
      <c r="OCB39" s="46"/>
      <c r="OCC39" s="46"/>
      <c r="OCD39" s="46"/>
      <c r="OCE39" s="46"/>
      <c r="OCF39" s="46"/>
      <c r="OCG39" s="46"/>
      <c r="OCH39" s="46"/>
      <c r="OCI39" s="46"/>
      <c r="OCJ39" s="46"/>
      <c r="OCK39" s="46"/>
      <c r="OCL39" s="46"/>
      <c r="OCM39" s="46"/>
      <c r="OCN39" s="46"/>
      <c r="OCO39" s="46"/>
      <c r="OCP39" s="46"/>
      <c r="OCQ39" s="46"/>
      <c r="OCR39" s="46"/>
      <c r="OCS39" s="46"/>
      <c r="OCT39" s="46"/>
      <c r="OCU39" s="46"/>
      <c r="OCV39" s="46"/>
      <c r="OCW39" s="46"/>
      <c r="OCX39" s="46"/>
      <c r="OCY39" s="46"/>
      <c r="OCZ39" s="46"/>
      <c r="ODA39" s="46"/>
      <c r="ODB39" s="46"/>
      <c r="ODC39" s="46"/>
      <c r="ODD39" s="46"/>
      <c r="ODE39" s="46"/>
      <c r="ODF39" s="46"/>
      <c r="ODG39" s="46"/>
      <c r="ODH39" s="46"/>
      <c r="ODI39" s="46"/>
      <c r="ODJ39" s="46"/>
      <c r="ODK39" s="46"/>
      <c r="ODL39" s="46"/>
      <c r="ODM39" s="46"/>
      <c r="ODN39" s="46"/>
      <c r="ODO39" s="46"/>
      <c r="ODP39" s="46"/>
      <c r="ODQ39" s="46"/>
      <c r="ODR39" s="46"/>
      <c r="ODS39" s="46"/>
      <c r="ODT39" s="46"/>
      <c r="ODU39" s="46"/>
      <c r="ODV39" s="46"/>
      <c r="ODW39" s="46"/>
      <c r="ODX39" s="46"/>
      <c r="ODY39" s="46"/>
      <c r="ODZ39" s="46"/>
      <c r="OEA39" s="46"/>
      <c r="OEB39" s="46"/>
      <c r="OEC39" s="46"/>
      <c r="OED39" s="46"/>
      <c r="OEE39" s="46"/>
      <c r="OEF39" s="46"/>
      <c r="OEG39" s="46"/>
      <c r="OEH39" s="46"/>
      <c r="OEI39" s="46"/>
      <c r="OEJ39" s="46"/>
      <c r="OEK39" s="46"/>
      <c r="OEL39" s="46"/>
      <c r="OEM39" s="46"/>
      <c r="OEN39" s="46"/>
      <c r="OEO39" s="46"/>
      <c r="OEP39" s="46"/>
      <c r="OEQ39" s="46"/>
      <c r="OER39" s="46"/>
      <c r="OES39" s="46"/>
      <c r="OET39" s="46"/>
      <c r="OEU39" s="46"/>
      <c r="OEV39" s="46"/>
      <c r="OEW39" s="46"/>
      <c r="OEX39" s="46"/>
      <c r="OEY39" s="46"/>
      <c r="OEZ39" s="46"/>
      <c r="OFA39" s="46"/>
      <c r="OFB39" s="46"/>
      <c r="OFC39" s="46"/>
      <c r="OFD39" s="46"/>
      <c r="OFE39" s="46"/>
      <c r="OFF39" s="46"/>
      <c r="OFG39" s="46"/>
      <c r="OFH39" s="46"/>
      <c r="OFI39" s="46"/>
      <c r="OFJ39" s="46"/>
      <c r="OFK39" s="46"/>
      <c r="OFL39" s="46"/>
      <c r="OFM39" s="46"/>
      <c r="OFN39" s="46"/>
      <c r="OFO39" s="46"/>
      <c r="OFP39" s="46"/>
      <c r="OFQ39" s="46"/>
      <c r="OFR39" s="46"/>
      <c r="OFS39" s="46"/>
      <c r="OFT39" s="46"/>
      <c r="OFU39" s="46"/>
      <c r="OFV39" s="46"/>
      <c r="OFW39" s="46"/>
      <c r="OFX39" s="46"/>
      <c r="OFY39" s="46"/>
      <c r="OFZ39" s="46"/>
      <c r="OGA39" s="46"/>
      <c r="OGB39" s="46"/>
      <c r="OGC39" s="46"/>
      <c r="OGD39" s="46"/>
      <c r="OGE39" s="46"/>
      <c r="OGF39" s="46"/>
      <c r="OGG39" s="46"/>
      <c r="OGH39" s="46"/>
      <c r="OGI39" s="46"/>
      <c r="OGJ39" s="46"/>
      <c r="OGK39" s="46"/>
      <c r="OGL39" s="46"/>
      <c r="OGM39" s="46"/>
      <c r="OGN39" s="46"/>
      <c r="OGO39" s="46"/>
      <c r="OGP39" s="46"/>
      <c r="OGQ39" s="46"/>
      <c r="OGR39" s="46"/>
      <c r="OGS39" s="46"/>
      <c r="OGT39" s="46"/>
      <c r="OGU39" s="46"/>
      <c r="OGV39" s="46"/>
      <c r="OGW39" s="46"/>
      <c r="OGX39" s="46"/>
      <c r="OGY39" s="46"/>
      <c r="OGZ39" s="46"/>
      <c r="OHA39" s="46"/>
      <c r="OHB39" s="46"/>
      <c r="OHC39" s="46"/>
      <c r="OHD39" s="46"/>
      <c r="OHE39" s="46"/>
      <c r="OHF39" s="46"/>
      <c r="OHG39" s="46"/>
      <c r="OHH39" s="46"/>
      <c r="OHI39" s="46"/>
      <c r="OHJ39" s="46"/>
      <c r="OHK39" s="46"/>
      <c r="OHL39" s="46"/>
      <c r="OHM39" s="46"/>
      <c r="OHN39" s="46"/>
      <c r="OHO39" s="46"/>
      <c r="OHP39" s="46"/>
      <c r="OHQ39" s="46"/>
      <c r="OHR39" s="46"/>
      <c r="OHS39" s="46"/>
      <c r="OHT39" s="46"/>
      <c r="OHU39" s="46"/>
      <c r="OHV39" s="46"/>
      <c r="OHW39" s="46"/>
      <c r="OHX39" s="46"/>
      <c r="OHY39" s="46"/>
      <c r="OHZ39" s="46"/>
      <c r="OIA39" s="46"/>
      <c r="OIB39" s="46"/>
      <c r="OIC39" s="46"/>
      <c r="OID39" s="46"/>
      <c r="OIE39" s="46"/>
      <c r="OIF39" s="46"/>
      <c r="OIG39" s="46"/>
      <c r="OIH39" s="46"/>
      <c r="OII39" s="46"/>
      <c r="OIJ39" s="46"/>
      <c r="OIK39" s="46"/>
      <c r="OIL39" s="46"/>
      <c r="OIM39" s="46"/>
      <c r="OIN39" s="46"/>
      <c r="OIO39" s="46"/>
      <c r="OIP39" s="46"/>
      <c r="OIQ39" s="46"/>
      <c r="OIR39" s="46"/>
      <c r="OIS39" s="46"/>
      <c r="OIT39" s="46"/>
      <c r="OIU39" s="46"/>
      <c r="OIV39" s="46"/>
      <c r="OIW39" s="46"/>
      <c r="OIX39" s="46"/>
      <c r="OIY39" s="46"/>
      <c r="OIZ39" s="46"/>
      <c r="OJA39" s="46"/>
      <c r="OJB39" s="46"/>
      <c r="OJC39" s="46"/>
      <c r="OJD39" s="46"/>
      <c r="OJE39" s="46"/>
      <c r="OJF39" s="46"/>
      <c r="OJG39" s="46"/>
      <c r="OJH39" s="46"/>
      <c r="OJI39" s="46"/>
      <c r="OJJ39" s="46"/>
      <c r="OJK39" s="46"/>
      <c r="OJL39" s="46"/>
      <c r="OJM39" s="46"/>
      <c r="OJN39" s="46"/>
      <c r="OJO39" s="46"/>
      <c r="OJP39" s="46"/>
      <c r="OJQ39" s="46"/>
      <c r="OJR39" s="46"/>
      <c r="OJS39" s="46"/>
      <c r="OJT39" s="46"/>
      <c r="OJU39" s="46"/>
      <c r="OJV39" s="46"/>
      <c r="OJW39" s="46"/>
      <c r="OJX39" s="46"/>
      <c r="OJY39" s="46"/>
      <c r="OJZ39" s="46"/>
      <c r="OKA39" s="46"/>
      <c r="OKB39" s="46"/>
      <c r="OKC39" s="46"/>
      <c r="OKD39" s="46"/>
      <c r="OKE39" s="46"/>
      <c r="OKF39" s="46"/>
      <c r="OKG39" s="46"/>
      <c r="OKH39" s="46"/>
      <c r="OKI39" s="46"/>
      <c r="OKJ39" s="46"/>
      <c r="OKK39" s="46"/>
      <c r="OKL39" s="46"/>
      <c r="OKM39" s="46"/>
      <c r="OKN39" s="46"/>
      <c r="OKO39" s="46"/>
      <c r="OKP39" s="46"/>
      <c r="OKQ39" s="46"/>
      <c r="OKR39" s="46"/>
      <c r="OKS39" s="46"/>
      <c r="OKT39" s="46"/>
      <c r="OKU39" s="46"/>
      <c r="OKV39" s="46"/>
      <c r="OKW39" s="46"/>
      <c r="OKX39" s="46"/>
      <c r="OKY39" s="46"/>
      <c r="OKZ39" s="46"/>
      <c r="OLA39" s="46"/>
      <c r="OLB39" s="46"/>
      <c r="OLC39" s="46"/>
      <c r="OLD39" s="46"/>
      <c r="OLE39" s="46"/>
      <c r="OLF39" s="46"/>
      <c r="OLG39" s="46"/>
      <c r="OLH39" s="46"/>
      <c r="OLI39" s="46"/>
      <c r="OLJ39" s="46"/>
      <c r="OLK39" s="46"/>
      <c r="OLL39" s="46"/>
      <c r="OLM39" s="46"/>
      <c r="OLN39" s="46"/>
      <c r="OLO39" s="46"/>
      <c r="OLP39" s="46"/>
      <c r="OLQ39" s="46"/>
      <c r="OLR39" s="46"/>
      <c r="OLS39" s="46"/>
      <c r="OLT39" s="46"/>
      <c r="OLU39" s="46"/>
      <c r="OLV39" s="46"/>
      <c r="OLW39" s="46"/>
      <c r="OLX39" s="46"/>
      <c r="OLY39" s="46"/>
      <c r="OLZ39" s="46"/>
      <c r="OMA39" s="46"/>
      <c r="OMB39" s="46"/>
      <c r="OMC39" s="46"/>
      <c r="OMD39" s="46"/>
      <c r="OME39" s="46"/>
      <c r="OMF39" s="46"/>
      <c r="OMG39" s="46"/>
      <c r="OMH39" s="46"/>
      <c r="OMI39" s="46"/>
      <c r="OMJ39" s="46"/>
      <c r="OMK39" s="46"/>
      <c r="OML39" s="46"/>
      <c r="OMM39" s="46"/>
      <c r="OMN39" s="46"/>
      <c r="OMO39" s="46"/>
      <c r="OMP39" s="46"/>
      <c r="OMQ39" s="46"/>
      <c r="OMR39" s="46"/>
      <c r="OMS39" s="46"/>
      <c r="OMT39" s="46"/>
      <c r="OMU39" s="46"/>
      <c r="OMV39" s="46"/>
      <c r="OMW39" s="46"/>
      <c r="OMX39" s="46"/>
      <c r="OMY39" s="46"/>
      <c r="OMZ39" s="46"/>
      <c r="ONA39" s="46"/>
      <c r="ONB39" s="46"/>
      <c r="ONC39" s="46"/>
      <c r="OND39" s="46"/>
      <c r="ONE39" s="46"/>
      <c r="ONF39" s="46"/>
      <c r="ONG39" s="46"/>
      <c r="ONH39" s="46"/>
      <c r="ONI39" s="46"/>
      <c r="ONJ39" s="46"/>
      <c r="ONK39" s="46"/>
      <c r="ONL39" s="46"/>
      <c r="ONM39" s="46"/>
      <c r="ONN39" s="46"/>
      <c r="ONO39" s="46"/>
      <c r="ONP39" s="46"/>
      <c r="ONQ39" s="46"/>
      <c r="ONR39" s="46"/>
      <c r="ONS39" s="46"/>
      <c r="ONT39" s="46"/>
      <c r="ONU39" s="46"/>
      <c r="ONV39" s="46"/>
      <c r="ONW39" s="46"/>
      <c r="ONX39" s="46"/>
      <c r="ONY39" s="46"/>
      <c r="ONZ39" s="46"/>
      <c r="OOA39" s="46"/>
      <c r="OOB39" s="46"/>
      <c r="OOC39" s="46"/>
      <c r="OOD39" s="46"/>
      <c r="OOE39" s="46"/>
      <c r="OOF39" s="46"/>
      <c r="OOG39" s="46"/>
      <c r="OOH39" s="46"/>
      <c r="OOI39" s="46"/>
      <c r="OOJ39" s="46"/>
      <c r="OOK39" s="46"/>
      <c r="OOL39" s="46"/>
      <c r="OOM39" s="46"/>
      <c r="OON39" s="46"/>
      <c r="OOO39" s="46"/>
      <c r="OOP39" s="46"/>
      <c r="OOQ39" s="46"/>
      <c r="OOR39" s="46"/>
      <c r="OOS39" s="46"/>
      <c r="OOT39" s="46"/>
      <c r="OOU39" s="46"/>
      <c r="OOV39" s="46"/>
      <c r="OOW39" s="46"/>
      <c r="OOX39" s="46"/>
      <c r="OOY39" s="46"/>
      <c r="OOZ39" s="46"/>
      <c r="OPA39" s="46"/>
      <c r="OPB39" s="46"/>
      <c r="OPC39" s="46"/>
      <c r="OPD39" s="46"/>
      <c r="OPE39" s="46"/>
      <c r="OPF39" s="46"/>
      <c r="OPG39" s="46"/>
      <c r="OPH39" s="46"/>
      <c r="OPI39" s="46"/>
      <c r="OPJ39" s="46"/>
      <c r="OPK39" s="46"/>
      <c r="OPL39" s="46"/>
      <c r="OPM39" s="46"/>
      <c r="OPN39" s="46"/>
      <c r="OPO39" s="46"/>
      <c r="OPP39" s="46"/>
      <c r="OPQ39" s="46"/>
      <c r="OPR39" s="46"/>
      <c r="OPS39" s="46"/>
      <c r="OPT39" s="46"/>
      <c r="OPU39" s="46"/>
      <c r="OPV39" s="46"/>
      <c r="OPW39" s="46"/>
      <c r="OPX39" s="46"/>
      <c r="OPY39" s="46"/>
      <c r="OPZ39" s="46"/>
      <c r="OQA39" s="46"/>
      <c r="OQB39" s="46"/>
      <c r="OQC39" s="46"/>
      <c r="OQD39" s="46"/>
      <c r="OQE39" s="46"/>
      <c r="OQF39" s="46"/>
      <c r="OQG39" s="46"/>
      <c r="OQH39" s="46"/>
      <c r="OQI39" s="46"/>
      <c r="OQJ39" s="46"/>
      <c r="OQK39" s="46"/>
      <c r="OQL39" s="46"/>
      <c r="OQM39" s="46"/>
      <c r="OQN39" s="46"/>
      <c r="OQO39" s="46"/>
      <c r="OQP39" s="46"/>
      <c r="OQQ39" s="46"/>
      <c r="OQR39" s="46"/>
      <c r="OQS39" s="46"/>
      <c r="OQT39" s="46"/>
      <c r="OQU39" s="46"/>
      <c r="OQV39" s="46"/>
      <c r="OQW39" s="46"/>
      <c r="OQX39" s="46"/>
      <c r="OQY39" s="46"/>
      <c r="OQZ39" s="46"/>
      <c r="ORA39" s="46"/>
      <c r="ORB39" s="46"/>
      <c r="ORC39" s="46"/>
      <c r="ORD39" s="46"/>
      <c r="ORE39" s="46"/>
      <c r="ORF39" s="46"/>
      <c r="ORG39" s="46"/>
      <c r="ORH39" s="46"/>
      <c r="ORI39" s="46"/>
      <c r="ORJ39" s="46"/>
      <c r="ORK39" s="46"/>
      <c r="ORL39" s="46"/>
      <c r="ORM39" s="46"/>
      <c r="ORN39" s="46"/>
      <c r="ORO39" s="46"/>
      <c r="ORP39" s="46"/>
      <c r="ORQ39" s="46"/>
      <c r="ORR39" s="46"/>
      <c r="ORS39" s="46"/>
      <c r="ORT39" s="46"/>
      <c r="ORU39" s="46"/>
      <c r="ORV39" s="46"/>
      <c r="ORW39" s="46"/>
      <c r="ORX39" s="46"/>
      <c r="ORY39" s="46"/>
      <c r="ORZ39" s="46"/>
      <c r="OSA39" s="46"/>
      <c r="OSB39" s="46"/>
      <c r="OSC39" s="46"/>
      <c r="OSD39" s="46"/>
      <c r="OSE39" s="46"/>
      <c r="OSF39" s="46"/>
      <c r="OSG39" s="46"/>
      <c r="OSH39" s="46"/>
      <c r="OSI39" s="46"/>
      <c r="OSJ39" s="46"/>
      <c r="OSK39" s="46"/>
      <c r="OSL39" s="46"/>
      <c r="OSM39" s="46"/>
      <c r="OSN39" s="46"/>
      <c r="OSO39" s="46"/>
      <c r="OSP39" s="46"/>
      <c r="OSQ39" s="46"/>
      <c r="OSR39" s="46"/>
      <c r="OSS39" s="46"/>
      <c r="OST39" s="46"/>
      <c r="OSU39" s="46"/>
      <c r="OSV39" s="46"/>
      <c r="OSW39" s="46"/>
      <c r="OSX39" s="46"/>
      <c r="OSY39" s="46"/>
      <c r="OSZ39" s="46"/>
      <c r="OTA39" s="46"/>
      <c r="OTB39" s="46"/>
      <c r="OTC39" s="46"/>
      <c r="OTD39" s="46"/>
      <c r="OTE39" s="46"/>
      <c r="OTF39" s="46"/>
      <c r="OTG39" s="46"/>
      <c r="OTH39" s="46"/>
      <c r="OTI39" s="46"/>
      <c r="OTJ39" s="46"/>
      <c r="OTK39" s="46"/>
      <c r="OTL39" s="46"/>
      <c r="OTM39" s="46"/>
      <c r="OTN39" s="46"/>
      <c r="OTO39" s="46"/>
      <c r="OTP39" s="46"/>
      <c r="OTQ39" s="46"/>
      <c r="OTR39" s="46"/>
      <c r="OTS39" s="46"/>
      <c r="OTT39" s="46"/>
      <c r="OTU39" s="46"/>
      <c r="OTV39" s="46"/>
      <c r="OTW39" s="46"/>
      <c r="OTX39" s="46"/>
      <c r="OTY39" s="46"/>
      <c r="OTZ39" s="46"/>
      <c r="OUA39" s="46"/>
      <c r="OUB39" s="46"/>
      <c r="OUC39" s="46"/>
      <c r="OUD39" s="46"/>
      <c r="OUE39" s="46"/>
      <c r="OUF39" s="46"/>
      <c r="OUG39" s="46"/>
      <c r="OUH39" s="46"/>
      <c r="OUI39" s="46"/>
      <c r="OUJ39" s="46"/>
      <c r="OUK39" s="46"/>
      <c r="OUL39" s="46"/>
      <c r="OUM39" s="46"/>
      <c r="OUN39" s="46"/>
      <c r="OUO39" s="46"/>
      <c r="OUP39" s="46"/>
      <c r="OUQ39" s="46"/>
      <c r="OUR39" s="46"/>
      <c r="OUS39" s="46"/>
      <c r="OUT39" s="46"/>
      <c r="OUU39" s="46"/>
      <c r="OUV39" s="46"/>
      <c r="OUW39" s="46"/>
      <c r="OUX39" s="46"/>
      <c r="OUY39" s="46"/>
      <c r="OUZ39" s="46"/>
      <c r="OVA39" s="46"/>
      <c r="OVB39" s="46"/>
      <c r="OVC39" s="46"/>
      <c r="OVD39" s="46"/>
      <c r="OVE39" s="46"/>
      <c r="OVF39" s="46"/>
      <c r="OVG39" s="46"/>
      <c r="OVH39" s="46"/>
      <c r="OVI39" s="46"/>
      <c r="OVJ39" s="46"/>
      <c r="OVK39" s="46"/>
      <c r="OVL39" s="46"/>
      <c r="OVM39" s="46"/>
      <c r="OVN39" s="46"/>
      <c r="OVO39" s="46"/>
      <c r="OVP39" s="46"/>
      <c r="OVQ39" s="46"/>
      <c r="OVR39" s="46"/>
      <c r="OVS39" s="46"/>
      <c r="OVT39" s="46"/>
      <c r="OVU39" s="46"/>
      <c r="OVV39" s="46"/>
      <c r="OVW39" s="46"/>
      <c r="OVX39" s="46"/>
      <c r="OVY39" s="46"/>
      <c r="OVZ39" s="46"/>
      <c r="OWA39" s="46"/>
      <c r="OWB39" s="46"/>
      <c r="OWC39" s="46"/>
      <c r="OWD39" s="46"/>
      <c r="OWE39" s="46"/>
      <c r="OWF39" s="46"/>
      <c r="OWG39" s="46"/>
      <c r="OWH39" s="46"/>
      <c r="OWI39" s="46"/>
      <c r="OWJ39" s="46"/>
      <c r="OWK39" s="46"/>
      <c r="OWL39" s="46"/>
      <c r="OWM39" s="46"/>
      <c r="OWN39" s="46"/>
      <c r="OWO39" s="46"/>
      <c r="OWP39" s="46"/>
      <c r="OWQ39" s="46"/>
      <c r="OWR39" s="46"/>
      <c r="OWS39" s="46"/>
      <c r="OWT39" s="46"/>
      <c r="OWU39" s="46"/>
      <c r="OWV39" s="46"/>
      <c r="OWW39" s="46"/>
      <c r="OWX39" s="46"/>
      <c r="OWY39" s="46"/>
      <c r="OWZ39" s="46"/>
      <c r="OXA39" s="46"/>
      <c r="OXB39" s="46"/>
      <c r="OXC39" s="46"/>
      <c r="OXD39" s="46"/>
      <c r="OXE39" s="46"/>
      <c r="OXF39" s="46"/>
      <c r="OXG39" s="46"/>
      <c r="OXH39" s="46"/>
      <c r="OXI39" s="46"/>
      <c r="OXJ39" s="46"/>
      <c r="OXK39" s="46"/>
      <c r="OXL39" s="46"/>
      <c r="OXM39" s="46"/>
      <c r="OXN39" s="46"/>
      <c r="OXO39" s="46"/>
      <c r="OXP39" s="46"/>
      <c r="OXQ39" s="46"/>
      <c r="OXR39" s="46"/>
      <c r="OXS39" s="46"/>
      <c r="OXT39" s="46"/>
      <c r="OXU39" s="46"/>
      <c r="OXV39" s="46"/>
      <c r="OXW39" s="46"/>
      <c r="OXX39" s="46"/>
      <c r="OXY39" s="46"/>
      <c r="OXZ39" s="46"/>
      <c r="OYA39" s="46"/>
      <c r="OYB39" s="46"/>
      <c r="OYC39" s="46"/>
      <c r="OYD39" s="46"/>
      <c r="OYE39" s="46"/>
      <c r="OYF39" s="46"/>
      <c r="OYG39" s="46"/>
      <c r="OYH39" s="46"/>
      <c r="OYI39" s="46"/>
      <c r="OYJ39" s="46"/>
      <c r="OYK39" s="46"/>
      <c r="OYL39" s="46"/>
      <c r="OYM39" s="46"/>
      <c r="OYN39" s="46"/>
      <c r="OYO39" s="46"/>
      <c r="OYP39" s="46"/>
      <c r="OYQ39" s="46"/>
      <c r="OYR39" s="46"/>
      <c r="OYS39" s="46"/>
      <c r="OYT39" s="46"/>
      <c r="OYU39" s="46"/>
      <c r="OYV39" s="46"/>
      <c r="OYW39" s="46"/>
      <c r="OYX39" s="46"/>
      <c r="OYY39" s="46"/>
      <c r="OYZ39" s="46"/>
      <c r="OZA39" s="46"/>
      <c r="OZB39" s="46"/>
      <c r="OZC39" s="46"/>
      <c r="OZD39" s="46"/>
      <c r="OZE39" s="46"/>
      <c r="OZF39" s="46"/>
      <c r="OZG39" s="46"/>
      <c r="OZH39" s="46"/>
      <c r="OZI39" s="46"/>
      <c r="OZJ39" s="46"/>
      <c r="OZK39" s="46"/>
      <c r="OZL39" s="46"/>
      <c r="OZM39" s="46"/>
      <c r="OZN39" s="46"/>
      <c r="OZO39" s="46"/>
      <c r="OZP39" s="46"/>
      <c r="OZQ39" s="46"/>
      <c r="OZR39" s="46"/>
      <c r="OZS39" s="46"/>
      <c r="OZT39" s="46"/>
      <c r="OZU39" s="46"/>
      <c r="OZV39" s="46"/>
      <c r="OZW39" s="46"/>
      <c r="OZX39" s="46"/>
      <c r="OZY39" s="46"/>
      <c r="OZZ39" s="46"/>
      <c r="PAA39" s="46"/>
      <c r="PAB39" s="46"/>
      <c r="PAC39" s="46"/>
      <c r="PAD39" s="46"/>
      <c r="PAE39" s="46"/>
      <c r="PAF39" s="46"/>
      <c r="PAG39" s="46"/>
      <c r="PAH39" s="46"/>
      <c r="PAI39" s="46"/>
      <c r="PAJ39" s="46"/>
      <c r="PAK39" s="46"/>
      <c r="PAL39" s="46"/>
      <c r="PAM39" s="46"/>
      <c r="PAN39" s="46"/>
      <c r="PAO39" s="46"/>
      <c r="PAP39" s="46"/>
      <c r="PAQ39" s="46"/>
      <c r="PAR39" s="46"/>
      <c r="PAS39" s="46"/>
      <c r="PAT39" s="46"/>
      <c r="PAU39" s="46"/>
      <c r="PAV39" s="46"/>
      <c r="PAW39" s="46"/>
      <c r="PAX39" s="46"/>
      <c r="PAY39" s="46"/>
      <c r="PAZ39" s="46"/>
      <c r="PBA39" s="46"/>
      <c r="PBB39" s="46"/>
      <c r="PBC39" s="46"/>
      <c r="PBD39" s="46"/>
      <c r="PBE39" s="46"/>
      <c r="PBF39" s="46"/>
      <c r="PBG39" s="46"/>
      <c r="PBH39" s="46"/>
      <c r="PBI39" s="46"/>
      <c r="PBJ39" s="46"/>
      <c r="PBK39" s="46"/>
      <c r="PBL39" s="46"/>
      <c r="PBM39" s="46"/>
      <c r="PBN39" s="46"/>
      <c r="PBO39" s="46"/>
      <c r="PBP39" s="46"/>
      <c r="PBQ39" s="46"/>
      <c r="PBR39" s="46"/>
      <c r="PBS39" s="46"/>
      <c r="PBT39" s="46"/>
      <c r="PBU39" s="46"/>
      <c r="PBV39" s="46"/>
      <c r="PBW39" s="46"/>
      <c r="PBX39" s="46"/>
      <c r="PBY39" s="46"/>
      <c r="PBZ39" s="46"/>
      <c r="PCA39" s="46"/>
      <c r="PCB39" s="46"/>
      <c r="PCC39" s="46"/>
      <c r="PCD39" s="46"/>
      <c r="PCE39" s="46"/>
      <c r="PCF39" s="46"/>
      <c r="PCG39" s="46"/>
      <c r="PCH39" s="46"/>
      <c r="PCI39" s="46"/>
      <c r="PCJ39" s="46"/>
      <c r="PCK39" s="46"/>
      <c r="PCL39" s="46"/>
      <c r="PCM39" s="46"/>
      <c r="PCN39" s="46"/>
      <c r="PCO39" s="46"/>
      <c r="PCP39" s="46"/>
      <c r="PCQ39" s="46"/>
      <c r="PCR39" s="46"/>
      <c r="PCS39" s="46"/>
      <c r="PCT39" s="46"/>
      <c r="PCU39" s="46"/>
      <c r="PCV39" s="46"/>
      <c r="PCW39" s="46"/>
      <c r="PCX39" s="46"/>
      <c r="PCY39" s="46"/>
      <c r="PCZ39" s="46"/>
      <c r="PDA39" s="46"/>
      <c r="PDB39" s="46"/>
      <c r="PDC39" s="46"/>
      <c r="PDD39" s="46"/>
      <c r="PDE39" s="46"/>
      <c r="PDF39" s="46"/>
      <c r="PDG39" s="46"/>
      <c r="PDH39" s="46"/>
      <c r="PDI39" s="46"/>
      <c r="PDJ39" s="46"/>
      <c r="PDK39" s="46"/>
      <c r="PDL39" s="46"/>
      <c r="PDM39" s="46"/>
      <c r="PDN39" s="46"/>
      <c r="PDO39" s="46"/>
      <c r="PDP39" s="46"/>
      <c r="PDQ39" s="46"/>
      <c r="PDR39" s="46"/>
      <c r="PDS39" s="46"/>
      <c r="PDT39" s="46"/>
      <c r="PDU39" s="46"/>
      <c r="PDV39" s="46"/>
      <c r="PDW39" s="46"/>
      <c r="PDX39" s="46"/>
      <c r="PDY39" s="46"/>
      <c r="PDZ39" s="46"/>
      <c r="PEA39" s="46"/>
      <c r="PEB39" s="46"/>
      <c r="PEC39" s="46"/>
      <c r="PED39" s="46"/>
      <c r="PEE39" s="46"/>
      <c r="PEF39" s="46"/>
      <c r="PEG39" s="46"/>
      <c r="PEH39" s="46"/>
      <c r="PEI39" s="46"/>
      <c r="PEJ39" s="46"/>
      <c r="PEK39" s="46"/>
      <c r="PEL39" s="46"/>
      <c r="PEM39" s="46"/>
      <c r="PEN39" s="46"/>
      <c r="PEO39" s="46"/>
      <c r="PEP39" s="46"/>
      <c r="PEQ39" s="46"/>
      <c r="PER39" s="46"/>
      <c r="PES39" s="46"/>
      <c r="PET39" s="46"/>
      <c r="PEU39" s="46"/>
      <c r="PEV39" s="46"/>
      <c r="PEW39" s="46"/>
      <c r="PEX39" s="46"/>
      <c r="PEY39" s="46"/>
      <c r="PEZ39" s="46"/>
      <c r="PFA39" s="46"/>
      <c r="PFB39" s="46"/>
      <c r="PFC39" s="46"/>
      <c r="PFD39" s="46"/>
      <c r="PFE39" s="46"/>
      <c r="PFF39" s="46"/>
      <c r="PFG39" s="46"/>
      <c r="PFH39" s="46"/>
      <c r="PFI39" s="46"/>
      <c r="PFJ39" s="46"/>
      <c r="PFK39" s="46"/>
      <c r="PFL39" s="46"/>
      <c r="PFM39" s="46"/>
      <c r="PFN39" s="46"/>
      <c r="PFO39" s="46"/>
      <c r="PFP39" s="46"/>
      <c r="PFQ39" s="46"/>
      <c r="PFR39" s="46"/>
      <c r="PFS39" s="46"/>
      <c r="PFT39" s="46"/>
      <c r="PFU39" s="46"/>
      <c r="PFV39" s="46"/>
      <c r="PFW39" s="46"/>
      <c r="PFX39" s="46"/>
      <c r="PFY39" s="46"/>
      <c r="PFZ39" s="46"/>
      <c r="PGA39" s="46"/>
      <c r="PGB39" s="46"/>
      <c r="PGC39" s="46"/>
      <c r="PGD39" s="46"/>
      <c r="PGE39" s="46"/>
      <c r="PGF39" s="46"/>
      <c r="PGG39" s="46"/>
      <c r="PGH39" s="46"/>
      <c r="PGI39" s="46"/>
      <c r="PGJ39" s="46"/>
      <c r="PGK39" s="46"/>
      <c r="PGL39" s="46"/>
      <c r="PGM39" s="46"/>
      <c r="PGN39" s="46"/>
      <c r="PGO39" s="46"/>
      <c r="PGP39" s="46"/>
      <c r="PGQ39" s="46"/>
      <c r="PGR39" s="46"/>
      <c r="PGS39" s="46"/>
      <c r="PGT39" s="46"/>
      <c r="PGU39" s="46"/>
      <c r="PGV39" s="46"/>
      <c r="PGW39" s="46"/>
      <c r="PGX39" s="46"/>
      <c r="PGY39" s="46"/>
      <c r="PGZ39" s="46"/>
      <c r="PHA39" s="46"/>
      <c r="PHB39" s="46"/>
      <c r="PHC39" s="46"/>
      <c r="PHD39" s="46"/>
      <c r="PHE39" s="46"/>
      <c r="PHF39" s="46"/>
      <c r="PHG39" s="46"/>
      <c r="PHH39" s="46"/>
      <c r="PHI39" s="46"/>
      <c r="PHJ39" s="46"/>
      <c r="PHK39" s="46"/>
      <c r="PHL39" s="46"/>
      <c r="PHM39" s="46"/>
      <c r="PHN39" s="46"/>
      <c r="PHO39" s="46"/>
      <c r="PHP39" s="46"/>
      <c r="PHQ39" s="46"/>
      <c r="PHR39" s="46"/>
      <c r="PHS39" s="46"/>
      <c r="PHT39" s="46"/>
      <c r="PHU39" s="46"/>
      <c r="PHV39" s="46"/>
      <c r="PHW39" s="46"/>
      <c r="PHX39" s="46"/>
      <c r="PHY39" s="46"/>
      <c r="PHZ39" s="46"/>
      <c r="PIA39" s="46"/>
      <c r="PIB39" s="46"/>
      <c r="PIC39" s="46"/>
      <c r="PID39" s="46"/>
      <c r="PIE39" s="46"/>
      <c r="PIF39" s="46"/>
      <c r="PIG39" s="46"/>
      <c r="PIH39" s="46"/>
      <c r="PII39" s="46"/>
      <c r="PIJ39" s="46"/>
      <c r="PIK39" s="46"/>
      <c r="PIL39" s="46"/>
      <c r="PIM39" s="46"/>
      <c r="PIN39" s="46"/>
      <c r="PIO39" s="46"/>
      <c r="PIP39" s="46"/>
      <c r="PIQ39" s="46"/>
      <c r="PIR39" s="46"/>
      <c r="PIS39" s="46"/>
      <c r="PIT39" s="46"/>
      <c r="PIU39" s="46"/>
      <c r="PIV39" s="46"/>
      <c r="PIW39" s="46"/>
      <c r="PIX39" s="46"/>
      <c r="PIY39" s="46"/>
      <c r="PIZ39" s="46"/>
      <c r="PJA39" s="46"/>
      <c r="PJB39" s="46"/>
      <c r="PJC39" s="46"/>
      <c r="PJD39" s="46"/>
      <c r="PJE39" s="46"/>
      <c r="PJF39" s="46"/>
      <c r="PJG39" s="46"/>
      <c r="PJH39" s="46"/>
      <c r="PJI39" s="46"/>
      <c r="PJJ39" s="46"/>
      <c r="PJK39" s="46"/>
      <c r="PJL39" s="46"/>
      <c r="PJM39" s="46"/>
      <c r="PJN39" s="46"/>
      <c r="PJO39" s="46"/>
      <c r="PJP39" s="46"/>
      <c r="PJQ39" s="46"/>
      <c r="PJR39" s="46"/>
      <c r="PJS39" s="46"/>
      <c r="PJT39" s="46"/>
      <c r="PJU39" s="46"/>
      <c r="PJV39" s="46"/>
      <c r="PJW39" s="46"/>
      <c r="PJX39" s="46"/>
      <c r="PJY39" s="46"/>
      <c r="PJZ39" s="46"/>
      <c r="PKA39" s="46"/>
      <c r="PKB39" s="46"/>
      <c r="PKC39" s="46"/>
      <c r="PKD39" s="46"/>
      <c r="PKE39" s="46"/>
      <c r="PKF39" s="46"/>
      <c r="PKG39" s="46"/>
      <c r="PKH39" s="46"/>
      <c r="PKI39" s="46"/>
      <c r="PKJ39" s="46"/>
      <c r="PKK39" s="46"/>
      <c r="PKL39" s="46"/>
      <c r="PKM39" s="46"/>
      <c r="PKN39" s="46"/>
      <c r="PKO39" s="46"/>
      <c r="PKP39" s="46"/>
      <c r="PKQ39" s="46"/>
      <c r="PKR39" s="46"/>
      <c r="PKS39" s="46"/>
      <c r="PKT39" s="46"/>
      <c r="PKU39" s="46"/>
      <c r="PKV39" s="46"/>
      <c r="PKW39" s="46"/>
      <c r="PKX39" s="46"/>
      <c r="PKY39" s="46"/>
      <c r="PKZ39" s="46"/>
      <c r="PLA39" s="46"/>
      <c r="PLB39" s="46"/>
      <c r="PLC39" s="46"/>
      <c r="PLD39" s="46"/>
      <c r="PLE39" s="46"/>
      <c r="PLF39" s="46"/>
      <c r="PLG39" s="46"/>
      <c r="PLH39" s="46"/>
      <c r="PLI39" s="46"/>
      <c r="PLJ39" s="46"/>
      <c r="PLK39" s="46"/>
      <c r="PLL39" s="46"/>
      <c r="PLM39" s="46"/>
      <c r="PLN39" s="46"/>
      <c r="PLO39" s="46"/>
      <c r="PLP39" s="46"/>
      <c r="PLQ39" s="46"/>
      <c r="PLR39" s="46"/>
      <c r="PLS39" s="46"/>
      <c r="PLT39" s="46"/>
      <c r="PLU39" s="46"/>
      <c r="PLV39" s="46"/>
      <c r="PLW39" s="46"/>
      <c r="PLX39" s="46"/>
      <c r="PLY39" s="46"/>
      <c r="PLZ39" s="46"/>
      <c r="PMA39" s="46"/>
      <c r="PMB39" s="46"/>
      <c r="PMC39" s="46"/>
      <c r="PMD39" s="46"/>
      <c r="PME39" s="46"/>
      <c r="PMF39" s="46"/>
      <c r="PMG39" s="46"/>
      <c r="PMH39" s="46"/>
      <c r="PMI39" s="46"/>
      <c r="PMJ39" s="46"/>
      <c r="PMK39" s="46"/>
      <c r="PML39" s="46"/>
      <c r="PMM39" s="46"/>
      <c r="PMN39" s="46"/>
      <c r="PMO39" s="46"/>
      <c r="PMP39" s="46"/>
      <c r="PMQ39" s="46"/>
      <c r="PMR39" s="46"/>
      <c r="PMS39" s="46"/>
      <c r="PMT39" s="46"/>
      <c r="PMU39" s="46"/>
      <c r="PMV39" s="46"/>
      <c r="PMW39" s="46"/>
      <c r="PMX39" s="46"/>
      <c r="PMY39" s="46"/>
      <c r="PMZ39" s="46"/>
      <c r="PNA39" s="46"/>
      <c r="PNB39" s="46"/>
      <c r="PNC39" s="46"/>
      <c r="PND39" s="46"/>
      <c r="PNE39" s="46"/>
      <c r="PNF39" s="46"/>
      <c r="PNG39" s="46"/>
      <c r="PNH39" s="46"/>
      <c r="PNI39" s="46"/>
      <c r="PNJ39" s="46"/>
      <c r="PNK39" s="46"/>
      <c r="PNL39" s="46"/>
      <c r="PNM39" s="46"/>
      <c r="PNN39" s="46"/>
      <c r="PNO39" s="46"/>
      <c r="PNP39" s="46"/>
      <c r="PNQ39" s="46"/>
      <c r="PNR39" s="46"/>
      <c r="PNS39" s="46"/>
      <c r="PNT39" s="46"/>
      <c r="PNU39" s="46"/>
      <c r="PNV39" s="46"/>
      <c r="PNW39" s="46"/>
      <c r="PNX39" s="46"/>
      <c r="PNY39" s="46"/>
      <c r="PNZ39" s="46"/>
      <c r="POA39" s="46"/>
      <c r="POB39" s="46"/>
      <c r="POC39" s="46"/>
      <c r="POD39" s="46"/>
      <c r="POE39" s="46"/>
      <c r="POF39" s="46"/>
      <c r="POG39" s="46"/>
      <c r="POH39" s="46"/>
      <c r="POI39" s="46"/>
      <c r="POJ39" s="46"/>
      <c r="POK39" s="46"/>
      <c r="POL39" s="46"/>
      <c r="POM39" s="46"/>
      <c r="PON39" s="46"/>
      <c r="POO39" s="46"/>
      <c r="POP39" s="46"/>
      <c r="POQ39" s="46"/>
      <c r="POR39" s="46"/>
      <c r="POS39" s="46"/>
      <c r="POT39" s="46"/>
      <c r="POU39" s="46"/>
      <c r="POV39" s="46"/>
      <c r="POW39" s="46"/>
      <c r="POX39" s="46"/>
      <c r="POY39" s="46"/>
      <c r="POZ39" s="46"/>
      <c r="PPA39" s="46"/>
      <c r="PPB39" s="46"/>
      <c r="PPC39" s="46"/>
      <c r="PPD39" s="46"/>
      <c r="PPE39" s="46"/>
      <c r="PPF39" s="46"/>
      <c r="PPG39" s="46"/>
      <c r="PPH39" s="46"/>
      <c r="PPI39" s="46"/>
      <c r="PPJ39" s="46"/>
      <c r="PPK39" s="46"/>
      <c r="PPL39" s="46"/>
      <c r="PPM39" s="46"/>
      <c r="PPN39" s="46"/>
      <c r="PPO39" s="46"/>
      <c r="PPP39" s="46"/>
      <c r="PPQ39" s="46"/>
      <c r="PPR39" s="46"/>
      <c r="PPS39" s="46"/>
      <c r="PPT39" s="46"/>
      <c r="PPU39" s="46"/>
      <c r="PPV39" s="46"/>
      <c r="PPW39" s="46"/>
      <c r="PPX39" s="46"/>
      <c r="PPY39" s="46"/>
      <c r="PPZ39" s="46"/>
      <c r="PQA39" s="46"/>
      <c r="PQB39" s="46"/>
      <c r="PQC39" s="46"/>
      <c r="PQD39" s="46"/>
      <c r="PQE39" s="46"/>
      <c r="PQF39" s="46"/>
      <c r="PQG39" s="46"/>
      <c r="PQH39" s="46"/>
      <c r="PQI39" s="46"/>
      <c r="PQJ39" s="46"/>
      <c r="PQK39" s="46"/>
      <c r="PQL39" s="46"/>
      <c r="PQM39" s="46"/>
      <c r="PQN39" s="46"/>
      <c r="PQO39" s="46"/>
      <c r="PQP39" s="46"/>
      <c r="PQQ39" s="46"/>
      <c r="PQR39" s="46"/>
      <c r="PQS39" s="46"/>
      <c r="PQT39" s="46"/>
      <c r="PQU39" s="46"/>
      <c r="PQV39" s="46"/>
      <c r="PQW39" s="46"/>
      <c r="PQX39" s="46"/>
      <c r="PQY39" s="46"/>
      <c r="PQZ39" s="46"/>
      <c r="PRA39" s="46"/>
      <c r="PRB39" s="46"/>
      <c r="PRC39" s="46"/>
      <c r="PRD39" s="46"/>
      <c r="PRE39" s="46"/>
      <c r="PRF39" s="46"/>
      <c r="PRG39" s="46"/>
      <c r="PRH39" s="46"/>
      <c r="PRI39" s="46"/>
      <c r="PRJ39" s="46"/>
      <c r="PRK39" s="46"/>
      <c r="PRL39" s="46"/>
      <c r="PRM39" s="46"/>
      <c r="PRN39" s="46"/>
      <c r="PRO39" s="46"/>
      <c r="PRP39" s="46"/>
      <c r="PRQ39" s="46"/>
      <c r="PRR39" s="46"/>
      <c r="PRS39" s="46"/>
      <c r="PRT39" s="46"/>
      <c r="PRU39" s="46"/>
      <c r="PRV39" s="46"/>
      <c r="PRW39" s="46"/>
      <c r="PRX39" s="46"/>
      <c r="PRY39" s="46"/>
      <c r="PRZ39" s="46"/>
      <c r="PSA39" s="46"/>
      <c r="PSB39" s="46"/>
      <c r="PSC39" s="46"/>
      <c r="PSD39" s="46"/>
      <c r="PSE39" s="46"/>
      <c r="PSF39" s="46"/>
      <c r="PSG39" s="46"/>
      <c r="PSH39" s="46"/>
      <c r="PSI39" s="46"/>
      <c r="PSJ39" s="46"/>
      <c r="PSK39" s="46"/>
      <c r="PSL39" s="46"/>
      <c r="PSM39" s="46"/>
      <c r="PSN39" s="46"/>
      <c r="PSO39" s="46"/>
      <c r="PSP39" s="46"/>
      <c r="PSQ39" s="46"/>
      <c r="PSR39" s="46"/>
      <c r="PSS39" s="46"/>
      <c r="PST39" s="46"/>
      <c r="PSU39" s="46"/>
      <c r="PSV39" s="46"/>
      <c r="PSW39" s="46"/>
      <c r="PSX39" s="46"/>
      <c r="PSY39" s="46"/>
      <c r="PSZ39" s="46"/>
      <c r="PTA39" s="46"/>
      <c r="PTB39" s="46"/>
      <c r="PTC39" s="46"/>
      <c r="PTD39" s="46"/>
      <c r="PTE39" s="46"/>
      <c r="PTF39" s="46"/>
      <c r="PTG39" s="46"/>
      <c r="PTH39" s="46"/>
      <c r="PTI39" s="46"/>
      <c r="PTJ39" s="46"/>
      <c r="PTK39" s="46"/>
      <c r="PTL39" s="46"/>
      <c r="PTM39" s="46"/>
      <c r="PTN39" s="46"/>
      <c r="PTO39" s="46"/>
      <c r="PTP39" s="46"/>
      <c r="PTQ39" s="46"/>
      <c r="PTR39" s="46"/>
      <c r="PTS39" s="46"/>
      <c r="PTT39" s="46"/>
      <c r="PTU39" s="46"/>
      <c r="PTV39" s="46"/>
      <c r="PTW39" s="46"/>
      <c r="PTX39" s="46"/>
      <c r="PTY39" s="46"/>
      <c r="PTZ39" s="46"/>
      <c r="PUA39" s="46"/>
      <c r="PUB39" s="46"/>
      <c r="PUC39" s="46"/>
      <c r="PUD39" s="46"/>
      <c r="PUE39" s="46"/>
      <c r="PUF39" s="46"/>
      <c r="PUG39" s="46"/>
      <c r="PUH39" s="46"/>
      <c r="PUI39" s="46"/>
      <c r="PUJ39" s="46"/>
      <c r="PUK39" s="46"/>
      <c r="PUL39" s="46"/>
      <c r="PUM39" s="46"/>
      <c r="PUN39" s="46"/>
      <c r="PUO39" s="46"/>
      <c r="PUP39" s="46"/>
      <c r="PUQ39" s="46"/>
      <c r="PUR39" s="46"/>
      <c r="PUS39" s="46"/>
      <c r="PUT39" s="46"/>
      <c r="PUU39" s="46"/>
      <c r="PUV39" s="46"/>
      <c r="PUW39" s="46"/>
      <c r="PUX39" s="46"/>
      <c r="PUY39" s="46"/>
      <c r="PUZ39" s="46"/>
      <c r="PVA39" s="46"/>
      <c r="PVB39" s="46"/>
      <c r="PVC39" s="46"/>
      <c r="PVD39" s="46"/>
      <c r="PVE39" s="46"/>
      <c r="PVF39" s="46"/>
      <c r="PVG39" s="46"/>
      <c r="PVH39" s="46"/>
      <c r="PVI39" s="46"/>
      <c r="PVJ39" s="46"/>
      <c r="PVK39" s="46"/>
      <c r="PVL39" s="46"/>
      <c r="PVM39" s="46"/>
      <c r="PVN39" s="46"/>
      <c r="PVO39" s="46"/>
      <c r="PVP39" s="46"/>
      <c r="PVQ39" s="46"/>
      <c r="PVR39" s="46"/>
      <c r="PVS39" s="46"/>
      <c r="PVT39" s="46"/>
      <c r="PVU39" s="46"/>
      <c r="PVV39" s="46"/>
      <c r="PVW39" s="46"/>
      <c r="PVX39" s="46"/>
      <c r="PVY39" s="46"/>
      <c r="PVZ39" s="46"/>
      <c r="PWA39" s="46"/>
      <c r="PWB39" s="46"/>
      <c r="PWC39" s="46"/>
      <c r="PWD39" s="46"/>
      <c r="PWE39" s="46"/>
      <c r="PWF39" s="46"/>
      <c r="PWG39" s="46"/>
      <c r="PWH39" s="46"/>
      <c r="PWI39" s="46"/>
      <c r="PWJ39" s="46"/>
      <c r="PWK39" s="46"/>
      <c r="PWL39" s="46"/>
      <c r="PWM39" s="46"/>
      <c r="PWN39" s="46"/>
      <c r="PWO39" s="46"/>
      <c r="PWP39" s="46"/>
      <c r="PWQ39" s="46"/>
      <c r="PWR39" s="46"/>
      <c r="PWS39" s="46"/>
      <c r="PWT39" s="46"/>
      <c r="PWU39" s="46"/>
      <c r="PWV39" s="46"/>
      <c r="PWW39" s="46"/>
      <c r="PWX39" s="46"/>
      <c r="PWY39" s="46"/>
      <c r="PWZ39" s="46"/>
      <c r="PXA39" s="46"/>
      <c r="PXB39" s="46"/>
      <c r="PXC39" s="46"/>
      <c r="PXD39" s="46"/>
      <c r="PXE39" s="46"/>
      <c r="PXF39" s="46"/>
      <c r="PXG39" s="46"/>
      <c r="PXH39" s="46"/>
      <c r="PXI39" s="46"/>
      <c r="PXJ39" s="46"/>
      <c r="PXK39" s="46"/>
      <c r="PXL39" s="46"/>
      <c r="PXM39" s="46"/>
      <c r="PXN39" s="46"/>
      <c r="PXO39" s="46"/>
      <c r="PXP39" s="46"/>
      <c r="PXQ39" s="46"/>
      <c r="PXR39" s="46"/>
      <c r="PXS39" s="46"/>
      <c r="PXT39" s="46"/>
      <c r="PXU39" s="46"/>
      <c r="PXV39" s="46"/>
      <c r="PXW39" s="46"/>
      <c r="PXX39" s="46"/>
      <c r="PXY39" s="46"/>
      <c r="PXZ39" s="46"/>
      <c r="PYA39" s="46"/>
      <c r="PYB39" s="46"/>
      <c r="PYC39" s="46"/>
      <c r="PYD39" s="46"/>
      <c r="PYE39" s="46"/>
      <c r="PYF39" s="46"/>
      <c r="PYG39" s="46"/>
      <c r="PYH39" s="46"/>
      <c r="PYI39" s="46"/>
      <c r="PYJ39" s="46"/>
      <c r="PYK39" s="46"/>
      <c r="PYL39" s="46"/>
      <c r="PYM39" s="46"/>
      <c r="PYN39" s="46"/>
      <c r="PYO39" s="46"/>
      <c r="PYP39" s="46"/>
      <c r="PYQ39" s="46"/>
      <c r="PYR39" s="46"/>
      <c r="PYS39" s="46"/>
      <c r="PYT39" s="46"/>
      <c r="PYU39" s="46"/>
      <c r="PYV39" s="46"/>
      <c r="PYW39" s="46"/>
      <c r="PYX39" s="46"/>
      <c r="PYY39" s="46"/>
      <c r="PYZ39" s="46"/>
      <c r="PZA39" s="46"/>
      <c r="PZB39" s="46"/>
      <c r="PZC39" s="46"/>
      <c r="PZD39" s="46"/>
      <c r="PZE39" s="46"/>
      <c r="PZF39" s="46"/>
      <c r="PZG39" s="46"/>
      <c r="PZH39" s="46"/>
      <c r="PZI39" s="46"/>
      <c r="PZJ39" s="46"/>
      <c r="PZK39" s="46"/>
      <c r="PZL39" s="46"/>
      <c r="PZM39" s="46"/>
      <c r="PZN39" s="46"/>
      <c r="PZO39" s="46"/>
      <c r="PZP39" s="46"/>
      <c r="PZQ39" s="46"/>
      <c r="PZR39" s="46"/>
      <c r="PZS39" s="46"/>
      <c r="PZT39" s="46"/>
      <c r="PZU39" s="46"/>
      <c r="PZV39" s="46"/>
      <c r="PZW39" s="46"/>
      <c r="PZX39" s="46"/>
      <c r="PZY39" s="46"/>
      <c r="PZZ39" s="46"/>
      <c r="QAA39" s="46"/>
      <c r="QAB39" s="46"/>
      <c r="QAC39" s="46"/>
      <c r="QAD39" s="46"/>
      <c r="QAE39" s="46"/>
      <c r="QAF39" s="46"/>
      <c r="QAG39" s="46"/>
      <c r="QAH39" s="46"/>
      <c r="QAI39" s="46"/>
      <c r="QAJ39" s="46"/>
      <c r="QAK39" s="46"/>
      <c r="QAL39" s="46"/>
      <c r="QAM39" s="46"/>
      <c r="QAN39" s="46"/>
      <c r="QAO39" s="46"/>
      <c r="QAP39" s="46"/>
      <c r="QAQ39" s="46"/>
      <c r="QAR39" s="46"/>
      <c r="QAS39" s="46"/>
      <c r="QAT39" s="46"/>
      <c r="QAU39" s="46"/>
      <c r="QAV39" s="46"/>
      <c r="QAW39" s="46"/>
      <c r="QAX39" s="46"/>
      <c r="QAY39" s="46"/>
      <c r="QAZ39" s="46"/>
      <c r="QBA39" s="46"/>
      <c r="QBB39" s="46"/>
      <c r="QBC39" s="46"/>
      <c r="QBD39" s="46"/>
      <c r="QBE39" s="46"/>
      <c r="QBF39" s="46"/>
      <c r="QBG39" s="46"/>
      <c r="QBH39" s="46"/>
      <c r="QBI39" s="46"/>
      <c r="QBJ39" s="46"/>
      <c r="QBK39" s="46"/>
      <c r="QBL39" s="46"/>
      <c r="QBM39" s="46"/>
      <c r="QBN39" s="46"/>
      <c r="QBO39" s="46"/>
      <c r="QBP39" s="46"/>
      <c r="QBQ39" s="46"/>
      <c r="QBR39" s="46"/>
      <c r="QBS39" s="46"/>
      <c r="QBT39" s="46"/>
      <c r="QBU39" s="46"/>
      <c r="QBV39" s="46"/>
      <c r="QBW39" s="46"/>
      <c r="QBX39" s="46"/>
      <c r="QBY39" s="46"/>
      <c r="QBZ39" s="46"/>
      <c r="QCA39" s="46"/>
      <c r="QCB39" s="46"/>
      <c r="QCC39" s="46"/>
      <c r="QCD39" s="46"/>
      <c r="QCE39" s="46"/>
      <c r="QCF39" s="46"/>
      <c r="QCG39" s="46"/>
      <c r="QCH39" s="46"/>
      <c r="QCI39" s="46"/>
      <c r="QCJ39" s="46"/>
      <c r="QCK39" s="46"/>
      <c r="QCL39" s="46"/>
      <c r="QCM39" s="46"/>
      <c r="QCN39" s="46"/>
      <c r="QCO39" s="46"/>
      <c r="QCP39" s="46"/>
      <c r="QCQ39" s="46"/>
      <c r="QCR39" s="46"/>
      <c r="QCS39" s="46"/>
      <c r="QCT39" s="46"/>
      <c r="QCU39" s="46"/>
      <c r="QCV39" s="46"/>
      <c r="QCW39" s="46"/>
      <c r="QCX39" s="46"/>
      <c r="QCY39" s="46"/>
      <c r="QCZ39" s="46"/>
      <c r="QDA39" s="46"/>
      <c r="QDB39" s="46"/>
      <c r="QDC39" s="46"/>
      <c r="QDD39" s="46"/>
      <c r="QDE39" s="46"/>
      <c r="QDF39" s="46"/>
      <c r="QDG39" s="46"/>
      <c r="QDH39" s="46"/>
      <c r="QDI39" s="46"/>
      <c r="QDJ39" s="46"/>
      <c r="QDK39" s="46"/>
      <c r="QDL39" s="46"/>
      <c r="QDM39" s="46"/>
      <c r="QDN39" s="46"/>
      <c r="QDO39" s="46"/>
      <c r="QDP39" s="46"/>
      <c r="QDQ39" s="46"/>
      <c r="QDR39" s="46"/>
      <c r="QDS39" s="46"/>
      <c r="QDT39" s="46"/>
      <c r="QDU39" s="46"/>
      <c r="QDV39" s="46"/>
      <c r="QDW39" s="46"/>
      <c r="QDX39" s="46"/>
      <c r="QDY39" s="46"/>
      <c r="QDZ39" s="46"/>
      <c r="QEA39" s="46"/>
      <c r="QEB39" s="46"/>
      <c r="QEC39" s="46"/>
      <c r="QED39" s="46"/>
      <c r="QEE39" s="46"/>
      <c r="QEF39" s="46"/>
      <c r="QEG39" s="46"/>
      <c r="QEH39" s="46"/>
      <c r="QEI39" s="46"/>
      <c r="QEJ39" s="46"/>
      <c r="QEK39" s="46"/>
      <c r="QEL39" s="46"/>
      <c r="QEM39" s="46"/>
      <c r="QEN39" s="46"/>
      <c r="QEO39" s="46"/>
      <c r="QEP39" s="46"/>
      <c r="QEQ39" s="46"/>
      <c r="QER39" s="46"/>
      <c r="QES39" s="46"/>
      <c r="QET39" s="46"/>
      <c r="QEU39" s="46"/>
      <c r="QEV39" s="46"/>
      <c r="QEW39" s="46"/>
      <c r="QEX39" s="46"/>
      <c r="QEY39" s="46"/>
      <c r="QEZ39" s="46"/>
      <c r="QFA39" s="46"/>
      <c r="QFB39" s="46"/>
      <c r="QFC39" s="46"/>
      <c r="QFD39" s="46"/>
      <c r="QFE39" s="46"/>
      <c r="QFF39" s="46"/>
      <c r="QFG39" s="46"/>
      <c r="QFH39" s="46"/>
      <c r="QFI39" s="46"/>
      <c r="QFJ39" s="46"/>
      <c r="QFK39" s="46"/>
      <c r="QFL39" s="46"/>
      <c r="QFM39" s="46"/>
      <c r="QFN39" s="46"/>
      <c r="QFO39" s="46"/>
      <c r="QFP39" s="46"/>
      <c r="QFQ39" s="46"/>
      <c r="QFR39" s="46"/>
      <c r="QFS39" s="46"/>
      <c r="QFT39" s="46"/>
      <c r="QFU39" s="46"/>
      <c r="QFV39" s="46"/>
      <c r="QFW39" s="46"/>
      <c r="QFX39" s="46"/>
      <c r="QFY39" s="46"/>
      <c r="QFZ39" s="46"/>
      <c r="QGA39" s="46"/>
      <c r="QGB39" s="46"/>
      <c r="QGC39" s="46"/>
      <c r="QGD39" s="46"/>
      <c r="QGE39" s="46"/>
      <c r="QGF39" s="46"/>
      <c r="QGG39" s="46"/>
      <c r="QGH39" s="46"/>
      <c r="QGI39" s="46"/>
      <c r="QGJ39" s="46"/>
      <c r="QGK39" s="46"/>
      <c r="QGL39" s="46"/>
      <c r="QGM39" s="46"/>
      <c r="QGN39" s="46"/>
      <c r="QGO39" s="46"/>
      <c r="QGP39" s="46"/>
      <c r="QGQ39" s="46"/>
      <c r="QGR39" s="46"/>
      <c r="QGS39" s="46"/>
      <c r="QGT39" s="46"/>
      <c r="QGU39" s="46"/>
      <c r="QGV39" s="46"/>
      <c r="QGW39" s="46"/>
      <c r="QGX39" s="46"/>
      <c r="QGY39" s="46"/>
      <c r="QGZ39" s="46"/>
      <c r="QHA39" s="46"/>
      <c r="QHB39" s="46"/>
      <c r="QHC39" s="46"/>
      <c r="QHD39" s="46"/>
      <c r="QHE39" s="46"/>
      <c r="QHF39" s="46"/>
      <c r="QHG39" s="46"/>
      <c r="QHH39" s="46"/>
      <c r="QHI39" s="46"/>
      <c r="QHJ39" s="46"/>
      <c r="QHK39" s="46"/>
      <c r="QHL39" s="46"/>
      <c r="QHM39" s="46"/>
      <c r="QHN39" s="46"/>
      <c r="QHO39" s="46"/>
      <c r="QHP39" s="46"/>
      <c r="QHQ39" s="46"/>
      <c r="QHR39" s="46"/>
      <c r="QHS39" s="46"/>
      <c r="QHT39" s="46"/>
      <c r="QHU39" s="46"/>
      <c r="QHV39" s="46"/>
      <c r="QHW39" s="46"/>
      <c r="QHX39" s="46"/>
      <c r="QHY39" s="46"/>
      <c r="QHZ39" s="46"/>
      <c r="QIA39" s="46"/>
      <c r="QIB39" s="46"/>
      <c r="QIC39" s="46"/>
      <c r="QID39" s="46"/>
      <c r="QIE39" s="46"/>
      <c r="QIF39" s="46"/>
      <c r="QIG39" s="46"/>
      <c r="QIH39" s="46"/>
      <c r="QII39" s="46"/>
      <c r="QIJ39" s="46"/>
      <c r="QIK39" s="46"/>
      <c r="QIL39" s="46"/>
      <c r="QIM39" s="46"/>
      <c r="QIN39" s="46"/>
      <c r="QIO39" s="46"/>
      <c r="QIP39" s="46"/>
      <c r="QIQ39" s="46"/>
      <c r="QIR39" s="46"/>
      <c r="QIS39" s="46"/>
      <c r="QIT39" s="46"/>
      <c r="QIU39" s="46"/>
      <c r="QIV39" s="46"/>
      <c r="QIW39" s="46"/>
      <c r="QIX39" s="46"/>
      <c r="QIY39" s="46"/>
      <c r="QIZ39" s="46"/>
      <c r="QJA39" s="46"/>
      <c r="QJB39" s="46"/>
      <c r="QJC39" s="46"/>
      <c r="QJD39" s="46"/>
      <c r="QJE39" s="46"/>
      <c r="QJF39" s="46"/>
      <c r="QJG39" s="46"/>
      <c r="QJH39" s="46"/>
      <c r="QJI39" s="46"/>
      <c r="QJJ39" s="46"/>
      <c r="QJK39" s="46"/>
      <c r="QJL39" s="46"/>
      <c r="QJM39" s="46"/>
      <c r="QJN39" s="46"/>
      <c r="QJO39" s="46"/>
      <c r="QJP39" s="46"/>
      <c r="QJQ39" s="46"/>
      <c r="QJR39" s="46"/>
      <c r="QJS39" s="46"/>
      <c r="QJT39" s="46"/>
      <c r="QJU39" s="46"/>
      <c r="QJV39" s="46"/>
      <c r="QJW39" s="46"/>
      <c r="QJX39" s="46"/>
      <c r="QJY39" s="46"/>
      <c r="QJZ39" s="46"/>
      <c r="QKA39" s="46"/>
      <c r="QKB39" s="46"/>
      <c r="QKC39" s="46"/>
      <c r="QKD39" s="46"/>
      <c r="QKE39" s="46"/>
      <c r="QKF39" s="46"/>
      <c r="QKG39" s="46"/>
      <c r="QKH39" s="46"/>
      <c r="QKI39" s="46"/>
      <c r="QKJ39" s="46"/>
      <c r="QKK39" s="46"/>
      <c r="QKL39" s="46"/>
      <c r="QKM39" s="46"/>
      <c r="QKN39" s="46"/>
      <c r="QKO39" s="46"/>
      <c r="QKP39" s="46"/>
      <c r="QKQ39" s="46"/>
      <c r="QKR39" s="46"/>
      <c r="QKS39" s="46"/>
      <c r="QKT39" s="46"/>
      <c r="QKU39" s="46"/>
      <c r="QKV39" s="46"/>
      <c r="QKW39" s="46"/>
      <c r="QKX39" s="46"/>
      <c r="QKY39" s="46"/>
      <c r="QKZ39" s="46"/>
      <c r="QLA39" s="46"/>
      <c r="QLB39" s="46"/>
      <c r="QLC39" s="46"/>
      <c r="QLD39" s="46"/>
      <c r="QLE39" s="46"/>
      <c r="QLF39" s="46"/>
      <c r="QLG39" s="46"/>
      <c r="QLH39" s="46"/>
      <c r="QLI39" s="46"/>
      <c r="QLJ39" s="46"/>
      <c r="QLK39" s="46"/>
      <c r="QLL39" s="46"/>
      <c r="QLM39" s="46"/>
      <c r="QLN39" s="46"/>
      <c r="QLO39" s="46"/>
      <c r="QLP39" s="46"/>
      <c r="QLQ39" s="46"/>
      <c r="QLR39" s="46"/>
      <c r="QLS39" s="46"/>
      <c r="QLT39" s="46"/>
      <c r="QLU39" s="46"/>
      <c r="QLV39" s="46"/>
      <c r="QLW39" s="46"/>
      <c r="QLX39" s="46"/>
      <c r="QLY39" s="46"/>
      <c r="QLZ39" s="46"/>
      <c r="QMA39" s="46"/>
      <c r="QMB39" s="46"/>
      <c r="QMC39" s="46"/>
      <c r="QMD39" s="46"/>
      <c r="QME39" s="46"/>
      <c r="QMF39" s="46"/>
      <c r="QMG39" s="46"/>
      <c r="QMH39" s="46"/>
      <c r="QMI39" s="46"/>
      <c r="QMJ39" s="46"/>
      <c r="QMK39" s="46"/>
      <c r="QML39" s="46"/>
      <c r="QMM39" s="46"/>
      <c r="QMN39" s="46"/>
      <c r="QMO39" s="46"/>
      <c r="QMP39" s="46"/>
      <c r="QMQ39" s="46"/>
      <c r="QMR39" s="46"/>
      <c r="QMS39" s="46"/>
      <c r="QMT39" s="46"/>
      <c r="QMU39" s="46"/>
      <c r="QMV39" s="46"/>
      <c r="QMW39" s="46"/>
      <c r="QMX39" s="46"/>
      <c r="QMY39" s="46"/>
      <c r="QMZ39" s="46"/>
      <c r="QNA39" s="46"/>
      <c r="QNB39" s="46"/>
      <c r="QNC39" s="46"/>
      <c r="QND39" s="46"/>
      <c r="QNE39" s="46"/>
      <c r="QNF39" s="46"/>
      <c r="QNG39" s="46"/>
      <c r="QNH39" s="46"/>
      <c r="QNI39" s="46"/>
      <c r="QNJ39" s="46"/>
      <c r="QNK39" s="46"/>
      <c r="QNL39" s="46"/>
      <c r="QNM39" s="46"/>
      <c r="QNN39" s="46"/>
      <c r="QNO39" s="46"/>
      <c r="QNP39" s="46"/>
      <c r="QNQ39" s="46"/>
      <c r="QNR39" s="46"/>
      <c r="QNS39" s="46"/>
      <c r="QNT39" s="46"/>
      <c r="QNU39" s="46"/>
      <c r="QNV39" s="46"/>
      <c r="QNW39" s="46"/>
      <c r="QNX39" s="46"/>
      <c r="QNY39" s="46"/>
      <c r="QNZ39" s="46"/>
      <c r="QOA39" s="46"/>
      <c r="QOB39" s="46"/>
      <c r="QOC39" s="46"/>
      <c r="QOD39" s="46"/>
      <c r="QOE39" s="46"/>
      <c r="QOF39" s="46"/>
      <c r="QOG39" s="46"/>
      <c r="QOH39" s="46"/>
      <c r="QOI39" s="46"/>
      <c r="QOJ39" s="46"/>
      <c r="QOK39" s="46"/>
      <c r="QOL39" s="46"/>
      <c r="QOM39" s="46"/>
      <c r="QON39" s="46"/>
      <c r="QOO39" s="46"/>
      <c r="QOP39" s="46"/>
      <c r="QOQ39" s="46"/>
      <c r="QOR39" s="46"/>
      <c r="QOS39" s="46"/>
      <c r="QOT39" s="46"/>
      <c r="QOU39" s="46"/>
      <c r="QOV39" s="46"/>
      <c r="QOW39" s="46"/>
      <c r="QOX39" s="46"/>
      <c r="QOY39" s="46"/>
      <c r="QOZ39" s="46"/>
      <c r="QPA39" s="46"/>
      <c r="QPB39" s="46"/>
      <c r="QPC39" s="46"/>
      <c r="QPD39" s="46"/>
      <c r="QPE39" s="46"/>
      <c r="QPF39" s="46"/>
      <c r="QPG39" s="46"/>
      <c r="QPH39" s="46"/>
      <c r="QPI39" s="46"/>
      <c r="QPJ39" s="46"/>
      <c r="QPK39" s="46"/>
      <c r="QPL39" s="46"/>
      <c r="QPM39" s="46"/>
      <c r="QPN39" s="46"/>
      <c r="QPO39" s="46"/>
      <c r="QPP39" s="46"/>
      <c r="QPQ39" s="46"/>
      <c r="QPR39" s="46"/>
      <c r="QPS39" s="46"/>
      <c r="QPT39" s="46"/>
      <c r="QPU39" s="46"/>
      <c r="QPV39" s="46"/>
      <c r="QPW39" s="46"/>
      <c r="QPX39" s="46"/>
      <c r="QPY39" s="46"/>
      <c r="QPZ39" s="46"/>
      <c r="QQA39" s="46"/>
      <c r="QQB39" s="46"/>
      <c r="QQC39" s="46"/>
      <c r="QQD39" s="46"/>
      <c r="QQE39" s="46"/>
      <c r="QQF39" s="46"/>
      <c r="QQG39" s="46"/>
      <c r="QQH39" s="46"/>
      <c r="QQI39" s="46"/>
      <c r="QQJ39" s="46"/>
      <c r="QQK39" s="46"/>
      <c r="QQL39" s="46"/>
      <c r="QQM39" s="46"/>
      <c r="QQN39" s="46"/>
      <c r="QQO39" s="46"/>
      <c r="QQP39" s="46"/>
      <c r="QQQ39" s="46"/>
      <c r="QQR39" s="46"/>
      <c r="QQS39" s="46"/>
      <c r="QQT39" s="46"/>
      <c r="QQU39" s="46"/>
      <c r="QQV39" s="46"/>
      <c r="QQW39" s="46"/>
      <c r="QQX39" s="46"/>
      <c r="QQY39" s="46"/>
      <c r="QQZ39" s="46"/>
      <c r="QRA39" s="46"/>
      <c r="QRB39" s="46"/>
      <c r="QRC39" s="46"/>
      <c r="QRD39" s="46"/>
      <c r="QRE39" s="46"/>
      <c r="QRF39" s="46"/>
      <c r="QRG39" s="46"/>
      <c r="QRH39" s="46"/>
      <c r="QRI39" s="46"/>
      <c r="QRJ39" s="46"/>
      <c r="QRK39" s="46"/>
      <c r="QRL39" s="46"/>
      <c r="QRM39" s="46"/>
      <c r="QRN39" s="46"/>
      <c r="QRO39" s="46"/>
      <c r="QRP39" s="46"/>
      <c r="QRQ39" s="46"/>
      <c r="QRR39" s="46"/>
      <c r="QRS39" s="46"/>
      <c r="QRT39" s="46"/>
      <c r="QRU39" s="46"/>
      <c r="QRV39" s="46"/>
      <c r="QRW39" s="46"/>
      <c r="QRX39" s="46"/>
      <c r="QRY39" s="46"/>
      <c r="QRZ39" s="46"/>
      <c r="QSA39" s="46"/>
      <c r="QSB39" s="46"/>
      <c r="QSC39" s="46"/>
      <c r="QSD39" s="46"/>
      <c r="QSE39" s="46"/>
      <c r="QSF39" s="46"/>
      <c r="QSG39" s="46"/>
      <c r="QSH39" s="46"/>
      <c r="QSI39" s="46"/>
      <c r="QSJ39" s="46"/>
      <c r="QSK39" s="46"/>
      <c r="QSL39" s="46"/>
      <c r="QSM39" s="46"/>
      <c r="QSN39" s="46"/>
      <c r="QSO39" s="46"/>
      <c r="QSP39" s="46"/>
      <c r="QSQ39" s="46"/>
      <c r="QSR39" s="46"/>
      <c r="QSS39" s="46"/>
      <c r="QST39" s="46"/>
      <c r="QSU39" s="46"/>
      <c r="QSV39" s="46"/>
      <c r="QSW39" s="46"/>
      <c r="QSX39" s="46"/>
      <c r="QSY39" s="46"/>
      <c r="QSZ39" s="46"/>
      <c r="QTA39" s="46"/>
      <c r="QTB39" s="46"/>
      <c r="QTC39" s="46"/>
      <c r="QTD39" s="46"/>
      <c r="QTE39" s="46"/>
      <c r="QTF39" s="46"/>
      <c r="QTG39" s="46"/>
      <c r="QTH39" s="46"/>
      <c r="QTI39" s="46"/>
      <c r="QTJ39" s="46"/>
      <c r="QTK39" s="46"/>
      <c r="QTL39" s="46"/>
      <c r="QTM39" s="46"/>
      <c r="QTN39" s="46"/>
      <c r="QTO39" s="46"/>
      <c r="QTP39" s="46"/>
      <c r="QTQ39" s="46"/>
      <c r="QTR39" s="46"/>
      <c r="QTS39" s="46"/>
      <c r="QTT39" s="46"/>
      <c r="QTU39" s="46"/>
      <c r="QTV39" s="46"/>
      <c r="QTW39" s="46"/>
      <c r="QTX39" s="46"/>
      <c r="QTY39" s="46"/>
      <c r="QTZ39" s="46"/>
      <c r="QUA39" s="46"/>
      <c r="QUB39" s="46"/>
      <c r="QUC39" s="46"/>
      <c r="QUD39" s="46"/>
      <c r="QUE39" s="46"/>
      <c r="QUF39" s="46"/>
      <c r="QUG39" s="46"/>
      <c r="QUH39" s="46"/>
      <c r="QUI39" s="46"/>
      <c r="QUJ39" s="46"/>
      <c r="QUK39" s="46"/>
      <c r="QUL39" s="46"/>
      <c r="QUM39" s="46"/>
      <c r="QUN39" s="46"/>
      <c r="QUO39" s="46"/>
      <c r="QUP39" s="46"/>
      <c r="QUQ39" s="46"/>
      <c r="QUR39" s="46"/>
      <c r="QUS39" s="46"/>
      <c r="QUT39" s="46"/>
      <c r="QUU39" s="46"/>
      <c r="QUV39" s="46"/>
      <c r="QUW39" s="46"/>
      <c r="QUX39" s="46"/>
      <c r="QUY39" s="46"/>
      <c r="QUZ39" s="46"/>
      <c r="QVA39" s="46"/>
      <c r="QVB39" s="46"/>
      <c r="QVC39" s="46"/>
      <c r="QVD39" s="46"/>
      <c r="QVE39" s="46"/>
      <c r="QVF39" s="46"/>
      <c r="QVG39" s="46"/>
      <c r="QVH39" s="46"/>
      <c r="QVI39" s="46"/>
      <c r="QVJ39" s="46"/>
      <c r="QVK39" s="46"/>
      <c r="QVL39" s="46"/>
      <c r="QVM39" s="46"/>
      <c r="QVN39" s="46"/>
      <c r="QVO39" s="46"/>
      <c r="QVP39" s="46"/>
      <c r="QVQ39" s="46"/>
      <c r="QVR39" s="46"/>
      <c r="QVS39" s="46"/>
      <c r="QVT39" s="46"/>
      <c r="QVU39" s="46"/>
      <c r="QVV39" s="46"/>
      <c r="QVW39" s="46"/>
      <c r="QVX39" s="46"/>
      <c r="QVY39" s="46"/>
      <c r="QVZ39" s="46"/>
      <c r="QWA39" s="46"/>
      <c r="QWB39" s="46"/>
      <c r="QWC39" s="46"/>
      <c r="QWD39" s="46"/>
      <c r="QWE39" s="46"/>
      <c r="QWF39" s="46"/>
      <c r="QWG39" s="46"/>
      <c r="QWH39" s="46"/>
      <c r="QWI39" s="46"/>
      <c r="QWJ39" s="46"/>
      <c r="QWK39" s="46"/>
      <c r="QWL39" s="46"/>
      <c r="QWM39" s="46"/>
      <c r="QWN39" s="46"/>
      <c r="QWO39" s="46"/>
      <c r="QWP39" s="46"/>
      <c r="QWQ39" s="46"/>
      <c r="QWR39" s="46"/>
      <c r="QWS39" s="46"/>
      <c r="QWT39" s="46"/>
      <c r="QWU39" s="46"/>
      <c r="QWV39" s="46"/>
      <c r="QWW39" s="46"/>
      <c r="QWX39" s="46"/>
      <c r="QWY39" s="46"/>
      <c r="QWZ39" s="46"/>
      <c r="QXA39" s="46"/>
      <c r="QXB39" s="46"/>
      <c r="QXC39" s="46"/>
      <c r="QXD39" s="46"/>
      <c r="QXE39" s="46"/>
      <c r="QXF39" s="46"/>
      <c r="QXG39" s="46"/>
      <c r="QXH39" s="46"/>
      <c r="QXI39" s="46"/>
      <c r="QXJ39" s="46"/>
      <c r="QXK39" s="46"/>
      <c r="QXL39" s="46"/>
      <c r="QXM39" s="46"/>
      <c r="QXN39" s="46"/>
      <c r="QXO39" s="46"/>
      <c r="QXP39" s="46"/>
      <c r="QXQ39" s="46"/>
      <c r="QXR39" s="46"/>
      <c r="QXS39" s="46"/>
      <c r="QXT39" s="46"/>
      <c r="QXU39" s="46"/>
      <c r="QXV39" s="46"/>
      <c r="QXW39" s="46"/>
      <c r="QXX39" s="46"/>
      <c r="QXY39" s="46"/>
      <c r="QXZ39" s="46"/>
      <c r="QYA39" s="46"/>
      <c r="QYB39" s="46"/>
      <c r="QYC39" s="46"/>
      <c r="QYD39" s="46"/>
      <c r="QYE39" s="46"/>
      <c r="QYF39" s="46"/>
      <c r="QYG39" s="46"/>
      <c r="QYH39" s="46"/>
      <c r="QYI39" s="46"/>
      <c r="QYJ39" s="46"/>
      <c r="QYK39" s="46"/>
      <c r="QYL39" s="46"/>
      <c r="QYM39" s="46"/>
      <c r="QYN39" s="46"/>
      <c r="QYO39" s="46"/>
      <c r="QYP39" s="46"/>
      <c r="QYQ39" s="46"/>
      <c r="QYR39" s="46"/>
      <c r="QYS39" s="46"/>
      <c r="QYT39" s="46"/>
      <c r="QYU39" s="46"/>
      <c r="QYV39" s="46"/>
      <c r="QYW39" s="46"/>
      <c r="QYX39" s="46"/>
      <c r="QYY39" s="46"/>
      <c r="QYZ39" s="46"/>
      <c r="QZA39" s="46"/>
      <c r="QZB39" s="46"/>
      <c r="QZC39" s="46"/>
      <c r="QZD39" s="46"/>
      <c r="QZE39" s="46"/>
      <c r="QZF39" s="46"/>
      <c r="QZG39" s="46"/>
      <c r="QZH39" s="46"/>
      <c r="QZI39" s="46"/>
      <c r="QZJ39" s="46"/>
      <c r="QZK39" s="46"/>
      <c r="QZL39" s="46"/>
      <c r="QZM39" s="46"/>
      <c r="QZN39" s="46"/>
      <c r="QZO39" s="46"/>
      <c r="QZP39" s="46"/>
      <c r="QZQ39" s="46"/>
      <c r="QZR39" s="46"/>
      <c r="QZS39" s="46"/>
      <c r="QZT39" s="46"/>
      <c r="QZU39" s="46"/>
      <c r="QZV39" s="46"/>
      <c r="QZW39" s="46"/>
      <c r="QZX39" s="46"/>
      <c r="QZY39" s="46"/>
      <c r="QZZ39" s="46"/>
      <c r="RAA39" s="46"/>
      <c r="RAB39" s="46"/>
      <c r="RAC39" s="46"/>
      <c r="RAD39" s="46"/>
      <c r="RAE39" s="46"/>
      <c r="RAF39" s="46"/>
      <c r="RAG39" s="46"/>
      <c r="RAH39" s="46"/>
      <c r="RAI39" s="46"/>
      <c r="RAJ39" s="46"/>
      <c r="RAK39" s="46"/>
      <c r="RAL39" s="46"/>
      <c r="RAM39" s="46"/>
      <c r="RAN39" s="46"/>
      <c r="RAO39" s="46"/>
      <c r="RAP39" s="46"/>
      <c r="RAQ39" s="46"/>
      <c r="RAR39" s="46"/>
      <c r="RAS39" s="46"/>
      <c r="RAT39" s="46"/>
      <c r="RAU39" s="46"/>
      <c r="RAV39" s="46"/>
      <c r="RAW39" s="46"/>
      <c r="RAX39" s="46"/>
      <c r="RAY39" s="46"/>
      <c r="RAZ39" s="46"/>
      <c r="RBA39" s="46"/>
      <c r="RBB39" s="46"/>
      <c r="RBC39" s="46"/>
      <c r="RBD39" s="46"/>
      <c r="RBE39" s="46"/>
      <c r="RBF39" s="46"/>
      <c r="RBG39" s="46"/>
      <c r="RBH39" s="46"/>
      <c r="RBI39" s="46"/>
      <c r="RBJ39" s="46"/>
      <c r="RBK39" s="46"/>
      <c r="RBL39" s="46"/>
      <c r="RBM39" s="46"/>
      <c r="RBN39" s="46"/>
      <c r="RBO39" s="46"/>
      <c r="RBP39" s="46"/>
      <c r="RBQ39" s="46"/>
      <c r="RBR39" s="46"/>
      <c r="RBS39" s="46"/>
      <c r="RBT39" s="46"/>
      <c r="RBU39" s="46"/>
      <c r="RBV39" s="46"/>
      <c r="RBW39" s="46"/>
      <c r="RBX39" s="46"/>
      <c r="RBY39" s="46"/>
      <c r="RBZ39" s="46"/>
      <c r="RCA39" s="46"/>
      <c r="RCB39" s="46"/>
      <c r="RCC39" s="46"/>
      <c r="RCD39" s="46"/>
      <c r="RCE39" s="46"/>
      <c r="RCF39" s="46"/>
      <c r="RCG39" s="46"/>
      <c r="RCH39" s="46"/>
      <c r="RCI39" s="46"/>
      <c r="RCJ39" s="46"/>
      <c r="RCK39" s="46"/>
      <c r="RCL39" s="46"/>
      <c r="RCM39" s="46"/>
      <c r="RCN39" s="46"/>
      <c r="RCO39" s="46"/>
      <c r="RCP39" s="46"/>
      <c r="RCQ39" s="46"/>
      <c r="RCR39" s="46"/>
      <c r="RCS39" s="46"/>
      <c r="RCT39" s="46"/>
      <c r="RCU39" s="46"/>
      <c r="RCV39" s="46"/>
      <c r="RCW39" s="46"/>
      <c r="RCX39" s="46"/>
      <c r="RCY39" s="46"/>
      <c r="RCZ39" s="46"/>
      <c r="RDA39" s="46"/>
      <c r="RDB39" s="46"/>
      <c r="RDC39" s="46"/>
      <c r="RDD39" s="46"/>
      <c r="RDE39" s="46"/>
      <c r="RDF39" s="46"/>
      <c r="RDG39" s="46"/>
      <c r="RDH39" s="46"/>
      <c r="RDI39" s="46"/>
      <c r="RDJ39" s="46"/>
      <c r="RDK39" s="46"/>
      <c r="RDL39" s="46"/>
      <c r="RDM39" s="46"/>
      <c r="RDN39" s="46"/>
      <c r="RDO39" s="46"/>
      <c r="RDP39" s="46"/>
      <c r="RDQ39" s="46"/>
      <c r="RDR39" s="46"/>
      <c r="RDS39" s="46"/>
      <c r="RDT39" s="46"/>
      <c r="RDU39" s="46"/>
      <c r="RDV39" s="46"/>
      <c r="RDW39" s="46"/>
      <c r="RDX39" s="46"/>
      <c r="RDY39" s="46"/>
      <c r="RDZ39" s="46"/>
      <c r="REA39" s="46"/>
      <c r="REB39" s="46"/>
      <c r="REC39" s="46"/>
      <c r="RED39" s="46"/>
      <c r="REE39" s="46"/>
      <c r="REF39" s="46"/>
      <c r="REG39" s="46"/>
      <c r="REH39" s="46"/>
      <c r="REI39" s="46"/>
      <c r="REJ39" s="46"/>
      <c r="REK39" s="46"/>
      <c r="REL39" s="46"/>
      <c r="REM39" s="46"/>
      <c r="REN39" s="46"/>
      <c r="REO39" s="46"/>
      <c r="REP39" s="46"/>
      <c r="REQ39" s="46"/>
      <c r="RER39" s="46"/>
      <c r="RES39" s="46"/>
      <c r="RET39" s="46"/>
      <c r="REU39" s="46"/>
      <c r="REV39" s="46"/>
      <c r="REW39" s="46"/>
      <c r="REX39" s="46"/>
      <c r="REY39" s="46"/>
      <c r="REZ39" s="46"/>
      <c r="RFA39" s="46"/>
      <c r="RFB39" s="46"/>
      <c r="RFC39" s="46"/>
      <c r="RFD39" s="46"/>
      <c r="RFE39" s="46"/>
      <c r="RFF39" s="46"/>
      <c r="RFG39" s="46"/>
      <c r="RFH39" s="46"/>
      <c r="RFI39" s="46"/>
      <c r="RFJ39" s="46"/>
      <c r="RFK39" s="46"/>
      <c r="RFL39" s="46"/>
      <c r="RFM39" s="46"/>
      <c r="RFN39" s="46"/>
      <c r="RFO39" s="46"/>
      <c r="RFP39" s="46"/>
      <c r="RFQ39" s="46"/>
      <c r="RFR39" s="46"/>
      <c r="RFS39" s="46"/>
      <c r="RFT39" s="46"/>
      <c r="RFU39" s="46"/>
      <c r="RFV39" s="46"/>
      <c r="RFW39" s="46"/>
      <c r="RFX39" s="46"/>
      <c r="RFY39" s="46"/>
      <c r="RFZ39" s="46"/>
      <c r="RGA39" s="46"/>
      <c r="RGB39" s="46"/>
      <c r="RGC39" s="46"/>
      <c r="RGD39" s="46"/>
      <c r="RGE39" s="46"/>
      <c r="RGF39" s="46"/>
      <c r="RGG39" s="46"/>
      <c r="RGH39" s="46"/>
      <c r="RGI39" s="46"/>
      <c r="RGJ39" s="46"/>
      <c r="RGK39" s="46"/>
      <c r="RGL39" s="46"/>
      <c r="RGM39" s="46"/>
      <c r="RGN39" s="46"/>
      <c r="RGO39" s="46"/>
      <c r="RGP39" s="46"/>
      <c r="RGQ39" s="46"/>
      <c r="RGR39" s="46"/>
      <c r="RGS39" s="46"/>
      <c r="RGT39" s="46"/>
      <c r="RGU39" s="46"/>
      <c r="RGV39" s="46"/>
      <c r="RGW39" s="46"/>
      <c r="RGX39" s="46"/>
      <c r="RGY39" s="46"/>
      <c r="RGZ39" s="46"/>
      <c r="RHA39" s="46"/>
      <c r="RHB39" s="46"/>
      <c r="RHC39" s="46"/>
      <c r="RHD39" s="46"/>
      <c r="RHE39" s="46"/>
      <c r="RHF39" s="46"/>
      <c r="RHG39" s="46"/>
      <c r="RHH39" s="46"/>
      <c r="RHI39" s="46"/>
      <c r="RHJ39" s="46"/>
      <c r="RHK39" s="46"/>
      <c r="RHL39" s="46"/>
      <c r="RHM39" s="46"/>
      <c r="RHN39" s="46"/>
      <c r="RHO39" s="46"/>
      <c r="RHP39" s="46"/>
      <c r="RHQ39" s="46"/>
      <c r="RHR39" s="46"/>
      <c r="RHS39" s="46"/>
      <c r="RHT39" s="46"/>
      <c r="RHU39" s="46"/>
      <c r="RHV39" s="46"/>
      <c r="RHW39" s="46"/>
      <c r="RHX39" s="46"/>
      <c r="RHY39" s="46"/>
      <c r="RHZ39" s="46"/>
      <c r="RIA39" s="46"/>
      <c r="RIB39" s="46"/>
      <c r="RIC39" s="46"/>
      <c r="RID39" s="46"/>
      <c r="RIE39" s="46"/>
      <c r="RIF39" s="46"/>
      <c r="RIG39" s="46"/>
      <c r="RIH39" s="46"/>
      <c r="RII39" s="46"/>
      <c r="RIJ39" s="46"/>
      <c r="RIK39" s="46"/>
      <c r="RIL39" s="46"/>
      <c r="RIM39" s="46"/>
      <c r="RIN39" s="46"/>
      <c r="RIO39" s="46"/>
      <c r="RIP39" s="46"/>
      <c r="RIQ39" s="46"/>
      <c r="RIR39" s="46"/>
      <c r="RIS39" s="46"/>
      <c r="RIT39" s="46"/>
      <c r="RIU39" s="46"/>
      <c r="RIV39" s="46"/>
      <c r="RIW39" s="46"/>
      <c r="RIX39" s="46"/>
      <c r="RIY39" s="46"/>
      <c r="RIZ39" s="46"/>
      <c r="RJA39" s="46"/>
      <c r="RJB39" s="46"/>
      <c r="RJC39" s="46"/>
      <c r="RJD39" s="46"/>
      <c r="RJE39" s="46"/>
      <c r="RJF39" s="46"/>
      <c r="RJG39" s="46"/>
      <c r="RJH39" s="46"/>
      <c r="RJI39" s="46"/>
      <c r="RJJ39" s="46"/>
      <c r="RJK39" s="46"/>
      <c r="RJL39" s="46"/>
      <c r="RJM39" s="46"/>
      <c r="RJN39" s="46"/>
      <c r="RJO39" s="46"/>
      <c r="RJP39" s="46"/>
      <c r="RJQ39" s="46"/>
      <c r="RJR39" s="46"/>
      <c r="RJS39" s="46"/>
      <c r="RJT39" s="46"/>
      <c r="RJU39" s="46"/>
      <c r="RJV39" s="46"/>
      <c r="RJW39" s="46"/>
      <c r="RJX39" s="46"/>
      <c r="RJY39" s="46"/>
      <c r="RJZ39" s="46"/>
      <c r="RKA39" s="46"/>
      <c r="RKB39" s="46"/>
      <c r="RKC39" s="46"/>
      <c r="RKD39" s="46"/>
      <c r="RKE39" s="46"/>
      <c r="RKF39" s="46"/>
      <c r="RKG39" s="46"/>
      <c r="RKH39" s="46"/>
      <c r="RKI39" s="46"/>
      <c r="RKJ39" s="46"/>
      <c r="RKK39" s="46"/>
      <c r="RKL39" s="46"/>
      <c r="RKM39" s="46"/>
      <c r="RKN39" s="46"/>
      <c r="RKO39" s="46"/>
      <c r="RKP39" s="46"/>
      <c r="RKQ39" s="46"/>
      <c r="RKR39" s="46"/>
      <c r="RKS39" s="46"/>
      <c r="RKT39" s="46"/>
      <c r="RKU39" s="46"/>
      <c r="RKV39" s="46"/>
      <c r="RKW39" s="46"/>
      <c r="RKX39" s="46"/>
      <c r="RKY39" s="46"/>
      <c r="RKZ39" s="46"/>
      <c r="RLA39" s="46"/>
      <c r="RLB39" s="46"/>
      <c r="RLC39" s="46"/>
      <c r="RLD39" s="46"/>
      <c r="RLE39" s="46"/>
      <c r="RLF39" s="46"/>
      <c r="RLG39" s="46"/>
      <c r="RLH39" s="46"/>
      <c r="RLI39" s="46"/>
      <c r="RLJ39" s="46"/>
      <c r="RLK39" s="46"/>
      <c r="RLL39" s="46"/>
      <c r="RLM39" s="46"/>
      <c r="RLN39" s="46"/>
      <c r="RLO39" s="46"/>
      <c r="RLP39" s="46"/>
      <c r="RLQ39" s="46"/>
      <c r="RLR39" s="46"/>
      <c r="RLS39" s="46"/>
      <c r="RLT39" s="46"/>
      <c r="RLU39" s="46"/>
      <c r="RLV39" s="46"/>
      <c r="RLW39" s="46"/>
      <c r="RLX39" s="46"/>
      <c r="RLY39" s="46"/>
      <c r="RLZ39" s="46"/>
      <c r="RMA39" s="46"/>
      <c r="RMB39" s="46"/>
      <c r="RMC39" s="46"/>
      <c r="RMD39" s="46"/>
      <c r="RME39" s="46"/>
      <c r="RMF39" s="46"/>
      <c r="RMG39" s="46"/>
      <c r="RMH39" s="46"/>
      <c r="RMI39" s="46"/>
      <c r="RMJ39" s="46"/>
      <c r="RMK39" s="46"/>
      <c r="RML39" s="46"/>
      <c r="RMM39" s="46"/>
      <c r="RMN39" s="46"/>
      <c r="RMO39" s="46"/>
      <c r="RMP39" s="46"/>
      <c r="RMQ39" s="46"/>
      <c r="RMR39" s="46"/>
      <c r="RMS39" s="46"/>
      <c r="RMT39" s="46"/>
      <c r="RMU39" s="46"/>
      <c r="RMV39" s="46"/>
      <c r="RMW39" s="46"/>
      <c r="RMX39" s="46"/>
      <c r="RMY39" s="46"/>
      <c r="RMZ39" s="46"/>
      <c r="RNA39" s="46"/>
      <c r="RNB39" s="46"/>
      <c r="RNC39" s="46"/>
      <c r="RND39" s="46"/>
      <c r="RNE39" s="46"/>
      <c r="RNF39" s="46"/>
      <c r="RNG39" s="46"/>
      <c r="RNH39" s="46"/>
      <c r="RNI39" s="46"/>
      <c r="RNJ39" s="46"/>
      <c r="RNK39" s="46"/>
      <c r="RNL39" s="46"/>
      <c r="RNM39" s="46"/>
      <c r="RNN39" s="46"/>
      <c r="RNO39" s="46"/>
      <c r="RNP39" s="46"/>
      <c r="RNQ39" s="46"/>
      <c r="RNR39" s="46"/>
      <c r="RNS39" s="46"/>
      <c r="RNT39" s="46"/>
      <c r="RNU39" s="46"/>
      <c r="RNV39" s="46"/>
      <c r="RNW39" s="46"/>
      <c r="RNX39" s="46"/>
      <c r="RNY39" s="46"/>
      <c r="RNZ39" s="46"/>
      <c r="ROA39" s="46"/>
      <c r="ROB39" s="46"/>
      <c r="ROC39" s="46"/>
      <c r="ROD39" s="46"/>
      <c r="ROE39" s="46"/>
      <c r="ROF39" s="46"/>
      <c r="ROG39" s="46"/>
      <c r="ROH39" s="46"/>
      <c r="ROI39" s="46"/>
      <c r="ROJ39" s="46"/>
      <c r="ROK39" s="46"/>
      <c r="ROL39" s="46"/>
      <c r="ROM39" s="46"/>
      <c r="RON39" s="46"/>
      <c r="ROO39" s="46"/>
      <c r="ROP39" s="46"/>
      <c r="ROQ39" s="46"/>
      <c r="ROR39" s="46"/>
      <c r="ROS39" s="46"/>
      <c r="ROT39" s="46"/>
      <c r="ROU39" s="46"/>
      <c r="ROV39" s="46"/>
      <c r="ROW39" s="46"/>
      <c r="ROX39" s="46"/>
      <c r="ROY39" s="46"/>
      <c r="ROZ39" s="46"/>
      <c r="RPA39" s="46"/>
      <c r="RPB39" s="46"/>
      <c r="RPC39" s="46"/>
      <c r="RPD39" s="46"/>
      <c r="RPE39" s="46"/>
      <c r="RPF39" s="46"/>
      <c r="RPG39" s="46"/>
      <c r="RPH39" s="46"/>
      <c r="RPI39" s="46"/>
      <c r="RPJ39" s="46"/>
      <c r="RPK39" s="46"/>
      <c r="RPL39" s="46"/>
      <c r="RPM39" s="46"/>
      <c r="RPN39" s="46"/>
      <c r="RPO39" s="46"/>
      <c r="RPP39" s="46"/>
      <c r="RPQ39" s="46"/>
      <c r="RPR39" s="46"/>
      <c r="RPS39" s="46"/>
      <c r="RPT39" s="46"/>
      <c r="RPU39" s="46"/>
      <c r="RPV39" s="46"/>
      <c r="RPW39" s="46"/>
      <c r="RPX39" s="46"/>
      <c r="RPY39" s="46"/>
      <c r="RPZ39" s="46"/>
      <c r="RQA39" s="46"/>
      <c r="RQB39" s="46"/>
      <c r="RQC39" s="46"/>
      <c r="RQD39" s="46"/>
      <c r="RQE39" s="46"/>
      <c r="RQF39" s="46"/>
      <c r="RQG39" s="46"/>
      <c r="RQH39" s="46"/>
      <c r="RQI39" s="46"/>
      <c r="RQJ39" s="46"/>
      <c r="RQK39" s="46"/>
      <c r="RQL39" s="46"/>
      <c r="RQM39" s="46"/>
      <c r="RQN39" s="46"/>
      <c r="RQO39" s="46"/>
      <c r="RQP39" s="46"/>
      <c r="RQQ39" s="46"/>
      <c r="RQR39" s="46"/>
      <c r="RQS39" s="46"/>
      <c r="RQT39" s="46"/>
      <c r="RQU39" s="46"/>
      <c r="RQV39" s="46"/>
      <c r="RQW39" s="46"/>
      <c r="RQX39" s="46"/>
      <c r="RQY39" s="46"/>
      <c r="RQZ39" s="46"/>
      <c r="RRA39" s="46"/>
      <c r="RRB39" s="46"/>
      <c r="RRC39" s="46"/>
      <c r="RRD39" s="46"/>
      <c r="RRE39" s="46"/>
      <c r="RRF39" s="46"/>
      <c r="RRG39" s="46"/>
      <c r="RRH39" s="46"/>
      <c r="RRI39" s="46"/>
      <c r="RRJ39" s="46"/>
      <c r="RRK39" s="46"/>
      <c r="RRL39" s="46"/>
      <c r="RRM39" s="46"/>
      <c r="RRN39" s="46"/>
      <c r="RRO39" s="46"/>
      <c r="RRP39" s="46"/>
      <c r="RRQ39" s="46"/>
      <c r="RRR39" s="46"/>
      <c r="RRS39" s="46"/>
      <c r="RRT39" s="46"/>
      <c r="RRU39" s="46"/>
      <c r="RRV39" s="46"/>
      <c r="RRW39" s="46"/>
      <c r="RRX39" s="46"/>
      <c r="RRY39" s="46"/>
      <c r="RRZ39" s="46"/>
      <c r="RSA39" s="46"/>
      <c r="RSB39" s="46"/>
      <c r="RSC39" s="46"/>
      <c r="RSD39" s="46"/>
      <c r="RSE39" s="46"/>
      <c r="RSF39" s="46"/>
      <c r="RSG39" s="46"/>
      <c r="RSH39" s="46"/>
      <c r="RSI39" s="46"/>
      <c r="RSJ39" s="46"/>
      <c r="RSK39" s="46"/>
      <c r="RSL39" s="46"/>
      <c r="RSM39" s="46"/>
      <c r="RSN39" s="46"/>
      <c r="RSO39" s="46"/>
      <c r="RSP39" s="46"/>
      <c r="RSQ39" s="46"/>
      <c r="RSR39" s="46"/>
      <c r="RSS39" s="46"/>
      <c r="RST39" s="46"/>
      <c r="RSU39" s="46"/>
      <c r="RSV39" s="46"/>
      <c r="RSW39" s="46"/>
      <c r="RSX39" s="46"/>
      <c r="RSY39" s="46"/>
      <c r="RSZ39" s="46"/>
      <c r="RTA39" s="46"/>
      <c r="RTB39" s="46"/>
      <c r="RTC39" s="46"/>
      <c r="RTD39" s="46"/>
      <c r="RTE39" s="46"/>
      <c r="RTF39" s="46"/>
      <c r="RTG39" s="46"/>
      <c r="RTH39" s="46"/>
      <c r="RTI39" s="46"/>
      <c r="RTJ39" s="46"/>
      <c r="RTK39" s="46"/>
      <c r="RTL39" s="46"/>
      <c r="RTM39" s="46"/>
      <c r="RTN39" s="46"/>
      <c r="RTO39" s="46"/>
      <c r="RTP39" s="46"/>
      <c r="RTQ39" s="46"/>
      <c r="RTR39" s="46"/>
      <c r="RTS39" s="46"/>
      <c r="RTT39" s="46"/>
      <c r="RTU39" s="46"/>
      <c r="RTV39" s="46"/>
      <c r="RTW39" s="46"/>
      <c r="RTX39" s="46"/>
      <c r="RTY39" s="46"/>
      <c r="RTZ39" s="46"/>
      <c r="RUA39" s="46"/>
      <c r="RUB39" s="46"/>
      <c r="RUC39" s="46"/>
      <c r="RUD39" s="46"/>
      <c r="RUE39" s="46"/>
      <c r="RUF39" s="46"/>
      <c r="RUG39" s="46"/>
      <c r="RUH39" s="46"/>
      <c r="RUI39" s="46"/>
      <c r="RUJ39" s="46"/>
      <c r="RUK39" s="46"/>
      <c r="RUL39" s="46"/>
      <c r="RUM39" s="46"/>
      <c r="RUN39" s="46"/>
      <c r="RUO39" s="46"/>
      <c r="RUP39" s="46"/>
      <c r="RUQ39" s="46"/>
      <c r="RUR39" s="46"/>
      <c r="RUS39" s="46"/>
      <c r="RUT39" s="46"/>
      <c r="RUU39" s="46"/>
      <c r="RUV39" s="46"/>
      <c r="RUW39" s="46"/>
      <c r="RUX39" s="46"/>
      <c r="RUY39" s="46"/>
      <c r="RUZ39" s="46"/>
      <c r="RVA39" s="46"/>
      <c r="RVB39" s="46"/>
      <c r="RVC39" s="46"/>
      <c r="RVD39" s="46"/>
      <c r="RVE39" s="46"/>
      <c r="RVF39" s="46"/>
      <c r="RVG39" s="46"/>
      <c r="RVH39" s="46"/>
      <c r="RVI39" s="46"/>
      <c r="RVJ39" s="46"/>
      <c r="RVK39" s="46"/>
      <c r="RVL39" s="46"/>
      <c r="RVM39" s="46"/>
      <c r="RVN39" s="46"/>
      <c r="RVO39" s="46"/>
      <c r="RVP39" s="46"/>
      <c r="RVQ39" s="46"/>
      <c r="RVR39" s="46"/>
      <c r="RVS39" s="46"/>
      <c r="RVT39" s="46"/>
      <c r="RVU39" s="46"/>
      <c r="RVV39" s="46"/>
      <c r="RVW39" s="46"/>
      <c r="RVX39" s="46"/>
      <c r="RVY39" s="46"/>
      <c r="RVZ39" s="46"/>
      <c r="RWA39" s="46"/>
      <c r="RWB39" s="46"/>
      <c r="RWC39" s="46"/>
      <c r="RWD39" s="46"/>
      <c r="RWE39" s="46"/>
      <c r="RWF39" s="46"/>
      <c r="RWG39" s="46"/>
      <c r="RWH39" s="46"/>
      <c r="RWI39" s="46"/>
      <c r="RWJ39" s="46"/>
      <c r="RWK39" s="46"/>
      <c r="RWL39" s="46"/>
      <c r="RWM39" s="46"/>
      <c r="RWN39" s="46"/>
      <c r="RWO39" s="46"/>
      <c r="RWP39" s="46"/>
      <c r="RWQ39" s="46"/>
      <c r="RWR39" s="46"/>
      <c r="RWS39" s="46"/>
      <c r="RWT39" s="46"/>
      <c r="RWU39" s="46"/>
      <c r="RWV39" s="46"/>
      <c r="RWW39" s="46"/>
      <c r="RWX39" s="46"/>
      <c r="RWY39" s="46"/>
      <c r="RWZ39" s="46"/>
      <c r="RXA39" s="46"/>
      <c r="RXB39" s="46"/>
      <c r="RXC39" s="46"/>
      <c r="RXD39" s="46"/>
      <c r="RXE39" s="46"/>
      <c r="RXF39" s="46"/>
      <c r="RXG39" s="46"/>
      <c r="RXH39" s="46"/>
      <c r="RXI39" s="46"/>
      <c r="RXJ39" s="46"/>
      <c r="RXK39" s="46"/>
      <c r="RXL39" s="46"/>
      <c r="RXM39" s="46"/>
      <c r="RXN39" s="46"/>
      <c r="RXO39" s="46"/>
      <c r="RXP39" s="46"/>
      <c r="RXQ39" s="46"/>
      <c r="RXR39" s="46"/>
      <c r="RXS39" s="46"/>
      <c r="RXT39" s="46"/>
      <c r="RXU39" s="46"/>
      <c r="RXV39" s="46"/>
      <c r="RXW39" s="46"/>
      <c r="RXX39" s="46"/>
      <c r="RXY39" s="46"/>
      <c r="RXZ39" s="46"/>
      <c r="RYA39" s="46"/>
      <c r="RYB39" s="46"/>
      <c r="RYC39" s="46"/>
      <c r="RYD39" s="46"/>
      <c r="RYE39" s="46"/>
      <c r="RYF39" s="46"/>
      <c r="RYG39" s="46"/>
      <c r="RYH39" s="46"/>
      <c r="RYI39" s="46"/>
      <c r="RYJ39" s="46"/>
      <c r="RYK39" s="46"/>
      <c r="RYL39" s="46"/>
      <c r="RYM39" s="46"/>
      <c r="RYN39" s="46"/>
      <c r="RYO39" s="46"/>
      <c r="RYP39" s="46"/>
      <c r="RYQ39" s="46"/>
      <c r="RYR39" s="46"/>
      <c r="RYS39" s="46"/>
      <c r="RYT39" s="46"/>
      <c r="RYU39" s="46"/>
      <c r="RYV39" s="46"/>
      <c r="RYW39" s="46"/>
      <c r="RYX39" s="46"/>
      <c r="RYY39" s="46"/>
      <c r="RYZ39" s="46"/>
      <c r="RZA39" s="46"/>
      <c r="RZB39" s="46"/>
      <c r="RZC39" s="46"/>
      <c r="RZD39" s="46"/>
      <c r="RZE39" s="46"/>
      <c r="RZF39" s="46"/>
      <c r="RZG39" s="46"/>
      <c r="RZH39" s="46"/>
      <c r="RZI39" s="46"/>
      <c r="RZJ39" s="46"/>
      <c r="RZK39" s="46"/>
      <c r="RZL39" s="46"/>
      <c r="RZM39" s="46"/>
      <c r="RZN39" s="46"/>
      <c r="RZO39" s="46"/>
      <c r="RZP39" s="46"/>
      <c r="RZQ39" s="46"/>
      <c r="RZR39" s="46"/>
      <c r="RZS39" s="46"/>
      <c r="RZT39" s="46"/>
      <c r="RZU39" s="46"/>
      <c r="RZV39" s="46"/>
      <c r="RZW39" s="46"/>
      <c r="RZX39" s="46"/>
      <c r="RZY39" s="46"/>
      <c r="RZZ39" s="46"/>
      <c r="SAA39" s="46"/>
      <c r="SAB39" s="46"/>
      <c r="SAC39" s="46"/>
      <c r="SAD39" s="46"/>
      <c r="SAE39" s="46"/>
      <c r="SAF39" s="46"/>
      <c r="SAG39" s="46"/>
      <c r="SAH39" s="46"/>
      <c r="SAI39" s="46"/>
      <c r="SAJ39" s="46"/>
      <c r="SAK39" s="46"/>
      <c r="SAL39" s="46"/>
      <c r="SAM39" s="46"/>
      <c r="SAN39" s="46"/>
      <c r="SAO39" s="46"/>
      <c r="SAP39" s="46"/>
      <c r="SAQ39" s="46"/>
      <c r="SAR39" s="46"/>
      <c r="SAS39" s="46"/>
      <c r="SAT39" s="46"/>
      <c r="SAU39" s="46"/>
      <c r="SAV39" s="46"/>
      <c r="SAW39" s="46"/>
      <c r="SAX39" s="46"/>
      <c r="SAY39" s="46"/>
      <c r="SAZ39" s="46"/>
      <c r="SBA39" s="46"/>
      <c r="SBB39" s="46"/>
      <c r="SBC39" s="46"/>
      <c r="SBD39" s="46"/>
      <c r="SBE39" s="46"/>
      <c r="SBF39" s="46"/>
      <c r="SBG39" s="46"/>
      <c r="SBH39" s="46"/>
      <c r="SBI39" s="46"/>
      <c r="SBJ39" s="46"/>
      <c r="SBK39" s="46"/>
      <c r="SBL39" s="46"/>
      <c r="SBM39" s="46"/>
      <c r="SBN39" s="46"/>
      <c r="SBO39" s="46"/>
      <c r="SBP39" s="46"/>
      <c r="SBQ39" s="46"/>
      <c r="SBR39" s="46"/>
      <c r="SBS39" s="46"/>
      <c r="SBT39" s="46"/>
      <c r="SBU39" s="46"/>
      <c r="SBV39" s="46"/>
      <c r="SBW39" s="46"/>
      <c r="SBX39" s="46"/>
      <c r="SBY39" s="46"/>
      <c r="SBZ39" s="46"/>
      <c r="SCA39" s="46"/>
      <c r="SCB39" s="46"/>
      <c r="SCC39" s="46"/>
      <c r="SCD39" s="46"/>
      <c r="SCE39" s="46"/>
      <c r="SCF39" s="46"/>
      <c r="SCG39" s="46"/>
      <c r="SCH39" s="46"/>
      <c r="SCI39" s="46"/>
      <c r="SCJ39" s="46"/>
      <c r="SCK39" s="46"/>
      <c r="SCL39" s="46"/>
      <c r="SCM39" s="46"/>
      <c r="SCN39" s="46"/>
      <c r="SCO39" s="46"/>
      <c r="SCP39" s="46"/>
      <c r="SCQ39" s="46"/>
      <c r="SCR39" s="46"/>
      <c r="SCS39" s="46"/>
      <c r="SCT39" s="46"/>
      <c r="SCU39" s="46"/>
      <c r="SCV39" s="46"/>
      <c r="SCW39" s="46"/>
      <c r="SCX39" s="46"/>
      <c r="SCY39" s="46"/>
      <c r="SCZ39" s="46"/>
      <c r="SDA39" s="46"/>
      <c r="SDB39" s="46"/>
      <c r="SDC39" s="46"/>
      <c r="SDD39" s="46"/>
      <c r="SDE39" s="46"/>
      <c r="SDF39" s="46"/>
      <c r="SDG39" s="46"/>
      <c r="SDH39" s="46"/>
      <c r="SDI39" s="46"/>
      <c r="SDJ39" s="46"/>
      <c r="SDK39" s="46"/>
      <c r="SDL39" s="46"/>
      <c r="SDM39" s="46"/>
      <c r="SDN39" s="46"/>
      <c r="SDO39" s="46"/>
      <c r="SDP39" s="46"/>
      <c r="SDQ39" s="46"/>
      <c r="SDR39" s="46"/>
      <c r="SDS39" s="46"/>
      <c r="SDT39" s="46"/>
      <c r="SDU39" s="46"/>
      <c r="SDV39" s="46"/>
      <c r="SDW39" s="46"/>
      <c r="SDX39" s="46"/>
      <c r="SDY39" s="46"/>
      <c r="SDZ39" s="46"/>
      <c r="SEA39" s="46"/>
      <c r="SEB39" s="46"/>
      <c r="SEC39" s="46"/>
      <c r="SED39" s="46"/>
      <c r="SEE39" s="46"/>
      <c r="SEF39" s="46"/>
      <c r="SEG39" s="46"/>
      <c r="SEH39" s="46"/>
      <c r="SEI39" s="46"/>
      <c r="SEJ39" s="46"/>
      <c r="SEK39" s="46"/>
      <c r="SEL39" s="46"/>
      <c r="SEM39" s="46"/>
      <c r="SEN39" s="46"/>
      <c r="SEO39" s="46"/>
      <c r="SEP39" s="46"/>
      <c r="SEQ39" s="46"/>
      <c r="SER39" s="46"/>
      <c r="SES39" s="46"/>
      <c r="SET39" s="46"/>
      <c r="SEU39" s="46"/>
      <c r="SEV39" s="46"/>
      <c r="SEW39" s="46"/>
      <c r="SEX39" s="46"/>
      <c r="SEY39" s="46"/>
      <c r="SEZ39" s="46"/>
      <c r="SFA39" s="46"/>
      <c r="SFB39" s="46"/>
      <c r="SFC39" s="46"/>
      <c r="SFD39" s="46"/>
      <c r="SFE39" s="46"/>
      <c r="SFF39" s="46"/>
      <c r="SFG39" s="46"/>
      <c r="SFH39" s="46"/>
      <c r="SFI39" s="46"/>
      <c r="SFJ39" s="46"/>
      <c r="SFK39" s="46"/>
      <c r="SFL39" s="46"/>
      <c r="SFM39" s="46"/>
      <c r="SFN39" s="46"/>
      <c r="SFO39" s="46"/>
      <c r="SFP39" s="46"/>
      <c r="SFQ39" s="46"/>
      <c r="SFR39" s="46"/>
      <c r="SFS39" s="46"/>
      <c r="SFT39" s="46"/>
      <c r="SFU39" s="46"/>
      <c r="SFV39" s="46"/>
      <c r="SFW39" s="46"/>
      <c r="SFX39" s="46"/>
      <c r="SFY39" s="46"/>
      <c r="SFZ39" s="46"/>
      <c r="SGA39" s="46"/>
      <c r="SGB39" s="46"/>
      <c r="SGC39" s="46"/>
      <c r="SGD39" s="46"/>
      <c r="SGE39" s="46"/>
      <c r="SGF39" s="46"/>
      <c r="SGG39" s="46"/>
      <c r="SGH39" s="46"/>
      <c r="SGI39" s="46"/>
      <c r="SGJ39" s="46"/>
      <c r="SGK39" s="46"/>
      <c r="SGL39" s="46"/>
      <c r="SGM39" s="46"/>
      <c r="SGN39" s="46"/>
      <c r="SGO39" s="46"/>
      <c r="SGP39" s="46"/>
      <c r="SGQ39" s="46"/>
      <c r="SGR39" s="46"/>
      <c r="SGS39" s="46"/>
      <c r="SGT39" s="46"/>
      <c r="SGU39" s="46"/>
      <c r="SGV39" s="46"/>
      <c r="SGW39" s="46"/>
      <c r="SGX39" s="46"/>
      <c r="SGY39" s="46"/>
      <c r="SGZ39" s="46"/>
      <c r="SHA39" s="46"/>
      <c r="SHB39" s="46"/>
      <c r="SHC39" s="46"/>
      <c r="SHD39" s="46"/>
      <c r="SHE39" s="46"/>
      <c r="SHF39" s="46"/>
      <c r="SHG39" s="46"/>
      <c r="SHH39" s="46"/>
      <c r="SHI39" s="46"/>
      <c r="SHJ39" s="46"/>
      <c r="SHK39" s="46"/>
      <c r="SHL39" s="46"/>
      <c r="SHM39" s="46"/>
      <c r="SHN39" s="46"/>
      <c r="SHO39" s="46"/>
      <c r="SHP39" s="46"/>
      <c r="SHQ39" s="46"/>
      <c r="SHR39" s="46"/>
      <c r="SHS39" s="46"/>
      <c r="SHT39" s="46"/>
      <c r="SHU39" s="46"/>
      <c r="SHV39" s="46"/>
      <c r="SHW39" s="46"/>
      <c r="SHX39" s="46"/>
      <c r="SHY39" s="46"/>
      <c r="SHZ39" s="46"/>
      <c r="SIA39" s="46"/>
      <c r="SIB39" s="46"/>
      <c r="SIC39" s="46"/>
      <c r="SID39" s="46"/>
      <c r="SIE39" s="46"/>
      <c r="SIF39" s="46"/>
      <c r="SIG39" s="46"/>
      <c r="SIH39" s="46"/>
      <c r="SII39" s="46"/>
      <c r="SIJ39" s="46"/>
      <c r="SIK39" s="46"/>
      <c r="SIL39" s="46"/>
      <c r="SIM39" s="46"/>
      <c r="SIN39" s="46"/>
      <c r="SIO39" s="46"/>
      <c r="SIP39" s="46"/>
      <c r="SIQ39" s="46"/>
      <c r="SIR39" s="46"/>
      <c r="SIS39" s="46"/>
      <c r="SIT39" s="46"/>
      <c r="SIU39" s="46"/>
      <c r="SIV39" s="46"/>
      <c r="SIW39" s="46"/>
      <c r="SIX39" s="46"/>
      <c r="SIY39" s="46"/>
      <c r="SIZ39" s="46"/>
      <c r="SJA39" s="46"/>
      <c r="SJB39" s="46"/>
      <c r="SJC39" s="46"/>
      <c r="SJD39" s="46"/>
      <c r="SJE39" s="46"/>
      <c r="SJF39" s="46"/>
      <c r="SJG39" s="46"/>
      <c r="SJH39" s="46"/>
      <c r="SJI39" s="46"/>
      <c r="SJJ39" s="46"/>
      <c r="SJK39" s="46"/>
      <c r="SJL39" s="46"/>
      <c r="SJM39" s="46"/>
      <c r="SJN39" s="46"/>
      <c r="SJO39" s="46"/>
      <c r="SJP39" s="46"/>
      <c r="SJQ39" s="46"/>
      <c r="SJR39" s="46"/>
      <c r="SJS39" s="46"/>
      <c r="SJT39" s="46"/>
      <c r="SJU39" s="46"/>
      <c r="SJV39" s="46"/>
      <c r="SJW39" s="46"/>
      <c r="SJX39" s="46"/>
      <c r="SJY39" s="46"/>
      <c r="SJZ39" s="46"/>
      <c r="SKA39" s="46"/>
      <c r="SKB39" s="46"/>
      <c r="SKC39" s="46"/>
      <c r="SKD39" s="46"/>
      <c r="SKE39" s="46"/>
      <c r="SKF39" s="46"/>
      <c r="SKG39" s="46"/>
      <c r="SKH39" s="46"/>
      <c r="SKI39" s="46"/>
      <c r="SKJ39" s="46"/>
      <c r="SKK39" s="46"/>
      <c r="SKL39" s="46"/>
      <c r="SKM39" s="46"/>
      <c r="SKN39" s="46"/>
      <c r="SKO39" s="46"/>
      <c r="SKP39" s="46"/>
      <c r="SKQ39" s="46"/>
      <c r="SKR39" s="46"/>
      <c r="SKS39" s="46"/>
      <c r="SKT39" s="46"/>
      <c r="SKU39" s="46"/>
      <c r="SKV39" s="46"/>
      <c r="SKW39" s="46"/>
      <c r="SKX39" s="46"/>
      <c r="SKY39" s="46"/>
      <c r="SKZ39" s="46"/>
      <c r="SLA39" s="46"/>
      <c r="SLB39" s="46"/>
      <c r="SLC39" s="46"/>
      <c r="SLD39" s="46"/>
      <c r="SLE39" s="46"/>
      <c r="SLF39" s="46"/>
      <c r="SLG39" s="46"/>
      <c r="SLH39" s="46"/>
      <c r="SLI39" s="46"/>
      <c r="SLJ39" s="46"/>
      <c r="SLK39" s="46"/>
      <c r="SLL39" s="46"/>
      <c r="SLM39" s="46"/>
      <c r="SLN39" s="46"/>
      <c r="SLO39" s="46"/>
      <c r="SLP39" s="46"/>
      <c r="SLQ39" s="46"/>
      <c r="SLR39" s="46"/>
      <c r="SLS39" s="46"/>
      <c r="SLT39" s="46"/>
      <c r="SLU39" s="46"/>
      <c r="SLV39" s="46"/>
      <c r="SLW39" s="46"/>
      <c r="SLX39" s="46"/>
      <c r="SLY39" s="46"/>
      <c r="SLZ39" s="46"/>
      <c r="SMA39" s="46"/>
      <c r="SMB39" s="46"/>
      <c r="SMC39" s="46"/>
      <c r="SMD39" s="46"/>
      <c r="SME39" s="46"/>
      <c r="SMF39" s="46"/>
      <c r="SMG39" s="46"/>
      <c r="SMH39" s="46"/>
      <c r="SMI39" s="46"/>
      <c r="SMJ39" s="46"/>
      <c r="SMK39" s="46"/>
      <c r="SML39" s="46"/>
      <c r="SMM39" s="46"/>
      <c r="SMN39" s="46"/>
      <c r="SMO39" s="46"/>
      <c r="SMP39" s="46"/>
      <c r="SMQ39" s="46"/>
      <c r="SMR39" s="46"/>
      <c r="SMS39" s="46"/>
      <c r="SMT39" s="46"/>
      <c r="SMU39" s="46"/>
      <c r="SMV39" s="46"/>
      <c r="SMW39" s="46"/>
      <c r="SMX39" s="46"/>
      <c r="SMY39" s="46"/>
      <c r="SMZ39" s="46"/>
      <c r="SNA39" s="46"/>
      <c r="SNB39" s="46"/>
      <c r="SNC39" s="46"/>
      <c r="SND39" s="46"/>
      <c r="SNE39" s="46"/>
      <c r="SNF39" s="46"/>
      <c r="SNG39" s="46"/>
      <c r="SNH39" s="46"/>
      <c r="SNI39" s="46"/>
      <c r="SNJ39" s="46"/>
      <c r="SNK39" s="46"/>
      <c r="SNL39" s="46"/>
      <c r="SNM39" s="46"/>
      <c r="SNN39" s="46"/>
      <c r="SNO39" s="46"/>
      <c r="SNP39" s="46"/>
      <c r="SNQ39" s="46"/>
      <c r="SNR39" s="46"/>
      <c r="SNS39" s="46"/>
      <c r="SNT39" s="46"/>
      <c r="SNU39" s="46"/>
      <c r="SNV39" s="46"/>
      <c r="SNW39" s="46"/>
      <c r="SNX39" s="46"/>
      <c r="SNY39" s="46"/>
      <c r="SNZ39" s="46"/>
      <c r="SOA39" s="46"/>
      <c r="SOB39" s="46"/>
      <c r="SOC39" s="46"/>
      <c r="SOD39" s="46"/>
      <c r="SOE39" s="46"/>
      <c r="SOF39" s="46"/>
      <c r="SOG39" s="46"/>
      <c r="SOH39" s="46"/>
      <c r="SOI39" s="46"/>
      <c r="SOJ39" s="46"/>
      <c r="SOK39" s="46"/>
      <c r="SOL39" s="46"/>
      <c r="SOM39" s="46"/>
      <c r="SON39" s="46"/>
      <c r="SOO39" s="46"/>
      <c r="SOP39" s="46"/>
      <c r="SOQ39" s="46"/>
      <c r="SOR39" s="46"/>
      <c r="SOS39" s="46"/>
      <c r="SOT39" s="46"/>
      <c r="SOU39" s="46"/>
      <c r="SOV39" s="46"/>
      <c r="SOW39" s="46"/>
      <c r="SOX39" s="46"/>
      <c r="SOY39" s="46"/>
      <c r="SOZ39" s="46"/>
      <c r="SPA39" s="46"/>
      <c r="SPB39" s="46"/>
      <c r="SPC39" s="46"/>
      <c r="SPD39" s="46"/>
      <c r="SPE39" s="46"/>
      <c r="SPF39" s="46"/>
      <c r="SPG39" s="46"/>
      <c r="SPH39" s="46"/>
      <c r="SPI39" s="46"/>
      <c r="SPJ39" s="46"/>
      <c r="SPK39" s="46"/>
      <c r="SPL39" s="46"/>
      <c r="SPM39" s="46"/>
      <c r="SPN39" s="46"/>
      <c r="SPO39" s="46"/>
      <c r="SPP39" s="46"/>
      <c r="SPQ39" s="46"/>
      <c r="SPR39" s="46"/>
      <c r="SPS39" s="46"/>
      <c r="SPT39" s="46"/>
      <c r="SPU39" s="46"/>
      <c r="SPV39" s="46"/>
      <c r="SPW39" s="46"/>
      <c r="SPX39" s="46"/>
      <c r="SPY39" s="46"/>
      <c r="SPZ39" s="46"/>
      <c r="SQA39" s="46"/>
      <c r="SQB39" s="46"/>
      <c r="SQC39" s="46"/>
      <c r="SQD39" s="46"/>
      <c r="SQE39" s="46"/>
      <c r="SQF39" s="46"/>
      <c r="SQG39" s="46"/>
      <c r="SQH39" s="46"/>
      <c r="SQI39" s="46"/>
      <c r="SQJ39" s="46"/>
      <c r="SQK39" s="46"/>
      <c r="SQL39" s="46"/>
      <c r="SQM39" s="46"/>
      <c r="SQN39" s="46"/>
      <c r="SQO39" s="46"/>
      <c r="SQP39" s="46"/>
      <c r="SQQ39" s="46"/>
      <c r="SQR39" s="46"/>
      <c r="SQS39" s="46"/>
      <c r="SQT39" s="46"/>
      <c r="SQU39" s="46"/>
      <c r="SQV39" s="46"/>
      <c r="SQW39" s="46"/>
      <c r="SQX39" s="46"/>
      <c r="SQY39" s="46"/>
      <c r="SQZ39" s="46"/>
      <c r="SRA39" s="46"/>
      <c r="SRB39" s="46"/>
      <c r="SRC39" s="46"/>
      <c r="SRD39" s="46"/>
      <c r="SRE39" s="46"/>
      <c r="SRF39" s="46"/>
      <c r="SRG39" s="46"/>
      <c r="SRH39" s="46"/>
      <c r="SRI39" s="46"/>
      <c r="SRJ39" s="46"/>
      <c r="SRK39" s="46"/>
      <c r="SRL39" s="46"/>
      <c r="SRM39" s="46"/>
      <c r="SRN39" s="46"/>
      <c r="SRO39" s="46"/>
      <c r="SRP39" s="46"/>
      <c r="SRQ39" s="46"/>
      <c r="SRR39" s="46"/>
      <c r="SRS39" s="46"/>
      <c r="SRT39" s="46"/>
      <c r="SRU39" s="46"/>
      <c r="SRV39" s="46"/>
      <c r="SRW39" s="46"/>
      <c r="SRX39" s="46"/>
      <c r="SRY39" s="46"/>
      <c r="SRZ39" s="46"/>
      <c r="SSA39" s="46"/>
      <c r="SSB39" s="46"/>
      <c r="SSC39" s="46"/>
      <c r="SSD39" s="46"/>
      <c r="SSE39" s="46"/>
      <c r="SSF39" s="46"/>
      <c r="SSG39" s="46"/>
      <c r="SSH39" s="46"/>
      <c r="SSI39" s="46"/>
      <c r="SSJ39" s="46"/>
      <c r="SSK39" s="46"/>
      <c r="SSL39" s="46"/>
      <c r="SSM39" s="46"/>
      <c r="SSN39" s="46"/>
      <c r="SSO39" s="46"/>
      <c r="SSP39" s="46"/>
      <c r="SSQ39" s="46"/>
      <c r="SSR39" s="46"/>
      <c r="SSS39" s="46"/>
      <c r="SST39" s="46"/>
      <c r="SSU39" s="46"/>
      <c r="SSV39" s="46"/>
      <c r="SSW39" s="46"/>
      <c r="SSX39" s="46"/>
      <c r="SSY39" s="46"/>
      <c r="SSZ39" s="46"/>
      <c r="STA39" s="46"/>
      <c r="STB39" s="46"/>
      <c r="STC39" s="46"/>
      <c r="STD39" s="46"/>
      <c r="STE39" s="46"/>
      <c r="STF39" s="46"/>
      <c r="STG39" s="46"/>
      <c r="STH39" s="46"/>
      <c r="STI39" s="46"/>
      <c r="STJ39" s="46"/>
      <c r="STK39" s="46"/>
      <c r="STL39" s="46"/>
      <c r="STM39" s="46"/>
      <c r="STN39" s="46"/>
      <c r="STO39" s="46"/>
      <c r="STP39" s="46"/>
      <c r="STQ39" s="46"/>
      <c r="STR39" s="46"/>
      <c r="STS39" s="46"/>
      <c r="STT39" s="46"/>
      <c r="STU39" s="46"/>
      <c r="STV39" s="46"/>
      <c r="STW39" s="46"/>
      <c r="STX39" s="46"/>
      <c r="STY39" s="46"/>
      <c r="STZ39" s="46"/>
      <c r="SUA39" s="46"/>
      <c r="SUB39" s="46"/>
      <c r="SUC39" s="46"/>
      <c r="SUD39" s="46"/>
      <c r="SUE39" s="46"/>
      <c r="SUF39" s="46"/>
      <c r="SUG39" s="46"/>
      <c r="SUH39" s="46"/>
      <c r="SUI39" s="46"/>
      <c r="SUJ39" s="46"/>
      <c r="SUK39" s="46"/>
      <c r="SUL39" s="46"/>
      <c r="SUM39" s="46"/>
      <c r="SUN39" s="46"/>
      <c r="SUO39" s="46"/>
      <c r="SUP39" s="46"/>
      <c r="SUQ39" s="46"/>
      <c r="SUR39" s="46"/>
      <c r="SUS39" s="46"/>
      <c r="SUT39" s="46"/>
      <c r="SUU39" s="46"/>
      <c r="SUV39" s="46"/>
      <c r="SUW39" s="46"/>
      <c r="SUX39" s="46"/>
      <c r="SUY39" s="46"/>
      <c r="SUZ39" s="46"/>
      <c r="SVA39" s="46"/>
      <c r="SVB39" s="46"/>
      <c r="SVC39" s="46"/>
      <c r="SVD39" s="46"/>
      <c r="SVE39" s="46"/>
      <c r="SVF39" s="46"/>
      <c r="SVG39" s="46"/>
      <c r="SVH39" s="46"/>
      <c r="SVI39" s="46"/>
      <c r="SVJ39" s="46"/>
      <c r="SVK39" s="46"/>
      <c r="SVL39" s="46"/>
      <c r="SVM39" s="46"/>
      <c r="SVN39" s="46"/>
      <c r="SVO39" s="46"/>
      <c r="SVP39" s="46"/>
      <c r="SVQ39" s="46"/>
      <c r="SVR39" s="46"/>
      <c r="SVS39" s="46"/>
      <c r="SVT39" s="46"/>
      <c r="SVU39" s="46"/>
      <c r="SVV39" s="46"/>
      <c r="SVW39" s="46"/>
      <c r="SVX39" s="46"/>
      <c r="SVY39" s="46"/>
      <c r="SVZ39" s="46"/>
      <c r="SWA39" s="46"/>
      <c r="SWB39" s="46"/>
      <c r="SWC39" s="46"/>
      <c r="SWD39" s="46"/>
      <c r="SWE39" s="46"/>
      <c r="SWF39" s="46"/>
      <c r="SWG39" s="46"/>
      <c r="SWH39" s="46"/>
      <c r="SWI39" s="46"/>
      <c r="SWJ39" s="46"/>
      <c r="SWK39" s="46"/>
      <c r="SWL39" s="46"/>
      <c r="SWM39" s="46"/>
      <c r="SWN39" s="46"/>
      <c r="SWO39" s="46"/>
      <c r="SWP39" s="46"/>
      <c r="SWQ39" s="46"/>
      <c r="SWR39" s="46"/>
      <c r="SWS39" s="46"/>
      <c r="SWT39" s="46"/>
      <c r="SWU39" s="46"/>
      <c r="SWV39" s="46"/>
      <c r="SWW39" s="46"/>
      <c r="SWX39" s="46"/>
      <c r="SWY39" s="46"/>
      <c r="SWZ39" s="46"/>
      <c r="SXA39" s="46"/>
      <c r="SXB39" s="46"/>
      <c r="SXC39" s="46"/>
      <c r="SXD39" s="46"/>
      <c r="SXE39" s="46"/>
      <c r="SXF39" s="46"/>
      <c r="SXG39" s="46"/>
      <c r="SXH39" s="46"/>
      <c r="SXI39" s="46"/>
      <c r="SXJ39" s="46"/>
      <c r="SXK39" s="46"/>
      <c r="SXL39" s="46"/>
      <c r="SXM39" s="46"/>
      <c r="SXN39" s="46"/>
      <c r="SXO39" s="46"/>
      <c r="SXP39" s="46"/>
      <c r="SXQ39" s="46"/>
      <c r="SXR39" s="46"/>
      <c r="SXS39" s="46"/>
      <c r="SXT39" s="46"/>
      <c r="SXU39" s="46"/>
      <c r="SXV39" s="46"/>
      <c r="SXW39" s="46"/>
      <c r="SXX39" s="46"/>
      <c r="SXY39" s="46"/>
      <c r="SXZ39" s="46"/>
      <c r="SYA39" s="46"/>
      <c r="SYB39" s="46"/>
      <c r="SYC39" s="46"/>
      <c r="SYD39" s="46"/>
      <c r="SYE39" s="46"/>
      <c r="SYF39" s="46"/>
      <c r="SYG39" s="46"/>
      <c r="SYH39" s="46"/>
      <c r="SYI39" s="46"/>
      <c r="SYJ39" s="46"/>
      <c r="SYK39" s="46"/>
      <c r="SYL39" s="46"/>
      <c r="SYM39" s="46"/>
      <c r="SYN39" s="46"/>
      <c r="SYO39" s="46"/>
      <c r="SYP39" s="46"/>
      <c r="SYQ39" s="46"/>
      <c r="SYR39" s="46"/>
      <c r="SYS39" s="46"/>
      <c r="SYT39" s="46"/>
      <c r="SYU39" s="46"/>
      <c r="SYV39" s="46"/>
      <c r="SYW39" s="46"/>
      <c r="SYX39" s="46"/>
      <c r="SYY39" s="46"/>
      <c r="SYZ39" s="46"/>
      <c r="SZA39" s="46"/>
      <c r="SZB39" s="46"/>
      <c r="SZC39" s="46"/>
      <c r="SZD39" s="46"/>
      <c r="SZE39" s="46"/>
      <c r="SZF39" s="46"/>
      <c r="SZG39" s="46"/>
      <c r="SZH39" s="46"/>
      <c r="SZI39" s="46"/>
      <c r="SZJ39" s="46"/>
      <c r="SZK39" s="46"/>
      <c r="SZL39" s="46"/>
      <c r="SZM39" s="46"/>
      <c r="SZN39" s="46"/>
      <c r="SZO39" s="46"/>
      <c r="SZP39" s="46"/>
      <c r="SZQ39" s="46"/>
      <c r="SZR39" s="46"/>
      <c r="SZS39" s="46"/>
      <c r="SZT39" s="46"/>
      <c r="SZU39" s="46"/>
      <c r="SZV39" s="46"/>
      <c r="SZW39" s="46"/>
      <c r="SZX39" s="46"/>
      <c r="SZY39" s="46"/>
      <c r="SZZ39" s="46"/>
      <c r="TAA39" s="46"/>
      <c r="TAB39" s="46"/>
      <c r="TAC39" s="46"/>
      <c r="TAD39" s="46"/>
      <c r="TAE39" s="46"/>
      <c r="TAF39" s="46"/>
      <c r="TAG39" s="46"/>
      <c r="TAH39" s="46"/>
      <c r="TAI39" s="46"/>
      <c r="TAJ39" s="46"/>
      <c r="TAK39" s="46"/>
      <c r="TAL39" s="46"/>
      <c r="TAM39" s="46"/>
      <c r="TAN39" s="46"/>
      <c r="TAO39" s="46"/>
      <c r="TAP39" s="46"/>
      <c r="TAQ39" s="46"/>
      <c r="TAR39" s="46"/>
      <c r="TAS39" s="46"/>
      <c r="TAT39" s="46"/>
      <c r="TAU39" s="46"/>
      <c r="TAV39" s="46"/>
      <c r="TAW39" s="46"/>
      <c r="TAX39" s="46"/>
      <c r="TAY39" s="46"/>
      <c r="TAZ39" s="46"/>
      <c r="TBA39" s="46"/>
      <c r="TBB39" s="46"/>
      <c r="TBC39" s="46"/>
      <c r="TBD39" s="46"/>
      <c r="TBE39" s="46"/>
      <c r="TBF39" s="46"/>
      <c r="TBG39" s="46"/>
      <c r="TBH39" s="46"/>
      <c r="TBI39" s="46"/>
      <c r="TBJ39" s="46"/>
      <c r="TBK39" s="46"/>
      <c r="TBL39" s="46"/>
      <c r="TBM39" s="46"/>
      <c r="TBN39" s="46"/>
      <c r="TBO39" s="46"/>
      <c r="TBP39" s="46"/>
      <c r="TBQ39" s="46"/>
      <c r="TBR39" s="46"/>
      <c r="TBS39" s="46"/>
      <c r="TBT39" s="46"/>
      <c r="TBU39" s="46"/>
      <c r="TBV39" s="46"/>
      <c r="TBW39" s="46"/>
      <c r="TBX39" s="46"/>
      <c r="TBY39" s="46"/>
      <c r="TBZ39" s="46"/>
      <c r="TCA39" s="46"/>
      <c r="TCB39" s="46"/>
      <c r="TCC39" s="46"/>
      <c r="TCD39" s="46"/>
      <c r="TCE39" s="46"/>
      <c r="TCF39" s="46"/>
      <c r="TCG39" s="46"/>
      <c r="TCH39" s="46"/>
      <c r="TCI39" s="46"/>
      <c r="TCJ39" s="46"/>
      <c r="TCK39" s="46"/>
      <c r="TCL39" s="46"/>
      <c r="TCM39" s="46"/>
      <c r="TCN39" s="46"/>
      <c r="TCO39" s="46"/>
      <c r="TCP39" s="46"/>
      <c r="TCQ39" s="46"/>
      <c r="TCR39" s="46"/>
      <c r="TCS39" s="46"/>
      <c r="TCT39" s="46"/>
      <c r="TCU39" s="46"/>
      <c r="TCV39" s="46"/>
      <c r="TCW39" s="46"/>
      <c r="TCX39" s="46"/>
      <c r="TCY39" s="46"/>
      <c r="TCZ39" s="46"/>
      <c r="TDA39" s="46"/>
      <c r="TDB39" s="46"/>
      <c r="TDC39" s="46"/>
      <c r="TDD39" s="46"/>
      <c r="TDE39" s="46"/>
      <c r="TDF39" s="46"/>
      <c r="TDG39" s="46"/>
      <c r="TDH39" s="46"/>
      <c r="TDI39" s="46"/>
      <c r="TDJ39" s="46"/>
      <c r="TDK39" s="46"/>
      <c r="TDL39" s="46"/>
      <c r="TDM39" s="46"/>
      <c r="TDN39" s="46"/>
      <c r="TDO39" s="46"/>
      <c r="TDP39" s="46"/>
      <c r="TDQ39" s="46"/>
      <c r="TDR39" s="46"/>
      <c r="TDS39" s="46"/>
      <c r="TDT39" s="46"/>
      <c r="TDU39" s="46"/>
      <c r="TDV39" s="46"/>
      <c r="TDW39" s="46"/>
      <c r="TDX39" s="46"/>
      <c r="TDY39" s="46"/>
      <c r="TDZ39" s="46"/>
      <c r="TEA39" s="46"/>
      <c r="TEB39" s="46"/>
      <c r="TEC39" s="46"/>
      <c r="TED39" s="46"/>
      <c r="TEE39" s="46"/>
      <c r="TEF39" s="46"/>
      <c r="TEG39" s="46"/>
      <c r="TEH39" s="46"/>
      <c r="TEI39" s="46"/>
      <c r="TEJ39" s="46"/>
      <c r="TEK39" s="46"/>
      <c r="TEL39" s="46"/>
      <c r="TEM39" s="46"/>
      <c r="TEN39" s="46"/>
      <c r="TEO39" s="46"/>
      <c r="TEP39" s="46"/>
      <c r="TEQ39" s="46"/>
      <c r="TER39" s="46"/>
      <c r="TES39" s="46"/>
      <c r="TET39" s="46"/>
      <c r="TEU39" s="46"/>
      <c r="TEV39" s="46"/>
      <c r="TEW39" s="46"/>
      <c r="TEX39" s="46"/>
      <c r="TEY39" s="46"/>
      <c r="TEZ39" s="46"/>
      <c r="TFA39" s="46"/>
      <c r="TFB39" s="46"/>
      <c r="TFC39" s="46"/>
      <c r="TFD39" s="46"/>
      <c r="TFE39" s="46"/>
      <c r="TFF39" s="46"/>
      <c r="TFG39" s="46"/>
      <c r="TFH39" s="46"/>
      <c r="TFI39" s="46"/>
      <c r="TFJ39" s="46"/>
      <c r="TFK39" s="46"/>
      <c r="TFL39" s="46"/>
      <c r="TFM39" s="46"/>
      <c r="TFN39" s="46"/>
      <c r="TFO39" s="46"/>
      <c r="TFP39" s="46"/>
      <c r="TFQ39" s="46"/>
      <c r="TFR39" s="46"/>
      <c r="TFS39" s="46"/>
      <c r="TFT39" s="46"/>
      <c r="TFU39" s="46"/>
      <c r="TFV39" s="46"/>
      <c r="TFW39" s="46"/>
      <c r="TFX39" s="46"/>
      <c r="TFY39" s="46"/>
      <c r="TFZ39" s="46"/>
      <c r="TGA39" s="46"/>
      <c r="TGB39" s="46"/>
      <c r="TGC39" s="46"/>
      <c r="TGD39" s="46"/>
      <c r="TGE39" s="46"/>
      <c r="TGF39" s="46"/>
      <c r="TGG39" s="46"/>
      <c r="TGH39" s="46"/>
      <c r="TGI39" s="46"/>
      <c r="TGJ39" s="46"/>
      <c r="TGK39" s="46"/>
      <c r="TGL39" s="46"/>
      <c r="TGM39" s="46"/>
      <c r="TGN39" s="46"/>
      <c r="TGO39" s="46"/>
      <c r="TGP39" s="46"/>
      <c r="TGQ39" s="46"/>
      <c r="TGR39" s="46"/>
      <c r="TGS39" s="46"/>
      <c r="TGT39" s="46"/>
      <c r="TGU39" s="46"/>
      <c r="TGV39" s="46"/>
      <c r="TGW39" s="46"/>
      <c r="TGX39" s="46"/>
      <c r="TGY39" s="46"/>
      <c r="TGZ39" s="46"/>
      <c r="THA39" s="46"/>
      <c r="THB39" s="46"/>
      <c r="THC39" s="46"/>
      <c r="THD39" s="46"/>
      <c r="THE39" s="46"/>
      <c r="THF39" s="46"/>
      <c r="THG39" s="46"/>
      <c r="THH39" s="46"/>
      <c r="THI39" s="46"/>
      <c r="THJ39" s="46"/>
      <c r="THK39" s="46"/>
      <c r="THL39" s="46"/>
      <c r="THM39" s="46"/>
      <c r="THN39" s="46"/>
      <c r="THO39" s="46"/>
      <c r="THP39" s="46"/>
      <c r="THQ39" s="46"/>
      <c r="THR39" s="46"/>
      <c r="THS39" s="46"/>
      <c r="THT39" s="46"/>
      <c r="THU39" s="46"/>
      <c r="THV39" s="46"/>
      <c r="THW39" s="46"/>
      <c r="THX39" s="46"/>
      <c r="THY39" s="46"/>
      <c r="THZ39" s="46"/>
      <c r="TIA39" s="46"/>
      <c r="TIB39" s="46"/>
      <c r="TIC39" s="46"/>
      <c r="TID39" s="46"/>
      <c r="TIE39" s="46"/>
      <c r="TIF39" s="46"/>
      <c r="TIG39" s="46"/>
      <c r="TIH39" s="46"/>
      <c r="TII39" s="46"/>
      <c r="TIJ39" s="46"/>
      <c r="TIK39" s="46"/>
      <c r="TIL39" s="46"/>
      <c r="TIM39" s="46"/>
      <c r="TIN39" s="46"/>
      <c r="TIO39" s="46"/>
      <c r="TIP39" s="46"/>
      <c r="TIQ39" s="46"/>
      <c r="TIR39" s="46"/>
      <c r="TIS39" s="46"/>
      <c r="TIT39" s="46"/>
      <c r="TIU39" s="46"/>
      <c r="TIV39" s="46"/>
      <c r="TIW39" s="46"/>
      <c r="TIX39" s="46"/>
      <c r="TIY39" s="46"/>
      <c r="TIZ39" s="46"/>
      <c r="TJA39" s="46"/>
      <c r="TJB39" s="46"/>
      <c r="TJC39" s="46"/>
      <c r="TJD39" s="46"/>
      <c r="TJE39" s="46"/>
      <c r="TJF39" s="46"/>
      <c r="TJG39" s="46"/>
      <c r="TJH39" s="46"/>
      <c r="TJI39" s="46"/>
      <c r="TJJ39" s="46"/>
      <c r="TJK39" s="46"/>
      <c r="TJL39" s="46"/>
      <c r="TJM39" s="46"/>
      <c r="TJN39" s="46"/>
      <c r="TJO39" s="46"/>
      <c r="TJP39" s="46"/>
      <c r="TJQ39" s="46"/>
      <c r="TJR39" s="46"/>
      <c r="TJS39" s="46"/>
      <c r="TJT39" s="46"/>
      <c r="TJU39" s="46"/>
      <c r="TJV39" s="46"/>
      <c r="TJW39" s="46"/>
      <c r="TJX39" s="46"/>
      <c r="TJY39" s="46"/>
      <c r="TJZ39" s="46"/>
      <c r="TKA39" s="46"/>
      <c r="TKB39" s="46"/>
      <c r="TKC39" s="46"/>
      <c r="TKD39" s="46"/>
      <c r="TKE39" s="46"/>
      <c r="TKF39" s="46"/>
      <c r="TKG39" s="46"/>
      <c r="TKH39" s="46"/>
      <c r="TKI39" s="46"/>
      <c r="TKJ39" s="46"/>
      <c r="TKK39" s="46"/>
      <c r="TKL39" s="46"/>
      <c r="TKM39" s="46"/>
      <c r="TKN39" s="46"/>
      <c r="TKO39" s="46"/>
      <c r="TKP39" s="46"/>
      <c r="TKQ39" s="46"/>
      <c r="TKR39" s="46"/>
      <c r="TKS39" s="46"/>
      <c r="TKT39" s="46"/>
      <c r="TKU39" s="46"/>
      <c r="TKV39" s="46"/>
      <c r="TKW39" s="46"/>
      <c r="TKX39" s="46"/>
      <c r="TKY39" s="46"/>
      <c r="TKZ39" s="46"/>
      <c r="TLA39" s="46"/>
      <c r="TLB39" s="46"/>
      <c r="TLC39" s="46"/>
      <c r="TLD39" s="46"/>
      <c r="TLE39" s="46"/>
      <c r="TLF39" s="46"/>
      <c r="TLG39" s="46"/>
      <c r="TLH39" s="46"/>
      <c r="TLI39" s="46"/>
      <c r="TLJ39" s="46"/>
      <c r="TLK39" s="46"/>
      <c r="TLL39" s="46"/>
      <c r="TLM39" s="46"/>
      <c r="TLN39" s="46"/>
      <c r="TLO39" s="46"/>
      <c r="TLP39" s="46"/>
      <c r="TLQ39" s="46"/>
      <c r="TLR39" s="46"/>
      <c r="TLS39" s="46"/>
      <c r="TLT39" s="46"/>
      <c r="TLU39" s="46"/>
      <c r="TLV39" s="46"/>
      <c r="TLW39" s="46"/>
      <c r="TLX39" s="46"/>
      <c r="TLY39" s="46"/>
      <c r="TLZ39" s="46"/>
      <c r="TMA39" s="46"/>
      <c r="TMB39" s="46"/>
      <c r="TMC39" s="46"/>
      <c r="TMD39" s="46"/>
      <c r="TME39" s="46"/>
      <c r="TMF39" s="46"/>
      <c r="TMG39" s="46"/>
      <c r="TMH39" s="46"/>
      <c r="TMI39" s="46"/>
      <c r="TMJ39" s="46"/>
      <c r="TMK39" s="46"/>
      <c r="TML39" s="46"/>
      <c r="TMM39" s="46"/>
      <c r="TMN39" s="46"/>
      <c r="TMO39" s="46"/>
      <c r="TMP39" s="46"/>
      <c r="TMQ39" s="46"/>
      <c r="TMR39" s="46"/>
      <c r="TMS39" s="46"/>
      <c r="TMT39" s="46"/>
      <c r="TMU39" s="46"/>
      <c r="TMV39" s="46"/>
      <c r="TMW39" s="46"/>
      <c r="TMX39" s="46"/>
      <c r="TMY39" s="46"/>
      <c r="TMZ39" s="46"/>
      <c r="TNA39" s="46"/>
      <c r="TNB39" s="46"/>
      <c r="TNC39" s="46"/>
      <c r="TND39" s="46"/>
      <c r="TNE39" s="46"/>
      <c r="TNF39" s="46"/>
      <c r="TNG39" s="46"/>
      <c r="TNH39" s="46"/>
      <c r="TNI39" s="46"/>
      <c r="TNJ39" s="46"/>
      <c r="TNK39" s="46"/>
      <c r="TNL39" s="46"/>
      <c r="TNM39" s="46"/>
      <c r="TNN39" s="46"/>
      <c r="TNO39" s="46"/>
      <c r="TNP39" s="46"/>
      <c r="TNQ39" s="46"/>
      <c r="TNR39" s="46"/>
      <c r="TNS39" s="46"/>
      <c r="TNT39" s="46"/>
      <c r="TNU39" s="46"/>
      <c r="TNV39" s="46"/>
      <c r="TNW39" s="46"/>
      <c r="TNX39" s="46"/>
      <c r="TNY39" s="46"/>
      <c r="TNZ39" s="46"/>
      <c r="TOA39" s="46"/>
      <c r="TOB39" s="46"/>
      <c r="TOC39" s="46"/>
      <c r="TOD39" s="46"/>
      <c r="TOE39" s="46"/>
      <c r="TOF39" s="46"/>
      <c r="TOG39" s="46"/>
      <c r="TOH39" s="46"/>
      <c r="TOI39" s="46"/>
      <c r="TOJ39" s="46"/>
      <c r="TOK39" s="46"/>
      <c r="TOL39" s="46"/>
      <c r="TOM39" s="46"/>
      <c r="TON39" s="46"/>
      <c r="TOO39" s="46"/>
      <c r="TOP39" s="46"/>
      <c r="TOQ39" s="46"/>
      <c r="TOR39" s="46"/>
      <c r="TOS39" s="46"/>
      <c r="TOT39" s="46"/>
      <c r="TOU39" s="46"/>
      <c r="TOV39" s="46"/>
      <c r="TOW39" s="46"/>
      <c r="TOX39" s="46"/>
      <c r="TOY39" s="46"/>
      <c r="TOZ39" s="46"/>
      <c r="TPA39" s="46"/>
      <c r="TPB39" s="46"/>
      <c r="TPC39" s="46"/>
      <c r="TPD39" s="46"/>
      <c r="TPE39" s="46"/>
      <c r="TPF39" s="46"/>
      <c r="TPG39" s="46"/>
      <c r="TPH39" s="46"/>
      <c r="TPI39" s="46"/>
      <c r="TPJ39" s="46"/>
      <c r="TPK39" s="46"/>
      <c r="TPL39" s="46"/>
      <c r="TPM39" s="46"/>
      <c r="TPN39" s="46"/>
      <c r="TPO39" s="46"/>
      <c r="TPP39" s="46"/>
      <c r="TPQ39" s="46"/>
      <c r="TPR39" s="46"/>
      <c r="TPS39" s="46"/>
      <c r="TPT39" s="46"/>
      <c r="TPU39" s="46"/>
      <c r="TPV39" s="46"/>
      <c r="TPW39" s="46"/>
      <c r="TPX39" s="46"/>
      <c r="TPY39" s="46"/>
      <c r="TPZ39" s="46"/>
      <c r="TQA39" s="46"/>
      <c r="TQB39" s="46"/>
      <c r="TQC39" s="46"/>
      <c r="TQD39" s="46"/>
      <c r="TQE39" s="46"/>
      <c r="TQF39" s="46"/>
      <c r="TQG39" s="46"/>
      <c r="TQH39" s="46"/>
      <c r="TQI39" s="46"/>
      <c r="TQJ39" s="46"/>
      <c r="TQK39" s="46"/>
      <c r="TQL39" s="46"/>
      <c r="TQM39" s="46"/>
      <c r="TQN39" s="46"/>
      <c r="TQO39" s="46"/>
      <c r="TQP39" s="46"/>
      <c r="TQQ39" s="46"/>
      <c r="TQR39" s="46"/>
      <c r="TQS39" s="46"/>
      <c r="TQT39" s="46"/>
      <c r="TQU39" s="46"/>
      <c r="TQV39" s="46"/>
      <c r="TQW39" s="46"/>
      <c r="TQX39" s="46"/>
      <c r="TQY39" s="46"/>
      <c r="TQZ39" s="46"/>
      <c r="TRA39" s="46"/>
      <c r="TRB39" s="46"/>
      <c r="TRC39" s="46"/>
      <c r="TRD39" s="46"/>
      <c r="TRE39" s="46"/>
      <c r="TRF39" s="46"/>
      <c r="TRG39" s="46"/>
      <c r="TRH39" s="46"/>
      <c r="TRI39" s="46"/>
      <c r="TRJ39" s="46"/>
      <c r="TRK39" s="46"/>
      <c r="TRL39" s="46"/>
      <c r="TRM39" s="46"/>
      <c r="TRN39" s="46"/>
      <c r="TRO39" s="46"/>
      <c r="TRP39" s="46"/>
      <c r="TRQ39" s="46"/>
      <c r="TRR39" s="46"/>
      <c r="TRS39" s="46"/>
      <c r="TRT39" s="46"/>
      <c r="TRU39" s="46"/>
      <c r="TRV39" s="46"/>
      <c r="TRW39" s="46"/>
      <c r="TRX39" s="46"/>
      <c r="TRY39" s="46"/>
      <c r="TRZ39" s="46"/>
      <c r="TSA39" s="46"/>
      <c r="TSB39" s="46"/>
      <c r="TSC39" s="46"/>
      <c r="TSD39" s="46"/>
      <c r="TSE39" s="46"/>
      <c r="TSF39" s="46"/>
      <c r="TSG39" s="46"/>
      <c r="TSH39" s="46"/>
      <c r="TSI39" s="46"/>
      <c r="TSJ39" s="46"/>
      <c r="TSK39" s="46"/>
      <c r="TSL39" s="46"/>
      <c r="TSM39" s="46"/>
      <c r="TSN39" s="46"/>
      <c r="TSO39" s="46"/>
      <c r="TSP39" s="46"/>
      <c r="TSQ39" s="46"/>
      <c r="TSR39" s="46"/>
      <c r="TSS39" s="46"/>
      <c r="TST39" s="46"/>
      <c r="TSU39" s="46"/>
      <c r="TSV39" s="46"/>
      <c r="TSW39" s="46"/>
      <c r="TSX39" s="46"/>
      <c r="TSY39" s="46"/>
      <c r="TSZ39" s="46"/>
      <c r="TTA39" s="46"/>
      <c r="TTB39" s="46"/>
      <c r="TTC39" s="46"/>
      <c r="TTD39" s="46"/>
      <c r="TTE39" s="46"/>
      <c r="TTF39" s="46"/>
      <c r="TTG39" s="46"/>
      <c r="TTH39" s="46"/>
      <c r="TTI39" s="46"/>
      <c r="TTJ39" s="46"/>
      <c r="TTK39" s="46"/>
      <c r="TTL39" s="46"/>
      <c r="TTM39" s="46"/>
      <c r="TTN39" s="46"/>
      <c r="TTO39" s="46"/>
      <c r="TTP39" s="46"/>
      <c r="TTQ39" s="46"/>
      <c r="TTR39" s="46"/>
      <c r="TTS39" s="46"/>
      <c r="TTT39" s="46"/>
      <c r="TTU39" s="46"/>
      <c r="TTV39" s="46"/>
      <c r="TTW39" s="46"/>
      <c r="TTX39" s="46"/>
      <c r="TTY39" s="46"/>
      <c r="TTZ39" s="46"/>
      <c r="TUA39" s="46"/>
      <c r="TUB39" s="46"/>
      <c r="TUC39" s="46"/>
      <c r="TUD39" s="46"/>
      <c r="TUE39" s="46"/>
      <c r="TUF39" s="46"/>
      <c r="TUG39" s="46"/>
      <c r="TUH39" s="46"/>
      <c r="TUI39" s="46"/>
      <c r="TUJ39" s="46"/>
      <c r="TUK39" s="46"/>
      <c r="TUL39" s="46"/>
      <c r="TUM39" s="46"/>
      <c r="TUN39" s="46"/>
      <c r="TUO39" s="46"/>
      <c r="TUP39" s="46"/>
      <c r="TUQ39" s="46"/>
      <c r="TUR39" s="46"/>
      <c r="TUS39" s="46"/>
      <c r="TUT39" s="46"/>
      <c r="TUU39" s="46"/>
      <c r="TUV39" s="46"/>
      <c r="TUW39" s="46"/>
      <c r="TUX39" s="46"/>
      <c r="TUY39" s="46"/>
      <c r="TUZ39" s="46"/>
      <c r="TVA39" s="46"/>
      <c r="TVB39" s="46"/>
      <c r="TVC39" s="46"/>
      <c r="TVD39" s="46"/>
      <c r="TVE39" s="46"/>
      <c r="TVF39" s="46"/>
      <c r="TVG39" s="46"/>
      <c r="TVH39" s="46"/>
      <c r="TVI39" s="46"/>
      <c r="TVJ39" s="46"/>
      <c r="TVK39" s="46"/>
      <c r="TVL39" s="46"/>
      <c r="TVM39" s="46"/>
      <c r="TVN39" s="46"/>
      <c r="TVO39" s="46"/>
      <c r="TVP39" s="46"/>
      <c r="TVQ39" s="46"/>
      <c r="TVR39" s="46"/>
      <c r="TVS39" s="46"/>
      <c r="TVT39" s="46"/>
      <c r="TVU39" s="46"/>
      <c r="TVV39" s="46"/>
      <c r="TVW39" s="46"/>
      <c r="TVX39" s="46"/>
      <c r="TVY39" s="46"/>
      <c r="TVZ39" s="46"/>
      <c r="TWA39" s="46"/>
      <c r="TWB39" s="46"/>
      <c r="TWC39" s="46"/>
      <c r="TWD39" s="46"/>
      <c r="TWE39" s="46"/>
      <c r="TWF39" s="46"/>
      <c r="TWG39" s="46"/>
      <c r="TWH39" s="46"/>
      <c r="TWI39" s="46"/>
      <c r="TWJ39" s="46"/>
      <c r="TWK39" s="46"/>
      <c r="TWL39" s="46"/>
      <c r="TWM39" s="46"/>
      <c r="TWN39" s="46"/>
      <c r="TWO39" s="46"/>
      <c r="TWP39" s="46"/>
      <c r="TWQ39" s="46"/>
      <c r="TWR39" s="46"/>
      <c r="TWS39" s="46"/>
      <c r="TWT39" s="46"/>
      <c r="TWU39" s="46"/>
      <c r="TWV39" s="46"/>
      <c r="TWW39" s="46"/>
      <c r="TWX39" s="46"/>
      <c r="TWY39" s="46"/>
      <c r="TWZ39" s="46"/>
      <c r="TXA39" s="46"/>
      <c r="TXB39" s="46"/>
      <c r="TXC39" s="46"/>
      <c r="TXD39" s="46"/>
      <c r="TXE39" s="46"/>
      <c r="TXF39" s="46"/>
      <c r="TXG39" s="46"/>
      <c r="TXH39" s="46"/>
      <c r="TXI39" s="46"/>
      <c r="TXJ39" s="46"/>
      <c r="TXK39" s="46"/>
      <c r="TXL39" s="46"/>
      <c r="TXM39" s="46"/>
      <c r="TXN39" s="46"/>
      <c r="TXO39" s="46"/>
      <c r="TXP39" s="46"/>
      <c r="TXQ39" s="46"/>
      <c r="TXR39" s="46"/>
      <c r="TXS39" s="46"/>
      <c r="TXT39" s="46"/>
      <c r="TXU39" s="46"/>
      <c r="TXV39" s="46"/>
      <c r="TXW39" s="46"/>
      <c r="TXX39" s="46"/>
      <c r="TXY39" s="46"/>
      <c r="TXZ39" s="46"/>
      <c r="TYA39" s="46"/>
      <c r="TYB39" s="46"/>
      <c r="TYC39" s="46"/>
      <c r="TYD39" s="46"/>
      <c r="TYE39" s="46"/>
      <c r="TYF39" s="46"/>
      <c r="TYG39" s="46"/>
      <c r="TYH39" s="46"/>
      <c r="TYI39" s="46"/>
      <c r="TYJ39" s="46"/>
      <c r="TYK39" s="46"/>
      <c r="TYL39" s="46"/>
      <c r="TYM39" s="46"/>
      <c r="TYN39" s="46"/>
      <c r="TYO39" s="46"/>
      <c r="TYP39" s="46"/>
      <c r="TYQ39" s="46"/>
      <c r="TYR39" s="46"/>
      <c r="TYS39" s="46"/>
      <c r="TYT39" s="46"/>
      <c r="TYU39" s="46"/>
      <c r="TYV39" s="46"/>
      <c r="TYW39" s="46"/>
      <c r="TYX39" s="46"/>
      <c r="TYY39" s="46"/>
      <c r="TYZ39" s="46"/>
      <c r="TZA39" s="46"/>
      <c r="TZB39" s="46"/>
      <c r="TZC39" s="46"/>
      <c r="TZD39" s="46"/>
      <c r="TZE39" s="46"/>
      <c r="TZF39" s="46"/>
      <c r="TZG39" s="46"/>
      <c r="TZH39" s="46"/>
      <c r="TZI39" s="46"/>
      <c r="TZJ39" s="46"/>
      <c r="TZK39" s="46"/>
      <c r="TZL39" s="46"/>
      <c r="TZM39" s="46"/>
      <c r="TZN39" s="46"/>
      <c r="TZO39" s="46"/>
      <c r="TZP39" s="46"/>
      <c r="TZQ39" s="46"/>
      <c r="TZR39" s="46"/>
      <c r="TZS39" s="46"/>
      <c r="TZT39" s="46"/>
      <c r="TZU39" s="46"/>
      <c r="TZV39" s="46"/>
      <c r="TZW39" s="46"/>
      <c r="TZX39" s="46"/>
      <c r="TZY39" s="46"/>
      <c r="TZZ39" s="46"/>
      <c r="UAA39" s="46"/>
      <c r="UAB39" s="46"/>
      <c r="UAC39" s="46"/>
      <c r="UAD39" s="46"/>
      <c r="UAE39" s="46"/>
      <c r="UAF39" s="46"/>
      <c r="UAG39" s="46"/>
      <c r="UAH39" s="46"/>
      <c r="UAI39" s="46"/>
      <c r="UAJ39" s="46"/>
      <c r="UAK39" s="46"/>
      <c r="UAL39" s="46"/>
      <c r="UAM39" s="46"/>
      <c r="UAN39" s="46"/>
      <c r="UAO39" s="46"/>
      <c r="UAP39" s="46"/>
      <c r="UAQ39" s="46"/>
      <c r="UAR39" s="46"/>
      <c r="UAS39" s="46"/>
      <c r="UAT39" s="46"/>
      <c r="UAU39" s="46"/>
      <c r="UAV39" s="46"/>
      <c r="UAW39" s="46"/>
      <c r="UAX39" s="46"/>
      <c r="UAY39" s="46"/>
      <c r="UAZ39" s="46"/>
      <c r="UBA39" s="46"/>
      <c r="UBB39" s="46"/>
      <c r="UBC39" s="46"/>
      <c r="UBD39" s="46"/>
      <c r="UBE39" s="46"/>
      <c r="UBF39" s="46"/>
      <c r="UBG39" s="46"/>
      <c r="UBH39" s="46"/>
      <c r="UBI39" s="46"/>
      <c r="UBJ39" s="46"/>
      <c r="UBK39" s="46"/>
      <c r="UBL39" s="46"/>
      <c r="UBM39" s="46"/>
      <c r="UBN39" s="46"/>
      <c r="UBO39" s="46"/>
      <c r="UBP39" s="46"/>
      <c r="UBQ39" s="46"/>
      <c r="UBR39" s="46"/>
      <c r="UBS39" s="46"/>
      <c r="UBT39" s="46"/>
      <c r="UBU39" s="46"/>
      <c r="UBV39" s="46"/>
      <c r="UBW39" s="46"/>
      <c r="UBX39" s="46"/>
      <c r="UBY39" s="46"/>
      <c r="UBZ39" s="46"/>
      <c r="UCA39" s="46"/>
      <c r="UCB39" s="46"/>
      <c r="UCC39" s="46"/>
      <c r="UCD39" s="46"/>
      <c r="UCE39" s="46"/>
      <c r="UCF39" s="46"/>
      <c r="UCG39" s="46"/>
      <c r="UCH39" s="46"/>
      <c r="UCI39" s="46"/>
      <c r="UCJ39" s="46"/>
      <c r="UCK39" s="46"/>
      <c r="UCL39" s="46"/>
      <c r="UCM39" s="46"/>
      <c r="UCN39" s="46"/>
      <c r="UCO39" s="46"/>
      <c r="UCP39" s="46"/>
      <c r="UCQ39" s="46"/>
      <c r="UCR39" s="46"/>
      <c r="UCS39" s="46"/>
      <c r="UCT39" s="46"/>
      <c r="UCU39" s="46"/>
      <c r="UCV39" s="46"/>
      <c r="UCW39" s="46"/>
      <c r="UCX39" s="46"/>
      <c r="UCY39" s="46"/>
      <c r="UCZ39" s="46"/>
      <c r="UDA39" s="46"/>
      <c r="UDB39" s="46"/>
      <c r="UDC39" s="46"/>
      <c r="UDD39" s="46"/>
      <c r="UDE39" s="46"/>
      <c r="UDF39" s="46"/>
      <c r="UDG39" s="46"/>
      <c r="UDH39" s="46"/>
      <c r="UDI39" s="46"/>
      <c r="UDJ39" s="46"/>
      <c r="UDK39" s="46"/>
      <c r="UDL39" s="46"/>
      <c r="UDM39" s="46"/>
      <c r="UDN39" s="46"/>
      <c r="UDO39" s="46"/>
      <c r="UDP39" s="46"/>
      <c r="UDQ39" s="46"/>
      <c r="UDR39" s="46"/>
      <c r="UDS39" s="46"/>
      <c r="UDT39" s="46"/>
      <c r="UDU39" s="46"/>
      <c r="UDV39" s="46"/>
      <c r="UDW39" s="46"/>
      <c r="UDX39" s="46"/>
      <c r="UDY39" s="46"/>
      <c r="UDZ39" s="46"/>
      <c r="UEA39" s="46"/>
      <c r="UEB39" s="46"/>
      <c r="UEC39" s="46"/>
      <c r="UED39" s="46"/>
      <c r="UEE39" s="46"/>
      <c r="UEF39" s="46"/>
      <c r="UEG39" s="46"/>
      <c r="UEH39" s="46"/>
      <c r="UEI39" s="46"/>
      <c r="UEJ39" s="46"/>
      <c r="UEK39" s="46"/>
      <c r="UEL39" s="46"/>
      <c r="UEM39" s="46"/>
      <c r="UEN39" s="46"/>
      <c r="UEO39" s="46"/>
      <c r="UEP39" s="46"/>
      <c r="UEQ39" s="46"/>
      <c r="UER39" s="46"/>
      <c r="UES39" s="46"/>
      <c r="UET39" s="46"/>
      <c r="UEU39" s="46"/>
      <c r="UEV39" s="46"/>
      <c r="UEW39" s="46"/>
      <c r="UEX39" s="46"/>
      <c r="UEY39" s="46"/>
      <c r="UEZ39" s="46"/>
      <c r="UFA39" s="46"/>
      <c r="UFB39" s="46"/>
      <c r="UFC39" s="46"/>
      <c r="UFD39" s="46"/>
      <c r="UFE39" s="46"/>
      <c r="UFF39" s="46"/>
      <c r="UFG39" s="46"/>
      <c r="UFH39" s="46"/>
      <c r="UFI39" s="46"/>
      <c r="UFJ39" s="46"/>
      <c r="UFK39" s="46"/>
      <c r="UFL39" s="46"/>
      <c r="UFM39" s="46"/>
      <c r="UFN39" s="46"/>
      <c r="UFO39" s="46"/>
      <c r="UFP39" s="46"/>
      <c r="UFQ39" s="46"/>
      <c r="UFR39" s="46"/>
      <c r="UFS39" s="46"/>
      <c r="UFT39" s="46"/>
      <c r="UFU39" s="46"/>
      <c r="UFV39" s="46"/>
      <c r="UFW39" s="46"/>
      <c r="UFX39" s="46"/>
      <c r="UFY39" s="46"/>
      <c r="UFZ39" s="46"/>
      <c r="UGA39" s="46"/>
      <c r="UGB39" s="46"/>
      <c r="UGC39" s="46"/>
      <c r="UGD39" s="46"/>
      <c r="UGE39" s="46"/>
      <c r="UGF39" s="46"/>
      <c r="UGG39" s="46"/>
      <c r="UGH39" s="46"/>
      <c r="UGI39" s="46"/>
      <c r="UGJ39" s="46"/>
      <c r="UGK39" s="46"/>
      <c r="UGL39" s="46"/>
      <c r="UGM39" s="46"/>
      <c r="UGN39" s="46"/>
      <c r="UGO39" s="46"/>
      <c r="UGP39" s="46"/>
      <c r="UGQ39" s="46"/>
      <c r="UGR39" s="46"/>
      <c r="UGS39" s="46"/>
      <c r="UGT39" s="46"/>
      <c r="UGU39" s="46"/>
      <c r="UGV39" s="46"/>
      <c r="UGW39" s="46"/>
      <c r="UGX39" s="46"/>
      <c r="UGY39" s="46"/>
      <c r="UGZ39" s="46"/>
      <c r="UHA39" s="46"/>
      <c r="UHB39" s="46"/>
      <c r="UHC39" s="46"/>
      <c r="UHD39" s="46"/>
      <c r="UHE39" s="46"/>
      <c r="UHF39" s="46"/>
      <c r="UHG39" s="46"/>
      <c r="UHH39" s="46"/>
      <c r="UHI39" s="46"/>
      <c r="UHJ39" s="46"/>
      <c r="UHK39" s="46"/>
      <c r="UHL39" s="46"/>
      <c r="UHM39" s="46"/>
      <c r="UHN39" s="46"/>
      <c r="UHO39" s="46"/>
      <c r="UHP39" s="46"/>
      <c r="UHQ39" s="46"/>
      <c r="UHR39" s="46"/>
      <c r="UHS39" s="46"/>
      <c r="UHT39" s="46"/>
      <c r="UHU39" s="46"/>
      <c r="UHV39" s="46"/>
      <c r="UHW39" s="46"/>
      <c r="UHX39" s="46"/>
      <c r="UHY39" s="46"/>
      <c r="UHZ39" s="46"/>
      <c r="UIA39" s="46"/>
      <c r="UIB39" s="46"/>
      <c r="UIC39" s="46"/>
      <c r="UID39" s="46"/>
      <c r="UIE39" s="46"/>
      <c r="UIF39" s="46"/>
      <c r="UIG39" s="46"/>
      <c r="UIH39" s="46"/>
      <c r="UII39" s="46"/>
      <c r="UIJ39" s="46"/>
      <c r="UIK39" s="46"/>
      <c r="UIL39" s="46"/>
      <c r="UIM39" s="46"/>
      <c r="UIN39" s="46"/>
      <c r="UIO39" s="46"/>
      <c r="UIP39" s="46"/>
      <c r="UIQ39" s="46"/>
      <c r="UIR39" s="46"/>
      <c r="UIS39" s="46"/>
      <c r="UIT39" s="46"/>
      <c r="UIU39" s="46"/>
      <c r="UIV39" s="46"/>
      <c r="UIW39" s="46"/>
      <c r="UIX39" s="46"/>
      <c r="UIY39" s="46"/>
      <c r="UIZ39" s="46"/>
      <c r="UJA39" s="46"/>
      <c r="UJB39" s="46"/>
      <c r="UJC39" s="46"/>
      <c r="UJD39" s="46"/>
      <c r="UJE39" s="46"/>
      <c r="UJF39" s="46"/>
      <c r="UJG39" s="46"/>
      <c r="UJH39" s="46"/>
      <c r="UJI39" s="46"/>
      <c r="UJJ39" s="46"/>
      <c r="UJK39" s="46"/>
      <c r="UJL39" s="46"/>
      <c r="UJM39" s="46"/>
      <c r="UJN39" s="46"/>
      <c r="UJO39" s="46"/>
      <c r="UJP39" s="46"/>
      <c r="UJQ39" s="46"/>
      <c r="UJR39" s="46"/>
      <c r="UJS39" s="46"/>
      <c r="UJT39" s="46"/>
      <c r="UJU39" s="46"/>
      <c r="UJV39" s="46"/>
      <c r="UJW39" s="46"/>
      <c r="UJX39" s="46"/>
      <c r="UJY39" s="46"/>
      <c r="UJZ39" s="46"/>
      <c r="UKA39" s="46"/>
      <c r="UKB39" s="46"/>
      <c r="UKC39" s="46"/>
      <c r="UKD39" s="46"/>
      <c r="UKE39" s="46"/>
      <c r="UKF39" s="46"/>
      <c r="UKG39" s="46"/>
      <c r="UKH39" s="46"/>
      <c r="UKI39" s="46"/>
      <c r="UKJ39" s="46"/>
      <c r="UKK39" s="46"/>
      <c r="UKL39" s="46"/>
      <c r="UKM39" s="46"/>
      <c r="UKN39" s="46"/>
      <c r="UKO39" s="46"/>
      <c r="UKP39" s="46"/>
      <c r="UKQ39" s="46"/>
      <c r="UKR39" s="46"/>
      <c r="UKS39" s="46"/>
      <c r="UKT39" s="46"/>
      <c r="UKU39" s="46"/>
      <c r="UKV39" s="46"/>
      <c r="UKW39" s="46"/>
      <c r="UKX39" s="46"/>
      <c r="UKY39" s="46"/>
      <c r="UKZ39" s="46"/>
      <c r="ULA39" s="46"/>
      <c r="ULB39" s="46"/>
      <c r="ULC39" s="46"/>
      <c r="ULD39" s="46"/>
      <c r="ULE39" s="46"/>
      <c r="ULF39" s="46"/>
      <c r="ULG39" s="46"/>
      <c r="ULH39" s="46"/>
      <c r="ULI39" s="46"/>
      <c r="ULJ39" s="46"/>
      <c r="ULK39" s="46"/>
      <c r="ULL39" s="46"/>
      <c r="ULM39" s="46"/>
      <c r="ULN39" s="46"/>
      <c r="ULO39" s="46"/>
      <c r="ULP39" s="46"/>
      <c r="ULQ39" s="46"/>
      <c r="ULR39" s="46"/>
      <c r="ULS39" s="46"/>
      <c r="ULT39" s="46"/>
      <c r="ULU39" s="46"/>
      <c r="ULV39" s="46"/>
      <c r="ULW39" s="46"/>
      <c r="ULX39" s="46"/>
      <c r="ULY39" s="46"/>
      <c r="ULZ39" s="46"/>
      <c r="UMA39" s="46"/>
      <c r="UMB39" s="46"/>
      <c r="UMC39" s="46"/>
      <c r="UMD39" s="46"/>
      <c r="UME39" s="46"/>
      <c r="UMF39" s="46"/>
      <c r="UMG39" s="46"/>
      <c r="UMH39" s="46"/>
      <c r="UMI39" s="46"/>
      <c r="UMJ39" s="46"/>
      <c r="UMK39" s="46"/>
      <c r="UML39" s="46"/>
      <c r="UMM39" s="46"/>
      <c r="UMN39" s="46"/>
      <c r="UMO39" s="46"/>
      <c r="UMP39" s="46"/>
      <c r="UMQ39" s="46"/>
      <c r="UMR39" s="46"/>
      <c r="UMS39" s="46"/>
      <c r="UMT39" s="46"/>
      <c r="UMU39" s="46"/>
      <c r="UMV39" s="46"/>
      <c r="UMW39" s="46"/>
      <c r="UMX39" s="46"/>
      <c r="UMY39" s="46"/>
      <c r="UMZ39" s="46"/>
      <c r="UNA39" s="46"/>
      <c r="UNB39" s="46"/>
      <c r="UNC39" s="46"/>
      <c r="UND39" s="46"/>
      <c r="UNE39" s="46"/>
      <c r="UNF39" s="46"/>
      <c r="UNG39" s="46"/>
      <c r="UNH39" s="46"/>
      <c r="UNI39" s="46"/>
      <c r="UNJ39" s="46"/>
      <c r="UNK39" s="46"/>
      <c r="UNL39" s="46"/>
      <c r="UNM39" s="46"/>
      <c r="UNN39" s="46"/>
      <c r="UNO39" s="46"/>
      <c r="UNP39" s="46"/>
      <c r="UNQ39" s="46"/>
      <c r="UNR39" s="46"/>
      <c r="UNS39" s="46"/>
      <c r="UNT39" s="46"/>
      <c r="UNU39" s="46"/>
      <c r="UNV39" s="46"/>
      <c r="UNW39" s="46"/>
      <c r="UNX39" s="46"/>
      <c r="UNY39" s="46"/>
      <c r="UNZ39" s="46"/>
      <c r="UOA39" s="46"/>
      <c r="UOB39" s="46"/>
      <c r="UOC39" s="46"/>
      <c r="UOD39" s="46"/>
      <c r="UOE39" s="46"/>
      <c r="UOF39" s="46"/>
      <c r="UOG39" s="46"/>
      <c r="UOH39" s="46"/>
      <c r="UOI39" s="46"/>
      <c r="UOJ39" s="46"/>
      <c r="UOK39" s="46"/>
      <c r="UOL39" s="46"/>
      <c r="UOM39" s="46"/>
      <c r="UON39" s="46"/>
      <c r="UOO39" s="46"/>
      <c r="UOP39" s="46"/>
      <c r="UOQ39" s="46"/>
      <c r="UOR39" s="46"/>
      <c r="UOS39" s="46"/>
      <c r="UOT39" s="46"/>
      <c r="UOU39" s="46"/>
      <c r="UOV39" s="46"/>
      <c r="UOW39" s="46"/>
      <c r="UOX39" s="46"/>
      <c r="UOY39" s="46"/>
      <c r="UOZ39" s="46"/>
      <c r="UPA39" s="46"/>
      <c r="UPB39" s="46"/>
      <c r="UPC39" s="46"/>
      <c r="UPD39" s="46"/>
      <c r="UPE39" s="46"/>
      <c r="UPF39" s="46"/>
      <c r="UPG39" s="46"/>
      <c r="UPH39" s="46"/>
      <c r="UPI39" s="46"/>
      <c r="UPJ39" s="46"/>
      <c r="UPK39" s="46"/>
      <c r="UPL39" s="46"/>
      <c r="UPM39" s="46"/>
      <c r="UPN39" s="46"/>
      <c r="UPO39" s="46"/>
      <c r="UPP39" s="46"/>
      <c r="UPQ39" s="46"/>
      <c r="UPR39" s="46"/>
      <c r="UPS39" s="46"/>
      <c r="UPT39" s="46"/>
      <c r="UPU39" s="46"/>
      <c r="UPV39" s="46"/>
      <c r="UPW39" s="46"/>
      <c r="UPX39" s="46"/>
      <c r="UPY39" s="46"/>
      <c r="UPZ39" s="46"/>
      <c r="UQA39" s="46"/>
      <c r="UQB39" s="46"/>
      <c r="UQC39" s="46"/>
      <c r="UQD39" s="46"/>
      <c r="UQE39" s="46"/>
      <c r="UQF39" s="46"/>
      <c r="UQG39" s="46"/>
      <c r="UQH39" s="46"/>
      <c r="UQI39" s="46"/>
      <c r="UQJ39" s="46"/>
      <c r="UQK39" s="46"/>
      <c r="UQL39" s="46"/>
      <c r="UQM39" s="46"/>
      <c r="UQN39" s="46"/>
      <c r="UQO39" s="46"/>
      <c r="UQP39" s="46"/>
      <c r="UQQ39" s="46"/>
      <c r="UQR39" s="46"/>
      <c r="UQS39" s="46"/>
      <c r="UQT39" s="46"/>
      <c r="UQU39" s="46"/>
      <c r="UQV39" s="46"/>
      <c r="UQW39" s="46"/>
      <c r="UQX39" s="46"/>
      <c r="UQY39" s="46"/>
      <c r="UQZ39" s="46"/>
      <c r="URA39" s="46"/>
      <c r="URB39" s="46"/>
      <c r="URC39" s="46"/>
      <c r="URD39" s="46"/>
      <c r="URE39" s="46"/>
      <c r="URF39" s="46"/>
      <c r="URG39" s="46"/>
      <c r="URH39" s="46"/>
      <c r="URI39" s="46"/>
      <c r="URJ39" s="46"/>
      <c r="URK39" s="46"/>
      <c r="URL39" s="46"/>
      <c r="URM39" s="46"/>
      <c r="URN39" s="46"/>
      <c r="URO39" s="46"/>
      <c r="URP39" s="46"/>
      <c r="URQ39" s="46"/>
      <c r="URR39" s="46"/>
      <c r="URS39" s="46"/>
      <c r="URT39" s="46"/>
      <c r="URU39" s="46"/>
      <c r="URV39" s="46"/>
      <c r="URW39" s="46"/>
      <c r="URX39" s="46"/>
      <c r="URY39" s="46"/>
      <c r="URZ39" s="46"/>
      <c r="USA39" s="46"/>
      <c r="USB39" s="46"/>
      <c r="USC39" s="46"/>
      <c r="USD39" s="46"/>
      <c r="USE39" s="46"/>
      <c r="USF39" s="46"/>
      <c r="USG39" s="46"/>
      <c r="USH39" s="46"/>
      <c r="USI39" s="46"/>
      <c r="USJ39" s="46"/>
      <c r="USK39" s="46"/>
      <c r="USL39" s="46"/>
      <c r="USM39" s="46"/>
      <c r="USN39" s="46"/>
      <c r="USO39" s="46"/>
      <c r="USP39" s="46"/>
      <c r="USQ39" s="46"/>
      <c r="USR39" s="46"/>
      <c r="USS39" s="46"/>
      <c r="UST39" s="46"/>
      <c r="USU39" s="46"/>
      <c r="USV39" s="46"/>
      <c r="USW39" s="46"/>
      <c r="USX39" s="46"/>
      <c r="USY39" s="46"/>
      <c r="USZ39" s="46"/>
      <c r="UTA39" s="46"/>
      <c r="UTB39" s="46"/>
      <c r="UTC39" s="46"/>
      <c r="UTD39" s="46"/>
      <c r="UTE39" s="46"/>
      <c r="UTF39" s="46"/>
      <c r="UTG39" s="46"/>
      <c r="UTH39" s="46"/>
      <c r="UTI39" s="46"/>
      <c r="UTJ39" s="46"/>
      <c r="UTK39" s="46"/>
      <c r="UTL39" s="46"/>
      <c r="UTM39" s="46"/>
      <c r="UTN39" s="46"/>
      <c r="UTO39" s="46"/>
      <c r="UTP39" s="46"/>
      <c r="UTQ39" s="46"/>
      <c r="UTR39" s="46"/>
      <c r="UTS39" s="46"/>
      <c r="UTT39" s="46"/>
      <c r="UTU39" s="46"/>
      <c r="UTV39" s="46"/>
      <c r="UTW39" s="46"/>
      <c r="UTX39" s="46"/>
      <c r="UTY39" s="46"/>
      <c r="UTZ39" s="46"/>
      <c r="UUA39" s="46"/>
      <c r="UUB39" s="46"/>
      <c r="UUC39" s="46"/>
      <c r="UUD39" s="46"/>
      <c r="UUE39" s="46"/>
      <c r="UUF39" s="46"/>
      <c r="UUG39" s="46"/>
      <c r="UUH39" s="46"/>
      <c r="UUI39" s="46"/>
      <c r="UUJ39" s="46"/>
      <c r="UUK39" s="46"/>
      <c r="UUL39" s="46"/>
      <c r="UUM39" s="46"/>
      <c r="UUN39" s="46"/>
      <c r="UUO39" s="46"/>
      <c r="UUP39" s="46"/>
      <c r="UUQ39" s="46"/>
      <c r="UUR39" s="46"/>
      <c r="UUS39" s="46"/>
      <c r="UUT39" s="46"/>
      <c r="UUU39" s="46"/>
      <c r="UUV39" s="46"/>
      <c r="UUW39" s="46"/>
      <c r="UUX39" s="46"/>
      <c r="UUY39" s="46"/>
      <c r="UUZ39" s="46"/>
      <c r="UVA39" s="46"/>
      <c r="UVB39" s="46"/>
      <c r="UVC39" s="46"/>
      <c r="UVD39" s="46"/>
      <c r="UVE39" s="46"/>
      <c r="UVF39" s="46"/>
      <c r="UVG39" s="46"/>
      <c r="UVH39" s="46"/>
      <c r="UVI39" s="46"/>
      <c r="UVJ39" s="46"/>
      <c r="UVK39" s="46"/>
      <c r="UVL39" s="46"/>
      <c r="UVM39" s="46"/>
      <c r="UVN39" s="46"/>
      <c r="UVO39" s="46"/>
      <c r="UVP39" s="46"/>
      <c r="UVQ39" s="46"/>
      <c r="UVR39" s="46"/>
      <c r="UVS39" s="46"/>
      <c r="UVT39" s="46"/>
      <c r="UVU39" s="46"/>
      <c r="UVV39" s="46"/>
      <c r="UVW39" s="46"/>
      <c r="UVX39" s="46"/>
      <c r="UVY39" s="46"/>
      <c r="UVZ39" s="46"/>
      <c r="UWA39" s="46"/>
      <c r="UWB39" s="46"/>
      <c r="UWC39" s="46"/>
      <c r="UWD39" s="46"/>
      <c r="UWE39" s="46"/>
      <c r="UWF39" s="46"/>
      <c r="UWG39" s="46"/>
      <c r="UWH39" s="46"/>
      <c r="UWI39" s="46"/>
      <c r="UWJ39" s="46"/>
      <c r="UWK39" s="46"/>
      <c r="UWL39" s="46"/>
      <c r="UWM39" s="46"/>
      <c r="UWN39" s="46"/>
      <c r="UWO39" s="46"/>
      <c r="UWP39" s="46"/>
      <c r="UWQ39" s="46"/>
      <c r="UWR39" s="46"/>
      <c r="UWS39" s="46"/>
      <c r="UWT39" s="46"/>
      <c r="UWU39" s="46"/>
      <c r="UWV39" s="46"/>
      <c r="UWW39" s="46"/>
      <c r="UWX39" s="46"/>
      <c r="UWY39" s="46"/>
      <c r="UWZ39" s="46"/>
      <c r="UXA39" s="46"/>
      <c r="UXB39" s="46"/>
      <c r="UXC39" s="46"/>
      <c r="UXD39" s="46"/>
      <c r="UXE39" s="46"/>
      <c r="UXF39" s="46"/>
      <c r="UXG39" s="46"/>
      <c r="UXH39" s="46"/>
      <c r="UXI39" s="46"/>
      <c r="UXJ39" s="46"/>
      <c r="UXK39" s="46"/>
      <c r="UXL39" s="46"/>
      <c r="UXM39" s="46"/>
      <c r="UXN39" s="46"/>
      <c r="UXO39" s="46"/>
      <c r="UXP39" s="46"/>
      <c r="UXQ39" s="46"/>
      <c r="UXR39" s="46"/>
      <c r="UXS39" s="46"/>
      <c r="UXT39" s="46"/>
      <c r="UXU39" s="46"/>
      <c r="UXV39" s="46"/>
      <c r="UXW39" s="46"/>
      <c r="UXX39" s="46"/>
      <c r="UXY39" s="46"/>
      <c r="UXZ39" s="46"/>
      <c r="UYA39" s="46"/>
      <c r="UYB39" s="46"/>
      <c r="UYC39" s="46"/>
      <c r="UYD39" s="46"/>
      <c r="UYE39" s="46"/>
      <c r="UYF39" s="46"/>
      <c r="UYG39" s="46"/>
      <c r="UYH39" s="46"/>
      <c r="UYI39" s="46"/>
      <c r="UYJ39" s="46"/>
      <c r="UYK39" s="46"/>
      <c r="UYL39" s="46"/>
      <c r="UYM39" s="46"/>
      <c r="UYN39" s="46"/>
      <c r="UYO39" s="46"/>
      <c r="UYP39" s="46"/>
      <c r="UYQ39" s="46"/>
      <c r="UYR39" s="46"/>
      <c r="UYS39" s="46"/>
      <c r="UYT39" s="46"/>
      <c r="UYU39" s="46"/>
      <c r="UYV39" s="46"/>
      <c r="UYW39" s="46"/>
      <c r="UYX39" s="46"/>
      <c r="UYY39" s="46"/>
      <c r="UYZ39" s="46"/>
      <c r="UZA39" s="46"/>
      <c r="UZB39" s="46"/>
      <c r="UZC39" s="46"/>
      <c r="UZD39" s="46"/>
      <c r="UZE39" s="46"/>
      <c r="UZF39" s="46"/>
      <c r="UZG39" s="46"/>
      <c r="UZH39" s="46"/>
      <c r="UZI39" s="46"/>
      <c r="UZJ39" s="46"/>
      <c r="UZK39" s="46"/>
      <c r="UZL39" s="46"/>
      <c r="UZM39" s="46"/>
      <c r="UZN39" s="46"/>
      <c r="UZO39" s="46"/>
      <c r="UZP39" s="46"/>
      <c r="UZQ39" s="46"/>
      <c r="UZR39" s="46"/>
      <c r="UZS39" s="46"/>
      <c r="UZT39" s="46"/>
      <c r="UZU39" s="46"/>
      <c r="UZV39" s="46"/>
      <c r="UZW39" s="46"/>
      <c r="UZX39" s="46"/>
      <c r="UZY39" s="46"/>
      <c r="UZZ39" s="46"/>
      <c r="VAA39" s="46"/>
      <c r="VAB39" s="46"/>
      <c r="VAC39" s="46"/>
      <c r="VAD39" s="46"/>
      <c r="VAE39" s="46"/>
      <c r="VAF39" s="46"/>
      <c r="VAG39" s="46"/>
      <c r="VAH39" s="46"/>
      <c r="VAI39" s="46"/>
      <c r="VAJ39" s="46"/>
      <c r="VAK39" s="46"/>
      <c r="VAL39" s="46"/>
      <c r="VAM39" s="46"/>
      <c r="VAN39" s="46"/>
      <c r="VAO39" s="46"/>
      <c r="VAP39" s="46"/>
      <c r="VAQ39" s="46"/>
      <c r="VAR39" s="46"/>
      <c r="VAS39" s="46"/>
      <c r="VAT39" s="46"/>
      <c r="VAU39" s="46"/>
      <c r="VAV39" s="46"/>
      <c r="VAW39" s="46"/>
      <c r="VAX39" s="46"/>
      <c r="VAY39" s="46"/>
      <c r="VAZ39" s="46"/>
      <c r="VBA39" s="46"/>
      <c r="VBB39" s="46"/>
      <c r="VBC39" s="46"/>
      <c r="VBD39" s="46"/>
      <c r="VBE39" s="46"/>
      <c r="VBF39" s="46"/>
      <c r="VBG39" s="46"/>
      <c r="VBH39" s="46"/>
      <c r="VBI39" s="46"/>
      <c r="VBJ39" s="46"/>
      <c r="VBK39" s="46"/>
      <c r="VBL39" s="46"/>
      <c r="VBM39" s="46"/>
      <c r="VBN39" s="46"/>
      <c r="VBO39" s="46"/>
      <c r="VBP39" s="46"/>
      <c r="VBQ39" s="46"/>
      <c r="VBR39" s="46"/>
      <c r="VBS39" s="46"/>
      <c r="VBT39" s="46"/>
      <c r="VBU39" s="46"/>
      <c r="VBV39" s="46"/>
      <c r="VBW39" s="46"/>
      <c r="VBX39" s="46"/>
      <c r="VBY39" s="46"/>
      <c r="VBZ39" s="46"/>
      <c r="VCA39" s="46"/>
      <c r="VCB39" s="46"/>
      <c r="VCC39" s="46"/>
      <c r="VCD39" s="46"/>
      <c r="VCE39" s="46"/>
      <c r="VCF39" s="46"/>
      <c r="VCG39" s="46"/>
      <c r="VCH39" s="46"/>
      <c r="VCI39" s="46"/>
      <c r="VCJ39" s="46"/>
      <c r="VCK39" s="46"/>
      <c r="VCL39" s="46"/>
      <c r="VCM39" s="46"/>
      <c r="VCN39" s="46"/>
      <c r="VCO39" s="46"/>
      <c r="VCP39" s="46"/>
      <c r="VCQ39" s="46"/>
      <c r="VCR39" s="46"/>
      <c r="VCS39" s="46"/>
      <c r="VCT39" s="46"/>
      <c r="VCU39" s="46"/>
      <c r="VCV39" s="46"/>
      <c r="VCW39" s="46"/>
      <c r="VCX39" s="46"/>
      <c r="VCY39" s="46"/>
      <c r="VCZ39" s="46"/>
      <c r="VDA39" s="46"/>
      <c r="VDB39" s="46"/>
      <c r="VDC39" s="46"/>
      <c r="VDD39" s="46"/>
      <c r="VDE39" s="46"/>
      <c r="VDF39" s="46"/>
      <c r="VDG39" s="46"/>
      <c r="VDH39" s="46"/>
      <c r="VDI39" s="46"/>
      <c r="VDJ39" s="46"/>
      <c r="VDK39" s="46"/>
      <c r="VDL39" s="46"/>
      <c r="VDM39" s="46"/>
      <c r="VDN39" s="46"/>
      <c r="VDO39" s="46"/>
      <c r="VDP39" s="46"/>
      <c r="VDQ39" s="46"/>
      <c r="VDR39" s="46"/>
      <c r="VDS39" s="46"/>
      <c r="VDT39" s="46"/>
      <c r="VDU39" s="46"/>
      <c r="VDV39" s="46"/>
      <c r="VDW39" s="46"/>
      <c r="VDX39" s="46"/>
      <c r="VDY39" s="46"/>
      <c r="VDZ39" s="46"/>
      <c r="VEA39" s="46"/>
      <c r="VEB39" s="46"/>
      <c r="VEC39" s="46"/>
      <c r="VED39" s="46"/>
      <c r="VEE39" s="46"/>
      <c r="VEF39" s="46"/>
      <c r="VEG39" s="46"/>
      <c r="VEH39" s="46"/>
      <c r="VEI39" s="46"/>
      <c r="VEJ39" s="46"/>
      <c r="VEK39" s="46"/>
      <c r="VEL39" s="46"/>
      <c r="VEM39" s="46"/>
      <c r="VEN39" s="46"/>
      <c r="VEO39" s="46"/>
      <c r="VEP39" s="46"/>
      <c r="VEQ39" s="46"/>
      <c r="VER39" s="46"/>
      <c r="VES39" s="46"/>
      <c r="VET39" s="46"/>
      <c r="VEU39" s="46"/>
      <c r="VEV39" s="46"/>
      <c r="VEW39" s="46"/>
      <c r="VEX39" s="46"/>
      <c r="VEY39" s="46"/>
      <c r="VEZ39" s="46"/>
      <c r="VFA39" s="46"/>
      <c r="VFB39" s="46"/>
      <c r="VFC39" s="46"/>
      <c r="VFD39" s="46"/>
      <c r="VFE39" s="46"/>
      <c r="VFF39" s="46"/>
      <c r="VFG39" s="46"/>
      <c r="VFH39" s="46"/>
      <c r="VFI39" s="46"/>
      <c r="VFJ39" s="46"/>
      <c r="VFK39" s="46"/>
      <c r="VFL39" s="46"/>
      <c r="VFM39" s="46"/>
      <c r="VFN39" s="46"/>
      <c r="VFO39" s="46"/>
      <c r="VFP39" s="46"/>
      <c r="VFQ39" s="46"/>
      <c r="VFR39" s="46"/>
      <c r="VFS39" s="46"/>
      <c r="VFT39" s="46"/>
      <c r="VFU39" s="46"/>
      <c r="VFV39" s="46"/>
      <c r="VFW39" s="46"/>
      <c r="VFX39" s="46"/>
      <c r="VFY39" s="46"/>
      <c r="VFZ39" s="46"/>
      <c r="VGA39" s="46"/>
      <c r="VGB39" s="46"/>
      <c r="VGC39" s="46"/>
      <c r="VGD39" s="46"/>
      <c r="VGE39" s="46"/>
      <c r="VGF39" s="46"/>
      <c r="VGG39" s="46"/>
      <c r="VGH39" s="46"/>
      <c r="VGI39" s="46"/>
      <c r="VGJ39" s="46"/>
      <c r="VGK39" s="46"/>
      <c r="VGL39" s="46"/>
      <c r="VGM39" s="46"/>
      <c r="VGN39" s="46"/>
      <c r="VGO39" s="46"/>
      <c r="VGP39" s="46"/>
      <c r="VGQ39" s="46"/>
      <c r="VGR39" s="46"/>
      <c r="VGS39" s="46"/>
      <c r="VGT39" s="46"/>
      <c r="VGU39" s="46"/>
      <c r="VGV39" s="46"/>
      <c r="VGW39" s="46"/>
      <c r="VGX39" s="46"/>
      <c r="VGY39" s="46"/>
      <c r="VGZ39" s="46"/>
      <c r="VHA39" s="46"/>
      <c r="VHB39" s="46"/>
      <c r="VHC39" s="46"/>
      <c r="VHD39" s="46"/>
      <c r="VHE39" s="46"/>
      <c r="VHF39" s="46"/>
      <c r="VHG39" s="46"/>
      <c r="VHH39" s="46"/>
      <c r="VHI39" s="46"/>
      <c r="VHJ39" s="46"/>
      <c r="VHK39" s="46"/>
      <c r="VHL39" s="46"/>
      <c r="VHM39" s="46"/>
      <c r="VHN39" s="46"/>
      <c r="VHO39" s="46"/>
      <c r="VHP39" s="46"/>
      <c r="VHQ39" s="46"/>
      <c r="VHR39" s="46"/>
      <c r="VHS39" s="46"/>
      <c r="VHT39" s="46"/>
      <c r="VHU39" s="46"/>
      <c r="VHV39" s="46"/>
      <c r="VHW39" s="46"/>
      <c r="VHX39" s="46"/>
      <c r="VHY39" s="46"/>
      <c r="VHZ39" s="46"/>
      <c r="VIA39" s="46"/>
      <c r="VIB39" s="46"/>
      <c r="VIC39" s="46"/>
      <c r="VID39" s="46"/>
      <c r="VIE39" s="46"/>
      <c r="VIF39" s="46"/>
      <c r="VIG39" s="46"/>
      <c r="VIH39" s="46"/>
      <c r="VII39" s="46"/>
      <c r="VIJ39" s="46"/>
      <c r="VIK39" s="46"/>
      <c r="VIL39" s="46"/>
      <c r="VIM39" s="46"/>
      <c r="VIN39" s="46"/>
      <c r="VIO39" s="46"/>
      <c r="VIP39" s="46"/>
      <c r="VIQ39" s="46"/>
      <c r="VIR39" s="46"/>
      <c r="VIS39" s="46"/>
      <c r="VIT39" s="46"/>
      <c r="VIU39" s="46"/>
      <c r="VIV39" s="46"/>
      <c r="VIW39" s="46"/>
      <c r="VIX39" s="46"/>
      <c r="VIY39" s="46"/>
      <c r="VIZ39" s="46"/>
      <c r="VJA39" s="46"/>
      <c r="VJB39" s="46"/>
      <c r="VJC39" s="46"/>
      <c r="VJD39" s="46"/>
      <c r="VJE39" s="46"/>
      <c r="VJF39" s="46"/>
      <c r="VJG39" s="46"/>
      <c r="VJH39" s="46"/>
      <c r="VJI39" s="46"/>
      <c r="VJJ39" s="46"/>
      <c r="VJK39" s="46"/>
      <c r="VJL39" s="46"/>
      <c r="VJM39" s="46"/>
      <c r="VJN39" s="46"/>
      <c r="VJO39" s="46"/>
      <c r="VJP39" s="46"/>
      <c r="VJQ39" s="46"/>
      <c r="VJR39" s="46"/>
      <c r="VJS39" s="46"/>
      <c r="VJT39" s="46"/>
      <c r="VJU39" s="46"/>
      <c r="VJV39" s="46"/>
      <c r="VJW39" s="46"/>
      <c r="VJX39" s="46"/>
      <c r="VJY39" s="46"/>
      <c r="VJZ39" s="46"/>
      <c r="VKA39" s="46"/>
      <c r="VKB39" s="46"/>
      <c r="VKC39" s="46"/>
      <c r="VKD39" s="46"/>
      <c r="VKE39" s="46"/>
      <c r="VKF39" s="46"/>
      <c r="VKG39" s="46"/>
      <c r="VKH39" s="46"/>
      <c r="VKI39" s="46"/>
      <c r="VKJ39" s="46"/>
      <c r="VKK39" s="46"/>
      <c r="VKL39" s="46"/>
      <c r="VKM39" s="46"/>
      <c r="VKN39" s="46"/>
      <c r="VKO39" s="46"/>
      <c r="VKP39" s="46"/>
      <c r="VKQ39" s="46"/>
      <c r="VKR39" s="46"/>
      <c r="VKS39" s="46"/>
      <c r="VKT39" s="46"/>
      <c r="VKU39" s="46"/>
      <c r="VKV39" s="46"/>
      <c r="VKW39" s="46"/>
      <c r="VKX39" s="46"/>
      <c r="VKY39" s="46"/>
      <c r="VKZ39" s="46"/>
      <c r="VLA39" s="46"/>
      <c r="VLB39" s="46"/>
      <c r="VLC39" s="46"/>
      <c r="VLD39" s="46"/>
      <c r="VLE39" s="46"/>
      <c r="VLF39" s="46"/>
      <c r="VLG39" s="46"/>
      <c r="VLH39" s="46"/>
      <c r="VLI39" s="46"/>
      <c r="VLJ39" s="46"/>
      <c r="VLK39" s="46"/>
      <c r="VLL39" s="46"/>
      <c r="VLM39" s="46"/>
      <c r="VLN39" s="46"/>
      <c r="VLO39" s="46"/>
      <c r="VLP39" s="46"/>
      <c r="VLQ39" s="46"/>
      <c r="VLR39" s="46"/>
      <c r="VLS39" s="46"/>
      <c r="VLT39" s="46"/>
      <c r="VLU39" s="46"/>
      <c r="VLV39" s="46"/>
      <c r="VLW39" s="46"/>
      <c r="VLX39" s="46"/>
      <c r="VLY39" s="46"/>
      <c r="VLZ39" s="46"/>
      <c r="VMA39" s="46"/>
      <c r="VMB39" s="46"/>
      <c r="VMC39" s="46"/>
      <c r="VMD39" s="46"/>
      <c r="VME39" s="46"/>
      <c r="VMF39" s="46"/>
      <c r="VMG39" s="46"/>
      <c r="VMH39" s="46"/>
      <c r="VMI39" s="46"/>
      <c r="VMJ39" s="46"/>
      <c r="VMK39" s="46"/>
      <c r="VML39" s="46"/>
      <c r="VMM39" s="46"/>
      <c r="VMN39" s="46"/>
      <c r="VMO39" s="46"/>
      <c r="VMP39" s="46"/>
      <c r="VMQ39" s="46"/>
      <c r="VMR39" s="46"/>
      <c r="VMS39" s="46"/>
      <c r="VMT39" s="46"/>
      <c r="VMU39" s="46"/>
      <c r="VMV39" s="46"/>
      <c r="VMW39" s="46"/>
      <c r="VMX39" s="46"/>
      <c r="VMY39" s="46"/>
      <c r="VMZ39" s="46"/>
      <c r="VNA39" s="46"/>
      <c r="VNB39" s="46"/>
      <c r="VNC39" s="46"/>
      <c r="VND39" s="46"/>
      <c r="VNE39" s="46"/>
      <c r="VNF39" s="46"/>
      <c r="VNG39" s="46"/>
      <c r="VNH39" s="46"/>
      <c r="VNI39" s="46"/>
      <c r="VNJ39" s="46"/>
      <c r="VNK39" s="46"/>
      <c r="VNL39" s="46"/>
      <c r="VNM39" s="46"/>
      <c r="VNN39" s="46"/>
      <c r="VNO39" s="46"/>
      <c r="VNP39" s="46"/>
      <c r="VNQ39" s="46"/>
      <c r="VNR39" s="46"/>
      <c r="VNS39" s="46"/>
      <c r="VNT39" s="46"/>
      <c r="VNU39" s="46"/>
      <c r="VNV39" s="46"/>
      <c r="VNW39" s="46"/>
      <c r="VNX39" s="46"/>
      <c r="VNY39" s="46"/>
      <c r="VNZ39" s="46"/>
      <c r="VOA39" s="46"/>
      <c r="VOB39" s="46"/>
      <c r="VOC39" s="46"/>
      <c r="VOD39" s="46"/>
      <c r="VOE39" s="46"/>
      <c r="VOF39" s="46"/>
      <c r="VOG39" s="46"/>
      <c r="VOH39" s="46"/>
      <c r="VOI39" s="46"/>
      <c r="VOJ39" s="46"/>
      <c r="VOK39" s="46"/>
      <c r="VOL39" s="46"/>
      <c r="VOM39" s="46"/>
      <c r="VON39" s="46"/>
      <c r="VOO39" s="46"/>
      <c r="VOP39" s="46"/>
      <c r="VOQ39" s="46"/>
      <c r="VOR39" s="46"/>
      <c r="VOS39" s="46"/>
      <c r="VOT39" s="46"/>
      <c r="VOU39" s="46"/>
      <c r="VOV39" s="46"/>
      <c r="VOW39" s="46"/>
      <c r="VOX39" s="46"/>
      <c r="VOY39" s="46"/>
      <c r="VOZ39" s="46"/>
      <c r="VPA39" s="46"/>
      <c r="VPB39" s="46"/>
      <c r="VPC39" s="46"/>
      <c r="VPD39" s="46"/>
      <c r="VPE39" s="46"/>
      <c r="VPF39" s="46"/>
      <c r="VPG39" s="46"/>
      <c r="VPH39" s="46"/>
      <c r="VPI39" s="46"/>
      <c r="VPJ39" s="46"/>
      <c r="VPK39" s="46"/>
      <c r="VPL39" s="46"/>
      <c r="VPM39" s="46"/>
      <c r="VPN39" s="46"/>
      <c r="VPO39" s="46"/>
      <c r="VPP39" s="46"/>
      <c r="VPQ39" s="46"/>
      <c r="VPR39" s="46"/>
      <c r="VPS39" s="46"/>
      <c r="VPT39" s="46"/>
      <c r="VPU39" s="46"/>
      <c r="VPV39" s="46"/>
      <c r="VPW39" s="46"/>
      <c r="VPX39" s="46"/>
      <c r="VPY39" s="46"/>
      <c r="VPZ39" s="46"/>
      <c r="VQA39" s="46"/>
      <c r="VQB39" s="46"/>
      <c r="VQC39" s="46"/>
      <c r="VQD39" s="46"/>
      <c r="VQE39" s="46"/>
      <c r="VQF39" s="46"/>
      <c r="VQG39" s="46"/>
      <c r="VQH39" s="46"/>
      <c r="VQI39" s="46"/>
      <c r="VQJ39" s="46"/>
      <c r="VQK39" s="46"/>
      <c r="VQL39" s="46"/>
      <c r="VQM39" s="46"/>
      <c r="VQN39" s="46"/>
      <c r="VQO39" s="46"/>
      <c r="VQP39" s="46"/>
      <c r="VQQ39" s="46"/>
      <c r="VQR39" s="46"/>
      <c r="VQS39" s="46"/>
      <c r="VQT39" s="46"/>
      <c r="VQU39" s="46"/>
      <c r="VQV39" s="46"/>
      <c r="VQW39" s="46"/>
      <c r="VQX39" s="46"/>
      <c r="VQY39" s="46"/>
      <c r="VQZ39" s="46"/>
      <c r="VRA39" s="46"/>
      <c r="VRB39" s="46"/>
      <c r="VRC39" s="46"/>
      <c r="VRD39" s="46"/>
      <c r="VRE39" s="46"/>
      <c r="VRF39" s="46"/>
      <c r="VRG39" s="46"/>
      <c r="VRH39" s="46"/>
      <c r="VRI39" s="46"/>
      <c r="VRJ39" s="46"/>
      <c r="VRK39" s="46"/>
      <c r="VRL39" s="46"/>
      <c r="VRM39" s="46"/>
      <c r="VRN39" s="46"/>
      <c r="VRO39" s="46"/>
      <c r="VRP39" s="46"/>
      <c r="VRQ39" s="46"/>
      <c r="VRR39" s="46"/>
      <c r="VRS39" s="46"/>
      <c r="VRT39" s="46"/>
      <c r="VRU39" s="46"/>
      <c r="VRV39" s="46"/>
      <c r="VRW39" s="46"/>
      <c r="VRX39" s="46"/>
      <c r="VRY39" s="46"/>
      <c r="VRZ39" s="46"/>
      <c r="VSA39" s="46"/>
      <c r="VSB39" s="46"/>
      <c r="VSC39" s="46"/>
      <c r="VSD39" s="46"/>
      <c r="VSE39" s="46"/>
      <c r="VSF39" s="46"/>
      <c r="VSG39" s="46"/>
      <c r="VSH39" s="46"/>
      <c r="VSI39" s="46"/>
      <c r="VSJ39" s="46"/>
      <c r="VSK39" s="46"/>
      <c r="VSL39" s="46"/>
      <c r="VSM39" s="46"/>
      <c r="VSN39" s="46"/>
      <c r="VSO39" s="46"/>
      <c r="VSP39" s="46"/>
      <c r="VSQ39" s="46"/>
      <c r="VSR39" s="46"/>
      <c r="VSS39" s="46"/>
      <c r="VST39" s="46"/>
      <c r="VSU39" s="46"/>
      <c r="VSV39" s="46"/>
      <c r="VSW39" s="46"/>
      <c r="VSX39" s="46"/>
      <c r="VSY39" s="46"/>
      <c r="VSZ39" s="46"/>
      <c r="VTA39" s="46"/>
      <c r="VTB39" s="46"/>
      <c r="VTC39" s="46"/>
      <c r="VTD39" s="46"/>
      <c r="VTE39" s="46"/>
      <c r="VTF39" s="46"/>
      <c r="VTG39" s="46"/>
      <c r="VTH39" s="46"/>
      <c r="VTI39" s="46"/>
      <c r="VTJ39" s="46"/>
      <c r="VTK39" s="46"/>
      <c r="VTL39" s="46"/>
      <c r="VTM39" s="46"/>
      <c r="VTN39" s="46"/>
      <c r="VTO39" s="46"/>
      <c r="VTP39" s="46"/>
      <c r="VTQ39" s="46"/>
      <c r="VTR39" s="46"/>
      <c r="VTS39" s="46"/>
      <c r="VTT39" s="46"/>
      <c r="VTU39" s="46"/>
      <c r="VTV39" s="46"/>
      <c r="VTW39" s="46"/>
      <c r="VTX39" s="46"/>
      <c r="VTY39" s="46"/>
      <c r="VTZ39" s="46"/>
      <c r="VUA39" s="46"/>
      <c r="VUB39" s="46"/>
      <c r="VUC39" s="46"/>
      <c r="VUD39" s="46"/>
      <c r="VUE39" s="46"/>
      <c r="VUF39" s="46"/>
      <c r="VUG39" s="46"/>
      <c r="VUH39" s="46"/>
      <c r="VUI39" s="46"/>
      <c r="VUJ39" s="46"/>
      <c r="VUK39" s="46"/>
      <c r="VUL39" s="46"/>
      <c r="VUM39" s="46"/>
      <c r="VUN39" s="46"/>
      <c r="VUO39" s="46"/>
      <c r="VUP39" s="46"/>
      <c r="VUQ39" s="46"/>
      <c r="VUR39" s="46"/>
      <c r="VUS39" s="46"/>
      <c r="VUT39" s="46"/>
      <c r="VUU39" s="46"/>
      <c r="VUV39" s="46"/>
      <c r="VUW39" s="46"/>
      <c r="VUX39" s="46"/>
      <c r="VUY39" s="46"/>
      <c r="VUZ39" s="46"/>
      <c r="VVA39" s="46"/>
      <c r="VVB39" s="46"/>
      <c r="VVC39" s="46"/>
      <c r="VVD39" s="46"/>
      <c r="VVE39" s="46"/>
      <c r="VVF39" s="46"/>
      <c r="VVG39" s="46"/>
      <c r="VVH39" s="46"/>
      <c r="VVI39" s="46"/>
      <c r="VVJ39" s="46"/>
      <c r="VVK39" s="46"/>
      <c r="VVL39" s="46"/>
      <c r="VVM39" s="46"/>
      <c r="VVN39" s="46"/>
      <c r="VVO39" s="46"/>
      <c r="VVP39" s="46"/>
      <c r="VVQ39" s="46"/>
      <c r="VVR39" s="46"/>
      <c r="VVS39" s="46"/>
      <c r="VVT39" s="46"/>
      <c r="VVU39" s="46"/>
      <c r="VVV39" s="46"/>
      <c r="VVW39" s="46"/>
      <c r="VVX39" s="46"/>
      <c r="VVY39" s="46"/>
      <c r="VVZ39" s="46"/>
      <c r="VWA39" s="46"/>
      <c r="VWB39" s="46"/>
      <c r="VWC39" s="46"/>
      <c r="VWD39" s="46"/>
      <c r="VWE39" s="46"/>
      <c r="VWF39" s="46"/>
      <c r="VWG39" s="46"/>
      <c r="VWH39" s="46"/>
      <c r="VWI39" s="46"/>
      <c r="VWJ39" s="46"/>
      <c r="VWK39" s="46"/>
      <c r="VWL39" s="46"/>
      <c r="VWM39" s="46"/>
      <c r="VWN39" s="46"/>
      <c r="VWO39" s="46"/>
      <c r="VWP39" s="46"/>
      <c r="VWQ39" s="46"/>
      <c r="VWR39" s="46"/>
      <c r="VWS39" s="46"/>
      <c r="VWT39" s="46"/>
      <c r="VWU39" s="46"/>
      <c r="VWV39" s="46"/>
      <c r="VWW39" s="46"/>
      <c r="VWX39" s="46"/>
      <c r="VWY39" s="46"/>
      <c r="VWZ39" s="46"/>
      <c r="VXA39" s="46"/>
      <c r="VXB39" s="46"/>
      <c r="VXC39" s="46"/>
      <c r="VXD39" s="46"/>
      <c r="VXE39" s="46"/>
      <c r="VXF39" s="46"/>
      <c r="VXG39" s="46"/>
      <c r="VXH39" s="46"/>
      <c r="VXI39" s="46"/>
      <c r="VXJ39" s="46"/>
      <c r="VXK39" s="46"/>
      <c r="VXL39" s="46"/>
      <c r="VXM39" s="46"/>
      <c r="VXN39" s="46"/>
      <c r="VXO39" s="46"/>
      <c r="VXP39" s="46"/>
      <c r="VXQ39" s="46"/>
      <c r="VXR39" s="46"/>
      <c r="VXS39" s="46"/>
      <c r="VXT39" s="46"/>
      <c r="VXU39" s="46"/>
      <c r="VXV39" s="46"/>
      <c r="VXW39" s="46"/>
      <c r="VXX39" s="46"/>
      <c r="VXY39" s="46"/>
      <c r="VXZ39" s="46"/>
      <c r="VYA39" s="46"/>
      <c r="VYB39" s="46"/>
      <c r="VYC39" s="46"/>
      <c r="VYD39" s="46"/>
      <c r="VYE39" s="46"/>
      <c r="VYF39" s="46"/>
      <c r="VYG39" s="46"/>
      <c r="VYH39" s="46"/>
      <c r="VYI39" s="46"/>
      <c r="VYJ39" s="46"/>
      <c r="VYK39" s="46"/>
      <c r="VYL39" s="46"/>
      <c r="VYM39" s="46"/>
      <c r="VYN39" s="46"/>
      <c r="VYO39" s="46"/>
      <c r="VYP39" s="46"/>
      <c r="VYQ39" s="46"/>
      <c r="VYR39" s="46"/>
      <c r="VYS39" s="46"/>
      <c r="VYT39" s="46"/>
      <c r="VYU39" s="46"/>
      <c r="VYV39" s="46"/>
      <c r="VYW39" s="46"/>
      <c r="VYX39" s="46"/>
      <c r="VYY39" s="46"/>
      <c r="VYZ39" s="46"/>
      <c r="VZA39" s="46"/>
      <c r="VZB39" s="46"/>
      <c r="VZC39" s="46"/>
      <c r="VZD39" s="46"/>
      <c r="VZE39" s="46"/>
      <c r="VZF39" s="46"/>
      <c r="VZG39" s="46"/>
      <c r="VZH39" s="46"/>
      <c r="VZI39" s="46"/>
      <c r="VZJ39" s="46"/>
      <c r="VZK39" s="46"/>
      <c r="VZL39" s="46"/>
      <c r="VZM39" s="46"/>
      <c r="VZN39" s="46"/>
      <c r="VZO39" s="46"/>
      <c r="VZP39" s="46"/>
      <c r="VZQ39" s="46"/>
      <c r="VZR39" s="46"/>
      <c r="VZS39" s="46"/>
      <c r="VZT39" s="46"/>
      <c r="VZU39" s="46"/>
      <c r="VZV39" s="46"/>
      <c r="VZW39" s="46"/>
      <c r="VZX39" s="46"/>
      <c r="VZY39" s="46"/>
      <c r="VZZ39" s="46"/>
      <c r="WAA39" s="46"/>
      <c r="WAB39" s="46"/>
      <c r="WAC39" s="46"/>
      <c r="WAD39" s="46"/>
      <c r="WAE39" s="46"/>
      <c r="WAF39" s="46"/>
      <c r="WAG39" s="46"/>
      <c r="WAH39" s="46"/>
      <c r="WAI39" s="46"/>
      <c r="WAJ39" s="46"/>
      <c r="WAK39" s="46"/>
      <c r="WAL39" s="46"/>
      <c r="WAM39" s="46"/>
      <c r="WAN39" s="46"/>
      <c r="WAO39" s="46"/>
      <c r="WAP39" s="46"/>
      <c r="WAQ39" s="46"/>
      <c r="WAR39" s="46"/>
      <c r="WAS39" s="46"/>
      <c r="WAT39" s="46"/>
      <c r="WAU39" s="46"/>
      <c r="WAV39" s="46"/>
      <c r="WAW39" s="46"/>
      <c r="WAX39" s="46"/>
      <c r="WAY39" s="46"/>
      <c r="WAZ39" s="46"/>
      <c r="WBA39" s="46"/>
      <c r="WBB39" s="46"/>
      <c r="WBC39" s="46"/>
      <c r="WBD39" s="46"/>
      <c r="WBE39" s="46"/>
      <c r="WBF39" s="46"/>
      <c r="WBG39" s="46"/>
      <c r="WBH39" s="46"/>
      <c r="WBI39" s="46"/>
      <c r="WBJ39" s="46"/>
      <c r="WBK39" s="46"/>
      <c r="WBL39" s="46"/>
      <c r="WBM39" s="46"/>
      <c r="WBN39" s="46"/>
      <c r="WBO39" s="46"/>
      <c r="WBP39" s="46"/>
      <c r="WBQ39" s="46"/>
      <c r="WBR39" s="46"/>
      <c r="WBS39" s="46"/>
      <c r="WBT39" s="46"/>
      <c r="WBU39" s="46"/>
      <c r="WBV39" s="46"/>
      <c r="WBW39" s="46"/>
      <c r="WBX39" s="46"/>
      <c r="WBY39" s="46"/>
      <c r="WBZ39" s="46"/>
      <c r="WCA39" s="46"/>
      <c r="WCB39" s="46"/>
      <c r="WCC39" s="46"/>
      <c r="WCD39" s="46"/>
      <c r="WCE39" s="46"/>
      <c r="WCF39" s="46"/>
      <c r="WCG39" s="46"/>
      <c r="WCH39" s="46"/>
      <c r="WCI39" s="46"/>
      <c r="WCJ39" s="46"/>
      <c r="WCK39" s="46"/>
      <c r="WCL39" s="46"/>
      <c r="WCM39" s="46"/>
      <c r="WCN39" s="46"/>
      <c r="WCO39" s="46"/>
      <c r="WCP39" s="46"/>
      <c r="WCQ39" s="46"/>
      <c r="WCR39" s="46"/>
      <c r="WCS39" s="46"/>
      <c r="WCT39" s="46"/>
      <c r="WCU39" s="46"/>
      <c r="WCV39" s="46"/>
      <c r="WCW39" s="46"/>
      <c r="WCX39" s="46"/>
      <c r="WCY39" s="46"/>
      <c r="WCZ39" s="46"/>
      <c r="WDA39" s="46"/>
      <c r="WDB39" s="46"/>
      <c r="WDC39" s="46"/>
      <c r="WDD39" s="46"/>
      <c r="WDE39" s="46"/>
      <c r="WDF39" s="46"/>
      <c r="WDG39" s="46"/>
      <c r="WDH39" s="46"/>
      <c r="WDI39" s="46"/>
      <c r="WDJ39" s="46"/>
      <c r="WDK39" s="46"/>
      <c r="WDL39" s="46"/>
      <c r="WDM39" s="46"/>
      <c r="WDN39" s="46"/>
      <c r="WDO39" s="46"/>
      <c r="WDP39" s="46"/>
      <c r="WDQ39" s="46"/>
      <c r="WDR39" s="46"/>
      <c r="WDS39" s="46"/>
      <c r="WDT39" s="46"/>
      <c r="WDU39" s="46"/>
      <c r="WDV39" s="46"/>
      <c r="WDW39" s="46"/>
      <c r="WDX39" s="46"/>
      <c r="WDY39" s="46"/>
      <c r="WDZ39" s="46"/>
      <c r="WEA39" s="46"/>
      <c r="WEB39" s="46"/>
      <c r="WEC39" s="46"/>
      <c r="WED39" s="46"/>
      <c r="WEE39" s="46"/>
      <c r="WEF39" s="46"/>
      <c r="WEG39" s="46"/>
      <c r="WEH39" s="46"/>
      <c r="WEI39" s="46"/>
      <c r="WEJ39" s="46"/>
      <c r="WEK39" s="46"/>
      <c r="WEL39" s="46"/>
      <c r="WEM39" s="46"/>
      <c r="WEN39" s="46"/>
      <c r="WEO39" s="46"/>
      <c r="WEP39" s="46"/>
      <c r="WEQ39" s="46"/>
      <c r="WER39" s="46"/>
      <c r="WES39" s="46"/>
      <c r="WET39" s="46"/>
      <c r="WEU39" s="46"/>
      <c r="WEV39" s="46"/>
      <c r="WEW39" s="46"/>
      <c r="WEX39" s="46"/>
      <c r="WEY39" s="46"/>
      <c r="WEZ39" s="46"/>
      <c r="WFA39" s="46"/>
      <c r="WFB39" s="46"/>
      <c r="WFC39" s="46"/>
      <c r="WFD39" s="46"/>
      <c r="WFE39" s="46"/>
      <c r="WFF39" s="46"/>
      <c r="WFG39" s="46"/>
      <c r="WFH39" s="46"/>
      <c r="WFI39" s="46"/>
      <c r="WFJ39" s="46"/>
      <c r="WFK39" s="46"/>
      <c r="WFL39" s="46"/>
      <c r="WFM39" s="46"/>
      <c r="WFN39" s="46"/>
      <c r="WFO39" s="46"/>
      <c r="WFP39" s="46"/>
      <c r="WFQ39" s="46"/>
      <c r="WFR39" s="46"/>
      <c r="WFS39" s="46"/>
      <c r="WFT39" s="46"/>
      <c r="WFU39" s="46"/>
      <c r="WFV39" s="46"/>
      <c r="WFW39" s="46"/>
      <c r="WFX39" s="46"/>
      <c r="WFY39" s="46"/>
      <c r="WFZ39" s="46"/>
      <c r="WGA39" s="46"/>
      <c r="WGB39" s="46"/>
      <c r="WGC39" s="46"/>
      <c r="WGD39" s="46"/>
      <c r="WGE39" s="46"/>
      <c r="WGF39" s="46"/>
      <c r="WGG39" s="46"/>
      <c r="WGH39" s="46"/>
      <c r="WGI39" s="46"/>
      <c r="WGJ39" s="46"/>
      <c r="WGK39" s="46"/>
      <c r="WGL39" s="46"/>
      <c r="WGM39" s="46"/>
      <c r="WGN39" s="46"/>
      <c r="WGO39" s="46"/>
      <c r="WGP39" s="46"/>
      <c r="WGQ39" s="46"/>
      <c r="WGR39" s="46"/>
      <c r="WGS39" s="46"/>
      <c r="WGT39" s="46"/>
      <c r="WGU39" s="46"/>
      <c r="WGV39" s="46"/>
      <c r="WGW39" s="46"/>
      <c r="WGX39" s="46"/>
      <c r="WGY39" s="46"/>
      <c r="WGZ39" s="46"/>
      <c r="WHA39" s="46"/>
      <c r="WHB39" s="46"/>
      <c r="WHC39" s="46"/>
      <c r="WHD39" s="46"/>
      <c r="WHE39" s="46"/>
      <c r="WHF39" s="46"/>
      <c r="WHG39" s="46"/>
      <c r="WHH39" s="46"/>
      <c r="WHI39" s="46"/>
      <c r="WHJ39" s="46"/>
      <c r="WHK39" s="46"/>
      <c r="WHL39" s="46"/>
      <c r="WHM39" s="46"/>
      <c r="WHN39" s="46"/>
      <c r="WHO39" s="46"/>
      <c r="WHP39" s="46"/>
      <c r="WHQ39" s="46"/>
      <c r="WHR39" s="46"/>
      <c r="WHS39" s="46"/>
      <c r="WHT39" s="46"/>
      <c r="WHU39" s="46"/>
      <c r="WHV39" s="46"/>
      <c r="WHW39" s="46"/>
      <c r="WHX39" s="46"/>
      <c r="WHY39" s="46"/>
      <c r="WHZ39" s="46"/>
      <c r="WIA39" s="46"/>
      <c r="WIB39" s="46"/>
      <c r="WIC39" s="46"/>
      <c r="WID39" s="46"/>
      <c r="WIE39" s="46"/>
      <c r="WIF39" s="46"/>
      <c r="WIG39" s="46"/>
      <c r="WIH39" s="46"/>
      <c r="WII39" s="46"/>
      <c r="WIJ39" s="46"/>
      <c r="WIK39" s="46"/>
      <c r="WIL39" s="46"/>
      <c r="WIM39" s="46"/>
      <c r="WIN39" s="46"/>
      <c r="WIO39" s="46"/>
      <c r="WIP39" s="46"/>
      <c r="WIQ39" s="46"/>
      <c r="WIR39" s="46"/>
      <c r="WIS39" s="46"/>
      <c r="WIT39" s="46"/>
      <c r="WIU39" s="46"/>
      <c r="WIV39" s="46"/>
      <c r="WIW39" s="46"/>
      <c r="WIX39" s="46"/>
      <c r="WIY39" s="46"/>
      <c r="WIZ39" s="46"/>
      <c r="WJA39" s="46"/>
      <c r="WJB39" s="46"/>
      <c r="WJC39" s="46"/>
      <c r="WJD39" s="46"/>
      <c r="WJE39" s="46"/>
      <c r="WJF39" s="46"/>
      <c r="WJG39" s="46"/>
      <c r="WJH39" s="46"/>
      <c r="WJI39" s="46"/>
      <c r="WJJ39" s="46"/>
      <c r="WJK39" s="46"/>
      <c r="WJL39" s="46"/>
      <c r="WJM39" s="46"/>
      <c r="WJN39" s="46"/>
      <c r="WJO39" s="46"/>
      <c r="WJP39" s="46"/>
      <c r="WJQ39" s="46"/>
      <c r="WJR39" s="46"/>
      <c r="WJS39" s="46"/>
      <c r="WJT39" s="46"/>
      <c r="WJU39" s="46"/>
      <c r="WJV39" s="46"/>
      <c r="WJW39" s="46"/>
      <c r="WJX39" s="46"/>
      <c r="WJY39" s="46"/>
      <c r="WJZ39" s="46"/>
      <c r="WKA39" s="46"/>
      <c r="WKB39" s="46"/>
      <c r="WKC39" s="46"/>
      <c r="WKD39" s="46"/>
      <c r="WKE39" s="46"/>
      <c r="WKF39" s="46"/>
      <c r="WKG39" s="46"/>
      <c r="WKH39" s="46"/>
      <c r="WKI39" s="46"/>
      <c r="WKJ39" s="46"/>
      <c r="WKK39" s="46"/>
      <c r="WKL39" s="46"/>
      <c r="WKM39" s="46"/>
      <c r="WKN39" s="46"/>
      <c r="WKO39" s="46"/>
      <c r="WKP39" s="46"/>
      <c r="WKQ39" s="46"/>
      <c r="WKR39" s="46"/>
      <c r="WKS39" s="46"/>
      <c r="WKT39" s="46"/>
      <c r="WKU39" s="46"/>
      <c r="WKV39" s="46"/>
      <c r="WKW39" s="46"/>
      <c r="WKX39" s="46"/>
      <c r="WKY39" s="46"/>
      <c r="WKZ39" s="46"/>
      <c r="WLA39" s="46"/>
      <c r="WLB39" s="46"/>
      <c r="WLC39" s="46"/>
      <c r="WLD39" s="46"/>
      <c r="WLE39" s="46"/>
      <c r="WLF39" s="46"/>
      <c r="WLG39" s="46"/>
      <c r="WLH39" s="46"/>
      <c r="WLI39" s="46"/>
      <c r="WLJ39" s="46"/>
      <c r="WLK39" s="46"/>
      <c r="WLL39" s="46"/>
      <c r="WLM39" s="46"/>
      <c r="WLN39" s="46"/>
      <c r="WLO39" s="46"/>
      <c r="WLP39" s="46"/>
      <c r="WLQ39" s="46"/>
      <c r="WLR39" s="46"/>
      <c r="WLS39" s="46"/>
      <c r="WLT39" s="46"/>
      <c r="WLU39" s="46"/>
      <c r="WLV39" s="46"/>
      <c r="WLW39" s="46"/>
      <c r="WLX39" s="46"/>
      <c r="WLY39" s="46"/>
      <c r="WLZ39" s="46"/>
      <c r="WMA39" s="46"/>
      <c r="WMB39" s="46"/>
      <c r="WMC39" s="46"/>
      <c r="WMD39" s="46"/>
      <c r="WME39" s="46"/>
      <c r="WMF39" s="46"/>
      <c r="WMG39" s="46"/>
      <c r="WMH39" s="46"/>
      <c r="WMI39" s="46"/>
      <c r="WMJ39" s="46"/>
      <c r="WMK39" s="46"/>
      <c r="WML39" s="46"/>
      <c r="WMM39" s="46"/>
      <c r="WMN39" s="46"/>
      <c r="WMO39" s="46"/>
      <c r="WMP39" s="46"/>
      <c r="WMQ39" s="46"/>
      <c r="WMR39" s="46"/>
      <c r="WMS39" s="46"/>
      <c r="WMT39" s="46"/>
      <c r="WMU39" s="46"/>
      <c r="WMV39" s="46"/>
      <c r="WMW39" s="46"/>
      <c r="WMX39" s="46"/>
      <c r="WMY39" s="46"/>
      <c r="WMZ39" s="46"/>
      <c r="WNA39" s="46"/>
      <c r="WNB39" s="46"/>
      <c r="WNC39" s="46"/>
      <c r="WND39" s="46"/>
      <c r="WNE39" s="46"/>
      <c r="WNF39" s="46"/>
      <c r="WNG39" s="46"/>
      <c r="WNH39" s="46"/>
      <c r="WNI39" s="46"/>
      <c r="WNJ39" s="46"/>
      <c r="WNK39" s="46"/>
      <c r="WNL39" s="46"/>
      <c r="WNM39" s="46"/>
      <c r="WNN39" s="46"/>
      <c r="WNO39" s="46"/>
      <c r="WNP39" s="46"/>
      <c r="WNQ39" s="46"/>
      <c r="WNR39" s="46"/>
      <c r="WNS39" s="46"/>
      <c r="WNT39" s="46"/>
      <c r="WNU39" s="46"/>
      <c r="WNV39" s="46"/>
      <c r="WNW39" s="46"/>
      <c r="WNX39" s="46"/>
      <c r="WNY39" s="46"/>
      <c r="WNZ39" s="46"/>
      <c r="WOA39" s="46"/>
      <c r="WOB39" s="46"/>
      <c r="WOC39" s="46"/>
      <c r="WOD39" s="46"/>
      <c r="WOE39" s="46"/>
      <c r="WOF39" s="46"/>
      <c r="WOG39" s="46"/>
      <c r="WOH39" s="46"/>
      <c r="WOI39" s="46"/>
      <c r="WOJ39" s="46"/>
      <c r="WOK39" s="46"/>
      <c r="WOL39" s="46"/>
      <c r="WOM39" s="46"/>
      <c r="WON39" s="46"/>
      <c r="WOO39" s="46"/>
      <c r="WOP39" s="46"/>
      <c r="WOQ39" s="46"/>
      <c r="WOR39" s="46"/>
      <c r="WOS39" s="46"/>
      <c r="WOT39" s="46"/>
      <c r="WOU39" s="46"/>
      <c r="WOV39" s="46"/>
      <c r="WOW39" s="46"/>
      <c r="WOX39" s="46"/>
      <c r="WOY39" s="46"/>
      <c r="WOZ39" s="46"/>
      <c r="WPA39" s="46"/>
      <c r="WPB39" s="46"/>
      <c r="WPC39" s="46"/>
      <c r="WPD39" s="46"/>
      <c r="WPE39" s="46"/>
      <c r="WPF39" s="46"/>
      <c r="WPG39" s="46"/>
      <c r="WPH39" s="46"/>
      <c r="WPI39" s="46"/>
      <c r="WPJ39" s="46"/>
      <c r="WPK39" s="46"/>
      <c r="WPL39" s="46"/>
      <c r="WPM39" s="46"/>
      <c r="WPN39" s="46"/>
      <c r="WPO39" s="46"/>
      <c r="WPP39" s="46"/>
      <c r="WPQ39" s="46"/>
      <c r="WPR39" s="46"/>
      <c r="WPS39" s="46"/>
      <c r="WPT39" s="46"/>
      <c r="WPU39" s="46"/>
      <c r="WPV39" s="46"/>
      <c r="WPW39" s="46"/>
      <c r="WPX39" s="46"/>
      <c r="WPY39" s="46"/>
      <c r="WPZ39" s="46"/>
      <c r="WQA39" s="46"/>
      <c r="WQB39" s="46"/>
      <c r="WQC39" s="46"/>
      <c r="WQD39" s="46"/>
      <c r="WQE39" s="46"/>
      <c r="WQF39" s="46"/>
      <c r="WQG39" s="46"/>
      <c r="WQH39" s="46"/>
      <c r="WQI39" s="46"/>
      <c r="WQJ39" s="46"/>
      <c r="WQK39" s="46"/>
      <c r="WQL39" s="46"/>
      <c r="WQM39" s="46"/>
      <c r="WQN39" s="46"/>
      <c r="WQO39" s="46"/>
      <c r="WQP39" s="46"/>
      <c r="WQQ39" s="46"/>
      <c r="WQR39" s="46"/>
      <c r="WQS39" s="46"/>
      <c r="WQT39" s="46"/>
      <c r="WQU39" s="46"/>
      <c r="WQV39" s="46"/>
      <c r="WQW39" s="46"/>
      <c r="WQX39" s="46"/>
      <c r="WQY39" s="46"/>
      <c r="WQZ39" s="46"/>
      <c r="WRA39" s="46"/>
      <c r="WRB39" s="46"/>
      <c r="WRC39" s="46"/>
      <c r="WRD39" s="46"/>
      <c r="WRE39" s="46"/>
      <c r="WRF39" s="46"/>
      <c r="WRG39" s="46"/>
      <c r="WRH39" s="46"/>
      <c r="WRI39" s="46"/>
      <c r="WRJ39" s="46"/>
      <c r="WRK39" s="46"/>
      <c r="WRL39" s="46"/>
      <c r="WRM39" s="46"/>
      <c r="WRN39" s="46"/>
      <c r="WRO39" s="46"/>
      <c r="WRP39" s="46"/>
      <c r="WRQ39" s="46"/>
      <c r="WRR39" s="46"/>
      <c r="WRS39" s="46"/>
      <c r="WRT39" s="46"/>
      <c r="WRU39" s="46"/>
      <c r="WRV39" s="46"/>
      <c r="WRW39" s="46"/>
      <c r="WRX39" s="46"/>
      <c r="WRY39" s="46"/>
      <c r="WRZ39" s="46"/>
      <c r="WSA39" s="46"/>
      <c r="WSB39" s="46"/>
      <c r="WSC39" s="46"/>
      <c r="WSD39" s="46"/>
      <c r="WSE39" s="46"/>
      <c r="WSF39" s="46"/>
      <c r="WSG39" s="46"/>
      <c r="WSH39" s="46"/>
      <c r="WSI39" s="46"/>
      <c r="WSJ39" s="46"/>
      <c r="WSK39" s="46"/>
      <c r="WSL39" s="46"/>
      <c r="WSM39" s="46"/>
      <c r="WSN39" s="46"/>
      <c r="WSO39" s="46"/>
      <c r="WSP39" s="46"/>
      <c r="WSQ39" s="46"/>
      <c r="WSR39" s="46"/>
      <c r="WSS39" s="46"/>
      <c r="WST39" s="46"/>
      <c r="WSU39" s="46"/>
      <c r="WSV39" s="46"/>
      <c r="WSW39" s="46"/>
      <c r="WSX39" s="46"/>
      <c r="WSY39" s="46"/>
      <c r="WSZ39" s="46"/>
      <c r="WTA39" s="46"/>
      <c r="WTB39" s="46"/>
      <c r="WTC39" s="46"/>
      <c r="WTD39" s="46"/>
      <c r="WTE39" s="46"/>
      <c r="WTF39" s="46"/>
      <c r="WTG39" s="46"/>
      <c r="WTH39" s="46"/>
      <c r="WTI39" s="46"/>
      <c r="WTJ39" s="46"/>
      <c r="WTK39" s="46"/>
      <c r="WTL39" s="46"/>
      <c r="WTM39" s="46"/>
      <c r="WTN39" s="46"/>
      <c r="WTO39" s="46"/>
      <c r="WTP39" s="46"/>
      <c r="WTQ39" s="46"/>
      <c r="WTR39" s="46"/>
      <c r="WTS39" s="46"/>
      <c r="WTT39" s="46"/>
      <c r="WTU39" s="46"/>
      <c r="WTV39" s="46"/>
      <c r="WTW39" s="46"/>
      <c r="WTX39" s="46"/>
      <c r="WTY39" s="46"/>
      <c r="WTZ39" s="46"/>
      <c r="WUA39" s="46"/>
      <c r="WUB39" s="46"/>
      <c r="WUC39" s="46"/>
      <c r="WUD39" s="46"/>
      <c r="WUE39" s="46"/>
      <c r="WUF39" s="46"/>
      <c r="WUG39" s="46"/>
      <c r="WUH39" s="46"/>
      <c r="WUI39" s="46"/>
      <c r="WUJ39" s="46"/>
      <c r="WUK39" s="46"/>
      <c r="WUL39" s="46"/>
      <c r="WUM39" s="46"/>
      <c r="WUN39" s="46"/>
      <c r="WUO39" s="46"/>
      <c r="WUP39" s="46"/>
      <c r="WUQ39" s="46"/>
      <c r="WUR39" s="46"/>
      <c r="WUS39" s="46"/>
      <c r="WUT39" s="46"/>
      <c r="WUU39" s="46"/>
      <c r="WUV39" s="46"/>
      <c r="WUW39" s="46"/>
      <c r="WUX39" s="46"/>
      <c r="WUY39" s="46"/>
      <c r="WUZ39" s="46"/>
      <c r="WVA39" s="46"/>
      <c r="WVB39" s="46"/>
      <c r="WVC39" s="46"/>
      <c r="WVD39" s="46"/>
      <c r="WVE39" s="46"/>
      <c r="WVF39" s="46"/>
      <c r="WVG39" s="46"/>
      <c r="WVH39" s="46"/>
      <c r="WVI39" s="46"/>
      <c r="WVJ39" s="46"/>
      <c r="WVK39" s="46"/>
      <c r="WVL39" s="46"/>
      <c r="WVM39" s="46"/>
      <c r="WVN39" s="46"/>
    </row>
    <row r="40" spans="1:16134" s="45" customFormat="1" ht="241.5" customHeight="1">
      <c r="A40" s="213" t="s">
        <v>171</v>
      </c>
      <c r="B40" s="823" t="s">
        <v>172</v>
      </c>
      <c r="C40" s="824"/>
      <c r="D40" s="99" t="s">
        <v>192</v>
      </c>
      <c r="E40" s="927" t="s">
        <v>193</v>
      </c>
      <c r="F40" s="927"/>
      <c r="G40" s="927"/>
      <c r="H40" s="927"/>
      <c r="I40" s="881" t="s">
        <v>1034</v>
      </c>
      <c r="J40" s="881"/>
      <c r="K40" s="831" t="s">
        <v>197</v>
      </c>
      <c r="L40" s="831"/>
      <c r="M40" s="831"/>
      <c r="N40" s="831"/>
      <c r="O40" s="201" t="s">
        <v>190</v>
      </c>
      <c r="P40" s="941" t="s">
        <v>1033</v>
      </c>
      <c r="Q40" s="941"/>
      <c r="R40" s="941"/>
      <c r="S40" s="95" t="s">
        <v>153</v>
      </c>
      <c r="T40" s="82" t="s">
        <v>114</v>
      </c>
      <c r="U40" s="454" t="s">
        <v>1984</v>
      </c>
      <c r="V40" s="376">
        <v>1</v>
      </c>
      <c r="W40" s="376">
        <f>AF40</f>
        <v>0.96430000000000005</v>
      </c>
      <c r="X40" s="411">
        <f t="shared" si="4"/>
        <v>0.96430000000000005</v>
      </c>
      <c r="Y40" s="183">
        <f t="shared" si="6"/>
        <v>0.96430000000000005</v>
      </c>
      <c r="Z40" s="46"/>
      <c r="AA40" s="376">
        <v>1</v>
      </c>
      <c r="AB40" s="376">
        <f t="shared" ref="AA40:AB42" si="12">W40</f>
        <v>0.96430000000000005</v>
      </c>
      <c r="AC40" s="411">
        <f>AB40/AA40</f>
        <v>0.96430000000000005</v>
      </c>
      <c r="AD40" s="223">
        <f t="shared" si="7"/>
        <v>0.96430000000000005</v>
      </c>
      <c r="AE40" s="541">
        <v>1</v>
      </c>
      <c r="AF40" s="466">
        <v>0.96430000000000005</v>
      </c>
      <c r="AG40" s="543">
        <f t="shared" si="5"/>
        <v>0.96430000000000005</v>
      </c>
      <c r="AH40" s="544">
        <f t="shared" ref="AH40" si="13">AG40</f>
        <v>0.96430000000000005</v>
      </c>
      <c r="AI40" s="221">
        <v>0</v>
      </c>
      <c r="AJ40" s="221">
        <v>0</v>
      </c>
      <c r="AK40" s="222">
        <v>0</v>
      </c>
      <c r="AL40" s="223">
        <f t="shared" si="9"/>
        <v>0</v>
      </c>
      <c r="AM40" s="221">
        <v>0</v>
      </c>
      <c r="AN40" s="221">
        <v>0</v>
      </c>
      <c r="AO40" s="222">
        <v>0</v>
      </c>
      <c r="AP40" s="223">
        <f t="shared" si="10"/>
        <v>0</v>
      </c>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c r="FL40" s="46"/>
      <c r="FM40" s="46"/>
      <c r="FN40" s="46"/>
      <c r="FO40" s="46"/>
      <c r="FP40" s="46"/>
      <c r="FQ40" s="46"/>
      <c r="FR40" s="46"/>
      <c r="FS40" s="46"/>
      <c r="FT40" s="46"/>
      <c r="FU40" s="46"/>
      <c r="FV40" s="46"/>
      <c r="FW40" s="46"/>
      <c r="FX40" s="46"/>
      <c r="FY40" s="46"/>
      <c r="FZ40" s="46"/>
      <c r="GA40" s="46"/>
      <c r="GB40" s="46"/>
      <c r="GC40" s="46"/>
      <c r="GD40" s="46"/>
      <c r="GE40" s="46"/>
      <c r="GF40" s="46"/>
      <c r="GG40" s="46"/>
      <c r="GH40" s="46"/>
      <c r="GI40" s="46"/>
      <c r="GJ40" s="46"/>
      <c r="GK40" s="46"/>
      <c r="GL40" s="46"/>
      <c r="GM40" s="46"/>
      <c r="GN40" s="46"/>
      <c r="GO40" s="46"/>
      <c r="GP40" s="46"/>
      <c r="GQ40" s="46"/>
      <c r="GR40" s="46"/>
      <c r="GS40" s="46"/>
      <c r="GT40" s="46"/>
      <c r="GU40" s="46"/>
      <c r="GV40" s="46"/>
      <c r="GW40" s="46"/>
      <c r="GX40" s="46"/>
      <c r="GY40" s="46"/>
      <c r="GZ40" s="46"/>
      <c r="HA40" s="46"/>
      <c r="HB40" s="46"/>
      <c r="HC40" s="46"/>
      <c r="HD40" s="46"/>
      <c r="HE40" s="46"/>
      <c r="HF40" s="46"/>
      <c r="HG40" s="46"/>
      <c r="HH40" s="46"/>
      <c r="HI40" s="46"/>
      <c r="HJ40" s="46"/>
      <c r="HK40" s="46"/>
      <c r="HL40" s="46"/>
      <c r="HM40" s="46"/>
      <c r="HN40" s="46"/>
      <c r="HO40" s="46"/>
      <c r="HP40" s="46"/>
      <c r="HQ40" s="46"/>
      <c r="HR40" s="46"/>
      <c r="HS40" s="46"/>
      <c r="HT40" s="46"/>
      <c r="HU40" s="46"/>
      <c r="HV40" s="46"/>
      <c r="HW40" s="46"/>
      <c r="HX40" s="46"/>
      <c r="HY40" s="46"/>
      <c r="HZ40" s="46"/>
      <c r="IA40" s="46"/>
      <c r="IB40" s="46"/>
      <c r="IC40" s="46"/>
      <c r="ID40" s="46"/>
      <c r="IE40" s="46"/>
      <c r="IF40" s="46"/>
      <c r="IG40" s="46"/>
      <c r="IH40" s="46"/>
      <c r="II40" s="46"/>
      <c r="IJ40" s="46"/>
      <c r="IK40" s="46"/>
      <c r="IL40" s="46"/>
      <c r="IM40" s="46"/>
      <c r="IN40" s="46"/>
      <c r="IO40" s="46"/>
      <c r="IP40" s="46"/>
      <c r="IQ40" s="46"/>
      <c r="IR40" s="46"/>
      <c r="IS40" s="46"/>
      <c r="IT40" s="46"/>
      <c r="IU40" s="46"/>
      <c r="IV40" s="46"/>
      <c r="IW40" s="46"/>
      <c r="IX40" s="46"/>
      <c r="IY40" s="46"/>
      <c r="IZ40" s="46"/>
      <c r="JA40" s="46"/>
      <c r="JB40" s="46"/>
      <c r="JC40" s="46"/>
      <c r="JD40" s="46"/>
      <c r="JE40" s="46"/>
      <c r="JF40" s="46"/>
      <c r="JG40" s="46"/>
      <c r="JH40" s="46"/>
      <c r="JI40" s="46"/>
      <c r="JJ40" s="46"/>
      <c r="JK40" s="46"/>
      <c r="JL40" s="46"/>
      <c r="JM40" s="46"/>
      <c r="JN40" s="46"/>
      <c r="JO40" s="46"/>
      <c r="JP40" s="46"/>
      <c r="JQ40" s="46"/>
      <c r="JR40" s="46"/>
      <c r="JS40" s="46"/>
      <c r="JT40" s="46"/>
      <c r="JU40" s="46"/>
      <c r="JV40" s="46"/>
      <c r="JW40" s="46"/>
      <c r="JX40" s="46"/>
      <c r="JY40" s="46"/>
      <c r="JZ40" s="46"/>
      <c r="KA40" s="46"/>
      <c r="KB40" s="46"/>
      <c r="KC40" s="46"/>
      <c r="KD40" s="46"/>
      <c r="KE40" s="46"/>
      <c r="KF40" s="46"/>
      <c r="KG40" s="46"/>
      <c r="KH40" s="46"/>
      <c r="KI40" s="46"/>
      <c r="KJ40" s="46"/>
      <c r="KK40" s="46"/>
      <c r="KL40" s="46"/>
      <c r="KM40" s="46"/>
      <c r="KN40" s="46"/>
      <c r="KO40" s="46"/>
      <c r="KP40" s="46"/>
      <c r="KQ40" s="46"/>
      <c r="KR40" s="46"/>
      <c r="KS40" s="46"/>
      <c r="KT40" s="46"/>
      <c r="KU40" s="46"/>
      <c r="KV40" s="46"/>
      <c r="KW40" s="46"/>
      <c r="KX40" s="46"/>
      <c r="KY40" s="46"/>
      <c r="KZ40" s="46"/>
      <c r="LA40" s="46"/>
      <c r="LB40" s="46"/>
      <c r="LC40" s="46"/>
      <c r="LD40" s="46"/>
      <c r="LE40" s="46"/>
      <c r="LF40" s="46"/>
      <c r="LG40" s="46"/>
      <c r="LH40" s="46"/>
      <c r="LI40" s="46"/>
      <c r="LJ40" s="46"/>
      <c r="LK40" s="46"/>
      <c r="LL40" s="46"/>
      <c r="LM40" s="46"/>
      <c r="LN40" s="46"/>
      <c r="LO40" s="46"/>
      <c r="LP40" s="46"/>
      <c r="LQ40" s="46"/>
      <c r="LR40" s="46"/>
      <c r="LS40" s="46"/>
      <c r="LT40" s="46"/>
      <c r="LU40" s="46"/>
      <c r="LV40" s="46"/>
      <c r="LW40" s="46"/>
      <c r="LX40" s="46"/>
      <c r="LY40" s="46"/>
      <c r="LZ40" s="46"/>
      <c r="MA40" s="46"/>
      <c r="MB40" s="46"/>
      <c r="MC40" s="46"/>
      <c r="MD40" s="46"/>
      <c r="ME40" s="46"/>
      <c r="MF40" s="46"/>
      <c r="MG40" s="46"/>
      <c r="MH40" s="46"/>
      <c r="MI40" s="46"/>
      <c r="MJ40" s="46"/>
      <c r="MK40" s="46"/>
      <c r="ML40" s="46"/>
      <c r="MM40" s="46"/>
      <c r="MN40" s="46"/>
      <c r="MO40" s="46"/>
      <c r="MP40" s="46"/>
      <c r="MQ40" s="46"/>
      <c r="MR40" s="46"/>
      <c r="MS40" s="46"/>
      <c r="MT40" s="46"/>
      <c r="MU40" s="46"/>
      <c r="MV40" s="46"/>
      <c r="MW40" s="46"/>
      <c r="MX40" s="46"/>
      <c r="MY40" s="46"/>
      <c r="MZ40" s="46"/>
      <c r="NA40" s="46"/>
      <c r="NB40" s="46"/>
      <c r="NC40" s="46"/>
      <c r="ND40" s="46"/>
      <c r="NE40" s="46"/>
      <c r="NF40" s="46"/>
      <c r="NG40" s="46"/>
      <c r="NH40" s="46"/>
      <c r="NI40" s="46"/>
      <c r="NJ40" s="46"/>
      <c r="NK40" s="46"/>
      <c r="NL40" s="46"/>
      <c r="NM40" s="46"/>
      <c r="NN40" s="46"/>
      <c r="NO40" s="46"/>
      <c r="NP40" s="46"/>
      <c r="NQ40" s="46"/>
      <c r="NR40" s="46"/>
      <c r="NS40" s="46"/>
      <c r="NT40" s="46"/>
      <c r="NU40" s="46"/>
      <c r="NV40" s="46"/>
      <c r="NW40" s="46"/>
      <c r="NX40" s="46"/>
      <c r="NY40" s="46"/>
      <c r="NZ40" s="46"/>
      <c r="OA40" s="46"/>
      <c r="OB40" s="46"/>
      <c r="OC40" s="46"/>
      <c r="OD40" s="46"/>
      <c r="OE40" s="46"/>
      <c r="OF40" s="46"/>
      <c r="OG40" s="46"/>
      <c r="OH40" s="46"/>
      <c r="OI40" s="46"/>
      <c r="OJ40" s="46"/>
      <c r="OK40" s="46"/>
      <c r="OL40" s="46"/>
      <c r="OM40" s="46"/>
      <c r="ON40" s="46"/>
      <c r="OO40" s="46"/>
      <c r="OP40" s="46"/>
      <c r="OQ40" s="46"/>
      <c r="OR40" s="46"/>
      <c r="OS40" s="46"/>
      <c r="OT40" s="46"/>
      <c r="OU40" s="46"/>
      <c r="OV40" s="46"/>
      <c r="OW40" s="46"/>
      <c r="OX40" s="46"/>
      <c r="OY40" s="46"/>
      <c r="OZ40" s="46"/>
      <c r="PA40" s="46"/>
      <c r="PB40" s="46"/>
      <c r="PC40" s="46"/>
      <c r="PD40" s="46"/>
      <c r="PE40" s="46"/>
      <c r="PF40" s="46"/>
      <c r="PG40" s="46"/>
      <c r="PH40" s="46"/>
      <c r="PI40" s="46"/>
      <c r="PJ40" s="46"/>
      <c r="PK40" s="46"/>
      <c r="PL40" s="46"/>
      <c r="PM40" s="46"/>
      <c r="PN40" s="46"/>
      <c r="PO40" s="46"/>
      <c r="PP40" s="46"/>
      <c r="PQ40" s="46"/>
      <c r="PR40" s="46"/>
      <c r="PS40" s="46"/>
      <c r="PT40" s="46"/>
      <c r="PU40" s="46"/>
      <c r="PV40" s="46"/>
      <c r="PW40" s="46"/>
      <c r="PX40" s="46"/>
      <c r="PY40" s="46"/>
      <c r="PZ40" s="46"/>
      <c r="QA40" s="46"/>
      <c r="QB40" s="46"/>
      <c r="QC40" s="46"/>
      <c r="QD40" s="46"/>
      <c r="QE40" s="46"/>
      <c r="QF40" s="46"/>
      <c r="QG40" s="46"/>
      <c r="QH40" s="46"/>
      <c r="QI40" s="46"/>
      <c r="QJ40" s="46"/>
      <c r="QK40" s="46"/>
      <c r="QL40" s="46"/>
      <c r="QM40" s="46"/>
      <c r="QN40" s="46"/>
      <c r="QO40" s="46"/>
      <c r="QP40" s="46"/>
      <c r="QQ40" s="46"/>
      <c r="QR40" s="46"/>
      <c r="QS40" s="46"/>
      <c r="QT40" s="46"/>
      <c r="QU40" s="46"/>
      <c r="QV40" s="46"/>
      <c r="QW40" s="46"/>
      <c r="QX40" s="46"/>
      <c r="QY40" s="46"/>
      <c r="QZ40" s="46"/>
      <c r="RA40" s="46"/>
      <c r="RB40" s="46"/>
      <c r="RC40" s="46"/>
      <c r="RD40" s="46"/>
      <c r="RE40" s="46"/>
      <c r="RF40" s="46"/>
      <c r="RG40" s="46"/>
      <c r="RH40" s="46"/>
      <c r="RI40" s="46"/>
      <c r="RJ40" s="46"/>
      <c r="RK40" s="46"/>
      <c r="RL40" s="46"/>
      <c r="RM40" s="46"/>
      <c r="RN40" s="46"/>
      <c r="RO40" s="46"/>
      <c r="RP40" s="46"/>
      <c r="RQ40" s="46"/>
      <c r="RR40" s="46"/>
      <c r="RS40" s="46"/>
      <c r="RT40" s="46"/>
      <c r="RU40" s="46"/>
      <c r="RV40" s="46"/>
      <c r="RW40" s="46"/>
      <c r="RX40" s="46"/>
      <c r="RY40" s="46"/>
      <c r="RZ40" s="46"/>
      <c r="SA40" s="46"/>
      <c r="SB40" s="46"/>
      <c r="SC40" s="46"/>
      <c r="SD40" s="46"/>
      <c r="SE40" s="46"/>
      <c r="SF40" s="46"/>
      <c r="SG40" s="46"/>
      <c r="SH40" s="46"/>
      <c r="SI40" s="46"/>
      <c r="SJ40" s="46"/>
      <c r="SK40" s="46"/>
      <c r="SL40" s="46"/>
      <c r="SM40" s="46"/>
      <c r="SN40" s="46"/>
      <c r="SO40" s="46"/>
      <c r="SP40" s="46"/>
      <c r="SQ40" s="46"/>
      <c r="SR40" s="46"/>
      <c r="SS40" s="46"/>
      <c r="ST40" s="46"/>
      <c r="SU40" s="46"/>
      <c r="SV40" s="46"/>
      <c r="SW40" s="46"/>
      <c r="SX40" s="46"/>
      <c r="SY40" s="46"/>
      <c r="SZ40" s="46"/>
      <c r="TA40" s="46"/>
      <c r="TB40" s="46"/>
      <c r="TC40" s="46"/>
      <c r="TD40" s="46"/>
      <c r="TE40" s="46"/>
      <c r="TF40" s="46"/>
      <c r="TG40" s="46"/>
      <c r="TH40" s="46"/>
      <c r="TI40" s="46"/>
      <c r="TJ40" s="46"/>
      <c r="TK40" s="46"/>
      <c r="TL40" s="46"/>
      <c r="TM40" s="46"/>
      <c r="TN40" s="46"/>
      <c r="TO40" s="46"/>
      <c r="TP40" s="46"/>
      <c r="TQ40" s="46"/>
      <c r="TR40" s="46"/>
      <c r="TS40" s="46"/>
      <c r="TT40" s="46"/>
      <c r="TU40" s="46"/>
      <c r="TV40" s="46"/>
      <c r="TW40" s="46"/>
      <c r="TX40" s="46"/>
      <c r="TY40" s="46"/>
      <c r="TZ40" s="46"/>
      <c r="UA40" s="46"/>
      <c r="UB40" s="46"/>
      <c r="UC40" s="46"/>
      <c r="UD40" s="46"/>
      <c r="UE40" s="46"/>
      <c r="UF40" s="46"/>
      <c r="UG40" s="46"/>
      <c r="UH40" s="46"/>
      <c r="UI40" s="46"/>
      <c r="UJ40" s="46"/>
      <c r="UK40" s="46"/>
      <c r="UL40" s="46"/>
      <c r="UM40" s="46"/>
      <c r="UN40" s="46"/>
      <c r="UO40" s="46"/>
      <c r="UP40" s="46"/>
      <c r="UQ40" s="46"/>
      <c r="UR40" s="46"/>
      <c r="US40" s="46"/>
      <c r="UT40" s="46"/>
      <c r="UU40" s="46"/>
      <c r="UV40" s="46"/>
      <c r="UW40" s="46"/>
      <c r="UX40" s="46"/>
      <c r="UY40" s="46"/>
      <c r="UZ40" s="46"/>
      <c r="VA40" s="46"/>
      <c r="VB40" s="46"/>
      <c r="VC40" s="46"/>
      <c r="VD40" s="46"/>
      <c r="VE40" s="46"/>
      <c r="VF40" s="46"/>
      <c r="VG40" s="46"/>
      <c r="VH40" s="46"/>
      <c r="VI40" s="46"/>
      <c r="VJ40" s="46"/>
      <c r="VK40" s="46"/>
      <c r="VL40" s="46"/>
      <c r="VM40" s="46"/>
      <c r="VN40" s="46"/>
      <c r="VO40" s="46"/>
      <c r="VP40" s="46"/>
      <c r="VQ40" s="46"/>
      <c r="VR40" s="46"/>
      <c r="VS40" s="46"/>
      <c r="VT40" s="46"/>
      <c r="VU40" s="46"/>
      <c r="VV40" s="46"/>
      <c r="VW40" s="46"/>
      <c r="VX40" s="46"/>
      <c r="VY40" s="46"/>
      <c r="VZ40" s="46"/>
      <c r="WA40" s="46"/>
      <c r="WB40" s="46"/>
      <c r="WC40" s="46"/>
      <c r="WD40" s="46"/>
      <c r="WE40" s="46"/>
      <c r="WF40" s="46"/>
      <c r="WG40" s="46"/>
      <c r="WH40" s="46"/>
      <c r="WI40" s="46"/>
      <c r="WJ40" s="46"/>
      <c r="WK40" s="46"/>
      <c r="WL40" s="46"/>
      <c r="WM40" s="46"/>
      <c r="WN40" s="46"/>
      <c r="WO40" s="46"/>
      <c r="WP40" s="46"/>
      <c r="WQ40" s="46"/>
      <c r="WR40" s="46"/>
      <c r="WS40" s="46"/>
      <c r="WT40" s="46"/>
      <c r="WU40" s="46"/>
      <c r="WV40" s="46"/>
      <c r="WW40" s="46"/>
      <c r="WX40" s="46"/>
      <c r="WY40" s="46"/>
      <c r="WZ40" s="46"/>
      <c r="XA40" s="46"/>
      <c r="XB40" s="46"/>
      <c r="XC40" s="46"/>
      <c r="XD40" s="46"/>
      <c r="XE40" s="46"/>
      <c r="XF40" s="46"/>
      <c r="XG40" s="46"/>
      <c r="XH40" s="46"/>
      <c r="XI40" s="46"/>
      <c r="XJ40" s="46"/>
      <c r="XK40" s="46"/>
      <c r="XL40" s="46"/>
      <c r="XM40" s="46"/>
      <c r="XN40" s="46"/>
      <c r="XO40" s="46"/>
      <c r="XP40" s="46"/>
      <c r="XQ40" s="46"/>
      <c r="XR40" s="46"/>
      <c r="XS40" s="46"/>
      <c r="XT40" s="46"/>
      <c r="XU40" s="46"/>
      <c r="XV40" s="46"/>
      <c r="XW40" s="46"/>
      <c r="XX40" s="46"/>
      <c r="XY40" s="46"/>
      <c r="XZ40" s="46"/>
      <c r="YA40" s="46"/>
      <c r="YB40" s="46"/>
      <c r="YC40" s="46"/>
      <c r="YD40" s="46"/>
      <c r="YE40" s="46"/>
      <c r="YF40" s="46"/>
      <c r="YG40" s="46"/>
      <c r="YH40" s="46"/>
      <c r="YI40" s="46"/>
      <c r="YJ40" s="46"/>
      <c r="YK40" s="46"/>
      <c r="YL40" s="46"/>
      <c r="YM40" s="46"/>
      <c r="YN40" s="46"/>
      <c r="YO40" s="46"/>
      <c r="YP40" s="46"/>
      <c r="YQ40" s="46"/>
      <c r="YR40" s="46"/>
      <c r="YS40" s="46"/>
      <c r="YT40" s="46"/>
      <c r="YU40" s="46"/>
      <c r="YV40" s="46"/>
      <c r="YW40" s="46"/>
      <c r="YX40" s="46"/>
      <c r="YY40" s="46"/>
      <c r="YZ40" s="46"/>
      <c r="ZA40" s="46"/>
      <c r="ZB40" s="46"/>
      <c r="ZC40" s="46"/>
      <c r="ZD40" s="46"/>
      <c r="ZE40" s="46"/>
      <c r="ZF40" s="46"/>
      <c r="ZG40" s="46"/>
      <c r="ZH40" s="46"/>
      <c r="ZI40" s="46"/>
      <c r="ZJ40" s="46"/>
      <c r="ZK40" s="46"/>
      <c r="ZL40" s="46"/>
      <c r="ZM40" s="46"/>
      <c r="ZN40" s="46"/>
      <c r="ZO40" s="46"/>
      <c r="ZP40" s="46"/>
      <c r="ZQ40" s="46"/>
      <c r="ZR40" s="46"/>
      <c r="ZS40" s="46"/>
      <c r="ZT40" s="46"/>
      <c r="ZU40" s="46"/>
      <c r="ZV40" s="46"/>
      <c r="ZW40" s="46"/>
      <c r="ZX40" s="46"/>
      <c r="ZY40" s="46"/>
      <c r="ZZ40" s="46"/>
      <c r="AAA40" s="46"/>
      <c r="AAB40" s="46"/>
      <c r="AAC40" s="46"/>
      <c r="AAD40" s="46"/>
      <c r="AAE40" s="46"/>
      <c r="AAF40" s="46"/>
      <c r="AAG40" s="46"/>
      <c r="AAH40" s="46"/>
      <c r="AAI40" s="46"/>
      <c r="AAJ40" s="46"/>
      <c r="AAK40" s="46"/>
      <c r="AAL40" s="46"/>
      <c r="AAM40" s="46"/>
      <c r="AAN40" s="46"/>
      <c r="AAO40" s="46"/>
      <c r="AAP40" s="46"/>
      <c r="AAQ40" s="46"/>
      <c r="AAR40" s="46"/>
      <c r="AAS40" s="46"/>
      <c r="AAT40" s="46"/>
      <c r="AAU40" s="46"/>
      <c r="AAV40" s="46"/>
      <c r="AAW40" s="46"/>
      <c r="AAX40" s="46"/>
      <c r="AAY40" s="46"/>
      <c r="AAZ40" s="46"/>
      <c r="ABA40" s="46"/>
      <c r="ABB40" s="46"/>
      <c r="ABC40" s="46"/>
      <c r="ABD40" s="46"/>
      <c r="ABE40" s="46"/>
      <c r="ABF40" s="46"/>
      <c r="ABG40" s="46"/>
      <c r="ABH40" s="46"/>
      <c r="ABI40" s="46"/>
      <c r="ABJ40" s="46"/>
      <c r="ABK40" s="46"/>
      <c r="ABL40" s="46"/>
      <c r="ABM40" s="46"/>
      <c r="ABN40" s="46"/>
      <c r="ABO40" s="46"/>
      <c r="ABP40" s="46"/>
      <c r="ABQ40" s="46"/>
      <c r="ABR40" s="46"/>
      <c r="ABS40" s="46"/>
      <c r="ABT40" s="46"/>
      <c r="ABU40" s="46"/>
      <c r="ABV40" s="46"/>
      <c r="ABW40" s="46"/>
      <c r="ABX40" s="46"/>
      <c r="ABY40" s="46"/>
      <c r="ABZ40" s="46"/>
      <c r="ACA40" s="46"/>
      <c r="ACB40" s="46"/>
      <c r="ACC40" s="46"/>
      <c r="ACD40" s="46"/>
      <c r="ACE40" s="46"/>
      <c r="ACF40" s="46"/>
      <c r="ACG40" s="46"/>
      <c r="ACH40" s="46"/>
      <c r="ACI40" s="46"/>
      <c r="ACJ40" s="46"/>
      <c r="ACK40" s="46"/>
      <c r="ACL40" s="46"/>
      <c r="ACM40" s="46"/>
      <c r="ACN40" s="46"/>
      <c r="ACO40" s="46"/>
      <c r="ACP40" s="46"/>
      <c r="ACQ40" s="46"/>
      <c r="ACR40" s="46"/>
      <c r="ACS40" s="46"/>
      <c r="ACT40" s="46"/>
      <c r="ACU40" s="46"/>
      <c r="ACV40" s="46"/>
      <c r="ACW40" s="46"/>
      <c r="ACX40" s="46"/>
      <c r="ACY40" s="46"/>
      <c r="ACZ40" s="46"/>
      <c r="ADA40" s="46"/>
      <c r="ADB40" s="46"/>
      <c r="ADC40" s="46"/>
      <c r="ADD40" s="46"/>
      <c r="ADE40" s="46"/>
      <c r="ADF40" s="46"/>
      <c r="ADG40" s="46"/>
      <c r="ADH40" s="46"/>
      <c r="ADI40" s="46"/>
      <c r="ADJ40" s="46"/>
      <c r="ADK40" s="46"/>
      <c r="ADL40" s="46"/>
      <c r="ADM40" s="46"/>
      <c r="ADN40" s="46"/>
      <c r="ADO40" s="46"/>
      <c r="ADP40" s="46"/>
      <c r="ADQ40" s="46"/>
      <c r="ADR40" s="46"/>
      <c r="ADS40" s="46"/>
      <c r="ADT40" s="46"/>
      <c r="ADU40" s="46"/>
      <c r="ADV40" s="46"/>
      <c r="ADW40" s="46"/>
      <c r="ADX40" s="46"/>
      <c r="ADY40" s="46"/>
      <c r="ADZ40" s="46"/>
      <c r="AEA40" s="46"/>
      <c r="AEB40" s="46"/>
      <c r="AEC40" s="46"/>
      <c r="AED40" s="46"/>
      <c r="AEE40" s="46"/>
      <c r="AEF40" s="46"/>
      <c r="AEG40" s="46"/>
      <c r="AEH40" s="46"/>
      <c r="AEI40" s="46"/>
      <c r="AEJ40" s="46"/>
      <c r="AEK40" s="46"/>
      <c r="AEL40" s="46"/>
      <c r="AEM40" s="46"/>
      <c r="AEN40" s="46"/>
      <c r="AEO40" s="46"/>
      <c r="AEP40" s="46"/>
      <c r="AEQ40" s="46"/>
      <c r="AER40" s="46"/>
      <c r="AES40" s="46"/>
      <c r="AET40" s="46"/>
      <c r="AEU40" s="46"/>
      <c r="AEV40" s="46"/>
      <c r="AEW40" s="46"/>
      <c r="AEX40" s="46"/>
      <c r="AEY40" s="46"/>
      <c r="AEZ40" s="46"/>
      <c r="AFA40" s="46"/>
      <c r="AFB40" s="46"/>
      <c r="AFC40" s="46"/>
      <c r="AFD40" s="46"/>
      <c r="AFE40" s="46"/>
      <c r="AFF40" s="46"/>
      <c r="AFG40" s="46"/>
      <c r="AFH40" s="46"/>
      <c r="AFI40" s="46"/>
      <c r="AFJ40" s="46"/>
      <c r="AFK40" s="46"/>
      <c r="AFL40" s="46"/>
      <c r="AFM40" s="46"/>
      <c r="AFN40" s="46"/>
      <c r="AFO40" s="46"/>
      <c r="AFP40" s="46"/>
      <c r="AFQ40" s="46"/>
      <c r="AFR40" s="46"/>
      <c r="AFS40" s="46"/>
      <c r="AFT40" s="46"/>
      <c r="AFU40" s="46"/>
      <c r="AFV40" s="46"/>
      <c r="AFW40" s="46"/>
      <c r="AFX40" s="46"/>
      <c r="AFY40" s="46"/>
      <c r="AFZ40" s="46"/>
      <c r="AGA40" s="46"/>
      <c r="AGB40" s="46"/>
      <c r="AGC40" s="46"/>
      <c r="AGD40" s="46"/>
      <c r="AGE40" s="46"/>
      <c r="AGF40" s="46"/>
      <c r="AGG40" s="46"/>
      <c r="AGH40" s="46"/>
      <c r="AGI40" s="46"/>
      <c r="AGJ40" s="46"/>
      <c r="AGK40" s="46"/>
      <c r="AGL40" s="46"/>
      <c r="AGM40" s="46"/>
      <c r="AGN40" s="46"/>
      <c r="AGO40" s="46"/>
      <c r="AGP40" s="46"/>
      <c r="AGQ40" s="46"/>
      <c r="AGR40" s="46"/>
      <c r="AGS40" s="46"/>
      <c r="AGT40" s="46"/>
      <c r="AGU40" s="46"/>
      <c r="AGV40" s="46"/>
      <c r="AGW40" s="46"/>
      <c r="AGX40" s="46"/>
      <c r="AGY40" s="46"/>
      <c r="AGZ40" s="46"/>
      <c r="AHA40" s="46"/>
      <c r="AHB40" s="46"/>
      <c r="AHC40" s="46"/>
      <c r="AHD40" s="46"/>
      <c r="AHE40" s="46"/>
      <c r="AHF40" s="46"/>
      <c r="AHG40" s="46"/>
      <c r="AHH40" s="46"/>
      <c r="AHI40" s="46"/>
      <c r="AHJ40" s="46"/>
      <c r="AHK40" s="46"/>
      <c r="AHL40" s="46"/>
      <c r="AHM40" s="46"/>
      <c r="AHN40" s="46"/>
      <c r="AHO40" s="46"/>
      <c r="AHP40" s="46"/>
      <c r="AHQ40" s="46"/>
      <c r="AHR40" s="46"/>
      <c r="AHS40" s="46"/>
      <c r="AHT40" s="46"/>
      <c r="AHU40" s="46"/>
      <c r="AHV40" s="46"/>
      <c r="AHW40" s="46"/>
      <c r="AHX40" s="46"/>
      <c r="AHY40" s="46"/>
      <c r="AHZ40" s="46"/>
      <c r="AIA40" s="46"/>
      <c r="AIB40" s="46"/>
      <c r="AIC40" s="46"/>
      <c r="AID40" s="46"/>
      <c r="AIE40" s="46"/>
      <c r="AIF40" s="46"/>
      <c r="AIG40" s="46"/>
      <c r="AIH40" s="46"/>
      <c r="AII40" s="46"/>
      <c r="AIJ40" s="46"/>
      <c r="AIK40" s="46"/>
      <c r="AIL40" s="46"/>
      <c r="AIM40" s="46"/>
      <c r="AIN40" s="46"/>
      <c r="AIO40" s="46"/>
      <c r="AIP40" s="46"/>
      <c r="AIQ40" s="46"/>
      <c r="AIR40" s="46"/>
      <c r="AIS40" s="46"/>
      <c r="AIT40" s="46"/>
      <c r="AIU40" s="46"/>
      <c r="AIV40" s="46"/>
      <c r="AIW40" s="46"/>
      <c r="AIX40" s="46"/>
      <c r="AIY40" s="46"/>
      <c r="AIZ40" s="46"/>
      <c r="AJA40" s="46"/>
      <c r="AJB40" s="46"/>
      <c r="AJC40" s="46"/>
      <c r="AJD40" s="46"/>
      <c r="AJE40" s="46"/>
      <c r="AJF40" s="46"/>
      <c r="AJG40" s="46"/>
      <c r="AJH40" s="46"/>
      <c r="AJI40" s="46"/>
      <c r="AJJ40" s="46"/>
      <c r="AJK40" s="46"/>
      <c r="AJL40" s="46"/>
      <c r="AJM40" s="46"/>
      <c r="AJN40" s="46"/>
      <c r="AJO40" s="46"/>
      <c r="AJP40" s="46"/>
      <c r="AJQ40" s="46"/>
      <c r="AJR40" s="46"/>
      <c r="AJS40" s="46"/>
      <c r="AJT40" s="46"/>
      <c r="AJU40" s="46"/>
      <c r="AJV40" s="46"/>
      <c r="AJW40" s="46"/>
      <c r="AJX40" s="46"/>
      <c r="AJY40" s="46"/>
      <c r="AJZ40" s="46"/>
      <c r="AKA40" s="46"/>
      <c r="AKB40" s="46"/>
      <c r="AKC40" s="46"/>
      <c r="AKD40" s="46"/>
      <c r="AKE40" s="46"/>
      <c r="AKF40" s="46"/>
      <c r="AKG40" s="46"/>
      <c r="AKH40" s="46"/>
      <c r="AKI40" s="46"/>
      <c r="AKJ40" s="46"/>
      <c r="AKK40" s="46"/>
      <c r="AKL40" s="46"/>
      <c r="AKM40" s="46"/>
      <c r="AKN40" s="46"/>
      <c r="AKO40" s="46"/>
      <c r="AKP40" s="46"/>
      <c r="AKQ40" s="46"/>
      <c r="AKR40" s="46"/>
      <c r="AKS40" s="46"/>
      <c r="AKT40" s="46"/>
      <c r="AKU40" s="46"/>
      <c r="AKV40" s="46"/>
      <c r="AKW40" s="46"/>
      <c r="AKX40" s="46"/>
      <c r="AKY40" s="46"/>
      <c r="AKZ40" s="46"/>
      <c r="ALA40" s="46"/>
      <c r="ALB40" s="46"/>
      <c r="ALC40" s="46"/>
      <c r="ALD40" s="46"/>
      <c r="ALE40" s="46"/>
      <c r="ALF40" s="46"/>
      <c r="ALG40" s="46"/>
      <c r="ALH40" s="46"/>
      <c r="ALI40" s="46"/>
      <c r="ALJ40" s="46"/>
      <c r="ALK40" s="46"/>
      <c r="ALL40" s="46"/>
      <c r="ALM40" s="46"/>
      <c r="ALN40" s="46"/>
      <c r="ALO40" s="46"/>
      <c r="ALP40" s="46"/>
      <c r="ALQ40" s="46"/>
      <c r="ALR40" s="46"/>
      <c r="ALS40" s="46"/>
      <c r="ALT40" s="46"/>
      <c r="ALU40" s="46"/>
      <c r="ALV40" s="46"/>
      <c r="ALW40" s="46"/>
      <c r="ALX40" s="46"/>
      <c r="ALY40" s="46"/>
      <c r="ALZ40" s="46"/>
      <c r="AMA40" s="46"/>
      <c r="AMB40" s="46"/>
      <c r="AMC40" s="46"/>
      <c r="AMD40" s="46"/>
      <c r="AME40" s="46"/>
      <c r="AMF40" s="46"/>
      <c r="AMG40" s="46"/>
      <c r="AMH40" s="46"/>
      <c r="AMI40" s="46"/>
      <c r="AMJ40" s="46"/>
      <c r="AMK40" s="46"/>
      <c r="AML40" s="46"/>
      <c r="AMM40" s="46"/>
      <c r="AMN40" s="46"/>
      <c r="AMO40" s="46"/>
      <c r="AMP40" s="46"/>
      <c r="AMQ40" s="46"/>
      <c r="AMR40" s="46"/>
      <c r="AMS40" s="46"/>
      <c r="AMT40" s="46"/>
      <c r="AMU40" s="46"/>
      <c r="AMV40" s="46"/>
      <c r="AMW40" s="46"/>
      <c r="AMX40" s="46"/>
      <c r="AMY40" s="46"/>
      <c r="AMZ40" s="46"/>
      <c r="ANA40" s="46"/>
      <c r="ANB40" s="46"/>
      <c r="ANC40" s="46"/>
      <c r="AND40" s="46"/>
      <c r="ANE40" s="46"/>
      <c r="ANF40" s="46"/>
      <c r="ANG40" s="46"/>
      <c r="ANH40" s="46"/>
      <c r="ANI40" s="46"/>
      <c r="ANJ40" s="46"/>
      <c r="ANK40" s="46"/>
      <c r="ANL40" s="46"/>
      <c r="ANM40" s="46"/>
      <c r="ANN40" s="46"/>
      <c r="ANO40" s="46"/>
      <c r="ANP40" s="46"/>
      <c r="ANQ40" s="46"/>
      <c r="ANR40" s="46"/>
      <c r="ANS40" s="46"/>
      <c r="ANT40" s="46"/>
      <c r="ANU40" s="46"/>
      <c r="ANV40" s="46"/>
      <c r="ANW40" s="46"/>
      <c r="ANX40" s="46"/>
      <c r="ANY40" s="46"/>
      <c r="ANZ40" s="46"/>
      <c r="AOA40" s="46"/>
      <c r="AOB40" s="46"/>
      <c r="AOC40" s="46"/>
      <c r="AOD40" s="46"/>
      <c r="AOE40" s="46"/>
      <c r="AOF40" s="46"/>
      <c r="AOG40" s="46"/>
      <c r="AOH40" s="46"/>
      <c r="AOI40" s="46"/>
      <c r="AOJ40" s="46"/>
      <c r="AOK40" s="46"/>
      <c r="AOL40" s="46"/>
      <c r="AOM40" s="46"/>
      <c r="AON40" s="46"/>
      <c r="AOO40" s="46"/>
      <c r="AOP40" s="46"/>
      <c r="AOQ40" s="46"/>
      <c r="AOR40" s="46"/>
      <c r="AOS40" s="46"/>
      <c r="AOT40" s="46"/>
      <c r="AOU40" s="46"/>
      <c r="AOV40" s="46"/>
      <c r="AOW40" s="46"/>
      <c r="AOX40" s="46"/>
      <c r="AOY40" s="46"/>
      <c r="AOZ40" s="46"/>
      <c r="APA40" s="46"/>
      <c r="APB40" s="46"/>
      <c r="APC40" s="46"/>
      <c r="APD40" s="46"/>
      <c r="APE40" s="46"/>
      <c r="APF40" s="46"/>
      <c r="APG40" s="46"/>
      <c r="APH40" s="46"/>
      <c r="API40" s="46"/>
      <c r="APJ40" s="46"/>
      <c r="APK40" s="46"/>
      <c r="APL40" s="46"/>
      <c r="APM40" s="46"/>
      <c r="APN40" s="46"/>
      <c r="APO40" s="46"/>
      <c r="APP40" s="46"/>
      <c r="APQ40" s="46"/>
      <c r="APR40" s="46"/>
      <c r="APS40" s="46"/>
      <c r="APT40" s="46"/>
      <c r="APU40" s="46"/>
      <c r="APV40" s="46"/>
      <c r="APW40" s="46"/>
      <c r="APX40" s="46"/>
      <c r="APY40" s="46"/>
      <c r="APZ40" s="46"/>
      <c r="AQA40" s="46"/>
      <c r="AQB40" s="46"/>
      <c r="AQC40" s="46"/>
      <c r="AQD40" s="46"/>
      <c r="AQE40" s="46"/>
      <c r="AQF40" s="46"/>
      <c r="AQG40" s="46"/>
      <c r="AQH40" s="46"/>
      <c r="AQI40" s="46"/>
      <c r="AQJ40" s="46"/>
      <c r="AQK40" s="46"/>
      <c r="AQL40" s="46"/>
      <c r="AQM40" s="46"/>
      <c r="AQN40" s="46"/>
      <c r="AQO40" s="46"/>
      <c r="AQP40" s="46"/>
      <c r="AQQ40" s="46"/>
      <c r="AQR40" s="46"/>
      <c r="AQS40" s="46"/>
      <c r="AQT40" s="46"/>
      <c r="AQU40" s="46"/>
      <c r="AQV40" s="46"/>
      <c r="AQW40" s="46"/>
      <c r="AQX40" s="46"/>
      <c r="AQY40" s="46"/>
      <c r="AQZ40" s="46"/>
      <c r="ARA40" s="46"/>
      <c r="ARB40" s="46"/>
      <c r="ARC40" s="46"/>
      <c r="ARD40" s="46"/>
      <c r="ARE40" s="46"/>
      <c r="ARF40" s="46"/>
      <c r="ARG40" s="46"/>
      <c r="ARH40" s="46"/>
      <c r="ARI40" s="46"/>
      <c r="ARJ40" s="46"/>
      <c r="ARK40" s="46"/>
      <c r="ARL40" s="46"/>
      <c r="ARM40" s="46"/>
      <c r="ARN40" s="46"/>
      <c r="ARO40" s="46"/>
      <c r="ARP40" s="46"/>
      <c r="ARQ40" s="46"/>
      <c r="ARR40" s="46"/>
      <c r="ARS40" s="46"/>
      <c r="ART40" s="46"/>
      <c r="ARU40" s="46"/>
      <c r="ARV40" s="46"/>
      <c r="ARW40" s="46"/>
      <c r="ARX40" s="46"/>
      <c r="ARY40" s="46"/>
      <c r="ARZ40" s="46"/>
      <c r="ASA40" s="46"/>
      <c r="ASB40" s="46"/>
      <c r="ASC40" s="46"/>
      <c r="ASD40" s="46"/>
      <c r="ASE40" s="46"/>
      <c r="ASF40" s="46"/>
      <c r="ASG40" s="46"/>
      <c r="ASH40" s="46"/>
      <c r="ASI40" s="46"/>
      <c r="ASJ40" s="46"/>
      <c r="ASK40" s="46"/>
      <c r="ASL40" s="46"/>
      <c r="ASM40" s="46"/>
      <c r="ASN40" s="46"/>
      <c r="ASO40" s="46"/>
      <c r="ASP40" s="46"/>
      <c r="ASQ40" s="46"/>
      <c r="ASR40" s="46"/>
      <c r="ASS40" s="46"/>
      <c r="AST40" s="46"/>
      <c r="ASU40" s="46"/>
      <c r="ASV40" s="46"/>
      <c r="ASW40" s="46"/>
      <c r="ASX40" s="46"/>
      <c r="ASY40" s="46"/>
      <c r="ASZ40" s="46"/>
      <c r="ATA40" s="46"/>
      <c r="ATB40" s="46"/>
      <c r="ATC40" s="46"/>
      <c r="ATD40" s="46"/>
      <c r="ATE40" s="46"/>
      <c r="ATF40" s="46"/>
      <c r="ATG40" s="46"/>
      <c r="ATH40" s="46"/>
      <c r="ATI40" s="46"/>
      <c r="ATJ40" s="46"/>
      <c r="ATK40" s="46"/>
      <c r="ATL40" s="46"/>
      <c r="ATM40" s="46"/>
      <c r="ATN40" s="46"/>
      <c r="ATO40" s="46"/>
      <c r="ATP40" s="46"/>
      <c r="ATQ40" s="46"/>
      <c r="ATR40" s="46"/>
      <c r="ATS40" s="46"/>
      <c r="ATT40" s="46"/>
      <c r="ATU40" s="46"/>
      <c r="ATV40" s="46"/>
      <c r="ATW40" s="46"/>
      <c r="ATX40" s="46"/>
      <c r="ATY40" s="46"/>
      <c r="ATZ40" s="46"/>
      <c r="AUA40" s="46"/>
      <c r="AUB40" s="46"/>
      <c r="AUC40" s="46"/>
      <c r="AUD40" s="46"/>
      <c r="AUE40" s="46"/>
      <c r="AUF40" s="46"/>
      <c r="AUG40" s="46"/>
      <c r="AUH40" s="46"/>
      <c r="AUI40" s="46"/>
      <c r="AUJ40" s="46"/>
      <c r="AUK40" s="46"/>
      <c r="AUL40" s="46"/>
      <c r="AUM40" s="46"/>
      <c r="AUN40" s="46"/>
      <c r="AUO40" s="46"/>
      <c r="AUP40" s="46"/>
      <c r="AUQ40" s="46"/>
      <c r="AUR40" s="46"/>
      <c r="AUS40" s="46"/>
      <c r="AUT40" s="46"/>
      <c r="AUU40" s="46"/>
      <c r="AUV40" s="46"/>
      <c r="AUW40" s="46"/>
      <c r="AUX40" s="46"/>
      <c r="AUY40" s="46"/>
      <c r="AUZ40" s="46"/>
      <c r="AVA40" s="46"/>
      <c r="AVB40" s="46"/>
      <c r="AVC40" s="46"/>
      <c r="AVD40" s="46"/>
      <c r="AVE40" s="46"/>
      <c r="AVF40" s="46"/>
      <c r="AVG40" s="46"/>
      <c r="AVH40" s="46"/>
      <c r="AVI40" s="46"/>
      <c r="AVJ40" s="46"/>
      <c r="AVK40" s="46"/>
      <c r="AVL40" s="46"/>
      <c r="AVM40" s="46"/>
      <c r="AVN40" s="46"/>
      <c r="AVO40" s="46"/>
      <c r="AVP40" s="46"/>
      <c r="AVQ40" s="46"/>
      <c r="AVR40" s="46"/>
      <c r="AVS40" s="46"/>
      <c r="AVT40" s="46"/>
      <c r="AVU40" s="46"/>
      <c r="AVV40" s="46"/>
      <c r="AVW40" s="46"/>
      <c r="AVX40" s="46"/>
      <c r="AVY40" s="46"/>
      <c r="AVZ40" s="46"/>
      <c r="AWA40" s="46"/>
      <c r="AWB40" s="46"/>
      <c r="AWC40" s="46"/>
      <c r="AWD40" s="46"/>
      <c r="AWE40" s="46"/>
      <c r="AWF40" s="46"/>
      <c r="AWG40" s="46"/>
      <c r="AWH40" s="46"/>
      <c r="AWI40" s="46"/>
      <c r="AWJ40" s="46"/>
      <c r="AWK40" s="46"/>
      <c r="AWL40" s="46"/>
      <c r="AWM40" s="46"/>
      <c r="AWN40" s="46"/>
      <c r="AWO40" s="46"/>
      <c r="AWP40" s="46"/>
      <c r="AWQ40" s="46"/>
      <c r="AWR40" s="46"/>
      <c r="AWS40" s="46"/>
      <c r="AWT40" s="46"/>
      <c r="AWU40" s="46"/>
      <c r="AWV40" s="46"/>
      <c r="AWW40" s="46"/>
      <c r="AWX40" s="46"/>
      <c r="AWY40" s="46"/>
      <c r="AWZ40" s="46"/>
      <c r="AXA40" s="46"/>
      <c r="AXB40" s="46"/>
      <c r="AXC40" s="46"/>
      <c r="AXD40" s="46"/>
      <c r="AXE40" s="46"/>
      <c r="AXF40" s="46"/>
      <c r="AXG40" s="46"/>
      <c r="AXH40" s="46"/>
      <c r="AXI40" s="46"/>
      <c r="AXJ40" s="46"/>
      <c r="AXK40" s="46"/>
      <c r="AXL40" s="46"/>
      <c r="AXM40" s="46"/>
      <c r="AXN40" s="46"/>
      <c r="AXO40" s="46"/>
      <c r="AXP40" s="46"/>
      <c r="AXQ40" s="46"/>
      <c r="AXR40" s="46"/>
      <c r="AXS40" s="46"/>
      <c r="AXT40" s="46"/>
      <c r="AXU40" s="46"/>
      <c r="AXV40" s="46"/>
      <c r="AXW40" s="46"/>
      <c r="AXX40" s="46"/>
      <c r="AXY40" s="46"/>
      <c r="AXZ40" s="46"/>
      <c r="AYA40" s="46"/>
      <c r="AYB40" s="46"/>
      <c r="AYC40" s="46"/>
      <c r="AYD40" s="46"/>
      <c r="AYE40" s="46"/>
      <c r="AYF40" s="46"/>
      <c r="AYG40" s="46"/>
      <c r="AYH40" s="46"/>
      <c r="AYI40" s="46"/>
      <c r="AYJ40" s="46"/>
      <c r="AYK40" s="46"/>
      <c r="AYL40" s="46"/>
      <c r="AYM40" s="46"/>
      <c r="AYN40" s="46"/>
      <c r="AYO40" s="46"/>
      <c r="AYP40" s="46"/>
      <c r="AYQ40" s="46"/>
      <c r="AYR40" s="46"/>
      <c r="AYS40" s="46"/>
      <c r="AYT40" s="46"/>
      <c r="AYU40" s="46"/>
      <c r="AYV40" s="46"/>
      <c r="AYW40" s="46"/>
      <c r="AYX40" s="46"/>
      <c r="AYY40" s="46"/>
      <c r="AYZ40" s="46"/>
      <c r="AZA40" s="46"/>
      <c r="AZB40" s="46"/>
      <c r="AZC40" s="46"/>
      <c r="AZD40" s="46"/>
      <c r="AZE40" s="46"/>
      <c r="AZF40" s="46"/>
      <c r="AZG40" s="46"/>
      <c r="AZH40" s="46"/>
      <c r="AZI40" s="46"/>
      <c r="AZJ40" s="46"/>
      <c r="AZK40" s="46"/>
      <c r="AZL40" s="46"/>
      <c r="AZM40" s="46"/>
      <c r="AZN40" s="46"/>
      <c r="AZO40" s="46"/>
      <c r="AZP40" s="46"/>
      <c r="AZQ40" s="46"/>
      <c r="AZR40" s="46"/>
      <c r="AZS40" s="46"/>
      <c r="AZT40" s="46"/>
      <c r="AZU40" s="46"/>
      <c r="AZV40" s="46"/>
      <c r="AZW40" s="46"/>
      <c r="AZX40" s="46"/>
      <c r="AZY40" s="46"/>
      <c r="AZZ40" s="46"/>
      <c r="BAA40" s="46"/>
      <c r="BAB40" s="46"/>
      <c r="BAC40" s="46"/>
      <c r="BAD40" s="46"/>
      <c r="BAE40" s="46"/>
      <c r="BAF40" s="46"/>
      <c r="BAG40" s="46"/>
      <c r="BAH40" s="46"/>
      <c r="BAI40" s="46"/>
      <c r="BAJ40" s="46"/>
      <c r="BAK40" s="46"/>
      <c r="BAL40" s="46"/>
      <c r="BAM40" s="46"/>
      <c r="BAN40" s="46"/>
      <c r="BAO40" s="46"/>
      <c r="BAP40" s="46"/>
      <c r="BAQ40" s="46"/>
      <c r="BAR40" s="46"/>
      <c r="BAS40" s="46"/>
      <c r="BAT40" s="46"/>
      <c r="BAU40" s="46"/>
      <c r="BAV40" s="46"/>
      <c r="BAW40" s="46"/>
      <c r="BAX40" s="46"/>
      <c r="BAY40" s="46"/>
      <c r="BAZ40" s="46"/>
      <c r="BBA40" s="46"/>
      <c r="BBB40" s="46"/>
      <c r="BBC40" s="46"/>
      <c r="BBD40" s="46"/>
      <c r="BBE40" s="46"/>
      <c r="BBF40" s="46"/>
      <c r="BBG40" s="46"/>
      <c r="BBH40" s="46"/>
      <c r="BBI40" s="46"/>
      <c r="BBJ40" s="46"/>
      <c r="BBK40" s="46"/>
      <c r="BBL40" s="46"/>
      <c r="BBM40" s="46"/>
      <c r="BBN40" s="46"/>
      <c r="BBO40" s="46"/>
      <c r="BBP40" s="46"/>
      <c r="BBQ40" s="46"/>
      <c r="BBR40" s="46"/>
      <c r="BBS40" s="46"/>
      <c r="BBT40" s="46"/>
      <c r="BBU40" s="46"/>
      <c r="BBV40" s="46"/>
      <c r="BBW40" s="46"/>
      <c r="BBX40" s="46"/>
      <c r="BBY40" s="46"/>
      <c r="BBZ40" s="46"/>
      <c r="BCA40" s="46"/>
      <c r="BCB40" s="46"/>
      <c r="BCC40" s="46"/>
      <c r="BCD40" s="46"/>
      <c r="BCE40" s="46"/>
      <c r="BCF40" s="46"/>
      <c r="BCG40" s="46"/>
      <c r="BCH40" s="46"/>
      <c r="BCI40" s="46"/>
      <c r="BCJ40" s="46"/>
      <c r="BCK40" s="46"/>
      <c r="BCL40" s="46"/>
      <c r="BCM40" s="46"/>
      <c r="BCN40" s="46"/>
      <c r="BCO40" s="46"/>
      <c r="BCP40" s="46"/>
      <c r="BCQ40" s="46"/>
      <c r="BCR40" s="46"/>
      <c r="BCS40" s="46"/>
      <c r="BCT40" s="46"/>
      <c r="BCU40" s="46"/>
      <c r="BCV40" s="46"/>
      <c r="BCW40" s="46"/>
      <c r="BCX40" s="46"/>
      <c r="BCY40" s="46"/>
      <c r="BCZ40" s="46"/>
      <c r="BDA40" s="46"/>
      <c r="BDB40" s="46"/>
      <c r="BDC40" s="46"/>
      <c r="BDD40" s="46"/>
      <c r="BDE40" s="46"/>
      <c r="BDF40" s="46"/>
      <c r="BDG40" s="46"/>
      <c r="BDH40" s="46"/>
      <c r="BDI40" s="46"/>
      <c r="BDJ40" s="46"/>
      <c r="BDK40" s="46"/>
      <c r="BDL40" s="46"/>
      <c r="BDM40" s="46"/>
      <c r="BDN40" s="46"/>
      <c r="BDO40" s="46"/>
      <c r="BDP40" s="46"/>
      <c r="BDQ40" s="46"/>
      <c r="BDR40" s="46"/>
      <c r="BDS40" s="46"/>
      <c r="BDT40" s="46"/>
      <c r="BDU40" s="46"/>
      <c r="BDV40" s="46"/>
      <c r="BDW40" s="46"/>
      <c r="BDX40" s="46"/>
      <c r="BDY40" s="46"/>
      <c r="BDZ40" s="46"/>
      <c r="BEA40" s="46"/>
      <c r="BEB40" s="46"/>
      <c r="BEC40" s="46"/>
      <c r="BED40" s="46"/>
      <c r="BEE40" s="46"/>
      <c r="BEF40" s="46"/>
      <c r="BEG40" s="46"/>
      <c r="BEH40" s="46"/>
      <c r="BEI40" s="46"/>
      <c r="BEJ40" s="46"/>
      <c r="BEK40" s="46"/>
      <c r="BEL40" s="46"/>
      <c r="BEM40" s="46"/>
      <c r="BEN40" s="46"/>
      <c r="BEO40" s="46"/>
      <c r="BEP40" s="46"/>
      <c r="BEQ40" s="46"/>
      <c r="BER40" s="46"/>
      <c r="BES40" s="46"/>
      <c r="BET40" s="46"/>
      <c r="BEU40" s="46"/>
      <c r="BEV40" s="46"/>
      <c r="BEW40" s="46"/>
      <c r="BEX40" s="46"/>
      <c r="BEY40" s="46"/>
      <c r="BEZ40" s="46"/>
      <c r="BFA40" s="46"/>
      <c r="BFB40" s="46"/>
      <c r="BFC40" s="46"/>
      <c r="BFD40" s="46"/>
      <c r="BFE40" s="46"/>
      <c r="BFF40" s="46"/>
      <c r="BFG40" s="46"/>
      <c r="BFH40" s="46"/>
      <c r="BFI40" s="46"/>
      <c r="BFJ40" s="46"/>
      <c r="BFK40" s="46"/>
      <c r="BFL40" s="46"/>
      <c r="BFM40" s="46"/>
      <c r="BFN40" s="46"/>
      <c r="BFO40" s="46"/>
      <c r="BFP40" s="46"/>
      <c r="BFQ40" s="46"/>
      <c r="BFR40" s="46"/>
      <c r="BFS40" s="46"/>
      <c r="BFT40" s="46"/>
      <c r="BFU40" s="46"/>
      <c r="BFV40" s="46"/>
      <c r="BFW40" s="46"/>
      <c r="BFX40" s="46"/>
      <c r="BFY40" s="46"/>
      <c r="BFZ40" s="46"/>
      <c r="BGA40" s="46"/>
      <c r="BGB40" s="46"/>
      <c r="BGC40" s="46"/>
      <c r="BGD40" s="46"/>
      <c r="BGE40" s="46"/>
      <c r="BGF40" s="46"/>
      <c r="BGG40" s="46"/>
      <c r="BGH40" s="46"/>
      <c r="BGI40" s="46"/>
      <c r="BGJ40" s="46"/>
      <c r="BGK40" s="46"/>
      <c r="BGL40" s="46"/>
      <c r="BGM40" s="46"/>
      <c r="BGN40" s="46"/>
      <c r="BGO40" s="46"/>
      <c r="BGP40" s="46"/>
      <c r="BGQ40" s="46"/>
      <c r="BGR40" s="46"/>
      <c r="BGS40" s="46"/>
      <c r="BGT40" s="46"/>
      <c r="BGU40" s="46"/>
      <c r="BGV40" s="46"/>
      <c r="BGW40" s="46"/>
      <c r="BGX40" s="46"/>
      <c r="BGY40" s="46"/>
      <c r="BGZ40" s="46"/>
      <c r="BHA40" s="46"/>
      <c r="BHB40" s="46"/>
      <c r="BHC40" s="46"/>
      <c r="BHD40" s="46"/>
      <c r="BHE40" s="46"/>
      <c r="BHF40" s="46"/>
      <c r="BHG40" s="46"/>
      <c r="BHH40" s="46"/>
      <c r="BHI40" s="46"/>
      <c r="BHJ40" s="46"/>
      <c r="BHK40" s="46"/>
      <c r="BHL40" s="46"/>
      <c r="BHM40" s="46"/>
      <c r="BHN40" s="46"/>
      <c r="BHO40" s="46"/>
      <c r="BHP40" s="46"/>
      <c r="BHQ40" s="46"/>
      <c r="BHR40" s="46"/>
      <c r="BHS40" s="46"/>
      <c r="BHT40" s="46"/>
      <c r="BHU40" s="46"/>
      <c r="BHV40" s="46"/>
      <c r="BHW40" s="46"/>
      <c r="BHX40" s="46"/>
      <c r="BHY40" s="46"/>
      <c r="BHZ40" s="46"/>
      <c r="BIA40" s="46"/>
      <c r="BIB40" s="46"/>
      <c r="BIC40" s="46"/>
      <c r="BID40" s="46"/>
      <c r="BIE40" s="46"/>
      <c r="BIF40" s="46"/>
      <c r="BIG40" s="46"/>
      <c r="BIH40" s="46"/>
      <c r="BII40" s="46"/>
      <c r="BIJ40" s="46"/>
      <c r="BIK40" s="46"/>
      <c r="BIL40" s="46"/>
      <c r="BIM40" s="46"/>
      <c r="BIN40" s="46"/>
      <c r="BIO40" s="46"/>
      <c r="BIP40" s="46"/>
      <c r="BIQ40" s="46"/>
      <c r="BIR40" s="46"/>
      <c r="BIS40" s="46"/>
      <c r="BIT40" s="46"/>
      <c r="BIU40" s="46"/>
      <c r="BIV40" s="46"/>
      <c r="BIW40" s="46"/>
      <c r="BIX40" s="46"/>
      <c r="BIY40" s="46"/>
      <c r="BIZ40" s="46"/>
      <c r="BJA40" s="46"/>
      <c r="BJB40" s="46"/>
      <c r="BJC40" s="46"/>
      <c r="BJD40" s="46"/>
      <c r="BJE40" s="46"/>
      <c r="BJF40" s="46"/>
      <c r="BJG40" s="46"/>
      <c r="BJH40" s="46"/>
      <c r="BJI40" s="46"/>
      <c r="BJJ40" s="46"/>
      <c r="BJK40" s="46"/>
      <c r="BJL40" s="46"/>
      <c r="BJM40" s="46"/>
      <c r="BJN40" s="46"/>
      <c r="BJO40" s="46"/>
      <c r="BJP40" s="46"/>
      <c r="BJQ40" s="46"/>
      <c r="BJR40" s="46"/>
      <c r="BJS40" s="46"/>
      <c r="BJT40" s="46"/>
      <c r="BJU40" s="46"/>
      <c r="BJV40" s="46"/>
      <c r="BJW40" s="46"/>
      <c r="BJX40" s="46"/>
      <c r="BJY40" s="46"/>
      <c r="BJZ40" s="46"/>
      <c r="BKA40" s="46"/>
      <c r="BKB40" s="46"/>
      <c r="BKC40" s="46"/>
      <c r="BKD40" s="46"/>
      <c r="BKE40" s="46"/>
      <c r="BKF40" s="46"/>
      <c r="BKG40" s="46"/>
      <c r="BKH40" s="46"/>
      <c r="BKI40" s="46"/>
      <c r="BKJ40" s="46"/>
      <c r="BKK40" s="46"/>
      <c r="BKL40" s="46"/>
      <c r="BKM40" s="46"/>
      <c r="BKN40" s="46"/>
      <c r="BKO40" s="46"/>
      <c r="BKP40" s="46"/>
      <c r="BKQ40" s="46"/>
      <c r="BKR40" s="46"/>
      <c r="BKS40" s="46"/>
      <c r="BKT40" s="46"/>
      <c r="BKU40" s="46"/>
      <c r="BKV40" s="46"/>
      <c r="BKW40" s="46"/>
      <c r="BKX40" s="46"/>
      <c r="BKY40" s="46"/>
      <c r="BKZ40" s="46"/>
      <c r="BLA40" s="46"/>
      <c r="BLB40" s="46"/>
      <c r="BLC40" s="46"/>
      <c r="BLD40" s="46"/>
      <c r="BLE40" s="46"/>
      <c r="BLF40" s="46"/>
      <c r="BLG40" s="46"/>
      <c r="BLH40" s="46"/>
      <c r="BLI40" s="46"/>
      <c r="BLJ40" s="46"/>
      <c r="BLK40" s="46"/>
      <c r="BLL40" s="46"/>
      <c r="BLM40" s="46"/>
      <c r="BLN40" s="46"/>
      <c r="BLO40" s="46"/>
      <c r="BLP40" s="46"/>
      <c r="BLQ40" s="46"/>
      <c r="BLR40" s="46"/>
      <c r="BLS40" s="46"/>
      <c r="BLT40" s="46"/>
      <c r="BLU40" s="46"/>
      <c r="BLV40" s="46"/>
      <c r="BLW40" s="46"/>
      <c r="BLX40" s="46"/>
      <c r="BLY40" s="46"/>
      <c r="BLZ40" s="46"/>
      <c r="BMA40" s="46"/>
      <c r="BMB40" s="46"/>
      <c r="BMC40" s="46"/>
      <c r="BMD40" s="46"/>
      <c r="BME40" s="46"/>
      <c r="BMF40" s="46"/>
      <c r="BMG40" s="46"/>
      <c r="BMH40" s="46"/>
      <c r="BMI40" s="46"/>
      <c r="BMJ40" s="46"/>
      <c r="BMK40" s="46"/>
      <c r="BML40" s="46"/>
      <c r="BMM40" s="46"/>
      <c r="BMN40" s="46"/>
      <c r="BMO40" s="46"/>
      <c r="BMP40" s="46"/>
      <c r="BMQ40" s="46"/>
      <c r="BMR40" s="46"/>
      <c r="BMS40" s="46"/>
      <c r="BMT40" s="46"/>
      <c r="BMU40" s="46"/>
      <c r="BMV40" s="46"/>
      <c r="BMW40" s="46"/>
      <c r="BMX40" s="46"/>
      <c r="BMY40" s="46"/>
      <c r="BMZ40" s="46"/>
      <c r="BNA40" s="46"/>
      <c r="BNB40" s="46"/>
      <c r="BNC40" s="46"/>
      <c r="BND40" s="46"/>
      <c r="BNE40" s="46"/>
      <c r="BNF40" s="46"/>
      <c r="BNG40" s="46"/>
      <c r="BNH40" s="46"/>
      <c r="BNI40" s="46"/>
      <c r="BNJ40" s="46"/>
      <c r="BNK40" s="46"/>
      <c r="BNL40" s="46"/>
      <c r="BNM40" s="46"/>
      <c r="BNN40" s="46"/>
      <c r="BNO40" s="46"/>
      <c r="BNP40" s="46"/>
      <c r="BNQ40" s="46"/>
      <c r="BNR40" s="46"/>
      <c r="BNS40" s="46"/>
      <c r="BNT40" s="46"/>
      <c r="BNU40" s="46"/>
      <c r="BNV40" s="46"/>
      <c r="BNW40" s="46"/>
      <c r="BNX40" s="46"/>
      <c r="BNY40" s="46"/>
      <c r="BNZ40" s="46"/>
      <c r="BOA40" s="46"/>
      <c r="BOB40" s="46"/>
      <c r="BOC40" s="46"/>
      <c r="BOD40" s="46"/>
      <c r="BOE40" s="46"/>
      <c r="BOF40" s="46"/>
      <c r="BOG40" s="46"/>
      <c r="BOH40" s="46"/>
      <c r="BOI40" s="46"/>
      <c r="BOJ40" s="46"/>
      <c r="BOK40" s="46"/>
      <c r="BOL40" s="46"/>
      <c r="BOM40" s="46"/>
      <c r="BON40" s="46"/>
      <c r="BOO40" s="46"/>
      <c r="BOP40" s="46"/>
      <c r="BOQ40" s="46"/>
      <c r="BOR40" s="46"/>
      <c r="BOS40" s="46"/>
      <c r="BOT40" s="46"/>
      <c r="BOU40" s="46"/>
      <c r="BOV40" s="46"/>
      <c r="BOW40" s="46"/>
      <c r="BOX40" s="46"/>
      <c r="BOY40" s="46"/>
      <c r="BOZ40" s="46"/>
      <c r="BPA40" s="46"/>
      <c r="BPB40" s="46"/>
      <c r="BPC40" s="46"/>
      <c r="BPD40" s="46"/>
      <c r="BPE40" s="46"/>
      <c r="BPF40" s="46"/>
      <c r="BPG40" s="46"/>
      <c r="BPH40" s="46"/>
      <c r="BPI40" s="46"/>
      <c r="BPJ40" s="46"/>
      <c r="BPK40" s="46"/>
      <c r="BPL40" s="46"/>
      <c r="BPM40" s="46"/>
      <c r="BPN40" s="46"/>
      <c r="BPO40" s="46"/>
      <c r="BPP40" s="46"/>
      <c r="BPQ40" s="46"/>
      <c r="BPR40" s="46"/>
      <c r="BPS40" s="46"/>
      <c r="BPT40" s="46"/>
      <c r="BPU40" s="46"/>
      <c r="BPV40" s="46"/>
      <c r="BPW40" s="46"/>
      <c r="BPX40" s="46"/>
      <c r="BPY40" s="46"/>
      <c r="BPZ40" s="46"/>
      <c r="BQA40" s="46"/>
      <c r="BQB40" s="46"/>
      <c r="BQC40" s="46"/>
      <c r="BQD40" s="46"/>
      <c r="BQE40" s="46"/>
      <c r="BQF40" s="46"/>
      <c r="BQG40" s="46"/>
      <c r="BQH40" s="46"/>
      <c r="BQI40" s="46"/>
      <c r="BQJ40" s="46"/>
      <c r="BQK40" s="46"/>
      <c r="BQL40" s="46"/>
      <c r="BQM40" s="46"/>
      <c r="BQN40" s="46"/>
      <c r="BQO40" s="46"/>
      <c r="BQP40" s="46"/>
      <c r="BQQ40" s="46"/>
      <c r="BQR40" s="46"/>
      <c r="BQS40" s="46"/>
      <c r="BQT40" s="46"/>
      <c r="BQU40" s="46"/>
      <c r="BQV40" s="46"/>
      <c r="BQW40" s="46"/>
      <c r="BQX40" s="46"/>
      <c r="BQY40" s="46"/>
      <c r="BQZ40" s="46"/>
      <c r="BRA40" s="46"/>
      <c r="BRB40" s="46"/>
      <c r="BRC40" s="46"/>
      <c r="BRD40" s="46"/>
      <c r="BRE40" s="46"/>
      <c r="BRF40" s="46"/>
      <c r="BRG40" s="46"/>
      <c r="BRH40" s="46"/>
      <c r="BRI40" s="46"/>
      <c r="BRJ40" s="46"/>
      <c r="BRK40" s="46"/>
      <c r="BRL40" s="46"/>
      <c r="BRM40" s="46"/>
      <c r="BRN40" s="46"/>
      <c r="BRO40" s="46"/>
      <c r="BRP40" s="46"/>
      <c r="BRQ40" s="46"/>
      <c r="BRR40" s="46"/>
      <c r="BRS40" s="46"/>
      <c r="BRT40" s="46"/>
      <c r="BRU40" s="46"/>
      <c r="BRV40" s="46"/>
      <c r="BRW40" s="46"/>
      <c r="BRX40" s="46"/>
      <c r="BRY40" s="46"/>
      <c r="BRZ40" s="46"/>
      <c r="BSA40" s="46"/>
      <c r="BSB40" s="46"/>
      <c r="BSC40" s="46"/>
      <c r="BSD40" s="46"/>
      <c r="BSE40" s="46"/>
      <c r="BSF40" s="46"/>
      <c r="BSG40" s="46"/>
      <c r="BSH40" s="46"/>
      <c r="BSI40" s="46"/>
      <c r="BSJ40" s="46"/>
      <c r="BSK40" s="46"/>
      <c r="BSL40" s="46"/>
      <c r="BSM40" s="46"/>
      <c r="BSN40" s="46"/>
      <c r="BSO40" s="46"/>
      <c r="BSP40" s="46"/>
      <c r="BSQ40" s="46"/>
      <c r="BSR40" s="46"/>
      <c r="BSS40" s="46"/>
      <c r="BST40" s="46"/>
      <c r="BSU40" s="46"/>
      <c r="BSV40" s="46"/>
      <c r="BSW40" s="46"/>
      <c r="BSX40" s="46"/>
      <c r="BSY40" s="46"/>
      <c r="BSZ40" s="46"/>
      <c r="BTA40" s="46"/>
      <c r="BTB40" s="46"/>
      <c r="BTC40" s="46"/>
      <c r="BTD40" s="46"/>
      <c r="BTE40" s="46"/>
      <c r="BTF40" s="46"/>
      <c r="BTG40" s="46"/>
      <c r="BTH40" s="46"/>
      <c r="BTI40" s="46"/>
      <c r="BTJ40" s="46"/>
      <c r="BTK40" s="46"/>
      <c r="BTL40" s="46"/>
      <c r="BTM40" s="46"/>
      <c r="BTN40" s="46"/>
      <c r="BTO40" s="46"/>
      <c r="BTP40" s="46"/>
      <c r="BTQ40" s="46"/>
      <c r="BTR40" s="46"/>
      <c r="BTS40" s="46"/>
      <c r="BTT40" s="46"/>
      <c r="BTU40" s="46"/>
      <c r="BTV40" s="46"/>
      <c r="BTW40" s="46"/>
      <c r="BTX40" s="46"/>
      <c r="BTY40" s="46"/>
      <c r="BTZ40" s="46"/>
      <c r="BUA40" s="46"/>
      <c r="BUB40" s="46"/>
      <c r="BUC40" s="46"/>
      <c r="BUD40" s="46"/>
      <c r="BUE40" s="46"/>
      <c r="BUF40" s="46"/>
      <c r="BUG40" s="46"/>
      <c r="BUH40" s="46"/>
      <c r="BUI40" s="46"/>
      <c r="BUJ40" s="46"/>
      <c r="BUK40" s="46"/>
      <c r="BUL40" s="46"/>
      <c r="BUM40" s="46"/>
      <c r="BUN40" s="46"/>
      <c r="BUO40" s="46"/>
      <c r="BUP40" s="46"/>
      <c r="BUQ40" s="46"/>
      <c r="BUR40" s="46"/>
      <c r="BUS40" s="46"/>
      <c r="BUT40" s="46"/>
      <c r="BUU40" s="46"/>
      <c r="BUV40" s="46"/>
      <c r="BUW40" s="46"/>
      <c r="BUX40" s="46"/>
      <c r="BUY40" s="46"/>
      <c r="BUZ40" s="46"/>
      <c r="BVA40" s="46"/>
      <c r="BVB40" s="46"/>
      <c r="BVC40" s="46"/>
      <c r="BVD40" s="46"/>
      <c r="BVE40" s="46"/>
      <c r="BVF40" s="46"/>
      <c r="BVG40" s="46"/>
      <c r="BVH40" s="46"/>
      <c r="BVI40" s="46"/>
      <c r="BVJ40" s="46"/>
      <c r="BVK40" s="46"/>
      <c r="BVL40" s="46"/>
      <c r="BVM40" s="46"/>
      <c r="BVN40" s="46"/>
      <c r="BVO40" s="46"/>
      <c r="BVP40" s="46"/>
      <c r="BVQ40" s="46"/>
      <c r="BVR40" s="46"/>
      <c r="BVS40" s="46"/>
      <c r="BVT40" s="46"/>
      <c r="BVU40" s="46"/>
      <c r="BVV40" s="46"/>
      <c r="BVW40" s="46"/>
      <c r="BVX40" s="46"/>
      <c r="BVY40" s="46"/>
      <c r="BVZ40" s="46"/>
      <c r="BWA40" s="46"/>
      <c r="BWB40" s="46"/>
      <c r="BWC40" s="46"/>
      <c r="BWD40" s="46"/>
      <c r="BWE40" s="46"/>
      <c r="BWF40" s="46"/>
      <c r="BWG40" s="46"/>
      <c r="BWH40" s="46"/>
      <c r="BWI40" s="46"/>
      <c r="BWJ40" s="46"/>
      <c r="BWK40" s="46"/>
      <c r="BWL40" s="46"/>
      <c r="BWM40" s="46"/>
      <c r="BWN40" s="46"/>
      <c r="BWO40" s="46"/>
      <c r="BWP40" s="46"/>
      <c r="BWQ40" s="46"/>
      <c r="BWR40" s="46"/>
      <c r="BWS40" s="46"/>
      <c r="BWT40" s="46"/>
      <c r="BWU40" s="46"/>
      <c r="BWV40" s="46"/>
      <c r="BWW40" s="46"/>
      <c r="BWX40" s="46"/>
      <c r="BWY40" s="46"/>
      <c r="BWZ40" s="46"/>
      <c r="BXA40" s="46"/>
      <c r="BXB40" s="46"/>
      <c r="BXC40" s="46"/>
      <c r="BXD40" s="46"/>
      <c r="BXE40" s="46"/>
      <c r="BXF40" s="46"/>
      <c r="BXG40" s="46"/>
      <c r="BXH40" s="46"/>
      <c r="BXI40" s="46"/>
      <c r="BXJ40" s="46"/>
      <c r="BXK40" s="46"/>
      <c r="BXL40" s="46"/>
      <c r="BXM40" s="46"/>
      <c r="BXN40" s="46"/>
      <c r="BXO40" s="46"/>
      <c r="BXP40" s="46"/>
      <c r="BXQ40" s="46"/>
      <c r="BXR40" s="46"/>
      <c r="BXS40" s="46"/>
      <c r="BXT40" s="46"/>
      <c r="BXU40" s="46"/>
      <c r="BXV40" s="46"/>
      <c r="BXW40" s="46"/>
      <c r="BXX40" s="46"/>
      <c r="BXY40" s="46"/>
      <c r="BXZ40" s="46"/>
      <c r="BYA40" s="46"/>
      <c r="BYB40" s="46"/>
      <c r="BYC40" s="46"/>
      <c r="BYD40" s="46"/>
      <c r="BYE40" s="46"/>
      <c r="BYF40" s="46"/>
      <c r="BYG40" s="46"/>
      <c r="BYH40" s="46"/>
      <c r="BYI40" s="46"/>
      <c r="BYJ40" s="46"/>
      <c r="BYK40" s="46"/>
      <c r="BYL40" s="46"/>
      <c r="BYM40" s="46"/>
      <c r="BYN40" s="46"/>
      <c r="BYO40" s="46"/>
      <c r="BYP40" s="46"/>
      <c r="BYQ40" s="46"/>
      <c r="BYR40" s="46"/>
      <c r="BYS40" s="46"/>
      <c r="BYT40" s="46"/>
      <c r="BYU40" s="46"/>
      <c r="BYV40" s="46"/>
      <c r="BYW40" s="46"/>
      <c r="BYX40" s="46"/>
      <c r="BYY40" s="46"/>
      <c r="BYZ40" s="46"/>
      <c r="BZA40" s="46"/>
      <c r="BZB40" s="46"/>
      <c r="BZC40" s="46"/>
      <c r="BZD40" s="46"/>
      <c r="BZE40" s="46"/>
      <c r="BZF40" s="46"/>
      <c r="BZG40" s="46"/>
      <c r="BZH40" s="46"/>
      <c r="BZI40" s="46"/>
      <c r="BZJ40" s="46"/>
      <c r="BZK40" s="46"/>
      <c r="BZL40" s="46"/>
      <c r="BZM40" s="46"/>
      <c r="BZN40" s="46"/>
      <c r="BZO40" s="46"/>
      <c r="BZP40" s="46"/>
      <c r="BZQ40" s="46"/>
      <c r="BZR40" s="46"/>
      <c r="BZS40" s="46"/>
      <c r="BZT40" s="46"/>
      <c r="BZU40" s="46"/>
      <c r="BZV40" s="46"/>
      <c r="BZW40" s="46"/>
      <c r="BZX40" s="46"/>
      <c r="BZY40" s="46"/>
      <c r="BZZ40" s="46"/>
      <c r="CAA40" s="46"/>
      <c r="CAB40" s="46"/>
      <c r="CAC40" s="46"/>
      <c r="CAD40" s="46"/>
      <c r="CAE40" s="46"/>
      <c r="CAF40" s="46"/>
      <c r="CAG40" s="46"/>
      <c r="CAH40" s="46"/>
      <c r="CAI40" s="46"/>
      <c r="CAJ40" s="46"/>
      <c r="CAK40" s="46"/>
      <c r="CAL40" s="46"/>
      <c r="CAM40" s="46"/>
      <c r="CAN40" s="46"/>
      <c r="CAO40" s="46"/>
      <c r="CAP40" s="46"/>
      <c r="CAQ40" s="46"/>
      <c r="CAR40" s="46"/>
      <c r="CAS40" s="46"/>
      <c r="CAT40" s="46"/>
      <c r="CAU40" s="46"/>
      <c r="CAV40" s="46"/>
      <c r="CAW40" s="46"/>
      <c r="CAX40" s="46"/>
      <c r="CAY40" s="46"/>
      <c r="CAZ40" s="46"/>
      <c r="CBA40" s="46"/>
      <c r="CBB40" s="46"/>
      <c r="CBC40" s="46"/>
      <c r="CBD40" s="46"/>
      <c r="CBE40" s="46"/>
      <c r="CBF40" s="46"/>
      <c r="CBG40" s="46"/>
      <c r="CBH40" s="46"/>
      <c r="CBI40" s="46"/>
      <c r="CBJ40" s="46"/>
      <c r="CBK40" s="46"/>
      <c r="CBL40" s="46"/>
      <c r="CBM40" s="46"/>
      <c r="CBN40" s="46"/>
      <c r="CBO40" s="46"/>
      <c r="CBP40" s="46"/>
      <c r="CBQ40" s="46"/>
      <c r="CBR40" s="46"/>
      <c r="CBS40" s="46"/>
      <c r="CBT40" s="46"/>
      <c r="CBU40" s="46"/>
      <c r="CBV40" s="46"/>
      <c r="CBW40" s="46"/>
      <c r="CBX40" s="46"/>
      <c r="CBY40" s="46"/>
      <c r="CBZ40" s="46"/>
      <c r="CCA40" s="46"/>
      <c r="CCB40" s="46"/>
      <c r="CCC40" s="46"/>
      <c r="CCD40" s="46"/>
      <c r="CCE40" s="46"/>
      <c r="CCF40" s="46"/>
      <c r="CCG40" s="46"/>
      <c r="CCH40" s="46"/>
      <c r="CCI40" s="46"/>
      <c r="CCJ40" s="46"/>
      <c r="CCK40" s="46"/>
      <c r="CCL40" s="46"/>
      <c r="CCM40" s="46"/>
      <c r="CCN40" s="46"/>
      <c r="CCO40" s="46"/>
      <c r="CCP40" s="46"/>
      <c r="CCQ40" s="46"/>
      <c r="CCR40" s="46"/>
      <c r="CCS40" s="46"/>
      <c r="CCT40" s="46"/>
      <c r="CCU40" s="46"/>
      <c r="CCV40" s="46"/>
      <c r="CCW40" s="46"/>
      <c r="CCX40" s="46"/>
      <c r="CCY40" s="46"/>
      <c r="CCZ40" s="46"/>
      <c r="CDA40" s="46"/>
      <c r="CDB40" s="46"/>
      <c r="CDC40" s="46"/>
      <c r="CDD40" s="46"/>
      <c r="CDE40" s="46"/>
      <c r="CDF40" s="46"/>
      <c r="CDG40" s="46"/>
      <c r="CDH40" s="46"/>
      <c r="CDI40" s="46"/>
      <c r="CDJ40" s="46"/>
      <c r="CDK40" s="46"/>
      <c r="CDL40" s="46"/>
      <c r="CDM40" s="46"/>
      <c r="CDN40" s="46"/>
      <c r="CDO40" s="46"/>
      <c r="CDP40" s="46"/>
      <c r="CDQ40" s="46"/>
      <c r="CDR40" s="46"/>
      <c r="CDS40" s="46"/>
      <c r="CDT40" s="46"/>
      <c r="CDU40" s="46"/>
      <c r="CDV40" s="46"/>
      <c r="CDW40" s="46"/>
      <c r="CDX40" s="46"/>
      <c r="CDY40" s="46"/>
      <c r="CDZ40" s="46"/>
      <c r="CEA40" s="46"/>
      <c r="CEB40" s="46"/>
      <c r="CEC40" s="46"/>
      <c r="CED40" s="46"/>
      <c r="CEE40" s="46"/>
      <c r="CEF40" s="46"/>
      <c r="CEG40" s="46"/>
      <c r="CEH40" s="46"/>
      <c r="CEI40" s="46"/>
      <c r="CEJ40" s="46"/>
      <c r="CEK40" s="46"/>
      <c r="CEL40" s="46"/>
      <c r="CEM40" s="46"/>
      <c r="CEN40" s="46"/>
      <c r="CEO40" s="46"/>
      <c r="CEP40" s="46"/>
      <c r="CEQ40" s="46"/>
      <c r="CER40" s="46"/>
      <c r="CES40" s="46"/>
      <c r="CET40" s="46"/>
      <c r="CEU40" s="46"/>
      <c r="CEV40" s="46"/>
      <c r="CEW40" s="46"/>
      <c r="CEX40" s="46"/>
      <c r="CEY40" s="46"/>
      <c r="CEZ40" s="46"/>
      <c r="CFA40" s="46"/>
      <c r="CFB40" s="46"/>
      <c r="CFC40" s="46"/>
      <c r="CFD40" s="46"/>
      <c r="CFE40" s="46"/>
      <c r="CFF40" s="46"/>
      <c r="CFG40" s="46"/>
      <c r="CFH40" s="46"/>
      <c r="CFI40" s="46"/>
      <c r="CFJ40" s="46"/>
      <c r="CFK40" s="46"/>
      <c r="CFL40" s="46"/>
      <c r="CFM40" s="46"/>
      <c r="CFN40" s="46"/>
      <c r="CFO40" s="46"/>
      <c r="CFP40" s="46"/>
      <c r="CFQ40" s="46"/>
      <c r="CFR40" s="46"/>
      <c r="CFS40" s="46"/>
      <c r="CFT40" s="46"/>
      <c r="CFU40" s="46"/>
      <c r="CFV40" s="46"/>
      <c r="CFW40" s="46"/>
      <c r="CFX40" s="46"/>
      <c r="CFY40" s="46"/>
      <c r="CFZ40" s="46"/>
      <c r="CGA40" s="46"/>
      <c r="CGB40" s="46"/>
      <c r="CGC40" s="46"/>
      <c r="CGD40" s="46"/>
      <c r="CGE40" s="46"/>
      <c r="CGF40" s="46"/>
      <c r="CGG40" s="46"/>
      <c r="CGH40" s="46"/>
      <c r="CGI40" s="46"/>
      <c r="CGJ40" s="46"/>
      <c r="CGK40" s="46"/>
      <c r="CGL40" s="46"/>
      <c r="CGM40" s="46"/>
      <c r="CGN40" s="46"/>
      <c r="CGO40" s="46"/>
      <c r="CGP40" s="46"/>
      <c r="CGQ40" s="46"/>
      <c r="CGR40" s="46"/>
      <c r="CGS40" s="46"/>
      <c r="CGT40" s="46"/>
      <c r="CGU40" s="46"/>
      <c r="CGV40" s="46"/>
      <c r="CGW40" s="46"/>
      <c r="CGX40" s="46"/>
      <c r="CGY40" s="46"/>
      <c r="CGZ40" s="46"/>
      <c r="CHA40" s="46"/>
      <c r="CHB40" s="46"/>
      <c r="CHC40" s="46"/>
      <c r="CHD40" s="46"/>
      <c r="CHE40" s="46"/>
      <c r="CHF40" s="46"/>
      <c r="CHG40" s="46"/>
      <c r="CHH40" s="46"/>
      <c r="CHI40" s="46"/>
      <c r="CHJ40" s="46"/>
      <c r="CHK40" s="46"/>
      <c r="CHL40" s="46"/>
      <c r="CHM40" s="46"/>
      <c r="CHN40" s="46"/>
      <c r="CHO40" s="46"/>
      <c r="CHP40" s="46"/>
      <c r="CHQ40" s="46"/>
      <c r="CHR40" s="46"/>
      <c r="CHS40" s="46"/>
      <c r="CHT40" s="46"/>
      <c r="CHU40" s="46"/>
      <c r="CHV40" s="46"/>
      <c r="CHW40" s="46"/>
      <c r="CHX40" s="46"/>
      <c r="CHY40" s="46"/>
      <c r="CHZ40" s="46"/>
      <c r="CIA40" s="46"/>
      <c r="CIB40" s="46"/>
      <c r="CIC40" s="46"/>
      <c r="CID40" s="46"/>
      <c r="CIE40" s="46"/>
      <c r="CIF40" s="46"/>
      <c r="CIG40" s="46"/>
      <c r="CIH40" s="46"/>
      <c r="CII40" s="46"/>
      <c r="CIJ40" s="46"/>
      <c r="CIK40" s="46"/>
      <c r="CIL40" s="46"/>
      <c r="CIM40" s="46"/>
      <c r="CIN40" s="46"/>
      <c r="CIO40" s="46"/>
      <c r="CIP40" s="46"/>
      <c r="CIQ40" s="46"/>
      <c r="CIR40" s="46"/>
      <c r="CIS40" s="46"/>
      <c r="CIT40" s="46"/>
      <c r="CIU40" s="46"/>
      <c r="CIV40" s="46"/>
      <c r="CIW40" s="46"/>
      <c r="CIX40" s="46"/>
      <c r="CIY40" s="46"/>
      <c r="CIZ40" s="46"/>
      <c r="CJA40" s="46"/>
      <c r="CJB40" s="46"/>
      <c r="CJC40" s="46"/>
      <c r="CJD40" s="46"/>
      <c r="CJE40" s="46"/>
      <c r="CJF40" s="46"/>
      <c r="CJG40" s="46"/>
      <c r="CJH40" s="46"/>
      <c r="CJI40" s="46"/>
      <c r="CJJ40" s="46"/>
      <c r="CJK40" s="46"/>
      <c r="CJL40" s="46"/>
      <c r="CJM40" s="46"/>
      <c r="CJN40" s="46"/>
      <c r="CJO40" s="46"/>
      <c r="CJP40" s="46"/>
      <c r="CJQ40" s="46"/>
      <c r="CJR40" s="46"/>
      <c r="CJS40" s="46"/>
      <c r="CJT40" s="46"/>
      <c r="CJU40" s="46"/>
      <c r="CJV40" s="46"/>
      <c r="CJW40" s="46"/>
      <c r="CJX40" s="46"/>
      <c r="CJY40" s="46"/>
      <c r="CJZ40" s="46"/>
      <c r="CKA40" s="46"/>
      <c r="CKB40" s="46"/>
      <c r="CKC40" s="46"/>
      <c r="CKD40" s="46"/>
      <c r="CKE40" s="46"/>
      <c r="CKF40" s="46"/>
      <c r="CKG40" s="46"/>
      <c r="CKH40" s="46"/>
      <c r="CKI40" s="46"/>
      <c r="CKJ40" s="46"/>
      <c r="CKK40" s="46"/>
      <c r="CKL40" s="46"/>
      <c r="CKM40" s="46"/>
      <c r="CKN40" s="46"/>
      <c r="CKO40" s="46"/>
      <c r="CKP40" s="46"/>
      <c r="CKQ40" s="46"/>
      <c r="CKR40" s="46"/>
      <c r="CKS40" s="46"/>
      <c r="CKT40" s="46"/>
      <c r="CKU40" s="46"/>
      <c r="CKV40" s="46"/>
      <c r="CKW40" s="46"/>
      <c r="CKX40" s="46"/>
      <c r="CKY40" s="46"/>
      <c r="CKZ40" s="46"/>
      <c r="CLA40" s="46"/>
      <c r="CLB40" s="46"/>
      <c r="CLC40" s="46"/>
      <c r="CLD40" s="46"/>
      <c r="CLE40" s="46"/>
      <c r="CLF40" s="46"/>
      <c r="CLG40" s="46"/>
      <c r="CLH40" s="46"/>
      <c r="CLI40" s="46"/>
      <c r="CLJ40" s="46"/>
      <c r="CLK40" s="46"/>
      <c r="CLL40" s="46"/>
      <c r="CLM40" s="46"/>
      <c r="CLN40" s="46"/>
      <c r="CLO40" s="46"/>
      <c r="CLP40" s="46"/>
      <c r="CLQ40" s="46"/>
      <c r="CLR40" s="46"/>
      <c r="CLS40" s="46"/>
      <c r="CLT40" s="46"/>
      <c r="CLU40" s="46"/>
      <c r="CLV40" s="46"/>
      <c r="CLW40" s="46"/>
      <c r="CLX40" s="46"/>
      <c r="CLY40" s="46"/>
      <c r="CLZ40" s="46"/>
      <c r="CMA40" s="46"/>
      <c r="CMB40" s="46"/>
      <c r="CMC40" s="46"/>
      <c r="CMD40" s="46"/>
      <c r="CME40" s="46"/>
      <c r="CMF40" s="46"/>
      <c r="CMG40" s="46"/>
      <c r="CMH40" s="46"/>
      <c r="CMI40" s="46"/>
      <c r="CMJ40" s="46"/>
      <c r="CMK40" s="46"/>
      <c r="CML40" s="46"/>
      <c r="CMM40" s="46"/>
      <c r="CMN40" s="46"/>
      <c r="CMO40" s="46"/>
      <c r="CMP40" s="46"/>
      <c r="CMQ40" s="46"/>
      <c r="CMR40" s="46"/>
      <c r="CMS40" s="46"/>
      <c r="CMT40" s="46"/>
      <c r="CMU40" s="46"/>
      <c r="CMV40" s="46"/>
      <c r="CMW40" s="46"/>
      <c r="CMX40" s="46"/>
      <c r="CMY40" s="46"/>
      <c r="CMZ40" s="46"/>
      <c r="CNA40" s="46"/>
      <c r="CNB40" s="46"/>
      <c r="CNC40" s="46"/>
      <c r="CND40" s="46"/>
      <c r="CNE40" s="46"/>
      <c r="CNF40" s="46"/>
      <c r="CNG40" s="46"/>
      <c r="CNH40" s="46"/>
      <c r="CNI40" s="46"/>
      <c r="CNJ40" s="46"/>
      <c r="CNK40" s="46"/>
      <c r="CNL40" s="46"/>
      <c r="CNM40" s="46"/>
      <c r="CNN40" s="46"/>
      <c r="CNO40" s="46"/>
      <c r="CNP40" s="46"/>
      <c r="CNQ40" s="46"/>
      <c r="CNR40" s="46"/>
      <c r="CNS40" s="46"/>
      <c r="CNT40" s="46"/>
      <c r="CNU40" s="46"/>
      <c r="CNV40" s="46"/>
      <c r="CNW40" s="46"/>
      <c r="CNX40" s="46"/>
      <c r="CNY40" s="46"/>
      <c r="CNZ40" s="46"/>
      <c r="COA40" s="46"/>
      <c r="COB40" s="46"/>
      <c r="COC40" s="46"/>
      <c r="COD40" s="46"/>
      <c r="COE40" s="46"/>
      <c r="COF40" s="46"/>
      <c r="COG40" s="46"/>
      <c r="COH40" s="46"/>
      <c r="COI40" s="46"/>
      <c r="COJ40" s="46"/>
      <c r="COK40" s="46"/>
      <c r="COL40" s="46"/>
      <c r="COM40" s="46"/>
      <c r="CON40" s="46"/>
      <c r="COO40" s="46"/>
      <c r="COP40" s="46"/>
      <c r="COQ40" s="46"/>
      <c r="COR40" s="46"/>
      <c r="COS40" s="46"/>
      <c r="COT40" s="46"/>
      <c r="COU40" s="46"/>
      <c r="COV40" s="46"/>
      <c r="COW40" s="46"/>
      <c r="COX40" s="46"/>
      <c r="COY40" s="46"/>
      <c r="COZ40" s="46"/>
      <c r="CPA40" s="46"/>
      <c r="CPB40" s="46"/>
      <c r="CPC40" s="46"/>
      <c r="CPD40" s="46"/>
      <c r="CPE40" s="46"/>
      <c r="CPF40" s="46"/>
      <c r="CPG40" s="46"/>
      <c r="CPH40" s="46"/>
      <c r="CPI40" s="46"/>
      <c r="CPJ40" s="46"/>
      <c r="CPK40" s="46"/>
      <c r="CPL40" s="46"/>
      <c r="CPM40" s="46"/>
      <c r="CPN40" s="46"/>
      <c r="CPO40" s="46"/>
      <c r="CPP40" s="46"/>
      <c r="CPQ40" s="46"/>
      <c r="CPR40" s="46"/>
      <c r="CPS40" s="46"/>
      <c r="CPT40" s="46"/>
      <c r="CPU40" s="46"/>
      <c r="CPV40" s="46"/>
      <c r="CPW40" s="46"/>
      <c r="CPX40" s="46"/>
      <c r="CPY40" s="46"/>
      <c r="CPZ40" s="46"/>
      <c r="CQA40" s="46"/>
      <c r="CQB40" s="46"/>
      <c r="CQC40" s="46"/>
      <c r="CQD40" s="46"/>
      <c r="CQE40" s="46"/>
      <c r="CQF40" s="46"/>
      <c r="CQG40" s="46"/>
      <c r="CQH40" s="46"/>
      <c r="CQI40" s="46"/>
      <c r="CQJ40" s="46"/>
      <c r="CQK40" s="46"/>
      <c r="CQL40" s="46"/>
      <c r="CQM40" s="46"/>
      <c r="CQN40" s="46"/>
      <c r="CQO40" s="46"/>
      <c r="CQP40" s="46"/>
      <c r="CQQ40" s="46"/>
      <c r="CQR40" s="46"/>
      <c r="CQS40" s="46"/>
      <c r="CQT40" s="46"/>
      <c r="CQU40" s="46"/>
      <c r="CQV40" s="46"/>
      <c r="CQW40" s="46"/>
      <c r="CQX40" s="46"/>
      <c r="CQY40" s="46"/>
      <c r="CQZ40" s="46"/>
      <c r="CRA40" s="46"/>
      <c r="CRB40" s="46"/>
      <c r="CRC40" s="46"/>
      <c r="CRD40" s="46"/>
      <c r="CRE40" s="46"/>
      <c r="CRF40" s="46"/>
      <c r="CRG40" s="46"/>
      <c r="CRH40" s="46"/>
      <c r="CRI40" s="46"/>
      <c r="CRJ40" s="46"/>
      <c r="CRK40" s="46"/>
      <c r="CRL40" s="46"/>
      <c r="CRM40" s="46"/>
      <c r="CRN40" s="46"/>
      <c r="CRO40" s="46"/>
      <c r="CRP40" s="46"/>
      <c r="CRQ40" s="46"/>
      <c r="CRR40" s="46"/>
      <c r="CRS40" s="46"/>
      <c r="CRT40" s="46"/>
      <c r="CRU40" s="46"/>
      <c r="CRV40" s="46"/>
      <c r="CRW40" s="46"/>
      <c r="CRX40" s="46"/>
      <c r="CRY40" s="46"/>
      <c r="CRZ40" s="46"/>
      <c r="CSA40" s="46"/>
      <c r="CSB40" s="46"/>
      <c r="CSC40" s="46"/>
      <c r="CSD40" s="46"/>
      <c r="CSE40" s="46"/>
      <c r="CSF40" s="46"/>
      <c r="CSG40" s="46"/>
      <c r="CSH40" s="46"/>
      <c r="CSI40" s="46"/>
      <c r="CSJ40" s="46"/>
      <c r="CSK40" s="46"/>
      <c r="CSL40" s="46"/>
      <c r="CSM40" s="46"/>
      <c r="CSN40" s="46"/>
      <c r="CSO40" s="46"/>
      <c r="CSP40" s="46"/>
      <c r="CSQ40" s="46"/>
      <c r="CSR40" s="46"/>
      <c r="CSS40" s="46"/>
      <c r="CST40" s="46"/>
      <c r="CSU40" s="46"/>
      <c r="CSV40" s="46"/>
      <c r="CSW40" s="46"/>
      <c r="CSX40" s="46"/>
      <c r="CSY40" s="46"/>
      <c r="CSZ40" s="46"/>
      <c r="CTA40" s="46"/>
      <c r="CTB40" s="46"/>
      <c r="CTC40" s="46"/>
      <c r="CTD40" s="46"/>
      <c r="CTE40" s="46"/>
      <c r="CTF40" s="46"/>
      <c r="CTG40" s="46"/>
      <c r="CTH40" s="46"/>
      <c r="CTI40" s="46"/>
      <c r="CTJ40" s="46"/>
      <c r="CTK40" s="46"/>
      <c r="CTL40" s="46"/>
      <c r="CTM40" s="46"/>
      <c r="CTN40" s="46"/>
      <c r="CTO40" s="46"/>
      <c r="CTP40" s="46"/>
      <c r="CTQ40" s="46"/>
      <c r="CTR40" s="46"/>
      <c r="CTS40" s="46"/>
      <c r="CTT40" s="46"/>
      <c r="CTU40" s="46"/>
      <c r="CTV40" s="46"/>
      <c r="CTW40" s="46"/>
      <c r="CTX40" s="46"/>
      <c r="CTY40" s="46"/>
      <c r="CTZ40" s="46"/>
      <c r="CUA40" s="46"/>
      <c r="CUB40" s="46"/>
      <c r="CUC40" s="46"/>
      <c r="CUD40" s="46"/>
      <c r="CUE40" s="46"/>
      <c r="CUF40" s="46"/>
      <c r="CUG40" s="46"/>
      <c r="CUH40" s="46"/>
      <c r="CUI40" s="46"/>
      <c r="CUJ40" s="46"/>
      <c r="CUK40" s="46"/>
      <c r="CUL40" s="46"/>
      <c r="CUM40" s="46"/>
      <c r="CUN40" s="46"/>
      <c r="CUO40" s="46"/>
      <c r="CUP40" s="46"/>
      <c r="CUQ40" s="46"/>
      <c r="CUR40" s="46"/>
      <c r="CUS40" s="46"/>
      <c r="CUT40" s="46"/>
      <c r="CUU40" s="46"/>
      <c r="CUV40" s="46"/>
      <c r="CUW40" s="46"/>
      <c r="CUX40" s="46"/>
      <c r="CUY40" s="46"/>
      <c r="CUZ40" s="46"/>
      <c r="CVA40" s="46"/>
      <c r="CVB40" s="46"/>
      <c r="CVC40" s="46"/>
      <c r="CVD40" s="46"/>
      <c r="CVE40" s="46"/>
      <c r="CVF40" s="46"/>
      <c r="CVG40" s="46"/>
      <c r="CVH40" s="46"/>
      <c r="CVI40" s="46"/>
      <c r="CVJ40" s="46"/>
      <c r="CVK40" s="46"/>
      <c r="CVL40" s="46"/>
      <c r="CVM40" s="46"/>
      <c r="CVN40" s="46"/>
      <c r="CVO40" s="46"/>
      <c r="CVP40" s="46"/>
      <c r="CVQ40" s="46"/>
      <c r="CVR40" s="46"/>
      <c r="CVS40" s="46"/>
      <c r="CVT40" s="46"/>
      <c r="CVU40" s="46"/>
      <c r="CVV40" s="46"/>
      <c r="CVW40" s="46"/>
      <c r="CVX40" s="46"/>
      <c r="CVY40" s="46"/>
      <c r="CVZ40" s="46"/>
      <c r="CWA40" s="46"/>
      <c r="CWB40" s="46"/>
      <c r="CWC40" s="46"/>
      <c r="CWD40" s="46"/>
      <c r="CWE40" s="46"/>
      <c r="CWF40" s="46"/>
      <c r="CWG40" s="46"/>
      <c r="CWH40" s="46"/>
      <c r="CWI40" s="46"/>
      <c r="CWJ40" s="46"/>
      <c r="CWK40" s="46"/>
      <c r="CWL40" s="46"/>
      <c r="CWM40" s="46"/>
      <c r="CWN40" s="46"/>
      <c r="CWO40" s="46"/>
      <c r="CWP40" s="46"/>
      <c r="CWQ40" s="46"/>
      <c r="CWR40" s="46"/>
      <c r="CWS40" s="46"/>
      <c r="CWT40" s="46"/>
      <c r="CWU40" s="46"/>
      <c r="CWV40" s="46"/>
      <c r="CWW40" s="46"/>
      <c r="CWX40" s="46"/>
      <c r="CWY40" s="46"/>
      <c r="CWZ40" s="46"/>
      <c r="CXA40" s="46"/>
      <c r="CXB40" s="46"/>
      <c r="CXC40" s="46"/>
      <c r="CXD40" s="46"/>
      <c r="CXE40" s="46"/>
      <c r="CXF40" s="46"/>
      <c r="CXG40" s="46"/>
      <c r="CXH40" s="46"/>
      <c r="CXI40" s="46"/>
      <c r="CXJ40" s="46"/>
      <c r="CXK40" s="46"/>
      <c r="CXL40" s="46"/>
      <c r="CXM40" s="46"/>
      <c r="CXN40" s="46"/>
      <c r="CXO40" s="46"/>
      <c r="CXP40" s="46"/>
      <c r="CXQ40" s="46"/>
      <c r="CXR40" s="46"/>
      <c r="CXS40" s="46"/>
      <c r="CXT40" s="46"/>
      <c r="CXU40" s="46"/>
      <c r="CXV40" s="46"/>
      <c r="CXW40" s="46"/>
      <c r="CXX40" s="46"/>
      <c r="CXY40" s="46"/>
      <c r="CXZ40" s="46"/>
      <c r="CYA40" s="46"/>
      <c r="CYB40" s="46"/>
      <c r="CYC40" s="46"/>
      <c r="CYD40" s="46"/>
      <c r="CYE40" s="46"/>
      <c r="CYF40" s="46"/>
      <c r="CYG40" s="46"/>
      <c r="CYH40" s="46"/>
      <c r="CYI40" s="46"/>
      <c r="CYJ40" s="46"/>
      <c r="CYK40" s="46"/>
      <c r="CYL40" s="46"/>
      <c r="CYM40" s="46"/>
      <c r="CYN40" s="46"/>
      <c r="CYO40" s="46"/>
      <c r="CYP40" s="46"/>
      <c r="CYQ40" s="46"/>
      <c r="CYR40" s="46"/>
      <c r="CYS40" s="46"/>
      <c r="CYT40" s="46"/>
      <c r="CYU40" s="46"/>
      <c r="CYV40" s="46"/>
      <c r="CYW40" s="46"/>
      <c r="CYX40" s="46"/>
      <c r="CYY40" s="46"/>
      <c r="CYZ40" s="46"/>
      <c r="CZA40" s="46"/>
      <c r="CZB40" s="46"/>
      <c r="CZC40" s="46"/>
      <c r="CZD40" s="46"/>
      <c r="CZE40" s="46"/>
      <c r="CZF40" s="46"/>
      <c r="CZG40" s="46"/>
      <c r="CZH40" s="46"/>
      <c r="CZI40" s="46"/>
      <c r="CZJ40" s="46"/>
      <c r="CZK40" s="46"/>
      <c r="CZL40" s="46"/>
      <c r="CZM40" s="46"/>
      <c r="CZN40" s="46"/>
      <c r="CZO40" s="46"/>
      <c r="CZP40" s="46"/>
      <c r="CZQ40" s="46"/>
      <c r="CZR40" s="46"/>
      <c r="CZS40" s="46"/>
      <c r="CZT40" s="46"/>
      <c r="CZU40" s="46"/>
      <c r="CZV40" s="46"/>
      <c r="CZW40" s="46"/>
      <c r="CZX40" s="46"/>
      <c r="CZY40" s="46"/>
      <c r="CZZ40" s="46"/>
      <c r="DAA40" s="46"/>
      <c r="DAB40" s="46"/>
      <c r="DAC40" s="46"/>
      <c r="DAD40" s="46"/>
      <c r="DAE40" s="46"/>
      <c r="DAF40" s="46"/>
      <c r="DAG40" s="46"/>
      <c r="DAH40" s="46"/>
      <c r="DAI40" s="46"/>
      <c r="DAJ40" s="46"/>
      <c r="DAK40" s="46"/>
      <c r="DAL40" s="46"/>
      <c r="DAM40" s="46"/>
      <c r="DAN40" s="46"/>
      <c r="DAO40" s="46"/>
      <c r="DAP40" s="46"/>
      <c r="DAQ40" s="46"/>
      <c r="DAR40" s="46"/>
      <c r="DAS40" s="46"/>
      <c r="DAT40" s="46"/>
      <c r="DAU40" s="46"/>
      <c r="DAV40" s="46"/>
      <c r="DAW40" s="46"/>
      <c r="DAX40" s="46"/>
      <c r="DAY40" s="46"/>
      <c r="DAZ40" s="46"/>
      <c r="DBA40" s="46"/>
      <c r="DBB40" s="46"/>
      <c r="DBC40" s="46"/>
      <c r="DBD40" s="46"/>
      <c r="DBE40" s="46"/>
      <c r="DBF40" s="46"/>
      <c r="DBG40" s="46"/>
      <c r="DBH40" s="46"/>
      <c r="DBI40" s="46"/>
      <c r="DBJ40" s="46"/>
      <c r="DBK40" s="46"/>
      <c r="DBL40" s="46"/>
      <c r="DBM40" s="46"/>
      <c r="DBN40" s="46"/>
      <c r="DBO40" s="46"/>
      <c r="DBP40" s="46"/>
      <c r="DBQ40" s="46"/>
      <c r="DBR40" s="46"/>
      <c r="DBS40" s="46"/>
      <c r="DBT40" s="46"/>
      <c r="DBU40" s="46"/>
      <c r="DBV40" s="46"/>
      <c r="DBW40" s="46"/>
      <c r="DBX40" s="46"/>
      <c r="DBY40" s="46"/>
      <c r="DBZ40" s="46"/>
      <c r="DCA40" s="46"/>
      <c r="DCB40" s="46"/>
      <c r="DCC40" s="46"/>
      <c r="DCD40" s="46"/>
      <c r="DCE40" s="46"/>
      <c r="DCF40" s="46"/>
      <c r="DCG40" s="46"/>
      <c r="DCH40" s="46"/>
      <c r="DCI40" s="46"/>
      <c r="DCJ40" s="46"/>
      <c r="DCK40" s="46"/>
      <c r="DCL40" s="46"/>
      <c r="DCM40" s="46"/>
      <c r="DCN40" s="46"/>
      <c r="DCO40" s="46"/>
      <c r="DCP40" s="46"/>
      <c r="DCQ40" s="46"/>
      <c r="DCR40" s="46"/>
      <c r="DCS40" s="46"/>
      <c r="DCT40" s="46"/>
      <c r="DCU40" s="46"/>
      <c r="DCV40" s="46"/>
      <c r="DCW40" s="46"/>
      <c r="DCX40" s="46"/>
      <c r="DCY40" s="46"/>
      <c r="DCZ40" s="46"/>
      <c r="DDA40" s="46"/>
      <c r="DDB40" s="46"/>
      <c r="DDC40" s="46"/>
      <c r="DDD40" s="46"/>
      <c r="DDE40" s="46"/>
      <c r="DDF40" s="46"/>
      <c r="DDG40" s="46"/>
      <c r="DDH40" s="46"/>
      <c r="DDI40" s="46"/>
      <c r="DDJ40" s="46"/>
      <c r="DDK40" s="46"/>
      <c r="DDL40" s="46"/>
      <c r="DDM40" s="46"/>
      <c r="DDN40" s="46"/>
      <c r="DDO40" s="46"/>
      <c r="DDP40" s="46"/>
      <c r="DDQ40" s="46"/>
      <c r="DDR40" s="46"/>
      <c r="DDS40" s="46"/>
      <c r="DDT40" s="46"/>
      <c r="DDU40" s="46"/>
      <c r="DDV40" s="46"/>
      <c r="DDW40" s="46"/>
      <c r="DDX40" s="46"/>
      <c r="DDY40" s="46"/>
      <c r="DDZ40" s="46"/>
      <c r="DEA40" s="46"/>
      <c r="DEB40" s="46"/>
      <c r="DEC40" s="46"/>
      <c r="DED40" s="46"/>
      <c r="DEE40" s="46"/>
      <c r="DEF40" s="46"/>
      <c r="DEG40" s="46"/>
      <c r="DEH40" s="46"/>
      <c r="DEI40" s="46"/>
      <c r="DEJ40" s="46"/>
      <c r="DEK40" s="46"/>
      <c r="DEL40" s="46"/>
      <c r="DEM40" s="46"/>
      <c r="DEN40" s="46"/>
      <c r="DEO40" s="46"/>
      <c r="DEP40" s="46"/>
      <c r="DEQ40" s="46"/>
      <c r="DER40" s="46"/>
      <c r="DES40" s="46"/>
      <c r="DET40" s="46"/>
      <c r="DEU40" s="46"/>
      <c r="DEV40" s="46"/>
      <c r="DEW40" s="46"/>
      <c r="DEX40" s="46"/>
      <c r="DEY40" s="46"/>
      <c r="DEZ40" s="46"/>
      <c r="DFA40" s="46"/>
      <c r="DFB40" s="46"/>
      <c r="DFC40" s="46"/>
      <c r="DFD40" s="46"/>
      <c r="DFE40" s="46"/>
      <c r="DFF40" s="46"/>
      <c r="DFG40" s="46"/>
      <c r="DFH40" s="46"/>
      <c r="DFI40" s="46"/>
      <c r="DFJ40" s="46"/>
      <c r="DFK40" s="46"/>
      <c r="DFL40" s="46"/>
      <c r="DFM40" s="46"/>
      <c r="DFN40" s="46"/>
      <c r="DFO40" s="46"/>
      <c r="DFP40" s="46"/>
      <c r="DFQ40" s="46"/>
      <c r="DFR40" s="46"/>
      <c r="DFS40" s="46"/>
      <c r="DFT40" s="46"/>
      <c r="DFU40" s="46"/>
      <c r="DFV40" s="46"/>
      <c r="DFW40" s="46"/>
      <c r="DFX40" s="46"/>
      <c r="DFY40" s="46"/>
      <c r="DFZ40" s="46"/>
      <c r="DGA40" s="46"/>
      <c r="DGB40" s="46"/>
      <c r="DGC40" s="46"/>
      <c r="DGD40" s="46"/>
      <c r="DGE40" s="46"/>
      <c r="DGF40" s="46"/>
      <c r="DGG40" s="46"/>
      <c r="DGH40" s="46"/>
      <c r="DGI40" s="46"/>
      <c r="DGJ40" s="46"/>
      <c r="DGK40" s="46"/>
      <c r="DGL40" s="46"/>
      <c r="DGM40" s="46"/>
      <c r="DGN40" s="46"/>
      <c r="DGO40" s="46"/>
      <c r="DGP40" s="46"/>
      <c r="DGQ40" s="46"/>
      <c r="DGR40" s="46"/>
      <c r="DGS40" s="46"/>
      <c r="DGT40" s="46"/>
      <c r="DGU40" s="46"/>
      <c r="DGV40" s="46"/>
      <c r="DGW40" s="46"/>
      <c r="DGX40" s="46"/>
      <c r="DGY40" s="46"/>
      <c r="DGZ40" s="46"/>
      <c r="DHA40" s="46"/>
      <c r="DHB40" s="46"/>
      <c r="DHC40" s="46"/>
      <c r="DHD40" s="46"/>
      <c r="DHE40" s="46"/>
      <c r="DHF40" s="46"/>
      <c r="DHG40" s="46"/>
      <c r="DHH40" s="46"/>
      <c r="DHI40" s="46"/>
      <c r="DHJ40" s="46"/>
      <c r="DHK40" s="46"/>
      <c r="DHL40" s="46"/>
      <c r="DHM40" s="46"/>
      <c r="DHN40" s="46"/>
      <c r="DHO40" s="46"/>
      <c r="DHP40" s="46"/>
      <c r="DHQ40" s="46"/>
      <c r="DHR40" s="46"/>
      <c r="DHS40" s="46"/>
      <c r="DHT40" s="46"/>
      <c r="DHU40" s="46"/>
      <c r="DHV40" s="46"/>
      <c r="DHW40" s="46"/>
      <c r="DHX40" s="46"/>
      <c r="DHY40" s="46"/>
      <c r="DHZ40" s="46"/>
      <c r="DIA40" s="46"/>
      <c r="DIB40" s="46"/>
      <c r="DIC40" s="46"/>
      <c r="DID40" s="46"/>
      <c r="DIE40" s="46"/>
      <c r="DIF40" s="46"/>
      <c r="DIG40" s="46"/>
      <c r="DIH40" s="46"/>
      <c r="DII40" s="46"/>
      <c r="DIJ40" s="46"/>
      <c r="DIK40" s="46"/>
      <c r="DIL40" s="46"/>
      <c r="DIM40" s="46"/>
      <c r="DIN40" s="46"/>
      <c r="DIO40" s="46"/>
      <c r="DIP40" s="46"/>
      <c r="DIQ40" s="46"/>
      <c r="DIR40" s="46"/>
      <c r="DIS40" s="46"/>
      <c r="DIT40" s="46"/>
      <c r="DIU40" s="46"/>
      <c r="DIV40" s="46"/>
      <c r="DIW40" s="46"/>
      <c r="DIX40" s="46"/>
      <c r="DIY40" s="46"/>
      <c r="DIZ40" s="46"/>
      <c r="DJA40" s="46"/>
      <c r="DJB40" s="46"/>
      <c r="DJC40" s="46"/>
      <c r="DJD40" s="46"/>
      <c r="DJE40" s="46"/>
      <c r="DJF40" s="46"/>
      <c r="DJG40" s="46"/>
      <c r="DJH40" s="46"/>
      <c r="DJI40" s="46"/>
      <c r="DJJ40" s="46"/>
      <c r="DJK40" s="46"/>
      <c r="DJL40" s="46"/>
      <c r="DJM40" s="46"/>
      <c r="DJN40" s="46"/>
      <c r="DJO40" s="46"/>
      <c r="DJP40" s="46"/>
      <c r="DJQ40" s="46"/>
      <c r="DJR40" s="46"/>
      <c r="DJS40" s="46"/>
      <c r="DJT40" s="46"/>
      <c r="DJU40" s="46"/>
      <c r="DJV40" s="46"/>
      <c r="DJW40" s="46"/>
      <c r="DJX40" s="46"/>
      <c r="DJY40" s="46"/>
      <c r="DJZ40" s="46"/>
      <c r="DKA40" s="46"/>
      <c r="DKB40" s="46"/>
      <c r="DKC40" s="46"/>
      <c r="DKD40" s="46"/>
      <c r="DKE40" s="46"/>
      <c r="DKF40" s="46"/>
      <c r="DKG40" s="46"/>
      <c r="DKH40" s="46"/>
      <c r="DKI40" s="46"/>
      <c r="DKJ40" s="46"/>
      <c r="DKK40" s="46"/>
      <c r="DKL40" s="46"/>
      <c r="DKM40" s="46"/>
      <c r="DKN40" s="46"/>
      <c r="DKO40" s="46"/>
      <c r="DKP40" s="46"/>
      <c r="DKQ40" s="46"/>
      <c r="DKR40" s="46"/>
      <c r="DKS40" s="46"/>
      <c r="DKT40" s="46"/>
      <c r="DKU40" s="46"/>
      <c r="DKV40" s="46"/>
      <c r="DKW40" s="46"/>
      <c r="DKX40" s="46"/>
      <c r="DKY40" s="46"/>
      <c r="DKZ40" s="46"/>
      <c r="DLA40" s="46"/>
      <c r="DLB40" s="46"/>
      <c r="DLC40" s="46"/>
      <c r="DLD40" s="46"/>
      <c r="DLE40" s="46"/>
      <c r="DLF40" s="46"/>
      <c r="DLG40" s="46"/>
      <c r="DLH40" s="46"/>
      <c r="DLI40" s="46"/>
      <c r="DLJ40" s="46"/>
      <c r="DLK40" s="46"/>
      <c r="DLL40" s="46"/>
      <c r="DLM40" s="46"/>
      <c r="DLN40" s="46"/>
      <c r="DLO40" s="46"/>
      <c r="DLP40" s="46"/>
      <c r="DLQ40" s="46"/>
      <c r="DLR40" s="46"/>
      <c r="DLS40" s="46"/>
      <c r="DLT40" s="46"/>
      <c r="DLU40" s="46"/>
      <c r="DLV40" s="46"/>
      <c r="DLW40" s="46"/>
      <c r="DLX40" s="46"/>
      <c r="DLY40" s="46"/>
      <c r="DLZ40" s="46"/>
      <c r="DMA40" s="46"/>
      <c r="DMB40" s="46"/>
      <c r="DMC40" s="46"/>
      <c r="DMD40" s="46"/>
      <c r="DME40" s="46"/>
      <c r="DMF40" s="46"/>
      <c r="DMG40" s="46"/>
      <c r="DMH40" s="46"/>
      <c r="DMI40" s="46"/>
      <c r="DMJ40" s="46"/>
      <c r="DMK40" s="46"/>
      <c r="DML40" s="46"/>
      <c r="DMM40" s="46"/>
      <c r="DMN40" s="46"/>
      <c r="DMO40" s="46"/>
      <c r="DMP40" s="46"/>
      <c r="DMQ40" s="46"/>
      <c r="DMR40" s="46"/>
      <c r="DMS40" s="46"/>
      <c r="DMT40" s="46"/>
      <c r="DMU40" s="46"/>
      <c r="DMV40" s="46"/>
      <c r="DMW40" s="46"/>
      <c r="DMX40" s="46"/>
      <c r="DMY40" s="46"/>
      <c r="DMZ40" s="46"/>
      <c r="DNA40" s="46"/>
      <c r="DNB40" s="46"/>
      <c r="DNC40" s="46"/>
      <c r="DND40" s="46"/>
      <c r="DNE40" s="46"/>
      <c r="DNF40" s="46"/>
      <c r="DNG40" s="46"/>
      <c r="DNH40" s="46"/>
      <c r="DNI40" s="46"/>
      <c r="DNJ40" s="46"/>
      <c r="DNK40" s="46"/>
      <c r="DNL40" s="46"/>
      <c r="DNM40" s="46"/>
      <c r="DNN40" s="46"/>
      <c r="DNO40" s="46"/>
      <c r="DNP40" s="46"/>
      <c r="DNQ40" s="46"/>
      <c r="DNR40" s="46"/>
      <c r="DNS40" s="46"/>
      <c r="DNT40" s="46"/>
      <c r="DNU40" s="46"/>
      <c r="DNV40" s="46"/>
      <c r="DNW40" s="46"/>
      <c r="DNX40" s="46"/>
      <c r="DNY40" s="46"/>
      <c r="DNZ40" s="46"/>
      <c r="DOA40" s="46"/>
      <c r="DOB40" s="46"/>
      <c r="DOC40" s="46"/>
      <c r="DOD40" s="46"/>
      <c r="DOE40" s="46"/>
      <c r="DOF40" s="46"/>
      <c r="DOG40" s="46"/>
      <c r="DOH40" s="46"/>
      <c r="DOI40" s="46"/>
      <c r="DOJ40" s="46"/>
      <c r="DOK40" s="46"/>
      <c r="DOL40" s="46"/>
      <c r="DOM40" s="46"/>
      <c r="DON40" s="46"/>
      <c r="DOO40" s="46"/>
      <c r="DOP40" s="46"/>
      <c r="DOQ40" s="46"/>
      <c r="DOR40" s="46"/>
      <c r="DOS40" s="46"/>
      <c r="DOT40" s="46"/>
      <c r="DOU40" s="46"/>
      <c r="DOV40" s="46"/>
      <c r="DOW40" s="46"/>
      <c r="DOX40" s="46"/>
      <c r="DOY40" s="46"/>
      <c r="DOZ40" s="46"/>
      <c r="DPA40" s="46"/>
      <c r="DPB40" s="46"/>
      <c r="DPC40" s="46"/>
      <c r="DPD40" s="46"/>
      <c r="DPE40" s="46"/>
      <c r="DPF40" s="46"/>
      <c r="DPG40" s="46"/>
      <c r="DPH40" s="46"/>
      <c r="DPI40" s="46"/>
      <c r="DPJ40" s="46"/>
      <c r="DPK40" s="46"/>
      <c r="DPL40" s="46"/>
      <c r="DPM40" s="46"/>
      <c r="DPN40" s="46"/>
      <c r="DPO40" s="46"/>
      <c r="DPP40" s="46"/>
      <c r="DPQ40" s="46"/>
      <c r="DPR40" s="46"/>
      <c r="DPS40" s="46"/>
      <c r="DPT40" s="46"/>
      <c r="DPU40" s="46"/>
      <c r="DPV40" s="46"/>
      <c r="DPW40" s="46"/>
      <c r="DPX40" s="46"/>
      <c r="DPY40" s="46"/>
      <c r="DPZ40" s="46"/>
      <c r="DQA40" s="46"/>
      <c r="DQB40" s="46"/>
      <c r="DQC40" s="46"/>
      <c r="DQD40" s="46"/>
      <c r="DQE40" s="46"/>
      <c r="DQF40" s="46"/>
      <c r="DQG40" s="46"/>
      <c r="DQH40" s="46"/>
      <c r="DQI40" s="46"/>
      <c r="DQJ40" s="46"/>
      <c r="DQK40" s="46"/>
      <c r="DQL40" s="46"/>
      <c r="DQM40" s="46"/>
      <c r="DQN40" s="46"/>
      <c r="DQO40" s="46"/>
      <c r="DQP40" s="46"/>
      <c r="DQQ40" s="46"/>
      <c r="DQR40" s="46"/>
      <c r="DQS40" s="46"/>
      <c r="DQT40" s="46"/>
      <c r="DQU40" s="46"/>
      <c r="DQV40" s="46"/>
      <c r="DQW40" s="46"/>
      <c r="DQX40" s="46"/>
      <c r="DQY40" s="46"/>
      <c r="DQZ40" s="46"/>
      <c r="DRA40" s="46"/>
      <c r="DRB40" s="46"/>
      <c r="DRC40" s="46"/>
      <c r="DRD40" s="46"/>
      <c r="DRE40" s="46"/>
      <c r="DRF40" s="46"/>
      <c r="DRG40" s="46"/>
      <c r="DRH40" s="46"/>
      <c r="DRI40" s="46"/>
      <c r="DRJ40" s="46"/>
      <c r="DRK40" s="46"/>
      <c r="DRL40" s="46"/>
      <c r="DRM40" s="46"/>
      <c r="DRN40" s="46"/>
      <c r="DRO40" s="46"/>
      <c r="DRP40" s="46"/>
      <c r="DRQ40" s="46"/>
      <c r="DRR40" s="46"/>
      <c r="DRS40" s="46"/>
      <c r="DRT40" s="46"/>
      <c r="DRU40" s="46"/>
      <c r="DRV40" s="46"/>
      <c r="DRW40" s="46"/>
      <c r="DRX40" s="46"/>
      <c r="DRY40" s="46"/>
      <c r="DRZ40" s="46"/>
      <c r="DSA40" s="46"/>
      <c r="DSB40" s="46"/>
      <c r="DSC40" s="46"/>
      <c r="DSD40" s="46"/>
      <c r="DSE40" s="46"/>
      <c r="DSF40" s="46"/>
      <c r="DSG40" s="46"/>
      <c r="DSH40" s="46"/>
      <c r="DSI40" s="46"/>
      <c r="DSJ40" s="46"/>
      <c r="DSK40" s="46"/>
      <c r="DSL40" s="46"/>
      <c r="DSM40" s="46"/>
      <c r="DSN40" s="46"/>
      <c r="DSO40" s="46"/>
      <c r="DSP40" s="46"/>
      <c r="DSQ40" s="46"/>
      <c r="DSR40" s="46"/>
      <c r="DSS40" s="46"/>
      <c r="DST40" s="46"/>
      <c r="DSU40" s="46"/>
      <c r="DSV40" s="46"/>
      <c r="DSW40" s="46"/>
      <c r="DSX40" s="46"/>
      <c r="DSY40" s="46"/>
      <c r="DSZ40" s="46"/>
      <c r="DTA40" s="46"/>
      <c r="DTB40" s="46"/>
      <c r="DTC40" s="46"/>
      <c r="DTD40" s="46"/>
      <c r="DTE40" s="46"/>
      <c r="DTF40" s="46"/>
      <c r="DTG40" s="46"/>
      <c r="DTH40" s="46"/>
      <c r="DTI40" s="46"/>
      <c r="DTJ40" s="46"/>
      <c r="DTK40" s="46"/>
      <c r="DTL40" s="46"/>
      <c r="DTM40" s="46"/>
      <c r="DTN40" s="46"/>
      <c r="DTO40" s="46"/>
      <c r="DTP40" s="46"/>
      <c r="DTQ40" s="46"/>
      <c r="DTR40" s="46"/>
      <c r="DTS40" s="46"/>
      <c r="DTT40" s="46"/>
      <c r="DTU40" s="46"/>
      <c r="DTV40" s="46"/>
      <c r="DTW40" s="46"/>
      <c r="DTX40" s="46"/>
      <c r="DTY40" s="46"/>
      <c r="DTZ40" s="46"/>
      <c r="DUA40" s="46"/>
      <c r="DUB40" s="46"/>
      <c r="DUC40" s="46"/>
      <c r="DUD40" s="46"/>
      <c r="DUE40" s="46"/>
      <c r="DUF40" s="46"/>
      <c r="DUG40" s="46"/>
      <c r="DUH40" s="46"/>
      <c r="DUI40" s="46"/>
      <c r="DUJ40" s="46"/>
      <c r="DUK40" s="46"/>
      <c r="DUL40" s="46"/>
      <c r="DUM40" s="46"/>
      <c r="DUN40" s="46"/>
      <c r="DUO40" s="46"/>
      <c r="DUP40" s="46"/>
      <c r="DUQ40" s="46"/>
      <c r="DUR40" s="46"/>
      <c r="DUS40" s="46"/>
      <c r="DUT40" s="46"/>
      <c r="DUU40" s="46"/>
      <c r="DUV40" s="46"/>
      <c r="DUW40" s="46"/>
      <c r="DUX40" s="46"/>
      <c r="DUY40" s="46"/>
      <c r="DUZ40" s="46"/>
      <c r="DVA40" s="46"/>
      <c r="DVB40" s="46"/>
      <c r="DVC40" s="46"/>
      <c r="DVD40" s="46"/>
      <c r="DVE40" s="46"/>
      <c r="DVF40" s="46"/>
      <c r="DVG40" s="46"/>
      <c r="DVH40" s="46"/>
      <c r="DVI40" s="46"/>
      <c r="DVJ40" s="46"/>
      <c r="DVK40" s="46"/>
      <c r="DVL40" s="46"/>
      <c r="DVM40" s="46"/>
      <c r="DVN40" s="46"/>
      <c r="DVO40" s="46"/>
      <c r="DVP40" s="46"/>
      <c r="DVQ40" s="46"/>
      <c r="DVR40" s="46"/>
      <c r="DVS40" s="46"/>
      <c r="DVT40" s="46"/>
      <c r="DVU40" s="46"/>
      <c r="DVV40" s="46"/>
      <c r="DVW40" s="46"/>
      <c r="DVX40" s="46"/>
      <c r="DVY40" s="46"/>
      <c r="DVZ40" s="46"/>
      <c r="DWA40" s="46"/>
      <c r="DWB40" s="46"/>
      <c r="DWC40" s="46"/>
      <c r="DWD40" s="46"/>
      <c r="DWE40" s="46"/>
      <c r="DWF40" s="46"/>
      <c r="DWG40" s="46"/>
      <c r="DWH40" s="46"/>
      <c r="DWI40" s="46"/>
      <c r="DWJ40" s="46"/>
      <c r="DWK40" s="46"/>
      <c r="DWL40" s="46"/>
      <c r="DWM40" s="46"/>
      <c r="DWN40" s="46"/>
      <c r="DWO40" s="46"/>
      <c r="DWP40" s="46"/>
      <c r="DWQ40" s="46"/>
      <c r="DWR40" s="46"/>
      <c r="DWS40" s="46"/>
      <c r="DWT40" s="46"/>
      <c r="DWU40" s="46"/>
      <c r="DWV40" s="46"/>
      <c r="DWW40" s="46"/>
      <c r="DWX40" s="46"/>
      <c r="DWY40" s="46"/>
      <c r="DWZ40" s="46"/>
      <c r="DXA40" s="46"/>
      <c r="DXB40" s="46"/>
      <c r="DXC40" s="46"/>
      <c r="DXD40" s="46"/>
      <c r="DXE40" s="46"/>
      <c r="DXF40" s="46"/>
      <c r="DXG40" s="46"/>
      <c r="DXH40" s="46"/>
      <c r="DXI40" s="46"/>
      <c r="DXJ40" s="46"/>
      <c r="DXK40" s="46"/>
      <c r="DXL40" s="46"/>
      <c r="DXM40" s="46"/>
      <c r="DXN40" s="46"/>
      <c r="DXO40" s="46"/>
      <c r="DXP40" s="46"/>
      <c r="DXQ40" s="46"/>
      <c r="DXR40" s="46"/>
      <c r="DXS40" s="46"/>
      <c r="DXT40" s="46"/>
      <c r="DXU40" s="46"/>
      <c r="DXV40" s="46"/>
      <c r="DXW40" s="46"/>
      <c r="DXX40" s="46"/>
      <c r="DXY40" s="46"/>
      <c r="DXZ40" s="46"/>
      <c r="DYA40" s="46"/>
      <c r="DYB40" s="46"/>
      <c r="DYC40" s="46"/>
      <c r="DYD40" s="46"/>
      <c r="DYE40" s="46"/>
      <c r="DYF40" s="46"/>
      <c r="DYG40" s="46"/>
      <c r="DYH40" s="46"/>
      <c r="DYI40" s="46"/>
      <c r="DYJ40" s="46"/>
      <c r="DYK40" s="46"/>
      <c r="DYL40" s="46"/>
      <c r="DYM40" s="46"/>
      <c r="DYN40" s="46"/>
      <c r="DYO40" s="46"/>
      <c r="DYP40" s="46"/>
      <c r="DYQ40" s="46"/>
      <c r="DYR40" s="46"/>
      <c r="DYS40" s="46"/>
      <c r="DYT40" s="46"/>
      <c r="DYU40" s="46"/>
      <c r="DYV40" s="46"/>
      <c r="DYW40" s="46"/>
      <c r="DYX40" s="46"/>
      <c r="DYY40" s="46"/>
      <c r="DYZ40" s="46"/>
      <c r="DZA40" s="46"/>
      <c r="DZB40" s="46"/>
      <c r="DZC40" s="46"/>
      <c r="DZD40" s="46"/>
      <c r="DZE40" s="46"/>
      <c r="DZF40" s="46"/>
      <c r="DZG40" s="46"/>
      <c r="DZH40" s="46"/>
      <c r="DZI40" s="46"/>
      <c r="DZJ40" s="46"/>
      <c r="DZK40" s="46"/>
      <c r="DZL40" s="46"/>
      <c r="DZM40" s="46"/>
      <c r="DZN40" s="46"/>
      <c r="DZO40" s="46"/>
      <c r="DZP40" s="46"/>
      <c r="DZQ40" s="46"/>
      <c r="DZR40" s="46"/>
      <c r="DZS40" s="46"/>
      <c r="DZT40" s="46"/>
      <c r="DZU40" s="46"/>
      <c r="DZV40" s="46"/>
      <c r="DZW40" s="46"/>
      <c r="DZX40" s="46"/>
      <c r="DZY40" s="46"/>
      <c r="DZZ40" s="46"/>
      <c r="EAA40" s="46"/>
      <c r="EAB40" s="46"/>
      <c r="EAC40" s="46"/>
      <c r="EAD40" s="46"/>
      <c r="EAE40" s="46"/>
      <c r="EAF40" s="46"/>
      <c r="EAG40" s="46"/>
      <c r="EAH40" s="46"/>
      <c r="EAI40" s="46"/>
      <c r="EAJ40" s="46"/>
      <c r="EAK40" s="46"/>
      <c r="EAL40" s="46"/>
      <c r="EAM40" s="46"/>
      <c r="EAN40" s="46"/>
      <c r="EAO40" s="46"/>
      <c r="EAP40" s="46"/>
      <c r="EAQ40" s="46"/>
      <c r="EAR40" s="46"/>
      <c r="EAS40" s="46"/>
      <c r="EAT40" s="46"/>
      <c r="EAU40" s="46"/>
      <c r="EAV40" s="46"/>
      <c r="EAW40" s="46"/>
      <c r="EAX40" s="46"/>
      <c r="EAY40" s="46"/>
      <c r="EAZ40" s="46"/>
      <c r="EBA40" s="46"/>
      <c r="EBB40" s="46"/>
      <c r="EBC40" s="46"/>
      <c r="EBD40" s="46"/>
      <c r="EBE40" s="46"/>
      <c r="EBF40" s="46"/>
      <c r="EBG40" s="46"/>
      <c r="EBH40" s="46"/>
      <c r="EBI40" s="46"/>
      <c r="EBJ40" s="46"/>
      <c r="EBK40" s="46"/>
      <c r="EBL40" s="46"/>
      <c r="EBM40" s="46"/>
      <c r="EBN40" s="46"/>
      <c r="EBO40" s="46"/>
      <c r="EBP40" s="46"/>
      <c r="EBQ40" s="46"/>
      <c r="EBR40" s="46"/>
      <c r="EBS40" s="46"/>
      <c r="EBT40" s="46"/>
      <c r="EBU40" s="46"/>
      <c r="EBV40" s="46"/>
      <c r="EBW40" s="46"/>
      <c r="EBX40" s="46"/>
      <c r="EBY40" s="46"/>
      <c r="EBZ40" s="46"/>
      <c r="ECA40" s="46"/>
      <c r="ECB40" s="46"/>
      <c r="ECC40" s="46"/>
      <c r="ECD40" s="46"/>
      <c r="ECE40" s="46"/>
      <c r="ECF40" s="46"/>
      <c r="ECG40" s="46"/>
      <c r="ECH40" s="46"/>
      <c r="ECI40" s="46"/>
      <c r="ECJ40" s="46"/>
      <c r="ECK40" s="46"/>
      <c r="ECL40" s="46"/>
      <c r="ECM40" s="46"/>
      <c r="ECN40" s="46"/>
      <c r="ECO40" s="46"/>
      <c r="ECP40" s="46"/>
      <c r="ECQ40" s="46"/>
      <c r="ECR40" s="46"/>
      <c r="ECS40" s="46"/>
      <c r="ECT40" s="46"/>
      <c r="ECU40" s="46"/>
      <c r="ECV40" s="46"/>
      <c r="ECW40" s="46"/>
      <c r="ECX40" s="46"/>
      <c r="ECY40" s="46"/>
      <c r="ECZ40" s="46"/>
      <c r="EDA40" s="46"/>
      <c r="EDB40" s="46"/>
      <c r="EDC40" s="46"/>
      <c r="EDD40" s="46"/>
      <c r="EDE40" s="46"/>
      <c r="EDF40" s="46"/>
      <c r="EDG40" s="46"/>
      <c r="EDH40" s="46"/>
      <c r="EDI40" s="46"/>
      <c r="EDJ40" s="46"/>
      <c r="EDK40" s="46"/>
      <c r="EDL40" s="46"/>
      <c r="EDM40" s="46"/>
      <c r="EDN40" s="46"/>
      <c r="EDO40" s="46"/>
      <c r="EDP40" s="46"/>
      <c r="EDQ40" s="46"/>
      <c r="EDR40" s="46"/>
      <c r="EDS40" s="46"/>
      <c r="EDT40" s="46"/>
      <c r="EDU40" s="46"/>
      <c r="EDV40" s="46"/>
      <c r="EDW40" s="46"/>
      <c r="EDX40" s="46"/>
      <c r="EDY40" s="46"/>
      <c r="EDZ40" s="46"/>
      <c r="EEA40" s="46"/>
      <c r="EEB40" s="46"/>
      <c r="EEC40" s="46"/>
      <c r="EED40" s="46"/>
      <c r="EEE40" s="46"/>
      <c r="EEF40" s="46"/>
      <c r="EEG40" s="46"/>
      <c r="EEH40" s="46"/>
      <c r="EEI40" s="46"/>
      <c r="EEJ40" s="46"/>
      <c r="EEK40" s="46"/>
      <c r="EEL40" s="46"/>
      <c r="EEM40" s="46"/>
      <c r="EEN40" s="46"/>
      <c r="EEO40" s="46"/>
      <c r="EEP40" s="46"/>
      <c r="EEQ40" s="46"/>
      <c r="EER40" s="46"/>
      <c r="EES40" s="46"/>
      <c r="EET40" s="46"/>
      <c r="EEU40" s="46"/>
      <c r="EEV40" s="46"/>
      <c r="EEW40" s="46"/>
      <c r="EEX40" s="46"/>
      <c r="EEY40" s="46"/>
      <c r="EEZ40" s="46"/>
      <c r="EFA40" s="46"/>
      <c r="EFB40" s="46"/>
      <c r="EFC40" s="46"/>
      <c r="EFD40" s="46"/>
      <c r="EFE40" s="46"/>
      <c r="EFF40" s="46"/>
      <c r="EFG40" s="46"/>
      <c r="EFH40" s="46"/>
      <c r="EFI40" s="46"/>
      <c r="EFJ40" s="46"/>
      <c r="EFK40" s="46"/>
      <c r="EFL40" s="46"/>
      <c r="EFM40" s="46"/>
      <c r="EFN40" s="46"/>
      <c r="EFO40" s="46"/>
      <c r="EFP40" s="46"/>
      <c r="EFQ40" s="46"/>
      <c r="EFR40" s="46"/>
      <c r="EFS40" s="46"/>
      <c r="EFT40" s="46"/>
      <c r="EFU40" s="46"/>
      <c r="EFV40" s="46"/>
      <c r="EFW40" s="46"/>
      <c r="EFX40" s="46"/>
      <c r="EFY40" s="46"/>
      <c r="EFZ40" s="46"/>
      <c r="EGA40" s="46"/>
      <c r="EGB40" s="46"/>
      <c r="EGC40" s="46"/>
      <c r="EGD40" s="46"/>
      <c r="EGE40" s="46"/>
      <c r="EGF40" s="46"/>
      <c r="EGG40" s="46"/>
      <c r="EGH40" s="46"/>
      <c r="EGI40" s="46"/>
      <c r="EGJ40" s="46"/>
      <c r="EGK40" s="46"/>
      <c r="EGL40" s="46"/>
      <c r="EGM40" s="46"/>
      <c r="EGN40" s="46"/>
      <c r="EGO40" s="46"/>
      <c r="EGP40" s="46"/>
      <c r="EGQ40" s="46"/>
      <c r="EGR40" s="46"/>
      <c r="EGS40" s="46"/>
      <c r="EGT40" s="46"/>
      <c r="EGU40" s="46"/>
      <c r="EGV40" s="46"/>
      <c r="EGW40" s="46"/>
      <c r="EGX40" s="46"/>
      <c r="EGY40" s="46"/>
      <c r="EGZ40" s="46"/>
      <c r="EHA40" s="46"/>
      <c r="EHB40" s="46"/>
      <c r="EHC40" s="46"/>
      <c r="EHD40" s="46"/>
      <c r="EHE40" s="46"/>
      <c r="EHF40" s="46"/>
      <c r="EHG40" s="46"/>
      <c r="EHH40" s="46"/>
      <c r="EHI40" s="46"/>
      <c r="EHJ40" s="46"/>
      <c r="EHK40" s="46"/>
      <c r="EHL40" s="46"/>
      <c r="EHM40" s="46"/>
      <c r="EHN40" s="46"/>
      <c r="EHO40" s="46"/>
      <c r="EHP40" s="46"/>
      <c r="EHQ40" s="46"/>
      <c r="EHR40" s="46"/>
      <c r="EHS40" s="46"/>
      <c r="EHT40" s="46"/>
      <c r="EHU40" s="46"/>
      <c r="EHV40" s="46"/>
      <c r="EHW40" s="46"/>
      <c r="EHX40" s="46"/>
      <c r="EHY40" s="46"/>
      <c r="EHZ40" s="46"/>
      <c r="EIA40" s="46"/>
      <c r="EIB40" s="46"/>
      <c r="EIC40" s="46"/>
      <c r="EID40" s="46"/>
      <c r="EIE40" s="46"/>
      <c r="EIF40" s="46"/>
      <c r="EIG40" s="46"/>
      <c r="EIH40" s="46"/>
      <c r="EII40" s="46"/>
      <c r="EIJ40" s="46"/>
      <c r="EIK40" s="46"/>
      <c r="EIL40" s="46"/>
      <c r="EIM40" s="46"/>
      <c r="EIN40" s="46"/>
      <c r="EIO40" s="46"/>
      <c r="EIP40" s="46"/>
      <c r="EIQ40" s="46"/>
      <c r="EIR40" s="46"/>
      <c r="EIS40" s="46"/>
      <c r="EIT40" s="46"/>
      <c r="EIU40" s="46"/>
      <c r="EIV40" s="46"/>
      <c r="EIW40" s="46"/>
      <c r="EIX40" s="46"/>
      <c r="EIY40" s="46"/>
      <c r="EIZ40" s="46"/>
      <c r="EJA40" s="46"/>
      <c r="EJB40" s="46"/>
      <c r="EJC40" s="46"/>
      <c r="EJD40" s="46"/>
      <c r="EJE40" s="46"/>
      <c r="EJF40" s="46"/>
      <c r="EJG40" s="46"/>
      <c r="EJH40" s="46"/>
      <c r="EJI40" s="46"/>
      <c r="EJJ40" s="46"/>
      <c r="EJK40" s="46"/>
      <c r="EJL40" s="46"/>
      <c r="EJM40" s="46"/>
      <c r="EJN40" s="46"/>
      <c r="EJO40" s="46"/>
      <c r="EJP40" s="46"/>
      <c r="EJQ40" s="46"/>
      <c r="EJR40" s="46"/>
      <c r="EJS40" s="46"/>
      <c r="EJT40" s="46"/>
      <c r="EJU40" s="46"/>
      <c r="EJV40" s="46"/>
      <c r="EJW40" s="46"/>
      <c r="EJX40" s="46"/>
      <c r="EJY40" s="46"/>
      <c r="EJZ40" s="46"/>
      <c r="EKA40" s="46"/>
      <c r="EKB40" s="46"/>
      <c r="EKC40" s="46"/>
      <c r="EKD40" s="46"/>
      <c r="EKE40" s="46"/>
      <c r="EKF40" s="46"/>
      <c r="EKG40" s="46"/>
      <c r="EKH40" s="46"/>
      <c r="EKI40" s="46"/>
      <c r="EKJ40" s="46"/>
      <c r="EKK40" s="46"/>
      <c r="EKL40" s="46"/>
      <c r="EKM40" s="46"/>
      <c r="EKN40" s="46"/>
      <c r="EKO40" s="46"/>
      <c r="EKP40" s="46"/>
      <c r="EKQ40" s="46"/>
      <c r="EKR40" s="46"/>
      <c r="EKS40" s="46"/>
      <c r="EKT40" s="46"/>
      <c r="EKU40" s="46"/>
      <c r="EKV40" s="46"/>
      <c r="EKW40" s="46"/>
      <c r="EKX40" s="46"/>
      <c r="EKY40" s="46"/>
      <c r="EKZ40" s="46"/>
      <c r="ELA40" s="46"/>
      <c r="ELB40" s="46"/>
      <c r="ELC40" s="46"/>
      <c r="ELD40" s="46"/>
      <c r="ELE40" s="46"/>
      <c r="ELF40" s="46"/>
      <c r="ELG40" s="46"/>
      <c r="ELH40" s="46"/>
      <c r="ELI40" s="46"/>
      <c r="ELJ40" s="46"/>
      <c r="ELK40" s="46"/>
      <c r="ELL40" s="46"/>
      <c r="ELM40" s="46"/>
      <c r="ELN40" s="46"/>
      <c r="ELO40" s="46"/>
      <c r="ELP40" s="46"/>
      <c r="ELQ40" s="46"/>
      <c r="ELR40" s="46"/>
      <c r="ELS40" s="46"/>
      <c r="ELT40" s="46"/>
      <c r="ELU40" s="46"/>
      <c r="ELV40" s="46"/>
      <c r="ELW40" s="46"/>
      <c r="ELX40" s="46"/>
      <c r="ELY40" s="46"/>
      <c r="ELZ40" s="46"/>
      <c r="EMA40" s="46"/>
      <c r="EMB40" s="46"/>
      <c r="EMC40" s="46"/>
      <c r="EMD40" s="46"/>
      <c r="EME40" s="46"/>
      <c r="EMF40" s="46"/>
      <c r="EMG40" s="46"/>
      <c r="EMH40" s="46"/>
      <c r="EMI40" s="46"/>
      <c r="EMJ40" s="46"/>
      <c r="EMK40" s="46"/>
      <c r="EML40" s="46"/>
      <c r="EMM40" s="46"/>
      <c r="EMN40" s="46"/>
      <c r="EMO40" s="46"/>
      <c r="EMP40" s="46"/>
      <c r="EMQ40" s="46"/>
      <c r="EMR40" s="46"/>
      <c r="EMS40" s="46"/>
      <c r="EMT40" s="46"/>
      <c r="EMU40" s="46"/>
      <c r="EMV40" s="46"/>
      <c r="EMW40" s="46"/>
      <c r="EMX40" s="46"/>
      <c r="EMY40" s="46"/>
      <c r="EMZ40" s="46"/>
      <c r="ENA40" s="46"/>
      <c r="ENB40" s="46"/>
      <c r="ENC40" s="46"/>
      <c r="END40" s="46"/>
      <c r="ENE40" s="46"/>
      <c r="ENF40" s="46"/>
      <c r="ENG40" s="46"/>
      <c r="ENH40" s="46"/>
      <c r="ENI40" s="46"/>
      <c r="ENJ40" s="46"/>
      <c r="ENK40" s="46"/>
      <c r="ENL40" s="46"/>
      <c r="ENM40" s="46"/>
      <c r="ENN40" s="46"/>
      <c r="ENO40" s="46"/>
      <c r="ENP40" s="46"/>
      <c r="ENQ40" s="46"/>
      <c r="ENR40" s="46"/>
      <c r="ENS40" s="46"/>
      <c r="ENT40" s="46"/>
      <c r="ENU40" s="46"/>
      <c r="ENV40" s="46"/>
      <c r="ENW40" s="46"/>
      <c r="ENX40" s="46"/>
      <c r="ENY40" s="46"/>
      <c r="ENZ40" s="46"/>
      <c r="EOA40" s="46"/>
      <c r="EOB40" s="46"/>
      <c r="EOC40" s="46"/>
      <c r="EOD40" s="46"/>
      <c r="EOE40" s="46"/>
      <c r="EOF40" s="46"/>
      <c r="EOG40" s="46"/>
      <c r="EOH40" s="46"/>
      <c r="EOI40" s="46"/>
      <c r="EOJ40" s="46"/>
      <c r="EOK40" s="46"/>
      <c r="EOL40" s="46"/>
      <c r="EOM40" s="46"/>
      <c r="EON40" s="46"/>
      <c r="EOO40" s="46"/>
      <c r="EOP40" s="46"/>
      <c r="EOQ40" s="46"/>
      <c r="EOR40" s="46"/>
      <c r="EOS40" s="46"/>
      <c r="EOT40" s="46"/>
      <c r="EOU40" s="46"/>
      <c r="EOV40" s="46"/>
      <c r="EOW40" s="46"/>
      <c r="EOX40" s="46"/>
      <c r="EOY40" s="46"/>
      <c r="EOZ40" s="46"/>
      <c r="EPA40" s="46"/>
      <c r="EPB40" s="46"/>
      <c r="EPC40" s="46"/>
      <c r="EPD40" s="46"/>
      <c r="EPE40" s="46"/>
      <c r="EPF40" s="46"/>
      <c r="EPG40" s="46"/>
      <c r="EPH40" s="46"/>
      <c r="EPI40" s="46"/>
      <c r="EPJ40" s="46"/>
      <c r="EPK40" s="46"/>
      <c r="EPL40" s="46"/>
      <c r="EPM40" s="46"/>
      <c r="EPN40" s="46"/>
      <c r="EPO40" s="46"/>
      <c r="EPP40" s="46"/>
      <c r="EPQ40" s="46"/>
      <c r="EPR40" s="46"/>
      <c r="EPS40" s="46"/>
      <c r="EPT40" s="46"/>
      <c r="EPU40" s="46"/>
      <c r="EPV40" s="46"/>
      <c r="EPW40" s="46"/>
      <c r="EPX40" s="46"/>
      <c r="EPY40" s="46"/>
      <c r="EPZ40" s="46"/>
      <c r="EQA40" s="46"/>
      <c r="EQB40" s="46"/>
      <c r="EQC40" s="46"/>
      <c r="EQD40" s="46"/>
      <c r="EQE40" s="46"/>
      <c r="EQF40" s="46"/>
      <c r="EQG40" s="46"/>
      <c r="EQH40" s="46"/>
      <c r="EQI40" s="46"/>
      <c r="EQJ40" s="46"/>
      <c r="EQK40" s="46"/>
      <c r="EQL40" s="46"/>
      <c r="EQM40" s="46"/>
      <c r="EQN40" s="46"/>
      <c r="EQO40" s="46"/>
      <c r="EQP40" s="46"/>
      <c r="EQQ40" s="46"/>
      <c r="EQR40" s="46"/>
      <c r="EQS40" s="46"/>
      <c r="EQT40" s="46"/>
      <c r="EQU40" s="46"/>
      <c r="EQV40" s="46"/>
      <c r="EQW40" s="46"/>
      <c r="EQX40" s="46"/>
      <c r="EQY40" s="46"/>
      <c r="EQZ40" s="46"/>
      <c r="ERA40" s="46"/>
      <c r="ERB40" s="46"/>
      <c r="ERC40" s="46"/>
      <c r="ERD40" s="46"/>
      <c r="ERE40" s="46"/>
      <c r="ERF40" s="46"/>
      <c r="ERG40" s="46"/>
      <c r="ERH40" s="46"/>
      <c r="ERI40" s="46"/>
      <c r="ERJ40" s="46"/>
      <c r="ERK40" s="46"/>
      <c r="ERL40" s="46"/>
      <c r="ERM40" s="46"/>
      <c r="ERN40" s="46"/>
      <c r="ERO40" s="46"/>
      <c r="ERP40" s="46"/>
      <c r="ERQ40" s="46"/>
      <c r="ERR40" s="46"/>
      <c r="ERS40" s="46"/>
      <c r="ERT40" s="46"/>
      <c r="ERU40" s="46"/>
      <c r="ERV40" s="46"/>
      <c r="ERW40" s="46"/>
      <c r="ERX40" s="46"/>
      <c r="ERY40" s="46"/>
      <c r="ERZ40" s="46"/>
      <c r="ESA40" s="46"/>
      <c r="ESB40" s="46"/>
      <c r="ESC40" s="46"/>
      <c r="ESD40" s="46"/>
      <c r="ESE40" s="46"/>
      <c r="ESF40" s="46"/>
      <c r="ESG40" s="46"/>
      <c r="ESH40" s="46"/>
      <c r="ESI40" s="46"/>
      <c r="ESJ40" s="46"/>
      <c r="ESK40" s="46"/>
      <c r="ESL40" s="46"/>
      <c r="ESM40" s="46"/>
      <c r="ESN40" s="46"/>
      <c r="ESO40" s="46"/>
      <c r="ESP40" s="46"/>
      <c r="ESQ40" s="46"/>
      <c r="ESR40" s="46"/>
      <c r="ESS40" s="46"/>
      <c r="EST40" s="46"/>
      <c r="ESU40" s="46"/>
      <c r="ESV40" s="46"/>
      <c r="ESW40" s="46"/>
      <c r="ESX40" s="46"/>
      <c r="ESY40" s="46"/>
      <c r="ESZ40" s="46"/>
      <c r="ETA40" s="46"/>
      <c r="ETB40" s="46"/>
      <c r="ETC40" s="46"/>
      <c r="ETD40" s="46"/>
      <c r="ETE40" s="46"/>
      <c r="ETF40" s="46"/>
      <c r="ETG40" s="46"/>
      <c r="ETH40" s="46"/>
      <c r="ETI40" s="46"/>
      <c r="ETJ40" s="46"/>
      <c r="ETK40" s="46"/>
      <c r="ETL40" s="46"/>
      <c r="ETM40" s="46"/>
      <c r="ETN40" s="46"/>
      <c r="ETO40" s="46"/>
      <c r="ETP40" s="46"/>
      <c r="ETQ40" s="46"/>
      <c r="ETR40" s="46"/>
      <c r="ETS40" s="46"/>
      <c r="ETT40" s="46"/>
      <c r="ETU40" s="46"/>
      <c r="ETV40" s="46"/>
      <c r="ETW40" s="46"/>
      <c r="ETX40" s="46"/>
      <c r="ETY40" s="46"/>
      <c r="ETZ40" s="46"/>
      <c r="EUA40" s="46"/>
      <c r="EUB40" s="46"/>
      <c r="EUC40" s="46"/>
      <c r="EUD40" s="46"/>
      <c r="EUE40" s="46"/>
      <c r="EUF40" s="46"/>
      <c r="EUG40" s="46"/>
      <c r="EUH40" s="46"/>
      <c r="EUI40" s="46"/>
      <c r="EUJ40" s="46"/>
      <c r="EUK40" s="46"/>
      <c r="EUL40" s="46"/>
      <c r="EUM40" s="46"/>
      <c r="EUN40" s="46"/>
      <c r="EUO40" s="46"/>
      <c r="EUP40" s="46"/>
      <c r="EUQ40" s="46"/>
      <c r="EUR40" s="46"/>
      <c r="EUS40" s="46"/>
      <c r="EUT40" s="46"/>
      <c r="EUU40" s="46"/>
      <c r="EUV40" s="46"/>
      <c r="EUW40" s="46"/>
      <c r="EUX40" s="46"/>
      <c r="EUY40" s="46"/>
      <c r="EUZ40" s="46"/>
      <c r="EVA40" s="46"/>
      <c r="EVB40" s="46"/>
      <c r="EVC40" s="46"/>
      <c r="EVD40" s="46"/>
      <c r="EVE40" s="46"/>
      <c r="EVF40" s="46"/>
      <c r="EVG40" s="46"/>
      <c r="EVH40" s="46"/>
      <c r="EVI40" s="46"/>
      <c r="EVJ40" s="46"/>
      <c r="EVK40" s="46"/>
      <c r="EVL40" s="46"/>
      <c r="EVM40" s="46"/>
      <c r="EVN40" s="46"/>
      <c r="EVO40" s="46"/>
      <c r="EVP40" s="46"/>
      <c r="EVQ40" s="46"/>
      <c r="EVR40" s="46"/>
      <c r="EVS40" s="46"/>
      <c r="EVT40" s="46"/>
      <c r="EVU40" s="46"/>
      <c r="EVV40" s="46"/>
      <c r="EVW40" s="46"/>
      <c r="EVX40" s="46"/>
      <c r="EVY40" s="46"/>
      <c r="EVZ40" s="46"/>
      <c r="EWA40" s="46"/>
      <c r="EWB40" s="46"/>
      <c r="EWC40" s="46"/>
      <c r="EWD40" s="46"/>
      <c r="EWE40" s="46"/>
      <c r="EWF40" s="46"/>
      <c r="EWG40" s="46"/>
      <c r="EWH40" s="46"/>
      <c r="EWI40" s="46"/>
      <c r="EWJ40" s="46"/>
      <c r="EWK40" s="46"/>
      <c r="EWL40" s="46"/>
      <c r="EWM40" s="46"/>
      <c r="EWN40" s="46"/>
      <c r="EWO40" s="46"/>
      <c r="EWP40" s="46"/>
      <c r="EWQ40" s="46"/>
      <c r="EWR40" s="46"/>
      <c r="EWS40" s="46"/>
      <c r="EWT40" s="46"/>
      <c r="EWU40" s="46"/>
      <c r="EWV40" s="46"/>
      <c r="EWW40" s="46"/>
      <c r="EWX40" s="46"/>
      <c r="EWY40" s="46"/>
      <c r="EWZ40" s="46"/>
      <c r="EXA40" s="46"/>
      <c r="EXB40" s="46"/>
      <c r="EXC40" s="46"/>
      <c r="EXD40" s="46"/>
      <c r="EXE40" s="46"/>
      <c r="EXF40" s="46"/>
      <c r="EXG40" s="46"/>
      <c r="EXH40" s="46"/>
      <c r="EXI40" s="46"/>
      <c r="EXJ40" s="46"/>
      <c r="EXK40" s="46"/>
      <c r="EXL40" s="46"/>
      <c r="EXM40" s="46"/>
      <c r="EXN40" s="46"/>
      <c r="EXO40" s="46"/>
      <c r="EXP40" s="46"/>
      <c r="EXQ40" s="46"/>
      <c r="EXR40" s="46"/>
      <c r="EXS40" s="46"/>
      <c r="EXT40" s="46"/>
      <c r="EXU40" s="46"/>
      <c r="EXV40" s="46"/>
      <c r="EXW40" s="46"/>
      <c r="EXX40" s="46"/>
      <c r="EXY40" s="46"/>
      <c r="EXZ40" s="46"/>
      <c r="EYA40" s="46"/>
      <c r="EYB40" s="46"/>
      <c r="EYC40" s="46"/>
      <c r="EYD40" s="46"/>
      <c r="EYE40" s="46"/>
      <c r="EYF40" s="46"/>
      <c r="EYG40" s="46"/>
      <c r="EYH40" s="46"/>
      <c r="EYI40" s="46"/>
      <c r="EYJ40" s="46"/>
      <c r="EYK40" s="46"/>
      <c r="EYL40" s="46"/>
      <c r="EYM40" s="46"/>
      <c r="EYN40" s="46"/>
      <c r="EYO40" s="46"/>
      <c r="EYP40" s="46"/>
      <c r="EYQ40" s="46"/>
      <c r="EYR40" s="46"/>
      <c r="EYS40" s="46"/>
      <c r="EYT40" s="46"/>
      <c r="EYU40" s="46"/>
      <c r="EYV40" s="46"/>
      <c r="EYW40" s="46"/>
      <c r="EYX40" s="46"/>
      <c r="EYY40" s="46"/>
      <c r="EYZ40" s="46"/>
      <c r="EZA40" s="46"/>
      <c r="EZB40" s="46"/>
      <c r="EZC40" s="46"/>
      <c r="EZD40" s="46"/>
      <c r="EZE40" s="46"/>
      <c r="EZF40" s="46"/>
      <c r="EZG40" s="46"/>
      <c r="EZH40" s="46"/>
      <c r="EZI40" s="46"/>
      <c r="EZJ40" s="46"/>
      <c r="EZK40" s="46"/>
      <c r="EZL40" s="46"/>
      <c r="EZM40" s="46"/>
      <c r="EZN40" s="46"/>
      <c r="EZO40" s="46"/>
      <c r="EZP40" s="46"/>
      <c r="EZQ40" s="46"/>
      <c r="EZR40" s="46"/>
      <c r="EZS40" s="46"/>
      <c r="EZT40" s="46"/>
      <c r="EZU40" s="46"/>
      <c r="EZV40" s="46"/>
      <c r="EZW40" s="46"/>
      <c r="EZX40" s="46"/>
      <c r="EZY40" s="46"/>
      <c r="EZZ40" s="46"/>
      <c r="FAA40" s="46"/>
      <c r="FAB40" s="46"/>
      <c r="FAC40" s="46"/>
      <c r="FAD40" s="46"/>
      <c r="FAE40" s="46"/>
      <c r="FAF40" s="46"/>
      <c r="FAG40" s="46"/>
      <c r="FAH40" s="46"/>
      <c r="FAI40" s="46"/>
      <c r="FAJ40" s="46"/>
      <c r="FAK40" s="46"/>
      <c r="FAL40" s="46"/>
      <c r="FAM40" s="46"/>
      <c r="FAN40" s="46"/>
      <c r="FAO40" s="46"/>
      <c r="FAP40" s="46"/>
      <c r="FAQ40" s="46"/>
      <c r="FAR40" s="46"/>
      <c r="FAS40" s="46"/>
      <c r="FAT40" s="46"/>
      <c r="FAU40" s="46"/>
      <c r="FAV40" s="46"/>
      <c r="FAW40" s="46"/>
      <c r="FAX40" s="46"/>
      <c r="FAY40" s="46"/>
      <c r="FAZ40" s="46"/>
      <c r="FBA40" s="46"/>
      <c r="FBB40" s="46"/>
      <c r="FBC40" s="46"/>
      <c r="FBD40" s="46"/>
      <c r="FBE40" s="46"/>
      <c r="FBF40" s="46"/>
      <c r="FBG40" s="46"/>
      <c r="FBH40" s="46"/>
      <c r="FBI40" s="46"/>
      <c r="FBJ40" s="46"/>
      <c r="FBK40" s="46"/>
      <c r="FBL40" s="46"/>
      <c r="FBM40" s="46"/>
      <c r="FBN40" s="46"/>
      <c r="FBO40" s="46"/>
      <c r="FBP40" s="46"/>
      <c r="FBQ40" s="46"/>
      <c r="FBR40" s="46"/>
      <c r="FBS40" s="46"/>
      <c r="FBT40" s="46"/>
      <c r="FBU40" s="46"/>
      <c r="FBV40" s="46"/>
      <c r="FBW40" s="46"/>
      <c r="FBX40" s="46"/>
      <c r="FBY40" s="46"/>
      <c r="FBZ40" s="46"/>
      <c r="FCA40" s="46"/>
      <c r="FCB40" s="46"/>
      <c r="FCC40" s="46"/>
      <c r="FCD40" s="46"/>
      <c r="FCE40" s="46"/>
      <c r="FCF40" s="46"/>
      <c r="FCG40" s="46"/>
      <c r="FCH40" s="46"/>
      <c r="FCI40" s="46"/>
      <c r="FCJ40" s="46"/>
      <c r="FCK40" s="46"/>
      <c r="FCL40" s="46"/>
      <c r="FCM40" s="46"/>
      <c r="FCN40" s="46"/>
      <c r="FCO40" s="46"/>
      <c r="FCP40" s="46"/>
      <c r="FCQ40" s="46"/>
      <c r="FCR40" s="46"/>
      <c r="FCS40" s="46"/>
      <c r="FCT40" s="46"/>
      <c r="FCU40" s="46"/>
      <c r="FCV40" s="46"/>
      <c r="FCW40" s="46"/>
      <c r="FCX40" s="46"/>
      <c r="FCY40" s="46"/>
      <c r="FCZ40" s="46"/>
      <c r="FDA40" s="46"/>
      <c r="FDB40" s="46"/>
      <c r="FDC40" s="46"/>
      <c r="FDD40" s="46"/>
      <c r="FDE40" s="46"/>
      <c r="FDF40" s="46"/>
      <c r="FDG40" s="46"/>
      <c r="FDH40" s="46"/>
      <c r="FDI40" s="46"/>
      <c r="FDJ40" s="46"/>
      <c r="FDK40" s="46"/>
      <c r="FDL40" s="46"/>
      <c r="FDM40" s="46"/>
      <c r="FDN40" s="46"/>
      <c r="FDO40" s="46"/>
      <c r="FDP40" s="46"/>
      <c r="FDQ40" s="46"/>
      <c r="FDR40" s="46"/>
      <c r="FDS40" s="46"/>
      <c r="FDT40" s="46"/>
      <c r="FDU40" s="46"/>
      <c r="FDV40" s="46"/>
      <c r="FDW40" s="46"/>
      <c r="FDX40" s="46"/>
      <c r="FDY40" s="46"/>
      <c r="FDZ40" s="46"/>
      <c r="FEA40" s="46"/>
      <c r="FEB40" s="46"/>
      <c r="FEC40" s="46"/>
      <c r="FED40" s="46"/>
      <c r="FEE40" s="46"/>
      <c r="FEF40" s="46"/>
      <c r="FEG40" s="46"/>
      <c r="FEH40" s="46"/>
      <c r="FEI40" s="46"/>
      <c r="FEJ40" s="46"/>
      <c r="FEK40" s="46"/>
      <c r="FEL40" s="46"/>
      <c r="FEM40" s="46"/>
      <c r="FEN40" s="46"/>
      <c r="FEO40" s="46"/>
      <c r="FEP40" s="46"/>
      <c r="FEQ40" s="46"/>
      <c r="FER40" s="46"/>
      <c r="FES40" s="46"/>
      <c r="FET40" s="46"/>
      <c r="FEU40" s="46"/>
      <c r="FEV40" s="46"/>
      <c r="FEW40" s="46"/>
      <c r="FEX40" s="46"/>
      <c r="FEY40" s="46"/>
      <c r="FEZ40" s="46"/>
      <c r="FFA40" s="46"/>
      <c r="FFB40" s="46"/>
      <c r="FFC40" s="46"/>
      <c r="FFD40" s="46"/>
      <c r="FFE40" s="46"/>
      <c r="FFF40" s="46"/>
      <c r="FFG40" s="46"/>
      <c r="FFH40" s="46"/>
      <c r="FFI40" s="46"/>
      <c r="FFJ40" s="46"/>
      <c r="FFK40" s="46"/>
      <c r="FFL40" s="46"/>
      <c r="FFM40" s="46"/>
      <c r="FFN40" s="46"/>
      <c r="FFO40" s="46"/>
      <c r="FFP40" s="46"/>
      <c r="FFQ40" s="46"/>
      <c r="FFR40" s="46"/>
      <c r="FFS40" s="46"/>
      <c r="FFT40" s="46"/>
      <c r="FFU40" s="46"/>
      <c r="FFV40" s="46"/>
      <c r="FFW40" s="46"/>
      <c r="FFX40" s="46"/>
      <c r="FFY40" s="46"/>
      <c r="FFZ40" s="46"/>
      <c r="FGA40" s="46"/>
      <c r="FGB40" s="46"/>
      <c r="FGC40" s="46"/>
      <c r="FGD40" s="46"/>
      <c r="FGE40" s="46"/>
      <c r="FGF40" s="46"/>
      <c r="FGG40" s="46"/>
      <c r="FGH40" s="46"/>
      <c r="FGI40" s="46"/>
      <c r="FGJ40" s="46"/>
      <c r="FGK40" s="46"/>
      <c r="FGL40" s="46"/>
      <c r="FGM40" s="46"/>
      <c r="FGN40" s="46"/>
      <c r="FGO40" s="46"/>
      <c r="FGP40" s="46"/>
      <c r="FGQ40" s="46"/>
      <c r="FGR40" s="46"/>
      <c r="FGS40" s="46"/>
      <c r="FGT40" s="46"/>
      <c r="FGU40" s="46"/>
      <c r="FGV40" s="46"/>
      <c r="FGW40" s="46"/>
      <c r="FGX40" s="46"/>
      <c r="FGY40" s="46"/>
      <c r="FGZ40" s="46"/>
      <c r="FHA40" s="46"/>
      <c r="FHB40" s="46"/>
      <c r="FHC40" s="46"/>
      <c r="FHD40" s="46"/>
      <c r="FHE40" s="46"/>
      <c r="FHF40" s="46"/>
      <c r="FHG40" s="46"/>
      <c r="FHH40" s="46"/>
      <c r="FHI40" s="46"/>
      <c r="FHJ40" s="46"/>
      <c r="FHK40" s="46"/>
      <c r="FHL40" s="46"/>
      <c r="FHM40" s="46"/>
      <c r="FHN40" s="46"/>
      <c r="FHO40" s="46"/>
      <c r="FHP40" s="46"/>
      <c r="FHQ40" s="46"/>
      <c r="FHR40" s="46"/>
      <c r="FHS40" s="46"/>
      <c r="FHT40" s="46"/>
      <c r="FHU40" s="46"/>
      <c r="FHV40" s="46"/>
      <c r="FHW40" s="46"/>
      <c r="FHX40" s="46"/>
      <c r="FHY40" s="46"/>
      <c r="FHZ40" s="46"/>
      <c r="FIA40" s="46"/>
      <c r="FIB40" s="46"/>
      <c r="FIC40" s="46"/>
      <c r="FID40" s="46"/>
      <c r="FIE40" s="46"/>
      <c r="FIF40" s="46"/>
      <c r="FIG40" s="46"/>
      <c r="FIH40" s="46"/>
      <c r="FII40" s="46"/>
      <c r="FIJ40" s="46"/>
      <c r="FIK40" s="46"/>
      <c r="FIL40" s="46"/>
      <c r="FIM40" s="46"/>
      <c r="FIN40" s="46"/>
      <c r="FIO40" s="46"/>
      <c r="FIP40" s="46"/>
      <c r="FIQ40" s="46"/>
      <c r="FIR40" s="46"/>
      <c r="FIS40" s="46"/>
      <c r="FIT40" s="46"/>
      <c r="FIU40" s="46"/>
      <c r="FIV40" s="46"/>
      <c r="FIW40" s="46"/>
      <c r="FIX40" s="46"/>
      <c r="FIY40" s="46"/>
      <c r="FIZ40" s="46"/>
      <c r="FJA40" s="46"/>
      <c r="FJB40" s="46"/>
      <c r="FJC40" s="46"/>
      <c r="FJD40" s="46"/>
      <c r="FJE40" s="46"/>
      <c r="FJF40" s="46"/>
      <c r="FJG40" s="46"/>
      <c r="FJH40" s="46"/>
      <c r="FJI40" s="46"/>
      <c r="FJJ40" s="46"/>
      <c r="FJK40" s="46"/>
      <c r="FJL40" s="46"/>
      <c r="FJM40" s="46"/>
      <c r="FJN40" s="46"/>
      <c r="FJO40" s="46"/>
      <c r="FJP40" s="46"/>
      <c r="FJQ40" s="46"/>
      <c r="FJR40" s="46"/>
      <c r="FJS40" s="46"/>
      <c r="FJT40" s="46"/>
      <c r="FJU40" s="46"/>
      <c r="FJV40" s="46"/>
      <c r="FJW40" s="46"/>
      <c r="FJX40" s="46"/>
      <c r="FJY40" s="46"/>
      <c r="FJZ40" s="46"/>
      <c r="FKA40" s="46"/>
      <c r="FKB40" s="46"/>
      <c r="FKC40" s="46"/>
      <c r="FKD40" s="46"/>
      <c r="FKE40" s="46"/>
      <c r="FKF40" s="46"/>
      <c r="FKG40" s="46"/>
      <c r="FKH40" s="46"/>
      <c r="FKI40" s="46"/>
      <c r="FKJ40" s="46"/>
      <c r="FKK40" s="46"/>
      <c r="FKL40" s="46"/>
      <c r="FKM40" s="46"/>
      <c r="FKN40" s="46"/>
      <c r="FKO40" s="46"/>
      <c r="FKP40" s="46"/>
      <c r="FKQ40" s="46"/>
      <c r="FKR40" s="46"/>
      <c r="FKS40" s="46"/>
      <c r="FKT40" s="46"/>
      <c r="FKU40" s="46"/>
      <c r="FKV40" s="46"/>
      <c r="FKW40" s="46"/>
      <c r="FKX40" s="46"/>
      <c r="FKY40" s="46"/>
      <c r="FKZ40" s="46"/>
      <c r="FLA40" s="46"/>
      <c r="FLB40" s="46"/>
      <c r="FLC40" s="46"/>
      <c r="FLD40" s="46"/>
      <c r="FLE40" s="46"/>
      <c r="FLF40" s="46"/>
      <c r="FLG40" s="46"/>
      <c r="FLH40" s="46"/>
      <c r="FLI40" s="46"/>
      <c r="FLJ40" s="46"/>
      <c r="FLK40" s="46"/>
      <c r="FLL40" s="46"/>
      <c r="FLM40" s="46"/>
      <c r="FLN40" s="46"/>
      <c r="FLO40" s="46"/>
      <c r="FLP40" s="46"/>
      <c r="FLQ40" s="46"/>
      <c r="FLR40" s="46"/>
      <c r="FLS40" s="46"/>
      <c r="FLT40" s="46"/>
      <c r="FLU40" s="46"/>
      <c r="FLV40" s="46"/>
      <c r="FLW40" s="46"/>
      <c r="FLX40" s="46"/>
      <c r="FLY40" s="46"/>
      <c r="FLZ40" s="46"/>
      <c r="FMA40" s="46"/>
      <c r="FMB40" s="46"/>
      <c r="FMC40" s="46"/>
      <c r="FMD40" s="46"/>
      <c r="FME40" s="46"/>
      <c r="FMF40" s="46"/>
      <c r="FMG40" s="46"/>
      <c r="FMH40" s="46"/>
      <c r="FMI40" s="46"/>
      <c r="FMJ40" s="46"/>
      <c r="FMK40" s="46"/>
      <c r="FML40" s="46"/>
      <c r="FMM40" s="46"/>
      <c r="FMN40" s="46"/>
      <c r="FMO40" s="46"/>
      <c r="FMP40" s="46"/>
      <c r="FMQ40" s="46"/>
      <c r="FMR40" s="46"/>
      <c r="FMS40" s="46"/>
      <c r="FMT40" s="46"/>
      <c r="FMU40" s="46"/>
      <c r="FMV40" s="46"/>
      <c r="FMW40" s="46"/>
      <c r="FMX40" s="46"/>
      <c r="FMY40" s="46"/>
      <c r="FMZ40" s="46"/>
      <c r="FNA40" s="46"/>
      <c r="FNB40" s="46"/>
      <c r="FNC40" s="46"/>
      <c r="FND40" s="46"/>
      <c r="FNE40" s="46"/>
      <c r="FNF40" s="46"/>
      <c r="FNG40" s="46"/>
      <c r="FNH40" s="46"/>
      <c r="FNI40" s="46"/>
      <c r="FNJ40" s="46"/>
      <c r="FNK40" s="46"/>
      <c r="FNL40" s="46"/>
      <c r="FNM40" s="46"/>
      <c r="FNN40" s="46"/>
      <c r="FNO40" s="46"/>
      <c r="FNP40" s="46"/>
      <c r="FNQ40" s="46"/>
      <c r="FNR40" s="46"/>
      <c r="FNS40" s="46"/>
      <c r="FNT40" s="46"/>
      <c r="FNU40" s="46"/>
      <c r="FNV40" s="46"/>
      <c r="FNW40" s="46"/>
      <c r="FNX40" s="46"/>
      <c r="FNY40" s="46"/>
      <c r="FNZ40" s="46"/>
      <c r="FOA40" s="46"/>
      <c r="FOB40" s="46"/>
      <c r="FOC40" s="46"/>
      <c r="FOD40" s="46"/>
      <c r="FOE40" s="46"/>
      <c r="FOF40" s="46"/>
      <c r="FOG40" s="46"/>
      <c r="FOH40" s="46"/>
      <c r="FOI40" s="46"/>
      <c r="FOJ40" s="46"/>
      <c r="FOK40" s="46"/>
      <c r="FOL40" s="46"/>
      <c r="FOM40" s="46"/>
      <c r="FON40" s="46"/>
      <c r="FOO40" s="46"/>
      <c r="FOP40" s="46"/>
      <c r="FOQ40" s="46"/>
      <c r="FOR40" s="46"/>
      <c r="FOS40" s="46"/>
      <c r="FOT40" s="46"/>
      <c r="FOU40" s="46"/>
      <c r="FOV40" s="46"/>
      <c r="FOW40" s="46"/>
      <c r="FOX40" s="46"/>
      <c r="FOY40" s="46"/>
      <c r="FOZ40" s="46"/>
      <c r="FPA40" s="46"/>
      <c r="FPB40" s="46"/>
      <c r="FPC40" s="46"/>
      <c r="FPD40" s="46"/>
      <c r="FPE40" s="46"/>
      <c r="FPF40" s="46"/>
      <c r="FPG40" s="46"/>
      <c r="FPH40" s="46"/>
      <c r="FPI40" s="46"/>
      <c r="FPJ40" s="46"/>
      <c r="FPK40" s="46"/>
      <c r="FPL40" s="46"/>
      <c r="FPM40" s="46"/>
      <c r="FPN40" s="46"/>
      <c r="FPO40" s="46"/>
      <c r="FPP40" s="46"/>
      <c r="FPQ40" s="46"/>
      <c r="FPR40" s="46"/>
      <c r="FPS40" s="46"/>
      <c r="FPT40" s="46"/>
      <c r="FPU40" s="46"/>
      <c r="FPV40" s="46"/>
      <c r="FPW40" s="46"/>
      <c r="FPX40" s="46"/>
      <c r="FPY40" s="46"/>
      <c r="FPZ40" s="46"/>
      <c r="FQA40" s="46"/>
      <c r="FQB40" s="46"/>
      <c r="FQC40" s="46"/>
      <c r="FQD40" s="46"/>
      <c r="FQE40" s="46"/>
      <c r="FQF40" s="46"/>
      <c r="FQG40" s="46"/>
      <c r="FQH40" s="46"/>
      <c r="FQI40" s="46"/>
      <c r="FQJ40" s="46"/>
      <c r="FQK40" s="46"/>
      <c r="FQL40" s="46"/>
      <c r="FQM40" s="46"/>
      <c r="FQN40" s="46"/>
      <c r="FQO40" s="46"/>
      <c r="FQP40" s="46"/>
      <c r="FQQ40" s="46"/>
      <c r="FQR40" s="46"/>
      <c r="FQS40" s="46"/>
      <c r="FQT40" s="46"/>
      <c r="FQU40" s="46"/>
      <c r="FQV40" s="46"/>
      <c r="FQW40" s="46"/>
      <c r="FQX40" s="46"/>
      <c r="FQY40" s="46"/>
      <c r="FQZ40" s="46"/>
      <c r="FRA40" s="46"/>
      <c r="FRB40" s="46"/>
      <c r="FRC40" s="46"/>
      <c r="FRD40" s="46"/>
      <c r="FRE40" s="46"/>
      <c r="FRF40" s="46"/>
      <c r="FRG40" s="46"/>
      <c r="FRH40" s="46"/>
      <c r="FRI40" s="46"/>
      <c r="FRJ40" s="46"/>
      <c r="FRK40" s="46"/>
      <c r="FRL40" s="46"/>
      <c r="FRM40" s="46"/>
      <c r="FRN40" s="46"/>
      <c r="FRO40" s="46"/>
      <c r="FRP40" s="46"/>
      <c r="FRQ40" s="46"/>
      <c r="FRR40" s="46"/>
      <c r="FRS40" s="46"/>
      <c r="FRT40" s="46"/>
      <c r="FRU40" s="46"/>
      <c r="FRV40" s="46"/>
      <c r="FRW40" s="46"/>
      <c r="FRX40" s="46"/>
      <c r="FRY40" s="46"/>
      <c r="FRZ40" s="46"/>
      <c r="FSA40" s="46"/>
      <c r="FSB40" s="46"/>
      <c r="FSC40" s="46"/>
      <c r="FSD40" s="46"/>
      <c r="FSE40" s="46"/>
      <c r="FSF40" s="46"/>
      <c r="FSG40" s="46"/>
      <c r="FSH40" s="46"/>
      <c r="FSI40" s="46"/>
      <c r="FSJ40" s="46"/>
      <c r="FSK40" s="46"/>
      <c r="FSL40" s="46"/>
      <c r="FSM40" s="46"/>
      <c r="FSN40" s="46"/>
      <c r="FSO40" s="46"/>
      <c r="FSP40" s="46"/>
      <c r="FSQ40" s="46"/>
      <c r="FSR40" s="46"/>
      <c r="FSS40" s="46"/>
      <c r="FST40" s="46"/>
      <c r="FSU40" s="46"/>
      <c r="FSV40" s="46"/>
      <c r="FSW40" s="46"/>
      <c r="FSX40" s="46"/>
      <c r="FSY40" s="46"/>
      <c r="FSZ40" s="46"/>
      <c r="FTA40" s="46"/>
      <c r="FTB40" s="46"/>
      <c r="FTC40" s="46"/>
      <c r="FTD40" s="46"/>
      <c r="FTE40" s="46"/>
      <c r="FTF40" s="46"/>
      <c r="FTG40" s="46"/>
      <c r="FTH40" s="46"/>
      <c r="FTI40" s="46"/>
      <c r="FTJ40" s="46"/>
      <c r="FTK40" s="46"/>
      <c r="FTL40" s="46"/>
      <c r="FTM40" s="46"/>
      <c r="FTN40" s="46"/>
      <c r="FTO40" s="46"/>
      <c r="FTP40" s="46"/>
      <c r="FTQ40" s="46"/>
      <c r="FTR40" s="46"/>
      <c r="FTS40" s="46"/>
      <c r="FTT40" s="46"/>
      <c r="FTU40" s="46"/>
      <c r="FTV40" s="46"/>
      <c r="FTW40" s="46"/>
      <c r="FTX40" s="46"/>
      <c r="FTY40" s="46"/>
      <c r="FTZ40" s="46"/>
      <c r="FUA40" s="46"/>
      <c r="FUB40" s="46"/>
      <c r="FUC40" s="46"/>
      <c r="FUD40" s="46"/>
      <c r="FUE40" s="46"/>
      <c r="FUF40" s="46"/>
      <c r="FUG40" s="46"/>
      <c r="FUH40" s="46"/>
      <c r="FUI40" s="46"/>
      <c r="FUJ40" s="46"/>
      <c r="FUK40" s="46"/>
      <c r="FUL40" s="46"/>
      <c r="FUM40" s="46"/>
      <c r="FUN40" s="46"/>
      <c r="FUO40" s="46"/>
      <c r="FUP40" s="46"/>
      <c r="FUQ40" s="46"/>
      <c r="FUR40" s="46"/>
      <c r="FUS40" s="46"/>
      <c r="FUT40" s="46"/>
      <c r="FUU40" s="46"/>
      <c r="FUV40" s="46"/>
      <c r="FUW40" s="46"/>
      <c r="FUX40" s="46"/>
      <c r="FUY40" s="46"/>
      <c r="FUZ40" s="46"/>
      <c r="FVA40" s="46"/>
      <c r="FVB40" s="46"/>
      <c r="FVC40" s="46"/>
      <c r="FVD40" s="46"/>
      <c r="FVE40" s="46"/>
      <c r="FVF40" s="46"/>
      <c r="FVG40" s="46"/>
      <c r="FVH40" s="46"/>
      <c r="FVI40" s="46"/>
      <c r="FVJ40" s="46"/>
      <c r="FVK40" s="46"/>
      <c r="FVL40" s="46"/>
      <c r="FVM40" s="46"/>
      <c r="FVN40" s="46"/>
      <c r="FVO40" s="46"/>
      <c r="FVP40" s="46"/>
      <c r="FVQ40" s="46"/>
      <c r="FVR40" s="46"/>
      <c r="FVS40" s="46"/>
      <c r="FVT40" s="46"/>
      <c r="FVU40" s="46"/>
      <c r="FVV40" s="46"/>
      <c r="FVW40" s="46"/>
      <c r="FVX40" s="46"/>
      <c r="FVY40" s="46"/>
      <c r="FVZ40" s="46"/>
      <c r="FWA40" s="46"/>
      <c r="FWB40" s="46"/>
      <c r="FWC40" s="46"/>
      <c r="FWD40" s="46"/>
      <c r="FWE40" s="46"/>
      <c r="FWF40" s="46"/>
      <c r="FWG40" s="46"/>
      <c r="FWH40" s="46"/>
      <c r="FWI40" s="46"/>
      <c r="FWJ40" s="46"/>
      <c r="FWK40" s="46"/>
      <c r="FWL40" s="46"/>
      <c r="FWM40" s="46"/>
      <c r="FWN40" s="46"/>
      <c r="FWO40" s="46"/>
      <c r="FWP40" s="46"/>
      <c r="FWQ40" s="46"/>
      <c r="FWR40" s="46"/>
      <c r="FWS40" s="46"/>
      <c r="FWT40" s="46"/>
      <c r="FWU40" s="46"/>
      <c r="FWV40" s="46"/>
      <c r="FWW40" s="46"/>
      <c r="FWX40" s="46"/>
      <c r="FWY40" s="46"/>
      <c r="FWZ40" s="46"/>
      <c r="FXA40" s="46"/>
      <c r="FXB40" s="46"/>
      <c r="FXC40" s="46"/>
      <c r="FXD40" s="46"/>
      <c r="FXE40" s="46"/>
      <c r="FXF40" s="46"/>
      <c r="FXG40" s="46"/>
      <c r="FXH40" s="46"/>
      <c r="FXI40" s="46"/>
      <c r="FXJ40" s="46"/>
      <c r="FXK40" s="46"/>
      <c r="FXL40" s="46"/>
      <c r="FXM40" s="46"/>
      <c r="FXN40" s="46"/>
      <c r="FXO40" s="46"/>
      <c r="FXP40" s="46"/>
      <c r="FXQ40" s="46"/>
      <c r="FXR40" s="46"/>
      <c r="FXS40" s="46"/>
      <c r="FXT40" s="46"/>
      <c r="FXU40" s="46"/>
      <c r="FXV40" s="46"/>
      <c r="FXW40" s="46"/>
      <c r="FXX40" s="46"/>
      <c r="FXY40" s="46"/>
      <c r="FXZ40" s="46"/>
      <c r="FYA40" s="46"/>
      <c r="FYB40" s="46"/>
      <c r="FYC40" s="46"/>
      <c r="FYD40" s="46"/>
      <c r="FYE40" s="46"/>
      <c r="FYF40" s="46"/>
      <c r="FYG40" s="46"/>
      <c r="FYH40" s="46"/>
      <c r="FYI40" s="46"/>
      <c r="FYJ40" s="46"/>
      <c r="FYK40" s="46"/>
      <c r="FYL40" s="46"/>
      <c r="FYM40" s="46"/>
      <c r="FYN40" s="46"/>
      <c r="FYO40" s="46"/>
      <c r="FYP40" s="46"/>
      <c r="FYQ40" s="46"/>
      <c r="FYR40" s="46"/>
      <c r="FYS40" s="46"/>
      <c r="FYT40" s="46"/>
      <c r="FYU40" s="46"/>
      <c r="FYV40" s="46"/>
      <c r="FYW40" s="46"/>
      <c r="FYX40" s="46"/>
      <c r="FYY40" s="46"/>
      <c r="FYZ40" s="46"/>
      <c r="FZA40" s="46"/>
      <c r="FZB40" s="46"/>
      <c r="FZC40" s="46"/>
      <c r="FZD40" s="46"/>
      <c r="FZE40" s="46"/>
      <c r="FZF40" s="46"/>
      <c r="FZG40" s="46"/>
      <c r="FZH40" s="46"/>
      <c r="FZI40" s="46"/>
      <c r="FZJ40" s="46"/>
      <c r="FZK40" s="46"/>
      <c r="FZL40" s="46"/>
      <c r="FZM40" s="46"/>
      <c r="FZN40" s="46"/>
      <c r="FZO40" s="46"/>
      <c r="FZP40" s="46"/>
      <c r="FZQ40" s="46"/>
      <c r="FZR40" s="46"/>
      <c r="FZS40" s="46"/>
      <c r="FZT40" s="46"/>
      <c r="FZU40" s="46"/>
      <c r="FZV40" s="46"/>
      <c r="FZW40" s="46"/>
      <c r="FZX40" s="46"/>
      <c r="FZY40" s="46"/>
      <c r="FZZ40" s="46"/>
      <c r="GAA40" s="46"/>
      <c r="GAB40" s="46"/>
      <c r="GAC40" s="46"/>
      <c r="GAD40" s="46"/>
      <c r="GAE40" s="46"/>
      <c r="GAF40" s="46"/>
      <c r="GAG40" s="46"/>
      <c r="GAH40" s="46"/>
      <c r="GAI40" s="46"/>
      <c r="GAJ40" s="46"/>
      <c r="GAK40" s="46"/>
      <c r="GAL40" s="46"/>
      <c r="GAM40" s="46"/>
      <c r="GAN40" s="46"/>
      <c r="GAO40" s="46"/>
      <c r="GAP40" s="46"/>
      <c r="GAQ40" s="46"/>
      <c r="GAR40" s="46"/>
      <c r="GAS40" s="46"/>
      <c r="GAT40" s="46"/>
      <c r="GAU40" s="46"/>
      <c r="GAV40" s="46"/>
      <c r="GAW40" s="46"/>
      <c r="GAX40" s="46"/>
      <c r="GAY40" s="46"/>
      <c r="GAZ40" s="46"/>
      <c r="GBA40" s="46"/>
      <c r="GBB40" s="46"/>
      <c r="GBC40" s="46"/>
      <c r="GBD40" s="46"/>
      <c r="GBE40" s="46"/>
      <c r="GBF40" s="46"/>
      <c r="GBG40" s="46"/>
      <c r="GBH40" s="46"/>
      <c r="GBI40" s="46"/>
      <c r="GBJ40" s="46"/>
      <c r="GBK40" s="46"/>
      <c r="GBL40" s="46"/>
      <c r="GBM40" s="46"/>
      <c r="GBN40" s="46"/>
      <c r="GBO40" s="46"/>
      <c r="GBP40" s="46"/>
      <c r="GBQ40" s="46"/>
      <c r="GBR40" s="46"/>
      <c r="GBS40" s="46"/>
      <c r="GBT40" s="46"/>
      <c r="GBU40" s="46"/>
      <c r="GBV40" s="46"/>
      <c r="GBW40" s="46"/>
      <c r="GBX40" s="46"/>
      <c r="GBY40" s="46"/>
      <c r="GBZ40" s="46"/>
      <c r="GCA40" s="46"/>
      <c r="GCB40" s="46"/>
      <c r="GCC40" s="46"/>
      <c r="GCD40" s="46"/>
      <c r="GCE40" s="46"/>
      <c r="GCF40" s="46"/>
      <c r="GCG40" s="46"/>
      <c r="GCH40" s="46"/>
      <c r="GCI40" s="46"/>
      <c r="GCJ40" s="46"/>
      <c r="GCK40" s="46"/>
      <c r="GCL40" s="46"/>
      <c r="GCM40" s="46"/>
      <c r="GCN40" s="46"/>
      <c r="GCO40" s="46"/>
      <c r="GCP40" s="46"/>
      <c r="GCQ40" s="46"/>
      <c r="GCR40" s="46"/>
      <c r="GCS40" s="46"/>
      <c r="GCT40" s="46"/>
      <c r="GCU40" s="46"/>
      <c r="GCV40" s="46"/>
      <c r="GCW40" s="46"/>
      <c r="GCX40" s="46"/>
      <c r="GCY40" s="46"/>
      <c r="GCZ40" s="46"/>
      <c r="GDA40" s="46"/>
      <c r="GDB40" s="46"/>
      <c r="GDC40" s="46"/>
      <c r="GDD40" s="46"/>
      <c r="GDE40" s="46"/>
      <c r="GDF40" s="46"/>
      <c r="GDG40" s="46"/>
      <c r="GDH40" s="46"/>
      <c r="GDI40" s="46"/>
      <c r="GDJ40" s="46"/>
      <c r="GDK40" s="46"/>
      <c r="GDL40" s="46"/>
      <c r="GDM40" s="46"/>
      <c r="GDN40" s="46"/>
      <c r="GDO40" s="46"/>
      <c r="GDP40" s="46"/>
      <c r="GDQ40" s="46"/>
      <c r="GDR40" s="46"/>
      <c r="GDS40" s="46"/>
      <c r="GDT40" s="46"/>
      <c r="GDU40" s="46"/>
      <c r="GDV40" s="46"/>
      <c r="GDW40" s="46"/>
      <c r="GDX40" s="46"/>
      <c r="GDY40" s="46"/>
      <c r="GDZ40" s="46"/>
      <c r="GEA40" s="46"/>
      <c r="GEB40" s="46"/>
      <c r="GEC40" s="46"/>
      <c r="GED40" s="46"/>
      <c r="GEE40" s="46"/>
      <c r="GEF40" s="46"/>
      <c r="GEG40" s="46"/>
      <c r="GEH40" s="46"/>
      <c r="GEI40" s="46"/>
      <c r="GEJ40" s="46"/>
      <c r="GEK40" s="46"/>
      <c r="GEL40" s="46"/>
      <c r="GEM40" s="46"/>
      <c r="GEN40" s="46"/>
      <c r="GEO40" s="46"/>
      <c r="GEP40" s="46"/>
      <c r="GEQ40" s="46"/>
      <c r="GER40" s="46"/>
      <c r="GES40" s="46"/>
      <c r="GET40" s="46"/>
      <c r="GEU40" s="46"/>
      <c r="GEV40" s="46"/>
      <c r="GEW40" s="46"/>
      <c r="GEX40" s="46"/>
      <c r="GEY40" s="46"/>
      <c r="GEZ40" s="46"/>
      <c r="GFA40" s="46"/>
      <c r="GFB40" s="46"/>
      <c r="GFC40" s="46"/>
      <c r="GFD40" s="46"/>
      <c r="GFE40" s="46"/>
      <c r="GFF40" s="46"/>
      <c r="GFG40" s="46"/>
      <c r="GFH40" s="46"/>
      <c r="GFI40" s="46"/>
      <c r="GFJ40" s="46"/>
      <c r="GFK40" s="46"/>
      <c r="GFL40" s="46"/>
      <c r="GFM40" s="46"/>
      <c r="GFN40" s="46"/>
      <c r="GFO40" s="46"/>
      <c r="GFP40" s="46"/>
      <c r="GFQ40" s="46"/>
      <c r="GFR40" s="46"/>
      <c r="GFS40" s="46"/>
      <c r="GFT40" s="46"/>
      <c r="GFU40" s="46"/>
      <c r="GFV40" s="46"/>
      <c r="GFW40" s="46"/>
      <c r="GFX40" s="46"/>
      <c r="GFY40" s="46"/>
      <c r="GFZ40" s="46"/>
      <c r="GGA40" s="46"/>
      <c r="GGB40" s="46"/>
      <c r="GGC40" s="46"/>
      <c r="GGD40" s="46"/>
      <c r="GGE40" s="46"/>
      <c r="GGF40" s="46"/>
      <c r="GGG40" s="46"/>
      <c r="GGH40" s="46"/>
      <c r="GGI40" s="46"/>
      <c r="GGJ40" s="46"/>
      <c r="GGK40" s="46"/>
      <c r="GGL40" s="46"/>
      <c r="GGM40" s="46"/>
      <c r="GGN40" s="46"/>
      <c r="GGO40" s="46"/>
      <c r="GGP40" s="46"/>
      <c r="GGQ40" s="46"/>
      <c r="GGR40" s="46"/>
      <c r="GGS40" s="46"/>
      <c r="GGT40" s="46"/>
      <c r="GGU40" s="46"/>
      <c r="GGV40" s="46"/>
      <c r="GGW40" s="46"/>
      <c r="GGX40" s="46"/>
      <c r="GGY40" s="46"/>
      <c r="GGZ40" s="46"/>
      <c r="GHA40" s="46"/>
      <c r="GHB40" s="46"/>
      <c r="GHC40" s="46"/>
      <c r="GHD40" s="46"/>
      <c r="GHE40" s="46"/>
      <c r="GHF40" s="46"/>
      <c r="GHG40" s="46"/>
      <c r="GHH40" s="46"/>
      <c r="GHI40" s="46"/>
      <c r="GHJ40" s="46"/>
      <c r="GHK40" s="46"/>
      <c r="GHL40" s="46"/>
      <c r="GHM40" s="46"/>
      <c r="GHN40" s="46"/>
      <c r="GHO40" s="46"/>
      <c r="GHP40" s="46"/>
      <c r="GHQ40" s="46"/>
      <c r="GHR40" s="46"/>
      <c r="GHS40" s="46"/>
      <c r="GHT40" s="46"/>
      <c r="GHU40" s="46"/>
      <c r="GHV40" s="46"/>
      <c r="GHW40" s="46"/>
      <c r="GHX40" s="46"/>
      <c r="GHY40" s="46"/>
      <c r="GHZ40" s="46"/>
      <c r="GIA40" s="46"/>
      <c r="GIB40" s="46"/>
      <c r="GIC40" s="46"/>
      <c r="GID40" s="46"/>
      <c r="GIE40" s="46"/>
      <c r="GIF40" s="46"/>
      <c r="GIG40" s="46"/>
      <c r="GIH40" s="46"/>
      <c r="GII40" s="46"/>
      <c r="GIJ40" s="46"/>
      <c r="GIK40" s="46"/>
      <c r="GIL40" s="46"/>
      <c r="GIM40" s="46"/>
      <c r="GIN40" s="46"/>
      <c r="GIO40" s="46"/>
      <c r="GIP40" s="46"/>
      <c r="GIQ40" s="46"/>
      <c r="GIR40" s="46"/>
      <c r="GIS40" s="46"/>
      <c r="GIT40" s="46"/>
      <c r="GIU40" s="46"/>
      <c r="GIV40" s="46"/>
      <c r="GIW40" s="46"/>
      <c r="GIX40" s="46"/>
      <c r="GIY40" s="46"/>
      <c r="GIZ40" s="46"/>
      <c r="GJA40" s="46"/>
      <c r="GJB40" s="46"/>
      <c r="GJC40" s="46"/>
      <c r="GJD40" s="46"/>
      <c r="GJE40" s="46"/>
      <c r="GJF40" s="46"/>
      <c r="GJG40" s="46"/>
      <c r="GJH40" s="46"/>
      <c r="GJI40" s="46"/>
      <c r="GJJ40" s="46"/>
      <c r="GJK40" s="46"/>
      <c r="GJL40" s="46"/>
      <c r="GJM40" s="46"/>
      <c r="GJN40" s="46"/>
      <c r="GJO40" s="46"/>
      <c r="GJP40" s="46"/>
      <c r="GJQ40" s="46"/>
      <c r="GJR40" s="46"/>
      <c r="GJS40" s="46"/>
      <c r="GJT40" s="46"/>
      <c r="GJU40" s="46"/>
      <c r="GJV40" s="46"/>
      <c r="GJW40" s="46"/>
      <c r="GJX40" s="46"/>
      <c r="GJY40" s="46"/>
      <c r="GJZ40" s="46"/>
      <c r="GKA40" s="46"/>
      <c r="GKB40" s="46"/>
      <c r="GKC40" s="46"/>
      <c r="GKD40" s="46"/>
      <c r="GKE40" s="46"/>
      <c r="GKF40" s="46"/>
      <c r="GKG40" s="46"/>
      <c r="GKH40" s="46"/>
      <c r="GKI40" s="46"/>
      <c r="GKJ40" s="46"/>
      <c r="GKK40" s="46"/>
      <c r="GKL40" s="46"/>
      <c r="GKM40" s="46"/>
      <c r="GKN40" s="46"/>
      <c r="GKO40" s="46"/>
      <c r="GKP40" s="46"/>
      <c r="GKQ40" s="46"/>
      <c r="GKR40" s="46"/>
      <c r="GKS40" s="46"/>
      <c r="GKT40" s="46"/>
      <c r="GKU40" s="46"/>
      <c r="GKV40" s="46"/>
      <c r="GKW40" s="46"/>
      <c r="GKX40" s="46"/>
      <c r="GKY40" s="46"/>
      <c r="GKZ40" s="46"/>
      <c r="GLA40" s="46"/>
      <c r="GLB40" s="46"/>
      <c r="GLC40" s="46"/>
      <c r="GLD40" s="46"/>
      <c r="GLE40" s="46"/>
      <c r="GLF40" s="46"/>
      <c r="GLG40" s="46"/>
      <c r="GLH40" s="46"/>
      <c r="GLI40" s="46"/>
      <c r="GLJ40" s="46"/>
      <c r="GLK40" s="46"/>
      <c r="GLL40" s="46"/>
      <c r="GLM40" s="46"/>
      <c r="GLN40" s="46"/>
      <c r="GLO40" s="46"/>
      <c r="GLP40" s="46"/>
      <c r="GLQ40" s="46"/>
      <c r="GLR40" s="46"/>
      <c r="GLS40" s="46"/>
      <c r="GLT40" s="46"/>
      <c r="GLU40" s="46"/>
      <c r="GLV40" s="46"/>
      <c r="GLW40" s="46"/>
      <c r="GLX40" s="46"/>
      <c r="GLY40" s="46"/>
      <c r="GLZ40" s="46"/>
      <c r="GMA40" s="46"/>
      <c r="GMB40" s="46"/>
      <c r="GMC40" s="46"/>
      <c r="GMD40" s="46"/>
      <c r="GME40" s="46"/>
      <c r="GMF40" s="46"/>
      <c r="GMG40" s="46"/>
      <c r="GMH40" s="46"/>
      <c r="GMI40" s="46"/>
      <c r="GMJ40" s="46"/>
      <c r="GMK40" s="46"/>
      <c r="GML40" s="46"/>
      <c r="GMM40" s="46"/>
      <c r="GMN40" s="46"/>
      <c r="GMO40" s="46"/>
      <c r="GMP40" s="46"/>
      <c r="GMQ40" s="46"/>
      <c r="GMR40" s="46"/>
      <c r="GMS40" s="46"/>
      <c r="GMT40" s="46"/>
      <c r="GMU40" s="46"/>
      <c r="GMV40" s="46"/>
      <c r="GMW40" s="46"/>
      <c r="GMX40" s="46"/>
      <c r="GMY40" s="46"/>
      <c r="GMZ40" s="46"/>
      <c r="GNA40" s="46"/>
      <c r="GNB40" s="46"/>
      <c r="GNC40" s="46"/>
      <c r="GND40" s="46"/>
      <c r="GNE40" s="46"/>
      <c r="GNF40" s="46"/>
      <c r="GNG40" s="46"/>
      <c r="GNH40" s="46"/>
      <c r="GNI40" s="46"/>
      <c r="GNJ40" s="46"/>
      <c r="GNK40" s="46"/>
      <c r="GNL40" s="46"/>
      <c r="GNM40" s="46"/>
      <c r="GNN40" s="46"/>
      <c r="GNO40" s="46"/>
      <c r="GNP40" s="46"/>
      <c r="GNQ40" s="46"/>
      <c r="GNR40" s="46"/>
      <c r="GNS40" s="46"/>
      <c r="GNT40" s="46"/>
      <c r="GNU40" s="46"/>
      <c r="GNV40" s="46"/>
      <c r="GNW40" s="46"/>
      <c r="GNX40" s="46"/>
      <c r="GNY40" s="46"/>
      <c r="GNZ40" s="46"/>
      <c r="GOA40" s="46"/>
      <c r="GOB40" s="46"/>
      <c r="GOC40" s="46"/>
      <c r="GOD40" s="46"/>
      <c r="GOE40" s="46"/>
      <c r="GOF40" s="46"/>
      <c r="GOG40" s="46"/>
      <c r="GOH40" s="46"/>
      <c r="GOI40" s="46"/>
      <c r="GOJ40" s="46"/>
      <c r="GOK40" s="46"/>
      <c r="GOL40" s="46"/>
      <c r="GOM40" s="46"/>
      <c r="GON40" s="46"/>
      <c r="GOO40" s="46"/>
      <c r="GOP40" s="46"/>
      <c r="GOQ40" s="46"/>
      <c r="GOR40" s="46"/>
      <c r="GOS40" s="46"/>
      <c r="GOT40" s="46"/>
      <c r="GOU40" s="46"/>
      <c r="GOV40" s="46"/>
      <c r="GOW40" s="46"/>
      <c r="GOX40" s="46"/>
      <c r="GOY40" s="46"/>
      <c r="GOZ40" s="46"/>
      <c r="GPA40" s="46"/>
      <c r="GPB40" s="46"/>
      <c r="GPC40" s="46"/>
      <c r="GPD40" s="46"/>
      <c r="GPE40" s="46"/>
      <c r="GPF40" s="46"/>
      <c r="GPG40" s="46"/>
      <c r="GPH40" s="46"/>
      <c r="GPI40" s="46"/>
      <c r="GPJ40" s="46"/>
      <c r="GPK40" s="46"/>
      <c r="GPL40" s="46"/>
      <c r="GPM40" s="46"/>
      <c r="GPN40" s="46"/>
      <c r="GPO40" s="46"/>
      <c r="GPP40" s="46"/>
      <c r="GPQ40" s="46"/>
      <c r="GPR40" s="46"/>
      <c r="GPS40" s="46"/>
      <c r="GPT40" s="46"/>
      <c r="GPU40" s="46"/>
      <c r="GPV40" s="46"/>
      <c r="GPW40" s="46"/>
      <c r="GPX40" s="46"/>
      <c r="GPY40" s="46"/>
      <c r="GPZ40" s="46"/>
      <c r="GQA40" s="46"/>
      <c r="GQB40" s="46"/>
      <c r="GQC40" s="46"/>
      <c r="GQD40" s="46"/>
      <c r="GQE40" s="46"/>
      <c r="GQF40" s="46"/>
      <c r="GQG40" s="46"/>
      <c r="GQH40" s="46"/>
      <c r="GQI40" s="46"/>
      <c r="GQJ40" s="46"/>
      <c r="GQK40" s="46"/>
      <c r="GQL40" s="46"/>
      <c r="GQM40" s="46"/>
      <c r="GQN40" s="46"/>
      <c r="GQO40" s="46"/>
      <c r="GQP40" s="46"/>
      <c r="GQQ40" s="46"/>
      <c r="GQR40" s="46"/>
      <c r="GQS40" s="46"/>
      <c r="GQT40" s="46"/>
      <c r="GQU40" s="46"/>
      <c r="GQV40" s="46"/>
      <c r="GQW40" s="46"/>
      <c r="GQX40" s="46"/>
      <c r="GQY40" s="46"/>
      <c r="GQZ40" s="46"/>
      <c r="GRA40" s="46"/>
      <c r="GRB40" s="46"/>
      <c r="GRC40" s="46"/>
      <c r="GRD40" s="46"/>
      <c r="GRE40" s="46"/>
      <c r="GRF40" s="46"/>
      <c r="GRG40" s="46"/>
      <c r="GRH40" s="46"/>
      <c r="GRI40" s="46"/>
      <c r="GRJ40" s="46"/>
      <c r="GRK40" s="46"/>
      <c r="GRL40" s="46"/>
      <c r="GRM40" s="46"/>
      <c r="GRN40" s="46"/>
      <c r="GRO40" s="46"/>
      <c r="GRP40" s="46"/>
      <c r="GRQ40" s="46"/>
      <c r="GRR40" s="46"/>
      <c r="GRS40" s="46"/>
      <c r="GRT40" s="46"/>
      <c r="GRU40" s="46"/>
      <c r="GRV40" s="46"/>
      <c r="GRW40" s="46"/>
      <c r="GRX40" s="46"/>
      <c r="GRY40" s="46"/>
      <c r="GRZ40" s="46"/>
      <c r="GSA40" s="46"/>
      <c r="GSB40" s="46"/>
      <c r="GSC40" s="46"/>
      <c r="GSD40" s="46"/>
      <c r="GSE40" s="46"/>
      <c r="GSF40" s="46"/>
      <c r="GSG40" s="46"/>
      <c r="GSH40" s="46"/>
      <c r="GSI40" s="46"/>
      <c r="GSJ40" s="46"/>
      <c r="GSK40" s="46"/>
      <c r="GSL40" s="46"/>
      <c r="GSM40" s="46"/>
      <c r="GSN40" s="46"/>
      <c r="GSO40" s="46"/>
      <c r="GSP40" s="46"/>
      <c r="GSQ40" s="46"/>
      <c r="GSR40" s="46"/>
      <c r="GSS40" s="46"/>
      <c r="GST40" s="46"/>
      <c r="GSU40" s="46"/>
      <c r="GSV40" s="46"/>
      <c r="GSW40" s="46"/>
      <c r="GSX40" s="46"/>
      <c r="GSY40" s="46"/>
      <c r="GSZ40" s="46"/>
      <c r="GTA40" s="46"/>
      <c r="GTB40" s="46"/>
      <c r="GTC40" s="46"/>
      <c r="GTD40" s="46"/>
      <c r="GTE40" s="46"/>
      <c r="GTF40" s="46"/>
      <c r="GTG40" s="46"/>
      <c r="GTH40" s="46"/>
      <c r="GTI40" s="46"/>
      <c r="GTJ40" s="46"/>
      <c r="GTK40" s="46"/>
      <c r="GTL40" s="46"/>
      <c r="GTM40" s="46"/>
      <c r="GTN40" s="46"/>
      <c r="GTO40" s="46"/>
      <c r="GTP40" s="46"/>
      <c r="GTQ40" s="46"/>
      <c r="GTR40" s="46"/>
      <c r="GTS40" s="46"/>
      <c r="GTT40" s="46"/>
      <c r="GTU40" s="46"/>
      <c r="GTV40" s="46"/>
      <c r="GTW40" s="46"/>
      <c r="GTX40" s="46"/>
      <c r="GTY40" s="46"/>
      <c r="GTZ40" s="46"/>
      <c r="GUA40" s="46"/>
      <c r="GUB40" s="46"/>
      <c r="GUC40" s="46"/>
      <c r="GUD40" s="46"/>
      <c r="GUE40" s="46"/>
      <c r="GUF40" s="46"/>
      <c r="GUG40" s="46"/>
      <c r="GUH40" s="46"/>
      <c r="GUI40" s="46"/>
      <c r="GUJ40" s="46"/>
      <c r="GUK40" s="46"/>
      <c r="GUL40" s="46"/>
      <c r="GUM40" s="46"/>
      <c r="GUN40" s="46"/>
      <c r="GUO40" s="46"/>
      <c r="GUP40" s="46"/>
      <c r="GUQ40" s="46"/>
      <c r="GUR40" s="46"/>
      <c r="GUS40" s="46"/>
      <c r="GUT40" s="46"/>
      <c r="GUU40" s="46"/>
      <c r="GUV40" s="46"/>
      <c r="GUW40" s="46"/>
      <c r="GUX40" s="46"/>
      <c r="GUY40" s="46"/>
      <c r="GUZ40" s="46"/>
      <c r="GVA40" s="46"/>
      <c r="GVB40" s="46"/>
      <c r="GVC40" s="46"/>
      <c r="GVD40" s="46"/>
      <c r="GVE40" s="46"/>
      <c r="GVF40" s="46"/>
      <c r="GVG40" s="46"/>
      <c r="GVH40" s="46"/>
      <c r="GVI40" s="46"/>
      <c r="GVJ40" s="46"/>
      <c r="GVK40" s="46"/>
      <c r="GVL40" s="46"/>
      <c r="GVM40" s="46"/>
      <c r="GVN40" s="46"/>
      <c r="GVO40" s="46"/>
      <c r="GVP40" s="46"/>
      <c r="GVQ40" s="46"/>
      <c r="GVR40" s="46"/>
      <c r="GVS40" s="46"/>
      <c r="GVT40" s="46"/>
      <c r="GVU40" s="46"/>
      <c r="GVV40" s="46"/>
      <c r="GVW40" s="46"/>
      <c r="GVX40" s="46"/>
      <c r="GVY40" s="46"/>
      <c r="GVZ40" s="46"/>
      <c r="GWA40" s="46"/>
      <c r="GWB40" s="46"/>
      <c r="GWC40" s="46"/>
      <c r="GWD40" s="46"/>
      <c r="GWE40" s="46"/>
      <c r="GWF40" s="46"/>
      <c r="GWG40" s="46"/>
      <c r="GWH40" s="46"/>
      <c r="GWI40" s="46"/>
      <c r="GWJ40" s="46"/>
      <c r="GWK40" s="46"/>
      <c r="GWL40" s="46"/>
      <c r="GWM40" s="46"/>
      <c r="GWN40" s="46"/>
      <c r="GWO40" s="46"/>
      <c r="GWP40" s="46"/>
      <c r="GWQ40" s="46"/>
      <c r="GWR40" s="46"/>
      <c r="GWS40" s="46"/>
      <c r="GWT40" s="46"/>
      <c r="GWU40" s="46"/>
      <c r="GWV40" s="46"/>
      <c r="GWW40" s="46"/>
      <c r="GWX40" s="46"/>
      <c r="GWY40" s="46"/>
      <c r="GWZ40" s="46"/>
      <c r="GXA40" s="46"/>
      <c r="GXB40" s="46"/>
      <c r="GXC40" s="46"/>
      <c r="GXD40" s="46"/>
      <c r="GXE40" s="46"/>
      <c r="GXF40" s="46"/>
      <c r="GXG40" s="46"/>
      <c r="GXH40" s="46"/>
      <c r="GXI40" s="46"/>
      <c r="GXJ40" s="46"/>
      <c r="GXK40" s="46"/>
      <c r="GXL40" s="46"/>
      <c r="GXM40" s="46"/>
      <c r="GXN40" s="46"/>
      <c r="GXO40" s="46"/>
      <c r="GXP40" s="46"/>
      <c r="GXQ40" s="46"/>
      <c r="GXR40" s="46"/>
      <c r="GXS40" s="46"/>
      <c r="GXT40" s="46"/>
      <c r="GXU40" s="46"/>
      <c r="GXV40" s="46"/>
      <c r="GXW40" s="46"/>
      <c r="GXX40" s="46"/>
      <c r="GXY40" s="46"/>
      <c r="GXZ40" s="46"/>
      <c r="GYA40" s="46"/>
      <c r="GYB40" s="46"/>
      <c r="GYC40" s="46"/>
      <c r="GYD40" s="46"/>
      <c r="GYE40" s="46"/>
      <c r="GYF40" s="46"/>
      <c r="GYG40" s="46"/>
      <c r="GYH40" s="46"/>
      <c r="GYI40" s="46"/>
      <c r="GYJ40" s="46"/>
      <c r="GYK40" s="46"/>
      <c r="GYL40" s="46"/>
      <c r="GYM40" s="46"/>
      <c r="GYN40" s="46"/>
      <c r="GYO40" s="46"/>
      <c r="GYP40" s="46"/>
      <c r="GYQ40" s="46"/>
      <c r="GYR40" s="46"/>
      <c r="GYS40" s="46"/>
      <c r="GYT40" s="46"/>
      <c r="GYU40" s="46"/>
      <c r="GYV40" s="46"/>
      <c r="GYW40" s="46"/>
      <c r="GYX40" s="46"/>
      <c r="GYY40" s="46"/>
      <c r="GYZ40" s="46"/>
      <c r="GZA40" s="46"/>
      <c r="GZB40" s="46"/>
      <c r="GZC40" s="46"/>
      <c r="GZD40" s="46"/>
      <c r="GZE40" s="46"/>
      <c r="GZF40" s="46"/>
      <c r="GZG40" s="46"/>
      <c r="GZH40" s="46"/>
      <c r="GZI40" s="46"/>
      <c r="GZJ40" s="46"/>
      <c r="GZK40" s="46"/>
      <c r="GZL40" s="46"/>
      <c r="GZM40" s="46"/>
      <c r="GZN40" s="46"/>
      <c r="GZO40" s="46"/>
      <c r="GZP40" s="46"/>
      <c r="GZQ40" s="46"/>
      <c r="GZR40" s="46"/>
      <c r="GZS40" s="46"/>
      <c r="GZT40" s="46"/>
      <c r="GZU40" s="46"/>
      <c r="GZV40" s="46"/>
      <c r="GZW40" s="46"/>
      <c r="GZX40" s="46"/>
      <c r="GZY40" s="46"/>
      <c r="GZZ40" s="46"/>
      <c r="HAA40" s="46"/>
      <c r="HAB40" s="46"/>
      <c r="HAC40" s="46"/>
      <c r="HAD40" s="46"/>
      <c r="HAE40" s="46"/>
      <c r="HAF40" s="46"/>
      <c r="HAG40" s="46"/>
      <c r="HAH40" s="46"/>
      <c r="HAI40" s="46"/>
      <c r="HAJ40" s="46"/>
      <c r="HAK40" s="46"/>
      <c r="HAL40" s="46"/>
      <c r="HAM40" s="46"/>
      <c r="HAN40" s="46"/>
      <c r="HAO40" s="46"/>
      <c r="HAP40" s="46"/>
      <c r="HAQ40" s="46"/>
      <c r="HAR40" s="46"/>
      <c r="HAS40" s="46"/>
      <c r="HAT40" s="46"/>
      <c r="HAU40" s="46"/>
      <c r="HAV40" s="46"/>
      <c r="HAW40" s="46"/>
      <c r="HAX40" s="46"/>
      <c r="HAY40" s="46"/>
      <c r="HAZ40" s="46"/>
      <c r="HBA40" s="46"/>
      <c r="HBB40" s="46"/>
      <c r="HBC40" s="46"/>
      <c r="HBD40" s="46"/>
      <c r="HBE40" s="46"/>
      <c r="HBF40" s="46"/>
      <c r="HBG40" s="46"/>
      <c r="HBH40" s="46"/>
      <c r="HBI40" s="46"/>
      <c r="HBJ40" s="46"/>
      <c r="HBK40" s="46"/>
      <c r="HBL40" s="46"/>
      <c r="HBM40" s="46"/>
      <c r="HBN40" s="46"/>
      <c r="HBO40" s="46"/>
      <c r="HBP40" s="46"/>
      <c r="HBQ40" s="46"/>
      <c r="HBR40" s="46"/>
      <c r="HBS40" s="46"/>
      <c r="HBT40" s="46"/>
      <c r="HBU40" s="46"/>
      <c r="HBV40" s="46"/>
      <c r="HBW40" s="46"/>
      <c r="HBX40" s="46"/>
      <c r="HBY40" s="46"/>
      <c r="HBZ40" s="46"/>
      <c r="HCA40" s="46"/>
      <c r="HCB40" s="46"/>
      <c r="HCC40" s="46"/>
      <c r="HCD40" s="46"/>
      <c r="HCE40" s="46"/>
      <c r="HCF40" s="46"/>
      <c r="HCG40" s="46"/>
      <c r="HCH40" s="46"/>
      <c r="HCI40" s="46"/>
      <c r="HCJ40" s="46"/>
      <c r="HCK40" s="46"/>
      <c r="HCL40" s="46"/>
      <c r="HCM40" s="46"/>
      <c r="HCN40" s="46"/>
      <c r="HCO40" s="46"/>
      <c r="HCP40" s="46"/>
      <c r="HCQ40" s="46"/>
      <c r="HCR40" s="46"/>
      <c r="HCS40" s="46"/>
      <c r="HCT40" s="46"/>
      <c r="HCU40" s="46"/>
      <c r="HCV40" s="46"/>
      <c r="HCW40" s="46"/>
      <c r="HCX40" s="46"/>
      <c r="HCY40" s="46"/>
      <c r="HCZ40" s="46"/>
      <c r="HDA40" s="46"/>
      <c r="HDB40" s="46"/>
      <c r="HDC40" s="46"/>
      <c r="HDD40" s="46"/>
      <c r="HDE40" s="46"/>
      <c r="HDF40" s="46"/>
      <c r="HDG40" s="46"/>
      <c r="HDH40" s="46"/>
      <c r="HDI40" s="46"/>
      <c r="HDJ40" s="46"/>
      <c r="HDK40" s="46"/>
      <c r="HDL40" s="46"/>
      <c r="HDM40" s="46"/>
      <c r="HDN40" s="46"/>
      <c r="HDO40" s="46"/>
      <c r="HDP40" s="46"/>
      <c r="HDQ40" s="46"/>
      <c r="HDR40" s="46"/>
      <c r="HDS40" s="46"/>
      <c r="HDT40" s="46"/>
      <c r="HDU40" s="46"/>
      <c r="HDV40" s="46"/>
      <c r="HDW40" s="46"/>
      <c r="HDX40" s="46"/>
      <c r="HDY40" s="46"/>
      <c r="HDZ40" s="46"/>
      <c r="HEA40" s="46"/>
      <c r="HEB40" s="46"/>
      <c r="HEC40" s="46"/>
      <c r="HED40" s="46"/>
      <c r="HEE40" s="46"/>
      <c r="HEF40" s="46"/>
      <c r="HEG40" s="46"/>
      <c r="HEH40" s="46"/>
      <c r="HEI40" s="46"/>
      <c r="HEJ40" s="46"/>
      <c r="HEK40" s="46"/>
      <c r="HEL40" s="46"/>
      <c r="HEM40" s="46"/>
      <c r="HEN40" s="46"/>
      <c r="HEO40" s="46"/>
      <c r="HEP40" s="46"/>
      <c r="HEQ40" s="46"/>
      <c r="HER40" s="46"/>
      <c r="HES40" s="46"/>
      <c r="HET40" s="46"/>
      <c r="HEU40" s="46"/>
      <c r="HEV40" s="46"/>
      <c r="HEW40" s="46"/>
      <c r="HEX40" s="46"/>
      <c r="HEY40" s="46"/>
      <c r="HEZ40" s="46"/>
      <c r="HFA40" s="46"/>
      <c r="HFB40" s="46"/>
      <c r="HFC40" s="46"/>
      <c r="HFD40" s="46"/>
      <c r="HFE40" s="46"/>
      <c r="HFF40" s="46"/>
      <c r="HFG40" s="46"/>
      <c r="HFH40" s="46"/>
      <c r="HFI40" s="46"/>
      <c r="HFJ40" s="46"/>
      <c r="HFK40" s="46"/>
      <c r="HFL40" s="46"/>
      <c r="HFM40" s="46"/>
      <c r="HFN40" s="46"/>
      <c r="HFO40" s="46"/>
      <c r="HFP40" s="46"/>
      <c r="HFQ40" s="46"/>
      <c r="HFR40" s="46"/>
      <c r="HFS40" s="46"/>
      <c r="HFT40" s="46"/>
      <c r="HFU40" s="46"/>
      <c r="HFV40" s="46"/>
      <c r="HFW40" s="46"/>
      <c r="HFX40" s="46"/>
      <c r="HFY40" s="46"/>
      <c r="HFZ40" s="46"/>
      <c r="HGA40" s="46"/>
      <c r="HGB40" s="46"/>
      <c r="HGC40" s="46"/>
      <c r="HGD40" s="46"/>
      <c r="HGE40" s="46"/>
      <c r="HGF40" s="46"/>
      <c r="HGG40" s="46"/>
      <c r="HGH40" s="46"/>
      <c r="HGI40" s="46"/>
      <c r="HGJ40" s="46"/>
      <c r="HGK40" s="46"/>
      <c r="HGL40" s="46"/>
      <c r="HGM40" s="46"/>
      <c r="HGN40" s="46"/>
      <c r="HGO40" s="46"/>
      <c r="HGP40" s="46"/>
      <c r="HGQ40" s="46"/>
      <c r="HGR40" s="46"/>
      <c r="HGS40" s="46"/>
      <c r="HGT40" s="46"/>
      <c r="HGU40" s="46"/>
      <c r="HGV40" s="46"/>
      <c r="HGW40" s="46"/>
      <c r="HGX40" s="46"/>
      <c r="HGY40" s="46"/>
      <c r="HGZ40" s="46"/>
      <c r="HHA40" s="46"/>
      <c r="HHB40" s="46"/>
      <c r="HHC40" s="46"/>
      <c r="HHD40" s="46"/>
      <c r="HHE40" s="46"/>
      <c r="HHF40" s="46"/>
      <c r="HHG40" s="46"/>
      <c r="HHH40" s="46"/>
      <c r="HHI40" s="46"/>
      <c r="HHJ40" s="46"/>
      <c r="HHK40" s="46"/>
      <c r="HHL40" s="46"/>
      <c r="HHM40" s="46"/>
      <c r="HHN40" s="46"/>
      <c r="HHO40" s="46"/>
      <c r="HHP40" s="46"/>
      <c r="HHQ40" s="46"/>
      <c r="HHR40" s="46"/>
      <c r="HHS40" s="46"/>
      <c r="HHT40" s="46"/>
      <c r="HHU40" s="46"/>
      <c r="HHV40" s="46"/>
      <c r="HHW40" s="46"/>
      <c r="HHX40" s="46"/>
      <c r="HHY40" s="46"/>
      <c r="HHZ40" s="46"/>
      <c r="HIA40" s="46"/>
      <c r="HIB40" s="46"/>
      <c r="HIC40" s="46"/>
      <c r="HID40" s="46"/>
      <c r="HIE40" s="46"/>
      <c r="HIF40" s="46"/>
      <c r="HIG40" s="46"/>
      <c r="HIH40" s="46"/>
      <c r="HII40" s="46"/>
      <c r="HIJ40" s="46"/>
      <c r="HIK40" s="46"/>
      <c r="HIL40" s="46"/>
      <c r="HIM40" s="46"/>
      <c r="HIN40" s="46"/>
      <c r="HIO40" s="46"/>
      <c r="HIP40" s="46"/>
      <c r="HIQ40" s="46"/>
      <c r="HIR40" s="46"/>
      <c r="HIS40" s="46"/>
      <c r="HIT40" s="46"/>
      <c r="HIU40" s="46"/>
      <c r="HIV40" s="46"/>
      <c r="HIW40" s="46"/>
      <c r="HIX40" s="46"/>
      <c r="HIY40" s="46"/>
      <c r="HIZ40" s="46"/>
      <c r="HJA40" s="46"/>
      <c r="HJB40" s="46"/>
      <c r="HJC40" s="46"/>
      <c r="HJD40" s="46"/>
      <c r="HJE40" s="46"/>
      <c r="HJF40" s="46"/>
      <c r="HJG40" s="46"/>
      <c r="HJH40" s="46"/>
      <c r="HJI40" s="46"/>
      <c r="HJJ40" s="46"/>
      <c r="HJK40" s="46"/>
      <c r="HJL40" s="46"/>
      <c r="HJM40" s="46"/>
      <c r="HJN40" s="46"/>
      <c r="HJO40" s="46"/>
      <c r="HJP40" s="46"/>
      <c r="HJQ40" s="46"/>
      <c r="HJR40" s="46"/>
      <c r="HJS40" s="46"/>
      <c r="HJT40" s="46"/>
      <c r="HJU40" s="46"/>
      <c r="HJV40" s="46"/>
      <c r="HJW40" s="46"/>
      <c r="HJX40" s="46"/>
      <c r="HJY40" s="46"/>
      <c r="HJZ40" s="46"/>
      <c r="HKA40" s="46"/>
      <c r="HKB40" s="46"/>
      <c r="HKC40" s="46"/>
      <c r="HKD40" s="46"/>
      <c r="HKE40" s="46"/>
      <c r="HKF40" s="46"/>
      <c r="HKG40" s="46"/>
      <c r="HKH40" s="46"/>
      <c r="HKI40" s="46"/>
      <c r="HKJ40" s="46"/>
      <c r="HKK40" s="46"/>
      <c r="HKL40" s="46"/>
      <c r="HKM40" s="46"/>
      <c r="HKN40" s="46"/>
      <c r="HKO40" s="46"/>
      <c r="HKP40" s="46"/>
      <c r="HKQ40" s="46"/>
      <c r="HKR40" s="46"/>
      <c r="HKS40" s="46"/>
      <c r="HKT40" s="46"/>
      <c r="HKU40" s="46"/>
      <c r="HKV40" s="46"/>
      <c r="HKW40" s="46"/>
      <c r="HKX40" s="46"/>
      <c r="HKY40" s="46"/>
      <c r="HKZ40" s="46"/>
      <c r="HLA40" s="46"/>
      <c r="HLB40" s="46"/>
      <c r="HLC40" s="46"/>
      <c r="HLD40" s="46"/>
      <c r="HLE40" s="46"/>
      <c r="HLF40" s="46"/>
      <c r="HLG40" s="46"/>
      <c r="HLH40" s="46"/>
      <c r="HLI40" s="46"/>
      <c r="HLJ40" s="46"/>
      <c r="HLK40" s="46"/>
      <c r="HLL40" s="46"/>
      <c r="HLM40" s="46"/>
      <c r="HLN40" s="46"/>
      <c r="HLO40" s="46"/>
      <c r="HLP40" s="46"/>
      <c r="HLQ40" s="46"/>
      <c r="HLR40" s="46"/>
      <c r="HLS40" s="46"/>
      <c r="HLT40" s="46"/>
      <c r="HLU40" s="46"/>
      <c r="HLV40" s="46"/>
      <c r="HLW40" s="46"/>
      <c r="HLX40" s="46"/>
      <c r="HLY40" s="46"/>
      <c r="HLZ40" s="46"/>
      <c r="HMA40" s="46"/>
      <c r="HMB40" s="46"/>
      <c r="HMC40" s="46"/>
      <c r="HMD40" s="46"/>
      <c r="HME40" s="46"/>
      <c r="HMF40" s="46"/>
      <c r="HMG40" s="46"/>
      <c r="HMH40" s="46"/>
      <c r="HMI40" s="46"/>
      <c r="HMJ40" s="46"/>
      <c r="HMK40" s="46"/>
      <c r="HML40" s="46"/>
      <c r="HMM40" s="46"/>
      <c r="HMN40" s="46"/>
      <c r="HMO40" s="46"/>
      <c r="HMP40" s="46"/>
      <c r="HMQ40" s="46"/>
      <c r="HMR40" s="46"/>
      <c r="HMS40" s="46"/>
      <c r="HMT40" s="46"/>
      <c r="HMU40" s="46"/>
      <c r="HMV40" s="46"/>
      <c r="HMW40" s="46"/>
      <c r="HMX40" s="46"/>
      <c r="HMY40" s="46"/>
      <c r="HMZ40" s="46"/>
      <c r="HNA40" s="46"/>
      <c r="HNB40" s="46"/>
      <c r="HNC40" s="46"/>
      <c r="HND40" s="46"/>
      <c r="HNE40" s="46"/>
      <c r="HNF40" s="46"/>
      <c r="HNG40" s="46"/>
      <c r="HNH40" s="46"/>
      <c r="HNI40" s="46"/>
      <c r="HNJ40" s="46"/>
      <c r="HNK40" s="46"/>
      <c r="HNL40" s="46"/>
      <c r="HNM40" s="46"/>
      <c r="HNN40" s="46"/>
      <c r="HNO40" s="46"/>
      <c r="HNP40" s="46"/>
      <c r="HNQ40" s="46"/>
      <c r="HNR40" s="46"/>
      <c r="HNS40" s="46"/>
      <c r="HNT40" s="46"/>
      <c r="HNU40" s="46"/>
      <c r="HNV40" s="46"/>
      <c r="HNW40" s="46"/>
      <c r="HNX40" s="46"/>
      <c r="HNY40" s="46"/>
      <c r="HNZ40" s="46"/>
      <c r="HOA40" s="46"/>
      <c r="HOB40" s="46"/>
      <c r="HOC40" s="46"/>
      <c r="HOD40" s="46"/>
      <c r="HOE40" s="46"/>
      <c r="HOF40" s="46"/>
      <c r="HOG40" s="46"/>
      <c r="HOH40" s="46"/>
      <c r="HOI40" s="46"/>
      <c r="HOJ40" s="46"/>
      <c r="HOK40" s="46"/>
      <c r="HOL40" s="46"/>
      <c r="HOM40" s="46"/>
      <c r="HON40" s="46"/>
      <c r="HOO40" s="46"/>
      <c r="HOP40" s="46"/>
      <c r="HOQ40" s="46"/>
      <c r="HOR40" s="46"/>
      <c r="HOS40" s="46"/>
      <c r="HOT40" s="46"/>
      <c r="HOU40" s="46"/>
      <c r="HOV40" s="46"/>
      <c r="HOW40" s="46"/>
      <c r="HOX40" s="46"/>
      <c r="HOY40" s="46"/>
      <c r="HOZ40" s="46"/>
      <c r="HPA40" s="46"/>
      <c r="HPB40" s="46"/>
      <c r="HPC40" s="46"/>
      <c r="HPD40" s="46"/>
      <c r="HPE40" s="46"/>
      <c r="HPF40" s="46"/>
      <c r="HPG40" s="46"/>
      <c r="HPH40" s="46"/>
      <c r="HPI40" s="46"/>
      <c r="HPJ40" s="46"/>
      <c r="HPK40" s="46"/>
      <c r="HPL40" s="46"/>
      <c r="HPM40" s="46"/>
      <c r="HPN40" s="46"/>
      <c r="HPO40" s="46"/>
      <c r="HPP40" s="46"/>
      <c r="HPQ40" s="46"/>
      <c r="HPR40" s="46"/>
      <c r="HPS40" s="46"/>
      <c r="HPT40" s="46"/>
      <c r="HPU40" s="46"/>
      <c r="HPV40" s="46"/>
      <c r="HPW40" s="46"/>
      <c r="HPX40" s="46"/>
      <c r="HPY40" s="46"/>
      <c r="HPZ40" s="46"/>
      <c r="HQA40" s="46"/>
      <c r="HQB40" s="46"/>
      <c r="HQC40" s="46"/>
      <c r="HQD40" s="46"/>
      <c r="HQE40" s="46"/>
      <c r="HQF40" s="46"/>
      <c r="HQG40" s="46"/>
      <c r="HQH40" s="46"/>
      <c r="HQI40" s="46"/>
      <c r="HQJ40" s="46"/>
      <c r="HQK40" s="46"/>
      <c r="HQL40" s="46"/>
      <c r="HQM40" s="46"/>
      <c r="HQN40" s="46"/>
      <c r="HQO40" s="46"/>
      <c r="HQP40" s="46"/>
      <c r="HQQ40" s="46"/>
      <c r="HQR40" s="46"/>
      <c r="HQS40" s="46"/>
      <c r="HQT40" s="46"/>
      <c r="HQU40" s="46"/>
      <c r="HQV40" s="46"/>
      <c r="HQW40" s="46"/>
      <c r="HQX40" s="46"/>
      <c r="HQY40" s="46"/>
      <c r="HQZ40" s="46"/>
      <c r="HRA40" s="46"/>
      <c r="HRB40" s="46"/>
      <c r="HRC40" s="46"/>
      <c r="HRD40" s="46"/>
      <c r="HRE40" s="46"/>
      <c r="HRF40" s="46"/>
      <c r="HRG40" s="46"/>
      <c r="HRH40" s="46"/>
      <c r="HRI40" s="46"/>
      <c r="HRJ40" s="46"/>
      <c r="HRK40" s="46"/>
      <c r="HRL40" s="46"/>
      <c r="HRM40" s="46"/>
      <c r="HRN40" s="46"/>
      <c r="HRO40" s="46"/>
      <c r="HRP40" s="46"/>
      <c r="HRQ40" s="46"/>
      <c r="HRR40" s="46"/>
      <c r="HRS40" s="46"/>
      <c r="HRT40" s="46"/>
      <c r="HRU40" s="46"/>
      <c r="HRV40" s="46"/>
      <c r="HRW40" s="46"/>
      <c r="HRX40" s="46"/>
      <c r="HRY40" s="46"/>
      <c r="HRZ40" s="46"/>
      <c r="HSA40" s="46"/>
      <c r="HSB40" s="46"/>
      <c r="HSC40" s="46"/>
      <c r="HSD40" s="46"/>
      <c r="HSE40" s="46"/>
      <c r="HSF40" s="46"/>
      <c r="HSG40" s="46"/>
      <c r="HSH40" s="46"/>
      <c r="HSI40" s="46"/>
      <c r="HSJ40" s="46"/>
      <c r="HSK40" s="46"/>
      <c r="HSL40" s="46"/>
      <c r="HSM40" s="46"/>
      <c r="HSN40" s="46"/>
      <c r="HSO40" s="46"/>
      <c r="HSP40" s="46"/>
      <c r="HSQ40" s="46"/>
      <c r="HSR40" s="46"/>
      <c r="HSS40" s="46"/>
      <c r="HST40" s="46"/>
      <c r="HSU40" s="46"/>
      <c r="HSV40" s="46"/>
      <c r="HSW40" s="46"/>
      <c r="HSX40" s="46"/>
      <c r="HSY40" s="46"/>
      <c r="HSZ40" s="46"/>
      <c r="HTA40" s="46"/>
      <c r="HTB40" s="46"/>
      <c r="HTC40" s="46"/>
      <c r="HTD40" s="46"/>
      <c r="HTE40" s="46"/>
      <c r="HTF40" s="46"/>
      <c r="HTG40" s="46"/>
      <c r="HTH40" s="46"/>
      <c r="HTI40" s="46"/>
      <c r="HTJ40" s="46"/>
      <c r="HTK40" s="46"/>
      <c r="HTL40" s="46"/>
      <c r="HTM40" s="46"/>
      <c r="HTN40" s="46"/>
      <c r="HTO40" s="46"/>
      <c r="HTP40" s="46"/>
      <c r="HTQ40" s="46"/>
      <c r="HTR40" s="46"/>
      <c r="HTS40" s="46"/>
      <c r="HTT40" s="46"/>
      <c r="HTU40" s="46"/>
      <c r="HTV40" s="46"/>
      <c r="HTW40" s="46"/>
      <c r="HTX40" s="46"/>
      <c r="HTY40" s="46"/>
      <c r="HTZ40" s="46"/>
      <c r="HUA40" s="46"/>
      <c r="HUB40" s="46"/>
      <c r="HUC40" s="46"/>
      <c r="HUD40" s="46"/>
      <c r="HUE40" s="46"/>
      <c r="HUF40" s="46"/>
      <c r="HUG40" s="46"/>
      <c r="HUH40" s="46"/>
      <c r="HUI40" s="46"/>
      <c r="HUJ40" s="46"/>
      <c r="HUK40" s="46"/>
      <c r="HUL40" s="46"/>
      <c r="HUM40" s="46"/>
      <c r="HUN40" s="46"/>
      <c r="HUO40" s="46"/>
      <c r="HUP40" s="46"/>
      <c r="HUQ40" s="46"/>
      <c r="HUR40" s="46"/>
      <c r="HUS40" s="46"/>
      <c r="HUT40" s="46"/>
      <c r="HUU40" s="46"/>
      <c r="HUV40" s="46"/>
      <c r="HUW40" s="46"/>
      <c r="HUX40" s="46"/>
      <c r="HUY40" s="46"/>
      <c r="HUZ40" s="46"/>
      <c r="HVA40" s="46"/>
      <c r="HVB40" s="46"/>
      <c r="HVC40" s="46"/>
      <c r="HVD40" s="46"/>
      <c r="HVE40" s="46"/>
      <c r="HVF40" s="46"/>
      <c r="HVG40" s="46"/>
      <c r="HVH40" s="46"/>
      <c r="HVI40" s="46"/>
      <c r="HVJ40" s="46"/>
      <c r="HVK40" s="46"/>
      <c r="HVL40" s="46"/>
      <c r="HVM40" s="46"/>
      <c r="HVN40" s="46"/>
      <c r="HVO40" s="46"/>
      <c r="HVP40" s="46"/>
      <c r="HVQ40" s="46"/>
      <c r="HVR40" s="46"/>
      <c r="HVS40" s="46"/>
      <c r="HVT40" s="46"/>
      <c r="HVU40" s="46"/>
      <c r="HVV40" s="46"/>
      <c r="HVW40" s="46"/>
      <c r="HVX40" s="46"/>
      <c r="HVY40" s="46"/>
      <c r="HVZ40" s="46"/>
      <c r="HWA40" s="46"/>
      <c r="HWB40" s="46"/>
      <c r="HWC40" s="46"/>
      <c r="HWD40" s="46"/>
      <c r="HWE40" s="46"/>
      <c r="HWF40" s="46"/>
      <c r="HWG40" s="46"/>
      <c r="HWH40" s="46"/>
      <c r="HWI40" s="46"/>
      <c r="HWJ40" s="46"/>
      <c r="HWK40" s="46"/>
      <c r="HWL40" s="46"/>
      <c r="HWM40" s="46"/>
      <c r="HWN40" s="46"/>
      <c r="HWO40" s="46"/>
      <c r="HWP40" s="46"/>
      <c r="HWQ40" s="46"/>
      <c r="HWR40" s="46"/>
      <c r="HWS40" s="46"/>
      <c r="HWT40" s="46"/>
      <c r="HWU40" s="46"/>
      <c r="HWV40" s="46"/>
      <c r="HWW40" s="46"/>
      <c r="HWX40" s="46"/>
      <c r="HWY40" s="46"/>
      <c r="HWZ40" s="46"/>
      <c r="HXA40" s="46"/>
      <c r="HXB40" s="46"/>
      <c r="HXC40" s="46"/>
      <c r="HXD40" s="46"/>
      <c r="HXE40" s="46"/>
      <c r="HXF40" s="46"/>
      <c r="HXG40" s="46"/>
      <c r="HXH40" s="46"/>
      <c r="HXI40" s="46"/>
      <c r="HXJ40" s="46"/>
      <c r="HXK40" s="46"/>
      <c r="HXL40" s="46"/>
      <c r="HXM40" s="46"/>
      <c r="HXN40" s="46"/>
      <c r="HXO40" s="46"/>
      <c r="HXP40" s="46"/>
      <c r="HXQ40" s="46"/>
      <c r="HXR40" s="46"/>
      <c r="HXS40" s="46"/>
      <c r="HXT40" s="46"/>
      <c r="HXU40" s="46"/>
      <c r="HXV40" s="46"/>
      <c r="HXW40" s="46"/>
      <c r="HXX40" s="46"/>
      <c r="HXY40" s="46"/>
      <c r="HXZ40" s="46"/>
      <c r="HYA40" s="46"/>
      <c r="HYB40" s="46"/>
      <c r="HYC40" s="46"/>
      <c r="HYD40" s="46"/>
      <c r="HYE40" s="46"/>
      <c r="HYF40" s="46"/>
      <c r="HYG40" s="46"/>
      <c r="HYH40" s="46"/>
      <c r="HYI40" s="46"/>
      <c r="HYJ40" s="46"/>
      <c r="HYK40" s="46"/>
      <c r="HYL40" s="46"/>
      <c r="HYM40" s="46"/>
      <c r="HYN40" s="46"/>
      <c r="HYO40" s="46"/>
      <c r="HYP40" s="46"/>
      <c r="HYQ40" s="46"/>
      <c r="HYR40" s="46"/>
      <c r="HYS40" s="46"/>
      <c r="HYT40" s="46"/>
      <c r="HYU40" s="46"/>
      <c r="HYV40" s="46"/>
      <c r="HYW40" s="46"/>
      <c r="HYX40" s="46"/>
      <c r="HYY40" s="46"/>
      <c r="HYZ40" s="46"/>
      <c r="HZA40" s="46"/>
      <c r="HZB40" s="46"/>
      <c r="HZC40" s="46"/>
      <c r="HZD40" s="46"/>
      <c r="HZE40" s="46"/>
      <c r="HZF40" s="46"/>
      <c r="HZG40" s="46"/>
      <c r="HZH40" s="46"/>
      <c r="HZI40" s="46"/>
      <c r="HZJ40" s="46"/>
      <c r="HZK40" s="46"/>
      <c r="HZL40" s="46"/>
      <c r="HZM40" s="46"/>
      <c r="HZN40" s="46"/>
      <c r="HZO40" s="46"/>
      <c r="HZP40" s="46"/>
      <c r="HZQ40" s="46"/>
      <c r="HZR40" s="46"/>
      <c r="HZS40" s="46"/>
      <c r="HZT40" s="46"/>
      <c r="HZU40" s="46"/>
      <c r="HZV40" s="46"/>
      <c r="HZW40" s="46"/>
      <c r="HZX40" s="46"/>
      <c r="HZY40" s="46"/>
      <c r="HZZ40" s="46"/>
      <c r="IAA40" s="46"/>
      <c r="IAB40" s="46"/>
      <c r="IAC40" s="46"/>
      <c r="IAD40" s="46"/>
      <c r="IAE40" s="46"/>
      <c r="IAF40" s="46"/>
      <c r="IAG40" s="46"/>
      <c r="IAH40" s="46"/>
      <c r="IAI40" s="46"/>
      <c r="IAJ40" s="46"/>
      <c r="IAK40" s="46"/>
      <c r="IAL40" s="46"/>
      <c r="IAM40" s="46"/>
      <c r="IAN40" s="46"/>
      <c r="IAO40" s="46"/>
      <c r="IAP40" s="46"/>
      <c r="IAQ40" s="46"/>
      <c r="IAR40" s="46"/>
      <c r="IAS40" s="46"/>
      <c r="IAT40" s="46"/>
      <c r="IAU40" s="46"/>
      <c r="IAV40" s="46"/>
      <c r="IAW40" s="46"/>
      <c r="IAX40" s="46"/>
      <c r="IAY40" s="46"/>
      <c r="IAZ40" s="46"/>
      <c r="IBA40" s="46"/>
      <c r="IBB40" s="46"/>
      <c r="IBC40" s="46"/>
      <c r="IBD40" s="46"/>
      <c r="IBE40" s="46"/>
      <c r="IBF40" s="46"/>
      <c r="IBG40" s="46"/>
      <c r="IBH40" s="46"/>
      <c r="IBI40" s="46"/>
      <c r="IBJ40" s="46"/>
      <c r="IBK40" s="46"/>
      <c r="IBL40" s="46"/>
      <c r="IBM40" s="46"/>
      <c r="IBN40" s="46"/>
      <c r="IBO40" s="46"/>
      <c r="IBP40" s="46"/>
      <c r="IBQ40" s="46"/>
      <c r="IBR40" s="46"/>
      <c r="IBS40" s="46"/>
      <c r="IBT40" s="46"/>
      <c r="IBU40" s="46"/>
      <c r="IBV40" s="46"/>
      <c r="IBW40" s="46"/>
      <c r="IBX40" s="46"/>
      <c r="IBY40" s="46"/>
      <c r="IBZ40" s="46"/>
      <c r="ICA40" s="46"/>
      <c r="ICB40" s="46"/>
      <c r="ICC40" s="46"/>
      <c r="ICD40" s="46"/>
      <c r="ICE40" s="46"/>
      <c r="ICF40" s="46"/>
      <c r="ICG40" s="46"/>
      <c r="ICH40" s="46"/>
      <c r="ICI40" s="46"/>
      <c r="ICJ40" s="46"/>
      <c r="ICK40" s="46"/>
      <c r="ICL40" s="46"/>
      <c r="ICM40" s="46"/>
      <c r="ICN40" s="46"/>
      <c r="ICO40" s="46"/>
      <c r="ICP40" s="46"/>
      <c r="ICQ40" s="46"/>
      <c r="ICR40" s="46"/>
      <c r="ICS40" s="46"/>
      <c r="ICT40" s="46"/>
      <c r="ICU40" s="46"/>
      <c r="ICV40" s="46"/>
      <c r="ICW40" s="46"/>
      <c r="ICX40" s="46"/>
      <c r="ICY40" s="46"/>
      <c r="ICZ40" s="46"/>
      <c r="IDA40" s="46"/>
      <c r="IDB40" s="46"/>
      <c r="IDC40" s="46"/>
      <c r="IDD40" s="46"/>
      <c r="IDE40" s="46"/>
      <c r="IDF40" s="46"/>
      <c r="IDG40" s="46"/>
      <c r="IDH40" s="46"/>
      <c r="IDI40" s="46"/>
      <c r="IDJ40" s="46"/>
      <c r="IDK40" s="46"/>
      <c r="IDL40" s="46"/>
      <c r="IDM40" s="46"/>
      <c r="IDN40" s="46"/>
      <c r="IDO40" s="46"/>
      <c r="IDP40" s="46"/>
      <c r="IDQ40" s="46"/>
      <c r="IDR40" s="46"/>
      <c r="IDS40" s="46"/>
      <c r="IDT40" s="46"/>
      <c r="IDU40" s="46"/>
      <c r="IDV40" s="46"/>
      <c r="IDW40" s="46"/>
      <c r="IDX40" s="46"/>
      <c r="IDY40" s="46"/>
      <c r="IDZ40" s="46"/>
      <c r="IEA40" s="46"/>
      <c r="IEB40" s="46"/>
      <c r="IEC40" s="46"/>
      <c r="IED40" s="46"/>
      <c r="IEE40" s="46"/>
      <c r="IEF40" s="46"/>
      <c r="IEG40" s="46"/>
      <c r="IEH40" s="46"/>
      <c r="IEI40" s="46"/>
      <c r="IEJ40" s="46"/>
      <c r="IEK40" s="46"/>
      <c r="IEL40" s="46"/>
      <c r="IEM40" s="46"/>
      <c r="IEN40" s="46"/>
      <c r="IEO40" s="46"/>
      <c r="IEP40" s="46"/>
      <c r="IEQ40" s="46"/>
      <c r="IER40" s="46"/>
      <c r="IES40" s="46"/>
      <c r="IET40" s="46"/>
      <c r="IEU40" s="46"/>
      <c r="IEV40" s="46"/>
      <c r="IEW40" s="46"/>
      <c r="IEX40" s="46"/>
      <c r="IEY40" s="46"/>
      <c r="IEZ40" s="46"/>
      <c r="IFA40" s="46"/>
      <c r="IFB40" s="46"/>
      <c r="IFC40" s="46"/>
      <c r="IFD40" s="46"/>
      <c r="IFE40" s="46"/>
      <c r="IFF40" s="46"/>
      <c r="IFG40" s="46"/>
      <c r="IFH40" s="46"/>
      <c r="IFI40" s="46"/>
      <c r="IFJ40" s="46"/>
      <c r="IFK40" s="46"/>
      <c r="IFL40" s="46"/>
      <c r="IFM40" s="46"/>
      <c r="IFN40" s="46"/>
      <c r="IFO40" s="46"/>
      <c r="IFP40" s="46"/>
      <c r="IFQ40" s="46"/>
      <c r="IFR40" s="46"/>
      <c r="IFS40" s="46"/>
      <c r="IFT40" s="46"/>
      <c r="IFU40" s="46"/>
      <c r="IFV40" s="46"/>
      <c r="IFW40" s="46"/>
      <c r="IFX40" s="46"/>
      <c r="IFY40" s="46"/>
      <c r="IFZ40" s="46"/>
      <c r="IGA40" s="46"/>
      <c r="IGB40" s="46"/>
      <c r="IGC40" s="46"/>
      <c r="IGD40" s="46"/>
      <c r="IGE40" s="46"/>
      <c r="IGF40" s="46"/>
      <c r="IGG40" s="46"/>
      <c r="IGH40" s="46"/>
      <c r="IGI40" s="46"/>
      <c r="IGJ40" s="46"/>
      <c r="IGK40" s="46"/>
      <c r="IGL40" s="46"/>
      <c r="IGM40" s="46"/>
      <c r="IGN40" s="46"/>
      <c r="IGO40" s="46"/>
      <c r="IGP40" s="46"/>
      <c r="IGQ40" s="46"/>
      <c r="IGR40" s="46"/>
      <c r="IGS40" s="46"/>
      <c r="IGT40" s="46"/>
      <c r="IGU40" s="46"/>
      <c r="IGV40" s="46"/>
      <c r="IGW40" s="46"/>
      <c r="IGX40" s="46"/>
      <c r="IGY40" s="46"/>
      <c r="IGZ40" s="46"/>
      <c r="IHA40" s="46"/>
      <c r="IHB40" s="46"/>
      <c r="IHC40" s="46"/>
      <c r="IHD40" s="46"/>
      <c r="IHE40" s="46"/>
      <c r="IHF40" s="46"/>
      <c r="IHG40" s="46"/>
      <c r="IHH40" s="46"/>
      <c r="IHI40" s="46"/>
      <c r="IHJ40" s="46"/>
      <c r="IHK40" s="46"/>
      <c r="IHL40" s="46"/>
      <c r="IHM40" s="46"/>
      <c r="IHN40" s="46"/>
      <c r="IHO40" s="46"/>
      <c r="IHP40" s="46"/>
      <c r="IHQ40" s="46"/>
      <c r="IHR40" s="46"/>
      <c r="IHS40" s="46"/>
      <c r="IHT40" s="46"/>
      <c r="IHU40" s="46"/>
      <c r="IHV40" s="46"/>
      <c r="IHW40" s="46"/>
      <c r="IHX40" s="46"/>
      <c r="IHY40" s="46"/>
      <c r="IHZ40" s="46"/>
      <c r="IIA40" s="46"/>
      <c r="IIB40" s="46"/>
      <c r="IIC40" s="46"/>
      <c r="IID40" s="46"/>
      <c r="IIE40" s="46"/>
      <c r="IIF40" s="46"/>
      <c r="IIG40" s="46"/>
      <c r="IIH40" s="46"/>
      <c r="III40" s="46"/>
      <c r="IIJ40" s="46"/>
      <c r="IIK40" s="46"/>
      <c r="IIL40" s="46"/>
      <c r="IIM40" s="46"/>
      <c r="IIN40" s="46"/>
      <c r="IIO40" s="46"/>
      <c r="IIP40" s="46"/>
      <c r="IIQ40" s="46"/>
      <c r="IIR40" s="46"/>
      <c r="IIS40" s="46"/>
      <c r="IIT40" s="46"/>
      <c r="IIU40" s="46"/>
      <c r="IIV40" s="46"/>
      <c r="IIW40" s="46"/>
      <c r="IIX40" s="46"/>
      <c r="IIY40" s="46"/>
      <c r="IIZ40" s="46"/>
      <c r="IJA40" s="46"/>
      <c r="IJB40" s="46"/>
      <c r="IJC40" s="46"/>
      <c r="IJD40" s="46"/>
      <c r="IJE40" s="46"/>
      <c r="IJF40" s="46"/>
      <c r="IJG40" s="46"/>
      <c r="IJH40" s="46"/>
      <c r="IJI40" s="46"/>
      <c r="IJJ40" s="46"/>
      <c r="IJK40" s="46"/>
      <c r="IJL40" s="46"/>
      <c r="IJM40" s="46"/>
      <c r="IJN40" s="46"/>
      <c r="IJO40" s="46"/>
      <c r="IJP40" s="46"/>
      <c r="IJQ40" s="46"/>
      <c r="IJR40" s="46"/>
      <c r="IJS40" s="46"/>
      <c r="IJT40" s="46"/>
      <c r="IJU40" s="46"/>
      <c r="IJV40" s="46"/>
      <c r="IJW40" s="46"/>
      <c r="IJX40" s="46"/>
      <c r="IJY40" s="46"/>
      <c r="IJZ40" s="46"/>
      <c r="IKA40" s="46"/>
      <c r="IKB40" s="46"/>
      <c r="IKC40" s="46"/>
      <c r="IKD40" s="46"/>
      <c r="IKE40" s="46"/>
      <c r="IKF40" s="46"/>
      <c r="IKG40" s="46"/>
      <c r="IKH40" s="46"/>
      <c r="IKI40" s="46"/>
      <c r="IKJ40" s="46"/>
      <c r="IKK40" s="46"/>
      <c r="IKL40" s="46"/>
      <c r="IKM40" s="46"/>
      <c r="IKN40" s="46"/>
      <c r="IKO40" s="46"/>
      <c r="IKP40" s="46"/>
      <c r="IKQ40" s="46"/>
      <c r="IKR40" s="46"/>
      <c r="IKS40" s="46"/>
      <c r="IKT40" s="46"/>
      <c r="IKU40" s="46"/>
      <c r="IKV40" s="46"/>
      <c r="IKW40" s="46"/>
      <c r="IKX40" s="46"/>
      <c r="IKY40" s="46"/>
      <c r="IKZ40" s="46"/>
      <c r="ILA40" s="46"/>
      <c r="ILB40" s="46"/>
      <c r="ILC40" s="46"/>
      <c r="ILD40" s="46"/>
      <c r="ILE40" s="46"/>
      <c r="ILF40" s="46"/>
      <c r="ILG40" s="46"/>
      <c r="ILH40" s="46"/>
      <c r="ILI40" s="46"/>
      <c r="ILJ40" s="46"/>
      <c r="ILK40" s="46"/>
      <c r="ILL40" s="46"/>
      <c r="ILM40" s="46"/>
      <c r="ILN40" s="46"/>
      <c r="ILO40" s="46"/>
      <c r="ILP40" s="46"/>
      <c r="ILQ40" s="46"/>
      <c r="ILR40" s="46"/>
      <c r="ILS40" s="46"/>
      <c r="ILT40" s="46"/>
      <c r="ILU40" s="46"/>
      <c r="ILV40" s="46"/>
      <c r="ILW40" s="46"/>
      <c r="ILX40" s="46"/>
      <c r="ILY40" s="46"/>
      <c r="ILZ40" s="46"/>
      <c r="IMA40" s="46"/>
      <c r="IMB40" s="46"/>
      <c r="IMC40" s="46"/>
      <c r="IMD40" s="46"/>
      <c r="IME40" s="46"/>
      <c r="IMF40" s="46"/>
      <c r="IMG40" s="46"/>
      <c r="IMH40" s="46"/>
      <c r="IMI40" s="46"/>
      <c r="IMJ40" s="46"/>
      <c r="IMK40" s="46"/>
      <c r="IML40" s="46"/>
      <c r="IMM40" s="46"/>
      <c r="IMN40" s="46"/>
      <c r="IMO40" s="46"/>
      <c r="IMP40" s="46"/>
      <c r="IMQ40" s="46"/>
      <c r="IMR40" s="46"/>
      <c r="IMS40" s="46"/>
      <c r="IMT40" s="46"/>
      <c r="IMU40" s="46"/>
      <c r="IMV40" s="46"/>
      <c r="IMW40" s="46"/>
      <c r="IMX40" s="46"/>
      <c r="IMY40" s="46"/>
      <c r="IMZ40" s="46"/>
      <c r="INA40" s="46"/>
      <c r="INB40" s="46"/>
      <c r="INC40" s="46"/>
      <c r="IND40" s="46"/>
      <c r="INE40" s="46"/>
      <c r="INF40" s="46"/>
      <c r="ING40" s="46"/>
      <c r="INH40" s="46"/>
      <c r="INI40" s="46"/>
      <c r="INJ40" s="46"/>
      <c r="INK40" s="46"/>
      <c r="INL40" s="46"/>
      <c r="INM40" s="46"/>
      <c r="INN40" s="46"/>
      <c r="INO40" s="46"/>
      <c r="INP40" s="46"/>
      <c r="INQ40" s="46"/>
      <c r="INR40" s="46"/>
      <c r="INS40" s="46"/>
      <c r="INT40" s="46"/>
      <c r="INU40" s="46"/>
      <c r="INV40" s="46"/>
      <c r="INW40" s="46"/>
      <c r="INX40" s="46"/>
      <c r="INY40" s="46"/>
      <c r="INZ40" s="46"/>
      <c r="IOA40" s="46"/>
      <c r="IOB40" s="46"/>
      <c r="IOC40" s="46"/>
      <c r="IOD40" s="46"/>
      <c r="IOE40" s="46"/>
      <c r="IOF40" s="46"/>
      <c r="IOG40" s="46"/>
      <c r="IOH40" s="46"/>
      <c r="IOI40" s="46"/>
      <c r="IOJ40" s="46"/>
      <c r="IOK40" s="46"/>
      <c r="IOL40" s="46"/>
      <c r="IOM40" s="46"/>
      <c r="ION40" s="46"/>
      <c r="IOO40" s="46"/>
      <c r="IOP40" s="46"/>
      <c r="IOQ40" s="46"/>
      <c r="IOR40" s="46"/>
      <c r="IOS40" s="46"/>
      <c r="IOT40" s="46"/>
      <c r="IOU40" s="46"/>
      <c r="IOV40" s="46"/>
      <c r="IOW40" s="46"/>
      <c r="IOX40" s="46"/>
      <c r="IOY40" s="46"/>
      <c r="IOZ40" s="46"/>
      <c r="IPA40" s="46"/>
      <c r="IPB40" s="46"/>
      <c r="IPC40" s="46"/>
      <c r="IPD40" s="46"/>
      <c r="IPE40" s="46"/>
      <c r="IPF40" s="46"/>
      <c r="IPG40" s="46"/>
      <c r="IPH40" s="46"/>
      <c r="IPI40" s="46"/>
      <c r="IPJ40" s="46"/>
      <c r="IPK40" s="46"/>
      <c r="IPL40" s="46"/>
      <c r="IPM40" s="46"/>
      <c r="IPN40" s="46"/>
      <c r="IPO40" s="46"/>
      <c r="IPP40" s="46"/>
      <c r="IPQ40" s="46"/>
      <c r="IPR40" s="46"/>
      <c r="IPS40" s="46"/>
      <c r="IPT40" s="46"/>
      <c r="IPU40" s="46"/>
      <c r="IPV40" s="46"/>
      <c r="IPW40" s="46"/>
      <c r="IPX40" s="46"/>
      <c r="IPY40" s="46"/>
      <c r="IPZ40" s="46"/>
      <c r="IQA40" s="46"/>
      <c r="IQB40" s="46"/>
      <c r="IQC40" s="46"/>
      <c r="IQD40" s="46"/>
      <c r="IQE40" s="46"/>
      <c r="IQF40" s="46"/>
      <c r="IQG40" s="46"/>
      <c r="IQH40" s="46"/>
      <c r="IQI40" s="46"/>
      <c r="IQJ40" s="46"/>
      <c r="IQK40" s="46"/>
      <c r="IQL40" s="46"/>
      <c r="IQM40" s="46"/>
      <c r="IQN40" s="46"/>
      <c r="IQO40" s="46"/>
      <c r="IQP40" s="46"/>
      <c r="IQQ40" s="46"/>
      <c r="IQR40" s="46"/>
      <c r="IQS40" s="46"/>
      <c r="IQT40" s="46"/>
      <c r="IQU40" s="46"/>
      <c r="IQV40" s="46"/>
      <c r="IQW40" s="46"/>
      <c r="IQX40" s="46"/>
      <c r="IQY40" s="46"/>
      <c r="IQZ40" s="46"/>
      <c r="IRA40" s="46"/>
      <c r="IRB40" s="46"/>
      <c r="IRC40" s="46"/>
      <c r="IRD40" s="46"/>
      <c r="IRE40" s="46"/>
      <c r="IRF40" s="46"/>
      <c r="IRG40" s="46"/>
      <c r="IRH40" s="46"/>
      <c r="IRI40" s="46"/>
      <c r="IRJ40" s="46"/>
      <c r="IRK40" s="46"/>
      <c r="IRL40" s="46"/>
      <c r="IRM40" s="46"/>
      <c r="IRN40" s="46"/>
      <c r="IRO40" s="46"/>
      <c r="IRP40" s="46"/>
      <c r="IRQ40" s="46"/>
      <c r="IRR40" s="46"/>
      <c r="IRS40" s="46"/>
      <c r="IRT40" s="46"/>
      <c r="IRU40" s="46"/>
      <c r="IRV40" s="46"/>
      <c r="IRW40" s="46"/>
      <c r="IRX40" s="46"/>
      <c r="IRY40" s="46"/>
      <c r="IRZ40" s="46"/>
      <c r="ISA40" s="46"/>
      <c r="ISB40" s="46"/>
      <c r="ISC40" s="46"/>
      <c r="ISD40" s="46"/>
      <c r="ISE40" s="46"/>
      <c r="ISF40" s="46"/>
      <c r="ISG40" s="46"/>
      <c r="ISH40" s="46"/>
      <c r="ISI40" s="46"/>
      <c r="ISJ40" s="46"/>
      <c r="ISK40" s="46"/>
      <c r="ISL40" s="46"/>
      <c r="ISM40" s="46"/>
      <c r="ISN40" s="46"/>
      <c r="ISO40" s="46"/>
      <c r="ISP40" s="46"/>
      <c r="ISQ40" s="46"/>
      <c r="ISR40" s="46"/>
      <c r="ISS40" s="46"/>
      <c r="IST40" s="46"/>
      <c r="ISU40" s="46"/>
      <c r="ISV40" s="46"/>
      <c r="ISW40" s="46"/>
      <c r="ISX40" s="46"/>
      <c r="ISY40" s="46"/>
      <c r="ISZ40" s="46"/>
      <c r="ITA40" s="46"/>
      <c r="ITB40" s="46"/>
      <c r="ITC40" s="46"/>
      <c r="ITD40" s="46"/>
      <c r="ITE40" s="46"/>
      <c r="ITF40" s="46"/>
      <c r="ITG40" s="46"/>
      <c r="ITH40" s="46"/>
      <c r="ITI40" s="46"/>
      <c r="ITJ40" s="46"/>
      <c r="ITK40" s="46"/>
      <c r="ITL40" s="46"/>
      <c r="ITM40" s="46"/>
      <c r="ITN40" s="46"/>
      <c r="ITO40" s="46"/>
      <c r="ITP40" s="46"/>
      <c r="ITQ40" s="46"/>
      <c r="ITR40" s="46"/>
      <c r="ITS40" s="46"/>
      <c r="ITT40" s="46"/>
      <c r="ITU40" s="46"/>
      <c r="ITV40" s="46"/>
      <c r="ITW40" s="46"/>
      <c r="ITX40" s="46"/>
      <c r="ITY40" s="46"/>
      <c r="ITZ40" s="46"/>
      <c r="IUA40" s="46"/>
      <c r="IUB40" s="46"/>
      <c r="IUC40" s="46"/>
      <c r="IUD40" s="46"/>
      <c r="IUE40" s="46"/>
      <c r="IUF40" s="46"/>
      <c r="IUG40" s="46"/>
      <c r="IUH40" s="46"/>
      <c r="IUI40" s="46"/>
      <c r="IUJ40" s="46"/>
      <c r="IUK40" s="46"/>
      <c r="IUL40" s="46"/>
      <c r="IUM40" s="46"/>
      <c r="IUN40" s="46"/>
      <c r="IUO40" s="46"/>
      <c r="IUP40" s="46"/>
      <c r="IUQ40" s="46"/>
      <c r="IUR40" s="46"/>
      <c r="IUS40" s="46"/>
      <c r="IUT40" s="46"/>
      <c r="IUU40" s="46"/>
      <c r="IUV40" s="46"/>
      <c r="IUW40" s="46"/>
      <c r="IUX40" s="46"/>
      <c r="IUY40" s="46"/>
      <c r="IUZ40" s="46"/>
      <c r="IVA40" s="46"/>
      <c r="IVB40" s="46"/>
      <c r="IVC40" s="46"/>
      <c r="IVD40" s="46"/>
      <c r="IVE40" s="46"/>
      <c r="IVF40" s="46"/>
      <c r="IVG40" s="46"/>
      <c r="IVH40" s="46"/>
      <c r="IVI40" s="46"/>
      <c r="IVJ40" s="46"/>
      <c r="IVK40" s="46"/>
      <c r="IVL40" s="46"/>
      <c r="IVM40" s="46"/>
      <c r="IVN40" s="46"/>
      <c r="IVO40" s="46"/>
      <c r="IVP40" s="46"/>
      <c r="IVQ40" s="46"/>
      <c r="IVR40" s="46"/>
      <c r="IVS40" s="46"/>
      <c r="IVT40" s="46"/>
      <c r="IVU40" s="46"/>
      <c r="IVV40" s="46"/>
      <c r="IVW40" s="46"/>
      <c r="IVX40" s="46"/>
      <c r="IVY40" s="46"/>
      <c r="IVZ40" s="46"/>
      <c r="IWA40" s="46"/>
      <c r="IWB40" s="46"/>
      <c r="IWC40" s="46"/>
      <c r="IWD40" s="46"/>
      <c r="IWE40" s="46"/>
      <c r="IWF40" s="46"/>
      <c r="IWG40" s="46"/>
      <c r="IWH40" s="46"/>
      <c r="IWI40" s="46"/>
      <c r="IWJ40" s="46"/>
      <c r="IWK40" s="46"/>
      <c r="IWL40" s="46"/>
      <c r="IWM40" s="46"/>
      <c r="IWN40" s="46"/>
      <c r="IWO40" s="46"/>
      <c r="IWP40" s="46"/>
      <c r="IWQ40" s="46"/>
      <c r="IWR40" s="46"/>
      <c r="IWS40" s="46"/>
      <c r="IWT40" s="46"/>
      <c r="IWU40" s="46"/>
      <c r="IWV40" s="46"/>
      <c r="IWW40" s="46"/>
      <c r="IWX40" s="46"/>
      <c r="IWY40" s="46"/>
      <c r="IWZ40" s="46"/>
      <c r="IXA40" s="46"/>
      <c r="IXB40" s="46"/>
      <c r="IXC40" s="46"/>
      <c r="IXD40" s="46"/>
      <c r="IXE40" s="46"/>
      <c r="IXF40" s="46"/>
      <c r="IXG40" s="46"/>
      <c r="IXH40" s="46"/>
      <c r="IXI40" s="46"/>
      <c r="IXJ40" s="46"/>
      <c r="IXK40" s="46"/>
      <c r="IXL40" s="46"/>
      <c r="IXM40" s="46"/>
      <c r="IXN40" s="46"/>
      <c r="IXO40" s="46"/>
      <c r="IXP40" s="46"/>
      <c r="IXQ40" s="46"/>
      <c r="IXR40" s="46"/>
      <c r="IXS40" s="46"/>
      <c r="IXT40" s="46"/>
      <c r="IXU40" s="46"/>
      <c r="IXV40" s="46"/>
      <c r="IXW40" s="46"/>
      <c r="IXX40" s="46"/>
      <c r="IXY40" s="46"/>
      <c r="IXZ40" s="46"/>
      <c r="IYA40" s="46"/>
      <c r="IYB40" s="46"/>
      <c r="IYC40" s="46"/>
      <c r="IYD40" s="46"/>
      <c r="IYE40" s="46"/>
      <c r="IYF40" s="46"/>
      <c r="IYG40" s="46"/>
      <c r="IYH40" s="46"/>
      <c r="IYI40" s="46"/>
      <c r="IYJ40" s="46"/>
      <c r="IYK40" s="46"/>
      <c r="IYL40" s="46"/>
      <c r="IYM40" s="46"/>
      <c r="IYN40" s="46"/>
      <c r="IYO40" s="46"/>
      <c r="IYP40" s="46"/>
      <c r="IYQ40" s="46"/>
      <c r="IYR40" s="46"/>
      <c r="IYS40" s="46"/>
      <c r="IYT40" s="46"/>
      <c r="IYU40" s="46"/>
      <c r="IYV40" s="46"/>
      <c r="IYW40" s="46"/>
      <c r="IYX40" s="46"/>
      <c r="IYY40" s="46"/>
      <c r="IYZ40" s="46"/>
      <c r="IZA40" s="46"/>
      <c r="IZB40" s="46"/>
      <c r="IZC40" s="46"/>
      <c r="IZD40" s="46"/>
      <c r="IZE40" s="46"/>
      <c r="IZF40" s="46"/>
      <c r="IZG40" s="46"/>
      <c r="IZH40" s="46"/>
      <c r="IZI40" s="46"/>
      <c r="IZJ40" s="46"/>
      <c r="IZK40" s="46"/>
      <c r="IZL40" s="46"/>
      <c r="IZM40" s="46"/>
      <c r="IZN40" s="46"/>
      <c r="IZO40" s="46"/>
      <c r="IZP40" s="46"/>
      <c r="IZQ40" s="46"/>
      <c r="IZR40" s="46"/>
      <c r="IZS40" s="46"/>
      <c r="IZT40" s="46"/>
      <c r="IZU40" s="46"/>
      <c r="IZV40" s="46"/>
      <c r="IZW40" s="46"/>
      <c r="IZX40" s="46"/>
      <c r="IZY40" s="46"/>
      <c r="IZZ40" s="46"/>
      <c r="JAA40" s="46"/>
      <c r="JAB40" s="46"/>
      <c r="JAC40" s="46"/>
      <c r="JAD40" s="46"/>
      <c r="JAE40" s="46"/>
      <c r="JAF40" s="46"/>
      <c r="JAG40" s="46"/>
      <c r="JAH40" s="46"/>
      <c r="JAI40" s="46"/>
      <c r="JAJ40" s="46"/>
      <c r="JAK40" s="46"/>
      <c r="JAL40" s="46"/>
      <c r="JAM40" s="46"/>
      <c r="JAN40" s="46"/>
      <c r="JAO40" s="46"/>
      <c r="JAP40" s="46"/>
      <c r="JAQ40" s="46"/>
      <c r="JAR40" s="46"/>
      <c r="JAS40" s="46"/>
      <c r="JAT40" s="46"/>
      <c r="JAU40" s="46"/>
      <c r="JAV40" s="46"/>
      <c r="JAW40" s="46"/>
      <c r="JAX40" s="46"/>
      <c r="JAY40" s="46"/>
      <c r="JAZ40" s="46"/>
      <c r="JBA40" s="46"/>
      <c r="JBB40" s="46"/>
      <c r="JBC40" s="46"/>
      <c r="JBD40" s="46"/>
      <c r="JBE40" s="46"/>
      <c r="JBF40" s="46"/>
      <c r="JBG40" s="46"/>
      <c r="JBH40" s="46"/>
      <c r="JBI40" s="46"/>
      <c r="JBJ40" s="46"/>
      <c r="JBK40" s="46"/>
      <c r="JBL40" s="46"/>
      <c r="JBM40" s="46"/>
      <c r="JBN40" s="46"/>
      <c r="JBO40" s="46"/>
      <c r="JBP40" s="46"/>
      <c r="JBQ40" s="46"/>
      <c r="JBR40" s="46"/>
      <c r="JBS40" s="46"/>
      <c r="JBT40" s="46"/>
      <c r="JBU40" s="46"/>
      <c r="JBV40" s="46"/>
      <c r="JBW40" s="46"/>
      <c r="JBX40" s="46"/>
      <c r="JBY40" s="46"/>
      <c r="JBZ40" s="46"/>
      <c r="JCA40" s="46"/>
      <c r="JCB40" s="46"/>
      <c r="JCC40" s="46"/>
      <c r="JCD40" s="46"/>
      <c r="JCE40" s="46"/>
      <c r="JCF40" s="46"/>
      <c r="JCG40" s="46"/>
      <c r="JCH40" s="46"/>
      <c r="JCI40" s="46"/>
      <c r="JCJ40" s="46"/>
      <c r="JCK40" s="46"/>
      <c r="JCL40" s="46"/>
      <c r="JCM40" s="46"/>
      <c r="JCN40" s="46"/>
      <c r="JCO40" s="46"/>
      <c r="JCP40" s="46"/>
      <c r="JCQ40" s="46"/>
      <c r="JCR40" s="46"/>
      <c r="JCS40" s="46"/>
      <c r="JCT40" s="46"/>
      <c r="JCU40" s="46"/>
      <c r="JCV40" s="46"/>
      <c r="JCW40" s="46"/>
      <c r="JCX40" s="46"/>
      <c r="JCY40" s="46"/>
      <c r="JCZ40" s="46"/>
      <c r="JDA40" s="46"/>
      <c r="JDB40" s="46"/>
      <c r="JDC40" s="46"/>
      <c r="JDD40" s="46"/>
      <c r="JDE40" s="46"/>
      <c r="JDF40" s="46"/>
      <c r="JDG40" s="46"/>
      <c r="JDH40" s="46"/>
      <c r="JDI40" s="46"/>
      <c r="JDJ40" s="46"/>
      <c r="JDK40" s="46"/>
      <c r="JDL40" s="46"/>
      <c r="JDM40" s="46"/>
      <c r="JDN40" s="46"/>
      <c r="JDO40" s="46"/>
      <c r="JDP40" s="46"/>
      <c r="JDQ40" s="46"/>
      <c r="JDR40" s="46"/>
      <c r="JDS40" s="46"/>
      <c r="JDT40" s="46"/>
      <c r="JDU40" s="46"/>
      <c r="JDV40" s="46"/>
      <c r="JDW40" s="46"/>
      <c r="JDX40" s="46"/>
      <c r="JDY40" s="46"/>
      <c r="JDZ40" s="46"/>
      <c r="JEA40" s="46"/>
      <c r="JEB40" s="46"/>
      <c r="JEC40" s="46"/>
      <c r="JED40" s="46"/>
      <c r="JEE40" s="46"/>
      <c r="JEF40" s="46"/>
      <c r="JEG40" s="46"/>
      <c r="JEH40" s="46"/>
      <c r="JEI40" s="46"/>
      <c r="JEJ40" s="46"/>
      <c r="JEK40" s="46"/>
      <c r="JEL40" s="46"/>
      <c r="JEM40" s="46"/>
      <c r="JEN40" s="46"/>
      <c r="JEO40" s="46"/>
      <c r="JEP40" s="46"/>
      <c r="JEQ40" s="46"/>
      <c r="JER40" s="46"/>
      <c r="JES40" s="46"/>
      <c r="JET40" s="46"/>
      <c r="JEU40" s="46"/>
      <c r="JEV40" s="46"/>
      <c r="JEW40" s="46"/>
      <c r="JEX40" s="46"/>
      <c r="JEY40" s="46"/>
      <c r="JEZ40" s="46"/>
      <c r="JFA40" s="46"/>
      <c r="JFB40" s="46"/>
      <c r="JFC40" s="46"/>
      <c r="JFD40" s="46"/>
      <c r="JFE40" s="46"/>
      <c r="JFF40" s="46"/>
      <c r="JFG40" s="46"/>
      <c r="JFH40" s="46"/>
      <c r="JFI40" s="46"/>
      <c r="JFJ40" s="46"/>
      <c r="JFK40" s="46"/>
      <c r="JFL40" s="46"/>
      <c r="JFM40" s="46"/>
      <c r="JFN40" s="46"/>
      <c r="JFO40" s="46"/>
      <c r="JFP40" s="46"/>
      <c r="JFQ40" s="46"/>
      <c r="JFR40" s="46"/>
      <c r="JFS40" s="46"/>
      <c r="JFT40" s="46"/>
      <c r="JFU40" s="46"/>
      <c r="JFV40" s="46"/>
      <c r="JFW40" s="46"/>
      <c r="JFX40" s="46"/>
      <c r="JFY40" s="46"/>
      <c r="JFZ40" s="46"/>
      <c r="JGA40" s="46"/>
      <c r="JGB40" s="46"/>
      <c r="JGC40" s="46"/>
      <c r="JGD40" s="46"/>
      <c r="JGE40" s="46"/>
      <c r="JGF40" s="46"/>
      <c r="JGG40" s="46"/>
      <c r="JGH40" s="46"/>
      <c r="JGI40" s="46"/>
      <c r="JGJ40" s="46"/>
      <c r="JGK40" s="46"/>
      <c r="JGL40" s="46"/>
      <c r="JGM40" s="46"/>
      <c r="JGN40" s="46"/>
      <c r="JGO40" s="46"/>
      <c r="JGP40" s="46"/>
      <c r="JGQ40" s="46"/>
      <c r="JGR40" s="46"/>
      <c r="JGS40" s="46"/>
      <c r="JGT40" s="46"/>
      <c r="JGU40" s="46"/>
      <c r="JGV40" s="46"/>
      <c r="JGW40" s="46"/>
      <c r="JGX40" s="46"/>
      <c r="JGY40" s="46"/>
      <c r="JGZ40" s="46"/>
      <c r="JHA40" s="46"/>
      <c r="JHB40" s="46"/>
      <c r="JHC40" s="46"/>
      <c r="JHD40" s="46"/>
      <c r="JHE40" s="46"/>
      <c r="JHF40" s="46"/>
      <c r="JHG40" s="46"/>
      <c r="JHH40" s="46"/>
      <c r="JHI40" s="46"/>
      <c r="JHJ40" s="46"/>
      <c r="JHK40" s="46"/>
      <c r="JHL40" s="46"/>
      <c r="JHM40" s="46"/>
      <c r="JHN40" s="46"/>
      <c r="JHO40" s="46"/>
      <c r="JHP40" s="46"/>
      <c r="JHQ40" s="46"/>
      <c r="JHR40" s="46"/>
      <c r="JHS40" s="46"/>
      <c r="JHT40" s="46"/>
      <c r="JHU40" s="46"/>
      <c r="JHV40" s="46"/>
      <c r="JHW40" s="46"/>
      <c r="JHX40" s="46"/>
      <c r="JHY40" s="46"/>
      <c r="JHZ40" s="46"/>
      <c r="JIA40" s="46"/>
      <c r="JIB40" s="46"/>
      <c r="JIC40" s="46"/>
      <c r="JID40" s="46"/>
      <c r="JIE40" s="46"/>
      <c r="JIF40" s="46"/>
      <c r="JIG40" s="46"/>
      <c r="JIH40" s="46"/>
      <c r="JII40" s="46"/>
      <c r="JIJ40" s="46"/>
      <c r="JIK40" s="46"/>
      <c r="JIL40" s="46"/>
      <c r="JIM40" s="46"/>
      <c r="JIN40" s="46"/>
      <c r="JIO40" s="46"/>
      <c r="JIP40" s="46"/>
      <c r="JIQ40" s="46"/>
      <c r="JIR40" s="46"/>
      <c r="JIS40" s="46"/>
      <c r="JIT40" s="46"/>
      <c r="JIU40" s="46"/>
      <c r="JIV40" s="46"/>
      <c r="JIW40" s="46"/>
      <c r="JIX40" s="46"/>
      <c r="JIY40" s="46"/>
      <c r="JIZ40" s="46"/>
      <c r="JJA40" s="46"/>
      <c r="JJB40" s="46"/>
      <c r="JJC40" s="46"/>
      <c r="JJD40" s="46"/>
      <c r="JJE40" s="46"/>
      <c r="JJF40" s="46"/>
      <c r="JJG40" s="46"/>
      <c r="JJH40" s="46"/>
      <c r="JJI40" s="46"/>
      <c r="JJJ40" s="46"/>
      <c r="JJK40" s="46"/>
      <c r="JJL40" s="46"/>
      <c r="JJM40" s="46"/>
      <c r="JJN40" s="46"/>
      <c r="JJO40" s="46"/>
      <c r="JJP40" s="46"/>
      <c r="JJQ40" s="46"/>
      <c r="JJR40" s="46"/>
      <c r="JJS40" s="46"/>
      <c r="JJT40" s="46"/>
      <c r="JJU40" s="46"/>
      <c r="JJV40" s="46"/>
      <c r="JJW40" s="46"/>
      <c r="JJX40" s="46"/>
      <c r="JJY40" s="46"/>
      <c r="JJZ40" s="46"/>
      <c r="JKA40" s="46"/>
      <c r="JKB40" s="46"/>
      <c r="JKC40" s="46"/>
      <c r="JKD40" s="46"/>
      <c r="JKE40" s="46"/>
      <c r="JKF40" s="46"/>
      <c r="JKG40" s="46"/>
      <c r="JKH40" s="46"/>
      <c r="JKI40" s="46"/>
      <c r="JKJ40" s="46"/>
      <c r="JKK40" s="46"/>
      <c r="JKL40" s="46"/>
      <c r="JKM40" s="46"/>
      <c r="JKN40" s="46"/>
      <c r="JKO40" s="46"/>
      <c r="JKP40" s="46"/>
      <c r="JKQ40" s="46"/>
      <c r="JKR40" s="46"/>
      <c r="JKS40" s="46"/>
      <c r="JKT40" s="46"/>
      <c r="JKU40" s="46"/>
      <c r="JKV40" s="46"/>
      <c r="JKW40" s="46"/>
      <c r="JKX40" s="46"/>
      <c r="JKY40" s="46"/>
      <c r="JKZ40" s="46"/>
      <c r="JLA40" s="46"/>
      <c r="JLB40" s="46"/>
      <c r="JLC40" s="46"/>
      <c r="JLD40" s="46"/>
      <c r="JLE40" s="46"/>
      <c r="JLF40" s="46"/>
      <c r="JLG40" s="46"/>
      <c r="JLH40" s="46"/>
      <c r="JLI40" s="46"/>
      <c r="JLJ40" s="46"/>
      <c r="JLK40" s="46"/>
      <c r="JLL40" s="46"/>
      <c r="JLM40" s="46"/>
      <c r="JLN40" s="46"/>
      <c r="JLO40" s="46"/>
      <c r="JLP40" s="46"/>
      <c r="JLQ40" s="46"/>
      <c r="JLR40" s="46"/>
      <c r="JLS40" s="46"/>
      <c r="JLT40" s="46"/>
      <c r="JLU40" s="46"/>
      <c r="JLV40" s="46"/>
      <c r="JLW40" s="46"/>
      <c r="JLX40" s="46"/>
      <c r="JLY40" s="46"/>
      <c r="JLZ40" s="46"/>
      <c r="JMA40" s="46"/>
      <c r="JMB40" s="46"/>
      <c r="JMC40" s="46"/>
      <c r="JMD40" s="46"/>
      <c r="JME40" s="46"/>
      <c r="JMF40" s="46"/>
      <c r="JMG40" s="46"/>
      <c r="JMH40" s="46"/>
      <c r="JMI40" s="46"/>
      <c r="JMJ40" s="46"/>
      <c r="JMK40" s="46"/>
      <c r="JML40" s="46"/>
      <c r="JMM40" s="46"/>
      <c r="JMN40" s="46"/>
      <c r="JMO40" s="46"/>
      <c r="JMP40" s="46"/>
      <c r="JMQ40" s="46"/>
      <c r="JMR40" s="46"/>
      <c r="JMS40" s="46"/>
      <c r="JMT40" s="46"/>
      <c r="JMU40" s="46"/>
      <c r="JMV40" s="46"/>
      <c r="JMW40" s="46"/>
      <c r="JMX40" s="46"/>
      <c r="JMY40" s="46"/>
      <c r="JMZ40" s="46"/>
      <c r="JNA40" s="46"/>
      <c r="JNB40" s="46"/>
      <c r="JNC40" s="46"/>
      <c r="JND40" s="46"/>
      <c r="JNE40" s="46"/>
      <c r="JNF40" s="46"/>
      <c r="JNG40" s="46"/>
      <c r="JNH40" s="46"/>
      <c r="JNI40" s="46"/>
      <c r="JNJ40" s="46"/>
      <c r="JNK40" s="46"/>
      <c r="JNL40" s="46"/>
      <c r="JNM40" s="46"/>
      <c r="JNN40" s="46"/>
      <c r="JNO40" s="46"/>
      <c r="JNP40" s="46"/>
      <c r="JNQ40" s="46"/>
      <c r="JNR40" s="46"/>
      <c r="JNS40" s="46"/>
      <c r="JNT40" s="46"/>
      <c r="JNU40" s="46"/>
      <c r="JNV40" s="46"/>
      <c r="JNW40" s="46"/>
      <c r="JNX40" s="46"/>
      <c r="JNY40" s="46"/>
      <c r="JNZ40" s="46"/>
      <c r="JOA40" s="46"/>
      <c r="JOB40" s="46"/>
      <c r="JOC40" s="46"/>
      <c r="JOD40" s="46"/>
      <c r="JOE40" s="46"/>
      <c r="JOF40" s="46"/>
      <c r="JOG40" s="46"/>
      <c r="JOH40" s="46"/>
      <c r="JOI40" s="46"/>
      <c r="JOJ40" s="46"/>
      <c r="JOK40" s="46"/>
      <c r="JOL40" s="46"/>
      <c r="JOM40" s="46"/>
      <c r="JON40" s="46"/>
      <c r="JOO40" s="46"/>
      <c r="JOP40" s="46"/>
      <c r="JOQ40" s="46"/>
      <c r="JOR40" s="46"/>
      <c r="JOS40" s="46"/>
      <c r="JOT40" s="46"/>
      <c r="JOU40" s="46"/>
      <c r="JOV40" s="46"/>
      <c r="JOW40" s="46"/>
      <c r="JOX40" s="46"/>
      <c r="JOY40" s="46"/>
      <c r="JOZ40" s="46"/>
      <c r="JPA40" s="46"/>
      <c r="JPB40" s="46"/>
      <c r="JPC40" s="46"/>
      <c r="JPD40" s="46"/>
      <c r="JPE40" s="46"/>
      <c r="JPF40" s="46"/>
      <c r="JPG40" s="46"/>
      <c r="JPH40" s="46"/>
      <c r="JPI40" s="46"/>
      <c r="JPJ40" s="46"/>
      <c r="JPK40" s="46"/>
      <c r="JPL40" s="46"/>
      <c r="JPM40" s="46"/>
      <c r="JPN40" s="46"/>
      <c r="JPO40" s="46"/>
      <c r="JPP40" s="46"/>
      <c r="JPQ40" s="46"/>
      <c r="JPR40" s="46"/>
      <c r="JPS40" s="46"/>
      <c r="JPT40" s="46"/>
      <c r="JPU40" s="46"/>
      <c r="JPV40" s="46"/>
      <c r="JPW40" s="46"/>
      <c r="JPX40" s="46"/>
      <c r="JPY40" s="46"/>
      <c r="JPZ40" s="46"/>
      <c r="JQA40" s="46"/>
      <c r="JQB40" s="46"/>
      <c r="JQC40" s="46"/>
      <c r="JQD40" s="46"/>
      <c r="JQE40" s="46"/>
      <c r="JQF40" s="46"/>
      <c r="JQG40" s="46"/>
      <c r="JQH40" s="46"/>
      <c r="JQI40" s="46"/>
      <c r="JQJ40" s="46"/>
      <c r="JQK40" s="46"/>
      <c r="JQL40" s="46"/>
      <c r="JQM40" s="46"/>
      <c r="JQN40" s="46"/>
      <c r="JQO40" s="46"/>
      <c r="JQP40" s="46"/>
      <c r="JQQ40" s="46"/>
      <c r="JQR40" s="46"/>
      <c r="JQS40" s="46"/>
      <c r="JQT40" s="46"/>
      <c r="JQU40" s="46"/>
      <c r="JQV40" s="46"/>
      <c r="JQW40" s="46"/>
      <c r="JQX40" s="46"/>
      <c r="JQY40" s="46"/>
      <c r="JQZ40" s="46"/>
      <c r="JRA40" s="46"/>
      <c r="JRB40" s="46"/>
      <c r="JRC40" s="46"/>
      <c r="JRD40" s="46"/>
      <c r="JRE40" s="46"/>
      <c r="JRF40" s="46"/>
      <c r="JRG40" s="46"/>
      <c r="JRH40" s="46"/>
      <c r="JRI40" s="46"/>
      <c r="JRJ40" s="46"/>
      <c r="JRK40" s="46"/>
      <c r="JRL40" s="46"/>
      <c r="JRM40" s="46"/>
      <c r="JRN40" s="46"/>
      <c r="JRO40" s="46"/>
      <c r="JRP40" s="46"/>
      <c r="JRQ40" s="46"/>
      <c r="JRR40" s="46"/>
      <c r="JRS40" s="46"/>
      <c r="JRT40" s="46"/>
      <c r="JRU40" s="46"/>
      <c r="JRV40" s="46"/>
      <c r="JRW40" s="46"/>
      <c r="JRX40" s="46"/>
      <c r="JRY40" s="46"/>
      <c r="JRZ40" s="46"/>
      <c r="JSA40" s="46"/>
      <c r="JSB40" s="46"/>
      <c r="JSC40" s="46"/>
      <c r="JSD40" s="46"/>
      <c r="JSE40" s="46"/>
      <c r="JSF40" s="46"/>
      <c r="JSG40" s="46"/>
      <c r="JSH40" s="46"/>
      <c r="JSI40" s="46"/>
      <c r="JSJ40" s="46"/>
      <c r="JSK40" s="46"/>
      <c r="JSL40" s="46"/>
      <c r="JSM40" s="46"/>
      <c r="JSN40" s="46"/>
      <c r="JSO40" s="46"/>
      <c r="JSP40" s="46"/>
      <c r="JSQ40" s="46"/>
      <c r="JSR40" s="46"/>
      <c r="JSS40" s="46"/>
      <c r="JST40" s="46"/>
      <c r="JSU40" s="46"/>
      <c r="JSV40" s="46"/>
      <c r="JSW40" s="46"/>
      <c r="JSX40" s="46"/>
      <c r="JSY40" s="46"/>
      <c r="JSZ40" s="46"/>
      <c r="JTA40" s="46"/>
      <c r="JTB40" s="46"/>
      <c r="JTC40" s="46"/>
      <c r="JTD40" s="46"/>
      <c r="JTE40" s="46"/>
      <c r="JTF40" s="46"/>
      <c r="JTG40" s="46"/>
      <c r="JTH40" s="46"/>
      <c r="JTI40" s="46"/>
      <c r="JTJ40" s="46"/>
      <c r="JTK40" s="46"/>
      <c r="JTL40" s="46"/>
      <c r="JTM40" s="46"/>
      <c r="JTN40" s="46"/>
      <c r="JTO40" s="46"/>
      <c r="JTP40" s="46"/>
      <c r="JTQ40" s="46"/>
      <c r="JTR40" s="46"/>
      <c r="JTS40" s="46"/>
      <c r="JTT40" s="46"/>
      <c r="JTU40" s="46"/>
      <c r="JTV40" s="46"/>
      <c r="JTW40" s="46"/>
      <c r="JTX40" s="46"/>
      <c r="JTY40" s="46"/>
      <c r="JTZ40" s="46"/>
      <c r="JUA40" s="46"/>
      <c r="JUB40" s="46"/>
      <c r="JUC40" s="46"/>
      <c r="JUD40" s="46"/>
      <c r="JUE40" s="46"/>
      <c r="JUF40" s="46"/>
      <c r="JUG40" s="46"/>
      <c r="JUH40" s="46"/>
      <c r="JUI40" s="46"/>
      <c r="JUJ40" s="46"/>
      <c r="JUK40" s="46"/>
      <c r="JUL40" s="46"/>
      <c r="JUM40" s="46"/>
      <c r="JUN40" s="46"/>
      <c r="JUO40" s="46"/>
      <c r="JUP40" s="46"/>
      <c r="JUQ40" s="46"/>
      <c r="JUR40" s="46"/>
      <c r="JUS40" s="46"/>
      <c r="JUT40" s="46"/>
      <c r="JUU40" s="46"/>
      <c r="JUV40" s="46"/>
      <c r="JUW40" s="46"/>
      <c r="JUX40" s="46"/>
      <c r="JUY40" s="46"/>
      <c r="JUZ40" s="46"/>
      <c r="JVA40" s="46"/>
      <c r="JVB40" s="46"/>
      <c r="JVC40" s="46"/>
      <c r="JVD40" s="46"/>
      <c r="JVE40" s="46"/>
      <c r="JVF40" s="46"/>
      <c r="JVG40" s="46"/>
      <c r="JVH40" s="46"/>
      <c r="JVI40" s="46"/>
      <c r="JVJ40" s="46"/>
      <c r="JVK40" s="46"/>
      <c r="JVL40" s="46"/>
      <c r="JVM40" s="46"/>
      <c r="JVN40" s="46"/>
      <c r="JVO40" s="46"/>
      <c r="JVP40" s="46"/>
      <c r="JVQ40" s="46"/>
      <c r="JVR40" s="46"/>
      <c r="JVS40" s="46"/>
      <c r="JVT40" s="46"/>
      <c r="JVU40" s="46"/>
      <c r="JVV40" s="46"/>
      <c r="JVW40" s="46"/>
      <c r="JVX40" s="46"/>
      <c r="JVY40" s="46"/>
      <c r="JVZ40" s="46"/>
      <c r="JWA40" s="46"/>
      <c r="JWB40" s="46"/>
      <c r="JWC40" s="46"/>
      <c r="JWD40" s="46"/>
      <c r="JWE40" s="46"/>
      <c r="JWF40" s="46"/>
      <c r="JWG40" s="46"/>
      <c r="JWH40" s="46"/>
      <c r="JWI40" s="46"/>
      <c r="JWJ40" s="46"/>
      <c r="JWK40" s="46"/>
      <c r="JWL40" s="46"/>
      <c r="JWM40" s="46"/>
      <c r="JWN40" s="46"/>
      <c r="JWO40" s="46"/>
      <c r="JWP40" s="46"/>
      <c r="JWQ40" s="46"/>
      <c r="JWR40" s="46"/>
      <c r="JWS40" s="46"/>
      <c r="JWT40" s="46"/>
      <c r="JWU40" s="46"/>
      <c r="JWV40" s="46"/>
      <c r="JWW40" s="46"/>
      <c r="JWX40" s="46"/>
      <c r="JWY40" s="46"/>
      <c r="JWZ40" s="46"/>
      <c r="JXA40" s="46"/>
      <c r="JXB40" s="46"/>
      <c r="JXC40" s="46"/>
      <c r="JXD40" s="46"/>
      <c r="JXE40" s="46"/>
      <c r="JXF40" s="46"/>
      <c r="JXG40" s="46"/>
      <c r="JXH40" s="46"/>
      <c r="JXI40" s="46"/>
      <c r="JXJ40" s="46"/>
      <c r="JXK40" s="46"/>
      <c r="JXL40" s="46"/>
      <c r="JXM40" s="46"/>
      <c r="JXN40" s="46"/>
      <c r="JXO40" s="46"/>
      <c r="JXP40" s="46"/>
      <c r="JXQ40" s="46"/>
      <c r="JXR40" s="46"/>
      <c r="JXS40" s="46"/>
      <c r="JXT40" s="46"/>
      <c r="JXU40" s="46"/>
      <c r="JXV40" s="46"/>
      <c r="JXW40" s="46"/>
      <c r="JXX40" s="46"/>
      <c r="JXY40" s="46"/>
      <c r="JXZ40" s="46"/>
      <c r="JYA40" s="46"/>
      <c r="JYB40" s="46"/>
      <c r="JYC40" s="46"/>
      <c r="JYD40" s="46"/>
      <c r="JYE40" s="46"/>
      <c r="JYF40" s="46"/>
      <c r="JYG40" s="46"/>
      <c r="JYH40" s="46"/>
      <c r="JYI40" s="46"/>
      <c r="JYJ40" s="46"/>
      <c r="JYK40" s="46"/>
      <c r="JYL40" s="46"/>
      <c r="JYM40" s="46"/>
      <c r="JYN40" s="46"/>
      <c r="JYO40" s="46"/>
      <c r="JYP40" s="46"/>
      <c r="JYQ40" s="46"/>
      <c r="JYR40" s="46"/>
      <c r="JYS40" s="46"/>
      <c r="JYT40" s="46"/>
      <c r="JYU40" s="46"/>
      <c r="JYV40" s="46"/>
      <c r="JYW40" s="46"/>
      <c r="JYX40" s="46"/>
      <c r="JYY40" s="46"/>
      <c r="JYZ40" s="46"/>
      <c r="JZA40" s="46"/>
      <c r="JZB40" s="46"/>
      <c r="JZC40" s="46"/>
      <c r="JZD40" s="46"/>
      <c r="JZE40" s="46"/>
      <c r="JZF40" s="46"/>
      <c r="JZG40" s="46"/>
      <c r="JZH40" s="46"/>
      <c r="JZI40" s="46"/>
      <c r="JZJ40" s="46"/>
      <c r="JZK40" s="46"/>
      <c r="JZL40" s="46"/>
      <c r="JZM40" s="46"/>
      <c r="JZN40" s="46"/>
      <c r="JZO40" s="46"/>
      <c r="JZP40" s="46"/>
      <c r="JZQ40" s="46"/>
      <c r="JZR40" s="46"/>
      <c r="JZS40" s="46"/>
      <c r="JZT40" s="46"/>
      <c r="JZU40" s="46"/>
      <c r="JZV40" s="46"/>
      <c r="JZW40" s="46"/>
      <c r="JZX40" s="46"/>
      <c r="JZY40" s="46"/>
      <c r="JZZ40" s="46"/>
      <c r="KAA40" s="46"/>
      <c r="KAB40" s="46"/>
      <c r="KAC40" s="46"/>
      <c r="KAD40" s="46"/>
      <c r="KAE40" s="46"/>
      <c r="KAF40" s="46"/>
      <c r="KAG40" s="46"/>
      <c r="KAH40" s="46"/>
      <c r="KAI40" s="46"/>
      <c r="KAJ40" s="46"/>
      <c r="KAK40" s="46"/>
      <c r="KAL40" s="46"/>
      <c r="KAM40" s="46"/>
      <c r="KAN40" s="46"/>
      <c r="KAO40" s="46"/>
      <c r="KAP40" s="46"/>
      <c r="KAQ40" s="46"/>
      <c r="KAR40" s="46"/>
      <c r="KAS40" s="46"/>
      <c r="KAT40" s="46"/>
      <c r="KAU40" s="46"/>
      <c r="KAV40" s="46"/>
      <c r="KAW40" s="46"/>
      <c r="KAX40" s="46"/>
      <c r="KAY40" s="46"/>
      <c r="KAZ40" s="46"/>
      <c r="KBA40" s="46"/>
      <c r="KBB40" s="46"/>
      <c r="KBC40" s="46"/>
      <c r="KBD40" s="46"/>
      <c r="KBE40" s="46"/>
      <c r="KBF40" s="46"/>
      <c r="KBG40" s="46"/>
      <c r="KBH40" s="46"/>
      <c r="KBI40" s="46"/>
      <c r="KBJ40" s="46"/>
      <c r="KBK40" s="46"/>
      <c r="KBL40" s="46"/>
      <c r="KBM40" s="46"/>
      <c r="KBN40" s="46"/>
      <c r="KBO40" s="46"/>
      <c r="KBP40" s="46"/>
      <c r="KBQ40" s="46"/>
      <c r="KBR40" s="46"/>
      <c r="KBS40" s="46"/>
      <c r="KBT40" s="46"/>
      <c r="KBU40" s="46"/>
      <c r="KBV40" s="46"/>
      <c r="KBW40" s="46"/>
      <c r="KBX40" s="46"/>
      <c r="KBY40" s="46"/>
      <c r="KBZ40" s="46"/>
      <c r="KCA40" s="46"/>
      <c r="KCB40" s="46"/>
      <c r="KCC40" s="46"/>
      <c r="KCD40" s="46"/>
      <c r="KCE40" s="46"/>
      <c r="KCF40" s="46"/>
      <c r="KCG40" s="46"/>
      <c r="KCH40" s="46"/>
      <c r="KCI40" s="46"/>
      <c r="KCJ40" s="46"/>
      <c r="KCK40" s="46"/>
      <c r="KCL40" s="46"/>
      <c r="KCM40" s="46"/>
      <c r="KCN40" s="46"/>
      <c r="KCO40" s="46"/>
      <c r="KCP40" s="46"/>
      <c r="KCQ40" s="46"/>
      <c r="KCR40" s="46"/>
      <c r="KCS40" s="46"/>
      <c r="KCT40" s="46"/>
      <c r="KCU40" s="46"/>
      <c r="KCV40" s="46"/>
      <c r="KCW40" s="46"/>
      <c r="KCX40" s="46"/>
      <c r="KCY40" s="46"/>
      <c r="KCZ40" s="46"/>
      <c r="KDA40" s="46"/>
      <c r="KDB40" s="46"/>
      <c r="KDC40" s="46"/>
      <c r="KDD40" s="46"/>
      <c r="KDE40" s="46"/>
      <c r="KDF40" s="46"/>
      <c r="KDG40" s="46"/>
      <c r="KDH40" s="46"/>
      <c r="KDI40" s="46"/>
      <c r="KDJ40" s="46"/>
      <c r="KDK40" s="46"/>
      <c r="KDL40" s="46"/>
      <c r="KDM40" s="46"/>
      <c r="KDN40" s="46"/>
      <c r="KDO40" s="46"/>
      <c r="KDP40" s="46"/>
      <c r="KDQ40" s="46"/>
      <c r="KDR40" s="46"/>
      <c r="KDS40" s="46"/>
      <c r="KDT40" s="46"/>
      <c r="KDU40" s="46"/>
      <c r="KDV40" s="46"/>
      <c r="KDW40" s="46"/>
      <c r="KDX40" s="46"/>
      <c r="KDY40" s="46"/>
      <c r="KDZ40" s="46"/>
      <c r="KEA40" s="46"/>
      <c r="KEB40" s="46"/>
      <c r="KEC40" s="46"/>
      <c r="KED40" s="46"/>
      <c r="KEE40" s="46"/>
      <c r="KEF40" s="46"/>
      <c r="KEG40" s="46"/>
      <c r="KEH40" s="46"/>
      <c r="KEI40" s="46"/>
      <c r="KEJ40" s="46"/>
      <c r="KEK40" s="46"/>
      <c r="KEL40" s="46"/>
      <c r="KEM40" s="46"/>
      <c r="KEN40" s="46"/>
      <c r="KEO40" s="46"/>
      <c r="KEP40" s="46"/>
      <c r="KEQ40" s="46"/>
      <c r="KER40" s="46"/>
      <c r="KES40" s="46"/>
      <c r="KET40" s="46"/>
      <c r="KEU40" s="46"/>
      <c r="KEV40" s="46"/>
      <c r="KEW40" s="46"/>
      <c r="KEX40" s="46"/>
      <c r="KEY40" s="46"/>
      <c r="KEZ40" s="46"/>
      <c r="KFA40" s="46"/>
      <c r="KFB40" s="46"/>
      <c r="KFC40" s="46"/>
      <c r="KFD40" s="46"/>
      <c r="KFE40" s="46"/>
      <c r="KFF40" s="46"/>
      <c r="KFG40" s="46"/>
      <c r="KFH40" s="46"/>
      <c r="KFI40" s="46"/>
      <c r="KFJ40" s="46"/>
      <c r="KFK40" s="46"/>
      <c r="KFL40" s="46"/>
      <c r="KFM40" s="46"/>
      <c r="KFN40" s="46"/>
      <c r="KFO40" s="46"/>
      <c r="KFP40" s="46"/>
      <c r="KFQ40" s="46"/>
      <c r="KFR40" s="46"/>
      <c r="KFS40" s="46"/>
      <c r="KFT40" s="46"/>
      <c r="KFU40" s="46"/>
      <c r="KFV40" s="46"/>
      <c r="KFW40" s="46"/>
      <c r="KFX40" s="46"/>
      <c r="KFY40" s="46"/>
      <c r="KFZ40" s="46"/>
      <c r="KGA40" s="46"/>
      <c r="KGB40" s="46"/>
      <c r="KGC40" s="46"/>
      <c r="KGD40" s="46"/>
      <c r="KGE40" s="46"/>
      <c r="KGF40" s="46"/>
      <c r="KGG40" s="46"/>
      <c r="KGH40" s="46"/>
      <c r="KGI40" s="46"/>
      <c r="KGJ40" s="46"/>
      <c r="KGK40" s="46"/>
      <c r="KGL40" s="46"/>
      <c r="KGM40" s="46"/>
      <c r="KGN40" s="46"/>
      <c r="KGO40" s="46"/>
      <c r="KGP40" s="46"/>
      <c r="KGQ40" s="46"/>
      <c r="KGR40" s="46"/>
      <c r="KGS40" s="46"/>
      <c r="KGT40" s="46"/>
      <c r="KGU40" s="46"/>
      <c r="KGV40" s="46"/>
      <c r="KGW40" s="46"/>
      <c r="KGX40" s="46"/>
      <c r="KGY40" s="46"/>
      <c r="KGZ40" s="46"/>
      <c r="KHA40" s="46"/>
      <c r="KHB40" s="46"/>
      <c r="KHC40" s="46"/>
      <c r="KHD40" s="46"/>
      <c r="KHE40" s="46"/>
      <c r="KHF40" s="46"/>
      <c r="KHG40" s="46"/>
      <c r="KHH40" s="46"/>
      <c r="KHI40" s="46"/>
      <c r="KHJ40" s="46"/>
      <c r="KHK40" s="46"/>
      <c r="KHL40" s="46"/>
      <c r="KHM40" s="46"/>
      <c r="KHN40" s="46"/>
      <c r="KHO40" s="46"/>
      <c r="KHP40" s="46"/>
      <c r="KHQ40" s="46"/>
      <c r="KHR40" s="46"/>
      <c r="KHS40" s="46"/>
      <c r="KHT40" s="46"/>
      <c r="KHU40" s="46"/>
      <c r="KHV40" s="46"/>
      <c r="KHW40" s="46"/>
      <c r="KHX40" s="46"/>
      <c r="KHY40" s="46"/>
      <c r="KHZ40" s="46"/>
      <c r="KIA40" s="46"/>
      <c r="KIB40" s="46"/>
      <c r="KIC40" s="46"/>
      <c r="KID40" s="46"/>
      <c r="KIE40" s="46"/>
      <c r="KIF40" s="46"/>
      <c r="KIG40" s="46"/>
      <c r="KIH40" s="46"/>
      <c r="KII40" s="46"/>
      <c r="KIJ40" s="46"/>
      <c r="KIK40" s="46"/>
      <c r="KIL40" s="46"/>
      <c r="KIM40" s="46"/>
      <c r="KIN40" s="46"/>
      <c r="KIO40" s="46"/>
      <c r="KIP40" s="46"/>
      <c r="KIQ40" s="46"/>
      <c r="KIR40" s="46"/>
      <c r="KIS40" s="46"/>
      <c r="KIT40" s="46"/>
      <c r="KIU40" s="46"/>
      <c r="KIV40" s="46"/>
      <c r="KIW40" s="46"/>
      <c r="KIX40" s="46"/>
      <c r="KIY40" s="46"/>
      <c r="KIZ40" s="46"/>
      <c r="KJA40" s="46"/>
      <c r="KJB40" s="46"/>
      <c r="KJC40" s="46"/>
      <c r="KJD40" s="46"/>
      <c r="KJE40" s="46"/>
      <c r="KJF40" s="46"/>
      <c r="KJG40" s="46"/>
      <c r="KJH40" s="46"/>
      <c r="KJI40" s="46"/>
      <c r="KJJ40" s="46"/>
      <c r="KJK40" s="46"/>
      <c r="KJL40" s="46"/>
      <c r="KJM40" s="46"/>
      <c r="KJN40" s="46"/>
      <c r="KJO40" s="46"/>
      <c r="KJP40" s="46"/>
      <c r="KJQ40" s="46"/>
      <c r="KJR40" s="46"/>
      <c r="KJS40" s="46"/>
      <c r="KJT40" s="46"/>
      <c r="KJU40" s="46"/>
      <c r="KJV40" s="46"/>
      <c r="KJW40" s="46"/>
      <c r="KJX40" s="46"/>
      <c r="KJY40" s="46"/>
      <c r="KJZ40" s="46"/>
      <c r="KKA40" s="46"/>
      <c r="KKB40" s="46"/>
      <c r="KKC40" s="46"/>
      <c r="KKD40" s="46"/>
      <c r="KKE40" s="46"/>
      <c r="KKF40" s="46"/>
      <c r="KKG40" s="46"/>
      <c r="KKH40" s="46"/>
      <c r="KKI40" s="46"/>
      <c r="KKJ40" s="46"/>
      <c r="KKK40" s="46"/>
      <c r="KKL40" s="46"/>
      <c r="KKM40" s="46"/>
      <c r="KKN40" s="46"/>
      <c r="KKO40" s="46"/>
      <c r="KKP40" s="46"/>
      <c r="KKQ40" s="46"/>
      <c r="KKR40" s="46"/>
      <c r="KKS40" s="46"/>
      <c r="KKT40" s="46"/>
      <c r="KKU40" s="46"/>
      <c r="KKV40" s="46"/>
      <c r="KKW40" s="46"/>
      <c r="KKX40" s="46"/>
      <c r="KKY40" s="46"/>
      <c r="KKZ40" s="46"/>
      <c r="KLA40" s="46"/>
      <c r="KLB40" s="46"/>
      <c r="KLC40" s="46"/>
      <c r="KLD40" s="46"/>
      <c r="KLE40" s="46"/>
      <c r="KLF40" s="46"/>
      <c r="KLG40" s="46"/>
      <c r="KLH40" s="46"/>
      <c r="KLI40" s="46"/>
      <c r="KLJ40" s="46"/>
      <c r="KLK40" s="46"/>
      <c r="KLL40" s="46"/>
      <c r="KLM40" s="46"/>
      <c r="KLN40" s="46"/>
      <c r="KLO40" s="46"/>
      <c r="KLP40" s="46"/>
      <c r="KLQ40" s="46"/>
      <c r="KLR40" s="46"/>
      <c r="KLS40" s="46"/>
      <c r="KLT40" s="46"/>
      <c r="KLU40" s="46"/>
      <c r="KLV40" s="46"/>
      <c r="KLW40" s="46"/>
      <c r="KLX40" s="46"/>
      <c r="KLY40" s="46"/>
      <c r="KLZ40" s="46"/>
      <c r="KMA40" s="46"/>
      <c r="KMB40" s="46"/>
      <c r="KMC40" s="46"/>
      <c r="KMD40" s="46"/>
      <c r="KME40" s="46"/>
      <c r="KMF40" s="46"/>
      <c r="KMG40" s="46"/>
      <c r="KMH40" s="46"/>
      <c r="KMI40" s="46"/>
      <c r="KMJ40" s="46"/>
      <c r="KMK40" s="46"/>
      <c r="KML40" s="46"/>
      <c r="KMM40" s="46"/>
      <c r="KMN40" s="46"/>
      <c r="KMO40" s="46"/>
      <c r="KMP40" s="46"/>
      <c r="KMQ40" s="46"/>
      <c r="KMR40" s="46"/>
      <c r="KMS40" s="46"/>
      <c r="KMT40" s="46"/>
      <c r="KMU40" s="46"/>
      <c r="KMV40" s="46"/>
      <c r="KMW40" s="46"/>
      <c r="KMX40" s="46"/>
      <c r="KMY40" s="46"/>
      <c r="KMZ40" s="46"/>
      <c r="KNA40" s="46"/>
      <c r="KNB40" s="46"/>
      <c r="KNC40" s="46"/>
      <c r="KND40" s="46"/>
      <c r="KNE40" s="46"/>
      <c r="KNF40" s="46"/>
      <c r="KNG40" s="46"/>
      <c r="KNH40" s="46"/>
      <c r="KNI40" s="46"/>
      <c r="KNJ40" s="46"/>
      <c r="KNK40" s="46"/>
      <c r="KNL40" s="46"/>
      <c r="KNM40" s="46"/>
      <c r="KNN40" s="46"/>
      <c r="KNO40" s="46"/>
      <c r="KNP40" s="46"/>
      <c r="KNQ40" s="46"/>
      <c r="KNR40" s="46"/>
      <c r="KNS40" s="46"/>
      <c r="KNT40" s="46"/>
      <c r="KNU40" s="46"/>
      <c r="KNV40" s="46"/>
      <c r="KNW40" s="46"/>
      <c r="KNX40" s="46"/>
      <c r="KNY40" s="46"/>
      <c r="KNZ40" s="46"/>
      <c r="KOA40" s="46"/>
      <c r="KOB40" s="46"/>
      <c r="KOC40" s="46"/>
      <c r="KOD40" s="46"/>
      <c r="KOE40" s="46"/>
      <c r="KOF40" s="46"/>
      <c r="KOG40" s="46"/>
      <c r="KOH40" s="46"/>
      <c r="KOI40" s="46"/>
      <c r="KOJ40" s="46"/>
      <c r="KOK40" s="46"/>
      <c r="KOL40" s="46"/>
      <c r="KOM40" s="46"/>
      <c r="KON40" s="46"/>
      <c r="KOO40" s="46"/>
      <c r="KOP40" s="46"/>
      <c r="KOQ40" s="46"/>
      <c r="KOR40" s="46"/>
      <c r="KOS40" s="46"/>
      <c r="KOT40" s="46"/>
      <c r="KOU40" s="46"/>
      <c r="KOV40" s="46"/>
      <c r="KOW40" s="46"/>
      <c r="KOX40" s="46"/>
      <c r="KOY40" s="46"/>
      <c r="KOZ40" s="46"/>
      <c r="KPA40" s="46"/>
      <c r="KPB40" s="46"/>
      <c r="KPC40" s="46"/>
      <c r="KPD40" s="46"/>
      <c r="KPE40" s="46"/>
      <c r="KPF40" s="46"/>
      <c r="KPG40" s="46"/>
      <c r="KPH40" s="46"/>
      <c r="KPI40" s="46"/>
      <c r="KPJ40" s="46"/>
      <c r="KPK40" s="46"/>
      <c r="KPL40" s="46"/>
      <c r="KPM40" s="46"/>
      <c r="KPN40" s="46"/>
      <c r="KPO40" s="46"/>
      <c r="KPP40" s="46"/>
      <c r="KPQ40" s="46"/>
      <c r="KPR40" s="46"/>
      <c r="KPS40" s="46"/>
      <c r="KPT40" s="46"/>
      <c r="KPU40" s="46"/>
      <c r="KPV40" s="46"/>
      <c r="KPW40" s="46"/>
      <c r="KPX40" s="46"/>
      <c r="KPY40" s="46"/>
      <c r="KPZ40" s="46"/>
      <c r="KQA40" s="46"/>
      <c r="KQB40" s="46"/>
      <c r="KQC40" s="46"/>
      <c r="KQD40" s="46"/>
      <c r="KQE40" s="46"/>
      <c r="KQF40" s="46"/>
      <c r="KQG40" s="46"/>
      <c r="KQH40" s="46"/>
      <c r="KQI40" s="46"/>
      <c r="KQJ40" s="46"/>
      <c r="KQK40" s="46"/>
      <c r="KQL40" s="46"/>
      <c r="KQM40" s="46"/>
      <c r="KQN40" s="46"/>
      <c r="KQO40" s="46"/>
      <c r="KQP40" s="46"/>
      <c r="KQQ40" s="46"/>
      <c r="KQR40" s="46"/>
      <c r="KQS40" s="46"/>
      <c r="KQT40" s="46"/>
      <c r="KQU40" s="46"/>
      <c r="KQV40" s="46"/>
      <c r="KQW40" s="46"/>
      <c r="KQX40" s="46"/>
      <c r="KQY40" s="46"/>
      <c r="KQZ40" s="46"/>
      <c r="KRA40" s="46"/>
      <c r="KRB40" s="46"/>
      <c r="KRC40" s="46"/>
      <c r="KRD40" s="46"/>
      <c r="KRE40" s="46"/>
      <c r="KRF40" s="46"/>
      <c r="KRG40" s="46"/>
      <c r="KRH40" s="46"/>
      <c r="KRI40" s="46"/>
      <c r="KRJ40" s="46"/>
      <c r="KRK40" s="46"/>
      <c r="KRL40" s="46"/>
      <c r="KRM40" s="46"/>
      <c r="KRN40" s="46"/>
      <c r="KRO40" s="46"/>
      <c r="KRP40" s="46"/>
      <c r="KRQ40" s="46"/>
      <c r="KRR40" s="46"/>
      <c r="KRS40" s="46"/>
      <c r="KRT40" s="46"/>
      <c r="KRU40" s="46"/>
      <c r="KRV40" s="46"/>
      <c r="KRW40" s="46"/>
      <c r="KRX40" s="46"/>
      <c r="KRY40" s="46"/>
      <c r="KRZ40" s="46"/>
      <c r="KSA40" s="46"/>
      <c r="KSB40" s="46"/>
      <c r="KSC40" s="46"/>
      <c r="KSD40" s="46"/>
      <c r="KSE40" s="46"/>
      <c r="KSF40" s="46"/>
      <c r="KSG40" s="46"/>
      <c r="KSH40" s="46"/>
      <c r="KSI40" s="46"/>
      <c r="KSJ40" s="46"/>
      <c r="KSK40" s="46"/>
      <c r="KSL40" s="46"/>
      <c r="KSM40" s="46"/>
      <c r="KSN40" s="46"/>
      <c r="KSO40" s="46"/>
      <c r="KSP40" s="46"/>
      <c r="KSQ40" s="46"/>
      <c r="KSR40" s="46"/>
      <c r="KSS40" s="46"/>
      <c r="KST40" s="46"/>
      <c r="KSU40" s="46"/>
      <c r="KSV40" s="46"/>
      <c r="KSW40" s="46"/>
      <c r="KSX40" s="46"/>
      <c r="KSY40" s="46"/>
      <c r="KSZ40" s="46"/>
      <c r="KTA40" s="46"/>
      <c r="KTB40" s="46"/>
      <c r="KTC40" s="46"/>
      <c r="KTD40" s="46"/>
      <c r="KTE40" s="46"/>
      <c r="KTF40" s="46"/>
      <c r="KTG40" s="46"/>
      <c r="KTH40" s="46"/>
      <c r="KTI40" s="46"/>
      <c r="KTJ40" s="46"/>
      <c r="KTK40" s="46"/>
      <c r="KTL40" s="46"/>
      <c r="KTM40" s="46"/>
      <c r="KTN40" s="46"/>
      <c r="KTO40" s="46"/>
      <c r="KTP40" s="46"/>
      <c r="KTQ40" s="46"/>
      <c r="KTR40" s="46"/>
      <c r="KTS40" s="46"/>
      <c r="KTT40" s="46"/>
      <c r="KTU40" s="46"/>
      <c r="KTV40" s="46"/>
      <c r="KTW40" s="46"/>
      <c r="KTX40" s="46"/>
      <c r="KTY40" s="46"/>
      <c r="KTZ40" s="46"/>
      <c r="KUA40" s="46"/>
      <c r="KUB40" s="46"/>
      <c r="KUC40" s="46"/>
      <c r="KUD40" s="46"/>
      <c r="KUE40" s="46"/>
      <c r="KUF40" s="46"/>
      <c r="KUG40" s="46"/>
      <c r="KUH40" s="46"/>
      <c r="KUI40" s="46"/>
      <c r="KUJ40" s="46"/>
      <c r="KUK40" s="46"/>
      <c r="KUL40" s="46"/>
      <c r="KUM40" s="46"/>
      <c r="KUN40" s="46"/>
      <c r="KUO40" s="46"/>
      <c r="KUP40" s="46"/>
      <c r="KUQ40" s="46"/>
      <c r="KUR40" s="46"/>
      <c r="KUS40" s="46"/>
      <c r="KUT40" s="46"/>
      <c r="KUU40" s="46"/>
      <c r="KUV40" s="46"/>
      <c r="KUW40" s="46"/>
      <c r="KUX40" s="46"/>
      <c r="KUY40" s="46"/>
      <c r="KUZ40" s="46"/>
      <c r="KVA40" s="46"/>
      <c r="KVB40" s="46"/>
      <c r="KVC40" s="46"/>
      <c r="KVD40" s="46"/>
      <c r="KVE40" s="46"/>
      <c r="KVF40" s="46"/>
      <c r="KVG40" s="46"/>
      <c r="KVH40" s="46"/>
      <c r="KVI40" s="46"/>
      <c r="KVJ40" s="46"/>
      <c r="KVK40" s="46"/>
      <c r="KVL40" s="46"/>
      <c r="KVM40" s="46"/>
      <c r="KVN40" s="46"/>
      <c r="KVO40" s="46"/>
      <c r="KVP40" s="46"/>
      <c r="KVQ40" s="46"/>
      <c r="KVR40" s="46"/>
      <c r="KVS40" s="46"/>
      <c r="KVT40" s="46"/>
      <c r="KVU40" s="46"/>
      <c r="KVV40" s="46"/>
      <c r="KVW40" s="46"/>
      <c r="KVX40" s="46"/>
      <c r="KVY40" s="46"/>
      <c r="KVZ40" s="46"/>
      <c r="KWA40" s="46"/>
      <c r="KWB40" s="46"/>
      <c r="KWC40" s="46"/>
      <c r="KWD40" s="46"/>
      <c r="KWE40" s="46"/>
      <c r="KWF40" s="46"/>
      <c r="KWG40" s="46"/>
      <c r="KWH40" s="46"/>
      <c r="KWI40" s="46"/>
      <c r="KWJ40" s="46"/>
      <c r="KWK40" s="46"/>
      <c r="KWL40" s="46"/>
      <c r="KWM40" s="46"/>
      <c r="KWN40" s="46"/>
      <c r="KWO40" s="46"/>
      <c r="KWP40" s="46"/>
      <c r="KWQ40" s="46"/>
      <c r="KWR40" s="46"/>
      <c r="KWS40" s="46"/>
      <c r="KWT40" s="46"/>
      <c r="KWU40" s="46"/>
      <c r="KWV40" s="46"/>
      <c r="KWW40" s="46"/>
      <c r="KWX40" s="46"/>
      <c r="KWY40" s="46"/>
      <c r="KWZ40" s="46"/>
      <c r="KXA40" s="46"/>
      <c r="KXB40" s="46"/>
      <c r="KXC40" s="46"/>
      <c r="KXD40" s="46"/>
      <c r="KXE40" s="46"/>
      <c r="KXF40" s="46"/>
      <c r="KXG40" s="46"/>
      <c r="KXH40" s="46"/>
      <c r="KXI40" s="46"/>
      <c r="KXJ40" s="46"/>
      <c r="KXK40" s="46"/>
      <c r="KXL40" s="46"/>
      <c r="KXM40" s="46"/>
      <c r="KXN40" s="46"/>
      <c r="KXO40" s="46"/>
      <c r="KXP40" s="46"/>
      <c r="KXQ40" s="46"/>
      <c r="KXR40" s="46"/>
      <c r="KXS40" s="46"/>
      <c r="KXT40" s="46"/>
      <c r="KXU40" s="46"/>
      <c r="KXV40" s="46"/>
      <c r="KXW40" s="46"/>
      <c r="KXX40" s="46"/>
      <c r="KXY40" s="46"/>
      <c r="KXZ40" s="46"/>
      <c r="KYA40" s="46"/>
      <c r="KYB40" s="46"/>
      <c r="KYC40" s="46"/>
      <c r="KYD40" s="46"/>
      <c r="KYE40" s="46"/>
      <c r="KYF40" s="46"/>
      <c r="KYG40" s="46"/>
      <c r="KYH40" s="46"/>
      <c r="KYI40" s="46"/>
      <c r="KYJ40" s="46"/>
      <c r="KYK40" s="46"/>
      <c r="KYL40" s="46"/>
      <c r="KYM40" s="46"/>
      <c r="KYN40" s="46"/>
      <c r="KYO40" s="46"/>
      <c r="KYP40" s="46"/>
      <c r="KYQ40" s="46"/>
      <c r="KYR40" s="46"/>
      <c r="KYS40" s="46"/>
      <c r="KYT40" s="46"/>
      <c r="KYU40" s="46"/>
      <c r="KYV40" s="46"/>
      <c r="KYW40" s="46"/>
      <c r="KYX40" s="46"/>
      <c r="KYY40" s="46"/>
      <c r="KYZ40" s="46"/>
      <c r="KZA40" s="46"/>
      <c r="KZB40" s="46"/>
      <c r="KZC40" s="46"/>
      <c r="KZD40" s="46"/>
      <c r="KZE40" s="46"/>
      <c r="KZF40" s="46"/>
      <c r="KZG40" s="46"/>
      <c r="KZH40" s="46"/>
      <c r="KZI40" s="46"/>
      <c r="KZJ40" s="46"/>
      <c r="KZK40" s="46"/>
      <c r="KZL40" s="46"/>
      <c r="KZM40" s="46"/>
      <c r="KZN40" s="46"/>
      <c r="KZO40" s="46"/>
      <c r="KZP40" s="46"/>
      <c r="KZQ40" s="46"/>
      <c r="KZR40" s="46"/>
      <c r="KZS40" s="46"/>
      <c r="KZT40" s="46"/>
      <c r="KZU40" s="46"/>
      <c r="KZV40" s="46"/>
      <c r="KZW40" s="46"/>
      <c r="KZX40" s="46"/>
      <c r="KZY40" s="46"/>
      <c r="KZZ40" s="46"/>
      <c r="LAA40" s="46"/>
      <c r="LAB40" s="46"/>
      <c r="LAC40" s="46"/>
      <c r="LAD40" s="46"/>
      <c r="LAE40" s="46"/>
      <c r="LAF40" s="46"/>
      <c r="LAG40" s="46"/>
      <c r="LAH40" s="46"/>
      <c r="LAI40" s="46"/>
      <c r="LAJ40" s="46"/>
      <c r="LAK40" s="46"/>
      <c r="LAL40" s="46"/>
      <c r="LAM40" s="46"/>
      <c r="LAN40" s="46"/>
      <c r="LAO40" s="46"/>
      <c r="LAP40" s="46"/>
      <c r="LAQ40" s="46"/>
      <c r="LAR40" s="46"/>
      <c r="LAS40" s="46"/>
      <c r="LAT40" s="46"/>
      <c r="LAU40" s="46"/>
      <c r="LAV40" s="46"/>
      <c r="LAW40" s="46"/>
      <c r="LAX40" s="46"/>
      <c r="LAY40" s="46"/>
      <c r="LAZ40" s="46"/>
      <c r="LBA40" s="46"/>
      <c r="LBB40" s="46"/>
      <c r="LBC40" s="46"/>
      <c r="LBD40" s="46"/>
      <c r="LBE40" s="46"/>
      <c r="LBF40" s="46"/>
      <c r="LBG40" s="46"/>
      <c r="LBH40" s="46"/>
      <c r="LBI40" s="46"/>
      <c r="LBJ40" s="46"/>
      <c r="LBK40" s="46"/>
      <c r="LBL40" s="46"/>
      <c r="LBM40" s="46"/>
      <c r="LBN40" s="46"/>
      <c r="LBO40" s="46"/>
      <c r="LBP40" s="46"/>
      <c r="LBQ40" s="46"/>
      <c r="LBR40" s="46"/>
      <c r="LBS40" s="46"/>
      <c r="LBT40" s="46"/>
      <c r="LBU40" s="46"/>
      <c r="LBV40" s="46"/>
      <c r="LBW40" s="46"/>
      <c r="LBX40" s="46"/>
      <c r="LBY40" s="46"/>
      <c r="LBZ40" s="46"/>
      <c r="LCA40" s="46"/>
      <c r="LCB40" s="46"/>
      <c r="LCC40" s="46"/>
      <c r="LCD40" s="46"/>
      <c r="LCE40" s="46"/>
      <c r="LCF40" s="46"/>
      <c r="LCG40" s="46"/>
      <c r="LCH40" s="46"/>
      <c r="LCI40" s="46"/>
      <c r="LCJ40" s="46"/>
      <c r="LCK40" s="46"/>
      <c r="LCL40" s="46"/>
      <c r="LCM40" s="46"/>
      <c r="LCN40" s="46"/>
      <c r="LCO40" s="46"/>
      <c r="LCP40" s="46"/>
      <c r="LCQ40" s="46"/>
      <c r="LCR40" s="46"/>
      <c r="LCS40" s="46"/>
      <c r="LCT40" s="46"/>
      <c r="LCU40" s="46"/>
      <c r="LCV40" s="46"/>
      <c r="LCW40" s="46"/>
      <c r="LCX40" s="46"/>
      <c r="LCY40" s="46"/>
      <c r="LCZ40" s="46"/>
      <c r="LDA40" s="46"/>
      <c r="LDB40" s="46"/>
      <c r="LDC40" s="46"/>
      <c r="LDD40" s="46"/>
      <c r="LDE40" s="46"/>
      <c r="LDF40" s="46"/>
      <c r="LDG40" s="46"/>
      <c r="LDH40" s="46"/>
      <c r="LDI40" s="46"/>
      <c r="LDJ40" s="46"/>
      <c r="LDK40" s="46"/>
      <c r="LDL40" s="46"/>
      <c r="LDM40" s="46"/>
      <c r="LDN40" s="46"/>
      <c r="LDO40" s="46"/>
      <c r="LDP40" s="46"/>
      <c r="LDQ40" s="46"/>
      <c r="LDR40" s="46"/>
      <c r="LDS40" s="46"/>
      <c r="LDT40" s="46"/>
      <c r="LDU40" s="46"/>
      <c r="LDV40" s="46"/>
      <c r="LDW40" s="46"/>
      <c r="LDX40" s="46"/>
      <c r="LDY40" s="46"/>
      <c r="LDZ40" s="46"/>
      <c r="LEA40" s="46"/>
      <c r="LEB40" s="46"/>
      <c r="LEC40" s="46"/>
      <c r="LED40" s="46"/>
      <c r="LEE40" s="46"/>
      <c r="LEF40" s="46"/>
      <c r="LEG40" s="46"/>
      <c r="LEH40" s="46"/>
      <c r="LEI40" s="46"/>
      <c r="LEJ40" s="46"/>
      <c r="LEK40" s="46"/>
      <c r="LEL40" s="46"/>
      <c r="LEM40" s="46"/>
      <c r="LEN40" s="46"/>
      <c r="LEO40" s="46"/>
      <c r="LEP40" s="46"/>
      <c r="LEQ40" s="46"/>
      <c r="LER40" s="46"/>
      <c r="LES40" s="46"/>
      <c r="LET40" s="46"/>
      <c r="LEU40" s="46"/>
      <c r="LEV40" s="46"/>
      <c r="LEW40" s="46"/>
      <c r="LEX40" s="46"/>
      <c r="LEY40" s="46"/>
      <c r="LEZ40" s="46"/>
      <c r="LFA40" s="46"/>
      <c r="LFB40" s="46"/>
      <c r="LFC40" s="46"/>
      <c r="LFD40" s="46"/>
      <c r="LFE40" s="46"/>
      <c r="LFF40" s="46"/>
      <c r="LFG40" s="46"/>
      <c r="LFH40" s="46"/>
      <c r="LFI40" s="46"/>
      <c r="LFJ40" s="46"/>
      <c r="LFK40" s="46"/>
      <c r="LFL40" s="46"/>
      <c r="LFM40" s="46"/>
      <c r="LFN40" s="46"/>
      <c r="LFO40" s="46"/>
      <c r="LFP40" s="46"/>
      <c r="LFQ40" s="46"/>
      <c r="LFR40" s="46"/>
      <c r="LFS40" s="46"/>
      <c r="LFT40" s="46"/>
      <c r="LFU40" s="46"/>
      <c r="LFV40" s="46"/>
      <c r="LFW40" s="46"/>
      <c r="LFX40" s="46"/>
      <c r="LFY40" s="46"/>
      <c r="LFZ40" s="46"/>
      <c r="LGA40" s="46"/>
      <c r="LGB40" s="46"/>
      <c r="LGC40" s="46"/>
      <c r="LGD40" s="46"/>
      <c r="LGE40" s="46"/>
      <c r="LGF40" s="46"/>
      <c r="LGG40" s="46"/>
      <c r="LGH40" s="46"/>
      <c r="LGI40" s="46"/>
      <c r="LGJ40" s="46"/>
      <c r="LGK40" s="46"/>
      <c r="LGL40" s="46"/>
      <c r="LGM40" s="46"/>
      <c r="LGN40" s="46"/>
      <c r="LGO40" s="46"/>
      <c r="LGP40" s="46"/>
      <c r="LGQ40" s="46"/>
      <c r="LGR40" s="46"/>
      <c r="LGS40" s="46"/>
      <c r="LGT40" s="46"/>
      <c r="LGU40" s="46"/>
      <c r="LGV40" s="46"/>
      <c r="LGW40" s="46"/>
      <c r="LGX40" s="46"/>
      <c r="LGY40" s="46"/>
      <c r="LGZ40" s="46"/>
      <c r="LHA40" s="46"/>
      <c r="LHB40" s="46"/>
      <c r="LHC40" s="46"/>
      <c r="LHD40" s="46"/>
      <c r="LHE40" s="46"/>
      <c r="LHF40" s="46"/>
      <c r="LHG40" s="46"/>
      <c r="LHH40" s="46"/>
      <c r="LHI40" s="46"/>
      <c r="LHJ40" s="46"/>
      <c r="LHK40" s="46"/>
      <c r="LHL40" s="46"/>
      <c r="LHM40" s="46"/>
      <c r="LHN40" s="46"/>
      <c r="LHO40" s="46"/>
      <c r="LHP40" s="46"/>
      <c r="LHQ40" s="46"/>
      <c r="LHR40" s="46"/>
      <c r="LHS40" s="46"/>
      <c r="LHT40" s="46"/>
      <c r="LHU40" s="46"/>
      <c r="LHV40" s="46"/>
      <c r="LHW40" s="46"/>
      <c r="LHX40" s="46"/>
      <c r="LHY40" s="46"/>
      <c r="LHZ40" s="46"/>
      <c r="LIA40" s="46"/>
      <c r="LIB40" s="46"/>
      <c r="LIC40" s="46"/>
      <c r="LID40" s="46"/>
      <c r="LIE40" s="46"/>
      <c r="LIF40" s="46"/>
      <c r="LIG40" s="46"/>
      <c r="LIH40" s="46"/>
      <c r="LII40" s="46"/>
      <c r="LIJ40" s="46"/>
      <c r="LIK40" s="46"/>
      <c r="LIL40" s="46"/>
      <c r="LIM40" s="46"/>
      <c r="LIN40" s="46"/>
      <c r="LIO40" s="46"/>
      <c r="LIP40" s="46"/>
      <c r="LIQ40" s="46"/>
      <c r="LIR40" s="46"/>
      <c r="LIS40" s="46"/>
      <c r="LIT40" s="46"/>
      <c r="LIU40" s="46"/>
      <c r="LIV40" s="46"/>
      <c r="LIW40" s="46"/>
      <c r="LIX40" s="46"/>
      <c r="LIY40" s="46"/>
      <c r="LIZ40" s="46"/>
      <c r="LJA40" s="46"/>
      <c r="LJB40" s="46"/>
      <c r="LJC40" s="46"/>
      <c r="LJD40" s="46"/>
      <c r="LJE40" s="46"/>
      <c r="LJF40" s="46"/>
      <c r="LJG40" s="46"/>
      <c r="LJH40" s="46"/>
      <c r="LJI40" s="46"/>
      <c r="LJJ40" s="46"/>
      <c r="LJK40" s="46"/>
      <c r="LJL40" s="46"/>
      <c r="LJM40" s="46"/>
      <c r="LJN40" s="46"/>
      <c r="LJO40" s="46"/>
      <c r="LJP40" s="46"/>
      <c r="LJQ40" s="46"/>
      <c r="LJR40" s="46"/>
      <c r="LJS40" s="46"/>
      <c r="LJT40" s="46"/>
      <c r="LJU40" s="46"/>
      <c r="LJV40" s="46"/>
      <c r="LJW40" s="46"/>
      <c r="LJX40" s="46"/>
      <c r="LJY40" s="46"/>
      <c r="LJZ40" s="46"/>
      <c r="LKA40" s="46"/>
      <c r="LKB40" s="46"/>
      <c r="LKC40" s="46"/>
      <c r="LKD40" s="46"/>
      <c r="LKE40" s="46"/>
      <c r="LKF40" s="46"/>
      <c r="LKG40" s="46"/>
      <c r="LKH40" s="46"/>
      <c r="LKI40" s="46"/>
      <c r="LKJ40" s="46"/>
      <c r="LKK40" s="46"/>
      <c r="LKL40" s="46"/>
      <c r="LKM40" s="46"/>
      <c r="LKN40" s="46"/>
      <c r="LKO40" s="46"/>
      <c r="LKP40" s="46"/>
      <c r="LKQ40" s="46"/>
      <c r="LKR40" s="46"/>
      <c r="LKS40" s="46"/>
      <c r="LKT40" s="46"/>
      <c r="LKU40" s="46"/>
      <c r="LKV40" s="46"/>
      <c r="LKW40" s="46"/>
      <c r="LKX40" s="46"/>
      <c r="LKY40" s="46"/>
      <c r="LKZ40" s="46"/>
      <c r="LLA40" s="46"/>
      <c r="LLB40" s="46"/>
      <c r="LLC40" s="46"/>
      <c r="LLD40" s="46"/>
      <c r="LLE40" s="46"/>
      <c r="LLF40" s="46"/>
      <c r="LLG40" s="46"/>
      <c r="LLH40" s="46"/>
      <c r="LLI40" s="46"/>
      <c r="LLJ40" s="46"/>
      <c r="LLK40" s="46"/>
      <c r="LLL40" s="46"/>
      <c r="LLM40" s="46"/>
      <c r="LLN40" s="46"/>
      <c r="LLO40" s="46"/>
      <c r="LLP40" s="46"/>
      <c r="LLQ40" s="46"/>
      <c r="LLR40" s="46"/>
      <c r="LLS40" s="46"/>
      <c r="LLT40" s="46"/>
      <c r="LLU40" s="46"/>
      <c r="LLV40" s="46"/>
      <c r="LLW40" s="46"/>
      <c r="LLX40" s="46"/>
      <c r="LLY40" s="46"/>
      <c r="LLZ40" s="46"/>
      <c r="LMA40" s="46"/>
      <c r="LMB40" s="46"/>
      <c r="LMC40" s="46"/>
      <c r="LMD40" s="46"/>
      <c r="LME40" s="46"/>
      <c r="LMF40" s="46"/>
      <c r="LMG40" s="46"/>
      <c r="LMH40" s="46"/>
      <c r="LMI40" s="46"/>
      <c r="LMJ40" s="46"/>
      <c r="LMK40" s="46"/>
      <c r="LML40" s="46"/>
      <c r="LMM40" s="46"/>
      <c r="LMN40" s="46"/>
      <c r="LMO40" s="46"/>
      <c r="LMP40" s="46"/>
      <c r="LMQ40" s="46"/>
      <c r="LMR40" s="46"/>
      <c r="LMS40" s="46"/>
      <c r="LMT40" s="46"/>
      <c r="LMU40" s="46"/>
      <c r="LMV40" s="46"/>
      <c r="LMW40" s="46"/>
      <c r="LMX40" s="46"/>
      <c r="LMY40" s="46"/>
      <c r="LMZ40" s="46"/>
      <c r="LNA40" s="46"/>
      <c r="LNB40" s="46"/>
      <c r="LNC40" s="46"/>
      <c r="LND40" s="46"/>
      <c r="LNE40" s="46"/>
      <c r="LNF40" s="46"/>
      <c r="LNG40" s="46"/>
      <c r="LNH40" s="46"/>
      <c r="LNI40" s="46"/>
      <c r="LNJ40" s="46"/>
      <c r="LNK40" s="46"/>
      <c r="LNL40" s="46"/>
      <c r="LNM40" s="46"/>
      <c r="LNN40" s="46"/>
      <c r="LNO40" s="46"/>
      <c r="LNP40" s="46"/>
      <c r="LNQ40" s="46"/>
      <c r="LNR40" s="46"/>
      <c r="LNS40" s="46"/>
      <c r="LNT40" s="46"/>
      <c r="LNU40" s="46"/>
      <c r="LNV40" s="46"/>
      <c r="LNW40" s="46"/>
      <c r="LNX40" s="46"/>
      <c r="LNY40" s="46"/>
      <c r="LNZ40" s="46"/>
      <c r="LOA40" s="46"/>
      <c r="LOB40" s="46"/>
      <c r="LOC40" s="46"/>
      <c r="LOD40" s="46"/>
      <c r="LOE40" s="46"/>
      <c r="LOF40" s="46"/>
      <c r="LOG40" s="46"/>
      <c r="LOH40" s="46"/>
      <c r="LOI40" s="46"/>
      <c r="LOJ40" s="46"/>
      <c r="LOK40" s="46"/>
      <c r="LOL40" s="46"/>
      <c r="LOM40" s="46"/>
      <c r="LON40" s="46"/>
      <c r="LOO40" s="46"/>
      <c r="LOP40" s="46"/>
      <c r="LOQ40" s="46"/>
      <c r="LOR40" s="46"/>
      <c r="LOS40" s="46"/>
      <c r="LOT40" s="46"/>
      <c r="LOU40" s="46"/>
      <c r="LOV40" s="46"/>
      <c r="LOW40" s="46"/>
      <c r="LOX40" s="46"/>
      <c r="LOY40" s="46"/>
      <c r="LOZ40" s="46"/>
      <c r="LPA40" s="46"/>
      <c r="LPB40" s="46"/>
      <c r="LPC40" s="46"/>
      <c r="LPD40" s="46"/>
      <c r="LPE40" s="46"/>
      <c r="LPF40" s="46"/>
      <c r="LPG40" s="46"/>
      <c r="LPH40" s="46"/>
      <c r="LPI40" s="46"/>
      <c r="LPJ40" s="46"/>
      <c r="LPK40" s="46"/>
      <c r="LPL40" s="46"/>
      <c r="LPM40" s="46"/>
      <c r="LPN40" s="46"/>
      <c r="LPO40" s="46"/>
      <c r="LPP40" s="46"/>
      <c r="LPQ40" s="46"/>
      <c r="LPR40" s="46"/>
      <c r="LPS40" s="46"/>
      <c r="LPT40" s="46"/>
      <c r="LPU40" s="46"/>
      <c r="LPV40" s="46"/>
      <c r="LPW40" s="46"/>
      <c r="LPX40" s="46"/>
      <c r="LPY40" s="46"/>
      <c r="LPZ40" s="46"/>
      <c r="LQA40" s="46"/>
      <c r="LQB40" s="46"/>
      <c r="LQC40" s="46"/>
      <c r="LQD40" s="46"/>
      <c r="LQE40" s="46"/>
      <c r="LQF40" s="46"/>
      <c r="LQG40" s="46"/>
      <c r="LQH40" s="46"/>
      <c r="LQI40" s="46"/>
      <c r="LQJ40" s="46"/>
      <c r="LQK40" s="46"/>
      <c r="LQL40" s="46"/>
      <c r="LQM40" s="46"/>
      <c r="LQN40" s="46"/>
      <c r="LQO40" s="46"/>
      <c r="LQP40" s="46"/>
      <c r="LQQ40" s="46"/>
      <c r="LQR40" s="46"/>
      <c r="LQS40" s="46"/>
      <c r="LQT40" s="46"/>
      <c r="LQU40" s="46"/>
      <c r="LQV40" s="46"/>
      <c r="LQW40" s="46"/>
      <c r="LQX40" s="46"/>
      <c r="LQY40" s="46"/>
      <c r="LQZ40" s="46"/>
      <c r="LRA40" s="46"/>
      <c r="LRB40" s="46"/>
      <c r="LRC40" s="46"/>
      <c r="LRD40" s="46"/>
      <c r="LRE40" s="46"/>
      <c r="LRF40" s="46"/>
      <c r="LRG40" s="46"/>
      <c r="LRH40" s="46"/>
      <c r="LRI40" s="46"/>
      <c r="LRJ40" s="46"/>
      <c r="LRK40" s="46"/>
      <c r="LRL40" s="46"/>
      <c r="LRM40" s="46"/>
      <c r="LRN40" s="46"/>
      <c r="LRO40" s="46"/>
      <c r="LRP40" s="46"/>
      <c r="LRQ40" s="46"/>
      <c r="LRR40" s="46"/>
      <c r="LRS40" s="46"/>
      <c r="LRT40" s="46"/>
      <c r="LRU40" s="46"/>
      <c r="LRV40" s="46"/>
      <c r="LRW40" s="46"/>
      <c r="LRX40" s="46"/>
      <c r="LRY40" s="46"/>
      <c r="LRZ40" s="46"/>
      <c r="LSA40" s="46"/>
      <c r="LSB40" s="46"/>
      <c r="LSC40" s="46"/>
      <c r="LSD40" s="46"/>
      <c r="LSE40" s="46"/>
      <c r="LSF40" s="46"/>
      <c r="LSG40" s="46"/>
      <c r="LSH40" s="46"/>
      <c r="LSI40" s="46"/>
      <c r="LSJ40" s="46"/>
      <c r="LSK40" s="46"/>
      <c r="LSL40" s="46"/>
      <c r="LSM40" s="46"/>
      <c r="LSN40" s="46"/>
      <c r="LSO40" s="46"/>
      <c r="LSP40" s="46"/>
      <c r="LSQ40" s="46"/>
      <c r="LSR40" s="46"/>
      <c r="LSS40" s="46"/>
      <c r="LST40" s="46"/>
      <c r="LSU40" s="46"/>
      <c r="LSV40" s="46"/>
      <c r="LSW40" s="46"/>
      <c r="LSX40" s="46"/>
      <c r="LSY40" s="46"/>
      <c r="LSZ40" s="46"/>
      <c r="LTA40" s="46"/>
      <c r="LTB40" s="46"/>
      <c r="LTC40" s="46"/>
      <c r="LTD40" s="46"/>
      <c r="LTE40" s="46"/>
      <c r="LTF40" s="46"/>
      <c r="LTG40" s="46"/>
      <c r="LTH40" s="46"/>
      <c r="LTI40" s="46"/>
      <c r="LTJ40" s="46"/>
      <c r="LTK40" s="46"/>
      <c r="LTL40" s="46"/>
      <c r="LTM40" s="46"/>
      <c r="LTN40" s="46"/>
      <c r="LTO40" s="46"/>
      <c r="LTP40" s="46"/>
      <c r="LTQ40" s="46"/>
      <c r="LTR40" s="46"/>
      <c r="LTS40" s="46"/>
      <c r="LTT40" s="46"/>
      <c r="LTU40" s="46"/>
      <c r="LTV40" s="46"/>
      <c r="LTW40" s="46"/>
      <c r="LTX40" s="46"/>
      <c r="LTY40" s="46"/>
      <c r="LTZ40" s="46"/>
      <c r="LUA40" s="46"/>
      <c r="LUB40" s="46"/>
      <c r="LUC40" s="46"/>
      <c r="LUD40" s="46"/>
      <c r="LUE40" s="46"/>
      <c r="LUF40" s="46"/>
      <c r="LUG40" s="46"/>
      <c r="LUH40" s="46"/>
      <c r="LUI40" s="46"/>
      <c r="LUJ40" s="46"/>
      <c r="LUK40" s="46"/>
      <c r="LUL40" s="46"/>
      <c r="LUM40" s="46"/>
      <c r="LUN40" s="46"/>
      <c r="LUO40" s="46"/>
      <c r="LUP40" s="46"/>
      <c r="LUQ40" s="46"/>
      <c r="LUR40" s="46"/>
      <c r="LUS40" s="46"/>
      <c r="LUT40" s="46"/>
      <c r="LUU40" s="46"/>
      <c r="LUV40" s="46"/>
      <c r="LUW40" s="46"/>
      <c r="LUX40" s="46"/>
      <c r="LUY40" s="46"/>
      <c r="LUZ40" s="46"/>
      <c r="LVA40" s="46"/>
      <c r="LVB40" s="46"/>
      <c r="LVC40" s="46"/>
      <c r="LVD40" s="46"/>
      <c r="LVE40" s="46"/>
      <c r="LVF40" s="46"/>
      <c r="LVG40" s="46"/>
      <c r="LVH40" s="46"/>
      <c r="LVI40" s="46"/>
      <c r="LVJ40" s="46"/>
      <c r="LVK40" s="46"/>
      <c r="LVL40" s="46"/>
      <c r="LVM40" s="46"/>
      <c r="LVN40" s="46"/>
      <c r="LVO40" s="46"/>
      <c r="LVP40" s="46"/>
      <c r="LVQ40" s="46"/>
      <c r="LVR40" s="46"/>
      <c r="LVS40" s="46"/>
      <c r="LVT40" s="46"/>
      <c r="LVU40" s="46"/>
      <c r="LVV40" s="46"/>
      <c r="LVW40" s="46"/>
      <c r="LVX40" s="46"/>
      <c r="LVY40" s="46"/>
      <c r="LVZ40" s="46"/>
      <c r="LWA40" s="46"/>
      <c r="LWB40" s="46"/>
      <c r="LWC40" s="46"/>
      <c r="LWD40" s="46"/>
      <c r="LWE40" s="46"/>
      <c r="LWF40" s="46"/>
      <c r="LWG40" s="46"/>
      <c r="LWH40" s="46"/>
      <c r="LWI40" s="46"/>
      <c r="LWJ40" s="46"/>
      <c r="LWK40" s="46"/>
      <c r="LWL40" s="46"/>
      <c r="LWM40" s="46"/>
      <c r="LWN40" s="46"/>
      <c r="LWO40" s="46"/>
      <c r="LWP40" s="46"/>
      <c r="LWQ40" s="46"/>
      <c r="LWR40" s="46"/>
      <c r="LWS40" s="46"/>
      <c r="LWT40" s="46"/>
      <c r="LWU40" s="46"/>
      <c r="LWV40" s="46"/>
      <c r="LWW40" s="46"/>
      <c r="LWX40" s="46"/>
      <c r="LWY40" s="46"/>
      <c r="LWZ40" s="46"/>
      <c r="LXA40" s="46"/>
      <c r="LXB40" s="46"/>
      <c r="LXC40" s="46"/>
      <c r="LXD40" s="46"/>
      <c r="LXE40" s="46"/>
      <c r="LXF40" s="46"/>
      <c r="LXG40" s="46"/>
      <c r="LXH40" s="46"/>
      <c r="LXI40" s="46"/>
      <c r="LXJ40" s="46"/>
      <c r="LXK40" s="46"/>
      <c r="LXL40" s="46"/>
      <c r="LXM40" s="46"/>
      <c r="LXN40" s="46"/>
      <c r="LXO40" s="46"/>
      <c r="LXP40" s="46"/>
      <c r="LXQ40" s="46"/>
      <c r="LXR40" s="46"/>
      <c r="LXS40" s="46"/>
      <c r="LXT40" s="46"/>
      <c r="LXU40" s="46"/>
      <c r="LXV40" s="46"/>
      <c r="LXW40" s="46"/>
      <c r="LXX40" s="46"/>
      <c r="LXY40" s="46"/>
      <c r="LXZ40" s="46"/>
      <c r="LYA40" s="46"/>
      <c r="LYB40" s="46"/>
      <c r="LYC40" s="46"/>
      <c r="LYD40" s="46"/>
      <c r="LYE40" s="46"/>
      <c r="LYF40" s="46"/>
      <c r="LYG40" s="46"/>
      <c r="LYH40" s="46"/>
      <c r="LYI40" s="46"/>
      <c r="LYJ40" s="46"/>
      <c r="LYK40" s="46"/>
      <c r="LYL40" s="46"/>
      <c r="LYM40" s="46"/>
      <c r="LYN40" s="46"/>
      <c r="LYO40" s="46"/>
      <c r="LYP40" s="46"/>
      <c r="LYQ40" s="46"/>
      <c r="LYR40" s="46"/>
      <c r="LYS40" s="46"/>
      <c r="LYT40" s="46"/>
      <c r="LYU40" s="46"/>
      <c r="LYV40" s="46"/>
      <c r="LYW40" s="46"/>
      <c r="LYX40" s="46"/>
      <c r="LYY40" s="46"/>
      <c r="LYZ40" s="46"/>
      <c r="LZA40" s="46"/>
      <c r="LZB40" s="46"/>
      <c r="LZC40" s="46"/>
      <c r="LZD40" s="46"/>
      <c r="LZE40" s="46"/>
      <c r="LZF40" s="46"/>
      <c r="LZG40" s="46"/>
      <c r="LZH40" s="46"/>
      <c r="LZI40" s="46"/>
      <c r="LZJ40" s="46"/>
      <c r="LZK40" s="46"/>
      <c r="LZL40" s="46"/>
      <c r="LZM40" s="46"/>
      <c r="LZN40" s="46"/>
      <c r="LZO40" s="46"/>
      <c r="LZP40" s="46"/>
      <c r="LZQ40" s="46"/>
      <c r="LZR40" s="46"/>
      <c r="LZS40" s="46"/>
      <c r="LZT40" s="46"/>
      <c r="LZU40" s="46"/>
      <c r="LZV40" s="46"/>
      <c r="LZW40" s="46"/>
      <c r="LZX40" s="46"/>
      <c r="LZY40" s="46"/>
      <c r="LZZ40" s="46"/>
      <c r="MAA40" s="46"/>
      <c r="MAB40" s="46"/>
      <c r="MAC40" s="46"/>
      <c r="MAD40" s="46"/>
      <c r="MAE40" s="46"/>
      <c r="MAF40" s="46"/>
      <c r="MAG40" s="46"/>
      <c r="MAH40" s="46"/>
      <c r="MAI40" s="46"/>
      <c r="MAJ40" s="46"/>
      <c r="MAK40" s="46"/>
      <c r="MAL40" s="46"/>
      <c r="MAM40" s="46"/>
      <c r="MAN40" s="46"/>
      <c r="MAO40" s="46"/>
      <c r="MAP40" s="46"/>
      <c r="MAQ40" s="46"/>
      <c r="MAR40" s="46"/>
      <c r="MAS40" s="46"/>
      <c r="MAT40" s="46"/>
      <c r="MAU40" s="46"/>
      <c r="MAV40" s="46"/>
      <c r="MAW40" s="46"/>
      <c r="MAX40" s="46"/>
      <c r="MAY40" s="46"/>
      <c r="MAZ40" s="46"/>
      <c r="MBA40" s="46"/>
      <c r="MBB40" s="46"/>
      <c r="MBC40" s="46"/>
      <c r="MBD40" s="46"/>
      <c r="MBE40" s="46"/>
      <c r="MBF40" s="46"/>
      <c r="MBG40" s="46"/>
      <c r="MBH40" s="46"/>
      <c r="MBI40" s="46"/>
      <c r="MBJ40" s="46"/>
      <c r="MBK40" s="46"/>
      <c r="MBL40" s="46"/>
      <c r="MBM40" s="46"/>
      <c r="MBN40" s="46"/>
      <c r="MBO40" s="46"/>
      <c r="MBP40" s="46"/>
      <c r="MBQ40" s="46"/>
      <c r="MBR40" s="46"/>
      <c r="MBS40" s="46"/>
      <c r="MBT40" s="46"/>
      <c r="MBU40" s="46"/>
      <c r="MBV40" s="46"/>
      <c r="MBW40" s="46"/>
      <c r="MBX40" s="46"/>
      <c r="MBY40" s="46"/>
      <c r="MBZ40" s="46"/>
      <c r="MCA40" s="46"/>
      <c r="MCB40" s="46"/>
      <c r="MCC40" s="46"/>
      <c r="MCD40" s="46"/>
      <c r="MCE40" s="46"/>
      <c r="MCF40" s="46"/>
      <c r="MCG40" s="46"/>
      <c r="MCH40" s="46"/>
      <c r="MCI40" s="46"/>
      <c r="MCJ40" s="46"/>
      <c r="MCK40" s="46"/>
      <c r="MCL40" s="46"/>
      <c r="MCM40" s="46"/>
      <c r="MCN40" s="46"/>
      <c r="MCO40" s="46"/>
      <c r="MCP40" s="46"/>
      <c r="MCQ40" s="46"/>
      <c r="MCR40" s="46"/>
      <c r="MCS40" s="46"/>
      <c r="MCT40" s="46"/>
      <c r="MCU40" s="46"/>
      <c r="MCV40" s="46"/>
      <c r="MCW40" s="46"/>
      <c r="MCX40" s="46"/>
      <c r="MCY40" s="46"/>
      <c r="MCZ40" s="46"/>
      <c r="MDA40" s="46"/>
      <c r="MDB40" s="46"/>
      <c r="MDC40" s="46"/>
      <c r="MDD40" s="46"/>
      <c r="MDE40" s="46"/>
      <c r="MDF40" s="46"/>
      <c r="MDG40" s="46"/>
      <c r="MDH40" s="46"/>
      <c r="MDI40" s="46"/>
      <c r="MDJ40" s="46"/>
      <c r="MDK40" s="46"/>
      <c r="MDL40" s="46"/>
      <c r="MDM40" s="46"/>
      <c r="MDN40" s="46"/>
      <c r="MDO40" s="46"/>
      <c r="MDP40" s="46"/>
      <c r="MDQ40" s="46"/>
      <c r="MDR40" s="46"/>
      <c r="MDS40" s="46"/>
      <c r="MDT40" s="46"/>
      <c r="MDU40" s="46"/>
      <c r="MDV40" s="46"/>
      <c r="MDW40" s="46"/>
      <c r="MDX40" s="46"/>
      <c r="MDY40" s="46"/>
      <c r="MDZ40" s="46"/>
      <c r="MEA40" s="46"/>
      <c r="MEB40" s="46"/>
      <c r="MEC40" s="46"/>
      <c r="MED40" s="46"/>
      <c r="MEE40" s="46"/>
      <c r="MEF40" s="46"/>
      <c r="MEG40" s="46"/>
      <c r="MEH40" s="46"/>
      <c r="MEI40" s="46"/>
      <c r="MEJ40" s="46"/>
      <c r="MEK40" s="46"/>
      <c r="MEL40" s="46"/>
      <c r="MEM40" s="46"/>
      <c r="MEN40" s="46"/>
      <c r="MEO40" s="46"/>
      <c r="MEP40" s="46"/>
      <c r="MEQ40" s="46"/>
      <c r="MER40" s="46"/>
      <c r="MES40" s="46"/>
      <c r="MET40" s="46"/>
      <c r="MEU40" s="46"/>
      <c r="MEV40" s="46"/>
      <c r="MEW40" s="46"/>
      <c r="MEX40" s="46"/>
      <c r="MEY40" s="46"/>
      <c r="MEZ40" s="46"/>
      <c r="MFA40" s="46"/>
      <c r="MFB40" s="46"/>
      <c r="MFC40" s="46"/>
      <c r="MFD40" s="46"/>
      <c r="MFE40" s="46"/>
      <c r="MFF40" s="46"/>
      <c r="MFG40" s="46"/>
      <c r="MFH40" s="46"/>
      <c r="MFI40" s="46"/>
      <c r="MFJ40" s="46"/>
      <c r="MFK40" s="46"/>
      <c r="MFL40" s="46"/>
      <c r="MFM40" s="46"/>
      <c r="MFN40" s="46"/>
      <c r="MFO40" s="46"/>
      <c r="MFP40" s="46"/>
      <c r="MFQ40" s="46"/>
      <c r="MFR40" s="46"/>
      <c r="MFS40" s="46"/>
      <c r="MFT40" s="46"/>
      <c r="MFU40" s="46"/>
      <c r="MFV40" s="46"/>
      <c r="MFW40" s="46"/>
      <c r="MFX40" s="46"/>
      <c r="MFY40" s="46"/>
      <c r="MFZ40" s="46"/>
      <c r="MGA40" s="46"/>
      <c r="MGB40" s="46"/>
      <c r="MGC40" s="46"/>
      <c r="MGD40" s="46"/>
      <c r="MGE40" s="46"/>
      <c r="MGF40" s="46"/>
      <c r="MGG40" s="46"/>
      <c r="MGH40" s="46"/>
      <c r="MGI40" s="46"/>
      <c r="MGJ40" s="46"/>
      <c r="MGK40" s="46"/>
      <c r="MGL40" s="46"/>
      <c r="MGM40" s="46"/>
      <c r="MGN40" s="46"/>
      <c r="MGO40" s="46"/>
      <c r="MGP40" s="46"/>
      <c r="MGQ40" s="46"/>
      <c r="MGR40" s="46"/>
      <c r="MGS40" s="46"/>
      <c r="MGT40" s="46"/>
      <c r="MGU40" s="46"/>
      <c r="MGV40" s="46"/>
      <c r="MGW40" s="46"/>
      <c r="MGX40" s="46"/>
      <c r="MGY40" s="46"/>
      <c r="MGZ40" s="46"/>
      <c r="MHA40" s="46"/>
      <c r="MHB40" s="46"/>
      <c r="MHC40" s="46"/>
      <c r="MHD40" s="46"/>
      <c r="MHE40" s="46"/>
      <c r="MHF40" s="46"/>
      <c r="MHG40" s="46"/>
      <c r="MHH40" s="46"/>
      <c r="MHI40" s="46"/>
      <c r="MHJ40" s="46"/>
      <c r="MHK40" s="46"/>
      <c r="MHL40" s="46"/>
      <c r="MHM40" s="46"/>
      <c r="MHN40" s="46"/>
      <c r="MHO40" s="46"/>
      <c r="MHP40" s="46"/>
      <c r="MHQ40" s="46"/>
      <c r="MHR40" s="46"/>
      <c r="MHS40" s="46"/>
      <c r="MHT40" s="46"/>
      <c r="MHU40" s="46"/>
      <c r="MHV40" s="46"/>
      <c r="MHW40" s="46"/>
      <c r="MHX40" s="46"/>
      <c r="MHY40" s="46"/>
      <c r="MHZ40" s="46"/>
      <c r="MIA40" s="46"/>
      <c r="MIB40" s="46"/>
      <c r="MIC40" s="46"/>
      <c r="MID40" s="46"/>
      <c r="MIE40" s="46"/>
      <c r="MIF40" s="46"/>
      <c r="MIG40" s="46"/>
      <c r="MIH40" s="46"/>
      <c r="MII40" s="46"/>
      <c r="MIJ40" s="46"/>
      <c r="MIK40" s="46"/>
      <c r="MIL40" s="46"/>
      <c r="MIM40" s="46"/>
      <c r="MIN40" s="46"/>
      <c r="MIO40" s="46"/>
      <c r="MIP40" s="46"/>
      <c r="MIQ40" s="46"/>
      <c r="MIR40" s="46"/>
      <c r="MIS40" s="46"/>
      <c r="MIT40" s="46"/>
      <c r="MIU40" s="46"/>
      <c r="MIV40" s="46"/>
      <c r="MIW40" s="46"/>
      <c r="MIX40" s="46"/>
      <c r="MIY40" s="46"/>
      <c r="MIZ40" s="46"/>
      <c r="MJA40" s="46"/>
      <c r="MJB40" s="46"/>
      <c r="MJC40" s="46"/>
      <c r="MJD40" s="46"/>
      <c r="MJE40" s="46"/>
      <c r="MJF40" s="46"/>
      <c r="MJG40" s="46"/>
      <c r="MJH40" s="46"/>
      <c r="MJI40" s="46"/>
      <c r="MJJ40" s="46"/>
      <c r="MJK40" s="46"/>
      <c r="MJL40" s="46"/>
      <c r="MJM40" s="46"/>
      <c r="MJN40" s="46"/>
      <c r="MJO40" s="46"/>
      <c r="MJP40" s="46"/>
      <c r="MJQ40" s="46"/>
      <c r="MJR40" s="46"/>
      <c r="MJS40" s="46"/>
      <c r="MJT40" s="46"/>
      <c r="MJU40" s="46"/>
      <c r="MJV40" s="46"/>
      <c r="MJW40" s="46"/>
      <c r="MJX40" s="46"/>
      <c r="MJY40" s="46"/>
      <c r="MJZ40" s="46"/>
      <c r="MKA40" s="46"/>
      <c r="MKB40" s="46"/>
      <c r="MKC40" s="46"/>
      <c r="MKD40" s="46"/>
      <c r="MKE40" s="46"/>
      <c r="MKF40" s="46"/>
      <c r="MKG40" s="46"/>
      <c r="MKH40" s="46"/>
      <c r="MKI40" s="46"/>
      <c r="MKJ40" s="46"/>
      <c r="MKK40" s="46"/>
      <c r="MKL40" s="46"/>
      <c r="MKM40" s="46"/>
      <c r="MKN40" s="46"/>
      <c r="MKO40" s="46"/>
      <c r="MKP40" s="46"/>
      <c r="MKQ40" s="46"/>
      <c r="MKR40" s="46"/>
      <c r="MKS40" s="46"/>
      <c r="MKT40" s="46"/>
      <c r="MKU40" s="46"/>
      <c r="MKV40" s="46"/>
      <c r="MKW40" s="46"/>
      <c r="MKX40" s="46"/>
      <c r="MKY40" s="46"/>
      <c r="MKZ40" s="46"/>
      <c r="MLA40" s="46"/>
      <c r="MLB40" s="46"/>
      <c r="MLC40" s="46"/>
      <c r="MLD40" s="46"/>
      <c r="MLE40" s="46"/>
      <c r="MLF40" s="46"/>
      <c r="MLG40" s="46"/>
      <c r="MLH40" s="46"/>
      <c r="MLI40" s="46"/>
      <c r="MLJ40" s="46"/>
      <c r="MLK40" s="46"/>
      <c r="MLL40" s="46"/>
      <c r="MLM40" s="46"/>
      <c r="MLN40" s="46"/>
      <c r="MLO40" s="46"/>
      <c r="MLP40" s="46"/>
      <c r="MLQ40" s="46"/>
      <c r="MLR40" s="46"/>
      <c r="MLS40" s="46"/>
      <c r="MLT40" s="46"/>
      <c r="MLU40" s="46"/>
      <c r="MLV40" s="46"/>
      <c r="MLW40" s="46"/>
      <c r="MLX40" s="46"/>
      <c r="MLY40" s="46"/>
      <c r="MLZ40" s="46"/>
      <c r="MMA40" s="46"/>
      <c r="MMB40" s="46"/>
      <c r="MMC40" s="46"/>
      <c r="MMD40" s="46"/>
      <c r="MME40" s="46"/>
      <c r="MMF40" s="46"/>
      <c r="MMG40" s="46"/>
      <c r="MMH40" s="46"/>
      <c r="MMI40" s="46"/>
      <c r="MMJ40" s="46"/>
      <c r="MMK40" s="46"/>
      <c r="MML40" s="46"/>
      <c r="MMM40" s="46"/>
      <c r="MMN40" s="46"/>
      <c r="MMO40" s="46"/>
      <c r="MMP40" s="46"/>
      <c r="MMQ40" s="46"/>
      <c r="MMR40" s="46"/>
      <c r="MMS40" s="46"/>
      <c r="MMT40" s="46"/>
      <c r="MMU40" s="46"/>
      <c r="MMV40" s="46"/>
      <c r="MMW40" s="46"/>
      <c r="MMX40" s="46"/>
      <c r="MMY40" s="46"/>
      <c r="MMZ40" s="46"/>
      <c r="MNA40" s="46"/>
      <c r="MNB40" s="46"/>
      <c r="MNC40" s="46"/>
      <c r="MND40" s="46"/>
      <c r="MNE40" s="46"/>
      <c r="MNF40" s="46"/>
      <c r="MNG40" s="46"/>
      <c r="MNH40" s="46"/>
      <c r="MNI40" s="46"/>
      <c r="MNJ40" s="46"/>
      <c r="MNK40" s="46"/>
      <c r="MNL40" s="46"/>
      <c r="MNM40" s="46"/>
      <c r="MNN40" s="46"/>
      <c r="MNO40" s="46"/>
      <c r="MNP40" s="46"/>
      <c r="MNQ40" s="46"/>
      <c r="MNR40" s="46"/>
      <c r="MNS40" s="46"/>
      <c r="MNT40" s="46"/>
      <c r="MNU40" s="46"/>
      <c r="MNV40" s="46"/>
      <c r="MNW40" s="46"/>
      <c r="MNX40" s="46"/>
      <c r="MNY40" s="46"/>
      <c r="MNZ40" s="46"/>
      <c r="MOA40" s="46"/>
      <c r="MOB40" s="46"/>
      <c r="MOC40" s="46"/>
      <c r="MOD40" s="46"/>
      <c r="MOE40" s="46"/>
      <c r="MOF40" s="46"/>
      <c r="MOG40" s="46"/>
      <c r="MOH40" s="46"/>
      <c r="MOI40" s="46"/>
      <c r="MOJ40" s="46"/>
      <c r="MOK40" s="46"/>
      <c r="MOL40" s="46"/>
      <c r="MOM40" s="46"/>
      <c r="MON40" s="46"/>
      <c r="MOO40" s="46"/>
      <c r="MOP40" s="46"/>
      <c r="MOQ40" s="46"/>
      <c r="MOR40" s="46"/>
      <c r="MOS40" s="46"/>
      <c r="MOT40" s="46"/>
      <c r="MOU40" s="46"/>
      <c r="MOV40" s="46"/>
      <c r="MOW40" s="46"/>
      <c r="MOX40" s="46"/>
      <c r="MOY40" s="46"/>
      <c r="MOZ40" s="46"/>
      <c r="MPA40" s="46"/>
      <c r="MPB40" s="46"/>
      <c r="MPC40" s="46"/>
      <c r="MPD40" s="46"/>
      <c r="MPE40" s="46"/>
      <c r="MPF40" s="46"/>
      <c r="MPG40" s="46"/>
      <c r="MPH40" s="46"/>
      <c r="MPI40" s="46"/>
      <c r="MPJ40" s="46"/>
      <c r="MPK40" s="46"/>
      <c r="MPL40" s="46"/>
      <c r="MPM40" s="46"/>
      <c r="MPN40" s="46"/>
      <c r="MPO40" s="46"/>
      <c r="MPP40" s="46"/>
      <c r="MPQ40" s="46"/>
      <c r="MPR40" s="46"/>
      <c r="MPS40" s="46"/>
      <c r="MPT40" s="46"/>
      <c r="MPU40" s="46"/>
      <c r="MPV40" s="46"/>
      <c r="MPW40" s="46"/>
      <c r="MPX40" s="46"/>
      <c r="MPY40" s="46"/>
      <c r="MPZ40" s="46"/>
      <c r="MQA40" s="46"/>
      <c r="MQB40" s="46"/>
      <c r="MQC40" s="46"/>
      <c r="MQD40" s="46"/>
      <c r="MQE40" s="46"/>
      <c r="MQF40" s="46"/>
      <c r="MQG40" s="46"/>
      <c r="MQH40" s="46"/>
      <c r="MQI40" s="46"/>
      <c r="MQJ40" s="46"/>
      <c r="MQK40" s="46"/>
      <c r="MQL40" s="46"/>
      <c r="MQM40" s="46"/>
      <c r="MQN40" s="46"/>
      <c r="MQO40" s="46"/>
      <c r="MQP40" s="46"/>
      <c r="MQQ40" s="46"/>
      <c r="MQR40" s="46"/>
      <c r="MQS40" s="46"/>
      <c r="MQT40" s="46"/>
      <c r="MQU40" s="46"/>
      <c r="MQV40" s="46"/>
      <c r="MQW40" s="46"/>
      <c r="MQX40" s="46"/>
      <c r="MQY40" s="46"/>
      <c r="MQZ40" s="46"/>
      <c r="MRA40" s="46"/>
      <c r="MRB40" s="46"/>
      <c r="MRC40" s="46"/>
      <c r="MRD40" s="46"/>
      <c r="MRE40" s="46"/>
      <c r="MRF40" s="46"/>
      <c r="MRG40" s="46"/>
      <c r="MRH40" s="46"/>
      <c r="MRI40" s="46"/>
      <c r="MRJ40" s="46"/>
      <c r="MRK40" s="46"/>
      <c r="MRL40" s="46"/>
      <c r="MRM40" s="46"/>
      <c r="MRN40" s="46"/>
      <c r="MRO40" s="46"/>
      <c r="MRP40" s="46"/>
      <c r="MRQ40" s="46"/>
      <c r="MRR40" s="46"/>
      <c r="MRS40" s="46"/>
      <c r="MRT40" s="46"/>
      <c r="MRU40" s="46"/>
      <c r="MRV40" s="46"/>
      <c r="MRW40" s="46"/>
      <c r="MRX40" s="46"/>
      <c r="MRY40" s="46"/>
      <c r="MRZ40" s="46"/>
      <c r="MSA40" s="46"/>
      <c r="MSB40" s="46"/>
      <c r="MSC40" s="46"/>
      <c r="MSD40" s="46"/>
      <c r="MSE40" s="46"/>
      <c r="MSF40" s="46"/>
      <c r="MSG40" s="46"/>
      <c r="MSH40" s="46"/>
      <c r="MSI40" s="46"/>
      <c r="MSJ40" s="46"/>
      <c r="MSK40" s="46"/>
      <c r="MSL40" s="46"/>
      <c r="MSM40" s="46"/>
      <c r="MSN40" s="46"/>
      <c r="MSO40" s="46"/>
      <c r="MSP40" s="46"/>
      <c r="MSQ40" s="46"/>
      <c r="MSR40" s="46"/>
      <c r="MSS40" s="46"/>
      <c r="MST40" s="46"/>
      <c r="MSU40" s="46"/>
      <c r="MSV40" s="46"/>
      <c r="MSW40" s="46"/>
      <c r="MSX40" s="46"/>
      <c r="MSY40" s="46"/>
      <c r="MSZ40" s="46"/>
      <c r="MTA40" s="46"/>
      <c r="MTB40" s="46"/>
      <c r="MTC40" s="46"/>
      <c r="MTD40" s="46"/>
      <c r="MTE40" s="46"/>
      <c r="MTF40" s="46"/>
      <c r="MTG40" s="46"/>
      <c r="MTH40" s="46"/>
      <c r="MTI40" s="46"/>
      <c r="MTJ40" s="46"/>
      <c r="MTK40" s="46"/>
      <c r="MTL40" s="46"/>
      <c r="MTM40" s="46"/>
      <c r="MTN40" s="46"/>
      <c r="MTO40" s="46"/>
      <c r="MTP40" s="46"/>
      <c r="MTQ40" s="46"/>
      <c r="MTR40" s="46"/>
      <c r="MTS40" s="46"/>
      <c r="MTT40" s="46"/>
      <c r="MTU40" s="46"/>
      <c r="MTV40" s="46"/>
      <c r="MTW40" s="46"/>
      <c r="MTX40" s="46"/>
      <c r="MTY40" s="46"/>
      <c r="MTZ40" s="46"/>
      <c r="MUA40" s="46"/>
      <c r="MUB40" s="46"/>
      <c r="MUC40" s="46"/>
      <c r="MUD40" s="46"/>
      <c r="MUE40" s="46"/>
      <c r="MUF40" s="46"/>
      <c r="MUG40" s="46"/>
      <c r="MUH40" s="46"/>
      <c r="MUI40" s="46"/>
      <c r="MUJ40" s="46"/>
      <c r="MUK40" s="46"/>
      <c r="MUL40" s="46"/>
      <c r="MUM40" s="46"/>
      <c r="MUN40" s="46"/>
      <c r="MUO40" s="46"/>
      <c r="MUP40" s="46"/>
      <c r="MUQ40" s="46"/>
      <c r="MUR40" s="46"/>
      <c r="MUS40" s="46"/>
      <c r="MUT40" s="46"/>
      <c r="MUU40" s="46"/>
      <c r="MUV40" s="46"/>
      <c r="MUW40" s="46"/>
      <c r="MUX40" s="46"/>
      <c r="MUY40" s="46"/>
      <c r="MUZ40" s="46"/>
      <c r="MVA40" s="46"/>
      <c r="MVB40" s="46"/>
      <c r="MVC40" s="46"/>
      <c r="MVD40" s="46"/>
      <c r="MVE40" s="46"/>
      <c r="MVF40" s="46"/>
      <c r="MVG40" s="46"/>
      <c r="MVH40" s="46"/>
      <c r="MVI40" s="46"/>
      <c r="MVJ40" s="46"/>
      <c r="MVK40" s="46"/>
      <c r="MVL40" s="46"/>
      <c r="MVM40" s="46"/>
      <c r="MVN40" s="46"/>
      <c r="MVO40" s="46"/>
      <c r="MVP40" s="46"/>
      <c r="MVQ40" s="46"/>
      <c r="MVR40" s="46"/>
      <c r="MVS40" s="46"/>
      <c r="MVT40" s="46"/>
      <c r="MVU40" s="46"/>
      <c r="MVV40" s="46"/>
      <c r="MVW40" s="46"/>
      <c r="MVX40" s="46"/>
      <c r="MVY40" s="46"/>
      <c r="MVZ40" s="46"/>
      <c r="MWA40" s="46"/>
      <c r="MWB40" s="46"/>
      <c r="MWC40" s="46"/>
      <c r="MWD40" s="46"/>
      <c r="MWE40" s="46"/>
      <c r="MWF40" s="46"/>
      <c r="MWG40" s="46"/>
      <c r="MWH40" s="46"/>
      <c r="MWI40" s="46"/>
      <c r="MWJ40" s="46"/>
      <c r="MWK40" s="46"/>
      <c r="MWL40" s="46"/>
      <c r="MWM40" s="46"/>
      <c r="MWN40" s="46"/>
      <c r="MWO40" s="46"/>
      <c r="MWP40" s="46"/>
      <c r="MWQ40" s="46"/>
      <c r="MWR40" s="46"/>
      <c r="MWS40" s="46"/>
      <c r="MWT40" s="46"/>
      <c r="MWU40" s="46"/>
      <c r="MWV40" s="46"/>
      <c r="MWW40" s="46"/>
      <c r="MWX40" s="46"/>
      <c r="MWY40" s="46"/>
      <c r="MWZ40" s="46"/>
      <c r="MXA40" s="46"/>
      <c r="MXB40" s="46"/>
      <c r="MXC40" s="46"/>
      <c r="MXD40" s="46"/>
      <c r="MXE40" s="46"/>
      <c r="MXF40" s="46"/>
      <c r="MXG40" s="46"/>
      <c r="MXH40" s="46"/>
      <c r="MXI40" s="46"/>
      <c r="MXJ40" s="46"/>
      <c r="MXK40" s="46"/>
      <c r="MXL40" s="46"/>
      <c r="MXM40" s="46"/>
      <c r="MXN40" s="46"/>
      <c r="MXO40" s="46"/>
      <c r="MXP40" s="46"/>
      <c r="MXQ40" s="46"/>
      <c r="MXR40" s="46"/>
      <c r="MXS40" s="46"/>
      <c r="MXT40" s="46"/>
      <c r="MXU40" s="46"/>
      <c r="MXV40" s="46"/>
      <c r="MXW40" s="46"/>
      <c r="MXX40" s="46"/>
      <c r="MXY40" s="46"/>
      <c r="MXZ40" s="46"/>
      <c r="MYA40" s="46"/>
      <c r="MYB40" s="46"/>
      <c r="MYC40" s="46"/>
      <c r="MYD40" s="46"/>
      <c r="MYE40" s="46"/>
      <c r="MYF40" s="46"/>
      <c r="MYG40" s="46"/>
      <c r="MYH40" s="46"/>
      <c r="MYI40" s="46"/>
      <c r="MYJ40" s="46"/>
      <c r="MYK40" s="46"/>
      <c r="MYL40" s="46"/>
      <c r="MYM40" s="46"/>
      <c r="MYN40" s="46"/>
      <c r="MYO40" s="46"/>
      <c r="MYP40" s="46"/>
      <c r="MYQ40" s="46"/>
      <c r="MYR40" s="46"/>
      <c r="MYS40" s="46"/>
      <c r="MYT40" s="46"/>
      <c r="MYU40" s="46"/>
      <c r="MYV40" s="46"/>
      <c r="MYW40" s="46"/>
      <c r="MYX40" s="46"/>
      <c r="MYY40" s="46"/>
      <c r="MYZ40" s="46"/>
      <c r="MZA40" s="46"/>
      <c r="MZB40" s="46"/>
      <c r="MZC40" s="46"/>
      <c r="MZD40" s="46"/>
      <c r="MZE40" s="46"/>
      <c r="MZF40" s="46"/>
      <c r="MZG40" s="46"/>
      <c r="MZH40" s="46"/>
      <c r="MZI40" s="46"/>
      <c r="MZJ40" s="46"/>
      <c r="MZK40" s="46"/>
      <c r="MZL40" s="46"/>
      <c r="MZM40" s="46"/>
      <c r="MZN40" s="46"/>
      <c r="MZO40" s="46"/>
      <c r="MZP40" s="46"/>
      <c r="MZQ40" s="46"/>
      <c r="MZR40" s="46"/>
      <c r="MZS40" s="46"/>
      <c r="MZT40" s="46"/>
      <c r="MZU40" s="46"/>
      <c r="MZV40" s="46"/>
      <c r="MZW40" s="46"/>
      <c r="MZX40" s="46"/>
      <c r="MZY40" s="46"/>
      <c r="MZZ40" s="46"/>
      <c r="NAA40" s="46"/>
      <c r="NAB40" s="46"/>
      <c r="NAC40" s="46"/>
      <c r="NAD40" s="46"/>
      <c r="NAE40" s="46"/>
      <c r="NAF40" s="46"/>
      <c r="NAG40" s="46"/>
      <c r="NAH40" s="46"/>
      <c r="NAI40" s="46"/>
      <c r="NAJ40" s="46"/>
      <c r="NAK40" s="46"/>
      <c r="NAL40" s="46"/>
      <c r="NAM40" s="46"/>
      <c r="NAN40" s="46"/>
      <c r="NAO40" s="46"/>
      <c r="NAP40" s="46"/>
      <c r="NAQ40" s="46"/>
      <c r="NAR40" s="46"/>
      <c r="NAS40" s="46"/>
      <c r="NAT40" s="46"/>
      <c r="NAU40" s="46"/>
      <c r="NAV40" s="46"/>
      <c r="NAW40" s="46"/>
      <c r="NAX40" s="46"/>
      <c r="NAY40" s="46"/>
      <c r="NAZ40" s="46"/>
      <c r="NBA40" s="46"/>
      <c r="NBB40" s="46"/>
      <c r="NBC40" s="46"/>
      <c r="NBD40" s="46"/>
      <c r="NBE40" s="46"/>
      <c r="NBF40" s="46"/>
      <c r="NBG40" s="46"/>
      <c r="NBH40" s="46"/>
      <c r="NBI40" s="46"/>
      <c r="NBJ40" s="46"/>
      <c r="NBK40" s="46"/>
      <c r="NBL40" s="46"/>
      <c r="NBM40" s="46"/>
      <c r="NBN40" s="46"/>
      <c r="NBO40" s="46"/>
      <c r="NBP40" s="46"/>
      <c r="NBQ40" s="46"/>
      <c r="NBR40" s="46"/>
      <c r="NBS40" s="46"/>
      <c r="NBT40" s="46"/>
      <c r="NBU40" s="46"/>
      <c r="NBV40" s="46"/>
      <c r="NBW40" s="46"/>
      <c r="NBX40" s="46"/>
      <c r="NBY40" s="46"/>
      <c r="NBZ40" s="46"/>
      <c r="NCA40" s="46"/>
      <c r="NCB40" s="46"/>
      <c r="NCC40" s="46"/>
      <c r="NCD40" s="46"/>
      <c r="NCE40" s="46"/>
      <c r="NCF40" s="46"/>
      <c r="NCG40" s="46"/>
      <c r="NCH40" s="46"/>
      <c r="NCI40" s="46"/>
      <c r="NCJ40" s="46"/>
      <c r="NCK40" s="46"/>
      <c r="NCL40" s="46"/>
      <c r="NCM40" s="46"/>
      <c r="NCN40" s="46"/>
      <c r="NCO40" s="46"/>
      <c r="NCP40" s="46"/>
      <c r="NCQ40" s="46"/>
      <c r="NCR40" s="46"/>
      <c r="NCS40" s="46"/>
      <c r="NCT40" s="46"/>
      <c r="NCU40" s="46"/>
      <c r="NCV40" s="46"/>
      <c r="NCW40" s="46"/>
      <c r="NCX40" s="46"/>
      <c r="NCY40" s="46"/>
      <c r="NCZ40" s="46"/>
      <c r="NDA40" s="46"/>
      <c r="NDB40" s="46"/>
      <c r="NDC40" s="46"/>
      <c r="NDD40" s="46"/>
      <c r="NDE40" s="46"/>
      <c r="NDF40" s="46"/>
      <c r="NDG40" s="46"/>
      <c r="NDH40" s="46"/>
      <c r="NDI40" s="46"/>
      <c r="NDJ40" s="46"/>
      <c r="NDK40" s="46"/>
      <c r="NDL40" s="46"/>
      <c r="NDM40" s="46"/>
      <c r="NDN40" s="46"/>
      <c r="NDO40" s="46"/>
      <c r="NDP40" s="46"/>
      <c r="NDQ40" s="46"/>
      <c r="NDR40" s="46"/>
      <c r="NDS40" s="46"/>
      <c r="NDT40" s="46"/>
      <c r="NDU40" s="46"/>
      <c r="NDV40" s="46"/>
      <c r="NDW40" s="46"/>
      <c r="NDX40" s="46"/>
      <c r="NDY40" s="46"/>
      <c r="NDZ40" s="46"/>
      <c r="NEA40" s="46"/>
      <c r="NEB40" s="46"/>
      <c r="NEC40" s="46"/>
      <c r="NED40" s="46"/>
      <c r="NEE40" s="46"/>
      <c r="NEF40" s="46"/>
      <c r="NEG40" s="46"/>
      <c r="NEH40" s="46"/>
      <c r="NEI40" s="46"/>
      <c r="NEJ40" s="46"/>
      <c r="NEK40" s="46"/>
      <c r="NEL40" s="46"/>
      <c r="NEM40" s="46"/>
      <c r="NEN40" s="46"/>
      <c r="NEO40" s="46"/>
      <c r="NEP40" s="46"/>
      <c r="NEQ40" s="46"/>
      <c r="NER40" s="46"/>
      <c r="NES40" s="46"/>
      <c r="NET40" s="46"/>
      <c r="NEU40" s="46"/>
      <c r="NEV40" s="46"/>
      <c r="NEW40" s="46"/>
      <c r="NEX40" s="46"/>
      <c r="NEY40" s="46"/>
      <c r="NEZ40" s="46"/>
      <c r="NFA40" s="46"/>
      <c r="NFB40" s="46"/>
      <c r="NFC40" s="46"/>
      <c r="NFD40" s="46"/>
      <c r="NFE40" s="46"/>
      <c r="NFF40" s="46"/>
      <c r="NFG40" s="46"/>
      <c r="NFH40" s="46"/>
      <c r="NFI40" s="46"/>
      <c r="NFJ40" s="46"/>
      <c r="NFK40" s="46"/>
      <c r="NFL40" s="46"/>
      <c r="NFM40" s="46"/>
      <c r="NFN40" s="46"/>
      <c r="NFO40" s="46"/>
      <c r="NFP40" s="46"/>
      <c r="NFQ40" s="46"/>
      <c r="NFR40" s="46"/>
      <c r="NFS40" s="46"/>
      <c r="NFT40" s="46"/>
      <c r="NFU40" s="46"/>
      <c r="NFV40" s="46"/>
      <c r="NFW40" s="46"/>
      <c r="NFX40" s="46"/>
      <c r="NFY40" s="46"/>
      <c r="NFZ40" s="46"/>
      <c r="NGA40" s="46"/>
      <c r="NGB40" s="46"/>
      <c r="NGC40" s="46"/>
      <c r="NGD40" s="46"/>
      <c r="NGE40" s="46"/>
      <c r="NGF40" s="46"/>
      <c r="NGG40" s="46"/>
      <c r="NGH40" s="46"/>
      <c r="NGI40" s="46"/>
      <c r="NGJ40" s="46"/>
      <c r="NGK40" s="46"/>
      <c r="NGL40" s="46"/>
      <c r="NGM40" s="46"/>
      <c r="NGN40" s="46"/>
      <c r="NGO40" s="46"/>
      <c r="NGP40" s="46"/>
      <c r="NGQ40" s="46"/>
      <c r="NGR40" s="46"/>
      <c r="NGS40" s="46"/>
      <c r="NGT40" s="46"/>
      <c r="NGU40" s="46"/>
      <c r="NGV40" s="46"/>
      <c r="NGW40" s="46"/>
      <c r="NGX40" s="46"/>
      <c r="NGY40" s="46"/>
      <c r="NGZ40" s="46"/>
      <c r="NHA40" s="46"/>
      <c r="NHB40" s="46"/>
      <c r="NHC40" s="46"/>
      <c r="NHD40" s="46"/>
      <c r="NHE40" s="46"/>
      <c r="NHF40" s="46"/>
      <c r="NHG40" s="46"/>
      <c r="NHH40" s="46"/>
      <c r="NHI40" s="46"/>
      <c r="NHJ40" s="46"/>
      <c r="NHK40" s="46"/>
      <c r="NHL40" s="46"/>
      <c r="NHM40" s="46"/>
      <c r="NHN40" s="46"/>
      <c r="NHO40" s="46"/>
      <c r="NHP40" s="46"/>
      <c r="NHQ40" s="46"/>
      <c r="NHR40" s="46"/>
      <c r="NHS40" s="46"/>
      <c r="NHT40" s="46"/>
      <c r="NHU40" s="46"/>
      <c r="NHV40" s="46"/>
      <c r="NHW40" s="46"/>
      <c r="NHX40" s="46"/>
      <c r="NHY40" s="46"/>
      <c r="NHZ40" s="46"/>
      <c r="NIA40" s="46"/>
      <c r="NIB40" s="46"/>
      <c r="NIC40" s="46"/>
      <c r="NID40" s="46"/>
      <c r="NIE40" s="46"/>
      <c r="NIF40" s="46"/>
      <c r="NIG40" s="46"/>
      <c r="NIH40" s="46"/>
      <c r="NII40" s="46"/>
      <c r="NIJ40" s="46"/>
      <c r="NIK40" s="46"/>
      <c r="NIL40" s="46"/>
      <c r="NIM40" s="46"/>
      <c r="NIN40" s="46"/>
      <c r="NIO40" s="46"/>
      <c r="NIP40" s="46"/>
      <c r="NIQ40" s="46"/>
      <c r="NIR40" s="46"/>
      <c r="NIS40" s="46"/>
      <c r="NIT40" s="46"/>
      <c r="NIU40" s="46"/>
      <c r="NIV40" s="46"/>
      <c r="NIW40" s="46"/>
      <c r="NIX40" s="46"/>
      <c r="NIY40" s="46"/>
      <c r="NIZ40" s="46"/>
      <c r="NJA40" s="46"/>
      <c r="NJB40" s="46"/>
      <c r="NJC40" s="46"/>
      <c r="NJD40" s="46"/>
      <c r="NJE40" s="46"/>
      <c r="NJF40" s="46"/>
      <c r="NJG40" s="46"/>
      <c r="NJH40" s="46"/>
      <c r="NJI40" s="46"/>
      <c r="NJJ40" s="46"/>
      <c r="NJK40" s="46"/>
      <c r="NJL40" s="46"/>
      <c r="NJM40" s="46"/>
      <c r="NJN40" s="46"/>
      <c r="NJO40" s="46"/>
      <c r="NJP40" s="46"/>
      <c r="NJQ40" s="46"/>
      <c r="NJR40" s="46"/>
      <c r="NJS40" s="46"/>
      <c r="NJT40" s="46"/>
      <c r="NJU40" s="46"/>
      <c r="NJV40" s="46"/>
      <c r="NJW40" s="46"/>
      <c r="NJX40" s="46"/>
      <c r="NJY40" s="46"/>
      <c r="NJZ40" s="46"/>
      <c r="NKA40" s="46"/>
      <c r="NKB40" s="46"/>
      <c r="NKC40" s="46"/>
      <c r="NKD40" s="46"/>
      <c r="NKE40" s="46"/>
      <c r="NKF40" s="46"/>
      <c r="NKG40" s="46"/>
      <c r="NKH40" s="46"/>
      <c r="NKI40" s="46"/>
      <c r="NKJ40" s="46"/>
      <c r="NKK40" s="46"/>
      <c r="NKL40" s="46"/>
      <c r="NKM40" s="46"/>
      <c r="NKN40" s="46"/>
      <c r="NKO40" s="46"/>
      <c r="NKP40" s="46"/>
      <c r="NKQ40" s="46"/>
      <c r="NKR40" s="46"/>
      <c r="NKS40" s="46"/>
      <c r="NKT40" s="46"/>
      <c r="NKU40" s="46"/>
      <c r="NKV40" s="46"/>
      <c r="NKW40" s="46"/>
      <c r="NKX40" s="46"/>
      <c r="NKY40" s="46"/>
      <c r="NKZ40" s="46"/>
      <c r="NLA40" s="46"/>
      <c r="NLB40" s="46"/>
      <c r="NLC40" s="46"/>
      <c r="NLD40" s="46"/>
      <c r="NLE40" s="46"/>
      <c r="NLF40" s="46"/>
      <c r="NLG40" s="46"/>
      <c r="NLH40" s="46"/>
      <c r="NLI40" s="46"/>
      <c r="NLJ40" s="46"/>
      <c r="NLK40" s="46"/>
      <c r="NLL40" s="46"/>
      <c r="NLM40" s="46"/>
      <c r="NLN40" s="46"/>
      <c r="NLO40" s="46"/>
      <c r="NLP40" s="46"/>
      <c r="NLQ40" s="46"/>
      <c r="NLR40" s="46"/>
      <c r="NLS40" s="46"/>
      <c r="NLT40" s="46"/>
      <c r="NLU40" s="46"/>
      <c r="NLV40" s="46"/>
      <c r="NLW40" s="46"/>
      <c r="NLX40" s="46"/>
      <c r="NLY40" s="46"/>
      <c r="NLZ40" s="46"/>
      <c r="NMA40" s="46"/>
      <c r="NMB40" s="46"/>
      <c r="NMC40" s="46"/>
      <c r="NMD40" s="46"/>
      <c r="NME40" s="46"/>
      <c r="NMF40" s="46"/>
      <c r="NMG40" s="46"/>
      <c r="NMH40" s="46"/>
      <c r="NMI40" s="46"/>
      <c r="NMJ40" s="46"/>
      <c r="NMK40" s="46"/>
      <c r="NML40" s="46"/>
      <c r="NMM40" s="46"/>
      <c r="NMN40" s="46"/>
      <c r="NMO40" s="46"/>
      <c r="NMP40" s="46"/>
      <c r="NMQ40" s="46"/>
      <c r="NMR40" s="46"/>
      <c r="NMS40" s="46"/>
      <c r="NMT40" s="46"/>
      <c r="NMU40" s="46"/>
      <c r="NMV40" s="46"/>
      <c r="NMW40" s="46"/>
      <c r="NMX40" s="46"/>
      <c r="NMY40" s="46"/>
      <c r="NMZ40" s="46"/>
      <c r="NNA40" s="46"/>
      <c r="NNB40" s="46"/>
      <c r="NNC40" s="46"/>
      <c r="NND40" s="46"/>
      <c r="NNE40" s="46"/>
      <c r="NNF40" s="46"/>
      <c r="NNG40" s="46"/>
      <c r="NNH40" s="46"/>
      <c r="NNI40" s="46"/>
      <c r="NNJ40" s="46"/>
      <c r="NNK40" s="46"/>
      <c r="NNL40" s="46"/>
      <c r="NNM40" s="46"/>
      <c r="NNN40" s="46"/>
      <c r="NNO40" s="46"/>
      <c r="NNP40" s="46"/>
      <c r="NNQ40" s="46"/>
      <c r="NNR40" s="46"/>
      <c r="NNS40" s="46"/>
      <c r="NNT40" s="46"/>
      <c r="NNU40" s="46"/>
      <c r="NNV40" s="46"/>
      <c r="NNW40" s="46"/>
      <c r="NNX40" s="46"/>
      <c r="NNY40" s="46"/>
      <c r="NNZ40" s="46"/>
      <c r="NOA40" s="46"/>
      <c r="NOB40" s="46"/>
      <c r="NOC40" s="46"/>
      <c r="NOD40" s="46"/>
      <c r="NOE40" s="46"/>
      <c r="NOF40" s="46"/>
      <c r="NOG40" s="46"/>
      <c r="NOH40" s="46"/>
      <c r="NOI40" s="46"/>
      <c r="NOJ40" s="46"/>
      <c r="NOK40" s="46"/>
      <c r="NOL40" s="46"/>
      <c r="NOM40" s="46"/>
      <c r="NON40" s="46"/>
      <c r="NOO40" s="46"/>
      <c r="NOP40" s="46"/>
      <c r="NOQ40" s="46"/>
      <c r="NOR40" s="46"/>
      <c r="NOS40" s="46"/>
      <c r="NOT40" s="46"/>
      <c r="NOU40" s="46"/>
      <c r="NOV40" s="46"/>
      <c r="NOW40" s="46"/>
      <c r="NOX40" s="46"/>
      <c r="NOY40" s="46"/>
      <c r="NOZ40" s="46"/>
      <c r="NPA40" s="46"/>
      <c r="NPB40" s="46"/>
      <c r="NPC40" s="46"/>
      <c r="NPD40" s="46"/>
      <c r="NPE40" s="46"/>
      <c r="NPF40" s="46"/>
      <c r="NPG40" s="46"/>
      <c r="NPH40" s="46"/>
      <c r="NPI40" s="46"/>
      <c r="NPJ40" s="46"/>
      <c r="NPK40" s="46"/>
      <c r="NPL40" s="46"/>
      <c r="NPM40" s="46"/>
      <c r="NPN40" s="46"/>
      <c r="NPO40" s="46"/>
      <c r="NPP40" s="46"/>
      <c r="NPQ40" s="46"/>
      <c r="NPR40" s="46"/>
      <c r="NPS40" s="46"/>
      <c r="NPT40" s="46"/>
      <c r="NPU40" s="46"/>
      <c r="NPV40" s="46"/>
      <c r="NPW40" s="46"/>
      <c r="NPX40" s="46"/>
      <c r="NPY40" s="46"/>
      <c r="NPZ40" s="46"/>
      <c r="NQA40" s="46"/>
      <c r="NQB40" s="46"/>
      <c r="NQC40" s="46"/>
      <c r="NQD40" s="46"/>
      <c r="NQE40" s="46"/>
      <c r="NQF40" s="46"/>
      <c r="NQG40" s="46"/>
      <c r="NQH40" s="46"/>
      <c r="NQI40" s="46"/>
      <c r="NQJ40" s="46"/>
      <c r="NQK40" s="46"/>
      <c r="NQL40" s="46"/>
      <c r="NQM40" s="46"/>
      <c r="NQN40" s="46"/>
      <c r="NQO40" s="46"/>
      <c r="NQP40" s="46"/>
      <c r="NQQ40" s="46"/>
      <c r="NQR40" s="46"/>
      <c r="NQS40" s="46"/>
      <c r="NQT40" s="46"/>
      <c r="NQU40" s="46"/>
      <c r="NQV40" s="46"/>
      <c r="NQW40" s="46"/>
      <c r="NQX40" s="46"/>
      <c r="NQY40" s="46"/>
      <c r="NQZ40" s="46"/>
      <c r="NRA40" s="46"/>
      <c r="NRB40" s="46"/>
      <c r="NRC40" s="46"/>
      <c r="NRD40" s="46"/>
      <c r="NRE40" s="46"/>
      <c r="NRF40" s="46"/>
      <c r="NRG40" s="46"/>
      <c r="NRH40" s="46"/>
      <c r="NRI40" s="46"/>
      <c r="NRJ40" s="46"/>
      <c r="NRK40" s="46"/>
      <c r="NRL40" s="46"/>
      <c r="NRM40" s="46"/>
      <c r="NRN40" s="46"/>
      <c r="NRO40" s="46"/>
      <c r="NRP40" s="46"/>
      <c r="NRQ40" s="46"/>
      <c r="NRR40" s="46"/>
      <c r="NRS40" s="46"/>
      <c r="NRT40" s="46"/>
      <c r="NRU40" s="46"/>
      <c r="NRV40" s="46"/>
      <c r="NRW40" s="46"/>
      <c r="NRX40" s="46"/>
      <c r="NRY40" s="46"/>
      <c r="NRZ40" s="46"/>
      <c r="NSA40" s="46"/>
      <c r="NSB40" s="46"/>
      <c r="NSC40" s="46"/>
      <c r="NSD40" s="46"/>
      <c r="NSE40" s="46"/>
      <c r="NSF40" s="46"/>
      <c r="NSG40" s="46"/>
      <c r="NSH40" s="46"/>
      <c r="NSI40" s="46"/>
      <c r="NSJ40" s="46"/>
      <c r="NSK40" s="46"/>
      <c r="NSL40" s="46"/>
      <c r="NSM40" s="46"/>
      <c r="NSN40" s="46"/>
      <c r="NSO40" s="46"/>
      <c r="NSP40" s="46"/>
      <c r="NSQ40" s="46"/>
      <c r="NSR40" s="46"/>
      <c r="NSS40" s="46"/>
      <c r="NST40" s="46"/>
      <c r="NSU40" s="46"/>
      <c r="NSV40" s="46"/>
      <c r="NSW40" s="46"/>
      <c r="NSX40" s="46"/>
      <c r="NSY40" s="46"/>
      <c r="NSZ40" s="46"/>
      <c r="NTA40" s="46"/>
      <c r="NTB40" s="46"/>
      <c r="NTC40" s="46"/>
      <c r="NTD40" s="46"/>
      <c r="NTE40" s="46"/>
      <c r="NTF40" s="46"/>
      <c r="NTG40" s="46"/>
      <c r="NTH40" s="46"/>
      <c r="NTI40" s="46"/>
      <c r="NTJ40" s="46"/>
      <c r="NTK40" s="46"/>
      <c r="NTL40" s="46"/>
      <c r="NTM40" s="46"/>
      <c r="NTN40" s="46"/>
      <c r="NTO40" s="46"/>
      <c r="NTP40" s="46"/>
      <c r="NTQ40" s="46"/>
      <c r="NTR40" s="46"/>
      <c r="NTS40" s="46"/>
      <c r="NTT40" s="46"/>
      <c r="NTU40" s="46"/>
      <c r="NTV40" s="46"/>
      <c r="NTW40" s="46"/>
      <c r="NTX40" s="46"/>
      <c r="NTY40" s="46"/>
      <c r="NTZ40" s="46"/>
      <c r="NUA40" s="46"/>
      <c r="NUB40" s="46"/>
      <c r="NUC40" s="46"/>
      <c r="NUD40" s="46"/>
      <c r="NUE40" s="46"/>
      <c r="NUF40" s="46"/>
      <c r="NUG40" s="46"/>
      <c r="NUH40" s="46"/>
      <c r="NUI40" s="46"/>
      <c r="NUJ40" s="46"/>
      <c r="NUK40" s="46"/>
      <c r="NUL40" s="46"/>
      <c r="NUM40" s="46"/>
      <c r="NUN40" s="46"/>
      <c r="NUO40" s="46"/>
      <c r="NUP40" s="46"/>
      <c r="NUQ40" s="46"/>
      <c r="NUR40" s="46"/>
      <c r="NUS40" s="46"/>
      <c r="NUT40" s="46"/>
      <c r="NUU40" s="46"/>
      <c r="NUV40" s="46"/>
      <c r="NUW40" s="46"/>
      <c r="NUX40" s="46"/>
      <c r="NUY40" s="46"/>
      <c r="NUZ40" s="46"/>
      <c r="NVA40" s="46"/>
      <c r="NVB40" s="46"/>
      <c r="NVC40" s="46"/>
      <c r="NVD40" s="46"/>
      <c r="NVE40" s="46"/>
      <c r="NVF40" s="46"/>
      <c r="NVG40" s="46"/>
      <c r="NVH40" s="46"/>
      <c r="NVI40" s="46"/>
      <c r="NVJ40" s="46"/>
      <c r="NVK40" s="46"/>
      <c r="NVL40" s="46"/>
      <c r="NVM40" s="46"/>
      <c r="NVN40" s="46"/>
      <c r="NVO40" s="46"/>
      <c r="NVP40" s="46"/>
      <c r="NVQ40" s="46"/>
      <c r="NVR40" s="46"/>
      <c r="NVS40" s="46"/>
      <c r="NVT40" s="46"/>
      <c r="NVU40" s="46"/>
      <c r="NVV40" s="46"/>
      <c r="NVW40" s="46"/>
      <c r="NVX40" s="46"/>
      <c r="NVY40" s="46"/>
      <c r="NVZ40" s="46"/>
      <c r="NWA40" s="46"/>
      <c r="NWB40" s="46"/>
      <c r="NWC40" s="46"/>
      <c r="NWD40" s="46"/>
      <c r="NWE40" s="46"/>
      <c r="NWF40" s="46"/>
      <c r="NWG40" s="46"/>
      <c r="NWH40" s="46"/>
      <c r="NWI40" s="46"/>
      <c r="NWJ40" s="46"/>
      <c r="NWK40" s="46"/>
      <c r="NWL40" s="46"/>
      <c r="NWM40" s="46"/>
      <c r="NWN40" s="46"/>
      <c r="NWO40" s="46"/>
      <c r="NWP40" s="46"/>
      <c r="NWQ40" s="46"/>
      <c r="NWR40" s="46"/>
      <c r="NWS40" s="46"/>
      <c r="NWT40" s="46"/>
      <c r="NWU40" s="46"/>
      <c r="NWV40" s="46"/>
      <c r="NWW40" s="46"/>
      <c r="NWX40" s="46"/>
      <c r="NWY40" s="46"/>
      <c r="NWZ40" s="46"/>
      <c r="NXA40" s="46"/>
      <c r="NXB40" s="46"/>
      <c r="NXC40" s="46"/>
      <c r="NXD40" s="46"/>
      <c r="NXE40" s="46"/>
      <c r="NXF40" s="46"/>
      <c r="NXG40" s="46"/>
      <c r="NXH40" s="46"/>
      <c r="NXI40" s="46"/>
      <c r="NXJ40" s="46"/>
      <c r="NXK40" s="46"/>
      <c r="NXL40" s="46"/>
      <c r="NXM40" s="46"/>
      <c r="NXN40" s="46"/>
      <c r="NXO40" s="46"/>
      <c r="NXP40" s="46"/>
      <c r="NXQ40" s="46"/>
      <c r="NXR40" s="46"/>
      <c r="NXS40" s="46"/>
      <c r="NXT40" s="46"/>
      <c r="NXU40" s="46"/>
      <c r="NXV40" s="46"/>
      <c r="NXW40" s="46"/>
      <c r="NXX40" s="46"/>
      <c r="NXY40" s="46"/>
      <c r="NXZ40" s="46"/>
      <c r="NYA40" s="46"/>
      <c r="NYB40" s="46"/>
      <c r="NYC40" s="46"/>
      <c r="NYD40" s="46"/>
      <c r="NYE40" s="46"/>
      <c r="NYF40" s="46"/>
      <c r="NYG40" s="46"/>
      <c r="NYH40" s="46"/>
      <c r="NYI40" s="46"/>
      <c r="NYJ40" s="46"/>
      <c r="NYK40" s="46"/>
      <c r="NYL40" s="46"/>
      <c r="NYM40" s="46"/>
      <c r="NYN40" s="46"/>
      <c r="NYO40" s="46"/>
      <c r="NYP40" s="46"/>
      <c r="NYQ40" s="46"/>
      <c r="NYR40" s="46"/>
      <c r="NYS40" s="46"/>
      <c r="NYT40" s="46"/>
      <c r="NYU40" s="46"/>
      <c r="NYV40" s="46"/>
      <c r="NYW40" s="46"/>
      <c r="NYX40" s="46"/>
      <c r="NYY40" s="46"/>
      <c r="NYZ40" s="46"/>
      <c r="NZA40" s="46"/>
      <c r="NZB40" s="46"/>
      <c r="NZC40" s="46"/>
      <c r="NZD40" s="46"/>
      <c r="NZE40" s="46"/>
      <c r="NZF40" s="46"/>
      <c r="NZG40" s="46"/>
      <c r="NZH40" s="46"/>
      <c r="NZI40" s="46"/>
      <c r="NZJ40" s="46"/>
      <c r="NZK40" s="46"/>
      <c r="NZL40" s="46"/>
      <c r="NZM40" s="46"/>
      <c r="NZN40" s="46"/>
      <c r="NZO40" s="46"/>
      <c r="NZP40" s="46"/>
      <c r="NZQ40" s="46"/>
      <c r="NZR40" s="46"/>
      <c r="NZS40" s="46"/>
      <c r="NZT40" s="46"/>
      <c r="NZU40" s="46"/>
      <c r="NZV40" s="46"/>
      <c r="NZW40" s="46"/>
      <c r="NZX40" s="46"/>
      <c r="NZY40" s="46"/>
      <c r="NZZ40" s="46"/>
      <c r="OAA40" s="46"/>
      <c r="OAB40" s="46"/>
      <c r="OAC40" s="46"/>
      <c r="OAD40" s="46"/>
      <c r="OAE40" s="46"/>
      <c r="OAF40" s="46"/>
      <c r="OAG40" s="46"/>
      <c r="OAH40" s="46"/>
      <c r="OAI40" s="46"/>
      <c r="OAJ40" s="46"/>
      <c r="OAK40" s="46"/>
      <c r="OAL40" s="46"/>
      <c r="OAM40" s="46"/>
      <c r="OAN40" s="46"/>
      <c r="OAO40" s="46"/>
      <c r="OAP40" s="46"/>
      <c r="OAQ40" s="46"/>
      <c r="OAR40" s="46"/>
      <c r="OAS40" s="46"/>
      <c r="OAT40" s="46"/>
      <c r="OAU40" s="46"/>
      <c r="OAV40" s="46"/>
      <c r="OAW40" s="46"/>
      <c r="OAX40" s="46"/>
      <c r="OAY40" s="46"/>
      <c r="OAZ40" s="46"/>
      <c r="OBA40" s="46"/>
      <c r="OBB40" s="46"/>
      <c r="OBC40" s="46"/>
      <c r="OBD40" s="46"/>
      <c r="OBE40" s="46"/>
      <c r="OBF40" s="46"/>
      <c r="OBG40" s="46"/>
      <c r="OBH40" s="46"/>
      <c r="OBI40" s="46"/>
      <c r="OBJ40" s="46"/>
      <c r="OBK40" s="46"/>
      <c r="OBL40" s="46"/>
      <c r="OBM40" s="46"/>
      <c r="OBN40" s="46"/>
      <c r="OBO40" s="46"/>
      <c r="OBP40" s="46"/>
      <c r="OBQ40" s="46"/>
      <c r="OBR40" s="46"/>
      <c r="OBS40" s="46"/>
      <c r="OBT40" s="46"/>
      <c r="OBU40" s="46"/>
      <c r="OBV40" s="46"/>
      <c r="OBW40" s="46"/>
      <c r="OBX40" s="46"/>
      <c r="OBY40" s="46"/>
      <c r="OBZ40" s="46"/>
      <c r="OCA40" s="46"/>
      <c r="OCB40" s="46"/>
      <c r="OCC40" s="46"/>
      <c r="OCD40" s="46"/>
      <c r="OCE40" s="46"/>
      <c r="OCF40" s="46"/>
      <c r="OCG40" s="46"/>
      <c r="OCH40" s="46"/>
      <c r="OCI40" s="46"/>
      <c r="OCJ40" s="46"/>
      <c r="OCK40" s="46"/>
      <c r="OCL40" s="46"/>
      <c r="OCM40" s="46"/>
      <c r="OCN40" s="46"/>
      <c r="OCO40" s="46"/>
      <c r="OCP40" s="46"/>
      <c r="OCQ40" s="46"/>
      <c r="OCR40" s="46"/>
      <c r="OCS40" s="46"/>
      <c r="OCT40" s="46"/>
      <c r="OCU40" s="46"/>
      <c r="OCV40" s="46"/>
      <c r="OCW40" s="46"/>
      <c r="OCX40" s="46"/>
      <c r="OCY40" s="46"/>
      <c r="OCZ40" s="46"/>
      <c r="ODA40" s="46"/>
      <c r="ODB40" s="46"/>
      <c r="ODC40" s="46"/>
      <c r="ODD40" s="46"/>
      <c r="ODE40" s="46"/>
      <c r="ODF40" s="46"/>
      <c r="ODG40" s="46"/>
      <c r="ODH40" s="46"/>
      <c r="ODI40" s="46"/>
      <c r="ODJ40" s="46"/>
      <c r="ODK40" s="46"/>
      <c r="ODL40" s="46"/>
      <c r="ODM40" s="46"/>
      <c r="ODN40" s="46"/>
      <c r="ODO40" s="46"/>
      <c r="ODP40" s="46"/>
      <c r="ODQ40" s="46"/>
      <c r="ODR40" s="46"/>
      <c r="ODS40" s="46"/>
      <c r="ODT40" s="46"/>
      <c r="ODU40" s="46"/>
      <c r="ODV40" s="46"/>
      <c r="ODW40" s="46"/>
      <c r="ODX40" s="46"/>
      <c r="ODY40" s="46"/>
      <c r="ODZ40" s="46"/>
      <c r="OEA40" s="46"/>
      <c r="OEB40" s="46"/>
      <c r="OEC40" s="46"/>
      <c r="OED40" s="46"/>
      <c r="OEE40" s="46"/>
      <c r="OEF40" s="46"/>
      <c r="OEG40" s="46"/>
      <c r="OEH40" s="46"/>
      <c r="OEI40" s="46"/>
      <c r="OEJ40" s="46"/>
      <c r="OEK40" s="46"/>
      <c r="OEL40" s="46"/>
      <c r="OEM40" s="46"/>
      <c r="OEN40" s="46"/>
      <c r="OEO40" s="46"/>
      <c r="OEP40" s="46"/>
      <c r="OEQ40" s="46"/>
      <c r="OER40" s="46"/>
      <c r="OES40" s="46"/>
      <c r="OET40" s="46"/>
      <c r="OEU40" s="46"/>
      <c r="OEV40" s="46"/>
      <c r="OEW40" s="46"/>
      <c r="OEX40" s="46"/>
      <c r="OEY40" s="46"/>
      <c r="OEZ40" s="46"/>
      <c r="OFA40" s="46"/>
      <c r="OFB40" s="46"/>
      <c r="OFC40" s="46"/>
      <c r="OFD40" s="46"/>
      <c r="OFE40" s="46"/>
      <c r="OFF40" s="46"/>
      <c r="OFG40" s="46"/>
      <c r="OFH40" s="46"/>
      <c r="OFI40" s="46"/>
      <c r="OFJ40" s="46"/>
      <c r="OFK40" s="46"/>
      <c r="OFL40" s="46"/>
      <c r="OFM40" s="46"/>
      <c r="OFN40" s="46"/>
      <c r="OFO40" s="46"/>
      <c r="OFP40" s="46"/>
      <c r="OFQ40" s="46"/>
      <c r="OFR40" s="46"/>
      <c r="OFS40" s="46"/>
      <c r="OFT40" s="46"/>
      <c r="OFU40" s="46"/>
      <c r="OFV40" s="46"/>
      <c r="OFW40" s="46"/>
      <c r="OFX40" s="46"/>
      <c r="OFY40" s="46"/>
      <c r="OFZ40" s="46"/>
      <c r="OGA40" s="46"/>
      <c r="OGB40" s="46"/>
      <c r="OGC40" s="46"/>
      <c r="OGD40" s="46"/>
      <c r="OGE40" s="46"/>
      <c r="OGF40" s="46"/>
      <c r="OGG40" s="46"/>
      <c r="OGH40" s="46"/>
      <c r="OGI40" s="46"/>
      <c r="OGJ40" s="46"/>
      <c r="OGK40" s="46"/>
      <c r="OGL40" s="46"/>
      <c r="OGM40" s="46"/>
      <c r="OGN40" s="46"/>
      <c r="OGO40" s="46"/>
      <c r="OGP40" s="46"/>
      <c r="OGQ40" s="46"/>
      <c r="OGR40" s="46"/>
      <c r="OGS40" s="46"/>
      <c r="OGT40" s="46"/>
      <c r="OGU40" s="46"/>
      <c r="OGV40" s="46"/>
      <c r="OGW40" s="46"/>
      <c r="OGX40" s="46"/>
      <c r="OGY40" s="46"/>
      <c r="OGZ40" s="46"/>
      <c r="OHA40" s="46"/>
      <c r="OHB40" s="46"/>
      <c r="OHC40" s="46"/>
      <c r="OHD40" s="46"/>
      <c r="OHE40" s="46"/>
      <c r="OHF40" s="46"/>
      <c r="OHG40" s="46"/>
      <c r="OHH40" s="46"/>
      <c r="OHI40" s="46"/>
      <c r="OHJ40" s="46"/>
      <c r="OHK40" s="46"/>
      <c r="OHL40" s="46"/>
      <c r="OHM40" s="46"/>
      <c r="OHN40" s="46"/>
      <c r="OHO40" s="46"/>
      <c r="OHP40" s="46"/>
      <c r="OHQ40" s="46"/>
      <c r="OHR40" s="46"/>
      <c r="OHS40" s="46"/>
      <c r="OHT40" s="46"/>
      <c r="OHU40" s="46"/>
      <c r="OHV40" s="46"/>
      <c r="OHW40" s="46"/>
      <c r="OHX40" s="46"/>
      <c r="OHY40" s="46"/>
      <c r="OHZ40" s="46"/>
      <c r="OIA40" s="46"/>
      <c r="OIB40" s="46"/>
      <c r="OIC40" s="46"/>
      <c r="OID40" s="46"/>
      <c r="OIE40" s="46"/>
      <c r="OIF40" s="46"/>
      <c r="OIG40" s="46"/>
      <c r="OIH40" s="46"/>
      <c r="OII40" s="46"/>
      <c r="OIJ40" s="46"/>
      <c r="OIK40" s="46"/>
      <c r="OIL40" s="46"/>
      <c r="OIM40" s="46"/>
      <c r="OIN40" s="46"/>
      <c r="OIO40" s="46"/>
      <c r="OIP40" s="46"/>
      <c r="OIQ40" s="46"/>
      <c r="OIR40" s="46"/>
      <c r="OIS40" s="46"/>
      <c r="OIT40" s="46"/>
      <c r="OIU40" s="46"/>
      <c r="OIV40" s="46"/>
      <c r="OIW40" s="46"/>
      <c r="OIX40" s="46"/>
      <c r="OIY40" s="46"/>
      <c r="OIZ40" s="46"/>
      <c r="OJA40" s="46"/>
      <c r="OJB40" s="46"/>
      <c r="OJC40" s="46"/>
      <c r="OJD40" s="46"/>
      <c r="OJE40" s="46"/>
      <c r="OJF40" s="46"/>
      <c r="OJG40" s="46"/>
      <c r="OJH40" s="46"/>
      <c r="OJI40" s="46"/>
      <c r="OJJ40" s="46"/>
      <c r="OJK40" s="46"/>
      <c r="OJL40" s="46"/>
      <c r="OJM40" s="46"/>
      <c r="OJN40" s="46"/>
      <c r="OJO40" s="46"/>
      <c r="OJP40" s="46"/>
      <c r="OJQ40" s="46"/>
      <c r="OJR40" s="46"/>
      <c r="OJS40" s="46"/>
      <c r="OJT40" s="46"/>
      <c r="OJU40" s="46"/>
      <c r="OJV40" s="46"/>
      <c r="OJW40" s="46"/>
      <c r="OJX40" s="46"/>
      <c r="OJY40" s="46"/>
      <c r="OJZ40" s="46"/>
      <c r="OKA40" s="46"/>
      <c r="OKB40" s="46"/>
      <c r="OKC40" s="46"/>
      <c r="OKD40" s="46"/>
      <c r="OKE40" s="46"/>
      <c r="OKF40" s="46"/>
      <c r="OKG40" s="46"/>
      <c r="OKH40" s="46"/>
      <c r="OKI40" s="46"/>
      <c r="OKJ40" s="46"/>
      <c r="OKK40" s="46"/>
      <c r="OKL40" s="46"/>
      <c r="OKM40" s="46"/>
      <c r="OKN40" s="46"/>
      <c r="OKO40" s="46"/>
      <c r="OKP40" s="46"/>
      <c r="OKQ40" s="46"/>
      <c r="OKR40" s="46"/>
      <c r="OKS40" s="46"/>
      <c r="OKT40" s="46"/>
      <c r="OKU40" s="46"/>
      <c r="OKV40" s="46"/>
      <c r="OKW40" s="46"/>
      <c r="OKX40" s="46"/>
      <c r="OKY40" s="46"/>
      <c r="OKZ40" s="46"/>
      <c r="OLA40" s="46"/>
      <c r="OLB40" s="46"/>
      <c r="OLC40" s="46"/>
      <c r="OLD40" s="46"/>
      <c r="OLE40" s="46"/>
      <c r="OLF40" s="46"/>
      <c r="OLG40" s="46"/>
      <c r="OLH40" s="46"/>
      <c r="OLI40" s="46"/>
      <c r="OLJ40" s="46"/>
      <c r="OLK40" s="46"/>
      <c r="OLL40" s="46"/>
      <c r="OLM40" s="46"/>
      <c r="OLN40" s="46"/>
      <c r="OLO40" s="46"/>
      <c r="OLP40" s="46"/>
      <c r="OLQ40" s="46"/>
      <c r="OLR40" s="46"/>
      <c r="OLS40" s="46"/>
      <c r="OLT40" s="46"/>
      <c r="OLU40" s="46"/>
      <c r="OLV40" s="46"/>
      <c r="OLW40" s="46"/>
      <c r="OLX40" s="46"/>
      <c r="OLY40" s="46"/>
      <c r="OLZ40" s="46"/>
      <c r="OMA40" s="46"/>
      <c r="OMB40" s="46"/>
      <c r="OMC40" s="46"/>
      <c r="OMD40" s="46"/>
      <c r="OME40" s="46"/>
      <c r="OMF40" s="46"/>
      <c r="OMG40" s="46"/>
      <c r="OMH40" s="46"/>
      <c r="OMI40" s="46"/>
      <c r="OMJ40" s="46"/>
      <c r="OMK40" s="46"/>
      <c r="OML40" s="46"/>
      <c r="OMM40" s="46"/>
      <c r="OMN40" s="46"/>
      <c r="OMO40" s="46"/>
      <c r="OMP40" s="46"/>
      <c r="OMQ40" s="46"/>
      <c r="OMR40" s="46"/>
      <c r="OMS40" s="46"/>
      <c r="OMT40" s="46"/>
      <c r="OMU40" s="46"/>
      <c r="OMV40" s="46"/>
      <c r="OMW40" s="46"/>
      <c r="OMX40" s="46"/>
      <c r="OMY40" s="46"/>
      <c r="OMZ40" s="46"/>
      <c r="ONA40" s="46"/>
      <c r="ONB40" s="46"/>
      <c r="ONC40" s="46"/>
      <c r="OND40" s="46"/>
      <c r="ONE40" s="46"/>
      <c r="ONF40" s="46"/>
      <c r="ONG40" s="46"/>
      <c r="ONH40" s="46"/>
      <c r="ONI40" s="46"/>
      <c r="ONJ40" s="46"/>
      <c r="ONK40" s="46"/>
      <c r="ONL40" s="46"/>
      <c r="ONM40" s="46"/>
      <c r="ONN40" s="46"/>
      <c r="ONO40" s="46"/>
      <c r="ONP40" s="46"/>
      <c r="ONQ40" s="46"/>
      <c r="ONR40" s="46"/>
      <c r="ONS40" s="46"/>
      <c r="ONT40" s="46"/>
      <c r="ONU40" s="46"/>
      <c r="ONV40" s="46"/>
      <c r="ONW40" s="46"/>
      <c r="ONX40" s="46"/>
      <c r="ONY40" s="46"/>
      <c r="ONZ40" s="46"/>
      <c r="OOA40" s="46"/>
      <c r="OOB40" s="46"/>
      <c r="OOC40" s="46"/>
      <c r="OOD40" s="46"/>
      <c r="OOE40" s="46"/>
      <c r="OOF40" s="46"/>
      <c r="OOG40" s="46"/>
      <c r="OOH40" s="46"/>
      <c r="OOI40" s="46"/>
      <c r="OOJ40" s="46"/>
      <c r="OOK40" s="46"/>
      <c r="OOL40" s="46"/>
      <c r="OOM40" s="46"/>
      <c r="OON40" s="46"/>
      <c r="OOO40" s="46"/>
      <c r="OOP40" s="46"/>
      <c r="OOQ40" s="46"/>
      <c r="OOR40" s="46"/>
      <c r="OOS40" s="46"/>
      <c r="OOT40" s="46"/>
      <c r="OOU40" s="46"/>
      <c r="OOV40" s="46"/>
      <c r="OOW40" s="46"/>
      <c r="OOX40" s="46"/>
      <c r="OOY40" s="46"/>
      <c r="OOZ40" s="46"/>
      <c r="OPA40" s="46"/>
      <c r="OPB40" s="46"/>
      <c r="OPC40" s="46"/>
      <c r="OPD40" s="46"/>
      <c r="OPE40" s="46"/>
      <c r="OPF40" s="46"/>
      <c r="OPG40" s="46"/>
      <c r="OPH40" s="46"/>
      <c r="OPI40" s="46"/>
      <c r="OPJ40" s="46"/>
      <c r="OPK40" s="46"/>
      <c r="OPL40" s="46"/>
      <c r="OPM40" s="46"/>
      <c r="OPN40" s="46"/>
      <c r="OPO40" s="46"/>
      <c r="OPP40" s="46"/>
      <c r="OPQ40" s="46"/>
      <c r="OPR40" s="46"/>
      <c r="OPS40" s="46"/>
      <c r="OPT40" s="46"/>
      <c r="OPU40" s="46"/>
      <c r="OPV40" s="46"/>
      <c r="OPW40" s="46"/>
      <c r="OPX40" s="46"/>
      <c r="OPY40" s="46"/>
      <c r="OPZ40" s="46"/>
      <c r="OQA40" s="46"/>
      <c r="OQB40" s="46"/>
      <c r="OQC40" s="46"/>
      <c r="OQD40" s="46"/>
      <c r="OQE40" s="46"/>
      <c r="OQF40" s="46"/>
      <c r="OQG40" s="46"/>
      <c r="OQH40" s="46"/>
      <c r="OQI40" s="46"/>
      <c r="OQJ40" s="46"/>
      <c r="OQK40" s="46"/>
      <c r="OQL40" s="46"/>
      <c r="OQM40" s="46"/>
      <c r="OQN40" s="46"/>
      <c r="OQO40" s="46"/>
      <c r="OQP40" s="46"/>
      <c r="OQQ40" s="46"/>
      <c r="OQR40" s="46"/>
      <c r="OQS40" s="46"/>
      <c r="OQT40" s="46"/>
      <c r="OQU40" s="46"/>
      <c r="OQV40" s="46"/>
      <c r="OQW40" s="46"/>
      <c r="OQX40" s="46"/>
      <c r="OQY40" s="46"/>
      <c r="OQZ40" s="46"/>
      <c r="ORA40" s="46"/>
      <c r="ORB40" s="46"/>
      <c r="ORC40" s="46"/>
      <c r="ORD40" s="46"/>
      <c r="ORE40" s="46"/>
      <c r="ORF40" s="46"/>
      <c r="ORG40" s="46"/>
      <c r="ORH40" s="46"/>
      <c r="ORI40" s="46"/>
      <c r="ORJ40" s="46"/>
      <c r="ORK40" s="46"/>
      <c r="ORL40" s="46"/>
      <c r="ORM40" s="46"/>
      <c r="ORN40" s="46"/>
      <c r="ORO40" s="46"/>
      <c r="ORP40" s="46"/>
      <c r="ORQ40" s="46"/>
      <c r="ORR40" s="46"/>
      <c r="ORS40" s="46"/>
      <c r="ORT40" s="46"/>
      <c r="ORU40" s="46"/>
      <c r="ORV40" s="46"/>
      <c r="ORW40" s="46"/>
      <c r="ORX40" s="46"/>
      <c r="ORY40" s="46"/>
      <c r="ORZ40" s="46"/>
      <c r="OSA40" s="46"/>
      <c r="OSB40" s="46"/>
      <c r="OSC40" s="46"/>
      <c r="OSD40" s="46"/>
      <c r="OSE40" s="46"/>
      <c r="OSF40" s="46"/>
      <c r="OSG40" s="46"/>
      <c r="OSH40" s="46"/>
      <c r="OSI40" s="46"/>
      <c r="OSJ40" s="46"/>
      <c r="OSK40" s="46"/>
      <c r="OSL40" s="46"/>
      <c r="OSM40" s="46"/>
      <c r="OSN40" s="46"/>
      <c r="OSO40" s="46"/>
      <c r="OSP40" s="46"/>
      <c r="OSQ40" s="46"/>
      <c r="OSR40" s="46"/>
      <c r="OSS40" s="46"/>
      <c r="OST40" s="46"/>
      <c r="OSU40" s="46"/>
      <c r="OSV40" s="46"/>
      <c r="OSW40" s="46"/>
      <c r="OSX40" s="46"/>
      <c r="OSY40" s="46"/>
      <c r="OSZ40" s="46"/>
      <c r="OTA40" s="46"/>
      <c r="OTB40" s="46"/>
      <c r="OTC40" s="46"/>
      <c r="OTD40" s="46"/>
      <c r="OTE40" s="46"/>
      <c r="OTF40" s="46"/>
      <c r="OTG40" s="46"/>
      <c r="OTH40" s="46"/>
      <c r="OTI40" s="46"/>
      <c r="OTJ40" s="46"/>
      <c r="OTK40" s="46"/>
      <c r="OTL40" s="46"/>
      <c r="OTM40" s="46"/>
      <c r="OTN40" s="46"/>
      <c r="OTO40" s="46"/>
      <c r="OTP40" s="46"/>
      <c r="OTQ40" s="46"/>
      <c r="OTR40" s="46"/>
      <c r="OTS40" s="46"/>
      <c r="OTT40" s="46"/>
      <c r="OTU40" s="46"/>
      <c r="OTV40" s="46"/>
      <c r="OTW40" s="46"/>
      <c r="OTX40" s="46"/>
      <c r="OTY40" s="46"/>
      <c r="OTZ40" s="46"/>
      <c r="OUA40" s="46"/>
      <c r="OUB40" s="46"/>
      <c r="OUC40" s="46"/>
      <c r="OUD40" s="46"/>
      <c r="OUE40" s="46"/>
      <c r="OUF40" s="46"/>
      <c r="OUG40" s="46"/>
      <c r="OUH40" s="46"/>
      <c r="OUI40" s="46"/>
      <c r="OUJ40" s="46"/>
      <c r="OUK40" s="46"/>
      <c r="OUL40" s="46"/>
      <c r="OUM40" s="46"/>
      <c r="OUN40" s="46"/>
      <c r="OUO40" s="46"/>
      <c r="OUP40" s="46"/>
      <c r="OUQ40" s="46"/>
      <c r="OUR40" s="46"/>
      <c r="OUS40" s="46"/>
      <c r="OUT40" s="46"/>
      <c r="OUU40" s="46"/>
      <c r="OUV40" s="46"/>
      <c r="OUW40" s="46"/>
      <c r="OUX40" s="46"/>
      <c r="OUY40" s="46"/>
      <c r="OUZ40" s="46"/>
      <c r="OVA40" s="46"/>
      <c r="OVB40" s="46"/>
      <c r="OVC40" s="46"/>
      <c r="OVD40" s="46"/>
      <c r="OVE40" s="46"/>
      <c r="OVF40" s="46"/>
      <c r="OVG40" s="46"/>
      <c r="OVH40" s="46"/>
      <c r="OVI40" s="46"/>
      <c r="OVJ40" s="46"/>
      <c r="OVK40" s="46"/>
      <c r="OVL40" s="46"/>
      <c r="OVM40" s="46"/>
      <c r="OVN40" s="46"/>
      <c r="OVO40" s="46"/>
      <c r="OVP40" s="46"/>
      <c r="OVQ40" s="46"/>
      <c r="OVR40" s="46"/>
      <c r="OVS40" s="46"/>
      <c r="OVT40" s="46"/>
      <c r="OVU40" s="46"/>
      <c r="OVV40" s="46"/>
      <c r="OVW40" s="46"/>
      <c r="OVX40" s="46"/>
      <c r="OVY40" s="46"/>
      <c r="OVZ40" s="46"/>
      <c r="OWA40" s="46"/>
      <c r="OWB40" s="46"/>
      <c r="OWC40" s="46"/>
      <c r="OWD40" s="46"/>
      <c r="OWE40" s="46"/>
      <c r="OWF40" s="46"/>
      <c r="OWG40" s="46"/>
      <c r="OWH40" s="46"/>
      <c r="OWI40" s="46"/>
      <c r="OWJ40" s="46"/>
      <c r="OWK40" s="46"/>
      <c r="OWL40" s="46"/>
      <c r="OWM40" s="46"/>
      <c r="OWN40" s="46"/>
      <c r="OWO40" s="46"/>
      <c r="OWP40" s="46"/>
      <c r="OWQ40" s="46"/>
      <c r="OWR40" s="46"/>
      <c r="OWS40" s="46"/>
      <c r="OWT40" s="46"/>
      <c r="OWU40" s="46"/>
      <c r="OWV40" s="46"/>
      <c r="OWW40" s="46"/>
      <c r="OWX40" s="46"/>
      <c r="OWY40" s="46"/>
      <c r="OWZ40" s="46"/>
      <c r="OXA40" s="46"/>
      <c r="OXB40" s="46"/>
      <c r="OXC40" s="46"/>
      <c r="OXD40" s="46"/>
      <c r="OXE40" s="46"/>
      <c r="OXF40" s="46"/>
      <c r="OXG40" s="46"/>
      <c r="OXH40" s="46"/>
      <c r="OXI40" s="46"/>
      <c r="OXJ40" s="46"/>
      <c r="OXK40" s="46"/>
      <c r="OXL40" s="46"/>
      <c r="OXM40" s="46"/>
      <c r="OXN40" s="46"/>
      <c r="OXO40" s="46"/>
      <c r="OXP40" s="46"/>
      <c r="OXQ40" s="46"/>
      <c r="OXR40" s="46"/>
      <c r="OXS40" s="46"/>
      <c r="OXT40" s="46"/>
      <c r="OXU40" s="46"/>
      <c r="OXV40" s="46"/>
      <c r="OXW40" s="46"/>
      <c r="OXX40" s="46"/>
      <c r="OXY40" s="46"/>
      <c r="OXZ40" s="46"/>
      <c r="OYA40" s="46"/>
      <c r="OYB40" s="46"/>
      <c r="OYC40" s="46"/>
      <c r="OYD40" s="46"/>
      <c r="OYE40" s="46"/>
      <c r="OYF40" s="46"/>
      <c r="OYG40" s="46"/>
      <c r="OYH40" s="46"/>
      <c r="OYI40" s="46"/>
      <c r="OYJ40" s="46"/>
      <c r="OYK40" s="46"/>
      <c r="OYL40" s="46"/>
      <c r="OYM40" s="46"/>
      <c r="OYN40" s="46"/>
      <c r="OYO40" s="46"/>
      <c r="OYP40" s="46"/>
      <c r="OYQ40" s="46"/>
      <c r="OYR40" s="46"/>
      <c r="OYS40" s="46"/>
      <c r="OYT40" s="46"/>
      <c r="OYU40" s="46"/>
      <c r="OYV40" s="46"/>
      <c r="OYW40" s="46"/>
      <c r="OYX40" s="46"/>
      <c r="OYY40" s="46"/>
      <c r="OYZ40" s="46"/>
      <c r="OZA40" s="46"/>
      <c r="OZB40" s="46"/>
      <c r="OZC40" s="46"/>
      <c r="OZD40" s="46"/>
      <c r="OZE40" s="46"/>
      <c r="OZF40" s="46"/>
      <c r="OZG40" s="46"/>
      <c r="OZH40" s="46"/>
      <c r="OZI40" s="46"/>
      <c r="OZJ40" s="46"/>
      <c r="OZK40" s="46"/>
      <c r="OZL40" s="46"/>
      <c r="OZM40" s="46"/>
      <c r="OZN40" s="46"/>
      <c r="OZO40" s="46"/>
      <c r="OZP40" s="46"/>
      <c r="OZQ40" s="46"/>
      <c r="OZR40" s="46"/>
      <c r="OZS40" s="46"/>
      <c r="OZT40" s="46"/>
      <c r="OZU40" s="46"/>
      <c r="OZV40" s="46"/>
      <c r="OZW40" s="46"/>
      <c r="OZX40" s="46"/>
      <c r="OZY40" s="46"/>
      <c r="OZZ40" s="46"/>
      <c r="PAA40" s="46"/>
      <c r="PAB40" s="46"/>
      <c r="PAC40" s="46"/>
      <c r="PAD40" s="46"/>
      <c r="PAE40" s="46"/>
      <c r="PAF40" s="46"/>
      <c r="PAG40" s="46"/>
      <c r="PAH40" s="46"/>
      <c r="PAI40" s="46"/>
      <c r="PAJ40" s="46"/>
      <c r="PAK40" s="46"/>
      <c r="PAL40" s="46"/>
      <c r="PAM40" s="46"/>
      <c r="PAN40" s="46"/>
      <c r="PAO40" s="46"/>
      <c r="PAP40" s="46"/>
      <c r="PAQ40" s="46"/>
      <c r="PAR40" s="46"/>
      <c r="PAS40" s="46"/>
      <c r="PAT40" s="46"/>
      <c r="PAU40" s="46"/>
      <c r="PAV40" s="46"/>
      <c r="PAW40" s="46"/>
      <c r="PAX40" s="46"/>
      <c r="PAY40" s="46"/>
      <c r="PAZ40" s="46"/>
      <c r="PBA40" s="46"/>
      <c r="PBB40" s="46"/>
      <c r="PBC40" s="46"/>
      <c r="PBD40" s="46"/>
      <c r="PBE40" s="46"/>
      <c r="PBF40" s="46"/>
      <c r="PBG40" s="46"/>
      <c r="PBH40" s="46"/>
      <c r="PBI40" s="46"/>
      <c r="PBJ40" s="46"/>
      <c r="PBK40" s="46"/>
      <c r="PBL40" s="46"/>
      <c r="PBM40" s="46"/>
      <c r="PBN40" s="46"/>
      <c r="PBO40" s="46"/>
      <c r="PBP40" s="46"/>
      <c r="PBQ40" s="46"/>
      <c r="PBR40" s="46"/>
      <c r="PBS40" s="46"/>
      <c r="PBT40" s="46"/>
      <c r="PBU40" s="46"/>
      <c r="PBV40" s="46"/>
      <c r="PBW40" s="46"/>
      <c r="PBX40" s="46"/>
      <c r="PBY40" s="46"/>
      <c r="PBZ40" s="46"/>
      <c r="PCA40" s="46"/>
      <c r="PCB40" s="46"/>
      <c r="PCC40" s="46"/>
      <c r="PCD40" s="46"/>
      <c r="PCE40" s="46"/>
      <c r="PCF40" s="46"/>
      <c r="PCG40" s="46"/>
      <c r="PCH40" s="46"/>
      <c r="PCI40" s="46"/>
      <c r="PCJ40" s="46"/>
      <c r="PCK40" s="46"/>
      <c r="PCL40" s="46"/>
      <c r="PCM40" s="46"/>
      <c r="PCN40" s="46"/>
      <c r="PCO40" s="46"/>
      <c r="PCP40" s="46"/>
      <c r="PCQ40" s="46"/>
      <c r="PCR40" s="46"/>
      <c r="PCS40" s="46"/>
      <c r="PCT40" s="46"/>
      <c r="PCU40" s="46"/>
      <c r="PCV40" s="46"/>
      <c r="PCW40" s="46"/>
      <c r="PCX40" s="46"/>
      <c r="PCY40" s="46"/>
      <c r="PCZ40" s="46"/>
      <c r="PDA40" s="46"/>
      <c r="PDB40" s="46"/>
      <c r="PDC40" s="46"/>
      <c r="PDD40" s="46"/>
      <c r="PDE40" s="46"/>
      <c r="PDF40" s="46"/>
      <c r="PDG40" s="46"/>
      <c r="PDH40" s="46"/>
      <c r="PDI40" s="46"/>
      <c r="PDJ40" s="46"/>
      <c r="PDK40" s="46"/>
      <c r="PDL40" s="46"/>
      <c r="PDM40" s="46"/>
      <c r="PDN40" s="46"/>
      <c r="PDO40" s="46"/>
      <c r="PDP40" s="46"/>
      <c r="PDQ40" s="46"/>
      <c r="PDR40" s="46"/>
      <c r="PDS40" s="46"/>
      <c r="PDT40" s="46"/>
      <c r="PDU40" s="46"/>
      <c r="PDV40" s="46"/>
      <c r="PDW40" s="46"/>
      <c r="PDX40" s="46"/>
      <c r="PDY40" s="46"/>
      <c r="PDZ40" s="46"/>
      <c r="PEA40" s="46"/>
      <c r="PEB40" s="46"/>
      <c r="PEC40" s="46"/>
      <c r="PED40" s="46"/>
      <c r="PEE40" s="46"/>
      <c r="PEF40" s="46"/>
      <c r="PEG40" s="46"/>
      <c r="PEH40" s="46"/>
      <c r="PEI40" s="46"/>
      <c r="PEJ40" s="46"/>
      <c r="PEK40" s="46"/>
      <c r="PEL40" s="46"/>
      <c r="PEM40" s="46"/>
      <c r="PEN40" s="46"/>
      <c r="PEO40" s="46"/>
      <c r="PEP40" s="46"/>
      <c r="PEQ40" s="46"/>
      <c r="PER40" s="46"/>
      <c r="PES40" s="46"/>
      <c r="PET40" s="46"/>
      <c r="PEU40" s="46"/>
      <c r="PEV40" s="46"/>
      <c r="PEW40" s="46"/>
      <c r="PEX40" s="46"/>
      <c r="PEY40" s="46"/>
      <c r="PEZ40" s="46"/>
      <c r="PFA40" s="46"/>
      <c r="PFB40" s="46"/>
      <c r="PFC40" s="46"/>
      <c r="PFD40" s="46"/>
      <c r="PFE40" s="46"/>
      <c r="PFF40" s="46"/>
      <c r="PFG40" s="46"/>
      <c r="PFH40" s="46"/>
      <c r="PFI40" s="46"/>
      <c r="PFJ40" s="46"/>
      <c r="PFK40" s="46"/>
      <c r="PFL40" s="46"/>
      <c r="PFM40" s="46"/>
      <c r="PFN40" s="46"/>
      <c r="PFO40" s="46"/>
      <c r="PFP40" s="46"/>
      <c r="PFQ40" s="46"/>
      <c r="PFR40" s="46"/>
      <c r="PFS40" s="46"/>
      <c r="PFT40" s="46"/>
      <c r="PFU40" s="46"/>
      <c r="PFV40" s="46"/>
      <c r="PFW40" s="46"/>
      <c r="PFX40" s="46"/>
      <c r="PFY40" s="46"/>
      <c r="PFZ40" s="46"/>
      <c r="PGA40" s="46"/>
      <c r="PGB40" s="46"/>
      <c r="PGC40" s="46"/>
      <c r="PGD40" s="46"/>
      <c r="PGE40" s="46"/>
      <c r="PGF40" s="46"/>
      <c r="PGG40" s="46"/>
      <c r="PGH40" s="46"/>
      <c r="PGI40" s="46"/>
      <c r="PGJ40" s="46"/>
      <c r="PGK40" s="46"/>
      <c r="PGL40" s="46"/>
      <c r="PGM40" s="46"/>
      <c r="PGN40" s="46"/>
      <c r="PGO40" s="46"/>
      <c r="PGP40" s="46"/>
      <c r="PGQ40" s="46"/>
      <c r="PGR40" s="46"/>
      <c r="PGS40" s="46"/>
      <c r="PGT40" s="46"/>
      <c r="PGU40" s="46"/>
      <c r="PGV40" s="46"/>
      <c r="PGW40" s="46"/>
      <c r="PGX40" s="46"/>
      <c r="PGY40" s="46"/>
      <c r="PGZ40" s="46"/>
      <c r="PHA40" s="46"/>
      <c r="PHB40" s="46"/>
      <c r="PHC40" s="46"/>
      <c r="PHD40" s="46"/>
      <c r="PHE40" s="46"/>
      <c r="PHF40" s="46"/>
      <c r="PHG40" s="46"/>
      <c r="PHH40" s="46"/>
      <c r="PHI40" s="46"/>
      <c r="PHJ40" s="46"/>
      <c r="PHK40" s="46"/>
      <c r="PHL40" s="46"/>
      <c r="PHM40" s="46"/>
      <c r="PHN40" s="46"/>
      <c r="PHO40" s="46"/>
      <c r="PHP40" s="46"/>
      <c r="PHQ40" s="46"/>
      <c r="PHR40" s="46"/>
      <c r="PHS40" s="46"/>
      <c r="PHT40" s="46"/>
      <c r="PHU40" s="46"/>
      <c r="PHV40" s="46"/>
      <c r="PHW40" s="46"/>
      <c r="PHX40" s="46"/>
      <c r="PHY40" s="46"/>
      <c r="PHZ40" s="46"/>
      <c r="PIA40" s="46"/>
      <c r="PIB40" s="46"/>
      <c r="PIC40" s="46"/>
      <c r="PID40" s="46"/>
      <c r="PIE40" s="46"/>
      <c r="PIF40" s="46"/>
      <c r="PIG40" s="46"/>
      <c r="PIH40" s="46"/>
      <c r="PII40" s="46"/>
      <c r="PIJ40" s="46"/>
      <c r="PIK40" s="46"/>
      <c r="PIL40" s="46"/>
      <c r="PIM40" s="46"/>
      <c r="PIN40" s="46"/>
      <c r="PIO40" s="46"/>
      <c r="PIP40" s="46"/>
      <c r="PIQ40" s="46"/>
      <c r="PIR40" s="46"/>
      <c r="PIS40" s="46"/>
      <c r="PIT40" s="46"/>
      <c r="PIU40" s="46"/>
      <c r="PIV40" s="46"/>
      <c r="PIW40" s="46"/>
      <c r="PIX40" s="46"/>
      <c r="PIY40" s="46"/>
      <c r="PIZ40" s="46"/>
      <c r="PJA40" s="46"/>
      <c r="PJB40" s="46"/>
      <c r="PJC40" s="46"/>
      <c r="PJD40" s="46"/>
      <c r="PJE40" s="46"/>
      <c r="PJF40" s="46"/>
      <c r="PJG40" s="46"/>
      <c r="PJH40" s="46"/>
      <c r="PJI40" s="46"/>
      <c r="PJJ40" s="46"/>
      <c r="PJK40" s="46"/>
      <c r="PJL40" s="46"/>
      <c r="PJM40" s="46"/>
      <c r="PJN40" s="46"/>
      <c r="PJO40" s="46"/>
      <c r="PJP40" s="46"/>
      <c r="PJQ40" s="46"/>
      <c r="PJR40" s="46"/>
      <c r="PJS40" s="46"/>
      <c r="PJT40" s="46"/>
      <c r="PJU40" s="46"/>
      <c r="PJV40" s="46"/>
      <c r="PJW40" s="46"/>
      <c r="PJX40" s="46"/>
      <c r="PJY40" s="46"/>
      <c r="PJZ40" s="46"/>
      <c r="PKA40" s="46"/>
      <c r="PKB40" s="46"/>
      <c r="PKC40" s="46"/>
      <c r="PKD40" s="46"/>
      <c r="PKE40" s="46"/>
      <c r="PKF40" s="46"/>
      <c r="PKG40" s="46"/>
      <c r="PKH40" s="46"/>
      <c r="PKI40" s="46"/>
      <c r="PKJ40" s="46"/>
      <c r="PKK40" s="46"/>
      <c r="PKL40" s="46"/>
      <c r="PKM40" s="46"/>
      <c r="PKN40" s="46"/>
      <c r="PKO40" s="46"/>
      <c r="PKP40" s="46"/>
      <c r="PKQ40" s="46"/>
      <c r="PKR40" s="46"/>
      <c r="PKS40" s="46"/>
      <c r="PKT40" s="46"/>
      <c r="PKU40" s="46"/>
      <c r="PKV40" s="46"/>
      <c r="PKW40" s="46"/>
      <c r="PKX40" s="46"/>
      <c r="PKY40" s="46"/>
      <c r="PKZ40" s="46"/>
      <c r="PLA40" s="46"/>
      <c r="PLB40" s="46"/>
      <c r="PLC40" s="46"/>
      <c r="PLD40" s="46"/>
      <c r="PLE40" s="46"/>
      <c r="PLF40" s="46"/>
      <c r="PLG40" s="46"/>
      <c r="PLH40" s="46"/>
      <c r="PLI40" s="46"/>
      <c r="PLJ40" s="46"/>
      <c r="PLK40" s="46"/>
      <c r="PLL40" s="46"/>
      <c r="PLM40" s="46"/>
      <c r="PLN40" s="46"/>
      <c r="PLO40" s="46"/>
      <c r="PLP40" s="46"/>
      <c r="PLQ40" s="46"/>
      <c r="PLR40" s="46"/>
      <c r="PLS40" s="46"/>
      <c r="PLT40" s="46"/>
      <c r="PLU40" s="46"/>
      <c r="PLV40" s="46"/>
      <c r="PLW40" s="46"/>
      <c r="PLX40" s="46"/>
      <c r="PLY40" s="46"/>
      <c r="PLZ40" s="46"/>
      <c r="PMA40" s="46"/>
      <c r="PMB40" s="46"/>
      <c r="PMC40" s="46"/>
      <c r="PMD40" s="46"/>
      <c r="PME40" s="46"/>
      <c r="PMF40" s="46"/>
      <c r="PMG40" s="46"/>
      <c r="PMH40" s="46"/>
      <c r="PMI40" s="46"/>
      <c r="PMJ40" s="46"/>
      <c r="PMK40" s="46"/>
      <c r="PML40" s="46"/>
      <c r="PMM40" s="46"/>
      <c r="PMN40" s="46"/>
      <c r="PMO40" s="46"/>
      <c r="PMP40" s="46"/>
      <c r="PMQ40" s="46"/>
      <c r="PMR40" s="46"/>
      <c r="PMS40" s="46"/>
      <c r="PMT40" s="46"/>
      <c r="PMU40" s="46"/>
      <c r="PMV40" s="46"/>
      <c r="PMW40" s="46"/>
      <c r="PMX40" s="46"/>
      <c r="PMY40" s="46"/>
      <c r="PMZ40" s="46"/>
      <c r="PNA40" s="46"/>
      <c r="PNB40" s="46"/>
      <c r="PNC40" s="46"/>
      <c r="PND40" s="46"/>
      <c r="PNE40" s="46"/>
      <c r="PNF40" s="46"/>
      <c r="PNG40" s="46"/>
      <c r="PNH40" s="46"/>
      <c r="PNI40" s="46"/>
      <c r="PNJ40" s="46"/>
      <c r="PNK40" s="46"/>
      <c r="PNL40" s="46"/>
      <c r="PNM40" s="46"/>
      <c r="PNN40" s="46"/>
      <c r="PNO40" s="46"/>
      <c r="PNP40" s="46"/>
      <c r="PNQ40" s="46"/>
      <c r="PNR40" s="46"/>
      <c r="PNS40" s="46"/>
      <c r="PNT40" s="46"/>
      <c r="PNU40" s="46"/>
      <c r="PNV40" s="46"/>
      <c r="PNW40" s="46"/>
      <c r="PNX40" s="46"/>
      <c r="PNY40" s="46"/>
      <c r="PNZ40" s="46"/>
      <c r="POA40" s="46"/>
      <c r="POB40" s="46"/>
      <c r="POC40" s="46"/>
      <c r="POD40" s="46"/>
      <c r="POE40" s="46"/>
      <c r="POF40" s="46"/>
      <c r="POG40" s="46"/>
      <c r="POH40" s="46"/>
      <c r="POI40" s="46"/>
      <c r="POJ40" s="46"/>
      <c r="POK40" s="46"/>
      <c r="POL40" s="46"/>
      <c r="POM40" s="46"/>
      <c r="PON40" s="46"/>
      <c r="POO40" s="46"/>
      <c r="POP40" s="46"/>
      <c r="POQ40" s="46"/>
      <c r="POR40" s="46"/>
      <c r="POS40" s="46"/>
      <c r="POT40" s="46"/>
      <c r="POU40" s="46"/>
      <c r="POV40" s="46"/>
      <c r="POW40" s="46"/>
      <c r="POX40" s="46"/>
      <c r="POY40" s="46"/>
      <c r="POZ40" s="46"/>
      <c r="PPA40" s="46"/>
      <c r="PPB40" s="46"/>
      <c r="PPC40" s="46"/>
      <c r="PPD40" s="46"/>
      <c r="PPE40" s="46"/>
      <c r="PPF40" s="46"/>
      <c r="PPG40" s="46"/>
      <c r="PPH40" s="46"/>
      <c r="PPI40" s="46"/>
      <c r="PPJ40" s="46"/>
      <c r="PPK40" s="46"/>
      <c r="PPL40" s="46"/>
      <c r="PPM40" s="46"/>
      <c r="PPN40" s="46"/>
      <c r="PPO40" s="46"/>
      <c r="PPP40" s="46"/>
      <c r="PPQ40" s="46"/>
      <c r="PPR40" s="46"/>
      <c r="PPS40" s="46"/>
      <c r="PPT40" s="46"/>
      <c r="PPU40" s="46"/>
      <c r="PPV40" s="46"/>
      <c r="PPW40" s="46"/>
      <c r="PPX40" s="46"/>
      <c r="PPY40" s="46"/>
      <c r="PPZ40" s="46"/>
      <c r="PQA40" s="46"/>
      <c r="PQB40" s="46"/>
      <c r="PQC40" s="46"/>
      <c r="PQD40" s="46"/>
      <c r="PQE40" s="46"/>
      <c r="PQF40" s="46"/>
      <c r="PQG40" s="46"/>
      <c r="PQH40" s="46"/>
      <c r="PQI40" s="46"/>
      <c r="PQJ40" s="46"/>
      <c r="PQK40" s="46"/>
      <c r="PQL40" s="46"/>
      <c r="PQM40" s="46"/>
      <c r="PQN40" s="46"/>
      <c r="PQO40" s="46"/>
      <c r="PQP40" s="46"/>
      <c r="PQQ40" s="46"/>
      <c r="PQR40" s="46"/>
      <c r="PQS40" s="46"/>
      <c r="PQT40" s="46"/>
      <c r="PQU40" s="46"/>
      <c r="PQV40" s="46"/>
      <c r="PQW40" s="46"/>
      <c r="PQX40" s="46"/>
      <c r="PQY40" s="46"/>
      <c r="PQZ40" s="46"/>
      <c r="PRA40" s="46"/>
      <c r="PRB40" s="46"/>
      <c r="PRC40" s="46"/>
      <c r="PRD40" s="46"/>
      <c r="PRE40" s="46"/>
      <c r="PRF40" s="46"/>
      <c r="PRG40" s="46"/>
      <c r="PRH40" s="46"/>
      <c r="PRI40" s="46"/>
      <c r="PRJ40" s="46"/>
      <c r="PRK40" s="46"/>
      <c r="PRL40" s="46"/>
      <c r="PRM40" s="46"/>
      <c r="PRN40" s="46"/>
      <c r="PRO40" s="46"/>
      <c r="PRP40" s="46"/>
      <c r="PRQ40" s="46"/>
      <c r="PRR40" s="46"/>
      <c r="PRS40" s="46"/>
      <c r="PRT40" s="46"/>
      <c r="PRU40" s="46"/>
      <c r="PRV40" s="46"/>
      <c r="PRW40" s="46"/>
      <c r="PRX40" s="46"/>
      <c r="PRY40" s="46"/>
      <c r="PRZ40" s="46"/>
      <c r="PSA40" s="46"/>
      <c r="PSB40" s="46"/>
      <c r="PSC40" s="46"/>
      <c r="PSD40" s="46"/>
      <c r="PSE40" s="46"/>
      <c r="PSF40" s="46"/>
      <c r="PSG40" s="46"/>
      <c r="PSH40" s="46"/>
      <c r="PSI40" s="46"/>
      <c r="PSJ40" s="46"/>
      <c r="PSK40" s="46"/>
      <c r="PSL40" s="46"/>
      <c r="PSM40" s="46"/>
      <c r="PSN40" s="46"/>
      <c r="PSO40" s="46"/>
      <c r="PSP40" s="46"/>
      <c r="PSQ40" s="46"/>
      <c r="PSR40" s="46"/>
      <c r="PSS40" s="46"/>
      <c r="PST40" s="46"/>
      <c r="PSU40" s="46"/>
      <c r="PSV40" s="46"/>
      <c r="PSW40" s="46"/>
      <c r="PSX40" s="46"/>
      <c r="PSY40" s="46"/>
      <c r="PSZ40" s="46"/>
      <c r="PTA40" s="46"/>
      <c r="PTB40" s="46"/>
      <c r="PTC40" s="46"/>
      <c r="PTD40" s="46"/>
      <c r="PTE40" s="46"/>
      <c r="PTF40" s="46"/>
      <c r="PTG40" s="46"/>
      <c r="PTH40" s="46"/>
      <c r="PTI40" s="46"/>
      <c r="PTJ40" s="46"/>
      <c r="PTK40" s="46"/>
      <c r="PTL40" s="46"/>
      <c r="PTM40" s="46"/>
      <c r="PTN40" s="46"/>
      <c r="PTO40" s="46"/>
      <c r="PTP40" s="46"/>
      <c r="PTQ40" s="46"/>
      <c r="PTR40" s="46"/>
      <c r="PTS40" s="46"/>
      <c r="PTT40" s="46"/>
      <c r="PTU40" s="46"/>
      <c r="PTV40" s="46"/>
      <c r="PTW40" s="46"/>
      <c r="PTX40" s="46"/>
      <c r="PTY40" s="46"/>
      <c r="PTZ40" s="46"/>
      <c r="PUA40" s="46"/>
      <c r="PUB40" s="46"/>
      <c r="PUC40" s="46"/>
      <c r="PUD40" s="46"/>
      <c r="PUE40" s="46"/>
      <c r="PUF40" s="46"/>
      <c r="PUG40" s="46"/>
      <c r="PUH40" s="46"/>
      <c r="PUI40" s="46"/>
      <c r="PUJ40" s="46"/>
      <c r="PUK40" s="46"/>
      <c r="PUL40" s="46"/>
      <c r="PUM40" s="46"/>
      <c r="PUN40" s="46"/>
      <c r="PUO40" s="46"/>
      <c r="PUP40" s="46"/>
      <c r="PUQ40" s="46"/>
      <c r="PUR40" s="46"/>
      <c r="PUS40" s="46"/>
      <c r="PUT40" s="46"/>
      <c r="PUU40" s="46"/>
      <c r="PUV40" s="46"/>
      <c r="PUW40" s="46"/>
      <c r="PUX40" s="46"/>
      <c r="PUY40" s="46"/>
      <c r="PUZ40" s="46"/>
      <c r="PVA40" s="46"/>
      <c r="PVB40" s="46"/>
      <c r="PVC40" s="46"/>
      <c r="PVD40" s="46"/>
      <c r="PVE40" s="46"/>
      <c r="PVF40" s="46"/>
      <c r="PVG40" s="46"/>
      <c r="PVH40" s="46"/>
      <c r="PVI40" s="46"/>
      <c r="PVJ40" s="46"/>
      <c r="PVK40" s="46"/>
      <c r="PVL40" s="46"/>
      <c r="PVM40" s="46"/>
      <c r="PVN40" s="46"/>
      <c r="PVO40" s="46"/>
      <c r="PVP40" s="46"/>
      <c r="PVQ40" s="46"/>
      <c r="PVR40" s="46"/>
      <c r="PVS40" s="46"/>
      <c r="PVT40" s="46"/>
      <c r="PVU40" s="46"/>
      <c r="PVV40" s="46"/>
      <c r="PVW40" s="46"/>
      <c r="PVX40" s="46"/>
      <c r="PVY40" s="46"/>
      <c r="PVZ40" s="46"/>
      <c r="PWA40" s="46"/>
      <c r="PWB40" s="46"/>
      <c r="PWC40" s="46"/>
      <c r="PWD40" s="46"/>
      <c r="PWE40" s="46"/>
      <c r="PWF40" s="46"/>
      <c r="PWG40" s="46"/>
      <c r="PWH40" s="46"/>
      <c r="PWI40" s="46"/>
      <c r="PWJ40" s="46"/>
      <c r="PWK40" s="46"/>
      <c r="PWL40" s="46"/>
      <c r="PWM40" s="46"/>
      <c r="PWN40" s="46"/>
      <c r="PWO40" s="46"/>
      <c r="PWP40" s="46"/>
      <c r="PWQ40" s="46"/>
      <c r="PWR40" s="46"/>
      <c r="PWS40" s="46"/>
      <c r="PWT40" s="46"/>
      <c r="PWU40" s="46"/>
      <c r="PWV40" s="46"/>
      <c r="PWW40" s="46"/>
      <c r="PWX40" s="46"/>
      <c r="PWY40" s="46"/>
      <c r="PWZ40" s="46"/>
      <c r="PXA40" s="46"/>
      <c r="PXB40" s="46"/>
      <c r="PXC40" s="46"/>
      <c r="PXD40" s="46"/>
      <c r="PXE40" s="46"/>
      <c r="PXF40" s="46"/>
      <c r="PXG40" s="46"/>
      <c r="PXH40" s="46"/>
      <c r="PXI40" s="46"/>
      <c r="PXJ40" s="46"/>
      <c r="PXK40" s="46"/>
      <c r="PXL40" s="46"/>
      <c r="PXM40" s="46"/>
      <c r="PXN40" s="46"/>
      <c r="PXO40" s="46"/>
      <c r="PXP40" s="46"/>
      <c r="PXQ40" s="46"/>
      <c r="PXR40" s="46"/>
      <c r="PXS40" s="46"/>
      <c r="PXT40" s="46"/>
      <c r="PXU40" s="46"/>
      <c r="PXV40" s="46"/>
      <c r="PXW40" s="46"/>
      <c r="PXX40" s="46"/>
      <c r="PXY40" s="46"/>
      <c r="PXZ40" s="46"/>
      <c r="PYA40" s="46"/>
      <c r="PYB40" s="46"/>
      <c r="PYC40" s="46"/>
      <c r="PYD40" s="46"/>
      <c r="PYE40" s="46"/>
      <c r="PYF40" s="46"/>
      <c r="PYG40" s="46"/>
      <c r="PYH40" s="46"/>
      <c r="PYI40" s="46"/>
      <c r="PYJ40" s="46"/>
      <c r="PYK40" s="46"/>
      <c r="PYL40" s="46"/>
      <c r="PYM40" s="46"/>
      <c r="PYN40" s="46"/>
      <c r="PYO40" s="46"/>
      <c r="PYP40" s="46"/>
      <c r="PYQ40" s="46"/>
      <c r="PYR40" s="46"/>
      <c r="PYS40" s="46"/>
      <c r="PYT40" s="46"/>
      <c r="PYU40" s="46"/>
      <c r="PYV40" s="46"/>
      <c r="PYW40" s="46"/>
      <c r="PYX40" s="46"/>
      <c r="PYY40" s="46"/>
      <c r="PYZ40" s="46"/>
      <c r="PZA40" s="46"/>
      <c r="PZB40" s="46"/>
      <c r="PZC40" s="46"/>
      <c r="PZD40" s="46"/>
      <c r="PZE40" s="46"/>
      <c r="PZF40" s="46"/>
      <c r="PZG40" s="46"/>
      <c r="PZH40" s="46"/>
      <c r="PZI40" s="46"/>
      <c r="PZJ40" s="46"/>
      <c r="PZK40" s="46"/>
      <c r="PZL40" s="46"/>
      <c r="PZM40" s="46"/>
      <c r="PZN40" s="46"/>
      <c r="PZO40" s="46"/>
      <c r="PZP40" s="46"/>
      <c r="PZQ40" s="46"/>
      <c r="PZR40" s="46"/>
      <c r="PZS40" s="46"/>
      <c r="PZT40" s="46"/>
      <c r="PZU40" s="46"/>
      <c r="PZV40" s="46"/>
      <c r="PZW40" s="46"/>
      <c r="PZX40" s="46"/>
      <c r="PZY40" s="46"/>
      <c r="PZZ40" s="46"/>
      <c r="QAA40" s="46"/>
      <c r="QAB40" s="46"/>
      <c r="QAC40" s="46"/>
      <c r="QAD40" s="46"/>
      <c r="QAE40" s="46"/>
      <c r="QAF40" s="46"/>
      <c r="QAG40" s="46"/>
      <c r="QAH40" s="46"/>
      <c r="QAI40" s="46"/>
      <c r="QAJ40" s="46"/>
      <c r="QAK40" s="46"/>
      <c r="QAL40" s="46"/>
      <c r="QAM40" s="46"/>
      <c r="QAN40" s="46"/>
      <c r="QAO40" s="46"/>
      <c r="QAP40" s="46"/>
      <c r="QAQ40" s="46"/>
      <c r="QAR40" s="46"/>
      <c r="QAS40" s="46"/>
      <c r="QAT40" s="46"/>
      <c r="QAU40" s="46"/>
      <c r="QAV40" s="46"/>
      <c r="QAW40" s="46"/>
      <c r="QAX40" s="46"/>
      <c r="QAY40" s="46"/>
      <c r="QAZ40" s="46"/>
      <c r="QBA40" s="46"/>
      <c r="QBB40" s="46"/>
      <c r="QBC40" s="46"/>
      <c r="QBD40" s="46"/>
      <c r="QBE40" s="46"/>
      <c r="QBF40" s="46"/>
      <c r="QBG40" s="46"/>
      <c r="QBH40" s="46"/>
      <c r="QBI40" s="46"/>
      <c r="QBJ40" s="46"/>
      <c r="QBK40" s="46"/>
      <c r="QBL40" s="46"/>
      <c r="QBM40" s="46"/>
      <c r="QBN40" s="46"/>
      <c r="QBO40" s="46"/>
      <c r="QBP40" s="46"/>
      <c r="QBQ40" s="46"/>
      <c r="QBR40" s="46"/>
      <c r="QBS40" s="46"/>
      <c r="QBT40" s="46"/>
      <c r="QBU40" s="46"/>
      <c r="QBV40" s="46"/>
      <c r="QBW40" s="46"/>
      <c r="QBX40" s="46"/>
      <c r="QBY40" s="46"/>
      <c r="QBZ40" s="46"/>
      <c r="QCA40" s="46"/>
      <c r="QCB40" s="46"/>
      <c r="QCC40" s="46"/>
      <c r="QCD40" s="46"/>
      <c r="QCE40" s="46"/>
      <c r="QCF40" s="46"/>
      <c r="QCG40" s="46"/>
      <c r="QCH40" s="46"/>
      <c r="QCI40" s="46"/>
      <c r="QCJ40" s="46"/>
      <c r="QCK40" s="46"/>
      <c r="QCL40" s="46"/>
      <c r="QCM40" s="46"/>
      <c r="QCN40" s="46"/>
      <c r="QCO40" s="46"/>
      <c r="QCP40" s="46"/>
      <c r="QCQ40" s="46"/>
      <c r="QCR40" s="46"/>
      <c r="QCS40" s="46"/>
      <c r="QCT40" s="46"/>
      <c r="QCU40" s="46"/>
      <c r="QCV40" s="46"/>
      <c r="QCW40" s="46"/>
      <c r="QCX40" s="46"/>
      <c r="QCY40" s="46"/>
      <c r="QCZ40" s="46"/>
      <c r="QDA40" s="46"/>
      <c r="QDB40" s="46"/>
      <c r="QDC40" s="46"/>
      <c r="QDD40" s="46"/>
      <c r="QDE40" s="46"/>
      <c r="QDF40" s="46"/>
      <c r="QDG40" s="46"/>
      <c r="QDH40" s="46"/>
      <c r="QDI40" s="46"/>
      <c r="QDJ40" s="46"/>
      <c r="QDK40" s="46"/>
      <c r="QDL40" s="46"/>
      <c r="QDM40" s="46"/>
      <c r="QDN40" s="46"/>
      <c r="QDO40" s="46"/>
      <c r="QDP40" s="46"/>
      <c r="QDQ40" s="46"/>
      <c r="QDR40" s="46"/>
      <c r="QDS40" s="46"/>
      <c r="QDT40" s="46"/>
      <c r="QDU40" s="46"/>
      <c r="QDV40" s="46"/>
      <c r="QDW40" s="46"/>
      <c r="QDX40" s="46"/>
      <c r="QDY40" s="46"/>
      <c r="QDZ40" s="46"/>
      <c r="QEA40" s="46"/>
      <c r="QEB40" s="46"/>
      <c r="QEC40" s="46"/>
      <c r="QED40" s="46"/>
      <c r="QEE40" s="46"/>
      <c r="QEF40" s="46"/>
      <c r="QEG40" s="46"/>
      <c r="QEH40" s="46"/>
      <c r="QEI40" s="46"/>
      <c r="QEJ40" s="46"/>
      <c r="QEK40" s="46"/>
      <c r="QEL40" s="46"/>
      <c r="QEM40" s="46"/>
      <c r="QEN40" s="46"/>
      <c r="QEO40" s="46"/>
      <c r="QEP40" s="46"/>
      <c r="QEQ40" s="46"/>
      <c r="QER40" s="46"/>
      <c r="QES40" s="46"/>
      <c r="QET40" s="46"/>
      <c r="QEU40" s="46"/>
      <c r="QEV40" s="46"/>
      <c r="QEW40" s="46"/>
      <c r="QEX40" s="46"/>
      <c r="QEY40" s="46"/>
      <c r="QEZ40" s="46"/>
      <c r="QFA40" s="46"/>
      <c r="QFB40" s="46"/>
      <c r="QFC40" s="46"/>
      <c r="QFD40" s="46"/>
      <c r="QFE40" s="46"/>
      <c r="QFF40" s="46"/>
      <c r="QFG40" s="46"/>
      <c r="QFH40" s="46"/>
      <c r="QFI40" s="46"/>
      <c r="QFJ40" s="46"/>
      <c r="QFK40" s="46"/>
      <c r="QFL40" s="46"/>
      <c r="QFM40" s="46"/>
      <c r="QFN40" s="46"/>
      <c r="QFO40" s="46"/>
      <c r="QFP40" s="46"/>
      <c r="QFQ40" s="46"/>
      <c r="QFR40" s="46"/>
      <c r="QFS40" s="46"/>
      <c r="QFT40" s="46"/>
      <c r="QFU40" s="46"/>
      <c r="QFV40" s="46"/>
      <c r="QFW40" s="46"/>
      <c r="QFX40" s="46"/>
      <c r="QFY40" s="46"/>
      <c r="QFZ40" s="46"/>
      <c r="QGA40" s="46"/>
      <c r="QGB40" s="46"/>
      <c r="QGC40" s="46"/>
      <c r="QGD40" s="46"/>
      <c r="QGE40" s="46"/>
      <c r="QGF40" s="46"/>
      <c r="QGG40" s="46"/>
      <c r="QGH40" s="46"/>
      <c r="QGI40" s="46"/>
      <c r="QGJ40" s="46"/>
      <c r="QGK40" s="46"/>
      <c r="QGL40" s="46"/>
      <c r="QGM40" s="46"/>
      <c r="QGN40" s="46"/>
      <c r="QGO40" s="46"/>
      <c r="QGP40" s="46"/>
      <c r="QGQ40" s="46"/>
      <c r="QGR40" s="46"/>
      <c r="QGS40" s="46"/>
      <c r="QGT40" s="46"/>
      <c r="QGU40" s="46"/>
      <c r="QGV40" s="46"/>
      <c r="QGW40" s="46"/>
      <c r="QGX40" s="46"/>
      <c r="QGY40" s="46"/>
      <c r="QGZ40" s="46"/>
      <c r="QHA40" s="46"/>
      <c r="QHB40" s="46"/>
      <c r="QHC40" s="46"/>
      <c r="QHD40" s="46"/>
      <c r="QHE40" s="46"/>
      <c r="QHF40" s="46"/>
      <c r="QHG40" s="46"/>
      <c r="QHH40" s="46"/>
      <c r="QHI40" s="46"/>
      <c r="QHJ40" s="46"/>
      <c r="QHK40" s="46"/>
      <c r="QHL40" s="46"/>
      <c r="QHM40" s="46"/>
      <c r="QHN40" s="46"/>
      <c r="QHO40" s="46"/>
      <c r="QHP40" s="46"/>
      <c r="QHQ40" s="46"/>
      <c r="QHR40" s="46"/>
      <c r="QHS40" s="46"/>
      <c r="QHT40" s="46"/>
      <c r="QHU40" s="46"/>
      <c r="QHV40" s="46"/>
      <c r="QHW40" s="46"/>
      <c r="QHX40" s="46"/>
      <c r="QHY40" s="46"/>
      <c r="QHZ40" s="46"/>
      <c r="QIA40" s="46"/>
      <c r="QIB40" s="46"/>
      <c r="QIC40" s="46"/>
      <c r="QID40" s="46"/>
      <c r="QIE40" s="46"/>
      <c r="QIF40" s="46"/>
      <c r="QIG40" s="46"/>
      <c r="QIH40" s="46"/>
      <c r="QII40" s="46"/>
      <c r="QIJ40" s="46"/>
      <c r="QIK40" s="46"/>
      <c r="QIL40" s="46"/>
      <c r="QIM40" s="46"/>
      <c r="QIN40" s="46"/>
      <c r="QIO40" s="46"/>
      <c r="QIP40" s="46"/>
      <c r="QIQ40" s="46"/>
      <c r="QIR40" s="46"/>
      <c r="QIS40" s="46"/>
      <c r="QIT40" s="46"/>
      <c r="QIU40" s="46"/>
      <c r="QIV40" s="46"/>
      <c r="QIW40" s="46"/>
      <c r="QIX40" s="46"/>
      <c r="QIY40" s="46"/>
      <c r="QIZ40" s="46"/>
      <c r="QJA40" s="46"/>
      <c r="QJB40" s="46"/>
      <c r="QJC40" s="46"/>
      <c r="QJD40" s="46"/>
      <c r="QJE40" s="46"/>
      <c r="QJF40" s="46"/>
      <c r="QJG40" s="46"/>
      <c r="QJH40" s="46"/>
      <c r="QJI40" s="46"/>
      <c r="QJJ40" s="46"/>
      <c r="QJK40" s="46"/>
      <c r="QJL40" s="46"/>
      <c r="QJM40" s="46"/>
      <c r="QJN40" s="46"/>
      <c r="QJO40" s="46"/>
      <c r="QJP40" s="46"/>
      <c r="QJQ40" s="46"/>
      <c r="QJR40" s="46"/>
      <c r="QJS40" s="46"/>
      <c r="QJT40" s="46"/>
      <c r="QJU40" s="46"/>
      <c r="QJV40" s="46"/>
      <c r="QJW40" s="46"/>
      <c r="QJX40" s="46"/>
      <c r="QJY40" s="46"/>
      <c r="QJZ40" s="46"/>
      <c r="QKA40" s="46"/>
      <c r="QKB40" s="46"/>
      <c r="QKC40" s="46"/>
      <c r="QKD40" s="46"/>
      <c r="QKE40" s="46"/>
      <c r="QKF40" s="46"/>
      <c r="QKG40" s="46"/>
      <c r="QKH40" s="46"/>
      <c r="QKI40" s="46"/>
      <c r="QKJ40" s="46"/>
      <c r="QKK40" s="46"/>
      <c r="QKL40" s="46"/>
      <c r="QKM40" s="46"/>
      <c r="QKN40" s="46"/>
      <c r="QKO40" s="46"/>
      <c r="QKP40" s="46"/>
      <c r="QKQ40" s="46"/>
      <c r="QKR40" s="46"/>
      <c r="QKS40" s="46"/>
      <c r="QKT40" s="46"/>
      <c r="QKU40" s="46"/>
      <c r="QKV40" s="46"/>
      <c r="QKW40" s="46"/>
      <c r="QKX40" s="46"/>
      <c r="QKY40" s="46"/>
      <c r="QKZ40" s="46"/>
      <c r="QLA40" s="46"/>
      <c r="QLB40" s="46"/>
      <c r="QLC40" s="46"/>
      <c r="QLD40" s="46"/>
      <c r="QLE40" s="46"/>
      <c r="QLF40" s="46"/>
      <c r="QLG40" s="46"/>
      <c r="QLH40" s="46"/>
      <c r="QLI40" s="46"/>
      <c r="QLJ40" s="46"/>
      <c r="QLK40" s="46"/>
      <c r="QLL40" s="46"/>
      <c r="QLM40" s="46"/>
      <c r="QLN40" s="46"/>
      <c r="QLO40" s="46"/>
      <c r="QLP40" s="46"/>
      <c r="QLQ40" s="46"/>
      <c r="QLR40" s="46"/>
      <c r="QLS40" s="46"/>
      <c r="QLT40" s="46"/>
      <c r="QLU40" s="46"/>
      <c r="QLV40" s="46"/>
      <c r="QLW40" s="46"/>
      <c r="QLX40" s="46"/>
      <c r="QLY40" s="46"/>
      <c r="QLZ40" s="46"/>
      <c r="QMA40" s="46"/>
      <c r="QMB40" s="46"/>
      <c r="QMC40" s="46"/>
      <c r="QMD40" s="46"/>
      <c r="QME40" s="46"/>
      <c r="QMF40" s="46"/>
      <c r="QMG40" s="46"/>
      <c r="QMH40" s="46"/>
      <c r="QMI40" s="46"/>
      <c r="QMJ40" s="46"/>
      <c r="QMK40" s="46"/>
      <c r="QML40" s="46"/>
      <c r="QMM40" s="46"/>
      <c r="QMN40" s="46"/>
      <c r="QMO40" s="46"/>
      <c r="QMP40" s="46"/>
      <c r="QMQ40" s="46"/>
      <c r="QMR40" s="46"/>
      <c r="QMS40" s="46"/>
      <c r="QMT40" s="46"/>
      <c r="QMU40" s="46"/>
      <c r="QMV40" s="46"/>
      <c r="QMW40" s="46"/>
      <c r="QMX40" s="46"/>
      <c r="QMY40" s="46"/>
      <c r="QMZ40" s="46"/>
      <c r="QNA40" s="46"/>
      <c r="QNB40" s="46"/>
      <c r="QNC40" s="46"/>
      <c r="QND40" s="46"/>
      <c r="QNE40" s="46"/>
      <c r="QNF40" s="46"/>
      <c r="QNG40" s="46"/>
      <c r="QNH40" s="46"/>
      <c r="QNI40" s="46"/>
      <c r="QNJ40" s="46"/>
      <c r="QNK40" s="46"/>
      <c r="QNL40" s="46"/>
      <c r="QNM40" s="46"/>
      <c r="QNN40" s="46"/>
      <c r="QNO40" s="46"/>
      <c r="QNP40" s="46"/>
      <c r="QNQ40" s="46"/>
      <c r="QNR40" s="46"/>
      <c r="QNS40" s="46"/>
      <c r="QNT40" s="46"/>
      <c r="QNU40" s="46"/>
      <c r="QNV40" s="46"/>
      <c r="QNW40" s="46"/>
      <c r="QNX40" s="46"/>
      <c r="QNY40" s="46"/>
      <c r="QNZ40" s="46"/>
      <c r="QOA40" s="46"/>
      <c r="QOB40" s="46"/>
      <c r="QOC40" s="46"/>
      <c r="QOD40" s="46"/>
      <c r="QOE40" s="46"/>
      <c r="QOF40" s="46"/>
      <c r="QOG40" s="46"/>
      <c r="QOH40" s="46"/>
      <c r="QOI40" s="46"/>
      <c r="QOJ40" s="46"/>
      <c r="QOK40" s="46"/>
      <c r="QOL40" s="46"/>
      <c r="QOM40" s="46"/>
      <c r="QON40" s="46"/>
      <c r="QOO40" s="46"/>
      <c r="QOP40" s="46"/>
      <c r="QOQ40" s="46"/>
      <c r="QOR40" s="46"/>
      <c r="QOS40" s="46"/>
      <c r="QOT40" s="46"/>
      <c r="QOU40" s="46"/>
      <c r="QOV40" s="46"/>
      <c r="QOW40" s="46"/>
      <c r="QOX40" s="46"/>
      <c r="QOY40" s="46"/>
      <c r="QOZ40" s="46"/>
      <c r="QPA40" s="46"/>
      <c r="QPB40" s="46"/>
      <c r="QPC40" s="46"/>
      <c r="QPD40" s="46"/>
      <c r="QPE40" s="46"/>
      <c r="QPF40" s="46"/>
      <c r="QPG40" s="46"/>
      <c r="QPH40" s="46"/>
      <c r="QPI40" s="46"/>
      <c r="QPJ40" s="46"/>
      <c r="QPK40" s="46"/>
      <c r="QPL40" s="46"/>
      <c r="QPM40" s="46"/>
      <c r="QPN40" s="46"/>
      <c r="QPO40" s="46"/>
      <c r="QPP40" s="46"/>
      <c r="QPQ40" s="46"/>
      <c r="QPR40" s="46"/>
      <c r="QPS40" s="46"/>
      <c r="QPT40" s="46"/>
      <c r="QPU40" s="46"/>
      <c r="QPV40" s="46"/>
      <c r="QPW40" s="46"/>
      <c r="QPX40" s="46"/>
      <c r="QPY40" s="46"/>
      <c r="QPZ40" s="46"/>
      <c r="QQA40" s="46"/>
      <c r="QQB40" s="46"/>
      <c r="QQC40" s="46"/>
      <c r="QQD40" s="46"/>
      <c r="QQE40" s="46"/>
      <c r="QQF40" s="46"/>
      <c r="QQG40" s="46"/>
      <c r="QQH40" s="46"/>
      <c r="QQI40" s="46"/>
      <c r="QQJ40" s="46"/>
      <c r="QQK40" s="46"/>
      <c r="QQL40" s="46"/>
      <c r="QQM40" s="46"/>
      <c r="QQN40" s="46"/>
      <c r="QQO40" s="46"/>
      <c r="QQP40" s="46"/>
      <c r="QQQ40" s="46"/>
      <c r="QQR40" s="46"/>
      <c r="QQS40" s="46"/>
      <c r="QQT40" s="46"/>
      <c r="QQU40" s="46"/>
      <c r="QQV40" s="46"/>
      <c r="QQW40" s="46"/>
      <c r="QQX40" s="46"/>
      <c r="QQY40" s="46"/>
      <c r="QQZ40" s="46"/>
      <c r="QRA40" s="46"/>
      <c r="QRB40" s="46"/>
      <c r="QRC40" s="46"/>
      <c r="QRD40" s="46"/>
      <c r="QRE40" s="46"/>
      <c r="QRF40" s="46"/>
      <c r="QRG40" s="46"/>
      <c r="QRH40" s="46"/>
      <c r="QRI40" s="46"/>
      <c r="QRJ40" s="46"/>
      <c r="QRK40" s="46"/>
      <c r="QRL40" s="46"/>
      <c r="QRM40" s="46"/>
      <c r="QRN40" s="46"/>
      <c r="QRO40" s="46"/>
      <c r="QRP40" s="46"/>
      <c r="QRQ40" s="46"/>
      <c r="QRR40" s="46"/>
      <c r="QRS40" s="46"/>
      <c r="QRT40" s="46"/>
      <c r="QRU40" s="46"/>
      <c r="QRV40" s="46"/>
      <c r="QRW40" s="46"/>
      <c r="QRX40" s="46"/>
      <c r="QRY40" s="46"/>
      <c r="QRZ40" s="46"/>
      <c r="QSA40" s="46"/>
      <c r="QSB40" s="46"/>
      <c r="QSC40" s="46"/>
      <c r="QSD40" s="46"/>
      <c r="QSE40" s="46"/>
      <c r="QSF40" s="46"/>
      <c r="QSG40" s="46"/>
      <c r="QSH40" s="46"/>
      <c r="QSI40" s="46"/>
      <c r="QSJ40" s="46"/>
      <c r="QSK40" s="46"/>
      <c r="QSL40" s="46"/>
      <c r="QSM40" s="46"/>
      <c r="QSN40" s="46"/>
      <c r="QSO40" s="46"/>
      <c r="QSP40" s="46"/>
      <c r="QSQ40" s="46"/>
      <c r="QSR40" s="46"/>
      <c r="QSS40" s="46"/>
      <c r="QST40" s="46"/>
      <c r="QSU40" s="46"/>
      <c r="QSV40" s="46"/>
      <c r="QSW40" s="46"/>
      <c r="QSX40" s="46"/>
      <c r="QSY40" s="46"/>
      <c r="QSZ40" s="46"/>
      <c r="QTA40" s="46"/>
      <c r="QTB40" s="46"/>
      <c r="QTC40" s="46"/>
      <c r="QTD40" s="46"/>
      <c r="QTE40" s="46"/>
      <c r="QTF40" s="46"/>
      <c r="QTG40" s="46"/>
      <c r="QTH40" s="46"/>
      <c r="QTI40" s="46"/>
      <c r="QTJ40" s="46"/>
      <c r="QTK40" s="46"/>
      <c r="QTL40" s="46"/>
      <c r="QTM40" s="46"/>
      <c r="QTN40" s="46"/>
      <c r="QTO40" s="46"/>
      <c r="QTP40" s="46"/>
      <c r="QTQ40" s="46"/>
      <c r="QTR40" s="46"/>
      <c r="QTS40" s="46"/>
      <c r="QTT40" s="46"/>
      <c r="QTU40" s="46"/>
      <c r="QTV40" s="46"/>
      <c r="QTW40" s="46"/>
      <c r="QTX40" s="46"/>
      <c r="QTY40" s="46"/>
      <c r="QTZ40" s="46"/>
      <c r="QUA40" s="46"/>
      <c r="QUB40" s="46"/>
      <c r="QUC40" s="46"/>
      <c r="QUD40" s="46"/>
      <c r="QUE40" s="46"/>
      <c r="QUF40" s="46"/>
      <c r="QUG40" s="46"/>
      <c r="QUH40" s="46"/>
      <c r="QUI40" s="46"/>
      <c r="QUJ40" s="46"/>
      <c r="QUK40" s="46"/>
      <c r="QUL40" s="46"/>
      <c r="QUM40" s="46"/>
      <c r="QUN40" s="46"/>
      <c r="QUO40" s="46"/>
      <c r="QUP40" s="46"/>
      <c r="QUQ40" s="46"/>
      <c r="QUR40" s="46"/>
      <c r="QUS40" s="46"/>
      <c r="QUT40" s="46"/>
      <c r="QUU40" s="46"/>
      <c r="QUV40" s="46"/>
      <c r="QUW40" s="46"/>
      <c r="QUX40" s="46"/>
      <c r="QUY40" s="46"/>
      <c r="QUZ40" s="46"/>
      <c r="QVA40" s="46"/>
      <c r="QVB40" s="46"/>
      <c r="QVC40" s="46"/>
      <c r="QVD40" s="46"/>
      <c r="QVE40" s="46"/>
      <c r="QVF40" s="46"/>
      <c r="QVG40" s="46"/>
      <c r="QVH40" s="46"/>
      <c r="QVI40" s="46"/>
      <c r="QVJ40" s="46"/>
      <c r="QVK40" s="46"/>
      <c r="QVL40" s="46"/>
      <c r="QVM40" s="46"/>
      <c r="QVN40" s="46"/>
      <c r="QVO40" s="46"/>
      <c r="QVP40" s="46"/>
      <c r="QVQ40" s="46"/>
      <c r="QVR40" s="46"/>
      <c r="QVS40" s="46"/>
      <c r="QVT40" s="46"/>
      <c r="QVU40" s="46"/>
      <c r="QVV40" s="46"/>
      <c r="QVW40" s="46"/>
      <c r="QVX40" s="46"/>
      <c r="QVY40" s="46"/>
      <c r="QVZ40" s="46"/>
      <c r="QWA40" s="46"/>
      <c r="QWB40" s="46"/>
      <c r="QWC40" s="46"/>
      <c r="QWD40" s="46"/>
      <c r="QWE40" s="46"/>
      <c r="QWF40" s="46"/>
      <c r="QWG40" s="46"/>
      <c r="QWH40" s="46"/>
      <c r="QWI40" s="46"/>
      <c r="QWJ40" s="46"/>
      <c r="QWK40" s="46"/>
      <c r="QWL40" s="46"/>
      <c r="QWM40" s="46"/>
      <c r="QWN40" s="46"/>
      <c r="QWO40" s="46"/>
      <c r="QWP40" s="46"/>
      <c r="QWQ40" s="46"/>
      <c r="QWR40" s="46"/>
      <c r="QWS40" s="46"/>
      <c r="QWT40" s="46"/>
      <c r="QWU40" s="46"/>
      <c r="QWV40" s="46"/>
      <c r="QWW40" s="46"/>
      <c r="QWX40" s="46"/>
      <c r="QWY40" s="46"/>
      <c r="QWZ40" s="46"/>
      <c r="QXA40" s="46"/>
      <c r="QXB40" s="46"/>
      <c r="QXC40" s="46"/>
      <c r="QXD40" s="46"/>
      <c r="QXE40" s="46"/>
      <c r="QXF40" s="46"/>
      <c r="QXG40" s="46"/>
      <c r="QXH40" s="46"/>
      <c r="QXI40" s="46"/>
      <c r="QXJ40" s="46"/>
      <c r="QXK40" s="46"/>
      <c r="QXL40" s="46"/>
      <c r="QXM40" s="46"/>
      <c r="QXN40" s="46"/>
      <c r="QXO40" s="46"/>
      <c r="QXP40" s="46"/>
      <c r="QXQ40" s="46"/>
      <c r="QXR40" s="46"/>
      <c r="QXS40" s="46"/>
      <c r="QXT40" s="46"/>
      <c r="QXU40" s="46"/>
      <c r="QXV40" s="46"/>
      <c r="QXW40" s="46"/>
      <c r="QXX40" s="46"/>
      <c r="QXY40" s="46"/>
      <c r="QXZ40" s="46"/>
      <c r="QYA40" s="46"/>
      <c r="QYB40" s="46"/>
      <c r="QYC40" s="46"/>
      <c r="QYD40" s="46"/>
      <c r="QYE40" s="46"/>
      <c r="QYF40" s="46"/>
      <c r="QYG40" s="46"/>
      <c r="QYH40" s="46"/>
      <c r="QYI40" s="46"/>
      <c r="QYJ40" s="46"/>
      <c r="QYK40" s="46"/>
      <c r="QYL40" s="46"/>
      <c r="QYM40" s="46"/>
      <c r="QYN40" s="46"/>
      <c r="QYO40" s="46"/>
      <c r="QYP40" s="46"/>
      <c r="QYQ40" s="46"/>
      <c r="QYR40" s="46"/>
      <c r="QYS40" s="46"/>
      <c r="QYT40" s="46"/>
      <c r="QYU40" s="46"/>
      <c r="QYV40" s="46"/>
      <c r="QYW40" s="46"/>
      <c r="QYX40" s="46"/>
      <c r="QYY40" s="46"/>
      <c r="QYZ40" s="46"/>
      <c r="QZA40" s="46"/>
      <c r="QZB40" s="46"/>
      <c r="QZC40" s="46"/>
      <c r="QZD40" s="46"/>
      <c r="QZE40" s="46"/>
      <c r="QZF40" s="46"/>
      <c r="QZG40" s="46"/>
      <c r="QZH40" s="46"/>
      <c r="QZI40" s="46"/>
      <c r="QZJ40" s="46"/>
      <c r="QZK40" s="46"/>
      <c r="QZL40" s="46"/>
      <c r="QZM40" s="46"/>
      <c r="QZN40" s="46"/>
      <c r="QZO40" s="46"/>
      <c r="QZP40" s="46"/>
      <c r="QZQ40" s="46"/>
      <c r="QZR40" s="46"/>
      <c r="QZS40" s="46"/>
      <c r="QZT40" s="46"/>
      <c r="QZU40" s="46"/>
      <c r="QZV40" s="46"/>
      <c r="QZW40" s="46"/>
      <c r="QZX40" s="46"/>
      <c r="QZY40" s="46"/>
      <c r="QZZ40" s="46"/>
      <c r="RAA40" s="46"/>
      <c r="RAB40" s="46"/>
      <c r="RAC40" s="46"/>
      <c r="RAD40" s="46"/>
      <c r="RAE40" s="46"/>
      <c r="RAF40" s="46"/>
      <c r="RAG40" s="46"/>
      <c r="RAH40" s="46"/>
      <c r="RAI40" s="46"/>
      <c r="RAJ40" s="46"/>
      <c r="RAK40" s="46"/>
      <c r="RAL40" s="46"/>
      <c r="RAM40" s="46"/>
      <c r="RAN40" s="46"/>
      <c r="RAO40" s="46"/>
      <c r="RAP40" s="46"/>
      <c r="RAQ40" s="46"/>
      <c r="RAR40" s="46"/>
      <c r="RAS40" s="46"/>
      <c r="RAT40" s="46"/>
      <c r="RAU40" s="46"/>
      <c r="RAV40" s="46"/>
      <c r="RAW40" s="46"/>
      <c r="RAX40" s="46"/>
      <c r="RAY40" s="46"/>
      <c r="RAZ40" s="46"/>
      <c r="RBA40" s="46"/>
      <c r="RBB40" s="46"/>
      <c r="RBC40" s="46"/>
      <c r="RBD40" s="46"/>
      <c r="RBE40" s="46"/>
      <c r="RBF40" s="46"/>
      <c r="RBG40" s="46"/>
      <c r="RBH40" s="46"/>
      <c r="RBI40" s="46"/>
      <c r="RBJ40" s="46"/>
      <c r="RBK40" s="46"/>
      <c r="RBL40" s="46"/>
      <c r="RBM40" s="46"/>
      <c r="RBN40" s="46"/>
      <c r="RBO40" s="46"/>
      <c r="RBP40" s="46"/>
      <c r="RBQ40" s="46"/>
      <c r="RBR40" s="46"/>
      <c r="RBS40" s="46"/>
      <c r="RBT40" s="46"/>
      <c r="RBU40" s="46"/>
      <c r="RBV40" s="46"/>
      <c r="RBW40" s="46"/>
      <c r="RBX40" s="46"/>
      <c r="RBY40" s="46"/>
      <c r="RBZ40" s="46"/>
      <c r="RCA40" s="46"/>
      <c r="RCB40" s="46"/>
      <c r="RCC40" s="46"/>
      <c r="RCD40" s="46"/>
      <c r="RCE40" s="46"/>
      <c r="RCF40" s="46"/>
      <c r="RCG40" s="46"/>
      <c r="RCH40" s="46"/>
      <c r="RCI40" s="46"/>
      <c r="RCJ40" s="46"/>
      <c r="RCK40" s="46"/>
      <c r="RCL40" s="46"/>
      <c r="RCM40" s="46"/>
      <c r="RCN40" s="46"/>
      <c r="RCO40" s="46"/>
      <c r="RCP40" s="46"/>
      <c r="RCQ40" s="46"/>
      <c r="RCR40" s="46"/>
      <c r="RCS40" s="46"/>
      <c r="RCT40" s="46"/>
      <c r="RCU40" s="46"/>
      <c r="RCV40" s="46"/>
      <c r="RCW40" s="46"/>
      <c r="RCX40" s="46"/>
      <c r="RCY40" s="46"/>
      <c r="RCZ40" s="46"/>
      <c r="RDA40" s="46"/>
      <c r="RDB40" s="46"/>
      <c r="RDC40" s="46"/>
      <c r="RDD40" s="46"/>
      <c r="RDE40" s="46"/>
      <c r="RDF40" s="46"/>
      <c r="RDG40" s="46"/>
      <c r="RDH40" s="46"/>
      <c r="RDI40" s="46"/>
      <c r="RDJ40" s="46"/>
      <c r="RDK40" s="46"/>
      <c r="RDL40" s="46"/>
      <c r="RDM40" s="46"/>
      <c r="RDN40" s="46"/>
      <c r="RDO40" s="46"/>
      <c r="RDP40" s="46"/>
      <c r="RDQ40" s="46"/>
      <c r="RDR40" s="46"/>
      <c r="RDS40" s="46"/>
      <c r="RDT40" s="46"/>
      <c r="RDU40" s="46"/>
      <c r="RDV40" s="46"/>
      <c r="RDW40" s="46"/>
      <c r="RDX40" s="46"/>
      <c r="RDY40" s="46"/>
      <c r="RDZ40" s="46"/>
      <c r="REA40" s="46"/>
      <c r="REB40" s="46"/>
      <c r="REC40" s="46"/>
      <c r="RED40" s="46"/>
      <c r="REE40" s="46"/>
      <c r="REF40" s="46"/>
      <c r="REG40" s="46"/>
      <c r="REH40" s="46"/>
      <c r="REI40" s="46"/>
      <c r="REJ40" s="46"/>
      <c r="REK40" s="46"/>
      <c r="REL40" s="46"/>
      <c r="REM40" s="46"/>
      <c r="REN40" s="46"/>
      <c r="REO40" s="46"/>
      <c r="REP40" s="46"/>
      <c r="REQ40" s="46"/>
      <c r="RER40" s="46"/>
      <c r="RES40" s="46"/>
      <c r="RET40" s="46"/>
      <c r="REU40" s="46"/>
      <c r="REV40" s="46"/>
      <c r="REW40" s="46"/>
      <c r="REX40" s="46"/>
      <c r="REY40" s="46"/>
      <c r="REZ40" s="46"/>
      <c r="RFA40" s="46"/>
      <c r="RFB40" s="46"/>
      <c r="RFC40" s="46"/>
      <c r="RFD40" s="46"/>
      <c r="RFE40" s="46"/>
      <c r="RFF40" s="46"/>
      <c r="RFG40" s="46"/>
      <c r="RFH40" s="46"/>
      <c r="RFI40" s="46"/>
      <c r="RFJ40" s="46"/>
      <c r="RFK40" s="46"/>
      <c r="RFL40" s="46"/>
      <c r="RFM40" s="46"/>
      <c r="RFN40" s="46"/>
      <c r="RFO40" s="46"/>
      <c r="RFP40" s="46"/>
      <c r="RFQ40" s="46"/>
      <c r="RFR40" s="46"/>
      <c r="RFS40" s="46"/>
      <c r="RFT40" s="46"/>
      <c r="RFU40" s="46"/>
      <c r="RFV40" s="46"/>
      <c r="RFW40" s="46"/>
      <c r="RFX40" s="46"/>
      <c r="RFY40" s="46"/>
      <c r="RFZ40" s="46"/>
      <c r="RGA40" s="46"/>
      <c r="RGB40" s="46"/>
      <c r="RGC40" s="46"/>
      <c r="RGD40" s="46"/>
      <c r="RGE40" s="46"/>
      <c r="RGF40" s="46"/>
      <c r="RGG40" s="46"/>
      <c r="RGH40" s="46"/>
      <c r="RGI40" s="46"/>
      <c r="RGJ40" s="46"/>
      <c r="RGK40" s="46"/>
      <c r="RGL40" s="46"/>
      <c r="RGM40" s="46"/>
      <c r="RGN40" s="46"/>
      <c r="RGO40" s="46"/>
      <c r="RGP40" s="46"/>
      <c r="RGQ40" s="46"/>
      <c r="RGR40" s="46"/>
      <c r="RGS40" s="46"/>
      <c r="RGT40" s="46"/>
      <c r="RGU40" s="46"/>
      <c r="RGV40" s="46"/>
      <c r="RGW40" s="46"/>
      <c r="RGX40" s="46"/>
      <c r="RGY40" s="46"/>
      <c r="RGZ40" s="46"/>
      <c r="RHA40" s="46"/>
      <c r="RHB40" s="46"/>
      <c r="RHC40" s="46"/>
      <c r="RHD40" s="46"/>
      <c r="RHE40" s="46"/>
      <c r="RHF40" s="46"/>
      <c r="RHG40" s="46"/>
      <c r="RHH40" s="46"/>
      <c r="RHI40" s="46"/>
      <c r="RHJ40" s="46"/>
      <c r="RHK40" s="46"/>
      <c r="RHL40" s="46"/>
      <c r="RHM40" s="46"/>
      <c r="RHN40" s="46"/>
      <c r="RHO40" s="46"/>
      <c r="RHP40" s="46"/>
      <c r="RHQ40" s="46"/>
      <c r="RHR40" s="46"/>
      <c r="RHS40" s="46"/>
      <c r="RHT40" s="46"/>
      <c r="RHU40" s="46"/>
      <c r="RHV40" s="46"/>
      <c r="RHW40" s="46"/>
      <c r="RHX40" s="46"/>
      <c r="RHY40" s="46"/>
      <c r="RHZ40" s="46"/>
      <c r="RIA40" s="46"/>
      <c r="RIB40" s="46"/>
      <c r="RIC40" s="46"/>
      <c r="RID40" s="46"/>
      <c r="RIE40" s="46"/>
      <c r="RIF40" s="46"/>
      <c r="RIG40" s="46"/>
      <c r="RIH40" s="46"/>
      <c r="RII40" s="46"/>
      <c r="RIJ40" s="46"/>
      <c r="RIK40" s="46"/>
      <c r="RIL40" s="46"/>
      <c r="RIM40" s="46"/>
      <c r="RIN40" s="46"/>
      <c r="RIO40" s="46"/>
      <c r="RIP40" s="46"/>
      <c r="RIQ40" s="46"/>
      <c r="RIR40" s="46"/>
      <c r="RIS40" s="46"/>
      <c r="RIT40" s="46"/>
      <c r="RIU40" s="46"/>
      <c r="RIV40" s="46"/>
      <c r="RIW40" s="46"/>
      <c r="RIX40" s="46"/>
      <c r="RIY40" s="46"/>
      <c r="RIZ40" s="46"/>
      <c r="RJA40" s="46"/>
      <c r="RJB40" s="46"/>
      <c r="RJC40" s="46"/>
      <c r="RJD40" s="46"/>
      <c r="RJE40" s="46"/>
      <c r="RJF40" s="46"/>
      <c r="RJG40" s="46"/>
      <c r="RJH40" s="46"/>
      <c r="RJI40" s="46"/>
      <c r="RJJ40" s="46"/>
      <c r="RJK40" s="46"/>
      <c r="RJL40" s="46"/>
      <c r="RJM40" s="46"/>
      <c r="RJN40" s="46"/>
      <c r="RJO40" s="46"/>
      <c r="RJP40" s="46"/>
      <c r="RJQ40" s="46"/>
      <c r="RJR40" s="46"/>
      <c r="RJS40" s="46"/>
      <c r="RJT40" s="46"/>
      <c r="RJU40" s="46"/>
      <c r="RJV40" s="46"/>
      <c r="RJW40" s="46"/>
      <c r="RJX40" s="46"/>
      <c r="RJY40" s="46"/>
      <c r="RJZ40" s="46"/>
      <c r="RKA40" s="46"/>
      <c r="RKB40" s="46"/>
      <c r="RKC40" s="46"/>
      <c r="RKD40" s="46"/>
      <c r="RKE40" s="46"/>
      <c r="RKF40" s="46"/>
      <c r="RKG40" s="46"/>
      <c r="RKH40" s="46"/>
      <c r="RKI40" s="46"/>
      <c r="RKJ40" s="46"/>
      <c r="RKK40" s="46"/>
      <c r="RKL40" s="46"/>
      <c r="RKM40" s="46"/>
      <c r="RKN40" s="46"/>
      <c r="RKO40" s="46"/>
      <c r="RKP40" s="46"/>
      <c r="RKQ40" s="46"/>
      <c r="RKR40" s="46"/>
      <c r="RKS40" s="46"/>
      <c r="RKT40" s="46"/>
      <c r="RKU40" s="46"/>
      <c r="RKV40" s="46"/>
      <c r="RKW40" s="46"/>
      <c r="RKX40" s="46"/>
      <c r="RKY40" s="46"/>
      <c r="RKZ40" s="46"/>
      <c r="RLA40" s="46"/>
      <c r="RLB40" s="46"/>
      <c r="RLC40" s="46"/>
      <c r="RLD40" s="46"/>
      <c r="RLE40" s="46"/>
      <c r="RLF40" s="46"/>
      <c r="RLG40" s="46"/>
      <c r="RLH40" s="46"/>
      <c r="RLI40" s="46"/>
      <c r="RLJ40" s="46"/>
      <c r="RLK40" s="46"/>
      <c r="RLL40" s="46"/>
      <c r="RLM40" s="46"/>
      <c r="RLN40" s="46"/>
      <c r="RLO40" s="46"/>
      <c r="RLP40" s="46"/>
      <c r="RLQ40" s="46"/>
      <c r="RLR40" s="46"/>
      <c r="RLS40" s="46"/>
      <c r="RLT40" s="46"/>
      <c r="RLU40" s="46"/>
      <c r="RLV40" s="46"/>
      <c r="RLW40" s="46"/>
      <c r="RLX40" s="46"/>
      <c r="RLY40" s="46"/>
      <c r="RLZ40" s="46"/>
      <c r="RMA40" s="46"/>
      <c r="RMB40" s="46"/>
      <c r="RMC40" s="46"/>
      <c r="RMD40" s="46"/>
      <c r="RME40" s="46"/>
      <c r="RMF40" s="46"/>
      <c r="RMG40" s="46"/>
      <c r="RMH40" s="46"/>
      <c r="RMI40" s="46"/>
      <c r="RMJ40" s="46"/>
      <c r="RMK40" s="46"/>
      <c r="RML40" s="46"/>
      <c r="RMM40" s="46"/>
      <c r="RMN40" s="46"/>
      <c r="RMO40" s="46"/>
      <c r="RMP40" s="46"/>
      <c r="RMQ40" s="46"/>
      <c r="RMR40" s="46"/>
      <c r="RMS40" s="46"/>
      <c r="RMT40" s="46"/>
      <c r="RMU40" s="46"/>
      <c r="RMV40" s="46"/>
      <c r="RMW40" s="46"/>
      <c r="RMX40" s="46"/>
      <c r="RMY40" s="46"/>
      <c r="RMZ40" s="46"/>
      <c r="RNA40" s="46"/>
      <c r="RNB40" s="46"/>
      <c r="RNC40" s="46"/>
      <c r="RND40" s="46"/>
      <c r="RNE40" s="46"/>
      <c r="RNF40" s="46"/>
      <c r="RNG40" s="46"/>
      <c r="RNH40" s="46"/>
      <c r="RNI40" s="46"/>
      <c r="RNJ40" s="46"/>
      <c r="RNK40" s="46"/>
      <c r="RNL40" s="46"/>
      <c r="RNM40" s="46"/>
      <c r="RNN40" s="46"/>
      <c r="RNO40" s="46"/>
      <c r="RNP40" s="46"/>
      <c r="RNQ40" s="46"/>
      <c r="RNR40" s="46"/>
      <c r="RNS40" s="46"/>
      <c r="RNT40" s="46"/>
      <c r="RNU40" s="46"/>
      <c r="RNV40" s="46"/>
      <c r="RNW40" s="46"/>
      <c r="RNX40" s="46"/>
      <c r="RNY40" s="46"/>
      <c r="RNZ40" s="46"/>
      <c r="ROA40" s="46"/>
      <c r="ROB40" s="46"/>
      <c r="ROC40" s="46"/>
      <c r="ROD40" s="46"/>
      <c r="ROE40" s="46"/>
      <c r="ROF40" s="46"/>
      <c r="ROG40" s="46"/>
      <c r="ROH40" s="46"/>
      <c r="ROI40" s="46"/>
      <c r="ROJ40" s="46"/>
      <c r="ROK40" s="46"/>
      <c r="ROL40" s="46"/>
      <c r="ROM40" s="46"/>
      <c r="RON40" s="46"/>
      <c r="ROO40" s="46"/>
      <c r="ROP40" s="46"/>
      <c r="ROQ40" s="46"/>
      <c r="ROR40" s="46"/>
      <c r="ROS40" s="46"/>
      <c r="ROT40" s="46"/>
      <c r="ROU40" s="46"/>
      <c r="ROV40" s="46"/>
      <c r="ROW40" s="46"/>
      <c r="ROX40" s="46"/>
      <c r="ROY40" s="46"/>
      <c r="ROZ40" s="46"/>
      <c r="RPA40" s="46"/>
      <c r="RPB40" s="46"/>
      <c r="RPC40" s="46"/>
      <c r="RPD40" s="46"/>
      <c r="RPE40" s="46"/>
      <c r="RPF40" s="46"/>
      <c r="RPG40" s="46"/>
      <c r="RPH40" s="46"/>
      <c r="RPI40" s="46"/>
      <c r="RPJ40" s="46"/>
      <c r="RPK40" s="46"/>
      <c r="RPL40" s="46"/>
      <c r="RPM40" s="46"/>
      <c r="RPN40" s="46"/>
      <c r="RPO40" s="46"/>
      <c r="RPP40" s="46"/>
      <c r="RPQ40" s="46"/>
      <c r="RPR40" s="46"/>
      <c r="RPS40" s="46"/>
      <c r="RPT40" s="46"/>
      <c r="RPU40" s="46"/>
      <c r="RPV40" s="46"/>
      <c r="RPW40" s="46"/>
      <c r="RPX40" s="46"/>
      <c r="RPY40" s="46"/>
      <c r="RPZ40" s="46"/>
      <c r="RQA40" s="46"/>
      <c r="RQB40" s="46"/>
      <c r="RQC40" s="46"/>
      <c r="RQD40" s="46"/>
      <c r="RQE40" s="46"/>
      <c r="RQF40" s="46"/>
      <c r="RQG40" s="46"/>
      <c r="RQH40" s="46"/>
      <c r="RQI40" s="46"/>
      <c r="RQJ40" s="46"/>
      <c r="RQK40" s="46"/>
      <c r="RQL40" s="46"/>
      <c r="RQM40" s="46"/>
      <c r="RQN40" s="46"/>
      <c r="RQO40" s="46"/>
      <c r="RQP40" s="46"/>
      <c r="RQQ40" s="46"/>
      <c r="RQR40" s="46"/>
      <c r="RQS40" s="46"/>
      <c r="RQT40" s="46"/>
      <c r="RQU40" s="46"/>
      <c r="RQV40" s="46"/>
      <c r="RQW40" s="46"/>
      <c r="RQX40" s="46"/>
      <c r="RQY40" s="46"/>
      <c r="RQZ40" s="46"/>
      <c r="RRA40" s="46"/>
      <c r="RRB40" s="46"/>
      <c r="RRC40" s="46"/>
      <c r="RRD40" s="46"/>
      <c r="RRE40" s="46"/>
      <c r="RRF40" s="46"/>
      <c r="RRG40" s="46"/>
      <c r="RRH40" s="46"/>
      <c r="RRI40" s="46"/>
      <c r="RRJ40" s="46"/>
      <c r="RRK40" s="46"/>
      <c r="RRL40" s="46"/>
      <c r="RRM40" s="46"/>
      <c r="RRN40" s="46"/>
      <c r="RRO40" s="46"/>
      <c r="RRP40" s="46"/>
      <c r="RRQ40" s="46"/>
      <c r="RRR40" s="46"/>
      <c r="RRS40" s="46"/>
      <c r="RRT40" s="46"/>
      <c r="RRU40" s="46"/>
      <c r="RRV40" s="46"/>
      <c r="RRW40" s="46"/>
      <c r="RRX40" s="46"/>
      <c r="RRY40" s="46"/>
      <c r="RRZ40" s="46"/>
      <c r="RSA40" s="46"/>
      <c r="RSB40" s="46"/>
      <c r="RSC40" s="46"/>
      <c r="RSD40" s="46"/>
      <c r="RSE40" s="46"/>
      <c r="RSF40" s="46"/>
      <c r="RSG40" s="46"/>
      <c r="RSH40" s="46"/>
      <c r="RSI40" s="46"/>
      <c r="RSJ40" s="46"/>
      <c r="RSK40" s="46"/>
      <c r="RSL40" s="46"/>
      <c r="RSM40" s="46"/>
      <c r="RSN40" s="46"/>
      <c r="RSO40" s="46"/>
      <c r="RSP40" s="46"/>
      <c r="RSQ40" s="46"/>
      <c r="RSR40" s="46"/>
      <c r="RSS40" s="46"/>
      <c r="RST40" s="46"/>
      <c r="RSU40" s="46"/>
      <c r="RSV40" s="46"/>
      <c r="RSW40" s="46"/>
      <c r="RSX40" s="46"/>
      <c r="RSY40" s="46"/>
      <c r="RSZ40" s="46"/>
      <c r="RTA40" s="46"/>
      <c r="RTB40" s="46"/>
      <c r="RTC40" s="46"/>
      <c r="RTD40" s="46"/>
      <c r="RTE40" s="46"/>
      <c r="RTF40" s="46"/>
      <c r="RTG40" s="46"/>
      <c r="RTH40" s="46"/>
      <c r="RTI40" s="46"/>
      <c r="RTJ40" s="46"/>
      <c r="RTK40" s="46"/>
      <c r="RTL40" s="46"/>
      <c r="RTM40" s="46"/>
      <c r="RTN40" s="46"/>
      <c r="RTO40" s="46"/>
      <c r="RTP40" s="46"/>
      <c r="RTQ40" s="46"/>
      <c r="RTR40" s="46"/>
      <c r="RTS40" s="46"/>
      <c r="RTT40" s="46"/>
      <c r="RTU40" s="46"/>
      <c r="RTV40" s="46"/>
      <c r="RTW40" s="46"/>
      <c r="RTX40" s="46"/>
      <c r="RTY40" s="46"/>
      <c r="RTZ40" s="46"/>
      <c r="RUA40" s="46"/>
      <c r="RUB40" s="46"/>
      <c r="RUC40" s="46"/>
      <c r="RUD40" s="46"/>
      <c r="RUE40" s="46"/>
      <c r="RUF40" s="46"/>
      <c r="RUG40" s="46"/>
      <c r="RUH40" s="46"/>
      <c r="RUI40" s="46"/>
      <c r="RUJ40" s="46"/>
      <c r="RUK40" s="46"/>
      <c r="RUL40" s="46"/>
      <c r="RUM40" s="46"/>
      <c r="RUN40" s="46"/>
      <c r="RUO40" s="46"/>
      <c r="RUP40" s="46"/>
      <c r="RUQ40" s="46"/>
      <c r="RUR40" s="46"/>
      <c r="RUS40" s="46"/>
      <c r="RUT40" s="46"/>
      <c r="RUU40" s="46"/>
      <c r="RUV40" s="46"/>
      <c r="RUW40" s="46"/>
      <c r="RUX40" s="46"/>
      <c r="RUY40" s="46"/>
      <c r="RUZ40" s="46"/>
      <c r="RVA40" s="46"/>
      <c r="RVB40" s="46"/>
      <c r="RVC40" s="46"/>
      <c r="RVD40" s="46"/>
      <c r="RVE40" s="46"/>
      <c r="RVF40" s="46"/>
      <c r="RVG40" s="46"/>
      <c r="RVH40" s="46"/>
      <c r="RVI40" s="46"/>
      <c r="RVJ40" s="46"/>
      <c r="RVK40" s="46"/>
      <c r="RVL40" s="46"/>
      <c r="RVM40" s="46"/>
      <c r="RVN40" s="46"/>
      <c r="RVO40" s="46"/>
      <c r="RVP40" s="46"/>
      <c r="RVQ40" s="46"/>
      <c r="RVR40" s="46"/>
      <c r="RVS40" s="46"/>
      <c r="RVT40" s="46"/>
      <c r="RVU40" s="46"/>
      <c r="RVV40" s="46"/>
      <c r="RVW40" s="46"/>
      <c r="RVX40" s="46"/>
      <c r="RVY40" s="46"/>
      <c r="RVZ40" s="46"/>
      <c r="RWA40" s="46"/>
      <c r="RWB40" s="46"/>
      <c r="RWC40" s="46"/>
      <c r="RWD40" s="46"/>
      <c r="RWE40" s="46"/>
      <c r="RWF40" s="46"/>
      <c r="RWG40" s="46"/>
      <c r="RWH40" s="46"/>
      <c r="RWI40" s="46"/>
      <c r="RWJ40" s="46"/>
      <c r="RWK40" s="46"/>
      <c r="RWL40" s="46"/>
      <c r="RWM40" s="46"/>
      <c r="RWN40" s="46"/>
      <c r="RWO40" s="46"/>
      <c r="RWP40" s="46"/>
      <c r="RWQ40" s="46"/>
      <c r="RWR40" s="46"/>
      <c r="RWS40" s="46"/>
      <c r="RWT40" s="46"/>
      <c r="RWU40" s="46"/>
      <c r="RWV40" s="46"/>
      <c r="RWW40" s="46"/>
      <c r="RWX40" s="46"/>
      <c r="RWY40" s="46"/>
      <c r="RWZ40" s="46"/>
      <c r="RXA40" s="46"/>
      <c r="RXB40" s="46"/>
      <c r="RXC40" s="46"/>
      <c r="RXD40" s="46"/>
      <c r="RXE40" s="46"/>
      <c r="RXF40" s="46"/>
      <c r="RXG40" s="46"/>
      <c r="RXH40" s="46"/>
      <c r="RXI40" s="46"/>
      <c r="RXJ40" s="46"/>
      <c r="RXK40" s="46"/>
      <c r="RXL40" s="46"/>
      <c r="RXM40" s="46"/>
      <c r="RXN40" s="46"/>
      <c r="RXO40" s="46"/>
      <c r="RXP40" s="46"/>
      <c r="RXQ40" s="46"/>
      <c r="RXR40" s="46"/>
      <c r="RXS40" s="46"/>
      <c r="RXT40" s="46"/>
      <c r="RXU40" s="46"/>
      <c r="RXV40" s="46"/>
      <c r="RXW40" s="46"/>
      <c r="RXX40" s="46"/>
      <c r="RXY40" s="46"/>
      <c r="RXZ40" s="46"/>
      <c r="RYA40" s="46"/>
      <c r="RYB40" s="46"/>
      <c r="RYC40" s="46"/>
      <c r="RYD40" s="46"/>
      <c r="RYE40" s="46"/>
      <c r="RYF40" s="46"/>
      <c r="RYG40" s="46"/>
      <c r="RYH40" s="46"/>
      <c r="RYI40" s="46"/>
      <c r="RYJ40" s="46"/>
      <c r="RYK40" s="46"/>
      <c r="RYL40" s="46"/>
      <c r="RYM40" s="46"/>
      <c r="RYN40" s="46"/>
      <c r="RYO40" s="46"/>
      <c r="RYP40" s="46"/>
      <c r="RYQ40" s="46"/>
      <c r="RYR40" s="46"/>
      <c r="RYS40" s="46"/>
      <c r="RYT40" s="46"/>
      <c r="RYU40" s="46"/>
      <c r="RYV40" s="46"/>
      <c r="RYW40" s="46"/>
      <c r="RYX40" s="46"/>
      <c r="RYY40" s="46"/>
      <c r="RYZ40" s="46"/>
      <c r="RZA40" s="46"/>
      <c r="RZB40" s="46"/>
      <c r="RZC40" s="46"/>
      <c r="RZD40" s="46"/>
      <c r="RZE40" s="46"/>
      <c r="RZF40" s="46"/>
      <c r="RZG40" s="46"/>
      <c r="RZH40" s="46"/>
      <c r="RZI40" s="46"/>
      <c r="RZJ40" s="46"/>
      <c r="RZK40" s="46"/>
      <c r="RZL40" s="46"/>
      <c r="RZM40" s="46"/>
      <c r="RZN40" s="46"/>
      <c r="RZO40" s="46"/>
      <c r="RZP40" s="46"/>
      <c r="RZQ40" s="46"/>
      <c r="RZR40" s="46"/>
      <c r="RZS40" s="46"/>
      <c r="RZT40" s="46"/>
      <c r="RZU40" s="46"/>
      <c r="RZV40" s="46"/>
      <c r="RZW40" s="46"/>
      <c r="RZX40" s="46"/>
      <c r="RZY40" s="46"/>
      <c r="RZZ40" s="46"/>
      <c r="SAA40" s="46"/>
      <c r="SAB40" s="46"/>
      <c r="SAC40" s="46"/>
      <c r="SAD40" s="46"/>
      <c r="SAE40" s="46"/>
      <c r="SAF40" s="46"/>
      <c r="SAG40" s="46"/>
      <c r="SAH40" s="46"/>
      <c r="SAI40" s="46"/>
      <c r="SAJ40" s="46"/>
      <c r="SAK40" s="46"/>
      <c r="SAL40" s="46"/>
      <c r="SAM40" s="46"/>
      <c r="SAN40" s="46"/>
      <c r="SAO40" s="46"/>
      <c r="SAP40" s="46"/>
      <c r="SAQ40" s="46"/>
      <c r="SAR40" s="46"/>
      <c r="SAS40" s="46"/>
      <c r="SAT40" s="46"/>
      <c r="SAU40" s="46"/>
      <c r="SAV40" s="46"/>
      <c r="SAW40" s="46"/>
      <c r="SAX40" s="46"/>
      <c r="SAY40" s="46"/>
      <c r="SAZ40" s="46"/>
      <c r="SBA40" s="46"/>
      <c r="SBB40" s="46"/>
      <c r="SBC40" s="46"/>
      <c r="SBD40" s="46"/>
      <c r="SBE40" s="46"/>
      <c r="SBF40" s="46"/>
      <c r="SBG40" s="46"/>
      <c r="SBH40" s="46"/>
      <c r="SBI40" s="46"/>
      <c r="SBJ40" s="46"/>
      <c r="SBK40" s="46"/>
      <c r="SBL40" s="46"/>
      <c r="SBM40" s="46"/>
      <c r="SBN40" s="46"/>
      <c r="SBO40" s="46"/>
      <c r="SBP40" s="46"/>
      <c r="SBQ40" s="46"/>
      <c r="SBR40" s="46"/>
      <c r="SBS40" s="46"/>
      <c r="SBT40" s="46"/>
      <c r="SBU40" s="46"/>
      <c r="SBV40" s="46"/>
      <c r="SBW40" s="46"/>
      <c r="SBX40" s="46"/>
      <c r="SBY40" s="46"/>
      <c r="SBZ40" s="46"/>
      <c r="SCA40" s="46"/>
      <c r="SCB40" s="46"/>
      <c r="SCC40" s="46"/>
      <c r="SCD40" s="46"/>
      <c r="SCE40" s="46"/>
      <c r="SCF40" s="46"/>
      <c r="SCG40" s="46"/>
      <c r="SCH40" s="46"/>
      <c r="SCI40" s="46"/>
      <c r="SCJ40" s="46"/>
      <c r="SCK40" s="46"/>
      <c r="SCL40" s="46"/>
      <c r="SCM40" s="46"/>
      <c r="SCN40" s="46"/>
      <c r="SCO40" s="46"/>
      <c r="SCP40" s="46"/>
      <c r="SCQ40" s="46"/>
      <c r="SCR40" s="46"/>
      <c r="SCS40" s="46"/>
      <c r="SCT40" s="46"/>
      <c r="SCU40" s="46"/>
      <c r="SCV40" s="46"/>
      <c r="SCW40" s="46"/>
      <c r="SCX40" s="46"/>
      <c r="SCY40" s="46"/>
      <c r="SCZ40" s="46"/>
      <c r="SDA40" s="46"/>
      <c r="SDB40" s="46"/>
      <c r="SDC40" s="46"/>
      <c r="SDD40" s="46"/>
      <c r="SDE40" s="46"/>
      <c r="SDF40" s="46"/>
      <c r="SDG40" s="46"/>
      <c r="SDH40" s="46"/>
      <c r="SDI40" s="46"/>
      <c r="SDJ40" s="46"/>
      <c r="SDK40" s="46"/>
      <c r="SDL40" s="46"/>
      <c r="SDM40" s="46"/>
      <c r="SDN40" s="46"/>
      <c r="SDO40" s="46"/>
      <c r="SDP40" s="46"/>
      <c r="SDQ40" s="46"/>
      <c r="SDR40" s="46"/>
      <c r="SDS40" s="46"/>
      <c r="SDT40" s="46"/>
      <c r="SDU40" s="46"/>
      <c r="SDV40" s="46"/>
      <c r="SDW40" s="46"/>
      <c r="SDX40" s="46"/>
      <c r="SDY40" s="46"/>
      <c r="SDZ40" s="46"/>
      <c r="SEA40" s="46"/>
      <c r="SEB40" s="46"/>
      <c r="SEC40" s="46"/>
      <c r="SED40" s="46"/>
      <c r="SEE40" s="46"/>
      <c r="SEF40" s="46"/>
      <c r="SEG40" s="46"/>
      <c r="SEH40" s="46"/>
      <c r="SEI40" s="46"/>
      <c r="SEJ40" s="46"/>
      <c r="SEK40" s="46"/>
      <c r="SEL40" s="46"/>
      <c r="SEM40" s="46"/>
      <c r="SEN40" s="46"/>
      <c r="SEO40" s="46"/>
      <c r="SEP40" s="46"/>
      <c r="SEQ40" s="46"/>
      <c r="SER40" s="46"/>
      <c r="SES40" s="46"/>
      <c r="SET40" s="46"/>
      <c r="SEU40" s="46"/>
      <c r="SEV40" s="46"/>
      <c r="SEW40" s="46"/>
      <c r="SEX40" s="46"/>
      <c r="SEY40" s="46"/>
      <c r="SEZ40" s="46"/>
      <c r="SFA40" s="46"/>
      <c r="SFB40" s="46"/>
      <c r="SFC40" s="46"/>
      <c r="SFD40" s="46"/>
      <c r="SFE40" s="46"/>
      <c r="SFF40" s="46"/>
      <c r="SFG40" s="46"/>
      <c r="SFH40" s="46"/>
      <c r="SFI40" s="46"/>
      <c r="SFJ40" s="46"/>
      <c r="SFK40" s="46"/>
      <c r="SFL40" s="46"/>
      <c r="SFM40" s="46"/>
      <c r="SFN40" s="46"/>
      <c r="SFO40" s="46"/>
      <c r="SFP40" s="46"/>
      <c r="SFQ40" s="46"/>
      <c r="SFR40" s="46"/>
      <c r="SFS40" s="46"/>
      <c r="SFT40" s="46"/>
      <c r="SFU40" s="46"/>
      <c r="SFV40" s="46"/>
      <c r="SFW40" s="46"/>
      <c r="SFX40" s="46"/>
      <c r="SFY40" s="46"/>
      <c r="SFZ40" s="46"/>
      <c r="SGA40" s="46"/>
      <c r="SGB40" s="46"/>
      <c r="SGC40" s="46"/>
      <c r="SGD40" s="46"/>
      <c r="SGE40" s="46"/>
      <c r="SGF40" s="46"/>
      <c r="SGG40" s="46"/>
      <c r="SGH40" s="46"/>
      <c r="SGI40" s="46"/>
      <c r="SGJ40" s="46"/>
      <c r="SGK40" s="46"/>
      <c r="SGL40" s="46"/>
      <c r="SGM40" s="46"/>
      <c r="SGN40" s="46"/>
      <c r="SGO40" s="46"/>
      <c r="SGP40" s="46"/>
      <c r="SGQ40" s="46"/>
      <c r="SGR40" s="46"/>
      <c r="SGS40" s="46"/>
      <c r="SGT40" s="46"/>
      <c r="SGU40" s="46"/>
      <c r="SGV40" s="46"/>
      <c r="SGW40" s="46"/>
      <c r="SGX40" s="46"/>
      <c r="SGY40" s="46"/>
      <c r="SGZ40" s="46"/>
      <c r="SHA40" s="46"/>
      <c r="SHB40" s="46"/>
      <c r="SHC40" s="46"/>
      <c r="SHD40" s="46"/>
      <c r="SHE40" s="46"/>
      <c r="SHF40" s="46"/>
      <c r="SHG40" s="46"/>
      <c r="SHH40" s="46"/>
      <c r="SHI40" s="46"/>
      <c r="SHJ40" s="46"/>
      <c r="SHK40" s="46"/>
      <c r="SHL40" s="46"/>
      <c r="SHM40" s="46"/>
      <c r="SHN40" s="46"/>
      <c r="SHO40" s="46"/>
      <c r="SHP40" s="46"/>
      <c r="SHQ40" s="46"/>
      <c r="SHR40" s="46"/>
      <c r="SHS40" s="46"/>
      <c r="SHT40" s="46"/>
      <c r="SHU40" s="46"/>
      <c r="SHV40" s="46"/>
      <c r="SHW40" s="46"/>
      <c r="SHX40" s="46"/>
      <c r="SHY40" s="46"/>
      <c r="SHZ40" s="46"/>
      <c r="SIA40" s="46"/>
      <c r="SIB40" s="46"/>
      <c r="SIC40" s="46"/>
      <c r="SID40" s="46"/>
      <c r="SIE40" s="46"/>
      <c r="SIF40" s="46"/>
      <c r="SIG40" s="46"/>
      <c r="SIH40" s="46"/>
      <c r="SII40" s="46"/>
      <c r="SIJ40" s="46"/>
      <c r="SIK40" s="46"/>
      <c r="SIL40" s="46"/>
      <c r="SIM40" s="46"/>
      <c r="SIN40" s="46"/>
      <c r="SIO40" s="46"/>
      <c r="SIP40" s="46"/>
      <c r="SIQ40" s="46"/>
      <c r="SIR40" s="46"/>
      <c r="SIS40" s="46"/>
      <c r="SIT40" s="46"/>
      <c r="SIU40" s="46"/>
      <c r="SIV40" s="46"/>
      <c r="SIW40" s="46"/>
      <c r="SIX40" s="46"/>
      <c r="SIY40" s="46"/>
      <c r="SIZ40" s="46"/>
      <c r="SJA40" s="46"/>
      <c r="SJB40" s="46"/>
      <c r="SJC40" s="46"/>
      <c r="SJD40" s="46"/>
      <c r="SJE40" s="46"/>
      <c r="SJF40" s="46"/>
      <c r="SJG40" s="46"/>
      <c r="SJH40" s="46"/>
      <c r="SJI40" s="46"/>
      <c r="SJJ40" s="46"/>
      <c r="SJK40" s="46"/>
      <c r="SJL40" s="46"/>
      <c r="SJM40" s="46"/>
      <c r="SJN40" s="46"/>
      <c r="SJO40" s="46"/>
      <c r="SJP40" s="46"/>
      <c r="SJQ40" s="46"/>
      <c r="SJR40" s="46"/>
      <c r="SJS40" s="46"/>
      <c r="SJT40" s="46"/>
      <c r="SJU40" s="46"/>
      <c r="SJV40" s="46"/>
      <c r="SJW40" s="46"/>
      <c r="SJX40" s="46"/>
      <c r="SJY40" s="46"/>
      <c r="SJZ40" s="46"/>
      <c r="SKA40" s="46"/>
      <c r="SKB40" s="46"/>
      <c r="SKC40" s="46"/>
      <c r="SKD40" s="46"/>
      <c r="SKE40" s="46"/>
      <c r="SKF40" s="46"/>
      <c r="SKG40" s="46"/>
      <c r="SKH40" s="46"/>
      <c r="SKI40" s="46"/>
      <c r="SKJ40" s="46"/>
      <c r="SKK40" s="46"/>
      <c r="SKL40" s="46"/>
      <c r="SKM40" s="46"/>
      <c r="SKN40" s="46"/>
      <c r="SKO40" s="46"/>
      <c r="SKP40" s="46"/>
      <c r="SKQ40" s="46"/>
      <c r="SKR40" s="46"/>
      <c r="SKS40" s="46"/>
      <c r="SKT40" s="46"/>
      <c r="SKU40" s="46"/>
      <c r="SKV40" s="46"/>
      <c r="SKW40" s="46"/>
      <c r="SKX40" s="46"/>
      <c r="SKY40" s="46"/>
      <c r="SKZ40" s="46"/>
      <c r="SLA40" s="46"/>
      <c r="SLB40" s="46"/>
      <c r="SLC40" s="46"/>
      <c r="SLD40" s="46"/>
      <c r="SLE40" s="46"/>
      <c r="SLF40" s="46"/>
      <c r="SLG40" s="46"/>
      <c r="SLH40" s="46"/>
      <c r="SLI40" s="46"/>
      <c r="SLJ40" s="46"/>
      <c r="SLK40" s="46"/>
      <c r="SLL40" s="46"/>
      <c r="SLM40" s="46"/>
      <c r="SLN40" s="46"/>
      <c r="SLO40" s="46"/>
      <c r="SLP40" s="46"/>
      <c r="SLQ40" s="46"/>
      <c r="SLR40" s="46"/>
      <c r="SLS40" s="46"/>
      <c r="SLT40" s="46"/>
      <c r="SLU40" s="46"/>
      <c r="SLV40" s="46"/>
      <c r="SLW40" s="46"/>
      <c r="SLX40" s="46"/>
      <c r="SLY40" s="46"/>
      <c r="SLZ40" s="46"/>
      <c r="SMA40" s="46"/>
      <c r="SMB40" s="46"/>
      <c r="SMC40" s="46"/>
      <c r="SMD40" s="46"/>
      <c r="SME40" s="46"/>
      <c r="SMF40" s="46"/>
      <c r="SMG40" s="46"/>
      <c r="SMH40" s="46"/>
      <c r="SMI40" s="46"/>
      <c r="SMJ40" s="46"/>
      <c r="SMK40" s="46"/>
      <c r="SML40" s="46"/>
      <c r="SMM40" s="46"/>
      <c r="SMN40" s="46"/>
      <c r="SMO40" s="46"/>
      <c r="SMP40" s="46"/>
      <c r="SMQ40" s="46"/>
      <c r="SMR40" s="46"/>
      <c r="SMS40" s="46"/>
      <c r="SMT40" s="46"/>
      <c r="SMU40" s="46"/>
      <c r="SMV40" s="46"/>
      <c r="SMW40" s="46"/>
      <c r="SMX40" s="46"/>
      <c r="SMY40" s="46"/>
      <c r="SMZ40" s="46"/>
      <c r="SNA40" s="46"/>
      <c r="SNB40" s="46"/>
      <c r="SNC40" s="46"/>
      <c r="SND40" s="46"/>
      <c r="SNE40" s="46"/>
      <c r="SNF40" s="46"/>
      <c r="SNG40" s="46"/>
      <c r="SNH40" s="46"/>
      <c r="SNI40" s="46"/>
      <c r="SNJ40" s="46"/>
      <c r="SNK40" s="46"/>
      <c r="SNL40" s="46"/>
      <c r="SNM40" s="46"/>
      <c r="SNN40" s="46"/>
      <c r="SNO40" s="46"/>
      <c r="SNP40" s="46"/>
      <c r="SNQ40" s="46"/>
      <c r="SNR40" s="46"/>
      <c r="SNS40" s="46"/>
      <c r="SNT40" s="46"/>
      <c r="SNU40" s="46"/>
      <c r="SNV40" s="46"/>
      <c r="SNW40" s="46"/>
      <c r="SNX40" s="46"/>
      <c r="SNY40" s="46"/>
      <c r="SNZ40" s="46"/>
      <c r="SOA40" s="46"/>
      <c r="SOB40" s="46"/>
      <c r="SOC40" s="46"/>
      <c r="SOD40" s="46"/>
      <c r="SOE40" s="46"/>
      <c r="SOF40" s="46"/>
      <c r="SOG40" s="46"/>
      <c r="SOH40" s="46"/>
      <c r="SOI40" s="46"/>
      <c r="SOJ40" s="46"/>
      <c r="SOK40" s="46"/>
      <c r="SOL40" s="46"/>
      <c r="SOM40" s="46"/>
      <c r="SON40" s="46"/>
      <c r="SOO40" s="46"/>
      <c r="SOP40" s="46"/>
      <c r="SOQ40" s="46"/>
      <c r="SOR40" s="46"/>
      <c r="SOS40" s="46"/>
      <c r="SOT40" s="46"/>
      <c r="SOU40" s="46"/>
      <c r="SOV40" s="46"/>
      <c r="SOW40" s="46"/>
      <c r="SOX40" s="46"/>
      <c r="SOY40" s="46"/>
      <c r="SOZ40" s="46"/>
      <c r="SPA40" s="46"/>
      <c r="SPB40" s="46"/>
      <c r="SPC40" s="46"/>
      <c r="SPD40" s="46"/>
      <c r="SPE40" s="46"/>
      <c r="SPF40" s="46"/>
      <c r="SPG40" s="46"/>
      <c r="SPH40" s="46"/>
      <c r="SPI40" s="46"/>
      <c r="SPJ40" s="46"/>
      <c r="SPK40" s="46"/>
      <c r="SPL40" s="46"/>
      <c r="SPM40" s="46"/>
      <c r="SPN40" s="46"/>
      <c r="SPO40" s="46"/>
      <c r="SPP40" s="46"/>
      <c r="SPQ40" s="46"/>
      <c r="SPR40" s="46"/>
      <c r="SPS40" s="46"/>
      <c r="SPT40" s="46"/>
      <c r="SPU40" s="46"/>
      <c r="SPV40" s="46"/>
      <c r="SPW40" s="46"/>
      <c r="SPX40" s="46"/>
      <c r="SPY40" s="46"/>
      <c r="SPZ40" s="46"/>
      <c r="SQA40" s="46"/>
      <c r="SQB40" s="46"/>
      <c r="SQC40" s="46"/>
      <c r="SQD40" s="46"/>
      <c r="SQE40" s="46"/>
      <c r="SQF40" s="46"/>
      <c r="SQG40" s="46"/>
      <c r="SQH40" s="46"/>
      <c r="SQI40" s="46"/>
      <c r="SQJ40" s="46"/>
      <c r="SQK40" s="46"/>
      <c r="SQL40" s="46"/>
      <c r="SQM40" s="46"/>
      <c r="SQN40" s="46"/>
      <c r="SQO40" s="46"/>
      <c r="SQP40" s="46"/>
      <c r="SQQ40" s="46"/>
      <c r="SQR40" s="46"/>
      <c r="SQS40" s="46"/>
      <c r="SQT40" s="46"/>
      <c r="SQU40" s="46"/>
      <c r="SQV40" s="46"/>
      <c r="SQW40" s="46"/>
      <c r="SQX40" s="46"/>
      <c r="SQY40" s="46"/>
      <c r="SQZ40" s="46"/>
      <c r="SRA40" s="46"/>
      <c r="SRB40" s="46"/>
      <c r="SRC40" s="46"/>
      <c r="SRD40" s="46"/>
      <c r="SRE40" s="46"/>
      <c r="SRF40" s="46"/>
      <c r="SRG40" s="46"/>
      <c r="SRH40" s="46"/>
      <c r="SRI40" s="46"/>
      <c r="SRJ40" s="46"/>
      <c r="SRK40" s="46"/>
      <c r="SRL40" s="46"/>
      <c r="SRM40" s="46"/>
      <c r="SRN40" s="46"/>
      <c r="SRO40" s="46"/>
      <c r="SRP40" s="46"/>
      <c r="SRQ40" s="46"/>
      <c r="SRR40" s="46"/>
      <c r="SRS40" s="46"/>
      <c r="SRT40" s="46"/>
      <c r="SRU40" s="46"/>
      <c r="SRV40" s="46"/>
      <c r="SRW40" s="46"/>
      <c r="SRX40" s="46"/>
      <c r="SRY40" s="46"/>
      <c r="SRZ40" s="46"/>
      <c r="SSA40" s="46"/>
      <c r="SSB40" s="46"/>
      <c r="SSC40" s="46"/>
      <c r="SSD40" s="46"/>
      <c r="SSE40" s="46"/>
      <c r="SSF40" s="46"/>
      <c r="SSG40" s="46"/>
      <c r="SSH40" s="46"/>
      <c r="SSI40" s="46"/>
      <c r="SSJ40" s="46"/>
      <c r="SSK40" s="46"/>
      <c r="SSL40" s="46"/>
      <c r="SSM40" s="46"/>
      <c r="SSN40" s="46"/>
      <c r="SSO40" s="46"/>
      <c r="SSP40" s="46"/>
      <c r="SSQ40" s="46"/>
      <c r="SSR40" s="46"/>
      <c r="SSS40" s="46"/>
      <c r="SST40" s="46"/>
      <c r="SSU40" s="46"/>
      <c r="SSV40" s="46"/>
      <c r="SSW40" s="46"/>
      <c r="SSX40" s="46"/>
      <c r="SSY40" s="46"/>
      <c r="SSZ40" s="46"/>
      <c r="STA40" s="46"/>
      <c r="STB40" s="46"/>
      <c r="STC40" s="46"/>
      <c r="STD40" s="46"/>
      <c r="STE40" s="46"/>
      <c r="STF40" s="46"/>
      <c r="STG40" s="46"/>
      <c r="STH40" s="46"/>
      <c r="STI40" s="46"/>
      <c r="STJ40" s="46"/>
      <c r="STK40" s="46"/>
      <c r="STL40" s="46"/>
      <c r="STM40" s="46"/>
      <c r="STN40" s="46"/>
      <c r="STO40" s="46"/>
      <c r="STP40" s="46"/>
      <c r="STQ40" s="46"/>
      <c r="STR40" s="46"/>
      <c r="STS40" s="46"/>
      <c r="STT40" s="46"/>
      <c r="STU40" s="46"/>
      <c r="STV40" s="46"/>
      <c r="STW40" s="46"/>
      <c r="STX40" s="46"/>
      <c r="STY40" s="46"/>
      <c r="STZ40" s="46"/>
      <c r="SUA40" s="46"/>
      <c r="SUB40" s="46"/>
      <c r="SUC40" s="46"/>
      <c r="SUD40" s="46"/>
      <c r="SUE40" s="46"/>
      <c r="SUF40" s="46"/>
      <c r="SUG40" s="46"/>
      <c r="SUH40" s="46"/>
      <c r="SUI40" s="46"/>
      <c r="SUJ40" s="46"/>
      <c r="SUK40" s="46"/>
      <c r="SUL40" s="46"/>
      <c r="SUM40" s="46"/>
      <c r="SUN40" s="46"/>
      <c r="SUO40" s="46"/>
      <c r="SUP40" s="46"/>
      <c r="SUQ40" s="46"/>
      <c r="SUR40" s="46"/>
      <c r="SUS40" s="46"/>
      <c r="SUT40" s="46"/>
      <c r="SUU40" s="46"/>
      <c r="SUV40" s="46"/>
      <c r="SUW40" s="46"/>
      <c r="SUX40" s="46"/>
      <c r="SUY40" s="46"/>
      <c r="SUZ40" s="46"/>
      <c r="SVA40" s="46"/>
      <c r="SVB40" s="46"/>
      <c r="SVC40" s="46"/>
      <c r="SVD40" s="46"/>
      <c r="SVE40" s="46"/>
      <c r="SVF40" s="46"/>
      <c r="SVG40" s="46"/>
      <c r="SVH40" s="46"/>
      <c r="SVI40" s="46"/>
      <c r="SVJ40" s="46"/>
      <c r="SVK40" s="46"/>
      <c r="SVL40" s="46"/>
      <c r="SVM40" s="46"/>
      <c r="SVN40" s="46"/>
      <c r="SVO40" s="46"/>
      <c r="SVP40" s="46"/>
      <c r="SVQ40" s="46"/>
      <c r="SVR40" s="46"/>
      <c r="SVS40" s="46"/>
      <c r="SVT40" s="46"/>
      <c r="SVU40" s="46"/>
      <c r="SVV40" s="46"/>
      <c r="SVW40" s="46"/>
      <c r="SVX40" s="46"/>
      <c r="SVY40" s="46"/>
      <c r="SVZ40" s="46"/>
      <c r="SWA40" s="46"/>
      <c r="SWB40" s="46"/>
      <c r="SWC40" s="46"/>
      <c r="SWD40" s="46"/>
      <c r="SWE40" s="46"/>
      <c r="SWF40" s="46"/>
      <c r="SWG40" s="46"/>
      <c r="SWH40" s="46"/>
      <c r="SWI40" s="46"/>
      <c r="SWJ40" s="46"/>
      <c r="SWK40" s="46"/>
      <c r="SWL40" s="46"/>
      <c r="SWM40" s="46"/>
      <c r="SWN40" s="46"/>
      <c r="SWO40" s="46"/>
      <c r="SWP40" s="46"/>
      <c r="SWQ40" s="46"/>
      <c r="SWR40" s="46"/>
      <c r="SWS40" s="46"/>
      <c r="SWT40" s="46"/>
      <c r="SWU40" s="46"/>
      <c r="SWV40" s="46"/>
      <c r="SWW40" s="46"/>
      <c r="SWX40" s="46"/>
      <c r="SWY40" s="46"/>
      <c r="SWZ40" s="46"/>
      <c r="SXA40" s="46"/>
      <c r="SXB40" s="46"/>
      <c r="SXC40" s="46"/>
      <c r="SXD40" s="46"/>
      <c r="SXE40" s="46"/>
      <c r="SXF40" s="46"/>
      <c r="SXG40" s="46"/>
      <c r="SXH40" s="46"/>
      <c r="SXI40" s="46"/>
      <c r="SXJ40" s="46"/>
      <c r="SXK40" s="46"/>
      <c r="SXL40" s="46"/>
      <c r="SXM40" s="46"/>
      <c r="SXN40" s="46"/>
      <c r="SXO40" s="46"/>
      <c r="SXP40" s="46"/>
      <c r="SXQ40" s="46"/>
      <c r="SXR40" s="46"/>
      <c r="SXS40" s="46"/>
      <c r="SXT40" s="46"/>
      <c r="SXU40" s="46"/>
      <c r="SXV40" s="46"/>
      <c r="SXW40" s="46"/>
      <c r="SXX40" s="46"/>
      <c r="SXY40" s="46"/>
      <c r="SXZ40" s="46"/>
      <c r="SYA40" s="46"/>
      <c r="SYB40" s="46"/>
      <c r="SYC40" s="46"/>
      <c r="SYD40" s="46"/>
      <c r="SYE40" s="46"/>
      <c r="SYF40" s="46"/>
      <c r="SYG40" s="46"/>
      <c r="SYH40" s="46"/>
      <c r="SYI40" s="46"/>
      <c r="SYJ40" s="46"/>
      <c r="SYK40" s="46"/>
      <c r="SYL40" s="46"/>
      <c r="SYM40" s="46"/>
      <c r="SYN40" s="46"/>
      <c r="SYO40" s="46"/>
      <c r="SYP40" s="46"/>
      <c r="SYQ40" s="46"/>
      <c r="SYR40" s="46"/>
      <c r="SYS40" s="46"/>
      <c r="SYT40" s="46"/>
      <c r="SYU40" s="46"/>
      <c r="SYV40" s="46"/>
      <c r="SYW40" s="46"/>
      <c r="SYX40" s="46"/>
      <c r="SYY40" s="46"/>
      <c r="SYZ40" s="46"/>
      <c r="SZA40" s="46"/>
      <c r="SZB40" s="46"/>
      <c r="SZC40" s="46"/>
      <c r="SZD40" s="46"/>
      <c r="SZE40" s="46"/>
      <c r="SZF40" s="46"/>
      <c r="SZG40" s="46"/>
      <c r="SZH40" s="46"/>
      <c r="SZI40" s="46"/>
      <c r="SZJ40" s="46"/>
      <c r="SZK40" s="46"/>
      <c r="SZL40" s="46"/>
      <c r="SZM40" s="46"/>
      <c r="SZN40" s="46"/>
      <c r="SZO40" s="46"/>
      <c r="SZP40" s="46"/>
      <c r="SZQ40" s="46"/>
      <c r="SZR40" s="46"/>
      <c r="SZS40" s="46"/>
      <c r="SZT40" s="46"/>
      <c r="SZU40" s="46"/>
      <c r="SZV40" s="46"/>
      <c r="SZW40" s="46"/>
      <c r="SZX40" s="46"/>
      <c r="SZY40" s="46"/>
      <c r="SZZ40" s="46"/>
      <c r="TAA40" s="46"/>
      <c r="TAB40" s="46"/>
      <c r="TAC40" s="46"/>
      <c r="TAD40" s="46"/>
      <c r="TAE40" s="46"/>
      <c r="TAF40" s="46"/>
      <c r="TAG40" s="46"/>
      <c r="TAH40" s="46"/>
      <c r="TAI40" s="46"/>
      <c r="TAJ40" s="46"/>
      <c r="TAK40" s="46"/>
      <c r="TAL40" s="46"/>
      <c r="TAM40" s="46"/>
      <c r="TAN40" s="46"/>
      <c r="TAO40" s="46"/>
      <c r="TAP40" s="46"/>
      <c r="TAQ40" s="46"/>
      <c r="TAR40" s="46"/>
      <c r="TAS40" s="46"/>
      <c r="TAT40" s="46"/>
      <c r="TAU40" s="46"/>
      <c r="TAV40" s="46"/>
      <c r="TAW40" s="46"/>
      <c r="TAX40" s="46"/>
      <c r="TAY40" s="46"/>
      <c r="TAZ40" s="46"/>
      <c r="TBA40" s="46"/>
      <c r="TBB40" s="46"/>
      <c r="TBC40" s="46"/>
      <c r="TBD40" s="46"/>
      <c r="TBE40" s="46"/>
      <c r="TBF40" s="46"/>
      <c r="TBG40" s="46"/>
      <c r="TBH40" s="46"/>
      <c r="TBI40" s="46"/>
      <c r="TBJ40" s="46"/>
      <c r="TBK40" s="46"/>
      <c r="TBL40" s="46"/>
      <c r="TBM40" s="46"/>
      <c r="TBN40" s="46"/>
      <c r="TBO40" s="46"/>
      <c r="TBP40" s="46"/>
      <c r="TBQ40" s="46"/>
      <c r="TBR40" s="46"/>
      <c r="TBS40" s="46"/>
      <c r="TBT40" s="46"/>
      <c r="TBU40" s="46"/>
      <c r="TBV40" s="46"/>
      <c r="TBW40" s="46"/>
      <c r="TBX40" s="46"/>
      <c r="TBY40" s="46"/>
      <c r="TBZ40" s="46"/>
      <c r="TCA40" s="46"/>
      <c r="TCB40" s="46"/>
      <c r="TCC40" s="46"/>
      <c r="TCD40" s="46"/>
      <c r="TCE40" s="46"/>
      <c r="TCF40" s="46"/>
      <c r="TCG40" s="46"/>
      <c r="TCH40" s="46"/>
      <c r="TCI40" s="46"/>
      <c r="TCJ40" s="46"/>
      <c r="TCK40" s="46"/>
      <c r="TCL40" s="46"/>
      <c r="TCM40" s="46"/>
      <c r="TCN40" s="46"/>
      <c r="TCO40" s="46"/>
      <c r="TCP40" s="46"/>
      <c r="TCQ40" s="46"/>
      <c r="TCR40" s="46"/>
      <c r="TCS40" s="46"/>
      <c r="TCT40" s="46"/>
      <c r="TCU40" s="46"/>
      <c r="TCV40" s="46"/>
      <c r="TCW40" s="46"/>
      <c r="TCX40" s="46"/>
      <c r="TCY40" s="46"/>
      <c r="TCZ40" s="46"/>
      <c r="TDA40" s="46"/>
      <c r="TDB40" s="46"/>
      <c r="TDC40" s="46"/>
      <c r="TDD40" s="46"/>
      <c r="TDE40" s="46"/>
      <c r="TDF40" s="46"/>
      <c r="TDG40" s="46"/>
      <c r="TDH40" s="46"/>
      <c r="TDI40" s="46"/>
      <c r="TDJ40" s="46"/>
      <c r="TDK40" s="46"/>
      <c r="TDL40" s="46"/>
      <c r="TDM40" s="46"/>
      <c r="TDN40" s="46"/>
      <c r="TDO40" s="46"/>
      <c r="TDP40" s="46"/>
      <c r="TDQ40" s="46"/>
      <c r="TDR40" s="46"/>
      <c r="TDS40" s="46"/>
      <c r="TDT40" s="46"/>
      <c r="TDU40" s="46"/>
      <c r="TDV40" s="46"/>
      <c r="TDW40" s="46"/>
      <c r="TDX40" s="46"/>
      <c r="TDY40" s="46"/>
      <c r="TDZ40" s="46"/>
      <c r="TEA40" s="46"/>
      <c r="TEB40" s="46"/>
      <c r="TEC40" s="46"/>
      <c r="TED40" s="46"/>
      <c r="TEE40" s="46"/>
      <c r="TEF40" s="46"/>
      <c r="TEG40" s="46"/>
      <c r="TEH40" s="46"/>
      <c r="TEI40" s="46"/>
      <c r="TEJ40" s="46"/>
      <c r="TEK40" s="46"/>
      <c r="TEL40" s="46"/>
      <c r="TEM40" s="46"/>
      <c r="TEN40" s="46"/>
      <c r="TEO40" s="46"/>
      <c r="TEP40" s="46"/>
      <c r="TEQ40" s="46"/>
      <c r="TER40" s="46"/>
      <c r="TES40" s="46"/>
      <c r="TET40" s="46"/>
      <c r="TEU40" s="46"/>
      <c r="TEV40" s="46"/>
      <c r="TEW40" s="46"/>
      <c r="TEX40" s="46"/>
      <c r="TEY40" s="46"/>
      <c r="TEZ40" s="46"/>
      <c r="TFA40" s="46"/>
      <c r="TFB40" s="46"/>
      <c r="TFC40" s="46"/>
      <c r="TFD40" s="46"/>
      <c r="TFE40" s="46"/>
      <c r="TFF40" s="46"/>
      <c r="TFG40" s="46"/>
      <c r="TFH40" s="46"/>
      <c r="TFI40" s="46"/>
      <c r="TFJ40" s="46"/>
      <c r="TFK40" s="46"/>
      <c r="TFL40" s="46"/>
      <c r="TFM40" s="46"/>
      <c r="TFN40" s="46"/>
      <c r="TFO40" s="46"/>
      <c r="TFP40" s="46"/>
      <c r="TFQ40" s="46"/>
      <c r="TFR40" s="46"/>
      <c r="TFS40" s="46"/>
      <c r="TFT40" s="46"/>
      <c r="TFU40" s="46"/>
      <c r="TFV40" s="46"/>
      <c r="TFW40" s="46"/>
      <c r="TFX40" s="46"/>
      <c r="TFY40" s="46"/>
      <c r="TFZ40" s="46"/>
      <c r="TGA40" s="46"/>
      <c r="TGB40" s="46"/>
      <c r="TGC40" s="46"/>
      <c r="TGD40" s="46"/>
      <c r="TGE40" s="46"/>
      <c r="TGF40" s="46"/>
      <c r="TGG40" s="46"/>
      <c r="TGH40" s="46"/>
      <c r="TGI40" s="46"/>
      <c r="TGJ40" s="46"/>
      <c r="TGK40" s="46"/>
      <c r="TGL40" s="46"/>
      <c r="TGM40" s="46"/>
      <c r="TGN40" s="46"/>
      <c r="TGO40" s="46"/>
      <c r="TGP40" s="46"/>
      <c r="TGQ40" s="46"/>
      <c r="TGR40" s="46"/>
      <c r="TGS40" s="46"/>
      <c r="TGT40" s="46"/>
      <c r="TGU40" s="46"/>
      <c r="TGV40" s="46"/>
      <c r="TGW40" s="46"/>
      <c r="TGX40" s="46"/>
      <c r="TGY40" s="46"/>
      <c r="TGZ40" s="46"/>
      <c r="THA40" s="46"/>
      <c r="THB40" s="46"/>
      <c r="THC40" s="46"/>
      <c r="THD40" s="46"/>
      <c r="THE40" s="46"/>
      <c r="THF40" s="46"/>
      <c r="THG40" s="46"/>
      <c r="THH40" s="46"/>
      <c r="THI40" s="46"/>
      <c r="THJ40" s="46"/>
      <c r="THK40" s="46"/>
      <c r="THL40" s="46"/>
      <c r="THM40" s="46"/>
      <c r="THN40" s="46"/>
      <c r="THO40" s="46"/>
      <c r="THP40" s="46"/>
      <c r="THQ40" s="46"/>
      <c r="THR40" s="46"/>
      <c r="THS40" s="46"/>
      <c r="THT40" s="46"/>
      <c r="THU40" s="46"/>
      <c r="THV40" s="46"/>
      <c r="THW40" s="46"/>
      <c r="THX40" s="46"/>
      <c r="THY40" s="46"/>
      <c r="THZ40" s="46"/>
      <c r="TIA40" s="46"/>
      <c r="TIB40" s="46"/>
      <c r="TIC40" s="46"/>
      <c r="TID40" s="46"/>
      <c r="TIE40" s="46"/>
      <c r="TIF40" s="46"/>
      <c r="TIG40" s="46"/>
      <c r="TIH40" s="46"/>
      <c r="TII40" s="46"/>
      <c r="TIJ40" s="46"/>
      <c r="TIK40" s="46"/>
      <c r="TIL40" s="46"/>
      <c r="TIM40" s="46"/>
      <c r="TIN40" s="46"/>
      <c r="TIO40" s="46"/>
      <c r="TIP40" s="46"/>
      <c r="TIQ40" s="46"/>
      <c r="TIR40" s="46"/>
      <c r="TIS40" s="46"/>
      <c r="TIT40" s="46"/>
      <c r="TIU40" s="46"/>
      <c r="TIV40" s="46"/>
      <c r="TIW40" s="46"/>
      <c r="TIX40" s="46"/>
      <c r="TIY40" s="46"/>
      <c r="TIZ40" s="46"/>
      <c r="TJA40" s="46"/>
      <c r="TJB40" s="46"/>
      <c r="TJC40" s="46"/>
      <c r="TJD40" s="46"/>
      <c r="TJE40" s="46"/>
      <c r="TJF40" s="46"/>
      <c r="TJG40" s="46"/>
      <c r="TJH40" s="46"/>
      <c r="TJI40" s="46"/>
      <c r="TJJ40" s="46"/>
      <c r="TJK40" s="46"/>
      <c r="TJL40" s="46"/>
      <c r="TJM40" s="46"/>
      <c r="TJN40" s="46"/>
      <c r="TJO40" s="46"/>
      <c r="TJP40" s="46"/>
      <c r="TJQ40" s="46"/>
      <c r="TJR40" s="46"/>
      <c r="TJS40" s="46"/>
      <c r="TJT40" s="46"/>
      <c r="TJU40" s="46"/>
      <c r="TJV40" s="46"/>
      <c r="TJW40" s="46"/>
      <c r="TJX40" s="46"/>
      <c r="TJY40" s="46"/>
      <c r="TJZ40" s="46"/>
      <c r="TKA40" s="46"/>
      <c r="TKB40" s="46"/>
      <c r="TKC40" s="46"/>
      <c r="TKD40" s="46"/>
      <c r="TKE40" s="46"/>
      <c r="TKF40" s="46"/>
      <c r="TKG40" s="46"/>
      <c r="TKH40" s="46"/>
      <c r="TKI40" s="46"/>
      <c r="TKJ40" s="46"/>
      <c r="TKK40" s="46"/>
      <c r="TKL40" s="46"/>
      <c r="TKM40" s="46"/>
      <c r="TKN40" s="46"/>
      <c r="TKO40" s="46"/>
      <c r="TKP40" s="46"/>
      <c r="TKQ40" s="46"/>
      <c r="TKR40" s="46"/>
      <c r="TKS40" s="46"/>
      <c r="TKT40" s="46"/>
      <c r="TKU40" s="46"/>
      <c r="TKV40" s="46"/>
      <c r="TKW40" s="46"/>
      <c r="TKX40" s="46"/>
      <c r="TKY40" s="46"/>
      <c r="TKZ40" s="46"/>
      <c r="TLA40" s="46"/>
      <c r="TLB40" s="46"/>
      <c r="TLC40" s="46"/>
      <c r="TLD40" s="46"/>
      <c r="TLE40" s="46"/>
      <c r="TLF40" s="46"/>
      <c r="TLG40" s="46"/>
      <c r="TLH40" s="46"/>
      <c r="TLI40" s="46"/>
      <c r="TLJ40" s="46"/>
      <c r="TLK40" s="46"/>
      <c r="TLL40" s="46"/>
      <c r="TLM40" s="46"/>
      <c r="TLN40" s="46"/>
      <c r="TLO40" s="46"/>
      <c r="TLP40" s="46"/>
      <c r="TLQ40" s="46"/>
      <c r="TLR40" s="46"/>
      <c r="TLS40" s="46"/>
      <c r="TLT40" s="46"/>
      <c r="TLU40" s="46"/>
      <c r="TLV40" s="46"/>
      <c r="TLW40" s="46"/>
      <c r="TLX40" s="46"/>
      <c r="TLY40" s="46"/>
      <c r="TLZ40" s="46"/>
      <c r="TMA40" s="46"/>
      <c r="TMB40" s="46"/>
      <c r="TMC40" s="46"/>
      <c r="TMD40" s="46"/>
      <c r="TME40" s="46"/>
      <c r="TMF40" s="46"/>
      <c r="TMG40" s="46"/>
      <c r="TMH40" s="46"/>
      <c r="TMI40" s="46"/>
      <c r="TMJ40" s="46"/>
      <c r="TMK40" s="46"/>
      <c r="TML40" s="46"/>
      <c r="TMM40" s="46"/>
      <c r="TMN40" s="46"/>
      <c r="TMO40" s="46"/>
      <c r="TMP40" s="46"/>
      <c r="TMQ40" s="46"/>
      <c r="TMR40" s="46"/>
      <c r="TMS40" s="46"/>
      <c r="TMT40" s="46"/>
      <c r="TMU40" s="46"/>
      <c r="TMV40" s="46"/>
      <c r="TMW40" s="46"/>
      <c r="TMX40" s="46"/>
      <c r="TMY40" s="46"/>
      <c r="TMZ40" s="46"/>
      <c r="TNA40" s="46"/>
      <c r="TNB40" s="46"/>
      <c r="TNC40" s="46"/>
      <c r="TND40" s="46"/>
      <c r="TNE40" s="46"/>
      <c r="TNF40" s="46"/>
      <c r="TNG40" s="46"/>
      <c r="TNH40" s="46"/>
      <c r="TNI40" s="46"/>
      <c r="TNJ40" s="46"/>
      <c r="TNK40" s="46"/>
      <c r="TNL40" s="46"/>
      <c r="TNM40" s="46"/>
      <c r="TNN40" s="46"/>
      <c r="TNO40" s="46"/>
      <c r="TNP40" s="46"/>
      <c r="TNQ40" s="46"/>
      <c r="TNR40" s="46"/>
      <c r="TNS40" s="46"/>
      <c r="TNT40" s="46"/>
      <c r="TNU40" s="46"/>
      <c r="TNV40" s="46"/>
      <c r="TNW40" s="46"/>
      <c r="TNX40" s="46"/>
      <c r="TNY40" s="46"/>
      <c r="TNZ40" s="46"/>
      <c r="TOA40" s="46"/>
      <c r="TOB40" s="46"/>
      <c r="TOC40" s="46"/>
      <c r="TOD40" s="46"/>
      <c r="TOE40" s="46"/>
      <c r="TOF40" s="46"/>
      <c r="TOG40" s="46"/>
      <c r="TOH40" s="46"/>
      <c r="TOI40" s="46"/>
      <c r="TOJ40" s="46"/>
      <c r="TOK40" s="46"/>
      <c r="TOL40" s="46"/>
      <c r="TOM40" s="46"/>
      <c r="TON40" s="46"/>
      <c r="TOO40" s="46"/>
      <c r="TOP40" s="46"/>
      <c r="TOQ40" s="46"/>
      <c r="TOR40" s="46"/>
      <c r="TOS40" s="46"/>
      <c r="TOT40" s="46"/>
      <c r="TOU40" s="46"/>
      <c r="TOV40" s="46"/>
      <c r="TOW40" s="46"/>
      <c r="TOX40" s="46"/>
      <c r="TOY40" s="46"/>
      <c r="TOZ40" s="46"/>
      <c r="TPA40" s="46"/>
      <c r="TPB40" s="46"/>
      <c r="TPC40" s="46"/>
      <c r="TPD40" s="46"/>
      <c r="TPE40" s="46"/>
      <c r="TPF40" s="46"/>
      <c r="TPG40" s="46"/>
      <c r="TPH40" s="46"/>
      <c r="TPI40" s="46"/>
      <c r="TPJ40" s="46"/>
      <c r="TPK40" s="46"/>
      <c r="TPL40" s="46"/>
      <c r="TPM40" s="46"/>
      <c r="TPN40" s="46"/>
      <c r="TPO40" s="46"/>
      <c r="TPP40" s="46"/>
      <c r="TPQ40" s="46"/>
      <c r="TPR40" s="46"/>
      <c r="TPS40" s="46"/>
      <c r="TPT40" s="46"/>
      <c r="TPU40" s="46"/>
      <c r="TPV40" s="46"/>
      <c r="TPW40" s="46"/>
      <c r="TPX40" s="46"/>
      <c r="TPY40" s="46"/>
      <c r="TPZ40" s="46"/>
      <c r="TQA40" s="46"/>
      <c r="TQB40" s="46"/>
      <c r="TQC40" s="46"/>
      <c r="TQD40" s="46"/>
      <c r="TQE40" s="46"/>
      <c r="TQF40" s="46"/>
      <c r="TQG40" s="46"/>
      <c r="TQH40" s="46"/>
      <c r="TQI40" s="46"/>
      <c r="TQJ40" s="46"/>
      <c r="TQK40" s="46"/>
      <c r="TQL40" s="46"/>
      <c r="TQM40" s="46"/>
      <c r="TQN40" s="46"/>
      <c r="TQO40" s="46"/>
      <c r="TQP40" s="46"/>
      <c r="TQQ40" s="46"/>
      <c r="TQR40" s="46"/>
      <c r="TQS40" s="46"/>
      <c r="TQT40" s="46"/>
      <c r="TQU40" s="46"/>
      <c r="TQV40" s="46"/>
      <c r="TQW40" s="46"/>
      <c r="TQX40" s="46"/>
      <c r="TQY40" s="46"/>
      <c r="TQZ40" s="46"/>
      <c r="TRA40" s="46"/>
      <c r="TRB40" s="46"/>
      <c r="TRC40" s="46"/>
      <c r="TRD40" s="46"/>
      <c r="TRE40" s="46"/>
      <c r="TRF40" s="46"/>
      <c r="TRG40" s="46"/>
      <c r="TRH40" s="46"/>
      <c r="TRI40" s="46"/>
      <c r="TRJ40" s="46"/>
      <c r="TRK40" s="46"/>
      <c r="TRL40" s="46"/>
      <c r="TRM40" s="46"/>
      <c r="TRN40" s="46"/>
      <c r="TRO40" s="46"/>
      <c r="TRP40" s="46"/>
      <c r="TRQ40" s="46"/>
      <c r="TRR40" s="46"/>
      <c r="TRS40" s="46"/>
      <c r="TRT40" s="46"/>
      <c r="TRU40" s="46"/>
      <c r="TRV40" s="46"/>
      <c r="TRW40" s="46"/>
      <c r="TRX40" s="46"/>
      <c r="TRY40" s="46"/>
      <c r="TRZ40" s="46"/>
      <c r="TSA40" s="46"/>
      <c r="TSB40" s="46"/>
      <c r="TSC40" s="46"/>
      <c r="TSD40" s="46"/>
      <c r="TSE40" s="46"/>
      <c r="TSF40" s="46"/>
      <c r="TSG40" s="46"/>
      <c r="TSH40" s="46"/>
      <c r="TSI40" s="46"/>
      <c r="TSJ40" s="46"/>
      <c r="TSK40" s="46"/>
      <c r="TSL40" s="46"/>
      <c r="TSM40" s="46"/>
      <c r="TSN40" s="46"/>
      <c r="TSO40" s="46"/>
      <c r="TSP40" s="46"/>
      <c r="TSQ40" s="46"/>
      <c r="TSR40" s="46"/>
      <c r="TSS40" s="46"/>
      <c r="TST40" s="46"/>
      <c r="TSU40" s="46"/>
      <c r="TSV40" s="46"/>
      <c r="TSW40" s="46"/>
      <c r="TSX40" s="46"/>
      <c r="TSY40" s="46"/>
      <c r="TSZ40" s="46"/>
      <c r="TTA40" s="46"/>
      <c r="TTB40" s="46"/>
      <c r="TTC40" s="46"/>
      <c r="TTD40" s="46"/>
      <c r="TTE40" s="46"/>
      <c r="TTF40" s="46"/>
      <c r="TTG40" s="46"/>
      <c r="TTH40" s="46"/>
      <c r="TTI40" s="46"/>
      <c r="TTJ40" s="46"/>
      <c r="TTK40" s="46"/>
      <c r="TTL40" s="46"/>
      <c r="TTM40" s="46"/>
      <c r="TTN40" s="46"/>
      <c r="TTO40" s="46"/>
      <c r="TTP40" s="46"/>
      <c r="TTQ40" s="46"/>
      <c r="TTR40" s="46"/>
      <c r="TTS40" s="46"/>
      <c r="TTT40" s="46"/>
      <c r="TTU40" s="46"/>
      <c r="TTV40" s="46"/>
      <c r="TTW40" s="46"/>
      <c r="TTX40" s="46"/>
      <c r="TTY40" s="46"/>
      <c r="TTZ40" s="46"/>
      <c r="TUA40" s="46"/>
      <c r="TUB40" s="46"/>
      <c r="TUC40" s="46"/>
      <c r="TUD40" s="46"/>
      <c r="TUE40" s="46"/>
      <c r="TUF40" s="46"/>
      <c r="TUG40" s="46"/>
      <c r="TUH40" s="46"/>
      <c r="TUI40" s="46"/>
      <c r="TUJ40" s="46"/>
      <c r="TUK40" s="46"/>
      <c r="TUL40" s="46"/>
      <c r="TUM40" s="46"/>
      <c r="TUN40" s="46"/>
      <c r="TUO40" s="46"/>
      <c r="TUP40" s="46"/>
      <c r="TUQ40" s="46"/>
      <c r="TUR40" s="46"/>
      <c r="TUS40" s="46"/>
      <c r="TUT40" s="46"/>
      <c r="TUU40" s="46"/>
      <c r="TUV40" s="46"/>
      <c r="TUW40" s="46"/>
      <c r="TUX40" s="46"/>
      <c r="TUY40" s="46"/>
      <c r="TUZ40" s="46"/>
      <c r="TVA40" s="46"/>
      <c r="TVB40" s="46"/>
      <c r="TVC40" s="46"/>
      <c r="TVD40" s="46"/>
      <c r="TVE40" s="46"/>
      <c r="TVF40" s="46"/>
      <c r="TVG40" s="46"/>
      <c r="TVH40" s="46"/>
      <c r="TVI40" s="46"/>
      <c r="TVJ40" s="46"/>
      <c r="TVK40" s="46"/>
      <c r="TVL40" s="46"/>
      <c r="TVM40" s="46"/>
      <c r="TVN40" s="46"/>
      <c r="TVO40" s="46"/>
      <c r="TVP40" s="46"/>
      <c r="TVQ40" s="46"/>
      <c r="TVR40" s="46"/>
      <c r="TVS40" s="46"/>
      <c r="TVT40" s="46"/>
      <c r="TVU40" s="46"/>
      <c r="TVV40" s="46"/>
      <c r="TVW40" s="46"/>
      <c r="TVX40" s="46"/>
      <c r="TVY40" s="46"/>
      <c r="TVZ40" s="46"/>
      <c r="TWA40" s="46"/>
      <c r="TWB40" s="46"/>
      <c r="TWC40" s="46"/>
      <c r="TWD40" s="46"/>
      <c r="TWE40" s="46"/>
      <c r="TWF40" s="46"/>
      <c r="TWG40" s="46"/>
      <c r="TWH40" s="46"/>
      <c r="TWI40" s="46"/>
      <c r="TWJ40" s="46"/>
      <c r="TWK40" s="46"/>
      <c r="TWL40" s="46"/>
      <c r="TWM40" s="46"/>
      <c r="TWN40" s="46"/>
      <c r="TWO40" s="46"/>
      <c r="TWP40" s="46"/>
      <c r="TWQ40" s="46"/>
      <c r="TWR40" s="46"/>
      <c r="TWS40" s="46"/>
      <c r="TWT40" s="46"/>
      <c r="TWU40" s="46"/>
      <c r="TWV40" s="46"/>
      <c r="TWW40" s="46"/>
      <c r="TWX40" s="46"/>
      <c r="TWY40" s="46"/>
      <c r="TWZ40" s="46"/>
      <c r="TXA40" s="46"/>
      <c r="TXB40" s="46"/>
      <c r="TXC40" s="46"/>
      <c r="TXD40" s="46"/>
      <c r="TXE40" s="46"/>
      <c r="TXF40" s="46"/>
      <c r="TXG40" s="46"/>
      <c r="TXH40" s="46"/>
      <c r="TXI40" s="46"/>
      <c r="TXJ40" s="46"/>
      <c r="TXK40" s="46"/>
      <c r="TXL40" s="46"/>
      <c r="TXM40" s="46"/>
      <c r="TXN40" s="46"/>
      <c r="TXO40" s="46"/>
      <c r="TXP40" s="46"/>
      <c r="TXQ40" s="46"/>
      <c r="TXR40" s="46"/>
      <c r="TXS40" s="46"/>
      <c r="TXT40" s="46"/>
      <c r="TXU40" s="46"/>
      <c r="TXV40" s="46"/>
      <c r="TXW40" s="46"/>
      <c r="TXX40" s="46"/>
      <c r="TXY40" s="46"/>
      <c r="TXZ40" s="46"/>
      <c r="TYA40" s="46"/>
      <c r="TYB40" s="46"/>
      <c r="TYC40" s="46"/>
      <c r="TYD40" s="46"/>
      <c r="TYE40" s="46"/>
      <c r="TYF40" s="46"/>
      <c r="TYG40" s="46"/>
      <c r="TYH40" s="46"/>
      <c r="TYI40" s="46"/>
      <c r="TYJ40" s="46"/>
      <c r="TYK40" s="46"/>
      <c r="TYL40" s="46"/>
      <c r="TYM40" s="46"/>
      <c r="TYN40" s="46"/>
      <c r="TYO40" s="46"/>
      <c r="TYP40" s="46"/>
      <c r="TYQ40" s="46"/>
      <c r="TYR40" s="46"/>
      <c r="TYS40" s="46"/>
      <c r="TYT40" s="46"/>
      <c r="TYU40" s="46"/>
      <c r="TYV40" s="46"/>
      <c r="TYW40" s="46"/>
      <c r="TYX40" s="46"/>
      <c r="TYY40" s="46"/>
      <c r="TYZ40" s="46"/>
      <c r="TZA40" s="46"/>
      <c r="TZB40" s="46"/>
      <c r="TZC40" s="46"/>
      <c r="TZD40" s="46"/>
      <c r="TZE40" s="46"/>
      <c r="TZF40" s="46"/>
      <c r="TZG40" s="46"/>
      <c r="TZH40" s="46"/>
      <c r="TZI40" s="46"/>
      <c r="TZJ40" s="46"/>
      <c r="TZK40" s="46"/>
      <c r="TZL40" s="46"/>
      <c r="TZM40" s="46"/>
      <c r="TZN40" s="46"/>
      <c r="TZO40" s="46"/>
      <c r="TZP40" s="46"/>
      <c r="TZQ40" s="46"/>
      <c r="TZR40" s="46"/>
      <c r="TZS40" s="46"/>
      <c r="TZT40" s="46"/>
      <c r="TZU40" s="46"/>
      <c r="TZV40" s="46"/>
      <c r="TZW40" s="46"/>
      <c r="TZX40" s="46"/>
      <c r="TZY40" s="46"/>
      <c r="TZZ40" s="46"/>
      <c r="UAA40" s="46"/>
      <c r="UAB40" s="46"/>
      <c r="UAC40" s="46"/>
      <c r="UAD40" s="46"/>
      <c r="UAE40" s="46"/>
      <c r="UAF40" s="46"/>
      <c r="UAG40" s="46"/>
      <c r="UAH40" s="46"/>
      <c r="UAI40" s="46"/>
      <c r="UAJ40" s="46"/>
      <c r="UAK40" s="46"/>
      <c r="UAL40" s="46"/>
      <c r="UAM40" s="46"/>
      <c r="UAN40" s="46"/>
      <c r="UAO40" s="46"/>
      <c r="UAP40" s="46"/>
      <c r="UAQ40" s="46"/>
      <c r="UAR40" s="46"/>
      <c r="UAS40" s="46"/>
      <c r="UAT40" s="46"/>
      <c r="UAU40" s="46"/>
      <c r="UAV40" s="46"/>
      <c r="UAW40" s="46"/>
      <c r="UAX40" s="46"/>
      <c r="UAY40" s="46"/>
      <c r="UAZ40" s="46"/>
      <c r="UBA40" s="46"/>
      <c r="UBB40" s="46"/>
      <c r="UBC40" s="46"/>
      <c r="UBD40" s="46"/>
      <c r="UBE40" s="46"/>
      <c r="UBF40" s="46"/>
      <c r="UBG40" s="46"/>
      <c r="UBH40" s="46"/>
      <c r="UBI40" s="46"/>
      <c r="UBJ40" s="46"/>
      <c r="UBK40" s="46"/>
      <c r="UBL40" s="46"/>
      <c r="UBM40" s="46"/>
      <c r="UBN40" s="46"/>
      <c r="UBO40" s="46"/>
      <c r="UBP40" s="46"/>
      <c r="UBQ40" s="46"/>
      <c r="UBR40" s="46"/>
      <c r="UBS40" s="46"/>
      <c r="UBT40" s="46"/>
      <c r="UBU40" s="46"/>
      <c r="UBV40" s="46"/>
      <c r="UBW40" s="46"/>
      <c r="UBX40" s="46"/>
      <c r="UBY40" s="46"/>
      <c r="UBZ40" s="46"/>
      <c r="UCA40" s="46"/>
      <c r="UCB40" s="46"/>
      <c r="UCC40" s="46"/>
      <c r="UCD40" s="46"/>
      <c r="UCE40" s="46"/>
      <c r="UCF40" s="46"/>
      <c r="UCG40" s="46"/>
      <c r="UCH40" s="46"/>
      <c r="UCI40" s="46"/>
      <c r="UCJ40" s="46"/>
      <c r="UCK40" s="46"/>
      <c r="UCL40" s="46"/>
      <c r="UCM40" s="46"/>
      <c r="UCN40" s="46"/>
      <c r="UCO40" s="46"/>
      <c r="UCP40" s="46"/>
      <c r="UCQ40" s="46"/>
      <c r="UCR40" s="46"/>
      <c r="UCS40" s="46"/>
      <c r="UCT40" s="46"/>
      <c r="UCU40" s="46"/>
      <c r="UCV40" s="46"/>
      <c r="UCW40" s="46"/>
      <c r="UCX40" s="46"/>
      <c r="UCY40" s="46"/>
      <c r="UCZ40" s="46"/>
      <c r="UDA40" s="46"/>
      <c r="UDB40" s="46"/>
      <c r="UDC40" s="46"/>
      <c r="UDD40" s="46"/>
      <c r="UDE40" s="46"/>
      <c r="UDF40" s="46"/>
      <c r="UDG40" s="46"/>
      <c r="UDH40" s="46"/>
      <c r="UDI40" s="46"/>
      <c r="UDJ40" s="46"/>
      <c r="UDK40" s="46"/>
      <c r="UDL40" s="46"/>
      <c r="UDM40" s="46"/>
      <c r="UDN40" s="46"/>
      <c r="UDO40" s="46"/>
      <c r="UDP40" s="46"/>
      <c r="UDQ40" s="46"/>
      <c r="UDR40" s="46"/>
      <c r="UDS40" s="46"/>
      <c r="UDT40" s="46"/>
      <c r="UDU40" s="46"/>
      <c r="UDV40" s="46"/>
      <c r="UDW40" s="46"/>
      <c r="UDX40" s="46"/>
      <c r="UDY40" s="46"/>
      <c r="UDZ40" s="46"/>
      <c r="UEA40" s="46"/>
      <c r="UEB40" s="46"/>
      <c r="UEC40" s="46"/>
      <c r="UED40" s="46"/>
      <c r="UEE40" s="46"/>
      <c r="UEF40" s="46"/>
      <c r="UEG40" s="46"/>
      <c r="UEH40" s="46"/>
      <c r="UEI40" s="46"/>
      <c r="UEJ40" s="46"/>
      <c r="UEK40" s="46"/>
      <c r="UEL40" s="46"/>
      <c r="UEM40" s="46"/>
      <c r="UEN40" s="46"/>
      <c r="UEO40" s="46"/>
      <c r="UEP40" s="46"/>
      <c r="UEQ40" s="46"/>
      <c r="UER40" s="46"/>
      <c r="UES40" s="46"/>
      <c r="UET40" s="46"/>
      <c r="UEU40" s="46"/>
      <c r="UEV40" s="46"/>
      <c r="UEW40" s="46"/>
      <c r="UEX40" s="46"/>
      <c r="UEY40" s="46"/>
      <c r="UEZ40" s="46"/>
      <c r="UFA40" s="46"/>
      <c r="UFB40" s="46"/>
      <c r="UFC40" s="46"/>
      <c r="UFD40" s="46"/>
      <c r="UFE40" s="46"/>
      <c r="UFF40" s="46"/>
      <c r="UFG40" s="46"/>
      <c r="UFH40" s="46"/>
      <c r="UFI40" s="46"/>
      <c r="UFJ40" s="46"/>
      <c r="UFK40" s="46"/>
      <c r="UFL40" s="46"/>
      <c r="UFM40" s="46"/>
      <c r="UFN40" s="46"/>
      <c r="UFO40" s="46"/>
      <c r="UFP40" s="46"/>
      <c r="UFQ40" s="46"/>
      <c r="UFR40" s="46"/>
      <c r="UFS40" s="46"/>
      <c r="UFT40" s="46"/>
      <c r="UFU40" s="46"/>
      <c r="UFV40" s="46"/>
      <c r="UFW40" s="46"/>
      <c r="UFX40" s="46"/>
      <c r="UFY40" s="46"/>
      <c r="UFZ40" s="46"/>
      <c r="UGA40" s="46"/>
      <c r="UGB40" s="46"/>
      <c r="UGC40" s="46"/>
      <c r="UGD40" s="46"/>
      <c r="UGE40" s="46"/>
      <c r="UGF40" s="46"/>
      <c r="UGG40" s="46"/>
      <c r="UGH40" s="46"/>
      <c r="UGI40" s="46"/>
      <c r="UGJ40" s="46"/>
      <c r="UGK40" s="46"/>
      <c r="UGL40" s="46"/>
      <c r="UGM40" s="46"/>
      <c r="UGN40" s="46"/>
      <c r="UGO40" s="46"/>
      <c r="UGP40" s="46"/>
      <c r="UGQ40" s="46"/>
      <c r="UGR40" s="46"/>
      <c r="UGS40" s="46"/>
      <c r="UGT40" s="46"/>
      <c r="UGU40" s="46"/>
      <c r="UGV40" s="46"/>
      <c r="UGW40" s="46"/>
      <c r="UGX40" s="46"/>
      <c r="UGY40" s="46"/>
      <c r="UGZ40" s="46"/>
      <c r="UHA40" s="46"/>
      <c r="UHB40" s="46"/>
      <c r="UHC40" s="46"/>
      <c r="UHD40" s="46"/>
      <c r="UHE40" s="46"/>
      <c r="UHF40" s="46"/>
      <c r="UHG40" s="46"/>
      <c r="UHH40" s="46"/>
      <c r="UHI40" s="46"/>
      <c r="UHJ40" s="46"/>
      <c r="UHK40" s="46"/>
      <c r="UHL40" s="46"/>
      <c r="UHM40" s="46"/>
      <c r="UHN40" s="46"/>
      <c r="UHO40" s="46"/>
      <c r="UHP40" s="46"/>
      <c r="UHQ40" s="46"/>
      <c r="UHR40" s="46"/>
      <c r="UHS40" s="46"/>
      <c r="UHT40" s="46"/>
      <c r="UHU40" s="46"/>
      <c r="UHV40" s="46"/>
      <c r="UHW40" s="46"/>
      <c r="UHX40" s="46"/>
      <c r="UHY40" s="46"/>
      <c r="UHZ40" s="46"/>
      <c r="UIA40" s="46"/>
      <c r="UIB40" s="46"/>
      <c r="UIC40" s="46"/>
      <c r="UID40" s="46"/>
      <c r="UIE40" s="46"/>
      <c r="UIF40" s="46"/>
      <c r="UIG40" s="46"/>
      <c r="UIH40" s="46"/>
      <c r="UII40" s="46"/>
      <c r="UIJ40" s="46"/>
      <c r="UIK40" s="46"/>
      <c r="UIL40" s="46"/>
      <c r="UIM40" s="46"/>
      <c r="UIN40" s="46"/>
      <c r="UIO40" s="46"/>
      <c r="UIP40" s="46"/>
      <c r="UIQ40" s="46"/>
      <c r="UIR40" s="46"/>
      <c r="UIS40" s="46"/>
      <c r="UIT40" s="46"/>
      <c r="UIU40" s="46"/>
      <c r="UIV40" s="46"/>
      <c r="UIW40" s="46"/>
      <c r="UIX40" s="46"/>
      <c r="UIY40" s="46"/>
      <c r="UIZ40" s="46"/>
      <c r="UJA40" s="46"/>
      <c r="UJB40" s="46"/>
      <c r="UJC40" s="46"/>
      <c r="UJD40" s="46"/>
      <c r="UJE40" s="46"/>
      <c r="UJF40" s="46"/>
      <c r="UJG40" s="46"/>
      <c r="UJH40" s="46"/>
      <c r="UJI40" s="46"/>
      <c r="UJJ40" s="46"/>
      <c r="UJK40" s="46"/>
      <c r="UJL40" s="46"/>
      <c r="UJM40" s="46"/>
      <c r="UJN40" s="46"/>
      <c r="UJO40" s="46"/>
      <c r="UJP40" s="46"/>
      <c r="UJQ40" s="46"/>
      <c r="UJR40" s="46"/>
      <c r="UJS40" s="46"/>
      <c r="UJT40" s="46"/>
      <c r="UJU40" s="46"/>
      <c r="UJV40" s="46"/>
      <c r="UJW40" s="46"/>
      <c r="UJX40" s="46"/>
      <c r="UJY40" s="46"/>
      <c r="UJZ40" s="46"/>
      <c r="UKA40" s="46"/>
      <c r="UKB40" s="46"/>
      <c r="UKC40" s="46"/>
      <c r="UKD40" s="46"/>
      <c r="UKE40" s="46"/>
      <c r="UKF40" s="46"/>
      <c r="UKG40" s="46"/>
      <c r="UKH40" s="46"/>
      <c r="UKI40" s="46"/>
      <c r="UKJ40" s="46"/>
      <c r="UKK40" s="46"/>
      <c r="UKL40" s="46"/>
      <c r="UKM40" s="46"/>
      <c r="UKN40" s="46"/>
      <c r="UKO40" s="46"/>
      <c r="UKP40" s="46"/>
      <c r="UKQ40" s="46"/>
      <c r="UKR40" s="46"/>
      <c r="UKS40" s="46"/>
      <c r="UKT40" s="46"/>
      <c r="UKU40" s="46"/>
      <c r="UKV40" s="46"/>
      <c r="UKW40" s="46"/>
      <c r="UKX40" s="46"/>
      <c r="UKY40" s="46"/>
      <c r="UKZ40" s="46"/>
      <c r="ULA40" s="46"/>
      <c r="ULB40" s="46"/>
      <c r="ULC40" s="46"/>
      <c r="ULD40" s="46"/>
      <c r="ULE40" s="46"/>
      <c r="ULF40" s="46"/>
      <c r="ULG40" s="46"/>
      <c r="ULH40" s="46"/>
      <c r="ULI40" s="46"/>
      <c r="ULJ40" s="46"/>
      <c r="ULK40" s="46"/>
      <c r="ULL40" s="46"/>
      <c r="ULM40" s="46"/>
      <c r="ULN40" s="46"/>
      <c r="ULO40" s="46"/>
      <c r="ULP40" s="46"/>
      <c r="ULQ40" s="46"/>
      <c r="ULR40" s="46"/>
      <c r="ULS40" s="46"/>
      <c r="ULT40" s="46"/>
      <c r="ULU40" s="46"/>
      <c r="ULV40" s="46"/>
      <c r="ULW40" s="46"/>
      <c r="ULX40" s="46"/>
      <c r="ULY40" s="46"/>
      <c r="ULZ40" s="46"/>
      <c r="UMA40" s="46"/>
      <c r="UMB40" s="46"/>
      <c r="UMC40" s="46"/>
      <c r="UMD40" s="46"/>
      <c r="UME40" s="46"/>
      <c r="UMF40" s="46"/>
      <c r="UMG40" s="46"/>
      <c r="UMH40" s="46"/>
      <c r="UMI40" s="46"/>
      <c r="UMJ40" s="46"/>
      <c r="UMK40" s="46"/>
      <c r="UML40" s="46"/>
      <c r="UMM40" s="46"/>
      <c r="UMN40" s="46"/>
      <c r="UMO40" s="46"/>
      <c r="UMP40" s="46"/>
      <c r="UMQ40" s="46"/>
      <c r="UMR40" s="46"/>
      <c r="UMS40" s="46"/>
      <c r="UMT40" s="46"/>
      <c r="UMU40" s="46"/>
      <c r="UMV40" s="46"/>
      <c r="UMW40" s="46"/>
      <c r="UMX40" s="46"/>
      <c r="UMY40" s="46"/>
      <c r="UMZ40" s="46"/>
      <c r="UNA40" s="46"/>
      <c r="UNB40" s="46"/>
      <c r="UNC40" s="46"/>
      <c r="UND40" s="46"/>
      <c r="UNE40" s="46"/>
      <c r="UNF40" s="46"/>
      <c r="UNG40" s="46"/>
      <c r="UNH40" s="46"/>
      <c r="UNI40" s="46"/>
      <c r="UNJ40" s="46"/>
      <c r="UNK40" s="46"/>
      <c r="UNL40" s="46"/>
      <c r="UNM40" s="46"/>
      <c r="UNN40" s="46"/>
      <c r="UNO40" s="46"/>
      <c r="UNP40" s="46"/>
      <c r="UNQ40" s="46"/>
      <c r="UNR40" s="46"/>
      <c r="UNS40" s="46"/>
      <c r="UNT40" s="46"/>
      <c r="UNU40" s="46"/>
      <c r="UNV40" s="46"/>
      <c r="UNW40" s="46"/>
      <c r="UNX40" s="46"/>
      <c r="UNY40" s="46"/>
      <c r="UNZ40" s="46"/>
      <c r="UOA40" s="46"/>
      <c r="UOB40" s="46"/>
      <c r="UOC40" s="46"/>
      <c r="UOD40" s="46"/>
      <c r="UOE40" s="46"/>
      <c r="UOF40" s="46"/>
      <c r="UOG40" s="46"/>
      <c r="UOH40" s="46"/>
      <c r="UOI40" s="46"/>
      <c r="UOJ40" s="46"/>
      <c r="UOK40" s="46"/>
      <c r="UOL40" s="46"/>
      <c r="UOM40" s="46"/>
      <c r="UON40" s="46"/>
      <c r="UOO40" s="46"/>
      <c r="UOP40" s="46"/>
      <c r="UOQ40" s="46"/>
      <c r="UOR40" s="46"/>
      <c r="UOS40" s="46"/>
      <c r="UOT40" s="46"/>
      <c r="UOU40" s="46"/>
      <c r="UOV40" s="46"/>
      <c r="UOW40" s="46"/>
      <c r="UOX40" s="46"/>
      <c r="UOY40" s="46"/>
      <c r="UOZ40" s="46"/>
      <c r="UPA40" s="46"/>
      <c r="UPB40" s="46"/>
      <c r="UPC40" s="46"/>
      <c r="UPD40" s="46"/>
      <c r="UPE40" s="46"/>
      <c r="UPF40" s="46"/>
      <c r="UPG40" s="46"/>
      <c r="UPH40" s="46"/>
      <c r="UPI40" s="46"/>
      <c r="UPJ40" s="46"/>
      <c r="UPK40" s="46"/>
      <c r="UPL40" s="46"/>
      <c r="UPM40" s="46"/>
      <c r="UPN40" s="46"/>
      <c r="UPO40" s="46"/>
      <c r="UPP40" s="46"/>
      <c r="UPQ40" s="46"/>
      <c r="UPR40" s="46"/>
      <c r="UPS40" s="46"/>
      <c r="UPT40" s="46"/>
      <c r="UPU40" s="46"/>
      <c r="UPV40" s="46"/>
      <c r="UPW40" s="46"/>
      <c r="UPX40" s="46"/>
      <c r="UPY40" s="46"/>
      <c r="UPZ40" s="46"/>
      <c r="UQA40" s="46"/>
      <c r="UQB40" s="46"/>
      <c r="UQC40" s="46"/>
      <c r="UQD40" s="46"/>
      <c r="UQE40" s="46"/>
      <c r="UQF40" s="46"/>
      <c r="UQG40" s="46"/>
      <c r="UQH40" s="46"/>
      <c r="UQI40" s="46"/>
      <c r="UQJ40" s="46"/>
      <c r="UQK40" s="46"/>
      <c r="UQL40" s="46"/>
      <c r="UQM40" s="46"/>
      <c r="UQN40" s="46"/>
      <c r="UQO40" s="46"/>
      <c r="UQP40" s="46"/>
      <c r="UQQ40" s="46"/>
      <c r="UQR40" s="46"/>
      <c r="UQS40" s="46"/>
      <c r="UQT40" s="46"/>
      <c r="UQU40" s="46"/>
      <c r="UQV40" s="46"/>
      <c r="UQW40" s="46"/>
      <c r="UQX40" s="46"/>
      <c r="UQY40" s="46"/>
      <c r="UQZ40" s="46"/>
      <c r="URA40" s="46"/>
      <c r="URB40" s="46"/>
      <c r="URC40" s="46"/>
      <c r="URD40" s="46"/>
      <c r="URE40" s="46"/>
      <c r="URF40" s="46"/>
      <c r="URG40" s="46"/>
      <c r="URH40" s="46"/>
      <c r="URI40" s="46"/>
      <c r="URJ40" s="46"/>
      <c r="URK40" s="46"/>
      <c r="URL40" s="46"/>
      <c r="URM40" s="46"/>
      <c r="URN40" s="46"/>
      <c r="URO40" s="46"/>
      <c r="URP40" s="46"/>
      <c r="URQ40" s="46"/>
      <c r="URR40" s="46"/>
      <c r="URS40" s="46"/>
      <c r="URT40" s="46"/>
      <c r="URU40" s="46"/>
      <c r="URV40" s="46"/>
      <c r="URW40" s="46"/>
      <c r="URX40" s="46"/>
      <c r="URY40" s="46"/>
      <c r="URZ40" s="46"/>
      <c r="USA40" s="46"/>
      <c r="USB40" s="46"/>
      <c r="USC40" s="46"/>
      <c r="USD40" s="46"/>
      <c r="USE40" s="46"/>
      <c r="USF40" s="46"/>
      <c r="USG40" s="46"/>
      <c r="USH40" s="46"/>
      <c r="USI40" s="46"/>
      <c r="USJ40" s="46"/>
      <c r="USK40" s="46"/>
      <c r="USL40" s="46"/>
      <c r="USM40" s="46"/>
      <c r="USN40" s="46"/>
      <c r="USO40" s="46"/>
      <c r="USP40" s="46"/>
      <c r="USQ40" s="46"/>
      <c r="USR40" s="46"/>
      <c r="USS40" s="46"/>
      <c r="UST40" s="46"/>
      <c r="USU40" s="46"/>
      <c r="USV40" s="46"/>
      <c r="USW40" s="46"/>
      <c r="USX40" s="46"/>
      <c r="USY40" s="46"/>
      <c r="USZ40" s="46"/>
      <c r="UTA40" s="46"/>
      <c r="UTB40" s="46"/>
      <c r="UTC40" s="46"/>
      <c r="UTD40" s="46"/>
      <c r="UTE40" s="46"/>
      <c r="UTF40" s="46"/>
      <c r="UTG40" s="46"/>
      <c r="UTH40" s="46"/>
      <c r="UTI40" s="46"/>
      <c r="UTJ40" s="46"/>
      <c r="UTK40" s="46"/>
      <c r="UTL40" s="46"/>
      <c r="UTM40" s="46"/>
      <c r="UTN40" s="46"/>
      <c r="UTO40" s="46"/>
      <c r="UTP40" s="46"/>
      <c r="UTQ40" s="46"/>
      <c r="UTR40" s="46"/>
      <c r="UTS40" s="46"/>
      <c r="UTT40" s="46"/>
      <c r="UTU40" s="46"/>
      <c r="UTV40" s="46"/>
      <c r="UTW40" s="46"/>
      <c r="UTX40" s="46"/>
      <c r="UTY40" s="46"/>
      <c r="UTZ40" s="46"/>
      <c r="UUA40" s="46"/>
      <c r="UUB40" s="46"/>
      <c r="UUC40" s="46"/>
      <c r="UUD40" s="46"/>
      <c r="UUE40" s="46"/>
      <c r="UUF40" s="46"/>
      <c r="UUG40" s="46"/>
      <c r="UUH40" s="46"/>
      <c r="UUI40" s="46"/>
      <c r="UUJ40" s="46"/>
      <c r="UUK40" s="46"/>
      <c r="UUL40" s="46"/>
      <c r="UUM40" s="46"/>
      <c r="UUN40" s="46"/>
      <c r="UUO40" s="46"/>
      <c r="UUP40" s="46"/>
      <c r="UUQ40" s="46"/>
      <c r="UUR40" s="46"/>
      <c r="UUS40" s="46"/>
      <c r="UUT40" s="46"/>
      <c r="UUU40" s="46"/>
      <c r="UUV40" s="46"/>
      <c r="UUW40" s="46"/>
      <c r="UUX40" s="46"/>
      <c r="UUY40" s="46"/>
      <c r="UUZ40" s="46"/>
      <c r="UVA40" s="46"/>
      <c r="UVB40" s="46"/>
      <c r="UVC40" s="46"/>
      <c r="UVD40" s="46"/>
      <c r="UVE40" s="46"/>
      <c r="UVF40" s="46"/>
      <c r="UVG40" s="46"/>
      <c r="UVH40" s="46"/>
      <c r="UVI40" s="46"/>
      <c r="UVJ40" s="46"/>
      <c r="UVK40" s="46"/>
      <c r="UVL40" s="46"/>
      <c r="UVM40" s="46"/>
      <c r="UVN40" s="46"/>
      <c r="UVO40" s="46"/>
      <c r="UVP40" s="46"/>
      <c r="UVQ40" s="46"/>
      <c r="UVR40" s="46"/>
      <c r="UVS40" s="46"/>
      <c r="UVT40" s="46"/>
      <c r="UVU40" s="46"/>
      <c r="UVV40" s="46"/>
      <c r="UVW40" s="46"/>
      <c r="UVX40" s="46"/>
      <c r="UVY40" s="46"/>
      <c r="UVZ40" s="46"/>
      <c r="UWA40" s="46"/>
      <c r="UWB40" s="46"/>
      <c r="UWC40" s="46"/>
      <c r="UWD40" s="46"/>
      <c r="UWE40" s="46"/>
      <c r="UWF40" s="46"/>
      <c r="UWG40" s="46"/>
      <c r="UWH40" s="46"/>
      <c r="UWI40" s="46"/>
      <c r="UWJ40" s="46"/>
      <c r="UWK40" s="46"/>
      <c r="UWL40" s="46"/>
      <c r="UWM40" s="46"/>
      <c r="UWN40" s="46"/>
      <c r="UWO40" s="46"/>
      <c r="UWP40" s="46"/>
      <c r="UWQ40" s="46"/>
      <c r="UWR40" s="46"/>
      <c r="UWS40" s="46"/>
      <c r="UWT40" s="46"/>
      <c r="UWU40" s="46"/>
      <c r="UWV40" s="46"/>
      <c r="UWW40" s="46"/>
      <c r="UWX40" s="46"/>
      <c r="UWY40" s="46"/>
      <c r="UWZ40" s="46"/>
      <c r="UXA40" s="46"/>
      <c r="UXB40" s="46"/>
      <c r="UXC40" s="46"/>
      <c r="UXD40" s="46"/>
      <c r="UXE40" s="46"/>
      <c r="UXF40" s="46"/>
      <c r="UXG40" s="46"/>
      <c r="UXH40" s="46"/>
      <c r="UXI40" s="46"/>
      <c r="UXJ40" s="46"/>
      <c r="UXK40" s="46"/>
      <c r="UXL40" s="46"/>
      <c r="UXM40" s="46"/>
      <c r="UXN40" s="46"/>
      <c r="UXO40" s="46"/>
      <c r="UXP40" s="46"/>
      <c r="UXQ40" s="46"/>
      <c r="UXR40" s="46"/>
      <c r="UXS40" s="46"/>
      <c r="UXT40" s="46"/>
      <c r="UXU40" s="46"/>
      <c r="UXV40" s="46"/>
      <c r="UXW40" s="46"/>
      <c r="UXX40" s="46"/>
      <c r="UXY40" s="46"/>
      <c r="UXZ40" s="46"/>
      <c r="UYA40" s="46"/>
      <c r="UYB40" s="46"/>
      <c r="UYC40" s="46"/>
      <c r="UYD40" s="46"/>
      <c r="UYE40" s="46"/>
      <c r="UYF40" s="46"/>
      <c r="UYG40" s="46"/>
      <c r="UYH40" s="46"/>
      <c r="UYI40" s="46"/>
      <c r="UYJ40" s="46"/>
      <c r="UYK40" s="46"/>
      <c r="UYL40" s="46"/>
      <c r="UYM40" s="46"/>
      <c r="UYN40" s="46"/>
      <c r="UYO40" s="46"/>
      <c r="UYP40" s="46"/>
      <c r="UYQ40" s="46"/>
      <c r="UYR40" s="46"/>
      <c r="UYS40" s="46"/>
      <c r="UYT40" s="46"/>
      <c r="UYU40" s="46"/>
      <c r="UYV40" s="46"/>
      <c r="UYW40" s="46"/>
      <c r="UYX40" s="46"/>
      <c r="UYY40" s="46"/>
      <c r="UYZ40" s="46"/>
      <c r="UZA40" s="46"/>
      <c r="UZB40" s="46"/>
      <c r="UZC40" s="46"/>
      <c r="UZD40" s="46"/>
      <c r="UZE40" s="46"/>
      <c r="UZF40" s="46"/>
      <c r="UZG40" s="46"/>
      <c r="UZH40" s="46"/>
      <c r="UZI40" s="46"/>
      <c r="UZJ40" s="46"/>
      <c r="UZK40" s="46"/>
      <c r="UZL40" s="46"/>
      <c r="UZM40" s="46"/>
      <c r="UZN40" s="46"/>
      <c r="UZO40" s="46"/>
      <c r="UZP40" s="46"/>
      <c r="UZQ40" s="46"/>
      <c r="UZR40" s="46"/>
      <c r="UZS40" s="46"/>
      <c r="UZT40" s="46"/>
      <c r="UZU40" s="46"/>
      <c r="UZV40" s="46"/>
      <c r="UZW40" s="46"/>
      <c r="UZX40" s="46"/>
      <c r="UZY40" s="46"/>
      <c r="UZZ40" s="46"/>
      <c r="VAA40" s="46"/>
      <c r="VAB40" s="46"/>
      <c r="VAC40" s="46"/>
      <c r="VAD40" s="46"/>
      <c r="VAE40" s="46"/>
      <c r="VAF40" s="46"/>
      <c r="VAG40" s="46"/>
      <c r="VAH40" s="46"/>
      <c r="VAI40" s="46"/>
      <c r="VAJ40" s="46"/>
      <c r="VAK40" s="46"/>
      <c r="VAL40" s="46"/>
      <c r="VAM40" s="46"/>
      <c r="VAN40" s="46"/>
      <c r="VAO40" s="46"/>
      <c r="VAP40" s="46"/>
      <c r="VAQ40" s="46"/>
      <c r="VAR40" s="46"/>
      <c r="VAS40" s="46"/>
      <c r="VAT40" s="46"/>
      <c r="VAU40" s="46"/>
      <c r="VAV40" s="46"/>
      <c r="VAW40" s="46"/>
      <c r="VAX40" s="46"/>
      <c r="VAY40" s="46"/>
      <c r="VAZ40" s="46"/>
      <c r="VBA40" s="46"/>
      <c r="VBB40" s="46"/>
      <c r="VBC40" s="46"/>
      <c r="VBD40" s="46"/>
      <c r="VBE40" s="46"/>
      <c r="VBF40" s="46"/>
      <c r="VBG40" s="46"/>
      <c r="VBH40" s="46"/>
      <c r="VBI40" s="46"/>
      <c r="VBJ40" s="46"/>
      <c r="VBK40" s="46"/>
      <c r="VBL40" s="46"/>
      <c r="VBM40" s="46"/>
      <c r="VBN40" s="46"/>
      <c r="VBO40" s="46"/>
      <c r="VBP40" s="46"/>
      <c r="VBQ40" s="46"/>
      <c r="VBR40" s="46"/>
      <c r="VBS40" s="46"/>
      <c r="VBT40" s="46"/>
      <c r="VBU40" s="46"/>
      <c r="VBV40" s="46"/>
      <c r="VBW40" s="46"/>
      <c r="VBX40" s="46"/>
      <c r="VBY40" s="46"/>
      <c r="VBZ40" s="46"/>
      <c r="VCA40" s="46"/>
      <c r="VCB40" s="46"/>
      <c r="VCC40" s="46"/>
      <c r="VCD40" s="46"/>
      <c r="VCE40" s="46"/>
      <c r="VCF40" s="46"/>
      <c r="VCG40" s="46"/>
      <c r="VCH40" s="46"/>
      <c r="VCI40" s="46"/>
      <c r="VCJ40" s="46"/>
      <c r="VCK40" s="46"/>
      <c r="VCL40" s="46"/>
      <c r="VCM40" s="46"/>
      <c r="VCN40" s="46"/>
      <c r="VCO40" s="46"/>
      <c r="VCP40" s="46"/>
      <c r="VCQ40" s="46"/>
      <c r="VCR40" s="46"/>
      <c r="VCS40" s="46"/>
      <c r="VCT40" s="46"/>
      <c r="VCU40" s="46"/>
      <c r="VCV40" s="46"/>
      <c r="VCW40" s="46"/>
      <c r="VCX40" s="46"/>
      <c r="VCY40" s="46"/>
      <c r="VCZ40" s="46"/>
      <c r="VDA40" s="46"/>
      <c r="VDB40" s="46"/>
      <c r="VDC40" s="46"/>
      <c r="VDD40" s="46"/>
      <c r="VDE40" s="46"/>
      <c r="VDF40" s="46"/>
      <c r="VDG40" s="46"/>
      <c r="VDH40" s="46"/>
      <c r="VDI40" s="46"/>
      <c r="VDJ40" s="46"/>
      <c r="VDK40" s="46"/>
      <c r="VDL40" s="46"/>
      <c r="VDM40" s="46"/>
      <c r="VDN40" s="46"/>
      <c r="VDO40" s="46"/>
      <c r="VDP40" s="46"/>
      <c r="VDQ40" s="46"/>
      <c r="VDR40" s="46"/>
      <c r="VDS40" s="46"/>
      <c r="VDT40" s="46"/>
      <c r="VDU40" s="46"/>
      <c r="VDV40" s="46"/>
      <c r="VDW40" s="46"/>
      <c r="VDX40" s="46"/>
      <c r="VDY40" s="46"/>
      <c r="VDZ40" s="46"/>
      <c r="VEA40" s="46"/>
      <c r="VEB40" s="46"/>
      <c r="VEC40" s="46"/>
      <c r="VED40" s="46"/>
      <c r="VEE40" s="46"/>
      <c r="VEF40" s="46"/>
      <c r="VEG40" s="46"/>
      <c r="VEH40" s="46"/>
      <c r="VEI40" s="46"/>
      <c r="VEJ40" s="46"/>
      <c r="VEK40" s="46"/>
      <c r="VEL40" s="46"/>
      <c r="VEM40" s="46"/>
      <c r="VEN40" s="46"/>
      <c r="VEO40" s="46"/>
      <c r="VEP40" s="46"/>
      <c r="VEQ40" s="46"/>
      <c r="VER40" s="46"/>
      <c r="VES40" s="46"/>
      <c r="VET40" s="46"/>
      <c r="VEU40" s="46"/>
      <c r="VEV40" s="46"/>
      <c r="VEW40" s="46"/>
      <c r="VEX40" s="46"/>
      <c r="VEY40" s="46"/>
      <c r="VEZ40" s="46"/>
      <c r="VFA40" s="46"/>
      <c r="VFB40" s="46"/>
      <c r="VFC40" s="46"/>
      <c r="VFD40" s="46"/>
      <c r="VFE40" s="46"/>
      <c r="VFF40" s="46"/>
      <c r="VFG40" s="46"/>
      <c r="VFH40" s="46"/>
      <c r="VFI40" s="46"/>
      <c r="VFJ40" s="46"/>
      <c r="VFK40" s="46"/>
      <c r="VFL40" s="46"/>
      <c r="VFM40" s="46"/>
      <c r="VFN40" s="46"/>
      <c r="VFO40" s="46"/>
      <c r="VFP40" s="46"/>
      <c r="VFQ40" s="46"/>
      <c r="VFR40" s="46"/>
      <c r="VFS40" s="46"/>
      <c r="VFT40" s="46"/>
      <c r="VFU40" s="46"/>
      <c r="VFV40" s="46"/>
      <c r="VFW40" s="46"/>
      <c r="VFX40" s="46"/>
      <c r="VFY40" s="46"/>
      <c r="VFZ40" s="46"/>
      <c r="VGA40" s="46"/>
      <c r="VGB40" s="46"/>
      <c r="VGC40" s="46"/>
      <c r="VGD40" s="46"/>
      <c r="VGE40" s="46"/>
      <c r="VGF40" s="46"/>
      <c r="VGG40" s="46"/>
      <c r="VGH40" s="46"/>
      <c r="VGI40" s="46"/>
      <c r="VGJ40" s="46"/>
      <c r="VGK40" s="46"/>
      <c r="VGL40" s="46"/>
      <c r="VGM40" s="46"/>
      <c r="VGN40" s="46"/>
      <c r="VGO40" s="46"/>
      <c r="VGP40" s="46"/>
      <c r="VGQ40" s="46"/>
      <c r="VGR40" s="46"/>
      <c r="VGS40" s="46"/>
      <c r="VGT40" s="46"/>
      <c r="VGU40" s="46"/>
      <c r="VGV40" s="46"/>
      <c r="VGW40" s="46"/>
      <c r="VGX40" s="46"/>
      <c r="VGY40" s="46"/>
      <c r="VGZ40" s="46"/>
      <c r="VHA40" s="46"/>
      <c r="VHB40" s="46"/>
      <c r="VHC40" s="46"/>
      <c r="VHD40" s="46"/>
      <c r="VHE40" s="46"/>
      <c r="VHF40" s="46"/>
      <c r="VHG40" s="46"/>
      <c r="VHH40" s="46"/>
      <c r="VHI40" s="46"/>
      <c r="VHJ40" s="46"/>
      <c r="VHK40" s="46"/>
      <c r="VHL40" s="46"/>
      <c r="VHM40" s="46"/>
      <c r="VHN40" s="46"/>
      <c r="VHO40" s="46"/>
      <c r="VHP40" s="46"/>
      <c r="VHQ40" s="46"/>
      <c r="VHR40" s="46"/>
      <c r="VHS40" s="46"/>
      <c r="VHT40" s="46"/>
      <c r="VHU40" s="46"/>
      <c r="VHV40" s="46"/>
      <c r="VHW40" s="46"/>
      <c r="VHX40" s="46"/>
      <c r="VHY40" s="46"/>
      <c r="VHZ40" s="46"/>
      <c r="VIA40" s="46"/>
      <c r="VIB40" s="46"/>
      <c r="VIC40" s="46"/>
      <c r="VID40" s="46"/>
      <c r="VIE40" s="46"/>
      <c r="VIF40" s="46"/>
      <c r="VIG40" s="46"/>
      <c r="VIH40" s="46"/>
      <c r="VII40" s="46"/>
      <c r="VIJ40" s="46"/>
      <c r="VIK40" s="46"/>
      <c r="VIL40" s="46"/>
      <c r="VIM40" s="46"/>
      <c r="VIN40" s="46"/>
      <c r="VIO40" s="46"/>
      <c r="VIP40" s="46"/>
      <c r="VIQ40" s="46"/>
      <c r="VIR40" s="46"/>
      <c r="VIS40" s="46"/>
      <c r="VIT40" s="46"/>
      <c r="VIU40" s="46"/>
      <c r="VIV40" s="46"/>
      <c r="VIW40" s="46"/>
      <c r="VIX40" s="46"/>
      <c r="VIY40" s="46"/>
      <c r="VIZ40" s="46"/>
      <c r="VJA40" s="46"/>
      <c r="VJB40" s="46"/>
      <c r="VJC40" s="46"/>
      <c r="VJD40" s="46"/>
      <c r="VJE40" s="46"/>
      <c r="VJF40" s="46"/>
      <c r="VJG40" s="46"/>
      <c r="VJH40" s="46"/>
      <c r="VJI40" s="46"/>
      <c r="VJJ40" s="46"/>
      <c r="VJK40" s="46"/>
      <c r="VJL40" s="46"/>
      <c r="VJM40" s="46"/>
      <c r="VJN40" s="46"/>
      <c r="VJO40" s="46"/>
      <c r="VJP40" s="46"/>
      <c r="VJQ40" s="46"/>
      <c r="VJR40" s="46"/>
      <c r="VJS40" s="46"/>
      <c r="VJT40" s="46"/>
      <c r="VJU40" s="46"/>
      <c r="VJV40" s="46"/>
      <c r="VJW40" s="46"/>
      <c r="VJX40" s="46"/>
      <c r="VJY40" s="46"/>
      <c r="VJZ40" s="46"/>
      <c r="VKA40" s="46"/>
      <c r="VKB40" s="46"/>
      <c r="VKC40" s="46"/>
      <c r="VKD40" s="46"/>
      <c r="VKE40" s="46"/>
      <c r="VKF40" s="46"/>
      <c r="VKG40" s="46"/>
      <c r="VKH40" s="46"/>
      <c r="VKI40" s="46"/>
      <c r="VKJ40" s="46"/>
      <c r="VKK40" s="46"/>
      <c r="VKL40" s="46"/>
      <c r="VKM40" s="46"/>
      <c r="VKN40" s="46"/>
      <c r="VKO40" s="46"/>
      <c r="VKP40" s="46"/>
      <c r="VKQ40" s="46"/>
      <c r="VKR40" s="46"/>
      <c r="VKS40" s="46"/>
      <c r="VKT40" s="46"/>
      <c r="VKU40" s="46"/>
      <c r="VKV40" s="46"/>
      <c r="VKW40" s="46"/>
      <c r="VKX40" s="46"/>
      <c r="VKY40" s="46"/>
      <c r="VKZ40" s="46"/>
      <c r="VLA40" s="46"/>
      <c r="VLB40" s="46"/>
      <c r="VLC40" s="46"/>
      <c r="VLD40" s="46"/>
      <c r="VLE40" s="46"/>
      <c r="VLF40" s="46"/>
      <c r="VLG40" s="46"/>
      <c r="VLH40" s="46"/>
      <c r="VLI40" s="46"/>
      <c r="VLJ40" s="46"/>
      <c r="VLK40" s="46"/>
      <c r="VLL40" s="46"/>
      <c r="VLM40" s="46"/>
      <c r="VLN40" s="46"/>
      <c r="VLO40" s="46"/>
      <c r="VLP40" s="46"/>
      <c r="VLQ40" s="46"/>
      <c r="VLR40" s="46"/>
      <c r="VLS40" s="46"/>
      <c r="VLT40" s="46"/>
      <c r="VLU40" s="46"/>
      <c r="VLV40" s="46"/>
      <c r="VLW40" s="46"/>
      <c r="VLX40" s="46"/>
      <c r="VLY40" s="46"/>
      <c r="VLZ40" s="46"/>
      <c r="VMA40" s="46"/>
      <c r="VMB40" s="46"/>
      <c r="VMC40" s="46"/>
      <c r="VMD40" s="46"/>
      <c r="VME40" s="46"/>
      <c r="VMF40" s="46"/>
      <c r="VMG40" s="46"/>
      <c r="VMH40" s="46"/>
      <c r="VMI40" s="46"/>
      <c r="VMJ40" s="46"/>
      <c r="VMK40" s="46"/>
      <c r="VML40" s="46"/>
      <c r="VMM40" s="46"/>
      <c r="VMN40" s="46"/>
      <c r="VMO40" s="46"/>
      <c r="VMP40" s="46"/>
      <c r="VMQ40" s="46"/>
      <c r="VMR40" s="46"/>
      <c r="VMS40" s="46"/>
      <c r="VMT40" s="46"/>
      <c r="VMU40" s="46"/>
      <c r="VMV40" s="46"/>
      <c r="VMW40" s="46"/>
      <c r="VMX40" s="46"/>
      <c r="VMY40" s="46"/>
      <c r="VMZ40" s="46"/>
      <c r="VNA40" s="46"/>
      <c r="VNB40" s="46"/>
      <c r="VNC40" s="46"/>
      <c r="VND40" s="46"/>
      <c r="VNE40" s="46"/>
      <c r="VNF40" s="46"/>
      <c r="VNG40" s="46"/>
      <c r="VNH40" s="46"/>
      <c r="VNI40" s="46"/>
      <c r="VNJ40" s="46"/>
      <c r="VNK40" s="46"/>
      <c r="VNL40" s="46"/>
      <c r="VNM40" s="46"/>
      <c r="VNN40" s="46"/>
      <c r="VNO40" s="46"/>
      <c r="VNP40" s="46"/>
      <c r="VNQ40" s="46"/>
      <c r="VNR40" s="46"/>
      <c r="VNS40" s="46"/>
      <c r="VNT40" s="46"/>
      <c r="VNU40" s="46"/>
      <c r="VNV40" s="46"/>
      <c r="VNW40" s="46"/>
      <c r="VNX40" s="46"/>
      <c r="VNY40" s="46"/>
      <c r="VNZ40" s="46"/>
      <c r="VOA40" s="46"/>
      <c r="VOB40" s="46"/>
      <c r="VOC40" s="46"/>
      <c r="VOD40" s="46"/>
      <c r="VOE40" s="46"/>
      <c r="VOF40" s="46"/>
      <c r="VOG40" s="46"/>
      <c r="VOH40" s="46"/>
      <c r="VOI40" s="46"/>
      <c r="VOJ40" s="46"/>
      <c r="VOK40" s="46"/>
      <c r="VOL40" s="46"/>
      <c r="VOM40" s="46"/>
      <c r="VON40" s="46"/>
      <c r="VOO40" s="46"/>
      <c r="VOP40" s="46"/>
      <c r="VOQ40" s="46"/>
      <c r="VOR40" s="46"/>
      <c r="VOS40" s="46"/>
      <c r="VOT40" s="46"/>
      <c r="VOU40" s="46"/>
      <c r="VOV40" s="46"/>
      <c r="VOW40" s="46"/>
      <c r="VOX40" s="46"/>
      <c r="VOY40" s="46"/>
      <c r="VOZ40" s="46"/>
      <c r="VPA40" s="46"/>
      <c r="VPB40" s="46"/>
      <c r="VPC40" s="46"/>
      <c r="VPD40" s="46"/>
      <c r="VPE40" s="46"/>
      <c r="VPF40" s="46"/>
      <c r="VPG40" s="46"/>
      <c r="VPH40" s="46"/>
      <c r="VPI40" s="46"/>
      <c r="VPJ40" s="46"/>
      <c r="VPK40" s="46"/>
      <c r="VPL40" s="46"/>
      <c r="VPM40" s="46"/>
      <c r="VPN40" s="46"/>
      <c r="VPO40" s="46"/>
      <c r="VPP40" s="46"/>
      <c r="VPQ40" s="46"/>
      <c r="VPR40" s="46"/>
      <c r="VPS40" s="46"/>
      <c r="VPT40" s="46"/>
      <c r="VPU40" s="46"/>
      <c r="VPV40" s="46"/>
      <c r="VPW40" s="46"/>
      <c r="VPX40" s="46"/>
      <c r="VPY40" s="46"/>
      <c r="VPZ40" s="46"/>
      <c r="VQA40" s="46"/>
      <c r="VQB40" s="46"/>
      <c r="VQC40" s="46"/>
      <c r="VQD40" s="46"/>
      <c r="VQE40" s="46"/>
      <c r="VQF40" s="46"/>
      <c r="VQG40" s="46"/>
      <c r="VQH40" s="46"/>
      <c r="VQI40" s="46"/>
      <c r="VQJ40" s="46"/>
      <c r="VQK40" s="46"/>
      <c r="VQL40" s="46"/>
      <c r="VQM40" s="46"/>
      <c r="VQN40" s="46"/>
      <c r="VQO40" s="46"/>
      <c r="VQP40" s="46"/>
      <c r="VQQ40" s="46"/>
      <c r="VQR40" s="46"/>
      <c r="VQS40" s="46"/>
      <c r="VQT40" s="46"/>
      <c r="VQU40" s="46"/>
      <c r="VQV40" s="46"/>
      <c r="VQW40" s="46"/>
      <c r="VQX40" s="46"/>
      <c r="VQY40" s="46"/>
      <c r="VQZ40" s="46"/>
      <c r="VRA40" s="46"/>
      <c r="VRB40" s="46"/>
      <c r="VRC40" s="46"/>
      <c r="VRD40" s="46"/>
      <c r="VRE40" s="46"/>
      <c r="VRF40" s="46"/>
      <c r="VRG40" s="46"/>
      <c r="VRH40" s="46"/>
      <c r="VRI40" s="46"/>
      <c r="VRJ40" s="46"/>
      <c r="VRK40" s="46"/>
      <c r="VRL40" s="46"/>
      <c r="VRM40" s="46"/>
      <c r="VRN40" s="46"/>
      <c r="VRO40" s="46"/>
      <c r="VRP40" s="46"/>
      <c r="VRQ40" s="46"/>
      <c r="VRR40" s="46"/>
      <c r="VRS40" s="46"/>
      <c r="VRT40" s="46"/>
      <c r="VRU40" s="46"/>
      <c r="VRV40" s="46"/>
      <c r="VRW40" s="46"/>
      <c r="VRX40" s="46"/>
      <c r="VRY40" s="46"/>
      <c r="VRZ40" s="46"/>
      <c r="VSA40" s="46"/>
      <c r="VSB40" s="46"/>
      <c r="VSC40" s="46"/>
      <c r="VSD40" s="46"/>
      <c r="VSE40" s="46"/>
      <c r="VSF40" s="46"/>
      <c r="VSG40" s="46"/>
      <c r="VSH40" s="46"/>
      <c r="VSI40" s="46"/>
      <c r="VSJ40" s="46"/>
      <c r="VSK40" s="46"/>
      <c r="VSL40" s="46"/>
      <c r="VSM40" s="46"/>
      <c r="VSN40" s="46"/>
      <c r="VSO40" s="46"/>
      <c r="VSP40" s="46"/>
      <c r="VSQ40" s="46"/>
      <c r="VSR40" s="46"/>
      <c r="VSS40" s="46"/>
      <c r="VST40" s="46"/>
      <c r="VSU40" s="46"/>
      <c r="VSV40" s="46"/>
      <c r="VSW40" s="46"/>
      <c r="VSX40" s="46"/>
      <c r="VSY40" s="46"/>
      <c r="VSZ40" s="46"/>
      <c r="VTA40" s="46"/>
      <c r="VTB40" s="46"/>
      <c r="VTC40" s="46"/>
      <c r="VTD40" s="46"/>
      <c r="VTE40" s="46"/>
      <c r="VTF40" s="46"/>
      <c r="VTG40" s="46"/>
      <c r="VTH40" s="46"/>
      <c r="VTI40" s="46"/>
      <c r="VTJ40" s="46"/>
      <c r="VTK40" s="46"/>
      <c r="VTL40" s="46"/>
      <c r="VTM40" s="46"/>
      <c r="VTN40" s="46"/>
      <c r="VTO40" s="46"/>
      <c r="VTP40" s="46"/>
      <c r="VTQ40" s="46"/>
      <c r="VTR40" s="46"/>
      <c r="VTS40" s="46"/>
      <c r="VTT40" s="46"/>
      <c r="VTU40" s="46"/>
      <c r="VTV40" s="46"/>
      <c r="VTW40" s="46"/>
      <c r="VTX40" s="46"/>
      <c r="VTY40" s="46"/>
      <c r="VTZ40" s="46"/>
      <c r="VUA40" s="46"/>
      <c r="VUB40" s="46"/>
      <c r="VUC40" s="46"/>
      <c r="VUD40" s="46"/>
      <c r="VUE40" s="46"/>
      <c r="VUF40" s="46"/>
      <c r="VUG40" s="46"/>
      <c r="VUH40" s="46"/>
      <c r="VUI40" s="46"/>
      <c r="VUJ40" s="46"/>
      <c r="VUK40" s="46"/>
      <c r="VUL40" s="46"/>
      <c r="VUM40" s="46"/>
      <c r="VUN40" s="46"/>
      <c r="VUO40" s="46"/>
      <c r="VUP40" s="46"/>
      <c r="VUQ40" s="46"/>
      <c r="VUR40" s="46"/>
      <c r="VUS40" s="46"/>
      <c r="VUT40" s="46"/>
      <c r="VUU40" s="46"/>
      <c r="VUV40" s="46"/>
      <c r="VUW40" s="46"/>
      <c r="VUX40" s="46"/>
      <c r="VUY40" s="46"/>
      <c r="VUZ40" s="46"/>
      <c r="VVA40" s="46"/>
      <c r="VVB40" s="46"/>
      <c r="VVC40" s="46"/>
      <c r="VVD40" s="46"/>
      <c r="VVE40" s="46"/>
      <c r="VVF40" s="46"/>
      <c r="VVG40" s="46"/>
      <c r="VVH40" s="46"/>
      <c r="VVI40" s="46"/>
      <c r="VVJ40" s="46"/>
      <c r="VVK40" s="46"/>
      <c r="VVL40" s="46"/>
      <c r="VVM40" s="46"/>
      <c r="VVN40" s="46"/>
      <c r="VVO40" s="46"/>
      <c r="VVP40" s="46"/>
      <c r="VVQ40" s="46"/>
      <c r="VVR40" s="46"/>
      <c r="VVS40" s="46"/>
      <c r="VVT40" s="46"/>
      <c r="VVU40" s="46"/>
      <c r="VVV40" s="46"/>
      <c r="VVW40" s="46"/>
      <c r="VVX40" s="46"/>
      <c r="VVY40" s="46"/>
      <c r="VVZ40" s="46"/>
      <c r="VWA40" s="46"/>
      <c r="VWB40" s="46"/>
      <c r="VWC40" s="46"/>
      <c r="VWD40" s="46"/>
      <c r="VWE40" s="46"/>
      <c r="VWF40" s="46"/>
      <c r="VWG40" s="46"/>
      <c r="VWH40" s="46"/>
      <c r="VWI40" s="46"/>
      <c r="VWJ40" s="46"/>
      <c r="VWK40" s="46"/>
      <c r="VWL40" s="46"/>
      <c r="VWM40" s="46"/>
      <c r="VWN40" s="46"/>
      <c r="VWO40" s="46"/>
      <c r="VWP40" s="46"/>
      <c r="VWQ40" s="46"/>
      <c r="VWR40" s="46"/>
      <c r="VWS40" s="46"/>
      <c r="VWT40" s="46"/>
      <c r="VWU40" s="46"/>
      <c r="VWV40" s="46"/>
      <c r="VWW40" s="46"/>
      <c r="VWX40" s="46"/>
      <c r="VWY40" s="46"/>
      <c r="VWZ40" s="46"/>
      <c r="VXA40" s="46"/>
      <c r="VXB40" s="46"/>
      <c r="VXC40" s="46"/>
      <c r="VXD40" s="46"/>
      <c r="VXE40" s="46"/>
      <c r="VXF40" s="46"/>
      <c r="VXG40" s="46"/>
      <c r="VXH40" s="46"/>
      <c r="VXI40" s="46"/>
      <c r="VXJ40" s="46"/>
      <c r="VXK40" s="46"/>
      <c r="VXL40" s="46"/>
      <c r="VXM40" s="46"/>
      <c r="VXN40" s="46"/>
      <c r="VXO40" s="46"/>
      <c r="VXP40" s="46"/>
      <c r="VXQ40" s="46"/>
      <c r="VXR40" s="46"/>
      <c r="VXS40" s="46"/>
      <c r="VXT40" s="46"/>
      <c r="VXU40" s="46"/>
      <c r="VXV40" s="46"/>
      <c r="VXW40" s="46"/>
      <c r="VXX40" s="46"/>
      <c r="VXY40" s="46"/>
      <c r="VXZ40" s="46"/>
      <c r="VYA40" s="46"/>
      <c r="VYB40" s="46"/>
      <c r="VYC40" s="46"/>
      <c r="VYD40" s="46"/>
      <c r="VYE40" s="46"/>
      <c r="VYF40" s="46"/>
      <c r="VYG40" s="46"/>
      <c r="VYH40" s="46"/>
      <c r="VYI40" s="46"/>
      <c r="VYJ40" s="46"/>
      <c r="VYK40" s="46"/>
      <c r="VYL40" s="46"/>
      <c r="VYM40" s="46"/>
      <c r="VYN40" s="46"/>
      <c r="VYO40" s="46"/>
      <c r="VYP40" s="46"/>
      <c r="VYQ40" s="46"/>
      <c r="VYR40" s="46"/>
      <c r="VYS40" s="46"/>
      <c r="VYT40" s="46"/>
      <c r="VYU40" s="46"/>
      <c r="VYV40" s="46"/>
      <c r="VYW40" s="46"/>
      <c r="VYX40" s="46"/>
      <c r="VYY40" s="46"/>
      <c r="VYZ40" s="46"/>
      <c r="VZA40" s="46"/>
      <c r="VZB40" s="46"/>
      <c r="VZC40" s="46"/>
      <c r="VZD40" s="46"/>
      <c r="VZE40" s="46"/>
      <c r="VZF40" s="46"/>
      <c r="VZG40" s="46"/>
      <c r="VZH40" s="46"/>
      <c r="VZI40" s="46"/>
      <c r="VZJ40" s="46"/>
      <c r="VZK40" s="46"/>
      <c r="VZL40" s="46"/>
      <c r="VZM40" s="46"/>
      <c r="VZN40" s="46"/>
      <c r="VZO40" s="46"/>
      <c r="VZP40" s="46"/>
      <c r="VZQ40" s="46"/>
      <c r="VZR40" s="46"/>
      <c r="VZS40" s="46"/>
      <c r="VZT40" s="46"/>
      <c r="VZU40" s="46"/>
      <c r="VZV40" s="46"/>
      <c r="VZW40" s="46"/>
      <c r="VZX40" s="46"/>
      <c r="VZY40" s="46"/>
      <c r="VZZ40" s="46"/>
      <c r="WAA40" s="46"/>
      <c r="WAB40" s="46"/>
      <c r="WAC40" s="46"/>
      <c r="WAD40" s="46"/>
      <c r="WAE40" s="46"/>
      <c r="WAF40" s="46"/>
      <c r="WAG40" s="46"/>
      <c r="WAH40" s="46"/>
      <c r="WAI40" s="46"/>
      <c r="WAJ40" s="46"/>
      <c r="WAK40" s="46"/>
      <c r="WAL40" s="46"/>
      <c r="WAM40" s="46"/>
      <c r="WAN40" s="46"/>
      <c r="WAO40" s="46"/>
      <c r="WAP40" s="46"/>
      <c r="WAQ40" s="46"/>
      <c r="WAR40" s="46"/>
      <c r="WAS40" s="46"/>
      <c r="WAT40" s="46"/>
      <c r="WAU40" s="46"/>
      <c r="WAV40" s="46"/>
      <c r="WAW40" s="46"/>
      <c r="WAX40" s="46"/>
      <c r="WAY40" s="46"/>
      <c r="WAZ40" s="46"/>
      <c r="WBA40" s="46"/>
      <c r="WBB40" s="46"/>
      <c r="WBC40" s="46"/>
      <c r="WBD40" s="46"/>
      <c r="WBE40" s="46"/>
      <c r="WBF40" s="46"/>
      <c r="WBG40" s="46"/>
      <c r="WBH40" s="46"/>
      <c r="WBI40" s="46"/>
      <c r="WBJ40" s="46"/>
      <c r="WBK40" s="46"/>
      <c r="WBL40" s="46"/>
      <c r="WBM40" s="46"/>
      <c r="WBN40" s="46"/>
      <c r="WBO40" s="46"/>
      <c r="WBP40" s="46"/>
      <c r="WBQ40" s="46"/>
      <c r="WBR40" s="46"/>
      <c r="WBS40" s="46"/>
      <c r="WBT40" s="46"/>
      <c r="WBU40" s="46"/>
      <c r="WBV40" s="46"/>
      <c r="WBW40" s="46"/>
      <c r="WBX40" s="46"/>
      <c r="WBY40" s="46"/>
      <c r="WBZ40" s="46"/>
      <c r="WCA40" s="46"/>
      <c r="WCB40" s="46"/>
      <c r="WCC40" s="46"/>
      <c r="WCD40" s="46"/>
      <c r="WCE40" s="46"/>
      <c r="WCF40" s="46"/>
      <c r="WCG40" s="46"/>
      <c r="WCH40" s="46"/>
      <c r="WCI40" s="46"/>
      <c r="WCJ40" s="46"/>
      <c r="WCK40" s="46"/>
      <c r="WCL40" s="46"/>
      <c r="WCM40" s="46"/>
      <c r="WCN40" s="46"/>
      <c r="WCO40" s="46"/>
      <c r="WCP40" s="46"/>
      <c r="WCQ40" s="46"/>
      <c r="WCR40" s="46"/>
      <c r="WCS40" s="46"/>
      <c r="WCT40" s="46"/>
      <c r="WCU40" s="46"/>
      <c r="WCV40" s="46"/>
      <c r="WCW40" s="46"/>
      <c r="WCX40" s="46"/>
      <c r="WCY40" s="46"/>
      <c r="WCZ40" s="46"/>
      <c r="WDA40" s="46"/>
      <c r="WDB40" s="46"/>
      <c r="WDC40" s="46"/>
      <c r="WDD40" s="46"/>
      <c r="WDE40" s="46"/>
      <c r="WDF40" s="46"/>
      <c r="WDG40" s="46"/>
      <c r="WDH40" s="46"/>
      <c r="WDI40" s="46"/>
      <c r="WDJ40" s="46"/>
      <c r="WDK40" s="46"/>
      <c r="WDL40" s="46"/>
      <c r="WDM40" s="46"/>
      <c r="WDN40" s="46"/>
      <c r="WDO40" s="46"/>
      <c r="WDP40" s="46"/>
      <c r="WDQ40" s="46"/>
      <c r="WDR40" s="46"/>
      <c r="WDS40" s="46"/>
      <c r="WDT40" s="46"/>
      <c r="WDU40" s="46"/>
      <c r="WDV40" s="46"/>
      <c r="WDW40" s="46"/>
      <c r="WDX40" s="46"/>
      <c r="WDY40" s="46"/>
      <c r="WDZ40" s="46"/>
      <c r="WEA40" s="46"/>
      <c r="WEB40" s="46"/>
      <c r="WEC40" s="46"/>
      <c r="WED40" s="46"/>
      <c r="WEE40" s="46"/>
      <c r="WEF40" s="46"/>
      <c r="WEG40" s="46"/>
      <c r="WEH40" s="46"/>
      <c r="WEI40" s="46"/>
      <c r="WEJ40" s="46"/>
      <c r="WEK40" s="46"/>
      <c r="WEL40" s="46"/>
      <c r="WEM40" s="46"/>
      <c r="WEN40" s="46"/>
      <c r="WEO40" s="46"/>
      <c r="WEP40" s="46"/>
      <c r="WEQ40" s="46"/>
      <c r="WER40" s="46"/>
      <c r="WES40" s="46"/>
      <c r="WET40" s="46"/>
      <c r="WEU40" s="46"/>
      <c r="WEV40" s="46"/>
      <c r="WEW40" s="46"/>
      <c r="WEX40" s="46"/>
      <c r="WEY40" s="46"/>
      <c r="WEZ40" s="46"/>
      <c r="WFA40" s="46"/>
      <c r="WFB40" s="46"/>
      <c r="WFC40" s="46"/>
      <c r="WFD40" s="46"/>
      <c r="WFE40" s="46"/>
      <c r="WFF40" s="46"/>
      <c r="WFG40" s="46"/>
      <c r="WFH40" s="46"/>
      <c r="WFI40" s="46"/>
      <c r="WFJ40" s="46"/>
      <c r="WFK40" s="46"/>
      <c r="WFL40" s="46"/>
      <c r="WFM40" s="46"/>
      <c r="WFN40" s="46"/>
      <c r="WFO40" s="46"/>
      <c r="WFP40" s="46"/>
      <c r="WFQ40" s="46"/>
      <c r="WFR40" s="46"/>
      <c r="WFS40" s="46"/>
      <c r="WFT40" s="46"/>
      <c r="WFU40" s="46"/>
      <c r="WFV40" s="46"/>
      <c r="WFW40" s="46"/>
      <c r="WFX40" s="46"/>
      <c r="WFY40" s="46"/>
      <c r="WFZ40" s="46"/>
      <c r="WGA40" s="46"/>
      <c r="WGB40" s="46"/>
      <c r="WGC40" s="46"/>
      <c r="WGD40" s="46"/>
      <c r="WGE40" s="46"/>
      <c r="WGF40" s="46"/>
      <c r="WGG40" s="46"/>
      <c r="WGH40" s="46"/>
      <c r="WGI40" s="46"/>
      <c r="WGJ40" s="46"/>
      <c r="WGK40" s="46"/>
      <c r="WGL40" s="46"/>
      <c r="WGM40" s="46"/>
      <c r="WGN40" s="46"/>
      <c r="WGO40" s="46"/>
      <c r="WGP40" s="46"/>
      <c r="WGQ40" s="46"/>
      <c r="WGR40" s="46"/>
      <c r="WGS40" s="46"/>
      <c r="WGT40" s="46"/>
      <c r="WGU40" s="46"/>
      <c r="WGV40" s="46"/>
      <c r="WGW40" s="46"/>
      <c r="WGX40" s="46"/>
      <c r="WGY40" s="46"/>
      <c r="WGZ40" s="46"/>
      <c r="WHA40" s="46"/>
      <c r="WHB40" s="46"/>
      <c r="WHC40" s="46"/>
      <c r="WHD40" s="46"/>
      <c r="WHE40" s="46"/>
      <c r="WHF40" s="46"/>
      <c r="WHG40" s="46"/>
      <c r="WHH40" s="46"/>
      <c r="WHI40" s="46"/>
      <c r="WHJ40" s="46"/>
      <c r="WHK40" s="46"/>
      <c r="WHL40" s="46"/>
      <c r="WHM40" s="46"/>
      <c r="WHN40" s="46"/>
      <c r="WHO40" s="46"/>
      <c r="WHP40" s="46"/>
      <c r="WHQ40" s="46"/>
      <c r="WHR40" s="46"/>
      <c r="WHS40" s="46"/>
      <c r="WHT40" s="46"/>
      <c r="WHU40" s="46"/>
      <c r="WHV40" s="46"/>
      <c r="WHW40" s="46"/>
      <c r="WHX40" s="46"/>
      <c r="WHY40" s="46"/>
      <c r="WHZ40" s="46"/>
      <c r="WIA40" s="46"/>
      <c r="WIB40" s="46"/>
      <c r="WIC40" s="46"/>
      <c r="WID40" s="46"/>
      <c r="WIE40" s="46"/>
      <c r="WIF40" s="46"/>
      <c r="WIG40" s="46"/>
      <c r="WIH40" s="46"/>
      <c r="WII40" s="46"/>
      <c r="WIJ40" s="46"/>
      <c r="WIK40" s="46"/>
      <c r="WIL40" s="46"/>
      <c r="WIM40" s="46"/>
      <c r="WIN40" s="46"/>
      <c r="WIO40" s="46"/>
      <c r="WIP40" s="46"/>
      <c r="WIQ40" s="46"/>
      <c r="WIR40" s="46"/>
      <c r="WIS40" s="46"/>
      <c r="WIT40" s="46"/>
      <c r="WIU40" s="46"/>
      <c r="WIV40" s="46"/>
      <c r="WIW40" s="46"/>
      <c r="WIX40" s="46"/>
      <c r="WIY40" s="46"/>
      <c r="WIZ40" s="46"/>
      <c r="WJA40" s="46"/>
      <c r="WJB40" s="46"/>
      <c r="WJC40" s="46"/>
      <c r="WJD40" s="46"/>
      <c r="WJE40" s="46"/>
      <c r="WJF40" s="46"/>
      <c r="WJG40" s="46"/>
      <c r="WJH40" s="46"/>
      <c r="WJI40" s="46"/>
      <c r="WJJ40" s="46"/>
      <c r="WJK40" s="46"/>
      <c r="WJL40" s="46"/>
      <c r="WJM40" s="46"/>
      <c r="WJN40" s="46"/>
      <c r="WJO40" s="46"/>
      <c r="WJP40" s="46"/>
      <c r="WJQ40" s="46"/>
      <c r="WJR40" s="46"/>
      <c r="WJS40" s="46"/>
      <c r="WJT40" s="46"/>
      <c r="WJU40" s="46"/>
      <c r="WJV40" s="46"/>
      <c r="WJW40" s="46"/>
      <c r="WJX40" s="46"/>
      <c r="WJY40" s="46"/>
      <c r="WJZ40" s="46"/>
      <c r="WKA40" s="46"/>
      <c r="WKB40" s="46"/>
      <c r="WKC40" s="46"/>
      <c r="WKD40" s="46"/>
      <c r="WKE40" s="46"/>
      <c r="WKF40" s="46"/>
      <c r="WKG40" s="46"/>
      <c r="WKH40" s="46"/>
      <c r="WKI40" s="46"/>
      <c r="WKJ40" s="46"/>
      <c r="WKK40" s="46"/>
      <c r="WKL40" s="46"/>
      <c r="WKM40" s="46"/>
      <c r="WKN40" s="46"/>
      <c r="WKO40" s="46"/>
      <c r="WKP40" s="46"/>
      <c r="WKQ40" s="46"/>
      <c r="WKR40" s="46"/>
      <c r="WKS40" s="46"/>
      <c r="WKT40" s="46"/>
      <c r="WKU40" s="46"/>
      <c r="WKV40" s="46"/>
      <c r="WKW40" s="46"/>
      <c r="WKX40" s="46"/>
      <c r="WKY40" s="46"/>
      <c r="WKZ40" s="46"/>
      <c r="WLA40" s="46"/>
      <c r="WLB40" s="46"/>
      <c r="WLC40" s="46"/>
      <c r="WLD40" s="46"/>
      <c r="WLE40" s="46"/>
      <c r="WLF40" s="46"/>
      <c r="WLG40" s="46"/>
      <c r="WLH40" s="46"/>
      <c r="WLI40" s="46"/>
      <c r="WLJ40" s="46"/>
      <c r="WLK40" s="46"/>
      <c r="WLL40" s="46"/>
      <c r="WLM40" s="46"/>
      <c r="WLN40" s="46"/>
      <c r="WLO40" s="46"/>
      <c r="WLP40" s="46"/>
      <c r="WLQ40" s="46"/>
      <c r="WLR40" s="46"/>
      <c r="WLS40" s="46"/>
      <c r="WLT40" s="46"/>
      <c r="WLU40" s="46"/>
      <c r="WLV40" s="46"/>
      <c r="WLW40" s="46"/>
      <c r="WLX40" s="46"/>
      <c r="WLY40" s="46"/>
      <c r="WLZ40" s="46"/>
      <c r="WMA40" s="46"/>
      <c r="WMB40" s="46"/>
      <c r="WMC40" s="46"/>
      <c r="WMD40" s="46"/>
      <c r="WME40" s="46"/>
      <c r="WMF40" s="46"/>
      <c r="WMG40" s="46"/>
      <c r="WMH40" s="46"/>
      <c r="WMI40" s="46"/>
      <c r="WMJ40" s="46"/>
      <c r="WMK40" s="46"/>
      <c r="WML40" s="46"/>
      <c r="WMM40" s="46"/>
      <c r="WMN40" s="46"/>
      <c r="WMO40" s="46"/>
      <c r="WMP40" s="46"/>
      <c r="WMQ40" s="46"/>
      <c r="WMR40" s="46"/>
      <c r="WMS40" s="46"/>
      <c r="WMT40" s="46"/>
      <c r="WMU40" s="46"/>
      <c r="WMV40" s="46"/>
      <c r="WMW40" s="46"/>
      <c r="WMX40" s="46"/>
      <c r="WMY40" s="46"/>
      <c r="WMZ40" s="46"/>
      <c r="WNA40" s="46"/>
      <c r="WNB40" s="46"/>
      <c r="WNC40" s="46"/>
      <c r="WND40" s="46"/>
      <c r="WNE40" s="46"/>
      <c r="WNF40" s="46"/>
      <c r="WNG40" s="46"/>
      <c r="WNH40" s="46"/>
      <c r="WNI40" s="46"/>
      <c r="WNJ40" s="46"/>
      <c r="WNK40" s="46"/>
      <c r="WNL40" s="46"/>
      <c r="WNM40" s="46"/>
      <c r="WNN40" s="46"/>
      <c r="WNO40" s="46"/>
      <c r="WNP40" s="46"/>
      <c r="WNQ40" s="46"/>
      <c r="WNR40" s="46"/>
      <c r="WNS40" s="46"/>
      <c r="WNT40" s="46"/>
      <c r="WNU40" s="46"/>
      <c r="WNV40" s="46"/>
      <c r="WNW40" s="46"/>
      <c r="WNX40" s="46"/>
      <c r="WNY40" s="46"/>
      <c r="WNZ40" s="46"/>
      <c r="WOA40" s="46"/>
      <c r="WOB40" s="46"/>
      <c r="WOC40" s="46"/>
      <c r="WOD40" s="46"/>
      <c r="WOE40" s="46"/>
      <c r="WOF40" s="46"/>
      <c r="WOG40" s="46"/>
      <c r="WOH40" s="46"/>
      <c r="WOI40" s="46"/>
      <c r="WOJ40" s="46"/>
      <c r="WOK40" s="46"/>
      <c r="WOL40" s="46"/>
      <c r="WOM40" s="46"/>
      <c r="WON40" s="46"/>
      <c r="WOO40" s="46"/>
      <c r="WOP40" s="46"/>
      <c r="WOQ40" s="46"/>
      <c r="WOR40" s="46"/>
      <c r="WOS40" s="46"/>
      <c r="WOT40" s="46"/>
      <c r="WOU40" s="46"/>
      <c r="WOV40" s="46"/>
      <c r="WOW40" s="46"/>
      <c r="WOX40" s="46"/>
      <c r="WOY40" s="46"/>
      <c r="WOZ40" s="46"/>
      <c r="WPA40" s="46"/>
      <c r="WPB40" s="46"/>
      <c r="WPC40" s="46"/>
      <c r="WPD40" s="46"/>
      <c r="WPE40" s="46"/>
      <c r="WPF40" s="46"/>
      <c r="WPG40" s="46"/>
      <c r="WPH40" s="46"/>
      <c r="WPI40" s="46"/>
      <c r="WPJ40" s="46"/>
      <c r="WPK40" s="46"/>
      <c r="WPL40" s="46"/>
      <c r="WPM40" s="46"/>
      <c r="WPN40" s="46"/>
      <c r="WPO40" s="46"/>
      <c r="WPP40" s="46"/>
      <c r="WPQ40" s="46"/>
      <c r="WPR40" s="46"/>
      <c r="WPS40" s="46"/>
      <c r="WPT40" s="46"/>
      <c r="WPU40" s="46"/>
      <c r="WPV40" s="46"/>
      <c r="WPW40" s="46"/>
      <c r="WPX40" s="46"/>
      <c r="WPY40" s="46"/>
      <c r="WPZ40" s="46"/>
      <c r="WQA40" s="46"/>
      <c r="WQB40" s="46"/>
      <c r="WQC40" s="46"/>
      <c r="WQD40" s="46"/>
      <c r="WQE40" s="46"/>
      <c r="WQF40" s="46"/>
      <c r="WQG40" s="46"/>
      <c r="WQH40" s="46"/>
      <c r="WQI40" s="46"/>
      <c r="WQJ40" s="46"/>
      <c r="WQK40" s="46"/>
      <c r="WQL40" s="46"/>
      <c r="WQM40" s="46"/>
      <c r="WQN40" s="46"/>
      <c r="WQO40" s="46"/>
      <c r="WQP40" s="46"/>
      <c r="WQQ40" s="46"/>
      <c r="WQR40" s="46"/>
      <c r="WQS40" s="46"/>
      <c r="WQT40" s="46"/>
      <c r="WQU40" s="46"/>
      <c r="WQV40" s="46"/>
      <c r="WQW40" s="46"/>
      <c r="WQX40" s="46"/>
      <c r="WQY40" s="46"/>
      <c r="WQZ40" s="46"/>
      <c r="WRA40" s="46"/>
      <c r="WRB40" s="46"/>
      <c r="WRC40" s="46"/>
      <c r="WRD40" s="46"/>
      <c r="WRE40" s="46"/>
      <c r="WRF40" s="46"/>
      <c r="WRG40" s="46"/>
      <c r="WRH40" s="46"/>
      <c r="WRI40" s="46"/>
      <c r="WRJ40" s="46"/>
      <c r="WRK40" s="46"/>
      <c r="WRL40" s="46"/>
      <c r="WRM40" s="46"/>
      <c r="WRN40" s="46"/>
      <c r="WRO40" s="46"/>
      <c r="WRP40" s="46"/>
      <c r="WRQ40" s="46"/>
      <c r="WRR40" s="46"/>
      <c r="WRS40" s="46"/>
      <c r="WRT40" s="46"/>
      <c r="WRU40" s="46"/>
      <c r="WRV40" s="46"/>
      <c r="WRW40" s="46"/>
      <c r="WRX40" s="46"/>
      <c r="WRY40" s="46"/>
      <c r="WRZ40" s="46"/>
      <c r="WSA40" s="46"/>
      <c r="WSB40" s="46"/>
      <c r="WSC40" s="46"/>
      <c r="WSD40" s="46"/>
      <c r="WSE40" s="46"/>
      <c r="WSF40" s="46"/>
      <c r="WSG40" s="46"/>
      <c r="WSH40" s="46"/>
      <c r="WSI40" s="46"/>
      <c r="WSJ40" s="46"/>
      <c r="WSK40" s="46"/>
      <c r="WSL40" s="46"/>
      <c r="WSM40" s="46"/>
      <c r="WSN40" s="46"/>
      <c r="WSO40" s="46"/>
      <c r="WSP40" s="46"/>
      <c r="WSQ40" s="46"/>
      <c r="WSR40" s="46"/>
      <c r="WSS40" s="46"/>
      <c r="WST40" s="46"/>
      <c r="WSU40" s="46"/>
      <c r="WSV40" s="46"/>
      <c r="WSW40" s="46"/>
      <c r="WSX40" s="46"/>
      <c r="WSY40" s="46"/>
      <c r="WSZ40" s="46"/>
      <c r="WTA40" s="46"/>
      <c r="WTB40" s="46"/>
      <c r="WTC40" s="46"/>
      <c r="WTD40" s="46"/>
      <c r="WTE40" s="46"/>
      <c r="WTF40" s="46"/>
      <c r="WTG40" s="46"/>
      <c r="WTH40" s="46"/>
      <c r="WTI40" s="46"/>
      <c r="WTJ40" s="46"/>
      <c r="WTK40" s="46"/>
      <c r="WTL40" s="46"/>
      <c r="WTM40" s="46"/>
      <c r="WTN40" s="46"/>
      <c r="WTO40" s="46"/>
      <c r="WTP40" s="46"/>
      <c r="WTQ40" s="46"/>
      <c r="WTR40" s="46"/>
      <c r="WTS40" s="46"/>
      <c r="WTT40" s="46"/>
      <c r="WTU40" s="46"/>
      <c r="WTV40" s="46"/>
      <c r="WTW40" s="46"/>
      <c r="WTX40" s="46"/>
      <c r="WTY40" s="46"/>
      <c r="WTZ40" s="46"/>
      <c r="WUA40" s="46"/>
      <c r="WUB40" s="46"/>
      <c r="WUC40" s="46"/>
      <c r="WUD40" s="46"/>
      <c r="WUE40" s="46"/>
      <c r="WUF40" s="46"/>
      <c r="WUG40" s="46"/>
      <c r="WUH40" s="46"/>
      <c r="WUI40" s="46"/>
      <c r="WUJ40" s="46"/>
      <c r="WUK40" s="46"/>
      <c r="WUL40" s="46"/>
      <c r="WUM40" s="46"/>
      <c r="WUN40" s="46"/>
      <c r="WUO40" s="46"/>
      <c r="WUP40" s="46"/>
      <c r="WUQ40" s="46"/>
      <c r="WUR40" s="46"/>
      <c r="WUS40" s="46"/>
      <c r="WUT40" s="46"/>
      <c r="WUU40" s="46"/>
      <c r="WUV40" s="46"/>
      <c r="WUW40" s="46"/>
      <c r="WUX40" s="46"/>
      <c r="WUY40" s="46"/>
      <c r="WUZ40" s="46"/>
      <c r="WVA40" s="46"/>
      <c r="WVB40" s="46"/>
      <c r="WVC40" s="46"/>
      <c r="WVD40" s="46"/>
      <c r="WVE40" s="46"/>
      <c r="WVF40" s="46"/>
      <c r="WVG40" s="46"/>
      <c r="WVH40" s="46"/>
      <c r="WVI40" s="46"/>
      <c r="WVJ40" s="46"/>
      <c r="WVK40" s="46"/>
      <c r="WVL40" s="46"/>
      <c r="WVM40" s="46"/>
      <c r="WVN40" s="46"/>
    </row>
    <row r="41" spans="1:16134" s="45" customFormat="1" ht="241.5" customHeight="1">
      <c r="A41" s="213" t="s">
        <v>171</v>
      </c>
      <c r="B41" s="823" t="s">
        <v>172</v>
      </c>
      <c r="C41" s="824"/>
      <c r="D41" s="99" t="s">
        <v>192</v>
      </c>
      <c r="E41" s="927" t="s">
        <v>193</v>
      </c>
      <c r="F41" s="927"/>
      <c r="G41" s="927"/>
      <c r="H41" s="927"/>
      <c r="I41" s="881" t="s">
        <v>1037</v>
      </c>
      <c r="J41" s="881"/>
      <c r="K41" s="831" t="s">
        <v>197</v>
      </c>
      <c r="L41" s="831"/>
      <c r="M41" s="831"/>
      <c r="N41" s="831"/>
      <c r="O41" s="201" t="s">
        <v>190</v>
      </c>
      <c r="P41" s="941" t="s">
        <v>1036</v>
      </c>
      <c r="Q41" s="941"/>
      <c r="R41" s="941"/>
      <c r="S41" s="95" t="s">
        <v>155</v>
      </c>
      <c r="T41" s="82" t="s">
        <v>114</v>
      </c>
      <c r="U41" s="454">
        <v>1</v>
      </c>
      <c r="V41" s="376">
        <f>U41</f>
        <v>1</v>
      </c>
      <c r="W41" s="376">
        <f>AF41</f>
        <v>0.92310000000000003</v>
      </c>
      <c r="X41" s="411">
        <f t="shared" si="4"/>
        <v>0.92310000000000003</v>
      </c>
      <c r="Y41" s="183">
        <f t="shared" si="6"/>
        <v>0.92310000000000003</v>
      </c>
      <c r="Z41" s="46"/>
      <c r="AA41" s="376">
        <f t="shared" si="12"/>
        <v>1</v>
      </c>
      <c r="AB41" s="376">
        <f t="shared" si="12"/>
        <v>0.92310000000000003</v>
      </c>
      <c r="AC41" s="411">
        <f>AB41/AA41</f>
        <v>0.92310000000000003</v>
      </c>
      <c r="AD41" s="223">
        <f t="shared" si="7"/>
        <v>0.92310000000000003</v>
      </c>
      <c r="AE41" s="178">
        <v>1</v>
      </c>
      <c r="AF41" s="404">
        <v>0.92310000000000003</v>
      </c>
      <c r="AG41" s="543">
        <f t="shared" si="5"/>
        <v>0.92310000000000003</v>
      </c>
      <c r="AH41" s="544">
        <f t="shared" ref="AH41:AH42" si="14">AG41</f>
        <v>0.92310000000000003</v>
      </c>
      <c r="AI41" s="221">
        <v>0</v>
      </c>
      <c r="AJ41" s="221">
        <v>0</v>
      </c>
      <c r="AK41" s="222">
        <v>0</v>
      </c>
      <c r="AL41" s="223">
        <f t="shared" si="9"/>
        <v>0</v>
      </c>
      <c r="AM41" s="221">
        <v>0</v>
      </c>
      <c r="AN41" s="221">
        <v>0</v>
      </c>
      <c r="AO41" s="222">
        <v>0</v>
      </c>
      <c r="AP41" s="223">
        <f t="shared" si="10"/>
        <v>0</v>
      </c>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6"/>
      <c r="EI41" s="46"/>
      <c r="EJ41" s="46"/>
      <c r="EK41" s="46"/>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6"/>
      <c r="FJ41" s="46"/>
      <c r="FK41" s="46"/>
      <c r="FL41" s="46"/>
      <c r="FM41" s="46"/>
      <c r="FN41" s="46"/>
      <c r="FO41" s="46"/>
      <c r="FP41" s="46"/>
      <c r="FQ41" s="46"/>
      <c r="FR41" s="46"/>
      <c r="FS41" s="46"/>
      <c r="FT41" s="46"/>
      <c r="FU41" s="46"/>
      <c r="FV41" s="46"/>
      <c r="FW41" s="46"/>
      <c r="FX41" s="46"/>
      <c r="FY41" s="46"/>
      <c r="FZ41" s="46"/>
      <c r="GA41" s="46"/>
      <c r="GB41" s="46"/>
      <c r="GC41" s="46"/>
      <c r="GD41" s="46"/>
      <c r="GE41" s="46"/>
      <c r="GF41" s="46"/>
      <c r="GG41" s="46"/>
      <c r="GH41" s="46"/>
      <c r="GI41" s="46"/>
      <c r="GJ41" s="46"/>
      <c r="GK41" s="46"/>
      <c r="GL41" s="46"/>
      <c r="GM41" s="46"/>
      <c r="GN41" s="46"/>
      <c r="GO41" s="46"/>
      <c r="GP41" s="46"/>
      <c r="GQ41" s="46"/>
      <c r="GR41" s="46"/>
      <c r="GS41" s="46"/>
      <c r="GT41" s="46"/>
      <c r="GU41" s="46"/>
      <c r="GV41" s="46"/>
      <c r="GW41" s="46"/>
      <c r="GX41" s="46"/>
      <c r="GY41" s="46"/>
      <c r="GZ41" s="46"/>
      <c r="HA41" s="46"/>
      <c r="HB41" s="46"/>
      <c r="HC41" s="46"/>
      <c r="HD41" s="46"/>
      <c r="HE41" s="46"/>
      <c r="HF41" s="46"/>
      <c r="HG41" s="46"/>
      <c r="HH41" s="46"/>
      <c r="HI41" s="46"/>
      <c r="HJ41" s="46"/>
      <c r="HK41" s="46"/>
      <c r="HL41" s="46"/>
      <c r="HM41" s="46"/>
      <c r="HN41" s="46"/>
      <c r="HO41" s="46"/>
      <c r="HP41" s="46"/>
      <c r="HQ41" s="46"/>
      <c r="HR41" s="46"/>
      <c r="HS41" s="46"/>
      <c r="HT41" s="46"/>
      <c r="HU41" s="46"/>
      <c r="HV41" s="46"/>
      <c r="HW41" s="46"/>
      <c r="HX41" s="46"/>
      <c r="HY41" s="46"/>
      <c r="HZ41" s="46"/>
      <c r="IA41" s="46"/>
      <c r="IB41" s="46"/>
      <c r="IC41" s="46"/>
      <c r="ID41" s="46"/>
      <c r="IE41" s="46"/>
      <c r="IF41" s="46"/>
      <c r="IG41" s="46"/>
      <c r="IH41" s="46"/>
      <c r="II41" s="46"/>
      <c r="IJ41" s="46"/>
      <c r="IK41" s="46"/>
      <c r="IL41" s="46"/>
      <c r="IM41" s="46"/>
      <c r="IN41" s="46"/>
      <c r="IO41" s="46"/>
      <c r="IP41" s="46"/>
      <c r="IQ41" s="46"/>
      <c r="IR41" s="46"/>
      <c r="IS41" s="46"/>
      <c r="IT41" s="46"/>
      <c r="IU41" s="46"/>
      <c r="IV41" s="46"/>
      <c r="IW41" s="46"/>
      <c r="IX41" s="46"/>
      <c r="IY41" s="46"/>
      <c r="IZ41" s="46"/>
      <c r="JA41" s="46"/>
      <c r="JB41" s="46"/>
      <c r="JC41" s="46"/>
      <c r="JD41" s="46"/>
      <c r="JE41" s="46"/>
      <c r="JF41" s="46"/>
      <c r="JG41" s="46"/>
      <c r="JH41" s="46"/>
      <c r="JI41" s="46"/>
      <c r="JJ41" s="46"/>
      <c r="JK41" s="46"/>
      <c r="JL41" s="46"/>
      <c r="JM41" s="46"/>
      <c r="JN41" s="46"/>
      <c r="JO41" s="46"/>
      <c r="JP41" s="46"/>
      <c r="JQ41" s="46"/>
      <c r="JR41" s="46"/>
      <c r="JS41" s="46"/>
      <c r="JT41" s="46"/>
      <c r="JU41" s="46"/>
      <c r="JV41" s="46"/>
      <c r="JW41" s="46"/>
      <c r="JX41" s="46"/>
      <c r="JY41" s="46"/>
      <c r="JZ41" s="46"/>
      <c r="KA41" s="46"/>
      <c r="KB41" s="46"/>
      <c r="KC41" s="46"/>
      <c r="KD41" s="46"/>
      <c r="KE41" s="46"/>
      <c r="KF41" s="46"/>
      <c r="KG41" s="46"/>
      <c r="KH41" s="46"/>
      <c r="KI41" s="46"/>
      <c r="KJ41" s="46"/>
      <c r="KK41" s="46"/>
      <c r="KL41" s="46"/>
      <c r="KM41" s="46"/>
      <c r="KN41" s="46"/>
      <c r="KO41" s="46"/>
      <c r="KP41" s="46"/>
      <c r="KQ41" s="46"/>
      <c r="KR41" s="46"/>
      <c r="KS41" s="46"/>
      <c r="KT41" s="46"/>
      <c r="KU41" s="46"/>
      <c r="KV41" s="46"/>
      <c r="KW41" s="46"/>
      <c r="KX41" s="46"/>
      <c r="KY41" s="46"/>
      <c r="KZ41" s="46"/>
      <c r="LA41" s="46"/>
      <c r="LB41" s="46"/>
      <c r="LC41" s="46"/>
      <c r="LD41" s="46"/>
      <c r="LE41" s="46"/>
      <c r="LF41" s="46"/>
      <c r="LG41" s="46"/>
      <c r="LH41" s="46"/>
      <c r="LI41" s="46"/>
      <c r="LJ41" s="46"/>
      <c r="LK41" s="46"/>
      <c r="LL41" s="46"/>
      <c r="LM41" s="46"/>
      <c r="LN41" s="46"/>
      <c r="LO41" s="46"/>
      <c r="LP41" s="46"/>
      <c r="LQ41" s="46"/>
      <c r="LR41" s="46"/>
      <c r="LS41" s="46"/>
      <c r="LT41" s="46"/>
      <c r="LU41" s="46"/>
      <c r="LV41" s="46"/>
      <c r="LW41" s="46"/>
      <c r="LX41" s="46"/>
      <c r="LY41" s="46"/>
      <c r="LZ41" s="46"/>
      <c r="MA41" s="46"/>
      <c r="MB41" s="46"/>
      <c r="MC41" s="46"/>
      <c r="MD41" s="46"/>
      <c r="ME41" s="46"/>
      <c r="MF41" s="46"/>
      <c r="MG41" s="46"/>
      <c r="MH41" s="46"/>
      <c r="MI41" s="46"/>
      <c r="MJ41" s="46"/>
      <c r="MK41" s="46"/>
      <c r="ML41" s="46"/>
      <c r="MM41" s="46"/>
      <c r="MN41" s="46"/>
      <c r="MO41" s="46"/>
      <c r="MP41" s="46"/>
      <c r="MQ41" s="46"/>
      <c r="MR41" s="46"/>
      <c r="MS41" s="46"/>
      <c r="MT41" s="46"/>
      <c r="MU41" s="46"/>
      <c r="MV41" s="46"/>
      <c r="MW41" s="46"/>
      <c r="MX41" s="46"/>
      <c r="MY41" s="46"/>
      <c r="MZ41" s="46"/>
      <c r="NA41" s="46"/>
      <c r="NB41" s="46"/>
      <c r="NC41" s="46"/>
      <c r="ND41" s="46"/>
      <c r="NE41" s="46"/>
      <c r="NF41" s="46"/>
      <c r="NG41" s="46"/>
      <c r="NH41" s="46"/>
      <c r="NI41" s="46"/>
      <c r="NJ41" s="46"/>
      <c r="NK41" s="46"/>
      <c r="NL41" s="46"/>
      <c r="NM41" s="46"/>
      <c r="NN41" s="46"/>
      <c r="NO41" s="46"/>
      <c r="NP41" s="46"/>
      <c r="NQ41" s="46"/>
      <c r="NR41" s="46"/>
      <c r="NS41" s="46"/>
      <c r="NT41" s="46"/>
      <c r="NU41" s="46"/>
      <c r="NV41" s="46"/>
      <c r="NW41" s="46"/>
      <c r="NX41" s="46"/>
      <c r="NY41" s="46"/>
      <c r="NZ41" s="46"/>
      <c r="OA41" s="46"/>
      <c r="OB41" s="46"/>
      <c r="OC41" s="46"/>
      <c r="OD41" s="46"/>
      <c r="OE41" s="46"/>
      <c r="OF41" s="46"/>
      <c r="OG41" s="46"/>
      <c r="OH41" s="46"/>
      <c r="OI41" s="46"/>
      <c r="OJ41" s="46"/>
      <c r="OK41" s="46"/>
      <c r="OL41" s="46"/>
      <c r="OM41" s="46"/>
      <c r="ON41" s="46"/>
      <c r="OO41" s="46"/>
      <c r="OP41" s="46"/>
      <c r="OQ41" s="46"/>
      <c r="OR41" s="46"/>
      <c r="OS41" s="46"/>
      <c r="OT41" s="46"/>
      <c r="OU41" s="46"/>
      <c r="OV41" s="46"/>
      <c r="OW41" s="46"/>
      <c r="OX41" s="46"/>
      <c r="OY41" s="46"/>
      <c r="OZ41" s="46"/>
      <c r="PA41" s="46"/>
      <c r="PB41" s="46"/>
      <c r="PC41" s="46"/>
      <c r="PD41" s="46"/>
      <c r="PE41" s="46"/>
      <c r="PF41" s="46"/>
      <c r="PG41" s="46"/>
      <c r="PH41" s="46"/>
      <c r="PI41" s="46"/>
      <c r="PJ41" s="46"/>
      <c r="PK41" s="46"/>
      <c r="PL41" s="46"/>
      <c r="PM41" s="46"/>
      <c r="PN41" s="46"/>
      <c r="PO41" s="46"/>
      <c r="PP41" s="46"/>
      <c r="PQ41" s="46"/>
      <c r="PR41" s="46"/>
      <c r="PS41" s="46"/>
      <c r="PT41" s="46"/>
      <c r="PU41" s="46"/>
      <c r="PV41" s="46"/>
      <c r="PW41" s="46"/>
      <c r="PX41" s="46"/>
      <c r="PY41" s="46"/>
      <c r="PZ41" s="46"/>
      <c r="QA41" s="46"/>
      <c r="QB41" s="46"/>
      <c r="QC41" s="46"/>
      <c r="QD41" s="46"/>
      <c r="QE41" s="46"/>
      <c r="QF41" s="46"/>
      <c r="QG41" s="46"/>
      <c r="QH41" s="46"/>
      <c r="QI41" s="46"/>
      <c r="QJ41" s="46"/>
      <c r="QK41" s="46"/>
      <c r="QL41" s="46"/>
      <c r="QM41" s="46"/>
      <c r="QN41" s="46"/>
      <c r="QO41" s="46"/>
      <c r="QP41" s="46"/>
      <c r="QQ41" s="46"/>
      <c r="QR41" s="46"/>
      <c r="QS41" s="46"/>
      <c r="QT41" s="46"/>
      <c r="QU41" s="46"/>
      <c r="QV41" s="46"/>
      <c r="QW41" s="46"/>
      <c r="QX41" s="46"/>
      <c r="QY41" s="46"/>
      <c r="QZ41" s="46"/>
      <c r="RA41" s="46"/>
      <c r="RB41" s="46"/>
      <c r="RC41" s="46"/>
      <c r="RD41" s="46"/>
      <c r="RE41" s="46"/>
      <c r="RF41" s="46"/>
      <c r="RG41" s="46"/>
      <c r="RH41" s="46"/>
      <c r="RI41" s="46"/>
      <c r="RJ41" s="46"/>
      <c r="RK41" s="46"/>
      <c r="RL41" s="46"/>
      <c r="RM41" s="46"/>
      <c r="RN41" s="46"/>
      <c r="RO41" s="46"/>
      <c r="RP41" s="46"/>
      <c r="RQ41" s="46"/>
      <c r="RR41" s="46"/>
      <c r="RS41" s="46"/>
      <c r="RT41" s="46"/>
      <c r="RU41" s="46"/>
      <c r="RV41" s="46"/>
      <c r="RW41" s="46"/>
      <c r="RX41" s="46"/>
      <c r="RY41" s="46"/>
      <c r="RZ41" s="46"/>
      <c r="SA41" s="46"/>
      <c r="SB41" s="46"/>
      <c r="SC41" s="46"/>
      <c r="SD41" s="46"/>
      <c r="SE41" s="46"/>
      <c r="SF41" s="46"/>
      <c r="SG41" s="46"/>
      <c r="SH41" s="46"/>
      <c r="SI41" s="46"/>
      <c r="SJ41" s="46"/>
      <c r="SK41" s="46"/>
      <c r="SL41" s="46"/>
      <c r="SM41" s="46"/>
      <c r="SN41" s="46"/>
      <c r="SO41" s="46"/>
      <c r="SP41" s="46"/>
      <c r="SQ41" s="46"/>
      <c r="SR41" s="46"/>
      <c r="SS41" s="46"/>
      <c r="ST41" s="46"/>
      <c r="SU41" s="46"/>
      <c r="SV41" s="46"/>
      <c r="SW41" s="46"/>
      <c r="SX41" s="46"/>
      <c r="SY41" s="46"/>
      <c r="SZ41" s="46"/>
      <c r="TA41" s="46"/>
      <c r="TB41" s="46"/>
      <c r="TC41" s="46"/>
      <c r="TD41" s="46"/>
      <c r="TE41" s="46"/>
      <c r="TF41" s="46"/>
      <c r="TG41" s="46"/>
      <c r="TH41" s="46"/>
      <c r="TI41" s="46"/>
      <c r="TJ41" s="46"/>
      <c r="TK41" s="46"/>
      <c r="TL41" s="46"/>
      <c r="TM41" s="46"/>
      <c r="TN41" s="46"/>
      <c r="TO41" s="46"/>
      <c r="TP41" s="46"/>
      <c r="TQ41" s="46"/>
      <c r="TR41" s="46"/>
      <c r="TS41" s="46"/>
      <c r="TT41" s="46"/>
      <c r="TU41" s="46"/>
      <c r="TV41" s="46"/>
      <c r="TW41" s="46"/>
      <c r="TX41" s="46"/>
      <c r="TY41" s="46"/>
      <c r="TZ41" s="46"/>
      <c r="UA41" s="46"/>
      <c r="UB41" s="46"/>
      <c r="UC41" s="46"/>
      <c r="UD41" s="46"/>
      <c r="UE41" s="46"/>
      <c r="UF41" s="46"/>
      <c r="UG41" s="46"/>
      <c r="UH41" s="46"/>
      <c r="UI41" s="46"/>
      <c r="UJ41" s="46"/>
      <c r="UK41" s="46"/>
      <c r="UL41" s="46"/>
      <c r="UM41" s="46"/>
      <c r="UN41" s="46"/>
      <c r="UO41" s="46"/>
      <c r="UP41" s="46"/>
      <c r="UQ41" s="46"/>
      <c r="UR41" s="46"/>
      <c r="US41" s="46"/>
      <c r="UT41" s="46"/>
      <c r="UU41" s="46"/>
      <c r="UV41" s="46"/>
      <c r="UW41" s="46"/>
      <c r="UX41" s="46"/>
      <c r="UY41" s="46"/>
      <c r="UZ41" s="46"/>
      <c r="VA41" s="46"/>
      <c r="VB41" s="46"/>
      <c r="VC41" s="46"/>
      <c r="VD41" s="46"/>
      <c r="VE41" s="46"/>
      <c r="VF41" s="46"/>
      <c r="VG41" s="46"/>
      <c r="VH41" s="46"/>
      <c r="VI41" s="46"/>
      <c r="VJ41" s="46"/>
      <c r="VK41" s="46"/>
      <c r="VL41" s="46"/>
      <c r="VM41" s="46"/>
      <c r="VN41" s="46"/>
      <c r="VO41" s="46"/>
      <c r="VP41" s="46"/>
      <c r="VQ41" s="46"/>
      <c r="VR41" s="46"/>
      <c r="VS41" s="46"/>
      <c r="VT41" s="46"/>
      <c r="VU41" s="46"/>
      <c r="VV41" s="46"/>
      <c r="VW41" s="46"/>
      <c r="VX41" s="46"/>
      <c r="VY41" s="46"/>
      <c r="VZ41" s="46"/>
      <c r="WA41" s="46"/>
      <c r="WB41" s="46"/>
      <c r="WC41" s="46"/>
      <c r="WD41" s="46"/>
      <c r="WE41" s="46"/>
      <c r="WF41" s="46"/>
      <c r="WG41" s="46"/>
      <c r="WH41" s="46"/>
      <c r="WI41" s="46"/>
      <c r="WJ41" s="46"/>
      <c r="WK41" s="46"/>
      <c r="WL41" s="46"/>
      <c r="WM41" s="46"/>
      <c r="WN41" s="46"/>
      <c r="WO41" s="46"/>
      <c r="WP41" s="46"/>
      <c r="WQ41" s="46"/>
      <c r="WR41" s="46"/>
      <c r="WS41" s="46"/>
      <c r="WT41" s="46"/>
      <c r="WU41" s="46"/>
      <c r="WV41" s="46"/>
      <c r="WW41" s="46"/>
      <c r="WX41" s="46"/>
      <c r="WY41" s="46"/>
      <c r="WZ41" s="46"/>
      <c r="XA41" s="46"/>
      <c r="XB41" s="46"/>
      <c r="XC41" s="46"/>
      <c r="XD41" s="46"/>
      <c r="XE41" s="46"/>
      <c r="XF41" s="46"/>
      <c r="XG41" s="46"/>
      <c r="XH41" s="46"/>
      <c r="XI41" s="46"/>
      <c r="XJ41" s="46"/>
      <c r="XK41" s="46"/>
      <c r="XL41" s="46"/>
      <c r="XM41" s="46"/>
      <c r="XN41" s="46"/>
      <c r="XO41" s="46"/>
      <c r="XP41" s="46"/>
      <c r="XQ41" s="46"/>
      <c r="XR41" s="46"/>
      <c r="XS41" s="46"/>
      <c r="XT41" s="46"/>
      <c r="XU41" s="46"/>
      <c r="XV41" s="46"/>
      <c r="XW41" s="46"/>
      <c r="XX41" s="46"/>
      <c r="XY41" s="46"/>
      <c r="XZ41" s="46"/>
      <c r="YA41" s="46"/>
      <c r="YB41" s="46"/>
      <c r="YC41" s="46"/>
      <c r="YD41" s="46"/>
      <c r="YE41" s="46"/>
      <c r="YF41" s="46"/>
      <c r="YG41" s="46"/>
      <c r="YH41" s="46"/>
      <c r="YI41" s="46"/>
      <c r="YJ41" s="46"/>
      <c r="YK41" s="46"/>
      <c r="YL41" s="46"/>
      <c r="YM41" s="46"/>
      <c r="YN41" s="46"/>
      <c r="YO41" s="46"/>
      <c r="YP41" s="46"/>
      <c r="YQ41" s="46"/>
      <c r="YR41" s="46"/>
      <c r="YS41" s="46"/>
      <c r="YT41" s="46"/>
      <c r="YU41" s="46"/>
      <c r="YV41" s="46"/>
      <c r="YW41" s="46"/>
      <c r="YX41" s="46"/>
      <c r="YY41" s="46"/>
      <c r="YZ41" s="46"/>
      <c r="ZA41" s="46"/>
      <c r="ZB41" s="46"/>
      <c r="ZC41" s="46"/>
      <c r="ZD41" s="46"/>
      <c r="ZE41" s="46"/>
      <c r="ZF41" s="46"/>
      <c r="ZG41" s="46"/>
      <c r="ZH41" s="46"/>
      <c r="ZI41" s="46"/>
      <c r="ZJ41" s="46"/>
      <c r="ZK41" s="46"/>
      <c r="ZL41" s="46"/>
      <c r="ZM41" s="46"/>
      <c r="ZN41" s="46"/>
      <c r="ZO41" s="46"/>
      <c r="ZP41" s="46"/>
      <c r="ZQ41" s="46"/>
      <c r="ZR41" s="46"/>
      <c r="ZS41" s="46"/>
      <c r="ZT41" s="46"/>
      <c r="ZU41" s="46"/>
      <c r="ZV41" s="46"/>
      <c r="ZW41" s="46"/>
      <c r="ZX41" s="46"/>
      <c r="ZY41" s="46"/>
      <c r="ZZ41" s="46"/>
      <c r="AAA41" s="46"/>
      <c r="AAB41" s="46"/>
      <c r="AAC41" s="46"/>
      <c r="AAD41" s="46"/>
      <c r="AAE41" s="46"/>
      <c r="AAF41" s="46"/>
      <c r="AAG41" s="46"/>
      <c r="AAH41" s="46"/>
      <c r="AAI41" s="46"/>
      <c r="AAJ41" s="46"/>
      <c r="AAK41" s="46"/>
      <c r="AAL41" s="46"/>
      <c r="AAM41" s="46"/>
      <c r="AAN41" s="46"/>
      <c r="AAO41" s="46"/>
      <c r="AAP41" s="46"/>
      <c r="AAQ41" s="46"/>
      <c r="AAR41" s="46"/>
      <c r="AAS41" s="46"/>
      <c r="AAT41" s="46"/>
      <c r="AAU41" s="46"/>
      <c r="AAV41" s="46"/>
      <c r="AAW41" s="46"/>
      <c r="AAX41" s="46"/>
      <c r="AAY41" s="46"/>
      <c r="AAZ41" s="46"/>
      <c r="ABA41" s="46"/>
      <c r="ABB41" s="46"/>
      <c r="ABC41" s="46"/>
      <c r="ABD41" s="46"/>
      <c r="ABE41" s="46"/>
      <c r="ABF41" s="46"/>
      <c r="ABG41" s="46"/>
      <c r="ABH41" s="46"/>
      <c r="ABI41" s="46"/>
      <c r="ABJ41" s="46"/>
      <c r="ABK41" s="46"/>
      <c r="ABL41" s="46"/>
      <c r="ABM41" s="46"/>
      <c r="ABN41" s="46"/>
      <c r="ABO41" s="46"/>
      <c r="ABP41" s="46"/>
      <c r="ABQ41" s="46"/>
      <c r="ABR41" s="46"/>
      <c r="ABS41" s="46"/>
      <c r="ABT41" s="46"/>
      <c r="ABU41" s="46"/>
      <c r="ABV41" s="46"/>
      <c r="ABW41" s="46"/>
      <c r="ABX41" s="46"/>
      <c r="ABY41" s="46"/>
      <c r="ABZ41" s="46"/>
      <c r="ACA41" s="46"/>
      <c r="ACB41" s="46"/>
      <c r="ACC41" s="46"/>
      <c r="ACD41" s="46"/>
      <c r="ACE41" s="46"/>
      <c r="ACF41" s="46"/>
      <c r="ACG41" s="46"/>
      <c r="ACH41" s="46"/>
      <c r="ACI41" s="46"/>
      <c r="ACJ41" s="46"/>
      <c r="ACK41" s="46"/>
      <c r="ACL41" s="46"/>
      <c r="ACM41" s="46"/>
      <c r="ACN41" s="46"/>
      <c r="ACO41" s="46"/>
      <c r="ACP41" s="46"/>
      <c r="ACQ41" s="46"/>
      <c r="ACR41" s="46"/>
      <c r="ACS41" s="46"/>
      <c r="ACT41" s="46"/>
      <c r="ACU41" s="46"/>
      <c r="ACV41" s="46"/>
      <c r="ACW41" s="46"/>
      <c r="ACX41" s="46"/>
      <c r="ACY41" s="46"/>
      <c r="ACZ41" s="46"/>
      <c r="ADA41" s="46"/>
      <c r="ADB41" s="46"/>
      <c r="ADC41" s="46"/>
      <c r="ADD41" s="46"/>
      <c r="ADE41" s="46"/>
      <c r="ADF41" s="46"/>
      <c r="ADG41" s="46"/>
      <c r="ADH41" s="46"/>
      <c r="ADI41" s="46"/>
      <c r="ADJ41" s="46"/>
      <c r="ADK41" s="46"/>
      <c r="ADL41" s="46"/>
      <c r="ADM41" s="46"/>
      <c r="ADN41" s="46"/>
      <c r="ADO41" s="46"/>
      <c r="ADP41" s="46"/>
      <c r="ADQ41" s="46"/>
      <c r="ADR41" s="46"/>
      <c r="ADS41" s="46"/>
      <c r="ADT41" s="46"/>
      <c r="ADU41" s="46"/>
      <c r="ADV41" s="46"/>
      <c r="ADW41" s="46"/>
      <c r="ADX41" s="46"/>
      <c r="ADY41" s="46"/>
      <c r="ADZ41" s="46"/>
      <c r="AEA41" s="46"/>
      <c r="AEB41" s="46"/>
      <c r="AEC41" s="46"/>
      <c r="AED41" s="46"/>
      <c r="AEE41" s="46"/>
      <c r="AEF41" s="46"/>
      <c r="AEG41" s="46"/>
      <c r="AEH41" s="46"/>
      <c r="AEI41" s="46"/>
      <c r="AEJ41" s="46"/>
      <c r="AEK41" s="46"/>
      <c r="AEL41" s="46"/>
      <c r="AEM41" s="46"/>
      <c r="AEN41" s="46"/>
      <c r="AEO41" s="46"/>
      <c r="AEP41" s="46"/>
      <c r="AEQ41" s="46"/>
      <c r="AER41" s="46"/>
      <c r="AES41" s="46"/>
      <c r="AET41" s="46"/>
      <c r="AEU41" s="46"/>
      <c r="AEV41" s="46"/>
      <c r="AEW41" s="46"/>
      <c r="AEX41" s="46"/>
      <c r="AEY41" s="46"/>
      <c r="AEZ41" s="46"/>
      <c r="AFA41" s="46"/>
      <c r="AFB41" s="46"/>
      <c r="AFC41" s="46"/>
      <c r="AFD41" s="46"/>
      <c r="AFE41" s="46"/>
      <c r="AFF41" s="46"/>
      <c r="AFG41" s="46"/>
      <c r="AFH41" s="46"/>
      <c r="AFI41" s="46"/>
      <c r="AFJ41" s="46"/>
      <c r="AFK41" s="46"/>
      <c r="AFL41" s="46"/>
      <c r="AFM41" s="46"/>
      <c r="AFN41" s="46"/>
      <c r="AFO41" s="46"/>
      <c r="AFP41" s="46"/>
      <c r="AFQ41" s="46"/>
      <c r="AFR41" s="46"/>
      <c r="AFS41" s="46"/>
      <c r="AFT41" s="46"/>
      <c r="AFU41" s="46"/>
      <c r="AFV41" s="46"/>
      <c r="AFW41" s="46"/>
      <c r="AFX41" s="46"/>
      <c r="AFY41" s="46"/>
      <c r="AFZ41" s="46"/>
      <c r="AGA41" s="46"/>
      <c r="AGB41" s="46"/>
      <c r="AGC41" s="46"/>
      <c r="AGD41" s="46"/>
      <c r="AGE41" s="46"/>
      <c r="AGF41" s="46"/>
      <c r="AGG41" s="46"/>
      <c r="AGH41" s="46"/>
      <c r="AGI41" s="46"/>
      <c r="AGJ41" s="46"/>
      <c r="AGK41" s="46"/>
      <c r="AGL41" s="46"/>
      <c r="AGM41" s="46"/>
      <c r="AGN41" s="46"/>
      <c r="AGO41" s="46"/>
      <c r="AGP41" s="46"/>
      <c r="AGQ41" s="46"/>
      <c r="AGR41" s="46"/>
      <c r="AGS41" s="46"/>
      <c r="AGT41" s="46"/>
      <c r="AGU41" s="46"/>
      <c r="AGV41" s="46"/>
      <c r="AGW41" s="46"/>
      <c r="AGX41" s="46"/>
      <c r="AGY41" s="46"/>
      <c r="AGZ41" s="46"/>
      <c r="AHA41" s="46"/>
      <c r="AHB41" s="46"/>
      <c r="AHC41" s="46"/>
      <c r="AHD41" s="46"/>
      <c r="AHE41" s="46"/>
      <c r="AHF41" s="46"/>
      <c r="AHG41" s="46"/>
      <c r="AHH41" s="46"/>
      <c r="AHI41" s="46"/>
      <c r="AHJ41" s="46"/>
      <c r="AHK41" s="46"/>
      <c r="AHL41" s="46"/>
      <c r="AHM41" s="46"/>
      <c r="AHN41" s="46"/>
      <c r="AHO41" s="46"/>
      <c r="AHP41" s="46"/>
      <c r="AHQ41" s="46"/>
      <c r="AHR41" s="46"/>
      <c r="AHS41" s="46"/>
      <c r="AHT41" s="46"/>
      <c r="AHU41" s="46"/>
      <c r="AHV41" s="46"/>
      <c r="AHW41" s="46"/>
      <c r="AHX41" s="46"/>
      <c r="AHY41" s="46"/>
      <c r="AHZ41" s="46"/>
      <c r="AIA41" s="46"/>
      <c r="AIB41" s="46"/>
      <c r="AIC41" s="46"/>
      <c r="AID41" s="46"/>
      <c r="AIE41" s="46"/>
      <c r="AIF41" s="46"/>
      <c r="AIG41" s="46"/>
      <c r="AIH41" s="46"/>
      <c r="AII41" s="46"/>
      <c r="AIJ41" s="46"/>
      <c r="AIK41" s="46"/>
      <c r="AIL41" s="46"/>
      <c r="AIM41" s="46"/>
      <c r="AIN41" s="46"/>
      <c r="AIO41" s="46"/>
      <c r="AIP41" s="46"/>
      <c r="AIQ41" s="46"/>
      <c r="AIR41" s="46"/>
      <c r="AIS41" s="46"/>
      <c r="AIT41" s="46"/>
      <c r="AIU41" s="46"/>
      <c r="AIV41" s="46"/>
      <c r="AIW41" s="46"/>
      <c r="AIX41" s="46"/>
      <c r="AIY41" s="46"/>
      <c r="AIZ41" s="46"/>
      <c r="AJA41" s="46"/>
      <c r="AJB41" s="46"/>
      <c r="AJC41" s="46"/>
      <c r="AJD41" s="46"/>
      <c r="AJE41" s="46"/>
      <c r="AJF41" s="46"/>
      <c r="AJG41" s="46"/>
      <c r="AJH41" s="46"/>
      <c r="AJI41" s="46"/>
      <c r="AJJ41" s="46"/>
      <c r="AJK41" s="46"/>
      <c r="AJL41" s="46"/>
      <c r="AJM41" s="46"/>
      <c r="AJN41" s="46"/>
      <c r="AJO41" s="46"/>
      <c r="AJP41" s="46"/>
      <c r="AJQ41" s="46"/>
      <c r="AJR41" s="46"/>
      <c r="AJS41" s="46"/>
      <c r="AJT41" s="46"/>
      <c r="AJU41" s="46"/>
      <c r="AJV41" s="46"/>
      <c r="AJW41" s="46"/>
      <c r="AJX41" s="46"/>
      <c r="AJY41" s="46"/>
      <c r="AJZ41" s="46"/>
      <c r="AKA41" s="46"/>
      <c r="AKB41" s="46"/>
      <c r="AKC41" s="46"/>
      <c r="AKD41" s="46"/>
      <c r="AKE41" s="46"/>
      <c r="AKF41" s="46"/>
      <c r="AKG41" s="46"/>
      <c r="AKH41" s="46"/>
      <c r="AKI41" s="46"/>
      <c r="AKJ41" s="46"/>
      <c r="AKK41" s="46"/>
      <c r="AKL41" s="46"/>
      <c r="AKM41" s="46"/>
      <c r="AKN41" s="46"/>
      <c r="AKO41" s="46"/>
      <c r="AKP41" s="46"/>
      <c r="AKQ41" s="46"/>
      <c r="AKR41" s="46"/>
      <c r="AKS41" s="46"/>
      <c r="AKT41" s="46"/>
      <c r="AKU41" s="46"/>
      <c r="AKV41" s="46"/>
      <c r="AKW41" s="46"/>
      <c r="AKX41" s="46"/>
      <c r="AKY41" s="46"/>
      <c r="AKZ41" s="46"/>
      <c r="ALA41" s="46"/>
      <c r="ALB41" s="46"/>
      <c r="ALC41" s="46"/>
      <c r="ALD41" s="46"/>
      <c r="ALE41" s="46"/>
      <c r="ALF41" s="46"/>
      <c r="ALG41" s="46"/>
      <c r="ALH41" s="46"/>
      <c r="ALI41" s="46"/>
      <c r="ALJ41" s="46"/>
      <c r="ALK41" s="46"/>
      <c r="ALL41" s="46"/>
      <c r="ALM41" s="46"/>
      <c r="ALN41" s="46"/>
      <c r="ALO41" s="46"/>
      <c r="ALP41" s="46"/>
      <c r="ALQ41" s="46"/>
      <c r="ALR41" s="46"/>
      <c r="ALS41" s="46"/>
      <c r="ALT41" s="46"/>
      <c r="ALU41" s="46"/>
      <c r="ALV41" s="46"/>
      <c r="ALW41" s="46"/>
      <c r="ALX41" s="46"/>
      <c r="ALY41" s="46"/>
      <c r="ALZ41" s="46"/>
      <c r="AMA41" s="46"/>
      <c r="AMB41" s="46"/>
      <c r="AMC41" s="46"/>
      <c r="AMD41" s="46"/>
      <c r="AME41" s="46"/>
      <c r="AMF41" s="46"/>
      <c r="AMG41" s="46"/>
      <c r="AMH41" s="46"/>
      <c r="AMI41" s="46"/>
      <c r="AMJ41" s="46"/>
      <c r="AMK41" s="46"/>
      <c r="AML41" s="46"/>
      <c r="AMM41" s="46"/>
      <c r="AMN41" s="46"/>
      <c r="AMO41" s="46"/>
      <c r="AMP41" s="46"/>
      <c r="AMQ41" s="46"/>
      <c r="AMR41" s="46"/>
      <c r="AMS41" s="46"/>
      <c r="AMT41" s="46"/>
      <c r="AMU41" s="46"/>
      <c r="AMV41" s="46"/>
      <c r="AMW41" s="46"/>
      <c r="AMX41" s="46"/>
      <c r="AMY41" s="46"/>
      <c r="AMZ41" s="46"/>
      <c r="ANA41" s="46"/>
      <c r="ANB41" s="46"/>
      <c r="ANC41" s="46"/>
      <c r="AND41" s="46"/>
      <c r="ANE41" s="46"/>
      <c r="ANF41" s="46"/>
      <c r="ANG41" s="46"/>
      <c r="ANH41" s="46"/>
      <c r="ANI41" s="46"/>
      <c r="ANJ41" s="46"/>
      <c r="ANK41" s="46"/>
      <c r="ANL41" s="46"/>
      <c r="ANM41" s="46"/>
      <c r="ANN41" s="46"/>
      <c r="ANO41" s="46"/>
      <c r="ANP41" s="46"/>
      <c r="ANQ41" s="46"/>
      <c r="ANR41" s="46"/>
      <c r="ANS41" s="46"/>
      <c r="ANT41" s="46"/>
      <c r="ANU41" s="46"/>
      <c r="ANV41" s="46"/>
      <c r="ANW41" s="46"/>
      <c r="ANX41" s="46"/>
      <c r="ANY41" s="46"/>
      <c r="ANZ41" s="46"/>
      <c r="AOA41" s="46"/>
      <c r="AOB41" s="46"/>
      <c r="AOC41" s="46"/>
      <c r="AOD41" s="46"/>
      <c r="AOE41" s="46"/>
      <c r="AOF41" s="46"/>
      <c r="AOG41" s="46"/>
      <c r="AOH41" s="46"/>
      <c r="AOI41" s="46"/>
      <c r="AOJ41" s="46"/>
      <c r="AOK41" s="46"/>
      <c r="AOL41" s="46"/>
      <c r="AOM41" s="46"/>
      <c r="AON41" s="46"/>
      <c r="AOO41" s="46"/>
      <c r="AOP41" s="46"/>
      <c r="AOQ41" s="46"/>
      <c r="AOR41" s="46"/>
      <c r="AOS41" s="46"/>
      <c r="AOT41" s="46"/>
      <c r="AOU41" s="46"/>
      <c r="AOV41" s="46"/>
      <c r="AOW41" s="46"/>
      <c r="AOX41" s="46"/>
      <c r="AOY41" s="46"/>
      <c r="AOZ41" s="46"/>
      <c r="APA41" s="46"/>
      <c r="APB41" s="46"/>
      <c r="APC41" s="46"/>
      <c r="APD41" s="46"/>
      <c r="APE41" s="46"/>
      <c r="APF41" s="46"/>
      <c r="APG41" s="46"/>
      <c r="APH41" s="46"/>
      <c r="API41" s="46"/>
      <c r="APJ41" s="46"/>
      <c r="APK41" s="46"/>
      <c r="APL41" s="46"/>
      <c r="APM41" s="46"/>
      <c r="APN41" s="46"/>
      <c r="APO41" s="46"/>
      <c r="APP41" s="46"/>
      <c r="APQ41" s="46"/>
      <c r="APR41" s="46"/>
      <c r="APS41" s="46"/>
      <c r="APT41" s="46"/>
      <c r="APU41" s="46"/>
      <c r="APV41" s="46"/>
      <c r="APW41" s="46"/>
      <c r="APX41" s="46"/>
      <c r="APY41" s="46"/>
      <c r="APZ41" s="46"/>
      <c r="AQA41" s="46"/>
      <c r="AQB41" s="46"/>
      <c r="AQC41" s="46"/>
      <c r="AQD41" s="46"/>
      <c r="AQE41" s="46"/>
      <c r="AQF41" s="46"/>
      <c r="AQG41" s="46"/>
      <c r="AQH41" s="46"/>
      <c r="AQI41" s="46"/>
      <c r="AQJ41" s="46"/>
      <c r="AQK41" s="46"/>
      <c r="AQL41" s="46"/>
      <c r="AQM41" s="46"/>
      <c r="AQN41" s="46"/>
      <c r="AQO41" s="46"/>
      <c r="AQP41" s="46"/>
      <c r="AQQ41" s="46"/>
      <c r="AQR41" s="46"/>
      <c r="AQS41" s="46"/>
      <c r="AQT41" s="46"/>
      <c r="AQU41" s="46"/>
      <c r="AQV41" s="46"/>
      <c r="AQW41" s="46"/>
      <c r="AQX41" s="46"/>
      <c r="AQY41" s="46"/>
      <c r="AQZ41" s="46"/>
      <c r="ARA41" s="46"/>
      <c r="ARB41" s="46"/>
      <c r="ARC41" s="46"/>
      <c r="ARD41" s="46"/>
      <c r="ARE41" s="46"/>
      <c r="ARF41" s="46"/>
      <c r="ARG41" s="46"/>
      <c r="ARH41" s="46"/>
      <c r="ARI41" s="46"/>
      <c r="ARJ41" s="46"/>
      <c r="ARK41" s="46"/>
      <c r="ARL41" s="46"/>
      <c r="ARM41" s="46"/>
      <c r="ARN41" s="46"/>
      <c r="ARO41" s="46"/>
      <c r="ARP41" s="46"/>
      <c r="ARQ41" s="46"/>
      <c r="ARR41" s="46"/>
      <c r="ARS41" s="46"/>
      <c r="ART41" s="46"/>
      <c r="ARU41" s="46"/>
      <c r="ARV41" s="46"/>
      <c r="ARW41" s="46"/>
      <c r="ARX41" s="46"/>
      <c r="ARY41" s="46"/>
      <c r="ARZ41" s="46"/>
      <c r="ASA41" s="46"/>
      <c r="ASB41" s="46"/>
      <c r="ASC41" s="46"/>
      <c r="ASD41" s="46"/>
      <c r="ASE41" s="46"/>
      <c r="ASF41" s="46"/>
      <c r="ASG41" s="46"/>
      <c r="ASH41" s="46"/>
      <c r="ASI41" s="46"/>
      <c r="ASJ41" s="46"/>
      <c r="ASK41" s="46"/>
      <c r="ASL41" s="46"/>
      <c r="ASM41" s="46"/>
      <c r="ASN41" s="46"/>
      <c r="ASO41" s="46"/>
      <c r="ASP41" s="46"/>
      <c r="ASQ41" s="46"/>
      <c r="ASR41" s="46"/>
      <c r="ASS41" s="46"/>
      <c r="AST41" s="46"/>
      <c r="ASU41" s="46"/>
      <c r="ASV41" s="46"/>
      <c r="ASW41" s="46"/>
      <c r="ASX41" s="46"/>
      <c r="ASY41" s="46"/>
      <c r="ASZ41" s="46"/>
      <c r="ATA41" s="46"/>
      <c r="ATB41" s="46"/>
      <c r="ATC41" s="46"/>
      <c r="ATD41" s="46"/>
      <c r="ATE41" s="46"/>
      <c r="ATF41" s="46"/>
      <c r="ATG41" s="46"/>
      <c r="ATH41" s="46"/>
      <c r="ATI41" s="46"/>
      <c r="ATJ41" s="46"/>
      <c r="ATK41" s="46"/>
      <c r="ATL41" s="46"/>
      <c r="ATM41" s="46"/>
      <c r="ATN41" s="46"/>
      <c r="ATO41" s="46"/>
      <c r="ATP41" s="46"/>
      <c r="ATQ41" s="46"/>
      <c r="ATR41" s="46"/>
      <c r="ATS41" s="46"/>
      <c r="ATT41" s="46"/>
      <c r="ATU41" s="46"/>
      <c r="ATV41" s="46"/>
      <c r="ATW41" s="46"/>
      <c r="ATX41" s="46"/>
      <c r="ATY41" s="46"/>
      <c r="ATZ41" s="46"/>
      <c r="AUA41" s="46"/>
      <c r="AUB41" s="46"/>
      <c r="AUC41" s="46"/>
      <c r="AUD41" s="46"/>
      <c r="AUE41" s="46"/>
      <c r="AUF41" s="46"/>
      <c r="AUG41" s="46"/>
      <c r="AUH41" s="46"/>
      <c r="AUI41" s="46"/>
      <c r="AUJ41" s="46"/>
      <c r="AUK41" s="46"/>
      <c r="AUL41" s="46"/>
      <c r="AUM41" s="46"/>
      <c r="AUN41" s="46"/>
      <c r="AUO41" s="46"/>
      <c r="AUP41" s="46"/>
      <c r="AUQ41" s="46"/>
      <c r="AUR41" s="46"/>
      <c r="AUS41" s="46"/>
      <c r="AUT41" s="46"/>
      <c r="AUU41" s="46"/>
      <c r="AUV41" s="46"/>
      <c r="AUW41" s="46"/>
      <c r="AUX41" s="46"/>
      <c r="AUY41" s="46"/>
      <c r="AUZ41" s="46"/>
      <c r="AVA41" s="46"/>
      <c r="AVB41" s="46"/>
      <c r="AVC41" s="46"/>
      <c r="AVD41" s="46"/>
      <c r="AVE41" s="46"/>
      <c r="AVF41" s="46"/>
      <c r="AVG41" s="46"/>
      <c r="AVH41" s="46"/>
      <c r="AVI41" s="46"/>
      <c r="AVJ41" s="46"/>
      <c r="AVK41" s="46"/>
      <c r="AVL41" s="46"/>
      <c r="AVM41" s="46"/>
      <c r="AVN41" s="46"/>
      <c r="AVO41" s="46"/>
      <c r="AVP41" s="46"/>
      <c r="AVQ41" s="46"/>
      <c r="AVR41" s="46"/>
      <c r="AVS41" s="46"/>
      <c r="AVT41" s="46"/>
      <c r="AVU41" s="46"/>
      <c r="AVV41" s="46"/>
      <c r="AVW41" s="46"/>
      <c r="AVX41" s="46"/>
      <c r="AVY41" s="46"/>
      <c r="AVZ41" s="46"/>
      <c r="AWA41" s="46"/>
      <c r="AWB41" s="46"/>
      <c r="AWC41" s="46"/>
      <c r="AWD41" s="46"/>
      <c r="AWE41" s="46"/>
      <c r="AWF41" s="46"/>
      <c r="AWG41" s="46"/>
      <c r="AWH41" s="46"/>
      <c r="AWI41" s="46"/>
      <c r="AWJ41" s="46"/>
      <c r="AWK41" s="46"/>
      <c r="AWL41" s="46"/>
      <c r="AWM41" s="46"/>
      <c r="AWN41" s="46"/>
      <c r="AWO41" s="46"/>
      <c r="AWP41" s="46"/>
      <c r="AWQ41" s="46"/>
      <c r="AWR41" s="46"/>
      <c r="AWS41" s="46"/>
      <c r="AWT41" s="46"/>
      <c r="AWU41" s="46"/>
      <c r="AWV41" s="46"/>
      <c r="AWW41" s="46"/>
      <c r="AWX41" s="46"/>
      <c r="AWY41" s="46"/>
      <c r="AWZ41" s="46"/>
      <c r="AXA41" s="46"/>
      <c r="AXB41" s="46"/>
      <c r="AXC41" s="46"/>
      <c r="AXD41" s="46"/>
      <c r="AXE41" s="46"/>
      <c r="AXF41" s="46"/>
      <c r="AXG41" s="46"/>
      <c r="AXH41" s="46"/>
      <c r="AXI41" s="46"/>
      <c r="AXJ41" s="46"/>
      <c r="AXK41" s="46"/>
      <c r="AXL41" s="46"/>
      <c r="AXM41" s="46"/>
      <c r="AXN41" s="46"/>
      <c r="AXO41" s="46"/>
      <c r="AXP41" s="46"/>
      <c r="AXQ41" s="46"/>
      <c r="AXR41" s="46"/>
      <c r="AXS41" s="46"/>
      <c r="AXT41" s="46"/>
      <c r="AXU41" s="46"/>
      <c r="AXV41" s="46"/>
      <c r="AXW41" s="46"/>
      <c r="AXX41" s="46"/>
      <c r="AXY41" s="46"/>
      <c r="AXZ41" s="46"/>
      <c r="AYA41" s="46"/>
      <c r="AYB41" s="46"/>
      <c r="AYC41" s="46"/>
      <c r="AYD41" s="46"/>
      <c r="AYE41" s="46"/>
      <c r="AYF41" s="46"/>
      <c r="AYG41" s="46"/>
      <c r="AYH41" s="46"/>
      <c r="AYI41" s="46"/>
      <c r="AYJ41" s="46"/>
      <c r="AYK41" s="46"/>
      <c r="AYL41" s="46"/>
      <c r="AYM41" s="46"/>
      <c r="AYN41" s="46"/>
      <c r="AYO41" s="46"/>
      <c r="AYP41" s="46"/>
      <c r="AYQ41" s="46"/>
      <c r="AYR41" s="46"/>
      <c r="AYS41" s="46"/>
      <c r="AYT41" s="46"/>
      <c r="AYU41" s="46"/>
      <c r="AYV41" s="46"/>
      <c r="AYW41" s="46"/>
      <c r="AYX41" s="46"/>
      <c r="AYY41" s="46"/>
      <c r="AYZ41" s="46"/>
      <c r="AZA41" s="46"/>
      <c r="AZB41" s="46"/>
      <c r="AZC41" s="46"/>
      <c r="AZD41" s="46"/>
      <c r="AZE41" s="46"/>
      <c r="AZF41" s="46"/>
      <c r="AZG41" s="46"/>
      <c r="AZH41" s="46"/>
      <c r="AZI41" s="46"/>
      <c r="AZJ41" s="46"/>
      <c r="AZK41" s="46"/>
      <c r="AZL41" s="46"/>
      <c r="AZM41" s="46"/>
      <c r="AZN41" s="46"/>
      <c r="AZO41" s="46"/>
      <c r="AZP41" s="46"/>
      <c r="AZQ41" s="46"/>
      <c r="AZR41" s="46"/>
      <c r="AZS41" s="46"/>
      <c r="AZT41" s="46"/>
      <c r="AZU41" s="46"/>
      <c r="AZV41" s="46"/>
      <c r="AZW41" s="46"/>
      <c r="AZX41" s="46"/>
      <c r="AZY41" s="46"/>
      <c r="AZZ41" s="46"/>
      <c r="BAA41" s="46"/>
      <c r="BAB41" s="46"/>
      <c r="BAC41" s="46"/>
      <c r="BAD41" s="46"/>
      <c r="BAE41" s="46"/>
      <c r="BAF41" s="46"/>
      <c r="BAG41" s="46"/>
      <c r="BAH41" s="46"/>
      <c r="BAI41" s="46"/>
      <c r="BAJ41" s="46"/>
      <c r="BAK41" s="46"/>
      <c r="BAL41" s="46"/>
      <c r="BAM41" s="46"/>
      <c r="BAN41" s="46"/>
      <c r="BAO41" s="46"/>
      <c r="BAP41" s="46"/>
      <c r="BAQ41" s="46"/>
      <c r="BAR41" s="46"/>
      <c r="BAS41" s="46"/>
      <c r="BAT41" s="46"/>
      <c r="BAU41" s="46"/>
      <c r="BAV41" s="46"/>
      <c r="BAW41" s="46"/>
      <c r="BAX41" s="46"/>
      <c r="BAY41" s="46"/>
      <c r="BAZ41" s="46"/>
      <c r="BBA41" s="46"/>
      <c r="BBB41" s="46"/>
      <c r="BBC41" s="46"/>
      <c r="BBD41" s="46"/>
      <c r="BBE41" s="46"/>
      <c r="BBF41" s="46"/>
      <c r="BBG41" s="46"/>
      <c r="BBH41" s="46"/>
      <c r="BBI41" s="46"/>
      <c r="BBJ41" s="46"/>
      <c r="BBK41" s="46"/>
      <c r="BBL41" s="46"/>
      <c r="BBM41" s="46"/>
      <c r="BBN41" s="46"/>
      <c r="BBO41" s="46"/>
      <c r="BBP41" s="46"/>
      <c r="BBQ41" s="46"/>
      <c r="BBR41" s="46"/>
      <c r="BBS41" s="46"/>
      <c r="BBT41" s="46"/>
      <c r="BBU41" s="46"/>
      <c r="BBV41" s="46"/>
      <c r="BBW41" s="46"/>
      <c r="BBX41" s="46"/>
      <c r="BBY41" s="46"/>
      <c r="BBZ41" s="46"/>
      <c r="BCA41" s="46"/>
      <c r="BCB41" s="46"/>
      <c r="BCC41" s="46"/>
      <c r="BCD41" s="46"/>
      <c r="BCE41" s="46"/>
      <c r="BCF41" s="46"/>
      <c r="BCG41" s="46"/>
      <c r="BCH41" s="46"/>
      <c r="BCI41" s="46"/>
      <c r="BCJ41" s="46"/>
      <c r="BCK41" s="46"/>
      <c r="BCL41" s="46"/>
      <c r="BCM41" s="46"/>
      <c r="BCN41" s="46"/>
      <c r="BCO41" s="46"/>
      <c r="BCP41" s="46"/>
      <c r="BCQ41" s="46"/>
      <c r="BCR41" s="46"/>
      <c r="BCS41" s="46"/>
      <c r="BCT41" s="46"/>
      <c r="BCU41" s="46"/>
      <c r="BCV41" s="46"/>
      <c r="BCW41" s="46"/>
      <c r="BCX41" s="46"/>
      <c r="BCY41" s="46"/>
      <c r="BCZ41" s="46"/>
      <c r="BDA41" s="46"/>
      <c r="BDB41" s="46"/>
      <c r="BDC41" s="46"/>
      <c r="BDD41" s="46"/>
      <c r="BDE41" s="46"/>
      <c r="BDF41" s="46"/>
      <c r="BDG41" s="46"/>
      <c r="BDH41" s="46"/>
      <c r="BDI41" s="46"/>
      <c r="BDJ41" s="46"/>
      <c r="BDK41" s="46"/>
      <c r="BDL41" s="46"/>
      <c r="BDM41" s="46"/>
      <c r="BDN41" s="46"/>
      <c r="BDO41" s="46"/>
      <c r="BDP41" s="46"/>
      <c r="BDQ41" s="46"/>
      <c r="BDR41" s="46"/>
      <c r="BDS41" s="46"/>
      <c r="BDT41" s="46"/>
      <c r="BDU41" s="46"/>
      <c r="BDV41" s="46"/>
      <c r="BDW41" s="46"/>
      <c r="BDX41" s="46"/>
      <c r="BDY41" s="46"/>
      <c r="BDZ41" s="46"/>
      <c r="BEA41" s="46"/>
      <c r="BEB41" s="46"/>
      <c r="BEC41" s="46"/>
      <c r="BED41" s="46"/>
      <c r="BEE41" s="46"/>
      <c r="BEF41" s="46"/>
      <c r="BEG41" s="46"/>
      <c r="BEH41" s="46"/>
      <c r="BEI41" s="46"/>
      <c r="BEJ41" s="46"/>
      <c r="BEK41" s="46"/>
      <c r="BEL41" s="46"/>
      <c r="BEM41" s="46"/>
      <c r="BEN41" s="46"/>
      <c r="BEO41" s="46"/>
      <c r="BEP41" s="46"/>
      <c r="BEQ41" s="46"/>
      <c r="BER41" s="46"/>
      <c r="BES41" s="46"/>
      <c r="BET41" s="46"/>
      <c r="BEU41" s="46"/>
      <c r="BEV41" s="46"/>
      <c r="BEW41" s="46"/>
      <c r="BEX41" s="46"/>
      <c r="BEY41" s="46"/>
      <c r="BEZ41" s="46"/>
      <c r="BFA41" s="46"/>
      <c r="BFB41" s="46"/>
      <c r="BFC41" s="46"/>
      <c r="BFD41" s="46"/>
      <c r="BFE41" s="46"/>
      <c r="BFF41" s="46"/>
      <c r="BFG41" s="46"/>
      <c r="BFH41" s="46"/>
      <c r="BFI41" s="46"/>
      <c r="BFJ41" s="46"/>
      <c r="BFK41" s="46"/>
      <c r="BFL41" s="46"/>
      <c r="BFM41" s="46"/>
      <c r="BFN41" s="46"/>
      <c r="BFO41" s="46"/>
      <c r="BFP41" s="46"/>
      <c r="BFQ41" s="46"/>
      <c r="BFR41" s="46"/>
      <c r="BFS41" s="46"/>
      <c r="BFT41" s="46"/>
      <c r="BFU41" s="46"/>
      <c r="BFV41" s="46"/>
      <c r="BFW41" s="46"/>
      <c r="BFX41" s="46"/>
      <c r="BFY41" s="46"/>
      <c r="BFZ41" s="46"/>
      <c r="BGA41" s="46"/>
      <c r="BGB41" s="46"/>
      <c r="BGC41" s="46"/>
      <c r="BGD41" s="46"/>
      <c r="BGE41" s="46"/>
      <c r="BGF41" s="46"/>
      <c r="BGG41" s="46"/>
      <c r="BGH41" s="46"/>
      <c r="BGI41" s="46"/>
      <c r="BGJ41" s="46"/>
      <c r="BGK41" s="46"/>
      <c r="BGL41" s="46"/>
      <c r="BGM41" s="46"/>
      <c r="BGN41" s="46"/>
      <c r="BGO41" s="46"/>
      <c r="BGP41" s="46"/>
      <c r="BGQ41" s="46"/>
      <c r="BGR41" s="46"/>
      <c r="BGS41" s="46"/>
      <c r="BGT41" s="46"/>
      <c r="BGU41" s="46"/>
      <c r="BGV41" s="46"/>
      <c r="BGW41" s="46"/>
      <c r="BGX41" s="46"/>
      <c r="BGY41" s="46"/>
      <c r="BGZ41" s="46"/>
      <c r="BHA41" s="46"/>
      <c r="BHB41" s="46"/>
      <c r="BHC41" s="46"/>
      <c r="BHD41" s="46"/>
      <c r="BHE41" s="46"/>
      <c r="BHF41" s="46"/>
      <c r="BHG41" s="46"/>
      <c r="BHH41" s="46"/>
      <c r="BHI41" s="46"/>
      <c r="BHJ41" s="46"/>
      <c r="BHK41" s="46"/>
      <c r="BHL41" s="46"/>
      <c r="BHM41" s="46"/>
      <c r="BHN41" s="46"/>
      <c r="BHO41" s="46"/>
      <c r="BHP41" s="46"/>
      <c r="BHQ41" s="46"/>
      <c r="BHR41" s="46"/>
      <c r="BHS41" s="46"/>
      <c r="BHT41" s="46"/>
      <c r="BHU41" s="46"/>
      <c r="BHV41" s="46"/>
      <c r="BHW41" s="46"/>
      <c r="BHX41" s="46"/>
      <c r="BHY41" s="46"/>
      <c r="BHZ41" s="46"/>
      <c r="BIA41" s="46"/>
      <c r="BIB41" s="46"/>
      <c r="BIC41" s="46"/>
      <c r="BID41" s="46"/>
      <c r="BIE41" s="46"/>
      <c r="BIF41" s="46"/>
      <c r="BIG41" s="46"/>
      <c r="BIH41" s="46"/>
      <c r="BII41" s="46"/>
      <c r="BIJ41" s="46"/>
      <c r="BIK41" s="46"/>
      <c r="BIL41" s="46"/>
      <c r="BIM41" s="46"/>
      <c r="BIN41" s="46"/>
      <c r="BIO41" s="46"/>
      <c r="BIP41" s="46"/>
      <c r="BIQ41" s="46"/>
      <c r="BIR41" s="46"/>
      <c r="BIS41" s="46"/>
      <c r="BIT41" s="46"/>
      <c r="BIU41" s="46"/>
      <c r="BIV41" s="46"/>
      <c r="BIW41" s="46"/>
      <c r="BIX41" s="46"/>
      <c r="BIY41" s="46"/>
      <c r="BIZ41" s="46"/>
      <c r="BJA41" s="46"/>
      <c r="BJB41" s="46"/>
      <c r="BJC41" s="46"/>
      <c r="BJD41" s="46"/>
      <c r="BJE41" s="46"/>
      <c r="BJF41" s="46"/>
      <c r="BJG41" s="46"/>
      <c r="BJH41" s="46"/>
      <c r="BJI41" s="46"/>
      <c r="BJJ41" s="46"/>
      <c r="BJK41" s="46"/>
      <c r="BJL41" s="46"/>
      <c r="BJM41" s="46"/>
      <c r="BJN41" s="46"/>
      <c r="BJO41" s="46"/>
      <c r="BJP41" s="46"/>
      <c r="BJQ41" s="46"/>
      <c r="BJR41" s="46"/>
      <c r="BJS41" s="46"/>
      <c r="BJT41" s="46"/>
      <c r="BJU41" s="46"/>
      <c r="BJV41" s="46"/>
      <c r="BJW41" s="46"/>
      <c r="BJX41" s="46"/>
      <c r="BJY41" s="46"/>
      <c r="BJZ41" s="46"/>
      <c r="BKA41" s="46"/>
      <c r="BKB41" s="46"/>
      <c r="BKC41" s="46"/>
      <c r="BKD41" s="46"/>
      <c r="BKE41" s="46"/>
      <c r="BKF41" s="46"/>
      <c r="BKG41" s="46"/>
      <c r="BKH41" s="46"/>
      <c r="BKI41" s="46"/>
      <c r="BKJ41" s="46"/>
      <c r="BKK41" s="46"/>
      <c r="BKL41" s="46"/>
      <c r="BKM41" s="46"/>
      <c r="BKN41" s="46"/>
      <c r="BKO41" s="46"/>
      <c r="BKP41" s="46"/>
      <c r="BKQ41" s="46"/>
      <c r="BKR41" s="46"/>
      <c r="BKS41" s="46"/>
      <c r="BKT41" s="46"/>
      <c r="BKU41" s="46"/>
      <c r="BKV41" s="46"/>
      <c r="BKW41" s="46"/>
      <c r="BKX41" s="46"/>
      <c r="BKY41" s="46"/>
      <c r="BKZ41" s="46"/>
      <c r="BLA41" s="46"/>
      <c r="BLB41" s="46"/>
      <c r="BLC41" s="46"/>
      <c r="BLD41" s="46"/>
      <c r="BLE41" s="46"/>
      <c r="BLF41" s="46"/>
      <c r="BLG41" s="46"/>
      <c r="BLH41" s="46"/>
      <c r="BLI41" s="46"/>
      <c r="BLJ41" s="46"/>
      <c r="BLK41" s="46"/>
      <c r="BLL41" s="46"/>
      <c r="BLM41" s="46"/>
      <c r="BLN41" s="46"/>
      <c r="BLO41" s="46"/>
      <c r="BLP41" s="46"/>
      <c r="BLQ41" s="46"/>
      <c r="BLR41" s="46"/>
      <c r="BLS41" s="46"/>
      <c r="BLT41" s="46"/>
      <c r="BLU41" s="46"/>
      <c r="BLV41" s="46"/>
      <c r="BLW41" s="46"/>
      <c r="BLX41" s="46"/>
      <c r="BLY41" s="46"/>
      <c r="BLZ41" s="46"/>
      <c r="BMA41" s="46"/>
      <c r="BMB41" s="46"/>
      <c r="BMC41" s="46"/>
      <c r="BMD41" s="46"/>
      <c r="BME41" s="46"/>
      <c r="BMF41" s="46"/>
      <c r="BMG41" s="46"/>
      <c r="BMH41" s="46"/>
      <c r="BMI41" s="46"/>
      <c r="BMJ41" s="46"/>
      <c r="BMK41" s="46"/>
      <c r="BML41" s="46"/>
      <c r="BMM41" s="46"/>
      <c r="BMN41" s="46"/>
      <c r="BMO41" s="46"/>
      <c r="BMP41" s="46"/>
      <c r="BMQ41" s="46"/>
      <c r="BMR41" s="46"/>
      <c r="BMS41" s="46"/>
      <c r="BMT41" s="46"/>
      <c r="BMU41" s="46"/>
      <c r="BMV41" s="46"/>
      <c r="BMW41" s="46"/>
      <c r="BMX41" s="46"/>
      <c r="BMY41" s="46"/>
      <c r="BMZ41" s="46"/>
      <c r="BNA41" s="46"/>
      <c r="BNB41" s="46"/>
      <c r="BNC41" s="46"/>
      <c r="BND41" s="46"/>
      <c r="BNE41" s="46"/>
      <c r="BNF41" s="46"/>
      <c r="BNG41" s="46"/>
      <c r="BNH41" s="46"/>
      <c r="BNI41" s="46"/>
      <c r="BNJ41" s="46"/>
      <c r="BNK41" s="46"/>
      <c r="BNL41" s="46"/>
      <c r="BNM41" s="46"/>
      <c r="BNN41" s="46"/>
      <c r="BNO41" s="46"/>
      <c r="BNP41" s="46"/>
      <c r="BNQ41" s="46"/>
      <c r="BNR41" s="46"/>
      <c r="BNS41" s="46"/>
      <c r="BNT41" s="46"/>
      <c r="BNU41" s="46"/>
      <c r="BNV41" s="46"/>
      <c r="BNW41" s="46"/>
      <c r="BNX41" s="46"/>
      <c r="BNY41" s="46"/>
      <c r="BNZ41" s="46"/>
      <c r="BOA41" s="46"/>
      <c r="BOB41" s="46"/>
      <c r="BOC41" s="46"/>
      <c r="BOD41" s="46"/>
      <c r="BOE41" s="46"/>
      <c r="BOF41" s="46"/>
      <c r="BOG41" s="46"/>
      <c r="BOH41" s="46"/>
      <c r="BOI41" s="46"/>
      <c r="BOJ41" s="46"/>
      <c r="BOK41" s="46"/>
      <c r="BOL41" s="46"/>
      <c r="BOM41" s="46"/>
      <c r="BON41" s="46"/>
      <c r="BOO41" s="46"/>
      <c r="BOP41" s="46"/>
      <c r="BOQ41" s="46"/>
      <c r="BOR41" s="46"/>
      <c r="BOS41" s="46"/>
      <c r="BOT41" s="46"/>
      <c r="BOU41" s="46"/>
      <c r="BOV41" s="46"/>
      <c r="BOW41" s="46"/>
      <c r="BOX41" s="46"/>
      <c r="BOY41" s="46"/>
      <c r="BOZ41" s="46"/>
      <c r="BPA41" s="46"/>
      <c r="BPB41" s="46"/>
      <c r="BPC41" s="46"/>
      <c r="BPD41" s="46"/>
      <c r="BPE41" s="46"/>
      <c r="BPF41" s="46"/>
      <c r="BPG41" s="46"/>
      <c r="BPH41" s="46"/>
      <c r="BPI41" s="46"/>
      <c r="BPJ41" s="46"/>
      <c r="BPK41" s="46"/>
      <c r="BPL41" s="46"/>
      <c r="BPM41" s="46"/>
      <c r="BPN41" s="46"/>
      <c r="BPO41" s="46"/>
      <c r="BPP41" s="46"/>
      <c r="BPQ41" s="46"/>
      <c r="BPR41" s="46"/>
      <c r="BPS41" s="46"/>
      <c r="BPT41" s="46"/>
      <c r="BPU41" s="46"/>
      <c r="BPV41" s="46"/>
      <c r="BPW41" s="46"/>
      <c r="BPX41" s="46"/>
      <c r="BPY41" s="46"/>
      <c r="BPZ41" s="46"/>
      <c r="BQA41" s="46"/>
      <c r="BQB41" s="46"/>
      <c r="BQC41" s="46"/>
      <c r="BQD41" s="46"/>
      <c r="BQE41" s="46"/>
      <c r="BQF41" s="46"/>
      <c r="BQG41" s="46"/>
      <c r="BQH41" s="46"/>
      <c r="BQI41" s="46"/>
      <c r="BQJ41" s="46"/>
      <c r="BQK41" s="46"/>
      <c r="BQL41" s="46"/>
      <c r="BQM41" s="46"/>
      <c r="BQN41" s="46"/>
      <c r="BQO41" s="46"/>
      <c r="BQP41" s="46"/>
      <c r="BQQ41" s="46"/>
      <c r="BQR41" s="46"/>
      <c r="BQS41" s="46"/>
      <c r="BQT41" s="46"/>
      <c r="BQU41" s="46"/>
      <c r="BQV41" s="46"/>
      <c r="BQW41" s="46"/>
      <c r="BQX41" s="46"/>
      <c r="BQY41" s="46"/>
      <c r="BQZ41" s="46"/>
      <c r="BRA41" s="46"/>
      <c r="BRB41" s="46"/>
      <c r="BRC41" s="46"/>
      <c r="BRD41" s="46"/>
      <c r="BRE41" s="46"/>
      <c r="BRF41" s="46"/>
      <c r="BRG41" s="46"/>
      <c r="BRH41" s="46"/>
      <c r="BRI41" s="46"/>
      <c r="BRJ41" s="46"/>
      <c r="BRK41" s="46"/>
      <c r="BRL41" s="46"/>
      <c r="BRM41" s="46"/>
      <c r="BRN41" s="46"/>
      <c r="BRO41" s="46"/>
      <c r="BRP41" s="46"/>
      <c r="BRQ41" s="46"/>
      <c r="BRR41" s="46"/>
      <c r="BRS41" s="46"/>
      <c r="BRT41" s="46"/>
      <c r="BRU41" s="46"/>
      <c r="BRV41" s="46"/>
      <c r="BRW41" s="46"/>
      <c r="BRX41" s="46"/>
      <c r="BRY41" s="46"/>
      <c r="BRZ41" s="46"/>
      <c r="BSA41" s="46"/>
      <c r="BSB41" s="46"/>
      <c r="BSC41" s="46"/>
      <c r="BSD41" s="46"/>
      <c r="BSE41" s="46"/>
      <c r="BSF41" s="46"/>
      <c r="BSG41" s="46"/>
      <c r="BSH41" s="46"/>
      <c r="BSI41" s="46"/>
      <c r="BSJ41" s="46"/>
      <c r="BSK41" s="46"/>
      <c r="BSL41" s="46"/>
      <c r="BSM41" s="46"/>
      <c r="BSN41" s="46"/>
      <c r="BSO41" s="46"/>
      <c r="BSP41" s="46"/>
      <c r="BSQ41" s="46"/>
      <c r="BSR41" s="46"/>
      <c r="BSS41" s="46"/>
      <c r="BST41" s="46"/>
      <c r="BSU41" s="46"/>
      <c r="BSV41" s="46"/>
      <c r="BSW41" s="46"/>
      <c r="BSX41" s="46"/>
      <c r="BSY41" s="46"/>
      <c r="BSZ41" s="46"/>
      <c r="BTA41" s="46"/>
      <c r="BTB41" s="46"/>
      <c r="BTC41" s="46"/>
      <c r="BTD41" s="46"/>
      <c r="BTE41" s="46"/>
      <c r="BTF41" s="46"/>
      <c r="BTG41" s="46"/>
      <c r="BTH41" s="46"/>
      <c r="BTI41" s="46"/>
      <c r="BTJ41" s="46"/>
      <c r="BTK41" s="46"/>
      <c r="BTL41" s="46"/>
      <c r="BTM41" s="46"/>
      <c r="BTN41" s="46"/>
      <c r="BTO41" s="46"/>
      <c r="BTP41" s="46"/>
      <c r="BTQ41" s="46"/>
      <c r="BTR41" s="46"/>
      <c r="BTS41" s="46"/>
      <c r="BTT41" s="46"/>
      <c r="BTU41" s="46"/>
      <c r="BTV41" s="46"/>
      <c r="BTW41" s="46"/>
      <c r="BTX41" s="46"/>
      <c r="BTY41" s="46"/>
      <c r="BTZ41" s="46"/>
      <c r="BUA41" s="46"/>
      <c r="BUB41" s="46"/>
      <c r="BUC41" s="46"/>
      <c r="BUD41" s="46"/>
      <c r="BUE41" s="46"/>
      <c r="BUF41" s="46"/>
      <c r="BUG41" s="46"/>
      <c r="BUH41" s="46"/>
      <c r="BUI41" s="46"/>
      <c r="BUJ41" s="46"/>
      <c r="BUK41" s="46"/>
      <c r="BUL41" s="46"/>
      <c r="BUM41" s="46"/>
      <c r="BUN41" s="46"/>
      <c r="BUO41" s="46"/>
      <c r="BUP41" s="46"/>
      <c r="BUQ41" s="46"/>
      <c r="BUR41" s="46"/>
      <c r="BUS41" s="46"/>
      <c r="BUT41" s="46"/>
      <c r="BUU41" s="46"/>
      <c r="BUV41" s="46"/>
      <c r="BUW41" s="46"/>
      <c r="BUX41" s="46"/>
      <c r="BUY41" s="46"/>
      <c r="BUZ41" s="46"/>
      <c r="BVA41" s="46"/>
      <c r="BVB41" s="46"/>
      <c r="BVC41" s="46"/>
      <c r="BVD41" s="46"/>
      <c r="BVE41" s="46"/>
      <c r="BVF41" s="46"/>
      <c r="BVG41" s="46"/>
      <c r="BVH41" s="46"/>
      <c r="BVI41" s="46"/>
      <c r="BVJ41" s="46"/>
      <c r="BVK41" s="46"/>
      <c r="BVL41" s="46"/>
      <c r="BVM41" s="46"/>
      <c r="BVN41" s="46"/>
      <c r="BVO41" s="46"/>
      <c r="BVP41" s="46"/>
      <c r="BVQ41" s="46"/>
      <c r="BVR41" s="46"/>
      <c r="BVS41" s="46"/>
      <c r="BVT41" s="46"/>
      <c r="BVU41" s="46"/>
      <c r="BVV41" s="46"/>
      <c r="BVW41" s="46"/>
      <c r="BVX41" s="46"/>
      <c r="BVY41" s="46"/>
      <c r="BVZ41" s="46"/>
      <c r="BWA41" s="46"/>
      <c r="BWB41" s="46"/>
      <c r="BWC41" s="46"/>
      <c r="BWD41" s="46"/>
      <c r="BWE41" s="46"/>
      <c r="BWF41" s="46"/>
      <c r="BWG41" s="46"/>
      <c r="BWH41" s="46"/>
      <c r="BWI41" s="46"/>
      <c r="BWJ41" s="46"/>
      <c r="BWK41" s="46"/>
      <c r="BWL41" s="46"/>
      <c r="BWM41" s="46"/>
      <c r="BWN41" s="46"/>
      <c r="BWO41" s="46"/>
      <c r="BWP41" s="46"/>
      <c r="BWQ41" s="46"/>
      <c r="BWR41" s="46"/>
      <c r="BWS41" s="46"/>
      <c r="BWT41" s="46"/>
      <c r="BWU41" s="46"/>
      <c r="BWV41" s="46"/>
      <c r="BWW41" s="46"/>
      <c r="BWX41" s="46"/>
      <c r="BWY41" s="46"/>
      <c r="BWZ41" s="46"/>
      <c r="BXA41" s="46"/>
      <c r="BXB41" s="46"/>
      <c r="BXC41" s="46"/>
      <c r="BXD41" s="46"/>
      <c r="BXE41" s="46"/>
      <c r="BXF41" s="46"/>
      <c r="BXG41" s="46"/>
      <c r="BXH41" s="46"/>
      <c r="BXI41" s="46"/>
      <c r="BXJ41" s="46"/>
      <c r="BXK41" s="46"/>
      <c r="BXL41" s="46"/>
      <c r="BXM41" s="46"/>
      <c r="BXN41" s="46"/>
      <c r="BXO41" s="46"/>
      <c r="BXP41" s="46"/>
      <c r="BXQ41" s="46"/>
      <c r="BXR41" s="46"/>
      <c r="BXS41" s="46"/>
      <c r="BXT41" s="46"/>
      <c r="BXU41" s="46"/>
      <c r="BXV41" s="46"/>
      <c r="BXW41" s="46"/>
      <c r="BXX41" s="46"/>
      <c r="BXY41" s="46"/>
      <c r="BXZ41" s="46"/>
      <c r="BYA41" s="46"/>
      <c r="BYB41" s="46"/>
      <c r="BYC41" s="46"/>
      <c r="BYD41" s="46"/>
      <c r="BYE41" s="46"/>
      <c r="BYF41" s="46"/>
      <c r="BYG41" s="46"/>
      <c r="BYH41" s="46"/>
      <c r="BYI41" s="46"/>
      <c r="BYJ41" s="46"/>
      <c r="BYK41" s="46"/>
      <c r="BYL41" s="46"/>
      <c r="BYM41" s="46"/>
      <c r="BYN41" s="46"/>
      <c r="BYO41" s="46"/>
      <c r="BYP41" s="46"/>
      <c r="BYQ41" s="46"/>
      <c r="BYR41" s="46"/>
      <c r="BYS41" s="46"/>
      <c r="BYT41" s="46"/>
      <c r="BYU41" s="46"/>
      <c r="BYV41" s="46"/>
      <c r="BYW41" s="46"/>
      <c r="BYX41" s="46"/>
      <c r="BYY41" s="46"/>
      <c r="BYZ41" s="46"/>
      <c r="BZA41" s="46"/>
      <c r="BZB41" s="46"/>
      <c r="BZC41" s="46"/>
      <c r="BZD41" s="46"/>
      <c r="BZE41" s="46"/>
      <c r="BZF41" s="46"/>
      <c r="BZG41" s="46"/>
      <c r="BZH41" s="46"/>
      <c r="BZI41" s="46"/>
      <c r="BZJ41" s="46"/>
      <c r="BZK41" s="46"/>
      <c r="BZL41" s="46"/>
      <c r="BZM41" s="46"/>
      <c r="BZN41" s="46"/>
      <c r="BZO41" s="46"/>
      <c r="BZP41" s="46"/>
      <c r="BZQ41" s="46"/>
      <c r="BZR41" s="46"/>
      <c r="BZS41" s="46"/>
      <c r="BZT41" s="46"/>
      <c r="BZU41" s="46"/>
      <c r="BZV41" s="46"/>
      <c r="BZW41" s="46"/>
      <c r="BZX41" s="46"/>
      <c r="BZY41" s="46"/>
      <c r="BZZ41" s="46"/>
      <c r="CAA41" s="46"/>
      <c r="CAB41" s="46"/>
      <c r="CAC41" s="46"/>
      <c r="CAD41" s="46"/>
      <c r="CAE41" s="46"/>
      <c r="CAF41" s="46"/>
      <c r="CAG41" s="46"/>
      <c r="CAH41" s="46"/>
      <c r="CAI41" s="46"/>
      <c r="CAJ41" s="46"/>
      <c r="CAK41" s="46"/>
      <c r="CAL41" s="46"/>
      <c r="CAM41" s="46"/>
      <c r="CAN41" s="46"/>
      <c r="CAO41" s="46"/>
      <c r="CAP41" s="46"/>
      <c r="CAQ41" s="46"/>
      <c r="CAR41" s="46"/>
      <c r="CAS41" s="46"/>
      <c r="CAT41" s="46"/>
      <c r="CAU41" s="46"/>
      <c r="CAV41" s="46"/>
      <c r="CAW41" s="46"/>
      <c r="CAX41" s="46"/>
      <c r="CAY41" s="46"/>
      <c r="CAZ41" s="46"/>
      <c r="CBA41" s="46"/>
      <c r="CBB41" s="46"/>
      <c r="CBC41" s="46"/>
      <c r="CBD41" s="46"/>
      <c r="CBE41" s="46"/>
      <c r="CBF41" s="46"/>
      <c r="CBG41" s="46"/>
      <c r="CBH41" s="46"/>
      <c r="CBI41" s="46"/>
      <c r="CBJ41" s="46"/>
      <c r="CBK41" s="46"/>
      <c r="CBL41" s="46"/>
      <c r="CBM41" s="46"/>
      <c r="CBN41" s="46"/>
      <c r="CBO41" s="46"/>
      <c r="CBP41" s="46"/>
      <c r="CBQ41" s="46"/>
      <c r="CBR41" s="46"/>
      <c r="CBS41" s="46"/>
      <c r="CBT41" s="46"/>
      <c r="CBU41" s="46"/>
      <c r="CBV41" s="46"/>
      <c r="CBW41" s="46"/>
      <c r="CBX41" s="46"/>
      <c r="CBY41" s="46"/>
      <c r="CBZ41" s="46"/>
      <c r="CCA41" s="46"/>
      <c r="CCB41" s="46"/>
      <c r="CCC41" s="46"/>
      <c r="CCD41" s="46"/>
      <c r="CCE41" s="46"/>
      <c r="CCF41" s="46"/>
      <c r="CCG41" s="46"/>
      <c r="CCH41" s="46"/>
      <c r="CCI41" s="46"/>
      <c r="CCJ41" s="46"/>
      <c r="CCK41" s="46"/>
      <c r="CCL41" s="46"/>
      <c r="CCM41" s="46"/>
      <c r="CCN41" s="46"/>
      <c r="CCO41" s="46"/>
      <c r="CCP41" s="46"/>
      <c r="CCQ41" s="46"/>
      <c r="CCR41" s="46"/>
      <c r="CCS41" s="46"/>
      <c r="CCT41" s="46"/>
      <c r="CCU41" s="46"/>
      <c r="CCV41" s="46"/>
      <c r="CCW41" s="46"/>
      <c r="CCX41" s="46"/>
      <c r="CCY41" s="46"/>
      <c r="CCZ41" s="46"/>
      <c r="CDA41" s="46"/>
      <c r="CDB41" s="46"/>
      <c r="CDC41" s="46"/>
      <c r="CDD41" s="46"/>
      <c r="CDE41" s="46"/>
      <c r="CDF41" s="46"/>
      <c r="CDG41" s="46"/>
      <c r="CDH41" s="46"/>
      <c r="CDI41" s="46"/>
      <c r="CDJ41" s="46"/>
      <c r="CDK41" s="46"/>
      <c r="CDL41" s="46"/>
      <c r="CDM41" s="46"/>
      <c r="CDN41" s="46"/>
      <c r="CDO41" s="46"/>
      <c r="CDP41" s="46"/>
      <c r="CDQ41" s="46"/>
      <c r="CDR41" s="46"/>
      <c r="CDS41" s="46"/>
      <c r="CDT41" s="46"/>
      <c r="CDU41" s="46"/>
      <c r="CDV41" s="46"/>
      <c r="CDW41" s="46"/>
      <c r="CDX41" s="46"/>
      <c r="CDY41" s="46"/>
      <c r="CDZ41" s="46"/>
      <c r="CEA41" s="46"/>
      <c r="CEB41" s="46"/>
      <c r="CEC41" s="46"/>
      <c r="CED41" s="46"/>
      <c r="CEE41" s="46"/>
      <c r="CEF41" s="46"/>
      <c r="CEG41" s="46"/>
      <c r="CEH41" s="46"/>
      <c r="CEI41" s="46"/>
      <c r="CEJ41" s="46"/>
      <c r="CEK41" s="46"/>
      <c r="CEL41" s="46"/>
      <c r="CEM41" s="46"/>
      <c r="CEN41" s="46"/>
      <c r="CEO41" s="46"/>
      <c r="CEP41" s="46"/>
      <c r="CEQ41" s="46"/>
      <c r="CER41" s="46"/>
      <c r="CES41" s="46"/>
      <c r="CET41" s="46"/>
      <c r="CEU41" s="46"/>
      <c r="CEV41" s="46"/>
      <c r="CEW41" s="46"/>
      <c r="CEX41" s="46"/>
      <c r="CEY41" s="46"/>
      <c r="CEZ41" s="46"/>
      <c r="CFA41" s="46"/>
      <c r="CFB41" s="46"/>
      <c r="CFC41" s="46"/>
      <c r="CFD41" s="46"/>
      <c r="CFE41" s="46"/>
      <c r="CFF41" s="46"/>
      <c r="CFG41" s="46"/>
      <c r="CFH41" s="46"/>
      <c r="CFI41" s="46"/>
      <c r="CFJ41" s="46"/>
      <c r="CFK41" s="46"/>
      <c r="CFL41" s="46"/>
      <c r="CFM41" s="46"/>
      <c r="CFN41" s="46"/>
      <c r="CFO41" s="46"/>
      <c r="CFP41" s="46"/>
      <c r="CFQ41" s="46"/>
      <c r="CFR41" s="46"/>
      <c r="CFS41" s="46"/>
      <c r="CFT41" s="46"/>
      <c r="CFU41" s="46"/>
      <c r="CFV41" s="46"/>
      <c r="CFW41" s="46"/>
      <c r="CFX41" s="46"/>
      <c r="CFY41" s="46"/>
      <c r="CFZ41" s="46"/>
      <c r="CGA41" s="46"/>
      <c r="CGB41" s="46"/>
      <c r="CGC41" s="46"/>
      <c r="CGD41" s="46"/>
      <c r="CGE41" s="46"/>
      <c r="CGF41" s="46"/>
      <c r="CGG41" s="46"/>
      <c r="CGH41" s="46"/>
      <c r="CGI41" s="46"/>
      <c r="CGJ41" s="46"/>
      <c r="CGK41" s="46"/>
      <c r="CGL41" s="46"/>
      <c r="CGM41" s="46"/>
      <c r="CGN41" s="46"/>
      <c r="CGO41" s="46"/>
      <c r="CGP41" s="46"/>
      <c r="CGQ41" s="46"/>
      <c r="CGR41" s="46"/>
      <c r="CGS41" s="46"/>
      <c r="CGT41" s="46"/>
      <c r="CGU41" s="46"/>
      <c r="CGV41" s="46"/>
      <c r="CGW41" s="46"/>
      <c r="CGX41" s="46"/>
      <c r="CGY41" s="46"/>
      <c r="CGZ41" s="46"/>
      <c r="CHA41" s="46"/>
      <c r="CHB41" s="46"/>
      <c r="CHC41" s="46"/>
      <c r="CHD41" s="46"/>
      <c r="CHE41" s="46"/>
      <c r="CHF41" s="46"/>
      <c r="CHG41" s="46"/>
      <c r="CHH41" s="46"/>
      <c r="CHI41" s="46"/>
      <c r="CHJ41" s="46"/>
      <c r="CHK41" s="46"/>
      <c r="CHL41" s="46"/>
      <c r="CHM41" s="46"/>
      <c r="CHN41" s="46"/>
      <c r="CHO41" s="46"/>
      <c r="CHP41" s="46"/>
      <c r="CHQ41" s="46"/>
      <c r="CHR41" s="46"/>
      <c r="CHS41" s="46"/>
      <c r="CHT41" s="46"/>
      <c r="CHU41" s="46"/>
      <c r="CHV41" s="46"/>
      <c r="CHW41" s="46"/>
      <c r="CHX41" s="46"/>
      <c r="CHY41" s="46"/>
      <c r="CHZ41" s="46"/>
      <c r="CIA41" s="46"/>
      <c r="CIB41" s="46"/>
      <c r="CIC41" s="46"/>
      <c r="CID41" s="46"/>
      <c r="CIE41" s="46"/>
      <c r="CIF41" s="46"/>
      <c r="CIG41" s="46"/>
      <c r="CIH41" s="46"/>
      <c r="CII41" s="46"/>
      <c r="CIJ41" s="46"/>
      <c r="CIK41" s="46"/>
      <c r="CIL41" s="46"/>
      <c r="CIM41" s="46"/>
      <c r="CIN41" s="46"/>
      <c r="CIO41" s="46"/>
      <c r="CIP41" s="46"/>
      <c r="CIQ41" s="46"/>
      <c r="CIR41" s="46"/>
      <c r="CIS41" s="46"/>
      <c r="CIT41" s="46"/>
      <c r="CIU41" s="46"/>
      <c r="CIV41" s="46"/>
      <c r="CIW41" s="46"/>
      <c r="CIX41" s="46"/>
      <c r="CIY41" s="46"/>
      <c r="CIZ41" s="46"/>
      <c r="CJA41" s="46"/>
      <c r="CJB41" s="46"/>
      <c r="CJC41" s="46"/>
      <c r="CJD41" s="46"/>
      <c r="CJE41" s="46"/>
      <c r="CJF41" s="46"/>
      <c r="CJG41" s="46"/>
      <c r="CJH41" s="46"/>
      <c r="CJI41" s="46"/>
      <c r="CJJ41" s="46"/>
      <c r="CJK41" s="46"/>
      <c r="CJL41" s="46"/>
      <c r="CJM41" s="46"/>
      <c r="CJN41" s="46"/>
      <c r="CJO41" s="46"/>
      <c r="CJP41" s="46"/>
      <c r="CJQ41" s="46"/>
      <c r="CJR41" s="46"/>
      <c r="CJS41" s="46"/>
      <c r="CJT41" s="46"/>
      <c r="CJU41" s="46"/>
      <c r="CJV41" s="46"/>
      <c r="CJW41" s="46"/>
      <c r="CJX41" s="46"/>
      <c r="CJY41" s="46"/>
      <c r="CJZ41" s="46"/>
      <c r="CKA41" s="46"/>
      <c r="CKB41" s="46"/>
      <c r="CKC41" s="46"/>
      <c r="CKD41" s="46"/>
      <c r="CKE41" s="46"/>
      <c r="CKF41" s="46"/>
      <c r="CKG41" s="46"/>
      <c r="CKH41" s="46"/>
      <c r="CKI41" s="46"/>
      <c r="CKJ41" s="46"/>
      <c r="CKK41" s="46"/>
      <c r="CKL41" s="46"/>
      <c r="CKM41" s="46"/>
      <c r="CKN41" s="46"/>
      <c r="CKO41" s="46"/>
      <c r="CKP41" s="46"/>
      <c r="CKQ41" s="46"/>
      <c r="CKR41" s="46"/>
      <c r="CKS41" s="46"/>
      <c r="CKT41" s="46"/>
      <c r="CKU41" s="46"/>
      <c r="CKV41" s="46"/>
      <c r="CKW41" s="46"/>
      <c r="CKX41" s="46"/>
      <c r="CKY41" s="46"/>
      <c r="CKZ41" s="46"/>
      <c r="CLA41" s="46"/>
      <c r="CLB41" s="46"/>
      <c r="CLC41" s="46"/>
      <c r="CLD41" s="46"/>
      <c r="CLE41" s="46"/>
      <c r="CLF41" s="46"/>
      <c r="CLG41" s="46"/>
      <c r="CLH41" s="46"/>
      <c r="CLI41" s="46"/>
      <c r="CLJ41" s="46"/>
      <c r="CLK41" s="46"/>
      <c r="CLL41" s="46"/>
      <c r="CLM41" s="46"/>
      <c r="CLN41" s="46"/>
      <c r="CLO41" s="46"/>
      <c r="CLP41" s="46"/>
      <c r="CLQ41" s="46"/>
      <c r="CLR41" s="46"/>
      <c r="CLS41" s="46"/>
      <c r="CLT41" s="46"/>
      <c r="CLU41" s="46"/>
      <c r="CLV41" s="46"/>
      <c r="CLW41" s="46"/>
      <c r="CLX41" s="46"/>
      <c r="CLY41" s="46"/>
      <c r="CLZ41" s="46"/>
      <c r="CMA41" s="46"/>
      <c r="CMB41" s="46"/>
      <c r="CMC41" s="46"/>
      <c r="CMD41" s="46"/>
      <c r="CME41" s="46"/>
      <c r="CMF41" s="46"/>
      <c r="CMG41" s="46"/>
      <c r="CMH41" s="46"/>
      <c r="CMI41" s="46"/>
      <c r="CMJ41" s="46"/>
      <c r="CMK41" s="46"/>
      <c r="CML41" s="46"/>
      <c r="CMM41" s="46"/>
      <c r="CMN41" s="46"/>
      <c r="CMO41" s="46"/>
      <c r="CMP41" s="46"/>
      <c r="CMQ41" s="46"/>
      <c r="CMR41" s="46"/>
      <c r="CMS41" s="46"/>
      <c r="CMT41" s="46"/>
      <c r="CMU41" s="46"/>
      <c r="CMV41" s="46"/>
      <c r="CMW41" s="46"/>
      <c r="CMX41" s="46"/>
      <c r="CMY41" s="46"/>
      <c r="CMZ41" s="46"/>
      <c r="CNA41" s="46"/>
      <c r="CNB41" s="46"/>
      <c r="CNC41" s="46"/>
      <c r="CND41" s="46"/>
      <c r="CNE41" s="46"/>
      <c r="CNF41" s="46"/>
      <c r="CNG41" s="46"/>
      <c r="CNH41" s="46"/>
      <c r="CNI41" s="46"/>
      <c r="CNJ41" s="46"/>
      <c r="CNK41" s="46"/>
      <c r="CNL41" s="46"/>
      <c r="CNM41" s="46"/>
      <c r="CNN41" s="46"/>
      <c r="CNO41" s="46"/>
      <c r="CNP41" s="46"/>
      <c r="CNQ41" s="46"/>
      <c r="CNR41" s="46"/>
      <c r="CNS41" s="46"/>
      <c r="CNT41" s="46"/>
      <c r="CNU41" s="46"/>
      <c r="CNV41" s="46"/>
      <c r="CNW41" s="46"/>
      <c r="CNX41" s="46"/>
      <c r="CNY41" s="46"/>
      <c r="CNZ41" s="46"/>
      <c r="COA41" s="46"/>
      <c r="COB41" s="46"/>
      <c r="COC41" s="46"/>
      <c r="COD41" s="46"/>
      <c r="COE41" s="46"/>
      <c r="COF41" s="46"/>
      <c r="COG41" s="46"/>
      <c r="COH41" s="46"/>
      <c r="COI41" s="46"/>
      <c r="COJ41" s="46"/>
      <c r="COK41" s="46"/>
      <c r="COL41" s="46"/>
      <c r="COM41" s="46"/>
      <c r="CON41" s="46"/>
      <c r="COO41" s="46"/>
      <c r="COP41" s="46"/>
      <c r="COQ41" s="46"/>
      <c r="COR41" s="46"/>
      <c r="COS41" s="46"/>
      <c r="COT41" s="46"/>
      <c r="COU41" s="46"/>
      <c r="COV41" s="46"/>
      <c r="COW41" s="46"/>
      <c r="COX41" s="46"/>
      <c r="COY41" s="46"/>
      <c r="COZ41" s="46"/>
      <c r="CPA41" s="46"/>
      <c r="CPB41" s="46"/>
      <c r="CPC41" s="46"/>
      <c r="CPD41" s="46"/>
      <c r="CPE41" s="46"/>
      <c r="CPF41" s="46"/>
      <c r="CPG41" s="46"/>
      <c r="CPH41" s="46"/>
      <c r="CPI41" s="46"/>
      <c r="CPJ41" s="46"/>
      <c r="CPK41" s="46"/>
      <c r="CPL41" s="46"/>
      <c r="CPM41" s="46"/>
      <c r="CPN41" s="46"/>
      <c r="CPO41" s="46"/>
      <c r="CPP41" s="46"/>
      <c r="CPQ41" s="46"/>
      <c r="CPR41" s="46"/>
      <c r="CPS41" s="46"/>
      <c r="CPT41" s="46"/>
      <c r="CPU41" s="46"/>
      <c r="CPV41" s="46"/>
      <c r="CPW41" s="46"/>
      <c r="CPX41" s="46"/>
      <c r="CPY41" s="46"/>
      <c r="CPZ41" s="46"/>
      <c r="CQA41" s="46"/>
      <c r="CQB41" s="46"/>
      <c r="CQC41" s="46"/>
      <c r="CQD41" s="46"/>
      <c r="CQE41" s="46"/>
      <c r="CQF41" s="46"/>
      <c r="CQG41" s="46"/>
      <c r="CQH41" s="46"/>
      <c r="CQI41" s="46"/>
      <c r="CQJ41" s="46"/>
      <c r="CQK41" s="46"/>
      <c r="CQL41" s="46"/>
      <c r="CQM41" s="46"/>
      <c r="CQN41" s="46"/>
      <c r="CQO41" s="46"/>
      <c r="CQP41" s="46"/>
      <c r="CQQ41" s="46"/>
      <c r="CQR41" s="46"/>
      <c r="CQS41" s="46"/>
      <c r="CQT41" s="46"/>
      <c r="CQU41" s="46"/>
      <c r="CQV41" s="46"/>
      <c r="CQW41" s="46"/>
      <c r="CQX41" s="46"/>
      <c r="CQY41" s="46"/>
      <c r="CQZ41" s="46"/>
      <c r="CRA41" s="46"/>
      <c r="CRB41" s="46"/>
      <c r="CRC41" s="46"/>
      <c r="CRD41" s="46"/>
      <c r="CRE41" s="46"/>
      <c r="CRF41" s="46"/>
      <c r="CRG41" s="46"/>
      <c r="CRH41" s="46"/>
      <c r="CRI41" s="46"/>
      <c r="CRJ41" s="46"/>
      <c r="CRK41" s="46"/>
      <c r="CRL41" s="46"/>
      <c r="CRM41" s="46"/>
      <c r="CRN41" s="46"/>
      <c r="CRO41" s="46"/>
      <c r="CRP41" s="46"/>
      <c r="CRQ41" s="46"/>
      <c r="CRR41" s="46"/>
      <c r="CRS41" s="46"/>
      <c r="CRT41" s="46"/>
      <c r="CRU41" s="46"/>
      <c r="CRV41" s="46"/>
      <c r="CRW41" s="46"/>
      <c r="CRX41" s="46"/>
      <c r="CRY41" s="46"/>
      <c r="CRZ41" s="46"/>
      <c r="CSA41" s="46"/>
      <c r="CSB41" s="46"/>
      <c r="CSC41" s="46"/>
      <c r="CSD41" s="46"/>
      <c r="CSE41" s="46"/>
      <c r="CSF41" s="46"/>
      <c r="CSG41" s="46"/>
      <c r="CSH41" s="46"/>
      <c r="CSI41" s="46"/>
      <c r="CSJ41" s="46"/>
      <c r="CSK41" s="46"/>
      <c r="CSL41" s="46"/>
      <c r="CSM41" s="46"/>
      <c r="CSN41" s="46"/>
      <c r="CSO41" s="46"/>
      <c r="CSP41" s="46"/>
      <c r="CSQ41" s="46"/>
      <c r="CSR41" s="46"/>
      <c r="CSS41" s="46"/>
      <c r="CST41" s="46"/>
      <c r="CSU41" s="46"/>
      <c r="CSV41" s="46"/>
      <c r="CSW41" s="46"/>
      <c r="CSX41" s="46"/>
      <c r="CSY41" s="46"/>
      <c r="CSZ41" s="46"/>
      <c r="CTA41" s="46"/>
      <c r="CTB41" s="46"/>
      <c r="CTC41" s="46"/>
      <c r="CTD41" s="46"/>
      <c r="CTE41" s="46"/>
      <c r="CTF41" s="46"/>
      <c r="CTG41" s="46"/>
      <c r="CTH41" s="46"/>
      <c r="CTI41" s="46"/>
      <c r="CTJ41" s="46"/>
      <c r="CTK41" s="46"/>
      <c r="CTL41" s="46"/>
      <c r="CTM41" s="46"/>
      <c r="CTN41" s="46"/>
      <c r="CTO41" s="46"/>
      <c r="CTP41" s="46"/>
      <c r="CTQ41" s="46"/>
      <c r="CTR41" s="46"/>
      <c r="CTS41" s="46"/>
      <c r="CTT41" s="46"/>
      <c r="CTU41" s="46"/>
      <c r="CTV41" s="46"/>
      <c r="CTW41" s="46"/>
      <c r="CTX41" s="46"/>
      <c r="CTY41" s="46"/>
      <c r="CTZ41" s="46"/>
      <c r="CUA41" s="46"/>
      <c r="CUB41" s="46"/>
      <c r="CUC41" s="46"/>
      <c r="CUD41" s="46"/>
      <c r="CUE41" s="46"/>
      <c r="CUF41" s="46"/>
      <c r="CUG41" s="46"/>
      <c r="CUH41" s="46"/>
      <c r="CUI41" s="46"/>
      <c r="CUJ41" s="46"/>
      <c r="CUK41" s="46"/>
      <c r="CUL41" s="46"/>
      <c r="CUM41" s="46"/>
      <c r="CUN41" s="46"/>
      <c r="CUO41" s="46"/>
      <c r="CUP41" s="46"/>
      <c r="CUQ41" s="46"/>
      <c r="CUR41" s="46"/>
      <c r="CUS41" s="46"/>
      <c r="CUT41" s="46"/>
      <c r="CUU41" s="46"/>
      <c r="CUV41" s="46"/>
      <c r="CUW41" s="46"/>
      <c r="CUX41" s="46"/>
      <c r="CUY41" s="46"/>
      <c r="CUZ41" s="46"/>
      <c r="CVA41" s="46"/>
      <c r="CVB41" s="46"/>
      <c r="CVC41" s="46"/>
      <c r="CVD41" s="46"/>
      <c r="CVE41" s="46"/>
      <c r="CVF41" s="46"/>
      <c r="CVG41" s="46"/>
      <c r="CVH41" s="46"/>
      <c r="CVI41" s="46"/>
      <c r="CVJ41" s="46"/>
      <c r="CVK41" s="46"/>
      <c r="CVL41" s="46"/>
      <c r="CVM41" s="46"/>
      <c r="CVN41" s="46"/>
      <c r="CVO41" s="46"/>
      <c r="CVP41" s="46"/>
      <c r="CVQ41" s="46"/>
      <c r="CVR41" s="46"/>
      <c r="CVS41" s="46"/>
      <c r="CVT41" s="46"/>
      <c r="CVU41" s="46"/>
      <c r="CVV41" s="46"/>
      <c r="CVW41" s="46"/>
      <c r="CVX41" s="46"/>
      <c r="CVY41" s="46"/>
      <c r="CVZ41" s="46"/>
      <c r="CWA41" s="46"/>
      <c r="CWB41" s="46"/>
      <c r="CWC41" s="46"/>
      <c r="CWD41" s="46"/>
      <c r="CWE41" s="46"/>
      <c r="CWF41" s="46"/>
      <c r="CWG41" s="46"/>
      <c r="CWH41" s="46"/>
      <c r="CWI41" s="46"/>
      <c r="CWJ41" s="46"/>
      <c r="CWK41" s="46"/>
      <c r="CWL41" s="46"/>
      <c r="CWM41" s="46"/>
      <c r="CWN41" s="46"/>
      <c r="CWO41" s="46"/>
      <c r="CWP41" s="46"/>
      <c r="CWQ41" s="46"/>
      <c r="CWR41" s="46"/>
      <c r="CWS41" s="46"/>
      <c r="CWT41" s="46"/>
      <c r="CWU41" s="46"/>
      <c r="CWV41" s="46"/>
      <c r="CWW41" s="46"/>
      <c r="CWX41" s="46"/>
      <c r="CWY41" s="46"/>
      <c r="CWZ41" s="46"/>
      <c r="CXA41" s="46"/>
      <c r="CXB41" s="46"/>
      <c r="CXC41" s="46"/>
      <c r="CXD41" s="46"/>
      <c r="CXE41" s="46"/>
      <c r="CXF41" s="46"/>
      <c r="CXG41" s="46"/>
      <c r="CXH41" s="46"/>
      <c r="CXI41" s="46"/>
      <c r="CXJ41" s="46"/>
      <c r="CXK41" s="46"/>
      <c r="CXL41" s="46"/>
      <c r="CXM41" s="46"/>
      <c r="CXN41" s="46"/>
      <c r="CXO41" s="46"/>
      <c r="CXP41" s="46"/>
      <c r="CXQ41" s="46"/>
      <c r="CXR41" s="46"/>
      <c r="CXS41" s="46"/>
      <c r="CXT41" s="46"/>
      <c r="CXU41" s="46"/>
      <c r="CXV41" s="46"/>
      <c r="CXW41" s="46"/>
      <c r="CXX41" s="46"/>
      <c r="CXY41" s="46"/>
      <c r="CXZ41" s="46"/>
      <c r="CYA41" s="46"/>
      <c r="CYB41" s="46"/>
      <c r="CYC41" s="46"/>
      <c r="CYD41" s="46"/>
      <c r="CYE41" s="46"/>
      <c r="CYF41" s="46"/>
      <c r="CYG41" s="46"/>
      <c r="CYH41" s="46"/>
      <c r="CYI41" s="46"/>
      <c r="CYJ41" s="46"/>
      <c r="CYK41" s="46"/>
      <c r="CYL41" s="46"/>
      <c r="CYM41" s="46"/>
      <c r="CYN41" s="46"/>
      <c r="CYO41" s="46"/>
      <c r="CYP41" s="46"/>
      <c r="CYQ41" s="46"/>
      <c r="CYR41" s="46"/>
      <c r="CYS41" s="46"/>
      <c r="CYT41" s="46"/>
      <c r="CYU41" s="46"/>
      <c r="CYV41" s="46"/>
      <c r="CYW41" s="46"/>
      <c r="CYX41" s="46"/>
      <c r="CYY41" s="46"/>
      <c r="CYZ41" s="46"/>
      <c r="CZA41" s="46"/>
      <c r="CZB41" s="46"/>
      <c r="CZC41" s="46"/>
      <c r="CZD41" s="46"/>
      <c r="CZE41" s="46"/>
      <c r="CZF41" s="46"/>
      <c r="CZG41" s="46"/>
      <c r="CZH41" s="46"/>
      <c r="CZI41" s="46"/>
      <c r="CZJ41" s="46"/>
      <c r="CZK41" s="46"/>
      <c r="CZL41" s="46"/>
      <c r="CZM41" s="46"/>
      <c r="CZN41" s="46"/>
      <c r="CZO41" s="46"/>
      <c r="CZP41" s="46"/>
      <c r="CZQ41" s="46"/>
      <c r="CZR41" s="46"/>
      <c r="CZS41" s="46"/>
      <c r="CZT41" s="46"/>
      <c r="CZU41" s="46"/>
      <c r="CZV41" s="46"/>
      <c r="CZW41" s="46"/>
      <c r="CZX41" s="46"/>
      <c r="CZY41" s="46"/>
      <c r="CZZ41" s="46"/>
      <c r="DAA41" s="46"/>
      <c r="DAB41" s="46"/>
      <c r="DAC41" s="46"/>
      <c r="DAD41" s="46"/>
      <c r="DAE41" s="46"/>
      <c r="DAF41" s="46"/>
      <c r="DAG41" s="46"/>
      <c r="DAH41" s="46"/>
      <c r="DAI41" s="46"/>
      <c r="DAJ41" s="46"/>
      <c r="DAK41" s="46"/>
      <c r="DAL41" s="46"/>
      <c r="DAM41" s="46"/>
      <c r="DAN41" s="46"/>
      <c r="DAO41" s="46"/>
      <c r="DAP41" s="46"/>
      <c r="DAQ41" s="46"/>
      <c r="DAR41" s="46"/>
      <c r="DAS41" s="46"/>
      <c r="DAT41" s="46"/>
      <c r="DAU41" s="46"/>
      <c r="DAV41" s="46"/>
      <c r="DAW41" s="46"/>
      <c r="DAX41" s="46"/>
      <c r="DAY41" s="46"/>
      <c r="DAZ41" s="46"/>
      <c r="DBA41" s="46"/>
      <c r="DBB41" s="46"/>
      <c r="DBC41" s="46"/>
      <c r="DBD41" s="46"/>
      <c r="DBE41" s="46"/>
      <c r="DBF41" s="46"/>
      <c r="DBG41" s="46"/>
      <c r="DBH41" s="46"/>
      <c r="DBI41" s="46"/>
      <c r="DBJ41" s="46"/>
      <c r="DBK41" s="46"/>
      <c r="DBL41" s="46"/>
      <c r="DBM41" s="46"/>
      <c r="DBN41" s="46"/>
      <c r="DBO41" s="46"/>
      <c r="DBP41" s="46"/>
      <c r="DBQ41" s="46"/>
      <c r="DBR41" s="46"/>
      <c r="DBS41" s="46"/>
      <c r="DBT41" s="46"/>
      <c r="DBU41" s="46"/>
      <c r="DBV41" s="46"/>
      <c r="DBW41" s="46"/>
      <c r="DBX41" s="46"/>
      <c r="DBY41" s="46"/>
      <c r="DBZ41" s="46"/>
      <c r="DCA41" s="46"/>
      <c r="DCB41" s="46"/>
      <c r="DCC41" s="46"/>
      <c r="DCD41" s="46"/>
      <c r="DCE41" s="46"/>
      <c r="DCF41" s="46"/>
      <c r="DCG41" s="46"/>
      <c r="DCH41" s="46"/>
      <c r="DCI41" s="46"/>
      <c r="DCJ41" s="46"/>
      <c r="DCK41" s="46"/>
      <c r="DCL41" s="46"/>
      <c r="DCM41" s="46"/>
      <c r="DCN41" s="46"/>
      <c r="DCO41" s="46"/>
      <c r="DCP41" s="46"/>
      <c r="DCQ41" s="46"/>
      <c r="DCR41" s="46"/>
      <c r="DCS41" s="46"/>
      <c r="DCT41" s="46"/>
      <c r="DCU41" s="46"/>
      <c r="DCV41" s="46"/>
      <c r="DCW41" s="46"/>
      <c r="DCX41" s="46"/>
      <c r="DCY41" s="46"/>
      <c r="DCZ41" s="46"/>
      <c r="DDA41" s="46"/>
      <c r="DDB41" s="46"/>
      <c r="DDC41" s="46"/>
      <c r="DDD41" s="46"/>
      <c r="DDE41" s="46"/>
      <c r="DDF41" s="46"/>
      <c r="DDG41" s="46"/>
      <c r="DDH41" s="46"/>
      <c r="DDI41" s="46"/>
      <c r="DDJ41" s="46"/>
      <c r="DDK41" s="46"/>
      <c r="DDL41" s="46"/>
      <c r="DDM41" s="46"/>
      <c r="DDN41" s="46"/>
      <c r="DDO41" s="46"/>
      <c r="DDP41" s="46"/>
      <c r="DDQ41" s="46"/>
      <c r="DDR41" s="46"/>
      <c r="DDS41" s="46"/>
      <c r="DDT41" s="46"/>
      <c r="DDU41" s="46"/>
      <c r="DDV41" s="46"/>
      <c r="DDW41" s="46"/>
      <c r="DDX41" s="46"/>
      <c r="DDY41" s="46"/>
      <c r="DDZ41" s="46"/>
      <c r="DEA41" s="46"/>
      <c r="DEB41" s="46"/>
      <c r="DEC41" s="46"/>
      <c r="DED41" s="46"/>
      <c r="DEE41" s="46"/>
      <c r="DEF41" s="46"/>
      <c r="DEG41" s="46"/>
      <c r="DEH41" s="46"/>
      <c r="DEI41" s="46"/>
      <c r="DEJ41" s="46"/>
      <c r="DEK41" s="46"/>
      <c r="DEL41" s="46"/>
      <c r="DEM41" s="46"/>
      <c r="DEN41" s="46"/>
      <c r="DEO41" s="46"/>
      <c r="DEP41" s="46"/>
      <c r="DEQ41" s="46"/>
      <c r="DER41" s="46"/>
      <c r="DES41" s="46"/>
      <c r="DET41" s="46"/>
      <c r="DEU41" s="46"/>
      <c r="DEV41" s="46"/>
      <c r="DEW41" s="46"/>
      <c r="DEX41" s="46"/>
      <c r="DEY41" s="46"/>
      <c r="DEZ41" s="46"/>
      <c r="DFA41" s="46"/>
      <c r="DFB41" s="46"/>
      <c r="DFC41" s="46"/>
      <c r="DFD41" s="46"/>
      <c r="DFE41" s="46"/>
      <c r="DFF41" s="46"/>
      <c r="DFG41" s="46"/>
      <c r="DFH41" s="46"/>
      <c r="DFI41" s="46"/>
      <c r="DFJ41" s="46"/>
      <c r="DFK41" s="46"/>
      <c r="DFL41" s="46"/>
      <c r="DFM41" s="46"/>
      <c r="DFN41" s="46"/>
      <c r="DFO41" s="46"/>
      <c r="DFP41" s="46"/>
      <c r="DFQ41" s="46"/>
      <c r="DFR41" s="46"/>
      <c r="DFS41" s="46"/>
      <c r="DFT41" s="46"/>
      <c r="DFU41" s="46"/>
      <c r="DFV41" s="46"/>
      <c r="DFW41" s="46"/>
      <c r="DFX41" s="46"/>
      <c r="DFY41" s="46"/>
      <c r="DFZ41" s="46"/>
      <c r="DGA41" s="46"/>
      <c r="DGB41" s="46"/>
      <c r="DGC41" s="46"/>
      <c r="DGD41" s="46"/>
      <c r="DGE41" s="46"/>
      <c r="DGF41" s="46"/>
      <c r="DGG41" s="46"/>
      <c r="DGH41" s="46"/>
      <c r="DGI41" s="46"/>
      <c r="DGJ41" s="46"/>
      <c r="DGK41" s="46"/>
      <c r="DGL41" s="46"/>
      <c r="DGM41" s="46"/>
      <c r="DGN41" s="46"/>
      <c r="DGO41" s="46"/>
      <c r="DGP41" s="46"/>
      <c r="DGQ41" s="46"/>
      <c r="DGR41" s="46"/>
      <c r="DGS41" s="46"/>
      <c r="DGT41" s="46"/>
      <c r="DGU41" s="46"/>
      <c r="DGV41" s="46"/>
      <c r="DGW41" s="46"/>
      <c r="DGX41" s="46"/>
      <c r="DGY41" s="46"/>
      <c r="DGZ41" s="46"/>
      <c r="DHA41" s="46"/>
      <c r="DHB41" s="46"/>
      <c r="DHC41" s="46"/>
      <c r="DHD41" s="46"/>
      <c r="DHE41" s="46"/>
      <c r="DHF41" s="46"/>
      <c r="DHG41" s="46"/>
      <c r="DHH41" s="46"/>
      <c r="DHI41" s="46"/>
      <c r="DHJ41" s="46"/>
      <c r="DHK41" s="46"/>
      <c r="DHL41" s="46"/>
      <c r="DHM41" s="46"/>
      <c r="DHN41" s="46"/>
      <c r="DHO41" s="46"/>
      <c r="DHP41" s="46"/>
      <c r="DHQ41" s="46"/>
      <c r="DHR41" s="46"/>
      <c r="DHS41" s="46"/>
      <c r="DHT41" s="46"/>
      <c r="DHU41" s="46"/>
      <c r="DHV41" s="46"/>
      <c r="DHW41" s="46"/>
      <c r="DHX41" s="46"/>
      <c r="DHY41" s="46"/>
      <c r="DHZ41" s="46"/>
      <c r="DIA41" s="46"/>
      <c r="DIB41" s="46"/>
      <c r="DIC41" s="46"/>
      <c r="DID41" s="46"/>
      <c r="DIE41" s="46"/>
      <c r="DIF41" s="46"/>
      <c r="DIG41" s="46"/>
      <c r="DIH41" s="46"/>
      <c r="DII41" s="46"/>
      <c r="DIJ41" s="46"/>
      <c r="DIK41" s="46"/>
      <c r="DIL41" s="46"/>
      <c r="DIM41" s="46"/>
      <c r="DIN41" s="46"/>
      <c r="DIO41" s="46"/>
      <c r="DIP41" s="46"/>
      <c r="DIQ41" s="46"/>
      <c r="DIR41" s="46"/>
      <c r="DIS41" s="46"/>
      <c r="DIT41" s="46"/>
      <c r="DIU41" s="46"/>
      <c r="DIV41" s="46"/>
      <c r="DIW41" s="46"/>
      <c r="DIX41" s="46"/>
      <c r="DIY41" s="46"/>
      <c r="DIZ41" s="46"/>
      <c r="DJA41" s="46"/>
      <c r="DJB41" s="46"/>
      <c r="DJC41" s="46"/>
      <c r="DJD41" s="46"/>
      <c r="DJE41" s="46"/>
      <c r="DJF41" s="46"/>
      <c r="DJG41" s="46"/>
      <c r="DJH41" s="46"/>
      <c r="DJI41" s="46"/>
      <c r="DJJ41" s="46"/>
      <c r="DJK41" s="46"/>
      <c r="DJL41" s="46"/>
      <c r="DJM41" s="46"/>
      <c r="DJN41" s="46"/>
      <c r="DJO41" s="46"/>
      <c r="DJP41" s="46"/>
      <c r="DJQ41" s="46"/>
      <c r="DJR41" s="46"/>
      <c r="DJS41" s="46"/>
      <c r="DJT41" s="46"/>
      <c r="DJU41" s="46"/>
      <c r="DJV41" s="46"/>
      <c r="DJW41" s="46"/>
      <c r="DJX41" s="46"/>
      <c r="DJY41" s="46"/>
      <c r="DJZ41" s="46"/>
      <c r="DKA41" s="46"/>
      <c r="DKB41" s="46"/>
      <c r="DKC41" s="46"/>
      <c r="DKD41" s="46"/>
      <c r="DKE41" s="46"/>
      <c r="DKF41" s="46"/>
      <c r="DKG41" s="46"/>
      <c r="DKH41" s="46"/>
      <c r="DKI41" s="46"/>
      <c r="DKJ41" s="46"/>
      <c r="DKK41" s="46"/>
      <c r="DKL41" s="46"/>
      <c r="DKM41" s="46"/>
      <c r="DKN41" s="46"/>
      <c r="DKO41" s="46"/>
      <c r="DKP41" s="46"/>
      <c r="DKQ41" s="46"/>
      <c r="DKR41" s="46"/>
      <c r="DKS41" s="46"/>
      <c r="DKT41" s="46"/>
      <c r="DKU41" s="46"/>
      <c r="DKV41" s="46"/>
      <c r="DKW41" s="46"/>
      <c r="DKX41" s="46"/>
      <c r="DKY41" s="46"/>
      <c r="DKZ41" s="46"/>
      <c r="DLA41" s="46"/>
      <c r="DLB41" s="46"/>
      <c r="DLC41" s="46"/>
      <c r="DLD41" s="46"/>
      <c r="DLE41" s="46"/>
      <c r="DLF41" s="46"/>
      <c r="DLG41" s="46"/>
      <c r="DLH41" s="46"/>
      <c r="DLI41" s="46"/>
      <c r="DLJ41" s="46"/>
      <c r="DLK41" s="46"/>
      <c r="DLL41" s="46"/>
      <c r="DLM41" s="46"/>
      <c r="DLN41" s="46"/>
      <c r="DLO41" s="46"/>
      <c r="DLP41" s="46"/>
      <c r="DLQ41" s="46"/>
      <c r="DLR41" s="46"/>
      <c r="DLS41" s="46"/>
      <c r="DLT41" s="46"/>
      <c r="DLU41" s="46"/>
      <c r="DLV41" s="46"/>
      <c r="DLW41" s="46"/>
      <c r="DLX41" s="46"/>
      <c r="DLY41" s="46"/>
      <c r="DLZ41" s="46"/>
      <c r="DMA41" s="46"/>
      <c r="DMB41" s="46"/>
      <c r="DMC41" s="46"/>
      <c r="DMD41" s="46"/>
      <c r="DME41" s="46"/>
      <c r="DMF41" s="46"/>
      <c r="DMG41" s="46"/>
      <c r="DMH41" s="46"/>
      <c r="DMI41" s="46"/>
      <c r="DMJ41" s="46"/>
      <c r="DMK41" s="46"/>
      <c r="DML41" s="46"/>
      <c r="DMM41" s="46"/>
      <c r="DMN41" s="46"/>
      <c r="DMO41" s="46"/>
      <c r="DMP41" s="46"/>
      <c r="DMQ41" s="46"/>
      <c r="DMR41" s="46"/>
      <c r="DMS41" s="46"/>
      <c r="DMT41" s="46"/>
      <c r="DMU41" s="46"/>
      <c r="DMV41" s="46"/>
      <c r="DMW41" s="46"/>
      <c r="DMX41" s="46"/>
      <c r="DMY41" s="46"/>
      <c r="DMZ41" s="46"/>
      <c r="DNA41" s="46"/>
      <c r="DNB41" s="46"/>
      <c r="DNC41" s="46"/>
      <c r="DND41" s="46"/>
      <c r="DNE41" s="46"/>
      <c r="DNF41" s="46"/>
      <c r="DNG41" s="46"/>
      <c r="DNH41" s="46"/>
      <c r="DNI41" s="46"/>
      <c r="DNJ41" s="46"/>
      <c r="DNK41" s="46"/>
      <c r="DNL41" s="46"/>
      <c r="DNM41" s="46"/>
      <c r="DNN41" s="46"/>
      <c r="DNO41" s="46"/>
      <c r="DNP41" s="46"/>
      <c r="DNQ41" s="46"/>
      <c r="DNR41" s="46"/>
      <c r="DNS41" s="46"/>
      <c r="DNT41" s="46"/>
      <c r="DNU41" s="46"/>
      <c r="DNV41" s="46"/>
      <c r="DNW41" s="46"/>
      <c r="DNX41" s="46"/>
      <c r="DNY41" s="46"/>
      <c r="DNZ41" s="46"/>
      <c r="DOA41" s="46"/>
      <c r="DOB41" s="46"/>
      <c r="DOC41" s="46"/>
      <c r="DOD41" s="46"/>
      <c r="DOE41" s="46"/>
      <c r="DOF41" s="46"/>
      <c r="DOG41" s="46"/>
      <c r="DOH41" s="46"/>
      <c r="DOI41" s="46"/>
      <c r="DOJ41" s="46"/>
      <c r="DOK41" s="46"/>
      <c r="DOL41" s="46"/>
      <c r="DOM41" s="46"/>
      <c r="DON41" s="46"/>
      <c r="DOO41" s="46"/>
      <c r="DOP41" s="46"/>
      <c r="DOQ41" s="46"/>
      <c r="DOR41" s="46"/>
      <c r="DOS41" s="46"/>
      <c r="DOT41" s="46"/>
      <c r="DOU41" s="46"/>
      <c r="DOV41" s="46"/>
      <c r="DOW41" s="46"/>
      <c r="DOX41" s="46"/>
      <c r="DOY41" s="46"/>
      <c r="DOZ41" s="46"/>
      <c r="DPA41" s="46"/>
      <c r="DPB41" s="46"/>
      <c r="DPC41" s="46"/>
      <c r="DPD41" s="46"/>
      <c r="DPE41" s="46"/>
      <c r="DPF41" s="46"/>
      <c r="DPG41" s="46"/>
      <c r="DPH41" s="46"/>
      <c r="DPI41" s="46"/>
      <c r="DPJ41" s="46"/>
      <c r="DPK41" s="46"/>
      <c r="DPL41" s="46"/>
      <c r="DPM41" s="46"/>
      <c r="DPN41" s="46"/>
      <c r="DPO41" s="46"/>
      <c r="DPP41" s="46"/>
      <c r="DPQ41" s="46"/>
      <c r="DPR41" s="46"/>
      <c r="DPS41" s="46"/>
      <c r="DPT41" s="46"/>
      <c r="DPU41" s="46"/>
      <c r="DPV41" s="46"/>
      <c r="DPW41" s="46"/>
      <c r="DPX41" s="46"/>
      <c r="DPY41" s="46"/>
      <c r="DPZ41" s="46"/>
      <c r="DQA41" s="46"/>
      <c r="DQB41" s="46"/>
      <c r="DQC41" s="46"/>
      <c r="DQD41" s="46"/>
      <c r="DQE41" s="46"/>
      <c r="DQF41" s="46"/>
      <c r="DQG41" s="46"/>
      <c r="DQH41" s="46"/>
      <c r="DQI41" s="46"/>
      <c r="DQJ41" s="46"/>
      <c r="DQK41" s="46"/>
      <c r="DQL41" s="46"/>
      <c r="DQM41" s="46"/>
      <c r="DQN41" s="46"/>
      <c r="DQO41" s="46"/>
      <c r="DQP41" s="46"/>
      <c r="DQQ41" s="46"/>
      <c r="DQR41" s="46"/>
      <c r="DQS41" s="46"/>
      <c r="DQT41" s="46"/>
      <c r="DQU41" s="46"/>
      <c r="DQV41" s="46"/>
      <c r="DQW41" s="46"/>
      <c r="DQX41" s="46"/>
      <c r="DQY41" s="46"/>
      <c r="DQZ41" s="46"/>
      <c r="DRA41" s="46"/>
      <c r="DRB41" s="46"/>
      <c r="DRC41" s="46"/>
      <c r="DRD41" s="46"/>
      <c r="DRE41" s="46"/>
      <c r="DRF41" s="46"/>
      <c r="DRG41" s="46"/>
      <c r="DRH41" s="46"/>
      <c r="DRI41" s="46"/>
      <c r="DRJ41" s="46"/>
      <c r="DRK41" s="46"/>
      <c r="DRL41" s="46"/>
      <c r="DRM41" s="46"/>
      <c r="DRN41" s="46"/>
      <c r="DRO41" s="46"/>
      <c r="DRP41" s="46"/>
      <c r="DRQ41" s="46"/>
      <c r="DRR41" s="46"/>
      <c r="DRS41" s="46"/>
      <c r="DRT41" s="46"/>
      <c r="DRU41" s="46"/>
      <c r="DRV41" s="46"/>
      <c r="DRW41" s="46"/>
      <c r="DRX41" s="46"/>
      <c r="DRY41" s="46"/>
      <c r="DRZ41" s="46"/>
      <c r="DSA41" s="46"/>
      <c r="DSB41" s="46"/>
      <c r="DSC41" s="46"/>
      <c r="DSD41" s="46"/>
      <c r="DSE41" s="46"/>
      <c r="DSF41" s="46"/>
      <c r="DSG41" s="46"/>
      <c r="DSH41" s="46"/>
      <c r="DSI41" s="46"/>
      <c r="DSJ41" s="46"/>
      <c r="DSK41" s="46"/>
      <c r="DSL41" s="46"/>
      <c r="DSM41" s="46"/>
      <c r="DSN41" s="46"/>
      <c r="DSO41" s="46"/>
      <c r="DSP41" s="46"/>
      <c r="DSQ41" s="46"/>
      <c r="DSR41" s="46"/>
      <c r="DSS41" s="46"/>
      <c r="DST41" s="46"/>
      <c r="DSU41" s="46"/>
      <c r="DSV41" s="46"/>
      <c r="DSW41" s="46"/>
      <c r="DSX41" s="46"/>
      <c r="DSY41" s="46"/>
      <c r="DSZ41" s="46"/>
      <c r="DTA41" s="46"/>
      <c r="DTB41" s="46"/>
      <c r="DTC41" s="46"/>
      <c r="DTD41" s="46"/>
      <c r="DTE41" s="46"/>
      <c r="DTF41" s="46"/>
      <c r="DTG41" s="46"/>
      <c r="DTH41" s="46"/>
      <c r="DTI41" s="46"/>
      <c r="DTJ41" s="46"/>
      <c r="DTK41" s="46"/>
      <c r="DTL41" s="46"/>
      <c r="DTM41" s="46"/>
      <c r="DTN41" s="46"/>
      <c r="DTO41" s="46"/>
      <c r="DTP41" s="46"/>
      <c r="DTQ41" s="46"/>
      <c r="DTR41" s="46"/>
      <c r="DTS41" s="46"/>
      <c r="DTT41" s="46"/>
      <c r="DTU41" s="46"/>
      <c r="DTV41" s="46"/>
      <c r="DTW41" s="46"/>
      <c r="DTX41" s="46"/>
      <c r="DTY41" s="46"/>
      <c r="DTZ41" s="46"/>
      <c r="DUA41" s="46"/>
      <c r="DUB41" s="46"/>
      <c r="DUC41" s="46"/>
      <c r="DUD41" s="46"/>
      <c r="DUE41" s="46"/>
      <c r="DUF41" s="46"/>
      <c r="DUG41" s="46"/>
      <c r="DUH41" s="46"/>
      <c r="DUI41" s="46"/>
      <c r="DUJ41" s="46"/>
      <c r="DUK41" s="46"/>
      <c r="DUL41" s="46"/>
      <c r="DUM41" s="46"/>
      <c r="DUN41" s="46"/>
      <c r="DUO41" s="46"/>
      <c r="DUP41" s="46"/>
      <c r="DUQ41" s="46"/>
      <c r="DUR41" s="46"/>
      <c r="DUS41" s="46"/>
      <c r="DUT41" s="46"/>
      <c r="DUU41" s="46"/>
      <c r="DUV41" s="46"/>
      <c r="DUW41" s="46"/>
      <c r="DUX41" s="46"/>
      <c r="DUY41" s="46"/>
      <c r="DUZ41" s="46"/>
      <c r="DVA41" s="46"/>
      <c r="DVB41" s="46"/>
      <c r="DVC41" s="46"/>
      <c r="DVD41" s="46"/>
      <c r="DVE41" s="46"/>
      <c r="DVF41" s="46"/>
      <c r="DVG41" s="46"/>
      <c r="DVH41" s="46"/>
      <c r="DVI41" s="46"/>
      <c r="DVJ41" s="46"/>
      <c r="DVK41" s="46"/>
      <c r="DVL41" s="46"/>
      <c r="DVM41" s="46"/>
      <c r="DVN41" s="46"/>
      <c r="DVO41" s="46"/>
      <c r="DVP41" s="46"/>
      <c r="DVQ41" s="46"/>
      <c r="DVR41" s="46"/>
      <c r="DVS41" s="46"/>
      <c r="DVT41" s="46"/>
      <c r="DVU41" s="46"/>
      <c r="DVV41" s="46"/>
      <c r="DVW41" s="46"/>
      <c r="DVX41" s="46"/>
      <c r="DVY41" s="46"/>
      <c r="DVZ41" s="46"/>
      <c r="DWA41" s="46"/>
      <c r="DWB41" s="46"/>
      <c r="DWC41" s="46"/>
      <c r="DWD41" s="46"/>
      <c r="DWE41" s="46"/>
      <c r="DWF41" s="46"/>
      <c r="DWG41" s="46"/>
      <c r="DWH41" s="46"/>
      <c r="DWI41" s="46"/>
      <c r="DWJ41" s="46"/>
      <c r="DWK41" s="46"/>
      <c r="DWL41" s="46"/>
      <c r="DWM41" s="46"/>
      <c r="DWN41" s="46"/>
      <c r="DWO41" s="46"/>
      <c r="DWP41" s="46"/>
      <c r="DWQ41" s="46"/>
      <c r="DWR41" s="46"/>
      <c r="DWS41" s="46"/>
      <c r="DWT41" s="46"/>
      <c r="DWU41" s="46"/>
      <c r="DWV41" s="46"/>
      <c r="DWW41" s="46"/>
      <c r="DWX41" s="46"/>
      <c r="DWY41" s="46"/>
      <c r="DWZ41" s="46"/>
      <c r="DXA41" s="46"/>
      <c r="DXB41" s="46"/>
      <c r="DXC41" s="46"/>
      <c r="DXD41" s="46"/>
      <c r="DXE41" s="46"/>
      <c r="DXF41" s="46"/>
      <c r="DXG41" s="46"/>
      <c r="DXH41" s="46"/>
      <c r="DXI41" s="46"/>
      <c r="DXJ41" s="46"/>
      <c r="DXK41" s="46"/>
      <c r="DXL41" s="46"/>
      <c r="DXM41" s="46"/>
      <c r="DXN41" s="46"/>
      <c r="DXO41" s="46"/>
      <c r="DXP41" s="46"/>
      <c r="DXQ41" s="46"/>
      <c r="DXR41" s="46"/>
      <c r="DXS41" s="46"/>
      <c r="DXT41" s="46"/>
      <c r="DXU41" s="46"/>
      <c r="DXV41" s="46"/>
      <c r="DXW41" s="46"/>
      <c r="DXX41" s="46"/>
      <c r="DXY41" s="46"/>
      <c r="DXZ41" s="46"/>
      <c r="DYA41" s="46"/>
      <c r="DYB41" s="46"/>
      <c r="DYC41" s="46"/>
      <c r="DYD41" s="46"/>
      <c r="DYE41" s="46"/>
      <c r="DYF41" s="46"/>
      <c r="DYG41" s="46"/>
      <c r="DYH41" s="46"/>
      <c r="DYI41" s="46"/>
      <c r="DYJ41" s="46"/>
      <c r="DYK41" s="46"/>
      <c r="DYL41" s="46"/>
      <c r="DYM41" s="46"/>
      <c r="DYN41" s="46"/>
      <c r="DYO41" s="46"/>
      <c r="DYP41" s="46"/>
      <c r="DYQ41" s="46"/>
      <c r="DYR41" s="46"/>
      <c r="DYS41" s="46"/>
      <c r="DYT41" s="46"/>
      <c r="DYU41" s="46"/>
      <c r="DYV41" s="46"/>
      <c r="DYW41" s="46"/>
      <c r="DYX41" s="46"/>
      <c r="DYY41" s="46"/>
      <c r="DYZ41" s="46"/>
      <c r="DZA41" s="46"/>
      <c r="DZB41" s="46"/>
      <c r="DZC41" s="46"/>
      <c r="DZD41" s="46"/>
      <c r="DZE41" s="46"/>
      <c r="DZF41" s="46"/>
      <c r="DZG41" s="46"/>
      <c r="DZH41" s="46"/>
      <c r="DZI41" s="46"/>
      <c r="DZJ41" s="46"/>
      <c r="DZK41" s="46"/>
      <c r="DZL41" s="46"/>
      <c r="DZM41" s="46"/>
      <c r="DZN41" s="46"/>
      <c r="DZO41" s="46"/>
      <c r="DZP41" s="46"/>
      <c r="DZQ41" s="46"/>
      <c r="DZR41" s="46"/>
      <c r="DZS41" s="46"/>
      <c r="DZT41" s="46"/>
      <c r="DZU41" s="46"/>
      <c r="DZV41" s="46"/>
      <c r="DZW41" s="46"/>
      <c r="DZX41" s="46"/>
      <c r="DZY41" s="46"/>
      <c r="DZZ41" s="46"/>
      <c r="EAA41" s="46"/>
      <c r="EAB41" s="46"/>
      <c r="EAC41" s="46"/>
      <c r="EAD41" s="46"/>
      <c r="EAE41" s="46"/>
      <c r="EAF41" s="46"/>
      <c r="EAG41" s="46"/>
      <c r="EAH41" s="46"/>
      <c r="EAI41" s="46"/>
      <c r="EAJ41" s="46"/>
      <c r="EAK41" s="46"/>
      <c r="EAL41" s="46"/>
      <c r="EAM41" s="46"/>
      <c r="EAN41" s="46"/>
      <c r="EAO41" s="46"/>
      <c r="EAP41" s="46"/>
      <c r="EAQ41" s="46"/>
      <c r="EAR41" s="46"/>
      <c r="EAS41" s="46"/>
      <c r="EAT41" s="46"/>
      <c r="EAU41" s="46"/>
      <c r="EAV41" s="46"/>
      <c r="EAW41" s="46"/>
      <c r="EAX41" s="46"/>
      <c r="EAY41" s="46"/>
      <c r="EAZ41" s="46"/>
      <c r="EBA41" s="46"/>
      <c r="EBB41" s="46"/>
      <c r="EBC41" s="46"/>
      <c r="EBD41" s="46"/>
      <c r="EBE41" s="46"/>
      <c r="EBF41" s="46"/>
      <c r="EBG41" s="46"/>
      <c r="EBH41" s="46"/>
      <c r="EBI41" s="46"/>
      <c r="EBJ41" s="46"/>
      <c r="EBK41" s="46"/>
      <c r="EBL41" s="46"/>
      <c r="EBM41" s="46"/>
      <c r="EBN41" s="46"/>
      <c r="EBO41" s="46"/>
      <c r="EBP41" s="46"/>
      <c r="EBQ41" s="46"/>
      <c r="EBR41" s="46"/>
      <c r="EBS41" s="46"/>
      <c r="EBT41" s="46"/>
      <c r="EBU41" s="46"/>
      <c r="EBV41" s="46"/>
      <c r="EBW41" s="46"/>
      <c r="EBX41" s="46"/>
      <c r="EBY41" s="46"/>
      <c r="EBZ41" s="46"/>
      <c r="ECA41" s="46"/>
      <c r="ECB41" s="46"/>
      <c r="ECC41" s="46"/>
      <c r="ECD41" s="46"/>
      <c r="ECE41" s="46"/>
      <c r="ECF41" s="46"/>
      <c r="ECG41" s="46"/>
      <c r="ECH41" s="46"/>
      <c r="ECI41" s="46"/>
      <c r="ECJ41" s="46"/>
      <c r="ECK41" s="46"/>
      <c r="ECL41" s="46"/>
      <c r="ECM41" s="46"/>
      <c r="ECN41" s="46"/>
      <c r="ECO41" s="46"/>
      <c r="ECP41" s="46"/>
      <c r="ECQ41" s="46"/>
      <c r="ECR41" s="46"/>
      <c r="ECS41" s="46"/>
      <c r="ECT41" s="46"/>
      <c r="ECU41" s="46"/>
      <c r="ECV41" s="46"/>
      <c r="ECW41" s="46"/>
      <c r="ECX41" s="46"/>
      <c r="ECY41" s="46"/>
      <c r="ECZ41" s="46"/>
      <c r="EDA41" s="46"/>
      <c r="EDB41" s="46"/>
      <c r="EDC41" s="46"/>
      <c r="EDD41" s="46"/>
      <c r="EDE41" s="46"/>
      <c r="EDF41" s="46"/>
      <c r="EDG41" s="46"/>
      <c r="EDH41" s="46"/>
      <c r="EDI41" s="46"/>
      <c r="EDJ41" s="46"/>
      <c r="EDK41" s="46"/>
      <c r="EDL41" s="46"/>
      <c r="EDM41" s="46"/>
      <c r="EDN41" s="46"/>
      <c r="EDO41" s="46"/>
      <c r="EDP41" s="46"/>
      <c r="EDQ41" s="46"/>
      <c r="EDR41" s="46"/>
      <c r="EDS41" s="46"/>
      <c r="EDT41" s="46"/>
      <c r="EDU41" s="46"/>
      <c r="EDV41" s="46"/>
      <c r="EDW41" s="46"/>
      <c r="EDX41" s="46"/>
      <c r="EDY41" s="46"/>
      <c r="EDZ41" s="46"/>
      <c r="EEA41" s="46"/>
      <c r="EEB41" s="46"/>
      <c r="EEC41" s="46"/>
      <c r="EED41" s="46"/>
      <c r="EEE41" s="46"/>
      <c r="EEF41" s="46"/>
      <c r="EEG41" s="46"/>
      <c r="EEH41" s="46"/>
      <c r="EEI41" s="46"/>
      <c r="EEJ41" s="46"/>
      <c r="EEK41" s="46"/>
      <c r="EEL41" s="46"/>
      <c r="EEM41" s="46"/>
      <c r="EEN41" s="46"/>
      <c r="EEO41" s="46"/>
      <c r="EEP41" s="46"/>
      <c r="EEQ41" s="46"/>
      <c r="EER41" s="46"/>
      <c r="EES41" s="46"/>
      <c r="EET41" s="46"/>
      <c r="EEU41" s="46"/>
      <c r="EEV41" s="46"/>
      <c r="EEW41" s="46"/>
      <c r="EEX41" s="46"/>
      <c r="EEY41" s="46"/>
      <c r="EEZ41" s="46"/>
      <c r="EFA41" s="46"/>
      <c r="EFB41" s="46"/>
      <c r="EFC41" s="46"/>
      <c r="EFD41" s="46"/>
      <c r="EFE41" s="46"/>
      <c r="EFF41" s="46"/>
      <c r="EFG41" s="46"/>
      <c r="EFH41" s="46"/>
      <c r="EFI41" s="46"/>
      <c r="EFJ41" s="46"/>
      <c r="EFK41" s="46"/>
      <c r="EFL41" s="46"/>
      <c r="EFM41" s="46"/>
      <c r="EFN41" s="46"/>
      <c r="EFO41" s="46"/>
      <c r="EFP41" s="46"/>
      <c r="EFQ41" s="46"/>
      <c r="EFR41" s="46"/>
      <c r="EFS41" s="46"/>
      <c r="EFT41" s="46"/>
      <c r="EFU41" s="46"/>
      <c r="EFV41" s="46"/>
      <c r="EFW41" s="46"/>
      <c r="EFX41" s="46"/>
      <c r="EFY41" s="46"/>
      <c r="EFZ41" s="46"/>
      <c r="EGA41" s="46"/>
      <c r="EGB41" s="46"/>
      <c r="EGC41" s="46"/>
      <c r="EGD41" s="46"/>
      <c r="EGE41" s="46"/>
      <c r="EGF41" s="46"/>
      <c r="EGG41" s="46"/>
      <c r="EGH41" s="46"/>
      <c r="EGI41" s="46"/>
      <c r="EGJ41" s="46"/>
      <c r="EGK41" s="46"/>
      <c r="EGL41" s="46"/>
      <c r="EGM41" s="46"/>
      <c r="EGN41" s="46"/>
      <c r="EGO41" s="46"/>
      <c r="EGP41" s="46"/>
      <c r="EGQ41" s="46"/>
      <c r="EGR41" s="46"/>
      <c r="EGS41" s="46"/>
      <c r="EGT41" s="46"/>
      <c r="EGU41" s="46"/>
      <c r="EGV41" s="46"/>
      <c r="EGW41" s="46"/>
      <c r="EGX41" s="46"/>
      <c r="EGY41" s="46"/>
      <c r="EGZ41" s="46"/>
      <c r="EHA41" s="46"/>
      <c r="EHB41" s="46"/>
      <c r="EHC41" s="46"/>
      <c r="EHD41" s="46"/>
      <c r="EHE41" s="46"/>
      <c r="EHF41" s="46"/>
      <c r="EHG41" s="46"/>
      <c r="EHH41" s="46"/>
      <c r="EHI41" s="46"/>
      <c r="EHJ41" s="46"/>
      <c r="EHK41" s="46"/>
      <c r="EHL41" s="46"/>
      <c r="EHM41" s="46"/>
      <c r="EHN41" s="46"/>
      <c r="EHO41" s="46"/>
      <c r="EHP41" s="46"/>
      <c r="EHQ41" s="46"/>
      <c r="EHR41" s="46"/>
      <c r="EHS41" s="46"/>
      <c r="EHT41" s="46"/>
      <c r="EHU41" s="46"/>
      <c r="EHV41" s="46"/>
      <c r="EHW41" s="46"/>
      <c r="EHX41" s="46"/>
      <c r="EHY41" s="46"/>
      <c r="EHZ41" s="46"/>
      <c r="EIA41" s="46"/>
      <c r="EIB41" s="46"/>
      <c r="EIC41" s="46"/>
      <c r="EID41" s="46"/>
      <c r="EIE41" s="46"/>
      <c r="EIF41" s="46"/>
      <c r="EIG41" s="46"/>
      <c r="EIH41" s="46"/>
      <c r="EII41" s="46"/>
      <c r="EIJ41" s="46"/>
      <c r="EIK41" s="46"/>
      <c r="EIL41" s="46"/>
      <c r="EIM41" s="46"/>
      <c r="EIN41" s="46"/>
      <c r="EIO41" s="46"/>
      <c r="EIP41" s="46"/>
      <c r="EIQ41" s="46"/>
      <c r="EIR41" s="46"/>
      <c r="EIS41" s="46"/>
      <c r="EIT41" s="46"/>
      <c r="EIU41" s="46"/>
      <c r="EIV41" s="46"/>
      <c r="EIW41" s="46"/>
      <c r="EIX41" s="46"/>
      <c r="EIY41" s="46"/>
      <c r="EIZ41" s="46"/>
      <c r="EJA41" s="46"/>
      <c r="EJB41" s="46"/>
      <c r="EJC41" s="46"/>
      <c r="EJD41" s="46"/>
      <c r="EJE41" s="46"/>
      <c r="EJF41" s="46"/>
      <c r="EJG41" s="46"/>
      <c r="EJH41" s="46"/>
      <c r="EJI41" s="46"/>
      <c r="EJJ41" s="46"/>
      <c r="EJK41" s="46"/>
      <c r="EJL41" s="46"/>
      <c r="EJM41" s="46"/>
      <c r="EJN41" s="46"/>
      <c r="EJO41" s="46"/>
      <c r="EJP41" s="46"/>
      <c r="EJQ41" s="46"/>
      <c r="EJR41" s="46"/>
      <c r="EJS41" s="46"/>
      <c r="EJT41" s="46"/>
      <c r="EJU41" s="46"/>
      <c r="EJV41" s="46"/>
      <c r="EJW41" s="46"/>
      <c r="EJX41" s="46"/>
      <c r="EJY41" s="46"/>
      <c r="EJZ41" s="46"/>
      <c r="EKA41" s="46"/>
      <c r="EKB41" s="46"/>
      <c r="EKC41" s="46"/>
      <c r="EKD41" s="46"/>
      <c r="EKE41" s="46"/>
      <c r="EKF41" s="46"/>
      <c r="EKG41" s="46"/>
      <c r="EKH41" s="46"/>
      <c r="EKI41" s="46"/>
      <c r="EKJ41" s="46"/>
      <c r="EKK41" s="46"/>
      <c r="EKL41" s="46"/>
      <c r="EKM41" s="46"/>
      <c r="EKN41" s="46"/>
      <c r="EKO41" s="46"/>
      <c r="EKP41" s="46"/>
      <c r="EKQ41" s="46"/>
      <c r="EKR41" s="46"/>
      <c r="EKS41" s="46"/>
      <c r="EKT41" s="46"/>
      <c r="EKU41" s="46"/>
      <c r="EKV41" s="46"/>
      <c r="EKW41" s="46"/>
      <c r="EKX41" s="46"/>
      <c r="EKY41" s="46"/>
      <c r="EKZ41" s="46"/>
      <c r="ELA41" s="46"/>
      <c r="ELB41" s="46"/>
      <c r="ELC41" s="46"/>
      <c r="ELD41" s="46"/>
      <c r="ELE41" s="46"/>
      <c r="ELF41" s="46"/>
      <c r="ELG41" s="46"/>
      <c r="ELH41" s="46"/>
      <c r="ELI41" s="46"/>
      <c r="ELJ41" s="46"/>
      <c r="ELK41" s="46"/>
      <c r="ELL41" s="46"/>
      <c r="ELM41" s="46"/>
      <c r="ELN41" s="46"/>
      <c r="ELO41" s="46"/>
      <c r="ELP41" s="46"/>
      <c r="ELQ41" s="46"/>
      <c r="ELR41" s="46"/>
      <c r="ELS41" s="46"/>
      <c r="ELT41" s="46"/>
      <c r="ELU41" s="46"/>
      <c r="ELV41" s="46"/>
      <c r="ELW41" s="46"/>
      <c r="ELX41" s="46"/>
      <c r="ELY41" s="46"/>
      <c r="ELZ41" s="46"/>
      <c r="EMA41" s="46"/>
      <c r="EMB41" s="46"/>
      <c r="EMC41" s="46"/>
      <c r="EMD41" s="46"/>
      <c r="EME41" s="46"/>
      <c r="EMF41" s="46"/>
      <c r="EMG41" s="46"/>
      <c r="EMH41" s="46"/>
      <c r="EMI41" s="46"/>
      <c r="EMJ41" s="46"/>
      <c r="EMK41" s="46"/>
      <c r="EML41" s="46"/>
      <c r="EMM41" s="46"/>
      <c r="EMN41" s="46"/>
      <c r="EMO41" s="46"/>
      <c r="EMP41" s="46"/>
      <c r="EMQ41" s="46"/>
      <c r="EMR41" s="46"/>
      <c r="EMS41" s="46"/>
      <c r="EMT41" s="46"/>
      <c r="EMU41" s="46"/>
      <c r="EMV41" s="46"/>
      <c r="EMW41" s="46"/>
      <c r="EMX41" s="46"/>
      <c r="EMY41" s="46"/>
      <c r="EMZ41" s="46"/>
      <c r="ENA41" s="46"/>
      <c r="ENB41" s="46"/>
      <c r="ENC41" s="46"/>
      <c r="END41" s="46"/>
      <c r="ENE41" s="46"/>
      <c r="ENF41" s="46"/>
      <c r="ENG41" s="46"/>
      <c r="ENH41" s="46"/>
      <c r="ENI41" s="46"/>
      <c r="ENJ41" s="46"/>
      <c r="ENK41" s="46"/>
      <c r="ENL41" s="46"/>
      <c r="ENM41" s="46"/>
      <c r="ENN41" s="46"/>
      <c r="ENO41" s="46"/>
      <c r="ENP41" s="46"/>
      <c r="ENQ41" s="46"/>
      <c r="ENR41" s="46"/>
      <c r="ENS41" s="46"/>
      <c r="ENT41" s="46"/>
      <c r="ENU41" s="46"/>
      <c r="ENV41" s="46"/>
      <c r="ENW41" s="46"/>
      <c r="ENX41" s="46"/>
      <c r="ENY41" s="46"/>
      <c r="ENZ41" s="46"/>
      <c r="EOA41" s="46"/>
      <c r="EOB41" s="46"/>
      <c r="EOC41" s="46"/>
      <c r="EOD41" s="46"/>
      <c r="EOE41" s="46"/>
      <c r="EOF41" s="46"/>
      <c r="EOG41" s="46"/>
      <c r="EOH41" s="46"/>
      <c r="EOI41" s="46"/>
      <c r="EOJ41" s="46"/>
      <c r="EOK41" s="46"/>
      <c r="EOL41" s="46"/>
      <c r="EOM41" s="46"/>
      <c r="EON41" s="46"/>
      <c r="EOO41" s="46"/>
      <c r="EOP41" s="46"/>
      <c r="EOQ41" s="46"/>
      <c r="EOR41" s="46"/>
      <c r="EOS41" s="46"/>
      <c r="EOT41" s="46"/>
      <c r="EOU41" s="46"/>
      <c r="EOV41" s="46"/>
      <c r="EOW41" s="46"/>
      <c r="EOX41" s="46"/>
      <c r="EOY41" s="46"/>
      <c r="EOZ41" s="46"/>
      <c r="EPA41" s="46"/>
      <c r="EPB41" s="46"/>
      <c r="EPC41" s="46"/>
      <c r="EPD41" s="46"/>
      <c r="EPE41" s="46"/>
      <c r="EPF41" s="46"/>
      <c r="EPG41" s="46"/>
      <c r="EPH41" s="46"/>
      <c r="EPI41" s="46"/>
      <c r="EPJ41" s="46"/>
      <c r="EPK41" s="46"/>
      <c r="EPL41" s="46"/>
      <c r="EPM41" s="46"/>
      <c r="EPN41" s="46"/>
      <c r="EPO41" s="46"/>
      <c r="EPP41" s="46"/>
      <c r="EPQ41" s="46"/>
      <c r="EPR41" s="46"/>
      <c r="EPS41" s="46"/>
      <c r="EPT41" s="46"/>
      <c r="EPU41" s="46"/>
      <c r="EPV41" s="46"/>
      <c r="EPW41" s="46"/>
      <c r="EPX41" s="46"/>
      <c r="EPY41" s="46"/>
      <c r="EPZ41" s="46"/>
      <c r="EQA41" s="46"/>
      <c r="EQB41" s="46"/>
      <c r="EQC41" s="46"/>
      <c r="EQD41" s="46"/>
      <c r="EQE41" s="46"/>
      <c r="EQF41" s="46"/>
      <c r="EQG41" s="46"/>
      <c r="EQH41" s="46"/>
      <c r="EQI41" s="46"/>
      <c r="EQJ41" s="46"/>
      <c r="EQK41" s="46"/>
      <c r="EQL41" s="46"/>
      <c r="EQM41" s="46"/>
      <c r="EQN41" s="46"/>
      <c r="EQO41" s="46"/>
      <c r="EQP41" s="46"/>
      <c r="EQQ41" s="46"/>
      <c r="EQR41" s="46"/>
      <c r="EQS41" s="46"/>
      <c r="EQT41" s="46"/>
      <c r="EQU41" s="46"/>
      <c r="EQV41" s="46"/>
      <c r="EQW41" s="46"/>
      <c r="EQX41" s="46"/>
      <c r="EQY41" s="46"/>
      <c r="EQZ41" s="46"/>
      <c r="ERA41" s="46"/>
      <c r="ERB41" s="46"/>
      <c r="ERC41" s="46"/>
      <c r="ERD41" s="46"/>
      <c r="ERE41" s="46"/>
      <c r="ERF41" s="46"/>
      <c r="ERG41" s="46"/>
      <c r="ERH41" s="46"/>
      <c r="ERI41" s="46"/>
      <c r="ERJ41" s="46"/>
      <c r="ERK41" s="46"/>
      <c r="ERL41" s="46"/>
      <c r="ERM41" s="46"/>
      <c r="ERN41" s="46"/>
      <c r="ERO41" s="46"/>
      <c r="ERP41" s="46"/>
      <c r="ERQ41" s="46"/>
      <c r="ERR41" s="46"/>
      <c r="ERS41" s="46"/>
      <c r="ERT41" s="46"/>
      <c r="ERU41" s="46"/>
      <c r="ERV41" s="46"/>
      <c r="ERW41" s="46"/>
      <c r="ERX41" s="46"/>
      <c r="ERY41" s="46"/>
      <c r="ERZ41" s="46"/>
      <c r="ESA41" s="46"/>
      <c r="ESB41" s="46"/>
      <c r="ESC41" s="46"/>
      <c r="ESD41" s="46"/>
      <c r="ESE41" s="46"/>
      <c r="ESF41" s="46"/>
      <c r="ESG41" s="46"/>
      <c r="ESH41" s="46"/>
      <c r="ESI41" s="46"/>
      <c r="ESJ41" s="46"/>
      <c r="ESK41" s="46"/>
      <c r="ESL41" s="46"/>
      <c r="ESM41" s="46"/>
      <c r="ESN41" s="46"/>
      <c r="ESO41" s="46"/>
      <c r="ESP41" s="46"/>
      <c r="ESQ41" s="46"/>
      <c r="ESR41" s="46"/>
      <c r="ESS41" s="46"/>
      <c r="EST41" s="46"/>
      <c r="ESU41" s="46"/>
      <c r="ESV41" s="46"/>
      <c r="ESW41" s="46"/>
      <c r="ESX41" s="46"/>
      <c r="ESY41" s="46"/>
      <c r="ESZ41" s="46"/>
      <c r="ETA41" s="46"/>
      <c r="ETB41" s="46"/>
      <c r="ETC41" s="46"/>
      <c r="ETD41" s="46"/>
      <c r="ETE41" s="46"/>
      <c r="ETF41" s="46"/>
      <c r="ETG41" s="46"/>
      <c r="ETH41" s="46"/>
      <c r="ETI41" s="46"/>
      <c r="ETJ41" s="46"/>
      <c r="ETK41" s="46"/>
      <c r="ETL41" s="46"/>
      <c r="ETM41" s="46"/>
      <c r="ETN41" s="46"/>
      <c r="ETO41" s="46"/>
      <c r="ETP41" s="46"/>
      <c r="ETQ41" s="46"/>
      <c r="ETR41" s="46"/>
      <c r="ETS41" s="46"/>
      <c r="ETT41" s="46"/>
      <c r="ETU41" s="46"/>
      <c r="ETV41" s="46"/>
      <c r="ETW41" s="46"/>
      <c r="ETX41" s="46"/>
      <c r="ETY41" s="46"/>
      <c r="ETZ41" s="46"/>
      <c r="EUA41" s="46"/>
      <c r="EUB41" s="46"/>
      <c r="EUC41" s="46"/>
      <c r="EUD41" s="46"/>
      <c r="EUE41" s="46"/>
      <c r="EUF41" s="46"/>
      <c r="EUG41" s="46"/>
      <c r="EUH41" s="46"/>
      <c r="EUI41" s="46"/>
      <c r="EUJ41" s="46"/>
      <c r="EUK41" s="46"/>
      <c r="EUL41" s="46"/>
      <c r="EUM41" s="46"/>
      <c r="EUN41" s="46"/>
      <c r="EUO41" s="46"/>
      <c r="EUP41" s="46"/>
      <c r="EUQ41" s="46"/>
      <c r="EUR41" s="46"/>
      <c r="EUS41" s="46"/>
      <c r="EUT41" s="46"/>
      <c r="EUU41" s="46"/>
      <c r="EUV41" s="46"/>
      <c r="EUW41" s="46"/>
      <c r="EUX41" s="46"/>
      <c r="EUY41" s="46"/>
      <c r="EUZ41" s="46"/>
      <c r="EVA41" s="46"/>
      <c r="EVB41" s="46"/>
      <c r="EVC41" s="46"/>
      <c r="EVD41" s="46"/>
      <c r="EVE41" s="46"/>
      <c r="EVF41" s="46"/>
      <c r="EVG41" s="46"/>
      <c r="EVH41" s="46"/>
      <c r="EVI41" s="46"/>
      <c r="EVJ41" s="46"/>
      <c r="EVK41" s="46"/>
      <c r="EVL41" s="46"/>
      <c r="EVM41" s="46"/>
      <c r="EVN41" s="46"/>
      <c r="EVO41" s="46"/>
      <c r="EVP41" s="46"/>
      <c r="EVQ41" s="46"/>
      <c r="EVR41" s="46"/>
      <c r="EVS41" s="46"/>
      <c r="EVT41" s="46"/>
      <c r="EVU41" s="46"/>
      <c r="EVV41" s="46"/>
      <c r="EVW41" s="46"/>
      <c r="EVX41" s="46"/>
      <c r="EVY41" s="46"/>
      <c r="EVZ41" s="46"/>
      <c r="EWA41" s="46"/>
      <c r="EWB41" s="46"/>
      <c r="EWC41" s="46"/>
      <c r="EWD41" s="46"/>
      <c r="EWE41" s="46"/>
      <c r="EWF41" s="46"/>
      <c r="EWG41" s="46"/>
      <c r="EWH41" s="46"/>
      <c r="EWI41" s="46"/>
      <c r="EWJ41" s="46"/>
      <c r="EWK41" s="46"/>
      <c r="EWL41" s="46"/>
      <c r="EWM41" s="46"/>
      <c r="EWN41" s="46"/>
      <c r="EWO41" s="46"/>
      <c r="EWP41" s="46"/>
      <c r="EWQ41" s="46"/>
      <c r="EWR41" s="46"/>
      <c r="EWS41" s="46"/>
      <c r="EWT41" s="46"/>
      <c r="EWU41" s="46"/>
      <c r="EWV41" s="46"/>
      <c r="EWW41" s="46"/>
      <c r="EWX41" s="46"/>
      <c r="EWY41" s="46"/>
      <c r="EWZ41" s="46"/>
      <c r="EXA41" s="46"/>
      <c r="EXB41" s="46"/>
      <c r="EXC41" s="46"/>
      <c r="EXD41" s="46"/>
      <c r="EXE41" s="46"/>
      <c r="EXF41" s="46"/>
      <c r="EXG41" s="46"/>
      <c r="EXH41" s="46"/>
      <c r="EXI41" s="46"/>
      <c r="EXJ41" s="46"/>
      <c r="EXK41" s="46"/>
      <c r="EXL41" s="46"/>
      <c r="EXM41" s="46"/>
      <c r="EXN41" s="46"/>
      <c r="EXO41" s="46"/>
      <c r="EXP41" s="46"/>
      <c r="EXQ41" s="46"/>
      <c r="EXR41" s="46"/>
      <c r="EXS41" s="46"/>
      <c r="EXT41" s="46"/>
      <c r="EXU41" s="46"/>
      <c r="EXV41" s="46"/>
      <c r="EXW41" s="46"/>
      <c r="EXX41" s="46"/>
      <c r="EXY41" s="46"/>
      <c r="EXZ41" s="46"/>
      <c r="EYA41" s="46"/>
      <c r="EYB41" s="46"/>
      <c r="EYC41" s="46"/>
      <c r="EYD41" s="46"/>
      <c r="EYE41" s="46"/>
      <c r="EYF41" s="46"/>
      <c r="EYG41" s="46"/>
      <c r="EYH41" s="46"/>
      <c r="EYI41" s="46"/>
      <c r="EYJ41" s="46"/>
      <c r="EYK41" s="46"/>
      <c r="EYL41" s="46"/>
      <c r="EYM41" s="46"/>
      <c r="EYN41" s="46"/>
      <c r="EYO41" s="46"/>
      <c r="EYP41" s="46"/>
      <c r="EYQ41" s="46"/>
      <c r="EYR41" s="46"/>
      <c r="EYS41" s="46"/>
      <c r="EYT41" s="46"/>
      <c r="EYU41" s="46"/>
      <c r="EYV41" s="46"/>
      <c r="EYW41" s="46"/>
      <c r="EYX41" s="46"/>
      <c r="EYY41" s="46"/>
      <c r="EYZ41" s="46"/>
      <c r="EZA41" s="46"/>
      <c r="EZB41" s="46"/>
      <c r="EZC41" s="46"/>
      <c r="EZD41" s="46"/>
      <c r="EZE41" s="46"/>
      <c r="EZF41" s="46"/>
      <c r="EZG41" s="46"/>
      <c r="EZH41" s="46"/>
      <c r="EZI41" s="46"/>
      <c r="EZJ41" s="46"/>
      <c r="EZK41" s="46"/>
      <c r="EZL41" s="46"/>
      <c r="EZM41" s="46"/>
      <c r="EZN41" s="46"/>
      <c r="EZO41" s="46"/>
      <c r="EZP41" s="46"/>
      <c r="EZQ41" s="46"/>
      <c r="EZR41" s="46"/>
      <c r="EZS41" s="46"/>
      <c r="EZT41" s="46"/>
      <c r="EZU41" s="46"/>
      <c r="EZV41" s="46"/>
      <c r="EZW41" s="46"/>
      <c r="EZX41" s="46"/>
      <c r="EZY41" s="46"/>
      <c r="EZZ41" s="46"/>
      <c r="FAA41" s="46"/>
      <c r="FAB41" s="46"/>
      <c r="FAC41" s="46"/>
      <c r="FAD41" s="46"/>
      <c r="FAE41" s="46"/>
      <c r="FAF41" s="46"/>
      <c r="FAG41" s="46"/>
      <c r="FAH41" s="46"/>
      <c r="FAI41" s="46"/>
      <c r="FAJ41" s="46"/>
      <c r="FAK41" s="46"/>
      <c r="FAL41" s="46"/>
      <c r="FAM41" s="46"/>
      <c r="FAN41" s="46"/>
      <c r="FAO41" s="46"/>
      <c r="FAP41" s="46"/>
      <c r="FAQ41" s="46"/>
      <c r="FAR41" s="46"/>
      <c r="FAS41" s="46"/>
      <c r="FAT41" s="46"/>
      <c r="FAU41" s="46"/>
      <c r="FAV41" s="46"/>
      <c r="FAW41" s="46"/>
      <c r="FAX41" s="46"/>
      <c r="FAY41" s="46"/>
      <c r="FAZ41" s="46"/>
      <c r="FBA41" s="46"/>
      <c r="FBB41" s="46"/>
      <c r="FBC41" s="46"/>
      <c r="FBD41" s="46"/>
      <c r="FBE41" s="46"/>
      <c r="FBF41" s="46"/>
      <c r="FBG41" s="46"/>
      <c r="FBH41" s="46"/>
      <c r="FBI41" s="46"/>
      <c r="FBJ41" s="46"/>
      <c r="FBK41" s="46"/>
      <c r="FBL41" s="46"/>
      <c r="FBM41" s="46"/>
      <c r="FBN41" s="46"/>
      <c r="FBO41" s="46"/>
      <c r="FBP41" s="46"/>
      <c r="FBQ41" s="46"/>
      <c r="FBR41" s="46"/>
      <c r="FBS41" s="46"/>
      <c r="FBT41" s="46"/>
      <c r="FBU41" s="46"/>
      <c r="FBV41" s="46"/>
      <c r="FBW41" s="46"/>
      <c r="FBX41" s="46"/>
      <c r="FBY41" s="46"/>
      <c r="FBZ41" s="46"/>
      <c r="FCA41" s="46"/>
      <c r="FCB41" s="46"/>
      <c r="FCC41" s="46"/>
      <c r="FCD41" s="46"/>
      <c r="FCE41" s="46"/>
      <c r="FCF41" s="46"/>
      <c r="FCG41" s="46"/>
      <c r="FCH41" s="46"/>
      <c r="FCI41" s="46"/>
      <c r="FCJ41" s="46"/>
      <c r="FCK41" s="46"/>
      <c r="FCL41" s="46"/>
      <c r="FCM41" s="46"/>
      <c r="FCN41" s="46"/>
      <c r="FCO41" s="46"/>
      <c r="FCP41" s="46"/>
      <c r="FCQ41" s="46"/>
      <c r="FCR41" s="46"/>
      <c r="FCS41" s="46"/>
      <c r="FCT41" s="46"/>
      <c r="FCU41" s="46"/>
      <c r="FCV41" s="46"/>
      <c r="FCW41" s="46"/>
      <c r="FCX41" s="46"/>
      <c r="FCY41" s="46"/>
      <c r="FCZ41" s="46"/>
      <c r="FDA41" s="46"/>
      <c r="FDB41" s="46"/>
      <c r="FDC41" s="46"/>
      <c r="FDD41" s="46"/>
      <c r="FDE41" s="46"/>
      <c r="FDF41" s="46"/>
      <c r="FDG41" s="46"/>
      <c r="FDH41" s="46"/>
      <c r="FDI41" s="46"/>
      <c r="FDJ41" s="46"/>
      <c r="FDK41" s="46"/>
      <c r="FDL41" s="46"/>
      <c r="FDM41" s="46"/>
      <c r="FDN41" s="46"/>
      <c r="FDO41" s="46"/>
      <c r="FDP41" s="46"/>
      <c r="FDQ41" s="46"/>
      <c r="FDR41" s="46"/>
      <c r="FDS41" s="46"/>
      <c r="FDT41" s="46"/>
      <c r="FDU41" s="46"/>
      <c r="FDV41" s="46"/>
      <c r="FDW41" s="46"/>
      <c r="FDX41" s="46"/>
      <c r="FDY41" s="46"/>
      <c r="FDZ41" s="46"/>
      <c r="FEA41" s="46"/>
      <c r="FEB41" s="46"/>
      <c r="FEC41" s="46"/>
      <c r="FED41" s="46"/>
      <c r="FEE41" s="46"/>
      <c r="FEF41" s="46"/>
      <c r="FEG41" s="46"/>
      <c r="FEH41" s="46"/>
      <c r="FEI41" s="46"/>
      <c r="FEJ41" s="46"/>
      <c r="FEK41" s="46"/>
      <c r="FEL41" s="46"/>
      <c r="FEM41" s="46"/>
      <c r="FEN41" s="46"/>
      <c r="FEO41" s="46"/>
      <c r="FEP41" s="46"/>
      <c r="FEQ41" s="46"/>
      <c r="FER41" s="46"/>
      <c r="FES41" s="46"/>
      <c r="FET41" s="46"/>
      <c r="FEU41" s="46"/>
      <c r="FEV41" s="46"/>
      <c r="FEW41" s="46"/>
      <c r="FEX41" s="46"/>
      <c r="FEY41" s="46"/>
      <c r="FEZ41" s="46"/>
      <c r="FFA41" s="46"/>
      <c r="FFB41" s="46"/>
      <c r="FFC41" s="46"/>
      <c r="FFD41" s="46"/>
      <c r="FFE41" s="46"/>
      <c r="FFF41" s="46"/>
      <c r="FFG41" s="46"/>
      <c r="FFH41" s="46"/>
      <c r="FFI41" s="46"/>
      <c r="FFJ41" s="46"/>
      <c r="FFK41" s="46"/>
      <c r="FFL41" s="46"/>
      <c r="FFM41" s="46"/>
      <c r="FFN41" s="46"/>
      <c r="FFO41" s="46"/>
      <c r="FFP41" s="46"/>
      <c r="FFQ41" s="46"/>
      <c r="FFR41" s="46"/>
      <c r="FFS41" s="46"/>
      <c r="FFT41" s="46"/>
      <c r="FFU41" s="46"/>
      <c r="FFV41" s="46"/>
      <c r="FFW41" s="46"/>
      <c r="FFX41" s="46"/>
      <c r="FFY41" s="46"/>
      <c r="FFZ41" s="46"/>
      <c r="FGA41" s="46"/>
      <c r="FGB41" s="46"/>
      <c r="FGC41" s="46"/>
      <c r="FGD41" s="46"/>
      <c r="FGE41" s="46"/>
      <c r="FGF41" s="46"/>
      <c r="FGG41" s="46"/>
      <c r="FGH41" s="46"/>
      <c r="FGI41" s="46"/>
      <c r="FGJ41" s="46"/>
      <c r="FGK41" s="46"/>
      <c r="FGL41" s="46"/>
      <c r="FGM41" s="46"/>
      <c r="FGN41" s="46"/>
      <c r="FGO41" s="46"/>
      <c r="FGP41" s="46"/>
      <c r="FGQ41" s="46"/>
      <c r="FGR41" s="46"/>
      <c r="FGS41" s="46"/>
      <c r="FGT41" s="46"/>
      <c r="FGU41" s="46"/>
      <c r="FGV41" s="46"/>
      <c r="FGW41" s="46"/>
      <c r="FGX41" s="46"/>
      <c r="FGY41" s="46"/>
      <c r="FGZ41" s="46"/>
      <c r="FHA41" s="46"/>
      <c r="FHB41" s="46"/>
      <c r="FHC41" s="46"/>
      <c r="FHD41" s="46"/>
      <c r="FHE41" s="46"/>
      <c r="FHF41" s="46"/>
      <c r="FHG41" s="46"/>
      <c r="FHH41" s="46"/>
      <c r="FHI41" s="46"/>
      <c r="FHJ41" s="46"/>
      <c r="FHK41" s="46"/>
      <c r="FHL41" s="46"/>
      <c r="FHM41" s="46"/>
      <c r="FHN41" s="46"/>
      <c r="FHO41" s="46"/>
      <c r="FHP41" s="46"/>
      <c r="FHQ41" s="46"/>
      <c r="FHR41" s="46"/>
      <c r="FHS41" s="46"/>
      <c r="FHT41" s="46"/>
      <c r="FHU41" s="46"/>
      <c r="FHV41" s="46"/>
      <c r="FHW41" s="46"/>
      <c r="FHX41" s="46"/>
      <c r="FHY41" s="46"/>
      <c r="FHZ41" s="46"/>
      <c r="FIA41" s="46"/>
      <c r="FIB41" s="46"/>
      <c r="FIC41" s="46"/>
      <c r="FID41" s="46"/>
      <c r="FIE41" s="46"/>
      <c r="FIF41" s="46"/>
      <c r="FIG41" s="46"/>
      <c r="FIH41" s="46"/>
      <c r="FII41" s="46"/>
      <c r="FIJ41" s="46"/>
      <c r="FIK41" s="46"/>
      <c r="FIL41" s="46"/>
      <c r="FIM41" s="46"/>
      <c r="FIN41" s="46"/>
      <c r="FIO41" s="46"/>
      <c r="FIP41" s="46"/>
      <c r="FIQ41" s="46"/>
      <c r="FIR41" s="46"/>
      <c r="FIS41" s="46"/>
      <c r="FIT41" s="46"/>
      <c r="FIU41" s="46"/>
      <c r="FIV41" s="46"/>
      <c r="FIW41" s="46"/>
      <c r="FIX41" s="46"/>
      <c r="FIY41" s="46"/>
      <c r="FIZ41" s="46"/>
      <c r="FJA41" s="46"/>
      <c r="FJB41" s="46"/>
      <c r="FJC41" s="46"/>
      <c r="FJD41" s="46"/>
      <c r="FJE41" s="46"/>
      <c r="FJF41" s="46"/>
      <c r="FJG41" s="46"/>
      <c r="FJH41" s="46"/>
      <c r="FJI41" s="46"/>
      <c r="FJJ41" s="46"/>
      <c r="FJK41" s="46"/>
      <c r="FJL41" s="46"/>
      <c r="FJM41" s="46"/>
      <c r="FJN41" s="46"/>
      <c r="FJO41" s="46"/>
      <c r="FJP41" s="46"/>
      <c r="FJQ41" s="46"/>
      <c r="FJR41" s="46"/>
      <c r="FJS41" s="46"/>
      <c r="FJT41" s="46"/>
      <c r="FJU41" s="46"/>
      <c r="FJV41" s="46"/>
      <c r="FJW41" s="46"/>
      <c r="FJX41" s="46"/>
      <c r="FJY41" s="46"/>
      <c r="FJZ41" s="46"/>
      <c r="FKA41" s="46"/>
      <c r="FKB41" s="46"/>
      <c r="FKC41" s="46"/>
      <c r="FKD41" s="46"/>
      <c r="FKE41" s="46"/>
      <c r="FKF41" s="46"/>
      <c r="FKG41" s="46"/>
      <c r="FKH41" s="46"/>
      <c r="FKI41" s="46"/>
      <c r="FKJ41" s="46"/>
      <c r="FKK41" s="46"/>
      <c r="FKL41" s="46"/>
      <c r="FKM41" s="46"/>
      <c r="FKN41" s="46"/>
      <c r="FKO41" s="46"/>
      <c r="FKP41" s="46"/>
      <c r="FKQ41" s="46"/>
      <c r="FKR41" s="46"/>
      <c r="FKS41" s="46"/>
      <c r="FKT41" s="46"/>
      <c r="FKU41" s="46"/>
      <c r="FKV41" s="46"/>
      <c r="FKW41" s="46"/>
      <c r="FKX41" s="46"/>
      <c r="FKY41" s="46"/>
      <c r="FKZ41" s="46"/>
      <c r="FLA41" s="46"/>
      <c r="FLB41" s="46"/>
      <c r="FLC41" s="46"/>
      <c r="FLD41" s="46"/>
      <c r="FLE41" s="46"/>
      <c r="FLF41" s="46"/>
      <c r="FLG41" s="46"/>
      <c r="FLH41" s="46"/>
      <c r="FLI41" s="46"/>
      <c r="FLJ41" s="46"/>
      <c r="FLK41" s="46"/>
      <c r="FLL41" s="46"/>
      <c r="FLM41" s="46"/>
      <c r="FLN41" s="46"/>
      <c r="FLO41" s="46"/>
      <c r="FLP41" s="46"/>
      <c r="FLQ41" s="46"/>
      <c r="FLR41" s="46"/>
      <c r="FLS41" s="46"/>
      <c r="FLT41" s="46"/>
      <c r="FLU41" s="46"/>
      <c r="FLV41" s="46"/>
      <c r="FLW41" s="46"/>
      <c r="FLX41" s="46"/>
      <c r="FLY41" s="46"/>
      <c r="FLZ41" s="46"/>
      <c r="FMA41" s="46"/>
      <c r="FMB41" s="46"/>
      <c r="FMC41" s="46"/>
      <c r="FMD41" s="46"/>
      <c r="FME41" s="46"/>
      <c r="FMF41" s="46"/>
      <c r="FMG41" s="46"/>
      <c r="FMH41" s="46"/>
      <c r="FMI41" s="46"/>
      <c r="FMJ41" s="46"/>
      <c r="FMK41" s="46"/>
      <c r="FML41" s="46"/>
      <c r="FMM41" s="46"/>
      <c r="FMN41" s="46"/>
      <c r="FMO41" s="46"/>
      <c r="FMP41" s="46"/>
      <c r="FMQ41" s="46"/>
      <c r="FMR41" s="46"/>
      <c r="FMS41" s="46"/>
      <c r="FMT41" s="46"/>
      <c r="FMU41" s="46"/>
      <c r="FMV41" s="46"/>
      <c r="FMW41" s="46"/>
      <c r="FMX41" s="46"/>
      <c r="FMY41" s="46"/>
      <c r="FMZ41" s="46"/>
      <c r="FNA41" s="46"/>
      <c r="FNB41" s="46"/>
      <c r="FNC41" s="46"/>
      <c r="FND41" s="46"/>
      <c r="FNE41" s="46"/>
      <c r="FNF41" s="46"/>
      <c r="FNG41" s="46"/>
      <c r="FNH41" s="46"/>
      <c r="FNI41" s="46"/>
      <c r="FNJ41" s="46"/>
      <c r="FNK41" s="46"/>
      <c r="FNL41" s="46"/>
      <c r="FNM41" s="46"/>
      <c r="FNN41" s="46"/>
      <c r="FNO41" s="46"/>
      <c r="FNP41" s="46"/>
      <c r="FNQ41" s="46"/>
      <c r="FNR41" s="46"/>
      <c r="FNS41" s="46"/>
      <c r="FNT41" s="46"/>
      <c r="FNU41" s="46"/>
      <c r="FNV41" s="46"/>
      <c r="FNW41" s="46"/>
      <c r="FNX41" s="46"/>
      <c r="FNY41" s="46"/>
      <c r="FNZ41" s="46"/>
      <c r="FOA41" s="46"/>
      <c r="FOB41" s="46"/>
      <c r="FOC41" s="46"/>
      <c r="FOD41" s="46"/>
      <c r="FOE41" s="46"/>
      <c r="FOF41" s="46"/>
      <c r="FOG41" s="46"/>
      <c r="FOH41" s="46"/>
      <c r="FOI41" s="46"/>
      <c r="FOJ41" s="46"/>
      <c r="FOK41" s="46"/>
      <c r="FOL41" s="46"/>
      <c r="FOM41" s="46"/>
      <c r="FON41" s="46"/>
      <c r="FOO41" s="46"/>
      <c r="FOP41" s="46"/>
      <c r="FOQ41" s="46"/>
      <c r="FOR41" s="46"/>
      <c r="FOS41" s="46"/>
      <c r="FOT41" s="46"/>
      <c r="FOU41" s="46"/>
      <c r="FOV41" s="46"/>
      <c r="FOW41" s="46"/>
      <c r="FOX41" s="46"/>
      <c r="FOY41" s="46"/>
      <c r="FOZ41" s="46"/>
      <c r="FPA41" s="46"/>
      <c r="FPB41" s="46"/>
      <c r="FPC41" s="46"/>
      <c r="FPD41" s="46"/>
      <c r="FPE41" s="46"/>
      <c r="FPF41" s="46"/>
      <c r="FPG41" s="46"/>
      <c r="FPH41" s="46"/>
      <c r="FPI41" s="46"/>
      <c r="FPJ41" s="46"/>
      <c r="FPK41" s="46"/>
      <c r="FPL41" s="46"/>
      <c r="FPM41" s="46"/>
      <c r="FPN41" s="46"/>
      <c r="FPO41" s="46"/>
      <c r="FPP41" s="46"/>
      <c r="FPQ41" s="46"/>
      <c r="FPR41" s="46"/>
      <c r="FPS41" s="46"/>
      <c r="FPT41" s="46"/>
      <c r="FPU41" s="46"/>
      <c r="FPV41" s="46"/>
      <c r="FPW41" s="46"/>
      <c r="FPX41" s="46"/>
      <c r="FPY41" s="46"/>
      <c r="FPZ41" s="46"/>
      <c r="FQA41" s="46"/>
      <c r="FQB41" s="46"/>
      <c r="FQC41" s="46"/>
      <c r="FQD41" s="46"/>
      <c r="FQE41" s="46"/>
      <c r="FQF41" s="46"/>
      <c r="FQG41" s="46"/>
      <c r="FQH41" s="46"/>
      <c r="FQI41" s="46"/>
      <c r="FQJ41" s="46"/>
      <c r="FQK41" s="46"/>
      <c r="FQL41" s="46"/>
      <c r="FQM41" s="46"/>
      <c r="FQN41" s="46"/>
      <c r="FQO41" s="46"/>
      <c r="FQP41" s="46"/>
      <c r="FQQ41" s="46"/>
      <c r="FQR41" s="46"/>
      <c r="FQS41" s="46"/>
      <c r="FQT41" s="46"/>
      <c r="FQU41" s="46"/>
      <c r="FQV41" s="46"/>
      <c r="FQW41" s="46"/>
      <c r="FQX41" s="46"/>
      <c r="FQY41" s="46"/>
      <c r="FQZ41" s="46"/>
      <c r="FRA41" s="46"/>
      <c r="FRB41" s="46"/>
      <c r="FRC41" s="46"/>
      <c r="FRD41" s="46"/>
      <c r="FRE41" s="46"/>
      <c r="FRF41" s="46"/>
      <c r="FRG41" s="46"/>
      <c r="FRH41" s="46"/>
      <c r="FRI41" s="46"/>
      <c r="FRJ41" s="46"/>
      <c r="FRK41" s="46"/>
      <c r="FRL41" s="46"/>
      <c r="FRM41" s="46"/>
      <c r="FRN41" s="46"/>
      <c r="FRO41" s="46"/>
      <c r="FRP41" s="46"/>
      <c r="FRQ41" s="46"/>
      <c r="FRR41" s="46"/>
      <c r="FRS41" s="46"/>
      <c r="FRT41" s="46"/>
      <c r="FRU41" s="46"/>
      <c r="FRV41" s="46"/>
      <c r="FRW41" s="46"/>
      <c r="FRX41" s="46"/>
      <c r="FRY41" s="46"/>
      <c r="FRZ41" s="46"/>
      <c r="FSA41" s="46"/>
      <c r="FSB41" s="46"/>
      <c r="FSC41" s="46"/>
      <c r="FSD41" s="46"/>
      <c r="FSE41" s="46"/>
      <c r="FSF41" s="46"/>
      <c r="FSG41" s="46"/>
      <c r="FSH41" s="46"/>
      <c r="FSI41" s="46"/>
      <c r="FSJ41" s="46"/>
      <c r="FSK41" s="46"/>
      <c r="FSL41" s="46"/>
      <c r="FSM41" s="46"/>
      <c r="FSN41" s="46"/>
      <c r="FSO41" s="46"/>
      <c r="FSP41" s="46"/>
      <c r="FSQ41" s="46"/>
      <c r="FSR41" s="46"/>
      <c r="FSS41" s="46"/>
      <c r="FST41" s="46"/>
      <c r="FSU41" s="46"/>
      <c r="FSV41" s="46"/>
      <c r="FSW41" s="46"/>
      <c r="FSX41" s="46"/>
      <c r="FSY41" s="46"/>
      <c r="FSZ41" s="46"/>
      <c r="FTA41" s="46"/>
      <c r="FTB41" s="46"/>
      <c r="FTC41" s="46"/>
      <c r="FTD41" s="46"/>
      <c r="FTE41" s="46"/>
      <c r="FTF41" s="46"/>
      <c r="FTG41" s="46"/>
      <c r="FTH41" s="46"/>
      <c r="FTI41" s="46"/>
      <c r="FTJ41" s="46"/>
      <c r="FTK41" s="46"/>
      <c r="FTL41" s="46"/>
      <c r="FTM41" s="46"/>
      <c r="FTN41" s="46"/>
      <c r="FTO41" s="46"/>
      <c r="FTP41" s="46"/>
      <c r="FTQ41" s="46"/>
      <c r="FTR41" s="46"/>
      <c r="FTS41" s="46"/>
      <c r="FTT41" s="46"/>
      <c r="FTU41" s="46"/>
      <c r="FTV41" s="46"/>
      <c r="FTW41" s="46"/>
      <c r="FTX41" s="46"/>
      <c r="FTY41" s="46"/>
      <c r="FTZ41" s="46"/>
      <c r="FUA41" s="46"/>
      <c r="FUB41" s="46"/>
      <c r="FUC41" s="46"/>
      <c r="FUD41" s="46"/>
      <c r="FUE41" s="46"/>
      <c r="FUF41" s="46"/>
      <c r="FUG41" s="46"/>
      <c r="FUH41" s="46"/>
      <c r="FUI41" s="46"/>
      <c r="FUJ41" s="46"/>
      <c r="FUK41" s="46"/>
      <c r="FUL41" s="46"/>
      <c r="FUM41" s="46"/>
      <c r="FUN41" s="46"/>
      <c r="FUO41" s="46"/>
      <c r="FUP41" s="46"/>
      <c r="FUQ41" s="46"/>
      <c r="FUR41" s="46"/>
      <c r="FUS41" s="46"/>
      <c r="FUT41" s="46"/>
      <c r="FUU41" s="46"/>
      <c r="FUV41" s="46"/>
      <c r="FUW41" s="46"/>
      <c r="FUX41" s="46"/>
      <c r="FUY41" s="46"/>
      <c r="FUZ41" s="46"/>
      <c r="FVA41" s="46"/>
      <c r="FVB41" s="46"/>
      <c r="FVC41" s="46"/>
      <c r="FVD41" s="46"/>
      <c r="FVE41" s="46"/>
      <c r="FVF41" s="46"/>
      <c r="FVG41" s="46"/>
      <c r="FVH41" s="46"/>
      <c r="FVI41" s="46"/>
      <c r="FVJ41" s="46"/>
      <c r="FVK41" s="46"/>
      <c r="FVL41" s="46"/>
      <c r="FVM41" s="46"/>
      <c r="FVN41" s="46"/>
      <c r="FVO41" s="46"/>
      <c r="FVP41" s="46"/>
      <c r="FVQ41" s="46"/>
      <c r="FVR41" s="46"/>
      <c r="FVS41" s="46"/>
      <c r="FVT41" s="46"/>
      <c r="FVU41" s="46"/>
      <c r="FVV41" s="46"/>
      <c r="FVW41" s="46"/>
      <c r="FVX41" s="46"/>
      <c r="FVY41" s="46"/>
      <c r="FVZ41" s="46"/>
      <c r="FWA41" s="46"/>
      <c r="FWB41" s="46"/>
      <c r="FWC41" s="46"/>
      <c r="FWD41" s="46"/>
      <c r="FWE41" s="46"/>
      <c r="FWF41" s="46"/>
      <c r="FWG41" s="46"/>
      <c r="FWH41" s="46"/>
      <c r="FWI41" s="46"/>
      <c r="FWJ41" s="46"/>
      <c r="FWK41" s="46"/>
      <c r="FWL41" s="46"/>
      <c r="FWM41" s="46"/>
      <c r="FWN41" s="46"/>
      <c r="FWO41" s="46"/>
      <c r="FWP41" s="46"/>
      <c r="FWQ41" s="46"/>
      <c r="FWR41" s="46"/>
      <c r="FWS41" s="46"/>
      <c r="FWT41" s="46"/>
      <c r="FWU41" s="46"/>
      <c r="FWV41" s="46"/>
      <c r="FWW41" s="46"/>
      <c r="FWX41" s="46"/>
      <c r="FWY41" s="46"/>
      <c r="FWZ41" s="46"/>
      <c r="FXA41" s="46"/>
      <c r="FXB41" s="46"/>
      <c r="FXC41" s="46"/>
      <c r="FXD41" s="46"/>
      <c r="FXE41" s="46"/>
      <c r="FXF41" s="46"/>
      <c r="FXG41" s="46"/>
      <c r="FXH41" s="46"/>
      <c r="FXI41" s="46"/>
      <c r="FXJ41" s="46"/>
      <c r="FXK41" s="46"/>
      <c r="FXL41" s="46"/>
      <c r="FXM41" s="46"/>
      <c r="FXN41" s="46"/>
      <c r="FXO41" s="46"/>
      <c r="FXP41" s="46"/>
      <c r="FXQ41" s="46"/>
      <c r="FXR41" s="46"/>
      <c r="FXS41" s="46"/>
      <c r="FXT41" s="46"/>
      <c r="FXU41" s="46"/>
      <c r="FXV41" s="46"/>
      <c r="FXW41" s="46"/>
      <c r="FXX41" s="46"/>
      <c r="FXY41" s="46"/>
      <c r="FXZ41" s="46"/>
      <c r="FYA41" s="46"/>
      <c r="FYB41" s="46"/>
      <c r="FYC41" s="46"/>
      <c r="FYD41" s="46"/>
      <c r="FYE41" s="46"/>
      <c r="FYF41" s="46"/>
      <c r="FYG41" s="46"/>
      <c r="FYH41" s="46"/>
      <c r="FYI41" s="46"/>
      <c r="FYJ41" s="46"/>
      <c r="FYK41" s="46"/>
      <c r="FYL41" s="46"/>
      <c r="FYM41" s="46"/>
      <c r="FYN41" s="46"/>
      <c r="FYO41" s="46"/>
      <c r="FYP41" s="46"/>
      <c r="FYQ41" s="46"/>
      <c r="FYR41" s="46"/>
      <c r="FYS41" s="46"/>
      <c r="FYT41" s="46"/>
      <c r="FYU41" s="46"/>
      <c r="FYV41" s="46"/>
      <c r="FYW41" s="46"/>
      <c r="FYX41" s="46"/>
      <c r="FYY41" s="46"/>
      <c r="FYZ41" s="46"/>
      <c r="FZA41" s="46"/>
      <c r="FZB41" s="46"/>
      <c r="FZC41" s="46"/>
      <c r="FZD41" s="46"/>
      <c r="FZE41" s="46"/>
      <c r="FZF41" s="46"/>
      <c r="FZG41" s="46"/>
      <c r="FZH41" s="46"/>
      <c r="FZI41" s="46"/>
      <c r="FZJ41" s="46"/>
      <c r="FZK41" s="46"/>
      <c r="FZL41" s="46"/>
      <c r="FZM41" s="46"/>
      <c r="FZN41" s="46"/>
      <c r="FZO41" s="46"/>
      <c r="FZP41" s="46"/>
      <c r="FZQ41" s="46"/>
      <c r="FZR41" s="46"/>
      <c r="FZS41" s="46"/>
      <c r="FZT41" s="46"/>
      <c r="FZU41" s="46"/>
      <c r="FZV41" s="46"/>
      <c r="FZW41" s="46"/>
      <c r="FZX41" s="46"/>
      <c r="FZY41" s="46"/>
      <c r="FZZ41" s="46"/>
      <c r="GAA41" s="46"/>
      <c r="GAB41" s="46"/>
      <c r="GAC41" s="46"/>
      <c r="GAD41" s="46"/>
      <c r="GAE41" s="46"/>
      <c r="GAF41" s="46"/>
      <c r="GAG41" s="46"/>
      <c r="GAH41" s="46"/>
      <c r="GAI41" s="46"/>
      <c r="GAJ41" s="46"/>
      <c r="GAK41" s="46"/>
      <c r="GAL41" s="46"/>
      <c r="GAM41" s="46"/>
      <c r="GAN41" s="46"/>
      <c r="GAO41" s="46"/>
      <c r="GAP41" s="46"/>
      <c r="GAQ41" s="46"/>
      <c r="GAR41" s="46"/>
      <c r="GAS41" s="46"/>
      <c r="GAT41" s="46"/>
      <c r="GAU41" s="46"/>
      <c r="GAV41" s="46"/>
      <c r="GAW41" s="46"/>
      <c r="GAX41" s="46"/>
      <c r="GAY41" s="46"/>
      <c r="GAZ41" s="46"/>
      <c r="GBA41" s="46"/>
      <c r="GBB41" s="46"/>
      <c r="GBC41" s="46"/>
      <c r="GBD41" s="46"/>
      <c r="GBE41" s="46"/>
      <c r="GBF41" s="46"/>
      <c r="GBG41" s="46"/>
      <c r="GBH41" s="46"/>
      <c r="GBI41" s="46"/>
      <c r="GBJ41" s="46"/>
      <c r="GBK41" s="46"/>
      <c r="GBL41" s="46"/>
      <c r="GBM41" s="46"/>
      <c r="GBN41" s="46"/>
      <c r="GBO41" s="46"/>
      <c r="GBP41" s="46"/>
      <c r="GBQ41" s="46"/>
      <c r="GBR41" s="46"/>
      <c r="GBS41" s="46"/>
      <c r="GBT41" s="46"/>
      <c r="GBU41" s="46"/>
      <c r="GBV41" s="46"/>
      <c r="GBW41" s="46"/>
      <c r="GBX41" s="46"/>
      <c r="GBY41" s="46"/>
      <c r="GBZ41" s="46"/>
      <c r="GCA41" s="46"/>
      <c r="GCB41" s="46"/>
      <c r="GCC41" s="46"/>
      <c r="GCD41" s="46"/>
      <c r="GCE41" s="46"/>
      <c r="GCF41" s="46"/>
      <c r="GCG41" s="46"/>
      <c r="GCH41" s="46"/>
      <c r="GCI41" s="46"/>
      <c r="GCJ41" s="46"/>
      <c r="GCK41" s="46"/>
      <c r="GCL41" s="46"/>
      <c r="GCM41" s="46"/>
      <c r="GCN41" s="46"/>
      <c r="GCO41" s="46"/>
      <c r="GCP41" s="46"/>
      <c r="GCQ41" s="46"/>
      <c r="GCR41" s="46"/>
      <c r="GCS41" s="46"/>
      <c r="GCT41" s="46"/>
      <c r="GCU41" s="46"/>
      <c r="GCV41" s="46"/>
      <c r="GCW41" s="46"/>
      <c r="GCX41" s="46"/>
      <c r="GCY41" s="46"/>
      <c r="GCZ41" s="46"/>
      <c r="GDA41" s="46"/>
      <c r="GDB41" s="46"/>
      <c r="GDC41" s="46"/>
      <c r="GDD41" s="46"/>
      <c r="GDE41" s="46"/>
      <c r="GDF41" s="46"/>
      <c r="GDG41" s="46"/>
      <c r="GDH41" s="46"/>
      <c r="GDI41" s="46"/>
      <c r="GDJ41" s="46"/>
      <c r="GDK41" s="46"/>
      <c r="GDL41" s="46"/>
      <c r="GDM41" s="46"/>
      <c r="GDN41" s="46"/>
      <c r="GDO41" s="46"/>
      <c r="GDP41" s="46"/>
      <c r="GDQ41" s="46"/>
      <c r="GDR41" s="46"/>
      <c r="GDS41" s="46"/>
      <c r="GDT41" s="46"/>
      <c r="GDU41" s="46"/>
      <c r="GDV41" s="46"/>
      <c r="GDW41" s="46"/>
      <c r="GDX41" s="46"/>
      <c r="GDY41" s="46"/>
      <c r="GDZ41" s="46"/>
      <c r="GEA41" s="46"/>
      <c r="GEB41" s="46"/>
      <c r="GEC41" s="46"/>
      <c r="GED41" s="46"/>
      <c r="GEE41" s="46"/>
      <c r="GEF41" s="46"/>
      <c r="GEG41" s="46"/>
      <c r="GEH41" s="46"/>
      <c r="GEI41" s="46"/>
      <c r="GEJ41" s="46"/>
      <c r="GEK41" s="46"/>
      <c r="GEL41" s="46"/>
      <c r="GEM41" s="46"/>
      <c r="GEN41" s="46"/>
      <c r="GEO41" s="46"/>
      <c r="GEP41" s="46"/>
      <c r="GEQ41" s="46"/>
      <c r="GER41" s="46"/>
      <c r="GES41" s="46"/>
      <c r="GET41" s="46"/>
      <c r="GEU41" s="46"/>
      <c r="GEV41" s="46"/>
      <c r="GEW41" s="46"/>
      <c r="GEX41" s="46"/>
      <c r="GEY41" s="46"/>
      <c r="GEZ41" s="46"/>
      <c r="GFA41" s="46"/>
      <c r="GFB41" s="46"/>
      <c r="GFC41" s="46"/>
      <c r="GFD41" s="46"/>
      <c r="GFE41" s="46"/>
      <c r="GFF41" s="46"/>
      <c r="GFG41" s="46"/>
      <c r="GFH41" s="46"/>
      <c r="GFI41" s="46"/>
      <c r="GFJ41" s="46"/>
      <c r="GFK41" s="46"/>
      <c r="GFL41" s="46"/>
      <c r="GFM41" s="46"/>
      <c r="GFN41" s="46"/>
      <c r="GFO41" s="46"/>
      <c r="GFP41" s="46"/>
      <c r="GFQ41" s="46"/>
      <c r="GFR41" s="46"/>
      <c r="GFS41" s="46"/>
      <c r="GFT41" s="46"/>
      <c r="GFU41" s="46"/>
      <c r="GFV41" s="46"/>
      <c r="GFW41" s="46"/>
      <c r="GFX41" s="46"/>
      <c r="GFY41" s="46"/>
      <c r="GFZ41" s="46"/>
      <c r="GGA41" s="46"/>
      <c r="GGB41" s="46"/>
      <c r="GGC41" s="46"/>
      <c r="GGD41" s="46"/>
      <c r="GGE41" s="46"/>
      <c r="GGF41" s="46"/>
      <c r="GGG41" s="46"/>
      <c r="GGH41" s="46"/>
      <c r="GGI41" s="46"/>
      <c r="GGJ41" s="46"/>
      <c r="GGK41" s="46"/>
      <c r="GGL41" s="46"/>
      <c r="GGM41" s="46"/>
      <c r="GGN41" s="46"/>
      <c r="GGO41" s="46"/>
      <c r="GGP41" s="46"/>
      <c r="GGQ41" s="46"/>
      <c r="GGR41" s="46"/>
      <c r="GGS41" s="46"/>
      <c r="GGT41" s="46"/>
      <c r="GGU41" s="46"/>
      <c r="GGV41" s="46"/>
      <c r="GGW41" s="46"/>
      <c r="GGX41" s="46"/>
      <c r="GGY41" s="46"/>
      <c r="GGZ41" s="46"/>
      <c r="GHA41" s="46"/>
      <c r="GHB41" s="46"/>
      <c r="GHC41" s="46"/>
      <c r="GHD41" s="46"/>
      <c r="GHE41" s="46"/>
      <c r="GHF41" s="46"/>
      <c r="GHG41" s="46"/>
      <c r="GHH41" s="46"/>
      <c r="GHI41" s="46"/>
      <c r="GHJ41" s="46"/>
      <c r="GHK41" s="46"/>
      <c r="GHL41" s="46"/>
      <c r="GHM41" s="46"/>
      <c r="GHN41" s="46"/>
      <c r="GHO41" s="46"/>
      <c r="GHP41" s="46"/>
      <c r="GHQ41" s="46"/>
      <c r="GHR41" s="46"/>
      <c r="GHS41" s="46"/>
      <c r="GHT41" s="46"/>
      <c r="GHU41" s="46"/>
      <c r="GHV41" s="46"/>
      <c r="GHW41" s="46"/>
      <c r="GHX41" s="46"/>
      <c r="GHY41" s="46"/>
      <c r="GHZ41" s="46"/>
      <c r="GIA41" s="46"/>
      <c r="GIB41" s="46"/>
      <c r="GIC41" s="46"/>
      <c r="GID41" s="46"/>
      <c r="GIE41" s="46"/>
      <c r="GIF41" s="46"/>
      <c r="GIG41" s="46"/>
      <c r="GIH41" s="46"/>
      <c r="GII41" s="46"/>
      <c r="GIJ41" s="46"/>
      <c r="GIK41" s="46"/>
      <c r="GIL41" s="46"/>
      <c r="GIM41" s="46"/>
      <c r="GIN41" s="46"/>
      <c r="GIO41" s="46"/>
      <c r="GIP41" s="46"/>
      <c r="GIQ41" s="46"/>
      <c r="GIR41" s="46"/>
      <c r="GIS41" s="46"/>
      <c r="GIT41" s="46"/>
      <c r="GIU41" s="46"/>
      <c r="GIV41" s="46"/>
      <c r="GIW41" s="46"/>
      <c r="GIX41" s="46"/>
      <c r="GIY41" s="46"/>
      <c r="GIZ41" s="46"/>
      <c r="GJA41" s="46"/>
      <c r="GJB41" s="46"/>
      <c r="GJC41" s="46"/>
      <c r="GJD41" s="46"/>
      <c r="GJE41" s="46"/>
      <c r="GJF41" s="46"/>
      <c r="GJG41" s="46"/>
      <c r="GJH41" s="46"/>
      <c r="GJI41" s="46"/>
      <c r="GJJ41" s="46"/>
      <c r="GJK41" s="46"/>
      <c r="GJL41" s="46"/>
      <c r="GJM41" s="46"/>
      <c r="GJN41" s="46"/>
      <c r="GJO41" s="46"/>
      <c r="GJP41" s="46"/>
      <c r="GJQ41" s="46"/>
      <c r="GJR41" s="46"/>
      <c r="GJS41" s="46"/>
      <c r="GJT41" s="46"/>
      <c r="GJU41" s="46"/>
      <c r="GJV41" s="46"/>
      <c r="GJW41" s="46"/>
      <c r="GJX41" s="46"/>
      <c r="GJY41" s="46"/>
      <c r="GJZ41" s="46"/>
      <c r="GKA41" s="46"/>
      <c r="GKB41" s="46"/>
      <c r="GKC41" s="46"/>
      <c r="GKD41" s="46"/>
      <c r="GKE41" s="46"/>
      <c r="GKF41" s="46"/>
      <c r="GKG41" s="46"/>
      <c r="GKH41" s="46"/>
      <c r="GKI41" s="46"/>
      <c r="GKJ41" s="46"/>
      <c r="GKK41" s="46"/>
      <c r="GKL41" s="46"/>
      <c r="GKM41" s="46"/>
      <c r="GKN41" s="46"/>
      <c r="GKO41" s="46"/>
      <c r="GKP41" s="46"/>
      <c r="GKQ41" s="46"/>
      <c r="GKR41" s="46"/>
      <c r="GKS41" s="46"/>
      <c r="GKT41" s="46"/>
      <c r="GKU41" s="46"/>
      <c r="GKV41" s="46"/>
      <c r="GKW41" s="46"/>
      <c r="GKX41" s="46"/>
      <c r="GKY41" s="46"/>
      <c r="GKZ41" s="46"/>
      <c r="GLA41" s="46"/>
      <c r="GLB41" s="46"/>
      <c r="GLC41" s="46"/>
      <c r="GLD41" s="46"/>
      <c r="GLE41" s="46"/>
      <c r="GLF41" s="46"/>
      <c r="GLG41" s="46"/>
      <c r="GLH41" s="46"/>
      <c r="GLI41" s="46"/>
      <c r="GLJ41" s="46"/>
      <c r="GLK41" s="46"/>
      <c r="GLL41" s="46"/>
      <c r="GLM41" s="46"/>
      <c r="GLN41" s="46"/>
      <c r="GLO41" s="46"/>
      <c r="GLP41" s="46"/>
      <c r="GLQ41" s="46"/>
      <c r="GLR41" s="46"/>
      <c r="GLS41" s="46"/>
      <c r="GLT41" s="46"/>
      <c r="GLU41" s="46"/>
      <c r="GLV41" s="46"/>
      <c r="GLW41" s="46"/>
      <c r="GLX41" s="46"/>
      <c r="GLY41" s="46"/>
      <c r="GLZ41" s="46"/>
      <c r="GMA41" s="46"/>
      <c r="GMB41" s="46"/>
      <c r="GMC41" s="46"/>
      <c r="GMD41" s="46"/>
      <c r="GME41" s="46"/>
      <c r="GMF41" s="46"/>
      <c r="GMG41" s="46"/>
      <c r="GMH41" s="46"/>
      <c r="GMI41" s="46"/>
      <c r="GMJ41" s="46"/>
      <c r="GMK41" s="46"/>
      <c r="GML41" s="46"/>
      <c r="GMM41" s="46"/>
      <c r="GMN41" s="46"/>
      <c r="GMO41" s="46"/>
      <c r="GMP41" s="46"/>
      <c r="GMQ41" s="46"/>
      <c r="GMR41" s="46"/>
      <c r="GMS41" s="46"/>
      <c r="GMT41" s="46"/>
      <c r="GMU41" s="46"/>
      <c r="GMV41" s="46"/>
      <c r="GMW41" s="46"/>
      <c r="GMX41" s="46"/>
      <c r="GMY41" s="46"/>
      <c r="GMZ41" s="46"/>
      <c r="GNA41" s="46"/>
      <c r="GNB41" s="46"/>
      <c r="GNC41" s="46"/>
      <c r="GND41" s="46"/>
      <c r="GNE41" s="46"/>
      <c r="GNF41" s="46"/>
      <c r="GNG41" s="46"/>
      <c r="GNH41" s="46"/>
      <c r="GNI41" s="46"/>
      <c r="GNJ41" s="46"/>
      <c r="GNK41" s="46"/>
      <c r="GNL41" s="46"/>
      <c r="GNM41" s="46"/>
      <c r="GNN41" s="46"/>
      <c r="GNO41" s="46"/>
      <c r="GNP41" s="46"/>
      <c r="GNQ41" s="46"/>
      <c r="GNR41" s="46"/>
      <c r="GNS41" s="46"/>
      <c r="GNT41" s="46"/>
      <c r="GNU41" s="46"/>
      <c r="GNV41" s="46"/>
      <c r="GNW41" s="46"/>
      <c r="GNX41" s="46"/>
      <c r="GNY41" s="46"/>
      <c r="GNZ41" s="46"/>
      <c r="GOA41" s="46"/>
      <c r="GOB41" s="46"/>
      <c r="GOC41" s="46"/>
      <c r="GOD41" s="46"/>
      <c r="GOE41" s="46"/>
      <c r="GOF41" s="46"/>
      <c r="GOG41" s="46"/>
      <c r="GOH41" s="46"/>
      <c r="GOI41" s="46"/>
      <c r="GOJ41" s="46"/>
      <c r="GOK41" s="46"/>
      <c r="GOL41" s="46"/>
      <c r="GOM41" s="46"/>
      <c r="GON41" s="46"/>
      <c r="GOO41" s="46"/>
      <c r="GOP41" s="46"/>
      <c r="GOQ41" s="46"/>
      <c r="GOR41" s="46"/>
      <c r="GOS41" s="46"/>
      <c r="GOT41" s="46"/>
      <c r="GOU41" s="46"/>
      <c r="GOV41" s="46"/>
      <c r="GOW41" s="46"/>
      <c r="GOX41" s="46"/>
      <c r="GOY41" s="46"/>
      <c r="GOZ41" s="46"/>
      <c r="GPA41" s="46"/>
      <c r="GPB41" s="46"/>
      <c r="GPC41" s="46"/>
      <c r="GPD41" s="46"/>
      <c r="GPE41" s="46"/>
      <c r="GPF41" s="46"/>
      <c r="GPG41" s="46"/>
      <c r="GPH41" s="46"/>
      <c r="GPI41" s="46"/>
      <c r="GPJ41" s="46"/>
      <c r="GPK41" s="46"/>
      <c r="GPL41" s="46"/>
      <c r="GPM41" s="46"/>
      <c r="GPN41" s="46"/>
      <c r="GPO41" s="46"/>
      <c r="GPP41" s="46"/>
      <c r="GPQ41" s="46"/>
      <c r="GPR41" s="46"/>
      <c r="GPS41" s="46"/>
      <c r="GPT41" s="46"/>
      <c r="GPU41" s="46"/>
      <c r="GPV41" s="46"/>
      <c r="GPW41" s="46"/>
      <c r="GPX41" s="46"/>
      <c r="GPY41" s="46"/>
      <c r="GPZ41" s="46"/>
      <c r="GQA41" s="46"/>
      <c r="GQB41" s="46"/>
      <c r="GQC41" s="46"/>
      <c r="GQD41" s="46"/>
      <c r="GQE41" s="46"/>
      <c r="GQF41" s="46"/>
      <c r="GQG41" s="46"/>
      <c r="GQH41" s="46"/>
      <c r="GQI41" s="46"/>
      <c r="GQJ41" s="46"/>
      <c r="GQK41" s="46"/>
      <c r="GQL41" s="46"/>
      <c r="GQM41" s="46"/>
      <c r="GQN41" s="46"/>
      <c r="GQO41" s="46"/>
      <c r="GQP41" s="46"/>
      <c r="GQQ41" s="46"/>
      <c r="GQR41" s="46"/>
      <c r="GQS41" s="46"/>
      <c r="GQT41" s="46"/>
      <c r="GQU41" s="46"/>
      <c r="GQV41" s="46"/>
      <c r="GQW41" s="46"/>
      <c r="GQX41" s="46"/>
      <c r="GQY41" s="46"/>
      <c r="GQZ41" s="46"/>
      <c r="GRA41" s="46"/>
      <c r="GRB41" s="46"/>
      <c r="GRC41" s="46"/>
      <c r="GRD41" s="46"/>
      <c r="GRE41" s="46"/>
      <c r="GRF41" s="46"/>
      <c r="GRG41" s="46"/>
      <c r="GRH41" s="46"/>
      <c r="GRI41" s="46"/>
      <c r="GRJ41" s="46"/>
      <c r="GRK41" s="46"/>
      <c r="GRL41" s="46"/>
      <c r="GRM41" s="46"/>
      <c r="GRN41" s="46"/>
      <c r="GRO41" s="46"/>
      <c r="GRP41" s="46"/>
      <c r="GRQ41" s="46"/>
      <c r="GRR41" s="46"/>
      <c r="GRS41" s="46"/>
      <c r="GRT41" s="46"/>
      <c r="GRU41" s="46"/>
      <c r="GRV41" s="46"/>
      <c r="GRW41" s="46"/>
      <c r="GRX41" s="46"/>
      <c r="GRY41" s="46"/>
      <c r="GRZ41" s="46"/>
      <c r="GSA41" s="46"/>
      <c r="GSB41" s="46"/>
      <c r="GSC41" s="46"/>
      <c r="GSD41" s="46"/>
      <c r="GSE41" s="46"/>
      <c r="GSF41" s="46"/>
      <c r="GSG41" s="46"/>
      <c r="GSH41" s="46"/>
      <c r="GSI41" s="46"/>
      <c r="GSJ41" s="46"/>
      <c r="GSK41" s="46"/>
      <c r="GSL41" s="46"/>
      <c r="GSM41" s="46"/>
      <c r="GSN41" s="46"/>
      <c r="GSO41" s="46"/>
      <c r="GSP41" s="46"/>
      <c r="GSQ41" s="46"/>
      <c r="GSR41" s="46"/>
      <c r="GSS41" s="46"/>
      <c r="GST41" s="46"/>
      <c r="GSU41" s="46"/>
      <c r="GSV41" s="46"/>
      <c r="GSW41" s="46"/>
      <c r="GSX41" s="46"/>
      <c r="GSY41" s="46"/>
      <c r="GSZ41" s="46"/>
      <c r="GTA41" s="46"/>
      <c r="GTB41" s="46"/>
      <c r="GTC41" s="46"/>
      <c r="GTD41" s="46"/>
      <c r="GTE41" s="46"/>
      <c r="GTF41" s="46"/>
      <c r="GTG41" s="46"/>
      <c r="GTH41" s="46"/>
      <c r="GTI41" s="46"/>
      <c r="GTJ41" s="46"/>
      <c r="GTK41" s="46"/>
      <c r="GTL41" s="46"/>
      <c r="GTM41" s="46"/>
      <c r="GTN41" s="46"/>
      <c r="GTO41" s="46"/>
      <c r="GTP41" s="46"/>
      <c r="GTQ41" s="46"/>
      <c r="GTR41" s="46"/>
      <c r="GTS41" s="46"/>
      <c r="GTT41" s="46"/>
      <c r="GTU41" s="46"/>
      <c r="GTV41" s="46"/>
      <c r="GTW41" s="46"/>
      <c r="GTX41" s="46"/>
      <c r="GTY41" s="46"/>
      <c r="GTZ41" s="46"/>
      <c r="GUA41" s="46"/>
      <c r="GUB41" s="46"/>
      <c r="GUC41" s="46"/>
      <c r="GUD41" s="46"/>
      <c r="GUE41" s="46"/>
      <c r="GUF41" s="46"/>
      <c r="GUG41" s="46"/>
      <c r="GUH41" s="46"/>
      <c r="GUI41" s="46"/>
      <c r="GUJ41" s="46"/>
      <c r="GUK41" s="46"/>
      <c r="GUL41" s="46"/>
      <c r="GUM41" s="46"/>
      <c r="GUN41" s="46"/>
      <c r="GUO41" s="46"/>
      <c r="GUP41" s="46"/>
      <c r="GUQ41" s="46"/>
      <c r="GUR41" s="46"/>
      <c r="GUS41" s="46"/>
      <c r="GUT41" s="46"/>
      <c r="GUU41" s="46"/>
      <c r="GUV41" s="46"/>
      <c r="GUW41" s="46"/>
      <c r="GUX41" s="46"/>
      <c r="GUY41" s="46"/>
      <c r="GUZ41" s="46"/>
      <c r="GVA41" s="46"/>
      <c r="GVB41" s="46"/>
      <c r="GVC41" s="46"/>
      <c r="GVD41" s="46"/>
      <c r="GVE41" s="46"/>
      <c r="GVF41" s="46"/>
      <c r="GVG41" s="46"/>
      <c r="GVH41" s="46"/>
      <c r="GVI41" s="46"/>
      <c r="GVJ41" s="46"/>
      <c r="GVK41" s="46"/>
      <c r="GVL41" s="46"/>
      <c r="GVM41" s="46"/>
      <c r="GVN41" s="46"/>
      <c r="GVO41" s="46"/>
      <c r="GVP41" s="46"/>
      <c r="GVQ41" s="46"/>
      <c r="GVR41" s="46"/>
      <c r="GVS41" s="46"/>
      <c r="GVT41" s="46"/>
      <c r="GVU41" s="46"/>
      <c r="GVV41" s="46"/>
      <c r="GVW41" s="46"/>
      <c r="GVX41" s="46"/>
      <c r="GVY41" s="46"/>
      <c r="GVZ41" s="46"/>
      <c r="GWA41" s="46"/>
      <c r="GWB41" s="46"/>
      <c r="GWC41" s="46"/>
      <c r="GWD41" s="46"/>
      <c r="GWE41" s="46"/>
      <c r="GWF41" s="46"/>
      <c r="GWG41" s="46"/>
      <c r="GWH41" s="46"/>
      <c r="GWI41" s="46"/>
      <c r="GWJ41" s="46"/>
      <c r="GWK41" s="46"/>
      <c r="GWL41" s="46"/>
      <c r="GWM41" s="46"/>
      <c r="GWN41" s="46"/>
      <c r="GWO41" s="46"/>
      <c r="GWP41" s="46"/>
      <c r="GWQ41" s="46"/>
      <c r="GWR41" s="46"/>
      <c r="GWS41" s="46"/>
      <c r="GWT41" s="46"/>
      <c r="GWU41" s="46"/>
      <c r="GWV41" s="46"/>
      <c r="GWW41" s="46"/>
      <c r="GWX41" s="46"/>
      <c r="GWY41" s="46"/>
      <c r="GWZ41" s="46"/>
      <c r="GXA41" s="46"/>
      <c r="GXB41" s="46"/>
      <c r="GXC41" s="46"/>
      <c r="GXD41" s="46"/>
      <c r="GXE41" s="46"/>
      <c r="GXF41" s="46"/>
      <c r="GXG41" s="46"/>
      <c r="GXH41" s="46"/>
      <c r="GXI41" s="46"/>
      <c r="GXJ41" s="46"/>
      <c r="GXK41" s="46"/>
      <c r="GXL41" s="46"/>
      <c r="GXM41" s="46"/>
      <c r="GXN41" s="46"/>
      <c r="GXO41" s="46"/>
      <c r="GXP41" s="46"/>
      <c r="GXQ41" s="46"/>
      <c r="GXR41" s="46"/>
      <c r="GXS41" s="46"/>
      <c r="GXT41" s="46"/>
      <c r="GXU41" s="46"/>
      <c r="GXV41" s="46"/>
      <c r="GXW41" s="46"/>
      <c r="GXX41" s="46"/>
      <c r="GXY41" s="46"/>
      <c r="GXZ41" s="46"/>
      <c r="GYA41" s="46"/>
      <c r="GYB41" s="46"/>
      <c r="GYC41" s="46"/>
      <c r="GYD41" s="46"/>
      <c r="GYE41" s="46"/>
      <c r="GYF41" s="46"/>
      <c r="GYG41" s="46"/>
      <c r="GYH41" s="46"/>
      <c r="GYI41" s="46"/>
      <c r="GYJ41" s="46"/>
      <c r="GYK41" s="46"/>
      <c r="GYL41" s="46"/>
      <c r="GYM41" s="46"/>
      <c r="GYN41" s="46"/>
      <c r="GYO41" s="46"/>
      <c r="GYP41" s="46"/>
      <c r="GYQ41" s="46"/>
      <c r="GYR41" s="46"/>
      <c r="GYS41" s="46"/>
      <c r="GYT41" s="46"/>
      <c r="GYU41" s="46"/>
      <c r="GYV41" s="46"/>
      <c r="GYW41" s="46"/>
      <c r="GYX41" s="46"/>
      <c r="GYY41" s="46"/>
      <c r="GYZ41" s="46"/>
      <c r="GZA41" s="46"/>
      <c r="GZB41" s="46"/>
      <c r="GZC41" s="46"/>
      <c r="GZD41" s="46"/>
      <c r="GZE41" s="46"/>
      <c r="GZF41" s="46"/>
      <c r="GZG41" s="46"/>
      <c r="GZH41" s="46"/>
      <c r="GZI41" s="46"/>
      <c r="GZJ41" s="46"/>
      <c r="GZK41" s="46"/>
      <c r="GZL41" s="46"/>
      <c r="GZM41" s="46"/>
      <c r="GZN41" s="46"/>
      <c r="GZO41" s="46"/>
      <c r="GZP41" s="46"/>
      <c r="GZQ41" s="46"/>
      <c r="GZR41" s="46"/>
      <c r="GZS41" s="46"/>
      <c r="GZT41" s="46"/>
      <c r="GZU41" s="46"/>
      <c r="GZV41" s="46"/>
      <c r="GZW41" s="46"/>
      <c r="GZX41" s="46"/>
      <c r="GZY41" s="46"/>
      <c r="GZZ41" s="46"/>
      <c r="HAA41" s="46"/>
      <c r="HAB41" s="46"/>
      <c r="HAC41" s="46"/>
      <c r="HAD41" s="46"/>
      <c r="HAE41" s="46"/>
      <c r="HAF41" s="46"/>
      <c r="HAG41" s="46"/>
      <c r="HAH41" s="46"/>
      <c r="HAI41" s="46"/>
      <c r="HAJ41" s="46"/>
      <c r="HAK41" s="46"/>
      <c r="HAL41" s="46"/>
      <c r="HAM41" s="46"/>
      <c r="HAN41" s="46"/>
      <c r="HAO41" s="46"/>
      <c r="HAP41" s="46"/>
      <c r="HAQ41" s="46"/>
      <c r="HAR41" s="46"/>
      <c r="HAS41" s="46"/>
      <c r="HAT41" s="46"/>
      <c r="HAU41" s="46"/>
      <c r="HAV41" s="46"/>
      <c r="HAW41" s="46"/>
      <c r="HAX41" s="46"/>
      <c r="HAY41" s="46"/>
      <c r="HAZ41" s="46"/>
      <c r="HBA41" s="46"/>
      <c r="HBB41" s="46"/>
      <c r="HBC41" s="46"/>
      <c r="HBD41" s="46"/>
      <c r="HBE41" s="46"/>
      <c r="HBF41" s="46"/>
      <c r="HBG41" s="46"/>
      <c r="HBH41" s="46"/>
      <c r="HBI41" s="46"/>
      <c r="HBJ41" s="46"/>
      <c r="HBK41" s="46"/>
      <c r="HBL41" s="46"/>
      <c r="HBM41" s="46"/>
      <c r="HBN41" s="46"/>
      <c r="HBO41" s="46"/>
      <c r="HBP41" s="46"/>
      <c r="HBQ41" s="46"/>
      <c r="HBR41" s="46"/>
      <c r="HBS41" s="46"/>
      <c r="HBT41" s="46"/>
      <c r="HBU41" s="46"/>
      <c r="HBV41" s="46"/>
      <c r="HBW41" s="46"/>
      <c r="HBX41" s="46"/>
      <c r="HBY41" s="46"/>
      <c r="HBZ41" s="46"/>
      <c r="HCA41" s="46"/>
      <c r="HCB41" s="46"/>
      <c r="HCC41" s="46"/>
      <c r="HCD41" s="46"/>
      <c r="HCE41" s="46"/>
      <c r="HCF41" s="46"/>
      <c r="HCG41" s="46"/>
      <c r="HCH41" s="46"/>
      <c r="HCI41" s="46"/>
      <c r="HCJ41" s="46"/>
      <c r="HCK41" s="46"/>
      <c r="HCL41" s="46"/>
      <c r="HCM41" s="46"/>
      <c r="HCN41" s="46"/>
      <c r="HCO41" s="46"/>
      <c r="HCP41" s="46"/>
      <c r="HCQ41" s="46"/>
      <c r="HCR41" s="46"/>
      <c r="HCS41" s="46"/>
      <c r="HCT41" s="46"/>
      <c r="HCU41" s="46"/>
      <c r="HCV41" s="46"/>
      <c r="HCW41" s="46"/>
      <c r="HCX41" s="46"/>
      <c r="HCY41" s="46"/>
      <c r="HCZ41" s="46"/>
      <c r="HDA41" s="46"/>
      <c r="HDB41" s="46"/>
      <c r="HDC41" s="46"/>
      <c r="HDD41" s="46"/>
      <c r="HDE41" s="46"/>
      <c r="HDF41" s="46"/>
      <c r="HDG41" s="46"/>
      <c r="HDH41" s="46"/>
      <c r="HDI41" s="46"/>
      <c r="HDJ41" s="46"/>
      <c r="HDK41" s="46"/>
      <c r="HDL41" s="46"/>
      <c r="HDM41" s="46"/>
      <c r="HDN41" s="46"/>
      <c r="HDO41" s="46"/>
      <c r="HDP41" s="46"/>
      <c r="HDQ41" s="46"/>
      <c r="HDR41" s="46"/>
      <c r="HDS41" s="46"/>
      <c r="HDT41" s="46"/>
      <c r="HDU41" s="46"/>
      <c r="HDV41" s="46"/>
      <c r="HDW41" s="46"/>
      <c r="HDX41" s="46"/>
      <c r="HDY41" s="46"/>
      <c r="HDZ41" s="46"/>
      <c r="HEA41" s="46"/>
      <c r="HEB41" s="46"/>
      <c r="HEC41" s="46"/>
      <c r="HED41" s="46"/>
      <c r="HEE41" s="46"/>
      <c r="HEF41" s="46"/>
      <c r="HEG41" s="46"/>
      <c r="HEH41" s="46"/>
      <c r="HEI41" s="46"/>
      <c r="HEJ41" s="46"/>
      <c r="HEK41" s="46"/>
      <c r="HEL41" s="46"/>
      <c r="HEM41" s="46"/>
      <c r="HEN41" s="46"/>
      <c r="HEO41" s="46"/>
      <c r="HEP41" s="46"/>
      <c r="HEQ41" s="46"/>
      <c r="HER41" s="46"/>
      <c r="HES41" s="46"/>
      <c r="HET41" s="46"/>
      <c r="HEU41" s="46"/>
      <c r="HEV41" s="46"/>
      <c r="HEW41" s="46"/>
      <c r="HEX41" s="46"/>
      <c r="HEY41" s="46"/>
      <c r="HEZ41" s="46"/>
      <c r="HFA41" s="46"/>
      <c r="HFB41" s="46"/>
      <c r="HFC41" s="46"/>
      <c r="HFD41" s="46"/>
      <c r="HFE41" s="46"/>
      <c r="HFF41" s="46"/>
      <c r="HFG41" s="46"/>
      <c r="HFH41" s="46"/>
      <c r="HFI41" s="46"/>
      <c r="HFJ41" s="46"/>
      <c r="HFK41" s="46"/>
      <c r="HFL41" s="46"/>
      <c r="HFM41" s="46"/>
      <c r="HFN41" s="46"/>
      <c r="HFO41" s="46"/>
      <c r="HFP41" s="46"/>
      <c r="HFQ41" s="46"/>
      <c r="HFR41" s="46"/>
      <c r="HFS41" s="46"/>
      <c r="HFT41" s="46"/>
      <c r="HFU41" s="46"/>
      <c r="HFV41" s="46"/>
      <c r="HFW41" s="46"/>
      <c r="HFX41" s="46"/>
      <c r="HFY41" s="46"/>
      <c r="HFZ41" s="46"/>
      <c r="HGA41" s="46"/>
      <c r="HGB41" s="46"/>
      <c r="HGC41" s="46"/>
      <c r="HGD41" s="46"/>
      <c r="HGE41" s="46"/>
      <c r="HGF41" s="46"/>
      <c r="HGG41" s="46"/>
      <c r="HGH41" s="46"/>
      <c r="HGI41" s="46"/>
      <c r="HGJ41" s="46"/>
      <c r="HGK41" s="46"/>
      <c r="HGL41" s="46"/>
      <c r="HGM41" s="46"/>
      <c r="HGN41" s="46"/>
      <c r="HGO41" s="46"/>
      <c r="HGP41" s="46"/>
      <c r="HGQ41" s="46"/>
      <c r="HGR41" s="46"/>
      <c r="HGS41" s="46"/>
      <c r="HGT41" s="46"/>
      <c r="HGU41" s="46"/>
      <c r="HGV41" s="46"/>
      <c r="HGW41" s="46"/>
      <c r="HGX41" s="46"/>
      <c r="HGY41" s="46"/>
      <c r="HGZ41" s="46"/>
      <c r="HHA41" s="46"/>
      <c r="HHB41" s="46"/>
      <c r="HHC41" s="46"/>
      <c r="HHD41" s="46"/>
      <c r="HHE41" s="46"/>
      <c r="HHF41" s="46"/>
      <c r="HHG41" s="46"/>
      <c r="HHH41" s="46"/>
      <c r="HHI41" s="46"/>
      <c r="HHJ41" s="46"/>
      <c r="HHK41" s="46"/>
      <c r="HHL41" s="46"/>
      <c r="HHM41" s="46"/>
      <c r="HHN41" s="46"/>
      <c r="HHO41" s="46"/>
      <c r="HHP41" s="46"/>
      <c r="HHQ41" s="46"/>
      <c r="HHR41" s="46"/>
      <c r="HHS41" s="46"/>
      <c r="HHT41" s="46"/>
      <c r="HHU41" s="46"/>
      <c r="HHV41" s="46"/>
      <c r="HHW41" s="46"/>
      <c r="HHX41" s="46"/>
      <c r="HHY41" s="46"/>
      <c r="HHZ41" s="46"/>
      <c r="HIA41" s="46"/>
      <c r="HIB41" s="46"/>
      <c r="HIC41" s="46"/>
      <c r="HID41" s="46"/>
      <c r="HIE41" s="46"/>
      <c r="HIF41" s="46"/>
      <c r="HIG41" s="46"/>
      <c r="HIH41" s="46"/>
      <c r="HII41" s="46"/>
      <c r="HIJ41" s="46"/>
      <c r="HIK41" s="46"/>
      <c r="HIL41" s="46"/>
      <c r="HIM41" s="46"/>
      <c r="HIN41" s="46"/>
      <c r="HIO41" s="46"/>
      <c r="HIP41" s="46"/>
      <c r="HIQ41" s="46"/>
      <c r="HIR41" s="46"/>
      <c r="HIS41" s="46"/>
      <c r="HIT41" s="46"/>
      <c r="HIU41" s="46"/>
      <c r="HIV41" s="46"/>
      <c r="HIW41" s="46"/>
      <c r="HIX41" s="46"/>
      <c r="HIY41" s="46"/>
      <c r="HIZ41" s="46"/>
      <c r="HJA41" s="46"/>
      <c r="HJB41" s="46"/>
      <c r="HJC41" s="46"/>
      <c r="HJD41" s="46"/>
      <c r="HJE41" s="46"/>
      <c r="HJF41" s="46"/>
      <c r="HJG41" s="46"/>
      <c r="HJH41" s="46"/>
      <c r="HJI41" s="46"/>
      <c r="HJJ41" s="46"/>
      <c r="HJK41" s="46"/>
      <c r="HJL41" s="46"/>
      <c r="HJM41" s="46"/>
      <c r="HJN41" s="46"/>
      <c r="HJO41" s="46"/>
      <c r="HJP41" s="46"/>
      <c r="HJQ41" s="46"/>
      <c r="HJR41" s="46"/>
      <c r="HJS41" s="46"/>
      <c r="HJT41" s="46"/>
      <c r="HJU41" s="46"/>
      <c r="HJV41" s="46"/>
      <c r="HJW41" s="46"/>
      <c r="HJX41" s="46"/>
      <c r="HJY41" s="46"/>
      <c r="HJZ41" s="46"/>
      <c r="HKA41" s="46"/>
      <c r="HKB41" s="46"/>
      <c r="HKC41" s="46"/>
      <c r="HKD41" s="46"/>
      <c r="HKE41" s="46"/>
      <c r="HKF41" s="46"/>
      <c r="HKG41" s="46"/>
      <c r="HKH41" s="46"/>
      <c r="HKI41" s="46"/>
      <c r="HKJ41" s="46"/>
      <c r="HKK41" s="46"/>
      <c r="HKL41" s="46"/>
      <c r="HKM41" s="46"/>
      <c r="HKN41" s="46"/>
      <c r="HKO41" s="46"/>
      <c r="HKP41" s="46"/>
      <c r="HKQ41" s="46"/>
      <c r="HKR41" s="46"/>
      <c r="HKS41" s="46"/>
      <c r="HKT41" s="46"/>
      <c r="HKU41" s="46"/>
      <c r="HKV41" s="46"/>
      <c r="HKW41" s="46"/>
      <c r="HKX41" s="46"/>
      <c r="HKY41" s="46"/>
      <c r="HKZ41" s="46"/>
      <c r="HLA41" s="46"/>
      <c r="HLB41" s="46"/>
      <c r="HLC41" s="46"/>
      <c r="HLD41" s="46"/>
      <c r="HLE41" s="46"/>
      <c r="HLF41" s="46"/>
      <c r="HLG41" s="46"/>
      <c r="HLH41" s="46"/>
      <c r="HLI41" s="46"/>
      <c r="HLJ41" s="46"/>
      <c r="HLK41" s="46"/>
      <c r="HLL41" s="46"/>
      <c r="HLM41" s="46"/>
      <c r="HLN41" s="46"/>
      <c r="HLO41" s="46"/>
      <c r="HLP41" s="46"/>
      <c r="HLQ41" s="46"/>
      <c r="HLR41" s="46"/>
      <c r="HLS41" s="46"/>
      <c r="HLT41" s="46"/>
      <c r="HLU41" s="46"/>
      <c r="HLV41" s="46"/>
      <c r="HLW41" s="46"/>
      <c r="HLX41" s="46"/>
      <c r="HLY41" s="46"/>
      <c r="HLZ41" s="46"/>
      <c r="HMA41" s="46"/>
      <c r="HMB41" s="46"/>
      <c r="HMC41" s="46"/>
      <c r="HMD41" s="46"/>
      <c r="HME41" s="46"/>
      <c r="HMF41" s="46"/>
      <c r="HMG41" s="46"/>
      <c r="HMH41" s="46"/>
      <c r="HMI41" s="46"/>
      <c r="HMJ41" s="46"/>
      <c r="HMK41" s="46"/>
      <c r="HML41" s="46"/>
      <c r="HMM41" s="46"/>
      <c r="HMN41" s="46"/>
      <c r="HMO41" s="46"/>
      <c r="HMP41" s="46"/>
      <c r="HMQ41" s="46"/>
      <c r="HMR41" s="46"/>
      <c r="HMS41" s="46"/>
      <c r="HMT41" s="46"/>
      <c r="HMU41" s="46"/>
      <c r="HMV41" s="46"/>
      <c r="HMW41" s="46"/>
      <c r="HMX41" s="46"/>
      <c r="HMY41" s="46"/>
      <c r="HMZ41" s="46"/>
      <c r="HNA41" s="46"/>
      <c r="HNB41" s="46"/>
      <c r="HNC41" s="46"/>
      <c r="HND41" s="46"/>
      <c r="HNE41" s="46"/>
      <c r="HNF41" s="46"/>
      <c r="HNG41" s="46"/>
      <c r="HNH41" s="46"/>
      <c r="HNI41" s="46"/>
      <c r="HNJ41" s="46"/>
      <c r="HNK41" s="46"/>
      <c r="HNL41" s="46"/>
      <c r="HNM41" s="46"/>
      <c r="HNN41" s="46"/>
      <c r="HNO41" s="46"/>
      <c r="HNP41" s="46"/>
      <c r="HNQ41" s="46"/>
      <c r="HNR41" s="46"/>
      <c r="HNS41" s="46"/>
      <c r="HNT41" s="46"/>
      <c r="HNU41" s="46"/>
      <c r="HNV41" s="46"/>
      <c r="HNW41" s="46"/>
      <c r="HNX41" s="46"/>
      <c r="HNY41" s="46"/>
      <c r="HNZ41" s="46"/>
      <c r="HOA41" s="46"/>
      <c r="HOB41" s="46"/>
      <c r="HOC41" s="46"/>
      <c r="HOD41" s="46"/>
      <c r="HOE41" s="46"/>
      <c r="HOF41" s="46"/>
      <c r="HOG41" s="46"/>
      <c r="HOH41" s="46"/>
      <c r="HOI41" s="46"/>
      <c r="HOJ41" s="46"/>
      <c r="HOK41" s="46"/>
      <c r="HOL41" s="46"/>
      <c r="HOM41" s="46"/>
      <c r="HON41" s="46"/>
      <c r="HOO41" s="46"/>
      <c r="HOP41" s="46"/>
      <c r="HOQ41" s="46"/>
      <c r="HOR41" s="46"/>
      <c r="HOS41" s="46"/>
      <c r="HOT41" s="46"/>
      <c r="HOU41" s="46"/>
      <c r="HOV41" s="46"/>
      <c r="HOW41" s="46"/>
      <c r="HOX41" s="46"/>
      <c r="HOY41" s="46"/>
      <c r="HOZ41" s="46"/>
      <c r="HPA41" s="46"/>
      <c r="HPB41" s="46"/>
      <c r="HPC41" s="46"/>
      <c r="HPD41" s="46"/>
      <c r="HPE41" s="46"/>
      <c r="HPF41" s="46"/>
      <c r="HPG41" s="46"/>
      <c r="HPH41" s="46"/>
      <c r="HPI41" s="46"/>
      <c r="HPJ41" s="46"/>
      <c r="HPK41" s="46"/>
      <c r="HPL41" s="46"/>
      <c r="HPM41" s="46"/>
      <c r="HPN41" s="46"/>
      <c r="HPO41" s="46"/>
      <c r="HPP41" s="46"/>
      <c r="HPQ41" s="46"/>
      <c r="HPR41" s="46"/>
      <c r="HPS41" s="46"/>
      <c r="HPT41" s="46"/>
      <c r="HPU41" s="46"/>
      <c r="HPV41" s="46"/>
      <c r="HPW41" s="46"/>
      <c r="HPX41" s="46"/>
      <c r="HPY41" s="46"/>
      <c r="HPZ41" s="46"/>
      <c r="HQA41" s="46"/>
      <c r="HQB41" s="46"/>
      <c r="HQC41" s="46"/>
      <c r="HQD41" s="46"/>
      <c r="HQE41" s="46"/>
      <c r="HQF41" s="46"/>
      <c r="HQG41" s="46"/>
      <c r="HQH41" s="46"/>
      <c r="HQI41" s="46"/>
      <c r="HQJ41" s="46"/>
      <c r="HQK41" s="46"/>
      <c r="HQL41" s="46"/>
      <c r="HQM41" s="46"/>
      <c r="HQN41" s="46"/>
      <c r="HQO41" s="46"/>
      <c r="HQP41" s="46"/>
      <c r="HQQ41" s="46"/>
      <c r="HQR41" s="46"/>
      <c r="HQS41" s="46"/>
      <c r="HQT41" s="46"/>
      <c r="HQU41" s="46"/>
      <c r="HQV41" s="46"/>
      <c r="HQW41" s="46"/>
      <c r="HQX41" s="46"/>
      <c r="HQY41" s="46"/>
      <c r="HQZ41" s="46"/>
      <c r="HRA41" s="46"/>
      <c r="HRB41" s="46"/>
      <c r="HRC41" s="46"/>
      <c r="HRD41" s="46"/>
      <c r="HRE41" s="46"/>
      <c r="HRF41" s="46"/>
      <c r="HRG41" s="46"/>
      <c r="HRH41" s="46"/>
      <c r="HRI41" s="46"/>
      <c r="HRJ41" s="46"/>
      <c r="HRK41" s="46"/>
      <c r="HRL41" s="46"/>
      <c r="HRM41" s="46"/>
      <c r="HRN41" s="46"/>
      <c r="HRO41" s="46"/>
      <c r="HRP41" s="46"/>
      <c r="HRQ41" s="46"/>
      <c r="HRR41" s="46"/>
      <c r="HRS41" s="46"/>
      <c r="HRT41" s="46"/>
      <c r="HRU41" s="46"/>
      <c r="HRV41" s="46"/>
      <c r="HRW41" s="46"/>
      <c r="HRX41" s="46"/>
      <c r="HRY41" s="46"/>
      <c r="HRZ41" s="46"/>
      <c r="HSA41" s="46"/>
      <c r="HSB41" s="46"/>
      <c r="HSC41" s="46"/>
      <c r="HSD41" s="46"/>
      <c r="HSE41" s="46"/>
      <c r="HSF41" s="46"/>
      <c r="HSG41" s="46"/>
      <c r="HSH41" s="46"/>
      <c r="HSI41" s="46"/>
      <c r="HSJ41" s="46"/>
      <c r="HSK41" s="46"/>
      <c r="HSL41" s="46"/>
      <c r="HSM41" s="46"/>
      <c r="HSN41" s="46"/>
      <c r="HSO41" s="46"/>
      <c r="HSP41" s="46"/>
      <c r="HSQ41" s="46"/>
      <c r="HSR41" s="46"/>
      <c r="HSS41" s="46"/>
      <c r="HST41" s="46"/>
      <c r="HSU41" s="46"/>
      <c r="HSV41" s="46"/>
      <c r="HSW41" s="46"/>
      <c r="HSX41" s="46"/>
      <c r="HSY41" s="46"/>
      <c r="HSZ41" s="46"/>
      <c r="HTA41" s="46"/>
      <c r="HTB41" s="46"/>
      <c r="HTC41" s="46"/>
      <c r="HTD41" s="46"/>
      <c r="HTE41" s="46"/>
      <c r="HTF41" s="46"/>
      <c r="HTG41" s="46"/>
      <c r="HTH41" s="46"/>
      <c r="HTI41" s="46"/>
      <c r="HTJ41" s="46"/>
      <c r="HTK41" s="46"/>
      <c r="HTL41" s="46"/>
      <c r="HTM41" s="46"/>
      <c r="HTN41" s="46"/>
      <c r="HTO41" s="46"/>
      <c r="HTP41" s="46"/>
      <c r="HTQ41" s="46"/>
      <c r="HTR41" s="46"/>
      <c r="HTS41" s="46"/>
      <c r="HTT41" s="46"/>
      <c r="HTU41" s="46"/>
      <c r="HTV41" s="46"/>
      <c r="HTW41" s="46"/>
      <c r="HTX41" s="46"/>
      <c r="HTY41" s="46"/>
      <c r="HTZ41" s="46"/>
      <c r="HUA41" s="46"/>
      <c r="HUB41" s="46"/>
      <c r="HUC41" s="46"/>
      <c r="HUD41" s="46"/>
      <c r="HUE41" s="46"/>
      <c r="HUF41" s="46"/>
      <c r="HUG41" s="46"/>
      <c r="HUH41" s="46"/>
      <c r="HUI41" s="46"/>
      <c r="HUJ41" s="46"/>
      <c r="HUK41" s="46"/>
      <c r="HUL41" s="46"/>
      <c r="HUM41" s="46"/>
      <c r="HUN41" s="46"/>
      <c r="HUO41" s="46"/>
      <c r="HUP41" s="46"/>
      <c r="HUQ41" s="46"/>
      <c r="HUR41" s="46"/>
      <c r="HUS41" s="46"/>
      <c r="HUT41" s="46"/>
      <c r="HUU41" s="46"/>
      <c r="HUV41" s="46"/>
      <c r="HUW41" s="46"/>
      <c r="HUX41" s="46"/>
      <c r="HUY41" s="46"/>
      <c r="HUZ41" s="46"/>
      <c r="HVA41" s="46"/>
      <c r="HVB41" s="46"/>
      <c r="HVC41" s="46"/>
      <c r="HVD41" s="46"/>
      <c r="HVE41" s="46"/>
      <c r="HVF41" s="46"/>
      <c r="HVG41" s="46"/>
      <c r="HVH41" s="46"/>
      <c r="HVI41" s="46"/>
      <c r="HVJ41" s="46"/>
      <c r="HVK41" s="46"/>
      <c r="HVL41" s="46"/>
      <c r="HVM41" s="46"/>
      <c r="HVN41" s="46"/>
      <c r="HVO41" s="46"/>
      <c r="HVP41" s="46"/>
      <c r="HVQ41" s="46"/>
      <c r="HVR41" s="46"/>
      <c r="HVS41" s="46"/>
      <c r="HVT41" s="46"/>
      <c r="HVU41" s="46"/>
      <c r="HVV41" s="46"/>
      <c r="HVW41" s="46"/>
      <c r="HVX41" s="46"/>
      <c r="HVY41" s="46"/>
      <c r="HVZ41" s="46"/>
      <c r="HWA41" s="46"/>
      <c r="HWB41" s="46"/>
      <c r="HWC41" s="46"/>
      <c r="HWD41" s="46"/>
      <c r="HWE41" s="46"/>
      <c r="HWF41" s="46"/>
      <c r="HWG41" s="46"/>
      <c r="HWH41" s="46"/>
      <c r="HWI41" s="46"/>
      <c r="HWJ41" s="46"/>
      <c r="HWK41" s="46"/>
      <c r="HWL41" s="46"/>
      <c r="HWM41" s="46"/>
      <c r="HWN41" s="46"/>
      <c r="HWO41" s="46"/>
      <c r="HWP41" s="46"/>
      <c r="HWQ41" s="46"/>
      <c r="HWR41" s="46"/>
      <c r="HWS41" s="46"/>
      <c r="HWT41" s="46"/>
      <c r="HWU41" s="46"/>
      <c r="HWV41" s="46"/>
      <c r="HWW41" s="46"/>
      <c r="HWX41" s="46"/>
      <c r="HWY41" s="46"/>
      <c r="HWZ41" s="46"/>
      <c r="HXA41" s="46"/>
      <c r="HXB41" s="46"/>
      <c r="HXC41" s="46"/>
      <c r="HXD41" s="46"/>
      <c r="HXE41" s="46"/>
      <c r="HXF41" s="46"/>
      <c r="HXG41" s="46"/>
      <c r="HXH41" s="46"/>
      <c r="HXI41" s="46"/>
      <c r="HXJ41" s="46"/>
      <c r="HXK41" s="46"/>
      <c r="HXL41" s="46"/>
      <c r="HXM41" s="46"/>
      <c r="HXN41" s="46"/>
      <c r="HXO41" s="46"/>
      <c r="HXP41" s="46"/>
      <c r="HXQ41" s="46"/>
      <c r="HXR41" s="46"/>
      <c r="HXS41" s="46"/>
      <c r="HXT41" s="46"/>
      <c r="HXU41" s="46"/>
      <c r="HXV41" s="46"/>
      <c r="HXW41" s="46"/>
      <c r="HXX41" s="46"/>
      <c r="HXY41" s="46"/>
      <c r="HXZ41" s="46"/>
      <c r="HYA41" s="46"/>
      <c r="HYB41" s="46"/>
      <c r="HYC41" s="46"/>
      <c r="HYD41" s="46"/>
      <c r="HYE41" s="46"/>
      <c r="HYF41" s="46"/>
      <c r="HYG41" s="46"/>
      <c r="HYH41" s="46"/>
      <c r="HYI41" s="46"/>
      <c r="HYJ41" s="46"/>
      <c r="HYK41" s="46"/>
      <c r="HYL41" s="46"/>
      <c r="HYM41" s="46"/>
      <c r="HYN41" s="46"/>
      <c r="HYO41" s="46"/>
      <c r="HYP41" s="46"/>
      <c r="HYQ41" s="46"/>
      <c r="HYR41" s="46"/>
      <c r="HYS41" s="46"/>
      <c r="HYT41" s="46"/>
      <c r="HYU41" s="46"/>
      <c r="HYV41" s="46"/>
      <c r="HYW41" s="46"/>
      <c r="HYX41" s="46"/>
      <c r="HYY41" s="46"/>
      <c r="HYZ41" s="46"/>
      <c r="HZA41" s="46"/>
      <c r="HZB41" s="46"/>
      <c r="HZC41" s="46"/>
      <c r="HZD41" s="46"/>
      <c r="HZE41" s="46"/>
      <c r="HZF41" s="46"/>
      <c r="HZG41" s="46"/>
      <c r="HZH41" s="46"/>
      <c r="HZI41" s="46"/>
      <c r="HZJ41" s="46"/>
      <c r="HZK41" s="46"/>
      <c r="HZL41" s="46"/>
      <c r="HZM41" s="46"/>
      <c r="HZN41" s="46"/>
      <c r="HZO41" s="46"/>
      <c r="HZP41" s="46"/>
      <c r="HZQ41" s="46"/>
      <c r="HZR41" s="46"/>
      <c r="HZS41" s="46"/>
      <c r="HZT41" s="46"/>
      <c r="HZU41" s="46"/>
      <c r="HZV41" s="46"/>
      <c r="HZW41" s="46"/>
      <c r="HZX41" s="46"/>
      <c r="HZY41" s="46"/>
      <c r="HZZ41" s="46"/>
      <c r="IAA41" s="46"/>
      <c r="IAB41" s="46"/>
      <c r="IAC41" s="46"/>
      <c r="IAD41" s="46"/>
      <c r="IAE41" s="46"/>
      <c r="IAF41" s="46"/>
      <c r="IAG41" s="46"/>
      <c r="IAH41" s="46"/>
      <c r="IAI41" s="46"/>
      <c r="IAJ41" s="46"/>
      <c r="IAK41" s="46"/>
      <c r="IAL41" s="46"/>
      <c r="IAM41" s="46"/>
      <c r="IAN41" s="46"/>
      <c r="IAO41" s="46"/>
      <c r="IAP41" s="46"/>
      <c r="IAQ41" s="46"/>
      <c r="IAR41" s="46"/>
      <c r="IAS41" s="46"/>
      <c r="IAT41" s="46"/>
      <c r="IAU41" s="46"/>
      <c r="IAV41" s="46"/>
      <c r="IAW41" s="46"/>
      <c r="IAX41" s="46"/>
      <c r="IAY41" s="46"/>
      <c r="IAZ41" s="46"/>
      <c r="IBA41" s="46"/>
      <c r="IBB41" s="46"/>
      <c r="IBC41" s="46"/>
      <c r="IBD41" s="46"/>
      <c r="IBE41" s="46"/>
      <c r="IBF41" s="46"/>
      <c r="IBG41" s="46"/>
      <c r="IBH41" s="46"/>
      <c r="IBI41" s="46"/>
      <c r="IBJ41" s="46"/>
      <c r="IBK41" s="46"/>
      <c r="IBL41" s="46"/>
      <c r="IBM41" s="46"/>
      <c r="IBN41" s="46"/>
      <c r="IBO41" s="46"/>
      <c r="IBP41" s="46"/>
      <c r="IBQ41" s="46"/>
      <c r="IBR41" s="46"/>
      <c r="IBS41" s="46"/>
      <c r="IBT41" s="46"/>
      <c r="IBU41" s="46"/>
      <c r="IBV41" s="46"/>
      <c r="IBW41" s="46"/>
      <c r="IBX41" s="46"/>
      <c r="IBY41" s="46"/>
      <c r="IBZ41" s="46"/>
      <c r="ICA41" s="46"/>
      <c r="ICB41" s="46"/>
      <c r="ICC41" s="46"/>
      <c r="ICD41" s="46"/>
      <c r="ICE41" s="46"/>
      <c r="ICF41" s="46"/>
      <c r="ICG41" s="46"/>
      <c r="ICH41" s="46"/>
      <c r="ICI41" s="46"/>
      <c r="ICJ41" s="46"/>
      <c r="ICK41" s="46"/>
      <c r="ICL41" s="46"/>
      <c r="ICM41" s="46"/>
      <c r="ICN41" s="46"/>
      <c r="ICO41" s="46"/>
      <c r="ICP41" s="46"/>
      <c r="ICQ41" s="46"/>
      <c r="ICR41" s="46"/>
      <c r="ICS41" s="46"/>
      <c r="ICT41" s="46"/>
      <c r="ICU41" s="46"/>
      <c r="ICV41" s="46"/>
      <c r="ICW41" s="46"/>
      <c r="ICX41" s="46"/>
      <c r="ICY41" s="46"/>
      <c r="ICZ41" s="46"/>
      <c r="IDA41" s="46"/>
      <c r="IDB41" s="46"/>
      <c r="IDC41" s="46"/>
      <c r="IDD41" s="46"/>
      <c r="IDE41" s="46"/>
      <c r="IDF41" s="46"/>
      <c r="IDG41" s="46"/>
      <c r="IDH41" s="46"/>
      <c r="IDI41" s="46"/>
      <c r="IDJ41" s="46"/>
      <c r="IDK41" s="46"/>
      <c r="IDL41" s="46"/>
      <c r="IDM41" s="46"/>
      <c r="IDN41" s="46"/>
      <c r="IDO41" s="46"/>
      <c r="IDP41" s="46"/>
      <c r="IDQ41" s="46"/>
      <c r="IDR41" s="46"/>
      <c r="IDS41" s="46"/>
      <c r="IDT41" s="46"/>
      <c r="IDU41" s="46"/>
      <c r="IDV41" s="46"/>
      <c r="IDW41" s="46"/>
      <c r="IDX41" s="46"/>
      <c r="IDY41" s="46"/>
      <c r="IDZ41" s="46"/>
      <c r="IEA41" s="46"/>
      <c r="IEB41" s="46"/>
      <c r="IEC41" s="46"/>
      <c r="IED41" s="46"/>
      <c r="IEE41" s="46"/>
      <c r="IEF41" s="46"/>
      <c r="IEG41" s="46"/>
      <c r="IEH41" s="46"/>
      <c r="IEI41" s="46"/>
      <c r="IEJ41" s="46"/>
      <c r="IEK41" s="46"/>
      <c r="IEL41" s="46"/>
      <c r="IEM41" s="46"/>
      <c r="IEN41" s="46"/>
      <c r="IEO41" s="46"/>
      <c r="IEP41" s="46"/>
      <c r="IEQ41" s="46"/>
      <c r="IER41" s="46"/>
      <c r="IES41" s="46"/>
      <c r="IET41" s="46"/>
      <c r="IEU41" s="46"/>
      <c r="IEV41" s="46"/>
      <c r="IEW41" s="46"/>
      <c r="IEX41" s="46"/>
      <c r="IEY41" s="46"/>
      <c r="IEZ41" s="46"/>
      <c r="IFA41" s="46"/>
      <c r="IFB41" s="46"/>
      <c r="IFC41" s="46"/>
      <c r="IFD41" s="46"/>
      <c r="IFE41" s="46"/>
      <c r="IFF41" s="46"/>
      <c r="IFG41" s="46"/>
      <c r="IFH41" s="46"/>
      <c r="IFI41" s="46"/>
      <c r="IFJ41" s="46"/>
      <c r="IFK41" s="46"/>
      <c r="IFL41" s="46"/>
      <c r="IFM41" s="46"/>
      <c r="IFN41" s="46"/>
      <c r="IFO41" s="46"/>
      <c r="IFP41" s="46"/>
      <c r="IFQ41" s="46"/>
      <c r="IFR41" s="46"/>
      <c r="IFS41" s="46"/>
      <c r="IFT41" s="46"/>
      <c r="IFU41" s="46"/>
      <c r="IFV41" s="46"/>
      <c r="IFW41" s="46"/>
      <c r="IFX41" s="46"/>
      <c r="IFY41" s="46"/>
      <c r="IFZ41" s="46"/>
      <c r="IGA41" s="46"/>
      <c r="IGB41" s="46"/>
      <c r="IGC41" s="46"/>
      <c r="IGD41" s="46"/>
      <c r="IGE41" s="46"/>
      <c r="IGF41" s="46"/>
      <c r="IGG41" s="46"/>
      <c r="IGH41" s="46"/>
      <c r="IGI41" s="46"/>
      <c r="IGJ41" s="46"/>
      <c r="IGK41" s="46"/>
      <c r="IGL41" s="46"/>
      <c r="IGM41" s="46"/>
      <c r="IGN41" s="46"/>
      <c r="IGO41" s="46"/>
      <c r="IGP41" s="46"/>
      <c r="IGQ41" s="46"/>
      <c r="IGR41" s="46"/>
      <c r="IGS41" s="46"/>
      <c r="IGT41" s="46"/>
      <c r="IGU41" s="46"/>
      <c r="IGV41" s="46"/>
      <c r="IGW41" s="46"/>
      <c r="IGX41" s="46"/>
      <c r="IGY41" s="46"/>
      <c r="IGZ41" s="46"/>
      <c r="IHA41" s="46"/>
      <c r="IHB41" s="46"/>
      <c r="IHC41" s="46"/>
      <c r="IHD41" s="46"/>
      <c r="IHE41" s="46"/>
      <c r="IHF41" s="46"/>
      <c r="IHG41" s="46"/>
      <c r="IHH41" s="46"/>
      <c r="IHI41" s="46"/>
      <c r="IHJ41" s="46"/>
      <c r="IHK41" s="46"/>
      <c r="IHL41" s="46"/>
      <c r="IHM41" s="46"/>
      <c r="IHN41" s="46"/>
      <c r="IHO41" s="46"/>
      <c r="IHP41" s="46"/>
      <c r="IHQ41" s="46"/>
      <c r="IHR41" s="46"/>
      <c r="IHS41" s="46"/>
      <c r="IHT41" s="46"/>
      <c r="IHU41" s="46"/>
      <c r="IHV41" s="46"/>
      <c r="IHW41" s="46"/>
      <c r="IHX41" s="46"/>
      <c r="IHY41" s="46"/>
      <c r="IHZ41" s="46"/>
      <c r="IIA41" s="46"/>
      <c r="IIB41" s="46"/>
      <c r="IIC41" s="46"/>
      <c r="IID41" s="46"/>
      <c r="IIE41" s="46"/>
      <c r="IIF41" s="46"/>
      <c r="IIG41" s="46"/>
      <c r="IIH41" s="46"/>
      <c r="III41" s="46"/>
      <c r="IIJ41" s="46"/>
      <c r="IIK41" s="46"/>
      <c r="IIL41" s="46"/>
      <c r="IIM41" s="46"/>
      <c r="IIN41" s="46"/>
      <c r="IIO41" s="46"/>
      <c r="IIP41" s="46"/>
      <c r="IIQ41" s="46"/>
      <c r="IIR41" s="46"/>
      <c r="IIS41" s="46"/>
      <c r="IIT41" s="46"/>
      <c r="IIU41" s="46"/>
      <c r="IIV41" s="46"/>
      <c r="IIW41" s="46"/>
      <c r="IIX41" s="46"/>
      <c r="IIY41" s="46"/>
      <c r="IIZ41" s="46"/>
      <c r="IJA41" s="46"/>
      <c r="IJB41" s="46"/>
      <c r="IJC41" s="46"/>
      <c r="IJD41" s="46"/>
      <c r="IJE41" s="46"/>
      <c r="IJF41" s="46"/>
      <c r="IJG41" s="46"/>
      <c r="IJH41" s="46"/>
      <c r="IJI41" s="46"/>
      <c r="IJJ41" s="46"/>
      <c r="IJK41" s="46"/>
      <c r="IJL41" s="46"/>
      <c r="IJM41" s="46"/>
      <c r="IJN41" s="46"/>
      <c r="IJO41" s="46"/>
      <c r="IJP41" s="46"/>
      <c r="IJQ41" s="46"/>
      <c r="IJR41" s="46"/>
      <c r="IJS41" s="46"/>
      <c r="IJT41" s="46"/>
      <c r="IJU41" s="46"/>
      <c r="IJV41" s="46"/>
      <c r="IJW41" s="46"/>
      <c r="IJX41" s="46"/>
      <c r="IJY41" s="46"/>
      <c r="IJZ41" s="46"/>
      <c r="IKA41" s="46"/>
      <c r="IKB41" s="46"/>
      <c r="IKC41" s="46"/>
      <c r="IKD41" s="46"/>
      <c r="IKE41" s="46"/>
      <c r="IKF41" s="46"/>
      <c r="IKG41" s="46"/>
      <c r="IKH41" s="46"/>
      <c r="IKI41" s="46"/>
      <c r="IKJ41" s="46"/>
      <c r="IKK41" s="46"/>
      <c r="IKL41" s="46"/>
      <c r="IKM41" s="46"/>
      <c r="IKN41" s="46"/>
      <c r="IKO41" s="46"/>
      <c r="IKP41" s="46"/>
      <c r="IKQ41" s="46"/>
      <c r="IKR41" s="46"/>
      <c r="IKS41" s="46"/>
      <c r="IKT41" s="46"/>
      <c r="IKU41" s="46"/>
      <c r="IKV41" s="46"/>
      <c r="IKW41" s="46"/>
      <c r="IKX41" s="46"/>
      <c r="IKY41" s="46"/>
      <c r="IKZ41" s="46"/>
      <c r="ILA41" s="46"/>
      <c r="ILB41" s="46"/>
      <c r="ILC41" s="46"/>
      <c r="ILD41" s="46"/>
      <c r="ILE41" s="46"/>
      <c r="ILF41" s="46"/>
      <c r="ILG41" s="46"/>
      <c r="ILH41" s="46"/>
      <c r="ILI41" s="46"/>
      <c r="ILJ41" s="46"/>
      <c r="ILK41" s="46"/>
      <c r="ILL41" s="46"/>
      <c r="ILM41" s="46"/>
      <c r="ILN41" s="46"/>
      <c r="ILO41" s="46"/>
      <c r="ILP41" s="46"/>
      <c r="ILQ41" s="46"/>
      <c r="ILR41" s="46"/>
      <c r="ILS41" s="46"/>
      <c r="ILT41" s="46"/>
      <c r="ILU41" s="46"/>
      <c r="ILV41" s="46"/>
      <c r="ILW41" s="46"/>
      <c r="ILX41" s="46"/>
      <c r="ILY41" s="46"/>
      <c r="ILZ41" s="46"/>
      <c r="IMA41" s="46"/>
      <c r="IMB41" s="46"/>
      <c r="IMC41" s="46"/>
      <c r="IMD41" s="46"/>
      <c r="IME41" s="46"/>
      <c r="IMF41" s="46"/>
      <c r="IMG41" s="46"/>
      <c r="IMH41" s="46"/>
      <c r="IMI41" s="46"/>
      <c r="IMJ41" s="46"/>
      <c r="IMK41" s="46"/>
      <c r="IML41" s="46"/>
      <c r="IMM41" s="46"/>
      <c r="IMN41" s="46"/>
      <c r="IMO41" s="46"/>
      <c r="IMP41" s="46"/>
      <c r="IMQ41" s="46"/>
      <c r="IMR41" s="46"/>
      <c r="IMS41" s="46"/>
      <c r="IMT41" s="46"/>
      <c r="IMU41" s="46"/>
      <c r="IMV41" s="46"/>
      <c r="IMW41" s="46"/>
      <c r="IMX41" s="46"/>
      <c r="IMY41" s="46"/>
      <c r="IMZ41" s="46"/>
      <c r="INA41" s="46"/>
      <c r="INB41" s="46"/>
      <c r="INC41" s="46"/>
      <c r="IND41" s="46"/>
      <c r="INE41" s="46"/>
      <c r="INF41" s="46"/>
      <c r="ING41" s="46"/>
      <c r="INH41" s="46"/>
      <c r="INI41" s="46"/>
      <c r="INJ41" s="46"/>
      <c r="INK41" s="46"/>
      <c r="INL41" s="46"/>
      <c r="INM41" s="46"/>
      <c r="INN41" s="46"/>
      <c r="INO41" s="46"/>
      <c r="INP41" s="46"/>
      <c r="INQ41" s="46"/>
      <c r="INR41" s="46"/>
      <c r="INS41" s="46"/>
      <c r="INT41" s="46"/>
      <c r="INU41" s="46"/>
      <c r="INV41" s="46"/>
      <c r="INW41" s="46"/>
      <c r="INX41" s="46"/>
      <c r="INY41" s="46"/>
      <c r="INZ41" s="46"/>
      <c r="IOA41" s="46"/>
      <c r="IOB41" s="46"/>
      <c r="IOC41" s="46"/>
      <c r="IOD41" s="46"/>
      <c r="IOE41" s="46"/>
      <c r="IOF41" s="46"/>
      <c r="IOG41" s="46"/>
      <c r="IOH41" s="46"/>
      <c r="IOI41" s="46"/>
      <c r="IOJ41" s="46"/>
      <c r="IOK41" s="46"/>
      <c r="IOL41" s="46"/>
      <c r="IOM41" s="46"/>
      <c r="ION41" s="46"/>
      <c r="IOO41" s="46"/>
      <c r="IOP41" s="46"/>
      <c r="IOQ41" s="46"/>
      <c r="IOR41" s="46"/>
      <c r="IOS41" s="46"/>
      <c r="IOT41" s="46"/>
      <c r="IOU41" s="46"/>
      <c r="IOV41" s="46"/>
      <c r="IOW41" s="46"/>
      <c r="IOX41" s="46"/>
      <c r="IOY41" s="46"/>
      <c r="IOZ41" s="46"/>
      <c r="IPA41" s="46"/>
      <c r="IPB41" s="46"/>
      <c r="IPC41" s="46"/>
      <c r="IPD41" s="46"/>
      <c r="IPE41" s="46"/>
      <c r="IPF41" s="46"/>
      <c r="IPG41" s="46"/>
      <c r="IPH41" s="46"/>
      <c r="IPI41" s="46"/>
      <c r="IPJ41" s="46"/>
      <c r="IPK41" s="46"/>
      <c r="IPL41" s="46"/>
      <c r="IPM41" s="46"/>
      <c r="IPN41" s="46"/>
      <c r="IPO41" s="46"/>
      <c r="IPP41" s="46"/>
      <c r="IPQ41" s="46"/>
      <c r="IPR41" s="46"/>
      <c r="IPS41" s="46"/>
      <c r="IPT41" s="46"/>
      <c r="IPU41" s="46"/>
      <c r="IPV41" s="46"/>
      <c r="IPW41" s="46"/>
      <c r="IPX41" s="46"/>
      <c r="IPY41" s="46"/>
      <c r="IPZ41" s="46"/>
      <c r="IQA41" s="46"/>
      <c r="IQB41" s="46"/>
      <c r="IQC41" s="46"/>
      <c r="IQD41" s="46"/>
      <c r="IQE41" s="46"/>
      <c r="IQF41" s="46"/>
      <c r="IQG41" s="46"/>
      <c r="IQH41" s="46"/>
      <c r="IQI41" s="46"/>
      <c r="IQJ41" s="46"/>
      <c r="IQK41" s="46"/>
      <c r="IQL41" s="46"/>
      <c r="IQM41" s="46"/>
      <c r="IQN41" s="46"/>
      <c r="IQO41" s="46"/>
      <c r="IQP41" s="46"/>
      <c r="IQQ41" s="46"/>
      <c r="IQR41" s="46"/>
      <c r="IQS41" s="46"/>
      <c r="IQT41" s="46"/>
      <c r="IQU41" s="46"/>
      <c r="IQV41" s="46"/>
      <c r="IQW41" s="46"/>
      <c r="IQX41" s="46"/>
      <c r="IQY41" s="46"/>
      <c r="IQZ41" s="46"/>
      <c r="IRA41" s="46"/>
      <c r="IRB41" s="46"/>
      <c r="IRC41" s="46"/>
      <c r="IRD41" s="46"/>
      <c r="IRE41" s="46"/>
      <c r="IRF41" s="46"/>
      <c r="IRG41" s="46"/>
      <c r="IRH41" s="46"/>
      <c r="IRI41" s="46"/>
      <c r="IRJ41" s="46"/>
      <c r="IRK41" s="46"/>
      <c r="IRL41" s="46"/>
      <c r="IRM41" s="46"/>
      <c r="IRN41" s="46"/>
      <c r="IRO41" s="46"/>
      <c r="IRP41" s="46"/>
      <c r="IRQ41" s="46"/>
      <c r="IRR41" s="46"/>
      <c r="IRS41" s="46"/>
      <c r="IRT41" s="46"/>
      <c r="IRU41" s="46"/>
      <c r="IRV41" s="46"/>
      <c r="IRW41" s="46"/>
      <c r="IRX41" s="46"/>
      <c r="IRY41" s="46"/>
      <c r="IRZ41" s="46"/>
      <c r="ISA41" s="46"/>
      <c r="ISB41" s="46"/>
      <c r="ISC41" s="46"/>
      <c r="ISD41" s="46"/>
      <c r="ISE41" s="46"/>
      <c r="ISF41" s="46"/>
      <c r="ISG41" s="46"/>
      <c r="ISH41" s="46"/>
      <c r="ISI41" s="46"/>
      <c r="ISJ41" s="46"/>
      <c r="ISK41" s="46"/>
      <c r="ISL41" s="46"/>
      <c r="ISM41" s="46"/>
      <c r="ISN41" s="46"/>
      <c r="ISO41" s="46"/>
      <c r="ISP41" s="46"/>
      <c r="ISQ41" s="46"/>
      <c r="ISR41" s="46"/>
      <c r="ISS41" s="46"/>
      <c r="IST41" s="46"/>
      <c r="ISU41" s="46"/>
      <c r="ISV41" s="46"/>
      <c r="ISW41" s="46"/>
      <c r="ISX41" s="46"/>
      <c r="ISY41" s="46"/>
      <c r="ISZ41" s="46"/>
      <c r="ITA41" s="46"/>
      <c r="ITB41" s="46"/>
      <c r="ITC41" s="46"/>
      <c r="ITD41" s="46"/>
      <c r="ITE41" s="46"/>
      <c r="ITF41" s="46"/>
      <c r="ITG41" s="46"/>
      <c r="ITH41" s="46"/>
      <c r="ITI41" s="46"/>
      <c r="ITJ41" s="46"/>
      <c r="ITK41" s="46"/>
      <c r="ITL41" s="46"/>
      <c r="ITM41" s="46"/>
      <c r="ITN41" s="46"/>
      <c r="ITO41" s="46"/>
      <c r="ITP41" s="46"/>
      <c r="ITQ41" s="46"/>
      <c r="ITR41" s="46"/>
      <c r="ITS41" s="46"/>
      <c r="ITT41" s="46"/>
      <c r="ITU41" s="46"/>
      <c r="ITV41" s="46"/>
      <c r="ITW41" s="46"/>
      <c r="ITX41" s="46"/>
      <c r="ITY41" s="46"/>
      <c r="ITZ41" s="46"/>
      <c r="IUA41" s="46"/>
      <c r="IUB41" s="46"/>
      <c r="IUC41" s="46"/>
      <c r="IUD41" s="46"/>
      <c r="IUE41" s="46"/>
      <c r="IUF41" s="46"/>
      <c r="IUG41" s="46"/>
      <c r="IUH41" s="46"/>
      <c r="IUI41" s="46"/>
      <c r="IUJ41" s="46"/>
      <c r="IUK41" s="46"/>
      <c r="IUL41" s="46"/>
      <c r="IUM41" s="46"/>
      <c r="IUN41" s="46"/>
      <c r="IUO41" s="46"/>
      <c r="IUP41" s="46"/>
      <c r="IUQ41" s="46"/>
      <c r="IUR41" s="46"/>
      <c r="IUS41" s="46"/>
      <c r="IUT41" s="46"/>
      <c r="IUU41" s="46"/>
      <c r="IUV41" s="46"/>
      <c r="IUW41" s="46"/>
      <c r="IUX41" s="46"/>
      <c r="IUY41" s="46"/>
      <c r="IUZ41" s="46"/>
      <c r="IVA41" s="46"/>
      <c r="IVB41" s="46"/>
      <c r="IVC41" s="46"/>
      <c r="IVD41" s="46"/>
      <c r="IVE41" s="46"/>
      <c r="IVF41" s="46"/>
      <c r="IVG41" s="46"/>
      <c r="IVH41" s="46"/>
      <c r="IVI41" s="46"/>
      <c r="IVJ41" s="46"/>
      <c r="IVK41" s="46"/>
      <c r="IVL41" s="46"/>
      <c r="IVM41" s="46"/>
      <c r="IVN41" s="46"/>
      <c r="IVO41" s="46"/>
      <c r="IVP41" s="46"/>
      <c r="IVQ41" s="46"/>
      <c r="IVR41" s="46"/>
      <c r="IVS41" s="46"/>
      <c r="IVT41" s="46"/>
      <c r="IVU41" s="46"/>
      <c r="IVV41" s="46"/>
      <c r="IVW41" s="46"/>
      <c r="IVX41" s="46"/>
      <c r="IVY41" s="46"/>
      <c r="IVZ41" s="46"/>
      <c r="IWA41" s="46"/>
      <c r="IWB41" s="46"/>
      <c r="IWC41" s="46"/>
      <c r="IWD41" s="46"/>
      <c r="IWE41" s="46"/>
      <c r="IWF41" s="46"/>
      <c r="IWG41" s="46"/>
      <c r="IWH41" s="46"/>
      <c r="IWI41" s="46"/>
      <c r="IWJ41" s="46"/>
      <c r="IWK41" s="46"/>
      <c r="IWL41" s="46"/>
      <c r="IWM41" s="46"/>
      <c r="IWN41" s="46"/>
      <c r="IWO41" s="46"/>
      <c r="IWP41" s="46"/>
      <c r="IWQ41" s="46"/>
      <c r="IWR41" s="46"/>
      <c r="IWS41" s="46"/>
      <c r="IWT41" s="46"/>
      <c r="IWU41" s="46"/>
      <c r="IWV41" s="46"/>
      <c r="IWW41" s="46"/>
      <c r="IWX41" s="46"/>
      <c r="IWY41" s="46"/>
      <c r="IWZ41" s="46"/>
      <c r="IXA41" s="46"/>
      <c r="IXB41" s="46"/>
      <c r="IXC41" s="46"/>
      <c r="IXD41" s="46"/>
      <c r="IXE41" s="46"/>
      <c r="IXF41" s="46"/>
      <c r="IXG41" s="46"/>
      <c r="IXH41" s="46"/>
      <c r="IXI41" s="46"/>
      <c r="IXJ41" s="46"/>
      <c r="IXK41" s="46"/>
      <c r="IXL41" s="46"/>
      <c r="IXM41" s="46"/>
      <c r="IXN41" s="46"/>
      <c r="IXO41" s="46"/>
      <c r="IXP41" s="46"/>
      <c r="IXQ41" s="46"/>
      <c r="IXR41" s="46"/>
      <c r="IXS41" s="46"/>
      <c r="IXT41" s="46"/>
      <c r="IXU41" s="46"/>
      <c r="IXV41" s="46"/>
      <c r="IXW41" s="46"/>
      <c r="IXX41" s="46"/>
      <c r="IXY41" s="46"/>
      <c r="IXZ41" s="46"/>
      <c r="IYA41" s="46"/>
      <c r="IYB41" s="46"/>
      <c r="IYC41" s="46"/>
      <c r="IYD41" s="46"/>
      <c r="IYE41" s="46"/>
      <c r="IYF41" s="46"/>
      <c r="IYG41" s="46"/>
      <c r="IYH41" s="46"/>
      <c r="IYI41" s="46"/>
      <c r="IYJ41" s="46"/>
      <c r="IYK41" s="46"/>
      <c r="IYL41" s="46"/>
      <c r="IYM41" s="46"/>
      <c r="IYN41" s="46"/>
      <c r="IYO41" s="46"/>
      <c r="IYP41" s="46"/>
      <c r="IYQ41" s="46"/>
      <c r="IYR41" s="46"/>
      <c r="IYS41" s="46"/>
      <c r="IYT41" s="46"/>
      <c r="IYU41" s="46"/>
      <c r="IYV41" s="46"/>
      <c r="IYW41" s="46"/>
      <c r="IYX41" s="46"/>
      <c r="IYY41" s="46"/>
      <c r="IYZ41" s="46"/>
      <c r="IZA41" s="46"/>
      <c r="IZB41" s="46"/>
      <c r="IZC41" s="46"/>
      <c r="IZD41" s="46"/>
      <c r="IZE41" s="46"/>
      <c r="IZF41" s="46"/>
      <c r="IZG41" s="46"/>
      <c r="IZH41" s="46"/>
      <c r="IZI41" s="46"/>
      <c r="IZJ41" s="46"/>
      <c r="IZK41" s="46"/>
      <c r="IZL41" s="46"/>
      <c r="IZM41" s="46"/>
      <c r="IZN41" s="46"/>
      <c r="IZO41" s="46"/>
      <c r="IZP41" s="46"/>
      <c r="IZQ41" s="46"/>
      <c r="IZR41" s="46"/>
      <c r="IZS41" s="46"/>
      <c r="IZT41" s="46"/>
      <c r="IZU41" s="46"/>
      <c r="IZV41" s="46"/>
      <c r="IZW41" s="46"/>
      <c r="IZX41" s="46"/>
      <c r="IZY41" s="46"/>
      <c r="IZZ41" s="46"/>
      <c r="JAA41" s="46"/>
      <c r="JAB41" s="46"/>
      <c r="JAC41" s="46"/>
      <c r="JAD41" s="46"/>
      <c r="JAE41" s="46"/>
      <c r="JAF41" s="46"/>
      <c r="JAG41" s="46"/>
      <c r="JAH41" s="46"/>
      <c r="JAI41" s="46"/>
      <c r="JAJ41" s="46"/>
      <c r="JAK41" s="46"/>
      <c r="JAL41" s="46"/>
      <c r="JAM41" s="46"/>
      <c r="JAN41" s="46"/>
      <c r="JAO41" s="46"/>
      <c r="JAP41" s="46"/>
      <c r="JAQ41" s="46"/>
      <c r="JAR41" s="46"/>
      <c r="JAS41" s="46"/>
      <c r="JAT41" s="46"/>
      <c r="JAU41" s="46"/>
      <c r="JAV41" s="46"/>
      <c r="JAW41" s="46"/>
      <c r="JAX41" s="46"/>
      <c r="JAY41" s="46"/>
      <c r="JAZ41" s="46"/>
      <c r="JBA41" s="46"/>
      <c r="JBB41" s="46"/>
      <c r="JBC41" s="46"/>
      <c r="JBD41" s="46"/>
      <c r="JBE41" s="46"/>
      <c r="JBF41" s="46"/>
      <c r="JBG41" s="46"/>
      <c r="JBH41" s="46"/>
      <c r="JBI41" s="46"/>
      <c r="JBJ41" s="46"/>
      <c r="JBK41" s="46"/>
      <c r="JBL41" s="46"/>
      <c r="JBM41" s="46"/>
      <c r="JBN41" s="46"/>
      <c r="JBO41" s="46"/>
      <c r="JBP41" s="46"/>
      <c r="JBQ41" s="46"/>
      <c r="JBR41" s="46"/>
      <c r="JBS41" s="46"/>
      <c r="JBT41" s="46"/>
      <c r="JBU41" s="46"/>
      <c r="JBV41" s="46"/>
      <c r="JBW41" s="46"/>
      <c r="JBX41" s="46"/>
      <c r="JBY41" s="46"/>
      <c r="JBZ41" s="46"/>
      <c r="JCA41" s="46"/>
      <c r="JCB41" s="46"/>
      <c r="JCC41" s="46"/>
      <c r="JCD41" s="46"/>
      <c r="JCE41" s="46"/>
      <c r="JCF41" s="46"/>
      <c r="JCG41" s="46"/>
      <c r="JCH41" s="46"/>
      <c r="JCI41" s="46"/>
      <c r="JCJ41" s="46"/>
      <c r="JCK41" s="46"/>
      <c r="JCL41" s="46"/>
      <c r="JCM41" s="46"/>
      <c r="JCN41" s="46"/>
      <c r="JCO41" s="46"/>
      <c r="JCP41" s="46"/>
      <c r="JCQ41" s="46"/>
      <c r="JCR41" s="46"/>
      <c r="JCS41" s="46"/>
      <c r="JCT41" s="46"/>
      <c r="JCU41" s="46"/>
      <c r="JCV41" s="46"/>
      <c r="JCW41" s="46"/>
      <c r="JCX41" s="46"/>
      <c r="JCY41" s="46"/>
      <c r="JCZ41" s="46"/>
      <c r="JDA41" s="46"/>
      <c r="JDB41" s="46"/>
      <c r="JDC41" s="46"/>
      <c r="JDD41" s="46"/>
      <c r="JDE41" s="46"/>
      <c r="JDF41" s="46"/>
      <c r="JDG41" s="46"/>
      <c r="JDH41" s="46"/>
      <c r="JDI41" s="46"/>
      <c r="JDJ41" s="46"/>
      <c r="JDK41" s="46"/>
      <c r="JDL41" s="46"/>
      <c r="JDM41" s="46"/>
      <c r="JDN41" s="46"/>
      <c r="JDO41" s="46"/>
      <c r="JDP41" s="46"/>
      <c r="JDQ41" s="46"/>
      <c r="JDR41" s="46"/>
      <c r="JDS41" s="46"/>
      <c r="JDT41" s="46"/>
      <c r="JDU41" s="46"/>
      <c r="JDV41" s="46"/>
      <c r="JDW41" s="46"/>
      <c r="JDX41" s="46"/>
      <c r="JDY41" s="46"/>
      <c r="JDZ41" s="46"/>
      <c r="JEA41" s="46"/>
      <c r="JEB41" s="46"/>
      <c r="JEC41" s="46"/>
      <c r="JED41" s="46"/>
      <c r="JEE41" s="46"/>
      <c r="JEF41" s="46"/>
      <c r="JEG41" s="46"/>
      <c r="JEH41" s="46"/>
      <c r="JEI41" s="46"/>
      <c r="JEJ41" s="46"/>
      <c r="JEK41" s="46"/>
      <c r="JEL41" s="46"/>
      <c r="JEM41" s="46"/>
      <c r="JEN41" s="46"/>
      <c r="JEO41" s="46"/>
      <c r="JEP41" s="46"/>
      <c r="JEQ41" s="46"/>
      <c r="JER41" s="46"/>
      <c r="JES41" s="46"/>
      <c r="JET41" s="46"/>
      <c r="JEU41" s="46"/>
      <c r="JEV41" s="46"/>
      <c r="JEW41" s="46"/>
      <c r="JEX41" s="46"/>
      <c r="JEY41" s="46"/>
      <c r="JEZ41" s="46"/>
      <c r="JFA41" s="46"/>
      <c r="JFB41" s="46"/>
      <c r="JFC41" s="46"/>
      <c r="JFD41" s="46"/>
      <c r="JFE41" s="46"/>
      <c r="JFF41" s="46"/>
      <c r="JFG41" s="46"/>
      <c r="JFH41" s="46"/>
      <c r="JFI41" s="46"/>
      <c r="JFJ41" s="46"/>
      <c r="JFK41" s="46"/>
      <c r="JFL41" s="46"/>
      <c r="JFM41" s="46"/>
      <c r="JFN41" s="46"/>
      <c r="JFO41" s="46"/>
      <c r="JFP41" s="46"/>
      <c r="JFQ41" s="46"/>
      <c r="JFR41" s="46"/>
      <c r="JFS41" s="46"/>
      <c r="JFT41" s="46"/>
      <c r="JFU41" s="46"/>
      <c r="JFV41" s="46"/>
      <c r="JFW41" s="46"/>
      <c r="JFX41" s="46"/>
      <c r="JFY41" s="46"/>
      <c r="JFZ41" s="46"/>
      <c r="JGA41" s="46"/>
      <c r="JGB41" s="46"/>
      <c r="JGC41" s="46"/>
      <c r="JGD41" s="46"/>
      <c r="JGE41" s="46"/>
      <c r="JGF41" s="46"/>
      <c r="JGG41" s="46"/>
      <c r="JGH41" s="46"/>
      <c r="JGI41" s="46"/>
      <c r="JGJ41" s="46"/>
      <c r="JGK41" s="46"/>
      <c r="JGL41" s="46"/>
      <c r="JGM41" s="46"/>
      <c r="JGN41" s="46"/>
      <c r="JGO41" s="46"/>
      <c r="JGP41" s="46"/>
      <c r="JGQ41" s="46"/>
      <c r="JGR41" s="46"/>
      <c r="JGS41" s="46"/>
      <c r="JGT41" s="46"/>
      <c r="JGU41" s="46"/>
      <c r="JGV41" s="46"/>
      <c r="JGW41" s="46"/>
      <c r="JGX41" s="46"/>
      <c r="JGY41" s="46"/>
      <c r="JGZ41" s="46"/>
      <c r="JHA41" s="46"/>
      <c r="JHB41" s="46"/>
      <c r="JHC41" s="46"/>
      <c r="JHD41" s="46"/>
      <c r="JHE41" s="46"/>
      <c r="JHF41" s="46"/>
      <c r="JHG41" s="46"/>
      <c r="JHH41" s="46"/>
      <c r="JHI41" s="46"/>
      <c r="JHJ41" s="46"/>
      <c r="JHK41" s="46"/>
      <c r="JHL41" s="46"/>
      <c r="JHM41" s="46"/>
      <c r="JHN41" s="46"/>
      <c r="JHO41" s="46"/>
      <c r="JHP41" s="46"/>
      <c r="JHQ41" s="46"/>
      <c r="JHR41" s="46"/>
      <c r="JHS41" s="46"/>
      <c r="JHT41" s="46"/>
      <c r="JHU41" s="46"/>
      <c r="JHV41" s="46"/>
      <c r="JHW41" s="46"/>
      <c r="JHX41" s="46"/>
      <c r="JHY41" s="46"/>
      <c r="JHZ41" s="46"/>
      <c r="JIA41" s="46"/>
      <c r="JIB41" s="46"/>
      <c r="JIC41" s="46"/>
      <c r="JID41" s="46"/>
      <c r="JIE41" s="46"/>
      <c r="JIF41" s="46"/>
      <c r="JIG41" s="46"/>
      <c r="JIH41" s="46"/>
      <c r="JII41" s="46"/>
      <c r="JIJ41" s="46"/>
      <c r="JIK41" s="46"/>
      <c r="JIL41" s="46"/>
      <c r="JIM41" s="46"/>
      <c r="JIN41" s="46"/>
      <c r="JIO41" s="46"/>
      <c r="JIP41" s="46"/>
      <c r="JIQ41" s="46"/>
      <c r="JIR41" s="46"/>
      <c r="JIS41" s="46"/>
      <c r="JIT41" s="46"/>
      <c r="JIU41" s="46"/>
      <c r="JIV41" s="46"/>
      <c r="JIW41" s="46"/>
      <c r="JIX41" s="46"/>
      <c r="JIY41" s="46"/>
      <c r="JIZ41" s="46"/>
      <c r="JJA41" s="46"/>
      <c r="JJB41" s="46"/>
      <c r="JJC41" s="46"/>
      <c r="JJD41" s="46"/>
      <c r="JJE41" s="46"/>
      <c r="JJF41" s="46"/>
      <c r="JJG41" s="46"/>
      <c r="JJH41" s="46"/>
      <c r="JJI41" s="46"/>
      <c r="JJJ41" s="46"/>
      <c r="JJK41" s="46"/>
      <c r="JJL41" s="46"/>
      <c r="JJM41" s="46"/>
      <c r="JJN41" s="46"/>
      <c r="JJO41" s="46"/>
      <c r="JJP41" s="46"/>
      <c r="JJQ41" s="46"/>
      <c r="JJR41" s="46"/>
      <c r="JJS41" s="46"/>
      <c r="JJT41" s="46"/>
      <c r="JJU41" s="46"/>
      <c r="JJV41" s="46"/>
      <c r="JJW41" s="46"/>
      <c r="JJX41" s="46"/>
      <c r="JJY41" s="46"/>
      <c r="JJZ41" s="46"/>
      <c r="JKA41" s="46"/>
      <c r="JKB41" s="46"/>
      <c r="JKC41" s="46"/>
      <c r="JKD41" s="46"/>
      <c r="JKE41" s="46"/>
      <c r="JKF41" s="46"/>
      <c r="JKG41" s="46"/>
      <c r="JKH41" s="46"/>
      <c r="JKI41" s="46"/>
      <c r="JKJ41" s="46"/>
      <c r="JKK41" s="46"/>
      <c r="JKL41" s="46"/>
      <c r="JKM41" s="46"/>
      <c r="JKN41" s="46"/>
      <c r="JKO41" s="46"/>
      <c r="JKP41" s="46"/>
      <c r="JKQ41" s="46"/>
      <c r="JKR41" s="46"/>
      <c r="JKS41" s="46"/>
      <c r="JKT41" s="46"/>
      <c r="JKU41" s="46"/>
      <c r="JKV41" s="46"/>
      <c r="JKW41" s="46"/>
      <c r="JKX41" s="46"/>
      <c r="JKY41" s="46"/>
      <c r="JKZ41" s="46"/>
      <c r="JLA41" s="46"/>
      <c r="JLB41" s="46"/>
      <c r="JLC41" s="46"/>
      <c r="JLD41" s="46"/>
      <c r="JLE41" s="46"/>
      <c r="JLF41" s="46"/>
      <c r="JLG41" s="46"/>
      <c r="JLH41" s="46"/>
      <c r="JLI41" s="46"/>
      <c r="JLJ41" s="46"/>
      <c r="JLK41" s="46"/>
      <c r="JLL41" s="46"/>
      <c r="JLM41" s="46"/>
      <c r="JLN41" s="46"/>
      <c r="JLO41" s="46"/>
      <c r="JLP41" s="46"/>
      <c r="JLQ41" s="46"/>
      <c r="JLR41" s="46"/>
      <c r="JLS41" s="46"/>
      <c r="JLT41" s="46"/>
      <c r="JLU41" s="46"/>
      <c r="JLV41" s="46"/>
      <c r="JLW41" s="46"/>
      <c r="JLX41" s="46"/>
      <c r="JLY41" s="46"/>
      <c r="JLZ41" s="46"/>
      <c r="JMA41" s="46"/>
      <c r="JMB41" s="46"/>
      <c r="JMC41" s="46"/>
      <c r="JMD41" s="46"/>
      <c r="JME41" s="46"/>
      <c r="JMF41" s="46"/>
      <c r="JMG41" s="46"/>
      <c r="JMH41" s="46"/>
      <c r="JMI41" s="46"/>
      <c r="JMJ41" s="46"/>
      <c r="JMK41" s="46"/>
      <c r="JML41" s="46"/>
      <c r="JMM41" s="46"/>
      <c r="JMN41" s="46"/>
      <c r="JMO41" s="46"/>
      <c r="JMP41" s="46"/>
      <c r="JMQ41" s="46"/>
      <c r="JMR41" s="46"/>
      <c r="JMS41" s="46"/>
      <c r="JMT41" s="46"/>
      <c r="JMU41" s="46"/>
      <c r="JMV41" s="46"/>
      <c r="JMW41" s="46"/>
      <c r="JMX41" s="46"/>
      <c r="JMY41" s="46"/>
      <c r="JMZ41" s="46"/>
      <c r="JNA41" s="46"/>
      <c r="JNB41" s="46"/>
      <c r="JNC41" s="46"/>
      <c r="JND41" s="46"/>
      <c r="JNE41" s="46"/>
      <c r="JNF41" s="46"/>
      <c r="JNG41" s="46"/>
      <c r="JNH41" s="46"/>
      <c r="JNI41" s="46"/>
      <c r="JNJ41" s="46"/>
      <c r="JNK41" s="46"/>
      <c r="JNL41" s="46"/>
      <c r="JNM41" s="46"/>
      <c r="JNN41" s="46"/>
      <c r="JNO41" s="46"/>
      <c r="JNP41" s="46"/>
      <c r="JNQ41" s="46"/>
      <c r="JNR41" s="46"/>
      <c r="JNS41" s="46"/>
      <c r="JNT41" s="46"/>
      <c r="JNU41" s="46"/>
      <c r="JNV41" s="46"/>
      <c r="JNW41" s="46"/>
      <c r="JNX41" s="46"/>
      <c r="JNY41" s="46"/>
      <c r="JNZ41" s="46"/>
      <c r="JOA41" s="46"/>
      <c r="JOB41" s="46"/>
      <c r="JOC41" s="46"/>
      <c r="JOD41" s="46"/>
      <c r="JOE41" s="46"/>
      <c r="JOF41" s="46"/>
      <c r="JOG41" s="46"/>
      <c r="JOH41" s="46"/>
      <c r="JOI41" s="46"/>
      <c r="JOJ41" s="46"/>
      <c r="JOK41" s="46"/>
      <c r="JOL41" s="46"/>
      <c r="JOM41" s="46"/>
      <c r="JON41" s="46"/>
      <c r="JOO41" s="46"/>
      <c r="JOP41" s="46"/>
      <c r="JOQ41" s="46"/>
      <c r="JOR41" s="46"/>
      <c r="JOS41" s="46"/>
      <c r="JOT41" s="46"/>
      <c r="JOU41" s="46"/>
      <c r="JOV41" s="46"/>
      <c r="JOW41" s="46"/>
      <c r="JOX41" s="46"/>
      <c r="JOY41" s="46"/>
      <c r="JOZ41" s="46"/>
      <c r="JPA41" s="46"/>
      <c r="JPB41" s="46"/>
      <c r="JPC41" s="46"/>
      <c r="JPD41" s="46"/>
      <c r="JPE41" s="46"/>
      <c r="JPF41" s="46"/>
      <c r="JPG41" s="46"/>
      <c r="JPH41" s="46"/>
      <c r="JPI41" s="46"/>
      <c r="JPJ41" s="46"/>
      <c r="JPK41" s="46"/>
      <c r="JPL41" s="46"/>
      <c r="JPM41" s="46"/>
      <c r="JPN41" s="46"/>
      <c r="JPO41" s="46"/>
      <c r="JPP41" s="46"/>
      <c r="JPQ41" s="46"/>
      <c r="JPR41" s="46"/>
      <c r="JPS41" s="46"/>
      <c r="JPT41" s="46"/>
      <c r="JPU41" s="46"/>
      <c r="JPV41" s="46"/>
      <c r="JPW41" s="46"/>
      <c r="JPX41" s="46"/>
      <c r="JPY41" s="46"/>
      <c r="JPZ41" s="46"/>
      <c r="JQA41" s="46"/>
      <c r="JQB41" s="46"/>
      <c r="JQC41" s="46"/>
      <c r="JQD41" s="46"/>
      <c r="JQE41" s="46"/>
      <c r="JQF41" s="46"/>
      <c r="JQG41" s="46"/>
      <c r="JQH41" s="46"/>
      <c r="JQI41" s="46"/>
      <c r="JQJ41" s="46"/>
      <c r="JQK41" s="46"/>
      <c r="JQL41" s="46"/>
      <c r="JQM41" s="46"/>
      <c r="JQN41" s="46"/>
      <c r="JQO41" s="46"/>
      <c r="JQP41" s="46"/>
      <c r="JQQ41" s="46"/>
      <c r="JQR41" s="46"/>
      <c r="JQS41" s="46"/>
      <c r="JQT41" s="46"/>
      <c r="JQU41" s="46"/>
      <c r="JQV41" s="46"/>
      <c r="JQW41" s="46"/>
      <c r="JQX41" s="46"/>
      <c r="JQY41" s="46"/>
      <c r="JQZ41" s="46"/>
      <c r="JRA41" s="46"/>
      <c r="JRB41" s="46"/>
      <c r="JRC41" s="46"/>
      <c r="JRD41" s="46"/>
      <c r="JRE41" s="46"/>
      <c r="JRF41" s="46"/>
      <c r="JRG41" s="46"/>
      <c r="JRH41" s="46"/>
      <c r="JRI41" s="46"/>
      <c r="JRJ41" s="46"/>
      <c r="JRK41" s="46"/>
      <c r="JRL41" s="46"/>
      <c r="JRM41" s="46"/>
      <c r="JRN41" s="46"/>
      <c r="JRO41" s="46"/>
      <c r="JRP41" s="46"/>
      <c r="JRQ41" s="46"/>
      <c r="JRR41" s="46"/>
      <c r="JRS41" s="46"/>
      <c r="JRT41" s="46"/>
      <c r="JRU41" s="46"/>
      <c r="JRV41" s="46"/>
      <c r="JRW41" s="46"/>
      <c r="JRX41" s="46"/>
      <c r="JRY41" s="46"/>
      <c r="JRZ41" s="46"/>
      <c r="JSA41" s="46"/>
      <c r="JSB41" s="46"/>
      <c r="JSC41" s="46"/>
      <c r="JSD41" s="46"/>
      <c r="JSE41" s="46"/>
      <c r="JSF41" s="46"/>
      <c r="JSG41" s="46"/>
      <c r="JSH41" s="46"/>
      <c r="JSI41" s="46"/>
      <c r="JSJ41" s="46"/>
      <c r="JSK41" s="46"/>
      <c r="JSL41" s="46"/>
      <c r="JSM41" s="46"/>
      <c r="JSN41" s="46"/>
      <c r="JSO41" s="46"/>
      <c r="JSP41" s="46"/>
      <c r="JSQ41" s="46"/>
      <c r="JSR41" s="46"/>
      <c r="JSS41" s="46"/>
      <c r="JST41" s="46"/>
      <c r="JSU41" s="46"/>
      <c r="JSV41" s="46"/>
      <c r="JSW41" s="46"/>
      <c r="JSX41" s="46"/>
      <c r="JSY41" s="46"/>
      <c r="JSZ41" s="46"/>
      <c r="JTA41" s="46"/>
      <c r="JTB41" s="46"/>
      <c r="JTC41" s="46"/>
      <c r="JTD41" s="46"/>
      <c r="JTE41" s="46"/>
      <c r="JTF41" s="46"/>
      <c r="JTG41" s="46"/>
      <c r="JTH41" s="46"/>
      <c r="JTI41" s="46"/>
      <c r="JTJ41" s="46"/>
      <c r="JTK41" s="46"/>
      <c r="JTL41" s="46"/>
      <c r="JTM41" s="46"/>
      <c r="JTN41" s="46"/>
      <c r="JTO41" s="46"/>
      <c r="JTP41" s="46"/>
      <c r="JTQ41" s="46"/>
      <c r="JTR41" s="46"/>
      <c r="JTS41" s="46"/>
      <c r="JTT41" s="46"/>
      <c r="JTU41" s="46"/>
      <c r="JTV41" s="46"/>
      <c r="JTW41" s="46"/>
      <c r="JTX41" s="46"/>
      <c r="JTY41" s="46"/>
      <c r="JTZ41" s="46"/>
      <c r="JUA41" s="46"/>
      <c r="JUB41" s="46"/>
      <c r="JUC41" s="46"/>
      <c r="JUD41" s="46"/>
      <c r="JUE41" s="46"/>
      <c r="JUF41" s="46"/>
      <c r="JUG41" s="46"/>
      <c r="JUH41" s="46"/>
      <c r="JUI41" s="46"/>
      <c r="JUJ41" s="46"/>
      <c r="JUK41" s="46"/>
      <c r="JUL41" s="46"/>
      <c r="JUM41" s="46"/>
      <c r="JUN41" s="46"/>
      <c r="JUO41" s="46"/>
      <c r="JUP41" s="46"/>
      <c r="JUQ41" s="46"/>
      <c r="JUR41" s="46"/>
      <c r="JUS41" s="46"/>
      <c r="JUT41" s="46"/>
      <c r="JUU41" s="46"/>
      <c r="JUV41" s="46"/>
      <c r="JUW41" s="46"/>
      <c r="JUX41" s="46"/>
      <c r="JUY41" s="46"/>
      <c r="JUZ41" s="46"/>
      <c r="JVA41" s="46"/>
      <c r="JVB41" s="46"/>
      <c r="JVC41" s="46"/>
      <c r="JVD41" s="46"/>
      <c r="JVE41" s="46"/>
      <c r="JVF41" s="46"/>
      <c r="JVG41" s="46"/>
      <c r="JVH41" s="46"/>
      <c r="JVI41" s="46"/>
      <c r="JVJ41" s="46"/>
      <c r="JVK41" s="46"/>
      <c r="JVL41" s="46"/>
      <c r="JVM41" s="46"/>
      <c r="JVN41" s="46"/>
      <c r="JVO41" s="46"/>
      <c r="JVP41" s="46"/>
      <c r="JVQ41" s="46"/>
      <c r="JVR41" s="46"/>
      <c r="JVS41" s="46"/>
      <c r="JVT41" s="46"/>
      <c r="JVU41" s="46"/>
      <c r="JVV41" s="46"/>
      <c r="JVW41" s="46"/>
      <c r="JVX41" s="46"/>
      <c r="JVY41" s="46"/>
      <c r="JVZ41" s="46"/>
      <c r="JWA41" s="46"/>
      <c r="JWB41" s="46"/>
      <c r="JWC41" s="46"/>
      <c r="JWD41" s="46"/>
      <c r="JWE41" s="46"/>
      <c r="JWF41" s="46"/>
      <c r="JWG41" s="46"/>
      <c r="JWH41" s="46"/>
      <c r="JWI41" s="46"/>
      <c r="JWJ41" s="46"/>
      <c r="JWK41" s="46"/>
      <c r="JWL41" s="46"/>
      <c r="JWM41" s="46"/>
      <c r="JWN41" s="46"/>
      <c r="JWO41" s="46"/>
      <c r="JWP41" s="46"/>
      <c r="JWQ41" s="46"/>
      <c r="JWR41" s="46"/>
      <c r="JWS41" s="46"/>
      <c r="JWT41" s="46"/>
      <c r="JWU41" s="46"/>
      <c r="JWV41" s="46"/>
      <c r="JWW41" s="46"/>
      <c r="JWX41" s="46"/>
      <c r="JWY41" s="46"/>
      <c r="JWZ41" s="46"/>
      <c r="JXA41" s="46"/>
      <c r="JXB41" s="46"/>
      <c r="JXC41" s="46"/>
      <c r="JXD41" s="46"/>
      <c r="JXE41" s="46"/>
      <c r="JXF41" s="46"/>
      <c r="JXG41" s="46"/>
      <c r="JXH41" s="46"/>
      <c r="JXI41" s="46"/>
      <c r="JXJ41" s="46"/>
      <c r="JXK41" s="46"/>
      <c r="JXL41" s="46"/>
      <c r="JXM41" s="46"/>
      <c r="JXN41" s="46"/>
      <c r="JXO41" s="46"/>
      <c r="JXP41" s="46"/>
      <c r="JXQ41" s="46"/>
      <c r="JXR41" s="46"/>
      <c r="JXS41" s="46"/>
      <c r="JXT41" s="46"/>
      <c r="JXU41" s="46"/>
      <c r="JXV41" s="46"/>
      <c r="JXW41" s="46"/>
      <c r="JXX41" s="46"/>
      <c r="JXY41" s="46"/>
      <c r="JXZ41" s="46"/>
      <c r="JYA41" s="46"/>
      <c r="JYB41" s="46"/>
      <c r="JYC41" s="46"/>
      <c r="JYD41" s="46"/>
      <c r="JYE41" s="46"/>
      <c r="JYF41" s="46"/>
      <c r="JYG41" s="46"/>
      <c r="JYH41" s="46"/>
      <c r="JYI41" s="46"/>
      <c r="JYJ41" s="46"/>
      <c r="JYK41" s="46"/>
      <c r="JYL41" s="46"/>
      <c r="JYM41" s="46"/>
      <c r="JYN41" s="46"/>
      <c r="JYO41" s="46"/>
      <c r="JYP41" s="46"/>
      <c r="JYQ41" s="46"/>
      <c r="JYR41" s="46"/>
      <c r="JYS41" s="46"/>
      <c r="JYT41" s="46"/>
      <c r="JYU41" s="46"/>
      <c r="JYV41" s="46"/>
      <c r="JYW41" s="46"/>
      <c r="JYX41" s="46"/>
      <c r="JYY41" s="46"/>
      <c r="JYZ41" s="46"/>
      <c r="JZA41" s="46"/>
      <c r="JZB41" s="46"/>
      <c r="JZC41" s="46"/>
      <c r="JZD41" s="46"/>
      <c r="JZE41" s="46"/>
      <c r="JZF41" s="46"/>
      <c r="JZG41" s="46"/>
      <c r="JZH41" s="46"/>
      <c r="JZI41" s="46"/>
      <c r="JZJ41" s="46"/>
      <c r="JZK41" s="46"/>
      <c r="JZL41" s="46"/>
      <c r="JZM41" s="46"/>
      <c r="JZN41" s="46"/>
      <c r="JZO41" s="46"/>
      <c r="JZP41" s="46"/>
      <c r="JZQ41" s="46"/>
      <c r="JZR41" s="46"/>
      <c r="JZS41" s="46"/>
      <c r="JZT41" s="46"/>
      <c r="JZU41" s="46"/>
      <c r="JZV41" s="46"/>
      <c r="JZW41" s="46"/>
      <c r="JZX41" s="46"/>
      <c r="JZY41" s="46"/>
      <c r="JZZ41" s="46"/>
      <c r="KAA41" s="46"/>
      <c r="KAB41" s="46"/>
      <c r="KAC41" s="46"/>
      <c r="KAD41" s="46"/>
      <c r="KAE41" s="46"/>
      <c r="KAF41" s="46"/>
      <c r="KAG41" s="46"/>
      <c r="KAH41" s="46"/>
      <c r="KAI41" s="46"/>
      <c r="KAJ41" s="46"/>
      <c r="KAK41" s="46"/>
      <c r="KAL41" s="46"/>
      <c r="KAM41" s="46"/>
      <c r="KAN41" s="46"/>
      <c r="KAO41" s="46"/>
      <c r="KAP41" s="46"/>
      <c r="KAQ41" s="46"/>
      <c r="KAR41" s="46"/>
      <c r="KAS41" s="46"/>
      <c r="KAT41" s="46"/>
      <c r="KAU41" s="46"/>
      <c r="KAV41" s="46"/>
      <c r="KAW41" s="46"/>
      <c r="KAX41" s="46"/>
      <c r="KAY41" s="46"/>
      <c r="KAZ41" s="46"/>
      <c r="KBA41" s="46"/>
      <c r="KBB41" s="46"/>
      <c r="KBC41" s="46"/>
      <c r="KBD41" s="46"/>
      <c r="KBE41" s="46"/>
      <c r="KBF41" s="46"/>
      <c r="KBG41" s="46"/>
      <c r="KBH41" s="46"/>
      <c r="KBI41" s="46"/>
      <c r="KBJ41" s="46"/>
      <c r="KBK41" s="46"/>
      <c r="KBL41" s="46"/>
      <c r="KBM41" s="46"/>
      <c r="KBN41" s="46"/>
      <c r="KBO41" s="46"/>
      <c r="KBP41" s="46"/>
      <c r="KBQ41" s="46"/>
      <c r="KBR41" s="46"/>
      <c r="KBS41" s="46"/>
      <c r="KBT41" s="46"/>
      <c r="KBU41" s="46"/>
      <c r="KBV41" s="46"/>
      <c r="KBW41" s="46"/>
      <c r="KBX41" s="46"/>
      <c r="KBY41" s="46"/>
      <c r="KBZ41" s="46"/>
      <c r="KCA41" s="46"/>
      <c r="KCB41" s="46"/>
      <c r="KCC41" s="46"/>
      <c r="KCD41" s="46"/>
      <c r="KCE41" s="46"/>
      <c r="KCF41" s="46"/>
      <c r="KCG41" s="46"/>
      <c r="KCH41" s="46"/>
      <c r="KCI41" s="46"/>
      <c r="KCJ41" s="46"/>
      <c r="KCK41" s="46"/>
      <c r="KCL41" s="46"/>
      <c r="KCM41" s="46"/>
      <c r="KCN41" s="46"/>
      <c r="KCO41" s="46"/>
      <c r="KCP41" s="46"/>
      <c r="KCQ41" s="46"/>
      <c r="KCR41" s="46"/>
      <c r="KCS41" s="46"/>
      <c r="KCT41" s="46"/>
      <c r="KCU41" s="46"/>
      <c r="KCV41" s="46"/>
      <c r="KCW41" s="46"/>
      <c r="KCX41" s="46"/>
      <c r="KCY41" s="46"/>
      <c r="KCZ41" s="46"/>
      <c r="KDA41" s="46"/>
      <c r="KDB41" s="46"/>
      <c r="KDC41" s="46"/>
      <c r="KDD41" s="46"/>
      <c r="KDE41" s="46"/>
      <c r="KDF41" s="46"/>
      <c r="KDG41" s="46"/>
      <c r="KDH41" s="46"/>
      <c r="KDI41" s="46"/>
      <c r="KDJ41" s="46"/>
      <c r="KDK41" s="46"/>
      <c r="KDL41" s="46"/>
      <c r="KDM41" s="46"/>
      <c r="KDN41" s="46"/>
      <c r="KDO41" s="46"/>
      <c r="KDP41" s="46"/>
      <c r="KDQ41" s="46"/>
      <c r="KDR41" s="46"/>
      <c r="KDS41" s="46"/>
      <c r="KDT41" s="46"/>
      <c r="KDU41" s="46"/>
      <c r="KDV41" s="46"/>
      <c r="KDW41" s="46"/>
      <c r="KDX41" s="46"/>
      <c r="KDY41" s="46"/>
      <c r="KDZ41" s="46"/>
      <c r="KEA41" s="46"/>
      <c r="KEB41" s="46"/>
      <c r="KEC41" s="46"/>
      <c r="KED41" s="46"/>
      <c r="KEE41" s="46"/>
      <c r="KEF41" s="46"/>
      <c r="KEG41" s="46"/>
      <c r="KEH41" s="46"/>
      <c r="KEI41" s="46"/>
      <c r="KEJ41" s="46"/>
      <c r="KEK41" s="46"/>
      <c r="KEL41" s="46"/>
      <c r="KEM41" s="46"/>
      <c r="KEN41" s="46"/>
      <c r="KEO41" s="46"/>
      <c r="KEP41" s="46"/>
      <c r="KEQ41" s="46"/>
      <c r="KER41" s="46"/>
      <c r="KES41" s="46"/>
      <c r="KET41" s="46"/>
      <c r="KEU41" s="46"/>
      <c r="KEV41" s="46"/>
      <c r="KEW41" s="46"/>
      <c r="KEX41" s="46"/>
      <c r="KEY41" s="46"/>
      <c r="KEZ41" s="46"/>
      <c r="KFA41" s="46"/>
      <c r="KFB41" s="46"/>
      <c r="KFC41" s="46"/>
      <c r="KFD41" s="46"/>
      <c r="KFE41" s="46"/>
      <c r="KFF41" s="46"/>
      <c r="KFG41" s="46"/>
      <c r="KFH41" s="46"/>
      <c r="KFI41" s="46"/>
      <c r="KFJ41" s="46"/>
      <c r="KFK41" s="46"/>
      <c r="KFL41" s="46"/>
      <c r="KFM41" s="46"/>
      <c r="KFN41" s="46"/>
      <c r="KFO41" s="46"/>
      <c r="KFP41" s="46"/>
      <c r="KFQ41" s="46"/>
      <c r="KFR41" s="46"/>
      <c r="KFS41" s="46"/>
      <c r="KFT41" s="46"/>
      <c r="KFU41" s="46"/>
      <c r="KFV41" s="46"/>
      <c r="KFW41" s="46"/>
      <c r="KFX41" s="46"/>
      <c r="KFY41" s="46"/>
      <c r="KFZ41" s="46"/>
      <c r="KGA41" s="46"/>
      <c r="KGB41" s="46"/>
      <c r="KGC41" s="46"/>
      <c r="KGD41" s="46"/>
      <c r="KGE41" s="46"/>
      <c r="KGF41" s="46"/>
      <c r="KGG41" s="46"/>
      <c r="KGH41" s="46"/>
      <c r="KGI41" s="46"/>
      <c r="KGJ41" s="46"/>
      <c r="KGK41" s="46"/>
      <c r="KGL41" s="46"/>
      <c r="KGM41" s="46"/>
      <c r="KGN41" s="46"/>
      <c r="KGO41" s="46"/>
      <c r="KGP41" s="46"/>
      <c r="KGQ41" s="46"/>
      <c r="KGR41" s="46"/>
      <c r="KGS41" s="46"/>
      <c r="KGT41" s="46"/>
      <c r="KGU41" s="46"/>
      <c r="KGV41" s="46"/>
      <c r="KGW41" s="46"/>
      <c r="KGX41" s="46"/>
      <c r="KGY41" s="46"/>
      <c r="KGZ41" s="46"/>
      <c r="KHA41" s="46"/>
      <c r="KHB41" s="46"/>
      <c r="KHC41" s="46"/>
      <c r="KHD41" s="46"/>
      <c r="KHE41" s="46"/>
      <c r="KHF41" s="46"/>
      <c r="KHG41" s="46"/>
      <c r="KHH41" s="46"/>
      <c r="KHI41" s="46"/>
      <c r="KHJ41" s="46"/>
      <c r="KHK41" s="46"/>
      <c r="KHL41" s="46"/>
      <c r="KHM41" s="46"/>
      <c r="KHN41" s="46"/>
      <c r="KHO41" s="46"/>
      <c r="KHP41" s="46"/>
      <c r="KHQ41" s="46"/>
      <c r="KHR41" s="46"/>
      <c r="KHS41" s="46"/>
      <c r="KHT41" s="46"/>
      <c r="KHU41" s="46"/>
      <c r="KHV41" s="46"/>
      <c r="KHW41" s="46"/>
      <c r="KHX41" s="46"/>
      <c r="KHY41" s="46"/>
      <c r="KHZ41" s="46"/>
      <c r="KIA41" s="46"/>
      <c r="KIB41" s="46"/>
      <c r="KIC41" s="46"/>
      <c r="KID41" s="46"/>
      <c r="KIE41" s="46"/>
      <c r="KIF41" s="46"/>
      <c r="KIG41" s="46"/>
      <c r="KIH41" s="46"/>
      <c r="KII41" s="46"/>
      <c r="KIJ41" s="46"/>
      <c r="KIK41" s="46"/>
      <c r="KIL41" s="46"/>
      <c r="KIM41" s="46"/>
      <c r="KIN41" s="46"/>
      <c r="KIO41" s="46"/>
      <c r="KIP41" s="46"/>
      <c r="KIQ41" s="46"/>
      <c r="KIR41" s="46"/>
      <c r="KIS41" s="46"/>
      <c r="KIT41" s="46"/>
      <c r="KIU41" s="46"/>
      <c r="KIV41" s="46"/>
      <c r="KIW41" s="46"/>
      <c r="KIX41" s="46"/>
      <c r="KIY41" s="46"/>
      <c r="KIZ41" s="46"/>
      <c r="KJA41" s="46"/>
      <c r="KJB41" s="46"/>
      <c r="KJC41" s="46"/>
      <c r="KJD41" s="46"/>
      <c r="KJE41" s="46"/>
      <c r="KJF41" s="46"/>
      <c r="KJG41" s="46"/>
      <c r="KJH41" s="46"/>
      <c r="KJI41" s="46"/>
      <c r="KJJ41" s="46"/>
      <c r="KJK41" s="46"/>
      <c r="KJL41" s="46"/>
      <c r="KJM41" s="46"/>
      <c r="KJN41" s="46"/>
      <c r="KJO41" s="46"/>
      <c r="KJP41" s="46"/>
      <c r="KJQ41" s="46"/>
      <c r="KJR41" s="46"/>
      <c r="KJS41" s="46"/>
      <c r="KJT41" s="46"/>
      <c r="KJU41" s="46"/>
      <c r="KJV41" s="46"/>
      <c r="KJW41" s="46"/>
      <c r="KJX41" s="46"/>
      <c r="KJY41" s="46"/>
      <c r="KJZ41" s="46"/>
      <c r="KKA41" s="46"/>
      <c r="KKB41" s="46"/>
      <c r="KKC41" s="46"/>
      <c r="KKD41" s="46"/>
      <c r="KKE41" s="46"/>
      <c r="KKF41" s="46"/>
      <c r="KKG41" s="46"/>
      <c r="KKH41" s="46"/>
      <c r="KKI41" s="46"/>
      <c r="KKJ41" s="46"/>
      <c r="KKK41" s="46"/>
      <c r="KKL41" s="46"/>
      <c r="KKM41" s="46"/>
      <c r="KKN41" s="46"/>
      <c r="KKO41" s="46"/>
      <c r="KKP41" s="46"/>
      <c r="KKQ41" s="46"/>
      <c r="KKR41" s="46"/>
      <c r="KKS41" s="46"/>
      <c r="KKT41" s="46"/>
      <c r="KKU41" s="46"/>
      <c r="KKV41" s="46"/>
      <c r="KKW41" s="46"/>
      <c r="KKX41" s="46"/>
      <c r="KKY41" s="46"/>
      <c r="KKZ41" s="46"/>
      <c r="KLA41" s="46"/>
      <c r="KLB41" s="46"/>
      <c r="KLC41" s="46"/>
      <c r="KLD41" s="46"/>
      <c r="KLE41" s="46"/>
      <c r="KLF41" s="46"/>
      <c r="KLG41" s="46"/>
      <c r="KLH41" s="46"/>
      <c r="KLI41" s="46"/>
      <c r="KLJ41" s="46"/>
      <c r="KLK41" s="46"/>
      <c r="KLL41" s="46"/>
      <c r="KLM41" s="46"/>
      <c r="KLN41" s="46"/>
      <c r="KLO41" s="46"/>
      <c r="KLP41" s="46"/>
      <c r="KLQ41" s="46"/>
      <c r="KLR41" s="46"/>
      <c r="KLS41" s="46"/>
      <c r="KLT41" s="46"/>
      <c r="KLU41" s="46"/>
      <c r="KLV41" s="46"/>
      <c r="KLW41" s="46"/>
      <c r="KLX41" s="46"/>
      <c r="KLY41" s="46"/>
      <c r="KLZ41" s="46"/>
      <c r="KMA41" s="46"/>
      <c r="KMB41" s="46"/>
      <c r="KMC41" s="46"/>
      <c r="KMD41" s="46"/>
      <c r="KME41" s="46"/>
      <c r="KMF41" s="46"/>
      <c r="KMG41" s="46"/>
      <c r="KMH41" s="46"/>
      <c r="KMI41" s="46"/>
      <c r="KMJ41" s="46"/>
      <c r="KMK41" s="46"/>
      <c r="KML41" s="46"/>
      <c r="KMM41" s="46"/>
      <c r="KMN41" s="46"/>
      <c r="KMO41" s="46"/>
      <c r="KMP41" s="46"/>
      <c r="KMQ41" s="46"/>
      <c r="KMR41" s="46"/>
      <c r="KMS41" s="46"/>
      <c r="KMT41" s="46"/>
      <c r="KMU41" s="46"/>
      <c r="KMV41" s="46"/>
      <c r="KMW41" s="46"/>
      <c r="KMX41" s="46"/>
      <c r="KMY41" s="46"/>
      <c r="KMZ41" s="46"/>
      <c r="KNA41" s="46"/>
      <c r="KNB41" s="46"/>
      <c r="KNC41" s="46"/>
      <c r="KND41" s="46"/>
      <c r="KNE41" s="46"/>
      <c r="KNF41" s="46"/>
      <c r="KNG41" s="46"/>
      <c r="KNH41" s="46"/>
      <c r="KNI41" s="46"/>
      <c r="KNJ41" s="46"/>
      <c r="KNK41" s="46"/>
      <c r="KNL41" s="46"/>
      <c r="KNM41" s="46"/>
      <c r="KNN41" s="46"/>
      <c r="KNO41" s="46"/>
      <c r="KNP41" s="46"/>
      <c r="KNQ41" s="46"/>
      <c r="KNR41" s="46"/>
      <c r="KNS41" s="46"/>
      <c r="KNT41" s="46"/>
      <c r="KNU41" s="46"/>
      <c r="KNV41" s="46"/>
      <c r="KNW41" s="46"/>
      <c r="KNX41" s="46"/>
      <c r="KNY41" s="46"/>
      <c r="KNZ41" s="46"/>
      <c r="KOA41" s="46"/>
      <c r="KOB41" s="46"/>
      <c r="KOC41" s="46"/>
      <c r="KOD41" s="46"/>
      <c r="KOE41" s="46"/>
      <c r="KOF41" s="46"/>
      <c r="KOG41" s="46"/>
      <c r="KOH41" s="46"/>
      <c r="KOI41" s="46"/>
      <c r="KOJ41" s="46"/>
      <c r="KOK41" s="46"/>
      <c r="KOL41" s="46"/>
      <c r="KOM41" s="46"/>
      <c r="KON41" s="46"/>
      <c r="KOO41" s="46"/>
      <c r="KOP41" s="46"/>
      <c r="KOQ41" s="46"/>
      <c r="KOR41" s="46"/>
      <c r="KOS41" s="46"/>
      <c r="KOT41" s="46"/>
      <c r="KOU41" s="46"/>
      <c r="KOV41" s="46"/>
      <c r="KOW41" s="46"/>
      <c r="KOX41" s="46"/>
      <c r="KOY41" s="46"/>
      <c r="KOZ41" s="46"/>
      <c r="KPA41" s="46"/>
      <c r="KPB41" s="46"/>
      <c r="KPC41" s="46"/>
      <c r="KPD41" s="46"/>
      <c r="KPE41" s="46"/>
      <c r="KPF41" s="46"/>
      <c r="KPG41" s="46"/>
      <c r="KPH41" s="46"/>
      <c r="KPI41" s="46"/>
      <c r="KPJ41" s="46"/>
      <c r="KPK41" s="46"/>
      <c r="KPL41" s="46"/>
      <c r="KPM41" s="46"/>
      <c r="KPN41" s="46"/>
      <c r="KPO41" s="46"/>
      <c r="KPP41" s="46"/>
      <c r="KPQ41" s="46"/>
      <c r="KPR41" s="46"/>
      <c r="KPS41" s="46"/>
      <c r="KPT41" s="46"/>
      <c r="KPU41" s="46"/>
      <c r="KPV41" s="46"/>
      <c r="KPW41" s="46"/>
      <c r="KPX41" s="46"/>
      <c r="KPY41" s="46"/>
      <c r="KPZ41" s="46"/>
      <c r="KQA41" s="46"/>
      <c r="KQB41" s="46"/>
      <c r="KQC41" s="46"/>
      <c r="KQD41" s="46"/>
      <c r="KQE41" s="46"/>
      <c r="KQF41" s="46"/>
      <c r="KQG41" s="46"/>
      <c r="KQH41" s="46"/>
      <c r="KQI41" s="46"/>
      <c r="KQJ41" s="46"/>
      <c r="KQK41" s="46"/>
      <c r="KQL41" s="46"/>
      <c r="KQM41" s="46"/>
      <c r="KQN41" s="46"/>
      <c r="KQO41" s="46"/>
      <c r="KQP41" s="46"/>
      <c r="KQQ41" s="46"/>
      <c r="KQR41" s="46"/>
      <c r="KQS41" s="46"/>
      <c r="KQT41" s="46"/>
      <c r="KQU41" s="46"/>
      <c r="KQV41" s="46"/>
      <c r="KQW41" s="46"/>
      <c r="KQX41" s="46"/>
      <c r="KQY41" s="46"/>
      <c r="KQZ41" s="46"/>
      <c r="KRA41" s="46"/>
      <c r="KRB41" s="46"/>
      <c r="KRC41" s="46"/>
      <c r="KRD41" s="46"/>
      <c r="KRE41" s="46"/>
      <c r="KRF41" s="46"/>
      <c r="KRG41" s="46"/>
      <c r="KRH41" s="46"/>
      <c r="KRI41" s="46"/>
      <c r="KRJ41" s="46"/>
      <c r="KRK41" s="46"/>
      <c r="KRL41" s="46"/>
      <c r="KRM41" s="46"/>
      <c r="KRN41" s="46"/>
      <c r="KRO41" s="46"/>
      <c r="KRP41" s="46"/>
      <c r="KRQ41" s="46"/>
      <c r="KRR41" s="46"/>
      <c r="KRS41" s="46"/>
      <c r="KRT41" s="46"/>
      <c r="KRU41" s="46"/>
      <c r="KRV41" s="46"/>
      <c r="KRW41" s="46"/>
      <c r="KRX41" s="46"/>
      <c r="KRY41" s="46"/>
      <c r="KRZ41" s="46"/>
      <c r="KSA41" s="46"/>
      <c r="KSB41" s="46"/>
      <c r="KSC41" s="46"/>
      <c r="KSD41" s="46"/>
      <c r="KSE41" s="46"/>
      <c r="KSF41" s="46"/>
      <c r="KSG41" s="46"/>
      <c r="KSH41" s="46"/>
      <c r="KSI41" s="46"/>
      <c r="KSJ41" s="46"/>
      <c r="KSK41" s="46"/>
      <c r="KSL41" s="46"/>
      <c r="KSM41" s="46"/>
      <c r="KSN41" s="46"/>
      <c r="KSO41" s="46"/>
      <c r="KSP41" s="46"/>
      <c r="KSQ41" s="46"/>
      <c r="KSR41" s="46"/>
      <c r="KSS41" s="46"/>
      <c r="KST41" s="46"/>
      <c r="KSU41" s="46"/>
      <c r="KSV41" s="46"/>
      <c r="KSW41" s="46"/>
      <c r="KSX41" s="46"/>
      <c r="KSY41" s="46"/>
      <c r="KSZ41" s="46"/>
      <c r="KTA41" s="46"/>
      <c r="KTB41" s="46"/>
      <c r="KTC41" s="46"/>
      <c r="KTD41" s="46"/>
      <c r="KTE41" s="46"/>
      <c r="KTF41" s="46"/>
      <c r="KTG41" s="46"/>
      <c r="KTH41" s="46"/>
      <c r="KTI41" s="46"/>
      <c r="KTJ41" s="46"/>
      <c r="KTK41" s="46"/>
      <c r="KTL41" s="46"/>
      <c r="KTM41" s="46"/>
      <c r="KTN41" s="46"/>
      <c r="KTO41" s="46"/>
      <c r="KTP41" s="46"/>
      <c r="KTQ41" s="46"/>
      <c r="KTR41" s="46"/>
      <c r="KTS41" s="46"/>
      <c r="KTT41" s="46"/>
      <c r="KTU41" s="46"/>
      <c r="KTV41" s="46"/>
      <c r="KTW41" s="46"/>
      <c r="KTX41" s="46"/>
      <c r="KTY41" s="46"/>
      <c r="KTZ41" s="46"/>
      <c r="KUA41" s="46"/>
      <c r="KUB41" s="46"/>
      <c r="KUC41" s="46"/>
      <c r="KUD41" s="46"/>
      <c r="KUE41" s="46"/>
      <c r="KUF41" s="46"/>
      <c r="KUG41" s="46"/>
      <c r="KUH41" s="46"/>
      <c r="KUI41" s="46"/>
      <c r="KUJ41" s="46"/>
      <c r="KUK41" s="46"/>
      <c r="KUL41" s="46"/>
      <c r="KUM41" s="46"/>
      <c r="KUN41" s="46"/>
      <c r="KUO41" s="46"/>
      <c r="KUP41" s="46"/>
      <c r="KUQ41" s="46"/>
      <c r="KUR41" s="46"/>
      <c r="KUS41" s="46"/>
      <c r="KUT41" s="46"/>
      <c r="KUU41" s="46"/>
      <c r="KUV41" s="46"/>
      <c r="KUW41" s="46"/>
      <c r="KUX41" s="46"/>
      <c r="KUY41" s="46"/>
      <c r="KUZ41" s="46"/>
      <c r="KVA41" s="46"/>
      <c r="KVB41" s="46"/>
      <c r="KVC41" s="46"/>
      <c r="KVD41" s="46"/>
      <c r="KVE41" s="46"/>
      <c r="KVF41" s="46"/>
      <c r="KVG41" s="46"/>
      <c r="KVH41" s="46"/>
      <c r="KVI41" s="46"/>
      <c r="KVJ41" s="46"/>
      <c r="KVK41" s="46"/>
      <c r="KVL41" s="46"/>
      <c r="KVM41" s="46"/>
      <c r="KVN41" s="46"/>
      <c r="KVO41" s="46"/>
      <c r="KVP41" s="46"/>
      <c r="KVQ41" s="46"/>
      <c r="KVR41" s="46"/>
      <c r="KVS41" s="46"/>
      <c r="KVT41" s="46"/>
      <c r="KVU41" s="46"/>
      <c r="KVV41" s="46"/>
      <c r="KVW41" s="46"/>
      <c r="KVX41" s="46"/>
      <c r="KVY41" s="46"/>
      <c r="KVZ41" s="46"/>
      <c r="KWA41" s="46"/>
      <c r="KWB41" s="46"/>
      <c r="KWC41" s="46"/>
      <c r="KWD41" s="46"/>
      <c r="KWE41" s="46"/>
      <c r="KWF41" s="46"/>
      <c r="KWG41" s="46"/>
      <c r="KWH41" s="46"/>
      <c r="KWI41" s="46"/>
      <c r="KWJ41" s="46"/>
      <c r="KWK41" s="46"/>
      <c r="KWL41" s="46"/>
      <c r="KWM41" s="46"/>
      <c r="KWN41" s="46"/>
      <c r="KWO41" s="46"/>
      <c r="KWP41" s="46"/>
      <c r="KWQ41" s="46"/>
      <c r="KWR41" s="46"/>
      <c r="KWS41" s="46"/>
      <c r="KWT41" s="46"/>
      <c r="KWU41" s="46"/>
      <c r="KWV41" s="46"/>
      <c r="KWW41" s="46"/>
      <c r="KWX41" s="46"/>
      <c r="KWY41" s="46"/>
      <c r="KWZ41" s="46"/>
      <c r="KXA41" s="46"/>
      <c r="KXB41" s="46"/>
      <c r="KXC41" s="46"/>
      <c r="KXD41" s="46"/>
      <c r="KXE41" s="46"/>
      <c r="KXF41" s="46"/>
      <c r="KXG41" s="46"/>
      <c r="KXH41" s="46"/>
      <c r="KXI41" s="46"/>
      <c r="KXJ41" s="46"/>
      <c r="KXK41" s="46"/>
      <c r="KXL41" s="46"/>
      <c r="KXM41" s="46"/>
      <c r="KXN41" s="46"/>
      <c r="KXO41" s="46"/>
      <c r="KXP41" s="46"/>
      <c r="KXQ41" s="46"/>
      <c r="KXR41" s="46"/>
      <c r="KXS41" s="46"/>
      <c r="KXT41" s="46"/>
      <c r="KXU41" s="46"/>
      <c r="KXV41" s="46"/>
      <c r="KXW41" s="46"/>
      <c r="KXX41" s="46"/>
      <c r="KXY41" s="46"/>
      <c r="KXZ41" s="46"/>
      <c r="KYA41" s="46"/>
      <c r="KYB41" s="46"/>
      <c r="KYC41" s="46"/>
      <c r="KYD41" s="46"/>
      <c r="KYE41" s="46"/>
      <c r="KYF41" s="46"/>
      <c r="KYG41" s="46"/>
      <c r="KYH41" s="46"/>
      <c r="KYI41" s="46"/>
      <c r="KYJ41" s="46"/>
      <c r="KYK41" s="46"/>
      <c r="KYL41" s="46"/>
      <c r="KYM41" s="46"/>
      <c r="KYN41" s="46"/>
      <c r="KYO41" s="46"/>
      <c r="KYP41" s="46"/>
      <c r="KYQ41" s="46"/>
      <c r="KYR41" s="46"/>
      <c r="KYS41" s="46"/>
      <c r="KYT41" s="46"/>
      <c r="KYU41" s="46"/>
      <c r="KYV41" s="46"/>
      <c r="KYW41" s="46"/>
      <c r="KYX41" s="46"/>
      <c r="KYY41" s="46"/>
      <c r="KYZ41" s="46"/>
      <c r="KZA41" s="46"/>
      <c r="KZB41" s="46"/>
      <c r="KZC41" s="46"/>
      <c r="KZD41" s="46"/>
      <c r="KZE41" s="46"/>
      <c r="KZF41" s="46"/>
      <c r="KZG41" s="46"/>
      <c r="KZH41" s="46"/>
      <c r="KZI41" s="46"/>
      <c r="KZJ41" s="46"/>
      <c r="KZK41" s="46"/>
      <c r="KZL41" s="46"/>
      <c r="KZM41" s="46"/>
      <c r="KZN41" s="46"/>
      <c r="KZO41" s="46"/>
      <c r="KZP41" s="46"/>
      <c r="KZQ41" s="46"/>
      <c r="KZR41" s="46"/>
      <c r="KZS41" s="46"/>
      <c r="KZT41" s="46"/>
      <c r="KZU41" s="46"/>
      <c r="KZV41" s="46"/>
      <c r="KZW41" s="46"/>
      <c r="KZX41" s="46"/>
      <c r="KZY41" s="46"/>
      <c r="KZZ41" s="46"/>
      <c r="LAA41" s="46"/>
      <c r="LAB41" s="46"/>
      <c r="LAC41" s="46"/>
      <c r="LAD41" s="46"/>
      <c r="LAE41" s="46"/>
      <c r="LAF41" s="46"/>
      <c r="LAG41" s="46"/>
      <c r="LAH41" s="46"/>
      <c r="LAI41" s="46"/>
      <c r="LAJ41" s="46"/>
      <c r="LAK41" s="46"/>
      <c r="LAL41" s="46"/>
      <c r="LAM41" s="46"/>
      <c r="LAN41" s="46"/>
      <c r="LAO41" s="46"/>
      <c r="LAP41" s="46"/>
      <c r="LAQ41" s="46"/>
      <c r="LAR41" s="46"/>
      <c r="LAS41" s="46"/>
      <c r="LAT41" s="46"/>
      <c r="LAU41" s="46"/>
      <c r="LAV41" s="46"/>
      <c r="LAW41" s="46"/>
      <c r="LAX41" s="46"/>
      <c r="LAY41" s="46"/>
      <c r="LAZ41" s="46"/>
      <c r="LBA41" s="46"/>
      <c r="LBB41" s="46"/>
      <c r="LBC41" s="46"/>
      <c r="LBD41" s="46"/>
      <c r="LBE41" s="46"/>
      <c r="LBF41" s="46"/>
      <c r="LBG41" s="46"/>
      <c r="LBH41" s="46"/>
      <c r="LBI41" s="46"/>
      <c r="LBJ41" s="46"/>
      <c r="LBK41" s="46"/>
      <c r="LBL41" s="46"/>
      <c r="LBM41" s="46"/>
      <c r="LBN41" s="46"/>
      <c r="LBO41" s="46"/>
      <c r="LBP41" s="46"/>
      <c r="LBQ41" s="46"/>
      <c r="LBR41" s="46"/>
      <c r="LBS41" s="46"/>
      <c r="LBT41" s="46"/>
      <c r="LBU41" s="46"/>
      <c r="LBV41" s="46"/>
      <c r="LBW41" s="46"/>
      <c r="LBX41" s="46"/>
      <c r="LBY41" s="46"/>
      <c r="LBZ41" s="46"/>
      <c r="LCA41" s="46"/>
      <c r="LCB41" s="46"/>
      <c r="LCC41" s="46"/>
      <c r="LCD41" s="46"/>
      <c r="LCE41" s="46"/>
      <c r="LCF41" s="46"/>
      <c r="LCG41" s="46"/>
      <c r="LCH41" s="46"/>
      <c r="LCI41" s="46"/>
      <c r="LCJ41" s="46"/>
      <c r="LCK41" s="46"/>
      <c r="LCL41" s="46"/>
      <c r="LCM41" s="46"/>
      <c r="LCN41" s="46"/>
      <c r="LCO41" s="46"/>
      <c r="LCP41" s="46"/>
      <c r="LCQ41" s="46"/>
      <c r="LCR41" s="46"/>
      <c r="LCS41" s="46"/>
      <c r="LCT41" s="46"/>
      <c r="LCU41" s="46"/>
      <c r="LCV41" s="46"/>
      <c r="LCW41" s="46"/>
      <c r="LCX41" s="46"/>
      <c r="LCY41" s="46"/>
      <c r="LCZ41" s="46"/>
      <c r="LDA41" s="46"/>
      <c r="LDB41" s="46"/>
      <c r="LDC41" s="46"/>
      <c r="LDD41" s="46"/>
      <c r="LDE41" s="46"/>
      <c r="LDF41" s="46"/>
      <c r="LDG41" s="46"/>
      <c r="LDH41" s="46"/>
      <c r="LDI41" s="46"/>
      <c r="LDJ41" s="46"/>
      <c r="LDK41" s="46"/>
      <c r="LDL41" s="46"/>
      <c r="LDM41" s="46"/>
      <c r="LDN41" s="46"/>
      <c r="LDO41" s="46"/>
      <c r="LDP41" s="46"/>
      <c r="LDQ41" s="46"/>
      <c r="LDR41" s="46"/>
      <c r="LDS41" s="46"/>
      <c r="LDT41" s="46"/>
      <c r="LDU41" s="46"/>
      <c r="LDV41" s="46"/>
      <c r="LDW41" s="46"/>
      <c r="LDX41" s="46"/>
      <c r="LDY41" s="46"/>
      <c r="LDZ41" s="46"/>
      <c r="LEA41" s="46"/>
      <c r="LEB41" s="46"/>
      <c r="LEC41" s="46"/>
      <c r="LED41" s="46"/>
      <c r="LEE41" s="46"/>
      <c r="LEF41" s="46"/>
      <c r="LEG41" s="46"/>
      <c r="LEH41" s="46"/>
      <c r="LEI41" s="46"/>
      <c r="LEJ41" s="46"/>
      <c r="LEK41" s="46"/>
      <c r="LEL41" s="46"/>
      <c r="LEM41" s="46"/>
      <c r="LEN41" s="46"/>
      <c r="LEO41" s="46"/>
      <c r="LEP41" s="46"/>
      <c r="LEQ41" s="46"/>
      <c r="LER41" s="46"/>
      <c r="LES41" s="46"/>
      <c r="LET41" s="46"/>
      <c r="LEU41" s="46"/>
      <c r="LEV41" s="46"/>
      <c r="LEW41" s="46"/>
      <c r="LEX41" s="46"/>
      <c r="LEY41" s="46"/>
      <c r="LEZ41" s="46"/>
      <c r="LFA41" s="46"/>
      <c r="LFB41" s="46"/>
      <c r="LFC41" s="46"/>
      <c r="LFD41" s="46"/>
      <c r="LFE41" s="46"/>
      <c r="LFF41" s="46"/>
      <c r="LFG41" s="46"/>
      <c r="LFH41" s="46"/>
      <c r="LFI41" s="46"/>
      <c r="LFJ41" s="46"/>
      <c r="LFK41" s="46"/>
      <c r="LFL41" s="46"/>
      <c r="LFM41" s="46"/>
      <c r="LFN41" s="46"/>
      <c r="LFO41" s="46"/>
      <c r="LFP41" s="46"/>
      <c r="LFQ41" s="46"/>
      <c r="LFR41" s="46"/>
      <c r="LFS41" s="46"/>
      <c r="LFT41" s="46"/>
      <c r="LFU41" s="46"/>
      <c r="LFV41" s="46"/>
      <c r="LFW41" s="46"/>
      <c r="LFX41" s="46"/>
      <c r="LFY41" s="46"/>
      <c r="LFZ41" s="46"/>
      <c r="LGA41" s="46"/>
      <c r="LGB41" s="46"/>
      <c r="LGC41" s="46"/>
      <c r="LGD41" s="46"/>
      <c r="LGE41" s="46"/>
      <c r="LGF41" s="46"/>
      <c r="LGG41" s="46"/>
      <c r="LGH41" s="46"/>
      <c r="LGI41" s="46"/>
      <c r="LGJ41" s="46"/>
      <c r="LGK41" s="46"/>
      <c r="LGL41" s="46"/>
      <c r="LGM41" s="46"/>
      <c r="LGN41" s="46"/>
      <c r="LGO41" s="46"/>
      <c r="LGP41" s="46"/>
      <c r="LGQ41" s="46"/>
      <c r="LGR41" s="46"/>
      <c r="LGS41" s="46"/>
      <c r="LGT41" s="46"/>
      <c r="LGU41" s="46"/>
      <c r="LGV41" s="46"/>
      <c r="LGW41" s="46"/>
      <c r="LGX41" s="46"/>
      <c r="LGY41" s="46"/>
      <c r="LGZ41" s="46"/>
      <c r="LHA41" s="46"/>
      <c r="LHB41" s="46"/>
      <c r="LHC41" s="46"/>
      <c r="LHD41" s="46"/>
      <c r="LHE41" s="46"/>
      <c r="LHF41" s="46"/>
      <c r="LHG41" s="46"/>
      <c r="LHH41" s="46"/>
      <c r="LHI41" s="46"/>
      <c r="LHJ41" s="46"/>
      <c r="LHK41" s="46"/>
      <c r="LHL41" s="46"/>
      <c r="LHM41" s="46"/>
      <c r="LHN41" s="46"/>
      <c r="LHO41" s="46"/>
      <c r="LHP41" s="46"/>
      <c r="LHQ41" s="46"/>
      <c r="LHR41" s="46"/>
      <c r="LHS41" s="46"/>
      <c r="LHT41" s="46"/>
      <c r="LHU41" s="46"/>
      <c r="LHV41" s="46"/>
      <c r="LHW41" s="46"/>
      <c r="LHX41" s="46"/>
      <c r="LHY41" s="46"/>
      <c r="LHZ41" s="46"/>
      <c r="LIA41" s="46"/>
      <c r="LIB41" s="46"/>
      <c r="LIC41" s="46"/>
      <c r="LID41" s="46"/>
      <c r="LIE41" s="46"/>
      <c r="LIF41" s="46"/>
      <c r="LIG41" s="46"/>
      <c r="LIH41" s="46"/>
      <c r="LII41" s="46"/>
      <c r="LIJ41" s="46"/>
      <c r="LIK41" s="46"/>
      <c r="LIL41" s="46"/>
      <c r="LIM41" s="46"/>
      <c r="LIN41" s="46"/>
      <c r="LIO41" s="46"/>
      <c r="LIP41" s="46"/>
      <c r="LIQ41" s="46"/>
      <c r="LIR41" s="46"/>
      <c r="LIS41" s="46"/>
      <c r="LIT41" s="46"/>
      <c r="LIU41" s="46"/>
      <c r="LIV41" s="46"/>
      <c r="LIW41" s="46"/>
      <c r="LIX41" s="46"/>
      <c r="LIY41" s="46"/>
      <c r="LIZ41" s="46"/>
      <c r="LJA41" s="46"/>
      <c r="LJB41" s="46"/>
      <c r="LJC41" s="46"/>
      <c r="LJD41" s="46"/>
      <c r="LJE41" s="46"/>
      <c r="LJF41" s="46"/>
      <c r="LJG41" s="46"/>
      <c r="LJH41" s="46"/>
      <c r="LJI41" s="46"/>
      <c r="LJJ41" s="46"/>
      <c r="LJK41" s="46"/>
      <c r="LJL41" s="46"/>
      <c r="LJM41" s="46"/>
      <c r="LJN41" s="46"/>
      <c r="LJO41" s="46"/>
      <c r="LJP41" s="46"/>
      <c r="LJQ41" s="46"/>
      <c r="LJR41" s="46"/>
      <c r="LJS41" s="46"/>
      <c r="LJT41" s="46"/>
      <c r="LJU41" s="46"/>
      <c r="LJV41" s="46"/>
      <c r="LJW41" s="46"/>
      <c r="LJX41" s="46"/>
      <c r="LJY41" s="46"/>
      <c r="LJZ41" s="46"/>
      <c r="LKA41" s="46"/>
      <c r="LKB41" s="46"/>
      <c r="LKC41" s="46"/>
      <c r="LKD41" s="46"/>
      <c r="LKE41" s="46"/>
      <c r="LKF41" s="46"/>
      <c r="LKG41" s="46"/>
      <c r="LKH41" s="46"/>
      <c r="LKI41" s="46"/>
      <c r="LKJ41" s="46"/>
      <c r="LKK41" s="46"/>
      <c r="LKL41" s="46"/>
      <c r="LKM41" s="46"/>
      <c r="LKN41" s="46"/>
      <c r="LKO41" s="46"/>
      <c r="LKP41" s="46"/>
      <c r="LKQ41" s="46"/>
      <c r="LKR41" s="46"/>
      <c r="LKS41" s="46"/>
      <c r="LKT41" s="46"/>
      <c r="LKU41" s="46"/>
      <c r="LKV41" s="46"/>
      <c r="LKW41" s="46"/>
      <c r="LKX41" s="46"/>
      <c r="LKY41" s="46"/>
      <c r="LKZ41" s="46"/>
      <c r="LLA41" s="46"/>
      <c r="LLB41" s="46"/>
      <c r="LLC41" s="46"/>
      <c r="LLD41" s="46"/>
      <c r="LLE41" s="46"/>
      <c r="LLF41" s="46"/>
      <c r="LLG41" s="46"/>
      <c r="LLH41" s="46"/>
      <c r="LLI41" s="46"/>
      <c r="LLJ41" s="46"/>
      <c r="LLK41" s="46"/>
      <c r="LLL41" s="46"/>
      <c r="LLM41" s="46"/>
      <c r="LLN41" s="46"/>
      <c r="LLO41" s="46"/>
      <c r="LLP41" s="46"/>
      <c r="LLQ41" s="46"/>
      <c r="LLR41" s="46"/>
      <c r="LLS41" s="46"/>
      <c r="LLT41" s="46"/>
      <c r="LLU41" s="46"/>
      <c r="LLV41" s="46"/>
      <c r="LLW41" s="46"/>
      <c r="LLX41" s="46"/>
      <c r="LLY41" s="46"/>
      <c r="LLZ41" s="46"/>
      <c r="LMA41" s="46"/>
      <c r="LMB41" s="46"/>
      <c r="LMC41" s="46"/>
      <c r="LMD41" s="46"/>
      <c r="LME41" s="46"/>
      <c r="LMF41" s="46"/>
      <c r="LMG41" s="46"/>
      <c r="LMH41" s="46"/>
      <c r="LMI41" s="46"/>
      <c r="LMJ41" s="46"/>
      <c r="LMK41" s="46"/>
      <c r="LML41" s="46"/>
      <c r="LMM41" s="46"/>
      <c r="LMN41" s="46"/>
      <c r="LMO41" s="46"/>
      <c r="LMP41" s="46"/>
      <c r="LMQ41" s="46"/>
      <c r="LMR41" s="46"/>
      <c r="LMS41" s="46"/>
      <c r="LMT41" s="46"/>
      <c r="LMU41" s="46"/>
      <c r="LMV41" s="46"/>
      <c r="LMW41" s="46"/>
      <c r="LMX41" s="46"/>
      <c r="LMY41" s="46"/>
      <c r="LMZ41" s="46"/>
      <c r="LNA41" s="46"/>
      <c r="LNB41" s="46"/>
      <c r="LNC41" s="46"/>
      <c r="LND41" s="46"/>
      <c r="LNE41" s="46"/>
      <c r="LNF41" s="46"/>
      <c r="LNG41" s="46"/>
      <c r="LNH41" s="46"/>
      <c r="LNI41" s="46"/>
      <c r="LNJ41" s="46"/>
      <c r="LNK41" s="46"/>
      <c r="LNL41" s="46"/>
      <c r="LNM41" s="46"/>
      <c r="LNN41" s="46"/>
      <c r="LNO41" s="46"/>
      <c r="LNP41" s="46"/>
      <c r="LNQ41" s="46"/>
      <c r="LNR41" s="46"/>
      <c r="LNS41" s="46"/>
      <c r="LNT41" s="46"/>
      <c r="LNU41" s="46"/>
      <c r="LNV41" s="46"/>
      <c r="LNW41" s="46"/>
      <c r="LNX41" s="46"/>
      <c r="LNY41" s="46"/>
      <c r="LNZ41" s="46"/>
      <c r="LOA41" s="46"/>
      <c r="LOB41" s="46"/>
      <c r="LOC41" s="46"/>
      <c r="LOD41" s="46"/>
      <c r="LOE41" s="46"/>
      <c r="LOF41" s="46"/>
      <c r="LOG41" s="46"/>
      <c r="LOH41" s="46"/>
      <c r="LOI41" s="46"/>
      <c r="LOJ41" s="46"/>
      <c r="LOK41" s="46"/>
      <c r="LOL41" s="46"/>
      <c r="LOM41" s="46"/>
      <c r="LON41" s="46"/>
      <c r="LOO41" s="46"/>
      <c r="LOP41" s="46"/>
      <c r="LOQ41" s="46"/>
      <c r="LOR41" s="46"/>
      <c r="LOS41" s="46"/>
      <c r="LOT41" s="46"/>
      <c r="LOU41" s="46"/>
      <c r="LOV41" s="46"/>
      <c r="LOW41" s="46"/>
      <c r="LOX41" s="46"/>
      <c r="LOY41" s="46"/>
      <c r="LOZ41" s="46"/>
      <c r="LPA41" s="46"/>
      <c r="LPB41" s="46"/>
      <c r="LPC41" s="46"/>
      <c r="LPD41" s="46"/>
      <c r="LPE41" s="46"/>
      <c r="LPF41" s="46"/>
      <c r="LPG41" s="46"/>
      <c r="LPH41" s="46"/>
      <c r="LPI41" s="46"/>
      <c r="LPJ41" s="46"/>
      <c r="LPK41" s="46"/>
      <c r="LPL41" s="46"/>
      <c r="LPM41" s="46"/>
      <c r="LPN41" s="46"/>
      <c r="LPO41" s="46"/>
      <c r="LPP41" s="46"/>
      <c r="LPQ41" s="46"/>
      <c r="LPR41" s="46"/>
      <c r="LPS41" s="46"/>
      <c r="LPT41" s="46"/>
      <c r="LPU41" s="46"/>
      <c r="LPV41" s="46"/>
      <c r="LPW41" s="46"/>
      <c r="LPX41" s="46"/>
      <c r="LPY41" s="46"/>
      <c r="LPZ41" s="46"/>
      <c r="LQA41" s="46"/>
      <c r="LQB41" s="46"/>
      <c r="LQC41" s="46"/>
      <c r="LQD41" s="46"/>
      <c r="LQE41" s="46"/>
      <c r="LQF41" s="46"/>
      <c r="LQG41" s="46"/>
      <c r="LQH41" s="46"/>
      <c r="LQI41" s="46"/>
      <c r="LQJ41" s="46"/>
      <c r="LQK41" s="46"/>
      <c r="LQL41" s="46"/>
      <c r="LQM41" s="46"/>
      <c r="LQN41" s="46"/>
      <c r="LQO41" s="46"/>
      <c r="LQP41" s="46"/>
      <c r="LQQ41" s="46"/>
      <c r="LQR41" s="46"/>
      <c r="LQS41" s="46"/>
      <c r="LQT41" s="46"/>
      <c r="LQU41" s="46"/>
      <c r="LQV41" s="46"/>
      <c r="LQW41" s="46"/>
      <c r="LQX41" s="46"/>
      <c r="LQY41" s="46"/>
      <c r="LQZ41" s="46"/>
      <c r="LRA41" s="46"/>
      <c r="LRB41" s="46"/>
      <c r="LRC41" s="46"/>
      <c r="LRD41" s="46"/>
      <c r="LRE41" s="46"/>
      <c r="LRF41" s="46"/>
      <c r="LRG41" s="46"/>
      <c r="LRH41" s="46"/>
      <c r="LRI41" s="46"/>
      <c r="LRJ41" s="46"/>
      <c r="LRK41" s="46"/>
      <c r="LRL41" s="46"/>
      <c r="LRM41" s="46"/>
      <c r="LRN41" s="46"/>
      <c r="LRO41" s="46"/>
      <c r="LRP41" s="46"/>
      <c r="LRQ41" s="46"/>
      <c r="LRR41" s="46"/>
      <c r="LRS41" s="46"/>
      <c r="LRT41" s="46"/>
      <c r="LRU41" s="46"/>
      <c r="LRV41" s="46"/>
      <c r="LRW41" s="46"/>
      <c r="LRX41" s="46"/>
      <c r="LRY41" s="46"/>
      <c r="LRZ41" s="46"/>
      <c r="LSA41" s="46"/>
      <c r="LSB41" s="46"/>
      <c r="LSC41" s="46"/>
      <c r="LSD41" s="46"/>
      <c r="LSE41" s="46"/>
      <c r="LSF41" s="46"/>
      <c r="LSG41" s="46"/>
      <c r="LSH41" s="46"/>
      <c r="LSI41" s="46"/>
      <c r="LSJ41" s="46"/>
      <c r="LSK41" s="46"/>
      <c r="LSL41" s="46"/>
      <c r="LSM41" s="46"/>
      <c r="LSN41" s="46"/>
      <c r="LSO41" s="46"/>
      <c r="LSP41" s="46"/>
      <c r="LSQ41" s="46"/>
      <c r="LSR41" s="46"/>
      <c r="LSS41" s="46"/>
      <c r="LST41" s="46"/>
      <c r="LSU41" s="46"/>
      <c r="LSV41" s="46"/>
      <c r="LSW41" s="46"/>
      <c r="LSX41" s="46"/>
      <c r="LSY41" s="46"/>
      <c r="LSZ41" s="46"/>
      <c r="LTA41" s="46"/>
      <c r="LTB41" s="46"/>
      <c r="LTC41" s="46"/>
      <c r="LTD41" s="46"/>
      <c r="LTE41" s="46"/>
      <c r="LTF41" s="46"/>
      <c r="LTG41" s="46"/>
      <c r="LTH41" s="46"/>
      <c r="LTI41" s="46"/>
      <c r="LTJ41" s="46"/>
      <c r="LTK41" s="46"/>
      <c r="LTL41" s="46"/>
      <c r="LTM41" s="46"/>
      <c r="LTN41" s="46"/>
      <c r="LTO41" s="46"/>
      <c r="LTP41" s="46"/>
      <c r="LTQ41" s="46"/>
      <c r="LTR41" s="46"/>
      <c r="LTS41" s="46"/>
      <c r="LTT41" s="46"/>
      <c r="LTU41" s="46"/>
      <c r="LTV41" s="46"/>
      <c r="LTW41" s="46"/>
      <c r="LTX41" s="46"/>
      <c r="LTY41" s="46"/>
      <c r="LTZ41" s="46"/>
      <c r="LUA41" s="46"/>
      <c r="LUB41" s="46"/>
      <c r="LUC41" s="46"/>
      <c r="LUD41" s="46"/>
      <c r="LUE41" s="46"/>
      <c r="LUF41" s="46"/>
      <c r="LUG41" s="46"/>
      <c r="LUH41" s="46"/>
      <c r="LUI41" s="46"/>
      <c r="LUJ41" s="46"/>
      <c r="LUK41" s="46"/>
      <c r="LUL41" s="46"/>
      <c r="LUM41" s="46"/>
      <c r="LUN41" s="46"/>
      <c r="LUO41" s="46"/>
      <c r="LUP41" s="46"/>
      <c r="LUQ41" s="46"/>
      <c r="LUR41" s="46"/>
      <c r="LUS41" s="46"/>
      <c r="LUT41" s="46"/>
      <c r="LUU41" s="46"/>
      <c r="LUV41" s="46"/>
      <c r="LUW41" s="46"/>
      <c r="LUX41" s="46"/>
      <c r="LUY41" s="46"/>
      <c r="LUZ41" s="46"/>
      <c r="LVA41" s="46"/>
      <c r="LVB41" s="46"/>
      <c r="LVC41" s="46"/>
      <c r="LVD41" s="46"/>
      <c r="LVE41" s="46"/>
      <c r="LVF41" s="46"/>
      <c r="LVG41" s="46"/>
      <c r="LVH41" s="46"/>
      <c r="LVI41" s="46"/>
      <c r="LVJ41" s="46"/>
      <c r="LVK41" s="46"/>
      <c r="LVL41" s="46"/>
      <c r="LVM41" s="46"/>
      <c r="LVN41" s="46"/>
      <c r="LVO41" s="46"/>
      <c r="LVP41" s="46"/>
      <c r="LVQ41" s="46"/>
      <c r="LVR41" s="46"/>
      <c r="LVS41" s="46"/>
      <c r="LVT41" s="46"/>
      <c r="LVU41" s="46"/>
      <c r="LVV41" s="46"/>
      <c r="LVW41" s="46"/>
      <c r="LVX41" s="46"/>
      <c r="LVY41" s="46"/>
      <c r="LVZ41" s="46"/>
      <c r="LWA41" s="46"/>
      <c r="LWB41" s="46"/>
      <c r="LWC41" s="46"/>
      <c r="LWD41" s="46"/>
      <c r="LWE41" s="46"/>
      <c r="LWF41" s="46"/>
      <c r="LWG41" s="46"/>
      <c r="LWH41" s="46"/>
      <c r="LWI41" s="46"/>
      <c r="LWJ41" s="46"/>
      <c r="LWK41" s="46"/>
      <c r="LWL41" s="46"/>
      <c r="LWM41" s="46"/>
      <c r="LWN41" s="46"/>
      <c r="LWO41" s="46"/>
      <c r="LWP41" s="46"/>
      <c r="LWQ41" s="46"/>
      <c r="LWR41" s="46"/>
      <c r="LWS41" s="46"/>
      <c r="LWT41" s="46"/>
      <c r="LWU41" s="46"/>
      <c r="LWV41" s="46"/>
      <c r="LWW41" s="46"/>
      <c r="LWX41" s="46"/>
      <c r="LWY41" s="46"/>
      <c r="LWZ41" s="46"/>
      <c r="LXA41" s="46"/>
      <c r="LXB41" s="46"/>
      <c r="LXC41" s="46"/>
      <c r="LXD41" s="46"/>
      <c r="LXE41" s="46"/>
      <c r="LXF41" s="46"/>
      <c r="LXG41" s="46"/>
      <c r="LXH41" s="46"/>
      <c r="LXI41" s="46"/>
      <c r="LXJ41" s="46"/>
      <c r="LXK41" s="46"/>
      <c r="LXL41" s="46"/>
      <c r="LXM41" s="46"/>
      <c r="LXN41" s="46"/>
      <c r="LXO41" s="46"/>
      <c r="LXP41" s="46"/>
      <c r="LXQ41" s="46"/>
      <c r="LXR41" s="46"/>
      <c r="LXS41" s="46"/>
      <c r="LXT41" s="46"/>
      <c r="LXU41" s="46"/>
      <c r="LXV41" s="46"/>
      <c r="LXW41" s="46"/>
      <c r="LXX41" s="46"/>
      <c r="LXY41" s="46"/>
      <c r="LXZ41" s="46"/>
      <c r="LYA41" s="46"/>
      <c r="LYB41" s="46"/>
      <c r="LYC41" s="46"/>
      <c r="LYD41" s="46"/>
      <c r="LYE41" s="46"/>
      <c r="LYF41" s="46"/>
      <c r="LYG41" s="46"/>
      <c r="LYH41" s="46"/>
      <c r="LYI41" s="46"/>
      <c r="LYJ41" s="46"/>
      <c r="LYK41" s="46"/>
      <c r="LYL41" s="46"/>
      <c r="LYM41" s="46"/>
      <c r="LYN41" s="46"/>
      <c r="LYO41" s="46"/>
      <c r="LYP41" s="46"/>
      <c r="LYQ41" s="46"/>
      <c r="LYR41" s="46"/>
      <c r="LYS41" s="46"/>
      <c r="LYT41" s="46"/>
      <c r="LYU41" s="46"/>
      <c r="LYV41" s="46"/>
      <c r="LYW41" s="46"/>
      <c r="LYX41" s="46"/>
      <c r="LYY41" s="46"/>
      <c r="LYZ41" s="46"/>
      <c r="LZA41" s="46"/>
      <c r="LZB41" s="46"/>
      <c r="LZC41" s="46"/>
      <c r="LZD41" s="46"/>
      <c r="LZE41" s="46"/>
      <c r="LZF41" s="46"/>
      <c r="LZG41" s="46"/>
      <c r="LZH41" s="46"/>
      <c r="LZI41" s="46"/>
      <c r="LZJ41" s="46"/>
      <c r="LZK41" s="46"/>
      <c r="LZL41" s="46"/>
      <c r="LZM41" s="46"/>
      <c r="LZN41" s="46"/>
      <c r="LZO41" s="46"/>
      <c r="LZP41" s="46"/>
      <c r="LZQ41" s="46"/>
      <c r="LZR41" s="46"/>
      <c r="LZS41" s="46"/>
      <c r="LZT41" s="46"/>
      <c r="LZU41" s="46"/>
      <c r="LZV41" s="46"/>
      <c r="LZW41" s="46"/>
      <c r="LZX41" s="46"/>
      <c r="LZY41" s="46"/>
      <c r="LZZ41" s="46"/>
      <c r="MAA41" s="46"/>
      <c r="MAB41" s="46"/>
      <c r="MAC41" s="46"/>
      <c r="MAD41" s="46"/>
      <c r="MAE41" s="46"/>
      <c r="MAF41" s="46"/>
      <c r="MAG41" s="46"/>
      <c r="MAH41" s="46"/>
      <c r="MAI41" s="46"/>
      <c r="MAJ41" s="46"/>
      <c r="MAK41" s="46"/>
      <c r="MAL41" s="46"/>
      <c r="MAM41" s="46"/>
      <c r="MAN41" s="46"/>
      <c r="MAO41" s="46"/>
      <c r="MAP41" s="46"/>
      <c r="MAQ41" s="46"/>
      <c r="MAR41" s="46"/>
      <c r="MAS41" s="46"/>
      <c r="MAT41" s="46"/>
      <c r="MAU41" s="46"/>
      <c r="MAV41" s="46"/>
      <c r="MAW41" s="46"/>
      <c r="MAX41" s="46"/>
      <c r="MAY41" s="46"/>
      <c r="MAZ41" s="46"/>
      <c r="MBA41" s="46"/>
      <c r="MBB41" s="46"/>
      <c r="MBC41" s="46"/>
      <c r="MBD41" s="46"/>
      <c r="MBE41" s="46"/>
      <c r="MBF41" s="46"/>
      <c r="MBG41" s="46"/>
      <c r="MBH41" s="46"/>
      <c r="MBI41" s="46"/>
      <c r="MBJ41" s="46"/>
      <c r="MBK41" s="46"/>
      <c r="MBL41" s="46"/>
      <c r="MBM41" s="46"/>
      <c r="MBN41" s="46"/>
      <c r="MBO41" s="46"/>
      <c r="MBP41" s="46"/>
      <c r="MBQ41" s="46"/>
      <c r="MBR41" s="46"/>
      <c r="MBS41" s="46"/>
      <c r="MBT41" s="46"/>
      <c r="MBU41" s="46"/>
      <c r="MBV41" s="46"/>
      <c r="MBW41" s="46"/>
      <c r="MBX41" s="46"/>
      <c r="MBY41" s="46"/>
      <c r="MBZ41" s="46"/>
      <c r="MCA41" s="46"/>
      <c r="MCB41" s="46"/>
      <c r="MCC41" s="46"/>
      <c r="MCD41" s="46"/>
      <c r="MCE41" s="46"/>
      <c r="MCF41" s="46"/>
      <c r="MCG41" s="46"/>
      <c r="MCH41" s="46"/>
      <c r="MCI41" s="46"/>
      <c r="MCJ41" s="46"/>
      <c r="MCK41" s="46"/>
      <c r="MCL41" s="46"/>
      <c r="MCM41" s="46"/>
      <c r="MCN41" s="46"/>
      <c r="MCO41" s="46"/>
      <c r="MCP41" s="46"/>
      <c r="MCQ41" s="46"/>
      <c r="MCR41" s="46"/>
      <c r="MCS41" s="46"/>
      <c r="MCT41" s="46"/>
      <c r="MCU41" s="46"/>
      <c r="MCV41" s="46"/>
      <c r="MCW41" s="46"/>
      <c r="MCX41" s="46"/>
      <c r="MCY41" s="46"/>
      <c r="MCZ41" s="46"/>
      <c r="MDA41" s="46"/>
      <c r="MDB41" s="46"/>
      <c r="MDC41" s="46"/>
      <c r="MDD41" s="46"/>
      <c r="MDE41" s="46"/>
      <c r="MDF41" s="46"/>
      <c r="MDG41" s="46"/>
      <c r="MDH41" s="46"/>
      <c r="MDI41" s="46"/>
      <c r="MDJ41" s="46"/>
      <c r="MDK41" s="46"/>
      <c r="MDL41" s="46"/>
      <c r="MDM41" s="46"/>
      <c r="MDN41" s="46"/>
      <c r="MDO41" s="46"/>
      <c r="MDP41" s="46"/>
      <c r="MDQ41" s="46"/>
      <c r="MDR41" s="46"/>
      <c r="MDS41" s="46"/>
      <c r="MDT41" s="46"/>
      <c r="MDU41" s="46"/>
      <c r="MDV41" s="46"/>
      <c r="MDW41" s="46"/>
      <c r="MDX41" s="46"/>
      <c r="MDY41" s="46"/>
      <c r="MDZ41" s="46"/>
      <c r="MEA41" s="46"/>
      <c r="MEB41" s="46"/>
      <c r="MEC41" s="46"/>
      <c r="MED41" s="46"/>
      <c r="MEE41" s="46"/>
      <c r="MEF41" s="46"/>
      <c r="MEG41" s="46"/>
      <c r="MEH41" s="46"/>
      <c r="MEI41" s="46"/>
      <c r="MEJ41" s="46"/>
      <c r="MEK41" s="46"/>
      <c r="MEL41" s="46"/>
      <c r="MEM41" s="46"/>
      <c r="MEN41" s="46"/>
      <c r="MEO41" s="46"/>
      <c r="MEP41" s="46"/>
      <c r="MEQ41" s="46"/>
      <c r="MER41" s="46"/>
      <c r="MES41" s="46"/>
      <c r="MET41" s="46"/>
      <c r="MEU41" s="46"/>
      <c r="MEV41" s="46"/>
      <c r="MEW41" s="46"/>
      <c r="MEX41" s="46"/>
      <c r="MEY41" s="46"/>
      <c r="MEZ41" s="46"/>
      <c r="MFA41" s="46"/>
      <c r="MFB41" s="46"/>
      <c r="MFC41" s="46"/>
      <c r="MFD41" s="46"/>
      <c r="MFE41" s="46"/>
      <c r="MFF41" s="46"/>
      <c r="MFG41" s="46"/>
      <c r="MFH41" s="46"/>
      <c r="MFI41" s="46"/>
      <c r="MFJ41" s="46"/>
      <c r="MFK41" s="46"/>
      <c r="MFL41" s="46"/>
      <c r="MFM41" s="46"/>
      <c r="MFN41" s="46"/>
      <c r="MFO41" s="46"/>
      <c r="MFP41" s="46"/>
      <c r="MFQ41" s="46"/>
      <c r="MFR41" s="46"/>
      <c r="MFS41" s="46"/>
      <c r="MFT41" s="46"/>
      <c r="MFU41" s="46"/>
      <c r="MFV41" s="46"/>
      <c r="MFW41" s="46"/>
      <c r="MFX41" s="46"/>
      <c r="MFY41" s="46"/>
      <c r="MFZ41" s="46"/>
      <c r="MGA41" s="46"/>
      <c r="MGB41" s="46"/>
      <c r="MGC41" s="46"/>
      <c r="MGD41" s="46"/>
      <c r="MGE41" s="46"/>
      <c r="MGF41" s="46"/>
      <c r="MGG41" s="46"/>
      <c r="MGH41" s="46"/>
      <c r="MGI41" s="46"/>
      <c r="MGJ41" s="46"/>
      <c r="MGK41" s="46"/>
      <c r="MGL41" s="46"/>
      <c r="MGM41" s="46"/>
      <c r="MGN41" s="46"/>
      <c r="MGO41" s="46"/>
      <c r="MGP41" s="46"/>
      <c r="MGQ41" s="46"/>
      <c r="MGR41" s="46"/>
      <c r="MGS41" s="46"/>
      <c r="MGT41" s="46"/>
      <c r="MGU41" s="46"/>
      <c r="MGV41" s="46"/>
      <c r="MGW41" s="46"/>
      <c r="MGX41" s="46"/>
      <c r="MGY41" s="46"/>
      <c r="MGZ41" s="46"/>
      <c r="MHA41" s="46"/>
      <c r="MHB41" s="46"/>
      <c r="MHC41" s="46"/>
      <c r="MHD41" s="46"/>
      <c r="MHE41" s="46"/>
      <c r="MHF41" s="46"/>
      <c r="MHG41" s="46"/>
      <c r="MHH41" s="46"/>
      <c r="MHI41" s="46"/>
      <c r="MHJ41" s="46"/>
      <c r="MHK41" s="46"/>
      <c r="MHL41" s="46"/>
      <c r="MHM41" s="46"/>
      <c r="MHN41" s="46"/>
      <c r="MHO41" s="46"/>
      <c r="MHP41" s="46"/>
      <c r="MHQ41" s="46"/>
      <c r="MHR41" s="46"/>
      <c r="MHS41" s="46"/>
      <c r="MHT41" s="46"/>
      <c r="MHU41" s="46"/>
      <c r="MHV41" s="46"/>
      <c r="MHW41" s="46"/>
      <c r="MHX41" s="46"/>
      <c r="MHY41" s="46"/>
      <c r="MHZ41" s="46"/>
      <c r="MIA41" s="46"/>
      <c r="MIB41" s="46"/>
      <c r="MIC41" s="46"/>
      <c r="MID41" s="46"/>
      <c r="MIE41" s="46"/>
      <c r="MIF41" s="46"/>
      <c r="MIG41" s="46"/>
      <c r="MIH41" s="46"/>
      <c r="MII41" s="46"/>
      <c r="MIJ41" s="46"/>
      <c r="MIK41" s="46"/>
      <c r="MIL41" s="46"/>
      <c r="MIM41" s="46"/>
      <c r="MIN41" s="46"/>
      <c r="MIO41" s="46"/>
      <c r="MIP41" s="46"/>
      <c r="MIQ41" s="46"/>
      <c r="MIR41" s="46"/>
      <c r="MIS41" s="46"/>
      <c r="MIT41" s="46"/>
      <c r="MIU41" s="46"/>
      <c r="MIV41" s="46"/>
      <c r="MIW41" s="46"/>
      <c r="MIX41" s="46"/>
      <c r="MIY41" s="46"/>
      <c r="MIZ41" s="46"/>
      <c r="MJA41" s="46"/>
      <c r="MJB41" s="46"/>
      <c r="MJC41" s="46"/>
      <c r="MJD41" s="46"/>
      <c r="MJE41" s="46"/>
      <c r="MJF41" s="46"/>
      <c r="MJG41" s="46"/>
      <c r="MJH41" s="46"/>
      <c r="MJI41" s="46"/>
      <c r="MJJ41" s="46"/>
      <c r="MJK41" s="46"/>
      <c r="MJL41" s="46"/>
      <c r="MJM41" s="46"/>
      <c r="MJN41" s="46"/>
      <c r="MJO41" s="46"/>
      <c r="MJP41" s="46"/>
      <c r="MJQ41" s="46"/>
      <c r="MJR41" s="46"/>
      <c r="MJS41" s="46"/>
      <c r="MJT41" s="46"/>
      <c r="MJU41" s="46"/>
      <c r="MJV41" s="46"/>
      <c r="MJW41" s="46"/>
      <c r="MJX41" s="46"/>
      <c r="MJY41" s="46"/>
      <c r="MJZ41" s="46"/>
      <c r="MKA41" s="46"/>
      <c r="MKB41" s="46"/>
      <c r="MKC41" s="46"/>
      <c r="MKD41" s="46"/>
      <c r="MKE41" s="46"/>
      <c r="MKF41" s="46"/>
      <c r="MKG41" s="46"/>
      <c r="MKH41" s="46"/>
      <c r="MKI41" s="46"/>
      <c r="MKJ41" s="46"/>
      <c r="MKK41" s="46"/>
      <c r="MKL41" s="46"/>
      <c r="MKM41" s="46"/>
      <c r="MKN41" s="46"/>
      <c r="MKO41" s="46"/>
      <c r="MKP41" s="46"/>
      <c r="MKQ41" s="46"/>
      <c r="MKR41" s="46"/>
      <c r="MKS41" s="46"/>
      <c r="MKT41" s="46"/>
      <c r="MKU41" s="46"/>
      <c r="MKV41" s="46"/>
      <c r="MKW41" s="46"/>
      <c r="MKX41" s="46"/>
      <c r="MKY41" s="46"/>
      <c r="MKZ41" s="46"/>
      <c r="MLA41" s="46"/>
      <c r="MLB41" s="46"/>
      <c r="MLC41" s="46"/>
      <c r="MLD41" s="46"/>
      <c r="MLE41" s="46"/>
      <c r="MLF41" s="46"/>
      <c r="MLG41" s="46"/>
      <c r="MLH41" s="46"/>
      <c r="MLI41" s="46"/>
      <c r="MLJ41" s="46"/>
      <c r="MLK41" s="46"/>
      <c r="MLL41" s="46"/>
      <c r="MLM41" s="46"/>
      <c r="MLN41" s="46"/>
      <c r="MLO41" s="46"/>
      <c r="MLP41" s="46"/>
      <c r="MLQ41" s="46"/>
      <c r="MLR41" s="46"/>
      <c r="MLS41" s="46"/>
      <c r="MLT41" s="46"/>
      <c r="MLU41" s="46"/>
      <c r="MLV41" s="46"/>
      <c r="MLW41" s="46"/>
      <c r="MLX41" s="46"/>
      <c r="MLY41" s="46"/>
      <c r="MLZ41" s="46"/>
      <c r="MMA41" s="46"/>
      <c r="MMB41" s="46"/>
      <c r="MMC41" s="46"/>
      <c r="MMD41" s="46"/>
      <c r="MME41" s="46"/>
      <c r="MMF41" s="46"/>
      <c r="MMG41" s="46"/>
      <c r="MMH41" s="46"/>
      <c r="MMI41" s="46"/>
      <c r="MMJ41" s="46"/>
      <c r="MMK41" s="46"/>
      <c r="MML41" s="46"/>
      <c r="MMM41" s="46"/>
      <c r="MMN41" s="46"/>
      <c r="MMO41" s="46"/>
      <c r="MMP41" s="46"/>
      <c r="MMQ41" s="46"/>
      <c r="MMR41" s="46"/>
      <c r="MMS41" s="46"/>
      <c r="MMT41" s="46"/>
      <c r="MMU41" s="46"/>
      <c r="MMV41" s="46"/>
      <c r="MMW41" s="46"/>
      <c r="MMX41" s="46"/>
      <c r="MMY41" s="46"/>
      <c r="MMZ41" s="46"/>
      <c r="MNA41" s="46"/>
      <c r="MNB41" s="46"/>
      <c r="MNC41" s="46"/>
      <c r="MND41" s="46"/>
      <c r="MNE41" s="46"/>
      <c r="MNF41" s="46"/>
      <c r="MNG41" s="46"/>
      <c r="MNH41" s="46"/>
      <c r="MNI41" s="46"/>
      <c r="MNJ41" s="46"/>
      <c r="MNK41" s="46"/>
      <c r="MNL41" s="46"/>
      <c r="MNM41" s="46"/>
      <c r="MNN41" s="46"/>
      <c r="MNO41" s="46"/>
      <c r="MNP41" s="46"/>
      <c r="MNQ41" s="46"/>
      <c r="MNR41" s="46"/>
      <c r="MNS41" s="46"/>
      <c r="MNT41" s="46"/>
      <c r="MNU41" s="46"/>
      <c r="MNV41" s="46"/>
      <c r="MNW41" s="46"/>
      <c r="MNX41" s="46"/>
      <c r="MNY41" s="46"/>
      <c r="MNZ41" s="46"/>
      <c r="MOA41" s="46"/>
      <c r="MOB41" s="46"/>
      <c r="MOC41" s="46"/>
      <c r="MOD41" s="46"/>
      <c r="MOE41" s="46"/>
      <c r="MOF41" s="46"/>
      <c r="MOG41" s="46"/>
      <c r="MOH41" s="46"/>
      <c r="MOI41" s="46"/>
      <c r="MOJ41" s="46"/>
      <c r="MOK41" s="46"/>
      <c r="MOL41" s="46"/>
      <c r="MOM41" s="46"/>
      <c r="MON41" s="46"/>
      <c r="MOO41" s="46"/>
      <c r="MOP41" s="46"/>
      <c r="MOQ41" s="46"/>
      <c r="MOR41" s="46"/>
      <c r="MOS41" s="46"/>
      <c r="MOT41" s="46"/>
      <c r="MOU41" s="46"/>
      <c r="MOV41" s="46"/>
      <c r="MOW41" s="46"/>
      <c r="MOX41" s="46"/>
      <c r="MOY41" s="46"/>
      <c r="MOZ41" s="46"/>
      <c r="MPA41" s="46"/>
      <c r="MPB41" s="46"/>
      <c r="MPC41" s="46"/>
      <c r="MPD41" s="46"/>
      <c r="MPE41" s="46"/>
      <c r="MPF41" s="46"/>
      <c r="MPG41" s="46"/>
      <c r="MPH41" s="46"/>
      <c r="MPI41" s="46"/>
      <c r="MPJ41" s="46"/>
      <c r="MPK41" s="46"/>
      <c r="MPL41" s="46"/>
      <c r="MPM41" s="46"/>
      <c r="MPN41" s="46"/>
      <c r="MPO41" s="46"/>
      <c r="MPP41" s="46"/>
      <c r="MPQ41" s="46"/>
      <c r="MPR41" s="46"/>
      <c r="MPS41" s="46"/>
      <c r="MPT41" s="46"/>
      <c r="MPU41" s="46"/>
      <c r="MPV41" s="46"/>
      <c r="MPW41" s="46"/>
      <c r="MPX41" s="46"/>
      <c r="MPY41" s="46"/>
      <c r="MPZ41" s="46"/>
      <c r="MQA41" s="46"/>
      <c r="MQB41" s="46"/>
      <c r="MQC41" s="46"/>
      <c r="MQD41" s="46"/>
      <c r="MQE41" s="46"/>
      <c r="MQF41" s="46"/>
      <c r="MQG41" s="46"/>
      <c r="MQH41" s="46"/>
      <c r="MQI41" s="46"/>
      <c r="MQJ41" s="46"/>
      <c r="MQK41" s="46"/>
      <c r="MQL41" s="46"/>
      <c r="MQM41" s="46"/>
      <c r="MQN41" s="46"/>
      <c r="MQO41" s="46"/>
      <c r="MQP41" s="46"/>
      <c r="MQQ41" s="46"/>
      <c r="MQR41" s="46"/>
      <c r="MQS41" s="46"/>
      <c r="MQT41" s="46"/>
      <c r="MQU41" s="46"/>
      <c r="MQV41" s="46"/>
      <c r="MQW41" s="46"/>
      <c r="MQX41" s="46"/>
      <c r="MQY41" s="46"/>
      <c r="MQZ41" s="46"/>
      <c r="MRA41" s="46"/>
      <c r="MRB41" s="46"/>
      <c r="MRC41" s="46"/>
      <c r="MRD41" s="46"/>
      <c r="MRE41" s="46"/>
      <c r="MRF41" s="46"/>
      <c r="MRG41" s="46"/>
      <c r="MRH41" s="46"/>
      <c r="MRI41" s="46"/>
      <c r="MRJ41" s="46"/>
      <c r="MRK41" s="46"/>
      <c r="MRL41" s="46"/>
      <c r="MRM41" s="46"/>
      <c r="MRN41" s="46"/>
      <c r="MRO41" s="46"/>
      <c r="MRP41" s="46"/>
      <c r="MRQ41" s="46"/>
      <c r="MRR41" s="46"/>
      <c r="MRS41" s="46"/>
      <c r="MRT41" s="46"/>
      <c r="MRU41" s="46"/>
      <c r="MRV41" s="46"/>
      <c r="MRW41" s="46"/>
      <c r="MRX41" s="46"/>
      <c r="MRY41" s="46"/>
      <c r="MRZ41" s="46"/>
      <c r="MSA41" s="46"/>
      <c r="MSB41" s="46"/>
      <c r="MSC41" s="46"/>
      <c r="MSD41" s="46"/>
      <c r="MSE41" s="46"/>
      <c r="MSF41" s="46"/>
      <c r="MSG41" s="46"/>
      <c r="MSH41" s="46"/>
      <c r="MSI41" s="46"/>
      <c r="MSJ41" s="46"/>
      <c r="MSK41" s="46"/>
      <c r="MSL41" s="46"/>
      <c r="MSM41" s="46"/>
      <c r="MSN41" s="46"/>
      <c r="MSO41" s="46"/>
      <c r="MSP41" s="46"/>
      <c r="MSQ41" s="46"/>
      <c r="MSR41" s="46"/>
      <c r="MSS41" s="46"/>
      <c r="MST41" s="46"/>
      <c r="MSU41" s="46"/>
      <c r="MSV41" s="46"/>
      <c r="MSW41" s="46"/>
      <c r="MSX41" s="46"/>
      <c r="MSY41" s="46"/>
      <c r="MSZ41" s="46"/>
      <c r="MTA41" s="46"/>
      <c r="MTB41" s="46"/>
      <c r="MTC41" s="46"/>
      <c r="MTD41" s="46"/>
      <c r="MTE41" s="46"/>
      <c r="MTF41" s="46"/>
      <c r="MTG41" s="46"/>
      <c r="MTH41" s="46"/>
      <c r="MTI41" s="46"/>
      <c r="MTJ41" s="46"/>
      <c r="MTK41" s="46"/>
      <c r="MTL41" s="46"/>
      <c r="MTM41" s="46"/>
      <c r="MTN41" s="46"/>
      <c r="MTO41" s="46"/>
      <c r="MTP41" s="46"/>
      <c r="MTQ41" s="46"/>
      <c r="MTR41" s="46"/>
      <c r="MTS41" s="46"/>
      <c r="MTT41" s="46"/>
      <c r="MTU41" s="46"/>
      <c r="MTV41" s="46"/>
      <c r="MTW41" s="46"/>
      <c r="MTX41" s="46"/>
      <c r="MTY41" s="46"/>
      <c r="MTZ41" s="46"/>
      <c r="MUA41" s="46"/>
      <c r="MUB41" s="46"/>
      <c r="MUC41" s="46"/>
      <c r="MUD41" s="46"/>
      <c r="MUE41" s="46"/>
      <c r="MUF41" s="46"/>
      <c r="MUG41" s="46"/>
      <c r="MUH41" s="46"/>
      <c r="MUI41" s="46"/>
      <c r="MUJ41" s="46"/>
      <c r="MUK41" s="46"/>
      <c r="MUL41" s="46"/>
      <c r="MUM41" s="46"/>
      <c r="MUN41" s="46"/>
      <c r="MUO41" s="46"/>
      <c r="MUP41" s="46"/>
      <c r="MUQ41" s="46"/>
      <c r="MUR41" s="46"/>
      <c r="MUS41" s="46"/>
      <c r="MUT41" s="46"/>
      <c r="MUU41" s="46"/>
      <c r="MUV41" s="46"/>
      <c r="MUW41" s="46"/>
      <c r="MUX41" s="46"/>
      <c r="MUY41" s="46"/>
      <c r="MUZ41" s="46"/>
      <c r="MVA41" s="46"/>
      <c r="MVB41" s="46"/>
      <c r="MVC41" s="46"/>
      <c r="MVD41" s="46"/>
      <c r="MVE41" s="46"/>
      <c r="MVF41" s="46"/>
      <c r="MVG41" s="46"/>
      <c r="MVH41" s="46"/>
      <c r="MVI41" s="46"/>
      <c r="MVJ41" s="46"/>
      <c r="MVK41" s="46"/>
      <c r="MVL41" s="46"/>
      <c r="MVM41" s="46"/>
      <c r="MVN41" s="46"/>
      <c r="MVO41" s="46"/>
      <c r="MVP41" s="46"/>
      <c r="MVQ41" s="46"/>
      <c r="MVR41" s="46"/>
      <c r="MVS41" s="46"/>
      <c r="MVT41" s="46"/>
      <c r="MVU41" s="46"/>
      <c r="MVV41" s="46"/>
      <c r="MVW41" s="46"/>
      <c r="MVX41" s="46"/>
      <c r="MVY41" s="46"/>
      <c r="MVZ41" s="46"/>
      <c r="MWA41" s="46"/>
      <c r="MWB41" s="46"/>
      <c r="MWC41" s="46"/>
      <c r="MWD41" s="46"/>
      <c r="MWE41" s="46"/>
      <c r="MWF41" s="46"/>
      <c r="MWG41" s="46"/>
      <c r="MWH41" s="46"/>
      <c r="MWI41" s="46"/>
      <c r="MWJ41" s="46"/>
      <c r="MWK41" s="46"/>
      <c r="MWL41" s="46"/>
      <c r="MWM41" s="46"/>
      <c r="MWN41" s="46"/>
      <c r="MWO41" s="46"/>
      <c r="MWP41" s="46"/>
      <c r="MWQ41" s="46"/>
      <c r="MWR41" s="46"/>
      <c r="MWS41" s="46"/>
      <c r="MWT41" s="46"/>
      <c r="MWU41" s="46"/>
      <c r="MWV41" s="46"/>
      <c r="MWW41" s="46"/>
      <c r="MWX41" s="46"/>
      <c r="MWY41" s="46"/>
      <c r="MWZ41" s="46"/>
      <c r="MXA41" s="46"/>
      <c r="MXB41" s="46"/>
      <c r="MXC41" s="46"/>
      <c r="MXD41" s="46"/>
      <c r="MXE41" s="46"/>
      <c r="MXF41" s="46"/>
      <c r="MXG41" s="46"/>
      <c r="MXH41" s="46"/>
      <c r="MXI41" s="46"/>
      <c r="MXJ41" s="46"/>
      <c r="MXK41" s="46"/>
      <c r="MXL41" s="46"/>
      <c r="MXM41" s="46"/>
      <c r="MXN41" s="46"/>
      <c r="MXO41" s="46"/>
      <c r="MXP41" s="46"/>
      <c r="MXQ41" s="46"/>
      <c r="MXR41" s="46"/>
      <c r="MXS41" s="46"/>
      <c r="MXT41" s="46"/>
      <c r="MXU41" s="46"/>
      <c r="MXV41" s="46"/>
      <c r="MXW41" s="46"/>
      <c r="MXX41" s="46"/>
      <c r="MXY41" s="46"/>
      <c r="MXZ41" s="46"/>
      <c r="MYA41" s="46"/>
      <c r="MYB41" s="46"/>
      <c r="MYC41" s="46"/>
      <c r="MYD41" s="46"/>
      <c r="MYE41" s="46"/>
      <c r="MYF41" s="46"/>
      <c r="MYG41" s="46"/>
      <c r="MYH41" s="46"/>
      <c r="MYI41" s="46"/>
      <c r="MYJ41" s="46"/>
      <c r="MYK41" s="46"/>
      <c r="MYL41" s="46"/>
      <c r="MYM41" s="46"/>
      <c r="MYN41" s="46"/>
      <c r="MYO41" s="46"/>
      <c r="MYP41" s="46"/>
      <c r="MYQ41" s="46"/>
      <c r="MYR41" s="46"/>
      <c r="MYS41" s="46"/>
      <c r="MYT41" s="46"/>
      <c r="MYU41" s="46"/>
      <c r="MYV41" s="46"/>
      <c r="MYW41" s="46"/>
      <c r="MYX41" s="46"/>
      <c r="MYY41" s="46"/>
      <c r="MYZ41" s="46"/>
      <c r="MZA41" s="46"/>
      <c r="MZB41" s="46"/>
      <c r="MZC41" s="46"/>
      <c r="MZD41" s="46"/>
      <c r="MZE41" s="46"/>
      <c r="MZF41" s="46"/>
      <c r="MZG41" s="46"/>
      <c r="MZH41" s="46"/>
      <c r="MZI41" s="46"/>
      <c r="MZJ41" s="46"/>
      <c r="MZK41" s="46"/>
      <c r="MZL41" s="46"/>
      <c r="MZM41" s="46"/>
      <c r="MZN41" s="46"/>
      <c r="MZO41" s="46"/>
      <c r="MZP41" s="46"/>
      <c r="MZQ41" s="46"/>
      <c r="MZR41" s="46"/>
      <c r="MZS41" s="46"/>
      <c r="MZT41" s="46"/>
      <c r="MZU41" s="46"/>
      <c r="MZV41" s="46"/>
      <c r="MZW41" s="46"/>
      <c r="MZX41" s="46"/>
      <c r="MZY41" s="46"/>
      <c r="MZZ41" s="46"/>
      <c r="NAA41" s="46"/>
      <c r="NAB41" s="46"/>
      <c r="NAC41" s="46"/>
      <c r="NAD41" s="46"/>
      <c r="NAE41" s="46"/>
      <c r="NAF41" s="46"/>
      <c r="NAG41" s="46"/>
      <c r="NAH41" s="46"/>
      <c r="NAI41" s="46"/>
      <c r="NAJ41" s="46"/>
      <c r="NAK41" s="46"/>
      <c r="NAL41" s="46"/>
      <c r="NAM41" s="46"/>
      <c r="NAN41" s="46"/>
      <c r="NAO41" s="46"/>
      <c r="NAP41" s="46"/>
      <c r="NAQ41" s="46"/>
      <c r="NAR41" s="46"/>
      <c r="NAS41" s="46"/>
      <c r="NAT41" s="46"/>
      <c r="NAU41" s="46"/>
      <c r="NAV41" s="46"/>
      <c r="NAW41" s="46"/>
      <c r="NAX41" s="46"/>
      <c r="NAY41" s="46"/>
      <c r="NAZ41" s="46"/>
      <c r="NBA41" s="46"/>
      <c r="NBB41" s="46"/>
      <c r="NBC41" s="46"/>
      <c r="NBD41" s="46"/>
      <c r="NBE41" s="46"/>
      <c r="NBF41" s="46"/>
      <c r="NBG41" s="46"/>
      <c r="NBH41" s="46"/>
      <c r="NBI41" s="46"/>
      <c r="NBJ41" s="46"/>
      <c r="NBK41" s="46"/>
      <c r="NBL41" s="46"/>
      <c r="NBM41" s="46"/>
      <c r="NBN41" s="46"/>
      <c r="NBO41" s="46"/>
      <c r="NBP41" s="46"/>
      <c r="NBQ41" s="46"/>
      <c r="NBR41" s="46"/>
      <c r="NBS41" s="46"/>
      <c r="NBT41" s="46"/>
      <c r="NBU41" s="46"/>
      <c r="NBV41" s="46"/>
      <c r="NBW41" s="46"/>
      <c r="NBX41" s="46"/>
      <c r="NBY41" s="46"/>
      <c r="NBZ41" s="46"/>
      <c r="NCA41" s="46"/>
      <c r="NCB41" s="46"/>
      <c r="NCC41" s="46"/>
      <c r="NCD41" s="46"/>
      <c r="NCE41" s="46"/>
      <c r="NCF41" s="46"/>
      <c r="NCG41" s="46"/>
      <c r="NCH41" s="46"/>
      <c r="NCI41" s="46"/>
      <c r="NCJ41" s="46"/>
      <c r="NCK41" s="46"/>
      <c r="NCL41" s="46"/>
      <c r="NCM41" s="46"/>
      <c r="NCN41" s="46"/>
      <c r="NCO41" s="46"/>
      <c r="NCP41" s="46"/>
      <c r="NCQ41" s="46"/>
      <c r="NCR41" s="46"/>
      <c r="NCS41" s="46"/>
      <c r="NCT41" s="46"/>
      <c r="NCU41" s="46"/>
      <c r="NCV41" s="46"/>
      <c r="NCW41" s="46"/>
      <c r="NCX41" s="46"/>
      <c r="NCY41" s="46"/>
      <c r="NCZ41" s="46"/>
      <c r="NDA41" s="46"/>
      <c r="NDB41" s="46"/>
      <c r="NDC41" s="46"/>
      <c r="NDD41" s="46"/>
      <c r="NDE41" s="46"/>
      <c r="NDF41" s="46"/>
      <c r="NDG41" s="46"/>
      <c r="NDH41" s="46"/>
      <c r="NDI41" s="46"/>
      <c r="NDJ41" s="46"/>
      <c r="NDK41" s="46"/>
      <c r="NDL41" s="46"/>
      <c r="NDM41" s="46"/>
      <c r="NDN41" s="46"/>
      <c r="NDO41" s="46"/>
      <c r="NDP41" s="46"/>
      <c r="NDQ41" s="46"/>
      <c r="NDR41" s="46"/>
      <c r="NDS41" s="46"/>
      <c r="NDT41" s="46"/>
      <c r="NDU41" s="46"/>
      <c r="NDV41" s="46"/>
      <c r="NDW41" s="46"/>
      <c r="NDX41" s="46"/>
      <c r="NDY41" s="46"/>
      <c r="NDZ41" s="46"/>
      <c r="NEA41" s="46"/>
      <c r="NEB41" s="46"/>
      <c r="NEC41" s="46"/>
      <c r="NED41" s="46"/>
      <c r="NEE41" s="46"/>
      <c r="NEF41" s="46"/>
      <c r="NEG41" s="46"/>
      <c r="NEH41" s="46"/>
      <c r="NEI41" s="46"/>
      <c r="NEJ41" s="46"/>
      <c r="NEK41" s="46"/>
      <c r="NEL41" s="46"/>
      <c r="NEM41" s="46"/>
      <c r="NEN41" s="46"/>
      <c r="NEO41" s="46"/>
      <c r="NEP41" s="46"/>
      <c r="NEQ41" s="46"/>
      <c r="NER41" s="46"/>
      <c r="NES41" s="46"/>
      <c r="NET41" s="46"/>
      <c r="NEU41" s="46"/>
      <c r="NEV41" s="46"/>
      <c r="NEW41" s="46"/>
      <c r="NEX41" s="46"/>
      <c r="NEY41" s="46"/>
      <c r="NEZ41" s="46"/>
      <c r="NFA41" s="46"/>
      <c r="NFB41" s="46"/>
      <c r="NFC41" s="46"/>
      <c r="NFD41" s="46"/>
      <c r="NFE41" s="46"/>
      <c r="NFF41" s="46"/>
      <c r="NFG41" s="46"/>
      <c r="NFH41" s="46"/>
      <c r="NFI41" s="46"/>
      <c r="NFJ41" s="46"/>
      <c r="NFK41" s="46"/>
      <c r="NFL41" s="46"/>
      <c r="NFM41" s="46"/>
      <c r="NFN41" s="46"/>
      <c r="NFO41" s="46"/>
      <c r="NFP41" s="46"/>
      <c r="NFQ41" s="46"/>
      <c r="NFR41" s="46"/>
      <c r="NFS41" s="46"/>
      <c r="NFT41" s="46"/>
      <c r="NFU41" s="46"/>
      <c r="NFV41" s="46"/>
      <c r="NFW41" s="46"/>
      <c r="NFX41" s="46"/>
      <c r="NFY41" s="46"/>
      <c r="NFZ41" s="46"/>
      <c r="NGA41" s="46"/>
      <c r="NGB41" s="46"/>
      <c r="NGC41" s="46"/>
      <c r="NGD41" s="46"/>
      <c r="NGE41" s="46"/>
      <c r="NGF41" s="46"/>
      <c r="NGG41" s="46"/>
      <c r="NGH41" s="46"/>
      <c r="NGI41" s="46"/>
      <c r="NGJ41" s="46"/>
      <c r="NGK41" s="46"/>
      <c r="NGL41" s="46"/>
      <c r="NGM41" s="46"/>
      <c r="NGN41" s="46"/>
      <c r="NGO41" s="46"/>
      <c r="NGP41" s="46"/>
      <c r="NGQ41" s="46"/>
      <c r="NGR41" s="46"/>
      <c r="NGS41" s="46"/>
      <c r="NGT41" s="46"/>
      <c r="NGU41" s="46"/>
      <c r="NGV41" s="46"/>
      <c r="NGW41" s="46"/>
      <c r="NGX41" s="46"/>
      <c r="NGY41" s="46"/>
      <c r="NGZ41" s="46"/>
      <c r="NHA41" s="46"/>
      <c r="NHB41" s="46"/>
      <c r="NHC41" s="46"/>
      <c r="NHD41" s="46"/>
      <c r="NHE41" s="46"/>
      <c r="NHF41" s="46"/>
      <c r="NHG41" s="46"/>
      <c r="NHH41" s="46"/>
      <c r="NHI41" s="46"/>
      <c r="NHJ41" s="46"/>
      <c r="NHK41" s="46"/>
      <c r="NHL41" s="46"/>
      <c r="NHM41" s="46"/>
      <c r="NHN41" s="46"/>
      <c r="NHO41" s="46"/>
      <c r="NHP41" s="46"/>
      <c r="NHQ41" s="46"/>
      <c r="NHR41" s="46"/>
      <c r="NHS41" s="46"/>
      <c r="NHT41" s="46"/>
      <c r="NHU41" s="46"/>
      <c r="NHV41" s="46"/>
      <c r="NHW41" s="46"/>
      <c r="NHX41" s="46"/>
      <c r="NHY41" s="46"/>
      <c r="NHZ41" s="46"/>
      <c r="NIA41" s="46"/>
      <c r="NIB41" s="46"/>
      <c r="NIC41" s="46"/>
      <c r="NID41" s="46"/>
      <c r="NIE41" s="46"/>
      <c r="NIF41" s="46"/>
      <c r="NIG41" s="46"/>
      <c r="NIH41" s="46"/>
      <c r="NII41" s="46"/>
      <c r="NIJ41" s="46"/>
      <c r="NIK41" s="46"/>
      <c r="NIL41" s="46"/>
      <c r="NIM41" s="46"/>
      <c r="NIN41" s="46"/>
      <c r="NIO41" s="46"/>
      <c r="NIP41" s="46"/>
      <c r="NIQ41" s="46"/>
      <c r="NIR41" s="46"/>
      <c r="NIS41" s="46"/>
      <c r="NIT41" s="46"/>
      <c r="NIU41" s="46"/>
      <c r="NIV41" s="46"/>
      <c r="NIW41" s="46"/>
      <c r="NIX41" s="46"/>
      <c r="NIY41" s="46"/>
      <c r="NIZ41" s="46"/>
      <c r="NJA41" s="46"/>
      <c r="NJB41" s="46"/>
      <c r="NJC41" s="46"/>
      <c r="NJD41" s="46"/>
      <c r="NJE41" s="46"/>
      <c r="NJF41" s="46"/>
      <c r="NJG41" s="46"/>
      <c r="NJH41" s="46"/>
      <c r="NJI41" s="46"/>
      <c r="NJJ41" s="46"/>
      <c r="NJK41" s="46"/>
      <c r="NJL41" s="46"/>
      <c r="NJM41" s="46"/>
      <c r="NJN41" s="46"/>
      <c r="NJO41" s="46"/>
      <c r="NJP41" s="46"/>
      <c r="NJQ41" s="46"/>
      <c r="NJR41" s="46"/>
      <c r="NJS41" s="46"/>
      <c r="NJT41" s="46"/>
      <c r="NJU41" s="46"/>
      <c r="NJV41" s="46"/>
      <c r="NJW41" s="46"/>
      <c r="NJX41" s="46"/>
      <c r="NJY41" s="46"/>
      <c r="NJZ41" s="46"/>
      <c r="NKA41" s="46"/>
      <c r="NKB41" s="46"/>
      <c r="NKC41" s="46"/>
      <c r="NKD41" s="46"/>
      <c r="NKE41" s="46"/>
      <c r="NKF41" s="46"/>
      <c r="NKG41" s="46"/>
      <c r="NKH41" s="46"/>
      <c r="NKI41" s="46"/>
      <c r="NKJ41" s="46"/>
      <c r="NKK41" s="46"/>
      <c r="NKL41" s="46"/>
      <c r="NKM41" s="46"/>
      <c r="NKN41" s="46"/>
      <c r="NKO41" s="46"/>
      <c r="NKP41" s="46"/>
      <c r="NKQ41" s="46"/>
      <c r="NKR41" s="46"/>
      <c r="NKS41" s="46"/>
      <c r="NKT41" s="46"/>
      <c r="NKU41" s="46"/>
      <c r="NKV41" s="46"/>
      <c r="NKW41" s="46"/>
      <c r="NKX41" s="46"/>
      <c r="NKY41" s="46"/>
      <c r="NKZ41" s="46"/>
      <c r="NLA41" s="46"/>
      <c r="NLB41" s="46"/>
      <c r="NLC41" s="46"/>
      <c r="NLD41" s="46"/>
      <c r="NLE41" s="46"/>
      <c r="NLF41" s="46"/>
      <c r="NLG41" s="46"/>
      <c r="NLH41" s="46"/>
      <c r="NLI41" s="46"/>
      <c r="NLJ41" s="46"/>
      <c r="NLK41" s="46"/>
      <c r="NLL41" s="46"/>
      <c r="NLM41" s="46"/>
      <c r="NLN41" s="46"/>
      <c r="NLO41" s="46"/>
      <c r="NLP41" s="46"/>
      <c r="NLQ41" s="46"/>
      <c r="NLR41" s="46"/>
      <c r="NLS41" s="46"/>
      <c r="NLT41" s="46"/>
      <c r="NLU41" s="46"/>
      <c r="NLV41" s="46"/>
      <c r="NLW41" s="46"/>
      <c r="NLX41" s="46"/>
      <c r="NLY41" s="46"/>
      <c r="NLZ41" s="46"/>
      <c r="NMA41" s="46"/>
      <c r="NMB41" s="46"/>
      <c r="NMC41" s="46"/>
      <c r="NMD41" s="46"/>
      <c r="NME41" s="46"/>
      <c r="NMF41" s="46"/>
      <c r="NMG41" s="46"/>
      <c r="NMH41" s="46"/>
      <c r="NMI41" s="46"/>
      <c r="NMJ41" s="46"/>
      <c r="NMK41" s="46"/>
      <c r="NML41" s="46"/>
      <c r="NMM41" s="46"/>
      <c r="NMN41" s="46"/>
      <c r="NMO41" s="46"/>
      <c r="NMP41" s="46"/>
      <c r="NMQ41" s="46"/>
      <c r="NMR41" s="46"/>
      <c r="NMS41" s="46"/>
      <c r="NMT41" s="46"/>
      <c r="NMU41" s="46"/>
      <c r="NMV41" s="46"/>
      <c r="NMW41" s="46"/>
      <c r="NMX41" s="46"/>
      <c r="NMY41" s="46"/>
      <c r="NMZ41" s="46"/>
      <c r="NNA41" s="46"/>
      <c r="NNB41" s="46"/>
      <c r="NNC41" s="46"/>
      <c r="NND41" s="46"/>
      <c r="NNE41" s="46"/>
      <c r="NNF41" s="46"/>
      <c r="NNG41" s="46"/>
      <c r="NNH41" s="46"/>
      <c r="NNI41" s="46"/>
      <c r="NNJ41" s="46"/>
      <c r="NNK41" s="46"/>
      <c r="NNL41" s="46"/>
      <c r="NNM41" s="46"/>
      <c r="NNN41" s="46"/>
      <c r="NNO41" s="46"/>
      <c r="NNP41" s="46"/>
      <c r="NNQ41" s="46"/>
      <c r="NNR41" s="46"/>
      <c r="NNS41" s="46"/>
      <c r="NNT41" s="46"/>
      <c r="NNU41" s="46"/>
      <c r="NNV41" s="46"/>
      <c r="NNW41" s="46"/>
      <c r="NNX41" s="46"/>
      <c r="NNY41" s="46"/>
      <c r="NNZ41" s="46"/>
      <c r="NOA41" s="46"/>
      <c r="NOB41" s="46"/>
      <c r="NOC41" s="46"/>
      <c r="NOD41" s="46"/>
      <c r="NOE41" s="46"/>
      <c r="NOF41" s="46"/>
      <c r="NOG41" s="46"/>
      <c r="NOH41" s="46"/>
      <c r="NOI41" s="46"/>
      <c r="NOJ41" s="46"/>
      <c r="NOK41" s="46"/>
      <c r="NOL41" s="46"/>
      <c r="NOM41" s="46"/>
      <c r="NON41" s="46"/>
      <c r="NOO41" s="46"/>
      <c r="NOP41" s="46"/>
      <c r="NOQ41" s="46"/>
      <c r="NOR41" s="46"/>
      <c r="NOS41" s="46"/>
      <c r="NOT41" s="46"/>
      <c r="NOU41" s="46"/>
      <c r="NOV41" s="46"/>
      <c r="NOW41" s="46"/>
      <c r="NOX41" s="46"/>
      <c r="NOY41" s="46"/>
      <c r="NOZ41" s="46"/>
      <c r="NPA41" s="46"/>
      <c r="NPB41" s="46"/>
      <c r="NPC41" s="46"/>
      <c r="NPD41" s="46"/>
      <c r="NPE41" s="46"/>
      <c r="NPF41" s="46"/>
      <c r="NPG41" s="46"/>
      <c r="NPH41" s="46"/>
      <c r="NPI41" s="46"/>
      <c r="NPJ41" s="46"/>
      <c r="NPK41" s="46"/>
      <c r="NPL41" s="46"/>
      <c r="NPM41" s="46"/>
      <c r="NPN41" s="46"/>
      <c r="NPO41" s="46"/>
      <c r="NPP41" s="46"/>
      <c r="NPQ41" s="46"/>
      <c r="NPR41" s="46"/>
      <c r="NPS41" s="46"/>
      <c r="NPT41" s="46"/>
      <c r="NPU41" s="46"/>
      <c r="NPV41" s="46"/>
      <c r="NPW41" s="46"/>
      <c r="NPX41" s="46"/>
      <c r="NPY41" s="46"/>
      <c r="NPZ41" s="46"/>
      <c r="NQA41" s="46"/>
      <c r="NQB41" s="46"/>
      <c r="NQC41" s="46"/>
      <c r="NQD41" s="46"/>
      <c r="NQE41" s="46"/>
      <c r="NQF41" s="46"/>
      <c r="NQG41" s="46"/>
      <c r="NQH41" s="46"/>
      <c r="NQI41" s="46"/>
      <c r="NQJ41" s="46"/>
      <c r="NQK41" s="46"/>
      <c r="NQL41" s="46"/>
      <c r="NQM41" s="46"/>
      <c r="NQN41" s="46"/>
      <c r="NQO41" s="46"/>
      <c r="NQP41" s="46"/>
      <c r="NQQ41" s="46"/>
      <c r="NQR41" s="46"/>
      <c r="NQS41" s="46"/>
      <c r="NQT41" s="46"/>
      <c r="NQU41" s="46"/>
      <c r="NQV41" s="46"/>
      <c r="NQW41" s="46"/>
      <c r="NQX41" s="46"/>
      <c r="NQY41" s="46"/>
      <c r="NQZ41" s="46"/>
      <c r="NRA41" s="46"/>
      <c r="NRB41" s="46"/>
      <c r="NRC41" s="46"/>
      <c r="NRD41" s="46"/>
      <c r="NRE41" s="46"/>
      <c r="NRF41" s="46"/>
      <c r="NRG41" s="46"/>
      <c r="NRH41" s="46"/>
      <c r="NRI41" s="46"/>
      <c r="NRJ41" s="46"/>
      <c r="NRK41" s="46"/>
      <c r="NRL41" s="46"/>
      <c r="NRM41" s="46"/>
      <c r="NRN41" s="46"/>
      <c r="NRO41" s="46"/>
      <c r="NRP41" s="46"/>
      <c r="NRQ41" s="46"/>
      <c r="NRR41" s="46"/>
      <c r="NRS41" s="46"/>
      <c r="NRT41" s="46"/>
      <c r="NRU41" s="46"/>
      <c r="NRV41" s="46"/>
      <c r="NRW41" s="46"/>
      <c r="NRX41" s="46"/>
      <c r="NRY41" s="46"/>
      <c r="NRZ41" s="46"/>
      <c r="NSA41" s="46"/>
      <c r="NSB41" s="46"/>
      <c r="NSC41" s="46"/>
      <c r="NSD41" s="46"/>
      <c r="NSE41" s="46"/>
      <c r="NSF41" s="46"/>
      <c r="NSG41" s="46"/>
      <c r="NSH41" s="46"/>
      <c r="NSI41" s="46"/>
      <c r="NSJ41" s="46"/>
      <c r="NSK41" s="46"/>
      <c r="NSL41" s="46"/>
      <c r="NSM41" s="46"/>
      <c r="NSN41" s="46"/>
      <c r="NSO41" s="46"/>
      <c r="NSP41" s="46"/>
      <c r="NSQ41" s="46"/>
      <c r="NSR41" s="46"/>
      <c r="NSS41" s="46"/>
      <c r="NST41" s="46"/>
      <c r="NSU41" s="46"/>
      <c r="NSV41" s="46"/>
      <c r="NSW41" s="46"/>
      <c r="NSX41" s="46"/>
      <c r="NSY41" s="46"/>
      <c r="NSZ41" s="46"/>
      <c r="NTA41" s="46"/>
      <c r="NTB41" s="46"/>
      <c r="NTC41" s="46"/>
      <c r="NTD41" s="46"/>
      <c r="NTE41" s="46"/>
      <c r="NTF41" s="46"/>
      <c r="NTG41" s="46"/>
      <c r="NTH41" s="46"/>
      <c r="NTI41" s="46"/>
      <c r="NTJ41" s="46"/>
      <c r="NTK41" s="46"/>
      <c r="NTL41" s="46"/>
      <c r="NTM41" s="46"/>
      <c r="NTN41" s="46"/>
      <c r="NTO41" s="46"/>
      <c r="NTP41" s="46"/>
      <c r="NTQ41" s="46"/>
      <c r="NTR41" s="46"/>
      <c r="NTS41" s="46"/>
      <c r="NTT41" s="46"/>
      <c r="NTU41" s="46"/>
      <c r="NTV41" s="46"/>
      <c r="NTW41" s="46"/>
      <c r="NTX41" s="46"/>
      <c r="NTY41" s="46"/>
      <c r="NTZ41" s="46"/>
      <c r="NUA41" s="46"/>
      <c r="NUB41" s="46"/>
      <c r="NUC41" s="46"/>
      <c r="NUD41" s="46"/>
      <c r="NUE41" s="46"/>
      <c r="NUF41" s="46"/>
      <c r="NUG41" s="46"/>
      <c r="NUH41" s="46"/>
      <c r="NUI41" s="46"/>
      <c r="NUJ41" s="46"/>
      <c r="NUK41" s="46"/>
      <c r="NUL41" s="46"/>
      <c r="NUM41" s="46"/>
      <c r="NUN41" s="46"/>
      <c r="NUO41" s="46"/>
      <c r="NUP41" s="46"/>
      <c r="NUQ41" s="46"/>
      <c r="NUR41" s="46"/>
      <c r="NUS41" s="46"/>
      <c r="NUT41" s="46"/>
      <c r="NUU41" s="46"/>
      <c r="NUV41" s="46"/>
      <c r="NUW41" s="46"/>
      <c r="NUX41" s="46"/>
      <c r="NUY41" s="46"/>
      <c r="NUZ41" s="46"/>
      <c r="NVA41" s="46"/>
      <c r="NVB41" s="46"/>
      <c r="NVC41" s="46"/>
      <c r="NVD41" s="46"/>
      <c r="NVE41" s="46"/>
      <c r="NVF41" s="46"/>
      <c r="NVG41" s="46"/>
      <c r="NVH41" s="46"/>
      <c r="NVI41" s="46"/>
      <c r="NVJ41" s="46"/>
      <c r="NVK41" s="46"/>
      <c r="NVL41" s="46"/>
      <c r="NVM41" s="46"/>
      <c r="NVN41" s="46"/>
      <c r="NVO41" s="46"/>
      <c r="NVP41" s="46"/>
      <c r="NVQ41" s="46"/>
      <c r="NVR41" s="46"/>
      <c r="NVS41" s="46"/>
      <c r="NVT41" s="46"/>
      <c r="NVU41" s="46"/>
      <c r="NVV41" s="46"/>
      <c r="NVW41" s="46"/>
      <c r="NVX41" s="46"/>
      <c r="NVY41" s="46"/>
      <c r="NVZ41" s="46"/>
      <c r="NWA41" s="46"/>
      <c r="NWB41" s="46"/>
      <c r="NWC41" s="46"/>
      <c r="NWD41" s="46"/>
      <c r="NWE41" s="46"/>
      <c r="NWF41" s="46"/>
      <c r="NWG41" s="46"/>
      <c r="NWH41" s="46"/>
      <c r="NWI41" s="46"/>
      <c r="NWJ41" s="46"/>
      <c r="NWK41" s="46"/>
      <c r="NWL41" s="46"/>
      <c r="NWM41" s="46"/>
      <c r="NWN41" s="46"/>
      <c r="NWO41" s="46"/>
      <c r="NWP41" s="46"/>
      <c r="NWQ41" s="46"/>
      <c r="NWR41" s="46"/>
      <c r="NWS41" s="46"/>
      <c r="NWT41" s="46"/>
      <c r="NWU41" s="46"/>
      <c r="NWV41" s="46"/>
      <c r="NWW41" s="46"/>
      <c r="NWX41" s="46"/>
      <c r="NWY41" s="46"/>
      <c r="NWZ41" s="46"/>
      <c r="NXA41" s="46"/>
      <c r="NXB41" s="46"/>
      <c r="NXC41" s="46"/>
      <c r="NXD41" s="46"/>
      <c r="NXE41" s="46"/>
      <c r="NXF41" s="46"/>
      <c r="NXG41" s="46"/>
      <c r="NXH41" s="46"/>
      <c r="NXI41" s="46"/>
      <c r="NXJ41" s="46"/>
      <c r="NXK41" s="46"/>
      <c r="NXL41" s="46"/>
      <c r="NXM41" s="46"/>
      <c r="NXN41" s="46"/>
      <c r="NXO41" s="46"/>
      <c r="NXP41" s="46"/>
      <c r="NXQ41" s="46"/>
      <c r="NXR41" s="46"/>
      <c r="NXS41" s="46"/>
      <c r="NXT41" s="46"/>
      <c r="NXU41" s="46"/>
      <c r="NXV41" s="46"/>
      <c r="NXW41" s="46"/>
      <c r="NXX41" s="46"/>
      <c r="NXY41" s="46"/>
      <c r="NXZ41" s="46"/>
      <c r="NYA41" s="46"/>
      <c r="NYB41" s="46"/>
      <c r="NYC41" s="46"/>
      <c r="NYD41" s="46"/>
      <c r="NYE41" s="46"/>
      <c r="NYF41" s="46"/>
      <c r="NYG41" s="46"/>
      <c r="NYH41" s="46"/>
      <c r="NYI41" s="46"/>
      <c r="NYJ41" s="46"/>
      <c r="NYK41" s="46"/>
      <c r="NYL41" s="46"/>
      <c r="NYM41" s="46"/>
      <c r="NYN41" s="46"/>
      <c r="NYO41" s="46"/>
      <c r="NYP41" s="46"/>
      <c r="NYQ41" s="46"/>
      <c r="NYR41" s="46"/>
      <c r="NYS41" s="46"/>
      <c r="NYT41" s="46"/>
      <c r="NYU41" s="46"/>
      <c r="NYV41" s="46"/>
      <c r="NYW41" s="46"/>
      <c r="NYX41" s="46"/>
      <c r="NYY41" s="46"/>
      <c r="NYZ41" s="46"/>
      <c r="NZA41" s="46"/>
      <c r="NZB41" s="46"/>
      <c r="NZC41" s="46"/>
      <c r="NZD41" s="46"/>
      <c r="NZE41" s="46"/>
      <c r="NZF41" s="46"/>
      <c r="NZG41" s="46"/>
      <c r="NZH41" s="46"/>
      <c r="NZI41" s="46"/>
      <c r="NZJ41" s="46"/>
      <c r="NZK41" s="46"/>
      <c r="NZL41" s="46"/>
      <c r="NZM41" s="46"/>
      <c r="NZN41" s="46"/>
      <c r="NZO41" s="46"/>
      <c r="NZP41" s="46"/>
      <c r="NZQ41" s="46"/>
      <c r="NZR41" s="46"/>
      <c r="NZS41" s="46"/>
      <c r="NZT41" s="46"/>
      <c r="NZU41" s="46"/>
      <c r="NZV41" s="46"/>
      <c r="NZW41" s="46"/>
      <c r="NZX41" s="46"/>
      <c r="NZY41" s="46"/>
      <c r="NZZ41" s="46"/>
      <c r="OAA41" s="46"/>
      <c r="OAB41" s="46"/>
      <c r="OAC41" s="46"/>
      <c r="OAD41" s="46"/>
      <c r="OAE41" s="46"/>
      <c r="OAF41" s="46"/>
      <c r="OAG41" s="46"/>
      <c r="OAH41" s="46"/>
      <c r="OAI41" s="46"/>
      <c r="OAJ41" s="46"/>
      <c r="OAK41" s="46"/>
      <c r="OAL41" s="46"/>
      <c r="OAM41" s="46"/>
      <c r="OAN41" s="46"/>
      <c r="OAO41" s="46"/>
      <c r="OAP41" s="46"/>
      <c r="OAQ41" s="46"/>
      <c r="OAR41" s="46"/>
      <c r="OAS41" s="46"/>
      <c r="OAT41" s="46"/>
      <c r="OAU41" s="46"/>
      <c r="OAV41" s="46"/>
      <c r="OAW41" s="46"/>
      <c r="OAX41" s="46"/>
      <c r="OAY41" s="46"/>
      <c r="OAZ41" s="46"/>
      <c r="OBA41" s="46"/>
      <c r="OBB41" s="46"/>
      <c r="OBC41" s="46"/>
      <c r="OBD41" s="46"/>
      <c r="OBE41" s="46"/>
      <c r="OBF41" s="46"/>
      <c r="OBG41" s="46"/>
      <c r="OBH41" s="46"/>
      <c r="OBI41" s="46"/>
      <c r="OBJ41" s="46"/>
      <c r="OBK41" s="46"/>
      <c r="OBL41" s="46"/>
      <c r="OBM41" s="46"/>
      <c r="OBN41" s="46"/>
      <c r="OBO41" s="46"/>
      <c r="OBP41" s="46"/>
      <c r="OBQ41" s="46"/>
      <c r="OBR41" s="46"/>
      <c r="OBS41" s="46"/>
      <c r="OBT41" s="46"/>
      <c r="OBU41" s="46"/>
      <c r="OBV41" s="46"/>
      <c r="OBW41" s="46"/>
      <c r="OBX41" s="46"/>
      <c r="OBY41" s="46"/>
      <c r="OBZ41" s="46"/>
      <c r="OCA41" s="46"/>
      <c r="OCB41" s="46"/>
      <c r="OCC41" s="46"/>
      <c r="OCD41" s="46"/>
      <c r="OCE41" s="46"/>
      <c r="OCF41" s="46"/>
      <c r="OCG41" s="46"/>
      <c r="OCH41" s="46"/>
      <c r="OCI41" s="46"/>
      <c r="OCJ41" s="46"/>
      <c r="OCK41" s="46"/>
      <c r="OCL41" s="46"/>
      <c r="OCM41" s="46"/>
      <c r="OCN41" s="46"/>
      <c r="OCO41" s="46"/>
      <c r="OCP41" s="46"/>
      <c r="OCQ41" s="46"/>
      <c r="OCR41" s="46"/>
      <c r="OCS41" s="46"/>
      <c r="OCT41" s="46"/>
      <c r="OCU41" s="46"/>
      <c r="OCV41" s="46"/>
      <c r="OCW41" s="46"/>
      <c r="OCX41" s="46"/>
      <c r="OCY41" s="46"/>
      <c r="OCZ41" s="46"/>
      <c r="ODA41" s="46"/>
      <c r="ODB41" s="46"/>
      <c r="ODC41" s="46"/>
      <c r="ODD41" s="46"/>
      <c r="ODE41" s="46"/>
      <c r="ODF41" s="46"/>
      <c r="ODG41" s="46"/>
      <c r="ODH41" s="46"/>
      <c r="ODI41" s="46"/>
      <c r="ODJ41" s="46"/>
      <c r="ODK41" s="46"/>
      <c r="ODL41" s="46"/>
      <c r="ODM41" s="46"/>
      <c r="ODN41" s="46"/>
      <c r="ODO41" s="46"/>
      <c r="ODP41" s="46"/>
      <c r="ODQ41" s="46"/>
      <c r="ODR41" s="46"/>
      <c r="ODS41" s="46"/>
      <c r="ODT41" s="46"/>
      <c r="ODU41" s="46"/>
      <c r="ODV41" s="46"/>
      <c r="ODW41" s="46"/>
      <c r="ODX41" s="46"/>
      <c r="ODY41" s="46"/>
      <c r="ODZ41" s="46"/>
      <c r="OEA41" s="46"/>
      <c r="OEB41" s="46"/>
      <c r="OEC41" s="46"/>
      <c r="OED41" s="46"/>
      <c r="OEE41" s="46"/>
      <c r="OEF41" s="46"/>
      <c r="OEG41" s="46"/>
      <c r="OEH41" s="46"/>
      <c r="OEI41" s="46"/>
      <c r="OEJ41" s="46"/>
      <c r="OEK41" s="46"/>
      <c r="OEL41" s="46"/>
      <c r="OEM41" s="46"/>
      <c r="OEN41" s="46"/>
      <c r="OEO41" s="46"/>
      <c r="OEP41" s="46"/>
      <c r="OEQ41" s="46"/>
      <c r="OER41" s="46"/>
      <c r="OES41" s="46"/>
      <c r="OET41" s="46"/>
      <c r="OEU41" s="46"/>
      <c r="OEV41" s="46"/>
      <c r="OEW41" s="46"/>
      <c r="OEX41" s="46"/>
      <c r="OEY41" s="46"/>
      <c r="OEZ41" s="46"/>
      <c r="OFA41" s="46"/>
      <c r="OFB41" s="46"/>
      <c r="OFC41" s="46"/>
      <c r="OFD41" s="46"/>
      <c r="OFE41" s="46"/>
      <c r="OFF41" s="46"/>
      <c r="OFG41" s="46"/>
      <c r="OFH41" s="46"/>
      <c r="OFI41" s="46"/>
      <c r="OFJ41" s="46"/>
      <c r="OFK41" s="46"/>
      <c r="OFL41" s="46"/>
      <c r="OFM41" s="46"/>
      <c r="OFN41" s="46"/>
      <c r="OFO41" s="46"/>
      <c r="OFP41" s="46"/>
      <c r="OFQ41" s="46"/>
      <c r="OFR41" s="46"/>
      <c r="OFS41" s="46"/>
      <c r="OFT41" s="46"/>
      <c r="OFU41" s="46"/>
      <c r="OFV41" s="46"/>
      <c r="OFW41" s="46"/>
      <c r="OFX41" s="46"/>
      <c r="OFY41" s="46"/>
      <c r="OFZ41" s="46"/>
      <c r="OGA41" s="46"/>
      <c r="OGB41" s="46"/>
      <c r="OGC41" s="46"/>
      <c r="OGD41" s="46"/>
      <c r="OGE41" s="46"/>
      <c r="OGF41" s="46"/>
      <c r="OGG41" s="46"/>
      <c r="OGH41" s="46"/>
      <c r="OGI41" s="46"/>
      <c r="OGJ41" s="46"/>
      <c r="OGK41" s="46"/>
      <c r="OGL41" s="46"/>
      <c r="OGM41" s="46"/>
      <c r="OGN41" s="46"/>
      <c r="OGO41" s="46"/>
      <c r="OGP41" s="46"/>
      <c r="OGQ41" s="46"/>
      <c r="OGR41" s="46"/>
      <c r="OGS41" s="46"/>
      <c r="OGT41" s="46"/>
      <c r="OGU41" s="46"/>
      <c r="OGV41" s="46"/>
      <c r="OGW41" s="46"/>
      <c r="OGX41" s="46"/>
      <c r="OGY41" s="46"/>
      <c r="OGZ41" s="46"/>
      <c r="OHA41" s="46"/>
      <c r="OHB41" s="46"/>
      <c r="OHC41" s="46"/>
      <c r="OHD41" s="46"/>
      <c r="OHE41" s="46"/>
      <c r="OHF41" s="46"/>
      <c r="OHG41" s="46"/>
      <c r="OHH41" s="46"/>
      <c r="OHI41" s="46"/>
      <c r="OHJ41" s="46"/>
      <c r="OHK41" s="46"/>
      <c r="OHL41" s="46"/>
      <c r="OHM41" s="46"/>
      <c r="OHN41" s="46"/>
      <c r="OHO41" s="46"/>
      <c r="OHP41" s="46"/>
      <c r="OHQ41" s="46"/>
      <c r="OHR41" s="46"/>
      <c r="OHS41" s="46"/>
      <c r="OHT41" s="46"/>
      <c r="OHU41" s="46"/>
      <c r="OHV41" s="46"/>
      <c r="OHW41" s="46"/>
      <c r="OHX41" s="46"/>
      <c r="OHY41" s="46"/>
      <c r="OHZ41" s="46"/>
      <c r="OIA41" s="46"/>
      <c r="OIB41" s="46"/>
      <c r="OIC41" s="46"/>
      <c r="OID41" s="46"/>
      <c r="OIE41" s="46"/>
      <c r="OIF41" s="46"/>
      <c r="OIG41" s="46"/>
      <c r="OIH41" s="46"/>
      <c r="OII41" s="46"/>
      <c r="OIJ41" s="46"/>
      <c r="OIK41" s="46"/>
      <c r="OIL41" s="46"/>
      <c r="OIM41" s="46"/>
      <c r="OIN41" s="46"/>
      <c r="OIO41" s="46"/>
      <c r="OIP41" s="46"/>
      <c r="OIQ41" s="46"/>
      <c r="OIR41" s="46"/>
      <c r="OIS41" s="46"/>
      <c r="OIT41" s="46"/>
      <c r="OIU41" s="46"/>
      <c r="OIV41" s="46"/>
      <c r="OIW41" s="46"/>
      <c r="OIX41" s="46"/>
      <c r="OIY41" s="46"/>
      <c r="OIZ41" s="46"/>
      <c r="OJA41" s="46"/>
      <c r="OJB41" s="46"/>
      <c r="OJC41" s="46"/>
      <c r="OJD41" s="46"/>
      <c r="OJE41" s="46"/>
      <c r="OJF41" s="46"/>
      <c r="OJG41" s="46"/>
      <c r="OJH41" s="46"/>
      <c r="OJI41" s="46"/>
      <c r="OJJ41" s="46"/>
      <c r="OJK41" s="46"/>
      <c r="OJL41" s="46"/>
      <c r="OJM41" s="46"/>
      <c r="OJN41" s="46"/>
      <c r="OJO41" s="46"/>
      <c r="OJP41" s="46"/>
      <c r="OJQ41" s="46"/>
      <c r="OJR41" s="46"/>
      <c r="OJS41" s="46"/>
      <c r="OJT41" s="46"/>
      <c r="OJU41" s="46"/>
      <c r="OJV41" s="46"/>
      <c r="OJW41" s="46"/>
      <c r="OJX41" s="46"/>
      <c r="OJY41" s="46"/>
      <c r="OJZ41" s="46"/>
      <c r="OKA41" s="46"/>
      <c r="OKB41" s="46"/>
      <c r="OKC41" s="46"/>
      <c r="OKD41" s="46"/>
      <c r="OKE41" s="46"/>
      <c r="OKF41" s="46"/>
      <c r="OKG41" s="46"/>
      <c r="OKH41" s="46"/>
      <c r="OKI41" s="46"/>
      <c r="OKJ41" s="46"/>
      <c r="OKK41" s="46"/>
      <c r="OKL41" s="46"/>
      <c r="OKM41" s="46"/>
      <c r="OKN41" s="46"/>
      <c r="OKO41" s="46"/>
      <c r="OKP41" s="46"/>
      <c r="OKQ41" s="46"/>
      <c r="OKR41" s="46"/>
      <c r="OKS41" s="46"/>
      <c r="OKT41" s="46"/>
      <c r="OKU41" s="46"/>
      <c r="OKV41" s="46"/>
      <c r="OKW41" s="46"/>
      <c r="OKX41" s="46"/>
      <c r="OKY41" s="46"/>
      <c r="OKZ41" s="46"/>
      <c r="OLA41" s="46"/>
      <c r="OLB41" s="46"/>
      <c r="OLC41" s="46"/>
      <c r="OLD41" s="46"/>
      <c r="OLE41" s="46"/>
      <c r="OLF41" s="46"/>
      <c r="OLG41" s="46"/>
      <c r="OLH41" s="46"/>
      <c r="OLI41" s="46"/>
      <c r="OLJ41" s="46"/>
      <c r="OLK41" s="46"/>
      <c r="OLL41" s="46"/>
      <c r="OLM41" s="46"/>
      <c r="OLN41" s="46"/>
      <c r="OLO41" s="46"/>
      <c r="OLP41" s="46"/>
      <c r="OLQ41" s="46"/>
      <c r="OLR41" s="46"/>
      <c r="OLS41" s="46"/>
      <c r="OLT41" s="46"/>
      <c r="OLU41" s="46"/>
      <c r="OLV41" s="46"/>
      <c r="OLW41" s="46"/>
      <c r="OLX41" s="46"/>
      <c r="OLY41" s="46"/>
      <c r="OLZ41" s="46"/>
      <c r="OMA41" s="46"/>
      <c r="OMB41" s="46"/>
      <c r="OMC41" s="46"/>
      <c r="OMD41" s="46"/>
      <c r="OME41" s="46"/>
      <c r="OMF41" s="46"/>
      <c r="OMG41" s="46"/>
      <c r="OMH41" s="46"/>
      <c r="OMI41" s="46"/>
      <c r="OMJ41" s="46"/>
      <c r="OMK41" s="46"/>
      <c r="OML41" s="46"/>
      <c r="OMM41" s="46"/>
      <c r="OMN41" s="46"/>
      <c r="OMO41" s="46"/>
      <c r="OMP41" s="46"/>
      <c r="OMQ41" s="46"/>
      <c r="OMR41" s="46"/>
      <c r="OMS41" s="46"/>
      <c r="OMT41" s="46"/>
      <c r="OMU41" s="46"/>
      <c r="OMV41" s="46"/>
      <c r="OMW41" s="46"/>
      <c r="OMX41" s="46"/>
      <c r="OMY41" s="46"/>
      <c r="OMZ41" s="46"/>
      <c r="ONA41" s="46"/>
      <c r="ONB41" s="46"/>
      <c r="ONC41" s="46"/>
      <c r="OND41" s="46"/>
      <c r="ONE41" s="46"/>
      <c r="ONF41" s="46"/>
      <c r="ONG41" s="46"/>
      <c r="ONH41" s="46"/>
      <c r="ONI41" s="46"/>
      <c r="ONJ41" s="46"/>
      <c r="ONK41" s="46"/>
      <c r="ONL41" s="46"/>
      <c r="ONM41" s="46"/>
      <c r="ONN41" s="46"/>
      <c r="ONO41" s="46"/>
      <c r="ONP41" s="46"/>
      <c r="ONQ41" s="46"/>
      <c r="ONR41" s="46"/>
      <c r="ONS41" s="46"/>
      <c r="ONT41" s="46"/>
      <c r="ONU41" s="46"/>
      <c r="ONV41" s="46"/>
      <c r="ONW41" s="46"/>
      <c r="ONX41" s="46"/>
      <c r="ONY41" s="46"/>
      <c r="ONZ41" s="46"/>
      <c r="OOA41" s="46"/>
      <c r="OOB41" s="46"/>
      <c r="OOC41" s="46"/>
      <c r="OOD41" s="46"/>
      <c r="OOE41" s="46"/>
      <c r="OOF41" s="46"/>
      <c r="OOG41" s="46"/>
      <c r="OOH41" s="46"/>
      <c r="OOI41" s="46"/>
      <c r="OOJ41" s="46"/>
      <c r="OOK41" s="46"/>
      <c r="OOL41" s="46"/>
      <c r="OOM41" s="46"/>
      <c r="OON41" s="46"/>
      <c r="OOO41" s="46"/>
      <c r="OOP41" s="46"/>
      <c r="OOQ41" s="46"/>
      <c r="OOR41" s="46"/>
      <c r="OOS41" s="46"/>
      <c r="OOT41" s="46"/>
      <c r="OOU41" s="46"/>
      <c r="OOV41" s="46"/>
      <c r="OOW41" s="46"/>
      <c r="OOX41" s="46"/>
      <c r="OOY41" s="46"/>
      <c r="OOZ41" s="46"/>
      <c r="OPA41" s="46"/>
      <c r="OPB41" s="46"/>
      <c r="OPC41" s="46"/>
      <c r="OPD41" s="46"/>
      <c r="OPE41" s="46"/>
      <c r="OPF41" s="46"/>
      <c r="OPG41" s="46"/>
      <c r="OPH41" s="46"/>
      <c r="OPI41" s="46"/>
      <c r="OPJ41" s="46"/>
      <c r="OPK41" s="46"/>
      <c r="OPL41" s="46"/>
      <c r="OPM41" s="46"/>
      <c r="OPN41" s="46"/>
      <c r="OPO41" s="46"/>
      <c r="OPP41" s="46"/>
      <c r="OPQ41" s="46"/>
      <c r="OPR41" s="46"/>
      <c r="OPS41" s="46"/>
      <c r="OPT41" s="46"/>
      <c r="OPU41" s="46"/>
      <c r="OPV41" s="46"/>
      <c r="OPW41" s="46"/>
      <c r="OPX41" s="46"/>
      <c r="OPY41" s="46"/>
      <c r="OPZ41" s="46"/>
      <c r="OQA41" s="46"/>
      <c r="OQB41" s="46"/>
      <c r="OQC41" s="46"/>
      <c r="OQD41" s="46"/>
      <c r="OQE41" s="46"/>
      <c r="OQF41" s="46"/>
      <c r="OQG41" s="46"/>
      <c r="OQH41" s="46"/>
      <c r="OQI41" s="46"/>
      <c r="OQJ41" s="46"/>
      <c r="OQK41" s="46"/>
      <c r="OQL41" s="46"/>
      <c r="OQM41" s="46"/>
      <c r="OQN41" s="46"/>
      <c r="OQO41" s="46"/>
      <c r="OQP41" s="46"/>
      <c r="OQQ41" s="46"/>
      <c r="OQR41" s="46"/>
      <c r="OQS41" s="46"/>
      <c r="OQT41" s="46"/>
      <c r="OQU41" s="46"/>
      <c r="OQV41" s="46"/>
      <c r="OQW41" s="46"/>
      <c r="OQX41" s="46"/>
      <c r="OQY41" s="46"/>
      <c r="OQZ41" s="46"/>
      <c r="ORA41" s="46"/>
      <c r="ORB41" s="46"/>
      <c r="ORC41" s="46"/>
      <c r="ORD41" s="46"/>
      <c r="ORE41" s="46"/>
      <c r="ORF41" s="46"/>
      <c r="ORG41" s="46"/>
      <c r="ORH41" s="46"/>
      <c r="ORI41" s="46"/>
      <c r="ORJ41" s="46"/>
      <c r="ORK41" s="46"/>
      <c r="ORL41" s="46"/>
      <c r="ORM41" s="46"/>
      <c r="ORN41" s="46"/>
      <c r="ORO41" s="46"/>
      <c r="ORP41" s="46"/>
      <c r="ORQ41" s="46"/>
      <c r="ORR41" s="46"/>
      <c r="ORS41" s="46"/>
      <c r="ORT41" s="46"/>
      <c r="ORU41" s="46"/>
      <c r="ORV41" s="46"/>
      <c r="ORW41" s="46"/>
      <c r="ORX41" s="46"/>
      <c r="ORY41" s="46"/>
      <c r="ORZ41" s="46"/>
      <c r="OSA41" s="46"/>
      <c r="OSB41" s="46"/>
      <c r="OSC41" s="46"/>
      <c r="OSD41" s="46"/>
      <c r="OSE41" s="46"/>
      <c r="OSF41" s="46"/>
      <c r="OSG41" s="46"/>
      <c r="OSH41" s="46"/>
      <c r="OSI41" s="46"/>
      <c r="OSJ41" s="46"/>
      <c r="OSK41" s="46"/>
      <c r="OSL41" s="46"/>
      <c r="OSM41" s="46"/>
      <c r="OSN41" s="46"/>
      <c r="OSO41" s="46"/>
      <c r="OSP41" s="46"/>
      <c r="OSQ41" s="46"/>
      <c r="OSR41" s="46"/>
      <c r="OSS41" s="46"/>
      <c r="OST41" s="46"/>
      <c r="OSU41" s="46"/>
      <c r="OSV41" s="46"/>
      <c r="OSW41" s="46"/>
      <c r="OSX41" s="46"/>
      <c r="OSY41" s="46"/>
      <c r="OSZ41" s="46"/>
      <c r="OTA41" s="46"/>
      <c r="OTB41" s="46"/>
      <c r="OTC41" s="46"/>
      <c r="OTD41" s="46"/>
      <c r="OTE41" s="46"/>
      <c r="OTF41" s="46"/>
      <c r="OTG41" s="46"/>
      <c r="OTH41" s="46"/>
      <c r="OTI41" s="46"/>
      <c r="OTJ41" s="46"/>
      <c r="OTK41" s="46"/>
      <c r="OTL41" s="46"/>
      <c r="OTM41" s="46"/>
      <c r="OTN41" s="46"/>
      <c r="OTO41" s="46"/>
      <c r="OTP41" s="46"/>
      <c r="OTQ41" s="46"/>
      <c r="OTR41" s="46"/>
      <c r="OTS41" s="46"/>
      <c r="OTT41" s="46"/>
      <c r="OTU41" s="46"/>
      <c r="OTV41" s="46"/>
      <c r="OTW41" s="46"/>
      <c r="OTX41" s="46"/>
      <c r="OTY41" s="46"/>
      <c r="OTZ41" s="46"/>
      <c r="OUA41" s="46"/>
      <c r="OUB41" s="46"/>
      <c r="OUC41" s="46"/>
      <c r="OUD41" s="46"/>
      <c r="OUE41" s="46"/>
      <c r="OUF41" s="46"/>
      <c r="OUG41" s="46"/>
      <c r="OUH41" s="46"/>
      <c r="OUI41" s="46"/>
      <c r="OUJ41" s="46"/>
      <c r="OUK41" s="46"/>
      <c r="OUL41" s="46"/>
      <c r="OUM41" s="46"/>
      <c r="OUN41" s="46"/>
      <c r="OUO41" s="46"/>
      <c r="OUP41" s="46"/>
      <c r="OUQ41" s="46"/>
      <c r="OUR41" s="46"/>
      <c r="OUS41" s="46"/>
      <c r="OUT41" s="46"/>
      <c r="OUU41" s="46"/>
      <c r="OUV41" s="46"/>
      <c r="OUW41" s="46"/>
      <c r="OUX41" s="46"/>
      <c r="OUY41" s="46"/>
      <c r="OUZ41" s="46"/>
      <c r="OVA41" s="46"/>
      <c r="OVB41" s="46"/>
      <c r="OVC41" s="46"/>
      <c r="OVD41" s="46"/>
      <c r="OVE41" s="46"/>
      <c r="OVF41" s="46"/>
      <c r="OVG41" s="46"/>
      <c r="OVH41" s="46"/>
      <c r="OVI41" s="46"/>
      <c r="OVJ41" s="46"/>
      <c r="OVK41" s="46"/>
      <c r="OVL41" s="46"/>
      <c r="OVM41" s="46"/>
      <c r="OVN41" s="46"/>
      <c r="OVO41" s="46"/>
      <c r="OVP41" s="46"/>
      <c r="OVQ41" s="46"/>
      <c r="OVR41" s="46"/>
      <c r="OVS41" s="46"/>
      <c r="OVT41" s="46"/>
      <c r="OVU41" s="46"/>
      <c r="OVV41" s="46"/>
      <c r="OVW41" s="46"/>
      <c r="OVX41" s="46"/>
      <c r="OVY41" s="46"/>
      <c r="OVZ41" s="46"/>
      <c r="OWA41" s="46"/>
      <c r="OWB41" s="46"/>
      <c r="OWC41" s="46"/>
      <c r="OWD41" s="46"/>
      <c r="OWE41" s="46"/>
      <c r="OWF41" s="46"/>
      <c r="OWG41" s="46"/>
      <c r="OWH41" s="46"/>
      <c r="OWI41" s="46"/>
      <c r="OWJ41" s="46"/>
      <c r="OWK41" s="46"/>
      <c r="OWL41" s="46"/>
      <c r="OWM41" s="46"/>
      <c r="OWN41" s="46"/>
      <c r="OWO41" s="46"/>
      <c r="OWP41" s="46"/>
      <c r="OWQ41" s="46"/>
      <c r="OWR41" s="46"/>
      <c r="OWS41" s="46"/>
      <c r="OWT41" s="46"/>
      <c r="OWU41" s="46"/>
      <c r="OWV41" s="46"/>
      <c r="OWW41" s="46"/>
      <c r="OWX41" s="46"/>
      <c r="OWY41" s="46"/>
      <c r="OWZ41" s="46"/>
      <c r="OXA41" s="46"/>
      <c r="OXB41" s="46"/>
      <c r="OXC41" s="46"/>
      <c r="OXD41" s="46"/>
      <c r="OXE41" s="46"/>
      <c r="OXF41" s="46"/>
      <c r="OXG41" s="46"/>
      <c r="OXH41" s="46"/>
      <c r="OXI41" s="46"/>
      <c r="OXJ41" s="46"/>
      <c r="OXK41" s="46"/>
      <c r="OXL41" s="46"/>
      <c r="OXM41" s="46"/>
      <c r="OXN41" s="46"/>
      <c r="OXO41" s="46"/>
      <c r="OXP41" s="46"/>
      <c r="OXQ41" s="46"/>
      <c r="OXR41" s="46"/>
      <c r="OXS41" s="46"/>
      <c r="OXT41" s="46"/>
      <c r="OXU41" s="46"/>
      <c r="OXV41" s="46"/>
      <c r="OXW41" s="46"/>
      <c r="OXX41" s="46"/>
      <c r="OXY41" s="46"/>
      <c r="OXZ41" s="46"/>
      <c r="OYA41" s="46"/>
      <c r="OYB41" s="46"/>
      <c r="OYC41" s="46"/>
      <c r="OYD41" s="46"/>
      <c r="OYE41" s="46"/>
      <c r="OYF41" s="46"/>
      <c r="OYG41" s="46"/>
      <c r="OYH41" s="46"/>
      <c r="OYI41" s="46"/>
      <c r="OYJ41" s="46"/>
      <c r="OYK41" s="46"/>
      <c r="OYL41" s="46"/>
      <c r="OYM41" s="46"/>
      <c r="OYN41" s="46"/>
      <c r="OYO41" s="46"/>
      <c r="OYP41" s="46"/>
      <c r="OYQ41" s="46"/>
      <c r="OYR41" s="46"/>
      <c r="OYS41" s="46"/>
      <c r="OYT41" s="46"/>
      <c r="OYU41" s="46"/>
      <c r="OYV41" s="46"/>
      <c r="OYW41" s="46"/>
      <c r="OYX41" s="46"/>
      <c r="OYY41" s="46"/>
      <c r="OYZ41" s="46"/>
      <c r="OZA41" s="46"/>
      <c r="OZB41" s="46"/>
      <c r="OZC41" s="46"/>
      <c r="OZD41" s="46"/>
      <c r="OZE41" s="46"/>
      <c r="OZF41" s="46"/>
      <c r="OZG41" s="46"/>
      <c r="OZH41" s="46"/>
      <c r="OZI41" s="46"/>
      <c r="OZJ41" s="46"/>
      <c r="OZK41" s="46"/>
      <c r="OZL41" s="46"/>
      <c r="OZM41" s="46"/>
      <c r="OZN41" s="46"/>
      <c r="OZO41" s="46"/>
      <c r="OZP41" s="46"/>
      <c r="OZQ41" s="46"/>
      <c r="OZR41" s="46"/>
      <c r="OZS41" s="46"/>
      <c r="OZT41" s="46"/>
      <c r="OZU41" s="46"/>
      <c r="OZV41" s="46"/>
      <c r="OZW41" s="46"/>
      <c r="OZX41" s="46"/>
      <c r="OZY41" s="46"/>
      <c r="OZZ41" s="46"/>
      <c r="PAA41" s="46"/>
      <c r="PAB41" s="46"/>
      <c r="PAC41" s="46"/>
      <c r="PAD41" s="46"/>
      <c r="PAE41" s="46"/>
      <c r="PAF41" s="46"/>
      <c r="PAG41" s="46"/>
      <c r="PAH41" s="46"/>
      <c r="PAI41" s="46"/>
      <c r="PAJ41" s="46"/>
      <c r="PAK41" s="46"/>
      <c r="PAL41" s="46"/>
      <c r="PAM41" s="46"/>
      <c r="PAN41" s="46"/>
      <c r="PAO41" s="46"/>
      <c r="PAP41" s="46"/>
      <c r="PAQ41" s="46"/>
      <c r="PAR41" s="46"/>
      <c r="PAS41" s="46"/>
      <c r="PAT41" s="46"/>
      <c r="PAU41" s="46"/>
      <c r="PAV41" s="46"/>
      <c r="PAW41" s="46"/>
      <c r="PAX41" s="46"/>
      <c r="PAY41" s="46"/>
      <c r="PAZ41" s="46"/>
      <c r="PBA41" s="46"/>
      <c r="PBB41" s="46"/>
      <c r="PBC41" s="46"/>
      <c r="PBD41" s="46"/>
      <c r="PBE41" s="46"/>
      <c r="PBF41" s="46"/>
      <c r="PBG41" s="46"/>
      <c r="PBH41" s="46"/>
      <c r="PBI41" s="46"/>
      <c r="PBJ41" s="46"/>
      <c r="PBK41" s="46"/>
      <c r="PBL41" s="46"/>
      <c r="PBM41" s="46"/>
      <c r="PBN41" s="46"/>
      <c r="PBO41" s="46"/>
      <c r="PBP41" s="46"/>
      <c r="PBQ41" s="46"/>
      <c r="PBR41" s="46"/>
      <c r="PBS41" s="46"/>
      <c r="PBT41" s="46"/>
      <c r="PBU41" s="46"/>
      <c r="PBV41" s="46"/>
      <c r="PBW41" s="46"/>
      <c r="PBX41" s="46"/>
      <c r="PBY41" s="46"/>
      <c r="PBZ41" s="46"/>
      <c r="PCA41" s="46"/>
      <c r="PCB41" s="46"/>
      <c r="PCC41" s="46"/>
      <c r="PCD41" s="46"/>
      <c r="PCE41" s="46"/>
      <c r="PCF41" s="46"/>
      <c r="PCG41" s="46"/>
      <c r="PCH41" s="46"/>
      <c r="PCI41" s="46"/>
      <c r="PCJ41" s="46"/>
      <c r="PCK41" s="46"/>
      <c r="PCL41" s="46"/>
      <c r="PCM41" s="46"/>
      <c r="PCN41" s="46"/>
      <c r="PCO41" s="46"/>
      <c r="PCP41" s="46"/>
      <c r="PCQ41" s="46"/>
      <c r="PCR41" s="46"/>
      <c r="PCS41" s="46"/>
      <c r="PCT41" s="46"/>
      <c r="PCU41" s="46"/>
      <c r="PCV41" s="46"/>
      <c r="PCW41" s="46"/>
      <c r="PCX41" s="46"/>
      <c r="PCY41" s="46"/>
      <c r="PCZ41" s="46"/>
      <c r="PDA41" s="46"/>
      <c r="PDB41" s="46"/>
      <c r="PDC41" s="46"/>
      <c r="PDD41" s="46"/>
      <c r="PDE41" s="46"/>
      <c r="PDF41" s="46"/>
      <c r="PDG41" s="46"/>
      <c r="PDH41" s="46"/>
      <c r="PDI41" s="46"/>
      <c r="PDJ41" s="46"/>
      <c r="PDK41" s="46"/>
      <c r="PDL41" s="46"/>
      <c r="PDM41" s="46"/>
      <c r="PDN41" s="46"/>
      <c r="PDO41" s="46"/>
      <c r="PDP41" s="46"/>
      <c r="PDQ41" s="46"/>
      <c r="PDR41" s="46"/>
      <c r="PDS41" s="46"/>
      <c r="PDT41" s="46"/>
      <c r="PDU41" s="46"/>
      <c r="PDV41" s="46"/>
      <c r="PDW41" s="46"/>
      <c r="PDX41" s="46"/>
      <c r="PDY41" s="46"/>
      <c r="PDZ41" s="46"/>
      <c r="PEA41" s="46"/>
      <c r="PEB41" s="46"/>
      <c r="PEC41" s="46"/>
      <c r="PED41" s="46"/>
      <c r="PEE41" s="46"/>
      <c r="PEF41" s="46"/>
      <c r="PEG41" s="46"/>
      <c r="PEH41" s="46"/>
      <c r="PEI41" s="46"/>
      <c r="PEJ41" s="46"/>
      <c r="PEK41" s="46"/>
      <c r="PEL41" s="46"/>
      <c r="PEM41" s="46"/>
      <c r="PEN41" s="46"/>
      <c r="PEO41" s="46"/>
      <c r="PEP41" s="46"/>
      <c r="PEQ41" s="46"/>
      <c r="PER41" s="46"/>
      <c r="PES41" s="46"/>
      <c r="PET41" s="46"/>
      <c r="PEU41" s="46"/>
      <c r="PEV41" s="46"/>
      <c r="PEW41" s="46"/>
      <c r="PEX41" s="46"/>
      <c r="PEY41" s="46"/>
      <c r="PEZ41" s="46"/>
      <c r="PFA41" s="46"/>
      <c r="PFB41" s="46"/>
      <c r="PFC41" s="46"/>
      <c r="PFD41" s="46"/>
      <c r="PFE41" s="46"/>
      <c r="PFF41" s="46"/>
      <c r="PFG41" s="46"/>
      <c r="PFH41" s="46"/>
      <c r="PFI41" s="46"/>
      <c r="PFJ41" s="46"/>
      <c r="PFK41" s="46"/>
      <c r="PFL41" s="46"/>
      <c r="PFM41" s="46"/>
      <c r="PFN41" s="46"/>
      <c r="PFO41" s="46"/>
      <c r="PFP41" s="46"/>
      <c r="PFQ41" s="46"/>
      <c r="PFR41" s="46"/>
      <c r="PFS41" s="46"/>
      <c r="PFT41" s="46"/>
      <c r="PFU41" s="46"/>
      <c r="PFV41" s="46"/>
      <c r="PFW41" s="46"/>
      <c r="PFX41" s="46"/>
      <c r="PFY41" s="46"/>
      <c r="PFZ41" s="46"/>
      <c r="PGA41" s="46"/>
      <c r="PGB41" s="46"/>
      <c r="PGC41" s="46"/>
      <c r="PGD41" s="46"/>
      <c r="PGE41" s="46"/>
      <c r="PGF41" s="46"/>
      <c r="PGG41" s="46"/>
      <c r="PGH41" s="46"/>
      <c r="PGI41" s="46"/>
      <c r="PGJ41" s="46"/>
      <c r="PGK41" s="46"/>
      <c r="PGL41" s="46"/>
      <c r="PGM41" s="46"/>
      <c r="PGN41" s="46"/>
      <c r="PGO41" s="46"/>
      <c r="PGP41" s="46"/>
      <c r="PGQ41" s="46"/>
      <c r="PGR41" s="46"/>
      <c r="PGS41" s="46"/>
      <c r="PGT41" s="46"/>
      <c r="PGU41" s="46"/>
      <c r="PGV41" s="46"/>
      <c r="PGW41" s="46"/>
      <c r="PGX41" s="46"/>
      <c r="PGY41" s="46"/>
      <c r="PGZ41" s="46"/>
      <c r="PHA41" s="46"/>
      <c r="PHB41" s="46"/>
      <c r="PHC41" s="46"/>
      <c r="PHD41" s="46"/>
      <c r="PHE41" s="46"/>
      <c r="PHF41" s="46"/>
      <c r="PHG41" s="46"/>
      <c r="PHH41" s="46"/>
      <c r="PHI41" s="46"/>
      <c r="PHJ41" s="46"/>
      <c r="PHK41" s="46"/>
      <c r="PHL41" s="46"/>
      <c r="PHM41" s="46"/>
      <c r="PHN41" s="46"/>
      <c r="PHO41" s="46"/>
      <c r="PHP41" s="46"/>
      <c r="PHQ41" s="46"/>
      <c r="PHR41" s="46"/>
      <c r="PHS41" s="46"/>
      <c r="PHT41" s="46"/>
      <c r="PHU41" s="46"/>
      <c r="PHV41" s="46"/>
      <c r="PHW41" s="46"/>
      <c r="PHX41" s="46"/>
      <c r="PHY41" s="46"/>
      <c r="PHZ41" s="46"/>
      <c r="PIA41" s="46"/>
      <c r="PIB41" s="46"/>
      <c r="PIC41" s="46"/>
      <c r="PID41" s="46"/>
      <c r="PIE41" s="46"/>
      <c r="PIF41" s="46"/>
      <c r="PIG41" s="46"/>
      <c r="PIH41" s="46"/>
      <c r="PII41" s="46"/>
      <c r="PIJ41" s="46"/>
      <c r="PIK41" s="46"/>
      <c r="PIL41" s="46"/>
      <c r="PIM41" s="46"/>
      <c r="PIN41" s="46"/>
      <c r="PIO41" s="46"/>
      <c r="PIP41" s="46"/>
      <c r="PIQ41" s="46"/>
      <c r="PIR41" s="46"/>
      <c r="PIS41" s="46"/>
      <c r="PIT41" s="46"/>
      <c r="PIU41" s="46"/>
      <c r="PIV41" s="46"/>
      <c r="PIW41" s="46"/>
      <c r="PIX41" s="46"/>
      <c r="PIY41" s="46"/>
      <c r="PIZ41" s="46"/>
      <c r="PJA41" s="46"/>
      <c r="PJB41" s="46"/>
      <c r="PJC41" s="46"/>
      <c r="PJD41" s="46"/>
      <c r="PJE41" s="46"/>
      <c r="PJF41" s="46"/>
      <c r="PJG41" s="46"/>
      <c r="PJH41" s="46"/>
      <c r="PJI41" s="46"/>
      <c r="PJJ41" s="46"/>
      <c r="PJK41" s="46"/>
      <c r="PJL41" s="46"/>
      <c r="PJM41" s="46"/>
      <c r="PJN41" s="46"/>
      <c r="PJO41" s="46"/>
      <c r="PJP41" s="46"/>
      <c r="PJQ41" s="46"/>
      <c r="PJR41" s="46"/>
      <c r="PJS41" s="46"/>
      <c r="PJT41" s="46"/>
      <c r="PJU41" s="46"/>
      <c r="PJV41" s="46"/>
      <c r="PJW41" s="46"/>
      <c r="PJX41" s="46"/>
      <c r="PJY41" s="46"/>
      <c r="PJZ41" s="46"/>
      <c r="PKA41" s="46"/>
      <c r="PKB41" s="46"/>
      <c r="PKC41" s="46"/>
      <c r="PKD41" s="46"/>
      <c r="PKE41" s="46"/>
      <c r="PKF41" s="46"/>
      <c r="PKG41" s="46"/>
      <c r="PKH41" s="46"/>
      <c r="PKI41" s="46"/>
      <c r="PKJ41" s="46"/>
      <c r="PKK41" s="46"/>
      <c r="PKL41" s="46"/>
      <c r="PKM41" s="46"/>
      <c r="PKN41" s="46"/>
      <c r="PKO41" s="46"/>
      <c r="PKP41" s="46"/>
      <c r="PKQ41" s="46"/>
      <c r="PKR41" s="46"/>
      <c r="PKS41" s="46"/>
      <c r="PKT41" s="46"/>
      <c r="PKU41" s="46"/>
      <c r="PKV41" s="46"/>
      <c r="PKW41" s="46"/>
      <c r="PKX41" s="46"/>
      <c r="PKY41" s="46"/>
      <c r="PKZ41" s="46"/>
      <c r="PLA41" s="46"/>
      <c r="PLB41" s="46"/>
      <c r="PLC41" s="46"/>
      <c r="PLD41" s="46"/>
      <c r="PLE41" s="46"/>
      <c r="PLF41" s="46"/>
      <c r="PLG41" s="46"/>
      <c r="PLH41" s="46"/>
      <c r="PLI41" s="46"/>
      <c r="PLJ41" s="46"/>
      <c r="PLK41" s="46"/>
      <c r="PLL41" s="46"/>
      <c r="PLM41" s="46"/>
      <c r="PLN41" s="46"/>
      <c r="PLO41" s="46"/>
      <c r="PLP41" s="46"/>
      <c r="PLQ41" s="46"/>
      <c r="PLR41" s="46"/>
      <c r="PLS41" s="46"/>
      <c r="PLT41" s="46"/>
      <c r="PLU41" s="46"/>
      <c r="PLV41" s="46"/>
      <c r="PLW41" s="46"/>
      <c r="PLX41" s="46"/>
      <c r="PLY41" s="46"/>
      <c r="PLZ41" s="46"/>
      <c r="PMA41" s="46"/>
      <c r="PMB41" s="46"/>
      <c r="PMC41" s="46"/>
      <c r="PMD41" s="46"/>
      <c r="PME41" s="46"/>
      <c r="PMF41" s="46"/>
      <c r="PMG41" s="46"/>
      <c r="PMH41" s="46"/>
      <c r="PMI41" s="46"/>
      <c r="PMJ41" s="46"/>
      <c r="PMK41" s="46"/>
      <c r="PML41" s="46"/>
      <c r="PMM41" s="46"/>
      <c r="PMN41" s="46"/>
      <c r="PMO41" s="46"/>
      <c r="PMP41" s="46"/>
      <c r="PMQ41" s="46"/>
      <c r="PMR41" s="46"/>
      <c r="PMS41" s="46"/>
      <c r="PMT41" s="46"/>
      <c r="PMU41" s="46"/>
      <c r="PMV41" s="46"/>
      <c r="PMW41" s="46"/>
      <c r="PMX41" s="46"/>
      <c r="PMY41" s="46"/>
      <c r="PMZ41" s="46"/>
      <c r="PNA41" s="46"/>
      <c r="PNB41" s="46"/>
      <c r="PNC41" s="46"/>
      <c r="PND41" s="46"/>
      <c r="PNE41" s="46"/>
      <c r="PNF41" s="46"/>
      <c r="PNG41" s="46"/>
      <c r="PNH41" s="46"/>
      <c r="PNI41" s="46"/>
      <c r="PNJ41" s="46"/>
      <c r="PNK41" s="46"/>
      <c r="PNL41" s="46"/>
      <c r="PNM41" s="46"/>
      <c r="PNN41" s="46"/>
      <c r="PNO41" s="46"/>
      <c r="PNP41" s="46"/>
      <c r="PNQ41" s="46"/>
      <c r="PNR41" s="46"/>
      <c r="PNS41" s="46"/>
      <c r="PNT41" s="46"/>
      <c r="PNU41" s="46"/>
      <c r="PNV41" s="46"/>
      <c r="PNW41" s="46"/>
      <c r="PNX41" s="46"/>
      <c r="PNY41" s="46"/>
      <c r="PNZ41" s="46"/>
      <c r="POA41" s="46"/>
      <c r="POB41" s="46"/>
      <c r="POC41" s="46"/>
      <c r="POD41" s="46"/>
      <c r="POE41" s="46"/>
      <c r="POF41" s="46"/>
      <c r="POG41" s="46"/>
      <c r="POH41" s="46"/>
      <c r="POI41" s="46"/>
      <c r="POJ41" s="46"/>
      <c r="POK41" s="46"/>
      <c r="POL41" s="46"/>
      <c r="POM41" s="46"/>
      <c r="PON41" s="46"/>
      <c r="POO41" s="46"/>
      <c r="POP41" s="46"/>
      <c r="POQ41" s="46"/>
      <c r="POR41" s="46"/>
      <c r="POS41" s="46"/>
      <c r="POT41" s="46"/>
      <c r="POU41" s="46"/>
      <c r="POV41" s="46"/>
      <c r="POW41" s="46"/>
      <c r="POX41" s="46"/>
      <c r="POY41" s="46"/>
      <c r="POZ41" s="46"/>
      <c r="PPA41" s="46"/>
      <c r="PPB41" s="46"/>
      <c r="PPC41" s="46"/>
      <c r="PPD41" s="46"/>
      <c r="PPE41" s="46"/>
      <c r="PPF41" s="46"/>
      <c r="PPG41" s="46"/>
      <c r="PPH41" s="46"/>
      <c r="PPI41" s="46"/>
      <c r="PPJ41" s="46"/>
      <c r="PPK41" s="46"/>
      <c r="PPL41" s="46"/>
      <c r="PPM41" s="46"/>
      <c r="PPN41" s="46"/>
      <c r="PPO41" s="46"/>
      <c r="PPP41" s="46"/>
      <c r="PPQ41" s="46"/>
      <c r="PPR41" s="46"/>
      <c r="PPS41" s="46"/>
      <c r="PPT41" s="46"/>
      <c r="PPU41" s="46"/>
      <c r="PPV41" s="46"/>
      <c r="PPW41" s="46"/>
      <c r="PPX41" s="46"/>
      <c r="PPY41" s="46"/>
      <c r="PPZ41" s="46"/>
      <c r="PQA41" s="46"/>
      <c r="PQB41" s="46"/>
      <c r="PQC41" s="46"/>
      <c r="PQD41" s="46"/>
      <c r="PQE41" s="46"/>
      <c r="PQF41" s="46"/>
      <c r="PQG41" s="46"/>
      <c r="PQH41" s="46"/>
      <c r="PQI41" s="46"/>
      <c r="PQJ41" s="46"/>
      <c r="PQK41" s="46"/>
      <c r="PQL41" s="46"/>
      <c r="PQM41" s="46"/>
      <c r="PQN41" s="46"/>
      <c r="PQO41" s="46"/>
      <c r="PQP41" s="46"/>
      <c r="PQQ41" s="46"/>
      <c r="PQR41" s="46"/>
      <c r="PQS41" s="46"/>
      <c r="PQT41" s="46"/>
      <c r="PQU41" s="46"/>
      <c r="PQV41" s="46"/>
      <c r="PQW41" s="46"/>
      <c r="PQX41" s="46"/>
      <c r="PQY41" s="46"/>
      <c r="PQZ41" s="46"/>
      <c r="PRA41" s="46"/>
      <c r="PRB41" s="46"/>
      <c r="PRC41" s="46"/>
      <c r="PRD41" s="46"/>
      <c r="PRE41" s="46"/>
      <c r="PRF41" s="46"/>
      <c r="PRG41" s="46"/>
      <c r="PRH41" s="46"/>
      <c r="PRI41" s="46"/>
      <c r="PRJ41" s="46"/>
      <c r="PRK41" s="46"/>
      <c r="PRL41" s="46"/>
      <c r="PRM41" s="46"/>
      <c r="PRN41" s="46"/>
      <c r="PRO41" s="46"/>
      <c r="PRP41" s="46"/>
      <c r="PRQ41" s="46"/>
      <c r="PRR41" s="46"/>
      <c r="PRS41" s="46"/>
      <c r="PRT41" s="46"/>
      <c r="PRU41" s="46"/>
      <c r="PRV41" s="46"/>
      <c r="PRW41" s="46"/>
      <c r="PRX41" s="46"/>
      <c r="PRY41" s="46"/>
      <c r="PRZ41" s="46"/>
      <c r="PSA41" s="46"/>
      <c r="PSB41" s="46"/>
      <c r="PSC41" s="46"/>
      <c r="PSD41" s="46"/>
      <c r="PSE41" s="46"/>
      <c r="PSF41" s="46"/>
      <c r="PSG41" s="46"/>
      <c r="PSH41" s="46"/>
      <c r="PSI41" s="46"/>
      <c r="PSJ41" s="46"/>
      <c r="PSK41" s="46"/>
      <c r="PSL41" s="46"/>
      <c r="PSM41" s="46"/>
      <c r="PSN41" s="46"/>
      <c r="PSO41" s="46"/>
      <c r="PSP41" s="46"/>
      <c r="PSQ41" s="46"/>
      <c r="PSR41" s="46"/>
      <c r="PSS41" s="46"/>
      <c r="PST41" s="46"/>
      <c r="PSU41" s="46"/>
      <c r="PSV41" s="46"/>
      <c r="PSW41" s="46"/>
      <c r="PSX41" s="46"/>
      <c r="PSY41" s="46"/>
      <c r="PSZ41" s="46"/>
      <c r="PTA41" s="46"/>
      <c r="PTB41" s="46"/>
      <c r="PTC41" s="46"/>
      <c r="PTD41" s="46"/>
      <c r="PTE41" s="46"/>
      <c r="PTF41" s="46"/>
      <c r="PTG41" s="46"/>
      <c r="PTH41" s="46"/>
      <c r="PTI41" s="46"/>
      <c r="PTJ41" s="46"/>
      <c r="PTK41" s="46"/>
      <c r="PTL41" s="46"/>
      <c r="PTM41" s="46"/>
      <c r="PTN41" s="46"/>
      <c r="PTO41" s="46"/>
      <c r="PTP41" s="46"/>
      <c r="PTQ41" s="46"/>
      <c r="PTR41" s="46"/>
      <c r="PTS41" s="46"/>
      <c r="PTT41" s="46"/>
      <c r="PTU41" s="46"/>
      <c r="PTV41" s="46"/>
      <c r="PTW41" s="46"/>
      <c r="PTX41" s="46"/>
      <c r="PTY41" s="46"/>
      <c r="PTZ41" s="46"/>
      <c r="PUA41" s="46"/>
      <c r="PUB41" s="46"/>
      <c r="PUC41" s="46"/>
      <c r="PUD41" s="46"/>
      <c r="PUE41" s="46"/>
      <c r="PUF41" s="46"/>
      <c r="PUG41" s="46"/>
      <c r="PUH41" s="46"/>
      <c r="PUI41" s="46"/>
      <c r="PUJ41" s="46"/>
      <c r="PUK41" s="46"/>
      <c r="PUL41" s="46"/>
      <c r="PUM41" s="46"/>
      <c r="PUN41" s="46"/>
      <c r="PUO41" s="46"/>
      <c r="PUP41" s="46"/>
      <c r="PUQ41" s="46"/>
      <c r="PUR41" s="46"/>
      <c r="PUS41" s="46"/>
      <c r="PUT41" s="46"/>
      <c r="PUU41" s="46"/>
      <c r="PUV41" s="46"/>
      <c r="PUW41" s="46"/>
      <c r="PUX41" s="46"/>
      <c r="PUY41" s="46"/>
      <c r="PUZ41" s="46"/>
      <c r="PVA41" s="46"/>
      <c r="PVB41" s="46"/>
      <c r="PVC41" s="46"/>
      <c r="PVD41" s="46"/>
      <c r="PVE41" s="46"/>
      <c r="PVF41" s="46"/>
      <c r="PVG41" s="46"/>
      <c r="PVH41" s="46"/>
      <c r="PVI41" s="46"/>
      <c r="PVJ41" s="46"/>
      <c r="PVK41" s="46"/>
      <c r="PVL41" s="46"/>
      <c r="PVM41" s="46"/>
      <c r="PVN41" s="46"/>
      <c r="PVO41" s="46"/>
      <c r="PVP41" s="46"/>
      <c r="PVQ41" s="46"/>
      <c r="PVR41" s="46"/>
      <c r="PVS41" s="46"/>
      <c r="PVT41" s="46"/>
      <c r="PVU41" s="46"/>
      <c r="PVV41" s="46"/>
      <c r="PVW41" s="46"/>
      <c r="PVX41" s="46"/>
      <c r="PVY41" s="46"/>
      <c r="PVZ41" s="46"/>
      <c r="PWA41" s="46"/>
      <c r="PWB41" s="46"/>
      <c r="PWC41" s="46"/>
      <c r="PWD41" s="46"/>
      <c r="PWE41" s="46"/>
      <c r="PWF41" s="46"/>
      <c r="PWG41" s="46"/>
      <c r="PWH41" s="46"/>
      <c r="PWI41" s="46"/>
      <c r="PWJ41" s="46"/>
      <c r="PWK41" s="46"/>
      <c r="PWL41" s="46"/>
      <c r="PWM41" s="46"/>
      <c r="PWN41" s="46"/>
      <c r="PWO41" s="46"/>
      <c r="PWP41" s="46"/>
      <c r="PWQ41" s="46"/>
      <c r="PWR41" s="46"/>
      <c r="PWS41" s="46"/>
      <c r="PWT41" s="46"/>
      <c r="PWU41" s="46"/>
      <c r="PWV41" s="46"/>
      <c r="PWW41" s="46"/>
      <c r="PWX41" s="46"/>
      <c r="PWY41" s="46"/>
      <c r="PWZ41" s="46"/>
      <c r="PXA41" s="46"/>
      <c r="PXB41" s="46"/>
      <c r="PXC41" s="46"/>
      <c r="PXD41" s="46"/>
      <c r="PXE41" s="46"/>
      <c r="PXF41" s="46"/>
      <c r="PXG41" s="46"/>
      <c r="PXH41" s="46"/>
      <c r="PXI41" s="46"/>
      <c r="PXJ41" s="46"/>
      <c r="PXK41" s="46"/>
      <c r="PXL41" s="46"/>
      <c r="PXM41" s="46"/>
      <c r="PXN41" s="46"/>
      <c r="PXO41" s="46"/>
      <c r="PXP41" s="46"/>
      <c r="PXQ41" s="46"/>
      <c r="PXR41" s="46"/>
      <c r="PXS41" s="46"/>
      <c r="PXT41" s="46"/>
      <c r="PXU41" s="46"/>
      <c r="PXV41" s="46"/>
      <c r="PXW41" s="46"/>
      <c r="PXX41" s="46"/>
      <c r="PXY41" s="46"/>
      <c r="PXZ41" s="46"/>
      <c r="PYA41" s="46"/>
      <c r="PYB41" s="46"/>
      <c r="PYC41" s="46"/>
      <c r="PYD41" s="46"/>
      <c r="PYE41" s="46"/>
      <c r="PYF41" s="46"/>
      <c r="PYG41" s="46"/>
      <c r="PYH41" s="46"/>
      <c r="PYI41" s="46"/>
      <c r="PYJ41" s="46"/>
      <c r="PYK41" s="46"/>
      <c r="PYL41" s="46"/>
      <c r="PYM41" s="46"/>
      <c r="PYN41" s="46"/>
      <c r="PYO41" s="46"/>
      <c r="PYP41" s="46"/>
      <c r="PYQ41" s="46"/>
      <c r="PYR41" s="46"/>
      <c r="PYS41" s="46"/>
      <c r="PYT41" s="46"/>
      <c r="PYU41" s="46"/>
      <c r="PYV41" s="46"/>
      <c r="PYW41" s="46"/>
      <c r="PYX41" s="46"/>
      <c r="PYY41" s="46"/>
      <c r="PYZ41" s="46"/>
      <c r="PZA41" s="46"/>
      <c r="PZB41" s="46"/>
      <c r="PZC41" s="46"/>
      <c r="PZD41" s="46"/>
      <c r="PZE41" s="46"/>
      <c r="PZF41" s="46"/>
      <c r="PZG41" s="46"/>
      <c r="PZH41" s="46"/>
      <c r="PZI41" s="46"/>
      <c r="PZJ41" s="46"/>
      <c r="PZK41" s="46"/>
      <c r="PZL41" s="46"/>
      <c r="PZM41" s="46"/>
      <c r="PZN41" s="46"/>
      <c r="PZO41" s="46"/>
      <c r="PZP41" s="46"/>
      <c r="PZQ41" s="46"/>
      <c r="PZR41" s="46"/>
      <c r="PZS41" s="46"/>
      <c r="PZT41" s="46"/>
      <c r="PZU41" s="46"/>
      <c r="PZV41" s="46"/>
      <c r="PZW41" s="46"/>
      <c r="PZX41" s="46"/>
      <c r="PZY41" s="46"/>
      <c r="PZZ41" s="46"/>
      <c r="QAA41" s="46"/>
      <c r="QAB41" s="46"/>
      <c r="QAC41" s="46"/>
      <c r="QAD41" s="46"/>
      <c r="QAE41" s="46"/>
      <c r="QAF41" s="46"/>
      <c r="QAG41" s="46"/>
      <c r="QAH41" s="46"/>
      <c r="QAI41" s="46"/>
      <c r="QAJ41" s="46"/>
      <c r="QAK41" s="46"/>
      <c r="QAL41" s="46"/>
      <c r="QAM41" s="46"/>
      <c r="QAN41" s="46"/>
      <c r="QAO41" s="46"/>
      <c r="QAP41" s="46"/>
      <c r="QAQ41" s="46"/>
      <c r="QAR41" s="46"/>
      <c r="QAS41" s="46"/>
      <c r="QAT41" s="46"/>
      <c r="QAU41" s="46"/>
      <c r="QAV41" s="46"/>
      <c r="QAW41" s="46"/>
      <c r="QAX41" s="46"/>
      <c r="QAY41" s="46"/>
      <c r="QAZ41" s="46"/>
      <c r="QBA41" s="46"/>
      <c r="QBB41" s="46"/>
      <c r="QBC41" s="46"/>
      <c r="QBD41" s="46"/>
      <c r="QBE41" s="46"/>
      <c r="QBF41" s="46"/>
      <c r="QBG41" s="46"/>
      <c r="QBH41" s="46"/>
      <c r="QBI41" s="46"/>
      <c r="QBJ41" s="46"/>
      <c r="QBK41" s="46"/>
      <c r="QBL41" s="46"/>
      <c r="QBM41" s="46"/>
      <c r="QBN41" s="46"/>
      <c r="QBO41" s="46"/>
      <c r="QBP41" s="46"/>
      <c r="QBQ41" s="46"/>
      <c r="QBR41" s="46"/>
      <c r="QBS41" s="46"/>
      <c r="QBT41" s="46"/>
      <c r="QBU41" s="46"/>
      <c r="QBV41" s="46"/>
      <c r="QBW41" s="46"/>
      <c r="QBX41" s="46"/>
      <c r="QBY41" s="46"/>
      <c r="QBZ41" s="46"/>
      <c r="QCA41" s="46"/>
      <c r="QCB41" s="46"/>
      <c r="QCC41" s="46"/>
      <c r="QCD41" s="46"/>
      <c r="QCE41" s="46"/>
      <c r="QCF41" s="46"/>
      <c r="QCG41" s="46"/>
      <c r="QCH41" s="46"/>
      <c r="QCI41" s="46"/>
      <c r="QCJ41" s="46"/>
      <c r="QCK41" s="46"/>
      <c r="QCL41" s="46"/>
      <c r="QCM41" s="46"/>
      <c r="QCN41" s="46"/>
      <c r="QCO41" s="46"/>
      <c r="QCP41" s="46"/>
      <c r="QCQ41" s="46"/>
      <c r="QCR41" s="46"/>
      <c r="QCS41" s="46"/>
      <c r="QCT41" s="46"/>
      <c r="QCU41" s="46"/>
      <c r="QCV41" s="46"/>
      <c r="QCW41" s="46"/>
      <c r="QCX41" s="46"/>
      <c r="QCY41" s="46"/>
      <c r="QCZ41" s="46"/>
      <c r="QDA41" s="46"/>
      <c r="QDB41" s="46"/>
      <c r="QDC41" s="46"/>
      <c r="QDD41" s="46"/>
      <c r="QDE41" s="46"/>
      <c r="QDF41" s="46"/>
      <c r="QDG41" s="46"/>
      <c r="QDH41" s="46"/>
      <c r="QDI41" s="46"/>
      <c r="QDJ41" s="46"/>
      <c r="QDK41" s="46"/>
      <c r="QDL41" s="46"/>
      <c r="QDM41" s="46"/>
      <c r="QDN41" s="46"/>
      <c r="QDO41" s="46"/>
      <c r="QDP41" s="46"/>
      <c r="QDQ41" s="46"/>
      <c r="QDR41" s="46"/>
      <c r="QDS41" s="46"/>
      <c r="QDT41" s="46"/>
      <c r="QDU41" s="46"/>
      <c r="QDV41" s="46"/>
      <c r="QDW41" s="46"/>
      <c r="QDX41" s="46"/>
      <c r="QDY41" s="46"/>
      <c r="QDZ41" s="46"/>
      <c r="QEA41" s="46"/>
      <c r="QEB41" s="46"/>
      <c r="QEC41" s="46"/>
      <c r="QED41" s="46"/>
      <c r="QEE41" s="46"/>
      <c r="QEF41" s="46"/>
      <c r="QEG41" s="46"/>
      <c r="QEH41" s="46"/>
      <c r="QEI41" s="46"/>
      <c r="QEJ41" s="46"/>
      <c r="QEK41" s="46"/>
      <c r="QEL41" s="46"/>
      <c r="QEM41" s="46"/>
      <c r="QEN41" s="46"/>
      <c r="QEO41" s="46"/>
      <c r="QEP41" s="46"/>
      <c r="QEQ41" s="46"/>
      <c r="QER41" s="46"/>
      <c r="QES41" s="46"/>
      <c r="QET41" s="46"/>
      <c r="QEU41" s="46"/>
      <c r="QEV41" s="46"/>
      <c r="QEW41" s="46"/>
      <c r="QEX41" s="46"/>
      <c r="QEY41" s="46"/>
      <c r="QEZ41" s="46"/>
      <c r="QFA41" s="46"/>
      <c r="QFB41" s="46"/>
      <c r="QFC41" s="46"/>
      <c r="QFD41" s="46"/>
      <c r="QFE41" s="46"/>
      <c r="QFF41" s="46"/>
      <c r="QFG41" s="46"/>
      <c r="QFH41" s="46"/>
      <c r="QFI41" s="46"/>
      <c r="QFJ41" s="46"/>
      <c r="QFK41" s="46"/>
      <c r="QFL41" s="46"/>
      <c r="QFM41" s="46"/>
      <c r="QFN41" s="46"/>
      <c r="QFO41" s="46"/>
      <c r="QFP41" s="46"/>
      <c r="QFQ41" s="46"/>
      <c r="QFR41" s="46"/>
      <c r="QFS41" s="46"/>
      <c r="QFT41" s="46"/>
      <c r="QFU41" s="46"/>
      <c r="QFV41" s="46"/>
      <c r="QFW41" s="46"/>
      <c r="QFX41" s="46"/>
      <c r="QFY41" s="46"/>
      <c r="QFZ41" s="46"/>
      <c r="QGA41" s="46"/>
      <c r="QGB41" s="46"/>
      <c r="QGC41" s="46"/>
      <c r="QGD41" s="46"/>
      <c r="QGE41" s="46"/>
      <c r="QGF41" s="46"/>
      <c r="QGG41" s="46"/>
      <c r="QGH41" s="46"/>
      <c r="QGI41" s="46"/>
      <c r="QGJ41" s="46"/>
      <c r="QGK41" s="46"/>
      <c r="QGL41" s="46"/>
      <c r="QGM41" s="46"/>
      <c r="QGN41" s="46"/>
      <c r="QGO41" s="46"/>
      <c r="QGP41" s="46"/>
      <c r="QGQ41" s="46"/>
      <c r="QGR41" s="46"/>
      <c r="QGS41" s="46"/>
      <c r="QGT41" s="46"/>
      <c r="QGU41" s="46"/>
      <c r="QGV41" s="46"/>
      <c r="QGW41" s="46"/>
      <c r="QGX41" s="46"/>
      <c r="QGY41" s="46"/>
      <c r="QGZ41" s="46"/>
      <c r="QHA41" s="46"/>
      <c r="QHB41" s="46"/>
      <c r="QHC41" s="46"/>
      <c r="QHD41" s="46"/>
      <c r="QHE41" s="46"/>
      <c r="QHF41" s="46"/>
      <c r="QHG41" s="46"/>
      <c r="QHH41" s="46"/>
      <c r="QHI41" s="46"/>
      <c r="QHJ41" s="46"/>
      <c r="QHK41" s="46"/>
      <c r="QHL41" s="46"/>
      <c r="QHM41" s="46"/>
      <c r="QHN41" s="46"/>
      <c r="QHO41" s="46"/>
      <c r="QHP41" s="46"/>
      <c r="QHQ41" s="46"/>
      <c r="QHR41" s="46"/>
      <c r="QHS41" s="46"/>
      <c r="QHT41" s="46"/>
      <c r="QHU41" s="46"/>
      <c r="QHV41" s="46"/>
      <c r="QHW41" s="46"/>
      <c r="QHX41" s="46"/>
      <c r="QHY41" s="46"/>
      <c r="QHZ41" s="46"/>
      <c r="QIA41" s="46"/>
      <c r="QIB41" s="46"/>
      <c r="QIC41" s="46"/>
      <c r="QID41" s="46"/>
      <c r="QIE41" s="46"/>
      <c r="QIF41" s="46"/>
      <c r="QIG41" s="46"/>
      <c r="QIH41" s="46"/>
      <c r="QII41" s="46"/>
      <c r="QIJ41" s="46"/>
      <c r="QIK41" s="46"/>
      <c r="QIL41" s="46"/>
      <c r="QIM41" s="46"/>
      <c r="QIN41" s="46"/>
      <c r="QIO41" s="46"/>
      <c r="QIP41" s="46"/>
      <c r="QIQ41" s="46"/>
      <c r="QIR41" s="46"/>
      <c r="QIS41" s="46"/>
      <c r="QIT41" s="46"/>
      <c r="QIU41" s="46"/>
      <c r="QIV41" s="46"/>
      <c r="QIW41" s="46"/>
      <c r="QIX41" s="46"/>
      <c r="QIY41" s="46"/>
      <c r="QIZ41" s="46"/>
      <c r="QJA41" s="46"/>
      <c r="QJB41" s="46"/>
      <c r="QJC41" s="46"/>
      <c r="QJD41" s="46"/>
      <c r="QJE41" s="46"/>
      <c r="QJF41" s="46"/>
      <c r="QJG41" s="46"/>
      <c r="QJH41" s="46"/>
      <c r="QJI41" s="46"/>
      <c r="QJJ41" s="46"/>
      <c r="QJK41" s="46"/>
      <c r="QJL41" s="46"/>
      <c r="QJM41" s="46"/>
      <c r="QJN41" s="46"/>
      <c r="QJO41" s="46"/>
      <c r="QJP41" s="46"/>
      <c r="QJQ41" s="46"/>
      <c r="QJR41" s="46"/>
      <c r="QJS41" s="46"/>
      <c r="QJT41" s="46"/>
      <c r="QJU41" s="46"/>
      <c r="QJV41" s="46"/>
      <c r="QJW41" s="46"/>
      <c r="QJX41" s="46"/>
      <c r="QJY41" s="46"/>
      <c r="QJZ41" s="46"/>
      <c r="QKA41" s="46"/>
      <c r="QKB41" s="46"/>
      <c r="QKC41" s="46"/>
      <c r="QKD41" s="46"/>
      <c r="QKE41" s="46"/>
      <c r="QKF41" s="46"/>
      <c r="QKG41" s="46"/>
      <c r="QKH41" s="46"/>
      <c r="QKI41" s="46"/>
      <c r="QKJ41" s="46"/>
      <c r="QKK41" s="46"/>
      <c r="QKL41" s="46"/>
      <c r="QKM41" s="46"/>
      <c r="QKN41" s="46"/>
      <c r="QKO41" s="46"/>
      <c r="QKP41" s="46"/>
      <c r="QKQ41" s="46"/>
      <c r="QKR41" s="46"/>
      <c r="QKS41" s="46"/>
      <c r="QKT41" s="46"/>
      <c r="QKU41" s="46"/>
      <c r="QKV41" s="46"/>
      <c r="QKW41" s="46"/>
      <c r="QKX41" s="46"/>
      <c r="QKY41" s="46"/>
      <c r="QKZ41" s="46"/>
      <c r="QLA41" s="46"/>
      <c r="QLB41" s="46"/>
      <c r="QLC41" s="46"/>
      <c r="QLD41" s="46"/>
      <c r="QLE41" s="46"/>
      <c r="QLF41" s="46"/>
      <c r="QLG41" s="46"/>
      <c r="QLH41" s="46"/>
      <c r="QLI41" s="46"/>
      <c r="QLJ41" s="46"/>
      <c r="QLK41" s="46"/>
      <c r="QLL41" s="46"/>
      <c r="QLM41" s="46"/>
      <c r="QLN41" s="46"/>
      <c r="QLO41" s="46"/>
      <c r="QLP41" s="46"/>
      <c r="QLQ41" s="46"/>
      <c r="QLR41" s="46"/>
      <c r="QLS41" s="46"/>
      <c r="QLT41" s="46"/>
      <c r="QLU41" s="46"/>
      <c r="QLV41" s="46"/>
      <c r="QLW41" s="46"/>
      <c r="QLX41" s="46"/>
      <c r="QLY41" s="46"/>
      <c r="QLZ41" s="46"/>
      <c r="QMA41" s="46"/>
      <c r="QMB41" s="46"/>
      <c r="QMC41" s="46"/>
      <c r="QMD41" s="46"/>
      <c r="QME41" s="46"/>
      <c r="QMF41" s="46"/>
      <c r="QMG41" s="46"/>
      <c r="QMH41" s="46"/>
      <c r="QMI41" s="46"/>
      <c r="QMJ41" s="46"/>
      <c r="QMK41" s="46"/>
      <c r="QML41" s="46"/>
      <c r="QMM41" s="46"/>
      <c r="QMN41" s="46"/>
      <c r="QMO41" s="46"/>
      <c r="QMP41" s="46"/>
      <c r="QMQ41" s="46"/>
      <c r="QMR41" s="46"/>
      <c r="QMS41" s="46"/>
      <c r="QMT41" s="46"/>
      <c r="QMU41" s="46"/>
      <c r="QMV41" s="46"/>
      <c r="QMW41" s="46"/>
      <c r="QMX41" s="46"/>
      <c r="QMY41" s="46"/>
      <c r="QMZ41" s="46"/>
      <c r="QNA41" s="46"/>
      <c r="QNB41" s="46"/>
      <c r="QNC41" s="46"/>
      <c r="QND41" s="46"/>
      <c r="QNE41" s="46"/>
      <c r="QNF41" s="46"/>
      <c r="QNG41" s="46"/>
      <c r="QNH41" s="46"/>
      <c r="QNI41" s="46"/>
      <c r="QNJ41" s="46"/>
      <c r="QNK41" s="46"/>
      <c r="QNL41" s="46"/>
      <c r="QNM41" s="46"/>
      <c r="QNN41" s="46"/>
      <c r="QNO41" s="46"/>
      <c r="QNP41" s="46"/>
      <c r="QNQ41" s="46"/>
      <c r="QNR41" s="46"/>
      <c r="QNS41" s="46"/>
      <c r="QNT41" s="46"/>
      <c r="QNU41" s="46"/>
      <c r="QNV41" s="46"/>
      <c r="QNW41" s="46"/>
      <c r="QNX41" s="46"/>
      <c r="QNY41" s="46"/>
      <c r="QNZ41" s="46"/>
      <c r="QOA41" s="46"/>
      <c r="QOB41" s="46"/>
      <c r="QOC41" s="46"/>
      <c r="QOD41" s="46"/>
      <c r="QOE41" s="46"/>
      <c r="QOF41" s="46"/>
      <c r="QOG41" s="46"/>
      <c r="QOH41" s="46"/>
      <c r="QOI41" s="46"/>
      <c r="QOJ41" s="46"/>
      <c r="QOK41" s="46"/>
      <c r="QOL41" s="46"/>
      <c r="QOM41" s="46"/>
      <c r="QON41" s="46"/>
      <c r="QOO41" s="46"/>
      <c r="QOP41" s="46"/>
      <c r="QOQ41" s="46"/>
      <c r="QOR41" s="46"/>
      <c r="QOS41" s="46"/>
      <c r="QOT41" s="46"/>
      <c r="QOU41" s="46"/>
      <c r="QOV41" s="46"/>
      <c r="QOW41" s="46"/>
      <c r="QOX41" s="46"/>
      <c r="QOY41" s="46"/>
      <c r="QOZ41" s="46"/>
      <c r="QPA41" s="46"/>
      <c r="QPB41" s="46"/>
      <c r="QPC41" s="46"/>
      <c r="QPD41" s="46"/>
      <c r="QPE41" s="46"/>
      <c r="QPF41" s="46"/>
      <c r="QPG41" s="46"/>
      <c r="QPH41" s="46"/>
      <c r="QPI41" s="46"/>
      <c r="QPJ41" s="46"/>
      <c r="QPK41" s="46"/>
      <c r="QPL41" s="46"/>
      <c r="QPM41" s="46"/>
      <c r="QPN41" s="46"/>
      <c r="QPO41" s="46"/>
      <c r="QPP41" s="46"/>
      <c r="QPQ41" s="46"/>
      <c r="QPR41" s="46"/>
      <c r="QPS41" s="46"/>
      <c r="QPT41" s="46"/>
      <c r="QPU41" s="46"/>
      <c r="QPV41" s="46"/>
      <c r="QPW41" s="46"/>
      <c r="QPX41" s="46"/>
      <c r="QPY41" s="46"/>
      <c r="QPZ41" s="46"/>
      <c r="QQA41" s="46"/>
      <c r="QQB41" s="46"/>
      <c r="QQC41" s="46"/>
      <c r="QQD41" s="46"/>
      <c r="QQE41" s="46"/>
      <c r="QQF41" s="46"/>
      <c r="QQG41" s="46"/>
      <c r="QQH41" s="46"/>
      <c r="QQI41" s="46"/>
      <c r="QQJ41" s="46"/>
      <c r="QQK41" s="46"/>
      <c r="QQL41" s="46"/>
      <c r="QQM41" s="46"/>
      <c r="QQN41" s="46"/>
      <c r="QQO41" s="46"/>
      <c r="QQP41" s="46"/>
      <c r="QQQ41" s="46"/>
      <c r="QQR41" s="46"/>
      <c r="QQS41" s="46"/>
      <c r="QQT41" s="46"/>
      <c r="QQU41" s="46"/>
      <c r="QQV41" s="46"/>
      <c r="QQW41" s="46"/>
      <c r="QQX41" s="46"/>
      <c r="QQY41" s="46"/>
      <c r="QQZ41" s="46"/>
      <c r="QRA41" s="46"/>
      <c r="QRB41" s="46"/>
      <c r="QRC41" s="46"/>
      <c r="QRD41" s="46"/>
      <c r="QRE41" s="46"/>
      <c r="QRF41" s="46"/>
      <c r="QRG41" s="46"/>
      <c r="QRH41" s="46"/>
      <c r="QRI41" s="46"/>
      <c r="QRJ41" s="46"/>
      <c r="QRK41" s="46"/>
      <c r="QRL41" s="46"/>
      <c r="QRM41" s="46"/>
      <c r="QRN41" s="46"/>
      <c r="QRO41" s="46"/>
      <c r="QRP41" s="46"/>
      <c r="QRQ41" s="46"/>
      <c r="QRR41" s="46"/>
      <c r="QRS41" s="46"/>
      <c r="QRT41" s="46"/>
      <c r="QRU41" s="46"/>
      <c r="QRV41" s="46"/>
      <c r="QRW41" s="46"/>
      <c r="QRX41" s="46"/>
      <c r="QRY41" s="46"/>
      <c r="QRZ41" s="46"/>
      <c r="QSA41" s="46"/>
      <c r="QSB41" s="46"/>
      <c r="QSC41" s="46"/>
      <c r="QSD41" s="46"/>
      <c r="QSE41" s="46"/>
      <c r="QSF41" s="46"/>
      <c r="QSG41" s="46"/>
      <c r="QSH41" s="46"/>
      <c r="QSI41" s="46"/>
      <c r="QSJ41" s="46"/>
      <c r="QSK41" s="46"/>
      <c r="QSL41" s="46"/>
      <c r="QSM41" s="46"/>
      <c r="QSN41" s="46"/>
      <c r="QSO41" s="46"/>
      <c r="QSP41" s="46"/>
      <c r="QSQ41" s="46"/>
      <c r="QSR41" s="46"/>
      <c r="QSS41" s="46"/>
      <c r="QST41" s="46"/>
      <c r="QSU41" s="46"/>
      <c r="QSV41" s="46"/>
      <c r="QSW41" s="46"/>
      <c r="QSX41" s="46"/>
      <c r="QSY41" s="46"/>
      <c r="QSZ41" s="46"/>
      <c r="QTA41" s="46"/>
      <c r="QTB41" s="46"/>
      <c r="QTC41" s="46"/>
      <c r="QTD41" s="46"/>
      <c r="QTE41" s="46"/>
      <c r="QTF41" s="46"/>
      <c r="QTG41" s="46"/>
      <c r="QTH41" s="46"/>
      <c r="QTI41" s="46"/>
      <c r="QTJ41" s="46"/>
      <c r="QTK41" s="46"/>
      <c r="QTL41" s="46"/>
      <c r="QTM41" s="46"/>
      <c r="QTN41" s="46"/>
      <c r="QTO41" s="46"/>
      <c r="QTP41" s="46"/>
      <c r="QTQ41" s="46"/>
      <c r="QTR41" s="46"/>
      <c r="QTS41" s="46"/>
      <c r="QTT41" s="46"/>
      <c r="QTU41" s="46"/>
      <c r="QTV41" s="46"/>
      <c r="QTW41" s="46"/>
      <c r="QTX41" s="46"/>
      <c r="QTY41" s="46"/>
      <c r="QTZ41" s="46"/>
      <c r="QUA41" s="46"/>
      <c r="QUB41" s="46"/>
      <c r="QUC41" s="46"/>
      <c r="QUD41" s="46"/>
      <c r="QUE41" s="46"/>
      <c r="QUF41" s="46"/>
      <c r="QUG41" s="46"/>
      <c r="QUH41" s="46"/>
      <c r="QUI41" s="46"/>
      <c r="QUJ41" s="46"/>
      <c r="QUK41" s="46"/>
      <c r="QUL41" s="46"/>
      <c r="QUM41" s="46"/>
      <c r="QUN41" s="46"/>
      <c r="QUO41" s="46"/>
      <c r="QUP41" s="46"/>
      <c r="QUQ41" s="46"/>
      <c r="QUR41" s="46"/>
      <c r="QUS41" s="46"/>
      <c r="QUT41" s="46"/>
      <c r="QUU41" s="46"/>
      <c r="QUV41" s="46"/>
      <c r="QUW41" s="46"/>
      <c r="QUX41" s="46"/>
      <c r="QUY41" s="46"/>
      <c r="QUZ41" s="46"/>
      <c r="QVA41" s="46"/>
      <c r="QVB41" s="46"/>
      <c r="QVC41" s="46"/>
      <c r="QVD41" s="46"/>
      <c r="QVE41" s="46"/>
      <c r="QVF41" s="46"/>
      <c r="QVG41" s="46"/>
      <c r="QVH41" s="46"/>
      <c r="QVI41" s="46"/>
      <c r="QVJ41" s="46"/>
      <c r="QVK41" s="46"/>
      <c r="QVL41" s="46"/>
      <c r="QVM41" s="46"/>
      <c r="QVN41" s="46"/>
      <c r="QVO41" s="46"/>
      <c r="QVP41" s="46"/>
      <c r="QVQ41" s="46"/>
      <c r="QVR41" s="46"/>
      <c r="QVS41" s="46"/>
      <c r="QVT41" s="46"/>
      <c r="QVU41" s="46"/>
      <c r="QVV41" s="46"/>
      <c r="QVW41" s="46"/>
      <c r="QVX41" s="46"/>
      <c r="QVY41" s="46"/>
      <c r="QVZ41" s="46"/>
      <c r="QWA41" s="46"/>
      <c r="QWB41" s="46"/>
      <c r="QWC41" s="46"/>
      <c r="QWD41" s="46"/>
      <c r="QWE41" s="46"/>
      <c r="QWF41" s="46"/>
      <c r="QWG41" s="46"/>
      <c r="QWH41" s="46"/>
      <c r="QWI41" s="46"/>
      <c r="QWJ41" s="46"/>
      <c r="QWK41" s="46"/>
      <c r="QWL41" s="46"/>
      <c r="QWM41" s="46"/>
      <c r="QWN41" s="46"/>
      <c r="QWO41" s="46"/>
      <c r="QWP41" s="46"/>
      <c r="QWQ41" s="46"/>
      <c r="QWR41" s="46"/>
      <c r="QWS41" s="46"/>
      <c r="QWT41" s="46"/>
      <c r="QWU41" s="46"/>
      <c r="QWV41" s="46"/>
      <c r="QWW41" s="46"/>
      <c r="QWX41" s="46"/>
      <c r="QWY41" s="46"/>
      <c r="QWZ41" s="46"/>
      <c r="QXA41" s="46"/>
      <c r="QXB41" s="46"/>
      <c r="QXC41" s="46"/>
      <c r="QXD41" s="46"/>
      <c r="QXE41" s="46"/>
      <c r="QXF41" s="46"/>
      <c r="QXG41" s="46"/>
      <c r="QXH41" s="46"/>
      <c r="QXI41" s="46"/>
      <c r="QXJ41" s="46"/>
      <c r="QXK41" s="46"/>
      <c r="QXL41" s="46"/>
      <c r="QXM41" s="46"/>
      <c r="QXN41" s="46"/>
      <c r="QXO41" s="46"/>
      <c r="QXP41" s="46"/>
      <c r="QXQ41" s="46"/>
      <c r="QXR41" s="46"/>
      <c r="QXS41" s="46"/>
      <c r="QXT41" s="46"/>
      <c r="QXU41" s="46"/>
      <c r="QXV41" s="46"/>
      <c r="QXW41" s="46"/>
      <c r="QXX41" s="46"/>
      <c r="QXY41" s="46"/>
      <c r="QXZ41" s="46"/>
      <c r="QYA41" s="46"/>
      <c r="QYB41" s="46"/>
      <c r="QYC41" s="46"/>
      <c r="QYD41" s="46"/>
      <c r="QYE41" s="46"/>
      <c r="QYF41" s="46"/>
      <c r="QYG41" s="46"/>
      <c r="QYH41" s="46"/>
      <c r="QYI41" s="46"/>
      <c r="QYJ41" s="46"/>
      <c r="QYK41" s="46"/>
      <c r="QYL41" s="46"/>
      <c r="QYM41" s="46"/>
      <c r="QYN41" s="46"/>
      <c r="QYO41" s="46"/>
      <c r="QYP41" s="46"/>
      <c r="QYQ41" s="46"/>
      <c r="QYR41" s="46"/>
      <c r="QYS41" s="46"/>
      <c r="QYT41" s="46"/>
      <c r="QYU41" s="46"/>
      <c r="QYV41" s="46"/>
      <c r="QYW41" s="46"/>
      <c r="QYX41" s="46"/>
      <c r="QYY41" s="46"/>
      <c r="QYZ41" s="46"/>
      <c r="QZA41" s="46"/>
      <c r="QZB41" s="46"/>
      <c r="QZC41" s="46"/>
      <c r="QZD41" s="46"/>
      <c r="QZE41" s="46"/>
      <c r="QZF41" s="46"/>
      <c r="QZG41" s="46"/>
      <c r="QZH41" s="46"/>
      <c r="QZI41" s="46"/>
      <c r="QZJ41" s="46"/>
      <c r="QZK41" s="46"/>
      <c r="QZL41" s="46"/>
      <c r="QZM41" s="46"/>
      <c r="QZN41" s="46"/>
      <c r="QZO41" s="46"/>
      <c r="QZP41" s="46"/>
      <c r="QZQ41" s="46"/>
      <c r="QZR41" s="46"/>
      <c r="QZS41" s="46"/>
      <c r="QZT41" s="46"/>
      <c r="QZU41" s="46"/>
      <c r="QZV41" s="46"/>
      <c r="QZW41" s="46"/>
      <c r="QZX41" s="46"/>
      <c r="QZY41" s="46"/>
      <c r="QZZ41" s="46"/>
      <c r="RAA41" s="46"/>
      <c r="RAB41" s="46"/>
      <c r="RAC41" s="46"/>
      <c r="RAD41" s="46"/>
      <c r="RAE41" s="46"/>
      <c r="RAF41" s="46"/>
      <c r="RAG41" s="46"/>
      <c r="RAH41" s="46"/>
      <c r="RAI41" s="46"/>
      <c r="RAJ41" s="46"/>
      <c r="RAK41" s="46"/>
      <c r="RAL41" s="46"/>
      <c r="RAM41" s="46"/>
      <c r="RAN41" s="46"/>
      <c r="RAO41" s="46"/>
      <c r="RAP41" s="46"/>
      <c r="RAQ41" s="46"/>
      <c r="RAR41" s="46"/>
      <c r="RAS41" s="46"/>
      <c r="RAT41" s="46"/>
      <c r="RAU41" s="46"/>
      <c r="RAV41" s="46"/>
      <c r="RAW41" s="46"/>
      <c r="RAX41" s="46"/>
      <c r="RAY41" s="46"/>
      <c r="RAZ41" s="46"/>
      <c r="RBA41" s="46"/>
      <c r="RBB41" s="46"/>
      <c r="RBC41" s="46"/>
      <c r="RBD41" s="46"/>
      <c r="RBE41" s="46"/>
      <c r="RBF41" s="46"/>
      <c r="RBG41" s="46"/>
      <c r="RBH41" s="46"/>
      <c r="RBI41" s="46"/>
      <c r="RBJ41" s="46"/>
      <c r="RBK41" s="46"/>
      <c r="RBL41" s="46"/>
      <c r="RBM41" s="46"/>
      <c r="RBN41" s="46"/>
      <c r="RBO41" s="46"/>
      <c r="RBP41" s="46"/>
      <c r="RBQ41" s="46"/>
      <c r="RBR41" s="46"/>
      <c r="RBS41" s="46"/>
      <c r="RBT41" s="46"/>
      <c r="RBU41" s="46"/>
      <c r="RBV41" s="46"/>
      <c r="RBW41" s="46"/>
      <c r="RBX41" s="46"/>
      <c r="RBY41" s="46"/>
      <c r="RBZ41" s="46"/>
      <c r="RCA41" s="46"/>
      <c r="RCB41" s="46"/>
      <c r="RCC41" s="46"/>
      <c r="RCD41" s="46"/>
      <c r="RCE41" s="46"/>
      <c r="RCF41" s="46"/>
      <c r="RCG41" s="46"/>
      <c r="RCH41" s="46"/>
      <c r="RCI41" s="46"/>
      <c r="RCJ41" s="46"/>
      <c r="RCK41" s="46"/>
      <c r="RCL41" s="46"/>
      <c r="RCM41" s="46"/>
      <c r="RCN41" s="46"/>
      <c r="RCO41" s="46"/>
      <c r="RCP41" s="46"/>
      <c r="RCQ41" s="46"/>
      <c r="RCR41" s="46"/>
      <c r="RCS41" s="46"/>
      <c r="RCT41" s="46"/>
      <c r="RCU41" s="46"/>
      <c r="RCV41" s="46"/>
      <c r="RCW41" s="46"/>
      <c r="RCX41" s="46"/>
      <c r="RCY41" s="46"/>
      <c r="RCZ41" s="46"/>
      <c r="RDA41" s="46"/>
      <c r="RDB41" s="46"/>
      <c r="RDC41" s="46"/>
      <c r="RDD41" s="46"/>
      <c r="RDE41" s="46"/>
      <c r="RDF41" s="46"/>
      <c r="RDG41" s="46"/>
      <c r="RDH41" s="46"/>
      <c r="RDI41" s="46"/>
      <c r="RDJ41" s="46"/>
      <c r="RDK41" s="46"/>
      <c r="RDL41" s="46"/>
      <c r="RDM41" s="46"/>
      <c r="RDN41" s="46"/>
      <c r="RDO41" s="46"/>
      <c r="RDP41" s="46"/>
      <c r="RDQ41" s="46"/>
      <c r="RDR41" s="46"/>
      <c r="RDS41" s="46"/>
      <c r="RDT41" s="46"/>
      <c r="RDU41" s="46"/>
      <c r="RDV41" s="46"/>
      <c r="RDW41" s="46"/>
      <c r="RDX41" s="46"/>
      <c r="RDY41" s="46"/>
      <c r="RDZ41" s="46"/>
      <c r="REA41" s="46"/>
      <c r="REB41" s="46"/>
      <c r="REC41" s="46"/>
      <c r="RED41" s="46"/>
      <c r="REE41" s="46"/>
      <c r="REF41" s="46"/>
      <c r="REG41" s="46"/>
      <c r="REH41" s="46"/>
      <c r="REI41" s="46"/>
      <c r="REJ41" s="46"/>
      <c r="REK41" s="46"/>
      <c r="REL41" s="46"/>
      <c r="REM41" s="46"/>
      <c r="REN41" s="46"/>
      <c r="REO41" s="46"/>
      <c r="REP41" s="46"/>
      <c r="REQ41" s="46"/>
      <c r="RER41" s="46"/>
      <c r="RES41" s="46"/>
      <c r="RET41" s="46"/>
      <c r="REU41" s="46"/>
      <c r="REV41" s="46"/>
      <c r="REW41" s="46"/>
      <c r="REX41" s="46"/>
      <c r="REY41" s="46"/>
      <c r="REZ41" s="46"/>
      <c r="RFA41" s="46"/>
      <c r="RFB41" s="46"/>
      <c r="RFC41" s="46"/>
      <c r="RFD41" s="46"/>
      <c r="RFE41" s="46"/>
      <c r="RFF41" s="46"/>
      <c r="RFG41" s="46"/>
      <c r="RFH41" s="46"/>
      <c r="RFI41" s="46"/>
      <c r="RFJ41" s="46"/>
      <c r="RFK41" s="46"/>
      <c r="RFL41" s="46"/>
      <c r="RFM41" s="46"/>
      <c r="RFN41" s="46"/>
      <c r="RFO41" s="46"/>
      <c r="RFP41" s="46"/>
      <c r="RFQ41" s="46"/>
      <c r="RFR41" s="46"/>
      <c r="RFS41" s="46"/>
      <c r="RFT41" s="46"/>
      <c r="RFU41" s="46"/>
      <c r="RFV41" s="46"/>
      <c r="RFW41" s="46"/>
      <c r="RFX41" s="46"/>
      <c r="RFY41" s="46"/>
      <c r="RFZ41" s="46"/>
      <c r="RGA41" s="46"/>
      <c r="RGB41" s="46"/>
      <c r="RGC41" s="46"/>
      <c r="RGD41" s="46"/>
      <c r="RGE41" s="46"/>
      <c r="RGF41" s="46"/>
      <c r="RGG41" s="46"/>
      <c r="RGH41" s="46"/>
      <c r="RGI41" s="46"/>
      <c r="RGJ41" s="46"/>
      <c r="RGK41" s="46"/>
      <c r="RGL41" s="46"/>
      <c r="RGM41" s="46"/>
      <c r="RGN41" s="46"/>
      <c r="RGO41" s="46"/>
      <c r="RGP41" s="46"/>
      <c r="RGQ41" s="46"/>
      <c r="RGR41" s="46"/>
      <c r="RGS41" s="46"/>
      <c r="RGT41" s="46"/>
      <c r="RGU41" s="46"/>
      <c r="RGV41" s="46"/>
      <c r="RGW41" s="46"/>
      <c r="RGX41" s="46"/>
      <c r="RGY41" s="46"/>
      <c r="RGZ41" s="46"/>
      <c r="RHA41" s="46"/>
      <c r="RHB41" s="46"/>
      <c r="RHC41" s="46"/>
      <c r="RHD41" s="46"/>
      <c r="RHE41" s="46"/>
      <c r="RHF41" s="46"/>
      <c r="RHG41" s="46"/>
      <c r="RHH41" s="46"/>
      <c r="RHI41" s="46"/>
      <c r="RHJ41" s="46"/>
      <c r="RHK41" s="46"/>
      <c r="RHL41" s="46"/>
      <c r="RHM41" s="46"/>
      <c r="RHN41" s="46"/>
      <c r="RHO41" s="46"/>
      <c r="RHP41" s="46"/>
      <c r="RHQ41" s="46"/>
      <c r="RHR41" s="46"/>
      <c r="RHS41" s="46"/>
      <c r="RHT41" s="46"/>
      <c r="RHU41" s="46"/>
      <c r="RHV41" s="46"/>
      <c r="RHW41" s="46"/>
      <c r="RHX41" s="46"/>
      <c r="RHY41" s="46"/>
      <c r="RHZ41" s="46"/>
      <c r="RIA41" s="46"/>
      <c r="RIB41" s="46"/>
      <c r="RIC41" s="46"/>
      <c r="RID41" s="46"/>
      <c r="RIE41" s="46"/>
      <c r="RIF41" s="46"/>
      <c r="RIG41" s="46"/>
      <c r="RIH41" s="46"/>
      <c r="RII41" s="46"/>
      <c r="RIJ41" s="46"/>
      <c r="RIK41" s="46"/>
      <c r="RIL41" s="46"/>
      <c r="RIM41" s="46"/>
      <c r="RIN41" s="46"/>
      <c r="RIO41" s="46"/>
      <c r="RIP41" s="46"/>
      <c r="RIQ41" s="46"/>
      <c r="RIR41" s="46"/>
      <c r="RIS41" s="46"/>
      <c r="RIT41" s="46"/>
      <c r="RIU41" s="46"/>
      <c r="RIV41" s="46"/>
      <c r="RIW41" s="46"/>
      <c r="RIX41" s="46"/>
      <c r="RIY41" s="46"/>
      <c r="RIZ41" s="46"/>
      <c r="RJA41" s="46"/>
      <c r="RJB41" s="46"/>
      <c r="RJC41" s="46"/>
      <c r="RJD41" s="46"/>
      <c r="RJE41" s="46"/>
      <c r="RJF41" s="46"/>
      <c r="RJG41" s="46"/>
      <c r="RJH41" s="46"/>
      <c r="RJI41" s="46"/>
      <c r="RJJ41" s="46"/>
      <c r="RJK41" s="46"/>
      <c r="RJL41" s="46"/>
      <c r="RJM41" s="46"/>
      <c r="RJN41" s="46"/>
      <c r="RJO41" s="46"/>
      <c r="RJP41" s="46"/>
      <c r="RJQ41" s="46"/>
      <c r="RJR41" s="46"/>
      <c r="RJS41" s="46"/>
      <c r="RJT41" s="46"/>
      <c r="RJU41" s="46"/>
      <c r="RJV41" s="46"/>
      <c r="RJW41" s="46"/>
      <c r="RJX41" s="46"/>
      <c r="RJY41" s="46"/>
      <c r="RJZ41" s="46"/>
      <c r="RKA41" s="46"/>
      <c r="RKB41" s="46"/>
      <c r="RKC41" s="46"/>
      <c r="RKD41" s="46"/>
      <c r="RKE41" s="46"/>
      <c r="RKF41" s="46"/>
      <c r="RKG41" s="46"/>
      <c r="RKH41" s="46"/>
      <c r="RKI41" s="46"/>
      <c r="RKJ41" s="46"/>
      <c r="RKK41" s="46"/>
      <c r="RKL41" s="46"/>
      <c r="RKM41" s="46"/>
      <c r="RKN41" s="46"/>
      <c r="RKO41" s="46"/>
      <c r="RKP41" s="46"/>
      <c r="RKQ41" s="46"/>
      <c r="RKR41" s="46"/>
      <c r="RKS41" s="46"/>
      <c r="RKT41" s="46"/>
      <c r="RKU41" s="46"/>
      <c r="RKV41" s="46"/>
      <c r="RKW41" s="46"/>
      <c r="RKX41" s="46"/>
      <c r="RKY41" s="46"/>
      <c r="RKZ41" s="46"/>
      <c r="RLA41" s="46"/>
      <c r="RLB41" s="46"/>
      <c r="RLC41" s="46"/>
      <c r="RLD41" s="46"/>
      <c r="RLE41" s="46"/>
      <c r="RLF41" s="46"/>
      <c r="RLG41" s="46"/>
      <c r="RLH41" s="46"/>
      <c r="RLI41" s="46"/>
      <c r="RLJ41" s="46"/>
      <c r="RLK41" s="46"/>
      <c r="RLL41" s="46"/>
      <c r="RLM41" s="46"/>
      <c r="RLN41" s="46"/>
      <c r="RLO41" s="46"/>
      <c r="RLP41" s="46"/>
      <c r="RLQ41" s="46"/>
      <c r="RLR41" s="46"/>
      <c r="RLS41" s="46"/>
      <c r="RLT41" s="46"/>
      <c r="RLU41" s="46"/>
      <c r="RLV41" s="46"/>
      <c r="RLW41" s="46"/>
      <c r="RLX41" s="46"/>
      <c r="RLY41" s="46"/>
      <c r="RLZ41" s="46"/>
      <c r="RMA41" s="46"/>
      <c r="RMB41" s="46"/>
      <c r="RMC41" s="46"/>
      <c r="RMD41" s="46"/>
      <c r="RME41" s="46"/>
      <c r="RMF41" s="46"/>
      <c r="RMG41" s="46"/>
      <c r="RMH41" s="46"/>
      <c r="RMI41" s="46"/>
      <c r="RMJ41" s="46"/>
      <c r="RMK41" s="46"/>
      <c r="RML41" s="46"/>
      <c r="RMM41" s="46"/>
      <c r="RMN41" s="46"/>
      <c r="RMO41" s="46"/>
      <c r="RMP41" s="46"/>
      <c r="RMQ41" s="46"/>
      <c r="RMR41" s="46"/>
      <c r="RMS41" s="46"/>
      <c r="RMT41" s="46"/>
      <c r="RMU41" s="46"/>
      <c r="RMV41" s="46"/>
      <c r="RMW41" s="46"/>
      <c r="RMX41" s="46"/>
      <c r="RMY41" s="46"/>
      <c r="RMZ41" s="46"/>
      <c r="RNA41" s="46"/>
      <c r="RNB41" s="46"/>
      <c r="RNC41" s="46"/>
      <c r="RND41" s="46"/>
      <c r="RNE41" s="46"/>
      <c r="RNF41" s="46"/>
      <c r="RNG41" s="46"/>
      <c r="RNH41" s="46"/>
      <c r="RNI41" s="46"/>
      <c r="RNJ41" s="46"/>
      <c r="RNK41" s="46"/>
      <c r="RNL41" s="46"/>
      <c r="RNM41" s="46"/>
      <c r="RNN41" s="46"/>
      <c r="RNO41" s="46"/>
      <c r="RNP41" s="46"/>
      <c r="RNQ41" s="46"/>
      <c r="RNR41" s="46"/>
      <c r="RNS41" s="46"/>
      <c r="RNT41" s="46"/>
      <c r="RNU41" s="46"/>
      <c r="RNV41" s="46"/>
      <c r="RNW41" s="46"/>
      <c r="RNX41" s="46"/>
      <c r="RNY41" s="46"/>
      <c r="RNZ41" s="46"/>
      <c r="ROA41" s="46"/>
      <c r="ROB41" s="46"/>
      <c r="ROC41" s="46"/>
      <c r="ROD41" s="46"/>
      <c r="ROE41" s="46"/>
      <c r="ROF41" s="46"/>
      <c r="ROG41" s="46"/>
      <c r="ROH41" s="46"/>
      <c r="ROI41" s="46"/>
      <c r="ROJ41" s="46"/>
      <c r="ROK41" s="46"/>
      <c r="ROL41" s="46"/>
      <c r="ROM41" s="46"/>
      <c r="RON41" s="46"/>
      <c r="ROO41" s="46"/>
      <c r="ROP41" s="46"/>
      <c r="ROQ41" s="46"/>
      <c r="ROR41" s="46"/>
      <c r="ROS41" s="46"/>
      <c r="ROT41" s="46"/>
      <c r="ROU41" s="46"/>
      <c r="ROV41" s="46"/>
      <c r="ROW41" s="46"/>
      <c r="ROX41" s="46"/>
      <c r="ROY41" s="46"/>
      <c r="ROZ41" s="46"/>
      <c r="RPA41" s="46"/>
      <c r="RPB41" s="46"/>
      <c r="RPC41" s="46"/>
      <c r="RPD41" s="46"/>
      <c r="RPE41" s="46"/>
      <c r="RPF41" s="46"/>
      <c r="RPG41" s="46"/>
      <c r="RPH41" s="46"/>
      <c r="RPI41" s="46"/>
      <c r="RPJ41" s="46"/>
      <c r="RPK41" s="46"/>
      <c r="RPL41" s="46"/>
      <c r="RPM41" s="46"/>
      <c r="RPN41" s="46"/>
      <c r="RPO41" s="46"/>
      <c r="RPP41" s="46"/>
      <c r="RPQ41" s="46"/>
      <c r="RPR41" s="46"/>
      <c r="RPS41" s="46"/>
      <c r="RPT41" s="46"/>
      <c r="RPU41" s="46"/>
      <c r="RPV41" s="46"/>
      <c r="RPW41" s="46"/>
      <c r="RPX41" s="46"/>
      <c r="RPY41" s="46"/>
      <c r="RPZ41" s="46"/>
      <c r="RQA41" s="46"/>
      <c r="RQB41" s="46"/>
      <c r="RQC41" s="46"/>
      <c r="RQD41" s="46"/>
      <c r="RQE41" s="46"/>
      <c r="RQF41" s="46"/>
      <c r="RQG41" s="46"/>
      <c r="RQH41" s="46"/>
      <c r="RQI41" s="46"/>
      <c r="RQJ41" s="46"/>
      <c r="RQK41" s="46"/>
      <c r="RQL41" s="46"/>
      <c r="RQM41" s="46"/>
      <c r="RQN41" s="46"/>
      <c r="RQO41" s="46"/>
      <c r="RQP41" s="46"/>
      <c r="RQQ41" s="46"/>
      <c r="RQR41" s="46"/>
      <c r="RQS41" s="46"/>
      <c r="RQT41" s="46"/>
      <c r="RQU41" s="46"/>
      <c r="RQV41" s="46"/>
      <c r="RQW41" s="46"/>
      <c r="RQX41" s="46"/>
      <c r="RQY41" s="46"/>
      <c r="RQZ41" s="46"/>
      <c r="RRA41" s="46"/>
      <c r="RRB41" s="46"/>
      <c r="RRC41" s="46"/>
      <c r="RRD41" s="46"/>
      <c r="RRE41" s="46"/>
      <c r="RRF41" s="46"/>
      <c r="RRG41" s="46"/>
      <c r="RRH41" s="46"/>
      <c r="RRI41" s="46"/>
      <c r="RRJ41" s="46"/>
      <c r="RRK41" s="46"/>
      <c r="RRL41" s="46"/>
      <c r="RRM41" s="46"/>
      <c r="RRN41" s="46"/>
      <c r="RRO41" s="46"/>
      <c r="RRP41" s="46"/>
      <c r="RRQ41" s="46"/>
      <c r="RRR41" s="46"/>
      <c r="RRS41" s="46"/>
      <c r="RRT41" s="46"/>
      <c r="RRU41" s="46"/>
      <c r="RRV41" s="46"/>
      <c r="RRW41" s="46"/>
      <c r="RRX41" s="46"/>
      <c r="RRY41" s="46"/>
      <c r="RRZ41" s="46"/>
      <c r="RSA41" s="46"/>
      <c r="RSB41" s="46"/>
      <c r="RSC41" s="46"/>
      <c r="RSD41" s="46"/>
      <c r="RSE41" s="46"/>
      <c r="RSF41" s="46"/>
      <c r="RSG41" s="46"/>
      <c r="RSH41" s="46"/>
      <c r="RSI41" s="46"/>
      <c r="RSJ41" s="46"/>
      <c r="RSK41" s="46"/>
      <c r="RSL41" s="46"/>
      <c r="RSM41" s="46"/>
      <c r="RSN41" s="46"/>
      <c r="RSO41" s="46"/>
      <c r="RSP41" s="46"/>
      <c r="RSQ41" s="46"/>
      <c r="RSR41" s="46"/>
      <c r="RSS41" s="46"/>
      <c r="RST41" s="46"/>
      <c r="RSU41" s="46"/>
      <c r="RSV41" s="46"/>
      <c r="RSW41" s="46"/>
      <c r="RSX41" s="46"/>
      <c r="RSY41" s="46"/>
      <c r="RSZ41" s="46"/>
      <c r="RTA41" s="46"/>
      <c r="RTB41" s="46"/>
      <c r="RTC41" s="46"/>
      <c r="RTD41" s="46"/>
      <c r="RTE41" s="46"/>
      <c r="RTF41" s="46"/>
      <c r="RTG41" s="46"/>
      <c r="RTH41" s="46"/>
      <c r="RTI41" s="46"/>
      <c r="RTJ41" s="46"/>
      <c r="RTK41" s="46"/>
      <c r="RTL41" s="46"/>
      <c r="RTM41" s="46"/>
      <c r="RTN41" s="46"/>
      <c r="RTO41" s="46"/>
      <c r="RTP41" s="46"/>
      <c r="RTQ41" s="46"/>
      <c r="RTR41" s="46"/>
      <c r="RTS41" s="46"/>
      <c r="RTT41" s="46"/>
      <c r="RTU41" s="46"/>
      <c r="RTV41" s="46"/>
      <c r="RTW41" s="46"/>
      <c r="RTX41" s="46"/>
      <c r="RTY41" s="46"/>
      <c r="RTZ41" s="46"/>
      <c r="RUA41" s="46"/>
      <c r="RUB41" s="46"/>
      <c r="RUC41" s="46"/>
      <c r="RUD41" s="46"/>
      <c r="RUE41" s="46"/>
      <c r="RUF41" s="46"/>
      <c r="RUG41" s="46"/>
      <c r="RUH41" s="46"/>
      <c r="RUI41" s="46"/>
      <c r="RUJ41" s="46"/>
      <c r="RUK41" s="46"/>
      <c r="RUL41" s="46"/>
      <c r="RUM41" s="46"/>
      <c r="RUN41" s="46"/>
      <c r="RUO41" s="46"/>
      <c r="RUP41" s="46"/>
      <c r="RUQ41" s="46"/>
      <c r="RUR41" s="46"/>
      <c r="RUS41" s="46"/>
      <c r="RUT41" s="46"/>
      <c r="RUU41" s="46"/>
      <c r="RUV41" s="46"/>
      <c r="RUW41" s="46"/>
      <c r="RUX41" s="46"/>
      <c r="RUY41" s="46"/>
      <c r="RUZ41" s="46"/>
      <c r="RVA41" s="46"/>
      <c r="RVB41" s="46"/>
      <c r="RVC41" s="46"/>
      <c r="RVD41" s="46"/>
      <c r="RVE41" s="46"/>
      <c r="RVF41" s="46"/>
      <c r="RVG41" s="46"/>
      <c r="RVH41" s="46"/>
      <c r="RVI41" s="46"/>
      <c r="RVJ41" s="46"/>
      <c r="RVK41" s="46"/>
      <c r="RVL41" s="46"/>
      <c r="RVM41" s="46"/>
      <c r="RVN41" s="46"/>
      <c r="RVO41" s="46"/>
      <c r="RVP41" s="46"/>
      <c r="RVQ41" s="46"/>
      <c r="RVR41" s="46"/>
      <c r="RVS41" s="46"/>
      <c r="RVT41" s="46"/>
      <c r="RVU41" s="46"/>
      <c r="RVV41" s="46"/>
      <c r="RVW41" s="46"/>
      <c r="RVX41" s="46"/>
      <c r="RVY41" s="46"/>
      <c r="RVZ41" s="46"/>
      <c r="RWA41" s="46"/>
      <c r="RWB41" s="46"/>
      <c r="RWC41" s="46"/>
      <c r="RWD41" s="46"/>
      <c r="RWE41" s="46"/>
      <c r="RWF41" s="46"/>
      <c r="RWG41" s="46"/>
      <c r="RWH41" s="46"/>
      <c r="RWI41" s="46"/>
      <c r="RWJ41" s="46"/>
      <c r="RWK41" s="46"/>
      <c r="RWL41" s="46"/>
      <c r="RWM41" s="46"/>
      <c r="RWN41" s="46"/>
      <c r="RWO41" s="46"/>
      <c r="RWP41" s="46"/>
      <c r="RWQ41" s="46"/>
      <c r="RWR41" s="46"/>
      <c r="RWS41" s="46"/>
      <c r="RWT41" s="46"/>
      <c r="RWU41" s="46"/>
      <c r="RWV41" s="46"/>
      <c r="RWW41" s="46"/>
      <c r="RWX41" s="46"/>
      <c r="RWY41" s="46"/>
      <c r="RWZ41" s="46"/>
      <c r="RXA41" s="46"/>
      <c r="RXB41" s="46"/>
      <c r="RXC41" s="46"/>
      <c r="RXD41" s="46"/>
      <c r="RXE41" s="46"/>
      <c r="RXF41" s="46"/>
      <c r="RXG41" s="46"/>
      <c r="RXH41" s="46"/>
      <c r="RXI41" s="46"/>
      <c r="RXJ41" s="46"/>
      <c r="RXK41" s="46"/>
      <c r="RXL41" s="46"/>
      <c r="RXM41" s="46"/>
      <c r="RXN41" s="46"/>
      <c r="RXO41" s="46"/>
      <c r="RXP41" s="46"/>
      <c r="RXQ41" s="46"/>
      <c r="RXR41" s="46"/>
      <c r="RXS41" s="46"/>
      <c r="RXT41" s="46"/>
      <c r="RXU41" s="46"/>
      <c r="RXV41" s="46"/>
      <c r="RXW41" s="46"/>
      <c r="RXX41" s="46"/>
      <c r="RXY41" s="46"/>
      <c r="RXZ41" s="46"/>
      <c r="RYA41" s="46"/>
      <c r="RYB41" s="46"/>
      <c r="RYC41" s="46"/>
      <c r="RYD41" s="46"/>
      <c r="RYE41" s="46"/>
      <c r="RYF41" s="46"/>
      <c r="RYG41" s="46"/>
      <c r="RYH41" s="46"/>
      <c r="RYI41" s="46"/>
      <c r="RYJ41" s="46"/>
      <c r="RYK41" s="46"/>
      <c r="RYL41" s="46"/>
      <c r="RYM41" s="46"/>
      <c r="RYN41" s="46"/>
      <c r="RYO41" s="46"/>
      <c r="RYP41" s="46"/>
      <c r="RYQ41" s="46"/>
      <c r="RYR41" s="46"/>
      <c r="RYS41" s="46"/>
      <c r="RYT41" s="46"/>
      <c r="RYU41" s="46"/>
      <c r="RYV41" s="46"/>
      <c r="RYW41" s="46"/>
      <c r="RYX41" s="46"/>
      <c r="RYY41" s="46"/>
      <c r="RYZ41" s="46"/>
      <c r="RZA41" s="46"/>
      <c r="RZB41" s="46"/>
      <c r="RZC41" s="46"/>
      <c r="RZD41" s="46"/>
      <c r="RZE41" s="46"/>
      <c r="RZF41" s="46"/>
      <c r="RZG41" s="46"/>
      <c r="RZH41" s="46"/>
      <c r="RZI41" s="46"/>
      <c r="RZJ41" s="46"/>
      <c r="RZK41" s="46"/>
      <c r="RZL41" s="46"/>
      <c r="RZM41" s="46"/>
      <c r="RZN41" s="46"/>
      <c r="RZO41" s="46"/>
      <c r="RZP41" s="46"/>
      <c r="RZQ41" s="46"/>
      <c r="RZR41" s="46"/>
      <c r="RZS41" s="46"/>
      <c r="RZT41" s="46"/>
      <c r="RZU41" s="46"/>
      <c r="RZV41" s="46"/>
      <c r="RZW41" s="46"/>
      <c r="RZX41" s="46"/>
      <c r="RZY41" s="46"/>
      <c r="RZZ41" s="46"/>
      <c r="SAA41" s="46"/>
      <c r="SAB41" s="46"/>
      <c r="SAC41" s="46"/>
      <c r="SAD41" s="46"/>
      <c r="SAE41" s="46"/>
      <c r="SAF41" s="46"/>
      <c r="SAG41" s="46"/>
      <c r="SAH41" s="46"/>
      <c r="SAI41" s="46"/>
      <c r="SAJ41" s="46"/>
      <c r="SAK41" s="46"/>
      <c r="SAL41" s="46"/>
      <c r="SAM41" s="46"/>
      <c r="SAN41" s="46"/>
      <c r="SAO41" s="46"/>
      <c r="SAP41" s="46"/>
      <c r="SAQ41" s="46"/>
      <c r="SAR41" s="46"/>
      <c r="SAS41" s="46"/>
      <c r="SAT41" s="46"/>
      <c r="SAU41" s="46"/>
      <c r="SAV41" s="46"/>
      <c r="SAW41" s="46"/>
      <c r="SAX41" s="46"/>
      <c r="SAY41" s="46"/>
      <c r="SAZ41" s="46"/>
      <c r="SBA41" s="46"/>
      <c r="SBB41" s="46"/>
      <c r="SBC41" s="46"/>
      <c r="SBD41" s="46"/>
      <c r="SBE41" s="46"/>
      <c r="SBF41" s="46"/>
      <c r="SBG41" s="46"/>
      <c r="SBH41" s="46"/>
      <c r="SBI41" s="46"/>
      <c r="SBJ41" s="46"/>
      <c r="SBK41" s="46"/>
      <c r="SBL41" s="46"/>
      <c r="SBM41" s="46"/>
      <c r="SBN41" s="46"/>
      <c r="SBO41" s="46"/>
      <c r="SBP41" s="46"/>
      <c r="SBQ41" s="46"/>
      <c r="SBR41" s="46"/>
      <c r="SBS41" s="46"/>
      <c r="SBT41" s="46"/>
      <c r="SBU41" s="46"/>
      <c r="SBV41" s="46"/>
      <c r="SBW41" s="46"/>
      <c r="SBX41" s="46"/>
      <c r="SBY41" s="46"/>
      <c r="SBZ41" s="46"/>
      <c r="SCA41" s="46"/>
      <c r="SCB41" s="46"/>
      <c r="SCC41" s="46"/>
      <c r="SCD41" s="46"/>
      <c r="SCE41" s="46"/>
      <c r="SCF41" s="46"/>
      <c r="SCG41" s="46"/>
      <c r="SCH41" s="46"/>
      <c r="SCI41" s="46"/>
      <c r="SCJ41" s="46"/>
      <c r="SCK41" s="46"/>
      <c r="SCL41" s="46"/>
      <c r="SCM41" s="46"/>
      <c r="SCN41" s="46"/>
      <c r="SCO41" s="46"/>
      <c r="SCP41" s="46"/>
      <c r="SCQ41" s="46"/>
      <c r="SCR41" s="46"/>
      <c r="SCS41" s="46"/>
      <c r="SCT41" s="46"/>
      <c r="SCU41" s="46"/>
      <c r="SCV41" s="46"/>
      <c r="SCW41" s="46"/>
      <c r="SCX41" s="46"/>
      <c r="SCY41" s="46"/>
      <c r="SCZ41" s="46"/>
      <c r="SDA41" s="46"/>
      <c r="SDB41" s="46"/>
      <c r="SDC41" s="46"/>
      <c r="SDD41" s="46"/>
      <c r="SDE41" s="46"/>
      <c r="SDF41" s="46"/>
      <c r="SDG41" s="46"/>
      <c r="SDH41" s="46"/>
      <c r="SDI41" s="46"/>
      <c r="SDJ41" s="46"/>
      <c r="SDK41" s="46"/>
      <c r="SDL41" s="46"/>
      <c r="SDM41" s="46"/>
      <c r="SDN41" s="46"/>
      <c r="SDO41" s="46"/>
      <c r="SDP41" s="46"/>
      <c r="SDQ41" s="46"/>
      <c r="SDR41" s="46"/>
      <c r="SDS41" s="46"/>
      <c r="SDT41" s="46"/>
      <c r="SDU41" s="46"/>
      <c r="SDV41" s="46"/>
      <c r="SDW41" s="46"/>
      <c r="SDX41" s="46"/>
      <c r="SDY41" s="46"/>
      <c r="SDZ41" s="46"/>
      <c r="SEA41" s="46"/>
      <c r="SEB41" s="46"/>
      <c r="SEC41" s="46"/>
      <c r="SED41" s="46"/>
      <c r="SEE41" s="46"/>
      <c r="SEF41" s="46"/>
      <c r="SEG41" s="46"/>
      <c r="SEH41" s="46"/>
      <c r="SEI41" s="46"/>
      <c r="SEJ41" s="46"/>
      <c r="SEK41" s="46"/>
      <c r="SEL41" s="46"/>
      <c r="SEM41" s="46"/>
      <c r="SEN41" s="46"/>
      <c r="SEO41" s="46"/>
      <c r="SEP41" s="46"/>
      <c r="SEQ41" s="46"/>
      <c r="SER41" s="46"/>
      <c r="SES41" s="46"/>
      <c r="SET41" s="46"/>
      <c r="SEU41" s="46"/>
      <c r="SEV41" s="46"/>
      <c r="SEW41" s="46"/>
      <c r="SEX41" s="46"/>
      <c r="SEY41" s="46"/>
      <c r="SEZ41" s="46"/>
      <c r="SFA41" s="46"/>
      <c r="SFB41" s="46"/>
      <c r="SFC41" s="46"/>
      <c r="SFD41" s="46"/>
      <c r="SFE41" s="46"/>
      <c r="SFF41" s="46"/>
      <c r="SFG41" s="46"/>
      <c r="SFH41" s="46"/>
      <c r="SFI41" s="46"/>
      <c r="SFJ41" s="46"/>
      <c r="SFK41" s="46"/>
      <c r="SFL41" s="46"/>
      <c r="SFM41" s="46"/>
      <c r="SFN41" s="46"/>
      <c r="SFO41" s="46"/>
      <c r="SFP41" s="46"/>
      <c r="SFQ41" s="46"/>
      <c r="SFR41" s="46"/>
      <c r="SFS41" s="46"/>
      <c r="SFT41" s="46"/>
      <c r="SFU41" s="46"/>
      <c r="SFV41" s="46"/>
      <c r="SFW41" s="46"/>
      <c r="SFX41" s="46"/>
      <c r="SFY41" s="46"/>
      <c r="SFZ41" s="46"/>
      <c r="SGA41" s="46"/>
      <c r="SGB41" s="46"/>
      <c r="SGC41" s="46"/>
      <c r="SGD41" s="46"/>
      <c r="SGE41" s="46"/>
      <c r="SGF41" s="46"/>
      <c r="SGG41" s="46"/>
      <c r="SGH41" s="46"/>
      <c r="SGI41" s="46"/>
      <c r="SGJ41" s="46"/>
      <c r="SGK41" s="46"/>
      <c r="SGL41" s="46"/>
      <c r="SGM41" s="46"/>
      <c r="SGN41" s="46"/>
      <c r="SGO41" s="46"/>
      <c r="SGP41" s="46"/>
      <c r="SGQ41" s="46"/>
      <c r="SGR41" s="46"/>
      <c r="SGS41" s="46"/>
      <c r="SGT41" s="46"/>
      <c r="SGU41" s="46"/>
      <c r="SGV41" s="46"/>
      <c r="SGW41" s="46"/>
      <c r="SGX41" s="46"/>
      <c r="SGY41" s="46"/>
      <c r="SGZ41" s="46"/>
      <c r="SHA41" s="46"/>
      <c r="SHB41" s="46"/>
      <c r="SHC41" s="46"/>
      <c r="SHD41" s="46"/>
      <c r="SHE41" s="46"/>
      <c r="SHF41" s="46"/>
      <c r="SHG41" s="46"/>
      <c r="SHH41" s="46"/>
      <c r="SHI41" s="46"/>
      <c r="SHJ41" s="46"/>
      <c r="SHK41" s="46"/>
      <c r="SHL41" s="46"/>
      <c r="SHM41" s="46"/>
      <c r="SHN41" s="46"/>
      <c r="SHO41" s="46"/>
      <c r="SHP41" s="46"/>
      <c r="SHQ41" s="46"/>
      <c r="SHR41" s="46"/>
      <c r="SHS41" s="46"/>
      <c r="SHT41" s="46"/>
      <c r="SHU41" s="46"/>
      <c r="SHV41" s="46"/>
      <c r="SHW41" s="46"/>
      <c r="SHX41" s="46"/>
      <c r="SHY41" s="46"/>
      <c r="SHZ41" s="46"/>
      <c r="SIA41" s="46"/>
      <c r="SIB41" s="46"/>
      <c r="SIC41" s="46"/>
      <c r="SID41" s="46"/>
      <c r="SIE41" s="46"/>
      <c r="SIF41" s="46"/>
      <c r="SIG41" s="46"/>
      <c r="SIH41" s="46"/>
      <c r="SII41" s="46"/>
      <c r="SIJ41" s="46"/>
      <c r="SIK41" s="46"/>
      <c r="SIL41" s="46"/>
      <c r="SIM41" s="46"/>
      <c r="SIN41" s="46"/>
      <c r="SIO41" s="46"/>
      <c r="SIP41" s="46"/>
      <c r="SIQ41" s="46"/>
      <c r="SIR41" s="46"/>
      <c r="SIS41" s="46"/>
      <c r="SIT41" s="46"/>
      <c r="SIU41" s="46"/>
      <c r="SIV41" s="46"/>
      <c r="SIW41" s="46"/>
      <c r="SIX41" s="46"/>
      <c r="SIY41" s="46"/>
      <c r="SIZ41" s="46"/>
      <c r="SJA41" s="46"/>
      <c r="SJB41" s="46"/>
      <c r="SJC41" s="46"/>
      <c r="SJD41" s="46"/>
      <c r="SJE41" s="46"/>
      <c r="SJF41" s="46"/>
      <c r="SJG41" s="46"/>
      <c r="SJH41" s="46"/>
      <c r="SJI41" s="46"/>
      <c r="SJJ41" s="46"/>
      <c r="SJK41" s="46"/>
      <c r="SJL41" s="46"/>
      <c r="SJM41" s="46"/>
      <c r="SJN41" s="46"/>
      <c r="SJO41" s="46"/>
      <c r="SJP41" s="46"/>
      <c r="SJQ41" s="46"/>
      <c r="SJR41" s="46"/>
      <c r="SJS41" s="46"/>
      <c r="SJT41" s="46"/>
      <c r="SJU41" s="46"/>
      <c r="SJV41" s="46"/>
      <c r="SJW41" s="46"/>
      <c r="SJX41" s="46"/>
      <c r="SJY41" s="46"/>
      <c r="SJZ41" s="46"/>
      <c r="SKA41" s="46"/>
      <c r="SKB41" s="46"/>
      <c r="SKC41" s="46"/>
      <c r="SKD41" s="46"/>
      <c r="SKE41" s="46"/>
      <c r="SKF41" s="46"/>
      <c r="SKG41" s="46"/>
      <c r="SKH41" s="46"/>
      <c r="SKI41" s="46"/>
      <c r="SKJ41" s="46"/>
      <c r="SKK41" s="46"/>
      <c r="SKL41" s="46"/>
      <c r="SKM41" s="46"/>
      <c r="SKN41" s="46"/>
      <c r="SKO41" s="46"/>
      <c r="SKP41" s="46"/>
      <c r="SKQ41" s="46"/>
      <c r="SKR41" s="46"/>
      <c r="SKS41" s="46"/>
      <c r="SKT41" s="46"/>
      <c r="SKU41" s="46"/>
      <c r="SKV41" s="46"/>
      <c r="SKW41" s="46"/>
      <c r="SKX41" s="46"/>
      <c r="SKY41" s="46"/>
      <c r="SKZ41" s="46"/>
      <c r="SLA41" s="46"/>
      <c r="SLB41" s="46"/>
      <c r="SLC41" s="46"/>
      <c r="SLD41" s="46"/>
      <c r="SLE41" s="46"/>
      <c r="SLF41" s="46"/>
      <c r="SLG41" s="46"/>
      <c r="SLH41" s="46"/>
      <c r="SLI41" s="46"/>
      <c r="SLJ41" s="46"/>
      <c r="SLK41" s="46"/>
      <c r="SLL41" s="46"/>
      <c r="SLM41" s="46"/>
      <c r="SLN41" s="46"/>
      <c r="SLO41" s="46"/>
      <c r="SLP41" s="46"/>
      <c r="SLQ41" s="46"/>
      <c r="SLR41" s="46"/>
      <c r="SLS41" s="46"/>
      <c r="SLT41" s="46"/>
      <c r="SLU41" s="46"/>
      <c r="SLV41" s="46"/>
      <c r="SLW41" s="46"/>
      <c r="SLX41" s="46"/>
      <c r="SLY41" s="46"/>
      <c r="SLZ41" s="46"/>
      <c r="SMA41" s="46"/>
      <c r="SMB41" s="46"/>
      <c r="SMC41" s="46"/>
      <c r="SMD41" s="46"/>
      <c r="SME41" s="46"/>
      <c r="SMF41" s="46"/>
      <c r="SMG41" s="46"/>
      <c r="SMH41" s="46"/>
      <c r="SMI41" s="46"/>
      <c r="SMJ41" s="46"/>
      <c r="SMK41" s="46"/>
      <c r="SML41" s="46"/>
      <c r="SMM41" s="46"/>
      <c r="SMN41" s="46"/>
      <c r="SMO41" s="46"/>
      <c r="SMP41" s="46"/>
      <c r="SMQ41" s="46"/>
      <c r="SMR41" s="46"/>
      <c r="SMS41" s="46"/>
      <c r="SMT41" s="46"/>
      <c r="SMU41" s="46"/>
      <c r="SMV41" s="46"/>
      <c r="SMW41" s="46"/>
      <c r="SMX41" s="46"/>
      <c r="SMY41" s="46"/>
      <c r="SMZ41" s="46"/>
      <c r="SNA41" s="46"/>
      <c r="SNB41" s="46"/>
      <c r="SNC41" s="46"/>
      <c r="SND41" s="46"/>
      <c r="SNE41" s="46"/>
      <c r="SNF41" s="46"/>
      <c r="SNG41" s="46"/>
      <c r="SNH41" s="46"/>
      <c r="SNI41" s="46"/>
      <c r="SNJ41" s="46"/>
      <c r="SNK41" s="46"/>
      <c r="SNL41" s="46"/>
      <c r="SNM41" s="46"/>
      <c r="SNN41" s="46"/>
      <c r="SNO41" s="46"/>
      <c r="SNP41" s="46"/>
      <c r="SNQ41" s="46"/>
      <c r="SNR41" s="46"/>
      <c r="SNS41" s="46"/>
      <c r="SNT41" s="46"/>
      <c r="SNU41" s="46"/>
      <c r="SNV41" s="46"/>
      <c r="SNW41" s="46"/>
      <c r="SNX41" s="46"/>
      <c r="SNY41" s="46"/>
      <c r="SNZ41" s="46"/>
      <c r="SOA41" s="46"/>
      <c r="SOB41" s="46"/>
      <c r="SOC41" s="46"/>
      <c r="SOD41" s="46"/>
      <c r="SOE41" s="46"/>
      <c r="SOF41" s="46"/>
      <c r="SOG41" s="46"/>
      <c r="SOH41" s="46"/>
      <c r="SOI41" s="46"/>
      <c r="SOJ41" s="46"/>
      <c r="SOK41" s="46"/>
      <c r="SOL41" s="46"/>
      <c r="SOM41" s="46"/>
      <c r="SON41" s="46"/>
      <c r="SOO41" s="46"/>
      <c r="SOP41" s="46"/>
      <c r="SOQ41" s="46"/>
      <c r="SOR41" s="46"/>
      <c r="SOS41" s="46"/>
      <c r="SOT41" s="46"/>
      <c r="SOU41" s="46"/>
      <c r="SOV41" s="46"/>
      <c r="SOW41" s="46"/>
      <c r="SOX41" s="46"/>
      <c r="SOY41" s="46"/>
      <c r="SOZ41" s="46"/>
      <c r="SPA41" s="46"/>
      <c r="SPB41" s="46"/>
      <c r="SPC41" s="46"/>
      <c r="SPD41" s="46"/>
      <c r="SPE41" s="46"/>
      <c r="SPF41" s="46"/>
      <c r="SPG41" s="46"/>
      <c r="SPH41" s="46"/>
      <c r="SPI41" s="46"/>
      <c r="SPJ41" s="46"/>
      <c r="SPK41" s="46"/>
      <c r="SPL41" s="46"/>
      <c r="SPM41" s="46"/>
      <c r="SPN41" s="46"/>
      <c r="SPO41" s="46"/>
      <c r="SPP41" s="46"/>
      <c r="SPQ41" s="46"/>
      <c r="SPR41" s="46"/>
      <c r="SPS41" s="46"/>
      <c r="SPT41" s="46"/>
      <c r="SPU41" s="46"/>
      <c r="SPV41" s="46"/>
      <c r="SPW41" s="46"/>
      <c r="SPX41" s="46"/>
      <c r="SPY41" s="46"/>
      <c r="SPZ41" s="46"/>
      <c r="SQA41" s="46"/>
      <c r="SQB41" s="46"/>
      <c r="SQC41" s="46"/>
      <c r="SQD41" s="46"/>
      <c r="SQE41" s="46"/>
      <c r="SQF41" s="46"/>
      <c r="SQG41" s="46"/>
      <c r="SQH41" s="46"/>
      <c r="SQI41" s="46"/>
      <c r="SQJ41" s="46"/>
      <c r="SQK41" s="46"/>
      <c r="SQL41" s="46"/>
      <c r="SQM41" s="46"/>
      <c r="SQN41" s="46"/>
      <c r="SQO41" s="46"/>
      <c r="SQP41" s="46"/>
      <c r="SQQ41" s="46"/>
      <c r="SQR41" s="46"/>
      <c r="SQS41" s="46"/>
      <c r="SQT41" s="46"/>
      <c r="SQU41" s="46"/>
      <c r="SQV41" s="46"/>
      <c r="SQW41" s="46"/>
      <c r="SQX41" s="46"/>
      <c r="SQY41" s="46"/>
      <c r="SQZ41" s="46"/>
      <c r="SRA41" s="46"/>
      <c r="SRB41" s="46"/>
      <c r="SRC41" s="46"/>
      <c r="SRD41" s="46"/>
      <c r="SRE41" s="46"/>
      <c r="SRF41" s="46"/>
      <c r="SRG41" s="46"/>
      <c r="SRH41" s="46"/>
      <c r="SRI41" s="46"/>
      <c r="SRJ41" s="46"/>
      <c r="SRK41" s="46"/>
      <c r="SRL41" s="46"/>
      <c r="SRM41" s="46"/>
      <c r="SRN41" s="46"/>
      <c r="SRO41" s="46"/>
      <c r="SRP41" s="46"/>
      <c r="SRQ41" s="46"/>
      <c r="SRR41" s="46"/>
      <c r="SRS41" s="46"/>
      <c r="SRT41" s="46"/>
      <c r="SRU41" s="46"/>
      <c r="SRV41" s="46"/>
      <c r="SRW41" s="46"/>
      <c r="SRX41" s="46"/>
      <c r="SRY41" s="46"/>
      <c r="SRZ41" s="46"/>
      <c r="SSA41" s="46"/>
      <c r="SSB41" s="46"/>
      <c r="SSC41" s="46"/>
      <c r="SSD41" s="46"/>
      <c r="SSE41" s="46"/>
      <c r="SSF41" s="46"/>
      <c r="SSG41" s="46"/>
      <c r="SSH41" s="46"/>
      <c r="SSI41" s="46"/>
      <c r="SSJ41" s="46"/>
      <c r="SSK41" s="46"/>
      <c r="SSL41" s="46"/>
      <c r="SSM41" s="46"/>
      <c r="SSN41" s="46"/>
      <c r="SSO41" s="46"/>
      <c r="SSP41" s="46"/>
      <c r="SSQ41" s="46"/>
      <c r="SSR41" s="46"/>
      <c r="SSS41" s="46"/>
      <c r="SST41" s="46"/>
      <c r="SSU41" s="46"/>
      <c r="SSV41" s="46"/>
      <c r="SSW41" s="46"/>
      <c r="SSX41" s="46"/>
      <c r="SSY41" s="46"/>
      <c r="SSZ41" s="46"/>
      <c r="STA41" s="46"/>
      <c r="STB41" s="46"/>
      <c r="STC41" s="46"/>
      <c r="STD41" s="46"/>
      <c r="STE41" s="46"/>
      <c r="STF41" s="46"/>
      <c r="STG41" s="46"/>
      <c r="STH41" s="46"/>
      <c r="STI41" s="46"/>
      <c r="STJ41" s="46"/>
      <c r="STK41" s="46"/>
      <c r="STL41" s="46"/>
      <c r="STM41" s="46"/>
      <c r="STN41" s="46"/>
      <c r="STO41" s="46"/>
      <c r="STP41" s="46"/>
      <c r="STQ41" s="46"/>
      <c r="STR41" s="46"/>
      <c r="STS41" s="46"/>
      <c r="STT41" s="46"/>
      <c r="STU41" s="46"/>
      <c r="STV41" s="46"/>
      <c r="STW41" s="46"/>
      <c r="STX41" s="46"/>
      <c r="STY41" s="46"/>
      <c r="STZ41" s="46"/>
      <c r="SUA41" s="46"/>
      <c r="SUB41" s="46"/>
      <c r="SUC41" s="46"/>
      <c r="SUD41" s="46"/>
      <c r="SUE41" s="46"/>
      <c r="SUF41" s="46"/>
      <c r="SUG41" s="46"/>
      <c r="SUH41" s="46"/>
      <c r="SUI41" s="46"/>
      <c r="SUJ41" s="46"/>
      <c r="SUK41" s="46"/>
      <c r="SUL41" s="46"/>
      <c r="SUM41" s="46"/>
      <c r="SUN41" s="46"/>
      <c r="SUO41" s="46"/>
      <c r="SUP41" s="46"/>
      <c r="SUQ41" s="46"/>
      <c r="SUR41" s="46"/>
      <c r="SUS41" s="46"/>
      <c r="SUT41" s="46"/>
      <c r="SUU41" s="46"/>
      <c r="SUV41" s="46"/>
      <c r="SUW41" s="46"/>
      <c r="SUX41" s="46"/>
      <c r="SUY41" s="46"/>
      <c r="SUZ41" s="46"/>
      <c r="SVA41" s="46"/>
      <c r="SVB41" s="46"/>
      <c r="SVC41" s="46"/>
      <c r="SVD41" s="46"/>
      <c r="SVE41" s="46"/>
      <c r="SVF41" s="46"/>
      <c r="SVG41" s="46"/>
      <c r="SVH41" s="46"/>
      <c r="SVI41" s="46"/>
      <c r="SVJ41" s="46"/>
      <c r="SVK41" s="46"/>
      <c r="SVL41" s="46"/>
      <c r="SVM41" s="46"/>
      <c r="SVN41" s="46"/>
      <c r="SVO41" s="46"/>
      <c r="SVP41" s="46"/>
      <c r="SVQ41" s="46"/>
      <c r="SVR41" s="46"/>
      <c r="SVS41" s="46"/>
      <c r="SVT41" s="46"/>
      <c r="SVU41" s="46"/>
      <c r="SVV41" s="46"/>
      <c r="SVW41" s="46"/>
      <c r="SVX41" s="46"/>
      <c r="SVY41" s="46"/>
      <c r="SVZ41" s="46"/>
      <c r="SWA41" s="46"/>
      <c r="SWB41" s="46"/>
      <c r="SWC41" s="46"/>
      <c r="SWD41" s="46"/>
      <c r="SWE41" s="46"/>
      <c r="SWF41" s="46"/>
      <c r="SWG41" s="46"/>
      <c r="SWH41" s="46"/>
      <c r="SWI41" s="46"/>
      <c r="SWJ41" s="46"/>
      <c r="SWK41" s="46"/>
      <c r="SWL41" s="46"/>
      <c r="SWM41" s="46"/>
      <c r="SWN41" s="46"/>
      <c r="SWO41" s="46"/>
      <c r="SWP41" s="46"/>
      <c r="SWQ41" s="46"/>
      <c r="SWR41" s="46"/>
      <c r="SWS41" s="46"/>
      <c r="SWT41" s="46"/>
      <c r="SWU41" s="46"/>
      <c r="SWV41" s="46"/>
      <c r="SWW41" s="46"/>
      <c r="SWX41" s="46"/>
      <c r="SWY41" s="46"/>
      <c r="SWZ41" s="46"/>
      <c r="SXA41" s="46"/>
      <c r="SXB41" s="46"/>
      <c r="SXC41" s="46"/>
      <c r="SXD41" s="46"/>
      <c r="SXE41" s="46"/>
      <c r="SXF41" s="46"/>
      <c r="SXG41" s="46"/>
      <c r="SXH41" s="46"/>
      <c r="SXI41" s="46"/>
      <c r="SXJ41" s="46"/>
      <c r="SXK41" s="46"/>
      <c r="SXL41" s="46"/>
      <c r="SXM41" s="46"/>
      <c r="SXN41" s="46"/>
      <c r="SXO41" s="46"/>
      <c r="SXP41" s="46"/>
      <c r="SXQ41" s="46"/>
      <c r="SXR41" s="46"/>
      <c r="SXS41" s="46"/>
      <c r="SXT41" s="46"/>
      <c r="SXU41" s="46"/>
      <c r="SXV41" s="46"/>
      <c r="SXW41" s="46"/>
      <c r="SXX41" s="46"/>
      <c r="SXY41" s="46"/>
      <c r="SXZ41" s="46"/>
      <c r="SYA41" s="46"/>
      <c r="SYB41" s="46"/>
      <c r="SYC41" s="46"/>
      <c r="SYD41" s="46"/>
      <c r="SYE41" s="46"/>
      <c r="SYF41" s="46"/>
      <c r="SYG41" s="46"/>
      <c r="SYH41" s="46"/>
      <c r="SYI41" s="46"/>
      <c r="SYJ41" s="46"/>
      <c r="SYK41" s="46"/>
      <c r="SYL41" s="46"/>
      <c r="SYM41" s="46"/>
      <c r="SYN41" s="46"/>
      <c r="SYO41" s="46"/>
      <c r="SYP41" s="46"/>
      <c r="SYQ41" s="46"/>
      <c r="SYR41" s="46"/>
      <c r="SYS41" s="46"/>
      <c r="SYT41" s="46"/>
      <c r="SYU41" s="46"/>
      <c r="SYV41" s="46"/>
      <c r="SYW41" s="46"/>
      <c r="SYX41" s="46"/>
      <c r="SYY41" s="46"/>
      <c r="SYZ41" s="46"/>
      <c r="SZA41" s="46"/>
      <c r="SZB41" s="46"/>
      <c r="SZC41" s="46"/>
      <c r="SZD41" s="46"/>
      <c r="SZE41" s="46"/>
      <c r="SZF41" s="46"/>
      <c r="SZG41" s="46"/>
      <c r="SZH41" s="46"/>
      <c r="SZI41" s="46"/>
      <c r="SZJ41" s="46"/>
      <c r="SZK41" s="46"/>
      <c r="SZL41" s="46"/>
      <c r="SZM41" s="46"/>
      <c r="SZN41" s="46"/>
      <c r="SZO41" s="46"/>
      <c r="SZP41" s="46"/>
      <c r="SZQ41" s="46"/>
      <c r="SZR41" s="46"/>
      <c r="SZS41" s="46"/>
      <c r="SZT41" s="46"/>
      <c r="SZU41" s="46"/>
      <c r="SZV41" s="46"/>
      <c r="SZW41" s="46"/>
      <c r="SZX41" s="46"/>
      <c r="SZY41" s="46"/>
      <c r="SZZ41" s="46"/>
      <c r="TAA41" s="46"/>
      <c r="TAB41" s="46"/>
      <c r="TAC41" s="46"/>
      <c r="TAD41" s="46"/>
      <c r="TAE41" s="46"/>
      <c r="TAF41" s="46"/>
      <c r="TAG41" s="46"/>
      <c r="TAH41" s="46"/>
      <c r="TAI41" s="46"/>
      <c r="TAJ41" s="46"/>
      <c r="TAK41" s="46"/>
      <c r="TAL41" s="46"/>
      <c r="TAM41" s="46"/>
      <c r="TAN41" s="46"/>
      <c r="TAO41" s="46"/>
      <c r="TAP41" s="46"/>
      <c r="TAQ41" s="46"/>
      <c r="TAR41" s="46"/>
      <c r="TAS41" s="46"/>
      <c r="TAT41" s="46"/>
      <c r="TAU41" s="46"/>
      <c r="TAV41" s="46"/>
      <c r="TAW41" s="46"/>
      <c r="TAX41" s="46"/>
      <c r="TAY41" s="46"/>
      <c r="TAZ41" s="46"/>
      <c r="TBA41" s="46"/>
      <c r="TBB41" s="46"/>
      <c r="TBC41" s="46"/>
      <c r="TBD41" s="46"/>
      <c r="TBE41" s="46"/>
      <c r="TBF41" s="46"/>
      <c r="TBG41" s="46"/>
      <c r="TBH41" s="46"/>
      <c r="TBI41" s="46"/>
      <c r="TBJ41" s="46"/>
      <c r="TBK41" s="46"/>
      <c r="TBL41" s="46"/>
      <c r="TBM41" s="46"/>
      <c r="TBN41" s="46"/>
      <c r="TBO41" s="46"/>
      <c r="TBP41" s="46"/>
      <c r="TBQ41" s="46"/>
      <c r="TBR41" s="46"/>
      <c r="TBS41" s="46"/>
      <c r="TBT41" s="46"/>
      <c r="TBU41" s="46"/>
      <c r="TBV41" s="46"/>
      <c r="TBW41" s="46"/>
      <c r="TBX41" s="46"/>
      <c r="TBY41" s="46"/>
      <c r="TBZ41" s="46"/>
      <c r="TCA41" s="46"/>
      <c r="TCB41" s="46"/>
      <c r="TCC41" s="46"/>
      <c r="TCD41" s="46"/>
      <c r="TCE41" s="46"/>
      <c r="TCF41" s="46"/>
      <c r="TCG41" s="46"/>
      <c r="TCH41" s="46"/>
      <c r="TCI41" s="46"/>
      <c r="TCJ41" s="46"/>
      <c r="TCK41" s="46"/>
      <c r="TCL41" s="46"/>
      <c r="TCM41" s="46"/>
      <c r="TCN41" s="46"/>
      <c r="TCO41" s="46"/>
      <c r="TCP41" s="46"/>
      <c r="TCQ41" s="46"/>
      <c r="TCR41" s="46"/>
      <c r="TCS41" s="46"/>
      <c r="TCT41" s="46"/>
      <c r="TCU41" s="46"/>
      <c r="TCV41" s="46"/>
      <c r="TCW41" s="46"/>
      <c r="TCX41" s="46"/>
      <c r="TCY41" s="46"/>
      <c r="TCZ41" s="46"/>
      <c r="TDA41" s="46"/>
      <c r="TDB41" s="46"/>
      <c r="TDC41" s="46"/>
      <c r="TDD41" s="46"/>
      <c r="TDE41" s="46"/>
      <c r="TDF41" s="46"/>
      <c r="TDG41" s="46"/>
      <c r="TDH41" s="46"/>
      <c r="TDI41" s="46"/>
      <c r="TDJ41" s="46"/>
      <c r="TDK41" s="46"/>
      <c r="TDL41" s="46"/>
      <c r="TDM41" s="46"/>
      <c r="TDN41" s="46"/>
      <c r="TDO41" s="46"/>
      <c r="TDP41" s="46"/>
      <c r="TDQ41" s="46"/>
      <c r="TDR41" s="46"/>
      <c r="TDS41" s="46"/>
      <c r="TDT41" s="46"/>
      <c r="TDU41" s="46"/>
      <c r="TDV41" s="46"/>
      <c r="TDW41" s="46"/>
      <c r="TDX41" s="46"/>
      <c r="TDY41" s="46"/>
      <c r="TDZ41" s="46"/>
      <c r="TEA41" s="46"/>
      <c r="TEB41" s="46"/>
      <c r="TEC41" s="46"/>
      <c r="TED41" s="46"/>
      <c r="TEE41" s="46"/>
      <c r="TEF41" s="46"/>
      <c r="TEG41" s="46"/>
      <c r="TEH41" s="46"/>
      <c r="TEI41" s="46"/>
      <c r="TEJ41" s="46"/>
      <c r="TEK41" s="46"/>
      <c r="TEL41" s="46"/>
      <c r="TEM41" s="46"/>
      <c r="TEN41" s="46"/>
      <c r="TEO41" s="46"/>
      <c r="TEP41" s="46"/>
      <c r="TEQ41" s="46"/>
      <c r="TER41" s="46"/>
      <c r="TES41" s="46"/>
      <c r="TET41" s="46"/>
      <c r="TEU41" s="46"/>
      <c r="TEV41" s="46"/>
      <c r="TEW41" s="46"/>
      <c r="TEX41" s="46"/>
      <c r="TEY41" s="46"/>
      <c r="TEZ41" s="46"/>
      <c r="TFA41" s="46"/>
      <c r="TFB41" s="46"/>
      <c r="TFC41" s="46"/>
      <c r="TFD41" s="46"/>
      <c r="TFE41" s="46"/>
      <c r="TFF41" s="46"/>
      <c r="TFG41" s="46"/>
      <c r="TFH41" s="46"/>
      <c r="TFI41" s="46"/>
      <c r="TFJ41" s="46"/>
      <c r="TFK41" s="46"/>
      <c r="TFL41" s="46"/>
      <c r="TFM41" s="46"/>
      <c r="TFN41" s="46"/>
      <c r="TFO41" s="46"/>
      <c r="TFP41" s="46"/>
      <c r="TFQ41" s="46"/>
      <c r="TFR41" s="46"/>
      <c r="TFS41" s="46"/>
      <c r="TFT41" s="46"/>
      <c r="TFU41" s="46"/>
      <c r="TFV41" s="46"/>
      <c r="TFW41" s="46"/>
      <c r="TFX41" s="46"/>
      <c r="TFY41" s="46"/>
      <c r="TFZ41" s="46"/>
      <c r="TGA41" s="46"/>
      <c r="TGB41" s="46"/>
      <c r="TGC41" s="46"/>
      <c r="TGD41" s="46"/>
      <c r="TGE41" s="46"/>
      <c r="TGF41" s="46"/>
      <c r="TGG41" s="46"/>
      <c r="TGH41" s="46"/>
      <c r="TGI41" s="46"/>
      <c r="TGJ41" s="46"/>
      <c r="TGK41" s="46"/>
      <c r="TGL41" s="46"/>
      <c r="TGM41" s="46"/>
      <c r="TGN41" s="46"/>
      <c r="TGO41" s="46"/>
      <c r="TGP41" s="46"/>
      <c r="TGQ41" s="46"/>
      <c r="TGR41" s="46"/>
      <c r="TGS41" s="46"/>
      <c r="TGT41" s="46"/>
      <c r="TGU41" s="46"/>
      <c r="TGV41" s="46"/>
      <c r="TGW41" s="46"/>
      <c r="TGX41" s="46"/>
      <c r="TGY41" s="46"/>
      <c r="TGZ41" s="46"/>
      <c r="THA41" s="46"/>
      <c r="THB41" s="46"/>
      <c r="THC41" s="46"/>
      <c r="THD41" s="46"/>
      <c r="THE41" s="46"/>
      <c r="THF41" s="46"/>
      <c r="THG41" s="46"/>
      <c r="THH41" s="46"/>
      <c r="THI41" s="46"/>
      <c r="THJ41" s="46"/>
      <c r="THK41" s="46"/>
      <c r="THL41" s="46"/>
      <c r="THM41" s="46"/>
      <c r="THN41" s="46"/>
      <c r="THO41" s="46"/>
      <c r="THP41" s="46"/>
      <c r="THQ41" s="46"/>
      <c r="THR41" s="46"/>
      <c r="THS41" s="46"/>
      <c r="THT41" s="46"/>
      <c r="THU41" s="46"/>
      <c r="THV41" s="46"/>
      <c r="THW41" s="46"/>
      <c r="THX41" s="46"/>
      <c r="THY41" s="46"/>
      <c r="THZ41" s="46"/>
      <c r="TIA41" s="46"/>
      <c r="TIB41" s="46"/>
      <c r="TIC41" s="46"/>
      <c r="TID41" s="46"/>
      <c r="TIE41" s="46"/>
      <c r="TIF41" s="46"/>
      <c r="TIG41" s="46"/>
      <c r="TIH41" s="46"/>
      <c r="TII41" s="46"/>
      <c r="TIJ41" s="46"/>
      <c r="TIK41" s="46"/>
      <c r="TIL41" s="46"/>
      <c r="TIM41" s="46"/>
      <c r="TIN41" s="46"/>
      <c r="TIO41" s="46"/>
      <c r="TIP41" s="46"/>
      <c r="TIQ41" s="46"/>
      <c r="TIR41" s="46"/>
      <c r="TIS41" s="46"/>
      <c r="TIT41" s="46"/>
      <c r="TIU41" s="46"/>
      <c r="TIV41" s="46"/>
      <c r="TIW41" s="46"/>
      <c r="TIX41" s="46"/>
      <c r="TIY41" s="46"/>
      <c r="TIZ41" s="46"/>
      <c r="TJA41" s="46"/>
      <c r="TJB41" s="46"/>
      <c r="TJC41" s="46"/>
      <c r="TJD41" s="46"/>
      <c r="TJE41" s="46"/>
      <c r="TJF41" s="46"/>
      <c r="TJG41" s="46"/>
      <c r="TJH41" s="46"/>
      <c r="TJI41" s="46"/>
      <c r="TJJ41" s="46"/>
      <c r="TJK41" s="46"/>
      <c r="TJL41" s="46"/>
      <c r="TJM41" s="46"/>
      <c r="TJN41" s="46"/>
      <c r="TJO41" s="46"/>
      <c r="TJP41" s="46"/>
      <c r="TJQ41" s="46"/>
      <c r="TJR41" s="46"/>
      <c r="TJS41" s="46"/>
      <c r="TJT41" s="46"/>
      <c r="TJU41" s="46"/>
      <c r="TJV41" s="46"/>
      <c r="TJW41" s="46"/>
      <c r="TJX41" s="46"/>
      <c r="TJY41" s="46"/>
      <c r="TJZ41" s="46"/>
      <c r="TKA41" s="46"/>
      <c r="TKB41" s="46"/>
      <c r="TKC41" s="46"/>
      <c r="TKD41" s="46"/>
      <c r="TKE41" s="46"/>
      <c r="TKF41" s="46"/>
      <c r="TKG41" s="46"/>
      <c r="TKH41" s="46"/>
      <c r="TKI41" s="46"/>
      <c r="TKJ41" s="46"/>
      <c r="TKK41" s="46"/>
      <c r="TKL41" s="46"/>
      <c r="TKM41" s="46"/>
      <c r="TKN41" s="46"/>
      <c r="TKO41" s="46"/>
      <c r="TKP41" s="46"/>
      <c r="TKQ41" s="46"/>
      <c r="TKR41" s="46"/>
      <c r="TKS41" s="46"/>
      <c r="TKT41" s="46"/>
      <c r="TKU41" s="46"/>
      <c r="TKV41" s="46"/>
      <c r="TKW41" s="46"/>
      <c r="TKX41" s="46"/>
      <c r="TKY41" s="46"/>
      <c r="TKZ41" s="46"/>
      <c r="TLA41" s="46"/>
      <c r="TLB41" s="46"/>
      <c r="TLC41" s="46"/>
      <c r="TLD41" s="46"/>
      <c r="TLE41" s="46"/>
      <c r="TLF41" s="46"/>
      <c r="TLG41" s="46"/>
      <c r="TLH41" s="46"/>
      <c r="TLI41" s="46"/>
      <c r="TLJ41" s="46"/>
      <c r="TLK41" s="46"/>
      <c r="TLL41" s="46"/>
      <c r="TLM41" s="46"/>
      <c r="TLN41" s="46"/>
      <c r="TLO41" s="46"/>
      <c r="TLP41" s="46"/>
      <c r="TLQ41" s="46"/>
      <c r="TLR41" s="46"/>
      <c r="TLS41" s="46"/>
      <c r="TLT41" s="46"/>
      <c r="TLU41" s="46"/>
      <c r="TLV41" s="46"/>
      <c r="TLW41" s="46"/>
      <c r="TLX41" s="46"/>
      <c r="TLY41" s="46"/>
      <c r="TLZ41" s="46"/>
      <c r="TMA41" s="46"/>
      <c r="TMB41" s="46"/>
      <c r="TMC41" s="46"/>
      <c r="TMD41" s="46"/>
      <c r="TME41" s="46"/>
      <c r="TMF41" s="46"/>
      <c r="TMG41" s="46"/>
      <c r="TMH41" s="46"/>
      <c r="TMI41" s="46"/>
      <c r="TMJ41" s="46"/>
      <c r="TMK41" s="46"/>
      <c r="TML41" s="46"/>
      <c r="TMM41" s="46"/>
      <c r="TMN41" s="46"/>
      <c r="TMO41" s="46"/>
      <c r="TMP41" s="46"/>
      <c r="TMQ41" s="46"/>
      <c r="TMR41" s="46"/>
      <c r="TMS41" s="46"/>
      <c r="TMT41" s="46"/>
      <c r="TMU41" s="46"/>
      <c r="TMV41" s="46"/>
      <c r="TMW41" s="46"/>
      <c r="TMX41" s="46"/>
      <c r="TMY41" s="46"/>
      <c r="TMZ41" s="46"/>
      <c r="TNA41" s="46"/>
      <c r="TNB41" s="46"/>
      <c r="TNC41" s="46"/>
      <c r="TND41" s="46"/>
      <c r="TNE41" s="46"/>
      <c r="TNF41" s="46"/>
      <c r="TNG41" s="46"/>
      <c r="TNH41" s="46"/>
      <c r="TNI41" s="46"/>
      <c r="TNJ41" s="46"/>
      <c r="TNK41" s="46"/>
      <c r="TNL41" s="46"/>
      <c r="TNM41" s="46"/>
      <c r="TNN41" s="46"/>
      <c r="TNO41" s="46"/>
      <c r="TNP41" s="46"/>
      <c r="TNQ41" s="46"/>
      <c r="TNR41" s="46"/>
      <c r="TNS41" s="46"/>
      <c r="TNT41" s="46"/>
      <c r="TNU41" s="46"/>
      <c r="TNV41" s="46"/>
      <c r="TNW41" s="46"/>
      <c r="TNX41" s="46"/>
      <c r="TNY41" s="46"/>
      <c r="TNZ41" s="46"/>
      <c r="TOA41" s="46"/>
      <c r="TOB41" s="46"/>
      <c r="TOC41" s="46"/>
      <c r="TOD41" s="46"/>
      <c r="TOE41" s="46"/>
      <c r="TOF41" s="46"/>
      <c r="TOG41" s="46"/>
      <c r="TOH41" s="46"/>
      <c r="TOI41" s="46"/>
      <c r="TOJ41" s="46"/>
      <c r="TOK41" s="46"/>
      <c r="TOL41" s="46"/>
      <c r="TOM41" s="46"/>
      <c r="TON41" s="46"/>
      <c r="TOO41" s="46"/>
      <c r="TOP41" s="46"/>
      <c r="TOQ41" s="46"/>
      <c r="TOR41" s="46"/>
      <c r="TOS41" s="46"/>
      <c r="TOT41" s="46"/>
      <c r="TOU41" s="46"/>
      <c r="TOV41" s="46"/>
      <c r="TOW41" s="46"/>
      <c r="TOX41" s="46"/>
      <c r="TOY41" s="46"/>
      <c r="TOZ41" s="46"/>
      <c r="TPA41" s="46"/>
      <c r="TPB41" s="46"/>
      <c r="TPC41" s="46"/>
      <c r="TPD41" s="46"/>
      <c r="TPE41" s="46"/>
      <c r="TPF41" s="46"/>
      <c r="TPG41" s="46"/>
      <c r="TPH41" s="46"/>
      <c r="TPI41" s="46"/>
      <c r="TPJ41" s="46"/>
      <c r="TPK41" s="46"/>
      <c r="TPL41" s="46"/>
      <c r="TPM41" s="46"/>
      <c r="TPN41" s="46"/>
      <c r="TPO41" s="46"/>
      <c r="TPP41" s="46"/>
      <c r="TPQ41" s="46"/>
      <c r="TPR41" s="46"/>
      <c r="TPS41" s="46"/>
      <c r="TPT41" s="46"/>
      <c r="TPU41" s="46"/>
      <c r="TPV41" s="46"/>
      <c r="TPW41" s="46"/>
      <c r="TPX41" s="46"/>
      <c r="TPY41" s="46"/>
      <c r="TPZ41" s="46"/>
      <c r="TQA41" s="46"/>
      <c r="TQB41" s="46"/>
      <c r="TQC41" s="46"/>
      <c r="TQD41" s="46"/>
      <c r="TQE41" s="46"/>
      <c r="TQF41" s="46"/>
      <c r="TQG41" s="46"/>
      <c r="TQH41" s="46"/>
      <c r="TQI41" s="46"/>
      <c r="TQJ41" s="46"/>
      <c r="TQK41" s="46"/>
      <c r="TQL41" s="46"/>
      <c r="TQM41" s="46"/>
      <c r="TQN41" s="46"/>
      <c r="TQO41" s="46"/>
      <c r="TQP41" s="46"/>
      <c r="TQQ41" s="46"/>
      <c r="TQR41" s="46"/>
      <c r="TQS41" s="46"/>
      <c r="TQT41" s="46"/>
      <c r="TQU41" s="46"/>
      <c r="TQV41" s="46"/>
      <c r="TQW41" s="46"/>
      <c r="TQX41" s="46"/>
      <c r="TQY41" s="46"/>
      <c r="TQZ41" s="46"/>
      <c r="TRA41" s="46"/>
      <c r="TRB41" s="46"/>
      <c r="TRC41" s="46"/>
      <c r="TRD41" s="46"/>
      <c r="TRE41" s="46"/>
      <c r="TRF41" s="46"/>
      <c r="TRG41" s="46"/>
      <c r="TRH41" s="46"/>
      <c r="TRI41" s="46"/>
      <c r="TRJ41" s="46"/>
      <c r="TRK41" s="46"/>
      <c r="TRL41" s="46"/>
      <c r="TRM41" s="46"/>
      <c r="TRN41" s="46"/>
      <c r="TRO41" s="46"/>
      <c r="TRP41" s="46"/>
      <c r="TRQ41" s="46"/>
      <c r="TRR41" s="46"/>
      <c r="TRS41" s="46"/>
      <c r="TRT41" s="46"/>
      <c r="TRU41" s="46"/>
      <c r="TRV41" s="46"/>
      <c r="TRW41" s="46"/>
      <c r="TRX41" s="46"/>
      <c r="TRY41" s="46"/>
      <c r="TRZ41" s="46"/>
      <c r="TSA41" s="46"/>
      <c r="TSB41" s="46"/>
      <c r="TSC41" s="46"/>
      <c r="TSD41" s="46"/>
      <c r="TSE41" s="46"/>
      <c r="TSF41" s="46"/>
      <c r="TSG41" s="46"/>
      <c r="TSH41" s="46"/>
      <c r="TSI41" s="46"/>
      <c r="TSJ41" s="46"/>
      <c r="TSK41" s="46"/>
      <c r="TSL41" s="46"/>
      <c r="TSM41" s="46"/>
      <c r="TSN41" s="46"/>
      <c r="TSO41" s="46"/>
      <c r="TSP41" s="46"/>
      <c r="TSQ41" s="46"/>
      <c r="TSR41" s="46"/>
      <c r="TSS41" s="46"/>
      <c r="TST41" s="46"/>
      <c r="TSU41" s="46"/>
      <c r="TSV41" s="46"/>
      <c r="TSW41" s="46"/>
      <c r="TSX41" s="46"/>
      <c r="TSY41" s="46"/>
      <c r="TSZ41" s="46"/>
      <c r="TTA41" s="46"/>
      <c r="TTB41" s="46"/>
      <c r="TTC41" s="46"/>
      <c r="TTD41" s="46"/>
      <c r="TTE41" s="46"/>
      <c r="TTF41" s="46"/>
      <c r="TTG41" s="46"/>
      <c r="TTH41" s="46"/>
      <c r="TTI41" s="46"/>
      <c r="TTJ41" s="46"/>
      <c r="TTK41" s="46"/>
      <c r="TTL41" s="46"/>
      <c r="TTM41" s="46"/>
      <c r="TTN41" s="46"/>
      <c r="TTO41" s="46"/>
      <c r="TTP41" s="46"/>
      <c r="TTQ41" s="46"/>
      <c r="TTR41" s="46"/>
      <c r="TTS41" s="46"/>
      <c r="TTT41" s="46"/>
      <c r="TTU41" s="46"/>
      <c r="TTV41" s="46"/>
      <c r="TTW41" s="46"/>
      <c r="TTX41" s="46"/>
      <c r="TTY41" s="46"/>
      <c r="TTZ41" s="46"/>
      <c r="TUA41" s="46"/>
      <c r="TUB41" s="46"/>
      <c r="TUC41" s="46"/>
      <c r="TUD41" s="46"/>
      <c r="TUE41" s="46"/>
      <c r="TUF41" s="46"/>
      <c r="TUG41" s="46"/>
      <c r="TUH41" s="46"/>
      <c r="TUI41" s="46"/>
      <c r="TUJ41" s="46"/>
      <c r="TUK41" s="46"/>
      <c r="TUL41" s="46"/>
      <c r="TUM41" s="46"/>
      <c r="TUN41" s="46"/>
      <c r="TUO41" s="46"/>
      <c r="TUP41" s="46"/>
      <c r="TUQ41" s="46"/>
      <c r="TUR41" s="46"/>
      <c r="TUS41" s="46"/>
      <c r="TUT41" s="46"/>
      <c r="TUU41" s="46"/>
      <c r="TUV41" s="46"/>
      <c r="TUW41" s="46"/>
      <c r="TUX41" s="46"/>
      <c r="TUY41" s="46"/>
      <c r="TUZ41" s="46"/>
      <c r="TVA41" s="46"/>
      <c r="TVB41" s="46"/>
      <c r="TVC41" s="46"/>
      <c r="TVD41" s="46"/>
      <c r="TVE41" s="46"/>
      <c r="TVF41" s="46"/>
      <c r="TVG41" s="46"/>
      <c r="TVH41" s="46"/>
      <c r="TVI41" s="46"/>
      <c r="TVJ41" s="46"/>
      <c r="TVK41" s="46"/>
      <c r="TVL41" s="46"/>
      <c r="TVM41" s="46"/>
      <c r="TVN41" s="46"/>
      <c r="TVO41" s="46"/>
      <c r="TVP41" s="46"/>
      <c r="TVQ41" s="46"/>
      <c r="TVR41" s="46"/>
      <c r="TVS41" s="46"/>
      <c r="TVT41" s="46"/>
      <c r="TVU41" s="46"/>
      <c r="TVV41" s="46"/>
      <c r="TVW41" s="46"/>
      <c r="TVX41" s="46"/>
      <c r="TVY41" s="46"/>
      <c r="TVZ41" s="46"/>
      <c r="TWA41" s="46"/>
      <c r="TWB41" s="46"/>
      <c r="TWC41" s="46"/>
      <c r="TWD41" s="46"/>
      <c r="TWE41" s="46"/>
      <c r="TWF41" s="46"/>
      <c r="TWG41" s="46"/>
      <c r="TWH41" s="46"/>
      <c r="TWI41" s="46"/>
      <c r="TWJ41" s="46"/>
      <c r="TWK41" s="46"/>
      <c r="TWL41" s="46"/>
      <c r="TWM41" s="46"/>
      <c r="TWN41" s="46"/>
      <c r="TWO41" s="46"/>
      <c r="TWP41" s="46"/>
      <c r="TWQ41" s="46"/>
      <c r="TWR41" s="46"/>
      <c r="TWS41" s="46"/>
      <c r="TWT41" s="46"/>
      <c r="TWU41" s="46"/>
      <c r="TWV41" s="46"/>
      <c r="TWW41" s="46"/>
      <c r="TWX41" s="46"/>
      <c r="TWY41" s="46"/>
      <c r="TWZ41" s="46"/>
      <c r="TXA41" s="46"/>
      <c r="TXB41" s="46"/>
      <c r="TXC41" s="46"/>
      <c r="TXD41" s="46"/>
      <c r="TXE41" s="46"/>
      <c r="TXF41" s="46"/>
      <c r="TXG41" s="46"/>
      <c r="TXH41" s="46"/>
      <c r="TXI41" s="46"/>
      <c r="TXJ41" s="46"/>
      <c r="TXK41" s="46"/>
      <c r="TXL41" s="46"/>
      <c r="TXM41" s="46"/>
      <c r="TXN41" s="46"/>
      <c r="TXO41" s="46"/>
      <c r="TXP41" s="46"/>
      <c r="TXQ41" s="46"/>
      <c r="TXR41" s="46"/>
      <c r="TXS41" s="46"/>
      <c r="TXT41" s="46"/>
      <c r="TXU41" s="46"/>
      <c r="TXV41" s="46"/>
      <c r="TXW41" s="46"/>
      <c r="TXX41" s="46"/>
      <c r="TXY41" s="46"/>
      <c r="TXZ41" s="46"/>
      <c r="TYA41" s="46"/>
      <c r="TYB41" s="46"/>
      <c r="TYC41" s="46"/>
      <c r="TYD41" s="46"/>
      <c r="TYE41" s="46"/>
      <c r="TYF41" s="46"/>
      <c r="TYG41" s="46"/>
      <c r="TYH41" s="46"/>
      <c r="TYI41" s="46"/>
      <c r="TYJ41" s="46"/>
      <c r="TYK41" s="46"/>
      <c r="TYL41" s="46"/>
      <c r="TYM41" s="46"/>
      <c r="TYN41" s="46"/>
      <c r="TYO41" s="46"/>
      <c r="TYP41" s="46"/>
      <c r="TYQ41" s="46"/>
      <c r="TYR41" s="46"/>
      <c r="TYS41" s="46"/>
      <c r="TYT41" s="46"/>
      <c r="TYU41" s="46"/>
      <c r="TYV41" s="46"/>
      <c r="TYW41" s="46"/>
      <c r="TYX41" s="46"/>
      <c r="TYY41" s="46"/>
      <c r="TYZ41" s="46"/>
      <c r="TZA41" s="46"/>
      <c r="TZB41" s="46"/>
      <c r="TZC41" s="46"/>
      <c r="TZD41" s="46"/>
      <c r="TZE41" s="46"/>
      <c r="TZF41" s="46"/>
      <c r="TZG41" s="46"/>
      <c r="TZH41" s="46"/>
      <c r="TZI41" s="46"/>
      <c r="TZJ41" s="46"/>
      <c r="TZK41" s="46"/>
      <c r="TZL41" s="46"/>
      <c r="TZM41" s="46"/>
      <c r="TZN41" s="46"/>
      <c r="TZO41" s="46"/>
      <c r="TZP41" s="46"/>
      <c r="TZQ41" s="46"/>
      <c r="TZR41" s="46"/>
      <c r="TZS41" s="46"/>
      <c r="TZT41" s="46"/>
      <c r="TZU41" s="46"/>
      <c r="TZV41" s="46"/>
      <c r="TZW41" s="46"/>
      <c r="TZX41" s="46"/>
      <c r="TZY41" s="46"/>
      <c r="TZZ41" s="46"/>
      <c r="UAA41" s="46"/>
      <c r="UAB41" s="46"/>
      <c r="UAC41" s="46"/>
      <c r="UAD41" s="46"/>
      <c r="UAE41" s="46"/>
      <c r="UAF41" s="46"/>
      <c r="UAG41" s="46"/>
      <c r="UAH41" s="46"/>
      <c r="UAI41" s="46"/>
      <c r="UAJ41" s="46"/>
      <c r="UAK41" s="46"/>
      <c r="UAL41" s="46"/>
      <c r="UAM41" s="46"/>
      <c r="UAN41" s="46"/>
      <c r="UAO41" s="46"/>
      <c r="UAP41" s="46"/>
      <c r="UAQ41" s="46"/>
      <c r="UAR41" s="46"/>
      <c r="UAS41" s="46"/>
      <c r="UAT41" s="46"/>
      <c r="UAU41" s="46"/>
      <c r="UAV41" s="46"/>
      <c r="UAW41" s="46"/>
      <c r="UAX41" s="46"/>
      <c r="UAY41" s="46"/>
      <c r="UAZ41" s="46"/>
      <c r="UBA41" s="46"/>
      <c r="UBB41" s="46"/>
      <c r="UBC41" s="46"/>
      <c r="UBD41" s="46"/>
      <c r="UBE41" s="46"/>
      <c r="UBF41" s="46"/>
      <c r="UBG41" s="46"/>
      <c r="UBH41" s="46"/>
      <c r="UBI41" s="46"/>
      <c r="UBJ41" s="46"/>
      <c r="UBK41" s="46"/>
      <c r="UBL41" s="46"/>
      <c r="UBM41" s="46"/>
      <c r="UBN41" s="46"/>
      <c r="UBO41" s="46"/>
      <c r="UBP41" s="46"/>
      <c r="UBQ41" s="46"/>
      <c r="UBR41" s="46"/>
      <c r="UBS41" s="46"/>
      <c r="UBT41" s="46"/>
      <c r="UBU41" s="46"/>
      <c r="UBV41" s="46"/>
      <c r="UBW41" s="46"/>
      <c r="UBX41" s="46"/>
      <c r="UBY41" s="46"/>
      <c r="UBZ41" s="46"/>
      <c r="UCA41" s="46"/>
      <c r="UCB41" s="46"/>
      <c r="UCC41" s="46"/>
      <c r="UCD41" s="46"/>
      <c r="UCE41" s="46"/>
      <c r="UCF41" s="46"/>
      <c r="UCG41" s="46"/>
      <c r="UCH41" s="46"/>
      <c r="UCI41" s="46"/>
      <c r="UCJ41" s="46"/>
      <c r="UCK41" s="46"/>
      <c r="UCL41" s="46"/>
      <c r="UCM41" s="46"/>
      <c r="UCN41" s="46"/>
      <c r="UCO41" s="46"/>
      <c r="UCP41" s="46"/>
      <c r="UCQ41" s="46"/>
      <c r="UCR41" s="46"/>
      <c r="UCS41" s="46"/>
      <c r="UCT41" s="46"/>
      <c r="UCU41" s="46"/>
      <c r="UCV41" s="46"/>
      <c r="UCW41" s="46"/>
      <c r="UCX41" s="46"/>
      <c r="UCY41" s="46"/>
      <c r="UCZ41" s="46"/>
      <c r="UDA41" s="46"/>
      <c r="UDB41" s="46"/>
      <c r="UDC41" s="46"/>
      <c r="UDD41" s="46"/>
      <c r="UDE41" s="46"/>
      <c r="UDF41" s="46"/>
      <c r="UDG41" s="46"/>
      <c r="UDH41" s="46"/>
      <c r="UDI41" s="46"/>
      <c r="UDJ41" s="46"/>
      <c r="UDK41" s="46"/>
      <c r="UDL41" s="46"/>
      <c r="UDM41" s="46"/>
      <c r="UDN41" s="46"/>
      <c r="UDO41" s="46"/>
      <c r="UDP41" s="46"/>
      <c r="UDQ41" s="46"/>
      <c r="UDR41" s="46"/>
      <c r="UDS41" s="46"/>
      <c r="UDT41" s="46"/>
      <c r="UDU41" s="46"/>
      <c r="UDV41" s="46"/>
      <c r="UDW41" s="46"/>
      <c r="UDX41" s="46"/>
      <c r="UDY41" s="46"/>
      <c r="UDZ41" s="46"/>
      <c r="UEA41" s="46"/>
      <c r="UEB41" s="46"/>
      <c r="UEC41" s="46"/>
      <c r="UED41" s="46"/>
      <c r="UEE41" s="46"/>
      <c r="UEF41" s="46"/>
      <c r="UEG41" s="46"/>
      <c r="UEH41" s="46"/>
      <c r="UEI41" s="46"/>
      <c r="UEJ41" s="46"/>
      <c r="UEK41" s="46"/>
      <c r="UEL41" s="46"/>
      <c r="UEM41" s="46"/>
      <c r="UEN41" s="46"/>
      <c r="UEO41" s="46"/>
      <c r="UEP41" s="46"/>
      <c r="UEQ41" s="46"/>
      <c r="UER41" s="46"/>
      <c r="UES41" s="46"/>
      <c r="UET41" s="46"/>
      <c r="UEU41" s="46"/>
      <c r="UEV41" s="46"/>
      <c r="UEW41" s="46"/>
      <c r="UEX41" s="46"/>
      <c r="UEY41" s="46"/>
      <c r="UEZ41" s="46"/>
      <c r="UFA41" s="46"/>
      <c r="UFB41" s="46"/>
      <c r="UFC41" s="46"/>
      <c r="UFD41" s="46"/>
      <c r="UFE41" s="46"/>
      <c r="UFF41" s="46"/>
      <c r="UFG41" s="46"/>
      <c r="UFH41" s="46"/>
      <c r="UFI41" s="46"/>
      <c r="UFJ41" s="46"/>
      <c r="UFK41" s="46"/>
      <c r="UFL41" s="46"/>
      <c r="UFM41" s="46"/>
      <c r="UFN41" s="46"/>
      <c r="UFO41" s="46"/>
      <c r="UFP41" s="46"/>
      <c r="UFQ41" s="46"/>
      <c r="UFR41" s="46"/>
      <c r="UFS41" s="46"/>
      <c r="UFT41" s="46"/>
      <c r="UFU41" s="46"/>
      <c r="UFV41" s="46"/>
      <c r="UFW41" s="46"/>
      <c r="UFX41" s="46"/>
      <c r="UFY41" s="46"/>
      <c r="UFZ41" s="46"/>
      <c r="UGA41" s="46"/>
      <c r="UGB41" s="46"/>
      <c r="UGC41" s="46"/>
      <c r="UGD41" s="46"/>
      <c r="UGE41" s="46"/>
      <c r="UGF41" s="46"/>
      <c r="UGG41" s="46"/>
      <c r="UGH41" s="46"/>
      <c r="UGI41" s="46"/>
      <c r="UGJ41" s="46"/>
      <c r="UGK41" s="46"/>
      <c r="UGL41" s="46"/>
      <c r="UGM41" s="46"/>
      <c r="UGN41" s="46"/>
      <c r="UGO41" s="46"/>
      <c r="UGP41" s="46"/>
      <c r="UGQ41" s="46"/>
      <c r="UGR41" s="46"/>
      <c r="UGS41" s="46"/>
      <c r="UGT41" s="46"/>
      <c r="UGU41" s="46"/>
      <c r="UGV41" s="46"/>
      <c r="UGW41" s="46"/>
      <c r="UGX41" s="46"/>
      <c r="UGY41" s="46"/>
      <c r="UGZ41" s="46"/>
      <c r="UHA41" s="46"/>
      <c r="UHB41" s="46"/>
      <c r="UHC41" s="46"/>
      <c r="UHD41" s="46"/>
      <c r="UHE41" s="46"/>
      <c r="UHF41" s="46"/>
      <c r="UHG41" s="46"/>
      <c r="UHH41" s="46"/>
      <c r="UHI41" s="46"/>
      <c r="UHJ41" s="46"/>
      <c r="UHK41" s="46"/>
      <c r="UHL41" s="46"/>
      <c r="UHM41" s="46"/>
      <c r="UHN41" s="46"/>
      <c r="UHO41" s="46"/>
      <c r="UHP41" s="46"/>
      <c r="UHQ41" s="46"/>
      <c r="UHR41" s="46"/>
      <c r="UHS41" s="46"/>
      <c r="UHT41" s="46"/>
      <c r="UHU41" s="46"/>
      <c r="UHV41" s="46"/>
      <c r="UHW41" s="46"/>
      <c r="UHX41" s="46"/>
      <c r="UHY41" s="46"/>
      <c r="UHZ41" s="46"/>
      <c r="UIA41" s="46"/>
      <c r="UIB41" s="46"/>
      <c r="UIC41" s="46"/>
      <c r="UID41" s="46"/>
      <c r="UIE41" s="46"/>
      <c r="UIF41" s="46"/>
      <c r="UIG41" s="46"/>
      <c r="UIH41" s="46"/>
      <c r="UII41" s="46"/>
      <c r="UIJ41" s="46"/>
      <c r="UIK41" s="46"/>
      <c r="UIL41" s="46"/>
      <c r="UIM41" s="46"/>
      <c r="UIN41" s="46"/>
      <c r="UIO41" s="46"/>
      <c r="UIP41" s="46"/>
      <c r="UIQ41" s="46"/>
      <c r="UIR41" s="46"/>
      <c r="UIS41" s="46"/>
      <c r="UIT41" s="46"/>
      <c r="UIU41" s="46"/>
      <c r="UIV41" s="46"/>
      <c r="UIW41" s="46"/>
      <c r="UIX41" s="46"/>
      <c r="UIY41" s="46"/>
      <c r="UIZ41" s="46"/>
      <c r="UJA41" s="46"/>
      <c r="UJB41" s="46"/>
      <c r="UJC41" s="46"/>
      <c r="UJD41" s="46"/>
      <c r="UJE41" s="46"/>
      <c r="UJF41" s="46"/>
      <c r="UJG41" s="46"/>
      <c r="UJH41" s="46"/>
      <c r="UJI41" s="46"/>
      <c r="UJJ41" s="46"/>
      <c r="UJK41" s="46"/>
      <c r="UJL41" s="46"/>
      <c r="UJM41" s="46"/>
      <c r="UJN41" s="46"/>
      <c r="UJO41" s="46"/>
      <c r="UJP41" s="46"/>
      <c r="UJQ41" s="46"/>
      <c r="UJR41" s="46"/>
      <c r="UJS41" s="46"/>
      <c r="UJT41" s="46"/>
      <c r="UJU41" s="46"/>
      <c r="UJV41" s="46"/>
      <c r="UJW41" s="46"/>
      <c r="UJX41" s="46"/>
      <c r="UJY41" s="46"/>
      <c r="UJZ41" s="46"/>
      <c r="UKA41" s="46"/>
      <c r="UKB41" s="46"/>
      <c r="UKC41" s="46"/>
      <c r="UKD41" s="46"/>
      <c r="UKE41" s="46"/>
      <c r="UKF41" s="46"/>
      <c r="UKG41" s="46"/>
      <c r="UKH41" s="46"/>
      <c r="UKI41" s="46"/>
      <c r="UKJ41" s="46"/>
      <c r="UKK41" s="46"/>
      <c r="UKL41" s="46"/>
      <c r="UKM41" s="46"/>
      <c r="UKN41" s="46"/>
      <c r="UKO41" s="46"/>
      <c r="UKP41" s="46"/>
      <c r="UKQ41" s="46"/>
      <c r="UKR41" s="46"/>
      <c r="UKS41" s="46"/>
      <c r="UKT41" s="46"/>
      <c r="UKU41" s="46"/>
      <c r="UKV41" s="46"/>
      <c r="UKW41" s="46"/>
      <c r="UKX41" s="46"/>
      <c r="UKY41" s="46"/>
      <c r="UKZ41" s="46"/>
      <c r="ULA41" s="46"/>
      <c r="ULB41" s="46"/>
      <c r="ULC41" s="46"/>
      <c r="ULD41" s="46"/>
      <c r="ULE41" s="46"/>
      <c r="ULF41" s="46"/>
      <c r="ULG41" s="46"/>
      <c r="ULH41" s="46"/>
      <c r="ULI41" s="46"/>
      <c r="ULJ41" s="46"/>
      <c r="ULK41" s="46"/>
      <c r="ULL41" s="46"/>
      <c r="ULM41" s="46"/>
      <c r="ULN41" s="46"/>
      <c r="ULO41" s="46"/>
      <c r="ULP41" s="46"/>
      <c r="ULQ41" s="46"/>
      <c r="ULR41" s="46"/>
      <c r="ULS41" s="46"/>
      <c r="ULT41" s="46"/>
      <c r="ULU41" s="46"/>
      <c r="ULV41" s="46"/>
      <c r="ULW41" s="46"/>
      <c r="ULX41" s="46"/>
      <c r="ULY41" s="46"/>
      <c r="ULZ41" s="46"/>
      <c r="UMA41" s="46"/>
      <c r="UMB41" s="46"/>
      <c r="UMC41" s="46"/>
      <c r="UMD41" s="46"/>
      <c r="UME41" s="46"/>
      <c r="UMF41" s="46"/>
      <c r="UMG41" s="46"/>
      <c r="UMH41" s="46"/>
      <c r="UMI41" s="46"/>
      <c r="UMJ41" s="46"/>
      <c r="UMK41" s="46"/>
      <c r="UML41" s="46"/>
      <c r="UMM41" s="46"/>
      <c r="UMN41" s="46"/>
      <c r="UMO41" s="46"/>
      <c r="UMP41" s="46"/>
      <c r="UMQ41" s="46"/>
      <c r="UMR41" s="46"/>
      <c r="UMS41" s="46"/>
      <c r="UMT41" s="46"/>
      <c r="UMU41" s="46"/>
      <c r="UMV41" s="46"/>
      <c r="UMW41" s="46"/>
      <c r="UMX41" s="46"/>
      <c r="UMY41" s="46"/>
      <c r="UMZ41" s="46"/>
      <c r="UNA41" s="46"/>
      <c r="UNB41" s="46"/>
      <c r="UNC41" s="46"/>
      <c r="UND41" s="46"/>
      <c r="UNE41" s="46"/>
      <c r="UNF41" s="46"/>
      <c r="UNG41" s="46"/>
      <c r="UNH41" s="46"/>
      <c r="UNI41" s="46"/>
      <c r="UNJ41" s="46"/>
      <c r="UNK41" s="46"/>
      <c r="UNL41" s="46"/>
      <c r="UNM41" s="46"/>
      <c r="UNN41" s="46"/>
      <c r="UNO41" s="46"/>
      <c r="UNP41" s="46"/>
      <c r="UNQ41" s="46"/>
      <c r="UNR41" s="46"/>
      <c r="UNS41" s="46"/>
      <c r="UNT41" s="46"/>
      <c r="UNU41" s="46"/>
      <c r="UNV41" s="46"/>
      <c r="UNW41" s="46"/>
      <c r="UNX41" s="46"/>
      <c r="UNY41" s="46"/>
      <c r="UNZ41" s="46"/>
      <c r="UOA41" s="46"/>
      <c r="UOB41" s="46"/>
      <c r="UOC41" s="46"/>
      <c r="UOD41" s="46"/>
      <c r="UOE41" s="46"/>
      <c r="UOF41" s="46"/>
      <c r="UOG41" s="46"/>
      <c r="UOH41" s="46"/>
      <c r="UOI41" s="46"/>
      <c r="UOJ41" s="46"/>
      <c r="UOK41" s="46"/>
      <c r="UOL41" s="46"/>
      <c r="UOM41" s="46"/>
      <c r="UON41" s="46"/>
      <c r="UOO41" s="46"/>
      <c r="UOP41" s="46"/>
      <c r="UOQ41" s="46"/>
      <c r="UOR41" s="46"/>
      <c r="UOS41" s="46"/>
      <c r="UOT41" s="46"/>
      <c r="UOU41" s="46"/>
      <c r="UOV41" s="46"/>
      <c r="UOW41" s="46"/>
      <c r="UOX41" s="46"/>
      <c r="UOY41" s="46"/>
      <c r="UOZ41" s="46"/>
      <c r="UPA41" s="46"/>
      <c r="UPB41" s="46"/>
      <c r="UPC41" s="46"/>
      <c r="UPD41" s="46"/>
      <c r="UPE41" s="46"/>
      <c r="UPF41" s="46"/>
      <c r="UPG41" s="46"/>
      <c r="UPH41" s="46"/>
      <c r="UPI41" s="46"/>
      <c r="UPJ41" s="46"/>
      <c r="UPK41" s="46"/>
      <c r="UPL41" s="46"/>
      <c r="UPM41" s="46"/>
      <c r="UPN41" s="46"/>
      <c r="UPO41" s="46"/>
      <c r="UPP41" s="46"/>
      <c r="UPQ41" s="46"/>
      <c r="UPR41" s="46"/>
      <c r="UPS41" s="46"/>
      <c r="UPT41" s="46"/>
      <c r="UPU41" s="46"/>
      <c r="UPV41" s="46"/>
      <c r="UPW41" s="46"/>
      <c r="UPX41" s="46"/>
      <c r="UPY41" s="46"/>
      <c r="UPZ41" s="46"/>
      <c r="UQA41" s="46"/>
      <c r="UQB41" s="46"/>
      <c r="UQC41" s="46"/>
      <c r="UQD41" s="46"/>
      <c r="UQE41" s="46"/>
      <c r="UQF41" s="46"/>
      <c r="UQG41" s="46"/>
      <c r="UQH41" s="46"/>
      <c r="UQI41" s="46"/>
      <c r="UQJ41" s="46"/>
      <c r="UQK41" s="46"/>
      <c r="UQL41" s="46"/>
      <c r="UQM41" s="46"/>
      <c r="UQN41" s="46"/>
      <c r="UQO41" s="46"/>
      <c r="UQP41" s="46"/>
      <c r="UQQ41" s="46"/>
      <c r="UQR41" s="46"/>
      <c r="UQS41" s="46"/>
      <c r="UQT41" s="46"/>
      <c r="UQU41" s="46"/>
      <c r="UQV41" s="46"/>
      <c r="UQW41" s="46"/>
      <c r="UQX41" s="46"/>
      <c r="UQY41" s="46"/>
      <c r="UQZ41" s="46"/>
      <c r="URA41" s="46"/>
      <c r="URB41" s="46"/>
      <c r="URC41" s="46"/>
      <c r="URD41" s="46"/>
      <c r="URE41" s="46"/>
      <c r="URF41" s="46"/>
      <c r="URG41" s="46"/>
      <c r="URH41" s="46"/>
      <c r="URI41" s="46"/>
      <c r="URJ41" s="46"/>
      <c r="URK41" s="46"/>
      <c r="URL41" s="46"/>
      <c r="URM41" s="46"/>
      <c r="URN41" s="46"/>
      <c r="URO41" s="46"/>
      <c r="URP41" s="46"/>
      <c r="URQ41" s="46"/>
      <c r="URR41" s="46"/>
      <c r="URS41" s="46"/>
      <c r="URT41" s="46"/>
      <c r="URU41" s="46"/>
      <c r="URV41" s="46"/>
      <c r="URW41" s="46"/>
      <c r="URX41" s="46"/>
      <c r="URY41" s="46"/>
      <c r="URZ41" s="46"/>
      <c r="USA41" s="46"/>
      <c r="USB41" s="46"/>
      <c r="USC41" s="46"/>
      <c r="USD41" s="46"/>
      <c r="USE41" s="46"/>
      <c r="USF41" s="46"/>
      <c r="USG41" s="46"/>
      <c r="USH41" s="46"/>
      <c r="USI41" s="46"/>
      <c r="USJ41" s="46"/>
      <c r="USK41" s="46"/>
      <c r="USL41" s="46"/>
      <c r="USM41" s="46"/>
      <c r="USN41" s="46"/>
      <c r="USO41" s="46"/>
      <c r="USP41" s="46"/>
      <c r="USQ41" s="46"/>
      <c r="USR41" s="46"/>
      <c r="USS41" s="46"/>
      <c r="UST41" s="46"/>
      <c r="USU41" s="46"/>
      <c r="USV41" s="46"/>
      <c r="USW41" s="46"/>
      <c r="USX41" s="46"/>
      <c r="USY41" s="46"/>
      <c r="USZ41" s="46"/>
      <c r="UTA41" s="46"/>
      <c r="UTB41" s="46"/>
      <c r="UTC41" s="46"/>
      <c r="UTD41" s="46"/>
      <c r="UTE41" s="46"/>
      <c r="UTF41" s="46"/>
      <c r="UTG41" s="46"/>
      <c r="UTH41" s="46"/>
      <c r="UTI41" s="46"/>
      <c r="UTJ41" s="46"/>
      <c r="UTK41" s="46"/>
      <c r="UTL41" s="46"/>
      <c r="UTM41" s="46"/>
      <c r="UTN41" s="46"/>
      <c r="UTO41" s="46"/>
      <c r="UTP41" s="46"/>
      <c r="UTQ41" s="46"/>
      <c r="UTR41" s="46"/>
      <c r="UTS41" s="46"/>
      <c r="UTT41" s="46"/>
      <c r="UTU41" s="46"/>
      <c r="UTV41" s="46"/>
      <c r="UTW41" s="46"/>
      <c r="UTX41" s="46"/>
      <c r="UTY41" s="46"/>
      <c r="UTZ41" s="46"/>
      <c r="UUA41" s="46"/>
      <c r="UUB41" s="46"/>
      <c r="UUC41" s="46"/>
      <c r="UUD41" s="46"/>
      <c r="UUE41" s="46"/>
      <c r="UUF41" s="46"/>
      <c r="UUG41" s="46"/>
      <c r="UUH41" s="46"/>
      <c r="UUI41" s="46"/>
      <c r="UUJ41" s="46"/>
      <c r="UUK41" s="46"/>
      <c r="UUL41" s="46"/>
      <c r="UUM41" s="46"/>
      <c r="UUN41" s="46"/>
      <c r="UUO41" s="46"/>
      <c r="UUP41" s="46"/>
      <c r="UUQ41" s="46"/>
      <c r="UUR41" s="46"/>
      <c r="UUS41" s="46"/>
      <c r="UUT41" s="46"/>
      <c r="UUU41" s="46"/>
      <c r="UUV41" s="46"/>
      <c r="UUW41" s="46"/>
      <c r="UUX41" s="46"/>
      <c r="UUY41" s="46"/>
      <c r="UUZ41" s="46"/>
      <c r="UVA41" s="46"/>
      <c r="UVB41" s="46"/>
      <c r="UVC41" s="46"/>
      <c r="UVD41" s="46"/>
      <c r="UVE41" s="46"/>
      <c r="UVF41" s="46"/>
      <c r="UVG41" s="46"/>
      <c r="UVH41" s="46"/>
      <c r="UVI41" s="46"/>
      <c r="UVJ41" s="46"/>
      <c r="UVK41" s="46"/>
      <c r="UVL41" s="46"/>
      <c r="UVM41" s="46"/>
      <c r="UVN41" s="46"/>
      <c r="UVO41" s="46"/>
      <c r="UVP41" s="46"/>
      <c r="UVQ41" s="46"/>
      <c r="UVR41" s="46"/>
      <c r="UVS41" s="46"/>
      <c r="UVT41" s="46"/>
      <c r="UVU41" s="46"/>
      <c r="UVV41" s="46"/>
      <c r="UVW41" s="46"/>
      <c r="UVX41" s="46"/>
      <c r="UVY41" s="46"/>
      <c r="UVZ41" s="46"/>
      <c r="UWA41" s="46"/>
      <c r="UWB41" s="46"/>
      <c r="UWC41" s="46"/>
      <c r="UWD41" s="46"/>
      <c r="UWE41" s="46"/>
      <c r="UWF41" s="46"/>
      <c r="UWG41" s="46"/>
      <c r="UWH41" s="46"/>
      <c r="UWI41" s="46"/>
      <c r="UWJ41" s="46"/>
      <c r="UWK41" s="46"/>
      <c r="UWL41" s="46"/>
      <c r="UWM41" s="46"/>
      <c r="UWN41" s="46"/>
      <c r="UWO41" s="46"/>
      <c r="UWP41" s="46"/>
      <c r="UWQ41" s="46"/>
      <c r="UWR41" s="46"/>
      <c r="UWS41" s="46"/>
      <c r="UWT41" s="46"/>
      <c r="UWU41" s="46"/>
      <c r="UWV41" s="46"/>
      <c r="UWW41" s="46"/>
      <c r="UWX41" s="46"/>
      <c r="UWY41" s="46"/>
      <c r="UWZ41" s="46"/>
      <c r="UXA41" s="46"/>
      <c r="UXB41" s="46"/>
      <c r="UXC41" s="46"/>
      <c r="UXD41" s="46"/>
      <c r="UXE41" s="46"/>
      <c r="UXF41" s="46"/>
      <c r="UXG41" s="46"/>
      <c r="UXH41" s="46"/>
      <c r="UXI41" s="46"/>
      <c r="UXJ41" s="46"/>
      <c r="UXK41" s="46"/>
      <c r="UXL41" s="46"/>
      <c r="UXM41" s="46"/>
      <c r="UXN41" s="46"/>
      <c r="UXO41" s="46"/>
      <c r="UXP41" s="46"/>
      <c r="UXQ41" s="46"/>
      <c r="UXR41" s="46"/>
      <c r="UXS41" s="46"/>
      <c r="UXT41" s="46"/>
      <c r="UXU41" s="46"/>
      <c r="UXV41" s="46"/>
      <c r="UXW41" s="46"/>
      <c r="UXX41" s="46"/>
      <c r="UXY41" s="46"/>
      <c r="UXZ41" s="46"/>
      <c r="UYA41" s="46"/>
      <c r="UYB41" s="46"/>
      <c r="UYC41" s="46"/>
      <c r="UYD41" s="46"/>
      <c r="UYE41" s="46"/>
      <c r="UYF41" s="46"/>
      <c r="UYG41" s="46"/>
      <c r="UYH41" s="46"/>
      <c r="UYI41" s="46"/>
      <c r="UYJ41" s="46"/>
      <c r="UYK41" s="46"/>
      <c r="UYL41" s="46"/>
      <c r="UYM41" s="46"/>
      <c r="UYN41" s="46"/>
      <c r="UYO41" s="46"/>
      <c r="UYP41" s="46"/>
      <c r="UYQ41" s="46"/>
      <c r="UYR41" s="46"/>
      <c r="UYS41" s="46"/>
      <c r="UYT41" s="46"/>
      <c r="UYU41" s="46"/>
      <c r="UYV41" s="46"/>
      <c r="UYW41" s="46"/>
      <c r="UYX41" s="46"/>
      <c r="UYY41" s="46"/>
      <c r="UYZ41" s="46"/>
      <c r="UZA41" s="46"/>
      <c r="UZB41" s="46"/>
      <c r="UZC41" s="46"/>
      <c r="UZD41" s="46"/>
      <c r="UZE41" s="46"/>
      <c r="UZF41" s="46"/>
      <c r="UZG41" s="46"/>
      <c r="UZH41" s="46"/>
      <c r="UZI41" s="46"/>
      <c r="UZJ41" s="46"/>
      <c r="UZK41" s="46"/>
      <c r="UZL41" s="46"/>
      <c r="UZM41" s="46"/>
      <c r="UZN41" s="46"/>
      <c r="UZO41" s="46"/>
      <c r="UZP41" s="46"/>
      <c r="UZQ41" s="46"/>
      <c r="UZR41" s="46"/>
      <c r="UZS41" s="46"/>
      <c r="UZT41" s="46"/>
      <c r="UZU41" s="46"/>
      <c r="UZV41" s="46"/>
      <c r="UZW41" s="46"/>
      <c r="UZX41" s="46"/>
      <c r="UZY41" s="46"/>
      <c r="UZZ41" s="46"/>
      <c r="VAA41" s="46"/>
      <c r="VAB41" s="46"/>
      <c r="VAC41" s="46"/>
      <c r="VAD41" s="46"/>
      <c r="VAE41" s="46"/>
      <c r="VAF41" s="46"/>
      <c r="VAG41" s="46"/>
      <c r="VAH41" s="46"/>
      <c r="VAI41" s="46"/>
      <c r="VAJ41" s="46"/>
      <c r="VAK41" s="46"/>
      <c r="VAL41" s="46"/>
      <c r="VAM41" s="46"/>
      <c r="VAN41" s="46"/>
      <c r="VAO41" s="46"/>
      <c r="VAP41" s="46"/>
      <c r="VAQ41" s="46"/>
      <c r="VAR41" s="46"/>
      <c r="VAS41" s="46"/>
      <c r="VAT41" s="46"/>
      <c r="VAU41" s="46"/>
      <c r="VAV41" s="46"/>
      <c r="VAW41" s="46"/>
      <c r="VAX41" s="46"/>
      <c r="VAY41" s="46"/>
      <c r="VAZ41" s="46"/>
      <c r="VBA41" s="46"/>
      <c r="VBB41" s="46"/>
      <c r="VBC41" s="46"/>
      <c r="VBD41" s="46"/>
      <c r="VBE41" s="46"/>
      <c r="VBF41" s="46"/>
      <c r="VBG41" s="46"/>
      <c r="VBH41" s="46"/>
      <c r="VBI41" s="46"/>
      <c r="VBJ41" s="46"/>
      <c r="VBK41" s="46"/>
      <c r="VBL41" s="46"/>
      <c r="VBM41" s="46"/>
      <c r="VBN41" s="46"/>
      <c r="VBO41" s="46"/>
      <c r="VBP41" s="46"/>
      <c r="VBQ41" s="46"/>
      <c r="VBR41" s="46"/>
      <c r="VBS41" s="46"/>
      <c r="VBT41" s="46"/>
      <c r="VBU41" s="46"/>
      <c r="VBV41" s="46"/>
      <c r="VBW41" s="46"/>
      <c r="VBX41" s="46"/>
      <c r="VBY41" s="46"/>
      <c r="VBZ41" s="46"/>
      <c r="VCA41" s="46"/>
      <c r="VCB41" s="46"/>
      <c r="VCC41" s="46"/>
      <c r="VCD41" s="46"/>
      <c r="VCE41" s="46"/>
      <c r="VCF41" s="46"/>
      <c r="VCG41" s="46"/>
      <c r="VCH41" s="46"/>
      <c r="VCI41" s="46"/>
      <c r="VCJ41" s="46"/>
      <c r="VCK41" s="46"/>
      <c r="VCL41" s="46"/>
      <c r="VCM41" s="46"/>
      <c r="VCN41" s="46"/>
      <c r="VCO41" s="46"/>
      <c r="VCP41" s="46"/>
      <c r="VCQ41" s="46"/>
      <c r="VCR41" s="46"/>
      <c r="VCS41" s="46"/>
      <c r="VCT41" s="46"/>
      <c r="VCU41" s="46"/>
      <c r="VCV41" s="46"/>
      <c r="VCW41" s="46"/>
      <c r="VCX41" s="46"/>
      <c r="VCY41" s="46"/>
      <c r="VCZ41" s="46"/>
      <c r="VDA41" s="46"/>
      <c r="VDB41" s="46"/>
      <c r="VDC41" s="46"/>
      <c r="VDD41" s="46"/>
      <c r="VDE41" s="46"/>
      <c r="VDF41" s="46"/>
      <c r="VDG41" s="46"/>
      <c r="VDH41" s="46"/>
      <c r="VDI41" s="46"/>
      <c r="VDJ41" s="46"/>
      <c r="VDK41" s="46"/>
      <c r="VDL41" s="46"/>
      <c r="VDM41" s="46"/>
      <c r="VDN41" s="46"/>
      <c r="VDO41" s="46"/>
      <c r="VDP41" s="46"/>
      <c r="VDQ41" s="46"/>
      <c r="VDR41" s="46"/>
      <c r="VDS41" s="46"/>
      <c r="VDT41" s="46"/>
      <c r="VDU41" s="46"/>
      <c r="VDV41" s="46"/>
      <c r="VDW41" s="46"/>
      <c r="VDX41" s="46"/>
      <c r="VDY41" s="46"/>
      <c r="VDZ41" s="46"/>
      <c r="VEA41" s="46"/>
      <c r="VEB41" s="46"/>
      <c r="VEC41" s="46"/>
      <c r="VED41" s="46"/>
      <c r="VEE41" s="46"/>
      <c r="VEF41" s="46"/>
      <c r="VEG41" s="46"/>
      <c r="VEH41" s="46"/>
      <c r="VEI41" s="46"/>
      <c r="VEJ41" s="46"/>
      <c r="VEK41" s="46"/>
      <c r="VEL41" s="46"/>
      <c r="VEM41" s="46"/>
      <c r="VEN41" s="46"/>
      <c r="VEO41" s="46"/>
      <c r="VEP41" s="46"/>
      <c r="VEQ41" s="46"/>
      <c r="VER41" s="46"/>
      <c r="VES41" s="46"/>
      <c r="VET41" s="46"/>
      <c r="VEU41" s="46"/>
      <c r="VEV41" s="46"/>
      <c r="VEW41" s="46"/>
      <c r="VEX41" s="46"/>
      <c r="VEY41" s="46"/>
      <c r="VEZ41" s="46"/>
      <c r="VFA41" s="46"/>
      <c r="VFB41" s="46"/>
      <c r="VFC41" s="46"/>
      <c r="VFD41" s="46"/>
      <c r="VFE41" s="46"/>
      <c r="VFF41" s="46"/>
      <c r="VFG41" s="46"/>
      <c r="VFH41" s="46"/>
      <c r="VFI41" s="46"/>
      <c r="VFJ41" s="46"/>
      <c r="VFK41" s="46"/>
      <c r="VFL41" s="46"/>
      <c r="VFM41" s="46"/>
      <c r="VFN41" s="46"/>
      <c r="VFO41" s="46"/>
      <c r="VFP41" s="46"/>
      <c r="VFQ41" s="46"/>
      <c r="VFR41" s="46"/>
      <c r="VFS41" s="46"/>
      <c r="VFT41" s="46"/>
      <c r="VFU41" s="46"/>
      <c r="VFV41" s="46"/>
      <c r="VFW41" s="46"/>
      <c r="VFX41" s="46"/>
      <c r="VFY41" s="46"/>
      <c r="VFZ41" s="46"/>
      <c r="VGA41" s="46"/>
      <c r="VGB41" s="46"/>
      <c r="VGC41" s="46"/>
      <c r="VGD41" s="46"/>
      <c r="VGE41" s="46"/>
      <c r="VGF41" s="46"/>
      <c r="VGG41" s="46"/>
      <c r="VGH41" s="46"/>
      <c r="VGI41" s="46"/>
      <c r="VGJ41" s="46"/>
      <c r="VGK41" s="46"/>
      <c r="VGL41" s="46"/>
      <c r="VGM41" s="46"/>
      <c r="VGN41" s="46"/>
      <c r="VGO41" s="46"/>
      <c r="VGP41" s="46"/>
      <c r="VGQ41" s="46"/>
      <c r="VGR41" s="46"/>
      <c r="VGS41" s="46"/>
      <c r="VGT41" s="46"/>
      <c r="VGU41" s="46"/>
      <c r="VGV41" s="46"/>
      <c r="VGW41" s="46"/>
      <c r="VGX41" s="46"/>
      <c r="VGY41" s="46"/>
      <c r="VGZ41" s="46"/>
      <c r="VHA41" s="46"/>
      <c r="VHB41" s="46"/>
      <c r="VHC41" s="46"/>
      <c r="VHD41" s="46"/>
      <c r="VHE41" s="46"/>
      <c r="VHF41" s="46"/>
      <c r="VHG41" s="46"/>
      <c r="VHH41" s="46"/>
      <c r="VHI41" s="46"/>
      <c r="VHJ41" s="46"/>
      <c r="VHK41" s="46"/>
      <c r="VHL41" s="46"/>
      <c r="VHM41" s="46"/>
      <c r="VHN41" s="46"/>
      <c r="VHO41" s="46"/>
      <c r="VHP41" s="46"/>
      <c r="VHQ41" s="46"/>
      <c r="VHR41" s="46"/>
      <c r="VHS41" s="46"/>
      <c r="VHT41" s="46"/>
      <c r="VHU41" s="46"/>
      <c r="VHV41" s="46"/>
      <c r="VHW41" s="46"/>
      <c r="VHX41" s="46"/>
      <c r="VHY41" s="46"/>
      <c r="VHZ41" s="46"/>
      <c r="VIA41" s="46"/>
      <c r="VIB41" s="46"/>
      <c r="VIC41" s="46"/>
      <c r="VID41" s="46"/>
      <c r="VIE41" s="46"/>
      <c r="VIF41" s="46"/>
      <c r="VIG41" s="46"/>
      <c r="VIH41" s="46"/>
      <c r="VII41" s="46"/>
      <c r="VIJ41" s="46"/>
      <c r="VIK41" s="46"/>
      <c r="VIL41" s="46"/>
      <c r="VIM41" s="46"/>
      <c r="VIN41" s="46"/>
      <c r="VIO41" s="46"/>
      <c r="VIP41" s="46"/>
      <c r="VIQ41" s="46"/>
      <c r="VIR41" s="46"/>
      <c r="VIS41" s="46"/>
      <c r="VIT41" s="46"/>
      <c r="VIU41" s="46"/>
      <c r="VIV41" s="46"/>
      <c r="VIW41" s="46"/>
      <c r="VIX41" s="46"/>
      <c r="VIY41" s="46"/>
      <c r="VIZ41" s="46"/>
      <c r="VJA41" s="46"/>
      <c r="VJB41" s="46"/>
      <c r="VJC41" s="46"/>
      <c r="VJD41" s="46"/>
      <c r="VJE41" s="46"/>
      <c r="VJF41" s="46"/>
      <c r="VJG41" s="46"/>
      <c r="VJH41" s="46"/>
      <c r="VJI41" s="46"/>
      <c r="VJJ41" s="46"/>
      <c r="VJK41" s="46"/>
      <c r="VJL41" s="46"/>
      <c r="VJM41" s="46"/>
      <c r="VJN41" s="46"/>
      <c r="VJO41" s="46"/>
      <c r="VJP41" s="46"/>
      <c r="VJQ41" s="46"/>
      <c r="VJR41" s="46"/>
      <c r="VJS41" s="46"/>
      <c r="VJT41" s="46"/>
      <c r="VJU41" s="46"/>
      <c r="VJV41" s="46"/>
      <c r="VJW41" s="46"/>
      <c r="VJX41" s="46"/>
      <c r="VJY41" s="46"/>
      <c r="VJZ41" s="46"/>
      <c r="VKA41" s="46"/>
      <c r="VKB41" s="46"/>
      <c r="VKC41" s="46"/>
      <c r="VKD41" s="46"/>
      <c r="VKE41" s="46"/>
      <c r="VKF41" s="46"/>
      <c r="VKG41" s="46"/>
      <c r="VKH41" s="46"/>
      <c r="VKI41" s="46"/>
      <c r="VKJ41" s="46"/>
      <c r="VKK41" s="46"/>
      <c r="VKL41" s="46"/>
      <c r="VKM41" s="46"/>
      <c r="VKN41" s="46"/>
      <c r="VKO41" s="46"/>
      <c r="VKP41" s="46"/>
      <c r="VKQ41" s="46"/>
      <c r="VKR41" s="46"/>
      <c r="VKS41" s="46"/>
      <c r="VKT41" s="46"/>
      <c r="VKU41" s="46"/>
      <c r="VKV41" s="46"/>
      <c r="VKW41" s="46"/>
      <c r="VKX41" s="46"/>
      <c r="VKY41" s="46"/>
      <c r="VKZ41" s="46"/>
      <c r="VLA41" s="46"/>
      <c r="VLB41" s="46"/>
      <c r="VLC41" s="46"/>
      <c r="VLD41" s="46"/>
      <c r="VLE41" s="46"/>
      <c r="VLF41" s="46"/>
      <c r="VLG41" s="46"/>
      <c r="VLH41" s="46"/>
      <c r="VLI41" s="46"/>
      <c r="VLJ41" s="46"/>
      <c r="VLK41" s="46"/>
      <c r="VLL41" s="46"/>
      <c r="VLM41" s="46"/>
      <c r="VLN41" s="46"/>
      <c r="VLO41" s="46"/>
      <c r="VLP41" s="46"/>
      <c r="VLQ41" s="46"/>
      <c r="VLR41" s="46"/>
      <c r="VLS41" s="46"/>
      <c r="VLT41" s="46"/>
      <c r="VLU41" s="46"/>
      <c r="VLV41" s="46"/>
      <c r="VLW41" s="46"/>
      <c r="VLX41" s="46"/>
      <c r="VLY41" s="46"/>
      <c r="VLZ41" s="46"/>
      <c r="VMA41" s="46"/>
      <c r="VMB41" s="46"/>
      <c r="VMC41" s="46"/>
      <c r="VMD41" s="46"/>
      <c r="VME41" s="46"/>
      <c r="VMF41" s="46"/>
      <c r="VMG41" s="46"/>
      <c r="VMH41" s="46"/>
      <c r="VMI41" s="46"/>
      <c r="VMJ41" s="46"/>
      <c r="VMK41" s="46"/>
      <c r="VML41" s="46"/>
      <c r="VMM41" s="46"/>
      <c r="VMN41" s="46"/>
      <c r="VMO41" s="46"/>
      <c r="VMP41" s="46"/>
      <c r="VMQ41" s="46"/>
      <c r="VMR41" s="46"/>
      <c r="VMS41" s="46"/>
      <c r="VMT41" s="46"/>
      <c r="VMU41" s="46"/>
      <c r="VMV41" s="46"/>
      <c r="VMW41" s="46"/>
      <c r="VMX41" s="46"/>
      <c r="VMY41" s="46"/>
      <c r="VMZ41" s="46"/>
      <c r="VNA41" s="46"/>
      <c r="VNB41" s="46"/>
      <c r="VNC41" s="46"/>
      <c r="VND41" s="46"/>
      <c r="VNE41" s="46"/>
      <c r="VNF41" s="46"/>
      <c r="VNG41" s="46"/>
      <c r="VNH41" s="46"/>
      <c r="VNI41" s="46"/>
      <c r="VNJ41" s="46"/>
      <c r="VNK41" s="46"/>
      <c r="VNL41" s="46"/>
      <c r="VNM41" s="46"/>
      <c r="VNN41" s="46"/>
      <c r="VNO41" s="46"/>
      <c r="VNP41" s="46"/>
      <c r="VNQ41" s="46"/>
      <c r="VNR41" s="46"/>
      <c r="VNS41" s="46"/>
      <c r="VNT41" s="46"/>
      <c r="VNU41" s="46"/>
      <c r="VNV41" s="46"/>
      <c r="VNW41" s="46"/>
      <c r="VNX41" s="46"/>
      <c r="VNY41" s="46"/>
      <c r="VNZ41" s="46"/>
      <c r="VOA41" s="46"/>
      <c r="VOB41" s="46"/>
      <c r="VOC41" s="46"/>
      <c r="VOD41" s="46"/>
      <c r="VOE41" s="46"/>
      <c r="VOF41" s="46"/>
      <c r="VOG41" s="46"/>
      <c r="VOH41" s="46"/>
      <c r="VOI41" s="46"/>
      <c r="VOJ41" s="46"/>
      <c r="VOK41" s="46"/>
      <c r="VOL41" s="46"/>
      <c r="VOM41" s="46"/>
      <c r="VON41" s="46"/>
      <c r="VOO41" s="46"/>
      <c r="VOP41" s="46"/>
      <c r="VOQ41" s="46"/>
      <c r="VOR41" s="46"/>
      <c r="VOS41" s="46"/>
      <c r="VOT41" s="46"/>
      <c r="VOU41" s="46"/>
      <c r="VOV41" s="46"/>
      <c r="VOW41" s="46"/>
      <c r="VOX41" s="46"/>
      <c r="VOY41" s="46"/>
      <c r="VOZ41" s="46"/>
      <c r="VPA41" s="46"/>
      <c r="VPB41" s="46"/>
      <c r="VPC41" s="46"/>
      <c r="VPD41" s="46"/>
      <c r="VPE41" s="46"/>
      <c r="VPF41" s="46"/>
      <c r="VPG41" s="46"/>
      <c r="VPH41" s="46"/>
      <c r="VPI41" s="46"/>
      <c r="VPJ41" s="46"/>
      <c r="VPK41" s="46"/>
      <c r="VPL41" s="46"/>
      <c r="VPM41" s="46"/>
      <c r="VPN41" s="46"/>
      <c r="VPO41" s="46"/>
      <c r="VPP41" s="46"/>
      <c r="VPQ41" s="46"/>
      <c r="VPR41" s="46"/>
      <c r="VPS41" s="46"/>
      <c r="VPT41" s="46"/>
      <c r="VPU41" s="46"/>
      <c r="VPV41" s="46"/>
      <c r="VPW41" s="46"/>
      <c r="VPX41" s="46"/>
      <c r="VPY41" s="46"/>
      <c r="VPZ41" s="46"/>
      <c r="VQA41" s="46"/>
      <c r="VQB41" s="46"/>
      <c r="VQC41" s="46"/>
      <c r="VQD41" s="46"/>
      <c r="VQE41" s="46"/>
      <c r="VQF41" s="46"/>
      <c r="VQG41" s="46"/>
      <c r="VQH41" s="46"/>
      <c r="VQI41" s="46"/>
      <c r="VQJ41" s="46"/>
      <c r="VQK41" s="46"/>
      <c r="VQL41" s="46"/>
      <c r="VQM41" s="46"/>
      <c r="VQN41" s="46"/>
      <c r="VQO41" s="46"/>
      <c r="VQP41" s="46"/>
      <c r="VQQ41" s="46"/>
      <c r="VQR41" s="46"/>
      <c r="VQS41" s="46"/>
      <c r="VQT41" s="46"/>
      <c r="VQU41" s="46"/>
      <c r="VQV41" s="46"/>
      <c r="VQW41" s="46"/>
      <c r="VQX41" s="46"/>
      <c r="VQY41" s="46"/>
      <c r="VQZ41" s="46"/>
      <c r="VRA41" s="46"/>
      <c r="VRB41" s="46"/>
      <c r="VRC41" s="46"/>
      <c r="VRD41" s="46"/>
      <c r="VRE41" s="46"/>
      <c r="VRF41" s="46"/>
      <c r="VRG41" s="46"/>
      <c r="VRH41" s="46"/>
      <c r="VRI41" s="46"/>
      <c r="VRJ41" s="46"/>
      <c r="VRK41" s="46"/>
      <c r="VRL41" s="46"/>
      <c r="VRM41" s="46"/>
      <c r="VRN41" s="46"/>
      <c r="VRO41" s="46"/>
      <c r="VRP41" s="46"/>
      <c r="VRQ41" s="46"/>
      <c r="VRR41" s="46"/>
      <c r="VRS41" s="46"/>
      <c r="VRT41" s="46"/>
      <c r="VRU41" s="46"/>
      <c r="VRV41" s="46"/>
      <c r="VRW41" s="46"/>
      <c r="VRX41" s="46"/>
      <c r="VRY41" s="46"/>
      <c r="VRZ41" s="46"/>
      <c r="VSA41" s="46"/>
      <c r="VSB41" s="46"/>
      <c r="VSC41" s="46"/>
      <c r="VSD41" s="46"/>
      <c r="VSE41" s="46"/>
      <c r="VSF41" s="46"/>
      <c r="VSG41" s="46"/>
      <c r="VSH41" s="46"/>
      <c r="VSI41" s="46"/>
      <c r="VSJ41" s="46"/>
      <c r="VSK41" s="46"/>
      <c r="VSL41" s="46"/>
      <c r="VSM41" s="46"/>
      <c r="VSN41" s="46"/>
      <c r="VSO41" s="46"/>
      <c r="VSP41" s="46"/>
      <c r="VSQ41" s="46"/>
      <c r="VSR41" s="46"/>
      <c r="VSS41" s="46"/>
      <c r="VST41" s="46"/>
      <c r="VSU41" s="46"/>
      <c r="VSV41" s="46"/>
      <c r="VSW41" s="46"/>
      <c r="VSX41" s="46"/>
      <c r="VSY41" s="46"/>
      <c r="VSZ41" s="46"/>
      <c r="VTA41" s="46"/>
      <c r="VTB41" s="46"/>
      <c r="VTC41" s="46"/>
      <c r="VTD41" s="46"/>
      <c r="VTE41" s="46"/>
      <c r="VTF41" s="46"/>
      <c r="VTG41" s="46"/>
      <c r="VTH41" s="46"/>
      <c r="VTI41" s="46"/>
      <c r="VTJ41" s="46"/>
      <c r="VTK41" s="46"/>
      <c r="VTL41" s="46"/>
      <c r="VTM41" s="46"/>
      <c r="VTN41" s="46"/>
      <c r="VTO41" s="46"/>
      <c r="VTP41" s="46"/>
      <c r="VTQ41" s="46"/>
      <c r="VTR41" s="46"/>
      <c r="VTS41" s="46"/>
      <c r="VTT41" s="46"/>
      <c r="VTU41" s="46"/>
      <c r="VTV41" s="46"/>
      <c r="VTW41" s="46"/>
      <c r="VTX41" s="46"/>
      <c r="VTY41" s="46"/>
      <c r="VTZ41" s="46"/>
      <c r="VUA41" s="46"/>
      <c r="VUB41" s="46"/>
      <c r="VUC41" s="46"/>
      <c r="VUD41" s="46"/>
      <c r="VUE41" s="46"/>
      <c r="VUF41" s="46"/>
      <c r="VUG41" s="46"/>
      <c r="VUH41" s="46"/>
      <c r="VUI41" s="46"/>
      <c r="VUJ41" s="46"/>
      <c r="VUK41" s="46"/>
      <c r="VUL41" s="46"/>
      <c r="VUM41" s="46"/>
      <c r="VUN41" s="46"/>
      <c r="VUO41" s="46"/>
      <c r="VUP41" s="46"/>
      <c r="VUQ41" s="46"/>
      <c r="VUR41" s="46"/>
      <c r="VUS41" s="46"/>
      <c r="VUT41" s="46"/>
      <c r="VUU41" s="46"/>
      <c r="VUV41" s="46"/>
      <c r="VUW41" s="46"/>
      <c r="VUX41" s="46"/>
      <c r="VUY41" s="46"/>
      <c r="VUZ41" s="46"/>
      <c r="VVA41" s="46"/>
      <c r="VVB41" s="46"/>
      <c r="VVC41" s="46"/>
      <c r="VVD41" s="46"/>
      <c r="VVE41" s="46"/>
      <c r="VVF41" s="46"/>
      <c r="VVG41" s="46"/>
      <c r="VVH41" s="46"/>
      <c r="VVI41" s="46"/>
      <c r="VVJ41" s="46"/>
      <c r="VVK41" s="46"/>
      <c r="VVL41" s="46"/>
      <c r="VVM41" s="46"/>
      <c r="VVN41" s="46"/>
      <c r="VVO41" s="46"/>
      <c r="VVP41" s="46"/>
      <c r="VVQ41" s="46"/>
      <c r="VVR41" s="46"/>
      <c r="VVS41" s="46"/>
      <c r="VVT41" s="46"/>
      <c r="VVU41" s="46"/>
      <c r="VVV41" s="46"/>
      <c r="VVW41" s="46"/>
      <c r="VVX41" s="46"/>
      <c r="VVY41" s="46"/>
      <c r="VVZ41" s="46"/>
      <c r="VWA41" s="46"/>
      <c r="VWB41" s="46"/>
      <c r="VWC41" s="46"/>
      <c r="VWD41" s="46"/>
      <c r="VWE41" s="46"/>
      <c r="VWF41" s="46"/>
      <c r="VWG41" s="46"/>
      <c r="VWH41" s="46"/>
      <c r="VWI41" s="46"/>
      <c r="VWJ41" s="46"/>
      <c r="VWK41" s="46"/>
      <c r="VWL41" s="46"/>
      <c r="VWM41" s="46"/>
      <c r="VWN41" s="46"/>
      <c r="VWO41" s="46"/>
      <c r="VWP41" s="46"/>
      <c r="VWQ41" s="46"/>
      <c r="VWR41" s="46"/>
      <c r="VWS41" s="46"/>
      <c r="VWT41" s="46"/>
      <c r="VWU41" s="46"/>
      <c r="VWV41" s="46"/>
      <c r="VWW41" s="46"/>
      <c r="VWX41" s="46"/>
      <c r="VWY41" s="46"/>
      <c r="VWZ41" s="46"/>
      <c r="VXA41" s="46"/>
      <c r="VXB41" s="46"/>
      <c r="VXC41" s="46"/>
      <c r="VXD41" s="46"/>
      <c r="VXE41" s="46"/>
      <c r="VXF41" s="46"/>
      <c r="VXG41" s="46"/>
      <c r="VXH41" s="46"/>
      <c r="VXI41" s="46"/>
      <c r="VXJ41" s="46"/>
      <c r="VXK41" s="46"/>
      <c r="VXL41" s="46"/>
      <c r="VXM41" s="46"/>
      <c r="VXN41" s="46"/>
      <c r="VXO41" s="46"/>
      <c r="VXP41" s="46"/>
      <c r="VXQ41" s="46"/>
      <c r="VXR41" s="46"/>
      <c r="VXS41" s="46"/>
      <c r="VXT41" s="46"/>
      <c r="VXU41" s="46"/>
      <c r="VXV41" s="46"/>
      <c r="VXW41" s="46"/>
      <c r="VXX41" s="46"/>
      <c r="VXY41" s="46"/>
      <c r="VXZ41" s="46"/>
      <c r="VYA41" s="46"/>
      <c r="VYB41" s="46"/>
      <c r="VYC41" s="46"/>
      <c r="VYD41" s="46"/>
      <c r="VYE41" s="46"/>
      <c r="VYF41" s="46"/>
      <c r="VYG41" s="46"/>
      <c r="VYH41" s="46"/>
      <c r="VYI41" s="46"/>
      <c r="VYJ41" s="46"/>
      <c r="VYK41" s="46"/>
      <c r="VYL41" s="46"/>
      <c r="VYM41" s="46"/>
      <c r="VYN41" s="46"/>
      <c r="VYO41" s="46"/>
      <c r="VYP41" s="46"/>
      <c r="VYQ41" s="46"/>
      <c r="VYR41" s="46"/>
      <c r="VYS41" s="46"/>
      <c r="VYT41" s="46"/>
      <c r="VYU41" s="46"/>
      <c r="VYV41" s="46"/>
      <c r="VYW41" s="46"/>
      <c r="VYX41" s="46"/>
      <c r="VYY41" s="46"/>
      <c r="VYZ41" s="46"/>
      <c r="VZA41" s="46"/>
      <c r="VZB41" s="46"/>
      <c r="VZC41" s="46"/>
      <c r="VZD41" s="46"/>
      <c r="VZE41" s="46"/>
      <c r="VZF41" s="46"/>
      <c r="VZG41" s="46"/>
      <c r="VZH41" s="46"/>
      <c r="VZI41" s="46"/>
      <c r="VZJ41" s="46"/>
      <c r="VZK41" s="46"/>
      <c r="VZL41" s="46"/>
      <c r="VZM41" s="46"/>
      <c r="VZN41" s="46"/>
      <c r="VZO41" s="46"/>
      <c r="VZP41" s="46"/>
      <c r="VZQ41" s="46"/>
      <c r="VZR41" s="46"/>
      <c r="VZS41" s="46"/>
      <c r="VZT41" s="46"/>
      <c r="VZU41" s="46"/>
      <c r="VZV41" s="46"/>
      <c r="VZW41" s="46"/>
      <c r="VZX41" s="46"/>
      <c r="VZY41" s="46"/>
      <c r="VZZ41" s="46"/>
      <c r="WAA41" s="46"/>
      <c r="WAB41" s="46"/>
      <c r="WAC41" s="46"/>
      <c r="WAD41" s="46"/>
      <c r="WAE41" s="46"/>
      <c r="WAF41" s="46"/>
      <c r="WAG41" s="46"/>
      <c r="WAH41" s="46"/>
      <c r="WAI41" s="46"/>
      <c r="WAJ41" s="46"/>
      <c r="WAK41" s="46"/>
      <c r="WAL41" s="46"/>
      <c r="WAM41" s="46"/>
      <c r="WAN41" s="46"/>
      <c r="WAO41" s="46"/>
      <c r="WAP41" s="46"/>
      <c r="WAQ41" s="46"/>
      <c r="WAR41" s="46"/>
      <c r="WAS41" s="46"/>
      <c r="WAT41" s="46"/>
      <c r="WAU41" s="46"/>
      <c r="WAV41" s="46"/>
      <c r="WAW41" s="46"/>
      <c r="WAX41" s="46"/>
      <c r="WAY41" s="46"/>
      <c r="WAZ41" s="46"/>
      <c r="WBA41" s="46"/>
      <c r="WBB41" s="46"/>
      <c r="WBC41" s="46"/>
      <c r="WBD41" s="46"/>
      <c r="WBE41" s="46"/>
      <c r="WBF41" s="46"/>
      <c r="WBG41" s="46"/>
      <c r="WBH41" s="46"/>
      <c r="WBI41" s="46"/>
      <c r="WBJ41" s="46"/>
      <c r="WBK41" s="46"/>
      <c r="WBL41" s="46"/>
      <c r="WBM41" s="46"/>
      <c r="WBN41" s="46"/>
      <c r="WBO41" s="46"/>
      <c r="WBP41" s="46"/>
      <c r="WBQ41" s="46"/>
      <c r="WBR41" s="46"/>
      <c r="WBS41" s="46"/>
      <c r="WBT41" s="46"/>
      <c r="WBU41" s="46"/>
      <c r="WBV41" s="46"/>
      <c r="WBW41" s="46"/>
      <c r="WBX41" s="46"/>
      <c r="WBY41" s="46"/>
      <c r="WBZ41" s="46"/>
      <c r="WCA41" s="46"/>
      <c r="WCB41" s="46"/>
      <c r="WCC41" s="46"/>
      <c r="WCD41" s="46"/>
      <c r="WCE41" s="46"/>
      <c r="WCF41" s="46"/>
      <c r="WCG41" s="46"/>
      <c r="WCH41" s="46"/>
      <c r="WCI41" s="46"/>
      <c r="WCJ41" s="46"/>
      <c r="WCK41" s="46"/>
      <c r="WCL41" s="46"/>
      <c r="WCM41" s="46"/>
      <c r="WCN41" s="46"/>
      <c r="WCO41" s="46"/>
      <c r="WCP41" s="46"/>
      <c r="WCQ41" s="46"/>
      <c r="WCR41" s="46"/>
      <c r="WCS41" s="46"/>
      <c r="WCT41" s="46"/>
      <c r="WCU41" s="46"/>
      <c r="WCV41" s="46"/>
      <c r="WCW41" s="46"/>
      <c r="WCX41" s="46"/>
      <c r="WCY41" s="46"/>
      <c r="WCZ41" s="46"/>
      <c r="WDA41" s="46"/>
      <c r="WDB41" s="46"/>
      <c r="WDC41" s="46"/>
      <c r="WDD41" s="46"/>
      <c r="WDE41" s="46"/>
      <c r="WDF41" s="46"/>
      <c r="WDG41" s="46"/>
      <c r="WDH41" s="46"/>
      <c r="WDI41" s="46"/>
      <c r="WDJ41" s="46"/>
      <c r="WDK41" s="46"/>
      <c r="WDL41" s="46"/>
      <c r="WDM41" s="46"/>
      <c r="WDN41" s="46"/>
      <c r="WDO41" s="46"/>
      <c r="WDP41" s="46"/>
      <c r="WDQ41" s="46"/>
      <c r="WDR41" s="46"/>
      <c r="WDS41" s="46"/>
      <c r="WDT41" s="46"/>
      <c r="WDU41" s="46"/>
      <c r="WDV41" s="46"/>
      <c r="WDW41" s="46"/>
      <c r="WDX41" s="46"/>
      <c r="WDY41" s="46"/>
      <c r="WDZ41" s="46"/>
      <c r="WEA41" s="46"/>
      <c r="WEB41" s="46"/>
      <c r="WEC41" s="46"/>
      <c r="WED41" s="46"/>
      <c r="WEE41" s="46"/>
      <c r="WEF41" s="46"/>
      <c r="WEG41" s="46"/>
      <c r="WEH41" s="46"/>
      <c r="WEI41" s="46"/>
      <c r="WEJ41" s="46"/>
      <c r="WEK41" s="46"/>
      <c r="WEL41" s="46"/>
      <c r="WEM41" s="46"/>
      <c r="WEN41" s="46"/>
      <c r="WEO41" s="46"/>
      <c r="WEP41" s="46"/>
      <c r="WEQ41" s="46"/>
      <c r="WER41" s="46"/>
      <c r="WES41" s="46"/>
      <c r="WET41" s="46"/>
      <c r="WEU41" s="46"/>
      <c r="WEV41" s="46"/>
      <c r="WEW41" s="46"/>
      <c r="WEX41" s="46"/>
      <c r="WEY41" s="46"/>
      <c r="WEZ41" s="46"/>
      <c r="WFA41" s="46"/>
      <c r="WFB41" s="46"/>
      <c r="WFC41" s="46"/>
      <c r="WFD41" s="46"/>
      <c r="WFE41" s="46"/>
      <c r="WFF41" s="46"/>
      <c r="WFG41" s="46"/>
      <c r="WFH41" s="46"/>
      <c r="WFI41" s="46"/>
      <c r="WFJ41" s="46"/>
      <c r="WFK41" s="46"/>
      <c r="WFL41" s="46"/>
      <c r="WFM41" s="46"/>
      <c r="WFN41" s="46"/>
      <c r="WFO41" s="46"/>
      <c r="WFP41" s="46"/>
      <c r="WFQ41" s="46"/>
      <c r="WFR41" s="46"/>
      <c r="WFS41" s="46"/>
      <c r="WFT41" s="46"/>
      <c r="WFU41" s="46"/>
      <c r="WFV41" s="46"/>
      <c r="WFW41" s="46"/>
      <c r="WFX41" s="46"/>
      <c r="WFY41" s="46"/>
      <c r="WFZ41" s="46"/>
      <c r="WGA41" s="46"/>
      <c r="WGB41" s="46"/>
      <c r="WGC41" s="46"/>
      <c r="WGD41" s="46"/>
      <c r="WGE41" s="46"/>
      <c r="WGF41" s="46"/>
      <c r="WGG41" s="46"/>
      <c r="WGH41" s="46"/>
      <c r="WGI41" s="46"/>
      <c r="WGJ41" s="46"/>
      <c r="WGK41" s="46"/>
      <c r="WGL41" s="46"/>
      <c r="WGM41" s="46"/>
      <c r="WGN41" s="46"/>
      <c r="WGO41" s="46"/>
      <c r="WGP41" s="46"/>
      <c r="WGQ41" s="46"/>
      <c r="WGR41" s="46"/>
      <c r="WGS41" s="46"/>
      <c r="WGT41" s="46"/>
      <c r="WGU41" s="46"/>
      <c r="WGV41" s="46"/>
      <c r="WGW41" s="46"/>
      <c r="WGX41" s="46"/>
      <c r="WGY41" s="46"/>
      <c r="WGZ41" s="46"/>
      <c r="WHA41" s="46"/>
      <c r="WHB41" s="46"/>
      <c r="WHC41" s="46"/>
      <c r="WHD41" s="46"/>
      <c r="WHE41" s="46"/>
      <c r="WHF41" s="46"/>
      <c r="WHG41" s="46"/>
      <c r="WHH41" s="46"/>
      <c r="WHI41" s="46"/>
      <c r="WHJ41" s="46"/>
      <c r="WHK41" s="46"/>
      <c r="WHL41" s="46"/>
      <c r="WHM41" s="46"/>
      <c r="WHN41" s="46"/>
      <c r="WHO41" s="46"/>
      <c r="WHP41" s="46"/>
      <c r="WHQ41" s="46"/>
      <c r="WHR41" s="46"/>
      <c r="WHS41" s="46"/>
      <c r="WHT41" s="46"/>
      <c r="WHU41" s="46"/>
      <c r="WHV41" s="46"/>
      <c r="WHW41" s="46"/>
      <c r="WHX41" s="46"/>
      <c r="WHY41" s="46"/>
      <c r="WHZ41" s="46"/>
      <c r="WIA41" s="46"/>
      <c r="WIB41" s="46"/>
      <c r="WIC41" s="46"/>
      <c r="WID41" s="46"/>
      <c r="WIE41" s="46"/>
      <c r="WIF41" s="46"/>
      <c r="WIG41" s="46"/>
      <c r="WIH41" s="46"/>
      <c r="WII41" s="46"/>
      <c r="WIJ41" s="46"/>
      <c r="WIK41" s="46"/>
      <c r="WIL41" s="46"/>
      <c r="WIM41" s="46"/>
      <c r="WIN41" s="46"/>
      <c r="WIO41" s="46"/>
      <c r="WIP41" s="46"/>
      <c r="WIQ41" s="46"/>
      <c r="WIR41" s="46"/>
      <c r="WIS41" s="46"/>
      <c r="WIT41" s="46"/>
      <c r="WIU41" s="46"/>
      <c r="WIV41" s="46"/>
      <c r="WIW41" s="46"/>
      <c r="WIX41" s="46"/>
      <c r="WIY41" s="46"/>
      <c r="WIZ41" s="46"/>
      <c r="WJA41" s="46"/>
      <c r="WJB41" s="46"/>
      <c r="WJC41" s="46"/>
      <c r="WJD41" s="46"/>
      <c r="WJE41" s="46"/>
      <c r="WJF41" s="46"/>
      <c r="WJG41" s="46"/>
      <c r="WJH41" s="46"/>
      <c r="WJI41" s="46"/>
      <c r="WJJ41" s="46"/>
      <c r="WJK41" s="46"/>
      <c r="WJL41" s="46"/>
      <c r="WJM41" s="46"/>
      <c r="WJN41" s="46"/>
      <c r="WJO41" s="46"/>
      <c r="WJP41" s="46"/>
      <c r="WJQ41" s="46"/>
      <c r="WJR41" s="46"/>
      <c r="WJS41" s="46"/>
      <c r="WJT41" s="46"/>
      <c r="WJU41" s="46"/>
      <c r="WJV41" s="46"/>
      <c r="WJW41" s="46"/>
      <c r="WJX41" s="46"/>
      <c r="WJY41" s="46"/>
      <c r="WJZ41" s="46"/>
      <c r="WKA41" s="46"/>
      <c r="WKB41" s="46"/>
      <c r="WKC41" s="46"/>
      <c r="WKD41" s="46"/>
      <c r="WKE41" s="46"/>
      <c r="WKF41" s="46"/>
      <c r="WKG41" s="46"/>
      <c r="WKH41" s="46"/>
      <c r="WKI41" s="46"/>
      <c r="WKJ41" s="46"/>
      <c r="WKK41" s="46"/>
      <c r="WKL41" s="46"/>
      <c r="WKM41" s="46"/>
      <c r="WKN41" s="46"/>
      <c r="WKO41" s="46"/>
      <c r="WKP41" s="46"/>
      <c r="WKQ41" s="46"/>
      <c r="WKR41" s="46"/>
      <c r="WKS41" s="46"/>
      <c r="WKT41" s="46"/>
      <c r="WKU41" s="46"/>
      <c r="WKV41" s="46"/>
      <c r="WKW41" s="46"/>
      <c r="WKX41" s="46"/>
      <c r="WKY41" s="46"/>
      <c r="WKZ41" s="46"/>
      <c r="WLA41" s="46"/>
      <c r="WLB41" s="46"/>
      <c r="WLC41" s="46"/>
      <c r="WLD41" s="46"/>
      <c r="WLE41" s="46"/>
      <c r="WLF41" s="46"/>
      <c r="WLG41" s="46"/>
      <c r="WLH41" s="46"/>
      <c r="WLI41" s="46"/>
      <c r="WLJ41" s="46"/>
      <c r="WLK41" s="46"/>
      <c r="WLL41" s="46"/>
      <c r="WLM41" s="46"/>
      <c r="WLN41" s="46"/>
      <c r="WLO41" s="46"/>
      <c r="WLP41" s="46"/>
      <c r="WLQ41" s="46"/>
      <c r="WLR41" s="46"/>
      <c r="WLS41" s="46"/>
      <c r="WLT41" s="46"/>
      <c r="WLU41" s="46"/>
      <c r="WLV41" s="46"/>
      <c r="WLW41" s="46"/>
      <c r="WLX41" s="46"/>
      <c r="WLY41" s="46"/>
      <c r="WLZ41" s="46"/>
      <c r="WMA41" s="46"/>
      <c r="WMB41" s="46"/>
      <c r="WMC41" s="46"/>
      <c r="WMD41" s="46"/>
      <c r="WME41" s="46"/>
      <c r="WMF41" s="46"/>
      <c r="WMG41" s="46"/>
      <c r="WMH41" s="46"/>
      <c r="WMI41" s="46"/>
      <c r="WMJ41" s="46"/>
      <c r="WMK41" s="46"/>
      <c r="WML41" s="46"/>
      <c r="WMM41" s="46"/>
      <c r="WMN41" s="46"/>
      <c r="WMO41" s="46"/>
      <c r="WMP41" s="46"/>
      <c r="WMQ41" s="46"/>
      <c r="WMR41" s="46"/>
      <c r="WMS41" s="46"/>
      <c r="WMT41" s="46"/>
      <c r="WMU41" s="46"/>
      <c r="WMV41" s="46"/>
      <c r="WMW41" s="46"/>
      <c r="WMX41" s="46"/>
      <c r="WMY41" s="46"/>
      <c r="WMZ41" s="46"/>
      <c r="WNA41" s="46"/>
      <c r="WNB41" s="46"/>
      <c r="WNC41" s="46"/>
      <c r="WND41" s="46"/>
      <c r="WNE41" s="46"/>
      <c r="WNF41" s="46"/>
      <c r="WNG41" s="46"/>
      <c r="WNH41" s="46"/>
      <c r="WNI41" s="46"/>
      <c r="WNJ41" s="46"/>
      <c r="WNK41" s="46"/>
      <c r="WNL41" s="46"/>
      <c r="WNM41" s="46"/>
      <c r="WNN41" s="46"/>
      <c r="WNO41" s="46"/>
      <c r="WNP41" s="46"/>
      <c r="WNQ41" s="46"/>
      <c r="WNR41" s="46"/>
      <c r="WNS41" s="46"/>
      <c r="WNT41" s="46"/>
      <c r="WNU41" s="46"/>
      <c r="WNV41" s="46"/>
      <c r="WNW41" s="46"/>
      <c r="WNX41" s="46"/>
      <c r="WNY41" s="46"/>
      <c r="WNZ41" s="46"/>
      <c r="WOA41" s="46"/>
      <c r="WOB41" s="46"/>
      <c r="WOC41" s="46"/>
      <c r="WOD41" s="46"/>
      <c r="WOE41" s="46"/>
      <c r="WOF41" s="46"/>
      <c r="WOG41" s="46"/>
      <c r="WOH41" s="46"/>
      <c r="WOI41" s="46"/>
      <c r="WOJ41" s="46"/>
      <c r="WOK41" s="46"/>
      <c r="WOL41" s="46"/>
      <c r="WOM41" s="46"/>
      <c r="WON41" s="46"/>
      <c r="WOO41" s="46"/>
      <c r="WOP41" s="46"/>
      <c r="WOQ41" s="46"/>
      <c r="WOR41" s="46"/>
      <c r="WOS41" s="46"/>
      <c r="WOT41" s="46"/>
      <c r="WOU41" s="46"/>
      <c r="WOV41" s="46"/>
      <c r="WOW41" s="46"/>
      <c r="WOX41" s="46"/>
      <c r="WOY41" s="46"/>
      <c r="WOZ41" s="46"/>
      <c r="WPA41" s="46"/>
      <c r="WPB41" s="46"/>
      <c r="WPC41" s="46"/>
      <c r="WPD41" s="46"/>
      <c r="WPE41" s="46"/>
      <c r="WPF41" s="46"/>
      <c r="WPG41" s="46"/>
      <c r="WPH41" s="46"/>
      <c r="WPI41" s="46"/>
      <c r="WPJ41" s="46"/>
      <c r="WPK41" s="46"/>
      <c r="WPL41" s="46"/>
      <c r="WPM41" s="46"/>
      <c r="WPN41" s="46"/>
      <c r="WPO41" s="46"/>
      <c r="WPP41" s="46"/>
      <c r="WPQ41" s="46"/>
      <c r="WPR41" s="46"/>
      <c r="WPS41" s="46"/>
      <c r="WPT41" s="46"/>
      <c r="WPU41" s="46"/>
      <c r="WPV41" s="46"/>
      <c r="WPW41" s="46"/>
      <c r="WPX41" s="46"/>
      <c r="WPY41" s="46"/>
      <c r="WPZ41" s="46"/>
      <c r="WQA41" s="46"/>
      <c r="WQB41" s="46"/>
      <c r="WQC41" s="46"/>
      <c r="WQD41" s="46"/>
      <c r="WQE41" s="46"/>
      <c r="WQF41" s="46"/>
      <c r="WQG41" s="46"/>
      <c r="WQH41" s="46"/>
      <c r="WQI41" s="46"/>
      <c r="WQJ41" s="46"/>
      <c r="WQK41" s="46"/>
      <c r="WQL41" s="46"/>
      <c r="WQM41" s="46"/>
      <c r="WQN41" s="46"/>
      <c r="WQO41" s="46"/>
      <c r="WQP41" s="46"/>
      <c r="WQQ41" s="46"/>
      <c r="WQR41" s="46"/>
      <c r="WQS41" s="46"/>
      <c r="WQT41" s="46"/>
      <c r="WQU41" s="46"/>
      <c r="WQV41" s="46"/>
      <c r="WQW41" s="46"/>
      <c r="WQX41" s="46"/>
      <c r="WQY41" s="46"/>
      <c r="WQZ41" s="46"/>
      <c r="WRA41" s="46"/>
      <c r="WRB41" s="46"/>
      <c r="WRC41" s="46"/>
      <c r="WRD41" s="46"/>
      <c r="WRE41" s="46"/>
      <c r="WRF41" s="46"/>
      <c r="WRG41" s="46"/>
      <c r="WRH41" s="46"/>
      <c r="WRI41" s="46"/>
      <c r="WRJ41" s="46"/>
      <c r="WRK41" s="46"/>
      <c r="WRL41" s="46"/>
      <c r="WRM41" s="46"/>
      <c r="WRN41" s="46"/>
      <c r="WRO41" s="46"/>
      <c r="WRP41" s="46"/>
      <c r="WRQ41" s="46"/>
      <c r="WRR41" s="46"/>
      <c r="WRS41" s="46"/>
      <c r="WRT41" s="46"/>
      <c r="WRU41" s="46"/>
      <c r="WRV41" s="46"/>
      <c r="WRW41" s="46"/>
      <c r="WRX41" s="46"/>
      <c r="WRY41" s="46"/>
      <c r="WRZ41" s="46"/>
      <c r="WSA41" s="46"/>
      <c r="WSB41" s="46"/>
      <c r="WSC41" s="46"/>
      <c r="WSD41" s="46"/>
      <c r="WSE41" s="46"/>
      <c r="WSF41" s="46"/>
      <c r="WSG41" s="46"/>
      <c r="WSH41" s="46"/>
      <c r="WSI41" s="46"/>
      <c r="WSJ41" s="46"/>
      <c r="WSK41" s="46"/>
      <c r="WSL41" s="46"/>
      <c r="WSM41" s="46"/>
      <c r="WSN41" s="46"/>
      <c r="WSO41" s="46"/>
      <c r="WSP41" s="46"/>
      <c r="WSQ41" s="46"/>
      <c r="WSR41" s="46"/>
      <c r="WSS41" s="46"/>
      <c r="WST41" s="46"/>
      <c r="WSU41" s="46"/>
      <c r="WSV41" s="46"/>
      <c r="WSW41" s="46"/>
      <c r="WSX41" s="46"/>
      <c r="WSY41" s="46"/>
      <c r="WSZ41" s="46"/>
      <c r="WTA41" s="46"/>
      <c r="WTB41" s="46"/>
      <c r="WTC41" s="46"/>
      <c r="WTD41" s="46"/>
      <c r="WTE41" s="46"/>
      <c r="WTF41" s="46"/>
      <c r="WTG41" s="46"/>
      <c r="WTH41" s="46"/>
      <c r="WTI41" s="46"/>
      <c r="WTJ41" s="46"/>
      <c r="WTK41" s="46"/>
      <c r="WTL41" s="46"/>
      <c r="WTM41" s="46"/>
      <c r="WTN41" s="46"/>
      <c r="WTO41" s="46"/>
      <c r="WTP41" s="46"/>
      <c r="WTQ41" s="46"/>
      <c r="WTR41" s="46"/>
      <c r="WTS41" s="46"/>
      <c r="WTT41" s="46"/>
      <c r="WTU41" s="46"/>
      <c r="WTV41" s="46"/>
      <c r="WTW41" s="46"/>
      <c r="WTX41" s="46"/>
      <c r="WTY41" s="46"/>
      <c r="WTZ41" s="46"/>
      <c r="WUA41" s="46"/>
      <c r="WUB41" s="46"/>
      <c r="WUC41" s="46"/>
      <c r="WUD41" s="46"/>
      <c r="WUE41" s="46"/>
      <c r="WUF41" s="46"/>
      <c r="WUG41" s="46"/>
      <c r="WUH41" s="46"/>
      <c r="WUI41" s="46"/>
      <c r="WUJ41" s="46"/>
      <c r="WUK41" s="46"/>
      <c r="WUL41" s="46"/>
      <c r="WUM41" s="46"/>
      <c r="WUN41" s="46"/>
      <c r="WUO41" s="46"/>
      <c r="WUP41" s="46"/>
      <c r="WUQ41" s="46"/>
      <c r="WUR41" s="46"/>
      <c r="WUS41" s="46"/>
      <c r="WUT41" s="46"/>
      <c r="WUU41" s="46"/>
      <c r="WUV41" s="46"/>
      <c r="WUW41" s="46"/>
      <c r="WUX41" s="46"/>
      <c r="WUY41" s="46"/>
      <c r="WUZ41" s="46"/>
      <c r="WVA41" s="46"/>
      <c r="WVB41" s="46"/>
      <c r="WVC41" s="46"/>
      <c r="WVD41" s="46"/>
      <c r="WVE41" s="46"/>
      <c r="WVF41" s="46"/>
      <c r="WVG41" s="46"/>
      <c r="WVH41" s="46"/>
      <c r="WVI41" s="46"/>
      <c r="WVJ41" s="46"/>
      <c r="WVK41" s="46"/>
      <c r="WVL41" s="46"/>
      <c r="WVM41" s="46"/>
      <c r="WVN41" s="46"/>
    </row>
    <row r="42" spans="1:16134" s="45" customFormat="1" ht="287.25" customHeight="1">
      <c r="A42" s="213" t="s">
        <v>171</v>
      </c>
      <c r="B42" s="823" t="s">
        <v>172</v>
      </c>
      <c r="C42" s="824"/>
      <c r="D42" s="99" t="s">
        <v>192</v>
      </c>
      <c r="E42" s="927" t="s">
        <v>193</v>
      </c>
      <c r="F42" s="927"/>
      <c r="G42" s="927"/>
      <c r="H42" s="927"/>
      <c r="I42" s="881" t="s">
        <v>1039</v>
      </c>
      <c r="J42" s="881"/>
      <c r="K42" s="831" t="s">
        <v>197</v>
      </c>
      <c r="L42" s="831"/>
      <c r="M42" s="831"/>
      <c r="N42" s="831"/>
      <c r="O42" s="201" t="s">
        <v>190</v>
      </c>
      <c r="P42" s="941" t="s">
        <v>1038</v>
      </c>
      <c r="Q42" s="941"/>
      <c r="R42" s="941"/>
      <c r="S42" s="95" t="s">
        <v>155</v>
      </c>
      <c r="T42" s="82" t="s">
        <v>114</v>
      </c>
      <c r="U42" s="454">
        <v>1</v>
      </c>
      <c r="V42" s="376">
        <f>U42</f>
        <v>1</v>
      </c>
      <c r="W42" s="376">
        <f>AF42</f>
        <v>1</v>
      </c>
      <c r="X42" s="411">
        <f t="shared" si="4"/>
        <v>1</v>
      </c>
      <c r="Y42" s="183">
        <f t="shared" si="6"/>
        <v>1</v>
      </c>
      <c r="Z42" s="46"/>
      <c r="AA42" s="376">
        <f t="shared" si="12"/>
        <v>1</v>
      </c>
      <c r="AB42" s="376">
        <v>1</v>
      </c>
      <c r="AC42" s="411">
        <f>AB42/AA42</f>
        <v>1</v>
      </c>
      <c r="AD42" s="306">
        <f t="shared" ref="AD42" si="15">AC42</f>
        <v>1</v>
      </c>
      <c r="AE42" s="541">
        <v>1</v>
      </c>
      <c r="AF42" s="541">
        <v>1</v>
      </c>
      <c r="AG42" s="543">
        <f t="shared" si="5"/>
        <v>1</v>
      </c>
      <c r="AH42" s="544">
        <f t="shared" si="14"/>
        <v>1</v>
      </c>
      <c r="AI42" s="221">
        <v>0</v>
      </c>
      <c r="AJ42" s="221">
        <v>0</v>
      </c>
      <c r="AK42" s="222">
        <v>0</v>
      </c>
      <c r="AL42" s="223">
        <f t="shared" si="9"/>
        <v>0</v>
      </c>
      <c r="AM42" s="221">
        <v>0</v>
      </c>
      <c r="AN42" s="221">
        <v>0</v>
      </c>
      <c r="AO42" s="222">
        <v>0</v>
      </c>
      <c r="AP42" s="223">
        <f t="shared" si="10"/>
        <v>0</v>
      </c>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s="46"/>
      <c r="DR42" s="46"/>
      <c r="DS42" s="46"/>
      <c r="DT42" s="46"/>
      <c r="DU42" s="46"/>
      <c r="DV42" s="46"/>
      <c r="DW42" s="46"/>
      <c r="DX42" s="46"/>
      <c r="DY42" s="46"/>
      <c r="DZ42" s="46"/>
      <c r="EA42" s="46"/>
      <c r="EB42" s="46"/>
      <c r="EC42" s="46"/>
      <c r="ED42" s="46"/>
      <c r="EE42" s="46"/>
      <c r="EF42" s="46"/>
      <c r="EG42" s="46"/>
      <c r="EH42" s="46"/>
      <c r="EI42" s="46"/>
      <c r="EJ42" s="46"/>
      <c r="EK42" s="46"/>
      <c r="EL42" s="46"/>
      <c r="EM42" s="46"/>
      <c r="EN42" s="46"/>
      <c r="EO42" s="46"/>
      <c r="EP42" s="46"/>
      <c r="EQ42" s="46"/>
      <c r="ER42" s="46"/>
      <c r="ES42" s="46"/>
      <c r="ET42" s="46"/>
      <c r="EU42" s="46"/>
      <c r="EV42" s="46"/>
      <c r="EW42" s="46"/>
      <c r="EX42" s="46"/>
      <c r="EY42" s="46"/>
      <c r="EZ42" s="46"/>
      <c r="FA42" s="46"/>
      <c r="FB42" s="46"/>
      <c r="FC42" s="46"/>
      <c r="FD42" s="46"/>
      <c r="FE42" s="46"/>
      <c r="FF42" s="46"/>
      <c r="FG42" s="46"/>
      <c r="FH42" s="46"/>
      <c r="FI42" s="46"/>
      <c r="FJ42" s="46"/>
      <c r="FK42" s="46"/>
      <c r="FL42" s="46"/>
      <c r="FM42" s="46"/>
      <c r="FN42" s="46"/>
      <c r="FO42" s="46"/>
      <c r="FP42" s="46"/>
      <c r="FQ42" s="46"/>
      <c r="FR42" s="46"/>
      <c r="FS42" s="46"/>
      <c r="FT42" s="46"/>
      <c r="FU42" s="46"/>
      <c r="FV42" s="46"/>
      <c r="FW42" s="46"/>
      <c r="FX42" s="46"/>
      <c r="FY42" s="46"/>
      <c r="FZ42" s="46"/>
      <c r="GA42" s="46"/>
      <c r="GB42" s="46"/>
      <c r="GC42" s="46"/>
      <c r="GD42" s="46"/>
      <c r="GE42" s="46"/>
      <c r="GF42" s="46"/>
      <c r="GG42" s="46"/>
      <c r="GH42" s="46"/>
      <c r="GI42" s="46"/>
      <c r="GJ42" s="46"/>
      <c r="GK42" s="46"/>
      <c r="GL42" s="46"/>
      <c r="GM42" s="46"/>
      <c r="GN42" s="46"/>
      <c r="GO42" s="46"/>
      <c r="GP42" s="46"/>
      <c r="GQ42" s="46"/>
      <c r="GR42" s="46"/>
      <c r="GS42" s="46"/>
      <c r="GT42" s="46"/>
      <c r="GU42" s="46"/>
      <c r="GV42" s="46"/>
      <c r="GW42" s="46"/>
      <c r="GX42" s="46"/>
      <c r="GY42" s="46"/>
      <c r="GZ42" s="46"/>
      <c r="HA42" s="46"/>
      <c r="HB42" s="46"/>
      <c r="HC42" s="46"/>
      <c r="HD42" s="46"/>
      <c r="HE42" s="46"/>
      <c r="HF42" s="46"/>
      <c r="HG42" s="46"/>
      <c r="HH42" s="46"/>
      <c r="HI42" s="46"/>
      <c r="HJ42" s="46"/>
      <c r="HK42" s="46"/>
      <c r="HL42" s="46"/>
      <c r="HM42" s="46"/>
      <c r="HN42" s="46"/>
      <c r="HO42" s="46"/>
      <c r="HP42" s="46"/>
      <c r="HQ42" s="46"/>
      <c r="HR42" s="46"/>
      <c r="HS42" s="46"/>
      <c r="HT42" s="46"/>
      <c r="HU42" s="46"/>
      <c r="HV42" s="46"/>
      <c r="HW42" s="46"/>
      <c r="HX42" s="46"/>
      <c r="HY42" s="46"/>
      <c r="HZ42" s="46"/>
      <c r="IA42" s="46"/>
      <c r="IB42" s="46"/>
      <c r="IC42" s="46"/>
      <c r="ID42" s="46"/>
      <c r="IE42" s="46"/>
      <c r="IF42" s="46"/>
      <c r="IG42" s="46"/>
      <c r="IH42" s="46"/>
      <c r="II42" s="46"/>
      <c r="IJ42" s="46"/>
      <c r="IK42" s="46"/>
      <c r="IL42" s="46"/>
      <c r="IM42" s="46"/>
      <c r="IN42" s="46"/>
      <c r="IO42" s="46"/>
      <c r="IP42" s="46"/>
      <c r="IQ42" s="46"/>
      <c r="IR42" s="46"/>
      <c r="IS42" s="46"/>
      <c r="IT42" s="46"/>
      <c r="IU42" s="46"/>
      <c r="IV42" s="46"/>
      <c r="IW42" s="46"/>
      <c r="IX42" s="46"/>
      <c r="IY42" s="46"/>
      <c r="IZ42" s="46"/>
      <c r="JA42" s="46"/>
      <c r="JB42" s="46"/>
      <c r="JC42" s="46"/>
      <c r="JD42" s="46"/>
      <c r="JE42" s="46"/>
      <c r="JF42" s="46"/>
      <c r="JG42" s="46"/>
      <c r="JH42" s="46"/>
      <c r="JI42" s="46"/>
      <c r="JJ42" s="46"/>
      <c r="JK42" s="46"/>
      <c r="JL42" s="46"/>
      <c r="JM42" s="46"/>
      <c r="JN42" s="46"/>
      <c r="JO42" s="46"/>
      <c r="JP42" s="46"/>
      <c r="JQ42" s="46"/>
      <c r="JR42" s="46"/>
      <c r="JS42" s="46"/>
      <c r="JT42" s="46"/>
      <c r="JU42" s="46"/>
      <c r="JV42" s="46"/>
      <c r="JW42" s="46"/>
      <c r="JX42" s="46"/>
      <c r="JY42" s="46"/>
      <c r="JZ42" s="46"/>
      <c r="KA42" s="46"/>
      <c r="KB42" s="46"/>
      <c r="KC42" s="46"/>
      <c r="KD42" s="46"/>
      <c r="KE42" s="46"/>
      <c r="KF42" s="46"/>
      <c r="KG42" s="46"/>
      <c r="KH42" s="46"/>
      <c r="KI42" s="46"/>
      <c r="KJ42" s="46"/>
      <c r="KK42" s="46"/>
      <c r="KL42" s="46"/>
      <c r="KM42" s="46"/>
      <c r="KN42" s="46"/>
      <c r="KO42" s="46"/>
      <c r="KP42" s="46"/>
      <c r="KQ42" s="46"/>
      <c r="KR42" s="46"/>
      <c r="KS42" s="46"/>
      <c r="KT42" s="46"/>
      <c r="KU42" s="46"/>
      <c r="KV42" s="46"/>
      <c r="KW42" s="46"/>
      <c r="KX42" s="46"/>
      <c r="KY42" s="46"/>
      <c r="KZ42" s="46"/>
      <c r="LA42" s="46"/>
      <c r="LB42" s="46"/>
      <c r="LC42" s="46"/>
      <c r="LD42" s="46"/>
      <c r="LE42" s="46"/>
      <c r="LF42" s="46"/>
      <c r="LG42" s="46"/>
      <c r="LH42" s="46"/>
      <c r="LI42" s="46"/>
      <c r="LJ42" s="46"/>
      <c r="LK42" s="46"/>
      <c r="LL42" s="46"/>
      <c r="LM42" s="46"/>
      <c r="LN42" s="46"/>
      <c r="LO42" s="46"/>
      <c r="LP42" s="46"/>
      <c r="LQ42" s="46"/>
      <c r="LR42" s="46"/>
      <c r="LS42" s="46"/>
      <c r="LT42" s="46"/>
      <c r="LU42" s="46"/>
      <c r="LV42" s="46"/>
      <c r="LW42" s="46"/>
      <c r="LX42" s="46"/>
      <c r="LY42" s="46"/>
      <c r="LZ42" s="46"/>
      <c r="MA42" s="46"/>
      <c r="MB42" s="46"/>
      <c r="MC42" s="46"/>
      <c r="MD42" s="46"/>
      <c r="ME42" s="46"/>
      <c r="MF42" s="46"/>
      <c r="MG42" s="46"/>
      <c r="MH42" s="46"/>
      <c r="MI42" s="46"/>
      <c r="MJ42" s="46"/>
      <c r="MK42" s="46"/>
      <c r="ML42" s="46"/>
      <c r="MM42" s="46"/>
      <c r="MN42" s="46"/>
      <c r="MO42" s="46"/>
      <c r="MP42" s="46"/>
      <c r="MQ42" s="46"/>
      <c r="MR42" s="46"/>
      <c r="MS42" s="46"/>
      <c r="MT42" s="46"/>
      <c r="MU42" s="46"/>
      <c r="MV42" s="46"/>
      <c r="MW42" s="46"/>
      <c r="MX42" s="46"/>
      <c r="MY42" s="46"/>
      <c r="MZ42" s="46"/>
      <c r="NA42" s="46"/>
      <c r="NB42" s="46"/>
      <c r="NC42" s="46"/>
      <c r="ND42" s="46"/>
      <c r="NE42" s="46"/>
      <c r="NF42" s="46"/>
      <c r="NG42" s="46"/>
      <c r="NH42" s="46"/>
      <c r="NI42" s="46"/>
      <c r="NJ42" s="46"/>
      <c r="NK42" s="46"/>
      <c r="NL42" s="46"/>
      <c r="NM42" s="46"/>
      <c r="NN42" s="46"/>
      <c r="NO42" s="46"/>
      <c r="NP42" s="46"/>
      <c r="NQ42" s="46"/>
      <c r="NR42" s="46"/>
      <c r="NS42" s="46"/>
      <c r="NT42" s="46"/>
      <c r="NU42" s="46"/>
      <c r="NV42" s="46"/>
      <c r="NW42" s="46"/>
      <c r="NX42" s="46"/>
      <c r="NY42" s="46"/>
      <c r="NZ42" s="46"/>
      <c r="OA42" s="46"/>
      <c r="OB42" s="46"/>
      <c r="OC42" s="46"/>
      <c r="OD42" s="46"/>
      <c r="OE42" s="46"/>
      <c r="OF42" s="46"/>
      <c r="OG42" s="46"/>
      <c r="OH42" s="46"/>
      <c r="OI42" s="46"/>
      <c r="OJ42" s="46"/>
      <c r="OK42" s="46"/>
      <c r="OL42" s="46"/>
      <c r="OM42" s="46"/>
      <c r="ON42" s="46"/>
      <c r="OO42" s="46"/>
      <c r="OP42" s="46"/>
      <c r="OQ42" s="46"/>
      <c r="OR42" s="46"/>
      <c r="OS42" s="46"/>
      <c r="OT42" s="46"/>
      <c r="OU42" s="46"/>
      <c r="OV42" s="46"/>
      <c r="OW42" s="46"/>
      <c r="OX42" s="46"/>
      <c r="OY42" s="46"/>
      <c r="OZ42" s="46"/>
      <c r="PA42" s="46"/>
      <c r="PB42" s="46"/>
      <c r="PC42" s="46"/>
      <c r="PD42" s="46"/>
      <c r="PE42" s="46"/>
      <c r="PF42" s="46"/>
      <c r="PG42" s="46"/>
      <c r="PH42" s="46"/>
      <c r="PI42" s="46"/>
      <c r="PJ42" s="46"/>
      <c r="PK42" s="46"/>
      <c r="PL42" s="46"/>
      <c r="PM42" s="46"/>
      <c r="PN42" s="46"/>
      <c r="PO42" s="46"/>
      <c r="PP42" s="46"/>
      <c r="PQ42" s="46"/>
      <c r="PR42" s="46"/>
      <c r="PS42" s="46"/>
      <c r="PT42" s="46"/>
      <c r="PU42" s="46"/>
      <c r="PV42" s="46"/>
      <c r="PW42" s="46"/>
      <c r="PX42" s="46"/>
      <c r="PY42" s="46"/>
      <c r="PZ42" s="46"/>
      <c r="QA42" s="46"/>
      <c r="QB42" s="46"/>
      <c r="QC42" s="46"/>
      <c r="QD42" s="46"/>
      <c r="QE42" s="46"/>
      <c r="QF42" s="46"/>
      <c r="QG42" s="46"/>
      <c r="QH42" s="46"/>
      <c r="QI42" s="46"/>
      <c r="QJ42" s="46"/>
      <c r="QK42" s="46"/>
      <c r="QL42" s="46"/>
      <c r="QM42" s="46"/>
      <c r="QN42" s="46"/>
      <c r="QO42" s="46"/>
      <c r="QP42" s="46"/>
      <c r="QQ42" s="46"/>
      <c r="QR42" s="46"/>
      <c r="QS42" s="46"/>
      <c r="QT42" s="46"/>
      <c r="QU42" s="46"/>
      <c r="QV42" s="46"/>
      <c r="QW42" s="46"/>
      <c r="QX42" s="46"/>
      <c r="QY42" s="46"/>
      <c r="QZ42" s="46"/>
      <c r="RA42" s="46"/>
      <c r="RB42" s="46"/>
      <c r="RC42" s="46"/>
      <c r="RD42" s="46"/>
      <c r="RE42" s="46"/>
      <c r="RF42" s="46"/>
      <c r="RG42" s="46"/>
      <c r="RH42" s="46"/>
      <c r="RI42" s="46"/>
      <c r="RJ42" s="46"/>
      <c r="RK42" s="46"/>
      <c r="RL42" s="46"/>
      <c r="RM42" s="46"/>
      <c r="RN42" s="46"/>
      <c r="RO42" s="46"/>
      <c r="RP42" s="46"/>
      <c r="RQ42" s="46"/>
      <c r="RR42" s="46"/>
      <c r="RS42" s="46"/>
      <c r="RT42" s="46"/>
      <c r="RU42" s="46"/>
      <c r="RV42" s="46"/>
      <c r="RW42" s="46"/>
      <c r="RX42" s="46"/>
      <c r="RY42" s="46"/>
      <c r="RZ42" s="46"/>
      <c r="SA42" s="46"/>
      <c r="SB42" s="46"/>
      <c r="SC42" s="46"/>
      <c r="SD42" s="46"/>
      <c r="SE42" s="46"/>
      <c r="SF42" s="46"/>
      <c r="SG42" s="46"/>
      <c r="SH42" s="46"/>
      <c r="SI42" s="46"/>
      <c r="SJ42" s="46"/>
      <c r="SK42" s="46"/>
      <c r="SL42" s="46"/>
      <c r="SM42" s="46"/>
      <c r="SN42" s="46"/>
      <c r="SO42" s="46"/>
      <c r="SP42" s="46"/>
      <c r="SQ42" s="46"/>
      <c r="SR42" s="46"/>
      <c r="SS42" s="46"/>
      <c r="ST42" s="46"/>
      <c r="SU42" s="46"/>
      <c r="SV42" s="46"/>
      <c r="SW42" s="46"/>
      <c r="SX42" s="46"/>
      <c r="SY42" s="46"/>
      <c r="SZ42" s="46"/>
      <c r="TA42" s="46"/>
      <c r="TB42" s="46"/>
      <c r="TC42" s="46"/>
      <c r="TD42" s="46"/>
      <c r="TE42" s="46"/>
      <c r="TF42" s="46"/>
      <c r="TG42" s="46"/>
      <c r="TH42" s="46"/>
      <c r="TI42" s="46"/>
      <c r="TJ42" s="46"/>
      <c r="TK42" s="46"/>
      <c r="TL42" s="46"/>
      <c r="TM42" s="46"/>
      <c r="TN42" s="46"/>
      <c r="TO42" s="46"/>
      <c r="TP42" s="46"/>
      <c r="TQ42" s="46"/>
      <c r="TR42" s="46"/>
      <c r="TS42" s="46"/>
      <c r="TT42" s="46"/>
      <c r="TU42" s="46"/>
      <c r="TV42" s="46"/>
      <c r="TW42" s="46"/>
      <c r="TX42" s="46"/>
      <c r="TY42" s="46"/>
      <c r="TZ42" s="46"/>
      <c r="UA42" s="46"/>
      <c r="UB42" s="46"/>
      <c r="UC42" s="46"/>
      <c r="UD42" s="46"/>
      <c r="UE42" s="46"/>
      <c r="UF42" s="46"/>
      <c r="UG42" s="46"/>
      <c r="UH42" s="46"/>
      <c r="UI42" s="46"/>
      <c r="UJ42" s="46"/>
      <c r="UK42" s="46"/>
      <c r="UL42" s="46"/>
      <c r="UM42" s="46"/>
      <c r="UN42" s="46"/>
      <c r="UO42" s="46"/>
      <c r="UP42" s="46"/>
      <c r="UQ42" s="46"/>
      <c r="UR42" s="46"/>
      <c r="US42" s="46"/>
      <c r="UT42" s="46"/>
      <c r="UU42" s="46"/>
      <c r="UV42" s="46"/>
      <c r="UW42" s="46"/>
      <c r="UX42" s="46"/>
      <c r="UY42" s="46"/>
      <c r="UZ42" s="46"/>
      <c r="VA42" s="46"/>
      <c r="VB42" s="46"/>
      <c r="VC42" s="46"/>
      <c r="VD42" s="46"/>
      <c r="VE42" s="46"/>
      <c r="VF42" s="46"/>
      <c r="VG42" s="46"/>
      <c r="VH42" s="46"/>
      <c r="VI42" s="46"/>
      <c r="VJ42" s="46"/>
      <c r="VK42" s="46"/>
      <c r="VL42" s="46"/>
      <c r="VM42" s="46"/>
      <c r="VN42" s="46"/>
      <c r="VO42" s="46"/>
      <c r="VP42" s="46"/>
      <c r="VQ42" s="46"/>
      <c r="VR42" s="46"/>
      <c r="VS42" s="46"/>
      <c r="VT42" s="46"/>
      <c r="VU42" s="46"/>
      <c r="VV42" s="46"/>
      <c r="VW42" s="46"/>
      <c r="VX42" s="46"/>
      <c r="VY42" s="46"/>
      <c r="VZ42" s="46"/>
      <c r="WA42" s="46"/>
      <c r="WB42" s="46"/>
      <c r="WC42" s="46"/>
      <c r="WD42" s="46"/>
      <c r="WE42" s="46"/>
      <c r="WF42" s="46"/>
      <c r="WG42" s="46"/>
      <c r="WH42" s="46"/>
      <c r="WI42" s="46"/>
      <c r="WJ42" s="46"/>
      <c r="WK42" s="46"/>
      <c r="WL42" s="46"/>
      <c r="WM42" s="46"/>
      <c r="WN42" s="46"/>
      <c r="WO42" s="46"/>
      <c r="WP42" s="46"/>
      <c r="WQ42" s="46"/>
      <c r="WR42" s="46"/>
      <c r="WS42" s="46"/>
      <c r="WT42" s="46"/>
      <c r="WU42" s="46"/>
      <c r="WV42" s="46"/>
      <c r="WW42" s="46"/>
      <c r="WX42" s="46"/>
      <c r="WY42" s="46"/>
      <c r="WZ42" s="46"/>
      <c r="XA42" s="46"/>
      <c r="XB42" s="46"/>
      <c r="XC42" s="46"/>
      <c r="XD42" s="46"/>
      <c r="XE42" s="46"/>
      <c r="XF42" s="46"/>
      <c r="XG42" s="46"/>
      <c r="XH42" s="46"/>
      <c r="XI42" s="46"/>
      <c r="XJ42" s="46"/>
      <c r="XK42" s="46"/>
      <c r="XL42" s="46"/>
      <c r="XM42" s="46"/>
      <c r="XN42" s="46"/>
      <c r="XO42" s="46"/>
      <c r="XP42" s="46"/>
      <c r="XQ42" s="46"/>
      <c r="XR42" s="46"/>
      <c r="XS42" s="46"/>
      <c r="XT42" s="46"/>
      <c r="XU42" s="46"/>
      <c r="XV42" s="46"/>
      <c r="XW42" s="46"/>
      <c r="XX42" s="46"/>
      <c r="XY42" s="46"/>
      <c r="XZ42" s="46"/>
      <c r="YA42" s="46"/>
      <c r="YB42" s="46"/>
      <c r="YC42" s="46"/>
      <c r="YD42" s="46"/>
      <c r="YE42" s="46"/>
      <c r="YF42" s="46"/>
      <c r="YG42" s="46"/>
      <c r="YH42" s="46"/>
      <c r="YI42" s="46"/>
      <c r="YJ42" s="46"/>
      <c r="YK42" s="46"/>
      <c r="YL42" s="46"/>
      <c r="YM42" s="46"/>
      <c r="YN42" s="46"/>
      <c r="YO42" s="46"/>
      <c r="YP42" s="46"/>
      <c r="YQ42" s="46"/>
      <c r="YR42" s="46"/>
      <c r="YS42" s="46"/>
      <c r="YT42" s="46"/>
      <c r="YU42" s="46"/>
      <c r="YV42" s="46"/>
      <c r="YW42" s="46"/>
      <c r="YX42" s="46"/>
      <c r="YY42" s="46"/>
      <c r="YZ42" s="46"/>
      <c r="ZA42" s="46"/>
      <c r="ZB42" s="46"/>
      <c r="ZC42" s="46"/>
      <c r="ZD42" s="46"/>
      <c r="ZE42" s="46"/>
      <c r="ZF42" s="46"/>
      <c r="ZG42" s="46"/>
      <c r="ZH42" s="46"/>
      <c r="ZI42" s="46"/>
      <c r="ZJ42" s="46"/>
      <c r="ZK42" s="46"/>
      <c r="ZL42" s="46"/>
      <c r="ZM42" s="46"/>
      <c r="ZN42" s="46"/>
      <c r="ZO42" s="46"/>
      <c r="ZP42" s="46"/>
      <c r="ZQ42" s="46"/>
      <c r="ZR42" s="46"/>
      <c r="ZS42" s="46"/>
      <c r="ZT42" s="46"/>
      <c r="ZU42" s="46"/>
      <c r="ZV42" s="46"/>
      <c r="ZW42" s="46"/>
      <c r="ZX42" s="46"/>
      <c r="ZY42" s="46"/>
      <c r="ZZ42" s="46"/>
      <c r="AAA42" s="46"/>
      <c r="AAB42" s="46"/>
      <c r="AAC42" s="46"/>
      <c r="AAD42" s="46"/>
      <c r="AAE42" s="46"/>
      <c r="AAF42" s="46"/>
      <c r="AAG42" s="46"/>
      <c r="AAH42" s="46"/>
      <c r="AAI42" s="46"/>
      <c r="AAJ42" s="46"/>
      <c r="AAK42" s="46"/>
      <c r="AAL42" s="46"/>
      <c r="AAM42" s="46"/>
      <c r="AAN42" s="46"/>
      <c r="AAO42" s="46"/>
      <c r="AAP42" s="46"/>
      <c r="AAQ42" s="46"/>
      <c r="AAR42" s="46"/>
      <c r="AAS42" s="46"/>
      <c r="AAT42" s="46"/>
      <c r="AAU42" s="46"/>
      <c r="AAV42" s="46"/>
      <c r="AAW42" s="46"/>
      <c r="AAX42" s="46"/>
      <c r="AAY42" s="46"/>
      <c r="AAZ42" s="46"/>
      <c r="ABA42" s="46"/>
      <c r="ABB42" s="46"/>
      <c r="ABC42" s="46"/>
      <c r="ABD42" s="46"/>
      <c r="ABE42" s="46"/>
      <c r="ABF42" s="46"/>
      <c r="ABG42" s="46"/>
      <c r="ABH42" s="46"/>
      <c r="ABI42" s="46"/>
      <c r="ABJ42" s="46"/>
      <c r="ABK42" s="46"/>
      <c r="ABL42" s="46"/>
      <c r="ABM42" s="46"/>
      <c r="ABN42" s="46"/>
      <c r="ABO42" s="46"/>
      <c r="ABP42" s="46"/>
      <c r="ABQ42" s="46"/>
      <c r="ABR42" s="46"/>
      <c r="ABS42" s="46"/>
      <c r="ABT42" s="46"/>
      <c r="ABU42" s="46"/>
      <c r="ABV42" s="46"/>
      <c r="ABW42" s="46"/>
      <c r="ABX42" s="46"/>
      <c r="ABY42" s="46"/>
      <c r="ABZ42" s="46"/>
      <c r="ACA42" s="46"/>
      <c r="ACB42" s="46"/>
      <c r="ACC42" s="46"/>
      <c r="ACD42" s="46"/>
      <c r="ACE42" s="46"/>
      <c r="ACF42" s="46"/>
      <c r="ACG42" s="46"/>
      <c r="ACH42" s="46"/>
      <c r="ACI42" s="46"/>
      <c r="ACJ42" s="46"/>
      <c r="ACK42" s="46"/>
      <c r="ACL42" s="46"/>
      <c r="ACM42" s="46"/>
      <c r="ACN42" s="46"/>
      <c r="ACO42" s="46"/>
      <c r="ACP42" s="46"/>
      <c r="ACQ42" s="46"/>
      <c r="ACR42" s="46"/>
      <c r="ACS42" s="46"/>
      <c r="ACT42" s="46"/>
      <c r="ACU42" s="46"/>
      <c r="ACV42" s="46"/>
      <c r="ACW42" s="46"/>
      <c r="ACX42" s="46"/>
      <c r="ACY42" s="46"/>
      <c r="ACZ42" s="46"/>
      <c r="ADA42" s="46"/>
      <c r="ADB42" s="46"/>
      <c r="ADC42" s="46"/>
      <c r="ADD42" s="46"/>
      <c r="ADE42" s="46"/>
      <c r="ADF42" s="46"/>
      <c r="ADG42" s="46"/>
      <c r="ADH42" s="46"/>
      <c r="ADI42" s="46"/>
      <c r="ADJ42" s="46"/>
      <c r="ADK42" s="46"/>
      <c r="ADL42" s="46"/>
      <c r="ADM42" s="46"/>
      <c r="ADN42" s="46"/>
      <c r="ADO42" s="46"/>
      <c r="ADP42" s="46"/>
      <c r="ADQ42" s="46"/>
      <c r="ADR42" s="46"/>
      <c r="ADS42" s="46"/>
      <c r="ADT42" s="46"/>
      <c r="ADU42" s="46"/>
      <c r="ADV42" s="46"/>
      <c r="ADW42" s="46"/>
      <c r="ADX42" s="46"/>
      <c r="ADY42" s="46"/>
      <c r="ADZ42" s="46"/>
      <c r="AEA42" s="46"/>
      <c r="AEB42" s="46"/>
      <c r="AEC42" s="46"/>
      <c r="AED42" s="46"/>
      <c r="AEE42" s="46"/>
      <c r="AEF42" s="46"/>
      <c r="AEG42" s="46"/>
      <c r="AEH42" s="46"/>
      <c r="AEI42" s="46"/>
      <c r="AEJ42" s="46"/>
      <c r="AEK42" s="46"/>
      <c r="AEL42" s="46"/>
      <c r="AEM42" s="46"/>
      <c r="AEN42" s="46"/>
      <c r="AEO42" s="46"/>
      <c r="AEP42" s="46"/>
      <c r="AEQ42" s="46"/>
      <c r="AER42" s="46"/>
      <c r="AES42" s="46"/>
      <c r="AET42" s="46"/>
      <c r="AEU42" s="46"/>
      <c r="AEV42" s="46"/>
      <c r="AEW42" s="46"/>
      <c r="AEX42" s="46"/>
      <c r="AEY42" s="46"/>
      <c r="AEZ42" s="46"/>
      <c r="AFA42" s="46"/>
      <c r="AFB42" s="46"/>
      <c r="AFC42" s="46"/>
      <c r="AFD42" s="46"/>
      <c r="AFE42" s="46"/>
      <c r="AFF42" s="46"/>
      <c r="AFG42" s="46"/>
      <c r="AFH42" s="46"/>
      <c r="AFI42" s="46"/>
      <c r="AFJ42" s="46"/>
      <c r="AFK42" s="46"/>
      <c r="AFL42" s="46"/>
      <c r="AFM42" s="46"/>
      <c r="AFN42" s="46"/>
      <c r="AFO42" s="46"/>
      <c r="AFP42" s="46"/>
      <c r="AFQ42" s="46"/>
      <c r="AFR42" s="46"/>
      <c r="AFS42" s="46"/>
      <c r="AFT42" s="46"/>
      <c r="AFU42" s="46"/>
      <c r="AFV42" s="46"/>
      <c r="AFW42" s="46"/>
      <c r="AFX42" s="46"/>
      <c r="AFY42" s="46"/>
      <c r="AFZ42" s="46"/>
      <c r="AGA42" s="46"/>
      <c r="AGB42" s="46"/>
      <c r="AGC42" s="46"/>
      <c r="AGD42" s="46"/>
      <c r="AGE42" s="46"/>
      <c r="AGF42" s="46"/>
      <c r="AGG42" s="46"/>
      <c r="AGH42" s="46"/>
      <c r="AGI42" s="46"/>
      <c r="AGJ42" s="46"/>
      <c r="AGK42" s="46"/>
      <c r="AGL42" s="46"/>
      <c r="AGM42" s="46"/>
      <c r="AGN42" s="46"/>
      <c r="AGO42" s="46"/>
      <c r="AGP42" s="46"/>
      <c r="AGQ42" s="46"/>
      <c r="AGR42" s="46"/>
      <c r="AGS42" s="46"/>
      <c r="AGT42" s="46"/>
      <c r="AGU42" s="46"/>
      <c r="AGV42" s="46"/>
      <c r="AGW42" s="46"/>
      <c r="AGX42" s="46"/>
      <c r="AGY42" s="46"/>
      <c r="AGZ42" s="46"/>
      <c r="AHA42" s="46"/>
      <c r="AHB42" s="46"/>
      <c r="AHC42" s="46"/>
      <c r="AHD42" s="46"/>
      <c r="AHE42" s="46"/>
      <c r="AHF42" s="46"/>
      <c r="AHG42" s="46"/>
      <c r="AHH42" s="46"/>
      <c r="AHI42" s="46"/>
      <c r="AHJ42" s="46"/>
      <c r="AHK42" s="46"/>
      <c r="AHL42" s="46"/>
      <c r="AHM42" s="46"/>
      <c r="AHN42" s="46"/>
      <c r="AHO42" s="46"/>
      <c r="AHP42" s="46"/>
      <c r="AHQ42" s="46"/>
      <c r="AHR42" s="46"/>
      <c r="AHS42" s="46"/>
      <c r="AHT42" s="46"/>
      <c r="AHU42" s="46"/>
      <c r="AHV42" s="46"/>
      <c r="AHW42" s="46"/>
      <c r="AHX42" s="46"/>
      <c r="AHY42" s="46"/>
      <c r="AHZ42" s="46"/>
      <c r="AIA42" s="46"/>
      <c r="AIB42" s="46"/>
      <c r="AIC42" s="46"/>
      <c r="AID42" s="46"/>
      <c r="AIE42" s="46"/>
      <c r="AIF42" s="46"/>
      <c r="AIG42" s="46"/>
      <c r="AIH42" s="46"/>
      <c r="AII42" s="46"/>
      <c r="AIJ42" s="46"/>
      <c r="AIK42" s="46"/>
      <c r="AIL42" s="46"/>
      <c r="AIM42" s="46"/>
      <c r="AIN42" s="46"/>
      <c r="AIO42" s="46"/>
      <c r="AIP42" s="46"/>
      <c r="AIQ42" s="46"/>
      <c r="AIR42" s="46"/>
      <c r="AIS42" s="46"/>
      <c r="AIT42" s="46"/>
      <c r="AIU42" s="46"/>
      <c r="AIV42" s="46"/>
      <c r="AIW42" s="46"/>
      <c r="AIX42" s="46"/>
      <c r="AIY42" s="46"/>
      <c r="AIZ42" s="46"/>
      <c r="AJA42" s="46"/>
      <c r="AJB42" s="46"/>
      <c r="AJC42" s="46"/>
      <c r="AJD42" s="46"/>
      <c r="AJE42" s="46"/>
      <c r="AJF42" s="46"/>
      <c r="AJG42" s="46"/>
      <c r="AJH42" s="46"/>
      <c r="AJI42" s="46"/>
      <c r="AJJ42" s="46"/>
      <c r="AJK42" s="46"/>
      <c r="AJL42" s="46"/>
      <c r="AJM42" s="46"/>
      <c r="AJN42" s="46"/>
      <c r="AJO42" s="46"/>
      <c r="AJP42" s="46"/>
      <c r="AJQ42" s="46"/>
      <c r="AJR42" s="46"/>
      <c r="AJS42" s="46"/>
      <c r="AJT42" s="46"/>
      <c r="AJU42" s="46"/>
      <c r="AJV42" s="46"/>
      <c r="AJW42" s="46"/>
      <c r="AJX42" s="46"/>
      <c r="AJY42" s="46"/>
      <c r="AJZ42" s="46"/>
      <c r="AKA42" s="46"/>
      <c r="AKB42" s="46"/>
      <c r="AKC42" s="46"/>
      <c r="AKD42" s="46"/>
      <c r="AKE42" s="46"/>
      <c r="AKF42" s="46"/>
      <c r="AKG42" s="46"/>
      <c r="AKH42" s="46"/>
      <c r="AKI42" s="46"/>
      <c r="AKJ42" s="46"/>
      <c r="AKK42" s="46"/>
      <c r="AKL42" s="46"/>
      <c r="AKM42" s="46"/>
      <c r="AKN42" s="46"/>
      <c r="AKO42" s="46"/>
      <c r="AKP42" s="46"/>
      <c r="AKQ42" s="46"/>
      <c r="AKR42" s="46"/>
      <c r="AKS42" s="46"/>
      <c r="AKT42" s="46"/>
      <c r="AKU42" s="46"/>
      <c r="AKV42" s="46"/>
      <c r="AKW42" s="46"/>
      <c r="AKX42" s="46"/>
      <c r="AKY42" s="46"/>
      <c r="AKZ42" s="46"/>
      <c r="ALA42" s="46"/>
      <c r="ALB42" s="46"/>
      <c r="ALC42" s="46"/>
      <c r="ALD42" s="46"/>
      <c r="ALE42" s="46"/>
      <c r="ALF42" s="46"/>
      <c r="ALG42" s="46"/>
      <c r="ALH42" s="46"/>
      <c r="ALI42" s="46"/>
      <c r="ALJ42" s="46"/>
      <c r="ALK42" s="46"/>
      <c r="ALL42" s="46"/>
      <c r="ALM42" s="46"/>
      <c r="ALN42" s="46"/>
      <c r="ALO42" s="46"/>
      <c r="ALP42" s="46"/>
      <c r="ALQ42" s="46"/>
      <c r="ALR42" s="46"/>
      <c r="ALS42" s="46"/>
      <c r="ALT42" s="46"/>
      <c r="ALU42" s="46"/>
      <c r="ALV42" s="46"/>
      <c r="ALW42" s="46"/>
      <c r="ALX42" s="46"/>
      <c r="ALY42" s="46"/>
      <c r="ALZ42" s="46"/>
      <c r="AMA42" s="46"/>
      <c r="AMB42" s="46"/>
      <c r="AMC42" s="46"/>
      <c r="AMD42" s="46"/>
      <c r="AME42" s="46"/>
      <c r="AMF42" s="46"/>
      <c r="AMG42" s="46"/>
      <c r="AMH42" s="46"/>
      <c r="AMI42" s="46"/>
      <c r="AMJ42" s="46"/>
      <c r="AMK42" s="46"/>
      <c r="AML42" s="46"/>
      <c r="AMM42" s="46"/>
      <c r="AMN42" s="46"/>
      <c r="AMO42" s="46"/>
      <c r="AMP42" s="46"/>
      <c r="AMQ42" s="46"/>
      <c r="AMR42" s="46"/>
      <c r="AMS42" s="46"/>
      <c r="AMT42" s="46"/>
      <c r="AMU42" s="46"/>
      <c r="AMV42" s="46"/>
      <c r="AMW42" s="46"/>
      <c r="AMX42" s="46"/>
      <c r="AMY42" s="46"/>
      <c r="AMZ42" s="46"/>
      <c r="ANA42" s="46"/>
      <c r="ANB42" s="46"/>
      <c r="ANC42" s="46"/>
      <c r="AND42" s="46"/>
      <c r="ANE42" s="46"/>
      <c r="ANF42" s="46"/>
      <c r="ANG42" s="46"/>
      <c r="ANH42" s="46"/>
      <c r="ANI42" s="46"/>
      <c r="ANJ42" s="46"/>
      <c r="ANK42" s="46"/>
      <c r="ANL42" s="46"/>
      <c r="ANM42" s="46"/>
      <c r="ANN42" s="46"/>
      <c r="ANO42" s="46"/>
      <c r="ANP42" s="46"/>
      <c r="ANQ42" s="46"/>
      <c r="ANR42" s="46"/>
      <c r="ANS42" s="46"/>
      <c r="ANT42" s="46"/>
      <c r="ANU42" s="46"/>
      <c r="ANV42" s="46"/>
      <c r="ANW42" s="46"/>
      <c r="ANX42" s="46"/>
      <c r="ANY42" s="46"/>
      <c r="ANZ42" s="46"/>
      <c r="AOA42" s="46"/>
      <c r="AOB42" s="46"/>
      <c r="AOC42" s="46"/>
      <c r="AOD42" s="46"/>
      <c r="AOE42" s="46"/>
      <c r="AOF42" s="46"/>
      <c r="AOG42" s="46"/>
      <c r="AOH42" s="46"/>
      <c r="AOI42" s="46"/>
      <c r="AOJ42" s="46"/>
      <c r="AOK42" s="46"/>
      <c r="AOL42" s="46"/>
      <c r="AOM42" s="46"/>
      <c r="AON42" s="46"/>
      <c r="AOO42" s="46"/>
      <c r="AOP42" s="46"/>
      <c r="AOQ42" s="46"/>
      <c r="AOR42" s="46"/>
      <c r="AOS42" s="46"/>
      <c r="AOT42" s="46"/>
      <c r="AOU42" s="46"/>
      <c r="AOV42" s="46"/>
      <c r="AOW42" s="46"/>
      <c r="AOX42" s="46"/>
      <c r="AOY42" s="46"/>
      <c r="AOZ42" s="46"/>
      <c r="APA42" s="46"/>
      <c r="APB42" s="46"/>
      <c r="APC42" s="46"/>
      <c r="APD42" s="46"/>
      <c r="APE42" s="46"/>
      <c r="APF42" s="46"/>
      <c r="APG42" s="46"/>
      <c r="APH42" s="46"/>
      <c r="API42" s="46"/>
      <c r="APJ42" s="46"/>
      <c r="APK42" s="46"/>
      <c r="APL42" s="46"/>
      <c r="APM42" s="46"/>
      <c r="APN42" s="46"/>
      <c r="APO42" s="46"/>
      <c r="APP42" s="46"/>
      <c r="APQ42" s="46"/>
      <c r="APR42" s="46"/>
      <c r="APS42" s="46"/>
      <c r="APT42" s="46"/>
      <c r="APU42" s="46"/>
      <c r="APV42" s="46"/>
      <c r="APW42" s="46"/>
      <c r="APX42" s="46"/>
      <c r="APY42" s="46"/>
      <c r="APZ42" s="46"/>
      <c r="AQA42" s="46"/>
      <c r="AQB42" s="46"/>
      <c r="AQC42" s="46"/>
      <c r="AQD42" s="46"/>
      <c r="AQE42" s="46"/>
      <c r="AQF42" s="46"/>
      <c r="AQG42" s="46"/>
      <c r="AQH42" s="46"/>
      <c r="AQI42" s="46"/>
      <c r="AQJ42" s="46"/>
      <c r="AQK42" s="46"/>
      <c r="AQL42" s="46"/>
      <c r="AQM42" s="46"/>
      <c r="AQN42" s="46"/>
      <c r="AQO42" s="46"/>
      <c r="AQP42" s="46"/>
      <c r="AQQ42" s="46"/>
      <c r="AQR42" s="46"/>
      <c r="AQS42" s="46"/>
      <c r="AQT42" s="46"/>
      <c r="AQU42" s="46"/>
      <c r="AQV42" s="46"/>
      <c r="AQW42" s="46"/>
      <c r="AQX42" s="46"/>
      <c r="AQY42" s="46"/>
      <c r="AQZ42" s="46"/>
      <c r="ARA42" s="46"/>
      <c r="ARB42" s="46"/>
      <c r="ARC42" s="46"/>
      <c r="ARD42" s="46"/>
      <c r="ARE42" s="46"/>
      <c r="ARF42" s="46"/>
      <c r="ARG42" s="46"/>
      <c r="ARH42" s="46"/>
      <c r="ARI42" s="46"/>
      <c r="ARJ42" s="46"/>
      <c r="ARK42" s="46"/>
      <c r="ARL42" s="46"/>
      <c r="ARM42" s="46"/>
      <c r="ARN42" s="46"/>
      <c r="ARO42" s="46"/>
      <c r="ARP42" s="46"/>
      <c r="ARQ42" s="46"/>
      <c r="ARR42" s="46"/>
      <c r="ARS42" s="46"/>
      <c r="ART42" s="46"/>
      <c r="ARU42" s="46"/>
      <c r="ARV42" s="46"/>
      <c r="ARW42" s="46"/>
      <c r="ARX42" s="46"/>
      <c r="ARY42" s="46"/>
      <c r="ARZ42" s="46"/>
      <c r="ASA42" s="46"/>
      <c r="ASB42" s="46"/>
      <c r="ASC42" s="46"/>
      <c r="ASD42" s="46"/>
      <c r="ASE42" s="46"/>
      <c r="ASF42" s="46"/>
      <c r="ASG42" s="46"/>
      <c r="ASH42" s="46"/>
      <c r="ASI42" s="46"/>
      <c r="ASJ42" s="46"/>
      <c r="ASK42" s="46"/>
      <c r="ASL42" s="46"/>
      <c r="ASM42" s="46"/>
      <c r="ASN42" s="46"/>
      <c r="ASO42" s="46"/>
      <c r="ASP42" s="46"/>
      <c r="ASQ42" s="46"/>
      <c r="ASR42" s="46"/>
      <c r="ASS42" s="46"/>
      <c r="AST42" s="46"/>
      <c r="ASU42" s="46"/>
      <c r="ASV42" s="46"/>
      <c r="ASW42" s="46"/>
      <c r="ASX42" s="46"/>
      <c r="ASY42" s="46"/>
      <c r="ASZ42" s="46"/>
      <c r="ATA42" s="46"/>
      <c r="ATB42" s="46"/>
      <c r="ATC42" s="46"/>
      <c r="ATD42" s="46"/>
      <c r="ATE42" s="46"/>
      <c r="ATF42" s="46"/>
      <c r="ATG42" s="46"/>
      <c r="ATH42" s="46"/>
      <c r="ATI42" s="46"/>
      <c r="ATJ42" s="46"/>
      <c r="ATK42" s="46"/>
      <c r="ATL42" s="46"/>
      <c r="ATM42" s="46"/>
      <c r="ATN42" s="46"/>
      <c r="ATO42" s="46"/>
      <c r="ATP42" s="46"/>
      <c r="ATQ42" s="46"/>
      <c r="ATR42" s="46"/>
      <c r="ATS42" s="46"/>
      <c r="ATT42" s="46"/>
      <c r="ATU42" s="46"/>
      <c r="ATV42" s="46"/>
      <c r="ATW42" s="46"/>
      <c r="ATX42" s="46"/>
      <c r="ATY42" s="46"/>
      <c r="ATZ42" s="46"/>
      <c r="AUA42" s="46"/>
      <c r="AUB42" s="46"/>
      <c r="AUC42" s="46"/>
      <c r="AUD42" s="46"/>
      <c r="AUE42" s="46"/>
      <c r="AUF42" s="46"/>
      <c r="AUG42" s="46"/>
      <c r="AUH42" s="46"/>
      <c r="AUI42" s="46"/>
      <c r="AUJ42" s="46"/>
      <c r="AUK42" s="46"/>
      <c r="AUL42" s="46"/>
      <c r="AUM42" s="46"/>
      <c r="AUN42" s="46"/>
      <c r="AUO42" s="46"/>
      <c r="AUP42" s="46"/>
      <c r="AUQ42" s="46"/>
      <c r="AUR42" s="46"/>
      <c r="AUS42" s="46"/>
      <c r="AUT42" s="46"/>
      <c r="AUU42" s="46"/>
      <c r="AUV42" s="46"/>
      <c r="AUW42" s="46"/>
      <c r="AUX42" s="46"/>
      <c r="AUY42" s="46"/>
      <c r="AUZ42" s="46"/>
      <c r="AVA42" s="46"/>
      <c r="AVB42" s="46"/>
      <c r="AVC42" s="46"/>
      <c r="AVD42" s="46"/>
      <c r="AVE42" s="46"/>
      <c r="AVF42" s="46"/>
      <c r="AVG42" s="46"/>
      <c r="AVH42" s="46"/>
      <c r="AVI42" s="46"/>
      <c r="AVJ42" s="46"/>
      <c r="AVK42" s="46"/>
      <c r="AVL42" s="46"/>
      <c r="AVM42" s="46"/>
      <c r="AVN42" s="46"/>
      <c r="AVO42" s="46"/>
      <c r="AVP42" s="46"/>
      <c r="AVQ42" s="46"/>
      <c r="AVR42" s="46"/>
      <c r="AVS42" s="46"/>
      <c r="AVT42" s="46"/>
      <c r="AVU42" s="46"/>
      <c r="AVV42" s="46"/>
      <c r="AVW42" s="46"/>
      <c r="AVX42" s="46"/>
      <c r="AVY42" s="46"/>
      <c r="AVZ42" s="46"/>
      <c r="AWA42" s="46"/>
      <c r="AWB42" s="46"/>
      <c r="AWC42" s="46"/>
      <c r="AWD42" s="46"/>
      <c r="AWE42" s="46"/>
      <c r="AWF42" s="46"/>
      <c r="AWG42" s="46"/>
      <c r="AWH42" s="46"/>
      <c r="AWI42" s="46"/>
      <c r="AWJ42" s="46"/>
      <c r="AWK42" s="46"/>
      <c r="AWL42" s="46"/>
      <c r="AWM42" s="46"/>
      <c r="AWN42" s="46"/>
      <c r="AWO42" s="46"/>
      <c r="AWP42" s="46"/>
      <c r="AWQ42" s="46"/>
      <c r="AWR42" s="46"/>
      <c r="AWS42" s="46"/>
      <c r="AWT42" s="46"/>
      <c r="AWU42" s="46"/>
      <c r="AWV42" s="46"/>
      <c r="AWW42" s="46"/>
      <c r="AWX42" s="46"/>
      <c r="AWY42" s="46"/>
      <c r="AWZ42" s="46"/>
      <c r="AXA42" s="46"/>
      <c r="AXB42" s="46"/>
      <c r="AXC42" s="46"/>
      <c r="AXD42" s="46"/>
      <c r="AXE42" s="46"/>
      <c r="AXF42" s="46"/>
      <c r="AXG42" s="46"/>
      <c r="AXH42" s="46"/>
      <c r="AXI42" s="46"/>
      <c r="AXJ42" s="46"/>
      <c r="AXK42" s="46"/>
      <c r="AXL42" s="46"/>
      <c r="AXM42" s="46"/>
      <c r="AXN42" s="46"/>
      <c r="AXO42" s="46"/>
      <c r="AXP42" s="46"/>
      <c r="AXQ42" s="46"/>
      <c r="AXR42" s="46"/>
      <c r="AXS42" s="46"/>
      <c r="AXT42" s="46"/>
      <c r="AXU42" s="46"/>
      <c r="AXV42" s="46"/>
      <c r="AXW42" s="46"/>
      <c r="AXX42" s="46"/>
      <c r="AXY42" s="46"/>
      <c r="AXZ42" s="46"/>
      <c r="AYA42" s="46"/>
      <c r="AYB42" s="46"/>
      <c r="AYC42" s="46"/>
      <c r="AYD42" s="46"/>
      <c r="AYE42" s="46"/>
      <c r="AYF42" s="46"/>
      <c r="AYG42" s="46"/>
      <c r="AYH42" s="46"/>
      <c r="AYI42" s="46"/>
      <c r="AYJ42" s="46"/>
      <c r="AYK42" s="46"/>
      <c r="AYL42" s="46"/>
      <c r="AYM42" s="46"/>
      <c r="AYN42" s="46"/>
      <c r="AYO42" s="46"/>
      <c r="AYP42" s="46"/>
      <c r="AYQ42" s="46"/>
      <c r="AYR42" s="46"/>
      <c r="AYS42" s="46"/>
      <c r="AYT42" s="46"/>
      <c r="AYU42" s="46"/>
      <c r="AYV42" s="46"/>
      <c r="AYW42" s="46"/>
      <c r="AYX42" s="46"/>
      <c r="AYY42" s="46"/>
      <c r="AYZ42" s="46"/>
      <c r="AZA42" s="46"/>
      <c r="AZB42" s="46"/>
      <c r="AZC42" s="46"/>
      <c r="AZD42" s="46"/>
      <c r="AZE42" s="46"/>
      <c r="AZF42" s="46"/>
      <c r="AZG42" s="46"/>
      <c r="AZH42" s="46"/>
      <c r="AZI42" s="46"/>
      <c r="AZJ42" s="46"/>
      <c r="AZK42" s="46"/>
      <c r="AZL42" s="46"/>
      <c r="AZM42" s="46"/>
      <c r="AZN42" s="46"/>
      <c r="AZO42" s="46"/>
      <c r="AZP42" s="46"/>
      <c r="AZQ42" s="46"/>
      <c r="AZR42" s="46"/>
      <c r="AZS42" s="46"/>
      <c r="AZT42" s="46"/>
      <c r="AZU42" s="46"/>
      <c r="AZV42" s="46"/>
      <c r="AZW42" s="46"/>
      <c r="AZX42" s="46"/>
      <c r="AZY42" s="46"/>
      <c r="AZZ42" s="46"/>
      <c r="BAA42" s="46"/>
      <c r="BAB42" s="46"/>
      <c r="BAC42" s="46"/>
      <c r="BAD42" s="46"/>
      <c r="BAE42" s="46"/>
      <c r="BAF42" s="46"/>
      <c r="BAG42" s="46"/>
      <c r="BAH42" s="46"/>
      <c r="BAI42" s="46"/>
      <c r="BAJ42" s="46"/>
      <c r="BAK42" s="46"/>
      <c r="BAL42" s="46"/>
      <c r="BAM42" s="46"/>
      <c r="BAN42" s="46"/>
      <c r="BAO42" s="46"/>
      <c r="BAP42" s="46"/>
      <c r="BAQ42" s="46"/>
      <c r="BAR42" s="46"/>
      <c r="BAS42" s="46"/>
      <c r="BAT42" s="46"/>
      <c r="BAU42" s="46"/>
      <c r="BAV42" s="46"/>
      <c r="BAW42" s="46"/>
      <c r="BAX42" s="46"/>
      <c r="BAY42" s="46"/>
      <c r="BAZ42" s="46"/>
      <c r="BBA42" s="46"/>
      <c r="BBB42" s="46"/>
      <c r="BBC42" s="46"/>
      <c r="BBD42" s="46"/>
      <c r="BBE42" s="46"/>
      <c r="BBF42" s="46"/>
      <c r="BBG42" s="46"/>
      <c r="BBH42" s="46"/>
      <c r="BBI42" s="46"/>
      <c r="BBJ42" s="46"/>
      <c r="BBK42" s="46"/>
      <c r="BBL42" s="46"/>
      <c r="BBM42" s="46"/>
      <c r="BBN42" s="46"/>
      <c r="BBO42" s="46"/>
      <c r="BBP42" s="46"/>
      <c r="BBQ42" s="46"/>
      <c r="BBR42" s="46"/>
      <c r="BBS42" s="46"/>
      <c r="BBT42" s="46"/>
      <c r="BBU42" s="46"/>
      <c r="BBV42" s="46"/>
      <c r="BBW42" s="46"/>
      <c r="BBX42" s="46"/>
      <c r="BBY42" s="46"/>
      <c r="BBZ42" s="46"/>
      <c r="BCA42" s="46"/>
      <c r="BCB42" s="46"/>
      <c r="BCC42" s="46"/>
      <c r="BCD42" s="46"/>
      <c r="BCE42" s="46"/>
      <c r="BCF42" s="46"/>
      <c r="BCG42" s="46"/>
      <c r="BCH42" s="46"/>
      <c r="BCI42" s="46"/>
      <c r="BCJ42" s="46"/>
      <c r="BCK42" s="46"/>
      <c r="BCL42" s="46"/>
      <c r="BCM42" s="46"/>
      <c r="BCN42" s="46"/>
      <c r="BCO42" s="46"/>
      <c r="BCP42" s="46"/>
      <c r="BCQ42" s="46"/>
      <c r="BCR42" s="46"/>
      <c r="BCS42" s="46"/>
      <c r="BCT42" s="46"/>
      <c r="BCU42" s="46"/>
      <c r="BCV42" s="46"/>
      <c r="BCW42" s="46"/>
      <c r="BCX42" s="46"/>
      <c r="BCY42" s="46"/>
      <c r="BCZ42" s="46"/>
      <c r="BDA42" s="46"/>
      <c r="BDB42" s="46"/>
      <c r="BDC42" s="46"/>
      <c r="BDD42" s="46"/>
      <c r="BDE42" s="46"/>
      <c r="BDF42" s="46"/>
      <c r="BDG42" s="46"/>
      <c r="BDH42" s="46"/>
      <c r="BDI42" s="46"/>
      <c r="BDJ42" s="46"/>
      <c r="BDK42" s="46"/>
      <c r="BDL42" s="46"/>
      <c r="BDM42" s="46"/>
      <c r="BDN42" s="46"/>
      <c r="BDO42" s="46"/>
      <c r="BDP42" s="46"/>
      <c r="BDQ42" s="46"/>
      <c r="BDR42" s="46"/>
      <c r="BDS42" s="46"/>
      <c r="BDT42" s="46"/>
      <c r="BDU42" s="46"/>
      <c r="BDV42" s="46"/>
      <c r="BDW42" s="46"/>
      <c r="BDX42" s="46"/>
      <c r="BDY42" s="46"/>
      <c r="BDZ42" s="46"/>
      <c r="BEA42" s="46"/>
      <c r="BEB42" s="46"/>
      <c r="BEC42" s="46"/>
      <c r="BED42" s="46"/>
      <c r="BEE42" s="46"/>
      <c r="BEF42" s="46"/>
      <c r="BEG42" s="46"/>
      <c r="BEH42" s="46"/>
      <c r="BEI42" s="46"/>
      <c r="BEJ42" s="46"/>
      <c r="BEK42" s="46"/>
      <c r="BEL42" s="46"/>
      <c r="BEM42" s="46"/>
      <c r="BEN42" s="46"/>
      <c r="BEO42" s="46"/>
      <c r="BEP42" s="46"/>
      <c r="BEQ42" s="46"/>
      <c r="BER42" s="46"/>
      <c r="BES42" s="46"/>
      <c r="BET42" s="46"/>
      <c r="BEU42" s="46"/>
      <c r="BEV42" s="46"/>
      <c r="BEW42" s="46"/>
      <c r="BEX42" s="46"/>
      <c r="BEY42" s="46"/>
      <c r="BEZ42" s="46"/>
      <c r="BFA42" s="46"/>
      <c r="BFB42" s="46"/>
      <c r="BFC42" s="46"/>
      <c r="BFD42" s="46"/>
      <c r="BFE42" s="46"/>
      <c r="BFF42" s="46"/>
      <c r="BFG42" s="46"/>
      <c r="BFH42" s="46"/>
      <c r="BFI42" s="46"/>
      <c r="BFJ42" s="46"/>
      <c r="BFK42" s="46"/>
      <c r="BFL42" s="46"/>
      <c r="BFM42" s="46"/>
      <c r="BFN42" s="46"/>
      <c r="BFO42" s="46"/>
      <c r="BFP42" s="46"/>
      <c r="BFQ42" s="46"/>
      <c r="BFR42" s="46"/>
      <c r="BFS42" s="46"/>
      <c r="BFT42" s="46"/>
      <c r="BFU42" s="46"/>
      <c r="BFV42" s="46"/>
      <c r="BFW42" s="46"/>
      <c r="BFX42" s="46"/>
      <c r="BFY42" s="46"/>
      <c r="BFZ42" s="46"/>
      <c r="BGA42" s="46"/>
      <c r="BGB42" s="46"/>
      <c r="BGC42" s="46"/>
      <c r="BGD42" s="46"/>
      <c r="BGE42" s="46"/>
      <c r="BGF42" s="46"/>
      <c r="BGG42" s="46"/>
      <c r="BGH42" s="46"/>
      <c r="BGI42" s="46"/>
      <c r="BGJ42" s="46"/>
      <c r="BGK42" s="46"/>
      <c r="BGL42" s="46"/>
      <c r="BGM42" s="46"/>
      <c r="BGN42" s="46"/>
      <c r="BGO42" s="46"/>
      <c r="BGP42" s="46"/>
      <c r="BGQ42" s="46"/>
      <c r="BGR42" s="46"/>
      <c r="BGS42" s="46"/>
      <c r="BGT42" s="46"/>
      <c r="BGU42" s="46"/>
      <c r="BGV42" s="46"/>
      <c r="BGW42" s="46"/>
      <c r="BGX42" s="46"/>
      <c r="BGY42" s="46"/>
      <c r="BGZ42" s="46"/>
      <c r="BHA42" s="46"/>
      <c r="BHB42" s="46"/>
      <c r="BHC42" s="46"/>
      <c r="BHD42" s="46"/>
      <c r="BHE42" s="46"/>
      <c r="BHF42" s="46"/>
      <c r="BHG42" s="46"/>
      <c r="BHH42" s="46"/>
      <c r="BHI42" s="46"/>
      <c r="BHJ42" s="46"/>
      <c r="BHK42" s="46"/>
      <c r="BHL42" s="46"/>
      <c r="BHM42" s="46"/>
      <c r="BHN42" s="46"/>
      <c r="BHO42" s="46"/>
      <c r="BHP42" s="46"/>
      <c r="BHQ42" s="46"/>
      <c r="BHR42" s="46"/>
      <c r="BHS42" s="46"/>
      <c r="BHT42" s="46"/>
      <c r="BHU42" s="46"/>
      <c r="BHV42" s="46"/>
      <c r="BHW42" s="46"/>
      <c r="BHX42" s="46"/>
      <c r="BHY42" s="46"/>
      <c r="BHZ42" s="46"/>
      <c r="BIA42" s="46"/>
      <c r="BIB42" s="46"/>
      <c r="BIC42" s="46"/>
      <c r="BID42" s="46"/>
      <c r="BIE42" s="46"/>
      <c r="BIF42" s="46"/>
      <c r="BIG42" s="46"/>
      <c r="BIH42" s="46"/>
      <c r="BII42" s="46"/>
      <c r="BIJ42" s="46"/>
      <c r="BIK42" s="46"/>
      <c r="BIL42" s="46"/>
      <c r="BIM42" s="46"/>
      <c r="BIN42" s="46"/>
      <c r="BIO42" s="46"/>
      <c r="BIP42" s="46"/>
      <c r="BIQ42" s="46"/>
      <c r="BIR42" s="46"/>
      <c r="BIS42" s="46"/>
      <c r="BIT42" s="46"/>
      <c r="BIU42" s="46"/>
      <c r="BIV42" s="46"/>
      <c r="BIW42" s="46"/>
      <c r="BIX42" s="46"/>
      <c r="BIY42" s="46"/>
      <c r="BIZ42" s="46"/>
      <c r="BJA42" s="46"/>
      <c r="BJB42" s="46"/>
      <c r="BJC42" s="46"/>
      <c r="BJD42" s="46"/>
      <c r="BJE42" s="46"/>
      <c r="BJF42" s="46"/>
      <c r="BJG42" s="46"/>
      <c r="BJH42" s="46"/>
      <c r="BJI42" s="46"/>
      <c r="BJJ42" s="46"/>
      <c r="BJK42" s="46"/>
      <c r="BJL42" s="46"/>
      <c r="BJM42" s="46"/>
      <c r="BJN42" s="46"/>
      <c r="BJO42" s="46"/>
      <c r="BJP42" s="46"/>
      <c r="BJQ42" s="46"/>
      <c r="BJR42" s="46"/>
      <c r="BJS42" s="46"/>
      <c r="BJT42" s="46"/>
      <c r="BJU42" s="46"/>
      <c r="BJV42" s="46"/>
      <c r="BJW42" s="46"/>
      <c r="BJX42" s="46"/>
      <c r="BJY42" s="46"/>
      <c r="BJZ42" s="46"/>
      <c r="BKA42" s="46"/>
      <c r="BKB42" s="46"/>
      <c r="BKC42" s="46"/>
      <c r="BKD42" s="46"/>
      <c r="BKE42" s="46"/>
      <c r="BKF42" s="46"/>
      <c r="BKG42" s="46"/>
      <c r="BKH42" s="46"/>
      <c r="BKI42" s="46"/>
      <c r="BKJ42" s="46"/>
      <c r="BKK42" s="46"/>
      <c r="BKL42" s="46"/>
      <c r="BKM42" s="46"/>
      <c r="BKN42" s="46"/>
      <c r="BKO42" s="46"/>
      <c r="BKP42" s="46"/>
      <c r="BKQ42" s="46"/>
      <c r="BKR42" s="46"/>
      <c r="BKS42" s="46"/>
      <c r="BKT42" s="46"/>
      <c r="BKU42" s="46"/>
      <c r="BKV42" s="46"/>
      <c r="BKW42" s="46"/>
      <c r="BKX42" s="46"/>
      <c r="BKY42" s="46"/>
      <c r="BKZ42" s="46"/>
      <c r="BLA42" s="46"/>
      <c r="BLB42" s="46"/>
      <c r="BLC42" s="46"/>
      <c r="BLD42" s="46"/>
      <c r="BLE42" s="46"/>
      <c r="BLF42" s="46"/>
      <c r="BLG42" s="46"/>
      <c r="BLH42" s="46"/>
      <c r="BLI42" s="46"/>
      <c r="BLJ42" s="46"/>
      <c r="BLK42" s="46"/>
      <c r="BLL42" s="46"/>
      <c r="BLM42" s="46"/>
      <c r="BLN42" s="46"/>
      <c r="BLO42" s="46"/>
      <c r="BLP42" s="46"/>
      <c r="BLQ42" s="46"/>
      <c r="BLR42" s="46"/>
      <c r="BLS42" s="46"/>
      <c r="BLT42" s="46"/>
      <c r="BLU42" s="46"/>
      <c r="BLV42" s="46"/>
      <c r="BLW42" s="46"/>
      <c r="BLX42" s="46"/>
      <c r="BLY42" s="46"/>
      <c r="BLZ42" s="46"/>
      <c r="BMA42" s="46"/>
      <c r="BMB42" s="46"/>
      <c r="BMC42" s="46"/>
      <c r="BMD42" s="46"/>
      <c r="BME42" s="46"/>
      <c r="BMF42" s="46"/>
      <c r="BMG42" s="46"/>
      <c r="BMH42" s="46"/>
      <c r="BMI42" s="46"/>
      <c r="BMJ42" s="46"/>
      <c r="BMK42" s="46"/>
      <c r="BML42" s="46"/>
      <c r="BMM42" s="46"/>
      <c r="BMN42" s="46"/>
      <c r="BMO42" s="46"/>
      <c r="BMP42" s="46"/>
      <c r="BMQ42" s="46"/>
      <c r="BMR42" s="46"/>
      <c r="BMS42" s="46"/>
      <c r="BMT42" s="46"/>
      <c r="BMU42" s="46"/>
      <c r="BMV42" s="46"/>
      <c r="BMW42" s="46"/>
      <c r="BMX42" s="46"/>
      <c r="BMY42" s="46"/>
      <c r="BMZ42" s="46"/>
      <c r="BNA42" s="46"/>
      <c r="BNB42" s="46"/>
      <c r="BNC42" s="46"/>
      <c r="BND42" s="46"/>
      <c r="BNE42" s="46"/>
      <c r="BNF42" s="46"/>
      <c r="BNG42" s="46"/>
      <c r="BNH42" s="46"/>
      <c r="BNI42" s="46"/>
      <c r="BNJ42" s="46"/>
      <c r="BNK42" s="46"/>
      <c r="BNL42" s="46"/>
      <c r="BNM42" s="46"/>
      <c r="BNN42" s="46"/>
      <c r="BNO42" s="46"/>
      <c r="BNP42" s="46"/>
      <c r="BNQ42" s="46"/>
      <c r="BNR42" s="46"/>
      <c r="BNS42" s="46"/>
      <c r="BNT42" s="46"/>
      <c r="BNU42" s="46"/>
      <c r="BNV42" s="46"/>
      <c r="BNW42" s="46"/>
      <c r="BNX42" s="46"/>
      <c r="BNY42" s="46"/>
      <c r="BNZ42" s="46"/>
      <c r="BOA42" s="46"/>
      <c r="BOB42" s="46"/>
      <c r="BOC42" s="46"/>
      <c r="BOD42" s="46"/>
      <c r="BOE42" s="46"/>
      <c r="BOF42" s="46"/>
      <c r="BOG42" s="46"/>
      <c r="BOH42" s="46"/>
      <c r="BOI42" s="46"/>
      <c r="BOJ42" s="46"/>
      <c r="BOK42" s="46"/>
      <c r="BOL42" s="46"/>
      <c r="BOM42" s="46"/>
      <c r="BON42" s="46"/>
      <c r="BOO42" s="46"/>
      <c r="BOP42" s="46"/>
      <c r="BOQ42" s="46"/>
      <c r="BOR42" s="46"/>
      <c r="BOS42" s="46"/>
      <c r="BOT42" s="46"/>
      <c r="BOU42" s="46"/>
      <c r="BOV42" s="46"/>
      <c r="BOW42" s="46"/>
      <c r="BOX42" s="46"/>
      <c r="BOY42" s="46"/>
      <c r="BOZ42" s="46"/>
      <c r="BPA42" s="46"/>
      <c r="BPB42" s="46"/>
      <c r="BPC42" s="46"/>
      <c r="BPD42" s="46"/>
      <c r="BPE42" s="46"/>
      <c r="BPF42" s="46"/>
      <c r="BPG42" s="46"/>
      <c r="BPH42" s="46"/>
      <c r="BPI42" s="46"/>
      <c r="BPJ42" s="46"/>
      <c r="BPK42" s="46"/>
      <c r="BPL42" s="46"/>
      <c r="BPM42" s="46"/>
      <c r="BPN42" s="46"/>
      <c r="BPO42" s="46"/>
      <c r="BPP42" s="46"/>
      <c r="BPQ42" s="46"/>
      <c r="BPR42" s="46"/>
      <c r="BPS42" s="46"/>
      <c r="BPT42" s="46"/>
      <c r="BPU42" s="46"/>
      <c r="BPV42" s="46"/>
      <c r="BPW42" s="46"/>
      <c r="BPX42" s="46"/>
      <c r="BPY42" s="46"/>
      <c r="BPZ42" s="46"/>
      <c r="BQA42" s="46"/>
      <c r="BQB42" s="46"/>
      <c r="BQC42" s="46"/>
      <c r="BQD42" s="46"/>
      <c r="BQE42" s="46"/>
      <c r="BQF42" s="46"/>
      <c r="BQG42" s="46"/>
      <c r="BQH42" s="46"/>
      <c r="BQI42" s="46"/>
      <c r="BQJ42" s="46"/>
      <c r="BQK42" s="46"/>
      <c r="BQL42" s="46"/>
      <c r="BQM42" s="46"/>
      <c r="BQN42" s="46"/>
      <c r="BQO42" s="46"/>
      <c r="BQP42" s="46"/>
      <c r="BQQ42" s="46"/>
      <c r="BQR42" s="46"/>
      <c r="BQS42" s="46"/>
      <c r="BQT42" s="46"/>
      <c r="BQU42" s="46"/>
      <c r="BQV42" s="46"/>
      <c r="BQW42" s="46"/>
      <c r="BQX42" s="46"/>
      <c r="BQY42" s="46"/>
      <c r="BQZ42" s="46"/>
      <c r="BRA42" s="46"/>
      <c r="BRB42" s="46"/>
      <c r="BRC42" s="46"/>
      <c r="BRD42" s="46"/>
      <c r="BRE42" s="46"/>
      <c r="BRF42" s="46"/>
      <c r="BRG42" s="46"/>
      <c r="BRH42" s="46"/>
      <c r="BRI42" s="46"/>
      <c r="BRJ42" s="46"/>
      <c r="BRK42" s="46"/>
      <c r="BRL42" s="46"/>
      <c r="BRM42" s="46"/>
      <c r="BRN42" s="46"/>
      <c r="BRO42" s="46"/>
      <c r="BRP42" s="46"/>
      <c r="BRQ42" s="46"/>
      <c r="BRR42" s="46"/>
      <c r="BRS42" s="46"/>
      <c r="BRT42" s="46"/>
      <c r="BRU42" s="46"/>
      <c r="BRV42" s="46"/>
      <c r="BRW42" s="46"/>
      <c r="BRX42" s="46"/>
      <c r="BRY42" s="46"/>
      <c r="BRZ42" s="46"/>
      <c r="BSA42" s="46"/>
      <c r="BSB42" s="46"/>
      <c r="BSC42" s="46"/>
      <c r="BSD42" s="46"/>
      <c r="BSE42" s="46"/>
      <c r="BSF42" s="46"/>
      <c r="BSG42" s="46"/>
      <c r="BSH42" s="46"/>
      <c r="BSI42" s="46"/>
      <c r="BSJ42" s="46"/>
      <c r="BSK42" s="46"/>
      <c r="BSL42" s="46"/>
      <c r="BSM42" s="46"/>
      <c r="BSN42" s="46"/>
      <c r="BSO42" s="46"/>
      <c r="BSP42" s="46"/>
      <c r="BSQ42" s="46"/>
      <c r="BSR42" s="46"/>
      <c r="BSS42" s="46"/>
      <c r="BST42" s="46"/>
      <c r="BSU42" s="46"/>
      <c r="BSV42" s="46"/>
      <c r="BSW42" s="46"/>
      <c r="BSX42" s="46"/>
      <c r="BSY42" s="46"/>
      <c r="BSZ42" s="46"/>
      <c r="BTA42" s="46"/>
      <c r="BTB42" s="46"/>
      <c r="BTC42" s="46"/>
      <c r="BTD42" s="46"/>
      <c r="BTE42" s="46"/>
      <c r="BTF42" s="46"/>
      <c r="BTG42" s="46"/>
      <c r="BTH42" s="46"/>
      <c r="BTI42" s="46"/>
      <c r="BTJ42" s="46"/>
      <c r="BTK42" s="46"/>
      <c r="BTL42" s="46"/>
      <c r="BTM42" s="46"/>
      <c r="BTN42" s="46"/>
      <c r="BTO42" s="46"/>
      <c r="BTP42" s="46"/>
      <c r="BTQ42" s="46"/>
      <c r="BTR42" s="46"/>
      <c r="BTS42" s="46"/>
      <c r="BTT42" s="46"/>
      <c r="BTU42" s="46"/>
      <c r="BTV42" s="46"/>
      <c r="BTW42" s="46"/>
      <c r="BTX42" s="46"/>
      <c r="BTY42" s="46"/>
      <c r="BTZ42" s="46"/>
      <c r="BUA42" s="46"/>
      <c r="BUB42" s="46"/>
      <c r="BUC42" s="46"/>
      <c r="BUD42" s="46"/>
      <c r="BUE42" s="46"/>
      <c r="BUF42" s="46"/>
      <c r="BUG42" s="46"/>
      <c r="BUH42" s="46"/>
      <c r="BUI42" s="46"/>
      <c r="BUJ42" s="46"/>
      <c r="BUK42" s="46"/>
      <c r="BUL42" s="46"/>
      <c r="BUM42" s="46"/>
      <c r="BUN42" s="46"/>
      <c r="BUO42" s="46"/>
      <c r="BUP42" s="46"/>
      <c r="BUQ42" s="46"/>
      <c r="BUR42" s="46"/>
      <c r="BUS42" s="46"/>
      <c r="BUT42" s="46"/>
      <c r="BUU42" s="46"/>
      <c r="BUV42" s="46"/>
      <c r="BUW42" s="46"/>
      <c r="BUX42" s="46"/>
      <c r="BUY42" s="46"/>
      <c r="BUZ42" s="46"/>
      <c r="BVA42" s="46"/>
      <c r="BVB42" s="46"/>
      <c r="BVC42" s="46"/>
      <c r="BVD42" s="46"/>
      <c r="BVE42" s="46"/>
      <c r="BVF42" s="46"/>
      <c r="BVG42" s="46"/>
      <c r="BVH42" s="46"/>
      <c r="BVI42" s="46"/>
      <c r="BVJ42" s="46"/>
      <c r="BVK42" s="46"/>
      <c r="BVL42" s="46"/>
      <c r="BVM42" s="46"/>
      <c r="BVN42" s="46"/>
      <c r="BVO42" s="46"/>
      <c r="BVP42" s="46"/>
      <c r="BVQ42" s="46"/>
      <c r="BVR42" s="46"/>
      <c r="BVS42" s="46"/>
      <c r="BVT42" s="46"/>
      <c r="BVU42" s="46"/>
      <c r="BVV42" s="46"/>
      <c r="BVW42" s="46"/>
      <c r="BVX42" s="46"/>
      <c r="BVY42" s="46"/>
      <c r="BVZ42" s="46"/>
      <c r="BWA42" s="46"/>
      <c r="BWB42" s="46"/>
      <c r="BWC42" s="46"/>
      <c r="BWD42" s="46"/>
      <c r="BWE42" s="46"/>
      <c r="BWF42" s="46"/>
      <c r="BWG42" s="46"/>
      <c r="BWH42" s="46"/>
      <c r="BWI42" s="46"/>
      <c r="BWJ42" s="46"/>
      <c r="BWK42" s="46"/>
      <c r="BWL42" s="46"/>
      <c r="BWM42" s="46"/>
      <c r="BWN42" s="46"/>
      <c r="BWO42" s="46"/>
      <c r="BWP42" s="46"/>
      <c r="BWQ42" s="46"/>
      <c r="BWR42" s="46"/>
      <c r="BWS42" s="46"/>
      <c r="BWT42" s="46"/>
      <c r="BWU42" s="46"/>
      <c r="BWV42" s="46"/>
      <c r="BWW42" s="46"/>
      <c r="BWX42" s="46"/>
      <c r="BWY42" s="46"/>
      <c r="BWZ42" s="46"/>
      <c r="BXA42" s="46"/>
      <c r="BXB42" s="46"/>
      <c r="BXC42" s="46"/>
      <c r="BXD42" s="46"/>
      <c r="BXE42" s="46"/>
      <c r="BXF42" s="46"/>
      <c r="BXG42" s="46"/>
      <c r="BXH42" s="46"/>
      <c r="BXI42" s="46"/>
      <c r="BXJ42" s="46"/>
      <c r="BXK42" s="46"/>
      <c r="BXL42" s="46"/>
      <c r="BXM42" s="46"/>
      <c r="BXN42" s="46"/>
      <c r="BXO42" s="46"/>
      <c r="BXP42" s="46"/>
      <c r="BXQ42" s="46"/>
      <c r="BXR42" s="46"/>
      <c r="BXS42" s="46"/>
      <c r="BXT42" s="46"/>
      <c r="BXU42" s="46"/>
      <c r="BXV42" s="46"/>
      <c r="BXW42" s="46"/>
      <c r="BXX42" s="46"/>
      <c r="BXY42" s="46"/>
      <c r="BXZ42" s="46"/>
      <c r="BYA42" s="46"/>
      <c r="BYB42" s="46"/>
      <c r="BYC42" s="46"/>
      <c r="BYD42" s="46"/>
      <c r="BYE42" s="46"/>
      <c r="BYF42" s="46"/>
      <c r="BYG42" s="46"/>
      <c r="BYH42" s="46"/>
      <c r="BYI42" s="46"/>
      <c r="BYJ42" s="46"/>
      <c r="BYK42" s="46"/>
      <c r="BYL42" s="46"/>
      <c r="BYM42" s="46"/>
      <c r="BYN42" s="46"/>
      <c r="BYO42" s="46"/>
      <c r="BYP42" s="46"/>
      <c r="BYQ42" s="46"/>
      <c r="BYR42" s="46"/>
      <c r="BYS42" s="46"/>
      <c r="BYT42" s="46"/>
      <c r="BYU42" s="46"/>
      <c r="BYV42" s="46"/>
      <c r="BYW42" s="46"/>
      <c r="BYX42" s="46"/>
      <c r="BYY42" s="46"/>
      <c r="BYZ42" s="46"/>
      <c r="BZA42" s="46"/>
      <c r="BZB42" s="46"/>
      <c r="BZC42" s="46"/>
      <c r="BZD42" s="46"/>
      <c r="BZE42" s="46"/>
      <c r="BZF42" s="46"/>
      <c r="BZG42" s="46"/>
      <c r="BZH42" s="46"/>
      <c r="BZI42" s="46"/>
      <c r="BZJ42" s="46"/>
      <c r="BZK42" s="46"/>
      <c r="BZL42" s="46"/>
      <c r="BZM42" s="46"/>
      <c r="BZN42" s="46"/>
      <c r="BZO42" s="46"/>
      <c r="BZP42" s="46"/>
      <c r="BZQ42" s="46"/>
      <c r="BZR42" s="46"/>
      <c r="BZS42" s="46"/>
      <c r="BZT42" s="46"/>
      <c r="BZU42" s="46"/>
      <c r="BZV42" s="46"/>
      <c r="BZW42" s="46"/>
      <c r="BZX42" s="46"/>
      <c r="BZY42" s="46"/>
      <c r="BZZ42" s="46"/>
      <c r="CAA42" s="46"/>
      <c r="CAB42" s="46"/>
      <c r="CAC42" s="46"/>
      <c r="CAD42" s="46"/>
      <c r="CAE42" s="46"/>
      <c r="CAF42" s="46"/>
      <c r="CAG42" s="46"/>
      <c r="CAH42" s="46"/>
      <c r="CAI42" s="46"/>
      <c r="CAJ42" s="46"/>
      <c r="CAK42" s="46"/>
      <c r="CAL42" s="46"/>
      <c r="CAM42" s="46"/>
      <c r="CAN42" s="46"/>
      <c r="CAO42" s="46"/>
      <c r="CAP42" s="46"/>
      <c r="CAQ42" s="46"/>
      <c r="CAR42" s="46"/>
      <c r="CAS42" s="46"/>
      <c r="CAT42" s="46"/>
      <c r="CAU42" s="46"/>
      <c r="CAV42" s="46"/>
      <c r="CAW42" s="46"/>
      <c r="CAX42" s="46"/>
      <c r="CAY42" s="46"/>
      <c r="CAZ42" s="46"/>
      <c r="CBA42" s="46"/>
      <c r="CBB42" s="46"/>
      <c r="CBC42" s="46"/>
      <c r="CBD42" s="46"/>
      <c r="CBE42" s="46"/>
      <c r="CBF42" s="46"/>
      <c r="CBG42" s="46"/>
      <c r="CBH42" s="46"/>
      <c r="CBI42" s="46"/>
      <c r="CBJ42" s="46"/>
      <c r="CBK42" s="46"/>
      <c r="CBL42" s="46"/>
      <c r="CBM42" s="46"/>
      <c r="CBN42" s="46"/>
      <c r="CBO42" s="46"/>
      <c r="CBP42" s="46"/>
      <c r="CBQ42" s="46"/>
      <c r="CBR42" s="46"/>
      <c r="CBS42" s="46"/>
      <c r="CBT42" s="46"/>
      <c r="CBU42" s="46"/>
      <c r="CBV42" s="46"/>
      <c r="CBW42" s="46"/>
      <c r="CBX42" s="46"/>
      <c r="CBY42" s="46"/>
      <c r="CBZ42" s="46"/>
      <c r="CCA42" s="46"/>
      <c r="CCB42" s="46"/>
      <c r="CCC42" s="46"/>
      <c r="CCD42" s="46"/>
      <c r="CCE42" s="46"/>
      <c r="CCF42" s="46"/>
      <c r="CCG42" s="46"/>
      <c r="CCH42" s="46"/>
      <c r="CCI42" s="46"/>
      <c r="CCJ42" s="46"/>
      <c r="CCK42" s="46"/>
      <c r="CCL42" s="46"/>
      <c r="CCM42" s="46"/>
      <c r="CCN42" s="46"/>
      <c r="CCO42" s="46"/>
      <c r="CCP42" s="46"/>
      <c r="CCQ42" s="46"/>
      <c r="CCR42" s="46"/>
      <c r="CCS42" s="46"/>
      <c r="CCT42" s="46"/>
      <c r="CCU42" s="46"/>
      <c r="CCV42" s="46"/>
      <c r="CCW42" s="46"/>
      <c r="CCX42" s="46"/>
      <c r="CCY42" s="46"/>
      <c r="CCZ42" s="46"/>
      <c r="CDA42" s="46"/>
      <c r="CDB42" s="46"/>
      <c r="CDC42" s="46"/>
      <c r="CDD42" s="46"/>
      <c r="CDE42" s="46"/>
      <c r="CDF42" s="46"/>
      <c r="CDG42" s="46"/>
      <c r="CDH42" s="46"/>
      <c r="CDI42" s="46"/>
      <c r="CDJ42" s="46"/>
      <c r="CDK42" s="46"/>
      <c r="CDL42" s="46"/>
      <c r="CDM42" s="46"/>
      <c r="CDN42" s="46"/>
      <c r="CDO42" s="46"/>
      <c r="CDP42" s="46"/>
      <c r="CDQ42" s="46"/>
      <c r="CDR42" s="46"/>
      <c r="CDS42" s="46"/>
      <c r="CDT42" s="46"/>
      <c r="CDU42" s="46"/>
      <c r="CDV42" s="46"/>
      <c r="CDW42" s="46"/>
      <c r="CDX42" s="46"/>
      <c r="CDY42" s="46"/>
      <c r="CDZ42" s="46"/>
      <c r="CEA42" s="46"/>
      <c r="CEB42" s="46"/>
      <c r="CEC42" s="46"/>
      <c r="CED42" s="46"/>
      <c r="CEE42" s="46"/>
      <c r="CEF42" s="46"/>
      <c r="CEG42" s="46"/>
      <c r="CEH42" s="46"/>
      <c r="CEI42" s="46"/>
      <c r="CEJ42" s="46"/>
      <c r="CEK42" s="46"/>
      <c r="CEL42" s="46"/>
      <c r="CEM42" s="46"/>
      <c r="CEN42" s="46"/>
      <c r="CEO42" s="46"/>
      <c r="CEP42" s="46"/>
      <c r="CEQ42" s="46"/>
      <c r="CER42" s="46"/>
      <c r="CES42" s="46"/>
      <c r="CET42" s="46"/>
      <c r="CEU42" s="46"/>
      <c r="CEV42" s="46"/>
      <c r="CEW42" s="46"/>
      <c r="CEX42" s="46"/>
      <c r="CEY42" s="46"/>
      <c r="CEZ42" s="46"/>
      <c r="CFA42" s="46"/>
      <c r="CFB42" s="46"/>
      <c r="CFC42" s="46"/>
      <c r="CFD42" s="46"/>
      <c r="CFE42" s="46"/>
      <c r="CFF42" s="46"/>
      <c r="CFG42" s="46"/>
      <c r="CFH42" s="46"/>
      <c r="CFI42" s="46"/>
      <c r="CFJ42" s="46"/>
      <c r="CFK42" s="46"/>
      <c r="CFL42" s="46"/>
      <c r="CFM42" s="46"/>
      <c r="CFN42" s="46"/>
      <c r="CFO42" s="46"/>
      <c r="CFP42" s="46"/>
      <c r="CFQ42" s="46"/>
      <c r="CFR42" s="46"/>
      <c r="CFS42" s="46"/>
      <c r="CFT42" s="46"/>
      <c r="CFU42" s="46"/>
      <c r="CFV42" s="46"/>
      <c r="CFW42" s="46"/>
      <c r="CFX42" s="46"/>
      <c r="CFY42" s="46"/>
      <c r="CFZ42" s="46"/>
      <c r="CGA42" s="46"/>
      <c r="CGB42" s="46"/>
      <c r="CGC42" s="46"/>
      <c r="CGD42" s="46"/>
      <c r="CGE42" s="46"/>
      <c r="CGF42" s="46"/>
      <c r="CGG42" s="46"/>
      <c r="CGH42" s="46"/>
      <c r="CGI42" s="46"/>
      <c r="CGJ42" s="46"/>
      <c r="CGK42" s="46"/>
      <c r="CGL42" s="46"/>
      <c r="CGM42" s="46"/>
      <c r="CGN42" s="46"/>
      <c r="CGO42" s="46"/>
      <c r="CGP42" s="46"/>
      <c r="CGQ42" s="46"/>
      <c r="CGR42" s="46"/>
      <c r="CGS42" s="46"/>
      <c r="CGT42" s="46"/>
      <c r="CGU42" s="46"/>
      <c r="CGV42" s="46"/>
      <c r="CGW42" s="46"/>
      <c r="CGX42" s="46"/>
      <c r="CGY42" s="46"/>
      <c r="CGZ42" s="46"/>
      <c r="CHA42" s="46"/>
      <c r="CHB42" s="46"/>
      <c r="CHC42" s="46"/>
      <c r="CHD42" s="46"/>
      <c r="CHE42" s="46"/>
      <c r="CHF42" s="46"/>
      <c r="CHG42" s="46"/>
      <c r="CHH42" s="46"/>
      <c r="CHI42" s="46"/>
      <c r="CHJ42" s="46"/>
      <c r="CHK42" s="46"/>
      <c r="CHL42" s="46"/>
      <c r="CHM42" s="46"/>
      <c r="CHN42" s="46"/>
      <c r="CHO42" s="46"/>
      <c r="CHP42" s="46"/>
      <c r="CHQ42" s="46"/>
      <c r="CHR42" s="46"/>
      <c r="CHS42" s="46"/>
      <c r="CHT42" s="46"/>
      <c r="CHU42" s="46"/>
      <c r="CHV42" s="46"/>
      <c r="CHW42" s="46"/>
      <c r="CHX42" s="46"/>
      <c r="CHY42" s="46"/>
      <c r="CHZ42" s="46"/>
      <c r="CIA42" s="46"/>
      <c r="CIB42" s="46"/>
      <c r="CIC42" s="46"/>
      <c r="CID42" s="46"/>
      <c r="CIE42" s="46"/>
      <c r="CIF42" s="46"/>
      <c r="CIG42" s="46"/>
      <c r="CIH42" s="46"/>
      <c r="CII42" s="46"/>
      <c r="CIJ42" s="46"/>
      <c r="CIK42" s="46"/>
      <c r="CIL42" s="46"/>
      <c r="CIM42" s="46"/>
      <c r="CIN42" s="46"/>
      <c r="CIO42" s="46"/>
      <c r="CIP42" s="46"/>
      <c r="CIQ42" s="46"/>
      <c r="CIR42" s="46"/>
      <c r="CIS42" s="46"/>
      <c r="CIT42" s="46"/>
      <c r="CIU42" s="46"/>
      <c r="CIV42" s="46"/>
      <c r="CIW42" s="46"/>
      <c r="CIX42" s="46"/>
      <c r="CIY42" s="46"/>
      <c r="CIZ42" s="46"/>
      <c r="CJA42" s="46"/>
      <c r="CJB42" s="46"/>
      <c r="CJC42" s="46"/>
      <c r="CJD42" s="46"/>
      <c r="CJE42" s="46"/>
      <c r="CJF42" s="46"/>
      <c r="CJG42" s="46"/>
      <c r="CJH42" s="46"/>
      <c r="CJI42" s="46"/>
      <c r="CJJ42" s="46"/>
      <c r="CJK42" s="46"/>
      <c r="CJL42" s="46"/>
      <c r="CJM42" s="46"/>
      <c r="CJN42" s="46"/>
      <c r="CJO42" s="46"/>
      <c r="CJP42" s="46"/>
      <c r="CJQ42" s="46"/>
      <c r="CJR42" s="46"/>
      <c r="CJS42" s="46"/>
      <c r="CJT42" s="46"/>
      <c r="CJU42" s="46"/>
      <c r="CJV42" s="46"/>
      <c r="CJW42" s="46"/>
      <c r="CJX42" s="46"/>
      <c r="CJY42" s="46"/>
      <c r="CJZ42" s="46"/>
      <c r="CKA42" s="46"/>
      <c r="CKB42" s="46"/>
      <c r="CKC42" s="46"/>
      <c r="CKD42" s="46"/>
      <c r="CKE42" s="46"/>
      <c r="CKF42" s="46"/>
      <c r="CKG42" s="46"/>
      <c r="CKH42" s="46"/>
      <c r="CKI42" s="46"/>
      <c r="CKJ42" s="46"/>
      <c r="CKK42" s="46"/>
      <c r="CKL42" s="46"/>
      <c r="CKM42" s="46"/>
      <c r="CKN42" s="46"/>
      <c r="CKO42" s="46"/>
      <c r="CKP42" s="46"/>
      <c r="CKQ42" s="46"/>
      <c r="CKR42" s="46"/>
      <c r="CKS42" s="46"/>
      <c r="CKT42" s="46"/>
      <c r="CKU42" s="46"/>
      <c r="CKV42" s="46"/>
      <c r="CKW42" s="46"/>
      <c r="CKX42" s="46"/>
      <c r="CKY42" s="46"/>
      <c r="CKZ42" s="46"/>
      <c r="CLA42" s="46"/>
      <c r="CLB42" s="46"/>
      <c r="CLC42" s="46"/>
      <c r="CLD42" s="46"/>
      <c r="CLE42" s="46"/>
      <c r="CLF42" s="46"/>
      <c r="CLG42" s="46"/>
      <c r="CLH42" s="46"/>
      <c r="CLI42" s="46"/>
      <c r="CLJ42" s="46"/>
      <c r="CLK42" s="46"/>
      <c r="CLL42" s="46"/>
      <c r="CLM42" s="46"/>
      <c r="CLN42" s="46"/>
      <c r="CLO42" s="46"/>
      <c r="CLP42" s="46"/>
      <c r="CLQ42" s="46"/>
      <c r="CLR42" s="46"/>
      <c r="CLS42" s="46"/>
      <c r="CLT42" s="46"/>
      <c r="CLU42" s="46"/>
      <c r="CLV42" s="46"/>
      <c r="CLW42" s="46"/>
      <c r="CLX42" s="46"/>
      <c r="CLY42" s="46"/>
      <c r="CLZ42" s="46"/>
      <c r="CMA42" s="46"/>
      <c r="CMB42" s="46"/>
      <c r="CMC42" s="46"/>
      <c r="CMD42" s="46"/>
      <c r="CME42" s="46"/>
      <c r="CMF42" s="46"/>
      <c r="CMG42" s="46"/>
      <c r="CMH42" s="46"/>
      <c r="CMI42" s="46"/>
      <c r="CMJ42" s="46"/>
      <c r="CMK42" s="46"/>
      <c r="CML42" s="46"/>
      <c r="CMM42" s="46"/>
      <c r="CMN42" s="46"/>
      <c r="CMO42" s="46"/>
      <c r="CMP42" s="46"/>
      <c r="CMQ42" s="46"/>
      <c r="CMR42" s="46"/>
      <c r="CMS42" s="46"/>
      <c r="CMT42" s="46"/>
      <c r="CMU42" s="46"/>
      <c r="CMV42" s="46"/>
      <c r="CMW42" s="46"/>
      <c r="CMX42" s="46"/>
      <c r="CMY42" s="46"/>
      <c r="CMZ42" s="46"/>
      <c r="CNA42" s="46"/>
      <c r="CNB42" s="46"/>
      <c r="CNC42" s="46"/>
      <c r="CND42" s="46"/>
      <c r="CNE42" s="46"/>
      <c r="CNF42" s="46"/>
      <c r="CNG42" s="46"/>
      <c r="CNH42" s="46"/>
      <c r="CNI42" s="46"/>
      <c r="CNJ42" s="46"/>
      <c r="CNK42" s="46"/>
      <c r="CNL42" s="46"/>
      <c r="CNM42" s="46"/>
      <c r="CNN42" s="46"/>
      <c r="CNO42" s="46"/>
      <c r="CNP42" s="46"/>
      <c r="CNQ42" s="46"/>
      <c r="CNR42" s="46"/>
      <c r="CNS42" s="46"/>
      <c r="CNT42" s="46"/>
      <c r="CNU42" s="46"/>
      <c r="CNV42" s="46"/>
      <c r="CNW42" s="46"/>
      <c r="CNX42" s="46"/>
      <c r="CNY42" s="46"/>
      <c r="CNZ42" s="46"/>
      <c r="COA42" s="46"/>
      <c r="COB42" s="46"/>
      <c r="COC42" s="46"/>
      <c r="COD42" s="46"/>
      <c r="COE42" s="46"/>
      <c r="COF42" s="46"/>
      <c r="COG42" s="46"/>
      <c r="COH42" s="46"/>
      <c r="COI42" s="46"/>
      <c r="COJ42" s="46"/>
      <c r="COK42" s="46"/>
      <c r="COL42" s="46"/>
      <c r="COM42" s="46"/>
      <c r="CON42" s="46"/>
      <c r="COO42" s="46"/>
      <c r="COP42" s="46"/>
      <c r="COQ42" s="46"/>
      <c r="COR42" s="46"/>
      <c r="COS42" s="46"/>
      <c r="COT42" s="46"/>
      <c r="COU42" s="46"/>
      <c r="COV42" s="46"/>
      <c r="COW42" s="46"/>
      <c r="COX42" s="46"/>
      <c r="COY42" s="46"/>
      <c r="COZ42" s="46"/>
      <c r="CPA42" s="46"/>
      <c r="CPB42" s="46"/>
      <c r="CPC42" s="46"/>
      <c r="CPD42" s="46"/>
      <c r="CPE42" s="46"/>
      <c r="CPF42" s="46"/>
      <c r="CPG42" s="46"/>
      <c r="CPH42" s="46"/>
      <c r="CPI42" s="46"/>
      <c r="CPJ42" s="46"/>
      <c r="CPK42" s="46"/>
      <c r="CPL42" s="46"/>
      <c r="CPM42" s="46"/>
      <c r="CPN42" s="46"/>
      <c r="CPO42" s="46"/>
      <c r="CPP42" s="46"/>
      <c r="CPQ42" s="46"/>
      <c r="CPR42" s="46"/>
      <c r="CPS42" s="46"/>
      <c r="CPT42" s="46"/>
      <c r="CPU42" s="46"/>
      <c r="CPV42" s="46"/>
      <c r="CPW42" s="46"/>
      <c r="CPX42" s="46"/>
      <c r="CPY42" s="46"/>
      <c r="CPZ42" s="46"/>
      <c r="CQA42" s="46"/>
      <c r="CQB42" s="46"/>
      <c r="CQC42" s="46"/>
      <c r="CQD42" s="46"/>
      <c r="CQE42" s="46"/>
      <c r="CQF42" s="46"/>
      <c r="CQG42" s="46"/>
      <c r="CQH42" s="46"/>
      <c r="CQI42" s="46"/>
      <c r="CQJ42" s="46"/>
      <c r="CQK42" s="46"/>
      <c r="CQL42" s="46"/>
      <c r="CQM42" s="46"/>
      <c r="CQN42" s="46"/>
      <c r="CQO42" s="46"/>
      <c r="CQP42" s="46"/>
      <c r="CQQ42" s="46"/>
      <c r="CQR42" s="46"/>
      <c r="CQS42" s="46"/>
      <c r="CQT42" s="46"/>
      <c r="CQU42" s="46"/>
      <c r="CQV42" s="46"/>
      <c r="CQW42" s="46"/>
      <c r="CQX42" s="46"/>
      <c r="CQY42" s="46"/>
      <c r="CQZ42" s="46"/>
      <c r="CRA42" s="46"/>
      <c r="CRB42" s="46"/>
      <c r="CRC42" s="46"/>
      <c r="CRD42" s="46"/>
      <c r="CRE42" s="46"/>
      <c r="CRF42" s="46"/>
      <c r="CRG42" s="46"/>
      <c r="CRH42" s="46"/>
      <c r="CRI42" s="46"/>
      <c r="CRJ42" s="46"/>
      <c r="CRK42" s="46"/>
      <c r="CRL42" s="46"/>
      <c r="CRM42" s="46"/>
      <c r="CRN42" s="46"/>
      <c r="CRO42" s="46"/>
      <c r="CRP42" s="46"/>
      <c r="CRQ42" s="46"/>
      <c r="CRR42" s="46"/>
      <c r="CRS42" s="46"/>
      <c r="CRT42" s="46"/>
      <c r="CRU42" s="46"/>
      <c r="CRV42" s="46"/>
      <c r="CRW42" s="46"/>
      <c r="CRX42" s="46"/>
      <c r="CRY42" s="46"/>
      <c r="CRZ42" s="46"/>
      <c r="CSA42" s="46"/>
      <c r="CSB42" s="46"/>
      <c r="CSC42" s="46"/>
      <c r="CSD42" s="46"/>
      <c r="CSE42" s="46"/>
      <c r="CSF42" s="46"/>
      <c r="CSG42" s="46"/>
      <c r="CSH42" s="46"/>
      <c r="CSI42" s="46"/>
      <c r="CSJ42" s="46"/>
      <c r="CSK42" s="46"/>
      <c r="CSL42" s="46"/>
      <c r="CSM42" s="46"/>
      <c r="CSN42" s="46"/>
      <c r="CSO42" s="46"/>
      <c r="CSP42" s="46"/>
      <c r="CSQ42" s="46"/>
      <c r="CSR42" s="46"/>
      <c r="CSS42" s="46"/>
      <c r="CST42" s="46"/>
      <c r="CSU42" s="46"/>
      <c r="CSV42" s="46"/>
      <c r="CSW42" s="46"/>
      <c r="CSX42" s="46"/>
      <c r="CSY42" s="46"/>
      <c r="CSZ42" s="46"/>
      <c r="CTA42" s="46"/>
      <c r="CTB42" s="46"/>
      <c r="CTC42" s="46"/>
      <c r="CTD42" s="46"/>
      <c r="CTE42" s="46"/>
      <c r="CTF42" s="46"/>
      <c r="CTG42" s="46"/>
      <c r="CTH42" s="46"/>
      <c r="CTI42" s="46"/>
      <c r="CTJ42" s="46"/>
      <c r="CTK42" s="46"/>
      <c r="CTL42" s="46"/>
      <c r="CTM42" s="46"/>
      <c r="CTN42" s="46"/>
      <c r="CTO42" s="46"/>
      <c r="CTP42" s="46"/>
      <c r="CTQ42" s="46"/>
      <c r="CTR42" s="46"/>
      <c r="CTS42" s="46"/>
      <c r="CTT42" s="46"/>
      <c r="CTU42" s="46"/>
      <c r="CTV42" s="46"/>
      <c r="CTW42" s="46"/>
      <c r="CTX42" s="46"/>
      <c r="CTY42" s="46"/>
      <c r="CTZ42" s="46"/>
      <c r="CUA42" s="46"/>
      <c r="CUB42" s="46"/>
      <c r="CUC42" s="46"/>
      <c r="CUD42" s="46"/>
      <c r="CUE42" s="46"/>
      <c r="CUF42" s="46"/>
      <c r="CUG42" s="46"/>
      <c r="CUH42" s="46"/>
      <c r="CUI42" s="46"/>
      <c r="CUJ42" s="46"/>
      <c r="CUK42" s="46"/>
      <c r="CUL42" s="46"/>
      <c r="CUM42" s="46"/>
      <c r="CUN42" s="46"/>
      <c r="CUO42" s="46"/>
      <c r="CUP42" s="46"/>
      <c r="CUQ42" s="46"/>
      <c r="CUR42" s="46"/>
      <c r="CUS42" s="46"/>
      <c r="CUT42" s="46"/>
      <c r="CUU42" s="46"/>
      <c r="CUV42" s="46"/>
      <c r="CUW42" s="46"/>
      <c r="CUX42" s="46"/>
      <c r="CUY42" s="46"/>
      <c r="CUZ42" s="46"/>
      <c r="CVA42" s="46"/>
      <c r="CVB42" s="46"/>
      <c r="CVC42" s="46"/>
      <c r="CVD42" s="46"/>
      <c r="CVE42" s="46"/>
      <c r="CVF42" s="46"/>
      <c r="CVG42" s="46"/>
      <c r="CVH42" s="46"/>
      <c r="CVI42" s="46"/>
      <c r="CVJ42" s="46"/>
      <c r="CVK42" s="46"/>
      <c r="CVL42" s="46"/>
      <c r="CVM42" s="46"/>
      <c r="CVN42" s="46"/>
      <c r="CVO42" s="46"/>
      <c r="CVP42" s="46"/>
      <c r="CVQ42" s="46"/>
      <c r="CVR42" s="46"/>
      <c r="CVS42" s="46"/>
      <c r="CVT42" s="46"/>
      <c r="CVU42" s="46"/>
      <c r="CVV42" s="46"/>
      <c r="CVW42" s="46"/>
      <c r="CVX42" s="46"/>
      <c r="CVY42" s="46"/>
      <c r="CVZ42" s="46"/>
      <c r="CWA42" s="46"/>
      <c r="CWB42" s="46"/>
      <c r="CWC42" s="46"/>
      <c r="CWD42" s="46"/>
      <c r="CWE42" s="46"/>
      <c r="CWF42" s="46"/>
      <c r="CWG42" s="46"/>
      <c r="CWH42" s="46"/>
      <c r="CWI42" s="46"/>
      <c r="CWJ42" s="46"/>
      <c r="CWK42" s="46"/>
      <c r="CWL42" s="46"/>
      <c r="CWM42" s="46"/>
      <c r="CWN42" s="46"/>
      <c r="CWO42" s="46"/>
      <c r="CWP42" s="46"/>
      <c r="CWQ42" s="46"/>
      <c r="CWR42" s="46"/>
      <c r="CWS42" s="46"/>
      <c r="CWT42" s="46"/>
      <c r="CWU42" s="46"/>
      <c r="CWV42" s="46"/>
      <c r="CWW42" s="46"/>
      <c r="CWX42" s="46"/>
      <c r="CWY42" s="46"/>
      <c r="CWZ42" s="46"/>
      <c r="CXA42" s="46"/>
      <c r="CXB42" s="46"/>
      <c r="CXC42" s="46"/>
      <c r="CXD42" s="46"/>
      <c r="CXE42" s="46"/>
      <c r="CXF42" s="46"/>
      <c r="CXG42" s="46"/>
      <c r="CXH42" s="46"/>
      <c r="CXI42" s="46"/>
      <c r="CXJ42" s="46"/>
      <c r="CXK42" s="46"/>
      <c r="CXL42" s="46"/>
      <c r="CXM42" s="46"/>
      <c r="CXN42" s="46"/>
      <c r="CXO42" s="46"/>
      <c r="CXP42" s="46"/>
      <c r="CXQ42" s="46"/>
      <c r="CXR42" s="46"/>
      <c r="CXS42" s="46"/>
      <c r="CXT42" s="46"/>
      <c r="CXU42" s="46"/>
      <c r="CXV42" s="46"/>
      <c r="CXW42" s="46"/>
      <c r="CXX42" s="46"/>
      <c r="CXY42" s="46"/>
      <c r="CXZ42" s="46"/>
      <c r="CYA42" s="46"/>
      <c r="CYB42" s="46"/>
      <c r="CYC42" s="46"/>
      <c r="CYD42" s="46"/>
      <c r="CYE42" s="46"/>
      <c r="CYF42" s="46"/>
      <c r="CYG42" s="46"/>
      <c r="CYH42" s="46"/>
      <c r="CYI42" s="46"/>
      <c r="CYJ42" s="46"/>
      <c r="CYK42" s="46"/>
      <c r="CYL42" s="46"/>
      <c r="CYM42" s="46"/>
      <c r="CYN42" s="46"/>
      <c r="CYO42" s="46"/>
      <c r="CYP42" s="46"/>
      <c r="CYQ42" s="46"/>
      <c r="CYR42" s="46"/>
      <c r="CYS42" s="46"/>
      <c r="CYT42" s="46"/>
      <c r="CYU42" s="46"/>
      <c r="CYV42" s="46"/>
      <c r="CYW42" s="46"/>
      <c r="CYX42" s="46"/>
      <c r="CYY42" s="46"/>
      <c r="CYZ42" s="46"/>
      <c r="CZA42" s="46"/>
      <c r="CZB42" s="46"/>
      <c r="CZC42" s="46"/>
      <c r="CZD42" s="46"/>
      <c r="CZE42" s="46"/>
      <c r="CZF42" s="46"/>
      <c r="CZG42" s="46"/>
      <c r="CZH42" s="46"/>
      <c r="CZI42" s="46"/>
      <c r="CZJ42" s="46"/>
      <c r="CZK42" s="46"/>
      <c r="CZL42" s="46"/>
      <c r="CZM42" s="46"/>
      <c r="CZN42" s="46"/>
      <c r="CZO42" s="46"/>
      <c r="CZP42" s="46"/>
      <c r="CZQ42" s="46"/>
      <c r="CZR42" s="46"/>
      <c r="CZS42" s="46"/>
      <c r="CZT42" s="46"/>
      <c r="CZU42" s="46"/>
      <c r="CZV42" s="46"/>
      <c r="CZW42" s="46"/>
      <c r="CZX42" s="46"/>
      <c r="CZY42" s="46"/>
      <c r="CZZ42" s="46"/>
      <c r="DAA42" s="46"/>
      <c r="DAB42" s="46"/>
      <c r="DAC42" s="46"/>
      <c r="DAD42" s="46"/>
      <c r="DAE42" s="46"/>
      <c r="DAF42" s="46"/>
      <c r="DAG42" s="46"/>
      <c r="DAH42" s="46"/>
      <c r="DAI42" s="46"/>
      <c r="DAJ42" s="46"/>
      <c r="DAK42" s="46"/>
      <c r="DAL42" s="46"/>
      <c r="DAM42" s="46"/>
      <c r="DAN42" s="46"/>
      <c r="DAO42" s="46"/>
      <c r="DAP42" s="46"/>
      <c r="DAQ42" s="46"/>
      <c r="DAR42" s="46"/>
      <c r="DAS42" s="46"/>
      <c r="DAT42" s="46"/>
      <c r="DAU42" s="46"/>
      <c r="DAV42" s="46"/>
      <c r="DAW42" s="46"/>
      <c r="DAX42" s="46"/>
      <c r="DAY42" s="46"/>
      <c r="DAZ42" s="46"/>
      <c r="DBA42" s="46"/>
      <c r="DBB42" s="46"/>
      <c r="DBC42" s="46"/>
      <c r="DBD42" s="46"/>
      <c r="DBE42" s="46"/>
      <c r="DBF42" s="46"/>
      <c r="DBG42" s="46"/>
      <c r="DBH42" s="46"/>
      <c r="DBI42" s="46"/>
      <c r="DBJ42" s="46"/>
      <c r="DBK42" s="46"/>
      <c r="DBL42" s="46"/>
      <c r="DBM42" s="46"/>
      <c r="DBN42" s="46"/>
      <c r="DBO42" s="46"/>
      <c r="DBP42" s="46"/>
      <c r="DBQ42" s="46"/>
      <c r="DBR42" s="46"/>
      <c r="DBS42" s="46"/>
      <c r="DBT42" s="46"/>
      <c r="DBU42" s="46"/>
      <c r="DBV42" s="46"/>
      <c r="DBW42" s="46"/>
      <c r="DBX42" s="46"/>
      <c r="DBY42" s="46"/>
      <c r="DBZ42" s="46"/>
      <c r="DCA42" s="46"/>
      <c r="DCB42" s="46"/>
      <c r="DCC42" s="46"/>
      <c r="DCD42" s="46"/>
      <c r="DCE42" s="46"/>
      <c r="DCF42" s="46"/>
      <c r="DCG42" s="46"/>
      <c r="DCH42" s="46"/>
      <c r="DCI42" s="46"/>
      <c r="DCJ42" s="46"/>
      <c r="DCK42" s="46"/>
      <c r="DCL42" s="46"/>
      <c r="DCM42" s="46"/>
      <c r="DCN42" s="46"/>
      <c r="DCO42" s="46"/>
      <c r="DCP42" s="46"/>
      <c r="DCQ42" s="46"/>
      <c r="DCR42" s="46"/>
      <c r="DCS42" s="46"/>
      <c r="DCT42" s="46"/>
      <c r="DCU42" s="46"/>
      <c r="DCV42" s="46"/>
      <c r="DCW42" s="46"/>
      <c r="DCX42" s="46"/>
      <c r="DCY42" s="46"/>
      <c r="DCZ42" s="46"/>
      <c r="DDA42" s="46"/>
      <c r="DDB42" s="46"/>
      <c r="DDC42" s="46"/>
      <c r="DDD42" s="46"/>
      <c r="DDE42" s="46"/>
      <c r="DDF42" s="46"/>
      <c r="DDG42" s="46"/>
      <c r="DDH42" s="46"/>
      <c r="DDI42" s="46"/>
      <c r="DDJ42" s="46"/>
      <c r="DDK42" s="46"/>
      <c r="DDL42" s="46"/>
      <c r="DDM42" s="46"/>
      <c r="DDN42" s="46"/>
      <c r="DDO42" s="46"/>
      <c r="DDP42" s="46"/>
      <c r="DDQ42" s="46"/>
      <c r="DDR42" s="46"/>
      <c r="DDS42" s="46"/>
      <c r="DDT42" s="46"/>
      <c r="DDU42" s="46"/>
      <c r="DDV42" s="46"/>
      <c r="DDW42" s="46"/>
      <c r="DDX42" s="46"/>
      <c r="DDY42" s="46"/>
      <c r="DDZ42" s="46"/>
      <c r="DEA42" s="46"/>
      <c r="DEB42" s="46"/>
      <c r="DEC42" s="46"/>
      <c r="DED42" s="46"/>
      <c r="DEE42" s="46"/>
      <c r="DEF42" s="46"/>
      <c r="DEG42" s="46"/>
      <c r="DEH42" s="46"/>
      <c r="DEI42" s="46"/>
      <c r="DEJ42" s="46"/>
      <c r="DEK42" s="46"/>
      <c r="DEL42" s="46"/>
      <c r="DEM42" s="46"/>
      <c r="DEN42" s="46"/>
      <c r="DEO42" s="46"/>
      <c r="DEP42" s="46"/>
      <c r="DEQ42" s="46"/>
      <c r="DER42" s="46"/>
      <c r="DES42" s="46"/>
      <c r="DET42" s="46"/>
      <c r="DEU42" s="46"/>
      <c r="DEV42" s="46"/>
      <c r="DEW42" s="46"/>
      <c r="DEX42" s="46"/>
      <c r="DEY42" s="46"/>
      <c r="DEZ42" s="46"/>
      <c r="DFA42" s="46"/>
      <c r="DFB42" s="46"/>
      <c r="DFC42" s="46"/>
      <c r="DFD42" s="46"/>
      <c r="DFE42" s="46"/>
      <c r="DFF42" s="46"/>
      <c r="DFG42" s="46"/>
      <c r="DFH42" s="46"/>
      <c r="DFI42" s="46"/>
      <c r="DFJ42" s="46"/>
      <c r="DFK42" s="46"/>
      <c r="DFL42" s="46"/>
      <c r="DFM42" s="46"/>
      <c r="DFN42" s="46"/>
      <c r="DFO42" s="46"/>
      <c r="DFP42" s="46"/>
      <c r="DFQ42" s="46"/>
      <c r="DFR42" s="46"/>
      <c r="DFS42" s="46"/>
      <c r="DFT42" s="46"/>
      <c r="DFU42" s="46"/>
      <c r="DFV42" s="46"/>
      <c r="DFW42" s="46"/>
      <c r="DFX42" s="46"/>
      <c r="DFY42" s="46"/>
      <c r="DFZ42" s="46"/>
      <c r="DGA42" s="46"/>
      <c r="DGB42" s="46"/>
      <c r="DGC42" s="46"/>
      <c r="DGD42" s="46"/>
      <c r="DGE42" s="46"/>
      <c r="DGF42" s="46"/>
      <c r="DGG42" s="46"/>
      <c r="DGH42" s="46"/>
      <c r="DGI42" s="46"/>
      <c r="DGJ42" s="46"/>
      <c r="DGK42" s="46"/>
      <c r="DGL42" s="46"/>
      <c r="DGM42" s="46"/>
      <c r="DGN42" s="46"/>
      <c r="DGO42" s="46"/>
      <c r="DGP42" s="46"/>
      <c r="DGQ42" s="46"/>
      <c r="DGR42" s="46"/>
      <c r="DGS42" s="46"/>
      <c r="DGT42" s="46"/>
      <c r="DGU42" s="46"/>
      <c r="DGV42" s="46"/>
      <c r="DGW42" s="46"/>
      <c r="DGX42" s="46"/>
      <c r="DGY42" s="46"/>
      <c r="DGZ42" s="46"/>
      <c r="DHA42" s="46"/>
      <c r="DHB42" s="46"/>
      <c r="DHC42" s="46"/>
      <c r="DHD42" s="46"/>
      <c r="DHE42" s="46"/>
      <c r="DHF42" s="46"/>
      <c r="DHG42" s="46"/>
      <c r="DHH42" s="46"/>
      <c r="DHI42" s="46"/>
      <c r="DHJ42" s="46"/>
      <c r="DHK42" s="46"/>
      <c r="DHL42" s="46"/>
      <c r="DHM42" s="46"/>
      <c r="DHN42" s="46"/>
      <c r="DHO42" s="46"/>
      <c r="DHP42" s="46"/>
      <c r="DHQ42" s="46"/>
      <c r="DHR42" s="46"/>
      <c r="DHS42" s="46"/>
      <c r="DHT42" s="46"/>
      <c r="DHU42" s="46"/>
      <c r="DHV42" s="46"/>
      <c r="DHW42" s="46"/>
      <c r="DHX42" s="46"/>
      <c r="DHY42" s="46"/>
      <c r="DHZ42" s="46"/>
      <c r="DIA42" s="46"/>
      <c r="DIB42" s="46"/>
      <c r="DIC42" s="46"/>
      <c r="DID42" s="46"/>
      <c r="DIE42" s="46"/>
      <c r="DIF42" s="46"/>
      <c r="DIG42" s="46"/>
      <c r="DIH42" s="46"/>
      <c r="DII42" s="46"/>
      <c r="DIJ42" s="46"/>
      <c r="DIK42" s="46"/>
      <c r="DIL42" s="46"/>
      <c r="DIM42" s="46"/>
      <c r="DIN42" s="46"/>
      <c r="DIO42" s="46"/>
      <c r="DIP42" s="46"/>
      <c r="DIQ42" s="46"/>
      <c r="DIR42" s="46"/>
      <c r="DIS42" s="46"/>
      <c r="DIT42" s="46"/>
      <c r="DIU42" s="46"/>
      <c r="DIV42" s="46"/>
      <c r="DIW42" s="46"/>
      <c r="DIX42" s="46"/>
      <c r="DIY42" s="46"/>
      <c r="DIZ42" s="46"/>
      <c r="DJA42" s="46"/>
      <c r="DJB42" s="46"/>
      <c r="DJC42" s="46"/>
      <c r="DJD42" s="46"/>
      <c r="DJE42" s="46"/>
      <c r="DJF42" s="46"/>
      <c r="DJG42" s="46"/>
      <c r="DJH42" s="46"/>
      <c r="DJI42" s="46"/>
      <c r="DJJ42" s="46"/>
      <c r="DJK42" s="46"/>
      <c r="DJL42" s="46"/>
      <c r="DJM42" s="46"/>
      <c r="DJN42" s="46"/>
      <c r="DJO42" s="46"/>
      <c r="DJP42" s="46"/>
      <c r="DJQ42" s="46"/>
      <c r="DJR42" s="46"/>
      <c r="DJS42" s="46"/>
      <c r="DJT42" s="46"/>
      <c r="DJU42" s="46"/>
      <c r="DJV42" s="46"/>
      <c r="DJW42" s="46"/>
      <c r="DJX42" s="46"/>
      <c r="DJY42" s="46"/>
      <c r="DJZ42" s="46"/>
      <c r="DKA42" s="46"/>
      <c r="DKB42" s="46"/>
      <c r="DKC42" s="46"/>
      <c r="DKD42" s="46"/>
      <c r="DKE42" s="46"/>
      <c r="DKF42" s="46"/>
      <c r="DKG42" s="46"/>
      <c r="DKH42" s="46"/>
      <c r="DKI42" s="46"/>
      <c r="DKJ42" s="46"/>
      <c r="DKK42" s="46"/>
      <c r="DKL42" s="46"/>
      <c r="DKM42" s="46"/>
      <c r="DKN42" s="46"/>
      <c r="DKO42" s="46"/>
      <c r="DKP42" s="46"/>
      <c r="DKQ42" s="46"/>
      <c r="DKR42" s="46"/>
      <c r="DKS42" s="46"/>
      <c r="DKT42" s="46"/>
      <c r="DKU42" s="46"/>
      <c r="DKV42" s="46"/>
      <c r="DKW42" s="46"/>
      <c r="DKX42" s="46"/>
      <c r="DKY42" s="46"/>
      <c r="DKZ42" s="46"/>
      <c r="DLA42" s="46"/>
      <c r="DLB42" s="46"/>
      <c r="DLC42" s="46"/>
      <c r="DLD42" s="46"/>
      <c r="DLE42" s="46"/>
      <c r="DLF42" s="46"/>
      <c r="DLG42" s="46"/>
      <c r="DLH42" s="46"/>
      <c r="DLI42" s="46"/>
      <c r="DLJ42" s="46"/>
      <c r="DLK42" s="46"/>
      <c r="DLL42" s="46"/>
      <c r="DLM42" s="46"/>
      <c r="DLN42" s="46"/>
      <c r="DLO42" s="46"/>
      <c r="DLP42" s="46"/>
      <c r="DLQ42" s="46"/>
      <c r="DLR42" s="46"/>
      <c r="DLS42" s="46"/>
      <c r="DLT42" s="46"/>
      <c r="DLU42" s="46"/>
      <c r="DLV42" s="46"/>
      <c r="DLW42" s="46"/>
      <c r="DLX42" s="46"/>
      <c r="DLY42" s="46"/>
      <c r="DLZ42" s="46"/>
      <c r="DMA42" s="46"/>
      <c r="DMB42" s="46"/>
      <c r="DMC42" s="46"/>
      <c r="DMD42" s="46"/>
      <c r="DME42" s="46"/>
      <c r="DMF42" s="46"/>
      <c r="DMG42" s="46"/>
      <c r="DMH42" s="46"/>
      <c r="DMI42" s="46"/>
      <c r="DMJ42" s="46"/>
      <c r="DMK42" s="46"/>
      <c r="DML42" s="46"/>
      <c r="DMM42" s="46"/>
      <c r="DMN42" s="46"/>
      <c r="DMO42" s="46"/>
      <c r="DMP42" s="46"/>
      <c r="DMQ42" s="46"/>
      <c r="DMR42" s="46"/>
      <c r="DMS42" s="46"/>
      <c r="DMT42" s="46"/>
      <c r="DMU42" s="46"/>
      <c r="DMV42" s="46"/>
      <c r="DMW42" s="46"/>
      <c r="DMX42" s="46"/>
      <c r="DMY42" s="46"/>
      <c r="DMZ42" s="46"/>
      <c r="DNA42" s="46"/>
      <c r="DNB42" s="46"/>
      <c r="DNC42" s="46"/>
      <c r="DND42" s="46"/>
      <c r="DNE42" s="46"/>
      <c r="DNF42" s="46"/>
      <c r="DNG42" s="46"/>
      <c r="DNH42" s="46"/>
      <c r="DNI42" s="46"/>
      <c r="DNJ42" s="46"/>
      <c r="DNK42" s="46"/>
      <c r="DNL42" s="46"/>
      <c r="DNM42" s="46"/>
      <c r="DNN42" s="46"/>
      <c r="DNO42" s="46"/>
      <c r="DNP42" s="46"/>
      <c r="DNQ42" s="46"/>
      <c r="DNR42" s="46"/>
      <c r="DNS42" s="46"/>
      <c r="DNT42" s="46"/>
      <c r="DNU42" s="46"/>
      <c r="DNV42" s="46"/>
      <c r="DNW42" s="46"/>
      <c r="DNX42" s="46"/>
      <c r="DNY42" s="46"/>
      <c r="DNZ42" s="46"/>
      <c r="DOA42" s="46"/>
      <c r="DOB42" s="46"/>
      <c r="DOC42" s="46"/>
      <c r="DOD42" s="46"/>
      <c r="DOE42" s="46"/>
      <c r="DOF42" s="46"/>
      <c r="DOG42" s="46"/>
      <c r="DOH42" s="46"/>
      <c r="DOI42" s="46"/>
      <c r="DOJ42" s="46"/>
      <c r="DOK42" s="46"/>
      <c r="DOL42" s="46"/>
      <c r="DOM42" s="46"/>
      <c r="DON42" s="46"/>
      <c r="DOO42" s="46"/>
      <c r="DOP42" s="46"/>
      <c r="DOQ42" s="46"/>
      <c r="DOR42" s="46"/>
      <c r="DOS42" s="46"/>
      <c r="DOT42" s="46"/>
      <c r="DOU42" s="46"/>
      <c r="DOV42" s="46"/>
      <c r="DOW42" s="46"/>
      <c r="DOX42" s="46"/>
      <c r="DOY42" s="46"/>
      <c r="DOZ42" s="46"/>
      <c r="DPA42" s="46"/>
      <c r="DPB42" s="46"/>
      <c r="DPC42" s="46"/>
      <c r="DPD42" s="46"/>
      <c r="DPE42" s="46"/>
      <c r="DPF42" s="46"/>
      <c r="DPG42" s="46"/>
      <c r="DPH42" s="46"/>
      <c r="DPI42" s="46"/>
      <c r="DPJ42" s="46"/>
      <c r="DPK42" s="46"/>
      <c r="DPL42" s="46"/>
      <c r="DPM42" s="46"/>
      <c r="DPN42" s="46"/>
      <c r="DPO42" s="46"/>
      <c r="DPP42" s="46"/>
      <c r="DPQ42" s="46"/>
      <c r="DPR42" s="46"/>
      <c r="DPS42" s="46"/>
      <c r="DPT42" s="46"/>
      <c r="DPU42" s="46"/>
      <c r="DPV42" s="46"/>
      <c r="DPW42" s="46"/>
      <c r="DPX42" s="46"/>
      <c r="DPY42" s="46"/>
      <c r="DPZ42" s="46"/>
      <c r="DQA42" s="46"/>
      <c r="DQB42" s="46"/>
      <c r="DQC42" s="46"/>
      <c r="DQD42" s="46"/>
      <c r="DQE42" s="46"/>
      <c r="DQF42" s="46"/>
      <c r="DQG42" s="46"/>
      <c r="DQH42" s="46"/>
      <c r="DQI42" s="46"/>
      <c r="DQJ42" s="46"/>
      <c r="DQK42" s="46"/>
      <c r="DQL42" s="46"/>
      <c r="DQM42" s="46"/>
      <c r="DQN42" s="46"/>
      <c r="DQO42" s="46"/>
      <c r="DQP42" s="46"/>
      <c r="DQQ42" s="46"/>
      <c r="DQR42" s="46"/>
      <c r="DQS42" s="46"/>
      <c r="DQT42" s="46"/>
      <c r="DQU42" s="46"/>
      <c r="DQV42" s="46"/>
      <c r="DQW42" s="46"/>
      <c r="DQX42" s="46"/>
      <c r="DQY42" s="46"/>
      <c r="DQZ42" s="46"/>
      <c r="DRA42" s="46"/>
      <c r="DRB42" s="46"/>
      <c r="DRC42" s="46"/>
      <c r="DRD42" s="46"/>
      <c r="DRE42" s="46"/>
      <c r="DRF42" s="46"/>
      <c r="DRG42" s="46"/>
      <c r="DRH42" s="46"/>
      <c r="DRI42" s="46"/>
      <c r="DRJ42" s="46"/>
      <c r="DRK42" s="46"/>
      <c r="DRL42" s="46"/>
      <c r="DRM42" s="46"/>
      <c r="DRN42" s="46"/>
      <c r="DRO42" s="46"/>
      <c r="DRP42" s="46"/>
      <c r="DRQ42" s="46"/>
      <c r="DRR42" s="46"/>
      <c r="DRS42" s="46"/>
      <c r="DRT42" s="46"/>
      <c r="DRU42" s="46"/>
      <c r="DRV42" s="46"/>
      <c r="DRW42" s="46"/>
      <c r="DRX42" s="46"/>
      <c r="DRY42" s="46"/>
      <c r="DRZ42" s="46"/>
      <c r="DSA42" s="46"/>
      <c r="DSB42" s="46"/>
      <c r="DSC42" s="46"/>
      <c r="DSD42" s="46"/>
      <c r="DSE42" s="46"/>
      <c r="DSF42" s="46"/>
      <c r="DSG42" s="46"/>
      <c r="DSH42" s="46"/>
      <c r="DSI42" s="46"/>
      <c r="DSJ42" s="46"/>
      <c r="DSK42" s="46"/>
      <c r="DSL42" s="46"/>
      <c r="DSM42" s="46"/>
      <c r="DSN42" s="46"/>
      <c r="DSO42" s="46"/>
      <c r="DSP42" s="46"/>
      <c r="DSQ42" s="46"/>
      <c r="DSR42" s="46"/>
      <c r="DSS42" s="46"/>
      <c r="DST42" s="46"/>
      <c r="DSU42" s="46"/>
      <c r="DSV42" s="46"/>
      <c r="DSW42" s="46"/>
      <c r="DSX42" s="46"/>
      <c r="DSY42" s="46"/>
      <c r="DSZ42" s="46"/>
      <c r="DTA42" s="46"/>
      <c r="DTB42" s="46"/>
      <c r="DTC42" s="46"/>
      <c r="DTD42" s="46"/>
      <c r="DTE42" s="46"/>
      <c r="DTF42" s="46"/>
      <c r="DTG42" s="46"/>
      <c r="DTH42" s="46"/>
      <c r="DTI42" s="46"/>
      <c r="DTJ42" s="46"/>
      <c r="DTK42" s="46"/>
      <c r="DTL42" s="46"/>
      <c r="DTM42" s="46"/>
      <c r="DTN42" s="46"/>
      <c r="DTO42" s="46"/>
      <c r="DTP42" s="46"/>
      <c r="DTQ42" s="46"/>
      <c r="DTR42" s="46"/>
      <c r="DTS42" s="46"/>
      <c r="DTT42" s="46"/>
      <c r="DTU42" s="46"/>
      <c r="DTV42" s="46"/>
      <c r="DTW42" s="46"/>
      <c r="DTX42" s="46"/>
      <c r="DTY42" s="46"/>
      <c r="DTZ42" s="46"/>
      <c r="DUA42" s="46"/>
      <c r="DUB42" s="46"/>
      <c r="DUC42" s="46"/>
      <c r="DUD42" s="46"/>
      <c r="DUE42" s="46"/>
      <c r="DUF42" s="46"/>
      <c r="DUG42" s="46"/>
      <c r="DUH42" s="46"/>
      <c r="DUI42" s="46"/>
      <c r="DUJ42" s="46"/>
      <c r="DUK42" s="46"/>
      <c r="DUL42" s="46"/>
      <c r="DUM42" s="46"/>
      <c r="DUN42" s="46"/>
      <c r="DUO42" s="46"/>
      <c r="DUP42" s="46"/>
      <c r="DUQ42" s="46"/>
      <c r="DUR42" s="46"/>
      <c r="DUS42" s="46"/>
      <c r="DUT42" s="46"/>
      <c r="DUU42" s="46"/>
      <c r="DUV42" s="46"/>
      <c r="DUW42" s="46"/>
      <c r="DUX42" s="46"/>
      <c r="DUY42" s="46"/>
      <c r="DUZ42" s="46"/>
      <c r="DVA42" s="46"/>
      <c r="DVB42" s="46"/>
      <c r="DVC42" s="46"/>
      <c r="DVD42" s="46"/>
      <c r="DVE42" s="46"/>
      <c r="DVF42" s="46"/>
      <c r="DVG42" s="46"/>
      <c r="DVH42" s="46"/>
      <c r="DVI42" s="46"/>
      <c r="DVJ42" s="46"/>
      <c r="DVK42" s="46"/>
      <c r="DVL42" s="46"/>
      <c r="DVM42" s="46"/>
      <c r="DVN42" s="46"/>
      <c r="DVO42" s="46"/>
      <c r="DVP42" s="46"/>
      <c r="DVQ42" s="46"/>
      <c r="DVR42" s="46"/>
      <c r="DVS42" s="46"/>
      <c r="DVT42" s="46"/>
      <c r="DVU42" s="46"/>
      <c r="DVV42" s="46"/>
      <c r="DVW42" s="46"/>
      <c r="DVX42" s="46"/>
      <c r="DVY42" s="46"/>
      <c r="DVZ42" s="46"/>
      <c r="DWA42" s="46"/>
      <c r="DWB42" s="46"/>
      <c r="DWC42" s="46"/>
      <c r="DWD42" s="46"/>
      <c r="DWE42" s="46"/>
      <c r="DWF42" s="46"/>
      <c r="DWG42" s="46"/>
      <c r="DWH42" s="46"/>
      <c r="DWI42" s="46"/>
      <c r="DWJ42" s="46"/>
      <c r="DWK42" s="46"/>
      <c r="DWL42" s="46"/>
      <c r="DWM42" s="46"/>
      <c r="DWN42" s="46"/>
      <c r="DWO42" s="46"/>
      <c r="DWP42" s="46"/>
      <c r="DWQ42" s="46"/>
      <c r="DWR42" s="46"/>
      <c r="DWS42" s="46"/>
      <c r="DWT42" s="46"/>
      <c r="DWU42" s="46"/>
      <c r="DWV42" s="46"/>
      <c r="DWW42" s="46"/>
      <c r="DWX42" s="46"/>
      <c r="DWY42" s="46"/>
      <c r="DWZ42" s="46"/>
      <c r="DXA42" s="46"/>
      <c r="DXB42" s="46"/>
      <c r="DXC42" s="46"/>
      <c r="DXD42" s="46"/>
      <c r="DXE42" s="46"/>
      <c r="DXF42" s="46"/>
      <c r="DXG42" s="46"/>
      <c r="DXH42" s="46"/>
      <c r="DXI42" s="46"/>
      <c r="DXJ42" s="46"/>
      <c r="DXK42" s="46"/>
      <c r="DXL42" s="46"/>
      <c r="DXM42" s="46"/>
      <c r="DXN42" s="46"/>
      <c r="DXO42" s="46"/>
      <c r="DXP42" s="46"/>
      <c r="DXQ42" s="46"/>
      <c r="DXR42" s="46"/>
      <c r="DXS42" s="46"/>
      <c r="DXT42" s="46"/>
      <c r="DXU42" s="46"/>
      <c r="DXV42" s="46"/>
      <c r="DXW42" s="46"/>
      <c r="DXX42" s="46"/>
      <c r="DXY42" s="46"/>
      <c r="DXZ42" s="46"/>
      <c r="DYA42" s="46"/>
      <c r="DYB42" s="46"/>
      <c r="DYC42" s="46"/>
      <c r="DYD42" s="46"/>
      <c r="DYE42" s="46"/>
      <c r="DYF42" s="46"/>
      <c r="DYG42" s="46"/>
      <c r="DYH42" s="46"/>
      <c r="DYI42" s="46"/>
      <c r="DYJ42" s="46"/>
      <c r="DYK42" s="46"/>
      <c r="DYL42" s="46"/>
      <c r="DYM42" s="46"/>
      <c r="DYN42" s="46"/>
      <c r="DYO42" s="46"/>
      <c r="DYP42" s="46"/>
      <c r="DYQ42" s="46"/>
      <c r="DYR42" s="46"/>
      <c r="DYS42" s="46"/>
      <c r="DYT42" s="46"/>
      <c r="DYU42" s="46"/>
      <c r="DYV42" s="46"/>
      <c r="DYW42" s="46"/>
      <c r="DYX42" s="46"/>
      <c r="DYY42" s="46"/>
      <c r="DYZ42" s="46"/>
      <c r="DZA42" s="46"/>
      <c r="DZB42" s="46"/>
      <c r="DZC42" s="46"/>
      <c r="DZD42" s="46"/>
      <c r="DZE42" s="46"/>
      <c r="DZF42" s="46"/>
      <c r="DZG42" s="46"/>
      <c r="DZH42" s="46"/>
      <c r="DZI42" s="46"/>
      <c r="DZJ42" s="46"/>
      <c r="DZK42" s="46"/>
      <c r="DZL42" s="46"/>
      <c r="DZM42" s="46"/>
      <c r="DZN42" s="46"/>
      <c r="DZO42" s="46"/>
      <c r="DZP42" s="46"/>
      <c r="DZQ42" s="46"/>
      <c r="DZR42" s="46"/>
      <c r="DZS42" s="46"/>
      <c r="DZT42" s="46"/>
      <c r="DZU42" s="46"/>
      <c r="DZV42" s="46"/>
      <c r="DZW42" s="46"/>
      <c r="DZX42" s="46"/>
      <c r="DZY42" s="46"/>
      <c r="DZZ42" s="46"/>
      <c r="EAA42" s="46"/>
      <c r="EAB42" s="46"/>
      <c r="EAC42" s="46"/>
      <c r="EAD42" s="46"/>
      <c r="EAE42" s="46"/>
      <c r="EAF42" s="46"/>
      <c r="EAG42" s="46"/>
      <c r="EAH42" s="46"/>
      <c r="EAI42" s="46"/>
      <c r="EAJ42" s="46"/>
      <c r="EAK42" s="46"/>
      <c r="EAL42" s="46"/>
      <c r="EAM42" s="46"/>
      <c r="EAN42" s="46"/>
      <c r="EAO42" s="46"/>
      <c r="EAP42" s="46"/>
      <c r="EAQ42" s="46"/>
      <c r="EAR42" s="46"/>
      <c r="EAS42" s="46"/>
      <c r="EAT42" s="46"/>
      <c r="EAU42" s="46"/>
      <c r="EAV42" s="46"/>
      <c r="EAW42" s="46"/>
      <c r="EAX42" s="46"/>
      <c r="EAY42" s="46"/>
      <c r="EAZ42" s="46"/>
      <c r="EBA42" s="46"/>
      <c r="EBB42" s="46"/>
      <c r="EBC42" s="46"/>
      <c r="EBD42" s="46"/>
      <c r="EBE42" s="46"/>
      <c r="EBF42" s="46"/>
      <c r="EBG42" s="46"/>
      <c r="EBH42" s="46"/>
      <c r="EBI42" s="46"/>
      <c r="EBJ42" s="46"/>
      <c r="EBK42" s="46"/>
      <c r="EBL42" s="46"/>
      <c r="EBM42" s="46"/>
      <c r="EBN42" s="46"/>
      <c r="EBO42" s="46"/>
      <c r="EBP42" s="46"/>
      <c r="EBQ42" s="46"/>
      <c r="EBR42" s="46"/>
      <c r="EBS42" s="46"/>
      <c r="EBT42" s="46"/>
      <c r="EBU42" s="46"/>
      <c r="EBV42" s="46"/>
      <c r="EBW42" s="46"/>
      <c r="EBX42" s="46"/>
      <c r="EBY42" s="46"/>
      <c r="EBZ42" s="46"/>
      <c r="ECA42" s="46"/>
      <c r="ECB42" s="46"/>
      <c r="ECC42" s="46"/>
      <c r="ECD42" s="46"/>
      <c r="ECE42" s="46"/>
      <c r="ECF42" s="46"/>
      <c r="ECG42" s="46"/>
      <c r="ECH42" s="46"/>
      <c r="ECI42" s="46"/>
      <c r="ECJ42" s="46"/>
      <c r="ECK42" s="46"/>
      <c r="ECL42" s="46"/>
      <c r="ECM42" s="46"/>
      <c r="ECN42" s="46"/>
      <c r="ECO42" s="46"/>
      <c r="ECP42" s="46"/>
      <c r="ECQ42" s="46"/>
      <c r="ECR42" s="46"/>
      <c r="ECS42" s="46"/>
      <c r="ECT42" s="46"/>
      <c r="ECU42" s="46"/>
      <c r="ECV42" s="46"/>
      <c r="ECW42" s="46"/>
      <c r="ECX42" s="46"/>
      <c r="ECY42" s="46"/>
      <c r="ECZ42" s="46"/>
      <c r="EDA42" s="46"/>
      <c r="EDB42" s="46"/>
      <c r="EDC42" s="46"/>
      <c r="EDD42" s="46"/>
      <c r="EDE42" s="46"/>
      <c r="EDF42" s="46"/>
      <c r="EDG42" s="46"/>
      <c r="EDH42" s="46"/>
      <c r="EDI42" s="46"/>
      <c r="EDJ42" s="46"/>
      <c r="EDK42" s="46"/>
      <c r="EDL42" s="46"/>
      <c r="EDM42" s="46"/>
      <c r="EDN42" s="46"/>
      <c r="EDO42" s="46"/>
      <c r="EDP42" s="46"/>
      <c r="EDQ42" s="46"/>
      <c r="EDR42" s="46"/>
      <c r="EDS42" s="46"/>
      <c r="EDT42" s="46"/>
      <c r="EDU42" s="46"/>
      <c r="EDV42" s="46"/>
      <c r="EDW42" s="46"/>
      <c r="EDX42" s="46"/>
      <c r="EDY42" s="46"/>
      <c r="EDZ42" s="46"/>
      <c r="EEA42" s="46"/>
      <c r="EEB42" s="46"/>
      <c r="EEC42" s="46"/>
      <c r="EED42" s="46"/>
      <c r="EEE42" s="46"/>
      <c r="EEF42" s="46"/>
      <c r="EEG42" s="46"/>
      <c r="EEH42" s="46"/>
      <c r="EEI42" s="46"/>
      <c r="EEJ42" s="46"/>
      <c r="EEK42" s="46"/>
      <c r="EEL42" s="46"/>
      <c r="EEM42" s="46"/>
      <c r="EEN42" s="46"/>
      <c r="EEO42" s="46"/>
      <c r="EEP42" s="46"/>
      <c r="EEQ42" s="46"/>
      <c r="EER42" s="46"/>
      <c r="EES42" s="46"/>
      <c r="EET42" s="46"/>
      <c r="EEU42" s="46"/>
      <c r="EEV42" s="46"/>
      <c r="EEW42" s="46"/>
      <c r="EEX42" s="46"/>
      <c r="EEY42" s="46"/>
      <c r="EEZ42" s="46"/>
      <c r="EFA42" s="46"/>
      <c r="EFB42" s="46"/>
      <c r="EFC42" s="46"/>
      <c r="EFD42" s="46"/>
      <c r="EFE42" s="46"/>
      <c r="EFF42" s="46"/>
      <c r="EFG42" s="46"/>
      <c r="EFH42" s="46"/>
      <c r="EFI42" s="46"/>
      <c r="EFJ42" s="46"/>
      <c r="EFK42" s="46"/>
      <c r="EFL42" s="46"/>
      <c r="EFM42" s="46"/>
      <c r="EFN42" s="46"/>
      <c r="EFO42" s="46"/>
      <c r="EFP42" s="46"/>
      <c r="EFQ42" s="46"/>
      <c r="EFR42" s="46"/>
      <c r="EFS42" s="46"/>
      <c r="EFT42" s="46"/>
      <c r="EFU42" s="46"/>
      <c r="EFV42" s="46"/>
      <c r="EFW42" s="46"/>
      <c r="EFX42" s="46"/>
      <c r="EFY42" s="46"/>
      <c r="EFZ42" s="46"/>
      <c r="EGA42" s="46"/>
      <c r="EGB42" s="46"/>
      <c r="EGC42" s="46"/>
      <c r="EGD42" s="46"/>
      <c r="EGE42" s="46"/>
      <c r="EGF42" s="46"/>
      <c r="EGG42" s="46"/>
      <c r="EGH42" s="46"/>
      <c r="EGI42" s="46"/>
      <c r="EGJ42" s="46"/>
      <c r="EGK42" s="46"/>
      <c r="EGL42" s="46"/>
      <c r="EGM42" s="46"/>
      <c r="EGN42" s="46"/>
      <c r="EGO42" s="46"/>
      <c r="EGP42" s="46"/>
      <c r="EGQ42" s="46"/>
      <c r="EGR42" s="46"/>
      <c r="EGS42" s="46"/>
      <c r="EGT42" s="46"/>
      <c r="EGU42" s="46"/>
      <c r="EGV42" s="46"/>
      <c r="EGW42" s="46"/>
      <c r="EGX42" s="46"/>
      <c r="EGY42" s="46"/>
      <c r="EGZ42" s="46"/>
      <c r="EHA42" s="46"/>
      <c r="EHB42" s="46"/>
      <c r="EHC42" s="46"/>
      <c r="EHD42" s="46"/>
      <c r="EHE42" s="46"/>
      <c r="EHF42" s="46"/>
      <c r="EHG42" s="46"/>
      <c r="EHH42" s="46"/>
      <c r="EHI42" s="46"/>
      <c r="EHJ42" s="46"/>
      <c r="EHK42" s="46"/>
      <c r="EHL42" s="46"/>
      <c r="EHM42" s="46"/>
      <c r="EHN42" s="46"/>
      <c r="EHO42" s="46"/>
      <c r="EHP42" s="46"/>
      <c r="EHQ42" s="46"/>
      <c r="EHR42" s="46"/>
      <c r="EHS42" s="46"/>
      <c r="EHT42" s="46"/>
      <c r="EHU42" s="46"/>
      <c r="EHV42" s="46"/>
      <c r="EHW42" s="46"/>
      <c r="EHX42" s="46"/>
      <c r="EHY42" s="46"/>
      <c r="EHZ42" s="46"/>
      <c r="EIA42" s="46"/>
      <c r="EIB42" s="46"/>
      <c r="EIC42" s="46"/>
      <c r="EID42" s="46"/>
      <c r="EIE42" s="46"/>
      <c r="EIF42" s="46"/>
      <c r="EIG42" s="46"/>
      <c r="EIH42" s="46"/>
      <c r="EII42" s="46"/>
      <c r="EIJ42" s="46"/>
      <c r="EIK42" s="46"/>
      <c r="EIL42" s="46"/>
      <c r="EIM42" s="46"/>
      <c r="EIN42" s="46"/>
      <c r="EIO42" s="46"/>
      <c r="EIP42" s="46"/>
      <c r="EIQ42" s="46"/>
      <c r="EIR42" s="46"/>
      <c r="EIS42" s="46"/>
      <c r="EIT42" s="46"/>
      <c r="EIU42" s="46"/>
      <c r="EIV42" s="46"/>
      <c r="EIW42" s="46"/>
      <c r="EIX42" s="46"/>
      <c r="EIY42" s="46"/>
      <c r="EIZ42" s="46"/>
      <c r="EJA42" s="46"/>
      <c r="EJB42" s="46"/>
      <c r="EJC42" s="46"/>
      <c r="EJD42" s="46"/>
      <c r="EJE42" s="46"/>
      <c r="EJF42" s="46"/>
      <c r="EJG42" s="46"/>
      <c r="EJH42" s="46"/>
      <c r="EJI42" s="46"/>
      <c r="EJJ42" s="46"/>
      <c r="EJK42" s="46"/>
      <c r="EJL42" s="46"/>
      <c r="EJM42" s="46"/>
      <c r="EJN42" s="46"/>
      <c r="EJO42" s="46"/>
      <c r="EJP42" s="46"/>
      <c r="EJQ42" s="46"/>
      <c r="EJR42" s="46"/>
      <c r="EJS42" s="46"/>
      <c r="EJT42" s="46"/>
      <c r="EJU42" s="46"/>
      <c r="EJV42" s="46"/>
      <c r="EJW42" s="46"/>
      <c r="EJX42" s="46"/>
      <c r="EJY42" s="46"/>
      <c r="EJZ42" s="46"/>
      <c r="EKA42" s="46"/>
      <c r="EKB42" s="46"/>
      <c r="EKC42" s="46"/>
      <c r="EKD42" s="46"/>
      <c r="EKE42" s="46"/>
      <c r="EKF42" s="46"/>
      <c r="EKG42" s="46"/>
      <c r="EKH42" s="46"/>
      <c r="EKI42" s="46"/>
      <c r="EKJ42" s="46"/>
      <c r="EKK42" s="46"/>
      <c r="EKL42" s="46"/>
      <c r="EKM42" s="46"/>
      <c r="EKN42" s="46"/>
      <c r="EKO42" s="46"/>
      <c r="EKP42" s="46"/>
      <c r="EKQ42" s="46"/>
      <c r="EKR42" s="46"/>
      <c r="EKS42" s="46"/>
      <c r="EKT42" s="46"/>
      <c r="EKU42" s="46"/>
      <c r="EKV42" s="46"/>
      <c r="EKW42" s="46"/>
      <c r="EKX42" s="46"/>
      <c r="EKY42" s="46"/>
      <c r="EKZ42" s="46"/>
      <c r="ELA42" s="46"/>
      <c r="ELB42" s="46"/>
      <c r="ELC42" s="46"/>
      <c r="ELD42" s="46"/>
      <c r="ELE42" s="46"/>
      <c r="ELF42" s="46"/>
      <c r="ELG42" s="46"/>
      <c r="ELH42" s="46"/>
      <c r="ELI42" s="46"/>
      <c r="ELJ42" s="46"/>
      <c r="ELK42" s="46"/>
      <c r="ELL42" s="46"/>
      <c r="ELM42" s="46"/>
      <c r="ELN42" s="46"/>
      <c r="ELO42" s="46"/>
      <c r="ELP42" s="46"/>
      <c r="ELQ42" s="46"/>
      <c r="ELR42" s="46"/>
      <c r="ELS42" s="46"/>
      <c r="ELT42" s="46"/>
      <c r="ELU42" s="46"/>
      <c r="ELV42" s="46"/>
      <c r="ELW42" s="46"/>
      <c r="ELX42" s="46"/>
      <c r="ELY42" s="46"/>
      <c r="ELZ42" s="46"/>
      <c r="EMA42" s="46"/>
      <c r="EMB42" s="46"/>
      <c r="EMC42" s="46"/>
      <c r="EMD42" s="46"/>
      <c r="EME42" s="46"/>
      <c r="EMF42" s="46"/>
      <c r="EMG42" s="46"/>
      <c r="EMH42" s="46"/>
      <c r="EMI42" s="46"/>
      <c r="EMJ42" s="46"/>
      <c r="EMK42" s="46"/>
      <c r="EML42" s="46"/>
      <c r="EMM42" s="46"/>
      <c r="EMN42" s="46"/>
      <c r="EMO42" s="46"/>
      <c r="EMP42" s="46"/>
      <c r="EMQ42" s="46"/>
      <c r="EMR42" s="46"/>
      <c r="EMS42" s="46"/>
      <c r="EMT42" s="46"/>
      <c r="EMU42" s="46"/>
      <c r="EMV42" s="46"/>
      <c r="EMW42" s="46"/>
      <c r="EMX42" s="46"/>
      <c r="EMY42" s="46"/>
      <c r="EMZ42" s="46"/>
      <c r="ENA42" s="46"/>
      <c r="ENB42" s="46"/>
      <c r="ENC42" s="46"/>
      <c r="END42" s="46"/>
      <c r="ENE42" s="46"/>
      <c r="ENF42" s="46"/>
      <c r="ENG42" s="46"/>
      <c r="ENH42" s="46"/>
      <c r="ENI42" s="46"/>
      <c r="ENJ42" s="46"/>
      <c r="ENK42" s="46"/>
      <c r="ENL42" s="46"/>
      <c r="ENM42" s="46"/>
      <c r="ENN42" s="46"/>
      <c r="ENO42" s="46"/>
      <c r="ENP42" s="46"/>
      <c r="ENQ42" s="46"/>
      <c r="ENR42" s="46"/>
      <c r="ENS42" s="46"/>
      <c r="ENT42" s="46"/>
      <c r="ENU42" s="46"/>
      <c r="ENV42" s="46"/>
      <c r="ENW42" s="46"/>
      <c r="ENX42" s="46"/>
      <c r="ENY42" s="46"/>
      <c r="ENZ42" s="46"/>
      <c r="EOA42" s="46"/>
      <c r="EOB42" s="46"/>
      <c r="EOC42" s="46"/>
      <c r="EOD42" s="46"/>
      <c r="EOE42" s="46"/>
      <c r="EOF42" s="46"/>
      <c r="EOG42" s="46"/>
      <c r="EOH42" s="46"/>
      <c r="EOI42" s="46"/>
      <c r="EOJ42" s="46"/>
      <c r="EOK42" s="46"/>
      <c r="EOL42" s="46"/>
      <c r="EOM42" s="46"/>
      <c r="EON42" s="46"/>
      <c r="EOO42" s="46"/>
      <c r="EOP42" s="46"/>
      <c r="EOQ42" s="46"/>
      <c r="EOR42" s="46"/>
      <c r="EOS42" s="46"/>
      <c r="EOT42" s="46"/>
      <c r="EOU42" s="46"/>
      <c r="EOV42" s="46"/>
      <c r="EOW42" s="46"/>
      <c r="EOX42" s="46"/>
      <c r="EOY42" s="46"/>
      <c r="EOZ42" s="46"/>
      <c r="EPA42" s="46"/>
      <c r="EPB42" s="46"/>
      <c r="EPC42" s="46"/>
      <c r="EPD42" s="46"/>
      <c r="EPE42" s="46"/>
      <c r="EPF42" s="46"/>
      <c r="EPG42" s="46"/>
      <c r="EPH42" s="46"/>
      <c r="EPI42" s="46"/>
      <c r="EPJ42" s="46"/>
      <c r="EPK42" s="46"/>
      <c r="EPL42" s="46"/>
      <c r="EPM42" s="46"/>
      <c r="EPN42" s="46"/>
      <c r="EPO42" s="46"/>
      <c r="EPP42" s="46"/>
      <c r="EPQ42" s="46"/>
      <c r="EPR42" s="46"/>
      <c r="EPS42" s="46"/>
      <c r="EPT42" s="46"/>
      <c r="EPU42" s="46"/>
      <c r="EPV42" s="46"/>
      <c r="EPW42" s="46"/>
      <c r="EPX42" s="46"/>
      <c r="EPY42" s="46"/>
      <c r="EPZ42" s="46"/>
      <c r="EQA42" s="46"/>
      <c r="EQB42" s="46"/>
      <c r="EQC42" s="46"/>
      <c r="EQD42" s="46"/>
      <c r="EQE42" s="46"/>
      <c r="EQF42" s="46"/>
      <c r="EQG42" s="46"/>
      <c r="EQH42" s="46"/>
      <c r="EQI42" s="46"/>
      <c r="EQJ42" s="46"/>
      <c r="EQK42" s="46"/>
      <c r="EQL42" s="46"/>
      <c r="EQM42" s="46"/>
      <c r="EQN42" s="46"/>
      <c r="EQO42" s="46"/>
      <c r="EQP42" s="46"/>
      <c r="EQQ42" s="46"/>
      <c r="EQR42" s="46"/>
      <c r="EQS42" s="46"/>
      <c r="EQT42" s="46"/>
      <c r="EQU42" s="46"/>
      <c r="EQV42" s="46"/>
      <c r="EQW42" s="46"/>
      <c r="EQX42" s="46"/>
      <c r="EQY42" s="46"/>
      <c r="EQZ42" s="46"/>
      <c r="ERA42" s="46"/>
      <c r="ERB42" s="46"/>
      <c r="ERC42" s="46"/>
      <c r="ERD42" s="46"/>
      <c r="ERE42" s="46"/>
      <c r="ERF42" s="46"/>
      <c r="ERG42" s="46"/>
      <c r="ERH42" s="46"/>
      <c r="ERI42" s="46"/>
      <c r="ERJ42" s="46"/>
      <c r="ERK42" s="46"/>
      <c r="ERL42" s="46"/>
      <c r="ERM42" s="46"/>
      <c r="ERN42" s="46"/>
      <c r="ERO42" s="46"/>
      <c r="ERP42" s="46"/>
      <c r="ERQ42" s="46"/>
      <c r="ERR42" s="46"/>
      <c r="ERS42" s="46"/>
      <c r="ERT42" s="46"/>
      <c r="ERU42" s="46"/>
      <c r="ERV42" s="46"/>
      <c r="ERW42" s="46"/>
      <c r="ERX42" s="46"/>
      <c r="ERY42" s="46"/>
      <c r="ERZ42" s="46"/>
      <c r="ESA42" s="46"/>
      <c r="ESB42" s="46"/>
      <c r="ESC42" s="46"/>
      <c r="ESD42" s="46"/>
      <c r="ESE42" s="46"/>
      <c r="ESF42" s="46"/>
      <c r="ESG42" s="46"/>
      <c r="ESH42" s="46"/>
      <c r="ESI42" s="46"/>
      <c r="ESJ42" s="46"/>
      <c r="ESK42" s="46"/>
      <c r="ESL42" s="46"/>
      <c r="ESM42" s="46"/>
      <c r="ESN42" s="46"/>
      <c r="ESO42" s="46"/>
      <c r="ESP42" s="46"/>
      <c r="ESQ42" s="46"/>
      <c r="ESR42" s="46"/>
      <c r="ESS42" s="46"/>
      <c r="EST42" s="46"/>
      <c r="ESU42" s="46"/>
      <c r="ESV42" s="46"/>
      <c r="ESW42" s="46"/>
      <c r="ESX42" s="46"/>
      <c r="ESY42" s="46"/>
      <c r="ESZ42" s="46"/>
      <c r="ETA42" s="46"/>
      <c r="ETB42" s="46"/>
      <c r="ETC42" s="46"/>
      <c r="ETD42" s="46"/>
      <c r="ETE42" s="46"/>
      <c r="ETF42" s="46"/>
      <c r="ETG42" s="46"/>
      <c r="ETH42" s="46"/>
      <c r="ETI42" s="46"/>
      <c r="ETJ42" s="46"/>
      <c r="ETK42" s="46"/>
      <c r="ETL42" s="46"/>
      <c r="ETM42" s="46"/>
      <c r="ETN42" s="46"/>
      <c r="ETO42" s="46"/>
      <c r="ETP42" s="46"/>
      <c r="ETQ42" s="46"/>
      <c r="ETR42" s="46"/>
      <c r="ETS42" s="46"/>
      <c r="ETT42" s="46"/>
      <c r="ETU42" s="46"/>
      <c r="ETV42" s="46"/>
      <c r="ETW42" s="46"/>
      <c r="ETX42" s="46"/>
      <c r="ETY42" s="46"/>
      <c r="ETZ42" s="46"/>
      <c r="EUA42" s="46"/>
      <c r="EUB42" s="46"/>
      <c r="EUC42" s="46"/>
      <c r="EUD42" s="46"/>
      <c r="EUE42" s="46"/>
      <c r="EUF42" s="46"/>
      <c r="EUG42" s="46"/>
      <c r="EUH42" s="46"/>
      <c r="EUI42" s="46"/>
      <c r="EUJ42" s="46"/>
      <c r="EUK42" s="46"/>
      <c r="EUL42" s="46"/>
      <c r="EUM42" s="46"/>
      <c r="EUN42" s="46"/>
      <c r="EUO42" s="46"/>
      <c r="EUP42" s="46"/>
      <c r="EUQ42" s="46"/>
      <c r="EUR42" s="46"/>
      <c r="EUS42" s="46"/>
      <c r="EUT42" s="46"/>
      <c r="EUU42" s="46"/>
      <c r="EUV42" s="46"/>
      <c r="EUW42" s="46"/>
      <c r="EUX42" s="46"/>
      <c r="EUY42" s="46"/>
      <c r="EUZ42" s="46"/>
      <c r="EVA42" s="46"/>
      <c r="EVB42" s="46"/>
      <c r="EVC42" s="46"/>
      <c r="EVD42" s="46"/>
      <c r="EVE42" s="46"/>
      <c r="EVF42" s="46"/>
      <c r="EVG42" s="46"/>
      <c r="EVH42" s="46"/>
      <c r="EVI42" s="46"/>
      <c r="EVJ42" s="46"/>
      <c r="EVK42" s="46"/>
      <c r="EVL42" s="46"/>
      <c r="EVM42" s="46"/>
      <c r="EVN42" s="46"/>
      <c r="EVO42" s="46"/>
      <c r="EVP42" s="46"/>
      <c r="EVQ42" s="46"/>
      <c r="EVR42" s="46"/>
      <c r="EVS42" s="46"/>
      <c r="EVT42" s="46"/>
      <c r="EVU42" s="46"/>
      <c r="EVV42" s="46"/>
      <c r="EVW42" s="46"/>
      <c r="EVX42" s="46"/>
      <c r="EVY42" s="46"/>
      <c r="EVZ42" s="46"/>
      <c r="EWA42" s="46"/>
      <c r="EWB42" s="46"/>
      <c r="EWC42" s="46"/>
      <c r="EWD42" s="46"/>
      <c r="EWE42" s="46"/>
      <c r="EWF42" s="46"/>
      <c r="EWG42" s="46"/>
      <c r="EWH42" s="46"/>
      <c r="EWI42" s="46"/>
      <c r="EWJ42" s="46"/>
      <c r="EWK42" s="46"/>
      <c r="EWL42" s="46"/>
      <c r="EWM42" s="46"/>
      <c r="EWN42" s="46"/>
      <c r="EWO42" s="46"/>
      <c r="EWP42" s="46"/>
      <c r="EWQ42" s="46"/>
      <c r="EWR42" s="46"/>
      <c r="EWS42" s="46"/>
      <c r="EWT42" s="46"/>
      <c r="EWU42" s="46"/>
      <c r="EWV42" s="46"/>
      <c r="EWW42" s="46"/>
      <c r="EWX42" s="46"/>
      <c r="EWY42" s="46"/>
      <c r="EWZ42" s="46"/>
      <c r="EXA42" s="46"/>
      <c r="EXB42" s="46"/>
      <c r="EXC42" s="46"/>
      <c r="EXD42" s="46"/>
      <c r="EXE42" s="46"/>
      <c r="EXF42" s="46"/>
      <c r="EXG42" s="46"/>
      <c r="EXH42" s="46"/>
      <c r="EXI42" s="46"/>
      <c r="EXJ42" s="46"/>
      <c r="EXK42" s="46"/>
      <c r="EXL42" s="46"/>
      <c r="EXM42" s="46"/>
      <c r="EXN42" s="46"/>
      <c r="EXO42" s="46"/>
      <c r="EXP42" s="46"/>
      <c r="EXQ42" s="46"/>
      <c r="EXR42" s="46"/>
      <c r="EXS42" s="46"/>
      <c r="EXT42" s="46"/>
      <c r="EXU42" s="46"/>
      <c r="EXV42" s="46"/>
      <c r="EXW42" s="46"/>
      <c r="EXX42" s="46"/>
      <c r="EXY42" s="46"/>
      <c r="EXZ42" s="46"/>
      <c r="EYA42" s="46"/>
      <c r="EYB42" s="46"/>
      <c r="EYC42" s="46"/>
      <c r="EYD42" s="46"/>
      <c r="EYE42" s="46"/>
      <c r="EYF42" s="46"/>
      <c r="EYG42" s="46"/>
      <c r="EYH42" s="46"/>
      <c r="EYI42" s="46"/>
      <c r="EYJ42" s="46"/>
      <c r="EYK42" s="46"/>
      <c r="EYL42" s="46"/>
      <c r="EYM42" s="46"/>
      <c r="EYN42" s="46"/>
      <c r="EYO42" s="46"/>
      <c r="EYP42" s="46"/>
      <c r="EYQ42" s="46"/>
      <c r="EYR42" s="46"/>
      <c r="EYS42" s="46"/>
      <c r="EYT42" s="46"/>
      <c r="EYU42" s="46"/>
      <c r="EYV42" s="46"/>
      <c r="EYW42" s="46"/>
      <c r="EYX42" s="46"/>
      <c r="EYY42" s="46"/>
      <c r="EYZ42" s="46"/>
      <c r="EZA42" s="46"/>
      <c r="EZB42" s="46"/>
      <c r="EZC42" s="46"/>
      <c r="EZD42" s="46"/>
      <c r="EZE42" s="46"/>
      <c r="EZF42" s="46"/>
      <c r="EZG42" s="46"/>
      <c r="EZH42" s="46"/>
      <c r="EZI42" s="46"/>
      <c r="EZJ42" s="46"/>
      <c r="EZK42" s="46"/>
      <c r="EZL42" s="46"/>
      <c r="EZM42" s="46"/>
      <c r="EZN42" s="46"/>
      <c r="EZO42" s="46"/>
      <c r="EZP42" s="46"/>
      <c r="EZQ42" s="46"/>
      <c r="EZR42" s="46"/>
      <c r="EZS42" s="46"/>
      <c r="EZT42" s="46"/>
      <c r="EZU42" s="46"/>
      <c r="EZV42" s="46"/>
      <c r="EZW42" s="46"/>
      <c r="EZX42" s="46"/>
      <c r="EZY42" s="46"/>
      <c r="EZZ42" s="46"/>
      <c r="FAA42" s="46"/>
      <c r="FAB42" s="46"/>
      <c r="FAC42" s="46"/>
      <c r="FAD42" s="46"/>
      <c r="FAE42" s="46"/>
      <c r="FAF42" s="46"/>
      <c r="FAG42" s="46"/>
      <c r="FAH42" s="46"/>
      <c r="FAI42" s="46"/>
      <c r="FAJ42" s="46"/>
      <c r="FAK42" s="46"/>
      <c r="FAL42" s="46"/>
      <c r="FAM42" s="46"/>
      <c r="FAN42" s="46"/>
      <c r="FAO42" s="46"/>
      <c r="FAP42" s="46"/>
      <c r="FAQ42" s="46"/>
      <c r="FAR42" s="46"/>
      <c r="FAS42" s="46"/>
      <c r="FAT42" s="46"/>
      <c r="FAU42" s="46"/>
      <c r="FAV42" s="46"/>
      <c r="FAW42" s="46"/>
      <c r="FAX42" s="46"/>
      <c r="FAY42" s="46"/>
      <c r="FAZ42" s="46"/>
      <c r="FBA42" s="46"/>
      <c r="FBB42" s="46"/>
      <c r="FBC42" s="46"/>
      <c r="FBD42" s="46"/>
      <c r="FBE42" s="46"/>
      <c r="FBF42" s="46"/>
      <c r="FBG42" s="46"/>
      <c r="FBH42" s="46"/>
      <c r="FBI42" s="46"/>
      <c r="FBJ42" s="46"/>
      <c r="FBK42" s="46"/>
      <c r="FBL42" s="46"/>
      <c r="FBM42" s="46"/>
      <c r="FBN42" s="46"/>
      <c r="FBO42" s="46"/>
      <c r="FBP42" s="46"/>
      <c r="FBQ42" s="46"/>
      <c r="FBR42" s="46"/>
      <c r="FBS42" s="46"/>
      <c r="FBT42" s="46"/>
      <c r="FBU42" s="46"/>
      <c r="FBV42" s="46"/>
      <c r="FBW42" s="46"/>
      <c r="FBX42" s="46"/>
      <c r="FBY42" s="46"/>
      <c r="FBZ42" s="46"/>
      <c r="FCA42" s="46"/>
      <c r="FCB42" s="46"/>
      <c r="FCC42" s="46"/>
      <c r="FCD42" s="46"/>
      <c r="FCE42" s="46"/>
      <c r="FCF42" s="46"/>
      <c r="FCG42" s="46"/>
      <c r="FCH42" s="46"/>
      <c r="FCI42" s="46"/>
      <c r="FCJ42" s="46"/>
      <c r="FCK42" s="46"/>
      <c r="FCL42" s="46"/>
      <c r="FCM42" s="46"/>
      <c r="FCN42" s="46"/>
      <c r="FCO42" s="46"/>
      <c r="FCP42" s="46"/>
      <c r="FCQ42" s="46"/>
      <c r="FCR42" s="46"/>
      <c r="FCS42" s="46"/>
      <c r="FCT42" s="46"/>
      <c r="FCU42" s="46"/>
      <c r="FCV42" s="46"/>
      <c r="FCW42" s="46"/>
      <c r="FCX42" s="46"/>
      <c r="FCY42" s="46"/>
      <c r="FCZ42" s="46"/>
      <c r="FDA42" s="46"/>
      <c r="FDB42" s="46"/>
      <c r="FDC42" s="46"/>
      <c r="FDD42" s="46"/>
      <c r="FDE42" s="46"/>
      <c r="FDF42" s="46"/>
      <c r="FDG42" s="46"/>
      <c r="FDH42" s="46"/>
      <c r="FDI42" s="46"/>
      <c r="FDJ42" s="46"/>
      <c r="FDK42" s="46"/>
      <c r="FDL42" s="46"/>
      <c r="FDM42" s="46"/>
      <c r="FDN42" s="46"/>
      <c r="FDO42" s="46"/>
      <c r="FDP42" s="46"/>
      <c r="FDQ42" s="46"/>
      <c r="FDR42" s="46"/>
      <c r="FDS42" s="46"/>
      <c r="FDT42" s="46"/>
      <c r="FDU42" s="46"/>
      <c r="FDV42" s="46"/>
      <c r="FDW42" s="46"/>
      <c r="FDX42" s="46"/>
      <c r="FDY42" s="46"/>
      <c r="FDZ42" s="46"/>
      <c r="FEA42" s="46"/>
      <c r="FEB42" s="46"/>
      <c r="FEC42" s="46"/>
      <c r="FED42" s="46"/>
      <c r="FEE42" s="46"/>
      <c r="FEF42" s="46"/>
      <c r="FEG42" s="46"/>
      <c r="FEH42" s="46"/>
      <c r="FEI42" s="46"/>
      <c r="FEJ42" s="46"/>
      <c r="FEK42" s="46"/>
      <c r="FEL42" s="46"/>
      <c r="FEM42" s="46"/>
      <c r="FEN42" s="46"/>
      <c r="FEO42" s="46"/>
      <c r="FEP42" s="46"/>
      <c r="FEQ42" s="46"/>
      <c r="FER42" s="46"/>
      <c r="FES42" s="46"/>
      <c r="FET42" s="46"/>
      <c r="FEU42" s="46"/>
      <c r="FEV42" s="46"/>
      <c r="FEW42" s="46"/>
      <c r="FEX42" s="46"/>
      <c r="FEY42" s="46"/>
      <c r="FEZ42" s="46"/>
      <c r="FFA42" s="46"/>
      <c r="FFB42" s="46"/>
      <c r="FFC42" s="46"/>
      <c r="FFD42" s="46"/>
      <c r="FFE42" s="46"/>
      <c r="FFF42" s="46"/>
      <c r="FFG42" s="46"/>
      <c r="FFH42" s="46"/>
      <c r="FFI42" s="46"/>
      <c r="FFJ42" s="46"/>
      <c r="FFK42" s="46"/>
      <c r="FFL42" s="46"/>
      <c r="FFM42" s="46"/>
      <c r="FFN42" s="46"/>
      <c r="FFO42" s="46"/>
      <c r="FFP42" s="46"/>
      <c r="FFQ42" s="46"/>
      <c r="FFR42" s="46"/>
      <c r="FFS42" s="46"/>
      <c r="FFT42" s="46"/>
      <c r="FFU42" s="46"/>
      <c r="FFV42" s="46"/>
      <c r="FFW42" s="46"/>
      <c r="FFX42" s="46"/>
      <c r="FFY42" s="46"/>
      <c r="FFZ42" s="46"/>
      <c r="FGA42" s="46"/>
      <c r="FGB42" s="46"/>
      <c r="FGC42" s="46"/>
      <c r="FGD42" s="46"/>
      <c r="FGE42" s="46"/>
      <c r="FGF42" s="46"/>
      <c r="FGG42" s="46"/>
      <c r="FGH42" s="46"/>
      <c r="FGI42" s="46"/>
      <c r="FGJ42" s="46"/>
      <c r="FGK42" s="46"/>
      <c r="FGL42" s="46"/>
      <c r="FGM42" s="46"/>
      <c r="FGN42" s="46"/>
      <c r="FGO42" s="46"/>
      <c r="FGP42" s="46"/>
      <c r="FGQ42" s="46"/>
      <c r="FGR42" s="46"/>
      <c r="FGS42" s="46"/>
      <c r="FGT42" s="46"/>
      <c r="FGU42" s="46"/>
      <c r="FGV42" s="46"/>
      <c r="FGW42" s="46"/>
      <c r="FGX42" s="46"/>
      <c r="FGY42" s="46"/>
      <c r="FGZ42" s="46"/>
      <c r="FHA42" s="46"/>
      <c r="FHB42" s="46"/>
      <c r="FHC42" s="46"/>
      <c r="FHD42" s="46"/>
      <c r="FHE42" s="46"/>
      <c r="FHF42" s="46"/>
      <c r="FHG42" s="46"/>
      <c r="FHH42" s="46"/>
      <c r="FHI42" s="46"/>
      <c r="FHJ42" s="46"/>
      <c r="FHK42" s="46"/>
      <c r="FHL42" s="46"/>
      <c r="FHM42" s="46"/>
      <c r="FHN42" s="46"/>
      <c r="FHO42" s="46"/>
      <c r="FHP42" s="46"/>
      <c r="FHQ42" s="46"/>
      <c r="FHR42" s="46"/>
      <c r="FHS42" s="46"/>
      <c r="FHT42" s="46"/>
      <c r="FHU42" s="46"/>
      <c r="FHV42" s="46"/>
      <c r="FHW42" s="46"/>
      <c r="FHX42" s="46"/>
      <c r="FHY42" s="46"/>
      <c r="FHZ42" s="46"/>
      <c r="FIA42" s="46"/>
      <c r="FIB42" s="46"/>
      <c r="FIC42" s="46"/>
      <c r="FID42" s="46"/>
      <c r="FIE42" s="46"/>
      <c r="FIF42" s="46"/>
      <c r="FIG42" s="46"/>
      <c r="FIH42" s="46"/>
      <c r="FII42" s="46"/>
      <c r="FIJ42" s="46"/>
      <c r="FIK42" s="46"/>
      <c r="FIL42" s="46"/>
      <c r="FIM42" s="46"/>
      <c r="FIN42" s="46"/>
      <c r="FIO42" s="46"/>
      <c r="FIP42" s="46"/>
      <c r="FIQ42" s="46"/>
      <c r="FIR42" s="46"/>
      <c r="FIS42" s="46"/>
      <c r="FIT42" s="46"/>
      <c r="FIU42" s="46"/>
      <c r="FIV42" s="46"/>
      <c r="FIW42" s="46"/>
      <c r="FIX42" s="46"/>
      <c r="FIY42" s="46"/>
      <c r="FIZ42" s="46"/>
      <c r="FJA42" s="46"/>
      <c r="FJB42" s="46"/>
      <c r="FJC42" s="46"/>
      <c r="FJD42" s="46"/>
      <c r="FJE42" s="46"/>
      <c r="FJF42" s="46"/>
      <c r="FJG42" s="46"/>
      <c r="FJH42" s="46"/>
      <c r="FJI42" s="46"/>
      <c r="FJJ42" s="46"/>
      <c r="FJK42" s="46"/>
      <c r="FJL42" s="46"/>
      <c r="FJM42" s="46"/>
      <c r="FJN42" s="46"/>
      <c r="FJO42" s="46"/>
      <c r="FJP42" s="46"/>
      <c r="FJQ42" s="46"/>
      <c r="FJR42" s="46"/>
      <c r="FJS42" s="46"/>
      <c r="FJT42" s="46"/>
      <c r="FJU42" s="46"/>
      <c r="FJV42" s="46"/>
      <c r="FJW42" s="46"/>
      <c r="FJX42" s="46"/>
      <c r="FJY42" s="46"/>
      <c r="FJZ42" s="46"/>
      <c r="FKA42" s="46"/>
      <c r="FKB42" s="46"/>
      <c r="FKC42" s="46"/>
      <c r="FKD42" s="46"/>
      <c r="FKE42" s="46"/>
      <c r="FKF42" s="46"/>
      <c r="FKG42" s="46"/>
      <c r="FKH42" s="46"/>
      <c r="FKI42" s="46"/>
      <c r="FKJ42" s="46"/>
      <c r="FKK42" s="46"/>
      <c r="FKL42" s="46"/>
      <c r="FKM42" s="46"/>
      <c r="FKN42" s="46"/>
      <c r="FKO42" s="46"/>
      <c r="FKP42" s="46"/>
      <c r="FKQ42" s="46"/>
      <c r="FKR42" s="46"/>
      <c r="FKS42" s="46"/>
      <c r="FKT42" s="46"/>
      <c r="FKU42" s="46"/>
      <c r="FKV42" s="46"/>
      <c r="FKW42" s="46"/>
      <c r="FKX42" s="46"/>
      <c r="FKY42" s="46"/>
      <c r="FKZ42" s="46"/>
      <c r="FLA42" s="46"/>
      <c r="FLB42" s="46"/>
      <c r="FLC42" s="46"/>
      <c r="FLD42" s="46"/>
      <c r="FLE42" s="46"/>
      <c r="FLF42" s="46"/>
      <c r="FLG42" s="46"/>
      <c r="FLH42" s="46"/>
      <c r="FLI42" s="46"/>
      <c r="FLJ42" s="46"/>
      <c r="FLK42" s="46"/>
      <c r="FLL42" s="46"/>
      <c r="FLM42" s="46"/>
      <c r="FLN42" s="46"/>
      <c r="FLO42" s="46"/>
      <c r="FLP42" s="46"/>
      <c r="FLQ42" s="46"/>
      <c r="FLR42" s="46"/>
      <c r="FLS42" s="46"/>
      <c r="FLT42" s="46"/>
      <c r="FLU42" s="46"/>
      <c r="FLV42" s="46"/>
      <c r="FLW42" s="46"/>
      <c r="FLX42" s="46"/>
      <c r="FLY42" s="46"/>
      <c r="FLZ42" s="46"/>
      <c r="FMA42" s="46"/>
      <c r="FMB42" s="46"/>
      <c r="FMC42" s="46"/>
      <c r="FMD42" s="46"/>
      <c r="FME42" s="46"/>
      <c r="FMF42" s="46"/>
      <c r="FMG42" s="46"/>
      <c r="FMH42" s="46"/>
      <c r="FMI42" s="46"/>
      <c r="FMJ42" s="46"/>
      <c r="FMK42" s="46"/>
      <c r="FML42" s="46"/>
      <c r="FMM42" s="46"/>
      <c r="FMN42" s="46"/>
      <c r="FMO42" s="46"/>
      <c r="FMP42" s="46"/>
      <c r="FMQ42" s="46"/>
      <c r="FMR42" s="46"/>
      <c r="FMS42" s="46"/>
      <c r="FMT42" s="46"/>
      <c r="FMU42" s="46"/>
      <c r="FMV42" s="46"/>
      <c r="FMW42" s="46"/>
      <c r="FMX42" s="46"/>
      <c r="FMY42" s="46"/>
      <c r="FMZ42" s="46"/>
      <c r="FNA42" s="46"/>
      <c r="FNB42" s="46"/>
      <c r="FNC42" s="46"/>
      <c r="FND42" s="46"/>
      <c r="FNE42" s="46"/>
      <c r="FNF42" s="46"/>
      <c r="FNG42" s="46"/>
      <c r="FNH42" s="46"/>
      <c r="FNI42" s="46"/>
      <c r="FNJ42" s="46"/>
      <c r="FNK42" s="46"/>
      <c r="FNL42" s="46"/>
      <c r="FNM42" s="46"/>
      <c r="FNN42" s="46"/>
      <c r="FNO42" s="46"/>
      <c r="FNP42" s="46"/>
      <c r="FNQ42" s="46"/>
      <c r="FNR42" s="46"/>
      <c r="FNS42" s="46"/>
      <c r="FNT42" s="46"/>
      <c r="FNU42" s="46"/>
      <c r="FNV42" s="46"/>
      <c r="FNW42" s="46"/>
      <c r="FNX42" s="46"/>
      <c r="FNY42" s="46"/>
      <c r="FNZ42" s="46"/>
      <c r="FOA42" s="46"/>
      <c r="FOB42" s="46"/>
      <c r="FOC42" s="46"/>
      <c r="FOD42" s="46"/>
      <c r="FOE42" s="46"/>
      <c r="FOF42" s="46"/>
      <c r="FOG42" s="46"/>
      <c r="FOH42" s="46"/>
      <c r="FOI42" s="46"/>
      <c r="FOJ42" s="46"/>
      <c r="FOK42" s="46"/>
      <c r="FOL42" s="46"/>
      <c r="FOM42" s="46"/>
      <c r="FON42" s="46"/>
      <c r="FOO42" s="46"/>
      <c r="FOP42" s="46"/>
      <c r="FOQ42" s="46"/>
      <c r="FOR42" s="46"/>
      <c r="FOS42" s="46"/>
      <c r="FOT42" s="46"/>
      <c r="FOU42" s="46"/>
      <c r="FOV42" s="46"/>
      <c r="FOW42" s="46"/>
      <c r="FOX42" s="46"/>
      <c r="FOY42" s="46"/>
      <c r="FOZ42" s="46"/>
      <c r="FPA42" s="46"/>
      <c r="FPB42" s="46"/>
      <c r="FPC42" s="46"/>
      <c r="FPD42" s="46"/>
      <c r="FPE42" s="46"/>
      <c r="FPF42" s="46"/>
      <c r="FPG42" s="46"/>
      <c r="FPH42" s="46"/>
      <c r="FPI42" s="46"/>
      <c r="FPJ42" s="46"/>
      <c r="FPK42" s="46"/>
      <c r="FPL42" s="46"/>
      <c r="FPM42" s="46"/>
      <c r="FPN42" s="46"/>
      <c r="FPO42" s="46"/>
      <c r="FPP42" s="46"/>
      <c r="FPQ42" s="46"/>
      <c r="FPR42" s="46"/>
      <c r="FPS42" s="46"/>
      <c r="FPT42" s="46"/>
      <c r="FPU42" s="46"/>
      <c r="FPV42" s="46"/>
      <c r="FPW42" s="46"/>
      <c r="FPX42" s="46"/>
      <c r="FPY42" s="46"/>
      <c r="FPZ42" s="46"/>
      <c r="FQA42" s="46"/>
      <c r="FQB42" s="46"/>
      <c r="FQC42" s="46"/>
      <c r="FQD42" s="46"/>
      <c r="FQE42" s="46"/>
      <c r="FQF42" s="46"/>
      <c r="FQG42" s="46"/>
      <c r="FQH42" s="46"/>
      <c r="FQI42" s="46"/>
      <c r="FQJ42" s="46"/>
      <c r="FQK42" s="46"/>
      <c r="FQL42" s="46"/>
      <c r="FQM42" s="46"/>
      <c r="FQN42" s="46"/>
      <c r="FQO42" s="46"/>
      <c r="FQP42" s="46"/>
      <c r="FQQ42" s="46"/>
      <c r="FQR42" s="46"/>
      <c r="FQS42" s="46"/>
      <c r="FQT42" s="46"/>
      <c r="FQU42" s="46"/>
      <c r="FQV42" s="46"/>
      <c r="FQW42" s="46"/>
      <c r="FQX42" s="46"/>
      <c r="FQY42" s="46"/>
      <c r="FQZ42" s="46"/>
      <c r="FRA42" s="46"/>
      <c r="FRB42" s="46"/>
      <c r="FRC42" s="46"/>
      <c r="FRD42" s="46"/>
      <c r="FRE42" s="46"/>
      <c r="FRF42" s="46"/>
      <c r="FRG42" s="46"/>
      <c r="FRH42" s="46"/>
      <c r="FRI42" s="46"/>
      <c r="FRJ42" s="46"/>
      <c r="FRK42" s="46"/>
      <c r="FRL42" s="46"/>
      <c r="FRM42" s="46"/>
      <c r="FRN42" s="46"/>
      <c r="FRO42" s="46"/>
      <c r="FRP42" s="46"/>
      <c r="FRQ42" s="46"/>
      <c r="FRR42" s="46"/>
      <c r="FRS42" s="46"/>
      <c r="FRT42" s="46"/>
      <c r="FRU42" s="46"/>
      <c r="FRV42" s="46"/>
      <c r="FRW42" s="46"/>
      <c r="FRX42" s="46"/>
      <c r="FRY42" s="46"/>
      <c r="FRZ42" s="46"/>
      <c r="FSA42" s="46"/>
      <c r="FSB42" s="46"/>
      <c r="FSC42" s="46"/>
      <c r="FSD42" s="46"/>
      <c r="FSE42" s="46"/>
      <c r="FSF42" s="46"/>
      <c r="FSG42" s="46"/>
      <c r="FSH42" s="46"/>
      <c r="FSI42" s="46"/>
      <c r="FSJ42" s="46"/>
      <c r="FSK42" s="46"/>
      <c r="FSL42" s="46"/>
      <c r="FSM42" s="46"/>
      <c r="FSN42" s="46"/>
      <c r="FSO42" s="46"/>
      <c r="FSP42" s="46"/>
      <c r="FSQ42" s="46"/>
      <c r="FSR42" s="46"/>
      <c r="FSS42" s="46"/>
      <c r="FST42" s="46"/>
      <c r="FSU42" s="46"/>
      <c r="FSV42" s="46"/>
      <c r="FSW42" s="46"/>
      <c r="FSX42" s="46"/>
      <c r="FSY42" s="46"/>
      <c r="FSZ42" s="46"/>
      <c r="FTA42" s="46"/>
      <c r="FTB42" s="46"/>
      <c r="FTC42" s="46"/>
      <c r="FTD42" s="46"/>
      <c r="FTE42" s="46"/>
      <c r="FTF42" s="46"/>
      <c r="FTG42" s="46"/>
      <c r="FTH42" s="46"/>
      <c r="FTI42" s="46"/>
      <c r="FTJ42" s="46"/>
      <c r="FTK42" s="46"/>
      <c r="FTL42" s="46"/>
      <c r="FTM42" s="46"/>
      <c r="FTN42" s="46"/>
      <c r="FTO42" s="46"/>
      <c r="FTP42" s="46"/>
      <c r="FTQ42" s="46"/>
      <c r="FTR42" s="46"/>
      <c r="FTS42" s="46"/>
      <c r="FTT42" s="46"/>
      <c r="FTU42" s="46"/>
      <c r="FTV42" s="46"/>
      <c r="FTW42" s="46"/>
      <c r="FTX42" s="46"/>
      <c r="FTY42" s="46"/>
      <c r="FTZ42" s="46"/>
      <c r="FUA42" s="46"/>
      <c r="FUB42" s="46"/>
      <c r="FUC42" s="46"/>
      <c r="FUD42" s="46"/>
      <c r="FUE42" s="46"/>
      <c r="FUF42" s="46"/>
      <c r="FUG42" s="46"/>
      <c r="FUH42" s="46"/>
      <c r="FUI42" s="46"/>
      <c r="FUJ42" s="46"/>
      <c r="FUK42" s="46"/>
      <c r="FUL42" s="46"/>
      <c r="FUM42" s="46"/>
      <c r="FUN42" s="46"/>
      <c r="FUO42" s="46"/>
      <c r="FUP42" s="46"/>
      <c r="FUQ42" s="46"/>
      <c r="FUR42" s="46"/>
      <c r="FUS42" s="46"/>
      <c r="FUT42" s="46"/>
      <c r="FUU42" s="46"/>
      <c r="FUV42" s="46"/>
      <c r="FUW42" s="46"/>
      <c r="FUX42" s="46"/>
      <c r="FUY42" s="46"/>
      <c r="FUZ42" s="46"/>
      <c r="FVA42" s="46"/>
      <c r="FVB42" s="46"/>
      <c r="FVC42" s="46"/>
      <c r="FVD42" s="46"/>
      <c r="FVE42" s="46"/>
      <c r="FVF42" s="46"/>
      <c r="FVG42" s="46"/>
      <c r="FVH42" s="46"/>
      <c r="FVI42" s="46"/>
      <c r="FVJ42" s="46"/>
      <c r="FVK42" s="46"/>
      <c r="FVL42" s="46"/>
      <c r="FVM42" s="46"/>
      <c r="FVN42" s="46"/>
      <c r="FVO42" s="46"/>
      <c r="FVP42" s="46"/>
      <c r="FVQ42" s="46"/>
      <c r="FVR42" s="46"/>
      <c r="FVS42" s="46"/>
      <c r="FVT42" s="46"/>
      <c r="FVU42" s="46"/>
      <c r="FVV42" s="46"/>
      <c r="FVW42" s="46"/>
      <c r="FVX42" s="46"/>
      <c r="FVY42" s="46"/>
      <c r="FVZ42" s="46"/>
      <c r="FWA42" s="46"/>
      <c r="FWB42" s="46"/>
      <c r="FWC42" s="46"/>
      <c r="FWD42" s="46"/>
      <c r="FWE42" s="46"/>
      <c r="FWF42" s="46"/>
      <c r="FWG42" s="46"/>
      <c r="FWH42" s="46"/>
      <c r="FWI42" s="46"/>
      <c r="FWJ42" s="46"/>
      <c r="FWK42" s="46"/>
      <c r="FWL42" s="46"/>
      <c r="FWM42" s="46"/>
      <c r="FWN42" s="46"/>
      <c r="FWO42" s="46"/>
      <c r="FWP42" s="46"/>
      <c r="FWQ42" s="46"/>
      <c r="FWR42" s="46"/>
      <c r="FWS42" s="46"/>
      <c r="FWT42" s="46"/>
      <c r="FWU42" s="46"/>
      <c r="FWV42" s="46"/>
      <c r="FWW42" s="46"/>
      <c r="FWX42" s="46"/>
      <c r="FWY42" s="46"/>
      <c r="FWZ42" s="46"/>
      <c r="FXA42" s="46"/>
      <c r="FXB42" s="46"/>
      <c r="FXC42" s="46"/>
      <c r="FXD42" s="46"/>
      <c r="FXE42" s="46"/>
      <c r="FXF42" s="46"/>
      <c r="FXG42" s="46"/>
      <c r="FXH42" s="46"/>
      <c r="FXI42" s="46"/>
      <c r="FXJ42" s="46"/>
      <c r="FXK42" s="46"/>
      <c r="FXL42" s="46"/>
      <c r="FXM42" s="46"/>
      <c r="FXN42" s="46"/>
      <c r="FXO42" s="46"/>
      <c r="FXP42" s="46"/>
      <c r="FXQ42" s="46"/>
      <c r="FXR42" s="46"/>
      <c r="FXS42" s="46"/>
      <c r="FXT42" s="46"/>
      <c r="FXU42" s="46"/>
      <c r="FXV42" s="46"/>
      <c r="FXW42" s="46"/>
      <c r="FXX42" s="46"/>
      <c r="FXY42" s="46"/>
      <c r="FXZ42" s="46"/>
      <c r="FYA42" s="46"/>
      <c r="FYB42" s="46"/>
      <c r="FYC42" s="46"/>
      <c r="FYD42" s="46"/>
      <c r="FYE42" s="46"/>
      <c r="FYF42" s="46"/>
      <c r="FYG42" s="46"/>
      <c r="FYH42" s="46"/>
      <c r="FYI42" s="46"/>
      <c r="FYJ42" s="46"/>
      <c r="FYK42" s="46"/>
      <c r="FYL42" s="46"/>
      <c r="FYM42" s="46"/>
      <c r="FYN42" s="46"/>
      <c r="FYO42" s="46"/>
      <c r="FYP42" s="46"/>
      <c r="FYQ42" s="46"/>
      <c r="FYR42" s="46"/>
      <c r="FYS42" s="46"/>
      <c r="FYT42" s="46"/>
      <c r="FYU42" s="46"/>
      <c r="FYV42" s="46"/>
      <c r="FYW42" s="46"/>
      <c r="FYX42" s="46"/>
      <c r="FYY42" s="46"/>
      <c r="FYZ42" s="46"/>
      <c r="FZA42" s="46"/>
      <c r="FZB42" s="46"/>
      <c r="FZC42" s="46"/>
      <c r="FZD42" s="46"/>
      <c r="FZE42" s="46"/>
      <c r="FZF42" s="46"/>
      <c r="FZG42" s="46"/>
      <c r="FZH42" s="46"/>
      <c r="FZI42" s="46"/>
      <c r="FZJ42" s="46"/>
      <c r="FZK42" s="46"/>
      <c r="FZL42" s="46"/>
      <c r="FZM42" s="46"/>
      <c r="FZN42" s="46"/>
      <c r="FZO42" s="46"/>
      <c r="FZP42" s="46"/>
      <c r="FZQ42" s="46"/>
      <c r="FZR42" s="46"/>
      <c r="FZS42" s="46"/>
      <c r="FZT42" s="46"/>
      <c r="FZU42" s="46"/>
      <c r="FZV42" s="46"/>
      <c r="FZW42" s="46"/>
      <c r="FZX42" s="46"/>
      <c r="FZY42" s="46"/>
      <c r="FZZ42" s="46"/>
      <c r="GAA42" s="46"/>
      <c r="GAB42" s="46"/>
      <c r="GAC42" s="46"/>
      <c r="GAD42" s="46"/>
      <c r="GAE42" s="46"/>
      <c r="GAF42" s="46"/>
      <c r="GAG42" s="46"/>
      <c r="GAH42" s="46"/>
      <c r="GAI42" s="46"/>
      <c r="GAJ42" s="46"/>
      <c r="GAK42" s="46"/>
      <c r="GAL42" s="46"/>
      <c r="GAM42" s="46"/>
      <c r="GAN42" s="46"/>
      <c r="GAO42" s="46"/>
      <c r="GAP42" s="46"/>
      <c r="GAQ42" s="46"/>
      <c r="GAR42" s="46"/>
      <c r="GAS42" s="46"/>
      <c r="GAT42" s="46"/>
      <c r="GAU42" s="46"/>
      <c r="GAV42" s="46"/>
      <c r="GAW42" s="46"/>
      <c r="GAX42" s="46"/>
      <c r="GAY42" s="46"/>
      <c r="GAZ42" s="46"/>
      <c r="GBA42" s="46"/>
      <c r="GBB42" s="46"/>
      <c r="GBC42" s="46"/>
      <c r="GBD42" s="46"/>
      <c r="GBE42" s="46"/>
      <c r="GBF42" s="46"/>
      <c r="GBG42" s="46"/>
      <c r="GBH42" s="46"/>
      <c r="GBI42" s="46"/>
      <c r="GBJ42" s="46"/>
      <c r="GBK42" s="46"/>
      <c r="GBL42" s="46"/>
      <c r="GBM42" s="46"/>
      <c r="GBN42" s="46"/>
      <c r="GBO42" s="46"/>
      <c r="GBP42" s="46"/>
      <c r="GBQ42" s="46"/>
      <c r="GBR42" s="46"/>
      <c r="GBS42" s="46"/>
      <c r="GBT42" s="46"/>
      <c r="GBU42" s="46"/>
      <c r="GBV42" s="46"/>
      <c r="GBW42" s="46"/>
      <c r="GBX42" s="46"/>
      <c r="GBY42" s="46"/>
      <c r="GBZ42" s="46"/>
      <c r="GCA42" s="46"/>
      <c r="GCB42" s="46"/>
      <c r="GCC42" s="46"/>
      <c r="GCD42" s="46"/>
      <c r="GCE42" s="46"/>
      <c r="GCF42" s="46"/>
      <c r="GCG42" s="46"/>
      <c r="GCH42" s="46"/>
      <c r="GCI42" s="46"/>
      <c r="GCJ42" s="46"/>
      <c r="GCK42" s="46"/>
      <c r="GCL42" s="46"/>
      <c r="GCM42" s="46"/>
      <c r="GCN42" s="46"/>
      <c r="GCO42" s="46"/>
      <c r="GCP42" s="46"/>
      <c r="GCQ42" s="46"/>
      <c r="GCR42" s="46"/>
      <c r="GCS42" s="46"/>
      <c r="GCT42" s="46"/>
      <c r="GCU42" s="46"/>
      <c r="GCV42" s="46"/>
      <c r="GCW42" s="46"/>
      <c r="GCX42" s="46"/>
      <c r="GCY42" s="46"/>
      <c r="GCZ42" s="46"/>
      <c r="GDA42" s="46"/>
      <c r="GDB42" s="46"/>
      <c r="GDC42" s="46"/>
      <c r="GDD42" s="46"/>
      <c r="GDE42" s="46"/>
      <c r="GDF42" s="46"/>
      <c r="GDG42" s="46"/>
      <c r="GDH42" s="46"/>
      <c r="GDI42" s="46"/>
      <c r="GDJ42" s="46"/>
      <c r="GDK42" s="46"/>
      <c r="GDL42" s="46"/>
      <c r="GDM42" s="46"/>
      <c r="GDN42" s="46"/>
      <c r="GDO42" s="46"/>
      <c r="GDP42" s="46"/>
      <c r="GDQ42" s="46"/>
      <c r="GDR42" s="46"/>
      <c r="GDS42" s="46"/>
      <c r="GDT42" s="46"/>
      <c r="GDU42" s="46"/>
      <c r="GDV42" s="46"/>
      <c r="GDW42" s="46"/>
      <c r="GDX42" s="46"/>
      <c r="GDY42" s="46"/>
      <c r="GDZ42" s="46"/>
      <c r="GEA42" s="46"/>
      <c r="GEB42" s="46"/>
      <c r="GEC42" s="46"/>
      <c r="GED42" s="46"/>
      <c r="GEE42" s="46"/>
      <c r="GEF42" s="46"/>
      <c r="GEG42" s="46"/>
      <c r="GEH42" s="46"/>
      <c r="GEI42" s="46"/>
      <c r="GEJ42" s="46"/>
      <c r="GEK42" s="46"/>
      <c r="GEL42" s="46"/>
      <c r="GEM42" s="46"/>
      <c r="GEN42" s="46"/>
      <c r="GEO42" s="46"/>
      <c r="GEP42" s="46"/>
      <c r="GEQ42" s="46"/>
      <c r="GER42" s="46"/>
      <c r="GES42" s="46"/>
      <c r="GET42" s="46"/>
      <c r="GEU42" s="46"/>
      <c r="GEV42" s="46"/>
      <c r="GEW42" s="46"/>
      <c r="GEX42" s="46"/>
      <c r="GEY42" s="46"/>
      <c r="GEZ42" s="46"/>
      <c r="GFA42" s="46"/>
      <c r="GFB42" s="46"/>
      <c r="GFC42" s="46"/>
      <c r="GFD42" s="46"/>
      <c r="GFE42" s="46"/>
      <c r="GFF42" s="46"/>
      <c r="GFG42" s="46"/>
      <c r="GFH42" s="46"/>
      <c r="GFI42" s="46"/>
      <c r="GFJ42" s="46"/>
      <c r="GFK42" s="46"/>
      <c r="GFL42" s="46"/>
      <c r="GFM42" s="46"/>
      <c r="GFN42" s="46"/>
      <c r="GFO42" s="46"/>
      <c r="GFP42" s="46"/>
      <c r="GFQ42" s="46"/>
      <c r="GFR42" s="46"/>
      <c r="GFS42" s="46"/>
      <c r="GFT42" s="46"/>
      <c r="GFU42" s="46"/>
      <c r="GFV42" s="46"/>
      <c r="GFW42" s="46"/>
      <c r="GFX42" s="46"/>
      <c r="GFY42" s="46"/>
      <c r="GFZ42" s="46"/>
      <c r="GGA42" s="46"/>
      <c r="GGB42" s="46"/>
      <c r="GGC42" s="46"/>
      <c r="GGD42" s="46"/>
      <c r="GGE42" s="46"/>
      <c r="GGF42" s="46"/>
      <c r="GGG42" s="46"/>
      <c r="GGH42" s="46"/>
      <c r="GGI42" s="46"/>
      <c r="GGJ42" s="46"/>
      <c r="GGK42" s="46"/>
      <c r="GGL42" s="46"/>
      <c r="GGM42" s="46"/>
      <c r="GGN42" s="46"/>
      <c r="GGO42" s="46"/>
      <c r="GGP42" s="46"/>
      <c r="GGQ42" s="46"/>
      <c r="GGR42" s="46"/>
      <c r="GGS42" s="46"/>
      <c r="GGT42" s="46"/>
      <c r="GGU42" s="46"/>
      <c r="GGV42" s="46"/>
      <c r="GGW42" s="46"/>
      <c r="GGX42" s="46"/>
      <c r="GGY42" s="46"/>
      <c r="GGZ42" s="46"/>
      <c r="GHA42" s="46"/>
      <c r="GHB42" s="46"/>
      <c r="GHC42" s="46"/>
      <c r="GHD42" s="46"/>
      <c r="GHE42" s="46"/>
      <c r="GHF42" s="46"/>
      <c r="GHG42" s="46"/>
      <c r="GHH42" s="46"/>
      <c r="GHI42" s="46"/>
      <c r="GHJ42" s="46"/>
      <c r="GHK42" s="46"/>
      <c r="GHL42" s="46"/>
      <c r="GHM42" s="46"/>
      <c r="GHN42" s="46"/>
      <c r="GHO42" s="46"/>
      <c r="GHP42" s="46"/>
      <c r="GHQ42" s="46"/>
      <c r="GHR42" s="46"/>
      <c r="GHS42" s="46"/>
      <c r="GHT42" s="46"/>
      <c r="GHU42" s="46"/>
      <c r="GHV42" s="46"/>
      <c r="GHW42" s="46"/>
      <c r="GHX42" s="46"/>
      <c r="GHY42" s="46"/>
      <c r="GHZ42" s="46"/>
      <c r="GIA42" s="46"/>
      <c r="GIB42" s="46"/>
      <c r="GIC42" s="46"/>
      <c r="GID42" s="46"/>
      <c r="GIE42" s="46"/>
      <c r="GIF42" s="46"/>
      <c r="GIG42" s="46"/>
      <c r="GIH42" s="46"/>
      <c r="GII42" s="46"/>
      <c r="GIJ42" s="46"/>
      <c r="GIK42" s="46"/>
      <c r="GIL42" s="46"/>
      <c r="GIM42" s="46"/>
      <c r="GIN42" s="46"/>
      <c r="GIO42" s="46"/>
      <c r="GIP42" s="46"/>
      <c r="GIQ42" s="46"/>
      <c r="GIR42" s="46"/>
      <c r="GIS42" s="46"/>
      <c r="GIT42" s="46"/>
      <c r="GIU42" s="46"/>
      <c r="GIV42" s="46"/>
      <c r="GIW42" s="46"/>
      <c r="GIX42" s="46"/>
      <c r="GIY42" s="46"/>
      <c r="GIZ42" s="46"/>
      <c r="GJA42" s="46"/>
      <c r="GJB42" s="46"/>
      <c r="GJC42" s="46"/>
      <c r="GJD42" s="46"/>
      <c r="GJE42" s="46"/>
      <c r="GJF42" s="46"/>
      <c r="GJG42" s="46"/>
      <c r="GJH42" s="46"/>
      <c r="GJI42" s="46"/>
      <c r="GJJ42" s="46"/>
      <c r="GJK42" s="46"/>
      <c r="GJL42" s="46"/>
      <c r="GJM42" s="46"/>
      <c r="GJN42" s="46"/>
      <c r="GJO42" s="46"/>
      <c r="GJP42" s="46"/>
      <c r="GJQ42" s="46"/>
      <c r="GJR42" s="46"/>
      <c r="GJS42" s="46"/>
      <c r="GJT42" s="46"/>
      <c r="GJU42" s="46"/>
      <c r="GJV42" s="46"/>
      <c r="GJW42" s="46"/>
      <c r="GJX42" s="46"/>
      <c r="GJY42" s="46"/>
      <c r="GJZ42" s="46"/>
      <c r="GKA42" s="46"/>
      <c r="GKB42" s="46"/>
      <c r="GKC42" s="46"/>
      <c r="GKD42" s="46"/>
      <c r="GKE42" s="46"/>
      <c r="GKF42" s="46"/>
      <c r="GKG42" s="46"/>
      <c r="GKH42" s="46"/>
      <c r="GKI42" s="46"/>
      <c r="GKJ42" s="46"/>
      <c r="GKK42" s="46"/>
      <c r="GKL42" s="46"/>
      <c r="GKM42" s="46"/>
      <c r="GKN42" s="46"/>
      <c r="GKO42" s="46"/>
      <c r="GKP42" s="46"/>
      <c r="GKQ42" s="46"/>
      <c r="GKR42" s="46"/>
      <c r="GKS42" s="46"/>
      <c r="GKT42" s="46"/>
      <c r="GKU42" s="46"/>
      <c r="GKV42" s="46"/>
      <c r="GKW42" s="46"/>
      <c r="GKX42" s="46"/>
      <c r="GKY42" s="46"/>
      <c r="GKZ42" s="46"/>
      <c r="GLA42" s="46"/>
      <c r="GLB42" s="46"/>
      <c r="GLC42" s="46"/>
      <c r="GLD42" s="46"/>
      <c r="GLE42" s="46"/>
      <c r="GLF42" s="46"/>
      <c r="GLG42" s="46"/>
      <c r="GLH42" s="46"/>
      <c r="GLI42" s="46"/>
      <c r="GLJ42" s="46"/>
      <c r="GLK42" s="46"/>
      <c r="GLL42" s="46"/>
      <c r="GLM42" s="46"/>
      <c r="GLN42" s="46"/>
      <c r="GLO42" s="46"/>
      <c r="GLP42" s="46"/>
      <c r="GLQ42" s="46"/>
      <c r="GLR42" s="46"/>
      <c r="GLS42" s="46"/>
      <c r="GLT42" s="46"/>
      <c r="GLU42" s="46"/>
      <c r="GLV42" s="46"/>
      <c r="GLW42" s="46"/>
      <c r="GLX42" s="46"/>
      <c r="GLY42" s="46"/>
      <c r="GLZ42" s="46"/>
      <c r="GMA42" s="46"/>
      <c r="GMB42" s="46"/>
      <c r="GMC42" s="46"/>
      <c r="GMD42" s="46"/>
      <c r="GME42" s="46"/>
      <c r="GMF42" s="46"/>
      <c r="GMG42" s="46"/>
      <c r="GMH42" s="46"/>
      <c r="GMI42" s="46"/>
      <c r="GMJ42" s="46"/>
      <c r="GMK42" s="46"/>
      <c r="GML42" s="46"/>
      <c r="GMM42" s="46"/>
      <c r="GMN42" s="46"/>
      <c r="GMO42" s="46"/>
      <c r="GMP42" s="46"/>
      <c r="GMQ42" s="46"/>
      <c r="GMR42" s="46"/>
      <c r="GMS42" s="46"/>
      <c r="GMT42" s="46"/>
      <c r="GMU42" s="46"/>
      <c r="GMV42" s="46"/>
      <c r="GMW42" s="46"/>
      <c r="GMX42" s="46"/>
      <c r="GMY42" s="46"/>
      <c r="GMZ42" s="46"/>
      <c r="GNA42" s="46"/>
      <c r="GNB42" s="46"/>
      <c r="GNC42" s="46"/>
      <c r="GND42" s="46"/>
      <c r="GNE42" s="46"/>
      <c r="GNF42" s="46"/>
      <c r="GNG42" s="46"/>
      <c r="GNH42" s="46"/>
      <c r="GNI42" s="46"/>
      <c r="GNJ42" s="46"/>
      <c r="GNK42" s="46"/>
      <c r="GNL42" s="46"/>
      <c r="GNM42" s="46"/>
      <c r="GNN42" s="46"/>
      <c r="GNO42" s="46"/>
      <c r="GNP42" s="46"/>
      <c r="GNQ42" s="46"/>
      <c r="GNR42" s="46"/>
      <c r="GNS42" s="46"/>
      <c r="GNT42" s="46"/>
      <c r="GNU42" s="46"/>
      <c r="GNV42" s="46"/>
      <c r="GNW42" s="46"/>
      <c r="GNX42" s="46"/>
      <c r="GNY42" s="46"/>
      <c r="GNZ42" s="46"/>
      <c r="GOA42" s="46"/>
      <c r="GOB42" s="46"/>
      <c r="GOC42" s="46"/>
      <c r="GOD42" s="46"/>
      <c r="GOE42" s="46"/>
      <c r="GOF42" s="46"/>
      <c r="GOG42" s="46"/>
      <c r="GOH42" s="46"/>
      <c r="GOI42" s="46"/>
      <c r="GOJ42" s="46"/>
      <c r="GOK42" s="46"/>
      <c r="GOL42" s="46"/>
      <c r="GOM42" s="46"/>
      <c r="GON42" s="46"/>
      <c r="GOO42" s="46"/>
      <c r="GOP42" s="46"/>
      <c r="GOQ42" s="46"/>
      <c r="GOR42" s="46"/>
      <c r="GOS42" s="46"/>
      <c r="GOT42" s="46"/>
      <c r="GOU42" s="46"/>
      <c r="GOV42" s="46"/>
      <c r="GOW42" s="46"/>
      <c r="GOX42" s="46"/>
      <c r="GOY42" s="46"/>
      <c r="GOZ42" s="46"/>
      <c r="GPA42" s="46"/>
      <c r="GPB42" s="46"/>
      <c r="GPC42" s="46"/>
      <c r="GPD42" s="46"/>
      <c r="GPE42" s="46"/>
      <c r="GPF42" s="46"/>
      <c r="GPG42" s="46"/>
      <c r="GPH42" s="46"/>
      <c r="GPI42" s="46"/>
      <c r="GPJ42" s="46"/>
      <c r="GPK42" s="46"/>
      <c r="GPL42" s="46"/>
      <c r="GPM42" s="46"/>
      <c r="GPN42" s="46"/>
      <c r="GPO42" s="46"/>
      <c r="GPP42" s="46"/>
      <c r="GPQ42" s="46"/>
      <c r="GPR42" s="46"/>
      <c r="GPS42" s="46"/>
      <c r="GPT42" s="46"/>
      <c r="GPU42" s="46"/>
      <c r="GPV42" s="46"/>
      <c r="GPW42" s="46"/>
      <c r="GPX42" s="46"/>
      <c r="GPY42" s="46"/>
      <c r="GPZ42" s="46"/>
      <c r="GQA42" s="46"/>
      <c r="GQB42" s="46"/>
      <c r="GQC42" s="46"/>
      <c r="GQD42" s="46"/>
      <c r="GQE42" s="46"/>
      <c r="GQF42" s="46"/>
      <c r="GQG42" s="46"/>
      <c r="GQH42" s="46"/>
      <c r="GQI42" s="46"/>
      <c r="GQJ42" s="46"/>
      <c r="GQK42" s="46"/>
      <c r="GQL42" s="46"/>
      <c r="GQM42" s="46"/>
      <c r="GQN42" s="46"/>
      <c r="GQO42" s="46"/>
      <c r="GQP42" s="46"/>
      <c r="GQQ42" s="46"/>
      <c r="GQR42" s="46"/>
      <c r="GQS42" s="46"/>
      <c r="GQT42" s="46"/>
      <c r="GQU42" s="46"/>
      <c r="GQV42" s="46"/>
      <c r="GQW42" s="46"/>
      <c r="GQX42" s="46"/>
      <c r="GQY42" s="46"/>
      <c r="GQZ42" s="46"/>
      <c r="GRA42" s="46"/>
      <c r="GRB42" s="46"/>
      <c r="GRC42" s="46"/>
      <c r="GRD42" s="46"/>
      <c r="GRE42" s="46"/>
      <c r="GRF42" s="46"/>
      <c r="GRG42" s="46"/>
      <c r="GRH42" s="46"/>
      <c r="GRI42" s="46"/>
      <c r="GRJ42" s="46"/>
      <c r="GRK42" s="46"/>
      <c r="GRL42" s="46"/>
      <c r="GRM42" s="46"/>
      <c r="GRN42" s="46"/>
      <c r="GRO42" s="46"/>
      <c r="GRP42" s="46"/>
      <c r="GRQ42" s="46"/>
      <c r="GRR42" s="46"/>
      <c r="GRS42" s="46"/>
      <c r="GRT42" s="46"/>
      <c r="GRU42" s="46"/>
      <c r="GRV42" s="46"/>
      <c r="GRW42" s="46"/>
      <c r="GRX42" s="46"/>
      <c r="GRY42" s="46"/>
      <c r="GRZ42" s="46"/>
      <c r="GSA42" s="46"/>
      <c r="GSB42" s="46"/>
      <c r="GSC42" s="46"/>
      <c r="GSD42" s="46"/>
      <c r="GSE42" s="46"/>
      <c r="GSF42" s="46"/>
      <c r="GSG42" s="46"/>
      <c r="GSH42" s="46"/>
      <c r="GSI42" s="46"/>
      <c r="GSJ42" s="46"/>
      <c r="GSK42" s="46"/>
      <c r="GSL42" s="46"/>
      <c r="GSM42" s="46"/>
      <c r="GSN42" s="46"/>
      <c r="GSO42" s="46"/>
      <c r="GSP42" s="46"/>
      <c r="GSQ42" s="46"/>
      <c r="GSR42" s="46"/>
      <c r="GSS42" s="46"/>
      <c r="GST42" s="46"/>
      <c r="GSU42" s="46"/>
      <c r="GSV42" s="46"/>
      <c r="GSW42" s="46"/>
      <c r="GSX42" s="46"/>
      <c r="GSY42" s="46"/>
      <c r="GSZ42" s="46"/>
      <c r="GTA42" s="46"/>
      <c r="GTB42" s="46"/>
      <c r="GTC42" s="46"/>
      <c r="GTD42" s="46"/>
      <c r="GTE42" s="46"/>
      <c r="GTF42" s="46"/>
      <c r="GTG42" s="46"/>
      <c r="GTH42" s="46"/>
      <c r="GTI42" s="46"/>
      <c r="GTJ42" s="46"/>
      <c r="GTK42" s="46"/>
      <c r="GTL42" s="46"/>
      <c r="GTM42" s="46"/>
      <c r="GTN42" s="46"/>
      <c r="GTO42" s="46"/>
      <c r="GTP42" s="46"/>
      <c r="GTQ42" s="46"/>
      <c r="GTR42" s="46"/>
      <c r="GTS42" s="46"/>
      <c r="GTT42" s="46"/>
      <c r="GTU42" s="46"/>
      <c r="GTV42" s="46"/>
      <c r="GTW42" s="46"/>
      <c r="GTX42" s="46"/>
      <c r="GTY42" s="46"/>
      <c r="GTZ42" s="46"/>
      <c r="GUA42" s="46"/>
      <c r="GUB42" s="46"/>
      <c r="GUC42" s="46"/>
      <c r="GUD42" s="46"/>
      <c r="GUE42" s="46"/>
      <c r="GUF42" s="46"/>
      <c r="GUG42" s="46"/>
      <c r="GUH42" s="46"/>
      <c r="GUI42" s="46"/>
      <c r="GUJ42" s="46"/>
      <c r="GUK42" s="46"/>
      <c r="GUL42" s="46"/>
      <c r="GUM42" s="46"/>
      <c r="GUN42" s="46"/>
      <c r="GUO42" s="46"/>
      <c r="GUP42" s="46"/>
      <c r="GUQ42" s="46"/>
      <c r="GUR42" s="46"/>
      <c r="GUS42" s="46"/>
      <c r="GUT42" s="46"/>
      <c r="GUU42" s="46"/>
      <c r="GUV42" s="46"/>
      <c r="GUW42" s="46"/>
      <c r="GUX42" s="46"/>
      <c r="GUY42" s="46"/>
      <c r="GUZ42" s="46"/>
      <c r="GVA42" s="46"/>
      <c r="GVB42" s="46"/>
      <c r="GVC42" s="46"/>
      <c r="GVD42" s="46"/>
      <c r="GVE42" s="46"/>
      <c r="GVF42" s="46"/>
      <c r="GVG42" s="46"/>
      <c r="GVH42" s="46"/>
      <c r="GVI42" s="46"/>
      <c r="GVJ42" s="46"/>
      <c r="GVK42" s="46"/>
      <c r="GVL42" s="46"/>
      <c r="GVM42" s="46"/>
      <c r="GVN42" s="46"/>
      <c r="GVO42" s="46"/>
      <c r="GVP42" s="46"/>
      <c r="GVQ42" s="46"/>
      <c r="GVR42" s="46"/>
      <c r="GVS42" s="46"/>
      <c r="GVT42" s="46"/>
      <c r="GVU42" s="46"/>
      <c r="GVV42" s="46"/>
      <c r="GVW42" s="46"/>
      <c r="GVX42" s="46"/>
      <c r="GVY42" s="46"/>
      <c r="GVZ42" s="46"/>
      <c r="GWA42" s="46"/>
      <c r="GWB42" s="46"/>
      <c r="GWC42" s="46"/>
      <c r="GWD42" s="46"/>
      <c r="GWE42" s="46"/>
      <c r="GWF42" s="46"/>
      <c r="GWG42" s="46"/>
      <c r="GWH42" s="46"/>
      <c r="GWI42" s="46"/>
      <c r="GWJ42" s="46"/>
      <c r="GWK42" s="46"/>
      <c r="GWL42" s="46"/>
      <c r="GWM42" s="46"/>
      <c r="GWN42" s="46"/>
      <c r="GWO42" s="46"/>
      <c r="GWP42" s="46"/>
      <c r="GWQ42" s="46"/>
      <c r="GWR42" s="46"/>
      <c r="GWS42" s="46"/>
      <c r="GWT42" s="46"/>
      <c r="GWU42" s="46"/>
      <c r="GWV42" s="46"/>
      <c r="GWW42" s="46"/>
      <c r="GWX42" s="46"/>
      <c r="GWY42" s="46"/>
      <c r="GWZ42" s="46"/>
      <c r="GXA42" s="46"/>
      <c r="GXB42" s="46"/>
      <c r="GXC42" s="46"/>
      <c r="GXD42" s="46"/>
      <c r="GXE42" s="46"/>
      <c r="GXF42" s="46"/>
      <c r="GXG42" s="46"/>
      <c r="GXH42" s="46"/>
      <c r="GXI42" s="46"/>
      <c r="GXJ42" s="46"/>
      <c r="GXK42" s="46"/>
      <c r="GXL42" s="46"/>
      <c r="GXM42" s="46"/>
      <c r="GXN42" s="46"/>
      <c r="GXO42" s="46"/>
      <c r="GXP42" s="46"/>
      <c r="GXQ42" s="46"/>
      <c r="GXR42" s="46"/>
      <c r="GXS42" s="46"/>
      <c r="GXT42" s="46"/>
      <c r="GXU42" s="46"/>
      <c r="GXV42" s="46"/>
      <c r="GXW42" s="46"/>
      <c r="GXX42" s="46"/>
      <c r="GXY42" s="46"/>
      <c r="GXZ42" s="46"/>
      <c r="GYA42" s="46"/>
      <c r="GYB42" s="46"/>
      <c r="GYC42" s="46"/>
      <c r="GYD42" s="46"/>
      <c r="GYE42" s="46"/>
      <c r="GYF42" s="46"/>
      <c r="GYG42" s="46"/>
      <c r="GYH42" s="46"/>
      <c r="GYI42" s="46"/>
      <c r="GYJ42" s="46"/>
      <c r="GYK42" s="46"/>
      <c r="GYL42" s="46"/>
      <c r="GYM42" s="46"/>
      <c r="GYN42" s="46"/>
      <c r="GYO42" s="46"/>
      <c r="GYP42" s="46"/>
      <c r="GYQ42" s="46"/>
      <c r="GYR42" s="46"/>
      <c r="GYS42" s="46"/>
      <c r="GYT42" s="46"/>
      <c r="GYU42" s="46"/>
      <c r="GYV42" s="46"/>
      <c r="GYW42" s="46"/>
      <c r="GYX42" s="46"/>
      <c r="GYY42" s="46"/>
      <c r="GYZ42" s="46"/>
      <c r="GZA42" s="46"/>
      <c r="GZB42" s="46"/>
      <c r="GZC42" s="46"/>
      <c r="GZD42" s="46"/>
      <c r="GZE42" s="46"/>
      <c r="GZF42" s="46"/>
      <c r="GZG42" s="46"/>
      <c r="GZH42" s="46"/>
      <c r="GZI42" s="46"/>
      <c r="GZJ42" s="46"/>
      <c r="GZK42" s="46"/>
      <c r="GZL42" s="46"/>
      <c r="GZM42" s="46"/>
      <c r="GZN42" s="46"/>
      <c r="GZO42" s="46"/>
      <c r="GZP42" s="46"/>
      <c r="GZQ42" s="46"/>
      <c r="GZR42" s="46"/>
      <c r="GZS42" s="46"/>
      <c r="GZT42" s="46"/>
      <c r="GZU42" s="46"/>
      <c r="GZV42" s="46"/>
      <c r="GZW42" s="46"/>
      <c r="GZX42" s="46"/>
      <c r="GZY42" s="46"/>
      <c r="GZZ42" s="46"/>
      <c r="HAA42" s="46"/>
      <c r="HAB42" s="46"/>
      <c r="HAC42" s="46"/>
      <c r="HAD42" s="46"/>
      <c r="HAE42" s="46"/>
      <c r="HAF42" s="46"/>
      <c r="HAG42" s="46"/>
      <c r="HAH42" s="46"/>
      <c r="HAI42" s="46"/>
      <c r="HAJ42" s="46"/>
      <c r="HAK42" s="46"/>
      <c r="HAL42" s="46"/>
      <c r="HAM42" s="46"/>
      <c r="HAN42" s="46"/>
      <c r="HAO42" s="46"/>
      <c r="HAP42" s="46"/>
      <c r="HAQ42" s="46"/>
      <c r="HAR42" s="46"/>
      <c r="HAS42" s="46"/>
      <c r="HAT42" s="46"/>
      <c r="HAU42" s="46"/>
      <c r="HAV42" s="46"/>
      <c r="HAW42" s="46"/>
      <c r="HAX42" s="46"/>
      <c r="HAY42" s="46"/>
      <c r="HAZ42" s="46"/>
      <c r="HBA42" s="46"/>
      <c r="HBB42" s="46"/>
      <c r="HBC42" s="46"/>
      <c r="HBD42" s="46"/>
      <c r="HBE42" s="46"/>
      <c r="HBF42" s="46"/>
      <c r="HBG42" s="46"/>
      <c r="HBH42" s="46"/>
      <c r="HBI42" s="46"/>
      <c r="HBJ42" s="46"/>
      <c r="HBK42" s="46"/>
      <c r="HBL42" s="46"/>
      <c r="HBM42" s="46"/>
      <c r="HBN42" s="46"/>
      <c r="HBO42" s="46"/>
      <c r="HBP42" s="46"/>
      <c r="HBQ42" s="46"/>
      <c r="HBR42" s="46"/>
      <c r="HBS42" s="46"/>
      <c r="HBT42" s="46"/>
      <c r="HBU42" s="46"/>
      <c r="HBV42" s="46"/>
      <c r="HBW42" s="46"/>
      <c r="HBX42" s="46"/>
      <c r="HBY42" s="46"/>
      <c r="HBZ42" s="46"/>
      <c r="HCA42" s="46"/>
      <c r="HCB42" s="46"/>
      <c r="HCC42" s="46"/>
      <c r="HCD42" s="46"/>
      <c r="HCE42" s="46"/>
      <c r="HCF42" s="46"/>
      <c r="HCG42" s="46"/>
      <c r="HCH42" s="46"/>
      <c r="HCI42" s="46"/>
      <c r="HCJ42" s="46"/>
      <c r="HCK42" s="46"/>
      <c r="HCL42" s="46"/>
      <c r="HCM42" s="46"/>
      <c r="HCN42" s="46"/>
      <c r="HCO42" s="46"/>
      <c r="HCP42" s="46"/>
      <c r="HCQ42" s="46"/>
      <c r="HCR42" s="46"/>
      <c r="HCS42" s="46"/>
      <c r="HCT42" s="46"/>
      <c r="HCU42" s="46"/>
      <c r="HCV42" s="46"/>
      <c r="HCW42" s="46"/>
      <c r="HCX42" s="46"/>
      <c r="HCY42" s="46"/>
      <c r="HCZ42" s="46"/>
      <c r="HDA42" s="46"/>
      <c r="HDB42" s="46"/>
      <c r="HDC42" s="46"/>
      <c r="HDD42" s="46"/>
      <c r="HDE42" s="46"/>
      <c r="HDF42" s="46"/>
      <c r="HDG42" s="46"/>
      <c r="HDH42" s="46"/>
      <c r="HDI42" s="46"/>
      <c r="HDJ42" s="46"/>
      <c r="HDK42" s="46"/>
      <c r="HDL42" s="46"/>
      <c r="HDM42" s="46"/>
      <c r="HDN42" s="46"/>
      <c r="HDO42" s="46"/>
      <c r="HDP42" s="46"/>
      <c r="HDQ42" s="46"/>
      <c r="HDR42" s="46"/>
      <c r="HDS42" s="46"/>
      <c r="HDT42" s="46"/>
      <c r="HDU42" s="46"/>
      <c r="HDV42" s="46"/>
      <c r="HDW42" s="46"/>
      <c r="HDX42" s="46"/>
      <c r="HDY42" s="46"/>
      <c r="HDZ42" s="46"/>
      <c r="HEA42" s="46"/>
      <c r="HEB42" s="46"/>
      <c r="HEC42" s="46"/>
      <c r="HED42" s="46"/>
      <c r="HEE42" s="46"/>
      <c r="HEF42" s="46"/>
      <c r="HEG42" s="46"/>
      <c r="HEH42" s="46"/>
      <c r="HEI42" s="46"/>
      <c r="HEJ42" s="46"/>
      <c r="HEK42" s="46"/>
      <c r="HEL42" s="46"/>
      <c r="HEM42" s="46"/>
      <c r="HEN42" s="46"/>
      <c r="HEO42" s="46"/>
      <c r="HEP42" s="46"/>
      <c r="HEQ42" s="46"/>
      <c r="HER42" s="46"/>
      <c r="HES42" s="46"/>
      <c r="HET42" s="46"/>
      <c r="HEU42" s="46"/>
      <c r="HEV42" s="46"/>
      <c r="HEW42" s="46"/>
      <c r="HEX42" s="46"/>
      <c r="HEY42" s="46"/>
      <c r="HEZ42" s="46"/>
      <c r="HFA42" s="46"/>
      <c r="HFB42" s="46"/>
      <c r="HFC42" s="46"/>
      <c r="HFD42" s="46"/>
      <c r="HFE42" s="46"/>
      <c r="HFF42" s="46"/>
      <c r="HFG42" s="46"/>
      <c r="HFH42" s="46"/>
      <c r="HFI42" s="46"/>
      <c r="HFJ42" s="46"/>
      <c r="HFK42" s="46"/>
      <c r="HFL42" s="46"/>
      <c r="HFM42" s="46"/>
      <c r="HFN42" s="46"/>
      <c r="HFO42" s="46"/>
      <c r="HFP42" s="46"/>
      <c r="HFQ42" s="46"/>
      <c r="HFR42" s="46"/>
      <c r="HFS42" s="46"/>
      <c r="HFT42" s="46"/>
      <c r="HFU42" s="46"/>
      <c r="HFV42" s="46"/>
      <c r="HFW42" s="46"/>
      <c r="HFX42" s="46"/>
      <c r="HFY42" s="46"/>
      <c r="HFZ42" s="46"/>
      <c r="HGA42" s="46"/>
      <c r="HGB42" s="46"/>
      <c r="HGC42" s="46"/>
      <c r="HGD42" s="46"/>
      <c r="HGE42" s="46"/>
      <c r="HGF42" s="46"/>
      <c r="HGG42" s="46"/>
      <c r="HGH42" s="46"/>
      <c r="HGI42" s="46"/>
      <c r="HGJ42" s="46"/>
      <c r="HGK42" s="46"/>
      <c r="HGL42" s="46"/>
      <c r="HGM42" s="46"/>
      <c r="HGN42" s="46"/>
      <c r="HGO42" s="46"/>
      <c r="HGP42" s="46"/>
      <c r="HGQ42" s="46"/>
      <c r="HGR42" s="46"/>
      <c r="HGS42" s="46"/>
      <c r="HGT42" s="46"/>
      <c r="HGU42" s="46"/>
      <c r="HGV42" s="46"/>
      <c r="HGW42" s="46"/>
      <c r="HGX42" s="46"/>
      <c r="HGY42" s="46"/>
      <c r="HGZ42" s="46"/>
      <c r="HHA42" s="46"/>
      <c r="HHB42" s="46"/>
      <c r="HHC42" s="46"/>
      <c r="HHD42" s="46"/>
      <c r="HHE42" s="46"/>
      <c r="HHF42" s="46"/>
      <c r="HHG42" s="46"/>
      <c r="HHH42" s="46"/>
      <c r="HHI42" s="46"/>
      <c r="HHJ42" s="46"/>
      <c r="HHK42" s="46"/>
      <c r="HHL42" s="46"/>
      <c r="HHM42" s="46"/>
      <c r="HHN42" s="46"/>
      <c r="HHO42" s="46"/>
      <c r="HHP42" s="46"/>
      <c r="HHQ42" s="46"/>
      <c r="HHR42" s="46"/>
      <c r="HHS42" s="46"/>
      <c r="HHT42" s="46"/>
      <c r="HHU42" s="46"/>
      <c r="HHV42" s="46"/>
      <c r="HHW42" s="46"/>
      <c r="HHX42" s="46"/>
      <c r="HHY42" s="46"/>
      <c r="HHZ42" s="46"/>
      <c r="HIA42" s="46"/>
      <c r="HIB42" s="46"/>
      <c r="HIC42" s="46"/>
      <c r="HID42" s="46"/>
      <c r="HIE42" s="46"/>
      <c r="HIF42" s="46"/>
      <c r="HIG42" s="46"/>
      <c r="HIH42" s="46"/>
      <c r="HII42" s="46"/>
      <c r="HIJ42" s="46"/>
      <c r="HIK42" s="46"/>
      <c r="HIL42" s="46"/>
      <c r="HIM42" s="46"/>
      <c r="HIN42" s="46"/>
      <c r="HIO42" s="46"/>
      <c r="HIP42" s="46"/>
      <c r="HIQ42" s="46"/>
      <c r="HIR42" s="46"/>
      <c r="HIS42" s="46"/>
      <c r="HIT42" s="46"/>
      <c r="HIU42" s="46"/>
      <c r="HIV42" s="46"/>
      <c r="HIW42" s="46"/>
      <c r="HIX42" s="46"/>
      <c r="HIY42" s="46"/>
      <c r="HIZ42" s="46"/>
      <c r="HJA42" s="46"/>
      <c r="HJB42" s="46"/>
      <c r="HJC42" s="46"/>
      <c r="HJD42" s="46"/>
      <c r="HJE42" s="46"/>
      <c r="HJF42" s="46"/>
      <c r="HJG42" s="46"/>
      <c r="HJH42" s="46"/>
      <c r="HJI42" s="46"/>
      <c r="HJJ42" s="46"/>
      <c r="HJK42" s="46"/>
      <c r="HJL42" s="46"/>
      <c r="HJM42" s="46"/>
      <c r="HJN42" s="46"/>
      <c r="HJO42" s="46"/>
      <c r="HJP42" s="46"/>
      <c r="HJQ42" s="46"/>
      <c r="HJR42" s="46"/>
      <c r="HJS42" s="46"/>
      <c r="HJT42" s="46"/>
      <c r="HJU42" s="46"/>
      <c r="HJV42" s="46"/>
      <c r="HJW42" s="46"/>
      <c r="HJX42" s="46"/>
      <c r="HJY42" s="46"/>
      <c r="HJZ42" s="46"/>
      <c r="HKA42" s="46"/>
      <c r="HKB42" s="46"/>
      <c r="HKC42" s="46"/>
      <c r="HKD42" s="46"/>
      <c r="HKE42" s="46"/>
      <c r="HKF42" s="46"/>
      <c r="HKG42" s="46"/>
      <c r="HKH42" s="46"/>
      <c r="HKI42" s="46"/>
      <c r="HKJ42" s="46"/>
      <c r="HKK42" s="46"/>
      <c r="HKL42" s="46"/>
      <c r="HKM42" s="46"/>
      <c r="HKN42" s="46"/>
      <c r="HKO42" s="46"/>
      <c r="HKP42" s="46"/>
      <c r="HKQ42" s="46"/>
      <c r="HKR42" s="46"/>
      <c r="HKS42" s="46"/>
      <c r="HKT42" s="46"/>
      <c r="HKU42" s="46"/>
      <c r="HKV42" s="46"/>
      <c r="HKW42" s="46"/>
      <c r="HKX42" s="46"/>
      <c r="HKY42" s="46"/>
      <c r="HKZ42" s="46"/>
      <c r="HLA42" s="46"/>
      <c r="HLB42" s="46"/>
      <c r="HLC42" s="46"/>
      <c r="HLD42" s="46"/>
      <c r="HLE42" s="46"/>
      <c r="HLF42" s="46"/>
      <c r="HLG42" s="46"/>
      <c r="HLH42" s="46"/>
      <c r="HLI42" s="46"/>
      <c r="HLJ42" s="46"/>
      <c r="HLK42" s="46"/>
      <c r="HLL42" s="46"/>
      <c r="HLM42" s="46"/>
      <c r="HLN42" s="46"/>
      <c r="HLO42" s="46"/>
      <c r="HLP42" s="46"/>
      <c r="HLQ42" s="46"/>
      <c r="HLR42" s="46"/>
      <c r="HLS42" s="46"/>
      <c r="HLT42" s="46"/>
      <c r="HLU42" s="46"/>
      <c r="HLV42" s="46"/>
      <c r="HLW42" s="46"/>
      <c r="HLX42" s="46"/>
      <c r="HLY42" s="46"/>
      <c r="HLZ42" s="46"/>
      <c r="HMA42" s="46"/>
      <c r="HMB42" s="46"/>
      <c r="HMC42" s="46"/>
      <c r="HMD42" s="46"/>
      <c r="HME42" s="46"/>
      <c r="HMF42" s="46"/>
      <c r="HMG42" s="46"/>
      <c r="HMH42" s="46"/>
      <c r="HMI42" s="46"/>
      <c r="HMJ42" s="46"/>
      <c r="HMK42" s="46"/>
      <c r="HML42" s="46"/>
      <c r="HMM42" s="46"/>
      <c r="HMN42" s="46"/>
      <c r="HMO42" s="46"/>
      <c r="HMP42" s="46"/>
      <c r="HMQ42" s="46"/>
      <c r="HMR42" s="46"/>
      <c r="HMS42" s="46"/>
      <c r="HMT42" s="46"/>
      <c r="HMU42" s="46"/>
      <c r="HMV42" s="46"/>
      <c r="HMW42" s="46"/>
      <c r="HMX42" s="46"/>
      <c r="HMY42" s="46"/>
      <c r="HMZ42" s="46"/>
      <c r="HNA42" s="46"/>
      <c r="HNB42" s="46"/>
      <c r="HNC42" s="46"/>
      <c r="HND42" s="46"/>
      <c r="HNE42" s="46"/>
      <c r="HNF42" s="46"/>
      <c r="HNG42" s="46"/>
      <c r="HNH42" s="46"/>
      <c r="HNI42" s="46"/>
      <c r="HNJ42" s="46"/>
      <c r="HNK42" s="46"/>
      <c r="HNL42" s="46"/>
      <c r="HNM42" s="46"/>
      <c r="HNN42" s="46"/>
      <c r="HNO42" s="46"/>
      <c r="HNP42" s="46"/>
      <c r="HNQ42" s="46"/>
      <c r="HNR42" s="46"/>
      <c r="HNS42" s="46"/>
      <c r="HNT42" s="46"/>
      <c r="HNU42" s="46"/>
      <c r="HNV42" s="46"/>
      <c r="HNW42" s="46"/>
      <c r="HNX42" s="46"/>
      <c r="HNY42" s="46"/>
      <c r="HNZ42" s="46"/>
      <c r="HOA42" s="46"/>
      <c r="HOB42" s="46"/>
      <c r="HOC42" s="46"/>
      <c r="HOD42" s="46"/>
      <c r="HOE42" s="46"/>
      <c r="HOF42" s="46"/>
      <c r="HOG42" s="46"/>
      <c r="HOH42" s="46"/>
      <c r="HOI42" s="46"/>
      <c r="HOJ42" s="46"/>
      <c r="HOK42" s="46"/>
      <c r="HOL42" s="46"/>
      <c r="HOM42" s="46"/>
      <c r="HON42" s="46"/>
      <c r="HOO42" s="46"/>
      <c r="HOP42" s="46"/>
      <c r="HOQ42" s="46"/>
      <c r="HOR42" s="46"/>
      <c r="HOS42" s="46"/>
      <c r="HOT42" s="46"/>
      <c r="HOU42" s="46"/>
      <c r="HOV42" s="46"/>
      <c r="HOW42" s="46"/>
      <c r="HOX42" s="46"/>
      <c r="HOY42" s="46"/>
      <c r="HOZ42" s="46"/>
      <c r="HPA42" s="46"/>
      <c r="HPB42" s="46"/>
      <c r="HPC42" s="46"/>
      <c r="HPD42" s="46"/>
      <c r="HPE42" s="46"/>
      <c r="HPF42" s="46"/>
      <c r="HPG42" s="46"/>
      <c r="HPH42" s="46"/>
      <c r="HPI42" s="46"/>
      <c r="HPJ42" s="46"/>
      <c r="HPK42" s="46"/>
      <c r="HPL42" s="46"/>
      <c r="HPM42" s="46"/>
      <c r="HPN42" s="46"/>
      <c r="HPO42" s="46"/>
      <c r="HPP42" s="46"/>
      <c r="HPQ42" s="46"/>
      <c r="HPR42" s="46"/>
      <c r="HPS42" s="46"/>
      <c r="HPT42" s="46"/>
      <c r="HPU42" s="46"/>
      <c r="HPV42" s="46"/>
      <c r="HPW42" s="46"/>
      <c r="HPX42" s="46"/>
      <c r="HPY42" s="46"/>
      <c r="HPZ42" s="46"/>
      <c r="HQA42" s="46"/>
      <c r="HQB42" s="46"/>
      <c r="HQC42" s="46"/>
      <c r="HQD42" s="46"/>
      <c r="HQE42" s="46"/>
      <c r="HQF42" s="46"/>
      <c r="HQG42" s="46"/>
      <c r="HQH42" s="46"/>
      <c r="HQI42" s="46"/>
      <c r="HQJ42" s="46"/>
      <c r="HQK42" s="46"/>
      <c r="HQL42" s="46"/>
      <c r="HQM42" s="46"/>
      <c r="HQN42" s="46"/>
      <c r="HQO42" s="46"/>
      <c r="HQP42" s="46"/>
      <c r="HQQ42" s="46"/>
      <c r="HQR42" s="46"/>
      <c r="HQS42" s="46"/>
      <c r="HQT42" s="46"/>
      <c r="HQU42" s="46"/>
      <c r="HQV42" s="46"/>
      <c r="HQW42" s="46"/>
      <c r="HQX42" s="46"/>
      <c r="HQY42" s="46"/>
      <c r="HQZ42" s="46"/>
      <c r="HRA42" s="46"/>
      <c r="HRB42" s="46"/>
      <c r="HRC42" s="46"/>
      <c r="HRD42" s="46"/>
      <c r="HRE42" s="46"/>
      <c r="HRF42" s="46"/>
      <c r="HRG42" s="46"/>
      <c r="HRH42" s="46"/>
      <c r="HRI42" s="46"/>
      <c r="HRJ42" s="46"/>
      <c r="HRK42" s="46"/>
      <c r="HRL42" s="46"/>
      <c r="HRM42" s="46"/>
      <c r="HRN42" s="46"/>
      <c r="HRO42" s="46"/>
      <c r="HRP42" s="46"/>
      <c r="HRQ42" s="46"/>
      <c r="HRR42" s="46"/>
      <c r="HRS42" s="46"/>
      <c r="HRT42" s="46"/>
      <c r="HRU42" s="46"/>
      <c r="HRV42" s="46"/>
      <c r="HRW42" s="46"/>
      <c r="HRX42" s="46"/>
      <c r="HRY42" s="46"/>
      <c r="HRZ42" s="46"/>
      <c r="HSA42" s="46"/>
      <c r="HSB42" s="46"/>
      <c r="HSC42" s="46"/>
      <c r="HSD42" s="46"/>
      <c r="HSE42" s="46"/>
      <c r="HSF42" s="46"/>
      <c r="HSG42" s="46"/>
      <c r="HSH42" s="46"/>
      <c r="HSI42" s="46"/>
      <c r="HSJ42" s="46"/>
      <c r="HSK42" s="46"/>
      <c r="HSL42" s="46"/>
      <c r="HSM42" s="46"/>
      <c r="HSN42" s="46"/>
      <c r="HSO42" s="46"/>
      <c r="HSP42" s="46"/>
      <c r="HSQ42" s="46"/>
      <c r="HSR42" s="46"/>
      <c r="HSS42" s="46"/>
      <c r="HST42" s="46"/>
      <c r="HSU42" s="46"/>
      <c r="HSV42" s="46"/>
      <c r="HSW42" s="46"/>
      <c r="HSX42" s="46"/>
      <c r="HSY42" s="46"/>
      <c r="HSZ42" s="46"/>
      <c r="HTA42" s="46"/>
      <c r="HTB42" s="46"/>
      <c r="HTC42" s="46"/>
      <c r="HTD42" s="46"/>
      <c r="HTE42" s="46"/>
      <c r="HTF42" s="46"/>
      <c r="HTG42" s="46"/>
      <c r="HTH42" s="46"/>
      <c r="HTI42" s="46"/>
      <c r="HTJ42" s="46"/>
      <c r="HTK42" s="46"/>
      <c r="HTL42" s="46"/>
      <c r="HTM42" s="46"/>
      <c r="HTN42" s="46"/>
      <c r="HTO42" s="46"/>
      <c r="HTP42" s="46"/>
      <c r="HTQ42" s="46"/>
      <c r="HTR42" s="46"/>
      <c r="HTS42" s="46"/>
      <c r="HTT42" s="46"/>
      <c r="HTU42" s="46"/>
      <c r="HTV42" s="46"/>
      <c r="HTW42" s="46"/>
      <c r="HTX42" s="46"/>
      <c r="HTY42" s="46"/>
      <c r="HTZ42" s="46"/>
      <c r="HUA42" s="46"/>
      <c r="HUB42" s="46"/>
      <c r="HUC42" s="46"/>
      <c r="HUD42" s="46"/>
      <c r="HUE42" s="46"/>
      <c r="HUF42" s="46"/>
      <c r="HUG42" s="46"/>
      <c r="HUH42" s="46"/>
      <c r="HUI42" s="46"/>
      <c r="HUJ42" s="46"/>
      <c r="HUK42" s="46"/>
      <c r="HUL42" s="46"/>
      <c r="HUM42" s="46"/>
      <c r="HUN42" s="46"/>
      <c r="HUO42" s="46"/>
      <c r="HUP42" s="46"/>
      <c r="HUQ42" s="46"/>
      <c r="HUR42" s="46"/>
      <c r="HUS42" s="46"/>
      <c r="HUT42" s="46"/>
      <c r="HUU42" s="46"/>
      <c r="HUV42" s="46"/>
      <c r="HUW42" s="46"/>
      <c r="HUX42" s="46"/>
      <c r="HUY42" s="46"/>
      <c r="HUZ42" s="46"/>
      <c r="HVA42" s="46"/>
      <c r="HVB42" s="46"/>
      <c r="HVC42" s="46"/>
      <c r="HVD42" s="46"/>
      <c r="HVE42" s="46"/>
      <c r="HVF42" s="46"/>
      <c r="HVG42" s="46"/>
      <c r="HVH42" s="46"/>
      <c r="HVI42" s="46"/>
      <c r="HVJ42" s="46"/>
      <c r="HVK42" s="46"/>
      <c r="HVL42" s="46"/>
      <c r="HVM42" s="46"/>
      <c r="HVN42" s="46"/>
      <c r="HVO42" s="46"/>
      <c r="HVP42" s="46"/>
      <c r="HVQ42" s="46"/>
      <c r="HVR42" s="46"/>
      <c r="HVS42" s="46"/>
      <c r="HVT42" s="46"/>
      <c r="HVU42" s="46"/>
      <c r="HVV42" s="46"/>
      <c r="HVW42" s="46"/>
      <c r="HVX42" s="46"/>
      <c r="HVY42" s="46"/>
      <c r="HVZ42" s="46"/>
      <c r="HWA42" s="46"/>
      <c r="HWB42" s="46"/>
      <c r="HWC42" s="46"/>
      <c r="HWD42" s="46"/>
      <c r="HWE42" s="46"/>
      <c r="HWF42" s="46"/>
      <c r="HWG42" s="46"/>
      <c r="HWH42" s="46"/>
      <c r="HWI42" s="46"/>
      <c r="HWJ42" s="46"/>
      <c r="HWK42" s="46"/>
      <c r="HWL42" s="46"/>
      <c r="HWM42" s="46"/>
      <c r="HWN42" s="46"/>
      <c r="HWO42" s="46"/>
      <c r="HWP42" s="46"/>
      <c r="HWQ42" s="46"/>
      <c r="HWR42" s="46"/>
      <c r="HWS42" s="46"/>
      <c r="HWT42" s="46"/>
      <c r="HWU42" s="46"/>
      <c r="HWV42" s="46"/>
      <c r="HWW42" s="46"/>
      <c r="HWX42" s="46"/>
      <c r="HWY42" s="46"/>
      <c r="HWZ42" s="46"/>
      <c r="HXA42" s="46"/>
      <c r="HXB42" s="46"/>
      <c r="HXC42" s="46"/>
      <c r="HXD42" s="46"/>
      <c r="HXE42" s="46"/>
      <c r="HXF42" s="46"/>
      <c r="HXG42" s="46"/>
      <c r="HXH42" s="46"/>
      <c r="HXI42" s="46"/>
      <c r="HXJ42" s="46"/>
      <c r="HXK42" s="46"/>
      <c r="HXL42" s="46"/>
      <c r="HXM42" s="46"/>
      <c r="HXN42" s="46"/>
      <c r="HXO42" s="46"/>
      <c r="HXP42" s="46"/>
      <c r="HXQ42" s="46"/>
      <c r="HXR42" s="46"/>
      <c r="HXS42" s="46"/>
      <c r="HXT42" s="46"/>
      <c r="HXU42" s="46"/>
      <c r="HXV42" s="46"/>
      <c r="HXW42" s="46"/>
      <c r="HXX42" s="46"/>
      <c r="HXY42" s="46"/>
      <c r="HXZ42" s="46"/>
      <c r="HYA42" s="46"/>
      <c r="HYB42" s="46"/>
      <c r="HYC42" s="46"/>
      <c r="HYD42" s="46"/>
      <c r="HYE42" s="46"/>
      <c r="HYF42" s="46"/>
      <c r="HYG42" s="46"/>
      <c r="HYH42" s="46"/>
      <c r="HYI42" s="46"/>
      <c r="HYJ42" s="46"/>
      <c r="HYK42" s="46"/>
      <c r="HYL42" s="46"/>
      <c r="HYM42" s="46"/>
      <c r="HYN42" s="46"/>
      <c r="HYO42" s="46"/>
      <c r="HYP42" s="46"/>
      <c r="HYQ42" s="46"/>
      <c r="HYR42" s="46"/>
      <c r="HYS42" s="46"/>
      <c r="HYT42" s="46"/>
      <c r="HYU42" s="46"/>
      <c r="HYV42" s="46"/>
      <c r="HYW42" s="46"/>
      <c r="HYX42" s="46"/>
      <c r="HYY42" s="46"/>
      <c r="HYZ42" s="46"/>
      <c r="HZA42" s="46"/>
      <c r="HZB42" s="46"/>
      <c r="HZC42" s="46"/>
      <c r="HZD42" s="46"/>
      <c r="HZE42" s="46"/>
      <c r="HZF42" s="46"/>
      <c r="HZG42" s="46"/>
      <c r="HZH42" s="46"/>
      <c r="HZI42" s="46"/>
      <c r="HZJ42" s="46"/>
      <c r="HZK42" s="46"/>
      <c r="HZL42" s="46"/>
      <c r="HZM42" s="46"/>
      <c r="HZN42" s="46"/>
      <c r="HZO42" s="46"/>
      <c r="HZP42" s="46"/>
      <c r="HZQ42" s="46"/>
      <c r="HZR42" s="46"/>
      <c r="HZS42" s="46"/>
      <c r="HZT42" s="46"/>
      <c r="HZU42" s="46"/>
      <c r="HZV42" s="46"/>
      <c r="HZW42" s="46"/>
      <c r="HZX42" s="46"/>
      <c r="HZY42" s="46"/>
      <c r="HZZ42" s="46"/>
      <c r="IAA42" s="46"/>
      <c r="IAB42" s="46"/>
      <c r="IAC42" s="46"/>
      <c r="IAD42" s="46"/>
      <c r="IAE42" s="46"/>
      <c r="IAF42" s="46"/>
      <c r="IAG42" s="46"/>
      <c r="IAH42" s="46"/>
      <c r="IAI42" s="46"/>
      <c r="IAJ42" s="46"/>
      <c r="IAK42" s="46"/>
      <c r="IAL42" s="46"/>
      <c r="IAM42" s="46"/>
      <c r="IAN42" s="46"/>
      <c r="IAO42" s="46"/>
      <c r="IAP42" s="46"/>
      <c r="IAQ42" s="46"/>
      <c r="IAR42" s="46"/>
      <c r="IAS42" s="46"/>
      <c r="IAT42" s="46"/>
      <c r="IAU42" s="46"/>
      <c r="IAV42" s="46"/>
      <c r="IAW42" s="46"/>
      <c r="IAX42" s="46"/>
      <c r="IAY42" s="46"/>
      <c r="IAZ42" s="46"/>
      <c r="IBA42" s="46"/>
      <c r="IBB42" s="46"/>
      <c r="IBC42" s="46"/>
      <c r="IBD42" s="46"/>
      <c r="IBE42" s="46"/>
      <c r="IBF42" s="46"/>
      <c r="IBG42" s="46"/>
      <c r="IBH42" s="46"/>
      <c r="IBI42" s="46"/>
      <c r="IBJ42" s="46"/>
      <c r="IBK42" s="46"/>
      <c r="IBL42" s="46"/>
      <c r="IBM42" s="46"/>
      <c r="IBN42" s="46"/>
      <c r="IBO42" s="46"/>
      <c r="IBP42" s="46"/>
      <c r="IBQ42" s="46"/>
      <c r="IBR42" s="46"/>
      <c r="IBS42" s="46"/>
      <c r="IBT42" s="46"/>
      <c r="IBU42" s="46"/>
      <c r="IBV42" s="46"/>
      <c r="IBW42" s="46"/>
      <c r="IBX42" s="46"/>
      <c r="IBY42" s="46"/>
      <c r="IBZ42" s="46"/>
      <c r="ICA42" s="46"/>
      <c r="ICB42" s="46"/>
      <c r="ICC42" s="46"/>
      <c r="ICD42" s="46"/>
      <c r="ICE42" s="46"/>
      <c r="ICF42" s="46"/>
      <c r="ICG42" s="46"/>
      <c r="ICH42" s="46"/>
      <c r="ICI42" s="46"/>
      <c r="ICJ42" s="46"/>
      <c r="ICK42" s="46"/>
      <c r="ICL42" s="46"/>
      <c r="ICM42" s="46"/>
      <c r="ICN42" s="46"/>
      <c r="ICO42" s="46"/>
      <c r="ICP42" s="46"/>
      <c r="ICQ42" s="46"/>
      <c r="ICR42" s="46"/>
      <c r="ICS42" s="46"/>
      <c r="ICT42" s="46"/>
      <c r="ICU42" s="46"/>
      <c r="ICV42" s="46"/>
      <c r="ICW42" s="46"/>
      <c r="ICX42" s="46"/>
      <c r="ICY42" s="46"/>
      <c r="ICZ42" s="46"/>
      <c r="IDA42" s="46"/>
      <c r="IDB42" s="46"/>
      <c r="IDC42" s="46"/>
      <c r="IDD42" s="46"/>
      <c r="IDE42" s="46"/>
      <c r="IDF42" s="46"/>
      <c r="IDG42" s="46"/>
      <c r="IDH42" s="46"/>
      <c r="IDI42" s="46"/>
      <c r="IDJ42" s="46"/>
      <c r="IDK42" s="46"/>
      <c r="IDL42" s="46"/>
      <c r="IDM42" s="46"/>
      <c r="IDN42" s="46"/>
      <c r="IDO42" s="46"/>
      <c r="IDP42" s="46"/>
      <c r="IDQ42" s="46"/>
      <c r="IDR42" s="46"/>
      <c r="IDS42" s="46"/>
      <c r="IDT42" s="46"/>
      <c r="IDU42" s="46"/>
      <c r="IDV42" s="46"/>
      <c r="IDW42" s="46"/>
      <c r="IDX42" s="46"/>
      <c r="IDY42" s="46"/>
      <c r="IDZ42" s="46"/>
      <c r="IEA42" s="46"/>
      <c r="IEB42" s="46"/>
      <c r="IEC42" s="46"/>
      <c r="IED42" s="46"/>
      <c r="IEE42" s="46"/>
      <c r="IEF42" s="46"/>
      <c r="IEG42" s="46"/>
      <c r="IEH42" s="46"/>
      <c r="IEI42" s="46"/>
      <c r="IEJ42" s="46"/>
      <c r="IEK42" s="46"/>
      <c r="IEL42" s="46"/>
      <c r="IEM42" s="46"/>
      <c r="IEN42" s="46"/>
      <c r="IEO42" s="46"/>
      <c r="IEP42" s="46"/>
      <c r="IEQ42" s="46"/>
      <c r="IER42" s="46"/>
      <c r="IES42" s="46"/>
      <c r="IET42" s="46"/>
      <c r="IEU42" s="46"/>
      <c r="IEV42" s="46"/>
      <c r="IEW42" s="46"/>
      <c r="IEX42" s="46"/>
      <c r="IEY42" s="46"/>
      <c r="IEZ42" s="46"/>
      <c r="IFA42" s="46"/>
      <c r="IFB42" s="46"/>
      <c r="IFC42" s="46"/>
      <c r="IFD42" s="46"/>
      <c r="IFE42" s="46"/>
      <c r="IFF42" s="46"/>
      <c r="IFG42" s="46"/>
      <c r="IFH42" s="46"/>
      <c r="IFI42" s="46"/>
      <c r="IFJ42" s="46"/>
      <c r="IFK42" s="46"/>
      <c r="IFL42" s="46"/>
      <c r="IFM42" s="46"/>
      <c r="IFN42" s="46"/>
      <c r="IFO42" s="46"/>
      <c r="IFP42" s="46"/>
      <c r="IFQ42" s="46"/>
      <c r="IFR42" s="46"/>
      <c r="IFS42" s="46"/>
      <c r="IFT42" s="46"/>
      <c r="IFU42" s="46"/>
      <c r="IFV42" s="46"/>
      <c r="IFW42" s="46"/>
      <c r="IFX42" s="46"/>
      <c r="IFY42" s="46"/>
      <c r="IFZ42" s="46"/>
      <c r="IGA42" s="46"/>
      <c r="IGB42" s="46"/>
      <c r="IGC42" s="46"/>
      <c r="IGD42" s="46"/>
      <c r="IGE42" s="46"/>
      <c r="IGF42" s="46"/>
      <c r="IGG42" s="46"/>
      <c r="IGH42" s="46"/>
      <c r="IGI42" s="46"/>
      <c r="IGJ42" s="46"/>
      <c r="IGK42" s="46"/>
      <c r="IGL42" s="46"/>
      <c r="IGM42" s="46"/>
      <c r="IGN42" s="46"/>
      <c r="IGO42" s="46"/>
      <c r="IGP42" s="46"/>
      <c r="IGQ42" s="46"/>
      <c r="IGR42" s="46"/>
      <c r="IGS42" s="46"/>
      <c r="IGT42" s="46"/>
      <c r="IGU42" s="46"/>
      <c r="IGV42" s="46"/>
      <c r="IGW42" s="46"/>
      <c r="IGX42" s="46"/>
      <c r="IGY42" s="46"/>
      <c r="IGZ42" s="46"/>
      <c r="IHA42" s="46"/>
      <c r="IHB42" s="46"/>
      <c r="IHC42" s="46"/>
      <c r="IHD42" s="46"/>
      <c r="IHE42" s="46"/>
      <c r="IHF42" s="46"/>
      <c r="IHG42" s="46"/>
      <c r="IHH42" s="46"/>
      <c r="IHI42" s="46"/>
      <c r="IHJ42" s="46"/>
      <c r="IHK42" s="46"/>
      <c r="IHL42" s="46"/>
      <c r="IHM42" s="46"/>
      <c r="IHN42" s="46"/>
      <c r="IHO42" s="46"/>
      <c r="IHP42" s="46"/>
      <c r="IHQ42" s="46"/>
      <c r="IHR42" s="46"/>
      <c r="IHS42" s="46"/>
      <c r="IHT42" s="46"/>
      <c r="IHU42" s="46"/>
      <c r="IHV42" s="46"/>
      <c r="IHW42" s="46"/>
      <c r="IHX42" s="46"/>
      <c r="IHY42" s="46"/>
      <c r="IHZ42" s="46"/>
      <c r="IIA42" s="46"/>
      <c r="IIB42" s="46"/>
      <c r="IIC42" s="46"/>
      <c r="IID42" s="46"/>
      <c r="IIE42" s="46"/>
      <c r="IIF42" s="46"/>
      <c r="IIG42" s="46"/>
      <c r="IIH42" s="46"/>
      <c r="III42" s="46"/>
      <c r="IIJ42" s="46"/>
      <c r="IIK42" s="46"/>
      <c r="IIL42" s="46"/>
      <c r="IIM42" s="46"/>
      <c r="IIN42" s="46"/>
      <c r="IIO42" s="46"/>
      <c r="IIP42" s="46"/>
      <c r="IIQ42" s="46"/>
      <c r="IIR42" s="46"/>
      <c r="IIS42" s="46"/>
      <c r="IIT42" s="46"/>
      <c r="IIU42" s="46"/>
      <c r="IIV42" s="46"/>
      <c r="IIW42" s="46"/>
      <c r="IIX42" s="46"/>
      <c r="IIY42" s="46"/>
      <c r="IIZ42" s="46"/>
      <c r="IJA42" s="46"/>
      <c r="IJB42" s="46"/>
      <c r="IJC42" s="46"/>
      <c r="IJD42" s="46"/>
      <c r="IJE42" s="46"/>
      <c r="IJF42" s="46"/>
      <c r="IJG42" s="46"/>
      <c r="IJH42" s="46"/>
      <c r="IJI42" s="46"/>
      <c r="IJJ42" s="46"/>
      <c r="IJK42" s="46"/>
      <c r="IJL42" s="46"/>
      <c r="IJM42" s="46"/>
      <c r="IJN42" s="46"/>
      <c r="IJO42" s="46"/>
      <c r="IJP42" s="46"/>
      <c r="IJQ42" s="46"/>
      <c r="IJR42" s="46"/>
      <c r="IJS42" s="46"/>
      <c r="IJT42" s="46"/>
      <c r="IJU42" s="46"/>
      <c r="IJV42" s="46"/>
      <c r="IJW42" s="46"/>
      <c r="IJX42" s="46"/>
      <c r="IJY42" s="46"/>
      <c r="IJZ42" s="46"/>
      <c r="IKA42" s="46"/>
      <c r="IKB42" s="46"/>
      <c r="IKC42" s="46"/>
      <c r="IKD42" s="46"/>
      <c r="IKE42" s="46"/>
      <c r="IKF42" s="46"/>
      <c r="IKG42" s="46"/>
      <c r="IKH42" s="46"/>
      <c r="IKI42" s="46"/>
      <c r="IKJ42" s="46"/>
      <c r="IKK42" s="46"/>
      <c r="IKL42" s="46"/>
      <c r="IKM42" s="46"/>
      <c r="IKN42" s="46"/>
      <c r="IKO42" s="46"/>
      <c r="IKP42" s="46"/>
      <c r="IKQ42" s="46"/>
      <c r="IKR42" s="46"/>
      <c r="IKS42" s="46"/>
      <c r="IKT42" s="46"/>
      <c r="IKU42" s="46"/>
      <c r="IKV42" s="46"/>
      <c r="IKW42" s="46"/>
      <c r="IKX42" s="46"/>
      <c r="IKY42" s="46"/>
      <c r="IKZ42" s="46"/>
      <c r="ILA42" s="46"/>
      <c r="ILB42" s="46"/>
      <c r="ILC42" s="46"/>
      <c r="ILD42" s="46"/>
      <c r="ILE42" s="46"/>
      <c r="ILF42" s="46"/>
      <c r="ILG42" s="46"/>
      <c r="ILH42" s="46"/>
      <c r="ILI42" s="46"/>
      <c r="ILJ42" s="46"/>
      <c r="ILK42" s="46"/>
      <c r="ILL42" s="46"/>
      <c r="ILM42" s="46"/>
      <c r="ILN42" s="46"/>
      <c r="ILO42" s="46"/>
      <c r="ILP42" s="46"/>
      <c r="ILQ42" s="46"/>
      <c r="ILR42" s="46"/>
      <c r="ILS42" s="46"/>
      <c r="ILT42" s="46"/>
      <c r="ILU42" s="46"/>
      <c r="ILV42" s="46"/>
      <c r="ILW42" s="46"/>
      <c r="ILX42" s="46"/>
      <c r="ILY42" s="46"/>
      <c r="ILZ42" s="46"/>
      <c r="IMA42" s="46"/>
      <c r="IMB42" s="46"/>
      <c r="IMC42" s="46"/>
      <c r="IMD42" s="46"/>
      <c r="IME42" s="46"/>
      <c r="IMF42" s="46"/>
      <c r="IMG42" s="46"/>
      <c r="IMH42" s="46"/>
      <c r="IMI42" s="46"/>
      <c r="IMJ42" s="46"/>
      <c r="IMK42" s="46"/>
      <c r="IML42" s="46"/>
      <c r="IMM42" s="46"/>
      <c r="IMN42" s="46"/>
      <c r="IMO42" s="46"/>
      <c r="IMP42" s="46"/>
      <c r="IMQ42" s="46"/>
      <c r="IMR42" s="46"/>
      <c r="IMS42" s="46"/>
      <c r="IMT42" s="46"/>
      <c r="IMU42" s="46"/>
      <c r="IMV42" s="46"/>
      <c r="IMW42" s="46"/>
      <c r="IMX42" s="46"/>
      <c r="IMY42" s="46"/>
      <c r="IMZ42" s="46"/>
      <c r="INA42" s="46"/>
      <c r="INB42" s="46"/>
      <c r="INC42" s="46"/>
      <c r="IND42" s="46"/>
      <c r="INE42" s="46"/>
      <c r="INF42" s="46"/>
      <c r="ING42" s="46"/>
      <c r="INH42" s="46"/>
      <c r="INI42" s="46"/>
      <c r="INJ42" s="46"/>
      <c r="INK42" s="46"/>
      <c r="INL42" s="46"/>
      <c r="INM42" s="46"/>
      <c r="INN42" s="46"/>
      <c r="INO42" s="46"/>
      <c r="INP42" s="46"/>
      <c r="INQ42" s="46"/>
      <c r="INR42" s="46"/>
      <c r="INS42" s="46"/>
      <c r="INT42" s="46"/>
      <c r="INU42" s="46"/>
      <c r="INV42" s="46"/>
      <c r="INW42" s="46"/>
      <c r="INX42" s="46"/>
      <c r="INY42" s="46"/>
      <c r="INZ42" s="46"/>
      <c r="IOA42" s="46"/>
      <c r="IOB42" s="46"/>
      <c r="IOC42" s="46"/>
      <c r="IOD42" s="46"/>
      <c r="IOE42" s="46"/>
      <c r="IOF42" s="46"/>
      <c r="IOG42" s="46"/>
      <c r="IOH42" s="46"/>
      <c r="IOI42" s="46"/>
      <c r="IOJ42" s="46"/>
      <c r="IOK42" s="46"/>
      <c r="IOL42" s="46"/>
      <c r="IOM42" s="46"/>
      <c r="ION42" s="46"/>
      <c r="IOO42" s="46"/>
      <c r="IOP42" s="46"/>
      <c r="IOQ42" s="46"/>
      <c r="IOR42" s="46"/>
      <c r="IOS42" s="46"/>
      <c r="IOT42" s="46"/>
      <c r="IOU42" s="46"/>
      <c r="IOV42" s="46"/>
      <c r="IOW42" s="46"/>
      <c r="IOX42" s="46"/>
      <c r="IOY42" s="46"/>
      <c r="IOZ42" s="46"/>
      <c r="IPA42" s="46"/>
      <c r="IPB42" s="46"/>
      <c r="IPC42" s="46"/>
      <c r="IPD42" s="46"/>
      <c r="IPE42" s="46"/>
      <c r="IPF42" s="46"/>
      <c r="IPG42" s="46"/>
      <c r="IPH42" s="46"/>
      <c r="IPI42" s="46"/>
      <c r="IPJ42" s="46"/>
      <c r="IPK42" s="46"/>
      <c r="IPL42" s="46"/>
      <c r="IPM42" s="46"/>
      <c r="IPN42" s="46"/>
      <c r="IPO42" s="46"/>
      <c r="IPP42" s="46"/>
      <c r="IPQ42" s="46"/>
      <c r="IPR42" s="46"/>
      <c r="IPS42" s="46"/>
      <c r="IPT42" s="46"/>
      <c r="IPU42" s="46"/>
      <c r="IPV42" s="46"/>
      <c r="IPW42" s="46"/>
      <c r="IPX42" s="46"/>
      <c r="IPY42" s="46"/>
      <c r="IPZ42" s="46"/>
      <c r="IQA42" s="46"/>
      <c r="IQB42" s="46"/>
      <c r="IQC42" s="46"/>
      <c r="IQD42" s="46"/>
      <c r="IQE42" s="46"/>
      <c r="IQF42" s="46"/>
      <c r="IQG42" s="46"/>
      <c r="IQH42" s="46"/>
      <c r="IQI42" s="46"/>
      <c r="IQJ42" s="46"/>
      <c r="IQK42" s="46"/>
      <c r="IQL42" s="46"/>
      <c r="IQM42" s="46"/>
      <c r="IQN42" s="46"/>
      <c r="IQO42" s="46"/>
      <c r="IQP42" s="46"/>
      <c r="IQQ42" s="46"/>
      <c r="IQR42" s="46"/>
      <c r="IQS42" s="46"/>
      <c r="IQT42" s="46"/>
      <c r="IQU42" s="46"/>
      <c r="IQV42" s="46"/>
      <c r="IQW42" s="46"/>
      <c r="IQX42" s="46"/>
      <c r="IQY42" s="46"/>
      <c r="IQZ42" s="46"/>
      <c r="IRA42" s="46"/>
      <c r="IRB42" s="46"/>
      <c r="IRC42" s="46"/>
      <c r="IRD42" s="46"/>
      <c r="IRE42" s="46"/>
      <c r="IRF42" s="46"/>
      <c r="IRG42" s="46"/>
      <c r="IRH42" s="46"/>
      <c r="IRI42" s="46"/>
      <c r="IRJ42" s="46"/>
      <c r="IRK42" s="46"/>
      <c r="IRL42" s="46"/>
      <c r="IRM42" s="46"/>
      <c r="IRN42" s="46"/>
      <c r="IRO42" s="46"/>
      <c r="IRP42" s="46"/>
      <c r="IRQ42" s="46"/>
      <c r="IRR42" s="46"/>
      <c r="IRS42" s="46"/>
      <c r="IRT42" s="46"/>
      <c r="IRU42" s="46"/>
      <c r="IRV42" s="46"/>
      <c r="IRW42" s="46"/>
      <c r="IRX42" s="46"/>
      <c r="IRY42" s="46"/>
      <c r="IRZ42" s="46"/>
      <c r="ISA42" s="46"/>
      <c r="ISB42" s="46"/>
      <c r="ISC42" s="46"/>
      <c r="ISD42" s="46"/>
      <c r="ISE42" s="46"/>
      <c r="ISF42" s="46"/>
      <c r="ISG42" s="46"/>
      <c r="ISH42" s="46"/>
      <c r="ISI42" s="46"/>
      <c r="ISJ42" s="46"/>
      <c r="ISK42" s="46"/>
      <c r="ISL42" s="46"/>
      <c r="ISM42" s="46"/>
      <c r="ISN42" s="46"/>
      <c r="ISO42" s="46"/>
      <c r="ISP42" s="46"/>
      <c r="ISQ42" s="46"/>
      <c r="ISR42" s="46"/>
      <c r="ISS42" s="46"/>
      <c r="IST42" s="46"/>
      <c r="ISU42" s="46"/>
      <c r="ISV42" s="46"/>
      <c r="ISW42" s="46"/>
      <c r="ISX42" s="46"/>
      <c r="ISY42" s="46"/>
      <c r="ISZ42" s="46"/>
      <c r="ITA42" s="46"/>
      <c r="ITB42" s="46"/>
      <c r="ITC42" s="46"/>
      <c r="ITD42" s="46"/>
      <c r="ITE42" s="46"/>
      <c r="ITF42" s="46"/>
      <c r="ITG42" s="46"/>
      <c r="ITH42" s="46"/>
      <c r="ITI42" s="46"/>
      <c r="ITJ42" s="46"/>
      <c r="ITK42" s="46"/>
      <c r="ITL42" s="46"/>
      <c r="ITM42" s="46"/>
      <c r="ITN42" s="46"/>
      <c r="ITO42" s="46"/>
      <c r="ITP42" s="46"/>
      <c r="ITQ42" s="46"/>
      <c r="ITR42" s="46"/>
      <c r="ITS42" s="46"/>
      <c r="ITT42" s="46"/>
      <c r="ITU42" s="46"/>
      <c r="ITV42" s="46"/>
      <c r="ITW42" s="46"/>
      <c r="ITX42" s="46"/>
      <c r="ITY42" s="46"/>
      <c r="ITZ42" s="46"/>
      <c r="IUA42" s="46"/>
      <c r="IUB42" s="46"/>
      <c r="IUC42" s="46"/>
      <c r="IUD42" s="46"/>
      <c r="IUE42" s="46"/>
      <c r="IUF42" s="46"/>
      <c r="IUG42" s="46"/>
      <c r="IUH42" s="46"/>
      <c r="IUI42" s="46"/>
      <c r="IUJ42" s="46"/>
      <c r="IUK42" s="46"/>
      <c r="IUL42" s="46"/>
      <c r="IUM42" s="46"/>
      <c r="IUN42" s="46"/>
      <c r="IUO42" s="46"/>
      <c r="IUP42" s="46"/>
      <c r="IUQ42" s="46"/>
      <c r="IUR42" s="46"/>
      <c r="IUS42" s="46"/>
      <c r="IUT42" s="46"/>
      <c r="IUU42" s="46"/>
      <c r="IUV42" s="46"/>
      <c r="IUW42" s="46"/>
      <c r="IUX42" s="46"/>
      <c r="IUY42" s="46"/>
      <c r="IUZ42" s="46"/>
      <c r="IVA42" s="46"/>
      <c r="IVB42" s="46"/>
      <c r="IVC42" s="46"/>
      <c r="IVD42" s="46"/>
      <c r="IVE42" s="46"/>
      <c r="IVF42" s="46"/>
      <c r="IVG42" s="46"/>
      <c r="IVH42" s="46"/>
      <c r="IVI42" s="46"/>
      <c r="IVJ42" s="46"/>
      <c r="IVK42" s="46"/>
      <c r="IVL42" s="46"/>
      <c r="IVM42" s="46"/>
      <c r="IVN42" s="46"/>
      <c r="IVO42" s="46"/>
      <c r="IVP42" s="46"/>
      <c r="IVQ42" s="46"/>
      <c r="IVR42" s="46"/>
      <c r="IVS42" s="46"/>
      <c r="IVT42" s="46"/>
      <c r="IVU42" s="46"/>
      <c r="IVV42" s="46"/>
      <c r="IVW42" s="46"/>
      <c r="IVX42" s="46"/>
      <c r="IVY42" s="46"/>
      <c r="IVZ42" s="46"/>
      <c r="IWA42" s="46"/>
      <c r="IWB42" s="46"/>
      <c r="IWC42" s="46"/>
      <c r="IWD42" s="46"/>
      <c r="IWE42" s="46"/>
      <c r="IWF42" s="46"/>
      <c r="IWG42" s="46"/>
      <c r="IWH42" s="46"/>
      <c r="IWI42" s="46"/>
      <c r="IWJ42" s="46"/>
      <c r="IWK42" s="46"/>
      <c r="IWL42" s="46"/>
      <c r="IWM42" s="46"/>
      <c r="IWN42" s="46"/>
      <c r="IWO42" s="46"/>
      <c r="IWP42" s="46"/>
      <c r="IWQ42" s="46"/>
      <c r="IWR42" s="46"/>
      <c r="IWS42" s="46"/>
      <c r="IWT42" s="46"/>
      <c r="IWU42" s="46"/>
      <c r="IWV42" s="46"/>
      <c r="IWW42" s="46"/>
      <c r="IWX42" s="46"/>
      <c r="IWY42" s="46"/>
      <c r="IWZ42" s="46"/>
      <c r="IXA42" s="46"/>
      <c r="IXB42" s="46"/>
      <c r="IXC42" s="46"/>
      <c r="IXD42" s="46"/>
      <c r="IXE42" s="46"/>
      <c r="IXF42" s="46"/>
      <c r="IXG42" s="46"/>
      <c r="IXH42" s="46"/>
      <c r="IXI42" s="46"/>
      <c r="IXJ42" s="46"/>
      <c r="IXK42" s="46"/>
      <c r="IXL42" s="46"/>
      <c r="IXM42" s="46"/>
      <c r="IXN42" s="46"/>
      <c r="IXO42" s="46"/>
      <c r="IXP42" s="46"/>
      <c r="IXQ42" s="46"/>
      <c r="IXR42" s="46"/>
      <c r="IXS42" s="46"/>
      <c r="IXT42" s="46"/>
      <c r="IXU42" s="46"/>
      <c r="IXV42" s="46"/>
      <c r="IXW42" s="46"/>
      <c r="IXX42" s="46"/>
      <c r="IXY42" s="46"/>
      <c r="IXZ42" s="46"/>
      <c r="IYA42" s="46"/>
      <c r="IYB42" s="46"/>
      <c r="IYC42" s="46"/>
      <c r="IYD42" s="46"/>
      <c r="IYE42" s="46"/>
      <c r="IYF42" s="46"/>
      <c r="IYG42" s="46"/>
      <c r="IYH42" s="46"/>
      <c r="IYI42" s="46"/>
      <c r="IYJ42" s="46"/>
      <c r="IYK42" s="46"/>
      <c r="IYL42" s="46"/>
      <c r="IYM42" s="46"/>
      <c r="IYN42" s="46"/>
      <c r="IYO42" s="46"/>
      <c r="IYP42" s="46"/>
      <c r="IYQ42" s="46"/>
      <c r="IYR42" s="46"/>
      <c r="IYS42" s="46"/>
      <c r="IYT42" s="46"/>
      <c r="IYU42" s="46"/>
      <c r="IYV42" s="46"/>
      <c r="IYW42" s="46"/>
      <c r="IYX42" s="46"/>
      <c r="IYY42" s="46"/>
      <c r="IYZ42" s="46"/>
      <c r="IZA42" s="46"/>
      <c r="IZB42" s="46"/>
      <c r="IZC42" s="46"/>
      <c r="IZD42" s="46"/>
      <c r="IZE42" s="46"/>
      <c r="IZF42" s="46"/>
      <c r="IZG42" s="46"/>
      <c r="IZH42" s="46"/>
      <c r="IZI42" s="46"/>
      <c r="IZJ42" s="46"/>
      <c r="IZK42" s="46"/>
      <c r="IZL42" s="46"/>
      <c r="IZM42" s="46"/>
      <c r="IZN42" s="46"/>
      <c r="IZO42" s="46"/>
      <c r="IZP42" s="46"/>
      <c r="IZQ42" s="46"/>
      <c r="IZR42" s="46"/>
      <c r="IZS42" s="46"/>
      <c r="IZT42" s="46"/>
      <c r="IZU42" s="46"/>
      <c r="IZV42" s="46"/>
      <c r="IZW42" s="46"/>
      <c r="IZX42" s="46"/>
      <c r="IZY42" s="46"/>
      <c r="IZZ42" s="46"/>
      <c r="JAA42" s="46"/>
      <c r="JAB42" s="46"/>
      <c r="JAC42" s="46"/>
      <c r="JAD42" s="46"/>
      <c r="JAE42" s="46"/>
      <c r="JAF42" s="46"/>
      <c r="JAG42" s="46"/>
      <c r="JAH42" s="46"/>
      <c r="JAI42" s="46"/>
      <c r="JAJ42" s="46"/>
      <c r="JAK42" s="46"/>
      <c r="JAL42" s="46"/>
      <c r="JAM42" s="46"/>
      <c r="JAN42" s="46"/>
      <c r="JAO42" s="46"/>
      <c r="JAP42" s="46"/>
      <c r="JAQ42" s="46"/>
      <c r="JAR42" s="46"/>
      <c r="JAS42" s="46"/>
      <c r="JAT42" s="46"/>
      <c r="JAU42" s="46"/>
      <c r="JAV42" s="46"/>
      <c r="JAW42" s="46"/>
      <c r="JAX42" s="46"/>
      <c r="JAY42" s="46"/>
      <c r="JAZ42" s="46"/>
      <c r="JBA42" s="46"/>
      <c r="JBB42" s="46"/>
      <c r="JBC42" s="46"/>
      <c r="JBD42" s="46"/>
      <c r="JBE42" s="46"/>
      <c r="JBF42" s="46"/>
      <c r="JBG42" s="46"/>
      <c r="JBH42" s="46"/>
      <c r="JBI42" s="46"/>
      <c r="JBJ42" s="46"/>
      <c r="JBK42" s="46"/>
      <c r="JBL42" s="46"/>
      <c r="JBM42" s="46"/>
      <c r="JBN42" s="46"/>
      <c r="JBO42" s="46"/>
      <c r="JBP42" s="46"/>
      <c r="JBQ42" s="46"/>
      <c r="JBR42" s="46"/>
      <c r="JBS42" s="46"/>
      <c r="JBT42" s="46"/>
      <c r="JBU42" s="46"/>
      <c r="JBV42" s="46"/>
      <c r="JBW42" s="46"/>
      <c r="JBX42" s="46"/>
      <c r="JBY42" s="46"/>
      <c r="JBZ42" s="46"/>
      <c r="JCA42" s="46"/>
      <c r="JCB42" s="46"/>
      <c r="JCC42" s="46"/>
      <c r="JCD42" s="46"/>
      <c r="JCE42" s="46"/>
      <c r="JCF42" s="46"/>
      <c r="JCG42" s="46"/>
      <c r="JCH42" s="46"/>
      <c r="JCI42" s="46"/>
      <c r="JCJ42" s="46"/>
      <c r="JCK42" s="46"/>
      <c r="JCL42" s="46"/>
      <c r="JCM42" s="46"/>
      <c r="JCN42" s="46"/>
      <c r="JCO42" s="46"/>
      <c r="JCP42" s="46"/>
      <c r="JCQ42" s="46"/>
      <c r="JCR42" s="46"/>
      <c r="JCS42" s="46"/>
      <c r="JCT42" s="46"/>
      <c r="JCU42" s="46"/>
      <c r="JCV42" s="46"/>
      <c r="JCW42" s="46"/>
      <c r="JCX42" s="46"/>
      <c r="JCY42" s="46"/>
      <c r="JCZ42" s="46"/>
      <c r="JDA42" s="46"/>
      <c r="JDB42" s="46"/>
      <c r="JDC42" s="46"/>
      <c r="JDD42" s="46"/>
      <c r="JDE42" s="46"/>
      <c r="JDF42" s="46"/>
      <c r="JDG42" s="46"/>
      <c r="JDH42" s="46"/>
      <c r="JDI42" s="46"/>
      <c r="JDJ42" s="46"/>
      <c r="JDK42" s="46"/>
      <c r="JDL42" s="46"/>
      <c r="JDM42" s="46"/>
      <c r="JDN42" s="46"/>
      <c r="JDO42" s="46"/>
      <c r="JDP42" s="46"/>
      <c r="JDQ42" s="46"/>
      <c r="JDR42" s="46"/>
      <c r="JDS42" s="46"/>
      <c r="JDT42" s="46"/>
      <c r="JDU42" s="46"/>
      <c r="JDV42" s="46"/>
      <c r="JDW42" s="46"/>
      <c r="JDX42" s="46"/>
      <c r="JDY42" s="46"/>
      <c r="JDZ42" s="46"/>
      <c r="JEA42" s="46"/>
      <c r="JEB42" s="46"/>
      <c r="JEC42" s="46"/>
      <c r="JED42" s="46"/>
      <c r="JEE42" s="46"/>
      <c r="JEF42" s="46"/>
      <c r="JEG42" s="46"/>
      <c r="JEH42" s="46"/>
      <c r="JEI42" s="46"/>
      <c r="JEJ42" s="46"/>
      <c r="JEK42" s="46"/>
      <c r="JEL42" s="46"/>
      <c r="JEM42" s="46"/>
      <c r="JEN42" s="46"/>
      <c r="JEO42" s="46"/>
      <c r="JEP42" s="46"/>
      <c r="JEQ42" s="46"/>
      <c r="JER42" s="46"/>
      <c r="JES42" s="46"/>
      <c r="JET42" s="46"/>
      <c r="JEU42" s="46"/>
      <c r="JEV42" s="46"/>
      <c r="JEW42" s="46"/>
      <c r="JEX42" s="46"/>
      <c r="JEY42" s="46"/>
      <c r="JEZ42" s="46"/>
      <c r="JFA42" s="46"/>
      <c r="JFB42" s="46"/>
      <c r="JFC42" s="46"/>
      <c r="JFD42" s="46"/>
      <c r="JFE42" s="46"/>
      <c r="JFF42" s="46"/>
      <c r="JFG42" s="46"/>
      <c r="JFH42" s="46"/>
      <c r="JFI42" s="46"/>
      <c r="JFJ42" s="46"/>
      <c r="JFK42" s="46"/>
      <c r="JFL42" s="46"/>
      <c r="JFM42" s="46"/>
      <c r="JFN42" s="46"/>
      <c r="JFO42" s="46"/>
      <c r="JFP42" s="46"/>
      <c r="JFQ42" s="46"/>
      <c r="JFR42" s="46"/>
      <c r="JFS42" s="46"/>
      <c r="JFT42" s="46"/>
      <c r="JFU42" s="46"/>
      <c r="JFV42" s="46"/>
      <c r="JFW42" s="46"/>
      <c r="JFX42" s="46"/>
      <c r="JFY42" s="46"/>
      <c r="JFZ42" s="46"/>
      <c r="JGA42" s="46"/>
      <c r="JGB42" s="46"/>
      <c r="JGC42" s="46"/>
      <c r="JGD42" s="46"/>
      <c r="JGE42" s="46"/>
      <c r="JGF42" s="46"/>
      <c r="JGG42" s="46"/>
      <c r="JGH42" s="46"/>
      <c r="JGI42" s="46"/>
      <c r="JGJ42" s="46"/>
      <c r="JGK42" s="46"/>
      <c r="JGL42" s="46"/>
      <c r="JGM42" s="46"/>
      <c r="JGN42" s="46"/>
      <c r="JGO42" s="46"/>
      <c r="JGP42" s="46"/>
      <c r="JGQ42" s="46"/>
      <c r="JGR42" s="46"/>
      <c r="JGS42" s="46"/>
      <c r="JGT42" s="46"/>
      <c r="JGU42" s="46"/>
      <c r="JGV42" s="46"/>
      <c r="JGW42" s="46"/>
      <c r="JGX42" s="46"/>
      <c r="JGY42" s="46"/>
      <c r="JGZ42" s="46"/>
      <c r="JHA42" s="46"/>
      <c r="JHB42" s="46"/>
      <c r="JHC42" s="46"/>
      <c r="JHD42" s="46"/>
      <c r="JHE42" s="46"/>
      <c r="JHF42" s="46"/>
      <c r="JHG42" s="46"/>
      <c r="JHH42" s="46"/>
      <c r="JHI42" s="46"/>
      <c r="JHJ42" s="46"/>
      <c r="JHK42" s="46"/>
      <c r="JHL42" s="46"/>
      <c r="JHM42" s="46"/>
      <c r="JHN42" s="46"/>
      <c r="JHO42" s="46"/>
      <c r="JHP42" s="46"/>
      <c r="JHQ42" s="46"/>
      <c r="JHR42" s="46"/>
      <c r="JHS42" s="46"/>
      <c r="JHT42" s="46"/>
      <c r="JHU42" s="46"/>
      <c r="JHV42" s="46"/>
      <c r="JHW42" s="46"/>
      <c r="JHX42" s="46"/>
      <c r="JHY42" s="46"/>
      <c r="JHZ42" s="46"/>
      <c r="JIA42" s="46"/>
      <c r="JIB42" s="46"/>
      <c r="JIC42" s="46"/>
      <c r="JID42" s="46"/>
      <c r="JIE42" s="46"/>
      <c r="JIF42" s="46"/>
      <c r="JIG42" s="46"/>
      <c r="JIH42" s="46"/>
      <c r="JII42" s="46"/>
      <c r="JIJ42" s="46"/>
      <c r="JIK42" s="46"/>
      <c r="JIL42" s="46"/>
      <c r="JIM42" s="46"/>
      <c r="JIN42" s="46"/>
      <c r="JIO42" s="46"/>
      <c r="JIP42" s="46"/>
      <c r="JIQ42" s="46"/>
      <c r="JIR42" s="46"/>
      <c r="JIS42" s="46"/>
      <c r="JIT42" s="46"/>
      <c r="JIU42" s="46"/>
      <c r="JIV42" s="46"/>
      <c r="JIW42" s="46"/>
      <c r="JIX42" s="46"/>
      <c r="JIY42" s="46"/>
      <c r="JIZ42" s="46"/>
      <c r="JJA42" s="46"/>
      <c r="JJB42" s="46"/>
      <c r="JJC42" s="46"/>
      <c r="JJD42" s="46"/>
      <c r="JJE42" s="46"/>
      <c r="JJF42" s="46"/>
      <c r="JJG42" s="46"/>
      <c r="JJH42" s="46"/>
      <c r="JJI42" s="46"/>
      <c r="JJJ42" s="46"/>
      <c r="JJK42" s="46"/>
      <c r="JJL42" s="46"/>
      <c r="JJM42" s="46"/>
      <c r="JJN42" s="46"/>
      <c r="JJO42" s="46"/>
      <c r="JJP42" s="46"/>
      <c r="JJQ42" s="46"/>
      <c r="JJR42" s="46"/>
      <c r="JJS42" s="46"/>
      <c r="JJT42" s="46"/>
      <c r="JJU42" s="46"/>
      <c r="JJV42" s="46"/>
      <c r="JJW42" s="46"/>
      <c r="JJX42" s="46"/>
      <c r="JJY42" s="46"/>
      <c r="JJZ42" s="46"/>
      <c r="JKA42" s="46"/>
      <c r="JKB42" s="46"/>
      <c r="JKC42" s="46"/>
      <c r="JKD42" s="46"/>
      <c r="JKE42" s="46"/>
      <c r="JKF42" s="46"/>
      <c r="JKG42" s="46"/>
      <c r="JKH42" s="46"/>
      <c r="JKI42" s="46"/>
      <c r="JKJ42" s="46"/>
      <c r="JKK42" s="46"/>
      <c r="JKL42" s="46"/>
      <c r="JKM42" s="46"/>
      <c r="JKN42" s="46"/>
      <c r="JKO42" s="46"/>
      <c r="JKP42" s="46"/>
      <c r="JKQ42" s="46"/>
      <c r="JKR42" s="46"/>
      <c r="JKS42" s="46"/>
      <c r="JKT42" s="46"/>
      <c r="JKU42" s="46"/>
      <c r="JKV42" s="46"/>
      <c r="JKW42" s="46"/>
      <c r="JKX42" s="46"/>
      <c r="JKY42" s="46"/>
      <c r="JKZ42" s="46"/>
      <c r="JLA42" s="46"/>
      <c r="JLB42" s="46"/>
      <c r="JLC42" s="46"/>
      <c r="JLD42" s="46"/>
      <c r="JLE42" s="46"/>
      <c r="JLF42" s="46"/>
      <c r="JLG42" s="46"/>
      <c r="JLH42" s="46"/>
      <c r="JLI42" s="46"/>
      <c r="JLJ42" s="46"/>
      <c r="JLK42" s="46"/>
      <c r="JLL42" s="46"/>
      <c r="JLM42" s="46"/>
      <c r="JLN42" s="46"/>
      <c r="JLO42" s="46"/>
      <c r="JLP42" s="46"/>
      <c r="JLQ42" s="46"/>
      <c r="JLR42" s="46"/>
      <c r="JLS42" s="46"/>
      <c r="JLT42" s="46"/>
      <c r="JLU42" s="46"/>
      <c r="JLV42" s="46"/>
      <c r="JLW42" s="46"/>
      <c r="JLX42" s="46"/>
      <c r="JLY42" s="46"/>
      <c r="JLZ42" s="46"/>
      <c r="JMA42" s="46"/>
      <c r="JMB42" s="46"/>
      <c r="JMC42" s="46"/>
      <c r="JMD42" s="46"/>
      <c r="JME42" s="46"/>
      <c r="JMF42" s="46"/>
      <c r="JMG42" s="46"/>
      <c r="JMH42" s="46"/>
      <c r="JMI42" s="46"/>
      <c r="JMJ42" s="46"/>
      <c r="JMK42" s="46"/>
      <c r="JML42" s="46"/>
      <c r="JMM42" s="46"/>
      <c r="JMN42" s="46"/>
      <c r="JMO42" s="46"/>
      <c r="JMP42" s="46"/>
      <c r="JMQ42" s="46"/>
      <c r="JMR42" s="46"/>
      <c r="JMS42" s="46"/>
      <c r="JMT42" s="46"/>
      <c r="JMU42" s="46"/>
      <c r="JMV42" s="46"/>
      <c r="JMW42" s="46"/>
      <c r="JMX42" s="46"/>
      <c r="JMY42" s="46"/>
      <c r="JMZ42" s="46"/>
      <c r="JNA42" s="46"/>
      <c r="JNB42" s="46"/>
      <c r="JNC42" s="46"/>
      <c r="JND42" s="46"/>
      <c r="JNE42" s="46"/>
      <c r="JNF42" s="46"/>
      <c r="JNG42" s="46"/>
      <c r="JNH42" s="46"/>
      <c r="JNI42" s="46"/>
      <c r="JNJ42" s="46"/>
      <c r="JNK42" s="46"/>
      <c r="JNL42" s="46"/>
      <c r="JNM42" s="46"/>
      <c r="JNN42" s="46"/>
      <c r="JNO42" s="46"/>
      <c r="JNP42" s="46"/>
      <c r="JNQ42" s="46"/>
      <c r="JNR42" s="46"/>
      <c r="JNS42" s="46"/>
      <c r="JNT42" s="46"/>
      <c r="JNU42" s="46"/>
      <c r="JNV42" s="46"/>
      <c r="JNW42" s="46"/>
      <c r="JNX42" s="46"/>
      <c r="JNY42" s="46"/>
      <c r="JNZ42" s="46"/>
      <c r="JOA42" s="46"/>
      <c r="JOB42" s="46"/>
      <c r="JOC42" s="46"/>
      <c r="JOD42" s="46"/>
      <c r="JOE42" s="46"/>
      <c r="JOF42" s="46"/>
      <c r="JOG42" s="46"/>
      <c r="JOH42" s="46"/>
      <c r="JOI42" s="46"/>
      <c r="JOJ42" s="46"/>
      <c r="JOK42" s="46"/>
      <c r="JOL42" s="46"/>
      <c r="JOM42" s="46"/>
      <c r="JON42" s="46"/>
      <c r="JOO42" s="46"/>
      <c r="JOP42" s="46"/>
      <c r="JOQ42" s="46"/>
      <c r="JOR42" s="46"/>
      <c r="JOS42" s="46"/>
      <c r="JOT42" s="46"/>
      <c r="JOU42" s="46"/>
      <c r="JOV42" s="46"/>
      <c r="JOW42" s="46"/>
      <c r="JOX42" s="46"/>
      <c r="JOY42" s="46"/>
      <c r="JOZ42" s="46"/>
      <c r="JPA42" s="46"/>
      <c r="JPB42" s="46"/>
      <c r="JPC42" s="46"/>
      <c r="JPD42" s="46"/>
      <c r="JPE42" s="46"/>
      <c r="JPF42" s="46"/>
      <c r="JPG42" s="46"/>
      <c r="JPH42" s="46"/>
      <c r="JPI42" s="46"/>
      <c r="JPJ42" s="46"/>
      <c r="JPK42" s="46"/>
      <c r="JPL42" s="46"/>
      <c r="JPM42" s="46"/>
      <c r="JPN42" s="46"/>
      <c r="JPO42" s="46"/>
      <c r="JPP42" s="46"/>
      <c r="JPQ42" s="46"/>
      <c r="JPR42" s="46"/>
      <c r="JPS42" s="46"/>
      <c r="JPT42" s="46"/>
      <c r="JPU42" s="46"/>
      <c r="JPV42" s="46"/>
      <c r="JPW42" s="46"/>
      <c r="JPX42" s="46"/>
      <c r="JPY42" s="46"/>
      <c r="JPZ42" s="46"/>
      <c r="JQA42" s="46"/>
      <c r="JQB42" s="46"/>
      <c r="JQC42" s="46"/>
      <c r="JQD42" s="46"/>
      <c r="JQE42" s="46"/>
      <c r="JQF42" s="46"/>
      <c r="JQG42" s="46"/>
      <c r="JQH42" s="46"/>
      <c r="JQI42" s="46"/>
      <c r="JQJ42" s="46"/>
      <c r="JQK42" s="46"/>
      <c r="JQL42" s="46"/>
      <c r="JQM42" s="46"/>
      <c r="JQN42" s="46"/>
      <c r="JQO42" s="46"/>
      <c r="JQP42" s="46"/>
      <c r="JQQ42" s="46"/>
      <c r="JQR42" s="46"/>
      <c r="JQS42" s="46"/>
      <c r="JQT42" s="46"/>
      <c r="JQU42" s="46"/>
      <c r="JQV42" s="46"/>
      <c r="JQW42" s="46"/>
      <c r="JQX42" s="46"/>
      <c r="JQY42" s="46"/>
      <c r="JQZ42" s="46"/>
      <c r="JRA42" s="46"/>
      <c r="JRB42" s="46"/>
      <c r="JRC42" s="46"/>
      <c r="JRD42" s="46"/>
      <c r="JRE42" s="46"/>
      <c r="JRF42" s="46"/>
      <c r="JRG42" s="46"/>
      <c r="JRH42" s="46"/>
      <c r="JRI42" s="46"/>
      <c r="JRJ42" s="46"/>
      <c r="JRK42" s="46"/>
      <c r="JRL42" s="46"/>
      <c r="JRM42" s="46"/>
      <c r="JRN42" s="46"/>
      <c r="JRO42" s="46"/>
      <c r="JRP42" s="46"/>
      <c r="JRQ42" s="46"/>
      <c r="JRR42" s="46"/>
      <c r="JRS42" s="46"/>
      <c r="JRT42" s="46"/>
      <c r="JRU42" s="46"/>
      <c r="JRV42" s="46"/>
      <c r="JRW42" s="46"/>
      <c r="JRX42" s="46"/>
      <c r="JRY42" s="46"/>
      <c r="JRZ42" s="46"/>
      <c r="JSA42" s="46"/>
      <c r="JSB42" s="46"/>
      <c r="JSC42" s="46"/>
      <c r="JSD42" s="46"/>
      <c r="JSE42" s="46"/>
      <c r="JSF42" s="46"/>
      <c r="JSG42" s="46"/>
      <c r="JSH42" s="46"/>
      <c r="JSI42" s="46"/>
      <c r="JSJ42" s="46"/>
      <c r="JSK42" s="46"/>
      <c r="JSL42" s="46"/>
      <c r="JSM42" s="46"/>
      <c r="JSN42" s="46"/>
      <c r="JSO42" s="46"/>
      <c r="JSP42" s="46"/>
      <c r="JSQ42" s="46"/>
      <c r="JSR42" s="46"/>
      <c r="JSS42" s="46"/>
      <c r="JST42" s="46"/>
      <c r="JSU42" s="46"/>
      <c r="JSV42" s="46"/>
      <c r="JSW42" s="46"/>
      <c r="JSX42" s="46"/>
      <c r="JSY42" s="46"/>
      <c r="JSZ42" s="46"/>
      <c r="JTA42" s="46"/>
      <c r="JTB42" s="46"/>
      <c r="JTC42" s="46"/>
      <c r="JTD42" s="46"/>
      <c r="JTE42" s="46"/>
      <c r="JTF42" s="46"/>
      <c r="JTG42" s="46"/>
      <c r="JTH42" s="46"/>
      <c r="JTI42" s="46"/>
      <c r="JTJ42" s="46"/>
      <c r="JTK42" s="46"/>
      <c r="JTL42" s="46"/>
      <c r="JTM42" s="46"/>
      <c r="JTN42" s="46"/>
      <c r="JTO42" s="46"/>
      <c r="JTP42" s="46"/>
      <c r="JTQ42" s="46"/>
      <c r="JTR42" s="46"/>
      <c r="JTS42" s="46"/>
      <c r="JTT42" s="46"/>
      <c r="JTU42" s="46"/>
      <c r="JTV42" s="46"/>
      <c r="JTW42" s="46"/>
      <c r="JTX42" s="46"/>
      <c r="JTY42" s="46"/>
      <c r="JTZ42" s="46"/>
      <c r="JUA42" s="46"/>
      <c r="JUB42" s="46"/>
      <c r="JUC42" s="46"/>
      <c r="JUD42" s="46"/>
      <c r="JUE42" s="46"/>
      <c r="JUF42" s="46"/>
      <c r="JUG42" s="46"/>
      <c r="JUH42" s="46"/>
      <c r="JUI42" s="46"/>
      <c r="JUJ42" s="46"/>
      <c r="JUK42" s="46"/>
      <c r="JUL42" s="46"/>
      <c r="JUM42" s="46"/>
      <c r="JUN42" s="46"/>
      <c r="JUO42" s="46"/>
      <c r="JUP42" s="46"/>
      <c r="JUQ42" s="46"/>
      <c r="JUR42" s="46"/>
      <c r="JUS42" s="46"/>
      <c r="JUT42" s="46"/>
      <c r="JUU42" s="46"/>
      <c r="JUV42" s="46"/>
      <c r="JUW42" s="46"/>
      <c r="JUX42" s="46"/>
      <c r="JUY42" s="46"/>
      <c r="JUZ42" s="46"/>
      <c r="JVA42" s="46"/>
      <c r="JVB42" s="46"/>
      <c r="JVC42" s="46"/>
      <c r="JVD42" s="46"/>
      <c r="JVE42" s="46"/>
      <c r="JVF42" s="46"/>
      <c r="JVG42" s="46"/>
      <c r="JVH42" s="46"/>
      <c r="JVI42" s="46"/>
      <c r="JVJ42" s="46"/>
      <c r="JVK42" s="46"/>
      <c r="JVL42" s="46"/>
      <c r="JVM42" s="46"/>
      <c r="JVN42" s="46"/>
      <c r="JVO42" s="46"/>
      <c r="JVP42" s="46"/>
      <c r="JVQ42" s="46"/>
      <c r="JVR42" s="46"/>
      <c r="JVS42" s="46"/>
      <c r="JVT42" s="46"/>
      <c r="JVU42" s="46"/>
      <c r="JVV42" s="46"/>
      <c r="JVW42" s="46"/>
      <c r="JVX42" s="46"/>
      <c r="JVY42" s="46"/>
      <c r="JVZ42" s="46"/>
      <c r="JWA42" s="46"/>
      <c r="JWB42" s="46"/>
      <c r="JWC42" s="46"/>
      <c r="JWD42" s="46"/>
      <c r="JWE42" s="46"/>
      <c r="JWF42" s="46"/>
      <c r="JWG42" s="46"/>
      <c r="JWH42" s="46"/>
      <c r="JWI42" s="46"/>
      <c r="JWJ42" s="46"/>
      <c r="JWK42" s="46"/>
      <c r="JWL42" s="46"/>
      <c r="JWM42" s="46"/>
      <c r="JWN42" s="46"/>
      <c r="JWO42" s="46"/>
      <c r="JWP42" s="46"/>
      <c r="JWQ42" s="46"/>
      <c r="JWR42" s="46"/>
      <c r="JWS42" s="46"/>
      <c r="JWT42" s="46"/>
      <c r="JWU42" s="46"/>
      <c r="JWV42" s="46"/>
      <c r="JWW42" s="46"/>
      <c r="JWX42" s="46"/>
      <c r="JWY42" s="46"/>
      <c r="JWZ42" s="46"/>
      <c r="JXA42" s="46"/>
      <c r="JXB42" s="46"/>
      <c r="JXC42" s="46"/>
      <c r="JXD42" s="46"/>
      <c r="JXE42" s="46"/>
      <c r="JXF42" s="46"/>
      <c r="JXG42" s="46"/>
      <c r="JXH42" s="46"/>
      <c r="JXI42" s="46"/>
      <c r="JXJ42" s="46"/>
      <c r="JXK42" s="46"/>
      <c r="JXL42" s="46"/>
      <c r="JXM42" s="46"/>
      <c r="JXN42" s="46"/>
      <c r="JXO42" s="46"/>
      <c r="JXP42" s="46"/>
      <c r="JXQ42" s="46"/>
      <c r="JXR42" s="46"/>
      <c r="JXS42" s="46"/>
      <c r="JXT42" s="46"/>
      <c r="JXU42" s="46"/>
      <c r="JXV42" s="46"/>
      <c r="JXW42" s="46"/>
      <c r="JXX42" s="46"/>
      <c r="JXY42" s="46"/>
      <c r="JXZ42" s="46"/>
      <c r="JYA42" s="46"/>
      <c r="JYB42" s="46"/>
      <c r="JYC42" s="46"/>
      <c r="JYD42" s="46"/>
      <c r="JYE42" s="46"/>
      <c r="JYF42" s="46"/>
      <c r="JYG42" s="46"/>
      <c r="JYH42" s="46"/>
      <c r="JYI42" s="46"/>
      <c r="JYJ42" s="46"/>
      <c r="JYK42" s="46"/>
      <c r="JYL42" s="46"/>
      <c r="JYM42" s="46"/>
      <c r="JYN42" s="46"/>
      <c r="JYO42" s="46"/>
      <c r="JYP42" s="46"/>
      <c r="JYQ42" s="46"/>
      <c r="JYR42" s="46"/>
      <c r="JYS42" s="46"/>
      <c r="JYT42" s="46"/>
      <c r="JYU42" s="46"/>
      <c r="JYV42" s="46"/>
      <c r="JYW42" s="46"/>
      <c r="JYX42" s="46"/>
      <c r="JYY42" s="46"/>
      <c r="JYZ42" s="46"/>
      <c r="JZA42" s="46"/>
      <c r="JZB42" s="46"/>
      <c r="JZC42" s="46"/>
      <c r="JZD42" s="46"/>
      <c r="JZE42" s="46"/>
      <c r="JZF42" s="46"/>
      <c r="JZG42" s="46"/>
      <c r="JZH42" s="46"/>
      <c r="JZI42" s="46"/>
      <c r="JZJ42" s="46"/>
      <c r="JZK42" s="46"/>
      <c r="JZL42" s="46"/>
      <c r="JZM42" s="46"/>
      <c r="JZN42" s="46"/>
      <c r="JZO42" s="46"/>
      <c r="JZP42" s="46"/>
      <c r="JZQ42" s="46"/>
      <c r="JZR42" s="46"/>
      <c r="JZS42" s="46"/>
      <c r="JZT42" s="46"/>
      <c r="JZU42" s="46"/>
      <c r="JZV42" s="46"/>
      <c r="JZW42" s="46"/>
      <c r="JZX42" s="46"/>
      <c r="JZY42" s="46"/>
      <c r="JZZ42" s="46"/>
      <c r="KAA42" s="46"/>
      <c r="KAB42" s="46"/>
      <c r="KAC42" s="46"/>
      <c r="KAD42" s="46"/>
      <c r="KAE42" s="46"/>
      <c r="KAF42" s="46"/>
      <c r="KAG42" s="46"/>
      <c r="KAH42" s="46"/>
      <c r="KAI42" s="46"/>
      <c r="KAJ42" s="46"/>
      <c r="KAK42" s="46"/>
      <c r="KAL42" s="46"/>
      <c r="KAM42" s="46"/>
      <c r="KAN42" s="46"/>
      <c r="KAO42" s="46"/>
      <c r="KAP42" s="46"/>
      <c r="KAQ42" s="46"/>
      <c r="KAR42" s="46"/>
      <c r="KAS42" s="46"/>
      <c r="KAT42" s="46"/>
      <c r="KAU42" s="46"/>
      <c r="KAV42" s="46"/>
      <c r="KAW42" s="46"/>
      <c r="KAX42" s="46"/>
      <c r="KAY42" s="46"/>
      <c r="KAZ42" s="46"/>
      <c r="KBA42" s="46"/>
      <c r="KBB42" s="46"/>
      <c r="KBC42" s="46"/>
      <c r="KBD42" s="46"/>
      <c r="KBE42" s="46"/>
      <c r="KBF42" s="46"/>
      <c r="KBG42" s="46"/>
      <c r="KBH42" s="46"/>
      <c r="KBI42" s="46"/>
      <c r="KBJ42" s="46"/>
      <c r="KBK42" s="46"/>
      <c r="KBL42" s="46"/>
      <c r="KBM42" s="46"/>
      <c r="KBN42" s="46"/>
      <c r="KBO42" s="46"/>
      <c r="KBP42" s="46"/>
      <c r="KBQ42" s="46"/>
      <c r="KBR42" s="46"/>
      <c r="KBS42" s="46"/>
      <c r="KBT42" s="46"/>
      <c r="KBU42" s="46"/>
      <c r="KBV42" s="46"/>
      <c r="KBW42" s="46"/>
      <c r="KBX42" s="46"/>
      <c r="KBY42" s="46"/>
      <c r="KBZ42" s="46"/>
      <c r="KCA42" s="46"/>
      <c r="KCB42" s="46"/>
      <c r="KCC42" s="46"/>
      <c r="KCD42" s="46"/>
      <c r="KCE42" s="46"/>
      <c r="KCF42" s="46"/>
      <c r="KCG42" s="46"/>
      <c r="KCH42" s="46"/>
      <c r="KCI42" s="46"/>
      <c r="KCJ42" s="46"/>
      <c r="KCK42" s="46"/>
      <c r="KCL42" s="46"/>
      <c r="KCM42" s="46"/>
      <c r="KCN42" s="46"/>
      <c r="KCO42" s="46"/>
      <c r="KCP42" s="46"/>
      <c r="KCQ42" s="46"/>
      <c r="KCR42" s="46"/>
      <c r="KCS42" s="46"/>
      <c r="KCT42" s="46"/>
      <c r="KCU42" s="46"/>
      <c r="KCV42" s="46"/>
      <c r="KCW42" s="46"/>
      <c r="KCX42" s="46"/>
      <c r="KCY42" s="46"/>
      <c r="KCZ42" s="46"/>
      <c r="KDA42" s="46"/>
      <c r="KDB42" s="46"/>
      <c r="KDC42" s="46"/>
      <c r="KDD42" s="46"/>
      <c r="KDE42" s="46"/>
      <c r="KDF42" s="46"/>
      <c r="KDG42" s="46"/>
      <c r="KDH42" s="46"/>
      <c r="KDI42" s="46"/>
      <c r="KDJ42" s="46"/>
      <c r="KDK42" s="46"/>
      <c r="KDL42" s="46"/>
      <c r="KDM42" s="46"/>
      <c r="KDN42" s="46"/>
      <c r="KDO42" s="46"/>
      <c r="KDP42" s="46"/>
      <c r="KDQ42" s="46"/>
      <c r="KDR42" s="46"/>
      <c r="KDS42" s="46"/>
      <c r="KDT42" s="46"/>
      <c r="KDU42" s="46"/>
      <c r="KDV42" s="46"/>
      <c r="KDW42" s="46"/>
      <c r="KDX42" s="46"/>
      <c r="KDY42" s="46"/>
      <c r="KDZ42" s="46"/>
      <c r="KEA42" s="46"/>
      <c r="KEB42" s="46"/>
      <c r="KEC42" s="46"/>
      <c r="KED42" s="46"/>
      <c r="KEE42" s="46"/>
      <c r="KEF42" s="46"/>
      <c r="KEG42" s="46"/>
      <c r="KEH42" s="46"/>
      <c r="KEI42" s="46"/>
      <c r="KEJ42" s="46"/>
      <c r="KEK42" s="46"/>
      <c r="KEL42" s="46"/>
      <c r="KEM42" s="46"/>
      <c r="KEN42" s="46"/>
      <c r="KEO42" s="46"/>
      <c r="KEP42" s="46"/>
      <c r="KEQ42" s="46"/>
      <c r="KER42" s="46"/>
      <c r="KES42" s="46"/>
      <c r="KET42" s="46"/>
      <c r="KEU42" s="46"/>
      <c r="KEV42" s="46"/>
      <c r="KEW42" s="46"/>
      <c r="KEX42" s="46"/>
      <c r="KEY42" s="46"/>
      <c r="KEZ42" s="46"/>
      <c r="KFA42" s="46"/>
      <c r="KFB42" s="46"/>
      <c r="KFC42" s="46"/>
      <c r="KFD42" s="46"/>
      <c r="KFE42" s="46"/>
      <c r="KFF42" s="46"/>
      <c r="KFG42" s="46"/>
      <c r="KFH42" s="46"/>
      <c r="KFI42" s="46"/>
      <c r="KFJ42" s="46"/>
      <c r="KFK42" s="46"/>
      <c r="KFL42" s="46"/>
      <c r="KFM42" s="46"/>
      <c r="KFN42" s="46"/>
      <c r="KFO42" s="46"/>
      <c r="KFP42" s="46"/>
      <c r="KFQ42" s="46"/>
      <c r="KFR42" s="46"/>
      <c r="KFS42" s="46"/>
      <c r="KFT42" s="46"/>
      <c r="KFU42" s="46"/>
      <c r="KFV42" s="46"/>
      <c r="KFW42" s="46"/>
      <c r="KFX42" s="46"/>
      <c r="KFY42" s="46"/>
      <c r="KFZ42" s="46"/>
      <c r="KGA42" s="46"/>
      <c r="KGB42" s="46"/>
      <c r="KGC42" s="46"/>
      <c r="KGD42" s="46"/>
      <c r="KGE42" s="46"/>
      <c r="KGF42" s="46"/>
      <c r="KGG42" s="46"/>
      <c r="KGH42" s="46"/>
      <c r="KGI42" s="46"/>
      <c r="KGJ42" s="46"/>
      <c r="KGK42" s="46"/>
      <c r="KGL42" s="46"/>
      <c r="KGM42" s="46"/>
      <c r="KGN42" s="46"/>
      <c r="KGO42" s="46"/>
      <c r="KGP42" s="46"/>
      <c r="KGQ42" s="46"/>
      <c r="KGR42" s="46"/>
      <c r="KGS42" s="46"/>
      <c r="KGT42" s="46"/>
      <c r="KGU42" s="46"/>
      <c r="KGV42" s="46"/>
      <c r="KGW42" s="46"/>
      <c r="KGX42" s="46"/>
      <c r="KGY42" s="46"/>
      <c r="KGZ42" s="46"/>
      <c r="KHA42" s="46"/>
      <c r="KHB42" s="46"/>
      <c r="KHC42" s="46"/>
      <c r="KHD42" s="46"/>
      <c r="KHE42" s="46"/>
      <c r="KHF42" s="46"/>
      <c r="KHG42" s="46"/>
      <c r="KHH42" s="46"/>
      <c r="KHI42" s="46"/>
      <c r="KHJ42" s="46"/>
      <c r="KHK42" s="46"/>
      <c r="KHL42" s="46"/>
      <c r="KHM42" s="46"/>
      <c r="KHN42" s="46"/>
      <c r="KHO42" s="46"/>
      <c r="KHP42" s="46"/>
      <c r="KHQ42" s="46"/>
      <c r="KHR42" s="46"/>
      <c r="KHS42" s="46"/>
      <c r="KHT42" s="46"/>
      <c r="KHU42" s="46"/>
      <c r="KHV42" s="46"/>
      <c r="KHW42" s="46"/>
      <c r="KHX42" s="46"/>
      <c r="KHY42" s="46"/>
      <c r="KHZ42" s="46"/>
      <c r="KIA42" s="46"/>
      <c r="KIB42" s="46"/>
      <c r="KIC42" s="46"/>
      <c r="KID42" s="46"/>
      <c r="KIE42" s="46"/>
      <c r="KIF42" s="46"/>
      <c r="KIG42" s="46"/>
      <c r="KIH42" s="46"/>
      <c r="KII42" s="46"/>
      <c r="KIJ42" s="46"/>
      <c r="KIK42" s="46"/>
      <c r="KIL42" s="46"/>
      <c r="KIM42" s="46"/>
      <c r="KIN42" s="46"/>
      <c r="KIO42" s="46"/>
      <c r="KIP42" s="46"/>
      <c r="KIQ42" s="46"/>
      <c r="KIR42" s="46"/>
      <c r="KIS42" s="46"/>
      <c r="KIT42" s="46"/>
      <c r="KIU42" s="46"/>
      <c r="KIV42" s="46"/>
      <c r="KIW42" s="46"/>
      <c r="KIX42" s="46"/>
      <c r="KIY42" s="46"/>
      <c r="KIZ42" s="46"/>
      <c r="KJA42" s="46"/>
      <c r="KJB42" s="46"/>
      <c r="KJC42" s="46"/>
      <c r="KJD42" s="46"/>
      <c r="KJE42" s="46"/>
      <c r="KJF42" s="46"/>
      <c r="KJG42" s="46"/>
      <c r="KJH42" s="46"/>
      <c r="KJI42" s="46"/>
      <c r="KJJ42" s="46"/>
      <c r="KJK42" s="46"/>
      <c r="KJL42" s="46"/>
      <c r="KJM42" s="46"/>
      <c r="KJN42" s="46"/>
      <c r="KJO42" s="46"/>
      <c r="KJP42" s="46"/>
      <c r="KJQ42" s="46"/>
      <c r="KJR42" s="46"/>
      <c r="KJS42" s="46"/>
      <c r="KJT42" s="46"/>
      <c r="KJU42" s="46"/>
      <c r="KJV42" s="46"/>
      <c r="KJW42" s="46"/>
      <c r="KJX42" s="46"/>
      <c r="KJY42" s="46"/>
      <c r="KJZ42" s="46"/>
      <c r="KKA42" s="46"/>
      <c r="KKB42" s="46"/>
      <c r="KKC42" s="46"/>
      <c r="KKD42" s="46"/>
      <c r="KKE42" s="46"/>
      <c r="KKF42" s="46"/>
      <c r="KKG42" s="46"/>
      <c r="KKH42" s="46"/>
      <c r="KKI42" s="46"/>
      <c r="KKJ42" s="46"/>
      <c r="KKK42" s="46"/>
      <c r="KKL42" s="46"/>
      <c r="KKM42" s="46"/>
      <c r="KKN42" s="46"/>
      <c r="KKO42" s="46"/>
      <c r="KKP42" s="46"/>
      <c r="KKQ42" s="46"/>
      <c r="KKR42" s="46"/>
      <c r="KKS42" s="46"/>
      <c r="KKT42" s="46"/>
      <c r="KKU42" s="46"/>
      <c r="KKV42" s="46"/>
      <c r="KKW42" s="46"/>
      <c r="KKX42" s="46"/>
      <c r="KKY42" s="46"/>
      <c r="KKZ42" s="46"/>
      <c r="KLA42" s="46"/>
      <c r="KLB42" s="46"/>
      <c r="KLC42" s="46"/>
      <c r="KLD42" s="46"/>
      <c r="KLE42" s="46"/>
      <c r="KLF42" s="46"/>
      <c r="KLG42" s="46"/>
      <c r="KLH42" s="46"/>
      <c r="KLI42" s="46"/>
      <c r="KLJ42" s="46"/>
      <c r="KLK42" s="46"/>
      <c r="KLL42" s="46"/>
      <c r="KLM42" s="46"/>
      <c r="KLN42" s="46"/>
      <c r="KLO42" s="46"/>
      <c r="KLP42" s="46"/>
      <c r="KLQ42" s="46"/>
      <c r="KLR42" s="46"/>
      <c r="KLS42" s="46"/>
      <c r="KLT42" s="46"/>
      <c r="KLU42" s="46"/>
      <c r="KLV42" s="46"/>
      <c r="KLW42" s="46"/>
      <c r="KLX42" s="46"/>
      <c r="KLY42" s="46"/>
      <c r="KLZ42" s="46"/>
      <c r="KMA42" s="46"/>
      <c r="KMB42" s="46"/>
      <c r="KMC42" s="46"/>
      <c r="KMD42" s="46"/>
      <c r="KME42" s="46"/>
      <c r="KMF42" s="46"/>
      <c r="KMG42" s="46"/>
      <c r="KMH42" s="46"/>
      <c r="KMI42" s="46"/>
      <c r="KMJ42" s="46"/>
      <c r="KMK42" s="46"/>
      <c r="KML42" s="46"/>
      <c r="KMM42" s="46"/>
      <c r="KMN42" s="46"/>
      <c r="KMO42" s="46"/>
      <c r="KMP42" s="46"/>
      <c r="KMQ42" s="46"/>
      <c r="KMR42" s="46"/>
      <c r="KMS42" s="46"/>
      <c r="KMT42" s="46"/>
      <c r="KMU42" s="46"/>
      <c r="KMV42" s="46"/>
      <c r="KMW42" s="46"/>
      <c r="KMX42" s="46"/>
      <c r="KMY42" s="46"/>
      <c r="KMZ42" s="46"/>
      <c r="KNA42" s="46"/>
      <c r="KNB42" s="46"/>
      <c r="KNC42" s="46"/>
      <c r="KND42" s="46"/>
      <c r="KNE42" s="46"/>
      <c r="KNF42" s="46"/>
      <c r="KNG42" s="46"/>
      <c r="KNH42" s="46"/>
      <c r="KNI42" s="46"/>
      <c r="KNJ42" s="46"/>
      <c r="KNK42" s="46"/>
      <c r="KNL42" s="46"/>
      <c r="KNM42" s="46"/>
      <c r="KNN42" s="46"/>
      <c r="KNO42" s="46"/>
      <c r="KNP42" s="46"/>
      <c r="KNQ42" s="46"/>
      <c r="KNR42" s="46"/>
      <c r="KNS42" s="46"/>
      <c r="KNT42" s="46"/>
      <c r="KNU42" s="46"/>
      <c r="KNV42" s="46"/>
      <c r="KNW42" s="46"/>
      <c r="KNX42" s="46"/>
      <c r="KNY42" s="46"/>
      <c r="KNZ42" s="46"/>
      <c r="KOA42" s="46"/>
      <c r="KOB42" s="46"/>
      <c r="KOC42" s="46"/>
      <c r="KOD42" s="46"/>
      <c r="KOE42" s="46"/>
      <c r="KOF42" s="46"/>
      <c r="KOG42" s="46"/>
      <c r="KOH42" s="46"/>
      <c r="KOI42" s="46"/>
      <c r="KOJ42" s="46"/>
      <c r="KOK42" s="46"/>
      <c r="KOL42" s="46"/>
      <c r="KOM42" s="46"/>
      <c r="KON42" s="46"/>
      <c r="KOO42" s="46"/>
      <c r="KOP42" s="46"/>
      <c r="KOQ42" s="46"/>
      <c r="KOR42" s="46"/>
      <c r="KOS42" s="46"/>
      <c r="KOT42" s="46"/>
      <c r="KOU42" s="46"/>
      <c r="KOV42" s="46"/>
      <c r="KOW42" s="46"/>
      <c r="KOX42" s="46"/>
      <c r="KOY42" s="46"/>
      <c r="KOZ42" s="46"/>
      <c r="KPA42" s="46"/>
      <c r="KPB42" s="46"/>
      <c r="KPC42" s="46"/>
      <c r="KPD42" s="46"/>
      <c r="KPE42" s="46"/>
      <c r="KPF42" s="46"/>
      <c r="KPG42" s="46"/>
      <c r="KPH42" s="46"/>
      <c r="KPI42" s="46"/>
      <c r="KPJ42" s="46"/>
      <c r="KPK42" s="46"/>
      <c r="KPL42" s="46"/>
      <c r="KPM42" s="46"/>
      <c r="KPN42" s="46"/>
      <c r="KPO42" s="46"/>
      <c r="KPP42" s="46"/>
      <c r="KPQ42" s="46"/>
      <c r="KPR42" s="46"/>
      <c r="KPS42" s="46"/>
      <c r="KPT42" s="46"/>
      <c r="KPU42" s="46"/>
      <c r="KPV42" s="46"/>
      <c r="KPW42" s="46"/>
      <c r="KPX42" s="46"/>
      <c r="KPY42" s="46"/>
      <c r="KPZ42" s="46"/>
      <c r="KQA42" s="46"/>
      <c r="KQB42" s="46"/>
      <c r="KQC42" s="46"/>
      <c r="KQD42" s="46"/>
      <c r="KQE42" s="46"/>
      <c r="KQF42" s="46"/>
      <c r="KQG42" s="46"/>
      <c r="KQH42" s="46"/>
      <c r="KQI42" s="46"/>
      <c r="KQJ42" s="46"/>
      <c r="KQK42" s="46"/>
      <c r="KQL42" s="46"/>
      <c r="KQM42" s="46"/>
      <c r="KQN42" s="46"/>
      <c r="KQO42" s="46"/>
      <c r="KQP42" s="46"/>
      <c r="KQQ42" s="46"/>
      <c r="KQR42" s="46"/>
      <c r="KQS42" s="46"/>
      <c r="KQT42" s="46"/>
      <c r="KQU42" s="46"/>
      <c r="KQV42" s="46"/>
      <c r="KQW42" s="46"/>
      <c r="KQX42" s="46"/>
      <c r="KQY42" s="46"/>
      <c r="KQZ42" s="46"/>
      <c r="KRA42" s="46"/>
      <c r="KRB42" s="46"/>
      <c r="KRC42" s="46"/>
      <c r="KRD42" s="46"/>
      <c r="KRE42" s="46"/>
      <c r="KRF42" s="46"/>
      <c r="KRG42" s="46"/>
      <c r="KRH42" s="46"/>
      <c r="KRI42" s="46"/>
      <c r="KRJ42" s="46"/>
      <c r="KRK42" s="46"/>
      <c r="KRL42" s="46"/>
      <c r="KRM42" s="46"/>
      <c r="KRN42" s="46"/>
      <c r="KRO42" s="46"/>
      <c r="KRP42" s="46"/>
      <c r="KRQ42" s="46"/>
      <c r="KRR42" s="46"/>
      <c r="KRS42" s="46"/>
      <c r="KRT42" s="46"/>
      <c r="KRU42" s="46"/>
      <c r="KRV42" s="46"/>
      <c r="KRW42" s="46"/>
      <c r="KRX42" s="46"/>
      <c r="KRY42" s="46"/>
      <c r="KRZ42" s="46"/>
      <c r="KSA42" s="46"/>
      <c r="KSB42" s="46"/>
      <c r="KSC42" s="46"/>
      <c r="KSD42" s="46"/>
      <c r="KSE42" s="46"/>
      <c r="KSF42" s="46"/>
      <c r="KSG42" s="46"/>
      <c r="KSH42" s="46"/>
      <c r="KSI42" s="46"/>
      <c r="KSJ42" s="46"/>
      <c r="KSK42" s="46"/>
      <c r="KSL42" s="46"/>
      <c r="KSM42" s="46"/>
      <c r="KSN42" s="46"/>
      <c r="KSO42" s="46"/>
      <c r="KSP42" s="46"/>
      <c r="KSQ42" s="46"/>
      <c r="KSR42" s="46"/>
      <c r="KSS42" s="46"/>
      <c r="KST42" s="46"/>
      <c r="KSU42" s="46"/>
      <c r="KSV42" s="46"/>
      <c r="KSW42" s="46"/>
      <c r="KSX42" s="46"/>
      <c r="KSY42" s="46"/>
      <c r="KSZ42" s="46"/>
      <c r="KTA42" s="46"/>
      <c r="KTB42" s="46"/>
      <c r="KTC42" s="46"/>
      <c r="KTD42" s="46"/>
      <c r="KTE42" s="46"/>
      <c r="KTF42" s="46"/>
      <c r="KTG42" s="46"/>
      <c r="KTH42" s="46"/>
      <c r="KTI42" s="46"/>
      <c r="KTJ42" s="46"/>
      <c r="KTK42" s="46"/>
      <c r="KTL42" s="46"/>
      <c r="KTM42" s="46"/>
      <c r="KTN42" s="46"/>
      <c r="KTO42" s="46"/>
      <c r="KTP42" s="46"/>
      <c r="KTQ42" s="46"/>
      <c r="KTR42" s="46"/>
      <c r="KTS42" s="46"/>
      <c r="KTT42" s="46"/>
      <c r="KTU42" s="46"/>
      <c r="KTV42" s="46"/>
      <c r="KTW42" s="46"/>
      <c r="KTX42" s="46"/>
      <c r="KTY42" s="46"/>
      <c r="KTZ42" s="46"/>
      <c r="KUA42" s="46"/>
      <c r="KUB42" s="46"/>
      <c r="KUC42" s="46"/>
      <c r="KUD42" s="46"/>
      <c r="KUE42" s="46"/>
      <c r="KUF42" s="46"/>
      <c r="KUG42" s="46"/>
      <c r="KUH42" s="46"/>
      <c r="KUI42" s="46"/>
      <c r="KUJ42" s="46"/>
      <c r="KUK42" s="46"/>
      <c r="KUL42" s="46"/>
      <c r="KUM42" s="46"/>
      <c r="KUN42" s="46"/>
      <c r="KUO42" s="46"/>
      <c r="KUP42" s="46"/>
      <c r="KUQ42" s="46"/>
      <c r="KUR42" s="46"/>
      <c r="KUS42" s="46"/>
      <c r="KUT42" s="46"/>
      <c r="KUU42" s="46"/>
      <c r="KUV42" s="46"/>
      <c r="KUW42" s="46"/>
      <c r="KUX42" s="46"/>
      <c r="KUY42" s="46"/>
      <c r="KUZ42" s="46"/>
      <c r="KVA42" s="46"/>
      <c r="KVB42" s="46"/>
      <c r="KVC42" s="46"/>
      <c r="KVD42" s="46"/>
      <c r="KVE42" s="46"/>
      <c r="KVF42" s="46"/>
      <c r="KVG42" s="46"/>
      <c r="KVH42" s="46"/>
      <c r="KVI42" s="46"/>
      <c r="KVJ42" s="46"/>
      <c r="KVK42" s="46"/>
      <c r="KVL42" s="46"/>
      <c r="KVM42" s="46"/>
      <c r="KVN42" s="46"/>
      <c r="KVO42" s="46"/>
      <c r="KVP42" s="46"/>
      <c r="KVQ42" s="46"/>
      <c r="KVR42" s="46"/>
      <c r="KVS42" s="46"/>
      <c r="KVT42" s="46"/>
      <c r="KVU42" s="46"/>
      <c r="KVV42" s="46"/>
      <c r="KVW42" s="46"/>
      <c r="KVX42" s="46"/>
      <c r="KVY42" s="46"/>
      <c r="KVZ42" s="46"/>
      <c r="KWA42" s="46"/>
      <c r="KWB42" s="46"/>
      <c r="KWC42" s="46"/>
      <c r="KWD42" s="46"/>
      <c r="KWE42" s="46"/>
      <c r="KWF42" s="46"/>
      <c r="KWG42" s="46"/>
      <c r="KWH42" s="46"/>
      <c r="KWI42" s="46"/>
      <c r="KWJ42" s="46"/>
      <c r="KWK42" s="46"/>
      <c r="KWL42" s="46"/>
      <c r="KWM42" s="46"/>
      <c r="KWN42" s="46"/>
      <c r="KWO42" s="46"/>
      <c r="KWP42" s="46"/>
      <c r="KWQ42" s="46"/>
      <c r="KWR42" s="46"/>
      <c r="KWS42" s="46"/>
      <c r="KWT42" s="46"/>
      <c r="KWU42" s="46"/>
      <c r="KWV42" s="46"/>
      <c r="KWW42" s="46"/>
      <c r="KWX42" s="46"/>
      <c r="KWY42" s="46"/>
      <c r="KWZ42" s="46"/>
      <c r="KXA42" s="46"/>
      <c r="KXB42" s="46"/>
      <c r="KXC42" s="46"/>
      <c r="KXD42" s="46"/>
      <c r="KXE42" s="46"/>
      <c r="KXF42" s="46"/>
      <c r="KXG42" s="46"/>
      <c r="KXH42" s="46"/>
      <c r="KXI42" s="46"/>
      <c r="KXJ42" s="46"/>
      <c r="KXK42" s="46"/>
      <c r="KXL42" s="46"/>
      <c r="KXM42" s="46"/>
      <c r="KXN42" s="46"/>
      <c r="KXO42" s="46"/>
      <c r="KXP42" s="46"/>
      <c r="KXQ42" s="46"/>
      <c r="KXR42" s="46"/>
      <c r="KXS42" s="46"/>
      <c r="KXT42" s="46"/>
      <c r="KXU42" s="46"/>
      <c r="KXV42" s="46"/>
      <c r="KXW42" s="46"/>
      <c r="KXX42" s="46"/>
      <c r="KXY42" s="46"/>
      <c r="KXZ42" s="46"/>
      <c r="KYA42" s="46"/>
      <c r="KYB42" s="46"/>
      <c r="KYC42" s="46"/>
      <c r="KYD42" s="46"/>
      <c r="KYE42" s="46"/>
      <c r="KYF42" s="46"/>
      <c r="KYG42" s="46"/>
      <c r="KYH42" s="46"/>
      <c r="KYI42" s="46"/>
      <c r="KYJ42" s="46"/>
      <c r="KYK42" s="46"/>
      <c r="KYL42" s="46"/>
      <c r="KYM42" s="46"/>
      <c r="KYN42" s="46"/>
      <c r="KYO42" s="46"/>
      <c r="KYP42" s="46"/>
      <c r="KYQ42" s="46"/>
      <c r="KYR42" s="46"/>
      <c r="KYS42" s="46"/>
      <c r="KYT42" s="46"/>
      <c r="KYU42" s="46"/>
      <c r="KYV42" s="46"/>
      <c r="KYW42" s="46"/>
      <c r="KYX42" s="46"/>
      <c r="KYY42" s="46"/>
      <c r="KYZ42" s="46"/>
      <c r="KZA42" s="46"/>
      <c r="KZB42" s="46"/>
      <c r="KZC42" s="46"/>
      <c r="KZD42" s="46"/>
      <c r="KZE42" s="46"/>
      <c r="KZF42" s="46"/>
      <c r="KZG42" s="46"/>
      <c r="KZH42" s="46"/>
      <c r="KZI42" s="46"/>
      <c r="KZJ42" s="46"/>
      <c r="KZK42" s="46"/>
      <c r="KZL42" s="46"/>
      <c r="KZM42" s="46"/>
      <c r="KZN42" s="46"/>
      <c r="KZO42" s="46"/>
      <c r="KZP42" s="46"/>
      <c r="KZQ42" s="46"/>
      <c r="KZR42" s="46"/>
      <c r="KZS42" s="46"/>
      <c r="KZT42" s="46"/>
      <c r="KZU42" s="46"/>
      <c r="KZV42" s="46"/>
      <c r="KZW42" s="46"/>
      <c r="KZX42" s="46"/>
      <c r="KZY42" s="46"/>
      <c r="KZZ42" s="46"/>
      <c r="LAA42" s="46"/>
      <c r="LAB42" s="46"/>
      <c r="LAC42" s="46"/>
      <c r="LAD42" s="46"/>
      <c r="LAE42" s="46"/>
      <c r="LAF42" s="46"/>
      <c r="LAG42" s="46"/>
      <c r="LAH42" s="46"/>
      <c r="LAI42" s="46"/>
      <c r="LAJ42" s="46"/>
      <c r="LAK42" s="46"/>
      <c r="LAL42" s="46"/>
      <c r="LAM42" s="46"/>
      <c r="LAN42" s="46"/>
      <c r="LAO42" s="46"/>
      <c r="LAP42" s="46"/>
      <c r="LAQ42" s="46"/>
      <c r="LAR42" s="46"/>
      <c r="LAS42" s="46"/>
      <c r="LAT42" s="46"/>
      <c r="LAU42" s="46"/>
      <c r="LAV42" s="46"/>
      <c r="LAW42" s="46"/>
      <c r="LAX42" s="46"/>
      <c r="LAY42" s="46"/>
      <c r="LAZ42" s="46"/>
      <c r="LBA42" s="46"/>
      <c r="LBB42" s="46"/>
      <c r="LBC42" s="46"/>
      <c r="LBD42" s="46"/>
      <c r="LBE42" s="46"/>
      <c r="LBF42" s="46"/>
      <c r="LBG42" s="46"/>
      <c r="LBH42" s="46"/>
      <c r="LBI42" s="46"/>
      <c r="LBJ42" s="46"/>
      <c r="LBK42" s="46"/>
      <c r="LBL42" s="46"/>
      <c r="LBM42" s="46"/>
      <c r="LBN42" s="46"/>
      <c r="LBO42" s="46"/>
      <c r="LBP42" s="46"/>
      <c r="LBQ42" s="46"/>
      <c r="LBR42" s="46"/>
      <c r="LBS42" s="46"/>
      <c r="LBT42" s="46"/>
      <c r="LBU42" s="46"/>
      <c r="LBV42" s="46"/>
      <c r="LBW42" s="46"/>
      <c r="LBX42" s="46"/>
      <c r="LBY42" s="46"/>
      <c r="LBZ42" s="46"/>
      <c r="LCA42" s="46"/>
      <c r="LCB42" s="46"/>
      <c r="LCC42" s="46"/>
      <c r="LCD42" s="46"/>
      <c r="LCE42" s="46"/>
      <c r="LCF42" s="46"/>
      <c r="LCG42" s="46"/>
      <c r="LCH42" s="46"/>
      <c r="LCI42" s="46"/>
      <c r="LCJ42" s="46"/>
      <c r="LCK42" s="46"/>
      <c r="LCL42" s="46"/>
      <c r="LCM42" s="46"/>
      <c r="LCN42" s="46"/>
      <c r="LCO42" s="46"/>
      <c r="LCP42" s="46"/>
      <c r="LCQ42" s="46"/>
      <c r="LCR42" s="46"/>
      <c r="LCS42" s="46"/>
      <c r="LCT42" s="46"/>
      <c r="LCU42" s="46"/>
      <c r="LCV42" s="46"/>
      <c r="LCW42" s="46"/>
      <c r="LCX42" s="46"/>
      <c r="LCY42" s="46"/>
      <c r="LCZ42" s="46"/>
      <c r="LDA42" s="46"/>
      <c r="LDB42" s="46"/>
      <c r="LDC42" s="46"/>
      <c r="LDD42" s="46"/>
      <c r="LDE42" s="46"/>
      <c r="LDF42" s="46"/>
      <c r="LDG42" s="46"/>
      <c r="LDH42" s="46"/>
      <c r="LDI42" s="46"/>
      <c r="LDJ42" s="46"/>
      <c r="LDK42" s="46"/>
      <c r="LDL42" s="46"/>
      <c r="LDM42" s="46"/>
      <c r="LDN42" s="46"/>
      <c r="LDO42" s="46"/>
      <c r="LDP42" s="46"/>
      <c r="LDQ42" s="46"/>
      <c r="LDR42" s="46"/>
      <c r="LDS42" s="46"/>
      <c r="LDT42" s="46"/>
      <c r="LDU42" s="46"/>
      <c r="LDV42" s="46"/>
      <c r="LDW42" s="46"/>
      <c r="LDX42" s="46"/>
      <c r="LDY42" s="46"/>
      <c r="LDZ42" s="46"/>
      <c r="LEA42" s="46"/>
      <c r="LEB42" s="46"/>
      <c r="LEC42" s="46"/>
      <c r="LED42" s="46"/>
      <c r="LEE42" s="46"/>
      <c r="LEF42" s="46"/>
      <c r="LEG42" s="46"/>
      <c r="LEH42" s="46"/>
      <c r="LEI42" s="46"/>
      <c r="LEJ42" s="46"/>
      <c r="LEK42" s="46"/>
      <c r="LEL42" s="46"/>
      <c r="LEM42" s="46"/>
      <c r="LEN42" s="46"/>
      <c r="LEO42" s="46"/>
      <c r="LEP42" s="46"/>
      <c r="LEQ42" s="46"/>
      <c r="LER42" s="46"/>
      <c r="LES42" s="46"/>
      <c r="LET42" s="46"/>
      <c r="LEU42" s="46"/>
      <c r="LEV42" s="46"/>
      <c r="LEW42" s="46"/>
      <c r="LEX42" s="46"/>
      <c r="LEY42" s="46"/>
      <c r="LEZ42" s="46"/>
      <c r="LFA42" s="46"/>
      <c r="LFB42" s="46"/>
      <c r="LFC42" s="46"/>
      <c r="LFD42" s="46"/>
      <c r="LFE42" s="46"/>
      <c r="LFF42" s="46"/>
      <c r="LFG42" s="46"/>
      <c r="LFH42" s="46"/>
      <c r="LFI42" s="46"/>
      <c r="LFJ42" s="46"/>
      <c r="LFK42" s="46"/>
      <c r="LFL42" s="46"/>
      <c r="LFM42" s="46"/>
      <c r="LFN42" s="46"/>
      <c r="LFO42" s="46"/>
      <c r="LFP42" s="46"/>
      <c r="LFQ42" s="46"/>
      <c r="LFR42" s="46"/>
      <c r="LFS42" s="46"/>
      <c r="LFT42" s="46"/>
      <c r="LFU42" s="46"/>
      <c r="LFV42" s="46"/>
      <c r="LFW42" s="46"/>
      <c r="LFX42" s="46"/>
      <c r="LFY42" s="46"/>
      <c r="LFZ42" s="46"/>
      <c r="LGA42" s="46"/>
      <c r="LGB42" s="46"/>
      <c r="LGC42" s="46"/>
      <c r="LGD42" s="46"/>
      <c r="LGE42" s="46"/>
      <c r="LGF42" s="46"/>
      <c r="LGG42" s="46"/>
      <c r="LGH42" s="46"/>
      <c r="LGI42" s="46"/>
      <c r="LGJ42" s="46"/>
      <c r="LGK42" s="46"/>
      <c r="LGL42" s="46"/>
      <c r="LGM42" s="46"/>
      <c r="LGN42" s="46"/>
      <c r="LGO42" s="46"/>
      <c r="LGP42" s="46"/>
      <c r="LGQ42" s="46"/>
      <c r="LGR42" s="46"/>
      <c r="LGS42" s="46"/>
      <c r="LGT42" s="46"/>
      <c r="LGU42" s="46"/>
      <c r="LGV42" s="46"/>
      <c r="LGW42" s="46"/>
      <c r="LGX42" s="46"/>
      <c r="LGY42" s="46"/>
      <c r="LGZ42" s="46"/>
      <c r="LHA42" s="46"/>
      <c r="LHB42" s="46"/>
      <c r="LHC42" s="46"/>
      <c r="LHD42" s="46"/>
      <c r="LHE42" s="46"/>
      <c r="LHF42" s="46"/>
      <c r="LHG42" s="46"/>
      <c r="LHH42" s="46"/>
      <c r="LHI42" s="46"/>
      <c r="LHJ42" s="46"/>
      <c r="LHK42" s="46"/>
      <c r="LHL42" s="46"/>
      <c r="LHM42" s="46"/>
      <c r="LHN42" s="46"/>
      <c r="LHO42" s="46"/>
      <c r="LHP42" s="46"/>
      <c r="LHQ42" s="46"/>
      <c r="LHR42" s="46"/>
      <c r="LHS42" s="46"/>
      <c r="LHT42" s="46"/>
      <c r="LHU42" s="46"/>
      <c r="LHV42" s="46"/>
      <c r="LHW42" s="46"/>
      <c r="LHX42" s="46"/>
      <c r="LHY42" s="46"/>
      <c r="LHZ42" s="46"/>
      <c r="LIA42" s="46"/>
      <c r="LIB42" s="46"/>
      <c r="LIC42" s="46"/>
      <c r="LID42" s="46"/>
      <c r="LIE42" s="46"/>
      <c r="LIF42" s="46"/>
      <c r="LIG42" s="46"/>
      <c r="LIH42" s="46"/>
      <c r="LII42" s="46"/>
      <c r="LIJ42" s="46"/>
      <c r="LIK42" s="46"/>
      <c r="LIL42" s="46"/>
      <c r="LIM42" s="46"/>
      <c r="LIN42" s="46"/>
      <c r="LIO42" s="46"/>
      <c r="LIP42" s="46"/>
      <c r="LIQ42" s="46"/>
      <c r="LIR42" s="46"/>
      <c r="LIS42" s="46"/>
      <c r="LIT42" s="46"/>
      <c r="LIU42" s="46"/>
      <c r="LIV42" s="46"/>
      <c r="LIW42" s="46"/>
      <c r="LIX42" s="46"/>
      <c r="LIY42" s="46"/>
      <c r="LIZ42" s="46"/>
      <c r="LJA42" s="46"/>
      <c r="LJB42" s="46"/>
      <c r="LJC42" s="46"/>
      <c r="LJD42" s="46"/>
      <c r="LJE42" s="46"/>
      <c r="LJF42" s="46"/>
      <c r="LJG42" s="46"/>
      <c r="LJH42" s="46"/>
      <c r="LJI42" s="46"/>
      <c r="LJJ42" s="46"/>
      <c r="LJK42" s="46"/>
      <c r="LJL42" s="46"/>
      <c r="LJM42" s="46"/>
      <c r="LJN42" s="46"/>
      <c r="LJO42" s="46"/>
      <c r="LJP42" s="46"/>
      <c r="LJQ42" s="46"/>
      <c r="LJR42" s="46"/>
      <c r="LJS42" s="46"/>
      <c r="LJT42" s="46"/>
      <c r="LJU42" s="46"/>
      <c r="LJV42" s="46"/>
      <c r="LJW42" s="46"/>
      <c r="LJX42" s="46"/>
      <c r="LJY42" s="46"/>
      <c r="LJZ42" s="46"/>
      <c r="LKA42" s="46"/>
      <c r="LKB42" s="46"/>
      <c r="LKC42" s="46"/>
      <c r="LKD42" s="46"/>
      <c r="LKE42" s="46"/>
      <c r="LKF42" s="46"/>
      <c r="LKG42" s="46"/>
      <c r="LKH42" s="46"/>
      <c r="LKI42" s="46"/>
      <c r="LKJ42" s="46"/>
      <c r="LKK42" s="46"/>
      <c r="LKL42" s="46"/>
      <c r="LKM42" s="46"/>
      <c r="LKN42" s="46"/>
      <c r="LKO42" s="46"/>
      <c r="LKP42" s="46"/>
      <c r="LKQ42" s="46"/>
      <c r="LKR42" s="46"/>
      <c r="LKS42" s="46"/>
      <c r="LKT42" s="46"/>
      <c r="LKU42" s="46"/>
      <c r="LKV42" s="46"/>
      <c r="LKW42" s="46"/>
      <c r="LKX42" s="46"/>
      <c r="LKY42" s="46"/>
      <c r="LKZ42" s="46"/>
      <c r="LLA42" s="46"/>
      <c r="LLB42" s="46"/>
      <c r="LLC42" s="46"/>
      <c r="LLD42" s="46"/>
      <c r="LLE42" s="46"/>
      <c r="LLF42" s="46"/>
      <c r="LLG42" s="46"/>
      <c r="LLH42" s="46"/>
      <c r="LLI42" s="46"/>
      <c r="LLJ42" s="46"/>
      <c r="LLK42" s="46"/>
      <c r="LLL42" s="46"/>
      <c r="LLM42" s="46"/>
      <c r="LLN42" s="46"/>
      <c r="LLO42" s="46"/>
      <c r="LLP42" s="46"/>
      <c r="LLQ42" s="46"/>
      <c r="LLR42" s="46"/>
      <c r="LLS42" s="46"/>
      <c r="LLT42" s="46"/>
      <c r="LLU42" s="46"/>
      <c r="LLV42" s="46"/>
      <c r="LLW42" s="46"/>
      <c r="LLX42" s="46"/>
      <c r="LLY42" s="46"/>
      <c r="LLZ42" s="46"/>
      <c r="LMA42" s="46"/>
      <c r="LMB42" s="46"/>
      <c r="LMC42" s="46"/>
      <c r="LMD42" s="46"/>
      <c r="LME42" s="46"/>
      <c r="LMF42" s="46"/>
      <c r="LMG42" s="46"/>
      <c r="LMH42" s="46"/>
      <c r="LMI42" s="46"/>
      <c r="LMJ42" s="46"/>
      <c r="LMK42" s="46"/>
      <c r="LML42" s="46"/>
      <c r="LMM42" s="46"/>
      <c r="LMN42" s="46"/>
      <c r="LMO42" s="46"/>
      <c r="LMP42" s="46"/>
      <c r="LMQ42" s="46"/>
      <c r="LMR42" s="46"/>
      <c r="LMS42" s="46"/>
      <c r="LMT42" s="46"/>
      <c r="LMU42" s="46"/>
      <c r="LMV42" s="46"/>
      <c r="LMW42" s="46"/>
      <c r="LMX42" s="46"/>
      <c r="LMY42" s="46"/>
      <c r="LMZ42" s="46"/>
      <c r="LNA42" s="46"/>
      <c r="LNB42" s="46"/>
      <c r="LNC42" s="46"/>
      <c r="LND42" s="46"/>
      <c r="LNE42" s="46"/>
      <c r="LNF42" s="46"/>
      <c r="LNG42" s="46"/>
      <c r="LNH42" s="46"/>
      <c r="LNI42" s="46"/>
      <c r="LNJ42" s="46"/>
      <c r="LNK42" s="46"/>
      <c r="LNL42" s="46"/>
      <c r="LNM42" s="46"/>
      <c r="LNN42" s="46"/>
      <c r="LNO42" s="46"/>
      <c r="LNP42" s="46"/>
      <c r="LNQ42" s="46"/>
      <c r="LNR42" s="46"/>
      <c r="LNS42" s="46"/>
      <c r="LNT42" s="46"/>
      <c r="LNU42" s="46"/>
      <c r="LNV42" s="46"/>
      <c r="LNW42" s="46"/>
      <c r="LNX42" s="46"/>
      <c r="LNY42" s="46"/>
      <c r="LNZ42" s="46"/>
      <c r="LOA42" s="46"/>
      <c r="LOB42" s="46"/>
      <c r="LOC42" s="46"/>
      <c r="LOD42" s="46"/>
      <c r="LOE42" s="46"/>
      <c r="LOF42" s="46"/>
      <c r="LOG42" s="46"/>
      <c r="LOH42" s="46"/>
      <c r="LOI42" s="46"/>
      <c r="LOJ42" s="46"/>
      <c r="LOK42" s="46"/>
      <c r="LOL42" s="46"/>
      <c r="LOM42" s="46"/>
      <c r="LON42" s="46"/>
      <c r="LOO42" s="46"/>
      <c r="LOP42" s="46"/>
      <c r="LOQ42" s="46"/>
      <c r="LOR42" s="46"/>
      <c r="LOS42" s="46"/>
      <c r="LOT42" s="46"/>
      <c r="LOU42" s="46"/>
      <c r="LOV42" s="46"/>
      <c r="LOW42" s="46"/>
      <c r="LOX42" s="46"/>
      <c r="LOY42" s="46"/>
      <c r="LOZ42" s="46"/>
      <c r="LPA42" s="46"/>
      <c r="LPB42" s="46"/>
      <c r="LPC42" s="46"/>
      <c r="LPD42" s="46"/>
      <c r="LPE42" s="46"/>
      <c r="LPF42" s="46"/>
      <c r="LPG42" s="46"/>
      <c r="LPH42" s="46"/>
      <c r="LPI42" s="46"/>
      <c r="LPJ42" s="46"/>
      <c r="LPK42" s="46"/>
      <c r="LPL42" s="46"/>
      <c r="LPM42" s="46"/>
      <c r="LPN42" s="46"/>
      <c r="LPO42" s="46"/>
      <c r="LPP42" s="46"/>
      <c r="LPQ42" s="46"/>
      <c r="LPR42" s="46"/>
      <c r="LPS42" s="46"/>
      <c r="LPT42" s="46"/>
      <c r="LPU42" s="46"/>
      <c r="LPV42" s="46"/>
      <c r="LPW42" s="46"/>
      <c r="LPX42" s="46"/>
      <c r="LPY42" s="46"/>
      <c r="LPZ42" s="46"/>
      <c r="LQA42" s="46"/>
      <c r="LQB42" s="46"/>
      <c r="LQC42" s="46"/>
      <c r="LQD42" s="46"/>
      <c r="LQE42" s="46"/>
      <c r="LQF42" s="46"/>
      <c r="LQG42" s="46"/>
      <c r="LQH42" s="46"/>
      <c r="LQI42" s="46"/>
      <c r="LQJ42" s="46"/>
      <c r="LQK42" s="46"/>
      <c r="LQL42" s="46"/>
      <c r="LQM42" s="46"/>
      <c r="LQN42" s="46"/>
      <c r="LQO42" s="46"/>
      <c r="LQP42" s="46"/>
      <c r="LQQ42" s="46"/>
      <c r="LQR42" s="46"/>
      <c r="LQS42" s="46"/>
      <c r="LQT42" s="46"/>
      <c r="LQU42" s="46"/>
      <c r="LQV42" s="46"/>
      <c r="LQW42" s="46"/>
      <c r="LQX42" s="46"/>
      <c r="LQY42" s="46"/>
      <c r="LQZ42" s="46"/>
      <c r="LRA42" s="46"/>
      <c r="LRB42" s="46"/>
      <c r="LRC42" s="46"/>
      <c r="LRD42" s="46"/>
      <c r="LRE42" s="46"/>
      <c r="LRF42" s="46"/>
      <c r="LRG42" s="46"/>
      <c r="LRH42" s="46"/>
      <c r="LRI42" s="46"/>
      <c r="LRJ42" s="46"/>
      <c r="LRK42" s="46"/>
      <c r="LRL42" s="46"/>
      <c r="LRM42" s="46"/>
      <c r="LRN42" s="46"/>
      <c r="LRO42" s="46"/>
      <c r="LRP42" s="46"/>
      <c r="LRQ42" s="46"/>
      <c r="LRR42" s="46"/>
      <c r="LRS42" s="46"/>
      <c r="LRT42" s="46"/>
      <c r="LRU42" s="46"/>
      <c r="LRV42" s="46"/>
      <c r="LRW42" s="46"/>
      <c r="LRX42" s="46"/>
      <c r="LRY42" s="46"/>
      <c r="LRZ42" s="46"/>
      <c r="LSA42" s="46"/>
      <c r="LSB42" s="46"/>
      <c r="LSC42" s="46"/>
      <c r="LSD42" s="46"/>
      <c r="LSE42" s="46"/>
      <c r="LSF42" s="46"/>
      <c r="LSG42" s="46"/>
      <c r="LSH42" s="46"/>
      <c r="LSI42" s="46"/>
      <c r="LSJ42" s="46"/>
      <c r="LSK42" s="46"/>
      <c r="LSL42" s="46"/>
      <c r="LSM42" s="46"/>
      <c r="LSN42" s="46"/>
      <c r="LSO42" s="46"/>
      <c r="LSP42" s="46"/>
      <c r="LSQ42" s="46"/>
      <c r="LSR42" s="46"/>
      <c r="LSS42" s="46"/>
      <c r="LST42" s="46"/>
      <c r="LSU42" s="46"/>
      <c r="LSV42" s="46"/>
      <c r="LSW42" s="46"/>
      <c r="LSX42" s="46"/>
      <c r="LSY42" s="46"/>
      <c r="LSZ42" s="46"/>
      <c r="LTA42" s="46"/>
      <c r="LTB42" s="46"/>
      <c r="LTC42" s="46"/>
      <c r="LTD42" s="46"/>
      <c r="LTE42" s="46"/>
      <c r="LTF42" s="46"/>
      <c r="LTG42" s="46"/>
      <c r="LTH42" s="46"/>
      <c r="LTI42" s="46"/>
      <c r="LTJ42" s="46"/>
      <c r="LTK42" s="46"/>
      <c r="LTL42" s="46"/>
      <c r="LTM42" s="46"/>
      <c r="LTN42" s="46"/>
      <c r="LTO42" s="46"/>
      <c r="LTP42" s="46"/>
      <c r="LTQ42" s="46"/>
      <c r="LTR42" s="46"/>
      <c r="LTS42" s="46"/>
      <c r="LTT42" s="46"/>
      <c r="LTU42" s="46"/>
      <c r="LTV42" s="46"/>
      <c r="LTW42" s="46"/>
      <c r="LTX42" s="46"/>
      <c r="LTY42" s="46"/>
      <c r="LTZ42" s="46"/>
      <c r="LUA42" s="46"/>
      <c r="LUB42" s="46"/>
      <c r="LUC42" s="46"/>
      <c r="LUD42" s="46"/>
      <c r="LUE42" s="46"/>
      <c r="LUF42" s="46"/>
      <c r="LUG42" s="46"/>
      <c r="LUH42" s="46"/>
      <c r="LUI42" s="46"/>
      <c r="LUJ42" s="46"/>
      <c r="LUK42" s="46"/>
      <c r="LUL42" s="46"/>
      <c r="LUM42" s="46"/>
      <c r="LUN42" s="46"/>
      <c r="LUO42" s="46"/>
      <c r="LUP42" s="46"/>
      <c r="LUQ42" s="46"/>
      <c r="LUR42" s="46"/>
      <c r="LUS42" s="46"/>
      <c r="LUT42" s="46"/>
      <c r="LUU42" s="46"/>
      <c r="LUV42" s="46"/>
      <c r="LUW42" s="46"/>
      <c r="LUX42" s="46"/>
      <c r="LUY42" s="46"/>
      <c r="LUZ42" s="46"/>
      <c r="LVA42" s="46"/>
      <c r="LVB42" s="46"/>
      <c r="LVC42" s="46"/>
      <c r="LVD42" s="46"/>
      <c r="LVE42" s="46"/>
      <c r="LVF42" s="46"/>
      <c r="LVG42" s="46"/>
      <c r="LVH42" s="46"/>
      <c r="LVI42" s="46"/>
      <c r="LVJ42" s="46"/>
      <c r="LVK42" s="46"/>
      <c r="LVL42" s="46"/>
      <c r="LVM42" s="46"/>
      <c r="LVN42" s="46"/>
      <c r="LVO42" s="46"/>
      <c r="LVP42" s="46"/>
      <c r="LVQ42" s="46"/>
      <c r="LVR42" s="46"/>
      <c r="LVS42" s="46"/>
      <c r="LVT42" s="46"/>
      <c r="LVU42" s="46"/>
      <c r="LVV42" s="46"/>
      <c r="LVW42" s="46"/>
      <c r="LVX42" s="46"/>
      <c r="LVY42" s="46"/>
      <c r="LVZ42" s="46"/>
      <c r="LWA42" s="46"/>
      <c r="LWB42" s="46"/>
      <c r="LWC42" s="46"/>
      <c r="LWD42" s="46"/>
      <c r="LWE42" s="46"/>
      <c r="LWF42" s="46"/>
      <c r="LWG42" s="46"/>
      <c r="LWH42" s="46"/>
      <c r="LWI42" s="46"/>
      <c r="LWJ42" s="46"/>
      <c r="LWK42" s="46"/>
      <c r="LWL42" s="46"/>
      <c r="LWM42" s="46"/>
      <c r="LWN42" s="46"/>
      <c r="LWO42" s="46"/>
      <c r="LWP42" s="46"/>
      <c r="LWQ42" s="46"/>
      <c r="LWR42" s="46"/>
      <c r="LWS42" s="46"/>
      <c r="LWT42" s="46"/>
      <c r="LWU42" s="46"/>
      <c r="LWV42" s="46"/>
      <c r="LWW42" s="46"/>
      <c r="LWX42" s="46"/>
      <c r="LWY42" s="46"/>
      <c r="LWZ42" s="46"/>
      <c r="LXA42" s="46"/>
      <c r="LXB42" s="46"/>
      <c r="LXC42" s="46"/>
      <c r="LXD42" s="46"/>
      <c r="LXE42" s="46"/>
      <c r="LXF42" s="46"/>
      <c r="LXG42" s="46"/>
      <c r="LXH42" s="46"/>
      <c r="LXI42" s="46"/>
      <c r="LXJ42" s="46"/>
      <c r="LXK42" s="46"/>
      <c r="LXL42" s="46"/>
      <c r="LXM42" s="46"/>
      <c r="LXN42" s="46"/>
      <c r="LXO42" s="46"/>
      <c r="LXP42" s="46"/>
      <c r="LXQ42" s="46"/>
      <c r="LXR42" s="46"/>
      <c r="LXS42" s="46"/>
      <c r="LXT42" s="46"/>
      <c r="LXU42" s="46"/>
      <c r="LXV42" s="46"/>
      <c r="LXW42" s="46"/>
      <c r="LXX42" s="46"/>
      <c r="LXY42" s="46"/>
      <c r="LXZ42" s="46"/>
      <c r="LYA42" s="46"/>
      <c r="LYB42" s="46"/>
      <c r="LYC42" s="46"/>
      <c r="LYD42" s="46"/>
      <c r="LYE42" s="46"/>
      <c r="LYF42" s="46"/>
      <c r="LYG42" s="46"/>
      <c r="LYH42" s="46"/>
      <c r="LYI42" s="46"/>
      <c r="LYJ42" s="46"/>
      <c r="LYK42" s="46"/>
      <c r="LYL42" s="46"/>
      <c r="LYM42" s="46"/>
      <c r="LYN42" s="46"/>
      <c r="LYO42" s="46"/>
      <c r="LYP42" s="46"/>
      <c r="LYQ42" s="46"/>
      <c r="LYR42" s="46"/>
      <c r="LYS42" s="46"/>
      <c r="LYT42" s="46"/>
      <c r="LYU42" s="46"/>
      <c r="LYV42" s="46"/>
      <c r="LYW42" s="46"/>
      <c r="LYX42" s="46"/>
      <c r="LYY42" s="46"/>
      <c r="LYZ42" s="46"/>
      <c r="LZA42" s="46"/>
      <c r="LZB42" s="46"/>
      <c r="LZC42" s="46"/>
      <c r="LZD42" s="46"/>
      <c r="LZE42" s="46"/>
      <c r="LZF42" s="46"/>
      <c r="LZG42" s="46"/>
      <c r="LZH42" s="46"/>
      <c r="LZI42" s="46"/>
      <c r="LZJ42" s="46"/>
      <c r="LZK42" s="46"/>
      <c r="LZL42" s="46"/>
      <c r="LZM42" s="46"/>
      <c r="LZN42" s="46"/>
      <c r="LZO42" s="46"/>
      <c r="LZP42" s="46"/>
      <c r="LZQ42" s="46"/>
      <c r="LZR42" s="46"/>
      <c r="LZS42" s="46"/>
      <c r="LZT42" s="46"/>
      <c r="LZU42" s="46"/>
      <c r="LZV42" s="46"/>
      <c r="LZW42" s="46"/>
      <c r="LZX42" s="46"/>
      <c r="LZY42" s="46"/>
      <c r="LZZ42" s="46"/>
      <c r="MAA42" s="46"/>
      <c r="MAB42" s="46"/>
      <c r="MAC42" s="46"/>
      <c r="MAD42" s="46"/>
      <c r="MAE42" s="46"/>
      <c r="MAF42" s="46"/>
      <c r="MAG42" s="46"/>
      <c r="MAH42" s="46"/>
      <c r="MAI42" s="46"/>
      <c r="MAJ42" s="46"/>
      <c r="MAK42" s="46"/>
      <c r="MAL42" s="46"/>
      <c r="MAM42" s="46"/>
      <c r="MAN42" s="46"/>
      <c r="MAO42" s="46"/>
      <c r="MAP42" s="46"/>
      <c r="MAQ42" s="46"/>
      <c r="MAR42" s="46"/>
      <c r="MAS42" s="46"/>
      <c r="MAT42" s="46"/>
      <c r="MAU42" s="46"/>
      <c r="MAV42" s="46"/>
      <c r="MAW42" s="46"/>
      <c r="MAX42" s="46"/>
      <c r="MAY42" s="46"/>
      <c r="MAZ42" s="46"/>
      <c r="MBA42" s="46"/>
      <c r="MBB42" s="46"/>
      <c r="MBC42" s="46"/>
      <c r="MBD42" s="46"/>
      <c r="MBE42" s="46"/>
      <c r="MBF42" s="46"/>
      <c r="MBG42" s="46"/>
      <c r="MBH42" s="46"/>
      <c r="MBI42" s="46"/>
      <c r="MBJ42" s="46"/>
      <c r="MBK42" s="46"/>
      <c r="MBL42" s="46"/>
      <c r="MBM42" s="46"/>
      <c r="MBN42" s="46"/>
      <c r="MBO42" s="46"/>
      <c r="MBP42" s="46"/>
      <c r="MBQ42" s="46"/>
      <c r="MBR42" s="46"/>
      <c r="MBS42" s="46"/>
      <c r="MBT42" s="46"/>
      <c r="MBU42" s="46"/>
      <c r="MBV42" s="46"/>
      <c r="MBW42" s="46"/>
      <c r="MBX42" s="46"/>
      <c r="MBY42" s="46"/>
      <c r="MBZ42" s="46"/>
      <c r="MCA42" s="46"/>
      <c r="MCB42" s="46"/>
      <c r="MCC42" s="46"/>
      <c r="MCD42" s="46"/>
      <c r="MCE42" s="46"/>
      <c r="MCF42" s="46"/>
      <c r="MCG42" s="46"/>
      <c r="MCH42" s="46"/>
      <c r="MCI42" s="46"/>
      <c r="MCJ42" s="46"/>
      <c r="MCK42" s="46"/>
      <c r="MCL42" s="46"/>
      <c r="MCM42" s="46"/>
      <c r="MCN42" s="46"/>
      <c r="MCO42" s="46"/>
      <c r="MCP42" s="46"/>
      <c r="MCQ42" s="46"/>
      <c r="MCR42" s="46"/>
      <c r="MCS42" s="46"/>
      <c r="MCT42" s="46"/>
      <c r="MCU42" s="46"/>
      <c r="MCV42" s="46"/>
      <c r="MCW42" s="46"/>
      <c r="MCX42" s="46"/>
      <c r="MCY42" s="46"/>
      <c r="MCZ42" s="46"/>
      <c r="MDA42" s="46"/>
      <c r="MDB42" s="46"/>
      <c r="MDC42" s="46"/>
      <c r="MDD42" s="46"/>
      <c r="MDE42" s="46"/>
      <c r="MDF42" s="46"/>
      <c r="MDG42" s="46"/>
      <c r="MDH42" s="46"/>
      <c r="MDI42" s="46"/>
      <c r="MDJ42" s="46"/>
      <c r="MDK42" s="46"/>
      <c r="MDL42" s="46"/>
      <c r="MDM42" s="46"/>
      <c r="MDN42" s="46"/>
      <c r="MDO42" s="46"/>
      <c r="MDP42" s="46"/>
      <c r="MDQ42" s="46"/>
      <c r="MDR42" s="46"/>
      <c r="MDS42" s="46"/>
      <c r="MDT42" s="46"/>
      <c r="MDU42" s="46"/>
      <c r="MDV42" s="46"/>
      <c r="MDW42" s="46"/>
      <c r="MDX42" s="46"/>
      <c r="MDY42" s="46"/>
      <c r="MDZ42" s="46"/>
      <c r="MEA42" s="46"/>
      <c r="MEB42" s="46"/>
      <c r="MEC42" s="46"/>
      <c r="MED42" s="46"/>
      <c r="MEE42" s="46"/>
      <c r="MEF42" s="46"/>
      <c r="MEG42" s="46"/>
      <c r="MEH42" s="46"/>
      <c r="MEI42" s="46"/>
      <c r="MEJ42" s="46"/>
      <c r="MEK42" s="46"/>
      <c r="MEL42" s="46"/>
      <c r="MEM42" s="46"/>
      <c r="MEN42" s="46"/>
      <c r="MEO42" s="46"/>
      <c r="MEP42" s="46"/>
      <c r="MEQ42" s="46"/>
      <c r="MER42" s="46"/>
      <c r="MES42" s="46"/>
      <c r="MET42" s="46"/>
      <c r="MEU42" s="46"/>
      <c r="MEV42" s="46"/>
      <c r="MEW42" s="46"/>
      <c r="MEX42" s="46"/>
      <c r="MEY42" s="46"/>
      <c r="MEZ42" s="46"/>
      <c r="MFA42" s="46"/>
      <c r="MFB42" s="46"/>
      <c r="MFC42" s="46"/>
      <c r="MFD42" s="46"/>
      <c r="MFE42" s="46"/>
      <c r="MFF42" s="46"/>
      <c r="MFG42" s="46"/>
      <c r="MFH42" s="46"/>
      <c r="MFI42" s="46"/>
      <c r="MFJ42" s="46"/>
      <c r="MFK42" s="46"/>
      <c r="MFL42" s="46"/>
      <c r="MFM42" s="46"/>
      <c r="MFN42" s="46"/>
      <c r="MFO42" s="46"/>
      <c r="MFP42" s="46"/>
      <c r="MFQ42" s="46"/>
      <c r="MFR42" s="46"/>
      <c r="MFS42" s="46"/>
      <c r="MFT42" s="46"/>
      <c r="MFU42" s="46"/>
      <c r="MFV42" s="46"/>
      <c r="MFW42" s="46"/>
      <c r="MFX42" s="46"/>
      <c r="MFY42" s="46"/>
      <c r="MFZ42" s="46"/>
      <c r="MGA42" s="46"/>
      <c r="MGB42" s="46"/>
      <c r="MGC42" s="46"/>
      <c r="MGD42" s="46"/>
      <c r="MGE42" s="46"/>
      <c r="MGF42" s="46"/>
      <c r="MGG42" s="46"/>
      <c r="MGH42" s="46"/>
      <c r="MGI42" s="46"/>
      <c r="MGJ42" s="46"/>
      <c r="MGK42" s="46"/>
      <c r="MGL42" s="46"/>
      <c r="MGM42" s="46"/>
      <c r="MGN42" s="46"/>
      <c r="MGO42" s="46"/>
      <c r="MGP42" s="46"/>
      <c r="MGQ42" s="46"/>
      <c r="MGR42" s="46"/>
      <c r="MGS42" s="46"/>
      <c r="MGT42" s="46"/>
      <c r="MGU42" s="46"/>
      <c r="MGV42" s="46"/>
      <c r="MGW42" s="46"/>
      <c r="MGX42" s="46"/>
      <c r="MGY42" s="46"/>
      <c r="MGZ42" s="46"/>
      <c r="MHA42" s="46"/>
      <c r="MHB42" s="46"/>
      <c r="MHC42" s="46"/>
      <c r="MHD42" s="46"/>
      <c r="MHE42" s="46"/>
      <c r="MHF42" s="46"/>
      <c r="MHG42" s="46"/>
      <c r="MHH42" s="46"/>
      <c r="MHI42" s="46"/>
      <c r="MHJ42" s="46"/>
      <c r="MHK42" s="46"/>
      <c r="MHL42" s="46"/>
      <c r="MHM42" s="46"/>
      <c r="MHN42" s="46"/>
      <c r="MHO42" s="46"/>
      <c r="MHP42" s="46"/>
      <c r="MHQ42" s="46"/>
      <c r="MHR42" s="46"/>
      <c r="MHS42" s="46"/>
      <c r="MHT42" s="46"/>
      <c r="MHU42" s="46"/>
      <c r="MHV42" s="46"/>
      <c r="MHW42" s="46"/>
      <c r="MHX42" s="46"/>
      <c r="MHY42" s="46"/>
      <c r="MHZ42" s="46"/>
      <c r="MIA42" s="46"/>
      <c r="MIB42" s="46"/>
      <c r="MIC42" s="46"/>
      <c r="MID42" s="46"/>
      <c r="MIE42" s="46"/>
      <c r="MIF42" s="46"/>
      <c r="MIG42" s="46"/>
      <c r="MIH42" s="46"/>
      <c r="MII42" s="46"/>
      <c r="MIJ42" s="46"/>
      <c r="MIK42" s="46"/>
      <c r="MIL42" s="46"/>
      <c r="MIM42" s="46"/>
      <c r="MIN42" s="46"/>
      <c r="MIO42" s="46"/>
      <c r="MIP42" s="46"/>
      <c r="MIQ42" s="46"/>
      <c r="MIR42" s="46"/>
      <c r="MIS42" s="46"/>
      <c r="MIT42" s="46"/>
      <c r="MIU42" s="46"/>
      <c r="MIV42" s="46"/>
      <c r="MIW42" s="46"/>
      <c r="MIX42" s="46"/>
      <c r="MIY42" s="46"/>
      <c r="MIZ42" s="46"/>
      <c r="MJA42" s="46"/>
      <c r="MJB42" s="46"/>
      <c r="MJC42" s="46"/>
      <c r="MJD42" s="46"/>
      <c r="MJE42" s="46"/>
      <c r="MJF42" s="46"/>
      <c r="MJG42" s="46"/>
      <c r="MJH42" s="46"/>
      <c r="MJI42" s="46"/>
      <c r="MJJ42" s="46"/>
      <c r="MJK42" s="46"/>
      <c r="MJL42" s="46"/>
      <c r="MJM42" s="46"/>
      <c r="MJN42" s="46"/>
      <c r="MJO42" s="46"/>
      <c r="MJP42" s="46"/>
      <c r="MJQ42" s="46"/>
      <c r="MJR42" s="46"/>
      <c r="MJS42" s="46"/>
      <c r="MJT42" s="46"/>
      <c r="MJU42" s="46"/>
      <c r="MJV42" s="46"/>
      <c r="MJW42" s="46"/>
      <c r="MJX42" s="46"/>
      <c r="MJY42" s="46"/>
      <c r="MJZ42" s="46"/>
      <c r="MKA42" s="46"/>
      <c r="MKB42" s="46"/>
      <c r="MKC42" s="46"/>
      <c r="MKD42" s="46"/>
      <c r="MKE42" s="46"/>
      <c r="MKF42" s="46"/>
      <c r="MKG42" s="46"/>
      <c r="MKH42" s="46"/>
      <c r="MKI42" s="46"/>
      <c r="MKJ42" s="46"/>
      <c r="MKK42" s="46"/>
      <c r="MKL42" s="46"/>
      <c r="MKM42" s="46"/>
      <c r="MKN42" s="46"/>
      <c r="MKO42" s="46"/>
      <c r="MKP42" s="46"/>
      <c r="MKQ42" s="46"/>
      <c r="MKR42" s="46"/>
      <c r="MKS42" s="46"/>
      <c r="MKT42" s="46"/>
      <c r="MKU42" s="46"/>
      <c r="MKV42" s="46"/>
      <c r="MKW42" s="46"/>
      <c r="MKX42" s="46"/>
      <c r="MKY42" s="46"/>
      <c r="MKZ42" s="46"/>
      <c r="MLA42" s="46"/>
      <c r="MLB42" s="46"/>
      <c r="MLC42" s="46"/>
      <c r="MLD42" s="46"/>
      <c r="MLE42" s="46"/>
      <c r="MLF42" s="46"/>
      <c r="MLG42" s="46"/>
      <c r="MLH42" s="46"/>
      <c r="MLI42" s="46"/>
      <c r="MLJ42" s="46"/>
      <c r="MLK42" s="46"/>
      <c r="MLL42" s="46"/>
      <c r="MLM42" s="46"/>
      <c r="MLN42" s="46"/>
      <c r="MLO42" s="46"/>
      <c r="MLP42" s="46"/>
      <c r="MLQ42" s="46"/>
      <c r="MLR42" s="46"/>
      <c r="MLS42" s="46"/>
      <c r="MLT42" s="46"/>
      <c r="MLU42" s="46"/>
      <c r="MLV42" s="46"/>
      <c r="MLW42" s="46"/>
      <c r="MLX42" s="46"/>
      <c r="MLY42" s="46"/>
      <c r="MLZ42" s="46"/>
      <c r="MMA42" s="46"/>
      <c r="MMB42" s="46"/>
      <c r="MMC42" s="46"/>
      <c r="MMD42" s="46"/>
      <c r="MME42" s="46"/>
      <c r="MMF42" s="46"/>
      <c r="MMG42" s="46"/>
      <c r="MMH42" s="46"/>
      <c r="MMI42" s="46"/>
      <c r="MMJ42" s="46"/>
      <c r="MMK42" s="46"/>
      <c r="MML42" s="46"/>
      <c r="MMM42" s="46"/>
      <c r="MMN42" s="46"/>
      <c r="MMO42" s="46"/>
      <c r="MMP42" s="46"/>
      <c r="MMQ42" s="46"/>
      <c r="MMR42" s="46"/>
      <c r="MMS42" s="46"/>
      <c r="MMT42" s="46"/>
      <c r="MMU42" s="46"/>
      <c r="MMV42" s="46"/>
      <c r="MMW42" s="46"/>
      <c r="MMX42" s="46"/>
      <c r="MMY42" s="46"/>
      <c r="MMZ42" s="46"/>
      <c r="MNA42" s="46"/>
      <c r="MNB42" s="46"/>
      <c r="MNC42" s="46"/>
      <c r="MND42" s="46"/>
      <c r="MNE42" s="46"/>
      <c r="MNF42" s="46"/>
      <c r="MNG42" s="46"/>
      <c r="MNH42" s="46"/>
      <c r="MNI42" s="46"/>
      <c r="MNJ42" s="46"/>
      <c r="MNK42" s="46"/>
      <c r="MNL42" s="46"/>
      <c r="MNM42" s="46"/>
      <c r="MNN42" s="46"/>
      <c r="MNO42" s="46"/>
      <c r="MNP42" s="46"/>
      <c r="MNQ42" s="46"/>
      <c r="MNR42" s="46"/>
      <c r="MNS42" s="46"/>
      <c r="MNT42" s="46"/>
      <c r="MNU42" s="46"/>
      <c r="MNV42" s="46"/>
      <c r="MNW42" s="46"/>
      <c r="MNX42" s="46"/>
      <c r="MNY42" s="46"/>
      <c r="MNZ42" s="46"/>
      <c r="MOA42" s="46"/>
      <c r="MOB42" s="46"/>
      <c r="MOC42" s="46"/>
      <c r="MOD42" s="46"/>
      <c r="MOE42" s="46"/>
      <c r="MOF42" s="46"/>
      <c r="MOG42" s="46"/>
      <c r="MOH42" s="46"/>
      <c r="MOI42" s="46"/>
      <c r="MOJ42" s="46"/>
      <c r="MOK42" s="46"/>
      <c r="MOL42" s="46"/>
      <c r="MOM42" s="46"/>
      <c r="MON42" s="46"/>
      <c r="MOO42" s="46"/>
      <c r="MOP42" s="46"/>
      <c r="MOQ42" s="46"/>
      <c r="MOR42" s="46"/>
      <c r="MOS42" s="46"/>
      <c r="MOT42" s="46"/>
      <c r="MOU42" s="46"/>
      <c r="MOV42" s="46"/>
      <c r="MOW42" s="46"/>
      <c r="MOX42" s="46"/>
      <c r="MOY42" s="46"/>
      <c r="MOZ42" s="46"/>
      <c r="MPA42" s="46"/>
      <c r="MPB42" s="46"/>
      <c r="MPC42" s="46"/>
      <c r="MPD42" s="46"/>
      <c r="MPE42" s="46"/>
      <c r="MPF42" s="46"/>
      <c r="MPG42" s="46"/>
      <c r="MPH42" s="46"/>
      <c r="MPI42" s="46"/>
      <c r="MPJ42" s="46"/>
      <c r="MPK42" s="46"/>
      <c r="MPL42" s="46"/>
      <c r="MPM42" s="46"/>
      <c r="MPN42" s="46"/>
      <c r="MPO42" s="46"/>
      <c r="MPP42" s="46"/>
      <c r="MPQ42" s="46"/>
      <c r="MPR42" s="46"/>
      <c r="MPS42" s="46"/>
      <c r="MPT42" s="46"/>
      <c r="MPU42" s="46"/>
      <c r="MPV42" s="46"/>
      <c r="MPW42" s="46"/>
      <c r="MPX42" s="46"/>
      <c r="MPY42" s="46"/>
      <c r="MPZ42" s="46"/>
      <c r="MQA42" s="46"/>
      <c r="MQB42" s="46"/>
      <c r="MQC42" s="46"/>
      <c r="MQD42" s="46"/>
      <c r="MQE42" s="46"/>
      <c r="MQF42" s="46"/>
      <c r="MQG42" s="46"/>
      <c r="MQH42" s="46"/>
      <c r="MQI42" s="46"/>
      <c r="MQJ42" s="46"/>
      <c r="MQK42" s="46"/>
      <c r="MQL42" s="46"/>
      <c r="MQM42" s="46"/>
      <c r="MQN42" s="46"/>
      <c r="MQO42" s="46"/>
      <c r="MQP42" s="46"/>
      <c r="MQQ42" s="46"/>
      <c r="MQR42" s="46"/>
      <c r="MQS42" s="46"/>
      <c r="MQT42" s="46"/>
      <c r="MQU42" s="46"/>
      <c r="MQV42" s="46"/>
      <c r="MQW42" s="46"/>
      <c r="MQX42" s="46"/>
      <c r="MQY42" s="46"/>
      <c r="MQZ42" s="46"/>
      <c r="MRA42" s="46"/>
      <c r="MRB42" s="46"/>
      <c r="MRC42" s="46"/>
      <c r="MRD42" s="46"/>
      <c r="MRE42" s="46"/>
      <c r="MRF42" s="46"/>
      <c r="MRG42" s="46"/>
      <c r="MRH42" s="46"/>
      <c r="MRI42" s="46"/>
      <c r="MRJ42" s="46"/>
      <c r="MRK42" s="46"/>
      <c r="MRL42" s="46"/>
      <c r="MRM42" s="46"/>
      <c r="MRN42" s="46"/>
      <c r="MRO42" s="46"/>
      <c r="MRP42" s="46"/>
      <c r="MRQ42" s="46"/>
      <c r="MRR42" s="46"/>
      <c r="MRS42" s="46"/>
      <c r="MRT42" s="46"/>
      <c r="MRU42" s="46"/>
      <c r="MRV42" s="46"/>
      <c r="MRW42" s="46"/>
      <c r="MRX42" s="46"/>
      <c r="MRY42" s="46"/>
      <c r="MRZ42" s="46"/>
      <c r="MSA42" s="46"/>
      <c r="MSB42" s="46"/>
      <c r="MSC42" s="46"/>
      <c r="MSD42" s="46"/>
      <c r="MSE42" s="46"/>
      <c r="MSF42" s="46"/>
      <c r="MSG42" s="46"/>
      <c r="MSH42" s="46"/>
      <c r="MSI42" s="46"/>
      <c r="MSJ42" s="46"/>
      <c r="MSK42" s="46"/>
      <c r="MSL42" s="46"/>
      <c r="MSM42" s="46"/>
      <c r="MSN42" s="46"/>
      <c r="MSO42" s="46"/>
      <c r="MSP42" s="46"/>
      <c r="MSQ42" s="46"/>
      <c r="MSR42" s="46"/>
      <c r="MSS42" s="46"/>
      <c r="MST42" s="46"/>
      <c r="MSU42" s="46"/>
      <c r="MSV42" s="46"/>
      <c r="MSW42" s="46"/>
      <c r="MSX42" s="46"/>
      <c r="MSY42" s="46"/>
      <c r="MSZ42" s="46"/>
      <c r="MTA42" s="46"/>
      <c r="MTB42" s="46"/>
      <c r="MTC42" s="46"/>
      <c r="MTD42" s="46"/>
      <c r="MTE42" s="46"/>
      <c r="MTF42" s="46"/>
      <c r="MTG42" s="46"/>
      <c r="MTH42" s="46"/>
      <c r="MTI42" s="46"/>
      <c r="MTJ42" s="46"/>
      <c r="MTK42" s="46"/>
      <c r="MTL42" s="46"/>
      <c r="MTM42" s="46"/>
      <c r="MTN42" s="46"/>
      <c r="MTO42" s="46"/>
      <c r="MTP42" s="46"/>
      <c r="MTQ42" s="46"/>
      <c r="MTR42" s="46"/>
      <c r="MTS42" s="46"/>
      <c r="MTT42" s="46"/>
      <c r="MTU42" s="46"/>
      <c r="MTV42" s="46"/>
      <c r="MTW42" s="46"/>
      <c r="MTX42" s="46"/>
      <c r="MTY42" s="46"/>
      <c r="MTZ42" s="46"/>
      <c r="MUA42" s="46"/>
      <c r="MUB42" s="46"/>
      <c r="MUC42" s="46"/>
      <c r="MUD42" s="46"/>
      <c r="MUE42" s="46"/>
      <c r="MUF42" s="46"/>
      <c r="MUG42" s="46"/>
      <c r="MUH42" s="46"/>
      <c r="MUI42" s="46"/>
      <c r="MUJ42" s="46"/>
      <c r="MUK42" s="46"/>
      <c r="MUL42" s="46"/>
      <c r="MUM42" s="46"/>
      <c r="MUN42" s="46"/>
      <c r="MUO42" s="46"/>
      <c r="MUP42" s="46"/>
      <c r="MUQ42" s="46"/>
      <c r="MUR42" s="46"/>
      <c r="MUS42" s="46"/>
      <c r="MUT42" s="46"/>
      <c r="MUU42" s="46"/>
      <c r="MUV42" s="46"/>
      <c r="MUW42" s="46"/>
      <c r="MUX42" s="46"/>
      <c r="MUY42" s="46"/>
      <c r="MUZ42" s="46"/>
      <c r="MVA42" s="46"/>
      <c r="MVB42" s="46"/>
      <c r="MVC42" s="46"/>
      <c r="MVD42" s="46"/>
      <c r="MVE42" s="46"/>
      <c r="MVF42" s="46"/>
      <c r="MVG42" s="46"/>
      <c r="MVH42" s="46"/>
      <c r="MVI42" s="46"/>
      <c r="MVJ42" s="46"/>
      <c r="MVK42" s="46"/>
      <c r="MVL42" s="46"/>
      <c r="MVM42" s="46"/>
      <c r="MVN42" s="46"/>
      <c r="MVO42" s="46"/>
      <c r="MVP42" s="46"/>
      <c r="MVQ42" s="46"/>
      <c r="MVR42" s="46"/>
      <c r="MVS42" s="46"/>
      <c r="MVT42" s="46"/>
      <c r="MVU42" s="46"/>
      <c r="MVV42" s="46"/>
      <c r="MVW42" s="46"/>
      <c r="MVX42" s="46"/>
      <c r="MVY42" s="46"/>
      <c r="MVZ42" s="46"/>
      <c r="MWA42" s="46"/>
      <c r="MWB42" s="46"/>
      <c r="MWC42" s="46"/>
      <c r="MWD42" s="46"/>
      <c r="MWE42" s="46"/>
      <c r="MWF42" s="46"/>
      <c r="MWG42" s="46"/>
      <c r="MWH42" s="46"/>
      <c r="MWI42" s="46"/>
      <c r="MWJ42" s="46"/>
      <c r="MWK42" s="46"/>
      <c r="MWL42" s="46"/>
      <c r="MWM42" s="46"/>
      <c r="MWN42" s="46"/>
      <c r="MWO42" s="46"/>
      <c r="MWP42" s="46"/>
      <c r="MWQ42" s="46"/>
      <c r="MWR42" s="46"/>
      <c r="MWS42" s="46"/>
      <c r="MWT42" s="46"/>
      <c r="MWU42" s="46"/>
      <c r="MWV42" s="46"/>
      <c r="MWW42" s="46"/>
      <c r="MWX42" s="46"/>
      <c r="MWY42" s="46"/>
      <c r="MWZ42" s="46"/>
      <c r="MXA42" s="46"/>
      <c r="MXB42" s="46"/>
      <c r="MXC42" s="46"/>
      <c r="MXD42" s="46"/>
      <c r="MXE42" s="46"/>
      <c r="MXF42" s="46"/>
      <c r="MXG42" s="46"/>
      <c r="MXH42" s="46"/>
      <c r="MXI42" s="46"/>
      <c r="MXJ42" s="46"/>
      <c r="MXK42" s="46"/>
      <c r="MXL42" s="46"/>
      <c r="MXM42" s="46"/>
      <c r="MXN42" s="46"/>
      <c r="MXO42" s="46"/>
      <c r="MXP42" s="46"/>
      <c r="MXQ42" s="46"/>
      <c r="MXR42" s="46"/>
      <c r="MXS42" s="46"/>
      <c r="MXT42" s="46"/>
      <c r="MXU42" s="46"/>
      <c r="MXV42" s="46"/>
      <c r="MXW42" s="46"/>
      <c r="MXX42" s="46"/>
      <c r="MXY42" s="46"/>
      <c r="MXZ42" s="46"/>
      <c r="MYA42" s="46"/>
      <c r="MYB42" s="46"/>
      <c r="MYC42" s="46"/>
      <c r="MYD42" s="46"/>
      <c r="MYE42" s="46"/>
      <c r="MYF42" s="46"/>
      <c r="MYG42" s="46"/>
      <c r="MYH42" s="46"/>
      <c r="MYI42" s="46"/>
      <c r="MYJ42" s="46"/>
      <c r="MYK42" s="46"/>
      <c r="MYL42" s="46"/>
      <c r="MYM42" s="46"/>
      <c r="MYN42" s="46"/>
      <c r="MYO42" s="46"/>
      <c r="MYP42" s="46"/>
      <c r="MYQ42" s="46"/>
      <c r="MYR42" s="46"/>
      <c r="MYS42" s="46"/>
      <c r="MYT42" s="46"/>
      <c r="MYU42" s="46"/>
      <c r="MYV42" s="46"/>
      <c r="MYW42" s="46"/>
      <c r="MYX42" s="46"/>
      <c r="MYY42" s="46"/>
      <c r="MYZ42" s="46"/>
      <c r="MZA42" s="46"/>
      <c r="MZB42" s="46"/>
      <c r="MZC42" s="46"/>
      <c r="MZD42" s="46"/>
      <c r="MZE42" s="46"/>
      <c r="MZF42" s="46"/>
      <c r="MZG42" s="46"/>
      <c r="MZH42" s="46"/>
      <c r="MZI42" s="46"/>
      <c r="MZJ42" s="46"/>
      <c r="MZK42" s="46"/>
      <c r="MZL42" s="46"/>
      <c r="MZM42" s="46"/>
      <c r="MZN42" s="46"/>
      <c r="MZO42" s="46"/>
      <c r="MZP42" s="46"/>
      <c r="MZQ42" s="46"/>
      <c r="MZR42" s="46"/>
      <c r="MZS42" s="46"/>
      <c r="MZT42" s="46"/>
      <c r="MZU42" s="46"/>
      <c r="MZV42" s="46"/>
      <c r="MZW42" s="46"/>
      <c r="MZX42" s="46"/>
      <c r="MZY42" s="46"/>
      <c r="MZZ42" s="46"/>
      <c r="NAA42" s="46"/>
      <c r="NAB42" s="46"/>
      <c r="NAC42" s="46"/>
      <c r="NAD42" s="46"/>
      <c r="NAE42" s="46"/>
      <c r="NAF42" s="46"/>
      <c r="NAG42" s="46"/>
      <c r="NAH42" s="46"/>
      <c r="NAI42" s="46"/>
      <c r="NAJ42" s="46"/>
      <c r="NAK42" s="46"/>
      <c r="NAL42" s="46"/>
      <c r="NAM42" s="46"/>
      <c r="NAN42" s="46"/>
      <c r="NAO42" s="46"/>
      <c r="NAP42" s="46"/>
      <c r="NAQ42" s="46"/>
      <c r="NAR42" s="46"/>
      <c r="NAS42" s="46"/>
      <c r="NAT42" s="46"/>
      <c r="NAU42" s="46"/>
      <c r="NAV42" s="46"/>
      <c r="NAW42" s="46"/>
      <c r="NAX42" s="46"/>
      <c r="NAY42" s="46"/>
      <c r="NAZ42" s="46"/>
      <c r="NBA42" s="46"/>
      <c r="NBB42" s="46"/>
      <c r="NBC42" s="46"/>
      <c r="NBD42" s="46"/>
      <c r="NBE42" s="46"/>
      <c r="NBF42" s="46"/>
      <c r="NBG42" s="46"/>
      <c r="NBH42" s="46"/>
      <c r="NBI42" s="46"/>
      <c r="NBJ42" s="46"/>
      <c r="NBK42" s="46"/>
      <c r="NBL42" s="46"/>
      <c r="NBM42" s="46"/>
      <c r="NBN42" s="46"/>
      <c r="NBO42" s="46"/>
      <c r="NBP42" s="46"/>
      <c r="NBQ42" s="46"/>
      <c r="NBR42" s="46"/>
      <c r="NBS42" s="46"/>
      <c r="NBT42" s="46"/>
      <c r="NBU42" s="46"/>
      <c r="NBV42" s="46"/>
      <c r="NBW42" s="46"/>
      <c r="NBX42" s="46"/>
      <c r="NBY42" s="46"/>
      <c r="NBZ42" s="46"/>
      <c r="NCA42" s="46"/>
      <c r="NCB42" s="46"/>
      <c r="NCC42" s="46"/>
      <c r="NCD42" s="46"/>
      <c r="NCE42" s="46"/>
      <c r="NCF42" s="46"/>
      <c r="NCG42" s="46"/>
      <c r="NCH42" s="46"/>
      <c r="NCI42" s="46"/>
      <c r="NCJ42" s="46"/>
      <c r="NCK42" s="46"/>
      <c r="NCL42" s="46"/>
      <c r="NCM42" s="46"/>
      <c r="NCN42" s="46"/>
      <c r="NCO42" s="46"/>
      <c r="NCP42" s="46"/>
      <c r="NCQ42" s="46"/>
      <c r="NCR42" s="46"/>
      <c r="NCS42" s="46"/>
      <c r="NCT42" s="46"/>
      <c r="NCU42" s="46"/>
      <c r="NCV42" s="46"/>
      <c r="NCW42" s="46"/>
      <c r="NCX42" s="46"/>
      <c r="NCY42" s="46"/>
      <c r="NCZ42" s="46"/>
      <c r="NDA42" s="46"/>
      <c r="NDB42" s="46"/>
      <c r="NDC42" s="46"/>
      <c r="NDD42" s="46"/>
      <c r="NDE42" s="46"/>
      <c r="NDF42" s="46"/>
      <c r="NDG42" s="46"/>
      <c r="NDH42" s="46"/>
      <c r="NDI42" s="46"/>
      <c r="NDJ42" s="46"/>
      <c r="NDK42" s="46"/>
      <c r="NDL42" s="46"/>
      <c r="NDM42" s="46"/>
      <c r="NDN42" s="46"/>
      <c r="NDO42" s="46"/>
      <c r="NDP42" s="46"/>
      <c r="NDQ42" s="46"/>
      <c r="NDR42" s="46"/>
      <c r="NDS42" s="46"/>
      <c r="NDT42" s="46"/>
      <c r="NDU42" s="46"/>
      <c r="NDV42" s="46"/>
      <c r="NDW42" s="46"/>
      <c r="NDX42" s="46"/>
      <c r="NDY42" s="46"/>
      <c r="NDZ42" s="46"/>
      <c r="NEA42" s="46"/>
      <c r="NEB42" s="46"/>
      <c r="NEC42" s="46"/>
      <c r="NED42" s="46"/>
      <c r="NEE42" s="46"/>
      <c r="NEF42" s="46"/>
      <c r="NEG42" s="46"/>
      <c r="NEH42" s="46"/>
      <c r="NEI42" s="46"/>
      <c r="NEJ42" s="46"/>
      <c r="NEK42" s="46"/>
      <c r="NEL42" s="46"/>
      <c r="NEM42" s="46"/>
      <c r="NEN42" s="46"/>
      <c r="NEO42" s="46"/>
      <c r="NEP42" s="46"/>
      <c r="NEQ42" s="46"/>
      <c r="NER42" s="46"/>
      <c r="NES42" s="46"/>
      <c r="NET42" s="46"/>
      <c r="NEU42" s="46"/>
      <c r="NEV42" s="46"/>
      <c r="NEW42" s="46"/>
      <c r="NEX42" s="46"/>
      <c r="NEY42" s="46"/>
      <c r="NEZ42" s="46"/>
      <c r="NFA42" s="46"/>
      <c r="NFB42" s="46"/>
      <c r="NFC42" s="46"/>
      <c r="NFD42" s="46"/>
      <c r="NFE42" s="46"/>
      <c r="NFF42" s="46"/>
      <c r="NFG42" s="46"/>
      <c r="NFH42" s="46"/>
      <c r="NFI42" s="46"/>
      <c r="NFJ42" s="46"/>
      <c r="NFK42" s="46"/>
      <c r="NFL42" s="46"/>
      <c r="NFM42" s="46"/>
      <c r="NFN42" s="46"/>
      <c r="NFO42" s="46"/>
      <c r="NFP42" s="46"/>
      <c r="NFQ42" s="46"/>
      <c r="NFR42" s="46"/>
      <c r="NFS42" s="46"/>
      <c r="NFT42" s="46"/>
      <c r="NFU42" s="46"/>
      <c r="NFV42" s="46"/>
      <c r="NFW42" s="46"/>
      <c r="NFX42" s="46"/>
      <c r="NFY42" s="46"/>
      <c r="NFZ42" s="46"/>
      <c r="NGA42" s="46"/>
      <c r="NGB42" s="46"/>
      <c r="NGC42" s="46"/>
      <c r="NGD42" s="46"/>
      <c r="NGE42" s="46"/>
      <c r="NGF42" s="46"/>
      <c r="NGG42" s="46"/>
      <c r="NGH42" s="46"/>
      <c r="NGI42" s="46"/>
      <c r="NGJ42" s="46"/>
      <c r="NGK42" s="46"/>
      <c r="NGL42" s="46"/>
      <c r="NGM42" s="46"/>
      <c r="NGN42" s="46"/>
      <c r="NGO42" s="46"/>
      <c r="NGP42" s="46"/>
      <c r="NGQ42" s="46"/>
      <c r="NGR42" s="46"/>
      <c r="NGS42" s="46"/>
      <c r="NGT42" s="46"/>
      <c r="NGU42" s="46"/>
      <c r="NGV42" s="46"/>
      <c r="NGW42" s="46"/>
      <c r="NGX42" s="46"/>
      <c r="NGY42" s="46"/>
      <c r="NGZ42" s="46"/>
      <c r="NHA42" s="46"/>
      <c r="NHB42" s="46"/>
      <c r="NHC42" s="46"/>
      <c r="NHD42" s="46"/>
      <c r="NHE42" s="46"/>
      <c r="NHF42" s="46"/>
      <c r="NHG42" s="46"/>
      <c r="NHH42" s="46"/>
      <c r="NHI42" s="46"/>
      <c r="NHJ42" s="46"/>
      <c r="NHK42" s="46"/>
      <c r="NHL42" s="46"/>
      <c r="NHM42" s="46"/>
      <c r="NHN42" s="46"/>
      <c r="NHO42" s="46"/>
      <c r="NHP42" s="46"/>
      <c r="NHQ42" s="46"/>
      <c r="NHR42" s="46"/>
      <c r="NHS42" s="46"/>
      <c r="NHT42" s="46"/>
      <c r="NHU42" s="46"/>
      <c r="NHV42" s="46"/>
      <c r="NHW42" s="46"/>
      <c r="NHX42" s="46"/>
      <c r="NHY42" s="46"/>
      <c r="NHZ42" s="46"/>
      <c r="NIA42" s="46"/>
      <c r="NIB42" s="46"/>
      <c r="NIC42" s="46"/>
      <c r="NID42" s="46"/>
      <c r="NIE42" s="46"/>
      <c r="NIF42" s="46"/>
      <c r="NIG42" s="46"/>
      <c r="NIH42" s="46"/>
      <c r="NII42" s="46"/>
      <c r="NIJ42" s="46"/>
      <c r="NIK42" s="46"/>
      <c r="NIL42" s="46"/>
      <c r="NIM42" s="46"/>
      <c r="NIN42" s="46"/>
      <c r="NIO42" s="46"/>
      <c r="NIP42" s="46"/>
      <c r="NIQ42" s="46"/>
      <c r="NIR42" s="46"/>
      <c r="NIS42" s="46"/>
      <c r="NIT42" s="46"/>
      <c r="NIU42" s="46"/>
      <c r="NIV42" s="46"/>
      <c r="NIW42" s="46"/>
      <c r="NIX42" s="46"/>
      <c r="NIY42" s="46"/>
      <c r="NIZ42" s="46"/>
      <c r="NJA42" s="46"/>
      <c r="NJB42" s="46"/>
      <c r="NJC42" s="46"/>
      <c r="NJD42" s="46"/>
      <c r="NJE42" s="46"/>
      <c r="NJF42" s="46"/>
      <c r="NJG42" s="46"/>
      <c r="NJH42" s="46"/>
      <c r="NJI42" s="46"/>
      <c r="NJJ42" s="46"/>
      <c r="NJK42" s="46"/>
      <c r="NJL42" s="46"/>
      <c r="NJM42" s="46"/>
      <c r="NJN42" s="46"/>
      <c r="NJO42" s="46"/>
      <c r="NJP42" s="46"/>
      <c r="NJQ42" s="46"/>
      <c r="NJR42" s="46"/>
      <c r="NJS42" s="46"/>
      <c r="NJT42" s="46"/>
      <c r="NJU42" s="46"/>
      <c r="NJV42" s="46"/>
      <c r="NJW42" s="46"/>
      <c r="NJX42" s="46"/>
      <c r="NJY42" s="46"/>
      <c r="NJZ42" s="46"/>
      <c r="NKA42" s="46"/>
      <c r="NKB42" s="46"/>
      <c r="NKC42" s="46"/>
      <c r="NKD42" s="46"/>
      <c r="NKE42" s="46"/>
      <c r="NKF42" s="46"/>
      <c r="NKG42" s="46"/>
      <c r="NKH42" s="46"/>
      <c r="NKI42" s="46"/>
      <c r="NKJ42" s="46"/>
      <c r="NKK42" s="46"/>
      <c r="NKL42" s="46"/>
      <c r="NKM42" s="46"/>
      <c r="NKN42" s="46"/>
      <c r="NKO42" s="46"/>
      <c r="NKP42" s="46"/>
      <c r="NKQ42" s="46"/>
      <c r="NKR42" s="46"/>
      <c r="NKS42" s="46"/>
      <c r="NKT42" s="46"/>
      <c r="NKU42" s="46"/>
      <c r="NKV42" s="46"/>
      <c r="NKW42" s="46"/>
      <c r="NKX42" s="46"/>
      <c r="NKY42" s="46"/>
      <c r="NKZ42" s="46"/>
      <c r="NLA42" s="46"/>
      <c r="NLB42" s="46"/>
      <c r="NLC42" s="46"/>
      <c r="NLD42" s="46"/>
      <c r="NLE42" s="46"/>
      <c r="NLF42" s="46"/>
      <c r="NLG42" s="46"/>
      <c r="NLH42" s="46"/>
      <c r="NLI42" s="46"/>
      <c r="NLJ42" s="46"/>
      <c r="NLK42" s="46"/>
      <c r="NLL42" s="46"/>
      <c r="NLM42" s="46"/>
      <c r="NLN42" s="46"/>
      <c r="NLO42" s="46"/>
      <c r="NLP42" s="46"/>
      <c r="NLQ42" s="46"/>
      <c r="NLR42" s="46"/>
      <c r="NLS42" s="46"/>
      <c r="NLT42" s="46"/>
      <c r="NLU42" s="46"/>
      <c r="NLV42" s="46"/>
      <c r="NLW42" s="46"/>
      <c r="NLX42" s="46"/>
      <c r="NLY42" s="46"/>
      <c r="NLZ42" s="46"/>
      <c r="NMA42" s="46"/>
      <c r="NMB42" s="46"/>
      <c r="NMC42" s="46"/>
      <c r="NMD42" s="46"/>
      <c r="NME42" s="46"/>
      <c r="NMF42" s="46"/>
      <c r="NMG42" s="46"/>
      <c r="NMH42" s="46"/>
      <c r="NMI42" s="46"/>
      <c r="NMJ42" s="46"/>
      <c r="NMK42" s="46"/>
      <c r="NML42" s="46"/>
      <c r="NMM42" s="46"/>
      <c r="NMN42" s="46"/>
      <c r="NMO42" s="46"/>
      <c r="NMP42" s="46"/>
      <c r="NMQ42" s="46"/>
      <c r="NMR42" s="46"/>
      <c r="NMS42" s="46"/>
      <c r="NMT42" s="46"/>
      <c r="NMU42" s="46"/>
      <c r="NMV42" s="46"/>
      <c r="NMW42" s="46"/>
      <c r="NMX42" s="46"/>
      <c r="NMY42" s="46"/>
      <c r="NMZ42" s="46"/>
      <c r="NNA42" s="46"/>
      <c r="NNB42" s="46"/>
      <c r="NNC42" s="46"/>
      <c r="NND42" s="46"/>
      <c r="NNE42" s="46"/>
      <c r="NNF42" s="46"/>
      <c r="NNG42" s="46"/>
      <c r="NNH42" s="46"/>
      <c r="NNI42" s="46"/>
      <c r="NNJ42" s="46"/>
      <c r="NNK42" s="46"/>
      <c r="NNL42" s="46"/>
      <c r="NNM42" s="46"/>
      <c r="NNN42" s="46"/>
      <c r="NNO42" s="46"/>
      <c r="NNP42" s="46"/>
      <c r="NNQ42" s="46"/>
      <c r="NNR42" s="46"/>
      <c r="NNS42" s="46"/>
      <c r="NNT42" s="46"/>
      <c r="NNU42" s="46"/>
      <c r="NNV42" s="46"/>
      <c r="NNW42" s="46"/>
      <c r="NNX42" s="46"/>
      <c r="NNY42" s="46"/>
      <c r="NNZ42" s="46"/>
      <c r="NOA42" s="46"/>
      <c r="NOB42" s="46"/>
      <c r="NOC42" s="46"/>
      <c r="NOD42" s="46"/>
      <c r="NOE42" s="46"/>
      <c r="NOF42" s="46"/>
      <c r="NOG42" s="46"/>
      <c r="NOH42" s="46"/>
      <c r="NOI42" s="46"/>
      <c r="NOJ42" s="46"/>
      <c r="NOK42" s="46"/>
      <c r="NOL42" s="46"/>
      <c r="NOM42" s="46"/>
      <c r="NON42" s="46"/>
      <c r="NOO42" s="46"/>
      <c r="NOP42" s="46"/>
      <c r="NOQ42" s="46"/>
      <c r="NOR42" s="46"/>
      <c r="NOS42" s="46"/>
      <c r="NOT42" s="46"/>
      <c r="NOU42" s="46"/>
      <c r="NOV42" s="46"/>
      <c r="NOW42" s="46"/>
      <c r="NOX42" s="46"/>
      <c r="NOY42" s="46"/>
      <c r="NOZ42" s="46"/>
      <c r="NPA42" s="46"/>
      <c r="NPB42" s="46"/>
      <c r="NPC42" s="46"/>
      <c r="NPD42" s="46"/>
      <c r="NPE42" s="46"/>
      <c r="NPF42" s="46"/>
      <c r="NPG42" s="46"/>
      <c r="NPH42" s="46"/>
      <c r="NPI42" s="46"/>
      <c r="NPJ42" s="46"/>
      <c r="NPK42" s="46"/>
      <c r="NPL42" s="46"/>
      <c r="NPM42" s="46"/>
      <c r="NPN42" s="46"/>
      <c r="NPO42" s="46"/>
      <c r="NPP42" s="46"/>
      <c r="NPQ42" s="46"/>
      <c r="NPR42" s="46"/>
      <c r="NPS42" s="46"/>
      <c r="NPT42" s="46"/>
      <c r="NPU42" s="46"/>
      <c r="NPV42" s="46"/>
      <c r="NPW42" s="46"/>
      <c r="NPX42" s="46"/>
      <c r="NPY42" s="46"/>
      <c r="NPZ42" s="46"/>
      <c r="NQA42" s="46"/>
      <c r="NQB42" s="46"/>
      <c r="NQC42" s="46"/>
      <c r="NQD42" s="46"/>
      <c r="NQE42" s="46"/>
      <c r="NQF42" s="46"/>
      <c r="NQG42" s="46"/>
      <c r="NQH42" s="46"/>
      <c r="NQI42" s="46"/>
      <c r="NQJ42" s="46"/>
      <c r="NQK42" s="46"/>
      <c r="NQL42" s="46"/>
      <c r="NQM42" s="46"/>
      <c r="NQN42" s="46"/>
      <c r="NQO42" s="46"/>
      <c r="NQP42" s="46"/>
      <c r="NQQ42" s="46"/>
      <c r="NQR42" s="46"/>
      <c r="NQS42" s="46"/>
      <c r="NQT42" s="46"/>
      <c r="NQU42" s="46"/>
      <c r="NQV42" s="46"/>
      <c r="NQW42" s="46"/>
      <c r="NQX42" s="46"/>
      <c r="NQY42" s="46"/>
      <c r="NQZ42" s="46"/>
      <c r="NRA42" s="46"/>
      <c r="NRB42" s="46"/>
      <c r="NRC42" s="46"/>
      <c r="NRD42" s="46"/>
      <c r="NRE42" s="46"/>
      <c r="NRF42" s="46"/>
      <c r="NRG42" s="46"/>
      <c r="NRH42" s="46"/>
      <c r="NRI42" s="46"/>
      <c r="NRJ42" s="46"/>
      <c r="NRK42" s="46"/>
      <c r="NRL42" s="46"/>
      <c r="NRM42" s="46"/>
      <c r="NRN42" s="46"/>
      <c r="NRO42" s="46"/>
      <c r="NRP42" s="46"/>
      <c r="NRQ42" s="46"/>
      <c r="NRR42" s="46"/>
      <c r="NRS42" s="46"/>
      <c r="NRT42" s="46"/>
      <c r="NRU42" s="46"/>
      <c r="NRV42" s="46"/>
      <c r="NRW42" s="46"/>
      <c r="NRX42" s="46"/>
      <c r="NRY42" s="46"/>
      <c r="NRZ42" s="46"/>
      <c r="NSA42" s="46"/>
      <c r="NSB42" s="46"/>
      <c r="NSC42" s="46"/>
      <c r="NSD42" s="46"/>
      <c r="NSE42" s="46"/>
      <c r="NSF42" s="46"/>
      <c r="NSG42" s="46"/>
      <c r="NSH42" s="46"/>
      <c r="NSI42" s="46"/>
      <c r="NSJ42" s="46"/>
      <c r="NSK42" s="46"/>
      <c r="NSL42" s="46"/>
      <c r="NSM42" s="46"/>
      <c r="NSN42" s="46"/>
      <c r="NSO42" s="46"/>
      <c r="NSP42" s="46"/>
      <c r="NSQ42" s="46"/>
      <c r="NSR42" s="46"/>
      <c r="NSS42" s="46"/>
      <c r="NST42" s="46"/>
      <c r="NSU42" s="46"/>
      <c r="NSV42" s="46"/>
      <c r="NSW42" s="46"/>
      <c r="NSX42" s="46"/>
      <c r="NSY42" s="46"/>
      <c r="NSZ42" s="46"/>
      <c r="NTA42" s="46"/>
      <c r="NTB42" s="46"/>
      <c r="NTC42" s="46"/>
      <c r="NTD42" s="46"/>
      <c r="NTE42" s="46"/>
      <c r="NTF42" s="46"/>
      <c r="NTG42" s="46"/>
      <c r="NTH42" s="46"/>
      <c r="NTI42" s="46"/>
      <c r="NTJ42" s="46"/>
      <c r="NTK42" s="46"/>
      <c r="NTL42" s="46"/>
      <c r="NTM42" s="46"/>
      <c r="NTN42" s="46"/>
      <c r="NTO42" s="46"/>
      <c r="NTP42" s="46"/>
      <c r="NTQ42" s="46"/>
      <c r="NTR42" s="46"/>
      <c r="NTS42" s="46"/>
      <c r="NTT42" s="46"/>
      <c r="NTU42" s="46"/>
      <c r="NTV42" s="46"/>
      <c r="NTW42" s="46"/>
      <c r="NTX42" s="46"/>
      <c r="NTY42" s="46"/>
      <c r="NTZ42" s="46"/>
      <c r="NUA42" s="46"/>
      <c r="NUB42" s="46"/>
      <c r="NUC42" s="46"/>
      <c r="NUD42" s="46"/>
      <c r="NUE42" s="46"/>
      <c r="NUF42" s="46"/>
      <c r="NUG42" s="46"/>
      <c r="NUH42" s="46"/>
      <c r="NUI42" s="46"/>
      <c r="NUJ42" s="46"/>
      <c r="NUK42" s="46"/>
      <c r="NUL42" s="46"/>
      <c r="NUM42" s="46"/>
      <c r="NUN42" s="46"/>
      <c r="NUO42" s="46"/>
      <c r="NUP42" s="46"/>
      <c r="NUQ42" s="46"/>
      <c r="NUR42" s="46"/>
      <c r="NUS42" s="46"/>
      <c r="NUT42" s="46"/>
      <c r="NUU42" s="46"/>
      <c r="NUV42" s="46"/>
      <c r="NUW42" s="46"/>
      <c r="NUX42" s="46"/>
      <c r="NUY42" s="46"/>
      <c r="NUZ42" s="46"/>
      <c r="NVA42" s="46"/>
      <c r="NVB42" s="46"/>
      <c r="NVC42" s="46"/>
      <c r="NVD42" s="46"/>
      <c r="NVE42" s="46"/>
      <c r="NVF42" s="46"/>
      <c r="NVG42" s="46"/>
      <c r="NVH42" s="46"/>
      <c r="NVI42" s="46"/>
      <c r="NVJ42" s="46"/>
      <c r="NVK42" s="46"/>
      <c r="NVL42" s="46"/>
      <c r="NVM42" s="46"/>
      <c r="NVN42" s="46"/>
      <c r="NVO42" s="46"/>
      <c r="NVP42" s="46"/>
      <c r="NVQ42" s="46"/>
      <c r="NVR42" s="46"/>
      <c r="NVS42" s="46"/>
      <c r="NVT42" s="46"/>
      <c r="NVU42" s="46"/>
      <c r="NVV42" s="46"/>
      <c r="NVW42" s="46"/>
      <c r="NVX42" s="46"/>
      <c r="NVY42" s="46"/>
      <c r="NVZ42" s="46"/>
      <c r="NWA42" s="46"/>
      <c r="NWB42" s="46"/>
      <c r="NWC42" s="46"/>
      <c r="NWD42" s="46"/>
      <c r="NWE42" s="46"/>
      <c r="NWF42" s="46"/>
      <c r="NWG42" s="46"/>
      <c r="NWH42" s="46"/>
      <c r="NWI42" s="46"/>
      <c r="NWJ42" s="46"/>
      <c r="NWK42" s="46"/>
      <c r="NWL42" s="46"/>
      <c r="NWM42" s="46"/>
      <c r="NWN42" s="46"/>
      <c r="NWO42" s="46"/>
      <c r="NWP42" s="46"/>
      <c r="NWQ42" s="46"/>
      <c r="NWR42" s="46"/>
      <c r="NWS42" s="46"/>
      <c r="NWT42" s="46"/>
      <c r="NWU42" s="46"/>
      <c r="NWV42" s="46"/>
      <c r="NWW42" s="46"/>
      <c r="NWX42" s="46"/>
      <c r="NWY42" s="46"/>
      <c r="NWZ42" s="46"/>
      <c r="NXA42" s="46"/>
      <c r="NXB42" s="46"/>
      <c r="NXC42" s="46"/>
      <c r="NXD42" s="46"/>
      <c r="NXE42" s="46"/>
      <c r="NXF42" s="46"/>
      <c r="NXG42" s="46"/>
      <c r="NXH42" s="46"/>
      <c r="NXI42" s="46"/>
      <c r="NXJ42" s="46"/>
      <c r="NXK42" s="46"/>
      <c r="NXL42" s="46"/>
      <c r="NXM42" s="46"/>
      <c r="NXN42" s="46"/>
      <c r="NXO42" s="46"/>
      <c r="NXP42" s="46"/>
      <c r="NXQ42" s="46"/>
      <c r="NXR42" s="46"/>
      <c r="NXS42" s="46"/>
      <c r="NXT42" s="46"/>
      <c r="NXU42" s="46"/>
      <c r="NXV42" s="46"/>
      <c r="NXW42" s="46"/>
      <c r="NXX42" s="46"/>
      <c r="NXY42" s="46"/>
      <c r="NXZ42" s="46"/>
      <c r="NYA42" s="46"/>
      <c r="NYB42" s="46"/>
      <c r="NYC42" s="46"/>
      <c r="NYD42" s="46"/>
      <c r="NYE42" s="46"/>
      <c r="NYF42" s="46"/>
      <c r="NYG42" s="46"/>
      <c r="NYH42" s="46"/>
      <c r="NYI42" s="46"/>
      <c r="NYJ42" s="46"/>
      <c r="NYK42" s="46"/>
      <c r="NYL42" s="46"/>
      <c r="NYM42" s="46"/>
      <c r="NYN42" s="46"/>
      <c r="NYO42" s="46"/>
      <c r="NYP42" s="46"/>
      <c r="NYQ42" s="46"/>
      <c r="NYR42" s="46"/>
      <c r="NYS42" s="46"/>
      <c r="NYT42" s="46"/>
      <c r="NYU42" s="46"/>
      <c r="NYV42" s="46"/>
      <c r="NYW42" s="46"/>
      <c r="NYX42" s="46"/>
      <c r="NYY42" s="46"/>
      <c r="NYZ42" s="46"/>
      <c r="NZA42" s="46"/>
      <c r="NZB42" s="46"/>
      <c r="NZC42" s="46"/>
      <c r="NZD42" s="46"/>
      <c r="NZE42" s="46"/>
      <c r="NZF42" s="46"/>
      <c r="NZG42" s="46"/>
      <c r="NZH42" s="46"/>
      <c r="NZI42" s="46"/>
      <c r="NZJ42" s="46"/>
      <c r="NZK42" s="46"/>
      <c r="NZL42" s="46"/>
      <c r="NZM42" s="46"/>
      <c r="NZN42" s="46"/>
      <c r="NZO42" s="46"/>
      <c r="NZP42" s="46"/>
      <c r="NZQ42" s="46"/>
      <c r="NZR42" s="46"/>
      <c r="NZS42" s="46"/>
      <c r="NZT42" s="46"/>
      <c r="NZU42" s="46"/>
      <c r="NZV42" s="46"/>
      <c r="NZW42" s="46"/>
      <c r="NZX42" s="46"/>
      <c r="NZY42" s="46"/>
      <c r="NZZ42" s="46"/>
      <c r="OAA42" s="46"/>
      <c r="OAB42" s="46"/>
      <c r="OAC42" s="46"/>
      <c r="OAD42" s="46"/>
      <c r="OAE42" s="46"/>
      <c r="OAF42" s="46"/>
      <c r="OAG42" s="46"/>
      <c r="OAH42" s="46"/>
      <c r="OAI42" s="46"/>
      <c r="OAJ42" s="46"/>
      <c r="OAK42" s="46"/>
      <c r="OAL42" s="46"/>
      <c r="OAM42" s="46"/>
      <c r="OAN42" s="46"/>
      <c r="OAO42" s="46"/>
      <c r="OAP42" s="46"/>
      <c r="OAQ42" s="46"/>
      <c r="OAR42" s="46"/>
      <c r="OAS42" s="46"/>
      <c r="OAT42" s="46"/>
      <c r="OAU42" s="46"/>
      <c r="OAV42" s="46"/>
      <c r="OAW42" s="46"/>
      <c r="OAX42" s="46"/>
      <c r="OAY42" s="46"/>
      <c r="OAZ42" s="46"/>
      <c r="OBA42" s="46"/>
      <c r="OBB42" s="46"/>
      <c r="OBC42" s="46"/>
      <c r="OBD42" s="46"/>
      <c r="OBE42" s="46"/>
      <c r="OBF42" s="46"/>
      <c r="OBG42" s="46"/>
      <c r="OBH42" s="46"/>
      <c r="OBI42" s="46"/>
      <c r="OBJ42" s="46"/>
      <c r="OBK42" s="46"/>
      <c r="OBL42" s="46"/>
      <c r="OBM42" s="46"/>
      <c r="OBN42" s="46"/>
      <c r="OBO42" s="46"/>
      <c r="OBP42" s="46"/>
      <c r="OBQ42" s="46"/>
      <c r="OBR42" s="46"/>
      <c r="OBS42" s="46"/>
      <c r="OBT42" s="46"/>
      <c r="OBU42" s="46"/>
      <c r="OBV42" s="46"/>
      <c r="OBW42" s="46"/>
      <c r="OBX42" s="46"/>
      <c r="OBY42" s="46"/>
      <c r="OBZ42" s="46"/>
      <c r="OCA42" s="46"/>
      <c r="OCB42" s="46"/>
      <c r="OCC42" s="46"/>
      <c r="OCD42" s="46"/>
      <c r="OCE42" s="46"/>
      <c r="OCF42" s="46"/>
      <c r="OCG42" s="46"/>
      <c r="OCH42" s="46"/>
      <c r="OCI42" s="46"/>
      <c r="OCJ42" s="46"/>
      <c r="OCK42" s="46"/>
      <c r="OCL42" s="46"/>
      <c r="OCM42" s="46"/>
      <c r="OCN42" s="46"/>
      <c r="OCO42" s="46"/>
      <c r="OCP42" s="46"/>
      <c r="OCQ42" s="46"/>
      <c r="OCR42" s="46"/>
      <c r="OCS42" s="46"/>
      <c r="OCT42" s="46"/>
      <c r="OCU42" s="46"/>
      <c r="OCV42" s="46"/>
      <c r="OCW42" s="46"/>
      <c r="OCX42" s="46"/>
      <c r="OCY42" s="46"/>
      <c r="OCZ42" s="46"/>
      <c r="ODA42" s="46"/>
      <c r="ODB42" s="46"/>
      <c r="ODC42" s="46"/>
      <c r="ODD42" s="46"/>
      <c r="ODE42" s="46"/>
      <c r="ODF42" s="46"/>
      <c r="ODG42" s="46"/>
      <c r="ODH42" s="46"/>
      <c r="ODI42" s="46"/>
      <c r="ODJ42" s="46"/>
      <c r="ODK42" s="46"/>
      <c r="ODL42" s="46"/>
      <c r="ODM42" s="46"/>
      <c r="ODN42" s="46"/>
      <c r="ODO42" s="46"/>
      <c r="ODP42" s="46"/>
      <c r="ODQ42" s="46"/>
      <c r="ODR42" s="46"/>
      <c r="ODS42" s="46"/>
      <c r="ODT42" s="46"/>
      <c r="ODU42" s="46"/>
      <c r="ODV42" s="46"/>
      <c r="ODW42" s="46"/>
      <c r="ODX42" s="46"/>
      <c r="ODY42" s="46"/>
      <c r="ODZ42" s="46"/>
      <c r="OEA42" s="46"/>
      <c r="OEB42" s="46"/>
      <c r="OEC42" s="46"/>
      <c r="OED42" s="46"/>
      <c r="OEE42" s="46"/>
      <c r="OEF42" s="46"/>
      <c r="OEG42" s="46"/>
      <c r="OEH42" s="46"/>
      <c r="OEI42" s="46"/>
      <c r="OEJ42" s="46"/>
      <c r="OEK42" s="46"/>
      <c r="OEL42" s="46"/>
      <c r="OEM42" s="46"/>
      <c r="OEN42" s="46"/>
      <c r="OEO42" s="46"/>
      <c r="OEP42" s="46"/>
      <c r="OEQ42" s="46"/>
      <c r="OER42" s="46"/>
      <c r="OES42" s="46"/>
      <c r="OET42" s="46"/>
      <c r="OEU42" s="46"/>
      <c r="OEV42" s="46"/>
      <c r="OEW42" s="46"/>
      <c r="OEX42" s="46"/>
      <c r="OEY42" s="46"/>
      <c r="OEZ42" s="46"/>
      <c r="OFA42" s="46"/>
      <c r="OFB42" s="46"/>
      <c r="OFC42" s="46"/>
      <c r="OFD42" s="46"/>
      <c r="OFE42" s="46"/>
      <c r="OFF42" s="46"/>
      <c r="OFG42" s="46"/>
      <c r="OFH42" s="46"/>
      <c r="OFI42" s="46"/>
      <c r="OFJ42" s="46"/>
      <c r="OFK42" s="46"/>
      <c r="OFL42" s="46"/>
      <c r="OFM42" s="46"/>
      <c r="OFN42" s="46"/>
      <c r="OFO42" s="46"/>
      <c r="OFP42" s="46"/>
      <c r="OFQ42" s="46"/>
      <c r="OFR42" s="46"/>
      <c r="OFS42" s="46"/>
      <c r="OFT42" s="46"/>
      <c r="OFU42" s="46"/>
      <c r="OFV42" s="46"/>
      <c r="OFW42" s="46"/>
      <c r="OFX42" s="46"/>
      <c r="OFY42" s="46"/>
      <c r="OFZ42" s="46"/>
      <c r="OGA42" s="46"/>
      <c r="OGB42" s="46"/>
      <c r="OGC42" s="46"/>
      <c r="OGD42" s="46"/>
      <c r="OGE42" s="46"/>
      <c r="OGF42" s="46"/>
      <c r="OGG42" s="46"/>
      <c r="OGH42" s="46"/>
      <c r="OGI42" s="46"/>
      <c r="OGJ42" s="46"/>
      <c r="OGK42" s="46"/>
      <c r="OGL42" s="46"/>
      <c r="OGM42" s="46"/>
      <c r="OGN42" s="46"/>
      <c r="OGO42" s="46"/>
      <c r="OGP42" s="46"/>
      <c r="OGQ42" s="46"/>
      <c r="OGR42" s="46"/>
      <c r="OGS42" s="46"/>
      <c r="OGT42" s="46"/>
      <c r="OGU42" s="46"/>
      <c r="OGV42" s="46"/>
      <c r="OGW42" s="46"/>
      <c r="OGX42" s="46"/>
      <c r="OGY42" s="46"/>
      <c r="OGZ42" s="46"/>
      <c r="OHA42" s="46"/>
      <c r="OHB42" s="46"/>
      <c r="OHC42" s="46"/>
      <c r="OHD42" s="46"/>
      <c r="OHE42" s="46"/>
      <c r="OHF42" s="46"/>
      <c r="OHG42" s="46"/>
      <c r="OHH42" s="46"/>
      <c r="OHI42" s="46"/>
      <c r="OHJ42" s="46"/>
      <c r="OHK42" s="46"/>
      <c r="OHL42" s="46"/>
      <c r="OHM42" s="46"/>
      <c r="OHN42" s="46"/>
      <c r="OHO42" s="46"/>
      <c r="OHP42" s="46"/>
      <c r="OHQ42" s="46"/>
      <c r="OHR42" s="46"/>
      <c r="OHS42" s="46"/>
      <c r="OHT42" s="46"/>
      <c r="OHU42" s="46"/>
      <c r="OHV42" s="46"/>
      <c r="OHW42" s="46"/>
      <c r="OHX42" s="46"/>
      <c r="OHY42" s="46"/>
      <c r="OHZ42" s="46"/>
      <c r="OIA42" s="46"/>
      <c r="OIB42" s="46"/>
      <c r="OIC42" s="46"/>
      <c r="OID42" s="46"/>
      <c r="OIE42" s="46"/>
      <c r="OIF42" s="46"/>
      <c r="OIG42" s="46"/>
      <c r="OIH42" s="46"/>
      <c r="OII42" s="46"/>
      <c r="OIJ42" s="46"/>
      <c r="OIK42" s="46"/>
      <c r="OIL42" s="46"/>
      <c r="OIM42" s="46"/>
      <c r="OIN42" s="46"/>
      <c r="OIO42" s="46"/>
      <c r="OIP42" s="46"/>
      <c r="OIQ42" s="46"/>
      <c r="OIR42" s="46"/>
      <c r="OIS42" s="46"/>
      <c r="OIT42" s="46"/>
      <c r="OIU42" s="46"/>
      <c r="OIV42" s="46"/>
      <c r="OIW42" s="46"/>
      <c r="OIX42" s="46"/>
      <c r="OIY42" s="46"/>
      <c r="OIZ42" s="46"/>
      <c r="OJA42" s="46"/>
      <c r="OJB42" s="46"/>
      <c r="OJC42" s="46"/>
      <c r="OJD42" s="46"/>
      <c r="OJE42" s="46"/>
      <c r="OJF42" s="46"/>
      <c r="OJG42" s="46"/>
      <c r="OJH42" s="46"/>
      <c r="OJI42" s="46"/>
      <c r="OJJ42" s="46"/>
      <c r="OJK42" s="46"/>
      <c r="OJL42" s="46"/>
      <c r="OJM42" s="46"/>
      <c r="OJN42" s="46"/>
      <c r="OJO42" s="46"/>
      <c r="OJP42" s="46"/>
      <c r="OJQ42" s="46"/>
      <c r="OJR42" s="46"/>
      <c r="OJS42" s="46"/>
      <c r="OJT42" s="46"/>
      <c r="OJU42" s="46"/>
      <c r="OJV42" s="46"/>
      <c r="OJW42" s="46"/>
      <c r="OJX42" s="46"/>
      <c r="OJY42" s="46"/>
      <c r="OJZ42" s="46"/>
      <c r="OKA42" s="46"/>
      <c r="OKB42" s="46"/>
      <c r="OKC42" s="46"/>
      <c r="OKD42" s="46"/>
      <c r="OKE42" s="46"/>
      <c r="OKF42" s="46"/>
      <c r="OKG42" s="46"/>
      <c r="OKH42" s="46"/>
      <c r="OKI42" s="46"/>
      <c r="OKJ42" s="46"/>
      <c r="OKK42" s="46"/>
      <c r="OKL42" s="46"/>
      <c r="OKM42" s="46"/>
      <c r="OKN42" s="46"/>
      <c r="OKO42" s="46"/>
      <c r="OKP42" s="46"/>
      <c r="OKQ42" s="46"/>
      <c r="OKR42" s="46"/>
      <c r="OKS42" s="46"/>
      <c r="OKT42" s="46"/>
      <c r="OKU42" s="46"/>
      <c r="OKV42" s="46"/>
      <c r="OKW42" s="46"/>
      <c r="OKX42" s="46"/>
      <c r="OKY42" s="46"/>
      <c r="OKZ42" s="46"/>
      <c r="OLA42" s="46"/>
      <c r="OLB42" s="46"/>
      <c r="OLC42" s="46"/>
      <c r="OLD42" s="46"/>
      <c r="OLE42" s="46"/>
      <c r="OLF42" s="46"/>
      <c r="OLG42" s="46"/>
      <c r="OLH42" s="46"/>
      <c r="OLI42" s="46"/>
      <c r="OLJ42" s="46"/>
      <c r="OLK42" s="46"/>
      <c r="OLL42" s="46"/>
      <c r="OLM42" s="46"/>
      <c r="OLN42" s="46"/>
      <c r="OLO42" s="46"/>
      <c r="OLP42" s="46"/>
      <c r="OLQ42" s="46"/>
      <c r="OLR42" s="46"/>
      <c r="OLS42" s="46"/>
      <c r="OLT42" s="46"/>
      <c r="OLU42" s="46"/>
      <c r="OLV42" s="46"/>
      <c r="OLW42" s="46"/>
      <c r="OLX42" s="46"/>
      <c r="OLY42" s="46"/>
      <c r="OLZ42" s="46"/>
      <c r="OMA42" s="46"/>
      <c r="OMB42" s="46"/>
      <c r="OMC42" s="46"/>
      <c r="OMD42" s="46"/>
      <c r="OME42" s="46"/>
      <c r="OMF42" s="46"/>
      <c r="OMG42" s="46"/>
      <c r="OMH42" s="46"/>
      <c r="OMI42" s="46"/>
      <c r="OMJ42" s="46"/>
      <c r="OMK42" s="46"/>
      <c r="OML42" s="46"/>
      <c r="OMM42" s="46"/>
      <c r="OMN42" s="46"/>
      <c r="OMO42" s="46"/>
      <c r="OMP42" s="46"/>
      <c r="OMQ42" s="46"/>
      <c r="OMR42" s="46"/>
      <c r="OMS42" s="46"/>
      <c r="OMT42" s="46"/>
      <c r="OMU42" s="46"/>
      <c r="OMV42" s="46"/>
      <c r="OMW42" s="46"/>
      <c r="OMX42" s="46"/>
      <c r="OMY42" s="46"/>
      <c r="OMZ42" s="46"/>
      <c r="ONA42" s="46"/>
      <c r="ONB42" s="46"/>
      <c r="ONC42" s="46"/>
      <c r="OND42" s="46"/>
      <c r="ONE42" s="46"/>
      <c r="ONF42" s="46"/>
      <c r="ONG42" s="46"/>
      <c r="ONH42" s="46"/>
      <c r="ONI42" s="46"/>
      <c r="ONJ42" s="46"/>
      <c r="ONK42" s="46"/>
      <c r="ONL42" s="46"/>
      <c r="ONM42" s="46"/>
      <c r="ONN42" s="46"/>
      <c r="ONO42" s="46"/>
      <c r="ONP42" s="46"/>
      <c r="ONQ42" s="46"/>
      <c r="ONR42" s="46"/>
      <c r="ONS42" s="46"/>
      <c r="ONT42" s="46"/>
      <c r="ONU42" s="46"/>
      <c r="ONV42" s="46"/>
      <c r="ONW42" s="46"/>
      <c r="ONX42" s="46"/>
      <c r="ONY42" s="46"/>
      <c r="ONZ42" s="46"/>
      <c r="OOA42" s="46"/>
      <c r="OOB42" s="46"/>
      <c r="OOC42" s="46"/>
      <c r="OOD42" s="46"/>
      <c r="OOE42" s="46"/>
      <c r="OOF42" s="46"/>
      <c r="OOG42" s="46"/>
      <c r="OOH42" s="46"/>
      <c r="OOI42" s="46"/>
      <c r="OOJ42" s="46"/>
      <c r="OOK42" s="46"/>
      <c r="OOL42" s="46"/>
      <c r="OOM42" s="46"/>
      <c r="OON42" s="46"/>
      <c r="OOO42" s="46"/>
      <c r="OOP42" s="46"/>
      <c r="OOQ42" s="46"/>
      <c r="OOR42" s="46"/>
      <c r="OOS42" s="46"/>
      <c r="OOT42" s="46"/>
      <c r="OOU42" s="46"/>
      <c r="OOV42" s="46"/>
      <c r="OOW42" s="46"/>
      <c r="OOX42" s="46"/>
      <c r="OOY42" s="46"/>
      <c r="OOZ42" s="46"/>
      <c r="OPA42" s="46"/>
      <c r="OPB42" s="46"/>
      <c r="OPC42" s="46"/>
      <c r="OPD42" s="46"/>
      <c r="OPE42" s="46"/>
      <c r="OPF42" s="46"/>
      <c r="OPG42" s="46"/>
      <c r="OPH42" s="46"/>
      <c r="OPI42" s="46"/>
      <c r="OPJ42" s="46"/>
      <c r="OPK42" s="46"/>
      <c r="OPL42" s="46"/>
      <c r="OPM42" s="46"/>
      <c r="OPN42" s="46"/>
      <c r="OPO42" s="46"/>
      <c r="OPP42" s="46"/>
      <c r="OPQ42" s="46"/>
      <c r="OPR42" s="46"/>
      <c r="OPS42" s="46"/>
      <c r="OPT42" s="46"/>
      <c r="OPU42" s="46"/>
      <c r="OPV42" s="46"/>
      <c r="OPW42" s="46"/>
      <c r="OPX42" s="46"/>
      <c r="OPY42" s="46"/>
      <c r="OPZ42" s="46"/>
      <c r="OQA42" s="46"/>
      <c r="OQB42" s="46"/>
      <c r="OQC42" s="46"/>
      <c r="OQD42" s="46"/>
      <c r="OQE42" s="46"/>
      <c r="OQF42" s="46"/>
      <c r="OQG42" s="46"/>
      <c r="OQH42" s="46"/>
      <c r="OQI42" s="46"/>
      <c r="OQJ42" s="46"/>
      <c r="OQK42" s="46"/>
      <c r="OQL42" s="46"/>
      <c r="OQM42" s="46"/>
      <c r="OQN42" s="46"/>
      <c r="OQO42" s="46"/>
      <c r="OQP42" s="46"/>
      <c r="OQQ42" s="46"/>
      <c r="OQR42" s="46"/>
      <c r="OQS42" s="46"/>
      <c r="OQT42" s="46"/>
      <c r="OQU42" s="46"/>
      <c r="OQV42" s="46"/>
      <c r="OQW42" s="46"/>
      <c r="OQX42" s="46"/>
      <c r="OQY42" s="46"/>
      <c r="OQZ42" s="46"/>
      <c r="ORA42" s="46"/>
      <c r="ORB42" s="46"/>
      <c r="ORC42" s="46"/>
      <c r="ORD42" s="46"/>
      <c r="ORE42" s="46"/>
      <c r="ORF42" s="46"/>
      <c r="ORG42" s="46"/>
      <c r="ORH42" s="46"/>
      <c r="ORI42" s="46"/>
      <c r="ORJ42" s="46"/>
      <c r="ORK42" s="46"/>
      <c r="ORL42" s="46"/>
      <c r="ORM42" s="46"/>
      <c r="ORN42" s="46"/>
      <c r="ORO42" s="46"/>
      <c r="ORP42" s="46"/>
      <c r="ORQ42" s="46"/>
      <c r="ORR42" s="46"/>
      <c r="ORS42" s="46"/>
      <c r="ORT42" s="46"/>
      <c r="ORU42" s="46"/>
      <c r="ORV42" s="46"/>
      <c r="ORW42" s="46"/>
      <c r="ORX42" s="46"/>
      <c r="ORY42" s="46"/>
      <c r="ORZ42" s="46"/>
      <c r="OSA42" s="46"/>
      <c r="OSB42" s="46"/>
      <c r="OSC42" s="46"/>
      <c r="OSD42" s="46"/>
      <c r="OSE42" s="46"/>
      <c r="OSF42" s="46"/>
      <c r="OSG42" s="46"/>
      <c r="OSH42" s="46"/>
      <c r="OSI42" s="46"/>
      <c r="OSJ42" s="46"/>
      <c r="OSK42" s="46"/>
      <c r="OSL42" s="46"/>
      <c r="OSM42" s="46"/>
      <c r="OSN42" s="46"/>
      <c r="OSO42" s="46"/>
      <c r="OSP42" s="46"/>
      <c r="OSQ42" s="46"/>
      <c r="OSR42" s="46"/>
      <c r="OSS42" s="46"/>
      <c r="OST42" s="46"/>
      <c r="OSU42" s="46"/>
      <c r="OSV42" s="46"/>
      <c r="OSW42" s="46"/>
      <c r="OSX42" s="46"/>
      <c r="OSY42" s="46"/>
      <c r="OSZ42" s="46"/>
      <c r="OTA42" s="46"/>
      <c r="OTB42" s="46"/>
      <c r="OTC42" s="46"/>
      <c r="OTD42" s="46"/>
      <c r="OTE42" s="46"/>
      <c r="OTF42" s="46"/>
      <c r="OTG42" s="46"/>
      <c r="OTH42" s="46"/>
      <c r="OTI42" s="46"/>
      <c r="OTJ42" s="46"/>
      <c r="OTK42" s="46"/>
      <c r="OTL42" s="46"/>
      <c r="OTM42" s="46"/>
      <c r="OTN42" s="46"/>
      <c r="OTO42" s="46"/>
      <c r="OTP42" s="46"/>
      <c r="OTQ42" s="46"/>
      <c r="OTR42" s="46"/>
      <c r="OTS42" s="46"/>
      <c r="OTT42" s="46"/>
      <c r="OTU42" s="46"/>
      <c r="OTV42" s="46"/>
      <c r="OTW42" s="46"/>
      <c r="OTX42" s="46"/>
      <c r="OTY42" s="46"/>
      <c r="OTZ42" s="46"/>
      <c r="OUA42" s="46"/>
      <c r="OUB42" s="46"/>
      <c r="OUC42" s="46"/>
      <c r="OUD42" s="46"/>
      <c r="OUE42" s="46"/>
      <c r="OUF42" s="46"/>
      <c r="OUG42" s="46"/>
      <c r="OUH42" s="46"/>
      <c r="OUI42" s="46"/>
      <c r="OUJ42" s="46"/>
      <c r="OUK42" s="46"/>
      <c r="OUL42" s="46"/>
      <c r="OUM42" s="46"/>
      <c r="OUN42" s="46"/>
      <c r="OUO42" s="46"/>
      <c r="OUP42" s="46"/>
      <c r="OUQ42" s="46"/>
      <c r="OUR42" s="46"/>
      <c r="OUS42" s="46"/>
      <c r="OUT42" s="46"/>
      <c r="OUU42" s="46"/>
      <c r="OUV42" s="46"/>
      <c r="OUW42" s="46"/>
      <c r="OUX42" s="46"/>
      <c r="OUY42" s="46"/>
      <c r="OUZ42" s="46"/>
      <c r="OVA42" s="46"/>
      <c r="OVB42" s="46"/>
      <c r="OVC42" s="46"/>
      <c r="OVD42" s="46"/>
      <c r="OVE42" s="46"/>
      <c r="OVF42" s="46"/>
      <c r="OVG42" s="46"/>
      <c r="OVH42" s="46"/>
      <c r="OVI42" s="46"/>
      <c r="OVJ42" s="46"/>
      <c r="OVK42" s="46"/>
      <c r="OVL42" s="46"/>
      <c r="OVM42" s="46"/>
      <c r="OVN42" s="46"/>
      <c r="OVO42" s="46"/>
      <c r="OVP42" s="46"/>
      <c r="OVQ42" s="46"/>
      <c r="OVR42" s="46"/>
      <c r="OVS42" s="46"/>
      <c r="OVT42" s="46"/>
      <c r="OVU42" s="46"/>
      <c r="OVV42" s="46"/>
      <c r="OVW42" s="46"/>
      <c r="OVX42" s="46"/>
      <c r="OVY42" s="46"/>
      <c r="OVZ42" s="46"/>
      <c r="OWA42" s="46"/>
      <c r="OWB42" s="46"/>
      <c r="OWC42" s="46"/>
      <c r="OWD42" s="46"/>
      <c r="OWE42" s="46"/>
      <c r="OWF42" s="46"/>
      <c r="OWG42" s="46"/>
      <c r="OWH42" s="46"/>
      <c r="OWI42" s="46"/>
      <c r="OWJ42" s="46"/>
      <c r="OWK42" s="46"/>
      <c r="OWL42" s="46"/>
      <c r="OWM42" s="46"/>
      <c r="OWN42" s="46"/>
      <c r="OWO42" s="46"/>
      <c r="OWP42" s="46"/>
      <c r="OWQ42" s="46"/>
      <c r="OWR42" s="46"/>
      <c r="OWS42" s="46"/>
      <c r="OWT42" s="46"/>
      <c r="OWU42" s="46"/>
      <c r="OWV42" s="46"/>
      <c r="OWW42" s="46"/>
      <c r="OWX42" s="46"/>
      <c r="OWY42" s="46"/>
      <c r="OWZ42" s="46"/>
      <c r="OXA42" s="46"/>
      <c r="OXB42" s="46"/>
      <c r="OXC42" s="46"/>
      <c r="OXD42" s="46"/>
      <c r="OXE42" s="46"/>
      <c r="OXF42" s="46"/>
      <c r="OXG42" s="46"/>
      <c r="OXH42" s="46"/>
      <c r="OXI42" s="46"/>
      <c r="OXJ42" s="46"/>
      <c r="OXK42" s="46"/>
      <c r="OXL42" s="46"/>
      <c r="OXM42" s="46"/>
      <c r="OXN42" s="46"/>
      <c r="OXO42" s="46"/>
      <c r="OXP42" s="46"/>
      <c r="OXQ42" s="46"/>
      <c r="OXR42" s="46"/>
      <c r="OXS42" s="46"/>
      <c r="OXT42" s="46"/>
      <c r="OXU42" s="46"/>
      <c r="OXV42" s="46"/>
      <c r="OXW42" s="46"/>
      <c r="OXX42" s="46"/>
      <c r="OXY42" s="46"/>
      <c r="OXZ42" s="46"/>
      <c r="OYA42" s="46"/>
      <c r="OYB42" s="46"/>
      <c r="OYC42" s="46"/>
      <c r="OYD42" s="46"/>
      <c r="OYE42" s="46"/>
      <c r="OYF42" s="46"/>
      <c r="OYG42" s="46"/>
      <c r="OYH42" s="46"/>
      <c r="OYI42" s="46"/>
      <c r="OYJ42" s="46"/>
      <c r="OYK42" s="46"/>
      <c r="OYL42" s="46"/>
      <c r="OYM42" s="46"/>
      <c r="OYN42" s="46"/>
      <c r="OYO42" s="46"/>
      <c r="OYP42" s="46"/>
      <c r="OYQ42" s="46"/>
      <c r="OYR42" s="46"/>
      <c r="OYS42" s="46"/>
      <c r="OYT42" s="46"/>
      <c r="OYU42" s="46"/>
      <c r="OYV42" s="46"/>
      <c r="OYW42" s="46"/>
      <c r="OYX42" s="46"/>
      <c r="OYY42" s="46"/>
      <c r="OYZ42" s="46"/>
      <c r="OZA42" s="46"/>
      <c r="OZB42" s="46"/>
      <c r="OZC42" s="46"/>
      <c r="OZD42" s="46"/>
      <c r="OZE42" s="46"/>
      <c r="OZF42" s="46"/>
      <c r="OZG42" s="46"/>
      <c r="OZH42" s="46"/>
      <c r="OZI42" s="46"/>
      <c r="OZJ42" s="46"/>
      <c r="OZK42" s="46"/>
      <c r="OZL42" s="46"/>
      <c r="OZM42" s="46"/>
      <c r="OZN42" s="46"/>
      <c r="OZO42" s="46"/>
      <c r="OZP42" s="46"/>
      <c r="OZQ42" s="46"/>
      <c r="OZR42" s="46"/>
      <c r="OZS42" s="46"/>
      <c r="OZT42" s="46"/>
      <c r="OZU42" s="46"/>
      <c r="OZV42" s="46"/>
      <c r="OZW42" s="46"/>
      <c r="OZX42" s="46"/>
      <c r="OZY42" s="46"/>
      <c r="OZZ42" s="46"/>
      <c r="PAA42" s="46"/>
      <c r="PAB42" s="46"/>
      <c r="PAC42" s="46"/>
      <c r="PAD42" s="46"/>
      <c r="PAE42" s="46"/>
      <c r="PAF42" s="46"/>
      <c r="PAG42" s="46"/>
      <c r="PAH42" s="46"/>
      <c r="PAI42" s="46"/>
      <c r="PAJ42" s="46"/>
      <c r="PAK42" s="46"/>
      <c r="PAL42" s="46"/>
      <c r="PAM42" s="46"/>
      <c r="PAN42" s="46"/>
      <c r="PAO42" s="46"/>
      <c r="PAP42" s="46"/>
      <c r="PAQ42" s="46"/>
      <c r="PAR42" s="46"/>
      <c r="PAS42" s="46"/>
      <c r="PAT42" s="46"/>
      <c r="PAU42" s="46"/>
      <c r="PAV42" s="46"/>
      <c r="PAW42" s="46"/>
      <c r="PAX42" s="46"/>
      <c r="PAY42" s="46"/>
      <c r="PAZ42" s="46"/>
      <c r="PBA42" s="46"/>
      <c r="PBB42" s="46"/>
      <c r="PBC42" s="46"/>
      <c r="PBD42" s="46"/>
      <c r="PBE42" s="46"/>
      <c r="PBF42" s="46"/>
      <c r="PBG42" s="46"/>
      <c r="PBH42" s="46"/>
      <c r="PBI42" s="46"/>
      <c r="PBJ42" s="46"/>
      <c r="PBK42" s="46"/>
      <c r="PBL42" s="46"/>
      <c r="PBM42" s="46"/>
      <c r="PBN42" s="46"/>
      <c r="PBO42" s="46"/>
      <c r="PBP42" s="46"/>
      <c r="PBQ42" s="46"/>
      <c r="PBR42" s="46"/>
      <c r="PBS42" s="46"/>
      <c r="PBT42" s="46"/>
      <c r="PBU42" s="46"/>
      <c r="PBV42" s="46"/>
      <c r="PBW42" s="46"/>
      <c r="PBX42" s="46"/>
      <c r="PBY42" s="46"/>
      <c r="PBZ42" s="46"/>
      <c r="PCA42" s="46"/>
      <c r="PCB42" s="46"/>
      <c r="PCC42" s="46"/>
      <c r="PCD42" s="46"/>
      <c r="PCE42" s="46"/>
      <c r="PCF42" s="46"/>
      <c r="PCG42" s="46"/>
      <c r="PCH42" s="46"/>
      <c r="PCI42" s="46"/>
      <c r="PCJ42" s="46"/>
      <c r="PCK42" s="46"/>
      <c r="PCL42" s="46"/>
      <c r="PCM42" s="46"/>
      <c r="PCN42" s="46"/>
      <c r="PCO42" s="46"/>
      <c r="PCP42" s="46"/>
      <c r="PCQ42" s="46"/>
      <c r="PCR42" s="46"/>
      <c r="PCS42" s="46"/>
      <c r="PCT42" s="46"/>
      <c r="PCU42" s="46"/>
      <c r="PCV42" s="46"/>
      <c r="PCW42" s="46"/>
      <c r="PCX42" s="46"/>
      <c r="PCY42" s="46"/>
      <c r="PCZ42" s="46"/>
      <c r="PDA42" s="46"/>
      <c r="PDB42" s="46"/>
      <c r="PDC42" s="46"/>
      <c r="PDD42" s="46"/>
      <c r="PDE42" s="46"/>
      <c r="PDF42" s="46"/>
      <c r="PDG42" s="46"/>
      <c r="PDH42" s="46"/>
      <c r="PDI42" s="46"/>
      <c r="PDJ42" s="46"/>
      <c r="PDK42" s="46"/>
      <c r="PDL42" s="46"/>
      <c r="PDM42" s="46"/>
      <c r="PDN42" s="46"/>
      <c r="PDO42" s="46"/>
      <c r="PDP42" s="46"/>
      <c r="PDQ42" s="46"/>
      <c r="PDR42" s="46"/>
      <c r="PDS42" s="46"/>
      <c r="PDT42" s="46"/>
      <c r="PDU42" s="46"/>
      <c r="PDV42" s="46"/>
      <c r="PDW42" s="46"/>
      <c r="PDX42" s="46"/>
      <c r="PDY42" s="46"/>
      <c r="PDZ42" s="46"/>
      <c r="PEA42" s="46"/>
      <c r="PEB42" s="46"/>
      <c r="PEC42" s="46"/>
      <c r="PED42" s="46"/>
      <c r="PEE42" s="46"/>
      <c r="PEF42" s="46"/>
      <c r="PEG42" s="46"/>
      <c r="PEH42" s="46"/>
      <c r="PEI42" s="46"/>
      <c r="PEJ42" s="46"/>
      <c r="PEK42" s="46"/>
      <c r="PEL42" s="46"/>
      <c r="PEM42" s="46"/>
      <c r="PEN42" s="46"/>
      <c r="PEO42" s="46"/>
      <c r="PEP42" s="46"/>
      <c r="PEQ42" s="46"/>
      <c r="PER42" s="46"/>
      <c r="PES42" s="46"/>
      <c r="PET42" s="46"/>
      <c r="PEU42" s="46"/>
      <c r="PEV42" s="46"/>
      <c r="PEW42" s="46"/>
      <c r="PEX42" s="46"/>
      <c r="PEY42" s="46"/>
      <c r="PEZ42" s="46"/>
      <c r="PFA42" s="46"/>
      <c r="PFB42" s="46"/>
      <c r="PFC42" s="46"/>
      <c r="PFD42" s="46"/>
      <c r="PFE42" s="46"/>
      <c r="PFF42" s="46"/>
      <c r="PFG42" s="46"/>
      <c r="PFH42" s="46"/>
      <c r="PFI42" s="46"/>
      <c r="PFJ42" s="46"/>
      <c r="PFK42" s="46"/>
      <c r="PFL42" s="46"/>
      <c r="PFM42" s="46"/>
      <c r="PFN42" s="46"/>
      <c r="PFO42" s="46"/>
      <c r="PFP42" s="46"/>
      <c r="PFQ42" s="46"/>
      <c r="PFR42" s="46"/>
      <c r="PFS42" s="46"/>
      <c r="PFT42" s="46"/>
      <c r="PFU42" s="46"/>
      <c r="PFV42" s="46"/>
      <c r="PFW42" s="46"/>
      <c r="PFX42" s="46"/>
      <c r="PFY42" s="46"/>
      <c r="PFZ42" s="46"/>
      <c r="PGA42" s="46"/>
      <c r="PGB42" s="46"/>
      <c r="PGC42" s="46"/>
      <c r="PGD42" s="46"/>
      <c r="PGE42" s="46"/>
      <c r="PGF42" s="46"/>
      <c r="PGG42" s="46"/>
      <c r="PGH42" s="46"/>
      <c r="PGI42" s="46"/>
      <c r="PGJ42" s="46"/>
      <c r="PGK42" s="46"/>
      <c r="PGL42" s="46"/>
      <c r="PGM42" s="46"/>
      <c r="PGN42" s="46"/>
      <c r="PGO42" s="46"/>
      <c r="PGP42" s="46"/>
      <c r="PGQ42" s="46"/>
      <c r="PGR42" s="46"/>
      <c r="PGS42" s="46"/>
      <c r="PGT42" s="46"/>
      <c r="PGU42" s="46"/>
      <c r="PGV42" s="46"/>
      <c r="PGW42" s="46"/>
      <c r="PGX42" s="46"/>
      <c r="PGY42" s="46"/>
      <c r="PGZ42" s="46"/>
      <c r="PHA42" s="46"/>
      <c r="PHB42" s="46"/>
      <c r="PHC42" s="46"/>
      <c r="PHD42" s="46"/>
      <c r="PHE42" s="46"/>
      <c r="PHF42" s="46"/>
      <c r="PHG42" s="46"/>
      <c r="PHH42" s="46"/>
      <c r="PHI42" s="46"/>
      <c r="PHJ42" s="46"/>
      <c r="PHK42" s="46"/>
      <c r="PHL42" s="46"/>
      <c r="PHM42" s="46"/>
      <c r="PHN42" s="46"/>
      <c r="PHO42" s="46"/>
      <c r="PHP42" s="46"/>
      <c r="PHQ42" s="46"/>
      <c r="PHR42" s="46"/>
      <c r="PHS42" s="46"/>
      <c r="PHT42" s="46"/>
      <c r="PHU42" s="46"/>
      <c r="PHV42" s="46"/>
      <c r="PHW42" s="46"/>
      <c r="PHX42" s="46"/>
      <c r="PHY42" s="46"/>
      <c r="PHZ42" s="46"/>
      <c r="PIA42" s="46"/>
      <c r="PIB42" s="46"/>
      <c r="PIC42" s="46"/>
      <c r="PID42" s="46"/>
      <c r="PIE42" s="46"/>
      <c r="PIF42" s="46"/>
      <c r="PIG42" s="46"/>
      <c r="PIH42" s="46"/>
      <c r="PII42" s="46"/>
      <c r="PIJ42" s="46"/>
      <c r="PIK42" s="46"/>
      <c r="PIL42" s="46"/>
      <c r="PIM42" s="46"/>
      <c r="PIN42" s="46"/>
      <c r="PIO42" s="46"/>
      <c r="PIP42" s="46"/>
      <c r="PIQ42" s="46"/>
      <c r="PIR42" s="46"/>
      <c r="PIS42" s="46"/>
      <c r="PIT42" s="46"/>
      <c r="PIU42" s="46"/>
      <c r="PIV42" s="46"/>
      <c r="PIW42" s="46"/>
      <c r="PIX42" s="46"/>
      <c r="PIY42" s="46"/>
      <c r="PIZ42" s="46"/>
      <c r="PJA42" s="46"/>
      <c r="PJB42" s="46"/>
      <c r="PJC42" s="46"/>
      <c r="PJD42" s="46"/>
      <c r="PJE42" s="46"/>
      <c r="PJF42" s="46"/>
      <c r="PJG42" s="46"/>
      <c r="PJH42" s="46"/>
      <c r="PJI42" s="46"/>
      <c r="PJJ42" s="46"/>
      <c r="PJK42" s="46"/>
      <c r="PJL42" s="46"/>
      <c r="PJM42" s="46"/>
      <c r="PJN42" s="46"/>
      <c r="PJO42" s="46"/>
      <c r="PJP42" s="46"/>
      <c r="PJQ42" s="46"/>
      <c r="PJR42" s="46"/>
      <c r="PJS42" s="46"/>
      <c r="PJT42" s="46"/>
      <c r="PJU42" s="46"/>
      <c r="PJV42" s="46"/>
      <c r="PJW42" s="46"/>
      <c r="PJX42" s="46"/>
      <c r="PJY42" s="46"/>
      <c r="PJZ42" s="46"/>
      <c r="PKA42" s="46"/>
      <c r="PKB42" s="46"/>
      <c r="PKC42" s="46"/>
      <c r="PKD42" s="46"/>
      <c r="PKE42" s="46"/>
      <c r="PKF42" s="46"/>
      <c r="PKG42" s="46"/>
      <c r="PKH42" s="46"/>
      <c r="PKI42" s="46"/>
      <c r="PKJ42" s="46"/>
      <c r="PKK42" s="46"/>
      <c r="PKL42" s="46"/>
      <c r="PKM42" s="46"/>
      <c r="PKN42" s="46"/>
      <c r="PKO42" s="46"/>
      <c r="PKP42" s="46"/>
      <c r="PKQ42" s="46"/>
      <c r="PKR42" s="46"/>
      <c r="PKS42" s="46"/>
      <c r="PKT42" s="46"/>
      <c r="PKU42" s="46"/>
      <c r="PKV42" s="46"/>
      <c r="PKW42" s="46"/>
      <c r="PKX42" s="46"/>
      <c r="PKY42" s="46"/>
      <c r="PKZ42" s="46"/>
      <c r="PLA42" s="46"/>
      <c r="PLB42" s="46"/>
      <c r="PLC42" s="46"/>
      <c r="PLD42" s="46"/>
      <c r="PLE42" s="46"/>
      <c r="PLF42" s="46"/>
      <c r="PLG42" s="46"/>
      <c r="PLH42" s="46"/>
      <c r="PLI42" s="46"/>
      <c r="PLJ42" s="46"/>
      <c r="PLK42" s="46"/>
      <c r="PLL42" s="46"/>
      <c r="PLM42" s="46"/>
      <c r="PLN42" s="46"/>
      <c r="PLO42" s="46"/>
      <c r="PLP42" s="46"/>
      <c r="PLQ42" s="46"/>
      <c r="PLR42" s="46"/>
      <c r="PLS42" s="46"/>
      <c r="PLT42" s="46"/>
      <c r="PLU42" s="46"/>
      <c r="PLV42" s="46"/>
      <c r="PLW42" s="46"/>
      <c r="PLX42" s="46"/>
      <c r="PLY42" s="46"/>
      <c r="PLZ42" s="46"/>
      <c r="PMA42" s="46"/>
      <c r="PMB42" s="46"/>
      <c r="PMC42" s="46"/>
      <c r="PMD42" s="46"/>
      <c r="PME42" s="46"/>
      <c r="PMF42" s="46"/>
      <c r="PMG42" s="46"/>
      <c r="PMH42" s="46"/>
      <c r="PMI42" s="46"/>
      <c r="PMJ42" s="46"/>
      <c r="PMK42" s="46"/>
      <c r="PML42" s="46"/>
      <c r="PMM42" s="46"/>
      <c r="PMN42" s="46"/>
      <c r="PMO42" s="46"/>
      <c r="PMP42" s="46"/>
      <c r="PMQ42" s="46"/>
      <c r="PMR42" s="46"/>
      <c r="PMS42" s="46"/>
      <c r="PMT42" s="46"/>
      <c r="PMU42" s="46"/>
      <c r="PMV42" s="46"/>
      <c r="PMW42" s="46"/>
      <c r="PMX42" s="46"/>
      <c r="PMY42" s="46"/>
      <c r="PMZ42" s="46"/>
      <c r="PNA42" s="46"/>
      <c r="PNB42" s="46"/>
      <c r="PNC42" s="46"/>
      <c r="PND42" s="46"/>
      <c r="PNE42" s="46"/>
      <c r="PNF42" s="46"/>
      <c r="PNG42" s="46"/>
      <c r="PNH42" s="46"/>
      <c r="PNI42" s="46"/>
      <c r="PNJ42" s="46"/>
      <c r="PNK42" s="46"/>
      <c r="PNL42" s="46"/>
      <c r="PNM42" s="46"/>
      <c r="PNN42" s="46"/>
      <c r="PNO42" s="46"/>
      <c r="PNP42" s="46"/>
      <c r="PNQ42" s="46"/>
      <c r="PNR42" s="46"/>
      <c r="PNS42" s="46"/>
      <c r="PNT42" s="46"/>
      <c r="PNU42" s="46"/>
      <c r="PNV42" s="46"/>
      <c r="PNW42" s="46"/>
      <c r="PNX42" s="46"/>
      <c r="PNY42" s="46"/>
      <c r="PNZ42" s="46"/>
      <c r="POA42" s="46"/>
      <c r="POB42" s="46"/>
      <c r="POC42" s="46"/>
      <c r="POD42" s="46"/>
      <c r="POE42" s="46"/>
      <c r="POF42" s="46"/>
      <c r="POG42" s="46"/>
      <c r="POH42" s="46"/>
      <c r="POI42" s="46"/>
      <c r="POJ42" s="46"/>
      <c r="POK42" s="46"/>
      <c r="POL42" s="46"/>
      <c r="POM42" s="46"/>
      <c r="PON42" s="46"/>
      <c r="POO42" s="46"/>
      <c r="POP42" s="46"/>
      <c r="POQ42" s="46"/>
      <c r="POR42" s="46"/>
      <c r="POS42" s="46"/>
      <c r="POT42" s="46"/>
      <c r="POU42" s="46"/>
      <c r="POV42" s="46"/>
      <c r="POW42" s="46"/>
      <c r="POX42" s="46"/>
      <c r="POY42" s="46"/>
      <c r="POZ42" s="46"/>
      <c r="PPA42" s="46"/>
      <c r="PPB42" s="46"/>
      <c r="PPC42" s="46"/>
      <c r="PPD42" s="46"/>
      <c r="PPE42" s="46"/>
      <c r="PPF42" s="46"/>
      <c r="PPG42" s="46"/>
      <c r="PPH42" s="46"/>
      <c r="PPI42" s="46"/>
      <c r="PPJ42" s="46"/>
      <c r="PPK42" s="46"/>
      <c r="PPL42" s="46"/>
      <c r="PPM42" s="46"/>
      <c r="PPN42" s="46"/>
      <c r="PPO42" s="46"/>
      <c r="PPP42" s="46"/>
      <c r="PPQ42" s="46"/>
      <c r="PPR42" s="46"/>
      <c r="PPS42" s="46"/>
      <c r="PPT42" s="46"/>
      <c r="PPU42" s="46"/>
      <c r="PPV42" s="46"/>
      <c r="PPW42" s="46"/>
      <c r="PPX42" s="46"/>
      <c r="PPY42" s="46"/>
      <c r="PPZ42" s="46"/>
      <c r="PQA42" s="46"/>
      <c r="PQB42" s="46"/>
      <c r="PQC42" s="46"/>
      <c r="PQD42" s="46"/>
      <c r="PQE42" s="46"/>
      <c r="PQF42" s="46"/>
      <c r="PQG42" s="46"/>
      <c r="PQH42" s="46"/>
      <c r="PQI42" s="46"/>
      <c r="PQJ42" s="46"/>
      <c r="PQK42" s="46"/>
      <c r="PQL42" s="46"/>
      <c r="PQM42" s="46"/>
      <c r="PQN42" s="46"/>
      <c r="PQO42" s="46"/>
      <c r="PQP42" s="46"/>
      <c r="PQQ42" s="46"/>
      <c r="PQR42" s="46"/>
      <c r="PQS42" s="46"/>
      <c r="PQT42" s="46"/>
      <c r="PQU42" s="46"/>
      <c r="PQV42" s="46"/>
      <c r="PQW42" s="46"/>
      <c r="PQX42" s="46"/>
      <c r="PQY42" s="46"/>
      <c r="PQZ42" s="46"/>
      <c r="PRA42" s="46"/>
      <c r="PRB42" s="46"/>
      <c r="PRC42" s="46"/>
      <c r="PRD42" s="46"/>
      <c r="PRE42" s="46"/>
      <c r="PRF42" s="46"/>
      <c r="PRG42" s="46"/>
      <c r="PRH42" s="46"/>
      <c r="PRI42" s="46"/>
      <c r="PRJ42" s="46"/>
      <c r="PRK42" s="46"/>
      <c r="PRL42" s="46"/>
      <c r="PRM42" s="46"/>
      <c r="PRN42" s="46"/>
      <c r="PRO42" s="46"/>
      <c r="PRP42" s="46"/>
      <c r="PRQ42" s="46"/>
      <c r="PRR42" s="46"/>
      <c r="PRS42" s="46"/>
      <c r="PRT42" s="46"/>
      <c r="PRU42" s="46"/>
      <c r="PRV42" s="46"/>
      <c r="PRW42" s="46"/>
      <c r="PRX42" s="46"/>
      <c r="PRY42" s="46"/>
      <c r="PRZ42" s="46"/>
      <c r="PSA42" s="46"/>
      <c r="PSB42" s="46"/>
      <c r="PSC42" s="46"/>
      <c r="PSD42" s="46"/>
      <c r="PSE42" s="46"/>
      <c r="PSF42" s="46"/>
      <c r="PSG42" s="46"/>
      <c r="PSH42" s="46"/>
      <c r="PSI42" s="46"/>
      <c r="PSJ42" s="46"/>
      <c r="PSK42" s="46"/>
      <c r="PSL42" s="46"/>
      <c r="PSM42" s="46"/>
      <c r="PSN42" s="46"/>
      <c r="PSO42" s="46"/>
      <c r="PSP42" s="46"/>
      <c r="PSQ42" s="46"/>
      <c r="PSR42" s="46"/>
      <c r="PSS42" s="46"/>
      <c r="PST42" s="46"/>
      <c r="PSU42" s="46"/>
      <c r="PSV42" s="46"/>
      <c r="PSW42" s="46"/>
      <c r="PSX42" s="46"/>
      <c r="PSY42" s="46"/>
      <c r="PSZ42" s="46"/>
      <c r="PTA42" s="46"/>
      <c r="PTB42" s="46"/>
      <c r="PTC42" s="46"/>
      <c r="PTD42" s="46"/>
      <c r="PTE42" s="46"/>
      <c r="PTF42" s="46"/>
      <c r="PTG42" s="46"/>
      <c r="PTH42" s="46"/>
      <c r="PTI42" s="46"/>
      <c r="PTJ42" s="46"/>
      <c r="PTK42" s="46"/>
      <c r="PTL42" s="46"/>
      <c r="PTM42" s="46"/>
      <c r="PTN42" s="46"/>
      <c r="PTO42" s="46"/>
      <c r="PTP42" s="46"/>
      <c r="PTQ42" s="46"/>
      <c r="PTR42" s="46"/>
      <c r="PTS42" s="46"/>
      <c r="PTT42" s="46"/>
      <c r="PTU42" s="46"/>
      <c r="PTV42" s="46"/>
      <c r="PTW42" s="46"/>
      <c r="PTX42" s="46"/>
      <c r="PTY42" s="46"/>
      <c r="PTZ42" s="46"/>
      <c r="PUA42" s="46"/>
      <c r="PUB42" s="46"/>
      <c r="PUC42" s="46"/>
      <c r="PUD42" s="46"/>
      <c r="PUE42" s="46"/>
      <c r="PUF42" s="46"/>
      <c r="PUG42" s="46"/>
      <c r="PUH42" s="46"/>
      <c r="PUI42" s="46"/>
      <c r="PUJ42" s="46"/>
      <c r="PUK42" s="46"/>
      <c r="PUL42" s="46"/>
      <c r="PUM42" s="46"/>
      <c r="PUN42" s="46"/>
      <c r="PUO42" s="46"/>
      <c r="PUP42" s="46"/>
      <c r="PUQ42" s="46"/>
      <c r="PUR42" s="46"/>
      <c r="PUS42" s="46"/>
      <c r="PUT42" s="46"/>
      <c r="PUU42" s="46"/>
      <c r="PUV42" s="46"/>
      <c r="PUW42" s="46"/>
      <c r="PUX42" s="46"/>
      <c r="PUY42" s="46"/>
      <c r="PUZ42" s="46"/>
      <c r="PVA42" s="46"/>
      <c r="PVB42" s="46"/>
      <c r="PVC42" s="46"/>
      <c r="PVD42" s="46"/>
      <c r="PVE42" s="46"/>
      <c r="PVF42" s="46"/>
      <c r="PVG42" s="46"/>
      <c r="PVH42" s="46"/>
      <c r="PVI42" s="46"/>
      <c r="PVJ42" s="46"/>
      <c r="PVK42" s="46"/>
      <c r="PVL42" s="46"/>
      <c r="PVM42" s="46"/>
      <c r="PVN42" s="46"/>
      <c r="PVO42" s="46"/>
      <c r="PVP42" s="46"/>
      <c r="PVQ42" s="46"/>
      <c r="PVR42" s="46"/>
      <c r="PVS42" s="46"/>
      <c r="PVT42" s="46"/>
      <c r="PVU42" s="46"/>
      <c r="PVV42" s="46"/>
      <c r="PVW42" s="46"/>
      <c r="PVX42" s="46"/>
      <c r="PVY42" s="46"/>
      <c r="PVZ42" s="46"/>
      <c r="PWA42" s="46"/>
      <c r="PWB42" s="46"/>
      <c r="PWC42" s="46"/>
      <c r="PWD42" s="46"/>
      <c r="PWE42" s="46"/>
      <c r="PWF42" s="46"/>
      <c r="PWG42" s="46"/>
      <c r="PWH42" s="46"/>
      <c r="PWI42" s="46"/>
      <c r="PWJ42" s="46"/>
      <c r="PWK42" s="46"/>
      <c r="PWL42" s="46"/>
      <c r="PWM42" s="46"/>
      <c r="PWN42" s="46"/>
      <c r="PWO42" s="46"/>
      <c r="PWP42" s="46"/>
      <c r="PWQ42" s="46"/>
      <c r="PWR42" s="46"/>
      <c r="PWS42" s="46"/>
      <c r="PWT42" s="46"/>
      <c r="PWU42" s="46"/>
      <c r="PWV42" s="46"/>
      <c r="PWW42" s="46"/>
      <c r="PWX42" s="46"/>
      <c r="PWY42" s="46"/>
      <c r="PWZ42" s="46"/>
      <c r="PXA42" s="46"/>
      <c r="PXB42" s="46"/>
      <c r="PXC42" s="46"/>
      <c r="PXD42" s="46"/>
      <c r="PXE42" s="46"/>
      <c r="PXF42" s="46"/>
      <c r="PXG42" s="46"/>
      <c r="PXH42" s="46"/>
      <c r="PXI42" s="46"/>
      <c r="PXJ42" s="46"/>
      <c r="PXK42" s="46"/>
      <c r="PXL42" s="46"/>
      <c r="PXM42" s="46"/>
      <c r="PXN42" s="46"/>
      <c r="PXO42" s="46"/>
      <c r="PXP42" s="46"/>
      <c r="PXQ42" s="46"/>
      <c r="PXR42" s="46"/>
      <c r="PXS42" s="46"/>
      <c r="PXT42" s="46"/>
      <c r="PXU42" s="46"/>
      <c r="PXV42" s="46"/>
      <c r="PXW42" s="46"/>
      <c r="PXX42" s="46"/>
      <c r="PXY42" s="46"/>
      <c r="PXZ42" s="46"/>
      <c r="PYA42" s="46"/>
      <c r="PYB42" s="46"/>
      <c r="PYC42" s="46"/>
      <c r="PYD42" s="46"/>
      <c r="PYE42" s="46"/>
      <c r="PYF42" s="46"/>
      <c r="PYG42" s="46"/>
      <c r="PYH42" s="46"/>
      <c r="PYI42" s="46"/>
      <c r="PYJ42" s="46"/>
      <c r="PYK42" s="46"/>
      <c r="PYL42" s="46"/>
      <c r="PYM42" s="46"/>
      <c r="PYN42" s="46"/>
      <c r="PYO42" s="46"/>
      <c r="PYP42" s="46"/>
      <c r="PYQ42" s="46"/>
      <c r="PYR42" s="46"/>
      <c r="PYS42" s="46"/>
      <c r="PYT42" s="46"/>
      <c r="PYU42" s="46"/>
      <c r="PYV42" s="46"/>
      <c r="PYW42" s="46"/>
      <c r="PYX42" s="46"/>
      <c r="PYY42" s="46"/>
      <c r="PYZ42" s="46"/>
      <c r="PZA42" s="46"/>
      <c r="PZB42" s="46"/>
      <c r="PZC42" s="46"/>
      <c r="PZD42" s="46"/>
      <c r="PZE42" s="46"/>
      <c r="PZF42" s="46"/>
      <c r="PZG42" s="46"/>
      <c r="PZH42" s="46"/>
      <c r="PZI42" s="46"/>
      <c r="PZJ42" s="46"/>
      <c r="PZK42" s="46"/>
      <c r="PZL42" s="46"/>
      <c r="PZM42" s="46"/>
      <c r="PZN42" s="46"/>
      <c r="PZO42" s="46"/>
      <c r="PZP42" s="46"/>
      <c r="PZQ42" s="46"/>
      <c r="PZR42" s="46"/>
      <c r="PZS42" s="46"/>
      <c r="PZT42" s="46"/>
      <c r="PZU42" s="46"/>
      <c r="PZV42" s="46"/>
      <c r="PZW42" s="46"/>
      <c r="PZX42" s="46"/>
      <c r="PZY42" s="46"/>
      <c r="PZZ42" s="46"/>
      <c r="QAA42" s="46"/>
      <c r="QAB42" s="46"/>
      <c r="QAC42" s="46"/>
      <c r="QAD42" s="46"/>
      <c r="QAE42" s="46"/>
      <c r="QAF42" s="46"/>
      <c r="QAG42" s="46"/>
      <c r="QAH42" s="46"/>
      <c r="QAI42" s="46"/>
      <c r="QAJ42" s="46"/>
      <c r="QAK42" s="46"/>
      <c r="QAL42" s="46"/>
      <c r="QAM42" s="46"/>
      <c r="QAN42" s="46"/>
      <c r="QAO42" s="46"/>
      <c r="QAP42" s="46"/>
      <c r="QAQ42" s="46"/>
      <c r="QAR42" s="46"/>
      <c r="QAS42" s="46"/>
      <c r="QAT42" s="46"/>
      <c r="QAU42" s="46"/>
      <c r="QAV42" s="46"/>
      <c r="QAW42" s="46"/>
      <c r="QAX42" s="46"/>
      <c r="QAY42" s="46"/>
      <c r="QAZ42" s="46"/>
      <c r="QBA42" s="46"/>
      <c r="QBB42" s="46"/>
      <c r="QBC42" s="46"/>
      <c r="QBD42" s="46"/>
      <c r="QBE42" s="46"/>
      <c r="QBF42" s="46"/>
      <c r="QBG42" s="46"/>
      <c r="QBH42" s="46"/>
      <c r="QBI42" s="46"/>
      <c r="QBJ42" s="46"/>
      <c r="QBK42" s="46"/>
      <c r="QBL42" s="46"/>
      <c r="QBM42" s="46"/>
      <c r="QBN42" s="46"/>
      <c r="QBO42" s="46"/>
      <c r="QBP42" s="46"/>
      <c r="QBQ42" s="46"/>
      <c r="QBR42" s="46"/>
      <c r="QBS42" s="46"/>
      <c r="QBT42" s="46"/>
      <c r="QBU42" s="46"/>
      <c r="QBV42" s="46"/>
      <c r="QBW42" s="46"/>
      <c r="QBX42" s="46"/>
      <c r="QBY42" s="46"/>
      <c r="QBZ42" s="46"/>
      <c r="QCA42" s="46"/>
      <c r="QCB42" s="46"/>
      <c r="QCC42" s="46"/>
      <c r="QCD42" s="46"/>
      <c r="QCE42" s="46"/>
      <c r="QCF42" s="46"/>
      <c r="QCG42" s="46"/>
      <c r="QCH42" s="46"/>
      <c r="QCI42" s="46"/>
      <c r="QCJ42" s="46"/>
      <c r="QCK42" s="46"/>
      <c r="QCL42" s="46"/>
      <c r="QCM42" s="46"/>
      <c r="QCN42" s="46"/>
      <c r="QCO42" s="46"/>
      <c r="QCP42" s="46"/>
      <c r="QCQ42" s="46"/>
      <c r="QCR42" s="46"/>
      <c r="QCS42" s="46"/>
      <c r="QCT42" s="46"/>
      <c r="QCU42" s="46"/>
      <c r="QCV42" s="46"/>
      <c r="QCW42" s="46"/>
      <c r="QCX42" s="46"/>
      <c r="QCY42" s="46"/>
      <c r="QCZ42" s="46"/>
      <c r="QDA42" s="46"/>
      <c r="QDB42" s="46"/>
      <c r="QDC42" s="46"/>
      <c r="QDD42" s="46"/>
      <c r="QDE42" s="46"/>
      <c r="QDF42" s="46"/>
      <c r="QDG42" s="46"/>
      <c r="QDH42" s="46"/>
      <c r="QDI42" s="46"/>
      <c r="QDJ42" s="46"/>
      <c r="QDK42" s="46"/>
      <c r="QDL42" s="46"/>
      <c r="QDM42" s="46"/>
      <c r="QDN42" s="46"/>
      <c r="QDO42" s="46"/>
      <c r="QDP42" s="46"/>
      <c r="QDQ42" s="46"/>
      <c r="QDR42" s="46"/>
      <c r="QDS42" s="46"/>
      <c r="QDT42" s="46"/>
      <c r="QDU42" s="46"/>
      <c r="QDV42" s="46"/>
      <c r="QDW42" s="46"/>
      <c r="QDX42" s="46"/>
      <c r="QDY42" s="46"/>
      <c r="QDZ42" s="46"/>
      <c r="QEA42" s="46"/>
      <c r="QEB42" s="46"/>
      <c r="QEC42" s="46"/>
      <c r="QED42" s="46"/>
      <c r="QEE42" s="46"/>
      <c r="QEF42" s="46"/>
      <c r="QEG42" s="46"/>
      <c r="QEH42" s="46"/>
      <c r="QEI42" s="46"/>
      <c r="QEJ42" s="46"/>
      <c r="QEK42" s="46"/>
      <c r="QEL42" s="46"/>
      <c r="QEM42" s="46"/>
      <c r="QEN42" s="46"/>
      <c r="QEO42" s="46"/>
      <c r="QEP42" s="46"/>
      <c r="QEQ42" s="46"/>
      <c r="QER42" s="46"/>
      <c r="QES42" s="46"/>
      <c r="QET42" s="46"/>
      <c r="QEU42" s="46"/>
      <c r="QEV42" s="46"/>
      <c r="QEW42" s="46"/>
      <c r="QEX42" s="46"/>
      <c r="QEY42" s="46"/>
      <c r="QEZ42" s="46"/>
      <c r="QFA42" s="46"/>
      <c r="QFB42" s="46"/>
      <c r="QFC42" s="46"/>
      <c r="QFD42" s="46"/>
      <c r="QFE42" s="46"/>
      <c r="QFF42" s="46"/>
      <c r="QFG42" s="46"/>
      <c r="QFH42" s="46"/>
      <c r="QFI42" s="46"/>
      <c r="QFJ42" s="46"/>
      <c r="QFK42" s="46"/>
      <c r="QFL42" s="46"/>
      <c r="QFM42" s="46"/>
      <c r="QFN42" s="46"/>
      <c r="QFO42" s="46"/>
      <c r="QFP42" s="46"/>
      <c r="QFQ42" s="46"/>
      <c r="QFR42" s="46"/>
      <c r="QFS42" s="46"/>
      <c r="QFT42" s="46"/>
      <c r="QFU42" s="46"/>
      <c r="QFV42" s="46"/>
      <c r="QFW42" s="46"/>
      <c r="QFX42" s="46"/>
      <c r="QFY42" s="46"/>
      <c r="QFZ42" s="46"/>
      <c r="QGA42" s="46"/>
      <c r="QGB42" s="46"/>
      <c r="QGC42" s="46"/>
      <c r="QGD42" s="46"/>
      <c r="QGE42" s="46"/>
      <c r="QGF42" s="46"/>
      <c r="QGG42" s="46"/>
      <c r="QGH42" s="46"/>
      <c r="QGI42" s="46"/>
      <c r="QGJ42" s="46"/>
      <c r="QGK42" s="46"/>
      <c r="QGL42" s="46"/>
      <c r="QGM42" s="46"/>
      <c r="QGN42" s="46"/>
      <c r="QGO42" s="46"/>
      <c r="QGP42" s="46"/>
      <c r="QGQ42" s="46"/>
      <c r="QGR42" s="46"/>
      <c r="QGS42" s="46"/>
      <c r="QGT42" s="46"/>
      <c r="QGU42" s="46"/>
      <c r="QGV42" s="46"/>
      <c r="QGW42" s="46"/>
      <c r="QGX42" s="46"/>
      <c r="QGY42" s="46"/>
      <c r="QGZ42" s="46"/>
      <c r="QHA42" s="46"/>
      <c r="QHB42" s="46"/>
      <c r="QHC42" s="46"/>
      <c r="QHD42" s="46"/>
      <c r="QHE42" s="46"/>
      <c r="QHF42" s="46"/>
      <c r="QHG42" s="46"/>
      <c r="QHH42" s="46"/>
      <c r="QHI42" s="46"/>
      <c r="QHJ42" s="46"/>
      <c r="QHK42" s="46"/>
      <c r="QHL42" s="46"/>
      <c r="QHM42" s="46"/>
      <c r="QHN42" s="46"/>
      <c r="QHO42" s="46"/>
      <c r="QHP42" s="46"/>
      <c r="QHQ42" s="46"/>
      <c r="QHR42" s="46"/>
      <c r="QHS42" s="46"/>
      <c r="QHT42" s="46"/>
      <c r="QHU42" s="46"/>
      <c r="QHV42" s="46"/>
      <c r="QHW42" s="46"/>
      <c r="QHX42" s="46"/>
      <c r="QHY42" s="46"/>
      <c r="QHZ42" s="46"/>
      <c r="QIA42" s="46"/>
      <c r="QIB42" s="46"/>
      <c r="QIC42" s="46"/>
      <c r="QID42" s="46"/>
      <c r="QIE42" s="46"/>
      <c r="QIF42" s="46"/>
      <c r="QIG42" s="46"/>
      <c r="QIH42" s="46"/>
      <c r="QII42" s="46"/>
      <c r="QIJ42" s="46"/>
      <c r="QIK42" s="46"/>
      <c r="QIL42" s="46"/>
      <c r="QIM42" s="46"/>
      <c r="QIN42" s="46"/>
      <c r="QIO42" s="46"/>
      <c r="QIP42" s="46"/>
      <c r="QIQ42" s="46"/>
      <c r="QIR42" s="46"/>
      <c r="QIS42" s="46"/>
      <c r="QIT42" s="46"/>
      <c r="QIU42" s="46"/>
      <c r="QIV42" s="46"/>
      <c r="QIW42" s="46"/>
      <c r="QIX42" s="46"/>
      <c r="QIY42" s="46"/>
      <c r="QIZ42" s="46"/>
      <c r="QJA42" s="46"/>
      <c r="QJB42" s="46"/>
      <c r="QJC42" s="46"/>
      <c r="QJD42" s="46"/>
      <c r="QJE42" s="46"/>
      <c r="QJF42" s="46"/>
      <c r="QJG42" s="46"/>
      <c r="QJH42" s="46"/>
      <c r="QJI42" s="46"/>
      <c r="QJJ42" s="46"/>
      <c r="QJK42" s="46"/>
      <c r="QJL42" s="46"/>
      <c r="QJM42" s="46"/>
      <c r="QJN42" s="46"/>
      <c r="QJO42" s="46"/>
      <c r="QJP42" s="46"/>
      <c r="QJQ42" s="46"/>
      <c r="QJR42" s="46"/>
      <c r="QJS42" s="46"/>
      <c r="QJT42" s="46"/>
      <c r="QJU42" s="46"/>
      <c r="QJV42" s="46"/>
      <c r="QJW42" s="46"/>
      <c r="QJX42" s="46"/>
      <c r="QJY42" s="46"/>
      <c r="QJZ42" s="46"/>
      <c r="QKA42" s="46"/>
      <c r="QKB42" s="46"/>
      <c r="QKC42" s="46"/>
      <c r="QKD42" s="46"/>
      <c r="QKE42" s="46"/>
      <c r="QKF42" s="46"/>
      <c r="QKG42" s="46"/>
      <c r="QKH42" s="46"/>
      <c r="QKI42" s="46"/>
      <c r="QKJ42" s="46"/>
      <c r="QKK42" s="46"/>
      <c r="QKL42" s="46"/>
      <c r="QKM42" s="46"/>
      <c r="QKN42" s="46"/>
      <c r="QKO42" s="46"/>
      <c r="QKP42" s="46"/>
      <c r="QKQ42" s="46"/>
      <c r="QKR42" s="46"/>
      <c r="QKS42" s="46"/>
      <c r="QKT42" s="46"/>
      <c r="QKU42" s="46"/>
      <c r="QKV42" s="46"/>
      <c r="QKW42" s="46"/>
      <c r="QKX42" s="46"/>
      <c r="QKY42" s="46"/>
      <c r="QKZ42" s="46"/>
      <c r="QLA42" s="46"/>
      <c r="QLB42" s="46"/>
      <c r="QLC42" s="46"/>
      <c r="QLD42" s="46"/>
      <c r="QLE42" s="46"/>
      <c r="QLF42" s="46"/>
      <c r="QLG42" s="46"/>
      <c r="QLH42" s="46"/>
      <c r="QLI42" s="46"/>
      <c r="QLJ42" s="46"/>
      <c r="QLK42" s="46"/>
      <c r="QLL42" s="46"/>
      <c r="QLM42" s="46"/>
      <c r="QLN42" s="46"/>
      <c r="QLO42" s="46"/>
      <c r="QLP42" s="46"/>
      <c r="QLQ42" s="46"/>
      <c r="QLR42" s="46"/>
      <c r="QLS42" s="46"/>
      <c r="QLT42" s="46"/>
      <c r="QLU42" s="46"/>
      <c r="QLV42" s="46"/>
      <c r="QLW42" s="46"/>
      <c r="QLX42" s="46"/>
      <c r="QLY42" s="46"/>
      <c r="QLZ42" s="46"/>
      <c r="QMA42" s="46"/>
      <c r="QMB42" s="46"/>
      <c r="QMC42" s="46"/>
      <c r="QMD42" s="46"/>
      <c r="QME42" s="46"/>
      <c r="QMF42" s="46"/>
      <c r="QMG42" s="46"/>
      <c r="QMH42" s="46"/>
      <c r="QMI42" s="46"/>
      <c r="QMJ42" s="46"/>
      <c r="QMK42" s="46"/>
      <c r="QML42" s="46"/>
      <c r="QMM42" s="46"/>
      <c r="QMN42" s="46"/>
      <c r="QMO42" s="46"/>
      <c r="QMP42" s="46"/>
      <c r="QMQ42" s="46"/>
      <c r="QMR42" s="46"/>
      <c r="QMS42" s="46"/>
      <c r="QMT42" s="46"/>
      <c r="QMU42" s="46"/>
      <c r="QMV42" s="46"/>
      <c r="QMW42" s="46"/>
      <c r="QMX42" s="46"/>
      <c r="QMY42" s="46"/>
      <c r="QMZ42" s="46"/>
      <c r="QNA42" s="46"/>
      <c r="QNB42" s="46"/>
      <c r="QNC42" s="46"/>
      <c r="QND42" s="46"/>
      <c r="QNE42" s="46"/>
      <c r="QNF42" s="46"/>
      <c r="QNG42" s="46"/>
      <c r="QNH42" s="46"/>
      <c r="QNI42" s="46"/>
      <c r="QNJ42" s="46"/>
      <c r="QNK42" s="46"/>
      <c r="QNL42" s="46"/>
      <c r="QNM42" s="46"/>
      <c r="QNN42" s="46"/>
      <c r="QNO42" s="46"/>
      <c r="QNP42" s="46"/>
      <c r="QNQ42" s="46"/>
      <c r="QNR42" s="46"/>
      <c r="QNS42" s="46"/>
      <c r="QNT42" s="46"/>
      <c r="QNU42" s="46"/>
      <c r="QNV42" s="46"/>
      <c r="QNW42" s="46"/>
      <c r="QNX42" s="46"/>
      <c r="QNY42" s="46"/>
      <c r="QNZ42" s="46"/>
      <c r="QOA42" s="46"/>
      <c r="QOB42" s="46"/>
      <c r="QOC42" s="46"/>
      <c r="QOD42" s="46"/>
      <c r="QOE42" s="46"/>
      <c r="QOF42" s="46"/>
      <c r="QOG42" s="46"/>
      <c r="QOH42" s="46"/>
      <c r="QOI42" s="46"/>
      <c r="QOJ42" s="46"/>
      <c r="QOK42" s="46"/>
      <c r="QOL42" s="46"/>
      <c r="QOM42" s="46"/>
      <c r="QON42" s="46"/>
      <c r="QOO42" s="46"/>
      <c r="QOP42" s="46"/>
      <c r="QOQ42" s="46"/>
      <c r="QOR42" s="46"/>
      <c r="QOS42" s="46"/>
      <c r="QOT42" s="46"/>
      <c r="QOU42" s="46"/>
      <c r="QOV42" s="46"/>
      <c r="QOW42" s="46"/>
      <c r="QOX42" s="46"/>
      <c r="QOY42" s="46"/>
      <c r="QOZ42" s="46"/>
      <c r="QPA42" s="46"/>
      <c r="QPB42" s="46"/>
      <c r="QPC42" s="46"/>
      <c r="QPD42" s="46"/>
      <c r="QPE42" s="46"/>
      <c r="QPF42" s="46"/>
      <c r="QPG42" s="46"/>
      <c r="QPH42" s="46"/>
      <c r="QPI42" s="46"/>
      <c r="QPJ42" s="46"/>
      <c r="QPK42" s="46"/>
      <c r="QPL42" s="46"/>
      <c r="QPM42" s="46"/>
      <c r="QPN42" s="46"/>
      <c r="QPO42" s="46"/>
      <c r="QPP42" s="46"/>
      <c r="QPQ42" s="46"/>
      <c r="QPR42" s="46"/>
      <c r="QPS42" s="46"/>
      <c r="QPT42" s="46"/>
      <c r="QPU42" s="46"/>
      <c r="QPV42" s="46"/>
      <c r="QPW42" s="46"/>
      <c r="QPX42" s="46"/>
      <c r="QPY42" s="46"/>
      <c r="QPZ42" s="46"/>
      <c r="QQA42" s="46"/>
      <c r="QQB42" s="46"/>
      <c r="QQC42" s="46"/>
      <c r="QQD42" s="46"/>
      <c r="QQE42" s="46"/>
      <c r="QQF42" s="46"/>
      <c r="QQG42" s="46"/>
      <c r="QQH42" s="46"/>
      <c r="QQI42" s="46"/>
      <c r="QQJ42" s="46"/>
      <c r="QQK42" s="46"/>
      <c r="QQL42" s="46"/>
      <c r="QQM42" s="46"/>
      <c r="QQN42" s="46"/>
      <c r="QQO42" s="46"/>
      <c r="QQP42" s="46"/>
      <c r="QQQ42" s="46"/>
      <c r="QQR42" s="46"/>
      <c r="QQS42" s="46"/>
      <c r="QQT42" s="46"/>
      <c r="QQU42" s="46"/>
      <c r="QQV42" s="46"/>
      <c r="QQW42" s="46"/>
      <c r="QQX42" s="46"/>
      <c r="QQY42" s="46"/>
      <c r="QQZ42" s="46"/>
      <c r="QRA42" s="46"/>
      <c r="QRB42" s="46"/>
      <c r="QRC42" s="46"/>
      <c r="QRD42" s="46"/>
      <c r="QRE42" s="46"/>
      <c r="QRF42" s="46"/>
      <c r="QRG42" s="46"/>
      <c r="QRH42" s="46"/>
      <c r="QRI42" s="46"/>
      <c r="QRJ42" s="46"/>
      <c r="QRK42" s="46"/>
      <c r="QRL42" s="46"/>
      <c r="QRM42" s="46"/>
      <c r="QRN42" s="46"/>
      <c r="QRO42" s="46"/>
      <c r="QRP42" s="46"/>
      <c r="QRQ42" s="46"/>
      <c r="QRR42" s="46"/>
      <c r="QRS42" s="46"/>
      <c r="QRT42" s="46"/>
      <c r="QRU42" s="46"/>
      <c r="QRV42" s="46"/>
      <c r="QRW42" s="46"/>
      <c r="QRX42" s="46"/>
      <c r="QRY42" s="46"/>
      <c r="QRZ42" s="46"/>
      <c r="QSA42" s="46"/>
      <c r="QSB42" s="46"/>
      <c r="QSC42" s="46"/>
      <c r="QSD42" s="46"/>
      <c r="QSE42" s="46"/>
      <c r="QSF42" s="46"/>
      <c r="QSG42" s="46"/>
      <c r="QSH42" s="46"/>
      <c r="QSI42" s="46"/>
      <c r="QSJ42" s="46"/>
      <c r="QSK42" s="46"/>
      <c r="QSL42" s="46"/>
      <c r="QSM42" s="46"/>
      <c r="QSN42" s="46"/>
      <c r="QSO42" s="46"/>
      <c r="QSP42" s="46"/>
      <c r="QSQ42" s="46"/>
      <c r="QSR42" s="46"/>
      <c r="QSS42" s="46"/>
      <c r="QST42" s="46"/>
      <c r="QSU42" s="46"/>
      <c r="QSV42" s="46"/>
      <c r="QSW42" s="46"/>
      <c r="QSX42" s="46"/>
      <c r="QSY42" s="46"/>
      <c r="QSZ42" s="46"/>
      <c r="QTA42" s="46"/>
      <c r="QTB42" s="46"/>
      <c r="QTC42" s="46"/>
      <c r="QTD42" s="46"/>
      <c r="QTE42" s="46"/>
      <c r="QTF42" s="46"/>
      <c r="QTG42" s="46"/>
      <c r="QTH42" s="46"/>
      <c r="QTI42" s="46"/>
      <c r="QTJ42" s="46"/>
      <c r="QTK42" s="46"/>
      <c r="QTL42" s="46"/>
      <c r="QTM42" s="46"/>
      <c r="QTN42" s="46"/>
      <c r="QTO42" s="46"/>
      <c r="QTP42" s="46"/>
      <c r="QTQ42" s="46"/>
      <c r="QTR42" s="46"/>
      <c r="QTS42" s="46"/>
      <c r="QTT42" s="46"/>
      <c r="QTU42" s="46"/>
      <c r="QTV42" s="46"/>
      <c r="QTW42" s="46"/>
      <c r="QTX42" s="46"/>
      <c r="QTY42" s="46"/>
      <c r="QTZ42" s="46"/>
      <c r="QUA42" s="46"/>
      <c r="QUB42" s="46"/>
      <c r="QUC42" s="46"/>
      <c r="QUD42" s="46"/>
      <c r="QUE42" s="46"/>
      <c r="QUF42" s="46"/>
      <c r="QUG42" s="46"/>
      <c r="QUH42" s="46"/>
      <c r="QUI42" s="46"/>
      <c r="QUJ42" s="46"/>
      <c r="QUK42" s="46"/>
      <c r="QUL42" s="46"/>
      <c r="QUM42" s="46"/>
      <c r="QUN42" s="46"/>
      <c r="QUO42" s="46"/>
      <c r="QUP42" s="46"/>
      <c r="QUQ42" s="46"/>
      <c r="QUR42" s="46"/>
      <c r="QUS42" s="46"/>
      <c r="QUT42" s="46"/>
      <c r="QUU42" s="46"/>
      <c r="QUV42" s="46"/>
      <c r="QUW42" s="46"/>
      <c r="QUX42" s="46"/>
      <c r="QUY42" s="46"/>
      <c r="QUZ42" s="46"/>
      <c r="QVA42" s="46"/>
      <c r="QVB42" s="46"/>
      <c r="QVC42" s="46"/>
      <c r="QVD42" s="46"/>
      <c r="QVE42" s="46"/>
      <c r="QVF42" s="46"/>
      <c r="QVG42" s="46"/>
      <c r="QVH42" s="46"/>
      <c r="QVI42" s="46"/>
      <c r="QVJ42" s="46"/>
      <c r="QVK42" s="46"/>
      <c r="QVL42" s="46"/>
      <c r="QVM42" s="46"/>
      <c r="QVN42" s="46"/>
      <c r="QVO42" s="46"/>
      <c r="QVP42" s="46"/>
      <c r="QVQ42" s="46"/>
      <c r="QVR42" s="46"/>
      <c r="QVS42" s="46"/>
      <c r="QVT42" s="46"/>
      <c r="QVU42" s="46"/>
      <c r="QVV42" s="46"/>
      <c r="QVW42" s="46"/>
      <c r="QVX42" s="46"/>
      <c r="QVY42" s="46"/>
      <c r="QVZ42" s="46"/>
      <c r="QWA42" s="46"/>
      <c r="QWB42" s="46"/>
      <c r="QWC42" s="46"/>
      <c r="QWD42" s="46"/>
      <c r="QWE42" s="46"/>
      <c r="QWF42" s="46"/>
      <c r="QWG42" s="46"/>
      <c r="QWH42" s="46"/>
      <c r="QWI42" s="46"/>
      <c r="QWJ42" s="46"/>
      <c r="QWK42" s="46"/>
      <c r="QWL42" s="46"/>
      <c r="QWM42" s="46"/>
      <c r="QWN42" s="46"/>
      <c r="QWO42" s="46"/>
      <c r="QWP42" s="46"/>
      <c r="QWQ42" s="46"/>
      <c r="QWR42" s="46"/>
      <c r="QWS42" s="46"/>
      <c r="QWT42" s="46"/>
      <c r="QWU42" s="46"/>
      <c r="QWV42" s="46"/>
      <c r="QWW42" s="46"/>
      <c r="QWX42" s="46"/>
      <c r="QWY42" s="46"/>
      <c r="QWZ42" s="46"/>
      <c r="QXA42" s="46"/>
      <c r="QXB42" s="46"/>
      <c r="QXC42" s="46"/>
      <c r="QXD42" s="46"/>
      <c r="QXE42" s="46"/>
      <c r="QXF42" s="46"/>
      <c r="QXG42" s="46"/>
      <c r="QXH42" s="46"/>
      <c r="QXI42" s="46"/>
      <c r="QXJ42" s="46"/>
      <c r="QXK42" s="46"/>
      <c r="QXL42" s="46"/>
      <c r="QXM42" s="46"/>
      <c r="QXN42" s="46"/>
      <c r="QXO42" s="46"/>
      <c r="QXP42" s="46"/>
      <c r="QXQ42" s="46"/>
      <c r="QXR42" s="46"/>
      <c r="QXS42" s="46"/>
      <c r="QXT42" s="46"/>
      <c r="QXU42" s="46"/>
      <c r="QXV42" s="46"/>
      <c r="QXW42" s="46"/>
      <c r="QXX42" s="46"/>
      <c r="QXY42" s="46"/>
      <c r="QXZ42" s="46"/>
      <c r="QYA42" s="46"/>
      <c r="QYB42" s="46"/>
      <c r="QYC42" s="46"/>
      <c r="QYD42" s="46"/>
      <c r="QYE42" s="46"/>
      <c r="QYF42" s="46"/>
      <c r="QYG42" s="46"/>
      <c r="QYH42" s="46"/>
      <c r="QYI42" s="46"/>
      <c r="QYJ42" s="46"/>
      <c r="QYK42" s="46"/>
      <c r="QYL42" s="46"/>
      <c r="QYM42" s="46"/>
      <c r="QYN42" s="46"/>
      <c r="QYO42" s="46"/>
      <c r="QYP42" s="46"/>
      <c r="QYQ42" s="46"/>
      <c r="QYR42" s="46"/>
      <c r="QYS42" s="46"/>
      <c r="QYT42" s="46"/>
      <c r="QYU42" s="46"/>
      <c r="QYV42" s="46"/>
      <c r="QYW42" s="46"/>
      <c r="QYX42" s="46"/>
      <c r="QYY42" s="46"/>
      <c r="QYZ42" s="46"/>
      <c r="QZA42" s="46"/>
      <c r="QZB42" s="46"/>
      <c r="QZC42" s="46"/>
      <c r="QZD42" s="46"/>
      <c r="QZE42" s="46"/>
      <c r="QZF42" s="46"/>
      <c r="QZG42" s="46"/>
      <c r="QZH42" s="46"/>
      <c r="QZI42" s="46"/>
      <c r="QZJ42" s="46"/>
      <c r="QZK42" s="46"/>
      <c r="QZL42" s="46"/>
      <c r="QZM42" s="46"/>
      <c r="QZN42" s="46"/>
      <c r="QZO42" s="46"/>
      <c r="QZP42" s="46"/>
      <c r="QZQ42" s="46"/>
      <c r="QZR42" s="46"/>
      <c r="QZS42" s="46"/>
      <c r="QZT42" s="46"/>
      <c r="QZU42" s="46"/>
      <c r="QZV42" s="46"/>
      <c r="QZW42" s="46"/>
      <c r="QZX42" s="46"/>
      <c r="QZY42" s="46"/>
      <c r="QZZ42" s="46"/>
      <c r="RAA42" s="46"/>
      <c r="RAB42" s="46"/>
      <c r="RAC42" s="46"/>
      <c r="RAD42" s="46"/>
      <c r="RAE42" s="46"/>
      <c r="RAF42" s="46"/>
      <c r="RAG42" s="46"/>
      <c r="RAH42" s="46"/>
      <c r="RAI42" s="46"/>
      <c r="RAJ42" s="46"/>
      <c r="RAK42" s="46"/>
      <c r="RAL42" s="46"/>
      <c r="RAM42" s="46"/>
      <c r="RAN42" s="46"/>
      <c r="RAO42" s="46"/>
      <c r="RAP42" s="46"/>
      <c r="RAQ42" s="46"/>
      <c r="RAR42" s="46"/>
      <c r="RAS42" s="46"/>
      <c r="RAT42" s="46"/>
      <c r="RAU42" s="46"/>
      <c r="RAV42" s="46"/>
      <c r="RAW42" s="46"/>
      <c r="RAX42" s="46"/>
      <c r="RAY42" s="46"/>
      <c r="RAZ42" s="46"/>
      <c r="RBA42" s="46"/>
      <c r="RBB42" s="46"/>
      <c r="RBC42" s="46"/>
      <c r="RBD42" s="46"/>
      <c r="RBE42" s="46"/>
      <c r="RBF42" s="46"/>
      <c r="RBG42" s="46"/>
      <c r="RBH42" s="46"/>
      <c r="RBI42" s="46"/>
      <c r="RBJ42" s="46"/>
      <c r="RBK42" s="46"/>
      <c r="RBL42" s="46"/>
      <c r="RBM42" s="46"/>
      <c r="RBN42" s="46"/>
      <c r="RBO42" s="46"/>
      <c r="RBP42" s="46"/>
      <c r="RBQ42" s="46"/>
      <c r="RBR42" s="46"/>
      <c r="RBS42" s="46"/>
      <c r="RBT42" s="46"/>
      <c r="RBU42" s="46"/>
      <c r="RBV42" s="46"/>
      <c r="RBW42" s="46"/>
      <c r="RBX42" s="46"/>
      <c r="RBY42" s="46"/>
      <c r="RBZ42" s="46"/>
      <c r="RCA42" s="46"/>
      <c r="RCB42" s="46"/>
      <c r="RCC42" s="46"/>
      <c r="RCD42" s="46"/>
      <c r="RCE42" s="46"/>
      <c r="RCF42" s="46"/>
      <c r="RCG42" s="46"/>
      <c r="RCH42" s="46"/>
      <c r="RCI42" s="46"/>
      <c r="RCJ42" s="46"/>
      <c r="RCK42" s="46"/>
      <c r="RCL42" s="46"/>
      <c r="RCM42" s="46"/>
      <c r="RCN42" s="46"/>
      <c r="RCO42" s="46"/>
      <c r="RCP42" s="46"/>
      <c r="RCQ42" s="46"/>
      <c r="RCR42" s="46"/>
      <c r="RCS42" s="46"/>
      <c r="RCT42" s="46"/>
      <c r="RCU42" s="46"/>
      <c r="RCV42" s="46"/>
      <c r="RCW42" s="46"/>
      <c r="RCX42" s="46"/>
      <c r="RCY42" s="46"/>
      <c r="RCZ42" s="46"/>
      <c r="RDA42" s="46"/>
      <c r="RDB42" s="46"/>
      <c r="RDC42" s="46"/>
      <c r="RDD42" s="46"/>
      <c r="RDE42" s="46"/>
      <c r="RDF42" s="46"/>
      <c r="RDG42" s="46"/>
      <c r="RDH42" s="46"/>
      <c r="RDI42" s="46"/>
      <c r="RDJ42" s="46"/>
      <c r="RDK42" s="46"/>
      <c r="RDL42" s="46"/>
      <c r="RDM42" s="46"/>
      <c r="RDN42" s="46"/>
      <c r="RDO42" s="46"/>
      <c r="RDP42" s="46"/>
      <c r="RDQ42" s="46"/>
      <c r="RDR42" s="46"/>
      <c r="RDS42" s="46"/>
      <c r="RDT42" s="46"/>
      <c r="RDU42" s="46"/>
      <c r="RDV42" s="46"/>
      <c r="RDW42" s="46"/>
      <c r="RDX42" s="46"/>
      <c r="RDY42" s="46"/>
      <c r="RDZ42" s="46"/>
      <c r="REA42" s="46"/>
      <c r="REB42" s="46"/>
      <c r="REC42" s="46"/>
      <c r="RED42" s="46"/>
      <c r="REE42" s="46"/>
      <c r="REF42" s="46"/>
      <c r="REG42" s="46"/>
      <c r="REH42" s="46"/>
      <c r="REI42" s="46"/>
      <c r="REJ42" s="46"/>
      <c r="REK42" s="46"/>
      <c r="REL42" s="46"/>
      <c r="REM42" s="46"/>
      <c r="REN42" s="46"/>
      <c r="REO42" s="46"/>
      <c r="REP42" s="46"/>
      <c r="REQ42" s="46"/>
      <c r="RER42" s="46"/>
      <c r="RES42" s="46"/>
      <c r="RET42" s="46"/>
      <c r="REU42" s="46"/>
      <c r="REV42" s="46"/>
      <c r="REW42" s="46"/>
      <c r="REX42" s="46"/>
      <c r="REY42" s="46"/>
      <c r="REZ42" s="46"/>
      <c r="RFA42" s="46"/>
      <c r="RFB42" s="46"/>
      <c r="RFC42" s="46"/>
      <c r="RFD42" s="46"/>
      <c r="RFE42" s="46"/>
      <c r="RFF42" s="46"/>
      <c r="RFG42" s="46"/>
      <c r="RFH42" s="46"/>
      <c r="RFI42" s="46"/>
      <c r="RFJ42" s="46"/>
      <c r="RFK42" s="46"/>
      <c r="RFL42" s="46"/>
      <c r="RFM42" s="46"/>
      <c r="RFN42" s="46"/>
      <c r="RFO42" s="46"/>
      <c r="RFP42" s="46"/>
      <c r="RFQ42" s="46"/>
      <c r="RFR42" s="46"/>
      <c r="RFS42" s="46"/>
      <c r="RFT42" s="46"/>
      <c r="RFU42" s="46"/>
      <c r="RFV42" s="46"/>
      <c r="RFW42" s="46"/>
      <c r="RFX42" s="46"/>
      <c r="RFY42" s="46"/>
      <c r="RFZ42" s="46"/>
      <c r="RGA42" s="46"/>
      <c r="RGB42" s="46"/>
      <c r="RGC42" s="46"/>
      <c r="RGD42" s="46"/>
      <c r="RGE42" s="46"/>
      <c r="RGF42" s="46"/>
      <c r="RGG42" s="46"/>
      <c r="RGH42" s="46"/>
      <c r="RGI42" s="46"/>
      <c r="RGJ42" s="46"/>
      <c r="RGK42" s="46"/>
      <c r="RGL42" s="46"/>
      <c r="RGM42" s="46"/>
      <c r="RGN42" s="46"/>
      <c r="RGO42" s="46"/>
      <c r="RGP42" s="46"/>
      <c r="RGQ42" s="46"/>
      <c r="RGR42" s="46"/>
      <c r="RGS42" s="46"/>
      <c r="RGT42" s="46"/>
      <c r="RGU42" s="46"/>
      <c r="RGV42" s="46"/>
      <c r="RGW42" s="46"/>
      <c r="RGX42" s="46"/>
      <c r="RGY42" s="46"/>
      <c r="RGZ42" s="46"/>
      <c r="RHA42" s="46"/>
      <c r="RHB42" s="46"/>
      <c r="RHC42" s="46"/>
      <c r="RHD42" s="46"/>
      <c r="RHE42" s="46"/>
      <c r="RHF42" s="46"/>
      <c r="RHG42" s="46"/>
      <c r="RHH42" s="46"/>
      <c r="RHI42" s="46"/>
      <c r="RHJ42" s="46"/>
      <c r="RHK42" s="46"/>
      <c r="RHL42" s="46"/>
      <c r="RHM42" s="46"/>
      <c r="RHN42" s="46"/>
      <c r="RHO42" s="46"/>
      <c r="RHP42" s="46"/>
      <c r="RHQ42" s="46"/>
      <c r="RHR42" s="46"/>
      <c r="RHS42" s="46"/>
      <c r="RHT42" s="46"/>
      <c r="RHU42" s="46"/>
      <c r="RHV42" s="46"/>
      <c r="RHW42" s="46"/>
      <c r="RHX42" s="46"/>
      <c r="RHY42" s="46"/>
      <c r="RHZ42" s="46"/>
      <c r="RIA42" s="46"/>
      <c r="RIB42" s="46"/>
      <c r="RIC42" s="46"/>
      <c r="RID42" s="46"/>
      <c r="RIE42" s="46"/>
      <c r="RIF42" s="46"/>
      <c r="RIG42" s="46"/>
      <c r="RIH42" s="46"/>
      <c r="RII42" s="46"/>
      <c r="RIJ42" s="46"/>
      <c r="RIK42" s="46"/>
      <c r="RIL42" s="46"/>
      <c r="RIM42" s="46"/>
      <c r="RIN42" s="46"/>
      <c r="RIO42" s="46"/>
      <c r="RIP42" s="46"/>
      <c r="RIQ42" s="46"/>
      <c r="RIR42" s="46"/>
      <c r="RIS42" s="46"/>
      <c r="RIT42" s="46"/>
      <c r="RIU42" s="46"/>
      <c r="RIV42" s="46"/>
      <c r="RIW42" s="46"/>
      <c r="RIX42" s="46"/>
      <c r="RIY42" s="46"/>
      <c r="RIZ42" s="46"/>
      <c r="RJA42" s="46"/>
      <c r="RJB42" s="46"/>
      <c r="RJC42" s="46"/>
      <c r="RJD42" s="46"/>
      <c r="RJE42" s="46"/>
      <c r="RJF42" s="46"/>
      <c r="RJG42" s="46"/>
      <c r="RJH42" s="46"/>
      <c r="RJI42" s="46"/>
      <c r="RJJ42" s="46"/>
      <c r="RJK42" s="46"/>
      <c r="RJL42" s="46"/>
      <c r="RJM42" s="46"/>
      <c r="RJN42" s="46"/>
      <c r="RJO42" s="46"/>
      <c r="RJP42" s="46"/>
      <c r="RJQ42" s="46"/>
      <c r="RJR42" s="46"/>
      <c r="RJS42" s="46"/>
      <c r="RJT42" s="46"/>
      <c r="RJU42" s="46"/>
      <c r="RJV42" s="46"/>
      <c r="RJW42" s="46"/>
      <c r="RJX42" s="46"/>
      <c r="RJY42" s="46"/>
      <c r="RJZ42" s="46"/>
      <c r="RKA42" s="46"/>
      <c r="RKB42" s="46"/>
      <c r="RKC42" s="46"/>
      <c r="RKD42" s="46"/>
      <c r="RKE42" s="46"/>
      <c r="RKF42" s="46"/>
      <c r="RKG42" s="46"/>
      <c r="RKH42" s="46"/>
      <c r="RKI42" s="46"/>
      <c r="RKJ42" s="46"/>
      <c r="RKK42" s="46"/>
      <c r="RKL42" s="46"/>
      <c r="RKM42" s="46"/>
      <c r="RKN42" s="46"/>
      <c r="RKO42" s="46"/>
      <c r="RKP42" s="46"/>
      <c r="RKQ42" s="46"/>
      <c r="RKR42" s="46"/>
      <c r="RKS42" s="46"/>
      <c r="RKT42" s="46"/>
      <c r="RKU42" s="46"/>
      <c r="RKV42" s="46"/>
      <c r="RKW42" s="46"/>
      <c r="RKX42" s="46"/>
      <c r="RKY42" s="46"/>
      <c r="RKZ42" s="46"/>
      <c r="RLA42" s="46"/>
      <c r="RLB42" s="46"/>
      <c r="RLC42" s="46"/>
      <c r="RLD42" s="46"/>
      <c r="RLE42" s="46"/>
      <c r="RLF42" s="46"/>
      <c r="RLG42" s="46"/>
      <c r="RLH42" s="46"/>
      <c r="RLI42" s="46"/>
      <c r="RLJ42" s="46"/>
      <c r="RLK42" s="46"/>
      <c r="RLL42" s="46"/>
      <c r="RLM42" s="46"/>
      <c r="RLN42" s="46"/>
      <c r="RLO42" s="46"/>
      <c r="RLP42" s="46"/>
      <c r="RLQ42" s="46"/>
      <c r="RLR42" s="46"/>
      <c r="RLS42" s="46"/>
      <c r="RLT42" s="46"/>
      <c r="RLU42" s="46"/>
      <c r="RLV42" s="46"/>
      <c r="RLW42" s="46"/>
      <c r="RLX42" s="46"/>
      <c r="RLY42" s="46"/>
      <c r="RLZ42" s="46"/>
      <c r="RMA42" s="46"/>
      <c r="RMB42" s="46"/>
      <c r="RMC42" s="46"/>
      <c r="RMD42" s="46"/>
      <c r="RME42" s="46"/>
      <c r="RMF42" s="46"/>
      <c r="RMG42" s="46"/>
      <c r="RMH42" s="46"/>
      <c r="RMI42" s="46"/>
      <c r="RMJ42" s="46"/>
      <c r="RMK42" s="46"/>
      <c r="RML42" s="46"/>
      <c r="RMM42" s="46"/>
      <c r="RMN42" s="46"/>
      <c r="RMO42" s="46"/>
      <c r="RMP42" s="46"/>
      <c r="RMQ42" s="46"/>
      <c r="RMR42" s="46"/>
      <c r="RMS42" s="46"/>
      <c r="RMT42" s="46"/>
      <c r="RMU42" s="46"/>
      <c r="RMV42" s="46"/>
      <c r="RMW42" s="46"/>
      <c r="RMX42" s="46"/>
      <c r="RMY42" s="46"/>
      <c r="RMZ42" s="46"/>
      <c r="RNA42" s="46"/>
      <c r="RNB42" s="46"/>
      <c r="RNC42" s="46"/>
      <c r="RND42" s="46"/>
      <c r="RNE42" s="46"/>
      <c r="RNF42" s="46"/>
      <c r="RNG42" s="46"/>
      <c r="RNH42" s="46"/>
      <c r="RNI42" s="46"/>
      <c r="RNJ42" s="46"/>
      <c r="RNK42" s="46"/>
      <c r="RNL42" s="46"/>
      <c r="RNM42" s="46"/>
      <c r="RNN42" s="46"/>
      <c r="RNO42" s="46"/>
      <c r="RNP42" s="46"/>
      <c r="RNQ42" s="46"/>
      <c r="RNR42" s="46"/>
      <c r="RNS42" s="46"/>
      <c r="RNT42" s="46"/>
      <c r="RNU42" s="46"/>
      <c r="RNV42" s="46"/>
      <c r="RNW42" s="46"/>
      <c r="RNX42" s="46"/>
      <c r="RNY42" s="46"/>
      <c r="RNZ42" s="46"/>
      <c r="ROA42" s="46"/>
      <c r="ROB42" s="46"/>
      <c r="ROC42" s="46"/>
      <c r="ROD42" s="46"/>
      <c r="ROE42" s="46"/>
      <c r="ROF42" s="46"/>
      <c r="ROG42" s="46"/>
      <c r="ROH42" s="46"/>
      <c r="ROI42" s="46"/>
      <c r="ROJ42" s="46"/>
      <c r="ROK42" s="46"/>
      <c r="ROL42" s="46"/>
      <c r="ROM42" s="46"/>
      <c r="RON42" s="46"/>
      <c r="ROO42" s="46"/>
      <c r="ROP42" s="46"/>
      <c r="ROQ42" s="46"/>
      <c r="ROR42" s="46"/>
      <c r="ROS42" s="46"/>
      <c r="ROT42" s="46"/>
      <c r="ROU42" s="46"/>
      <c r="ROV42" s="46"/>
      <c r="ROW42" s="46"/>
      <c r="ROX42" s="46"/>
      <c r="ROY42" s="46"/>
      <c r="ROZ42" s="46"/>
      <c r="RPA42" s="46"/>
      <c r="RPB42" s="46"/>
      <c r="RPC42" s="46"/>
      <c r="RPD42" s="46"/>
      <c r="RPE42" s="46"/>
      <c r="RPF42" s="46"/>
      <c r="RPG42" s="46"/>
      <c r="RPH42" s="46"/>
      <c r="RPI42" s="46"/>
      <c r="RPJ42" s="46"/>
      <c r="RPK42" s="46"/>
      <c r="RPL42" s="46"/>
      <c r="RPM42" s="46"/>
      <c r="RPN42" s="46"/>
      <c r="RPO42" s="46"/>
      <c r="RPP42" s="46"/>
      <c r="RPQ42" s="46"/>
      <c r="RPR42" s="46"/>
      <c r="RPS42" s="46"/>
      <c r="RPT42" s="46"/>
      <c r="RPU42" s="46"/>
      <c r="RPV42" s="46"/>
      <c r="RPW42" s="46"/>
      <c r="RPX42" s="46"/>
      <c r="RPY42" s="46"/>
      <c r="RPZ42" s="46"/>
      <c r="RQA42" s="46"/>
      <c r="RQB42" s="46"/>
      <c r="RQC42" s="46"/>
      <c r="RQD42" s="46"/>
      <c r="RQE42" s="46"/>
      <c r="RQF42" s="46"/>
      <c r="RQG42" s="46"/>
      <c r="RQH42" s="46"/>
      <c r="RQI42" s="46"/>
      <c r="RQJ42" s="46"/>
      <c r="RQK42" s="46"/>
      <c r="RQL42" s="46"/>
      <c r="RQM42" s="46"/>
      <c r="RQN42" s="46"/>
      <c r="RQO42" s="46"/>
      <c r="RQP42" s="46"/>
      <c r="RQQ42" s="46"/>
      <c r="RQR42" s="46"/>
      <c r="RQS42" s="46"/>
      <c r="RQT42" s="46"/>
      <c r="RQU42" s="46"/>
      <c r="RQV42" s="46"/>
      <c r="RQW42" s="46"/>
      <c r="RQX42" s="46"/>
      <c r="RQY42" s="46"/>
      <c r="RQZ42" s="46"/>
      <c r="RRA42" s="46"/>
      <c r="RRB42" s="46"/>
      <c r="RRC42" s="46"/>
      <c r="RRD42" s="46"/>
      <c r="RRE42" s="46"/>
      <c r="RRF42" s="46"/>
      <c r="RRG42" s="46"/>
      <c r="RRH42" s="46"/>
      <c r="RRI42" s="46"/>
      <c r="RRJ42" s="46"/>
      <c r="RRK42" s="46"/>
      <c r="RRL42" s="46"/>
      <c r="RRM42" s="46"/>
      <c r="RRN42" s="46"/>
      <c r="RRO42" s="46"/>
      <c r="RRP42" s="46"/>
      <c r="RRQ42" s="46"/>
      <c r="RRR42" s="46"/>
      <c r="RRS42" s="46"/>
      <c r="RRT42" s="46"/>
      <c r="RRU42" s="46"/>
      <c r="RRV42" s="46"/>
      <c r="RRW42" s="46"/>
      <c r="RRX42" s="46"/>
      <c r="RRY42" s="46"/>
      <c r="RRZ42" s="46"/>
      <c r="RSA42" s="46"/>
      <c r="RSB42" s="46"/>
      <c r="RSC42" s="46"/>
      <c r="RSD42" s="46"/>
      <c r="RSE42" s="46"/>
      <c r="RSF42" s="46"/>
      <c r="RSG42" s="46"/>
      <c r="RSH42" s="46"/>
      <c r="RSI42" s="46"/>
      <c r="RSJ42" s="46"/>
      <c r="RSK42" s="46"/>
      <c r="RSL42" s="46"/>
      <c r="RSM42" s="46"/>
      <c r="RSN42" s="46"/>
      <c r="RSO42" s="46"/>
      <c r="RSP42" s="46"/>
      <c r="RSQ42" s="46"/>
      <c r="RSR42" s="46"/>
      <c r="RSS42" s="46"/>
      <c r="RST42" s="46"/>
      <c r="RSU42" s="46"/>
      <c r="RSV42" s="46"/>
      <c r="RSW42" s="46"/>
      <c r="RSX42" s="46"/>
      <c r="RSY42" s="46"/>
      <c r="RSZ42" s="46"/>
      <c r="RTA42" s="46"/>
      <c r="RTB42" s="46"/>
      <c r="RTC42" s="46"/>
      <c r="RTD42" s="46"/>
      <c r="RTE42" s="46"/>
      <c r="RTF42" s="46"/>
      <c r="RTG42" s="46"/>
      <c r="RTH42" s="46"/>
      <c r="RTI42" s="46"/>
      <c r="RTJ42" s="46"/>
      <c r="RTK42" s="46"/>
      <c r="RTL42" s="46"/>
      <c r="RTM42" s="46"/>
      <c r="RTN42" s="46"/>
      <c r="RTO42" s="46"/>
      <c r="RTP42" s="46"/>
      <c r="RTQ42" s="46"/>
      <c r="RTR42" s="46"/>
      <c r="RTS42" s="46"/>
      <c r="RTT42" s="46"/>
      <c r="RTU42" s="46"/>
      <c r="RTV42" s="46"/>
      <c r="RTW42" s="46"/>
      <c r="RTX42" s="46"/>
      <c r="RTY42" s="46"/>
      <c r="RTZ42" s="46"/>
      <c r="RUA42" s="46"/>
      <c r="RUB42" s="46"/>
      <c r="RUC42" s="46"/>
      <c r="RUD42" s="46"/>
      <c r="RUE42" s="46"/>
      <c r="RUF42" s="46"/>
      <c r="RUG42" s="46"/>
      <c r="RUH42" s="46"/>
      <c r="RUI42" s="46"/>
      <c r="RUJ42" s="46"/>
      <c r="RUK42" s="46"/>
      <c r="RUL42" s="46"/>
      <c r="RUM42" s="46"/>
      <c r="RUN42" s="46"/>
      <c r="RUO42" s="46"/>
      <c r="RUP42" s="46"/>
      <c r="RUQ42" s="46"/>
      <c r="RUR42" s="46"/>
      <c r="RUS42" s="46"/>
      <c r="RUT42" s="46"/>
      <c r="RUU42" s="46"/>
      <c r="RUV42" s="46"/>
      <c r="RUW42" s="46"/>
      <c r="RUX42" s="46"/>
      <c r="RUY42" s="46"/>
      <c r="RUZ42" s="46"/>
      <c r="RVA42" s="46"/>
      <c r="RVB42" s="46"/>
      <c r="RVC42" s="46"/>
      <c r="RVD42" s="46"/>
      <c r="RVE42" s="46"/>
      <c r="RVF42" s="46"/>
      <c r="RVG42" s="46"/>
      <c r="RVH42" s="46"/>
      <c r="RVI42" s="46"/>
      <c r="RVJ42" s="46"/>
      <c r="RVK42" s="46"/>
      <c r="RVL42" s="46"/>
      <c r="RVM42" s="46"/>
      <c r="RVN42" s="46"/>
      <c r="RVO42" s="46"/>
      <c r="RVP42" s="46"/>
      <c r="RVQ42" s="46"/>
      <c r="RVR42" s="46"/>
      <c r="RVS42" s="46"/>
      <c r="RVT42" s="46"/>
      <c r="RVU42" s="46"/>
      <c r="RVV42" s="46"/>
      <c r="RVW42" s="46"/>
      <c r="RVX42" s="46"/>
      <c r="RVY42" s="46"/>
      <c r="RVZ42" s="46"/>
      <c r="RWA42" s="46"/>
      <c r="RWB42" s="46"/>
      <c r="RWC42" s="46"/>
      <c r="RWD42" s="46"/>
      <c r="RWE42" s="46"/>
      <c r="RWF42" s="46"/>
      <c r="RWG42" s="46"/>
      <c r="RWH42" s="46"/>
      <c r="RWI42" s="46"/>
      <c r="RWJ42" s="46"/>
      <c r="RWK42" s="46"/>
      <c r="RWL42" s="46"/>
      <c r="RWM42" s="46"/>
      <c r="RWN42" s="46"/>
      <c r="RWO42" s="46"/>
      <c r="RWP42" s="46"/>
      <c r="RWQ42" s="46"/>
      <c r="RWR42" s="46"/>
      <c r="RWS42" s="46"/>
      <c r="RWT42" s="46"/>
      <c r="RWU42" s="46"/>
      <c r="RWV42" s="46"/>
      <c r="RWW42" s="46"/>
      <c r="RWX42" s="46"/>
      <c r="RWY42" s="46"/>
      <c r="RWZ42" s="46"/>
      <c r="RXA42" s="46"/>
      <c r="RXB42" s="46"/>
      <c r="RXC42" s="46"/>
      <c r="RXD42" s="46"/>
      <c r="RXE42" s="46"/>
      <c r="RXF42" s="46"/>
      <c r="RXG42" s="46"/>
      <c r="RXH42" s="46"/>
      <c r="RXI42" s="46"/>
      <c r="RXJ42" s="46"/>
      <c r="RXK42" s="46"/>
      <c r="RXL42" s="46"/>
      <c r="RXM42" s="46"/>
      <c r="RXN42" s="46"/>
      <c r="RXO42" s="46"/>
      <c r="RXP42" s="46"/>
      <c r="RXQ42" s="46"/>
      <c r="RXR42" s="46"/>
      <c r="RXS42" s="46"/>
      <c r="RXT42" s="46"/>
      <c r="RXU42" s="46"/>
      <c r="RXV42" s="46"/>
      <c r="RXW42" s="46"/>
      <c r="RXX42" s="46"/>
      <c r="RXY42" s="46"/>
      <c r="RXZ42" s="46"/>
      <c r="RYA42" s="46"/>
      <c r="RYB42" s="46"/>
      <c r="RYC42" s="46"/>
      <c r="RYD42" s="46"/>
      <c r="RYE42" s="46"/>
      <c r="RYF42" s="46"/>
      <c r="RYG42" s="46"/>
      <c r="RYH42" s="46"/>
      <c r="RYI42" s="46"/>
      <c r="RYJ42" s="46"/>
      <c r="RYK42" s="46"/>
      <c r="RYL42" s="46"/>
      <c r="RYM42" s="46"/>
      <c r="RYN42" s="46"/>
      <c r="RYO42" s="46"/>
      <c r="RYP42" s="46"/>
      <c r="RYQ42" s="46"/>
      <c r="RYR42" s="46"/>
      <c r="RYS42" s="46"/>
      <c r="RYT42" s="46"/>
      <c r="RYU42" s="46"/>
      <c r="RYV42" s="46"/>
      <c r="RYW42" s="46"/>
      <c r="RYX42" s="46"/>
      <c r="RYY42" s="46"/>
      <c r="RYZ42" s="46"/>
      <c r="RZA42" s="46"/>
      <c r="RZB42" s="46"/>
      <c r="RZC42" s="46"/>
      <c r="RZD42" s="46"/>
      <c r="RZE42" s="46"/>
      <c r="RZF42" s="46"/>
      <c r="RZG42" s="46"/>
      <c r="RZH42" s="46"/>
      <c r="RZI42" s="46"/>
      <c r="RZJ42" s="46"/>
      <c r="RZK42" s="46"/>
      <c r="RZL42" s="46"/>
      <c r="RZM42" s="46"/>
      <c r="RZN42" s="46"/>
      <c r="RZO42" s="46"/>
      <c r="RZP42" s="46"/>
      <c r="RZQ42" s="46"/>
      <c r="RZR42" s="46"/>
      <c r="RZS42" s="46"/>
      <c r="RZT42" s="46"/>
      <c r="RZU42" s="46"/>
      <c r="RZV42" s="46"/>
      <c r="RZW42" s="46"/>
      <c r="RZX42" s="46"/>
      <c r="RZY42" s="46"/>
      <c r="RZZ42" s="46"/>
      <c r="SAA42" s="46"/>
      <c r="SAB42" s="46"/>
      <c r="SAC42" s="46"/>
      <c r="SAD42" s="46"/>
      <c r="SAE42" s="46"/>
      <c r="SAF42" s="46"/>
      <c r="SAG42" s="46"/>
      <c r="SAH42" s="46"/>
      <c r="SAI42" s="46"/>
      <c r="SAJ42" s="46"/>
      <c r="SAK42" s="46"/>
      <c r="SAL42" s="46"/>
      <c r="SAM42" s="46"/>
      <c r="SAN42" s="46"/>
      <c r="SAO42" s="46"/>
      <c r="SAP42" s="46"/>
      <c r="SAQ42" s="46"/>
      <c r="SAR42" s="46"/>
      <c r="SAS42" s="46"/>
      <c r="SAT42" s="46"/>
      <c r="SAU42" s="46"/>
      <c r="SAV42" s="46"/>
      <c r="SAW42" s="46"/>
      <c r="SAX42" s="46"/>
      <c r="SAY42" s="46"/>
      <c r="SAZ42" s="46"/>
      <c r="SBA42" s="46"/>
      <c r="SBB42" s="46"/>
      <c r="SBC42" s="46"/>
      <c r="SBD42" s="46"/>
      <c r="SBE42" s="46"/>
      <c r="SBF42" s="46"/>
      <c r="SBG42" s="46"/>
      <c r="SBH42" s="46"/>
      <c r="SBI42" s="46"/>
      <c r="SBJ42" s="46"/>
      <c r="SBK42" s="46"/>
      <c r="SBL42" s="46"/>
      <c r="SBM42" s="46"/>
      <c r="SBN42" s="46"/>
      <c r="SBO42" s="46"/>
      <c r="SBP42" s="46"/>
      <c r="SBQ42" s="46"/>
      <c r="SBR42" s="46"/>
      <c r="SBS42" s="46"/>
      <c r="SBT42" s="46"/>
      <c r="SBU42" s="46"/>
      <c r="SBV42" s="46"/>
      <c r="SBW42" s="46"/>
      <c r="SBX42" s="46"/>
      <c r="SBY42" s="46"/>
      <c r="SBZ42" s="46"/>
      <c r="SCA42" s="46"/>
      <c r="SCB42" s="46"/>
      <c r="SCC42" s="46"/>
      <c r="SCD42" s="46"/>
      <c r="SCE42" s="46"/>
      <c r="SCF42" s="46"/>
      <c r="SCG42" s="46"/>
      <c r="SCH42" s="46"/>
      <c r="SCI42" s="46"/>
      <c r="SCJ42" s="46"/>
      <c r="SCK42" s="46"/>
      <c r="SCL42" s="46"/>
      <c r="SCM42" s="46"/>
      <c r="SCN42" s="46"/>
      <c r="SCO42" s="46"/>
      <c r="SCP42" s="46"/>
      <c r="SCQ42" s="46"/>
      <c r="SCR42" s="46"/>
      <c r="SCS42" s="46"/>
      <c r="SCT42" s="46"/>
      <c r="SCU42" s="46"/>
      <c r="SCV42" s="46"/>
      <c r="SCW42" s="46"/>
      <c r="SCX42" s="46"/>
      <c r="SCY42" s="46"/>
      <c r="SCZ42" s="46"/>
      <c r="SDA42" s="46"/>
      <c r="SDB42" s="46"/>
      <c r="SDC42" s="46"/>
      <c r="SDD42" s="46"/>
      <c r="SDE42" s="46"/>
      <c r="SDF42" s="46"/>
      <c r="SDG42" s="46"/>
      <c r="SDH42" s="46"/>
      <c r="SDI42" s="46"/>
      <c r="SDJ42" s="46"/>
      <c r="SDK42" s="46"/>
      <c r="SDL42" s="46"/>
      <c r="SDM42" s="46"/>
      <c r="SDN42" s="46"/>
      <c r="SDO42" s="46"/>
      <c r="SDP42" s="46"/>
      <c r="SDQ42" s="46"/>
      <c r="SDR42" s="46"/>
      <c r="SDS42" s="46"/>
      <c r="SDT42" s="46"/>
      <c r="SDU42" s="46"/>
      <c r="SDV42" s="46"/>
      <c r="SDW42" s="46"/>
      <c r="SDX42" s="46"/>
      <c r="SDY42" s="46"/>
      <c r="SDZ42" s="46"/>
      <c r="SEA42" s="46"/>
      <c r="SEB42" s="46"/>
      <c r="SEC42" s="46"/>
      <c r="SED42" s="46"/>
      <c r="SEE42" s="46"/>
      <c r="SEF42" s="46"/>
      <c r="SEG42" s="46"/>
      <c r="SEH42" s="46"/>
      <c r="SEI42" s="46"/>
      <c r="SEJ42" s="46"/>
      <c r="SEK42" s="46"/>
      <c r="SEL42" s="46"/>
      <c r="SEM42" s="46"/>
      <c r="SEN42" s="46"/>
      <c r="SEO42" s="46"/>
      <c r="SEP42" s="46"/>
      <c r="SEQ42" s="46"/>
      <c r="SER42" s="46"/>
      <c r="SES42" s="46"/>
      <c r="SET42" s="46"/>
      <c r="SEU42" s="46"/>
      <c r="SEV42" s="46"/>
      <c r="SEW42" s="46"/>
      <c r="SEX42" s="46"/>
      <c r="SEY42" s="46"/>
      <c r="SEZ42" s="46"/>
      <c r="SFA42" s="46"/>
      <c r="SFB42" s="46"/>
      <c r="SFC42" s="46"/>
      <c r="SFD42" s="46"/>
      <c r="SFE42" s="46"/>
      <c r="SFF42" s="46"/>
      <c r="SFG42" s="46"/>
      <c r="SFH42" s="46"/>
      <c r="SFI42" s="46"/>
      <c r="SFJ42" s="46"/>
      <c r="SFK42" s="46"/>
      <c r="SFL42" s="46"/>
      <c r="SFM42" s="46"/>
      <c r="SFN42" s="46"/>
      <c r="SFO42" s="46"/>
      <c r="SFP42" s="46"/>
      <c r="SFQ42" s="46"/>
      <c r="SFR42" s="46"/>
      <c r="SFS42" s="46"/>
      <c r="SFT42" s="46"/>
      <c r="SFU42" s="46"/>
      <c r="SFV42" s="46"/>
      <c r="SFW42" s="46"/>
      <c r="SFX42" s="46"/>
      <c r="SFY42" s="46"/>
      <c r="SFZ42" s="46"/>
      <c r="SGA42" s="46"/>
      <c r="SGB42" s="46"/>
      <c r="SGC42" s="46"/>
      <c r="SGD42" s="46"/>
      <c r="SGE42" s="46"/>
      <c r="SGF42" s="46"/>
      <c r="SGG42" s="46"/>
      <c r="SGH42" s="46"/>
      <c r="SGI42" s="46"/>
      <c r="SGJ42" s="46"/>
      <c r="SGK42" s="46"/>
      <c r="SGL42" s="46"/>
      <c r="SGM42" s="46"/>
      <c r="SGN42" s="46"/>
      <c r="SGO42" s="46"/>
      <c r="SGP42" s="46"/>
      <c r="SGQ42" s="46"/>
      <c r="SGR42" s="46"/>
      <c r="SGS42" s="46"/>
      <c r="SGT42" s="46"/>
      <c r="SGU42" s="46"/>
      <c r="SGV42" s="46"/>
      <c r="SGW42" s="46"/>
      <c r="SGX42" s="46"/>
      <c r="SGY42" s="46"/>
      <c r="SGZ42" s="46"/>
      <c r="SHA42" s="46"/>
      <c r="SHB42" s="46"/>
      <c r="SHC42" s="46"/>
      <c r="SHD42" s="46"/>
      <c r="SHE42" s="46"/>
      <c r="SHF42" s="46"/>
      <c r="SHG42" s="46"/>
      <c r="SHH42" s="46"/>
      <c r="SHI42" s="46"/>
      <c r="SHJ42" s="46"/>
      <c r="SHK42" s="46"/>
      <c r="SHL42" s="46"/>
      <c r="SHM42" s="46"/>
      <c r="SHN42" s="46"/>
      <c r="SHO42" s="46"/>
      <c r="SHP42" s="46"/>
      <c r="SHQ42" s="46"/>
      <c r="SHR42" s="46"/>
      <c r="SHS42" s="46"/>
      <c r="SHT42" s="46"/>
      <c r="SHU42" s="46"/>
      <c r="SHV42" s="46"/>
      <c r="SHW42" s="46"/>
      <c r="SHX42" s="46"/>
      <c r="SHY42" s="46"/>
      <c r="SHZ42" s="46"/>
      <c r="SIA42" s="46"/>
      <c r="SIB42" s="46"/>
      <c r="SIC42" s="46"/>
      <c r="SID42" s="46"/>
      <c r="SIE42" s="46"/>
      <c r="SIF42" s="46"/>
      <c r="SIG42" s="46"/>
      <c r="SIH42" s="46"/>
      <c r="SII42" s="46"/>
      <c r="SIJ42" s="46"/>
      <c r="SIK42" s="46"/>
      <c r="SIL42" s="46"/>
      <c r="SIM42" s="46"/>
      <c r="SIN42" s="46"/>
      <c r="SIO42" s="46"/>
      <c r="SIP42" s="46"/>
      <c r="SIQ42" s="46"/>
      <c r="SIR42" s="46"/>
      <c r="SIS42" s="46"/>
      <c r="SIT42" s="46"/>
      <c r="SIU42" s="46"/>
      <c r="SIV42" s="46"/>
      <c r="SIW42" s="46"/>
      <c r="SIX42" s="46"/>
      <c r="SIY42" s="46"/>
      <c r="SIZ42" s="46"/>
      <c r="SJA42" s="46"/>
      <c r="SJB42" s="46"/>
      <c r="SJC42" s="46"/>
      <c r="SJD42" s="46"/>
      <c r="SJE42" s="46"/>
      <c r="SJF42" s="46"/>
      <c r="SJG42" s="46"/>
      <c r="SJH42" s="46"/>
      <c r="SJI42" s="46"/>
      <c r="SJJ42" s="46"/>
      <c r="SJK42" s="46"/>
      <c r="SJL42" s="46"/>
      <c r="SJM42" s="46"/>
      <c r="SJN42" s="46"/>
      <c r="SJO42" s="46"/>
      <c r="SJP42" s="46"/>
      <c r="SJQ42" s="46"/>
      <c r="SJR42" s="46"/>
      <c r="SJS42" s="46"/>
      <c r="SJT42" s="46"/>
      <c r="SJU42" s="46"/>
      <c r="SJV42" s="46"/>
      <c r="SJW42" s="46"/>
      <c r="SJX42" s="46"/>
      <c r="SJY42" s="46"/>
      <c r="SJZ42" s="46"/>
      <c r="SKA42" s="46"/>
      <c r="SKB42" s="46"/>
      <c r="SKC42" s="46"/>
      <c r="SKD42" s="46"/>
      <c r="SKE42" s="46"/>
      <c r="SKF42" s="46"/>
      <c r="SKG42" s="46"/>
      <c r="SKH42" s="46"/>
      <c r="SKI42" s="46"/>
      <c r="SKJ42" s="46"/>
      <c r="SKK42" s="46"/>
      <c r="SKL42" s="46"/>
      <c r="SKM42" s="46"/>
      <c r="SKN42" s="46"/>
      <c r="SKO42" s="46"/>
      <c r="SKP42" s="46"/>
      <c r="SKQ42" s="46"/>
      <c r="SKR42" s="46"/>
      <c r="SKS42" s="46"/>
      <c r="SKT42" s="46"/>
      <c r="SKU42" s="46"/>
      <c r="SKV42" s="46"/>
      <c r="SKW42" s="46"/>
      <c r="SKX42" s="46"/>
      <c r="SKY42" s="46"/>
      <c r="SKZ42" s="46"/>
      <c r="SLA42" s="46"/>
      <c r="SLB42" s="46"/>
      <c r="SLC42" s="46"/>
      <c r="SLD42" s="46"/>
      <c r="SLE42" s="46"/>
      <c r="SLF42" s="46"/>
      <c r="SLG42" s="46"/>
      <c r="SLH42" s="46"/>
      <c r="SLI42" s="46"/>
      <c r="SLJ42" s="46"/>
      <c r="SLK42" s="46"/>
      <c r="SLL42" s="46"/>
      <c r="SLM42" s="46"/>
      <c r="SLN42" s="46"/>
      <c r="SLO42" s="46"/>
      <c r="SLP42" s="46"/>
      <c r="SLQ42" s="46"/>
      <c r="SLR42" s="46"/>
      <c r="SLS42" s="46"/>
      <c r="SLT42" s="46"/>
      <c r="SLU42" s="46"/>
      <c r="SLV42" s="46"/>
      <c r="SLW42" s="46"/>
      <c r="SLX42" s="46"/>
      <c r="SLY42" s="46"/>
      <c r="SLZ42" s="46"/>
      <c r="SMA42" s="46"/>
      <c r="SMB42" s="46"/>
      <c r="SMC42" s="46"/>
      <c r="SMD42" s="46"/>
      <c r="SME42" s="46"/>
      <c r="SMF42" s="46"/>
      <c r="SMG42" s="46"/>
      <c r="SMH42" s="46"/>
      <c r="SMI42" s="46"/>
      <c r="SMJ42" s="46"/>
      <c r="SMK42" s="46"/>
      <c r="SML42" s="46"/>
      <c r="SMM42" s="46"/>
      <c r="SMN42" s="46"/>
      <c r="SMO42" s="46"/>
      <c r="SMP42" s="46"/>
      <c r="SMQ42" s="46"/>
      <c r="SMR42" s="46"/>
      <c r="SMS42" s="46"/>
      <c r="SMT42" s="46"/>
      <c r="SMU42" s="46"/>
      <c r="SMV42" s="46"/>
      <c r="SMW42" s="46"/>
      <c r="SMX42" s="46"/>
      <c r="SMY42" s="46"/>
      <c r="SMZ42" s="46"/>
      <c r="SNA42" s="46"/>
      <c r="SNB42" s="46"/>
      <c r="SNC42" s="46"/>
      <c r="SND42" s="46"/>
      <c r="SNE42" s="46"/>
      <c r="SNF42" s="46"/>
      <c r="SNG42" s="46"/>
      <c r="SNH42" s="46"/>
      <c r="SNI42" s="46"/>
      <c r="SNJ42" s="46"/>
      <c r="SNK42" s="46"/>
      <c r="SNL42" s="46"/>
      <c r="SNM42" s="46"/>
      <c r="SNN42" s="46"/>
      <c r="SNO42" s="46"/>
      <c r="SNP42" s="46"/>
      <c r="SNQ42" s="46"/>
      <c r="SNR42" s="46"/>
      <c r="SNS42" s="46"/>
      <c r="SNT42" s="46"/>
      <c r="SNU42" s="46"/>
      <c r="SNV42" s="46"/>
      <c r="SNW42" s="46"/>
      <c r="SNX42" s="46"/>
      <c r="SNY42" s="46"/>
      <c r="SNZ42" s="46"/>
      <c r="SOA42" s="46"/>
      <c r="SOB42" s="46"/>
      <c r="SOC42" s="46"/>
      <c r="SOD42" s="46"/>
      <c r="SOE42" s="46"/>
      <c r="SOF42" s="46"/>
      <c r="SOG42" s="46"/>
      <c r="SOH42" s="46"/>
      <c r="SOI42" s="46"/>
      <c r="SOJ42" s="46"/>
      <c r="SOK42" s="46"/>
      <c r="SOL42" s="46"/>
      <c r="SOM42" s="46"/>
      <c r="SON42" s="46"/>
      <c r="SOO42" s="46"/>
      <c r="SOP42" s="46"/>
      <c r="SOQ42" s="46"/>
      <c r="SOR42" s="46"/>
      <c r="SOS42" s="46"/>
      <c r="SOT42" s="46"/>
      <c r="SOU42" s="46"/>
      <c r="SOV42" s="46"/>
      <c r="SOW42" s="46"/>
      <c r="SOX42" s="46"/>
      <c r="SOY42" s="46"/>
      <c r="SOZ42" s="46"/>
      <c r="SPA42" s="46"/>
      <c r="SPB42" s="46"/>
      <c r="SPC42" s="46"/>
      <c r="SPD42" s="46"/>
      <c r="SPE42" s="46"/>
      <c r="SPF42" s="46"/>
      <c r="SPG42" s="46"/>
      <c r="SPH42" s="46"/>
      <c r="SPI42" s="46"/>
      <c r="SPJ42" s="46"/>
      <c r="SPK42" s="46"/>
      <c r="SPL42" s="46"/>
      <c r="SPM42" s="46"/>
      <c r="SPN42" s="46"/>
      <c r="SPO42" s="46"/>
      <c r="SPP42" s="46"/>
      <c r="SPQ42" s="46"/>
      <c r="SPR42" s="46"/>
      <c r="SPS42" s="46"/>
      <c r="SPT42" s="46"/>
      <c r="SPU42" s="46"/>
      <c r="SPV42" s="46"/>
      <c r="SPW42" s="46"/>
      <c r="SPX42" s="46"/>
      <c r="SPY42" s="46"/>
      <c r="SPZ42" s="46"/>
      <c r="SQA42" s="46"/>
      <c r="SQB42" s="46"/>
      <c r="SQC42" s="46"/>
      <c r="SQD42" s="46"/>
      <c r="SQE42" s="46"/>
      <c r="SQF42" s="46"/>
      <c r="SQG42" s="46"/>
      <c r="SQH42" s="46"/>
      <c r="SQI42" s="46"/>
      <c r="SQJ42" s="46"/>
      <c r="SQK42" s="46"/>
      <c r="SQL42" s="46"/>
      <c r="SQM42" s="46"/>
      <c r="SQN42" s="46"/>
      <c r="SQO42" s="46"/>
      <c r="SQP42" s="46"/>
      <c r="SQQ42" s="46"/>
      <c r="SQR42" s="46"/>
      <c r="SQS42" s="46"/>
      <c r="SQT42" s="46"/>
      <c r="SQU42" s="46"/>
      <c r="SQV42" s="46"/>
      <c r="SQW42" s="46"/>
      <c r="SQX42" s="46"/>
      <c r="SQY42" s="46"/>
      <c r="SQZ42" s="46"/>
      <c r="SRA42" s="46"/>
      <c r="SRB42" s="46"/>
      <c r="SRC42" s="46"/>
      <c r="SRD42" s="46"/>
      <c r="SRE42" s="46"/>
      <c r="SRF42" s="46"/>
      <c r="SRG42" s="46"/>
      <c r="SRH42" s="46"/>
      <c r="SRI42" s="46"/>
      <c r="SRJ42" s="46"/>
      <c r="SRK42" s="46"/>
      <c r="SRL42" s="46"/>
      <c r="SRM42" s="46"/>
      <c r="SRN42" s="46"/>
      <c r="SRO42" s="46"/>
      <c r="SRP42" s="46"/>
      <c r="SRQ42" s="46"/>
      <c r="SRR42" s="46"/>
      <c r="SRS42" s="46"/>
      <c r="SRT42" s="46"/>
      <c r="SRU42" s="46"/>
      <c r="SRV42" s="46"/>
      <c r="SRW42" s="46"/>
      <c r="SRX42" s="46"/>
      <c r="SRY42" s="46"/>
      <c r="SRZ42" s="46"/>
      <c r="SSA42" s="46"/>
      <c r="SSB42" s="46"/>
      <c r="SSC42" s="46"/>
      <c r="SSD42" s="46"/>
      <c r="SSE42" s="46"/>
      <c r="SSF42" s="46"/>
      <c r="SSG42" s="46"/>
      <c r="SSH42" s="46"/>
      <c r="SSI42" s="46"/>
      <c r="SSJ42" s="46"/>
      <c r="SSK42" s="46"/>
      <c r="SSL42" s="46"/>
      <c r="SSM42" s="46"/>
      <c r="SSN42" s="46"/>
      <c r="SSO42" s="46"/>
      <c r="SSP42" s="46"/>
      <c r="SSQ42" s="46"/>
      <c r="SSR42" s="46"/>
      <c r="SSS42" s="46"/>
      <c r="SST42" s="46"/>
      <c r="SSU42" s="46"/>
      <c r="SSV42" s="46"/>
      <c r="SSW42" s="46"/>
      <c r="SSX42" s="46"/>
      <c r="SSY42" s="46"/>
      <c r="SSZ42" s="46"/>
      <c r="STA42" s="46"/>
      <c r="STB42" s="46"/>
      <c r="STC42" s="46"/>
      <c r="STD42" s="46"/>
      <c r="STE42" s="46"/>
      <c r="STF42" s="46"/>
      <c r="STG42" s="46"/>
      <c r="STH42" s="46"/>
      <c r="STI42" s="46"/>
      <c r="STJ42" s="46"/>
      <c r="STK42" s="46"/>
      <c r="STL42" s="46"/>
      <c r="STM42" s="46"/>
      <c r="STN42" s="46"/>
      <c r="STO42" s="46"/>
      <c r="STP42" s="46"/>
      <c r="STQ42" s="46"/>
      <c r="STR42" s="46"/>
      <c r="STS42" s="46"/>
      <c r="STT42" s="46"/>
      <c r="STU42" s="46"/>
      <c r="STV42" s="46"/>
      <c r="STW42" s="46"/>
      <c r="STX42" s="46"/>
      <c r="STY42" s="46"/>
      <c r="STZ42" s="46"/>
      <c r="SUA42" s="46"/>
      <c r="SUB42" s="46"/>
      <c r="SUC42" s="46"/>
      <c r="SUD42" s="46"/>
      <c r="SUE42" s="46"/>
      <c r="SUF42" s="46"/>
      <c r="SUG42" s="46"/>
      <c r="SUH42" s="46"/>
      <c r="SUI42" s="46"/>
      <c r="SUJ42" s="46"/>
      <c r="SUK42" s="46"/>
      <c r="SUL42" s="46"/>
      <c r="SUM42" s="46"/>
      <c r="SUN42" s="46"/>
      <c r="SUO42" s="46"/>
      <c r="SUP42" s="46"/>
      <c r="SUQ42" s="46"/>
      <c r="SUR42" s="46"/>
      <c r="SUS42" s="46"/>
      <c r="SUT42" s="46"/>
      <c r="SUU42" s="46"/>
      <c r="SUV42" s="46"/>
      <c r="SUW42" s="46"/>
      <c r="SUX42" s="46"/>
      <c r="SUY42" s="46"/>
      <c r="SUZ42" s="46"/>
      <c r="SVA42" s="46"/>
      <c r="SVB42" s="46"/>
      <c r="SVC42" s="46"/>
      <c r="SVD42" s="46"/>
      <c r="SVE42" s="46"/>
      <c r="SVF42" s="46"/>
      <c r="SVG42" s="46"/>
      <c r="SVH42" s="46"/>
      <c r="SVI42" s="46"/>
      <c r="SVJ42" s="46"/>
      <c r="SVK42" s="46"/>
      <c r="SVL42" s="46"/>
      <c r="SVM42" s="46"/>
      <c r="SVN42" s="46"/>
      <c r="SVO42" s="46"/>
      <c r="SVP42" s="46"/>
      <c r="SVQ42" s="46"/>
      <c r="SVR42" s="46"/>
      <c r="SVS42" s="46"/>
      <c r="SVT42" s="46"/>
      <c r="SVU42" s="46"/>
      <c r="SVV42" s="46"/>
      <c r="SVW42" s="46"/>
      <c r="SVX42" s="46"/>
      <c r="SVY42" s="46"/>
      <c r="SVZ42" s="46"/>
      <c r="SWA42" s="46"/>
      <c r="SWB42" s="46"/>
      <c r="SWC42" s="46"/>
      <c r="SWD42" s="46"/>
      <c r="SWE42" s="46"/>
      <c r="SWF42" s="46"/>
      <c r="SWG42" s="46"/>
      <c r="SWH42" s="46"/>
      <c r="SWI42" s="46"/>
      <c r="SWJ42" s="46"/>
      <c r="SWK42" s="46"/>
      <c r="SWL42" s="46"/>
      <c r="SWM42" s="46"/>
      <c r="SWN42" s="46"/>
      <c r="SWO42" s="46"/>
      <c r="SWP42" s="46"/>
      <c r="SWQ42" s="46"/>
      <c r="SWR42" s="46"/>
      <c r="SWS42" s="46"/>
      <c r="SWT42" s="46"/>
      <c r="SWU42" s="46"/>
      <c r="SWV42" s="46"/>
      <c r="SWW42" s="46"/>
      <c r="SWX42" s="46"/>
      <c r="SWY42" s="46"/>
      <c r="SWZ42" s="46"/>
      <c r="SXA42" s="46"/>
      <c r="SXB42" s="46"/>
      <c r="SXC42" s="46"/>
      <c r="SXD42" s="46"/>
      <c r="SXE42" s="46"/>
      <c r="SXF42" s="46"/>
      <c r="SXG42" s="46"/>
      <c r="SXH42" s="46"/>
      <c r="SXI42" s="46"/>
      <c r="SXJ42" s="46"/>
      <c r="SXK42" s="46"/>
      <c r="SXL42" s="46"/>
      <c r="SXM42" s="46"/>
      <c r="SXN42" s="46"/>
      <c r="SXO42" s="46"/>
      <c r="SXP42" s="46"/>
      <c r="SXQ42" s="46"/>
      <c r="SXR42" s="46"/>
      <c r="SXS42" s="46"/>
      <c r="SXT42" s="46"/>
      <c r="SXU42" s="46"/>
      <c r="SXV42" s="46"/>
      <c r="SXW42" s="46"/>
      <c r="SXX42" s="46"/>
      <c r="SXY42" s="46"/>
      <c r="SXZ42" s="46"/>
      <c r="SYA42" s="46"/>
      <c r="SYB42" s="46"/>
      <c r="SYC42" s="46"/>
      <c r="SYD42" s="46"/>
      <c r="SYE42" s="46"/>
      <c r="SYF42" s="46"/>
      <c r="SYG42" s="46"/>
      <c r="SYH42" s="46"/>
      <c r="SYI42" s="46"/>
      <c r="SYJ42" s="46"/>
      <c r="SYK42" s="46"/>
      <c r="SYL42" s="46"/>
      <c r="SYM42" s="46"/>
      <c r="SYN42" s="46"/>
      <c r="SYO42" s="46"/>
      <c r="SYP42" s="46"/>
      <c r="SYQ42" s="46"/>
      <c r="SYR42" s="46"/>
      <c r="SYS42" s="46"/>
      <c r="SYT42" s="46"/>
      <c r="SYU42" s="46"/>
      <c r="SYV42" s="46"/>
      <c r="SYW42" s="46"/>
      <c r="SYX42" s="46"/>
      <c r="SYY42" s="46"/>
      <c r="SYZ42" s="46"/>
      <c r="SZA42" s="46"/>
      <c r="SZB42" s="46"/>
      <c r="SZC42" s="46"/>
      <c r="SZD42" s="46"/>
      <c r="SZE42" s="46"/>
      <c r="SZF42" s="46"/>
      <c r="SZG42" s="46"/>
      <c r="SZH42" s="46"/>
      <c r="SZI42" s="46"/>
      <c r="SZJ42" s="46"/>
      <c r="SZK42" s="46"/>
      <c r="SZL42" s="46"/>
      <c r="SZM42" s="46"/>
      <c r="SZN42" s="46"/>
      <c r="SZO42" s="46"/>
      <c r="SZP42" s="46"/>
      <c r="SZQ42" s="46"/>
      <c r="SZR42" s="46"/>
      <c r="SZS42" s="46"/>
      <c r="SZT42" s="46"/>
      <c r="SZU42" s="46"/>
      <c r="SZV42" s="46"/>
      <c r="SZW42" s="46"/>
      <c r="SZX42" s="46"/>
      <c r="SZY42" s="46"/>
      <c r="SZZ42" s="46"/>
      <c r="TAA42" s="46"/>
      <c r="TAB42" s="46"/>
      <c r="TAC42" s="46"/>
      <c r="TAD42" s="46"/>
      <c r="TAE42" s="46"/>
      <c r="TAF42" s="46"/>
      <c r="TAG42" s="46"/>
      <c r="TAH42" s="46"/>
      <c r="TAI42" s="46"/>
      <c r="TAJ42" s="46"/>
      <c r="TAK42" s="46"/>
      <c r="TAL42" s="46"/>
      <c r="TAM42" s="46"/>
      <c r="TAN42" s="46"/>
      <c r="TAO42" s="46"/>
      <c r="TAP42" s="46"/>
      <c r="TAQ42" s="46"/>
      <c r="TAR42" s="46"/>
      <c r="TAS42" s="46"/>
      <c r="TAT42" s="46"/>
      <c r="TAU42" s="46"/>
      <c r="TAV42" s="46"/>
      <c r="TAW42" s="46"/>
      <c r="TAX42" s="46"/>
      <c r="TAY42" s="46"/>
      <c r="TAZ42" s="46"/>
      <c r="TBA42" s="46"/>
      <c r="TBB42" s="46"/>
      <c r="TBC42" s="46"/>
      <c r="TBD42" s="46"/>
      <c r="TBE42" s="46"/>
      <c r="TBF42" s="46"/>
      <c r="TBG42" s="46"/>
      <c r="TBH42" s="46"/>
      <c r="TBI42" s="46"/>
      <c r="TBJ42" s="46"/>
      <c r="TBK42" s="46"/>
      <c r="TBL42" s="46"/>
      <c r="TBM42" s="46"/>
      <c r="TBN42" s="46"/>
      <c r="TBO42" s="46"/>
      <c r="TBP42" s="46"/>
      <c r="TBQ42" s="46"/>
      <c r="TBR42" s="46"/>
      <c r="TBS42" s="46"/>
      <c r="TBT42" s="46"/>
      <c r="TBU42" s="46"/>
      <c r="TBV42" s="46"/>
      <c r="TBW42" s="46"/>
      <c r="TBX42" s="46"/>
      <c r="TBY42" s="46"/>
      <c r="TBZ42" s="46"/>
      <c r="TCA42" s="46"/>
      <c r="TCB42" s="46"/>
      <c r="TCC42" s="46"/>
      <c r="TCD42" s="46"/>
      <c r="TCE42" s="46"/>
      <c r="TCF42" s="46"/>
      <c r="TCG42" s="46"/>
      <c r="TCH42" s="46"/>
      <c r="TCI42" s="46"/>
      <c r="TCJ42" s="46"/>
      <c r="TCK42" s="46"/>
      <c r="TCL42" s="46"/>
      <c r="TCM42" s="46"/>
      <c r="TCN42" s="46"/>
      <c r="TCO42" s="46"/>
      <c r="TCP42" s="46"/>
      <c r="TCQ42" s="46"/>
      <c r="TCR42" s="46"/>
      <c r="TCS42" s="46"/>
      <c r="TCT42" s="46"/>
      <c r="TCU42" s="46"/>
      <c r="TCV42" s="46"/>
      <c r="TCW42" s="46"/>
      <c r="TCX42" s="46"/>
      <c r="TCY42" s="46"/>
      <c r="TCZ42" s="46"/>
      <c r="TDA42" s="46"/>
      <c r="TDB42" s="46"/>
      <c r="TDC42" s="46"/>
      <c r="TDD42" s="46"/>
      <c r="TDE42" s="46"/>
      <c r="TDF42" s="46"/>
      <c r="TDG42" s="46"/>
      <c r="TDH42" s="46"/>
      <c r="TDI42" s="46"/>
      <c r="TDJ42" s="46"/>
      <c r="TDK42" s="46"/>
      <c r="TDL42" s="46"/>
      <c r="TDM42" s="46"/>
      <c r="TDN42" s="46"/>
      <c r="TDO42" s="46"/>
      <c r="TDP42" s="46"/>
      <c r="TDQ42" s="46"/>
      <c r="TDR42" s="46"/>
      <c r="TDS42" s="46"/>
      <c r="TDT42" s="46"/>
      <c r="TDU42" s="46"/>
      <c r="TDV42" s="46"/>
      <c r="TDW42" s="46"/>
      <c r="TDX42" s="46"/>
      <c r="TDY42" s="46"/>
      <c r="TDZ42" s="46"/>
      <c r="TEA42" s="46"/>
      <c r="TEB42" s="46"/>
      <c r="TEC42" s="46"/>
      <c r="TED42" s="46"/>
      <c r="TEE42" s="46"/>
      <c r="TEF42" s="46"/>
      <c r="TEG42" s="46"/>
      <c r="TEH42" s="46"/>
      <c r="TEI42" s="46"/>
      <c r="TEJ42" s="46"/>
      <c r="TEK42" s="46"/>
      <c r="TEL42" s="46"/>
      <c r="TEM42" s="46"/>
      <c r="TEN42" s="46"/>
      <c r="TEO42" s="46"/>
      <c r="TEP42" s="46"/>
      <c r="TEQ42" s="46"/>
      <c r="TER42" s="46"/>
      <c r="TES42" s="46"/>
      <c r="TET42" s="46"/>
      <c r="TEU42" s="46"/>
      <c r="TEV42" s="46"/>
      <c r="TEW42" s="46"/>
      <c r="TEX42" s="46"/>
      <c r="TEY42" s="46"/>
      <c r="TEZ42" s="46"/>
      <c r="TFA42" s="46"/>
      <c r="TFB42" s="46"/>
      <c r="TFC42" s="46"/>
      <c r="TFD42" s="46"/>
      <c r="TFE42" s="46"/>
      <c r="TFF42" s="46"/>
      <c r="TFG42" s="46"/>
      <c r="TFH42" s="46"/>
      <c r="TFI42" s="46"/>
      <c r="TFJ42" s="46"/>
      <c r="TFK42" s="46"/>
      <c r="TFL42" s="46"/>
      <c r="TFM42" s="46"/>
      <c r="TFN42" s="46"/>
      <c r="TFO42" s="46"/>
      <c r="TFP42" s="46"/>
      <c r="TFQ42" s="46"/>
      <c r="TFR42" s="46"/>
      <c r="TFS42" s="46"/>
      <c r="TFT42" s="46"/>
      <c r="TFU42" s="46"/>
      <c r="TFV42" s="46"/>
      <c r="TFW42" s="46"/>
      <c r="TFX42" s="46"/>
      <c r="TFY42" s="46"/>
      <c r="TFZ42" s="46"/>
      <c r="TGA42" s="46"/>
      <c r="TGB42" s="46"/>
      <c r="TGC42" s="46"/>
      <c r="TGD42" s="46"/>
      <c r="TGE42" s="46"/>
      <c r="TGF42" s="46"/>
      <c r="TGG42" s="46"/>
      <c r="TGH42" s="46"/>
      <c r="TGI42" s="46"/>
      <c r="TGJ42" s="46"/>
      <c r="TGK42" s="46"/>
      <c r="TGL42" s="46"/>
      <c r="TGM42" s="46"/>
      <c r="TGN42" s="46"/>
      <c r="TGO42" s="46"/>
      <c r="TGP42" s="46"/>
      <c r="TGQ42" s="46"/>
      <c r="TGR42" s="46"/>
      <c r="TGS42" s="46"/>
      <c r="TGT42" s="46"/>
      <c r="TGU42" s="46"/>
      <c r="TGV42" s="46"/>
      <c r="TGW42" s="46"/>
      <c r="TGX42" s="46"/>
      <c r="TGY42" s="46"/>
      <c r="TGZ42" s="46"/>
      <c r="THA42" s="46"/>
      <c r="THB42" s="46"/>
      <c r="THC42" s="46"/>
      <c r="THD42" s="46"/>
      <c r="THE42" s="46"/>
      <c r="THF42" s="46"/>
      <c r="THG42" s="46"/>
      <c r="THH42" s="46"/>
      <c r="THI42" s="46"/>
      <c r="THJ42" s="46"/>
      <c r="THK42" s="46"/>
      <c r="THL42" s="46"/>
      <c r="THM42" s="46"/>
      <c r="THN42" s="46"/>
      <c r="THO42" s="46"/>
      <c r="THP42" s="46"/>
      <c r="THQ42" s="46"/>
      <c r="THR42" s="46"/>
      <c r="THS42" s="46"/>
      <c r="THT42" s="46"/>
      <c r="THU42" s="46"/>
      <c r="THV42" s="46"/>
      <c r="THW42" s="46"/>
      <c r="THX42" s="46"/>
      <c r="THY42" s="46"/>
      <c r="THZ42" s="46"/>
      <c r="TIA42" s="46"/>
      <c r="TIB42" s="46"/>
      <c r="TIC42" s="46"/>
      <c r="TID42" s="46"/>
      <c r="TIE42" s="46"/>
      <c r="TIF42" s="46"/>
      <c r="TIG42" s="46"/>
      <c r="TIH42" s="46"/>
      <c r="TII42" s="46"/>
      <c r="TIJ42" s="46"/>
      <c r="TIK42" s="46"/>
      <c r="TIL42" s="46"/>
      <c r="TIM42" s="46"/>
      <c r="TIN42" s="46"/>
      <c r="TIO42" s="46"/>
      <c r="TIP42" s="46"/>
      <c r="TIQ42" s="46"/>
      <c r="TIR42" s="46"/>
      <c r="TIS42" s="46"/>
      <c r="TIT42" s="46"/>
      <c r="TIU42" s="46"/>
      <c r="TIV42" s="46"/>
      <c r="TIW42" s="46"/>
      <c r="TIX42" s="46"/>
      <c r="TIY42" s="46"/>
      <c r="TIZ42" s="46"/>
      <c r="TJA42" s="46"/>
      <c r="TJB42" s="46"/>
      <c r="TJC42" s="46"/>
      <c r="TJD42" s="46"/>
      <c r="TJE42" s="46"/>
      <c r="TJF42" s="46"/>
      <c r="TJG42" s="46"/>
      <c r="TJH42" s="46"/>
      <c r="TJI42" s="46"/>
      <c r="TJJ42" s="46"/>
      <c r="TJK42" s="46"/>
      <c r="TJL42" s="46"/>
      <c r="TJM42" s="46"/>
      <c r="TJN42" s="46"/>
      <c r="TJO42" s="46"/>
      <c r="TJP42" s="46"/>
      <c r="TJQ42" s="46"/>
      <c r="TJR42" s="46"/>
      <c r="TJS42" s="46"/>
      <c r="TJT42" s="46"/>
      <c r="TJU42" s="46"/>
      <c r="TJV42" s="46"/>
      <c r="TJW42" s="46"/>
      <c r="TJX42" s="46"/>
      <c r="TJY42" s="46"/>
      <c r="TJZ42" s="46"/>
      <c r="TKA42" s="46"/>
      <c r="TKB42" s="46"/>
      <c r="TKC42" s="46"/>
      <c r="TKD42" s="46"/>
      <c r="TKE42" s="46"/>
      <c r="TKF42" s="46"/>
      <c r="TKG42" s="46"/>
      <c r="TKH42" s="46"/>
      <c r="TKI42" s="46"/>
      <c r="TKJ42" s="46"/>
      <c r="TKK42" s="46"/>
      <c r="TKL42" s="46"/>
      <c r="TKM42" s="46"/>
      <c r="TKN42" s="46"/>
      <c r="TKO42" s="46"/>
      <c r="TKP42" s="46"/>
      <c r="TKQ42" s="46"/>
      <c r="TKR42" s="46"/>
      <c r="TKS42" s="46"/>
      <c r="TKT42" s="46"/>
      <c r="TKU42" s="46"/>
      <c r="TKV42" s="46"/>
      <c r="TKW42" s="46"/>
      <c r="TKX42" s="46"/>
      <c r="TKY42" s="46"/>
      <c r="TKZ42" s="46"/>
      <c r="TLA42" s="46"/>
      <c r="TLB42" s="46"/>
      <c r="TLC42" s="46"/>
      <c r="TLD42" s="46"/>
      <c r="TLE42" s="46"/>
      <c r="TLF42" s="46"/>
      <c r="TLG42" s="46"/>
      <c r="TLH42" s="46"/>
      <c r="TLI42" s="46"/>
      <c r="TLJ42" s="46"/>
      <c r="TLK42" s="46"/>
      <c r="TLL42" s="46"/>
      <c r="TLM42" s="46"/>
      <c r="TLN42" s="46"/>
      <c r="TLO42" s="46"/>
      <c r="TLP42" s="46"/>
      <c r="TLQ42" s="46"/>
      <c r="TLR42" s="46"/>
      <c r="TLS42" s="46"/>
      <c r="TLT42" s="46"/>
      <c r="TLU42" s="46"/>
      <c r="TLV42" s="46"/>
      <c r="TLW42" s="46"/>
      <c r="TLX42" s="46"/>
      <c r="TLY42" s="46"/>
      <c r="TLZ42" s="46"/>
      <c r="TMA42" s="46"/>
      <c r="TMB42" s="46"/>
      <c r="TMC42" s="46"/>
      <c r="TMD42" s="46"/>
      <c r="TME42" s="46"/>
      <c r="TMF42" s="46"/>
      <c r="TMG42" s="46"/>
      <c r="TMH42" s="46"/>
      <c r="TMI42" s="46"/>
      <c r="TMJ42" s="46"/>
      <c r="TMK42" s="46"/>
      <c r="TML42" s="46"/>
      <c r="TMM42" s="46"/>
      <c r="TMN42" s="46"/>
      <c r="TMO42" s="46"/>
      <c r="TMP42" s="46"/>
      <c r="TMQ42" s="46"/>
      <c r="TMR42" s="46"/>
      <c r="TMS42" s="46"/>
      <c r="TMT42" s="46"/>
      <c r="TMU42" s="46"/>
      <c r="TMV42" s="46"/>
      <c r="TMW42" s="46"/>
      <c r="TMX42" s="46"/>
      <c r="TMY42" s="46"/>
      <c r="TMZ42" s="46"/>
      <c r="TNA42" s="46"/>
      <c r="TNB42" s="46"/>
      <c r="TNC42" s="46"/>
      <c r="TND42" s="46"/>
      <c r="TNE42" s="46"/>
      <c r="TNF42" s="46"/>
      <c r="TNG42" s="46"/>
      <c r="TNH42" s="46"/>
      <c r="TNI42" s="46"/>
      <c r="TNJ42" s="46"/>
      <c r="TNK42" s="46"/>
      <c r="TNL42" s="46"/>
      <c r="TNM42" s="46"/>
      <c r="TNN42" s="46"/>
      <c r="TNO42" s="46"/>
      <c r="TNP42" s="46"/>
      <c r="TNQ42" s="46"/>
      <c r="TNR42" s="46"/>
      <c r="TNS42" s="46"/>
      <c r="TNT42" s="46"/>
      <c r="TNU42" s="46"/>
      <c r="TNV42" s="46"/>
      <c r="TNW42" s="46"/>
      <c r="TNX42" s="46"/>
      <c r="TNY42" s="46"/>
      <c r="TNZ42" s="46"/>
      <c r="TOA42" s="46"/>
      <c r="TOB42" s="46"/>
      <c r="TOC42" s="46"/>
      <c r="TOD42" s="46"/>
      <c r="TOE42" s="46"/>
      <c r="TOF42" s="46"/>
      <c r="TOG42" s="46"/>
      <c r="TOH42" s="46"/>
      <c r="TOI42" s="46"/>
      <c r="TOJ42" s="46"/>
      <c r="TOK42" s="46"/>
      <c r="TOL42" s="46"/>
      <c r="TOM42" s="46"/>
      <c r="TON42" s="46"/>
      <c r="TOO42" s="46"/>
      <c r="TOP42" s="46"/>
      <c r="TOQ42" s="46"/>
      <c r="TOR42" s="46"/>
      <c r="TOS42" s="46"/>
      <c r="TOT42" s="46"/>
      <c r="TOU42" s="46"/>
      <c r="TOV42" s="46"/>
      <c r="TOW42" s="46"/>
      <c r="TOX42" s="46"/>
      <c r="TOY42" s="46"/>
      <c r="TOZ42" s="46"/>
      <c r="TPA42" s="46"/>
      <c r="TPB42" s="46"/>
      <c r="TPC42" s="46"/>
      <c r="TPD42" s="46"/>
      <c r="TPE42" s="46"/>
      <c r="TPF42" s="46"/>
      <c r="TPG42" s="46"/>
      <c r="TPH42" s="46"/>
      <c r="TPI42" s="46"/>
      <c r="TPJ42" s="46"/>
      <c r="TPK42" s="46"/>
      <c r="TPL42" s="46"/>
      <c r="TPM42" s="46"/>
      <c r="TPN42" s="46"/>
      <c r="TPO42" s="46"/>
      <c r="TPP42" s="46"/>
      <c r="TPQ42" s="46"/>
      <c r="TPR42" s="46"/>
      <c r="TPS42" s="46"/>
      <c r="TPT42" s="46"/>
      <c r="TPU42" s="46"/>
      <c r="TPV42" s="46"/>
      <c r="TPW42" s="46"/>
      <c r="TPX42" s="46"/>
      <c r="TPY42" s="46"/>
      <c r="TPZ42" s="46"/>
      <c r="TQA42" s="46"/>
      <c r="TQB42" s="46"/>
      <c r="TQC42" s="46"/>
      <c r="TQD42" s="46"/>
      <c r="TQE42" s="46"/>
      <c r="TQF42" s="46"/>
      <c r="TQG42" s="46"/>
      <c r="TQH42" s="46"/>
      <c r="TQI42" s="46"/>
      <c r="TQJ42" s="46"/>
      <c r="TQK42" s="46"/>
      <c r="TQL42" s="46"/>
      <c r="TQM42" s="46"/>
      <c r="TQN42" s="46"/>
      <c r="TQO42" s="46"/>
      <c r="TQP42" s="46"/>
      <c r="TQQ42" s="46"/>
      <c r="TQR42" s="46"/>
      <c r="TQS42" s="46"/>
      <c r="TQT42" s="46"/>
      <c r="TQU42" s="46"/>
      <c r="TQV42" s="46"/>
      <c r="TQW42" s="46"/>
      <c r="TQX42" s="46"/>
      <c r="TQY42" s="46"/>
      <c r="TQZ42" s="46"/>
      <c r="TRA42" s="46"/>
      <c r="TRB42" s="46"/>
      <c r="TRC42" s="46"/>
      <c r="TRD42" s="46"/>
      <c r="TRE42" s="46"/>
      <c r="TRF42" s="46"/>
      <c r="TRG42" s="46"/>
      <c r="TRH42" s="46"/>
      <c r="TRI42" s="46"/>
      <c r="TRJ42" s="46"/>
      <c r="TRK42" s="46"/>
      <c r="TRL42" s="46"/>
      <c r="TRM42" s="46"/>
      <c r="TRN42" s="46"/>
      <c r="TRO42" s="46"/>
      <c r="TRP42" s="46"/>
      <c r="TRQ42" s="46"/>
      <c r="TRR42" s="46"/>
      <c r="TRS42" s="46"/>
      <c r="TRT42" s="46"/>
      <c r="TRU42" s="46"/>
      <c r="TRV42" s="46"/>
      <c r="TRW42" s="46"/>
      <c r="TRX42" s="46"/>
      <c r="TRY42" s="46"/>
      <c r="TRZ42" s="46"/>
      <c r="TSA42" s="46"/>
      <c r="TSB42" s="46"/>
      <c r="TSC42" s="46"/>
      <c r="TSD42" s="46"/>
      <c r="TSE42" s="46"/>
      <c r="TSF42" s="46"/>
      <c r="TSG42" s="46"/>
      <c r="TSH42" s="46"/>
      <c r="TSI42" s="46"/>
      <c r="TSJ42" s="46"/>
      <c r="TSK42" s="46"/>
      <c r="TSL42" s="46"/>
      <c r="TSM42" s="46"/>
      <c r="TSN42" s="46"/>
      <c r="TSO42" s="46"/>
      <c r="TSP42" s="46"/>
      <c r="TSQ42" s="46"/>
      <c r="TSR42" s="46"/>
      <c r="TSS42" s="46"/>
      <c r="TST42" s="46"/>
      <c r="TSU42" s="46"/>
      <c r="TSV42" s="46"/>
      <c r="TSW42" s="46"/>
      <c r="TSX42" s="46"/>
      <c r="TSY42" s="46"/>
      <c r="TSZ42" s="46"/>
      <c r="TTA42" s="46"/>
      <c r="TTB42" s="46"/>
      <c r="TTC42" s="46"/>
      <c r="TTD42" s="46"/>
      <c r="TTE42" s="46"/>
      <c r="TTF42" s="46"/>
      <c r="TTG42" s="46"/>
      <c r="TTH42" s="46"/>
      <c r="TTI42" s="46"/>
      <c r="TTJ42" s="46"/>
      <c r="TTK42" s="46"/>
      <c r="TTL42" s="46"/>
      <c r="TTM42" s="46"/>
      <c r="TTN42" s="46"/>
      <c r="TTO42" s="46"/>
      <c r="TTP42" s="46"/>
      <c r="TTQ42" s="46"/>
      <c r="TTR42" s="46"/>
      <c r="TTS42" s="46"/>
      <c r="TTT42" s="46"/>
      <c r="TTU42" s="46"/>
      <c r="TTV42" s="46"/>
      <c r="TTW42" s="46"/>
      <c r="TTX42" s="46"/>
      <c r="TTY42" s="46"/>
      <c r="TTZ42" s="46"/>
      <c r="TUA42" s="46"/>
      <c r="TUB42" s="46"/>
      <c r="TUC42" s="46"/>
      <c r="TUD42" s="46"/>
      <c r="TUE42" s="46"/>
      <c r="TUF42" s="46"/>
      <c r="TUG42" s="46"/>
      <c r="TUH42" s="46"/>
      <c r="TUI42" s="46"/>
      <c r="TUJ42" s="46"/>
      <c r="TUK42" s="46"/>
      <c r="TUL42" s="46"/>
      <c r="TUM42" s="46"/>
      <c r="TUN42" s="46"/>
      <c r="TUO42" s="46"/>
      <c r="TUP42" s="46"/>
      <c r="TUQ42" s="46"/>
      <c r="TUR42" s="46"/>
      <c r="TUS42" s="46"/>
      <c r="TUT42" s="46"/>
      <c r="TUU42" s="46"/>
      <c r="TUV42" s="46"/>
      <c r="TUW42" s="46"/>
      <c r="TUX42" s="46"/>
      <c r="TUY42" s="46"/>
      <c r="TUZ42" s="46"/>
      <c r="TVA42" s="46"/>
      <c r="TVB42" s="46"/>
      <c r="TVC42" s="46"/>
      <c r="TVD42" s="46"/>
      <c r="TVE42" s="46"/>
      <c r="TVF42" s="46"/>
      <c r="TVG42" s="46"/>
      <c r="TVH42" s="46"/>
      <c r="TVI42" s="46"/>
      <c r="TVJ42" s="46"/>
      <c r="TVK42" s="46"/>
      <c r="TVL42" s="46"/>
      <c r="TVM42" s="46"/>
      <c r="TVN42" s="46"/>
      <c r="TVO42" s="46"/>
      <c r="TVP42" s="46"/>
      <c r="TVQ42" s="46"/>
      <c r="TVR42" s="46"/>
      <c r="TVS42" s="46"/>
      <c r="TVT42" s="46"/>
      <c r="TVU42" s="46"/>
      <c r="TVV42" s="46"/>
      <c r="TVW42" s="46"/>
      <c r="TVX42" s="46"/>
      <c r="TVY42" s="46"/>
      <c r="TVZ42" s="46"/>
      <c r="TWA42" s="46"/>
      <c r="TWB42" s="46"/>
      <c r="TWC42" s="46"/>
      <c r="TWD42" s="46"/>
      <c r="TWE42" s="46"/>
      <c r="TWF42" s="46"/>
      <c r="TWG42" s="46"/>
      <c r="TWH42" s="46"/>
      <c r="TWI42" s="46"/>
      <c r="TWJ42" s="46"/>
      <c r="TWK42" s="46"/>
      <c r="TWL42" s="46"/>
      <c r="TWM42" s="46"/>
      <c r="TWN42" s="46"/>
      <c r="TWO42" s="46"/>
      <c r="TWP42" s="46"/>
      <c r="TWQ42" s="46"/>
      <c r="TWR42" s="46"/>
      <c r="TWS42" s="46"/>
      <c r="TWT42" s="46"/>
      <c r="TWU42" s="46"/>
      <c r="TWV42" s="46"/>
      <c r="TWW42" s="46"/>
      <c r="TWX42" s="46"/>
      <c r="TWY42" s="46"/>
      <c r="TWZ42" s="46"/>
      <c r="TXA42" s="46"/>
      <c r="TXB42" s="46"/>
      <c r="TXC42" s="46"/>
      <c r="TXD42" s="46"/>
      <c r="TXE42" s="46"/>
      <c r="TXF42" s="46"/>
      <c r="TXG42" s="46"/>
      <c r="TXH42" s="46"/>
      <c r="TXI42" s="46"/>
      <c r="TXJ42" s="46"/>
      <c r="TXK42" s="46"/>
      <c r="TXL42" s="46"/>
      <c r="TXM42" s="46"/>
      <c r="TXN42" s="46"/>
      <c r="TXO42" s="46"/>
      <c r="TXP42" s="46"/>
      <c r="TXQ42" s="46"/>
      <c r="TXR42" s="46"/>
      <c r="TXS42" s="46"/>
      <c r="TXT42" s="46"/>
      <c r="TXU42" s="46"/>
      <c r="TXV42" s="46"/>
      <c r="TXW42" s="46"/>
      <c r="TXX42" s="46"/>
      <c r="TXY42" s="46"/>
      <c r="TXZ42" s="46"/>
      <c r="TYA42" s="46"/>
      <c r="TYB42" s="46"/>
      <c r="TYC42" s="46"/>
      <c r="TYD42" s="46"/>
      <c r="TYE42" s="46"/>
      <c r="TYF42" s="46"/>
      <c r="TYG42" s="46"/>
      <c r="TYH42" s="46"/>
      <c r="TYI42" s="46"/>
      <c r="TYJ42" s="46"/>
      <c r="TYK42" s="46"/>
      <c r="TYL42" s="46"/>
      <c r="TYM42" s="46"/>
      <c r="TYN42" s="46"/>
      <c r="TYO42" s="46"/>
      <c r="TYP42" s="46"/>
      <c r="TYQ42" s="46"/>
      <c r="TYR42" s="46"/>
      <c r="TYS42" s="46"/>
      <c r="TYT42" s="46"/>
      <c r="TYU42" s="46"/>
      <c r="TYV42" s="46"/>
      <c r="TYW42" s="46"/>
      <c r="TYX42" s="46"/>
      <c r="TYY42" s="46"/>
      <c r="TYZ42" s="46"/>
      <c r="TZA42" s="46"/>
      <c r="TZB42" s="46"/>
      <c r="TZC42" s="46"/>
      <c r="TZD42" s="46"/>
      <c r="TZE42" s="46"/>
      <c r="TZF42" s="46"/>
      <c r="TZG42" s="46"/>
      <c r="TZH42" s="46"/>
      <c r="TZI42" s="46"/>
      <c r="TZJ42" s="46"/>
      <c r="TZK42" s="46"/>
      <c r="TZL42" s="46"/>
      <c r="TZM42" s="46"/>
      <c r="TZN42" s="46"/>
      <c r="TZO42" s="46"/>
      <c r="TZP42" s="46"/>
      <c r="TZQ42" s="46"/>
      <c r="TZR42" s="46"/>
      <c r="TZS42" s="46"/>
      <c r="TZT42" s="46"/>
      <c r="TZU42" s="46"/>
      <c r="TZV42" s="46"/>
      <c r="TZW42" s="46"/>
      <c r="TZX42" s="46"/>
      <c r="TZY42" s="46"/>
      <c r="TZZ42" s="46"/>
      <c r="UAA42" s="46"/>
      <c r="UAB42" s="46"/>
      <c r="UAC42" s="46"/>
      <c r="UAD42" s="46"/>
      <c r="UAE42" s="46"/>
      <c r="UAF42" s="46"/>
      <c r="UAG42" s="46"/>
      <c r="UAH42" s="46"/>
      <c r="UAI42" s="46"/>
      <c r="UAJ42" s="46"/>
      <c r="UAK42" s="46"/>
      <c r="UAL42" s="46"/>
      <c r="UAM42" s="46"/>
      <c r="UAN42" s="46"/>
      <c r="UAO42" s="46"/>
      <c r="UAP42" s="46"/>
      <c r="UAQ42" s="46"/>
      <c r="UAR42" s="46"/>
      <c r="UAS42" s="46"/>
      <c r="UAT42" s="46"/>
      <c r="UAU42" s="46"/>
      <c r="UAV42" s="46"/>
      <c r="UAW42" s="46"/>
      <c r="UAX42" s="46"/>
      <c r="UAY42" s="46"/>
      <c r="UAZ42" s="46"/>
      <c r="UBA42" s="46"/>
      <c r="UBB42" s="46"/>
      <c r="UBC42" s="46"/>
      <c r="UBD42" s="46"/>
      <c r="UBE42" s="46"/>
      <c r="UBF42" s="46"/>
      <c r="UBG42" s="46"/>
      <c r="UBH42" s="46"/>
      <c r="UBI42" s="46"/>
      <c r="UBJ42" s="46"/>
      <c r="UBK42" s="46"/>
      <c r="UBL42" s="46"/>
      <c r="UBM42" s="46"/>
      <c r="UBN42" s="46"/>
      <c r="UBO42" s="46"/>
      <c r="UBP42" s="46"/>
      <c r="UBQ42" s="46"/>
      <c r="UBR42" s="46"/>
      <c r="UBS42" s="46"/>
      <c r="UBT42" s="46"/>
      <c r="UBU42" s="46"/>
      <c r="UBV42" s="46"/>
      <c r="UBW42" s="46"/>
      <c r="UBX42" s="46"/>
      <c r="UBY42" s="46"/>
      <c r="UBZ42" s="46"/>
      <c r="UCA42" s="46"/>
      <c r="UCB42" s="46"/>
      <c r="UCC42" s="46"/>
      <c r="UCD42" s="46"/>
      <c r="UCE42" s="46"/>
      <c r="UCF42" s="46"/>
      <c r="UCG42" s="46"/>
      <c r="UCH42" s="46"/>
      <c r="UCI42" s="46"/>
      <c r="UCJ42" s="46"/>
      <c r="UCK42" s="46"/>
      <c r="UCL42" s="46"/>
      <c r="UCM42" s="46"/>
      <c r="UCN42" s="46"/>
      <c r="UCO42" s="46"/>
      <c r="UCP42" s="46"/>
      <c r="UCQ42" s="46"/>
      <c r="UCR42" s="46"/>
      <c r="UCS42" s="46"/>
      <c r="UCT42" s="46"/>
      <c r="UCU42" s="46"/>
      <c r="UCV42" s="46"/>
      <c r="UCW42" s="46"/>
      <c r="UCX42" s="46"/>
      <c r="UCY42" s="46"/>
      <c r="UCZ42" s="46"/>
      <c r="UDA42" s="46"/>
      <c r="UDB42" s="46"/>
      <c r="UDC42" s="46"/>
      <c r="UDD42" s="46"/>
      <c r="UDE42" s="46"/>
      <c r="UDF42" s="46"/>
      <c r="UDG42" s="46"/>
      <c r="UDH42" s="46"/>
      <c r="UDI42" s="46"/>
      <c r="UDJ42" s="46"/>
      <c r="UDK42" s="46"/>
      <c r="UDL42" s="46"/>
      <c r="UDM42" s="46"/>
      <c r="UDN42" s="46"/>
      <c r="UDO42" s="46"/>
      <c r="UDP42" s="46"/>
      <c r="UDQ42" s="46"/>
      <c r="UDR42" s="46"/>
      <c r="UDS42" s="46"/>
      <c r="UDT42" s="46"/>
      <c r="UDU42" s="46"/>
      <c r="UDV42" s="46"/>
      <c r="UDW42" s="46"/>
      <c r="UDX42" s="46"/>
      <c r="UDY42" s="46"/>
      <c r="UDZ42" s="46"/>
      <c r="UEA42" s="46"/>
      <c r="UEB42" s="46"/>
      <c r="UEC42" s="46"/>
      <c r="UED42" s="46"/>
      <c r="UEE42" s="46"/>
      <c r="UEF42" s="46"/>
      <c r="UEG42" s="46"/>
      <c r="UEH42" s="46"/>
      <c r="UEI42" s="46"/>
      <c r="UEJ42" s="46"/>
      <c r="UEK42" s="46"/>
      <c r="UEL42" s="46"/>
      <c r="UEM42" s="46"/>
      <c r="UEN42" s="46"/>
      <c r="UEO42" s="46"/>
      <c r="UEP42" s="46"/>
      <c r="UEQ42" s="46"/>
      <c r="UER42" s="46"/>
      <c r="UES42" s="46"/>
      <c r="UET42" s="46"/>
      <c r="UEU42" s="46"/>
      <c r="UEV42" s="46"/>
      <c r="UEW42" s="46"/>
      <c r="UEX42" s="46"/>
      <c r="UEY42" s="46"/>
      <c r="UEZ42" s="46"/>
      <c r="UFA42" s="46"/>
      <c r="UFB42" s="46"/>
      <c r="UFC42" s="46"/>
      <c r="UFD42" s="46"/>
      <c r="UFE42" s="46"/>
      <c r="UFF42" s="46"/>
      <c r="UFG42" s="46"/>
      <c r="UFH42" s="46"/>
      <c r="UFI42" s="46"/>
      <c r="UFJ42" s="46"/>
      <c r="UFK42" s="46"/>
      <c r="UFL42" s="46"/>
      <c r="UFM42" s="46"/>
      <c r="UFN42" s="46"/>
      <c r="UFO42" s="46"/>
      <c r="UFP42" s="46"/>
      <c r="UFQ42" s="46"/>
      <c r="UFR42" s="46"/>
      <c r="UFS42" s="46"/>
      <c r="UFT42" s="46"/>
      <c r="UFU42" s="46"/>
      <c r="UFV42" s="46"/>
      <c r="UFW42" s="46"/>
      <c r="UFX42" s="46"/>
      <c r="UFY42" s="46"/>
      <c r="UFZ42" s="46"/>
      <c r="UGA42" s="46"/>
      <c r="UGB42" s="46"/>
      <c r="UGC42" s="46"/>
      <c r="UGD42" s="46"/>
      <c r="UGE42" s="46"/>
      <c r="UGF42" s="46"/>
      <c r="UGG42" s="46"/>
      <c r="UGH42" s="46"/>
      <c r="UGI42" s="46"/>
      <c r="UGJ42" s="46"/>
      <c r="UGK42" s="46"/>
      <c r="UGL42" s="46"/>
      <c r="UGM42" s="46"/>
      <c r="UGN42" s="46"/>
      <c r="UGO42" s="46"/>
      <c r="UGP42" s="46"/>
      <c r="UGQ42" s="46"/>
      <c r="UGR42" s="46"/>
      <c r="UGS42" s="46"/>
      <c r="UGT42" s="46"/>
      <c r="UGU42" s="46"/>
      <c r="UGV42" s="46"/>
      <c r="UGW42" s="46"/>
      <c r="UGX42" s="46"/>
      <c r="UGY42" s="46"/>
      <c r="UGZ42" s="46"/>
      <c r="UHA42" s="46"/>
      <c r="UHB42" s="46"/>
      <c r="UHC42" s="46"/>
      <c r="UHD42" s="46"/>
      <c r="UHE42" s="46"/>
      <c r="UHF42" s="46"/>
      <c r="UHG42" s="46"/>
      <c r="UHH42" s="46"/>
      <c r="UHI42" s="46"/>
      <c r="UHJ42" s="46"/>
      <c r="UHK42" s="46"/>
      <c r="UHL42" s="46"/>
      <c r="UHM42" s="46"/>
      <c r="UHN42" s="46"/>
      <c r="UHO42" s="46"/>
      <c r="UHP42" s="46"/>
      <c r="UHQ42" s="46"/>
      <c r="UHR42" s="46"/>
      <c r="UHS42" s="46"/>
      <c r="UHT42" s="46"/>
      <c r="UHU42" s="46"/>
      <c r="UHV42" s="46"/>
      <c r="UHW42" s="46"/>
      <c r="UHX42" s="46"/>
      <c r="UHY42" s="46"/>
      <c r="UHZ42" s="46"/>
      <c r="UIA42" s="46"/>
      <c r="UIB42" s="46"/>
      <c r="UIC42" s="46"/>
      <c r="UID42" s="46"/>
      <c r="UIE42" s="46"/>
      <c r="UIF42" s="46"/>
      <c r="UIG42" s="46"/>
      <c r="UIH42" s="46"/>
      <c r="UII42" s="46"/>
      <c r="UIJ42" s="46"/>
      <c r="UIK42" s="46"/>
      <c r="UIL42" s="46"/>
      <c r="UIM42" s="46"/>
      <c r="UIN42" s="46"/>
      <c r="UIO42" s="46"/>
      <c r="UIP42" s="46"/>
      <c r="UIQ42" s="46"/>
      <c r="UIR42" s="46"/>
      <c r="UIS42" s="46"/>
      <c r="UIT42" s="46"/>
      <c r="UIU42" s="46"/>
      <c r="UIV42" s="46"/>
      <c r="UIW42" s="46"/>
      <c r="UIX42" s="46"/>
      <c r="UIY42" s="46"/>
      <c r="UIZ42" s="46"/>
      <c r="UJA42" s="46"/>
      <c r="UJB42" s="46"/>
      <c r="UJC42" s="46"/>
      <c r="UJD42" s="46"/>
      <c r="UJE42" s="46"/>
      <c r="UJF42" s="46"/>
      <c r="UJG42" s="46"/>
      <c r="UJH42" s="46"/>
      <c r="UJI42" s="46"/>
      <c r="UJJ42" s="46"/>
      <c r="UJK42" s="46"/>
      <c r="UJL42" s="46"/>
      <c r="UJM42" s="46"/>
      <c r="UJN42" s="46"/>
      <c r="UJO42" s="46"/>
      <c r="UJP42" s="46"/>
      <c r="UJQ42" s="46"/>
      <c r="UJR42" s="46"/>
      <c r="UJS42" s="46"/>
      <c r="UJT42" s="46"/>
      <c r="UJU42" s="46"/>
      <c r="UJV42" s="46"/>
      <c r="UJW42" s="46"/>
      <c r="UJX42" s="46"/>
      <c r="UJY42" s="46"/>
      <c r="UJZ42" s="46"/>
      <c r="UKA42" s="46"/>
      <c r="UKB42" s="46"/>
      <c r="UKC42" s="46"/>
      <c r="UKD42" s="46"/>
      <c r="UKE42" s="46"/>
      <c r="UKF42" s="46"/>
      <c r="UKG42" s="46"/>
      <c r="UKH42" s="46"/>
      <c r="UKI42" s="46"/>
      <c r="UKJ42" s="46"/>
      <c r="UKK42" s="46"/>
      <c r="UKL42" s="46"/>
      <c r="UKM42" s="46"/>
      <c r="UKN42" s="46"/>
      <c r="UKO42" s="46"/>
      <c r="UKP42" s="46"/>
      <c r="UKQ42" s="46"/>
      <c r="UKR42" s="46"/>
      <c r="UKS42" s="46"/>
      <c r="UKT42" s="46"/>
      <c r="UKU42" s="46"/>
      <c r="UKV42" s="46"/>
      <c r="UKW42" s="46"/>
      <c r="UKX42" s="46"/>
      <c r="UKY42" s="46"/>
      <c r="UKZ42" s="46"/>
      <c r="ULA42" s="46"/>
      <c r="ULB42" s="46"/>
      <c r="ULC42" s="46"/>
      <c r="ULD42" s="46"/>
      <c r="ULE42" s="46"/>
      <c r="ULF42" s="46"/>
      <c r="ULG42" s="46"/>
      <c r="ULH42" s="46"/>
      <c r="ULI42" s="46"/>
      <c r="ULJ42" s="46"/>
      <c r="ULK42" s="46"/>
      <c r="ULL42" s="46"/>
      <c r="ULM42" s="46"/>
      <c r="ULN42" s="46"/>
      <c r="ULO42" s="46"/>
      <c r="ULP42" s="46"/>
      <c r="ULQ42" s="46"/>
      <c r="ULR42" s="46"/>
      <c r="ULS42" s="46"/>
      <c r="ULT42" s="46"/>
      <c r="ULU42" s="46"/>
      <c r="ULV42" s="46"/>
      <c r="ULW42" s="46"/>
      <c r="ULX42" s="46"/>
      <c r="ULY42" s="46"/>
      <c r="ULZ42" s="46"/>
      <c r="UMA42" s="46"/>
      <c r="UMB42" s="46"/>
      <c r="UMC42" s="46"/>
      <c r="UMD42" s="46"/>
      <c r="UME42" s="46"/>
      <c r="UMF42" s="46"/>
      <c r="UMG42" s="46"/>
      <c r="UMH42" s="46"/>
      <c r="UMI42" s="46"/>
      <c r="UMJ42" s="46"/>
      <c r="UMK42" s="46"/>
      <c r="UML42" s="46"/>
      <c r="UMM42" s="46"/>
      <c r="UMN42" s="46"/>
      <c r="UMO42" s="46"/>
      <c r="UMP42" s="46"/>
      <c r="UMQ42" s="46"/>
      <c r="UMR42" s="46"/>
      <c r="UMS42" s="46"/>
      <c r="UMT42" s="46"/>
      <c r="UMU42" s="46"/>
      <c r="UMV42" s="46"/>
      <c r="UMW42" s="46"/>
      <c r="UMX42" s="46"/>
      <c r="UMY42" s="46"/>
      <c r="UMZ42" s="46"/>
      <c r="UNA42" s="46"/>
      <c r="UNB42" s="46"/>
      <c r="UNC42" s="46"/>
      <c r="UND42" s="46"/>
      <c r="UNE42" s="46"/>
      <c r="UNF42" s="46"/>
      <c r="UNG42" s="46"/>
      <c r="UNH42" s="46"/>
      <c r="UNI42" s="46"/>
      <c r="UNJ42" s="46"/>
      <c r="UNK42" s="46"/>
      <c r="UNL42" s="46"/>
      <c r="UNM42" s="46"/>
      <c r="UNN42" s="46"/>
      <c r="UNO42" s="46"/>
      <c r="UNP42" s="46"/>
      <c r="UNQ42" s="46"/>
      <c r="UNR42" s="46"/>
      <c r="UNS42" s="46"/>
      <c r="UNT42" s="46"/>
      <c r="UNU42" s="46"/>
      <c r="UNV42" s="46"/>
      <c r="UNW42" s="46"/>
      <c r="UNX42" s="46"/>
      <c r="UNY42" s="46"/>
      <c r="UNZ42" s="46"/>
      <c r="UOA42" s="46"/>
      <c r="UOB42" s="46"/>
      <c r="UOC42" s="46"/>
      <c r="UOD42" s="46"/>
      <c r="UOE42" s="46"/>
      <c r="UOF42" s="46"/>
      <c r="UOG42" s="46"/>
      <c r="UOH42" s="46"/>
      <c r="UOI42" s="46"/>
      <c r="UOJ42" s="46"/>
      <c r="UOK42" s="46"/>
      <c r="UOL42" s="46"/>
      <c r="UOM42" s="46"/>
      <c r="UON42" s="46"/>
      <c r="UOO42" s="46"/>
      <c r="UOP42" s="46"/>
      <c r="UOQ42" s="46"/>
      <c r="UOR42" s="46"/>
      <c r="UOS42" s="46"/>
      <c r="UOT42" s="46"/>
      <c r="UOU42" s="46"/>
      <c r="UOV42" s="46"/>
      <c r="UOW42" s="46"/>
      <c r="UOX42" s="46"/>
      <c r="UOY42" s="46"/>
      <c r="UOZ42" s="46"/>
      <c r="UPA42" s="46"/>
      <c r="UPB42" s="46"/>
      <c r="UPC42" s="46"/>
      <c r="UPD42" s="46"/>
      <c r="UPE42" s="46"/>
      <c r="UPF42" s="46"/>
      <c r="UPG42" s="46"/>
      <c r="UPH42" s="46"/>
      <c r="UPI42" s="46"/>
      <c r="UPJ42" s="46"/>
      <c r="UPK42" s="46"/>
      <c r="UPL42" s="46"/>
      <c r="UPM42" s="46"/>
      <c r="UPN42" s="46"/>
      <c r="UPO42" s="46"/>
      <c r="UPP42" s="46"/>
      <c r="UPQ42" s="46"/>
      <c r="UPR42" s="46"/>
      <c r="UPS42" s="46"/>
      <c r="UPT42" s="46"/>
      <c r="UPU42" s="46"/>
      <c r="UPV42" s="46"/>
      <c r="UPW42" s="46"/>
      <c r="UPX42" s="46"/>
      <c r="UPY42" s="46"/>
      <c r="UPZ42" s="46"/>
      <c r="UQA42" s="46"/>
      <c r="UQB42" s="46"/>
      <c r="UQC42" s="46"/>
      <c r="UQD42" s="46"/>
      <c r="UQE42" s="46"/>
      <c r="UQF42" s="46"/>
      <c r="UQG42" s="46"/>
      <c r="UQH42" s="46"/>
      <c r="UQI42" s="46"/>
      <c r="UQJ42" s="46"/>
      <c r="UQK42" s="46"/>
      <c r="UQL42" s="46"/>
      <c r="UQM42" s="46"/>
      <c r="UQN42" s="46"/>
      <c r="UQO42" s="46"/>
      <c r="UQP42" s="46"/>
      <c r="UQQ42" s="46"/>
      <c r="UQR42" s="46"/>
      <c r="UQS42" s="46"/>
      <c r="UQT42" s="46"/>
      <c r="UQU42" s="46"/>
      <c r="UQV42" s="46"/>
      <c r="UQW42" s="46"/>
      <c r="UQX42" s="46"/>
      <c r="UQY42" s="46"/>
      <c r="UQZ42" s="46"/>
      <c r="URA42" s="46"/>
      <c r="URB42" s="46"/>
      <c r="URC42" s="46"/>
      <c r="URD42" s="46"/>
      <c r="URE42" s="46"/>
      <c r="URF42" s="46"/>
      <c r="URG42" s="46"/>
      <c r="URH42" s="46"/>
      <c r="URI42" s="46"/>
      <c r="URJ42" s="46"/>
      <c r="URK42" s="46"/>
      <c r="URL42" s="46"/>
      <c r="URM42" s="46"/>
      <c r="URN42" s="46"/>
      <c r="URO42" s="46"/>
      <c r="URP42" s="46"/>
      <c r="URQ42" s="46"/>
      <c r="URR42" s="46"/>
      <c r="URS42" s="46"/>
      <c r="URT42" s="46"/>
      <c r="URU42" s="46"/>
      <c r="URV42" s="46"/>
      <c r="URW42" s="46"/>
      <c r="URX42" s="46"/>
      <c r="URY42" s="46"/>
      <c r="URZ42" s="46"/>
      <c r="USA42" s="46"/>
      <c r="USB42" s="46"/>
      <c r="USC42" s="46"/>
      <c r="USD42" s="46"/>
      <c r="USE42" s="46"/>
      <c r="USF42" s="46"/>
      <c r="USG42" s="46"/>
      <c r="USH42" s="46"/>
      <c r="USI42" s="46"/>
      <c r="USJ42" s="46"/>
      <c r="USK42" s="46"/>
      <c r="USL42" s="46"/>
      <c r="USM42" s="46"/>
      <c r="USN42" s="46"/>
      <c r="USO42" s="46"/>
      <c r="USP42" s="46"/>
      <c r="USQ42" s="46"/>
      <c r="USR42" s="46"/>
      <c r="USS42" s="46"/>
      <c r="UST42" s="46"/>
      <c r="USU42" s="46"/>
      <c r="USV42" s="46"/>
      <c r="USW42" s="46"/>
      <c r="USX42" s="46"/>
      <c r="USY42" s="46"/>
      <c r="USZ42" s="46"/>
      <c r="UTA42" s="46"/>
      <c r="UTB42" s="46"/>
      <c r="UTC42" s="46"/>
      <c r="UTD42" s="46"/>
      <c r="UTE42" s="46"/>
      <c r="UTF42" s="46"/>
      <c r="UTG42" s="46"/>
      <c r="UTH42" s="46"/>
      <c r="UTI42" s="46"/>
      <c r="UTJ42" s="46"/>
      <c r="UTK42" s="46"/>
      <c r="UTL42" s="46"/>
      <c r="UTM42" s="46"/>
      <c r="UTN42" s="46"/>
      <c r="UTO42" s="46"/>
      <c r="UTP42" s="46"/>
      <c r="UTQ42" s="46"/>
      <c r="UTR42" s="46"/>
      <c r="UTS42" s="46"/>
      <c r="UTT42" s="46"/>
      <c r="UTU42" s="46"/>
      <c r="UTV42" s="46"/>
      <c r="UTW42" s="46"/>
      <c r="UTX42" s="46"/>
      <c r="UTY42" s="46"/>
      <c r="UTZ42" s="46"/>
      <c r="UUA42" s="46"/>
      <c r="UUB42" s="46"/>
      <c r="UUC42" s="46"/>
      <c r="UUD42" s="46"/>
      <c r="UUE42" s="46"/>
      <c r="UUF42" s="46"/>
      <c r="UUG42" s="46"/>
      <c r="UUH42" s="46"/>
      <c r="UUI42" s="46"/>
      <c r="UUJ42" s="46"/>
      <c r="UUK42" s="46"/>
      <c r="UUL42" s="46"/>
      <c r="UUM42" s="46"/>
      <c r="UUN42" s="46"/>
      <c r="UUO42" s="46"/>
      <c r="UUP42" s="46"/>
      <c r="UUQ42" s="46"/>
      <c r="UUR42" s="46"/>
      <c r="UUS42" s="46"/>
      <c r="UUT42" s="46"/>
      <c r="UUU42" s="46"/>
      <c r="UUV42" s="46"/>
      <c r="UUW42" s="46"/>
      <c r="UUX42" s="46"/>
      <c r="UUY42" s="46"/>
      <c r="UUZ42" s="46"/>
      <c r="UVA42" s="46"/>
      <c r="UVB42" s="46"/>
      <c r="UVC42" s="46"/>
      <c r="UVD42" s="46"/>
      <c r="UVE42" s="46"/>
      <c r="UVF42" s="46"/>
      <c r="UVG42" s="46"/>
      <c r="UVH42" s="46"/>
      <c r="UVI42" s="46"/>
      <c r="UVJ42" s="46"/>
      <c r="UVK42" s="46"/>
      <c r="UVL42" s="46"/>
      <c r="UVM42" s="46"/>
      <c r="UVN42" s="46"/>
      <c r="UVO42" s="46"/>
      <c r="UVP42" s="46"/>
      <c r="UVQ42" s="46"/>
      <c r="UVR42" s="46"/>
      <c r="UVS42" s="46"/>
      <c r="UVT42" s="46"/>
      <c r="UVU42" s="46"/>
      <c r="UVV42" s="46"/>
      <c r="UVW42" s="46"/>
      <c r="UVX42" s="46"/>
      <c r="UVY42" s="46"/>
      <c r="UVZ42" s="46"/>
      <c r="UWA42" s="46"/>
      <c r="UWB42" s="46"/>
      <c r="UWC42" s="46"/>
      <c r="UWD42" s="46"/>
      <c r="UWE42" s="46"/>
      <c r="UWF42" s="46"/>
      <c r="UWG42" s="46"/>
      <c r="UWH42" s="46"/>
      <c r="UWI42" s="46"/>
      <c r="UWJ42" s="46"/>
      <c r="UWK42" s="46"/>
      <c r="UWL42" s="46"/>
      <c r="UWM42" s="46"/>
      <c r="UWN42" s="46"/>
      <c r="UWO42" s="46"/>
      <c r="UWP42" s="46"/>
      <c r="UWQ42" s="46"/>
      <c r="UWR42" s="46"/>
      <c r="UWS42" s="46"/>
      <c r="UWT42" s="46"/>
      <c r="UWU42" s="46"/>
      <c r="UWV42" s="46"/>
      <c r="UWW42" s="46"/>
      <c r="UWX42" s="46"/>
      <c r="UWY42" s="46"/>
      <c r="UWZ42" s="46"/>
      <c r="UXA42" s="46"/>
      <c r="UXB42" s="46"/>
      <c r="UXC42" s="46"/>
      <c r="UXD42" s="46"/>
      <c r="UXE42" s="46"/>
      <c r="UXF42" s="46"/>
      <c r="UXG42" s="46"/>
      <c r="UXH42" s="46"/>
      <c r="UXI42" s="46"/>
      <c r="UXJ42" s="46"/>
      <c r="UXK42" s="46"/>
      <c r="UXL42" s="46"/>
      <c r="UXM42" s="46"/>
      <c r="UXN42" s="46"/>
      <c r="UXO42" s="46"/>
      <c r="UXP42" s="46"/>
      <c r="UXQ42" s="46"/>
      <c r="UXR42" s="46"/>
      <c r="UXS42" s="46"/>
      <c r="UXT42" s="46"/>
      <c r="UXU42" s="46"/>
      <c r="UXV42" s="46"/>
      <c r="UXW42" s="46"/>
      <c r="UXX42" s="46"/>
      <c r="UXY42" s="46"/>
      <c r="UXZ42" s="46"/>
      <c r="UYA42" s="46"/>
      <c r="UYB42" s="46"/>
      <c r="UYC42" s="46"/>
      <c r="UYD42" s="46"/>
      <c r="UYE42" s="46"/>
      <c r="UYF42" s="46"/>
      <c r="UYG42" s="46"/>
      <c r="UYH42" s="46"/>
      <c r="UYI42" s="46"/>
      <c r="UYJ42" s="46"/>
      <c r="UYK42" s="46"/>
      <c r="UYL42" s="46"/>
      <c r="UYM42" s="46"/>
      <c r="UYN42" s="46"/>
      <c r="UYO42" s="46"/>
      <c r="UYP42" s="46"/>
      <c r="UYQ42" s="46"/>
      <c r="UYR42" s="46"/>
      <c r="UYS42" s="46"/>
      <c r="UYT42" s="46"/>
      <c r="UYU42" s="46"/>
      <c r="UYV42" s="46"/>
      <c r="UYW42" s="46"/>
      <c r="UYX42" s="46"/>
      <c r="UYY42" s="46"/>
      <c r="UYZ42" s="46"/>
      <c r="UZA42" s="46"/>
      <c r="UZB42" s="46"/>
      <c r="UZC42" s="46"/>
      <c r="UZD42" s="46"/>
      <c r="UZE42" s="46"/>
      <c r="UZF42" s="46"/>
      <c r="UZG42" s="46"/>
      <c r="UZH42" s="46"/>
      <c r="UZI42" s="46"/>
      <c r="UZJ42" s="46"/>
      <c r="UZK42" s="46"/>
      <c r="UZL42" s="46"/>
      <c r="UZM42" s="46"/>
      <c r="UZN42" s="46"/>
      <c r="UZO42" s="46"/>
      <c r="UZP42" s="46"/>
      <c r="UZQ42" s="46"/>
      <c r="UZR42" s="46"/>
      <c r="UZS42" s="46"/>
      <c r="UZT42" s="46"/>
      <c r="UZU42" s="46"/>
      <c r="UZV42" s="46"/>
      <c r="UZW42" s="46"/>
      <c r="UZX42" s="46"/>
      <c r="UZY42" s="46"/>
      <c r="UZZ42" s="46"/>
      <c r="VAA42" s="46"/>
      <c r="VAB42" s="46"/>
      <c r="VAC42" s="46"/>
      <c r="VAD42" s="46"/>
      <c r="VAE42" s="46"/>
      <c r="VAF42" s="46"/>
      <c r="VAG42" s="46"/>
      <c r="VAH42" s="46"/>
      <c r="VAI42" s="46"/>
      <c r="VAJ42" s="46"/>
      <c r="VAK42" s="46"/>
      <c r="VAL42" s="46"/>
      <c r="VAM42" s="46"/>
      <c r="VAN42" s="46"/>
      <c r="VAO42" s="46"/>
      <c r="VAP42" s="46"/>
      <c r="VAQ42" s="46"/>
      <c r="VAR42" s="46"/>
      <c r="VAS42" s="46"/>
      <c r="VAT42" s="46"/>
      <c r="VAU42" s="46"/>
      <c r="VAV42" s="46"/>
      <c r="VAW42" s="46"/>
      <c r="VAX42" s="46"/>
      <c r="VAY42" s="46"/>
      <c r="VAZ42" s="46"/>
      <c r="VBA42" s="46"/>
      <c r="VBB42" s="46"/>
      <c r="VBC42" s="46"/>
      <c r="VBD42" s="46"/>
      <c r="VBE42" s="46"/>
      <c r="VBF42" s="46"/>
      <c r="VBG42" s="46"/>
      <c r="VBH42" s="46"/>
      <c r="VBI42" s="46"/>
      <c r="VBJ42" s="46"/>
      <c r="VBK42" s="46"/>
      <c r="VBL42" s="46"/>
      <c r="VBM42" s="46"/>
      <c r="VBN42" s="46"/>
      <c r="VBO42" s="46"/>
      <c r="VBP42" s="46"/>
      <c r="VBQ42" s="46"/>
      <c r="VBR42" s="46"/>
      <c r="VBS42" s="46"/>
      <c r="VBT42" s="46"/>
      <c r="VBU42" s="46"/>
      <c r="VBV42" s="46"/>
      <c r="VBW42" s="46"/>
      <c r="VBX42" s="46"/>
      <c r="VBY42" s="46"/>
      <c r="VBZ42" s="46"/>
      <c r="VCA42" s="46"/>
      <c r="VCB42" s="46"/>
      <c r="VCC42" s="46"/>
      <c r="VCD42" s="46"/>
      <c r="VCE42" s="46"/>
      <c r="VCF42" s="46"/>
      <c r="VCG42" s="46"/>
      <c r="VCH42" s="46"/>
      <c r="VCI42" s="46"/>
      <c r="VCJ42" s="46"/>
      <c r="VCK42" s="46"/>
      <c r="VCL42" s="46"/>
      <c r="VCM42" s="46"/>
      <c r="VCN42" s="46"/>
      <c r="VCO42" s="46"/>
      <c r="VCP42" s="46"/>
      <c r="VCQ42" s="46"/>
      <c r="VCR42" s="46"/>
      <c r="VCS42" s="46"/>
      <c r="VCT42" s="46"/>
      <c r="VCU42" s="46"/>
      <c r="VCV42" s="46"/>
      <c r="VCW42" s="46"/>
      <c r="VCX42" s="46"/>
      <c r="VCY42" s="46"/>
      <c r="VCZ42" s="46"/>
      <c r="VDA42" s="46"/>
      <c r="VDB42" s="46"/>
      <c r="VDC42" s="46"/>
      <c r="VDD42" s="46"/>
      <c r="VDE42" s="46"/>
      <c r="VDF42" s="46"/>
      <c r="VDG42" s="46"/>
      <c r="VDH42" s="46"/>
      <c r="VDI42" s="46"/>
      <c r="VDJ42" s="46"/>
      <c r="VDK42" s="46"/>
      <c r="VDL42" s="46"/>
      <c r="VDM42" s="46"/>
      <c r="VDN42" s="46"/>
      <c r="VDO42" s="46"/>
      <c r="VDP42" s="46"/>
      <c r="VDQ42" s="46"/>
      <c r="VDR42" s="46"/>
      <c r="VDS42" s="46"/>
      <c r="VDT42" s="46"/>
      <c r="VDU42" s="46"/>
      <c r="VDV42" s="46"/>
      <c r="VDW42" s="46"/>
      <c r="VDX42" s="46"/>
      <c r="VDY42" s="46"/>
      <c r="VDZ42" s="46"/>
      <c r="VEA42" s="46"/>
      <c r="VEB42" s="46"/>
      <c r="VEC42" s="46"/>
      <c r="VED42" s="46"/>
      <c r="VEE42" s="46"/>
      <c r="VEF42" s="46"/>
      <c r="VEG42" s="46"/>
      <c r="VEH42" s="46"/>
      <c r="VEI42" s="46"/>
      <c r="VEJ42" s="46"/>
      <c r="VEK42" s="46"/>
      <c r="VEL42" s="46"/>
      <c r="VEM42" s="46"/>
      <c r="VEN42" s="46"/>
      <c r="VEO42" s="46"/>
      <c r="VEP42" s="46"/>
      <c r="VEQ42" s="46"/>
      <c r="VER42" s="46"/>
      <c r="VES42" s="46"/>
      <c r="VET42" s="46"/>
      <c r="VEU42" s="46"/>
      <c r="VEV42" s="46"/>
      <c r="VEW42" s="46"/>
      <c r="VEX42" s="46"/>
      <c r="VEY42" s="46"/>
      <c r="VEZ42" s="46"/>
      <c r="VFA42" s="46"/>
      <c r="VFB42" s="46"/>
      <c r="VFC42" s="46"/>
      <c r="VFD42" s="46"/>
      <c r="VFE42" s="46"/>
      <c r="VFF42" s="46"/>
      <c r="VFG42" s="46"/>
      <c r="VFH42" s="46"/>
      <c r="VFI42" s="46"/>
      <c r="VFJ42" s="46"/>
      <c r="VFK42" s="46"/>
      <c r="VFL42" s="46"/>
      <c r="VFM42" s="46"/>
      <c r="VFN42" s="46"/>
      <c r="VFO42" s="46"/>
      <c r="VFP42" s="46"/>
      <c r="VFQ42" s="46"/>
      <c r="VFR42" s="46"/>
      <c r="VFS42" s="46"/>
      <c r="VFT42" s="46"/>
      <c r="VFU42" s="46"/>
      <c r="VFV42" s="46"/>
      <c r="VFW42" s="46"/>
      <c r="VFX42" s="46"/>
      <c r="VFY42" s="46"/>
      <c r="VFZ42" s="46"/>
      <c r="VGA42" s="46"/>
      <c r="VGB42" s="46"/>
      <c r="VGC42" s="46"/>
      <c r="VGD42" s="46"/>
      <c r="VGE42" s="46"/>
      <c r="VGF42" s="46"/>
      <c r="VGG42" s="46"/>
      <c r="VGH42" s="46"/>
      <c r="VGI42" s="46"/>
      <c r="VGJ42" s="46"/>
      <c r="VGK42" s="46"/>
      <c r="VGL42" s="46"/>
      <c r="VGM42" s="46"/>
      <c r="VGN42" s="46"/>
      <c r="VGO42" s="46"/>
      <c r="VGP42" s="46"/>
      <c r="VGQ42" s="46"/>
      <c r="VGR42" s="46"/>
      <c r="VGS42" s="46"/>
      <c r="VGT42" s="46"/>
      <c r="VGU42" s="46"/>
      <c r="VGV42" s="46"/>
      <c r="VGW42" s="46"/>
      <c r="VGX42" s="46"/>
      <c r="VGY42" s="46"/>
      <c r="VGZ42" s="46"/>
      <c r="VHA42" s="46"/>
      <c r="VHB42" s="46"/>
      <c r="VHC42" s="46"/>
      <c r="VHD42" s="46"/>
      <c r="VHE42" s="46"/>
      <c r="VHF42" s="46"/>
      <c r="VHG42" s="46"/>
      <c r="VHH42" s="46"/>
      <c r="VHI42" s="46"/>
      <c r="VHJ42" s="46"/>
      <c r="VHK42" s="46"/>
      <c r="VHL42" s="46"/>
      <c r="VHM42" s="46"/>
      <c r="VHN42" s="46"/>
      <c r="VHO42" s="46"/>
      <c r="VHP42" s="46"/>
      <c r="VHQ42" s="46"/>
      <c r="VHR42" s="46"/>
      <c r="VHS42" s="46"/>
      <c r="VHT42" s="46"/>
      <c r="VHU42" s="46"/>
      <c r="VHV42" s="46"/>
      <c r="VHW42" s="46"/>
      <c r="VHX42" s="46"/>
      <c r="VHY42" s="46"/>
      <c r="VHZ42" s="46"/>
      <c r="VIA42" s="46"/>
      <c r="VIB42" s="46"/>
      <c r="VIC42" s="46"/>
      <c r="VID42" s="46"/>
      <c r="VIE42" s="46"/>
      <c r="VIF42" s="46"/>
      <c r="VIG42" s="46"/>
      <c r="VIH42" s="46"/>
      <c r="VII42" s="46"/>
      <c r="VIJ42" s="46"/>
      <c r="VIK42" s="46"/>
      <c r="VIL42" s="46"/>
      <c r="VIM42" s="46"/>
      <c r="VIN42" s="46"/>
      <c r="VIO42" s="46"/>
      <c r="VIP42" s="46"/>
      <c r="VIQ42" s="46"/>
      <c r="VIR42" s="46"/>
      <c r="VIS42" s="46"/>
      <c r="VIT42" s="46"/>
      <c r="VIU42" s="46"/>
      <c r="VIV42" s="46"/>
      <c r="VIW42" s="46"/>
      <c r="VIX42" s="46"/>
      <c r="VIY42" s="46"/>
      <c r="VIZ42" s="46"/>
      <c r="VJA42" s="46"/>
      <c r="VJB42" s="46"/>
      <c r="VJC42" s="46"/>
      <c r="VJD42" s="46"/>
      <c r="VJE42" s="46"/>
      <c r="VJF42" s="46"/>
      <c r="VJG42" s="46"/>
      <c r="VJH42" s="46"/>
      <c r="VJI42" s="46"/>
      <c r="VJJ42" s="46"/>
      <c r="VJK42" s="46"/>
      <c r="VJL42" s="46"/>
      <c r="VJM42" s="46"/>
      <c r="VJN42" s="46"/>
      <c r="VJO42" s="46"/>
      <c r="VJP42" s="46"/>
      <c r="VJQ42" s="46"/>
      <c r="VJR42" s="46"/>
      <c r="VJS42" s="46"/>
      <c r="VJT42" s="46"/>
      <c r="VJU42" s="46"/>
      <c r="VJV42" s="46"/>
      <c r="VJW42" s="46"/>
      <c r="VJX42" s="46"/>
      <c r="VJY42" s="46"/>
      <c r="VJZ42" s="46"/>
      <c r="VKA42" s="46"/>
      <c r="VKB42" s="46"/>
      <c r="VKC42" s="46"/>
      <c r="VKD42" s="46"/>
      <c r="VKE42" s="46"/>
      <c r="VKF42" s="46"/>
      <c r="VKG42" s="46"/>
      <c r="VKH42" s="46"/>
      <c r="VKI42" s="46"/>
      <c r="VKJ42" s="46"/>
      <c r="VKK42" s="46"/>
      <c r="VKL42" s="46"/>
      <c r="VKM42" s="46"/>
      <c r="VKN42" s="46"/>
      <c r="VKO42" s="46"/>
      <c r="VKP42" s="46"/>
      <c r="VKQ42" s="46"/>
      <c r="VKR42" s="46"/>
      <c r="VKS42" s="46"/>
      <c r="VKT42" s="46"/>
      <c r="VKU42" s="46"/>
      <c r="VKV42" s="46"/>
      <c r="VKW42" s="46"/>
      <c r="VKX42" s="46"/>
      <c r="VKY42" s="46"/>
      <c r="VKZ42" s="46"/>
      <c r="VLA42" s="46"/>
      <c r="VLB42" s="46"/>
      <c r="VLC42" s="46"/>
      <c r="VLD42" s="46"/>
      <c r="VLE42" s="46"/>
      <c r="VLF42" s="46"/>
      <c r="VLG42" s="46"/>
      <c r="VLH42" s="46"/>
      <c r="VLI42" s="46"/>
      <c r="VLJ42" s="46"/>
      <c r="VLK42" s="46"/>
      <c r="VLL42" s="46"/>
      <c r="VLM42" s="46"/>
      <c r="VLN42" s="46"/>
      <c r="VLO42" s="46"/>
      <c r="VLP42" s="46"/>
      <c r="VLQ42" s="46"/>
      <c r="VLR42" s="46"/>
      <c r="VLS42" s="46"/>
      <c r="VLT42" s="46"/>
      <c r="VLU42" s="46"/>
      <c r="VLV42" s="46"/>
      <c r="VLW42" s="46"/>
      <c r="VLX42" s="46"/>
      <c r="VLY42" s="46"/>
      <c r="VLZ42" s="46"/>
      <c r="VMA42" s="46"/>
      <c r="VMB42" s="46"/>
      <c r="VMC42" s="46"/>
      <c r="VMD42" s="46"/>
      <c r="VME42" s="46"/>
      <c r="VMF42" s="46"/>
      <c r="VMG42" s="46"/>
      <c r="VMH42" s="46"/>
      <c r="VMI42" s="46"/>
      <c r="VMJ42" s="46"/>
      <c r="VMK42" s="46"/>
      <c r="VML42" s="46"/>
      <c r="VMM42" s="46"/>
      <c r="VMN42" s="46"/>
      <c r="VMO42" s="46"/>
      <c r="VMP42" s="46"/>
      <c r="VMQ42" s="46"/>
      <c r="VMR42" s="46"/>
      <c r="VMS42" s="46"/>
      <c r="VMT42" s="46"/>
      <c r="VMU42" s="46"/>
      <c r="VMV42" s="46"/>
      <c r="VMW42" s="46"/>
      <c r="VMX42" s="46"/>
      <c r="VMY42" s="46"/>
      <c r="VMZ42" s="46"/>
      <c r="VNA42" s="46"/>
      <c r="VNB42" s="46"/>
      <c r="VNC42" s="46"/>
      <c r="VND42" s="46"/>
      <c r="VNE42" s="46"/>
      <c r="VNF42" s="46"/>
      <c r="VNG42" s="46"/>
      <c r="VNH42" s="46"/>
      <c r="VNI42" s="46"/>
      <c r="VNJ42" s="46"/>
      <c r="VNK42" s="46"/>
      <c r="VNL42" s="46"/>
      <c r="VNM42" s="46"/>
      <c r="VNN42" s="46"/>
      <c r="VNO42" s="46"/>
      <c r="VNP42" s="46"/>
      <c r="VNQ42" s="46"/>
      <c r="VNR42" s="46"/>
      <c r="VNS42" s="46"/>
      <c r="VNT42" s="46"/>
      <c r="VNU42" s="46"/>
      <c r="VNV42" s="46"/>
      <c r="VNW42" s="46"/>
      <c r="VNX42" s="46"/>
      <c r="VNY42" s="46"/>
      <c r="VNZ42" s="46"/>
      <c r="VOA42" s="46"/>
      <c r="VOB42" s="46"/>
      <c r="VOC42" s="46"/>
      <c r="VOD42" s="46"/>
      <c r="VOE42" s="46"/>
      <c r="VOF42" s="46"/>
      <c r="VOG42" s="46"/>
      <c r="VOH42" s="46"/>
      <c r="VOI42" s="46"/>
      <c r="VOJ42" s="46"/>
      <c r="VOK42" s="46"/>
      <c r="VOL42" s="46"/>
      <c r="VOM42" s="46"/>
      <c r="VON42" s="46"/>
      <c r="VOO42" s="46"/>
      <c r="VOP42" s="46"/>
      <c r="VOQ42" s="46"/>
      <c r="VOR42" s="46"/>
      <c r="VOS42" s="46"/>
      <c r="VOT42" s="46"/>
      <c r="VOU42" s="46"/>
      <c r="VOV42" s="46"/>
      <c r="VOW42" s="46"/>
      <c r="VOX42" s="46"/>
      <c r="VOY42" s="46"/>
      <c r="VOZ42" s="46"/>
      <c r="VPA42" s="46"/>
      <c r="VPB42" s="46"/>
      <c r="VPC42" s="46"/>
      <c r="VPD42" s="46"/>
      <c r="VPE42" s="46"/>
      <c r="VPF42" s="46"/>
      <c r="VPG42" s="46"/>
      <c r="VPH42" s="46"/>
      <c r="VPI42" s="46"/>
      <c r="VPJ42" s="46"/>
      <c r="VPK42" s="46"/>
      <c r="VPL42" s="46"/>
      <c r="VPM42" s="46"/>
      <c r="VPN42" s="46"/>
      <c r="VPO42" s="46"/>
      <c r="VPP42" s="46"/>
      <c r="VPQ42" s="46"/>
      <c r="VPR42" s="46"/>
      <c r="VPS42" s="46"/>
      <c r="VPT42" s="46"/>
      <c r="VPU42" s="46"/>
      <c r="VPV42" s="46"/>
      <c r="VPW42" s="46"/>
      <c r="VPX42" s="46"/>
      <c r="VPY42" s="46"/>
      <c r="VPZ42" s="46"/>
      <c r="VQA42" s="46"/>
      <c r="VQB42" s="46"/>
      <c r="VQC42" s="46"/>
      <c r="VQD42" s="46"/>
      <c r="VQE42" s="46"/>
      <c r="VQF42" s="46"/>
      <c r="VQG42" s="46"/>
      <c r="VQH42" s="46"/>
      <c r="VQI42" s="46"/>
      <c r="VQJ42" s="46"/>
      <c r="VQK42" s="46"/>
      <c r="VQL42" s="46"/>
      <c r="VQM42" s="46"/>
      <c r="VQN42" s="46"/>
      <c r="VQO42" s="46"/>
      <c r="VQP42" s="46"/>
      <c r="VQQ42" s="46"/>
      <c r="VQR42" s="46"/>
      <c r="VQS42" s="46"/>
      <c r="VQT42" s="46"/>
      <c r="VQU42" s="46"/>
      <c r="VQV42" s="46"/>
      <c r="VQW42" s="46"/>
      <c r="VQX42" s="46"/>
      <c r="VQY42" s="46"/>
      <c r="VQZ42" s="46"/>
      <c r="VRA42" s="46"/>
      <c r="VRB42" s="46"/>
      <c r="VRC42" s="46"/>
      <c r="VRD42" s="46"/>
      <c r="VRE42" s="46"/>
      <c r="VRF42" s="46"/>
      <c r="VRG42" s="46"/>
      <c r="VRH42" s="46"/>
      <c r="VRI42" s="46"/>
      <c r="VRJ42" s="46"/>
      <c r="VRK42" s="46"/>
      <c r="VRL42" s="46"/>
      <c r="VRM42" s="46"/>
      <c r="VRN42" s="46"/>
      <c r="VRO42" s="46"/>
      <c r="VRP42" s="46"/>
      <c r="VRQ42" s="46"/>
      <c r="VRR42" s="46"/>
      <c r="VRS42" s="46"/>
      <c r="VRT42" s="46"/>
      <c r="VRU42" s="46"/>
      <c r="VRV42" s="46"/>
      <c r="VRW42" s="46"/>
      <c r="VRX42" s="46"/>
      <c r="VRY42" s="46"/>
      <c r="VRZ42" s="46"/>
      <c r="VSA42" s="46"/>
      <c r="VSB42" s="46"/>
      <c r="VSC42" s="46"/>
      <c r="VSD42" s="46"/>
      <c r="VSE42" s="46"/>
      <c r="VSF42" s="46"/>
      <c r="VSG42" s="46"/>
      <c r="VSH42" s="46"/>
      <c r="VSI42" s="46"/>
      <c r="VSJ42" s="46"/>
      <c r="VSK42" s="46"/>
      <c r="VSL42" s="46"/>
      <c r="VSM42" s="46"/>
      <c r="VSN42" s="46"/>
      <c r="VSO42" s="46"/>
      <c r="VSP42" s="46"/>
      <c r="VSQ42" s="46"/>
      <c r="VSR42" s="46"/>
      <c r="VSS42" s="46"/>
      <c r="VST42" s="46"/>
      <c r="VSU42" s="46"/>
      <c r="VSV42" s="46"/>
      <c r="VSW42" s="46"/>
      <c r="VSX42" s="46"/>
      <c r="VSY42" s="46"/>
      <c r="VSZ42" s="46"/>
      <c r="VTA42" s="46"/>
      <c r="VTB42" s="46"/>
      <c r="VTC42" s="46"/>
      <c r="VTD42" s="46"/>
      <c r="VTE42" s="46"/>
      <c r="VTF42" s="46"/>
      <c r="VTG42" s="46"/>
      <c r="VTH42" s="46"/>
      <c r="VTI42" s="46"/>
      <c r="VTJ42" s="46"/>
      <c r="VTK42" s="46"/>
      <c r="VTL42" s="46"/>
      <c r="VTM42" s="46"/>
      <c r="VTN42" s="46"/>
      <c r="VTO42" s="46"/>
      <c r="VTP42" s="46"/>
      <c r="VTQ42" s="46"/>
      <c r="VTR42" s="46"/>
      <c r="VTS42" s="46"/>
      <c r="VTT42" s="46"/>
      <c r="VTU42" s="46"/>
      <c r="VTV42" s="46"/>
      <c r="VTW42" s="46"/>
      <c r="VTX42" s="46"/>
      <c r="VTY42" s="46"/>
      <c r="VTZ42" s="46"/>
      <c r="VUA42" s="46"/>
      <c r="VUB42" s="46"/>
      <c r="VUC42" s="46"/>
      <c r="VUD42" s="46"/>
      <c r="VUE42" s="46"/>
      <c r="VUF42" s="46"/>
      <c r="VUG42" s="46"/>
      <c r="VUH42" s="46"/>
      <c r="VUI42" s="46"/>
      <c r="VUJ42" s="46"/>
      <c r="VUK42" s="46"/>
      <c r="VUL42" s="46"/>
      <c r="VUM42" s="46"/>
      <c r="VUN42" s="46"/>
      <c r="VUO42" s="46"/>
      <c r="VUP42" s="46"/>
      <c r="VUQ42" s="46"/>
      <c r="VUR42" s="46"/>
      <c r="VUS42" s="46"/>
      <c r="VUT42" s="46"/>
      <c r="VUU42" s="46"/>
      <c r="VUV42" s="46"/>
      <c r="VUW42" s="46"/>
      <c r="VUX42" s="46"/>
      <c r="VUY42" s="46"/>
      <c r="VUZ42" s="46"/>
      <c r="VVA42" s="46"/>
      <c r="VVB42" s="46"/>
      <c r="VVC42" s="46"/>
      <c r="VVD42" s="46"/>
      <c r="VVE42" s="46"/>
      <c r="VVF42" s="46"/>
      <c r="VVG42" s="46"/>
      <c r="VVH42" s="46"/>
      <c r="VVI42" s="46"/>
      <c r="VVJ42" s="46"/>
      <c r="VVK42" s="46"/>
      <c r="VVL42" s="46"/>
      <c r="VVM42" s="46"/>
      <c r="VVN42" s="46"/>
      <c r="VVO42" s="46"/>
      <c r="VVP42" s="46"/>
      <c r="VVQ42" s="46"/>
      <c r="VVR42" s="46"/>
      <c r="VVS42" s="46"/>
      <c r="VVT42" s="46"/>
      <c r="VVU42" s="46"/>
      <c r="VVV42" s="46"/>
      <c r="VVW42" s="46"/>
      <c r="VVX42" s="46"/>
      <c r="VVY42" s="46"/>
      <c r="VVZ42" s="46"/>
      <c r="VWA42" s="46"/>
      <c r="VWB42" s="46"/>
      <c r="VWC42" s="46"/>
      <c r="VWD42" s="46"/>
      <c r="VWE42" s="46"/>
      <c r="VWF42" s="46"/>
      <c r="VWG42" s="46"/>
      <c r="VWH42" s="46"/>
      <c r="VWI42" s="46"/>
      <c r="VWJ42" s="46"/>
      <c r="VWK42" s="46"/>
      <c r="VWL42" s="46"/>
      <c r="VWM42" s="46"/>
      <c r="VWN42" s="46"/>
      <c r="VWO42" s="46"/>
      <c r="VWP42" s="46"/>
      <c r="VWQ42" s="46"/>
      <c r="VWR42" s="46"/>
      <c r="VWS42" s="46"/>
      <c r="VWT42" s="46"/>
      <c r="VWU42" s="46"/>
      <c r="VWV42" s="46"/>
      <c r="VWW42" s="46"/>
      <c r="VWX42" s="46"/>
      <c r="VWY42" s="46"/>
      <c r="VWZ42" s="46"/>
      <c r="VXA42" s="46"/>
      <c r="VXB42" s="46"/>
      <c r="VXC42" s="46"/>
      <c r="VXD42" s="46"/>
      <c r="VXE42" s="46"/>
      <c r="VXF42" s="46"/>
      <c r="VXG42" s="46"/>
      <c r="VXH42" s="46"/>
      <c r="VXI42" s="46"/>
      <c r="VXJ42" s="46"/>
      <c r="VXK42" s="46"/>
      <c r="VXL42" s="46"/>
      <c r="VXM42" s="46"/>
      <c r="VXN42" s="46"/>
      <c r="VXO42" s="46"/>
      <c r="VXP42" s="46"/>
      <c r="VXQ42" s="46"/>
      <c r="VXR42" s="46"/>
      <c r="VXS42" s="46"/>
      <c r="VXT42" s="46"/>
      <c r="VXU42" s="46"/>
      <c r="VXV42" s="46"/>
      <c r="VXW42" s="46"/>
      <c r="VXX42" s="46"/>
      <c r="VXY42" s="46"/>
      <c r="VXZ42" s="46"/>
      <c r="VYA42" s="46"/>
      <c r="VYB42" s="46"/>
      <c r="VYC42" s="46"/>
      <c r="VYD42" s="46"/>
      <c r="VYE42" s="46"/>
      <c r="VYF42" s="46"/>
      <c r="VYG42" s="46"/>
      <c r="VYH42" s="46"/>
      <c r="VYI42" s="46"/>
      <c r="VYJ42" s="46"/>
      <c r="VYK42" s="46"/>
      <c r="VYL42" s="46"/>
      <c r="VYM42" s="46"/>
      <c r="VYN42" s="46"/>
      <c r="VYO42" s="46"/>
      <c r="VYP42" s="46"/>
      <c r="VYQ42" s="46"/>
      <c r="VYR42" s="46"/>
      <c r="VYS42" s="46"/>
      <c r="VYT42" s="46"/>
      <c r="VYU42" s="46"/>
      <c r="VYV42" s="46"/>
      <c r="VYW42" s="46"/>
      <c r="VYX42" s="46"/>
      <c r="VYY42" s="46"/>
      <c r="VYZ42" s="46"/>
      <c r="VZA42" s="46"/>
      <c r="VZB42" s="46"/>
      <c r="VZC42" s="46"/>
      <c r="VZD42" s="46"/>
      <c r="VZE42" s="46"/>
      <c r="VZF42" s="46"/>
      <c r="VZG42" s="46"/>
      <c r="VZH42" s="46"/>
      <c r="VZI42" s="46"/>
      <c r="VZJ42" s="46"/>
      <c r="VZK42" s="46"/>
      <c r="VZL42" s="46"/>
      <c r="VZM42" s="46"/>
      <c r="VZN42" s="46"/>
      <c r="VZO42" s="46"/>
      <c r="VZP42" s="46"/>
      <c r="VZQ42" s="46"/>
      <c r="VZR42" s="46"/>
      <c r="VZS42" s="46"/>
      <c r="VZT42" s="46"/>
      <c r="VZU42" s="46"/>
      <c r="VZV42" s="46"/>
      <c r="VZW42" s="46"/>
      <c r="VZX42" s="46"/>
      <c r="VZY42" s="46"/>
      <c r="VZZ42" s="46"/>
      <c r="WAA42" s="46"/>
      <c r="WAB42" s="46"/>
      <c r="WAC42" s="46"/>
      <c r="WAD42" s="46"/>
      <c r="WAE42" s="46"/>
      <c r="WAF42" s="46"/>
      <c r="WAG42" s="46"/>
      <c r="WAH42" s="46"/>
      <c r="WAI42" s="46"/>
      <c r="WAJ42" s="46"/>
      <c r="WAK42" s="46"/>
      <c r="WAL42" s="46"/>
      <c r="WAM42" s="46"/>
      <c r="WAN42" s="46"/>
      <c r="WAO42" s="46"/>
      <c r="WAP42" s="46"/>
      <c r="WAQ42" s="46"/>
      <c r="WAR42" s="46"/>
      <c r="WAS42" s="46"/>
      <c r="WAT42" s="46"/>
      <c r="WAU42" s="46"/>
      <c r="WAV42" s="46"/>
      <c r="WAW42" s="46"/>
      <c r="WAX42" s="46"/>
      <c r="WAY42" s="46"/>
      <c r="WAZ42" s="46"/>
      <c r="WBA42" s="46"/>
      <c r="WBB42" s="46"/>
      <c r="WBC42" s="46"/>
      <c r="WBD42" s="46"/>
      <c r="WBE42" s="46"/>
      <c r="WBF42" s="46"/>
      <c r="WBG42" s="46"/>
      <c r="WBH42" s="46"/>
      <c r="WBI42" s="46"/>
      <c r="WBJ42" s="46"/>
      <c r="WBK42" s="46"/>
      <c r="WBL42" s="46"/>
      <c r="WBM42" s="46"/>
      <c r="WBN42" s="46"/>
      <c r="WBO42" s="46"/>
      <c r="WBP42" s="46"/>
      <c r="WBQ42" s="46"/>
      <c r="WBR42" s="46"/>
      <c r="WBS42" s="46"/>
      <c r="WBT42" s="46"/>
      <c r="WBU42" s="46"/>
      <c r="WBV42" s="46"/>
      <c r="WBW42" s="46"/>
      <c r="WBX42" s="46"/>
      <c r="WBY42" s="46"/>
      <c r="WBZ42" s="46"/>
      <c r="WCA42" s="46"/>
      <c r="WCB42" s="46"/>
      <c r="WCC42" s="46"/>
      <c r="WCD42" s="46"/>
      <c r="WCE42" s="46"/>
      <c r="WCF42" s="46"/>
      <c r="WCG42" s="46"/>
      <c r="WCH42" s="46"/>
      <c r="WCI42" s="46"/>
      <c r="WCJ42" s="46"/>
      <c r="WCK42" s="46"/>
      <c r="WCL42" s="46"/>
      <c r="WCM42" s="46"/>
      <c r="WCN42" s="46"/>
      <c r="WCO42" s="46"/>
      <c r="WCP42" s="46"/>
      <c r="WCQ42" s="46"/>
      <c r="WCR42" s="46"/>
      <c r="WCS42" s="46"/>
      <c r="WCT42" s="46"/>
      <c r="WCU42" s="46"/>
      <c r="WCV42" s="46"/>
      <c r="WCW42" s="46"/>
      <c r="WCX42" s="46"/>
      <c r="WCY42" s="46"/>
      <c r="WCZ42" s="46"/>
      <c r="WDA42" s="46"/>
      <c r="WDB42" s="46"/>
      <c r="WDC42" s="46"/>
      <c r="WDD42" s="46"/>
      <c r="WDE42" s="46"/>
      <c r="WDF42" s="46"/>
      <c r="WDG42" s="46"/>
      <c r="WDH42" s="46"/>
      <c r="WDI42" s="46"/>
      <c r="WDJ42" s="46"/>
      <c r="WDK42" s="46"/>
      <c r="WDL42" s="46"/>
      <c r="WDM42" s="46"/>
      <c r="WDN42" s="46"/>
      <c r="WDO42" s="46"/>
      <c r="WDP42" s="46"/>
      <c r="WDQ42" s="46"/>
      <c r="WDR42" s="46"/>
      <c r="WDS42" s="46"/>
      <c r="WDT42" s="46"/>
      <c r="WDU42" s="46"/>
      <c r="WDV42" s="46"/>
      <c r="WDW42" s="46"/>
      <c r="WDX42" s="46"/>
      <c r="WDY42" s="46"/>
      <c r="WDZ42" s="46"/>
      <c r="WEA42" s="46"/>
      <c r="WEB42" s="46"/>
      <c r="WEC42" s="46"/>
      <c r="WED42" s="46"/>
      <c r="WEE42" s="46"/>
      <c r="WEF42" s="46"/>
      <c r="WEG42" s="46"/>
      <c r="WEH42" s="46"/>
      <c r="WEI42" s="46"/>
      <c r="WEJ42" s="46"/>
      <c r="WEK42" s="46"/>
      <c r="WEL42" s="46"/>
      <c r="WEM42" s="46"/>
      <c r="WEN42" s="46"/>
      <c r="WEO42" s="46"/>
      <c r="WEP42" s="46"/>
      <c r="WEQ42" s="46"/>
      <c r="WER42" s="46"/>
      <c r="WES42" s="46"/>
      <c r="WET42" s="46"/>
      <c r="WEU42" s="46"/>
      <c r="WEV42" s="46"/>
      <c r="WEW42" s="46"/>
      <c r="WEX42" s="46"/>
      <c r="WEY42" s="46"/>
      <c r="WEZ42" s="46"/>
      <c r="WFA42" s="46"/>
      <c r="WFB42" s="46"/>
      <c r="WFC42" s="46"/>
      <c r="WFD42" s="46"/>
      <c r="WFE42" s="46"/>
      <c r="WFF42" s="46"/>
      <c r="WFG42" s="46"/>
      <c r="WFH42" s="46"/>
      <c r="WFI42" s="46"/>
      <c r="WFJ42" s="46"/>
      <c r="WFK42" s="46"/>
      <c r="WFL42" s="46"/>
      <c r="WFM42" s="46"/>
      <c r="WFN42" s="46"/>
      <c r="WFO42" s="46"/>
      <c r="WFP42" s="46"/>
      <c r="WFQ42" s="46"/>
      <c r="WFR42" s="46"/>
      <c r="WFS42" s="46"/>
      <c r="WFT42" s="46"/>
      <c r="WFU42" s="46"/>
      <c r="WFV42" s="46"/>
      <c r="WFW42" s="46"/>
      <c r="WFX42" s="46"/>
      <c r="WFY42" s="46"/>
      <c r="WFZ42" s="46"/>
      <c r="WGA42" s="46"/>
      <c r="WGB42" s="46"/>
      <c r="WGC42" s="46"/>
      <c r="WGD42" s="46"/>
      <c r="WGE42" s="46"/>
      <c r="WGF42" s="46"/>
      <c r="WGG42" s="46"/>
      <c r="WGH42" s="46"/>
      <c r="WGI42" s="46"/>
      <c r="WGJ42" s="46"/>
      <c r="WGK42" s="46"/>
      <c r="WGL42" s="46"/>
      <c r="WGM42" s="46"/>
      <c r="WGN42" s="46"/>
      <c r="WGO42" s="46"/>
      <c r="WGP42" s="46"/>
      <c r="WGQ42" s="46"/>
      <c r="WGR42" s="46"/>
      <c r="WGS42" s="46"/>
      <c r="WGT42" s="46"/>
      <c r="WGU42" s="46"/>
      <c r="WGV42" s="46"/>
      <c r="WGW42" s="46"/>
      <c r="WGX42" s="46"/>
      <c r="WGY42" s="46"/>
      <c r="WGZ42" s="46"/>
      <c r="WHA42" s="46"/>
      <c r="WHB42" s="46"/>
      <c r="WHC42" s="46"/>
      <c r="WHD42" s="46"/>
      <c r="WHE42" s="46"/>
      <c r="WHF42" s="46"/>
      <c r="WHG42" s="46"/>
      <c r="WHH42" s="46"/>
      <c r="WHI42" s="46"/>
      <c r="WHJ42" s="46"/>
      <c r="WHK42" s="46"/>
      <c r="WHL42" s="46"/>
      <c r="WHM42" s="46"/>
      <c r="WHN42" s="46"/>
      <c r="WHO42" s="46"/>
      <c r="WHP42" s="46"/>
      <c r="WHQ42" s="46"/>
      <c r="WHR42" s="46"/>
      <c r="WHS42" s="46"/>
      <c r="WHT42" s="46"/>
      <c r="WHU42" s="46"/>
      <c r="WHV42" s="46"/>
      <c r="WHW42" s="46"/>
      <c r="WHX42" s="46"/>
      <c r="WHY42" s="46"/>
      <c r="WHZ42" s="46"/>
      <c r="WIA42" s="46"/>
      <c r="WIB42" s="46"/>
      <c r="WIC42" s="46"/>
      <c r="WID42" s="46"/>
      <c r="WIE42" s="46"/>
      <c r="WIF42" s="46"/>
      <c r="WIG42" s="46"/>
      <c r="WIH42" s="46"/>
      <c r="WII42" s="46"/>
      <c r="WIJ42" s="46"/>
      <c r="WIK42" s="46"/>
      <c r="WIL42" s="46"/>
      <c r="WIM42" s="46"/>
      <c r="WIN42" s="46"/>
      <c r="WIO42" s="46"/>
      <c r="WIP42" s="46"/>
      <c r="WIQ42" s="46"/>
      <c r="WIR42" s="46"/>
      <c r="WIS42" s="46"/>
      <c r="WIT42" s="46"/>
      <c r="WIU42" s="46"/>
      <c r="WIV42" s="46"/>
      <c r="WIW42" s="46"/>
      <c r="WIX42" s="46"/>
      <c r="WIY42" s="46"/>
      <c r="WIZ42" s="46"/>
      <c r="WJA42" s="46"/>
      <c r="WJB42" s="46"/>
      <c r="WJC42" s="46"/>
      <c r="WJD42" s="46"/>
      <c r="WJE42" s="46"/>
      <c r="WJF42" s="46"/>
      <c r="WJG42" s="46"/>
      <c r="WJH42" s="46"/>
      <c r="WJI42" s="46"/>
      <c r="WJJ42" s="46"/>
      <c r="WJK42" s="46"/>
      <c r="WJL42" s="46"/>
      <c r="WJM42" s="46"/>
      <c r="WJN42" s="46"/>
      <c r="WJO42" s="46"/>
      <c r="WJP42" s="46"/>
      <c r="WJQ42" s="46"/>
      <c r="WJR42" s="46"/>
      <c r="WJS42" s="46"/>
      <c r="WJT42" s="46"/>
      <c r="WJU42" s="46"/>
      <c r="WJV42" s="46"/>
      <c r="WJW42" s="46"/>
      <c r="WJX42" s="46"/>
      <c r="WJY42" s="46"/>
      <c r="WJZ42" s="46"/>
      <c r="WKA42" s="46"/>
      <c r="WKB42" s="46"/>
      <c r="WKC42" s="46"/>
      <c r="WKD42" s="46"/>
      <c r="WKE42" s="46"/>
      <c r="WKF42" s="46"/>
      <c r="WKG42" s="46"/>
      <c r="WKH42" s="46"/>
      <c r="WKI42" s="46"/>
      <c r="WKJ42" s="46"/>
      <c r="WKK42" s="46"/>
      <c r="WKL42" s="46"/>
      <c r="WKM42" s="46"/>
      <c r="WKN42" s="46"/>
      <c r="WKO42" s="46"/>
      <c r="WKP42" s="46"/>
      <c r="WKQ42" s="46"/>
      <c r="WKR42" s="46"/>
      <c r="WKS42" s="46"/>
      <c r="WKT42" s="46"/>
      <c r="WKU42" s="46"/>
      <c r="WKV42" s="46"/>
      <c r="WKW42" s="46"/>
      <c r="WKX42" s="46"/>
      <c r="WKY42" s="46"/>
      <c r="WKZ42" s="46"/>
      <c r="WLA42" s="46"/>
      <c r="WLB42" s="46"/>
      <c r="WLC42" s="46"/>
      <c r="WLD42" s="46"/>
      <c r="WLE42" s="46"/>
      <c r="WLF42" s="46"/>
      <c r="WLG42" s="46"/>
      <c r="WLH42" s="46"/>
      <c r="WLI42" s="46"/>
      <c r="WLJ42" s="46"/>
      <c r="WLK42" s="46"/>
      <c r="WLL42" s="46"/>
      <c r="WLM42" s="46"/>
      <c r="WLN42" s="46"/>
      <c r="WLO42" s="46"/>
      <c r="WLP42" s="46"/>
      <c r="WLQ42" s="46"/>
      <c r="WLR42" s="46"/>
      <c r="WLS42" s="46"/>
      <c r="WLT42" s="46"/>
      <c r="WLU42" s="46"/>
      <c r="WLV42" s="46"/>
      <c r="WLW42" s="46"/>
      <c r="WLX42" s="46"/>
      <c r="WLY42" s="46"/>
      <c r="WLZ42" s="46"/>
      <c r="WMA42" s="46"/>
      <c r="WMB42" s="46"/>
      <c r="WMC42" s="46"/>
      <c r="WMD42" s="46"/>
      <c r="WME42" s="46"/>
      <c r="WMF42" s="46"/>
      <c r="WMG42" s="46"/>
      <c r="WMH42" s="46"/>
      <c r="WMI42" s="46"/>
      <c r="WMJ42" s="46"/>
      <c r="WMK42" s="46"/>
      <c r="WML42" s="46"/>
      <c r="WMM42" s="46"/>
      <c r="WMN42" s="46"/>
      <c r="WMO42" s="46"/>
      <c r="WMP42" s="46"/>
      <c r="WMQ42" s="46"/>
      <c r="WMR42" s="46"/>
      <c r="WMS42" s="46"/>
      <c r="WMT42" s="46"/>
      <c r="WMU42" s="46"/>
      <c r="WMV42" s="46"/>
      <c r="WMW42" s="46"/>
      <c r="WMX42" s="46"/>
      <c r="WMY42" s="46"/>
      <c r="WMZ42" s="46"/>
      <c r="WNA42" s="46"/>
      <c r="WNB42" s="46"/>
      <c r="WNC42" s="46"/>
      <c r="WND42" s="46"/>
      <c r="WNE42" s="46"/>
      <c r="WNF42" s="46"/>
      <c r="WNG42" s="46"/>
      <c r="WNH42" s="46"/>
      <c r="WNI42" s="46"/>
      <c r="WNJ42" s="46"/>
      <c r="WNK42" s="46"/>
      <c r="WNL42" s="46"/>
      <c r="WNM42" s="46"/>
      <c r="WNN42" s="46"/>
      <c r="WNO42" s="46"/>
      <c r="WNP42" s="46"/>
      <c r="WNQ42" s="46"/>
      <c r="WNR42" s="46"/>
      <c r="WNS42" s="46"/>
      <c r="WNT42" s="46"/>
      <c r="WNU42" s="46"/>
      <c r="WNV42" s="46"/>
      <c r="WNW42" s="46"/>
      <c r="WNX42" s="46"/>
      <c r="WNY42" s="46"/>
      <c r="WNZ42" s="46"/>
      <c r="WOA42" s="46"/>
      <c r="WOB42" s="46"/>
      <c r="WOC42" s="46"/>
      <c r="WOD42" s="46"/>
      <c r="WOE42" s="46"/>
      <c r="WOF42" s="46"/>
      <c r="WOG42" s="46"/>
      <c r="WOH42" s="46"/>
      <c r="WOI42" s="46"/>
      <c r="WOJ42" s="46"/>
      <c r="WOK42" s="46"/>
      <c r="WOL42" s="46"/>
      <c r="WOM42" s="46"/>
      <c r="WON42" s="46"/>
      <c r="WOO42" s="46"/>
      <c r="WOP42" s="46"/>
      <c r="WOQ42" s="46"/>
      <c r="WOR42" s="46"/>
      <c r="WOS42" s="46"/>
      <c r="WOT42" s="46"/>
      <c r="WOU42" s="46"/>
      <c r="WOV42" s="46"/>
      <c r="WOW42" s="46"/>
      <c r="WOX42" s="46"/>
      <c r="WOY42" s="46"/>
      <c r="WOZ42" s="46"/>
      <c r="WPA42" s="46"/>
      <c r="WPB42" s="46"/>
      <c r="WPC42" s="46"/>
      <c r="WPD42" s="46"/>
      <c r="WPE42" s="46"/>
      <c r="WPF42" s="46"/>
      <c r="WPG42" s="46"/>
      <c r="WPH42" s="46"/>
      <c r="WPI42" s="46"/>
      <c r="WPJ42" s="46"/>
      <c r="WPK42" s="46"/>
      <c r="WPL42" s="46"/>
      <c r="WPM42" s="46"/>
      <c r="WPN42" s="46"/>
      <c r="WPO42" s="46"/>
      <c r="WPP42" s="46"/>
      <c r="WPQ42" s="46"/>
      <c r="WPR42" s="46"/>
      <c r="WPS42" s="46"/>
      <c r="WPT42" s="46"/>
      <c r="WPU42" s="46"/>
      <c r="WPV42" s="46"/>
      <c r="WPW42" s="46"/>
      <c r="WPX42" s="46"/>
      <c r="WPY42" s="46"/>
      <c r="WPZ42" s="46"/>
      <c r="WQA42" s="46"/>
      <c r="WQB42" s="46"/>
      <c r="WQC42" s="46"/>
      <c r="WQD42" s="46"/>
      <c r="WQE42" s="46"/>
      <c r="WQF42" s="46"/>
      <c r="WQG42" s="46"/>
      <c r="WQH42" s="46"/>
      <c r="WQI42" s="46"/>
      <c r="WQJ42" s="46"/>
      <c r="WQK42" s="46"/>
      <c r="WQL42" s="46"/>
      <c r="WQM42" s="46"/>
      <c r="WQN42" s="46"/>
      <c r="WQO42" s="46"/>
      <c r="WQP42" s="46"/>
      <c r="WQQ42" s="46"/>
      <c r="WQR42" s="46"/>
      <c r="WQS42" s="46"/>
      <c r="WQT42" s="46"/>
      <c r="WQU42" s="46"/>
      <c r="WQV42" s="46"/>
      <c r="WQW42" s="46"/>
      <c r="WQX42" s="46"/>
      <c r="WQY42" s="46"/>
      <c r="WQZ42" s="46"/>
      <c r="WRA42" s="46"/>
      <c r="WRB42" s="46"/>
      <c r="WRC42" s="46"/>
      <c r="WRD42" s="46"/>
      <c r="WRE42" s="46"/>
      <c r="WRF42" s="46"/>
      <c r="WRG42" s="46"/>
      <c r="WRH42" s="46"/>
      <c r="WRI42" s="46"/>
      <c r="WRJ42" s="46"/>
      <c r="WRK42" s="46"/>
      <c r="WRL42" s="46"/>
      <c r="WRM42" s="46"/>
      <c r="WRN42" s="46"/>
      <c r="WRO42" s="46"/>
      <c r="WRP42" s="46"/>
      <c r="WRQ42" s="46"/>
      <c r="WRR42" s="46"/>
      <c r="WRS42" s="46"/>
      <c r="WRT42" s="46"/>
      <c r="WRU42" s="46"/>
      <c r="WRV42" s="46"/>
      <c r="WRW42" s="46"/>
      <c r="WRX42" s="46"/>
      <c r="WRY42" s="46"/>
      <c r="WRZ42" s="46"/>
      <c r="WSA42" s="46"/>
      <c r="WSB42" s="46"/>
      <c r="WSC42" s="46"/>
      <c r="WSD42" s="46"/>
      <c r="WSE42" s="46"/>
      <c r="WSF42" s="46"/>
      <c r="WSG42" s="46"/>
      <c r="WSH42" s="46"/>
      <c r="WSI42" s="46"/>
      <c r="WSJ42" s="46"/>
      <c r="WSK42" s="46"/>
      <c r="WSL42" s="46"/>
      <c r="WSM42" s="46"/>
      <c r="WSN42" s="46"/>
      <c r="WSO42" s="46"/>
      <c r="WSP42" s="46"/>
      <c r="WSQ42" s="46"/>
      <c r="WSR42" s="46"/>
      <c r="WSS42" s="46"/>
      <c r="WST42" s="46"/>
      <c r="WSU42" s="46"/>
      <c r="WSV42" s="46"/>
      <c r="WSW42" s="46"/>
      <c r="WSX42" s="46"/>
      <c r="WSY42" s="46"/>
      <c r="WSZ42" s="46"/>
      <c r="WTA42" s="46"/>
      <c r="WTB42" s="46"/>
      <c r="WTC42" s="46"/>
      <c r="WTD42" s="46"/>
      <c r="WTE42" s="46"/>
      <c r="WTF42" s="46"/>
      <c r="WTG42" s="46"/>
      <c r="WTH42" s="46"/>
      <c r="WTI42" s="46"/>
      <c r="WTJ42" s="46"/>
      <c r="WTK42" s="46"/>
      <c r="WTL42" s="46"/>
      <c r="WTM42" s="46"/>
      <c r="WTN42" s="46"/>
      <c r="WTO42" s="46"/>
      <c r="WTP42" s="46"/>
      <c r="WTQ42" s="46"/>
      <c r="WTR42" s="46"/>
      <c r="WTS42" s="46"/>
      <c r="WTT42" s="46"/>
      <c r="WTU42" s="46"/>
      <c r="WTV42" s="46"/>
      <c r="WTW42" s="46"/>
      <c r="WTX42" s="46"/>
      <c r="WTY42" s="46"/>
      <c r="WTZ42" s="46"/>
      <c r="WUA42" s="46"/>
      <c r="WUB42" s="46"/>
      <c r="WUC42" s="46"/>
      <c r="WUD42" s="46"/>
      <c r="WUE42" s="46"/>
      <c r="WUF42" s="46"/>
      <c r="WUG42" s="46"/>
      <c r="WUH42" s="46"/>
      <c r="WUI42" s="46"/>
      <c r="WUJ42" s="46"/>
      <c r="WUK42" s="46"/>
      <c r="WUL42" s="46"/>
      <c r="WUM42" s="46"/>
      <c r="WUN42" s="46"/>
      <c r="WUO42" s="46"/>
      <c r="WUP42" s="46"/>
      <c r="WUQ42" s="46"/>
      <c r="WUR42" s="46"/>
      <c r="WUS42" s="46"/>
      <c r="WUT42" s="46"/>
      <c r="WUU42" s="46"/>
      <c r="WUV42" s="46"/>
      <c r="WUW42" s="46"/>
      <c r="WUX42" s="46"/>
      <c r="WUY42" s="46"/>
      <c r="WUZ42" s="46"/>
      <c r="WVA42" s="46"/>
      <c r="WVB42" s="46"/>
      <c r="WVC42" s="46"/>
      <c r="WVD42" s="46"/>
      <c r="WVE42" s="46"/>
      <c r="WVF42" s="46"/>
      <c r="WVG42" s="46"/>
      <c r="WVH42" s="46"/>
      <c r="WVI42" s="46"/>
      <c r="WVJ42" s="46"/>
      <c r="WVK42" s="46"/>
      <c r="WVL42" s="46"/>
      <c r="WVM42" s="46"/>
      <c r="WVN42" s="46"/>
    </row>
    <row r="43" spans="1:16134" s="45" customFormat="1" ht="55.5" hidden="1" customHeight="1">
      <c r="A43" s="832"/>
      <c r="B43" s="833"/>
      <c r="C43" s="834"/>
      <c r="D43" s="835"/>
      <c r="E43" s="835"/>
      <c r="F43" s="836"/>
      <c r="G43" s="834"/>
      <c r="H43" s="835"/>
      <c r="I43" s="836"/>
      <c r="J43" s="834"/>
      <c r="K43" s="835"/>
      <c r="L43" s="836"/>
      <c r="M43" s="8"/>
      <c r="N43" s="8"/>
      <c r="O43" s="8"/>
      <c r="P43" s="837"/>
      <c r="Q43" s="837"/>
      <c r="R43" s="837"/>
      <c r="S43" s="837"/>
      <c r="T43" s="62"/>
      <c r="U43" s="24"/>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46"/>
      <c r="DN43" s="46"/>
      <c r="DO43" s="46"/>
      <c r="DP43" s="46"/>
      <c r="DQ43" s="46"/>
      <c r="DR43" s="46"/>
      <c r="DS43" s="46"/>
      <c r="DT43" s="46"/>
      <c r="DU43" s="46"/>
      <c r="DV43" s="46"/>
      <c r="DW43" s="46"/>
      <c r="DX43" s="46"/>
      <c r="DY43" s="46"/>
      <c r="DZ43" s="46"/>
      <c r="EA43" s="46"/>
      <c r="EB43" s="46"/>
      <c r="EC43" s="46"/>
      <c r="ED43" s="46"/>
      <c r="EE43" s="46"/>
      <c r="EF43" s="46"/>
      <c r="EG43" s="46"/>
      <c r="EH43" s="46"/>
      <c r="EI43" s="46"/>
      <c r="EJ43" s="46"/>
      <c r="EK43" s="46"/>
      <c r="EL43" s="46"/>
      <c r="EM43" s="46"/>
      <c r="EN43" s="46"/>
      <c r="EO43" s="46"/>
      <c r="EP43" s="46"/>
      <c r="EQ43" s="46"/>
      <c r="ER43" s="46"/>
      <c r="ES43" s="46"/>
      <c r="ET43" s="46"/>
      <c r="EU43" s="46"/>
      <c r="EV43" s="46"/>
      <c r="EW43" s="46"/>
      <c r="EX43" s="46"/>
      <c r="EY43" s="46"/>
      <c r="EZ43" s="46"/>
      <c r="FA43" s="46"/>
      <c r="FB43" s="46"/>
      <c r="FC43" s="46"/>
      <c r="FD43" s="46"/>
      <c r="FE43" s="46"/>
      <c r="FF43" s="46"/>
      <c r="FG43" s="46"/>
      <c r="FH43" s="46"/>
      <c r="FI43" s="46"/>
      <c r="FJ43" s="46"/>
      <c r="FK43" s="46"/>
      <c r="FL43" s="46"/>
      <c r="FM43" s="46"/>
      <c r="FN43" s="46"/>
      <c r="FO43" s="46"/>
      <c r="FP43" s="46"/>
      <c r="FQ43" s="46"/>
      <c r="FR43" s="46"/>
      <c r="FS43" s="46"/>
      <c r="FT43" s="46"/>
      <c r="FU43" s="46"/>
      <c r="FV43" s="46"/>
      <c r="FW43" s="46"/>
      <c r="FX43" s="46"/>
      <c r="FY43" s="46"/>
      <c r="FZ43" s="46"/>
      <c r="GA43" s="46"/>
      <c r="GB43" s="46"/>
      <c r="GC43" s="46"/>
      <c r="GD43" s="46"/>
      <c r="GE43" s="46"/>
      <c r="GF43" s="46"/>
      <c r="GG43" s="46"/>
      <c r="GH43" s="46"/>
      <c r="GI43" s="46"/>
      <c r="GJ43" s="46"/>
      <c r="GK43" s="46"/>
      <c r="GL43" s="46"/>
      <c r="GM43" s="46"/>
      <c r="GN43" s="46"/>
      <c r="GO43" s="46"/>
      <c r="GP43" s="46"/>
      <c r="GQ43" s="46"/>
      <c r="GR43" s="46"/>
      <c r="GS43" s="46"/>
      <c r="GT43" s="46"/>
      <c r="GU43" s="46"/>
      <c r="GV43" s="46"/>
      <c r="GW43" s="46"/>
      <c r="GX43" s="46"/>
      <c r="GY43" s="46"/>
      <c r="GZ43" s="46"/>
      <c r="HA43" s="46"/>
      <c r="HB43" s="46"/>
      <c r="HC43" s="46"/>
      <c r="HD43" s="46"/>
      <c r="HE43" s="46"/>
      <c r="HF43" s="46"/>
      <c r="HG43" s="46"/>
      <c r="HH43" s="46"/>
      <c r="HI43" s="46"/>
      <c r="HJ43" s="46"/>
      <c r="HK43" s="46"/>
      <c r="HL43" s="46"/>
      <c r="HM43" s="46"/>
      <c r="HN43" s="46"/>
      <c r="HO43" s="46"/>
      <c r="HP43" s="46"/>
      <c r="HQ43" s="46"/>
      <c r="HR43" s="46"/>
      <c r="HS43" s="46"/>
      <c r="HT43" s="46"/>
      <c r="HU43" s="46"/>
      <c r="HV43" s="46"/>
      <c r="HW43" s="46"/>
      <c r="HX43" s="46"/>
      <c r="HY43" s="46"/>
      <c r="HZ43" s="46"/>
      <c r="IA43" s="46"/>
      <c r="IB43" s="46"/>
      <c r="IC43" s="46"/>
      <c r="ID43" s="46"/>
      <c r="IE43" s="46"/>
      <c r="IF43" s="46"/>
      <c r="IG43" s="46"/>
      <c r="IH43" s="46"/>
      <c r="II43" s="46"/>
      <c r="IJ43" s="46"/>
      <c r="IK43" s="46"/>
      <c r="IL43" s="46"/>
      <c r="IM43" s="46"/>
      <c r="IN43" s="46"/>
      <c r="IO43" s="46"/>
      <c r="IP43" s="46"/>
      <c r="IQ43" s="46"/>
      <c r="IR43" s="46"/>
      <c r="IS43" s="46"/>
      <c r="IT43" s="46"/>
      <c r="IU43" s="46"/>
      <c r="IV43" s="46"/>
      <c r="IW43" s="46"/>
      <c r="IX43" s="46"/>
      <c r="IY43" s="46"/>
      <c r="IZ43" s="46"/>
      <c r="JA43" s="46"/>
      <c r="JB43" s="46"/>
      <c r="JC43" s="46"/>
      <c r="JD43" s="46"/>
      <c r="JE43" s="46"/>
      <c r="JF43" s="46"/>
      <c r="JG43" s="46"/>
      <c r="JH43" s="46"/>
      <c r="JI43" s="46"/>
      <c r="JJ43" s="46"/>
      <c r="JK43" s="46"/>
      <c r="JL43" s="46"/>
      <c r="JM43" s="46"/>
      <c r="JN43" s="46"/>
      <c r="JO43" s="46"/>
      <c r="JP43" s="46"/>
      <c r="JQ43" s="46"/>
      <c r="JR43" s="46"/>
      <c r="JS43" s="46"/>
      <c r="JT43" s="46"/>
      <c r="JU43" s="46"/>
      <c r="JV43" s="46"/>
      <c r="JW43" s="46"/>
      <c r="JX43" s="46"/>
      <c r="JY43" s="46"/>
      <c r="JZ43" s="46"/>
      <c r="KA43" s="46"/>
      <c r="KB43" s="46"/>
      <c r="KC43" s="46"/>
      <c r="KD43" s="46"/>
      <c r="KE43" s="46"/>
      <c r="KF43" s="46"/>
      <c r="KG43" s="46"/>
      <c r="KH43" s="46"/>
      <c r="KI43" s="46"/>
      <c r="KJ43" s="46"/>
      <c r="KK43" s="46"/>
      <c r="KL43" s="46"/>
      <c r="KM43" s="46"/>
      <c r="KN43" s="46"/>
      <c r="KO43" s="46"/>
      <c r="KP43" s="46"/>
      <c r="KQ43" s="46"/>
      <c r="KR43" s="46"/>
      <c r="KS43" s="46"/>
      <c r="KT43" s="46"/>
      <c r="KU43" s="46"/>
      <c r="KV43" s="46"/>
      <c r="KW43" s="46"/>
      <c r="KX43" s="46"/>
      <c r="KY43" s="46"/>
      <c r="KZ43" s="46"/>
      <c r="LA43" s="46"/>
      <c r="LB43" s="46"/>
      <c r="LC43" s="46"/>
      <c r="LD43" s="46"/>
      <c r="LE43" s="46"/>
      <c r="LF43" s="46"/>
      <c r="LG43" s="46"/>
      <c r="LH43" s="46"/>
      <c r="LI43" s="46"/>
      <c r="LJ43" s="46"/>
      <c r="LK43" s="46"/>
      <c r="LL43" s="46"/>
      <c r="LM43" s="46"/>
      <c r="LN43" s="46"/>
      <c r="LO43" s="46"/>
      <c r="LP43" s="46"/>
      <c r="LQ43" s="46"/>
      <c r="LR43" s="46"/>
      <c r="LS43" s="46"/>
      <c r="LT43" s="46"/>
      <c r="LU43" s="46"/>
      <c r="LV43" s="46"/>
      <c r="LW43" s="46"/>
      <c r="LX43" s="46"/>
      <c r="LY43" s="46"/>
      <c r="LZ43" s="46"/>
      <c r="MA43" s="46"/>
      <c r="MB43" s="46"/>
      <c r="MC43" s="46"/>
      <c r="MD43" s="46"/>
      <c r="ME43" s="46"/>
      <c r="MF43" s="46"/>
      <c r="MG43" s="46"/>
      <c r="MH43" s="46"/>
      <c r="MI43" s="46"/>
      <c r="MJ43" s="46"/>
      <c r="MK43" s="46"/>
      <c r="ML43" s="46"/>
      <c r="MM43" s="46"/>
      <c r="MN43" s="46"/>
      <c r="MO43" s="46"/>
      <c r="MP43" s="46"/>
      <c r="MQ43" s="46"/>
      <c r="MR43" s="46"/>
      <c r="MS43" s="46"/>
      <c r="MT43" s="46"/>
      <c r="MU43" s="46"/>
      <c r="MV43" s="46"/>
      <c r="MW43" s="46"/>
      <c r="MX43" s="46"/>
      <c r="MY43" s="46"/>
      <c r="MZ43" s="46"/>
      <c r="NA43" s="46"/>
      <c r="NB43" s="46"/>
      <c r="NC43" s="46"/>
      <c r="ND43" s="46"/>
      <c r="NE43" s="46"/>
      <c r="NF43" s="46"/>
      <c r="NG43" s="46"/>
      <c r="NH43" s="46"/>
      <c r="NI43" s="46"/>
      <c r="NJ43" s="46"/>
      <c r="NK43" s="46"/>
      <c r="NL43" s="46"/>
      <c r="NM43" s="46"/>
      <c r="NN43" s="46"/>
      <c r="NO43" s="46"/>
      <c r="NP43" s="46"/>
      <c r="NQ43" s="46"/>
      <c r="NR43" s="46"/>
      <c r="NS43" s="46"/>
      <c r="NT43" s="46"/>
      <c r="NU43" s="46"/>
      <c r="NV43" s="46"/>
      <c r="NW43" s="46"/>
      <c r="NX43" s="46"/>
      <c r="NY43" s="46"/>
      <c r="NZ43" s="46"/>
      <c r="OA43" s="46"/>
      <c r="OB43" s="46"/>
      <c r="OC43" s="46"/>
      <c r="OD43" s="46"/>
      <c r="OE43" s="46"/>
      <c r="OF43" s="46"/>
      <c r="OG43" s="46"/>
      <c r="OH43" s="46"/>
      <c r="OI43" s="46"/>
      <c r="OJ43" s="46"/>
      <c r="OK43" s="46"/>
      <c r="OL43" s="46"/>
      <c r="OM43" s="46"/>
      <c r="ON43" s="46"/>
      <c r="OO43" s="46"/>
      <c r="OP43" s="46"/>
      <c r="OQ43" s="46"/>
      <c r="OR43" s="46"/>
      <c r="OS43" s="46"/>
      <c r="OT43" s="46"/>
      <c r="OU43" s="46"/>
      <c r="OV43" s="46"/>
      <c r="OW43" s="46"/>
      <c r="OX43" s="46"/>
      <c r="OY43" s="46"/>
      <c r="OZ43" s="46"/>
      <c r="PA43" s="46"/>
      <c r="PB43" s="46"/>
      <c r="PC43" s="46"/>
      <c r="PD43" s="46"/>
      <c r="PE43" s="46"/>
      <c r="PF43" s="46"/>
      <c r="PG43" s="46"/>
      <c r="PH43" s="46"/>
      <c r="PI43" s="46"/>
      <c r="PJ43" s="46"/>
      <c r="PK43" s="46"/>
      <c r="PL43" s="46"/>
      <c r="PM43" s="46"/>
      <c r="PN43" s="46"/>
      <c r="PO43" s="46"/>
      <c r="PP43" s="46"/>
      <c r="PQ43" s="46"/>
      <c r="PR43" s="46"/>
      <c r="PS43" s="46"/>
      <c r="PT43" s="46"/>
      <c r="PU43" s="46"/>
      <c r="PV43" s="46"/>
      <c r="PW43" s="46"/>
      <c r="PX43" s="46"/>
      <c r="PY43" s="46"/>
      <c r="PZ43" s="46"/>
      <c r="QA43" s="46"/>
      <c r="QB43" s="46"/>
      <c r="QC43" s="46"/>
      <c r="QD43" s="46"/>
      <c r="QE43" s="46"/>
      <c r="QF43" s="46"/>
      <c r="QG43" s="46"/>
      <c r="QH43" s="46"/>
      <c r="QI43" s="46"/>
      <c r="QJ43" s="46"/>
      <c r="QK43" s="46"/>
      <c r="QL43" s="46"/>
      <c r="QM43" s="46"/>
      <c r="QN43" s="46"/>
      <c r="QO43" s="46"/>
      <c r="QP43" s="46"/>
      <c r="QQ43" s="46"/>
      <c r="QR43" s="46"/>
      <c r="QS43" s="46"/>
      <c r="QT43" s="46"/>
      <c r="QU43" s="46"/>
      <c r="QV43" s="46"/>
      <c r="QW43" s="46"/>
      <c r="QX43" s="46"/>
      <c r="QY43" s="46"/>
      <c r="QZ43" s="46"/>
      <c r="RA43" s="46"/>
      <c r="RB43" s="46"/>
      <c r="RC43" s="46"/>
      <c r="RD43" s="46"/>
      <c r="RE43" s="46"/>
      <c r="RF43" s="46"/>
      <c r="RG43" s="46"/>
      <c r="RH43" s="46"/>
      <c r="RI43" s="46"/>
      <c r="RJ43" s="46"/>
      <c r="RK43" s="46"/>
      <c r="RL43" s="46"/>
      <c r="RM43" s="46"/>
      <c r="RN43" s="46"/>
      <c r="RO43" s="46"/>
      <c r="RP43" s="46"/>
      <c r="RQ43" s="46"/>
      <c r="RR43" s="46"/>
      <c r="RS43" s="46"/>
      <c r="RT43" s="46"/>
      <c r="RU43" s="46"/>
      <c r="RV43" s="46"/>
      <c r="RW43" s="46"/>
      <c r="RX43" s="46"/>
      <c r="RY43" s="46"/>
      <c r="RZ43" s="46"/>
      <c r="SA43" s="46"/>
      <c r="SB43" s="46"/>
      <c r="SC43" s="46"/>
      <c r="SD43" s="46"/>
      <c r="SE43" s="46"/>
      <c r="SF43" s="46"/>
      <c r="SG43" s="46"/>
      <c r="SH43" s="46"/>
      <c r="SI43" s="46"/>
      <c r="SJ43" s="46"/>
      <c r="SK43" s="46"/>
      <c r="SL43" s="46"/>
      <c r="SM43" s="46"/>
      <c r="SN43" s="46"/>
      <c r="SO43" s="46"/>
      <c r="SP43" s="46"/>
      <c r="SQ43" s="46"/>
      <c r="SR43" s="46"/>
      <c r="SS43" s="46"/>
      <c r="ST43" s="46"/>
      <c r="SU43" s="46"/>
      <c r="SV43" s="46"/>
      <c r="SW43" s="46"/>
      <c r="SX43" s="46"/>
      <c r="SY43" s="46"/>
      <c r="SZ43" s="46"/>
      <c r="TA43" s="46"/>
      <c r="TB43" s="46"/>
      <c r="TC43" s="46"/>
      <c r="TD43" s="46"/>
      <c r="TE43" s="46"/>
      <c r="TF43" s="46"/>
      <c r="TG43" s="46"/>
      <c r="TH43" s="46"/>
      <c r="TI43" s="46"/>
      <c r="TJ43" s="46"/>
      <c r="TK43" s="46"/>
      <c r="TL43" s="46"/>
      <c r="TM43" s="46"/>
      <c r="TN43" s="46"/>
      <c r="TO43" s="46"/>
      <c r="TP43" s="46"/>
      <c r="TQ43" s="46"/>
      <c r="TR43" s="46"/>
      <c r="TS43" s="46"/>
      <c r="TT43" s="46"/>
      <c r="TU43" s="46"/>
      <c r="TV43" s="46"/>
      <c r="TW43" s="46"/>
      <c r="TX43" s="46"/>
      <c r="TY43" s="46"/>
      <c r="TZ43" s="46"/>
      <c r="UA43" s="46"/>
      <c r="UB43" s="46"/>
      <c r="UC43" s="46"/>
      <c r="UD43" s="46"/>
      <c r="UE43" s="46"/>
      <c r="UF43" s="46"/>
      <c r="UG43" s="46"/>
      <c r="UH43" s="46"/>
      <c r="UI43" s="46"/>
      <c r="UJ43" s="46"/>
      <c r="UK43" s="46"/>
      <c r="UL43" s="46"/>
      <c r="UM43" s="46"/>
      <c r="UN43" s="46"/>
      <c r="UO43" s="46"/>
      <c r="UP43" s="46"/>
      <c r="UQ43" s="46"/>
      <c r="UR43" s="46"/>
      <c r="US43" s="46"/>
      <c r="UT43" s="46"/>
      <c r="UU43" s="46"/>
      <c r="UV43" s="46"/>
      <c r="UW43" s="46"/>
      <c r="UX43" s="46"/>
      <c r="UY43" s="46"/>
      <c r="UZ43" s="46"/>
      <c r="VA43" s="46"/>
      <c r="VB43" s="46"/>
      <c r="VC43" s="46"/>
      <c r="VD43" s="46"/>
      <c r="VE43" s="46"/>
      <c r="VF43" s="46"/>
      <c r="VG43" s="46"/>
      <c r="VH43" s="46"/>
      <c r="VI43" s="46"/>
      <c r="VJ43" s="46"/>
      <c r="VK43" s="46"/>
      <c r="VL43" s="46"/>
      <c r="VM43" s="46"/>
      <c r="VN43" s="46"/>
      <c r="VO43" s="46"/>
      <c r="VP43" s="46"/>
      <c r="VQ43" s="46"/>
      <c r="VR43" s="46"/>
      <c r="VS43" s="46"/>
      <c r="VT43" s="46"/>
      <c r="VU43" s="46"/>
      <c r="VV43" s="46"/>
      <c r="VW43" s="46"/>
      <c r="VX43" s="46"/>
      <c r="VY43" s="46"/>
      <c r="VZ43" s="46"/>
      <c r="WA43" s="46"/>
      <c r="WB43" s="46"/>
      <c r="WC43" s="46"/>
      <c r="WD43" s="46"/>
      <c r="WE43" s="46"/>
      <c r="WF43" s="46"/>
      <c r="WG43" s="46"/>
      <c r="WH43" s="46"/>
      <c r="WI43" s="46"/>
      <c r="WJ43" s="46"/>
      <c r="WK43" s="46"/>
      <c r="WL43" s="46"/>
      <c r="WM43" s="46"/>
      <c r="WN43" s="46"/>
      <c r="WO43" s="46"/>
      <c r="WP43" s="46"/>
      <c r="WQ43" s="46"/>
      <c r="WR43" s="46"/>
      <c r="WS43" s="46"/>
      <c r="WT43" s="46"/>
      <c r="WU43" s="46"/>
      <c r="WV43" s="46"/>
      <c r="WW43" s="46"/>
      <c r="WX43" s="46"/>
      <c r="WY43" s="46"/>
      <c r="WZ43" s="46"/>
      <c r="XA43" s="46"/>
      <c r="XB43" s="46"/>
      <c r="XC43" s="46"/>
      <c r="XD43" s="46"/>
      <c r="XE43" s="46"/>
      <c r="XF43" s="46"/>
      <c r="XG43" s="46"/>
      <c r="XH43" s="46"/>
      <c r="XI43" s="46"/>
      <c r="XJ43" s="46"/>
      <c r="XK43" s="46"/>
      <c r="XL43" s="46"/>
      <c r="XM43" s="46"/>
      <c r="XN43" s="46"/>
      <c r="XO43" s="46"/>
      <c r="XP43" s="46"/>
      <c r="XQ43" s="46"/>
      <c r="XR43" s="46"/>
      <c r="XS43" s="46"/>
      <c r="XT43" s="46"/>
      <c r="XU43" s="46"/>
      <c r="XV43" s="46"/>
      <c r="XW43" s="46"/>
      <c r="XX43" s="46"/>
      <c r="XY43" s="46"/>
      <c r="XZ43" s="46"/>
      <c r="YA43" s="46"/>
      <c r="YB43" s="46"/>
      <c r="YC43" s="46"/>
      <c r="YD43" s="46"/>
      <c r="YE43" s="46"/>
      <c r="YF43" s="46"/>
      <c r="YG43" s="46"/>
      <c r="YH43" s="46"/>
      <c r="YI43" s="46"/>
      <c r="YJ43" s="46"/>
      <c r="YK43" s="46"/>
      <c r="YL43" s="46"/>
      <c r="YM43" s="46"/>
      <c r="YN43" s="46"/>
      <c r="YO43" s="46"/>
      <c r="YP43" s="46"/>
      <c r="YQ43" s="46"/>
      <c r="YR43" s="46"/>
      <c r="YS43" s="46"/>
      <c r="YT43" s="46"/>
      <c r="YU43" s="46"/>
      <c r="YV43" s="46"/>
      <c r="YW43" s="46"/>
      <c r="YX43" s="46"/>
      <c r="YY43" s="46"/>
      <c r="YZ43" s="46"/>
      <c r="ZA43" s="46"/>
      <c r="ZB43" s="46"/>
      <c r="ZC43" s="46"/>
      <c r="ZD43" s="46"/>
      <c r="ZE43" s="46"/>
      <c r="ZF43" s="46"/>
      <c r="ZG43" s="46"/>
      <c r="ZH43" s="46"/>
      <c r="ZI43" s="46"/>
      <c r="ZJ43" s="46"/>
      <c r="ZK43" s="46"/>
      <c r="ZL43" s="46"/>
      <c r="ZM43" s="46"/>
      <c r="ZN43" s="46"/>
      <c r="ZO43" s="46"/>
      <c r="ZP43" s="46"/>
      <c r="ZQ43" s="46"/>
      <c r="ZR43" s="46"/>
      <c r="ZS43" s="46"/>
      <c r="ZT43" s="46"/>
      <c r="ZU43" s="46"/>
      <c r="ZV43" s="46"/>
      <c r="ZW43" s="46"/>
      <c r="ZX43" s="46"/>
      <c r="ZY43" s="46"/>
      <c r="ZZ43" s="46"/>
      <c r="AAA43" s="46"/>
      <c r="AAB43" s="46"/>
      <c r="AAC43" s="46"/>
      <c r="AAD43" s="46"/>
      <c r="AAE43" s="46"/>
      <c r="AAF43" s="46"/>
      <c r="AAG43" s="46"/>
      <c r="AAH43" s="46"/>
      <c r="AAI43" s="46"/>
      <c r="AAJ43" s="46"/>
      <c r="AAK43" s="46"/>
      <c r="AAL43" s="46"/>
      <c r="AAM43" s="46"/>
      <c r="AAN43" s="46"/>
      <c r="AAO43" s="46"/>
      <c r="AAP43" s="46"/>
      <c r="AAQ43" s="46"/>
      <c r="AAR43" s="46"/>
      <c r="AAS43" s="46"/>
      <c r="AAT43" s="46"/>
      <c r="AAU43" s="46"/>
      <c r="AAV43" s="46"/>
      <c r="AAW43" s="46"/>
      <c r="AAX43" s="46"/>
      <c r="AAY43" s="46"/>
      <c r="AAZ43" s="46"/>
      <c r="ABA43" s="46"/>
      <c r="ABB43" s="46"/>
      <c r="ABC43" s="46"/>
      <c r="ABD43" s="46"/>
      <c r="ABE43" s="46"/>
      <c r="ABF43" s="46"/>
      <c r="ABG43" s="46"/>
      <c r="ABH43" s="46"/>
      <c r="ABI43" s="46"/>
      <c r="ABJ43" s="46"/>
      <c r="ABK43" s="46"/>
      <c r="ABL43" s="46"/>
      <c r="ABM43" s="46"/>
      <c r="ABN43" s="46"/>
      <c r="ABO43" s="46"/>
      <c r="ABP43" s="46"/>
      <c r="ABQ43" s="46"/>
      <c r="ABR43" s="46"/>
      <c r="ABS43" s="46"/>
      <c r="ABT43" s="46"/>
      <c r="ABU43" s="46"/>
      <c r="ABV43" s="46"/>
      <c r="ABW43" s="46"/>
      <c r="ABX43" s="46"/>
      <c r="ABY43" s="46"/>
      <c r="ABZ43" s="46"/>
      <c r="ACA43" s="46"/>
      <c r="ACB43" s="46"/>
      <c r="ACC43" s="46"/>
      <c r="ACD43" s="46"/>
      <c r="ACE43" s="46"/>
      <c r="ACF43" s="46"/>
      <c r="ACG43" s="46"/>
      <c r="ACH43" s="46"/>
      <c r="ACI43" s="46"/>
      <c r="ACJ43" s="46"/>
      <c r="ACK43" s="46"/>
      <c r="ACL43" s="46"/>
      <c r="ACM43" s="46"/>
      <c r="ACN43" s="46"/>
      <c r="ACO43" s="46"/>
      <c r="ACP43" s="46"/>
      <c r="ACQ43" s="46"/>
      <c r="ACR43" s="46"/>
      <c r="ACS43" s="46"/>
      <c r="ACT43" s="46"/>
      <c r="ACU43" s="46"/>
      <c r="ACV43" s="46"/>
      <c r="ACW43" s="46"/>
      <c r="ACX43" s="46"/>
      <c r="ACY43" s="46"/>
      <c r="ACZ43" s="46"/>
      <c r="ADA43" s="46"/>
      <c r="ADB43" s="46"/>
      <c r="ADC43" s="46"/>
      <c r="ADD43" s="46"/>
      <c r="ADE43" s="46"/>
      <c r="ADF43" s="46"/>
      <c r="ADG43" s="46"/>
      <c r="ADH43" s="46"/>
      <c r="ADI43" s="46"/>
      <c r="ADJ43" s="46"/>
      <c r="ADK43" s="46"/>
      <c r="ADL43" s="46"/>
      <c r="ADM43" s="46"/>
      <c r="ADN43" s="46"/>
      <c r="ADO43" s="46"/>
      <c r="ADP43" s="46"/>
      <c r="ADQ43" s="46"/>
      <c r="ADR43" s="46"/>
      <c r="ADS43" s="46"/>
      <c r="ADT43" s="46"/>
      <c r="ADU43" s="46"/>
      <c r="ADV43" s="46"/>
      <c r="ADW43" s="46"/>
      <c r="ADX43" s="46"/>
      <c r="ADY43" s="46"/>
      <c r="ADZ43" s="46"/>
      <c r="AEA43" s="46"/>
      <c r="AEB43" s="46"/>
      <c r="AEC43" s="46"/>
      <c r="AED43" s="46"/>
      <c r="AEE43" s="46"/>
      <c r="AEF43" s="46"/>
      <c r="AEG43" s="46"/>
      <c r="AEH43" s="46"/>
      <c r="AEI43" s="46"/>
      <c r="AEJ43" s="46"/>
      <c r="AEK43" s="46"/>
      <c r="AEL43" s="46"/>
      <c r="AEM43" s="46"/>
      <c r="AEN43" s="46"/>
      <c r="AEO43" s="46"/>
      <c r="AEP43" s="46"/>
      <c r="AEQ43" s="46"/>
      <c r="AER43" s="46"/>
      <c r="AES43" s="46"/>
      <c r="AET43" s="46"/>
      <c r="AEU43" s="46"/>
      <c r="AEV43" s="46"/>
      <c r="AEW43" s="46"/>
      <c r="AEX43" s="46"/>
      <c r="AEY43" s="46"/>
      <c r="AEZ43" s="46"/>
      <c r="AFA43" s="46"/>
      <c r="AFB43" s="46"/>
      <c r="AFC43" s="46"/>
      <c r="AFD43" s="46"/>
      <c r="AFE43" s="46"/>
      <c r="AFF43" s="46"/>
      <c r="AFG43" s="46"/>
      <c r="AFH43" s="46"/>
      <c r="AFI43" s="46"/>
      <c r="AFJ43" s="46"/>
      <c r="AFK43" s="46"/>
      <c r="AFL43" s="46"/>
      <c r="AFM43" s="46"/>
      <c r="AFN43" s="46"/>
      <c r="AFO43" s="46"/>
      <c r="AFP43" s="46"/>
      <c r="AFQ43" s="46"/>
      <c r="AFR43" s="46"/>
      <c r="AFS43" s="46"/>
      <c r="AFT43" s="46"/>
      <c r="AFU43" s="46"/>
      <c r="AFV43" s="46"/>
      <c r="AFW43" s="46"/>
      <c r="AFX43" s="46"/>
      <c r="AFY43" s="46"/>
      <c r="AFZ43" s="46"/>
      <c r="AGA43" s="46"/>
      <c r="AGB43" s="46"/>
      <c r="AGC43" s="46"/>
      <c r="AGD43" s="46"/>
      <c r="AGE43" s="46"/>
      <c r="AGF43" s="46"/>
      <c r="AGG43" s="46"/>
      <c r="AGH43" s="46"/>
      <c r="AGI43" s="46"/>
      <c r="AGJ43" s="46"/>
      <c r="AGK43" s="46"/>
      <c r="AGL43" s="46"/>
      <c r="AGM43" s="46"/>
      <c r="AGN43" s="46"/>
      <c r="AGO43" s="46"/>
      <c r="AGP43" s="46"/>
      <c r="AGQ43" s="46"/>
      <c r="AGR43" s="46"/>
      <c r="AGS43" s="46"/>
      <c r="AGT43" s="46"/>
      <c r="AGU43" s="46"/>
      <c r="AGV43" s="46"/>
      <c r="AGW43" s="46"/>
      <c r="AGX43" s="46"/>
      <c r="AGY43" s="46"/>
      <c r="AGZ43" s="46"/>
      <c r="AHA43" s="46"/>
      <c r="AHB43" s="46"/>
      <c r="AHC43" s="46"/>
      <c r="AHD43" s="46"/>
      <c r="AHE43" s="46"/>
      <c r="AHF43" s="46"/>
      <c r="AHG43" s="46"/>
      <c r="AHH43" s="46"/>
      <c r="AHI43" s="46"/>
      <c r="AHJ43" s="46"/>
      <c r="AHK43" s="46"/>
      <c r="AHL43" s="46"/>
      <c r="AHM43" s="46"/>
      <c r="AHN43" s="46"/>
      <c r="AHO43" s="46"/>
      <c r="AHP43" s="46"/>
      <c r="AHQ43" s="46"/>
      <c r="AHR43" s="46"/>
      <c r="AHS43" s="46"/>
      <c r="AHT43" s="46"/>
      <c r="AHU43" s="46"/>
      <c r="AHV43" s="46"/>
      <c r="AHW43" s="46"/>
      <c r="AHX43" s="46"/>
      <c r="AHY43" s="46"/>
      <c r="AHZ43" s="46"/>
      <c r="AIA43" s="46"/>
      <c r="AIB43" s="46"/>
      <c r="AIC43" s="46"/>
      <c r="AID43" s="46"/>
      <c r="AIE43" s="46"/>
      <c r="AIF43" s="46"/>
      <c r="AIG43" s="46"/>
      <c r="AIH43" s="46"/>
      <c r="AII43" s="46"/>
      <c r="AIJ43" s="46"/>
      <c r="AIK43" s="46"/>
      <c r="AIL43" s="46"/>
      <c r="AIM43" s="46"/>
      <c r="AIN43" s="46"/>
      <c r="AIO43" s="46"/>
      <c r="AIP43" s="46"/>
      <c r="AIQ43" s="46"/>
      <c r="AIR43" s="46"/>
      <c r="AIS43" s="46"/>
      <c r="AIT43" s="46"/>
      <c r="AIU43" s="46"/>
      <c r="AIV43" s="46"/>
      <c r="AIW43" s="46"/>
      <c r="AIX43" s="46"/>
      <c r="AIY43" s="46"/>
      <c r="AIZ43" s="46"/>
      <c r="AJA43" s="46"/>
      <c r="AJB43" s="46"/>
      <c r="AJC43" s="46"/>
      <c r="AJD43" s="46"/>
      <c r="AJE43" s="46"/>
      <c r="AJF43" s="46"/>
      <c r="AJG43" s="46"/>
      <c r="AJH43" s="46"/>
      <c r="AJI43" s="46"/>
      <c r="AJJ43" s="46"/>
      <c r="AJK43" s="46"/>
      <c r="AJL43" s="46"/>
      <c r="AJM43" s="46"/>
      <c r="AJN43" s="46"/>
      <c r="AJO43" s="46"/>
      <c r="AJP43" s="46"/>
      <c r="AJQ43" s="46"/>
      <c r="AJR43" s="46"/>
      <c r="AJS43" s="46"/>
      <c r="AJT43" s="46"/>
      <c r="AJU43" s="46"/>
      <c r="AJV43" s="46"/>
      <c r="AJW43" s="46"/>
      <c r="AJX43" s="46"/>
      <c r="AJY43" s="46"/>
      <c r="AJZ43" s="46"/>
      <c r="AKA43" s="46"/>
      <c r="AKB43" s="46"/>
      <c r="AKC43" s="46"/>
      <c r="AKD43" s="46"/>
      <c r="AKE43" s="46"/>
      <c r="AKF43" s="46"/>
      <c r="AKG43" s="46"/>
      <c r="AKH43" s="46"/>
      <c r="AKI43" s="46"/>
      <c r="AKJ43" s="46"/>
      <c r="AKK43" s="46"/>
      <c r="AKL43" s="46"/>
      <c r="AKM43" s="46"/>
      <c r="AKN43" s="46"/>
      <c r="AKO43" s="46"/>
      <c r="AKP43" s="46"/>
      <c r="AKQ43" s="46"/>
      <c r="AKR43" s="46"/>
      <c r="AKS43" s="46"/>
      <c r="AKT43" s="46"/>
      <c r="AKU43" s="46"/>
      <c r="AKV43" s="46"/>
      <c r="AKW43" s="46"/>
      <c r="AKX43" s="46"/>
      <c r="AKY43" s="46"/>
      <c r="AKZ43" s="46"/>
      <c r="ALA43" s="46"/>
      <c r="ALB43" s="46"/>
      <c r="ALC43" s="46"/>
      <c r="ALD43" s="46"/>
      <c r="ALE43" s="46"/>
      <c r="ALF43" s="46"/>
      <c r="ALG43" s="46"/>
      <c r="ALH43" s="46"/>
      <c r="ALI43" s="46"/>
      <c r="ALJ43" s="46"/>
      <c r="ALK43" s="46"/>
      <c r="ALL43" s="46"/>
      <c r="ALM43" s="46"/>
      <c r="ALN43" s="46"/>
      <c r="ALO43" s="46"/>
      <c r="ALP43" s="46"/>
      <c r="ALQ43" s="46"/>
      <c r="ALR43" s="46"/>
      <c r="ALS43" s="46"/>
      <c r="ALT43" s="46"/>
      <c r="ALU43" s="46"/>
      <c r="ALV43" s="46"/>
      <c r="ALW43" s="46"/>
      <c r="ALX43" s="46"/>
      <c r="ALY43" s="46"/>
      <c r="ALZ43" s="46"/>
      <c r="AMA43" s="46"/>
      <c r="AMB43" s="46"/>
      <c r="AMC43" s="46"/>
      <c r="AMD43" s="46"/>
      <c r="AME43" s="46"/>
      <c r="AMF43" s="46"/>
      <c r="AMG43" s="46"/>
      <c r="AMH43" s="46"/>
      <c r="AMI43" s="46"/>
      <c r="AMJ43" s="46"/>
      <c r="AMK43" s="46"/>
      <c r="AML43" s="46"/>
      <c r="AMM43" s="46"/>
      <c r="AMN43" s="46"/>
      <c r="AMO43" s="46"/>
      <c r="AMP43" s="46"/>
      <c r="AMQ43" s="46"/>
      <c r="AMR43" s="46"/>
      <c r="AMS43" s="46"/>
      <c r="AMT43" s="46"/>
      <c r="AMU43" s="46"/>
      <c r="AMV43" s="46"/>
      <c r="AMW43" s="46"/>
      <c r="AMX43" s="46"/>
      <c r="AMY43" s="46"/>
      <c r="AMZ43" s="46"/>
      <c r="ANA43" s="46"/>
      <c r="ANB43" s="46"/>
      <c r="ANC43" s="46"/>
      <c r="AND43" s="46"/>
      <c r="ANE43" s="46"/>
      <c r="ANF43" s="46"/>
      <c r="ANG43" s="46"/>
      <c r="ANH43" s="46"/>
      <c r="ANI43" s="46"/>
      <c r="ANJ43" s="46"/>
      <c r="ANK43" s="46"/>
      <c r="ANL43" s="46"/>
      <c r="ANM43" s="46"/>
      <c r="ANN43" s="46"/>
      <c r="ANO43" s="46"/>
      <c r="ANP43" s="46"/>
      <c r="ANQ43" s="46"/>
      <c r="ANR43" s="46"/>
      <c r="ANS43" s="46"/>
      <c r="ANT43" s="46"/>
      <c r="ANU43" s="46"/>
      <c r="ANV43" s="46"/>
      <c r="ANW43" s="46"/>
      <c r="ANX43" s="46"/>
      <c r="ANY43" s="46"/>
      <c r="ANZ43" s="46"/>
      <c r="AOA43" s="46"/>
      <c r="AOB43" s="46"/>
      <c r="AOC43" s="46"/>
      <c r="AOD43" s="46"/>
      <c r="AOE43" s="46"/>
      <c r="AOF43" s="46"/>
      <c r="AOG43" s="46"/>
      <c r="AOH43" s="46"/>
      <c r="AOI43" s="46"/>
      <c r="AOJ43" s="46"/>
      <c r="AOK43" s="46"/>
      <c r="AOL43" s="46"/>
      <c r="AOM43" s="46"/>
      <c r="AON43" s="46"/>
      <c r="AOO43" s="46"/>
      <c r="AOP43" s="46"/>
      <c r="AOQ43" s="46"/>
      <c r="AOR43" s="46"/>
      <c r="AOS43" s="46"/>
      <c r="AOT43" s="46"/>
      <c r="AOU43" s="46"/>
      <c r="AOV43" s="46"/>
      <c r="AOW43" s="46"/>
      <c r="AOX43" s="46"/>
      <c r="AOY43" s="46"/>
      <c r="AOZ43" s="46"/>
      <c r="APA43" s="46"/>
      <c r="APB43" s="46"/>
      <c r="APC43" s="46"/>
      <c r="APD43" s="46"/>
      <c r="APE43" s="46"/>
      <c r="APF43" s="46"/>
      <c r="APG43" s="46"/>
      <c r="APH43" s="46"/>
      <c r="API43" s="46"/>
      <c r="APJ43" s="46"/>
      <c r="APK43" s="46"/>
      <c r="APL43" s="46"/>
      <c r="APM43" s="46"/>
      <c r="APN43" s="46"/>
      <c r="APO43" s="46"/>
      <c r="APP43" s="46"/>
      <c r="APQ43" s="46"/>
      <c r="APR43" s="46"/>
      <c r="APS43" s="46"/>
      <c r="APT43" s="46"/>
      <c r="APU43" s="46"/>
      <c r="APV43" s="46"/>
      <c r="APW43" s="46"/>
      <c r="APX43" s="46"/>
      <c r="APY43" s="46"/>
      <c r="APZ43" s="46"/>
      <c r="AQA43" s="46"/>
      <c r="AQB43" s="46"/>
      <c r="AQC43" s="46"/>
      <c r="AQD43" s="46"/>
      <c r="AQE43" s="46"/>
      <c r="AQF43" s="46"/>
      <c r="AQG43" s="46"/>
      <c r="AQH43" s="46"/>
      <c r="AQI43" s="46"/>
      <c r="AQJ43" s="46"/>
      <c r="AQK43" s="46"/>
      <c r="AQL43" s="46"/>
      <c r="AQM43" s="46"/>
      <c r="AQN43" s="46"/>
      <c r="AQO43" s="46"/>
      <c r="AQP43" s="46"/>
      <c r="AQQ43" s="46"/>
      <c r="AQR43" s="46"/>
      <c r="AQS43" s="46"/>
      <c r="AQT43" s="46"/>
      <c r="AQU43" s="46"/>
      <c r="AQV43" s="46"/>
      <c r="AQW43" s="46"/>
      <c r="AQX43" s="46"/>
      <c r="AQY43" s="46"/>
      <c r="AQZ43" s="46"/>
      <c r="ARA43" s="46"/>
      <c r="ARB43" s="46"/>
      <c r="ARC43" s="46"/>
      <c r="ARD43" s="46"/>
      <c r="ARE43" s="46"/>
      <c r="ARF43" s="46"/>
      <c r="ARG43" s="46"/>
      <c r="ARH43" s="46"/>
      <c r="ARI43" s="46"/>
      <c r="ARJ43" s="46"/>
      <c r="ARK43" s="46"/>
      <c r="ARL43" s="46"/>
      <c r="ARM43" s="46"/>
      <c r="ARN43" s="46"/>
      <c r="ARO43" s="46"/>
      <c r="ARP43" s="46"/>
      <c r="ARQ43" s="46"/>
      <c r="ARR43" s="46"/>
      <c r="ARS43" s="46"/>
      <c r="ART43" s="46"/>
      <c r="ARU43" s="46"/>
      <c r="ARV43" s="46"/>
      <c r="ARW43" s="46"/>
      <c r="ARX43" s="46"/>
      <c r="ARY43" s="46"/>
      <c r="ARZ43" s="46"/>
      <c r="ASA43" s="46"/>
      <c r="ASB43" s="46"/>
      <c r="ASC43" s="46"/>
      <c r="ASD43" s="46"/>
      <c r="ASE43" s="46"/>
      <c r="ASF43" s="46"/>
      <c r="ASG43" s="46"/>
      <c r="ASH43" s="46"/>
      <c r="ASI43" s="46"/>
      <c r="ASJ43" s="46"/>
      <c r="ASK43" s="46"/>
      <c r="ASL43" s="46"/>
      <c r="ASM43" s="46"/>
      <c r="ASN43" s="46"/>
      <c r="ASO43" s="46"/>
      <c r="ASP43" s="46"/>
      <c r="ASQ43" s="46"/>
      <c r="ASR43" s="46"/>
      <c r="ASS43" s="46"/>
      <c r="AST43" s="46"/>
      <c r="ASU43" s="46"/>
      <c r="ASV43" s="46"/>
      <c r="ASW43" s="46"/>
      <c r="ASX43" s="46"/>
      <c r="ASY43" s="46"/>
      <c r="ASZ43" s="46"/>
      <c r="ATA43" s="46"/>
      <c r="ATB43" s="46"/>
      <c r="ATC43" s="46"/>
      <c r="ATD43" s="46"/>
      <c r="ATE43" s="46"/>
      <c r="ATF43" s="46"/>
      <c r="ATG43" s="46"/>
      <c r="ATH43" s="46"/>
      <c r="ATI43" s="46"/>
      <c r="ATJ43" s="46"/>
      <c r="ATK43" s="46"/>
      <c r="ATL43" s="46"/>
      <c r="ATM43" s="46"/>
      <c r="ATN43" s="46"/>
      <c r="ATO43" s="46"/>
      <c r="ATP43" s="46"/>
      <c r="ATQ43" s="46"/>
      <c r="ATR43" s="46"/>
      <c r="ATS43" s="46"/>
      <c r="ATT43" s="46"/>
      <c r="ATU43" s="46"/>
      <c r="ATV43" s="46"/>
      <c r="ATW43" s="46"/>
      <c r="ATX43" s="46"/>
      <c r="ATY43" s="46"/>
      <c r="ATZ43" s="46"/>
      <c r="AUA43" s="46"/>
      <c r="AUB43" s="46"/>
      <c r="AUC43" s="46"/>
      <c r="AUD43" s="46"/>
      <c r="AUE43" s="46"/>
      <c r="AUF43" s="46"/>
      <c r="AUG43" s="46"/>
      <c r="AUH43" s="46"/>
      <c r="AUI43" s="46"/>
      <c r="AUJ43" s="46"/>
      <c r="AUK43" s="46"/>
      <c r="AUL43" s="46"/>
      <c r="AUM43" s="46"/>
      <c r="AUN43" s="46"/>
      <c r="AUO43" s="46"/>
      <c r="AUP43" s="46"/>
      <c r="AUQ43" s="46"/>
      <c r="AUR43" s="46"/>
      <c r="AUS43" s="46"/>
      <c r="AUT43" s="46"/>
      <c r="AUU43" s="46"/>
      <c r="AUV43" s="46"/>
      <c r="AUW43" s="46"/>
      <c r="AUX43" s="46"/>
      <c r="AUY43" s="46"/>
      <c r="AUZ43" s="46"/>
      <c r="AVA43" s="46"/>
      <c r="AVB43" s="46"/>
      <c r="AVC43" s="46"/>
      <c r="AVD43" s="46"/>
      <c r="AVE43" s="46"/>
      <c r="AVF43" s="46"/>
      <c r="AVG43" s="46"/>
      <c r="AVH43" s="46"/>
      <c r="AVI43" s="46"/>
      <c r="AVJ43" s="46"/>
      <c r="AVK43" s="46"/>
      <c r="AVL43" s="46"/>
      <c r="AVM43" s="46"/>
      <c r="AVN43" s="46"/>
      <c r="AVO43" s="46"/>
      <c r="AVP43" s="46"/>
      <c r="AVQ43" s="46"/>
      <c r="AVR43" s="46"/>
      <c r="AVS43" s="46"/>
      <c r="AVT43" s="46"/>
      <c r="AVU43" s="46"/>
      <c r="AVV43" s="46"/>
      <c r="AVW43" s="46"/>
      <c r="AVX43" s="46"/>
      <c r="AVY43" s="46"/>
      <c r="AVZ43" s="46"/>
      <c r="AWA43" s="46"/>
      <c r="AWB43" s="46"/>
      <c r="AWC43" s="46"/>
      <c r="AWD43" s="46"/>
      <c r="AWE43" s="46"/>
      <c r="AWF43" s="46"/>
      <c r="AWG43" s="46"/>
      <c r="AWH43" s="46"/>
      <c r="AWI43" s="46"/>
      <c r="AWJ43" s="46"/>
      <c r="AWK43" s="46"/>
      <c r="AWL43" s="46"/>
      <c r="AWM43" s="46"/>
      <c r="AWN43" s="46"/>
      <c r="AWO43" s="46"/>
      <c r="AWP43" s="46"/>
      <c r="AWQ43" s="46"/>
      <c r="AWR43" s="46"/>
      <c r="AWS43" s="46"/>
      <c r="AWT43" s="46"/>
      <c r="AWU43" s="46"/>
      <c r="AWV43" s="46"/>
      <c r="AWW43" s="46"/>
      <c r="AWX43" s="46"/>
      <c r="AWY43" s="46"/>
      <c r="AWZ43" s="46"/>
      <c r="AXA43" s="46"/>
      <c r="AXB43" s="46"/>
      <c r="AXC43" s="46"/>
      <c r="AXD43" s="46"/>
      <c r="AXE43" s="46"/>
      <c r="AXF43" s="46"/>
      <c r="AXG43" s="46"/>
      <c r="AXH43" s="46"/>
      <c r="AXI43" s="46"/>
      <c r="AXJ43" s="46"/>
      <c r="AXK43" s="46"/>
      <c r="AXL43" s="46"/>
      <c r="AXM43" s="46"/>
      <c r="AXN43" s="46"/>
      <c r="AXO43" s="46"/>
      <c r="AXP43" s="46"/>
      <c r="AXQ43" s="46"/>
      <c r="AXR43" s="46"/>
      <c r="AXS43" s="46"/>
      <c r="AXT43" s="46"/>
      <c r="AXU43" s="46"/>
      <c r="AXV43" s="46"/>
      <c r="AXW43" s="46"/>
      <c r="AXX43" s="46"/>
      <c r="AXY43" s="46"/>
      <c r="AXZ43" s="46"/>
      <c r="AYA43" s="46"/>
      <c r="AYB43" s="46"/>
      <c r="AYC43" s="46"/>
      <c r="AYD43" s="46"/>
      <c r="AYE43" s="46"/>
      <c r="AYF43" s="46"/>
      <c r="AYG43" s="46"/>
      <c r="AYH43" s="46"/>
      <c r="AYI43" s="46"/>
      <c r="AYJ43" s="46"/>
      <c r="AYK43" s="46"/>
      <c r="AYL43" s="46"/>
      <c r="AYM43" s="46"/>
      <c r="AYN43" s="46"/>
      <c r="AYO43" s="46"/>
      <c r="AYP43" s="46"/>
      <c r="AYQ43" s="46"/>
      <c r="AYR43" s="46"/>
      <c r="AYS43" s="46"/>
      <c r="AYT43" s="46"/>
      <c r="AYU43" s="46"/>
      <c r="AYV43" s="46"/>
      <c r="AYW43" s="46"/>
      <c r="AYX43" s="46"/>
      <c r="AYY43" s="46"/>
      <c r="AYZ43" s="46"/>
      <c r="AZA43" s="46"/>
      <c r="AZB43" s="46"/>
      <c r="AZC43" s="46"/>
      <c r="AZD43" s="46"/>
      <c r="AZE43" s="46"/>
      <c r="AZF43" s="46"/>
      <c r="AZG43" s="46"/>
      <c r="AZH43" s="46"/>
      <c r="AZI43" s="46"/>
      <c r="AZJ43" s="46"/>
      <c r="AZK43" s="46"/>
      <c r="AZL43" s="46"/>
      <c r="AZM43" s="46"/>
      <c r="AZN43" s="46"/>
      <c r="AZO43" s="46"/>
      <c r="AZP43" s="46"/>
      <c r="AZQ43" s="46"/>
      <c r="AZR43" s="46"/>
      <c r="AZS43" s="46"/>
      <c r="AZT43" s="46"/>
      <c r="AZU43" s="46"/>
      <c r="AZV43" s="46"/>
      <c r="AZW43" s="46"/>
      <c r="AZX43" s="46"/>
      <c r="AZY43" s="46"/>
      <c r="AZZ43" s="46"/>
      <c r="BAA43" s="46"/>
      <c r="BAB43" s="46"/>
      <c r="BAC43" s="46"/>
      <c r="BAD43" s="46"/>
      <c r="BAE43" s="46"/>
      <c r="BAF43" s="46"/>
      <c r="BAG43" s="46"/>
      <c r="BAH43" s="46"/>
      <c r="BAI43" s="46"/>
      <c r="BAJ43" s="46"/>
      <c r="BAK43" s="46"/>
      <c r="BAL43" s="46"/>
      <c r="BAM43" s="46"/>
      <c r="BAN43" s="46"/>
      <c r="BAO43" s="46"/>
      <c r="BAP43" s="46"/>
      <c r="BAQ43" s="46"/>
      <c r="BAR43" s="46"/>
      <c r="BAS43" s="46"/>
      <c r="BAT43" s="46"/>
      <c r="BAU43" s="46"/>
      <c r="BAV43" s="46"/>
      <c r="BAW43" s="46"/>
      <c r="BAX43" s="46"/>
      <c r="BAY43" s="46"/>
      <c r="BAZ43" s="46"/>
      <c r="BBA43" s="46"/>
      <c r="BBB43" s="46"/>
      <c r="BBC43" s="46"/>
      <c r="BBD43" s="46"/>
      <c r="BBE43" s="46"/>
      <c r="BBF43" s="46"/>
      <c r="BBG43" s="46"/>
      <c r="BBH43" s="46"/>
      <c r="BBI43" s="46"/>
      <c r="BBJ43" s="46"/>
      <c r="BBK43" s="46"/>
      <c r="BBL43" s="46"/>
      <c r="BBM43" s="46"/>
      <c r="BBN43" s="46"/>
      <c r="BBO43" s="46"/>
      <c r="BBP43" s="46"/>
      <c r="BBQ43" s="46"/>
      <c r="BBR43" s="46"/>
      <c r="BBS43" s="46"/>
      <c r="BBT43" s="46"/>
      <c r="BBU43" s="46"/>
      <c r="BBV43" s="46"/>
      <c r="BBW43" s="46"/>
      <c r="BBX43" s="46"/>
      <c r="BBY43" s="46"/>
      <c r="BBZ43" s="46"/>
      <c r="BCA43" s="46"/>
      <c r="BCB43" s="46"/>
      <c r="BCC43" s="46"/>
      <c r="BCD43" s="46"/>
      <c r="BCE43" s="46"/>
      <c r="BCF43" s="46"/>
      <c r="BCG43" s="46"/>
      <c r="BCH43" s="46"/>
      <c r="BCI43" s="46"/>
      <c r="BCJ43" s="46"/>
      <c r="BCK43" s="46"/>
      <c r="BCL43" s="46"/>
      <c r="BCM43" s="46"/>
      <c r="BCN43" s="46"/>
      <c r="BCO43" s="46"/>
      <c r="BCP43" s="46"/>
      <c r="BCQ43" s="46"/>
      <c r="BCR43" s="46"/>
      <c r="BCS43" s="46"/>
      <c r="BCT43" s="46"/>
      <c r="BCU43" s="46"/>
      <c r="BCV43" s="46"/>
      <c r="BCW43" s="46"/>
      <c r="BCX43" s="46"/>
      <c r="BCY43" s="46"/>
      <c r="BCZ43" s="46"/>
      <c r="BDA43" s="46"/>
      <c r="BDB43" s="46"/>
      <c r="BDC43" s="46"/>
      <c r="BDD43" s="46"/>
      <c r="BDE43" s="46"/>
      <c r="BDF43" s="46"/>
      <c r="BDG43" s="46"/>
      <c r="BDH43" s="46"/>
      <c r="BDI43" s="46"/>
      <c r="BDJ43" s="46"/>
      <c r="BDK43" s="46"/>
      <c r="BDL43" s="46"/>
      <c r="BDM43" s="46"/>
      <c r="BDN43" s="46"/>
      <c r="BDO43" s="46"/>
      <c r="BDP43" s="46"/>
      <c r="BDQ43" s="46"/>
      <c r="BDR43" s="46"/>
      <c r="BDS43" s="46"/>
      <c r="BDT43" s="46"/>
      <c r="BDU43" s="46"/>
      <c r="BDV43" s="46"/>
      <c r="BDW43" s="46"/>
      <c r="BDX43" s="46"/>
      <c r="BDY43" s="46"/>
      <c r="BDZ43" s="46"/>
      <c r="BEA43" s="46"/>
      <c r="BEB43" s="46"/>
      <c r="BEC43" s="46"/>
      <c r="BED43" s="46"/>
      <c r="BEE43" s="46"/>
      <c r="BEF43" s="46"/>
      <c r="BEG43" s="46"/>
      <c r="BEH43" s="46"/>
      <c r="BEI43" s="46"/>
      <c r="BEJ43" s="46"/>
      <c r="BEK43" s="46"/>
      <c r="BEL43" s="46"/>
      <c r="BEM43" s="46"/>
      <c r="BEN43" s="46"/>
      <c r="BEO43" s="46"/>
      <c r="BEP43" s="46"/>
      <c r="BEQ43" s="46"/>
      <c r="BER43" s="46"/>
      <c r="BES43" s="46"/>
      <c r="BET43" s="46"/>
      <c r="BEU43" s="46"/>
      <c r="BEV43" s="46"/>
      <c r="BEW43" s="46"/>
      <c r="BEX43" s="46"/>
      <c r="BEY43" s="46"/>
      <c r="BEZ43" s="46"/>
      <c r="BFA43" s="46"/>
      <c r="BFB43" s="46"/>
      <c r="BFC43" s="46"/>
      <c r="BFD43" s="46"/>
      <c r="BFE43" s="46"/>
      <c r="BFF43" s="46"/>
      <c r="BFG43" s="46"/>
      <c r="BFH43" s="46"/>
      <c r="BFI43" s="46"/>
      <c r="BFJ43" s="46"/>
      <c r="BFK43" s="46"/>
      <c r="BFL43" s="46"/>
      <c r="BFM43" s="46"/>
      <c r="BFN43" s="46"/>
      <c r="BFO43" s="46"/>
      <c r="BFP43" s="46"/>
      <c r="BFQ43" s="46"/>
      <c r="BFR43" s="46"/>
      <c r="BFS43" s="46"/>
      <c r="BFT43" s="46"/>
      <c r="BFU43" s="46"/>
      <c r="BFV43" s="46"/>
      <c r="BFW43" s="46"/>
      <c r="BFX43" s="46"/>
      <c r="BFY43" s="46"/>
      <c r="BFZ43" s="46"/>
      <c r="BGA43" s="46"/>
      <c r="BGB43" s="46"/>
      <c r="BGC43" s="46"/>
      <c r="BGD43" s="46"/>
      <c r="BGE43" s="46"/>
      <c r="BGF43" s="46"/>
      <c r="BGG43" s="46"/>
      <c r="BGH43" s="46"/>
      <c r="BGI43" s="46"/>
      <c r="BGJ43" s="46"/>
      <c r="BGK43" s="46"/>
      <c r="BGL43" s="46"/>
      <c r="BGM43" s="46"/>
      <c r="BGN43" s="46"/>
      <c r="BGO43" s="46"/>
      <c r="BGP43" s="46"/>
      <c r="BGQ43" s="46"/>
      <c r="BGR43" s="46"/>
      <c r="BGS43" s="46"/>
      <c r="BGT43" s="46"/>
      <c r="BGU43" s="46"/>
      <c r="BGV43" s="46"/>
      <c r="BGW43" s="46"/>
      <c r="BGX43" s="46"/>
      <c r="BGY43" s="46"/>
      <c r="BGZ43" s="46"/>
      <c r="BHA43" s="46"/>
      <c r="BHB43" s="46"/>
      <c r="BHC43" s="46"/>
      <c r="BHD43" s="46"/>
      <c r="BHE43" s="46"/>
      <c r="BHF43" s="46"/>
      <c r="BHG43" s="46"/>
      <c r="BHH43" s="46"/>
      <c r="BHI43" s="46"/>
      <c r="BHJ43" s="46"/>
      <c r="BHK43" s="46"/>
      <c r="BHL43" s="46"/>
      <c r="BHM43" s="46"/>
      <c r="BHN43" s="46"/>
      <c r="BHO43" s="46"/>
      <c r="BHP43" s="46"/>
      <c r="BHQ43" s="46"/>
      <c r="BHR43" s="46"/>
      <c r="BHS43" s="46"/>
      <c r="BHT43" s="46"/>
      <c r="BHU43" s="46"/>
      <c r="BHV43" s="46"/>
      <c r="BHW43" s="46"/>
      <c r="BHX43" s="46"/>
      <c r="BHY43" s="46"/>
      <c r="BHZ43" s="46"/>
      <c r="BIA43" s="46"/>
      <c r="BIB43" s="46"/>
      <c r="BIC43" s="46"/>
      <c r="BID43" s="46"/>
      <c r="BIE43" s="46"/>
      <c r="BIF43" s="46"/>
      <c r="BIG43" s="46"/>
      <c r="BIH43" s="46"/>
      <c r="BII43" s="46"/>
      <c r="BIJ43" s="46"/>
      <c r="BIK43" s="46"/>
      <c r="BIL43" s="46"/>
      <c r="BIM43" s="46"/>
      <c r="BIN43" s="46"/>
      <c r="BIO43" s="46"/>
      <c r="BIP43" s="46"/>
      <c r="BIQ43" s="46"/>
      <c r="BIR43" s="46"/>
      <c r="BIS43" s="46"/>
      <c r="BIT43" s="46"/>
      <c r="BIU43" s="46"/>
      <c r="BIV43" s="46"/>
      <c r="BIW43" s="46"/>
      <c r="BIX43" s="46"/>
      <c r="BIY43" s="46"/>
      <c r="BIZ43" s="46"/>
      <c r="BJA43" s="46"/>
      <c r="BJB43" s="46"/>
      <c r="BJC43" s="46"/>
      <c r="BJD43" s="46"/>
      <c r="BJE43" s="46"/>
      <c r="BJF43" s="46"/>
      <c r="BJG43" s="46"/>
      <c r="BJH43" s="46"/>
      <c r="BJI43" s="46"/>
      <c r="BJJ43" s="46"/>
      <c r="BJK43" s="46"/>
      <c r="BJL43" s="46"/>
      <c r="BJM43" s="46"/>
      <c r="BJN43" s="46"/>
      <c r="BJO43" s="46"/>
      <c r="BJP43" s="46"/>
      <c r="BJQ43" s="46"/>
      <c r="BJR43" s="46"/>
      <c r="BJS43" s="46"/>
      <c r="BJT43" s="46"/>
      <c r="BJU43" s="46"/>
      <c r="BJV43" s="46"/>
      <c r="BJW43" s="46"/>
      <c r="BJX43" s="46"/>
      <c r="BJY43" s="46"/>
      <c r="BJZ43" s="46"/>
      <c r="BKA43" s="46"/>
      <c r="BKB43" s="46"/>
      <c r="BKC43" s="46"/>
      <c r="BKD43" s="46"/>
      <c r="BKE43" s="46"/>
      <c r="BKF43" s="46"/>
      <c r="BKG43" s="46"/>
      <c r="BKH43" s="46"/>
      <c r="BKI43" s="46"/>
      <c r="BKJ43" s="46"/>
      <c r="BKK43" s="46"/>
      <c r="BKL43" s="46"/>
      <c r="BKM43" s="46"/>
      <c r="BKN43" s="46"/>
      <c r="BKO43" s="46"/>
      <c r="BKP43" s="46"/>
      <c r="BKQ43" s="46"/>
      <c r="BKR43" s="46"/>
      <c r="BKS43" s="46"/>
      <c r="BKT43" s="46"/>
      <c r="BKU43" s="46"/>
      <c r="BKV43" s="46"/>
      <c r="BKW43" s="46"/>
      <c r="BKX43" s="46"/>
      <c r="BKY43" s="46"/>
      <c r="BKZ43" s="46"/>
      <c r="BLA43" s="46"/>
      <c r="BLB43" s="46"/>
      <c r="BLC43" s="46"/>
      <c r="BLD43" s="46"/>
      <c r="BLE43" s="46"/>
      <c r="BLF43" s="46"/>
      <c r="BLG43" s="46"/>
      <c r="BLH43" s="46"/>
      <c r="BLI43" s="46"/>
      <c r="BLJ43" s="46"/>
      <c r="BLK43" s="46"/>
      <c r="BLL43" s="46"/>
      <c r="BLM43" s="46"/>
      <c r="BLN43" s="46"/>
      <c r="BLO43" s="46"/>
      <c r="BLP43" s="46"/>
      <c r="BLQ43" s="46"/>
      <c r="BLR43" s="46"/>
      <c r="BLS43" s="46"/>
      <c r="BLT43" s="46"/>
      <c r="BLU43" s="46"/>
      <c r="BLV43" s="46"/>
      <c r="BLW43" s="46"/>
      <c r="BLX43" s="46"/>
      <c r="BLY43" s="46"/>
      <c r="BLZ43" s="46"/>
      <c r="BMA43" s="46"/>
      <c r="BMB43" s="46"/>
      <c r="BMC43" s="46"/>
      <c r="BMD43" s="46"/>
      <c r="BME43" s="46"/>
      <c r="BMF43" s="46"/>
      <c r="BMG43" s="46"/>
      <c r="BMH43" s="46"/>
      <c r="BMI43" s="46"/>
      <c r="BMJ43" s="46"/>
      <c r="BMK43" s="46"/>
      <c r="BML43" s="46"/>
      <c r="BMM43" s="46"/>
      <c r="BMN43" s="46"/>
      <c r="BMO43" s="46"/>
      <c r="BMP43" s="46"/>
      <c r="BMQ43" s="46"/>
      <c r="BMR43" s="46"/>
      <c r="BMS43" s="46"/>
      <c r="BMT43" s="46"/>
      <c r="BMU43" s="46"/>
      <c r="BMV43" s="46"/>
      <c r="BMW43" s="46"/>
      <c r="BMX43" s="46"/>
      <c r="BMY43" s="46"/>
      <c r="BMZ43" s="46"/>
      <c r="BNA43" s="46"/>
      <c r="BNB43" s="46"/>
      <c r="BNC43" s="46"/>
      <c r="BND43" s="46"/>
      <c r="BNE43" s="46"/>
      <c r="BNF43" s="46"/>
      <c r="BNG43" s="46"/>
      <c r="BNH43" s="46"/>
      <c r="BNI43" s="46"/>
      <c r="BNJ43" s="46"/>
      <c r="BNK43" s="46"/>
      <c r="BNL43" s="46"/>
      <c r="BNM43" s="46"/>
      <c r="BNN43" s="46"/>
      <c r="BNO43" s="46"/>
      <c r="BNP43" s="46"/>
      <c r="BNQ43" s="46"/>
      <c r="BNR43" s="46"/>
      <c r="BNS43" s="46"/>
      <c r="BNT43" s="46"/>
      <c r="BNU43" s="46"/>
      <c r="BNV43" s="46"/>
      <c r="BNW43" s="46"/>
      <c r="BNX43" s="46"/>
      <c r="BNY43" s="46"/>
      <c r="BNZ43" s="46"/>
      <c r="BOA43" s="46"/>
      <c r="BOB43" s="46"/>
      <c r="BOC43" s="46"/>
      <c r="BOD43" s="46"/>
      <c r="BOE43" s="46"/>
      <c r="BOF43" s="46"/>
      <c r="BOG43" s="46"/>
      <c r="BOH43" s="46"/>
      <c r="BOI43" s="46"/>
      <c r="BOJ43" s="46"/>
      <c r="BOK43" s="46"/>
      <c r="BOL43" s="46"/>
      <c r="BOM43" s="46"/>
      <c r="BON43" s="46"/>
      <c r="BOO43" s="46"/>
      <c r="BOP43" s="46"/>
      <c r="BOQ43" s="46"/>
      <c r="BOR43" s="46"/>
      <c r="BOS43" s="46"/>
      <c r="BOT43" s="46"/>
      <c r="BOU43" s="46"/>
      <c r="BOV43" s="46"/>
      <c r="BOW43" s="46"/>
      <c r="BOX43" s="46"/>
      <c r="BOY43" s="46"/>
      <c r="BOZ43" s="46"/>
      <c r="BPA43" s="46"/>
      <c r="BPB43" s="46"/>
      <c r="BPC43" s="46"/>
      <c r="BPD43" s="46"/>
      <c r="BPE43" s="46"/>
      <c r="BPF43" s="46"/>
      <c r="BPG43" s="46"/>
      <c r="BPH43" s="46"/>
      <c r="BPI43" s="46"/>
      <c r="BPJ43" s="46"/>
      <c r="BPK43" s="46"/>
      <c r="BPL43" s="46"/>
      <c r="BPM43" s="46"/>
      <c r="BPN43" s="46"/>
      <c r="BPO43" s="46"/>
      <c r="BPP43" s="46"/>
      <c r="BPQ43" s="46"/>
      <c r="BPR43" s="46"/>
      <c r="BPS43" s="46"/>
      <c r="BPT43" s="46"/>
      <c r="BPU43" s="46"/>
      <c r="BPV43" s="46"/>
      <c r="BPW43" s="46"/>
      <c r="BPX43" s="46"/>
      <c r="BPY43" s="46"/>
      <c r="BPZ43" s="46"/>
      <c r="BQA43" s="46"/>
      <c r="BQB43" s="46"/>
      <c r="BQC43" s="46"/>
      <c r="BQD43" s="46"/>
      <c r="BQE43" s="46"/>
      <c r="BQF43" s="46"/>
      <c r="BQG43" s="46"/>
      <c r="BQH43" s="46"/>
      <c r="BQI43" s="46"/>
      <c r="BQJ43" s="46"/>
      <c r="BQK43" s="46"/>
      <c r="BQL43" s="46"/>
      <c r="BQM43" s="46"/>
      <c r="BQN43" s="46"/>
      <c r="BQO43" s="46"/>
      <c r="BQP43" s="46"/>
      <c r="BQQ43" s="46"/>
      <c r="BQR43" s="46"/>
      <c r="BQS43" s="46"/>
      <c r="BQT43" s="46"/>
      <c r="BQU43" s="46"/>
      <c r="BQV43" s="46"/>
      <c r="BQW43" s="46"/>
      <c r="BQX43" s="46"/>
      <c r="BQY43" s="46"/>
      <c r="BQZ43" s="46"/>
      <c r="BRA43" s="46"/>
      <c r="BRB43" s="46"/>
      <c r="BRC43" s="46"/>
      <c r="BRD43" s="46"/>
      <c r="BRE43" s="46"/>
      <c r="BRF43" s="46"/>
      <c r="BRG43" s="46"/>
      <c r="BRH43" s="46"/>
      <c r="BRI43" s="46"/>
      <c r="BRJ43" s="46"/>
      <c r="BRK43" s="46"/>
      <c r="BRL43" s="46"/>
      <c r="BRM43" s="46"/>
      <c r="BRN43" s="46"/>
      <c r="BRO43" s="46"/>
      <c r="BRP43" s="46"/>
      <c r="BRQ43" s="46"/>
      <c r="BRR43" s="46"/>
      <c r="BRS43" s="46"/>
      <c r="BRT43" s="46"/>
      <c r="BRU43" s="46"/>
      <c r="BRV43" s="46"/>
      <c r="BRW43" s="46"/>
      <c r="BRX43" s="46"/>
      <c r="BRY43" s="46"/>
      <c r="BRZ43" s="46"/>
      <c r="BSA43" s="46"/>
      <c r="BSB43" s="46"/>
      <c r="BSC43" s="46"/>
      <c r="BSD43" s="46"/>
      <c r="BSE43" s="46"/>
      <c r="BSF43" s="46"/>
      <c r="BSG43" s="46"/>
      <c r="BSH43" s="46"/>
      <c r="BSI43" s="46"/>
      <c r="BSJ43" s="46"/>
      <c r="BSK43" s="46"/>
      <c r="BSL43" s="46"/>
      <c r="BSM43" s="46"/>
      <c r="BSN43" s="46"/>
      <c r="BSO43" s="46"/>
      <c r="BSP43" s="46"/>
      <c r="BSQ43" s="46"/>
      <c r="BSR43" s="46"/>
      <c r="BSS43" s="46"/>
      <c r="BST43" s="46"/>
      <c r="BSU43" s="46"/>
      <c r="BSV43" s="46"/>
      <c r="BSW43" s="46"/>
      <c r="BSX43" s="46"/>
      <c r="BSY43" s="46"/>
      <c r="BSZ43" s="46"/>
      <c r="BTA43" s="46"/>
      <c r="BTB43" s="46"/>
      <c r="BTC43" s="46"/>
      <c r="BTD43" s="46"/>
      <c r="BTE43" s="46"/>
      <c r="BTF43" s="46"/>
      <c r="BTG43" s="46"/>
      <c r="BTH43" s="46"/>
      <c r="BTI43" s="46"/>
      <c r="BTJ43" s="46"/>
      <c r="BTK43" s="46"/>
      <c r="BTL43" s="46"/>
      <c r="BTM43" s="46"/>
      <c r="BTN43" s="46"/>
      <c r="BTO43" s="46"/>
      <c r="BTP43" s="46"/>
      <c r="BTQ43" s="46"/>
      <c r="BTR43" s="46"/>
      <c r="BTS43" s="46"/>
      <c r="BTT43" s="46"/>
      <c r="BTU43" s="46"/>
      <c r="BTV43" s="46"/>
      <c r="BTW43" s="46"/>
      <c r="BTX43" s="46"/>
      <c r="BTY43" s="46"/>
      <c r="BTZ43" s="46"/>
      <c r="BUA43" s="46"/>
      <c r="BUB43" s="46"/>
      <c r="BUC43" s="46"/>
      <c r="BUD43" s="46"/>
      <c r="BUE43" s="46"/>
      <c r="BUF43" s="46"/>
      <c r="BUG43" s="46"/>
      <c r="BUH43" s="46"/>
      <c r="BUI43" s="46"/>
      <c r="BUJ43" s="46"/>
      <c r="BUK43" s="46"/>
      <c r="BUL43" s="46"/>
      <c r="BUM43" s="46"/>
      <c r="BUN43" s="46"/>
      <c r="BUO43" s="46"/>
      <c r="BUP43" s="46"/>
      <c r="BUQ43" s="46"/>
      <c r="BUR43" s="46"/>
      <c r="BUS43" s="46"/>
      <c r="BUT43" s="46"/>
      <c r="BUU43" s="46"/>
      <c r="BUV43" s="46"/>
      <c r="BUW43" s="46"/>
      <c r="BUX43" s="46"/>
      <c r="BUY43" s="46"/>
      <c r="BUZ43" s="46"/>
      <c r="BVA43" s="46"/>
      <c r="BVB43" s="46"/>
      <c r="BVC43" s="46"/>
      <c r="BVD43" s="46"/>
      <c r="BVE43" s="46"/>
      <c r="BVF43" s="46"/>
      <c r="BVG43" s="46"/>
      <c r="BVH43" s="46"/>
      <c r="BVI43" s="46"/>
      <c r="BVJ43" s="46"/>
      <c r="BVK43" s="46"/>
      <c r="BVL43" s="46"/>
      <c r="BVM43" s="46"/>
      <c r="BVN43" s="46"/>
      <c r="BVO43" s="46"/>
      <c r="BVP43" s="46"/>
      <c r="BVQ43" s="46"/>
      <c r="BVR43" s="46"/>
      <c r="BVS43" s="46"/>
      <c r="BVT43" s="46"/>
      <c r="BVU43" s="46"/>
      <c r="BVV43" s="46"/>
      <c r="BVW43" s="46"/>
      <c r="BVX43" s="46"/>
      <c r="BVY43" s="46"/>
      <c r="BVZ43" s="46"/>
      <c r="BWA43" s="46"/>
      <c r="BWB43" s="46"/>
      <c r="BWC43" s="46"/>
      <c r="BWD43" s="46"/>
      <c r="BWE43" s="46"/>
      <c r="BWF43" s="46"/>
      <c r="BWG43" s="46"/>
      <c r="BWH43" s="46"/>
      <c r="BWI43" s="46"/>
      <c r="BWJ43" s="46"/>
      <c r="BWK43" s="46"/>
      <c r="BWL43" s="46"/>
      <c r="BWM43" s="46"/>
      <c r="BWN43" s="46"/>
      <c r="BWO43" s="46"/>
      <c r="BWP43" s="46"/>
      <c r="BWQ43" s="46"/>
      <c r="BWR43" s="46"/>
      <c r="BWS43" s="46"/>
      <c r="BWT43" s="46"/>
      <c r="BWU43" s="46"/>
      <c r="BWV43" s="46"/>
      <c r="BWW43" s="46"/>
      <c r="BWX43" s="46"/>
      <c r="BWY43" s="46"/>
      <c r="BWZ43" s="46"/>
      <c r="BXA43" s="46"/>
      <c r="BXB43" s="46"/>
      <c r="BXC43" s="46"/>
      <c r="BXD43" s="46"/>
      <c r="BXE43" s="46"/>
      <c r="BXF43" s="46"/>
      <c r="BXG43" s="46"/>
      <c r="BXH43" s="46"/>
      <c r="BXI43" s="46"/>
      <c r="BXJ43" s="46"/>
      <c r="BXK43" s="46"/>
      <c r="BXL43" s="46"/>
      <c r="BXM43" s="46"/>
      <c r="BXN43" s="46"/>
      <c r="BXO43" s="46"/>
      <c r="BXP43" s="46"/>
      <c r="BXQ43" s="46"/>
      <c r="BXR43" s="46"/>
      <c r="BXS43" s="46"/>
      <c r="BXT43" s="46"/>
      <c r="BXU43" s="46"/>
      <c r="BXV43" s="46"/>
      <c r="BXW43" s="46"/>
      <c r="BXX43" s="46"/>
      <c r="BXY43" s="46"/>
      <c r="BXZ43" s="46"/>
      <c r="BYA43" s="46"/>
      <c r="BYB43" s="46"/>
      <c r="BYC43" s="46"/>
      <c r="BYD43" s="46"/>
      <c r="BYE43" s="46"/>
      <c r="BYF43" s="46"/>
      <c r="BYG43" s="46"/>
      <c r="BYH43" s="46"/>
      <c r="BYI43" s="46"/>
      <c r="BYJ43" s="46"/>
      <c r="BYK43" s="46"/>
      <c r="BYL43" s="46"/>
      <c r="BYM43" s="46"/>
      <c r="BYN43" s="46"/>
      <c r="BYO43" s="46"/>
      <c r="BYP43" s="46"/>
      <c r="BYQ43" s="46"/>
      <c r="BYR43" s="46"/>
      <c r="BYS43" s="46"/>
      <c r="BYT43" s="46"/>
      <c r="BYU43" s="46"/>
      <c r="BYV43" s="46"/>
      <c r="BYW43" s="46"/>
      <c r="BYX43" s="46"/>
      <c r="BYY43" s="46"/>
      <c r="BYZ43" s="46"/>
      <c r="BZA43" s="46"/>
      <c r="BZB43" s="46"/>
      <c r="BZC43" s="46"/>
      <c r="BZD43" s="46"/>
      <c r="BZE43" s="46"/>
      <c r="BZF43" s="46"/>
      <c r="BZG43" s="46"/>
      <c r="BZH43" s="46"/>
      <c r="BZI43" s="46"/>
      <c r="BZJ43" s="46"/>
      <c r="BZK43" s="46"/>
      <c r="BZL43" s="46"/>
      <c r="BZM43" s="46"/>
      <c r="BZN43" s="46"/>
      <c r="BZO43" s="46"/>
      <c r="BZP43" s="46"/>
      <c r="BZQ43" s="46"/>
      <c r="BZR43" s="46"/>
      <c r="BZS43" s="46"/>
      <c r="BZT43" s="46"/>
      <c r="BZU43" s="46"/>
      <c r="BZV43" s="46"/>
      <c r="BZW43" s="46"/>
      <c r="BZX43" s="46"/>
      <c r="BZY43" s="46"/>
      <c r="BZZ43" s="46"/>
      <c r="CAA43" s="46"/>
      <c r="CAB43" s="46"/>
      <c r="CAC43" s="46"/>
      <c r="CAD43" s="46"/>
      <c r="CAE43" s="46"/>
      <c r="CAF43" s="46"/>
      <c r="CAG43" s="46"/>
      <c r="CAH43" s="46"/>
      <c r="CAI43" s="46"/>
      <c r="CAJ43" s="46"/>
      <c r="CAK43" s="46"/>
      <c r="CAL43" s="46"/>
      <c r="CAM43" s="46"/>
      <c r="CAN43" s="46"/>
      <c r="CAO43" s="46"/>
      <c r="CAP43" s="46"/>
      <c r="CAQ43" s="46"/>
      <c r="CAR43" s="46"/>
      <c r="CAS43" s="46"/>
      <c r="CAT43" s="46"/>
      <c r="CAU43" s="46"/>
      <c r="CAV43" s="46"/>
      <c r="CAW43" s="46"/>
      <c r="CAX43" s="46"/>
      <c r="CAY43" s="46"/>
      <c r="CAZ43" s="46"/>
      <c r="CBA43" s="46"/>
      <c r="CBB43" s="46"/>
      <c r="CBC43" s="46"/>
      <c r="CBD43" s="46"/>
      <c r="CBE43" s="46"/>
      <c r="CBF43" s="46"/>
      <c r="CBG43" s="46"/>
      <c r="CBH43" s="46"/>
      <c r="CBI43" s="46"/>
      <c r="CBJ43" s="46"/>
      <c r="CBK43" s="46"/>
      <c r="CBL43" s="46"/>
      <c r="CBM43" s="46"/>
      <c r="CBN43" s="46"/>
      <c r="CBO43" s="46"/>
      <c r="CBP43" s="46"/>
      <c r="CBQ43" s="46"/>
      <c r="CBR43" s="46"/>
      <c r="CBS43" s="46"/>
      <c r="CBT43" s="46"/>
      <c r="CBU43" s="46"/>
      <c r="CBV43" s="46"/>
      <c r="CBW43" s="46"/>
      <c r="CBX43" s="46"/>
      <c r="CBY43" s="46"/>
      <c r="CBZ43" s="46"/>
      <c r="CCA43" s="46"/>
      <c r="CCB43" s="46"/>
      <c r="CCC43" s="46"/>
      <c r="CCD43" s="46"/>
      <c r="CCE43" s="46"/>
      <c r="CCF43" s="46"/>
      <c r="CCG43" s="46"/>
      <c r="CCH43" s="46"/>
      <c r="CCI43" s="46"/>
      <c r="CCJ43" s="46"/>
      <c r="CCK43" s="46"/>
      <c r="CCL43" s="46"/>
      <c r="CCM43" s="46"/>
      <c r="CCN43" s="46"/>
      <c r="CCO43" s="46"/>
      <c r="CCP43" s="46"/>
      <c r="CCQ43" s="46"/>
      <c r="CCR43" s="46"/>
      <c r="CCS43" s="46"/>
      <c r="CCT43" s="46"/>
      <c r="CCU43" s="46"/>
      <c r="CCV43" s="46"/>
      <c r="CCW43" s="46"/>
      <c r="CCX43" s="46"/>
      <c r="CCY43" s="46"/>
      <c r="CCZ43" s="46"/>
      <c r="CDA43" s="46"/>
      <c r="CDB43" s="46"/>
      <c r="CDC43" s="46"/>
      <c r="CDD43" s="46"/>
      <c r="CDE43" s="46"/>
      <c r="CDF43" s="46"/>
      <c r="CDG43" s="46"/>
      <c r="CDH43" s="46"/>
      <c r="CDI43" s="46"/>
      <c r="CDJ43" s="46"/>
      <c r="CDK43" s="46"/>
      <c r="CDL43" s="46"/>
      <c r="CDM43" s="46"/>
      <c r="CDN43" s="46"/>
      <c r="CDO43" s="46"/>
      <c r="CDP43" s="46"/>
      <c r="CDQ43" s="46"/>
      <c r="CDR43" s="46"/>
      <c r="CDS43" s="46"/>
      <c r="CDT43" s="46"/>
      <c r="CDU43" s="46"/>
      <c r="CDV43" s="46"/>
      <c r="CDW43" s="46"/>
      <c r="CDX43" s="46"/>
      <c r="CDY43" s="46"/>
      <c r="CDZ43" s="46"/>
      <c r="CEA43" s="46"/>
      <c r="CEB43" s="46"/>
      <c r="CEC43" s="46"/>
      <c r="CED43" s="46"/>
      <c r="CEE43" s="46"/>
      <c r="CEF43" s="46"/>
      <c r="CEG43" s="46"/>
      <c r="CEH43" s="46"/>
      <c r="CEI43" s="46"/>
      <c r="CEJ43" s="46"/>
      <c r="CEK43" s="46"/>
      <c r="CEL43" s="46"/>
      <c r="CEM43" s="46"/>
      <c r="CEN43" s="46"/>
      <c r="CEO43" s="46"/>
      <c r="CEP43" s="46"/>
      <c r="CEQ43" s="46"/>
      <c r="CER43" s="46"/>
      <c r="CES43" s="46"/>
      <c r="CET43" s="46"/>
      <c r="CEU43" s="46"/>
      <c r="CEV43" s="46"/>
      <c r="CEW43" s="46"/>
      <c r="CEX43" s="46"/>
      <c r="CEY43" s="46"/>
      <c r="CEZ43" s="46"/>
      <c r="CFA43" s="46"/>
      <c r="CFB43" s="46"/>
      <c r="CFC43" s="46"/>
      <c r="CFD43" s="46"/>
      <c r="CFE43" s="46"/>
      <c r="CFF43" s="46"/>
      <c r="CFG43" s="46"/>
      <c r="CFH43" s="46"/>
      <c r="CFI43" s="46"/>
      <c r="CFJ43" s="46"/>
      <c r="CFK43" s="46"/>
      <c r="CFL43" s="46"/>
      <c r="CFM43" s="46"/>
      <c r="CFN43" s="46"/>
      <c r="CFO43" s="46"/>
      <c r="CFP43" s="46"/>
      <c r="CFQ43" s="46"/>
      <c r="CFR43" s="46"/>
      <c r="CFS43" s="46"/>
      <c r="CFT43" s="46"/>
      <c r="CFU43" s="46"/>
      <c r="CFV43" s="46"/>
      <c r="CFW43" s="46"/>
      <c r="CFX43" s="46"/>
      <c r="CFY43" s="46"/>
      <c r="CFZ43" s="46"/>
      <c r="CGA43" s="46"/>
      <c r="CGB43" s="46"/>
      <c r="CGC43" s="46"/>
      <c r="CGD43" s="46"/>
      <c r="CGE43" s="46"/>
      <c r="CGF43" s="46"/>
      <c r="CGG43" s="46"/>
      <c r="CGH43" s="46"/>
      <c r="CGI43" s="46"/>
      <c r="CGJ43" s="46"/>
      <c r="CGK43" s="46"/>
      <c r="CGL43" s="46"/>
      <c r="CGM43" s="46"/>
      <c r="CGN43" s="46"/>
      <c r="CGO43" s="46"/>
      <c r="CGP43" s="46"/>
      <c r="CGQ43" s="46"/>
      <c r="CGR43" s="46"/>
      <c r="CGS43" s="46"/>
      <c r="CGT43" s="46"/>
      <c r="CGU43" s="46"/>
      <c r="CGV43" s="46"/>
      <c r="CGW43" s="46"/>
      <c r="CGX43" s="46"/>
      <c r="CGY43" s="46"/>
      <c r="CGZ43" s="46"/>
      <c r="CHA43" s="46"/>
      <c r="CHB43" s="46"/>
      <c r="CHC43" s="46"/>
      <c r="CHD43" s="46"/>
      <c r="CHE43" s="46"/>
      <c r="CHF43" s="46"/>
      <c r="CHG43" s="46"/>
      <c r="CHH43" s="46"/>
      <c r="CHI43" s="46"/>
      <c r="CHJ43" s="46"/>
      <c r="CHK43" s="46"/>
      <c r="CHL43" s="46"/>
      <c r="CHM43" s="46"/>
      <c r="CHN43" s="46"/>
      <c r="CHO43" s="46"/>
      <c r="CHP43" s="46"/>
      <c r="CHQ43" s="46"/>
      <c r="CHR43" s="46"/>
      <c r="CHS43" s="46"/>
      <c r="CHT43" s="46"/>
      <c r="CHU43" s="46"/>
      <c r="CHV43" s="46"/>
      <c r="CHW43" s="46"/>
      <c r="CHX43" s="46"/>
      <c r="CHY43" s="46"/>
      <c r="CHZ43" s="46"/>
      <c r="CIA43" s="46"/>
      <c r="CIB43" s="46"/>
      <c r="CIC43" s="46"/>
      <c r="CID43" s="46"/>
      <c r="CIE43" s="46"/>
      <c r="CIF43" s="46"/>
      <c r="CIG43" s="46"/>
      <c r="CIH43" s="46"/>
      <c r="CII43" s="46"/>
      <c r="CIJ43" s="46"/>
      <c r="CIK43" s="46"/>
      <c r="CIL43" s="46"/>
      <c r="CIM43" s="46"/>
      <c r="CIN43" s="46"/>
      <c r="CIO43" s="46"/>
      <c r="CIP43" s="46"/>
      <c r="CIQ43" s="46"/>
      <c r="CIR43" s="46"/>
      <c r="CIS43" s="46"/>
      <c r="CIT43" s="46"/>
      <c r="CIU43" s="46"/>
      <c r="CIV43" s="46"/>
      <c r="CIW43" s="46"/>
      <c r="CIX43" s="46"/>
      <c r="CIY43" s="46"/>
      <c r="CIZ43" s="46"/>
      <c r="CJA43" s="46"/>
      <c r="CJB43" s="46"/>
      <c r="CJC43" s="46"/>
      <c r="CJD43" s="46"/>
      <c r="CJE43" s="46"/>
      <c r="CJF43" s="46"/>
      <c r="CJG43" s="46"/>
      <c r="CJH43" s="46"/>
      <c r="CJI43" s="46"/>
      <c r="CJJ43" s="46"/>
      <c r="CJK43" s="46"/>
      <c r="CJL43" s="46"/>
      <c r="CJM43" s="46"/>
      <c r="CJN43" s="46"/>
      <c r="CJO43" s="46"/>
      <c r="CJP43" s="46"/>
      <c r="CJQ43" s="46"/>
      <c r="CJR43" s="46"/>
      <c r="CJS43" s="46"/>
      <c r="CJT43" s="46"/>
      <c r="CJU43" s="46"/>
      <c r="CJV43" s="46"/>
      <c r="CJW43" s="46"/>
      <c r="CJX43" s="46"/>
      <c r="CJY43" s="46"/>
      <c r="CJZ43" s="46"/>
      <c r="CKA43" s="46"/>
      <c r="CKB43" s="46"/>
      <c r="CKC43" s="46"/>
      <c r="CKD43" s="46"/>
      <c r="CKE43" s="46"/>
      <c r="CKF43" s="46"/>
      <c r="CKG43" s="46"/>
      <c r="CKH43" s="46"/>
      <c r="CKI43" s="46"/>
      <c r="CKJ43" s="46"/>
      <c r="CKK43" s="46"/>
      <c r="CKL43" s="46"/>
      <c r="CKM43" s="46"/>
      <c r="CKN43" s="46"/>
      <c r="CKO43" s="46"/>
      <c r="CKP43" s="46"/>
      <c r="CKQ43" s="46"/>
      <c r="CKR43" s="46"/>
      <c r="CKS43" s="46"/>
      <c r="CKT43" s="46"/>
      <c r="CKU43" s="46"/>
      <c r="CKV43" s="46"/>
      <c r="CKW43" s="46"/>
      <c r="CKX43" s="46"/>
      <c r="CKY43" s="46"/>
      <c r="CKZ43" s="46"/>
      <c r="CLA43" s="46"/>
      <c r="CLB43" s="46"/>
      <c r="CLC43" s="46"/>
      <c r="CLD43" s="46"/>
      <c r="CLE43" s="46"/>
      <c r="CLF43" s="46"/>
      <c r="CLG43" s="46"/>
      <c r="CLH43" s="46"/>
      <c r="CLI43" s="46"/>
      <c r="CLJ43" s="46"/>
      <c r="CLK43" s="46"/>
      <c r="CLL43" s="46"/>
      <c r="CLM43" s="46"/>
      <c r="CLN43" s="46"/>
      <c r="CLO43" s="46"/>
      <c r="CLP43" s="46"/>
      <c r="CLQ43" s="46"/>
      <c r="CLR43" s="46"/>
      <c r="CLS43" s="46"/>
      <c r="CLT43" s="46"/>
      <c r="CLU43" s="46"/>
      <c r="CLV43" s="46"/>
      <c r="CLW43" s="46"/>
      <c r="CLX43" s="46"/>
      <c r="CLY43" s="46"/>
      <c r="CLZ43" s="46"/>
      <c r="CMA43" s="46"/>
      <c r="CMB43" s="46"/>
      <c r="CMC43" s="46"/>
      <c r="CMD43" s="46"/>
      <c r="CME43" s="46"/>
      <c r="CMF43" s="46"/>
      <c r="CMG43" s="46"/>
      <c r="CMH43" s="46"/>
      <c r="CMI43" s="46"/>
      <c r="CMJ43" s="46"/>
      <c r="CMK43" s="46"/>
      <c r="CML43" s="46"/>
      <c r="CMM43" s="46"/>
      <c r="CMN43" s="46"/>
      <c r="CMO43" s="46"/>
      <c r="CMP43" s="46"/>
      <c r="CMQ43" s="46"/>
      <c r="CMR43" s="46"/>
      <c r="CMS43" s="46"/>
      <c r="CMT43" s="46"/>
      <c r="CMU43" s="46"/>
      <c r="CMV43" s="46"/>
      <c r="CMW43" s="46"/>
      <c r="CMX43" s="46"/>
      <c r="CMY43" s="46"/>
      <c r="CMZ43" s="46"/>
      <c r="CNA43" s="46"/>
      <c r="CNB43" s="46"/>
      <c r="CNC43" s="46"/>
      <c r="CND43" s="46"/>
      <c r="CNE43" s="46"/>
      <c r="CNF43" s="46"/>
      <c r="CNG43" s="46"/>
      <c r="CNH43" s="46"/>
      <c r="CNI43" s="46"/>
      <c r="CNJ43" s="46"/>
      <c r="CNK43" s="46"/>
      <c r="CNL43" s="46"/>
      <c r="CNM43" s="46"/>
      <c r="CNN43" s="46"/>
      <c r="CNO43" s="46"/>
      <c r="CNP43" s="46"/>
      <c r="CNQ43" s="46"/>
      <c r="CNR43" s="46"/>
      <c r="CNS43" s="46"/>
      <c r="CNT43" s="46"/>
      <c r="CNU43" s="46"/>
      <c r="CNV43" s="46"/>
      <c r="CNW43" s="46"/>
      <c r="CNX43" s="46"/>
      <c r="CNY43" s="46"/>
      <c r="CNZ43" s="46"/>
      <c r="COA43" s="46"/>
      <c r="COB43" s="46"/>
      <c r="COC43" s="46"/>
      <c r="COD43" s="46"/>
      <c r="COE43" s="46"/>
      <c r="COF43" s="46"/>
      <c r="COG43" s="46"/>
      <c r="COH43" s="46"/>
      <c r="COI43" s="46"/>
      <c r="COJ43" s="46"/>
      <c r="COK43" s="46"/>
      <c r="COL43" s="46"/>
      <c r="COM43" s="46"/>
      <c r="CON43" s="46"/>
      <c r="COO43" s="46"/>
      <c r="COP43" s="46"/>
      <c r="COQ43" s="46"/>
      <c r="COR43" s="46"/>
      <c r="COS43" s="46"/>
      <c r="COT43" s="46"/>
      <c r="COU43" s="46"/>
      <c r="COV43" s="46"/>
      <c r="COW43" s="46"/>
      <c r="COX43" s="46"/>
      <c r="COY43" s="46"/>
      <c r="COZ43" s="46"/>
      <c r="CPA43" s="46"/>
      <c r="CPB43" s="46"/>
      <c r="CPC43" s="46"/>
      <c r="CPD43" s="46"/>
      <c r="CPE43" s="46"/>
      <c r="CPF43" s="46"/>
      <c r="CPG43" s="46"/>
      <c r="CPH43" s="46"/>
      <c r="CPI43" s="46"/>
      <c r="CPJ43" s="46"/>
      <c r="CPK43" s="46"/>
      <c r="CPL43" s="46"/>
      <c r="CPM43" s="46"/>
      <c r="CPN43" s="46"/>
      <c r="CPO43" s="46"/>
      <c r="CPP43" s="46"/>
      <c r="CPQ43" s="46"/>
      <c r="CPR43" s="46"/>
      <c r="CPS43" s="46"/>
      <c r="CPT43" s="46"/>
      <c r="CPU43" s="46"/>
      <c r="CPV43" s="46"/>
      <c r="CPW43" s="46"/>
      <c r="CPX43" s="46"/>
      <c r="CPY43" s="46"/>
      <c r="CPZ43" s="46"/>
      <c r="CQA43" s="46"/>
      <c r="CQB43" s="46"/>
      <c r="CQC43" s="46"/>
      <c r="CQD43" s="46"/>
      <c r="CQE43" s="46"/>
      <c r="CQF43" s="46"/>
      <c r="CQG43" s="46"/>
      <c r="CQH43" s="46"/>
      <c r="CQI43" s="46"/>
      <c r="CQJ43" s="46"/>
      <c r="CQK43" s="46"/>
      <c r="CQL43" s="46"/>
      <c r="CQM43" s="46"/>
      <c r="CQN43" s="46"/>
      <c r="CQO43" s="46"/>
      <c r="CQP43" s="46"/>
      <c r="CQQ43" s="46"/>
      <c r="CQR43" s="46"/>
      <c r="CQS43" s="46"/>
      <c r="CQT43" s="46"/>
      <c r="CQU43" s="46"/>
      <c r="CQV43" s="46"/>
      <c r="CQW43" s="46"/>
      <c r="CQX43" s="46"/>
      <c r="CQY43" s="46"/>
      <c r="CQZ43" s="46"/>
      <c r="CRA43" s="46"/>
      <c r="CRB43" s="46"/>
      <c r="CRC43" s="46"/>
      <c r="CRD43" s="46"/>
      <c r="CRE43" s="46"/>
      <c r="CRF43" s="46"/>
      <c r="CRG43" s="46"/>
      <c r="CRH43" s="46"/>
      <c r="CRI43" s="46"/>
      <c r="CRJ43" s="46"/>
      <c r="CRK43" s="46"/>
      <c r="CRL43" s="46"/>
      <c r="CRM43" s="46"/>
      <c r="CRN43" s="46"/>
      <c r="CRO43" s="46"/>
      <c r="CRP43" s="46"/>
      <c r="CRQ43" s="46"/>
      <c r="CRR43" s="46"/>
      <c r="CRS43" s="46"/>
      <c r="CRT43" s="46"/>
      <c r="CRU43" s="46"/>
      <c r="CRV43" s="46"/>
      <c r="CRW43" s="46"/>
      <c r="CRX43" s="46"/>
      <c r="CRY43" s="46"/>
      <c r="CRZ43" s="46"/>
      <c r="CSA43" s="46"/>
      <c r="CSB43" s="46"/>
      <c r="CSC43" s="46"/>
      <c r="CSD43" s="46"/>
      <c r="CSE43" s="46"/>
      <c r="CSF43" s="46"/>
      <c r="CSG43" s="46"/>
      <c r="CSH43" s="46"/>
      <c r="CSI43" s="46"/>
      <c r="CSJ43" s="46"/>
      <c r="CSK43" s="46"/>
      <c r="CSL43" s="46"/>
      <c r="CSM43" s="46"/>
      <c r="CSN43" s="46"/>
      <c r="CSO43" s="46"/>
      <c r="CSP43" s="46"/>
      <c r="CSQ43" s="46"/>
      <c r="CSR43" s="46"/>
      <c r="CSS43" s="46"/>
      <c r="CST43" s="46"/>
      <c r="CSU43" s="46"/>
      <c r="CSV43" s="46"/>
      <c r="CSW43" s="46"/>
      <c r="CSX43" s="46"/>
      <c r="CSY43" s="46"/>
      <c r="CSZ43" s="46"/>
      <c r="CTA43" s="46"/>
      <c r="CTB43" s="46"/>
      <c r="CTC43" s="46"/>
      <c r="CTD43" s="46"/>
      <c r="CTE43" s="46"/>
      <c r="CTF43" s="46"/>
      <c r="CTG43" s="46"/>
      <c r="CTH43" s="46"/>
      <c r="CTI43" s="46"/>
      <c r="CTJ43" s="46"/>
      <c r="CTK43" s="46"/>
      <c r="CTL43" s="46"/>
      <c r="CTM43" s="46"/>
      <c r="CTN43" s="46"/>
      <c r="CTO43" s="46"/>
      <c r="CTP43" s="46"/>
      <c r="CTQ43" s="46"/>
      <c r="CTR43" s="46"/>
      <c r="CTS43" s="46"/>
      <c r="CTT43" s="46"/>
      <c r="CTU43" s="46"/>
      <c r="CTV43" s="46"/>
      <c r="CTW43" s="46"/>
      <c r="CTX43" s="46"/>
      <c r="CTY43" s="46"/>
      <c r="CTZ43" s="46"/>
      <c r="CUA43" s="46"/>
      <c r="CUB43" s="46"/>
      <c r="CUC43" s="46"/>
      <c r="CUD43" s="46"/>
      <c r="CUE43" s="46"/>
      <c r="CUF43" s="46"/>
      <c r="CUG43" s="46"/>
      <c r="CUH43" s="46"/>
      <c r="CUI43" s="46"/>
      <c r="CUJ43" s="46"/>
      <c r="CUK43" s="46"/>
      <c r="CUL43" s="46"/>
      <c r="CUM43" s="46"/>
      <c r="CUN43" s="46"/>
      <c r="CUO43" s="46"/>
      <c r="CUP43" s="46"/>
      <c r="CUQ43" s="46"/>
      <c r="CUR43" s="46"/>
      <c r="CUS43" s="46"/>
      <c r="CUT43" s="46"/>
      <c r="CUU43" s="46"/>
      <c r="CUV43" s="46"/>
      <c r="CUW43" s="46"/>
      <c r="CUX43" s="46"/>
      <c r="CUY43" s="46"/>
      <c r="CUZ43" s="46"/>
      <c r="CVA43" s="46"/>
      <c r="CVB43" s="46"/>
      <c r="CVC43" s="46"/>
      <c r="CVD43" s="46"/>
      <c r="CVE43" s="46"/>
      <c r="CVF43" s="46"/>
      <c r="CVG43" s="46"/>
      <c r="CVH43" s="46"/>
      <c r="CVI43" s="46"/>
      <c r="CVJ43" s="46"/>
      <c r="CVK43" s="46"/>
      <c r="CVL43" s="46"/>
      <c r="CVM43" s="46"/>
      <c r="CVN43" s="46"/>
      <c r="CVO43" s="46"/>
      <c r="CVP43" s="46"/>
      <c r="CVQ43" s="46"/>
      <c r="CVR43" s="46"/>
      <c r="CVS43" s="46"/>
      <c r="CVT43" s="46"/>
      <c r="CVU43" s="46"/>
      <c r="CVV43" s="46"/>
      <c r="CVW43" s="46"/>
      <c r="CVX43" s="46"/>
      <c r="CVY43" s="46"/>
      <c r="CVZ43" s="46"/>
      <c r="CWA43" s="46"/>
      <c r="CWB43" s="46"/>
      <c r="CWC43" s="46"/>
      <c r="CWD43" s="46"/>
      <c r="CWE43" s="46"/>
      <c r="CWF43" s="46"/>
      <c r="CWG43" s="46"/>
      <c r="CWH43" s="46"/>
      <c r="CWI43" s="46"/>
      <c r="CWJ43" s="46"/>
      <c r="CWK43" s="46"/>
      <c r="CWL43" s="46"/>
      <c r="CWM43" s="46"/>
      <c r="CWN43" s="46"/>
      <c r="CWO43" s="46"/>
      <c r="CWP43" s="46"/>
      <c r="CWQ43" s="46"/>
      <c r="CWR43" s="46"/>
      <c r="CWS43" s="46"/>
      <c r="CWT43" s="46"/>
      <c r="CWU43" s="46"/>
      <c r="CWV43" s="46"/>
      <c r="CWW43" s="46"/>
      <c r="CWX43" s="46"/>
      <c r="CWY43" s="46"/>
      <c r="CWZ43" s="46"/>
      <c r="CXA43" s="46"/>
      <c r="CXB43" s="46"/>
      <c r="CXC43" s="46"/>
      <c r="CXD43" s="46"/>
      <c r="CXE43" s="46"/>
      <c r="CXF43" s="46"/>
      <c r="CXG43" s="46"/>
      <c r="CXH43" s="46"/>
      <c r="CXI43" s="46"/>
      <c r="CXJ43" s="46"/>
      <c r="CXK43" s="46"/>
      <c r="CXL43" s="46"/>
      <c r="CXM43" s="46"/>
      <c r="CXN43" s="46"/>
      <c r="CXO43" s="46"/>
      <c r="CXP43" s="46"/>
      <c r="CXQ43" s="46"/>
      <c r="CXR43" s="46"/>
      <c r="CXS43" s="46"/>
      <c r="CXT43" s="46"/>
      <c r="CXU43" s="46"/>
      <c r="CXV43" s="46"/>
      <c r="CXW43" s="46"/>
      <c r="CXX43" s="46"/>
      <c r="CXY43" s="46"/>
      <c r="CXZ43" s="46"/>
      <c r="CYA43" s="46"/>
      <c r="CYB43" s="46"/>
      <c r="CYC43" s="46"/>
      <c r="CYD43" s="46"/>
      <c r="CYE43" s="46"/>
      <c r="CYF43" s="46"/>
      <c r="CYG43" s="46"/>
      <c r="CYH43" s="46"/>
      <c r="CYI43" s="46"/>
      <c r="CYJ43" s="46"/>
      <c r="CYK43" s="46"/>
      <c r="CYL43" s="46"/>
      <c r="CYM43" s="46"/>
      <c r="CYN43" s="46"/>
      <c r="CYO43" s="46"/>
      <c r="CYP43" s="46"/>
      <c r="CYQ43" s="46"/>
      <c r="CYR43" s="46"/>
      <c r="CYS43" s="46"/>
      <c r="CYT43" s="46"/>
      <c r="CYU43" s="46"/>
      <c r="CYV43" s="46"/>
      <c r="CYW43" s="46"/>
      <c r="CYX43" s="46"/>
      <c r="CYY43" s="46"/>
      <c r="CYZ43" s="46"/>
      <c r="CZA43" s="46"/>
      <c r="CZB43" s="46"/>
      <c r="CZC43" s="46"/>
      <c r="CZD43" s="46"/>
      <c r="CZE43" s="46"/>
      <c r="CZF43" s="46"/>
      <c r="CZG43" s="46"/>
      <c r="CZH43" s="46"/>
      <c r="CZI43" s="46"/>
      <c r="CZJ43" s="46"/>
      <c r="CZK43" s="46"/>
      <c r="CZL43" s="46"/>
      <c r="CZM43" s="46"/>
      <c r="CZN43" s="46"/>
      <c r="CZO43" s="46"/>
      <c r="CZP43" s="46"/>
      <c r="CZQ43" s="46"/>
      <c r="CZR43" s="46"/>
      <c r="CZS43" s="46"/>
      <c r="CZT43" s="46"/>
      <c r="CZU43" s="46"/>
      <c r="CZV43" s="46"/>
      <c r="CZW43" s="46"/>
      <c r="CZX43" s="46"/>
      <c r="CZY43" s="46"/>
      <c r="CZZ43" s="46"/>
      <c r="DAA43" s="46"/>
      <c r="DAB43" s="46"/>
      <c r="DAC43" s="46"/>
      <c r="DAD43" s="46"/>
      <c r="DAE43" s="46"/>
      <c r="DAF43" s="46"/>
      <c r="DAG43" s="46"/>
      <c r="DAH43" s="46"/>
      <c r="DAI43" s="46"/>
      <c r="DAJ43" s="46"/>
      <c r="DAK43" s="46"/>
      <c r="DAL43" s="46"/>
      <c r="DAM43" s="46"/>
      <c r="DAN43" s="46"/>
      <c r="DAO43" s="46"/>
      <c r="DAP43" s="46"/>
      <c r="DAQ43" s="46"/>
      <c r="DAR43" s="46"/>
      <c r="DAS43" s="46"/>
      <c r="DAT43" s="46"/>
      <c r="DAU43" s="46"/>
      <c r="DAV43" s="46"/>
      <c r="DAW43" s="46"/>
      <c r="DAX43" s="46"/>
      <c r="DAY43" s="46"/>
      <c r="DAZ43" s="46"/>
      <c r="DBA43" s="46"/>
      <c r="DBB43" s="46"/>
      <c r="DBC43" s="46"/>
      <c r="DBD43" s="46"/>
      <c r="DBE43" s="46"/>
      <c r="DBF43" s="46"/>
      <c r="DBG43" s="46"/>
      <c r="DBH43" s="46"/>
      <c r="DBI43" s="46"/>
      <c r="DBJ43" s="46"/>
      <c r="DBK43" s="46"/>
      <c r="DBL43" s="46"/>
      <c r="DBM43" s="46"/>
      <c r="DBN43" s="46"/>
      <c r="DBO43" s="46"/>
      <c r="DBP43" s="46"/>
      <c r="DBQ43" s="46"/>
      <c r="DBR43" s="46"/>
      <c r="DBS43" s="46"/>
      <c r="DBT43" s="46"/>
      <c r="DBU43" s="46"/>
      <c r="DBV43" s="46"/>
      <c r="DBW43" s="46"/>
      <c r="DBX43" s="46"/>
      <c r="DBY43" s="46"/>
      <c r="DBZ43" s="46"/>
      <c r="DCA43" s="46"/>
      <c r="DCB43" s="46"/>
      <c r="DCC43" s="46"/>
      <c r="DCD43" s="46"/>
      <c r="DCE43" s="46"/>
      <c r="DCF43" s="46"/>
      <c r="DCG43" s="46"/>
      <c r="DCH43" s="46"/>
      <c r="DCI43" s="46"/>
      <c r="DCJ43" s="46"/>
      <c r="DCK43" s="46"/>
      <c r="DCL43" s="46"/>
      <c r="DCM43" s="46"/>
      <c r="DCN43" s="46"/>
      <c r="DCO43" s="46"/>
      <c r="DCP43" s="46"/>
      <c r="DCQ43" s="46"/>
      <c r="DCR43" s="46"/>
      <c r="DCS43" s="46"/>
      <c r="DCT43" s="46"/>
      <c r="DCU43" s="46"/>
      <c r="DCV43" s="46"/>
      <c r="DCW43" s="46"/>
      <c r="DCX43" s="46"/>
      <c r="DCY43" s="46"/>
      <c r="DCZ43" s="46"/>
      <c r="DDA43" s="46"/>
      <c r="DDB43" s="46"/>
      <c r="DDC43" s="46"/>
      <c r="DDD43" s="46"/>
      <c r="DDE43" s="46"/>
      <c r="DDF43" s="46"/>
      <c r="DDG43" s="46"/>
      <c r="DDH43" s="46"/>
      <c r="DDI43" s="46"/>
      <c r="DDJ43" s="46"/>
      <c r="DDK43" s="46"/>
      <c r="DDL43" s="46"/>
      <c r="DDM43" s="46"/>
      <c r="DDN43" s="46"/>
      <c r="DDO43" s="46"/>
      <c r="DDP43" s="46"/>
      <c r="DDQ43" s="46"/>
      <c r="DDR43" s="46"/>
      <c r="DDS43" s="46"/>
      <c r="DDT43" s="46"/>
      <c r="DDU43" s="46"/>
      <c r="DDV43" s="46"/>
      <c r="DDW43" s="46"/>
      <c r="DDX43" s="46"/>
      <c r="DDY43" s="46"/>
      <c r="DDZ43" s="46"/>
      <c r="DEA43" s="46"/>
      <c r="DEB43" s="46"/>
      <c r="DEC43" s="46"/>
      <c r="DED43" s="46"/>
      <c r="DEE43" s="46"/>
      <c r="DEF43" s="46"/>
      <c r="DEG43" s="46"/>
      <c r="DEH43" s="46"/>
      <c r="DEI43" s="46"/>
      <c r="DEJ43" s="46"/>
      <c r="DEK43" s="46"/>
      <c r="DEL43" s="46"/>
      <c r="DEM43" s="46"/>
      <c r="DEN43" s="46"/>
      <c r="DEO43" s="46"/>
      <c r="DEP43" s="46"/>
      <c r="DEQ43" s="46"/>
      <c r="DER43" s="46"/>
      <c r="DES43" s="46"/>
      <c r="DET43" s="46"/>
      <c r="DEU43" s="46"/>
      <c r="DEV43" s="46"/>
      <c r="DEW43" s="46"/>
      <c r="DEX43" s="46"/>
      <c r="DEY43" s="46"/>
      <c r="DEZ43" s="46"/>
      <c r="DFA43" s="46"/>
      <c r="DFB43" s="46"/>
      <c r="DFC43" s="46"/>
      <c r="DFD43" s="46"/>
      <c r="DFE43" s="46"/>
      <c r="DFF43" s="46"/>
      <c r="DFG43" s="46"/>
      <c r="DFH43" s="46"/>
      <c r="DFI43" s="46"/>
      <c r="DFJ43" s="46"/>
      <c r="DFK43" s="46"/>
      <c r="DFL43" s="46"/>
      <c r="DFM43" s="46"/>
      <c r="DFN43" s="46"/>
      <c r="DFO43" s="46"/>
      <c r="DFP43" s="46"/>
      <c r="DFQ43" s="46"/>
      <c r="DFR43" s="46"/>
      <c r="DFS43" s="46"/>
      <c r="DFT43" s="46"/>
      <c r="DFU43" s="46"/>
      <c r="DFV43" s="46"/>
      <c r="DFW43" s="46"/>
      <c r="DFX43" s="46"/>
      <c r="DFY43" s="46"/>
      <c r="DFZ43" s="46"/>
      <c r="DGA43" s="46"/>
      <c r="DGB43" s="46"/>
      <c r="DGC43" s="46"/>
      <c r="DGD43" s="46"/>
      <c r="DGE43" s="46"/>
      <c r="DGF43" s="46"/>
      <c r="DGG43" s="46"/>
      <c r="DGH43" s="46"/>
      <c r="DGI43" s="46"/>
      <c r="DGJ43" s="46"/>
      <c r="DGK43" s="46"/>
      <c r="DGL43" s="46"/>
      <c r="DGM43" s="46"/>
      <c r="DGN43" s="46"/>
      <c r="DGO43" s="46"/>
      <c r="DGP43" s="46"/>
      <c r="DGQ43" s="46"/>
      <c r="DGR43" s="46"/>
      <c r="DGS43" s="46"/>
      <c r="DGT43" s="46"/>
      <c r="DGU43" s="46"/>
      <c r="DGV43" s="46"/>
      <c r="DGW43" s="46"/>
      <c r="DGX43" s="46"/>
      <c r="DGY43" s="46"/>
      <c r="DGZ43" s="46"/>
      <c r="DHA43" s="46"/>
      <c r="DHB43" s="46"/>
      <c r="DHC43" s="46"/>
      <c r="DHD43" s="46"/>
      <c r="DHE43" s="46"/>
      <c r="DHF43" s="46"/>
      <c r="DHG43" s="46"/>
      <c r="DHH43" s="46"/>
      <c r="DHI43" s="46"/>
      <c r="DHJ43" s="46"/>
      <c r="DHK43" s="46"/>
      <c r="DHL43" s="46"/>
      <c r="DHM43" s="46"/>
      <c r="DHN43" s="46"/>
      <c r="DHO43" s="46"/>
      <c r="DHP43" s="46"/>
      <c r="DHQ43" s="46"/>
      <c r="DHR43" s="46"/>
      <c r="DHS43" s="46"/>
      <c r="DHT43" s="46"/>
      <c r="DHU43" s="46"/>
      <c r="DHV43" s="46"/>
      <c r="DHW43" s="46"/>
      <c r="DHX43" s="46"/>
      <c r="DHY43" s="46"/>
      <c r="DHZ43" s="46"/>
      <c r="DIA43" s="46"/>
      <c r="DIB43" s="46"/>
      <c r="DIC43" s="46"/>
      <c r="DID43" s="46"/>
      <c r="DIE43" s="46"/>
      <c r="DIF43" s="46"/>
      <c r="DIG43" s="46"/>
      <c r="DIH43" s="46"/>
      <c r="DII43" s="46"/>
      <c r="DIJ43" s="46"/>
      <c r="DIK43" s="46"/>
      <c r="DIL43" s="46"/>
      <c r="DIM43" s="46"/>
      <c r="DIN43" s="46"/>
      <c r="DIO43" s="46"/>
      <c r="DIP43" s="46"/>
      <c r="DIQ43" s="46"/>
      <c r="DIR43" s="46"/>
      <c r="DIS43" s="46"/>
      <c r="DIT43" s="46"/>
      <c r="DIU43" s="46"/>
      <c r="DIV43" s="46"/>
      <c r="DIW43" s="46"/>
      <c r="DIX43" s="46"/>
      <c r="DIY43" s="46"/>
      <c r="DIZ43" s="46"/>
      <c r="DJA43" s="46"/>
      <c r="DJB43" s="46"/>
      <c r="DJC43" s="46"/>
      <c r="DJD43" s="46"/>
      <c r="DJE43" s="46"/>
      <c r="DJF43" s="46"/>
      <c r="DJG43" s="46"/>
      <c r="DJH43" s="46"/>
      <c r="DJI43" s="46"/>
      <c r="DJJ43" s="46"/>
      <c r="DJK43" s="46"/>
      <c r="DJL43" s="46"/>
      <c r="DJM43" s="46"/>
      <c r="DJN43" s="46"/>
      <c r="DJO43" s="46"/>
      <c r="DJP43" s="46"/>
      <c r="DJQ43" s="46"/>
      <c r="DJR43" s="46"/>
      <c r="DJS43" s="46"/>
      <c r="DJT43" s="46"/>
      <c r="DJU43" s="46"/>
      <c r="DJV43" s="46"/>
      <c r="DJW43" s="46"/>
      <c r="DJX43" s="46"/>
      <c r="DJY43" s="46"/>
      <c r="DJZ43" s="46"/>
      <c r="DKA43" s="46"/>
      <c r="DKB43" s="46"/>
      <c r="DKC43" s="46"/>
      <c r="DKD43" s="46"/>
      <c r="DKE43" s="46"/>
      <c r="DKF43" s="46"/>
      <c r="DKG43" s="46"/>
      <c r="DKH43" s="46"/>
      <c r="DKI43" s="46"/>
      <c r="DKJ43" s="46"/>
      <c r="DKK43" s="46"/>
      <c r="DKL43" s="46"/>
      <c r="DKM43" s="46"/>
      <c r="DKN43" s="46"/>
      <c r="DKO43" s="46"/>
      <c r="DKP43" s="46"/>
      <c r="DKQ43" s="46"/>
      <c r="DKR43" s="46"/>
      <c r="DKS43" s="46"/>
      <c r="DKT43" s="46"/>
      <c r="DKU43" s="46"/>
      <c r="DKV43" s="46"/>
      <c r="DKW43" s="46"/>
      <c r="DKX43" s="46"/>
      <c r="DKY43" s="46"/>
      <c r="DKZ43" s="46"/>
      <c r="DLA43" s="46"/>
      <c r="DLB43" s="46"/>
      <c r="DLC43" s="46"/>
      <c r="DLD43" s="46"/>
      <c r="DLE43" s="46"/>
      <c r="DLF43" s="46"/>
      <c r="DLG43" s="46"/>
      <c r="DLH43" s="46"/>
      <c r="DLI43" s="46"/>
      <c r="DLJ43" s="46"/>
      <c r="DLK43" s="46"/>
      <c r="DLL43" s="46"/>
      <c r="DLM43" s="46"/>
      <c r="DLN43" s="46"/>
      <c r="DLO43" s="46"/>
      <c r="DLP43" s="46"/>
      <c r="DLQ43" s="46"/>
      <c r="DLR43" s="46"/>
      <c r="DLS43" s="46"/>
      <c r="DLT43" s="46"/>
      <c r="DLU43" s="46"/>
      <c r="DLV43" s="46"/>
      <c r="DLW43" s="46"/>
      <c r="DLX43" s="46"/>
      <c r="DLY43" s="46"/>
      <c r="DLZ43" s="46"/>
      <c r="DMA43" s="46"/>
      <c r="DMB43" s="46"/>
      <c r="DMC43" s="46"/>
      <c r="DMD43" s="46"/>
      <c r="DME43" s="46"/>
      <c r="DMF43" s="46"/>
      <c r="DMG43" s="46"/>
      <c r="DMH43" s="46"/>
      <c r="DMI43" s="46"/>
      <c r="DMJ43" s="46"/>
      <c r="DMK43" s="46"/>
      <c r="DML43" s="46"/>
      <c r="DMM43" s="46"/>
      <c r="DMN43" s="46"/>
      <c r="DMO43" s="46"/>
      <c r="DMP43" s="46"/>
      <c r="DMQ43" s="46"/>
      <c r="DMR43" s="46"/>
      <c r="DMS43" s="46"/>
      <c r="DMT43" s="46"/>
      <c r="DMU43" s="46"/>
      <c r="DMV43" s="46"/>
      <c r="DMW43" s="46"/>
      <c r="DMX43" s="46"/>
      <c r="DMY43" s="46"/>
      <c r="DMZ43" s="46"/>
      <c r="DNA43" s="46"/>
      <c r="DNB43" s="46"/>
      <c r="DNC43" s="46"/>
      <c r="DND43" s="46"/>
      <c r="DNE43" s="46"/>
      <c r="DNF43" s="46"/>
      <c r="DNG43" s="46"/>
      <c r="DNH43" s="46"/>
      <c r="DNI43" s="46"/>
      <c r="DNJ43" s="46"/>
      <c r="DNK43" s="46"/>
      <c r="DNL43" s="46"/>
      <c r="DNM43" s="46"/>
      <c r="DNN43" s="46"/>
      <c r="DNO43" s="46"/>
      <c r="DNP43" s="46"/>
      <c r="DNQ43" s="46"/>
      <c r="DNR43" s="46"/>
      <c r="DNS43" s="46"/>
      <c r="DNT43" s="46"/>
      <c r="DNU43" s="46"/>
      <c r="DNV43" s="46"/>
      <c r="DNW43" s="46"/>
      <c r="DNX43" s="46"/>
      <c r="DNY43" s="46"/>
      <c r="DNZ43" s="46"/>
      <c r="DOA43" s="46"/>
      <c r="DOB43" s="46"/>
      <c r="DOC43" s="46"/>
      <c r="DOD43" s="46"/>
      <c r="DOE43" s="46"/>
      <c r="DOF43" s="46"/>
      <c r="DOG43" s="46"/>
      <c r="DOH43" s="46"/>
      <c r="DOI43" s="46"/>
      <c r="DOJ43" s="46"/>
      <c r="DOK43" s="46"/>
      <c r="DOL43" s="46"/>
      <c r="DOM43" s="46"/>
      <c r="DON43" s="46"/>
      <c r="DOO43" s="46"/>
      <c r="DOP43" s="46"/>
      <c r="DOQ43" s="46"/>
      <c r="DOR43" s="46"/>
      <c r="DOS43" s="46"/>
      <c r="DOT43" s="46"/>
      <c r="DOU43" s="46"/>
      <c r="DOV43" s="46"/>
      <c r="DOW43" s="46"/>
      <c r="DOX43" s="46"/>
      <c r="DOY43" s="46"/>
      <c r="DOZ43" s="46"/>
      <c r="DPA43" s="46"/>
      <c r="DPB43" s="46"/>
      <c r="DPC43" s="46"/>
      <c r="DPD43" s="46"/>
      <c r="DPE43" s="46"/>
      <c r="DPF43" s="46"/>
      <c r="DPG43" s="46"/>
      <c r="DPH43" s="46"/>
      <c r="DPI43" s="46"/>
      <c r="DPJ43" s="46"/>
      <c r="DPK43" s="46"/>
      <c r="DPL43" s="46"/>
      <c r="DPM43" s="46"/>
      <c r="DPN43" s="46"/>
      <c r="DPO43" s="46"/>
      <c r="DPP43" s="46"/>
      <c r="DPQ43" s="46"/>
      <c r="DPR43" s="46"/>
      <c r="DPS43" s="46"/>
      <c r="DPT43" s="46"/>
      <c r="DPU43" s="46"/>
      <c r="DPV43" s="46"/>
      <c r="DPW43" s="46"/>
      <c r="DPX43" s="46"/>
      <c r="DPY43" s="46"/>
      <c r="DPZ43" s="46"/>
      <c r="DQA43" s="46"/>
      <c r="DQB43" s="46"/>
      <c r="DQC43" s="46"/>
      <c r="DQD43" s="46"/>
      <c r="DQE43" s="46"/>
      <c r="DQF43" s="46"/>
      <c r="DQG43" s="46"/>
      <c r="DQH43" s="46"/>
      <c r="DQI43" s="46"/>
      <c r="DQJ43" s="46"/>
      <c r="DQK43" s="46"/>
      <c r="DQL43" s="46"/>
      <c r="DQM43" s="46"/>
      <c r="DQN43" s="46"/>
      <c r="DQO43" s="46"/>
      <c r="DQP43" s="46"/>
      <c r="DQQ43" s="46"/>
      <c r="DQR43" s="46"/>
      <c r="DQS43" s="46"/>
      <c r="DQT43" s="46"/>
      <c r="DQU43" s="46"/>
      <c r="DQV43" s="46"/>
      <c r="DQW43" s="46"/>
      <c r="DQX43" s="46"/>
      <c r="DQY43" s="46"/>
      <c r="DQZ43" s="46"/>
      <c r="DRA43" s="46"/>
      <c r="DRB43" s="46"/>
      <c r="DRC43" s="46"/>
      <c r="DRD43" s="46"/>
      <c r="DRE43" s="46"/>
      <c r="DRF43" s="46"/>
      <c r="DRG43" s="46"/>
      <c r="DRH43" s="46"/>
      <c r="DRI43" s="46"/>
      <c r="DRJ43" s="46"/>
      <c r="DRK43" s="46"/>
      <c r="DRL43" s="46"/>
      <c r="DRM43" s="46"/>
      <c r="DRN43" s="46"/>
      <c r="DRO43" s="46"/>
      <c r="DRP43" s="46"/>
      <c r="DRQ43" s="46"/>
      <c r="DRR43" s="46"/>
      <c r="DRS43" s="46"/>
      <c r="DRT43" s="46"/>
      <c r="DRU43" s="46"/>
      <c r="DRV43" s="46"/>
      <c r="DRW43" s="46"/>
      <c r="DRX43" s="46"/>
      <c r="DRY43" s="46"/>
      <c r="DRZ43" s="46"/>
      <c r="DSA43" s="46"/>
      <c r="DSB43" s="46"/>
      <c r="DSC43" s="46"/>
      <c r="DSD43" s="46"/>
      <c r="DSE43" s="46"/>
      <c r="DSF43" s="46"/>
      <c r="DSG43" s="46"/>
      <c r="DSH43" s="46"/>
      <c r="DSI43" s="46"/>
      <c r="DSJ43" s="46"/>
      <c r="DSK43" s="46"/>
      <c r="DSL43" s="46"/>
      <c r="DSM43" s="46"/>
      <c r="DSN43" s="46"/>
      <c r="DSO43" s="46"/>
      <c r="DSP43" s="46"/>
      <c r="DSQ43" s="46"/>
      <c r="DSR43" s="46"/>
      <c r="DSS43" s="46"/>
      <c r="DST43" s="46"/>
      <c r="DSU43" s="46"/>
      <c r="DSV43" s="46"/>
      <c r="DSW43" s="46"/>
      <c r="DSX43" s="46"/>
      <c r="DSY43" s="46"/>
      <c r="DSZ43" s="46"/>
      <c r="DTA43" s="46"/>
      <c r="DTB43" s="46"/>
      <c r="DTC43" s="46"/>
      <c r="DTD43" s="46"/>
      <c r="DTE43" s="46"/>
      <c r="DTF43" s="46"/>
      <c r="DTG43" s="46"/>
      <c r="DTH43" s="46"/>
      <c r="DTI43" s="46"/>
      <c r="DTJ43" s="46"/>
      <c r="DTK43" s="46"/>
      <c r="DTL43" s="46"/>
      <c r="DTM43" s="46"/>
      <c r="DTN43" s="46"/>
      <c r="DTO43" s="46"/>
      <c r="DTP43" s="46"/>
      <c r="DTQ43" s="46"/>
      <c r="DTR43" s="46"/>
      <c r="DTS43" s="46"/>
      <c r="DTT43" s="46"/>
      <c r="DTU43" s="46"/>
      <c r="DTV43" s="46"/>
      <c r="DTW43" s="46"/>
      <c r="DTX43" s="46"/>
      <c r="DTY43" s="46"/>
      <c r="DTZ43" s="46"/>
      <c r="DUA43" s="46"/>
      <c r="DUB43" s="46"/>
      <c r="DUC43" s="46"/>
      <c r="DUD43" s="46"/>
      <c r="DUE43" s="46"/>
      <c r="DUF43" s="46"/>
      <c r="DUG43" s="46"/>
      <c r="DUH43" s="46"/>
      <c r="DUI43" s="46"/>
      <c r="DUJ43" s="46"/>
      <c r="DUK43" s="46"/>
      <c r="DUL43" s="46"/>
      <c r="DUM43" s="46"/>
      <c r="DUN43" s="46"/>
      <c r="DUO43" s="46"/>
      <c r="DUP43" s="46"/>
      <c r="DUQ43" s="46"/>
      <c r="DUR43" s="46"/>
      <c r="DUS43" s="46"/>
      <c r="DUT43" s="46"/>
      <c r="DUU43" s="46"/>
      <c r="DUV43" s="46"/>
      <c r="DUW43" s="46"/>
      <c r="DUX43" s="46"/>
      <c r="DUY43" s="46"/>
      <c r="DUZ43" s="46"/>
      <c r="DVA43" s="46"/>
      <c r="DVB43" s="46"/>
      <c r="DVC43" s="46"/>
      <c r="DVD43" s="46"/>
      <c r="DVE43" s="46"/>
      <c r="DVF43" s="46"/>
      <c r="DVG43" s="46"/>
      <c r="DVH43" s="46"/>
      <c r="DVI43" s="46"/>
      <c r="DVJ43" s="46"/>
      <c r="DVK43" s="46"/>
      <c r="DVL43" s="46"/>
      <c r="DVM43" s="46"/>
      <c r="DVN43" s="46"/>
      <c r="DVO43" s="46"/>
      <c r="DVP43" s="46"/>
      <c r="DVQ43" s="46"/>
      <c r="DVR43" s="46"/>
      <c r="DVS43" s="46"/>
      <c r="DVT43" s="46"/>
      <c r="DVU43" s="46"/>
      <c r="DVV43" s="46"/>
      <c r="DVW43" s="46"/>
      <c r="DVX43" s="46"/>
      <c r="DVY43" s="46"/>
      <c r="DVZ43" s="46"/>
      <c r="DWA43" s="46"/>
      <c r="DWB43" s="46"/>
      <c r="DWC43" s="46"/>
      <c r="DWD43" s="46"/>
      <c r="DWE43" s="46"/>
      <c r="DWF43" s="46"/>
      <c r="DWG43" s="46"/>
      <c r="DWH43" s="46"/>
      <c r="DWI43" s="46"/>
      <c r="DWJ43" s="46"/>
      <c r="DWK43" s="46"/>
      <c r="DWL43" s="46"/>
      <c r="DWM43" s="46"/>
      <c r="DWN43" s="46"/>
      <c r="DWO43" s="46"/>
      <c r="DWP43" s="46"/>
      <c r="DWQ43" s="46"/>
      <c r="DWR43" s="46"/>
      <c r="DWS43" s="46"/>
      <c r="DWT43" s="46"/>
      <c r="DWU43" s="46"/>
      <c r="DWV43" s="46"/>
      <c r="DWW43" s="46"/>
      <c r="DWX43" s="46"/>
      <c r="DWY43" s="46"/>
      <c r="DWZ43" s="46"/>
      <c r="DXA43" s="46"/>
      <c r="DXB43" s="46"/>
      <c r="DXC43" s="46"/>
      <c r="DXD43" s="46"/>
      <c r="DXE43" s="46"/>
      <c r="DXF43" s="46"/>
      <c r="DXG43" s="46"/>
      <c r="DXH43" s="46"/>
      <c r="DXI43" s="46"/>
      <c r="DXJ43" s="46"/>
      <c r="DXK43" s="46"/>
      <c r="DXL43" s="46"/>
      <c r="DXM43" s="46"/>
      <c r="DXN43" s="46"/>
      <c r="DXO43" s="46"/>
      <c r="DXP43" s="46"/>
      <c r="DXQ43" s="46"/>
      <c r="DXR43" s="46"/>
      <c r="DXS43" s="46"/>
      <c r="DXT43" s="46"/>
      <c r="DXU43" s="46"/>
      <c r="DXV43" s="46"/>
      <c r="DXW43" s="46"/>
      <c r="DXX43" s="46"/>
      <c r="DXY43" s="46"/>
      <c r="DXZ43" s="46"/>
      <c r="DYA43" s="46"/>
      <c r="DYB43" s="46"/>
      <c r="DYC43" s="46"/>
      <c r="DYD43" s="46"/>
      <c r="DYE43" s="46"/>
      <c r="DYF43" s="46"/>
      <c r="DYG43" s="46"/>
      <c r="DYH43" s="46"/>
      <c r="DYI43" s="46"/>
      <c r="DYJ43" s="46"/>
      <c r="DYK43" s="46"/>
      <c r="DYL43" s="46"/>
      <c r="DYM43" s="46"/>
      <c r="DYN43" s="46"/>
      <c r="DYO43" s="46"/>
      <c r="DYP43" s="46"/>
      <c r="DYQ43" s="46"/>
      <c r="DYR43" s="46"/>
      <c r="DYS43" s="46"/>
      <c r="DYT43" s="46"/>
      <c r="DYU43" s="46"/>
      <c r="DYV43" s="46"/>
      <c r="DYW43" s="46"/>
      <c r="DYX43" s="46"/>
      <c r="DYY43" s="46"/>
      <c r="DYZ43" s="46"/>
      <c r="DZA43" s="46"/>
      <c r="DZB43" s="46"/>
      <c r="DZC43" s="46"/>
      <c r="DZD43" s="46"/>
      <c r="DZE43" s="46"/>
      <c r="DZF43" s="46"/>
      <c r="DZG43" s="46"/>
      <c r="DZH43" s="46"/>
      <c r="DZI43" s="46"/>
      <c r="DZJ43" s="46"/>
      <c r="DZK43" s="46"/>
      <c r="DZL43" s="46"/>
      <c r="DZM43" s="46"/>
      <c r="DZN43" s="46"/>
      <c r="DZO43" s="46"/>
      <c r="DZP43" s="46"/>
      <c r="DZQ43" s="46"/>
      <c r="DZR43" s="46"/>
      <c r="DZS43" s="46"/>
      <c r="DZT43" s="46"/>
      <c r="DZU43" s="46"/>
      <c r="DZV43" s="46"/>
      <c r="DZW43" s="46"/>
      <c r="DZX43" s="46"/>
      <c r="DZY43" s="46"/>
      <c r="DZZ43" s="46"/>
      <c r="EAA43" s="46"/>
      <c r="EAB43" s="46"/>
      <c r="EAC43" s="46"/>
      <c r="EAD43" s="46"/>
      <c r="EAE43" s="46"/>
      <c r="EAF43" s="46"/>
      <c r="EAG43" s="46"/>
      <c r="EAH43" s="46"/>
      <c r="EAI43" s="46"/>
      <c r="EAJ43" s="46"/>
      <c r="EAK43" s="46"/>
      <c r="EAL43" s="46"/>
      <c r="EAM43" s="46"/>
      <c r="EAN43" s="46"/>
      <c r="EAO43" s="46"/>
      <c r="EAP43" s="46"/>
      <c r="EAQ43" s="46"/>
      <c r="EAR43" s="46"/>
      <c r="EAS43" s="46"/>
      <c r="EAT43" s="46"/>
      <c r="EAU43" s="46"/>
      <c r="EAV43" s="46"/>
      <c r="EAW43" s="46"/>
      <c r="EAX43" s="46"/>
      <c r="EAY43" s="46"/>
      <c r="EAZ43" s="46"/>
      <c r="EBA43" s="46"/>
      <c r="EBB43" s="46"/>
      <c r="EBC43" s="46"/>
      <c r="EBD43" s="46"/>
      <c r="EBE43" s="46"/>
      <c r="EBF43" s="46"/>
      <c r="EBG43" s="46"/>
      <c r="EBH43" s="46"/>
      <c r="EBI43" s="46"/>
      <c r="EBJ43" s="46"/>
      <c r="EBK43" s="46"/>
      <c r="EBL43" s="46"/>
      <c r="EBM43" s="46"/>
      <c r="EBN43" s="46"/>
      <c r="EBO43" s="46"/>
      <c r="EBP43" s="46"/>
      <c r="EBQ43" s="46"/>
      <c r="EBR43" s="46"/>
      <c r="EBS43" s="46"/>
      <c r="EBT43" s="46"/>
      <c r="EBU43" s="46"/>
      <c r="EBV43" s="46"/>
      <c r="EBW43" s="46"/>
      <c r="EBX43" s="46"/>
      <c r="EBY43" s="46"/>
      <c r="EBZ43" s="46"/>
      <c r="ECA43" s="46"/>
      <c r="ECB43" s="46"/>
      <c r="ECC43" s="46"/>
      <c r="ECD43" s="46"/>
      <c r="ECE43" s="46"/>
      <c r="ECF43" s="46"/>
      <c r="ECG43" s="46"/>
      <c r="ECH43" s="46"/>
      <c r="ECI43" s="46"/>
      <c r="ECJ43" s="46"/>
      <c r="ECK43" s="46"/>
      <c r="ECL43" s="46"/>
      <c r="ECM43" s="46"/>
      <c r="ECN43" s="46"/>
      <c r="ECO43" s="46"/>
      <c r="ECP43" s="46"/>
      <c r="ECQ43" s="46"/>
      <c r="ECR43" s="46"/>
      <c r="ECS43" s="46"/>
      <c r="ECT43" s="46"/>
      <c r="ECU43" s="46"/>
      <c r="ECV43" s="46"/>
      <c r="ECW43" s="46"/>
      <c r="ECX43" s="46"/>
      <c r="ECY43" s="46"/>
      <c r="ECZ43" s="46"/>
      <c r="EDA43" s="46"/>
      <c r="EDB43" s="46"/>
      <c r="EDC43" s="46"/>
      <c r="EDD43" s="46"/>
      <c r="EDE43" s="46"/>
      <c r="EDF43" s="46"/>
      <c r="EDG43" s="46"/>
      <c r="EDH43" s="46"/>
      <c r="EDI43" s="46"/>
      <c r="EDJ43" s="46"/>
      <c r="EDK43" s="46"/>
      <c r="EDL43" s="46"/>
      <c r="EDM43" s="46"/>
      <c r="EDN43" s="46"/>
      <c r="EDO43" s="46"/>
      <c r="EDP43" s="46"/>
      <c r="EDQ43" s="46"/>
      <c r="EDR43" s="46"/>
      <c r="EDS43" s="46"/>
      <c r="EDT43" s="46"/>
      <c r="EDU43" s="46"/>
      <c r="EDV43" s="46"/>
      <c r="EDW43" s="46"/>
      <c r="EDX43" s="46"/>
      <c r="EDY43" s="46"/>
      <c r="EDZ43" s="46"/>
      <c r="EEA43" s="46"/>
      <c r="EEB43" s="46"/>
      <c r="EEC43" s="46"/>
      <c r="EED43" s="46"/>
      <c r="EEE43" s="46"/>
      <c r="EEF43" s="46"/>
      <c r="EEG43" s="46"/>
      <c r="EEH43" s="46"/>
      <c r="EEI43" s="46"/>
      <c r="EEJ43" s="46"/>
      <c r="EEK43" s="46"/>
      <c r="EEL43" s="46"/>
      <c r="EEM43" s="46"/>
      <c r="EEN43" s="46"/>
      <c r="EEO43" s="46"/>
      <c r="EEP43" s="46"/>
      <c r="EEQ43" s="46"/>
      <c r="EER43" s="46"/>
      <c r="EES43" s="46"/>
      <c r="EET43" s="46"/>
      <c r="EEU43" s="46"/>
      <c r="EEV43" s="46"/>
      <c r="EEW43" s="46"/>
      <c r="EEX43" s="46"/>
      <c r="EEY43" s="46"/>
      <c r="EEZ43" s="46"/>
      <c r="EFA43" s="46"/>
      <c r="EFB43" s="46"/>
      <c r="EFC43" s="46"/>
      <c r="EFD43" s="46"/>
      <c r="EFE43" s="46"/>
      <c r="EFF43" s="46"/>
      <c r="EFG43" s="46"/>
      <c r="EFH43" s="46"/>
      <c r="EFI43" s="46"/>
      <c r="EFJ43" s="46"/>
      <c r="EFK43" s="46"/>
      <c r="EFL43" s="46"/>
      <c r="EFM43" s="46"/>
      <c r="EFN43" s="46"/>
      <c r="EFO43" s="46"/>
      <c r="EFP43" s="46"/>
      <c r="EFQ43" s="46"/>
      <c r="EFR43" s="46"/>
      <c r="EFS43" s="46"/>
      <c r="EFT43" s="46"/>
      <c r="EFU43" s="46"/>
      <c r="EFV43" s="46"/>
      <c r="EFW43" s="46"/>
      <c r="EFX43" s="46"/>
      <c r="EFY43" s="46"/>
      <c r="EFZ43" s="46"/>
      <c r="EGA43" s="46"/>
      <c r="EGB43" s="46"/>
      <c r="EGC43" s="46"/>
      <c r="EGD43" s="46"/>
      <c r="EGE43" s="46"/>
      <c r="EGF43" s="46"/>
      <c r="EGG43" s="46"/>
      <c r="EGH43" s="46"/>
      <c r="EGI43" s="46"/>
      <c r="EGJ43" s="46"/>
      <c r="EGK43" s="46"/>
      <c r="EGL43" s="46"/>
      <c r="EGM43" s="46"/>
      <c r="EGN43" s="46"/>
      <c r="EGO43" s="46"/>
      <c r="EGP43" s="46"/>
      <c r="EGQ43" s="46"/>
      <c r="EGR43" s="46"/>
      <c r="EGS43" s="46"/>
      <c r="EGT43" s="46"/>
      <c r="EGU43" s="46"/>
      <c r="EGV43" s="46"/>
      <c r="EGW43" s="46"/>
      <c r="EGX43" s="46"/>
      <c r="EGY43" s="46"/>
      <c r="EGZ43" s="46"/>
      <c r="EHA43" s="46"/>
      <c r="EHB43" s="46"/>
      <c r="EHC43" s="46"/>
      <c r="EHD43" s="46"/>
      <c r="EHE43" s="46"/>
      <c r="EHF43" s="46"/>
      <c r="EHG43" s="46"/>
      <c r="EHH43" s="46"/>
      <c r="EHI43" s="46"/>
      <c r="EHJ43" s="46"/>
      <c r="EHK43" s="46"/>
      <c r="EHL43" s="46"/>
      <c r="EHM43" s="46"/>
      <c r="EHN43" s="46"/>
      <c r="EHO43" s="46"/>
      <c r="EHP43" s="46"/>
      <c r="EHQ43" s="46"/>
      <c r="EHR43" s="46"/>
      <c r="EHS43" s="46"/>
      <c r="EHT43" s="46"/>
      <c r="EHU43" s="46"/>
      <c r="EHV43" s="46"/>
      <c r="EHW43" s="46"/>
      <c r="EHX43" s="46"/>
      <c r="EHY43" s="46"/>
      <c r="EHZ43" s="46"/>
      <c r="EIA43" s="46"/>
      <c r="EIB43" s="46"/>
      <c r="EIC43" s="46"/>
      <c r="EID43" s="46"/>
      <c r="EIE43" s="46"/>
      <c r="EIF43" s="46"/>
      <c r="EIG43" s="46"/>
      <c r="EIH43" s="46"/>
      <c r="EII43" s="46"/>
      <c r="EIJ43" s="46"/>
      <c r="EIK43" s="46"/>
      <c r="EIL43" s="46"/>
      <c r="EIM43" s="46"/>
      <c r="EIN43" s="46"/>
      <c r="EIO43" s="46"/>
      <c r="EIP43" s="46"/>
      <c r="EIQ43" s="46"/>
      <c r="EIR43" s="46"/>
      <c r="EIS43" s="46"/>
      <c r="EIT43" s="46"/>
      <c r="EIU43" s="46"/>
      <c r="EIV43" s="46"/>
      <c r="EIW43" s="46"/>
      <c r="EIX43" s="46"/>
      <c r="EIY43" s="46"/>
      <c r="EIZ43" s="46"/>
      <c r="EJA43" s="46"/>
      <c r="EJB43" s="46"/>
      <c r="EJC43" s="46"/>
      <c r="EJD43" s="46"/>
      <c r="EJE43" s="46"/>
      <c r="EJF43" s="46"/>
      <c r="EJG43" s="46"/>
      <c r="EJH43" s="46"/>
      <c r="EJI43" s="46"/>
      <c r="EJJ43" s="46"/>
      <c r="EJK43" s="46"/>
      <c r="EJL43" s="46"/>
      <c r="EJM43" s="46"/>
      <c r="EJN43" s="46"/>
      <c r="EJO43" s="46"/>
      <c r="EJP43" s="46"/>
      <c r="EJQ43" s="46"/>
      <c r="EJR43" s="46"/>
      <c r="EJS43" s="46"/>
      <c r="EJT43" s="46"/>
      <c r="EJU43" s="46"/>
      <c r="EJV43" s="46"/>
      <c r="EJW43" s="46"/>
      <c r="EJX43" s="46"/>
      <c r="EJY43" s="46"/>
      <c r="EJZ43" s="46"/>
      <c r="EKA43" s="46"/>
      <c r="EKB43" s="46"/>
      <c r="EKC43" s="46"/>
      <c r="EKD43" s="46"/>
      <c r="EKE43" s="46"/>
      <c r="EKF43" s="46"/>
      <c r="EKG43" s="46"/>
      <c r="EKH43" s="46"/>
      <c r="EKI43" s="46"/>
      <c r="EKJ43" s="46"/>
      <c r="EKK43" s="46"/>
      <c r="EKL43" s="46"/>
      <c r="EKM43" s="46"/>
      <c r="EKN43" s="46"/>
      <c r="EKO43" s="46"/>
      <c r="EKP43" s="46"/>
      <c r="EKQ43" s="46"/>
      <c r="EKR43" s="46"/>
      <c r="EKS43" s="46"/>
      <c r="EKT43" s="46"/>
      <c r="EKU43" s="46"/>
      <c r="EKV43" s="46"/>
      <c r="EKW43" s="46"/>
      <c r="EKX43" s="46"/>
      <c r="EKY43" s="46"/>
      <c r="EKZ43" s="46"/>
      <c r="ELA43" s="46"/>
      <c r="ELB43" s="46"/>
      <c r="ELC43" s="46"/>
      <c r="ELD43" s="46"/>
      <c r="ELE43" s="46"/>
      <c r="ELF43" s="46"/>
      <c r="ELG43" s="46"/>
      <c r="ELH43" s="46"/>
      <c r="ELI43" s="46"/>
      <c r="ELJ43" s="46"/>
      <c r="ELK43" s="46"/>
      <c r="ELL43" s="46"/>
      <c r="ELM43" s="46"/>
      <c r="ELN43" s="46"/>
      <c r="ELO43" s="46"/>
      <c r="ELP43" s="46"/>
      <c r="ELQ43" s="46"/>
      <c r="ELR43" s="46"/>
      <c r="ELS43" s="46"/>
      <c r="ELT43" s="46"/>
      <c r="ELU43" s="46"/>
      <c r="ELV43" s="46"/>
      <c r="ELW43" s="46"/>
      <c r="ELX43" s="46"/>
      <c r="ELY43" s="46"/>
      <c r="ELZ43" s="46"/>
      <c r="EMA43" s="46"/>
      <c r="EMB43" s="46"/>
      <c r="EMC43" s="46"/>
      <c r="EMD43" s="46"/>
      <c r="EME43" s="46"/>
      <c r="EMF43" s="46"/>
      <c r="EMG43" s="46"/>
      <c r="EMH43" s="46"/>
      <c r="EMI43" s="46"/>
      <c r="EMJ43" s="46"/>
      <c r="EMK43" s="46"/>
      <c r="EML43" s="46"/>
      <c r="EMM43" s="46"/>
      <c r="EMN43" s="46"/>
      <c r="EMO43" s="46"/>
      <c r="EMP43" s="46"/>
      <c r="EMQ43" s="46"/>
      <c r="EMR43" s="46"/>
      <c r="EMS43" s="46"/>
      <c r="EMT43" s="46"/>
      <c r="EMU43" s="46"/>
      <c r="EMV43" s="46"/>
      <c r="EMW43" s="46"/>
      <c r="EMX43" s="46"/>
      <c r="EMY43" s="46"/>
      <c r="EMZ43" s="46"/>
      <c r="ENA43" s="46"/>
      <c r="ENB43" s="46"/>
      <c r="ENC43" s="46"/>
      <c r="END43" s="46"/>
      <c r="ENE43" s="46"/>
      <c r="ENF43" s="46"/>
      <c r="ENG43" s="46"/>
      <c r="ENH43" s="46"/>
      <c r="ENI43" s="46"/>
      <c r="ENJ43" s="46"/>
      <c r="ENK43" s="46"/>
      <c r="ENL43" s="46"/>
      <c r="ENM43" s="46"/>
      <c r="ENN43" s="46"/>
      <c r="ENO43" s="46"/>
      <c r="ENP43" s="46"/>
      <c r="ENQ43" s="46"/>
      <c r="ENR43" s="46"/>
      <c r="ENS43" s="46"/>
      <c r="ENT43" s="46"/>
      <c r="ENU43" s="46"/>
      <c r="ENV43" s="46"/>
      <c r="ENW43" s="46"/>
      <c r="ENX43" s="46"/>
      <c r="ENY43" s="46"/>
      <c r="ENZ43" s="46"/>
      <c r="EOA43" s="46"/>
      <c r="EOB43" s="46"/>
      <c r="EOC43" s="46"/>
      <c r="EOD43" s="46"/>
      <c r="EOE43" s="46"/>
      <c r="EOF43" s="46"/>
      <c r="EOG43" s="46"/>
      <c r="EOH43" s="46"/>
      <c r="EOI43" s="46"/>
      <c r="EOJ43" s="46"/>
      <c r="EOK43" s="46"/>
      <c r="EOL43" s="46"/>
      <c r="EOM43" s="46"/>
      <c r="EON43" s="46"/>
      <c r="EOO43" s="46"/>
      <c r="EOP43" s="46"/>
      <c r="EOQ43" s="46"/>
      <c r="EOR43" s="46"/>
      <c r="EOS43" s="46"/>
      <c r="EOT43" s="46"/>
      <c r="EOU43" s="46"/>
      <c r="EOV43" s="46"/>
      <c r="EOW43" s="46"/>
      <c r="EOX43" s="46"/>
      <c r="EOY43" s="46"/>
      <c r="EOZ43" s="46"/>
      <c r="EPA43" s="46"/>
      <c r="EPB43" s="46"/>
      <c r="EPC43" s="46"/>
      <c r="EPD43" s="46"/>
      <c r="EPE43" s="46"/>
      <c r="EPF43" s="46"/>
      <c r="EPG43" s="46"/>
      <c r="EPH43" s="46"/>
      <c r="EPI43" s="46"/>
      <c r="EPJ43" s="46"/>
      <c r="EPK43" s="46"/>
      <c r="EPL43" s="46"/>
      <c r="EPM43" s="46"/>
      <c r="EPN43" s="46"/>
      <c r="EPO43" s="46"/>
      <c r="EPP43" s="46"/>
      <c r="EPQ43" s="46"/>
      <c r="EPR43" s="46"/>
      <c r="EPS43" s="46"/>
      <c r="EPT43" s="46"/>
      <c r="EPU43" s="46"/>
      <c r="EPV43" s="46"/>
      <c r="EPW43" s="46"/>
      <c r="EPX43" s="46"/>
      <c r="EPY43" s="46"/>
      <c r="EPZ43" s="46"/>
      <c r="EQA43" s="46"/>
      <c r="EQB43" s="46"/>
      <c r="EQC43" s="46"/>
      <c r="EQD43" s="46"/>
      <c r="EQE43" s="46"/>
      <c r="EQF43" s="46"/>
      <c r="EQG43" s="46"/>
      <c r="EQH43" s="46"/>
      <c r="EQI43" s="46"/>
      <c r="EQJ43" s="46"/>
      <c r="EQK43" s="46"/>
      <c r="EQL43" s="46"/>
      <c r="EQM43" s="46"/>
      <c r="EQN43" s="46"/>
      <c r="EQO43" s="46"/>
      <c r="EQP43" s="46"/>
      <c r="EQQ43" s="46"/>
      <c r="EQR43" s="46"/>
      <c r="EQS43" s="46"/>
      <c r="EQT43" s="46"/>
      <c r="EQU43" s="46"/>
      <c r="EQV43" s="46"/>
      <c r="EQW43" s="46"/>
      <c r="EQX43" s="46"/>
      <c r="EQY43" s="46"/>
      <c r="EQZ43" s="46"/>
      <c r="ERA43" s="46"/>
      <c r="ERB43" s="46"/>
      <c r="ERC43" s="46"/>
      <c r="ERD43" s="46"/>
      <c r="ERE43" s="46"/>
      <c r="ERF43" s="46"/>
      <c r="ERG43" s="46"/>
      <c r="ERH43" s="46"/>
      <c r="ERI43" s="46"/>
      <c r="ERJ43" s="46"/>
      <c r="ERK43" s="46"/>
      <c r="ERL43" s="46"/>
      <c r="ERM43" s="46"/>
      <c r="ERN43" s="46"/>
      <c r="ERO43" s="46"/>
      <c r="ERP43" s="46"/>
      <c r="ERQ43" s="46"/>
      <c r="ERR43" s="46"/>
      <c r="ERS43" s="46"/>
      <c r="ERT43" s="46"/>
      <c r="ERU43" s="46"/>
      <c r="ERV43" s="46"/>
      <c r="ERW43" s="46"/>
      <c r="ERX43" s="46"/>
      <c r="ERY43" s="46"/>
      <c r="ERZ43" s="46"/>
      <c r="ESA43" s="46"/>
      <c r="ESB43" s="46"/>
      <c r="ESC43" s="46"/>
      <c r="ESD43" s="46"/>
      <c r="ESE43" s="46"/>
      <c r="ESF43" s="46"/>
      <c r="ESG43" s="46"/>
      <c r="ESH43" s="46"/>
      <c r="ESI43" s="46"/>
      <c r="ESJ43" s="46"/>
      <c r="ESK43" s="46"/>
      <c r="ESL43" s="46"/>
      <c r="ESM43" s="46"/>
      <c r="ESN43" s="46"/>
      <c r="ESO43" s="46"/>
      <c r="ESP43" s="46"/>
      <c r="ESQ43" s="46"/>
      <c r="ESR43" s="46"/>
      <c r="ESS43" s="46"/>
      <c r="EST43" s="46"/>
      <c r="ESU43" s="46"/>
      <c r="ESV43" s="46"/>
      <c r="ESW43" s="46"/>
      <c r="ESX43" s="46"/>
      <c r="ESY43" s="46"/>
      <c r="ESZ43" s="46"/>
      <c r="ETA43" s="46"/>
      <c r="ETB43" s="46"/>
      <c r="ETC43" s="46"/>
      <c r="ETD43" s="46"/>
      <c r="ETE43" s="46"/>
      <c r="ETF43" s="46"/>
      <c r="ETG43" s="46"/>
      <c r="ETH43" s="46"/>
      <c r="ETI43" s="46"/>
      <c r="ETJ43" s="46"/>
      <c r="ETK43" s="46"/>
      <c r="ETL43" s="46"/>
      <c r="ETM43" s="46"/>
      <c r="ETN43" s="46"/>
      <c r="ETO43" s="46"/>
      <c r="ETP43" s="46"/>
      <c r="ETQ43" s="46"/>
      <c r="ETR43" s="46"/>
      <c r="ETS43" s="46"/>
      <c r="ETT43" s="46"/>
      <c r="ETU43" s="46"/>
      <c r="ETV43" s="46"/>
      <c r="ETW43" s="46"/>
      <c r="ETX43" s="46"/>
      <c r="ETY43" s="46"/>
      <c r="ETZ43" s="46"/>
      <c r="EUA43" s="46"/>
      <c r="EUB43" s="46"/>
      <c r="EUC43" s="46"/>
      <c r="EUD43" s="46"/>
      <c r="EUE43" s="46"/>
      <c r="EUF43" s="46"/>
      <c r="EUG43" s="46"/>
      <c r="EUH43" s="46"/>
      <c r="EUI43" s="46"/>
      <c r="EUJ43" s="46"/>
      <c r="EUK43" s="46"/>
      <c r="EUL43" s="46"/>
      <c r="EUM43" s="46"/>
      <c r="EUN43" s="46"/>
      <c r="EUO43" s="46"/>
      <c r="EUP43" s="46"/>
      <c r="EUQ43" s="46"/>
      <c r="EUR43" s="46"/>
      <c r="EUS43" s="46"/>
      <c r="EUT43" s="46"/>
      <c r="EUU43" s="46"/>
      <c r="EUV43" s="46"/>
      <c r="EUW43" s="46"/>
      <c r="EUX43" s="46"/>
      <c r="EUY43" s="46"/>
      <c r="EUZ43" s="46"/>
      <c r="EVA43" s="46"/>
      <c r="EVB43" s="46"/>
      <c r="EVC43" s="46"/>
      <c r="EVD43" s="46"/>
      <c r="EVE43" s="46"/>
      <c r="EVF43" s="46"/>
      <c r="EVG43" s="46"/>
      <c r="EVH43" s="46"/>
      <c r="EVI43" s="46"/>
      <c r="EVJ43" s="46"/>
      <c r="EVK43" s="46"/>
      <c r="EVL43" s="46"/>
      <c r="EVM43" s="46"/>
      <c r="EVN43" s="46"/>
      <c r="EVO43" s="46"/>
      <c r="EVP43" s="46"/>
      <c r="EVQ43" s="46"/>
      <c r="EVR43" s="46"/>
      <c r="EVS43" s="46"/>
      <c r="EVT43" s="46"/>
      <c r="EVU43" s="46"/>
      <c r="EVV43" s="46"/>
      <c r="EVW43" s="46"/>
      <c r="EVX43" s="46"/>
      <c r="EVY43" s="46"/>
      <c r="EVZ43" s="46"/>
      <c r="EWA43" s="46"/>
      <c r="EWB43" s="46"/>
      <c r="EWC43" s="46"/>
      <c r="EWD43" s="46"/>
      <c r="EWE43" s="46"/>
      <c r="EWF43" s="46"/>
      <c r="EWG43" s="46"/>
      <c r="EWH43" s="46"/>
      <c r="EWI43" s="46"/>
      <c r="EWJ43" s="46"/>
      <c r="EWK43" s="46"/>
      <c r="EWL43" s="46"/>
      <c r="EWM43" s="46"/>
      <c r="EWN43" s="46"/>
      <c r="EWO43" s="46"/>
      <c r="EWP43" s="46"/>
      <c r="EWQ43" s="46"/>
      <c r="EWR43" s="46"/>
      <c r="EWS43" s="46"/>
      <c r="EWT43" s="46"/>
      <c r="EWU43" s="46"/>
      <c r="EWV43" s="46"/>
      <c r="EWW43" s="46"/>
      <c r="EWX43" s="46"/>
      <c r="EWY43" s="46"/>
      <c r="EWZ43" s="46"/>
      <c r="EXA43" s="46"/>
      <c r="EXB43" s="46"/>
      <c r="EXC43" s="46"/>
      <c r="EXD43" s="46"/>
      <c r="EXE43" s="46"/>
      <c r="EXF43" s="46"/>
      <c r="EXG43" s="46"/>
      <c r="EXH43" s="46"/>
      <c r="EXI43" s="46"/>
      <c r="EXJ43" s="46"/>
      <c r="EXK43" s="46"/>
      <c r="EXL43" s="46"/>
      <c r="EXM43" s="46"/>
      <c r="EXN43" s="46"/>
      <c r="EXO43" s="46"/>
      <c r="EXP43" s="46"/>
      <c r="EXQ43" s="46"/>
      <c r="EXR43" s="46"/>
      <c r="EXS43" s="46"/>
      <c r="EXT43" s="46"/>
      <c r="EXU43" s="46"/>
      <c r="EXV43" s="46"/>
      <c r="EXW43" s="46"/>
      <c r="EXX43" s="46"/>
      <c r="EXY43" s="46"/>
      <c r="EXZ43" s="46"/>
      <c r="EYA43" s="46"/>
      <c r="EYB43" s="46"/>
      <c r="EYC43" s="46"/>
      <c r="EYD43" s="46"/>
      <c r="EYE43" s="46"/>
      <c r="EYF43" s="46"/>
      <c r="EYG43" s="46"/>
      <c r="EYH43" s="46"/>
      <c r="EYI43" s="46"/>
      <c r="EYJ43" s="46"/>
      <c r="EYK43" s="46"/>
      <c r="EYL43" s="46"/>
      <c r="EYM43" s="46"/>
      <c r="EYN43" s="46"/>
      <c r="EYO43" s="46"/>
      <c r="EYP43" s="46"/>
      <c r="EYQ43" s="46"/>
      <c r="EYR43" s="46"/>
      <c r="EYS43" s="46"/>
      <c r="EYT43" s="46"/>
      <c r="EYU43" s="46"/>
      <c r="EYV43" s="46"/>
      <c r="EYW43" s="46"/>
      <c r="EYX43" s="46"/>
      <c r="EYY43" s="46"/>
      <c r="EYZ43" s="46"/>
      <c r="EZA43" s="46"/>
      <c r="EZB43" s="46"/>
      <c r="EZC43" s="46"/>
      <c r="EZD43" s="46"/>
      <c r="EZE43" s="46"/>
      <c r="EZF43" s="46"/>
      <c r="EZG43" s="46"/>
      <c r="EZH43" s="46"/>
      <c r="EZI43" s="46"/>
      <c r="EZJ43" s="46"/>
      <c r="EZK43" s="46"/>
      <c r="EZL43" s="46"/>
      <c r="EZM43" s="46"/>
      <c r="EZN43" s="46"/>
      <c r="EZO43" s="46"/>
      <c r="EZP43" s="46"/>
      <c r="EZQ43" s="46"/>
      <c r="EZR43" s="46"/>
      <c r="EZS43" s="46"/>
      <c r="EZT43" s="46"/>
      <c r="EZU43" s="46"/>
      <c r="EZV43" s="46"/>
      <c r="EZW43" s="46"/>
      <c r="EZX43" s="46"/>
      <c r="EZY43" s="46"/>
      <c r="EZZ43" s="46"/>
      <c r="FAA43" s="46"/>
      <c r="FAB43" s="46"/>
      <c r="FAC43" s="46"/>
      <c r="FAD43" s="46"/>
      <c r="FAE43" s="46"/>
      <c r="FAF43" s="46"/>
      <c r="FAG43" s="46"/>
      <c r="FAH43" s="46"/>
      <c r="FAI43" s="46"/>
      <c r="FAJ43" s="46"/>
      <c r="FAK43" s="46"/>
      <c r="FAL43" s="46"/>
      <c r="FAM43" s="46"/>
      <c r="FAN43" s="46"/>
      <c r="FAO43" s="46"/>
      <c r="FAP43" s="46"/>
      <c r="FAQ43" s="46"/>
      <c r="FAR43" s="46"/>
      <c r="FAS43" s="46"/>
      <c r="FAT43" s="46"/>
      <c r="FAU43" s="46"/>
      <c r="FAV43" s="46"/>
      <c r="FAW43" s="46"/>
      <c r="FAX43" s="46"/>
      <c r="FAY43" s="46"/>
      <c r="FAZ43" s="46"/>
      <c r="FBA43" s="46"/>
      <c r="FBB43" s="46"/>
      <c r="FBC43" s="46"/>
      <c r="FBD43" s="46"/>
      <c r="FBE43" s="46"/>
      <c r="FBF43" s="46"/>
      <c r="FBG43" s="46"/>
      <c r="FBH43" s="46"/>
      <c r="FBI43" s="46"/>
      <c r="FBJ43" s="46"/>
      <c r="FBK43" s="46"/>
      <c r="FBL43" s="46"/>
      <c r="FBM43" s="46"/>
      <c r="FBN43" s="46"/>
      <c r="FBO43" s="46"/>
      <c r="FBP43" s="46"/>
      <c r="FBQ43" s="46"/>
      <c r="FBR43" s="46"/>
      <c r="FBS43" s="46"/>
      <c r="FBT43" s="46"/>
      <c r="FBU43" s="46"/>
      <c r="FBV43" s="46"/>
      <c r="FBW43" s="46"/>
      <c r="FBX43" s="46"/>
      <c r="FBY43" s="46"/>
      <c r="FBZ43" s="46"/>
      <c r="FCA43" s="46"/>
      <c r="FCB43" s="46"/>
      <c r="FCC43" s="46"/>
      <c r="FCD43" s="46"/>
      <c r="FCE43" s="46"/>
      <c r="FCF43" s="46"/>
      <c r="FCG43" s="46"/>
      <c r="FCH43" s="46"/>
      <c r="FCI43" s="46"/>
      <c r="FCJ43" s="46"/>
      <c r="FCK43" s="46"/>
      <c r="FCL43" s="46"/>
      <c r="FCM43" s="46"/>
      <c r="FCN43" s="46"/>
      <c r="FCO43" s="46"/>
      <c r="FCP43" s="46"/>
      <c r="FCQ43" s="46"/>
      <c r="FCR43" s="46"/>
      <c r="FCS43" s="46"/>
      <c r="FCT43" s="46"/>
      <c r="FCU43" s="46"/>
      <c r="FCV43" s="46"/>
      <c r="FCW43" s="46"/>
      <c r="FCX43" s="46"/>
      <c r="FCY43" s="46"/>
      <c r="FCZ43" s="46"/>
      <c r="FDA43" s="46"/>
      <c r="FDB43" s="46"/>
      <c r="FDC43" s="46"/>
      <c r="FDD43" s="46"/>
      <c r="FDE43" s="46"/>
      <c r="FDF43" s="46"/>
      <c r="FDG43" s="46"/>
      <c r="FDH43" s="46"/>
      <c r="FDI43" s="46"/>
      <c r="FDJ43" s="46"/>
      <c r="FDK43" s="46"/>
      <c r="FDL43" s="46"/>
      <c r="FDM43" s="46"/>
      <c r="FDN43" s="46"/>
      <c r="FDO43" s="46"/>
      <c r="FDP43" s="46"/>
      <c r="FDQ43" s="46"/>
      <c r="FDR43" s="46"/>
      <c r="FDS43" s="46"/>
      <c r="FDT43" s="46"/>
      <c r="FDU43" s="46"/>
      <c r="FDV43" s="46"/>
      <c r="FDW43" s="46"/>
      <c r="FDX43" s="46"/>
      <c r="FDY43" s="46"/>
      <c r="FDZ43" s="46"/>
      <c r="FEA43" s="46"/>
      <c r="FEB43" s="46"/>
      <c r="FEC43" s="46"/>
      <c r="FED43" s="46"/>
      <c r="FEE43" s="46"/>
      <c r="FEF43" s="46"/>
      <c r="FEG43" s="46"/>
      <c r="FEH43" s="46"/>
      <c r="FEI43" s="46"/>
      <c r="FEJ43" s="46"/>
      <c r="FEK43" s="46"/>
      <c r="FEL43" s="46"/>
      <c r="FEM43" s="46"/>
      <c r="FEN43" s="46"/>
      <c r="FEO43" s="46"/>
      <c r="FEP43" s="46"/>
      <c r="FEQ43" s="46"/>
      <c r="FER43" s="46"/>
      <c r="FES43" s="46"/>
      <c r="FET43" s="46"/>
      <c r="FEU43" s="46"/>
      <c r="FEV43" s="46"/>
      <c r="FEW43" s="46"/>
      <c r="FEX43" s="46"/>
      <c r="FEY43" s="46"/>
      <c r="FEZ43" s="46"/>
      <c r="FFA43" s="46"/>
      <c r="FFB43" s="46"/>
      <c r="FFC43" s="46"/>
      <c r="FFD43" s="46"/>
      <c r="FFE43" s="46"/>
      <c r="FFF43" s="46"/>
      <c r="FFG43" s="46"/>
      <c r="FFH43" s="46"/>
      <c r="FFI43" s="46"/>
      <c r="FFJ43" s="46"/>
      <c r="FFK43" s="46"/>
      <c r="FFL43" s="46"/>
      <c r="FFM43" s="46"/>
      <c r="FFN43" s="46"/>
      <c r="FFO43" s="46"/>
      <c r="FFP43" s="46"/>
      <c r="FFQ43" s="46"/>
      <c r="FFR43" s="46"/>
      <c r="FFS43" s="46"/>
      <c r="FFT43" s="46"/>
      <c r="FFU43" s="46"/>
      <c r="FFV43" s="46"/>
      <c r="FFW43" s="46"/>
      <c r="FFX43" s="46"/>
      <c r="FFY43" s="46"/>
      <c r="FFZ43" s="46"/>
      <c r="FGA43" s="46"/>
      <c r="FGB43" s="46"/>
      <c r="FGC43" s="46"/>
      <c r="FGD43" s="46"/>
      <c r="FGE43" s="46"/>
      <c r="FGF43" s="46"/>
      <c r="FGG43" s="46"/>
      <c r="FGH43" s="46"/>
      <c r="FGI43" s="46"/>
      <c r="FGJ43" s="46"/>
      <c r="FGK43" s="46"/>
      <c r="FGL43" s="46"/>
      <c r="FGM43" s="46"/>
      <c r="FGN43" s="46"/>
      <c r="FGO43" s="46"/>
      <c r="FGP43" s="46"/>
      <c r="FGQ43" s="46"/>
      <c r="FGR43" s="46"/>
      <c r="FGS43" s="46"/>
      <c r="FGT43" s="46"/>
      <c r="FGU43" s="46"/>
      <c r="FGV43" s="46"/>
      <c r="FGW43" s="46"/>
      <c r="FGX43" s="46"/>
      <c r="FGY43" s="46"/>
      <c r="FGZ43" s="46"/>
      <c r="FHA43" s="46"/>
      <c r="FHB43" s="46"/>
      <c r="FHC43" s="46"/>
      <c r="FHD43" s="46"/>
      <c r="FHE43" s="46"/>
      <c r="FHF43" s="46"/>
      <c r="FHG43" s="46"/>
      <c r="FHH43" s="46"/>
      <c r="FHI43" s="46"/>
      <c r="FHJ43" s="46"/>
      <c r="FHK43" s="46"/>
      <c r="FHL43" s="46"/>
      <c r="FHM43" s="46"/>
      <c r="FHN43" s="46"/>
      <c r="FHO43" s="46"/>
      <c r="FHP43" s="46"/>
      <c r="FHQ43" s="46"/>
      <c r="FHR43" s="46"/>
      <c r="FHS43" s="46"/>
      <c r="FHT43" s="46"/>
      <c r="FHU43" s="46"/>
      <c r="FHV43" s="46"/>
      <c r="FHW43" s="46"/>
      <c r="FHX43" s="46"/>
      <c r="FHY43" s="46"/>
      <c r="FHZ43" s="46"/>
      <c r="FIA43" s="46"/>
      <c r="FIB43" s="46"/>
      <c r="FIC43" s="46"/>
      <c r="FID43" s="46"/>
      <c r="FIE43" s="46"/>
      <c r="FIF43" s="46"/>
      <c r="FIG43" s="46"/>
      <c r="FIH43" s="46"/>
      <c r="FII43" s="46"/>
      <c r="FIJ43" s="46"/>
      <c r="FIK43" s="46"/>
      <c r="FIL43" s="46"/>
      <c r="FIM43" s="46"/>
      <c r="FIN43" s="46"/>
      <c r="FIO43" s="46"/>
      <c r="FIP43" s="46"/>
      <c r="FIQ43" s="46"/>
      <c r="FIR43" s="46"/>
      <c r="FIS43" s="46"/>
      <c r="FIT43" s="46"/>
      <c r="FIU43" s="46"/>
      <c r="FIV43" s="46"/>
      <c r="FIW43" s="46"/>
      <c r="FIX43" s="46"/>
      <c r="FIY43" s="46"/>
      <c r="FIZ43" s="46"/>
      <c r="FJA43" s="46"/>
      <c r="FJB43" s="46"/>
      <c r="FJC43" s="46"/>
      <c r="FJD43" s="46"/>
      <c r="FJE43" s="46"/>
      <c r="FJF43" s="46"/>
      <c r="FJG43" s="46"/>
      <c r="FJH43" s="46"/>
      <c r="FJI43" s="46"/>
      <c r="FJJ43" s="46"/>
      <c r="FJK43" s="46"/>
      <c r="FJL43" s="46"/>
      <c r="FJM43" s="46"/>
      <c r="FJN43" s="46"/>
      <c r="FJO43" s="46"/>
      <c r="FJP43" s="46"/>
      <c r="FJQ43" s="46"/>
      <c r="FJR43" s="46"/>
      <c r="FJS43" s="46"/>
      <c r="FJT43" s="46"/>
      <c r="FJU43" s="46"/>
      <c r="FJV43" s="46"/>
      <c r="FJW43" s="46"/>
      <c r="FJX43" s="46"/>
      <c r="FJY43" s="46"/>
      <c r="FJZ43" s="46"/>
      <c r="FKA43" s="46"/>
      <c r="FKB43" s="46"/>
      <c r="FKC43" s="46"/>
      <c r="FKD43" s="46"/>
      <c r="FKE43" s="46"/>
      <c r="FKF43" s="46"/>
      <c r="FKG43" s="46"/>
      <c r="FKH43" s="46"/>
      <c r="FKI43" s="46"/>
      <c r="FKJ43" s="46"/>
      <c r="FKK43" s="46"/>
      <c r="FKL43" s="46"/>
      <c r="FKM43" s="46"/>
      <c r="FKN43" s="46"/>
      <c r="FKO43" s="46"/>
      <c r="FKP43" s="46"/>
      <c r="FKQ43" s="46"/>
      <c r="FKR43" s="46"/>
      <c r="FKS43" s="46"/>
      <c r="FKT43" s="46"/>
      <c r="FKU43" s="46"/>
      <c r="FKV43" s="46"/>
      <c r="FKW43" s="46"/>
      <c r="FKX43" s="46"/>
      <c r="FKY43" s="46"/>
      <c r="FKZ43" s="46"/>
      <c r="FLA43" s="46"/>
      <c r="FLB43" s="46"/>
      <c r="FLC43" s="46"/>
      <c r="FLD43" s="46"/>
      <c r="FLE43" s="46"/>
      <c r="FLF43" s="46"/>
      <c r="FLG43" s="46"/>
      <c r="FLH43" s="46"/>
      <c r="FLI43" s="46"/>
      <c r="FLJ43" s="46"/>
      <c r="FLK43" s="46"/>
      <c r="FLL43" s="46"/>
      <c r="FLM43" s="46"/>
      <c r="FLN43" s="46"/>
      <c r="FLO43" s="46"/>
      <c r="FLP43" s="46"/>
      <c r="FLQ43" s="46"/>
      <c r="FLR43" s="46"/>
      <c r="FLS43" s="46"/>
      <c r="FLT43" s="46"/>
      <c r="FLU43" s="46"/>
      <c r="FLV43" s="46"/>
      <c r="FLW43" s="46"/>
      <c r="FLX43" s="46"/>
      <c r="FLY43" s="46"/>
      <c r="FLZ43" s="46"/>
      <c r="FMA43" s="46"/>
      <c r="FMB43" s="46"/>
      <c r="FMC43" s="46"/>
      <c r="FMD43" s="46"/>
      <c r="FME43" s="46"/>
      <c r="FMF43" s="46"/>
      <c r="FMG43" s="46"/>
      <c r="FMH43" s="46"/>
      <c r="FMI43" s="46"/>
      <c r="FMJ43" s="46"/>
      <c r="FMK43" s="46"/>
      <c r="FML43" s="46"/>
      <c r="FMM43" s="46"/>
      <c r="FMN43" s="46"/>
      <c r="FMO43" s="46"/>
      <c r="FMP43" s="46"/>
      <c r="FMQ43" s="46"/>
      <c r="FMR43" s="46"/>
      <c r="FMS43" s="46"/>
      <c r="FMT43" s="46"/>
      <c r="FMU43" s="46"/>
      <c r="FMV43" s="46"/>
      <c r="FMW43" s="46"/>
      <c r="FMX43" s="46"/>
      <c r="FMY43" s="46"/>
      <c r="FMZ43" s="46"/>
      <c r="FNA43" s="46"/>
      <c r="FNB43" s="46"/>
      <c r="FNC43" s="46"/>
      <c r="FND43" s="46"/>
      <c r="FNE43" s="46"/>
      <c r="FNF43" s="46"/>
      <c r="FNG43" s="46"/>
      <c r="FNH43" s="46"/>
      <c r="FNI43" s="46"/>
      <c r="FNJ43" s="46"/>
      <c r="FNK43" s="46"/>
      <c r="FNL43" s="46"/>
      <c r="FNM43" s="46"/>
      <c r="FNN43" s="46"/>
      <c r="FNO43" s="46"/>
      <c r="FNP43" s="46"/>
      <c r="FNQ43" s="46"/>
      <c r="FNR43" s="46"/>
      <c r="FNS43" s="46"/>
      <c r="FNT43" s="46"/>
      <c r="FNU43" s="46"/>
      <c r="FNV43" s="46"/>
      <c r="FNW43" s="46"/>
      <c r="FNX43" s="46"/>
      <c r="FNY43" s="46"/>
      <c r="FNZ43" s="46"/>
      <c r="FOA43" s="46"/>
      <c r="FOB43" s="46"/>
      <c r="FOC43" s="46"/>
      <c r="FOD43" s="46"/>
      <c r="FOE43" s="46"/>
      <c r="FOF43" s="46"/>
      <c r="FOG43" s="46"/>
      <c r="FOH43" s="46"/>
      <c r="FOI43" s="46"/>
      <c r="FOJ43" s="46"/>
      <c r="FOK43" s="46"/>
      <c r="FOL43" s="46"/>
      <c r="FOM43" s="46"/>
      <c r="FON43" s="46"/>
      <c r="FOO43" s="46"/>
      <c r="FOP43" s="46"/>
      <c r="FOQ43" s="46"/>
      <c r="FOR43" s="46"/>
      <c r="FOS43" s="46"/>
      <c r="FOT43" s="46"/>
      <c r="FOU43" s="46"/>
      <c r="FOV43" s="46"/>
      <c r="FOW43" s="46"/>
      <c r="FOX43" s="46"/>
      <c r="FOY43" s="46"/>
      <c r="FOZ43" s="46"/>
      <c r="FPA43" s="46"/>
      <c r="FPB43" s="46"/>
      <c r="FPC43" s="46"/>
      <c r="FPD43" s="46"/>
      <c r="FPE43" s="46"/>
      <c r="FPF43" s="46"/>
      <c r="FPG43" s="46"/>
      <c r="FPH43" s="46"/>
      <c r="FPI43" s="46"/>
      <c r="FPJ43" s="46"/>
      <c r="FPK43" s="46"/>
      <c r="FPL43" s="46"/>
      <c r="FPM43" s="46"/>
      <c r="FPN43" s="46"/>
      <c r="FPO43" s="46"/>
      <c r="FPP43" s="46"/>
      <c r="FPQ43" s="46"/>
      <c r="FPR43" s="46"/>
      <c r="FPS43" s="46"/>
      <c r="FPT43" s="46"/>
      <c r="FPU43" s="46"/>
      <c r="FPV43" s="46"/>
      <c r="FPW43" s="46"/>
      <c r="FPX43" s="46"/>
      <c r="FPY43" s="46"/>
      <c r="FPZ43" s="46"/>
      <c r="FQA43" s="46"/>
      <c r="FQB43" s="46"/>
      <c r="FQC43" s="46"/>
      <c r="FQD43" s="46"/>
      <c r="FQE43" s="46"/>
      <c r="FQF43" s="46"/>
      <c r="FQG43" s="46"/>
      <c r="FQH43" s="46"/>
      <c r="FQI43" s="46"/>
      <c r="FQJ43" s="46"/>
      <c r="FQK43" s="46"/>
      <c r="FQL43" s="46"/>
      <c r="FQM43" s="46"/>
      <c r="FQN43" s="46"/>
      <c r="FQO43" s="46"/>
      <c r="FQP43" s="46"/>
      <c r="FQQ43" s="46"/>
      <c r="FQR43" s="46"/>
      <c r="FQS43" s="46"/>
      <c r="FQT43" s="46"/>
      <c r="FQU43" s="46"/>
      <c r="FQV43" s="46"/>
      <c r="FQW43" s="46"/>
      <c r="FQX43" s="46"/>
      <c r="FQY43" s="46"/>
      <c r="FQZ43" s="46"/>
      <c r="FRA43" s="46"/>
      <c r="FRB43" s="46"/>
      <c r="FRC43" s="46"/>
      <c r="FRD43" s="46"/>
      <c r="FRE43" s="46"/>
      <c r="FRF43" s="46"/>
      <c r="FRG43" s="46"/>
      <c r="FRH43" s="46"/>
      <c r="FRI43" s="46"/>
      <c r="FRJ43" s="46"/>
      <c r="FRK43" s="46"/>
      <c r="FRL43" s="46"/>
      <c r="FRM43" s="46"/>
      <c r="FRN43" s="46"/>
      <c r="FRO43" s="46"/>
      <c r="FRP43" s="46"/>
      <c r="FRQ43" s="46"/>
      <c r="FRR43" s="46"/>
      <c r="FRS43" s="46"/>
      <c r="FRT43" s="46"/>
      <c r="FRU43" s="46"/>
      <c r="FRV43" s="46"/>
      <c r="FRW43" s="46"/>
      <c r="FRX43" s="46"/>
      <c r="FRY43" s="46"/>
      <c r="FRZ43" s="46"/>
      <c r="FSA43" s="46"/>
      <c r="FSB43" s="46"/>
      <c r="FSC43" s="46"/>
      <c r="FSD43" s="46"/>
      <c r="FSE43" s="46"/>
      <c r="FSF43" s="46"/>
      <c r="FSG43" s="46"/>
      <c r="FSH43" s="46"/>
      <c r="FSI43" s="46"/>
      <c r="FSJ43" s="46"/>
      <c r="FSK43" s="46"/>
      <c r="FSL43" s="46"/>
      <c r="FSM43" s="46"/>
      <c r="FSN43" s="46"/>
      <c r="FSO43" s="46"/>
      <c r="FSP43" s="46"/>
      <c r="FSQ43" s="46"/>
      <c r="FSR43" s="46"/>
      <c r="FSS43" s="46"/>
      <c r="FST43" s="46"/>
      <c r="FSU43" s="46"/>
      <c r="FSV43" s="46"/>
      <c r="FSW43" s="46"/>
      <c r="FSX43" s="46"/>
      <c r="FSY43" s="46"/>
      <c r="FSZ43" s="46"/>
      <c r="FTA43" s="46"/>
      <c r="FTB43" s="46"/>
      <c r="FTC43" s="46"/>
      <c r="FTD43" s="46"/>
      <c r="FTE43" s="46"/>
      <c r="FTF43" s="46"/>
      <c r="FTG43" s="46"/>
      <c r="FTH43" s="46"/>
      <c r="FTI43" s="46"/>
      <c r="FTJ43" s="46"/>
      <c r="FTK43" s="46"/>
      <c r="FTL43" s="46"/>
      <c r="FTM43" s="46"/>
      <c r="FTN43" s="46"/>
      <c r="FTO43" s="46"/>
      <c r="FTP43" s="46"/>
      <c r="FTQ43" s="46"/>
      <c r="FTR43" s="46"/>
      <c r="FTS43" s="46"/>
      <c r="FTT43" s="46"/>
      <c r="FTU43" s="46"/>
      <c r="FTV43" s="46"/>
      <c r="FTW43" s="46"/>
      <c r="FTX43" s="46"/>
      <c r="FTY43" s="46"/>
      <c r="FTZ43" s="46"/>
      <c r="FUA43" s="46"/>
      <c r="FUB43" s="46"/>
      <c r="FUC43" s="46"/>
      <c r="FUD43" s="46"/>
      <c r="FUE43" s="46"/>
      <c r="FUF43" s="46"/>
      <c r="FUG43" s="46"/>
      <c r="FUH43" s="46"/>
      <c r="FUI43" s="46"/>
      <c r="FUJ43" s="46"/>
      <c r="FUK43" s="46"/>
      <c r="FUL43" s="46"/>
      <c r="FUM43" s="46"/>
      <c r="FUN43" s="46"/>
      <c r="FUO43" s="46"/>
      <c r="FUP43" s="46"/>
      <c r="FUQ43" s="46"/>
      <c r="FUR43" s="46"/>
      <c r="FUS43" s="46"/>
      <c r="FUT43" s="46"/>
      <c r="FUU43" s="46"/>
      <c r="FUV43" s="46"/>
      <c r="FUW43" s="46"/>
      <c r="FUX43" s="46"/>
      <c r="FUY43" s="46"/>
      <c r="FUZ43" s="46"/>
      <c r="FVA43" s="46"/>
      <c r="FVB43" s="46"/>
      <c r="FVC43" s="46"/>
      <c r="FVD43" s="46"/>
      <c r="FVE43" s="46"/>
      <c r="FVF43" s="46"/>
      <c r="FVG43" s="46"/>
      <c r="FVH43" s="46"/>
      <c r="FVI43" s="46"/>
      <c r="FVJ43" s="46"/>
      <c r="FVK43" s="46"/>
      <c r="FVL43" s="46"/>
      <c r="FVM43" s="46"/>
      <c r="FVN43" s="46"/>
      <c r="FVO43" s="46"/>
      <c r="FVP43" s="46"/>
      <c r="FVQ43" s="46"/>
      <c r="FVR43" s="46"/>
      <c r="FVS43" s="46"/>
      <c r="FVT43" s="46"/>
      <c r="FVU43" s="46"/>
      <c r="FVV43" s="46"/>
      <c r="FVW43" s="46"/>
      <c r="FVX43" s="46"/>
      <c r="FVY43" s="46"/>
      <c r="FVZ43" s="46"/>
      <c r="FWA43" s="46"/>
      <c r="FWB43" s="46"/>
      <c r="FWC43" s="46"/>
      <c r="FWD43" s="46"/>
      <c r="FWE43" s="46"/>
      <c r="FWF43" s="46"/>
      <c r="FWG43" s="46"/>
      <c r="FWH43" s="46"/>
      <c r="FWI43" s="46"/>
      <c r="FWJ43" s="46"/>
      <c r="FWK43" s="46"/>
      <c r="FWL43" s="46"/>
      <c r="FWM43" s="46"/>
      <c r="FWN43" s="46"/>
      <c r="FWO43" s="46"/>
      <c r="FWP43" s="46"/>
      <c r="FWQ43" s="46"/>
      <c r="FWR43" s="46"/>
      <c r="FWS43" s="46"/>
      <c r="FWT43" s="46"/>
      <c r="FWU43" s="46"/>
      <c r="FWV43" s="46"/>
      <c r="FWW43" s="46"/>
      <c r="FWX43" s="46"/>
      <c r="FWY43" s="46"/>
      <c r="FWZ43" s="46"/>
      <c r="FXA43" s="46"/>
      <c r="FXB43" s="46"/>
      <c r="FXC43" s="46"/>
      <c r="FXD43" s="46"/>
      <c r="FXE43" s="46"/>
      <c r="FXF43" s="46"/>
      <c r="FXG43" s="46"/>
      <c r="FXH43" s="46"/>
      <c r="FXI43" s="46"/>
      <c r="FXJ43" s="46"/>
      <c r="FXK43" s="46"/>
      <c r="FXL43" s="46"/>
      <c r="FXM43" s="46"/>
      <c r="FXN43" s="46"/>
      <c r="FXO43" s="46"/>
      <c r="FXP43" s="46"/>
      <c r="FXQ43" s="46"/>
      <c r="FXR43" s="46"/>
      <c r="FXS43" s="46"/>
      <c r="FXT43" s="46"/>
      <c r="FXU43" s="46"/>
      <c r="FXV43" s="46"/>
      <c r="FXW43" s="46"/>
      <c r="FXX43" s="46"/>
      <c r="FXY43" s="46"/>
      <c r="FXZ43" s="46"/>
      <c r="FYA43" s="46"/>
      <c r="FYB43" s="46"/>
      <c r="FYC43" s="46"/>
      <c r="FYD43" s="46"/>
      <c r="FYE43" s="46"/>
      <c r="FYF43" s="46"/>
      <c r="FYG43" s="46"/>
      <c r="FYH43" s="46"/>
      <c r="FYI43" s="46"/>
      <c r="FYJ43" s="46"/>
      <c r="FYK43" s="46"/>
      <c r="FYL43" s="46"/>
      <c r="FYM43" s="46"/>
      <c r="FYN43" s="46"/>
      <c r="FYO43" s="46"/>
      <c r="FYP43" s="46"/>
      <c r="FYQ43" s="46"/>
      <c r="FYR43" s="46"/>
      <c r="FYS43" s="46"/>
      <c r="FYT43" s="46"/>
      <c r="FYU43" s="46"/>
      <c r="FYV43" s="46"/>
      <c r="FYW43" s="46"/>
      <c r="FYX43" s="46"/>
      <c r="FYY43" s="46"/>
      <c r="FYZ43" s="46"/>
      <c r="FZA43" s="46"/>
      <c r="FZB43" s="46"/>
      <c r="FZC43" s="46"/>
      <c r="FZD43" s="46"/>
      <c r="FZE43" s="46"/>
      <c r="FZF43" s="46"/>
      <c r="FZG43" s="46"/>
      <c r="FZH43" s="46"/>
      <c r="FZI43" s="46"/>
      <c r="FZJ43" s="46"/>
      <c r="FZK43" s="46"/>
      <c r="FZL43" s="46"/>
      <c r="FZM43" s="46"/>
      <c r="FZN43" s="46"/>
      <c r="FZO43" s="46"/>
      <c r="FZP43" s="46"/>
      <c r="FZQ43" s="46"/>
      <c r="FZR43" s="46"/>
      <c r="FZS43" s="46"/>
      <c r="FZT43" s="46"/>
      <c r="FZU43" s="46"/>
      <c r="FZV43" s="46"/>
      <c r="FZW43" s="46"/>
      <c r="FZX43" s="46"/>
      <c r="FZY43" s="46"/>
      <c r="FZZ43" s="46"/>
      <c r="GAA43" s="46"/>
      <c r="GAB43" s="46"/>
      <c r="GAC43" s="46"/>
      <c r="GAD43" s="46"/>
      <c r="GAE43" s="46"/>
      <c r="GAF43" s="46"/>
      <c r="GAG43" s="46"/>
      <c r="GAH43" s="46"/>
      <c r="GAI43" s="46"/>
      <c r="GAJ43" s="46"/>
      <c r="GAK43" s="46"/>
      <c r="GAL43" s="46"/>
      <c r="GAM43" s="46"/>
      <c r="GAN43" s="46"/>
      <c r="GAO43" s="46"/>
      <c r="GAP43" s="46"/>
      <c r="GAQ43" s="46"/>
      <c r="GAR43" s="46"/>
      <c r="GAS43" s="46"/>
      <c r="GAT43" s="46"/>
      <c r="GAU43" s="46"/>
      <c r="GAV43" s="46"/>
      <c r="GAW43" s="46"/>
      <c r="GAX43" s="46"/>
      <c r="GAY43" s="46"/>
      <c r="GAZ43" s="46"/>
      <c r="GBA43" s="46"/>
      <c r="GBB43" s="46"/>
      <c r="GBC43" s="46"/>
      <c r="GBD43" s="46"/>
      <c r="GBE43" s="46"/>
      <c r="GBF43" s="46"/>
      <c r="GBG43" s="46"/>
      <c r="GBH43" s="46"/>
      <c r="GBI43" s="46"/>
      <c r="GBJ43" s="46"/>
      <c r="GBK43" s="46"/>
      <c r="GBL43" s="46"/>
      <c r="GBM43" s="46"/>
      <c r="GBN43" s="46"/>
      <c r="GBO43" s="46"/>
      <c r="GBP43" s="46"/>
      <c r="GBQ43" s="46"/>
      <c r="GBR43" s="46"/>
      <c r="GBS43" s="46"/>
      <c r="GBT43" s="46"/>
      <c r="GBU43" s="46"/>
      <c r="GBV43" s="46"/>
      <c r="GBW43" s="46"/>
      <c r="GBX43" s="46"/>
      <c r="GBY43" s="46"/>
      <c r="GBZ43" s="46"/>
      <c r="GCA43" s="46"/>
      <c r="GCB43" s="46"/>
      <c r="GCC43" s="46"/>
      <c r="GCD43" s="46"/>
      <c r="GCE43" s="46"/>
      <c r="GCF43" s="46"/>
      <c r="GCG43" s="46"/>
      <c r="GCH43" s="46"/>
      <c r="GCI43" s="46"/>
      <c r="GCJ43" s="46"/>
      <c r="GCK43" s="46"/>
      <c r="GCL43" s="46"/>
      <c r="GCM43" s="46"/>
      <c r="GCN43" s="46"/>
      <c r="GCO43" s="46"/>
      <c r="GCP43" s="46"/>
      <c r="GCQ43" s="46"/>
      <c r="GCR43" s="46"/>
      <c r="GCS43" s="46"/>
      <c r="GCT43" s="46"/>
      <c r="GCU43" s="46"/>
      <c r="GCV43" s="46"/>
      <c r="GCW43" s="46"/>
      <c r="GCX43" s="46"/>
      <c r="GCY43" s="46"/>
      <c r="GCZ43" s="46"/>
      <c r="GDA43" s="46"/>
      <c r="GDB43" s="46"/>
      <c r="GDC43" s="46"/>
      <c r="GDD43" s="46"/>
      <c r="GDE43" s="46"/>
      <c r="GDF43" s="46"/>
      <c r="GDG43" s="46"/>
      <c r="GDH43" s="46"/>
      <c r="GDI43" s="46"/>
      <c r="GDJ43" s="46"/>
      <c r="GDK43" s="46"/>
      <c r="GDL43" s="46"/>
      <c r="GDM43" s="46"/>
      <c r="GDN43" s="46"/>
      <c r="GDO43" s="46"/>
      <c r="GDP43" s="46"/>
      <c r="GDQ43" s="46"/>
      <c r="GDR43" s="46"/>
      <c r="GDS43" s="46"/>
      <c r="GDT43" s="46"/>
      <c r="GDU43" s="46"/>
      <c r="GDV43" s="46"/>
      <c r="GDW43" s="46"/>
      <c r="GDX43" s="46"/>
      <c r="GDY43" s="46"/>
      <c r="GDZ43" s="46"/>
      <c r="GEA43" s="46"/>
      <c r="GEB43" s="46"/>
      <c r="GEC43" s="46"/>
      <c r="GED43" s="46"/>
      <c r="GEE43" s="46"/>
      <c r="GEF43" s="46"/>
      <c r="GEG43" s="46"/>
      <c r="GEH43" s="46"/>
      <c r="GEI43" s="46"/>
      <c r="GEJ43" s="46"/>
      <c r="GEK43" s="46"/>
      <c r="GEL43" s="46"/>
      <c r="GEM43" s="46"/>
      <c r="GEN43" s="46"/>
      <c r="GEO43" s="46"/>
      <c r="GEP43" s="46"/>
      <c r="GEQ43" s="46"/>
      <c r="GER43" s="46"/>
      <c r="GES43" s="46"/>
      <c r="GET43" s="46"/>
      <c r="GEU43" s="46"/>
      <c r="GEV43" s="46"/>
      <c r="GEW43" s="46"/>
      <c r="GEX43" s="46"/>
      <c r="GEY43" s="46"/>
      <c r="GEZ43" s="46"/>
      <c r="GFA43" s="46"/>
      <c r="GFB43" s="46"/>
      <c r="GFC43" s="46"/>
      <c r="GFD43" s="46"/>
      <c r="GFE43" s="46"/>
      <c r="GFF43" s="46"/>
      <c r="GFG43" s="46"/>
      <c r="GFH43" s="46"/>
      <c r="GFI43" s="46"/>
      <c r="GFJ43" s="46"/>
      <c r="GFK43" s="46"/>
      <c r="GFL43" s="46"/>
      <c r="GFM43" s="46"/>
      <c r="GFN43" s="46"/>
      <c r="GFO43" s="46"/>
      <c r="GFP43" s="46"/>
      <c r="GFQ43" s="46"/>
      <c r="GFR43" s="46"/>
      <c r="GFS43" s="46"/>
      <c r="GFT43" s="46"/>
      <c r="GFU43" s="46"/>
      <c r="GFV43" s="46"/>
      <c r="GFW43" s="46"/>
      <c r="GFX43" s="46"/>
      <c r="GFY43" s="46"/>
      <c r="GFZ43" s="46"/>
      <c r="GGA43" s="46"/>
      <c r="GGB43" s="46"/>
      <c r="GGC43" s="46"/>
      <c r="GGD43" s="46"/>
      <c r="GGE43" s="46"/>
      <c r="GGF43" s="46"/>
      <c r="GGG43" s="46"/>
      <c r="GGH43" s="46"/>
      <c r="GGI43" s="46"/>
      <c r="GGJ43" s="46"/>
      <c r="GGK43" s="46"/>
      <c r="GGL43" s="46"/>
      <c r="GGM43" s="46"/>
      <c r="GGN43" s="46"/>
      <c r="GGO43" s="46"/>
      <c r="GGP43" s="46"/>
      <c r="GGQ43" s="46"/>
      <c r="GGR43" s="46"/>
      <c r="GGS43" s="46"/>
      <c r="GGT43" s="46"/>
      <c r="GGU43" s="46"/>
      <c r="GGV43" s="46"/>
      <c r="GGW43" s="46"/>
      <c r="GGX43" s="46"/>
      <c r="GGY43" s="46"/>
      <c r="GGZ43" s="46"/>
      <c r="GHA43" s="46"/>
      <c r="GHB43" s="46"/>
      <c r="GHC43" s="46"/>
      <c r="GHD43" s="46"/>
      <c r="GHE43" s="46"/>
      <c r="GHF43" s="46"/>
      <c r="GHG43" s="46"/>
      <c r="GHH43" s="46"/>
      <c r="GHI43" s="46"/>
      <c r="GHJ43" s="46"/>
      <c r="GHK43" s="46"/>
      <c r="GHL43" s="46"/>
      <c r="GHM43" s="46"/>
      <c r="GHN43" s="46"/>
      <c r="GHO43" s="46"/>
      <c r="GHP43" s="46"/>
      <c r="GHQ43" s="46"/>
      <c r="GHR43" s="46"/>
      <c r="GHS43" s="46"/>
      <c r="GHT43" s="46"/>
      <c r="GHU43" s="46"/>
      <c r="GHV43" s="46"/>
      <c r="GHW43" s="46"/>
      <c r="GHX43" s="46"/>
      <c r="GHY43" s="46"/>
      <c r="GHZ43" s="46"/>
      <c r="GIA43" s="46"/>
      <c r="GIB43" s="46"/>
      <c r="GIC43" s="46"/>
      <c r="GID43" s="46"/>
      <c r="GIE43" s="46"/>
      <c r="GIF43" s="46"/>
      <c r="GIG43" s="46"/>
      <c r="GIH43" s="46"/>
      <c r="GII43" s="46"/>
      <c r="GIJ43" s="46"/>
      <c r="GIK43" s="46"/>
      <c r="GIL43" s="46"/>
      <c r="GIM43" s="46"/>
      <c r="GIN43" s="46"/>
      <c r="GIO43" s="46"/>
      <c r="GIP43" s="46"/>
      <c r="GIQ43" s="46"/>
      <c r="GIR43" s="46"/>
      <c r="GIS43" s="46"/>
      <c r="GIT43" s="46"/>
      <c r="GIU43" s="46"/>
      <c r="GIV43" s="46"/>
      <c r="GIW43" s="46"/>
      <c r="GIX43" s="46"/>
      <c r="GIY43" s="46"/>
      <c r="GIZ43" s="46"/>
      <c r="GJA43" s="46"/>
      <c r="GJB43" s="46"/>
      <c r="GJC43" s="46"/>
      <c r="GJD43" s="46"/>
      <c r="GJE43" s="46"/>
      <c r="GJF43" s="46"/>
      <c r="GJG43" s="46"/>
      <c r="GJH43" s="46"/>
      <c r="GJI43" s="46"/>
      <c r="GJJ43" s="46"/>
      <c r="GJK43" s="46"/>
      <c r="GJL43" s="46"/>
      <c r="GJM43" s="46"/>
      <c r="GJN43" s="46"/>
      <c r="GJO43" s="46"/>
      <c r="GJP43" s="46"/>
      <c r="GJQ43" s="46"/>
      <c r="GJR43" s="46"/>
      <c r="GJS43" s="46"/>
      <c r="GJT43" s="46"/>
      <c r="GJU43" s="46"/>
      <c r="GJV43" s="46"/>
      <c r="GJW43" s="46"/>
      <c r="GJX43" s="46"/>
      <c r="GJY43" s="46"/>
      <c r="GJZ43" s="46"/>
      <c r="GKA43" s="46"/>
      <c r="GKB43" s="46"/>
      <c r="GKC43" s="46"/>
      <c r="GKD43" s="46"/>
      <c r="GKE43" s="46"/>
      <c r="GKF43" s="46"/>
      <c r="GKG43" s="46"/>
      <c r="GKH43" s="46"/>
      <c r="GKI43" s="46"/>
      <c r="GKJ43" s="46"/>
      <c r="GKK43" s="46"/>
      <c r="GKL43" s="46"/>
      <c r="GKM43" s="46"/>
      <c r="GKN43" s="46"/>
      <c r="GKO43" s="46"/>
      <c r="GKP43" s="46"/>
      <c r="GKQ43" s="46"/>
      <c r="GKR43" s="46"/>
      <c r="GKS43" s="46"/>
      <c r="GKT43" s="46"/>
      <c r="GKU43" s="46"/>
      <c r="GKV43" s="46"/>
      <c r="GKW43" s="46"/>
      <c r="GKX43" s="46"/>
      <c r="GKY43" s="46"/>
      <c r="GKZ43" s="46"/>
      <c r="GLA43" s="46"/>
      <c r="GLB43" s="46"/>
      <c r="GLC43" s="46"/>
      <c r="GLD43" s="46"/>
      <c r="GLE43" s="46"/>
      <c r="GLF43" s="46"/>
      <c r="GLG43" s="46"/>
      <c r="GLH43" s="46"/>
      <c r="GLI43" s="46"/>
      <c r="GLJ43" s="46"/>
      <c r="GLK43" s="46"/>
      <c r="GLL43" s="46"/>
      <c r="GLM43" s="46"/>
      <c r="GLN43" s="46"/>
      <c r="GLO43" s="46"/>
      <c r="GLP43" s="46"/>
      <c r="GLQ43" s="46"/>
      <c r="GLR43" s="46"/>
      <c r="GLS43" s="46"/>
      <c r="GLT43" s="46"/>
      <c r="GLU43" s="46"/>
      <c r="GLV43" s="46"/>
      <c r="GLW43" s="46"/>
      <c r="GLX43" s="46"/>
      <c r="GLY43" s="46"/>
      <c r="GLZ43" s="46"/>
      <c r="GMA43" s="46"/>
      <c r="GMB43" s="46"/>
      <c r="GMC43" s="46"/>
      <c r="GMD43" s="46"/>
      <c r="GME43" s="46"/>
      <c r="GMF43" s="46"/>
      <c r="GMG43" s="46"/>
      <c r="GMH43" s="46"/>
      <c r="GMI43" s="46"/>
      <c r="GMJ43" s="46"/>
      <c r="GMK43" s="46"/>
      <c r="GML43" s="46"/>
      <c r="GMM43" s="46"/>
      <c r="GMN43" s="46"/>
      <c r="GMO43" s="46"/>
      <c r="GMP43" s="46"/>
      <c r="GMQ43" s="46"/>
      <c r="GMR43" s="46"/>
      <c r="GMS43" s="46"/>
      <c r="GMT43" s="46"/>
      <c r="GMU43" s="46"/>
      <c r="GMV43" s="46"/>
      <c r="GMW43" s="46"/>
      <c r="GMX43" s="46"/>
      <c r="GMY43" s="46"/>
      <c r="GMZ43" s="46"/>
      <c r="GNA43" s="46"/>
      <c r="GNB43" s="46"/>
      <c r="GNC43" s="46"/>
      <c r="GND43" s="46"/>
      <c r="GNE43" s="46"/>
      <c r="GNF43" s="46"/>
      <c r="GNG43" s="46"/>
      <c r="GNH43" s="46"/>
      <c r="GNI43" s="46"/>
      <c r="GNJ43" s="46"/>
      <c r="GNK43" s="46"/>
      <c r="GNL43" s="46"/>
      <c r="GNM43" s="46"/>
      <c r="GNN43" s="46"/>
      <c r="GNO43" s="46"/>
      <c r="GNP43" s="46"/>
      <c r="GNQ43" s="46"/>
      <c r="GNR43" s="46"/>
      <c r="GNS43" s="46"/>
      <c r="GNT43" s="46"/>
      <c r="GNU43" s="46"/>
      <c r="GNV43" s="46"/>
      <c r="GNW43" s="46"/>
      <c r="GNX43" s="46"/>
      <c r="GNY43" s="46"/>
      <c r="GNZ43" s="46"/>
      <c r="GOA43" s="46"/>
      <c r="GOB43" s="46"/>
      <c r="GOC43" s="46"/>
      <c r="GOD43" s="46"/>
      <c r="GOE43" s="46"/>
      <c r="GOF43" s="46"/>
      <c r="GOG43" s="46"/>
      <c r="GOH43" s="46"/>
      <c r="GOI43" s="46"/>
      <c r="GOJ43" s="46"/>
      <c r="GOK43" s="46"/>
      <c r="GOL43" s="46"/>
      <c r="GOM43" s="46"/>
      <c r="GON43" s="46"/>
      <c r="GOO43" s="46"/>
      <c r="GOP43" s="46"/>
      <c r="GOQ43" s="46"/>
      <c r="GOR43" s="46"/>
      <c r="GOS43" s="46"/>
      <c r="GOT43" s="46"/>
      <c r="GOU43" s="46"/>
      <c r="GOV43" s="46"/>
      <c r="GOW43" s="46"/>
      <c r="GOX43" s="46"/>
      <c r="GOY43" s="46"/>
      <c r="GOZ43" s="46"/>
      <c r="GPA43" s="46"/>
      <c r="GPB43" s="46"/>
      <c r="GPC43" s="46"/>
      <c r="GPD43" s="46"/>
      <c r="GPE43" s="46"/>
      <c r="GPF43" s="46"/>
      <c r="GPG43" s="46"/>
      <c r="GPH43" s="46"/>
      <c r="GPI43" s="46"/>
      <c r="GPJ43" s="46"/>
      <c r="GPK43" s="46"/>
      <c r="GPL43" s="46"/>
      <c r="GPM43" s="46"/>
      <c r="GPN43" s="46"/>
      <c r="GPO43" s="46"/>
      <c r="GPP43" s="46"/>
      <c r="GPQ43" s="46"/>
      <c r="GPR43" s="46"/>
      <c r="GPS43" s="46"/>
      <c r="GPT43" s="46"/>
      <c r="GPU43" s="46"/>
      <c r="GPV43" s="46"/>
      <c r="GPW43" s="46"/>
      <c r="GPX43" s="46"/>
      <c r="GPY43" s="46"/>
      <c r="GPZ43" s="46"/>
      <c r="GQA43" s="46"/>
      <c r="GQB43" s="46"/>
      <c r="GQC43" s="46"/>
      <c r="GQD43" s="46"/>
      <c r="GQE43" s="46"/>
      <c r="GQF43" s="46"/>
      <c r="GQG43" s="46"/>
      <c r="GQH43" s="46"/>
      <c r="GQI43" s="46"/>
      <c r="GQJ43" s="46"/>
      <c r="GQK43" s="46"/>
      <c r="GQL43" s="46"/>
      <c r="GQM43" s="46"/>
      <c r="GQN43" s="46"/>
      <c r="GQO43" s="46"/>
      <c r="GQP43" s="46"/>
      <c r="GQQ43" s="46"/>
      <c r="GQR43" s="46"/>
      <c r="GQS43" s="46"/>
      <c r="GQT43" s="46"/>
      <c r="GQU43" s="46"/>
      <c r="GQV43" s="46"/>
      <c r="GQW43" s="46"/>
      <c r="GQX43" s="46"/>
      <c r="GQY43" s="46"/>
      <c r="GQZ43" s="46"/>
      <c r="GRA43" s="46"/>
      <c r="GRB43" s="46"/>
      <c r="GRC43" s="46"/>
      <c r="GRD43" s="46"/>
      <c r="GRE43" s="46"/>
      <c r="GRF43" s="46"/>
      <c r="GRG43" s="46"/>
      <c r="GRH43" s="46"/>
      <c r="GRI43" s="46"/>
      <c r="GRJ43" s="46"/>
      <c r="GRK43" s="46"/>
      <c r="GRL43" s="46"/>
      <c r="GRM43" s="46"/>
      <c r="GRN43" s="46"/>
      <c r="GRO43" s="46"/>
      <c r="GRP43" s="46"/>
      <c r="GRQ43" s="46"/>
      <c r="GRR43" s="46"/>
      <c r="GRS43" s="46"/>
      <c r="GRT43" s="46"/>
      <c r="GRU43" s="46"/>
      <c r="GRV43" s="46"/>
      <c r="GRW43" s="46"/>
      <c r="GRX43" s="46"/>
      <c r="GRY43" s="46"/>
      <c r="GRZ43" s="46"/>
      <c r="GSA43" s="46"/>
      <c r="GSB43" s="46"/>
      <c r="GSC43" s="46"/>
      <c r="GSD43" s="46"/>
      <c r="GSE43" s="46"/>
      <c r="GSF43" s="46"/>
      <c r="GSG43" s="46"/>
      <c r="GSH43" s="46"/>
      <c r="GSI43" s="46"/>
      <c r="GSJ43" s="46"/>
      <c r="GSK43" s="46"/>
      <c r="GSL43" s="46"/>
      <c r="GSM43" s="46"/>
      <c r="GSN43" s="46"/>
      <c r="GSO43" s="46"/>
      <c r="GSP43" s="46"/>
      <c r="GSQ43" s="46"/>
      <c r="GSR43" s="46"/>
      <c r="GSS43" s="46"/>
      <c r="GST43" s="46"/>
      <c r="GSU43" s="46"/>
      <c r="GSV43" s="46"/>
      <c r="GSW43" s="46"/>
      <c r="GSX43" s="46"/>
      <c r="GSY43" s="46"/>
      <c r="GSZ43" s="46"/>
      <c r="GTA43" s="46"/>
      <c r="GTB43" s="46"/>
      <c r="GTC43" s="46"/>
      <c r="GTD43" s="46"/>
      <c r="GTE43" s="46"/>
      <c r="GTF43" s="46"/>
      <c r="GTG43" s="46"/>
      <c r="GTH43" s="46"/>
      <c r="GTI43" s="46"/>
      <c r="GTJ43" s="46"/>
      <c r="GTK43" s="46"/>
      <c r="GTL43" s="46"/>
      <c r="GTM43" s="46"/>
      <c r="GTN43" s="46"/>
      <c r="GTO43" s="46"/>
      <c r="GTP43" s="46"/>
      <c r="GTQ43" s="46"/>
      <c r="GTR43" s="46"/>
      <c r="GTS43" s="46"/>
      <c r="GTT43" s="46"/>
      <c r="GTU43" s="46"/>
      <c r="GTV43" s="46"/>
      <c r="GTW43" s="46"/>
      <c r="GTX43" s="46"/>
      <c r="GTY43" s="46"/>
      <c r="GTZ43" s="46"/>
      <c r="GUA43" s="46"/>
      <c r="GUB43" s="46"/>
      <c r="GUC43" s="46"/>
      <c r="GUD43" s="46"/>
      <c r="GUE43" s="46"/>
      <c r="GUF43" s="46"/>
      <c r="GUG43" s="46"/>
      <c r="GUH43" s="46"/>
      <c r="GUI43" s="46"/>
      <c r="GUJ43" s="46"/>
      <c r="GUK43" s="46"/>
      <c r="GUL43" s="46"/>
      <c r="GUM43" s="46"/>
      <c r="GUN43" s="46"/>
      <c r="GUO43" s="46"/>
      <c r="GUP43" s="46"/>
      <c r="GUQ43" s="46"/>
      <c r="GUR43" s="46"/>
      <c r="GUS43" s="46"/>
      <c r="GUT43" s="46"/>
      <c r="GUU43" s="46"/>
      <c r="GUV43" s="46"/>
      <c r="GUW43" s="46"/>
      <c r="GUX43" s="46"/>
      <c r="GUY43" s="46"/>
      <c r="GUZ43" s="46"/>
      <c r="GVA43" s="46"/>
      <c r="GVB43" s="46"/>
      <c r="GVC43" s="46"/>
      <c r="GVD43" s="46"/>
      <c r="GVE43" s="46"/>
      <c r="GVF43" s="46"/>
      <c r="GVG43" s="46"/>
      <c r="GVH43" s="46"/>
      <c r="GVI43" s="46"/>
      <c r="GVJ43" s="46"/>
      <c r="GVK43" s="46"/>
      <c r="GVL43" s="46"/>
      <c r="GVM43" s="46"/>
      <c r="GVN43" s="46"/>
      <c r="GVO43" s="46"/>
      <c r="GVP43" s="46"/>
      <c r="GVQ43" s="46"/>
      <c r="GVR43" s="46"/>
      <c r="GVS43" s="46"/>
      <c r="GVT43" s="46"/>
      <c r="GVU43" s="46"/>
      <c r="GVV43" s="46"/>
      <c r="GVW43" s="46"/>
      <c r="GVX43" s="46"/>
      <c r="GVY43" s="46"/>
      <c r="GVZ43" s="46"/>
      <c r="GWA43" s="46"/>
      <c r="GWB43" s="46"/>
      <c r="GWC43" s="46"/>
      <c r="GWD43" s="46"/>
      <c r="GWE43" s="46"/>
      <c r="GWF43" s="46"/>
      <c r="GWG43" s="46"/>
      <c r="GWH43" s="46"/>
      <c r="GWI43" s="46"/>
      <c r="GWJ43" s="46"/>
      <c r="GWK43" s="46"/>
      <c r="GWL43" s="46"/>
      <c r="GWM43" s="46"/>
      <c r="GWN43" s="46"/>
      <c r="GWO43" s="46"/>
      <c r="GWP43" s="46"/>
      <c r="GWQ43" s="46"/>
      <c r="GWR43" s="46"/>
      <c r="GWS43" s="46"/>
      <c r="GWT43" s="46"/>
      <c r="GWU43" s="46"/>
      <c r="GWV43" s="46"/>
      <c r="GWW43" s="46"/>
      <c r="GWX43" s="46"/>
      <c r="GWY43" s="46"/>
      <c r="GWZ43" s="46"/>
      <c r="GXA43" s="46"/>
      <c r="GXB43" s="46"/>
      <c r="GXC43" s="46"/>
      <c r="GXD43" s="46"/>
      <c r="GXE43" s="46"/>
      <c r="GXF43" s="46"/>
      <c r="GXG43" s="46"/>
      <c r="GXH43" s="46"/>
      <c r="GXI43" s="46"/>
      <c r="GXJ43" s="46"/>
      <c r="GXK43" s="46"/>
      <c r="GXL43" s="46"/>
      <c r="GXM43" s="46"/>
      <c r="GXN43" s="46"/>
      <c r="GXO43" s="46"/>
      <c r="GXP43" s="46"/>
      <c r="GXQ43" s="46"/>
      <c r="GXR43" s="46"/>
      <c r="GXS43" s="46"/>
      <c r="GXT43" s="46"/>
      <c r="GXU43" s="46"/>
      <c r="GXV43" s="46"/>
      <c r="GXW43" s="46"/>
      <c r="GXX43" s="46"/>
      <c r="GXY43" s="46"/>
      <c r="GXZ43" s="46"/>
      <c r="GYA43" s="46"/>
      <c r="GYB43" s="46"/>
      <c r="GYC43" s="46"/>
      <c r="GYD43" s="46"/>
      <c r="GYE43" s="46"/>
      <c r="GYF43" s="46"/>
      <c r="GYG43" s="46"/>
      <c r="GYH43" s="46"/>
      <c r="GYI43" s="46"/>
      <c r="GYJ43" s="46"/>
      <c r="GYK43" s="46"/>
      <c r="GYL43" s="46"/>
      <c r="GYM43" s="46"/>
      <c r="GYN43" s="46"/>
      <c r="GYO43" s="46"/>
      <c r="GYP43" s="46"/>
      <c r="GYQ43" s="46"/>
      <c r="GYR43" s="46"/>
      <c r="GYS43" s="46"/>
      <c r="GYT43" s="46"/>
      <c r="GYU43" s="46"/>
      <c r="GYV43" s="46"/>
      <c r="GYW43" s="46"/>
      <c r="GYX43" s="46"/>
      <c r="GYY43" s="46"/>
      <c r="GYZ43" s="46"/>
      <c r="GZA43" s="46"/>
      <c r="GZB43" s="46"/>
      <c r="GZC43" s="46"/>
      <c r="GZD43" s="46"/>
      <c r="GZE43" s="46"/>
      <c r="GZF43" s="46"/>
      <c r="GZG43" s="46"/>
      <c r="GZH43" s="46"/>
      <c r="GZI43" s="46"/>
      <c r="GZJ43" s="46"/>
      <c r="GZK43" s="46"/>
      <c r="GZL43" s="46"/>
      <c r="GZM43" s="46"/>
      <c r="GZN43" s="46"/>
      <c r="GZO43" s="46"/>
      <c r="GZP43" s="46"/>
      <c r="GZQ43" s="46"/>
      <c r="GZR43" s="46"/>
      <c r="GZS43" s="46"/>
      <c r="GZT43" s="46"/>
      <c r="GZU43" s="46"/>
      <c r="GZV43" s="46"/>
      <c r="GZW43" s="46"/>
      <c r="GZX43" s="46"/>
      <c r="GZY43" s="46"/>
      <c r="GZZ43" s="46"/>
      <c r="HAA43" s="46"/>
      <c r="HAB43" s="46"/>
      <c r="HAC43" s="46"/>
      <c r="HAD43" s="46"/>
      <c r="HAE43" s="46"/>
      <c r="HAF43" s="46"/>
      <c r="HAG43" s="46"/>
      <c r="HAH43" s="46"/>
      <c r="HAI43" s="46"/>
      <c r="HAJ43" s="46"/>
      <c r="HAK43" s="46"/>
      <c r="HAL43" s="46"/>
      <c r="HAM43" s="46"/>
      <c r="HAN43" s="46"/>
      <c r="HAO43" s="46"/>
      <c r="HAP43" s="46"/>
      <c r="HAQ43" s="46"/>
      <c r="HAR43" s="46"/>
      <c r="HAS43" s="46"/>
      <c r="HAT43" s="46"/>
      <c r="HAU43" s="46"/>
      <c r="HAV43" s="46"/>
      <c r="HAW43" s="46"/>
      <c r="HAX43" s="46"/>
      <c r="HAY43" s="46"/>
      <c r="HAZ43" s="46"/>
      <c r="HBA43" s="46"/>
      <c r="HBB43" s="46"/>
      <c r="HBC43" s="46"/>
      <c r="HBD43" s="46"/>
      <c r="HBE43" s="46"/>
      <c r="HBF43" s="46"/>
      <c r="HBG43" s="46"/>
      <c r="HBH43" s="46"/>
      <c r="HBI43" s="46"/>
      <c r="HBJ43" s="46"/>
      <c r="HBK43" s="46"/>
      <c r="HBL43" s="46"/>
      <c r="HBM43" s="46"/>
      <c r="HBN43" s="46"/>
      <c r="HBO43" s="46"/>
      <c r="HBP43" s="46"/>
      <c r="HBQ43" s="46"/>
      <c r="HBR43" s="46"/>
      <c r="HBS43" s="46"/>
      <c r="HBT43" s="46"/>
      <c r="HBU43" s="46"/>
      <c r="HBV43" s="46"/>
      <c r="HBW43" s="46"/>
      <c r="HBX43" s="46"/>
      <c r="HBY43" s="46"/>
      <c r="HBZ43" s="46"/>
      <c r="HCA43" s="46"/>
      <c r="HCB43" s="46"/>
      <c r="HCC43" s="46"/>
      <c r="HCD43" s="46"/>
      <c r="HCE43" s="46"/>
      <c r="HCF43" s="46"/>
      <c r="HCG43" s="46"/>
      <c r="HCH43" s="46"/>
      <c r="HCI43" s="46"/>
      <c r="HCJ43" s="46"/>
      <c r="HCK43" s="46"/>
      <c r="HCL43" s="46"/>
      <c r="HCM43" s="46"/>
      <c r="HCN43" s="46"/>
      <c r="HCO43" s="46"/>
      <c r="HCP43" s="46"/>
      <c r="HCQ43" s="46"/>
      <c r="HCR43" s="46"/>
      <c r="HCS43" s="46"/>
      <c r="HCT43" s="46"/>
      <c r="HCU43" s="46"/>
      <c r="HCV43" s="46"/>
      <c r="HCW43" s="46"/>
      <c r="HCX43" s="46"/>
      <c r="HCY43" s="46"/>
      <c r="HCZ43" s="46"/>
      <c r="HDA43" s="46"/>
      <c r="HDB43" s="46"/>
      <c r="HDC43" s="46"/>
      <c r="HDD43" s="46"/>
      <c r="HDE43" s="46"/>
      <c r="HDF43" s="46"/>
      <c r="HDG43" s="46"/>
      <c r="HDH43" s="46"/>
      <c r="HDI43" s="46"/>
      <c r="HDJ43" s="46"/>
      <c r="HDK43" s="46"/>
      <c r="HDL43" s="46"/>
      <c r="HDM43" s="46"/>
      <c r="HDN43" s="46"/>
      <c r="HDO43" s="46"/>
      <c r="HDP43" s="46"/>
      <c r="HDQ43" s="46"/>
      <c r="HDR43" s="46"/>
      <c r="HDS43" s="46"/>
      <c r="HDT43" s="46"/>
      <c r="HDU43" s="46"/>
      <c r="HDV43" s="46"/>
      <c r="HDW43" s="46"/>
      <c r="HDX43" s="46"/>
      <c r="HDY43" s="46"/>
      <c r="HDZ43" s="46"/>
      <c r="HEA43" s="46"/>
      <c r="HEB43" s="46"/>
      <c r="HEC43" s="46"/>
      <c r="HED43" s="46"/>
      <c r="HEE43" s="46"/>
      <c r="HEF43" s="46"/>
      <c r="HEG43" s="46"/>
      <c r="HEH43" s="46"/>
      <c r="HEI43" s="46"/>
      <c r="HEJ43" s="46"/>
      <c r="HEK43" s="46"/>
      <c r="HEL43" s="46"/>
      <c r="HEM43" s="46"/>
      <c r="HEN43" s="46"/>
      <c r="HEO43" s="46"/>
      <c r="HEP43" s="46"/>
      <c r="HEQ43" s="46"/>
      <c r="HER43" s="46"/>
      <c r="HES43" s="46"/>
      <c r="HET43" s="46"/>
      <c r="HEU43" s="46"/>
      <c r="HEV43" s="46"/>
      <c r="HEW43" s="46"/>
      <c r="HEX43" s="46"/>
      <c r="HEY43" s="46"/>
      <c r="HEZ43" s="46"/>
      <c r="HFA43" s="46"/>
      <c r="HFB43" s="46"/>
      <c r="HFC43" s="46"/>
      <c r="HFD43" s="46"/>
      <c r="HFE43" s="46"/>
      <c r="HFF43" s="46"/>
      <c r="HFG43" s="46"/>
      <c r="HFH43" s="46"/>
      <c r="HFI43" s="46"/>
      <c r="HFJ43" s="46"/>
      <c r="HFK43" s="46"/>
      <c r="HFL43" s="46"/>
      <c r="HFM43" s="46"/>
      <c r="HFN43" s="46"/>
      <c r="HFO43" s="46"/>
      <c r="HFP43" s="46"/>
      <c r="HFQ43" s="46"/>
      <c r="HFR43" s="46"/>
      <c r="HFS43" s="46"/>
      <c r="HFT43" s="46"/>
      <c r="HFU43" s="46"/>
      <c r="HFV43" s="46"/>
      <c r="HFW43" s="46"/>
      <c r="HFX43" s="46"/>
      <c r="HFY43" s="46"/>
      <c r="HFZ43" s="46"/>
      <c r="HGA43" s="46"/>
      <c r="HGB43" s="46"/>
      <c r="HGC43" s="46"/>
      <c r="HGD43" s="46"/>
      <c r="HGE43" s="46"/>
      <c r="HGF43" s="46"/>
      <c r="HGG43" s="46"/>
      <c r="HGH43" s="46"/>
      <c r="HGI43" s="46"/>
      <c r="HGJ43" s="46"/>
      <c r="HGK43" s="46"/>
      <c r="HGL43" s="46"/>
      <c r="HGM43" s="46"/>
      <c r="HGN43" s="46"/>
      <c r="HGO43" s="46"/>
      <c r="HGP43" s="46"/>
      <c r="HGQ43" s="46"/>
      <c r="HGR43" s="46"/>
      <c r="HGS43" s="46"/>
      <c r="HGT43" s="46"/>
      <c r="HGU43" s="46"/>
      <c r="HGV43" s="46"/>
      <c r="HGW43" s="46"/>
      <c r="HGX43" s="46"/>
      <c r="HGY43" s="46"/>
      <c r="HGZ43" s="46"/>
      <c r="HHA43" s="46"/>
      <c r="HHB43" s="46"/>
      <c r="HHC43" s="46"/>
      <c r="HHD43" s="46"/>
      <c r="HHE43" s="46"/>
      <c r="HHF43" s="46"/>
      <c r="HHG43" s="46"/>
      <c r="HHH43" s="46"/>
      <c r="HHI43" s="46"/>
      <c r="HHJ43" s="46"/>
      <c r="HHK43" s="46"/>
      <c r="HHL43" s="46"/>
      <c r="HHM43" s="46"/>
      <c r="HHN43" s="46"/>
      <c r="HHO43" s="46"/>
      <c r="HHP43" s="46"/>
      <c r="HHQ43" s="46"/>
      <c r="HHR43" s="46"/>
      <c r="HHS43" s="46"/>
      <c r="HHT43" s="46"/>
      <c r="HHU43" s="46"/>
      <c r="HHV43" s="46"/>
      <c r="HHW43" s="46"/>
      <c r="HHX43" s="46"/>
      <c r="HHY43" s="46"/>
      <c r="HHZ43" s="46"/>
      <c r="HIA43" s="46"/>
      <c r="HIB43" s="46"/>
      <c r="HIC43" s="46"/>
      <c r="HID43" s="46"/>
      <c r="HIE43" s="46"/>
      <c r="HIF43" s="46"/>
      <c r="HIG43" s="46"/>
      <c r="HIH43" s="46"/>
      <c r="HII43" s="46"/>
      <c r="HIJ43" s="46"/>
      <c r="HIK43" s="46"/>
      <c r="HIL43" s="46"/>
      <c r="HIM43" s="46"/>
      <c r="HIN43" s="46"/>
      <c r="HIO43" s="46"/>
      <c r="HIP43" s="46"/>
      <c r="HIQ43" s="46"/>
      <c r="HIR43" s="46"/>
      <c r="HIS43" s="46"/>
      <c r="HIT43" s="46"/>
      <c r="HIU43" s="46"/>
      <c r="HIV43" s="46"/>
      <c r="HIW43" s="46"/>
      <c r="HIX43" s="46"/>
      <c r="HIY43" s="46"/>
      <c r="HIZ43" s="46"/>
      <c r="HJA43" s="46"/>
      <c r="HJB43" s="46"/>
      <c r="HJC43" s="46"/>
      <c r="HJD43" s="46"/>
      <c r="HJE43" s="46"/>
      <c r="HJF43" s="46"/>
      <c r="HJG43" s="46"/>
      <c r="HJH43" s="46"/>
      <c r="HJI43" s="46"/>
      <c r="HJJ43" s="46"/>
      <c r="HJK43" s="46"/>
      <c r="HJL43" s="46"/>
      <c r="HJM43" s="46"/>
      <c r="HJN43" s="46"/>
      <c r="HJO43" s="46"/>
      <c r="HJP43" s="46"/>
      <c r="HJQ43" s="46"/>
      <c r="HJR43" s="46"/>
      <c r="HJS43" s="46"/>
      <c r="HJT43" s="46"/>
      <c r="HJU43" s="46"/>
      <c r="HJV43" s="46"/>
      <c r="HJW43" s="46"/>
      <c r="HJX43" s="46"/>
      <c r="HJY43" s="46"/>
      <c r="HJZ43" s="46"/>
      <c r="HKA43" s="46"/>
      <c r="HKB43" s="46"/>
      <c r="HKC43" s="46"/>
      <c r="HKD43" s="46"/>
      <c r="HKE43" s="46"/>
      <c r="HKF43" s="46"/>
      <c r="HKG43" s="46"/>
      <c r="HKH43" s="46"/>
      <c r="HKI43" s="46"/>
      <c r="HKJ43" s="46"/>
      <c r="HKK43" s="46"/>
      <c r="HKL43" s="46"/>
      <c r="HKM43" s="46"/>
      <c r="HKN43" s="46"/>
      <c r="HKO43" s="46"/>
      <c r="HKP43" s="46"/>
      <c r="HKQ43" s="46"/>
      <c r="HKR43" s="46"/>
      <c r="HKS43" s="46"/>
      <c r="HKT43" s="46"/>
      <c r="HKU43" s="46"/>
      <c r="HKV43" s="46"/>
      <c r="HKW43" s="46"/>
      <c r="HKX43" s="46"/>
      <c r="HKY43" s="46"/>
      <c r="HKZ43" s="46"/>
      <c r="HLA43" s="46"/>
      <c r="HLB43" s="46"/>
      <c r="HLC43" s="46"/>
      <c r="HLD43" s="46"/>
      <c r="HLE43" s="46"/>
      <c r="HLF43" s="46"/>
      <c r="HLG43" s="46"/>
      <c r="HLH43" s="46"/>
      <c r="HLI43" s="46"/>
      <c r="HLJ43" s="46"/>
      <c r="HLK43" s="46"/>
      <c r="HLL43" s="46"/>
      <c r="HLM43" s="46"/>
      <c r="HLN43" s="46"/>
      <c r="HLO43" s="46"/>
      <c r="HLP43" s="46"/>
      <c r="HLQ43" s="46"/>
      <c r="HLR43" s="46"/>
      <c r="HLS43" s="46"/>
      <c r="HLT43" s="46"/>
      <c r="HLU43" s="46"/>
      <c r="HLV43" s="46"/>
      <c r="HLW43" s="46"/>
      <c r="HLX43" s="46"/>
      <c r="HLY43" s="46"/>
      <c r="HLZ43" s="46"/>
      <c r="HMA43" s="46"/>
      <c r="HMB43" s="46"/>
      <c r="HMC43" s="46"/>
      <c r="HMD43" s="46"/>
      <c r="HME43" s="46"/>
      <c r="HMF43" s="46"/>
      <c r="HMG43" s="46"/>
      <c r="HMH43" s="46"/>
      <c r="HMI43" s="46"/>
      <c r="HMJ43" s="46"/>
      <c r="HMK43" s="46"/>
      <c r="HML43" s="46"/>
      <c r="HMM43" s="46"/>
      <c r="HMN43" s="46"/>
      <c r="HMO43" s="46"/>
      <c r="HMP43" s="46"/>
      <c r="HMQ43" s="46"/>
      <c r="HMR43" s="46"/>
      <c r="HMS43" s="46"/>
      <c r="HMT43" s="46"/>
      <c r="HMU43" s="46"/>
      <c r="HMV43" s="46"/>
      <c r="HMW43" s="46"/>
      <c r="HMX43" s="46"/>
      <c r="HMY43" s="46"/>
      <c r="HMZ43" s="46"/>
      <c r="HNA43" s="46"/>
      <c r="HNB43" s="46"/>
      <c r="HNC43" s="46"/>
      <c r="HND43" s="46"/>
      <c r="HNE43" s="46"/>
      <c r="HNF43" s="46"/>
      <c r="HNG43" s="46"/>
      <c r="HNH43" s="46"/>
      <c r="HNI43" s="46"/>
      <c r="HNJ43" s="46"/>
      <c r="HNK43" s="46"/>
      <c r="HNL43" s="46"/>
      <c r="HNM43" s="46"/>
      <c r="HNN43" s="46"/>
      <c r="HNO43" s="46"/>
      <c r="HNP43" s="46"/>
      <c r="HNQ43" s="46"/>
      <c r="HNR43" s="46"/>
      <c r="HNS43" s="46"/>
      <c r="HNT43" s="46"/>
      <c r="HNU43" s="46"/>
      <c r="HNV43" s="46"/>
      <c r="HNW43" s="46"/>
      <c r="HNX43" s="46"/>
      <c r="HNY43" s="46"/>
      <c r="HNZ43" s="46"/>
      <c r="HOA43" s="46"/>
      <c r="HOB43" s="46"/>
      <c r="HOC43" s="46"/>
      <c r="HOD43" s="46"/>
      <c r="HOE43" s="46"/>
      <c r="HOF43" s="46"/>
      <c r="HOG43" s="46"/>
      <c r="HOH43" s="46"/>
      <c r="HOI43" s="46"/>
      <c r="HOJ43" s="46"/>
      <c r="HOK43" s="46"/>
      <c r="HOL43" s="46"/>
      <c r="HOM43" s="46"/>
      <c r="HON43" s="46"/>
      <c r="HOO43" s="46"/>
      <c r="HOP43" s="46"/>
      <c r="HOQ43" s="46"/>
      <c r="HOR43" s="46"/>
      <c r="HOS43" s="46"/>
      <c r="HOT43" s="46"/>
      <c r="HOU43" s="46"/>
      <c r="HOV43" s="46"/>
      <c r="HOW43" s="46"/>
      <c r="HOX43" s="46"/>
      <c r="HOY43" s="46"/>
      <c r="HOZ43" s="46"/>
      <c r="HPA43" s="46"/>
      <c r="HPB43" s="46"/>
      <c r="HPC43" s="46"/>
      <c r="HPD43" s="46"/>
      <c r="HPE43" s="46"/>
      <c r="HPF43" s="46"/>
      <c r="HPG43" s="46"/>
      <c r="HPH43" s="46"/>
      <c r="HPI43" s="46"/>
      <c r="HPJ43" s="46"/>
      <c r="HPK43" s="46"/>
      <c r="HPL43" s="46"/>
      <c r="HPM43" s="46"/>
      <c r="HPN43" s="46"/>
      <c r="HPO43" s="46"/>
      <c r="HPP43" s="46"/>
      <c r="HPQ43" s="46"/>
      <c r="HPR43" s="46"/>
      <c r="HPS43" s="46"/>
      <c r="HPT43" s="46"/>
      <c r="HPU43" s="46"/>
      <c r="HPV43" s="46"/>
      <c r="HPW43" s="46"/>
      <c r="HPX43" s="46"/>
      <c r="HPY43" s="46"/>
      <c r="HPZ43" s="46"/>
      <c r="HQA43" s="46"/>
      <c r="HQB43" s="46"/>
      <c r="HQC43" s="46"/>
      <c r="HQD43" s="46"/>
      <c r="HQE43" s="46"/>
      <c r="HQF43" s="46"/>
      <c r="HQG43" s="46"/>
      <c r="HQH43" s="46"/>
      <c r="HQI43" s="46"/>
      <c r="HQJ43" s="46"/>
      <c r="HQK43" s="46"/>
      <c r="HQL43" s="46"/>
      <c r="HQM43" s="46"/>
      <c r="HQN43" s="46"/>
      <c r="HQO43" s="46"/>
      <c r="HQP43" s="46"/>
      <c r="HQQ43" s="46"/>
      <c r="HQR43" s="46"/>
      <c r="HQS43" s="46"/>
      <c r="HQT43" s="46"/>
      <c r="HQU43" s="46"/>
      <c r="HQV43" s="46"/>
      <c r="HQW43" s="46"/>
      <c r="HQX43" s="46"/>
      <c r="HQY43" s="46"/>
      <c r="HQZ43" s="46"/>
      <c r="HRA43" s="46"/>
      <c r="HRB43" s="46"/>
      <c r="HRC43" s="46"/>
      <c r="HRD43" s="46"/>
      <c r="HRE43" s="46"/>
      <c r="HRF43" s="46"/>
      <c r="HRG43" s="46"/>
      <c r="HRH43" s="46"/>
      <c r="HRI43" s="46"/>
      <c r="HRJ43" s="46"/>
      <c r="HRK43" s="46"/>
      <c r="HRL43" s="46"/>
      <c r="HRM43" s="46"/>
      <c r="HRN43" s="46"/>
      <c r="HRO43" s="46"/>
      <c r="HRP43" s="46"/>
      <c r="HRQ43" s="46"/>
      <c r="HRR43" s="46"/>
      <c r="HRS43" s="46"/>
      <c r="HRT43" s="46"/>
      <c r="HRU43" s="46"/>
      <c r="HRV43" s="46"/>
      <c r="HRW43" s="46"/>
      <c r="HRX43" s="46"/>
      <c r="HRY43" s="46"/>
      <c r="HRZ43" s="46"/>
      <c r="HSA43" s="46"/>
      <c r="HSB43" s="46"/>
      <c r="HSC43" s="46"/>
      <c r="HSD43" s="46"/>
      <c r="HSE43" s="46"/>
      <c r="HSF43" s="46"/>
      <c r="HSG43" s="46"/>
      <c r="HSH43" s="46"/>
      <c r="HSI43" s="46"/>
      <c r="HSJ43" s="46"/>
      <c r="HSK43" s="46"/>
      <c r="HSL43" s="46"/>
      <c r="HSM43" s="46"/>
      <c r="HSN43" s="46"/>
      <c r="HSO43" s="46"/>
      <c r="HSP43" s="46"/>
      <c r="HSQ43" s="46"/>
      <c r="HSR43" s="46"/>
      <c r="HSS43" s="46"/>
      <c r="HST43" s="46"/>
      <c r="HSU43" s="46"/>
      <c r="HSV43" s="46"/>
      <c r="HSW43" s="46"/>
      <c r="HSX43" s="46"/>
      <c r="HSY43" s="46"/>
      <c r="HSZ43" s="46"/>
      <c r="HTA43" s="46"/>
      <c r="HTB43" s="46"/>
      <c r="HTC43" s="46"/>
      <c r="HTD43" s="46"/>
      <c r="HTE43" s="46"/>
      <c r="HTF43" s="46"/>
      <c r="HTG43" s="46"/>
      <c r="HTH43" s="46"/>
      <c r="HTI43" s="46"/>
      <c r="HTJ43" s="46"/>
      <c r="HTK43" s="46"/>
      <c r="HTL43" s="46"/>
      <c r="HTM43" s="46"/>
      <c r="HTN43" s="46"/>
      <c r="HTO43" s="46"/>
      <c r="HTP43" s="46"/>
      <c r="HTQ43" s="46"/>
      <c r="HTR43" s="46"/>
      <c r="HTS43" s="46"/>
      <c r="HTT43" s="46"/>
      <c r="HTU43" s="46"/>
      <c r="HTV43" s="46"/>
      <c r="HTW43" s="46"/>
      <c r="HTX43" s="46"/>
      <c r="HTY43" s="46"/>
      <c r="HTZ43" s="46"/>
      <c r="HUA43" s="46"/>
      <c r="HUB43" s="46"/>
      <c r="HUC43" s="46"/>
      <c r="HUD43" s="46"/>
      <c r="HUE43" s="46"/>
      <c r="HUF43" s="46"/>
      <c r="HUG43" s="46"/>
      <c r="HUH43" s="46"/>
      <c r="HUI43" s="46"/>
      <c r="HUJ43" s="46"/>
      <c r="HUK43" s="46"/>
      <c r="HUL43" s="46"/>
      <c r="HUM43" s="46"/>
      <c r="HUN43" s="46"/>
      <c r="HUO43" s="46"/>
      <c r="HUP43" s="46"/>
      <c r="HUQ43" s="46"/>
      <c r="HUR43" s="46"/>
      <c r="HUS43" s="46"/>
      <c r="HUT43" s="46"/>
      <c r="HUU43" s="46"/>
      <c r="HUV43" s="46"/>
      <c r="HUW43" s="46"/>
      <c r="HUX43" s="46"/>
      <c r="HUY43" s="46"/>
      <c r="HUZ43" s="46"/>
      <c r="HVA43" s="46"/>
      <c r="HVB43" s="46"/>
      <c r="HVC43" s="46"/>
      <c r="HVD43" s="46"/>
      <c r="HVE43" s="46"/>
      <c r="HVF43" s="46"/>
      <c r="HVG43" s="46"/>
      <c r="HVH43" s="46"/>
      <c r="HVI43" s="46"/>
      <c r="HVJ43" s="46"/>
      <c r="HVK43" s="46"/>
      <c r="HVL43" s="46"/>
      <c r="HVM43" s="46"/>
      <c r="HVN43" s="46"/>
      <c r="HVO43" s="46"/>
      <c r="HVP43" s="46"/>
      <c r="HVQ43" s="46"/>
      <c r="HVR43" s="46"/>
      <c r="HVS43" s="46"/>
      <c r="HVT43" s="46"/>
      <c r="HVU43" s="46"/>
      <c r="HVV43" s="46"/>
      <c r="HVW43" s="46"/>
      <c r="HVX43" s="46"/>
      <c r="HVY43" s="46"/>
      <c r="HVZ43" s="46"/>
      <c r="HWA43" s="46"/>
      <c r="HWB43" s="46"/>
      <c r="HWC43" s="46"/>
      <c r="HWD43" s="46"/>
      <c r="HWE43" s="46"/>
      <c r="HWF43" s="46"/>
      <c r="HWG43" s="46"/>
      <c r="HWH43" s="46"/>
      <c r="HWI43" s="46"/>
      <c r="HWJ43" s="46"/>
      <c r="HWK43" s="46"/>
      <c r="HWL43" s="46"/>
      <c r="HWM43" s="46"/>
      <c r="HWN43" s="46"/>
      <c r="HWO43" s="46"/>
      <c r="HWP43" s="46"/>
      <c r="HWQ43" s="46"/>
      <c r="HWR43" s="46"/>
      <c r="HWS43" s="46"/>
      <c r="HWT43" s="46"/>
      <c r="HWU43" s="46"/>
      <c r="HWV43" s="46"/>
      <c r="HWW43" s="46"/>
      <c r="HWX43" s="46"/>
      <c r="HWY43" s="46"/>
      <c r="HWZ43" s="46"/>
      <c r="HXA43" s="46"/>
      <c r="HXB43" s="46"/>
      <c r="HXC43" s="46"/>
      <c r="HXD43" s="46"/>
      <c r="HXE43" s="46"/>
      <c r="HXF43" s="46"/>
      <c r="HXG43" s="46"/>
      <c r="HXH43" s="46"/>
      <c r="HXI43" s="46"/>
      <c r="HXJ43" s="46"/>
      <c r="HXK43" s="46"/>
      <c r="HXL43" s="46"/>
      <c r="HXM43" s="46"/>
      <c r="HXN43" s="46"/>
      <c r="HXO43" s="46"/>
      <c r="HXP43" s="46"/>
      <c r="HXQ43" s="46"/>
      <c r="HXR43" s="46"/>
      <c r="HXS43" s="46"/>
      <c r="HXT43" s="46"/>
      <c r="HXU43" s="46"/>
      <c r="HXV43" s="46"/>
      <c r="HXW43" s="46"/>
      <c r="HXX43" s="46"/>
      <c r="HXY43" s="46"/>
      <c r="HXZ43" s="46"/>
      <c r="HYA43" s="46"/>
      <c r="HYB43" s="46"/>
      <c r="HYC43" s="46"/>
      <c r="HYD43" s="46"/>
      <c r="HYE43" s="46"/>
      <c r="HYF43" s="46"/>
      <c r="HYG43" s="46"/>
      <c r="HYH43" s="46"/>
      <c r="HYI43" s="46"/>
      <c r="HYJ43" s="46"/>
      <c r="HYK43" s="46"/>
      <c r="HYL43" s="46"/>
      <c r="HYM43" s="46"/>
      <c r="HYN43" s="46"/>
      <c r="HYO43" s="46"/>
      <c r="HYP43" s="46"/>
      <c r="HYQ43" s="46"/>
      <c r="HYR43" s="46"/>
      <c r="HYS43" s="46"/>
      <c r="HYT43" s="46"/>
      <c r="HYU43" s="46"/>
      <c r="HYV43" s="46"/>
      <c r="HYW43" s="46"/>
      <c r="HYX43" s="46"/>
      <c r="HYY43" s="46"/>
      <c r="HYZ43" s="46"/>
      <c r="HZA43" s="46"/>
      <c r="HZB43" s="46"/>
      <c r="HZC43" s="46"/>
      <c r="HZD43" s="46"/>
      <c r="HZE43" s="46"/>
      <c r="HZF43" s="46"/>
      <c r="HZG43" s="46"/>
      <c r="HZH43" s="46"/>
      <c r="HZI43" s="46"/>
      <c r="HZJ43" s="46"/>
      <c r="HZK43" s="46"/>
      <c r="HZL43" s="46"/>
      <c r="HZM43" s="46"/>
      <c r="HZN43" s="46"/>
      <c r="HZO43" s="46"/>
      <c r="HZP43" s="46"/>
      <c r="HZQ43" s="46"/>
      <c r="HZR43" s="46"/>
      <c r="HZS43" s="46"/>
      <c r="HZT43" s="46"/>
      <c r="HZU43" s="46"/>
      <c r="HZV43" s="46"/>
      <c r="HZW43" s="46"/>
      <c r="HZX43" s="46"/>
      <c r="HZY43" s="46"/>
      <c r="HZZ43" s="46"/>
      <c r="IAA43" s="46"/>
      <c r="IAB43" s="46"/>
      <c r="IAC43" s="46"/>
      <c r="IAD43" s="46"/>
      <c r="IAE43" s="46"/>
      <c r="IAF43" s="46"/>
      <c r="IAG43" s="46"/>
      <c r="IAH43" s="46"/>
      <c r="IAI43" s="46"/>
      <c r="IAJ43" s="46"/>
      <c r="IAK43" s="46"/>
      <c r="IAL43" s="46"/>
      <c r="IAM43" s="46"/>
      <c r="IAN43" s="46"/>
      <c r="IAO43" s="46"/>
      <c r="IAP43" s="46"/>
      <c r="IAQ43" s="46"/>
      <c r="IAR43" s="46"/>
      <c r="IAS43" s="46"/>
      <c r="IAT43" s="46"/>
      <c r="IAU43" s="46"/>
      <c r="IAV43" s="46"/>
      <c r="IAW43" s="46"/>
      <c r="IAX43" s="46"/>
      <c r="IAY43" s="46"/>
      <c r="IAZ43" s="46"/>
      <c r="IBA43" s="46"/>
      <c r="IBB43" s="46"/>
      <c r="IBC43" s="46"/>
      <c r="IBD43" s="46"/>
      <c r="IBE43" s="46"/>
      <c r="IBF43" s="46"/>
      <c r="IBG43" s="46"/>
      <c r="IBH43" s="46"/>
      <c r="IBI43" s="46"/>
      <c r="IBJ43" s="46"/>
      <c r="IBK43" s="46"/>
      <c r="IBL43" s="46"/>
      <c r="IBM43" s="46"/>
      <c r="IBN43" s="46"/>
      <c r="IBO43" s="46"/>
      <c r="IBP43" s="46"/>
      <c r="IBQ43" s="46"/>
      <c r="IBR43" s="46"/>
      <c r="IBS43" s="46"/>
      <c r="IBT43" s="46"/>
      <c r="IBU43" s="46"/>
      <c r="IBV43" s="46"/>
      <c r="IBW43" s="46"/>
      <c r="IBX43" s="46"/>
      <c r="IBY43" s="46"/>
      <c r="IBZ43" s="46"/>
      <c r="ICA43" s="46"/>
      <c r="ICB43" s="46"/>
      <c r="ICC43" s="46"/>
      <c r="ICD43" s="46"/>
      <c r="ICE43" s="46"/>
      <c r="ICF43" s="46"/>
      <c r="ICG43" s="46"/>
      <c r="ICH43" s="46"/>
      <c r="ICI43" s="46"/>
      <c r="ICJ43" s="46"/>
      <c r="ICK43" s="46"/>
      <c r="ICL43" s="46"/>
      <c r="ICM43" s="46"/>
      <c r="ICN43" s="46"/>
      <c r="ICO43" s="46"/>
      <c r="ICP43" s="46"/>
      <c r="ICQ43" s="46"/>
      <c r="ICR43" s="46"/>
      <c r="ICS43" s="46"/>
      <c r="ICT43" s="46"/>
      <c r="ICU43" s="46"/>
      <c r="ICV43" s="46"/>
      <c r="ICW43" s="46"/>
      <c r="ICX43" s="46"/>
      <c r="ICY43" s="46"/>
      <c r="ICZ43" s="46"/>
      <c r="IDA43" s="46"/>
      <c r="IDB43" s="46"/>
      <c r="IDC43" s="46"/>
      <c r="IDD43" s="46"/>
      <c r="IDE43" s="46"/>
      <c r="IDF43" s="46"/>
      <c r="IDG43" s="46"/>
      <c r="IDH43" s="46"/>
      <c r="IDI43" s="46"/>
      <c r="IDJ43" s="46"/>
      <c r="IDK43" s="46"/>
      <c r="IDL43" s="46"/>
      <c r="IDM43" s="46"/>
      <c r="IDN43" s="46"/>
      <c r="IDO43" s="46"/>
      <c r="IDP43" s="46"/>
      <c r="IDQ43" s="46"/>
      <c r="IDR43" s="46"/>
      <c r="IDS43" s="46"/>
      <c r="IDT43" s="46"/>
      <c r="IDU43" s="46"/>
      <c r="IDV43" s="46"/>
      <c r="IDW43" s="46"/>
      <c r="IDX43" s="46"/>
      <c r="IDY43" s="46"/>
      <c r="IDZ43" s="46"/>
      <c r="IEA43" s="46"/>
      <c r="IEB43" s="46"/>
      <c r="IEC43" s="46"/>
      <c r="IED43" s="46"/>
      <c r="IEE43" s="46"/>
      <c r="IEF43" s="46"/>
      <c r="IEG43" s="46"/>
      <c r="IEH43" s="46"/>
      <c r="IEI43" s="46"/>
      <c r="IEJ43" s="46"/>
      <c r="IEK43" s="46"/>
      <c r="IEL43" s="46"/>
      <c r="IEM43" s="46"/>
      <c r="IEN43" s="46"/>
      <c r="IEO43" s="46"/>
      <c r="IEP43" s="46"/>
      <c r="IEQ43" s="46"/>
      <c r="IER43" s="46"/>
      <c r="IES43" s="46"/>
      <c r="IET43" s="46"/>
      <c r="IEU43" s="46"/>
      <c r="IEV43" s="46"/>
      <c r="IEW43" s="46"/>
      <c r="IEX43" s="46"/>
      <c r="IEY43" s="46"/>
      <c r="IEZ43" s="46"/>
      <c r="IFA43" s="46"/>
      <c r="IFB43" s="46"/>
      <c r="IFC43" s="46"/>
      <c r="IFD43" s="46"/>
      <c r="IFE43" s="46"/>
      <c r="IFF43" s="46"/>
      <c r="IFG43" s="46"/>
      <c r="IFH43" s="46"/>
      <c r="IFI43" s="46"/>
      <c r="IFJ43" s="46"/>
      <c r="IFK43" s="46"/>
      <c r="IFL43" s="46"/>
      <c r="IFM43" s="46"/>
      <c r="IFN43" s="46"/>
      <c r="IFO43" s="46"/>
      <c r="IFP43" s="46"/>
      <c r="IFQ43" s="46"/>
      <c r="IFR43" s="46"/>
      <c r="IFS43" s="46"/>
      <c r="IFT43" s="46"/>
      <c r="IFU43" s="46"/>
      <c r="IFV43" s="46"/>
      <c r="IFW43" s="46"/>
      <c r="IFX43" s="46"/>
      <c r="IFY43" s="46"/>
      <c r="IFZ43" s="46"/>
      <c r="IGA43" s="46"/>
      <c r="IGB43" s="46"/>
      <c r="IGC43" s="46"/>
      <c r="IGD43" s="46"/>
      <c r="IGE43" s="46"/>
      <c r="IGF43" s="46"/>
      <c r="IGG43" s="46"/>
      <c r="IGH43" s="46"/>
      <c r="IGI43" s="46"/>
      <c r="IGJ43" s="46"/>
      <c r="IGK43" s="46"/>
      <c r="IGL43" s="46"/>
      <c r="IGM43" s="46"/>
      <c r="IGN43" s="46"/>
      <c r="IGO43" s="46"/>
      <c r="IGP43" s="46"/>
      <c r="IGQ43" s="46"/>
      <c r="IGR43" s="46"/>
      <c r="IGS43" s="46"/>
      <c r="IGT43" s="46"/>
      <c r="IGU43" s="46"/>
      <c r="IGV43" s="46"/>
      <c r="IGW43" s="46"/>
      <c r="IGX43" s="46"/>
      <c r="IGY43" s="46"/>
      <c r="IGZ43" s="46"/>
      <c r="IHA43" s="46"/>
      <c r="IHB43" s="46"/>
      <c r="IHC43" s="46"/>
      <c r="IHD43" s="46"/>
      <c r="IHE43" s="46"/>
      <c r="IHF43" s="46"/>
      <c r="IHG43" s="46"/>
      <c r="IHH43" s="46"/>
      <c r="IHI43" s="46"/>
      <c r="IHJ43" s="46"/>
      <c r="IHK43" s="46"/>
      <c r="IHL43" s="46"/>
      <c r="IHM43" s="46"/>
      <c r="IHN43" s="46"/>
      <c r="IHO43" s="46"/>
      <c r="IHP43" s="46"/>
      <c r="IHQ43" s="46"/>
      <c r="IHR43" s="46"/>
      <c r="IHS43" s="46"/>
      <c r="IHT43" s="46"/>
      <c r="IHU43" s="46"/>
      <c r="IHV43" s="46"/>
      <c r="IHW43" s="46"/>
      <c r="IHX43" s="46"/>
      <c r="IHY43" s="46"/>
      <c r="IHZ43" s="46"/>
      <c r="IIA43" s="46"/>
      <c r="IIB43" s="46"/>
      <c r="IIC43" s="46"/>
      <c r="IID43" s="46"/>
      <c r="IIE43" s="46"/>
      <c r="IIF43" s="46"/>
      <c r="IIG43" s="46"/>
      <c r="IIH43" s="46"/>
      <c r="III43" s="46"/>
      <c r="IIJ43" s="46"/>
      <c r="IIK43" s="46"/>
      <c r="IIL43" s="46"/>
      <c r="IIM43" s="46"/>
      <c r="IIN43" s="46"/>
      <c r="IIO43" s="46"/>
      <c r="IIP43" s="46"/>
      <c r="IIQ43" s="46"/>
      <c r="IIR43" s="46"/>
      <c r="IIS43" s="46"/>
      <c r="IIT43" s="46"/>
      <c r="IIU43" s="46"/>
      <c r="IIV43" s="46"/>
      <c r="IIW43" s="46"/>
      <c r="IIX43" s="46"/>
      <c r="IIY43" s="46"/>
      <c r="IIZ43" s="46"/>
      <c r="IJA43" s="46"/>
      <c r="IJB43" s="46"/>
      <c r="IJC43" s="46"/>
      <c r="IJD43" s="46"/>
      <c r="IJE43" s="46"/>
      <c r="IJF43" s="46"/>
      <c r="IJG43" s="46"/>
      <c r="IJH43" s="46"/>
      <c r="IJI43" s="46"/>
      <c r="IJJ43" s="46"/>
      <c r="IJK43" s="46"/>
      <c r="IJL43" s="46"/>
      <c r="IJM43" s="46"/>
      <c r="IJN43" s="46"/>
      <c r="IJO43" s="46"/>
      <c r="IJP43" s="46"/>
      <c r="IJQ43" s="46"/>
      <c r="IJR43" s="46"/>
      <c r="IJS43" s="46"/>
      <c r="IJT43" s="46"/>
      <c r="IJU43" s="46"/>
      <c r="IJV43" s="46"/>
      <c r="IJW43" s="46"/>
      <c r="IJX43" s="46"/>
      <c r="IJY43" s="46"/>
      <c r="IJZ43" s="46"/>
      <c r="IKA43" s="46"/>
      <c r="IKB43" s="46"/>
      <c r="IKC43" s="46"/>
      <c r="IKD43" s="46"/>
      <c r="IKE43" s="46"/>
      <c r="IKF43" s="46"/>
      <c r="IKG43" s="46"/>
      <c r="IKH43" s="46"/>
      <c r="IKI43" s="46"/>
      <c r="IKJ43" s="46"/>
      <c r="IKK43" s="46"/>
      <c r="IKL43" s="46"/>
      <c r="IKM43" s="46"/>
      <c r="IKN43" s="46"/>
      <c r="IKO43" s="46"/>
      <c r="IKP43" s="46"/>
      <c r="IKQ43" s="46"/>
      <c r="IKR43" s="46"/>
      <c r="IKS43" s="46"/>
      <c r="IKT43" s="46"/>
      <c r="IKU43" s="46"/>
      <c r="IKV43" s="46"/>
      <c r="IKW43" s="46"/>
      <c r="IKX43" s="46"/>
      <c r="IKY43" s="46"/>
      <c r="IKZ43" s="46"/>
      <c r="ILA43" s="46"/>
      <c r="ILB43" s="46"/>
      <c r="ILC43" s="46"/>
      <c r="ILD43" s="46"/>
      <c r="ILE43" s="46"/>
      <c r="ILF43" s="46"/>
      <c r="ILG43" s="46"/>
      <c r="ILH43" s="46"/>
      <c r="ILI43" s="46"/>
      <c r="ILJ43" s="46"/>
      <c r="ILK43" s="46"/>
      <c r="ILL43" s="46"/>
      <c r="ILM43" s="46"/>
      <c r="ILN43" s="46"/>
      <c r="ILO43" s="46"/>
      <c r="ILP43" s="46"/>
      <c r="ILQ43" s="46"/>
      <c r="ILR43" s="46"/>
      <c r="ILS43" s="46"/>
      <c r="ILT43" s="46"/>
      <c r="ILU43" s="46"/>
      <c r="ILV43" s="46"/>
      <c r="ILW43" s="46"/>
      <c r="ILX43" s="46"/>
      <c r="ILY43" s="46"/>
      <c r="ILZ43" s="46"/>
      <c r="IMA43" s="46"/>
      <c r="IMB43" s="46"/>
      <c r="IMC43" s="46"/>
      <c r="IMD43" s="46"/>
      <c r="IME43" s="46"/>
      <c r="IMF43" s="46"/>
      <c r="IMG43" s="46"/>
      <c r="IMH43" s="46"/>
      <c r="IMI43" s="46"/>
      <c r="IMJ43" s="46"/>
      <c r="IMK43" s="46"/>
      <c r="IML43" s="46"/>
      <c r="IMM43" s="46"/>
      <c r="IMN43" s="46"/>
      <c r="IMO43" s="46"/>
      <c r="IMP43" s="46"/>
      <c r="IMQ43" s="46"/>
      <c r="IMR43" s="46"/>
      <c r="IMS43" s="46"/>
      <c r="IMT43" s="46"/>
      <c r="IMU43" s="46"/>
      <c r="IMV43" s="46"/>
      <c r="IMW43" s="46"/>
      <c r="IMX43" s="46"/>
      <c r="IMY43" s="46"/>
      <c r="IMZ43" s="46"/>
      <c r="INA43" s="46"/>
      <c r="INB43" s="46"/>
      <c r="INC43" s="46"/>
      <c r="IND43" s="46"/>
      <c r="INE43" s="46"/>
      <c r="INF43" s="46"/>
      <c r="ING43" s="46"/>
      <c r="INH43" s="46"/>
      <c r="INI43" s="46"/>
      <c r="INJ43" s="46"/>
      <c r="INK43" s="46"/>
      <c r="INL43" s="46"/>
      <c r="INM43" s="46"/>
      <c r="INN43" s="46"/>
      <c r="INO43" s="46"/>
      <c r="INP43" s="46"/>
      <c r="INQ43" s="46"/>
      <c r="INR43" s="46"/>
      <c r="INS43" s="46"/>
      <c r="INT43" s="46"/>
      <c r="INU43" s="46"/>
      <c r="INV43" s="46"/>
      <c r="INW43" s="46"/>
      <c r="INX43" s="46"/>
      <c r="INY43" s="46"/>
      <c r="INZ43" s="46"/>
      <c r="IOA43" s="46"/>
      <c r="IOB43" s="46"/>
      <c r="IOC43" s="46"/>
      <c r="IOD43" s="46"/>
      <c r="IOE43" s="46"/>
      <c r="IOF43" s="46"/>
      <c r="IOG43" s="46"/>
      <c r="IOH43" s="46"/>
      <c r="IOI43" s="46"/>
      <c r="IOJ43" s="46"/>
      <c r="IOK43" s="46"/>
      <c r="IOL43" s="46"/>
      <c r="IOM43" s="46"/>
      <c r="ION43" s="46"/>
      <c r="IOO43" s="46"/>
      <c r="IOP43" s="46"/>
      <c r="IOQ43" s="46"/>
      <c r="IOR43" s="46"/>
      <c r="IOS43" s="46"/>
      <c r="IOT43" s="46"/>
      <c r="IOU43" s="46"/>
      <c r="IOV43" s="46"/>
      <c r="IOW43" s="46"/>
      <c r="IOX43" s="46"/>
      <c r="IOY43" s="46"/>
      <c r="IOZ43" s="46"/>
      <c r="IPA43" s="46"/>
      <c r="IPB43" s="46"/>
      <c r="IPC43" s="46"/>
      <c r="IPD43" s="46"/>
      <c r="IPE43" s="46"/>
      <c r="IPF43" s="46"/>
      <c r="IPG43" s="46"/>
      <c r="IPH43" s="46"/>
      <c r="IPI43" s="46"/>
      <c r="IPJ43" s="46"/>
      <c r="IPK43" s="46"/>
      <c r="IPL43" s="46"/>
      <c r="IPM43" s="46"/>
      <c r="IPN43" s="46"/>
      <c r="IPO43" s="46"/>
      <c r="IPP43" s="46"/>
      <c r="IPQ43" s="46"/>
      <c r="IPR43" s="46"/>
      <c r="IPS43" s="46"/>
      <c r="IPT43" s="46"/>
      <c r="IPU43" s="46"/>
      <c r="IPV43" s="46"/>
      <c r="IPW43" s="46"/>
      <c r="IPX43" s="46"/>
      <c r="IPY43" s="46"/>
      <c r="IPZ43" s="46"/>
      <c r="IQA43" s="46"/>
      <c r="IQB43" s="46"/>
      <c r="IQC43" s="46"/>
      <c r="IQD43" s="46"/>
      <c r="IQE43" s="46"/>
      <c r="IQF43" s="46"/>
      <c r="IQG43" s="46"/>
      <c r="IQH43" s="46"/>
      <c r="IQI43" s="46"/>
      <c r="IQJ43" s="46"/>
      <c r="IQK43" s="46"/>
      <c r="IQL43" s="46"/>
      <c r="IQM43" s="46"/>
      <c r="IQN43" s="46"/>
      <c r="IQO43" s="46"/>
      <c r="IQP43" s="46"/>
      <c r="IQQ43" s="46"/>
      <c r="IQR43" s="46"/>
      <c r="IQS43" s="46"/>
      <c r="IQT43" s="46"/>
      <c r="IQU43" s="46"/>
      <c r="IQV43" s="46"/>
      <c r="IQW43" s="46"/>
      <c r="IQX43" s="46"/>
      <c r="IQY43" s="46"/>
      <c r="IQZ43" s="46"/>
      <c r="IRA43" s="46"/>
      <c r="IRB43" s="46"/>
      <c r="IRC43" s="46"/>
      <c r="IRD43" s="46"/>
      <c r="IRE43" s="46"/>
      <c r="IRF43" s="46"/>
      <c r="IRG43" s="46"/>
      <c r="IRH43" s="46"/>
      <c r="IRI43" s="46"/>
      <c r="IRJ43" s="46"/>
      <c r="IRK43" s="46"/>
      <c r="IRL43" s="46"/>
      <c r="IRM43" s="46"/>
      <c r="IRN43" s="46"/>
      <c r="IRO43" s="46"/>
      <c r="IRP43" s="46"/>
      <c r="IRQ43" s="46"/>
      <c r="IRR43" s="46"/>
      <c r="IRS43" s="46"/>
      <c r="IRT43" s="46"/>
      <c r="IRU43" s="46"/>
      <c r="IRV43" s="46"/>
      <c r="IRW43" s="46"/>
      <c r="IRX43" s="46"/>
      <c r="IRY43" s="46"/>
      <c r="IRZ43" s="46"/>
      <c r="ISA43" s="46"/>
      <c r="ISB43" s="46"/>
      <c r="ISC43" s="46"/>
      <c r="ISD43" s="46"/>
      <c r="ISE43" s="46"/>
      <c r="ISF43" s="46"/>
      <c r="ISG43" s="46"/>
      <c r="ISH43" s="46"/>
      <c r="ISI43" s="46"/>
      <c r="ISJ43" s="46"/>
      <c r="ISK43" s="46"/>
      <c r="ISL43" s="46"/>
      <c r="ISM43" s="46"/>
      <c r="ISN43" s="46"/>
      <c r="ISO43" s="46"/>
      <c r="ISP43" s="46"/>
      <c r="ISQ43" s="46"/>
      <c r="ISR43" s="46"/>
      <c r="ISS43" s="46"/>
      <c r="IST43" s="46"/>
      <c r="ISU43" s="46"/>
      <c r="ISV43" s="46"/>
      <c r="ISW43" s="46"/>
      <c r="ISX43" s="46"/>
      <c r="ISY43" s="46"/>
      <c r="ISZ43" s="46"/>
      <c r="ITA43" s="46"/>
      <c r="ITB43" s="46"/>
      <c r="ITC43" s="46"/>
      <c r="ITD43" s="46"/>
      <c r="ITE43" s="46"/>
      <c r="ITF43" s="46"/>
      <c r="ITG43" s="46"/>
      <c r="ITH43" s="46"/>
      <c r="ITI43" s="46"/>
      <c r="ITJ43" s="46"/>
      <c r="ITK43" s="46"/>
      <c r="ITL43" s="46"/>
      <c r="ITM43" s="46"/>
      <c r="ITN43" s="46"/>
      <c r="ITO43" s="46"/>
      <c r="ITP43" s="46"/>
      <c r="ITQ43" s="46"/>
      <c r="ITR43" s="46"/>
      <c r="ITS43" s="46"/>
      <c r="ITT43" s="46"/>
      <c r="ITU43" s="46"/>
      <c r="ITV43" s="46"/>
      <c r="ITW43" s="46"/>
      <c r="ITX43" s="46"/>
      <c r="ITY43" s="46"/>
      <c r="ITZ43" s="46"/>
      <c r="IUA43" s="46"/>
      <c r="IUB43" s="46"/>
      <c r="IUC43" s="46"/>
      <c r="IUD43" s="46"/>
      <c r="IUE43" s="46"/>
      <c r="IUF43" s="46"/>
      <c r="IUG43" s="46"/>
      <c r="IUH43" s="46"/>
      <c r="IUI43" s="46"/>
      <c r="IUJ43" s="46"/>
      <c r="IUK43" s="46"/>
      <c r="IUL43" s="46"/>
      <c r="IUM43" s="46"/>
      <c r="IUN43" s="46"/>
      <c r="IUO43" s="46"/>
      <c r="IUP43" s="46"/>
      <c r="IUQ43" s="46"/>
      <c r="IUR43" s="46"/>
      <c r="IUS43" s="46"/>
      <c r="IUT43" s="46"/>
      <c r="IUU43" s="46"/>
      <c r="IUV43" s="46"/>
      <c r="IUW43" s="46"/>
      <c r="IUX43" s="46"/>
      <c r="IUY43" s="46"/>
      <c r="IUZ43" s="46"/>
      <c r="IVA43" s="46"/>
      <c r="IVB43" s="46"/>
      <c r="IVC43" s="46"/>
      <c r="IVD43" s="46"/>
      <c r="IVE43" s="46"/>
      <c r="IVF43" s="46"/>
      <c r="IVG43" s="46"/>
      <c r="IVH43" s="46"/>
      <c r="IVI43" s="46"/>
      <c r="IVJ43" s="46"/>
      <c r="IVK43" s="46"/>
      <c r="IVL43" s="46"/>
      <c r="IVM43" s="46"/>
      <c r="IVN43" s="46"/>
      <c r="IVO43" s="46"/>
      <c r="IVP43" s="46"/>
      <c r="IVQ43" s="46"/>
      <c r="IVR43" s="46"/>
      <c r="IVS43" s="46"/>
      <c r="IVT43" s="46"/>
      <c r="IVU43" s="46"/>
      <c r="IVV43" s="46"/>
      <c r="IVW43" s="46"/>
      <c r="IVX43" s="46"/>
      <c r="IVY43" s="46"/>
      <c r="IVZ43" s="46"/>
      <c r="IWA43" s="46"/>
      <c r="IWB43" s="46"/>
      <c r="IWC43" s="46"/>
      <c r="IWD43" s="46"/>
      <c r="IWE43" s="46"/>
      <c r="IWF43" s="46"/>
      <c r="IWG43" s="46"/>
      <c r="IWH43" s="46"/>
      <c r="IWI43" s="46"/>
      <c r="IWJ43" s="46"/>
      <c r="IWK43" s="46"/>
      <c r="IWL43" s="46"/>
      <c r="IWM43" s="46"/>
      <c r="IWN43" s="46"/>
      <c r="IWO43" s="46"/>
      <c r="IWP43" s="46"/>
      <c r="IWQ43" s="46"/>
      <c r="IWR43" s="46"/>
      <c r="IWS43" s="46"/>
      <c r="IWT43" s="46"/>
      <c r="IWU43" s="46"/>
      <c r="IWV43" s="46"/>
      <c r="IWW43" s="46"/>
      <c r="IWX43" s="46"/>
      <c r="IWY43" s="46"/>
      <c r="IWZ43" s="46"/>
      <c r="IXA43" s="46"/>
      <c r="IXB43" s="46"/>
      <c r="IXC43" s="46"/>
      <c r="IXD43" s="46"/>
      <c r="IXE43" s="46"/>
      <c r="IXF43" s="46"/>
      <c r="IXG43" s="46"/>
      <c r="IXH43" s="46"/>
      <c r="IXI43" s="46"/>
      <c r="IXJ43" s="46"/>
      <c r="IXK43" s="46"/>
      <c r="IXL43" s="46"/>
      <c r="IXM43" s="46"/>
      <c r="IXN43" s="46"/>
      <c r="IXO43" s="46"/>
      <c r="IXP43" s="46"/>
      <c r="IXQ43" s="46"/>
      <c r="IXR43" s="46"/>
      <c r="IXS43" s="46"/>
      <c r="IXT43" s="46"/>
      <c r="IXU43" s="46"/>
      <c r="IXV43" s="46"/>
      <c r="IXW43" s="46"/>
      <c r="IXX43" s="46"/>
      <c r="IXY43" s="46"/>
      <c r="IXZ43" s="46"/>
      <c r="IYA43" s="46"/>
      <c r="IYB43" s="46"/>
      <c r="IYC43" s="46"/>
      <c r="IYD43" s="46"/>
      <c r="IYE43" s="46"/>
      <c r="IYF43" s="46"/>
      <c r="IYG43" s="46"/>
      <c r="IYH43" s="46"/>
      <c r="IYI43" s="46"/>
      <c r="IYJ43" s="46"/>
      <c r="IYK43" s="46"/>
      <c r="IYL43" s="46"/>
      <c r="IYM43" s="46"/>
      <c r="IYN43" s="46"/>
      <c r="IYO43" s="46"/>
      <c r="IYP43" s="46"/>
      <c r="IYQ43" s="46"/>
      <c r="IYR43" s="46"/>
      <c r="IYS43" s="46"/>
      <c r="IYT43" s="46"/>
      <c r="IYU43" s="46"/>
      <c r="IYV43" s="46"/>
      <c r="IYW43" s="46"/>
      <c r="IYX43" s="46"/>
      <c r="IYY43" s="46"/>
      <c r="IYZ43" s="46"/>
      <c r="IZA43" s="46"/>
      <c r="IZB43" s="46"/>
      <c r="IZC43" s="46"/>
      <c r="IZD43" s="46"/>
      <c r="IZE43" s="46"/>
      <c r="IZF43" s="46"/>
      <c r="IZG43" s="46"/>
      <c r="IZH43" s="46"/>
      <c r="IZI43" s="46"/>
      <c r="IZJ43" s="46"/>
      <c r="IZK43" s="46"/>
      <c r="IZL43" s="46"/>
      <c r="IZM43" s="46"/>
      <c r="IZN43" s="46"/>
      <c r="IZO43" s="46"/>
      <c r="IZP43" s="46"/>
      <c r="IZQ43" s="46"/>
      <c r="IZR43" s="46"/>
      <c r="IZS43" s="46"/>
      <c r="IZT43" s="46"/>
      <c r="IZU43" s="46"/>
      <c r="IZV43" s="46"/>
      <c r="IZW43" s="46"/>
      <c r="IZX43" s="46"/>
      <c r="IZY43" s="46"/>
      <c r="IZZ43" s="46"/>
      <c r="JAA43" s="46"/>
      <c r="JAB43" s="46"/>
      <c r="JAC43" s="46"/>
      <c r="JAD43" s="46"/>
      <c r="JAE43" s="46"/>
      <c r="JAF43" s="46"/>
      <c r="JAG43" s="46"/>
      <c r="JAH43" s="46"/>
      <c r="JAI43" s="46"/>
      <c r="JAJ43" s="46"/>
      <c r="JAK43" s="46"/>
      <c r="JAL43" s="46"/>
      <c r="JAM43" s="46"/>
      <c r="JAN43" s="46"/>
      <c r="JAO43" s="46"/>
      <c r="JAP43" s="46"/>
      <c r="JAQ43" s="46"/>
      <c r="JAR43" s="46"/>
      <c r="JAS43" s="46"/>
      <c r="JAT43" s="46"/>
      <c r="JAU43" s="46"/>
      <c r="JAV43" s="46"/>
      <c r="JAW43" s="46"/>
      <c r="JAX43" s="46"/>
      <c r="JAY43" s="46"/>
      <c r="JAZ43" s="46"/>
      <c r="JBA43" s="46"/>
      <c r="JBB43" s="46"/>
      <c r="JBC43" s="46"/>
      <c r="JBD43" s="46"/>
      <c r="JBE43" s="46"/>
      <c r="JBF43" s="46"/>
      <c r="JBG43" s="46"/>
      <c r="JBH43" s="46"/>
      <c r="JBI43" s="46"/>
      <c r="JBJ43" s="46"/>
      <c r="JBK43" s="46"/>
      <c r="JBL43" s="46"/>
      <c r="JBM43" s="46"/>
      <c r="JBN43" s="46"/>
      <c r="JBO43" s="46"/>
      <c r="JBP43" s="46"/>
      <c r="JBQ43" s="46"/>
      <c r="JBR43" s="46"/>
      <c r="JBS43" s="46"/>
      <c r="JBT43" s="46"/>
      <c r="JBU43" s="46"/>
      <c r="JBV43" s="46"/>
      <c r="JBW43" s="46"/>
      <c r="JBX43" s="46"/>
      <c r="JBY43" s="46"/>
      <c r="JBZ43" s="46"/>
      <c r="JCA43" s="46"/>
      <c r="JCB43" s="46"/>
      <c r="JCC43" s="46"/>
      <c r="JCD43" s="46"/>
      <c r="JCE43" s="46"/>
      <c r="JCF43" s="46"/>
      <c r="JCG43" s="46"/>
      <c r="JCH43" s="46"/>
      <c r="JCI43" s="46"/>
      <c r="JCJ43" s="46"/>
      <c r="JCK43" s="46"/>
      <c r="JCL43" s="46"/>
      <c r="JCM43" s="46"/>
      <c r="JCN43" s="46"/>
      <c r="JCO43" s="46"/>
      <c r="JCP43" s="46"/>
      <c r="JCQ43" s="46"/>
      <c r="JCR43" s="46"/>
      <c r="JCS43" s="46"/>
      <c r="JCT43" s="46"/>
      <c r="JCU43" s="46"/>
      <c r="JCV43" s="46"/>
      <c r="JCW43" s="46"/>
      <c r="JCX43" s="46"/>
      <c r="JCY43" s="46"/>
      <c r="JCZ43" s="46"/>
      <c r="JDA43" s="46"/>
      <c r="JDB43" s="46"/>
      <c r="JDC43" s="46"/>
      <c r="JDD43" s="46"/>
      <c r="JDE43" s="46"/>
      <c r="JDF43" s="46"/>
      <c r="JDG43" s="46"/>
      <c r="JDH43" s="46"/>
      <c r="JDI43" s="46"/>
      <c r="JDJ43" s="46"/>
      <c r="JDK43" s="46"/>
      <c r="JDL43" s="46"/>
      <c r="JDM43" s="46"/>
      <c r="JDN43" s="46"/>
      <c r="JDO43" s="46"/>
      <c r="JDP43" s="46"/>
      <c r="JDQ43" s="46"/>
      <c r="JDR43" s="46"/>
      <c r="JDS43" s="46"/>
      <c r="JDT43" s="46"/>
      <c r="JDU43" s="46"/>
      <c r="JDV43" s="46"/>
      <c r="JDW43" s="46"/>
      <c r="JDX43" s="46"/>
      <c r="JDY43" s="46"/>
      <c r="JDZ43" s="46"/>
      <c r="JEA43" s="46"/>
      <c r="JEB43" s="46"/>
      <c r="JEC43" s="46"/>
      <c r="JED43" s="46"/>
      <c r="JEE43" s="46"/>
      <c r="JEF43" s="46"/>
      <c r="JEG43" s="46"/>
      <c r="JEH43" s="46"/>
      <c r="JEI43" s="46"/>
      <c r="JEJ43" s="46"/>
      <c r="JEK43" s="46"/>
      <c r="JEL43" s="46"/>
      <c r="JEM43" s="46"/>
      <c r="JEN43" s="46"/>
      <c r="JEO43" s="46"/>
      <c r="JEP43" s="46"/>
      <c r="JEQ43" s="46"/>
      <c r="JER43" s="46"/>
      <c r="JES43" s="46"/>
      <c r="JET43" s="46"/>
      <c r="JEU43" s="46"/>
      <c r="JEV43" s="46"/>
      <c r="JEW43" s="46"/>
      <c r="JEX43" s="46"/>
      <c r="JEY43" s="46"/>
      <c r="JEZ43" s="46"/>
      <c r="JFA43" s="46"/>
      <c r="JFB43" s="46"/>
      <c r="JFC43" s="46"/>
      <c r="JFD43" s="46"/>
      <c r="JFE43" s="46"/>
      <c r="JFF43" s="46"/>
      <c r="JFG43" s="46"/>
      <c r="JFH43" s="46"/>
      <c r="JFI43" s="46"/>
      <c r="JFJ43" s="46"/>
      <c r="JFK43" s="46"/>
      <c r="JFL43" s="46"/>
      <c r="JFM43" s="46"/>
      <c r="JFN43" s="46"/>
      <c r="JFO43" s="46"/>
      <c r="JFP43" s="46"/>
      <c r="JFQ43" s="46"/>
      <c r="JFR43" s="46"/>
      <c r="JFS43" s="46"/>
      <c r="JFT43" s="46"/>
      <c r="JFU43" s="46"/>
      <c r="JFV43" s="46"/>
      <c r="JFW43" s="46"/>
      <c r="JFX43" s="46"/>
      <c r="JFY43" s="46"/>
      <c r="JFZ43" s="46"/>
      <c r="JGA43" s="46"/>
      <c r="JGB43" s="46"/>
      <c r="JGC43" s="46"/>
      <c r="JGD43" s="46"/>
      <c r="JGE43" s="46"/>
      <c r="JGF43" s="46"/>
      <c r="JGG43" s="46"/>
      <c r="JGH43" s="46"/>
      <c r="JGI43" s="46"/>
      <c r="JGJ43" s="46"/>
      <c r="JGK43" s="46"/>
      <c r="JGL43" s="46"/>
      <c r="JGM43" s="46"/>
      <c r="JGN43" s="46"/>
      <c r="JGO43" s="46"/>
      <c r="JGP43" s="46"/>
      <c r="JGQ43" s="46"/>
      <c r="JGR43" s="46"/>
      <c r="JGS43" s="46"/>
      <c r="JGT43" s="46"/>
      <c r="JGU43" s="46"/>
      <c r="JGV43" s="46"/>
      <c r="JGW43" s="46"/>
      <c r="JGX43" s="46"/>
      <c r="JGY43" s="46"/>
      <c r="JGZ43" s="46"/>
      <c r="JHA43" s="46"/>
      <c r="JHB43" s="46"/>
      <c r="JHC43" s="46"/>
      <c r="JHD43" s="46"/>
      <c r="JHE43" s="46"/>
      <c r="JHF43" s="46"/>
      <c r="JHG43" s="46"/>
      <c r="JHH43" s="46"/>
      <c r="JHI43" s="46"/>
      <c r="JHJ43" s="46"/>
      <c r="JHK43" s="46"/>
      <c r="JHL43" s="46"/>
      <c r="JHM43" s="46"/>
      <c r="JHN43" s="46"/>
      <c r="JHO43" s="46"/>
      <c r="JHP43" s="46"/>
      <c r="JHQ43" s="46"/>
      <c r="JHR43" s="46"/>
      <c r="JHS43" s="46"/>
      <c r="JHT43" s="46"/>
      <c r="JHU43" s="46"/>
      <c r="JHV43" s="46"/>
      <c r="JHW43" s="46"/>
      <c r="JHX43" s="46"/>
      <c r="JHY43" s="46"/>
      <c r="JHZ43" s="46"/>
      <c r="JIA43" s="46"/>
      <c r="JIB43" s="46"/>
      <c r="JIC43" s="46"/>
      <c r="JID43" s="46"/>
      <c r="JIE43" s="46"/>
      <c r="JIF43" s="46"/>
      <c r="JIG43" s="46"/>
      <c r="JIH43" s="46"/>
      <c r="JII43" s="46"/>
      <c r="JIJ43" s="46"/>
      <c r="JIK43" s="46"/>
      <c r="JIL43" s="46"/>
      <c r="JIM43" s="46"/>
      <c r="JIN43" s="46"/>
      <c r="JIO43" s="46"/>
      <c r="JIP43" s="46"/>
      <c r="JIQ43" s="46"/>
      <c r="JIR43" s="46"/>
      <c r="JIS43" s="46"/>
      <c r="JIT43" s="46"/>
      <c r="JIU43" s="46"/>
      <c r="JIV43" s="46"/>
      <c r="JIW43" s="46"/>
      <c r="JIX43" s="46"/>
      <c r="JIY43" s="46"/>
      <c r="JIZ43" s="46"/>
      <c r="JJA43" s="46"/>
      <c r="JJB43" s="46"/>
      <c r="JJC43" s="46"/>
      <c r="JJD43" s="46"/>
      <c r="JJE43" s="46"/>
      <c r="JJF43" s="46"/>
      <c r="JJG43" s="46"/>
      <c r="JJH43" s="46"/>
      <c r="JJI43" s="46"/>
      <c r="JJJ43" s="46"/>
      <c r="JJK43" s="46"/>
      <c r="JJL43" s="46"/>
      <c r="JJM43" s="46"/>
      <c r="JJN43" s="46"/>
      <c r="JJO43" s="46"/>
      <c r="JJP43" s="46"/>
      <c r="JJQ43" s="46"/>
      <c r="JJR43" s="46"/>
      <c r="JJS43" s="46"/>
      <c r="JJT43" s="46"/>
      <c r="JJU43" s="46"/>
      <c r="JJV43" s="46"/>
      <c r="JJW43" s="46"/>
      <c r="JJX43" s="46"/>
      <c r="JJY43" s="46"/>
      <c r="JJZ43" s="46"/>
      <c r="JKA43" s="46"/>
      <c r="JKB43" s="46"/>
      <c r="JKC43" s="46"/>
      <c r="JKD43" s="46"/>
      <c r="JKE43" s="46"/>
      <c r="JKF43" s="46"/>
      <c r="JKG43" s="46"/>
      <c r="JKH43" s="46"/>
      <c r="JKI43" s="46"/>
      <c r="JKJ43" s="46"/>
      <c r="JKK43" s="46"/>
      <c r="JKL43" s="46"/>
      <c r="JKM43" s="46"/>
      <c r="JKN43" s="46"/>
      <c r="JKO43" s="46"/>
      <c r="JKP43" s="46"/>
      <c r="JKQ43" s="46"/>
      <c r="JKR43" s="46"/>
      <c r="JKS43" s="46"/>
      <c r="JKT43" s="46"/>
      <c r="JKU43" s="46"/>
      <c r="JKV43" s="46"/>
      <c r="JKW43" s="46"/>
      <c r="JKX43" s="46"/>
      <c r="JKY43" s="46"/>
      <c r="JKZ43" s="46"/>
      <c r="JLA43" s="46"/>
      <c r="JLB43" s="46"/>
      <c r="JLC43" s="46"/>
      <c r="JLD43" s="46"/>
      <c r="JLE43" s="46"/>
      <c r="JLF43" s="46"/>
      <c r="JLG43" s="46"/>
      <c r="JLH43" s="46"/>
      <c r="JLI43" s="46"/>
      <c r="JLJ43" s="46"/>
      <c r="JLK43" s="46"/>
      <c r="JLL43" s="46"/>
      <c r="JLM43" s="46"/>
      <c r="JLN43" s="46"/>
      <c r="JLO43" s="46"/>
      <c r="JLP43" s="46"/>
      <c r="JLQ43" s="46"/>
      <c r="JLR43" s="46"/>
      <c r="JLS43" s="46"/>
      <c r="JLT43" s="46"/>
      <c r="JLU43" s="46"/>
      <c r="JLV43" s="46"/>
      <c r="JLW43" s="46"/>
      <c r="JLX43" s="46"/>
      <c r="JLY43" s="46"/>
      <c r="JLZ43" s="46"/>
      <c r="JMA43" s="46"/>
      <c r="JMB43" s="46"/>
      <c r="JMC43" s="46"/>
      <c r="JMD43" s="46"/>
      <c r="JME43" s="46"/>
      <c r="JMF43" s="46"/>
      <c r="JMG43" s="46"/>
      <c r="JMH43" s="46"/>
      <c r="JMI43" s="46"/>
      <c r="JMJ43" s="46"/>
      <c r="JMK43" s="46"/>
      <c r="JML43" s="46"/>
      <c r="JMM43" s="46"/>
      <c r="JMN43" s="46"/>
      <c r="JMO43" s="46"/>
      <c r="JMP43" s="46"/>
      <c r="JMQ43" s="46"/>
      <c r="JMR43" s="46"/>
      <c r="JMS43" s="46"/>
      <c r="JMT43" s="46"/>
      <c r="JMU43" s="46"/>
      <c r="JMV43" s="46"/>
      <c r="JMW43" s="46"/>
      <c r="JMX43" s="46"/>
      <c r="JMY43" s="46"/>
      <c r="JMZ43" s="46"/>
      <c r="JNA43" s="46"/>
      <c r="JNB43" s="46"/>
      <c r="JNC43" s="46"/>
      <c r="JND43" s="46"/>
      <c r="JNE43" s="46"/>
      <c r="JNF43" s="46"/>
      <c r="JNG43" s="46"/>
      <c r="JNH43" s="46"/>
      <c r="JNI43" s="46"/>
      <c r="JNJ43" s="46"/>
      <c r="JNK43" s="46"/>
      <c r="JNL43" s="46"/>
      <c r="JNM43" s="46"/>
      <c r="JNN43" s="46"/>
      <c r="JNO43" s="46"/>
      <c r="JNP43" s="46"/>
      <c r="JNQ43" s="46"/>
      <c r="JNR43" s="46"/>
      <c r="JNS43" s="46"/>
      <c r="JNT43" s="46"/>
      <c r="JNU43" s="46"/>
      <c r="JNV43" s="46"/>
      <c r="JNW43" s="46"/>
      <c r="JNX43" s="46"/>
      <c r="JNY43" s="46"/>
      <c r="JNZ43" s="46"/>
      <c r="JOA43" s="46"/>
      <c r="JOB43" s="46"/>
      <c r="JOC43" s="46"/>
      <c r="JOD43" s="46"/>
      <c r="JOE43" s="46"/>
      <c r="JOF43" s="46"/>
      <c r="JOG43" s="46"/>
      <c r="JOH43" s="46"/>
      <c r="JOI43" s="46"/>
      <c r="JOJ43" s="46"/>
      <c r="JOK43" s="46"/>
      <c r="JOL43" s="46"/>
      <c r="JOM43" s="46"/>
      <c r="JON43" s="46"/>
      <c r="JOO43" s="46"/>
      <c r="JOP43" s="46"/>
      <c r="JOQ43" s="46"/>
      <c r="JOR43" s="46"/>
      <c r="JOS43" s="46"/>
      <c r="JOT43" s="46"/>
      <c r="JOU43" s="46"/>
      <c r="JOV43" s="46"/>
      <c r="JOW43" s="46"/>
      <c r="JOX43" s="46"/>
      <c r="JOY43" s="46"/>
      <c r="JOZ43" s="46"/>
      <c r="JPA43" s="46"/>
      <c r="JPB43" s="46"/>
      <c r="JPC43" s="46"/>
      <c r="JPD43" s="46"/>
      <c r="JPE43" s="46"/>
      <c r="JPF43" s="46"/>
      <c r="JPG43" s="46"/>
      <c r="JPH43" s="46"/>
      <c r="JPI43" s="46"/>
      <c r="JPJ43" s="46"/>
      <c r="JPK43" s="46"/>
      <c r="JPL43" s="46"/>
      <c r="JPM43" s="46"/>
      <c r="JPN43" s="46"/>
      <c r="JPO43" s="46"/>
      <c r="JPP43" s="46"/>
      <c r="JPQ43" s="46"/>
      <c r="JPR43" s="46"/>
      <c r="JPS43" s="46"/>
      <c r="JPT43" s="46"/>
      <c r="JPU43" s="46"/>
      <c r="JPV43" s="46"/>
      <c r="JPW43" s="46"/>
      <c r="JPX43" s="46"/>
      <c r="JPY43" s="46"/>
      <c r="JPZ43" s="46"/>
      <c r="JQA43" s="46"/>
      <c r="JQB43" s="46"/>
      <c r="JQC43" s="46"/>
      <c r="JQD43" s="46"/>
      <c r="JQE43" s="46"/>
      <c r="JQF43" s="46"/>
      <c r="JQG43" s="46"/>
      <c r="JQH43" s="46"/>
      <c r="JQI43" s="46"/>
      <c r="JQJ43" s="46"/>
      <c r="JQK43" s="46"/>
      <c r="JQL43" s="46"/>
      <c r="JQM43" s="46"/>
      <c r="JQN43" s="46"/>
      <c r="JQO43" s="46"/>
      <c r="JQP43" s="46"/>
      <c r="JQQ43" s="46"/>
      <c r="JQR43" s="46"/>
      <c r="JQS43" s="46"/>
      <c r="JQT43" s="46"/>
      <c r="JQU43" s="46"/>
      <c r="JQV43" s="46"/>
      <c r="JQW43" s="46"/>
      <c r="JQX43" s="46"/>
      <c r="JQY43" s="46"/>
      <c r="JQZ43" s="46"/>
      <c r="JRA43" s="46"/>
      <c r="JRB43" s="46"/>
      <c r="JRC43" s="46"/>
      <c r="JRD43" s="46"/>
      <c r="JRE43" s="46"/>
      <c r="JRF43" s="46"/>
      <c r="JRG43" s="46"/>
      <c r="JRH43" s="46"/>
      <c r="JRI43" s="46"/>
      <c r="JRJ43" s="46"/>
      <c r="JRK43" s="46"/>
      <c r="JRL43" s="46"/>
      <c r="JRM43" s="46"/>
      <c r="JRN43" s="46"/>
      <c r="JRO43" s="46"/>
      <c r="JRP43" s="46"/>
      <c r="JRQ43" s="46"/>
      <c r="JRR43" s="46"/>
      <c r="JRS43" s="46"/>
      <c r="JRT43" s="46"/>
      <c r="JRU43" s="46"/>
      <c r="JRV43" s="46"/>
      <c r="JRW43" s="46"/>
      <c r="JRX43" s="46"/>
      <c r="JRY43" s="46"/>
      <c r="JRZ43" s="46"/>
      <c r="JSA43" s="46"/>
      <c r="JSB43" s="46"/>
      <c r="JSC43" s="46"/>
      <c r="JSD43" s="46"/>
      <c r="JSE43" s="46"/>
      <c r="JSF43" s="46"/>
      <c r="JSG43" s="46"/>
      <c r="JSH43" s="46"/>
      <c r="JSI43" s="46"/>
      <c r="JSJ43" s="46"/>
      <c r="JSK43" s="46"/>
      <c r="JSL43" s="46"/>
      <c r="JSM43" s="46"/>
      <c r="JSN43" s="46"/>
      <c r="JSO43" s="46"/>
      <c r="JSP43" s="46"/>
      <c r="JSQ43" s="46"/>
      <c r="JSR43" s="46"/>
      <c r="JSS43" s="46"/>
      <c r="JST43" s="46"/>
      <c r="JSU43" s="46"/>
      <c r="JSV43" s="46"/>
      <c r="JSW43" s="46"/>
      <c r="JSX43" s="46"/>
      <c r="JSY43" s="46"/>
      <c r="JSZ43" s="46"/>
      <c r="JTA43" s="46"/>
      <c r="JTB43" s="46"/>
      <c r="JTC43" s="46"/>
      <c r="JTD43" s="46"/>
      <c r="JTE43" s="46"/>
      <c r="JTF43" s="46"/>
      <c r="JTG43" s="46"/>
      <c r="JTH43" s="46"/>
      <c r="JTI43" s="46"/>
      <c r="JTJ43" s="46"/>
      <c r="JTK43" s="46"/>
      <c r="JTL43" s="46"/>
      <c r="JTM43" s="46"/>
      <c r="JTN43" s="46"/>
      <c r="JTO43" s="46"/>
      <c r="JTP43" s="46"/>
      <c r="JTQ43" s="46"/>
      <c r="JTR43" s="46"/>
      <c r="JTS43" s="46"/>
      <c r="JTT43" s="46"/>
      <c r="JTU43" s="46"/>
      <c r="JTV43" s="46"/>
      <c r="JTW43" s="46"/>
      <c r="JTX43" s="46"/>
      <c r="JTY43" s="46"/>
      <c r="JTZ43" s="46"/>
      <c r="JUA43" s="46"/>
      <c r="JUB43" s="46"/>
      <c r="JUC43" s="46"/>
      <c r="JUD43" s="46"/>
      <c r="JUE43" s="46"/>
      <c r="JUF43" s="46"/>
      <c r="JUG43" s="46"/>
      <c r="JUH43" s="46"/>
      <c r="JUI43" s="46"/>
      <c r="JUJ43" s="46"/>
      <c r="JUK43" s="46"/>
      <c r="JUL43" s="46"/>
      <c r="JUM43" s="46"/>
      <c r="JUN43" s="46"/>
      <c r="JUO43" s="46"/>
      <c r="JUP43" s="46"/>
      <c r="JUQ43" s="46"/>
      <c r="JUR43" s="46"/>
      <c r="JUS43" s="46"/>
      <c r="JUT43" s="46"/>
      <c r="JUU43" s="46"/>
      <c r="JUV43" s="46"/>
      <c r="JUW43" s="46"/>
      <c r="JUX43" s="46"/>
      <c r="JUY43" s="46"/>
      <c r="JUZ43" s="46"/>
      <c r="JVA43" s="46"/>
      <c r="JVB43" s="46"/>
      <c r="JVC43" s="46"/>
      <c r="JVD43" s="46"/>
      <c r="JVE43" s="46"/>
      <c r="JVF43" s="46"/>
      <c r="JVG43" s="46"/>
      <c r="JVH43" s="46"/>
      <c r="JVI43" s="46"/>
      <c r="JVJ43" s="46"/>
      <c r="JVK43" s="46"/>
      <c r="JVL43" s="46"/>
      <c r="JVM43" s="46"/>
      <c r="JVN43" s="46"/>
      <c r="JVO43" s="46"/>
      <c r="JVP43" s="46"/>
      <c r="JVQ43" s="46"/>
      <c r="JVR43" s="46"/>
      <c r="JVS43" s="46"/>
      <c r="JVT43" s="46"/>
      <c r="JVU43" s="46"/>
      <c r="JVV43" s="46"/>
      <c r="JVW43" s="46"/>
      <c r="JVX43" s="46"/>
      <c r="JVY43" s="46"/>
      <c r="JVZ43" s="46"/>
      <c r="JWA43" s="46"/>
      <c r="JWB43" s="46"/>
      <c r="JWC43" s="46"/>
      <c r="JWD43" s="46"/>
      <c r="JWE43" s="46"/>
      <c r="JWF43" s="46"/>
      <c r="JWG43" s="46"/>
      <c r="JWH43" s="46"/>
      <c r="JWI43" s="46"/>
      <c r="JWJ43" s="46"/>
      <c r="JWK43" s="46"/>
      <c r="JWL43" s="46"/>
      <c r="JWM43" s="46"/>
      <c r="JWN43" s="46"/>
      <c r="JWO43" s="46"/>
      <c r="JWP43" s="46"/>
      <c r="JWQ43" s="46"/>
      <c r="JWR43" s="46"/>
      <c r="JWS43" s="46"/>
      <c r="JWT43" s="46"/>
      <c r="JWU43" s="46"/>
      <c r="JWV43" s="46"/>
      <c r="JWW43" s="46"/>
      <c r="JWX43" s="46"/>
      <c r="JWY43" s="46"/>
      <c r="JWZ43" s="46"/>
      <c r="JXA43" s="46"/>
      <c r="JXB43" s="46"/>
      <c r="JXC43" s="46"/>
      <c r="JXD43" s="46"/>
      <c r="JXE43" s="46"/>
      <c r="JXF43" s="46"/>
      <c r="JXG43" s="46"/>
      <c r="JXH43" s="46"/>
      <c r="JXI43" s="46"/>
      <c r="JXJ43" s="46"/>
      <c r="JXK43" s="46"/>
      <c r="JXL43" s="46"/>
      <c r="JXM43" s="46"/>
      <c r="JXN43" s="46"/>
      <c r="JXO43" s="46"/>
      <c r="JXP43" s="46"/>
      <c r="JXQ43" s="46"/>
      <c r="JXR43" s="46"/>
      <c r="JXS43" s="46"/>
      <c r="JXT43" s="46"/>
      <c r="JXU43" s="46"/>
      <c r="JXV43" s="46"/>
      <c r="JXW43" s="46"/>
      <c r="JXX43" s="46"/>
      <c r="JXY43" s="46"/>
      <c r="JXZ43" s="46"/>
      <c r="JYA43" s="46"/>
      <c r="JYB43" s="46"/>
      <c r="JYC43" s="46"/>
      <c r="JYD43" s="46"/>
      <c r="JYE43" s="46"/>
      <c r="JYF43" s="46"/>
      <c r="JYG43" s="46"/>
      <c r="JYH43" s="46"/>
      <c r="JYI43" s="46"/>
      <c r="JYJ43" s="46"/>
      <c r="JYK43" s="46"/>
      <c r="JYL43" s="46"/>
      <c r="JYM43" s="46"/>
      <c r="JYN43" s="46"/>
      <c r="JYO43" s="46"/>
      <c r="JYP43" s="46"/>
      <c r="JYQ43" s="46"/>
      <c r="JYR43" s="46"/>
      <c r="JYS43" s="46"/>
      <c r="JYT43" s="46"/>
      <c r="JYU43" s="46"/>
      <c r="JYV43" s="46"/>
      <c r="JYW43" s="46"/>
      <c r="JYX43" s="46"/>
      <c r="JYY43" s="46"/>
      <c r="JYZ43" s="46"/>
      <c r="JZA43" s="46"/>
      <c r="JZB43" s="46"/>
      <c r="JZC43" s="46"/>
      <c r="JZD43" s="46"/>
      <c r="JZE43" s="46"/>
      <c r="JZF43" s="46"/>
      <c r="JZG43" s="46"/>
      <c r="JZH43" s="46"/>
      <c r="JZI43" s="46"/>
      <c r="JZJ43" s="46"/>
      <c r="JZK43" s="46"/>
      <c r="JZL43" s="46"/>
      <c r="JZM43" s="46"/>
      <c r="JZN43" s="46"/>
      <c r="JZO43" s="46"/>
      <c r="JZP43" s="46"/>
      <c r="JZQ43" s="46"/>
      <c r="JZR43" s="46"/>
      <c r="JZS43" s="46"/>
      <c r="JZT43" s="46"/>
      <c r="JZU43" s="46"/>
      <c r="JZV43" s="46"/>
      <c r="JZW43" s="46"/>
      <c r="JZX43" s="46"/>
      <c r="JZY43" s="46"/>
      <c r="JZZ43" s="46"/>
      <c r="KAA43" s="46"/>
      <c r="KAB43" s="46"/>
      <c r="KAC43" s="46"/>
      <c r="KAD43" s="46"/>
      <c r="KAE43" s="46"/>
      <c r="KAF43" s="46"/>
      <c r="KAG43" s="46"/>
      <c r="KAH43" s="46"/>
      <c r="KAI43" s="46"/>
      <c r="KAJ43" s="46"/>
      <c r="KAK43" s="46"/>
      <c r="KAL43" s="46"/>
      <c r="KAM43" s="46"/>
      <c r="KAN43" s="46"/>
      <c r="KAO43" s="46"/>
      <c r="KAP43" s="46"/>
      <c r="KAQ43" s="46"/>
      <c r="KAR43" s="46"/>
      <c r="KAS43" s="46"/>
      <c r="KAT43" s="46"/>
      <c r="KAU43" s="46"/>
      <c r="KAV43" s="46"/>
      <c r="KAW43" s="46"/>
      <c r="KAX43" s="46"/>
      <c r="KAY43" s="46"/>
      <c r="KAZ43" s="46"/>
      <c r="KBA43" s="46"/>
      <c r="KBB43" s="46"/>
      <c r="KBC43" s="46"/>
      <c r="KBD43" s="46"/>
      <c r="KBE43" s="46"/>
      <c r="KBF43" s="46"/>
      <c r="KBG43" s="46"/>
      <c r="KBH43" s="46"/>
      <c r="KBI43" s="46"/>
      <c r="KBJ43" s="46"/>
      <c r="KBK43" s="46"/>
      <c r="KBL43" s="46"/>
      <c r="KBM43" s="46"/>
      <c r="KBN43" s="46"/>
      <c r="KBO43" s="46"/>
      <c r="KBP43" s="46"/>
      <c r="KBQ43" s="46"/>
      <c r="KBR43" s="46"/>
      <c r="KBS43" s="46"/>
      <c r="KBT43" s="46"/>
      <c r="KBU43" s="46"/>
      <c r="KBV43" s="46"/>
      <c r="KBW43" s="46"/>
      <c r="KBX43" s="46"/>
      <c r="KBY43" s="46"/>
      <c r="KBZ43" s="46"/>
      <c r="KCA43" s="46"/>
      <c r="KCB43" s="46"/>
      <c r="KCC43" s="46"/>
      <c r="KCD43" s="46"/>
      <c r="KCE43" s="46"/>
      <c r="KCF43" s="46"/>
      <c r="KCG43" s="46"/>
      <c r="KCH43" s="46"/>
      <c r="KCI43" s="46"/>
      <c r="KCJ43" s="46"/>
      <c r="KCK43" s="46"/>
      <c r="KCL43" s="46"/>
      <c r="KCM43" s="46"/>
      <c r="KCN43" s="46"/>
      <c r="KCO43" s="46"/>
      <c r="KCP43" s="46"/>
      <c r="KCQ43" s="46"/>
      <c r="KCR43" s="46"/>
      <c r="KCS43" s="46"/>
      <c r="KCT43" s="46"/>
      <c r="KCU43" s="46"/>
      <c r="KCV43" s="46"/>
      <c r="KCW43" s="46"/>
      <c r="KCX43" s="46"/>
      <c r="KCY43" s="46"/>
      <c r="KCZ43" s="46"/>
      <c r="KDA43" s="46"/>
      <c r="KDB43" s="46"/>
      <c r="KDC43" s="46"/>
      <c r="KDD43" s="46"/>
      <c r="KDE43" s="46"/>
      <c r="KDF43" s="46"/>
      <c r="KDG43" s="46"/>
      <c r="KDH43" s="46"/>
      <c r="KDI43" s="46"/>
      <c r="KDJ43" s="46"/>
      <c r="KDK43" s="46"/>
      <c r="KDL43" s="46"/>
      <c r="KDM43" s="46"/>
      <c r="KDN43" s="46"/>
      <c r="KDO43" s="46"/>
      <c r="KDP43" s="46"/>
      <c r="KDQ43" s="46"/>
      <c r="KDR43" s="46"/>
      <c r="KDS43" s="46"/>
      <c r="KDT43" s="46"/>
      <c r="KDU43" s="46"/>
      <c r="KDV43" s="46"/>
      <c r="KDW43" s="46"/>
      <c r="KDX43" s="46"/>
      <c r="KDY43" s="46"/>
      <c r="KDZ43" s="46"/>
      <c r="KEA43" s="46"/>
      <c r="KEB43" s="46"/>
      <c r="KEC43" s="46"/>
      <c r="KED43" s="46"/>
      <c r="KEE43" s="46"/>
      <c r="KEF43" s="46"/>
      <c r="KEG43" s="46"/>
      <c r="KEH43" s="46"/>
      <c r="KEI43" s="46"/>
      <c r="KEJ43" s="46"/>
      <c r="KEK43" s="46"/>
      <c r="KEL43" s="46"/>
      <c r="KEM43" s="46"/>
      <c r="KEN43" s="46"/>
      <c r="KEO43" s="46"/>
      <c r="KEP43" s="46"/>
      <c r="KEQ43" s="46"/>
      <c r="KER43" s="46"/>
      <c r="KES43" s="46"/>
      <c r="KET43" s="46"/>
      <c r="KEU43" s="46"/>
      <c r="KEV43" s="46"/>
      <c r="KEW43" s="46"/>
      <c r="KEX43" s="46"/>
      <c r="KEY43" s="46"/>
      <c r="KEZ43" s="46"/>
      <c r="KFA43" s="46"/>
      <c r="KFB43" s="46"/>
      <c r="KFC43" s="46"/>
      <c r="KFD43" s="46"/>
      <c r="KFE43" s="46"/>
      <c r="KFF43" s="46"/>
      <c r="KFG43" s="46"/>
      <c r="KFH43" s="46"/>
      <c r="KFI43" s="46"/>
      <c r="KFJ43" s="46"/>
      <c r="KFK43" s="46"/>
      <c r="KFL43" s="46"/>
      <c r="KFM43" s="46"/>
      <c r="KFN43" s="46"/>
      <c r="KFO43" s="46"/>
      <c r="KFP43" s="46"/>
      <c r="KFQ43" s="46"/>
      <c r="KFR43" s="46"/>
      <c r="KFS43" s="46"/>
      <c r="KFT43" s="46"/>
      <c r="KFU43" s="46"/>
      <c r="KFV43" s="46"/>
      <c r="KFW43" s="46"/>
      <c r="KFX43" s="46"/>
      <c r="KFY43" s="46"/>
      <c r="KFZ43" s="46"/>
      <c r="KGA43" s="46"/>
      <c r="KGB43" s="46"/>
      <c r="KGC43" s="46"/>
      <c r="KGD43" s="46"/>
      <c r="KGE43" s="46"/>
      <c r="KGF43" s="46"/>
      <c r="KGG43" s="46"/>
      <c r="KGH43" s="46"/>
      <c r="KGI43" s="46"/>
      <c r="KGJ43" s="46"/>
      <c r="KGK43" s="46"/>
      <c r="KGL43" s="46"/>
      <c r="KGM43" s="46"/>
      <c r="KGN43" s="46"/>
      <c r="KGO43" s="46"/>
      <c r="KGP43" s="46"/>
      <c r="KGQ43" s="46"/>
      <c r="KGR43" s="46"/>
      <c r="KGS43" s="46"/>
      <c r="KGT43" s="46"/>
      <c r="KGU43" s="46"/>
      <c r="KGV43" s="46"/>
      <c r="KGW43" s="46"/>
      <c r="KGX43" s="46"/>
      <c r="KGY43" s="46"/>
      <c r="KGZ43" s="46"/>
      <c r="KHA43" s="46"/>
      <c r="KHB43" s="46"/>
      <c r="KHC43" s="46"/>
      <c r="KHD43" s="46"/>
      <c r="KHE43" s="46"/>
      <c r="KHF43" s="46"/>
      <c r="KHG43" s="46"/>
      <c r="KHH43" s="46"/>
      <c r="KHI43" s="46"/>
      <c r="KHJ43" s="46"/>
      <c r="KHK43" s="46"/>
      <c r="KHL43" s="46"/>
      <c r="KHM43" s="46"/>
      <c r="KHN43" s="46"/>
      <c r="KHO43" s="46"/>
      <c r="KHP43" s="46"/>
      <c r="KHQ43" s="46"/>
      <c r="KHR43" s="46"/>
      <c r="KHS43" s="46"/>
      <c r="KHT43" s="46"/>
      <c r="KHU43" s="46"/>
      <c r="KHV43" s="46"/>
      <c r="KHW43" s="46"/>
      <c r="KHX43" s="46"/>
      <c r="KHY43" s="46"/>
      <c r="KHZ43" s="46"/>
      <c r="KIA43" s="46"/>
      <c r="KIB43" s="46"/>
      <c r="KIC43" s="46"/>
      <c r="KID43" s="46"/>
      <c r="KIE43" s="46"/>
      <c r="KIF43" s="46"/>
      <c r="KIG43" s="46"/>
      <c r="KIH43" s="46"/>
      <c r="KII43" s="46"/>
      <c r="KIJ43" s="46"/>
      <c r="KIK43" s="46"/>
      <c r="KIL43" s="46"/>
      <c r="KIM43" s="46"/>
      <c r="KIN43" s="46"/>
      <c r="KIO43" s="46"/>
      <c r="KIP43" s="46"/>
      <c r="KIQ43" s="46"/>
      <c r="KIR43" s="46"/>
      <c r="KIS43" s="46"/>
      <c r="KIT43" s="46"/>
      <c r="KIU43" s="46"/>
      <c r="KIV43" s="46"/>
      <c r="KIW43" s="46"/>
      <c r="KIX43" s="46"/>
      <c r="KIY43" s="46"/>
      <c r="KIZ43" s="46"/>
      <c r="KJA43" s="46"/>
      <c r="KJB43" s="46"/>
      <c r="KJC43" s="46"/>
      <c r="KJD43" s="46"/>
      <c r="KJE43" s="46"/>
      <c r="KJF43" s="46"/>
      <c r="KJG43" s="46"/>
      <c r="KJH43" s="46"/>
      <c r="KJI43" s="46"/>
      <c r="KJJ43" s="46"/>
      <c r="KJK43" s="46"/>
      <c r="KJL43" s="46"/>
      <c r="KJM43" s="46"/>
      <c r="KJN43" s="46"/>
      <c r="KJO43" s="46"/>
      <c r="KJP43" s="46"/>
      <c r="KJQ43" s="46"/>
      <c r="KJR43" s="46"/>
      <c r="KJS43" s="46"/>
      <c r="KJT43" s="46"/>
      <c r="KJU43" s="46"/>
      <c r="KJV43" s="46"/>
      <c r="KJW43" s="46"/>
      <c r="KJX43" s="46"/>
      <c r="KJY43" s="46"/>
      <c r="KJZ43" s="46"/>
      <c r="KKA43" s="46"/>
      <c r="KKB43" s="46"/>
      <c r="KKC43" s="46"/>
      <c r="KKD43" s="46"/>
      <c r="KKE43" s="46"/>
      <c r="KKF43" s="46"/>
      <c r="KKG43" s="46"/>
      <c r="KKH43" s="46"/>
      <c r="KKI43" s="46"/>
      <c r="KKJ43" s="46"/>
      <c r="KKK43" s="46"/>
      <c r="KKL43" s="46"/>
      <c r="KKM43" s="46"/>
      <c r="KKN43" s="46"/>
      <c r="KKO43" s="46"/>
      <c r="KKP43" s="46"/>
      <c r="KKQ43" s="46"/>
      <c r="KKR43" s="46"/>
      <c r="KKS43" s="46"/>
      <c r="KKT43" s="46"/>
      <c r="KKU43" s="46"/>
      <c r="KKV43" s="46"/>
      <c r="KKW43" s="46"/>
      <c r="KKX43" s="46"/>
      <c r="KKY43" s="46"/>
      <c r="KKZ43" s="46"/>
      <c r="KLA43" s="46"/>
      <c r="KLB43" s="46"/>
      <c r="KLC43" s="46"/>
      <c r="KLD43" s="46"/>
      <c r="KLE43" s="46"/>
      <c r="KLF43" s="46"/>
      <c r="KLG43" s="46"/>
      <c r="KLH43" s="46"/>
      <c r="KLI43" s="46"/>
      <c r="KLJ43" s="46"/>
      <c r="KLK43" s="46"/>
      <c r="KLL43" s="46"/>
      <c r="KLM43" s="46"/>
      <c r="KLN43" s="46"/>
      <c r="KLO43" s="46"/>
      <c r="KLP43" s="46"/>
      <c r="KLQ43" s="46"/>
      <c r="KLR43" s="46"/>
      <c r="KLS43" s="46"/>
      <c r="KLT43" s="46"/>
      <c r="KLU43" s="46"/>
      <c r="KLV43" s="46"/>
      <c r="KLW43" s="46"/>
      <c r="KLX43" s="46"/>
      <c r="KLY43" s="46"/>
      <c r="KLZ43" s="46"/>
      <c r="KMA43" s="46"/>
      <c r="KMB43" s="46"/>
      <c r="KMC43" s="46"/>
      <c r="KMD43" s="46"/>
      <c r="KME43" s="46"/>
      <c r="KMF43" s="46"/>
      <c r="KMG43" s="46"/>
      <c r="KMH43" s="46"/>
      <c r="KMI43" s="46"/>
      <c r="KMJ43" s="46"/>
      <c r="KMK43" s="46"/>
      <c r="KML43" s="46"/>
      <c r="KMM43" s="46"/>
      <c r="KMN43" s="46"/>
      <c r="KMO43" s="46"/>
      <c r="KMP43" s="46"/>
      <c r="KMQ43" s="46"/>
      <c r="KMR43" s="46"/>
      <c r="KMS43" s="46"/>
      <c r="KMT43" s="46"/>
      <c r="KMU43" s="46"/>
      <c r="KMV43" s="46"/>
      <c r="KMW43" s="46"/>
      <c r="KMX43" s="46"/>
      <c r="KMY43" s="46"/>
      <c r="KMZ43" s="46"/>
      <c r="KNA43" s="46"/>
      <c r="KNB43" s="46"/>
      <c r="KNC43" s="46"/>
      <c r="KND43" s="46"/>
      <c r="KNE43" s="46"/>
      <c r="KNF43" s="46"/>
      <c r="KNG43" s="46"/>
      <c r="KNH43" s="46"/>
      <c r="KNI43" s="46"/>
      <c r="KNJ43" s="46"/>
      <c r="KNK43" s="46"/>
      <c r="KNL43" s="46"/>
      <c r="KNM43" s="46"/>
      <c r="KNN43" s="46"/>
      <c r="KNO43" s="46"/>
      <c r="KNP43" s="46"/>
      <c r="KNQ43" s="46"/>
      <c r="KNR43" s="46"/>
      <c r="KNS43" s="46"/>
      <c r="KNT43" s="46"/>
      <c r="KNU43" s="46"/>
      <c r="KNV43" s="46"/>
      <c r="KNW43" s="46"/>
      <c r="KNX43" s="46"/>
      <c r="KNY43" s="46"/>
      <c r="KNZ43" s="46"/>
      <c r="KOA43" s="46"/>
      <c r="KOB43" s="46"/>
      <c r="KOC43" s="46"/>
      <c r="KOD43" s="46"/>
      <c r="KOE43" s="46"/>
      <c r="KOF43" s="46"/>
      <c r="KOG43" s="46"/>
      <c r="KOH43" s="46"/>
      <c r="KOI43" s="46"/>
      <c r="KOJ43" s="46"/>
      <c r="KOK43" s="46"/>
      <c r="KOL43" s="46"/>
      <c r="KOM43" s="46"/>
      <c r="KON43" s="46"/>
      <c r="KOO43" s="46"/>
      <c r="KOP43" s="46"/>
      <c r="KOQ43" s="46"/>
      <c r="KOR43" s="46"/>
      <c r="KOS43" s="46"/>
      <c r="KOT43" s="46"/>
      <c r="KOU43" s="46"/>
      <c r="KOV43" s="46"/>
      <c r="KOW43" s="46"/>
      <c r="KOX43" s="46"/>
      <c r="KOY43" s="46"/>
      <c r="KOZ43" s="46"/>
      <c r="KPA43" s="46"/>
      <c r="KPB43" s="46"/>
      <c r="KPC43" s="46"/>
      <c r="KPD43" s="46"/>
      <c r="KPE43" s="46"/>
      <c r="KPF43" s="46"/>
      <c r="KPG43" s="46"/>
      <c r="KPH43" s="46"/>
      <c r="KPI43" s="46"/>
      <c r="KPJ43" s="46"/>
      <c r="KPK43" s="46"/>
      <c r="KPL43" s="46"/>
      <c r="KPM43" s="46"/>
      <c r="KPN43" s="46"/>
      <c r="KPO43" s="46"/>
      <c r="KPP43" s="46"/>
      <c r="KPQ43" s="46"/>
      <c r="KPR43" s="46"/>
      <c r="KPS43" s="46"/>
      <c r="KPT43" s="46"/>
      <c r="KPU43" s="46"/>
      <c r="KPV43" s="46"/>
      <c r="KPW43" s="46"/>
      <c r="KPX43" s="46"/>
      <c r="KPY43" s="46"/>
      <c r="KPZ43" s="46"/>
      <c r="KQA43" s="46"/>
      <c r="KQB43" s="46"/>
      <c r="KQC43" s="46"/>
      <c r="KQD43" s="46"/>
      <c r="KQE43" s="46"/>
      <c r="KQF43" s="46"/>
      <c r="KQG43" s="46"/>
      <c r="KQH43" s="46"/>
      <c r="KQI43" s="46"/>
      <c r="KQJ43" s="46"/>
      <c r="KQK43" s="46"/>
      <c r="KQL43" s="46"/>
      <c r="KQM43" s="46"/>
      <c r="KQN43" s="46"/>
      <c r="KQO43" s="46"/>
      <c r="KQP43" s="46"/>
      <c r="KQQ43" s="46"/>
      <c r="KQR43" s="46"/>
      <c r="KQS43" s="46"/>
      <c r="KQT43" s="46"/>
      <c r="KQU43" s="46"/>
      <c r="KQV43" s="46"/>
      <c r="KQW43" s="46"/>
      <c r="KQX43" s="46"/>
      <c r="KQY43" s="46"/>
      <c r="KQZ43" s="46"/>
      <c r="KRA43" s="46"/>
      <c r="KRB43" s="46"/>
      <c r="KRC43" s="46"/>
      <c r="KRD43" s="46"/>
      <c r="KRE43" s="46"/>
      <c r="KRF43" s="46"/>
      <c r="KRG43" s="46"/>
      <c r="KRH43" s="46"/>
      <c r="KRI43" s="46"/>
      <c r="KRJ43" s="46"/>
      <c r="KRK43" s="46"/>
      <c r="KRL43" s="46"/>
      <c r="KRM43" s="46"/>
      <c r="KRN43" s="46"/>
      <c r="KRO43" s="46"/>
      <c r="KRP43" s="46"/>
      <c r="KRQ43" s="46"/>
      <c r="KRR43" s="46"/>
      <c r="KRS43" s="46"/>
      <c r="KRT43" s="46"/>
      <c r="KRU43" s="46"/>
      <c r="KRV43" s="46"/>
      <c r="KRW43" s="46"/>
      <c r="KRX43" s="46"/>
      <c r="KRY43" s="46"/>
      <c r="KRZ43" s="46"/>
      <c r="KSA43" s="46"/>
      <c r="KSB43" s="46"/>
      <c r="KSC43" s="46"/>
      <c r="KSD43" s="46"/>
      <c r="KSE43" s="46"/>
      <c r="KSF43" s="46"/>
      <c r="KSG43" s="46"/>
      <c r="KSH43" s="46"/>
      <c r="KSI43" s="46"/>
      <c r="KSJ43" s="46"/>
      <c r="KSK43" s="46"/>
      <c r="KSL43" s="46"/>
      <c r="KSM43" s="46"/>
      <c r="KSN43" s="46"/>
      <c r="KSO43" s="46"/>
      <c r="KSP43" s="46"/>
      <c r="KSQ43" s="46"/>
      <c r="KSR43" s="46"/>
      <c r="KSS43" s="46"/>
      <c r="KST43" s="46"/>
      <c r="KSU43" s="46"/>
      <c r="KSV43" s="46"/>
      <c r="KSW43" s="46"/>
      <c r="KSX43" s="46"/>
      <c r="KSY43" s="46"/>
      <c r="KSZ43" s="46"/>
      <c r="KTA43" s="46"/>
      <c r="KTB43" s="46"/>
      <c r="KTC43" s="46"/>
      <c r="KTD43" s="46"/>
      <c r="KTE43" s="46"/>
      <c r="KTF43" s="46"/>
      <c r="KTG43" s="46"/>
      <c r="KTH43" s="46"/>
      <c r="KTI43" s="46"/>
      <c r="KTJ43" s="46"/>
      <c r="KTK43" s="46"/>
      <c r="KTL43" s="46"/>
      <c r="KTM43" s="46"/>
      <c r="KTN43" s="46"/>
      <c r="KTO43" s="46"/>
      <c r="KTP43" s="46"/>
      <c r="KTQ43" s="46"/>
      <c r="KTR43" s="46"/>
      <c r="KTS43" s="46"/>
      <c r="KTT43" s="46"/>
      <c r="KTU43" s="46"/>
      <c r="KTV43" s="46"/>
      <c r="KTW43" s="46"/>
      <c r="KTX43" s="46"/>
      <c r="KTY43" s="46"/>
      <c r="KTZ43" s="46"/>
      <c r="KUA43" s="46"/>
      <c r="KUB43" s="46"/>
      <c r="KUC43" s="46"/>
      <c r="KUD43" s="46"/>
      <c r="KUE43" s="46"/>
      <c r="KUF43" s="46"/>
      <c r="KUG43" s="46"/>
      <c r="KUH43" s="46"/>
      <c r="KUI43" s="46"/>
      <c r="KUJ43" s="46"/>
      <c r="KUK43" s="46"/>
      <c r="KUL43" s="46"/>
      <c r="KUM43" s="46"/>
      <c r="KUN43" s="46"/>
      <c r="KUO43" s="46"/>
      <c r="KUP43" s="46"/>
      <c r="KUQ43" s="46"/>
      <c r="KUR43" s="46"/>
      <c r="KUS43" s="46"/>
      <c r="KUT43" s="46"/>
      <c r="KUU43" s="46"/>
      <c r="KUV43" s="46"/>
      <c r="KUW43" s="46"/>
      <c r="KUX43" s="46"/>
      <c r="KUY43" s="46"/>
      <c r="KUZ43" s="46"/>
      <c r="KVA43" s="46"/>
      <c r="KVB43" s="46"/>
      <c r="KVC43" s="46"/>
      <c r="KVD43" s="46"/>
      <c r="KVE43" s="46"/>
      <c r="KVF43" s="46"/>
      <c r="KVG43" s="46"/>
      <c r="KVH43" s="46"/>
      <c r="KVI43" s="46"/>
      <c r="KVJ43" s="46"/>
      <c r="KVK43" s="46"/>
      <c r="KVL43" s="46"/>
      <c r="KVM43" s="46"/>
      <c r="KVN43" s="46"/>
      <c r="KVO43" s="46"/>
      <c r="KVP43" s="46"/>
      <c r="KVQ43" s="46"/>
      <c r="KVR43" s="46"/>
      <c r="KVS43" s="46"/>
      <c r="KVT43" s="46"/>
      <c r="KVU43" s="46"/>
      <c r="KVV43" s="46"/>
      <c r="KVW43" s="46"/>
      <c r="KVX43" s="46"/>
      <c r="KVY43" s="46"/>
      <c r="KVZ43" s="46"/>
      <c r="KWA43" s="46"/>
      <c r="KWB43" s="46"/>
      <c r="KWC43" s="46"/>
      <c r="KWD43" s="46"/>
      <c r="KWE43" s="46"/>
      <c r="KWF43" s="46"/>
      <c r="KWG43" s="46"/>
      <c r="KWH43" s="46"/>
      <c r="KWI43" s="46"/>
      <c r="KWJ43" s="46"/>
      <c r="KWK43" s="46"/>
      <c r="KWL43" s="46"/>
      <c r="KWM43" s="46"/>
      <c r="KWN43" s="46"/>
      <c r="KWO43" s="46"/>
      <c r="KWP43" s="46"/>
      <c r="KWQ43" s="46"/>
      <c r="KWR43" s="46"/>
      <c r="KWS43" s="46"/>
      <c r="KWT43" s="46"/>
      <c r="KWU43" s="46"/>
      <c r="KWV43" s="46"/>
      <c r="KWW43" s="46"/>
      <c r="KWX43" s="46"/>
      <c r="KWY43" s="46"/>
      <c r="KWZ43" s="46"/>
      <c r="KXA43" s="46"/>
      <c r="KXB43" s="46"/>
      <c r="KXC43" s="46"/>
      <c r="KXD43" s="46"/>
      <c r="KXE43" s="46"/>
      <c r="KXF43" s="46"/>
      <c r="KXG43" s="46"/>
      <c r="KXH43" s="46"/>
      <c r="KXI43" s="46"/>
      <c r="KXJ43" s="46"/>
      <c r="KXK43" s="46"/>
      <c r="KXL43" s="46"/>
      <c r="KXM43" s="46"/>
      <c r="KXN43" s="46"/>
      <c r="KXO43" s="46"/>
      <c r="KXP43" s="46"/>
      <c r="KXQ43" s="46"/>
      <c r="KXR43" s="46"/>
      <c r="KXS43" s="46"/>
      <c r="KXT43" s="46"/>
      <c r="KXU43" s="46"/>
      <c r="KXV43" s="46"/>
      <c r="KXW43" s="46"/>
      <c r="KXX43" s="46"/>
      <c r="KXY43" s="46"/>
      <c r="KXZ43" s="46"/>
      <c r="KYA43" s="46"/>
      <c r="KYB43" s="46"/>
      <c r="KYC43" s="46"/>
      <c r="KYD43" s="46"/>
      <c r="KYE43" s="46"/>
      <c r="KYF43" s="46"/>
      <c r="KYG43" s="46"/>
      <c r="KYH43" s="46"/>
      <c r="KYI43" s="46"/>
      <c r="KYJ43" s="46"/>
      <c r="KYK43" s="46"/>
      <c r="KYL43" s="46"/>
      <c r="KYM43" s="46"/>
      <c r="KYN43" s="46"/>
      <c r="KYO43" s="46"/>
      <c r="KYP43" s="46"/>
      <c r="KYQ43" s="46"/>
      <c r="KYR43" s="46"/>
      <c r="KYS43" s="46"/>
      <c r="KYT43" s="46"/>
      <c r="KYU43" s="46"/>
      <c r="KYV43" s="46"/>
      <c r="KYW43" s="46"/>
      <c r="KYX43" s="46"/>
      <c r="KYY43" s="46"/>
      <c r="KYZ43" s="46"/>
      <c r="KZA43" s="46"/>
      <c r="KZB43" s="46"/>
      <c r="KZC43" s="46"/>
      <c r="KZD43" s="46"/>
      <c r="KZE43" s="46"/>
      <c r="KZF43" s="46"/>
      <c r="KZG43" s="46"/>
      <c r="KZH43" s="46"/>
      <c r="KZI43" s="46"/>
      <c r="KZJ43" s="46"/>
      <c r="KZK43" s="46"/>
      <c r="KZL43" s="46"/>
      <c r="KZM43" s="46"/>
      <c r="KZN43" s="46"/>
      <c r="KZO43" s="46"/>
      <c r="KZP43" s="46"/>
      <c r="KZQ43" s="46"/>
      <c r="KZR43" s="46"/>
      <c r="KZS43" s="46"/>
      <c r="KZT43" s="46"/>
      <c r="KZU43" s="46"/>
      <c r="KZV43" s="46"/>
      <c r="KZW43" s="46"/>
      <c r="KZX43" s="46"/>
      <c r="KZY43" s="46"/>
      <c r="KZZ43" s="46"/>
      <c r="LAA43" s="46"/>
      <c r="LAB43" s="46"/>
      <c r="LAC43" s="46"/>
      <c r="LAD43" s="46"/>
      <c r="LAE43" s="46"/>
      <c r="LAF43" s="46"/>
      <c r="LAG43" s="46"/>
      <c r="LAH43" s="46"/>
      <c r="LAI43" s="46"/>
      <c r="LAJ43" s="46"/>
      <c r="LAK43" s="46"/>
      <c r="LAL43" s="46"/>
      <c r="LAM43" s="46"/>
      <c r="LAN43" s="46"/>
      <c r="LAO43" s="46"/>
      <c r="LAP43" s="46"/>
      <c r="LAQ43" s="46"/>
      <c r="LAR43" s="46"/>
      <c r="LAS43" s="46"/>
      <c r="LAT43" s="46"/>
      <c r="LAU43" s="46"/>
      <c r="LAV43" s="46"/>
      <c r="LAW43" s="46"/>
      <c r="LAX43" s="46"/>
      <c r="LAY43" s="46"/>
      <c r="LAZ43" s="46"/>
      <c r="LBA43" s="46"/>
      <c r="LBB43" s="46"/>
      <c r="LBC43" s="46"/>
      <c r="LBD43" s="46"/>
      <c r="LBE43" s="46"/>
      <c r="LBF43" s="46"/>
      <c r="LBG43" s="46"/>
      <c r="LBH43" s="46"/>
      <c r="LBI43" s="46"/>
      <c r="LBJ43" s="46"/>
      <c r="LBK43" s="46"/>
      <c r="LBL43" s="46"/>
      <c r="LBM43" s="46"/>
      <c r="LBN43" s="46"/>
      <c r="LBO43" s="46"/>
      <c r="LBP43" s="46"/>
      <c r="LBQ43" s="46"/>
      <c r="LBR43" s="46"/>
      <c r="LBS43" s="46"/>
      <c r="LBT43" s="46"/>
      <c r="LBU43" s="46"/>
      <c r="LBV43" s="46"/>
      <c r="LBW43" s="46"/>
      <c r="LBX43" s="46"/>
      <c r="LBY43" s="46"/>
      <c r="LBZ43" s="46"/>
      <c r="LCA43" s="46"/>
      <c r="LCB43" s="46"/>
      <c r="LCC43" s="46"/>
      <c r="LCD43" s="46"/>
      <c r="LCE43" s="46"/>
      <c r="LCF43" s="46"/>
      <c r="LCG43" s="46"/>
      <c r="LCH43" s="46"/>
      <c r="LCI43" s="46"/>
      <c r="LCJ43" s="46"/>
      <c r="LCK43" s="46"/>
      <c r="LCL43" s="46"/>
      <c r="LCM43" s="46"/>
      <c r="LCN43" s="46"/>
      <c r="LCO43" s="46"/>
      <c r="LCP43" s="46"/>
      <c r="LCQ43" s="46"/>
      <c r="LCR43" s="46"/>
      <c r="LCS43" s="46"/>
      <c r="LCT43" s="46"/>
      <c r="LCU43" s="46"/>
      <c r="LCV43" s="46"/>
      <c r="LCW43" s="46"/>
      <c r="LCX43" s="46"/>
      <c r="LCY43" s="46"/>
      <c r="LCZ43" s="46"/>
      <c r="LDA43" s="46"/>
      <c r="LDB43" s="46"/>
      <c r="LDC43" s="46"/>
      <c r="LDD43" s="46"/>
      <c r="LDE43" s="46"/>
      <c r="LDF43" s="46"/>
      <c r="LDG43" s="46"/>
      <c r="LDH43" s="46"/>
      <c r="LDI43" s="46"/>
      <c r="LDJ43" s="46"/>
      <c r="LDK43" s="46"/>
      <c r="LDL43" s="46"/>
      <c r="LDM43" s="46"/>
      <c r="LDN43" s="46"/>
      <c r="LDO43" s="46"/>
      <c r="LDP43" s="46"/>
      <c r="LDQ43" s="46"/>
      <c r="LDR43" s="46"/>
      <c r="LDS43" s="46"/>
      <c r="LDT43" s="46"/>
      <c r="LDU43" s="46"/>
      <c r="LDV43" s="46"/>
      <c r="LDW43" s="46"/>
      <c r="LDX43" s="46"/>
      <c r="LDY43" s="46"/>
      <c r="LDZ43" s="46"/>
      <c r="LEA43" s="46"/>
      <c r="LEB43" s="46"/>
      <c r="LEC43" s="46"/>
      <c r="LED43" s="46"/>
      <c r="LEE43" s="46"/>
      <c r="LEF43" s="46"/>
      <c r="LEG43" s="46"/>
      <c r="LEH43" s="46"/>
      <c r="LEI43" s="46"/>
      <c r="LEJ43" s="46"/>
      <c r="LEK43" s="46"/>
      <c r="LEL43" s="46"/>
      <c r="LEM43" s="46"/>
      <c r="LEN43" s="46"/>
      <c r="LEO43" s="46"/>
      <c r="LEP43" s="46"/>
      <c r="LEQ43" s="46"/>
      <c r="LER43" s="46"/>
      <c r="LES43" s="46"/>
      <c r="LET43" s="46"/>
      <c r="LEU43" s="46"/>
      <c r="LEV43" s="46"/>
      <c r="LEW43" s="46"/>
      <c r="LEX43" s="46"/>
      <c r="LEY43" s="46"/>
      <c r="LEZ43" s="46"/>
      <c r="LFA43" s="46"/>
      <c r="LFB43" s="46"/>
      <c r="LFC43" s="46"/>
      <c r="LFD43" s="46"/>
      <c r="LFE43" s="46"/>
      <c r="LFF43" s="46"/>
      <c r="LFG43" s="46"/>
      <c r="LFH43" s="46"/>
      <c r="LFI43" s="46"/>
      <c r="LFJ43" s="46"/>
      <c r="LFK43" s="46"/>
      <c r="LFL43" s="46"/>
      <c r="LFM43" s="46"/>
      <c r="LFN43" s="46"/>
      <c r="LFO43" s="46"/>
      <c r="LFP43" s="46"/>
      <c r="LFQ43" s="46"/>
      <c r="LFR43" s="46"/>
      <c r="LFS43" s="46"/>
      <c r="LFT43" s="46"/>
      <c r="LFU43" s="46"/>
      <c r="LFV43" s="46"/>
      <c r="LFW43" s="46"/>
      <c r="LFX43" s="46"/>
      <c r="LFY43" s="46"/>
      <c r="LFZ43" s="46"/>
      <c r="LGA43" s="46"/>
      <c r="LGB43" s="46"/>
      <c r="LGC43" s="46"/>
      <c r="LGD43" s="46"/>
      <c r="LGE43" s="46"/>
      <c r="LGF43" s="46"/>
      <c r="LGG43" s="46"/>
      <c r="LGH43" s="46"/>
      <c r="LGI43" s="46"/>
      <c r="LGJ43" s="46"/>
      <c r="LGK43" s="46"/>
      <c r="LGL43" s="46"/>
      <c r="LGM43" s="46"/>
      <c r="LGN43" s="46"/>
      <c r="LGO43" s="46"/>
      <c r="LGP43" s="46"/>
      <c r="LGQ43" s="46"/>
      <c r="LGR43" s="46"/>
      <c r="LGS43" s="46"/>
      <c r="LGT43" s="46"/>
      <c r="LGU43" s="46"/>
      <c r="LGV43" s="46"/>
      <c r="LGW43" s="46"/>
      <c r="LGX43" s="46"/>
      <c r="LGY43" s="46"/>
      <c r="LGZ43" s="46"/>
      <c r="LHA43" s="46"/>
      <c r="LHB43" s="46"/>
      <c r="LHC43" s="46"/>
      <c r="LHD43" s="46"/>
      <c r="LHE43" s="46"/>
      <c r="LHF43" s="46"/>
      <c r="LHG43" s="46"/>
      <c r="LHH43" s="46"/>
      <c r="LHI43" s="46"/>
      <c r="LHJ43" s="46"/>
      <c r="LHK43" s="46"/>
      <c r="LHL43" s="46"/>
      <c r="LHM43" s="46"/>
      <c r="LHN43" s="46"/>
      <c r="LHO43" s="46"/>
      <c r="LHP43" s="46"/>
      <c r="LHQ43" s="46"/>
      <c r="LHR43" s="46"/>
      <c r="LHS43" s="46"/>
      <c r="LHT43" s="46"/>
      <c r="LHU43" s="46"/>
      <c r="LHV43" s="46"/>
      <c r="LHW43" s="46"/>
      <c r="LHX43" s="46"/>
      <c r="LHY43" s="46"/>
      <c r="LHZ43" s="46"/>
      <c r="LIA43" s="46"/>
      <c r="LIB43" s="46"/>
      <c r="LIC43" s="46"/>
      <c r="LID43" s="46"/>
      <c r="LIE43" s="46"/>
      <c r="LIF43" s="46"/>
      <c r="LIG43" s="46"/>
      <c r="LIH43" s="46"/>
      <c r="LII43" s="46"/>
      <c r="LIJ43" s="46"/>
      <c r="LIK43" s="46"/>
      <c r="LIL43" s="46"/>
      <c r="LIM43" s="46"/>
      <c r="LIN43" s="46"/>
      <c r="LIO43" s="46"/>
      <c r="LIP43" s="46"/>
      <c r="LIQ43" s="46"/>
      <c r="LIR43" s="46"/>
      <c r="LIS43" s="46"/>
      <c r="LIT43" s="46"/>
      <c r="LIU43" s="46"/>
      <c r="LIV43" s="46"/>
      <c r="LIW43" s="46"/>
      <c r="LIX43" s="46"/>
      <c r="LIY43" s="46"/>
      <c r="LIZ43" s="46"/>
      <c r="LJA43" s="46"/>
      <c r="LJB43" s="46"/>
      <c r="LJC43" s="46"/>
      <c r="LJD43" s="46"/>
      <c r="LJE43" s="46"/>
      <c r="LJF43" s="46"/>
      <c r="LJG43" s="46"/>
      <c r="LJH43" s="46"/>
      <c r="LJI43" s="46"/>
      <c r="LJJ43" s="46"/>
      <c r="LJK43" s="46"/>
      <c r="LJL43" s="46"/>
      <c r="LJM43" s="46"/>
      <c r="LJN43" s="46"/>
      <c r="LJO43" s="46"/>
      <c r="LJP43" s="46"/>
      <c r="LJQ43" s="46"/>
      <c r="LJR43" s="46"/>
      <c r="LJS43" s="46"/>
      <c r="LJT43" s="46"/>
      <c r="LJU43" s="46"/>
      <c r="LJV43" s="46"/>
      <c r="LJW43" s="46"/>
      <c r="LJX43" s="46"/>
      <c r="LJY43" s="46"/>
      <c r="LJZ43" s="46"/>
      <c r="LKA43" s="46"/>
      <c r="LKB43" s="46"/>
      <c r="LKC43" s="46"/>
      <c r="LKD43" s="46"/>
      <c r="LKE43" s="46"/>
      <c r="LKF43" s="46"/>
      <c r="LKG43" s="46"/>
      <c r="LKH43" s="46"/>
      <c r="LKI43" s="46"/>
      <c r="LKJ43" s="46"/>
      <c r="LKK43" s="46"/>
      <c r="LKL43" s="46"/>
      <c r="LKM43" s="46"/>
      <c r="LKN43" s="46"/>
      <c r="LKO43" s="46"/>
      <c r="LKP43" s="46"/>
      <c r="LKQ43" s="46"/>
      <c r="LKR43" s="46"/>
      <c r="LKS43" s="46"/>
      <c r="LKT43" s="46"/>
      <c r="LKU43" s="46"/>
      <c r="LKV43" s="46"/>
      <c r="LKW43" s="46"/>
      <c r="LKX43" s="46"/>
      <c r="LKY43" s="46"/>
      <c r="LKZ43" s="46"/>
      <c r="LLA43" s="46"/>
      <c r="LLB43" s="46"/>
      <c r="LLC43" s="46"/>
      <c r="LLD43" s="46"/>
      <c r="LLE43" s="46"/>
      <c r="LLF43" s="46"/>
      <c r="LLG43" s="46"/>
      <c r="LLH43" s="46"/>
      <c r="LLI43" s="46"/>
      <c r="LLJ43" s="46"/>
      <c r="LLK43" s="46"/>
      <c r="LLL43" s="46"/>
      <c r="LLM43" s="46"/>
      <c r="LLN43" s="46"/>
      <c r="LLO43" s="46"/>
      <c r="LLP43" s="46"/>
      <c r="LLQ43" s="46"/>
      <c r="LLR43" s="46"/>
      <c r="LLS43" s="46"/>
      <c r="LLT43" s="46"/>
      <c r="LLU43" s="46"/>
      <c r="LLV43" s="46"/>
      <c r="LLW43" s="46"/>
      <c r="LLX43" s="46"/>
      <c r="LLY43" s="46"/>
      <c r="LLZ43" s="46"/>
      <c r="LMA43" s="46"/>
      <c r="LMB43" s="46"/>
      <c r="LMC43" s="46"/>
      <c r="LMD43" s="46"/>
      <c r="LME43" s="46"/>
      <c r="LMF43" s="46"/>
      <c r="LMG43" s="46"/>
      <c r="LMH43" s="46"/>
      <c r="LMI43" s="46"/>
      <c r="LMJ43" s="46"/>
      <c r="LMK43" s="46"/>
      <c r="LML43" s="46"/>
      <c r="LMM43" s="46"/>
      <c r="LMN43" s="46"/>
      <c r="LMO43" s="46"/>
      <c r="LMP43" s="46"/>
      <c r="LMQ43" s="46"/>
      <c r="LMR43" s="46"/>
      <c r="LMS43" s="46"/>
      <c r="LMT43" s="46"/>
      <c r="LMU43" s="46"/>
      <c r="LMV43" s="46"/>
      <c r="LMW43" s="46"/>
      <c r="LMX43" s="46"/>
      <c r="LMY43" s="46"/>
      <c r="LMZ43" s="46"/>
      <c r="LNA43" s="46"/>
      <c r="LNB43" s="46"/>
      <c r="LNC43" s="46"/>
      <c r="LND43" s="46"/>
      <c r="LNE43" s="46"/>
      <c r="LNF43" s="46"/>
      <c r="LNG43" s="46"/>
      <c r="LNH43" s="46"/>
      <c r="LNI43" s="46"/>
      <c r="LNJ43" s="46"/>
      <c r="LNK43" s="46"/>
      <c r="LNL43" s="46"/>
      <c r="LNM43" s="46"/>
      <c r="LNN43" s="46"/>
      <c r="LNO43" s="46"/>
      <c r="LNP43" s="46"/>
      <c r="LNQ43" s="46"/>
      <c r="LNR43" s="46"/>
      <c r="LNS43" s="46"/>
      <c r="LNT43" s="46"/>
      <c r="LNU43" s="46"/>
      <c r="LNV43" s="46"/>
      <c r="LNW43" s="46"/>
      <c r="LNX43" s="46"/>
      <c r="LNY43" s="46"/>
      <c r="LNZ43" s="46"/>
      <c r="LOA43" s="46"/>
      <c r="LOB43" s="46"/>
      <c r="LOC43" s="46"/>
      <c r="LOD43" s="46"/>
      <c r="LOE43" s="46"/>
      <c r="LOF43" s="46"/>
      <c r="LOG43" s="46"/>
      <c r="LOH43" s="46"/>
      <c r="LOI43" s="46"/>
      <c r="LOJ43" s="46"/>
      <c r="LOK43" s="46"/>
      <c r="LOL43" s="46"/>
      <c r="LOM43" s="46"/>
      <c r="LON43" s="46"/>
      <c r="LOO43" s="46"/>
      <c r="LOP43" s="46"/>
      <c r="LOQ43" s="46"/>
      <c r="LOR43" s="46"/>
      <c r="LOS43" s="46"/>
      <c r="LOT43" s="46"/>
      <c r="LOU43" s="46"/>
      <c r="LOV43" s="46"/>
      <c r="LOW43" s="46"/>
      <c r="LOX43" s="46"/>
      <c r="LOY43" s="46"/>
      <c r="LOZ43" s="46"/>
      <c r="LPA43" s="46"/>
      <c r="LPB43" s="46"/>
      <c r="LPC43" s="46"/>
      <c r="LPD43" s="46"/>
      <c r="LPE43" s="46"/>
      <c r="LPF43" s="46"/>
      <c r="LPG43" s="46"/>
      <c r="LPH43" s="46"/>
      <c r="LPI43" s="46"/>
      <c r="LPJ43" s="46"/>
      <c r="LPK43" s="46"/>
      <c r="LPL43" s="46"/>
      <c r="LPM43" s="46"/>
      <c r="LPN43" s="46"/>
      <c r="LPO43" s="46"/>
      <c r="LPP43" s="46"/>
      <c r="LPQ43" s="46"/>
      <c r="LPR43" s="46"/>
      <c r="LPS43" s="46"/>
      <c r="LPT43" s="46"/>
      <c r="LPU43" s="46"/>
      <c r="LPV43" s="46"/>
      <c r="LPW43" s="46"/>
      <c r="LPX43" s="46"/>
      <c r="LPY43" s="46"/>
      <c r="LPZ43" s="46"/>
      <c r="LQA43" s="46"/>
      <c r="LQB43" s="46"/>
      <c r="LQC43" s="46"/>
      <c r="LQD43" s="46"/>
      <c r="LQE43" s="46"/>
      <c r="LQF43" s="46"/>
      <c r="LQG43" s="46"/>
      <c r="LQH43" s="46"/>
      <c r="LQI43" s="46"/>
      <c r="LQJ43" s="46"/>
      <c r="LQK43" s="46"/>
      <c r="LQL43" s="46"/>
      <c r="LQM43" s="46"/>
      <c r="LQN43" s="46"/>
      <c r="LQO43" s="46"/>
      <c r="LQP43" s="46"/>
      <c r="LQQ43" s="46"/>
      <c r="LQR43" s="46"/>
      <c r="LQS43" s="46"/>
      <c r="LQT43" s="46"/>
      <c r="LQU43" s="46"/>
      <c r="LQV43" s="46"/>
      <c r="LQW43" s="46"/>
      <c r="LQX43" s="46"/>
      <c r="LQY43" s="46"/>
      <c r="LQZ43" s="46"/>
      <c r="LRA43" s="46"/>
      <c r="LRB43" s="46"/>
      <c r="LRC43" s="46"/>
      <c r="LRD43" s="46"/>
      <c r="LRE43" s="46"/>
      <c r="LRF43" s="46"/>
      <c r="LRG43" s="46"/>
      <c r="LRH43" s="46"/>
      <c r="LRI43" s="46"/>
      <c r="LRJ43" s="46"/>
      <c r="LRK43" s="46"/>
      <c r="LRL43" s="46"/>
      <c r="LRM43" s="46"/>
      <c r="LRN43" s="46"/>
      <c r="LRO43" s="46"/>
      <c r="LRP43" s="46"/>
      <c r="LRQ43" s="46"/>
      <c r="LRR43" s="46"/>
      <c r="LRS43" s="46"/>
      <c r="LRT43" s="46"/>
      <c r="LRU43" s="46"/>
      <c r="LRV43" s="46"/>
      <c r="LRW43" s="46"/>
      <c r="LRX43" s="46"/>
      <c r="LRY43" s="46"/>
      <c r="LRZ43" s="46"/>
      <c r="LSA43" s="46"/>
      <c r="LSB43" s="46"/>
      <c r="LSC43" s="46"/>
      <c r="LSD43" s="46"/>
      <c r="LSE43" s="46"/>
      <c r="LSF43" s="46"/>
      <c r="LSG43" s="46"/>
      <c r="LSH43" s="46"/>
      <c r="LSI43" s="46"/>
      <c r="LSJ43" s="46"/>
      <c r="LSK43" s="46"/>
      <c r="LSL43" s="46"/>
      <c r="LSM43" s="46"/>
      <c r="LSN43" s="46"/>
      <c r="LSO43" s="46"/>
      <c r="LSP43" s="46"/>
      <c r="LSQ43" s="46"/>
      <c r="LSR43" s="46"/>
      <c r="LSS43" s="46"/>
      <c r="LST43" s="46"/>
      <c r="LSU43" s="46"/>
      <c r="LSV43" s="46"/>
      <c r="LSW43" s="46"/>
      <c r="LSX43" s="46"/>
      <c r="LSY43" s="46"/>
      <c r="LSZ43" s="46"/>
      <c r="LTA43" s="46"/>
      <c r="LTB43" s="46"/>
      <c r="LTC43" s="46"/>
      <c r="LTD43" s="46"/>
      <c r="LTE43" s="46"/>
      <c r="LTF43" s="46"/>
      <c r="LTG43" s="46"/>
      <c r="LTH43" s="46"/>
      <c r="LTI43" s="46"/>
      <c r="LTJ43" s="46"/>
      <c r="LTK43" s="46"/>
      <c r="LTL43" s="46"/>
      <c r="LTM43" s="46"/>
      <c r="LTN43" s="46"/>
      <c r="LTO43" s="46"/>
      <c r="LTP43" s="46"/>
      <c r="LTQ43" s="46"/>
      <c r="LTR43" s="46"/>
      <c r="LTS43" s="46"/>
      <c r="LTT43" s="46"/>
      <c r="LTU43" s="46"/>
      <c r="LTV43" s="46"/>
      <c r="LTW43" s="46"/>
      <c r="LTX43" s="46"/>
      <c r="LTY43" s="46"/>
      <c r="LTZ43" s="46"/>
      <c r="LUA43" s="46"/>
      <c r="LUB43" s="46"/>
      <c r="LUC43" s="46"/>
      <c r="LUD43" s="46"/>
      <c r="LUE43" s="46"/>
      <c r="LUF43" s="46"/>
      <c r="LUG43" s="46"/>
      <c r="LUH43" s="46"/>
      <c r="LUI43" s="46"/>
      <c r="LUJ43" s="46"/>
      <c r="LUK43" s="46"/>
      <c r="LUL43" s="46"/>
      <c r="LUM43" s="46"/>
      <c r="LUN43" s="46"/>
      <c r="LUO43" s="46"/>
      <c r="LUP43" s="46"/>
      <c r="LUQ43" s="46"/>
      <c r="LUR43" s="46"/>
      <c r="LUS43" s="46"/>
      <c r="LUT43" s="46"/>
      <c r="LUU43" s="46"/>
      <c r="LUV43" s="46"/>
      <c r="LUW43" s="46"/>
      <c r="LUX43" s="46"/>
      <c r="LUY43" s="46"/>
      <c r="LUZ43" s="46"/>
      <c r="LVA43" s="46"/>
      <c r="LVB43" s="46"/>
      <c r="LVC43" s="46"/>
      <c r="LVD43" s="46"/>
      <c r="LVE43" s="46"/>
      <c r="LVF43" s="46"/>
      <c r="LVG43" s="46"/>
      <c r="LVH43" s="46"/>
      <c r="LVI43" s="46"/>
      <c r="LVJ43" s="46"/>
      <c r="LVK43" s="46"/>
      <c r="LVL43" s="46"/>
      <c r="LVM43" s="46"/>
      <c r="LVN43" s="46"/>
      <c r="LVO43" s="46"/>
      <c r="LVP43" s="46"/>
      <c r="LVQ43" s="46"/>
      <c r="LVR43" s="46"/>
      <c r="LVS43" s="46"/>
      <c r="LVT43" s="46"/>
      <c r="LVU43" s="46"/>
      <c r="LVV43" s="46"/>
      <c r="LVW43" s="46"/>
      <c r="LVX43" s="46"/>
      <c r="LVY43" s="46"/>
      <c r="LVZ43" s="46"/>
      <c r="LWA43" s="46"/>
      <c r="LWB43" s="46"/>
      <c r="LWC43" s="46"/>
      <c r="LWD43" s="46"/>
      <c r="LWE43" s="46"/>
      <c r="LWF43" s="46"/>
      <c r="LWG43" s="46"/>
      <c r="LWH43" s="46"/>
      <c r="LWI43" s="46"/>
      <c r="LWJ43" s="46"/>
      <c r="LWK43" s="46"/>
      <c r="LWL43" s="46"/>
      <c r="LWM43" s="46"/>
      <c r="LWN43" s="46"/>
      <c r="LWO43" s="46"/>
      <c r="LWP43" s="46"/>
      <c r="LWQ43" s="46"/>
      <c r="LWR43" s="46"/>
      <c r="LWS43" s="46"/>
      <c r="LWT43" s="46"/>
      <c r="LWU43" s="46"/>
      <c r="LWV43" s="46"/>
      <c r="LWW43" s="46"/>
      <c r="LWX43" s="46"/>
      <c r="LWY43" s="46"/>
      <c r="LWZ43" s="46"/>
      <c r="LXA43" s="46"/>
      <c r="LXB43" s="46"/>
      <c r="LXC43" s="46"/>
      <c r="LXD43" s="46"/>
      <c r="LXE43" s="46"/>
      <c r="LXF43" s="46"/>
      <c r="LXG43" s="46"/>
      <c r="LXH43" s="46"/>
      <c r="LXI43" s="46"/>
      <c r="LXJ43" s="46"/>
      <c r="LXK43" s="46"/>
      <c r="LXL43" s="46"/>
      <c r="LXM43" s="46"/>
      <c r="LXN43" s="46"/>
      <c r="LXO43" s="46"/>
      <c r="LXP43" s="46"/>
      <c r="LXQ43" s="46"/>
      <c r="LXR43" s="46"/>
      <c r="LXS43" s="46"/>
      <c r="LXT43" s="46"/>
      <c r="LXU43" s="46"/>
      <c r="LXV43" s="46"/>
      <c r="LXW43" s="46"/>
      <c r="LXX43" s="46"/>
      <c r="LXY43" s="46"/>
      <c r="LXZ43" s="46"/>
      <c r="LYA43" s="46"/>
      <c r="LYB43" s="46"/>
      <c r="LYC43" s="46"/>
      <c r="LYD43" s="46"/>
      <c r="LYE43" s="46"/>
      <c r="LYF43" s="46"/>
      <c r="LYG43" s="46"/>
      <c r="LYH43" s="46"/>
      <c r="LYI43" s="46"/>
      <c r="LYJ43" s="46"/>
      <c r="LYK43" s="46"/>
      <c r="LYL43" s="46"/>
      <c r="LYM43" s="46"/>
      <c r="LYN43" s="46"/>
      <c r="LYO43" s="46"/>
      <c r="LYP43" s="46"/>
      <c r="LYQ43" s="46"/>
      <c r="LYR43" s="46"/>
      <c r="LYS43" s="46"/>
      <c r="LYT43" s="46"/>
      <c r="LYU43" s="46"/>
      <c r="LYV43" s="46"/>
      <c r="LYW43" s="46"/>
      <c r="LYX43" s="46"/>
      <c r="LYY43" s="46"/>
      <c r="LYZ43" s="46"/>
      <c r="LZA43" s="46"/>
      <c r="LZB43" s="46"/>
      <c r="LZC43" s="46"/>
      <c r="LZD43" s="46"/>
      <c r="LZE43" s="46"/>
      <c r="LZF43" s="46"/>
      <c r="LZG43" s="46"/>
      <c r="LZH43" s="46"/>
      <c r="LZI43" s="46"/>
      <c r="LZJ43" s="46"/>
      <c r="LZK43" s="46"/>
      <c r="LZL43" s="46"/>
      <c r="LZM43" s="46"/>
      <c r="LZN43" s="46"/>
      <c r="LZO43" s="46"/>
      <c r="LZP43" s="46"/>
      <c r="LZQ43" s="46"/>
      <c r="LZR43" s="46"/>
      <c r="LZS43" s="46"/>
      <c r="LZT43" s="46"/>
      <c r="LZU43" s="46"/>
      <c r="LZV43" s="46"/>
      <c r="LZW43" s="46"/>
      <c r="LZX43" s="46"/>
      <c r="LZY43" s="46"/>
      <c r="LZZ43" s="46"/>
      <c r="MAA43" s="46"/>
      <c r="MAB43" s="46"/>
      <c r="MAC43" s="46"/>
      <c r="MAD43" s="46"/>
      <c r="MAE43" s="46"/>
      <c r="MAF43" s="46"/>
      <c r="MAG43" s="46"/>
      <c r="MAH43" s="46"/>
      <c r="MAI43" s="46"/>
      <c r="MAJ43" s="46"/>
      <c r="MAK43" s="46"/>
      <c r="MAL43" s="46"/>
      <c r="MAM43" s="46"/>
      <c r="MAN43" s="46"/>
      <c r="MAO43" s="46"/>
      <c r="MAP43" s="46"/>
      <c r="MAQ43" s="46"/>
      <c r="MAR43" s="46"/>
      <c r="MAS43" s="46"/>
      <c r="MAT43" s="46"/>
      <c r="MAU43" s="46"/>
      <c r="MAV43" s="46"/>
      <c r="MAW43" s="46"/>
      <c r="MAX43" s="46"/>
      <c r="MAY43" s="46"/>
      <c r="MAZ43" s="46"/>
      <c r="MBA43" s="46"/>
      <c r="MBB43" s="46"/>
      <c r="MBC43" s="46"/>
      <c r="MBD43" s="46"/>
      <c r="MBE43" s="46"/>
      <c r="MBF43" s="46"/>
      <c r="MBG43" s="46"/>
      <c r="MBH43" s="46"/>
      <c r="MBI43" s="46"/>
      <c r="MBJ43" s="46"/>
      <c r="MBK43" s="46"/>
      <c r="MBL43" s="46"/>
      <c r="MBM43" s="46"/>
      <c r="MBN43" s="46"/>
      <c r="MBO43" s="46"/>
      <c r="MBP43" s="46"/>
      <c r="MBQ43" s="46"/>
      <c r="MBR43" s="46"/>
      <c r="MBS43" s="46"/>
      <c r="MBT43" s="46"/>
      <c r="MBU43" s="46"/>
      <c r="MBV43" s="46"/>
      <c r="MBW43" s="46"/>
      <c r="MBX43" s="46"/>
      <c r="MBY43" s="46"/>
      <c r="MBZ43" s="46"/>
      <c r="MCA43" s="46"/>
      <c r="MCB43" s="46"/>
      <c r="MCC43" s="46"/>
      <c r="MCD43" s="46"/>
      <c r="MCE43" s="46"/>
      <c r="MCF43" s="46"/>
      <c r="MCG43" s="46"/>
      <c r="MCH43" s="46"/>
      <c r="MCI43" s="46"/>
      <c r="MCJ43" s="46"/>
      <c r="MCK43" s="46"/>
      <c r="MCL43" s="46"/>
      <c r="MCM43" s="46"/>
      <c r="MCN43" s="46"/>
      <c r="MCO43" s="46"/>
      <c r="MCP43" s="46"/>
      <c r="MCQ43" s="46"/>
      <c r="MCR43" s="46"/>
      <c r="MCS43" s="46"/>
      <c r="MCT43" s="46"/>
      <c r="MCU43" s="46"/>
      <c r="MCV43" s="46"/>
      <c r="MCW43" s="46"/>
      <c r="MCX43" s="46"/>
      <c r="MCY43" s="46"/>
      <c r="MCZ43" s="46"/>
      <c r="MDA43" s="46"/>
      <c r="MDB43" s="46"/>
      <c r="MDC43" s="46"/>
      <c r="MDD43" s="46"/>
      <c r="MDE43" s="46"/>
      <c r="MDF43" s="46"/>
      <c r="MDG43" s="46"/>
      <c r="MDH43" s="46"/>
      <c r="MDI43" s="46"/>
      <c r="MDJ43" s="46"/>
      <c r="MDK43" s="46"/>
      <c r="MDL43" s="46"/>
      <c r="MDM43" s="46"/>
      <c r="MDN43" s="46"/>
      <c r="MDO43" s="46"/>
      <c r="MDP43" s="46"/>
      <c r="MDQ43" s="46"/>
      <c r="MDR43" s="46"/>
      <c r="MDS43" s="46"/>
      <c r="MDT43" s="46"/>
      <c r="MDU43" s="46"/>
      <c r="MDV43" s="46"/>
      <c r="MDW43" s="46"/>
      <c r="MDX43" s="46"/>
      <c r="MDY43" s="46"/>
      <c r="MDZ43" s="46"/>
      <c r="MEA43" s="46"/>
      <c r="MEB43" s="46"/>
      <c r="MEC43" s="46"/>
      <c r="MED43" s="46"/>
      <c r="MEE43" s="46"/>
      <c r="MEF43" s="46"/>
      <c r="MEG43" s="46"/>
      <c r="MEH43" s="46"/>
      <c r="MEI43" s="46"/>
      <c r="MEJ43" s="46"/>
      <c r="MEK43" s="46"/>
      <c r="MEL43" s="46"/>
      <c r="MEM43" s="46"/>
      <c r="MEN43" s="46"/>
      <c r="MEO43" s="46"/>
      <c r="MEP43" s="46"/>
      <c r="MEQ43" s="46"/>
      <c r="MER43" s="46"/>
      <c r="MES43" s="46"/>
      <c r="MET43" s="46"/>
      <c r="MEU43" s="46"/>
      <c r="MEV43" s="46"/>
      <c r="MEW43" s="46"/>
      <c r="MEX43" s="46"/>
      <c r="MEY43" s="46"/>
      <c r="MEZ43" s="46"/>
      <c r="MFA43" s="46"/>
      <c r="MFB43" s="46"/>
      <c r="MFC43" s="46"/>
      <c r="MFD43" s="46"/>
      <c r="MFE43" s="46"/>
      <c r="MFF43" s="46"/>
      <c r="MFG43" s="46"/>
      <c r="MFH43" s="46"/>
      <c r="MFI43" s="46"/>
      <c r="MFJ43" s="46"/>
      <c r="MFK43" s="46"/>
      <c r="MFL43" s="46"/>
      <c r="MFM43" s="46"/>
      <c r="MFN43" s="46"/>
      <c r="MFO43" s="46"/>
      <c r="MFP43" s="46"/>
      <c r="MFQ43" s="46"/>
      <c r="MFR43" s="46"/>
      <c r="MFS43" s="46"/>
      <c r="MFT43" s="46"/>
      <c r="MFU43" s="46"/>
      <c r="MFV43" s="46"/>
      <c r="MFW43" s="46"/>
      <c r="MFX43" s="46"/>
      <c r="MFY43" s="46"/>
      <c r="MFZ43" s="46"/>
      <c r="MGA43" s="46"/>
      <c r="MGB43" s="46"/>
      <c r="MGC43" s="46"/>
      <c r="MGD43" s="46"/>
      <c r="MGE43" s="46"/>
      <c r="MGF43" s="46"/>
      <c r="MGG43" s="46"/>
      <c r="MGH43" s="46"/>
      <c r="MGI43" s="46"/>
      <c r="MGJ43" s="46"/>
      <c r="MGK43" s="46"/>
      <c r="MGL43" s="46"/>
      <c r="MGM43" s="46"/>
      <c r="MGN43" s="46"/>
      <c r="MGO43" s="46"/>
      <c r="MGP43" s="46"/>
      <c r="MGQ43" s="46"/>
      <c r="MGR43" s="46"/>
      <c r="MGS43" s="46"/>
      <c r="MGT43" s="46"/>
      <c r="MGU43" s="46"/>
      <c r="MGV43" s="46"/>
      <c r="MGW43" s="46"/>
      <c r="MGX43" s="46"/>
      <c r="MGY43" s="46"/>
      <c r="MGZ43" s="46"/>
      <c r="MHA43" s="46"/>
      <c r="MHB43" s="46"/>
      <c r="MHC43" s="46"/>
      <c r="MHD43" s="46"/>
      <c r="MHE43" s="46"/>
      <c r="MHF43" s="46"/>
      <c r="MHG43" s="46"/>
      <c r="MHH43" s="46"/>
      <c r="MHI43" s="46"/>
      <c r="MHJ43" s="46"/>
      <c r="MHK43" s="46"/>
      <c r="MHL43" s="46"/>
      <c r="MHM43" s="46"/>
      <c r="MHN43" s="46"/>
      <c r="MHO43" s="46"/>
      <c r="MHP43" s="46"/>
      <c r="MHQ43" s="46"/>
      <c r="MHR43" s="46"/>
      <c r="MHS43" s="46"/>
      <c r="MHT43" s="46"/>
      <c r="MHU43" s="46"/>
      <c r="MHV43" s="46"/>
      <c r="MHW43" s="46"/>
      <c r="MHX43" s="46"/>
      <c r="MHY43" s="46"/>
      <c r="MHZ43" s="46"/>
      <c r="MIA43" s="46"/>
      <c r="MIB43" s="46"/>
      <c r="MIC43" s="46"/>
      <c r="MID43" s="46"/>
      <c r="MIE43" s="46"/>
      <c r="MIF43" s="46"/>
      <c r="MIG43" s="46"/>
      <c r="MIH43" s="46"/>
      <c r="MII43" s="46"/>
      <c r="MIJ43" s="46"/>
      <c r="MIK43" s="46"/>
      <c r="MIL43" s="46"/>
      <c r="MIM43" s="46"/>
      <c r="MIN43" s="46"/>
      <c r="MIO43" s="46"/>
      <c r="MIP43" s="46"/>
      <c r="MIQ43" s="46"/>
      <c r="MIR43" s="46"/>
      <c r="MIS43" s="46"/>
      <c r="MIT43" s="46"/>
      <c r="MIU43" s="46"/>
      <c r="MIV43" s="46"/>
      <c r="MIW43" s="46"/>
      <c r="MIX43" s="46"/>
      <c r="MIY43" s="46"/>
      <c r="MIZ43" s="46"/>
      <c r="MJA43" s="46"/>
      <c r="MJB43" s="46"/>
      <c r="MJC43" s="46"/>
      <c r="MJD43" s="46"/>
      <c r="MJE43" s="46"/>
      <c r="MJF43" s="46"/>
      <c r="MJG43" s="46"/>
      <c r="MJH43" s="46"/>
      <c r="MJI43" s="46"/>
      <c r="MJJ43" s="46"/>
      <c r="MJK43" s="46"/>
      <c r="MJL43" s="46"/>
      <c r="MJM43" s="46"/>
      <c r="MJN43" s="46"/>
      <c r="MJO43" s="46"/>
      <c r="MJP43" s="46"/>
      <c r="MJQ43" s="46"/>
      <c r="MJR43" s="46"/>
      <c r="MJS43" s="46"/>
      <c r="MJT43" s="46"/>
      <c r="MJU43" s="46"/>
      <c r="MJV43" s="46"/>
      <c r="MJW43" s="46"/>
      <c r="MJX43" s="46"/>
      <c r="MJY43" s="46"/>
      <c r="MJZ43" s="46"/>
      <c r="MKA43" s="46"/>
      <c r="MKB43" s="46"/>
      <c r="MKC43" s="46"/>
      <c r="MKD43" s="46"/>
      <c r="MKE43" s="46"/>
      <c r="MKF43" s="46"/>
      <c r="MKG43" s="46"/>
      <c r="MKH43" s="46"/>
      <c r="MKI43" s="46"/>
      <c r="MKJ43" s="46"/>
      <c r="MKK43" s="46"/>
      <c r="MKL43" s="46"/>
      <c r="MKM43" s="46"/>
      <c r="MKN43" s="46"/>
      <c r="MKO43" s="46"/>
      <c r="MKP43" s="46"/>
      <c r="MKQ43" s="46"/>
      <c r="MKR43" s="46"/>
      <c r="MKS43" s="46"/>
      <c r="MKT43" s="46"/>
      <c r="MKU43" s="46"/>
      <c r="MKV43" s="46"/>
      <c r="MKW43" s="46"/>
      <c r="MKX43" s="46"/>
      <c r="MKY43" s="46"/>
      <c r="MKZ43" s="46"/>
      <c r="MLA43" s="46"/>
      <c r="MLB43" s="46"/>
      <c r="MLC43" s="46"/>
      <c r="MLD43" s="46"/>
      <c r="MLE43" s="46"/>
      <c r="MLF43" s="46"/>
      <c r="MLG43" s="46"/>
      <c r="MLH43" s="46"/>
      <c r="MLI43" s="46"/>
      <c r="MLJ43" s="46"/>
      <c r="MLK43" s="46"/>
      <c r="MLL43" s="46"/>
      <c r="MLM43" s="46"/>
      <c r="MLN43" s="46"/>
      <c r="MLO43" s="46"/>
      <c r="MLP43" s="46"/>
      <c r="MLQ43" s="46"/>
      <c r="MLR43" s="46"/>
      <c r="MLS43" s="46"/>
      <c r="MLT43" s="46"/>
      <c r="MLU43" s="46"/>
      <c r="MLV43" s="46"/>
      <c r="MLW43" s="46"/>
      <c r="MLX43" s="46"/>
      <c r="MLY43" s="46"/>
      <c r="MLZ43" s="46"/>
      <c r="MMA43" s="46"/>
      <c r="MMB43" s="46"/>
      <c r="MMC43" s="46"/>
      <c r="MMD43" s="46"/>
      <c r="MME43" s="46"/>
      <c r="MMF43" s="46"/>
      <c r="MMG43" s="46"/>
      <c r="MMH43" s="46"/>
      <c r="MMI43" s="46"/>
      <c r="MMJ43" s="46"/>
      <c r="MMK43" s="46"/>
      <c r="MML43" s="46"/>
      <c r="MMM43" s="46"/>
      <c r="MMN43" s="46"/>
      <c r="MMO43" s="46"/>
      <c r="MMP43" s="46"/>
      <c r="MMQ43" s="46"/>
      <c r="MMR43" s="46"/>
      <c r="MMS43" s="46"/>
      <c r="MMT43" s="46"/>
      <c r="MMU43" s="46"/>
      <c r="MMV43" s="46"/>
      <c r="MMW43" s="46"/>
      <c r="MMX43" s="46"/>
      <c r="MMY43" s="46"/>
      <c r="MMZ43" s="46"/>
      <c r="MNA43" s="46"/>
      <c r="MNB43" s="46"/>
      <c r="MNC43" s="46"/>
      <c r="MND43" s="46"/>
      <c r="MNE43" s="46"/>
      <c r="MNF43" s="46"/>
      <c r="MNG43" s="46"/>
      <c r="MNH43" s="46"/>
      <c r="MNI43" s="46"/>
      <c r="MNJ43" s="46"/>
      <c r="MNK43" s="46"/>
      <c r="MNL43" s="46"/>
      <c r="MNM43" s="46"/>
      <c r="MNN43" s="46"/>
      <c r="MNO43" s="46"/>
      <c r="MNP43" s="46"/>
      <c r="MNQ43" s="46"/>
      <c r="MNR43" s="46"/>
      <c r="MNS43" s="46"/>
      <c r="MNT43" s="46"/>
      <c r="MNU43" s="46"/>
      <c r="MNV43" s="46"/>
      <c r="MNW43" s="46"/>
      <c r="MNX43" s="46"/>
      <c r="MNY43" s="46"/>
      <c r="MNZ43" s="46"/>
      <c r="MOA43" s="46"/>
      <c r="MOB43" s="46"/>
      <c r="MOC43" s="46"/>
      <c r="MOD43" s="46"/>
      <c r="MOE43" s="46"/>
      <c r="MOF43" s="46"/>
      <c r="MOG43" s="46"/>
      <c r="MOH43" s="46"/>
      <c r="MOI43" s="46"/>
      <c r="MOJ43" s="46"/>
      <c r="MOK43" s="46"/>
      <c r="MOL43" s="46"/>
      <c r="MOM43" s="46"/>
      <c r="MON43" s="46"/>
      <c r="MOO43" s="46"/>
      <c r="MOP43" s="46"/>
      <c r="MOQ43" s="46"/>
      <c r="MOR43" s="46"/>
      <c r="MOS43" s="46"/>
      <c r="MOT43" s="46"/>
      <c r="MOU43" s="46"/>
      <c r="MOV43" s="46"/>
      <c r="MOW43" s="46"/>
      <c r="MOX43" s="46"/>
      <c r="MOY43" s="46"/>
      <c r="MOZ43" s="46"/>
      <c r="MPA43" s="46"/>
      <c r="MPB43" s="46"/>
      <c r="MPC43" s="46"/>
      <c r="MPD43" s="46"/>
      <c r="MPE43" s="46"/>
      <c r="MPF43" s="46"/>
      <c r="MPG43" s="46"/>
      <c r="MPH43" s="46"/>
      <c r="MPI43" s="46"/>
      <c r="MPJ43" s="46"/>
      <c r="MPK43" s="46"/>
      <c r="MPL43" s="46"/>
      <c r="MPM43" s="46"/>
      <c r="MPN43" s="46"/>
      <c r="MPO43" s="46"/>
      <c r="MPP43" s="46"/>
      <c r="MPQ43" s="46"/>
      <c r="MPR43" s="46"/>
      <c r="MPS43" s="46"/>
      <c r="MPT43" s="46"/>
      <c r="MPU43" s="46"/>
      <c r="MPV43" s="46"/>
      <c r="MPW43" s="46"/>
      <c r="MPX43" s="46"/>
      <c r="MPY43" s="46"/>
      <c r="MPZ43" s="46"/>
      <c r="MQA43" s="46"/>
      <c r="MQB43" s="46"/>
      <c r="MQC43" s="46"/>
      <c r="MQD43" s="46"/>
      <c r="MQE43" s="46"/>
      <c r="MQF43" s="46"/>
      <c r="MQG43" s="46"/>
      <c r="MQH43" s="46"/>
      <c r="MQI43" s="46"/>
      <c r="MQJ43" s="46"/>
      <c r="MQK43" s="46"/>
      <c r="MQL43" s="46"/>
      <c r="MQM43" s="46"/>
      <c r="MQN43" s="46"/>
      <c r="MQO43" s="46"/>
      <c r="MQP43" s="46"/>
      <c r="MQQ43" s="46"/>
      <c r="MQR43" s="46"/>
      <c r="MQS43" s="46"/>
      <c r="MQT43" s="46"/>
      <c r="MQU43" s="46"/>
      <c r="MQV43" s="46"/>
      <c r="MQW43" s="46"/>
      <c r="MQX43" s="46"/>
      <c r="MQY43" s="46"/>
      <c r="MQZ43" s="46"/>
      <c r="MRA43" s="46"/>
      <c r="MRB43" s="46"/>
      <c r="MRC43" s="46"/>
      <c r="MRD43" s="46"/>
      <c r="MRE43" s="46"/>
      <c r="MRF43" s="46"/>
      <c r="MRG43" s="46"/>
      <c r="MRH43" s="46"/>
      <c r="MRI43" s="46"/>
      <c r="MRJ43" s="46"/>
      <c r="MRK43" s="46"/>
      <c r="MRL43" s="46"/>
      <c r="MRM43" s="46"/>
      <c r="MRN43" s="46"/>
      <c r="MRO43" s="46"/>
      <c r="MRP43" s="46"/>
      <c r="MRQ43" s="46"/>
      <c r="MRR43" s="46"/>
      <c r="MRS43" s="46"/>
      <c r="MRT43" s="46"/>
      <c r="MRU43" s="46"/>
      <c r="MRV43" s="46"/>
      <c r="MRW43" s="46"/>
      <c r="MRX43" s="46"/>
      <c r="MRY43" s="46"/>
      <c r="MRZ43" s="46"/>
      <c r="MSA43" s="46"/>
      <c r="MSB43" s="46"/>
      <c r="MSC43" s="46"/>
      <c r="MSD43" s="46"/>
      <c r="MSE43" s="46"/>
      <c r="MSF43" s="46"/>
      <c r="MSG43" s="46"/>
      <c r="MSH43" s="46"/>
      <c r="MSI43" s="46"/>
      <c r="MSJ43" s="46"/>
      <c r="MSK43" s="46"/>
      <c r="MSL43" s="46"/>
      <c r="MSM43" s="46"/>
      <c r="MSN43" s="46"/>
      <c r="MSO43" s="46"/>
      <c r="MSP43" s="46"/>
      <c r="MSQ43" s="46"/>
      <c r="MSR43" s="46"/>
      <c r="MSS43" s="46"/>
      <c r="MST43" s="46"/>
      <c r="MSU43" s="46"/>
      <c r="MSV43" s="46"/>
      <c r="MSW43" s="46"/>
      <c r="MSX43" s="46"/>
      <c r="MSY43" s="46"/>
      <c r="MSZ43" s="46"/>
      <c r="MTA43" s="46"/>
      <c r="MTB43" s="46"/>
      <c r="MTC43" s="46"/>
      <c r="MTD43" s="46"/>
      <c r="MTE43" s="46"/>
      <c r="MTF43" s="46"/>
      <c r="MTG43" s="46"/>
      <c r="MTH43" s="46"/>
      <c r="MTI43" s="46"/>
      <c r="MTJ43" s="46"/>
      <c r="MTK43" s="46"/>
      <c r="MTL43" s="46"/>
      <c r="MTM43" s="46"/>
      <c r="MTN43" s="46"/>
      <c r="MTO43" s="46"/>
      <c r="MTP43" s="46"/>
      <c r="MTQ43" s="46"/>
      <c r="MTR43" s="46"/>
      <c r="MTS43" s="46"/>
      <c r="MTT43" s="46"/>
      <c r="MTU43" s="46"/>
      <c r="MTV43" s="46"/>
      <c r="MTW43" s="46"/>
      <c r="MTX43" s="46"/>
      <c r="MTY43" s="46"/>
      <c r="MTZ43" s="46"/>
      <c r="MUA43" s="46"/>
      <c r="MUB43" s="46"/>
      <c r="MUC43" s="46"/>
      <c r="MUD43" s="46"/>
      <c r="MUE43" s="46"/>
      <c r="MUF43" s="46"/>
      <c r="MUG43" s="46"/>
      <c r="MUH43" s="46"/>
      <c r="MUI43" s="46"/>
      <c r="MUJ43" s="46"/>
      <c r="MUK43" s="46"/>
      <c r="MUL43" s="46"/>
      <c r="MUM43" s="46"/>
      <c r="MUN43" s="46"/>
      <c r="MUO43" s="46"/>
      <c r="MUP43" s="46"/>
      <c r="MUQ43" s="46"/>
      <c r="MUR43" s="46"/>
      <c r="MUS43" s="46"/>
      <c r="MUT43" s="46"/>
      <c r="MUU43" s="46"/>
      <c r="MUV43" s="46"/>
      <c r="MUW43" s="46"/>
      <c r="MUX43" s="46"/>
      <c r="MUY43" s="46"/>
      <c r="MUZ43" s="46"/>
      <c r="MVA43" s="46"/>
      <c r="MVB43" s="46"/>
      <c r="MVC43" s="46"/>
      <c r="MVD43" s="46"/>
      <c r="MVE43" s="46"/>
      <c r="MVF43" s="46"/>
      <c r="MVG43" s="46"/>
      <c r="MVH43" s="46"/>
      <c r="MVI43" s="46"/>
      <c r="MVJ43" s="46"/>
      <c r="MVK43" s="46"/>
      <c r="MVL43" s="46"/>
      <c r="MVM43" s="46"/>
      <c r="MVN43" s="46"/>
      <c r="MVO43" s="46"/>
      <c r="MVP43" s="46"/>
      <c r="MVQ43" s="46"/>
      <c r="MVR43" s="46"/>
      <c r="MVS43" s="46"/>
      <c r="MVT43" s="46"/>
      <c r="MVU43" s="46"/>
      <c r="MVV43" s="46"/>
      <c r="MVW43" s="46"/>
      <c r="MVX43" s="46"/>
      <c r="MVY43" s="46"/>
      <c r="MVZ43" s="46"/>
      <c r="MWA43" s="46"/>
      <c r="MWB43" s="46"/>
      <c r="MWC43" s="46"/>
      <c r="MWD43" s="46"/>
      <c r="MWE43" s="46"/>
      <c r="MWF43" s="46"/>
      <c r="MWG43" s="46"/>
      <c r="MWH43" s="46"/>
      <c r="MWI43" s="46"/>
      <c r="MWJ43" s="46"/>
      <c r="MWK43" s="46"/>
      <c r="MWL43" s="46"/>
      <c r="MWM43" s="46"/>
      <c r="MWN43" s="46"/>
      <c r="MWO43" s="46"/>
      <c r="MWP43" s="46"/>
      <c r="MWQ43" s="46"/>
      <c r="MWR43" s="46"/>
      <c r="MWS43" s="46"/>
      <c r="MWT43" s="46"/>
      <c r="MWU43" s="46"/>
      <c r="MWV43" s="46"/>
      <c r="MWW43" s="46"/>
      <c r="MWX43" s="46"/>
      <c r="MWY43" s="46"/>
      <c r="MWZ43" s="46"/>
      <c r="MXA43" s="46"/>
      <c r="MXB43" s="46"/>
      <c r="MXC43" s="46"/>
      <c r="MXD43" s="46"/>
      <c r="MXE43" s="46"/>
      <c r="MXF43" s="46"/>
      <c r="MXG43" s="46"/>
      <c r="MXH43" s="46"/>
      <c r="MXI43" s="46"/>
      <c r="MXJ43" s="46"/>
      <c r="MXK43" s="46"/>
      <c r="MXL43" s="46"/>
      <c r="MXM43" s="46"/>
      <c r="MXN43" s="46"/>
      <c r="MXO43" s="46"/>
      <c r="MXP43" s="46"/>
      <c r="MXQ43" s="46"/>
      <c r="MXR43" s="46"/>
      <c r="MXS43" s="46"/>
      <c r="MXT43" s="46"/>
      <c r="MXU43" s="46"/>
      <c r="MXV43" s="46"/>
      <c r="MXW43" s="46"/>
      <c r="MXX43" s="46"/>
      <c r="MXY43" s="46"/>
      <c r="MXZ43" s="46"/>
      <c r="MYA43" s="46"/>
      <c r="MYB43" s="46"/>
      <c r="MYC43" s="46"/>
      <c r="MYD43" s="46"/>
      <c r="MYE43" s="46"/>
      <c r="MYF43" s="46"/>
      <c r="MYG43" s="46"/>
      <c r="MYH43" s="46"/>
      <c r="MYI43" s="46"/>
      <c r="MYJ43" s="46"/>
      <c r="MYK43" s="46"/>
      <c r="MYL43" s="46"/>
      <c r="MYM43" s="46"/>
      <c r="MYN43" s="46"/>
      <c r="MYO43" s="46"/>
      <c r="MYP43" s="46"/>
      <c r="MYQ43" s="46"/>
      <c r="MYR43" s="46"/>
      <c r="MYS43" s="46"/>
      <c r="MYT43" s="46"/>
      <c r="MYU43" s="46"/>
      <c r="MYV43" s="46"/>
      <c r="MYW43" s="46"/>
      <c r="MYX43" s="46"/>
      <c r="MYY43" s="46"/>
      <c r="MYZ43" s="46"/>
      <c r="MZA43" s="46"/>
      <c r="MZB43" s="46"/>
      <c r="MZC43" s="46"/>
      <c r="MZD43" s="46"/>
      <c r="MZE43" s="46"/>
      <c r="MZF43" s="46"/>
      <c r="MZG43" s="46"/>
      <c r="MZH43" s="46"/>
      <c r="MZI43" s="46"/>
      <c r="MZJ43" s="46"/>
      <c r="MZK43" s="46"/>
      <c r="MZL43" s="46"/>
      <c r="MZM43" s="46"/>
      <c r="MZN43" s="46"/>
      <c r="MZO43" s="46"/>
      <c r="MZP43" s="46"/>
      <c r="MZQ43" s="46"/>
      <c r="MZR43" s="46"/>
      <c r="MZS43" s="46"/>
      <c r="MZT43" s="46"/>
      <c r="MZU43" s="46"/>
      <c r="MZV43" s="46"/>
      <c r="MZW43" s="46"/>
      <c r="MZX43" s="46"/>
      <c r="MZY43" s="46"/>
      <c r="MZZ43" s="46"/>
      <c r="NAA43" s="46"/>
      <c r="NAB43" s="46"/>
      <c r="NAC43" s="46"/>
      <c r="NAD43" s="46"/>
      <c r="NAE43" s="46"/>
      <c r="NAF43" s="46"/>
      <c r="NAG43" s="46"/>
      <c r="NAH43" s="46"/>
      <c r="NAI43" s="46"/>
      <c r="NAJ43" s="46"/>
      <c r="NAK43" s="46"/>
      <c r="NAL43" s="46"/>
      <c r="NAM43" s="46"/>
      <c r="NAN43" s="46"/>
      <c r="NAO43" s="46"/>
      <c r="NAP43" s="46"/>
      <c r="NAQ43" s="46"/>
      <c r="NAR43" s="46"/>
      <c r="NAS43" s="46"/>
      <c r="NAT43" s="46"/>
      <c r="NAU43" s="46"/>
      <c r="NAV43" s="46"/>
      <c r="NAW43" s="46"/>
      <c r="NAX43" s="46"/>
      <c r="NAY43" s="46"/>
      <c r="NAZ43" s="46"/>
      <c r="NBA43" s="46"/>
      <c r="NBB43" s="46"/>
      <c r="NBC43" s="46"/>
      <c r="NBD43" s="46"/>
      <c r="NBE43" s="46"/>
      <c r="NBF43" s="46"/>
      <c r="NBG43" s="46"/>
      <c r="NBH43" s="46"/>
      <c r="NBI43" s="46"/>
      <c r="NBJ43" s="46"/>
      <c r="NBK43" s="46"/>
      <c r="NBL43" s="46"/>
      <c r="NBM43" s="46"/>
      <c r="NBN43" s="46"/>
      <c r="NBO43" s="46"/>
      <c r="NBP43" s="46"/>
      <c r="NBQ43" s="46"/>
      <c r="NBR43" s="46"/>
      <c r="NBS43" s="46"/>
      <c r="NBT43" s="46"/>
      <c r="NBU43" s="46"/>
      <c r="NBV43" s="46"/>
      <c r="NBW43" s="46"/>
      <c r="NBX43" s="46"/>
      <c r="NBY43" s="46"/>
      <c r="NBZ43" s="46"/>
      <c r="NCA43" s="46"/>
      <c r="NCB43" s="46"/>
      <c r="NCC43" s="46"/>
      <c r="NCD43" s="46"/>
      <c r="NCE43" s="46"/>
      <c r="NCF43" s="46"/>
      <c r="NCG43" s="46"/>
      <c r="NCH43" s="46"/>
      <c r="NCI43" s="46"/>
      <c r="NCJ43" s="46"/>
      <c r="NCK43" s="46"/>
      <c r="NCL43" s="46"/>
      <c r="NCM43" s="46"/>
      <c r="NCN43" s="46"/>
      <c r="NCO43" s="46"/>
      <c r="NCP43" s="46"/>
      <c r="NCQ43" s="46"/>
      <c r="NCR43" s="46"/>
      <c r="NCS43" s="46"/>
      <c r="NCT43" s="46"/>
      <c r="NCU43" s="46"/>
      <c r="NCV43" s="46"/>
      <c r="NCW43" s="46"/>
      <c r="NCX43" s="46"/>
      <c r="NCY43" s="46"/>
      <c r="NCZ43" s="46"/>
      <c r="NDA43" s="46"/>
      <c r="NDB43" s="46"/>
      <c r="NDC43" s="46"/>
      <c r="NDD43" s="46"/>
      <c r="NDE43" s="46"/>
      <c r="NDF43" s="46"/>
      <c r="NDG43" s="46"/>
      <c r="NDH43" s="46"/>
      <c r="NDI43" s="46"/>
      <c r="NDJ43" s="46"/>
      <c r="NDK43" s="46"/>
      <c r="NDL43" s="46"/>
      <c r="NDM43" s="46"/>
      <c r="NDN43" s="46"/>
      <c r="NDO43" s="46"/>
      <c r="NDP43" s="46"/>
      <c r="NDQ43" s="46"/>
      <c r="NDR43" s="46"/>
      <c r="NDS43" s="46"/>
      <c r="NDT43" s="46"/>
      <c r="NDU43" s="46"/>
      <c r="NDV43" s="46"/>
      <c r="NDW43" s="46"/>
      <c r="NDX43" s="46"/>
      <c r="NDY43" s="46"/>
      <c r="NDZ43" s="46"/>
      <c r="NEA43" s="46"/>
      <c r="NEB43" s="46"/>
      <c r="NEC43" s="46"/>
      <c r="NED43" s="46"/>
      <c r="NEE43" s="46"/>
      <c r="NEF43" s="46"/>
      <c r="NEG43" s="46"/>
      <c r="NEH43" s="46"/>
      <c r="NEI43" s="46"/>
      <c r="NEJ43" s="46"/>
      <c r="NEK43" s="46"/>
      <c r="NEL43" s="46"/>
      <c r="NEM43" s="46"/>
      <c r="NEN43" s="46"/>
      <c r="NEO43" s="46"/>
      <c r="NEP43" s="46"/>
      <c r="NEQ43" s="46"/>
      <c r="NER43" s="46"/>
      <c r="NES43" s="46"/>
      <c r="NET43" s="46"/>
      <c r="NEU43" s="46"/>
      <c r="NEV43" s="46"/>
      <c r="NEW43" s="46"/>
      <c r="NEX43" s="46"/>
      <c r="NEY43" s="46"/>
      <c r="NEZ43" s="46"/>
      <c r="NFA43" s="46"/>
      <c r="NFB43" s="46"/>
      <c r="NFC43" s="46"/>
      <c r="NFD43" s="46"/>
      <c r="NFE43" s="46"/>
      <c r="NFF43" s="46"/>
      <c r="NFG43" s="46"/>
      <c r="NFH43" s="46"/>
      <c r="NFI43" s="46"/>
      <c r="NFJ43" s="46"/>
      <c r="NFK43" s="46"/>
      <c r="NFL43" s="46"/>
      <c r="NFM43" s="46"/>
      <c r="NFN43" s="46"/>
      <c r="NFO43" s="46"/>
      <c r="NFP43" s="46"/>
      <c r="NFQ43" s="46"/>
      <c r="NFR43" s="46"/>
      <c r="NFS43" s="46"/>
      <c r="NFT43" s="46"/>
      <c r="NFU43" s="46"/>
      <c r="NFV43" s="46"/>
      <c r="NFW43" s="46"/>
      <c r="NFX43" s="46"/>
      <c r="NFY43" s="46"/>
      <c r="NFZ43" s="46"/>
      <c r="NGA43" s="46"/>
      <c r="NGB43" s="46"/>
      <c r="NGC43" s="46"/>
      <c r="NGD43" s="46"/>
      <c r="NGE43" s="46"/>
      <c r="NGF43" s="46"/>
      <c r="NGG43" s="46"/>
      <c r="NGH43" s="46"/>
      <c r="NGI43" s="46"/>
      <c r="NGJ43" s="46"/>
      <c r="NGK43" s="46"/>
      <c r="NGL43" s="46"/>
      <c r="NGM43" s="46"/>
      <c r="NGN43" s="46"/>
      <c r="NGO43" s="46"/>
      <c r="NGP43" s="46"/>
      <c r="NGQ43" s="46"/>
      <c r="NGR43" s="46"/>
      <c r="NGS43" s="46"/>
      <c r="NGT43" s="46"/>
      <c r="NGU43" s="46"/>
      <c r="NGV43" s="46"/>
      <c r="NGW43" s="46"/>
      <c r="NGX43" s="46"/>
      <c r="NGY43" s="46"/>
      <c r="NGZ43" s="46"/>
      <c r="NHA43" s="46"/>
      <c r="NHB43" s="46"/>
      <c r="NHC43" s="46"/>
      <c r="NHD43" s="46"/>
      <c r="NHE43" s="46"/>
      <c r="NHF43" s="46"/>
      <c r="NHG43" s="46"/>
      <c r="NHH43" s="46"/>
      <c r="NHI43" s="46"/>
      <c r="NHJ43" s="46"/>
      <c r="NHK43" s="46"/>
      <c r="NHL43" s="46"/>
      <c r="NHM43" s="46"/>
      <c r="NHN43" s="46"/>
      <c r="NHO43" s="46"/>
      <c r="NHP43" s="46"/>
      <c r="NHQ43" s="46"/>
      <c r="NHR43" s="46"/>
      <c r="NHS43" s="46"/>
      <c r="NHT43" s="46"/>
      <c r="NHU43" s="46"/>
      <c r="NHV43" s="46"/>
      <c r="NHW43" s="46"/>
      <c r="NHX43" s="46"/>
      <c r="NHY43" s="46"/>
      <c r="NHZ43" s="46"/>
      <c r="NIA43" s="46"/>
      <c r="NIB43" s="46"/>
      <c r="NIC43" s="46"/>
      <c r="NID43" s="46"/>
      <c r="NIE43" s="46"/>
      <c r="NIF43" s="46"/>
      <c r="NIG43" s="46"/>
      <c r="NIH43" s="46"/>
      <c r="NII43" s="46"/>
      <c r="NIJ43" s="46"/>
      <c r="NIK43" s="46"/>
      <c r="NIL43" s="46"/>
      <c r="NIM43" s="46"/>
      <c r="NIN43" s="46"/>
      <c r="NIO43" s="46"/>
      <c r="NIP43" s="46"/>
      <c r="NIQ43" s="46"/>
      <c r="NIR43" s="46"/>
      <c r="NIS43" s="46"/>
      <c r="NIT43" s="46"/>
      <c r="NIU43" s="46"/>
      <c r="NIV43" s="46"/>
      <c r="NIW43" s="46"/>
      <c r="NIX43" s="46"/>
      <c r="NIY43" s="46"/>
      <c r="NIZ43" s="46"/>
      <c r="NJA43" s="46"/>
      <c r="NJB43" s="46"/>
      <c r="NJC43" s="46"/>
      <c r="NJD43" s="46"/>
      <c r="NJE43" s="46"/>
      <c r="NJF43" s="46"/>
      <c r="NJG43" s="46"/>
      <c r="NJH43" s="46"/>
      <c r="NJI43" s="46"/>
      <c r="NJJ43" s="46"/>
      <c r="NJK43" s="46"/>
      <c r="NJL43" s="46"/>
      <c r="NJM43" s="46"/>
      <c r="NJN43" s="46"/>
      <c r="NJO43" s="46"/>
      <c r="NJP43" s="46"/>
      <c r="NJQ43" s="46"/>
      <c r="NJR43" s="46"/>
      <c r="NJS43" s="46"/>
      <c r="NJT43" s="46"/>
      <c r="NJU43" s="46"/>
      <c r="NJV43" s="46"/>
      <c r="NJW43" s="46"/>
      <c r="NJX43" s="46"/>
      <c r="NJY43" s="46"/>
      <c r="NJZ43" s="46"/>
      <c r="NKA43" s="46"/>
      <c r="NKB43" s="46"/>
      <c r="NKC43" s="46"/>
      <c r="NKD43" s="46"/>
      <c r="NKE43" s="46"/>
      <c r="NKF43" s="46"/>
      <c r="NKG43" s="46"/>
      <c r="NKH43" s="46"/>
      <c r="NKI43" s="46"/>
      <c r="NKJ43" s="46"/>
      <c r="NKK43" s="46"/>
      <c r="NKL43" s="46"/>
      <c r="NKM43" s="46"/>
      <c r="NKN43" s="46"/>
      <c r="NKO43" s="46"/>
      <c r="NKP43" s="46"/>
      <c r="NKQ43" s="46"/>
      <c r="NKR43" s="46"/>
      <c r="NKS43" s="46"/>
      <c r="NKT43" s="46"/>
      <c r="NKU43" s="46"/>
      <c r="NKV43" s="46"/>
      <c r="NKW43" s="46"/>
      <c r="NKX43" s="46"/>
      <c r="NKY43" s="46"/>
      <c r="NKZ43" s="46"/>
      <c r="NLA43" s="46"/>
      <c r="NLB43" s="46"/>
      <c r="NLC43" s="46"/>
      <c r="NLD43" s="46"/>
      <c r="NLE43" s="46"/>
      <c r="NLF43" s="46"/>
      <c r="NLG43" s="46"/>
      <c r="NLH43" s="46"/>
      <c r="NLI43" s="46"/>
      <c r="NLJ43" s="46"/>
      <c r="NLK43" s="46"/>
      <c r="NLL43" s="46"/>
      <c r="NLM43" s="46"/>
      <c r="NLN43" s="46"/>
      <c r="NLO43" s="46"/>
      <c r="NLP43" s="46"/>
      <c r="NLQ43" s="46"/>
      <c r="NLR43" s="46"/>
      <c r="NLS43" s="46"/>
      <c r="NLT43" s="46"/>
      <c r="NLU43" s="46"/>
      <c r="NLV43" s="46"/>
      <c r="NLW43" s="46"/>
      <c r="NLX43" s="46"/>
      <c r="NLY43" s="46"/>
      <c r="NLZ43" s="46"/>
      <c r="NMA43" s="46"/>
      <c r="NMB43" s="46"/>
      <c r="NMC43" s="46"/>
      <c r="NMD43" s="46"/>
      <c r="NME43" s="46"/>
      <c r="NMF43" s="46"/>
      <c r="NMG43" s="46"/>
      <c r="NMH43" s="46"/>
      <c r="NMI43" s="46"/>
      <c r="NMJ43" s="46"/>
      <c r="NMK43" s="46"/>
      <c r="NML43" s="46"/>
      <c r="NMM43" s="46"/>
      <c r="NMN43" s="46"/>
      <c r="NMO43" s="46"/>
      <c r="NMP43" s="46"/>
      <c r="NMQ43" s="46"/>
      <c r="NMR43" s="46"/>
      <c r="NMS43" s="46"/>
      <c r="NMT43" s="46"/>
      <c r="NMU43" s="46"/>
      <c r="NMV43" s="46"/>
      <c r="NMW43" s="46"/>
      <c r="NMX43" s="46"/>
      <c r="NMY43" s="46"/>
      <c r="NMZ43" s="46"/>
      <c r="NNA43" s="46"/>
      <c r="NNB43" s="46"/>
      <c r="NNC43" s="46"/>
      <c r="NND43" s="46"/>
      <c r="NNE43" s="46"/>
      <c r="NNF43" s="46"/>
      <c r="NNG43" s="46"/>
      <c r="NNH43" s="46"/>
      <c r="NNI43" s="46"/>
      <c r="NNJ43" s="46"/>
      <c r="NNK43" s="46"/>
      <c r="NNL43" s="46"/>
      <c r="NNM43" s="46"/>
      <c r="NNN43" s="46"/>
      <c r="NNO43" s="46"/>
      <c r="NNP43" s="46"/>
      <c r="NNQ43" s="46"/>
      <c r="NNR43" s="46"/>
      <c r="NNS43" s="46"/>
      <c r="NNT43" s="46"/>
      <c r="NNU43" s="46"/>
      <c r="NNV43" s="46"/>
      <c r="NNW43" s="46"/>
      <c r="NNX43" s="46"/>
      <c r="NNY43" s="46"/>
      <c r="NNZ43" s="46"/>
      <c r="NOA43" s="46"/>
      <c r="NOB43" s="46"/>
      <c r="NOC43" s="46"/>
      <c r="NOD43" s="46"/>
      <c r="NOE43" s="46"/>
      <c r="NOF43" s="46"/>
      <c r="NOG43" s="46"/>
      <c r="NOH43" s="46"/>
      <c r="NOI43" s="46"/>
      <c r="NOJ43" s="46"/>
      <c r="NOK43" s="46"/>
      <c r="NOL43" s="46"/>
      <c r="NOM43" s="46"/>
      <c r="NON43" s="46"/>
      <c r="NOO43" s="46"/>
      <c r="NOP43" s="46"/>
      <c r="NOQ43" s="46"/>
      <c r="NOR43" s="46"/>
      <c r="NOS43" s="46"/>
      <c r="NOT43" s="46"/>
      <c r="NOU43" s="46"/>
      <c r="NOV43" s="46"/>
      <c r="NOW43" s="46"/>
      <c r="NOX43" s="46"/>
      <c r="NOY43" s="46"/>
      <c r="NOZ43" s="46"/>
      <c r="NPA43" s="46"/>
      <c r="NPB43" s="46"/>
      <c r="NPC43" s="46"/>
      <c r="NPD43" s="46"/>
      <c r="NPE43" s="46"/>
      <c r="NPF43" s="46"/>
      <c r="NPG43" s="46"/>
      <c r="NPH43" s="46"/>
      <c r="NPI43" s="46"/>
      <c r="NPJ43" s="46"/>
      <c r="NPK43" s="46"/>
      <c r="NPL43" s="46"/>
      <c r="NPM43" s="46"/>
      <c r="NPN43" s="46"/>
      <c r="NPO43" s="46"/>
      <c r="NPP43" s="46"/>
      <c r="NPQ43" s="46"/>
      <c r="NPR43" s="46"/>
      <c r="NPS43" s="46"/>
      <c r="NPT43" s="46"/>
      <c r="NPU43" s="46"/>
      <c r="NPV43" s="46"/>
      <c r="NPW43" s="46"/>
      <c r="NPX43" s="46"/>
      <c r="NPY43" s="46"/>
      <c r="NPZ43" s="46"/>
      <c r="NQA43" s="46"/>
      <c r="NQB43" s="46"/>
      <c r="NQC43" s="46"/>
      <c r="NQD43" s="46"/>
      <c r="NQE43" s="46"/>
      <c r="NQF43" s="46"/>
      <c r="NQG43" s="46"/>
      <c r="NQH43" s="46"/>
      <c r="NQI43" s="46"/>
      <c r="NQJ43" s="46"/>
      <c r="NQK43" s="46"/>
      <c r="NQL43" s="46"/>
      <c r="NQM43" s="46"/>
      <c r="NQN43" s="46"/>
      <c r="NQO43" s="46"/>
      <c r="NQP43" s="46"/>
      <c r="NQQ43" s="46"/>
      <c r="NQR43" s="46"/>
      <c r="NQS43" s="46"/>
      <c r="NQT43" s="46"/>
      <c r="NQU43" s="46"/>
      <c r="NQV43" s="46"/>
      <c r="NQW43" s="46"/>
      <c r="NQX43" s="46"/>
      <c r="NQY43" s="46"/>
      <c r="NQZ43" s="46"/>
      <c r="NRA43" s="46"/>
      <c r="NRB43" s="46"/>
      <c r="NRC43" s="46"/>
      <c r="NRD43" s="46"/>
      <c r="NRE43" s="46"/>
      <c r="NRF43" s="46"/>
      <c r="NRG43" s="46"/>
      <c r="NRH43" s="46"/>
      <c r="NRI43" s="46"/>
      <c r="NRJ43" s="46"/>
      <c r="NRK43" s="46"/>
      <c r="NRL43" s="46"/>
      <c r="NRM43" s="46"/>
      <c r="NRN43" s="46"/>
      <c r="NRO43" s="46"/>
      <c r="NRP43" s="46"/>
      <c r="NRQ43" s="46"/>
      <c r="NRR43" s="46"/>
      <c r="NRS43" s="46"/>
      <c r="NRT43" s="46"/>
      <c r="NRU43" s="46"/>
      <c r="NRV43" s="46"/>
      <c r="NRW43" s="46"/>
      <c r="NRX43" s="46"/>
      <c r="NRY43" s="46"/>
      <c r="NRZ43" s="46"/>
      <c r="NSA43" s="46"/>
      <c r="NSB43" s="46"/>
      <c r="NSC43" s="46"/>
      <c r="NSD43" s="46"/>
      <c r="NSE43" s="46"/>
      <c r="NSF43" s="46"/>
      <c r="NSG43" s="46"/>
      <c r="NSH43" s="46"/>
      <c r="NSI43" s="46"/>
      <c r="NSJ43" s="46"/>
      <c r="NSK43" s="46"/>
      <c r="NSL43" s="46"/>
      <c r="NSM43" s="46"/>
      <c r="NSN43" s="46"/>
      <c r="NSO43" s="46"/>
      <c r="NSP43" s="46"/>
      <c r="NSQ43" s="46"/>
      <c r="NSR43" s="46"/>
      <c r="NSS43" s="46"/>
      <c r="NST43" s="46"/>
      <c r="NSU43" s="46"/>
      <c r="NSV43" s="46"/>
      <c r="NSW43" s="46"/>
      <c r="NSX43" s="46"/>
      <c r="NSY43" s="46"/>
      <c r="NSZ43" s="46"/>
      <c r="NTA43" s="46"/>
      <c r="NTB43" s="46"/>
      <c r="NTC43" s="46"/>
      <c r="NTD43" s="46"/>
      <c r="NTE43" s="46"/>
      <c r="NTF43" s="46"/>
      <c r="NTG43" s="46"/>
      <c r="NTH43" s="46"/>
      <c r="NTI43" s="46"/>
      <c r="NTJ43" s="46"/>
      <c r="NTK43" s="46"/>
      <c r="NTL43" s="46"/>
      <c r="NTM43" s="46"/>
      <c r="NTN43" s="46"/>
      <c r="NTO43" s="46"/>
      <c r="NTP43" s="46"/>
      <c r="NTQ43" s="46"/>
      <c r="NTR43" s="46"/>
      <c r="NTS43" s="46"/>
      <c r="NTT43" s="46"/>
      <c r="NTU43" s="46"/>
      <c r="NTV43" s="46"/>
      <c r="NTW43" s="46"/>
      <c r="NTX43" s="46"/>
      <c r="NTY43" s="46"/>
      <c r="NTZ43" s="46"/>
      <c r="NUA43" s="46"/>
      <c r="NUB43" s="46"/>
      <c r="NUC43" s="46"/>
      <c r="NUD43" s="46"/>
      <c r="NUE43" s="46"/>
      <c r="NUF43" s="46"/>
      <c r="NUG43" s="46"/>
      <c r="NUH43" s="46"/>
      <c r="NUI43" s="46"/>
      <c r="NUJ43" s="46"/>
      <c r="NUK43" s="46"/>
      <c r="NUL43" s="46"/>
      <c r="NUM43" s="46"/>
      <c r="NUN43" s="46"/>
      <c r="NUO43" s="46"/>
      <c r="NUP43" s="46"/>
      <c r="NUQ43" s="46"/>
      <c r="NUR43" s="46"/>
      <c r="NUS43" s="46"/>
      <c r="NUT43" s="46"/>
      <c r="NUU43" s="46"/>
      <c r="NUV43" s="46"/>
      <c r="NUW43" s="46"/>
      <c r="NUX43" s="46"/>
      <c r="NUY43" s="46"/>
      <c r="NUZ43" s="46"/>
      <c r="NVA43" s="46"/>
      <c r="NVB43" s="46"/>
      <c r="NVC43" s="46"/>
      <c r="NVD43" s="46"/>
      <c r="NVE43" s="46"/>
      <c r="NVF43" s="46"/>
      <c r="NVG43" s="46"/>
      <c r="NVH43" s="46"/>
      <c r="NVI43" s="46"/>
      <c r="NVJ43" s="46"/>
      <c r="NVK43" s="46"/>
      <c r="NVL43" s="46"/>
      <c r="NVM43" s="46"/>
      <c r="NVN43" s="46"/>
      <c r="NVO43" s="46"/>
      <c r="NVP43" s="46"/>
      <c r="NVQ43" s="46"/>
      <c r="NVR43" s="46"/>
      <c r="NVS43" s="46"/>
      <c r="NVT43" s="46"/>
      <c r="NVU43" s="46"/>
      <c r="NVV43" s="46"/>
      <c r="NVW43" s="46"/>
      <c r="NVX43" s="46"/>
      <c r="NVY43" s="46"/>
      <c r="NVZ43" s="46"/>
      <c r="NWA43" s="46"/>
      <c r="NWB43" s="46"/>
      <c r="NWC43" s="46"/>
      <c r="NWD43" s="46"/>
      <c r="NWE43" s="46"/>
      <c r="NWF43" s="46"/>
      <c r="NWG43" s="46"/>
      <c r="NWH43" s="46"/>
      <c r="NWI43" s="46"/>
      <c r="NWJ43" s="46"/>
      <c r="NWK43" s="46"/>
      <c r="NWL43" s="46"/>
      <c r="NWM43" s="46"/>
      <c r="NWN43" s="46"/>
      <c r="NWO43" s="46"/>
      <c r="NWP43" s="46"/>
      <c r="NWQ43" s="46"/>
      <c r="NWR43" s="46"/>
      <c r="NWS43" s="46"/>
      <c r="NWT43" s="46"/>
      <c r="NWU43" s="46"/>
      <c r="NWV43" s="46"/>
      <c r="NWW43" s="46"/>
      <c r="NWX43" s="46"/>
      <c r="NWY43" s="46"/>
      <c r="NWZ43" s="46"/>
      <c r="NXA43" s="46"/>
      <c r="NXB43" s="46"/>
      <c r="NXC43" s="46"/>
      <c r="NXD43" s="46"/>
      <c r="NXE43" s="46"/>
      <c r="NXF43" s="46"/>
      <c r="NXG43" s="46"/>
      <c r="NXH43" s="46"/>
      <c r="NXI43" s="46"/>
      <c r="NXJ43" s="46"/>
      <c r="NXK43" s="46"/>
      <c r="NXL43" s="46"/>
      <c r="NXM43" s="46"/>
      <c r="NXN43" s="46"/>
      <c r="NXO43" s="46"/>
      <c r="NXP43" s="46"/>
      <c r="NXQ43" s="46"/>
      <c r="NXR43" s="46"/>
      <c r="NXS43" s="46"/>
      <c r="NXT43" s="46"/>
      <c r="NXU43" s="46"/>
      <c r="NXV43" s="46"/>
      <c r="NXW43" s="46"/>
      <c r="NXX43" s="46"/>
      <c r="NXY43" s="46"/>
      <c r="NXZ43" s="46"/>
      <c r="NYA43" s="46"/>
      <c r="NYB43" s="46"/>
      <c r="NYC43" s="46"/>
      <c r="NYD43" s="46"/>
      <c r="NYE43" s="46"/>
      <c r="NYF43" s="46"/>
      <c r="NYG43" s="46"/>
      <c r="NYH43" s="46"/>
      <c r="NYI43" s="46"/>
      <c r="NYJ43" s="46"/>
      <c r="NYK43" s="46"/>
      <c r="NYL43" s="46"/>
      <c r="NYM43" s="46"/>
      <c r="NYN43" s="46"/>
      <c r="NYO43" s="46"/>
      <c r="NYP43" s="46"/>
      <c r="NYQ43" s="46"/>
      <c r="NYR43" s="46"/>
      <c r="NYS43" s="46"/>
      <c r="NYT43" s="46"/>
      <c r="NYU43" s="46"/>
      <c r="NYV43" s="46"/>
      <c r="NYW43" s="46"/>
      <c r="NYX43" s="46"/>
      <c r="NYY43" s="46"/>
      <c r="NYZ43" s="46"/>
      <c r="NZA43" s="46"/>
      <c r="NZB43" s="46"/>
      <c r="NZC43" s="46"/>
      <c r="NZD43" s="46"/>
      <c r="NZE43" s="46"/>
      <c r="NZF43" s="46"/>
      <c r="NZG43" s="46"/>
      <c r="NZH43" s="46"/>
      <c r="NZI43" s="46"/>
      <c r="NZJ43" s="46"/>
      <c r="NZK43" s="46"/>
      <c r="NZL43" s="46"/>
      <c r="NZM43" s="46"/>
      <c r="NZN43" s="46"/>
      <c r="NZO43" s="46"/>
      <c r="NZP43" s="46"/>
      <c r="NZQ43" s="46"/>
      <c r="NZR43" s="46"/>
      <c r="NZS43" s="46"/>
      <c r="NZT43" s="46"/>
      <c r="NZU43" s="46"/>
      <c r="NZV43" s="46"/>
      <c r="NZW43" s="46"/>
      <c r="NZX43" s="46"/>
      <c r="NZY43" s="46"/>
      <c r="NZZ43" s="46"/>
      <c r="OAA43" s="46"/>
      <c r="OAB43" s="46"/>
      <c r="OAC43" s="46"/>
      <c r="OAD43" s="46"/>
      <c r="OAE43" s="46"/>
      <c r="OAF43" s="46"/>
      <c r="OAG43" s="46"/>
      <c r="OAH43" s="46"/>
      <c r="OAI43" s="46"/>
      <c r="OAJ43" s="46"/>
      <c r="OAK43" s="46"/>
      <c r="OAL43" s="46"/>
      <c r="OAM43" s="46"/>
      <c r="OAN43" s="46"/>
      <c r="OAO43" s="46"/>
      <c r="OAP43" s="46"/>
      <c r="OAQ43" s="46"/>
      <c r="OAR43" s="46"/>
      <c r="OAS43" s="46"/>
      <c r="OAT43" s="46"/>
      <c r="OAU43" s="46"/>
      <c r="OAV43" s="46"/>
      <c r="OAW43" s="46"/>
      <c r="OAX43" s="46"/>
      <c r="OAY43" s="46"/>
      <c r="OAZ43" s="46"/>
      <c r="OBA43" s="46"/>
      <c r="OBB43" s="46"/>
      <c r="OBC43" s="46"/>
      <c r="OBD43" s="46"/>
      <c r="OBE43" s="46"/>
      <c r="OBF43" s="46"/>
      <c r="OBG43" s="46"/>
      <c r="OBH43" s="46"/>
      <c r="OBI43" s="46"/>
      <c r="OBJ43" s="46"/>
      <c r="OBK43" s="46"/>
      <c r="OBL43" s="46"/>
      <c r="OBM43" s="46"/>
      <c r="OBN43" s="46"/>
      <c r="OBO43" s="46"/>
      <c r="OBP43" s="46"/>
      <c r="OBQ43" s="46"/>
      <c r="OBR43" s="46"/>
      <c r="OBS43" s="46"/>
      <c r="OBT43" s="46"/>
      <c r="OBU43" s="46"/>
      <c r="OBV43" s="46"/>
      <c r="OBW43" s="46"/>
      <c r="OBX43" s="46"/>
      <c r="OBY43" s="46"/>
      <c r="OBZ43" s="46"/>
      <c r="OCA43" s="46"/>
      <c r="OCB43" s="46"/>
      <c r="OCC43" s="46"/>
      <c r="OCD43" s="46"/>
      <c r="OCE43" s="46"/>
      <c r="OCF43" s="46"/>
      <c r="OCG43" s="46"/>
      <c r="OCH43" s="46"/>
      <c r="OCI43" s="46"/>
      <c r="OCJ43" s="46"/>
      <c r="OCK43" s="46"/>
      <c r="OCL43" s="46"/>
      <c r="OCM43" s="46"/>
      <c r="OCN43" s="46"/>
      <c r="OCO43" s="46"/>
      <c r="OCP43" s="46"/>
      <c r="OCQ43" s="46"/>
      <c r="OCR43" s="46"/>
      <c r="OCS43" s="46"/>
      <c r="OCT43" s="46"/>
      <c r="OCU43" s="46"/>
      <c r="OCV43" s="46"/>
      <c r="OCW43" s="46"/>
      <c r="OCX43" s="46"/>
      <c r="OCY43" s="46"/>
      <c r="OCZ43" s="46"/>
      <c r="ODA43" s="46"/>
      <c r="ODB43" s="46"/>
      <c r="ODC43" s="46"/>
      <c r="ODD43" s="46"/>
      <c r="ODE43" s="46"/>
      <c r="ODF43" s="46"/>
      <c r="ODG43" s="46"/>
      <c r="ODH43" s="46"/>
      <c r="ODI43" s="46"/>
      <c r="ODJ43" s="46"/>
      <c r="ODK43" s="46"/>
      <c r="ODL43" s="46"/>
      <c r="ODM43" s="46"/>
      <c r="ODN43" s="46"/>
      <c r="ODO43" s="46"/>
      <c r="ODP43" s="46"/>
      <c r="ODQ43" s="46"/>
      <c r="ODR43" s="46"/>
      <c r="ODS43" s="46"/>
      <c r="ODT43" s="46"/>
      <c r="ODU43" s="46"/>
      <c r="ODV43" s="46"/>
      <c r="ODW43" s="46"/>
      <c r="ODX43" s="46"/>
      <c r="ODY43" s="46"/>
      <c r="ODZ43" s="46"/>
      <c r="OEA43" s="46"/>
      <c r="OEB43" s="46"/>
      <c r="OEC43" s="46"/>
      <c r="OED43" s="46"/>
      <c r="OEE43" s="46"/>
      <c r="OEF43" s="46"/>
      <c r="OEG43" s="46"/>
      <c r="OEH43" s="46"/>
      <c r="OEI43" s="46"/>
      <c r="OEJ43" s="46"/>
      <c r="OEK43" s="46"/>
      <c r="OEL43" s="46"/>
      <c r="OEM43" s="46"/>
      <c r="OEN43" s="46"/>
      <c r="OEO43" s="46"/>
      <c r="OEP43" s="46"/>
      <c r="OEQ43" s="46"/>
      <c r="OER43" s="46"/>
      <c r="OES43" s="46"/>
      <c r="OET43" s="46"/>
      <c r="OEU43" s="46"/>
      <c r="OEV43" s="46"/>
      <c r="OEW43" s="46"/>
      <c r="OEX43" s="46"/>
      <c r="OEY43" s="46"/>
      <c r="OEZ43" s="46"/>
      <c r="OFA43" s="46"/>
      <c r="OFB43" s="46"/>
      <c r="OFC43" s="46"/>
      <c r="OFD43" s="46"/>
      <c r="OFE43" s="46"/>
      <c r="OFF43" s="46"/>
      <c r="OFG43" s="46"/>
      <c r="OFH43" s="46"/>
      <c r="OFI43" s="46"/>
      <c r="OFJ43" s="46"/>
      <c r="OFK43" s="46"/>
      <c r="OFL43" s="46"/>
      <c r="OFM43" s="46"/>
      <c r="OFN43" s="46"/>
      <c r="OFO43" s="46"/>
      <c r="OFP43" s="46"/>
      <c r="OFQ43" s="46"/>
      <c r="OFR43" s="46"/>
      <c r="OFS43" s="46"/>
      <c r="OFT43" s="46"/>
      <c r="OFU43" s="46"/>
      <c r="OFV43" s="46"/>
      <c r="OFW43" s="46"/>
      <c r="OFX43" s="46"/>
      <c r="OFY43" s="46"/>
      <c r="OFZ43" s="46"/>
      <c r="OGA43" s="46"/>
      <c r="OGB43" s="46"/>
      <c r="OGC43" s="46"/>
      <c r="OGD43" s="46"/>
      <c r="OGE43" s="46"/>
      <c r="OGF43" s="46"/>
      <c r="OGG43" s="46"/>
      <c r="OGH43" s="46"/>
      <c r="OGI43" s="46"/>
      <c r="OGJ43" s="46"/>
      <c r="OGK43" s="46"/>
      <c r="OGL43" s="46"/>
      <c r="OGM43" s="46"/>
      <c r="OGN43" s="46"/>
      <c r="OGO43" s="46"/>
      <c r="OGP43" s="46"/>
      <c r="OGQ43" s="46"/>
      <c r="OGR43" s="46"/>
      <c r="OGS43" s="46"/>
      <c r="OGT43" s="46"/>
      <c r="OGU43" s="46"/>
      <c r="OGV43" s="46"/>
      <c r="OGW43" s="46"/>
      <c r="OGX43" s="46"/>
      <c r="OGY43" s="46"/>
      <c r="OGZ43" s="46"/>
      <c r="OHA43" s="46"/>
      <c r="OHB43" s="46"/>
      <c r="OHC43" s="46"/>
      <c r="OHD43" s="46"/>
      <c r="OHE43" s="46"/>
      <c r="OHF43" s="46"/>
      <c r="OHG43" s="46"/>
      <c r="OHH43" s="46"/>
      <c r="OHI43" s="46"/>
      <c r="OHJ43" s="46"/>
      <c r="OHK43" s="46"/>
      <c r="OHL43" s="46"/>
      <c r="OHM43" s="46"/>
      <c r="OHN43" s="46"/>
      <c r="OHO43" s="46"/>
      <c r="OHP43" s="46"/>
      <c r="OHQ43" s="46"/>
      <c r="OHR43" s="46"/>
      <c r="OHS43" s="46"/>
      <c r="OHT43" s="46"/>
      <c r="OHU43" s="46"/>
      <c r="OHV43" s="46"/>
      <c r="OHW43" s="46"/>
      <c r="OHX43" s="46"/>
      <c r="OHY43" s="46"/>
      <c r="OHZ43" s="46"/>
      <c r="OIA43" s="46"/>
      <c r="OIB43" s="46"/>
      <c r="OIC43" s="46"/>
      <c r="OID43" s="46"/>
      <c r="OIE43" s="46"/>
      <c r="OIF43" s="46"/>
      <c r="OIG43" s="46"/>
      <c r="OIH43" s="46"/>
      <c r="OII43" s="46"/>
      <c r="OIJ43" s="46"/>
      <c r="OIK43" s="46"/>
      <c r="OIL43" s="46"/>
      <c r="OIM43" s="46"/>
      <c r="OIN43" s="46"/>
      <c r="OIO43" s="46"/>
      <c r="OIP43" s="46"/>
      <c r="OIQ43" s="46"/>
      <c r="OIR43" s="46"/>
      <c r="OIS43" s="46"/>
      <c r="OIT43" s="46"/>
      <c r="OIU43" s="46"/>
      <c r="OIV43" s="46"/>
      <c r="OIW43" s="46"/>
      <c r="OIX43" s="46"/>
      <c r="OIY43" s="46"/>
      <c r="OIZ43" s="46"/>
      <c r="OJA43" s="46"/>
      <c r="OJB43" s="46"/>
      <c r="OJC43" s="46"/>
      <c r="OJD43" s="46"/>
      <c r="OJE43" s="46"/>
      <c r="OJF43" s="46"/>
      <c r="OJG43" s="46"/>
      <c r="OJH43" s="46"/>
      <c r="OJI43" s="46"/>
      <c r="OJJ43" s="46"/>
      <c r="OJK43" s="46"/>
      <c r="OJL43" s="46"/>
      <c r="OJM43" s="46"/>
      <c r="OJN43" s="46"/>
      <c r="OJO43" s="46"/>
      <c r="OJP43" s="46"/>
      <c r="OJQ43" s="46"/>
      <c r="OJR43" s="46"/>
      <c r="OJS43" s="46"/>
      <c r="OJT43" s="46"/>
      <c r="OJU43" s="46"/>
      <c r="OJV43" s="46"/>
      <c r="OJW43" s="46"/>
      <c r="OJX43" s="46"/>
      <c r="OJY43" s="46"/>
      <c r="OJZ43" s="46"/>
      <c r="OKA43" s="46"/>
      <c r="OKB43" s="46"/>
      <c r="OKC43" s="46"/>
      <c r="OKD43" s="46"/>
      <c r="OKE43" s="46"/>
      <c r="OKF43" s="46"/>
      <c r="OKG43" s="46"/>
      <c r="OKH43" s="46"/>
      <c r="OKI43" s="46"/>
      <c r="OKJ43" s="46"/>
      <c r="OKK43" s="46"/>
      <c r="OKL43" s="46"/>
      <c r="OKM43" s="46"/>
      <c r="OKN43" s="46"/>
      <c r="OKO43" s="46"/>
      <c r="OKP43" s="46"/>
      <c r="OKQ43" s="46"/>
      <c r="OKR43" s="46"/>
      <c r="OKS43" s="46"/>
      <c r="OKT43" s="46"/>
      <c r="OKU43" s="46"/>
      <c r="OKV43" s="46"/>
      <c r="OKW43" s="46"/>
      <c r="OKX43" s="46"/>
      <c r="OKY43" s="46"/>
      <c r="OKZ43" s="46"/>
      <c r="OLA43" s="46"/>
      <c r="OLB43" s="46"/>
      <c r="OLC43" s="46"/>
      <c r="OLD43" s="46"/>
      <c r="OLE43" s="46"/>
      <c r="OLF43" s="46"/>
      <c r="OLG43" s="46"/>
      <c r="OLH43" s="46"/>
      <c r="OLI43" s="46"/>
      <c r="OLJ43" s="46"/>
      <c r="OLK43" s="46"/>
      <c r="OLL43" s="46"/>
      <c r="OLM43" s="46"/>
      <c r="OLN43" s="46"/>
      <c r="OLO43" s="46"/>
      <c r="OLP43" s="46"/>
      <c r="OLQ43" s="46"/>
      <c r="OLR43" s="46"/>
      <c r="OLS43" s="46"/>
      <c r="OLT43" s="46"/>
      <c r="OLU43" s="46"/>
      <c r="OLV43" s="46"/>
      <c r="OLW43" s="46"/>
      <c r="OLX43" s="46"/>
      <c r="OLY43" s="46"/>
      <c r="OLZ43" s="46"/>
      <c r="OMA43" s="46"/>
      <c r="OMB43" s="46"/>
      <c r="OMC43" s="46"/>
      <c r="OMD43" s="46"/>
      <c r="OME43" s="46"/>
      <c r="OMF43" s="46"/>
      <c r="OMG43" s="46"/>
      <c r="OMH43" s="46"/>
      <c r="OMI43" s="46"/>
      <c r="OMJ43" s="46"/>
      <c r="OMK43" s="46"/>
      <c r="OML43" s="46"/>
      <c r="OMM43" s="46"/>
      <c r="OMN43" s="46"/>
      <c r="OMO43" s="46"/>
      <c r="OMP43" s="46"/>
      <c r="OMQ43" s="46"/>
      <c r="OMR43" s="46"/>
      <c r="OMS43" s="46"/>
      <c r="OMT43" s="46"/>
      <c r="OMU43" s="46"/>
      <c r="OMV43" s="46"/>
      <c r="OMW43" s="46"/>
      <c r="OMX43" s="46"/>
      <c r="OMY43" s="46"/>
      <c r="OMZ43" s="46"/>
      <c r="ONA43" s="46"/>
      <c r="ONB43" s="46"/>
      <c r="ONC43" s="46"/>
      <c r="OND43" s="46"/>
      <c r="ONE43" s="46"/>
      <c r="ONF43" s="46"/>
      <c r="ONG43" s="46"/>
      <c r="ONH43" s="46"/>
      <c r="ONI43" s="46"/>
      <c r="ONJ43" s="46"/>
      <c r="ONK43" s="46"/>
      <c r="ONL43" s="46"/>
      <c r="ONM43" s="46"/>
      <c r="ONN43" s="46"/>
      <c r="ONO43" s="46"/>
      <c r="ONP43" s="46"/>
      <c r="ONQ43" s="46"/>
      <c r="ONR43" s="46"/>
      <c r="ONS43" s="46"/>
      <c r="ONT43" s="46"/>
      <c r="ONU43" s="46"/>
      <c r="ONV43" s="46"/>
      <c r="ONW43" s="46"/>
      <c r="ONX43" s="46"/>
      <c r="ONY43" s="46"/>
      <c r="ONZ43" s="46"/>
      <c r="OOA43" s="46"/>
      <c r="OOB43" s="46"/>
      <c r="OOC43" s="46"/>
      <c r="OOD43" s="46"/>
      <c r="OOE43" s="46"/>
      <c r="OOF43" s="46"/>
      <c r="OOG43" s="46"/>
      <c r="OOH43" s="46"/>
      <c r="OOI43" s="46"/>
      <c r="OOJ43" s="46"/>
      <c r="OOK43" s="46"/>
      <c r="OOL43" s="46"/>
      <c r="OOM43" s="46"/>
      <c r="OON43" s="46"/>
      <c r="OOO43" s="46"/>
      <c r="OOP43" s="46"/>
      <c r="OOQ43" s="46"/>
      <c r="OOR43" s="46"/>
      <c r="OOS43" s="46"/>
      <c r="OOT43" s="46"/>
      <c r="OOU43" s="46"/>
      <c r="OOV43" s="46"/>
      <c r="OOW43" s="46"/>
      <c r="OOX43" s="46"/>
      <c r="OOY43" s="46"/>
      <c r="OOZ43" s="46"/>
      <c r="OPA43" s="46"/>
      <c r="OPB43" s="46"/>
      <c r="OPC43" s="46"/>
      <c r="OPD43" s="46"/>
      <c r="OPE43" s="46"/>
      <c r="OPF43" s="46"/>
      <c r="OPG43" s="46"/>
      <c r="OPH43" s="46"/>
      <c r="OPI43" s="46"/>
      <c r="OPJ43" s="46"/>
      <c r="OPK43" s="46"/>
      <c r="OPL43" s="46"/>
      <c r="OPM43" s="46"/>
      <c r="OPN43" s="46"/>
      <c r="OPO43" s="46"/>
      <c r="OPP43" s="46"/>
      <c r="OPQ43" s="46"/>
      <c r="OPR43" s="46"/>
      <c r="OPS43" s="46"/>
      <c r="OPT43" s="46"/>
      <c r="OPU43" s="46"/>
      <c r="OPV43" s="46"/>
      <c r="OPW43" s="46"/>
      <c r="OPX43" s="46"/>
      <c r="OPY43" s="46"/>
      <c r="OPZ43" s="46"/>
      <c r="OQA43" s="46"/>
      <c r="OQB43" s="46"/>
      <c r="OQC43" s="46"/>
      <c r="OQD43" s="46"/>
      <c r="OQE43" s="46"/>
      <c r="OQF43" s="46"/>
      <c r="OQG43" s="46"/>
      <c r="OQH43" s="46"/>
      <c r="OQI43" s="46"/>
      <c r="OQJ43" s="46"/>
      <c r="OQK43" s="46"/>
      <c r="OQL43" s="46"/>
      <c r="OQM43" s="46"/>
      <c r="OQN43" s="46"/>
      <c r="OQO43" s="46"/>
      <c r="OQP43" s="46"/>
      <c r="OQQ43" s="46"/>
      <c r="OQR43" s="46"/>
      <c r="OQS43" s="46"/>
      <c r="OQT43" s="46"/>
      <c r="OQU43" s="46"/>
      <c r="OQV43" s="46"/>
      <c r="OQW43" s="46"/>
      <c r="OQX43" s="46"/>
      <c r="OQY43" s="46"/>
      <c r="OQZ43" s="46"/>
      <c r="ORA43" s="46"/>
      <c r="ORB43" s="46"/>
      <c r="ORC43" s="46"/>
      <c r="ORD43" s="46"/>
      <c r="ORE43" s="46"/>
      <c r="ORF43" s="46"/>
      <c r="ORG43" s="46"/>
      <c r="ORH43" s="46"/>
      <c r="ORI43" s="46"/>
      <c r="ORJ43" s="46"/>
      <c r="ORK43" s="46"/>
      <c r="ORL43" s="46"/>
      <c r="ORM43" s="46"/>
      <c r="ORN43" s="46"/>
      <c r="ORO43" s="46"/>
      <c r="ORP43" s="46"/>
      <c r="ORQ43" s="46"/>
      <c r="ORR43" s="46"/>
      <c r="ORS43" s="46"/>
      <c r="ORT43" s="46"/>
      <c r="ORU43" s="46"/>
      <c r="ORV43" s="46"/>
      <c r="ORW43" s="46"/>
      <c r="ORX43" s="46"/>
      <c r="ORY43" s="46"/>
      <c r="ORZ43" s="46"/>
      <c r="OSA43" s="46"/>
      <c r="OSB43" s="46"/>
      <c r="OSC43" s="46"/>
      <c r="OSD43" s="46"/>
      <c r="OSE43" s="46"/>
      <c r="OSF43" s="46"/>
      <c r="OSG43" s="46"/>
      <c r="OSH43" s="46"/>
      <c r="OSI43" s="46"/>
      <c r="OSJ43" s="46"/>
      <c r="OSK43" s="46"/>
      <c r="OSL43" s="46"/>
      <c r="OSM43" s="46"/>
      <c r="OSN43" s="46"/>
      <c r="OSO43" s="46"/>
      <c r="OSP43" s="46"/>
      <c r="OSQ43" s="46"/>
      <c r="OSR43" s="46"/>
      <c r="OSS43" s="46"/>
      <c r="OST43" s="46"/>
      <c r="OSU43" s="46"/>
      <c r="OSV43" s="46"/>
      <c r="OSW43" s="46"/>
      <c r="OSX43" s="46"/>
      <c r="OSY43" s="46"/>
      <c r="OSZ43" s="46"/>
      <c r="OTA43" s="46"/>
      <c r="OTB43" s="46"/>
      <c r="OTC43" s="46"/>
      <c r="OTD43" s="46"/>
      <c r="OTE43" s="46"/>
      <c r="OTF43" s="46"/>
      <c r="OTG43" s="46"/>
      <c r="OTH43" s="46"/>
      <c r="OTI43" s="46"/>
      <c r="OTJ43" s="46"/>
      <c r="OTK43" s="46"/>
      <c r="OTL43" s="46"/>
      <c r="OTM43" s="46"/>
      <c r="OTN43" s="46"/>
      <c r="OTO43" s="46"/>
      <c r="OTP43" s="46"/>
      <c r="OTQ43" s="46"/>
      <c r="OTR43" s="46"/>
      <c r="OTS43" s="46"/>
      <c r="OTT43" s="46"/>
      <c r="OTU43" s="46"/>
      <c r="OTV43" s="46"/>
      <c r="OTW43" s="46"/>
      <c r="OTX43" s="46"/>
      <c r="OTY43" s="46"/>
      <c r="OTZ43" s="46"/>
      <c r="OUA43" s="46"/>
      <c r="OUB43" s="46"/>
      <c r="OUC43" s="46"/>
      <c r="OUD43" s="46"/>
      <c r="OUE43" s="46"/>
      <c r="OUF43" s="46"/>
      <c r="OUG43" s="46"/>
      <c r="OUH43" s="46"/>
      <c r="OUI43" s="46"/>
      <c r="OUJ43" s="46"/>
      <c r="OUK43" s="46"/>
      <c r="OUL43" s="46"/>
      <c r="OUM43" s="46"/>
      <c r="OUN43" s="46"/>
      <c r="OUO43" s="46"/>
      <c r="OUP43" s="46"/>
      <c r="OUQ43" s="46"/>
      <c r="OUR43" s="46"/>
      <c r="OUS43" s="46"/>
      <c r="OUT43" s="46"/>
      <c r="OUU43" s="46"/>
      <c r="OUV43" s="46"/>
      <c r="OUW43" s="46"/>
      <c r="OUX43" s="46"/>
      <c r="OUY43" s="46"/>
      <c r="OUZ43" s="46"/>
      <c r="OVA43" s="46"/>
      <c r="OVB43" s="46"/>
      <c r="OVC43" s="46"/>
      <c r="OVD43" s="46"/>
      <c r="OVE43" s="46"/>
      <c r="OVF43" s="46"/>
      <c r="OVG43" s="46"/>
      <c r="OVH43" s="46"/>
      <c r="OVI43" s="46"/>
      <c r="OVJ43" s="46"/>
      <c r="OVK43" s="46"/>
      <c r="OVL43" s="46"/>
      <c r="OVM43" s="46"/>
      <c r="OVN43" s="46"/>
      <c r="OVO43" s="46"/>
      <c r="OVP43" s="46"/>
      <c r="OVQ43" s="46"/>
      <c r="OVR43" s="46"/>
      <c r="OVS43" s="46"/>
      <c r="OVT43" s="46"/>
      <c r="OVU43" s="46"/>
      <c r="OVV43" s="46"/>
      <c r="OVW43" s="46"/>
      <c r="OVX43" s="46"/>
      <c r="OVY43" s="46"/>
      <c r="OVZ43" s="46"/>
      <c r="OWA43" s="46"/>
      <c r="OWB43" s="46"/>
      <c r="OWC43" s="46"/>
      <c r="OWD43" s="46"/>
      <c r="OWE43" s="46"/>
      <c r="OWF43" s="46"/>
      <c r="OWG43" s="46"/>
      <c r="OWH43" s="46"/>
      <c r="OWI43" s="46"/>
      <c r="OWJ43" s="46"/>
      <c r="OWK43" s="46"/>
      <c r="OWL43" s="46"/>
      <c r="OWM43" s="46"/>
      <c r="OWN43" s="46"/>
      <c r="OWO43" s="46"/>
      <c r="OWP43" s="46"/>
      <c r="OWQ43" s="46"/>
      <c r="OWR43" s="46"/>
      <c r="OWS43" s="46"/>
      <c r="OWT43" s="46"/>
      <c r="OWU43" s="46"/>
      <c r="OWV43" s="46"/>
      <c r="OWW43" s="46"/>
      <c r="OWX43" s="46"/>
      <c r="OWY43" s="46"/>
      <c r="OWZ43" s="46"/>
      <c r="OXA43" s="46"/>
      <c r="OXB43" s="46"/>
      <c r="OXC43" s="46"/>
      <c r="OXD43" s="46"/>
      <c r="OXE43" s="46"/>
      <c r="OXF43" s="46"/>
      <c r="OXG43" s="46"/>
      <c r="OXH43" s="46"/>
      <c r="OXI43" s="46"/>
      <c r="OXJ43" s="46"/>
      <c r="OXK43" s="46"/>
      <c r="OXL43" s="46"/>
      <c r="OXM43" s="46"/>
      <c r="OXN43" s="46"/>
      <c r="OXO43" s="46"/>
      <c r="OXP43" s="46"/>
      <c r="OXQ43" s="46"/>
      <c r="OXR43" s="46"/>
      <c r="OXS43" s="46"/>
      <c r="OXT43" s="46"/>
      <c r="OXU43" s="46"/>
      <c r="OXV43" s="46"/>
      <c r="OXW43" s="46"/>
      <c r="OXX43" s="46"/>
      <c r="OXY43" s="46"/>
      <c r="OXZ43" s="46"/>
      <c r="OYA43" s="46"/>
      <c r="OYB43" s="46"/>
      <c r="OYC43" s="46"/>
      <c r="OYD43" s="46"/>
      <c r="OYE43" s="46"/>
      <c r="OYF43" s="46"/>
      <c r="OYG43" s="46"/>
      <c r="OYH43" s="46"/>
      <c r="OYI43" s="46"/>
      <c r="OYJ43" s="46"/>
      <c r="OYK43" s="46"/>
      <c r="OYL43" s="46"/>
      <c r="OYM43" s="46"/>
      <c r="OYN43" s="46"/>
      <c r="OYO43" s="46"/>
      <c r="OYP43" s="46"/>
      <c r="OYQ43" s="46"/>
      <c r="OYR43" s="46"/>
      <c r="OYS43" s="46"/>
      <c r="OYT43" s="46"/>
      <c r="OYU43" s="46"/>
      <c r="OYV43" s="46"/>
      <c r="OYW43" s="46"/>
      <c r="OYX43" s="46"/>
      <c r="OYY43" s="46"/>
      <c r="OYZ43" s="46"/>
      <c r="OZA43" s="46"/>
      <c r="OZB43" s="46"/>
      <c r="OZC43" s="46"/>
      <c r="OZD43" s="46"/>
      <c r="OZE43" s="46"/>
      <c r="OZF43" s="46"/>
      <c r="OZG43" s="46"/>
      <c r="OZH43" s="46"/>
      <c r="OZI43" s="46"/>
      <c r="OZJ43" s="46"/>
      <c r="OZK43" s="46"/>
      <c r="OZL43" s="46"/>
      <c r="OZM43" s="46"/>
      <c r="OZN43" s="46"/>
      <c r="OZO43" s="46"/>
      <c r="OZP43" s="46"/>
      <c r="OZQ43" s="46"/>
      <c r="OZR43" s="46"/>
      <c r="OZS43" s="46"/>
      <c r="OZT43" s="46"/>
      <c r="OZU43" s="46"/>
      <c r="OZV43" s="46"/>
      <c r="OZW43" s="46"/>
      <c r="OZX43" s="46"/>
      <c r="OZY43" s="46"/>
      <c r="OZZ43" s="46"/>
      <c r="PAA43" s="46"/>
      <c r="PAB43" s="46"/>
      <c r="PAC43" s="46"/>
      <c r="PAD43" s="46"/>
      <c r="PAE43" s="46"/>
      <c r="PAF43" s="46"/>
      <c r="PAG43" s="46"/>
      <c r="PAH43" s="46"/>
      <c r="PAI43" s="46"/>
      <c r="PAJ43" s="46"/>
      <c r="PAK43" s="46"/>
      <c r="PAL43" s="46"/>
      <c r="PAM43" s="46"/>
      <c r="PAN43" s="46"/>
      <c r="PAO43" s="46"/>
      <c r="PAP43" s="46"/>
      <c r="PAQ43" s="46"/>
      <c r="PAR43" s="46"/>
      <c r="PAS43" s="46"/>
      <c r="PAT43" s="46"/>
      <c r="PAU43" s="46"/>
      <c r="PAV43" s="46"/>
      <c r="PAW43" s="46"/>
      <c r="PAX43" s="46"/>
      <c r="PAY43" s="46"/>
      <c r="PAZ43" s="46"/>
      <c r="PBA43" s="46"/>
      <c r="PBB43" s="46"/>
      <c r="PBC43" s="46"/>
      <c r="PBD43" s="46"/>
      <c r="PBE43" s="46"/>
      <c r="PBF43" s="46"/>
      <c r="PBG43" s="46"/>
      <c r="PBH43" s="46"/>
      <c r="PBI43" s="46"/>
      <c r="PBJ43" s="46"/>
      <c r="PBK43" s="46"/>
      <c r="PBL43" s="46"/>
      <c r="PBM43" s="46"/>
      <c r="PBN43" s="46"/>
      <c r="PBO43" s="46"/>
      <c r="PBP43" s="46"/>
      <c r="PBQ43" s="46"/>
      <c r="PBR43" s="46"/>
      <c r="PBS43" s="46"/>
      <c r="PBT43" s="46"/>
      <c r="PBU43" s="46"/>
      <c r="PBV43" s="46"/>
      <c r="PBW43" s="46"/>
      <c r="PBX43" s="46"/>
      <c r="PBY43" s="46"/>
      <c r="PBZ43" s="46"/>
      <c r="PCA43" s="46"/>
      <c r="PCB43" s="46"/>
      <c r="PCC43" s="46"/>
      <c r="PCD43" s="46"/>
      <c r="PCE43" s="46"/>
      <c r="PCF43" s="46"/>
      <c r="PCG43" s="46"/>
      <c r="PCH43" s="46"/>
      <c r="PCI43" s="46"/>
      <c r="PCJ43" s="46"/>
      <c r="PCK43" s="46"/>
      <c r="PCL43" s="46"/>
      <c r="PCM43" s="46"/>
      <c r="PCN43" s="46"/>
      <c r="PCO43" s="46"/>
      <c r="PCP43" s="46"/>
      <c r="PCQ43" s="46"/>
      <c r="PCR43" s="46"/>
      <c r="PCS43" s="46"/>
      <c r="PCT43" s="46"/>
      <c r="PCU43" s="46"/>
      <c r="PCV43" s="46"/>
      <c r="PCW43" s="46"/>
      <c r="PCX43" s="46"/>
      <c r="PCY43" s="46"/>
      <c r="PCZ43" s="46"/>
      <c r="PDA43" s="46"/>
      <c r="PDB43" s="46"/>
      <c r="PDC43" s="46"/>
      <c r="PDD43" s="46"/>
      <c r="PDE43" s="46"/>
      <c r="PDF43" s="46"/>
      <c r="PDG43" s="46"/>
      <c r="PDH43" s="46"/>
      <c r="PDI43" s="46"/>
      <c r="PDJ43" s="46"/>
      <c r="PDK43" s="46"/>
      <c r="PDL43" s="46"/>
      <c r="PDM43" s="46"/>
      <c r="PDN43" s="46"/>
      <c r="PDO43" s="46"/>
      <c r="PDP43" s="46"/>
      <c r="PDQ43" s="46"/>
      <c r="PDR43" s="46"/>
      <c r="PDS43" s="46"/>
      <c r="PDT43" s="46"/>
      <c r="PDU43" s="46"/>
      <c r="PDV43" s="46"/>
      <c r="PDW43" s="46"/>
      <c r="PDX43" s="46"/>
      <c r="PDY43" s="46"/>
      <c r="PDZ43" s="46"/>
      <c r="PEA43" s="46"/>
      <c r="PEB43" s="46"/>
      <c r="PEC43" s="46"/>
      <c r="PED43" s="46"/>
      <c r="PEE43" s="46"/>
      <c r="PEF43" s="46"/>
      <c r="PEG43" s="46"/>
      <c r="PEH43" s="46"/>
      <c r="PEI43" s="46"/>
      <c r="PEJ43" s="46"/>
      <c r="PEK43" s="46"/>
      <c r="PEL43" s="46"/>
      <c r="PEM43" s="46"/>
      <c r="PEN43" s="46"/>
      <c r="PEO43" s="46"/>
      <c r="PEP43" s="46"/>
      <c r="PEQ43" s="46"/>
      <c r="PER43" s="46"/>
      <c r="PES43" s="46"/>
      <c r="PET43" s="46"/>
      <c r="PEU43" s="46"/>
      <c r="PEV43" s="46"/>
      <c r="PEW43" s="46"/>
      <c r="PEX43" s="46"/>
      <c r="PEY43" s="46"/>
      <c r="PEZ43" s="46"/>
      <c r="PFA43" s="46"/>
      <c r="PFB43" s="46"/>
      <c r="PFC43" s="46"/>
      <c r="PFD43" s="46"/>
      <c r="PFE43" s="46"/>
      <c r="PFF43" s="46"/>
      <c r="PFG43" s="46"/>
      <c r="PFH43" s="46"/>
      <c r="PFI43" s="46"/>
      <c r="PFJ43" s="46"/>
      <c r="PFK43" s="46"/>
      <c r="PFL43" s="46"/>
      <c r="PFM43" s="46"/>
      <c r="PFN43" s="46"/>
      <c r="PFO43" s="46"/>
      <c r="PFP43" s="46"/>
      <c r="PFQ43" s="46"/>
      <c r="PFR43" s="46"/>
      <c r="PFS43" s="46"/>
      <c r="PFT43" s="46"/>
      <c r="PFU43" s="46"/>
      <c r="PFV43" s="46"/>
      <c r="PFW43" s="46"/>
      <c r="PFX43" s="46"/>
      <c r="PFY43" s="46"/>
      <c r="PFZ43" s="46"/>
      <c r="PGA43" s="46"/>
      <c r="PGB43" s="46"/>
      <c r="PGC43" s="46"/>
      <c r="PGD43" s="46"/>
      <c r="PGE43" s="46"/>
      <c r="PGF43" s="46"/>
      <c r="PGG43" s="46"/>
      <c r="PGH43" s="46"/>
      <c r="PGI43" s="46"/>
      <c r="PGJ43" s="46"/>
      <c r="PGK43" s="46"/>
      <c r="PGL43" s="46"/>
      <c r="PGM43" s="46"/>
      <c r="PGN43" s="46"/>
      <c r="PGO43" s="46"/>
      <c r="PGP43" s="46"/>
      <c r="PGQ43" s="46"/>
      <c r="PGR43" s="46"/>
      <c r="PGS43" s="46"/>
      <c r="PGT43" s="46"/>
      <c r="PGU43" s="46"/>
      <c r="PGV43" s="46"/>
      <c r="PGW43" s="46"/>
      <c r="PGX43" s="46"/>
      <c r="PGY43" s="46"/>
      <c r="PGZ43" s="46"/>
      <c r="PHA43" s="46"/>
      <c r="PHB43" s="46"/>
      <c r="PHC43" s="46"/>
      <c r="PHD43" s="46"/>
      <c r="PHE43" s="46"/>
      <c r="PHF43" s="46"/>
      <c r="PHG43" s="46"/>
      <c r="PHH43" s="46"/>
      <c r="PHI43" s="46"/>
      <c r="PHJ43" s="46"/>
      <c r="PHK43" s="46"/>
      <c r="PHL43" s="46"/>
      <c r="PHM43" s="46"/>
      <c r="PHN43" s="46"/>
      <c r="PHO43" s="46"/>
      <c r="PHP43" s="46"/>
      <c r="PHQ43" s="46"/>
      <c r="PHR43" s="46"/>
      <c r="PHS43" s="46"/>
      <c r="PHT43" s="46"/>
      <c r="PHU43" s="46"/>
      <c r="PHV43" s="46"/>
      <c r="PHW43" s="46"/>
      <c r="PHX43" s="46"/>
      <c r="PHY43" s="46"/>
      <c r="PHZ43" s="46"/>
      <c r="PIA43" s="46"/>
      <c r="PIB43" s="46"/>
      <c r="PIC43" s="46"/>
      <c r="PID43" s="46"/>
      <c r="PIE43" s="46"/>
      <c r="PIF43" s="46"/>
      <c r="PIG43" s="46"/>
      <c r="PIH43" s="46"/>
      <c r="PII43" s="46"/>
      <c r="PIJ43" s="46"/>
      <c r="PIK43" s="46"/>
      <c r="PIL43" s="46"/>
      <c r="PIM43" s="46"/>
      <c r="PIN43" s="46"/>
      <c r="PIO43" s="46"/>
      <c r="PIP43" s="46"/>
      <c r="PIQ43" s="46"/>
      <c r="PIR43" s="46"/>
      <c r="PIS43" s="46"/>
      <c r="PIT43" s="46"/>
      <c r="PIU43" s="46"/>
      <c r="PIV43" s="46"/>
      <c r="PIW43" s="46"/>
      <c r="PIX43" s="46"/>
      <c r="PIY43" s="46"/>
      <c r="PIZ43" s="46"/>
      <c r="PJA43" s="46"/>
      <c r="PJB43" s="46"/>
      <c r="PJC43" s="46"/>
      <c r="PJD43" s="46"/>
      <c r="PJE43" s="46"/>
      <c r="PJF43" s="46"/>
      <c r="PJG43" s="46"/>
      <c r="PJH43" s="46"/>
      <c r="PJI43" s="46"/>
      <c r="PJJ43" s="46"/>
      <c r="PJK43" s="46"/>
      <c r="PJL43" s="46"/>
      <c r="PJM43" s="46"/>
      <c r="PJN43" s="46"/>
      <c r="PJO43" s="46"/>
      <c r="PJP43" s="46"/>
      <c r="PJQ43" s="46"/>
      <c r="PJR43" s="46"/>
      <c r="PJS43" s="46"/>
      <c r="PJT43" s="46"/>
      <c r="PJU43" s="46"/>
      <c r="PJV43" s="46"/>
      <c r="PJW43" s="46"/>
      <c r="PJX43" s="46"/>
      <c r="PJY43" s="46"/>
      <c r="PJZ43" s="46"/>
      <c r="PKA43" s="46"/>
      <c r="PKB43" s="46"/>
      <c r="PKC43" s="46"/>
      <c r="PKD43" s="46"/>
      <c r="PKE43" s="46"/>
      <c r="PKF43" s="46"/>
      <c r="PKG43" s="46"/>
      <c r="PKH43" s="46"/>
      <c r="PKI43" s="46"/>
      <c r="PKJ43" s="46"/>
      <c r="PKK43" s="46"/>
      <c r="PKL43" s="46"/>
      <c r="PKM43" s="46"/>
      <c r="PKN43" s="46"/>
      <c r="PKO43" s="46"/>
      <c r="PKP43" s="46"/>
      <c r="PKQ43" s="46"/>
      <c r="PKR43" s="46"/>
      <c r="PKS43" s="46"/>
      <c r="PKT43" s="46"/>
      <c r="PKU43" s="46"/>
      <c r="PKV43" s="46"/>
      <c r="PKW43" s="46"/>
      <c r="PKX43" s="46"/>
      <c r="PKY43" s="46"/>
      <c r="PKZ43" s="46"/>
      <c r="PLA43" s="46"/>
      <c r="PLB43" s="46"/>
      <c r="PLC43" s="46"/>
      <c r="PLD43" s="46"/>
      <c r="PLE43" s="46"/>
      <c r="PLF43" s="46"/>
      <c r="PLG43" s="46"/>
      <c r="PLH43" s="46"/>
      <c r="PLI43" s="46"/>
      <c r="PLJ43" s="46"/>
      <c r="PLK43" s="46"/>
      <c r="PLL43" s="46"/>
      <c r="PLM43" s="46"/>
      <c r="PLN43" s="46"/>
      <c r="PLO43" s="46"/>
      <c r="PLP43" s="46"/>
      <c r="PLQ43" s="46"/>
      <c r="PLR43" s="46"/>
      <c r="PLS43" s="46"/>
      <c r="PLT43" s="46"/>
      <c r="PLU43" s="46"/>
      <c r="PLV43" s="46"/>
      <c r="PLW43" s="46"/>
      <c r="PLX43" s="46"/>
      <c r="PLY43" s="46"/>
      <c r="PLZ43" s="46"/>
      <c r="PMA43" s="46"/>
      <c r="PMB43" s="46"/>
      <c r="PMC43" s="46"/>
      <c r="PMD43" s="46"/>
      <c r="PME43" s="46"/>
      <c r="PMF43" s="46"/>
      <c r="PMG43" s="46"/>
      <c r="PMH43" s="46"/>
      <c r="PMI43" s="46"/>
      <c r="PMJ43" s="46"/>
      <c r="PMK43" s="46"/>
      <c r="PML43" s="46"/>
      <c r="PMM43" s="46"/>
      <c r="PMN43" s="46"/>
      <c r="PMO43" s="46"/>
      <c r="PMP43" s="46"/>
      <c r="PMQ43" s="46"/>
      <c r="PMR43" s="46"/>
      <c r="PMS43" s="46"/>
      <c r="PMT43" s="46"/>
      <c r="PMU43" s="46"/>
      <c r="PMV43" s="46"/>
      <c r="PMW43" s="46"/>
      <c r="PMX43" s="46"/>
      <c r="PMY43" s="46"/>
      <c r="PMZ43" s="46"/>
      <c r="PNA43" s="46"/>
      <c r="PNB43" s="46"/>
      <c r="PNC43" s="46"/>
      <c r="PND43" s="46"/>
      <c r="PNE43" s="46"/>
      <c r="PNF43" s="46"/>
      <c r="PNG43" s="46"/>
      <c r="PNH43" s="46"/>
      <c r="PNI43" s="46"/>
      <c r="PNJ43" s="46"/>
      <c r="PNK43" s="46"/>
      <c r="PNL43" s="46"/>
      <c r="PNM43" s="46"/>
      <c r="PNN43" s="46"/>
      <c r="PNO43" s="46"/>
      <c r="PNP43" s="46"/>
      <c r="PNQ43" s="46"/>
      <c r="PNR43" s="46"/>
      <c r="PNS43" s="46"/>
      <c r="PNT43" s="46"/>
      <c r="PNU43" s="46"/>
      <c r="PNV43" s="46"/>
      <c r="PNW43" s="46"/>
      <c r="PNX43" s="46"/>
      <c r="PNY43" s="46"/>
      <c r="PNZ43" s="46"/>
      <c r="POA43" s="46"/>
      <c r="POB43" s="46"/>
      <c r="POC43" s="46"/>
      <c r="POD43" s="46"/>
      <c r="POE43" s="46"/>
      <c r="POF43" s="46"/>
      <c r="POG43" s="46"/>
      <c r="POH43" s="46"/>
      <c r="POI43" s="46"/>
      <c r="POJ43" s="46"/>
      <c r="POK43" s="46"/>
      <c r="POL43" s="46"/>
      <c r="POM43" s="46"/>
      <c r="PON43" s="46"/>
      <c r="POO43" s="46"/>
      <c r="POP43" s="46"/>
      <c r="POQ43" s="46"/>
      <c r="POR43" s="46"/>
      <c r="POS43" s="46"/>
      <c r="POT43" s="46"/>
      <c r="POU43" s="46"/>
      <c r="POV43" s="46"/>
      <c r="POW43" s="46"/>
      <c r="POX43" s="46"/>
      <c r="POY43" s="46"/>
      <c r="POZ43" s="46"/>
      <c r="PPA43" s="46"/>
      <c r="PPB43" s="46"/>
      <c r="PPC43" s="46"/>
      <c r="PPD43" s="46"/>
      <c r="PPE43" s="46"/>
      <c r="PPF43" s="46"/>
      <c r="PPG43" s="46"/>
      <c r="PPH43" s="46"/>
      <c r="PPI43" s="46"/>
      <c r="PPJ43" s="46"/>
      <c r="PPK43" s="46"/>
      <c r="PPL43" s="46"/>
      <c r="PPM43" s="46"/>
      <c r="PPN43" s="46"/>
      <c r="PPO43" s="46"/>
      <c r="PPP43" s="46"/>
      <c r="PPQ43" s="46"/>
      <c r="PPR43" s="46"/>
      <c r="PPS43" s="46"/>
      <c r="PPT43" s="46"/>
      <c r="PPU43" s="46"/>
      <c r="PPV43" s="46"/>
      <c r="PPW43" s="46"/>
      <c r="PPX43" s="46"/>
      <c r="PPY43" s="46"/>
      <c r="PPZ43" s="46"/>
      <c r="PQA43" s="46"/>
      <c r="PQB43" s="46"/>
      <c r="PQC43" s="46"/>
      <c r="PQD43" s="46"/>
      <c r="PQE43" s="46"/>
      <c r="PQF43" s="46"/>
      <c r="PQG43" s="46"/>
      <c r="PQH43" s="46"/>
      <c r="PQI43" s="46"/>
      <c r="PQJ43" s="46"/>
      <c r="PQK43" s="46"/>
      <c r="PQL43" s="46"/>
      <c r="PQM43" s="46"/>
      <c r="PQN43" s="46"/>
      <c r="PQO43" s="46"/>
      <c r="PQP43" s="46"/>
      <c r="PQQ43" s="46"/>
      <c r="PQR43" s="46"/>
      <c r="PQS43" s="46"/>
      <c r="PQT43" s="46"/>
      <c r="PQU43" s="46"/>
      <c r="PQV43" s="46"/>
      <c r="PQW43" s="46"/>
      <c r="PQX43" s="46"/>
      <c r="PQY43" s="46"/>
      <c r="PQZ43" s="46"/>
      <c r="PRA43" s="46"/>
      <c r="PRB43" s="46"/>
      <c r="PRC43" s="46"/>
      <c r="PRD43" s="46"/>
      <c r="PRE43" s="46"/>
      <c r="PRF43" s="46"/>
      <c r="PRG43" s="46"/>
      <c r="PRH43" s="46"/>
      <c r="PRI43" s="46"/>
      <c r="PRJ43" s="46"/>
      <c r="PRK43" s="46"/>
      <c r="PRL43" s="46"/>
      <c r="PRM43" s="46"/>
      <c r="PRN43" s="46"/>
      <c r="PRO43" s="46"/>
      <c r="PRP43" s="46"/>
      <c r="PRQ43" s="46"/>
      <c r="PRR43" s="46"/>
      <c r="PRS43" s="46"/>
      <c r="PRT43" s="46"/>
      <c r="PRU43" s="46"/>
      <c r="PRV43" s="46"/>
      <c r="PRW43" s="46"/>
      <c r="PRX43" s="46"/>
      <c r="PRY43" s="46"/>
      <c r="PRZ43" s="46"/>
      <c r="PSA43" s="46"/>
      <c r="PSB43" s="46"/>
      <c r="PSC43" s="46"/>
      <c r="PSD43" s="46"/>
      <c r="PSE43" s="46"/>
      <c r="PSF43" s="46"/>
      <c r="PSG43" s="46"/>
      <c r="PSH43" s="46"/>
      <c r="PSI43" s="46"/>
      <c r="PSJ43" s="46"/>
      <c r="PSK43" s="46"/>
      <c r="PSL43" s="46"/>
      <c r="PSM43" s="46"/>
      <c r="PSN43" s="46"/>
      <c r="PSO43" s="46"/>
      <c r="PSP43" s="46"/>
      <c r="PSQ43" s="46"/>
      <c r="PSR43" s="46"/>
      <c r="PSS43" s="46"/>
      <c r="PST43" s="46"/>
      <c r="PSU43" s="46"/>
      <c r="PSV43" s="46"/>
      <c r="PSW43" s="46"/>
      <c r="PSX43" s="46"/>
      <c r="PSY43" s="46"/>
      <c r="PSZ43" s="46"/>
      <c r="PTA43" s="46"/>
      <c r="PTB43" s="46"/>
      <c r="PTC43" s="46"/>
      <c r="PTD43" s="46"/>
      <c r="PTE43" s="46"/>
      <c r="PTF43" s="46"/>
      <c r="PTG43" s="46"/>
      <c r="PTH43" s="46"/>
      <c r="PTI43" s="46"/>
      <c r="PTJ43" s="46"/>
      <c r="PTK43" s="46"/>
      <c r="PTL43" s="46"/>
      <c r="PTM43" s="46"/>
      <c r="PTN43" s="46"/>
      <c r="PTO43" s="46"/>
      <c r="PTP43" s="46"/>
      <c r="PTQ43" s="46"/>
      <c r="PTR43" s="46"/>
      <c r="PTS43" s="46"/>
      <c r="PTT43" s="46"/>
      <c r="PTU43" s="46"/>
      <c r="PTV43" s="46"/>
      <c r="PTW43" s="46"/>
      <c r="PTX43" s="46"/>
      <c r="PTY43" s="46"/>
      <c r="PTZ43" s="46"/>
      <c r="PUA43" s="46"/>
      <c r="PUB43" s="46"/>
      <c r="PUC43" s="46"/>
      <c r="PUD43" s="46"/>
      <c r="PUE43" s="46"/>
      <c r="PUF43" s="46"/>
      <c r="PUG43" s="46"/>
      <c r="PUH43" s="46"/>
      <c r="PUI43" s="46"/>
      <c r="PUJ43" s="46"/>
      <c r="PUK43" s="46"/>
      <c r="PUL43" s="46"/>
      <c r="PUM43" s="46"/>
      <c r="PUN43" s="46"/>
      <c r="PUO43" s="46"/>
      <c r="PUP43" s="46"/>
      <c r="PUQ43" s="46"/>
      <c r="PUR43" s="46"/>
      <c r="PUS43" s="46"/>
      <c r="PUT43" s="46"/>
      <c r="PUU43" s="46"/>
      <c r="PUV43" s="46"/>
      <c r="PUW43" s="46"/>
      <c r="PUX43" s="46"/>
      <c r="PUY43" s="46"/>
      <c r="PUZ43" s="46"/>
      <c r="PVA43" s="46"/>
      <c r="PVB43" s="46"/>
      <c r="PVC43" s="46"/>
      <c r="PVD43" s="46"/>
      <c r="PVE43" s="46"/>
      <c r="PVF43" s="46"/>
      <c r="PVG43" s="46"/>
      <c r="PVH43" s="46"/>
      <c r="PVI43" s="46"/>
      <c r="PVJ43" s="46"/>
      <c r="PVK43" s="46"/>
      <c r="PVL43" s="46"/>
      <c r="PVM43" s="46"/>
      <c r="PVN43" s="46"/>
      <c r="PVO43" s="46"/>
      <c r="PVP43" s="46"/>
      <c r="PVQ43" s="46"/>
      <c r="PVR43" s="46"/>
      <c r="PVS43" s="46"/>
      <c r="PVT43" s="46"/>
      <c r="PVU43" s="46"/>
      <c r="PVV43" s="46"/>
      <c r="PVW43" s="46"/>
      <c r="PVX43" s="46"/>
      <c r="PVY43" s="46"/>
      <c r="PVZ43" s="46"/>
      <c r="PWA43" s="46"/>
      <c r="PWB43" s="46"/>
      <c r="PWC43" s="46"/>
      <c r="PWD43" s="46"/>
      <c r="PWE43" s="46"/>
      <c r="PWF43" s="46"/>
      <c r="PWG43" s="46"/>
      <c r="PWH43" s="46"/>
      <c r="PWI43" s="46"/>
      <c r="PWJ43" s="46"/>
      <c r="PWK43" s="46"/>
      <c r="PWL43" s="46"/>
      <c r="PWM43" s="46"/>
      <c r="PWN43" s="46"/>
      <c r="PWO43" s="46"/>
      <c r="PWP43" s="46"/>
      <c r="PWQ43" s="46"/>
      <c r="PWR43" s="46"/>
      <c r="PWS43" s="46"/>
      <c r="PWT43" s="46"/>
      <c r="PWU43" s="46"/>
      <c r="PWV43" s="46"/>
      <c r="PWW43" s="46"/>
      <c r="PWX43" s="46"/>
      <c r="PWY43" s="46"/>
      <c r="PWZ43" s="46"/>
      <c r="PXA43" s="46"/>
      <c r="PXB43" s="46"/>
      <c r="PXC43" s="46"/>
      <c r="PXD43" s="46"/>
      <c r="PXE43" s="46"/>
      <c r="PXF43" s="46"/>
      <c r="PXG43" s="46"/>
      <c r="PXH43" s="46"/>
      <c r="PXI43" s="46"/>
      <c r="PXJ43" s="46"/>
      <c r="PXK43" s="46"/>
      <c r="PXL43" s="46"/>
      <c r="PXM43" s="46"/>
      <c r="PXN43" s="46"/>
      <c r="PXO43" s="46"/>
      <c r="PXP43" s="46"/>
      <c r="PXQ43" s="46"/>
      <c r="PXR43" s="46"/>
      <c r="PXS43" s="46"/>
      <c r="PXT43" s="46"/>
      <c r="PXU43" s="46"/>
      <c r="PXV43" s="46"/>
      <c r="PXW43" s="46"/>
      <c r="PXX43" s="46"/>
      <c r="PXY43" s="46"/>
      <c r="PXZ43" s="46"/>
      <c r="PYA43" s="46"/>
      <c r="PYB43" s="46"/>
      <c r="PYC43" s="46"/>
      <c r="PYD43" s="46"/>
      <c r="PYE43" s="46"/>
      <c r="PYF43" s="46"/>
      <c r="PYG43" s="46"/>
      <c r="PYH43" s="46"/>
      <c r="PYI43" s="46"/>
      <c r="PYJ43" s="46"/>
      <c r="PYK43" s="46"/>
      <c r="PYL43" s="46"/>
      <c r="PYM43" s="46"/>
      <c r="PYN43" s="46"/>
      <c r="PYO43" s="46"/>
      <c r="PYP43" s="46"/>
      <c r="PYQ43" s="46"/>
      <c r="PYR43" s="46"/>
      <c r="PYS43" s="46"/>
      <c r="PYT43" s="46"/>
      <c r="PYU43" s="46"/>
      <c r="PYV43" s="46"/>
      <c r="PYW43" s="46"/>
      <c r="PYX43" s="46"/>
      <c r="PYY43" s="46"/>
      <c r="PYZ43" s="46"/>
      <c r="PZA43" s="46"/>
      <c r="PZB43" s="46"/>
      <c r="PZC43" s="46"/>
      <c r="PZD43" s="46"/>
      <c r="PZE43" s="46"/>
      <c r="PZF43" s="46"/>
      <c r="PZG43" s="46"/>
      <c r="PZH43" s="46"/>
      <c r="PZI43" s="46"/>
      <c r="PZJ43" s="46"/>
      <c r="PZK43" s="46"/>
      <c r="PZL43" s="46"/>
      <c r="PZM43" s="46"/>
      <c r="PZN43" s="46"/>
      <c r="PZO43" s="46"/>
      <c r="PZP43" s="46"/>
      <c r="PZQ43" s="46"/>
      <c r="PZR43" s="46"/>
      <c r="PZS43" s="46"/>
      <c r="PZT43" s="46"/>
      <c r="PZU43" s="46"/>
      <c r="PZV43" s="46"/>
      <c r="PZW43" s="46"/>
      <c r="PZX43" s="46"/>
      <c r="PZY43" s="46"/>
      <c r="PZZ43" s="46"/>
      <c r="QAA43" s="46"/>
      <c r="QAB43" s="46"/>
      <c r="QAC43" s="46"/>
      <c r="QAD43" s="46"/>
      <c r="QAE43" s="46"/>
      <c r="QAF43" s="46"/>
      <c r="QAG43" s="46"/>
      <c r="QAH43" s="46"/>
      <c r="QAI43" s="46"/>
      <c r="QAJ43" s="46"/>
      <c r="QAK43" s="46"/>
      <c r="QAL43" s="46"/>
      <c r="QAM43" s="46"/>
      <c r="QAN43" s="46"/>
      <c r="QAO43" s="46"/>
      <c r="QAP43" s="46"/>
      <c r="QAQ43" s="46"/>
      <c r="QAR43" s="46"/>
      <c r="QAS43" s="46"/>
      <c r="QAT43" s="46"/>
      <c r="QAU43" s="46"/>
      <c r="QAV43" s="46"/>
      <c r="QAW43" s="46"/>
      <c r="QAX43" s="46"/>
      <c r="QAY43" s="46"/>
      <c r="QAZ43" s="46"/>
      <c r="QBA43" s="46"/>
      <c r="QBB43" s="46"/>
      <c r="QBC43" s="46"/>
      <c r="QBD43" s="46"/>
      <c r="QBE43" s="46"/>
      <c r="QBF43" s="46"/>
      <c r="QBG43" s="46"/>
      <c r="QBH43" s="46"/>
      <c r="QBI43" s="46"/>
      <c r="QBJ43" s="46"/>
      <c r="QBK43" s="46"/>
      <c r="QBL43" s="46"/>
      <c r="QBM43" s="46"/>
      <c r="QBN43" s="46"/>
      <c r="QBO43" s="46"/>
      <c r="QBP43" s="46"/>
      <c r="QBQ43" s="46"/>
      <c r="QBR43" s="46"/>
      <c r="QBS43" s="46"/>
      <c r="QBT43" s="46"/>
      <c r="QBU43" s="46"/>
      <c r="QBV43" s="46"/>
      <c r="QBW43" s="46"/>
      <c r="QBX43" s="46"/>
      <c r="QBY43" s="46"/>
      <c r="QBZ43" s="46"/>
      <c r="QCA43" s="46"/>
      <c r="QCB43" s="46"/>
      <c r="QCC43" s="46"/>
      <c r="QCD43" s="46"/>
      <c r="QCE43" s="46"/>
      <c r="QCF43" s="46"/>
      <c r="QCG43" s="46"/>
      <c r="QCH43" s="46"/>
      <c r="QCI43" s="46"/>
      <c r="QCJ43" s="46"/>
      <c r="QCK43" s="46"/>
      <c r="QCL43" s="46"/>
      <c r="QCM43" s="46"/>
      <c r="QCN43" s="46"/>
      <c r="QCO43" s="46"/>
      <c r="QCP43" s="46"/>
      <c r="QCQ43" s="46"/>
      <c r="QCR43" s="46"/>
      <c r="QCS43" s="46"/>
      <c r="QCT43" s="46"/>
      <c r="QCU43" s="46"/>
      <c r="QCV43" s="46"/>
      <c r="QCW43" s="46"/>
      <c r="QCX43" s="46"/>
      <c r="QCY43" s="46"/>
      <c r="QCZ43" s="46"/>
      <c r="QDA43" s="46"/>
      <c r="QDB43" s="46"/>
      <c r="QDC43" s="46"/>
      <c r="QDD43" s="46"/>
      <c r="QDE43" s="46"/>
      <c r="QDF43" s="46"/>
      <c r="QDG43" s="46"/>
      <c r="QDH43" s="46"/>
      <c r="QDI43" s="46"/>
      <c r="QDJ43" s="46"/>
      <c r="QDK43" s="46"/>
      <c r="QDL43" s="46"/>
      <c r="QDM43" s="46"/>
      <c r="QDN43" s="46"/>
      <c r="QDO43" s="46"/>
      <c r="QDP43" s="46"/>
      <c r="QDQ43" s="46"/>
      <c r="QDR43" s="46"/>
      <c r="QDS43" s="46"/>
      <c r="QDT43" s="46"/>
      <c r="QDU43" s="46"/>
      <c r="QDV43" s="46"/>
      <c r="QDW43" s="46"/>
      <c r="QDX43" s="46"/>
      <c r="QDY43" s="46"/>
      <c r="QDZ43" s="46"/>
      <c r="QEA43" s="46"/>
      <c r="QEB43" s="46"/>
      <c r="QEC43" s="46"/>
      <c r="QED43" s="46"/>
      <c r="QEE43" s="46"/>
      <c r="QEF43" s="46"/>
      <c r="QEG43" s="46"/>
      <c r="QEH43" s="46"/>
      <c r="QEI43" s="46"/>
      <c r="QEJ43" s="46"/>
      <c r="QEK43" s="46"/>
      <c r="QEL43" s="46"/>
      <c r="QEM43" s="46"/>
      <c r="QEN43" s="46"/>
      <c r="QEO43" s="46"/>
      <c r="QEP43" s="46"/>
      <c r="QEQ43" s="46"/>
      <c r="QER43" s="46"/>
      <c r="QES43" s="46"/>
      <c r="QET43" s="46"/>
      <c r="QEU43" s="46"/>
      <c r="QEV43" s="46"/>
      <c r="QEW43" s="46"/>
      <c r="QEX43" s="46"/>
      <c r="QEY43" s="46"/>
      <c r="QEZ43" s="46"/>
      <c r="QFA43" s="46"/>
      <c r="QFB43" s="46"/>
      <c r="QFC43" s="46"/>
      <c r="QFD43" s="46"/>
      <c r="QFE43" s="46"/>
      <c r="QFF43" s="46"/>
      <c r="QFG43" s="46"/>
      <c r="QFH43" s="46"/>
      <c r="QFI43" s="46"/>
      <c r="QFJ43" s="46"/>
      <c r="QFK43" s="46"/>
      <c r="QFL43" s="46"/>
      <c r="QFM43" s="46"/>
      <c r="QFN43" s="46"/>
      <c r="QFO43" s="46"/>
      <c r="QFP43" s="46"/>
      <c r="QFQ43" s="46"/>
      <c r="QFR43" s="46"/>
      <c r="QFS43" s="46"/>
      <c r="QFT43" s="46"/>
      <c r="QFU43" s="46"/>
      <c r="QFV43" s="46"/>
      <c r="QFW43" s="46"/>
      <c r="QFX43" s="46"/>
      <c r="QFY43" s="46"/>
      <c r="QFZ43" s="46"/>
      <c r="QGA43" s="46"/>
      <c r="QGB43" s="46"/>
      <c r="QGC43" s="46"/>
      <c r="QGD43" s="46"/>
      <c r="QGE43" s="46"/>
      <c r="QGF43" s="46"/>
      <c r="QGG43" s="46"/>
      <c r="QGH43" s="46"/>
      <c r="QGI43" s="46"/>
      <c r="QGJ43" s="46"/>
      <c r="QGK43" s="46"/>
      <c r="QGL43" s="46"/>
      <c r="QGM43" s="46"/>
      <c r="QGN43" s="46"/>
      <c r="QGO43" s="46"/>
      <c r="QGP43" s="46"/>
      <c r="QGQ43" s="46"/>
      <c r="QGR43" s="46"/>
      <c r="QGS43" s="46"/>
      <c r="QGT43" s="46"/>
      <c r="QGU43" s="46"/>
      <c r="QGV43" s="46"/>
      <c r="QGW43" s="46"/>
      <c r="QGX43" s="46"/>
      <c r="QGY43" s="46"/>
      <c r="QGZ43" s="46"/>
      <c r="QHA43" s="46"/>
      <c r="QHB43" s="46"/>
      <c r="QHC43" s="46"/>
      <c r="QHD43" s="46"/>
      <c r="QHE43" s="46"/>
      <c r="QHF43" s="46"/>
      <c r="QHG43" s="46"/>
      <c r="QHH43" s="46"/>
      <c r="QHI43" s="46"/>
      <c r="QHJ43" s="46"/>
      <c r="QHK43" s="46"/>
      <c r="QHL43" s="46"/>
      <c r="QHM43" s="46"/>
      <c r="QHN43" s="46"/>
      <c r="QHO43" s="46"/>
      <c r="QHP43" s="46"/>
      <c r="QHQ43" s="46"/>
      <c r="QHR43" s="46"/>
      <c r="QHS43" s="46"/>
      <c r="QHT43" s="46"/>
      <c r="QHU43" s="46"/>
      <c r="QHV43" s="46"/>
      <c r="QHW43" s="46"/>
      <c r="QHX43" s="46"/>
      <c r="QHY43" s="46"/>
      <c r="QHZ43" s="46"/>
      <c r="QIA43" s="46"/>
      <c r="QIB43" s="46"/>
      <c r="QIC43" s="46"/>
      <c r="QID43" s="46"/>
      <c r="QIE43" s="46"/>
      <c r="QIF43" s="46"/>
      <c r="QIG43" s="46"/>
      <c r="QIH43" s="46"/>
      <c r="QII43" s="46"/>
      <c r="QIJ43" s="46"/>
      <c r="QIK43" s="46"/>
      <c r="QIL43" s="46"/>
      <c r="QIM43" s="46"/>
      <c r="QIN43" s="46"/>
      <c r="QIO43" s="46"/>
      <c r="QIP43" s="46"/>
      <c r="QIQ43" s="46"/>
      <c r="QIR43" s="46"/>
      <c r="QIS43" s="46"/>
      <c r="QIT43" s="46"/>
      <c r="QIU43" s="46"/>
      <c r="QIV43" s="46"/>
      <c r="QIW43" s="46"/>
      <c r="QIX43" s="46"/>
      <c r="QIY43" s="46"/>
      <c r="QIZ43" s="46"/>
      <c r="QJA43" s="46"/>
      <c r="QJB43" s="46"/>
      <c r="QJC43" s="46"/>
      <c r="QJD43" s="46"/>
      <c r="QJE43" s="46"/>
      <c r="QJF43" s="46"/>
      <c r="QJG43" s="46"/>
      <c r="QJH43" s="46"/>
      <c r="QJI43" s="46"/>
      <c r="QJJ43" s="46"/>
      <c r="QJK43" s="46"/>
      <c r="QJL43" s="46"/>
      <c r="QJM43" s="46"/>
      <c r="QJN43" s="46"/>
      <c r="QJO43" s="46"/>
      <c r="QJP43" s="46"/>
      <c r="QJQ43" s="46"/>
      <c r="QJR43" s="46"/>
      <c r="QJS43" s="46"/>
      <c r="QJT43" s="46"/>
      <c r="QJU43" s="46"/>
      <c r="QJV43" s="46"/>
      <c r="QJW43" s="46"/>
      <c r="QJX43" s="46"/>
      <c r="QJY43" s="46"/>
      <c r="QJZ43" s="46"/>
      <c r="QKA43" s="46"/>
      <c r="QKB43" s="46"/>
      <c r="QKC43" s="46"/>
      <c r="QKD43" s="46"/>
      <c r="QKE43" s="46"/>
      <c r="QKF43" s="46"/>
      <c r="QKG43" s="46"/>
      <c r="QKH43" s="46"/>
      <c r="QKI43" s="46"/>
      <c r="QKJ43" s="46"/>
      <c r="QKK43" s="46"/>
      <c r="QKL43" s="46"/>
      <c r="QKM43" s="46"/>
      <c r="QKN43" s="46"/>
      <c r="QKO43" s="46"/>
      <c r="QKP43" s="46"/>
      <c r="QKQ43" s="46"/>
      <c r="QKR43" s="46"/>
      <c r="QKS43" s="46"/>
      <c r="QKT43" s="46"/>
      <c r="QKU43" s="46"/>
      <c r="QKV43" s="46"/>
      <c r="QKW43" s="46"/>
      <c r="QKX43" s="46"/>
      <c r="QKY43" s="46"/>
      <c r="QKZ43" s="46"/>
      <c r="QLA43" s="46"/>
      <c r="QLB43" s="46"/>
      <c r="QLC43" s="46"/>
      <c r="QLD43" s="46"/>
      <c r="QLE43" s="46"/>
      <c r="QLF43" s="46"/>
      <c r="QLG43" s="46"/>
      <c r="QLH43" s="46"/>
      <c r="QLI43" s="46"/>
      <c r="QLJ43" s="46"/>
      <c r="QLK43" s="46"/>
      <c r="QLL43" s="46"/>
      <c r="QLM43" s="46"/>
      <c r="QLN43" s="46"/>
      <c r="QLO43" s="46"/>
      <c r="QLP43" s="46"/>
      <c r="QLQ43" s="46"/>
      <c r="QLR43" s="46"/>
      <c r="QLS43" s="46"/>
      <c r="QLT43" s="46"/>
      <c r="QLU43" s="46"/>
      <c r="QLV43" s="46"/>
      <c r="QLW43" s="46"/>
      <c r="QLX43" s="46"/>
      <c r="QLY43" s="46"/>
      <c r="QLZ43" s="46"/>
      <c r="QMA43" s="46"/>
      <c r="QMB43" s="46"/>
      <c r="QMC43" s="46"/>
      <c r="QMD43" s="46"/>
      <c r="QME43" s="46"/>
      <c r="QMF43" s="46"/>
      <c r="QMG43" s="46"/>
      <c r="QMH43" s="46"/>
      <c r="QMI43" s="46"/>
      <c r="QMJ43" s="46"/>
      <c r="QMK43" s="46"/>
      <c r="QML43" s="46"/>
      <c r="QMM43" s="46"/>
      <c r="QMN43" s="46"/>
      <c r="QMO43" s="46"/>
      <c r="QMP43" s="46"/>
      <c r="QMQ43" s="46"/>
      <c r="QMR43" s="46"/>
      <c r="QMS43" s="46"/>
      <c r="QMT43" s="46"/>
      <c r="QMU43" s="46"/>
      <c r="QMV43" s="46"/>
      <c r="QMW43" s="46"/>
      <c r="QMX43" s="46"/>
      <c r="QMY43" s="46"/>
      <c r="QMZ43" s="46"/>
      <c r="QNA43" s="46"/>
      <c r="QNB43" s="46"/>
      <c r="QNC43" s="46"/>
      <c r="QND43" s="46"/>
      <c r="QNE43" s="46"/>
      <c r="QNF43" s="46"/>
      <c r="QNG43" s="46"/>
      <c r="QNH43" s="46"/>
      <c r="QNI43" s="46"/>
      <c r="QNJ43" s="46"/>
      <c r="QNK43" s="46"/>
      <c r="QNL43" s="46"/>
      <c r="QNM43" s="46"/>
      <c r="QNN43" s="46"/>
      <c r="QNO43" s="46"/>
      <c r="QNP43" s="46"/>
      <c r="QNQ43" s="46"/>
      <c r="QNR43" s="46"/>
      <c r="QNS43" s="46"/>
      <c r="QNT43" s="46"/>
      <c r="QNU43" s="46"/>
      <c r="QNV43" s="46"/>
      <c r="QNW43" s="46"/>
      <c r="QNX43" s="46"/>
      <c r="QNY43" s="46"/>
      <c r="QNZ43" s="46"/>
      <c r="QOA43" s="46"/>
      <c r="QOB43" s="46"/>
      <c r="QOC43" s="46"/>
      <c r="QOD43" s="46"/>
      <c r="QOE43" s="46"/>
      <c r="QOF43" s="46"/>
      <c r="QOG43" s="46"/>
      <c r="QOH43" s="46"/>
      <c r="QOI43" s="46"/>
      <c r="QOJ43" s="46"/>
      <c r="QOK43" s="46"/>
      <c r="QOL43" s="46"/>
      <c r="QOM43" s="46"/>
      <c r="QON43" s="46"/>
      <c r="QOO43" s="46"/>
      <c r="QOP43" s="46"/>
      <c r="QOQ43" s="46"/>
      <c r="QOR43" s="46"/>
      <c r="QOS43" s="46"/>
      <c r="QOT43" s="46"/>
      <c r="QOU43" s="46"/>
      <c r="QOV43" s="46"/>
      <c r="QOW43" s="46"/>
      <c r="QOX43" s="46"/>
      <c r="QOY43" s="46"/>
      <c r="QOZ43" s="46"/>
      <c r="QPA43" s="46"/>
      <c r="QPB43" s="46"/>
      <c r="QPC43" s="46"/>
      <c r="QPD43" s="46"/>
      <c r="QPE43" s="46"/>
      <c r="QPF43" s="46"/>
      <c r="QPG43" s="46"/>
      <c r="QPH43" s="46"/>
      <c r="QPI43" s="46"/>
      <c r="QPJ43" s="46"/>
      <c r="QPK43" s="46"/>
      <c r="QPL43" s="46"/>
      <c r="QPM43" s="46"/>
      <c r="QPN43" s="46"/>
      <c r="QPO43" s="46"/>
      <c r="QPP43" s="46"/>
      <c r="QPQ43" s="46"/>
      <c r="QPR43" s="46"/>
      <c r="QPS43" s="46"/>
      <c r="QPT43" s="46"/>
      <c r="QPU43" s="46"/>
      <c r="QPV43" s="46"/>
      <c r="QPW43" s="46"/>
      <c r="QPX43" s="46"/>
      <c r="QPY43" s="46"/>
      <c r="QPZ43" s="46"/>
      <c r="QQA43" s="46"/>
      <c r="QQB43" s="46"/>
      <c r="QQC43" s="46"/>
      <c r="QQD43" s="46"/>
      <c r="QQE43" s="46"/>
      <c r="QQF43" s="46"/>
      <c r="QQG43" s="46"/>
      <c r="QQH43" s="46"/>
      <c r="QQI43" s="46"/>
      <c r="QQJ43" s="46"/>
      <c r="QQK43" s="46"/>
      <c r="QQL43" s="46"/>
      <c r="QQM43" s="46"/>
      <c r="QQN43" s="46"/>
      <c r="QQO43" s="46"/>
      <c r="QQP43" s="46"/>
      <c r="QQQ43" s="46"/>
      <c r="QQR43" s="46"/>
      <c r="QQS43" s="46"/>
      <c r="QQT43" s="46"/>
      <c r="QQU43" s="46"/>
      <c r="QQV43" s="46"/>
      <c r="QQW43" s="46"/>
      <c r="QQX43" s="46"/>
      <c r="QQY43" s="46"/>
      <c r="QQZ43" s="46"/>
      <c r="QRA43" s="46"/>
      <c r="QRB43" s="46"/>
      <c r="QRC43" s="46"/>
      <c r="QRD43" s="46"/>
      <c r="QRE43" s="46"/>
      <c r="QRF43" s="46"/>
      <c r="QRG43" s="46"/>
      <c r="QRH43" s="46"/>
      <c r="QRI43" s="46"/>
      <c r="QRJ43" s="46"/>
      <c r="QRK43" s="46"/>
      <c r="QRL43" s="46"/>
      <c r="QRM43" s="46"/>
      <c r="QRN43" s="46"/>
      <c r="QRO43" s="46"/>
      <c r="QRP43" s="46"/>
      <c r="QRQ43" s="46"/>
      <c r="QRR43" s="46"/>
      <c r="QRS43" s="46"/>
      <c r="QRT43" s="46"/>
      <c r="QRU43" s="46"/>
      <c r="QRV43" s="46"/>
      <c r="QRW43" s="46"/>
      <c r="QRX43" s="46"/>
      <c r="QRY43" s="46"/>
      <c r="QRZ43" s="46"/>
      <c r="QSA43" s="46"/>
      <c r="QSB43" s="46"/>
      <c r="QSC43" s="46"/>
      <c r="QSD43" s="46"/>
      <c r="QSE43" s="46"/>
      <c r="QSF43" s="46"/>
      <c r="QSG43" s="46"/>
      <c r="QSH43" s="46"/>
      <c r="QSI43" s="46"/>
      <c r="QSJ43" s="46"/>
      <c r="QSK43" s="46"/>
      <c r="QSL43" s="46"/>
      <c r="QSM43" s="46"/>
      <c r="QSN43" s="46"/>
      <c r="QSO43" s="46"/>
      <c r="QSP43" s="46"/>
      <c r="QSQ43" s="46"/>
      <c r="QSR43" s="46"/>
      <c r="QSS43" s="46"/>
      <c r="QST43" s="46"/>
      <c r="QSU43" s="46"/>
      <c r="QSV43" s="46"/>
      <c r="QSW43" s="46"/>
      <c r="QSX43" s="46"/>
      <c r="QSY43" s="46"/>
      <c r="QSZ43" s="46"/>
      <c r="QTA43" s="46"/>
      <c r="QTB43" s="46"/>
      <c r="QTC43" s="46"/>
      <c r="QTD43" s="46"/>
      <c r="QTE43" s="46"/>
      <c r="QTF43" s="46"/>
      <c r="QTG43" s="46"/>
      <c r="QTH43" s="46"/>
      <c r="QTI43" s="46"/>
      <c r="QTJ43" s="46"/>
      <c r="QTK43" s="46"/>
      <c r="QTL43" s="46"/>
      <c r="QTM43" s="46"/>
      <c r="QTN43" s="46"/>
      <c r="QTO43" s="46"/>
      <c r="QTP43" s="46"/>
      <c r="QTQ43" s="46"/>
      <c r="QTR43" s="46"/>
      <c r="QTS43" s="46"/>
      <c r="QTT43" s="46"/>
      <c r="QTU43" s="46"/>
      <c r="QTV43" s="46"/>
      <c r="QTW43" s="46"/>
      <c r="QTX43" s="46"/>
      <c r="QTY43" s="46"/>
      <c r="QTZ43" s="46"/>
      <c r="QUA43" s="46"/>
      <c r="QUB43" s="46"/>
      <c r="QUC43" s="46"/>
      <c r="QUD43" s="46"/>
      <c r="QUE43" s="46"/>
      <c r="QUF43" s="46"/>
      <c r="QUG43" s="46"/>
      <c r="QUH43" s="46"/>
      <c r="QUI43" s="46"/>
      <c r="QUJ43" s="46"/>
      <c r="QUK43" s="46"/>
      <c r="QUL43" s="46"/>
      <c r="QUM43" s="46"/>
      <c r="QUN43" s="46"/>
      <c r="QUO43" s="46"/>
      <c r="QUP43" s="46"/>
      <c r="QUQ43" s="46"/>
      <c r="QUR43" s="46"/>
      <c r="QUS43" s="46"/>
      <c r="QUT43" s="46"/>
      <c r="QUU43" s="46"/>
      <c r="QUV43" s="46"/>
      <c r="QUW43" s="46"/>
      <c r="QUX43" s="46"/>
      <c r="QUY43" s="46"/>
      <c r="QUZ43" s="46"/>
      <c r="QVA43" s="46"/>
      <c r="QVB43" s="46"/>
      <c r="QVC43" s="46"/>
      <c r="QVD43" s="46"/>
      <c r="QVE43" s="46"/>
      <c r="QVF43" s="46"/>
      <c r="QVG43" s="46"/>
      <c r="QVH43" s="46"/>
      <c r="QVI43" s="46"/>
      <c r="QVJ43" s="46"/>
      <c r="QVK43" s="46"/>
      <c r="QVL43" s="46"/>
      <c r="QVM43" s="46"/>
      <c r="QVN43" s="46"/>
      <c r="QVO43" s="46"/>
      <c r="QVP43" s="46"/>
      <c r="QVQ43" s="46"/>
      <c r="QVR43" s="46"/>
      <c r="QVS43" s="46"/>
      <c r="QVT43" s="46"/>
      <c r="QVU43" s="46"/>
      <c r="QVV43" s="46"/>
      <c r="QVW43" s="46"/>
      <c r="QVX43" s="46"/>
      <c r="QVY43" s="46"/>
      <c r="QVZ43" s="46"/>
      <c r="QWA43" s="46"/>
      <c r="QWB43" s="46"/>
      <c r="QWC43" s="46"/>
      <c r="QWD43" s="46"/>
      <c r="QWE43" s="46"/>
      <c r="QWF43" s="46"/>
      <c r="QWG43" s="46"/>
      <c r="QWH43" s="46"/>
      <c r="QWI43" s="46"/>
      <c r="QWJ43" s="46"/>
      <c r="QWK43" s="46"/>
      <c r="QWL43" s="46"/>
      <c r="QWM43" s="46"/>
      <c r="QWN43" s="46"/>
      <c r="QWO43" s="46"/>
      <c r="QWP43" s="46"/>
      <c r="QWQ43" s="46"/>
      <c r="QWR43" s="46"/>
      <c r="QWS43" s="46"/>
      <c r="QWT43" s="46"/>
      <c r="QWU43" s="46"/>
      <c r="QWV43" s="46"/>
      <c r="QWW43" s="46"/>
      <c r="QWX43" s="46"/>
      <c r="QWY43" s="46"/>
      <c r="QWZ43" s="46"/>
      <c r="QXA43" s="46"/>
      <c r="QXB43" s="46"/>
      <c r="QXC43" s="46"/>
      <c r="QXD43" s="46"/>
      <c r="QXE43" s="46"/>
      <c r="QXF43" s="46"/>
      <c r="QXG43" s="46"/>
      <c r="QXH43" s="46"/>
      <c r="QXI43" s="46"/>
      <c r="QXJ43" s="46"/>
      <c r="QXK43" s="46"/>
      <c r="QXL43" s="46"/>
      <c r="QXM43" s="46"/>
      <c r="QXN43" s="46"/>
      <c r="QXO43" s="46"/>
      <c r="QXP43" s="46"/>
      <c r="QXQ43" s="46"/>
      <c r="QXR43" s="46"/>
      <c r="QXS43" s="46"/>
      <c r="QXT43" s="46"/>
      <c r="QXU43" s="46"/>
      <c r="QXV43" s="46"/>
      <c r="QXW43" s="46"/>
      <c r="QXX43" s="46"/>
      <c r="QXY43" s="46"/>
      <c r="QXZ43" s="46"/>
      <c r="QYA43" s="46"/>
      <c r="QYB43" s="46"/>
      <c r="QYC43" s="46"/>
      <c r="QYD43" s="46"/>
      <c r="QYE43" s="46"/>
      <c r="QYF43" s="46"/>
      <c r="QYG43" s="46"/>
      <c r="QYH43" s="46"/>
      <c r="QYI43" s="46"/>
      <c r="QYJ43" s="46"/>
      <c r="QYK43" s="46"/>
      <c r="QYL43" s="46"/>
      <c r="QYM43" s="46"/>
      <c r="QYN43" s="46"/>
      <c r="QYO43" s="46"/>
      <c r="QYP43" s="46"/>
      <c r="QYQ43" s="46"/>
      <c r="QYR43" s="46"/>
      <c r="QYS43" s="46"/>
      <c r="QYT43" s="46"/>
      <c r="QYU43" s="46"/>
      <c r="QYV43" s="46"/>
      <c r="QYW43" s="46"/>
      <c r="QYX43" s="46"/>
      <c r="QYY43" s="46"/>
      <c r="QYZ43" s="46"/>
      <c r="QZA43" s="46"/>
      <c r="QZB43" s="46"/>
      <c r="QZC43" s="46"/>
      <c r="QZD43" s="46"/>
      <c r="QZE43" s="46"/>
      <c r="QZF43" s="46"/>
      <c r="QZG43" s="46"/>
      <c r="QZH43" s="46"/>
      <c r="QZI43" s="46"/>
      <c r="QZJ43" s="46"/>
      <c r="QZK43" s="46"/>
      <c r="QZL43" s="46"/>
      <c r="QZM43" s="46"/>
      <c r="QZN43" s="46"/>
      <c r="QZO43" s="46"/>
      <c r="QZP43" s="46"/>
      <c r="QZQ43" s="46"/>
      <c r="QZR43" s="46"/>
      <c r="QZS43" s="46"/>
      <c r="QZT43" s="46"/>
      <c r="QZU43" s="46"/>
      <c r="QZV43" s="46"/>
      <c r="QZW43" s="46"/>
      <c r="QZX43" s="46"/>
      <c r="QZY43" s="46"/>
      <c r="QZZ43" s="46"/>
      <c r="RAA43" s="46"/>
      <c r="RAB43" s="46"/>
      <c r="RAC43" s="46"/>
      <c r="RAD43" s="46"/>
      <c r="RAE43" s="46"/>
      <c r="RAF43" s="46"/>
      <c r="RAG43" s="46"/>
      <c r="RAH43" s="46"/>
      <c r="RAI43" s="46"/>
      <c r="RAJ43" s="46"/>
      <c r="RAK43" s="46"/>
      <c r="RAL43" s="46"/>
      <c r="RAM43" s="46"/>
      <c r="RAN43" s="46"/>
      <c r="RAO43" s="46"/>
      <c r="RAP43" s="46"/>
      <c r="RAQ43" s="46"/>
      <c r="RAR43" s="46"/>
      <c r="RAS43" s="46"/>
      <c r="RAT43" s="46"/>
      <c r="RAU43" s="46"/>
      <c r="RAV43" s="46"/>
      <c r="RAW43" s="46"/>
      <c r="RAX43" s="46"/>
      <c r="RAY43" s="46"/>
      <c r="RAZ43" s="46"/>
      <c r="RBA43" s="46"/>
      <c r="RBB43" s="46"/>
      <c r="RBC43" s="46"/>
      <c r="RBD43" s="46"/>
      <c r="RBE43" s="46"/>
      <c r="RBF43" s="46"/>
      <c r="RBG43" s="46"/>
      <c r="RBH43" s="46"/>
      <c r="RBI43" s="46"/>
      <c r="RBJ43" s="46"/>
      <c r="RBK43" s="46"/>
      <c r="RBL43" s="46"/>
      <c r="RBM43" s="46"/>
      <c r="RBN43" s="46"/>
      <c r="RBO43" s="46"/>
      <c r="RBP43" s="46"/>
      <c r="RBQ43" s="46"/>
      <c r="RBR43" s="46"/>
      <c r="RBS43" s="46"/>
      <c r="RBT43" s="46"/>
      <c r="RBU43" s="46"/>
      <c r="RBV43" s="46"/>
      <c r="RBW43" s="46"/>
      <c r="RBX43" s="46"/>
      <c r="RBY43" s="46"/>
      <c r="RBZ43" s="46"/>
      <c r="RCA43" s="46"/>
      <c r="RCB43" s="46"/>
      <c r="RCC43" s="46"/>
      <c r="RCD43" s="46"/>
      <c r="RCE43" s="46"/>
      <c r="RCF43" s="46"/>
      <c r="RCG43" s="46"/>
      <c r="RCH43" s="46"/>
      <c r="RCI43" s="46"/>
      <c r="RCJ43" s="46"/>
      <c r="RCK43" s="46"/>
      <c r="RCL43" s="46"/>
      <c r="RCM43" s="46"/>
      <c r="RCN43" s="46"/>
      <c r="RCO43" s="46"/>
      <c r="RCP43" s="46"/>
      <c r="RCQ43" s="46"/>
      <c r="RCR43" s="46"/>
      <c r="RCS43" s="46"/>
      <c r="RCT43" s="46"/>
      <c r="RCU43" s="46"/>
      <c r="RCV43" s="46"/>
      <c r="RCW43" s="46"/>
      <c r="RCX43" s="46"/>
      <c r="RCY43" s="46"/>
      <c r="RCZ43" s="46"/>
      <c r="RDA43" s="46"/>
      <c r="RDB43" s="46"/>
      <c r="RDC43" s="46"/>
      <c r="RDD43" s="46"/>
      <c r="RDE43" s="46"/>
      <c r="RDF43" s="46"/>
      <c r="RDG43" s="46"/>
      <c r="RDH43" s="46"/>
      <c r="RDI43" s="46"/>
      <c r="RDJ43" s="46"/>
      <c r="RDK43" s="46"/>
      <c r="RDL43" s="46"/>
      <c r="RDM43" s="46"/>
      <c r="RDN43" s="46"/>
      <c r="RDO43" s="46"/>
      <c r="RDP43" s="46"/>
      <c r="RDQ43" s="46"/>
      <c r="RDR43" s="46"/>
      <c r="RDS43" s="46"/>
      <c r="RDT43" s="46"/>
      <c r="RDU43" s="46"/>
      <c r="RDV43" s="46"/>
      <c r="RDW43" s="46"/>
      <c r="RDX43" s="46"/>
      <c r="RDY43" s="46"/>
      <c r="RDZ43" s="46"/>
      <c r="REA43" s="46"/>
      <c r="REB43" s="46"/>
      <c r="REC43" s="46"/>
      <c r="RED43" s="46"/>
      <c r="REE43" s="46"/>
      <c r="REF43" s="46"/>
      <c r="REG43" s="46"/>
      <c r="REH43" s="46"/>
      <c r="REI43" s="46"/>
      <c r="REJ43" s="46"/>
      <c r="REK43" s="46"/>
      <c r="REL43" s="46"/>
      <c r="REM43" s="46"/>
      <c r="REN43" s="46"/>
      <c r="REO43" s="46"/>
      <c r="REP43" s="46"/>
      <c r="REQ43" s="46"/>
      <c r="RER43" s="46"/>
      <c r="RES43" s="46"/>
      <c r="RET43" s="46"/>
      <c r="REU43" s="46"/>
      <c r="REV43" s="46"/>
      <c r="REW43" s="46"/>
      <c r="REX43" s="46"/>
      <c r="REY43" s="46"/>
      <c r="REZ43" s="46"/>
      <c r="RFA43" s="46"/>
      <c r="RFB43" s="46"/>
      <c r="RFC43" s="46"/>
      <c r="RFD43" s="46"/>
      <c r="RFE43" s="46"/>
      <c r="RFF43" s="46"/>
      <c r="RFG43" s="46"/>
      <c r="RFH43" s="46"/>
      <c r="RFI43" s="46"/>
      <c r="RFJ43" s="46"/>
      <c r="RFK43" s="46"/>
      <c r="RFL43" s="46"/>
      <c r="RFM43" s="46"/>
      <c r="RFN43" s="46"/>
      <c r="RFO43" s="46"/>
      <c r="RFP43" s="46"/>
      <c r="RFQ43" s="46"/>
      <c r="RFR43" s="46"/>
      <c r="RFS43" s="46"/>
      <c r="RFT43" s="46"/>
      <c r="RFU43" s="46"/>
      <c r="RFV43" s="46"/>
      <c r="RFW43" s="46"/>
      <c r="RFX43" s="46"/>
      <c r="RFY43" s="46"/>
      <c r="RFZ43" s="46"/>
      <c r="RGA43" s="46"/>
      <c r="RGB43" s="46"/>
      <c r="RGC43" s="46"/>
      <c r="RGD43" s="46"/>
      <c r="RGE43" s="46"/>
      <c r="RGF43" s="46"/>
      <c r="RGG43" s="46"/>
      <c r="RGH43" s="46"/>
      <c r="RGI43" s="46"/>
      <c r="RGJ43" s="46"/>
      <c r="RGK43" s="46"/>
      <c r="RGL43" s="46"/>
      <c r="RGM43" s="46"/>
      <c r="RGN43" s="46"/>
      <c r="RGO43" s="46"/>
      <c r="RGP43" s="46"/>
      <c r="RGQ43" s="46"/>
      <c r="RGR43" s="46"/>
      <c r="RGS43" s="46"/>
      <c r="RGT43" s="46"/>
      <c r="RGU43" s="46"/>
      <c r="RGV43" s="46"/>
      <c r="RGW43" s="46"/>
      <c r="RGX43" s="46"/>
      <c r="RGY43" s="46"/>
      <c r="RGZ43" s="46"/>
      <c r="RHA43" s="46"/>
      <c r="RHB43" s="46"/>
      <c r="RHC43" s="46"/>
      <c r="RHD43" s="46"/>
      <c r="RHE43" s="46"/>
      <c r="RHF43" s="46"/>
      <c r="RHG43" s="46"/>
      <c r="RHH43" s="46"/>
      <c r="RHI43" s="46"/>
      <c r="RHJ43" s="46"/>
      <c r="RHK43" s="46"/>
      <c r="RHL43" s="46"/>
      <c r="RHM43" s="46"/>
      <c r="RHN43" s="46"/>
      <c r="RHO43" s="46"/>
      <c r="RHP43" s="46"/>
      <c r="RHQ43" s="46"/>
      <c r="RHR43" s="46"/>
      <c r="RHS43" s="46"/>
      <c r="RHT43" s="46"/>
      <c r="RHU43" s="46"/>
      <c r="RHV43" s="46"/>
      <c r="RHW43" s="46"/>
      <c r="RHX43" s="46"/>
      <c r="RHY43" s="46"/>
      <c r="RHZ43" s="46"/>
      <c r="RIA43" s="46"/>
      <c r="RIB43" s="46"/>
      <c r="RIC43" s="46"/>
      <c r="RID43" s="46"/>
      <c r="RIE43" s="46"/>
      <c r="RIF43" s="46"/>
      <c r="RIG43" s="46"/>
      <c r="RIH43" s="46"/>
      <c r="RII43" s="46"/>
      <c r="RIJ43" s="46"/>
      <c r="RIK43" s="46"/>
      <c r="RIL43" s="46"/>
      <c r="RIM43" s="46"/>
      <c r="RIN43" s="46"/>
      <c r="RIO43" s="46"/>
      <c r="RIP43" s="46"/>
      <c r="RIQ43" s="46"/>
      <c r="RIR43" s="46"/>
      <c r="RIS43" s="46"/>
      <c r="RIT43" s="46"/>
      <c r="RIU43" s="46"/>
      <c r="RIV43" s="46"/>
      <c r="RIW43" s="46"/>
      <c r="RIX43" s="46"/>
      <c r="RIY43" s="46"/>
      <c r="RIZ43" s="46"/>
      <c r="RJA43" s="46"/>
      <c r="RJB43" s="46"/>
      <c r="RJC43" s="46"/>
      <c r="RJD43" s="46"/>
      <c r="RJE43" s="46"/>
      <c r="RJF43" s="46"/>
      <c r="RJG43" s="46"/>
      <c r="RJH43" s="46"/>
      <c r="RJI43" s="46"/>
      <c r="RJJ43" s="46"/>
      <c r="RJK43" s="46"/>
      <c r="RJL43" s="46"/>
      <c r="RJM43" s="46"/>
      <c r="RJN43" s="46"/>
      <c r="RJO43" s="46"/>
      <c r="RJP43" s="46"/>
      <c r="RJQ43" s="46"/>
      <c r="RJR43" s="46"/>
      <c r="RJS43" s="46"/>
      <c r="RJT43" s="46"/>
      <c r="RJU43" s="46"/>
      <c r="RJV43" s="46"/>
      <c r="RJW43" s="46"/>
      <c r="RJX43" s="46"/>
      <c r="RJY43" s="46"/>
      <c r="RJZ43" s="46"/>
      <c r="RKA43" s="46"/>
      <c r="RKB43" s="46"/>
      <c r="RKC43" s="46"/>
      <c r="RKD43" s="46"/>
      <c r="RKE43" s="46"/>
      <c r="RKF43" s="46"/>
      <c r="RKG43" s="46"/>
      <c r="RKH43" s="46"/>
      <c r="RKI43" s="46"/>
      <c r="RKJ43" s="46"/>
      <c r="RKK43" s="46"/>
      <c r="RKL43" s="46"/>
      <c r="RKM43" s="46"/>
      <c r="RKN43" s="46"/>
      <c r="RKO43" s="46"/>
      <c r="RKP43" s="46"/>
      <c r="RKQ43" s="46"/>
      <c r="RKR43" s="46"/>
      <c r="RKS43" s="46"/>
      <c r="RKT43" s="46"/>
      <c r="RKU43" s="46"/>
      <c r="RKV43" s="46"/>
      <c r="RKW43" s="46"/>
      <c r="RKX43" s="46"/>
      <c r="RKY43" s="46"/>
      <c r="RKZ43" s="46"/>
      <c r="RLA43" s="46"/>
      <c r="RLB43" s="46"/>
      <c r="RLC43" s="46"/>
      <c r="RLD43" s="46"/>
      <c r="RLE43" s="46"/>
      <c r="RLF43" s="46"/>
      <c r="RLG43" s="46"/>
      <c r="RLH43" s="46"/>
      <c r="RLI43" s="46"/>
      <c r="RLJ43" s="46"/>
      <c r="RLK43" s="46"/>
      <c r="RLL43" s="46"/>
      <c r="RLM43" s="46"/>
      <c r="RLN43" s="46"/>
      <c r="RLO43" s="46"/>
      <c r="RLP43" s="46"/>
      <c r="RLQ43" s="46"/>
      <c r="RLR43" s="46"/>
      <c r="RLS43" s="46"/>
      <c r="RLT43" s="46"/>
      <c r="RLU43" s="46"/>
      <c r="RLV43" s="46"/>
      <c r="RLW43" s="46"/>
      <c r="RLX43" s="46"/>
      <c r="RLY43" s="46"/>
      <c r="RLZ43" s="46"/>
      <c r="RMA43" s="46"/>
      <c r="RMB43" s="46"/>
      <c r="RMC43" s="46"/>
      <c r="RMD43" s="46"/>
      <c r="RME43" s="46"/>
      <c r="RMF43" s="46"/>
      <c r="RMG43" s="46"/>
      <c r="RMH43" s="46"/>
      <c r="RMI43" s="46"/>
      <c r="RMJ43" s="46"/>
      <c r="RMK43" s="46"/>
      <c r="RML43" s="46"/>
      <c r="RMM43" s="46"/>
      <c r="RMN43" s="46"/>
      <c r="RMO43" s="46"/>
      <c r="RMP43" s="46"/>
      <c r="RMQ43" s="46"/>
      <c r="RMR43" s="46"/>
      <c r="RMS43" s="46"/>
      <c r="RMT43" s="46"/>
      <c r="RMU43" s="46"/>
      <c r="RMV43" s="46"/>
      <c r="RMW43" s="46"/>
      <c r="RMX43" s="46"/>
      <c r="RMY43" s="46"/>
      <c r="RMZ43" s="46"/>
      <c r="RNA43" s="46"/>
      <c r="RNB43" s="46"/>
      <c r="RNC43" s="46"/>
      <c r="RND43" s="46"/>
      <c r="RNE43" s="46"/>
      <c r="RNF43" s="46"/>
      <c r="RNG43" s="46"/>
      <c r="RNH43" s="46"/>
      <c r="RNI43" s="46"/>
      <c r="RNJ43" s="46"/>
      <c r="RNK43" s="46"/>
      <c r="RNL43" s="46"/>
      <c r="RNM43" s="46"/>
      <c r="RNN43" s="46"/>
      <c r="RNO43" s="46"/>
      <c r="RNP43" s="46"/>
      <c r="RNQ43" s="46"/>
      <c r="RNR43" s="46"/>
      <c r="RNS43" s="46"/>
      <c r="RNT43" s="46"/>
      <c r="RNU43" s="46"/>
      <c r="RNV43" s="46"/>
      <c r="RNW43" s="46"/>
      <c r="RNX43" s="46"/>
      <c r="RNY43" s="46"/>
      <c r="RNZ43" s="46"/>
      <c r="ROA43" s="46"/>
      <c r="ROB43" s="46"/>
      <c r="ROC43" s="46"/>
      <c r="ROD43" s="46"/>
      <c r="ROE43" s="46"/>
      <c r="ROF43" s="46"/>
      <c r="ROG43" s="46"/>
      <c r="ROH43" s="46"/>
      <c r="ROI43" s="46"/>
      <c r="ROJ43" s="46"/>
      <c r="ROK43" s="46"/>
      <c r="ROL43" s="46"/>
      <c r="ROM43" s="46"/>
      <c r="RON43" s="46"/>
      <c r="ROO43" s="46"/>
      <c r="ROP43" s="46"/>
      <c r="ROQ43" s="46"/>
      <c r="ROR43" s="46"/>
      <c r="ROS43" s="46"/>
      <c r="ROT43" s="46"/>
      <c r="ROU43" s="46"/>
      <c r="ROV43" s="46"/>
      <c r="ROW43" s="46"/>
      <c r="ROX43" s="46"/>
      <c r="ROY43" s="46"/>
      <c r="ROZ43" s="46"/>
      <c r="RPA43" s="46"/>
      <c r="RPB43" s="46"/>
      <c r="RPC43" s="46"/>
      <c r="RPD43" s="46"/>
      <c r="RPE43" s="46"/>
      <c r="RPF43" s="46"/>
      <c r="RPG43" s="46"/>
      <c r="RPH43" s="46"/>
      <c r="RPI43" s="46"/>
      <c r="RPJ43" s="46"/>
      <c r="RPK43" s="46"/>
      <c r="RPL43" s="46"/>
      <c r="RPM43" s="46"/>
      <c r="RPN43" s="46"/>
      <c r="RPO43" s="46"/>
      <c r="RPP43" s="46"/>
      <c r="RPQ43" s="46"/>
      <c r="RPR43" s="46"/>
      <c r="RPS43" s="46"/>
      <c r="RPT43" s="46"/>
      <c r="RPU43" s="46"/>
      <c r="RPV43" s="46"/>
      <c r="RPW43" s="46"/>
      <c r="RPX43" s="46"/>
      <c r="RPY43" s="46"/>
      <c r="RPZ43" s="46"/>
      <c r="RQA43" s="46"/>
      <c r="RQB43" s="46"/>
      <c r="RQC43" s="46"/>
      <c r="RQD43" s="46"/>
      <c r="RQE43" s="46"/>
      <c r="RQF43" s="46"/>
      <c r="RQG43" s="46"/>
      <c r="RQH43" s="46"/>
      <c r="RQI43" s="46"/>
      <c r="RQJ43" s="46"/>
      <c r="RQK43" s="46"/>
      <c r="RQL43" s="46"/>
      <c r="RQM43" s="46"/>
      <c r="RQN43" s="46"/>
      <c r="RQO43" s="46"/>
      <c r="RQP43" s="46"/>
      <c r="RQQ43" s="46"/>
      <c r="RQR43" s="46"/>
      <c r="RQS43" s="46"/>
      <c r="RQT43" s="46"/>
      <c r="RQU43" s="46"/>
      <c r="RQV43" s="46"/>
      <c r="RQW43" s="46"/>
      <c r="RQX43" s="46"/>
      <c r="RQY43" s="46"/>
      <c r="RQZ43" s="46"/>
      <c r="RRA43" s="46"/>
      <c r="RRB43" s="46"/>
      <c r="RRC43" s="46"/>
      <c r="RRD43" s="46"/>
      <c r="RRE43" s="46"/>
      <c r="RRF43" s="46"/>
      <c r="RRG43" s="46"/>
      <c r="RRH43" s="46"/>
      <c r="RRI43" s="46"/>
      <c r="RRJ43" s="46"/>
      <c r="RRK43" s="46"/>
      <c r="RRL43" s="46"/>
      <c r="RRM43" s="46"/>
      <c r="RRN43" s="46"/>
      <c r="RRO43" s="46"/>
      <c r="RRP43" s="46"/>
      <c r="RRQ43" s="46"/>
      <c r="RRR43" s="46"/>
      <c r="RRS43" s="46"/>
      <c r="RRT43" s="46"/>
      <c r="RRU43" s="46"/>
      <c r="RRV43" s="46"/>
      <c r="RRW43" s="46"/>
      <c r="RRX43" s="46"/>
      <c r="RRY43" s="46"/>
      <c r="RRZ43" s="46"/>
      <c r="RSA43" s="46"/>
      <c r="RSB43" s="46"/>
      <c r="RSC43" s="46"/>
      <c r="RSD43" s="46"/>
      <c r="RSE43" s="46"/>
      <c r="RSF43" s="46"/>
      <c r="RSG43" s="46"/>
      <c r="RSH43" s="46"/>
      <c r="RSI43" s="46"/>
      <c r="RSJ43" s="46"/>
      <c r="RSK43" s="46"/>
      <c r="RSL43" s="46"/>
      <c r="RSM43" s="46"/>
      <c r="RSN43" s="46"/>
      <c r="RSO43" s="46"/>
      <c r="RSP43" s="46"/>
      <c r="RSQ43" s="46"/>
      <c r="RSR43" s="46"/>
      <c r="RSS43" s="46"/>
      <c r="RST43" s="46"/>
      <c r="RSU43" s="46"/>
      <c r="RSV43" s="46"/>
      <c r="RSW43" s="46"/>
      <c r="RSX43" s="46"/>
      <c r="RSY43" s="46"/>
      <c r="RSZ43" s="46"/>
      <c r="RTA43" s="46"/>
      <c r="RTB43" s="46"/>
      <c r="RTC43" s="46"/>
      <c r="RTD43" s="46"/>
      <c r="RTE43" s="46"/>
      <c r="RTF43" s="46"/>
      <c r="RTG43" s="46"/>
      <c r="RTH43" s="46"/>
      <c r="RTI43" s="46"/>
      <c r="RTJ43" s="46"/>
      <c r="RTK43" s="46"/>
      <c r="RTL43" s="46"/>
      <c r="RTM43" s="46"/>
      <c r="RTN43" s="46"/>
      <c r="RTO43" s="46"/>
      <c r="RTP43" s="46"/>
      <c r="RTQ43" s="46"/>
      <c r="RTR43" s="46"/>
      <c r="RTS43" s="46"/>
      <c r="RTT43" s="46"/>
      <c r="RTU43" s="46"/>
      <c r="RTV43" s="46"/>
      <c r="RTW43" s="46"/>
      <c r="RTX43" s="46"/>
      <c r="RTY43" s="46"/>
      <c r="RTZ43" s="46"/>
      <c r="RUA43" s="46"/>
      <c r="RUB43" s="46"/>
      <c r="RUC43" s="46"/>
      <c r="RUD43" s="46"/>
      <c r="RUE43" s="46"/>
      <c r="RUF43" s="46"/>
      <c r="RUG43" s="46"/>
      <c r="RUH43" s="46"/>
      <c r="RUI43" s="46"/>
      <c r="RUJ43" s="46"/>
      <c r="RUK43" s="46"/>
      <c r="RUL43" s="46"/>
      <c r="RUM43" s="46"/>
      <c r="RUN43" s="46"/>
      <c r="RUO43" s="46"/>
      <c r="RUP43" s="46"/>
      <c r="RUQ43" s="46"/>
      <c r="RUR43" s="46"/>
      <c r="RUS43" s="46"/>
      <c r="RUT43" s="46"/>
      <c r="RUU43" s="46"/>
      <c r="RUV43" s="46"/>
      <c r="RUW43" s="46"/>
      <c r="RUX43" s="46"/>
      <c r="RUY43" s="46"/>
      <c r="RUZ43" s="46"/>
      <c r="RVA43" s="46"/>
      <c r="RVB43" s="46"/>
      <c r="RVC43" s="46"/>
      <c r="RVD43" s="46"/>
      <c r="RVE43" s="46"/>
      <c r="RVF43" s="46"/>
      <c r="RVG43" s="46"/>
      <c r="RVH43" s="46"/>
      <c r="RVI43" s="46"/>
      <c r="RVJ43" s="46"/>
      <c r="RVK43" s="46"/>
      <c r="RVL43" s="46"/>
      <c r="RVM43" s="46"/>
      <c r="RVN43" s="46"/>
      <c r="RVO43" s="46"/>
      <c r="RVP43" s="46"/>
      <c r="RVQ43" s="46"/>
      <c r="RVR43" s="46"/>
      <c r="RVS43" s="46"/>
      <c r="RVT43" s="46"/>
      <c r="RVU43" s="46"/>
      <c r="RVV43" s="46"/>
      <c r="RVW43" s="46"/>
      <c r="RVX43" s="46"/>
      <c r="RVY43" s="46"/>
      <c r="RVZ43" s="46"/>
      <c r="RWA43" s="46"/>
      <c r="RWB43" s="46"/>
      <c r="RWC43" s="46"/>
      <c r="RWD43" s="46"/>
      <c r="RWE43" s="46"/>
      <c r="RWF43" s="46"/>
      <c r="RWG43" s="46"/>
      <c r="RWH43" s="46"/>
      <c r="RWI43" s="46"/>
      <c r="RWJ43" s="46"/>
      <c r="RWK43" s="46"/>
      <c r="RWL43" s="46"/>
      <c r="RWM43" s="46"/>
      <c r="RWN43" s="46"/>
      <c r="RWO43" s="46"/>
      <c r="RWP43" s="46"/>
      <c r="RWQ43" s="46"/>
      <c r="RWR43" s="46"/>
      <c r="RWS43" s="46"/>
      <c r="RWT43" s="46"/>
      <c r="RWU43" s="46"/>
      <c r="RWV43" s="46"/>
      <c r="RWW43" s="46"/>
      <c r="RWX43" s="46"/>
      <c r="RWY43" s="46"/>
      <c r="RWZ43" s="46"/>
      <c r="RXA43" s="46"/>
      <c r="RXB43" s="46"/>
      <c r="RXC43" s="46"/>
      <c r="RXD43" s="46"/>
      <c r="RXE43" s="46"/>
      <c r="RXF43" s="46"/>
      <c r="RXG43" s="46"/>
      <c r="RXH43" s="46"/>
      <c r="RXI43" s="46"/>
      <c r="RXJ43" s="46"/>
      <c r="RXK43" s="46"/>
      <c r="RXL43" s="46"/>
      <c r="RXM43" s="46"/>
      <c r="RXN43" s="46"/>
      <c r="RXO43" s="46"/>
      <c r="RXP43" s="46"/>
      <c r="RXQ43" s="46"/>
      <c r="RXR43" s="46"/>
      <c r="RXS43" s="46"/>
      <c r="RXT43" s="46"/>
      <c r="RXU43" s="46"/>
      <c r="RXV43" s="46"/>
      <c r="RXW43" s="46"/>
      <c r="RXX43" s="46"/>
      <c r="RXY43" s="46"/>
      <c r="RXZ43" s="46"/>
      <c r="RYA43" s="46"/>
      <c r="RYB43" s="46"/>
      <c r="RYC43" s="46"/>
      <c r="RYD43" s="46"/>
      <c r="RYE43" s="46"/>
      <c r="RYF43" s="46"/>
      <c r="RYG43" s="46"/>
      <c r="RYH43" s="46"/>
      <c r="RYI43" s="46"/>
      <c r="RYJ43" s="46"/>
      <c r="RYK43" s="46"/>
      <c r="RYL43" s="46"/>
      <c r="RYM43" s="46"/>
      <c r="RYN43" s="46"/>
      <c r="RYO43" s="46"/>
      <c r="RYP43" s="46"/>
      <c r="RYQ43" s="46"/>
      <c r="RYR43" s="46"/>
      <c r="RYS43" s="46"/>
      <c r="RYT43" s="46"/>
      <c r="RYU43" s="46"/>
      <c r="RYV43" s="46"/>
      <c r="RYW43" s="46"/>
      <c r="RYX43" s="46"/>
      <c r="RYY43" s="46"/>
      <c r="RYZ43" s="46"/>
      <c r="RZA43" s="46"/>
      <c r="RZB43" s="46"/>
      <c r="RZC43" s="46"/>
      <c r="RZD43" s="46"/>
      <c r="RZE43" s="46"/>
      <c r="RZF43" s="46"/>
      <c r="RZG43" s="46"/>
      <c r="RZH43" s="46"/>
      <c r="RZI43" s="46"/>
      <c r="RZJ43" s="46"/>
      <c r="RZK43" s="46"/>
      <c r="RZL43" s="46"/>
      <c r="RZM43" s="46"/>
      <c r="RZN43" s="46"/>
      <c r="RZO43" s="46"/>
      <c r="RZP43" s="46"/>
      <c r="RZQ43" s="46"/>
      <c r="RZR43" s="46"/>
      <c r="RZS43" s="46"/>
      <c r="RZT43" s="46"/>
      <c r="RZU43" s="46"/>
      <c r="RZV43" s="46"/>
      <c r="RZW43" s="46"/>
      <c r="RZX43" s="46"/>
      <c r="RZY43" s="46"/>
      <c r="RZZ43" s="46"/>
      <c r="SAA43" s="46"/>
      <c r="SAB43" s="46"/>
      <c r="SAC43" s="46"/>
      <c r="SAD43" s="46"/>
      <c r="SAE43" s="46"/>
      <c r="SAF43" s="46"/>
      <c r="SAG43" s="46"/>
      <c r="SAH43" s="46"/>
      <c r="SAI43" s="46"/>
      <c r="SAJ43" s="46"/>
      <c r="SAK43" s="46"/>
      <c r="SAL43" s="46"/>
      <c r="SAM43" s="46"/>
      <c r="SAN43" s="46"/>
      <c r="SAO43" s="46"/>
      <c r="SAP43" s="46"/>
      <c r="SAQ43" s="46"/>
      <c r="SAR43" s="46"/>
      <c r="SAS43" s="46"/>
      <c r="SAT43" s="46"/>
      <c r="SAU43" s="46"/>
      <c r="SAV43" s="46"/>
      <c r="SAW43" s="46"/>
      <c r="SAX43" s="46"/>
      <c r="SAY43" s="46"/>
      <c r="SAZ43" s="46"/>
      <c r="SBA43" s="46"/>
      <c r="SBB43" s="46"/>
      <c r="SBC43" s="46"/>
      <c r="SBD43" s="46"/>
      <c r="SBE43" s="46"/>
      <c r="SBF43" s="46"/>
      <c r="SBG43" s="46"/>
      <c r="SBH43" s="46"/>
      <c r="SBI43" s="46"/>
      <c r="SBJ43" s="46"/>
      <c r="SBK43" s="46"/>
      <c r="SBL43" s="46"/>
      <c r="SBM43" s="46"/>
      <c r="SBN43" s="46"/>
      <c r="SBO43" s="46"/>
      <c r="SBP43" s="46"/>
      <c r="SBQ43" s="46"/>
      <c r="SBR43" s="46"/>
      <c r="SBS43" s="46"/>
      <c r="SBT43" s="46"/>
      <c r="SBU43" s="46"/>
      <c r="SBV43" s="46"/>
      <c r="SBW43" s="46"/>
      <c r="SBX43" s="46"/>
      <c r="SBY43" s="46"/>
      <c r="SBZ43" s="46"/>
      <c r="SCA43" s="46"/>
      <c r="SCB43" s="46"/>
      <c r="SCC43" s="46"/>
      <c r="SCD43" s="46"/>
      <c r="SCE43" s="46"/>
      <c r="SCF43" s="46"/>
      <c r="SCG43" s="46"/>
      <c r="SCH43" s="46"/>
      <c r="SCI43" s="46"/>
      <c r="SCJ43" s="46"/>
      <c r="SCK43" s="46"/>
      <c r="SCL43" s="46"/>
      <c r="SCM43" s="46"/>
      <c r="SCN43" s="46"/>
      <c r="SCO43" s="46"/>
      <c r="SCP43" s="46"/>
      <c r="SCQ43" s="46"/>
      <c r="SCR43" s="46"/>
      <c r="SCS43" s="46"/>
      <c r="SCT43" s="46"/>
      <c r="SCU43" s="46"/>
      <c r="SCV43" s="46"/>
      <c r="SCW43" s="46"/>
      <c r="SCX43" s="46"/>
      <c r="SCY43" s="46"/>
      <c r="SCZ43" s="46"/>
      <c r="SDA43" s="46"/>
      <c r="SDB43" s="46"/>
      <c r="SDC43" s="46"/>
      <c r="SDD43" s="46"/>
      <c r="SDE43" s="46"/>
      <c r="SDF43" s="46"/>
      <c r="SDG43" s="46"/>
      <c r="SDH43" s="46"/>
      <c r="SDI43" s="46"/>
      <c r="SDJ43" s="46"/>
      <c r="SDK43" s="46"/>
      <c r="SDL43" s="46"/>
      <c r="SDM43" s="46"/>
      <c r="SDN43" s="46"/>
      <c r="SDO43" s="46"/>
      <c r="SDP43" s="46"/>
      <c r="SDQ43" s="46"/>
      <c r="SDR43" s="46"/>
      <c r="SDS43" s="46"/>
      <c r="SDT43" s="46"/>
      <c r="SDU43" s="46"/>
      <c r="SDV43" s="46"/>
      <c r="SDW43" s="46"/>
      <c r="SDX43" s="46"/>
      <c r="SDY43" s="46"/>
      <c r="SDZ43" s="46"/>
      <c r="SEA43" s="46"/>
      <c r="SEB43" s="46"/>
      <c r="SEC43" s="46"/>
      <c r="SED43" s="46"/>
      <c r="SEE43" s="46"/>
      <c r="SEF43" s="46"/>
      <c r="SEG43" s="46"/>
      <c r="SEH43" s="46"/>
      <c r="SEI43" s="46"/>
      <c r="SEJ43" s="46"/>
      <c r="SEK43" s="46"/>
      <c r="SEL43" s="46"/>
      <c r="SEM43" s="46"/>
      <c r="SEN43" s="46"/>
      <c r="SEO43" s="46"/>
      <c r="SEP43" s="46"/>
      <c r="SEQ43" s="46"/>
      <c r="SER43" s="46"/>
      <c r="SES43" s="46"/>
      <c r="SET43" s="46"/>
      <c r="SEU43" s="46"/>
      <c r="SEV43" s="46"/>
      <c r="SEW43" s="46"/>
      <c r="SEX43" s="46"/>
      <c r="SEY43" s="46"/>
      <c r="SEZ43" s="46"/>
      <c r="SFA43" s="46"/>
      <c r="SFB43" s="46"/>
      <c r="SFC43" s="46"/>
      <c r="SFD43" s="46"/>
      <c r="SFE43" s="46"/>
      <c r="SFF43" s="46"/>
      <c r="SFG43" s="46"/>
      <c r="SFH43" s="46"/>
      <c r="SFI43" s="46"/>
      <c r="SFJ43" s="46"/>
      <c r="SFK43" s="46"/>
      <c r="SFL43" s="46"/>
      <c r="SFM43" s="46"/>
      <c r="SFN43" s="46"/>
      <c r="SFO43" s="46"/>
      <c r="SFP43" s="46"/>
      <c r="SFQ43" s="46"/>
      <c r="SFR43" s="46"/>
      <c r="SFS43" s="46"/>
      <c r="SFT43" s="46"/>
      <c r="SFU43" s="46"/>
      <c r="SFV43" s="46"/>
      <c r="SFW43" s="46"/>
      <c r="SFX43" s="46"/>
      <c r="SFY43" s="46"/>
      <c r="SFZ43" s="46"/>
      <c r="SGA43" s="46"/>
      <c r="SGB43" s="46"/>
      <c r="SGC43" s="46"/>
      <c r="SGD43" s="46"/>
      <c r="SGE43" s="46"/>
      <c r="SGF43" s="46"/>
      <c r="SGG43" s="46"/>
      <c r="SGH43" s="46"/>
      <c r="SGI43" s="46"/>
      <c r="SGJ43" s="46"/>
      <c r="SGK43" s="46"/>
      <c r="SGL43" s="46"/>
      <c r="SGM43" s="46"/>
      <c r="SGN43" s="46"/>
      <c r="SGO43" s="46"/>
      <c r="SGP43" s="46"/>
      <c r="SGQ43" s="46"/>
      <c r="SGR43" s="46"/>
      <c r="SGS43" s="46"/>
      <c r="SGT43" s="46"/>
      <c r="SGU43" s="46"/>
      <c r="SGV43" s="46"/>
      <c r="SGW43" s="46"/>
      <c r="SGX43" s="46"/>
      <c r="SGY43" s="46"/>
      <c r="SGZ43" s="46"/>
      <c r="SHA43" s="46"/>
      <c r="SHB43" s="46"/>
      <c r="SHC43" s="46"/>
      <c r="SHD43" s="46"/>
      <c r="SHE43" s="46"/>
      <c r="SHF43" s="46"/>
      <c r="SHG43" s="46"/>
      <c r="SHH43" s="46"/>
      <c r="SHI43" s="46"/>
      <c r="SHJ43" s="46"/>
      <c r="SHK43" s="46"/>
      <c r="SHL43" s="46"/>
      <c r="SHM43" s="46"/>
      <c r="SHN43" s="46"/>
      <c r="SHO43" s="46"/>
      <c r="SHP43" s="46"/>
      <c r="SHQ43" s="46"/>
      <c r="SHR43" s="46"/>
      <c r="SHS43" s="46"/>
      <c r="SHT43" s="46"/>
      <c r="SHU43" s="46"/>
      <c r="SHV43" s="46"/>
      <c r="SHW43" s="46"/>
      <c r="SHX43" s="46"/>
      <c r="SHY43" s="46"/>
      <c r="SHZ43" s="46"/>
      <c r="SIA43" s="46"/>
      <c r="SIB43" s="46"/>
      <c r="SIC43" s="46"/>
      <c r="SID43" s="46"/>
      <c r="SIE43" s="46"/>
      <c r="SIF43" s="46"/>
      <c r="SIG43" s="46"/>
      <c r="SIH43" s="46"/>
      <c r="SII43" s="46"/>
      <c r="SIJ43" s="46"/>
      <c r="SIK43" s="46"/>
      <c r="SIL43" s="46"/>
      <c r="SIM43" s="46"/>
      <c r="SIN43" s="46"/>
      <c r="SIO43" s="46"/>
      <c r="SIP43" s="46"/>
      <c r="SIQ43" s="46"/>
      <c r="SIR43" s="46"/>
      <c r="SIS43" s="46"/>
      <c r="SIT43" s="46"/>
      <c r="SIU43" s="46"/>
      <c r="SIV43" s="46"/>
      <c r="SIW43" s="46"/>
      <c r="SIX43" s="46"/>
      <c r="SIY43" s="46"/>
      <c r="SIZ43" s="46"/>
      <c r="SJA43" s="46"/>
      <c r="SJB43" s="46"/>
      <c r="SJC43" s="46"/>
      <c r="SJD43" s="46"/>
      <c r="SJE43" s="46"/>
      <c r="SJF43" s="46"/>
      <c r="SJG43" s="46"/>
      <c r="SJH43" s="46"/>
      <c r="SJI43" s="46"/>
      <c r="SJJ43" s="46"/>
      <c r="SJK43" s="46"/>
      <c r="SJL43" s="46"/>
      <c r="SJM43" s="46"/>
      <c r="SJN43" s="46"/>
      <c r="SJO43" s="46"/>
      <c r="SJP43" s="46"/>
      <c r="SJQ43" s="46"/>
      <c r="SJR43" s="46"/>
      <c r="SJS43" s="46"/>
      <c r="SJT43" s="46"/>
      <c r="SJU43" s="46"/>
      <c r="SJV43" s="46"/>
      <c r="SJW43" s="46"/>
      <c r="SJX43" s="46"/>
      <c r="SJY43" s="46"/>
      <c r="SJZ43" s="46"/>
      <c r="SKA43" s="46"/>
      <c r="SKB43" s="46"/>
      <c r="SKC43" s="46"/>
      <c r="SKD43" s="46"/>
      <c r="SKE43" s="46"/>
      <c r="SKF43" s="46"/>
      <c r="SKG43" s="46"/>
      <c r="SKH43" s="46"/>
      <c r="SKI43" s="46"/>
      <c r="SKJ43" s="46"/>
      <c r="SKK43" s="46"/>
      <c r="SKL43" s="46"/>
      <c r="SKM43" s="46"/>
      <c r="SKN43" s="46"/>
      <c r="SKO43" s="46"/>
      <c r="SKP43" s="46"/>
      <c r="SKQ43" s="46"/>
      <c r="SKR43" s="46"/>
      <c r="SKS43" s="46"/>
      <c r="SKT43" s="46"/>
      <c r="SKU43" s="46"/>
      <c r="SKV43" s="46"/>
      <c r="SKW43" s="46"/>
      <c r="SKX43" s="46"/>
      <c r="SKY43" s="46"/>
      <c r="SKZ43" s="46"/>
      <c r="SLA43" s="46"/>
      <c r="SLB43" s="46"/>
      <c r="SLC43" s="46"/>
      <c r="SLD43" s="46"/>
      <c r="SLE43" s="46"/>
      <c r="SLF43" s="46"/>
      <c r="SLG43" s="46"/>
      <c r="SLH43" s="46"/>
      <c r="SLI43" s="46"/>
      <c r="SLJ43" s="46"/>
      <c r="SLK43" s="46"/>
      <c r="SLL43" s="46"/>
      <c r="SLM43" s="46"/>
      <c r="SLN43" s="46"/>
      <c r="SLO43" s="46"/>
      <c r="SLP43" s="46"/>
      <c r="SLQ43" s="46"/>
      <c r="SLR43" s="46"/>
      <c r="SLS43" s="46"/>
      <c r="SLT43" s="46"/>
      <c r="SLU43" s="46"/>
      <c r="SLV43" s="46"/>
      <c r="SLW43" s="46"/>
      <c r="SLX43" s="46"/>
      <c r="SLY43" s="46"/>
      <c r="SLZ43" s="46"/>
      <c r="SMA43" s="46"/>
      <c r="SMB43" s="46"/>
      <c r="SMC43" s="46"/>
      <c r="SMD43" s="46"/>
      <c r="SME43" s="46"/>
      <c r="SMF43" s="46"/>
      <c r="SMG43" s="46"/>
      <c r="SMH43" s="46"/>
      <c r="SMI43" s="46"/>
      <c r="SMJ43" s="46"/>
      <c r="SMK43" s="46"/>
      <c r="SML43" s="46"/>
      <c r="SMM43" s="46"/>
      <c r="SMN43" s="46"/>
      <c r="SMO43" s="46"/>
      <c r="SMP43" s="46"/>
      <c r="SMQ43" s="46"/>
      <c r="SMR43" s="46"/>
      <c r="SMS43" s="46"/>
      <c r="SMT43" s="46"/>
      <c r="SMU43" s="46"/>
      <c r="SMV43" s="46"/>
      <c r="SMW43" s="46"/>
      <c r="SMX43" s="46"/>
      <c r="SMY43" s="46"/>
      <c r="SMZ43" s="46"/>
      <c r="SNA43" s="46"/>
      <c r="SNB43" s="46"/>
      <c r="SNC43" s="46"/>
      <c r="SND43" s="46"/>
      <c r="SNE43" s="46"/>
      <c r="SNF43" s="46"/>
      <c r="SNG43" s="46"/>
      <c r="SNH43" s="46"/>
      <c r="SNI43" s="46"/>
      <c r="SNJ43" s="46"/>
      <c r="SNK43" s="46"/>
      <c r="SNL43" s="46"/>
      <c r="SNM43" s="46"/>
      <c r="SNN43" s="46"/>
      <c r="SNO43" s="46"/>
      <c r="SNP43" s="46"/>
      <c r="SNQ43" s="46"/>
      <c r="SNR43" s="46"/>
      <c r="SNS43" s="46"/>
      <c r="SNT43" s="46"/>
      <c r="SNU43" s="46"/>
      <c r="SNV43" s="46"/>
      <c r="SNW43" s="46"/>
      <c r="SNX43" s="46"/>
      <c r="SNY43" s="46"/>
      <c r="SNZ43" s="46"/>
      <c r="SOA43" s="46"/>
      <c r="SOB43" s="46"/>
      <c r="SOC43" s="46"/>
      <c r="SOD43" s="46"/>
      <c r="SOE43" s="46"/>
      <c r="SOF43" s="46"/>
      <c r="SOG43" s="46"/>
      <c r="SOH43" s="46"/>
      <c r="SOI43" s="46"/>
      <c r="SOJ43" s="46"/>
      <c r="SOK43" s="46"/>
      <c r="SOL43" s="46"/>
      <c r="SOM43" s="46"/>
      <c r="SON43" s="46"/>
      <c r="SOO43" s="46"/>
      <c r="SOP43" s="46"/>
      <c r="SOQ43" s="46"/>
      <c r="SOR43" s="46"/>
      <c r="SOS43" s="46"/>
      <c r="SOT43" s="46"/>
      <c r="SOU43" s="46"/>
      <c r="SOV43" s="46"/>
      <c r="SOW43" s="46"/>
      <c r="SOX43" s="46"/>
      <c r="SOY43" s="46"/>
      <c r="SOZ43" s="46"/>
      <c r="SPA43" s="46"/>
      <c r="SPB43" s="46"/>
      <c r="SPC43" s="46"/>
      <c r="SPD43" s="46"/>
      <c r="SPE43" s="46"/>
      <c r="SPF43" s="46"/>
      <c r="SPG43" s="46"/>
      <c r="SPH43" s="46"/>
      <c r="SPI43" s="46"/>
      <c r="SPJ43" s="46"/>
      <c r="SPK43" s="46"/>
      <c r="SPL43" s="46"/>
      <c r="SPM43" s="46"/>
      <c r="SPN43" s="46"/>
      <c r="SPO43" s="46"/>
      <c r="SPP43" s="46"/>
      <c r="SPQ43" s="46"/>
      <c r="SPR43" s="46"/>
      <c r="SPS43" s="46"/>
      <c r="SPT43" s="46"/>
      <c r="SPU43" s="46"/>
      <c r="SPV43" s="46"/>
      <c r="SPW43" s="46"/>
      <c r="SPX43" s="46"/>
      <c r="SPY43" s="46"/>
      <c r="SPZ43" s="46"/>
      <c r="SQA43" s="46"/>
      <c r="SQB43" s="46"/>
      <c r="SQC43" s="46"/>
      <c r="SQD43" s="46"/>
      <c r="SQE43" s="46"/>
      <c r="SQF43" s="46"/>
      <c r="SQG43" s="46"/>
      <c r="SQH43" s="46"/>
      <c r="SQI43" s="46"/>
      <c r="SQJ43" s="46"/>
      <c r="SQK43" s="46"/>
      <c r="SQL43" s="46"/>
      <c r="SQM43" s="46"/>
      <c r="SQN43" s="46"/>
      <c r="SQO43" s="46"/>
      <c r="SQP43" s="46"/>
      <c r="SQQ43" s="46"/>
      <c r="SQR43" s="46"/>
      <c r="SQS43" s="46"/>
      <c r="SQT43" s="46"/>
      <c r="SQU43" s="46"/>
      <c r="SQV43" s="46"/>
      <c r="SQW43" s="46"/>
      <c r="SQX43" s="46"/>
      <c r="SQY43" s="46"/>
      <c r="SQZ43" s="46"/>
      <c r="SRA43" s="46"/>
      <c r="SRB43" s="46"/>
      <c r="SRC43" s="46"/>
      <c r="SRD43" s="46"/>
      <c r="SRE43" s="46"/>
      <c r="SRF43" s="46"/>
      <c r="SRG43" s="46"/>
      <c r="SRH43" s="46"/>
      <c r="SRI43" s="46"/>
      <c r="SRJ43" s="46"/>
      <c r="SRK43" s="46"/>
      <c r="SRL43" s="46"/>
      <c r="SRM43" s="46"/>
      <c r="SRN43" s="46"/>
      <c r="SRO43" s="46"/>
      <c r="SRP43" s="46"/>
      <c r="SRQ43" s="46"/>
      <c r="SRR43" s="46"/>
      <c r="SRS43" s="46"/>
      <c r="SRT43" s="46"/>
      <c r="SRU43" s="46"/>
      <c r="SRV43" s="46"/>
      <c r="SRW43" s="46"/>
      <c r="SRX43" s="46"/>
      <c r="SRY43" s="46"/>
      <c r="SRZ43" s="46"/>
      <c r="SSA43" s="46"/>
      <c r="SSB43" s="46"/>
      <c r="SSC43" s="46"/>
      <c r="SSD43" s="46"/>
      <c r="SSE43" s="46"/>
      <c r="SSF43" s="46"/>
      <c r="SSG43" s="46"/>
      <c r="SSH43" s="46"/>
      <c r="SSI43" s="46"/>
      <c r="SSJ43" s="46"/>
      <c r="SSK43" s="46"/>
      <c r="SSL43" s="46"/>
      <c r="SSM43" s="46"/>
      <c r="SSN43" s="46"/>
      <c r="SSO43" s="46"/>
      <c r="SSP43" s="46"/>
      <c r="SSQ43" s="46"/>
      <c r="SSR43" s="46"/>
      <c r="SSS43" s="46"/>
      <c r="SST43" s="46"/>
      <c r="SSU43" s="46"/>
      <c r="SSV43" s="46"/>
      <c r="SSW43" s="46"/>
      <c r="SSX43" s="46"/>
      <c r="SSY43" s="46"/>
      <c r="SSZ43" s="46"/>
      <c r="STA43" s="46"/>
      <c r="STB43" s="46"/>
      <c r="STC43" s="46"/>
      <c r="STD43" s="46"/>
      <c r="STE43" s="46"/>
      <c r="STF43" s="46"/>
      <c r="STG43" s="46"/>
      <c r="STH43" s="46"/>
      <c r="STI43" s="46"/>
      <c r="STJ43" s="46"/>
      <c r="STK43" s="46"/>
      <c r="STL43" s="46"/>
      <c r="STM43" s="46"/>
      <c r="STN43" s="46"/>
      <c r="STO43" s="46"/>
      <c r="STP43" s="46"/>
      <c r="STQ43" s="46"/>
      <c r="STR43" s="46"/>
      <c r="STS43" s="46"/>
      <c r="STT43" s="46"/>
      <c r="STU43" s="46"/>
      <c r="STV43" s="46"/>
      <c r="STW43" s="46"/>
      <c r="STX43" s="46"/>
      <c r="STY43" s="46"/>
      <c r="STZ43" s="46"/>
      <c r="SUA43" s="46"/>
      <c r="SUB43" s="46"/>
      <c r="SUC43" s="46"/>
      <c r="SUD43" s="46"/>
      <c r="SUE43" s="46"/>
      <c r="SUF43" s="46"/>
      <c r="SUG43" s="46"/>
      <c r="SUH43" s="46"/>
      <c r="SUI43" s="46"/>
      <c r="SUJ43" s="46"/>
      <c r="SUK43" s="46"/>
      <c r="SUL43" s="46"/>
      <c r="SUM43" s="46"/>
      <c r="SUN43" s="46"/>
      <c r="SUO43" s="46"/>
      <c r="SUP43" s="46"/>
      <c r="SUQ43" s="46"/>
      <c r="SUR43" s="46"/>
      <c r="SUS43" s="46"/>
      <c r="SUT43" s="46"/>
      <c r="SUU43" s="46"/>
      <c r="SUV43" s="46"/>
      <c r="SUW43" s="46"/>
      <c r="SUX43" s="46"/>
      <c r="SUY43" s="46"/>
      <c r="SUZ43" s="46"/>
      <c r="SVA43" s="46"/>
      <c r="SVB43" s="46"/>
      <c r="SVC43" s="46"/>
      <c r="SVD43" s="46"/>
      <c r="SVE43" s="46"/>
      <c r="SVF43" s="46"/>
      <c r="SVG43" s="46"/>
      <c r="SVH43" s="46"/>
      <c r="SVI43" s="46"/>
      <c r="SVJ43" s="46"/>
      <c r="SVK43" s="46"/>
      <c r="SVL43" s="46"/>
      <c r="SVM43" s="46"/>
      <c r="SVN43" s="46"/>
      <c r="SVO43" s="46"/>
      <c r="SVP43" s="46"/>
      <c r="SVQ43" s="46"/>
      <c r="SVR43" s="46"/>
      <c r="SVS43" s="46"/>
      <c r="SVT43" s="46"/>
      <c r="SVU43" s="46"/>
      <c r="SVV43" s="46"/>
      <c r="SVW43" s="46"/>
      <c r="SVX43" s="46"/>
      <c r="SVY43" s="46"/>
      <c r="SVZ43" s="46"/>
      <c r="SWA43" s="46"/>
      <c r="SWB43" s="46"/>
      <c r="SWC43" s="46"/>
      <c r="SWD43" s="46"/>
      <c r="SWE43" s="46"/>
      <c r="SWF43" s="46"/>
      <c r="SWG43" s="46"/>
      <c r="SWH43" s="46"/>
      <c r="SWI43" s="46"/>
      <c r="SWJ43" s="46"/>
      <c r="SWK43" s="46"/>
      <c r="SWL43" s="46"/>
      <c r="SWM43" s="46"/>
      <c r="SWN43" s="46"/>
      <c r="SWO43" s="46"/>
      <c r="SWP43" s="46"/>
      <c r="SWQ43" s="46"/>
      <c r="SWR43" s="46"/>
      <c r="SWS43" s="46"/>
      <c r="SWT43" s="46"/>
      <c r="SWU43" s="46"/>
      <c r="SWV43" s="46"/>
      <c r="SWW43" s="46"/>
      <c r="SWX43" s="46"/>
      <c r="SWY43" s="46"/>
      <c r="SWZ43" s="46"/>
      <c r="SXA43" s="46"/>
      <c r="SXB43" s="46"/>
      <c r="SXC43" s="46"/>
      <c r="SXD43" s="46"/>
      <c r="SXE43" s="46"/>
      <c r="SXF43" s="46"/>
      <c r="SXG43" s="46"/>
      <c r="SXH43" s="46"/>
      <c r="SXI43" s="46"/>
      <c r="SXJ43" s="46"/>
      <c r="SXK43" s="46"/>
      <c r="SXL43" s="46"/>
      <c r="SXM43" s="46"/>
      <c r="SXN43" s="46"/>
      <c r="SXO43" s="46"/>
      <c r="SXP43" s="46"/>
      <c r="SXQ43" s="46"/>
      <c r="SXR43" s="46"/>
      <c r="SXS43" s="46"/>
      <c r="SXT43" s="46"/>
      <c r="SXU43" s="46"/>
      <c r="SXV43" s="46"/>
      <c r="SXW43" s="46"/>
      <c r="SXX43" s="46"/>
      <c r="SXY43" s="46"/>
      <c r="SXZ43" s="46"/>
      <c r="SYA43" s="46"/>
      <c r="SYB43" s="46"/>
      <c r="SYC43" s="46"/>
      <c r="SYD43" s="46"/>
      <c r="SYE43" s="46"/>
      <c r="SYF43" s="46"/>
      <c r="SYG43" s="46"/>
      <c r="SYH43" s="46"/>
      <c r="SYI43" s="46"/>
      <c r="SYJ43" s="46"/>
      <c r="SYK43" s="46"/>
      <c r="SYL43" s="46"/>
      <c r="SYM43" s="46"/>
      <c r="SYN43" s="46"/>
      <c r="SYO43" s="46"/>
      <c r="SYP43" s="46"/>
      <c r="SYQ43" s="46"/>
      <c r="SYR43" s="46"/>
      <c r="SYS43" s="46"/>
      <c r="SYT43" s="46"/>
      <c r="SYU43" s="46"/>
      <c r="SYV43" s="46"/>
      <c r="SYW43" s="46"/>
      <c r="SYX43" s="46"/>
      <c r="SYY43" s="46"/>
      <c r="SYZ43" s="46"/>
      <c r="SZA43" s="46"/>
      <c r="SZB43" s="46"/>
      <c r="SZC43" s="46"/>
      <c r="SZD43" s="46"/>
      <c r="SZE43" s="46"/>
      <c r="SZF43" s="46"/>
      <c r="SZG43" s="46"/>
      <c r="SZH43" s="46"/>
      <c r="SZI43" s="46"/>
      <c r="SZJ43" s="46"/>
      <c r="SZK43" s="46"/>
      <c r="SZL43" s="46"/>
      <c r="SZM43" s="46"/>
      <c r="SZN43" s="46"/>
      <c r="SZO43" s="46"/>
      <c r="SZP43" s="46"/>
      <c r="SZQ43" s="46"/>
      <c r="SZR43" s="46"/>
      <c r="SZS43" s="46"/>
      <c r="SZT43" s="46"/>
      <c r="SZU43" s="46"/>
      <c r="SZV43" s="46"/>
      <c r="SZW43" s="46"/>
      <c r="SZX43" s="46"/>
      <c r="SZY43" s="46"/>
      <c r="SZZ43" s="46"/>
      <c r="TAA43" s="46"/>
      <c r="TAB43" s="46"/>
      <c r="TAC43" s="46"/>
      <c r="TAD43" s="46"/>
      <c r="TAE43" s="46"/>
      <c r="TAF43" s="46"/>
      <c r="TAG43" s="46"/>
      <c r="TAH43" s="46"/>
      <c r="TAI43" s="46"/>
      <c r="TAJ43" s="46"/>
      <c r="TAK43" s="46"/>
      <c r="TAL43" s="46"/>
      <c r="TAM43" s="46"/>
      <c r="TAN43" s="46"/>
      <c r="TAO43" s="46"/>
      <c r="TAP43" s="46"/>
      <c r="TAQ43" s="46"/>
      <c r="TAR43" s="46"/>
      <c r="TAS43" s="46"/>
      <c r="TAT43" s="46"/>
      <c r="TAU43" s="46"/>
      <c r="TAV43" s="46"/>
      <c r="TAW43" s="46"/>
      <c r="TAX43" s="46"/>
      <c r="TAY43" s="46"/>
      <c r="TAZ43" s="46"/>
      <c r="TBA43" s="46"/>
      <c r="TBB43" s="46"/>
      <c r="TBC43" s="46"/>
      <c r="TBD43" s="46"/>
      <c r="TBE43" s="46"/>
      <c r="TBF43" s="46"/>
      <c r="TBG43" s="46"/>
      <c r="TBH43" s="46"/>
      <c r="TBI43" s="46"/>
      <c r="TBJ43" s="46"/>
      <c r="TBK43" s="46"/>
      <c r="TBL43" s="46"/>
      <c r="TBM43" s="46"/>
      <c r="TBN43" s="46"/>
      <c r="TBO43" s="46"/>
      <c r="TBP43" s="46"/>
      <c r="TBQ43" s="46"/>
      <c r="TBR43" s="46"/>
      <c r="TBS43" s="46"/>
      <c r="TBT43" s="46"/>
      <c r="TBU43" s="46"/>
      <c r="TBV43" s="46"/>
      <c r="TBW43" s="46"/>
      <c r="TBX43" s="46"/>
      <c r="TBY43" s="46"/>
      <c r="TBZ43" s="46"/>
      <c r="TCA43" s="46"/>
      <c r="TCB43" s="46"/>
      <c r="TCC43" s="46"/>
      <c r="TCD43" s="46"/>
      <c r="TCE43" s="46"/>
      <c r="TCF43" s="46"/>
      <c r="TCG43" s="46"/>
      <c r="TCH43" s="46"/>
      <c r="TCI43" s="46"/>
      <c r="TCJ43" s="46"/>
      <c r="TCK43" s="46"/>
      <c r="TCL43" s="46"/>
      <c r="TCM43" s="46"/>
      <c r="TCN43" s="46"/>
      <c r="TCO43" s="46"/>
      <c r="TCP43" s="46"/>
      <c r="TCQ43" s="46"/>
      <c r="TCR43" s="46"/>
      <c r="TCS43" s="46"/>
      <c r="TCT43" s="46"/>
      <c r="TCU43" s="46"/>
      <c r="TCV43" s="46"/>
      <c r="TCW43" s="46"/>
      <c r="TCX43" s="46"/>
      <c r="TCY43" s="46"/>
      <c r="TCZ43" s="46"/>
      <c r="TDA43" s="46"/>
      <c r="TDB43" s="46"/>
      <c r="TDC43" s="46"/>
      <c r="TDD43" s="46"/>
      <c r="TDE43" s="46"/>
      <c r="TDF43" s="46"/>
      <c r="TDG43" s="46"/>
      <c r="TDH43" s="46"/>
      <c r="TDI43" s="46"/>
      <c r="TDJ43" s="46"/>
      <c r="TDK43" s="46"/>
      <c r="TDL43" s="46"/>
      <c r="TDM43" s="46"/>
      <c r="TDN43" s="46"/>
      <c r="TDO43" s="46"/>
      <c r="TDP43" s="46"/>
      <c r="TDQ43" s="46"/>
      <c r="TDR43" s="46"/>
      <c r="TDS43" s="46"/>
      <c r="TDT43" s="46"/>
      <c r="TDU43" s="46"/>
      <c r="TDV43" s="46"/>
      <c r="TDW43" s="46"/>
      <c r="TDX43" s="46"/>
      <c r="TDY43" s="46"/>
      <c r="TDZ43" s="46"/>
      <c r="TEA43" s="46"/>
      <c r="TEB43" s="46"/>
      <c r="TEC43" s="46"/>
      <c r="TED43" s="46"/>
      <c r="TEE43" s="46"/>
      <c r="TEF43" s="46"/>
      <c r="TEG43" s="46"/>
      <c r="TEH43" s="46"/>
      <c r="TEI43" s="46"/>
      <c r="TEJ43" s="46"/>
      <c r="TEK43" s="46"/>
      <c r="TEL43" s="46"/>
      <c r="TEM43" s="46"/>
      <c r="TEN43" s="46"/>
      <c r="TEO43" s="46"/>
      <c r="TEP43" s="46"/>
      <c r="TEQ43" s="46"/>
      <c r="TER43" s="46"/>
      <c r="TES43" s="46"/>
      <c r="TET43" s="46"/>
      <c r="TEU43" s="46"/>
      <c r="TEV43" s="46"/>
      <c r="TEW43" s="46"/>
      <c r="TEX43" s="46"/>
      <c r="TEY43" s="46"/>
      <c r="TEZ43" s="46"/>
      <c r="TFA43" s="46"/>
      <c r="TFB43" s="46"/>
      <c r="TFC43" s="46"/>
      <c r="TFD43" s="46"/>
      <c r="TFE43" s="46"/>
      <c r="TFF43" s="46"/>
      <c r="TFG43" s="46"/>
      <c r="TFH43" s="46"/>
      <c r="TFI43" s="46"/>
      <c r="TFJ43" s="46"/>
      <c r="TFK43" s="46"/>
      <c r="TFL43" s="46"/>
      <c r="TFM43" s="46"/>
      <c r="TFN43" s="46"/>
      <c r="TFO43" s="46"/>
      <c r="TFP43" s="46"/>
      <c r="TFQ43" s="46"/>
      <c r="TFR43" s="46"/>
      <c r="TFS43" s="46"/>
      <c r="TFT43" s="46"/>
      <c r="TFU43" s="46"/>
      <c r="TFV43" s="46"/>
      <c r="TFW43" s="46"/>
      <c r="TFX43" s="46"/>
      <c r="TFY43" s="46"/>
      <c r="TFZ43" s="46"/>
      <c r="TGA43" s="46"/>
      <c r="TGB43" s="46"/>
      <c r="TGC43" s="46"/>
      <c r="TGD43" s="46"/>
      <c r="TGE43" s="46"/>
      <c r="TGF43" s="46"/>
      <c r="TGG43" s="46"/>
      <c r="TGH43" s="46"/>
      <c r="TGI43" s="46"/>
      <c r="TGJ43" s="46"/>
      <c r="TGK43" s="46"/>
      <c r="TGL43" s="46"/>
      <c r="TGM43" s="46"/>
      <c r="TGN43" s="46"/>
      <c r="TGO43" s="46"/>
      <c r="TGP43" s="46"/>
      <c r="TGQ43" s="46"/>
      <c r="TGR43" s="46"/>
      <c r="TGS43" s="46"/>
      <c r="TGT43" s="46"/>
      <c r="TGU43" s="46"/>
      <c r="TGV43" s="46"/>
      <c r="TGW43" s="46"/>
      <c r="TGX43" s="46"/>
      <c r="TGY43" s="46"/>
      <c r="TGZ43" s="46"/>
      <c r="THA43" s="46"/>
      <c r="THB43" s="46"/>
      <c r="THC43" s="46"/>
      <c r="THD43" s="46"/>
      <c r="THE43" s="46"/>
      <c r="THF43" s="46"/>
      <c r="THG43" s="46"/>
      <c r="THH43" s="46"/>
      <c r="THI43" s="46"/>
      <c r="THJ43" s="46"/>
      <c r="THK43" s="46"/>
      <c r="THL43" s="46"/>
      <c r="THM43" s="46"/>
      <c r="THN43" s="46"/>
      <c r="THO43" s="46"/>
      <c r="THP43" s="46"/>
      <c r="THQ43" s="46"/>
      <c r="THR43" s="46"/>
      <c r="THS43" s="46"/>
      <c r="THT43" s="46"/>
      <c r="THU43" s="46"/>
      <c r="THV43" s="46"/>
      <c r="THW43" s="46"/>
      <c r="THX43" s="46"/>
      <c r="THY43" s="46"/>
      <c r="THZ43" s="46"/>
      <c r="TIA43" s="46"/>
      <c r="TIB43" s="46"/>
      <c r="TIC43" s="46"/>
      <c r="TID43" s="46"/>
      <c r="TIE43" s="46"/>
      <c r="TIF43" s="46"/>
      <c r="TIG43" s="46"/>
      <c r="TIH43" s="46"/>
      <c r="TII43" s="46"/>
      <c r="TIJ43" s="46"/>
      <c r="TIK43" s="46"/>
      <c r="TIL43" s="46"/>
      <c r="TIM43" s="46"/>
      <c r="TIN43" s="46"/>
      <c r="TIO43" s="46"/>
      <c r="TIP43" s="46"/>
      <c r="TIQ43" s="46"/>
      <c r="TIR43" s="46"/>
      <c r="TIS43" s="46"/>
      <c r="TIT43" s="46"/>
      <c r="TIU43" s="46"/>
      <c r="TIV43" s="46"/>
      <c r="TIW43" s="46"/>
      <c r="TIX43" s="46"/>
      <c r="TIY43" s="46"/>
      <c r="TIZ43" s="46"/>
      <c r="TJA43" s="46"/>
      <c r="TJB43" s="46"/>
      <c r="TJC43" s="46"/>
      <c r="TJD43" s="46"/>
      <c r="TJE43" s="46"/>
      <c r="TJF43" s="46"/>
      <c r="TJG43" s="46"/>
      <c r="TJH43" s="46"/>
      <c r="TJI43" s="46"/>
      <c r="TJJ43" s="46"/>
      <c r="TJK43" s="46"/>
      <c r="TJL43" s="46"/>
      <c r="TJM43" s="46"/>
      <c r="TJN43" s="46"/>
      <c r="TJO43" s="46"/>
      <c r="TJP43" s="46"/>
      <c r="TJQ43" s="46"/>
      <c r="TJR43" s="46"/>
      <c r="TJS43" s="46"/>
      <c r="TJT43" s="46"/>
      <c r="TJU43" s="46"/>
      <c r="TJV43" s="46"/>
      <c r="TJW43" s="46"/>
      <c r="TJX43" s="46"/>
      <c r="TJY43" s="46"/>
      <c r="TJZ43" s="46"/>
      <c r="TKA43" s="46"/>
      <c r="TKB43" s="46"/>
      <c r="TKC43" s="46"/>
      <c r="TKD43" s="46"/>
      <c r="TKE43" s="46"/>
      <c r="TKF43" s="46"/>
      <c r="TKG43" s="46"/>
      <c r="TKH43" s="46"/>
      <c r="TKI43" s="46"/>
      <c r="TKJ43" s="46"/>
      <c r="TKK43" s="46"/>
      <c r="TKL43" s="46"/>
      <c r="TKM43" s="46"/>
      <c r="TKN43" s="46"/>
      <c r="TKO43" s="46"/>
      <c r="TKP43" s="46"/>
      <c r="TKQ43" s="46"/>
      <c r="TKR43" s="46"/>
      <c r="TKS43" s="46"/>
      <c r="TKT43" s="46"/>
      <c r="TKU43" s="46"/>
      <c r="TKV43" s="46"/>
      <c r="TKW43" s="46"/>
      <c r="TKX43" s="46"/>
      <c r="TKY43" s="46"/>
      <c r="TKZ43" s="46"/>
      <c r="TLA43" s="46"/>
      <c r="TLB43" s="46"/>
      <c r="TLC43" s="46"/>
      <c r="TLD43" s="46"/>
      <c r="TLE43" s="46"/>
      <c r="TLF43" s="46"/>
      <c r="TLG43" s="46"/>
      <c r="TLH43" s="46"/>
      <c r="TLI43" s="46"/>
      <c r="TLJ43" s="46"/>
      <c r="TLK43" s="46"/>
      <c r="TLL43" s="46"/>
      <c r="TLM43" s="46"/>
      <c r="TLN43" s="46"/>
      <c r="TLO43" s="46"/>
      <c r="TLP43" s="46"/>
      <c r="TLQ43" s="46"/>
      <c r="TLR43" s="46"/>
      <c r="TLS43" s="46"/>
      <c r="TLT43" s="46"/>
      <c r="TLU43" s="46"/>
      <c r="TLV43" s="46"/>
      <c r="TLW43" s="46"/>
      <c r="TLX43" s="46"/>
      <c r="TLY43" s="46"/>
      <c r="TLZ43" s="46"/>
      <c r="TMA43" s="46"/>
      <c r="TMB43" s="46"/>
      <c r="TMC43" s="46"/>
      <c r="TMD43" s="46"/>
      <c r="TME43" s="46"/>
      <c r="TMF43" s="46"/>
      <c r="TMG43" s="46"/>
      <c r="TMH43" s="46"/>
      <c r="TMI43" s="46"/>
      <c r="TMJ43" s="46"/>
      <c r="TMK43" s="46"/>
      <c r="TML43" s="46"/>
      <c r="TMM43" s="46"/>
      <c r="TMN43" s="46"/>
      <c r="TMO43" s="46"/>
      <c r="TMP43" s="46"/>
      <c r="TMQ43" s="46"/>
      <c r="TMR43" s="46"/>
      <c r="TMS43" s="46"/>
      <c r="TMT43" s="46"/>
      <c r="TMU43" s="46"/>
      <c r="TMV43" s="46"/>
      <c r="TMW43" s="46"/>
      <c r="TMX43" s="46"/>
      <c r="TMY43" s="46"/>
      <c r="TMZ43" s="46"/>
      <c r="TNA43" s="46"/>
      <c r="TNB43" s="46"/>
      <c r="TNC43" s="46"/>
      <c r="TND43" s="46"/>
      <c r="TNE43" s="46"/>
      <c r="TNF43" s="46"/>
      <c r="TNG43" s="46"/>
      <c r="TNH43" s="46"/>
      <c r="TNI43" s="46"/>
      <c r="TNJ43" s="46"/>
      <c r="TNK43" s="46"/>
      <c r="TNL43" s="46"/>
      <c r="TNM43" s="46"/>
      <c r="TNN43" s="46"/>
      <c r="TNO43" s="46"/>
      <c r="TNP43" s="46"/>
      <c r="TNQ43" s="46"/>
      <c r="TNR43" s="46"/>
      <c r="TNS43" s="46"/>
      <c r="TNT43" s="46"/>
      <c r="TNU43" s="46"/>
      <c r="TNV43" s="46"/>
      <c r="TNW43" s="46"/>
      <c r="TNX43" s="46"/>
      <c r="TNY43" s="46"/>
      <c r="TNZ43" s="46"/>
      <c r="TOA43" s="46"/>
      <c r="TOB43" s="46"/>
      <c r="TOC43" s="46"/>
      <c r="TOD43" s="46"/>
      <c r="TOE43" s="46"/>
      <c r="TOF43" s="46"/>
      <c r="TOG43" s="46"/>
      <c r="TOH43" s="46"/>
      <c r="TOI43" s="46"/>
      <c r="TOJ43" s="46"/>
      <c r="TOK43" s="46"/>
      <c r="TOL43" s="46"/>
      <c r="TOM43" s="46"/>
      <c r="TON43" s="46"/>
      <c r="TOO43" s="46"/>
      <c r="TOP43" s="46"/>
      <c r="TOQ43" s="46"/>
      <c r="TOR43" s="46"/>
      <c r="TOS43" s="46"/>
      <c r="TOT43" s="46"/>
      <c r="TOU43" s="46"/>
      <c r="TOV43" s="46"/>
      <c r="TOW43" s="46"/>
      <c r="TOX43" s="46"/>
      <c r="TOY43" s="46"/>
      <c r="TOZ43" s="46"/>
      <c r="TPA43" s="46"/>
      <c r="TPB43" s="46"/>
      <c r="TPC43" s="46"/>
      <c r="TPD43" s="46"/>
      <c r="TPE43" s="46"/>
      <c r="TPF43" s="46"/>
      <c r="TPG43" s="46"/>
      <c r="TPH43" s="46"/>
      <c r="TPI43" s="46"/>
      <c r="TPJ43" s="46"/>
      <c r="TPK43" s="46"/>
      <c r="TPL43" s="46"/>
      <c r="TPM43" s="46"/>
      <c r="TPN43" s="46"/>
      <c r="TPO43" s="46"/>
      <c r="TPP43" s="46"/>
      <c r="TPQ43" s="46"/>
      <c r="TPR43" s="46"/>
      <c r="TPS43" s="46"/>
      <c r="TPT43" s="46"/>
      <c r="TPU43" s="46"/>
      <c r="TPV43" s="46"/>
      <c r="TPW43" s="46"/>
      <c r="TPX43" s="46"/>
      <c r="TPY43" s="46"/>
      <c r="TPZ43" s="46"/>
      <c r="TQA43" s="46"/>
      <c r="TQB43" s="46"/>
      <c r="TQC43" s="46"/>
      <c r="TQD43" s="46"/>
      <c r="TQE43" s="46"/>
      <c r="TQF43" s="46"/>
      <c r="TQG43" s="46"/>
      <c r="TQH43" s="46"/>
      <c r="TQI43" s="46"/>
      <c r="TQJ43" s="46"/>
      <c r="TQK43" s="46"/>
      <c r="TQL43" s="46"/>
      <c r="TQM43" s="46"/>
      <c r="TQN43" s="46"/>
      <c r="TQO43" s="46"/>
      <c r="TQP43" s="46"/>
      <c r="TQQ43" s="46"/>
      <c r="TQR43" s="46"/>
      <c r="TQS43" s="46"/>
      <c r="TQT43" s="46"/>
      <c r="TQU43" s="46"/>
      <c r="TQV43" s="46"/>
      <c r="TQW43" s="46"/>
      <c r="TQX43" s="46"/>
      <c r="TQY43" s="46"/>
      <c r="TQZ43" s="46"/>
      <c r="TRA43" s="46"/>
      <c r="TRB43" s="46"/>
      <c r="TRC43" s="46"/>
      <c r="TRD43" s="46"/>
      <c r="TRE43" s="46"/>
      <c r="TRF43" s="46"/>
      <c r="TRG43" s="46"/>
      <c r="TRH43" s="46"/>
      <c r="TRI43" s="46"/>
      <c r="TRJ43" s="46"/>
      <c r="TRK43" s="46"/>
      <c r="TRL43" s="46"/>
      <c r="TRM43" s="46"/>
      <c r="TRN43" s="46"/>
      <c r="TRO43" s="46"/>
      <c r="TRP43" s="46"/>
      <c r="TRQ43" s="46"/>
      <c r="TRR43" s="46"/>
      <c r="TRS43" s="46"/>
      <c r="TRT43" s="46"/>
      <c r="TRU43" s="46"/>
      <c r="TRV43" s="46"/>
      <c r="TRW43" s="46"/>
      <c r="TRX43" s="46"/>
      <c r="TRY43" s="46"/>
      <c r="TRZ43" s="46"/>
      <c r="TSA43" s="46"/>
      <c r="TSB43" s="46"/>
      <c r="TSC43" s="46"/>
      <c r="TSD43" s="46"/>
      <c r="TSE43" s="46"/>
      <c r="TSF43" s="46"/>
      <c r="TSG43" s="46"/>
      <c r="TSH43" s="46"/>
      <c r="TSI43" s="46"/>
      <c r="TSJ43" s="46"/>
      <c r="TSK43" s="46"/>
      <c r="TSL43" s="46"/>
      <c r="TSM43" s="46"/>
      <c r="TSN43" s="46"/>
      <c r="TSO43" s="46"/>
      <c r="TSP43" s="46"/>
      <c r="TSQ43" s="46"/>
      <c r="TSR43" s="46"/>
      <c r="TSS43" s="46"/>
      <c r="TST43" s="46"/>
      <c r="TSU43" s="46"/>
      <c r="TSV43" s="46"/>
      <c r="TSW43" s="46"/>
      <c r="TSX43" s="46"/>
      <c r="TSY43" s="46"/>
      <c r="TSZ43" s="46"/>
      <c r="TTA43" s="46"/>
      <c r="TTB43" s="46"/>
      <c r="TTC43" s="46"/>
      <c r="TTD43" s="46"/>
      <c r="TTE43" s="46"/>
      <c r="TTF43" s="46"/>
      <c r="TTG43" s="46"/>
      <c r="TTH43" s="46"/>
      <c r="TTI43" s="46"/>
      <c r="TTJ43" s="46"/>
      <c r="TTK43" s="46"/>
      <c r="TTL43" s="46"/>
      <c r="TTM43" s="46"/>
      <c r="TTN43" s="46"/>
      <c r="TTO43" s="46"/>
      <c r="TTP43" s="46"/>
      <c r="TTQ43" s="46"/>
      <c r="TTR43" s="46"/>
      <c r="TTS43" s="46"/>
      <c r="TTT43" s="46"/>
      <c r="TTU43" s="46"/>
      <c r="TTV43" s="46"/>
      <c r="TTW43" s="46"/>
      <c r="TTX43" s="46"/>
      <c r="TTY43" s="46"/>
      <c r="TTZ43" s="46"/>
      <c r="TUA43" s="46"/>
      <c r="TUB43" s="46"/>
      <c r="TUC43" s="46"/>
      <c r="TUD43" s="46"/>
      <c r="TUE43" s="46"/>
      <c r="TUF43" s="46"/>
      <c r="TUG43" s="46"/>
      <c r="TUH43" s="46"/>
      <c r="TUI43" s="46"/>
      <c r="TUJ43" s="46"/>
      <c r="TUK43" s="46"/>
      <c r="TUL43" s="46"/>
      <c r="TUM43" s="46"/>
      <c r="TUN43" s="46"/>
      <c r="TUO43" s="46"/>
      <c r="TUP43" s="46"/>
      <c r="TUQ43" s="46"/>
      <c r="TUR43" s="46"/>
      <c r="TUS43" s="46"/>
      <c r="TUT43" s="46"/>
      <c r="TUU43" s="46"/>
      <c r="TUV43" s="46"/>
      <c r="TUW43" s="46"/>
      <c r="TUX43" s="46"/>
      <c r="TUY43" s="46"/>
      <c r="TUZ43" s="46"/>
      <c r="TVA43" s="46"/>
      <c r="TVB43" s="46"/>
      <c r="TVC43" s="46"/>
      <c r="TVD43" s="46"/>
      <c r="TVE43" s="46"/>
      <c r="TVF43" s="46"/>
      <c r="TVG43" s="46"/>
      <c r="TVH43" s="46"/>
      <c r="TVI43" s="46"/>
      <c r="TVJ43" s="46"/>
      <c r="TVK43" s="46"/>
      <c r="TVL43" s="46"/>
      <c r="TVM43" s="46"/>
      <c r="TVN43" s="46"/>
      <c r="TVO43" s="46"/>
      <c r="TVP43" s="46"/>
      <c r="TVQ43" s="46"/>
      <c r="TVR43" s="46"/>
      <c r="TVS43" s="46"/>
      <c r="TVT43" s="46"/>
      <c r="TVU43" s="46"/>
      <c r="TVV43" s="46"/>
      <c r="TVW43" s="46"/>
      <c r="TVX43" s="46"/>
      <c r="TVY43" s="46"/>
      <c r="TVZ43" s="46"/>
      <c r="TWA43" s="46"/>
      <c r="TWB43" s="46"/>
      <c r="TWC43" s="46"/>
      <c r="TWD43" s="46"/>
      <c r="TWE43" s="46"/>
      <c r="TWF43" s="46"/>
      <c r="TWG43" s="46"/>
      <c r="TWH43" s="46"/>
      <c r="TWI43" s="46"/>
      <c r="TWJ43" s="46"/>
      <c r="TWK43" s="46"/>
      <c r="TWL43" s="46"/>
      <c r="TWM43" s="46"/>
      <c r="TWN43" s="46"/>
      <c r="TWO43" s="46"/>
      <c r="TWP43" s="46"/>
      <c r="TWQ43" s="46"/>
      <c r="TWR43" s="46"/>
      <c r="TWS43" s="46"/>
      <c r="TWT43" s="46"/>
      <c r="TWU43" s="46"/>
      <c r="TWV43" s="46"/>
      <c r="TWW43" s="46"/>
      <c r="TWX43" s="46"/>
      <c r="TWY43" s="46"/>
      <c r="TWZ43" s="46"/>
      <c r="TXA43" s="46"/>
      <c r="TXB43" s="46"/>
      <c r="TXC43" s="46"/>
      <c r="TXD43" s="46"/>
      <c r="TXE43" s="46"/>
      <c r="TXF43" s="46"/>
      <c r="TXG43" s="46"/>
      <c r="TXH43" s="46"/>
      <c r="TXI43" s="46"/>
      <c r="TXJ43" s="46"/>
      <c r="TXK43" s="46"/>
      <c r="TXL43" s="46"/>
      <c r="TXM43" s="46"/>
      <c r="TXN43" s="46"/>
      <c r="TXO43" s="46"/>
      <c r="TXP43" s="46"/>
      <c r="TXQ43" s="46"/>
      <c r="TXR43" s="46"/>
      <c r="TXS43" s="46"/>
      <c r="TXT43" s="46"/>
      <c r="TXU43" s="46"/>
      <c r="TXV43" s="46"/>
      <c r="TXW43" s="46"/>
      <c r="TXX43" s="46"/>
      <c r="TXY43" s="46"/>
      <c r="TXZ43" s="46"/>
      <c r="TYA43" s="46"/>
      <c r="TYB43" s="46"/>
      <c r="TYC43" s="46"/>
      <c r="TYD43" s="46"/>
      <c r="TYE43" s="46"/>
      <c r="TYF43" s="46"/>
      <c r="TYG43" s="46"/>
      <c r="TYH43" s="46"/>
      <c r="TYI43" s="46"/>
      <c r="TYJ43" s="46"/>
      <c r="TYK43" s="46"/>
      <c r="TYL43" s="46"/>
      <c r="TYM43" s="46"/>
      <c r="TYN43" s="46"/>
      <c r="TYO43" s="46"/>
      <c r="TYP43" s="46"/>
      <c r="TYQ43" s="46"/>
      <c r="TYR43" s="46"/>
      <c r="TYS43" s="46"/>
      <c r="TYT43" s="46"/>
      <c r="TYU43" s="46"/>
      <c r="TYV43" s="46"/>
      <c r="TYW43" s="46"/>
      <c r="TYX43" s="46"/>
      <c r="TYY43" s="46"/>
      <c r="TYZ43" s="46"/>
      <c r="TZA43" s="46"/>
      <c r="TZB43" s="46"/>
      <c r="TZC43" s="46"/>
      <c r="TZD43" s="46"/>
      <c r="TZE43" s="46"/>
      <c r="TZF43" s="46"/>
      <c r="TZG43" s="46"/>
      <c r="TZH43" s="46"/>
      <c r="TZI43" s="46"/>
      <c r="TZJ43" s="46"/>
      <c r="TZK43" s="46"/>
      <c r="TZL43" s="46"/>
      <c r="TZM43" s="46"/>
      <c r="TZN43" s="46"/>
      <c r="TZO43" s="46"/>
      <c r="TZP43" s="46"/>
      <c r="TZQ43" s="46"/>
      <c r="TZR43" s="46"/>
      <c r="TZS43" s="46"/>
      <c r="TZT43" s="46"/>
      <c r="TZU43" s="46"/>
      <c r="TZV43" s="46"/>
      <c r="TZW43" s="46"/>
      <c r="TZX43" s="46"/>
      <c r="TZY43" s="46"/>
      <c r="TZZ43" s="46"/>
      <c r="UAA43" s="46"/>
      <c r="UAB43" s="46"/>
      <c r="UAC43" s="46"/>
      <c r="UAD43" s="46"/>
      <c r="UAE43" s="46"/>
      <c r="UAF43" s="46"/>
      <c r="UAG43" s="46"/>
      <c r="UAH43" s="46"/>
      <c r="UAI43" s="46"/>
      <c r="UAJ43" s="46"/>
      <c r="UAK43" s="46"/>
      <c r="UAL43" s="46"/>
      <c r="UAM43" s="46"/>
      <c r="UAN43" s="46"/>
      <c r="UAO43" s="46"/>
      <c r="UAP43" s="46"/>
      <c r="UAQ43" s="46"/>
      <c r="UAR43" s="46"/>
      <c r="UAS43" s="46"/>
      <c r="UAT43" s="46"/>
      <c r="UAU43" s="46"/>
      <c r="UAV43" s="46"/>
      <c r="UAW43" s="46"/>
      <c r="UAX43" s="46"/>
      <c r="UAY43" s="46"/>
      <c r="UAZ43" s="46"/>
      <c r="UBA43" s="46"/>
      <c r="UBB43" s="46"/>
      <c r="UBC43" s="46"/>
      <c r="UBD43" s="46"/>
      <c r="UBE43" s="46"/>
      <c r="UBF43" s="46"/>
      <c r="UBG43" s="46"/>
      <c r="UBH43" s="46"/>
      <c r="UBI43" s="46"/>
      <c r="UBJ43" s="46"/>
      <c r="UBK43" s="46"/>
      <c r="UBL43" s="46"/>
      <c r="UBM43" s="46"/>
      <c r="UBN43" s="46"/>
      <c r="UBO43" s="46"/>
      <c r="UBP43" s="46"/>
      <c r="UBQ43" s="46"/>
      <c r="UBR43" s="46"/>
      <c r="UBS43" s="46"/>
      <c r="UBT43" s="46"/>
      <c r="UBU43" s="46"/>
      <c r="UBV43" s="46"/>
      <c r="UBW43" s="46"/>
      <c r="UBX43" s="46"/>
      <c r="UBY43" s="46"/>
      <c r="UBZ43" s="46"/>
      <c r="UCA43" s="46"/>
      <c r="UCB43" s="46"/>
      <c r="UCC43" s="46"/>
      <c r="UCD43" s="46"/>
      <c r="UCE43" s="46"/>
      <c r="UCF43" s="46"/>
      <c r="UCG43" s="46"/>
      <c r="UCH43" s="46"/>
      <c r="UCI43" s="46"/>
      <c r="UCJ43" s="46"/>
      <c r="UCK43" s="46"/>
      <c r="UCL43" s="46"/>
      <c r="UCM43" s="46"/>
      <c r="UCN43" s="46"/>
      <c r="UCO43" s="46"/>
      <c r="UCP43" s="46"/>
      <c r="UCQ43" s="46"/>
      <c r="UCR43" s="46"/>
      <c r="UCS43" s="46"/>
      <c r="UCT43" s="46"/>
      <c r="UCU43" s="46"/>
      <c r="UCV43" s="46"/>
      <c r="UCW43" s="46"/>
      <c r="UCX43" s="46"/>
      <c r="UCY43" s="46"/>
      <c r="UCZ43" s="46"/>
      <c r="UDA43" s="46"/>
      <c r="UDB43" s="46"/>
      <c r="UDC43" s="46"/>
      <c r="UDD43" s="46"/>
      <c r="UDE43" s="46"/>
      <c r="UDF43" s="46"/>
      <c r="UDG43" s="46"/>
      <c r="UDH43" s="46"/>
      <c r="UDI43" s="46"/>
      <c r="UDJ43" s="46"/>
      <c r="UDK43" s="46"/>
      <c r="UDL43" s="46"/>
      <c r="UDM43" s="46"/>
      <c r="UDN43" s="46"/>
      <c r="UDO43" s="46"/>
      <c r="UDP43" s="46"/>
      <c r="UDQ43" s="46"/>
      <c r="UDR43" s="46"/>
      <c r="UDS43" s="46"/>
      <c r="UDT43" s="46"/>
      <c r="UDU43" s="46"/>
      <c r="UDV43" s="46"/>
      <c r="UDW43" s="46"/>
      <c r="UDX43" s="46"/>
      <c r="UDY43" s="46"/>
      <c r="UDZ43" s="46"/>
      <c r="UEA43" s="46"/>
      <c r="UEB43" s="46"/>
      <c r="UEC43" s="46"/>
      <c r="UED43" s="46"/>
      <c r="UEE43" s="46"/>
      <c r="UEF43" s="46"/>
      <c r="UEG43" s="46"/>
      <c r="UEH43" s="46"/>
      <c r="UEI43" s="46"/>
      <c r="UEJ43" s="46"/>
      <c r="UEK43" s="46"/>
      <c r="UEL43" s="46"/>
      <c r="UEM43" s="46"/>
      <c r="UEN43" s="46"/>
      <c r="UEO43" s="46"/>
      <c r="UEP43" s="46"/>
      <c r="UEQ43" s="46"/>
      <c r="UER43" s="46"/>
      <c r="UES43" s="46"/>
      <c r="UET43" s="46"/>
      <c r="UEU43" s="46"/>
      <c r="UEV43" s="46"/>
      <c r="UEW43" s="46"/>
      <c r="UEX43" s="46"/>
      <c r="UEY43" s="46"/>
      <c r="UEZ43" s="46"/>
      <c r="UFA43" s="46"/>
      <c r="UFB43" s="46"/>
      <c r="UFC43" s="46"/>
      <c r="UFD43" s="46"/>
      <c r="UFE43" s="46"/>
      <c r="UFF43" s="46"/>
      <c r="UFG43" s="46"/>
      <c r="UFH43" s="46"/>
      <c r="UFI43" s="46"/>
      <c r="UFJ43" s="46"/>
      <c r="UFK43" s="46"/>
      <c r="UFL43" s="46"/>
      <c r="UFM43" s="46"/>
      <c r="UFN43" s="46"/>
      <c r="UFO43" s="46"/>
      <c r="UFP43" s="46"/>
      <c r="UFQ43" s="46"/>
      <c r="UFR43" s="46"/>
      <c r="UFS43" s="46"/>
      <c r="UFT43" s="46"/>
      <c r="UFU43" s="46"/>
      <c r="UFV43" s="46"/>
      <c r="UFW43" s="46"/>
      <c r="UFX43" s="46"/>
      <c r="UFY43" s="46"/>
      <c r="UFZ43" s="46"/>
      <c r="UGA43" s="46"/>
      <c r="UGB43" s="46"/>
      <c r="UGC43" s="46"/>
      <c r="UGD43" s="46"/>
      <c r="UGE43" s="46"/>
      <c r="UGF43" s="46"/>
      <c r="UGG43" s="46"/>
      <c r="UGH43" s="46"/>
      <c r="UGI43" s="46"/>
      <c r="UGJ43" s="46"/>
      <c r="UGK43" s="46"/>
      <c r="UGL43" s="46"/>
      <c r="UGM43" s="46"/>
      <c r="UGN43" s="46"/>
      <c r="UGO43" s="46"/>
      <c r="UGP43" s="46"/>
      <c r="UGQ43" s="46"/>
      <c r="UGR43" s="46"/>
      <c r="UGS43" s="46"/>
      <c r="UGT43" s="46"/>
      <c r="UGU43" s="46"/>
      <c r="UGV43" s="46"/>
      <c r="UGW43" s="46"/>
      <c r="UGX43" s="46"/>
      <c r="UGY43" s="46"/>
      <c r="UGZ43" s="46"/>
      <c r="UHA43" s="46"/>
      <c r="UHB43" s="46"/>
      <c r="UHC43" s="46"/>
      <c r="UHD43" s="46"/>
      <c r="UHE43" s="46"/>
      <c r="UHF43" s="46"/>
      <c r="UHG43" s="46"/>
      <c r="UHH43" s="46"/>
      <c r="UHI43" s="46"/>
      <c r="UHJ43" s="46"/>
      <c r="UHK43" s="46"/>
      <c r="UHL43" s="46"/>
      <c r="UHM43" s="46"/>
      <c r="UHN43" s="46"/>
      <c r="UHO43" s="46"/>
      <c r="UHP43" s="46"/>
      <c r="UHQ43" s="46"/>
      <c r="UHR43" s="46"/>
      <c r="UHS43" s="46"/>
      <c r="UHT43" s="46"/>
      <c r="UHU43" s="46"/>
      <c r="UHV43" s="46"/>
      <c r="UHW43" s="46"/>
      <c r="UHX43" s="46"/>
      <c r="UHY43" s="46"/>
      <c r="UHZ43" s="46"/>
      <c r="UIA43" s="46"/>
      <c r="UIB43" s="46"/>
      <c r="UIC43" s="46"/>
      <c r="UID43" s="46"/>
      <c r="UIE43" s="46"/>
      <c r="UIF43" s="46"/>
      <c r="UIG43" s="46"/>
      <c r="UIH43" s="46"/>
      <c r="UII43" s="46"/>
      <c r="UIJ43" s="46"/>
      <c r="UIK43" s="46"/>
      <c r="UIL43" s="46"/>
      <c r="UIM43" s="46"/>
      <c r="UIN43" s="46"/>
      <c r="UIO43" s="46"/>
      <c r="UIP43" s="46"/>
      <c r="UIQ43" s="46"/>
      <c r="UIR43" s="46"/>
      <c r="UIS43" s="46"/>
      <c r="UIT43" s="46"/>
      <c r="UIU43" s="46"/>
      <c r="UIV43" s="46"/>
      <c r="UIW43" s="46"/>
      <c r="UIX43" s="46"/>
      <c r="UIY43" s="46"/>
      <c r="UIZ43" s="46"/>
      <c r="UJA43" s="46"/>
      <c r="UJB43" s="46"/>
      <c r="UJC43" s="46"/>
      <c r="UJD43" s="46"/>
      <c r="UJE43" s="46"/>
      <c r="UJF43" s="46"/>
      <c r="UJG43" s="46"/>
      <c r="UJH43" s="46"/>
      <c r="UJI43" s="46"/>
      <c r="UJJ43" s="46"/>
      <c r="UJK43" s="46"/>
      <c r="UJL43" s="46"/>
      <c r="UJM43" s="46"/>
      <c r="UJN43" s="46"/>
      <c r="UJO43" s="46"/>
      <c r="UJP43" s="46"/>
      <c r="UJQ43" s="46"/>
      <c r="UJR43" s="46"/>
      <c r="UJS43" s="46"/>
      <c r="UJT43" s="46"/>
      <c r="UJU43" s="46"/>
      <c r="UJV43" s="46"/>
      <c r="UJW43" s="46"/>
      <c r="UJX43" s="46"/>
      <c r="UJY43" s="46"/>
      <c r="UJZ43" s="46"/>
      <c r="UKA43" s="46"/>
      <c r="UKB43" s="46"/>
      <c r="UKC43" s="46"/>
      <c r="UKD43" s="46"/>
      <c r="UKE43" s="46"/>
      <c r="UKF43" s="46"/>
      <c r="UKG43" s="46"/>
      <c r="UKH43" s="46"/>
      <c r="UKI43" s="46"/>
      <c r="UKJ43" s="46"/>
      <c r="UKK43" s="46"/>
      <c r="UKL43" s="46"/>
      <c r="UKM43" s="46"/>
      <c r="UKN43" s="46"/>
      <c r="UKO43" s="46"/>
      <c r="UKP43" s="46"/>
      <c r="UKQ43" s="46"/>
      <c r="UKR43" s="46"/>
      <c r="UKS43" s="46"/>
      <c r="UKT43" s="46"/>
      <c r="UKU43" s="46"/>
      <c r="UKV43" s="46"/>
      <c r="UKW43" s="46"/>
      <c r="UKX43" s="46"/>
      <c r="UKY43" s="46"/>
      <c r="UKZ43" s="46"/>
      <c r="ULA43" s="46"/>
      <c r="ULB43" s="46"/>
      <c r="ULC43" s="46"/>
      <c r="ULD43" s="46"/>
      <c r="ULE43" s="46"/>
      <c r="ULF43" s="46"/>
      <c r="ULG43" s="46"/>
      <c r="ULH43" s="46"/>
      <c r="ULI43" s="46"/>
      <c r="ULJ43" s="46"/>
      <c r="ULK43" s="46"/>
      <c r="ULL43" s="46"/>
      <c r="ULM43" s="46"/>
      <c r="ULN43" s="46"/>
      <c r="ULO43" s="46"/>
      <c r="ULP43" s="46"/>
      <c r="ULQ43" s="46"/>
      <c r="ULR43" s="46"/>
      <c r="ULS43" s="46"/>
      <c r="ULT43" s="46"/>
      <c r="ULU43" s="46"/>
      <c r="ULV43" s="46"/>
      <c r="ULW43" s="46"/>
      <c r="ULX43" s="46"/>
      <c r="ULY43" s="46"/>
      <c r="ULZ43" s="46"/>
      <c r="UMA43" s="46"/>
      <c r="UMB43" s="46"/>
      <c r="UMC43" s="46"/>
      <c r="UMD43" s="46"/>
      <c r="UME43" s="46"/>
      <c r="UMF43" s="46"/>
      <c r="UMG43" s="46"/>
      <c r="UMH43" s="46"/>
      <c r="UMI43" s="46"/>
      <c r="UMJ43" s="46"/>
      <c r="UMK43" s="46"/>
      <c r="UML43" s="46"/>
      <c r="UMM43" s="46"/>
      <c r="UMN43" s="46"/>
      <c r="UMO43" s="46"/>
      <c r="UMP43" s="46"/>
      <c r="UMQ43" s="46"/>
      <c r="UMR43" s="46"/>
      <c r="UMS43" s="46"/>
      <c r="UMT43" s="46"/>
      <c r="UMU43" s="46"/>
      <c r="UMV43" s="46"/>
      <c r="UMW43" s="46"/>
      <c r="UMX43" s="46"/>
      <c r="UMY43" s="46"/>
      <c r="UMZ43" s="46"/>
      <c r="UNA43" s="46"/>
      <c r="UNB43" s="46"/>
      <c r="UNC43" s="46"/>
      <c r="UND43" s="46"/>
      <c r="UNE43" s="46"/>
      <c r="UNF43" s="46"/>
      <c r="UNG43" s="46"/>
      <c r="UNH43" s="46"/>
      <c r="UNI43" s="46"/>
      <c r="UNJ43" s="46"/>
      <c r="UNK43" s="46"/>
      <c r="UNL43" s="46"/>
      <c r="UNM43" s="46"/>
      <c r="UNN43" s="46"/>
      <c r="UNO43" s="46"/>
      <c r="UNP43" s="46"/>
      <c r="UNQ43" s="46"/>
      <c r="UNR43" s="46"/>
      <c r="UNS43" s="46"/>
      <c r="UNT43" s="46"/>
      <c r="UNU43" s="46"/>
      <c r="UNV43" s="46"/>
      <c r="UNW43" s="46"/>
      <c r="UNX43" s="46"/>
      <c r="UNY43" s="46"/>
      <c r="UNZ43" s="46"/>
      <c r="UOA43" s="46"/>
      <c r="UOB43" s="46"/>
      <c r="UOC43" s="46"/>
      <c r="UOD43" s="46"/>
      <c r="UOE43" s="46"/>
      <c r="UOF43" s="46"/>
      <c r="UOG43" s="46"/>
      <c r="UOH43" s="46"/>
      <c r="UOI43" s="46"/>
      <c r="UOJ43" s="46"/>
      <c r="UOK43" s="46"/>
      <c r="UOL43" s="46"/>
      <c r="UOM43" s="46"/>
      <c r="UON43" s="46"/>
      <c r="UOO43" s="46"/>
      <c r="UOP43" s="46"/>
      <c r="UOQ43" s="46"/>
      <c r="UOR43" s="46"/>
      <c r="UOS43" s="46"/>
      <c r="UOT43" s="46"/>
      <c r="UOU43" s="46"/>
      <c r="UOV43" s="46"/>
      <c r="UOW43" s="46"/>
      <c r="UOX43" s="46"/>
      <c r="UOY43" s="46"/>
      <c r="UOZ43" s="46"/>
      <c r="UPA43" s="46"/>
      <c r="UPB43" s="46"/>
      <c r="UPC43" s="46"/>
      <c r="UPD43" s="46"/>
      <c r="UPE43" s="46"/>
      <c r="UPF43" s="46"/>
      <c r="UPG43" s="46"/>
      <c r="UPH43" s="46"/>
      <c r="UPI43" s="46"/>
      <c r="UPJ43" s="46"/>
      <c r="UPK43" s="46"/>
      <c r="UPL43" s="46"/>
      <c r="UPM43" s="46"/>
      <c r="UPN43" s="46"/>
      <c r="UPO43" s="46"/>
      <c r="UPP43" s="46"/>
      <c r="UPQ43" s="46"/>
      <c r="UPR43" s="46"/>
      <c r="UPS43" s="46"/>
      <c r="UPT43" s="46"/>
      <c r="UPU43" s="46"/>
      <c r="UPV43" s="46"/>
      <c r="UPW43" s="46"/>
      <c r="UPX43" s="46"/>
      <c r="UPY43" s="46"/>
      <c r="UPZ43" s="46"/>
      <c r="UQA43" s="46"/>
      <c r="UQB43" s="46"/>
      <c r="UQC43" s="46"/>
      <c r="UQD43" s="46"/>
      <c r="UQE43" s="46"/>
      <c r="UQF43" s="46"/>
      <c r="UQG43" s="46"/>
      <c r="UQH43" s="46"/>
      <c r="UQI43" s="46"/>
      <c r="UQJ43" s="46"/>
      <c r="UQK43" s="46"/>
      <c r="UQL43" s="46"/>
      <c r="UQM43" s="46"/>
      <c r="UQN43" s="46"/>
      <c r="UQO43" s="46"/>
      <c r="UQP43" s="46"/>
      <c r="UQQ43" s="46"/>
      <c r="UQR43" s="46"/>
      <c r="UQS43" s="46"/>
      <c r="UQT43" s="46"/>
      <c r="UQU43" s="46"/>
      <c r="UQV43" s="46"/>
      <c r="UQW43" s="46"/>
      <c r="UQX43" s="46"/>
      <c r="UQY43" s="46"/>
      <c r="UQZ43" s="46"/>
      <c r="URA43" s="46"/>
      <c r="URB43" s="46"/>
      <c r="URC43" s="46"/>
      <c r="URD43" s="46"/>
      <c r="URE43" s="46"/>
      <c r="URF43" s="46"/>
      <c r="URG43" s="46"/>
      <c r="URH43" s="46"/>
      <c r="URI43" s="46"/>
      <c r="URJ43" s="46"/>
      <c r="URK43" s="46"/>
      <c r="URL43" s="46"/>
      <c r="URM43" s="46"/>
      <c r="URN43" s="46"/>
      <c r="URO43" s="46"/>
      <c r="URP43" s="46"/>
      <c r="URQ43" s="46"/>
      <c r="URR43" s="46"/>
      <c r="URS43" s="46"/>
      <c r="URT43" s="46"/>
      <c r="URU43" s="46"/>
      <c r="URV43" s="46"/>
      <c r="URW43" s="46"/>
      <c r="URX43" s="46"/>
      <c r="URY43" s="46"/>
      <c r="URZ43" s="46"/>
      <c r="USA43" s="46"/>
      <c r="USB43" s="46"/>
      <c r="USC43" s="46"/>
      <c r="USD43" s="46"/>
      <c r="USE43" s="46"/>
      <c r="USF43" s="46"/>
      <c r="USG43" s="46"/>
      <c r="USH43" s="46"/>
      <c r="USI43" s="46"/>
      <c r="USJ43" s="46"/>
      <c r="USK43" s="46"/>
      <c r="USL43" s="46"/>
      <c r="USM43" s="46"/>
      <c r="USN43" s="46"/>
      <c r="USO43" s="46"/>
      <c r="USP43" s="46"/>
      <c r="USQ43" s="46"/>
      <c r="USR43" s="46"/>
      <c r="USS43" s="46"/>
      <c r="UST43" s="46"/>
      <c r="USU43" s="46"/>
      <c r="USV43" s="46"/>
      <c r="USW43" s="46"/>
      <c r="USX43" s="46"/>
      <c r="USY43" s="46"/>
      <c r="USZ43" s="46"/>
      <c r="UTA43" s="46"/>
      <c r="UTB43" s="46"/>
      <c r="UTC43" s="46"/>
      <c r="UTD43" s="46"/>
      <c r="UTE43" s="46"/>
      <c r="UTF43" s="46"/>
      <c r="UTG43" s="46"/>
      <c r="UTH43" s="46"/>
      <c r="UTI43" s="46"/>
      <c r="UTJ43" s="46"/>
      <c r="UTK43" s="46"/>
      <c r="UTL43" s="46"/>
      <c r="UTM43" s="46"/>
      <c r="UTN43" s="46"/>
      <c r="UTO43" s="46"/>
      <c r="UTP43" s="46"/>
      <c r="UTQ43" s="46"/>
      <c r="UTR43" s="46"/>
      <c r="UTS43" s="46"/>
      <c r="UTT43" s="46"/>
      <c r="UTU43" s="46"/>
      <c r="UTV43" s="46"/>
      <c r="UTW43" s="46"/>
      <c r="UTX43" s="46"/>
      <c r="UTY43" s="46"/>
      <c r="UTZ43" s="46"/>
      <c r="UUA43" s="46"/>
      <c r="UUB43" s="46"/>
      <c r="UUC43" s="46"/>
      <c r="UUD43" s="46"/>
      <c r="UUE43" s="46"/>
      <c r="UUF43" s="46"/>
      <c r="UUG43" s="46"/>
      <c r="UUH43" s="46"/>
      <c r="UUI43" s="46"/>
      <c r="UUJ43" s="46"/>
      <c r="UUK43" s="46"/>
      <c r="UUL43" s="46"/>
      <c r="UUM43" s="46"/>
      <c r="UUN43" s="46"/>
      <c r="UUO43" s="46"/>
      <c r="UUP43" s="46"/>
      <c r="UUQ43" s="46"/>
      <c r="UUR43" s="46"/>
      <c r="UUS43" s="46"/>
      <c r="UUT43" s="46"/>
      <c r="UUU43" s="46"/>
      <c r="UUV43" s="46"/>
      <c r="UUW43" s="46"/>
      <c r="UUX43" s="46"/>
      <c r="UUY43" s="46"/>
      <c r="UUZ43" s="46"/>
      <c r="UVA43" s="46"/>
      <c r="UVB43" s="46"/>
      <c r="UVC43" s="46"/>
      <c r="UVD43" s="46"/>
      <c r="UVE43" s="46"/>
      <c r="UVF43" s="46"/>
      <c r="UVG43" s="46"/>
      <c r="UVH43" s="46"/>
      <c r="UVI43" s="46"/>
      <c r="UVJ43" s="46"/>
      <c r="UVK43" s="46"/>
      <c r="UVL43" s="46"/>
      <c r="UVM43" s="46"/>
      <c r="UVN43" s="46"/>
      <c r="UVO43" s="46"/>
      <c r="UVP43" s="46"/>
      <c r="UVQ43" s="46"/>
      <c r="UVR43" s="46"/>
      <c r="UVS43" s="46"/>
      <c r="UVT43" s="46"/>
      <c r="UVU43" s="46"/>
      <c r="UVV43" s="46"/>
      <c r="UVW43" s="46"/>
      <c r="UVX43" s="46"/>
      <c r="UVY43" s="46"/>
      <c r="UVZ43" s="46"/>
      <c r="UWA43" s="46"/>
      <c r="UWB43" s="46"/>
      <c r="UWC43" s="46"/>
      <c r="UWD43" s="46"/>
      <c r="UWE43" s="46"/>
      <c r="UWF43" s="46"/>
      <c r="UWG43" s="46"/>
      <c r="UWH43" s="46"/>
      <c r="UWI43" s="46"/>
      <c r="UWJ43" s="46"/>
      <c r="UWK43" s="46"/>
      <c r="UWL43" s="46"/>
      <c r="UWM43" s="46"/>
      <c r="UWN43" s="46"/>
      <c r="UWO43" s="46"/>
      <c r="UWP43" s="46"/>
      <c r="UWQ43" s="46"/>
      <c r="UWR43" s="46"/>
      <c r="UWS43" s="46"/>
      <c r="UWT43" s="46"/>
      <c r="UWU43" s="46"/>
      <c r="UWV43" s="46"/>
      <c r="UWW43" s="46"/>
      <c r="UWX43" s="46"/>
      <c r="UWY43" s="46"/>
      <c r="UWZ43" s="46"/>
      <c r="UXA43" s="46"/>
      <c r="UXB43" s="46"/>
      <c r="UXC43" s="46"/>
      <c r="UXD43" s="46"/>
      <c r="UXE43" s="46"/>
      <c r="UXF43" s="46"/>
      <c r="UXG43" s="46"/>
      <c r="UXH43" s="46"/>
      <c r="UXI43" s="46"/>
      <c r="UXJ43" s="46"/>
      <c r="UXK43" s="46"/>
      <c r="UXL43" s="46"/>
      <c r="UXM43" s="46"/>
      <c r="UXN43" s="46"/>
      <c r="UXO43" s="46"/>
      <c r="UXP43" s="46"/>
      <c r="UXQ43" s="46"/>
      <c r="UXR43" s="46"/>
      <c r="UXS43" s="46"/>
      <c r="UXT43" s="46"/>
      <c r="UXU43" s="46"/>
      <c r="UXV43" s="46"/>
      <c r="UXW43" s="46"/>
      <c r="UXX43" s="46"/>
      <c r="UXY43" s="46"/>
      <c r="UXZ43" s="46"/>
      <c r="UYA43" s="46"/>
      <c r="UYB43" s="46"/>
      <c r="UYC43" s="46"/>
      <c r="UYD43" s="46"/>
      <c r="UYE43" s="46"/>
      <c r="UYF43" s="46"/>
      <c r="UYG43" s="46"/>
      <c r="UYH43" s="46"/>
      <c r="UYI43" s="46"/>
      <c r="UYJ43" s="46"/>
      <c r="UYK43" s="46"/>
      <c r="UYL43" s="46"/>
      <c r="UYM43" s="46"/>
      <c r="UYN43" s="46"/>
      <c r="UYO43" s="46"/>
      <c r="UYP43" s="46"/>
      <c r="UYQ43" s="46"/>
      <c r="UYR43" s="46"/>
      <c r="UYS43" s="46"/>
      <c r="UYT43" s="46"/>
      <c r="UYU43" s="46"/>
      <c r="UYV43" s="46"/>
      <c r="UYW43" s="46"/>
      <c r="UYX43" s="46"/>
      <c r="UYY43" s="46"/>
      <c r="UYZ43" s="46"/>
      <c r="UZA43" s="46"/>
      <c r="UZB43" s="46"/>
      <c r="UZC43" s="46"/>
      <c r="UZD43" s="46"/>
      <c r="UZE43" s="46"/>
      <c r="UZF43" s="46"/>
      <c r="UZG43" s="46"/>
      <c r="UZH43" s="46"/>
      <c r="UZI43" s="46"/>
      <c r="UZJ43" s="46"/>
      <c r="UZK43" s="46"/>
      <c r="UZL43" s="46"/>
      <c r="UZM43" s="46"/>
      <c r="UZN43" s="46"/>
      <c r="UZO43" s="46"/>
      <c r="UZP43" s="46"/>
      <c r="UZQ43" s="46"/>
      <c r="UZR43" s="46"/>
      <c r="UZS43" s="46"/>
      <c r="UZT43" s="46"/>
      <c r="UZU43" s="46"/>
      <c r="UZV43" s="46"/>
      <c r="UZW43" s="46"/>
      <c r="UZX43" s="46"/>
      <c r="UZY43" s="46"/>
      <c r="UZZ43" s="46"/>
      <c r="VAA43" s="46"/>
      <c r="VAB43" s="46"/>
      <c r="VAC43" s="46"/>
      <c r="VAD43" s="46"/>
      <c r="VAE43" s="46"/>
      <c r="VAF43" s="46"/>
      <c r="VAG43" s="46"/>
      <c r="VAH43" s="46"/>
      <c r="VAI43" s="46"/>
      <c r="VAJ43" s="46"/>
      <c r="VAK43" s="46"/>
      <c r="VAL43" s="46"/>
      <c r="VAM43" s="46"/>
      <c r="VAN43" s="46"/>
      <c r="VAO43" s="46"/>
      <c r="VAP43" s="46"/>
      <c r="VAQ43" s="46"/>
      <c r="VAR43" s="46"/>
      <c r="VAS43" s="46"/>
      <c r="VAT43" s="46"/>
      <c r="VAU43" s="46"/>
      <c r="VAV43" s="46"/>
      <c r="VAW43" s="46"/>
      <c r="VAX43" s="46"/>
      <c r="VAY43" s="46"/>
      <c r="VAZ43" s="46"/>
      <c r="VBA43" s="46"/>
      <c r="VBB43" s="46"/>
      <c r="VBC43" s="46"/>
      <c r="VBD43" s="46"/>
      <c r="VBE43" s="46"/>
      <c r="VBF43" s="46"/>
      <c r="VBG43" s="46"/>
      <c r="VBH43" s="46"/>
      <c r="VBI43" s="46"/>
      <c r="VBJ43" s="46"/>
      <c r="VBK43" s="46"/>
      <c r="VBL43" s="46"/>
      <c r="VBM43" s="46"/>
      <c r="VBN43" s="46"/>
      <c r="VBO43" s="46"/>
      <c r="VBP43" s="46"/>
      <c r="VBQ43" s="46"/>
      <c r="VBR43" s="46"/>
      <c r="VBS43" s="46"/>
      <c r="VBT43" s="46"/>
      <c r="VBU43" s="46"/>
      <c r="VBV43" s="46"/>
      <c r="VBW43" s="46"/>
      <c r="VBX43" s="46"/>
      <c r="VBY43" s="46"/>
      <c r="VBZ43" s="46"/>
      <c r="VCA43" s="46"/>
      <c r="VCB43" s="46"/>
      <c r="VCC43" s="46"/>
      <c r="VCD43" s="46"/>
      <c r="VCE43" s="46"/>
      <c r="VCF43" s="46"/>
      <c r="VCG43" s="46"/>
      <c r="VCH43" s="46"/>
      <c r="VCI43" s="46"/>
      <c r="VCJ43" s="46"/>
      <c r="VCK43" s="46"/>
      <c r="VCL43" s="46"/>
      <c r="VCM43" s="46"/>
      <c r="VCN43" s="46"/>
      <c r="VCO43" s="46"/>
      <c r="VCP43" s="46"/>
      <c r="VCQ43" s="46"/>
      <c r="VCR43" s="46"/>
      <c r="VCS43" s="46"/>
      <c r="VCT43" s="46"/>
      <c r="VCU43" s="46"/>
      <c r="VCV43" s="46"/>
      <c r="VCW43" s="46"/>
      <c r="VCX43" s="46"/>
      <c r="VCY43" s="46"/>
      <c r="VCZ43" s="46"/>
      <c r="VDA43" s="46"/>
      <c r="VDB43" s="46"/>
      <c r="VDC43" s="46"/>
      <c r="VDD43" s="46"/>
      <c r="VDE43" s="46"/>
      <c r="VDF43" s="46"/>
      <c r="VDG43" s="46"/>
      <c r="VDH43" s="46"/>
      <c r="VDI43" s="46"/>
      <c r="VDJ43" s="46"/>
      <c r="VDK43" s="46"/>
      <c r="VDL43" s="46"/>
      <c r="VDM43" s="46"/>
      <c r="VDN43" s="46"/>
      <c r="VDO43" s="46"/>
      <c r="VDP43" s="46"/>
      <c r="VDQ43" s="46"/>
      <c r="VDR43" s="46"/>
      <c r="VDS43" s="46"/>
      <c r="VDT43" s="46"/>
      <c r="VDU43" s="46"/>
      <c r="VDV43" s="46"/>
      <c r="VDW43" s="46"/>
      <c r="VDX43" s="46"/>
      <c r="VDY43" s="46"/>
      <c r="VDZ43" s="46"/>
      <c r="VEA43" s="46"/>
      <c r="VEB43" s="46"/>
      <c r="VEC43" s="46"/>
      <c r="VED43" s="46"/>
      <c r="VEE43" s="46"/>
      <c r="VEF43" s="46"/>
      <c r="VEG43" s="46"/>
      <c r="VEH43" s="46"/>
      <c r="VEI43" s="46"/>
      <c r="VEJ43" s="46"/>
      <c r="VEK43" s="46"/>
      <c r="VEL43" s="46"/>
      <c r="VEM43" s="46"/>
      <c r="VEN43" s="46"/>
      <c r="VEO43" s="46"/>
      <c r="VEP43" s="46"/>
      <c r="VEQ43" s="46"/>
      <c r="VER43" s="46"/>
      <c r="VES43" s="46"/>
      <c r="VET43" s="46"/>
      <c r="VEU43" s="46"/>
      <c r="VEV43" s="46"/>
      <c r="VEW43" s="46"/>
      <c r="VEX43" s="46"/>
      <c r="VEY43" s="46"/>
      <c r="VEZ43" s="46"/>
      <c r="VFA43" s="46"/>
      <c r="VFB43" s="46"/>
      <c r="VFC43" s="46"/>
      <c r="VFD43" s="46"/>
      <c r="VFE43" s="46"/>
      <c r="VFF43" s="46"/>
      <c r="VFG43" s="46"/>
      <c r="VFH43" s="46"/>
      <c r="VFI43" s="46"/>
      <c r="VFJ43" s="46"/>
      <c r="VFK43" s="46"/>
      <c r="VFL43" s="46"/>
      <c r="VFM43" s="46"/>
      <c r="VFN43" s="46"/>
      <c r="VFO43" s="46"/>
      <c r="VFP43" s="46"/>
      <c r="VFQ43" s="46"/>
      <c r="VFR43" s="46"/>
      <c r="VFS43" s="46"/>
      <c r="VFT43" s="46"/>
      <c r="VFU43" s="46"/>
      <c r="VFV43" s="46"/>
      <c r="VFW43" s="46"/>
      <c r="VFX43" s="46"/>
      <c r="VFY43" s="46"/>
      <c r="VFZ43" s="46"/>
      <c r="VGA43" s="46"/>
      <c r="VGB43" s="46"/>
      <c r="VGC43" s="46"/>
      <c r="VGD43" s="46"/>
      <c r="VGE43" s="46"/>
      <c r="VGF43" s="46"/>
      <c r="VGG43" s="46"/>
      <c r="VGH43" s="46"/>
      <c r="VGI43" s="46"/>
      <c r="VGJ43" s="46"/>
      <c r="VGK43" s="46"/>
      <c r="VGL43" s="46"/>
      <c r="VGM43" s="46"/>
      <c r="VGN43" s="46"/>
      <c r="VGO43" s="46"/>
      <c r="VGP43" s="46"/>
      <c r="VGQ43" s="46"/>
      <c r="VGR43" s="46"/>
      <c r="VGS43" s="46"/>
      <c r="VGT43" s="46"/>
      <c r="VGU43" s="46"/>
      <c r="VGV43" s="46"/>
      <c r="VGW43" s="46"/>
      <c r="VGX43" s="46"/>
      <c r="VGY43" s="46"/>
      <c r="VGZ43" s="46"/>
      <c r="VHA43" s="46"/>
      <c r="VHB43" s="46"/>
      <c r="VHC43" s="46"/>
      <c r="VHD43" s="46"/>
      <c r="VHE43" s="46"/>
      <c r="VHF43" s="46"/>
      <c r="VHG43" s="46"/>
      <c r="VHH43" s="46"/>
      <c r="VHI43" s="46"/>
      <c r="VHJ43" s="46"/>
      <c r="VHK43" s="46"/>
      <c r="VHL43" s="46"/>
      <c r="VHM43" s="46"/>
      <c r="VHN43" s="46"/>
      <c r="VHO43" s="46"/>
      <c r="VHP43" s="46"/>
      <c r="VHQ43" s="46"/>
      <c r="VHR43" s="46"/>
      <c r="VHS43" s="46"/>
      <c r="VHT43" s="46"/>
      <c r="VHU43" s="46"/>
      <c r="VHV43" s="46"/>
      <c r="VHW43" s="46"/>
      <c r="VHX43" s="46"/>
      <c r="VHY43" s="46"/>
      <c r="VHZ43" s="46"/>
      <c r="VIA43" s="46"/>
      <c r="VIB43" s="46"/>
      <c r="VIC43" s="46"/>
      <c r="VID43" s="46"/>
      <c r="VIE43" s="46"/>
      <c r="VIF43" s="46"/>
      <c r="VIG43" s="46"/>
      <c r="VIH43" s="46"/>
      <c r="VII43" s="46"/>
      <c r="VIJ43" s="46"/>
      <c r="VIK43" s="46"/>
      <c r="VIL43" s="46"/>
      <c r="VIM43" s="46"/>
      <c r="VIN43" s="46"/>
      <c r="VIO43" s="46"/>
      <c r="VIP43" s="46"/>
      <c r="VIQ43" s="46"/>
      <c r="VIR43" s="46"/>
      <c r="VIS43" s="46"/>
      <c r="VIT43" s="46"/>
      <c r="VIU43" s="46"/>
      <c r="VIV43" s="46"/>
      <c r="VIW43" s="46"/>
      <c r="VIX43" s="46"/>
      <c r="VIY43" s="46"/>
      <c r="VIZ43" s="46"/>
      <c r="VJA43" s="46"/>
      <c r="VJB43" s="46"/>
      <c r="VJC43" s="46"/>
      <c r="VJD43" s="46"/>
      <c r="VJE43" s="46"/>
      <c r="VJF43" s="46"/>
      <c r="VJG43" s="46"/>
      <c r="VJH43" s="46"/>
      <c r="VJI43" s="46"/>
      <c r="VJJ43" s="46"/>
      <c r="VJK43" s="46"/>
      <c r="VJL43" s="46"/>
      <c r="VJM43" s="46"/>
      <c r="VJN43" s="46"/>
      <c r="VJO43" s="46"/>
      <c r="VJP43" s="46"/>
      <c r="VJQ43" s="46"/>
      <c r="VJR43" s="46"/>
      <c r="VJS43" s="46"/>
      <c r="VJT43" s="46"/>
      <c r="VJU43" s="46"/>
      <c r="VJV43" s="46"/>
      <c r="VJW43" s="46"/>
      <c r="VJX43" s="46"/>
      <c r="VJY43" s="46"/>
      <c r="VJZ43" s="46"/>
      <c r="VKA43" s="46"/>
      <c r="VKB43" s="46"/>
      <c r="VKC43" s="46"/>
      <c r="VKD43" s="46"/>
      <c r="VKE43" s="46"/>
      <c r="VKF43" s="46"/>
      <c r="VKG43" s="46"/>
      <c r="VKH43" s="46"/>
      <c r="VKI43" s="46"/>
      <c r="VKJ43" s="46"/>
      <c r="VKK43" s="46"/>
      <c r="VKL43" s="46"/>
      <c r="VKM43" s="46"/>
      <c r="VKN43" s="46"/>
      <c r="VKO43" s="46"/>
      <c r="VKP43" s="46"/>
      <c r="VKQ43" s="46"/>
      <c r="VKR43" s="46"/>
      <c r="VKS43" s="46"/>
      <c r="VKT43" s="46"/>
      <c r="VKU43" s="46"/>
      <c r="VKV43" s="46"/>
      <c r="VKW43" s="46"/>
      <c r="VKX43" s="46"/>
      <c r="VKY43" s="46"/>
      <c r="VKZ43" s="46"/>
      <c r="VLA43" s="46"/>
      <c r="VLB43" s="46"/>
      <c r="VLC43" s="46"/>
      <c r="VLD43" s="46"/>
      <c r="VLE43" s="46"/>
      <c r="VLF43" s="46"/>
      <c r="VLG43" s="46"/>
      <c r="VLH43" s="46"/>
      <c r="VLI43" s="46"/>
      <c r="VLJ43" s="46"/>
      <c r="VLK43" s="46"/>
      <c r="VLL43" s="46"/>
      <c r="VLM43" s="46"/>
      <c r="VLN43" s="46"/>
      <c r="VLO43" s="46"/>
      <c r="VLP43" s="46"/>
      <c r="VLQ43" s="46"/>
      <c r="VLR43" s="46"/>
      <c r="VLS43" s="46"/>
      <c r="VLT43" s="46"/>
      <c r="VLU43" s="46"/>
      <c r="VLV43" s="46"/>
      <c r="VLW43" s="46"/>
      <c r="VLX43" s="46"/>
      <c r="VLY43" s="46"/>
      <c r="VLZ43" s="46"/>
      <c r="VMA43" s="46"/>
      <c r="VMB43" s="46"/>
      <c r="VMC43" s="46"/>
      <c r="VMD43" s="46"/>
      <c r="VME43" s="46"/>
      <c r="VMF43" s="46"/>
      <c r="VMG43" s="46"/>
      <c r="VMH43" s="46"/>
      <c r="VMI43" s="46"/>
      <c r="VMJ43" s="46"/>
      <c r="VMK43" s="46"/>
      <c r="VML43" s="46"/>
      <c r="VMM43" s="46"/>
      <c r="VMN43" s="46"/>
      <c r="VMO43" s="46"/>
      <c r="VMP43" s="46"/>
      <c r="VMQ43" s="46"/>
      <c r="VMR43" s="46"/>
      <c r="VMS43" s="46"/>
      <c r="VMT43" s="46"/>
      <c r="VMU43" s="46"/>
      <c r="VMV43" s="46"/>
      <c r="VMW43" s="46"/>
      <c r="VMX43" s="46"/>
      <c r="VMY43" s="46"/>
      <c r="VMZ43" s="46"/>
      <c r="VNA43" s="46"/>
      <c r="VNB43" s="46"/>
      <c r="VNC43" s="46"/>
      <c r="VND43" s="46"/>
      <c r="VNE43" s="46"/>
      <c r="VNF43" s="46"/>
      <c r="VNG43" s="46"/>
      <c r="VNH43" s="46"/>
      <c r="VNI43" s="46"/>
      <c r="VNJ43" s="46"/>
      <c r="VNK43" s="46"/>
      <c r="VNL43" s="46"/>
      <c r="VNM43" s="46"/>
      <c r="VNN43" s="46"/>
      <c r="VNO43" s="46"/>
      <c r="VNP43" s="46"/>
      <c r="VNQ43" s="46"/>
      <c r="VNR43" s="46"/>
      <c r="VNS43" s="46"/>
      <c r="VNT43" s="46"/>
      <c r="VNU43" s="46"/>
      <c r="VNV43" s="46"/>
      <c r="VNW43" s="46"/>
      <c r="VNX43" s="46"/>
      <c r="VNY43" s="46"/>
      <c r="VNZ43" s="46"/>
      <c r="VOA43" s="46"/>
      <c r="VOB43" s="46"/>
      <c r="VOC43" s="46"/>
      <c r="VOD43" s="46"/>
      <c r="VOE43" s="46"/>
      <c r="VOF43" s="46"/>
      <c r="VOG43" s="46"/>
      <c r="VOH43" s="46"/>
      <c r="VOI43" s="46"/>
      <c r="VOJ43" s="46"/>
      <c r="VOK43" s="46"/>
      <c r="VOL43" s="46"/>
      <c r="VOM43" s="46"/>
      <c r="VON43" s="46"/>
      <c r="VOO43" s="46"/>
      <c r="VOP43" s="46"/>
      <c r="VOQ43" s="46"/>
      <c r="VOR43" s="46"/>
      <c r="VOS43" s="46"/>
      <c r="VOT43" s="46"/>
      <c r="VOU43" s="46"/>
      <c r="VOV43" s="46"/>
      <c r="VOW43" s="46"/>
      <c r="VOX43" s="46"/>
      <c r="VOY43" s="46"/>
      <c r="VOZ43" s="46"/>
      <c r="VPA43" s="46"/>
      <c r="VPB43" s="46"/>
      <c r="VPC43" s="46"/>
      <c r="VPD43" s="46"/>
      <c r="VPE43" s="46"/>
      <c r="VPF43" s="46"/>
      <c r="VPG43" s="46"/>
      <c r="VPH43" s="46"/>
      <c r="VPI43" s="46"/>
      <c r="VPJ43" s="46"/>
      <c r="VPK43" s="46"/>
      <c r="VPL43" s="46"/>
      <c r="VPM43" s="46"/>
      <c r="VPN43" s="46"/>
      <c r="VPO43" s="46"/>
      <c r="VPP43" s="46"/>
      <c r="VPQ43" s="46"/>
      <c r="VPR43" s="46"/>
      <c r="VPS43" s="46"/>
      <c r="VPT43" s="46"/>
      <c r="VPU43" s="46"/>
      <c r="VPV43" s="46"/>
      <c r="VPW43" s="46"/>
      <c r="VPX43" s="46"/>
      <c r="VPY43" s="46"/>
      <c r="VPZ43" s="46"/>
      <c r="VQA43" s="46"/>
      <c r="VQB43" s="46"/>
      <c r="VQC43" s="46"/>
      <c r="VQD43" s="46"/>
      <c r="VQE43" s="46"/>
      <c r="VQF43" s="46"/>
      <c r="VQG43" s="46"/>
      <c r="VQH43" s="46"/>
      <c r="VQI43" s="46"/>
      <c r="VQJ43" s="46"/>
      <c r="VQK43" s="46"/>
      <c r="VQL43" s="46"/>
      <c r="VQM43" s="46"/>
      <c r="VQN43" s="46"/>
      <c r="VQO43" s="46"/>
      <c r="VQP43" s="46"/>
      <c r="VQQ43" s="46"/>
      <c r="VQR43" s="46"/>
      <c r="VQS43" s="46"/>
      <c r="VQT43" s="46"/>
      <c r="VQU43" s="46"/>
      <c r="VQV43" s="46"/>
      <c r="VQW43" s="46"/>
      <c r="VQX43" s="46"/>
      <c r="VQY43" s="46"/>
      <c r="VQZ43" s="46"/>
      <c r="VRA43" s="46"/>
      <c r="VRB43" s="46"/>
      <c r="VRC43" s="46"/>
      <c r="VRD43" s="46"/>
      <c r="VRE43" s="46"/>
      <c r="VRF43" s="46"/>
      <c r="VRG43" s="46"/>
      <c r="VRH43" s="46"/>
      <c r="VRI43" s="46"/>
      <c r="VRJ43" s="46"/>
      <c r="VRK43" s="46"/>
      <c r="VRL43" s="46"/>
      <c r="VRM43" s="46"/>
      <c r="VRN43" s="46"/>
      <c r="VRO43" s="46"/>
      <c r="VRP43" s="46"/>
      <c r="VRQ43" s="46"/>
      <c r="VRR43" s="46"/>
      <c r="VRS43" s="46"/>
      <c r="VRT43" s="46"/>
      <c r="VRU43" s="46"/>
      <c r="VRV43" s="46"/>
      <c r="VRW43" s="46"/>
      <c r="VRX43" s="46"/>
      <c r="VRY43" s="46"/>
      <c r="VRZ43" s="46"/>
      <c r="VSA43" s="46"/>
      <c r="VSB43" s="46"/>
      <c r="VSC43" s="46"/>
      <c r="VSD43" s="46"/>
      <c r="VSE43" s="46"/>
      <c r="VSF43" s="46"/>
      <c r="VSG43" s="46"/>
      <c r="VSH43" s="46"/>
      <c r="VSI43" s="46"/>
      <c r="VSJ43" s="46"/>
      <c r="VSK43" s="46"/>
      <c r="VSL43" s="46"/>
      <c r="VSM43" s="46"/>
      <c r="VSN43" s="46"/>
      <c r="VSO43" s="46"/>
      <c r="VSP43" s="46"/>
      <c r="VSQ43" s="46"/>
      <c r="VSR43" s="46"/>
      <c r="VSS43" s="46"/>
      <c r="VST43" s="46"/>
      <c r="VSU43" s="46"/>
      <c r="VSV43" s="46"/>
      <c r="VSW43" s="46"/>
      <c r="VSX43" s="46"/>
      <c r="VSY43" s="46"/>
      <c r="VSZ43" s="46"/>
      <c r="VTA43" s="46"/>
      <c r="VTB43" s="46"/>
      <c r="VTC43" s="46"/>
      <c r="VTD43" s="46"/>
      <c r="VTE43" s="46"/>
      <c r="VTF43" s="46"/>
      <c r="VTG43" s="46"/>
      <c r="VTH43" s="46"/>
      <c r="VTI43" s="46"/>
      <c r="VTJ43" s="46"/>
      <c r="VTK43" s="46"/>
      <c r="VTL43" s="46"/>
      <c r="VTM43" s="46"/>
      <c r="VTN43" s="46"/>
      <c r="VTO43" s="46"/>
      <c r="VTP43" s="46"/>
      <c r="VTQ43" s="46"/>
      <c r="VTR43" s="46"/>
      <c r="VTS43" s="46"/>
      <c r="VTT43" s="46"/>
      <c r="VTU43" s="46"/>
      <c r="VTV43" s="46"/>
      <c r="VTW43" s="46"/>
      <c r="VTX43" s="46"/>
      <c r="VTY43" s="46"/>
      <c r="VTZ43" s="46"/>
      <c r="VUA43" s="46"/>
      <c r="VUB43" s="46"/>
      <c r="VUC43" s="46"/>
      <c r="VUD43" s="46"/>
      <c r="VUE43" s="46"/>
      <c r="VUF43" s="46"/>
      <c r="VUG43" s="46"/>
      <c r="VUH43" s="46"/>
      <c r="VUI43" s="46"/>
      <c r="VUJ43" s="46"/>
      <c r="VUK43" s="46"/>
      <c r="VUL43" s="46"/>
      <c r="VUM43" s="46"/>
      <c r="VUN43" s="46"/>
      <c r="VUO43" s="46"/>
      <c r="VUP43" s="46"/>
      <c r="VUQ43" s="46"/>
      <c r="VUR43" s="46"/>
      <c r="VUS43" s="46"/>
      <c r="VUT43" s="46"/>
      <c r="VUU43" s="46"/>
      <c r="VUV43" s="46"/>
      <c r="VUW43" s="46"/>
      <c r="VUX43" s="46"/>
      <c r="VUY43" s="46"/>
      <c r="VUZ43" s="46"/>
      <c r="VVA43" s="46"/>
      <c r="VVB43" s="46"/>
      <c r="VVC43" s="46"/>
      <c r="VVD43" s="46"/>
      <c r="VVE43" s="46"/>
      <c r="VVF43" s="46"/>
      <c r="VVG43" s="46"/>
      <c r="VVH43" s="46"/>
      <c r="VVI43" s="46"/>
      <c r="VVJ43" s="46"/>
      <c r="VVK43" s="46"/>
      <c r="VVL43" s="46"/>
      <c r="VVM43" s="46"/>
      <c r="VVN43" s="46"/>
      <c r="VVO43" s="46"/>
      <c r="VVP43" s="46"/>
      <c r="VVQ43" s="46"/>
      <c r="VVR43" s="46"/>
      <c r="VVS43" s="46"/>
      <c r="VVT43" s="46"/>
      <c r="VVU43" s="46"/>
      <c r="VVV43" s="46"/>
      <c r="VVW43" s="46"/>
      <c r="VVX43" s="46"/>
      <c r="VVY43" s="46"/>
      <c r="VVZ43" s="46"/>
      <c r="VWA43" s="46"/>
      <c r="VWB43" s="46"/>
      <c r="VWC43" s="46"/>
      <c r="VWD43" s="46"/>
      <c r="VWE43" s="46"/>
      <c r="VWF43" s="46"/>
      <c r="VWG43" s="46"/>
      <c r="VWH43" s="46"/>
      <c r="VWI43" s="46"/>
      <c r="VWJ43" s="46"/>
      <c r="VWK43" s="46"/>
      <c r="VWL43" s="46"/>
      <c r="VWM43" s="46"/>
      <c r="VWN43" s="46"/>
      <c r="VWO43" s="46"/>
      <c r="VWP43" s="46"/>
      <c r="VWQ43" s="46"/>
      <c r="VWR43" s="46"/>
      <c r="VWS43" s="46"/>
      <c r="VWT43" s="46"/>
      <c r="VWU43" s="46"/>
      <c r="VWV43" s="46"/>
      <c r="VWW43" s="46"/>
      <c r="VWX43" s="46"/>
      <c r="VWY43" s="46"/>
      <c r="VWZ43" s="46"/>
      <c r="VXA43" s="46"/>
      <c r="VXB43" s="46"/>
      <c r="VXC43" s="46"/>
      <c r="VXD43" s="46"/>
      <c r="VXE43" s="46"/>
      <c r="VXF43" s="46"/>
      <c r="VXG43" s="46"/>
      <c r="VXH43" s="46"/>
      <c r="VXI43" s="46"/>
      <c r="VXJ43" s="46"/>
      <c r="VXK43" s="46"/>
      <c r="VXL43" s="46"/>
      <c r="VXM43" s="46"/>
      <c r="VXN43" s="46"/>
      <c r="VXO43" s="46"/>
      <c r="VXP43" s="46"/>
      <c r="VXQ43" s="46"/>
      <c r="VXR43" s="46"/>
      <c r="VXS43" s="46"/>
      <c r="VXT43" s="46"/>
      <c r="VXU43" s="46"/>
      <c r="VXV43" s="46"/>
      <c r="VXW43" s="46"/>
      <c r="VXX43" s="46"/>
      <c r="VXY43" s="46"/>
      <c r="VXZ43" s="46"/>
      <c r="VYA43" s="46"/>
      <c r="VYB43" s="46"/>
      <c r="VYC43" s="46"/>
      <c r="VYD43" s="46"/>
      <c r="VYE43" s="46"/>
      <c r="VYF43" s="46"/>
      <c r="VYG43" s="46"/>
      <c r="VYH43" s="46"/>
      <c r="VYI43" s="46"/>
      <c r="VYJ43" s="46"/>
      <c r="VYK43" s="46"/>
      <c r="VYL43" s="46"/>
      <c r="VYM43" s="46"/>
      <c r="VYN43" s="46"/>
      <c r="VYO43" s="46"/>
      <c r="VYP43" s="46"/>
      <c r="VYQ43" s="46"/>
      <c r="VYR43" s="46"/>
      <c r="VYS43" s="46"/>
      <c r="VYT43" s="46"/>
      <c r="VYU43" s="46"/>
      <c r="VYV43" s="46"/>
      <c r="VYW43" s="46"/>
      <c r="VYX43" s="46"/>
      <c r="VYY43" s="46"/>
      <c r="VYZ43" s="46"/>
      <c r="VZA43" s="46"/>
      <c r="VZB43" s="46"/>
      <c r="VZC43" s="46"/>
      <c r="VZD43" s="46"/>
      <c r="VZE43" s="46"/>
      <c r="VZF43" s="46"/>
      <c r="VZG43" s="46"/>
      <c r="VZH43" s="46"/>
      <c r="VZI43" s="46"/>
      <c r="VZJ43" s="46"/>
      <c r="VZK43" s="46"/>
      <c r="VZL43" s="46"/>
      <c r="VZM43" s="46"/>
      <c r="VZN43" s="46"/>
      <c r="VZO43" s="46"/>
      <c r="VZP43" s="46"/>
      <c r="VZQ43" s="46"/>
      <c r="VZR43" s="46"/>
      <c r="VZS43" s="46"/>
      <c r="VZT43" s="46"/>
      <c r="VZU43" s="46"/>
      <c r="VZV43" s="46"/>
      <c r="VZW43" s="46"/>
      <c r="VZX43" s="46"/>
      <c r="VZY43" s="46"/>
      <c r="VZZ43" s="46"/>
      <c r="WAA43" s="46"/>
      <c r="WAB43" s="46"/>
      <c r="WAC43" s="46"/>
      <c r="WAD43" s="46"/>
      <c r="WAE43" s="46"/>
      <c r="WAF43" s="46"/>
      <c r="WAG43" s="46"/>
      <c r="WAH43" s="46"/>
      <c r="WAI43" s="46"/>
      <c r="WAJ43" s="46"/>
      <c r="WAK43" s="46"/>
      <c r="WAL43" s="46"/>
      <c r="WAM43" s="46"/>
      <c r="WAN43" s="46"/>
      <c r="WAO43" s="46"/>
      <c r="WAP43" s="46"/>
      <c r="WAQ43" s="46"/>
      <c r="WAR43" s="46"/>
      <c r="WAS43" s="46"/>
      <c r="WAT43" s="46"/>
      <c r="WAU43" s="46"/>
      <c r="WAV43" s="46"/>
      <c r="WAW43" s="46"/>
      <c r="WAX43" s="46"/>
      <c r="WAY43" s="46"/>
      <c r="WAZ43" s="46"/>
      <c r="WBA43" s="46"/>
      <c r="WBB43" s="46"/>
      <c r="WBC43" s="46"/>
      <c r="WBD43" s="46"/>
      <c r="WBE43" s="46"/>
      <c r="WBF43" s="46"/>
      <c r="WBG43" s="46"/>
      <c r="WBH43" s="46"/>
      <c r="WBI43" s="46"/>
      <c r="WBJ43" s="46"/>
      <c r="WBK43" s="46"/>
      <c r="WBL43" s="46"/>
      <c r="WBM43" s="46"/>
      <c r="WBN43" s="46"/>
      <c r="WBO43" s="46"/>
      <c r="WBP43" s="46"/>
      <c r="WBQ43" s="46"/>
      <c r="WBR43" s="46"/>
      <c r="WBS43" s="46"/>
      <c r="WBT43" s="46"/>
      <c r="WBU43" s="46"/>
      <c r="WBV43" s="46"/>
      <c r="WBW43" s="46"/>
      <c r="WBX43" s="46"/>
      <c r="WBY43" s="46"/>
      <c r="WBZ43" s="46"/>
      <c r="WCA43" s="46"/>
      <c r="WCB43" s="46"/>
      <c r="WCC43" s="46"/>
      <c r="WCD43" s="46"/>
      <c r="WCE43" s="46"/>
      <c r="WCF43" s="46"/>
      <c r="WCG43" s="46"/>
      <c r="WCH43" s="46"/>
      <c r="WCI43" s="46"/>
      <c r="WCJ43" s="46"/>
      <c r="WCK43" s="46"/>
      <c r="WCL43" s="46"/>
      <c r="WCM43" s="46"/>
      <c r="WCN43" s="46"/>
      <c r="WCO43" s="46"/>
      <c r="WCP43" s="46"/>
      <c r="WCQ43" s="46"/>
      <c r="WCR43" s="46"/>
      <c r="WCS43" s="46"/>
      <c r="WCT43" s="46"/>
      <c r="WCU43" s="46"/>
      <c r="WCV43" s="46"/>
      <c r="WCW43" s="46"/>
      <c r="WCX43" s="46"/>
      <c r="WCY43" s="46"/>
      <c r="WCZ43" s="46"/>
      <c r="WDA43" s="46"/>
      <c r="WDB43" s="46"/>
      <c r="WDC43" s="46"/>
      <c r="WDD43" s="46"/>
      <c r="WDE43" s="46"/>
      <c r="WDF43" s="46"/>
      <c r="WDG43" s="46"/>
      <c r="WDH43" s="46"/>
      <c r="WDI43" s="46"/>
      <c r="WDJ43" s="46"/>
      <c r="WDK43" s="46"/>
      <c r="WDL43" s="46"/>
      <c r="WDM43" s="46"/>
      <c r="WDN43" s="46"/>
      <c r="WDO43" s="46"/>
      <c r="WDP43" s="46"/>
      <c r="WDQ43" s="46"/>
      <c r="WDR43" s="46"/>
      <c r="WDS43" s="46"/>
      <c r="WDT43" s="46"/>
      <c r="WDU43" s="46"/>
      <c r="WDV43" s="46"/>
      <c r="WDW43" s="46"/>
      <c r="WDX43" s="46"/>
      <c r="WDY43" s="46"/>
      <c r="WDZ43" s="46"/>
      <c r="WEA43" s="46"/>
      <c r="WEB43" s="46"/>
      <c r="WEC43" s="46"/>
      <c r="WED43" s="46"/>
      <c r="WEE43" s="46"/>
      <c r="WEF43" s="46"/>
      <c r="WEG43" s="46"/>
      <c r="WEH43" s="46"/>
      <c r="WEI43" s="46"/>
      <c r="WEJ43" s="46"/>
      <c r="WEK43" s="46"/>
      <c r="WEL43" s="46"/>
      <c r="WEM43" s="46"/>
      <c r="WEN43" s="46"/>
      <c r="WEO43" s="46"/>
      <c r="WEP43" s="46"/>
      <c r="WEQ43" s="46"/>
      <c r="WER43" s="46"/>
      <c r="WES43" s="46"/>
      <c r="WET43" s="46"/>
      <c r="WEU43" s="46"/>
      <c r="WEV43" s="46"/>
      <c r="WEW43" s="46"/>
      <c r="WEX43" s="46"/>
      <c r="WEY43" s="46"/>
      <c r="WEZ43" s="46"/>
      <c r="WFA43" s="46"/>
      <c r="WFB43" s="46"/>
      <c r="WFC43" s="46"/>
      <c r="WFD43" s="46"/>
      <c r="WFE43" s="46"/>
      <c r="WFF43" s="46"/>
      <c r="WFG43" s="46"/>
      <c r="WFH43" s="46"/>
      <c r="WFI43" s="46"/>
      <c r="WFJ43" s="46"/>
      <c r="WFK43" s="46"/>
      <c r="WFL43" s="46"/>
      <c r="WFM43" s="46"/>
      <c r="WFN43" s="46"/>
      <c r="WFO43" s="46"/>
      <c r="WFP43" s="46"/>
      <c r="WFQ43" s="46"/>
      <c r="WFR43" s="46"/>
      <c r="WFS43" s="46"/>
      <c r="WFT43" s="46"/>
      <c r="WFU43" s="46"/>
      <c r="WFV43" s="46"/>
      <c r="WFW43" s="46"/>
      <c r="WFX43" s="46"/>
      <c r="WFY43" s="46"/>
      <c r="WFZ43" s="46"/>
      <c r="WGA43" s="46"/>
      <c r="WGB43" s="46"/>
      <c r="WGC43" s="46"/>
      <c r="WGD43" s="46"/>
      <c r="WGE43" s="46"/>
      <c r="WGF43" s="46"/>
      <c r="WGG43" s="46"/>
      <c r="WGH43" s="46"/>
      <c r="WGI43" s="46"/>
      <c r="WGJ43" s="46"/>
      <c r="WGK43" s="46"/>
      <c r="WGL43" s="46"/>
      <c r="WGM43" s="46"/>
      <c r="WGN43" s="46"/>
      <c r="WGO43" s="46"/>
      <c r="WGP43" s="46"/>
      <c r="WGQ43" s="46"/>
      <c r="WGR43" s="46"/>
      <c r="WGS43" s="46"/>
      <c r="WGT43" s="46"/>
      <c r="WGU43" s="46"/>
      <c r="WGV43" s="46"/>
      <c r="WGW43" s="46"/>
      <c r="WGX43" s="46"/>
      <c r="WGY43" s="46"/>
      <c r="WGZ43" s="46"/>
      <c r="WHA43" s="46"/>
      <c r="WHB43" s="46"/>
      <c r="WHC43" s="46"/>
      <c r="WHD43" s="46"/>
      <c r="WHE43" s="46"/>
      <c r="WHF43" s="46"/>
      <c r="WHG43" s="46"/>
      <c r="WHH43" s="46"/>
      <c r="WHI43" s="46"/>
      <c r="WHJ43" s="46"/>
      <c r="WHK43" s="46"/>
      <c r="WHL43" s="46"/>
      <c r="WHM43" s="46"/>
      <c r="WHN43" s="46"/>
      <c r="WHO43" s="46"/>
      <c r="WHP43" s="46"/>
      <c r="WHQ43" s="46"/>
      <c r="WHR43" s="46"/>
      <c r="WHS43" s="46"/>
      <c r="WHT43" s="46"/>
      <c r="WHU43" s="46"/>
      <c r="WHV43" s="46"/>
      <c r="WHW43" s="46"/>
      <c r="WHX43" s="46"/>
      <c r="WHY43" s="46"/>
      <c r="WHZ43" s="46"/>
      <c r="WIA43" s="46"/>
      <c r="WIB43" s="46"/>
      <c r="WIC43" s="46"/>
      <c r="WID43" s="46"/>
      <c r="WIE43" s="46"/>
      <c r="WIF43" s="46"/>
      <c r="WIG43" s="46"/>
      <c r="WIH43" s="46"/>
      <c r="WII43" s="46"/>
      <c r="WIJ43" s="46"/>
      <c r="WIK43" s="46"/>
      <c r="WIL43" s="46"/>
      <c r="WIM43" s="46"/>
      <c r="WIN43" s="46"/>
      <c r="WIO43" s="46"/>
      <c r="WIP43" s="46"/>
      <c r="WIQ43" s="46"/>
      <c r="WIR43" s="46"/>
      <c r="WIS43" s="46"/>
      <c r="WIT43" s="46"/>
      <c r="WIU43" s="46"/>
      <c r="WIV43" s="46"/>
      <c r="WIW43" s="46"/>
      <c r="WIX43" s="46"/>
      <c r="WIY43" s="46"/>
      <c r="WIZ43" s="46"/>
      <c r="WJA43" s="46"/>
      <c r="WJB43" s="46"/>
      <c r="WJC43" s="46"/>
      <c r="WJD43" s="46"/>
      <c r="WJE43" s="46"/>
      <c r="WJF43" s="46"/>
      <c r="WJG43" s="46"/>
      <c r="WJH43" s="46"/>
      <c r="WJI43" s="46"/>
      <c r="WJJ43" s="46"/>
      <c r="WJK43" s="46"/>
      <c r="WJL43" s="46"/>
      <c r="WJM43" s="46"/>
      <c r="WJN43" s="46"/>
      <c r="WJO43" s="46"/>
      <c r="WJP43" s="46"/>
      <c r="WJQ43" s="46"/>
      <c r="WJR43" s="46"/>
      <c r="WJS43" s="46"/>
      <c r="WJT43" s="46"/>
      <c r="WJU43" s="46"/>
      <c r="WJV43" s="46"/>
      <c r="WJW43" s="46"/>
      <c r="WJX43" s="46"/>
      <c r="WJY43" s="46"/>
      <c r="WJZ43" s="46"/>
      <c r="WKA43" s="46"/>
      <c r="WKB43" s="46"/>
      <c r="WKC43" s="46"/>
      <c r="WKD43" s="46"/>
      <c r="WKE43" s="46"/>
      <c r="WKF43" s="46"/>
      <c r="WKG43" s="46"/>
      <c r="WKH43" s="46"/>
      <c r="WKI43" s="46"/>
      <c r="WKJ43" s="46"/>
      <c r="WKK43" s="46"/>
      <c r="WKL43" s="46"/>
      <c r="WKM43" s="46"/>
      <c r="WKN43" s="46"/>
      <c r="WKO43" s="46"/>
      <c r="WKP43" s="46"/>
      <c r="WKQ43" s="46"/>
      <c r="WKR43" s="46"/>
      <c r="WKS43" s="46"/>
      <c r="WKT43" s="46"/>
      <c r="WKU43" s="46"/>
      <c r="WKV43" s="46"/>
      <c r="WKW43" s="46"/>
      <c r="WKX43" s="46"/>
      <c r="WKY43" s="46"/>
      <c r="WKZ43" s="46"/>
      <c r="WLA43" s="46"/>
      <c r="WLB43" s="46"/>
      <c r="WLC43" s="46"/>
      <c r="WLD43" s="46"/>
      <c r="WLE43" s="46"/>
      <c r="WLF43" s="46"/>
      <c r="WLG43" s="46"/>
      <c r="WLH43" s="46"/>
      <c r="WLI43" s="46"/>
      <c r="WLJ43" s="46"/>
      <c r="WLK43" s="46"/>
      <c r="WLL43" s="46"/>
      <c r="WLM43" s="46"/>
      <c r="WLN43" s="46"/>
      <c r="WLO43" s="46"/>
      <c r="WLP43" s="46"/>
      <c r="WLQ43" s="46"/>
      <c r="WLR43" s="46"/>
      <c r="WLS43" s="46"/>
      <c r="WLT43" s="46"/>
      <c r="WLU43" s="46"/>
      <c r="WLV43" s="46"/>
      <c r="WLW43" s="46"/>
      <c r="WLX43" s="46"/>
      <c r="WLY43" s="46"/>
      <c r="WLZ43" s="46"/>
      <c r="WMA43" s="46"/>
      <c r="WMB43" s="46"/>
      <c r="WMC43" s="46"/>
      <c r="WMD43" s="46"/>
      <c r="WME43" s="46"/>
      <c r="WMF43" s="46"/>
      <c r="WMG43" s="46"/>
      <c r="WMH43" s="46"/>
      <c r="WMI43" s="46"/>
      <c r="WMJ43" s="46"/>
      <c r="WMK43" s="46"/>
      <c r="WML43" s="46"/>
      <c r="WMM43" s="46"/>
      <c r="WMN43" s="46"/>
      <c r="WMO43" s="46"/>
      <c r="WMP43" s="46"/>
      <c r="WMQ43" s="46"/>
      <c r="WMR43" s="46"/>
      <c r="WMS43" s="46"/>
      <c r="WMT43" s="46"/>
      <c r="WMU43" s="46"/>
      <c r="WMV43" s="46"/>
      <c r="WMW43" s="46"/>
      <c r="WMX43" s="46"/>
      <c r="WMY43" s="46"/>
      <c r="WMZ43" s="46"/>
      <c r="WNA43" s="46"/>
      <c r="WNB43" s="46"/>
      <c r="WNC43" s="46"/>
      <c r="WND43" s="46"/>
      <c r="WNE43" s="46"/>
      <c r="WNF43" s="46"/>
      <c r="WNG43" s="46"/>
      <c r="WNH43" s="46"/>
      <c r="WNI43" s="46"/>
      <c r="WNJ43" s="46"/>
      <c r="WNK43" s="46"/>
      <c r="WNL43" s="46"/>
      <c r="WNM43" s="46"/>
      <c r="WNN43" s="46"/>
      <c r="WNO43" s="46"/>
      <c r="WNP43" s="46"/>
      <c r="WNQ43" s="46"/>
      <c r="WNR43" s="46"/>
      <c r="WNS43" s="46"/>
      <c r="WNT43" s="46"/>
      <c r="WNU43" s="46"/>
      <c r="WNV43" s="46"/>
      <c r="WNW43" s="46"/>
      <c r="WNX43" s="46"/>
      <c r="WNY43" s="46"/>
      <c r="WNZ43" s="46"/>
      <c r="WOA43" s="46"/>
      <c r="WOB43" s="46"/>
      <c r="WOC43" s="46"/>
      <c r="WOD43" s="46"/>
      <c r="WOE43" s="46"/>
      <c r="WOF43" s="46"/>
      <c r="WOG43" s="46"/>
      <c r="WOH43" s="46"/>
      <c r="WOI43" s="46"/>
      <c r="WOJ43" s="46"/>
      <c r="WOK43" s="46"/>
      <c r="WOL43" s="46"/>
      <c r="WOM43" s="46"/>
      <c r="WON43" s="46"/>
      <c r="WOO43" s="46"/>
      <c r="WOP43" s="46"/>
      <c r="WOQ43" s="46"/>
      <c r="WOR43" s="46"/>
      <c r="WOS43" s="46"/>
      <c r="WOT43" s="46"/>
      <c r="WOU43" s="46"/>
      <c r="WOV43" s="46"/>
      <c r="WOW43" s="46"/>
      <c r="WOX43" s="46"/>
      <c r="WOY43" s="46"/>
      <c r="WOZ43" s="46"/>
      <c r="WPA43" s="46"/>
      <c r="WPB43" s="46"/>
      <c r="WPC43" s="46"/>
      <c r="WPD43" s="46"/>
      <c r="WPE43" s="46"/>
      <c r="WPF43" s="46"/>
      <c r="WPG43" s="46"/>
      <c r="WPH43" s="46"/>
      <c r="WPI43" s="46"/>
      <c r="WPJ43" s="46"/>
      <c r="WPK43" s="46"/>
      <c r="WPL43" s="46"/>
      <c r="WPM43" s="46"/>
      <c r="WPN43" s="46"/>
      <c r="WPO43" s="46"/>
      <c r="WPP43" s="46"/>
      <c r="WPQ43" s="46"/>
      <c r="WPR43" s="46"/>
      <c r="WPS43" s="46"/>
      <c r="WPT43" s="46"/>
      <c r="WPU43" s="46"/>
      <c r="WPV43" s="46"/>
      <c r="WPW43" s="46"/>
      <c r="WPX43" s="46"/>
      <c r="WPY43" s="46"/>
      <c r="WPZ43" s="46"/>
      <c r="WQA43" s="46"/>
      <c r="WQB43" s="46"/>
      <c r="WQC43" s="46"/>
      <c r="WQD43" s="46"/>
      <c r="WQE43" s="46"/>
      <c r="WQF43" s="46"/>
      <c r="WQG43" s="46"/>
      <c r="WQH43" s="46"/>
      <c r="WQI43" s="46"/>
      <c r="WQJ43" s="46"/>
      <c r="WQK43" s="46"/>
      <c r="WQL43" s="46"/>
      <c r="WQM43" s="46"/>
      <c r="WQN43" s="46"/>
      <c r="WQO43" s="46"/>
      <c r="WQP43" s="46"/>
      <c r="WQQ43" s="46"/>
      <c r="WQR43" s="46"/>
      <c r="WQS43" s="46"/>
      <c r="WQT43" s="46"/>
      <c r="WQU43" s="46"/>
      <c r="WQV43" s="46"/>
      <c r="WQW43" s="46"/>
      <c r="WQX43" s="46"/>
      <c r="WQY43" s="46"/>
      <c r="WQZ43" s="46"/>
      <c r="WRA43" s="46"/>
      <c r="WRB43" s="46"/>
      <c r="WRC43" s="46"/>
      <c r="WRD43" s="46"/>
      <c r="WRE43" s="46"/>
      <c r="WRF43" s="46"/>
      <c r="WRG43" s="46"/>
      <c r="WRH43" s="46"/>
      <c r="WRI43" s="46"/>
      <c r="WRJ43" s="46"/>
      <c r="WRK43" s="46"/>
      <c r="WRL43" s="46"/>
      <c r="WRM43" s="46"/>
      <c r="WRN43" s="46"/>
      <c r="WRO43" s="46"/>
      <c r="WRP43" s="46"/>
      <c r="WRQ43" s="46"/>
      <c r="WRR43" s="46"/>
      <c r="WRS43" s="46"/>
      <c r="WRT43" s="46"/>
      <c r="WRU43" s="46"/>
      <c r="WRV43" s="46"/>
      <c r="WRW43" s="46"/>
      <c r="WRX43" s="46"/>
      <c r="WRY43" s="46"/>
      <c r="WRZ43" s="46"/>
      <c r="WSA43" s="46"/>
      <c r="WSB43" s="46"/>
      <c r="WSC43" s="46"/>
      <c r="WSD43" s="46"/>
      <c r="WSE43" s="46"/>
      <c r="WSF43" s="46"/>
      <c r="WSG43" s="46"/>
      <c r="WSH43" s="46"/>
      <c r="WSI43" s="46"/>
      <c r="WSJ43" s="46"/>
      <c r="WSK43" s="46"/>
      <c r="WSL43" s="46"/>
      <c r="WSM43" s="46"/>
      <c r="WSN43" s="46"/>
      <c r="WSO43" s="46"/>
      <c r="WSP43" s="46"/>
      <c r="WSQ43" s="46"/>
      <c r="WSR43" s="46"/>
      <c r="WSS43" s="46"/>
      <c r="WST43" s="46"/>
      <c r="WSU43" s="46"/>
      <c r="WSV43" s="46"/>
      <c r="WSW43" s="46"/>
      <c r="WSX43" s="46"/>
      <c r="WSY43" s="46"/>
      <c r="WSZ43" s="46"/>
      <c r="WTA43" s="46"/>
      <c r="WTB43" s="46"/>
      <c r="WTC43" s="46"/>
      <c r="WTD43" s="46"/>
      <c r="WTE43" s="46"/>
      <c r="WTF43" s="46"/>
      <c r="WTG43" s="46"/>
      <c r="WTH43" s="46"/>
      <c r="WTI43" s="46"/>
      <c r="WTJ43" s="46"/>
      <c r="WTK43" s="46"/>
      <c r="WTL43" s="46"/>
      <c r="WTM43" s="46"/>
      <c r="WTN43" s="46"/>
      <c r="WTO43" s="46"/>
      <c r="WTP43" s="46"/>
      <c r="WTQ43" s="46"/>
      <c r="WTR43" s="46"/>
      <c r="WTS43" s="46"/>
      <c r="WTT43" s="46"/>
      <c r="WTU43" s="46"/>
      <c r="WTV43" s="46"/>
      <c r="WTW43" s="46"/>
      <c r="WTX43" s="46"/>
      <c r="WTY43" s="46"/>
      <c r="WTZ43" s="46"/>
      <c r="WUA43" s="46"/>
      <c r="WUB43" s="46"/>
      <c r="WUC43" s="46"/>
      <c r="WUD43" s="46"/>
      <c r="WUE43" s="46"/>
      <c r="WUF43" s="46"/>
      <c r="WUG43" s="46"/>
      <c r="WUH43" s="46"/>
      <c r="WUI43" s="46"/>
      <c r="WUJ43" s="46"/>
      <c r="WUK43" s="46"/>
      <c r="WUL43" s="46"/>
      <c r="WUM43" s="46"/>
      <c r="WUN43" s="46"/>
      <c r="WUO43" s="46"/>
      <c r="WUP43" s="46"/>
      <c r="WUQ43" s="46"/>
      <c r="WUR43" s="46"/>
      <c r="WUS43" s="46"/>
      <c r="WUT43" s="46"/>
      <c r="WUU43" s="46"/>
      <c r="WUV43" s="46"/>
      <c r="WUW43" s="46"/>
      <c r="WUX43" s="46"/>
      <c r="WUY43" s="46"/>
      <c r="WUZ43" s="46"/>
      <c r="WVA43" s="46"/>
      <c r="WVB43" s="46"/>
      <c r="WVC43" s="46"/>
      <c r="WVD43" s="46"/>
      <c r="WVE43" s="46"/>
      <c r="WVF43" s="46"/>
      <c r="WVG43" s="46"/>
      <c r="WVH43" s="46"/>
      <c r="WVI43" s="46"/>
      <c r="WVJ43" s="46"/>
      <c r="WVK43" s="46"/>
      <c r="WVL43" s="46"/>
      <c r="WVM43" s="46"/>
      <c r="WVN43" s="46"/>
    </row>
    <row r="44" spans="1:16134" s="45" customFormat="1">
      <c r="A44" s="40"/>
      <c r="B44" s="40"/>
      <c r="C44" s="40"/>
      <c r="D44" s="40"/>
      <c r="E44" s="40"/>
      <c r="F44" s="40"/>
      <c r="G44" s="40"/>
      <c r="H44" s="40"/>
      <c r="I44" s="40"/>
      <c r="J44" s="40"/>
      <c r="K44" s="40"/>
      <c r="L44" s="40"/>
      <c r="M44" s="40"/>
      <c r="N44" s="40"/>
      <c r="O44" s="40"/>
      <c r="P44" s="40"/>
      <c r="Q44" s="40"/>
      <c r="R44" s="40"/>
      <c r="S44" s="87"/>
      <c r="T44" s="40"/>
      <c r="U44" s="40"/>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c r="DW44" s="46"/>
      <c r="DX44" s="46"/>
      <c r="DY44" s="46"/>
      <c r="DZ44" s="46"/>
      <c r="EA44" s="46"/>
      <c r="EB44" s="46"/>
      <c r="EC44" s="46"/>
      <c r="ED44" s="46"/>
      <c r="EE44" s="46"/>
      <c r="EF44" s="46"/>
      <c r="EG44" s="46"/>
      <c r="EH44" s="46"/>
      <c r="EI44" s="46"/>
      <c r="EJ44" s="46"/>
      <c r="EK44" s="46"/>
      <c r="EL44" s="46"/>
      <c r="EM44" s="46"/>
      <c r="EN44" s="46"/>
      <c r="EO44" s="46"/>
      <c r="EP44" s="46"/>
      <c r="EQ44" s="46"/>
      <c r="ER44" s="46"/>
      <c r="ES44" s="46"/>
      <c r="ET44" s="46"/>
      <c r="EU44" s="46"/>
      <c r="EV44" s="46"/>
      <c r="EW44" s="46"/>
      <c r="EX44" s="46"/>
      <c r="EY44" s="46"/>
      <c r="EZ44" s="46"/>
      <c r="FA44" s="46"/>
      <c r="FB44" s="46"/>
      <c r="FC44" s="46"/>
      <c r="FD44" s="46"/>
      <c r="FE44" s="46"/>
      <c r="FF44" s="46"/>
      <c r="FG44" s="46"/>
      <c r="FH44" s="46"/>
      <c r="FI44" s="46"/>
      <c r="FJ44" s="46"/>
      <c r="FK44" s="46"/>
      <c r="FL44" s="46"/>
      <c r="FM44" s="46"/>
      <c r="FN44" s="46"/>
      <c r="FO44" s="46"/>
      <c r="FP44" s="46"/>
      <c r="FQ44" s="46"/>
      <c r="FR44" s="46"/>
      <c r="FS44" s="46"/>
      <c r="FT44" s="46"/>
      <c r="FU44" s="46"/>
      <c r="FV44" s="46"/>
      <c r="FW44" s="46"/>
      <c r="FX44" s="46"/>
      <c r="FY44" s="46"/>
      <c r="FZ44" s="46"/>
      <c r="GA44" s="46"/>
      <c r="GB44" s="46"/>
      <c r="GC44" s="46"/>
      <c r="GD44" s="46"/>
      <c r="GE44" s="46"/>
      <c r="GF44" s="46"/>
      <c r="GG44" s="46"/>
      <c r="GH44" s="46"/>
      <c r="GI44" s="46"/>
      <c r="GJ44" s="46"/>
      <c r="GK44" s="46"/>
      <c r="GL44" s="46"/>
      <c r="GM44" s="46"/>
      <c r="GN44" s="46"/>
      <c r="GO44" s="46"/>
      <c r="GP44" s="46"/>
      <c r="GQ44" s="46"/>
      <c r="GR44" s="46"/>
      <c r="GS44" s="46"/>
      <c r="GT44" s="46"/>
      <c r="GU44" s="46"/>
      <c r="GV44" s="46"/>
      <c r="GW44" s="46"/>
      <c r="GX44" s="46"/>
      <c r="GY44" s="46"/>
      <c r="GZ44" s="46"/>
      <c r="HA44" s="46"/>
      <c r="HB44" s="46"/>
      <c r="HC44" s="46"/>
      <c r="HD44" s="46"/>
      <c r="HE44" s="46"/>
      <c r="HF44" s="46"/>
      <c r="HG44" s="46"/>
      <c r="HH44" s="46"/>
      <c r="HI44" s="46"/>
      <c r="HJ44" s="46"/>
      <c r="HK44" s="46"/>
      <c r="HL44" s="46"/>
      <c r="HM44" s="46"/>
      <c r="HN44" s="46"/>
      <c r="HO44" s="46"/>
      <c r="HP44" s="46"/>
      <c r="HQ44" s="46"/>
      <c r="HR44" s="46"/>
      <c r="HS44" s="46"/>
      <c r="HT44" s="46"/>
      <c r="HU44" s="46"/>
      <c r="HV44" s="46"/>
      <c r="HW44" s="46"/>
      <c r="HX44" s="46"/>
      <c r="HY44" s="46"/>
      <c r="HZ44" s="46"/>
      <c r="IA44" s="46"/>
      <c r="IB44" s="46"/>
      <c r="IC44" s="46"/>
      <c r="ID44" s="46"/>
      <c r="IE44" s="46"/>
      <c r="IF44" s="46"/>
      <c r="IG44" s="46"/>
      <c r="IH44" s="46"/>
      <c r="II44" s="46"/>
      <c r="IJ44" s="46"/>
      <c r="IK44" s="46"/>
      <c r="IL44" s="46"/>
      <c r="IM44" s="46"/>
      <c r="IN44" s="46"/>
      <c r="IO44" s="46"/>
      <c r="IP44" s="46"/>
      <c r="IQ44" s="46"/>
      <c r="IR44" s="46"/>
      <c r="IS44" s="46"/>
      <c r="IT44" s="46"/>
      <c r="IU44" s="46"/>
      <c r="IV44" s="46"/>
      <c r="IW44" s="46"/>
      <c r="IX44" s="46"/>
      <c r="IY44" s="46"/>
      <c r="IZ44" s="46"/>
      <c r="JA44" s="46"/>
      <c r="JB44" s="46"/>
      <c r="JC44" s="46"/>
      <c r="JD44" s="46"/>
      <c r="JE44" s="46"/>
      <c r="JF44" s="46"/>
      <c r="JG44" s="46"/>
      <c r="JH44" s="46"/>
      <c r="JI44" s="46"/>
      <c r="JJ44" s="46"/>
      <c r="JK44" s="46"/>
      <c r="JL44" s="46"/>
      <c r="JM44" s="46"/>
      <c r="JN44" s="46"/>
      <c r="JO44" s="46"/>
      <c r="JP44" s="46"/>
      <c r="JQ44" s="46"/>
      <c r="JR44" s="46"/>
      <c r="JS44" s="46"/>
      <c r="JT44" s="46"/>
      <c r="JU44" s="46"/>
      <c r="JV44" s="46"/>
      <c r="JW44" s="46"/>
      <c r="JX44" s="46"/>
      <c r="JY44" s="46"/>
      <c r="JZ44" s="46"/>
      <c r="KA44" s="46"/>
      <c r="KB44" s="46"/>
      <c r="KC44" s="46"/>
      <c r="KD44" s="46"/>
      <c r="KE44" s="46"/>
      <c r="KF44" s="46"/>
      <c r="KG44" s="46"/>
      <c r="KH44" s="46"/>
      <c r="KI44" s="46"/>
      <c r="KJ44" s="46"/>
      <c r="KK44" s="46"/>
      <c r="KL44" s="46"/>
      <c r="KM44" s="46"/>
      <c r="KN44" s="46"/>
      <c r="KO44" s="46"/>
      <c r="KP44" s="46"/>
      <c r="KQ44" s="46"/>
      <c r="KR44" s="46"/>
      <c r="KS44" s="46"/>
      <c r="KT44" s="46"/>
      <c r="KU44" s="46"/>
      <c r="KV44" s="46"/>
      <c r="KW44" s="46"/>
      <c r="KX44" s="46"/>
      <c r="KY44" s="46"/>
      <c r="KZ44" s="46"/>
      <c r="LA44" s="46"/>
      <c r="LB44" s="46"/>
      <c r="LC44" s="46"/>
      <c r="LD44" s="46"/>
      <c r="LE44" s="46"/>
      <c r="LF44" s="46"/>
      <c r="LG44" s="46"/>
      <c r="LH44" s="46"/>
      <c r="LI44" s="46"/>
      <c r="LJ44" s="46"/>
      <c r="LK44" s="46"/>
      <c r="LL44" s="46"/>
      <c r="LM44" s="46"/>
      <c r="LN44" s="46"/>
      <c r="LO44" s="46"/>
      <c r="LP44" s="46"/>
      <c r="LQ44" s="46"/>
      <c r="LR44" s="46"/>
      <c r="LS44" s="46"/>
      <c r="LT44" s="46"/>
      <c r="LU44" s="46"/>
      <c r="LV44" s="46"/>
      <c r="LW44" s="46"/>
      <c r="LX44" s="46"/>
      <c r="LY44" s="46"/>
      <c r="LZ44" s="46"/>
      <c r="MA44" s="46"/>
      <c r="MB44" s="46"/>
      <c r="MC44" s="46"/>
      <c r="MD44" s="46"/>
      <c r="ME44" s="46"/>
      <c r="MF44" s="46"/>
      <c r="MG44" s="46"/>
      <c r="MH44" s="46"/>
      <c r="MI44" s="46"/>
      <c r="MJ44" s="46"/>
      <c r="MK44" s="46"/>
      <c r="ML44" s="46"/>
      <c r="MM44" s="46"/>
      <c r="MN44" s="46"/>
      <c r="MO44" s="46"/>
      <c r="MP44" s="46"/>
      <c r="MQ44" s="46"/>
      <c r="MR44" s="46"/>
      <c r="MS44" s="46"/>
      <c r="MT44" s="46"/>
      <c r="MU44" s="46"/>
      <c r="MV44" s="46"/>
      <c r="MW44" s="46"/>
      <c r="MX44" s="46"/>
      <c r="MY44" s="46"/>
      <c r="MZ44" s="46"/>
      <c r="NA44" s="46"/>
      <c r="NB44" s="46"/>
      <c r="NC44" s="46"/>
      <c r="ND44" s="46"/>
      <c r="NE44" s="46"/>
      <c r="NF44" s="46"/>
      <c r="NG44" s="46"/>
      <c r="NH44" s="46"/>
      <c r="NI44" s="46"/>
      <c r="NJ44" s="46"/>
      <c r="NK44" s="46"/>
      <c r="NL44" s="46"/>
      <c r="NM44" s="46"/>
      <c r="NN44" s="46"/>
      <c r="NO44" s="46"/>
      <c r="NP44" s="46"/>
      <c r="NQ44" s="46"/>
      <c r="NR44" s="46"/>
      <c r="NS44" s="46"/>
      <c r="NT44" s="46"/>
      <c r="NU44" s="46"/>
      <c r="NV44" s="46"/>
      <c r="NW44" s="46"/>
      <c r="NX44" s="46"/>
      <c r="NY44" s="46"/>
      <c r="NZ44" s="46"/>
      <c r="OA44" s="46"/>
      <c r="OB44" s="46"/>
      <c r="OC44" s="46"/>
      <c r="OD44" s="46"/>
      <c r="OE44" s="46"/>
      <c r="OF44" s="46"/>
      <c r="OG44" s="46"/>
      <c r="OH44" s="46"/>
      <c r="OI44" s="46"/>
      <c r="OJ44" s="46"/>
      <c r="OK44" s="46"/>
      <c r="OL44" s="46"/>
      <c r="OM44" s="46"/>
      <c r="ON44" s="46"/>
      <c r="OO44" s="46"/>
      <c r="OP44" s="46"/>
      <c r="OQ44" s="46"/>
      <c r="OR44" s="46"/>
      <c r="OS44" s="46"/>
      <c r="OT44" s="46"/>
      <c r="OU44" s="46"/>
      <c r="OV44" s="46"/>
      <c r="OW44" s="46"/>
      <c r="OX44" s="46"/>
      <c r="OY44" s="46"/>
      <c r="OZ44" s="46"/>
      <c r="PA44" s="46"/>
      <c r="PB44" s="46"/>
      <c r="PC44" s="46"/>
      <c r="PD44" s="46"/>
      <c r="PE44" s="46"/>
      <c r="PF44" s="46"/>
      <c r="PG44" s="46"/>
      <c r="PH44" s="46"/>
      <c r="PI44" s="46"/>
      <c r="PJ44" s="46"/>
      <c r="PK44" s="46"/>
      <c r="PL44" s="46"/>
      <c r="PM44" s="46"/>
      <c r="PN44" s="46"/>
      <c r="PO44" s="46"/>
      <c r="PP44" s="46"/>
      <c r="PQ44" s="46"/>
      <c r="PR44" s="46"/>
      <c r="PS44" s="46"/>
      <c r="PT44" s="46"/>
      <c r="PU44" s="46"/>
      <c r="PV44" s="46"/>
      <c r="PW44" s="46"/>
      <c r="PX44" s="46"/>
      <c r="PY44" s="46"/>
      <c r="PZ44" s="46"/>
      <c r="QA44" s="46"/>
      <c r="QB44" s="46"/>
      <c r="QC44" s="46"/>
      <c r="QD44" s="46"/>
      <c r="QE44" s="46"/>
      <c r="QF44" s="46"/>
      <c r="QG44" s="46"/>
      <c r="QH44" s="46"/>
      <c r="QI44" s="46"/>
      <c r="QJ44" s="46"/>
      <c r="QK44" s="46"/>
      <c r="QL44" s="46"/>
      <c r="QM44" s="46"/>
      <c r="QN44" s="46"/>
      <c r="QO44" s="46"/>
      <c r="QP44" s="46"/>
      <c r="QQ44" s="46"/>
      <c r="QR44" s="46"/>
      <c r="QS44" s="46"/>
      <c r="QT44" s="46"/>
      <c r="QU44" s="46"/>
      <c r="QV44" s="46"/>
      <c r="QW44" s="46"/>
      <c r="QX44" s="46"/>
      <c r="QY44" s="46"/>
      <c r="QZ44" s="46"/>
      <c r="RA44" s="46"/>
      <c r="RB44" s="46"/>
      <c r="RC44" s="46"/>
      <c r="RD44" s="46"/>
      <c r="RE44" s="46"/>
      <c r="RF44" s="46"/>
      <c r="RG44" s="46"/>
      <c r="RH44" s="46"/>
      <c r="RI44" s="46"/>
      <c r="RJ44" s="46"/>
      <c r="RK44" s="46"/>
      <c r="RL44" s="46"/>
      <c r="RM44" s="46"/>
      <c r="RN44" s="46"/>
      <c r="RO44" s="46"/>
      <c r="RP44" s="46"/>
      <c r="RQ44" s="46"/>
      <c r="RR44" s="46"/>
      <c r="RS44" s="46"/>
      <c r="RT44" s="46"/>
      <c r="RU44" s="46"/>
      <c r="RV44" s="46"/>
      <c r="RW44" s="46"/>
      <c r="RX44" s="46"/>
      <c r="RY44" s="46"/>
      <c r="RZ44" s="46"/>
      <c r="SA44" s="46"/>
      <c r="SB44" s="46"/>
      <c r="SC44" s="46"/>
      <c r="SD44" s="46"/>
      <c r="SE44" s="46"/>
      <c r="SF44" s="46"/>
      <c r="SG44" s="46"/>
      <c r="SH44" s="46"/>
      <c r="SI44" s="46"/>
      <c r="SJ44" s="46"/>
      <c r="SK44" s="46"/>
      <c r="SL44" s="46"/>
      <c r="SM44" s="46"/>
      <c r="SN44" s="46"/>
      <c r="SO44" s="46"/>
      <c r="SP44" s="46"/>
      <c r="SQ44" s="46"/>
      <c r="SR44" s="46"/>
      <c r="SS44" s="46"/>
      <c r="ST44" s="46"/>
      <c r="SU44" s="46"/>
      <c r="SV44" s="46"/>
      <c r="SW44" s="46"/>
      <c r="SX44" s="46"/>
      <c r="SY44" s="46"/>
      <c r="SZ44" s="46"/>
      <c r="TA44" s="46"/>
      <c r="TB44" s="46"/>
      <c r="TC44" s="46"/>
      <c r="TD44" s="46"/>
      <c r="TE44" s="46"/>
      <c r="TF44" s="46"/>
      <c r="TG44" s="46"/>
      <c r="TH44" s="46"/>
      <c r="TI44" s="46"/>
      <c r="TJ44" s="46"/>
      <c r="TK44" s="46"/>
      <c r="TL44" s="46"/>
      <c r="TM44" s="46"/>
      <c r="TN44" s="46"/>
      <c r="TO44" s="46"/>
      <c r="TP44" s="46"/>
      <c r="TQ44" s="46"/>
      <c r="TR44" s="46"/>
      <c r="TS44" s="46"/>
      <c r="TT44" s="46"/>
      <c r="TU44" s="46"/>
      <c r="TV44" s="46"/>
      <c r="TW44" s="46"/>
      <c r="TX44" s="46"/>
      <c r="TY44" s="46"/>
      <c r="TZ44" s="46"/>
      <c r="UA44" s="46"/>
      <c r="UB44" s="46"/>
      <c r="UC44" s="46"/>
      <c r="UD44" s="46"/>
      <c r="UE44" s="46"/>
      <c r="UF44" s="46"/>
      <c r="UG44" s="46"/>
      <c r="UH44" s="46"/>
      <c r="UI44" s="46"/>
      <c r="UJ44" s="46"/>
      <c r="UK44" s="46"/>
      <c r="UL44" s="46"/>
      <c r="UM44" s="46"/>
      <c r="UN44" s="46"/>
      <c r="UO44" s="46"/>
      <c r="UP44" s="46"/>
      <c r="UQ44" s="46"/>
      <c r="UR44" s="46"/>
      <c r="US44" s="46"/>
      <c r="UT44" s="46"/>
      <c r="UU44" s="46"/>
      <c r="UV44" s="46"/>
      <c r="UW44" s="46"/>
      <c r="UX44" s="46"/>
      <c r="UY44" s="46"/>
      <c r="UZ44" s="46"/>
      <c r="VA44" s="46"/>
      <c r="VB44" s="46"/>
      <c r="VC44" s="46"/>
      <c r="VD44" s="46"/>
      <c r="VE44" s="46"/>
      <c r="VF44" s="46"/>
      <c r="VG44" s="46"/>
      <c r="VH44" s="46"/>
      <c r="VI44" s="46"/>
      <c r="VJ44" s="46"/>
      <c r="VK44" s="46"/>
      <c r="VL44" s="46"/>
      <c r="VM44" s="46"/>
      <c r="VN44" s="46"/>
      <c r="VO44" s="46"/>
      <c r="VP44" s="46"/>
      <c r="VQ44" s="46"/>
      <c r="VR44" s="46"/>
      <c r="VS44" s="46"/>
      <c r="VT44" s="46"/>
      <c r="VU44" s="46"/>
      <c r="VV44" s="46"/>
      <c r="VW44" s="46"/>
      <c r="VX44" s="46"/>
      <c r="VY44" s="46"/>
      <c r="VZ44" s="46"/>
      <c r="WA44" s="46"/>
      <c r="WB44" s="46"/>
      <c r="WC44" s="46"/>
      <c r="WD44" s="46"/>
      <c r="WE44" s="46"/>
      <c r="WF44" s="46"/>
      <c r="WG44" s="46"/>
      <c r="WH44" s="46"/>
      <c r="WI44" s="46"/>
      <c r="WJ44" s="46"/>
      <c r="WK44" s="46"/>
      <c r="WL44" s="46"/>
      <c r="WM44" s="46"/>
      <c r="WN44" s="46"/>
      <c r="WO44" s="46"/>
      <c r="WP44" s="46"/>
      <c r="WQ44" s="46"/>
      <c r="WR44" s="46"/>
      <c r="WS44" s="46"/>
      <c r="WT44" s="46"/>
      <c r="WU44" s="46"/>
      <c r="WV44" s="46"/>
      <c r="WW44" s="46"/>
      <c r="WX44" s="46"/>
      <c r="WY44" s="46"/>
      <c r="WZ44" s="46"/>
      <c r="XA44" s="46"/>
      <c r="XB44" s="46"/>
      <c r="XC44" s="46"/>
      <c r="XD44" s="46"/>
      <c r="XE44" s="46"/>
      <c r="XF44" s="46"/>
      <c r="XG44" s="46"/>
      <c r="XH44" s="46"/>
      <c r="XI44" s="46"/>
      <c r="XJ44" s="46"/>
      <c r="XK44" s="46"/>
      <c r="XL44" s="46"/>
      <c r="XM44" s="46"/>
      <c r="XN44" s="46"/>
      <c r="XO44" s="46"/>
      <c r="XP44" s="46"/>
      <c r="XQ44" s="46"/>
      <c r="XR44" s="46"/>
      <c r="XS44" s="46"/>
      <c r="XT44" s="46"/>
      <c r="XU44" s="46"/>
      <c r="XV44" s="46"/>
      <c r="XW44" s="46"/>
      <c r="XX44" s="46"/>
      <c r="XY44" s="46"/>
      <c r="XZ44" s="46"/>
      <c r="YA44" s="46"/>
      <c r="YB44" s="46"/>
      <c r="YC44" s="46"/>
      <c r="YD44" s="46"/>
      <c r="YE44" s="46"/>
      <c r="YF44" s="46"/>
      <c r="YG44" s="46"/>
      <c r="YH44" s="46"/>
      <c r="YI44" s="46"/>
      <c r="YJ44" s="46"/>
      <c r="YK44" s="46"/>
      <c r="YL44" s="46"/>
      <c r="YM44" s="46"/>
      <c r="YN44" s="46"/>
      <c r="YO44" s="46"/>
      <c r="YP44" s="46"/>
      <c r="YQ44" s="46"/>
      <c r="YR44" s="46"/>
      <c r="YS44" s="46"/>
      <c r="YT44" s="46"/>
      <c r="YU44" s="46"/>
      <c r="YV44" s="46"/>
      <c r="YW44" s="46"/>
      <c r="YX44" s="46"/>
      <c r="YY44" s="46"/>
      <c r="YZ44" s="46"/>
      <c r="ZA44" s="46"/>
      <c r="ZB44" s="46"/>
      <c r="ZC44" s="46"/>
      <c r="ZD44" s="46"/>
      <c r="ZE44" s="46"/>
      <c r="ZF44" s="46"/>
      <c r="ZG44" s="46"/>
      <c r="ZH44" s="46"/>
      <c r="ZI44" s="46"/>
      <c r="ZJ44" s="46"/>
      <c r="ZK44" s="46"/>
      <c r="ZL44" s="46"/>
      <c r="ZM44" s="46"/>
      <c r="ZN44" s="46"/>
      <c r="ZO44" s="46"/>
      <c r="ZP44" s="46"/>
      <c r="ZQ44" s="46"/>
      <c r="ZR44" s="46"/>
      <c r="ZS44" s="46"/>
      <c r="ZT44" s="46"/>
      <c r="ZU44" s="46"/>
      <c r="ZV44" s="46"/>
      <c r="ZW44" s="46"/>
      <c r="ZX44" s="46"/>
      <c r="ZY44" s="46"/>
      <c r="ZZ44" s="46"/>
      <c r="AAA44" s="46"/>
      <c r="AAB44" s="46"/>
      <c r="AAC44" s="46"/>
      <c r="AAD44" s="46"/>
      <c r="AAE44" s="46"/>
      <c r="AAF44" s="46"/>
      <c r="AAG44" s="46"/>
      <c r="AAH44" s="46"/>
      <c r="AAI44" s="46"/>
      <c r="AAJ44" s="46"/>
      <c r="AAK44" s="46"/>
      <c r="AAL44" s="46"/>
      <c r="AAM44" s="46"/>
      <c r="AAN44" s="46"/>
      <c r="AAO44" s="46"/>
      <c r="AAP44" s="46"/>
      <c r="AAQ44" s="46"/>
      <c r="AAR44" s="46"/>
      <c r="AAS44" s="46"/>
      <c r="AAT44" s="46"/>
      <c r="AAU44" s="46"/>
      <c r="AAV44" s="46"/>
      <c r="AAW44" s="46"/>
      <c r="AAX44" s="46"/>
      <c r="AAY44" s="46"/>
      <c r="AAZ44" s="46"/>
      <c r="ABA44" s="46"/>
      <c r="ABB44" s="46"/>
      <c r="ABC44" s="46"/>
      <c r="ABD44" s="46"/>
      <c r="ABE44" s="46"/>
      <c r="ABF44" s="46"/>
      <c r="ABG44" s="46"/>
      <c r="ABH44" s="46"/>
      <c r="ABI44" s="46"/>
      <c r="ABJ44" s="46"/>
      <c r="ABK44" s="46"/>
      <c r="ABL44" s="46"/>
      <c r="ABM44" s="46"/>
      <c r="ABN44" s="46"/>
      <c r="ABO44" s="46"/>
      <c r="ABP44" s="46"/>
      <c r="ABQ44" s="46"/>
      <c r="ABR44" s="46"/>
      <c r="ABS44" s="46"/>
      <c r="ABT44" s="46"/>
      <c r="ABU44" s="46"/>
      <c r="ABV44" s="46"/>
      <c r="ABW44" s="46"/>
      <c r="ABX44" s="46"/>
      <c r="ABY44" s="46"/>
      <c r="ABZ44" s="46"/>
      <c r="ACA44" s="46"/>
      <c r="ACB44" s="46"/>
      <c r="ACC44" s="46"/>
      <c r="ACD44" s="46"/>
      <c r="ACE44" s="46"/>
      <c r="ACF44" s="46"/>
      <c r="ACG44" s="46"/>
      <c r="ACH44" s="46"/>
      <c r="ACI44" s="46"/>
      <c r="ACJ44" s="46"/>
      <c r="ACK44" s="46"/>
      <c r="ACL44" s="46"/>
      <c r="ACM44" s="46"/>
      <c r="ACN44" s="46"/>
      <c r="ACO44" s="46"/>
      <c r="ACP44" s="46"/>
      <c r="ACQ44" s="46"/>
      <c r="ACR44" s="46"/>
      <c r="ACS44" s="46"/>
      <c r="ACT44" s="46"/>
      <c r="ACU44" s="46"/>
      <c r="ACV44" s="46"/>
      <c r="ACW44" s="46"/>
      <c r="ACX44" s="46"/>
      <c r="ACY44" s="46"/>
      <c r="ACZ44" s="46"/>
      <c r="ADA44" s="46"/>
      <c r="ADB44" s="46"/>
      <c r="ADC44" s="46"/>
      <c r="ADD44" s="46"/>
      <c r="ADE44" s="46"/>
      <c r="ADF44" s="46"/>
      <c r="ADG44" s="46"/>
      <c r="ADH44" s="46"/>
      <c r="ADI44" s="46"/>
      <c r="ADJ44" s="46"/>
      <c r="ADK44" s="46"/>
      <c r="ADL44" s="46"/>
      <c r="ADM44" s="46"/>
      <c r="ADN44" s="46"/>
      <c r="ADO44" s="46"/>
      <c r="ADP44" s="46"/>
      <c r="ADQ44" s="46"/>
      <c r="ADR44" s="46"/>
      <c r="ADS44" s="46"/>
      <c r="ADT44" s="46"/>
      <c r="ADU44" s="46"/>
      <c r="ADV44" s="46"/>
      <c r="ADW44" s="46"/>
      <c r="ADX44" s="46"/>
      <c r="ADY44" s="46"/>
      <c r="ADZ44" s="46"/>
      <c r="AEA44" s="46"/>
      <c r="AEB44" s="46"/>
      <c r="AEC44" s="46"/>
      <c r="AED44" s="46"/>
      <c r="AEE44" s="46"/>
      <c r="AEF44" s="46"/>
      <c r="AEG44" s="46"/>
      <c r="AEH44" s="46"/>
      <c r="AEI44" s="46"/>
      <c r="AEJ44" s="46"/>
      <c r="AEK44" s="46"/>
      <c r="AEL44" s="46"/>
      <c r="AEM44" s="46"/>
      <c r="AEN44" s="46"/>
      <c r="AEO44" s="46"/>
      <c r="AEP44" s="46"/>
      <c r="AEQ44" s="46"/>
      <c r="AER44" s="46"/>
      <c r="AES44" s="46"/>
      <c r="AET44" s="46"/>
      <c r="AEU44" s="46"/>
      <c r="AEV44" s="46"/>
      <c r="AEW44" s="46"/>
      <c r="AEX44" s="46"/>
      <c r="AEY44" s="46"/>
      <c r="AEZ44" s="46"/>
      <c r="AFA44" s="46"/>
      <c r="AFB44" s="46"/>
      <c r="AFC44" s="46"/>
      <c r="AFD44" s="46"/>
      <c r="AFE44" s="46"/>
      <c r="AFF44" s="46"/>
      <c r="AFG44" s="46"/>
      <c r="AFH44" s="46"/>
      <c r="AFI44" s="46"/>
      <c r="AFJ44" s="46"/>
      <c r="AFK44" s="46"/>
      <c r="AFL44" s="46"/>
      <c r="AFM44" s="46"/>
      <c r="AFN44" s="46"/>
      <c r="AFO44" s="46"/>
      <c r="AFP44" s="46"/>
      <c r="AFQ44" s="46"/>
      <c r="AFR44" s="46"/>
      <c r="AFS44" s="46"/>
      <c r="AFT44" s="46"/>
      <c r="AFU44" s="46"/>
      <c r="AFV44" s="46"/>
      <c r="AFW44" s="46"/>
      <c r="AFX44" s="46"/>
      <c r="AFY44" s="46"/>
      <c r="AFZ44" s="46"/>
      <c r="AGA44" s="46"/>
      <c r="AGB44" s="46"/>
      <c r="AGC44" s="46"/>
      <c r="AGD44" s="46"/>
      <c r="AGE44" s="46"/>
      <c r="AGF44" s="46"/>
      <c r="AGG44" s="46"/>
      <c r="AGH44" s="46"/>
      <c r="AGI44" s="46"/>
      <c r="AGJ44" s="46"/>
      <c r="AGK44" s="46"/>
      <c r="AGL44" s="46"/>
      <c r="AGM44" s="46"/>
      <c r="AGN44" s="46"/>
      <c r="AGO44" s="46"/>
      <c r="AGP44" s="46"/>
      <c r="AGQ44" s="46"/>
      <c r="AGR44" s="46"/>
      <c r="AGS44" s="46"/>
      <c r="AGT44" s="46"/>
      <c r="AGU44" s="46"/>
      <c r="AGV44" s="46"/>
      <c r="AGW44" s="46"/>
      <c r="AGX44" s="46"/>
      <c r="AGY44" s="46"/>
      <c r="AGZ44" s="46"/>
      <c r="AHA44" s="46"/>
      <c r="AHB44" s="46"/>
      <c r="AHC44" s="46"/>
      <c r="AHD44" s="46"/>
      <c r="AHE44" s="46"/>
      <c r="AHF44" s="46"/>
      <c r="AHG44" s="46"/>
      <c r="AHH44" s="46"/>
      <c r="AHI44" s="46"/>
      <c r="AHJ44" s="46"/>
      <c r="AHK44" s="46"/>
      <c r="AHL44" s="46"/>
      <c r="AHM44" s="46"/>
      <c r="AHN44" s="46"/>
      <c r="AHO44" s="46"/>
      <c r="AHP44" s="46"/>
      <c r="AHQ44" s="46"/>
      <c r="AHR44" s="46"/>
      <c r="AHS44" s="46"/>
      <c r="AHT44" s="46"/>
      <c r="AHU44" s="46"/>
      <c r="AHV44" s="46"/>
      <c r="AHW44" s="46"/>
      <c r="AHX44" s="46"/>
      <c r="AHY44" s="46"/>
      <c r="AHZ44" s="46"/>
      <c r="AIA44" s="46"/>
      <c r="AIB44" s="46"/>
      <c r="AIC44" s="46"/>
      <c r="AID44" s="46"/>
      <c r="AIE44" s="46"/>
      <c r="AIF44" s="46"/>
      <c r="AIG44" s="46"/>
      <c r="AIH44" s="46"/>
      <c r="AII44" s="46"/>
      <c r="AIJ44" s="46"/>
      <c r="AIK44" s="46"/>
      <c r="AIL44" s="46"/>
      <c r="AIM44" s="46"/>
      <c r="AIN44" s="46"/>
      <c r="AIO44" s="46"/>
      <c r="AIP44" s="46"/>
      <c r="AIQ44" s="46"/>
      <c r="AIR44" s="46"/>
      <c r="AIS44" s="46"/>
      <c r="AIT44" s="46"/>
      <c r="AIU44" s="46"/>
      <c r="AIV44" s="46"/>
      <c r="AIW44" s="46"/>
      <c r="AIX44" s="46"/>
      <c r="AIY44" s="46"/>
      <c r="AIZ44" s="46"/>
      <c r="AJA44" s="46"/>
      <c r="AJB44" s="46"/>
      <c r="AJC44" s="46"/>
      <c r="AJD44" s="46"/>
      <c r="AJE44" s="46"/>
      <c r="AJF44" s="46"/>
      <c r="AJG44" s="46"/>
      <c r="AJH44" s="46"/>
      <c r="AJI44" s="46"/>
      <c r="AJJ44" s="46"/>
      <c r="AJK44" s="46"/>
      <c r="AJL44" s="46"/>
      <c r="AJM44" s="46"/>
      <c r="AJN44" s="46"/>
      <c r="AJO44" s="46"/>
      <c r="AJP44" s="46"/>
      <c r="AJQ44" s="46"/>
      <c r="AJR44" s="46"/>
      <c r="AJS44" s="46"/>
      <c r="AJT44" s="46"/>
      <c r="AJU44" s="46"/>
      <c r="AJV44" s="46"/>
      <c r="AJW44" s="46"/>
      <c r="AJX44" s="46"/>
      <c r="AJY44" s="46"/>
      <c r="AJZ44" s="46"/>
      <c r="AKA44" s="46"/>
      <c r="AKB44" s="46"/>
      <c r="AKC44" s="46"/>
      <c r="AKD44" s="46"/>
      <c r="AKE44" s="46"/>
      <c r="AKF44" s="46"/>
      <c r="AKG44" s="46"/>
      <c r="AKH44" s="46"/>
      <c r="AKI44" s="46"/>
      <c r="AKJ44" s="46"/>
      <c r="AKK44" s="46"/>
      <c r="AKL44" s="46"/>
      <c r="AKM44" s="46"/>
      <c r="AKN44" s="46"/>
      <c r="AKO44" s="46"/>
      <c r="AKP44" s="46"/>
      <c r="AKQ44" s="46"/>
      <c r="AKR44" s="46"/>
      <c r="AKS44" s="46"/>
      <c r="AKT44" s="46"/>
      <c r="AKU44" s="46"/>
      <c r="AKV44" s="46"/>
      <c r="AKW44" s="46"/>
      <c r="AKX44" s="46"/>
      <c r="AKY44" s="46"/>
      <c r="AKZ44" s="46"/>
      <c r="ALA44" s="46"/>
      <c r="ALB44" s="46"/>
      <c r="ALC44" s="46"/>
      <c r="ALD44" s="46"/>
      <c r="ALE44" s="46"/>
      <c r="ALF44" s="46"/>
      <c r="ALG44" s="46"/>
      <c r="ALH44" s="46"/>
      <c r="ALI44" s="46"/>
      <c r="ALJ44" s="46"/>
      <c r="ALK44" s="46"/>
      <c r="ALL44" s="46"/>
      <c r="ALM44" s="46"/>
      <c r="ALN44" s="46"/>
      <c r="ALO44" s="46"/>
      <c r="ALP44" s="46"/>
      <c r="ALQ44" s="46"/>
      <c r="ALR44" s="46"/>
      <c r="ALS44" s="46"/>
      <c r="ALT44" s="46"/>
      <c r="ALU44" s="46"/>
      <c r="ALV44" s="46"/>
      <c r="ALW44" s="46"/>
      <c r="ALX44" s="46"/>
      <c r="ALY44" s="46"/>
      <c r="ALZ44" s="46"/>
      <c r="AMA44" s="46"/>
      <c r="AMB44" s="46"/>
      <c r="AMC44" s="46"/>
      <c r="AMD44" s="46"/>
      <c r="AME44" s="46"/>
      <c r="AMF44" s="46"/>
      <c r="AMG44" s="46"/>
      <c r="AMH44" s="46"/>
      <c r="AMI44" s="46"/>
      <c r="AMJ44" s="46"/>
      <c r="AMK44" s="46"/>
      <c r="AML44" s="46"/>
      <c r="AMM44" s="46"/>
      <c r="AMN44" s="46"/>
      <c r="AMO44" s="46"/>
      <c r="AMP44" s="46"/>
      <c r="AMQ44" s="46"/>
      <c r="AMR44" s="46"/>
      <c r="AMS44" s="46"/>
      <c r="AMT44" s="46"/>
      <c r="AMU44" s="46"/>
      <c r="AMV44" s="46"/>
      <c r="AMW44" s="46"/>
      <c r="AMX44" s="46"/>
      <c r="AMY44" s="46"/>
      <c r="AMZ44" s="46"/>
      <c r="ANA44" s="46"/>
      <c r="ANB44" s="46"/>
      <c r="ANC44" s="46"/>
      <c r="AND44" s="46"/>
      <c r="ANE44" s="46"/>
      <c r="ANF44" s="46"/>
      <c r="ANG44" s="46"/>
      <c r="ANH44" s="46"/>
      <c r="ANI44" s="46"/>
      <c r="ANJ44" s="46"/>
      <c r="ANK44" s="46"/>
      <c r="ANL44" s="46"/>
      <c r="ANM44" s="46"/>
      <c r="ANN44" s="46"/>
      <c r="ANO44" s="46"/>
      <c r="ANP44" s="46"/>
      <c r="ANQ44" s="46"/>
      <c r="ANR44" s="46"/>
      <c r="ANS44" s="46"/>
      <c r="ANT44" s="46"/>
      <c r="ANU44" s="46"/>
      <c r="ANV44" s="46"/>
      <c r="ANW44" s="46"/>
      <c r="ANX44" s="46"/>
      <c r="ANY44" s="46"/>
      <c r="ANZ44" s="46"/>
      <c r="AOA44" s="46"/>
      <c r="AOB44" s="46"/>
      <c r="AOC44" s="46"/>
      <c r="AOD44" s="46"/>
      <c r="AOE44" s="46"/>
      <c r="AOF44" s="46"/>
      <c r="AOG44" s="46"/>
      <c r="AOH44" s="46"/>
      <c r="AOI44" s="46"/>
      <c r="AOJ44" s="46"/>
      <c r="AOK44" s="46"/>
      <c r="AOL44" s="46"/>
      <c r="AOM44" s="46"/>
      <c r="AON44" s="46"/>
      <c r="AOO44" s="46"/>
      <c r="AOP44" s="46"/>
      <c r="AOQ44" s="46"/>
      <c r="AOR44" s="46"/>
      <c r="AOS44" s="46"/>
      <c r="AOT44" s="46"/>
      <c r="AOU44" s="46"/>
      <c r="AOV44" s="46"/>
      <c r="AOW44" s="46"/>
      <c r="AOX44" s="46"/>
      <c r="AOY44" s="46"/>
      <c r="AOZ44" s="46"/>
      <c r="APA44" s="46"/>
      <c r="APB44" s="46"/>
      <c r="APC44" s="46"/>
      <c r="APD44" s="46"/>
      <c r="APE44" s="46"/>
      <c r="APF44" s="46"/>
      <c r="APG44" s="46"/>
      <c r="APH44" s="46"/>
      <c r="API44" s="46"/>
      <c r="APJ44" s="46"/>
      <c r="APK44" s="46"/>
      <c r="APL44" s="46"/>
      <c r="APM44" s="46"/>
      <c r="APN44" s="46"/>
      <c r="APO44" s="46"/>
      <c r="APP44" s="46"/>
      <c r="APQ44" s="46"/>
      <c r="APR44" s="46"/>
      <c r="APS44" s="46"/>
      <c r="APT44" s="46"/>
      <c r="APU44" s="46"/>
      <c r="APV44" s="46"/>
      <c r="APW44" s="46"/>
      <c r="APX44" s="46"/>
      <c r="APY44" s="46"/>
      <c r="APZ44" s="46"/>
      <c r="AQA44" s="46"/>
      <c r="AQB44" s="46"/>
      <c r="AQC44" s="46"/>
      <c r="AQD44" s="46"/>
      <c r="AQE44" s="46"/>
      <c r="AQF44" s="46"/>
      <c r="AQG44" s="46"/>
      <c r="AQH44" s="46"/>
      <c r="AQI44" s="46"/>
      <c r="AQJ44" s="46"/>
      <c r="AQK44" s="46"/>
      <c r="AQL44" s="46"/>
      <c r="AQM44" s="46"/>
      <c r="AQN44" s="46"/>
      <c r="AQO44" s="46"/>
      <c r="AQP44" s="46"/>
      <c r="AQQ44" s="46"/>
      <c r="AQR44" s="46"/>
      <c r="AQS44" s="46"/>
      <c r="AQT44" s="46"/>
      <c r="AQU44" s="46"/>
      <c r="AQV44" s="46"/>
      <c r="AQW44" s="46"/>
      <c r="AQX44" s="46"/>
      <c r="AQY44" s="46"/>
      <c r="AQZ44" s="46"/>
      <c r="ARA44" s="46"/>
      <c r="ARB44" s="46"/>
      <c r="ARC44" s="46"/>
      <c r="ARD44" s="46"/>
      <c r="ARE44" s="46"/>
      <c r="ARF44" s="46"/>
      <c r="ARG44" s="46"/>
      <c r="ARH44" s="46"/>
      <c r="ARI44" s="46"/>
      <c r="ARJ44" s="46"/>
      <c r="ARK44" s="46"/>
      <c r="ARL44" s="46"/>
      <c r="ARM44" s="46"/>
      <c r="ARN44" s="46"/>
      <c r="ARO44" s="46"/>
      <c r="ARP44" s="46"/>
      <c r="ARQ44" s="46"/>
      <c r="ARR44" s="46"/>
      <c r="ARS44" s="46"/>
      <c r="ART44" s="46"/>
      <c r="ARU44" s="46"/>
      <c r="ARV44" s="46"/>
      <c r="ARW44" s="46"/>
      <c r="ARX44" s="46"/>
      <c r="ARY44" s="46"/>
      <c r="ARZ44" s="46"/>
      <c r="ASA44" s="46"/>
      <c r="ASB44" s="46"/>
      <c r="ASC44" s="46"/>
      <c r="ASD44" s="46"/>
      <c r="ASE44" s="46"/>
      <c r="ASF44" s="46"/>
      <c r="ASG44" s="46"/>
      <c r="ASH44" s="46"/>
      <c r="ASI44" s="46"/>
      <c r="ASJ44" s="46"/>
      <c r="ASK44" s="46"/>
      <c r="ASL44" s="46"/>
      <c r="ASM44" s="46"/>
      <c r="ASN44" s="46"/>
      <c r="ASO44" s="46"/>
      <c r="ASP44" s="46"/>
      <c r="ASQ44" s="46"/>
      <c r="ASR44" s="46"/>
      <c r="ASS44" s="46"/>
      <c r="AST44" s="46"/>
      <c r="ASU44" s="46"/>
      <c r="ASV44" s="46"/>
      <c r="ASW44" s="46"/>
      <c r="ASX44" s="46"/>
      <c r="ASY44" s="46"/>
      <c r="ASZ44" s="46"/>
      <c r="ATA44" s="46"/>
      <c r="ATB44" s="46"/>
      <c r="ATC44" s="46"/>
      <c r="ATD44" s="46"/>
      <c r="ATE44" s="46"/>
      <c r="ATF44" s="46"/>
      <c r="ATG44" s="46"/>
      <c r="ATH44" s="46"/>
      <c r="ATI44" s="46"/>
      <c r="ATJ44" s="46"/>
      <c r="ATK44" s="46"/>
      <c r="ATL44" s="46"/>
      <c r="ATM44" s="46"/>
      <c r="ATN44" s="46"/>
      <c r="ATO44" s="46"/>
      <c r="ATP44" s="46"/>
      <c r="ATQ44" s="46"/>
      <c r="ATR44" s="46"/>
      <c r="ATS44" s="46"/>
      <c r="ATT44" s="46"/>
      <c r="ATU44" s="46"/>
      <c r="ATV44" s="46"/>
      <c r="ATW44" s="46"/>
      <c r="ATX44" s="46"/>
      <c r="ATY44" s="46"/>
      <c r="ATZ44" s="46"/>
      <c r="AUA44" s="46"/>
      <c r="AUB44" s="46"/>
      <c r="AUC44" s="46"/>
      <c r="AUD44" s="46"/>
      <c r="AUE44" s="46"/>
      <c r="AUF44" s="46"/>
      <c r="AUG44" s="46"/>
      <c r="AUH44" s="46"/>
      <c r="AUI44" s="46"/>
      <c r="AUJ44" s="46"/>
      <c r="AUK44" s="46"/>
      <c r="AUL44" s="46"/>
      <c r="AUM44" s="46"/>
      <c r="AUN44" s="46"/>
      <c r="AUO44" s="46"/>
      <c r="AUP44" s="46"/>
      <c r="AUQ44" s="46"/>
      <c r="AUR44" s="46"/>
      <c r="AUS44" s="46"/>
      <c r="AUT44" s="46"/>
      <c r="AUU44" s="46"/>
      <c r="AUV44" s="46"/>
      <c r="AUW44" s="46"/>
      <c r="AUX44" s="46"/>
      <c r="AUY44" s="46"/>
      <c r="AUZ44" s="46"/>
      <c r="AVA44" s="46"/>
      <c r="AVB44" s="46"/>
      <c r="AVC44" s="46"/>
      <c r="AVD44" s="46"/>
      <c r="AVE44" s="46"/>
      <c r="AVF44" s="46"/>
      <c r="AVG44" s="46"/>
      <c r="AVH44" s="46"/>
      <c r="AVI44" s="46"/>
      <c r="AVJ44" s="46"/>
      <c r="AVK44" s="46"/>
      <c r="AVL44" s="46"/>
      <c r="AVM44" s="46"/>
      <c r="AVN44" s="46"/>
      <c r="AVO44" s="46"/>
      <c r="AVP44" s="46"/>
      <c r="AVQ44" s="46"/>
      <c r="AVR44" s="46"/>
      <c r="AVS44" s="46"/>
      <c r="AVT44" s="46"/>
      <c r="AVU44" s="46"/>
      <c r="AVV44" s="46"/>
      <c r="AVW44" s="46"/>
      <c r="AVX44" s="46"/>
      <c r="AVY44" s="46"/>
      <c r="AVZ44" s="46"/>
      <c r="AWA44" s="46"/>
      <c r="AWB44" s="46"/>
      <c r="AWC44" s="46"/>
      <c r="AWD44" s="46"/>
      <c r="AWE44" s="46"/>
      <c r="AWF44" s="46"/>
      <c r="AWG44" s="46"/>
      <c r="AWH44" s="46"/>
      <c r="AWI44" s="46"/>
      <c r="AWJ44" s="46"/>
      <c r="AWK44" s="46"/>
      <c r="AWL44" s="46"/>
      <c r="AWM44" s="46"/>
      <c r="AWN44" s="46"/>
      <c r="AWO44" s="46"/>
      <c r="AWP44" s="46"/>
      <c r="AWQ44" s="46"/>
      <c r="AWR44" s="46"/>
      <c r="AWS44" s="46"/>
      <c r="AWT44" s="46"/>
      <c r="AWU44" s="46"/>
      <c r="AWV44" s="46"/>
      <c r="AWW44" s="46"/>
      <c r="AWX44" s="46"/>
      <c r="AWY44" s="46"/>
      <c r="AWZ44" s="46"/>
      <c r="AXA44" s="46"/>
      <c r="AXB44" s="46"/>
      <c r="AXC44" s="46"/>
      <c r="AXD44" s="46"/>
      <c r="AXE44" s="46"/>
      <c r="AXF44" s="46"/>
      <c r="AXG44" s="46"/>
      <c r="AXH44" s="46"/>
      <c r="AXI44" s="46"/>
      <c r="AXJ44" s="46"/>
      <c r="AXK44" s="46"/>
      <c r="AXL44" s="46"/>
      <c r="AXM44" s="46"/>
      <c r="AXN44" s="46"/>
      <c r="AXO44" s="46"/>
      <c r="AXP44" s="46"/>
      <c r="AXQ44" s="46"/>
      <c r="AXR44" s="46"/>
      <c r="AXS44" s="46"/>
      <c r="AXT44" s="46"/>
      <c r="AXU44" s="46"/>
      <c r="AXV44" s="46"/>
      <c r="AXW44" s="46"/>
      <c r="AXX44" s="46"/>
      <c r="AXY44" s="46"/>
      <c r="AXZ44" s="46"/>
      <c r="AYA44" s="46"/>
      <c r="AYB44" s="46"/>
      <c r="AYC44" s="46"/>
      <c r="AYD44" s="46"/>
      <c r="AYE44" s="46"/>
      <c r="AYF44" s="46"/>
      <c r="AYG44" s="46"/>
      <c r="AYH44" s="46"/>
      <c r="AYI44" s="46"/>
      <c r="AYJ44" s="46"/>
      <c r="AYK44" s="46"/>
      <c r="AYL44" s="46"/>
      <c r="AYM44" s="46"/>
      <c r="AYN44" s="46"/>
      <c r="AYO44" s="46"/>
      <c r="AYP44" s="46"/>
      <c r="AYQ44" s="46"/>
      <c r="AYR44" s="46"/>
      <c r="AYS44" s="46"/>
      <c r="AYT44" s="46"/>
      <c r="AYU44" s="46"/>
      <c r="AYV44" s="46"/>
      <c r="AYW44" s="46"/>
      <c r="AYX44" s="46"/>
      <c r="AYY44" s="46"/>
      <c r="AYZ44" s="46"/>
      <c r="AZA44" s="46"/>
      <c r="AZB44" s="46"/>
      <c r="AZC44" s="46"/>
      <c r="AZD44" s="46"/>
      <c r="AZE44" s="46"/>
      <c r="AZF44" s="46"/>
      <c r="AZG44" s="46"/>
      <c r="AZH44" s="46"/>
      <c r="AZI44" s="46"/>
      <c r="AZJ44" s="46"/>
      <c r="AZK44" s="46"/>
      <c r="AZL44" s="46"/>
      <c r="AZM44" s="46"/>
      <c r="AZN44" s="46"/>
      <c r="AZO44" s="46"/>
      <c r="AZP44" s="46"/>
      <c r="AZQ44" s="46"/>
      <c r="AZR44" s="46"/>
      <c r="AZS44" s="46"/>
      <c r="AZT44" s="46"/>
      <c r="AZU44" s="46"/>
      <c r="AZV44" s="46"/>
      <c r="AZW44" s="46"/>
      <c r="AZX44" s="46"/>
      <c r="AZY44" s="46"/>
      <c r="AZZ44" s="46"/>
      <c r="BAA44" s="46"/>
      <c r="BAB44" s="46"/>
      <c r="BAC44" s="46"/>
      <c r="BAD44" s="46"/>
      <c r="BAE44" s="46"/>
      <c r="BAF44" s="46"/>
      <c r="BAG44" s="46"/>
      <c r="BAH44" s="46"/>
      <c r="BAI44" s="46"/>
      <c r="BAJ44" s="46"/>
      <c r="BAK44" s="46"/>
      <c r="BAL44" s="46"/>
      <c r="BAM44" s="46"/>
      <c r="BAN44" s="46"/>
      <c r="BAO44" s="46"/>
      <c r="BAP44" s="46"/>
      <c r="BAQ44" s="46"/>
      <c r="BAR44" s="46"/>
      <c r="BAS44" s="46"/>
      <c r="BAT44" s="46"/>
      <c r="BAU44" s="46"/>
      <c r="BAV44" s="46"/>
      <c r="BAW44" s="46"/>
      <c r="BAX44" s="46"/>
      <c r="BAY44" s="46"/>
      <c r="BAZ44" s="46"/>
      <c r="BBA44" s="46"/>
      <c r="BBB44" s="46"/>
      <c r="BBC44" s="46"/>
      <c r="BBD44" s="46"/>
      <c r="BBE44" s="46"/>
      <c r="BBF44" s="46"/>
      <c r="BBG44" s="46"/>
      <c r="BBH44" s="46"/>
      <c r="BBI44" s="46"/>
      <c r="BBJ44" s="46"/>
      <c r="BBK44" s="46"/>
      <c r="BBL44" s="46"/>
      <c r="BBM44" s="46"/>
      <c r="BBN44" s="46"/>
      <c r="BBO44" s="46"/>
      <c r="BBP44" s="46"/>
      <c r="BBQ44" s="46"/>
      <c r="BBR44" s="46"/>
      <c r="BBS44" s="46"/>
      <c r="BBT44" s="46"/>
      <c r="BBU44" s="46"/>
      <c r="BBV44" s="46"/>
      <c r="BBW44" s="46"/>
      <c r="BBX44" s="46"/>
      <c r="BBY44" s="46"/>
      <c r="BBZ44" s="46"/>
      <c r="BCA44" s="46"/>
      <c r="BCB44" s="46"/>
      <c r="BCC44" s="46"/>
      <c r="BCD44" s="46"/>
      <c r="BCE44" s="46"/>
      <c r="BCF44" s="46"/>
      <c r="BCG44" s="46"/>
      <c r="BCH44" s="46"/>
      <c r="BCI44" s="46"/>
      <c r="BCJ44" s="46"/>
      <c r="BCK44" s="46"/>
      <c r="BCL44" s="46"/>
      <c r="BCM44" s="46"/>
      <c r="BCN44" s="46"/>
      <c r="BCO44" s="46"/>
      <c r="BCP44" s="46"/>
      <c r="BCQ44" s="46"/>
      <c r="BCR44" s="46"/>
      <c r="BCS44" s="46"/>
      <c r="BCT44" s="46"/>
      <c r="BCU44" s="46"/>
      <c r="BCV44" s="46"/>
      <c r="BCW44" s="46"/>
      <c r="BCX44" s="46"/>
      <c r="BCY44" s="46"/>
      <c r="BCZ44" s="46"/>
      <c r="BDA44" s="46"/>
      <c r="BDB44" s="46"/>
      <c r="BDC44" s="46"/>
      <c r="BDD44" s="46"/>
      <c r="BDE44" s="46"/>
      <c r="BDF44" s="46"/>
      <c r="BDG44" s="46"/>
      <c r="BDH44" s="46"/>
      <c r="BDI44" s="46"/>
      <c r="BDJ44" s="46"/>
      <c r="BDK44" s="46"/>
      <c r="BDL44" s="46"/>
      <c r="BDM44" s="46"/>
      <c r="BDN44" s="46"/>
      <c r="BDO44" s="46"/>
      <c r="BDP44" s="46"/>
      <c r="BDQ44" s="46"/>
      <c r="BDR44" s="46"/>
      <c r="BDS44" s="46"/>
      <c r="BDT44" s="46"/>
      <c r="BDU44" s="46"/>
      <c r="BDV44" s="46"/>
      <c r="BDW44" s="46"/>
      <c r="BDX44" s="46"/>
      <c r="BDY44" s="46"/>
      <c r="BDZ44" s="46"/>
      <c r="BEA44" s="46"/>
      <c r="BEB44" s="46"/>
      <c r="BEC44" s="46"/>
      <c r="BED44" s="46"/>
      <c r="BEE44" s="46"/>
      <c r="BEF44" s="46"/>
      <c r="BEG44" s="46"/>
      <c r="BEH44" s="46"/>
      <c r="BEI44" s="46"/>
      <c r="BEJ44" s="46"/>
      <c r="BEK44" s="46"/>
      <c r="BEL44" s="46"/>
      <c r="BEM44" s="46"/>
      <c r="BEN44" s="46"/>
      <c r="BEO44" s="46"/>
      <c r="BEP44" s="46"/>
      <c r="BEQ44" s="46"/>
      <c r="BER44" s="46"/>
      <c r="BES44" s="46"/>
      <c r="BET44" s="46"/>
      <c r="BEU44" s="46"/>
      <c r="BEV44" s="46"/>
      <c r="BEW44" s="46"/>
      <c r="BEX44" s="46"/>
      <c r="BEY44" s="46"/>
      <c r="BEZ44" s="46"/>
      <c r="BFA44" s="46"/>
      <c r="BFB44" s="46"/>
      <c r="BFC44" s="46"/>
      <c r="BFD44" s="46"/>
      <c r="BFE44" s="46"/>
      <c r="BFF44" s="46"/>
      <c r="BFG44" s="46"/>
      <c r="BFH44" s="46"/>
      <c r="BFI44" s="46"/>
      <c r="BFJ44" s="46"/>
      <c r="BFK44" s="46"/>
      <c r="BFL44" s="46"/>
      <c r="BFM44" s="46"/>
      <c r="BFN44" s="46"/>
      <c r="BFO44" s="46"/>
      <c r="BFP44" s="46"/>
      <c r="BFQ44" s="46"/>
      <c r="BFR44" s="46"/>
      <c r="BFS44" s="46"/>
      <c r="BFT44" s="46"/>
      <c r="BFU44" s="46"/>
      <c r="BFV44" s="46"/>
      <c r="BFW44" s="46"/>
      <c r="BFX44" s="46"/>
      <c r="BFY44" s="46"/>
      <c r="BFZ44" s="46"/>
      <c r="BGA44" s="46"/>
      <c r="BGB44" s="46"/>
      <c r="BGC44" s="46"/>
      <c r="BGD44" s="46"/>
      <c r="BGE44" s="46"/>
      <c r="BGF44" s="46"/>
      <c r="BGG44" s="46"/>
      <c r="BGH44" s="46"/>
      <c r="BGI44" s="46"/>
      <c r="BGJ44" s="46"/>
      <c r="BGK44" s="46"/>
      <c r="BGL44" s="46"/>
      <c r="BGM44" s="46"/>
      <c r="BGN44" s="46"/>
      <c r="BGO44" s="46"/>
      <c r="BGP44" s="46"/>
      <c r="BGQ44" s="46"/>
      <c r="BGR44" s="46"/>
      <c r="BGS44" s="46"/>
      <c r="BGT44" s="46"/>
      <c r="BGU44" s="46"/>
      <c r="BGV44" s="46"/>
      <c r="BGW44" s="46"/>
      <c r="BGX44" s="46"/>
      <c r="BGY44" s="46"/>
      <c r="BGZ44" s="46"/>
      <c r="BHA44" s="46"/>
      <c r="BHB44" s="46"/>
      <c r="BHC44" s="46"/>
      <c r="BHD44" s="46"/>
      <c r="BHE44" s="46"/>
      <c r="BHF44" s="46"/>
      <c r="BHG44" s="46"/>
      <c r="BHH44" s="46"/>
      <c r="BHI44" s="46"/>
      <c r="BHJ44" s="46"/>
      <c r="BHK44" s="46"/>
      <c r="BHL44" s="46"/>
      <c r="BHM44" s="46"/>
      <c r="BHN44" s="46"/>
      <c r="BHO44" s="46"/>
      <c r="BHP44" s="46"/>
      <c r="BHQ44" s="46"/>
      <c r="BHR44" s="46"/>
      <c r="BHS44" s="46"/>
      <c r="BHT44" s="46"/>
      <c r="BHU44" s="46"/>
      <c r="BHV44" s="46"/>
      <c r="BHW44" s="46"/>
      <c r="BHX44" s="46"/>
      <c r="BHY44" s="46"/>
      <c r="BHZ44" s="46"/>
      <c r="BIA44" s="46"/>
      <c r="BIB44" s="46"/>
      <c r="BIC44" s="46"/>
      <c r="BID44" s="46"/>
      <c r="BIE44" s="46"/>
      <c r="BIF44" s="46"/>
      <c r="BIG44" s="46"/>
      <c r="BIH44" s="46"/>
      <c r="BII44" s="46"/>
      <c r="BIJ44" s="46"/>
      <c r="BIK44" s="46"/>
      <c r="BIL44" s="46"/>
      <c r="BIM44" s="46"/>
      <c r="BIN44" s="46"/>
      <c r="BIO44" s="46"/>
      <c r="BIP44" s="46"/>
      <c r="BIQ44" s="46"/>
      <c r="BIR44" s="46"/>
      <c r="BIS44" s="46"/>
      <c r="BIT44" s="46"/>
      <c r="BIU44" s="46"/>
      <c r="BIV44" s="46"/>
      <c r="BIW44" s="46"/>
      <c r="BIX44" s="46"/>
      <c r="BIY44" s="46"/>
      <c r="BIZ44" s="46"/>
      <c r="BJA44" s="46"/>
      <c r="BJB44" s="46"/>
      <c r="BJC44" s="46"/>
      <c r="BJD44" s="46"/>
      <c r="BJE44" s="46"/>
      <c r="BJF44" s="46"/>
      <c r="BJG44" s="46"/>
      <c r="BJH44" s="46"/>
      <c r="BJI44" s="46"/>
      <c r="BJJ44" s="46"/>
      <c r="BJK44" s="46"/>
      <c r="BJL44" s="46"/>
      <c r="BJM44" s="46"/>
      <c r="BJN44" s="46"/>
      <c r="BJO44" s="46"/>
      <c r="BJP44" s="46"/>
      <c r="BJQ44" s="46"/>
      <c r="BJR44" s="46"/>
      <c r="BJS44" s="46"/>
      <c r="BJT44" s="46"/>
      <c r="BJU44" s="46"/>
      <c r="BJV44" s="46"/>
      <c r="BJW44" s="46"/>
      <c r="BJX44" s="46"/>
      <c r="BJY44" s="46"/>
      <c r="BJZ44" s="46"/>
      <c r="BKA44" s="46"/>
      <c r="BKB44" s="46"/>
      <c r="BKC44" s="46"/>
      <c r="BKD44" s="46"/>
      <c r="BKE44" s="46"/>
      <c r="BKF44" s="46"/>
      <c r="BKG44" s="46"/>
      <c r="BKH44" s="46"/>
      <c r="BKI44" s="46"/>
      <c r="BKJ44" s="46"/>
      <c r="BKK44" s="46"/>
      <c r="BKL44" s="46"/>
      <c r="BKM44" s="46"/>
      <c r="BKN44" s="46"/>
      <c r="BKO44" s="46"/>
      <c r="BKP44" s="46"/>
      <c r="BKQ44" s="46"/>
      <c r="BKR44" s="46"/>
      <c r="BKS44" s="46"/>
      <c r="BKT44" s="46"/>
      <c r="BKU44" s="46"/>
      <c r="BKV44" s="46"/>
      <c r="BKW44" s="46"/>
      <c r="BKX44" s="46"/>
      <c r="BKY44" s="46"/>
      <c r="BKZ44" s="46"/>
      <c r="BLA44" s="46"/>
      <c r="BLB44" s="46"/>
      <c r="BLC44" s="46"/>
      <c r="BLD44" s="46"/>
      <c r="BLE44" s="46"/>
      <c r="BLF44" s="46"/>
      <c r="BLG44" s="46"/>
      <c r="BLH44" s="46"/>
      <c r="BLI44" s="46"/>
      <c r="BLJ44" s="46"/>
      <c r="BLK44" s="46"/>
      <c r="BLL44" s="46"/>
      <c r="BLM44" s="46"/>
      <c r="BLN44" s="46"/>
      <c r="BLO44" s="46"/>
      <c r="BLP44" s="46"/>
      <c r="BLQ44" s="46"/>
      <c r="BLR44" s="46"/>
      <c r="BLS44" s="46"/>
      <c r="BLT44" s="46"/>
      <c r="BLU44" s="46"/>
      <c r="BLV44" s="46"/>
      <c r="BLW44" s="46"/>
      <c r="BLX44" s="46"/>
      <c r="BLY44" s="46"/>
      <c r="BLZ44" s="46"/>
      <c r="BMA44" s="46"/>
      <c r="BMB44" s="46"/>
      <c r="BMC44" s="46"/>
      <c r="BMD44" s="46"/>
      <c r="BME44" s="46"/>
      <c r="BMF44" s="46"/>
      <c r="BMG44" s="46"/>
      <c r="BMH44" s="46"/>
      <c r="BMI44" s="46"/>
      <c r="BMJ44" s="46"/>
      <c r="BMK44" s="46"/>
      <c r="BML44" s="46"/>
      <c r="BMM44" s="46"/>
      <c r="BMN44" s="46"/>
      <c r="BMO44" s="46"/>
      <c r="BMP44" s="46"/>
      <c r="BMQ44" s="46"/>
      <c r="BMR44" s="46"/>
      <c r="BMS44" s="46"/>
      <c r="BMT44" s="46"/>
      <c r="BMU44" s="46"/>
      <c r="BMV44" s="46"/>
      <c r="BMW44" s="46"/>
      <c r="BMX44" s="46"/>
      <c r="BMY44" s="46"/>
      <c r="BMZ44" s="46"/>
      <c r="BNA44" s="46"/>
      <c r="BNB44" s="46"/>
      <c r="BNC44" s="46"/>
      <c r="BND44" s="46"/>
      <c r="BNE44" s="46"/>
      <c r="BNF44" s="46"/>
      <c r="BNG44" s="46"/>
      <c r="BNH44" s="46"/>
      <c r="BNI44" s="46"/>
      <c r="BNJ44" s="46"/>
      <c r="BNK44" s="46"/>
      <c r="BNL44" s="46"/>
      <c r="BNM44" s="46"/>
      <c r="BNN44" s="46"/>
      <c r="BNO44" s="46"/>
      <c r="BNP44" s="46"/>
      <c r="BNQ44" s="46"/>
      <c r="BNR44" s="46"/>
      <c r="BNS44" s="46"/>
      <c r="BNT44" s="46"/>
      <c r="BNU44" s="46"/>
      <c r="BNV44" s="46"/>
      <c r="BNW44" s="46"/>
      <c r="BNX44" s="46"/>
      <c r="BNY44" s="46"/>
      <c r="BNZ44" s="46"/>
      <c r="BOA44" s="46"/>
      <c r="BOB44" s="46"/>
      <c r="BOC44" s="46"/>
      <c r="BOD44" s="46"/>
      <c r="BOE44" s="46"/>
      <c r="BOF44" s="46"/>
      <c r="BOG44" s="46"/>
      <c r="BOH44" s="46"/>
      <c r="BOI44" s="46"/>
      <c r="BOJ44" s="46"/>
      <c r="BOK44" s="46"/>
      <c r="BOL44" s="46"/>
      <c r="BOM44" s="46"/>
      <c r="BON44" s="46"/>
      <c r="BOO44" s="46"/>
      <c r="BOP44" s="46"/>
      <c r="BOQ44" s="46"/>
      <c r="BOR44" s="46"/>
      <c r="BOS44" s="46"/>
      <c r="BOT44" s="46"/>
      <c r="BOU44" s="46"/>
      <c r="BOV44" s="46"/>
      <c r="BOW44" s="46"/>
      <c r="BOX44" s="46"/>
      <c r="BOY44" s="46"/>
      <c r="BOZ44" s="46"/>
      <c r="BPA44" s="46"/>
      <c r="BPB44" s="46"/>
      <c r="BPC44" s="46"/>
      <c r="BPD44" s="46"/>
      <c r="BPE44" s="46"/>
      <c r="BPF44" s="46"/>
      <c r="BPG44" s="46"/>
      <c r="BPH44" s="46"/>
      <c r="BPI44" s="46"/>
      <c r="BPJ44" s="46"/>
      <c r="BPK44" s="46"/>
      <c r="BPL44" s="46"/>
      <c r="BPM44" s="46"/>
      <c r="BPN44" s="46"/>
      <c r="BPO44" s="46"/>
      <c r="BPP44" s="46"/>
      <c r="BPQ44" s="46"/>
      <c r="BPR44" s="46"/>
      <c r="BPS44" s="46"/>
      <c r="BPT44" s="46"/>
      <c r="BPU44" s="46"/>
      <c r="BPV44" s="46"/>
      <c r="BPW44" s="46"/>
      <c r="BPX44" s="46"/>
      <c r="BPY44" s="46"/>
      <c r="BPZ44" s="46"/>
      <c r="BQA44" s="46"/>
      <c r="BQB44" s="46"/>
      <c r="BQC44" s="46"/>
      <c r="BQD44" s="46"/>
      <c r="BQE44" s="46"/>
      <c r="BQF44" s="46"/>
      <c r="BQG44" s="46"/>
      <c r="BQH44" s="46"/>
      <c r="BQI44" s="46"/>
      <c r="BQJ44" s="46"/>
      <c r="BQK44" s="46"/>
      <c r="BQL44" s="46"/>
      <c r="BQM44" s="46"/>
      <c r="BQN44" s="46"/>
      <c r="BQO44" s="46"/>
      <c r="BQP44" s="46"/>
      <c r="BQQ44" s="46"/>
      <c r="BQR44" s="46"/>
      <c r="BQS44" s="46"/>
      <c r="BQT44" s="46"/>
      <c r="BQU44" s="46"/>
      <c r="BQV44" s="46"/>
      <c r="BQW44" s="46"/>
      <c r="BQX44" s="46"/>
      <c r="BQY44" s="46"/>
      <c r="BQZ44" s="46"/>
      <c r="BRA44" s="46"/>
      <c r="BRB44" s="46"/>
      <c r="BRC44" s="46"/>
      <c r="BRD44" s="46"/>
      <c r="BRE44" s="46"/>
      <c r="BRF44" s="46"/>
      <c r="BRG44" s="46"/>
      <c r="BRH44" s="46"/>
      <c r="BRI44" s="46"/>
      <c r="BRJ44" s="46"/>
      <c r="BRK44" s="46"/>
      <c r="BRL44" s="46"/>
      <c r="BRM44" s="46"/>
      <c r="BRN44" s="46"/>
      <c r="BRO44" s="46"/>
      <c r="BRP44" s="46"/>
      <c r="BRQ44" s="46"/>
      <c r="BRR44" s="46"/>
      <c r="BRS44" s="46"/>
      <c r="BRT44" s="46"/>
      <c r="BRU44" s="46"/>
      <c r="BRV44" s="46"/>
      <c r="BRW44" s="46"/>
      <c r="BRX44" s="46"/>
      <c r="BRY44" s="46"/>
      <c r="BRZ44" s="46"/>
      <c r="BSA44" s="46"/>
      <c r="BSB44" s="46"/>
      <c r="BSC44" s="46"/>
      <c r="BSD44" s="46"/>
      <c r="BSE44" s="46"/>
      <c r="BSF44" s="46"/>
      <c r="BSG44" s="46"/>
      <c r="BSH44" s="46"/>
      <c r="BSI44" s="46"/>
      <c r="BSJ44" s="46"/>
      <c r="BSK44" s="46"/>
      <c r="BSL44" s="46"/>
      <c r="BSM44" s="46"/>
      <c r="BSN44" s="46"/>
      <c r="BSO44" s="46"/>
      <c r="BSP44" s="46"/>
      <c r="BSQ44" s="46"/>
      <c r="BSR44" s="46"/>
      <c r="BSS44" s="46"/>
      <c r="BST44" s="46"/>
      <c r="BSU44" s="46"/>
      <c r="BSV44" s="46"/>
      <c r="BSW44" s="46"/>
      <c r="BSX44" s="46"/>
      <c r="BSY44" s="46"/>
      <c r="BSZ44" s="46"/>
      <c r="BTA44" s="46"/>
      <c r="BTB44" s="46"/>
      <c r="BTC44" s="46"/>
      <c r="BTD44" s="46"/>
      <c r="BTE44" s="46"/>
      <c r="BTF44" s="46"/>
      <c r="BTG44" s="46"/>
      <c r="BTH44" s="46"/>
      <c r="BTI44" s="46"/>
      <c r="BTJ44" s="46"/>
      <c r="BTK44" s="46"/>
      <c r="BTL44" s="46"/>
      <c r="BTM44" s="46"/>
      <c r="BTN44" s="46"/>
      <c r="BTO44" s="46"/>
      <c r="BTP44" s="46"/>
      <c r="BTQ44" s="46"/>
      <c r="BTR44" s="46"/>
      <c r="BTS44" s="46"/>
      <c r="BTT44" s="46"/>
      <c r="BTU44" s="46"/>
      <c r="BTV44" s="46"/>
      <c r="BTW44" s="46"/>
      <c r="BTX44" s="46"/>
      <c r="BTY44" s="46"/>
      <c r="BTZ44" s="46"/>
      <c r="BUA44" s="46"/>
      <c r="BUB44" s="46"/>
      <c r="BUC44" s="46"/>
      <c r="BUD44" s="46"/>
      <c r="BUE44" s="46"/>
      <c r="BUF44" s="46"/>
      <c r="BUG44" s="46"/>
      <c r="BUH44" s="46"/>
      <c r="BUI44" s="46"/>
      <c r="BUJ44" s="46"/>
      <c r="BUK44" s="46"/>
      <c r="BUL44" s="46"/>
      <c r="BUM44" s="46"/>
      <c r="BUN44" s="46"/>
      <c r="BUO44" s="46"/>
      <c r="BUP44" s="46"/>
      <c r="BUQ44" s="46"/>
      <c r="BUR44" s="46"/>
      <c r="BUS44" s="46"/>
      <c r="BUT44" s="46"/>
      <c r="BUU44" s="46"/>
      <c r="BUV44" s="46"/>
      <c r="BUW44" s="46"/>
      <c r="BUX44" s="46"/>
      <c r="BUY44" s="46"/>
      <c r="BUZ44" s="46"/>
      <c r="BVA44" s="46"/>
      <c r="BVB44" s="46"/>
      <c r="BVC44" s="46"/>
      <c r="BVD44" s="46"/>
      <c r="BVE44" s="46"/>
      <c r="BVF44" s="46"/>
      <c r="BVG44" s="46"/>
      <c r="BVH44" s="46"/>
      <c r="BVI44" s="46"/>
      <c r="BVJ44" s="46"/>
      <c r="BVK44" s="46"/>
      <c r="BVL44" s="46"/>
      <c r="BVM44" s="46"/>
      <c r="BVN44" s="46"/>
      <c r="BVO44" s="46"/>
      <c r="BVP44" s="46"/>
      <c r="BVQ44" s="46"/>
      <c r="BVR44" s="46"/>
      <c r="BVS44" s="46"/>
      <c r="BVT44" s="46"/>
      <c r="BVU44" s="46"/>
      <c r="BVV44" s="46"/>
      <c r="BVW44" s="46"/>
      <c r="BVX44" s="46"/>
      <c r="BVY44" s="46"/>
      <c r="BVZ44" s="46"/>
      <c r="BWA44" s="46"/>
      <c r="BWB44" s="46"/>
      <c r="BWC44" s="46"/>
      <c r="BWD44" s="46"/>
      <c r="BWE44" s="46"/>
      <c r="BWF44" s="46"/>
      <c r="BWG44" s="46"/>
      <c r="BWH44" s="46"/>
      <c r="BWI44" s="46"/>
      <c r="BWJ44" s="46"/>
      <c r="BWK44" s="46"/>
      <c r="BWL44" s="46"/>
      <c r="BWM44" s="46"/>
      <c r="BWN44" s="46"/>
      <c r="BWO44" s="46"/>
      <c r="BWP44" s="46"/>
      <c r="BWQ44" s="46"/>
      <c r="BWR44" s="46"/>
      <c r="BWS44" s="46"/>
      <c r="BWT44" s="46"/>
      <c r="BWU44" s="46"/>
      <c r="BWV44" s="46"/>
      <c r="BWW44" s="46"/>
      <c r="BWX44" s="46"/>
      <c r="BWY44" s="46"/>
      <c r="BWZ44" s="46"/>
      <c r="BXA44" s="46"/>
      <c r="BXB44" s="46"/>
      <c r="BXC44" s="46"/>
      <c r="BXD44" s="46"/>
      <c r="BXE44" s="46"/>
      <c r="BXF44" s="46"/>
      <c r="BXG44" s="46"/>
      <c r="BXH44" s="46"/>
      <c r="BXI44" s="46"/>
      <c r="BXJ44" s="46"/>
      <c r="BXK44" s="46"/>
      <c r="BXL44" s="46"/>
      <c r="BXM44" s="46"/>
      <c r="BXN44" s="46"/>
      <c r="BXO44" s="46"/>
      <c r="BXP44" s="46"/>
      <c r="BXQ44" s="46"/>
      <c r="BXR44" s="46"/>
      <c r="BXS44" s="46"/>
      <c r="BXT44" s="46"/>
      <c r="BXU44" s="46"/>
      <c r="BXV44" s="46"/>
      <c r="BXW44" s="46"/>
      <c r="BXX44" s="46"/>
      <c r="BXY44" s="46"/>
      <c r="BXZ44" s="46"/>
      <c r="BYA44" s="46"/>
      <c r="BYB44" s="46"/>
      <c r="BYC44" s="46"/>
      <c r="BYD44" s="46"/>
      <c r="BYE44" s="46"/>
      <c r="BYF44" s="46"/>
      <c r="BYG44" s="46"/>
      <c r="BYH44" s="46"/>
      <c r="BYI44" s="46"/>
      <c r="BYJ44" s="46"/>
      <c r="BYK44" s="46"/>
      <c r="BYL44" s="46"/>
      <c r="BYM44" s="46"/>
      <c r="BYN44" s="46"/>
      <c r="BYO44" s="46"/>
      <c r="BYP44" s="46"/>
      <c r="BYQ44" s="46"/>
      <c r="BYR44" s="46"/>
      <c r="BYS44" s="46"/>
      <c r="BYT44" s="46"/>
      <c r="BYU44" s="46"/>
      <c r="BYV44" s="46"/>
      <c r="BYW44" s="46"/>
      <c r="BYX44" s="46"/>
      <c r="BYY44" s="46"/>
      <c r="BYZ44" s="46"/>
      <c r="BZA44" s="46"/>
      <c r="BZB44" s="46"/>
      <c r="BZC44" s="46"/>
      <c r="BZD44" s="46"/>
      <c r="BZE44" s="46"/>
      <c r="BZF44" s="46"/>
      <c r="BZG44" s="46"/>
      <c r="BZH44" s="46"/>
      <c r="BZI44" s="46"/>
      <c r="BZJ44" s="46"/>
      <c r="BZK44" s="46"/>
      <c r="BZL44" s="46"/>
      <c r="BZM44" s="46"/>
      <c r="BZN44" s="46"/>
      <c r="BZO44" s="46"/>
      <c r="BZP44" s="46"/>
      <c r="BZQ44" s="46"/>
      <c r="BZR44" s="46"/>
      <c r="BZS44" s="46"/>
      <c r="BZT44" s="46"/>
      <c r="BZU44" s="46"/>
      <c r="BZV44" s="46"/>
      <c r="BZW44" s="46"/>
      <c r="BZX44" s="46"/>
      <c r="BZY44" s="46"/>
      <c r="BZZ44" s="46"/>
      <c r="CAA44" s="46"/>
      <c r="CAB44" s="46"/>
      <c r="CAC44" s="46"/>
      <c r="CAD44" s="46"/>
      <c r="CAE44" s="46"/>
      <c r="CAF44" s="46"/>
      <c r="CAG44" s="46"/>
      <c r="CAH44" s="46"/>
      <c r="CAI44" s="46"/>
      <c r="CAJ44" s="46"/>
      <c r="CAK44" s="46"/>
      <c r="CAL44" s="46"/>
      <c r="CAM44" s="46"/>
      <c r="CAN44" s="46"/>
      <c r="CAO44" s="46"/>
      <c r="CAP44" s="46"/>
      <c r="CAQ44" s="46"/>
      <c r="CAR44" s="46"/>
      <c r="CAS44" s="46"/>
      <c r="CAT44" s="46"/>
      <c r="CAU44" s="46"/>
      <c r="CAV44" s="46"/>
      <c r="CAW44" s="46"/>
      <c r="CAX44" s="46"/>
      <c r="CAY44" s="46"/>
      <c r="CAZ44" s="46"/>
      <c r="CBA44" s="46"/>
      <c r="CBB44" s="46"/>
      <c r="CBC44" s="46"/>
      <c r="CBD44" s="46"/>
      <c r="CBE44" s="46"/>
      <c r="CBF44" s="46"/>
      <c r="CBG44" s="46"/>
      <c r="CBH44" s="46"/>
      <c r="CBI44" s="46"/>
      <c r="CBJ44" s="46"/>
      <c r="CBK44" s="46"/>
      <c r="CBL44" s="46"/>
      <c r="CBM44" s="46"/>
      <c r="CBN44" s="46"/>
      <c r="CBO44" s="46"/>
      <c r="CBP44" s="46"/>
      <c r="CBQ44" s="46"/>
      <c r="CBR44" s="46"/>
      <c r="CBS44" s="46"/>
      <c r="CBT44" s="46"/>
      <c r="CBU44" s="46"/>
      <c r="CBV44" s="46"/>
      <c r="CBW44" s="46"/>
      <c r="CBX44" s="46"/>
      <c r="CBY44" s="46"/>
      <c r="CBZ44" s="46"/>
      <c r="CCA44" s="46"/>
      <c r="CCB44" s="46"/>
      <c r="CCC44" s="46"/>
      <c r="CCD44" s="46"/>
      <c r="CCE44" s="46"/>
      <c r="CCF44" s="46"/>
      <c r="CCG44" s="46"/>
      <c r="CCH44" s="46"/>
      <c r="CCI44" s="46"/>
      <c r="CCJ44" s="46"/>
      <c r="CCK44" s="46"/>
      <c r="CCL44" s="46"/>
      <c r="CCM44" s="46"/>
      <c r="CCN44" s="46"/>
      <c r="CCO44" s="46"/>
      <c r="CCP44" s="46"/>
      <c r="CCQ44" s="46"/>
      <c r="CCR44" s="46"/>
      <c r="CCS44" s="46"/>
      <c r="CCT44" s="46"/>
      <c r="CCU44" s="46"/>
      <c r="CCV44" s="46"/>
      <c r="CCW44" s="46"/>
      <c r="CCX44" s="46"/>
      <c r="CCY44" s="46"/>
      <c r="CCZ44" s="46"/>
      <c r="CDA44" s="46"/>
      <c r="CDB44" s="46"/>
      <c r="CDC44" s="46"/>
      <c r="CDD44" s="46"/>
      <c r="CDE44" s="46"/>
      <c r="CDF44" s="46"/>
      <c r="CDG44" s="46"/>
      <c r="CDH44" s="46"/>
      <c r="CDI44" s="46"/>
      <c r="CDJ44" s="46"/>
      <c r="CDK44" s="46"/>
      <c r="CDL44" s="46"/>
      <c r="CDM44" s="46"/>
      <c r="CDN44" s="46"/>
      <c r="CDO44" s="46"/>
      <c r="CDP44" s="46"/>
      <c r="CDQ44" s="46"/>
      <c r="CDR44" s="46"/>
      <c r="CDS44" s="46"/>
      <c r="CDT44" s="46"/>
      <c r="CDU44" s="46"/>
      <c r="CDV44" s="46"/>
      <c r="CDW44" s="46"/>
      <c r="CDX44" s="46"/>
      <c r="CDY44" s="46"/>
      <c r="CDZ44" s="46"/>
      <c r="CEA44" s="46"/>
      <c r="CEB44" s="46"/>
      <c r="CEC44" s="46"/>
      <c r="CED44" s="46"/>
      <c r="CEE44" s="46"/>
      <c r="CEF44" s="46"/>
      <c r="CEG44" s="46"/>
      <c r="CEH44" s="46"/>
      <c r="CEI44" s="46"/>
      <c r="CEJ44" s="46"/>
      <c r="CEK44" s="46"/>
      <c r="CEL44" s="46"/>
      <c r="CEM44" s="46"/>
      <c r="CEN44" s="46"/>
      <c r="CEO44" s="46"/>
      <c r="CEP44" s="46"/>
      <c r="CEQ44" s="46"/>
      <c r="CER44" s="46"/>
      <c r="CES44" s="46"/>
      <c r="CET44" s="46"/>
      <c r="CEU44" s="46"/>
      <c r="CEV44" s="46"/>
      <c r="CEW44" s="46"/>
      <c r="CEX44" s="46"/>
      <c r="CEY44" s="46"/>
      <c r="CEZ44" s="46"/>
      <c r="CFA44" s="46"/>
      <c r="CFB44" s="46"/>
      <c r="CFC44" s="46"/>
      <c r="CFD44" s="46"/>
      <c r="CFE44" s="46"/>
      <c r="CFF44" s="46"/>
      <c r="CFG44" s="46"/>
      <c r="CFH44" s="46"/>
      <c r="CFI44" s="46"/>
      <c r="CFJ44" s="46"/>
      <c r="CFK44" s="46"/>
      <c r="CFL44" s="46"/>
      <c r="CFM44" s="46"/>
      <c r="CFN44" s="46"/>
      <c r="CFO44" s="46"/>
      <c r="CFP44" s="46"/>
      <c r="CFQ44" s="46"/>
      <c r="CFR44" s="46"/>
      <c r="CFS44" s="46"/>
      <c r="CFT44" s="46"/>
      <c r="CFU44" s="46"/>
      <c r="CFV44" s="46"/>
      <c r="CFW44" s="46"/>
      <c r="CFX44" s="46"/>
      <c r="CFY44" s="46"/>
      <c r="CFZ44" s="46"/>
      <c r="CGA44" s="46"/>
      <c r="CGB44" s="46"/>
      <c r="CGC44" s="46"/>
      <c r="CGD44" s="46"/>
      <c r="CGE44" s="46"/>
      <c r="CGF44" s="46"/>
      <c r="CGG44" s="46"/>
      <c r="CGH44" s="46"/>
      <c r="CGI44" s="46"/>
      <c r="CGJ44" s="46"/>
      <c r="CGK44" s="46"/>
      <c r="CGL44" s="46"/>
      <c r="CGM44" s="46"/>
      <c r="CGN44" s="46"/>
      <c r="CGO44" s="46"/>
      <c r="CGP44" s="46"/>
      <c r="CGQ44" s="46"/>
      <c r="CGR44" s="46"/>
      <c r="CGS44" s="46"/>
      <c r="CGT44" s="46"/>
      <c r="CGU44" s="46"/>
      <c r="CGV44" s="46"/>
      <c r="CGW44" s="46"/>
      <c r="CGX44" s="46"/>
      <c r="CGY44" s="46"/>
      <c r="CGZ44" s="46"/>
      <c r="CHA44" s="46"/>
      <c r="CHB44" s="46"/>
      <c r="CHC44" s="46"/>
      <c r="CHD44" s="46"/>
      <c r="CHE44" s="46"/>
      <c r="CHF44" s="46"/>
      <c r="CHG44" s="46"/>
      <c r="CHH44" s="46"/>
      <c r="CHI44" s="46"/>
      <c r="CHJ44" s="46"/>
      <c r="CHK44" s="46"/>
      <c r="CHL44" s="46"/>
      <c r="CHM44" s="46"/>
      <c r="CHN44" s="46"/>
      <c r="CHO44" s="46"/>
      <c r="CHP44" s="46"/>
      <c r="CHQ44" s="46"/>
      <c r="CHR44" s="46"/>
      <c r="CHS44" s="46"/>
      <c r="CHT44" s="46"/>
      <c r="CHU44" s="46"/>
      <c r="CHV44" s="46"/>
      <c r="CHW44" s="46"/>
      <c r="CHX44" s="46"/>
      <c r="CHY44" s="46"/>
      <c r="CHZ44" s="46"/>
      <c r="CIA44" s="46"/>
      <c r="CIB44" s="46"/>
      <c r="CIC44" s="46"/>
      <c r="CID44" s="46"/>
      <c r="CIE44" s="46"/>
      <c r="CIF44" s="46"/>
      <c r="CIG44" s="46"/>
      <c r="CIH44" s="46"/>
      <c r="CII44" s="46"/>
      <c r="CIJ44" s="46"/>
      <c r="CIK44" s="46"/>
      <c r="CIL44" s="46"/>
      <c r="CIM44" s="46"/>
      <c r="CIN44" s="46"/>
      <c r="CIO44" s="46"/>
      <c r="CIP44" s="46"/>
      <c r="CIQ44" s="46"/>
      <c r="CIR44" s="46"/>
      <c r="CIS44" s="46"/>
      <c r="CIT44" s="46"/>
      <c r="CIU44" s="46"/>
      <c r="CIV44" s="46"/>
      <c r="CIW44" s="46"/>
      <c r="CIX44" s="46"/>
      <c r="CIY44" s="46"/>
      <c r="CIZ44" s="46"/>
      <c r="CJA44" s="46"/>
      <c r="CJB44" s="46"/>
      <c r="CJC44" s="46"/>
      <c r="CJD44" s="46"/>
      <c r="CJE44" s="46"/>
      <c r="CJF44" s="46"/>
      <c r="CJG44" s="46"/>
      <c r="CJH44" s="46"/>
      <c r="CJI44" s="46"/>
      <c r="CJJ44" s="46"/>
      <c r="CJK44" s="46"/>
      <c r="CJL44" s="46"/>
      <c r="CJM44" s="46"/>
      <c r="CJN44" s="46"/>
      <c r="CJO44" s="46"/>
      <c r="CJP44" s="46"/>
      <c r="CJQ44" s="46"/>
      <c r="CJR44" s="46"/>
      <c r="CJS44" s="46"/>
      <c r="CJT44" s="46"/>
      <c r="CJU44" s="46"/>
      <c r="CJV44" s="46"/>
      <c r="CJW44" s="46"/>
      <c r="CJX44" s="46"/>
      <c r="CJY44" s="46"/>
      <c r="CJZ44" s="46"/>
      <c r="CKA44" s="46"/>
      <c r="CKB44" s="46"/>
      <c r="CKC44" s="46"/>
      <c r="CKD44" s="46"/>
      <c r="CKE44" s="46"/>
      <c r="CKF44" s="46"/>
      <c r="CKG44" s="46"/>
      <c r="CKH44" s="46"/>
      <c r="CKI44" s="46"/>
      <c r="CKJ44" s="46"/>
      <c r="CKK44" s="46"/>
      <c r="CKL44" s="46"/>
      <c r="CKM44" s="46"/>
      <c r="CKN44" s="46"/>
      <c r="CKO44" s="46"/>
      <c r="CKP44" s="46"/>
      <c r="CKQ44" s="46"/>
      <c r="CKR44" s="46"/>
      <c r="CKS44" s="46"/>
      <c r="CKT44" s="46"/>
      <c r="CKU44" s="46"/>
      <c r="CKV44" s="46"/>
      <c r="CKW44" s="46"/>
      <c r="CKX44" s="46"/>
      <c r="CKY44" s="46"/>
      <c r="CKZ44" s="46"/>
      <c r="CLA44" s="46"/>
      <c r="CLB44" s="46"/>
      <c r="CLC44" s="46"/>
      <c r="CLD44" s="46"/>
      <c r="CLE44" s="46"/>
      <c r="CLF44" s="46"/>
      <c r="CLG44" s="46"/>
      <c r="CLH44" s="46"/>
      <c r="CLI44" s="46"/>
      <c r="CLJ44" s="46"/>
      <c r="CLK44" s="46"/>
      <c r="CLL44" s="46"/>
      <c r="CLM44" s="46"/>
      <c r="CLN44" s="46"/>
      <c r="CLO44" s="46"/>
      <c r="CLP44" s="46"/>
      <c r="CLQ44" s="46"/>
      <c r="CLR44" s="46"/>
      <c r="CLS44" s="46"/>
      <c r="CLT44" s="46"/>
      <c r="CLU44" s="46"/>
      <c r="CLV44" s="46"/>
      <c r="CLW44" s="46"/>
      <c r="CLX44" s="46"/>
      <c r="CLY44" s="46"/>
      <c r="CLZ44" s="46"/>
      <c r="CMA44" s="46"/>
      <c r="CMB44" s="46"/>
      <c r="CMC44" s="46"/>
      <c r="CMD44" s="46"/>
      <c r="CME44" s="46"/>
      <c r="CMF44" s="46"/>
      <c r="CMG44" s="46"/>
      <c r="CMH44" s="46"/>
      <c r="CMI44" s="46"/>
      <c r="CMJ44" s="46"/>
      <c r="CMK44" s="46"/>
      <c r="CML44" s="46"/>
      <c r="CMM44" s="46"/>
      <c r="CMN44" s="46"/>
      <c r="CMO44" s="46"/>
      <c r="CMP44" s="46"/>
      <c r="CMQ44" s="46"/>
      <c r="CMR44" s="46"/>
      <c r="CMS44" s="46"/>
      <c r="CMT44" s="46"/>
      <c r="CMU44" s="46"/>
      <c r="CMV44" s="46"/>
      <c r="CMW44" s="46"/>
      <c r="CMX44" s="46"/>
      <c r="CMY44" s="46"/>
      <c r="CMZ44" s="46"/>
      <c r="CNA44" s="46"/>
      <c r="CNB44" s="46"/>
      <c r="CNC44" s="46"/>
      <c r="CND44" s="46"/>
      <c r="CNE44" s="46"/>
      <c r="CNF44" s="46"/>
      <c r="CNG44" s="46"/>
      <c r="CNH44" s="46"/>
      <c r="CNI44" s="46"/>
      <c r="CNJ44" s="46"/>
      <c r="CNK44" s="46"/>
      <c r="CNL44" s="46"/>
      <c r="CNM44" s="46"/>
      <c r="CNN44" s="46"/>
      <c r="CNO44" s="46"/>
      <c r="CNP44" s="46"/>
      <c r="CNQ44" s="46"/>
      <c r="CNR44" s="46"/>
      <c r="CNS44" s="46"/>
      <c r="CNT44" s="46"/>
      <c r="CNU44" s="46"/>
      <c r="CNV44" s="46"/>
      <c r="CNW44" s="46"/>
      <c r="CNX44" s="46"/>
      <c r="CNY44" s="46"/>
      <c r="CNZ44" s="46"/>
      <c r="COA44" s="46"/>
      <c r="COB44" s="46"/>
      <c r="COC44" s="46"/>
      <c r="COD44" s="46"/>
      <c r="COE44" s="46"/>
      <c r="COF44" s="46"/>
      <c r="COG44" s="46"/>
      <c r="COH44" s="46"/>
      <c r="COI44" s="46"/>
      <c r="COJ44" s="46"/>
      <c r="COK44" s="46"/>
      <c r="COL44" s="46"/>
      <c r="COM44" s="46"/>
      <c r="CON44" s="46"/>
      <c r="COO44" s="46"/>
      <c r="COP44" s="46"/>
      <c r="COQ44" s="46"/>
      <c r="COR44" s="46"/>
      <c r="COS44" s="46"/>
      <c r="COT44" s="46"/>
      <c r="COU44" s="46"/>
      <c r="COV44" s="46"/>
      <c r="COW44" s="46"/>
      <c r="COX44" s="46"/>
      <c r="COY44" s="46"/>
      <c r="COZ44" s="46"/>
      <c r="CPA44" s="46"/>
      <c r="CPB44" s="46"/>
      <c r="CPC44" s="46"/>
      <c r="CPD44" s="46"/>
      <c r="CPE44" s="46"/>
      <c r="CPF44" s="46"/>
      <c r="CPG44" s="46"/>
      <c r="CPH44" s="46"/>
      <c r="CPI44" s="46"/>
      <c r="CPJ44" s="46"/>
      <c r="CPK44" s="46"/>
      <c r="CPL44" s="46"/>
      <c r="CPM44" s="46"/>
      <c r="CPN44" s="46"/>
      <c r="CPO44" s="46"/>
      <c r="CPP44" s="46"/>
      <c r="CPQ44" s="46"/>
      <c r="CPR44" s="46"/>
      <c r="CPS44" s="46"/>
      <c r="CPT44" s="46"/>
      <c r="CPU44" s="46"/>
      <c r="CPV44" s="46"/>
      <c r="CPW44" s="46"/>
      <c r="CPX44" s="46"/>
      <c r="CPY44" s="46"/>
      <c r="CPZ44" s="46"/>
      <c r="CQA44" s="46"/>
      <c r="CQB44" s="46"/>
      <c r="CQC44" s="46"/>
      <c r="CQD44" s="46"/>
      <c r="CQE44" s="46"/>
      <c r="CQF44" s="46"/>
      <c r="CQG44" s="46"/>
      <c r="CQH44" s="46"/>
      <c r="CQI44" s="46"/>
      <c r="CQJ44" s="46"/>
      <c r="CQK44" s="46"/>
      <c r="CQL44" s="46"/>
      <c r="CQM44" s="46"/>
      <c r="CQN44" s="46"/>
      <c r="CQO44" s="46"/>
      <c r="CQP44" s="46"/>
      <c r="CQQ44" s="46"/>
      <c r="CQR44" s="46"/>
      <c r="CQS44" s="46"/>
      <c r="CQT44" s="46"/>
      <c r="CQU44" s="46"/>
      <c r="CQV44" s="46"/>
      <c r="CQW44" s="46"/>
      <c r="CQX44" s="46"/>
      <c r="CQY44" s="46"/>
      <c r="CQZ44" s="46"/>
      <c r="CRA44" s="46"/>
      <c r="CRB44" s="46"/>
      <c r="CRC44" s="46"/>
      <c r="CRD44" s="46"/>
      <c r="CRE44" s="46"/>
      <c r="CRF44" s="46"/>
      <c r="CRG44" s="46"/>
      <c r="CRH44" s="46"/>
      <c r="CRI44" s="46"/>
      <c r="CRJ44" s="46"/>
      <c r="CRK44" s="46"/>
      <c r="CRL44" s="46"/>
      <c r="CRM44" s="46"/>
      <c r="CRN44" s="46"/>
      <c r="CRO44" s="46"/>
      <c r="CRP44" s="46"/>
      <c r="CRQ44" s="46"/>
      <c r="CRR44" s="46"/>
      <c r="CRS44" s="46"/>
      <c r="CRT44" s="46"/>
      <c r="CRU44" s="46"/>
      <c r="CRV44" s="46"/>
      <c r="CRW44" s="46"/>
      <c r="CRX44" s="46"/>
      <c r="CRY44" s="46"/>
      <c r="CRZ44" s="46"/>
      <c r="CSA44" s="46"/>
      <c r="CSB44" s="46"/>
      <c r="CSC44" s="46"/>
      <c r="CSD44" s="46"/>
      <c r="CSE44" s="46"/>
      <c r="CSF44" s="46"/>
      <c r="CSG44" s="46"/>
      <c r="CSH44" s="46"/>
      <c r="CSI44" s="46"/>
      <c r="CSJ44" s="46"/>
      <c r="CSK44" s="46"/>
      <c r="CSL44" s="46"/>
      <c r="CSM44" s="46"/>
      <c r="CSN44" s="46"/>
      <c r="CSO44" s="46"/>
      <c r="CSP44" s="46"/>
      <c r="CSQ44" s="46"/>
      <c r="CSR44" s="46"/>
      <c r="CSS44" s="46"/>
      <c r="CST44" s="46"/>
      <c r="CSU44" s="46"/>
      <c r="CSV44" s="46"/>
      <c r="CSW44" s="46"/>
      <c r="CSX44" s="46"/>
      <c r="CSY44" s="46"/>
      <c r="CSZ44" s="46"/>
      <c r="CTA44" s="46"/>
      <c r="CTB44" s="46"/>
      <c r="CTC44" s="46"/>
      <c r="CTD44" s="46"/>
      <c r="CTE44" s="46"/>
      <c r="CTF44" s="46"/>
      <c r="CTG44" s="46"/>
      <c r="CTH44" s="46"/>
      <c r="CTI44" s="46"/>
      <c r="CTJ44" s="46"/>
      <c r="CTK44" s="46"/>
      <c r="CTL44" s="46"/>
      <c r="CTM44" s="46"/>
      <c r="CTN44" s="46"/>
      <c r="CTO44" s="46"/>
      <c r="CTP44" s="46"/>
      <c r="CTQ44" s="46"/>
      <c r="CTR44" s="46"/>
      <c r="CTS44" s="46"/>
      <c r="CTT44" s="46"/>
      <c r="CTU44" s="46"/>
      <c r="CTV44" s="46"/>
      <c r="CTW44" s="46"/>
      <c r="CTX44" s="46"/>
      <c r="CTY44" s="46"/>
      <c r="CTZ44" s="46"/>
      <c r="CUA44" s="46"/>
      <c r="CUB44" s="46"/>
      <c r="CUC44" s="46"/>
      <c r="CUD44" s="46"/>
      <c r="CUE44" s="46"/>
      <c r="CUF44" s="46"/>
      <c r="CUG44" s="46"/>
      <c r="CUH44" s="46"/>
      <c r="CUI44" s="46"/>
      <c r="CUJ44" s="46"/>
      <c r="CUK44" s="46"/>
      <c r="CUL44" s="46"/>
      <c r="CUM44" s="46"/>
      <c r="CUN44" s="46"/>
      <c r="CUO44" s="46"/>
      <c r="CUP44" s="46"/>
      <c r="CUQ44" s="46"/>
      <c r="CUR44" s="46"/>
      <c r="CUS44" s="46"/>
      <c r="CUT44" s="46"/>
      <c r="CUU44" s="46"/>
      <c r="CUV44" s="46"/>
      <c r="CUW44" s="46"/>
      <c r="CUX44" s="46"/>
      <c r="CUY44" s="46"/>
      <c r="CUZ44" s="46"/>
      <c r="CVA44" s="46"/>
      <c r="CVB44" s="46"/>
      <c r="CVC44" s="46"/>
      <c r="CVD44" s="46"/>
      <c r="CVE44" s="46"/>
      <c r="CVF44" s="46"/>
      <c r="CVG44" s="46"/>
      <c r="CVH44" s="46"/>
      <c r="CVI44" s="46"/>
      <c r="CVJ44" s="46"/>
      <c r="CVK44" s="46"/>
      <c r="CVL44" s="46"/>
      <c r="CVM44" s="46"/>
      <c r="CVN44" s="46"/>
      <c r="CVO44" s="46"/>
      <c r="CVP44" s="46"/>
      <c r="CVQ44" s="46"/>
      <c r="CVR44" s="46"/>
      <c r="CVS44" s="46"/>
      <c r="CVT44" s="46"/>
      <c r="CVU44" s="46"/>
      <c r="CVV44" s="46"/>
      <c r="CVW44" s="46"/>
      <c r="CVX44" s="46"/>
      <c r="CVY44" s="46"/>
      <c r="CVZ44" s="46"/>
      <c r="CWA44" s="46"/>
      <c r="CWB44" s="46"/>
      <c r="CWC44" s="46"/>
      <c r="CWD44" s="46"/>
      <c r="CWE44" s="46"/>
      <c r="CWF44" s="46"/>
      <c r="CWG44" s="46"/>
      <c r="CWH44" s="46"/>
      <c r="CWI44" s="46"/>
      <c r="CWJ44" s="46"/>
      <c r="CWK44" s="46"/>
      <c r="CWL44" s="46"/>
      <c r="CWM44" s="46"/>
      <c r="CWN44" s="46"/>
      <c r="CWO44" s="46"/>
      <c r="CWP44" s="46"/>
      <c r="CWQ44" s="46"/>
      <c r="CWR44" s="46"/>
      <c r="CWS44" s="46"/>
      <c r="CWT44" s="46"/>
      <c r="CWU44" s="46"/>
      <c r="CWV44" s="46"/>
      <c r="CWW44" s="46"/>
      <c r="CWX44" s="46"/>
      <c r="CWY44" s="46"/>
      <c r="CWZ44" s="46"/>
      <c r="CXA44" s="46"/>
      <c r="CXB44" s="46"/>
      <c r="CXC44" s="46"/>
      <c r="CXD44" s="46"/>
      <c r="CXE44" s="46"/>
      <c r="CXF44" s="46"/>
      <c r="CXG44" s="46"/>
      <c r="CXH44" s="46"/>
      <c r="CXI44" s="46"/>
      <c r="CXJ44" s="46"/>
      <c r="CXK44" s="46"/>
      <c r="CXL44" s="46"/>
      <c r="CXM44" s="46"/>
      <c r="CXN44" s="46"/>
      <c r="CXO44" s="46"/>
      <c r="CXP44" s="46"/>
      <c r="CXQ44" s="46"/>
      <c r="CXR44" s="46"/>
      <c r="CXS44" s="46"/>
      <c r="CXT44" s="46"/>
      <c r="CXU44" s="46"/>
      <c r="CXV44" s="46"/>
      <c r="CXW44" s="46"/>
      <c r="CXX44" s="46"/>
      <c r="CXY44" s="46"/>
      <c r="CXZ44" s="46"/>
      <c r="CYA44" s="46"/>
      <c r="CYB44" s="46"/>
      <c r="CYC44" s="46"/>
      <c r="CYD44" s="46"/>
      <c r="CYE44" s="46"/>
      <c r="CYF44" s="46"/>
      <c r="CYG44" s="46"/>
      <c r="CYH44" s="46"/>
      <c r="CYI44" s="46"/>
      <c r="CYJ44" s="46"/>
      <c r="CYK44" s="46"/>
      <c r="CYL44" s="46"/>
      <c r="CYM44" s="46"/>
      <c r="CYN44" s="46"/>
      <c r="CYO44" s="46"/>
      <c r="CYP44" s="46"/>
      <c r="CYQ44" s="46"/>
      <c r="CYR44" s="46"/>
      <c r="CYS44" s="46"/>
      <c r="CYT44" s="46"/>
      <c r="CYU44" s="46"/>
      <c r="CYV44" s="46"/>
      <c r="CYW44" s="46"/>
      <c r="CYX44" s="46"/>
      <c r="CYY44" s="46"/>
      <c r="CYZ44" s="46"/>
      <c r="CZA44" s="46"/>
      <c r="CZB44" s="46"/>
      <c r="CZC44" s="46"/>
      <c r="CZD44" s="46"/>
      <c r="CZE44" s="46"/>
      <c r="CZF44" s="46"/>
      <c r="CZG44" s="46"/>
      <c r="CZH44" s="46"/>
      <c r="CZI44" s="46"/>
      <c r="CZJ44" s="46"/>
      <c r="CZK44" s="46"/>
      <c r="CZL44" s="46"/>
      <c r="CZM44" s="46"/>
      <c r="CZN44" s="46"/>
      <c r="CZO44" s="46"/>
      <c r="CZP44" s="46"/>
      <c r="CZQ44" s="46"/>
      <c r="CZR44" s="46"/>
      <c r="CZS44" s="46"/>
      <c r="CZT44" s="46"/>
      <c r="CZU44" s="46"/>
      <c r="CZV44" s="46"/>
      <c r="CZW44" s="46"/>
      <c r="CZX44" s="46"/>
      <c r="CZY44" s="46"/>
      <c r="CZZ44" s="46"/>
      <c r="DAA44" s="46"/>
      <c r="DAB44" s="46"/>
      <c r="DAC44" s="46"/>
      <c r="DAD44" s="46"/>
      <c r="DAE44" s="46"/>
      <c r="DAF44" s="46"/>
      <c r="DAG44" s="46"/>
      <c r="DAH44" s="46"/>
      <c r="DAI44" s="46"/>
      <c r="DAJ44" s="46"/>
      <c r="DAK44" s="46"/>
      <c r="DAL44" s="46"/>
      <c r="DAM44" s="46"/>
      <c r="DAN44" s="46"/>
      <c r="DAO44" s="46"/>
      <c r="DAP44" s="46"/>
      <c r="DAQ44" s="46"/>
      <c r="DAR44" s="46"/>
      <c r="DAS44" s="46"/>
      <c r="DAT44" s="46"/>
      <c r="DAU44" s="46"/>
      <c r="DAV44" s="46"/>
      <c r="DAW44" s="46"/>
      <c r="DAX44" s="46"/>
      <c r="DAY44" s="46"/>
      <c r="DAZ44" s="46"/>
      <c r="DBA44" s="46"/>
      <c r="DBB44" s="46"/>
      <c r="DBC44" s="46"/>
      <c r="DBD44" s="46"/>
      <c r="DBE44" s="46"/>
      <c r="DBF44" s="46"/>
      <c r="DBG44" s="46"/>
      <c r="DBH44" s="46"/>
      <c r="DBI44" s="46"/>
      <c r="DBJ44" s="46"/>
      <c r="DBK44" s="46"/>
      <c r="DBL44" s="46"/>
      <c r="DBM44" s="46"/>
      <c r="DBN44" s="46"/>
      <c r="DBO44" s="46"/>
      <c r="DBP44" s="46"/>
      <c r="DBQ44" s="46"/>
      <c r="DBR44" s="46"/>
      <c r="DBS44" s="46"/>
      <c r="DBT44" s="46"/>
      <c r="DBU44" s="46"/>
      <c r="DBV44" s="46"/>
      <c r="DBW44" s="46"/>
      <c r="DBX44" s="46"/>
      <c r="DBY44" s="46"/>
      <c r="DBZ44" s="46"/>
      <c r="DCA44" s="46"/>
      <c r="DCB44" s="46"/>
      <c r="DCC44" s="46"/>
      <c r="DCD44" s="46"/>
      <c r="DCE44" s="46"/>
      <c r="DCF44" s="46"/>
      <c r="DCG44" s="46"/>
      <c r="DCH44" s="46"/>
      <c r="DCI44" s="46"/>
      <c r="DCJ44" s="46"/>
      <c r="DCK44" s="46"/>
      <c r="DCL44" s="46"/>
      <c r="DCM44" s="46"/>
      <c r="DCN44" s="46"/>
      <c r="DCO44" s="46"/>
      <c r="DCP44" s="46"/>
      <c r="DCQ44" s="46"/>
      <c r="DCR44" s="46"/>
      <c r="DCS44" s="46"/>
      <c r="DCT44" s="46"/>
      <c r="DCU44" s="46"/>
      <c r="DCV44" s="46"/>
      <c r="DCW44" s="46"/>
      <c r="DCX44" s="46"/>
      <c r="DCY44" s="46"/>
      <c r="DCZ44" s="46"/>
      <c r="DDA44" s="46"/>
      <c r="DDB44" s="46"/>
      <c r="DDC44" s="46"/>
      <c r="DDD44" s="46"/>
      <c r="DDE44" s="46"/>
      <c r="DDF44" s="46"/>
      <c r="DDG44" s="46"/>
      <c r="DDH44" s="46"/>
      <c r="DDI44" s="46"/>
      <c r="DDJ44" s="46"/>
      <c r="DDK44" s="46"/>
      <c r="DDL44" s="46"/>
      <c r="DDM44" s="46"/>
      <c r="DDN44" s="46"/>
      <c r="DDO44" s="46"/>
      <c r="DDP44" s="46"/>
      <c r="DDQ44" s="46"/>
      <c r="DDR44" s="46"/>
      <c r="DDS44" s="46"/>
      <c r="DDT44" s="46"/>
      <c r="DDU44" s="46"/>
      <c r="DDV44" s="46"/>
      <c r="DDW44" s="46"/>
      <c r="DDX44" s="46"/>
      <c r="DDY44" s="46"/>
      <c r="DDZ44" s="46"/>
      <c r="DEA44" s="46"/>
      <c r="DEB44" s="46"/>
      <c r="DEC44" s="46"/>
      <c r="DED44" s="46"/>
      <c r="DEE44" s="46"/>
      <c r="DEF44" s="46"/>
      <c r="DEG44" s="46"/>
      <c r="DEH44" s="46"/>
      <c r="DEI44" s="46"/>
      <c r="DEJ44" s="46"/>
      <c r="DEK44" s="46"/>
      <c r="DEL44" s="46"/>
      <c r="DEM44" s="46"/>
      <c r="DEN44" s="46"/>
      <c r="DEO44" s="46"/>
      <c r="DEP44" s="46"/>
      <c r="DEQ44" s="46"/>
      <c r="DER44" s="46"/>
      <c r="DES44" s="46"/>
      <c r="DET44" s="46"/>
      <c r="DEU44" s="46"/>
      <c r="DEV44" s="46"/>
      <c r="DEW44" s="46"/>
      <c r="DEX44" s="46"/>
      <c r="DEY44" s="46"/>
      <c r="DEZ44" s="46"/>
      <c r="DFA44" s="46"/>
      <c r="DFB44" s="46"/>
      <c r="DFC44" s="46"/>
      <c r="DFD44" s="46"/>
      <c r="DFE44" s="46"/>
      <c r="DFF44" s="46"/>
      <c r="DFG44" s="46"/>
      <c r="DFH44" s="46"/>
      <c r="DFI44" s="46"/>
      <c r="DFJ44" s="46"/>
      <c r="DFK44" s="46"/>
      <c r="DFL44" s="46"/>
      <c r="DFM44" s="46"/>
      <c r="DFN44" s="46"/>
      <c r="DFO44" s="46"/>
      <c r="DFP44" s="46"/>
      <c r="DFQ44" s="46"/>
      <c r="DFR44" s="46"/>
      <c r="DFS44" s="46"/>
      <c r="DFT44" s="46"/>
      <c r="DFU44" s="46"/>
      <c r="DFV44" s="46"/>
      <c r="DFW44" s="46"/>
      <c r="DFX44" s="46"/>
      <c r="DFY44" s="46"/>
      <c r="DFZ44" s="46"/>
      <c r="DGA44" s="46"/>
      <c r="DGB44" s="46"/>
      <c r="DGC44" s="46"/>
      <c r="DGD44" s="46"/>
      <c r="DGE44" s="46"/>
      <c r="DGF44" s="46"/>
      <c r="DGG44" s="46"/>
      <c r="DGH44" s="46"/>
      <c r="DGI44" s="46"/>
      <c r="DGJ44" s="46"/>
      <c r="DGK44" s="46"/>
      <c r="DGL44" s="46"/>
      <c r="DGM44" s="46"/>
      <c r="DGN44" s="46"/>
      <c r="DGO44" s="46"/>
      <c r="DGP44" s="46"/>
      <c r="DGQ44" s="46"/>
      <c r="DGR44" s="46"/>
      <c r="DGS44" s="46"/>
      <c r="DGT44" s="46"/>
      <c r="DGU44" s="46"/>
      <c r="DGV44" s="46"/>
      <c r="DGW44" s="46"/>
      <c r="DGX44" s="46"/>
      <c r="DGY44" s="46"/>
      <c r="DGZ44" s="46"/>
      <c r="DHA44" s="46"/>
      <c r="DHB44" s="46"/>
      <c r="DHC44" s="46"/>
      <c r="DHD44" s="46"/>
      <c r="DHE44" s="46"/>
      <c r="DHF44" s="46"/>
      <c r="DHG44" s="46"/>
      <c r="DHH44" s="46"/>
      <c r="DHI44" s="46"/>
      <c r="DHJ44" s="46"/>
      <c r="DHK44" s="46"/>
      <c r="DHL44" s="46"/>
      <c r="DHM44" s="46"/>
      <c r="DHN44" s="46"/>
      <c r="DHO44" s="46"/>
      <c r="DHP44" s="46"/>
      <c r="DHQ44" s="46"/>
      <c r="DHR44" s="46"/>
      <c r="DHS44" s="46"/>
      <c r="DHT44" s="46"/>
      <c r="DHU44" s="46"/>
      <c r="DHV44" s="46"/>
      <c r="DHW44" s="46"/>
      <c r="DHX44" s="46"/>
      <c r="DHY44" s="46"/>
      <c r="DHZ44" s="46"/>
      <c r="DIA44" s="46"/>
      <c r="DIB44" s="46"/>
      <c r="DIC44" s="46"/>
      <c r="DID44" s="46"/>
      <c r="DIE44" s="46"/>
      <c r="DIF44" s="46"/>
      <c r="DIG44" s="46"/>
      <c r="DIH44" s="46"/>
      <c r="DII44" s="46"/>
      <c r="DIJ44" s="46"/>
      <c r="DIK44" s="46"/>
      <c r="DIL44" s="46"/>
      <c r="DIM44" s="46"/>
      <c r="DIN44" s="46"/>
      <c r="DIO44" s="46"/>
      <c r="DIP44" s="46"/>
      <c r="DIQ44" s="46"/>
      <c r="DIR44" s="46"/>
      <c r="DIS44" s="46"/>
      <c r="DIT44" s="46"/>
      <c r="DIU44" s="46"/>
      <c r="DIV44" s="46"/>
      <c r="DIW44" s="46"/>
      <c r="DIX44" s="46"/>
      <c r="DIY44" s="46"/>
      <c r="DIZ44" s="46"/>
      <c r="DJA44" s="46"/>
      <c r="DJB44" s="46"/>
      <c r="DJC44" s="46"/>
      <c r="DJD44" s="46"/>
      <c r="DJE44" s="46"/>
      <c r="DJF44" s="46"/>
      <c r="DJG44" s="46"/>
      <c r="DJH44" s="46"/>
      <c r="DJI44" s="46"/>
      <c r="DJJ44" s="46"/>
      <c r="DJK44" s="46"/>
      <c r="DJL44" s="46"/>
      <c r="DJM44" s="46"/>
      <c r="DJN44" s="46"/>
      <c r="DJO44" s="46"/>
      <c r="DJP44" s="46"/>
      <c r="DJQ44" s="46"/>
      <c r="DJR44" s="46"/>
      <c r="DJS44" s="46"/>
      <c r="DJT44" s="46"/>
      <c r="DJU44" s="46"/>
      <c r="DJV44" s="46"/>
      <c r="DJW44" s="46"/>
      <c r="DJX44" s="46"/>
      <c r="DJY44" s="46"/>
      <c r="DJZ44" s="46"/>
      <c r="DKA44" s="46"/>
      <c r="DKB44" s="46"/>
      <c r="DKC44" s="46"/>
      <c r="DKD44" s="46"/>
      <c r="DKE44" s="46"/>
      <c r="DKF44" s="46"/>
      <c r="DKG44" s="46"/>
      <c r="DKH44" s="46"/>
      <c r="DKI44" s="46"/>
      <c r="DKJ44" s="46"/>
      <c r="DKK44" s="46"/>
      <c r="DKL44" s="46"/>
      <c r="DKM44" s="46"/>
      <c r="DKN44" s="46"/>
      <c r="DKO44" s="46"/>
      <c r="DKP44" s="46"/>
      <c r="DKQ44" s="46"/>
      <c r="DKR44" s="46"/>
      <c r="DKS44" s="46"/>
      <c r="DKT44" s="46"/>
      <c r="DKU44" s="46"/>
      <c r="DKV44" s="46"/>
      <c r="DKW44" s="46"/>
      <c r="DKX44" s="46"/>
      <c r="DKY44" s="46"/>
      <c r="DKZ44" s="46"/>
      <c r="DLA44" s="46"/>
      <c r="DLB44" s="46"/>
      <c r="DLC44" s="46"/>
      <c r="DLD44" s="46"/>
      <c r="DLE44" s="46"/>
      <c r="DLF44" s="46"/>
      <c r="DLG44" s="46"/>
      <c r="DLH44" s="46"/>
      <c r="DLI44" s="46"/>
      <c r="DLJ44" s="46"/>
      <c r="DLK44" s="46"/>
      <c r="DLL44" s="46"/>
      <c r="DLM44" s="46"/>
      <c r="DLN44" s="46"/>
      <c r="DLO44" s="46"/>
      <c r="DLP44" s="46"/>
      <c r="DLQ44" s="46"/>
      <c r="DLR44" s="46"/>
      <c r="DLS44" s="46"/>
      <c r="DLT44" s="46"/>
      <c r="DLU44" s="46"/>
      <c r="DLV44" s="46"/>
      <c r="DLW44" s="46"/>
      <c r="DLX44" s="46"/>
      <c r="DLY44" s="46"/>
      <c r="DLZ44" s="46"/>
      <c r="DMA44" s="46"/>
      <c r="DMB44" s="46"/>
      <c r="DMC44" s="46"/>
      <c r="DMD44" s="46"/>
      <c r="DME44" s="46"/>
      <c r="DMF44" s="46"/>
      <c r="DMG44" s="46"/>
      <c r="DMH44" s="46"/>
      <c r="DMI44" s="46"/>
      <c r="DMJ44" s="46"/>
      <c r="DMK44" s="46"/>
      <c r="DML44" s="46"/>
      <c r="DMM44" s="46"/>
      <c r="DMN44" s="46"/>
      <c r="DMO44" s="46"/>
      <c r="DMP44" s="46"/>
      <c r="DMQ44" s="46"/>
      <c r="DMR44" s="46"/>
      <c r="DMS44" s="46"/>
      <c r="DMT44" s="46"/>
      <c r="DMU44" s="46"/>
      <c r="DMV44" s="46"/>
      <c r="DMW44" s="46"/>
      <c r="DMX44" s="46"/>
      <c r="DMY44" s="46"/>
      <c r="DMZ44" s="46"/>
      <c r="DNA44" s="46"/>
      <c r="DNB44" s="46"/>
      <c r="DNC44" s="46"/>
      <c r="DND44" s="46"/>
      <c r="DNE44" s="46"/>
      <c r="DNF44" s="46"/>
      <c r="DNG44" s="46"/>
      <c r="DNH44" s="46"/>
      <c r="DNI44" s="46"/>
      <c r="DNJ44" s="46"/>
      <c r="DNK44" s="46"/>
      <c r="DNL44" s="46"/>
      <c r="DNM44" s="46"/>
      <c r="DNN44" s="46"/>
      <c r="DNO44" s="46"/>
      <c r="DNP44" s="46"/>
      <c r="DNQ44" s="46"/>
      <c r="DNR44" s="46"/>
      <c r="DNS44" s="46"/>
      <c r="DNT44" s="46"/>
      <c r="DNU44" s="46"/>
      <c r="DNV44" s="46"/>
      <c r="DNW44" s="46"/>
      <c r="DNX44" s="46"/>
      <c r="DNY44" s="46"/>
      <c r="DNZ44" s="46"/>
      <c r="DOA44" s="46"/>
      <c r="DOB44" s="46"/>
      <c r="DOC44" s="46"/>
      <c r="DOD44" s="46"/>
      <c r="DOE44" s="46"/>
      <c r="DOF44" s="46"/>
      <c r="DOG44" s="46"/>
      <c r="DOH44" s="46"/>
      <c r="DOI44" s="46"/>
      <c r="DOJ44" s="46"/>
      <c r="DOK44" s="46"/>
      <c r="DOL44" s="46"/>
      <c r="DOM44" s="46"/>
      <c r="DON44" s="46"/>
      <c r="DOO44" s="46"/>
      <c r="DOP44" s="46"/>
      <c r="DOQ44" s="46"/>
      <c r="DOR44" s="46"/>
      <c r="DOS44" s="46"/>
      <c r="DOT44" s="46"/>
      <c r="DOU44" s="46"/>
      <c r="DOV44" s="46"/>
      <c r="DOW44" s="46"/>
      <c r="DOX44" s="46"/>
      <c r="DOY44" s="46"/>
      <c r="DOZ44" s="46"/>
      <c r="DPA44" s="46"/>
      <c r="DPB44" s="46"/>
      <c r="DPC44" s="46"/>
      <c r="DPD44" s="46"/>
      <c r="DPE44" s="46"/>
      <c r="DPF44" s="46"/>
      <c r="DPG44" s="46"/>
      <c r="DPH44" s="46"/>
      <c r="DPI44" s="46"/>
      <c r="DPJ44" s="46"/>
      <c r="DPK44" s="46"/>
      <c r="DPL44" s="46"/>
      <c r="DPM44" s="46"/>
      <c r="DPN44" s="46"/>
      <c r="DPO44" s="46"/>
      <c r="DPP44" s="46"/>
      <c r="DPQ44" s="46"/>
      <c r="DPR44" s="46"/>
      <c r="DPS44" s="46"/>
      <c r="DPT44" s="46"/>
      <c r="DPU44" s="46"/>
      <c r="DPV44" s="46"/>
      <c r="DPW44" s="46"/>
      <c r="DPX44" s="46"/>
      <c r="DPY44" s="46"/>
      <c r="DPZ44" s="46"/>
      <c r="DQA44" s="46"/>
      <c r="DQB44" s="46"/>
      <c r="DQC44" s="46"/>
      <c r="DQD44" s="46"/>
      <c r="DQE44" s="46"/>
      <c r="DQF44" s="46"/>
      <c r="DQG44" s="46"/>
      <c r="DQH44" s="46"/>
      <c r="DQI44" s="46"/>
      <c r="DQJ44" s="46"/>
      <c r="DQK44" s="46"/>
      <c r="DQL44" s="46"/>
      <c r="DQM44" s="46"/>
      <c r="DQN44" s="46"/>
      <c r="DQO44" s="46"/>
      <c r="DQP44" s="46"/>
      <c r="DQQ44" s="46"/>
      <c r="DQR44" s="46"/>
      <c r="DQS44" s="46"/>
      <c r="DQT44" s="46"/>
      <c r="DQU44" s="46"/>
      <c r="DQV44" s="46"/>
      <c r="DQW44" s="46"/>
      <c r="DQX44" s="46"/>
      <c r="DQY44" s="46"/>
      <c r="DQZ44" s="46"/>
      <c r="DRA44" s="46"/>
      <c r="DRB44" s="46"/>
      <c r="DRC44" s="46"/>
      <c r="DRD44" s="46"/>
      <c r="DRE44" s="46"/>
      <c r="DRF44" s="46"/>
      <c r="DRG44" s="46"/>
      <c r="DRH44" s="46"/>
      <c r="DRI44" s="46"/>
      <c r="DRJ44" s="46"/>
      <c r="DRK44" s="46"/>
      <c r="DRL44" s="46"/>
      <c r="DRM44" s="46"/>
      <c r="DRN44" s="46"/>
      <c r="DRO44" s="46"/>
      <c r="DRP44" s="46"/>
      <c r="DRQ44" s="46"/>
      <c r="DRR44" s="46"/>
      <c r="DRS44" s="46"/>
      <c r="DRT44" s="46"/>
      <c r="DRU44" s="46"/>
      <c r="DRV44" s="46"/>
      <c r="DRW44" s="46"/>
      <c r="DRX44" s="46"/>
      <c r="DRY44" s="46"/>
      <c r="DRZ44" s="46"/>
      <c r="DSA44" s="46"/>
      <c r="DSB44" s="46"/>
      <c r="DSC44" s="46"/>
      <c r="DSD44" s="46"/>
      <c r="DSE44" s="46"/>
      <c r="DSF44" s="46"/>
      <c r="DSG44" s="46"/>
      <c r="DSH44" s="46"/>
      <c r="DSI44" s="46"/>
      <c r="DSJ44" s="46"/>
      <c r="DSK44" s="46"/>
      <c r="DSL44" s="46"/>
      <c r="DSM44" s="46"/>
      <c r="DSN44" s="46"/>
      <c r="DSO44" s="46"/>
      <c r="DSP44" s="46"/>
      <c r="DSQ44" s="46"/>
      <c r="DSR44" s="46"/>
      <c r="DSS44" s="46"/>
      <c r="DST44" s="46"/>
      <c r="DSU44" s="46"/>
      <c r="DSV44" s="46"/>
      <c r="DSW44" s="46"/>
      <c r="DSX44" s="46"/>
      <c r="DSY44" s="46"/>
      <c r="DSZ44" s="46"/>
      <c r="DTA44" s="46"/>
      <c r="DTB44" s="46"/>
      <c r="DTC44" s="46"/>
      <c r="DTD44" s="46"/>
      <c r="DTE44" s="46"/>
      <c r="DTF44" s="46"/>
      <c r="DTG44" s="46"/>
      <c r="DTH44" s="46"/>
      <c r="DTI44" s="46"/>
      <c r="DTJ44" s="46"/>
      <c r="DTK44" s="46"/>
      <c r="DTL44" s="46"/>
      <c r="DTM44" s="46"/>
      <c r="DTN44" s="46"/>
      <c r="DTO44" s="46"/>
      <c r="DTP44" s="46"/>
      <c r="DTQ44" s="46"/>
      <c r="DTR44" s="46"/>
      <c r="DTS44" s="46"/>
      <c r="DTT44" s="46"/>
      <c r="DTU44" s="46"/>
      <c r="DTV44" s="46"/>
      <c r="DTW44" s="46"/>
      <c r="DTX44" s="46"/>
      <c r="DTY44" s="46"/>
      <c r="DTZ44" s="46"/>
      <c r="DUA44" s="46"/>
      <c r="DUB44" s="46"/>
      <c r="DUC44" s="46"/>
      <c r="DUD44" s="46"/>
      <c r="DUE44" s="46"/>
      <c r="DUF44" s="46"/>
      <c r="DUG44" s="46"/>
      <c r="DUH44" s="46"/>
      <c r="DUI44" s="46"/>
      <c r="DUJ44" s="46"/>
      <c r="DUK44" s="46"/>
      <c r="DUL44" s="46"/>
      <c r="DUM44" s="46"/>
      <c r="DUN44" s="46"/>
      <c r="DUO44" s="46"/>
      <c r="DUP44" s="46"/>
      <c r="DUQ44" s="46"/>
      <c r="DUR44" s="46"/>
      <c r="DUS44" s="46"/>
      <c r="DUT44" s="46"/>
      <c r="DUU44" s="46"/>
      <c r="DUV44" s="46"/>
      <c r="DUW44" s="46"/>
      <c r="DUX44" s="46"/>
      <c r="DUY44" s="46"/>
      <c r="DUZ44" s="46"/>
      <c r="DVA44" s="46"/>
      <c r="DVB44" s="46"/>
      <c r="DVC44" s="46"/>
      <c r="DVD44" s="46"/>
      <c r="DVE44" s="46"/>
      <c r="DVF44" s="46"/>
      <c r="DVG44" s="46"/>
      <c r="DVH44" s="46"/>
      <c r="DVI44" s="46"/>
      <c r="DVJ44" s="46"/>
      <c r="DVK44" s="46"/>
      <c r="DVL44" s="46"/>
      <c r="DVM44" s="46"/>
      <c r="DVN44" s="46"/>
      <c r="DVO44" s="46"/>
      <c r="DVP44" s="46"/>
      <c r="DVQ44" s="46"/>
      <c r="DVR44" s="46"/>
      <c r="DVS44" s="46"/>
      <c r="DVT44" s="46"/>
      <c r="DVU44" s="46"/>
      <c r="DVV44" s="46"/>
      <c r="DVW44" s="46"/>
      <c r="DVX44" s="46"/>
      <c r="DVY44" s="46"/>
      <c r="DVZ44" s="46"/>
      <c r="DWA44" s="46"/>
      <c r="DWB44" s="46"/>
      <c r="DWC44" s="46"/>
      <c r="DWD44" s="46"/>
      <c r="DWE44" s="46"/>
      <c r="DWF44" s="46"/>
      <c r="DWG44" s="46"/>
      <c r="DWH44" s="46"/>
      <c r="DWI44" s="46"/>
      <c r="DWJ44" s="46"/>
      <c r="DWK44" s="46"/>
      <c r="DWL44" s="46"/>
      <c r="DWM44" s="46"/>
      <c r="DWN44" s="46"/>
      <c r="DWO44" s="46"/>
      <c r="DWP44" s="46"/>
      <c r="DWQ44" s="46"/>
      <c r="DWR44" s="46"/>
      <c r="DWS44" s="46"/>
      <c r="DWT44" s="46"/>
      <c r="DWU44" s="46"/>
      <c r="DWV44" s="46"/>
      <c r="DWW44" s="46"/>
      <c r="DWX44" s="46"/>
      <c r="DWY44" s="46"/>
      <c r="DWZ44" s="46"/>
      <c r="DXA44" s="46"/>
      <c r="DXB44" s="46"/>
      <c r="DXC44" s="46"/>
      <c r="DXD44" s="46"/>
      <c r="DXE44" s="46"/>
      <c r="DXF44" s="46"/>
      <c r="DXG44" s="46"/>
      <c r="DXH44" s="46"/>
      <c r="DXI44" s="46"/>
      <c r="DXJ44" s="46"/>
      <c r="DXK44" s="46"/>
      <c r="DXL44" s="46"/>
      <c r="DXM44" s="46"/>
      <c r="DXN44" s="46"/>
      <c r="DXO44" s="46"/>
      <c r="DXP44" s="46"/>
      <c r="DXQ44" s="46"/>
      <c r="DXR44" s="46"/>
      <c r="DXS44" s="46"/>
      <c r="DXT44" s="46"/>
      <c r="DXU44" s="46"/>
      <c r="DXV44" s="46"/>
      <c r="DXW44" s="46"/>
      <c r="DXX44" s="46"/>
      <c r="DXY44" s="46"/>
      <c r="DXZ44" s="46"/>
      <c r="DYA44" s="46"/>
      <c r="DYB44" s="46"/>
      <c r="DYC44" s="46"/>
      <c r="DYD44" s="46"/>
      <c r="DYE44" s="46"/>
      <c r="DYF44" s="46"/>
      <c r="DYG44" s="46"/>
      <c r="DYH44" s="46"/>
      <c r="DYI44" s="46"/>
      <c r="DYJ44" s="46"/>
      <c r="DYK44" s="46"/>
      <c r="DYL44" s="46"/>
      <c r="DYM44" s="46"/>
      <c r="DYN44" s="46"/>
      <c r="DYO44" s="46"/>
      <c r="DYP44" s="46"/>
      <c r="DYQ44" s="46"/>
      <c r="DYR44" s="46"/>
      <c r="DYS44" s="46"/>
      <c r="DYT44" s="46"/>
      <c r="DYU44" s="46"/>
      <c r="DYV44" s="46"/>
      <c r="DYW44" s="46"/>
      <c r="DYX44" s="46"/>
      <c r="DYY44" s="46"/>
      <c r="DYZ44" s="46"/>
      <c r="DZA44" s="46"/>
      <c r="DZB44" s="46"/>
      <c r="DZC44" s="46"/>
      <c r="DZD44" s="46"/>
      <c r="DZE44" s="46"/>
      <c r="DZF44" s="46"/>
      <c r="DZG44" s="46"/>
      <c r="DZH44" s="46"/>
      <c r="DZI44" s="46"/>
      <c r="DZJ44" s="46"/>
      <c r="DZK44" s="46"/>
      <c r="DZL44" s="46"/>
      <c r="DZM44" s="46"/>
      <c r="DZN44" s="46"/>
      <c r="DZO44" s="46"/>
      <c r="DZP44" s="46"/>
      <c r="DZQ44" s="46"/>
      <c r="DZR44" s="46"/>
      <c r="DZS44" s="46"/>
      <c r="DZT44" s="46"/>
      <c r="DZU44" s="46"/>
      <c r="DZV44" s="46"/>
      <c r="DZW44" s="46"/>
      <c r="DZX44" s="46"/>
      <c r="DZY44" s="46"/>
      <c r="DZZ44" s="46"/>
      <c r="EAA44" s="46"/>
      <c r="EAB44" s="46"/>
      <c r="EAC44" s="46"/>
      <c r="EAD44" s="46"/>
      <c r="EAE44" s="46"/>
      <c r="EAF44" s="46"/>
      <c r="EAG44" s="46"/>
      <c r="EAH44" s="46"/>
      <c r="EAI44" s="46"/>
      <c r="EAJ44" s="46"/>
      <c r="EAK44" s="46"/>
      <c r="EAL44" s="46"/>
      <c r="EAM44" s="46"/>
      <c r="EAN44" s="46"/>
      <c r="EAO44" s="46"/>
      <c r="EAP44" s="46"/>
      <c r="EAQ44" s="46"/>
      <c r="EAR44" s="46"/>
      <c r="EAS44" s="46"/>
      <c r="EAT44" s="46"/>
      <c r="EAU44" s="46"/>
      <c r="EAV44" s="46"/>
      <c r="EAW44" s="46"/>
      <c r="EAX44" s="46"/>
      <c r="EAY44" s="46"/>
      <c r="EAZ44" s="46"/>
      <c r="EBA44" s="46"/>
      <c r="EBB44" s="46"/>
      <c r="EBC44" s="46"/>
      <c r="EBD44" s="46"/>
      <c r="EBE44" s="46"/>
      <c r="EBF44" s="46"/>
      <c r="EBG44" s="46"/>
      <c r="EBH44" s="46"/>
      <c r="EBI44" s="46"/>
      <c r="EBJ44" s="46"/>
      <c r="EBK44" s="46"/>
      <c r="EBL44" s="46"/>
      <c r="EBM44" s="46"/>
      <c r="EBN44" s="46"/>
      <c r="EBO44" s="46"/>
      <c r="EBP44" s="46"/>
      <c r="EBQ44" s="46"/>
      <c r="EBR44" s="46"/>
      <c r="EBS44" s="46"/>
      <c r="EBT44" s="46"/>
      <c r="EBU44" s="46"/>
      <c r="EBV44" s="46"/>
      <c r="EBW44" s="46"/>
      <c r="EBX44" s="46"/>
      <c r="EBY44" s="46"/>
      <c r="EBZ44" s="46"/>
      <c r="ECA44" s="46"/>
      <c r="ECB44" s="46"/>
      <c r="ECC44" s="46"/>
      <c r="ECD44" s="46"/>
      <c r="ECE44" s="46"/>
      <c r="ECF44" s="46"/>
      <c r="ECG44" s="46"/>
      <c r="ECH44" s="46"/>
      <c r="ECI44" s="46"/>
      <c r="ECJ44" s="46"/>
      <c r="ECK44" s="46"/>
      <c r="ECL44" s="46"/>
      <c r="ECM44" s="46"/>
      <c r="ECN44" s="46"/>
      <c r="ECO44" s="46"/>
      <c r="ECP44" s="46"/>
      <c r="ECQ44" s="46"/>
      <c r="ECR44" s="46"/>
      <c r="ECS44" s="46"/>
      <c r="ECT44" s="46"/>
      <c r="ECU44" s="46"/>
      <c r="ECV44" s="46"/>
      <c r="ECW44" s="46"/>
      <c r="ECX44" s="46"/>
      <c r="ECY44" s="46"/>
      <c r="ECZ44" s="46"/>
      <c r="EDA44" s="46"/>
      <c r="EDB44" s="46"/>
      <c r="EDC44" s="46"/>
      <c r="EDD44" s="46"/>
      <c r="EDE44" s="46"/>
      <c r="EDF44" s="46"/>
      <c r="EDG44" s="46"/>
      <c r="EDH44" s="46"/>
      <c r="EDI44" s="46"/>
      <c r="EDJ44" s="46"/>
      <c r="EDK44" s="46"/>
      <c r="EDL44" s="46"/>
      <c r="EDM44" s="46"/>
      <c r="EDN44" s="46"/>
      <c r="EDO44" s="46"/>
      <c r="EDP44" s="46"/>
      <c r="EDQ44" s="46"/>
      <c r="EDR44" s="46"/>
      <c r="EDS44" s="46"/>
      <c r="EDT44" s="46"/>
      <c r="EDU44" s="46"/>
      <c r="EDV44" s="46"/>
      <c r="EDW44" s="46"/>
      <c r="EDX44" s="46"/>
      <c r="EDY44" s="46"/>
      <c r="EDZ44" s="46"/>
      <c r="EEA44" s="46"/>
      <c r="EEB44" s="46"/>
      <c r="EEC44" s="46"/>
      <c r="EED44" s="46"/>
      <c r="EEE44" s="46"/>
      <c r="EEF44" s="46"/>
      <c r="EEG44" s="46"/>
      <c r="EEH44" s="46"/>
      <c r="EEI44" s="46"/>
      <c r="EEJ44" s="46"/>
      <c r="EEK44" s="46"/>
      <c r="EEL44" s="46"/>
      <c r="EEM44" s="46"/>
      <c r="EEN44" s="46"/>
      <c r="EEO44" s="46"/>
      <c r="EEP44" s="46"/>
      <c r="EEQ44" s="46"/>
      <c r="EER44" s="46"/>
      <c r="EES44" s="46"/>
      <c r="EET44" s="46"/>
      <c r="EEU44" s="46"/>
      <c r="EEV44" s="46"/>
      <c r="EEW44" s="46"/>
      <c r="EEX44" s="46"/>
      <c r="EEY44" s="46"/>
      <c r="EEZ44" s="46"/>
      <c r="EFA44" s="46"/>
      <c r="EFB44" s="46"/>
      <c r="EFC44" s="46"/>
      <c r="EFD44" s="46"/>
      <c r="EFE44" s="46"/>
      <c r="EFF44" s="46"/>
      <c r="EFG44" s="46"/>
      <c r="EFH44" s="46"/>
      <c r="EFI44" s="46"/>
      <c r="EFJ44" s="46"/>
      <c r="EFK44" s="46"/>
      <c r="EFL44" s="46"/>
      <c r="EFM44" s="46"/>
      <c r="EFN44" s="46"/>
      <c r="EFO44" s="46"/>
      <c r="EFP44" s="46"/>
      <c r="EFQ44" s="46"/>
      <c r="EFR44" s="46"/>
      <c r="EFS44" s="46"/>
      <c r="EFT44" s="46"/>
      <c r="EFU44" s="46"/>
      <c r="EFV44" s="46"/>
      <c r="EFW44" s="46"/>
      <c r="EFX44" s="46"/>
      <c r="EFY44" s="46"/>
      <c r="EFZ44" s="46"/>
      <c r="EGA44" s="46"/>
      <c r="EGB44" s="46"/>
      <c r="EGC44" s="46"/>
      <c r="EGD44" s="46"/>
      <c r="EGE44" s="46"/>
      <c r="EGF44" s="46"/>
      <c r="EGG44" s="46"/>
      <c r="EGH44" s="46"/>
      <c r="EGI44" s="46"/>
      <c r="EGJ44" s="46"/>
      <c r="EGK44" s="46"/>
      <c r="EGL44" s="46"/>
      <c r="EGM44" s="46"/>
      <c r="EGN44" s="46"/>
      <c r="EGO44" s="46"/>
      <c r="EGP44" s="46"/>
      <c r="EGQ44" s="46"/>
      <c r="EGR44" s="46"/>
      <c r="EGS44" s="46"/>
      <c r="EGT44" s="46"/>
      <c r="EGU44" s="46"/>
      <c r="EGV44" s="46"/>
      <c r="EGW44" s="46"/>
      <c r="EGX44" s="46"/>
      <c r="EGY44" s="46"/>
      <c r="EGZ44" s="46"/>
      <c r="EHA44" s="46"/>
      <c r="EHB44" s="46"/>
      <c r="EHC44" s="46"/>
      <c r="EHD44" s="46"/>
      <c r="EHE44" s="46"/>
      <c r="EHF44" s="46"/>
      <c r="EHG44" s="46"/>
      <c r="EHH44" s="46"/>
      <c r="EHI44" s="46"/>
      <c r="EHJ44" s="46"/>
      <c r="EHK44" s="46"/>
      <c r="EHL44" s="46"/>
      <c r="EHM44" s="46"/>
      <c r="EHN44" s="46"/>
      <c r="EHO44" s="46"/>
      <c r="EHP44" s="46"/>
      <c r="EHQ44" s="46"/>
      <c r="EHR44" s="46"/>
      <c r="EHS44" s="46"/>
      <c r="EHT44" s="46"/>
      <c r="EHU44" s="46"/>
      <c r="EHV44" s="46"/>
      <c r="EHW44" s="46"/>
      <c r="EHX44" s="46"/>
      <c r="EHY44" s="46"/>
      <c r="EHZ44" s="46"/>
      <c r="EIA44" s="46"/>
      <c r="EIB44" s="46"/>
      <c r="EIC44" s="46"/>
      <c r="EID44" s="46"/>
      <c r="EIE44" s="46"/>
      <c r="EIF44" s="46"/>
      <c r="EIG44" s="46"/>
      <c r="EIH44" s="46"/>
      <c r="EII44" s="46"/>
      <c r="EIJ44" s="46"/>
      <c r="EIK44" s="46"/>
      <c r="EIL44" s="46"/>
      <c r="EIM44" s="46"/>
      <c r="EIN44" s="46"/>
      <c r="EIO44" s="46"/>
      <c r="EIP44" s="46"/>
      <c r="EIQ44" s="46"/>
      <c r="EIR44" s="46"/>
      <c r="EIS44" s="46"/>
      <c r="EIT44" s="46"/>
      <c r="EIU44" s="46"/>
      <c r="EIV44" s="46"/>
      <c r="EIW44" s="46"/>
      <c r="EIX44" s="46"/>
      <c r="EIY44" s="46"/>
      <c r="EIZ44" s="46"/>
      <c r="EJA44" s="46"/>
      <c r="EJB44" s="46"/>
      <c r="EJC44" s="46"/>
      <c r="EJD44" s="46"/>
      <c r="EJE44" s="46"/>
      <c r="EJF44" s="46"/>
      <c r="EJG44" s="46"/>
      <c r="EJH44" s="46"/>
      <c r="EJI44" s="46"/>
      <c r="EJJ44" s="46"/>
      <c r="EJK44" s="46"/>
      <c r="EJL44" s="46"/>
      <c r="EJM44" s="46"/>
      <c r="EJN44" s="46"/>
      <c r="EJO44" s="46"/>
      <c r="EJP44" s="46"/>
      <c r="EJQ44" s="46"/>
      <c r="EJR44" s="46"/>
      <c r="EJS44" s="46"/>
      <c r="EJT44" s="46"/>
      <c r="EJU44" s="46"/>
      <c r="EJV44" s="46"/>
      <c r="EJW44" s="46"/>
      <c r="EJX44" s="46"/>
      <c r="EJY44" s="46"/>
      <c r="EJZ44" s="46"/>
      <c r="EKA44" s="46"/>
      <c r="EKB44" s="46"/>
      <c r="EKC44" s="46"/>
      <c r="EKD44" s="46"/>
      <c r="EKE44" s="46"/>
      <c r="EKF44" s="46"/>
      <c r="EKG44" s="46"/>
      <c r="EKH44" s="46"/>
      <c r="EKI44" s="46"/>
      <c r="EKJ44" s="46"/>
      <c r="EKK44" s="46"/>
      <c r="EKL44" s="46"/>
      <c r="EKM44" s="46"/>
      <c r="EKN44" s="46"/>
      <c r="EKO44" s="46"/>
      <c r="EKP44" s="46"/>
      <c r="EKQ44" s="46"/>
      <c r="EKR44" s="46"/>
      <c r="EKS44" s="46"/>
      <c r="EKT44" s="46"/>
      <c r="EKU44" s="46"/>
      <c r="EKV44" s="46"/>
      <c r="EKW44" s="46"/>
      <c r="EKX44" s="46"/>
      <c r="EKY44" s="46"/>
      <c r="EKZ44" s="46"/>
      <c r="ELA44" s="46"/>
      <c r="ELB44" s="46"/>
      <c r="ELC44" s="46"/>
      <c r="ELD44" s="46"/>
      <c r="ELE44" s="46"/>
      <c r="ELF44" s="46"/>
      <c r="ELG44" s="46"/>
      <c r="ELH44" s="46"/>
      <c r="ELI44" s="46"/>
      <c r="ELJ44" s="46"/>
      <c r="ELK44" s="46"/>
      <c r="ELL44" s="46"/>
      <c r="ELM44" s="46"/>
      <c r="ELN44" s="46"/>
      <c r="ELO44" s="46"/>
      <c r="ELP44" s="46"/>
      <c r="ELQ44" s="46"/>
      <c r="ELR44" s="46"/>
      <c r="ELS44" s="46"/>
      <c r="ELT44" s="46"/>
      <c r="ELU44" s="46"/>
      <c r="ELV44" s="46"/>
      <c r="ELW44" s="46"/>
      <c r="ELX44" s="46"/>
      <c r="ELY44" s="46"/>
      <c r="ELZ44" s="46"/>
      <c r="EMA44" s="46"/>
      <c r="EMB44" s="46"/>
      <c r="EMC44" s="46"/>
      <c r="EMD44" s="46"/>
      <c r="EME44" s="46"/>
      <c r="EMF44" s="46"/>
      <c r="EMG44" s="46"/>
      <c r="EMH44" s="46"/>
      <c r="EMI44" s="46"/>
      <c r="EMJ44" s="46"/>
      <c r="EMK44" s="46"/>
      <c r="EML44" s="46"/>
      <c r="EMM44" s="46"/>
      <c r="EMN44" s="46"/>
      <c r="EMO44" s="46"/>
      <c r="EMP44" s="46"/>
      <c r="EMQ44" s="46"/>
      <c r="EMR44" s="46"/>
      <c r="EMS44" s="46"/>
      <c r="EMT44" s="46"/>
      <c r="EMU44" s="46"/>
      <c r="EMV44" s="46"/>
      <c r="EMW44" s="46"/>
      <c r="EMX44" s="46"/>
      <c r="EMY44" s="46"/>
      <c r="EMZ44" s="46"/>
      <c r="ENA44" s="46"/>
      <c r="ENB44" s="46"/>
      <c r="ENC44" s="46"/>
      <c r="END44" s="46"/>
      <c r="ENE44" s="46"/>
      <c r="ENF44" s="46"/>
      <c r="ENG44" s="46"/>
      <c r="ENH44" s="46"/>
      <c r="ENI44" s="46"/>
      <c r="ENJ44" s="46"/>
      <c r="ENK44" s="46"/>
      <c r="ENL44" s="46"/>
      <c r="ENM44" s="46"/>
      <c r="ENN44" s="46"/>
      <c r="ENO44" s="46"/>
      <c r="ENP44" s="46"/>
      <c r="ENQ44" s="46"/>
      <c r="ENR44" s="46"/>
      <c r="ENS44" s="46"/>
      <c r="ENT44" s="46"/>
      <c r="ENU44" s="46"/>
      <c r="ENV44" s="46"/>
      <c r="ENW44" s="46"/>
      <c r="ENX44" s="46"/>
      <c r="ENY44" s="46"/>
      <c r="ENZ44" s="46"/>
      <c r="EOA44" s="46"/>
      <c r="EOB44" s="46"/>
      <c r="EOC44" s="46"/>
      <c r="EOD44" s="46"/>
      <c r="EOE44" s="46"/>
      <c r="EOF44" s="46"/>
      <c r="EOG44" s="46"/>
      <c r="EOH44" s="46"/>
      <c r="EOI44" s="46"/>
      <c r="EOJ44" s="46"/>
      <c r="EOK44" s="46"/>
      <c r="EOL44" s="46"/>
      <c r="EOM44" s="46"/>
      <c r="EON44" s="46"/>
      <c r="EOO44" s="46"/>
      <c r="EOP44" s="46"/>
      <c r="EOQ44" s="46"/>
      <c r="EOR44" s="46"/>
      <c r="EOS44" s="46"/>
      <c r="EOT44" s="46"/>
      <c r="EOU44" s="46"/>
      <c r="EOV44" s="46"/>
      <c r="EOW44" s="46"/>
      <c r="EOX44" s="46"/>
      <c r="EOY44" s="46"/>
      <c r="EOZ44" s="46"/>
      <c r="EPA44" s="46"/>
      <c r="EPB44" s="46"/>
      <c r="EPC44" s="46"/>
      <c r="EPD44" s="46"/>
      <c r="EPE44" s="46"/>
      <c r="EPF44" s="46"/>
      <c r="EPG44" s="46"/>
      <c r="EPH44" s="46"/>
      <c r="EPI44" s="46"/>
      <c r="EPJ44" s="46"/>
      <c r="EPK44" s="46"/>
      <c r="EPL44" s="46"/>
      <c r="EPM44" s="46"/>
      <c r="EPN44" s="46"/>
      <c r="EPO44" s="46"/>
      <c r="EPP44" s="46"/>
      <c r="EPQ44" s="46"/>
      <c r="EPR44" s="46"/>
      <c r="EPS44" s="46"/>
      <c r="EPT44" s="46"/>
      <c r="EPU44" s="46"/>
      <c r="EPV44" s="46"/>
      <c r="EPW44" s="46"/>
      <c r="EPX44" s="46"/>
      <c r="EPY44" s="46"/>
      <c r="EPZ44" s="46"/>
      <c r="EQA44" s="46"/>
      <c r="EQB44" s="46"/>
      <c r="EQC44" s="46"/>
      <c r="EQD44" s="46"/>
      <c r="EQE44" s="46"/>
      <c r="EQF44" s="46"/>
      <c r="EQG44" s="46"/>
      <c r="EQH44" s="46"/>
      <c r="EQI44" s="46"/>
      <c r="EQJ44" s="46"/>
      <c r="EQK44" s="46"/>
      <c r="EQL44" s="46"/>
      <c r="EQM44" s="46"/>
      <c r="EQN44" s="46"/>
      <c r="EQO44" s="46"/>
      <c r="EQP44" s="46"/>
      <c r="EQQ44" s="46"/>
      <c r="EQR44" s="46"/>
      <c r="EQS44" s="46"/>
      <c r="EQT44" s="46"/>
      <c r="EQU44" s="46"/>
      <c r="EQV44" s="46"/>
      <c r="EQW44" s="46"/>
      <c r="EQX44" s="46"/>
      <c r="EQY44" s="46"/>
      <c r="EQZ44" s="46"/>
      <c r="ERA44" s="46"/>
      <c r="ERB44" s="46"/>
      <c r="ERC44" s="46"/>
      <c r="ERD44" s="46"/>
      <c r="ERE44" s="46"/>
      <c r="ERF44" s="46"/>
      <c r="ERG44" s="46"/>
      <c r="ERH44" s="46"/>
      <c r="ERI44" s="46"/>
      <c r="ERJ44" s="46"/>
      <c r="ERK44" s="46"/>
      <c r="ERL44" s="46"/>
      <c r="ERM44" s="46"/>
      <c r="ERN44" s="46"/>
      <c r="ERO44" s="46"/>
      <c r="ERP44" s="46"/>
      <c r="ERQ44" s="46"/>
      <c r="ERR44" s="46"/>
      <c r="ERS44" s="46"/>
      <c r="ERT44" s="46"/>
      <c r="ERU44" s="46"/>
      <c r="ERV44" s="46"/>
      <c r="ERW44" s="46"/>
      <c r="ERX44" s="46"/>
      <c r="ERY44" s="46"/>
      <c r="ERZ44" s="46"/>
      <c r="ESA44" s="46"/>
      <c r="ESB44" s="46"/>
      <c r="ESC44" s="46"/>
      <c r="ESD44" s="46"/>
      <c r="ESE44" s="46"/>
      <c r="ESF44" s="46"/>
      <c r="ESG44" s="46"/>
      <c r="ESH44" s="46"/>
      <c r="ESI44" s="46"/>
      <c r="ESJ44" s="46"/>
      <c r="ESK44" s="46"/>
      <c r="ESL44" s="46"/>
      <c r="ESM44" s="46"/>
      <c r="ESN44" s="46"/>
      <c r="ESO44" s="46"/>
      <c r="ESP44" s="46"/>
      <c r="ESQ44" s="46"/>
      <c r="ESR44" s="46"/>
      <c r="ESS44" s="46"/>
      <c r="EST44" s="46"/>
      <c r="ESU44" s="46"/>
      <c r="ESV44" s="46"/>
      <c r="ESW44" s="46"/>
      <c r="ESX44" s="46"/>
      <c r="ESY44" s="46"/>
      <c r="ESZ44" s="46"/>
      <c r="ETA44" s="46"/>
      <c r="ETB44" s="46"/>
      <c r="ETC44" s="46"/>
      <c r="ETD44" s="46"/>
      <c r="ETE44" s="46"/>
      <c r="ETF44" s="46"/>
      <c r="ETG44" s="46"/>
      <c r="ETH44" s="46"/>
      <c r="ETI44" s="46"/>
      <c r="ETJ44" s="46"/>
      <c r="ETK44" s="46"/>
      <c r="ETL44" s="46"/>
      <c r="ETM44" s="46"/>
      <c r="ETN44" s="46"/>
      <c r="ETO44" s="46"/>
      <c r="ETP44" s="46"/>
      <c r="ETQ44" s="46"/>
      <c r="ETR44" s="46"/>
      <c r="ETS44" s="46"/>
      <c r="ETT44" s="46"/>
      <c r="ETU44" s="46"/>
      <c r="ETV44" s="46"/>
      <c r="ETW44" s="46"/>
      <c r="ETX44" s="46"/>
      <c r="ETY44" s="46"/>
      <c r="ETZ44" s="46"/>
      <c r="EUA44" s="46"/>
      <c r="EUB44" s="46"/>
      <c r="EUC44" s="46"/>
      <c r="EUD44" s="46"/>
      <c r="EUE44" s="46"/>
      <c r="EUF44" s="46"/>
      <c r="EUG44" s="46"/>
      <c r="EUH44" s="46"/>
      <c r="EUI44" s="46"/>
      <c r="EUJ44" s="46"/>
      <c r="EUK44" s="46"/>
      <c r="EUL44" s="46"/>
      <c r="EUM44" s="46"/>
      <c r="EUN44" s="46"/>
      <c r="EUO44" s="46"/>
      <c r="EUP44" s="46"/>
      <c r="EUQ44" s="46"/>
      <c r="EUR44" s="46"/>
      <c r="EUS44" s="46"/>
      <c r="EUT44" s="46"/>
      <c r="EUU44" s="46"/>
      <c r="EUV44" s="46"/>
      <c r="EUW44" s="46"/>
      <c r="EUX44" s="46"/>
      <c r="EUY44" s="46"/>
      <c r="EUZ44" s="46"/>
      <c r="EVA44" s="46"/>
      <c r="EVB44" s="46"/>
      <c r="EVC44" s="46"/>
      <c r="EVD44" s="46"/>
      <c r="EVE44" s="46"/>
      <c r="EVF44" s="46"/>
      <c r="EVG44" s="46"/>
      <c r="EVH44" s="46"/>
      <c r="EVI44" s="46"/>
      <c r="EVJ44" s="46"/>
      <c r="EVK44" s="46"/>
      <c r="EVL44" s="46"/>
      <c r="EVM44" s="46"/>
      <c r="EVN44" s="46"/>
      <c r="EVO44" s="46"/>
      <c r="EVP44" s="46"/>
      <c r="EVQ44" s="46"/>
      <c r="EVR44" s="46"/>
      <c r="EVS44" s="46"/>
      <c r="EVT44" s="46"/>
      <c r="EVU44" s="46"/>
      <c r="EVV44" s="46"/>
      <c r="EVW44" s="46"/>
      <c r="EVX44" s="46"/>
      <c r="EVY44" s="46"/>
      <c r="EVZ44" s="46"/>
      <c r="EWA44" s="46"/>
      <c r="EWB44" s="46"/>
      <c r="EWC44" s="46"/>
      <c r="EWD44" s="46"/>
      <c r="EWE44" s="46"/>
      <c r="EWF44" s="46"/>
      <c r="EWG44" s="46"/>
      <c r="EWH44" s="46"/>
      <c r="EWI44" s="46"/>
      <c r="EWJ44" s="46"/>
      <c r="EWK44" s="46"/>
      <c r="EWL44" s="46"/>
      <c r="EWM44" s="46"/>
      <c r="EWN44" s="46"/>
      <c r="EWO44" s="46"/>
      <c r="EWP44" s="46"/>
      <c r="EWQ44" s="46"/>
      <c r="EWR44" s="46"/>
      <c r="EWS44" s="46"/>
      <c r="EWT44" s="46"/>
      <c r="EWU44" s="46"/>
      <c r="EWV44" s="46"/>
      <c r="EWW44" s="46"/>
      <c r="EWX44" s="46"/>
      <c r="EWY44" s="46"/>
      <c r="EWZ44" s="46"/>
      <c r="EXA44" s="46"/>
      <c r="EXB44" s="46"/>
      <c r="EXC44" s="46"/>
      <c r="EXD44" s="46"/>
      <c r="EXE44" s="46"/>
      <c r="EXF44" s="46"/>
      <c r="EXG44" s="46"/>
      <c r="EXH44" s="46"/>
      <c r="EXI44" s="46"/>
      <c r="EXJ44" s="46"/>
      <c r="EXK44" s="46"/>
      <c r="EXL44" s="46"/>
      <c r="EXM44" s="46"/>
      <c r="EXN44" s="46"/>
      <c r="EXO44" s="46"/>
      <c r="EXP44" s="46"/>
      <c r="EXQ44" s="46"/>
      <c r="EXR44" s="46"/>
      <c r="EXS44" s="46"/>
      <c r="EXT44" s="46"/>
      <c r="EXU44" s="46"/>
      <c r="EXV44" s="46"/>
      <c r="EXW44" s="46"/>
      <c r="EXX44" s="46"/>
      <c r="EXY44" s="46"/>
      <c r="EXZ44" s="46"/>
      <c r="EYA44" s="46"/>
      <c r="EYB44" s="46"/>
      <c r="EYC44" s="46"/>
      <c r="EYD44" s="46"/>
      <c r="EYE44" s="46"/>
      <c r="EYF44" s="46"/>
      <c r="EYG44" s="46"/>
      <c r="EYH44" s="46"/>
      <c r="EYI44" s="46"/>
      <c r="EYJ44" s="46"/>
      <c r="EYK44" s="46"/>
      <c r="EYL44" s="46"/>
      <c r="EYM44" s="46"/>
      <c r="EYN44" s="46"/>
      <c r="EYO44" s="46"/>
      <c r="EYP44" s="46"/>
      <c r="EYQ44" s="46"/>
      <c r="EYR44" s="46"/>
      <c r="EYS44" s="46"/>
      <c r="EYT44" s="46"/>
      <c r="EYU44" s="46"/>
      <c r="EYV44" s="46"/>
      <c r="EYW44" s="46"/>
      <c r="EYX44" s="46"/>
      <c r="EYY44" s="46"/>
      <c r="EYZ44" s="46"/>
      <c r="EZA44" s="46"/>
      <c r="EZB44" s="46"/>
      <c r="EZC44" s="46"/>
      <c r="EZD44" s="46"/>
      <c r="EZE44" s="46"/>
      <c r="EZF44" s="46"/>
      <c r="EZG44" s="46"/>
      <c r="EZH44" s="46"/>
      <c r="EZI44" s="46"/>
      <c r="EZJ44" s="46"/>
      <c r="EZK44" s="46"/>
      <c r="EZL44" s="46"/>
      <c r="EZM44" s="46"/>
      <c r="EZN44" s="46"/>
      <c r="EZO44" s="46"/>
      <c r="EZP44" s="46"/>
      <c r="EZQ44" s="46"/>
      <c r="EZR44" s="46"/>
      <c r="EZS44" s="46"/>
      <c r="EZT44" s="46"/>
      <c r="EZU44" s="46"/>
      <c r="EZV44" s="46"/>
      <c r="EZW44" s="46"/>
      <c r="EZX44" s="46"/>
      <c r="EZY44" s="46"/>
      <c r="EZZ44" s="46"/>
      <c r="FAA44" s="46"/>
      <c r="FAB44" s="46"/>
      <c r="FAC44" s="46"/>
      <c r="FAD44" s="46"/>
      <c r="FAE44" s="46"/>
      <c r="FAF44" s="46"/>
      <c r="FAG44" s="46"/>
      <c r="FAH44" s="46"/>
      <c r="FAI44" s="46"/>
      <c r="FAJ44" s="46"/>
      <c r="FAK44" s="46"/>
      <c r="FAL44" s="46"/>
      <c r="FAM44" s="46"/>
      <c r="FAN44" s="46"/>
      <c r="FAO44" s="46"/>
      <c r="FAP44" s="46"/>
      <c r="FAQ44" s="46"/>
      <c r="FAR44" s="46"/>
      <c r="FAS44" s="46"/>
      <c r="FAT44" s="46"/>
      <c r="FAU44" s="46"/>
      <c r="FAV44" s="46"/>
      <c r="FAW44" s="46"/>
      <c r="FAX44" s="46"/>
      <c r="FAY44" s="46"/>
      <c r="FAZ44" s="46"/>
      <c r="FBA44" s="46"/>
      <c r="FBB44" s="46"/>
      <c r="FBC44" s="46"/>
      <c r="FBD44" s="46"/>
      <c r="FBE44" s="46"/>
      <c r="FBF44" s="46"/>
      <c r="FBG44" s="46"/>
      <c r="FBH44" s="46"/>
      <c r="FBI44" s="46"/>
      <c r="FBJ44" s="46"/>
      <c r="FBK44" s="46"/>
      <c r="FBL44" s="46"/>
      <c r="FBM44" s="46"/>
      <c r="FBN44" s="46"/>
      <c r="FBO44" s="46"/>
      <c r="FBP44" s="46"/>
      <c r="FBQ44" s="46"/>
      <c r="FBR44" s="46"/>
      <c r="FBS44" s="46"/>
      <c r="FBT44" s="46"/>
      <c r="FBU44" s="46"/>
      <c r="FBV44" s="46"/>
      <c r="FBW44" s="46"/>
      <c r="FBX44" s="46"/>
      <c r="FBY44" s="46"/>
      <c r="FBZ44" s="46"/>
      <c r="FCA44" s="46"/>
      <c r="FCB44" s="46"/>
      <c r="FCC44" s="46"/>
      <c r="FCD44" s="46"/>
      <c r="FCE44" s="46"/>
      <c r="FCF44" s="46"/>
      <c r="FCG44" s="46"/>
      <c r="FCH44" s="46"/>
      <c r="FCI44" s="46"/>
      <c r="FCJ44" s="46"/>
      <c r="FCK44" s="46"/>
      <c r="FCL44" s="46"/>
      <c r="FCM44" s="46"/>
      <c r="FCN44" s="46"/>
      <c r="FCO44" s="46"/>
      <c r="FCP44" s="46"/>
      <c r="FCQ44" s="46"/>
      <c r="FCR44" s="46"/>
      <c r="FCS44" s="46"/>
      <c r="FCT44" s="46"/>
      <c r="FCU44" s="46"/>
      <c r="FCV44" s="46"/>
      <c r="FCW44" s="46"/>
      <c r="FCX44" s="46"/>
      <c r="FCY44" s="46"/>
      <c r="FCZ44" s="46"/>
      <c r="FDA44" s="46"/>
      <c r="FDB44" s="46"/>
      <c r="FDC44" s="46"/>
      <c r="FDD44" s="46"/>
      <c r="FDE44" s="46"/>
      <c r="FDF44" s="46"/>
      <c r="FDG44" s="46"/>
      <c r="FDH44" s="46"/>
      <c r="FDI44" s="46"/>
      <c r="FDJ44" s="46"/>
      <c r="FDK44" s="46"/>
      <c r="FDL44" s="46"/>
      <c r="FDM44" s="46"/>
      <c r="FDN44" s="46"/>
      <c r="FDO44" s="46"/>
      <c r="FDP44" s="46"/>
      <c r="FDQ44" s="46"/>
      <c r="FDR44" s="46"/>
      <c r="FDS44" s="46"/>
      <c r="FDT44" s="46"/>
      <c r="FDU44" s="46"/>
      <c r="FDV44" s="46"/>
      <c r="FDW44" s="46"/>
      <c r="FDX44" s="46"/>
      <c r="FDY44" s="46"/>
      <c r="FDZ44" s="46"/>
      <c r="FEA44" s="46"/>
      <c r="FEB44" s="46"/>
      <c r="FEC44" s="46"/>
      <c r="FED44" s="46"/>
      <c r="FEE44" s="46"/>
      <c r="FEF44" s="46"/>
      <c r="FEG44" s="46"/>
      <c r="FEH44" s="46"/>
      <c r="FEI44" s="46"/>
      <c r="FEJ44" s="46"/>
      <c r="FEK44" s="46"/>
      <c r="FEL44" s="46"/>
      <c r="FEM44" s="46"/>
      <c r="FEN44" s="46"/>
      <c r="FEO44" s="46"/>
      <c r="FEP44" s="46"/>
      <c r="FEQ44" s="46"/>
      <c r="FER44" s="46"/>
      <c r="FES44" s="46"/>
      <c r="FET44" s="46"/>
      <c r="FEU44" s="46"/>
      <c r="FEV44" s="46"/>
      <c r="FEW44" s="46"/>
      <c r="FEX44" s="46"/>
      <c r="FEY44" s="46"/>
      <c r="FEZ44" s="46"/>
      <c r="FFA44" s="46"/>
      <c r="FFB44" s="46"/>
      <c r="FFC44" s="46"/>
      <c r="FFD44" s="46"/>
      <c r="FFE44" s="46"/>
      <c r="FFF44" s="46"/>
      <c r="FFG44" s="46"/>
      <c r="FFH44" s="46"/>
      <c r="FFI44" s="46"/>
      <c r="FFJ44" s="46"/>
      <c r="FFK44" s="46"/>
      <c r="FFL44" s="46"/>
      <c r="FFM44" s="46"/>
      <c r="FFN44" s="46"/>
      <c r="FFO44" s="46"/>
      <c r="FFP44" s="46"/>
      <c r="FFQ44" s="46"/>
      <c r="FFR44" s="46"/>
      <c r="FFS44" s="46"/>
      <c r="FFT44" s="46"/>
      <c r="FFU44" s="46"/>
      <c r="FFV44" s="46"/>
      <c r="FFW44" s="46"/>
      <c r="FFX44" s="46"/>
      <c r="FFY44" s="46"/>
      <c r="FFZ44" s="46"/>
      <c r="FGA44" s="46"/>
      <c r="FGB44" s="46"/>
      <c r="FGC44" s="46"/>
      <c r="FGD44" s="46"/>
      <c r="FGE44" s="46"/>
      <c r="FGF44" s="46"/>
      <c r="FGG44" s="46"/>
      <c r="FGH44" s="46"/>
      <c r="FGI44" s="46"/>
      <c r="FGJ44" s="46"/>
      <c r="FGK44" s="46"/>
      <c r="FGL44" s="46"/>
      <c r="FGM44" s="46"/>
      <c r="FGN44" s="46"/>
      <c r="FGO44" s="46"/>
      <c r="FGP44" s="46"/>
      <c r="FGQ44" s="46"/>
      <c r="FGR44" s="46"/>
      <c r="FGS44" s="46"/>
      <c r="FGT44" s="46"/>
      <c r="FGU44" s="46"/>
      <c r="FGV44" s="46"/>
      <c r="FGW44" s="46"/>
      <c r="FGX44" s="46"/>
      <c r="FGY44" s="46"/>
      <c r="FGZ44" s="46"/>
      <c r="FHA44" s="46"/>
      <c r="FHB44" s="46"/>
      <c r="FHC44" s="46"/>
      <c r="FHD44" s="46"/>
      <c r="FHE44" s="46"/>
      <c r="FHF44" s="46"/>
      <c r="FHG44" s="46"/>
      <c r="FHH44" s="46"/>
      <c r="FHI44" s="46"/>
      <c r="FHJ44" s="46"/>
      <c r="FHK44" s="46"/>
      <c r="FHL44" s="46"/>
      <c r="FHM44" s="46"/>
      <c r="FHN44" s="46"/>
      <c r="FHO44" s="46"/>
      <c r="FHP44" s="46"/>
      <c r="FHQ44" s="46"/>
      <c r="FHR44" s="46"/>
      <c r="FHS44" s="46"/>
      <c r="FHT44" s="46"/>
      <c r="FHU44" s="46"/>
      <c r="FHV44" s="46"/>
      <c r="FHW44" s="46"/>
      <c r="FHX44" s="46"/>
      <c r="FHY44" s="46"/>
      <c r="FHZ44" s="46"/>
      <c r="FIA44" s="46"/>
      <c r="FIB44" s="46"/>
      <c r="FIC44" s="46"/>
      <c r="FID44" s="46"/>
      <c r="FIE44" s="46"/>
      <c r="FIF44" s="46"/>
      <c r="FIG44" s="46"/>
      <c r="FIH44" s="46"/>
      <c r="FII44" s="46"/>
      <c r="FIJ44" s="46"/>
      <c r="FIK44" s="46"/>
      <c r="FIL44" s="46"/>
      <c r="FIM44" s="46"/>
      <c r="FIN44" s="46"/>
      <c r="FIO44" s="46"/>
      <c r="FIP44" s="46"/>
      <c r="FIQ44" s="46"/>
      <c r="FIR44" s="46"/>
      <c r="FIS44" s="46"/>
      <c r="FIT44" s="46"/>
      <c r="FIU44" s="46"/>
      <c r="FIV44" s="46"/>
      <c r="FIW44" s="46"/>
      <c r="FIX44" s="46"/>
      <c r="FIY44" s="46"/>
      <c r="FIZ44" s="46"/>
      <c r="FJA44" s="46"/>
      <c r="FJB44" s="46"/>
      <c r="FJC44" s="46"/>
      <c r="FJD44" s="46"/>
      <c r="FJE44" s="46"/>
      <c r="FJF44" s="46"/>
      <c r="FJG44" s="46"/>
      <c r="FJH44" s="46"/>
      <c r="FJI44" s="46"/>
      <c r="FJJ44" s="46"/>
      <c r="FJK44" s="46"/>
      <c r="FJL44" s="46"/>
      <c r="FJM44" s="46"/>
      <c r="FJN44" s="46"/>
      <c r="FJO44" s="46"/>
      <c r="FJP44" s="46"/>
      <c r="FJQ44" s="46"/>
      <c r="FJR44" s="46"/>
      <c r="FJS44" s="46"/>
      <c r="FJT44" s="46"/>
      <c r="FJU44" s="46"/>
      <c r="FJV44" s="46"/>
      <c r="FJW44" s="46"/>
      <c r="FJX44" s="46"/>
      <c r="FJY44" s="46"/>
      <c r="FJZ44" s="46"/>
      <c r="FKA44" s="46"/>
      <c r="FKB44" s="46"/>
      <c r="FKC44" s="46"/>
      <c r="FKD44" s="46"/>
      <c r="FKE44" s="46"/>
      <c r="FKF44" s="46"/>
      <c r="FKG44" s="46"/>
      <c r="FKH44" s="46"/>
      <c r="FKI44" s="46"/>
      <c r="FKJ44" s="46"/>
      <c r="FKK44" s="46"/>
      <c r="FKL44" s="46"/>
      <c r="FKM44" s="46"/>
      <c r="FKN44" s="46"/>
      <c r="FKO44" s="46"/>
      <c r="FKP44" s="46"/>
      <c r="FKQ44" s="46"/>
      <c r="FKR44" s="46"/>
      <c r="FKS44" s="46"/>
      <c r="FKT44" s="46"/>
      <c r="FKU44" s="46"/>
      <c r="FKV44" s="46"/>
      <c r="FKW44" s="46"/>
      <c r="FKX44" s="46"/>
      <c r="FKY44" s="46"/>
      <c r="FKZ44" s="46"/>
      <c r="FLA44" s="46"/>
      <c r="FLB44" s="46"/>
      <c r="FLC44" s="46"/>
      <c r="FLD44" s="46"/>
      <c r="FLE44" s="46"/>
      <c r="FLF44" s="46"/>
      <c r="FLG44" s="46"/>
      <c r="FLH44" s="46"/>
      <c r="FLI44" s="46"/>
      <c r="FLJ44" s="46"/>
      <c r="FLK44" s="46"/>
      <c r="FLL44" s="46"/>
      <c r="FLM44" s="46"/>
      <c r="FLN44" s="46"/>
      <c r="FLO44" s="46"/>
      <c r="FLP44" s="46"/>
      <c r="FLQ44" s="46"/>
      <c r="FLR44" s="46"/>
      <c r="FLS44" s="46"/>
      <c r="FLT44" s="46"/>
      <c r="FLU44" s="46"/>
      <c r="FLV44" s="46"/>
      <c r="FLW44" s="46"/>
      <c r="FLX44" s="46"/>
      <c r="FLY44" s="46"/>
      <c r="FLZ44" s="46"/>
      <c r="FMA44" s="46"/>
      <c r="FMB44" s="46"/>
      <c r="FMC44" s="46"/>
      <c r="FMD44" s="46"/>
      <c r="FME44" s="46"/>
      <c r="FMF44" s="46"/>
      <c r="FMG44" s="46"/>
      <c r="FMH44" s="46"/>
      <c r="FMI44" s="46"/>
      <c r="FMJ44" s="46"/>
      <c r="FMK44" s="46"/>
      <c r="FML44" s="46"/>
      <c r="FMM44" s="46"/>
      <c r="FMN44" s="46"/>
      <c r="FMO44" s="46"/>
      <c r="FMP44" s="46"/>
      <c r="FMQ44" s="46"/>
      <c r="FMR44" s="46"/>
      <c r="FMS44" s="46"/>
      <c r="FMT44" s="46"/>
      <c r="FMU44" s="46"/>
      <c r="FMV44" s="46"/>
      <c r="FMW44" s="46"/>
      <c r="FMX44" s="46"/>
      <c r="FMY44" s="46"/>
      <c r="FMZ44" s="46"/>
      <c r="FNA44" s="46"/>
      <c r="FNB44" s="46"/>
      <c r="FNC44" s="46"/>
      <c r="FND44" s="46"/>
      <c r="FNE44" s="46"/>
      <c r="FNF44" s="46"/>
      <c r="FNG44" s="46"/>
      <c r="FNH44" s="46"/>
      <c r="FNI44" s="46"/>
      <c r="FNJ44" s="46"/>
      <c r="FNK44" s="46"/>
      <c r="FNL44" s="46"/>
      <c r="FNM44" s="46"/>
      <c r="FNN44" s="46"/>
      <c r="FNO44" s="46"/>
      <c r="FNP44" s="46"/>
      <c r="FNQ44" s="46"/>
      <c r="FNR44" s="46"/>
      <c r="FNS44" s="46"/>
      <c r="FNT44" s="46"/>
      <c r="FNU44" s="46"/>
      <c r="FNV44" s="46"/>
      <c r="FNW44" s="46"/>
      <c r="FNX44" s="46"/>
      <c r="FNY44" s="46"/>
      <c r="FNZ44" s="46"/>
      <c r="FOA44" s="46"/>
      <c r="FOB44" s="46"/>
      <c r="FOC44" s="46"/>
      <c r="FOD44" s="46"/>
      <c r="FOE44" s="46"/>
      <c r="FOF44" s="46"/>
      <c r="FOG44" s="46"/>
      <c r="FOH44" s="46"/>
      <c r="FOI44" s="46"/>
      <c r="FOJ44" s="46"/>
      <c r="FOK44" s="46"/>
      <c r="FOL44" s="46"/>
      <c r="FOM44" s="46"/>
      <c r="FON44" s="46"/>
      <c r="FOO44" s="46"/>
      <c r="FOP44" s="46"/>
      <c r="FOQ44" s="46"/>
      <c r="FOR44" s="46"/>
      <c r="FOS44" s="46"/>
      <c r="FOT44" s="46"/>
      <c r="FOU44" s="46"/>
      <c r="FOV44" s="46"/>
      <c r="FOW44" s="46"/>
      <c r="FOX44" s="46"/>
      <c r="FOY44" s="46"/>
      <c r="FOZ44" s="46"/>
      <c r="FPA44" s="46"/>
      <c r="FPB44" s="46"/>
      <c r="FPC44" s="46"/>
      <c r="FPD44" s="46"/>
      <c r="FPE44" s="46"/>
      <c r="FPF44" s="46"/>
      <c r="FPG44" s="46"/>
      <c r="FPH44" s="46"/>
      <c r="FPI44" s="46"/>
      <c r="FPJ44" s="46"/>
      <c r="FPK44" s="46"/>
      <c r="FPL44" s="46"/>
      <c r="FPM44" s="46"/>
      <c r="FPN44" s="46"/>
      <c r="FPO44" s="46"/>
      <c r="FPP44" s="46"/>
      <c r="FPQ44" s="46"/>
      <c r="FPR44" s="46"/>
      <c r="FPS44" s="46"/>
      <c r="FPT44" s="46"/>
      <c r="FPU44" s="46"/>
      <c r="FPV44" s="46"/>
      <c r="FPW44" s="46"/>
      <c r="FPX44" s="46"/>
      <c r="FPY44" s="46"/>
      <c r="FPZ44" s="46"/>
      <c r="FQA44" s="46"/>
      <c r="FQB44" s="46"/>
      <c r="FQC44" s="46"/>
      <c r="FQD44" s="46"/>
      <c r="FQE44" s="46"/>
      <c r="FQF44" s="46"/>
      <c r="FQG44" s="46"/>
      <c r="FQH44" s="46"/>
      <c r="FQI44" s="46"/>
      <c r="FQJ44" s="46"/>
      <c r="FQK44" s="46"/>
      <c r="FQL44" s="46"/>
      <c r="FQM44" s="46"/>
      <c r="FQN44" s="46"/>
      <c r="FQO44" s="46"/>
      <c r="FQP44" s="46"/>
      <c r="FQQ44" s="46"/>
      <c r="FQR44" s="46"/>
      <c r="FQS44" s="46"/>
      <c r="FQT44" s="46"/>
      <c r="FQU44" s="46"/>
      <c r="FQV44" s="46"/>
      <c r="FQW44" s="46"/>
      <c r="FQX44" s="46"/>
      <c r="FQY44" s="46"/>
      <c r="FQZ44" s="46"/>
      <c r="FRA44" s="46"/>
      <c r="FRB44" s="46"/>
      <c r="FRC44" s="46"/>
      <c r="FRD44" s="46"/>
      <c r="FRE44" s="46"/>
      <c r="FRF44" s="46"/>
      <c r="FRG44" s="46"/>
      <c r="FRH44" s="46"/>
      <c r="FRI44" s="46"/>
      <c r="FRJ44" s="46"/>
      <c r="FRK44" s="46"/>
      <c r="FRL44" s="46"/>
      <c r="FRM44" s="46"/>
      <c r="FRN44" s="46"/>
      <c r="FRO44" s="46"/>
      <c r="FRP44" s="46"/>
      <c r="FRQ44" s="46"/>
      <c r="FRR44" s="46"/>
      <c r="FRS44" s="46"/>
      <c r="FRT44" s="46"/>
      <c r="FRU44" s="46"/>
      <c r="FRV44" s="46"/>
      <c r="FRW44" s="46"/>
      <c r="FRX44" s="46"/>
      <c r="FRY44" s="46"/>
      <c r="FRZ44" s="46"/>
      <c r="FSA44" s="46"/>
      <c r="FSB44" s="46"/>
      <c r="FSC44" s="46"/>
      <c r="FSD44" s="46"/>
      <c r="FSE44" s="46"/>
      <c r="FSF44" s="46"/>
      <c r="FSG44" s="46"/>
      <c r="FSH44" s="46"/>
      <c r="FSI44" s="46"/>
      <c r="FSJ44" s="46"/>
      <c r="FSK44" s="46"/>
      <c r="FSL44" s="46"/>
      <c r="FSM44" s="46"/>
      <c r="FSN44" s="46"/>
      <c r="FSO44" s="46"/>
      <c r="FSP44" s="46"/>
      <c r="FSQ44" s="46"/>
      <c r="FSR44" s="46"/>
      <c r="FSS44" s="46"/>
      <c r="FST44" s="46"/>
      <c r="FSU44" s="46"/>
      <c r="FSV44" s="46"/>
      <c r="FSW44" s="46"/>
      <c r="FSX44" s="46"/>
      <c r="FSY44" s="46"/>
      <c r="FSZ44" s="46"/>
      <c r="FTA44" s="46"/>
      <c r="FTB44" s="46"/>
      <c r="FTC44" s="46"/>
      <c r="FTD44" s="46"/>
      <c r="FTE44" s="46"/>
      <c r="FTF44" s="46"/>
      <c r="FTG44" s="46"/>
      <c r="FTH44" s="46"/>
      <c r="FTI44" s="46"/>
      <c r="FTJ44" s="46"/>
      <c r="FTK44" s="46"/>
      <c r="FTL44" s="46"/>
      <c r="FTM44" s="46"/>
      <c r="FTN44" s="46"/>
      <c r="FTO44" s="46"/>
      <c r="FTP44" s="46"/>
      <c r="FTQ44" s="46"/>
      <c r="FTR44" s="46"/>
      <c r="FTS44" s="46"/>
      <c r="FTT44" s="46"/>
      <c r="FTU44" s="46"/>
      <c r="FTV44" s="46"/>
      <c r="FTW44" s="46"/>
      <c r="FTX44" s="46"/>
      <c r="FTY44" s="46"/>
      <c r="FTZ44" s="46"/>
      <c r="FUA44" s="46"/>
      <c r="FUB44" s="46"/>
      <c r="FUC44" s="46"/>
      <c r="FUD44" s="46"/>
      <c r="FUE44" s="46"/>
      <c r="FUF44" s="46"/>
      <c r="FUG44" s="46"/>
      <c r="FUH44" s="46"/>
      <c r="FUI44" s="46"/>
      <c r="FUJ44" s="46"/>
      <c r="FUK44" s="46"/>
      <c r="FUL44" s="46"/>
      <c r="FUM44" s="46"/>
      <c r="FUN44" s="46"/>
      <c r="FUO44" s="46"/>
      <c r="FUP44" s="46"/>
      <c r="FUQ44" s="46"/>
      <c r="FUR44" s="46"/>
      <c r="FUS44" s="46"/>
      <c r="FUT44" s="46"/>
      <c r="FUU44" s="46"/>
      <c r="FUV44" s="46"/>
      <c r="FUW44" s="46"/>
      <c r="FUX44" s="46"/>
      <c r="FUY44" s="46"/>
      <c r="FUZ44" s="46"/>
      <c r="FVA44" s="46"/>
      <c r="FVB44" s="46"/>
      <c r="FVC44" s="46"/>
      <c r="FVD44" s="46"/>
      <c r="FVE44" s="46"/>
      <c r="FVF44" s="46"/>
      <c r="FVG44" s="46"/>
      <c r="FVH44" s="46"/>
      <c r="FVI44" s="46"/>
      <c r="FVJ44" s="46"/>
      <c r="FVK44" s="46"/>
      <c r="FVL44" s="46"/>
      <c r="FVM44" s="46"/>
      <c r="FVN44" s="46"/>
      <c r="FVO44" s="46"/>
      <c r="FVP44" s="46"/>
      <c r="FVQ44" s="46"/>
      <c r="FVR44" s="46"/>
      <c r="FVS44" s="46"/>
      <c r="FVT44" s="46"/>
      <c r="FVU44" s="46"/>
      <c r="FVV44" s="46"/>
      <c r="FVW44" s="46"/>
      <c r="FVX44" s="46"/>
      <c r="FVY44" s="46"/>
      <c r="FVZ44" s="46"/>
      <c r="FWA44" s="46"/>
      <c r="FWB44" s="46"/>
      <c r="FWC44" s="46"/>
      <c r="FWD44" s="46"/>
      <c r="FWE44" s="46"/>
      <c r="FWF44" s="46"/>
      <c r="FWG44" s="46"/>
      <c r="FWH44" s="46"/>
      <c r="FWI44" s="46"/>
      <c r="FWJ44" s="46"/>
      <c r="FWK44" s="46"/>
      <c r="FWL44" s="46"/>
      <c r="FWM44" s="46"/>
      <c r="FWN44" s="46"/>
      <c r="FWO44" s="46"/>
      <c r="FWP44" s="46"/>
      <c r="FWQ44" s="46"/>
      <c r="FWR44" s="46"/>
      <c r="FWS44" s="46"/>
      <c r="FWT44" s="46"/>
      <c r="FWU44" s="46"/>
      <c r="FWV44" s="46"/>
      <c r="FWW44" s="46"/>
      <c r="FWX44" s="46"/>
      <c r="FWY44" s="46"/>
      <c r="FWZ44" s="46"/>
      <c r="FXA44" s="46"/>
      <c r="FXB44" s="46"/>
      <c r="FXC44" s="46"/>
      <c r="FXD44" s="46"/>
      <c r="FXE44" s="46"/>
      <c r="FXF44" s="46"/>
      <c r="FXG44" s="46"/>
      <c r="FXH44" s="46"/>
      <c r="FXI44" s="46"/>
      <c r="FXJ44" s="46"/>
      <c r="FXK44" s="46"/>
      <c r="FXL44" s="46"/>
      <c r="FXM44" s="46"/>
      <c r="FXN44" s="46"/>
      <c r="FXO44" s="46"/>
      <c r="FXP44" s="46"/>
      <c r="FXQ44" s="46"/>
      <c r="FXR44" s="46"/>
      <c r="FXS44" s="46"/>
      <c r="FXT44" s="46"/>
      <c r="FXU44" s="46"/>
      <c r="FXV44" s="46"/>
      <c r="FXW44" s="46"/>
      <c r="FXX44" s="46"/>
      <c r="FXY44" s="46"/>
      <c r="FXZ44" s="46"/>
      <c r="FYA44" s="46"/>
      <c r="FYB44" s="46"/>
      <c r="FYC44" s="46"/>
      <c r="FYD44" s="46"/>
      <c r="FYE44" s="46"/>
      <c r="FYF44" s="46"/>
      <c r="FYG44" s="46"/>
      <c r="FYH44" s="46"/>
      <c r="FYI44" s="46"/>
      <c r="FYJ44" s="46"/>
      <c r="FYK44" s="46"/>
      <c r="FYL44" s="46"/>
      <c r="FYM44" s="46"/>
      <c r="FYN44" s="46"/>
      <c r="FYO44" s="46"/>
      <c r="FYP44" s="46"/>
      <c r="FYQ44" s="46"/>
      <c r="FYR44" s="46"/>
      <c r="FYS44" s="46"/>
      <c r="FYT44" s="46"/>
      <c r="FYU44" s="46"/>
      <c r="FYV44" s="46"/>
      <c r="FYW44" s="46"/>
      <c r="FYX44" s="46"/>
      <c r="FYY44" s="46"/>
      <c r="FYZ44" s="46"/>
      <c r="FZA44" s="46"/>
      <c r="FZB44" s="46"/>
      <c r="FZC44" s="46"/>
      <c r="FZD44" s="46"/>
      <c r="FZE44" s="46"/>
      <c r="FZF44" s="46"/>
      <c r="FZG44" s="46"/>
      <c r="FZH44" s="46"/>
      <c r="FZI44" s="46"/>
      <c r="FZJ44" s="46"/>
      <c r="FZK44" s="46"/>
      <c r="FZL44" s="46"/>
      <c r="FZM44" s="46"/>
      <c r="FZN44" s="46"/>
      <c r="FZO44" s="46"/>
      <c r="FZP44" s="46"/>
      <c r="FZQ44" s="46"/>
      <c r="FZR44" s="46"/>
      <c r="FZS44" s="46"/>
      <c r="FZT44" s="46"/>
      <c r="FZU44" s="46"/>
      <c r="FZV44" s="46"/>
      <c r="FZW44" s="46"/>
      <c r="FZX44" s="46"/>
      <c r="FZY44" s="46"/>
      <c r="FZZ44" s="46"/>
      <c r="GAA44" s="46"/>
      <c r="GAB44" s="46"/>
      <c r="GAC44" s="46"/>
      <c r="GAD44" s="46"/>
      <c r="GAE44" s="46"/>
      <c r="GAF44" s="46"/>
      <c r="GAG44" s="46"/>
      <c r="GAH44" s="46"/>
      <c r="GAI44" s="46"/>
      <c r="GAJ44" s="46"/>
      <c r="GAK44" s="46"/>
      <c r="GAL44" s="46"/>
      <c r="GAM44" s="46"/>
      <c r="GAN44" s="46"/>
      <c r="GAO44" s="46"/>
      <c r="GAP44" s="46"/>
      <c r="GAQ44" s="46"/>
      <c r="GAR44" s="46"/>
      <c r="GAS44" s="46"/>
      <c r="GAT44" s="46"/>
      <c r="GAU44" s="46"/>
      <c r="GAV44" s="46"/>
      <c r="GAW44" s="46"/>
      <c r="GAX44" s="46"/>
      <c r="GAY44" s="46"/>
      <c r="GAZ44" s="46"/>
      <c r="GBA44" s="46"/>
      <c r="GBB44" s="46"/>
      <c r="GBC44" s="46"/>
      <c r="GBD44" s="46"/>
      <c r="GBE44" s="46"/>
      <c r="GBF44" s="46"/>
      <c r="GBG44" s="46"/>
      <c r="GBH44" s="46"/>
      <c r="GBI44" s="46"/>
      <c r="GBJ44" s="46"/>
      <c r="GBK44" s="46"/>
      <c r="GBL44" s="46"/>
      <c r="GBM44" s="46"/>
      <c r="GBN44" s="46"/>
      <c r="GBO44" s="46"/>
      <c r="GBP44" s="46"/>
      <c r="GBQ44" s="46"/>
      <c r="GBR44" s="46"/>
      <c r="GBS44" s="46"/>
      <c r="GBT44" s="46"/>
      <c r="GBU44" s="46"/>
      <c r="GBV44" s="46"/>
      <c r="GBW44" s="46"/>
      <c r="GBX44" s="46"/>
      <c r="GBY44" s="46"/>
      <c r="GBZ44" s="46"/>
      <c r="GCA44" s="46"/>
      <c r="GCB44" s="46"/>
      <c r="GCC44" s="46"/>
      <c r="GCD44" s="46"/>
      <c r="GCE44" s="46"/>
      <c r="GCF44" s="46"/>
      <c r="GCG44" s="46"/>
      <c r="GCH44" s="46"/>
      <c r="GCI44" s="46"/>
      <c r="GCJ44" s="46"/>
      <c r="GCK44" s="46"/>
      <c r="GCL44" s="46"/>
      <c r="GCM44" s="46"/>
      <c r="GCN44" s="46"/>
      <c r="GCO44" s="46"/>
      <c r="GCP44" s="46"/>
      <c r="GCQ44" s="46"/>
      <c r="GCR44" s="46"/>
      <c r="GCS44" s="46"/>
      <c r="GCT44" s="46"/>
      <c r="GCU44" s="46"/>
      <c r="GCV44" s="46"/>
      <c r="GCW44" s="46"/>
      <c r="GCX44" s="46"/>
      <c r="GCY44" s="46"/>
      <c r="GCZ44" s="46"/>
      <c r="GDA44" s="46"/>
      <c r="GDB44" s="46"/>
      <c r="GDC44" s="46"/>
      <c r="GDD44" s="46"/>
      <c r="GDE44" s="46"/>
      <c r="GDF44" s="46"/>
      <c r="GDG44" s="46"/>
      <c r="GDH44" s="46"/>
      <c r="GDI44" s="46"/>
      <c r="GDJ44" s="46"/>
      <c r="GDK44" s="46"/>
      <c r="GDL44" s="46"/>
      <c r="GDM44" s="46"/>
      <c r="GDN44" s="46"/>
      <c r="GDO44" s="46"/>
      <c r="GDP44" s="46"/>
      <c r="GDQ44" s="46"/>
      <c r="GDR44" s="46"/>
      <c r="GDS44" s="46"/>
      <c r="GDT44" s="46"/>
      <c r="GDU44" s="46"/>
      <c r="GDV44" s="46"/>
      <c r="GDW44" s="46"/>
      <c r="GDX44" s="46"/>
      <c r="GDY44" s="46"/>
      <c r="GDZ44" s="46"/>
      <c r="GEA44" s="46"/>
      <c r="GEB44" s="46"/>
      <c r="GEC44" s="46"/>
      <c r="GED44" s="46"/>
      <c r="GEE44" s="46"/>
      <c r="GEF44" s="46"/>
      <c r="GEG44" s="46"/>
      <c r="GEH44" s="46"/>
      <c r="GEI44" s="46"/>
      <c r="GEJ44" s="46"/>
      <c r="GEK44" s="46"/>
      <c r="GEL44" s="46"/>
      <c r="GEM44" s="46"/>
      <c r="GEN44" s="46"/>
      <c r="GEO44" s="46"/>
      <c r="GEP44" s="46"/>
      <c r="GEQ44" s="46"/>
      <c r="GER44" s="46"/>
      <c r="GES44" s="46"/>
      <c r="GET44" s="46"/>
      <c r="GEU44" s="46"/>
      <c r="GEV44" s="46"/>
      <c r="GEW44" s="46"/>
      <c r="GEX44" s="46"/>
      <c r="GEY44" s="46"/>
      <c r="GEZ44" s="46"/>
      <c r="GFA44" s="46"/>
      <c r="GFB44" s="46"/>
      <c r="GFC44" s="46"/>
      <c r="GFD44" s="46"/>
      <c r="GFE44" s="46"/>
      <c r="GFF44" s="46"/>
      <c r="GFG44" s="46"/>
      <c r="GFH44" s="46"/>
      <c r="GFI44" s="46"/>
      <c r="GFJ44" s="46"/>
      <c r="GFK44" s="46"/>
      <c r="GFL44" s="46"/>
      <c r="GFM44" s="46"/>
      <c r="GFN44" s="46"/>
      <c r="GFO44" s="46"/>
      <c r="GFP44" s="46"/>
      <c r="GFQ44" s="46"/>
      <c r="GFR44" s="46"/>
      <c r="GFS44" s="46"/>
      <c r="GFT44" s="46"/>
      <c r="GFU44" s="46"/>
      <c r="GFV44" s="46"/>
      <c r="GFW44" s="46"/>
      <c r="GFX44" s="46"/>
      <c r="GFY44" s="46"/>
      <c r="GFZ44" s="46"/>
      <c r="GGA44" s="46"/>
      <c r="GGB44" s="46"/>
      <c r="GGC44" s="46"/>
      <c r="GGD44" s="46"/>
      <c r="GGE44" s="46"/>
      <c r="GGF44" s="46"/>
      <c r="GGG44" s="46"/>
      <c r="GGH44" s="46"/>
      <c r="GGI44" s="46"/>
      <c r="GGJ44" s="46"/>
      <c r="GGK44" s="46"/>
      <c r="GGL44" s="46"/>
      <c r="GGM44" s="46"/>
      <c r="GGN44" s="46"/>
      <c r="GGO44" s="46"/>
      <c r="GGP44" s="46"/>
      <c r="GGQ44" s="46"/>
      <c r="GGR44" s="46"/>
      <c r="GGS44" s="46"/>
      <c r="GGT44" s="46"/>
      <c r="GGU44" s="46"/>
      <c r="GGV44" s="46"/>
      <c r="GGW44" s="46"/>
      <c r="GGX44" s="46"/>
      <c r="GGY44" s="46"/>
      <c r="GGZ44" s="46"/>
      <c r="GHA44" s="46"/>
      <c r="GHB44" s="46"/>
      <c r="GHC44" s="46"/>
      <c r="GHD44" s="46"/>
      <c r="GHE44" s="46"/>
      <c r="GHF44" s="46"/>
      <c r="GHG44" s="46"/>
      <c r="GHH44" s="46"/>
      <c r="GHI44" s="46"/>
      <c r="GHJ44" s="46"/>
      <c r="GHK44" s="46"/>
      <c r="GHL44" s="46"/>
      <c r="GHM44" s="46"/>
      <c r="GHN44" s="46"/>
      <c r="GHO44" s="46"/>
      <c r="GHP44" s="46"/>
      <c r="GHQ44" s="46"/>
      <c r="GHR44" s="46"/>
      <c r="GHS44" s="46"/>
      <c r="GHT44" s="46"/>
      <c r="GHU44" s="46"/>
      <c r="GHV44" s="46"/>
      <c r="GHW44" s="46"/>
      <c r="GHX44" s="46"/>
      <c r="GHY44" s="46"/>
      <c r="GHZ44" s="46"/>
      <c r="GIA44" s="46"/>
      <c r="GIB44" s="46"/>
      <c r="GIC44" s="46"/>
      <c r="GID44" s="46"/>
      <c r="GIE44" s="46"/>
      <c r="GIF44" s="46"/>
      <c r="GIG44" s="46"/>
      <c r="GIH44" s="46"/>
      <c r="GII44" s="46"/>
      <c r="GIJ44" s="46"/>
      <c r="GIK44" s="46"/>
      <c r="GIL44" s="46"/>
      <c r="GIM44" s="46"/>
      <c r="GIN44" s="46"/>
      <c r="GIO44" s="46"/>
      <c r="GIP44" s="46"/>
      <c r="GIQ44" s="46"/>
      <c r="GIR44" s="46"/>
      <c r="GIS44" s="46"/>
      <c r="GIT44" s="46"/>
      <c r="GIU44" s="46"/>
      <c r="GIV44" s="46"/>
      <c r="GIW44" s="46"/>
      <c r="GIX44" s="46"/>
      <c r="GIY44" s="46"/>
      <c r="GIZ44" s="46"/>
      <c r="GJA44" s="46"/>
      <c r="GJB44" s="46"/>
      <c r="GJC44" s="46"/>
      <c r="GJD44" s="46"/>
      <c r="GJE44" s="46"/>
      <c r="GJF44" s="46"/>
      <c r="GJG44" s="46"/>
      <c r="GJH44" s="46"/>
      <c r="GJI44" s="46"/>
      <c r="GJJ44" s="46"/>
      <c r="GJK44" s="46"/>
      <c r="GJL44" s="46"/>
      <c r="GJM44" s="46"/>
      <c r="GJN44" s="46"/>
      <c r="GJO44" s="46"/>
      <c r="GJP44" s="46"/>
      <c r="GJQ44" s="46"/>
      <c r="GJR44" s="46"/>
      <c r="GJS44" s="46"/>
      <c r="GJT44" s="46"/>
      <c r="GJU44" s="46"/>
      <c r="GJV44" s="46"/>
      <c r="GJW44" s="46"/>
      <c r="GJX44" s="46"/>
      <c r="GJY44" s="46"/>
      <c r="GJZ44" s="46"/>
      <c r="GKA44" s="46"/>
      <c r="GKB44" s="46"/>
      <c r="GKC44" s="46"/>
      <c r="GKD44" s="46"/>
      <c r="GKE44" s="46"/>
      <c r="GKF44" s="46"/>
      <c r="GKG44" s="46"/>
      <c r="GKH44" s="46"/>
      <c r="GKI44" s="46"/>
      <c r="GKJ44" s="46"/>
      <c r="GKK44" s="46"/>
      <c r="GKL44" s="46"/>
      <c r="GKM44" s="46"/>
      <c r="GKN44" s="46"/>
      <c r="GKO44" s="46"/>
      <c r="GKP44" s="46"/>
      <c r="GKQ44" s="46"/>
      <c r="GKR44" s="46"/>
      <c r="GKS44" s="46"/>
      <c r="GKT44" s="46"/>
      <c r="GKU44" s="46"/>
      <c r="GKV44" s="46"/>
      <c r="GKW44" s="46"/>
      <c r="GKX44" s="46"/>
      <c r="GKY44" s="46"/>
      <c r="GKZ44" s="46"/>
      <c r="GLA44" s="46"/>
      <c r="GLB44" s="46"/>
      <c r="GLC44" s="46"/>
      <c r="GLD44" s="46"/>
      <c r="GLE44" s="46"/>
      <c r="GLF44" s="46"/>
      <c r="GLG44" s="46"/>
      <c r="GLH44" s="46"/>
      <c r="GLI44" s="46"/>
      <c r="GLJ44" s="46"/>
      <c r="GLK44" s="46"/>
      <c r="GLL44" s="46"/>
      <c r="GLM44" s="46"/>
      <c r="GLN44" s="46"/>
      <c r="GLO44" s="46"/>
      <c r="GLP44" s="46"/>
      <c r="GLQ44" s="46"/>
      <c r="GLR44" s="46"/>
      <c r="GLS44" s="46"/>
      <c r="GLT44" s="46"/>
      <c r="GLU44" s="46"/>
      <c r="GLV44" s="46"/>
      <c r="GLW44" s="46"/>
      <c r="GLX44" s="46"/>
      <c r="GLY44" s="46"/>
      <c r="GLZ44" s="46"/>
      <c r="GMA44" s="46"/>
      <c r="GMB44" s="46"/>
      <c r="GMC44" s="46"/>
      <c r="GMD44" s="46"/>
      <c r="GME44" s="46"/>
      <c r="GMF44" s="46"/>
      <c r="GMG44" s="46"/>
      <c r="GMH44" s="46"/>
      <c r="GMI44" s="46"/>
      <c r="GMJ44" s="46"/>
      <c r="GMK44" s="46"/>
      <c r="GML44" s="46"/>
      <c r="GMM44" s="46"/>
      <c r="GMN44" s="46"/>
      <c r="GMO44" s="46"/>
      <c r="GMP44" s="46"/>
      <c r="GMQ44" s="46"/>
      <c r="GMR44" s="46"/>
      <c r="GMS44" s="46"/>
      <c r="GMT44" s="46"/>
      <c r="GMU44" s="46"/>
      <c r="GMV44" s="46"/>
      <c r="GMW44" s="46"/>
      <c r="GMX44" s="46"/>
      <c r="GMY44" s="46"/>
      <c r="GMZ44" s="46"/>
      <c r="GNA44" s="46"/>
      <c r="GNB44" s="46"/>
      <c r="GNC44" s="46"/>
      <c r="GND44" s="46"/>
      <c r="GNE44" s="46"/>
      <c r="GNF44" s="46"/>
      <c r="GNG44" s="46"/>
      <c r="GNH44" s="46"/>
      <c r="GNI44" s="46"/>
      <c r="GNJ44" s="46"/>
      <c r="GNK44" s="46"/>
      <c r="GNL44" s="46"/>
      <c r="GNM44" s="46"/>
      <c r="GNN44" s="46"/>
      <c r="GNO44" s="46"/>
      <c r="GNP44" s="46"/>
      <c r="GNQ44" s="46"/>
      <c r="GNR44" s="46"/>
      <c r="GNS44" s="46"/>
      <c r="GNT44" s="46"/>
      <c r="GNU44" s="46"/>
      <c r="GNV44" s="46"/>
      <c r="GNW44" s="46"/>
      <c r="GNX44" s="46"/>
      <c r="GNY44" s="46"/>
      <c r="GNZ44" s="46"/>
      <c r="GOA44" s="46"/>
      <c r="GOB44" s="46"/>
      <c r="GOC44" s="46"/>
      <c r="GOD44" s="46"/>
      <c r="GOE44" s="46"/>
      <c r="GOF44" s="46"/>
      <c r="GOG44" s="46"/>
      <c r="GOH44" s="46"/>
      <c r="GOI44" s="46"/>
      <c r="GOJ44" s="46"/>
      <c r="GOK44" s="46"/>
      <c r="GOL44" s="46"/>
      <c r="GOM44" s="46"/>
      <c r="GON44" s="46"/>
      <c r="GOO44" s="46"/>
      <c r="GOP44" s="46"/>
      <c r="GOQ44" s="46"/>
      <c r="GOR44" s="46"/>
      <c r="GOS44" s="46"/>
      <c r="GOT44" s="46"/>
      <c r="GOU44" s="46"/>
      <c r="GOV44" s="46"/>
      <c r="GOW44" s="46"/>
      <c r="GOX44" s="46"/>
      <c r="GOY44" s="46"/>
      <c r="GOZ44" s="46"/>
      <c r="GPA44" s="46"/>
      <c r="GPB44" s="46"/>
      <c r="GPC44" s="46"/>
      <c r="GPD44" s="46"/>
      <c r="GPE44" s="46"/>
      <c r="GPF44" s="46"/>
      <c r="GPG44" s="46"/>
      <c r="GPH44" s="46"/>
      <c r="GPI44" s="46"/>
      <c r="GPJ44" s="46"/>
      <c r="GPK44" s="46"/>
      <c r="GPL44" s="46"/>
      <c r="GPM44" s="46"/>
      <c r="GPN44" s="46"/>
      <c r="GPO44" s="46"/>
      <c r="GPP44" s="46"/>
      <c r="GPQ44" s="46"/>
      <c r="GPR44" s="46"/>
      <c r="GPS44" s="46"/>
      <c r="GPT44" s="46"/>
      <c r="GPU44" s="46"/>
      <c r="GPV44" s="46"/>
      <c r="GPW44" s="46"/>
      <c r="GPX44" s="46"/>
      <c r="GPY44" s="46"/>
      <c r="GPZ44" s="46"/>
      <c r="GQA44" s="46"/>
      <c r="GQB44" s="46"/>
      <c r="GQC44" s="46"/>
      <c r="GQD44" s="46"/>
      <c r="GQE44" s="46"/>
      <c r="GQF44" s="46"/>
      <c r="GQG44" s="46"/>
      <c r="GQH44" s="46"/>
      <c r="GQI44" s="46"/>
      <c r="GQJ44" s="46"/>
      <c r="GQK44" s="46"/>
      <c r="GQL44" s="46"/>
      <c r="GQM44" s="46"/>
      <c r="GQN44" s="46"/>
      <c r="GQO44" s="46"/>
      <c r="GQP44" s="46"/>
      <c r="GQQ44" s="46"/>
      <c r="GQR44" s="46"/>
      <c r="GQS44" s="46"/>
      <c r="GQT44" s="46"/>
      <c r="GQU44" s="46"/>
      <c r="GQV44" s="46"/>
      <c r="GQW44" s="46"/>
      <c r="GQX44" s="46"/>
      <c r="GQY44" s="46"/>
      <c r="GQZ44" s="46"/>
      <c r="GRA44" s="46"/>
      <c r="GRB44" s="46"/>
      <c r="GRC44" s="46"/>
      <c r="GRD44" s="46"/>
      <c r="GRE44" s="46"/>
      <c r="GRF44" s="46"/>
      <c r="GRG44" s="46"/>
      <c r="GRH44" s="46"/>
      <c r="GRI44" s="46"/>
      <c r="GRJ44" s="46"/>
      <c r="GRK44" s="46"/>
      <c r="GRL44" s="46"/>
      <c r="GRM44" s="46"/>
      <c r="GRN44" s="46"/>
      <c r="GRO44" s="46"/>
      <c r="GRP44" s="46"/>
      <c r="GRQ44" s="46"/>
      <c r="GRR44" s="46"/>
      <c r="GRS44" s="46"/>
      <c r="GRT44" s="46"/>
      <c r="GRU44" s="46"/>
      <c r="GRV44" s="46"/>
      <c r="GRW44" s="46"/>
      <c r="GRX44" s="46"/>
      <c r="GRY44" s="46"/>
      <c r="GRZ44" s="46"/>
      <c r="GSA44" s="46"/>
      <c r="GSB44" s="46"/>
      <c r="GSC44" s="46"/>
      <c r="GSD44" s="46"/>
      <c r="GSE44" s="46"/>
      <c r="GSF44" s="46"/>
      <c r="GSG44" s="46"/>
      <c r="GSH44" s="46"/>
      <c r="GSI44" s="46"/>
      <c r="GSJ44" s="46"/>
      <c r="GSK44" s="46"/>
      <c r="GSL44" s="46"/>
      <c r="GSM44" s="46"/>
      <c r="GSN44" s="46"/>
      <c r="GSO44" s="46"/>
      <c r="GSP44" s="46"/>
      <c r="GSQ44" s="46"/>
      <c r="GSR44" s="46"/>
      <c r="GSS44" s="46"/>
      <c r="GST44" s="46"/>
      <c r="GSU44" s="46"/>
      <c r="GSV44" s="46"/>
      <c r="GSW44" s="46"/>
      <c r="GSX44" s="46"/>
      <c r="GSY44" s="46"/>
      <c r="GSZ44" s="46"/>
      <c r="GTA44" s="46"/>
      <c r="GTB44" s="46"/>
      <c r="GTC44" s="46"/>
      <c r="GTD44" s="46"/>
      <c r="GTE44" s="46"/>
      <c r="GTF44" s="46"/>
      <c r="GTG44" s="46"/>
      <c r="GTH44" s="46"/>
      <c r="GTI44" s="46"/>
      <c r="GTJ44" s="46"/>
      <c r="GTK44" s="46"/>
      <c r="GTL44" s="46"/>
      <c r="GTM44" s="46"/>
      <c r="GTN44" s="46"/>
      <c r="GTO44" s="46"/>
      <c r="GTP44" s="46"/>
      <c r="GTQ44" s="46"/>
      <c r="GTR44" s="46"/>
      <c r="GTS44" s="46"/>
      <c r="GTT44" s="46"/>
      <c r="GTU44" s="46"/>
      <c r="GTV44" s="46"/>
      <c r="GTW44" s="46"/>
      <c r="GTX44" s="46"/>
      <c r="GTY44" s="46"/>
      <c r="GTZ44" s="46"/>
      <c r="GUA44" s="46"/>
      <c r="GUB44" s="46"/>
      <c r="GUC44" s="46"/>
      <c r="GUD44" s="46"/>
      <c r="GUE44" s="46"/>
      <c r="GUF44" s="46"/>
      <c r="GUG44" s="46"/>
      <c r="GUH44" s="46"/>
      <c r="GUI44" s="46"/>
      <c r="GUJ44" s="46"/>
      <c r="GUK44" s="46"/>
      <c r="GUL44" s="46"/>
      <c r="GUM44" s="46"/>
      <c r="GUN44" s="46"/>
      <c r="GUO44" s="46"/>
      <c r="GUP44" s="46"/>
      <c r="GUQ44" s="46"/>
      <c r="GUR44" s="46"/>
      <c r="GUS44" s="46"/>
      <c r="GUT44" s="46"/>
      <c r="GUU44" s="46"/>
      <c r="GUV44" s="46"/>
      <c r="GUW44" s="46"/>
      <c r="GUX44" s="46"/>
      <c r="GUY44" s="46"/>
      <c r="GUZ44" s="46"/>
      <c r="GVA44" s="46"/>
      <c r="GVB44" s="46"/>
      <c r="GVC44" s="46"/>
      <c r="GVD44" s="46"/>
      <c r="GVE44" s="46"/>
      <c r="GVF44" s="46"/>
      <c r="GVG44" s="46"/>
      <c r="GVH44" s="46"/>
      <c r="GVI44" s="46"/>
      <c r="GVJ44" s="46"/>
      <c r="GVK44" s="46"/>
      <c r="GVL44" s="46"/>
      <c r="GVM44" s="46"/>
      <c r="GVN44" s="46"/>
      <c r="GVO44" s="46"/>
      <c r="GVP44" s="46"/>
      <c r="GVQ44" s="46"/>
      <c r="GVR44" s="46"/>
      <c r="GVS44" s="46"/>
      <c r="GVT44" s="46"/>
      <c r="GVU44" s="46"/>
      <c r="GVV44" s="46"/>
      <c r="GVW44" s="46"/>
      <c r="GVX44" s="46"/>
      <c r="GVY44" s="46"/>
      <c r="GVZ44" s="46"/>
      <c r="GWA44" s="46"/>
      <c r="GWB44" s="46"/>
      <c r="GWC44" s="46"/>
      <c r="GWD44" s="46"/>
      <c r="GWE44" s="46"/>
      <c r="GWF44" s="46"/>
      <c r="GWG44" s="46"/>
      <c r="GWH44" s="46"/>
      <c r="GWI44" s="46"/>
      <c r="GWJ44" s="46"/>
      <c r="GWK44" s="46"/>
      <c r="GWL44" s="46"/>
      <c r="GWM44" s="46"/>
      <c r="GWN44" s="46"/>
      <c r="GWO44" s="46"/>
      <c r="GWP44" s="46"/>
      <c r="GWQ44" s="46"/>
      <c r="GWR44" s="46"/>
      <c r="GWS44" s="46"/>
      <c r="GWT44" s="46"/>
      <c r="GWU44" s="46"/>
      <c r="GWV44" s="46"/>
      <c r="GWW44" s="46"/>
      <c r="GWX44" s="46"/>
      <c r="GWY44" s="46"/>
      <c r="GWZ44" s="46"/>
      <c r="GXA44" s="46"/>
      <c r="GXB44" s="46"/>
      <c r="GXC44" s="46"/>
      <c r="GXD44" s="46"/>
      <c r="GXE44" s="46"/>
      <c r="GXF44" s="46"/>
      <c r="GXG44" s="46"/>
      <c r="GXH44" s="46"/>
      <c r="GXI44" s="46"/>
      <c r="GXJ44" s="46"/>
      <c r="GXK44" s="46"/>
      <c r="GXL44" s="46"/>
      <c r="GXM44" s="46"/>
      <c r="GXN44" s="46"/>
      <c r="GXO44" s="46"/>
      <c r="GXP44" s="46"/>
      <c r="GXQ44" s="46"/>
      <c r="GXR44" s="46"/>
      <c r="GXS44" s="46"/>
      <c r="GXT44" s="46"/>
      <c r="GXU44" s="46"/>
      <c r="GXV44" s="46"/>
      <c r="GXW44" s="46"/>
      <c r="GXX44" s="46"/>
      <c r="GXY44" s="46"/>
      <c r="GXZ44" s="46"/>
      <c r="GYA44" s="46"/>
      <c r="GYB44" s="46"/>
      <c r="GYC44" s="46"/>
      <c r="GYD44" s="46"/>
      <c r="GYE44" s="46"/>
      <c r="GYF44" s="46"/>
      <c r="GYG44" s="46"/>
      <c r="GYH44" s="46"/>
      <c r="GYI44" s="46"/>
      <c r="GYJ44" s="46"/>
      <c r="GYK44" s="46"/>
      <c r="GYL44" s="46"/>
      <c r="GYM44" s="46"/>
      <c r="GYN44" s="46"/>
      <c r="GYO44" s="46"/>
      <c r="GYP44" s="46"/>
      <c r="GYQ44" s="46"/>
      <c r="GYR44" s="46"/>
      <c r="GYS44" s="46"/>
      <c r="GYT44" s="46"/>
      <c r="GYU44" s="46"/>
      <c r="GYV44" s="46"/>
      <c r="GYW44" s="46"/>
      <c r="GYX44" s="46"/>
      <c r="GYY44" s="46"/>
      <c r="GYZ44" s="46"/>
      <c r="GZA44" s="46"/>
      <c r="GZB44" s="46"/>
      <c r="GZC44" s="46"/>
      <c r="GZD44" s="46"/>
      <c r="GZE44" s="46"/>
      <c r="GZF44" s="46"/>
      <c r="GZG44" s="46"/>
      <c r="GZH44" s="46"/>
      <c r="GZI44" s="46"/>
      <c r="GZJ44" s="46"/>
      <c r="GZK44" s="46"/>
      <c r="GZL44" s="46"/>
      <c r="GZM44" s="46"/>
      <c r="GZN44" s="46"/>
      <c r="GZO44" s="46"/>
      <c r="GZP44" s="46"/>
      <c r="GZQ44" s="46"/>
      <c r="GZR44" s="46"/>
      <c r="GZS44" s="46"/>
      <c r="GZT44" s="46"/>
      <c r="GZU44" s="46"/>
      <c r="GZV44" s="46"/>
      <c r="GZW44" s="46"/>
      <c r="GZX44" s="46"/>
      <c r="GZY44" s="46"/>
      <c r="GZZ44" s="46"/>
      <c r="HAA44" s="46"/>
      <c r="HAB44" s="46"/>
      <c r="HAC44" s="46"/>
      <c r="HAD44" s="46"/>
      <c r="HAE44" s="46"/>
      <c r="HAF44" s="46"/>
      <c r="HAG44" s="46"/>
      <c r="HAH44" s="46"/>
      <c r="HAI44" s="46"/>
      <c r="HAJ44" s="46"/>
      <c r="HAK44" s="46"/>
      <c r="HAL44" s="46"/>
      <c r="HAM44" s="46"/>
      <c r="HAN44" s="46"/>
      <c r="HAO44" s="46"/>
      <c r="HAP44" s="46"/>
      <c r="HAQ44" s="46"/>
      <c r="HAR44" s="46"/>
      <c r="HAS44" s="46"/>
      <c r="HAT44" s="46"/>
      <c r="HAU44" s="46"/>
      <c r="HAV44" s="46"/>
      <c r="HAW44" s="46"/>
      <c r="HAX44" s="46"/>
      <c r="HAY44" s="46"/>
      <c r="HAZ44" s="46"/>
      <c r="HBA44" s="46"/>
      <c r="HBB44" s="46"/>
      <c r="HBC44" s="46"/>
      <c r="HBD44" s="46"/>
      <c r="HBE44" s="46"/>
      <c r="HBF44" s="46"/>
      <c r="HBG44" s="46"/>
      <c r="HBH44" s="46"/>
      <c r="HBI44" s="46"/>
      <c r="HBJ44" s="46"/>
      <c r="HBK44" s="46"/>
      <c r="HBL44" s="46"/>
      <c r="HBM44" s="46"/>
      <c r="HBN44" s="46"/>
      <c r="HBO44" s="46"/>
      <c r="HBP44" s="46"/>
      <c r="HBQ44" s="46"/>
      <c r="HBR44" s="46"/>
      <c r="HBS44" s="46"/>
      <c r="HBT44" s="46"/>
      <c r="HBU44" s="46"/>
      <c r="HBV44" s="46"/>
      <c r="HBW44" s="46"/>
      <c r="HBX44" s="46"/>
      <c r="HBY44" s="46"/>
      <c r="HBZ44" s="46"/>
      <c r="HCA44" s="46"/>
      <c r="HCB44" s="46"/>
      <c r="HCC44" s="46"/>
      <c r="HCD44" s="46"/>
      <c r="HCE44" s="46"/>
      <c r="HCF44" s="46"/>
      <c r="HCG44" s="46"/>
      <c r="HCH44" s="46"/>
      <c r="HCI44" s="46"/>
      <c r="HCJ44" s="46"/>
      <c r="HCK44" s="46"/>
      <c r="HCL44" s="46"/>
      <c r="HCM44" s="46"/>
      <c r="HCN44" s="46"/>
      <c r="HCO44" s="46"/>
      <c r="HCP44" s="46"/>
      <c r="HCQ44" s="46"/>
      <c r="HCR44" s="46"/>
      <c r="HCS44" s="46"/>
      <c r="HCT44" s="46"/>
      <c r="HCU44" s="46"/>
      <c r="HCV44" s="46"/>
      <c r="HCW44" s="46"/>
      <c r="HCX44" s="46"/>
      <c r="HCY44" s="46"/>
      <c r="HCZ44" s="46"/>
      <c r="HDA44" s="46"/>
      <c r="HDB44" s="46"/>
      <c r="HDC44" s="46"/>
      <c r="HDD44" s="46"/>
      <c r="HDE44" s="46"/>
      <c r="HDF44" s="46"/>
      <c r="HDG44" s="46"/>
      <c r="HDH44" s="46"/>
      <c r="HDI44" s="46"/>
      <c r="HDJ44" s="46"/>
      <c r="HDK44" s="46"/>
      <c r="HDL44" s="46"/>
      <c r="HDM44" s="46"/>
      <c r="HDN44" s="46"/>
      <c r="HDO44" s="46"/>
      <c r="HDP44" s="46"/>
      <c r="HDQ44" s="46"/>
      <c r="HDR44" s="46"/>
      <c r="HDS44" s="46"/>
      <c r="HDT44" s="46"/>
      <c r="HDU44" s="46"/>
      <c r="HDV44" s="46"/>
      <c r="HDW44" s="46"/>
      <c r="HDX44" s="46"/>
      <c r="HDY44" s="46"/>
      <c r="HDZ44" s="46"/>
      <c r="HEA44" s="46"/>
      <c r="HEB44" s="46"/>
      <c r="HEC44" s="46"/>
      <c r="HED44" s="46"/>
      <c r="HEE44" s="46"/>
      <c r="HEF44" s="46"/>
      <c r="HEG44" s="46"/>
      <c r="HEH44" s="46"/>
      <c r="HEI44" s="46"/>
      <c r="HEJ44" s="46"/>
      <c r="HEK44" s="46"/>
      <c r="HEL44" s="46"/>
      <c r="HEM44" s="46"/>
      <c r="HEN44" s="46"/>
      <c r="HEO44" s="46"/>
      <c r="HEP44" s="46"/>
      <c r="HEQ44" s="46"/>
      <c r="HER44" s="46"/>
      <c r="HES44" s="46"/>
      <c r="HET44" s="46"/>
      <c r="HEU44" s="46"/>
      <c r="HEV44" s="46"/>
      <c r="HEW44" s="46"/>
      <c r="HEX44" s="46"/>
      <c r="HEY44" s="46"/>
      <c r="HEZ44" s="46"/>
      <c r="HFA44" s="46"/>
      <c r="HFB44" s="46"/>
      <c r="HFC44" s="46"/>
      <c r="HFD44" s="46"/>
      <c r="HFE44" s="46"/>
      <c r="HFF44" s="46"/>
      <c r="HFG44" s="46"/>
      <c r="HFH44" s="46"/>
      <c r="HFI44" s="46"/>
      <c r="HFJ44" s="46"/>
      <c r="HFK44" s="46"/>
      <c r="HFL44" s="46"/>
      <c r="HFM44" s="46"/>
      <c r="HFN44" s="46"/>
      <c r="HFO44" s="46"/>
      <c r="HFP44" s="46"/>
      <c r="HFQ44" s="46"/>
      <c r="HFR44" s="46"/>
      <c r="HFS44" s="46"/>
      <c r="HFT44" s="46"/>
      <c r="HFU44" s="46"/>
      <c r="HFV44" s="46"/>
      <c r="HFW44" s="46"/>
      <c r="HFX44" s="46"/>
      <c r="HFY44" s="46"/>
      <c r="HFZ44" s="46"/>
      <c r="HGA44" s="46"/>
      <c r="HGB44" s="46"/>
      <c r="HGC44" s="46"/>
      <c r="HGD44" s="46"/>
      <c r="HGE44" s="46"/>
      <c r="HGF44" s="46"/>
      <c r="HGG44" s="46"/>
      <c r="HGH44" s="46"/>
      <c r="HGI44" s="46"/>
      <c r="HGJ44" s="46"/>
      <c r="HGK44" s="46"/>
      <c r="HGL44" s="46"/>
      <c r="HGM44" s="46"/>
      <c r="HGN44" s="46"/>
      <c r="HGO44" s="46"/>
      <c r="HGP44" s="46"/>
      <c r="HGQ44" s="46"/>
      <c r="HGR44" s="46"/>
      <c r="HGS44" s="46"/>
      <c r="HGT44" s="46"/>
      <c r="HGU44" s="46"/>
      <c r="HGV44" s="46"/>
      <c r="HGW44" s="46"/>
      <c r="HGX44" s="46"/>
      <c r="HGY44" s="46"/>
      <c r="HGZ44" s="46"/>
      <c r="HHA44" s="46"/>
      <c r="HHB44" s="46"/>
      <c r="HHC44" s="46"/>
      <c r="HHD44" s="46"/>
      <c r="HHE44" s="46"/>
      <c r="HHF44" s="46"/>
      <c r="HHG44" s="46"/>
      <c r="HHH44" s="46"/>
      <c r="HHI44" s="46"/>
      <c r="HHJ44" s="46"/>
      <c r="HHK44" s="46"/>
      <c r="HHL44" s="46"/>
      <c r="HHM44" s="46"/>
      <c r="HHN44" s="46"/>
      <c r="HHO44" s="46"/>
      <c r="HHP44" s="46"/>
      <c r="HHQ44" s="46"/>
      <c r="HHR44" s="46"/>
      <c r="HHS44" s="46"/>
      <c r="HHT44" s="46"/>
      <c r="HHU44" s="46"/>
      <c r="HHV44" s="46"/>
      <c r="HHW44" s="46"/>
      <c r="HHX44" s="46"/>
      <c r="HHY44" s="46"/>
      <c r="HHZ44" s="46"/>
      <c r="HIA44" s="46"/>
      <c r="HIB44" s="46"/>
      <c r="HIC44" s="46"/>
      <c r="HID44" s="46"/>
      <c r="HIE44" s="46"/>
      <c r="HIF44" s="46"/>
      <c r="HIG44" s="46"/>
      <c r="HIH44" s="46"/>
      <c r="HII44" s="46"/>
      <c r="HIJ44" s="46"/>
      <c r="HIK44" s="46"/>
      <c r="HIL44" s="46"/>
      <c r="HIM44" s="46"/>
      <c r="HIN44" s="46"/>
      <c r="HIO44" s="46"/>
      <c r="HIP44" s="46"/>
      <c r="HIQ44" s="46"/>
      <c r="HIR44" s="46"/>
      <c r="HIS44" s="46"/>
      <c r="HIT44" s="46"/>
      <c r="HIU44" s="46"/>
      <c r="HIV44" s="46"/>
      <c r="HIW44" s="46"/>
      <c r="HIX44" s="46"/>
      <c r="HIY44" s="46"/>
      <c r="HIZ44" s="46"/>
      <c r="HJA44" s="46"/>
      <c r="HJB44" s="46"/>
      <c r="HJC44" s="46"/>
      <c r="HJD44" s="46"/>
      <c r="HJE44" s="46"/>
      <c r="HJF44" s="46"/>
      <c r="HJG44" s="46"/>
      <c r="HJH44" s="46"/>
      <c r="HJI44" s="46"/>
      <c r="HJJ44" s="46"/>
      <c r="HJK44" s="46"/>
      <c r="HJL44" s="46"/>
      <c r="HJM44" s="46"/>
      <c r="HJN44" s="46"/>
      <c r="HJO44" s="46"/>
      <c r="HJP44" s="46"/>
      <c r="HJQ44" s="46"/>
      <c r="HJR44" s="46"/>
      <c r="HJS44" s="46"/>
      <c r="HJT44" s="46"/>
      <c r="HJU44" s="46"/>
      <c r="HJV44" s="46"/>
      <c r="HJW44" s="46"/>
      <c r="HJX44" s="46"/>
      <c r="HJY44" s="46"/>
      <c r="HJZ44" s="46"/>
      <c r="HKA44" s="46"/>
      <c r="HKB44" s="46"/>
      <c r="HKC44" s="46"/>
      <c r="HKD44" s="46"/>
      <c r="HKE44" s="46"/>
      <c r="HKF44" s="46"/>
      <c r="HKG44" s="46"/>
      <c r="HKH44" s="46"/>
      <c r="HKI44" s="46"/>
      <c r="HKJ44" s="46"/>
      <c r="HKK44" s="46"/>
      <c r="HKL44" s="46"/>
      <c r="HKM44" s="46"/>
      <c r="HKN44" s="46"/>
      <c r="HKO44" s="46"/>
      <c r="HKP44" s="46"/>
      <c r="HKQ44" s="46"/>
      <c r="HKR44" s="46"/>
      <c r="HKS44" s="46"/>
      <c r="HKT44" s="46"/>
      <c r="HKU44" s="46"/>
      <c r="HKV44" s="46"/>
      <c r="HKW44" s="46"/>
      <c r="HKX44" s="46"/>
      <c r="HKY44" s="46"/>
      <c r="HKZ44" s="46"/>
      <c r="HLA44" s="46"/>
      <c r="HLB44" s="46"/>
      <c r="HLC44" s="46"/>
      <c r="HLD44" s="46"/>
      <c r="HLE44" s="46"/>
      <c r="HLF44" s="46"/>
      <c r="HLG44" s="46"/>
      <c r="HLH44" s="46"/>
      <c r="HLI44" s="46"/>
      <c r="HLJ44" s="46"/>
      <c r="HLK44" s="46"/>
      <c r="HLL44" s="46"/>
      <c r="HLM44" s="46"/>
      <c r="HLN44" s="46"/>
      <c r="HLO44" s="46"/>
      <c r="HLP44" s="46"/>
      <c r="HLQ44" s="46"/>
      <c r="HLR44" s="46"/>
      <c r="HLS44" s="46"/>
      <c r="HLT44" s="46"/>
      <c r="HLU44" s="46"/>
      <c r="HLV44" s="46"/>
      <c r="HLW44" s="46"/>
      <c r="HLX44" s="46"/>
      <c r="HLY44" s="46"/>
      <c r="HLZ44" s="46"/>
      <c r="HMA44" s="46"/>
      <c r="HMB44" s="46"/>
      <c r="HMC44" s="46"/>
      <c r="HMD44" s="46"/>
      <c r="HME44" s="46"/>
      <c r="HMF44" s="46"/>
      <c r="HMG44" s="46"/>
      <c r="HMH44" s="46"/>
      <c r="HMI44" s="46"/>
      <c r="HMJ44" s="46"/>
      <c r="HMK44" s="46"/>
      <c r="HML44" s="46"/>
      <c r="HMM44" s="46"/>
      <c r="HMN44" s="46"/>
      <c r="HMO44" s="46"/>
      <c r="HMP44" s="46"/>
      <c r="HMQ44" s="46"/>
      <c r="HMR44" s="46"/>
      <c r="HMS44" s="46"/>
      <c r="HMT44" s="46"/>
      <c r="HMU44" s="46"/>
      <c r="HMV44" s="46"/>
      <c r="HMW44" s="46"/>
      <c r="HMX44" s="46"/>
      <c r="HMY44" s="46"/>
      <c r="HMZ44" s="46"/>
      <c r="HNA44" s="46"/>
      <c r="HNB44" s="46"/>
      <c r="HNC44" s="46"/>
      <c r="HND44" s="46"/>
      <c r="HNE44" s="46"/>
      <c r="HNF44" s="46"/>
      <c r="HNG44" s="46"/>
      <c r="HNH44" s="46"/>
      <c r="HNI44" s="46"/>
      <c r="HNJ44" s="46"/>
      <c r="HNK44" s="46"/>
      <c r="HNL44" s="46"/>
      <c r="HNM44" s="46"/>
      <c r="HNN44" s="46"/>
      <c r="HNO44" s="46"/>
      <c r="HNP44" s="46"/>
      <c r="HNQ44" s="46"/>
      <c r="HNR44" s="46"/>
      <c r="HNS44" s="46"/>
      <c r="HNT44" s="46"/>
      <c r="HNU44" s="46"/>
      <c r="HNV44" s="46"/>
      <c r="HNW44" s="46"/>
      <c r="HNX44" s="46"/>
      <c r="HNY44" s="46"/>
      <c r="HNZ44" s="46"/>
      <c r="HOA44" s="46"/>
      <c r="HOB44" s="46"/>
      <c r="HOC44" s="46"/>
      <c r="HOD44" s="46"/>
      <c r="HOE44" s="46"/>
      <c r="HOF44" s="46"/>
      <c r="HOG44" s="46"/>
      <c r="HOH44" s="46"/>
      <c r="HOI44" s="46"/>
      <c r="HOJ44" s="46"/>
      <c r="HOK44" s="46"/>
      <c r="HOL44" s="46"/>
      <c r="HOM44" s="46"/>
      <c r="HON44" s="46"/>
      <c r="HOO44" s="46"/>
      <c r="HOP44" s="46"/>
      <c r="HOQ44" s="46"/>
      <c r="HOR44" s="46"/>
      <c r="HOS44" s="46"/>
      <c r="HOT44" s="46"/>
      <c r="HOU44" s="46"/>
      <c r="HOV44" s="46"/>
      <c r="HOW44" s="46"/>
      <c r="HOX44" s="46"/>
      <c r="HOY44" s="46"/>
      <c r="HOZ44" s="46"/>
      <c r="HPA44" s="46"/>
      <c r="HPB44" s="46"/>
      <c r="HPC44" s="46"/>
      <c r="HPD44" s="46"/>
      <c r="HPE44" s="46"/>
      <c r="HPF44" s="46"/>
      <c r="HPG44" s="46"/>
      <c r="HPH44" s="46"/>
      <c r="HPI44" s="46"/>
      <c r="HPJ44" s="46"/>
      <c r="HPK44" s="46"/>
      <c r="HPL44" s="46"/>
      <c r="HPM44" s="46"/>
      <c r="HPN44" s="46"/>
      <c r="HPO44" s="46"/>
      <c r="HPP44" s="46"/>
      <c r="HPQ44" s="46"/>
      <c r="HPR44" s="46"/>
      <c r="HPS44" s="46"/>
      <c r="HPT44" s="46"/>
      <c r="HPU44" s="46"/>
      <c r="HPV44" s="46"/>
      <c r="HPW44" s="46"/>
      <c r="HPX44" s="46"/>
      <c r="HPY44" s="46"/>
      <c r="HPZ44" s="46"/>
      <c r="HQA44" s="46"/>
      <c r="HQB44" s="46"/>
      <c r="HQC44" s="46"/>
      <c r="HQD44" s="46"/>
      <c r="HQE44" s="46"/>
      <c r="HQF44" s="46"/>
      <c r="HQG44" s="46"/>
      <c r="HQH44" s="46"/>
      <c r="HQI44" s="46"/>
      <c r="HQJ44" s="46"/>
      <c r="HQK44" s="46"/>
      <c r="HQL44" s="46"/>
      <c r="HQM44" s="46"/>
      <c r="HQN44" s="46"/>
      <c r="HQO44" s="46"/>
      <c r="HQP44" s="46"/>
      <c r="HQQ44" s="46"/>
      <c r="HQR44" s="46"/>
      <c r="HQS44" s="46"/>
      <c r="HQT44" s="46"/>
      <c r="HQU44" s="46"/>
      <c r="HQV44" s="46"/>
      <c r="HQW44" s="46"/>
      <c r="HQX44" s="46"/>
      <c r="HQY44" s="46"/>
      <c r="HQZ44" s="46"/>
      <c r="HRA44" s="46"/>
      <c r="HRB44" s="46"/>
      <c r="HRC44" s="46"/>
      <c r="HRD44" s="46"/>
      <c r="HRE44" s="46"/>
      <c r="HRF44" s="46"/>
      <c r="HRG44" s="46"/>
      <c r="HRH44" s="46"/>
      <c r="HRI44" s="46"/>
      <c r="HRJ44" s="46"/>
      <c r="HRK44" s="46"/>
      <c r="HRL44" s="46"/>
      <c r="HRM44" s="46"/>
      <c r="HRN44" s="46"/>
      <c r="HRO44" s="46"/>
      <c r="HRP44" s="46"/>
      <c r="HRQ44" s="46"/>
      <c r="HRR44" s="46"/>
      <c r="HRS44" s="46"/>
      <c r="HRT44" s="46"/>
      <c r="HRU44" s="46"/>
      <c r="HRV44" s="46"/>
      <c r="HRW44" s="46"/>
      <c r="HRX44" s="46"/>
      <c r="HRY44" s="46"/>
      <c r="HRZ44" s="46"/>
      <c r="HSA44" s="46"/>
      <c r="HSB44" s="46"/>
      <c r="HSC44" s="46"/>
      <c r="HSD44" s="46"/>
      <c r="HSE44" s="46"/>
      <c r="HSF44" s="46"/>
      <c r="HSG44" s="46"/>
      <c r="HSH44" s="46"/>
      <c r="HSI44" s="46"/>
      <c r="HSJ44" s="46"/>
      <c r="HSK44" s="46"/>
      <c r="HSL44" s="46"/>
      <c r="HSM44" s="46"/>
      <c r="HSN44" s="46"/>
      <c r="HSO44" s="46"/>
      <c r="HSP44" s="46"/>
      <c r="HSQ44" s="46"/>
      <c r="HSR44" s="46"/>
      <c r="HSS44" s="46"/>
      <c r="HST44" s="46"/>
      <c r="HSU44" s="46"/>
      <c r="HSV44" s="46"/>
      <c r="HSW44" s="46"/>
      <c r="HSX44" s="46"/>
      <c r="HSY44" s="46"/>
      <c r="HSZ44" s="46"/>
      <c r="HTA44" s="46"/>
      <c r="HTB44" s="46"/>
      <c r="HTC44" s="46"/>
      <c r="HTD44" s="46"/>
      <c r="HTE44" s="46"/>
      <c r="HTF44" s="46"/>
      <c r="HTG44" s="46"/>
      <c r="HTH44" s="46"/>
      <c r="HTI44" s="46"/>
      <c r="HTJ44" s="46"/>
      <c r="HTK44" s="46"/>
      <c r="HTL44" s="46"/>
      <c r="HTM44" s="46"/>
      <c r="HTN44" s="46"/>
      <c r="HTO44" s="46"/>
      <c r="HTP44" s="46"/>
      <c r="HTQ44" s="46"/>
      <c r="HTR44" s="46"/>
      <c r="HTS44" s="46"/>
      <c r="HTT44" s="46"/>
      <c r="HTU44" s="46"/>
      <c r="HTV44" s="46"/>
      <c r="HTW44" s="46"/>
      <c r="HTX44" s="46"/>
      <c r="HTY44" s="46"/>
      <c r="HTZ44" s="46"/>
      <c r="HUA44" s="46"/>
      <c r="HUB44" s="46"/>
      <c r="HUC44" s="46"/>
      <c r="HUD44" s="46"/>
      <c r="HUE44" s="46"/>
      <c r="HUF44" s="46"/>
      <c r="HUG44" s="46"/>
      <c r="HUH44" s="46"/>
      <c r="HUI44" s="46"/>
      <c r="HUJ44" s="46"/>
      <c r="HUK44" s="46"/>
      <c r="HUL44" s="46"/>
      <c r="HUM44" s="46"/>
      <c r="HUN44" s="46"/>
      <c r="HUO44" s="46"/>
      <c r="HUP44" s="46"/>
      <c r="HUQ44" s="46"/>
      <c r="HUR44" s="46"/>
      <c r="HUS44" s="46"/>
      <c r="HUT44" s="46"/>
      <c r="HUU44" s="46"/>
      <c r="HUV44" s="46"/>
      <c r="HUW44" s="46"/>
      <c r="HUX44" s="46"/>
      <c r="HUY44" s="46"/>
      <c r="HUZ44" s="46"/>
      <c r="HVA44" s="46"/>
      <c r="HVB44" s="46"/>
      <c r="HVC44" s="46"/>
      <c r="HVD44" s="46"/>
      <c r="HVE44" s="46"/>
      <c r="HVF44" s="46"/>
      <c r="HVG44" s="46"/>
      <c r="HVH44" s="46"/>
      <c r="HVI44" s="46"/>
      <c r="HVJ44" s="46"/>
      <c r="HVK44" s="46"/>
      <c r="HVL44" s="46"/>
      <c r="HVM44" s="46"/>
      <c r="HVN44" s="46"/>
      <c r="HVO44" s="46"/>
      <c r="HVP44" s="46"/>
      <c r="HVQ44" s="46"/>
      <c r="HVR44" s="46"/>
      <c r="HVS44" s="46"/>
      <c r="HVT44" s="46"/>
      <c r="HVU44" s="46"/>
      <c r="HVV44" s="46"/>
      <c r="HVW44" s="46"/>
      <c r="HVX44" s="46"/>
      <c r="HVY44" s="46"/>
      <c r="HVZ44" s="46"/>
      <c r="HWA44" s="46"/>
      <c r="HWB44" s="46"/>
      <c r="HWC44" s="46"/>
      <c r="HWD44" s="46"/>
      <c r="HWE44" s="46"/>
      <c r="HWF44" s="46"/>
      <c r="HWG44" s="46"/>
      <c r="HWH44" s="46"/>
      <c r="HWI44" s="46"/>
      <c r="HWJ44" s="46"/>
      <c r="HWK44" s="46"/>
      <c r="HWL44" s="46"/>
      <c r="HWM44" s="46"/>
      <c r="HWN44" s="46"/>
      <c r="HWO44" s="46"/>
      <c r="HWP44" s="46"/>
      <c r="HWQ44" s="46"/>
      <c r="HWR44" s="46"/>
      <c r="HWS44" s="46"/>
      <c r="HWT44" s="46"/>
      <c r="HWU44" s="46"/>
      <c r="HWV44" s="46"/>
      <c r="HWW44" s="46"/>
      <c r="HWX44" s="46"/>
      <c r="HWY44" s="46"/>
      <c r="HWZ44" s="46"/>
      <c r="HXA44" s="46"/>
      <c r="HXB44" s="46"/>
      <c r="HXC44" s="46"/>
      <c r="HXD44" s="46"/>
      <c r="HXE44" s="46"/>
      <c r="HXF44" s="46"/>
      <c r="HXG44" s="46"/>
      <c r="HXH44" s="46"/>
      <c r="HXI44" s="46"/>
      <c r="HXJ44" s="46"/>
      <c r="HXK44" s="46"/>
      <c r="HXL44" s="46"/>
      <c r="HXM44" s="46"/>
      <c r="HXN44" s="46"/>
      <c r="HXO44" s="46"/>
      <c r="HXP44" s="46"/>
      <c r="HXQ44" s="46"/>
      <c r="HXR44" s="46"/>
      <c r="HXS44" s="46"/>
      <c r="HXT44" s="46"/>
      <c r="HXU44" s="46"/>
      <c r="HXV44" s="46"/>
      <c r="HXW44" s="46"/>
      <c r="HXX44" s="46"/>
      <c r="HXY44" s="46"/>
      <c r="HXZ44" s="46"/>
      <c r="HYA44" s="46"/>
      <c r="HYB44" s="46"/>
      <c r="HYC44" s="46"/>
      <c r="HYD44" s="46"/>
      <c r="HYE44" s="46"/>
      <c r="HYF44" s="46"/>
      <c r="HYG44" s="46"/>
      <c r="HYH44" s="46"/>
      <c r="HYI44" s="46"/>
      <c r="HYJ44" s="46"/>
      <c r="HYK44" s="46"/>
      <c r="HYL44" s="46"/>
      <c r="HYM44" s="46"/>
      <c r="HYN44" s="46"/>
      <c r="HYO44" s="46"/>
      <c r="HYP44" s="46"/>
      <c r="HYQ44" s="46"/>
      <c r="HYR44" s="46"/>
      <c r="HYS44" s="46"/>
      <c r="HYT44" s="46"/>
      <c r="HYU44" s="46"/>
      <c r="HYV44" s="46"/>
      <c r="HYW44" s="46"/>
      <c r="HYX44" s="46"/>
      <c r="HYY44" s="46"/>
      <c r="HYZ44" s="46"/>
      <c r="HZA44" s="46"/>
      <c r="HZB44" s="46"/>
      <c r="HZC44" s="46"/>
      <c r="HZD44" s="46"/>
      <c r="HZE44" s="46"/>
      <c r="HZF44" s="46"/>
      <c r="HZG44" s="46"/>
      <c r="HZH44" s="46"/>
      <c r="HZI44" s="46"/>
      <c r="HZJ44" s="46"/>
      <c r="HZK44" s="46"/>
      <c r="HZL44" s="46"/>
      <c r="HZM44" s="46"/>
      <c r="HZN44" s="46"/>
      <c r="HZO44" s="46"/>
      <c r="HZP44" s="46"/>
      <c r="HZQ44" s="46"/>
      <c r="HZR44" s="46"/>
      <c r="HZS44" s="46"/>
      <c r="HZT44" s="46"/>
      <c r="HZU44" s="46"/>
      <c r="HZV44" s="46"/>
      <c r="HZW44" s="46"/>
      <c r="HZX44" s="46"/>
      <c r="HZY44" s="46"/>
      <c r="HZZ44" s="46"/>
      <c r="IAA44" s="46"/>
      <c r="IAB44" s="46"/>
      <c r="IAC44" s="46"/>
      <c r="IAD44" s="46"/>
      <c r="IAE44" s="46"/>
      <c r="IAF44" s="46"/>
      <c r="IAG44" s="46"/>
      <c r="IAH44" s="46"/>
      <c r="IAI44" s="46"/>
      <c r="IAJ44" s="46"/>
      <c r="IAK44" s="46"/>
      <c r="IAL44" s="46"/>
      <c r="IAM44" s="46"/>
      <c r="IAN44" s="46"/>
      <c r="IAO44" s="46"/>
      <c r="IAP44" s="46"/>
      <c r="IAQ44" s="46"/>
      <c r="IAR44" s="46"/>
      <c r="IAS44" s="46"/>
      <c r="IAT44" s="46"/>
      <c r="IAU44" s="46"/>
      <c r="IAV44" s="46"/>
      <c r="IAW44" s="46"/>
      <c r="IAX44" s="46"/>
      <c r="IAY44" s="46"/>
      <c r="IAZ44" s="46"/>
      <c r="IBA44" s="46"/>
      <c r="IBB44" s="46"/>
      <c r="IBC44" s="46"/>
      <c r="IBD44" s="46"/>
      <c r="IBE44" s="46"/>
      <c r="IBF44" s="46"/>
      <c r="IBG44" s="46"/>
      <c r="IBH44" s="46"/>
      <c r="IBI44" s="46"/>
      <c r="IBJ44" s="46"/>
      <c r="IBK44" s="46"/>
      <c r="IBL44" s="46"/>
      <c r="IBM44" s="46"/>
      <c r="IBN44" s="46"/>
      <c r="IBO44" s="46"/>
      <c r="IBP44" s="46"/>
      <c r="IBQ44" s="46"/>
      <c r="IBR44" s="46"/>
      <c r="IBS44" s="46"/>
      <c r="IBT44" s="46"/>
      <c r="IBU44" s="46"/>
      <c r="IBV44" s="46"/>
      <c r="IBW44" s="46"/>
      <c r="IBX44" s="46"/>
      <c r="IBY44" s="46"/>
      <c r="IBZ44" s="46"/>
      <c r="ICA44" s="46"/>
      <c r="ICB44" s="46"/>
      <c r="ICC44" s="46"/>
      <c r="ICD44" s="46"/>
      <c r="ICE44" s="46"/>
      <c r="ICF44" s="46"/>
      <c r="ICG44" s="46"/>
      <c r="ICH44" s="46"/>
      <c r="ICI44" s="46"/>
      <c r="ICJ44" s="46"/>
      <c r="ICK44" s="46"/>
      <c r="ICL44" s="46"/>
      <c r="ICM44" s="46"/>
      <c r="ICN44" s="46"/>
      <c r="ICO44" s="46"/>
      <c r="ICP44" s="46"/>
      <c r="ICQ44" s="46"/>
      <c r="ICR44" s="46"/>
      <c r="ICS44" s="46"/>
      <c r="ICT44" s="46"/>
      <c r="ICU44" s="46"/>
      <c r="ICV44" s="46"/>
      <c r="ICW44" s="46"/>
      <c r="ICX44" s="46"/>
      <c r="ICY44" s="46"/>
      <c r="ICZ44" s="46"/>
      <c r="IDA44" s="46"/>
      <c r="IDB44" s="46"/>
      <c r="IDC44" s="46"/>
      <c r="IDD44" s="46"/>
      <c r="IDE44" s="46"/>
      <c r="IDF44" s="46"/>
      <c r="IDG44" s="46"/>
      <c r="IDH44" s="46"/>
      <c r="IDI44" s="46"/>
      <c r="IDJ44" s="46"/>
      <c r="IDK44" s="46"/>
      <c r="IDL44" s="46"/>
      <c r="IDM44" s="46"/>
      <c r="IDN44" s="46"/>
      <c r="IDO44" s="46"/>
      <c r="IDP44" s="46"/>
      <c r="IDQ44" s="46"/>
      <c r="IDR44" s="46"/>
      <c r="IDS44" s="46"/>
      <c r="IDT44" s="46"/>
      <c r="IDU44" s="46"/>
      <c r="IDV44" s="46"/>
      <c r="IDW44" s="46"/>
      <c r="IDX44" s="46"/>
      <c r="IDY44" s="46"/>
      <c r="IDZ44" s="46"/>
      <c r="IEA44" s="46"/>
      <c r="IEB44" s="46"/>
      <c r="IEC44" s="46"/>
      <c r="IED44" s="46"/>
      <c r="IEE44" s="46"/>
      <c r="IEF44" s="46"/>
      <c r="IEG44" s="46"/>
      <c r="IEH44" s="46"/>
      <c r="IEI44" s="46"/>
      <c r="IEJ44" s="46"/>
      <c r="IEK44" s="46"/>
      <c r="IEL44" s="46"/>
      <c r="IEM44" s="46"/>
      <c r="IEN44" s="46"/>
      <c r="IEO44" s="46"/>
      <c r="IEP44" s="46"/>
      <c r="IEQ44" s="46"/>
      <c r="IER44" s="46"/>
      <c r="IES44" s="46"/>
      <c r="IET44" s="46"/>
      <c r="IEU44" s="46"/>
      <c r="IEV44" s="46"/>
      <c r="IEW44" s="46"/>
      <c r="IEX44" s="46"/>
      <c r="IEY44" s="46"/>
      <c r="IEZ44" s="46"/>
      <c r="IFA44" s="46"/>
      <c r="IFB44" s="46"/>
      <c r="IFC44" s="46"/>
      <c r="IFD44" s="46"/>
      <c r="IFE44" s="46"/>
      <c r="IFF44" s="46"/>
      <c r="IFG44" s="46"/>
      <c r="IFH44" s="46"/>
      <c r="IFI44" s="46"/>
      <c r="IFJ44" s="46"/>
      <c r="IFK44" s="46"/>
      <c r="IFL44" s="46"/>
      <c r="IFM44" s="46"/>
      <c r="IFN44" s="46"/>
      <c r="IFO44" s="46"/>
      <c r="IFP44" s="46"/>
      <c r="IFQ44" s="46"/>
      <c r="IFR44" s="46"/>
      <c r="IFS44" s="46"/>
      <c r="IFT44" s="46"/>
      <c r="IFU44" s="46"/>
      <c r="IFV44" s="46"/>
      <c r="IFW44" s="46"/>
      <c r="IFX44" s="46"/>
      <c r="IFY44" s="46"/>
      <c r="IFZ44" s="46"/>
      <c r="IGA44" s="46"/>
      <c r="IGB44" s="46"/>
      <c r="IGC44" s="46"/>
      <c r="IGD44" s="46"/>
      <c r="IGE44" s="46"/>
      <c r="IGF44" s="46"/>
      <c r="IGG44" s="46"/>
      <c r="IGH44" s="46"/>
      <c r="IGI44" s="46"/>
      <c r="IGJ44" s="46"/>
      <c r="IGK44" s="46"/>
      <c r="IGL44" s="46"/>
      <c r="IGM44" s="46"/>
      <c r="IGN44" s="46"/>
      <c r="IGO44" s="46"/>
      <c r="IGP44" s="46"/>
      <c r="IGQ44" s="46"/>
      <c r="IGR44" s="46"/>
      <c r="IGS44" s="46"/>
      <c r="IGT44" s="46"/>
      <c r="IGU44" s="46"/>
      <c r="IGV44" s="46"/>
      <c r="IGW44" s="46"/>
      <c r="IGX44" s="46"/>
      <c r="IGY44" s="46"/>
      <c r="IGZ44" s="46"/>
      <c r="IHA44" s="46"/>
      <c r="IHB44" s="46"/>
      <c r="IHC44" s="46"/>
      <c r="IHD44" s="46"/>
      <c r="IHE44" s="46"/>
      <c r="IHF44" s="46"/>
      <c r="IHG44" s="46"/>
      <c r="IHH44" s="46"/>
      <c r="IHI44" s="46"/>
      <c r="IHJ44" s="46"/>
      <c r="IHK44" s="46"/>
      <c r="IHL44" s="46"/>
      <c r="IHM44" s="46"/>
      <c r="IHN44" s="46"/>
      <c r="IHO44" s="46"/>
      <c r="IHP44" s="46"/>
      <c r="IHQ44" s="46"/>
      <c r="IHR44" s="46"/>
      <c r="IHS44" s="46"/>
      <c r="IHT44" s="46"/>
      <c r="IHU44" s="46"/>
      <c r="IHV44" s="46"/>
      <c r="IHW44" s="46"/>
      <c r="IHX44" s="46"/>
      <c r="IHY44" s="46"/>
      <c r="IHZ44" s="46"/>
      <c r="IIA44" s="46"/>
      <c r="IIB44" s="46"/>
      <c r="IIC44" s="46"/>
      <c r="IID44" s="46"/>
      <c r="IIE44" s="46"/>
      <c r="IIF44" s="46"/>
      <c r="IIG44" s="46"/>
      <c r="IIH44" s="46"/>
      <c r="III44" s="46"/>
      <c r="IIJ44" s="46"/>
      <c r="IIK44" s="46"/>
      <c r="IIL44" s="46"/>
      <c r="IIM44" s="46"/>
      <c r="IIN44" s="46"/>
      <c r="IIO44" s="46"/>
      <c r="IIP44" s="46"/>
      <c r="IIQ44" s="46"/>
      <c r="IIR44" s="46"/>
      <c r="IIS44" s="46"/>
      <c r="IIT44" s="46"/>
      <c r="IIU44" s="46"/>
      <c r="IIV44" s="46"/>
      <c r="IIW44" s="46"/>
      <c r="IIX44" s="46"/>
      <c r="IIY44" s="46"/>
      <c r="IIZ44" s="46"/>
      <c r="IJA44" s="46"/>
      <c r="IJB44" s="46"/>
      <c r="IJC44" s="46"/>
      <c r="IJD44" s="46"/>
      <c r="IJE44" s="46"/>
      <c r="IJF44" s="46"/>
      <c r="IJG44" s="46"/>
      <c r="IJH44" s="46"/>
      <c r="IJI44" s="46"/>
      <c r="IJJ44" s="46"/>
      <c r="IJK44" s="46"/>
      <c r="IJL44" s="46"/>
      <c r="IJM44" s="46"/>
      <c r="IJN44" s="46"/>
      <c r="IJO44" s="46"/>
      <c r="IJP44" s="46"/>
      <c r="IJQ44" s="46"/>
      <c r="IJR44" s="46"/>
      <c r="IJS44" s="46"/>
      <c r="IJT44" s="46"/>
      <c r="IJU44" s="46"/>
      <c r="IJV44" s="46"/>
      <c r="IJW44" s="46"/>
      <c r="IJX44" s="46"/>
      <c r="IJY44" s="46"/>
      <c r="IJZ44" s="46"/>
      <c r="IKA44" s="46"/>
      <c r="IKB44" s="46"/>
      <c r="IKC44" s="46"/>
      <c r="IKD44" s="46"/>
      <c r="IKE44" s="46"/>
      <c r="IKF44" s="46"/>
      <c r="IKG44" s="46"/>
      <c r="IKH44" s="46"/>
      <c r="IKI44" s="46"/>
      <c r="IKJ44" s="46"/>
      <c r="IKK44" s="46"/>
      <c r="IKL44" s="46"/>
      <c r="IKM44" s="46"/>
      <c r="IKN44" s="46"/>
      <c r="IKO44" s="46"/>
      <c r="IKP44" s="46"/>
      <c r="IKQ44" s="46"/>
      <c r="IKR44" s="46"/>
      <c r="IKS44" s="46"/>
      <c r="IKT44" s="46"/>
      <c r="IKU44" s="46"/>
      <c r="IKV44" s="46"/>
      <c r="IKW44" s="46"/>
      <c r="IKX44" s="46"/>
      <c r="IKY44" s="46"/>
      <c r="IKZ44" s="46"/>
      <c r="ILA44" s="46"/>
      <c r="ILB44" s="46"/>
      <c r="ILC44" s="46"/>
      <c r="ILD44" s="46"/>
      <c r="ILE44" s="46"/>
      <c r="ILF44" s="46"/>
      <c r="ILG44" s="46"/>
      <c r="ILH44" s="46"/>
      <c r="ILI44" s="46"/>
      <c r="ILJ44" s="46"/>
      <c r="ILK44" s="46"/>
      <c r="ILL44" s="46"/>
      <c r="ILM44" s="46"/>
      <c r="ILN44" s="46"/>
      <c r="ILO44" s="46"/>
      <c r="ILP44" s="46"/>
      <c r="ILQ44" s="46"/>
      <c r="ILR44" s="46"/>
      <c r="ILS44" s="46"/>
      <c r="ILT44" s="46"/>
      <c r="ILU44" s="46"/>
      <c r="ILV44" s="46"/>
      <c r="ILW44" s="46"/>
      <c r="ILX44" s="46"/>
      <c r="ILY44" s="46"/>
      <c r="ILZ44" s="46"/>
      <c r="IMA44" s="46"/>
      <c r="IMB44" s="46"/>
      <c r="IMC44" s="46"/>
      <c r="IMD44" s="46"/>
      <c r="IME44" s="46"/>
      <c r="IMF44" s="46"/>
      <c r="IMG44" s="46"/>
      <c r="IMH44" s="46"/>
      <c r="IMI44" s="46"/>
      <c r="IMJ44" s="46"/>
      <c r="IMK44" s="46"/>
      <c r="IML44" s="46"/>
      <c r="IMM44" s="46"/>
      <c r="IMN44" s="46"/>
      <c r="IMO44" s="46"/>
      <c r="IMP44" s="46"/>
      <c r="IMQ44" s="46"/>
      <c r="IMR44" s="46"/>
      <c r="IMS44" s="46"/>
      <c r="IMT44" s="46"/>
      <c r="IMU44" s="46"/>
      <c r="IMV44" s="46"/>
      <c r="IMW44" s="46"/>
      <c r="IMX44" s="46"/>
      <c r="IMY44" s="46"/>
      <c r="IMZ44" s="46"/>
      <c r="INA44" s="46"/>
      <c r="INB44" s="46"/>
      <c r="INC44" s="46"/>
      <c r="IND44" s="46"/>
      <c r="INE44" s="46"/>
      <c r="INF44" s="46"/>
      <c r="ING44" s="46"/>
      <c r="INH44" s="46"/>
      <c r="INI44" s="46"/>
      <c r="INJ44" s="46"/>
      <c r="INK44" s="46"/>
      <c r="INL44" s="46"/>
      <c r="INM44" s="46"/>
      <c r="INN44" s="46"/>
      <c r="INO44" s="46"/>
      <c r="INP44" s="46"/>
      <c r="INQ44" s="46"/>
      <c r="INR44" s="46"/>
      <c r="INS44" s="46"/>
      <c r="INT44" s="46"/>
      <c r="INU44" s="46"/>
      <c r="INV44" s="46"/>
      <c r="INW44" s="46"/>
      <c r="INX44" s="46"/>
      <c r="INY44" s="46"/>
      <c r="INZ44" s="46"/>
      <c r="IOA44" s="46"/>
      <c r="IOB44" s="46"/>
      <c r="IOC44" s="46"/>
      <c r="IOD44" s="46"/>
      <c r="IOE44" s="46"/>
      <c r="IOF44" s="46"/>
      <c r="IOG44" s="46"/>
      <c r="IOH44" s="46"/>
      <c r="IOI44" s="46"/>
      <c r="IOJ44" s="46"/>
      <c r="IOK44" s="46"/>
      <c r="IOL44" s="46"/>
      <c r="IOM44" s="46"/>
      <c r="ION44" s="46"/>
      <c r="IOO44" s="46"/>
      <c r="IOP44" s="46"/>
      <c r="IOQ44" s="46"/>
      <c r="IOR44" s="46"/>
      <c r="IOS44" s="46"/>
      <c r="IOT44" s="46"/>
      <c r="IOU44" s="46"/>
      <c r="IOV44" s="46"/>
      <c r="IOW44" s="46"/>
      <c r="IOX44" s="46"/>
      <c r="IOY44" s="46"/>
      <c r="IOZ44" s="46"/>
      <c r="IPA44" s="46"/>
      <c r="IPB44" s="46"/>
      <c r="IPC44" s="46"/>
      <c r="IPD44" s="46"/>
      <c r="IPE44" s="46"/>
      <c r="IPF44" s="46"/>
      <c r="IPG44" s="46"/>
      <c r="IPH44" s="46"/>
      <c r="IPI44" s="46"/>
      <c r="IPJ44" s="46"/>
      <c r="IPK44" s="46"/>
      <c r="IPL44" s="46"/>
      <c r="IPM44" s="46"/>
      <c r="IPN44" s="46"/>
      <c r="IPO44" s="46"/>
      <c r="IPP44" s="46"/>
      <c r="IPQ44" s="46"/>
      <c r="IPR44" s="46"/>
      <c r="IPS44" s="46"/>
      <c r="IPT44" s="46"/>
      <c r="IPU44" s="46"/>
      <c r="IPV44" s="46"/>
      <c r="IPW44" s="46"/>
      <c r="IPX44" s="46"/>
      <c r="IPY44" s="46"/>
      <c r="IPZ44" s="46"/>
      <c r="IQA44" s="46"/>
      <c r="IQB44" s="46"/>
      <c r="IQC44" s="46"/>
      <c r="IQD44" s="46"/>
      <c r="IQE44" s="46"/>
      <c r="IQF44" s="46"/>
      <c r="IQG44" s="46"/>
      <c r="IQH44" s="46"/>
      <c r="IQI44" s="46"/>
      <c r="IQJ44" s="46"/>
      <c r="IQK44" s="46"/>
      <c r="IQL44" s="46"/>
      <c r="IQM44" s="46"/>
      <c r="IQN44" s="46"/>
      <c r="IQO44" s="46"/>
      <c r="IQP44" s="46"/>
      <c r="IQQ44" s="46"/>
      <c r="IQR44" s="46"/>
      <c r="IQS44" s="46"/>
      <c r="IQT44" s="46"/>
      <c r="IQU44" s="46"/>
      <c r="IQV44" s="46"/>
      <c r="IQW44" s="46"/>
      <c r="IQX44" s="46"/>
      <c r="IQY44" s="46"/>
      <c r="IQZ44" s="46"/>
      <c r="IRA44" s="46"/>
      <c r="IRB44" s="46"/>
      <c r="IRC44" s="46"/>
      <c r="IRD44" s="46"/>
      <c r="IRE44" s="46"/>
      <c r="IRF44" s="46"/>
      <c r="IRG44" s="46"/>
      <c r="IRH44" s="46"/>
      <c r="IRI44" s="46"/>
      <c r="IRJ44" s="46"/>
      <c r="IRK44" s="46"/>
      <c r="IRL44" s="46"/>
      <c r="IRM44" s="46"/>
      <c r="IRN44" s="46"/>
      <c r="IRO44" s="46"/>
      <c r="IRP44" s="46"/>
      <c r="IRQ44" s="46"/>
      <c r="IRR44" s="46"/>
      <c r="IRS44" s="46"/>
      <c r="IRT44" s="46"/>
      <c r="IRU44" s="46"/>
      <c r="IRV44" s="46"/>
      <c r="IRW44" s="46"/>
      <c r="IRX44" s="46"/>
      <c r="IRY44" s="46"/>
      <c r="IRZ44" s="46"/>
      <c r="ISA44" s="46"/>
      <c r="ISB44" s="46"/>
      <c r="ISC44" s="46"/>
      <c r="ISD44" s="46"/>
      <c r="ISE44" s="46"/>
      <c r="ISF44" s="46"/>
      <c r="ISG44" s="46"/>
      <c r="ISH44" s="46"/>
      <c r="ISI44" s="46"/>
      <c r="ISJ44" s="46"/>
      <c r="ISK44" s="46"/>
      <c r="ISL44" s="46"/>
      <c r="ISM44" s="46"/>
      <c r="ISN44" s="46"/>
      <c r="ISO44" s="46"/>
      <c r="ISP44" s="46"/>
      <c r="ISQ44" s="46"/>
      <c r="ISR44" s="46"/>
      <c r="ISS44" s="46"/>
      <c r="IST44" s="46"/>
      <c r="ISU44" s="46"/>
      <c r="ISV44" s="46"/>
      <c r="ISW44" s="46"/>
      <c r="ISX44" s="46"/>
      <c r="ISY44" s="46"/>
      <c r="ISZ44" s="46"/>
      <c r="ITA44" s="46"/>
      <c r="ITB44" s="46"/>
      <c r="ITC44" s="46"/>
      <c r="ITD44" s="46"/>
      <c r="ITE44" s="46"/>
      <c r="ITF44" s="46"/>
      <c r="ITG44" s="46"/>
      <c r="ITH44" s="46"/>
      <c r="ITI44" s="46"/>
      <c r="ITJ44" s="46"/>
      <c r="ITK44" s="46"/>
      <c r="ITL44" s="46"/>
      <c r="ITM44" s="46"/>
      <c r="ITN44" s="46"/>
      <c r="ITO44" s="46"/>
      <c r="ITP44" s="46"/>
      <c r="ITQ44" s="46"/>
      <c r="ITR44" s="46"/>
      <c r="ITS44" s="46"/>
      <c r="ITT44" s="46"/>
      <c r="ITU44" s="46"/>
      <c r="ITV44" s="46"/>
      <c r="ITW44" s="46"/>
      <c r="ITX44" s="46"/>
      <c r="ITY44" s="46"/>
      <c r="ITZ44" s="46"/>
      <c r="IUA44" s="46"/>
      <c r="IUB44" s="46"/>
      <c r="IUC44" s="46"/>
      <c r="IUD44" s="46"/>
      <c r="IUE44" s="46"/>
      <c r="IUF44" s="46"/>
      <c r="IUG44" s="46"/>
      <c r="IUH44" s="46"/>
      <c r="IUI44" s="46"/>
      <c r="IUJ44" s="46"/>
      <c r="IUK44" s="46"/>
      <c r="IUL44" s="46"/>
      <c r="IUM44" s="46"/>
      <c r="IUN44" s="46"/>
      <c r="IUO44" s="46"/>
      <c r="IUP44" s="46"/>
      <c r="IUQ44" s="46"/>
      <c r="IUR44" s="46"/>
      <c r="IUS44" s="46"/>
      <c r="IUT44" s="46"/>
      <c r="IUU44" s="46"/>
      <c r="IUV44" s="46"/>
      <c r="IUW44" s="46"/>
      <c r="IUX44" s="46"/>
      <c r="IUY44" s="46"/>
      <c r="IUZ44" s="46"/>
      <c r="IVA44" s="46"/>
      <c r="IVB44" s="46"/>
      <c r="IVC44" s="46"/>
      <c r="IVD44" s="46"/>
      <c r="IVE44" s="46"/>
      <c r="IVF44" s="46"/>
      <c r="IVG44" s="46"/>
      <c r="IVH44" s="46"/>
      <c r="IVI44" s="46"/>
      <c r="IVJ44" s="46"/>
      <c r="IVK44" s="46"/>
      <c r="IVL44" s="46"/>
      <c r="IVM44" s="46"/>
      <c r="IVN44" s="46"/>
      <c r="IVO44" s="46"/>
      <c r="IVP44" s="46"/>
      <c r="IVQ44" s="46"/>
      <c r="IVR44" s="46"/>
      <c r="IVS44" s="46"/>
      <c r="IVT44" s="46"/>
      <c r="IVU44" s="46"/>
      <c r="IVV44" s="46"/>
      <c r="IVW44" s="46"/>
      <c r="IVX44" s="46"/>
      <c r="IVY44" s="46"/>
      <c r="IVZ44" s="46"/>
      <c r="IWA44" s="46"/>
      <c r="IWB44" s="46"/>
      <c r="IWC44" s="46"/>
      <c r="IWD44" s="46"/>
      <c r="IWE44" s="46"/>
      <c r="IWF44" s="46"/>
      <c r="IWG44" s="46"/>
      <c r="IWH44" s="46"/>
      <c r="IWI44" s="46"/>
      <c r="IWJ44" s="46"/>
      <c r="IWK44" s="46"/>
      <c r="IWL44" s="46"/>
      <c r="IWM44" s="46"/>
      <c r="IWN44" s="46"/>
      <c r="IWO44" s="46"/>
      <c r="IWP44" s="46"/>
      <c r="IWQ44" s="46"/>
      <c r="IWR44" s="46"/>
      <c r="IWS44" s="46"/>
      <c r="IWT44" s="46"/>
      <c r="IWU44" s="46"/>
      <c r="IWV44" s="46"/>
      <c r="IWW44" s="46"/>
      <c r="IWX44" s="46"/>
      <c r="IWY44" s="46"/>
      <c r="IWZ44" s="46"/>
      <c r="IXA44" s="46"/>
      <c r="IXB44" s="46"/>
      <c r="IXC44" s="46"/>
      <c r="IXD44" s="46"/>
      <c r="IXE44" s="46"/>
      <c r="IXF44" s="46"/>
      <c r="IXG44" s="46"/>
      <c r="IXH44" s="46"/>
      <c r="IXI44" s="46"/>
      <c r="IXJ44" s="46"/>
      <c r="IXK44" s="46"/>
      <c r="IXL44" s="46"/>
      <c r="IXM44" s="46"/>
      <c r="IXN44" s="46"/>
      <c r="IXO44" s="46"/>
      <c r="IXP44" s="46"/>
      <c r="IXQ44" s="46"/>
      <c r="IXR44" s="46"/>
      <c r="IXS44" s="46"/>
      <c r="IXT44" s="46"/>
      <c r="IXU44" s="46"/>
      <c r="IXV44" s="46"/>
      <c r="IXW44" s="46"/>
      <c r="IXX44" s="46"/>
      <c r="IXY44" s="46"/>
      <c r="IXZ44" s="46"/>
      <c r="IYA44" s="46"/>
      <c r="IYB44" s="46"/>
      <c r="IYC44" s="46"/>
      <c r="IYD44" s="46"/>
      <c r="IYE44" s="46"/>
      <c r="IYF44" s="46"/>
      <c r="IYG44" s="46"/>
      <c r="IYH44" s="46"/>
      <c r="IYI44" s="46"/>
      <c r="IYJ44" s="46"/>
      <c r="IYK44" s="46"/>
      <c r="IYL44" s="46"/>
      <c r="IYM44" s="46"/>
      <c r="IYN44" s="46"/>
      <c r="IYO44" s="46"/>
      <c r="IYP44" s="46"/>
      <c r="IYQ44" s="46"/>
      <c r="IYR44" s="46"/>
      <c r="IYS44" s="46"/>
      <c r="IYT44" s="46"/>
      <c r="IYU44" s="46"/>
      <c r="IYV44" s="46"/>
      <c r="IYW44" s="46"/>
      <c r="IYX44" s="46"/>
      <c r="IYY44" s="46"/>
      <c r="IYZ44" s="46"/>
      <c r="IZA44" s="46"/>
      <c r="IZB44" s="46"/>
      <c r="IZC44" s="46"/>
      <c r="IZD44" s="46"/>
      <c r="IZE44" s="46"/>
      <c r="IZF44" s="46"/>
      <c r="IZG44" s="46"/>
      <c r="IZH44" s="46"/>
      <c r="IZI44" s="46"/>
      <c r="IZJ44" s="46"/>
      <c r="IZK44" s="46"/>
      <c r="IZL44" s="46"/>
      <c r="IZM44" s="46"/>
      <c r="IZN44" s="46"/>
      <c r="IZO44" s="46"/>
      <c r="IZP44" s="46"/>
      <c r="IZQ44" s="46"/>
      <c r="IZR44" s="46"/>
      <c r="IZS44" s="46"/>
      <c r="IZT44" s="46"/>
      <c r="IZU44" s="46"/>
      <c r="IZV44" s="46"/>
      <c r="IZW44" s="46"/>
      <c r="IZX44" s="46"/>
      <c r="IZY44" s="46"/>
      <c r="IZZ44" s="46"/>
      <c r="JAA44" s="46"/>
      <c r="JAB44" s="46"/>
      <c r="JAC44" s="46"/>
      <c r="JAD44" s="46"/>
      <c r="JAE44" s="46"/>
      <c r="JAF44" s="46"/>
      <c r="JAG44" s="46"/>
      <c r="JAH44" s="46"/>
      <c r="JAI44" s="46"/>
      <c r="JAJ44" s="46"/>
      <c r="JAK44" s="46"/>
      <c r="JAL44" s="46"/>
      <c r="JAM44" s="46"/>
      <c r="JAN44" s="46"/>
      <c r="JAO44" s="46"/>
      <c r="JAP44" s="46"/>
      <c r="JAQ44" s="46"/>
      <c r="JAR44" s="46"/>
      <c r="JAS44" s="46"/>
      <c r="JAT44" s="46"/>
      <c r="JAU44" s="46"/>
      <c r="JAV44" s="46"/>
      <c r="JAW44" s="46"/>
      <c r="JAX44" s="46"/>
      <c r="JAY44" s="46"/>
      <c r="JAZ44" s="46"/>
      <c r="JBA44" s="46"/>
      <c r="JBB44" s="46"/>
      <c r="JBC44" s="46"/>
      <c r="JBD44" s="46"/>
      <c r="JBE44" s="46"/>
      <c r="JBF44" s="46"/>
      <c r="JBG44" s="46"/>
      <c r="JBH44" s="46"/>
      <c r="JBI44" s="46"/>
      <c r="JBJ44" s="46"/>
      <c r="JBK44" s="46"/>
      <c r="JBL44" s="46"/>
      <c r="JBM44" s="46"/>
      <c r="JBN44" s="46"/>
      <c r="JBO44" s="46"/>
      <c r="JBP44" s="46"/>
      <c r="JBQ44" s="46"/>
      <c r="JBR44" s="46"/>
      <c r="JBS44" s="46"/>
      <c r="JBT44" s="46"/>
      <c r="JBU44" s="46"/>
      <c r="JBV44" s="46"/>
      <c r="JBW44" s="46"/>
      <c r="JBX44" s="46"/>
      <c r="JBY44" s="46"/>
      <c r="JBZ44" s="46"/>
      <c r="JCA44" s="46"/>
      <c r="JCB44" s="46"/>
      <c r="JCC44" s="46"/>
      <c r="JCD44" s="46"/>
      <c r="JCE44" s="46"/>
      <c r="JCF44" s="46"/>
      <c r="JCG44" s="46"/>
      <c r="JCH44" s="46"/>
      <c r="JCI44" s="46"/>
      <c r="JCJ44" s="46"/>
      <c r="JCK44" s="46"/>
      <c r="JCL44" s="46"/>
      <c r="JCM44" s="46"/>
      <c r="JCN44" s="46"/>
      <c r="JCO44" s="46"/>
      <c r="JCP44" s="46"/>
      <c r="JCQ44" s="46"/>
      <c r="JCR44" s="46"/>
      <c r="JCS44" s="46"/>
      <c r="JCT44" s="46"/>
      <c r="JCU44" s="46"/>
      <c r="JCV44" s="46"/>
      <c r="JCW44" s="46"/>
      <c r="JCX44" s="46"/>
      <c r="JCY44" s="46"/>
      <c r="JCZ44" s="46"/>
      <c r="JDA44" s="46"/>
      <c r="JDB44" s="46"/>
      <c r="JDC44" s="46"/>
      <c r="JDD44" s="46"/>
      <c r="JDE44" s="46"/>
      <c r="JDF44" s="46"/>
      <c r="JDG44" s="46"/>
      <c r="JDH44" s="46"/>
      <c r="JDI44" s="46"/>
      <c r="JDJ44" s="46"/>
      <c r="JDK44" s="46"/>
      <c r="JDL44" s="46"/>
      <c r="JDM44" s="46"/>
      <c r="JDN44" s="46"/>
      <c r="JDO44" s="46"/>
      <c r="JDP44" s="46"/>
      <c r="JDQ44" s="46"/>
      <c r="JDR44" s="46"/>
      <c r="JDS44" s="46"/>
      <c r="JDT44" s="46"/>
      <c r="JDU44" s="46"/>
      <c r="JDV44" s="46"/>
      <c r="JDW44" s="46"/>
      <c r="JDX44" s="46"/>
      <c r="JDY44" s="46"/>
      <c r="JDZ44" s="46"/>
      <c r="JEA44" s="46"/>
      <c r="JEB44" s="46"/>
      <c r="JEC44" s="46"/>
      <c r="JED44" s="46"/>
      <c r="JEE44" s="46"/>
      <c r="JEF44" s="46"/>
      <c r="JEG44" s="46"/>
      <c r="JEH44" s="46"/>
      <c r="JEI44" s="46"/>
      <c r="JEJ44" s="46"/>
      <c r="JEK44" s="46"/>
      <c r="JEL44" s="46"/>
      <c r="JEM44" s="46"/>
      <c r="JEN44" s="46"/>
      <c r="JEO44" s="46"/>
      <c r="JEP44" s="46"/>
      <c r="JEQ44" s="46"/>
      <c r="JER44" s="46"/>
      <c r="JES44" s="46"/>
      <c r="JET44" s="46"/>
      <c r="JEU44" s="46"/>
      <c r="JEV44" s="46"/>
      <c r="JEW44" s="46"/>
      <c r="JEX44" s="46"/>
      <c r="JEY44" s="46"/>
      <c r="JEZ44" s="46"/>
      <c r="JFA44" s="46"/>
      <c r="JFB44" s="46"/>
      <c r="JFC44" s="46"/>
      <c r="JFD44" s="46"/>
      <c r="JFE44" s="46"/>
      <c r="JFF44" s="46"/>
      <c r="JFG44" s="46"/>
      <c r="JFH44" s="46"/>
      <c r="JFI44" s="46"/>
      <c r="JFJ44" s="46"/>
      <c r="JFK44" s="46"/>
      <c r="JFL44" s="46"/>
      <c r="JFM44" s="46"/>
      <c r="JFN44" s="46"/>
      <c r="JFO44" s="46"/>
      <c r="JFP44" s="46"/>
      <c r="JFQ44" s="46"/>
      <c r="JFR44" s="46"/>
      <c r="JFS44" s="46"/>
      <c r="JFT44" s="46"/>
      <c r="JFU44" s="46"/>
      <c r="JFV44" s="46"/>
      <c r="JFW44" s="46"/>
      <c r="JFX44" s="46"/>
      <c r="JFY44" s="46"/>
      <c r="JFZ44" s="46"/>
      <c r="JGA44" s="46"/>
      <c r="JGB44" s="46"/>
      <c r="JGC44" s="46"/>
      <c r="JGD44" s="46"/>
      <c r="JGE44" s="46"/>
      <c r="JGF44" s="46"/>
      <c r="JGG44" s="46"/>
      <c r="JGH44" s="46"/>
      <c r="JGI44" s="46"/>
      <c r="JGJ44" s="46"/>
      <c r="JGK44" s="46"/>
      <c r="JGL44" s="46"/>
      <c r="JGM44" s="46"/>
      <c r="JGN44" s="46"/>
      <c r="JGO44" s="46"/>
      <c r="JGP44" s="46"/>
      <c r="JGQ44" s="46"/>
      <c r="JGR44" s="46"/>
      <c r="JGS44" s="46"/>
      <c r="JGT44" s="46"/>
      <c r="JGU44" s="46"/>
      <c r="JGV44" s="46"/>
      <c r="JGW44" s="46"/>
      <c r="JGX44" s="46"/>
      <c r="JGY44" s="46"/>
      <c r="JGZ44" s="46"/>
      <c r="JHA44" s="46"/>
      <c r="JHB44" s="46"/>
      <c r="JHC44" s="46"/>
      <c r="JHD44" s="46"/>
      <c r="JHE44" s="46"/>
      <c r="JHF44" s="46"/>
      <c r="JHG44" s="46"/>
      <c r="JHH44" s="46"/>
      <c r="JHI44" s="46"/>
      <c r="JHJ44" s="46"/>
      <c r="JHK44" s="46"/>
      <c r="JHL44" s="46"/>
      <c r="JHM44" s="46"/>
      <c r="JHN44" s="46"/>
      <c r="JHO44" s="46"/>
      <c r="JHP44" s="46"/>
      <c r="JHQ44" s="46"/>
      <c r="JHR44" s="46"/>
      <c r="JHS44" s="46"/>
      <c r="JHT44" s="46"/>
      <c r="JHU44" s="46"/>
      <c r="JHV44" s="46"/>
      <c r="JHW44" s="46"/>
      <c r="JHX44" s="46"/>
      <c r="JHY44" s="46"/>
      <c r="JHZ44" s="46"/>
      <c r="JIA44" s="46"/>
      <c r="JIB44" s="46"/>
      <c r="JIC44" s="46"/>
      <c r="JID44" s="46"/>
      <c r="JIE44" s="46"/>
      <c r="JIF44" s="46"/>
      <c r="JIG44" s="46"/>
      <c r="JIH44" s="46"/>
      <c r="JII44" s="46"/>
      <c r="JIJ44" s="46"/>
      <c r="JIK44" s="46"/>
      <c r="JIL44" s="46"/>
      <c r="JIM44" s="46"/>
      <c r="JIN44" s="46"/>
      <c r="JIO44" s="46"/>
      <c r="JIP44" s="46"/>
      <c r="JIQ44" s="46"/>
      <c r="JIR44" s="46"/>
      <c r="JIS44" s="46"/>
      <c r="JIT44" s="46"/>
      <c r="JIU44" s="46"/>
      <c r="JIV44" s="46"/>
      <c r="JIW44" s="46"/>
      <c r="JIX44" s="46"/>
      <c r="JIY44" s="46"/>
      <c r="JIZ44" s="46"/>
      <c r="JJA44" s="46"/>
      <c r="JJB44" s="46"/>
      <c r="JJC44" s="46"/>
      <c r="JJD44" s="46"/>
      <c r="JJE44" s="46"/>
      <c r="JJF44" s="46"/>
      <c r="JJG44" s="46"/>
      <c r="JJH44" s="46"/>
      <c r="JJI44" s="46"/>
      <c r="JJJ44" s="46"/>
      <c r="JJK44" s="46"/>
      <c r="JJL44" s="46"/>
      <c r="JJM44" s="46"/>
      <c r="JJN44" s="46"/>
      <c r="JJO44" s="46"/>
      <c r="JJP44" s="46"/>
      <c r="JJQ44" s="46"/>
      <c r="JJR44" s="46"/>
      <c r="JJS44" s="46"/>
      <c r="JJT44" s="46"/>
      <c r="JJU44" s="46"/>
      <c r="JJV44" s="46"/>
      <c r="JJW44" s="46"/>
      <c r="JJX44" s="46"/>
      <c r="JJY44" s="46"/>
      <c r="JJZ44" s="46"/>
      <c r="JKA44" s="46"/>
      <c r="JKB44" s="46"/>
      <c r="JKC44" s="46"/>
      <c r="JKD44" s="46"/>
      <c r="JKE44" s="46"/>
      <c r="JKF44" s="46"/>
      <c r="JKG44" s="46"/>
      <c r="JKH44" s="46"/>
      <c r="JKI44" s="46"/>
      <c r="JKJ44" s="46"/>
      <c r="JKK44" s="46"/>
      <c r="JKL44" s="46"/>
      <c r="JKM44" s="46"/>
      <c r="JKN44" s="46"/>
      <c r="JKO44" s="46"/>
      <c r="JKP44" s="46"/>
      <c r="JKQ44" s="46"/>
      <c r="JKR44" s="46"/>
      <c r="JKS44" s="46"/>
      <c r="JKT44" s="46"/>
      <c r="JKU44" s="46"/>
      <c r="JKV44" s="46"/>
      <c r="JKW44" s="46"/>
      <c r="JKX44" s="46"/>
      <c r="JKY44" s="46"/>
      <c r="JKZ44" s="46"/>
      <c r="JLA44" s="46"/>
      <c r="JLB44" s="46"/>
      <c r="JLC44" s="46"/>
      <c r="JLD44" s="46"/>
      <c r="JLE44" s="46"/>
      <c r="JLF44" s="46"/>
      <c r="JLG44" s="46"/>
      <c r="JLH44" s="46"/>
      <c r="JLI44" s="46"/>
      <c r="JLJ44" s="46"/>
      <c r="JLK44" s="46"/>
      <c r="JLL44" s="46"/>
      <c r="JLM44" s="46"/>
      <c r="JLN44" s="46"/>
      <c r="JLO44" s="46"/>
      <c r="JLP44" s="46"/>
      <c r="JLQ44" s="46"/>
      <c r="JLR44" s="46"/>
      <c r="JLS44" s="46"/>
      <c r="JLT44" s="46"/>
      <c r="JLU44" s="46"/>
      <c r="JLV44" s="46"/>
      <c r="JLW44" s="46"/>
      <c r="JLX44" s="46"/>
      <c r="JLY44" s="46"/>
      <c r="JLZ44" s="46"/>
      <c r="JMA44" s="46"/>
      <c r="JMB44" s="46"/>
      <c r="JMC44" s="46"/>
      <c r="JMD44" s="46"/>
      <c r="JME44" s="46"/>
      <c r="JMF44" s="46"/>
      <c r="JMG44" s="46"/>
      <c r="JMH44" s="46"/>
      <c r="JMI44" s="46"/>
      <c r="JMJ44" s="46"/>
      <c r="JMK44" s="46"/>
      <c r="JML44" s="46"/>
      <c r="JMM44" s="46"/>
      <c r="JMN44" s="46"/>
      <c r="JMO44" s="46"/>
      <c r="JMP44" s="46"/>
      <c r="JMQ44" s="46"/>
      <c r="JMR44" s="46"/>
      <c r="JMS44" s="46"/>
      <c r="JMT44" s="46"/>
      <c r="JMU44" s="46"/>
      <c r="JMV44" s="46"/>
      <c r="JMW44" s="46"/>
      <c r="JMX44" s="46"/>
      <c r="JMY44" s="46"/>
      <c r="JMZ44" s="46"/>
      <c r="JNA44" s="46"/>
      <c r="JNB44" s="46"/>
      <c r="JNC44" s="46"/>
      <c r="JND44" s="46"/>
      <c r="JNE44" s="46"/>
      <c r="JNF44" s="46"/>
      <c r="JNG44" s="46"/>
      <c r="JNH44" s="46"/>
      <c r="JNI44" s="46"/>
      <c r="JNJ44" s="46"/>
      <c r="JNK44" s="46"/>
      <c r="JNL44" s="46"/>
      <c r="JNM44" s="46"/>
      <c r="JNN44" s="46"/>
      <c r="JNO44" s="46"/>
      <c r="JNP44" s="46"/>
      <c r="JNQ44" s="46"/>
      <c r="JNR44" s="46"/>
      <c r="JNS44" s="46"/>
      <c r="JNT44" s="46"/>
      <c r="JNU44" s="46"/>
      <c r="JNV44" s="46"/>
      <c r="JNW44" s="46"/>
      <c r="JNX44" s="46"/>
      <c r="JNY44" s="46"/>
      <c r="JNZ44" s="46"/>
      <c r="JOA44" s="46"/>
      <c r="JOB44" s="46"/>
      <c r="JOC44" s="46"/>
      <c r="JOD44" s="46"/>
      <c r="JOE44" s="46"/>
      <c r="JOF44" s="46"/>
      <c r="JOG44" s="46"/>
      <c r="JOH44" s="46"/>
      <c r="JOI44" s="46"/>
      <c r="JOJ44" s="46"/>
      <c r="JOK44" s="46"/>
      <c r="JOL44" s="46"/>
      <c r="JOM44" s="46"/>
      <c r="JON44" s="46"/>
      <c r="JOO44" s="46"/>
      <c r="JOP44" s="46"/>
      <c r="JOQ44" s="46"/>
      <c r="JOR44" s="46"/>
      <c r="JOS44" s="46"/>
      <c r="JOT44" s="46"/>
      <c r="JOU44" s="46"/>
      <c r="JOV44" s="46"/>
      <c r="JOW44" s="46"/>
      <c r="JOX44" s="46"/>
      <c r="JOY44" s="46"/>
      <c r="JOZ44" s="46"/>
      <c r="JPA44" s="46"/>
      <c r="JPB44" s="46"/>
      <c r="JPC44" s="46"/>
      <c r="JPD44" s="46"/>
      <c r="JPE44" s="46"/>
      <c r="JPF44" s="46"/>
      <c r="JPG44" s="46"/>
      <c r="JPH44" s="46"/>
      <c r="JPI44" s="46"/>
      <c r="JPJ44" s="46"/>
      <c r="JPK44" s="46"/>
      <c r="JPL44" s="46"/>
      <c r="JPM44" s="46"/>
      <c r="JPN44" s="46"/>
      <c r="JPO44" s="46"/>
      <c r="JPP44" s="46"/>
      <c r="JPQ44" s="46"/>
      <c r="JPR44" s="46"/>
      <c r="JPS44" s="46"/>
      <c r="JPT44" s="46"/>
      <c r="JPU44" s="46"/>
      <c r="JPV44" s="46"/>
      <c r="JPW44" s="46"/>
      <c r="JPX44" s="46"/>
      <c r="JPY44" s="46"/>
      <c r="JPZ44" s="46"/>
      <c r="JQA44" s="46"/>
      <c r="JQB44" s="46"/>
      <c r="JQC44" s="46"/>
      <c r="JQD44" s="46"/>
      <c r="JQE44" s="46"/>
      <c r="JQF44" s="46"/>
      <c r="JQG44" s="46"/>
      <c r="JQH44" s="46"/>
      <c r="JQI44" s="46"/>
      <c r="JQJ44" s="46"/>
      <c r="JQK44" s="46"/>
      <c r="JQL44" s="46"/>
      <c r="JQM44" s="46"/>
      <c r="JQN44" s="46"/>
      <c r="JQO44" s="46"/>
      <c r="JQP44" s="46"/>
      <c r="JQQ44" s="46"/>
      <c r="JQR44" s="46"/>
      <c r="JQS44" s="46"/>
      <c r="JQT44" s="46"/>
      <c r="JQU44" s="46"/>
      <c r="JQV44" s="46"/>
      <c r="JQW44" s="46"/>
      <c r="JQX44" s="46"/>
      <c r="JQY44" s="46"/>
      <c r="JQZ44" s="46"/>
      <c r="JRA44" s="46"/>
      <c r="JRB44" s="46"/>
      <c r="JRC44" s="46"/>
      <c r="JRD44" s="46"/>
      <c r="JRE44" s="46"/>
      <c r="JRF44" s="46"/>
      <c r="JRG44" s="46"/>
      <c r="JRH44" s="46"/>
      <c r="JRI44" s="46"/>
      <c r="JRJ44" s="46"/>
      <c r="JRK44" s="46"/>
      <c r="JRL44" s="46"/>
      <c r="JRM44" s="46"/>
      <c r="JRN44" s="46"/>
      <c r="JRO44" s="46"/>
      <c r="JRP44" s="46"/>
      <c r="JRQ44" s="46"/>
      <c r="JRR44" s="46"/>
      <c r="JRS44" s="46"/>
      <c r="JRT44" s="46"/>
      <c r="JRU44" s="46"/>
      <c r="JRV44" s="46"/>
      <c r="JRW44" s="46"/>
      <c r="JRX44" s="46"/>
      <c r="JRY44" s="46"/>
      <c r="JRZ44" s="46"/>
      <c r="JSA44" s="46"/>
      <c r="JSB44" s="46"/>
      <c r="JSC44" s="46"/>
      <c r="JSD44" s="46"/>
      <c r="JSE44" s="46"/>
      <c r="JSF44" s="46"/>
      <c r="JSG44" s="46"/>
      <c r="JSH44" s="46"/>
      <c r="JSI44" s="46"/>
      <c r="JSJ44" s="46"/>
      <c r="JSK44" s="46"/>
      <c r="JSL44" s="46"/>
      <c r="JSM44" s="46"/>
      <c r="JSN44" s="46"/>
      <c r="JSO44" s="46"/>
      <c r="JSP44" s="46"/>
      <c r="JSQ44" s="46"/>
      <c r="JSR44" s="46"/>
      <c r="JSS44" s="46"/>
      <c r="JST44" s="46"/>
      <c r="JSU44" s="46"/>
      <c r="JSV44" s="46"/>
      <c r="JSW44" s="46"/>
      <c r="JSX44" s="46"/>
      <c r="JSY44" s="46"/>
      <c r="JSZ44" s="46"/>
      <c r="JTA44" s="46"/>
      <c r="JTB44" s="46"/>
      <c r="JTC44" s="46"/>
      <c r="JTD44" s="46"/>
      <c r="JTE44" s="46"/>
      <c r="JTF44" s="46"/>
      <c r="JTG44" s="46"/>
      <c r="JTH44" s="46"/>
      <c r="JTI44" s="46"/>
      <c r="JTJ44" s="46"/>
      <c r="JTK44" s="46"/>
      <c r="JTL44" s="46"/>
      <c r="JTM44" s="46"/>
      <c r="JTN44" s="46"/>
      <c r="JTO44" s="46"/>
      <c r="JTP44" s="46"/>
      <c r="JTQ44" s="46"/>
      <c r="JTR44" s="46"/>
      <c r="JTS44" s="46"/>
      <c r="JTT44" s="46"/>
      <c r="JTU44" s="46"/>
      <c r="JTV44" s="46"/>
      <c r="JTW44" s="46"/>
      <c r="JTX44" s="46"/>
      <c r="JTY44" s="46"/>
      <c r="JTZ44" s="46"/>
      <c r="JUA44" s="46"/>
      <c r="JUB44" s="46"/>
      <c r="JUC44" s="46"/>
      <c r="JUD44" s="46"/>
      <c r="JUE44" s="46"/>
      <c r="JUF44" s="46"/>
      <c r="JUG44" s="46"/>
      <c r="JUH44" s="46"/>
      <c r="JUI44" s="46"/>
      <c r="JUJ44" s="46"/>
      <c r="JUK44" s="46"/>
      <c r="JUL44" s="46"/>
      <c r="JUM44" s="46"/>
      <c r="JUN44" s="46"/>
      <c r="JUO44" s="46"/>
      <c r="JUP44" s="46"/>
      <c r="JUQ44" s="46"/>
      <c r="JUR44" s="46"/>
      <c r="JUS44" s="46"/>
      <c r="JUT44" s="46"/>
      <c r="JUU44" s="46"/>
      <c r="JUV44" s="46"/>
      <c r="JUW44" s="46"/>
      <c r="JUX44" s="46"/>
      <c r="JUY44" s="46"/>
      <c r="JUZ44" s="46"/>
      <c r="JVA44" s="46"/>
      <c r="JVB44" s="46"/>
      <c r="JVC44" s="46"/>
      <c r="JVD44" s="46"/>
      <c r="JVE44" s="46"/>
      <c r="JVF44" s="46"/>
      <c r="JVG44" s="46"/>
      <c r="JVH44" s="46"/>
      <c r="JVI44" s="46"/>
      <c r="JVJ44" s="46"/>
      <c r="JVK44" s="46"/>
      <c r="JVL44" s="46"/>
      <c r="JVM44" s="46"/>
      <c r="JVN44" s="46"/>
      <c r="JVO44" s="46"/>
      <c r="JVP44" s="46"/>
      <c r="JVQ44" s="46"/>
      <c r="JVR44" s="46"/>
      <c r="JVS44" s="46"/>
      <c r="JVT44" s="46"/>
      <c r="JVU44" s="46"/>
      <c r="JVV44" s="46"/>
      <c r="JVW44" s="46"/>
      <c r="JVX44" s="46"/>
      <c r="JVY44" s="46"/>
      <c r="JVZ44" s="46"/>
      <c r="JWA44" s="46"/>
      <c r="JWB44" s="46"/>
      <c r="JWC44" s="46"/>
      <c r="JWD44" s="46"/>
      <c r="JWE44" s="46"/>
      <c r="JWF44" s="46"/>
      <c r="JWG44" s="46"/>
      <c r="JWH44" s="46"/>
      <c r="JWI44" s="46"/>
      <c r="JWJ44" s="46"/>
      <c r="JWK44" s="46"/>
      <c r="JWL44" s="46"/>
      <c r="JWM44" s="46"/>
      <c r="JWN44" s="46"/>
      <c r="JWO44" s="46"/>
      <c r="JWP44" s="46"/>
      <c r="JWQ44" s="46"/>
      <c r="JWR44" s="46"/>
      <c r="JWS44" s="46"/>
      <c r="JWT44" s="46"/>
      <c r="JWU44" s="46"/>
      <c r="JWV44" s="46"/>
      <c r="JWW44" s="46"/>
      <c r="JWX44" s="46"/>
      <c r="JWY44" s="46"/>
      <c r="JWZ44" s="46"/>
      <c r="JXA44" s="46"/>
      <c r="JXB44" s="46"/>
      <c r="JXC44" s="46"/>
      <c r="JXD44" s="46"/>
      <c r="JXE44" s="46"/>
      <c r="JXF44" s="46"/>
      <c r="JXG44" s="46"/>
      <c r="JXH44" s="46"/>
      <c r="JXI44" s="46"/>
      <c r="JXJ44" s="46"/>
      <c r="JXK44" s="46"/>
      <c r="JXL44" s="46"/>
      <c r="JXM44" s="46"/>
      <c r="JXN44" s="46"/>
      <c r="JXO44" s="46"/>
      <c r="JXP44" s="46"/>
      <c r="JXQ44" s="46"/>
      <c r="JXR44" s="46"/>
      <c r="JXS44" s="46"/>
      <c r="JXT44" s="46"/>
      <c r="JXU44" s="46"/>
      <c r="JXV44" s="46"/>
      <c r="JXW44" s="46"/>
      <c r="JXX44" s="46"/>
      <c r="JXY44" s="46"/>
      <c r="JXZ44" s="46"/>
      <c r="JYA44" s="46"/>
      <c r="JYB44" s="46"/>
      <c r="JYC44" s="46"/>
      <c r="JYD44" s="46"/>
      <c r="JYE44" s="46"/>
      <c r="JYF44" s="46"/>
      <c r="JYG44" s="46"/>
      <c r="JYH44" s="46"/>
      <c r="JYI44" s="46"/>
      <c r="JYJ44" s="46"/>
      <c r="JYK44" s="46"/>
      <c r="JYL44" s="46"/>
      <c r="JYM44" s="46"/>
      <c r="JYN44" s="46"/>
      <c r="JYO44" s="46"/>
      <c r="JYP44" s="46"/>
      <c r="JYQ44" s="46"/>
      <c r="JYR44" s="46"/>
      <c r="JYS44" s="46"/>
      <c r="JYT44" s="46"/>
      <c r="JYU44" s="46"/>
      <c r="JYV44" s="46"/>
      <c r="JYW44" s="46"/>
      <c r="JYX44" s="46"/>
      <c r="JYY44" s="46"/>
      <c r="JYZ44" s="46"/>
      <c r="JZA44" s="46"/>
      <c r="JZB44" s="46"/>
      <c r="JZC44" s="46"/>
      <c r="JZD44" s="46"/>
      <c r="JZE44" s="46"/>
      <c r="JZF44" s="46"/>
      <c r="JZG44" s="46"/>
      <c r="JZH44" s="46"/>
      <c r="JZI44" s="46"/>
      <c r="JZJ44" s="46"/>
      <c r="JZK44" s="46"/>
      <c r="JZL44" s="46"/>
      <c r="JZM44" s="46"/>
      <c r="JZN44" s="46"/>
      <c r="JZO44" s="46"/>
      <c r="JZP44" s="46"/>
      <c r="JZQ44" s="46"/>
      <c r="JZR44" s="46"/>
      <c r="JZS44" s="46"/>
      <c r="JZT44" s="46"/>
      <c r="JZU44" s="46"/>
      <c r="JZV44" s="46"/>
      <c r="JZW44" s="46"/>
      <c r="JZX44" s="46"/>
      <c r="JZY44" s="46"/>
      <c r="JZZ44" s="46"/>
      <c r="KAA44" s="46"/>
      <c r="KAB44" s="46"/>
      <c r="KAC44" s="46"/>
      <c r="KAD44" s="46"/>
      <c r="KAE44" s="46"/>
      <c r="KAF44" s="46"/>
      <c r="KAG44" s="46"/>
      <c r="KAH44" s="46"/>
      <c r="KAI44" s="46"/>
      <c r="KAJ44" s="46"/>
      <c r="KAK44" s="46"/>
      <c r="KAL44" s="46"/>
      <c r="KAM44" s="46"/>
      <c r="KAN44" s="46"/>
      <c r="KAO44" s="46"/>
      <c r="KAP44" s="46"/>
      <c r="KAQ44" s="46"/>
      <c r="KAR44" s="46"/>
      <c r="KAS44" s="46"/>
      <c r="KAT44" s="46"/>
      <c r="KAU44" s="46"/>
      <c r="KAV44" s="46"/>
      <c r="KAW44" s="46"/>
      <c r="KAX44" s="46"/>
      <c r="KAY44" s="46"/>
      <c r="KAZ44" s="46"/>
      <c r="KBA44" s="46"/>
      <c r="KBB44" s="46"/>
      <c r="KBC44" s="46"/>
      <c r="KBD44" s="46"/>
      <c r="KBE44" s="46"/>
      <c r="KBF44" s="46"/>
      <c r="KBG44" s="46"/>
      <c r="KBH44" s="46"/>
      <c r="KBI44" s="46"/>
      <c r="KBJ44" s="46"/>
      <c r="KBK44" s="46"/>
      <c r="KBL44" s="46"/>
      <c r="KBM44" s="46"/>
      <c r="KBN44" s="46"/>
      <c r="KBO44" s="46"/>
      <c r="KBP44" s="46"/>
      <c r="KBQ44" s="46"/>
      <c r="KBR44" s="46"/>
      <c r="KBS44" s="46"/>
      <c r="KBT44" s="46"/>
      <c r="KBU44" s="46"/>
      <c r="KBV44" s="46"/>
      <c r="KBW44" s="46"/>
      <c r="KBX44" s="46"/>
      <c r="KBY44" s="46"/>
      <c r="KBZ44" s="46"/>
      <c r="KCA44" s="46"/>
      <c r="KCB44" s="46"/>
      <c r="KCC44" s="46"/>
      <c r="KCD44" s="46"/>
      <c r="KCE44" s="46"/>
      <c r="KCF44" s="46"/>
      <c r="KCG44" s="46"/>
      <c r="KCH44" s="46"/>
      <c r="KCI44" s="46"/>
      <c r="KCJ44" s="46"/>
      <c r="KCK44" s="46"/>
      <c r="KCL44" s="46"/>
      <c r="KCM44" s="46"/>
      <c r="KCN44" s="46"/>
      <c r="KCO44" s="46"/>
      <c r="KCP44" s="46"/>
      <c r="KCQ44" s="46"/>
      <c r="KCR44" s="46"/>
      <c r="KCS44" s="46"/>
      <c r="KCT44" s="46"/>
      <c r="KCU44" s="46"/>
      <c r="KCV44" s="46"/>
      <c r="KCW44" s="46"/>
      <c r="KCX44" s="46"/>
      <c r="KCY44" s="46"/>
      <c r="KCZ44" s="46"/>
      <c r="KDA44" s="46"/>
      <c r="KDB44" s="46"/>
      <c r="KDC44" s="46"/>
      <c r="KDD44" s="46"/>
      <c r="KDE44" s="46"/>
      <c r="KDF44" s="46"/>
      <c r="KDG44" s="46"/>
      <c r="KDH44" s="46"/>
      <c r="KDI44" s="46"/>
      <c r="KDJ44" s="46"/>
      <c r="KDK44" s="46"/>
      <c r="KDL44" s="46"/>
      <c r="KDM44" s="46"/>
      <c r="KDN44" s="46"/>
      <c r="KDO44" s="46"/>
      <c r="KDP44" s="46"/>
      <c r="KDQ44" s="46"/>
      <c r="KDR44" s="46"/>
      <c r="KDS44" s="46"/>
      <c r="KDT44" s="46"/>
      <c r="KDU44" s="46"/>
      <c r="KDV44" s="46"/>
      <c r="KDW44" s="46"/>
      <c r="KDX44" s="46"/>
      <c r="KDY44" s="46"/>
      <c r="KDZ44" s="46"/>
      <c r="KEA44" s="46"/>
      <c r="KEB44" s="46"/>
      <c r="KEC44" s="46"/>
      <c r="KED44" s="46"/>
      <c r="KEE44" s="46"/>
      <c r="KEF44" s="46"/>
      <c r="KEG44" s="46"/>
      <c r="KEH44" s="46"/>
      <c r="KEI44" s="46"/>
      <c r="KEJ44" s="46"/>
      <c r="KEK44" s="46"/>
      <c r="KEL44" s="46"/>
      <c r="KEM44" s="46"/>
      <c r="KEN44" s="46"/>
      <c r="KEO44" s="46"/>
      <c r="KEP44" s="46"/>
      <c r="KEQ44" s="46"/>
      <c r="KER44" s="46"/>
      <c r="KES44" s="46"/>
      <c r="KET44" s="46"/>
      <c r="KEU44" s="46"/>
      <c r="KEV44" s="46"/>
      <c r="KEW44" s="46"/>
      <c r="KEX44" s="46"/>
      <c r="KEY44" s="46"/>
      <c r="KEZ44" s="46"/>
      <c r="KFA44" s="46"/>
      <c r="KFB44" s="46"/>
      <c r="KFC44" s="46"/>
      <c r="KFD44" s="46"/>
      <c r="KFE44" s="46"/>
      <c r="KFF44" s="46"/>
      <c r="KFG44" s="46"/>
      <c r="KFH44" s="46"/>
      <c r="KFI44" s="46"/>
      <c r="KFJ44" s="46"/>
      <c r="KFK44" s="46"/>
      <c r="KFL44" s="46"/>
      <c r="KFM44" s="46"/>
      <c r="KFN44" s="46"/>
      <c r="KFO44" s="46"/>
      <c r="KFP44" s="46"/>
      <c r="KFQ44" s="46"/>
      <c r="KFR44" s="46"/>
      <c r="KFS44" s="46"/>
      <c r="KFT44" s="46"/>
      <c r="KFU44" s="46"/>
      <c r="KFV44" s="46"/>
      <c r="KFW44" s="46"/>
      <c r="KFX44" s="46"/>
      <c r="KFY44" s="46"/>
      <c r="KFZ44" s="46"/>
      <c r="KGA44" s="46"/>
      <c r="KGB44" s="46"/>
      <c r="KGC44" s="46"/>
      <c r="KGD44" s="46"/>
      <c r="KGE44" s="46"/>
      <c r="KGF44" s="46"/>
      <c r="KGG44" s="46"/>
      <c r="KGH44" s="46"/>
      <c r="KGI44" s="46"/>
      <c r="KGJ44" s="46"/>
      <c r="KGK44" s="46"/>
      <c r="KGL44" s="46"/>
      <c r="KGM44" s="46"/>
      <c r="KGN44" s="46"/>
      <c r="KGO44" s="46"/>
      <c r="KGP44" s="46"/>
      <c r="KGQ44" s="46"/>
      <c r="KGR44" s="46"/>
      <c r="KGS44" s="46"/>
      <c r="KGT44" s="46"/>
      <c r="KGU44" s="46"/>
      <c r="KGV44" s="46"/>
      <c r="KGW44" s="46"/>
      <c r="KGX44" s="46"/>
      <c r="KGY44" s="46"/>
      <c r="KGZ44" s="46"/>
      <c r="KHA44" s="46"/>
      <c r="KHB44" s="46"/>
      <c r="KHC44" s="46"/>
      <c r="KHD44" s="46"/>
      <c r="KHE44" s="46"/>
      <c r="KHF44" s="46"/>
      <c r="KHG44" s="46"/>
      <c r="KHH44" s="46"/>
      <c r="KHI44" s="46"/>
      <c r="KHJ44" s="46"/>
      <c r="KHK44" s="46"/>
      <c r="KHL44" s="46"/>
      <c r="KHM44" s="46"/>
      <c r="KHN44" s="46"/>
      <c r="KHO44" s="46"/>
      <c r="KHP44" s="46"/>
      <c r="KHQ44" s="46"/>
      <c r="KHR44" s="46"/>
      <c r="KHS44" s="46"/>
      <c r="KHT44" s="46"/>
      <c r="KHU44" s="46"/>
      <c r="KHV44" s="46"/>
      <c r="KHW44" s="46"/>
      <c r="KHX44" s="46"/>
      <c r="KHY44" s="46"/>
      <c r="KHZ44" s="46"/>
      <c r="KIA44" s="46"/>
      <c r="KIB44" s="46"/>
      <c r="KIC44" s="46"/>
      <c r="KID44" s="46"/>
      <c r="KIE44" s="46"/>
      <c r="KIF44" s="46"/>
      <c r="KIG44" s="46"/>
      <c r="KIH44" s="46"/>
      <c r="KII44" s="46"/>
      <c r="KIJ44" s="46"/>
      <c r="KIK44" s="46"/>
      <c r="KIL44" s="46"/>
      <c r="KIM44" s="46"/>
      <c r="KIN44" s="46"/>
      <c r="KIO44" s="46"/>
      <c r="KIP44" s="46"/>
      <c r="KIQ44" s="46"/>
      <c r="KIR44" s="46"/>
      <c r="KIS44" s="46"/>
      <c r="KIT44" s="46"/>
      <c r="KIU44" s="46"/>
      <c r="KIV44" s="46"/>
      <c r="KIW44" s="46"/>
      <c r="KIX44" s="46"/>
      <c r="KIY44" s="46"/>
      <c r="KIZ44" s="46"/>
      <c r="KJA44" s="46"/>
      <c r="KJB44" s="46"/>
      <c r="KJC44" s="46"/>
      <c r="KJD44" s="46"/>
      <c r="KJE44" s="46"/>
      <c r="KJF44" s="46"/>
      <c r="KJG44" s="46"/>
      <c r="KJH44" s="46"/>
      <c r="KJI44" s="46"/>
      <c r="KJJ44" s="46"/>
      <c r="KJK44" s="46"/>
      <c r="KJL44" s="46"/>
      <c r="KJM44" s="46"/>
      <c r="KJN44" s="46"/>
      <c r="KJO44" s="46"/>
      <c r="KJP44" s="46"/>
      <c r="KJQ44" s="46"/>
      <c r="KJR44" s="46"/>
      <c r="KJS44" s="46"/>
      <c r="KJT44" s="46"/>
      <c r="KJU44" s="46"/>
      <c r="KJV44" s="46"/>
      <c r="KJW44" s="46"/>
      <c r="KJX44" s="46"/>
      <c r="KJY44" s="46"/>
      <c r="KJZ44" s="46"/>
      <c r="KKA44" s="46"/>
      <c r="KKB44" s="46"/>
      <c r="KKC44" s="46"/>
      <c r="KKD44" s="46"/>
      <c r="KKE44" s="46"/>
      <c r="KKF44" s="46"/>
      <c r="KKG44" s="46"/>
      <c r="KKH44" s="46"/>
      <c r="KKI44" s="46"/>
      <c r="KKJ44" s="46"/>
      <c r="KKK44" s="46"/>
      <c r="KKL44" s="46"/>
      <c r="KKM44" s="46"/>
      <c r="KKN44" s="46"/>
      <c r="KKO44" s="46"/>
      <c r="KKP44" s="46"/>
      <c r="KKQ44" s="46"/>
      <c r="KKR44" s="46"/>
      <c r="KKS44" s="46"/>
      <c r="KKT44" s="46"/>
      <c r="KKU44" s="46"/>
      <c r="KKV44" s="46"/>
      <c r="KKW44" s="46"/>
      <c r="KKX44" s="46"/>
      <c r="KKY44" s="46"/>
      <c r="KKZ44" s="46"/>
      <c r="KLA44" s="46"/>
      <c r="KLB44" s="46"/>
      <c r="KLC44" s="46"/>
      <c r="KLD44" s="46"/>
      <c r="KLE44" s="46"/>
      <c r="KLF44" s="46"/>
      <c r="KLG44" s="46"/>
      <c r="KLH44" s="46"/>
      <c r="KLI44" s="46"/>
      <c r="KLJ44" s="46"/>
      <c r="KLK44" s="46"/>
      <c r="KLL44" s="46"/>
      <c r="KLM44" s="46"/>
      <c r="KLN44" s="46"/>
      <c r="KLO44" s="46"/>
      <c r="KLP44" s="46"/>
      <c r="KLQ44" s="46"/>
      <c r="KLR44" s="46"/>
      <c r="KLS44" s="46"/>
      <c r="KLT44" s="46"/>
      <c r="KLU44" s="46"/>
      <c r="KLV44" s="46"/>
      <c r="KLW44" s="46"/>
      <c r="KLX44" s="46"/>
      <c r="KLY44" s="46"/>
      <c r="KLZ44" s="46"/>
      <c r="KMA44" s="46"/>
      <c r="KMB44" s="46"/>
      <c r="KMC44" s="46"/>
      <c r="KMD44" s="46"/>
      <c r="KME44" s="46"/>
      <c r="KMF44" s="46"/>
      <c r="KMG44" s="46"/>
      <c r="KMH44" s="46"/>
      <c r="KMI44" s="46"/>
      <c r="KMJ44" s="46"/>
      <c r="KMK44" s="46"/>
      <c r="KML44" s="46"/>
      <c r="KMM44" s="46"/>
      <c r="KMN44" s="46"/>
      <c r="KMO44" s="46"/>
      <c r="KMP44" s="46"/>
      <c r="KMQ44" s="46"/>
      <c r="KMR44" s="46"/>
      <c r="KMS44" s="46"/>
      <c r="KMT44" s="46"/>
      <c r="KMU44" s="46"/>
      <c r="KMV44" s="46"/>
      <c r="KMW44" s="46"/>
      <c r="KMX44" s="46"/>
      <c r="KMY44" s="46"/>
      <c r="KMZ44" s="46"/>
      <c r="KNA44" s="46"/>
      <c r="KNB44" s="46"/>
      <c r="KNC44" s="46"/>
      <c r="KND44" s="46"/>
      <c r="KNE44" s="46"/>
      <c r="KNF44" s="46"/>
      <c r="KNG44" s="46"/>
      <c r="KNH44" s="46"/>
      <c r="KNI44" s="46"/>
      <c r="KNJ44" s="46"/>
      <c r="KNK44" s="46"/>
      <c r="KNL44" s="46"/>
      <c r="KNM44" s="46"/>
      <c r="KNN44" s="46"/>
      <c r="KNO44" s="46"/>
      <c r="KNP44" s="46"/>
      <c r="KNQ44" s="46"/>
      <c r="KNR44" s="46"/>
      <c r="KNS44" s="46"/>
      <c r="KNT44" s="46"/>
      <c r="KNU44" s="46"/>
      <c r="KNV44" s="46"/>
      <c r="KNW44" s="46"/>
      <c r="KNX44" s="46"/>
      <c r="KNY44" s="46"/>
      <c r="KNZ44" s="46"/>
      <c r="KOA44" s="46"/>
      <c r="KOB44" s="46"/>
      <c r="KOC44" s="46"/>
      <c r="KOD44" s="46"/>
      <c r="KOE44" s="46"/>
      <c r="KOF44" s="46"/>
      <c r="KOG44" s="46"/>
      <c r="KOH44" s="46"/>
      <c r="KOI44" s="46"/>
      <c r="KOJ44" s="46"/>
      <c r="KOK44" s="46"/>
      <c r="KOL44" s="46"/>
      <c r="KOM44" s="46"/>
      <c r="KON44" s="46"/>
      <c r="KOO44" s="46"/>
      <c r="KOP44" s="46"/>
      <c r="KOQ44" s="46"/>
      <c r="KOR44" s="46"/>
      <c r="KOS44" s="46"/>
      <c r="KOT44" s="46"/>
      <c r="KOU44" s="46"/>
      <c r="KOV44" s="46"/>
      <c r="KOW44" s="46"/>
      <c r="KOX44" s="46"/>
      <c r="KOY44" s="46"/>
      <c r="KOZ44" s="46"/>
      <c r="KPA44" s="46"/>
      <c r="KPB44" s="46"/>
      <c r="KPC44" s="46"/>
      <c r="KPD44" s="46"/>
      <c r="KPE44" s="46"/>
      <c r="KPF44" s="46"/>
      <c r="KPG44" s="46"/>
      <c r="KPH44" s="46"/>
      <c r="KPI44" s="46"/>
      <c r="KPJ44" s="46"/>
      <c r="KPK44" s="46"/>
      <c r="KPL44" s="46"/>
      <c r="KPM44" s="46"/>
      <c r="KPN44" s="46"/>
      <c r="KPO44" s="46"/>
      <c r="KPP44" s="46"/>
      <c r="KPQ44" s="46"/>
      <c r="KPR44" s="46"/>
      <c r="KPS44" s="46"/>
      <c r="KPT44" s="46"/>
      <c r="KPU44" s="46"/>
      <c r="KPV44" s="46"/>
      <c r="KPW44" s="46"/>
      <c r="KPX44" s="46"/>
      <c r="KPY44" s="46"/>
      <c r="KPZ44" s="46"/>
      <c r="KQA44" s="46"/>
      <c r="KQB44" s="46"/>
      <c r="KQC44" s="46"/>
      <c r="KQD44" s="46"/>
      <c r="KQE44" s="46"/>
      <c r="KQF44" s="46"/>
      <c r="KQG44" s="46"/>
      <c r="KQH44" s="46"/>
      <c r="KQI44" s="46"/>
      <c r="KQJ44" s="46"/>
      <c r="KQK44" s="46"/>
      <c r="KQL44" s="46"/>
      <c r="KQM44" s="46"/>
      <c r="KQN44" s="46"/>
      <c r="KQO44" s="46"/>
      <c r="KQP44" s="46"/>
      <c r="KQQ44" s="46"/>
      <c r="KQR44" s="46"/>
      <c r="KQS44" s="46"/>
      <c r="KQT44" s="46"/>
      <c r="KQU44" s="46"/>
      <c r="KQV44" s="46"/>
      <c r="KQW44" s="46"/>
      <c r="KQX44" s="46"/>
      <c r="KQY44" s="46"/>
      <c r="KQZ44" s="46"/>
      <c r="KRA44" s="46"/>
      <c r="KRB44" s="46"/>
      <c r="KRC44" s="46"/>
      <c r="KRD44" s="46"/>
      <c r="KRE44" s="46"/>
      <c r="KRF44" s="46"/>
      <c r="KRG44" s="46"/>
      <c r="KRH44" s="46"/>
      <c r="KRI44" s="46"/>
      <c r="KRJ44" s="46"/>
      <c r="KRK44" s="46"/>
      <c r="KRL44" s="46"/>
      <c r="KRM44" s="46"/>
      <c r="KRN44" s="46"/>
      <c r="KRO44" s="46"/>
      <c r="KRP44" s="46"/>
      <c r="KRQ44" s="46"/>
      <c r="KRR44" s="46"/>
      <c r="KRS44" s="46"/>
      <c r="KRT44" s="46"/>
      <c r="KRU44" s="46"/>
      <c r="KRV44" s="46"/>
      <c r="KRW44" s="46"/>
      <c r="KRX44" s="46"/>
      <c r="KRY44" s="46"/>
      <c r="KRZ44" s="46"/>
      <c r="KSA44" s="46"/>
      <c r="KSB44" s="46"/>
      <c r="KSC44" s="46"/>
      <c r="KSD44" s="46"/>
      <c r="KSE44" s="46"/>
      <c r="KSF44" s="46"/>
      <c r="KSG44" s="46"/>
      <c r="KSH44" s="46"/>
      <c r="KSI44" s="46"/>
      <c r="KSJ44" s="46"/>
      <c r="KSK44" s="46"/>
      <c r="KSL44" s="46"/>
      <c r="KSM44" s="46"/>
      <c r="KSN44" s="46"/>
      <c r="KSO44" s="46"/>
      <c r="KSP44" s="46"/>
      <c r="KSQ44" s="46"/>
      <c r="KSR44" s="46"/>
      <c r="KSS44" s="46"/>
      <c r="KST44" s="46"/>
      <c r="KSU44" s="46"/>
      <c r="KSV44" s="46"/>
      <c r="KSW44" s="46"/>
      <c r="KSX44" s="46"/>
      <c r="KSY44" s="46"/>
      <c r="KSZ44" s="46"/>
      <c r="KTA44" s="46"/>
      <c r="KTB44" s="46"/>
      <c r="KTC44" s="46"/>
      <c r="KTD44" s="46"/>
      <c r="KTE44" s="46"/>
      <c r="KTF44" s="46"/>
      <c r="KTG44" s="46"/>
      <c r="KTH44" s="46"/>
      <c r="KTI44" s="46"/>
      <c r="KTJ44" s="46"/>
      <c r="KTK44" s="46"/>
      <c r="KTL44" s="46"/>
      <c r="KTM44" s="46"/>
      <c r="KTN44" s="46"/>
      <c r="KTO44" s="46"/>
      <c r="KTP44" s="46"/>
      <c r="KTQ44" s="46"/>
      <c r="KTR44" s="46"/>
      <c r="KTS44" s="46"/>
      <c r="KTT44" s="46"/>
      <c r="KTU44" s="46"/>
      <c r="KTV44" s="46"/>
      <c r="KTW44" s="46"/>
      <c r="KTX44" s="46"/>
      <c r="KTY44" s="46"/>
      <c r="KTZ44" s="46"/>
      <c r="KUA44" s="46"/>
      <c r="KUB44" s="46"/>
      <c r="KUC44" s="46"/>
      <c r="KUD44" s="46"/>
      <c r="KUE44" s="46"/>
      <c r="KUF44" s="46"/>
      <c r="KUG44" s="46"/>
      <c r="KUH44" s="46"/>
      <c r="KUI44" s="46"/>
      <c r="KUJ44" s="46"/>
      <c r="KUK44" s="46"/>
      <c r="KUL44" s="46"/>
      <c r="KUM44" s="46"/>
      <c r="KUN44" s="46"/>
      <c r="KUO44" s="46"/>
      <c r="KUP44" s="46"/>
      <c r="KUQ44" s="46"/>
      <c r="KUR44" s="46"/>
      <c r="KUS44" s="46"/>
      <c r="KUT44" s="46"/>
      <c r="KUU44" s="46"/>
      <c r="KUV44" s="46"/>
      <c r="KUW44" s="46"/>
      <c r="KUX44" s="46"/>
      <c r="KUY44" s="46"/>
      <c r="KUZ44" s="46"/>
      <c r="KVA44" s="46"/>
      <c r="KVB44" s="46"/>
      <c r="KVC44" s="46"/>
      <c r="KVD44" s="46"/>
      <c r="KVE44" s="46"/>
      <c r="KVF44" s="46"/>
      <c r="KVG44" s="46"/>
      <c r="KVH44" s="46"/>
      <c r="KVI44" s="46"/>
      <c r="KVJ44" s="46"/>
      <c r="KVK44" s="46"/>
      <c r="KVL44" s="46"/>
      <c r="KVM44" s="46"/>
      <c r="KVN44" s="46"/>
      <c r="KVO44" s="46"/>
      <c r="KVP44" s="46"/>
      <c r="KVQ44" s="46"/>
      <c r="KVR44" s="46"/>
      <c r="KVS44" s="46"/>
      <c r="KVT44" s="46"/>
      <c r="KVU44" s="46"/>
      <c r="KVV44" s="46"/>
      <c r="KVW44" s="46"/>
      <c r="KVX44" s="46"/>
      <c r="KVY44" s="46"/>
      <c r="KVZ44" s="46"/>
      <c r="KWA44" s="46"/>
      <c r="KWB44" s="46"/>
      <c r="KWC44" s="46"/>
      <c r="KWD44" s="46"/>
      <c r="KWE44" s="46"/>
      <c r="KWF44" s="46"/>
      <c r="KWG44" s="46"/>
      <c r="KWH44" s="46"/>
      <c r="KWI44" s="46"/>
      <c r="KWJ44" s="46"/>
      <c r="KWK44" s="46"/>
      <c r="KWL44" s="46"/>
      <c r="KWM44" s="46"/>
      <c r="KWN44" s="46"/>
      <c r="KWO44" s="46"/>
      <c r="KWP44" s="46"/>
      <c r="KWQ44" s="46"/>
      <c r="KWR44" s="46"/>
      <c r="KWS44" s="46"/>
      <c r="KWT44" s="46"/>
      <c r="KWU44" s="46"/>
      <c r="KWV44" s="46"/>
      <c r="KWW44" s="46"/>
      <c r="KWX44" s="46"/>
      <c r="KWY44" s="46"/>
      <c r="KWZ44" s="46"/>
      <c r="KXA44" s="46"/>
      <c r="KXB44" s="46"/>
      <c r="KXC44" s="46"/>
      <c r="KXD44" s="46"/>
      <c r="KXE44" s="46"/>
      <c r="KXF44" s="46"/>
      <c r="KXG44" s="46"/>
      <c r="KXH44" s="46"/>
      <c r="KXI44" s="46"/>
      <c r="KXJ44" s="46"/>
      <c r="KXK44" s="46"/>
      <c r="KXL44" s="46"/>
      <c r="KXM44" s="46"/>
      <c r="KXN44" s="46"/>
      <c r="KXO44" s="46"/>
      <c r="KXP44" s="46"/>
      <c r="KXQ44" s="46"/>
      <c r="KXR44" s="46"/>
      <c r="KXS44" s="46"/>
      <c r="KXT44" s="46"/>
      <c r="KXU44" s="46"/>
      <c r="KXV44" s="46"/>
      <c r="KXW44" s="46"/>
      <c r="KXX44" s="46"/>
      <c r="KXY44" s="46"/>
      <c r="KXZ44" s="46"/>
      <c r="KYA44" s="46"/>
      <c r="KYB44" s="46"/>
      <c r="KYC44" s="46"/>
      <c r="KYD44" s="46"/>
      <c r="KYE44" s="46"/>
      <c r="KYF44" s="46"/>
      <c r="KYG44" s="46"/>
      <c r="KYH44" s="46"/>
      <c r="KYI44" s="46"/>
      <c r="KYJ44" s="46"/>
      <c r="KYK44" s="46"/>
      <c r="KYL44" s="46"/>
      <c r="KYM44" s="46"/>
      <c r="KYN44" s="46"/>
      <c r="KYO44" s="46"/>
      <c r="KYP44" s="46"/>
      <c r="KYQ44" s="46"/>
      <c r="KYR44" s="46"/>
      <c r="KYS44" s="46"/>
      <c r="KYT44" s="46"/>
      <c r="KYU44" s="46"/>
      <c r="KYV44" s="46"/>
      <c r="KYW44" s="46"/>
      <c r="KYX44" s="46"/>
      <c r="KYY44" s="46"/>
      <c r="KYZ44" s="46"/>
      <c r="KZA44" s="46"/>
      <c r="KZB44" s="46"/>
      <c r="KZC44" s="46"/>
      <c r="KZD44" s="46"/>
      <c r="KZE44" s="46"/>
      <c r="KZF44" s="46"/>
      <c r="KZG44" s="46"/>
      <c r="KZH44" s="46"/>
      <c r="KZI44" s="46"/>
      <c r="KZJ44" s="46"/>
      <c r="KZK44" s="46"/>
      <c r="KZL44" s="46"/>
      <c r="KZM44" s="46"/>
      <c r="KZN44" s="46"/>
      <c r="KZO44" s="46"/>
      <c r="KZP44" s="46"/>
      <c r="KZQ44" s="46"/>
      <c r="KZR44" s="46"/>
      <c r="KZS44" s="46"/>
      <c r="KZT44" s="46"/>
      <c r="KZU44" s="46"/>
      <c r="KZV44" s="46"/>
      <c r="KZW44" s="46"/>
      <c r="KZX44" s="46"/>
      <c r="KZY44" s="46"/>
      <c r="KZZ44" s="46"/>
      <c r="LAA44" s="46"/>
      <c r="LAB44" s="46"/>
      <c r="LAC44" s="46"/>
      <c r="LAD44" s="46"/>
      <c r="LAE44" s="46"/>
      <c r="LAF44" s="46"/>
      <c r="LAG44" s="46"/>
      <c r="LAH44" s="46"/>
      <c r="LAI44" s="46"/>
      <c r="LAJ44" s="46"/>
      <c r="LAK44" s="46"/>
      <c r="LAL44" s="46"/>
      <c r="LAM44" s="46"/>
      <c r="LAN44" s="46"/>
      <c r="LAO44" s="46"/>
      <c r="LAP44" s="46"/>
      <c r="LAQ44" s="46"/>
      <c r="LAR44" s="46"/>
      <c r="LAS44" s="46"/>
      <c r="LAT44" s="46"/>
      <c r="LAU44" s="46"/>
      <c r="LAV44" s="46"/>
      <c r="LAW44" s="46"/>
      <c r="LAX44" s="46"/>
      <c r="LAY44" s="46"/>
      <c r="LAZ44" s="46"/>
      <c r="LBA44" s="46"/>
      <c r="LBB44" s="46"/>
      <c r="LBC44" s="46"/>
      <c r="LBD44" s="46"/>
      <c r="LBE44" s="46"/>
      <c r="LBF44" s="46"/>
      <c r="LBG44" s="46"/>
      <c r="LBH44" s="46"/>
      <c r="LBI44" s="46"/>
      <c r="LBJ44" s="46"/>
      <c r="LBK44" s="46"/>
      <c r="LBL44" s="46"/>
      <c r="LBM44" s="46"/>
      <c r="LBN44" s="46"/>
      <c r="LBO44" s="46"/>
      <c r="LBP44" s="46"/>
      <c r="LBQ44" s="46"/>
      <c r="LBR44" s="46"/>
      <c r="LBS44" s="46"/>
      <c r="LBT44" s="46"/>
      <c r="LBU44" s="46"/>
      <c r="LBV44" s="46"/>
      <c r="LBW44" s="46"/>
      <c r="LBX44" s="46"/>
      <c r="LBY44" s="46"/>
      <c r="LBZ44" s="46"/>
      <c r="LCA44" s="46"/>
      <c r="LCB44" s="46"/>
      <c r="LCC44" s="46"/>
      <c r="LCD44" s="46"/>
      <c r="LCE44" s="46"/>
      <c r="LCF44" s="46"/>
      <c r="LCG44" s="46"/>
      <c r="LCH44" s="46"/>
      <c r="LCI44" s="46"/>
      <c r="LCJ44" s="46"/>
      <c r="LCK44" s="46"/>
      <c r="LCL44" s="46"/>
      <c r="LCM44" s="46"/>
      <c r="LCN44" s="46"/>
      <c r="LCO44" s="46"/>
      <c r="LCP44" s="46"/>
      <c r="LCQ44" s="46"/>
      <c r="LCR44" s="46"/>
      <c r="LCS44" s="46"/>
      <c r="LCT44" s="46"/>
      <c r="LCU44" s="46"/>
      <c r="LCV44" s="46"/>
      <c r="LCW44" s="46"/>
      <c r="LCX44" s="46"/>
      <c r="LCY44" s="46"/>
      <c r="LCZ44" s="46"/>
      <c r="LDA44" s="46"/>
      <c r="LDB44" s="46"/>
      <c r="LDC44" s="46"/>
      <c r="LDD44" s="46"/>
      <c r="LDE44" s="46"/>
      <c r="LDF44" s="46"/>
      <c r="LDG44" s="46"/>
      <c r="LDH44" s="46"/>
      <c r="LDI44" s="46"/>
      <c r="LDJ44" s="46"/>
      <c r="LDK44" s="46"/>
      <c r="LDL44" s="46"/>
      <c r="LDM44" s="46"/>
      <c r="LDN44" s="46"/>
      <c r="LDO44" s="46"/>
      <c r="LDP44" s="46"/>
      <c r="LDQ44" s="46"/>
      <c r="LDR44" s="46"/>
      <c r="LDS44" s="46"/>
      <c r="LDT44" s="46"/>
      <c r="LDU44" s="46"/>
      <c r="LDV44" s="46"/>
      <c r="LDW44" s="46"/>
      <c r="LDX44" s="46"/>
      <c r="LDY44" s="46"/>
      <c r="LDZ44" s="46"/>
      <c r="LEA44" s="46"/>
      <c r="LEB44" s="46"/>
      <c r="LEC44" s="46"/>
      <c r="LED44" s="46"/>
      <c r="LEE44" s="46"/>
      <c r="LEF44" s="46"/>
      <c r="LEG44" s="46"/>
      <c r="LEH44" s="46"/>
      <c r="LEI44" s="46"/>
      <c r="LEJ44" s="46"/>
      <c r="LEK44" s="46"/>
      <c r="LEL44" s="46"/>
      <c r="LEM44" s="46"/>
      <c r="LEN44" s="46"/>
      <c r="LEO44" s="46"/>
      <c r="LEP44" s="46"/>
      <c r="LEQ44" s="46"/>
      <c r="LER44" s="46"/>
      <c r="LES44" s="46"/>
      <c r="LET44" s="46"/>
      <c r="LEU44" s="46"/>
      <c r="LEV44" s="46"/>
      <c r="LEW44" s="46"/>
      <c r="LEX44" s="46"/>
      <c r="LEY44" s="46"/>
      <c r="LEZ44" s="46"/>
      <c r="LFA44" s="46"/>
      <c r="LFB44" s="46"/>
      <c r="LFC44" s="46"/>
      <c r="LFD44" s="46"/>
      <c r="LFE44" s="46"/>
      <c r="LFF44" s="46"/>
      <c r="LFG44" s="46"/>
      <c r="LFH44" s="46"/>
      <c r="LFI44" s="46"/>
      <c r="LFJ44" s="46"/>
      <c r="LFK44" s="46"/>
      <c r="LFL44" s="46"/>
      <c r="LFM44" s="46"/>
      <c r="LFN44" s="46"/>
      <c r="LFO44" s="46"/>
      <c r="LFP44" s="46"/>
      <c r="LFQ44" s="46"/>
      <c r="LFR44" s="46"/>
      <c r="LFS44" s="46"/>
      <c r="LFT44" s="46"/>
      <c r="LFU44" s="46"/>
      <c r="LFV44" s="46"/>
      <c r="LFW44" s="46"/>
      <c r="LFX44" s="46"/>
      <c r="LFY44" s="46"/>
      <c r="LFZ44" s="46"/>
      <c r="LGA44" s="46"/>
      <c r="LGB44" s="46"/>
      <c r="LGC44" s="46"/>
      <c r="LGD44" s="46"/>
      <c r="LGE44" s="46"/>
      <c r="LGF44" s="46"/>
      <c r="LGG44" s="46"/>
      <c r="LGH44" s="46"/>
      <c r="LGI44" s="46"/>
      <c r="LGJ44" s="46"/>
      <c r="LGK44" s="46"/>
      <c r="LGL44" s="46"/>
      <c r="LGM44" s="46"/>
      <c r="LGN44" s="46"/>
      <c r="LGO44" s="46"/>
      <c r="LGP44" s="46"/>
      <c r="LGQ44" s="46"/>
      <c r="LGR44" s="46"/>
      <c r="LGS44" s="46"/>
      <c r="LGT44" s="46"/>
      <c r="LGU44" s="46"/>
      <c r="LGV44" s="46"/>
      <c r="LGW44" s="46"/>
      <c r="LGX44" s="46"/>
      <c r="LGY44" s="46"/>
      <c r="LGZ44" s="46"/>
      <c r="LHA44" s="46"/>
      <c r="LHB44" s="46"/>
      <c r="LHC44" s="46"/>
      <c r="LHD44" s="46"/>
      <c r="LHE44" s="46"/>
      <c r="LHF44" s="46"/>
      <c r="LHG44" s="46"/>
      <c r="LHH44" s="46"/>
      <c r="LHI44" s="46"/>
      <c r="LHJ44" s="46"/>
      <c r="LHK44" s="46"/>
      <c r="LHL44" s="46"/>
      <c r="LHM44" s="46"/>
      <c r="LHN44" s="46"/>
      <c r="LHO44" s="46"/>
      <c r="LHP44" s="46"/>
      <c r="LHQ44" s="46"/>
      <c r="LHR44" s="46"/>
      <c r="LHS44" s="46"/>
      <c r="LHT44" s="46"/>
      <c r="LHU44" s="46"/>
      <c r="LHV44" s="46"/>
      <c r="LHW44" s="46"/>
      <c r="LHX44" s="46"/>
      <c r="LHY44" s="46"/>
      <c r="LHZ44" s="46"/>
      <c r="LIA44" s="46"/>
      <c r="LIB44" s="46"/>
      <c r="LIC44" s="46"/>
      <c r="LID44" s="46"/>
      <c r="LIE44" s="46"/>
      <c r="LIF44" s="46"/>
      <c r="LIG44" s="46"/>
      <c r="LIH44" s="46"/>
      <c r="LII44" s="46"/>
      <c r="LIJ44" s="46"/>
      <c r="LIK44" s="46"/>
      <c r="LIL44" s="46"/>
      <c r="LIM44" s="46"/>
      <c r="LIN44" s="46"/>
      <c r="LIO44" s="46"/>
      <c r="LIP44" s="46"/>
      <c r="LIQ44" s="46"/>
      <c r="LIR44" s="46"/>
      <c r="LIS44" s="46"/>
      <c r="LIT44" s="46"/>
      <c r="LIU44" s="46"/>
      <c r="LIV44" s="46"/>
      <c r="LIW44" s="46"/>
      <c r="LIX44" s="46"/>
      <c r="LIY44" s="46"/>
      <c r="LIZ44" s="46"/>
      <c r="LJA44" s="46"/>
      <c r="LJB44" s="46"/>
      <c r="LJC44" s="46"/>
      <c r="LJD44" s="46"/>
      <c r="LJE44" s="46"/>
      <c r="LJF44" s="46"/>
      <c r="LJG44" s="46"/>
      <c r="LJH44" s="46"/>
      <c r="LJI44" s="46"/>
      <c r="LJJ44" s="46"/>
      <c r="LJK44" s="46"/>
      <c r="LJL44" s="46"/>
      <c r="LJM44" s="46"/>
      <c r="LJN44" s="46"/>
      <c r="LJO44" s="46"/>
      <c r="LJP44" s="46"/>
      <c r="LJQ44" s="46"/>
      <c r="LJR44" s="46"/>
      <c r="LJS44" s="46"/>
      <c r="LJT44" s="46"/>
      <c r="LJU44" s="46"/>
      <c r="LJV44" s="46"/>
      <c r="LJW44" s="46"/>
      <c r="LJX44" s="46"/>
      <c r="LJY44" s="46"/>
      <c r="LJZ44" s="46"/>
      <c r="LKA44" s="46"/>
      <c r="LKB44" s="46"/>
      <c r="LKC44" s="46"/>
      <c r="LKD44" s="46"/>
      <c r="LKE44" s="46"/>
      <c r="LKF44" s="46"/>
      <c r="LKG44" s="46"/>
      <c r="LKH44" s="46"/>
      <c r="LKI44" s="46"/>
      <c r="LKJ44" s="46"/>
      <c r="LKK44" s="46"/>
      <c r="LKL44" s="46"/>
      <c r="LKM44" s="46"/>
      <c r="LKN44" s="46"/>
      <c r="LKO44" s="46"/>
      <c r="LKP44" s="46"/>
      <c r="LKQ44" s="46"/>
      <c r="LKR44" s="46"/>
      <c r="LKS44" s="46"/>
      <c r="LKT44" s="46"/>
      <c r="LKU44" s="46"/>
      <c r="LKV44" s="46"/>
      <c r="LKW44" s="46"/>
      <c r="LKX44" s="46"/>
      <c r="LKY44" s="46"/>
      <c r="LKZ44" s="46"/>
      <c r="LLA44" s="46"/>
      <c r="LLB44" s="46"/>
      <c r="LLC44" s="46"/>
      <c r="LLD44" s="46"/>
      <c r="LLE44" s="46"/>
      <c r="LLF44" s="46"/>
      <c r="LLG44" s="46"/>
      <c r="LLH44" s="46"/>
      <c r="LLI44" s="46"/>
      <c r="LLJ44" s="46"/>
      <c r="LLK44" s="46"/>
      <c r="LLL44" s="46"/>
      <c r="LLM44" s="46"/>
      <c r="LLN44" s="46"/>
      <c r="LLO44" s="46"/>
      <c r="LLP44" s="46"/>
      <c r="LLQ44" s="46"/>
      <c r="LLR44" s="46"/>
      <c r="LLS44" s="46"/>
      <c r="LLT44" s="46"/>
      <c r="LLU44" s="46"/>
      <c r="LLV44" s="46"/>
      <c r="LLW44" s="46"/>
      <c r="LLX44" s="46"/>
      <c r="LLY44" s="46"/>
      <c r="LLZ44" s="46"/>
      <c r="LMA44" s="46"/>
      <c r="LMB44" s="46"/>
      <c r="LMC44" s="46"/>
      <c r="LMD44" s="46"/>
      <c r="LME44" s="46"/>
      <c r="LMF44" s="46"/>
      <c r="LMG44" s="46"/>
      <c r="LMH44" s="46"/>
      <c r="LMI44" s="46"/>
      <c r="LMJ44" s="46"/>
      <c r="LMK44" s="46"/>
      <c r="LML44" s="46"/>
      <c r="LMM44" s="46"/>
      <c r="LMN44" s="46"/>
      <c r="LMO44" s="46"/>
      <c r="LMP44" s="46"/>
      <c r="LMQ44" s="46"/>
      <c r="LMR44" s="46"/>
      <c r="LMS44" s="46"/>
      <c r="LMT44" s="46"/>
      <c r="LMU44" s="46"/>
      <c r="LMV44" s="46"/>
      <c r="LMW44" s="46"/>
      <c r="LMX44" s="46"/>
      <c r="LMY44" s="46"/>
      <c r="LMZ44" s="46"/>
      <c r="LNA44" s="46"/>
      <c r="LNB44" s="46"/>
      <c r="LNC44" s="46"/>
      <c r="LND44" s="46"/>
      <c r="LNE44" s="46"/>
      <c r="LNF44" s="46"/>
      <c r="LNG44" s="46"/>
      <c r="LNH44" s="46"/>
      <c r="LNI44" s="46"/>
      <c r="LNJ44" s="46"/>
      <c r="LNK44" s="46"/>
      <c r="LNL44" s="46"/>
      <c r="LNM44" s="46"/>
      <c r="LNN44" s="46"/>
      <c r="LNO44" s="46"/>
      <c r="LNP44" s="46"/>
      <c r="LNQ44" s="46"/>
      <c r="LNR44" s="46"/>
      <c r="LNS44" s="46"/>
      <c r="LNT44" s="46"/>
      <c r="LNU44" s="46"/>
      <c r="LNV44" s="46"/>
      <c r="LNW44" s="46"/>
      <c r="LNX44" s="46"/>
      <c r="LNY44" s="46"/>
      <c r="LNZ44" s="46"/>
      <c r="LOA44" s="46"/>
      <c r="LOB44" s="46"/>
      <c r="LOC44" s="46"/>
      <c r="LOD44" s="46"/>
      <c r="LOE44" s="46"/>
      <c r="LOF44" s="46"/>
      <c r="LOG44" s="46"/>
      <c r="LOH44" s="46"/>
      <c r="LOI44" s="46"/>
      <c r="LOJ44" s="46"/>
      <c r="LOK44" s="46"/>
      <c r="LOL44" s="46"/>
      <c r="LOM44" s="46"/>
      <c r="LON44" s="46"/>
      <c r="LOO44" s="46"/>
      <c r="LOP44" s="46"/>
      <c r="LOQ44" s="46"/>
      <c r="LOR44" s="46"/>
      <c r="LOS44" s="46"/>
      <c r="LOT44" s="46"/>
      <c r="LOU44" s="46"/>
      <c r="LOV44" s="46"/>
      <c r="LOW44" s="46"/>
      <c r="LOX44" s="46"/>
      <c r="LOY44" s="46"/>
      <c r="LOZ44" s="46"/>
      <c r="LPA44" s="46"/>
      <c r="LPB44" s="46"/>
      <c r="LPC44" s="46"/>
      <c r="LPD44" s="46"/>
      <c r="LPE44" s="46"/>
      <c r="LPF44" s="46"/>
      <c r="LPG44" s="46"/>
      <c r="LPH44" s="46"/>
      <c r="LPI44" s="46"/>
      <c r="LPJ44" s="46"/>
      <c r="LPK44" s="46"/>
      <c r="LPL44" s="46"/>
      <c r="LPM44" s="46"/>
      <c r="LPN44" s="46"/>
      <c r="LPO44" s="46"/>
      <c r="LPP44" s="46"/>
      <c r="LPQ44" s="46"/>
      <c r="LPR44" s="46"/>
      <c r="LPS44" s="46"/>
      <c r="LPT44" s="46"/>
      <c r="LPU44" s="46"/>
      <c r="LPV44" s="46"/>
      <c r="LPW44" s="46"/>
      <c r="LPX44" s="46"/>
      <c r="LPY44" s="46"/>
      <c r="LPZ44" s="46"/>
      <c r="LQA44" s="46"/>
      <c r="LQB44" s="46"/>
      <c r="LQC44" s="46"/>
      <c r="LQD44" s="46"/>
      <c r="LQE44" s="46"/>
      <c r="LQF44" s="46"/>
      <c r="LQG44" s="46"/>
      <c r="LQH44" s="46"/>
      <c r="LQI44" s="46"/>
      <c r="LQJ44" s="46"/>
      <c r="LQK44" s="46"/>
      <c r="LQL44" s="46"/>
      <c r="LQM44" s="46"/>
      <c r="LQN44" s="46"/>
      <c r="LQO44" s="46"/>
      <c r="LQP44" s="46"/>
      <c r="LQQ44" s="46"/>
      <c r="LQR44" s="46"/>
      <c r="LQS44" s="46"/>
      <c r="LQT44" s="46"/>
      <c r="LQU44" s="46"/>
      <c r="LQV44" s="46"/>
      <c r="LQW44" s="46"/>
      <c r="LQX44" s="46"/>
      <c r="LQY44" s="46"/>
      <c r="LQZ44" s="46"/>
      <c r="LRA44" s="46"/>
      <c r="LRB44" s="46"/>
      <c r="LRC44" s="46"/>
      <c r="LRD44" s="46"/>
      <c r="LRE44" s="46"/>
      <c r="LRF44" s="46"/>
      <c r="LRG44" s="46"/>
      <c r="LRH44" s="46"/>
      <c r="LRI44" s="46"/>
      <c r="LRJ44" s="46"/>
      <c r="LRK44" s="46"/>
      <c r="LRL44" s="46"/>
      <c r="LRM44" s="46"/>
      <c r="LRN44" s="46"/>
      <c r="LRO44" s="46"/>
      <c r="LRP44" s="46"/>
      <c r="LRQ44" s="46"/>
      <c r="LRR44" s="46"/>
      <c r="LRS44" s="46"/>
      <c r="LRT44" s="46"/>
      <c r="LRU44" s="46"/>
      <c r="LRV44" s="46"/>
      <c r="LRW44" s="46"/>
      <c r="LRX44" s="46"/>
      <c r="LRY44" s="46"/>
      <c r="LRZ44" s="46"/>
      <c r="LSA44" s="46"/>
      <c r="LSB44" s="46"/>
      <c r="LSC44" s="46"/>
      <c r="LSD44" s="46"/>
      <c r="LSE44" s="46"/>
      <c r="LSF44" s="46"/>
      <c r="LSG44" s="46"/>
      <c r="LSH44" s="46"/>
      <c r="LSI44" s="46"/>
      <c r="LSJ44" s="46"/>
      <c r="LSK44" s="46"/>
      <c r="LSL44" s="46"/>
      <c r="LSM44" s="46"/>
      <c r="LSN44" s="46"/>
      <c r="LSO44" s="46"/>
      <c r="LSP44" s="46"/>
      <c r="LSQ44" s="46"/>
      <c r="LSR44" s="46"/>
      <c r="LSS44" s="46"/>
      <c r="LST44" s="46"/>
      <c r="LSU44" s="46"/>
      <c r="LSV44" s="46"/>
      <c r="LSW44" s="46"/>
      <c r="LSX44" s="46"/>
      <c r="LSY44" s="46"/>
      <c r="LSZ44" s="46"/>
      <c r="LTA44" s="46"/>
      <c r="LTB44" s="46"/>
      <c r="LTC44" s="46"/>
      <c r="LTD44" s="46"/>
      <c r="LTE44" s="46"/>
      <c r="LTF44" s="46"/>
      <c r="LTG44" s="46"/>
      <c r="LTH44" s="46"/>
      <c r="LTI44" s="46"/>
      <c r="LTJ44" s="46"/>
      <c r="LTK44" s="46"/>
      <c r="LTL44" s="46"/>
      <c r="LTM44" s="46"/>
      <c r="LTN44" s="46"/>
      <c r="LTO44" s="46"/>
      <c r="LTP44" s="46"/>
      <c r="LTQ44" s="46"/>
      <c r="LTR44" s="46"/>
      <c r="LTS44" s="46"/>
      <c r="LTT44" s="46"/>
      <c r="LTU44" s="46"/>
      <c r="LTV44" s="46"/>
      <c r="LTW44" s="46"/>
      <c r="LTX44" s="46"/>
      <c r="LTY44" s="46"/>
      <c r="LTZ44" s="46"/>
      <c r="LUA44" s="46"/>
      <c r="LUB44" s="46"/>
      <c r="LUC44" s="46"/>
      <c r="LUD44" s="46"/>
      <c r="LUE44" s="46"/>
      <c r="LUF44" s="46"/>
      <c r="LUG44" s="46"/>
      <c r="LUH44" s="46"/>
      <c r="LUI44" s="46"/>
      <c r="LUJ44" s="46"/>
      <c r="LUK44" s="46"/>
      <c r="LUL44" s="46"/>
      <c r="LUM44" s="46"/>
      <c r="LUN44" s="46"/>
      <c r="LUO44" s="46"/>
      <c r="LUP44" s="46"/>
      <c r="LUQ44" s="46"/>
      <c r="LUR44" s="46"/>
      <c r="LUS44" s="46"/>
      <c r="LUT44" s="46"/>
      <c r="LUU44" s="46"/>
      <c r="LUV44" s="46"/>
      <c r="LUW44" s="46"/>
      <c r="LUX44" s="46"/>
      <c r="LUY44" s="46"/>
      <c r="LUZ44" s="46"/>
      <c r="LVA44" s="46"/>
      <c r="LVB44" s="46"/>
      <c r="LVC44" s="46"/>
      <c r="LVD44" s="46"/>
      <c r="LVE44" s="46"/>
      <c r="LVF44" s="46"/>
      <c r="LVG44" s="46"/>
      <c r="LVH44" s="46"/>
      <c r="LVI44" s="46"/>
      <c r="LVJ44" s="46"/>
      <c r="LVK44" s="46"/>
      <c r="LVL44" s="46"/>
      <c r="LVM44" s="46"/>
      <c r="LVN44" s="46"/>
      <c r="LVO44" s="46"/>
      <c r="LVP44" s="46"/>
      <c r="LVQ44" s="46"/>
      <c r="LVR44" s="46"/>
      <c r="LVS44" s="46"/>
      <c r="LVT44" s="46"/>
      <c r="LVU44" s="46"/>
      <c r="LVV44" s="46"/>
      <c r="LVW44" s="46"/>
      <c r="LVX44" s="46"/>
      <c r="LVY44" s="46"/>
      <c r="LVZ44" s="46"/>
      <c r="LWA44" s="46"/>
      <c r="LWB44" s="46"/>
      <c r="LWC44" s="46"/>
      <c r="LWD44" s="46"/>
      <c r="LWE44" s="46"/>
      <c r="LWF44" s="46"/>
      <c r="LWG44" s="46"/>
      <c r="LWH44" s="46"/>
      <c r="LWI44" s="46"/>
      <c r="LWJ44" s="46"/>
      <c r="LWK44" s="46"/>
      <c r="LWL44" s="46"/>
      <c r="LWM44" s="46"/>
      <c r="LWN44" s="46"/>
      <c r="LWO44" s="46"/>
      <c r="LWP44" s="46"/>
      <c r="LWQ44" s="46"/>
      <c r="LWR44" s="46"/>
      <c r="LWS44" s="46"/>
      <c r="LWT44" s="46"/>
      <c r="LWU44" s="46"/>
      <c r="LWV44" s="46"/>
      <c r="LWW44" s="46"/>
      <c r="LWX44" s="46"/>
      <c r="LWY44" s="46"/>
      <c r="LWZ44" s="46"/>
      <c r="LXA44" s="46"/>
      <c r="LXB44" s="46"/>
      <c r="LXC44" s="46"/>
      <c r="LXD44" s="46"/>
      <c r="LXE44" s="46"/>
      <c r="LXF44" s="46"/>
      <c r="LXG44" s="46"/>
      <c r="LXH44" s="46"/>
      <c r="LXI44" s="46"/>
      <c r="LXJ44" s="46"/>
      <c r="LXK44" s="46"/>
      <c r="LXL44" s="46"/>
      <c r="LXM44" s="46"/>
      <c r="LXN44" s="46"/>
      <c r="LXO44" s="46"/>
      <c r="LXP44" s="46"/>
      <c r="LXQ44" s="46"/>
      <c r="LXR44" s="46"/>
      <c r="LXS44" s="46"/>
      <c r="LXT44" s="46"/>
      <c r="LXU44" s="46"/>
      <c r="LXV44" s="46"/>
      <c r="LXW44" s="46"/>
      <c r="LXX44" s="46"/>
      <c r="LXY44" s="46"/>
      <c r="LXZ44" s="46"/>
      <c r="LYA44" s="46"/>
      <c r="LYB44" s="46"/>
      <c r="LYC44" s="46"/>
      <c r="LYD44" s="46"/>
      <c r="LYE44" s="46"/>
      <c r="LYF44" s="46"/>
      <c r="LYG44" s="46"/>
      <c r="LYH44" s="46"/>
      <c r="LYI44" s="46"/>
      <c r="LYJ44" s="46"/>
      <c r="LYK44" s="46"/>
      <c r="LYL44" s="46"/>
      <c r="LYM44" s="46"/>
      <c r="LYN44" s="46"/>
      <c r="LYO44" s="46"/>
      <c r="LYP44" s="46"/>
      <c r="LYQ44" s="46"/>
      <c r="LYR44" s="46"/>
      <c r="LYS44" s="46"/>
      <c r="LYT44" s="46"/>
      <c r="LYU44" s="46"/>
      <c r="LYV44" s="46"/>
      <c r="LYW44" s="46"/>
      <c r="LYX44" s="46"/>
      <c r="LYY44" s="46"/>
      <c r="LYZ44" s="46"/>
      <c r="LZA44" s="46"/>
      <c r="LZB44" s="46"/>
      <c r="LZC44" s="46"/>
      <c r="LZD44" s="46"/>
      <c r="LZE44" s="46"/>
      <c r="LZF44" s="46"/>
      <c r="LZG44" s="46"/>
      <c r="LZH44" s="46"/>
      <c r="LZI44" s="46"/>
      <c r="LZJ44" s="46"/>
      <c r="LZK44" s="46"/>
      <c r="LZL44" s="46"/>
      <c r="LZM44" s="46"/>
      <c r="LZN44" s="46"/>
      <c r="LZO44" s="46"/>
      <c r="LZP44" s="46"/>
      <c r="LZQ44" s="46"/>
      <c r="LZR44" s="46"/>
      <c r="LZS44" s="46"/>
      <c r="LZT44" s="46"/>
      <c r="LZU44" s="46"/>
      <c r="LZV44" s="46"/>
      <c r="LZW44" s="46"/>
      <c r="LZX44" s="46"/>
      <c r="LZY44" s="46"/>
      <c r="LZZ44" s="46"/>
      <c r="MAA44" s="46"/>
      <c r="MAB44" s="46"/>
      <c r="MAC44" s="46"/>
      <c r="MAD44" s="46"/>
      <c r="MAE44" s="46"/>
      <c r="MAF44" s="46"/>
      <c r="MAG44" s="46"/>
      <c r="MAH44" s="46"/>
      <c r="MAI44" s="46"/>
      <c r="MAJ44" s="46"/>
      <c r="MAK44" s="46"/>
      <c r="MAL44" s="46"/>
      <c r="MAM44" s="46"/>
      <c r="MAN44" s="46"/>
      <c r="MAO44" s="46"/>
      <c r="MAP44" s="46"/>
      <c r="MAQ44" s="46"/>
      <c r="MAR44" s="46"/>
      <c r="MAS44" s="46"/>
      <c r="MAT44" s="46"/>
      <c r="MAU44" s="46"/>
      <c r="MAV44" s="46"/>
      <c r="MAW44" s="46"/>
      <c r="MAX44" s="46"/>
      <c r="MAY44" s="46"/>
      <c r="MAZ44" s="46"/>
      <c r="MBA44" s="46"/>
      <c r="MBB44" s="46"/>
      <c r="MBC44" s="46"/>
      <c r="MBD44" s="46"/>
      <c r="MBE44" s="46"/>
      <c r="MBF44" s="46"/>
      <c r="MBG44" s="46"/>
      <c r="MBH44" s="46"/>
      <c r="MBI44" s="46"/>
      <c r="MBJ44" s="46"/>
      <c r="MBK44" s="46"/>
      <c r="MBL44" s="46"/>
      <c r="MBM44" s="46"/>
      <c r="MBN44" s="46"/>
      <c r="MBO44" s="46"/>
      <c r="MBP44" s="46"/>
      <c r="MBQ44" s="46"/>
      <c r="MBR44" s="46"/>
      <c r="MBS44" s="46"/>
      <c r="MBT44" s="46"/>
      <c r="MBU44" s="46"/>
      <c r="MBV44" s="46"/>
      <c r="MBW44" s="46"/>
      <c r="MBX44" s="46"/>
      <c r="MBY44" s="46"/>
      <c r="MBZ44" s="46"/>
      <c r="MCA44" s="46"/>
      <c r="MCB44" s="46"/>
      <c r="MCC44" s="46"/>
      <c r="MCD44" s="46"/>
      <c r="MCE44" s="46"/>
      <c r="MCF44" s="46"/>
      <c r="MCG44" s="46"/>
      <c r="MCH44" s="46"/>
      <c r="MCI44" s="46"/>
      <c r="MCJ44" s="46"/>
      <c r="MCK44" s="46"/>
      <c r="MCL44" s="46"/>
      <c r="MCM44" s="46"/>
      <c r="MCN44" s="46"/>
      <c r="MCO44" s="46"/>
      <c r="MCP44" s="46"/>
      <c r="MCQ44" s="46"/>
      <c r="MCR44" s="46"/>
      <c r="MCS44" s="46"/>
      <c r="MCT44" s="46"/>
      <c r="MCU44" s="46"/>
      <c r="MCV44" s="46"/>
      <c r="MCW44" s="46"/>
      <c r="MCX44" s="46"/>
      <c r="MCY44" s="46"/>
      <c r="MCZ44" s="46"/>
      <c r="MDA44" s="46"/>
      <c r="MDB44" s="46"/>
      <c r="MDC44" s="46"/>
      <c r="MDD44" s="46"/>
      <c r="MDE44" s="46"/>
      <c r="MDF44" s="46"/>
      <c r="MDG44" s="46"/>
      <c r="MDH44" s="46"/>
      <c r="MDI44" s="46"/>
      <c r="MDJ44" s="46"/>
      <c r="MDK44" s="46"/>
      <c r="MDL44" s="46"/>
      <c r="MDM44" s="46"/>
      <c r="MDN44" s="46"/>
      <c r="MDO44" s="46"/>
      <c r="MDP44" s="46"/>
      <c r="MDQ44" s="46"/>
      <c r="MDR44" s="46"/>
      <c r="MDS44" s="46"/>
      <c r="MDT44" s="46"/>
      <c r="MDU44" s="46"/>
      <c r="MDV44" s="46"/>
      <c r="MDW44" s="46"/>
      <c r="MDX44" s="46"/>
      <c r="MDY44" s="46"/>
      <c r="MDZ44" s="46"/>
      <c r="MEA44" s="46"/>
      <c r="MEB44" s="46"/>
      <c r="MEC44" s="46"/>
      <c r="MED44" s="46"/>
      <c r="MEE44" s="46"/>
      <c r="MEF44" s="46"/>
      <c r="MEG44" s="46"/>
      <c r="MEH44" s="46"/>
      <c r="MEI44" s="46"/>
      <c r="MEJ44" s="46"/>
      <c r="MEK44" s="46"/>
      <c r="MEL44" s="46"/>
      <c r="MEM44" s="46"/>
      <c r="MEN44" s="46"/>
      <c r="MEO44" s="46"/>
      <c r="MEP44" s="46"/>
      <c r="MEQ44" s="46"/>
      <c r="MER44" s="46"/>
      <c r="MES44" s="46"/>
      <c r="MET44" s="46"/>
      <c r="MEU44" s="46"/>
      <c r="MEV44" s="46"/>
      <c r="MEW44" s="46"/>
      <c r="MEX44" s="46"/>
      <c r="MEY44" s="46"/>
      <c r="MEZ44" s="46"/>
      <c r="MFA44" s="46"/>
      <c r="MFB44" s="46"/>
      <c r="MFC44" s="46"/>
      <c r="MFD44" s="46"/>
      <c r="MFE44" s="46"/>
      <c r="MFF44" s="46"/>
      <c r="MFG44" s="46"/>
      <c r="MFH44" s="46"/>
      <c r="MFI44" s="46"/>
      <c r="MFJ44" s="46"/>
      <c r="MFK44" s="46"/>
      <c r="MFL44" s="46"/>
      <c r="MFM44" s="46"/>
      <c r="MFN44" s="46"/>
      <c r="MFO44" s="46"/>
      <c r="MFP44" s="46"/>
      <c r="MFQ44" s="46"/>
      <c r="MFR44" s="46"/>
      <c r="MFS44" s="46"/>
      <c r="MFT44" s="46"/>
      <c r="MFU44" s="46"/>
      <c r="MFV44" s="46"/>
      <c r="MFW44" s="46"/>
      <c r="MFX44" s="46"/>
      <c r="MFY44" s="46"/>
      <c r="MFZ44" s="46"/>
      <c r="MGA44" s="46"/>
      <c r="MGB44" s="46"/>
      <c r="MGC44" s="46"/>
      <c r="MGD44" s="46"/>
      <c r="MGE44" s="46"/>
      <c r="MGF44" s="46"/>
      <c r="MGG44" s="46"/>
      <c r="MGH44" s="46"/>
      <c r="MGI44" s="46"/>
      <c r="MGJ44" s="46"/>
      <c r="MGK44" s="46"/>
      <c r="MGL44" s="46"/>
      <c r="MGM44" s="46"/>
      <c r="MGN44" s="46"/>
      <c r="MGO44" s="46"/>
      <c r="MGP44" s="46"/>
      <c r="MGQ44" s="46"/>
      <c r="MGR44" s="46"/>
      <c r="MGS44" s="46"/>
      <c r="MGT44" s="46"/>
      <c r="MGU44" s="46"/>
      <c r="MGV44" s="46"/>
      <c r="MGW44" s="46"/>
      <c r="MGX44" s="46"/>
      <c r="MGY44" s="46"/>
      <c r="MGZ44" s="46"/>
      <c r="MHA44" s="46"/>
      <c r="MHB44" s="46"/>
      <c r="MHC44" s="46"/>
      <c r="MHD44" s="46"/>
      <c r="MHE44" s="46"/>
      <c r="MHF44" s="46"/>
      <c r="MHG44" s="46"/>
      <c r="MHH44" s="46"/>
      <c r="MHI44" s="46"/>
      <c r="MHJ44" s="46"/>
      <c r="MHK44" s="46"/>
      <c r="MHL44" s="46"/>
      <c r="MHM44" s="46"/>
      <c r="MHN44" s="46"/>
      <c r="MHO44" s="46"/>
      <c r="MHP44" s="46"/>
      <c r="MHQ44" s="46"/>
      <c r="MHR44" s="46"/>
      <c r="MHS44" s="46"/>
      <c r="MHT44" s="46"/>
      <c r="MHU44" s="46"/>
      <c r="MHV44" s="46"/>
      <c r="MHW44" s="46"/>
      <c r="MHX44" s="46"/>
      <c r="MHY44" s="46"/>
      <c r="MHZ44" s="46"/>
      <c r="MIA44" s="46"/>
      <c r="MIB44" s="46"/>
      <c r="MIC44" s="46"/>
      <c r="MID44" s="46"/>
      <c r="MIE44" s="46"/>
      <c r="MIF44" s="46"/>
      <c r="MIG44" s="46"/>
      <c r="MIH44" s="46"/>
      <c r="MII44" s="46"/>
      <c r="MIJ44" s="46"/>
      <c r="MIK44" s="46"/>
      <c r="MIL44" s="46"/>
      <c r="MIM44" s="46"/>
      <c r="MIN44" s="46"/>
      <c r="MIO44" s="46"/>
      <c r="MIP44" s="46"/>
      <c r="MIQ44" s="46"/>
      <c r="MIR44" s="46"/>
      <c r="MIS44" s="46"/>
      <c r="MIT44" s="46"/>
      <c r="MIU44" s="46"/>
      <c r="MIV44" s="46"/>
      <c r="MIW44" s="46"/>
      <c r="MIX44" s="46"/>
      <c r="MIY44" s="46"/>
      <c r="MIZ44" s="46"/>
      <c r="MJA44" s="46"/>
      <c r="MJB44" s="46"/>
      <c r="MJC44" s="46"/>
      <c r="MJD44" s="46"/>
      <c r="MJE44" s="46"/>
      <c r="MJF44" s="46"/>
      <c r="MJG44" s="46"/>
      <c r="MJH44" s="46"/>
      <c r="MJI44" s="46"/>
      <c r="MJJ44" s="46"/>
      <c r="MJK44" s="46"/>
      <c r="MJL44" s="46"/>
      <c r="MJM44" s="46"/>
      <c r="MJN44" s="46"/>
      <c r="MJO44" s="46"/>
      <c r="MJP44" s="46"/>
      <c r="MJQ44" s="46"/>
      <c r="MJR44" s="46"/>
      <c r="MJS44" s="46"/>
      <c r="MJT44" s="46"/>
      <c r="MJU44" s="46"/>
      <c r="MJV44" s="46"/>
      <c r="MJW44" s="46"/>
      <c r="MJX44" s="46"/>
      <c r="MJY44" s="46"/>
      <c r="MJZ44" s="46"/>
      <c r="MKA44" s="46"/>
      <c r="MKB44" s="46"/>
      <c r="MKC44" s="46"/>
      <c r="MKD44" s="46"/>
      <c r="MKE44" s="46"/>
      <c r="MKF44" s="46"/>
      <c r="MKG44" s="46"/>
      <c r="MKH44" s="46"/>
      <c r="MKI44" s="46"/>
      <c r="MKJ44" s="46"/>
      <c r="MKK44" s="46"/>
      <c r="MKL44" s="46"/>
      <c r="MKM44" s="46"/>
      <c r="MKN44" s="46"/>
      <c r="MKO44" s="46"/>
      <c r="MKP44" s="46"/>
      <c r="MKQ44" s="46"/>
      <c r="MKR44" s="46"/>
      <c r="MKS44" s="46"/>
      <c r="MKT44" s="46"/>
      <c r="MKU44" s="46"/>
      <c r="MKV44" s="46"/>
      <c r="MKW44" s="46"/>
      <c r="MKX44" s="46"/>
      <c r="MKY44" s="46"/>
      <c r="MKZ44" s="46"/>
      <c r="MLA44" s="46"/>
      <c r="MLB44" s="46"/>
      <c r="MLC44" s="46"/>
      <c r="MLD44" s="46"/>
      <c r="MLE44" s="46"/>
      <c r="MLF44" s="46"/>
      <c r="MLG44" s="46"/>
      <c r="MLH44" s="46"/>
      <c r="MLI44" s="46"/>
      <c r="MLJ44" s="46"/>
      <c r="MLK44" s="46"/>
      <c r="MLL44" s="46"/>
      <c r="MLM44" s="46"/>
      <c r="MLN44" s="46"/>
      <c r="MLO44" s="46"/>
      <c r="MLP44" s="46"/>
      <c r="MLQ44" s="46"/>
      <c r="MLR44" s="46"/>
      <c r="MLS44" s="46"/>
      <c r="MLT44" s="46"/>
      <c r="MLU44" s="46"/>
      <c r="MLV44" s="46"/>
      <c r="MLW44" s="46"/>
      <c r="MLX44" s="46"/>
      <c r="MLY44" s="46"/>
      <c r="MLZ44" s="46"/>
      <c r="MMA44" s="46"/>
      <c r="MMB44" s="46"/>
      <c r="MMC44" s="46"/>
      <c r="MMD44" s="46"/>
      <c r="MME44" s="46"/>
      <c r="MMF44" s="46"/>
      <c r="MMG44" s="46"/>
      <c r="MMH44" s="46"/>
      <c r="MMI44" s="46"/>
      <c r="MMJ44" s="46"/>
      <c r="MMK44" s="46"/>
      <c r="MML44" s="46"/>
      <c r="MMM44" s="46"/>
      <c r="MMN44" s="46"/>
      <c r="MMO44" s="46"/>
      <c r="MMP44" s="46"/>
      <c r="MMQ44" s="46"/>
      <c r="MMR44" s="46"/>
      <c r="MMS44" s="46"/>
      <c r="MMT44" s="46"/>
      <c r="MMU44" s="46"/>
      <c r="MMV44" s="46"/>
      <c r="MMW44" s="46"/>
      <c r="MMX44" s="46"/>
      <c r="MMY44" s="46"/>
      <c r="MMZ44" s="46"/>
      <c r="MNA44" s="46"/>
      <c r="MNB44" s="46"/>
      <c r="MNC44" s="46"/>
      <c r="MND44" s="46"/>
      <c r="MNE44" s="46"/>
      <c r="MNF44" s="46"/>
      <c r="MNG44" s="46"/>
      <c r="MNH44" s="46"/>
      <c r="MNI44" s="46"/>
      <c r="MNJ44" s="46"/>
      <c r="MNK44" s="46"/>
      <c r="MNL44" s="46"/>
      <c r="MNM44" s="46"/>
      <c r="MNN44" s="46"/>
      <c r="MNO44" s="46"/>
      <c r="MNP44" s="46"/>
      <c r="MNQ44" s="46"/>
      <c r="MNR44" s="46"/>
      <c r="MNS44" s="46"/>
      <c r="MNT44" s="46"/>
      <c r="MNU44" s="46"/>
      <c r="MNV44" s="46"/>
      <c r="MNW44" s="46"/>
      <c r="MNX44" s="46"/>
      <c r="MNY44" s="46"/>
      <c r="MNZ44" s="46"/>
      <c r="MOA44" s="46"/>
      <c r="MOB44" s="46"/>
      <c r="MOC44" s="46"/>
      <c r="MOD44" s="46"/>
      <c r="MOE44" s="46"/>
      <c r="MOF44" s="46"/>
      <c r="MOG44" s="46"/>
      <c r="MOH44" s="46"/>
      <c r="MOI44" s="46"/>
      <c r="MOJ44" s="46"/>
      <c r="MOK44" s="46"/>
      <c r="MOL44" s="46"/>
      <c r="MOM44" s="46"/>
      <c r="MON44" s="46"/>
      <c r="MOO44" s="46"/>
      <c r="MOP44" s="46"/>
      <c r="MOQ44" s="46"/>
      <c r="MOR44" s="46"/>
      <c r="MOS44" s="46"/>
      <c r="MOT44" s="46"/>
      <c r="MOU44" s="46"/>
      <c r="MOV44" s="46"/>
      <c r="MOW44" s="46"/>
      <c r="MOX44" s="46"/>
      <c r="MOY44" s="46"/>
      <c r="MOZ44" s="46"/>
      <c r="MPA44" s="46"/>
      <c r="MPB44" s="46"/>
      <c r="MPC44" s="46"/>
      <c r="MPD44" s="46"/>
      <c r="MPE44" s="46"/>
      <c r="MPF44" s="46"/>
      <c r="MPG44" s="46"/>
      <c r="MPH44" s="46"/>
      <c r="MPI44" s="46"/>
      <c r="MPJ44" s="46"/>
      <c r="MPK44" s="46"/>
      <c r="MPL44" s="46"/>
      <c r="MPM44" s="46"/>
      <c r="MPN44" s="46"/>
      <c r="MPO44" s="46"/>
      <c r="MPP44" s="46"/>
      <c r="MPQ44" s="46"/>
      <c r="MPR44" s="46"/>
      <c r="MPS44" s="46"/>
      <c r="MPT44" s="46"/>
      <c r="MPU44" s="46"/>
      <c r="MPV44" s="46"/>
      <c r="MPW44" s="46"/>
      <c r="MPX44" s="46"/>
      <c r="MPY44" s="46"/>
      <c r="MPZ44" s="46"/>
      <c r="MQA44" s="46"/>
      <c r="MQB44" s="46"/>
      <c r="MQC44" s="46"/>
      <c r="MQD44" s="46"/>
      <c r="MQE44" s="46"/>
      <c r="MQF44" s="46"/>
      <c r="MQG44" s="46"/>
      <c r="MQH44" s="46"/>
      <c r="MQI44" s="46"/>
      <c r="MQJ44" s="46"/>
      <c r="MQK44" s="46"/>
      <c r="MQL44" s="46"/>
      <c r="MQM44" s="46"/>
      <c r="MQN44" s="46"/>
      <c r="MQO44" s="46"/>
      <c r="MQP44" s="46"/>
      <c r="MQQ44" s="46"/>
      <c r="MQR44" s="46"/>
      <c r="MQS44" s="46"/>
      <c r="MQT44" s="46"/>
      <c r="MQU44" s="46"/>
      <c r="MQV44" s="46"/>
      <c r="MQW44" s="46"/>
      <c r="MQX44" s="46"/>
      <c r="MQY44" s="46"/>
      <c r="MQZ44" s="46"/>
      <c r="MRA44" s="46"/>
      <c r="MRB44" s="46"/>
      <c r="MRC44" s="46"/>
      <c r="MRD44" s="46"/>
      <c r="MRE44" s="46"/>
      <c r="MRF44" s="46"/>
      <c r="MRG44" s="46"/>
      <c r="MRH44" s="46"/>
      <c r="MRI44" s="46"/>
      <c r="MRJ44" s="46"/>
      <c r="MRK44" s="46"/>
      <c r="MRL44" s="46"/>
      <c r="MRM44" s="46"/>
      <c r="MRN44" s="46"/>
      <c r="MRO44" s="46"/>
      <c r="MRP44" s="46"/>
      <c r="MRQ44" s="46"/>
      <c r="MRR44" s="46"/>
      <c r="MRS44" s="46"/>
      <c r="MRT44" s="46"/>
      <c r="MRU44" s="46"/>
      <c r="MRV44" s="46"/>
      <c r="MRW44" s="46"/>
      <c r="MRX44" s="46"/>
      <c r="MRY44" s="46"/>
      <c r="MRZ44" s="46"/>
      <c r="MSA44" s="46"/>
      <c r="MSB44" s="46"/>
      <c r="MSC44" s="46"/>
      <c r="MSD44" s="46"/>
      <c r="MSE44" s="46"/>
      <c r="MSF44" s="46"/>
      <c r="MSG44" s="46"/>
      <c r="MSH44" s="46"/>
      <c r="MSI44" s="46"/>
      <c r="MSJ44" s="46"/>
      <c r="MSK44" s="46"/>
      <c r="MSL44" s="46"/>
      <c r="MSM44" s="46"/>
      <c r="MSN44" s="46"/>
      <c r="MSO44" s="46"/>
      <c r="MSP44" s="46"/>
      <c r="MSQ44" s="46"/>
      <c r="MSR44" s="46"/>
      <c r="MSS44" s="46"/>
      <c r="MST44" s="46"/>
      <c r="MSU44" s="46"/>
      <c r="MSV44" s="46"/>
      <c r="MSW44" s="46"/>
      <c r="MSX44" s="46"/>
      <c r="MSY44" s="46"/>
      <c r="MSZ44" s="46"/>
      <c r="MTA44" s="46"/>
      <c r="MTB44" s="46"/>
      <c r="MTC44" s="46"/>
      <c r="MTD44" s="46"/>
      <c r="MTE44" s="46"/>
      <c r="MTF44" s="46"/>
      <c r="MTG44" s="46"/>
      <c r="MTH44" s="46"/>
      <c r="MTI44" s="46"/>
      <c r="MTJ44" s="46"/>
      <c r="MTK44" s="46"/>
      <c r="MTL44" s="46"/>
      <c r="MTM44" s="46"/>
      <c r="MTN44" s="46"/>
      <c r="MTO44" s="46"/>
      <c r="MTP44" s="46"/>
      <c r="MTQ44" s="46"/>
      <c r="MTR44" s="46"/>
      <c r="MTS44" s="46"/>
      <c r="MTT44" s="46"/>
      <c r="MTU44" s="46"/>
      <c r="MTV44" s="46"/>
      <c r="MTW44" s="46"/>
      <c r="MTX44" s="46"/>
      <c r="MTY44" s="46"/>
      <c r="MTZ44" s="46"/>
      <c r="MUA44" s="46"/>
      <c r="MUB44" s="46"/>
      <c r="MUC44" s="46"/>
      <c r="MUD44" s="46"/>
      <c r="MUE44" s="46"/>
      <c r="MUF44" s="46"/>
      <c r="MUG44" s="46"/>
      <c r="MUH44" s="46"/>
      <c r="MUI44" s="46"/>
      <c r="MUJ44" s="46"/>
      <c r="MUK44" s="46"/>
      <c r="MUL44" s="46"/>
      <c r="MUM44" s="46"/>
      <c r="MUN44" s="46"/>
      <c r="MUO44" s="46"/>
      <c r="MUP44" s="46"/>
      <c r="MUQ44" s="46"/>
      <c r="MUR44" s="46"/>
      <c r="MUS44" s="46"/>
      <c r="MUT44" s="46"/>
      <c r="MUU44" s="46"/>
      <c r="MUV44" s="46"/>
      <c r="MUW44" s="46"/>
      <c r="MUX44" s="46"/>
      <c r="MUY44" s="46"/>
      <c r="MUZ44" s="46"/>
      <c r="MVA44" s="46"/>
      <c r="MVB44" s="46"/>
      <c r="MVC44" s="46"/>
      <c r="MVD44" s="46"/>
      <c r="MVE44" s="46"/>
      <c r="MVF44" s="46"/>
      <c r="MVG44" s="46"/>
      <c r="MVH44" s="46"/>
      <c r="MVI44" s="46"/>
      <c r="MVJ44" s="46"/>
      <c r="MVK44" s="46"/>
      <c r="MVL44" s="46"/>
      <c r="MVM44" s="46"/>
      <c r="MVN44" s="46"/>
      <c r="MVO44" s="46"/>
      <c r="MVP44" s="46"/>
      <c r="MVQ44" s="46"/>
      <c r="MVR44" s="46"/>
      <c r="MVS44" s="46"/>
      <c r="MVT44" s="46"/>
      <c r="MVU44" s="46"/>
      <c r="MVV44" s="46"/>
      <c r="MVW44" s="46"/>
      <c r="MVX44" s="46"/>
      <c r="MVY44" s="46"/>
      <c r="MVZ44" s="46"/>
      <c r="MWA44" s="46"/>
      <c r="MWB44" s="46"/>
      <c r="MWC44" s="46"/>
      <c r="MWD44" s="46"/>
      <c r="MWE44" s="46"/>
      <c r="MWF44" s="46"/>
      <c r="MWG44" s="46"/>
      <c r="MWH44" s="46"/>
      <c r="MWI44" s="46"/>
      <c r="MWJ44" s="46"/>
      <c r="MWK44" s="46"/>
      <c r="MWL44" s="46"/>
      <c r="MWM44" s="46"/>
      <c r="MWN44" s="46"/>
      <c r="MWO44" s="46"/>
      <c r="MWP44" s="46"/>
      <c r="MWQ44" s="46"/>
      <c r="MWR44" s="46"/>
      <c r="MWS44" s="46"/>
      <c r="MWT44" s="46"/>
      <c r="MWU44" s="46"/>
      <c r="MWV44" s="46"/>
      <c r="MWW44" s="46"/>
      <c r="MWX44" s="46"/>
      <c r="MWY44" s="46"/>
      <c r="MWZ44" s="46"/>
      <c r="MXA44" s="46"/>
      <c r="MXB44" s="46"/>
      <c r="MXC44" s="46"/>
      <c r="MXD44" s="46"/>
      <c r="MXE44" s="46"/>
      <c r="MXF44" s="46"/>
      <c r="MXG44" s="46"/>
      <c r="MXH44" s="46"/>
      <c r="MXI44" s="46"/>
      <c r="MXJ44" s="46"/>
      <c r="MXK44" s="46"/>
      <c r="MXL44" s="46"/>
      <c r="MXM44" s="46"/>
      <c r="MXN44" s="46"/>
      <c r="MXO44" s="46"/>
      <c r="MXP44" s="46"/>
      <c r="MXQ44" s="46"/>
      <c r="MXR44" s="46"/>
      <c r="MXS44" s="46"/>
      <c r="MXT44" s="46"/>
      <c r="MXU44" s="46"/>
      <c r="MXV44" s="46"/>
      <c r="MXW44" s="46"/>
      <c r="MXX44" s="46"/>
      <c r="MXY44" s="46"/>
      <c r="MXZ44" s="46"/>
      <c r="MYA44" s="46"/>
      <c r="MYB44" s="46"/>
      <c r="MYC44" s="46"/>
      <c r="MYD44" s="46"/>
      <c r="MYE44" s="46"/>
      <c r="MYF44" s="46"/>
      <c r="MYG44" s="46"/>
      <c r="MYH44" s="46"/>
      <c r="MYI44" s="46"/>
      <c r="MYJ44" s="46"/>
      <c r="MYK44" s="46"/>
      <c r="MYL44" s="46"/>
      <c r="MYM44" s="46"/>
      <c r="MYN44" s="46"/>
      <c r="MYO44" s="46"/>
      <c r="MYP44" s="46"/>
      <c r="MYQ44" s="46"/>
      <c r="MYR44" s="46"/>
      <c r="MYS44" s="46"/>
      <c r="MYT44" s="46"/>
      <c r="MYU44" s="46"/>
      <c r="MYV44" s="46"/>
      <c r="MYW44" s="46"/>
      <c r="MYX44" s="46"/>
      <c r="MYY44" s="46"/>
      <c r="MYZ44" s="46"/>
      <c r="MZA44" s="46"/>
      <c r="MZB44" s="46"/>
      <c r="MZC44" s="46"/>
      <c r="MZD44" s="46"/>
      <c r="MZE44" s="46"/>
      <c r="MZF44" s="46"/>
      <c r="MZG44" s="46"/>
      <c r="MZH44" s="46"/>
      <c r="MZI44" s="46"/>
      <c r="MZJ44" s="46"/>
      <c r="MZK44" s="46"/>
      <c r="MZL44" s="46"/>
      <c r="MZM44" s="46"/>
      <c r="MZN44" s="46"/>
      <c r="MZO44" s="46"/>
      <c r="MZP44" s="46"/>
      <c r="MZQ44" s="46"/>
      <c r="MZR44" s="46"/>
      <c r="MZS44" s="46"/>
      <c r="MZT44" s="46"/>
      <c r="MZU44" s="46"/>
      <c r="MZV44" s="46"/>
      <c r="MZW44" s="46"/>
      <c r="MZX44" s="46"/>
      <c r="MZY44" s="46"/>
      <c r="MZZ44" s="46"/>
      <c r="NAA44" s="46"/>
      <c r="NAB44" s="46"/>
      <c r="NAC44" s="46"/>
      <c r="NAD44" s="46"/>
      <c r="NAE44" s="46"/>
      <c r="NAF44" s="46"/>
      <c r="NAG44" s="46"/>
      <c r="NAH44" s="46"/>
      <c r="NAI44" s="46"/>
      <c r="NAJ44" s="46"/>
      <c r="NAK44" s="46"/>
      <c r="NAL44" s="46"/>
      <c r="NAM44" s="46"/>
      <c r="NAN44" s="46"/>
      <c r="NAO44" s="46"/>
      <c r="NAP44" s="46"/>
      <c r="NAQ44" s="46"/>
      <c r="NAR44" s="46"/>
      <c r="NAS44" s="46"/>
      <c r="NAT44" s="46"/>
      <c r="NAU44" s="46"/>
      <c r="NAV44" s="46"/>
      <c r="NAW44" s="46"/>
      <c r="NAX44" s="46"/>
      <c r="NAY44" s="46"/>
      <c r="NAZ44" s="46"/>
      <c r="NBA44" s="46"/>
      <c r="NBB44" s="46"/>
      <c r="NBC44" s="46"/>
      <c r="NBD44" s="46"/>
      <c r="NBE44" s="46"/>
      <c r="NBF44" s="46"/>
      <c r="NBG44" s="46"/>
      <c r="NBH44" s="46"/>
      <c r="NBI44" s="46"/>
      <c r="NBJ44" s="46"/>
      <c r="NBK44" s="46"/>
      <c r="NBL44" s="46"/>
      <c r="NBM44" s="46"/>
      <c r="NBN44" s="46"/>
      <c r="NBO44" s="46"/>
      <c r="NBP44" s="46"/>
      <c r="NBQ44" s="46"/>
      <c r="NBR44" s="46"/>
      <c r="NBS44" s="46"/>
      <c r="NBT44" s="46"/>
      <c r="NBU44" s="46"/>
      <c r="NBV44" s="46"/>
      <c r="NBW44" s="46"/>
      <c r="NBX44" s="46"/>
      <c r="NBY44" s="46"/>
      <c r="NBZ44" s="46"/>
      <c r="NCA44" s="46"/>
      <c r="NCB44" s="46"/>
      <c r="NCC44" s="46"/>
      <c r="NCD44" s="46"/>
      <c r="NCE44" s="46"/>
      <c r="NCF44" s="46"/>
      <c r="NCG44" s="46"/>
      <c r="NCH44" s="46"/>
      <c r="NCI44" s="46"/>
      <c r="NCJ44" s="46"/>
      <c r="NCK44" s="46"/>
      <c r="NCL44" s="46"/>
      <c r="NCM44" s="46"/>
      <c r="NCN44" s="46"/>
      <c r="NCO44" s="46"/>
      <c r="NCP44" s="46"/>
      <c r="NCQ44" s="46"/>
      <c r="NCR44" s="46"/>
      <c r="NCS44" s="46"/>
      <c r="NCT44" s="46"/>
      <c r="NCU44" s="46"/>
      <c r="NCV44" s="46"/>
      <c r="NCW44" s="46"/>
      <c r="NCX44" s="46"/>
      <c r="NCY44" s="46"/>
      <c r="NCZ44" s="46"/>
      <c r="NDA44" s="46"/>
      <c r="NDB44" s="46"/>
      <c r="NDC44" s="46"/>
      <c r="NDD44" s="46"/>
      <c r="NDE44" s="46"/>
      <c r="NDF44" s="46"/>
      <c r="NDG44" s="46"/>
      <c r="NDH44" s="46"/>
      <c r="NDI44" s="46"/>
      <c r="NDJ44" s="46"/>
      <c r="NDK44" s="46"/>
      <c r="NDL44" s="46"/>
      <c r="NDM44" s="46"/>
      <c r="NDN44" s="46"/>
      <c r="NDO44" s="46"/>
      <c r="NDP44" s="46"/>
      <c r="NDQ44" s="46"/>
      <c r="NDR44" s="46"/>
      <c r="NDS44" s="46"/>
      <c r="NDT44" s="46"/>
      <c r="NDU44" s="46"/>
      <c r="NDV44" s="46"/>
      <c r="NDW44" s="46"/>
      <c r="NDX44" s="46"/>
      <c r="NDY44" s="46"/>
      <c r="NDZ44" s="46"/>
      <c r="NEA44" s="46"/>
      <c r="NEB44" s="46"/>
      <c r="NEC44" s="46"/>
      <c r="NED44" s="46"/>
      <c r="NEE44" s="46"/>
      <c r="NEF44" s="46"/>
      <c r="NEG44" s="46"/>
      <c r="NEH44" s="46"/>
      <c r="NEI44" s="46"/>
      <c r="NEJ44" s="46"/>
      <c r="NEK44" s="46"/>
      <c r="NEL44" s="46"/>
      <c r="NEM44" s="46"/>
      <c r="NEN44" s="46"/>
      <c r="NEO44" s="46"/>
      <c r="NEP44" s="46"/>
      <c r="NEQ44" s="46"/>
      <c r="NER44" s="46"/>
      <c r="NES44" s="46"/>
      <c r="NET44" s="46"/>
      <c r="NEU44" s="46"/>
      <c r="NEV44" s="46"/>
      <c r="NEW44" s="46"/>
      <c r="NEX44" s="46"/>
      <c r="NEY44" s="46"/>
      <c r="NEZ44" s="46"/>
      <c r="NFA44" s="46"/>
      <c r="NFB44" s="46"/>
      <c r="NFC44" s="46"/>
      <c r="NFD44" s="46"/>
      <c r="NFE44" s="46"/>
      <c r="NFF44" s="46"/>
      <c r="NFG44" s="46"/>
      <c r="NFH44" s="46"/>
      <c r="NFI44" s="46"/>
      <c r="NFJ44" s="46"/>
      <c r="NFK44" s="46"/>
      <c r="NFL44" s="46"/>
      <c r="NFM44" s="46"/>
      <c r="NFN44" s="46"/>
      <c r="NFO44" s="46"/>
      <c r="NFP44" s="46"/>
      <c r="NFQ44" s="46"/>
      <c r="NFR44" s="46"/>
      <c r="NFS44" s="46"/>
      <c r="NFT44" s="46"/>
      <c r="NFU44" s="46"/>
      <c r="NFV44" s="46"/>
      <c r="NFW44" s="46"/>
      <c r="NFX44" s="46"/>
      <c r="NFY44" s="46"/>
      <c r="NFZ44" s="46"/>
      <c r="NGA44" s="46"/>
      <c r="NGB44" s="46"/>
      <c r="NGC44" s="46"/>
      <c r="NGD44" s="46"/>
      <c r="NGE44" s="46"/>
      <c r="NGF44" s="46"/>
      <c r="NGG44" s="46"/>
      <c r="NGH44" s="46"/>
      <c r="NGI44" s="46"/>
      <c r="NGJ44" s="46"/>
      <c r="NGK44" s="46"/>
      <c r="NGL44" s="46"/>
      <c r="NGM44" s="46"/>
      <c r="NGN44" s="46"/>
      <c r="NGO44" s="46"/>
      <c r="NGP44" s="46"/>
      <c r="NGQ44" s="46"/>
      <c r="NGR44" s="46"/>
      <c r="NGS44" s="46"/>
      <c r="NGT44" s="46"/>
      <c r="NGU44" s="46"/>
      <c r="NGV44" s="46"/>
      <c r="NGW44" s="46"/>
      <c r="NGX44" s="46"/>
      <c r="NGY44" s="46"/>
      <c r="NGZ44" s="46"/>
      <c r="NHA44" s="46"/>
      <c r="NHB44" s="46"/>
      <c r="NHC44" s="46"/>
      <c r="NHD44" s="46"/>
      <c r="NHE44" s="46"/>
      <c r="NHF44" s="46"/>
      <c r="NHG44" s="46"/>
      <c r="NHH44" s="46"/>
      <c r="NHI44" s="46"/>
      <c r="NHJ44" s="46"/>
      <c r="NHK44" s="46"/>
      <c r="NHL44" s="46"/>
      <c r="NHM44" s="46"/>
      <c r="NHN44" s="46"/>
      <c r="NHO44" s="46"/>
      <c r="NHP44" s="46"/>
      <c r="NHQ44" s="46"/>
      <c r="NHR44" s="46"/>
      <c r="NHS44" s="46"/>
      <c r="NHT44" s="46"/>
      <c r="NHU44" s="46"/>
      <c r="NHV44" s="46"/>
      <c r="NHW44" s="46"/>
      <c r="NHX44" s="46"/>
      <c r="NHY44" s="46"/>
      <c r="NHZ44" s="46"/>
      <c r="NIA44" s="46"/>
      <c r="NIB44" s="46"/>
      <c r="NIC44" s="46"/>
      <c r="NID44" s="46"/>
      <c r="NIE44" s="46"/>
      <c r="NIF44" s="46"/>
      <c r="NIG44" s="46"/>
      <c r="NIH44" s="46"/>
      <c r="NII44" s="46"/>
      <c r="NIJ44" s="46"/>
      <c r="NIK44" s="46"/>
      <c r="NIL44" s="46"/>
      <c r="NIM44" s="46"/>
      <c r="NIN44" s="46"/>
      <c r="NIO44" s="46"/>
      <c r="NIP44" s="46"/>
      <c r="NIQ44" s="46"/>
      <c r="NIR44" s="46"/>
      <c r="NIS44" s="46"/>
      <c r="NIT44" s="46"/>
      <c r="NIU44" s="46"/>
      <c r="NIV44" s="46"/>
      <c r="NIW44" s="46"/>
      <c r="NIX44" s="46"/>
      <c r="NIY44" s="46"/>
      <c r="NIZ44" s="46"/>
      <c r="NJA44" s="46"/>
      <c r="NJB44" s="46"/>
      <c r="NJC44" s="46"/>
      <c r="NJD44" s="46"/>
      <c r="NJE44" s="46"/>
      <c r="NJF44" s="46"/>
      <c r="NJG44" s="46"/>
      <c r="NJH44" s="46"/>
      <c r="NJI44" s="46"/>
      <c r="NJJ44" s="46"/>
      <c r="NJK44" s="46"/>
      <c r="NJL44" s="46"/>
      <c r="NJM44" s="46"/>
      <c r="NJN44" s="46"/>
      <c r="NJO44" s="46"/>
      <c r="NJP44" s="46"/>
      <c r="NJQ44" s="46"/>
      <c r="NJR44" s="46"/>
      <c r="NJS44" s="46"/>
      <c r="NJT44" s="46"/>
      <c r="NJU44" s="46"/>
      <c r="NJV44" s="46"/>
      <c r="NJW44" s="46"/>
      <c r="NJX44" s="46"/>
      <c r="NJY44" s="46"/>
      <c r="NJZ44" s="46"/>
      <c r="NKA44" s="46"/>
      <c r="NKB44" s="46"/>
      <c r="NKC44" s="46"/>
      <c r="NKD44" s="46"/>
      <c r="NKE44" s="46"/>
      <c r="NKF44" s="46"/>
      <c r="NKG44" s="46"/>
      <c r="NKH44" s="46"/>
      <c r="NKI44" s="46"/>
      <c r="NKJ44" s="46"/>
      <c r="NKK44" s="46"/>
      <c r="NKL44" s="46"/>
      <c r="NKM44" s="46"/>
      <c r="NKN44" s="46"/>
      <c r="NKO44" s="46"/>
      <c r="NKP44" s="46"/>
      <c r="NKQ44" s="46"/>
      <c r="NKR44" s="46"/>
      <c r="NKS44" s="46"/>
      <c r="NKT44" s="46"/>
      <c r="NKU44" s="46"/>
      <c r="NKV44" s="46"/>
      <c r="NKW44" s="46"/>
      <c r="NKX44" s="46"/>
      <c r="NKY44" s="46"/>
      <c r="NKZ44" s="46"/>
      <c r="NLA44" s="46"/>
      <c r="NLB44" s="46"/>
      <c r="NLC44" s="46"/>
      <c r="NLD44" s="46"/>
      <c r="NLE44" s="46"/>
      <c r="NLF44" s="46"/>
      <c r="NLG44" s="46"/>
      <c r="NLH44" s="46"/>
      <c r="NLI44" s="46"/>
      <c r="NLJ44" s="46"/>
      <c r="NLK44" s="46"/>
      <c r="NLL44" s="46"/>
      <c r="NLM44" s="46"/>
      <c r="NLN44" s="46"/>
      <c r="NLO44" s="46"/>
      <c r="NLP44" s="46"/>
      <c r="NLQ44" s="46"/>
      <c r="NLR44" s="46"/>
      <c r="NLS44" s="46"/>
      <c r="NLT44" s="46"/>
      <c r="NLU44" s="46"/>
      <c r="NLV44" s="46"/>
      <c r="NLW44" s="46"/>
      <c r="NLX44" s="46"/>
      <c r="NLY44" s="46"/>
      <c r="NLZ44" s="46"/>
      <c r="NMA44" s="46"/>
      <c r="NMB44" s="46"/>
      <c r="NMC44" s="46"/>
      <c r="NMD44" s="46"/>
      <c r="NME44" s="46"/>
      <c r="NMF44" s="46"/>
      <c r="NMG44" s="46"/>
      <c r="NMH44" s="46"/>
      <c r="NMI44" s="46"/>
      <c r="NMJ44" s="46"/>
      <c r="NMK44" s="46"/>
      <c r="NML44" s="46"/>
      <c r="NMM44" s="46"/>
      <c r="NMN44" s="46"/>
      <c r="NMO44" s="46"/>
      <c r="NMP44" s="46"/>
      <c r="NMQ44" s="46"/>
      <c r="NMR44" s="46"/>
      <c r="NMS44" s="46"/>
      <c r="NMT44" s="46"/>
      <c r="NMU44" s="46"/>
      <c r="NMV44" s="46"/>
      <c r="NMW44" s="46"/>
      <c r="NMX44" s="46"/>
      <c r="NMY44" s="46"/>
      <c r="NMZ44" s="46"/>
      <c r="NNA44" s="46"/>
      <c r="NNB44" s="46"/>
      <c r="NNC44" s="46"/>
      <c r="NND44" s="46"/>
      <c r="NNE44" s="46"/>
      <c r="NNF44" s="46"/>
      <c r="NNG44" s="46"/>
      <c r="NNH44" s="46"/>
      <c r="NNI44" s="46"/>
      <c r="NNJ44" s="46"/>
      <c r="NNK44" s="46"/>
      <c r="NNL44" s="46"/>
      <c r="NNM44" s="46"/>
      <c r="NNN44" s="46"/>
      <c r="NNO44" s="46"/>
      <c r="NNP44" s="46"/>
      <c r="NNQ44" s="46"/>
      <c r="NNR44" s="46"/>
      <c r="NNS44" s="46"/>
      <c r="NNT44" s="46"/>
      <c r="NNU44" s="46"/>
      <c r="NNV44" s="46"/>
      <c r="NNW44" s="46"/>
      <c r="NNX44" s="46"/>
      <c r="NNY44" s="46"/>
      <c r="NNZ44" s="46"/>
      <c r="NOA44" s="46"/>
      <c r="NOB44" s="46"/>
      <c r="NOC44" s="46"/>
      <c r="NOD44" s="46"/>
      <c r="NOE44" s="46"/>
      <c r="NOF44" s="46"/>
      <c r="NOG44" s="46"/>
      <c r="NOH44" s="46"/>
      <c r="NOI44" s="46"/>
      <c r="NOJ44" s="46"/>
      <c r="NOK44" s="46"/>
      <c r="NOL44" s="46"/>
      <c r="NOM44" s="46"/>
      <c r="NON44" s="46"/>
      <c r="NOO44" s="46"/>
      <c r="NOP44" s="46"/>
      <c r="NOQ44" s="46"/>
      <c r="NOR44" s="46"/>
      <c r="NOS44" s="46"/>
      <c r="NOT44" s="46"/>
      <c r="NOU44" s="46"/>
      <c r="NOV44" s="46"/>
      <c r="NOW44" s="46"/>
      <c r="NOX44" s="46"/>
      <c r="NOY44" s="46"/>
      <c r="NOZ44" s="46"/>
      <c r="NPA44" s="46"/>
      <c r="NPB44" s="46"/>
      <c r="NPC44" s="46"/>
      <c r="NPD44" s="46"/>
      <c r="NPE44" s="46"/>
      <c r="NPF44" s="46"/>
      <c r="NPG44" s="46"/>
      <c r="NPH44" s="46"/>
      <c r="NPI44" s="46"/>
      <c r="NPJ44" s="46"/>
      <c r="NPK44" s="46"/>
      <c r="NPL44" s="46"/>
      <c r="NPM44" s="46"/>
      <c r="NPN44" s="46"/>
      <c r="NPO44" s="46"/>
      <c r="NPP44" s="46"/>
      <c r="NPQ44" s="46"/>
      <c r="NPR44" s="46"/>
      <c r="NPS44" s="46"/>
      <c r="NPT44" s="46"/>
      <c r="NPU44" s="46"/>
      <c r="NPV44" s="46"/>
      <c r="NPW44" s="46"/>
      <c r="NPX44" s="46"/>
      <c r="NPY44" s="46"/>
      <c r="NPZ44" s="46"/>
      <c r="NQA44" s="46"/>
      <c r="NQB44" s="46"/>
      <c r="NQC44" s="46"/>
      <c r="NQD44" s="46"/>
      <c r="NQE44" s="46"/>
      <c r="NQF44" s="46"/>
      <c r="NQG44" s="46"/>
      <c r="NQH44" s="46"/>
      <c r="NQI44" s="46"/>
      <c r="NQJ44" s="46"/>
      <c r="NQK44" s="46"/>
      <c r="NQL44" s="46"/>
      <c r="NQM44" s="46"/>
      <c r="NQN44" s="46"/>
      <c r="NQO44" s="46"/>
      <c r="NQP44" s="46"/>
      <c r="NQQ44" s="46"/>
      <c r="NQR44" s="46"/>
      <c r="NQS44" s="46"/>
      <c r="NQT44" s="46"/>
      <c r="NQU44" s="46"/>
      <c r="NQV44" s="46"/>
      <c r="NQW44" s="46"/>
      <c r="NQX44" s="46"/>
      <c r="NQY44" s="46"/>
      <c r="NQZ44" s="46"/>
      <c r="NRA44" s="46"/>
      <c r="NRB44" s="46"/>
      <c r="NRC44" s="46"/>
      <c r="NRD44" s="46"/>
      <c r="NRE44" s="46"/>
      <c r="NRF44" s="46"/>
      <c r="NRG44" s="46"/>
      <c r="NRH44" s="46"/>
      <c r="NRI44" s="46"/>
      <c r="NRJ44" s="46"/>
      <c r="NRK44" s="46"/>
      <c r="NRL44" s="46"/>
      <c r="NRM44" s="46"/>
      <c r="NRN44" s="46"/>
      <c r="NRO44" s="46"/>
      <c r="NRP44" s="46"/>
      <c r="NRQ44" s="46"/>
      <c r="NRR44" s="46"/>
      <c r="NRS44" s="46"/>
      <c r="NRT44" s="46"/>
      <c r="NRU44" s="46"/>
      <c r="NRV44" s="46"/>
      <c r="NRW44" s="46"/>
      <c r="NRX44" s="46"/>
      <c r="NRY44" s="46"/>
      <c r="NRZ44" s="46"/>
      <c r="NSA44" s="46"/>
      <c r="NSB44" s="46"/>
      <c r="NSC44" s="46"/>
      <c r="NSD44" s="46"/>
      <c r="NSE44" s="46"/>
      <c r="NSF44" s="46"/>
      <c r="NSG44" s="46"/>
      <c r="NSH44" s="46"/>
      <c r="NSI44" s="46"/>
      <c r="NSJ44" s="46"/>
      <c r="NSK44" s="46"/>
      <c r="NSL44" s="46"/>
      <c r="NSM44" s="46"/>
      <c r="NSN44" s="46"/>
      <c r="NSO44" s="46"/>
      <c r="NSP44" s="46"/>
      <c r="NSQ44" s="46"/>
      <c r="NSR44" s="46"/>
      <c r="NSS44" s="46"/>
      <c r="NST44" s="46"/>
      <c r="NSU44" s="46"/>
      <c r="NSV44" s="46"/>
      <c r="NSW44" s="46"/>
      <c r="NSX44" s="46"/>
      <c r="NSY44" s="46"/>
      <c r="NSZ44" s="46"/>
      <c r="NTA44" s="46"/>
      <c r="NTB44" s="46"/>
      <c r="NTC44" s="46"/>
      <c r="NTD44" s="46"/>
      <c r="NTE44" s="46"/>
      <c r="NTF44" s="46"/>
      <c r="NTG44" s="46"/>
      <c r="NTH44" s="46"/>
      <c r="NTI44" s="46"/>
      <c r="NTJ44" s="46"/>
      <c r="NTK44" s="46"/>
      <c r="NTL44" s="46"/>
      <c r="NTM44" s="46"/>
      <c r="NTN44" s="46"/>
      <c r="NTO44" s="46"/>
      <c r="NTP44" s="46"/>
      <c r="NTQ44" s="46"/>
      <c r="NTR44" s="46"/>
      <c r="NTS44" s="46"/>
      <c r="NTT44" s="46"/>
      <c r="NTU44" s="46"/>
      <c r="NTV44" s="46"/>
      <c r="NTW44" s="46"/>
      <c r="NTX44" s="46"/>
      <c r="NTY44" s="46"/>
      <c r="NTZ44" s="46"/>
      <c r="NUA44" s="46"/>
      <c r="NUB44" s="46"/>
      <c r="NUC44" s="46"/>
      <c r="NUD44" s="46"/>
      <c r="NUE44" s="46"/>
      <c r="NUF44" s="46"/>
      <c r="NUG44" s="46"/>
      <c r="NUH44" s="46"/>
      <c r="NUI44" s="46"/>
      <c r="NUJ44" s="46"/>
      <c r="NUK44" s="46"/>
      <c r="NUL44" s="46"/>
      <c r="NUM44" s="46"/>
      <c r="NUN44" s="46"/>
      <c r="NUO44" s="46"/>
      <c r="NUP44" s="46"/>
      <c r="NUQ44" s="46"/>
      <c r="NUR44" s="46"/>
      <c r="NUS44" s="46"/>
      <c r="NUT44" s="46"/>
      <c r="NUU44" s="46"/>
      <c r="NUV44" s="46"/>
      <c r="NUW44" s="46"/>
      <c r="NUX44" s="46"/>
      <c r="NUY44" s="46"/>
      <c r="NUZ44" s="46"/>
      <c r="NVA44" s="46"/>
      <c r="NVB44" s="46"/>
      <c r="NVC44" s="46"/>
      <c r="NVD44" s="46"/>
      <c r="NVE44" s="46"/>
      <c r="NVF44" s="46"/>
      <c r="NVG44" s="46"/>
      <c r="NVH44" s="46"/>
      <c r="NVI44" s="46"/>
      <c r="NVJ44" s="46"/>
      <c r="NVK44" s="46"/>
      <c r="NVL44" s="46"/>
      <c r="NVM44" s="46"/>
      <c r="NVN44" s="46"/>
      <c r="NVO44" s="46"/>
      <c r="NVP44" s="46"/>
      <c r="NVQ44" s="46"/>
      <c r="NVR44" s="46"/>
      <c r="NVS44" s="46"/>
      <c r="NVT44" s="46"/>
      <c r="NVU44" s="46"/>
      <c r="NVV44" s="46"/>
      <c r="NVW44" s="46"/>
      <c r="NVX44" s="46"/>
      <c r="NVY44" s="46"/>
      <c r="NVZ44" s="46"/>
      <c r="NWA44" s="46"/>
      <c r="NWB44" s="46"/>
      <c r="NWC44" s="46"/>
      <c r="NWD44" s="46"/>
      <c r="NWE44" s="46"/>
      <c r="NWF44" s="46"/>
      <c r="NWG44" s="46"/>
      <c r="NWH44" s="46"/>
      <c r="NWI44" s="46"/>
      <c r="NWJ44" s="46"/>
      <c r="NWK44" s="46"/>
      <c r="NWL44" s="46"/>
      <c r="NWM44" s="46"/>
      <c r="NWN44" s="46"/>
      <c r="NWO44" s="46"/>
      <c r="NWP44" s="46"/>
      <c r="NWQ44" s="46"/>
      <c r="NWR44" s="46"/>
      <c r="NWS44" s="46"/>
      <c r="NWT44" s="46"/>
      <c r="NWU44" s="46"/>
      <c r="NWV44" s="46"/>
      <c r="NWW44" s="46"/>
      <c r="NWX44" s="46"/>
      <c r="NWY44" s="46"/>
      <c r="NWZ44" s="46"/>
      <c r="NXA44" s="46"/>
      <c r="NXB44" s="46"/>
      <c r="NXC44" s="46"/>
      <c r="NXD44" s="46"/>
      <c r="NXE44" s="46"/>
      <c r="NXF44" s="46"/>
      <c r="NXG44" s="46"/>
      <c r="NXH44" s="46"/>
      <c r="NXI44" s="46"/>
      <c r="NXJ44" s="46"/>
      <c r="NXK44" s="46"/>
      <c r="NXL44" s="46"/>
      <c r="NXM44" s="46"/>
      <c r="NXN44" s="46"/>
      <c r="NXO44" s="46"/>
      <c r="NXP44" s="46"/>
      <c r="NXQ44" s="46"/>
      <c r="NXR44" s="46"/>
      <c r="NXS44" s="46"/>
      <c r="NXT44" s="46"/>
      <c r="NXU44" s="46"/>
      <c r="NXV44" s="46"/>
      <c r="NXW44" s="46"/>
      <c r="NXX44" s="46"/>
      <c r="NXY44" s="46"/>
      <c r="NXZ44" s="46"/>
      <c r="NYA44" s="46"/>
      <c r="NYB44" s="46"/>
      <c r="NYC44" s="46"/>
      <c r="NYD44" s="46"/>
      <c r="NYE44" s="46"/>
      <c r="NYF44" s="46"/>
      <c r="NYG44" s="46"/>
      <c r="NYH44" s="46"/>
      <c r="NYI44" s="46"/>
      <c r="NYJ44" s="46"/>
      <c r="NYK44" s="46"/>
      <c r="NYL44" s="46"/>
      <c r="NYM44" s="46"/>
      <c r="NYN44" s="46"/>
      <c r="NYO44" s="46"/>
      <c r="NYP44" s="46"/>
      <c r="NYQ44" s="46"/>
      <c r="NYR44" s="46"/>
      <c r="NYS44" s="46"/>
      <c r="NYT44" s="46"/>
      <c r="NYU44" s="46"/>
      <c r="NYV44" s="46"/>
      <c r="NYW44" s="46"/>
      <c r="NYX44" s="46"/>
      <c r="NYY44" s="46"/>
      <c r="NYZ44" s="46"/>
      <c r="NZA44" s="46"/>
      <c r="NZB44" s="46"/>
      <c r="NZC44" s="46"/>
      <c r="NZD44" s="46"/>
      <c r="NZE44" s="46"/>
      <c r="NZF44" s="46"/>
      <c r="NZG44" s="46"/>
      <c r="NZH44" s="46"/>
      <c r="NZI44" s="46"/>
      <c r="NZJ44" s="46"/>
      <c r="NZK44" s="46"/>
      <c r="NZL44" s="46"/>
      <c r="NZM44" s="46"/>
      <c r="NZN44" s="46"/>
      <c r="NZO44" s="46"/>
      <c r="NZP44" s="46"/>
      <c r="NZQ44" s="46"/>
      <c r="NZR44" s="46"/>
      <c r="NZS44" s="46"/>
      <c r="NZT44" s="46"/>
      <c r="NZU44" s="46"/>
      <c r="NZV44" s="46"/>
      <c r="NZW44" s="46"/>
      <c r="NZX44" s="46"/>
      <c r="NZY44" s="46"/>
      <c r="NZZ44" s="46"/>
      <c r="OAA44" s="46"/>
      <c r="OAB44" s="46"/>
      <c r="OAC44" s="46"/>
      <c r="OAD44" s="46"/>
      <c r="OAE44" s="46"/>
      <c r="OAF44" s="46"/>
      <c r="OAG44" s="46"/>
      <c r="OAH44" s="46"/>
      <c r="OAI44" s="46"/>
      <c r="OAJ44" s="46"/>
      <c r="OAK44" s="46"/>
      <c r="OAL44" s="46"/>
      <c r="OAM44" s="46"/>
      <c r="OAN44" s="46"/>
      <c r="OAO44" s="46"/>
      <c r="OAP44" s="46"/>
      <c r="OAQ44" s="46"/>
      <c r="OAR44" s="46"/>
      <c r="OAS44" s="46"/>
      <c r="OAT44" s="46"/>
      <c r="OAU44" s="46"/>
      <c r="OAV44" s="46"/>
      <c r="OAW44" s="46"/>
      <c r="OAX44" s="46"/>
      <c r="OAY44" s="46"/>
      <c r="OAZ44" s="46"/>
      <c r="OBA44" s="46"/>
      <c r="OBB44" s="46"/>
      <c r="OBC44" s="46"/>
      <c r="OBD44" s="46"/>
      <c r="OBE44" s="46"/>
      <c r="OBF44" s="46"/>
      <c r="OBG44" s="46"/>
      <c r="OBH44" s="46"/>
      <c r="OBI44" s="46"/>
      <c r="OBJ44" s="46"/>
      <c r="OBK44" s="46"/>
      <c r="OBL44" s="46"/>
      <c r="OBM44" s="46"/>
      <c r="OBN44" s="46"/>
      <c r="OBO44" s="46"/>
      <c r="OBP44" s="46"/>
      <c r="OBQ44" s="46"/>
      <c r="OBR44" s="46"/>
      <c r="OBS44" s="46"/>
      <c r="OBT44" s="46"/>
      <c r="OBU44" s="46"/>
      <c r="OBV44" s="46"/>
      <c r="OBW44" s="46"/>
      <c r="OBX44" s="46"/>
      <c r="OBY44" s="46"/>
      <c r="OBZ44" s="46"/>
      <c r="OCA44" s="46"/>
      <c r="OCB44" s="46"/>
      <c r="OCC44" s="46"/>
      <c r="OCD44" s="46"/>
      <c r="OCE44" s="46"/>
      <c r="OCF44" s="46"/>
      <c r="OCG44" s="46"/>
      <c r="OCH44" s="46"/>
      <c r="OCI44" s="46"/>
      <c r="OCJ44" s="46"/>
      <c r="OCK44" s="46"/>
      <c r="OCL44" s="46"/>
      <c r="OCM44" s="46"/>
      <c r="OCN44" s="46"/>
      <c r="OCO44" s="46"/>
      <c r="OCP44" s="46"/>
      <c r="OCQ44" s="46"/>
      <c r="OCR44" s="46"/>
      <c r="OCS44" s="46"/>
      <c r="OCT44" s="46"/>
      <c r="OCU44" s="46"/>
      <c r="OCV44" s="46"/>
      <c r="OCW44" s="46"/>
      <c r="OCX44" s="46"/>
      <c r="OCY44" s="46"/>
      <c r="OCZ44" s="46"/>
      <c r="ODA44" s="46"/>
      <c r="ODB44" s="46"/>
      <c r="ODC44" s="46"/>
      <c r="ODD44" s="46"/>
      <c r="ODE44" s="46"/>
      <c r="ODF44" s="46"/>
      <c r="ODG44" s="46"/>
      <c r="ODH44" s="46"/>
      <c r="ODI44" s="46"/>
      <c r="ODJ44" s="46"/>
      <c r="ODK44" s="46"/>
      <c r="ODL44" s="46"/>
      <c r="ODM44" s="46"/>
      <c r="ODN44" s="46"/>
      <c r="ODO44" s="46"/>
      <c r="ODP44" s="46"/>
      <c r="ODQ44" s="46"/>
      <c r="ODR44" s="46"/>
      <c r="ODS44" s="46"/>
      <c r="ODT44" s="46"/>
      <c r="ODU44" s="46"/>
      <c r="ODV44" s="46"/>
      <c r="ODW44" s="46"/>
      <c r="ODX44" s="46"/>
      <c r="ODY44" s="46"/>
      <c r="ODZ44" s="46"/>
      <c r="OEA44" s="46"/>
      <c r="OEB44" s="46"/>
      <c r="OEC44" s="46"/>
      <c r="OED44" s="46"/>
      <c r="OEE44" s="46"/>
      <c r="OEF44" s="46"/>
      <c r="OEG44" s="46"/>
      <c r="OEH44" s="46"/>
      <c r="OEI44" s="46"/>
      <c r="OEJ44" s="46"/>
      <c r="OEK44" s="46"/>
      <c r="OEL44" s="46"/>
      <c r="OEM44" s="46"/>
      <c r="OEN44" s="46"/>
      <c r="OEO44" s="46"/>
      <c r="OEP44" s="46"/>
      <c r="OEQ44" s="46"/>
      <c r="OER44" s="46"/>
      <c r="OES44" s="46"/>
      <c r="OET44" s="46"/>
      <c r="OEU44" s="46"/>
      <c r="OEV44" s="46"/>
      <c r="OEW44" s="46"/>
      <c r="OEX44" s="46"/>
      <c r="OEY44" s="46"/>
      <c r="OEZ44" s="46"/>
      <c r="OFA44" s="46"/>
      <c r="OFB44" s="46"/>
      <c r="OFC44" s="46"/>
      <c r="OFD44" s="46"/>
      <c r="OFE44" s="46"/>
      <c r="OFF44" s="46"/>
      <c r="OFG44" s="46"/>
      <c r="OFH44" s="46"/>
      <c r="OFI44" s="46"/>
      <c r="OFJ44" s="46"/>
      <c r="OFK44" s="46"/>
      <c r="OFL44" s="46"/>
      <c r="OFM44" s="46"/>
      <c r="OFN44" s="46"/>
      <c r="OFO44" s="46"/>
      <c r="OFP44" s="46"/>
      <c r="OFQ44" s="46"/>
      <c r="OFR44" s="46"/>
      <c r="OFS44" s="46"/>
      <c r="OFT44" s="46"/>
      <c r="OFU44" s="46"/>
      <c r="OFV44" s="46"/>
      <c r="OFW44" s="46"/>
      <c r="OFX44" s="46"/>
      <c r="OFY44" s="46"/>
      <c r="OFZ44" s="46"/>
      <c r="OGA44" s="46"/>
      <c r="OGB44" s="46"/>
      <c r="OGC44" s="46"/>
      <c r="OGD44" s="46"/>
      <c r="OGE44" s="46"/>
      <c r="OGF44" s="46"/>
      <c r="OGG44" s="46"/>
      <c r="OGH44" s="46"/>
      <c r="OGI44" s="46"/>
      <c r="OGJ44" s="46"/>
      <c r="OGK44" s="46"/>
      <c r="OGL44" s="46"/>
      <c r="OGM44" s="46"/>
      <c r="OGN44" s="46"/>
      <c r="OGO44" s="46"/>
      <c r="OGP44" s="46"/>
      <c r="OGQ44" s="46"/>
      <c r="OGR44" s="46"/>
      <c r="OGS44" s="46"/>
      <c r="OGT44" s="46"/>
      <c r="OGU44" s="46"/>
      <c r="OGV44" s="46"/>
      <c r="OGW44" s="46"/>
      <c r="OGX44" s="46"/>
      <c r="OGY44" s="46"/>
      <c r="OGZ44" s="46"/>
      <c r="OHA44" s="46"/>
      <c r="OHB44" s="46"/>
      <c r="OHC44" s="46"/>
      <c r="OHD44" s="46"/>
      <c r="OHE44" s="46"/>
      <c r="OHF44" s="46"/>
      <c r="OHG44" s="46"/>
      <c r="OHH44" s="46"/>
      <c r="OHI44" s="46"/>
      <c r="OHJ44" s="46"/>
      <c r="OHK44" s="46"/>
      <c r="OHL44" s="46"/>
      <c r="OHM44" s="46"/>
      <c r="OHN44" s="46"/>
      <c r="OHO44" s="46"/>
      <c r="OHP44" s="46"/>
      <c r="OHQ44" s="46"/>
      <c r="OHR44" s="46"/>
      <c r="OHS44" s="46"/>
      <c r="OHT44" s="46"/>
      <c r="OHU44" s="46"/>
      <c r="OHV44" s="46"/>
      <c r="OHW44" s="46"/>
      <c r="OHX44" s="46"/>
      <c r="OHY44" s="46"/>
      <c r="OHZ44" s="46"/>
      <c r="OIA44" s="46"/>
      <c r="OIB44" s="46"/>
      <c r="OIC44" s="46"/>
      <c r="OID44" s="46"/>
      <c r="OIE44" s="46"/>
      <c r="OIF44" s="46"/>
      <c r="OIG44" s="46"/>
      <c r="OIH44" s="46"/>
      <c r="OII44" s="46"/>
      <c r="OIJ44" s="46"/>
      <c r="OIK44" s="46"/>
      <c r="OIL44" s="46"/>
      <c r="OIM44" s="46"/>
      <c r="OIN44" s="46"/>
      <c r="OIO44" s="46"/>
      <c r="OIP44" s="46"/>
      <c r="OIQ44" s="46"/>
      <c r="OIR44" s="46"/>
      <c r="OIS44" s="46"/>
      <c r="OIT44" s="46"/>
      <c r="OIU44" s="46"/>
      <c r="OIV44" s="46"/>
      <c r="OIW44" s="46"/>
      <c r="OIX44" s="46"/>
      <c r="OIY44" s="46"/>
      <c r="OIZ44" s="46"/>
      <c r="OJA44" s="46"/>
      <c r="OJB44" s="46"/>
      <c r="OJC44" s="46"/>
      <c r="OJD44" s="46"/>
      <c r="OJE44" s="46"/>
      <c r="OJF44" s="46"/>
      <c r="OJG44" s="46"/>
      <c r="OJH44" s="46"/>
      <c r="OJI44" s="46"/>
      <c r="OJJ44" s="46"/>
      <c r="OJK44" s="46"/>
      <c r="OJL44" s="46"/>
      <c r="OJM44" s="46"/>
      <c r="OJN44" s="46"/>
      <c r="OJO44" s="46"/>
      <c r="OJP44" s="46"/>
      <c r="OJQ44" s="46"/>
      <c r="OJR44" s="46"/>
      <c r="OJS44" s="46"/>
      <c r="OJT44" s="46"/>
      <c r="OJU44" s="46"/>
      <c r="OJV44" s="46"/>
      <c r="OJW44" s="46"/>
      <c r="OJX44" s="46"/>
      <c r="OJY44" s="46"/>
      <c r="OJZ44" s="46"/>
      <c r="OKA44" s="46"/>
      <c r="OKB44" s="46"/>
      <c r="OKC44" s="46"/>
      <c r="OKD44" s="46"/>
      <c r="OKE44" s="46"/>
      <c r="OKF44" s="46"/>
      <c r="OKG44" s="46"/>
      <c r="OKH44" s="46"/>
      <c r="OKI44" s="46"/>
      <c r="OKJ44" s="46"/>
      <c r="OKK44" s="46"/>
      <c r="OKL44" s="46"/>
      <c r="OKM44" s="46"/>
      <c r="OKN44" s="46"/>
      <c r="OKO44" s="46"/>
      <c r="OKP44" s="46"/>
      <c r="OKQ44" s="46"/>
      <c r="OKR44" s="46"/>
      <c r="OKS44" s="46"/>
      <c r="OKT44" s="46"/>
      <c r="OKU44" s="46"/>
      <c r="OKV44" s="46"/>
      <c r="OKW44" s="46"/>
      <c r="OKX44" s="46"/>
      <c r="OKY44" s="46"/>
      <c r="OKZ44" s="46"/>
      <c r="OLA44" s="46"/>
      <c r="OLB44" s="46"/>
      <c r="OLC44" s="46"/>
      <c r="OLD44" s="46"/>
      <c r="OLE44" s="46"/>
      <c r="OLF44" s="46"/>
      <c r="OLG44" s="46"/>
      <c r="OLH44" s="46"/>
      <c r="OLI44" s="46"/>
      <c r="OLJ44" s="46"/>
      <c r="OLK44" s="46"/>
      <c r="OLL44" s="46"/>
      <c r="OLM44" s="46"/>
      <c r="OLN44" s="46"/>
      <c r="OLO44" s="46"/>
      <c r="OLP44" s="46"/>
      <c r="OLQ44" s="46"/>
      <c r="OLR44" s="46"/>
      <c r="OLS44" s="46"/>
      <c r="OLT44" s="46"/>
      <c r="OLU44" s="46"/>
      <c r="OLV44" s="46"/>
      <c r="OLW44" s="46"/>
      <c r="OLX44" s="46"/>
      <c r="OLY44" s="46"/>
      <c r="OLZ44" s="46"/>
      <c r="OMA44" s="46"/>
      <c r="OMB44" s="46"/>
      <c r="OMC44" s="46"/>
      <c r="OMD44" s="46"/>
      <c r="OME44" s="46"/>
      <c r="OMF44" s="46"/>
      <c r="OMG44" s="46"/>
      <c r="OMH44" s="46"/>
      <c r="OMI44" s="46"/>
      <c r="OMJ44" s="46"/>
      <c r="OMK44" s="46"/>
      <c r="OML44" s="46"/>
      <c r="OMM44" s="46"/>
      <c r="OMN44" s="46"/>
      <c r="OMO44" s="46"/>
      <c r="OMP44" s="46"/>
      <c r="OMQ44" s="46"/>
      <c r="OMR44" s="46"/>
      <c r="OMS44" s="46"/>
      <c r="OMT44" s="46"/>
      <c r="OMU44" s="46"/>
      <c r="OMV44" s="46"/>
      <c r="OMW44" s="46"/>
      <c r="OMX44" s="46"/>
      <c r="OMY44" s="46"/>
      <c r="OMZ44" s="46"/>
      <c r="ONA44" s="46"/>
      <c r="ONB44" s="46"/>
      <c r="ONC44" s="46"/>
      <c r="OND44" s="46"/>
      <c r="ONE44" s="46"/>
      <c r="ONF44" s="46"/>
      <c r="ONG44" s="46"/>
      <c r="ONH44" s="46"/>
      <c r="ONI44" s="46"/>
      <c r="ONJ44" s="46"/>
      <c r="ONK44" s="46"/>
      <c r="ONL44" s="46"/>
      <c r="ONM44" s="46"/>
      <c r="ONN44" s="46"/>
      <c r="ONO44" s="46"/>
      <c r="ONP44" s="46"/>
      <c r="ONQ44" s="46"/>
      <c r="ONR44" s="46"/>
      <c r="ONS44" s="46"/>
      <c r="ONT44" s="46"/>
      <c r="ONU44" s="46"/>
      <c r="ONV44" s="46"/>
      <c r="ONW44" s="46"/>
      <c r="ONX44" s="46"/>
      <c r="ONY44" s="46"/>
      <c r="ONZ44" s="46"/>
      <c r="OOA44" s="46"/>
      <c r="OOB44" s="46"/>
      <c r="OOC44" s="46"/>
      <c r="OOD44" s="46"/>
      <c r="OOE44" s="46"/>
      <c r="OOF44" s="46"/>
      <c r="OOG44" s="46"/>
      <c r="OOH44" s="46"/>
      <c r="OOI44" s="46"/>
      <c r="OOJ44" s="46"/>
      <c r="OOK44" s="46"/>
      <c r="OOL44" s="46"/>
      <c r="OOM44" s="46"/>
      <c r="OON44" s="46"/>
      <c r="OOO44" s="46"/>
      <c r="OOP44" s="46"/>
      <c r="OOQ44" s="46"/>
      <c r="OOR44" s="46"/>
      <c r="OOS44" s="46"/>
      <c r="OOT44" s="46"/>
      <c r="OOU44" s="46"/>
      <c r="OOV44" s="46"/>
      <c r="OOW44" s="46"/>
      <c r="OOX44" s="46"/>
      <c r="OOY44" s="46"/>
      <c r="OOZ44" s="46"/>
      <c r="OPA44" s="46"/>
      <c r="OPB44" s="46"/>
      <c r="OPC44" s="46"/>
      <c r="OPD44" s="46"/>
      <c r="OPE44" s="46"/>
      <c r="OPF44" s="46"/>
      <c r="OPG44" s="46"/>
      <c r="OPH44" s="46"/>
      <c r="OPI44" s="46"/>
      <c r="OPJ44" s="46"/>
      <c r="OPK44" s="46"/>
      <c r="OPL44" s="46"/>
      <c r="OPM44" s="46"/>
      <c r="OPN44" s="46"/>
      <c r="OPO44" s="46"/>
      <c r="OPP44" s="46"/>
      <c r="OPQ44" s="46"/>
      <c r="OPR44" s="46"/>
      <c r="OPS44" s="46"/>
      <c r="OPT44" s="46"/>
      <c r="OPU44" s="46"/>
      <c r="OPV44" s="46"/>
      <c r="OPW44" s="46"/>
      <c r="OPX44" s="46"/>
      <c r="OPY44" s="46"/>
      <c r="OPZ44" s="46"/>
      <c r="OQA44" s="46"/>
      <c r="OQB44" s="46"/>
      <c r="OQC44" s="46"/>
      <c r="OQD44" s="46"/>
      <c r="OQE44" s="46"/>
      <c r="OQF44" s="46"/>
      <c r="OQG44" s="46"/>
      <c r="OQH44" s="46"/>
      <c r="OQI44" s="46"/>
      <c r="OQJ44" s="46"/>
      <c r="OQK44" s="46"/>
      <c r="OQL44" s="46"/>
      <c r="OQM44" s="46"/>
      <c r="OQN44" s="46"/>
      <c r="OQO44" s="46"/>
      <c r="OQP44" s="46"/>
      <c r="OQQ44" s="46"/>
      <c r="OQR44" s="46"/>
      <c r="OQS44" s="46"/>
      <c r="OQT44" s="46"/>
      <c r="OQU44" s="46"/>
      <c r="OQV44" s="46"/>
      <c r="OQW44" s="46"/>
      <c r="OQX44" s="46"/>
      <c r="OQY44" s="46"/>
      <c r="OQZ44" s="46"/>
      <c r="ORA44" s="46"/>
      <c r="ORB44" s="46"/>
      <c r="ORC44" s="46"/>
      <c r="ORD44" s="46"/>
      <c r="ORE44" s="46"/>
      <c r="ORF44" s="46"/>
      <c r="ORG44" s="46"/>
      <c r="ORH44" s="46"/>
      <c r="ORI44" s="46"/>
      <c r="ORJ44" s="46"/>
      <c r="ORK44" s="46"/>
      <c r="ORL44" s="46"/>
      <c r="ORM44" s="46"/>
      <c r="ORN44" s="46"/>
      <c r="ORO44" s="46"/>
      <c r="ORP44" s="46"/>
      <c r="ORQ44" s="46"/>
      <c r="ORR44" s="46"/>
      <c r="ORS44" s="46"/>
      <c r="ORT44" s="46"/>
      <c r="ORU44" s="46"/>
      <c r="ORV44" s="46"/>
      <c r="ORW44" s="46"/>
      <c r="ORX44" s="46"/>
      <c r="ORY44" s="46"/>
      <c r="ORZ44" s="46"/>
      <c r="OSA44" s="46"/>
      <c r="OSB44" s="46"/>
      <c r="OSC44" s="46"/>
      <c r="OSD44" s="46"/>
      <c r="OSE44" s="46"/>
      <c r="OSF44" s="46"/>
      <c r="OSG44" s="46"/>
      <c r="OSH44" s="46"/>
      <c r="OSI44" s="46"/>
      <c r="OSJ44" s="46"/>
      <c r="OSK44" s="46"/>
      <c r="OSL44" s="46"/>
      <c r="OSM44" s="46"/>
      <c r="OSN44" s="46"/>
      <c r="OSO44" s="46"/>
      <c r="OSP44" s="46"/>
      <c r="OSQ44" s="46"/>
      <c r="OSR44" s="46"/>
      <c r="OSS44" s="46"/>
      <c r="OST44" s="46"/>
      <c r="OSU44" s="46"/>
      <c r="OSV44" s="46"/>
      <c r="OSW44" s="46"/>
      <c r="OSX44" s="46"/>
      <c r="OSY44" s="46"/>
      <c r="OSZ44" s="46"/>
      <c r="OTA44" s="46"/>
      <c r="OTB44" s="46"/>
      <c r="OTC44" s="46"/>
      <c r="OTD44" s="46"/>
      <c r="OTE44" s="46"/>
      <c r="OTF44" s="46"/>
      <c r="OTG44" s="46"/>
      <c r="OTH44" s="46"/>
      <c r="OTI44" s="46"/>
      <c r="OTJ44" s="46"/>
      <c r="OTK44" s="46"/>
      <c r="OTL44" s="46"/>
      <c r="OTM44" s="46"/>
      <c r="OTN44" s="46"/>
      <c r="OTO44" s="46"/>
      <c r="OTP44" s="46"/>
      <c r="OTQ44" s="46"/>
      <c r="OTR44" s="46"/>
      <c r="OTS44" s="46"/>
      <c r="OTT44" s="46"/>
      <c r="OTU44" s="46"/>
      <c r="OTV44" s="46"/>
      <c r="OTW44" s="46"/>
      <c r="OTX44" s="46"/>
      <c r="OTY44" s="46"/>
      <c r="OTZ44" s="46"/>
      <c r="OUA44" s="46"/>
      <c r="OUB44" s="46"/>
      <c r="OUC44" s="46"/>
      <c r="OUD44" s="46"/>
      <c r="OUE44" s="46"/>
      <c r="OUF44" s="46"/>
      <c r="OUG44" s="46"/>
      <c r="OUH44" s="46"/>
      <c r="OUI44" s="46"/>
      <c r="OUJ44" s="46"/>
      <c r="OUK44" s="46"/>
      <c r="OUL44" s="46"/>
      <c r="OUM44" s="46"/>
      <c r="OUN44" s="46"/>
      <c r="OUO44" s="46"/>
      <c r="OUP44" s="46"/>
      <c r="OUQ44" s="46"/>
      <c r="OUR44" s="46"/>
      <c r="OUS44" s="46"/>
      <c r="OUT44" s="46"/>
      <c r="OUU44" s="46"/>
      <c r="OUV44" s="46"/>
      <c r="OUW44" s="46"/>
      <c r="OUX44" s="46"/>
      <c r="OUY44" s="46"/>
      <c r="OUZ44" s="46"/>
      <c r="OVA44" s="46"/>
      <c r="OVB44" s="46"/>
      <c r="OVC44" s="46"/>
      <c r="OVD44" s="46"/>
      <c r="OVE44" s="46"/>
      <c r="OVF44" s="46"/>
      <c r="OVG44" s="46"/>
      <c r="OVH44" s="46"/>
      <c r="OVI44" s="46"/>
      <c r="OVJ44" s="46"/>
      <c r="OVK44" s="46"/>
      <c r="OVL44" s="46"/>
      <c r="OVM44" s="46"/>
      <c r="OVN44" s="46"/>
      <c r="OVO44" s="46"/>
      <c r="OVP44" s="46"/>
      <c r="OVQ44" s="46"/>
      <c r="OVR44" s="46"/>
      <c r="OVS44" s="46"/>
      <c r="OVT44" s="46"/>
      <c r="OVU44" s="46"/>
      <c r="OVV44" s="46"/>
      <c r="OVW44" s="46"/>
      <c r="OVX44" s="46"/>
      <c r="OVY44" s="46"/>
      <c r="OVZ44" s="46"/>
      <c r="OWA44" s="46"/>
      <c r="OWB44" s="46"/>
      <c r="OWC44" s="46"/>
      <c r="OWD44" s="46"/>
      <c r="OWE44" s="46"/>
      <c r="OWF44" s="46"/>
      <c r="OWG44" s="46"/>
      <c r="OWH44" s="46"/>
      <c r="OWI44" s="46"/>
      <c r="OWJ44" s="46"/>
      <c r="OWK44" s="46"/>
      <c r="OWL44" s="46"/>
      <c r="OWM44" s="46"/>
      <c r="OWN44" s="46"/>
      <c r="OWO44" s="46"/>
      <c r="OWP44" s="46"/>
      <c r="OWQ44" s="46"/>
      <c r="OWR44" s="46"/>
      <c r="OWS44" s="46"/>
      <c r="OWT44" s="46"/>
      <c r="OWU44" s="46"/>
      <c r="OWV44" s="46"/>
      <c r="OWW44" s="46"/>
      <c r="OWX44" s="46"/>
      <c r="OWY44" s="46"/>
      <c r="OWZ44" s="46"/>
      <c r="OXA44" s="46"/>
      <c r="OXB44" s="46"/>
      <c r="OXC44" s="46"/>
      <c r="OXD44" s="46"/>
      <c r="OXE44" s="46"/>
      <c r="OXF44" s="46"/>
      <c r="OXG44" s="46"/>
      <c r="OXH44" s="46"/>
      <c r="OXI44" s="46"/>
      <c r="OXJ44" s="46"/>
      <c r="OXK44" s="46"/>
      <c r="OXL44" s="46"/>
      <c r="OXM44" s="46"/>
      <c r="OXN44" s="46"/>
      <c r="OXO44" s="46"/>
      <c r="OXP44" s="46"/>
      <c r="OXQ44" s="46"/>
      <c r="OXR44" s="46"/>
      <c r="OXS44" s="46"/>
      <c r="OXT44" s="46"/>
      <c r="OXU44" s="46"/>
      <c r="OXV44" s="46"/>
      <c r="OXW44" s="46"/>
      <c r="OXX44" s="46"/>
      <c r="OXY44" s="46"/>
      <c r="OXZ44" s="46"/>
      <c r="OYA44" s="46"/>
      <c r="OYB44" s="46"/>
      <c r="OYC44" s="46"/>
      <c r="OYD44" s="46"/>
      <c r="OYE44" s="46"/>
      <c r="OYF44" s="46"/>
      <c r="OYG44" s="46"/>
      <c r="OYH44" s="46"/>
      <c r="OYI44" s="46"/>
      <c r="OYJ44" s="46"/>
      <c r="OYK44" s="46"/>
      <c r="OYL44" s="46"/>
      <c r="OYM44" s="46"/>
      <c r="OYN44" s="46"/>
      <c r="OYO44" s="46"/>
      <c r="OYP44" s="46"/>
      <c r="OYQ44" s="46"/>
      <c r="OYR44" s="46"/>
      <c r="OYS44" s="46"/>
      <c r="OYT44" s="46"/>
      <c r="OYU44" s="46"/>
      <c r="OYV44" s="46"/>
      <c r="OYW44" s="46"/>
      <c r="OYX44" s="46"/>
      <c r="OYY44" s="46"/>
      <c r="OYZ44" s="46"/>
      <c r="OZA44" s="46"/>
      <c r="OZB44" s="46"/>
      <c r="OZC44" s="46"/>
      <c r="OZD44" s="46"/>
      <c r="OZE44" s="46"/>
      <c r="OZF44" s="46"/>
      <c r="OZG44" s="46"/>
      <c r="OZH44" s="46"/>
      <c r="OZI44" s="46"/>
      <c r="OZJ44" s="46"/>
      <c r="OZK44" s="46"/>
      <c r="OZL44" s="46"/>
      <c r="OZM44" s="46"/>
      <c r="OZN44" s="46"/>
      <c r="OZO44" s="46"/>
      <c r="OZP44" s="46"/>
      <c r="OZQ44" s="46"/>
      <c r="OZR44" s="46"/>
      <c r="OZS44" s="46"/>
      <c r="OZT44" s="46"/>
      <c r="OZU44" s="46"/>
      <c r="OZV44" s="46"/>
      <c r="OZW44" s="46"/>
      <c r="OZX44" s="46"/>
      <c r="OZY44" s="46"/>
      <c r="OZZ44" s="46"/>
      <c r="PAA44" s="46"/>
      <c r="PAB44" s="46"/>
      <c r="PAC44" s="46"/>
      <c r="PAD44" s="46"/>
      <c r="PAE44" s="46"/>
      <c r="PAF44" s="46"/>
      <c r="PAG44" s="46"/>
      <c r="PAH44" s="46"/>
      <c r="PAI44" s="46"/>
      <c r="PAJ44" s="46"/>
      <c r="PAK44" s="46"/>
      <c r="PAL44" s="46"/>
      <c r="PAM44" s="46"/>
      <c r="PAN44" s="46"/>
      <c r="PAO44" s="46"/>
      <c r="PAP44" s="46"/>
      <c r="PAQ44" s="46"/>
      <c r="PAR44" s="46"/>
      <c r="PAS44" s="46"/>
      <c r="PAT44" s="46"/>
      <c r="PAU44" s="46"/>
      <c r="PAV44" s="46"/>
      <c r="PAW44" s="46"/>
      <c r="PAX44" s="46"/>
      <c r="PAY44" s="46"/>
      <c r="PAZ44" s="46"/>
      <c r="PBA44" s="46"/>
      <c r="PBB44" s="46"/>
      <c r="PBC44" s="46"/>
      <c r="PBD44" s="46"/>
      <c r="PBE44" s="46"/>
      <c r="PBF44" s="46"/>
      <c r="PBG44" s="46"/>
      <c r="PBH44" s="46"/>
      <c r="PBI44" s="46"/>
      <c r="PBJ44" s="46"/>
      <c r="PBK44" s="46"/>
      <c r="PBL44" s="46"/>
      <c r="PBM44" s="46"/>
      <c r="PBN44" s="46"/>
      <c r="PBO44" s="46"/>
      <c r="PBP44" s="46"/>
      <c r="PBQ44" s="46"/>
      <c r="PBR44" s="46"/>
      <c r="PBS44" s="46"/>
      <c r="PBT44" s="46"/>
      <c r="PBU44" s="46"/>
      <c r="PBV44" s="46"/>
      <c r="PBW44" s="46"/>
      <c r="PBX44" s="46"/>
      <c r="PBY44" s="46"/>
      <c r="PBZ44" s="46"/>
      <c r="PCA44" s="46"/>
      <c r="PCB44" s="46"/>
      <c r="PCC44" s="46"/>
      <c r="PCD44" s="46"/>
      <c r="PCE44" s="46"/>
      <c r="PCF44" s="46"/>
      <c r="PCG44" s="46"/>
      <c r="PCH44" s="46"/>
      <c r="PCI44" s="46"/>
      <c r="PCJ44" s="46"/>
      <c r="PCK44" s="46"/>
      <c r="PCL44" s="46"/>
      <c r="PCM44" s="46"/>
      <c r="PCN44" s="46"/>
      <c r="PCO44" s="46"/>
      <c r="PCP44" s="46"/>
      <c r="PCQ44" s="46"/>
      <c r="PCR44" s="46"/>
      <c r="PCS44" s="46"/>
      <c r="PCT44" s="46"/>
      <c r="PCU44" s="46"/>
      <c r="PCV44" s="46"/>
      <c r="PCW44" s="46"/>
      <c r="PCX44" s="46"/>
      <c r="PCY44" s="46"/>
      <c r="PCZ44" s="46"/>
      <c r="PDA44" s="46"/>
      <c r="PDB44" s="46"/>
      <c r="PDC44" s="46"/>
      <c r="PDD44" s="46"/>
      <c r="PDE44" s="46"/>
      <c r="PDF44" s="46"/>
      <c r="PDG44" s="46"/>
      <c r="PDH44" s="46"/>
      <c r="PDI44" s="46"/>
      <c r="PDJ44" s="46"/>
      <c r="PDK44" s="46"/>
      <c r="PDL44" s="46"/>
      <c r="PDM44" s="46"/>
      <c r="PDN44" s="46"/>
      <c r="PDO44" s="46"/>
      <c r="PDP44" s="46"/>
      <c r="PDQ44" s="46"/>
      <c r="PDR44" s="46"/>
      <c r="PDS44" s="46"/>
      <c r="PDT44" s="46"/>
      <c r="PDU44" s="46"/>
      <c r="PDV44" s="46"/>
      <c r="PDW44" s="46"/>
      <c r="PDX44" s="46"/>
      <c r="PDY44" s="46"/>
      <c r="PDZ44" s="46"/>
      <c r="PEA44" s="46"/>
      <c r="PEB44" s="46"/>
      <c r="PEC44" s="46"/>
      <c r="PED44" s="46"/>
      <c r="PEE44" s="46"/>
      <c r="PEF44" s="46"/>
      <c r="PEG44" s="46"/>
      <c r="PEH44" s="46"/>
      <c r="PEI44" s="46"/>
      <c r="PEJ44" s="46"/>
      <c r="PEK44" s="46"/>
      <c r="PEL44" s="46"/>
      <c r="PEM44" s="46"/>
      <c r="PEN44" s="46"/>
      <c r="PEO44" s="46"/>
      <c r="PEP44" s="46"/>
      <c r="PEQ44" s="46"/>
      <c r="PER44" s="46"/>
      <c r="PES44" s="46"/>
      <c r="PET44" s="46"/>
      <c r="PEU44" s="46"/>
      <c r="PEV44" s="46"/>
      <c r="PEW44" s="46"/>
      <c r="PEX44" s="46"/>
      <c r="PEY44" s="46"/>
      <c r="PEZ44" s="46"/>
      <c r="PFA44" s="46"/>
      <c r="PFB44" s="46"/>
      <c r="PFC44" s="46"/>
      <c r="PFD44" s="46"/>
      <c r="PFE44" s="46"/>
      <c r="PFF44" s="46"/>
      <c r="PFG44" s="46"/>
      <c r="PFH44" s="46"/>
      <c r="PFI44" s="46"/>
      <c r="PFJ44" s="46"/>
      <c r="PFK44" s="46"/>
      <c r="PFL44" s="46"/>
      <c r="PFM44" s="46"/>
      <c r="PFN44" s="46"/>
      <c r="PFO44" s="46"/>
      <c r="PFP44" s="46"/>
      <c r="PFQ44" s="46"/>
      <c r="PFR44" s="46"/>
      <c r="PFS44" s="46"/>
      <c r="PFT44" s="46"/>
      <c r="PFU44" s="46"/>
      <c r="PFV44" s="46"/>
      <c r="PFW44" s="46"/>
      <c r="PFX44" s="46"/>
      <c r="PFY44" s="46"/>
      <c r="PFZ44" s="46"/>
      <c r="PGA44" s="46"/>
      <c r="PGB44" s="46"/>
      <c r="PGC44" s="46"/>
      <c r="PGD44" s="46"/>
      <c r="PGE44" s="46"/>
      <c r="PGF44" s="46"/>
      <c r="PGG44" s="46"/>
      <c r="PGH44" s="46"/>
      <c r="PGI44" s="46"/>
      <c r="PGJ44" s="46"/>
      <c r="PGK44" s="46"/>
      <c r="PGL44" s="46"/>
      <c r="PGM44" s="46"/>
      <c r="PGN44" s="46"/>
      <c r="PGO44" s="46"/>
      <c r="PGP44" s="46"/>
      <c r="PGQ44" s="46"/>
      <c r="PGR44" s="46"/>
      <c r="PGS44" s="46"/>
      <c r="PGT44" s="46"/>
      <c r="PGU44" s="46"/>
      <c r="PGV44" s="46"/>
      <c r="PGW44" s="46"/>
      <c r="PGX44" s="46"/>
      <c r="PGY44" s="46"/>
      <c r="PGZ44" s="46"/>
      <c r="PHA44" s="46"/>
      <c r="PHB44" s="46"/>
      <c r="PHC44" s="46"/>
      <c r="PHD44" s="46"/>
      <c r="PHE44" s="46"/>
      <c r="PHF44" s="46"/>
      <c r="PHG44" s="46"/>
      <c r="PHH44" s="46"/>
      <c r="PHI44" s="46"/>
      <c r="PHJ44" s="46"/>
      <c r="PHK44" s="46"/>
      <c r="PHL44" s="46"/>
      <c r="PHM44" s="46"/>
      <c r="PHN44" s="46"/>
      <c r="PHO44" s="46"/>
      <c r="PHP44" s="46"/>
      <c r="PHQ44" s="46"/>
      <c r="PHR44" s="46"/>
      <c r="PHS44" s="46"/>
      <c r="PHT44" s="46"/>
      <c r="PHU44" s="46"/>
      <c r="PHV44" s="46"/>
      <c r="PHW44" s="46"/>
      <c r="PHX44" s="46"/>
      <c r="PHY44" s="46"/>
      <c r="PHZ44" s="46"/>
      <c r="PIA44" s="46"/>
      <c r="PIB44" s="46"/>
      <c r="PIC44" s="46"/>
      <c r="PID44" s="46"/>
      <c r="PIE44" s="46"/>
      <c r="PIF44" s="46"/>
      <c r="PIG44" s="46"/>
      <c r="PIH44" s="46"/>
      <c r="PII44" s="46"/>
      <c r="PIJ44" s="46"/>
      <c r="PIK44" s="46"/>
      <c r="PIL44" s="46"/>
      <c r="PIM44" s="46"/>
      <c r="PIN44" s="46"/>
      <c r="PIO44" s="46"/>
      <c r="PIP44" s="46"/>
      <c r="PIQ44" s="46"/>
      <c r="PIR44" s="46"/>
      <c r="PIS44" s="46"/>
      <c r="PIT44" s="46"/>
      <c r="PIU44" s="46"/>
      <c r="PIV44" s="46"/>
      <c r="PIW44" s="46"/>
      <c r="PIX44" s="46"/>
      <c r="PIY44" s="46"/>
      <c r="PIZ44" s="46"/>
      <c r="PJA44" s="46"/>
      <c r="PJB44" s="46"/>
      <c r="PJC44" s="46"/>
      <c r="PJD44" s="46"/>
      <c r="PJE44" s="46"/>
      <c r="PJF44" s="46"/>
      <c r="PJG44" s="46"/>
      <c r="PJH44" s="46"/>
      <c r="PJI44" s="46"/>
      <c r="PJJ44" s="46"/>
      <c r="PJK44" s="46"/>
      <c r="PJL44" s="46"/>
      <c r="PJM44" s="46"/>
      <c r="PJN44" s="46"/>
      <c r="PJO44" s="46"/>
      <c r="PJP44" s="46"/>
      <c r="PJQ44" s="46"/>
      <c r="PJR44" s="46"/>
      <c r="PJS44" s="46"/>
      <c r="PJT44" s="46"/>
      <c r="PJU44" s="46"/>
      <c r="PJV44" s="46"/>
      <c r="PJW44" s="46"/>
      <c r="PJX44" s="46"/>
      <c r="PJY44" s="46"/>
      <c r="PJZ44" s="46"/>
      <c r="PKA44" s="46"/>
      <c r="PKB44" s="46"/>
      <c r="PKC44" s="46"/>
      <c r="PKD44" s="46"/>
      <c r="PKE44" s="46"/>
      <c r="PKF44" s="46"/>
      <c r="PKG44" s="46"/>
      <c r="PKH44" s="46"/>
      <c r="PKI44" s="46"/>
      <c r="PKJ44" s="46"/>
      <c r="PKK44" s="46"/>
      <c r="PKL44" s="46"/>
      <c r="PKM44" s="46"/>
      <c r="PKN44" s="46"/>
      <c r="PKO44" s="46"/>
      <c r="PKP44" s="46"/>
      <c r="PKQ44" s="46"/>
      <c r="PKR44" s="46"/>
      <c r="PKS44" s="46"/>
      <c r="PKT44" s="46"/>
      <c r="PKU44" s="46"/>
      <c r="PKV44" s="46"/>
      <c r="PKW44" s="46"/>
      <c r="PKX44" s="46"/>
      <c r="PKY44" s="46"/>
      <c r="PKZ44" s="46"/>
      <c r="PLA44" s="46"/>
      <c r="PLB44" s="46"/>
      <c r="PLC44" s="46"/>
      <c r="PLD44" s="46"/>
      <c r="PLE44" s="46"/>
      <c r="PLF44" s="46"/>
      <c r="PLG44" s="46"/>
      <c r="PLH44" s="46"/>
      <c r="PLI44" s="46"/>
      <c r="PLJ44" s="46"/>
      <c r="PLK44" s="46"/>
      <c r="PLL44" s="46"/>
      <c r="PLM44" s="46"/>
      <c r="PLN44" s="46"/>
      <c r="PLO44" s="46"/>
      <c r="PLP44" s="46"/>
      <c r="PLQ44" s="46"/>
      <c r="PLR44" s="46"/>
      <c r="PLS44" s="46"/>
      <c r="PLT44" s="46"/>
      <c r="PLU44" s="46"/>
      <c r="PLV44" s="46"/>
      <c r="PLW44" s="46"/>
      <c r="PLX44" s="46"/>
      <c r="PLY44" s="46"/>
      <c r="PLZ44" s="46"/>
      <c r="PMA44" s="46"/>
      <c r="PMB44" s="46"/>
      <c r="PMC44" s="46"/>
      <c r="PMD44" s="46"/>
      <c r="PME44" s="46"/>
      <c r="PMF44" s="46"/>
      <c r="PMG44" s="46"/>
      <c r="PMH44" s="46"/>
      <c r="PMI44" s="46"/>
      <c r="PMJ44" s="46"/>
      <c r="PMK44" s="46"/>
      <c r="PML44" s="46"/>
      <c r="PMM44" s="46"/>
      <c r="PMN44" s="46"/>
      <c r="PMO44" s="46"/>
      <c r="PMP44" s="46"/>
      <c r="PMQ44" s="46"/>
      <c r="PMR44" s="46"/>
      <c r="PMS44" s="46"/>
      <c r="PMT44" s="46"/>
      <c r="PMU44" s="46"/>
      <c r="PMV44" s="46"/>
      <c r="PMW44" s="46"/>
      <c r="PMX44" s="46"/>
      <c r="PMY44" s="46"/>
      <c r="PMZ44" s="46"/>
      <c r="PNA44" s="46"/>
      <c r="PNB44" s="46"/>
      <c r="PNC44" s="46"/>
      <c r="PND44" s="46"/>
      <c r="PNE44" s="46"/>
      <c r="PNF44" s="46"/>
      <c r="PNG44" s="46"/>
      <c r="PNH44" s="46"/>
      <c r="PNI44" s="46"/>
      <c r="PNJ44" s="46"/>
      <c r="PNK44" s="46"/>
      <c r="PNL44" s="46"/>
      <c r="PNM44" s="46"/>
      <c r="PNN44" s="46"/>
      <c r="PNO44" s="46"/>
      <c r="PNP44" s="46"/>
      <c r="PNQ44" s="46"/>
      <c r="PNR44" s="46"/>
      <c r="PNS44" s="46"/>
      <c r="PNT44" s="46"/>
      <c r="PNU44" s="46"/>
      <c r="PNV44" s="46"/>
      <c r="PNW44" s="46"/>
      <c r="PNX44" s="46"/>
      <c r="PNY44" s="46"/>
      <c r="PNZ44" s="46"/>
      <c r="POA44" s="46"/>
      <c r="POB44" s="46"/>
      <c r="POC44" s="46"/>
      <c r="POD44" s="46"/>
      <c r="POE44" s="46"/>
      <c r="POF44" s="46"/>
      <c r="POG44" s="46"/>
      <c r="POH44" s="46"/>
      <c r="POI44" s="46"/>
      <c r="POJ44" s="46"/>
      <c r="POK44" s="46"/>
      <c r="POL44" s="46"/>
      <c r="POM44" s="46"/>
      <c r="PON44" s="46"/>
      <c r="POO44" s="46"/>
      <c r="POP44" s="46"/>
      <c r="POQ44" s="46"/>
      <c r="POR44" s="46"/>
      <c r="POS44" s="46"/>
      <c r="POT44" s="46"/>
      <c r="POU44" s="46"/>
      <c r="POV44" s="46"/>
      <c r="POW44" s="46"/>
      <c r="POX44" s="46"/>
      <c r="POY44" s="46"/>
      <c r="POZ44" s="46"/>
      <c r="PPA44" s="46"/>
      <c r="PPB44" s="46"/>
      <c r="PPC44" s="46"/>
      <c r="PPD44" s="46"/>
      <c r="PPE44" s="46"/>
      <c r="PPF44" s="46"/>
      <c r="PPG44" s="46"/>
      <c r="PPH44" s="46"/>
      <c r="PPI44" s="46"/>
      <c r="PPJ44" s="46"/>
      <c r="PPK44" s="46"/>
      <c r="PPL44" s="46"/>
      <c r="PPM44" s="46"/>
      <c r="PPN44" s="46"/>
      <c r="PPO44" s="46"/>
      <c r="PPP44" s="46"/>
      <c r="PPQ44" s="46"/>
      <c r="PPR44" s="46"/>
      <c r="PPS44" s="46"/>
      <c r="PPT44" s="46"/>
      <c r="PPU44" s="46"/>
      <c r="PPV44" s="46"/>
      <c r="PPW44" s="46"/>
      <c r="PPX44" s="46"/>
      <c r="PPY44" s="46"/>
      <c r="PPZ44" s="46"/>
      <c r="PQA44" s="46"/>
      <c r="PQB44" s="46"/>
      <c r="PQC44" s="46"/>
      <c r="PQD44" s="46"/>
      <c r="PQE44" s="46"/>
      <c r="PQF44" s="46"/>
      <c r="PQG44" s="46"/>
      <c r="PQH44" s="46"/>
      <c r="PQI44" s="46"/>
      <c r="PQJ44" s="46"/>
      <c r="PQK44" s="46"/>
      <c r="PQL44" s="46"/>
      <c r="PQM44" s="46"/>
      <c r="PQN44" s="46"/>
      <c r="PQO44" s="46"/>
      <c r="PQP44" s="46"/>
      <c r="PQQ44" s="46"/>
      <c r="PQR44" s="46"/>
      <c r="PQS44" s="46"/>
      <c r="PQT44" s="46"/>
      <c r="PQU44" s="46"/>
      <c r="PQV44" s="46"/>
      <c r="PQW44" s="46"/>
      <c r="PQX44" s="46"/>
      <c r="PQY44" s="46"/>
      <c r="PQZ44" s="46"/>
      <c r="PRA44" s="46"/>
      <c r="PRB44" s="46"/>
      <c r="PRC44" s="46"/>
      <c r="PRD44" s="46"/>
      <c r="PRE44" s="46"/>
      <c r="PRF44" s="46"/>
      <c r="PRG44" s="46"/>
      <c r="PRH44" s="46"/>
      <c r="PRI44" s="46"/>
      <c r="PRJ44" s="46"/>
      <c r="PRK44" s="46"/>
      <c r="PRL44" s="46"/>
      <c r="PRM44" s="46"/>
      <c r="PRN44" s="46"/>
      <c r="PRO44" s="46"/>
      <c r="PRP44" s="46"/>
      <c r="PRQ44" s="46"/>
      <c r="PRR44" s="46"/>
      <c r="PRS44" s="46"/>
      <c r="PRT44" s="46"/>
      <c r="PRU44" s="46"/>
      <c r="PRV44" s="46"/>
      <c r="PRW44" s="46"/>
      <c r="PRX44" s="46"/>
      <c r="PRY44" s="46"/>
      <c r="PRZ44" s="46"/>
      <c r="PSA44" s="46"/>
      <c r="PSB44" s="46"/>
      <c r="PSC44" s="46"/>
      <c r="PSD44" s="46"/>
      <c r="PSE44" s="46"/>
      <c r="PSF44" s="46"/>
      <c r="PSG44" s="46"/>
      <c r="PSH44" s="46"/>
      <c r="PSI44" s="46"/>
      <c r="PSJ44" s="46"/>
      <c r="PSK44" s="46"/>
      <c r="PSL44" s="46"/>
      <c r="PSM44" s="46"/>
      <c r="PSN44" s="46"/>
      <c r="PSO44" s="46"/>
      <c r="PSP44" s="46"/>
      <c r="PSQ44" s="46"/>
      <c r="PSR44" s="46"/>
      <c r="PSS44" s="46"/>
      <c r="PST44" s="46"/>
      <c r="PSU44" s="46"/>
      <c r="PSV44" s="46"/>
      <c r="PSW44" s="46"/>
      <c r="PSX44" s="46"/>
      <c r="PSY44" s="46"/>
      <c r="PSZ44" s="46"/>
      <c r="PTA44" s="46"/>
      <c r="PTB44" s="46"/>
      <c r="PTC44" s="46"/>
      <c r="PTD44" s="46"/>
      <c r="PTE44" s="46"/>
      <c r="PTF44" s="46"/>
      <c r="PTG44" s="46"/>
      <c r="PTH44" s="46"/>
      <c r="PTI44" s="46"/>
      <c r="PTJ44" s="46"/>
      <c r="PTK44" s="46"/>
      <c r="PTL44" s="46"/>
      <c r="PTM44" s="46"/>
      <c r="PTN44" s="46"/>
      <c r="PTO44" s="46"/>
      <c r="PTP44" s="46"/>
      <c r="PTQ44" s="46"/>
      <c r="PTR44" s="46"/>
      <c r="PTS44" s="46"/>
      <c r="PTT44" s="46"/>
      <c r="PTU44" s="46"/>
      <c r="PTV44" s="46"/>
      <c r="PTW44" s="46"/>
      <c r="PTX44" s="46"/>
      <c r="PTY44" s="46"/>
      <c r="PTZ44" s="46"/>
      <c r="PUA44" s="46"/>
      <c r="PUB44" s="46"/>
      <c r="PUC44" s="46"/>
      <c r="PUD44" s="46"/>
      <c r="PUE44" s="46"/>
      <c r="PUF44" s="46"/>
      <c r="PUG44" s="46"/>
      <c r="PUH44" s="46"/>
      <c r="PUI44" s="46"/>
      <c r="PUJ44" s="46"/>
      <c r="PUK44" s="46"/>
      <c r="PUL44" s="46"/>
      <c r="PUM44" s="46"/>
      <c r="PUN44" s="46"/>
      <c r="PUO44" s="46"/>
      <c r="PUP44" s="46"/>
      <c r="PUQ44" s="46"/>
      <c r="PUR44" s="46"/>
      <c r="PUS44" s="46"/>
      <c r="PUT44" s="46"/>
      <c r="PUU44" s="46"/>
      <c r="PUV44" s="46"/>
      <c r="PUW44" s="46"/>
      <c r="PUX44" s="46"/>
      <c r="PUY44" s="46"/>
      <c r="PUZ44" s="46"/>
      <c r="PVA44" s="46"/>
      <c r="PVB44" s="46"/>
      <c r="PVC44" s="46"/>
      <c r="PVD44" s="46"/>
      <c r="PVE44" s="46"/>
      <c r="PVF44" s="46"/>
      <c r="PVG44" s="46"/>
      <c r="PVH44" s="46"/>
      <c r="PVI44" s="46"/>
      <c r="PVJ44" s="46"/>
      <c r="PVK44" s="46"/>
      <c r="PVL44" s="46"/>
      <c r="PVM44" s="46"/>
      <c r="PVN44" s="46"/>
      <c r="PVO44" s="46"/>
      <c r="PVP44" s="46"/>
      <c r="PVQ44" s="46"/>
      <c r="PVR44" s="46"/>
      <c r="PVS44" s="46"/>
      <c r="PVT44" s="46"/>
      <c r="PVU44" s="46"/>
      <c r="PVV44" s="46"/>
      <c r="PVW44" s="46"/>
      <c r="PVX44" s="46"/>
      <c r="PVY44" s="46"/>
      <c r="PVZ44" s="46"/>
      <c r="PWA44" s="46"/>
      <c r="PWB44" s="46"/>
      <c r="PWC44" s="46"/>
      <c r="PWD44" s="46"/>
      <c r="PWE44" s="46"/>
      <c r="PWF44" s="46"/>
      <c r="PWG44" s="46"/>
      <c r="PWH44" s="46"/>
      <c r="PWI44" s="46"/>
      <c r="PWJ44" s="46"/>
      <c r="PWK44" s="46"/>
      <c r="PWL44" s="46"/>
      <c r="PWM44" s="46"/>
      <c r="PWN44" s="46"/>
      <c r="PWO44" s="46"/>
      <c r="PWP44" s="46"/>
      <c r="PWQ44" s="46"/>
      <c r="PWR44" s="46"/>
      <c r="PWS44" s="46"/>
      <c r="PWT44" s="46"/>
      <c r="PWU44" s="46"/>
      <c r="PWV44" s="46"/>
      <c r="PWW44" s="46"/>
      <c r="PWX44" s="46"/>
      <c r="PWY44" s="46"/>
      <c r="PWZ44" s="46"/>
      <c r="PXA44" s="46"/>
      <c r="PXB44" s="46"/>
      <c r="PXC44" s="46"/>
      <c r="PXD44" s="46"/>
      <c r="PXE44" s="46"/>
      <c r="PXF44" s="46"/>
      <c r="PXG44" s="46"/>
      <c r="PXH44" s="46"/>
      <c r="PXI44" s="46"/>
      <c r="PXJ44" s="46"/>
      <c r="PXK44" s="46"/>
      <c r="PXL44" s="46"/>
      <c r="PXM44" s="46"/>
      <c r="PXN44" s="46"/>
      <c r="PXO44" s="46"/>
      <c r="PXP44" s="46"/>
      <c r="PXQ44" s="46"/>
      <c r="PXR44" s="46"/>
      <c r="PXS44" s="46"/>
      <c r="PXT44" s="46"/>
      <c r="PXU44" s="46"/>
      <c r="PXV44" s="46"/>
      <c r="PXW44" s="46"/>
      <c r="PXX44" s="46"/>
      <c r="PXY44" s="46"/>
      <c r="PXZ44" s="46"/>
      <c r="PYA44" s="46"/>
      <c r="PYB44" s="46"/>
      <c r="PYC44" s="46"/>
      <c r="PYD44" s="46"/>
      <c r="PYE44" s="46"/>
      <c r="PYF44" s="46"/>
      <c r="PYG44" s="46"/>
      <c r="PYH44" s="46"/>
      <c r="PYI44" s="46"/>
      <c r="PYJ44" s="46"/>
      <c r="PYK44" s="46"/>
      <c r="PYL44" s="46"/>
      <c r="PYM44" s="46"/>
      <c r="PYN44" s="46"/>
      <c r="PYO44" s="46"/>
      <c r="PYP44" s="46"/>
      <c r="PYQ44" s="46"/>
      <c r="PYR44" s="46"/>
      <c r="PYS44" s="46"/>
      <c r="PYT44" s="46"/>
      <c r="PYU44" s="46"/>
      <c r="PYV44" s="46"/>
      <c r="PYW44" s="46"/>
      <c r="PYX44" s="46"/>
      <c r="PYY44" s="46"/>
      <c r="PYZ44" s="46"/>
      <c r="PZA44" s="46"/>
      <c r="PZB44" s="46"/>
      <c r="PZC44" s="46"/>
      <c r="PZD44" s="46"/>
      <c r="PZE44" s="46"/>
      <c r="PZF44" s="46"/>
      <c r="PZG44" s="46"/>
      <c r="PZH44" s="46"/>
      <c r="PZI44" s="46"/>
      <c r="PZJ44" s="46"/>
      <c r="PZK44" s="46"/>
      <c r="PZL44" s="46"/>
      <c r="PZM44" s="46"/>
      <c r="PZN44" s="46"/>
      <c r="PZO44" s="46"/>
      <c r="PZP44" s="46"/>
      <c r="PZQ44" s="46"/>
      <c r="PZR44" s="46"/>
      <c r="PZS44" s="46"/>
      <c r="PZT44" s="46"/>
      <c r="PZU44" s="46"/>
      <c r="PZV44" s="46"/>
      <c r="PZW44" s="46"/>
      <c r="PZX44" s="46"/>
      <c r="PZY44" s="46"/>
      <c r="PZZ44" s="46"/>
      <c r="QAA44" s="46"/>
      <c r="QAB44" s="46"/>
      <c r="QAC44" s="46"/>
      <c r="QAD44" s="46"/>
      <c r="QAE44" s="46"/>
      <c r="QAF44" s="46"/>
      <c r="QAG44" s="46"/>
      <c r="QAH44" s="46"/>
      <c r="QAI44" s="46"/>
      <c r="QAJ44" s="46"/>
      <c r="QAK44" s="46"/>
      <c r="QAL44" s="46"/>
      <c r="QAM44" s="46"/>
      <c r="QAN44" s="46"/>
      <c r="QAO44" s="46"/>
      <c r="QAP44" s="46"/>
      <c r="QAQ44" s="46"/>
      <c r="QAR44" s="46"/>
      <c r="QAS44" s="46"/>
      <c r="QAT44" s="46"/>
      <c r="QAU44" s="46"/>
      <c r="QAV44" s="46"/>
      <c r="QAW44" s="46"/>
      <c r="QAX44" s="46"/>
      <c r="QAY44" s="46"/>
      <c r="QAZ44" s="46"/>
      <c r="QBA44" s="46"/>
      <c r="QBB44" s="46"/>
      <c r="QBC44" s="46"/>
      <c r="QBD44" s="46"/>
      <c r="QBE44" s="46"/>
      <c r="QBF44" s="46"/>
      <c r="QBG44" s="46"/>
      <c r="QBH44" s="46"/>
      <c r="QBI44" s="46"/>
      <c r="QBJ44" s="46"/>
      <c r="QBK44" s="46"/>
      <c r="QBL44" s="46"/>
      <c r="QBM44" s="46"/>
      <c r="QBN44" s="46"/>
      <c r="QBO44" s="46"/>
      <c r="QBP44" s="46"/>
      <c r="QBQ44" s="46"/>
      <c r="QBR44" s="46"/>
      <c r="QBS44" s="46"/>
      <c r="QBT44" s="46"/>
      <c r="QBU44" s="46"/>
      <c r="QBV44" s="46"/>
      <c r="QBW44" s="46"/>
      <c r="QBX44" s="46"/>
      <c r="QBY44" s="46"/>
      <c r="QBZ44" s="46"/>
      <c r="QCA44" s="46"/>
      <c r="QCB44" s="46"/>
      <c r="QCC44" s="46"/>
      <c r="QCD44" s="46"/>
      <c r="QCE44" s="46"/>
      <c r="QCF44" s="46"/>
      <c r="QCG44" s="46"/>
      <c r="QCH44" s="46"/>
      <c r="QCI44" s="46"/>
      <c r="QCJ44" s="46"/>
      <c r="QCK44" s="46"/>
      <c r="QCL44" s="46"/>
      <c r="QCM44" s="46"/>
      <c r="QCN44" s="46"/>
      <c r="QCO44" s="46"/>
      <c r="QCP44" s="46"/>
      <c r="QCQ44" s="46"/>
      <c r="QCR44" s="46"/>
      <c r="QCS44" s="46"/>
      <c r="QCT44" s="46"/>
      <c r="QCU44" s="46"/>
      <c r="QCV44" s="46"/>
      <c r="QCW44" s="46"/>
      <c r="QCX44" s="46"/>
      <c r="QCY44" s="46"/>
      <c r="QCZ44" s="46"/>
      <c r="QDA44" s="46"/>
      <c r="QDB44" s="46"/>
      <c r="QDC44" s="46"/>
      <c r="QDD44" s="46"/>
      <c r="QDE44" s="46"/>
      <c r="QDF44" s="46"/>
      <c r="QDG44" s="46"/>
      <c r="QDH44" s="46"/>
      <c r="QDI44" s="46"/>
      <c r="QDJ44" s="46"/>
      <c r="QDK44" s="46"/>
      <c r="QDL44" s="46"/>
      <c r="QDM44" s="46"/>
      <c r="QDN44" s="46"/>
      <c r="QDO44" s="46"/>
      <c r="QDP44" s="46"/>
      <c r="QDQ44" s="46"/>
      <c r="QDR44" s="46"/>
      <c r="QDS44" s="46"/>
      <c r="QDT44" s="46"/>
      <c r="QDU44" s="46"/>
      <c r="QDV44" s="46"/>
      <c r="QDW44" s="46"/>
      <c r="QDX44" s="46"/>
      <c r="QDY44" s="46"/>
      <c r="QDZ44" s="46"/>
      <c r="QEA44" s="46"/>
      <c r="QEB44" s="46"/>
      <c r="QEC44" s="46"/>
      <c r="QED44" s="46"/>
      <c r="QEE44" s="46"/>
      <c r="QEF44" s="46"/>
      <c r="QEG44" s="46"/>
      <c r="QEH44" s="46"/>
      <c r="QEI44" s="46"/>
      <c r="QEJ44" s="46"/>
      <c r="QEK44" s="46"/>
      <c r="QEL44" s="46"/>
      <c r="QEM44" s="46"/>
      <c r="QEN44" s="46"/>
      <c r="QEO44" s="46"/>
      <c r="QEP44" s="46"/>
      <c r="QEQ44" s="46"/>
      <c r="QER44" s="46"/>
      <c r="QES44" s="46"/>
      <c r="QET44" s="46"/>
      <c r="QEU44" s="46"/>
      <c r="QEV44" s="46"/>
      <c r="QEW44" s="46"/>
      <c r="QEX44" s="46"/>
      <c r="QEY44" s="46"/>
      <c r="QEZ44" s="46"/>
      <c r="QFA44" s="46"/>
      <c r="QFB44" s="46"/>
      <c r="QFC44" s="46"/>
      <c r="QFD44" s="46"/>
      <c r="QFE44" s="46"/>
      <c r="QFF44" s="46"/>
      <c r="QFG44" s="46"/>
      <c r="QFH44" s="46"/>
      <c r="QFI44" s="46"/>
      <c r="QFJ44" s="46"/>
      <c r="QFK44" s="46"/>
      <c r="QFL44" s="46"/>
      <c r="QFM44" s="46"/>
      <c r="QFN44" s="46"/>
      <c r="QFO44" s="46"/>
      <c r="QFP44" s="46"/>
      <c r="QFQ44" s="46"/>
      <c r="QFR44" s="46"/>
      <c r="QFS44" s="46"/>
      <c r="QFT44" s="46"/>
      <c r="QFU44" s="46"/>
      <c r="QFV44" s="46"/>
      <c r="QFW44" s="46"/>
      <c r="QFX44" s="46"/>
      <c r="QFY44" s="46"/>
      <c r="QFZ44" s="46"/>
      <c r="QGA44" s="46"/>
      <c r="QGB44" s="46"/>
      <c r="QGC44" s="46"/>
      <c r="QGD44" s="46"/>
      <c r="QGE44" s="46"/>
      <c r="QGF44" s="46"/>
      <c r="QGG44" s="46"/>
      <c r="QGH44" s="46"/>
      <c r="QGI44" s="46"/>
      <c r="QGJ44" s="46"/>
      <c r="QGK44" s="46"/>
      <c r="QGL44" s="46"/>
      <c r="QGM44" s="46"/>
      <c r="QGN44" s="46"/>
      <c r="QGO44" s="46"/>
      <c r="QGP44" s="46"/>
      <c r="QGQ44" s="46"/>
      <c r="QGR44" s="46"/>
      <c r="QGS44" s="46"/>
      <c r="QGT44" s="46"/>
      <c r="QGU44" s="46"/>
      <c r="QGV44" s="46"/>
      <c r="QGW44" s="46"/>
      <c r="QGX44" s="46"/>
      <c r="QGY44" s="46"/>
      <c r="QGZ44" s="46"/>
      <c r="QHA44" s="46"/>
      <c r="QHB44" s="46"/>
      <c r="QHC44" s="46"/>
      <c r="QHD44" s="46"/>
      <c r="QHE44" s="46"/>
      <c r="QHF44" s="46"/>
      <c r="QHG44" s="46"/>
      <c r="QHH44" s="46"/>
      <c r="QHI44" s="46"/>
      <c r="QHJ44" s="46"/>
      <c r="QHK44" s="46"/>
      <c r="QHL44" s="46"/>
      <c r="QHM44" s="46"/>
      <c r="QHN44" s="46"/>
      <c r="QHO44" s="46"/>
      <c r="QHP44" s="46"/>
      <c r="QHQ44" s="46"/>
      <c r="QHR44" s="46"/>
      <c r="QHS44" s="46"/>
      <c r="QHT44" s="46"/>
      <c r="QHU44" s="46"/>
      <c r="QHV44" s="46"/>
      <c r="QHW44" s="46"/>
      <c r="QHX44" s="46"/>
      <c r="QHY44" s="46"/>
      <c r="QHZ44" s="46"/>
      <c r="QIA44" s="46"/>
      <c r="QIB44" s="46"/>
      <c r="QIC44" s="46"/>
      <c r="QID44" s="46"/>
      <c r="QIE44" s="46"/>
      <c r="QIF44" s="46"/>
      <c r="QIG44" s="46"/>
      <c r="QIH44" s="46"/>
      <c r="QII44" s="46"/>
      <c r="QIJ44" s="46"/>
      <c r="QIK44" s="46"/>
      <c r="QIL44" s="46"/>
      <c r="QIM44" s="46"/>
      <c r="QIN44" s="46"/>
      <c r="QIO44" s="46"/>
      <c r="QIP44" s="46"/>
      <c r="QIQ44" s="46"/>
      <c r="QIR44" s="46"/>
      <c r="QIS44" s="46"/>
      <c r="QIT44" s="46"/>
      <c r="QIU44" s="46"/>
      <c r="QIV44" s="46"/>
      <c r="QIW44" s="46"/>
      <c r="QIX44" s="46"/>
      <c r="QIY44" s="46"/>
      <c r="QIZ44" s="46"/>
      <c r="QJA44" s="46"/>
      <c r="QJB44" s="46"/>
      <c r="QJC44" s="46"/>
      <c r="QJD44" s="46"/>
      <c r="QJE44" s="46"/>
      <c r="QJF44" s="46"/>
      <c r="QJG44" s="46"/>
      <c r="QJH44" s="46"/>
      <c r="QJI44" s="46"/>
      <c r="QJJ44" s="46"/>
      <c r="QJK44" s="46"/>
      <c r="QJL44" s="46"/>
      <c r="QJM44" s="46"/>
      <c r="QJN44" s="46"/>
      <c r="QJO44" s="46"/>
      <c r="QJP44" s="46"/>
      <c r="QJQ44" s="46"/>
      <c r="QJR44" s="46"/>
      <c r="QJS44" s="46"/>
      <c r="QJT44" s="46"/>
      <c r="QJU44" s="46"/>
      <c r="QJV44" s="46"/>
      <c r="QJW44" s="46"/>
      <c r="QJX44" s="46"/>
      <c r="QJY44" s="46"/>
      <c r="QJZ44" s="46"/>
      <c r="QKA44" s="46"/>
      <c r="QKB44" s="46"/>
      <c r="QKC44" s="46"/>
      <c r="QKD44" s="46"/>
      <c r="QKE44" s="46"/>
      <c r="QKF44" s="46"/>
      <c r="QKG44" s="46"/>
      <c r="QKH44" s="46"/>
      <c r="QKI44" s="46"/>
      <c r="QKJ44" s="46"/>
      <c r="QKK44" s="46"/>
      <c r="QKL44" s="46"/>
      <c r="QKM44" s="46"/>
      <c r="QKN44" s="46"/>
      <c r="QKO44" s="46"/>
      <c r="QKP44" s="46"/>
      <c r="QKQ44" s="46"/>
      <c r="QKR44" s="46"/>
      <c r="QKS44" s="46"/>
      <c r="QKT44" s="46"/>
      <c r="QKU44" s="46"/>
      <c r="QKV44" s="46"/>
      <c r="QKW44" s="46"/>
      <c r="QKX44" s="46"/>
      <c r="QKY44" s="46"/>
      <c r="QKZ44" s="46"/>
      <c r="QLA44" s="46"/>
      <c r="QLB44" s="46"/>
      <c r="QLC44" s="46"/>
      <c r="QLD44" s="46"/>
      <c r="QLE44" s="46"/>
      <c r="QLF44" s="46"/>
      <c r="QLG44" s="46"/>
      <c r="QLH44" s="46"/>
      <c r="QLI44" s="46"/>
      <c r="QLJ44" s="46"/>
      <c r="QLK44" s="46"/>
      <c r="QLL44" s="46"/>
      <c r="QLM44" s="46"/>
      <c r="QLN44" s="46"/>
      <c r="QLO44" s="46"/>
      <c r="QLP44" s="46"/>
      <c r="QLQ44" s="46"/>
      <c r="QLR44" s="46"/>
      <c r="QLS44" s="46"/>
      <c r="QLT44" s="46"/>
      <c r="QLU44" s="46"/>
      <c r="QLV44" s="46"/>
      <c r="QLW44" s="46"/>
      <c r="QLX44" s="46"/>
      <c r="QLY44" s="46"/>
      <c r="QLZ44" s="46"/>
      <c r="QMA44" s="46"/>
      <c r="QMB44" s="46"/>
      <c r="QMC44" s="46"/>
      <c r="QMD44" s="46"/>
      <c r="QME44" s="46"/>
      <c r="QMF44" s="46"/>
      <c r="QMG44" s="46"/>
      <c r="QMH44" s="46"/>
      <c r="QMI44" s="46"/>
      <c r="QMJ44" s="46"/>
      <c r="QMK44" s="46"/>
      <c r="QML44" s="46"/>
      <c r="QMM44" s="46"/>
      <c r="QMN44" s="46"/>
      <c r="QMO44" s="46"/>
      <c r="QMP44" s="46"/>
      <c r="QMQ44" s="46"/>
      <c r="QMR44" s="46"/>
      <c r="QMS44" s="46"/>
      <c r="QMT44" s="46"/>
      <c r="QMU44" s="46"/>
      <c r="QMV44" s="46"/>
      <c r="QMW44" s="46"/>
      <c r="QMX44" s="46"/>
      <c r="QMY44" s="46"/>
      <c r="QMZ44" s="46"/>
      <c r="QNA44" s="46"/>
      <c r="QNB44" s="46"/>
      <c r="QNC44" s="46"/>
      <c r="QND44" s="46"/>
      <c r="QNE44" s="46"/>
      <c r="QNF44" s="46"/>
      <c r="QNG44" s="46"/>
      <c r="QNH44" s="46"/>
      <c r="QNI44" s="46"/>
      <c r="QNJ44" s="46"/>
      <c r="QNK44" s="46"/>
      <c r="QNL44" s="46"/>
      <c r="QNM44" s="46"/>
      <c r="QNN44" s="46"/>
      <c r="QNO44" s="46"/>
      <c r="QNP44" s="46"/>
      <c r="QNQ44" s="46"/>
      <c r="QNR44" s="46"/>
      <c r="QNS44" s="46"/>
      <c r="QNT44" s="46"/>
      <c r="QNU44" s="46"/>
      <c r="QNV44" s="46"/>
      <c r="QNW44" s="46"/>
      <c r="QNX44" s="46"/>
      <c r="QNY44" s="46"/>
      <c r="QNZ44" s="46"/>
      <c r="QOA44" s="46"/>
      <c r="QOB44" s="46"/>
      <c r="QOC44" s="46"/>
      <c r="QOD44" s="46"/>
      <c r="QOE44" s="46"/>
      <c r="QOF44" s="46"/>
      <c r="QOG44" s="46"/>
      <c r="QOH44" s="46"/>
      <c r="QOI44" s="46"/>
      <c r="QOJ44" s="46"/>
      <c r="QOK44" s="46"/>
      <c r="QOL44" s="46"/>
      <c r="QOM44" s="46"/>
      <c r="QON44" s="46"/>
      <c r="QOO44" s="46"/>
      <c r="QOP44" s="46"/>
      <c r="QOQ44" s="46"/>
      <c r="QOR44" s="46"/>
      <c r="QOS44" s="46"/>
      <c r="QOT44" s="46"/>
      <c r="QOU44" s="46"/>
      <c r="QOV44" s="46"/>
      <c r="QOW44" s="46"/>
      <c r="QOX44" s="46"/>
      <c r="QOY44" s="46"/>
      <c r="QOZ44" s="46"/>
      <c r="QPA44" s="46"/>
      <c r="QPB44" s="46"/>
      <c r="QPC44" s="46"/>
      <c r="QPD44" s="46"/>
      <c r="QPE44" s="46"/>
      <c r="QPF44" s="46"/>
      <c r="QPG44" s="46"/>
      <c r="QPH44" s="46"/>
      <c r="QPI44" s="46"/>
      <c r="QPJ44" s="46"/>
      <c r="QPK44" s="46"/>
      <c r="QPL44" s="46"/>
      <c r="QPM44" s="46"/>
      <c r="QPN44" s="46"/>
      <c r="QPO44" s="46"/>
      <c r="QPP44" s="46"/>
      <c r="QPQ44" s="46"/>
      <c r="QPR44" s="46"/>
      <c r="QPS44" s="46"/>
      <c r="QPT44" s="46"/>
      <c r="QPU44" s="46"/>
      <c r="QPV44" s="46"/>
      <c r="QPW44" s="46"/>
      <c r="QPX44" s="46"/>
      <c r="QPY44" s="46"/>
      <c r="QPZ44" s="46"/>
      <c r="QQA44" s="46"/>
      <c r="QQB44" s="46"/>
      <c r="QQC44" s="46"/>
      <c r="QQD44" s="46"/>
      <c r="QQE44" s="46"/>
      <c r="QQF44" s="46"/>
      <c r="QQG44" s="46"/>
      <c r="QQH44" s="46"/>
      <c r="QQI44" s="46"/>
      <c r="QQJ44" s="46"/>
      <c r="QQK44" s="46"/>
      <c r="QQL44" s="46"/>
      <c r="QQM44" s="46"/>
      <c r="QQN44" s="46"/>
      <c r="QQO44" s="46"/>
      <c r="QQP44" s="46"/>
      <c r="QQQ44" s="46"/>
      <c r="QQR44" s="46"/>
      <c r="QQS44" s="46"/>
      <c r="QQT44" s="46"/>
      <c r="QQU44" s="46"/>
      <c r="QQV44" s="46"/>
      <c r="QQW44" s="46"/>
      <c r="QQX44" s="46"/>
      <c r="QQY44" s="46"/>
      <c r="QQZ44" s="46"/>
      <c r="QRA44" s="46"/>
      <c r="QRB44" s="46"/>
      <c r="QRC44" s="46"/>
      <c r="QRD44" s="46"/>
      <c r="QRE44" s="46"/>
      <c r="QRF44" s="46"/>
      <c r="QRG44" s="46"/>
      <c r="QRH44" s="46"/>
      <c r="QRI44" s="46"/>
      <c r="QRJ44" s="46"/>
      <c r="QRK44" s="46"/>
      <c r="QRL44" s="46"/>
      <c r="QRM44" s="46"/>
      <c r="QRN44" s="46"/>
      <c r="QRO44" s="46"/>
      <c r="QRP44" s="46"/>
      <c r="QRQ44" s="46"/>
      <c r="QRR44" s="46"/>
      <c r="QRS44" s="46"/>
      <c r="QRT44" s="46"/>
      <c r="QRU44" s="46"/>
      <c r="QRV44" s="46"/>
      <c r="QRW44" s="46"/>
      <c r="QRX44" s="46"/>
      <c r="QRY44" s="46"/>
      <c r="QRZ44" s="46"/>
      <c r="QSA44" s="46"/>
      <c r="QSB44" s="46"/>
      <c r="QSC44" s="46"/>
      <c r="QSD44" s="46"/>
      <c r="QSE44" s="46"/>
      <c r="QSF44" s="46"/>
      <c r="QSG44" s="46"/>
      <c r="QSH44" s="46"/>
      <c r="QSI44" s="46"/>
      <c r="QSJ44" s="46"/>
      <c r="QSK44" s="46"/>
      <c r="QSL44" s="46"/>
      <c r="QSM44" s="46"/>
      <c r="QSN44" s="46"/>
      <c r="QSO44" s="46"/>
      <c r="QSP44" s="46"/>
      <c r="QSQ44" s="46"/>
      <c r="QSR44" s="46"/>
      <c r="QSS44" s="46"/>
      <c r="QST44" s="46"/>
      <c r="QSU44" s="46"/>
      <c r="QSV44" s="46"/>
      <c r="QSW44" s="46"/>
      <c r="QSX44" s="46"/>
      <c r="QSY44" s="46"/>
      <c r="QSZ44" s="46"/>
      <c r="QTA44" s="46"/>
      <c r="QTB44" s="46"/>
      <c r="QTC44" s="46"/>
      <c r="QTD44" s="46"/>
      <c r="QTE44" s="46"/>
      <c r="QTF44" s="46"/>
      <c r="QTG44" s="46"/>
      <c r="QTH44" s="46"/>
      <c r="QTI44" s="46"/>
      <c r="QTJ44" s="46"/>
      <c r="QTK44" s="46"/>
      <c r="QTL44" s="46"/>
      <c r="QTM44" s="46"/>
      <c r="QTN44" s="46"/>
      <c r="QTO44" s="46"/>
      <c r="QTP44" s="46"/>
      <c r="QTQ44" s="46"/>
      <c r="QTR44" s="46"/>
      <c r="QTS44" s="46"/>
      <c r="QTT44" s="46"/>
      <c r="QTU44" s="46"/>
      <c r="QTV44" s="46"/>
      <c r="QTW44" s="46"/>
      <c r="QTX44" s="46"/>
      <c r="QTY44" s="46"/>
      <c r="QTZ44" s="46"/>
      <c r="QUA44" s="46"/>
      <c r="QUB44" s="46"/>
      <c r="QUC44" s="46"/>
      <c r="QUD44" s="46"/>
      <c r="QUE44" s="46"/>
      <c r="QUF44" s="46"/>
      <c r="QUG44" s="46"/>
      <c r="QUH44" s="46"/>
      <c r="QUI44" s="46"/>
      <c r="QUJ44" s="46"/>
      <c r="QUK44" s="46"/>
      <c r="QUL44" s="46"/>
      <c r="QUM44" s="46"/>
      <c r="QUN44" s="46"/>
      <c r="QUO44" s="46"/>
      <c r="QUP44" s="46"/>
      <c r="QUQ44" s="46"/>
      <c r="QUR44" s="46"/>
      <c r="QUS44" s="46"/>
      <c r="QUT44" s="46"/>
      <c r="QUU44" s="46"/>
      <c r="QUV44" s="46"/>
      <c r="QUW44" s="46"/>
      <c r="QUX44" s="46"/>
      <c r="QUY44" s="46"/>
      <c r="QUZ44" s="46"/>
      <c r="QVA44" s="46"/>
      <c r="QVB44" s="46"/>
      <c r="QVC44" s="46"/>
      <c r="QVD44" s="46"/>
      <c r="QVE44" s="46"/>
      <c r="QVF44" s="46"/>
      <c r="QVG44" s="46"/>
      <c r="QVH44" s="46"/>
      <c r="QVI44" s="46"/>
      <c r="QVJ44" s="46"/>
      <c r="QVK44" s="46"/>
      <c r="QVL44" s="46"/>
      <c r="QVM44" s="46"/>
      <c r="QVN44" s="46"/>
      <c r="QVO44" s="46"/>
      <c r="QVP44" s="46"/>
      <c r="QVQ44" s="46"/>
      <c r="QVR44" s="46"/>
      <c r="QVS44" s="46"/>
      <c r="QVT44" s="46"/>
      <c r="QVU44" s="46"/>
      <c r="QVV44" s="46"/>
      <c r="QVW44" s="46"/>
      <c r="QVX44" s="46"/>
      <c r="QVY44" s="46"/>
      <c r="QVZ44" s="46"/>
      <c r="QWA44" s="46"/>
      <c r="QWB44" s="46"/>
      <c r="QWC44" s="46"/>
      <c r="QWD44" s="46"/>
      <c r="QWE44" s="46"/>
      <c r="QWF44" s="46"/>
      <c r="QWG44" s="46"/>
      <c r="QWH44" s="46"/>
      <c r="QWI44" s="46"/>
      <c r="QWJ44" s="46"/>
      <c r="QWK44" s="46"/>
      <c r="QWL44" s="46"/>
      <c r="QWM44" s="46"/>
      <c r="QWN44" s="46"/>
      <c r="QWO44" s="46"/>
      <c r="QWP44" s="46"/>
      <c r="QWQ44" s="46"/>
      <c r="QWR44" s="46"/>
      <c r="QWS44" s="46"/>
      <c r="QWT44" s="46"/>
      <c r="QWU44" s="46"/>
      <c r="QWV44" s="46"/>
      <c r="QWW44" s="46"/>
      <c r="QWX44" s="46"/>
      <c r="QWY44" s="46"/>
      <c r="QWZ44" s="46"/>
      <c r="QXA44" s="46"/>
      <c r="QXB44" s="46"/>
      <c r="QXC44" s="46"/>
      <c r="QXD44" s="46"/>
      <c r="QXE44" s="46"/>
      <c r="QXF44" s="46"/>
      <c r="QXG44" s="46"/>
      <c r="QXH44" s="46"/>
      <c r="QXI44" s="46"/>
      <c r="QXJ44" s="46"/>
      <c r="QXK44" s="46"/>
      <c r="QXL44" s="46"/>
      <c r="QXM44" s="46"/>
      <c r="QXN44" s="46"/>
      <c r="QXO44" s="46"/>
      <c r="QXP44" s="46"/>
      <c r="QXQ44" s="46"/>
      <c r="QXR44" s="46"/>
      <c r="QXS44" s="46"/>
      <c r="QXT44" s="46"/>
      <c r="QXU44" s="46"/>
      <c r="QXV44" s="46"/>
      <c r="QXW44" s="46"/>
      <c r="QXX44" s="46"/>
      <c r="QXY44" s="46"/>
      <c r="QXZ44" s="46"/>
      <c r="QYA44" s="46"/>
      <c r="QYB44" s="46"/>
      <c r="QYC44" s="46"/>
      <c r="QYD44" s="46"/>
      <c r="QYE44" s="46"/>
      <c r="QYF44" s="46"/>
      <c r="QYG44" s="46"/>
      <c r="QYH44" s="46"/>
      <c r="QYI44" s="46"/>
      <c r="QYJ44" s="46"/>
      <c r="QYK44" s="46"/>
      <c r="QYL44" s="46"/>
      <c r="QYM44" s="46"/>
      <c r="QYN44" s="46"/>
      <c r="QYO44" s="46"/>
      <c r="QYP44" s="46"/>
      <c r="QYQ44" s="46"/>
      <c r="QYR44" s="46"/>
      <c r="QYS44" s="46"/>
      <c r="QYT44" s="46"/>
      <c r="QYU44" s="46"/>
      <c r="QYV44" s="46"/>
      <c r="QYW44" s="46"/>
      <c r="QYX44" s="46"/>
      <c r="QYY44" s="46"/>
      <c r="QYZ44" s="46"/>
      <c r="QZA44" s="46"/>
      <c r="QZB44" s="46"/>
      <c r="QZC44" s="46"/>
      <c r="QZD44" s="46"/>
      <c r="QZE44" s="46"/>
      <c r="QZF44" s="46"/>
      <c r="QZG44" s="46"/>
      <c r="QZH44" s="46"/>
      <c r="QZI44" s="46"/>
      <c r="QZJ44" s="46"/>
      <c r="QZK44" s="46"/>
      <c r="QZL44" s="46"/>
      <c r="QZM44" s="46"/>
      <c r="QZN44" s="46"/>
      <c r="QZO44" s="46"/>
      <c r="QZP44" s="46"/>
      <c r="QZQ44" s="46"/>
      <c r="QZR44" s="46"/>
      <c r="QZS44" s="46"/>
      <c r="QZT44" s="46"/>
      <c r="QZU44" s="46"/>
      <c r="QZV44" s="46"/>
      <c r="QZW44" s="46"/>
      <c r="QZX44" s="46"/>
      <c r="QZY44" s="46"/>
      <c r="QZZ44" s="46"/>
      <c r="RAA44" s="46"/>
      <c r="RAB44" s="46"/>
      <c r="RAC44" s="46"/>
      <c r="RAD44" s="46"/>
      <c r="RAE44" s="46"/>
      <c r="RAF44" s="46"/>
      <c r="RAG44" s="46"/>
      <c r="RAH44" s="46"/>
      <c r="RAI44" s="46"/>
      <c r="RAJ44" s="46"/>
      <c r="RAK44" s="46"/>
      <c r="RAL44" s="46"/>
      <c r="RAM44" s="46"/>
      <c r="RAN44" s="46"/>
      <c r="RAO44" s="46"/>
      <c r="RAP44" s="46"/>
      <c r="RAQ44" s="46"/>
      <c r="RAR44" s="46"/>
      <c r="RAS44" s="46"/>
      <c r="RAT44" s="46"/>
      <c r="RAU44" s="46"/>
      <c r="RAV44" s="46"/>
      <c r="RAW44" s="46"/>
      <c r="RAX44" s="46"/>
      <c r="RAY44" s="46"/>
      <c r="RAZ44" s="46"/>
      <c r="RBA44" s="46"/>
      <c r="RBB44" s="46"/>
      <c r="RBC44" s="46"/>
      <c r="RBD44" s="46"/>
      <c r="RBE44" s="46"/>
      <c r="RBF44" s="46"/>
      <c r="RBG44" s="46"/>
      <c r="RBH44" s="46"/>
      <c r="RBI44" s="46"/>
      <c r="RBJ44" s="46"/>
      <c r="RBK44" s="46"/>
      <c r="RBL44" s="46"/>
      <c r="RBM44" s="46"/>
      <c r="RBN44" s="46"/>
      <c r="RBO44" s="46"/>
      <c r="RBP44" s="46"/>
      <c r="RBQ44" s="46"/>
      <c r="RBR44" s="46"/>
      <c r="RBS44" s="46"/>
      <c r="RBT44" s="46"/>
      <c r="RBU44" s="46"/>
      <c r="RBV44" s="46"/>
      <c r="RBW44" s="46"/>
      <c r="RBX44" s="46"/>
      <c r="RBY44" s="46"/>
      <c r="RBZ44" s="46"/>
      <c r="RCA44" s="46"/>
      <c r="RCB44" s="46"/>
      <c r="RCC44" s="46"/>
      <c r="RCD44" s="46"/>
      <c r="RCE44" s="46"/>
      <c r="RCF44" s="46"/>
      <c r="RCG44" s="46"/>
      <c r="RCH44" s="46"/>
      <c r="RCI44" s="46"/>
      <c r="RCJ44" s="46"/>
      <c r="RCK44" s="46"/>
      <c r="RCL44" s="46"/>
      <c r="RCM44" s="46"/>
      <c r="RCN44" s="46"/>
      <c r="RCO44" s="46"/>
      <c r="RCP44" s="46"/>
      <c r="RCQ44" s="46"/>
      <c r="RCR44" s="46"/>
      <c r="RCS44" s="46"/>
      <c r="RCT44" s="46"/>
      <c r="RCU44" s="46"/>
      <c r="RCV44" s="46"/>
      <c r="RCW44" s="46"/>
      <c r="RCX44" s="46"/>
      <c r="RCY44" s="46"/>
      <c r="RCZ44" s="46"/>
      <c r="RDA44" s="46"/>
      <c r="RDB44" s="46"/>
      <c r="RDC44" s="46"/>
      <c r="RDD44" s="46"/>
      <c r="RDE44" s="46"/>
      <c r="RDF44" s="46"/>
      <c r="RDG44" s="46"/>
      <c r="RDH44" s="46"/>
      <c r="RDI44" s="46"/>
      <c r="RDJ44" s="46"/>
      <c r="RDK44" s="46"/>
      <c r="RDL44" s="46"/>
      <c r="RDM44" s="46"/>
      <c r="RDN44" s="46"/>
      <c r="RDO44" s="46"/>
      <c r="RDP44" s="46"/>
      <c r="RDQ44" s="46"/>
      <c r="RDR44" s="46"/>
      <c r="RDS44" s="46"/>
      <c r="RDT44" s="46"/>
      <c r="RDU44" s="46"/>
      <c r="RDV44" s="46"/>
      <c r="RDW44" s="46"/>
      <c r="RDX44" s="46"/>
      <c r="RDY44" s="46"/>
      <c r="RDZ44" s="46"/>
      <c r="REA44" s="46"/>
      <c r="REB44" s="46"/>
      <c r="REC44" s="46"/>
      <c r="RED44" s="46"/>
      <c r="REE44" s="46"/>
      <c r="REF44" s="46"/>
      <c r="REG44" s="46"/>
      <c r="REH44" s="46"/>
      <c r="REI44" s="46"/>
      <c r="REJ44" s="46"/>
      <c r="REK44" s="46"/>
      <c r="REL44" s="46"/>
      <c r="REM44" s="46"/>
      <c r="REN44" s="46"/>
      <c r="REO44" s="46"/>
      <c r="REP44" s="46"/>
      <c r="REQ44" s="46"/>
      <c r="RER44" s="46"/>
      <c r="RES44" s="46"/>
      <c r="RET44" s="46"/>
      <c r="REU44" s="46"/>
      <c r="REV44" s="46"/>
      <c r="REW44" s="46"/>
      <c r="REX44" s="46"/>
      <c r="REY44" s="46"/>
      <c r="REZ44" s="46"/>
      <c r="RFA44" s="46"/>
      <c r="RFB44" s="46"/>
      <c r="RFC44" s="46"/>
      <c r="RFD44" s="46"/>
      <c r="RFE44" s="46"/>
      <c r="RFF44" s="46"/>
      <c r="RFG44" s="46"/>
      <c r="RFH44" s="46"/>
      <c r="RFI44" s="46"/>
      <c r="RFJ44" s="46"/>
      <c r="RFK44" s="46"/>
      <c r="RFL44" s="46"/>
      <c r="RFM44" s="46"/>
      <c r="RFN44" s="46"/>
      <c r="RFO44" s="46"/>
      <c r="RFP44" s="46"/>
      <c r="RFQ44" s="46"/>
      <c r="RFR44" s="46"/>
      <c r="RFS44" s="46"/>
      <c r="RFT44" s="46"/>
      <c r="RFU44" s="46"/>
      <c r="RFV44" s="46"/>
      <c r="RFW44" s="46"/>
      <c r="RFX44" s="46"/>
      <c r="RFY44" s="46"/>
      <c r="RFZ44" s="46"/>
      <c r="RGA44" s="46"/>
      <c r="RGB44" s="46"/>
      <c r="RGC44" s="46"/>
      <c r="RGD44" s="46"/>
      <c r="RGE44" s="46"/>
      <c r="RGF44" s="46"/>
      <c r="RGG44" s="46"/>
      <c r="RGH44" s="46"/>
      <c r="RGI44" s="46"/>
      <c r="RGJ44" s="46"/>
      <c r="RGK44" s="46"/>
      <c r="RGL44" s="46"/>
      <c r="RGM44" s="46"/>
      <c r="RGN44" s="46"/>
      <c r="RGO44" s="46"/>
      <c r="RGP44" s="46"/>
      <c r="RGQ44" s="46"/>
      <c r="RGR44" s="46"/>
      <c r="RGS44" s="46"/>
      <c r="RGT44" s="46"/>
      <c r="RGU44" s="46"/>
      <c r="RGV44" s="46"/>
      <c r="RGW44" s="46"/>
      <c r="RGX44" s="46"/>
      <c r="RGY44" s="46"/>
      <c r="RGZ44" s="46"/>
      <c r="RHA44" s="46"/>
      <c r="RHB44" s="46"/>
      <c r="RHC44" s="46"/>
      <c r="RHD44" s="46"/>
      <c r="RHE44" s="46"/>
      <c r="RHF44" s="46"/>
      <c r="RHG44" s="46"/>
      <c r="RHH44" s="46"/>
      <c r="RHI44" s="46"/>
      <c r="RHJ44" s="46"/>
      <c r="RHK44" s="46"/>
      <c r="RHL44" s="46"/>
      <c r="RHM44" s="46"/>
      <c r="RHN44" s="46"/>
      <c r="RHO44" s="46"/>
      <c r="RHP44" s="46"/>
      <c r="RHQ44" s="46"/>
      <c r="RHR44" s="46"/>
      <c r="RHS44" s="46"/>
      <c r="RHT44" s="46"/>
      <c r="RHU44" s="46"/>
      <c r="RHV44" s="46"/>
      <c r="RHW44" s="46"/>
      <c r="RHX44" s="46"/>
      <c r="RHY44" s="46"/>
      <c r="RHZ44" s="46"/>
      <c r="RIA44" s="46"/>
      <c r="RIB44" s="46"/>
      <c r="RIC44" s="46"/>
      <c r="RID44" s="46"/>
      <c r="RIE44" s="46"/>
      <c r="RIF44" s="46"/>
      <c r="RIG44" s="46"/>
      <c r="RIH44" s="46"/>
      <c r="RII44" s="46"/>
      <c r="RIJ44" s="46"/>
      <c r="RIK44" s="46"/>
      <c r="RIL44" s="46"/>
      <c r="RIM44" s="46"/>
      <c r="RIN44" s="46"/>
      <c r="RIO44" s="46"/>
      <c r="RIP44" s="46"/>
      <c r="RIQ44" s="46"/>
      <c r="RIR44" s="46"/>
      <c r="RIS44" s="46"/>
      <c r="RIT44" s="46"/>
      <c r="RIU44" s="46"/>
      <c r="RIV44" s="46"/>
      <c r="RIW44" s="46"/>
      <c r="RIX44" s="46"/>
      <c r="RIY44" s="46"/>
      <c r="RIZ44" s="46"/>
      <c r="RJA44" s="46"/>
      <c r="RJB44" s="46"/>
      <c r="RJC44" s="46"/>
      <c r="RJD44" s="46"/>
      <c r="RJE44" s="46"/>
      <c r="RJF44" s="46"/>
      <c r="RJG44" s="46"/>
      <c r="RJH44" s="46"/>
      <c r="RJI44" s="46"/>
      <c r="RJJ44" s="46"/>
      <c r="RJK44" s="46"/>
      <c r="RJL44" s="46"/>
      <c r="RJM44" s="46"/>
      <c r="RJN44" s="46"/>
      <c r="RJO44" s="46"/>
      <c r="RJP44" s="46"/>
      <c r="RJQ44" s="46"/>
      <c r="RJR44" s="46"/>
      <c r="RJS44" s="46"/>
      <c r="RJT44" s="46"/>
      <c r="RJU44" s="46"/>
      <c r="RJV44" s="46"/>
      <c r="RJW44" s="46"/>
      <c r="RJX44" s="46"/>
      <c r="RJY44" s="46"/>
      <c r="RJZ44" s="46"/>
      <c r="RKA44" s="46"/>
      <c r="RKB44" s="46"/>
      <c r="RKC44" s="46"/>
      <c r="RKD44" s="46"/>
      <c r="RKE44" s="46"/>
      <c r="RKF44" s="46"/>
      <c r="RKG44" s="46"/>
      <c r="RKH44" s="46"/>
      <c r="RKI44" s="46"/>
      <c r="RKJ44" s="46"/>
      <c r="RKK44" s="46"/>
      <c r="RKL44" s="46"/>
      <c r="RKM44" s="46"/>
      <c r="RKN44" s="46"/>
      <c r="RKO44" s="46"/>
      <c r="RKP44" s="46"/>
      <c r="RKQ44" s="46"/>
      <c r="RKR44" s="46"/>
      <c r="RKS44" s="46"/>
      <c r="RKT44" s="46"/>
      <c r="RKU44" s="46"/>
      <c r="RKV44" s="46"/>
      <c r="RKW44" s="46"/>
      <c r="RKX44" s="46"/>
      <c r="RKY44" s="46"/>
      <c r="RKZ44" s="46"/>
      <c r="RLA44" s="46"/>
      <c r="RLB44" s="46"/>
      <c r="RLC44" s="46"/>
      <c r="RLD44" s="46"/>
      <c r="RLE44" s="46"/>
      <c r="RLF44" s="46"/>
      <c r="RLG44" s="46"/>
      <c r="RLH44" s="46"/>
      <c r="RLI44" s="46"/>
      <c r="RLJ44" s="46"/>
      <c r="RLK44" s="46"/>
      <c r="RLL44" s="46"/>
      <c r="RLM44" s="46"/>
      <c r="RLN44" s="46"/>
      <c r="RLO44" s="46"/>
      <c r="RLP44" s="46"/>
      <c r="RLQ44" s="46"/>
      <c r="RLR44" s="46"/>
      <c r="RLS44" s="46"/>
      <c r="RLT44" s="46"/>
      <c r="RLU44" s="46"/>
      <c r="RLV44" s="46"/>
      <c r="RLW44" s="46"/>
      <c r="RLX44" s="46"/>
      <c r="RLY44" s="46"/>
      <c r="RLZ44" s="46"/>
      <c r="RMA44" s="46"/>
      <c r="RMB44" s="46"/>
      <c r="RMC44" s="46"/>
      <c r="RMD44" s="46"/>
      <c r="RME44" s="46"/>
      <c r="RMF44" s="46"/>
      <c r="RMG44" s="46"/>
      <c r="RMH44" s="46"/>
      <c r="RMI44" s="46"/>
      <c r="RMJ44" s="46"/>
      <c r="RMK44" s="46"/>
      <c r="RML44" s="46"/>
      <c r="RMM44" s="46"/>
      <c r="RMN44" s="46"/>
      <c r="RMO44" s="46"/>
      <c r="RMP44" s="46"/>
      <c r="RMQ44" s="46"/>
      <c r="RMR44" s="46"/>
      <c r="RMS44" s="46"/>
      <c r="RMT44" s="46"/>
      <c r="RMU44" s="46"/>
      <c r="RMV44" s="46"/>
      <c r="RMW44" s="46"/>
      <c r="RMX44" s="46"/>
      <c r="RMY44" s="46"/>
      <c r="RMZ44" s="46"/>
      <c r="RNA44" s="46"/>
      <c r="RNB44" s="46"/>
      <c r="RNC44" s="46"/>
      <c r="RND44" s="46"/>
      <c r="RNE44" s="46"/>
      <c r="RNF44" s="46"/>
      <c r="RNG44" s="46"/>
      <c r="RNH44" s="46"/>
      <c r="RNI44" s="46"/>
      <c r="RNJ44" s="46"/>
      <c r="RNK44" s="46"/>
      <c r="RNL44" s="46"/>
      <c r="RNM44" s="46"/>
      <c r="RNN44" s="46"/>
      <c r="RNO44" s="46"/>
      <c r="RNP44" s="46"/>
      <c r="RNQ44" s="46"/>
      <c r="RNR44" s="46"/>
      <c r="RNS44" s="46"/>
      <c r="RNT44" s="46"/>
      <c r="RNU44" s="46"/>
      <c r="RNV44" s="46"/>
      <c r="RNW44" s="46"/>
      <c r="RNX44" s="46"/>
      <c r="RNY44" s="46"/>
      <c r="RNZ44" s="46"/>
      <c r="ROA44" s="46"/>
      <c r="ROB44" s="46"/>
      <c r="ROC44" s="46"/>
      <c r="ROD44" s="46"/>
      <c r="ROE44" s="46"/>
      <c r="ROF44" s="46"/>
      <c r="ROG44" s="46"/>
      <c r="ROH44" s="46"/>
      <c r="ROI44" s="46"/>
      <c r="ROJ44" s="46"/>
      <c r="ROK44" s="46"/>
      <c r="ROL44" s="46"/>
      <c r="ROM44" s="46"/>
      <c r="RON44" s="46"/>
      <c r="ROO44" s="46"/>
      <c r="ROP44" s="46"/>
      <c r="ROQ44" s="46"/>
      <c r="ROR44" s="46"/>
      <c r="ROS44" s="46"/>
      <c r="ROT44" s="46"/>
      <c r="ROU44" s="46"/>
      <c r="ROV44" s="46"/>
      <c r="ROW44" s="46"/>
      <c r="ROX44" s="46"/>
      <c r="ROY44" s="46"/>
      <c r="ROZ44" s="46"/>
      <c r="RPA44" s="46"/>
      <c r="RPB44" s="46"/>
      <c r="RPC44" s="46"/>
      <c r="RPD44" s="46"/>
      <c r="RPE44" s="46"/>
      <c r="RPF44" s="46"/>
      <c r="RPG44" s="46"/>
      <c r="RPH44" s="46"/>
      <c r="RPI44" s="46"/>
      <c r="RPJ44" s="46"/>
      <c r="RPK44" s="46"/>
      <c r="RPL44" s="46"/>
      <c r="RPM44" s="46"/>
      <c r="RPN44" s="46"/>
      <c r="RPO44" s="46"/>
      <c r="RPP44" s="46"/>
      <c r="RPQ44" s="46"/>
      <c r="RPR44" s="46"/>
      <c r="RPS44" s="46"/>
      <c r="RPT44" s="46"/>
      <c r="RPU44" s="46"/>
      <c r="RPV44" s="46"/>
      <c r="RPW44" s="46"/>
      <c r="RPX44" s="46"/>
      <c r="RPY44" s="46"/>
      <c r="RPZ44" s="46"/>
      <c r="RQA44" s="46"/>
      <c r="RQB44" s="46"/>
      <c r="RQC44" s="46"/>
      <c r="RQD44" s="46"/>
      <c r="RQE44" s="46"/>
      <c r="RQF44" s="46"/>
      <c r="RQG44" s="46"/>
      <c r="RQH44" s="46"/>
      <c r="RQI44" s="46"/>
      <c r="RQJ44" s="46"/>
      <c r="RQK44" s="46"/>
      <c r="RQL44" s="46"/>
      <c r="RQM44" s="46"/>
      <c r="RQN44" s="46"/>
      <c r="RQO44" s="46"/>
      <c r="RQP44" s="46"/>
      <c r="RQQ44" s="46"/>
      <c r="RQR44" s="46"/>
      <c r="RQS44" s="46"/>
      <c r="RQT44" s="46"/>
      <c r="RQU44" s="46"/>
      <c r="RQV44" s="46"/>
      <c r="RQW44" s="46"/>
      <c r="RQX44" s="46"/>
      <c r="RQY44" s="46"/>
      <c r="RQZ44" s="46"/>
      <c r="RRA44" s="46"/>
      <c r="RRB44" s="46"/>
      <c r="RRC44" s="46"/>
      <c r="RRD44" s="46"/>
      <c r="RRE44" s="46"/>
      <c r="RRF44" s="46"/>
      <c r="RRG44" s="46"/>
      <c r="RRH44" s="46"/>
      <c r="RRI44" s="46"/>
      <c r="RRJ44" s="46"/>
      <c r="RRK44" s="46"/>
      <c r="RRL44" s="46"/>
      <c r="RRM44" s="46"/>
      <c r="RRN44" s="46"/>
      <c r="RRO44" s="46"/>
      <c r="RRP44" s="46"/>
      <c r="RRQ44" s="46"/>
      <c r="RRR44" s="46"/>
      <c r="RRS44" s="46"/>
      <c r="RRT44" s="46"/>
      <c r="RRU44" s="46"/>
      <c r="RRV44" s="46"/>
      <c r="RRW44" s="46"/>
      <c r="RRX44" s="46"/>
      <c r="RRY44" s="46"/>
      <c r="RRZ44" s="46"/>
      <c r="RSA44" s="46"/>
      <c r="RSB44" s="46"/>
      <c r="RSC44" s="46"/>
      <c r="RSD44" s="46"/>
      <c r="RSE44" s="46"/>
      <c r="RSF44" s="46"/>
      <c r="RSG44" s="46"/>
      <c r="RSH44" s="46"/>
      <c r="RSI44" s="46"/>
      <c r="RSJ44" s="46"/>
      <c r="RSK44" s="46"/>
      <c r="RSL44" s="46"/>
      <c r="RSM44" s="46"/>
      <c r="RSN44" s="46"/>
      <c r="RSO44" s="46"/>
      <c r="RSP44" s="46"/>
      <c r="RSQ44" s="46"/>
      <c r="RSR44" s="46"/>
      <c r="RSS44" s="46"/>
      <c r="RST44" s="46"/>
      <c r="RSU44" s="46"/>
      <c r="RSV44" s="46"/>
      <c r="RSW44" s="46"/>
      <c r="RSX44" s="46"/>
      <c r="RSY44" s="46"/>
      <c r="RSZ44" s="46"/>
      <c r="RTA44" s="46"/>
      <c r="RTB44" s="46"/>
      <c r="RTC44" s="46"/>
      <c r="RTD44" s="46"/>
      <c r="RTE44" s="46"/>
      <c r="RTF44" s="46"/>
      <c r="RTG44" s="46"/>
      <c r="RTH44" s="46"/>
      <c r="RTI44" s="46"/>
      <c r="RTJ44" s="46"/>
      <c r="RTK44" s="46"/>
      <c r="RTL44" s="46"/>
      <c r="RTM44" s="46"/>
      <c r="RTN44" s="46"/>
      <c r="RTO44" s="46"/>
      <c r="RTP44" s="46"/>
      <c r="RTQ44" s="46"/>
      <c r="RTR44" s="46"/>
      <c r="RTS44" s="46"/>
      <c r="RTT44" s="46"/>
      <c r="RTU44" s="46"/>
      <c r="RTV44" s="46"/>
      <c r="RTW44" s="46"/>
      <c r="RTX44" s="46"/>
      <c r="RTY44" s="46"/>
      <c r="RTZ44" s="46"/>
      <c r="RUA44" s="46"/>
      <c r="RUB44" s="46"/>
      <c r="RUC44" s="46"/>
      <c r="RUD44" s="46"/>
      <c r="RUE44" s="46"/>
      <c r="RUF44" s="46"/>
      <c r="RUG44" s="46"/>
      <c r="RUH44" s="46"/>
      <c r="RUI44" s="46"/>
      <c r="RUJ44" s="46"/>
      <c r="RUK44" s="46"/>
      <c r="RUL44" s="46"/>
      <c r="RUM44" s="46"/>
      <c r="RUN44" s="46"/>
      <c r="RUO44" s="46"/>
      <c r="RUP44" s="46"/>
      <c r="RUQ44" s="46"/>
      <c r="RUR44" s="46"/>
      <c r="RUS44" s="46"/>
      <c r="RUT44" s="46"/>
      <c r="RUU44" s="46"/>
      <c r="RUV44" s="46"/>
      <c r="RUW44" s="46"/>
      <c r="RUX44" s="46"/>
      <c r="RUY44" s="46"/>
      <c r="RUZ44" s="46"/>
      <c r="RVA44" s="46"/>
      <c r="RVB44" s="46"/>
      <c r="RVC44" s="46"/>
      <c r="RVD44" s="46"/>
      <c r="RVE44" s="46"/>
      <c r="RVF44" s="46"/>
      <c r="RVG44" s="46"/>
      <c r="RVH44" s="46"/>
      <c r="RVI44" s="46"/>
      <c r="RVJ44" s="46"/>
      <c r="RVK44" s="46"/>
      <c r="RVL44" s="46"/>
      <c r="RVM44" s="46"/>
      <c r="RVN44" s="46"/>
      <c r="RVO44" s="46"/>
      <c r="RVP44" s="46"/>
      <c r="RVQ44" s="46"/>
      <c r="RVR44" s="46"/>
      <c r="RVS44" s="46"/>
      <c r="RVT44" s="46"/>
      <c r="RVU44" s="46"/>
      <c r="RVV44" s="46"/>
      <c r="RVW44" s="46"/>
      <c r="RVX44" s="46"/>
      <c r="RVY44" s="46"/>
      <c r="RVZ44" s="46"/>
      <c r="RWA44" s="46"/>
      <c r="RWB44" s="46"/>
      <c r="RWC44" s="46"/>
      <c r="RWD44" s="46"/>
      <c r="RWE44" s="46"/>
      <c r="RWF44" s="46"/>
      <c r="RWG44" s="46"/>
      <c r="RWH44" s="46"/>
      <c r="RWI44" s="46"/>
      <c r="RWJ44" s="46"/>
      <c r="RWK44" s="46"/>
      <c r="RWL44" s="46"/>
      <c r="RWM44" s="46"/>
      <c r="RWN44" s="46"/>
      <c r="RWO44" s="46"/>
      <c r="RWP44" s="46"/>
      <c r="RWQ44" s="46"/>
      <c r="RWR44" s="46"/>
      <c r="RWS44" s="46"/>
      <c r="RWT44" s="46"/>
      <c r="RWU44" s="46"/>
      <c r="RWV44" s="46"/>
      <c r="RWW44" s="46"/>
      <c r="RWX44" s="46"/>
      <c r="RWY44" s="46"/>
      <c r="RWZ44" s="46"/>
      <c r="RXA44" s="46"/>
      <c r="RXB44" s="46"/>
      <c r="RXC44" s="46"/>
      <c r="RXD44" s="46"/>
      <c r="RXE44" s="46"/>
      <c r="RXF44" s="46"/>
      <c r="RXG44" s="46"/>
      <c r="RXH44" s="46"/>
      <c r="RXI44" s="46"/>
      <c r="RXJ44" s="46"/>
      <c r="RXK44" s="46"/>
      <c r="RXL44" s="46"/>
      <c r="RXM44" s="46"/>
      <c r="RXN44" s="46"/>
      <c r="RXO44" s="46"/>
      <c r="RXP44" s="46"/>
      <c r="RXQ44" s="46"/>
      <c r="RXR44" s="46"/>
      <c r="RXS44" s="46"/>
      <c r="RXT44" s="46"/>
      <c r="RXU44" s="46"/>
      <c r="RXV44" s="46"/>
      <c r="RXW44" s="46"/>
      <c r="RXX44" s="46"/>
      <c r="RXY44" s="46"/>
      <c r="RXZ44" s="46"/>
      <c r="RYA44" s="46"/>
      <c r="RYB44" s="46"/>
      <c r="RYC44" s="46"/>
      <c r="RYD44" s="46"/>
      <c r="RYE44" s="46"/>
      <c r="RYF44" s="46"/>
      <c r="RYG44" s="46"/>
      <c r="RYH44" s="46"/>
      <c r="RYI44" s="46"/>
      <c r="RYJ44" s="46"/>
      <c r="RYK44" s="46"/>
      <c r="RYL44" s="46"/>
      <c r="RYM44" s="46"/>
      <c r="RYN44" s="46"/>
      <c r="RYO44" s="46"/>
      <c r="RYP44" s="46"/>
      <c r="RYQ44" s="46"/>
      <c r="RYR44" s="46"/>
      <c r="RYS44" s="46"/>
      <c r="RYT44" s="46"/>
      <c r="RYU44" s="46"/>
      <c r="RYV44" s="46"/>
      <c r="RYW44" s="46"/>
      <c r="RYX44" s="46"/>
      <c r="RYY44" s="46"/>
      <c r="RYZ44" s="46"/>
      <c r="RZA44" s="46"/>
      <c r="RZB44" s="46"/>
      <c r="RZC44" s="46"/>
      <c r="RZD44" s="46"/>
      <c r="RZE44" s="46"/>
      <c r="RZF44" s="46"/>
      <c r="RZG44" s="46"/>
      <c r="RZH44" s="46"/>
      <c r="RZI44" s="46"/>
      <c r="RZJ44" s="46"/>
      <c r="RZK44" s="46"/>
      <c r="RZL44" s="46"/>
      <c r="RZM44" s="46"/>
      <c r="RZN44" s="46"/>
      <c r="RZO44" s="46"/>
      <c r="RZP44" s="46"/>
      <c r="RZQ44" s="46"/>
      <c r="RZR44" s="46"/>
      <c r="RZS44" s="46"/>
      <c r="RZT44" s="46"/>
      <c r="RZU44" s="46"/>
      <c r="RZV44" s="46"/>
      <c r="RZW44" s="46"/>
      <c r="RZX44" s="46"/>
      <c r="RZY44" s="46"/>
      <c r="RZZ44" s="46"/>
      <c r="SAA44" s="46"/>
      <c r="SAB44" s="46"/>
      <c r="SAC44" s="46"/>
      <c r="SAD44" s="46"/>
      <c r="SAE44" s="46"/>
      <c r="SAF44" s="46"/>
      <c r="SAG44" s="46"/>
      <c r="SAH44" s="46"/>
      <c r="SAI44" s="46"/>
      <c r="SAJ44" s="46"/>
      <c r="SAK44" s="46"/>
      <c r="SAL44" s="46"/>
      <c r="SAM44" s="46"/>
      <c r="SAN44" s="46"/>
      <c r="SAO44" s="46"/>
      <c r="SAP44" s="46"/>
      <c r="SAQ44" s="46"/>
      <c r="SAR44" s="46"/>
      <c r="SAS44" s="46"/>
      <c r="SAT44" s="46"/>
      <c r="SAU44" s="46"/>
      <c r="SAV44" s="46"/>
      <c r="SAW44" s="46"/>
      <c r="SAX44" s="46"/>
      <c r="SAY44" s="46"/>
      <c r="SAZ44" s="46"/>
      <c r="SBA44" s="46"/>
      <c r="SBB44" s="46"/>
      <c r="SBC44" s="46"/>
      <c r="SBD44" s="46"/>
      <c r="SBE44" s="46"/>
      <c r="SBF44" s="46"/>
      <c r="SBG44" s="46"/>
      <c r="SBH44" s="46"/>
      <c r="SBI44" s="46"/>
      <c r="SBJ44" s="46"/>
      <c r="SBK44" s="46"/>
      <c r="SBL44" s="46"/>
      <c r="SBM44" s="46"/>
      <c r="SBN44" s="46"/>
      <c r="SBO44" s="46"/>
      <c r="SBP44" s="46"/>
      <c r="SBQ44" s="46"/>
      <c r="SBR44" s="46"/>
      <c r="SBS44" s="46"/>
      <c r="SBT44" s="46"/>
      <c r="SBU44" s="46"/>
      <c r="SBV44" s="46"/>
      <c r="SBW44" s="46"/>
      <c r="SBX44" s="46"/>
      <c r="SBY44" s="46"/>
      <c r="SBZ44" s="46"/>
      <c r="SCA44" s="46"/>
      <c r="SCB44" s="46"/>
      <c r="SCC44" s="46"/>
      <c r="SCD44" s="46"/>
      <c r="SCE44" s="46"/>
      <c r="SCF44" s="46"/>
      <c r="SCG44" s="46"/>
      <c r="SCH44" s="46"/>
      <c r="SCI44" s="46"/>
      <c r="SCJ44" s="46"/>
      <c r="SCK44" s="46"/>
      <c r="SCL44" s="46"/>
      <c r="SCM44" s="46"/>
      <c r="SCN44" s="46"/>
      <c r="SCO44" s="46"/>
      <c r="SCP44" s="46"/>
      <c r="SCQ44" s="46"/>
      <c r="SCR44" s="46"/>
      <c r="SCS44" s="46"/>
      <c r="SCT44" s="46"/>
      <c r="SCU44" s="46"/>
      <c r="SCV44" s="46"/>
      <c r="SCW44" s="46"/>
      <c r="SCX44" s="46"/>
      <c r="SCY44" s="46"/>
      <c r="SCZ44" s="46"/>
      <c r="SDA44" s="46"/>
      <c r="SDB44" s="46"/>
      <c r="SDC44" s="46"/>
      <c r="SDD44" s="46"/>
      <c r="SDE44" s="46"/>
      <c r="SDF44" s="46"/>
      <c r="SDG44" s="46"/>
      <c r="SDH44" s="46"/>
      <c r="SDI44" s="46"/>
      <c r="SDJ44" s="46"/>
      <c r="SDK44" s="46"/>
      <c r="SDL44" s="46"/>
      <c r="SDM44" s="46"/>
      <c r="SDN44" s="46"/>
      <c r="SDO44" s="46"/>
      <c r="SDP44" s="46"/>
      <c r="SDQ44" s="46"/>
      <c r="SDR44" s="46"/>
      <c r="SDS44" s="46"/>
      <c r="SDT44" s="46"/>
      <c r="SDU44" s="46"/>
      <c r="SDV44" s="46"/>
      <c r="SDW44" s="46"/>
      <c r="SDX44" s="46"/>
      <c r="SDY44" s="46"/>
      <c r="SDZ44" s="46"/>
      <c r="SEA44" s="46"/>
      <c r="SEB44" s="46"/>
      <c r="SEC44" s="46"/>
      <c r="SED44" s="46"/>
      <c r="SEE44" s="46"/>
      <c r="SEF44" s="46"/>
      <c r="SEG44" s="46"/>
      <c r="SEH44" s="46"/>
      <c r="SEI44" s="46"/>
      <c r="SEJ44" s="46"/>
      <c r="SEK44" s="46"/>
      <c r="SEL44" s="46"/>
      <c r="SEM44" s="46"/>
      <c r="SEN44" s="46"/>
      <c r="SEO44" s="46"/>
      <c r="SEP44" s="46"/>
      <c r="SEQ44" s="46"/>
      <c r="SER44" s="46"/>
      <c r="SES44" s="46"/>
      <c r="SET44" s="46"/>
      <c r="SEU44" s="46"/>
      <c r="SEV44" s="46"/>
      <c r="SEW44" s="46"/>
      <c r="SEX44" s="46"/>
      <c r="SEY44" s="46"/>
      <c r="SEZ44" s="46"/>
      <c r="SFA44" s="46"/>
      <c r="SFB44" s="46"/>
      <c r="SFC44" s="46"/>
      <c r="SFD44" s="46"/>
      <c r="SFE44" s="46"/>
      <c r="SFF44" s="46"/>
      <c r="SFG44" s="46"/>
      <c r="SFH44" s="46"/>
      <c r="SFI44" s="46"/>
      <c r="SFJ44" s="46"/>
      <c r="SFK44" s="46"/>
      <c r="SFL44" s="46"/>
      <c r="SFM44" s="46"/>
      <c r="SFN44" s="46"/>
      <c r="SFO44" s="46"/>
      <c r="SFP44" s="46"/>
      <c r="SFQ44" s="46"/>
      <c r="SFR44" s="46"/>
      <c r="SFS44" s="46"/>
      <c r="SFT44" s="46"/>
      <c r="SFU44" s="46"/>
      <c r="SFV44" s="46"/>
      <c r="SFW44" s="46"/>
      <c r="SFX44" s="46"/>
      <c r="SFY44" s="46"/>
      <c r="SFZ44" s="46"/>
      <c r="SGA44" s="46"/>
      <c r="SGB44" s="46"/>
      <c r="SGC44" s="46"/>
      <c r="SGD44" s="46"/>
      <c r="SGE44" s="46"/>
      <c r="SGF44" s="46"/>
      <c r="SGG44" s="46"/>
      <c r="SGH44" s="46"/>
      <c r="SGI44" s="46"/>
      <c r="SGJ44" s="46"/>
      <c r="SGK44" s="46"/>
      <c r="SGL44" s="46"/>
      <c r="SGM44" s="46"/>
      <c r="SGN44" s="46"/>
      <c r="SGO44" s="46"/>
      <c r="SGP44" s="46"/>
      <c r="SGQ44" s="46"/>
      <c r="SGR44" s="46"/>
      <c r="SGS44" s="46"/>
      <c r="SGT44" s="46"/>
      <c r="SGU44" s="46"/>
      <c r="SGV44" s="46"/>
      <c r="SGW44" s="46"/>
      <c r="SGX44" s="46"/>
      <c r="SGY44" s="46"/>
      <c r="SGZ44" s="46"/>
      <c r="SHA44" s="46"/>
      <c r="SHB44" s="46"/>
      <c r="SHC44" s="46"/>
      <c r="SHD44" s="46"/>
      <c r="SHE44" s="46"/>
      <c r="SHF44" s="46"/>
      <c r="SHG44" s="46"/>
      <c r="SHH44" s="46"/>
      <c r="SHI44" s="46"/>
      <c r="SHJ44" s="46"/>
      <c r="SHK44" s="46"/>
      <c r="SHL44" s="46"/>
      <c r="SHM44" s="46"/>
      <c r="SHN44" s="46"/>
      <c r="SHO44" s="46"/>
      <c r="SHP44" s="46"/>
      <c r="SHQ44" s="46"/>
      <c r="SHR44" s="46"/>
      <c r="SHS44" s="46"/>
      <c r="SHT44" s="46"/>
      <c r="SHU44" s="46"/>
      <c r="SHV44" s="46"/>
      <c r="SHW44" s="46"/>
      <c r="SHX44" s="46"/>
      <c r="SHY44" s="46"/>
      <c r="SHZ44" s="46"/>
      <c r="SIA44" s="46"/>
      <c r="SIB44" s="46"/>
      <c r="SIC44" s="46"/>
      <c r="SID44" s="46"/>
      <c r="SIE44" s="46"/>
      <c r="SIF44" s="46"/>
      <c r="SIG44" s="46"/>
      <c r="SIH44" s="46"/>
      <c r="SII44" s="46"/>
      <c r="SIJ44" s="46"/>
      <c r="SIK44" s="46"/>
      <c r="SIL44" s="46"/>
      <c r="SIM44" s="46"/>
      <c r="SIN44" s="46"/>
      <c r="SIO44" s="46"/>
      <c r="SIP44" s="46"/>
      <c r="SIQ44" s="46"/>
      <c r="SIR44" s="46"/>
      <c r="SIS44" s="46"/>
      <c r="SIT44" s="46"/>
      <c r="SIU44" s="46"/>
      <c r="SIV44" s="46"/>
      <c r="SIW44" s="46"/>
      <c r="SIX44" s="46"/>
      <c r="SIY44" s="46"/>
      <c r="SIZ44" s="46"/>
      <c r="SJA44" s="46"/>
      <c r="SJB44" s="46"/>
      <c r="SJC44" s="46"/>
      <c r="SJD44" s="46"/>
      <c r="SJE44" s="46"/>
      <c r="SJF44" s="46"/>
      <c r="SJG44" s="46"/>
      <c r="SJH44" s="46"/>
      <c r="SJI44" s="46"/>
      <c r="SJJ44" s="46"/>
      <c r="SJK44" s="46"/>
      <c r="SJL44" s="46"/>
      <c r="SJM44" s="46"/>
      <c r="SJN44" s="46"/>
      <c r="SJO44" s="46"/>
      <c r="SJP44" s="46"/>
      <c r="SJQ44" s="46"/>
      <c r="SJR44" s="46"/>
      <c r="SJS44" s="46"/>
      <c r="SJT44" s="46"/>
      <c r="SJU44" s="46"/>
      <c r="SJV44" s="46"/>
      <c r="SJW44" s="46"/>
      <c r="SJX44" s="46"/>
      <c r="SJY44" s="46"/>
      <c r="SJZ44" s="46"/>
      <c r="SKA44" s="46"/>
      <c r="SKB44" s="46"/>
      <c r="SKC44" s="46"/>
      <c r="SKD44" s="46"/>
      <c r="SKE44" s="46"/>
      <c r="SKF44" s="46"/>
      <c r="SKG44" s="46"/>
      <c r="SKH44" s="46"/>
      <c r="SKI44" s="46"/>
      <c r="SKJ44" s="46"/>
      <c r="SKK44" s="46"/>
      <c r="SKL44" s="46"/>
      <c r="SKM44" s="46"/>
      <c r="SKN44" s="46"/>
      <c r="SKO44" s="46"/>
      <c r="SKP44" s="46"/>
      <c r="SKQ44" s="46"/>
      <c r="SKR44" s="46"/>
      <c r="SKS44" s="46"/>
      <c r="SKT44" s="46"/>
      <c r="SKU44" s="46"/>
      <c r="SKV44" s="46"/>
      <c r="SKW44" s="46"/>
      <c r="SKX44" s="46"/>
      <c r="SKY44" s="46"/>
      <c r="SKZ44" s="46"/>
      <c r="SLA44" s="46"/>
      <c r="SLB44" s="46"/>
      <c r="SLC44" s="46"/>
      <c r="SLD44" s="46"/>
      <c r="SLE44" s="46"/>
      <c r="SLF44" s="46"/>
      <c r="SLG44" s="46"/>
      <c r="SLH44" s="46"/>
      <c r="SLI44" s="46"/>
      <c r="SLJ44" s="46"/>
      <c r="SLK44" s="46"/>
      <c r="SLL44" s="46"/>
      <c r="SLM44" s="46"/>
      <c r="SLN44" s="46"/>
      <c r="SLO44" s="46"/>
      <c r="SLP44" s="46"/>
      <c r="SLQ44" s="46"/>
      <c r="SLR44" s="46"/>
      <c r="SLS44" s="46"/>
      <c r="SLT44" s="46"/>
      <c r="SLU44" s="46"/>
      <c r="SLV44" s="46"/>
      <c r="SLW44" s="46"/>
      <c r="SLX44" s="46"/>
      <c r="SLY44" s="46"/>
      <c r="SLZ44" s="46"/>
      <c r="SMA44" s="46"/>
      <c r="SMB44" s="46"/>
      <c r="SMC44" s="46"/>
      <c r="SMD44" s="46"/>
      <c r="SME44" s="46"/>
      <c r="SMF44" s="46"/>
      <c r="SMG44" s="46"/>
      <c r="SMH44" s="46"/>
      <c r="SMI44" s="46"/>
      <c r="SMJ44" s="46"/>
      <c r="SMK44" s="46"/>
      <c r="SML44" s="46"/>
      <c r="SMM44" s="46"/>
      <c r="SMN44" s="46"/>
      <c r="SMO44" s="46"/>
      <c r="SMP44" s="46"/>
      <c r="SMQ44" s="46"/>
      <c r="SMR44" s="46"/>
      <c r="SMS44" s="46"/>
      <c r="SMT44" s="46"/>
      <c r="SMU44" s="46"/>
      <c r="SMV44" s="46"/>
      <c r="SMW44" s="46"/>
      <c r="SMX44" s="46"/>
      <c r="SMY44" s="46"/>
      <c r="SMZ44" s="46"/>
      <c r="SNA44" s="46"/>
      <c r="SNB44" s="46"/>
      <c r="SNC44" s="46"/>
      <c r="SND44" s="46"/>
      <c r="SNE44" s="46"/>
      <c r="SNF44" s="46"/>
      <c r="SNG44" s="46"/>
      <c r="SNH44" s="46"/>
      <c r="SNI44" s="46"/>
      <c r="SNJ44" s="46"/>
      <c r="SNK44" s="46"/>
      <c r="SNL44" s="46"/>
      <c r="SNM44" s="46"/>
      <c r="SNN44" s="46"/>
      <c r="SNO44" s="46"/>
      <c r="SNP44" s="46"/>
      <c r="SNQ44" s="46"/>
      <c r="SNR44" s="46"/>
      <c r="SNS44" s="46"/>
      <c r="SNT44" s="46"/>
      <c r="SNU44" s="46"/>
      <c r="SNV44" s="46"/>
      <c r="SNW44" s="46"/>
      <c r="SNX44" s="46"/>
      <c r="SNY44" s="46"/>
      <c r="SNZ44" s="46"/>
      <c r="SOA44" s="46"/>
      <c r="SOB44" s="46"/>
      <c r="SOC44" s="46"/>
      <c r="SOD44" s="46"/>
      <c r="SOE44" s="46"/>
      <c r="SOF44" s="46"/>
      <c r="SOG44" s="46"/>
      <c r="SOH44" s="46"/>
      <c r="SOI44" s="46"/>
      <c r="SOJ44" s="46"/>
      <c r="SOK44" s="46"/>
      <c r="SOL44" s="46"/>
      <c r="SOM44" s="46"/>
      <c r="SON44" s="46"/>
      <c r="SOO44" s="46"/>
      <c r="SOP44" s="46"/>
      <c r="SOQ44" s="46"/>
      <c r="SOR44" s="46"/>
      <c r="SOS44" s="46"/>
      <c r="SOT44" s="46"/>
      <c r="SOU44" s="46"/>
      <c r="SOV44" s="46"/>
      <c r="SOW44" s="46"/>
      <c r="SOX44" s="46"/>
      <c r="SOY44" s="46"/>
      <c r="SOZ44" s="46"/>
      <c r="SPA44" s="46"/>
      <c r="SPB44" s="46"/>
      <c r="SPC44" s="46"/>
      <c r="SPD44" s="46"/>
      <c r="SPE44" s="46"/>
      <c r="SPF44" s="46"/>
      <c r="SPG44" s="46"/>
      <c r="SPH44" s="46"/>
      <c r="SPI44" s="46"/>
      <c r="SPJ44" s="46"/>
      <c r="SPK44" s="46"/>
      <c r="SPL44" s="46"/>
      <c r="SPM44" s="46"/>
      <c r="SPN44" s="46"/>
      <c r="SPO44" s="46"/>
      <c r="SPP44" s="46"/>
      <c r="SPQ44" s="46"/>
      <c r="SPR44" s="46"/>
      <c r="SPS44" s="46"/>
      <c r="SPT44" s="46"/>
      <c r="SPU44" s="46"/>
      <c r="SPV44" s="46"/>
      <c r="SPW44" s="46"/>
      <c r="SPX44" s="46"/>
      <c r="SPY44" s="46"/>
      <c r="SPZ44" s="46"/>
      <c r="SQA44" s="46"/>
      <c r="SQB44" s="46"/>
      <c r="SQC44" s="46"/>
      <c r="SQD44" s="46"/>
      <c r="SQE44" s="46"/>
      <c r="SQF44" s="46"/>
      <c r="SQG44" s="46"/>
      <c r="SQH44" s="46"/>
      <c r="SQI44" s="46"/>
      <c r="SQJ44" s="46"/>
      <c r="SQK44" s="46"/>
      <c r="SQL44" s="46"/>
      <c r="SQM44" s="46"/>
      <c r="SQN44" s="46"/>
      <c r="SQO44" s="46"/>
      <c r="SQP44" s="46"/>
      <c r="SQQ44" s="46"/>
      <c r="SQR44" s="46"/>
      <c r="SQS44" s="46"/>
      <c r="SQT44" s="46"/>
      <c r="SQU44" s="46"/>
      <c r="SQV44" s="46"/>
      <c r="SQW44" s="46"/>
      <c r="SQX44" s="46"/>
      <c r="SQY44" s="46"/>
      <c r="SQZ44" s="46"/>
      <c r="SRA44" s="46"/>
      <c r="SRB44" s="46"/>
      <c r="SRC44" s="46"/>
      <c r="SRD44" s="46"/>
      <c r="SRE44" s="46"/>
      <c r="SRF44" s="46"/>
      <c r="SRG44" s="46"/>
      <c r="SRH44" s="46"/>
      <c r="SRI44" s="46"/>
      <c r="SRJ44" s="46"/>
      <c r="SRK44" s="46"/>
      <c r="SRL44" s="46"/>
      <c r="SRM44" s="46"/>
      <c r="SRN44" s="46"/>
      <c r="SRO44" s="46"/>
      <c r="SRP44" s="46"/>
      <c r="SRQ44" s="46"/>
      <c r="SRR44" s="46"/>
      <c r="SRS44" s="46"/>
      <c r="SRT44" s="46"/>
      <c r="SRU44" s="46"/>
      <c r="SRV44" s="46"/>
      <c r="SRW44" s="46"/>
      <c r="SRX44" s="46"/>
      <c r="SRY44" s="46"/>
      <c r="SRZ44" s="46"/>
      <c r="SSA44" s="46"/>
      <c r="SSB44" s="46"/>
      <c r="SSC44" s="46"/>
      <c r="SSD44" s="46"/>
      <c r="SSE44" s="46"/>
      <c r="SSF44" s="46"/>
      <c r="SSG44" s="46"/>
      <c r="SSH44" s="46"/>
      <c r="SSI44" s="46"/>
      <c r="SSJ44" s="46"/>
      <c r="SSK44" s="46"/>
      <c r="SSL44" s="46"/>
      <c r="SSM44" s="46"/>
      <c r="SSN44" s="46"/>
      <c r="SSO44" s="46"/>
      <c r="SSP44" s="46"/>
      <c r="SSQ44" s="46"/>
      <c r="SSR44" s="46"/>
      <c r="SSS44" s="46"/>
      <c r="SST44" s="46"/>
      <c r="SSU44" s="46"/>
      <c r="SSV44" s="46"/>
      <c r="SSW44" s="46"/>
      <c r="SSX44" s="46"/>
      <c r="SSY44" s="46"/>
      <c r="SSZ44" s="46"/>
      <c r="STA44" s="46"/>
      <c r="STB44" s="46"/>
      <c r="STC44" s="46"/>
      <c r="STD44" s="46"/>
      <c r="STE44" s="46"/>
      <c r="STF44" s="46"/>
      <c r="STG44" s="46"/>
      <c r="STH44" s="46"/>
      <c r="STI44" s="46"/>
      <c r="STJ44" s="46"/>
      <c r="STK44" s="46"/>
      <c r="STL44" s="46"/>
      <c r="STM44" s="46"/>
      <c r="STN44" s="46"/>
      <c r="STO44" s="46"/>
      <c r="STP44" s="46"/>
      <c r="STQ44" s="46"/>
      <c r="STR44" s="46"/>
      <c r="STS44" s="46"/>
      <c r="STT44" s="46"/>
      <c r="STU44" s="46"/>
      <c r="STV44" s="46"/>
      <c r="STW44" s="46"/>
      <c r="STX44" s="46"/>
      <c r="STY44" s="46"/>
      <c r="STZ44" s="46"/>
      <c r="SUA44" s="46"/>
      <c r="SUB44" s="46"/>
      <c r="SUC44" s="46"/>
      <c r="SUD44" s="46"/>
      <c r="SUE44" s="46"/>
      <c r="SUF44" s="46"/>
      <c r="SUG44" s="46"/>
      <c r="SUH44" s="46"/>
      <c r="SUI44" s="46"/>
      <c r="SUJ44" s="46"/>
      <c r="SUK44" s="46"/>
      <c r="SUL44" s="46"/>
      <c r="SUM44" s="46"/>
      <c r="SUN44" s="46"/>
      <c r="SUO44" s="46"/>
      <c r="SUP44" s="46"/>
      <c r="SUQ44" s="46"/>
      <c r="SUR44" s="46"/>
      <c r="SUS44" s="46"/>
      <c r="SUT44" s="46"/>
      <c r="SUU44" s="46"/>
      <c r="SUV44" s="46"/>
      <c r="SUW44" s="46"/>
      <c r="SUX44" s="46"/>
      <c r="SUY44" s="46"/>
      <c r="SUZ44" s="46"/>
      <c r="SVA44" s="46"/>
      <c r="SVB44" s="46"/>
      <c r="SVC44" s="46"/>
      <c r="SVD44" s="46"/>
      <c r="SVE44" s="46"/>
      <c r="SVF44" s="46"/>
      <c r="SVG44" s="46"/>
      <c r="SVH44" s="46"/>
      <c r="SVI44" s="46"/>
      <c r="SVJ44" s="46"/>
      <c r="SVK44" s="46"/>
      <c r="SVL44" s="46"/>
      <c r="SVM44" s="46"/>
      <c r="SVN44" s="46"/>
      <c r="SVO44" s="46"/>
      <c r="SVP44" s="46"/>
      <c r="SVQ44" s="46"/>
      <c r="SVR44" s="46"/>
      <c r="SVS44" s="46"/>
      <c r="SVT44" s="46"/>
      <c r="SVU44" s="46"/>
      <c r="SVV44" s="46"/>
      <c r="SVW44" s="46"/>
      <c r="SVX44" s="46"/>
      <c r="SVY44" s="46"/>
      <c r="SVZ44" s="46"/>
      <c r="SWA44" s="46"/>
      <c r="SWB44" s="46"/>
      <c r="SWC44" s="46"/>
      <c r="SWD44" s="46"/>
      <c r="SWE44" s="46"/>
      <c r="SWF44" s="46"/>
      <c r="SWG44" s="46"/>
      <c r="SWH44" s="46"/>
      <c r="SWI44" s="46"/>
      <c r="SWJ44" s="46"/>
      <c r="SWK44" s="46"/>
      <c r="SWL44" s="46"/>
      <c r="SWM44" s="46"/>
      <c r="SWN44" s="46"/>
      <c r="SWO44" s="46"/>
      <c r="SWP44" s="46"/>
      <c r="SWQ44" s="46"/>
      <c r="SWR44" s="46"/>
      <c r="SWS44" s="46"/>
      <c r="SWT44" s="46"/>
      <c r="SWU44" s="46"/>
      <c r="SWV44" s="46"/>
      <c r="SWW44" s="46"/>
      <c r="SWX44" s="46"/>
      <c r="SWY44" s="46"/>
      <c r="SWZ44" s="46"/>
      <c r="SXA44" s="46"/>
      <c r="SXB44" s="46"/>
      <c r="SXC44" s="46"/>
      <c r="SXD44" s="46"/>
      <c r="SXE44" s="46"/>
      <c r="SXF44" s="46"/>
      <c r="SXG44" s="46"/>
      <c r="SXH44" s="46"/>
      <c r="SXI44" s="46"/>
      <c r="SXJ44" s="46"/>
      <c r="SXK44" s="46"/>
      <c r="SXL44" s="46"/>
      <c r="SXM44" s="46"/>
      <c r="SXN44" s="46"/>
      <c r="SXO44" s="46"/>
      <c r="SXP44" s="46"/>
      <c r="SXQ44" s="46"/>
      <c r="SXR44" s="46"/>
      <c r="SXS44" s="46"/>
      <c r="SXT44" s="46"/>
      <c r="SXU44" s="46"/>
      <c r="SXV44" s="46"/>
      <c r="SXW44" s="46"/>
      <c r="SXX44" s="46"/>
      <c r="SXY44" s="46"/>
      <c r="SXZ44" s="46"/>
      <c r="SYA44" s="46"/>
      <c r="SYB44" s="46"/>
      <c r="SYC44" s="46"/>
      <c r="SYD44" s="46"/>
      <c r="SYE44" s="46"/>
      <c r="SYF44" s="46"/>
      <c r="SYG44" s="46"/>
      <c r="SYH44" s="46"/>
      <c r="SYI44" s="46"/>
      <c r="SYJ44" s="46"/>
      <c r="SYK44" s="46"/>
      <c r="SYL44" s="46"/>
      <c r="SYM44" s="46"/>
      <c r="SYN44" s="46"/>
      <c r="SYO44" s="46"/>
      <c r="SYP44" s="46"/>
      <c r="SYQ44" s="46"/>
      <c r="SYR44" s="46"/>
      <c r="SYS44" s="46"/>
      <c r="SYT44" s="46"/>
      <c r="SYU44" s="46"/>
      <c r="SYV44" s="46"/>
      <c r="SYW44" s="46"/>
      <c r="SYX44" s="46"/>
      <c r="SYY44" s="46"/>
      <c r="SYZ44" s="46"/>
      <c r="SZA44" s="46"/>
      <c r="SZB44" s="46"/>
      <c r="SZC44" s="46"/>
      <c r="SZD44" s="46"/>
      <c r="SZE44" s="46"/>
      <c r="SZF44" s="46"/>
      <c r="SZG44" s="46"/>
      <c r="SZH44" s="46"/>
      <c r="SZI44" s="46"/>
      <c r="SZJ44" s="46"/>
      <c r="SZK44" s="46"/>
      <c r="SZL44" s="46"/>
      <c r="SZM44" s="46"/>
      <c r="SZN44" s="46"/>
      <c r="SZO44" s="46"/>
      <c r="SZP44" s="46"/>
      <c r="SZQ44" s="46"/>
      <c r="SZR44" s="46"/>
      <c r="SZS44" s="46"/>
      <c r="SZT44" s="46"/>
      <c r="SZU44" s="46"/>
      <c r="SZV44" s="46"/>
      <c r="SZW44" s="46"/>
      <c r="SZX44" s="46"/>
      <c r="SZY44" s="46"/>
      <c r="SZZ44" s="46"/>
      <c r="TAA44" s="46"/>
      <c r="TAB44" s="46"/>
      <c r="TAC44" s="46"/>
      <c r="TAD44" s="46"/>
      <c r="TAE44" s="46"/>
      <c r="TAF44" s="46"/>
      <c r="TAG44" s="46"/>
      <c r="TAH44" s="46"/>
      <c r="TAI44" s="46"/>
      <c r="TAJ44" s="46"/>
      <c r="TAK44" s="46"/>
      <c r="TAL44" s="46"/>
      <c r="TAM44" s="46"/>
      <c r="TAN44" s="46"/>
      <c r="TAO44" s="46"/>
      <c r="TAP44" s="46"/>
      <c r="TAQ44" s="46"/>
      <c r="TAR44" s="46"/>
      <c r="TAS44" s="46"/>
      <c r="TAT44" s="46"/>
      <c r="TAU44" s="46"/>
      <c r="TAV44" s="46"/>
      <c r="TAW44" s="46"/>
      <c r="TAX44" s="46"/>
      <c r="TAY44" s="46"/>
      <c r="TAZ44" s="46"/>
      <c r="TBA44" s="46"/>
      <c r="TBB44" s="46"/>
      <c r="TBC44" s="46"/>
      <c r="TBD44" s="46"/>
      <c r="TBE44" s="46"/>
      <c r="TBF44" s="46"/>
      <c r="TBG44" s="46"/>
      <c r="TBH44" s="46"/>
      <c r="TBI44" s="46"/>
      <c r="TBJ44" s="46"/>
      <c r="TBK44" s="46"/>
      <c r="TBL44" s="46"/>
      <c r="TBM44" s="46"/>
      <c r="TBN44" s="46"/>
      <c r="TBO44" s="46"/>
      <c r="TBP44" s="46"/>
      <c r="TBQ44" s="46"/>
      <c r="TBR44" s="46"/>
      <c r="TBS44" s="46"/>
      <c r="TBT44" s="46"/>
      <c r="TBU44" s="46"/>
      <c r="TBV44" s="46"/>
      <c r="TBW44" s="46"/>
      <c r="TBX44" s="46"/>
      <c r="TBY44" s="46"/>
      <c r="TBZ44" s="46"/>
      <c r="TCA44" s="46"/>
      <c r="TCB44" s="46"/>
      <c r="TCC44" s="46"/>
      <c r="TCD44" s="46"/>
      <c r="TCE44" s="46"/>
      <c r="TCF44" s="46"/>
      <c r="TCG44" s="46"/>
      <c r="TCH44" s="46"/>
      <c r="TCI44" s="46"/>
      <c r="TCJ44" s="46"/>
      <c r="TCK44" s="46"/>
      <c r="TCL44" s="46"/>
      <c r="TCM44" s="46"/>
      <c r="TCN44" s="46"/>
      <c r="TCO44" s="46"/>
      <c r="TCP44" s="46"/>
      <c r="TCQ44" s="46"/>
      <c r="TCR44" s="46"/>
      <c r="TCS44" s="46"/>
      <c r="TCT44" s="46"/>
      <c r="TCU44" s="46"/>
      <c r="TCV44" s="46"/>
      <c r="TCW44" s="46"/>
      <c r="TCX44" s="46"/>
      <c r="TCY44" s="46"/>
      <c r="TCZ44" s="46"/>
      <c r="TDA44" s="46"/>
      <c r="TDB44" s="46"/>
      <c r="TDC44" s="46"/>
      <c r="TDD44" s="46"/>
      <c r="TDE44" s="46"/>
      <c r="TDF44" s="46"/>
      <c r="TDG44" s="46"/>
      <c r="TDH44" s="46"/>
      <c r="TDI44" s="46"/>
      <c r="TDJ44" s="46"/>
      <c r="TDK44" s="46"/>
      <c r="TDL44" s="46"/>
      <c r="TDM44" s="46"/>
      <c r="TDN44" s="46"/>
      <c r="TDO44" s="46"/>
      <c r="TDP44" s="46"/>
      <c r="TDQ44" s="46"/>
      <c r="TDR44" s="46"/>
      <c r="TDS44" s="46"/>
      <c r="TDT44" s="46"/>
      <c r="TDU44" s="46"/>
      <c r="TDV44" s="46"/>
      <c r="TDW44" s="46"/>
      <c r="TDX44" s="46"/>
      <c r="TDY44" s="46"/>
      <c r="TDZ44" s="46"/>
      <c r="TEA44" s="46"/>
      <c r="TEB44" s="46"/>
      <c r="TEC44" s="46"/>
      <c r="TED44" s="46"/>
      <c r="TEE44" s="46"/>
      <c r="TEF44" s="46"/>
      <c r="TEG44" s="46"/>
      <c r="TEH44" s="46"/>
      <c r="TEI44" s="46"/>
      <c r="TEJ44" s="46"/>
      <c r="TEK44" s="46"/>
      <c r="TEL44" s="46"/>
      <c r="TEM44" s="46"/>
      <c r="TEN44" s="46"/>
      <c r="TEO44" s="46"/>
      <c r="TEP44" s="46"/>
      <c r="TEQ44" s="46"/>
      <c r="TER44" s="46"/>
      <c r="TES44" s="46"/>
      <c r="TET44" s="46"/>
      <c r="TEU44" s="46"/>
      <c r="TEV44" s="46"/>
      <c r="TEW44" s="46"/>
      <c r="TEX44" s="46"/>
      <c r="TEY44" s="46"/>
      <c r="TEZ44" s="46"/>
      <c r="TFA44" s="46"/>
      <c r="TFB44" s="46"/>
      <c r="TFC44" s="46"/>
      <c r="TFD44" s="46"/>
      <c r="TFE44" s="46"/>
      <c r="TFF44" s="46"/>
      <c r="TFG44" s="46"/>
      <c r="TFH44" s="46"/>
      <c r="TFI44" s="46"/>
      <c r="TFJ44" s="46"/>
      <c r="TFK44" s="46"/>
      <c r="TFL44" s="46"/>
      <c r="TFM44" s="46"/>
      <c r="TFN44" s="46"/>
      <c r="TFO44" s="46"/>
      <c r="TFP44" s="46"/>
      <c r="TFQ44" s="46"/>
      <c r="TFR44" s="46"/>
      <c r="TFS44" s="46"/>
      <c r="TFT44" s="46"/>
      <c r="TFU44" s="46"/>
      <c r="TFV44" s="46"/>
      <c r="TFW44" s="46"/>
      <c r="TFX44" s="46"/>
      <c r="TFY44" s="46"/>
      <c r="TFZ44" s="46"/>
      <c r="TGA44" s="46"/>
      <c r="TGB44" s="46"/>
      <c r="TGC44" s="46"/>
      <c r="TGD44" s="46"/>
      <c r="TGE44" s="46"/>
      <c r="TGF44" s="46"/>
      <c r="TGG44" s="46"/>
      <c r="TGH44" s="46"/>
      <c r="TGI44" s="46"/>
      <c r="TGJ44" s="46"/>
      <c r="TGK44" s="46"/>
      <c r="TGL44" s="46"/>
      <c r="TGM44" s="46"/>
      <c r="TGN44" s="46"/>
      <c r="TGO44" s="46"/>
      <c r="TGP44" s="46"/>
      <c r="TGQ44" s="46"/>
      <c r="TGR44" s="46"/>
      <c r="TGS44" s="46"/>
      <c r="TGT44" s="46"/>
      <c r="TGU44" s="46"/>
      <c r="TGV44" s="46"/>
      <c r="TGW44" s="46"/>
      <c r="TGX44" s="46"/>
      <c r="TGY44" s="46"/>
      <c r="TGZ44" s="46"/>
      <c r="THA44" s="46"/>
      <c r="THB44" s="46"/>
      <c r="THC44" s="46"/>
      <c r="THD44" s="46"/>
      <c r="THE44" s="46"/>
      <c r="THF44" s="46"/>
      <c r="THG44" s="46"/>
      <c r="THH44" s="46"/>
      <c r="THI44" s="46"/>
      <c r="THJ44" s="46"/>
      <c r="THK44" s="46"/>
      <c r="THL44" s="46"/>
      <c r="THM44" s="46"/>
      <c r="THN44" s="46"/>
      <c r="THO44" s="46"/>
      <c r="THP44" s="46"/>
      <c r="THQ44" s="46"/>
      <c r="THR44" s="46"/>
      <c r="THS44" s="46"/>
      <c r="THT44" s="46"/>
      <c r="THU44" s="46"/>
      <c r="THV44" s="46"/>
      <c r="THW44" s="46"/>
      <c r="THX44" s="46"/>
      <c r="THY44" s="46"/>
      <c r="THZ44" s="46"/>
      <c r="TIA44" s="46"/>
      <c r="TIB44" s="46"/>
      <c r="TIC44" s="46"/>
      <c r="TID44" s="46"/>
      <c r="TIE44" s="46"/>
      <c r="TIF44" s="46"/>
      <c r="TIG44" s="46"/>
      <c r="TIH44" s="46"/>
      <c r="TII44" s="46"/>
      <c r="TIJ44" s="46"/>
      <c r="TIK44" s="46"/>
      <c r="TIL44" s="46"/>
      <c r="TIM44" s="46"/>
      <c r="TIN44" s="46"/>
      <c r="TIO44" s="46"/>
      <c r="TIP44" s="46"/>
      <c r="TIQ44" s="46"/>
      <c r="TIR44" s="46"/>
      <c r="TIS44" s="46"/>
      <c r="TIT44" s="46"/>
      <c r="TIU44" s="46"/>
      <c r="TIV44" s="46"/>
      <c r="TIW44" s="46"/>
      <c r="TIX44" s="46"/>
      <c r="TIY44" s="46"/>
      <c r="TIZ44" s="46"/>
      <c r="TJA44" s="46"/>
      <c r="TJB44" s="46"/>
      <c r="TJC44" s="46"/>
      <c r="TJD44" s="46"/>
      <c r="TJE44" s="46"/>
      <c r="TJF44" s="46"/>
      <c r="TJG44" s="46"/>
      <c r="TJH44" s="46"/>
      <c r="TJI44" s="46"/>
      <c r="TJJ44" s="46"/>
      <c r="TJK44" s="46"/>
      <c r="TJL44" s="46"/>
      <c r="TJM44" s="46"/>
      <c r="TJN44" s="46"/>
      <c r="TJO44" s="46"/>
      <c r="TJP44" s="46"/>
      <c r="TJQ44" s="46"/>
      <c r="TJR44" s="46"/>
      <c r="TJS44" s="46"/>
      <c r="TJT44" s="46"/>
      <c r="TJU44" s="46"/>
      <c r="TJV44" s="46"/>
      <c r="TJW44" s="46"/>
      <c r="TJX44" s="46"/>
      <c r="TJY44" s="46"/>
      <c r="TJZ44" s="46"/>
      <c r="TKA44" s="46"/>
      <c r="TKB44" s="46"/>
      <c r="TKC44" s="46"/>
      <c r="TKD44" s="46"/>
      <c r="TKE44" s="46"/>
      <c r="TKF44" s="46"/>
      <c r="TKG44" s="46"/>
      <c r="TKH44" s="46"/>
      <c r="TKI44" s="46"/>
      <c r="TKJ44" s="46"/>
      <c r="TKK44" s="46"/>
      <c r="TKL44" s="46"/>
      <c r="TKM44" s="46"/>
      <c r="TKN44" s="46"/>
      <c r="TKO44" s="46"/>
      <c r="TKP44" s="46"/>
      <c r="TKQ44" s="46"/>
      <c r="TKR44" s="46"/>
      <c r="TKS44" s="46"/>
      <c r="TKT44" s="46"/>
      <c r="TKU44" s="46"/>
      <c r="TKV44" s="46"/>
      <c r="TKW44" s="46"/>
      <c r="TKX44" s="46"/>
      <c r="TKY44" s="46"/>
      <c r="TKZ44" s="46"/>
      <c r="TLA44" s="46"/>
      <c r="TLB44" s="46"/>
      <c r="TLC44" s="46"/>
      <c r="TLD44" s="46"/>
      <c r="TLE44" s="46"/>
      <c r="TLF44" s="46"/>
      <c r="TLG44" s="46"/>
      <c r="TLH44" s="46"/>
      <c r="TLI44" s="46"/>
      <c r="TLJ44" s="46"/>
      <c r="TLK44" s="46"/>
      <c r="TLL44" s="46"/>
      <c r="TLM44" s="46"/>
      <c r="TLN44" s="46"/>
      <c r="TLO44" s="46"/>
      <c r="TLP44" s="46"/>
      <c r="TLQ44" s="46"/>
      <c r="TLR44" s="46"/>
      <c r="TLS44" s="46"/>
      <c r="TLT44" s="46"/>
      <c r="TLU44" s="46"/>
      <c r="TLV44" s="46"/>
      <c r="TLW44" s="46"/>
      <c r="TLX44" s="46"/>
      <c r="TLY44" s="46"/>
      <c r="TLZ44" s="46"/>
      <c r="TMA44" s="46"/>
      <c r="TMB44" s="46"/>
      <c r="TMC44" s="46"/>
      <c r="TMD44" s="46"/>
      <c r="TME44" s="46"/>
      <c r="TMF44" s="46"/>
      <c r="TMG44" s="46"/>
      <c r="TMH44" s="46"/>
      <c r="TMI44" s="46"/>
      <c r="TMJ44" s="46"/>
      <c r="TMK44" s="46"/>
      <c r="TML44" s="46"/>
      <c r="TMM44" s="46"/>
      <c r="TMN44" s="46"/>
      <c r="TMO44" s="46"/>
      <c r="TMP44" s="46"/>
      <c r="TMQ44" s="46"/>
      <c r="TMR44" s="46"/>
      <c r="TMS44" s="46"/>
      <c r="TMT44" s="46"/>
      <c r="TMU44" s="46"/>
      <c r="TMV44" s="46"/>
      <c r="TMW44" s="46"/>
      <c r="TMX44" s="46"/>
      <c r="TMY44" s="46"/>
      <c r="TMZ44" s="46"/>
      <c r="TNA44" s="46"/>
      <c r="TNB44" s="46"/>
      <c r="TNC44" s="46"/>
      <c r="TND44" s="46"/>
      <c r="TNE44" s="46"/>
      <c r="TNF44" s="46"/>
      <c r="TNG44" s="46"/>
      <c r="TNH44" s="46"/>
      <c r="TNI44" s="46"/>
      <c r="TNJ44" s="46"/>
      <c r="TNK44" s="46"/>
      <c r="TNL44" s="46"/>
      <c r="TNM44" s="46"/>
      <c r="TNN44" s="46"/>
      <c r="TNO44" s="46"/>
      <c r="TNP44" s="46"/>
      <c r="TNQ44" s="46"/>
      <c r="TNR44" s="46"/>
      <c r="TNS44" s="46"/>
      <c r="TNT44" s="46"/>
      <c r="TNU44" s="46"/>
      <c r="TNV44" s="46"/>
      <c r="TNW44" s="46"/>
      <c r="TNX44" s="46"/>
      <c r="TNY44" s="46"/>
      <c r="TNZ44" s="46"/>
      <c r="TOA44" s="46"/>
      <c r="TOB44" s="46"/>
      <c r="TOC44" s="46"/>
      <c r="TOD44" s="46"/>
      <c r="TOE44" s="46"/>
      <c r="TOF44" s="46"/>
      <c r="TOG44" s="46"/>
      <c r="TOH44" s="46"/>
      <c r="TOI44" s="46"/>
      <c r="TOJ44" s="46"/>
      <c r="TOK44" s="46"/>
      <c r="TOL44" s="46"/>
      <c r="TOM44" s="46"/>
      <c r="TON44" s="46"/>
      <c r="TOO44" s="46"/>
      <c r="TOP44" s="46"/>
      <c r="TOQ44" s="46"/>
      <c r="TOR44" s="46"/>
      <c r="TOS44" s="46"/>
      <c r="TOT44" s="46"/>
      <c r="TOU44" s="46"/>
      <c r="TOV44" s="46"/>
      <c r="TOW44" s="46"/>
      <c r="TOX44" s="46"/>
      <c r="TOY44" s="46"/>
      <c r="TOZ44" s="46"/>
      <c r="TPA44" s="46"/>
      <c r="TPB44" s="46"/>
      <c r="TPC44" s="46"/>
      <c r="TPD44" s="46"/>
      <c r="TPE44" s="46"/>
      <c r="TPF44" s="46"/>
      <c r="TPG44" s="46"/>
      <c r="TPH44" s="46"/>
      <c r="TPI44" s="46"/>
      <c r="TPJ44" s="46"/>
      <c r="TPK44" s="46"/>
      <c r="TPL44" s="46"/>
      <c r="TPM44" s="46"/>
      <c r="TPN44" s="46"/>
      <c r="TPO44" s="46"/>
      <c r="TPP44" s="46"/>
      <c r="TPQ44" s="46"/>
      <c r="TPR44" s="46"/>
      <c r="TPS44" s="46"/>
      <c r="TPT44" s="46"/>
      <c r="TPU44" s="46"/>
      <c r="TPV44" s="46"/>
      <c r="TPW44" s="46"/>
      <c r="TPX44" s="46"/>
      <c r="TPY44" s="46"/>
      <c r="TPZ44" s="46"/>
      <c r="TQA44" s="46"/>
      <c r="TQB44" s="46"/>
      <c r="TQC44" s="46"/>
      <c r="TQD44" s="46"/>
      <c r="TQE44" s="46"/>
      <c r="TQF44" s="46"/>
      <c r="TQG44" s="46"/>
      <c r="TQH44" s="46"/>
      <c r="TQI44" s="46"/>
      <c r="TQJ44" s="46"/>
      <c r="TQK44" s="46"/>
      <c r="TQL44" s="46"/>
      <c r="TQM44" s="46"/>
      <c r="TQN44" s="46"/>
      <c r="TQO44" s="46"/>
      <c r="TQP44" s="46"/>
      <c r="TQQ44" s="46"/>
      <c r="TQR44" s="46"/>
      <c r="TQS44" s="46"/>
      <c r="TQT44" s="46"/>
      <c r="TQU44" s="46"/>
      <c r="TQV44" s="46"/>
      <c r="TQW44" s="46"/>
      <c r="TQX44" s="46"/>
      <c r="TQY44" s="46"/>
      <c r="TQZ44" s="46"/>
      <c r="TRA44" s="46"/>
      <c r="TRB44" s="46"/>
      <c r="TRC44" s="46"/>
      <c r="TRD44" s="46"/>
      <c r="TRE44" s="46"/>
      <c r="TRF44" s="46"/>
      <c r="TRG44" s="46"/>
      <c r="TRH44" s="46"/>
      <c r="TRI44" s="46"/>
      <c r="TRJ44" s="46"/>
      <c r="TRK44" s="46"/>
      <c r="TRL44" s="46"/>
      <c r="TRM44" s="46"/>
      <c r="TRN44" s="46"/>
      <c r="TRO44" s="46"/>
      <c r="TRP44" s="46"/>
      <c r="TRQ44" s="46"/>
      <c r="TRR44" s="46"/>
      <c r="TRS44" s="46"/>
      <c r="TRT44" s="46"/>
      <c r="TRU44" s="46"/>
      <c r="TRV44" s="46"/>
      <c r="TRW44" s="46"/>
      <c r="TRX44" s="46"/>
      <c r="TRY44" s="46"/>
      <c r="TRZ44" s="46"/>
      <c r="TSA44" s="46"/>
      <c r="TSB44" s="46"/>
      <c r="TSC44" s="46"/>
      <c r="TSD44" s="46"/>
      <c r="TSE44" s="46"/>
      <c r="TSF44" s="46"/>
      <c r="TSG44" s="46"/>
      <c r="TSH44" s="46"/>
      <c r="TSI44" s="46"/>
      <c r="TSJ44" s="46"/>
      <c r="TSK44" s="46"/>
      <c r="TSL44" s="46"/>
      <c r="TSM44" s="46"/>
      <c r="TSN44" s="46"/>
      <c r="TSO44" s="46"/>
      <c r="TSP44" s="46"/>
      <c r="TSQ44" s="46"/>
      <c r="TSR44" s="46"/>
      <c r="TSS44" s="46"/>
      <c r="TST44" s="46"/>
      <c r="TSU44" s="46"/>
      <c r="TSV44" s="46"/>
      <c r="TSW44" s="46"/>
      <c r="TSX44" s="46"/>
      <c r="TSY44" s="46"/>
      <c r="TSZ44" s="46"/>
      <c r="TTA44" s="46"/>
      <c r="TTB44" s="46"/>
      <c r="TTC44" s="46"/>
      <c r="TTD44" s="46"/>
      <c r="TTE44" s="46"/>
      <c r="TTF44" s="46"/>
      <c r="TTG44" s="46"/>
      <c r="TTH44" s="46"/>
      <c r="TTI44" s="46"/>
      <c r="TTJ44" s="46"/>
      <c r="TTK44" s="46"/>
      <c r="TTL44" s="46"/>
      <c r="TTM44" s="46"/>
      <c r="TTN44" s="46"/>
      <c r="TTO44" s="46"/>
      <c r="TTP44" s="46"/>
      <c r="TTQ44" s="46"/>
      <c r="TTR44" s="46"/>
      <c r="TTS44" s="46"/>
      <c r="TTT44" s="46"/>
      <c r="TTU44" s="46"/>
      <c r="TTV44" s="46"/>
      <c r="TTW44" s="46"/>
      <c r="TTX44" s="46"/>
      <c r="TTY44" s="46"/>
      <c r="TTZ44" s="46"/>
      <c r="TUA44" s="46"/>
      <c r="TUB44" s="46"/>
      <c r="TUC44" s="46"/>
      <c r="TUD44" s="46"/>
      <c r="TUE44" s="46"/>
      <c r="TUF44" s="46"/>
      <c r="TUG44" s="46"/>
      <c r="TUH44" s="46"/>
      <c r="TUI44" s="46"/>
      <c r="TUJ44" s="46"/>
      <c r="TUK44" s="46"/>
      <c r="TUL44" s="46"/>
      <c r="TUM44" s="46"/>
      <c r="TUN44" s="46"/>
      <c r="TUO44" s="46"/>
      <c r="TUP44" s="46"/>
      <c r="TUQ44" s="46"/>
      <c r="TUR44" s="46"/>
      <c r="TUS44" s="46"/>
      <c r="TUT44" s="46"/>
      <c r="TUU44" s="46"/>
      <c r="TUV44" s="46"/>
      <c r="TUW44" s="46"/>
      <c r="TUX44" s="46"/>
      <c r="TUY44" s="46"/>
      <c r="TUZ44" s="46"/>
      <c r="TVA44" s="46"/>
      <c r="TVB44" s="46"/>
      <c r="TVC44" s="46"/>
      <c r="TVD44" s="46"/>
      <c r="TVE44" s="46"/>
      <c r="TVF44" s="46"/>
      <c r="TVG44" s="46"/>
      <c r="TVH44" s="46"/>
      <c r="TVI44" s="46"/>
      <c r="TVJ44" s="46"/>
      <c r="TVK44" s="46"/>
      <c r="TVL44" s="46"/>
      <c r="TVM44" s="46"/>
      <c r="TVN44" s="46"/>
      <c r="TVO44" s="46"/>
      <c r="TVP44" s="46"/>
      <c r="TVQ44" s="46"/>
      <c r="TVR44" s="46"/>
      <c r="TVS44" s="46"/>
      <c r="TVT44" s="46"/>
      <c r="TVU44" s="46"/>
      <c r="TVV44" s="46"/>
      <c r="TVW44" s="46"/>
      <c r="TVX44" s="46"/>
      <c r="TVY44" s="46"/>
      <c r="TVZ44" s="46"/>
      <c r="TWA44" s="46"/>
      <c r="TWB44" s="46"/>
      <c r="TWC44" s="46"/>
      <c r="TWD44" s="46"/>
      <c r="TWE44" s="46"/>
      <c r="TWF44" s="46"/>
      <c r="TWG44" s="46"/>
      <c r="TWH44" s="46"/>
      <c r="TWI44" s="46"/>
      <c r="TWJ44" s="46"/>
      <c r="TWK44" s="46"/>
      <c r="TWL44" s="46"/>
      <c r="TWM44" s="46"/>
      <c r="TWN44" s="46"/>
      <c r="TWO44" s="46"/>
      <c r="TWP44" s="46"/>
      <c r="TWQ44" s="46"/>
      <c r="TWR44" s="46"/>
      <c r="TWS44" s="46"/>
      <c r="TWT44" s="46"/>
      <c r="TWU44" s="46"/>
      <c r="TWV44" s="46"/>
      <c r="TWW44" s="46"/>
      <c r="TWX44" s="46"/>
      <c r="TWY44" s="46"/>
      <c r="TWZ44" s="46"/>
      <c r="TXA44" s="46"/>
      <c r="TXB44" s="46"/>
      <c r="TXC44" s="46"/>
      <c r="TXD44" s="46"/>
      <c r="TXE44" s="46"/>
      <c r="TXF44" s="46"/>
      <c r="TXG44" s="46"/>
      <c r="TXH44" s="46"/>
      <c r="TXI44" s="46"/>
      <c r="TXJ44" s="46"/>
      <c r="TXK44" s="46"/>
      <c r="TXL44" s="46"/>
      <c r="TXM44" s="46"/>
      <c r="TXN44" s="46"/>
      <c r="TXO44" s="46"/>
      <c r="TXP44" s="46"/>
      <c r="TXQ44" s="46"/>
      <c r="TXR44" s="46"/>
      <c r="TXS44" s="46"/>
      <c r="TXT44" s="46"/>
      <c r="TXU44" s="46"/>
      <c r="TXV44" s="46"/>
      <c r="TXW44" s="46"/>
      <c r="TXX44" s="46"/>
      <c r="TXY44" s="46"/>
      <c r="TXZ44" s="46"/>
      <c r="TYA44" s="46"/>
      <c r="TYB44" s="46"/>
      <c r="TYC44" s="46"/>
      <c r="TYD44" s="46"/>
      <c r="TYE44" s="46"/>
      <c r="TYF44" s="46"/>
      <c r="TYG44" s="46"/>
      <c r="TYH44" s="46"/>
      <c r="TYI44" s="46"/>
      <c r="TYJ44" s="46"/>
      <c r="TYK44" s="46"/>
      <c r="TYL44" s="46"/>
      <c r="TYM44" s="46"/>
      <c r="TYN44" s="46"/>
      <c r="TYO44" s="46"/>
      <c r="TYP44" s="46"/>
      <c r="TYQ44" s="46"/>
      <c r="TYR44" s="46"/>
      <c r="TYS44" s="46"/>
      <c r="TYT44" s="46"/>
      <c r="TYU44" s="46"/>
      <c r="TYV44" s="46"/>
      <c r="TYW44" s="46"/>
      <c r="TYX44" s="46"/>
      <c r="TYY44" s="46"/>
      <c r="TYZ44" s="46"/>
      <c r="TZA44" s="46"/>
      <c r="TZB44" s="46"/>
      <c r="TZC44" s="46"/>
      <c r="TZD44" s="46"/>
      <c r="TZE44" s="46"/>
      <c r="TZF44" s="46"/>
      <c r="TZG44" s="46"/>
      <c r="TZH44" s="46"/>
      <c r="TZI44" s="46"/>
      <c r="TZJ44" s="46"/>
      <c r="TZK44" s="46"/>
      <c r="TZL44" s="46"/>
      <c r="TZM44" s="46"/>
      <c r="TZN44" s="46"/>
      <c r="TZO44" s="46"/>
      <c r="TZP44" s="46"/>
      <c r="TZQ44" s="46"/>
      <c r="TZR44" s="46"/>
      <c r="TZS44" s="46"/>
      <c r="TZT44" s="46"/>
      <c r="TZU44" s="46"/>
      <c r="TZV44" s="46"/>
      <c r="TZW44" s="46"/>
      <c r="TZX44" s="46"/>
      <c r="TZY44" s="46"/>
      <c r="TZZ44" s="46"/>
      <c r="UAA44" s="46"/>
      <c r="UAB44" s="46"/>
      <c r="UAC44" s="46"/>
      <c r="UAD44" s="46"/>
      <c r="UAE44" s="46"/>
      <c r="UAF44" s="46"/>
      <c r="UAG44" s="46"/>
      <c r="UAH44" s="46"/>
      <c r="UAI44" s="46"/>
      <c r="UAJ44" s="46"/>
      <c r="UAK44" s="46"/>
      <c r="UAL44" s="46"/>
      <c r="UAM44" s="46"/>
      <c r="UAN44" s="46"/>
      <c r="UAO44" s="46"/>
      <c r="UAP44" s="46"/>
      <c r="UAQ44" s="46"/>
      <c r="UAR44" s="46"/>
      <c r="UAS44" s="46"/>
      <c r="UAT44" s="46"/>
      <c r="UAU44" s="46"/>
      <c r="UAV44" s="46"/>
      <c r="UAW44" s="46"/>
      <c r="UAX44" s="46"/>
      <c r="UAY44" s="46"/>
      <c r="UAZ44" s="46"/>
      <c r="UBA44" s="46"/>
      <c r="UBB44" s="46"/>
      <c r="UBC44" s="46"/>
      <c r="UBD44" s="46"/>
      <c r="UBE44" s="46"/>
      <c r="UBF44" s="46"/>
      <c r="UBG44" s="46"/>
      <c r="UBH44" s="46"/>
      <c r="UBI44" s="46"/>
      <c r="UBJ44" s="46"/>
      <c r="UBK44" s="46"/>
      <c r="UBL44" s="46"/>
      <c r="UBM44" s="46"/>
      <c r="UBN44" s="46"/>
      <c r="UBO44" s="46"/>
      <c r="UBP44" s="46"/>
      <c r="UBQ44" s="46"/>
      <c r="UBR44" s="46"/>
      <c r="UBS44" s="46"/>
      <c r="UBT44" s="46"/>
      <c r="UBU44" s="46"/>
      <c r="UBV44" s="46"/>
      <c r="UBW44" s="46"/>
      <c r="UBX44" s="46"/>
      <c r="UBY44" s="46"/>
      <c r="UBZ44" s="46"/>
      <c r="UCA44" s="46"/>
      <c r="UCB44" s="46"/>
      <c r="UCC44" s="46"/>
      <c r="UCD44" s="46"/>
      <c r="UCE44" s="46"/>
      <c r="UCF44" s="46"/>
      <c r="UCG44" s="46"/>
      <c r="UCH44" s="46"/>
      <c r="UCI44" s="46"/>
      <c r="UCJ44" s="46"/>
      <c r="UCK44" s="46"/>
      <c r="UCL44" s="46"/>
      <c r="UCM44" s="46"/>
      <c r="UCN44" s="46"/>
      <c r="UCO44" s="46"/>
      <c r="UCP44" s="46"/>
      <c r="UCQ44" s="46"/>
      <c r="UCR44" s="46"/>
      <c r="UCS44" s="46"/>
      <c r="UCT44" s="46"/>
      <c r="UCU44" s="46"/>
      <c r="UCV44" s="46"/>
      <c r="UCW44" s="46"/>
      <c r="UCX44" s="46"/>
      <c r="UCY44" s="46"/>
      <c r="UCZ44" s="46"/>
      <c r="UDA44" s="46"/>
      <c r="UDB44" s="46"/>
      <c r="UDC44" s="46"/>
      <c r="UDD44" s="46"/>
      <c r="UDE44" s="46"/>
      <c r="UDF44" s="46"/>
      <c r="UDG44" s="46"/>
      <c r="UDH44" s="46"/>
      <c r="UDI44" s="46"/>
      <c r="UDJ44" s="46"/>
      <c r="UDK44" s="46"/>
      <c r="UDL44" s="46"/>
      <c r="UDM44" s="46"/>
      <c r="UDN44" s="46"/>
      <c r="UDO44" s="46"/>
      <c r="UDP44" s="46"/>
      <c r="UDQ44" s="46"/>
      <c r="UDR44" s="46"/>
      <c r="UDS44" s="46"/>
      <c r="UDT44" s="46"/>
      <c r="UDU44" s="46"/>
      <c r="UDV44" s="46"/>
      <c r="UDW44" s="46"/>
      <c r="UDX44" s="46"/>
      <c r="UDY44" s="46"/>
      <c r="UDZ44" s="46"/>
      <c r="UEA44" s="46"/>
      <c r="UEB44" s="46"/>
      <c r="UEC44" s="46"/>
      <c r="UED44" s="46"/>
      <c r="UEE44" s="46"/>
      <c r="UEF44" s="46"/>
      <c r="UEG44" s="46"/>
      <c r="UEH44" s="46"/>
      <c r="UEI44" s="46"/>
      <c r="UEJ44" s="46"/>
      <c r="UEK44" s="46"/>
      <c r="UEL44" s="46"/>
      <c r="UEM44" s="46"/>
      <c r="UEN44" s="46"/>
      <c r="UEO44" s="46"/>
      <c r="UEP44" s="46"/>
      <c r="UEQ44" s="46"/>
      <c r="UER44" s="46"/>
      <c r="UES44" s="46"/>
      <c r="UET44" s="46"/>
      <c r="UEU44" s="46"/>
      <c r="UEV44" s="46"/>
      <c r="UEW44" s="46"/>
      <c r="UEX44" s="46"/>
      <c r="UEY44" s="46"/>
      <c r="UEZ44" s="46"/>
      <c r="UFA44" s="46"/>
      <c r="UFB44" s="46"/>
      <c r="UFC44" s="46"/>
      <c r="UFD44" s="46"/>
      <c r="UFE44" s="46"/>
      <c r="UFF44" s="46"/>
      <c r="UFG44" s="46"/>
      <c r="UFH44" s="46"/>
      <c r="UFI44" s="46"/>
      <c r="UFJ44" s="46"/>
      <c r="UFK44" s="46"/>
      <c r="UFL44" s="46"/>
      <c r="UFM44" s="46"/>
      <c r="UFN44" s="46"/>
      <c r="UFO44" s="46"/>
      <c r="UFP44" s="46"/>
      <c r="UFQ44" s="46"/>
      <c r="UFR44" s="46"/>
      <c r="UFS44" s="46"/>
      <c r="UFT44" s="46"/>
      <c r="UFU44" s="46"/>
      <c r="UFV44" s="46"/>
      <c r="UFW44" s="46"/>
      <c r="UFX44" s="46"/>
      <c r="UFY44" s="46"/>
      <c r="UFZ44" s="46"/>
      <c r="UGA44" s="46"/>
      <c r="UGB44" s="46"/>
      <c r="UGC44" s="46"/>
      <c r="UGD44" s="46"/>
      <c r="UGE44" s="46"/>
      <c r="UGF44" s="46"/>
      <c r="UGG44" s="46"/>
      <c r="UGH44" s="46"/>
      <c r="UGI44" s="46"/>
      <c r="UGJ44" s="46"/>
      <c r="UGK44" s="46"/>
      <c r="UGL44" s="46"/>
      <c r="UGM44" s="46"/>
      <c r="UGN44" s="46"/>
      <c r="UGO44" s="46"/>
      <c r="UGP44" s="46"/>
      <c r="UGQ44" s="46"/>
      <c r="UGR44" s="46"/>
      <c r="UGS44" s="46"/>
      <c r="UGT44" s="46"/>
      <c r="UGU44" s="46"/>
      <c r="UGV44" s="46"/>
      <c r="UGW44" s="46"/>
      <c r="UGX44" s="46"/>
      <c r="UGY44" s="46"/>
      <c r="UGZ44" s="46"/>
      <c r="UHA44" s="46"/>
      <c r="UHB44" s="46"/>
      <c r="UHC44" s="46"/>
      <c r="UHD44" s="46"/>
      <c r="UHE44" s="46"/>
      <c r="UHF44" s="46"/>
      <c r="UHG44" s="46"/>
      <c r="UHH44" s="46"/>
      <c r="UHI44" s="46"/>
      <c r="UHJ44" s="46"/>
      <c r="UHK44" s="46"/>
      <c r="UHL44" s="46"/>
      <c r="UHM44" s="46"/>
      <c r="UHN44" s="46"/>
      <c r="UHO44" s="46"/>
      <c r="UHP44" s="46"/>
      <c r="UHQ44" s="46"/>
      <c r="UHR44" s="46"/>
      <c r="UHS44" s="46"/>
      <c r="UHT44" s="46"/>
      <c r="UHU44" s="46"/>
      <c r="UHV44" s="46"/>
      <c r="UHW44" s="46"/>
      <c r="UHX44" s="46"/>
      <c r="UHY44" s="46"/>
      <c r="UHZ44" s="46"/>
      <c r="UIA44" s="46"/>
      <c r="UIB44" s="46"/>
      <c r="UIC44" s="46"/>
      <c r="UID44" s="46"/>
      <c r="UIE44" s="46"/>
      <c r="UIF44" s="46"/>
      <c r="UIG44" s="46"/>
      <c r="UIH44" s="46"/>
      <c r="UII44" s="46"/>
      <c r="UIJ44" s="46"/>
      <c r="UIK44" s="46"/>
      <c r="UIL44" s="46"/>
      <c r="UIM44" s="46"/>
      <c r="UIN44" s="46"/>
      <c r="UIO44" s="46"/>
      <c r="UIP44" s="46"/>
      <c r="UIQ44" s="46"/>
      <c r="UIR44" s="46"/>
      <c r="UIS44" s="46"/>
      <c r="UIT44" s="46"/>
      <c r="UIU44" s="46"/>
      <c r="UIV44" s="46"/>
      <c r="UIW44" s="46"/>
      <c r="UIX44" s="46"/>
      <c r="UIY44" s="46"/>
      <c r="UIZ44" s="46"/>
      <c r="UJA44" s="46"/>
      <c r="UJB44" s="46"/>
      <c r="UJC44" s="46"/>
      <c r="UJD44" s="46"/>
      <c r="UJE44" s="46"/>
      <c r="UJF44" s="46"/>
      <c r="UJG44" s="46"/>
      <c r="UJH44" s="46"/>
      <c r="UJI44" s="46"/>
      <c r="UJJ44" s="46"/>
      <c r="UJK44" s="46"/>
      <c r="UJL44" s="46"/>
      <c r="UJM44" s="46"/>
      <c r="UJN44" s="46"/>
      <c r="UJO44" s="46"/>
      <c r="UJP44" s="46"/>
      <c r="UJQ44" s="46"/>
      <c r="UJR44" s="46"/>
      <c r="UJS44" s="46"/>
      <c r="UJT44" s="46"/>
      <c r="UJU44" s="46"/>
      <c r="UJV44" s="46"/>
      <c r="UJW44" s="46"/>
      <c r="UJX44" s="46"/>
      <c r="UJY44" s="46"/>
      <c r="UJZ44" s="46"/>
      <c r="UKA44" s="46"/>
      <c r="UKB44" s="46"/>
      <c r="UKC44" s="46"/>
      <c r="UKD44" s="46"/>
      <c r="UKE44" s="46"/>
      <c r="UKF44" s="46"/>
      <c r="UKG44" s="46"/>
      <c r="UKH44" s="46"/>
      <c r="UKI44" s="46"/>
      <c r="UKJ44" s="46"/>
      <c r="UKK44" s="46"/>
      <c r="UKL44" s="46"/>
      <c r="UKM44" s="46"/>
      <c r="UKN44" s="46"/>
      <c r="UKO44" s="46"/>
      <c r="UKP44" s="46"/>
      <c r="UKQ44" s="46"/>
      <c r="UKR44" s="46"/>
      <c r="UKS44" s="46"/>
      <c r="UKT44" s="46"/>
      <c r="UKU44" s="46"/>
      <c r="UKV44" s="46"/>
      <c r="UKW44" s="46"/>
      <c r="UKX44" s="46"/>
      <c r="UKY44" s="46"/>
      <c r="UKZ44" s="46"/>
      <c r="ULA44" s="46"/>
      <c r="ULB44" s="46"/>
      <c r="ULC44" s="46"/>
      <c r="ULD44" s="46"/>
      <c r="ULE44" s="46"/>
      <c r="ULF44" s="46"/>
      <c r="ULG44" s="46"/>
      <c r="ULH44" s="46"/>
      <c r="ULI44" s="46"/>
      <c r="ULJ44" s="46"/>
      <c r="ULK44" s="46"/>
      <c r="ULL44" s="46"/>
      <c r="ULM44" s="46"/>
      <c r="ULN44" s="46"/>
      <c r="ULO44" s="46"/>
      <c r="ULP44" s="46"/>
      <c r="ULQ44" s="46"/>
      <c r="ULR44" s="46"/>
      <c r="ULS44" s="46"/>
      <c r="ULT44" s="46"/>
      <c r="ULU44" s="46"/>
      <c r="ULV44" s="46"/>
      <c r="ULW44" s="46"/>
      <c r="ULX44" s="46"/>
      <c r="ULY44" s="46"/>
      <c r="ULZ44" s="46"/>
      <c r="UMA44" s="46"/>
      <c r="UMB44" s="46"/>
      <c r="UMC44" s="46"/>
      <c r="UMD44" s="46"/>
      <c r="UME44" s="46"/>
      <c r="UMF44" s="46"/>
      <c r="UMG44" s="46"/>
      <c r="UMH44" s="46"/>
      <c r="UMI44" s="46"/>
      <c r="UMJ44" s="46"/>
      <c r="UMK44" s="46"/>
      <c r="UML44" s="46"/>
      <c r="UMM44" s="46"/>
      <c r="UMN44" s="46"/>
      <c r="UMO44" s="46"/>
      <c r="UMP44" s="46"/>
      <c r="UMQ44" s="46"/>
      <c r="UMR44" s="46"/>
      <c r="UMS44" s="46"/>
      <c r="UMT44" s="46"/>
      <c r="UMU44" s="46"/>
      <c r="UMV44" s="46"/>
      <c r="UMW44" s="46"/>
      <c r="UMX44" s="46"/>
      <c r="UMY44" s="46"/>
      <c r="UMZ44" s="46"/>
      <c r="UNA44" s="46"/>
      <c r="UNB44" s="46"/>
      <c r="UNC44" s="46"/>
      <c r="UND44" s="46"/>
      <c r="UNE44" s="46"/>
      <c r="UNF44" s="46"/>
      <c r="UNG44" s="46"/>
      <c r="UNH44" s="46"/>
      <c r="UNI44" s="46"/>
      <c r="UNJ44" s="46"/>
      <c r="UNK44" s="46"/>
      <c r="UNL44" s="46"/>
      <c r="UNM44" s="46"/>
      <c r="UNN44" s="46"/>
      <c r="UNO44" s="46"/>
      <c r="UNP44" s="46"/>
      <c r="UNQ44" s="46"/>
      <c r="UNR44" s="46"/>
      <c r="UNS44" s="46"/>
      <c r="UNT44" s="46"/>
      <c r="UNU44" s="46"/>
      <c r="UNV44" s="46"/>
      <c r="UNW44" s="46"/>
      <c r="UNX44" s="46"/>
      <c r="UNY44" s="46"/>
      <c r="UNZ44" s="46"/>
      <c r="UOA44" s="46"/>
      <c r="UOB44" s="46"/>
      <c r="UOC44" s="46"/>
      <c r="UOD44" s="46"/>
      <c r="UOE44" s="46"/>
      <c r="UOF44" s="46"/>
      <c r="UOG44" s="46"/>
      <c r="UOH44" s="46"/>
      <c r="UOI44" s="46"/>
      <c r="UOJ44" s="46"/>
      <c r="UOK44" s="46"/>
      <c r="UOL44" s="46"/>
      <c r="UOM44" s="46"/>
      <c r="UON44" s="46"/>
      <c r="UOO44" s="46"/>
      <c r="UOP44" s="46"/>
      <c r="UOQ44" s="46"/>
      <c r="UOR44" s="46"/>
      <c r="UOS44" s="46"/>
      <c r="UOT44" s="46"/>
      <c r="UOU44" s="46"/>
      <c r="UOV44" s="46"/>
      <c r="UOW44" s="46"/>
      <c r="UOX44" s="46"/>
      <c r="UOY44" s="46"/>
      <c r="UOZ44" s="46"/>
      <c r="UPA44" s="46"/>
      <c r="UPB44" s="46"/>
      <c r="UPC44" s="46"/>
      <c r="UPD44" s="46"/>
      <c r="UPE44" s="46"/>
      <c r="UPF44" s="46"/>
      <c r="UPG44" s="46"/>
      <c r="UPH44" s="46"/>
      <c r="UPI44" s="46"/>
      <c r="UPJ44" s="46"/>
      <c r="UPK44" s="46"/>
      <c r="UPL44" s="46"/>
      <c r="UPM44" s="46"/>
      <c r="UPN44" s="46"/>
      <c r="UPO44" s="46"/>
      <c r="UPP44" s="46"/>
      <c r="UPQ44" s="46"/>
      <c r="UPR44" s="46"/>
      <c r="UPS44" s="46"/>
      <c r="UPT44" s="46"/>
      <c r="UPU44" s="46"/>
      <c r="UPV44" s="46"/>
      <c r="UPW44" s="46"/>
      <c r="UPX44" s="46"/>
      <c r="UPY44" s="46"/>
      <c r="UPZ44" s="46"/>
      <c r="UQA44" s="46"/>
      <c r="UQB44" s="46"/>
      <c r="UQC44" s="46"/>
      <c r="UQD44" s="46"/>
      <c r="UQE44" s="46"/>
      <c r="UQF44" s="46"/>
      <c r="UQG44" s="46"/>
      <c r="UQH44" s="46"/>
      <c r="UQI44" s="46"/>
      <c r="UQJ44" s="46"/>
      <c r="UQK44" s="46"/>
      <c r="UQL44" s="46"/>
      <c r="UQM44" s="46"/>
      <c r="UQN44" s="46"/>
      <c r="UQO44" s="46"/>
      <c r="UQP44" s="46"/>
      <c r="UQQ44" s="46"/>
      <c r="UQR44" s="46"/>
      <c r="UQS44" s="46"/>
      <c r="UQT44" s="46"/>
      <c r="UQU44" s="46"/>
      <c r="UQV44" s="46"/>
      <c r="UQW44" s="46"/>
      <c r="UQX44" s="46"/>
      <c r="UQY44" s="46"/>
      <c r="UQZ44" s="46"/>
      <c r="URA44" s="46"/>
      <c r="URB44" s="46"/>
      <c r="URC44" s="46"/>
      <c r="URD44" s="46"/>
      <c r="URE44" s="46"/>
      <c r="URF44" s="46"/>
      <c r="URG44" s="46"/>
      <c r="URH44" s="46"/>
      <c r="URI44" s="46"/>
      <c r="URJ44" s="46"/>
      <c r="URK44" s="46"/>
      <c r="URL44" s="46"/>
      <c r="URM44" s="46"/>
      <c r="URN44" s="46"/>
      <c r="URO44" s="46"/>
      <c r="URP44" s="46"/>
      <c r="URQ44" s="46"/>
      <c r="URR44" s="46"/>
      <c r="URS44" s="46"/>
      <c r="URT44" s="46"/>
      <c r="URU44" s="46"/>
      <c r="URV44" s="46"/>
      <c r="URW44" s="46"/>
      <c r="URX44" s="46"/>
      <c r="URY44" s="46"/>
      <c r="URZ44" s="46"/>
      <c r="USA44" s="46"/>
      <c r="USB44" s="46"/>
      <c r="USC44" s="46"/>
      <c r="USD44" s="46"/>
      <c r="USE44" s="46"/>
      <c r="USF44" s="46"/>
      <c r="USG44" s="46"/>
      <c r="USH44" s="46"/>
      <c r="USI44" s="46"/>
      <c r="USJ44" s="46"/>
      <c r="USK44" s="46"/>
      <c r="USL44" s="46"/>
      <c r="USM44" s="46"/>
      <c r="USN44" s="46"/>
      <c r="USO44" s="46"/>
      <c r="USP44" s="46"/>
      <c r="USQ44" s="46"/>
      <c r="USR44" s="46"/>
      <c r="USS44" s="46"/>
      <c r="UST44" s="46"/>
      <c r="USU44" s="46"/>
      <c r="USV44" s="46"/>
      <c r="USW44" s="46"/>
      <c r="USX44" s="46"/>
      <c r="USY44" s="46"/>
      <c r="USZ44" s="46"/>
      <c r="UTA44" s="46"/>
      <c r="UTB44" s="46"/>
      <c r="UTC44" s="46"/>
      <c r="UTD44" s="46"/>
      <c r="UTE44" s="46"/>
      <c r="UTF44" s="46"/>
      <c r="UTG44" s="46"/>
      <c r="UTH44" s="46"/>
      <c r="UTI44" s="46"/>
      <c r="UTJ44" s="46"/>
      <c r="UTK44" s="46"/>
      <c r="UTL44" s="46"/>
      <c r="UTM44" s="46"/>
      <c r="UTN44" s="46"/>
      <c r="UTO44" s="46"/>
      <c r="UTP44" s="46"/>
      <c r="UTQ44" s="46"/>
      <c r="UTR44" s="46"/>
      <c r="UTS44" s="46"/>
      <c r="UTT44" s="46"/>
      <c r="UTU44" s="46"/>
      <c r="UTV44" s="46"/>
      <c r="UTW44" s="46"/>
      <c r="UTX44" s="46"/>
      <c r="UTY44" s="46"/>
      <c r="UTZ44" s="46"/>
      <c r="UUA44" s="46"/>
      <c r="UUB44" s="46"/>
      <c r="UUC44" s="46"/>
      <c r="UUD44" s="46"/>
      <c r="UUE44" s="46"/>
      <c r="UUF44" s="46"/>
      <c r="UUG44" s="46"/>
      <c r="UUH44" s="46"/>
      <c r="UUI44" s="46"/>
      <c r="UUJ44" s="46"/>
      <c r="UUK44" s="46"/>
      <c r="UUL44" s="46"/>
      <c r="UUM44" s="46"/>
      <c r="UUN44" s="46"/>
      <c r="UUO44" s="46"/>
      <c r="UUP44" s="46"/>
      <c r="UUQ44" s="46"/>
      <c r="UUR44" s="46"/>
      <c r="UUS44" s="46"/>
      <c r="UUT44" s="46"/>
      <c r="UUU44" s="46"/>
      <c r="UUV44" s="46"/>
      <c r="UUW44" s="46"/>
      <c r="UUX44" s="46"/>
      <c r="UUY44" s="46"/>
      <c r="UUZ44" s="46"/>
      <c r="UVA44" s="46"/>
      <c r="UVB44" s="46"/>
      <c r="UVC44" s="46"/>
      <c r="UVD44" s="46"/>
      <c r="UVE44" s="46"/>
      <c r="UVF44" s="46"/>
      <c r="UVG44" s="46"/>
      <c r="UVH44" s="46"/>
      <c r="UVI44" s="46"/>
      <c r="UVJ44" s="46"/>
      <c r="UVK44" s="46"/>
      <c r="UVL44" s="46"/>
      <c r="UVM44" s="46"/>
      <c r="UVN44" s="46"/>
      <c r="UVO44" s="46"/>
      <c r="UVP44" s="46"/>
      <c r="UVQ44" s="46"/>
      <c r="UVR44" s="46"/>
      <c r="UVS44" s="46"/>
      <c r="UVT44" s="46"/>
      <c r="UVU44" s="46"/>
      <c r="UVV44" s="46"/>
      <c r="UVW44" s="46"/>
      <c r="UVX44" s="46"/>
      <c r="UVY44" s="46"/>
      <c r="UVZ44" s="46"/>
      <c r="UWA44" s="46"/>
      <c r="UWB44" s="46"/>
      <c r="UWC44" s="46"/>
      <c r="UWD44" s="46"/>
      <c r="UWE44" s="46"/>
      <c r="UWF44" s="46"/>
      <c r="UWG44" s="46"/>
      <c r="UWH44" s="46"/>
      <c r="UWI44" s="46"/>
      <c r="UWJ44" s="46"/>
      <c r="UWK44" s="46"/>
      <c r="UWL44" s="46"/>
      <c r="UWM44" s="46"/>
      <c r="UWN44" s="46"/>
      <c r="UWO44" s="46"/>
      <c r="UWP44" s="46"/>
      <c r="UWQ44" s="46"/>
      <c r="UWR44" s="46"/>
      <c r="UWS44" s="46"/>
      <c r="UWT44" s="46"/>
      <c r="UWU44" s="46"/>
      <c r="UWV44" s="46"/>
      <c r="UWW44" s="46"/>
      <c r="UWX44" s="46"/>
      <c r="UWY44" s="46"/>
      <c r="UWZ44" s="46"/>
      <c r="UXA44" s="46"/>
      <c r="UXB44" s="46"/>
      <c r="UXC44" s="46"/>
      <c r="UXD44" s="46"/>
      <c r="UXE44" s="46"/>
      <c r="UXF44" s="46"/>
      <c r="UXG44" s="46"/>
      <c r="UXH44" s="46"/>
      <c r="UXI44" s="46"/>
      <c r="UXJ44" s="46"/>
      <c r="UXK44" s="46"/>
      <c r="UXL44" s="46"/>
      <c r="UXM44" s="46"/>
      <c r="UXN44" s="46"/>
      <c r="UXO44" s="46"/>
      <c r="UXP44" s="46"/>
      <c r="UXQ44" s="46"/>
      <c r="UXR44" s="46"/>
      <c r="UXS44" s="46"/>
      <c r="UXT44" s="46"/>
      <c r="UXU44" s="46"/>
      <c r="UXV44" s="46"/>
      <c r="UXW44" s="46"/>
      <c r="UXX44" s="46"/>
      <c r="UXY44" s="46"/>
      <c r="UXZ44" s="46"/>
      <c r="UYA44" s="46"/>
      <c r="UYB44" s="46"/>
      <c r="UYC44" s="46"/>
      <c r="UYD44" s="46"/>
      <c r="UYE44" s="46"/>
      <c r="UYF44" s="46"/>
      <c r="UYG44" s="46"/>
      <c r="UYH44" s="46"/>
      <c r="UYI44" s="46"/>
      <c r="UYJ44" s="46"/>
      <c r="UYK44" s="46"/>
      <c r="UYL44" s="46"/>
      <c r="UYM44" s="46"/>
      <c r="UYN44" s="46"/>
      <c r="UYO44" s="46"/>
      <c r="UYP44" s="46"/>
      <c r="UYQ44" s="46"/>
      <c r="UYR44" s="46"/>
      <c r="UYS44" s="46"/>
      <c r="UYT44" s="46"/>
      <c r="UYU44" s="46"/>
      <c r="UYV44" s="46"/>
      <c r="UYW44" s="46"/>
      <c r="UYX44" s="46"/>
      <c r="UYY44" s="46"/>
      <c r="UYZ44" s="46"/>
      <c r="UZA44" s="46"/>
      <c r="UZB44" s="46"/>
      <c r="UZC44" s="46"/>
      <c r="UZD44" s="46"/>
      <c r="UZE44" s="46"/>
      <c r="UZF44" s="46"/>
      <c r="UZG44" s="46"/>
      <c r="UZH44" s="46"/>
      <c r="UZI44" s="46"/>
      <c r="UZJ44" s="46"/>
      <c r="UZK44" s="46"/>
      <c r="UZL44" s="46"/>
      <c r="UZM44" s="46"/>
      <c r="UZN44" s="46"/>
      <c r="UZO44" s="46"/>
      <c r="UZP44" s="46"/>
      <c r="UZQ44" s="46"/>
      <c r="UZR44" s="46"/>
      <c r="UZS44" s="46"/>
      <c r="UZT44" s="46"/>
      <c r="UZU44" s="46"/>
      <c r="UZV44" s="46"/>
      <c r="UZW44" s="46"/>
      <c r="UZX44" s="46"/>
      <c r="UZY44" s="46"/>
      <c r="UZZ44" s="46"/>
      <c r="VAA44" s="46"/>
      <c r="VAB44" s="46"/>
      <c r="VAC44" s="46"/>
      <c r="VAD44" s="46"/>
      <c r="VAE44" s="46"/>
      <c r="VAF44" s="46"/>
      <c r="VAG44" s="46"/>
      <c r="VAH44" s="46"/>
      <c r="VAI44" s="46"/>
      <c r="VAJ44" s="46"/>
      <c r="VAK44" s="46"/>
      <c r="VAL44" s="46"/>
      <c r="VAM44" s="46"/>
      <c r="VAN44" s="46"/>
      <c r="VAO44" s="46"/>
      <c r="VAP44" s="46"/>
      <c r="VAQ44" s="46"/>
      <c r="VAR44" s="46"/>
      <c r="VAS44" s="46"/>
      <c r="VAT44" s="46"/>
      <c r="VAU44" s="46"/>
      <c r="VAV44" s="46"/>
      <c r="VAW44" s="46"/>
      <c r="VAX44" s="46"/>
      <c r="VAY44" s="46"/>
      <c r="VAZ44" s="46"/>
      <c r="VBA44" s="46"/>
      <c r="VBB44" s="46"/>
      <c r="VBC44" s="46"/>
      <c r="VBD44" s="46"/>
      <c r="VBE44" s="46"/>
      <c r="VBF44" s="46"/>
      <c r="VBG44" s="46"/>
      <c r="VBH44" s="46"/>
      <c r="VBI44" s="46"/>
      <c r="VBJ44" s="46"/>
      <c r="VBK44" s="46"/>
      <c r="VBL44" s="46"/>
      <c r="VBM44" s="46"/>
      <c r="VBN44" s="46"/>
      <c r="VBO44" s="46"/>
      <c r="VBP44" s="46"/>
      <c r="VBQ44" s="46"/>
      <c r="VBR44" s="46"/>
      <c r="VBS44" s="46"/>
      <c r="VBT44" s="46"/>
      <c r="VBU44" s="46"/>
      <c r="VBV44" s="46"/>
      <c r="VBW44" s="46"/>
      <c r="VBX44" s="46"/>
      <c r="VBY44" s="46"/>
      <c r="VBZ44" s="46"/>
      <c r="VCA44" s="46"/>
      <c r="VCB44" s="46"/>
      <c r="VCC44" s="46"/>
      <c r="VCD44" s="46"/>
      <c r="VCE44" s="46"/>
      <c r="VCF44" s="46"/>
      <c r="VCG44" s="46"/>
      <c r="VCH44" s="46"/>
      <c r="VCI44" s="46"/>
      <c r="VCJ44" s="46"/>
      <c r="VCK44" s="46"/>
      <c r="VCL44" s="46"/>
      <c r="VCM44" s="46"/>
      <c r="VCN44" s="46"/>
      <c r="VCO44" s="46"/>
      <c r="VCP44" s="46"/>
      <c r="VCQ44" s="46"/>
      <c r="VCR44" s="46"/>
      <c r="VCS44" s="46"/>
      <c r="VCT44" s="46"/>
      <c r="VCU44" s="46"/>
      <c r="VCV44" s="46"/>
      <c r="VCW44" s="46"/>
      <c r="VCX44" s="46"/>
      <c r="VCY44" s="46"/>
      <c r="VCZ44" s="46"/>
      <c r="VDA44" s="46"/>
      <c r="VDB44" s="46"/>
      <c r="VDC44" s="46"/>
      <c r="VDD44" s="46"/>
      <c r="VDE44" s="46"/>
      <c r="VDF44" s="46"/>
      <c r="VDG44" s="46"/>
      <c r="VDH44" s="46"/>
      <c r="VDI44" s="46"/>
      <c r="VDJ44" s="46"/>
      <c r="VDK44" s="46"/>
      <c r="VDL44" s="46"/>
      <c r="VDM44" s="46"/>
      <c r="VDN44" s="46"/>
      <c r="VDO44" s="46"/>
      <c r="VDP44" s="46"/>
      <c r="VDQ44" s="46"/>
      <c r="VDR44" s="46"/>
      <c r="VDS44" s="46"/>
      <c r="VDT44" s="46"/>
      <c r="VDU44" s="46"/>
      <c r="VDV44" s="46"/>
      <c r="VDW44" s="46"/>
      <c r="VDX44" s="46"/>
      <c r="VDY44" s="46"/>
      <c r="VDZ44" s="46"/>
      <c r="VEA44" s="46"/>
      <c r="VEB44" s="46"/>
      <c r="VEC44" s="46"/>
      <c r="VED44" s="46"/>
      <c r="VEE44" s="46"/>
      <c r="VEF44" s="46"/>
      <c r="VEG44" s="46"/>
      <c r="VEH44" s="46"/>
      <c r="VEI44" s="46"/>
      <c r="VEJ44" s="46"/>
      <c r="VEK44" s="46"/>
      <c r="VEL44" s="46"/>
      <c r="VEM44" s="46"/>
      <c r="VEN44" s="46"/>
      <c r="VEO44" s="46"/>
      <c r="VEP44" s="46"/>
      <c r="VEQ44" s="46"/>
      <c r="VER44" s="46"/>
      <c r="VES44" s="46"/>
      <c r="VET44" s="46"/>
      <c r="VEU44" s="46"/>
      <c r="VEV44" s="46"/>
      <c r="VEW44" s="46"/>
      <c r="VEX44" s="46"/>
      <c r="VEY44" s="46"/>
      <c r="VEZ44" s="46"/>
      <c r="VFA44" s="46"/>
      <c r="VFB44" s="46"/>
      <c r="VFC44" s="46"/>
      <c r="VFD44" s="46"/>
      <c r="VFE44" s="46"/>
      <c r="VFF44" s="46"/>
      <c r="VFG44" s="46"/>
      <c r="VFH44" s="46"/>
      <c r="VFI44" s="46"/>
      <c r="VFJ44" s="46"/>
      <c r="VFK44" s="46"/>
      <c r="VFL44" s="46"/>
      <c r="VFM44" s="46"/>
      <c r="VFN44" s="46"/>
      <c r="VFO44" s="46"/>
      <c r="VFP44" s="46"/>
      <c r="VFQ44" s="46"/>
      <c r="VFR44" s="46"/>
      <c r="VFS44" s="46"/>
      <c r="VFT44" s="46"/>
      <c r="VFU44" s="46"/>
      <c r="VFV44" s="46"/>
      <c r="VFW44" s="46"/>
      <c r="VFX44" s="46"/>
      <c r="VFY44" s="46"/>
      <c r="VFZ44" s="46"/>
      <c r="VGA44" s="46"/>
      <c r="VGB44" s="46"/>
      <c r="VGC44" s="46"/>
      <c r="VGD44" s="46"/>
      <c r="VGE44" s="46"/>
      <c r="VGF44" s="46"/>
      <c r="VGG44" s="46"/>
      <c r="VGH44" s="46"/>
      <c r="VGI44" s="46"/>
      <c r="VGJ44" s="46"/>
      <c r="VGK44" s="46"/>
      <c r="VGL44" s="46"/>
      <c r="VGM44" s="46"/>
      <c r="VGN44" s="46"/>
      <c r="VGO44" s="46"/>
      <c r="VGP44" s="46"/>
      <c r="VGQ44" s="46"/>
      <c r="VGR44" s="46"/>
      <c r="VGS44" s="46"/>
      <c r="VGT44" s="46"/>
      <c r="VGU44" s="46"/>
      <c r="VGV44" s="46"/>
      <c r="VGW44" s="46"/>
      <c r="VGX44" s="46"/>
      <c r="VGY44" s="46"/>
      <c r="VGZ44" s="46"/>
      <c r="VHA44" s="46"/>
      <c r="VHB44" s="46"/>
      <c r="VHC44" s="46"/>
      <c r="VHD44" s="46"/>
      <c r="VHE44" s="46"/>
      <c r="VHF44" s="46"/>
      <c r="VHG44" s="46"/>
      <c r="VHH44" s="46"/>
      <c r="VHI44" s="46"/>
      <c r="VHJ44" s="46"/>
      <c r="VHK44" s="46"/>
      <c r="VHL44" s="46"/>
      <c r="VHM44" s="46"/>
      <c r="VHN44" s="46"/>
      <c r="VHO44" s="46"/>
      <c r="VHP44" s="46"/>
      <c r="VHQ44" s="46"/>
      <c r="VHR44" s="46"/>
      <c r="VHS44" s="46"/>
      <c r="VHT44" s="46"/>
      <c r="VHU44" s="46"/>
      <c r="VHV44" s="46"/>
      <c r="VHW44" s="46"/>
      <c r="VHX44" s="46"/>
      <c r="VHY44" s="46"/>
      <c r="VHZ44" s="46"/>
      <c r="VIA44" s="46"/>
      <c r="VIB44" s="46"/>
      <c r="VIC44" s="46"/>
      <c r="VID44" s="46"/>
      <c r="VIE44" s="46"/>
      <c r="VIF44" s="46"/>
      <c r="VIG44" s="46"/>
      <c r="VIH44" s="46"/>
      <c r="VII44" s="46"/>
      <c r="VIJ44" s="46"/>
      <c r="VIK44" s="46"/>
      <c r="VIL44" s="46"/>
      <c r="VIM44" s="46"/>
      <c r="VIN44" s="46"/>
      <c r="VIO44" s="46"/>
      <c r="VIP44" s="46"/>
      <c r="VIQ44" s="46"/>
      <c r="VIR44" s="46"/>
      <c r="VIS44" s="46"/>
      <c r="VIT44" s="46"/>
      <c r="VIU44" s="46"/>
      <c r="VIV44" s="46"/>
      <c r="VIW44" s="46"/>
      <c r="VIX44" s="46"/>
      <c r="VIY44" s="46"/>
      <c r="VIZ44" s="46"/>
      <c r="VJA44" s="46"/>
      <c r="VJB44" s="46"/>
      <c r="VJC44" s="46"/>
      <c r="VJD44" s="46"/>
      <c r="VJE44" s="46"/>
      <c r="VJF44" s="46"/>
      <c r="VJG44" s="46"/>
      <c r="VJH44" s="46"/>
      <c r="VJI44" s="46"/>
      <c r="VJJ44" s="46"/>
      <c r="VJK44" s="46"/>
      <c r="VJL44" s="46"/>
      <c r="VJM44" s="46"/>
      <c r="VJN44" s="46"/>
      <c r="VJO44" s="46"/>
      <c r="VJP44" s="46"/>
      <c r="VJQ44" s="46"/>
      <c r="VJR44" s="46"/>
      <c r="VJS44" s="46"/>
      <c r="VJT44" s="46"/>
      <c r="VJU44" s="46"/>
      <c r="VJV44" s="46"/>
      <c r="VJW44" s="46"/>
      <c r="VJX44" s="46"/>
      <c r="VJY44" s="46"/>
      <c r="VJZ44" s="46"/>
      <c r="VKA44" s="46"/>
      <c r="VKB44" s="46"/>
      <c r="VKC44" s="46"/>
      <c r="VKD44" s="46"/>
      <c r="VKE44" s="46"/>
      <c r="VKF44" s="46"/>
      <c r="VKG44" s="46"/>
      <c r="VKH44" s="46"/>
      <c r="VKI44" s="46"/>
      <c r="VKJ44" s="46"/>
      <c r="VKK44" s="46"/>
      <c r="VKL44" s="46"/>
      <c r="VKM44" s="46"/>
      <c r="VKN44" s="46"/>
      <c r="VKO44" s="46"/>
      <c r="VKP44" s="46"/>
      <c r="VKQ44" s="46"/>
      <c r="VKR44" s="46"/>
      <c r="VKS44" s="46"/>
      <c r="VKT44" s="46"/>
      <c r="VKU44" s="46"/>
      <c r="VKV44" s="46"/>
      <c r="VKW44" s="46"/>
      <c r="VKX44" s="46"/>
      <c r="VKY44" s="46"/>
      <c r="VKZ44" s="46"/>
      <c r="VLA44" s="46"/>
      <c r="VLB44" s="46"/>
      <c r="VLC44" s="46"/>
      <c r="VLD44" s="46"/>
      <c r="VLE44" s="46"/>
      <c r="VLF44" s="46"/>
      <c r="VLG44" s="46"/>
      <c r="VLH44" s="46"/>
      <c r="VLI44" s="46"/>
      <c r="VLJ44" s="46"/>
      <c r="VLK44" s="46"/>
      <c r="VLL44" s="46"/>
      <c r="VLM44" s="46"/>
      <c r="VLN44" s="46"/>
      <c r="VLO44" s="46"/>
      <c r="VLP44" s="46"/>
      <c r="VLQ44" s="46"/>
      <c r="VLR44" s="46"/>
      <c r="VLS44" s="46"/>
      <c r="VLT44" s="46"/>
      <c r="VLU44" s="46"/>
      <c r="VLV44" s="46"/>
      <c r="VLW44" s="46"/>
      <c r="VLX44" s="46"/>
      <c r="VLY44" s="46"/>
      <c r="VLZ44" s="46"/>
      <c r="VMA44" s="46"/>
      <c r="VMB44" s="46"/>
      <c r="VMC44" s="46"/>
      <c r="VMD44" s="46"/>
      <c r="VME44" s="46"/>
      <c r="VMF44" s="46"/>
      <c r="VMG44" s="46"/>
      <c r="VMH44" s="46"/>
      <c r="VMI44" s="46"/>
      <c r="VMJ44" s="46"/>
      <c r="VMK44" s="46"/>
      <c r="VML44" s="46"/>
      <c r="VMM44" s="46"/>
      <c r="VMN44" s="46"/>
      <c r="VMO44" s="46"/>
      <c r="VMP44" s="46"/>
      <c r="VMQ44" s="46"/>
      <c r="VMR44" s="46"/>
      <c r="VMS44" s="46"/>
      <c r="VMT44" s="46"/>
      <c r="VMU44" s="46"/>
      <c r="VMV44" s="46"/>
      <c r="VMW44" s="46"/>
      <c r="VMX44" s="46"/>
      <c r="VMY44" s="46"/>
      <c r="VMZ44" s="46"/>
      <c r="VNA44" s="46"/>
      <c r="VNB44" s="46"/>
      <c r="VNC44" s="46"/>
      <c r="VND44" s="46"/>
      <c r="VNE44" s="46"/>
      <c r="VNF44" s="46"/>
      <c r="VNG44" s="46"/>
      <c r="VNH44" s="46"/>
      <c r="VNI44" s="46"/>
      <c r="VNJ44" s="46"/>
      <c r="VNK44" s="46"/>
      <c r="VNL44" s="46"/>
      <c r="VNM44" s="46"/>
      <c r="VNN44" s="46"/>
      <c r="VNO44" s="46"/>
      <c r="VNP44" s="46"/>
      <c r="VNQ44" s="46"/>
      <c r="VNR44" s="46"/>
      <c r="VNS44" s="46"/>
      <c r="VNT44" s="46"/>
      <c r="VNU44" s="46"/>
      <c r="VNV44" s="46"/>
      <c r="VNW44" s="46"/>
      <c r="VNX44" s="46"/>
      <c r="VNY44" s="46"/>
      <c r="VNZ44" s="46"/>
      <c r="VOA44" s="46"/>
      <c r="VOB44" s="46"/>
      <c r="VOC44" s="46"/>
      <c r="VOD44" s="46"/>
      <c r="VOE44" s="46"/>
      <c r="VOF44" s="46"/>
      <c r="VOG44" s="46"/>
      <c r="VOH44" s="46"/>
      <c r="VOI44" s="46"/>
      <c r="VOJ44" s="46"/>
      <c r="VOK44" s="46"/>
      <c r="VOL44" s="46"/>
      <c r="VOM44" s="46"/>
      <c r="VON44" s="46"/>
      <c r="VOO44" s="46"/>
      <c r="VOP44" s="46"/>
      <c r="VOQ44" s="46"/>
      <c r="VOR44" s="46"/>
      <c r="VOS44" s="46"/>
      <c r="VOT44" s="46"/>
      <c r="VOU44" s="46"/>
      <c r="VOV44" s="46"/>
      <c r="VOW44" s="46"/>
      <c r="VOX44" s="46"/>
      <c r="VOY44" s="46"/>
      <c r="VOZ44" s="46"/>
      <c r="VPA44" s="46"/>
      <c r="VPB44" s="46"/>
      <c r="VPC44" s="46"/>
      <c r="VPD44" s="46"/>
      <c r="VPE44" s="46"/>
      <c r="VPF44" s="46"/>
      <c r="VPG44" s="46"/>
      <c r="VPH44" s="46"/>
      <c r="VPI44" s="46"/>
      <c r="VPJ44" s="46"/>
      <c r="VPK44" s="46"/>
      <c r="VPL44" s="46"/>
      <c r="VPM44" s="46"/>
      <c r="VPN44" s="46"/>
      <c r="VPO44" s="46"/>
      <c r="VPP44" s="46"/>
      <c r="VPQ44" s="46"/>
      <c r="VPR44" s="46"/>
      <c r="VPS44" s="46"/>
      <c r="VPT44" s="46"/>
      <c r="VPU44" s="46"/>
      <c r="VPV44" s="46"/>
      <c r="VPW44" s="46"/>
      <c r="VPX44" s="46"/>
      <c r="VPY44" s="46"/>
      <c r="VPZ44" s="46"/>
      <c r="VQA44" s="46"/>
      <c r="VQB44" s="46"/>
      <c r="VQC44" s="46"/>
      <c r="VQD44" s="46"/>
      <c r="VQE44" s="46"/>
      <c r="VQF44" s="46"/>
      <c r="VQG44" s="46"/>
      <c r="VQH44" s="46"/>
      <c r="VQI44" s="46"/>
      <c r="VQJ44" s="46"/>
      <c r="VQK44" s="46"/>
      <c r="VQL44" s="46"/>
      <c r="VQM44" s="46"/>
      <c r="VQN44" s="46"/>
      <c r="VQO44" s="46"/>
      <c r="VQP44" s="46"/>
      <c r="VQQ44" s="46"/>
      <c r="VQR44" s="46"/>
      <c r="VQS44" s="46"/>
      <c r="VQT44" s="46"/>
      <c r="VQU44" s="46"/>
      <c r="VQV44" s="46"/>
      <c r="VQW44" s="46"/>
      <c r="VQX44" s="46"/>
      <c r="VQY44" s="46"/>
      <c r="VQZ44" s="46"/>
      <c r="VRA44" s="46"/>
      <c r="VRB44" s="46"/>
      <c r="VRC44" s="46"/>
      <c r="VRD44" s="46"/>
      <c r="VRE44" s="46"/>
      <c r="VRF44" s="46"/>
      <c r="VRG44" s="46"/>
      <c r="VRH44" s="46"/>
      <c r="VRI44" s="46"/>
      <c r="VRJ44" s="46"/>
      <c r="VRK44" s="46"/>
      <c r="VRL44" s="46"/>
      <c r="VRM44" s="46"/>
      <c r="VRN44" s="46"/>
      <c r="VRO44" s="46"/>
      <c r="VRP44" s="46"/>
      <c r="VRQ44" s="46"/>
      <c r="VRR44" s="46"/>
      <c r="VRS44" s="46"/>
      <c r="VRT44" s="46"/>
      <c r="VRU44" s="46"/>
      <c r="VRV44" s="46"/>
      <c r="VRW44" s="46"/>
      <c r="VRX44" s="46"/>
      <c r="VRY44" s="46"/>
      <c r="VRZ44" s="46"/>
      <c r="VSA44" s="46"/>
      <c r="VSB44" s="46"/>
      <c r="VSC44" s="46"/>
      <c r="VSD44" s="46"/>
      <c r="VSE44" s="46"/>
      <c r="VSF44" s="46"/>
      <c r="VSG44" s="46"/>
      <c r="VSH44" s="46"/>
      <c r="VSI44" s="46"/>
      <c r="VSJ44" s="46"/>
      <c r="VSK44" s="46"/>
      <c r="VSL44" s="46"/>
      <c r="VSM44" s="46"/>
      <c r="VSN44" s="46"/>
      <c r="VSO44" s="46"/>
      <c r="VSP44" s="46"/>
      <c r="VSQ44" s="46"/>
      <c r="VSR44" s="46"/>
      <c r="VSS44" s="46"/>
      <c r="VST44" s="46"/>
      <c r="VSU44" s="46"/>
      <c r="VSV44" s="46"/>
      <c r="VSW44" s="46"/>
      <c r="VSX44" s="46"/>
      <c r="VSY44" s="46"/>
      <c r="VSZ44" s="46"/>
      <c r="VTA44" s="46"/>
      <c r="VTB44" s="46"/>
      <c r="VTC44" s="46"/>
      <c r="VTD44" s="46"/>
      <c r="VTE44" s="46"/>
      <c r="VTF44" s="46"/>
      <c r="VTG44" s="46"/>
      <c r="VTH44" s="46"/>
      <c r="VTI44" s="46"/>
      <c r="VTJ44" s="46"/>
      <c r="VTK44" s="46"/>
      <c r="VTL44" s="46"/>
      <c r="VTM44" s="46"/>
      <c r="VTN44" s="46"/>
      <c r="VTO44" s="46"/>
      <c r="VTP44" s="46"/>
      <c r="VTQ44" s="46"/>
      <c r="VTR44" s="46"/>
      <c r="VTS44" s="46"/>
      <c r="VTT44" s="46"/>
      <c r="VTU44" s="46"/>
      <c r="VTV44" s="46"/>
      <c r="VTW44" s="46"/>
      <c r="VTX44" s="46"/>
      <c r="VTY44" s="46"/>
      <c r="VTZ44" s="46"/>
      <c r="VUA44" s="46"/>
      <c r="VUB44" s="46"/>
      <c r="VUC44" s="46"/>
      <c r="VUD44" s="46"/>
      <c r="VUE44" s="46"/>
      <c r="VUF44" s="46"/>
      <c r="VUG44" s="46"/>
      <c r="VUH44" s="46"/>
      <c r="VUI44" s="46"/>
      <c r="VUJ44" s="46"/>
      <c r="VUK44" s="46"/>
      <c r="VUL44" s="46"/>
      <c r="VUM44" s="46"/>
      <c r="VUN44" s="46"/>
      <c r="VUO44" s="46"/>
      <c r="VUP44" s="46"/>
      <c r="VUQ44" s="46"/>
      <c r="VUR44" s="46"/>
      <c r="VUS44" s="46"/>
      <c r="VUT44" s="46"/>
      <c r="VUU44" s="46"/>
      <c r="VUV44" s="46"/>
      <c r="VUW44" s="46"/>
      <c r="VUX44" s="46"/>
      <c r="VUY44" s="46"/>
      <c r="VUZ44" s="46"/>
      <c r="VVA44" s="46"/>
      <c r="VVB44" s="46"/>
      <c r="VVC44" s="46"/>
      <c r="VVD44" s="46"/>
      <c r="VVE44" s="46"/>
      <c r="VVF44" s="46"/>
      <c r="VVG44" s="46"/>
      <c r="VVH44" s="46"/>
      <c r="VVI44" s="46"/>
      <c r="VVJ44" s="46"/>
      <c r="VVK44" s="46"/>
      <c r="VVL44" s="46"/>
      <c r="VVM44" s="46"/>
      <c r="VVN44" s="46"/>
      <c r="VVO44" s="46"/>
      <c r="VVP44" s="46"/>
      <c r="VVQ44" s="46"/>
      <c r="VVR44" s="46"/>
      <c r="VVS44" s="46"/>
      <c r="VVT44" s="46"/>
      <c r="VVU44" s="46"/>
      <c r="VVV44" s="46"/>
      <c r="VVW44" s="46"/>
      <c r="VVX44" s="46"/>
      <c r="VVY44" s="46"/>
      <c r="VVZ44" s="46"/>
      <c r="VWA44" s="46"/>
      <c r="VWB44" s="46"/>
      <c r="VWC44" s="46"/>
      <c r="VWD44" s="46"/>
      <c r="VWE44" s="46"/>
      <c r="VWF44" s="46"/>
      <c r="VWG44" s="46"/>
      <c r="VWH44" s="46"/>
      <c r="VWI44" s="46"/>
      <c r="VWJ44" s="46"/>
      <c r="VWK44" s="46"/>
      <c r="VWL44" s="46"/>
      <c r="VWM44" s="46"/>
      <c r="VWN44" s="46"/>
      <c r="VWO44" s="46"/>
      <c r="VWP44" s="46"/>
      <c r="VWQ44" s="46"/>
      <c r="VWR44" s="46"/>
      <c r="VWS44" s="46"/>
      <c r="VWT44" s="46"/>
      <c r="VWU44" s="46"/>
      <c r="VWV44" s="46"/>
      <c r="VWW44" s="46"/>
      <c r="VWX44" s="46"/>
      <c r="VWY44" s="46"/>
      <c r="VWZ44" s="46"/>
      <c r="VXA44" s="46"/>
      <c r="VXB44" s="46"/>
      <c r="VXC44" s="46"/>
      <c r="VXD44" s="46"/>
      <c r="VXE44" s="46"/>
      <c r="VXF44" s="46"/>
      <c r="VXG44" s="46"/>
      <c r="VXH44" s="46"/>
      <c r="VXI44" s="46"/>
      <c r="VXJ44" s="46"/>
      <c r="VXK44" s="46"/>
      <c r="VXL44" s="46"/>
      <c r="VXM44" s="46"/>
      <c r="VXN44" s="46"/>
      <c r="VXO44" s="46"/>
      <c r="VXP44" s="46"/>
      <c r="VXQ44" s="46"/>
      <c r="VXR44" s="46"/>
      <c r="VXS44" s="46"/>
      <c r="VXT44" s="46"/>
      <c r="VXU44" s="46"/>
      <c r="VXV44" s="46"/>
      <c r="VXW44" s="46"/>
      <c r="VXX44" s="46"/>
      <c r="VXY44" s="46"/>
      <c r="VXZ44" s="46"/>
      <c r="VYA44" s="46"/>
      <c r="VYB44" s="46"/>
      <c r="VYC44" s="46"/>
      <c r="VYD44" s="46"/>
      <c r="VYE44" s="46"/>
      <c r="VYF44" s="46"/>
      <c r="VYG44" s="46"/>
      <c r="VYH44" s="46"/>
      <c r="VYI44" s="46"/>
      <c r="VYJ44" s="46"/>
      <c r="VYK44" s="46"/>
      <c r="VYL44" s="46"/>
      <c r="VYM44" s="46"/>
      <c r="VYN44" s="46"/>
      <c r="VYO44" s="46"/>
      <c r="VYP44" s="46"/>
      <c r="VYQ44" s="46"/>
      <c r="VYR44" s="46"/>
      <c r="VYS44" s="46"/>
      <c r="VYT44" s="46"/>
      <c r="VYU44" s="46"/>
      <c r="VYV44" s="46"/>
      <c r="VYW44" s="46"/>
      <c r="VYX44" s="46"/>
      <c r="VYY44" s="46"/>
      <c r="VYZ44" s="46"/>
      <c r="VZA44" s="46"/>
      <c r="VZB44" s="46"/>
      <c r="VZC44" s="46"/>
      <c r="VZD44" s="46"/>
      <c r="VZE44" s="46"/>
      <c r="VZF44" s="46"/>
      <c r="VZG44" s="46"/>
      <c r="VZH44" s="46"/>
      <c r="VZI44" s="46"/>
      <c r="VZJ44" s="46"/>
      <c r="VZK44" s="46"/>
      <c r="VZL44" s="46"/>
      <c r="VZM44" s="46"/>
      <c r="VZN44" s="46"/>
      <c r="VZO44" s="46"/>
      <c r="VZP44" s="46"/>
      <c r="VZQ44" s="46"/>
      <c r="VZR44" s="46"/>
      <c r="VZS44" s="46"/>
      <c r="VZT44" s="46"/>
      <c r="VZU44" s="46"/>
      <c r="VZV44" s="46"/>
      <c r="VZW44" s="46"/>
      <c r="VZX44" s="46"/>
      <c r="VZY44" s="46"/>
      <c r="VZZ44" s="46"/>
      <c r="WAA44" s="46"/>
      <c r="WAB44" s="46"/>
      <c r="WAC44" s="46"/>
      <c r="WAD44" s="46"/>
      <c r="WAE44" s="46"/>
      <c r="WAF44" s="46"/>
      <c r="WAG44" s="46"/>
      <c r="WAH44" s="46"/>
      <c r="WAI44" s="46"/>
      <c r="WAJ44" s="46"/>
      <c r="WAK44" s="46"/>
      <c r="WAL44" s="46"/>
      <c r="WAM44" s="46"/>
      <c r="WAN44" s="46"/>
      <c r="WAO44" s="46"/>
      <c r="WAP44" s="46"/>
      <c r="WAQ44" s="46"/>
      <c r="WAR44" s="46"/>
      <c r="WAS44" s="46"/>
      <c r="WAT44" s="46"/>
      <c r="WAU44" s="46"/>
      <c r="WAV44" s="46"/>
      <c r="WAW44" s="46"/>
      <c r="WAX44" s="46"/>
      <c r="WAY44" s="46"/>
      <c r="WAZ44" s="46"/>
      <c r="WBA44" s="46"/>
      <c r="WBB44" s="46"/>
      <c r="WBC44" s="46"/>
      <c r="WBD44" s="46"/>
      <c r="WBE44" s="46"/>
      <c r="WBF44" s="46"/>
      <c r="WBG44" s="46"/>
      <c r="WBH44" s="46"/>
      <c r="WBI44" s="46"/>
      <c r="WBJ44" s="46"/>
      <c r="WBK44" s="46"/>
      <c r="WBL44" s="46"/>
      <c r="WBM44" s="46"/>
      <c r="WBN44" s="46"/>
      <c r="WBO44" s="46"/>
      <c r="WBP44" s="46"/>
      <c r="WBQ44" s="46"/>
      <c r="WBR44" s="46"/>
      <c r="WBS44" s="46"/>
      <c r="WBT44" s="46"/>
      <c r="WBU44" s="46"/>
      <c r="WBV44" s="46"/>
      <c r="WBW44" s="46"/>
      <c r="WBX44" s="46"/>
      <c r="WBY44" s="46"/>
      <c r="WBZ44" s="46"/>
      <c r="WCA44" s="46"/>
      <c r="WCB44" s="46"/>
      <c r="WCC44" s="46"/>
      <c r="WCD44" s="46"/>
      <c r="WCE44" s="46"/>
      <c r="WCF44" s="46"/>
      <c r="WCG44" s="46"/>
      <c r="WCH44" s="46"/>
      <c r="WCI44" s="46"/>
      <c r="WCJ44" s="46"/>
      <c r="WCK44" s="46"/>
      <c r="WCL44" s="46"/>
      <c r="WCM44" s="46"/>
      <c r="WCN44" s="46"/>
      <c r="WCO44" s="46"/>
      <c r="WCP44" s="46"/>
      <c r="WCQ44" s="46"/>
      <c r="WCR44" s="46"/>
      <c r="WCS44" s="46"/>
      <c r="WCT44" s="46"/>
      <c r="WCU44" s="46"/>
      <c r="WCV44" s="46"/>
      <c r="WCW44" s="46"/>
      <c r="WCX44" s="46"/>
      <c r="WCY44" s="46"/>
      <c r="WCZ44" s="46"/>
      <c r="WDA44" s="46"/>
      <c r="WDB44" s="46"/>
      <c r="WDC44" s="46"/>
      <c r="WDD44" s="46"/>
      <c r="WDE44" s="46"/>
      <c r="WDF44" s="46"/>
      <c r="WDG44" s="46"/>
      <c r="WDH44" s="46"/>
      <c r="WDI44" s="46"/>
      <c r="WDJ44" s="46"/>
      <c r="WDK44" s="46"/>
      <c r="WDL44" s="46"/>
      <c r="WDM44" s="46"/>
      <c r="WDN44" s="46"/>
      <c r="WDO44" s="46"/>
      <c r="WDP44" s="46"/>
      <c r="WDQ44" s="46"/>
      <c r="WDR44" s="46"/>
      <c r="WDS44" s="46"/>
      <c r="WDT44" s="46"/>
      <c r="WDU44" s="46"/>
      <c r="WDV44" s="46"/>
      <c r="WDW44" s="46"/>
      <c r="WDX44" s="46"/>
      <c r="WDY44" s="46"/>
      <c r="WDZ44" s="46"/>
      <c r="WEA44" s="46"/>
      <c r="WEB44" s="46"/>
      <c r="WEC44" s="46"/>
      <c r="WED44" s="46"/>
      <c r="WEE44" s="46"/>
      <c r="WEF44" s="46"/>
      <c r="WEG44" s="46"/>
      <c r="WEH44" s="46"/>
      <c r="WEI44" s="46"/>
      <c r="WEJ44" s="46"/>
      <c r="WEK44" s="46"/>
      <c r="WEL44" s="46"/>
      <c r="WEM44" s="46"/>
      <c r="WEN44" s="46"/>
      <c r="WEO44" s="46"/>
      <c r="WEP44" s="46"/>
      <c r="WEQ44" s="46"/>
      <c r="WER44" s="46"/>
      <c r="WES44" s="46"/>
      <c r="WET44" s="46"/>
      <c r="WEU44" s="46"/>
      <c r="WEV44" s="46"/>
      <c r="WEW44" s="46"/>
      <c r="WEX44" s="46"/>
      <c r="WEY44" s="46"/>
      <c r="WEZ44" s="46"/>
      <c r="WFA44" s="46"/>
      <c r="WFB44" s="46"/>
      <c r="WFC44" s="46"/>
      <c r="WFD44" s="46"/>
      <c r="WFE44" s="46"/>
      <c r="WFF44" s="46"/>
      <c r="WFG44" s="46"/>
      <c r="WFH44" s="46"/>
      <c r="WFI44" s="46"/>
      <c r="WFJ44" s="46"/>
      <c r="WFK44" s="46"/>
      <c r="WFL44" s="46"/>
      <c r="WFM44" s="46"/>
      <c r="WFN44" s="46"/>
      <c r="WFO44" s="46"/>
      <c r="WFP44" s="46"/>
      <c r="WFQ44" s="46"/>
      <c r="WFR44" s="46"/>
      <c r="WFS44" s="46"/>
      <c r="WFT44" s="46"/>
      <c r="WFU44" s="46"/>
      <c r="WFV44" s="46"/>
      <c r="WFW44" s="46"/>
      <c r="WFX44" s="46"/>
      <c r="WFY44" s="46"/>
      <c r="WFZ44" s="46"/>
      <c r="WGA44" s="46"/>
      <c r="WGB44" s="46"/>
      <c r="WGC44" s="46"/>
      <c r="WGD44" s="46"/>
      <c r="WGE44" s="46"/>
      <c r="WGF44" s="46"/>
      <c r="WGG44" s="46"/>
      <c r="WGH44" s="46"/>
      <c r="WGI44" s="46"/>
      <c r="WGJ44" s="46"/>
      <c r="WGK44" s="46"/>
      <c r="WGL44" s="46"/>
      <c r="WGM44" s="46"/>
      <c r="WGN44" s="46"/>
      <c r="WGO44" s="46"/>
      <c r="WGP44" s="46"/>
      <c r="WGQ44" s="46"/>
      <c r="WGR44" s="46"/>
      <c r="WGS44" s="46"/>
      <c r="WGT44" s="46"/>
      <c r="WGU44" s="46"/>
      <c r="WGV44" s="46"/>
      <c r="WGW44" s="46"/>
      <c r="WGX44" s="46"/>
      <c r="WGY44" s="46"/>
      <c r="WGZ44" s="46"/>
      <c r="WHA44" s="46"/>
      <c r="WHB44" s="46"/>
      <c r="WHC44" s="46"/>
      <c r="WHD44" s="46"/>
      <c r="WHE44" s="46"/>
      <c r="WHF44" s="46"/>
      <c r="WHG44" s="46"/>
      <c r="WHH44" s="46"/>
      <c r="WHI44" s="46"/>
      <c r="WHJ44" s="46"/>
      <c r="WHK44" s="46"/>
      <c r="WHL44" s="46"/>
      <c r="WHM44" s="46"/>
      <c r="WHN44" s="46"/>
      <c r="WHO44" s="46"/>
      <c r="WHP44" s="46"/>
      <c r="WHQ44" s="46"/>
      <c r="WHR44" s="46"/>
      <c r="WHS44" s="46"/>
      <c r="WHT44" s="46"/>
      <c r="WHU44" s="46"/>
      <c r="WHV44" s="46"/>
      <c r="WHW44" s="46"/>
      <c r="WHX44" s="46"/>
      <c r="WHY44" s="46"/>
      <c r="WHZ44" s="46"/>
      <c r="WIA44" s="46"/>
      <c r="WIB44" s="46"/>
      <c r="WIC44" s="46"/>
      <c r="WID44" s="46"/>
      <c r="WIE44" s="46"/>
      <c r="WIF44" s="46"/>
      <c r="WIG44" s="46"/>
      <c r="WIH44" s="46"/>
      <c r="WII44" s="46"/>
      <c r="WIJ44" s="46"/>
      <c r="WIK44" s="46"/>
      <c r="WIL44" s="46"/>
      <c r="WIM44" s="46"/>
      <c r="WIN44" s="46"/>
      <c r="WIO44" s="46"/>
      <c r="WIP44" s="46"/>
      <c r="WIQ44" s="46"/>
      <c r="WIR44" s="46"/>
      <c r="WIS44" s="46"/>
      <c r="WIT44" s="46"/>
      <c r="WIU44" s="46"/>
      <c r="WIV44" s="46"/>
      <c r="WIW44" s="46"/>
      <c r="WIX44" s="46"/>
      <c r="WIY44" s="46"/>
      <c r="WIZ44" s="46"/>
      <c r="WJA44" s="46"/>
      <c r="WJB44" s="46"/>
      <c r="WJC44" s="46"/>
      <c r="WJD44" s="46"/>
      <c r="WJE44" s="46"/>
      <c r="WJF44" s="46"/>
      <c r="WJG44" s="46"/>
      <c r="WJH44" s="46"/>
      <c r="WJI44" s="46"/>
      <c r="WJJ44" s="46"/>
      <c r="WJK44" s="46"/>
      <c r="WJL44" s="46"/>
      <c r="WJM44" s="46"/>
      <c r="WJN44" s="46"/>
      <c r="WJO44" s="46"/>
      <c r="WJP44" s="46"/>
      <c r="WJQ44" s="46"/>
      <c r="WJR44" s="46"/>
      <c r="WJS44" s="46"/>
      <c r="WJT44" s="46"/>
      <c r="WJU44" s="46"/>
      <c r="WJV44" s="46"/>
      <c r="WJW44" s="46"/>
      <c r="WJX44" s="46"/>
      <c r="WJY44" s="46"/>
      <c r="WJZ44" s="46"/>
      <c r="WKA44" s="46"/>
      <c r="WKB44" s="46"/>
      <c r="WKC44" s="46"/>
      <c r="WKD44" s="46"/>
      <c r="WKE44" s="46"/>
      <c r="WKF44" s="46"/>
      <c r="WKG44" s="46"/>
      <c r="WKH44" s="46"/>
      <c r="WKI44" s="46"/>
      <c r="WKJ44" s="46"/>
      <c r="WKK44" s="46"/>
      <c r="WKL44" s="46"/>
      <c r="WKM44" s="46"/>
      <c r="WKN44" s="46"/>
      <c r="WKO44" s="46"/>
      <c r="WKP44" s="46"/>
      <c r="WKQ44" s="46"/>
      <c r="WKR44" s="46"/>
      <c r="WKS44" s="46"/>
      <c r="WKT44" s="46"/>
      <c r="WKU44" s="46"/>
      <c r="WKV44" s="46"/>
      <c r="WKW44" s="46"/>
      <c r="WKX44" s="46"/>
      <c r="WKY44" s="46"/>
      <c r="WKZ44" s="46"/>
      <c r="WLA44" s="46"/>
      <c r="WLB44" s="46"/>
      <c r="WLC44" s="46"/>
      <c r="WLD44" s="46"/>
      <c r="WLE44" s="46"/>
      <c r="WLF44" s="46"/>
      <c r="WLG44" s="46"/>
      <c r="WLH44" s="46"/>
      <c r="WLI44" s="46"/>
      <c r="WLJ44" s="46"/>
      <c r="WLK44" s="46"/>
      <c r="WLL44" s="46"/>
      <c r="WLM44" s="46"/>
      <c r="WLN44" s="46"/>
      <c r="WLO44" s="46"/>
      <c r="WLP44" s="46"/>
      <c r="WLQ44" s="46"/>
      <c r="WLR44" s="46"/>
      <c r="WLS44" s="46"/>
      <c r="WLT44" s="46"/>
      <c r="WLU44" s="46"/>
      <c r="WLV44" s="46"/>
      <c r="WLW44" s="46"/>
      <c r="WLX44" s="46"/>
      <c r="WLY44" s="46"/>
      <c r="WLZ44" s="46"/>
      <c r="WMA44" s="46"/>
      <c r="WMB44" s="46"/>
      <c r="WMC44" s="46"/>
      <c r="WMD44" s="46"/>
      <c r="WME44" s="46"/>
      <c r="WMF44" s="46"/>
      <c r="WMG44" s="46"/>
      <c r="WMH44" s="46"/>
      <c r="WMI44" s="46"/>
      <c r="WMJ44" s="46"/>
      <c r="WMK44" s="46"/>
      <c r="WML44" s="46"/>
      <c r="WMM44" s="46"/>
      <c r="WMN44" s="46"/>
      <c r="WMO44" s="46"/>
      <c r="WMP44" s="46"/>
      <c r="WMQ44" s="46"/>
      <c r="WMR44" s="46"/>
      <c r="WMS44" s="46"/>
      <c r="WMT44" s="46"/>
      <c r="WMU44" s="46"/>
      <c r="WMV44" s="46"/>
      <c r="WMW44" s="46"/>
      <c r="WMX44" s="46"/>
      <c r="WMY44" s="46"/>
      <c r="WMZ44" s="46"/>
      <c r="WNA44" s="46"/>
      <c r="WNB44" s="46"/>
      <c r="WNC44" s="46"/>
      <c r="WND44" s="46"/>
      <c r="WNE44" s="46"/>
      <c r="WNF44" s="46"/>
      <c r="WNG44" s="46"/>
      <c r="WNH44" s="46"/>
      <c r="WNI44" s="46"/>
      <c r="WNJ44" s="46"/>
      <c r="WNK44" s="46"/>
      <c r="WNL44" s="46"/>
      <c r="WNM44" s="46"/>
      <c r="WNN44" s="46"/>
      <c r="WNO44" s="46"/>
      <c r="WNP44" s="46"/>
      <c r="WNQ44" s="46"/>
      <c r="WNR44" s="46"/>
      <c r="WNS44" s="46"/>
      <c r="WNT44" s="46"/>
      <c r="WNU44" s="46"/>
      <c r="WNV44" s="46"/>
      <c r="WNW44" s="46"/>
      <c r="WNX44" s="46"/>
      <c r="WNY44" s="46"/>
      <c r="WNZ44" s="46"/>
      <c r="WOA44" s="46"/>
      <c r="WOB44" s="46"/>
      <c r="WOC44" s="46"/>
      <c r="WOD44" s="46"/>
      <c r="WOE44" s="46"/>
      <c r="WOF44" s="46"/>
      <c r="WOG44" s="46"/>
      <c r="WOH44" s="46"/>
      <c r="WOI44" s="46"/>
      <c r="WOJ44" s="46"/>
      <c r="WOK44" s="46"/>
      <c r="WOL44" s="46"/>
      <c r="WOM44" s="46"/>
      <c r="WON44" s="46"/>
      <c r="WOO44" s="46"/>
      <c r="WOP44" s="46"/>
      <c r="WOQ44" s="46"/>
      <c r="WOR44" s="46"/>
      <c r="WOS44" s="46"/>
      <c r="WOT44" s="46"/>
      <c r="WOU44" s="46"/>
      <c r="WOV44" s="46"/>
      <c r="WOW44" s="46"/>
      <c r="WOX44" s="46"/>
      <c r="WOY44" s="46"/>
      <c r="WOZ44" s="46"/>
      <c r="WPA44" s="46"/>
      <c r="WPB44" s="46"/>
      <c r="WPC44" s="46"/>
      <c r="WPD44" s="46"/>
      <c r="WPE44" s="46"/>
      <c r="WPF44" s="46"/>
      <c r="WPG44" s="46"/>
      <c r="WPH44" s="46"/>
      <c r="WPI44" s="46"/>
      <c r="WPJ44" s="46"/>
      <c r="WPK44" s="46"/>
      <c r="WPL44" s="46"/>
      <c r="WPM44" s="46"/>
      <c r="WPN44" s="46"/>
      <c r="WPO44" s="46"/>
      <c r="WPP44" s="46"/>
      <c r="WPQ44" s="46"/>
      <c r="WPR44" s="46"/>
      <c r="WPS44" s="46"/>
      <c r="WPT44" s="46"/>
      <c r="WPU44" s="46"/>
      <c r="WPV44" s="46"/>
      <c r="WPW44" s="46"/>
      <c r="WPX44" s="46"/>
      <c r="WPY44" s="46"/>
      <c r="WPZ44" s="46"/>
      <c r="WQA44" s="46"/>
      <c r="WQB44" s="46"/>
      <c r="WQC44" s="46"/>
      <c r="WQD44" s="46"/>
      <c r="WQE44" s="46"/>
      <c r="WQF44" s="46"/>
      <c r="WQG44" s="46"/>
      <c r="WQH44" s="46"/>
      <c r="WQI44" s="46"/>
      <c r="WQJ44" s="46"/>
      <c r="WQK44" s="46"/>
      <c r="WQL44" s="46"/>
      <c r="WQM44" s="46"/>
      <c r="WQN44" s="46"/>
      <c r="WQO44" s="46"/>
      <c r="WQP44" s="46"/>
      <c r="WQQ44" s="46"/>
      <c r="WQR44" s="46"/>
      <c r="WQS44" s="46"/>
      <c r="WQT44" s="46"/>
      <c r="WQU44" s="46"/>
      <c r="WQV44" s="46"/>
      <c r="WQW44" s="46"/>
      <c r="WQX44" s="46"/>
      <c r="WQY44" s="46"/>
      <c r="WQZ44" s="46"/>
      <c r="WRA44" s="46"/>
      <c r="WRB44" s="46"/>
      <c r="WRC44" s="46"/>
      <c r="WRD44" s="46"/>
      <c r="WRE44" s="46"/>
      <c r="WRF44" s="46"/>
      <c r="WRG44" s="46"/>
      <c r="WRH44" s="46"/>
      <c r="WRI44" s="46"/>
      <c r="WRJ44" s="46"/>
      <c r="WRK44" s="46"/>
      <c r="WRL44" s="46"/>
      <c r="WRM44" s="46"/>
      <c r="WRN44" s="46"/>
      <c r="WRO44" s="46"/>
      <c r="WRP44" s="46"/>
      <c r="WRQ44" s="46"/>
      <c r="WRR44" s="46"/>
      <c r="WRS44" s="46"/>
      <c r="WRT44" s="46"/>
      <c r="WRU44" s="46"/>
      <c r="WRV44" s="46"/>
      <c r="WRW44" s="46"/>
      <c r="WRX44" s="46"/>
      <c r="WRY44" s="46"/>
      <c r="WRZ44" s="46"/>
      <c r="WSA44" s="46"/>
      <c r="WSB44" s="46"/>
      <c r="WSC44" s="46"/>
      <c r="WSD44" s="46"/>
      <c r="WSE44" s="46"/>
      <c r="WSF44" s="46"/>
      <c r="WSG44" s="46"/>
      <c r="WSH44" s="46"/>
      <c r="WSI44" s="46"/>
      <c r="WSJ44" s="46"/>
      <c r="WSK44" s="46"/>
      <c r="WSL44" s="46"/>
      <c r="WSM44" s="46"/>
      <c r="WSN44" s="46"/>
      <c r="WSO44" s="46"/>
      <c r="WSP44" s="46"/>
      <c r="WSQ44" s="46"/>
      <c r="WSR44" s="46"/>
      <c r="WSS44" s="46"/>
      <c r="WST44" s="46"/>
      <c r="WSU44" s="46"/>
      <c r="WSV44" s="46"/>
      <c r="WSW44" s="46"/>
      <c r="WSX44" s="46"/>
      <c r="WSY44" s="46"/>
      <c r="WSZ44" s="46"/>
      <c r="WTA44" s="46"/>
      <c r="WTB44" s="46"/>
      <c r="WTC44" s="46"/>
      <c r="WTD44" s="46"/>
      <c r="WTE44" s="46"/>
      <c r="WTF44" s="46"/>
      <c r="WTG44" s="46"/>
      <c r="WTH44" s="46"/>
      <c r="WTI44" s="46"/>
      <c r="WTJ44" s="46"/>
      <c r="WTK44" s="46"/>
      <c r="WTL44" s="46"/>
      <c r="WTM44" s="46"/>
      <c r="WTN44" s="46"/>
      <c r="WTO44" s="46"/>
      <c r="WTP44" s="46"/>
      <c r="WTQ44" s="46"/>
      <c r="WTR44" s="46"/>
      <c r="WTS44" s="46"/>
      <c r="WTT44" s="46"/>
      <c r="WTU44" s="46"/>
      <c r="WTV44" s="46"/>
      <c r="WTW44" s="46"/>
      <c r="WTX44" s="46"/>
      <c r="WTY44" s="46"/>
      <c r="WTZ44" s="46"/>
      <c r="WUA44" s="46"/>
      <c r="WUB44" s="46"/>
      <c r="WUC44" s="46"/>
      <c r="WUD44" s="46"/>
      <c r="WUE44" s="46"/>
      <c r="WUF44" s="46"/>
      <c r="WUG44" s="46"/>
      <c r="WUH44" s="46"/>
      <c r="WUI44" s="46"/>
      <c r="WUJ44" s="46"/>
      <c r="WUK44" s="46"/>
      <c r="WUL44" s="46"/>
      <c r="WUM44" s="46"/>
      <c r="WUN44" s="46"/>
      <c r="WUO44" s="46"/>
      <c r="WUP44" s="46"/>
      <c r="WUQ44" s="46"/>
      <c r="WUR44" s="46"/>
      <c r="WUS44" s="46"/>
      <c r="WUT44" s="46"/>
      <c r="WUU44" s="46"/>
      <c r="WUV44" s="46"/>
      <c r="WUW44" s="46"/>
      <c r="WUX44" s="46"/>
      <c r="WUY44" s="46"/>
      <c r="WUZ44" s="46"/>
      <c r="WVA44" s="46"/>
      <c r="WVB44" s="46"/>
      <c r="WVC44" s="46"/>
      <c r="WVD44" s="46"/>
      <c r="WVE44" s="46"/>
      <c r="WVF44" s="46"/>
      <c r="WVG44" s="46"/>
      <c r="WVH44" s="46"/>
      <c r="WVI44" s="46"/>
      <c r="WVJ44" s="46"/>
      <c r="WVK44" s="46"/>
      <c r="WVL44" s="46"/>
      <c r="WVM44" s="46"/>
      <c r="WVN44" s="46"/>
    </row>
    <row r="46" spans="1:16134" ht="96.75" customHeight="1">
      <c r="A46" s="723" t="s">
        <v>159</v>
      </c>
      <c r="B46" s="723"/>
      <c r="C46" s="723"/>
      <c r="D46" s="723"/>
      <c r="E46" s="723"/>
      <c r="F46" s="723"/>
      <c r="G46" s="723"/>
      <c r="H46" s="723"/>
      <c r="I46" s="723"/>
      <c r="J46" s="723"/>
      <c r="K46" s="723"/>
      <c r="L46" s="723"/>
      <c r="M46" s="723"/>
      <c r="N46" s="723"/>
      <c r="O46" s="723"/>
      <c r="P46" s="723"/>
      <c r="Q46" s="723"/>
      <c r="R46" s="723"/>
      <c r="S46" s="723"/>
      <c r="T46" s="723"/>
      <c r="U46" s="723"/>
      <c r="V46" s="723"/>
      <c r="W46" s="723"/>
      <c r="X46" s="723"/>
      <c r="Y46" s="723"/>
      <c r="AA46" s="650" t="s">
        <v>714</v>
      </c>
      <c r="AB46" s="651"/>
      <c r="AC46" s="651"/>
      <c r="AD46" s="651"/>
      <c r="AE46" s="651"/>
      <c r="AF46" s="651"/>
      <c r="AG46" s="651"/>
      <c r="AH46" s="651"/>
      <c r="AI46" s="651"/>
      <c r="AJ46" s="651"/>
      <c r="AK46" s="651"/>
      <c r="AL46" s="651"/>
      <c r="AM46" s="651"/>
      <c r="AN46" s="651"/>
      <c r="AO46" s="651"/>
      <c r="AP46" s="652"/>
    </row>
    <row r="47" spans="1:16134" s="45" customFormat="1">
      <c r="A47" s="9"/>
      <c r="B47" s="9"/>
      <c r="C47" s="9"/>
      <c r="D47" s="9"/>
      <c r="E47" s="9"/>
      <c r="F47" s="9"/>
      <c r="G47" s="9"/>
      <c r="H47" s="9"/>
      <c r="I47" s="9"/>
      <c r="J47" s="9"/>
      <c r="K47" s="9"/>
      <c r="L47" s="9"/>
      <c r="M47" s="9"/>
      <c r="N47" s="9"/>
      <c r="O47" s="9"/>
      <c r="P47" s="9"/>
      <c r="Q47" s="9"/>
      <c r="R47" s="9"/>
      <c r="S47" s="89"/>
      <c r="T47" s="9"/>
      <c r="U47" s="9"/>
      <c r="AA47" s="46"/>
      <c r="AB47" s="46"/>
      <c r="AC47" s="46"/>
      <c r="AD47" s="46"/>
      <c r="AE47" s="46"/>
      <c r="AF47" s="46"/>
      <c r="AG47" s="46"/>
      <c r="AH47" s="46"/>
      <c r="AI47" s="46"/>
      <c r="AJ47" s="46"/>
      <c r="AK47" s="46"/>
      <c r="AL47" s="46"/>
      <c r="AM47" s="46"/>
      <c r="AN47" s="46"/>
      <c r="AO47" s="46"/>
      <c r="AP47" s="46"/>
    </row>
    <row r="48" spans="1:16134" s="28" customFormat="1" ht="120" customHeight="1">
      <c r="A48" s="728" t="s">
        <v>22</v>
      </c>
      <c r="B48" s="724" t="s">
        <v>81</v>
      </c>
      <c r="C48" s="724"/>
      <c r="D48" s="765" t="s">
        <v>112</v>
      </c>
      <c r="E48" s="765" t="s">
        <v>95</v>
      </c>
      <c r="F48" s="765" t="s">
        <v>85</v>
      </c>
      <c r="G48" s="765"/>
      <c r="H48" s="746" t="s">
        <v>26</v>
      </c>
      <c r="I48" s="747"/>
      <c r="J48" s="748"/>
      <c r="K48" s="765" t="s">
        <v>82</v>
      </c>
      <c r="L48" s="765" t="s">
        <v>83</v>
      </c>
      <c r="M48" s="765" t="s">
        <v>28</v>
      </c>
      <c r="N48" s="664" t="s">
        <v>108</v>
      </c>
      <c r="O48" s="664" t="s">
        <v>109</v>
      </c>
      <c r="P48" s="710" t="s">
        <v>110</v>
      </c>
      <c r="Q48" s="711"/>
      <c r="R48" s="712"/>
      <c r="S48" s="753" t="s">
        <v>152</v>
      </c>
      <c r="T48" s="739" t="s">
        <v>7</v>
      </c>
      <c r="U48" s="788" t="s">
        <v>623</v>
      </c>
      <c r="V48" s="819">
        <v>2019</v>
      </c>
      <c r="W48" s="819"/>
      <c r="X48" s="819"/>
      <c r="Y48" s="819"/>
      <c r="AA48" s="634" t="s">
        <v>713</v>
      </c>
      <c r="AB48" s="634"/>
      <c r="AC48" s="634"/>
      <c r="AD48" s="634"/>
      <c r="AE48" s="634" t="s">
        <v>715</v>
      </c>
      <c r="AF48" s="634"/>
      <c r="AG48" s="634"/>
      <c r="AH48" s="634"/>
      <c r="AI48" s="634" t="s">
        <v>716</v>
      </c>
      <c r="AJ48" s="634"/>
      <c r="AK48" s="634"/>
      <c r="AL48" s="634"/>
      <c r="AM48" s="634" t="s">
        <v>717</v>
      </c>
      <c r="AN48" s="634"/>
      <c r="AO48" s="634"/>
      <c r="AP48" s="634"/>
    </row>
    <row r="49" spans="1:42" s="28" customFormat="1" ht="91.5" customHeight="1">
      <c r="A49" s="728"/>
      <c r="B49" s="724"/>
      <c r="C49" s="724"/>
      <c r="D49" s="765"/>
      <c r="E49" s="765"/>
      <c r="F49" s="765"/>
      <c r="G49" s="765"/>
      <c r="H49" s="749"/>
      <c r="I49" s="750"/>
      <c r="J49" s="751"/>
      <c r="K49" s="765"/>
      <c r="L49" s="765"/>
      <c r="M49" s="765"/>
      <c r="N49" s="664"/>
      <c r="O49" s="664"/>
      <c r="P49" s="713"/>
      <c r="Q49" s="714"/>
      <c r="R49" s="715"/>
      <c r="S49" s="754"/>
      <c r="T49" s="739"/>
      <c r="U49" s="789"/>
      <c r="V49" s="172" t="s">
        <v>11</v>
      </c>
      <c r="W49" s="172" t="s">
        <v>12</v>
      </c>
      <c r="X49" s="173" t="s">
        <v>9</v>
      </c>
      <c r="Y49" s="174" t="s">
        <v>10</v>
      </c>
      <c r="AA49" s="224" t="s">
        <v>13</v>
      </c>
      <c r="AB49" s="224" t="s">
        <v>14</v>
      </c>
      <c r="AC49" s="173" t="s">
        <v>9</v>
      </c>
      <c r="AD49" s="174" t="s">
        <v>10</v>
      </c>
      <c r="AE49" s="224" t="s">
        <v>13</v>
      </c>
      <c r="AF49" s="224" t="s">
        <v>14</v>
      </c>
      <c r="AG49" s="173" t="s">
        <v>9</v>
      </c>
      <c r="AH49" s="174" t="s">
        <v>10</v>
      </c>
      <c r="AI49" s="224" t="s">
        <v>13</v>
      </c>
      <c r="AJ49" s="224" t="s">
        <v>14</v>
      </c>
      <c r="AK49" s="173" t="s">
        <v>9</v>
      </c>
      <c r="AL49" s="174" t="s">
        <v>10</v>
      </c>
      <c r="AM49" s="224" t="s">
        <v>13</v>
      </c>
      <c r="AN49" s="224" t="s">
        <v>14</v>
      </c>
      <c r="AO49" s="173" t="s">
        <v>9</v>
      </c>
      <c r="AP49" s="174" t="s">
        <v>10</v>
      </c>
    </row>
    <row r="50" spans="1:42" s="49" customFormat="1" ht="248.25" customHeight="1">
      <c r="A50" s="219" t="s">
        <v>192</v>
      </c>
      <c r="B50" s="716" t="s">
        <v>84</v>
      </c>
      <c r="C50" s="716"/>
      <c r="D50" s="217" t="s">
        <v>209</v>
      </c>
      <c r="E50" s="220" t="s">
        <v>163</v>
      </c>
      <c r="F50" s="908" t="s">
        <v>198</v>
      </c>
      <c r="G50" s="909"/>
      <c r="H50" s="905" t="s">
        <v>917</v>
      </c>
      <c r="I50" s="906"/>
      <c r="J50" s="907"/>
      <c r="K50" s="294" t="d">
        <v>2019-01-15</v>
      </c>
      <c r="L50" s="294" t="d">
        <v>2019-01-16</v>
      </c>
      <c r="M50" s="388" t="s">
        <v>1073</v>
      </c>
      <c r="N50" s="128">
        <v>80883000</v>
      </c>
      <c r="O50" s="587">
        <v>80883000</v>
      </c>
      <c r="P50" s="846" t="s">
        <v>111</v>
      </c>
      <c r="Q50" s="847"/>
      <c r="R50" s="848"/>
      <c r="S50" s="95" t="s">
        <v>155</v>
      </c>
      <c r="T50" s="82" t="s">
        <v>58</v>
      </c>
      <c r="U50" s="337">
        <v>1</v>
      </c>
      <c r="V50" s="472">
        <v>1</v>
      </c>
      <c r="W50" s="472">
        <f>O50/N50</f>
        <v>1</v>
      </c>
      <c r="X50" s="473">
        <f t="shared" ref="X50" si="16">W50/V50</f>
        <v>1</v>
      </c>
      <c r="Y50" s="387">
        <f t="shared" ref="Y50" si="17">X50</f>
        <v>1</v>
      </c>
      <c r="AA50" s="413">
        <f>V50</f>
        <v>1</v>
      </c>
      <c r="AB50" s="413">
        <f>W50</f>
        <v>1</v>
      </c>
      <c r="AC50" s="473">
        <f t="shared" ref="AC50" si="18">AB50/AA50</f>
        <v>1</v>
      </c>
      <c r="AD50" s="223">
        <f t="shared" ref="AD50:AD58" si="19">AC50</f>
        <v>1</v>
      </c>
      <c r="AE50" s="221">
        <v>0</v>
      </c>
      <c r="AF50" s="221">
        <v>0</v>
      </c>
      <c r="AG50" s="222">
        <v>0</v>
      </c>
      <c r="AH50" s="223">
        <f t="shared" ref="AH50:AH58" si="20">AG50</f>
        <v>0</v>
      </c>
      <c r="AI50" s="221">
        <v>0</v>
      </c>
      <c r="AJ50" s="221">
        <v>0</v>
      </c>
      <c r="AK50" s="222">
        <v>0</v>
      </c>
      <c r="AL50" s="223">
        <f t="shared" ref="AL50:AL58" si="21">AK50</f>
        <v>0</v>
      </c>
      <c r="AM50" s="221">
        <v>0</v>
      </c>
      <c r="AN50" s="221">
        <v>0</v>
      </c>
      <c r="AO50" s="222">
        <v>0</v>
      </c>
      <c r="AP50" s="223">
        <f t="shared" ref="AP50:AP58" si="22">AO50</f>
        <v>0</v>
      </c>
    </row>
    <row r="51" spans="1:42" s="49" customFormat="1" ht="265.5" customHeight="1">
      <c r="A51" s="219" t="s">
        <v>192</v>
      </c>
      <c r="B51" s="716" t="s">
        <v>84</v>
      </c>
      <c r="C51" s="716"/>
      <c r="D51" s="217" t="s">
        <v>209</v>
      </c>
      <c r="E51" s="220" t="s">
        <v>163</v>
      </c>
      <c r="F51" s="908" t="s">
        <v>198</v>
      </c>
      <c r="G51" s="909"/>
      <c r="H51" s="905" t="s">
        <v>917</v>
      </c>
      <c r="I51" s="906"/>
      <c r="J51" s="907"/>
      <c r="K51" s="294"/>
      <c r="L51" s="294" t="d">
        <v>2019-01-25</v>
      </c>
      <c r="M51" s="388" t="s">
        <v>1074</v>
      </c>
      <c r="N51" s="128">
        <v>80883000</v>
      </c>
      <c r="O51" s="587">
        <v>80883000</v>
      </c>
      <c r="P51" s="846" t="s">
        <v>111</v>
      </c>
      <c r="Q51" s="847"/>
      <c r="R51" s="848"/>
      <c r="S51" s="95" t="s">
        <v>155</v>
      </c>
      <c r="T51" s="82" t="s">
        <v>58</v>
      </c>
      <c r="U51" s="337">
        <v>1</v>
      </c>
      <c r="V51" s="472">
        <v>1</v>
      </c>
      <c r="W51" s="472">
        <f t="shared" ref="W51:W58" si="23">O51/N51</f>
        <v>1</v>
      </c>
      <c r="X51" s="473">
        <f t="shared" ref="X51:X58" si="24">W51/V51</f>
        <v>1</v>
      </c>
      <c r="Y51" s="387">
        <f t="shared" ref="Y51:Y58" si="25">X51</f>
        <v>1</v>
      </c>
      <c r="AA51" s="413">
        <f t="shared" ref="AA51:AA58" si="26">V51</f>
        <v>1</v>
      </c>
      <c r="AB51" s="413">
        <f t="shared" ref="AB51:AB58" si="27">W51</f>
        <v>1</v>
      </c>
      <c r="AC51" s="473">
        <f t="shared" ref="AC51:AC58" si="28">AB51/AA51</f>
        <v>1</v>
      </c>
      <c r="AD51" s="223">
        <f t="shared" si="19"/>
        <v>1</v>
      </c>
      <c r="AE51" s="221">
        <v>0</v>
      </c>
      <c r="AF51" s="221">
        <v>0</v>
      </c>
      <c r="AG51" s="222">
        <v>0</v>
      </c>
      <c r="AH51" s="223">
        <f t="shared" si="20"/>
        <v>0</v>
      </c>
      <c r="AI51" s="221">
        <v>0</v>
      </c>
      <c r="AJ51" s="221">
        <v>0</v>
      </c>
      <c r="AK51" s="222">
        <v>0</v>
      </c>
      <c r="AL51" s="223">
        <f t="shared" si="21"/>
        <v>0</v>
      </c>
      <c r="AM51" s="221">
        <v>0</v>
      </c>
      <c r="AN51" s="221">
        <v>0</v>
      </c>
      <c r="AO51" s="222">
        <v>0</v>
      </c>
      <c r="AP51" s="223">
        <f t="shared" si="22"/>
        <v>0</v>
      </c>
    </row>
    <row r="52" spans="1:42" s="49" customFormat="1" ht="365.25" customHeight="1">
      <c r="A52" s="219" t="s">
        <v>192</v>
      </c>
      <c r="B52" s="716" t="s">
        <v>84</v>
      </c>
      <c r="C52" s="716"/>
      <c r="D52" s="217" t="s">
        <v>209</v>
      </c>
      <c r="E52" s="220" t="s">
        <v>163</v>
      </c>
      <c r="F52" s="908" t="s">
        <v>198</v>
      </c>
      <c r="G52" s="909"/>
      <c r="H52" s="905" t="s">
        <v>919</v>
      </c>
      <c r="I52" s="906"/>
      <c r="J52" s="907"/>
      <c r="K52" s="294" t="d">
        <v>2019-01-15</v>
      </c>
      <c r="L52" s="294" t="d">
        <v>2019-01-23</v>
      </c>
      <c r="M52" s="388" t="s">
        <v>1075</v>
      </c>
      <c r="N52" s="128">
        <v>95370000</v>
      </c>
      <c r="O52" s="587">
        <v>95370000</v>
      </c>
      <c r="P52" s="846" t="s">
        <v>111</v>
      </c>
      <c r="Q52" s="847"/>
      <c r="R52" s="848"/>
      <c r="S52" s="95" t="s">
        <v>155</v>
      </c>
      <c r="T52" s="82" t="s">
        <v>58</v>
      </c>
      <c r="U52" s="337">
        <v>1</v>
      </c>
      <c r="V52" s="472">
        <v>1</v>
      </c>
      <c r="W52" s="472">
        <f t="shared" si="23"/>
        <v>1</v>
      </c>
      <c r="X52" s="473">
        <f t="shared" si="24"/>
        <v>1</v>
      </c>
      <c r="Y52" s="387">
        <f t="shared" si="25"/>
        <v>1</v>
      </c>
      <c r="AA52" s="413">
        <f t="shared" si="26"/>
        <v>1</v>
      </c>
      <c r="AB52" s="413">
        <f t="shared" si="27"/>
        <v>1</v>
      </c>
      <c r="AC52" s="473">
        <f t="shared" si="28"/>
        <v>1</v>
      </c>
      <c r="AD52" s="223">
        <f t="shared" si="19"/>
        <v>1</v>
      </c>
      <c r="AE52" s="221">
        <v>0</v>
      </c>
      <c r="AF52" s="221">
        <v>0</v>
      </c>
      <c r="AG52" s="222">
        <v>0</v>
      </c>
      <c r="AH52" s="223">
        <f t="shared" si="20"/>
        <v>0</v>
      </c>
      <c r="AI52" s="221">
        <v>0</v>
      </c>
      <c r="AJ52" s="221">
        <v>0</v>
      </c>
      <c r="AK52" s="222">
        <v>0</v>
      </c>
      <c r="AL52" s="223">
        <f t="shared" si="21"/>
        <v>0</v>
      </c>
      <c r="AM52" s="221">
        <v>0</v>
      </c>
      <c r="AN52" s="221">
        <v>0</v>
      </c>
      <c r="AO52" s="222">
        <v>0</v>
      </c>
      <c r="AP52" s="223">
        <f t="shared" si="22"/>
        <v>0</v>
      </c>
    </row>
    <row r="53" spans="1:42" s="49" customFormat="1" ht="215.25" customHeight="1">
      <c r="A53" s="219" t="s">
        <v>192</v>
      </c>
      <c r="B53" s="716" t="s">
        <v>84</v>
      </c>
      <c r="C53" s="716"/>
      <c r="D53" s="217" t="s">
        <v>209</v>
      </c>
      <c r="E53" s="220" t="s">
        <v>163</v>
      </c>
      <c r="F53" s="908" t="s">
        <v>198</v>
      </c>
      <c r="G53" s="909"/>
      <c r="H53" s="905" t="s">
        <v>930</v>
      </c>
      <c r="I53" s="906"/>
      <c r="J53" s="907"/>
      <c r="K53" s="294" t="d">
        <v>2019-03-28</v>
      </c>
      <c r="L53" s="535" t="d">
        <v>2019-04-05</v>
      </c>
      <c r="M53" s="388" t="s">
        <v>1645</v>
      </c>
      <c r="N53" s="128">
        <v>71306800</v>
      </c>
      <c r="O53" s="587">
        <v>71306800</v>
      </c>
      <c r="P53" s="846" t="s">
        <v>111</v>
      </c>
      <c r="Q53" s="847"/>
      <c r="R53" s="848"/>
      <c r="S53" s="95" t="s">
        <v>155</v>
      </c>
      <c r="T53" s="82" t="s">
        <v>58</v>
      </c>
      <c r="U53" s="337">
        <v>1</v>
      </c>
      <c r="V53" s="472">
        <v>1</v>
      </c>
      <c r="W53" s="472">
        <f t="shared" si="23"/>
        <v>1</v>
      </c>
      <c r="X53" s="473">
        <f t="shared" si="24"/>
        <v>1</v>
      </c>
      <c r="Y53" s="387">
        <f t="shared" si="25"/>
        <v>1</v>
      </c>
      <c r="AA53" s="413">
        <v>0</v>
      </c>
      <c r="AB53" s="413">
        <v>0</v>
      </c>
      <c r="AC53" s="473">
        <v>0</v>
      </c>
      <c r="AD53" s="223">
        <f t="shared" si="19"/>
        <v>0</v>
      </c>
      <c r="AE53" s="413">
        <f>V53</f>
        <v>1</v>
      </c>
      <c r="AF53" s="413">
        <f>W53</f>
        <v>1</v>
      </c>
      <c r="AG53" s="473">
        <f t="shared" ref="AG53" si="29">AF53/AE53</f>
        <v>1</v>
      </c>
      <c r="AH53" s="223">
        <f t="shared" si="20"/>
        <v>1</v>
      </c>
      <c r="AI53" s="221">
        <v>0</v>
      </c>
      <c r="AJ53" s="221">
        <v>0</v>
      </c>
      <c r="AK53" s="222">
        <v>0</v>
      </c>
      <c r="AL53" s="223">
        <f t="shared" si="21"/>
        <v>0</v>
      </c>
      <c r="AM53" s="221">
        <v>0</v>
      </c>
      <c r="AN53" s="221">
        <v>0</v>
      </c>
      <c r="AO53" s="222">
        <v>0</v>
      </c>
      <c r="AP53" s="223">
        <f t="shared" si="22"/>
        <v>0</v>
      </c>
    </row>
    <row r="54" spans="1:42" s="49" customFormat="1" ht="215.25" customHeight="1">
      <c r="A54" s="219" t="s">
        <v>192</v>
      </c>
      <c r="B54" s="716" t="s">
        <v>84</v>
      </c>
      <c r="C54" s="716"/>
      <c r="D54" s="217" t="s">
        <v>210</v>
      </c>
      <c r="E54" s="220" t="s">
        <v>163</v>
      </c>
      <c r="F54" s="908" t="s">
        <v>198</v>
      </c>
      <c r="G54" s="909"/>
      <c r="H54" s="905" t="s">
        <v>1108</v>
      </c>
      <c r="I54" s="906"/>
      <c r="J54" s="907"/>
      <c r="K54" s="294" t="d">
        <v>2019-01-16</v>
      </c>
      <c r="L54" s="294" t="d">
        <v>2019-01-25</v>
      </c>
      <c r="M54" s="388" t="s">
        <v>1076</v>
      </c>
      <c r="N54" s="128">
        <v>80883000</v>
      </c>
      <c r="O54" s="587">
        <v>80883000</v>
      </c>
      <c r="P54" s="846" t="s">
        <v>111</v>
      </c>
      <c r="Q54" s="847"/>
      <c r="R54" s="848"/>
      <c r="S54" s="95" t="s">
        <v>155</v>
      </c>
      <c r="T54" s="82" t="s">
        <v>58</v>
      </c>
      <c r="U54" s="337">
        <v>1</v>
      </c>
      <c r="V54" s="472">
        <v>1</v>
      </c>
      <c r="W54" s="472">
        <f t="shared" si="23"/>
        <v>1</v>
      </c>
      <c r="X54" s="473">
        <f t="shared" si="24"/>
        <v>1</v>
      </c>
      <c r="Y54" s="387">
        <f t="shared" si="25"/>
        <v>1</v>
      </c>
      <c r="AA54" s="413">
        <f t="shared" si="26"/>
        <v>1</v>
      </c>
      <c r="AB54" s="413">
        <f t="shared" si="27"/>
        <v>1</v>
      </c>
      <c r="AC54" s="473">
        <f t="shared" si="28"/>
        <v>1</v>
      </c>
      <c r="AD54" s="223">
        <f t="shared" si="19"/>
        <v>1</v>
      </c>
      <c r="AE54" s="221">
        <v>0</v>
      </c>
      <c r="AF54" s="221">
        <v>0</v>
      </c>
      <c r="AG54" s="222">
        <v>0</v>
      </c>
      <c r="AH54" s="223">
        <f t="shared" si="20"/>
        <v>0</v>
      </c>
      <c r="AI54" s="221">
        <v>0</v>
      </c>
      <c r="AJ54" s="221">
        <v>0</v>
      </c>
      <c r="AK54" s="222">
        <v>0</v>
      </c>
      <c r="AL54" s="223">
        <f t="shared" si="21"/>
        <v>0</v>
      </c>
      <c r="AM54" s="221">
        <v>0</v>
      </c>
      <c r="AN54" s="221">
        <v>0</v>
      </c>
      <c r="AO54" s="222">
        <v>0</v>
      </c>
      <c r="AP54" s="223">
        <f t="shared" si="22"/>
        <v>0</v>
      </c>
    </row>
    <row r="55" spans="1:42" s="49" customFormat="1" ht="215.25" customHeight="1">
      <c r="A55" s="219" t="s">
        <v>192</v>
      </c>
      <c r="B55" s="716" t="s">
        <v>84</v>
      </c>
      <c r="C55" s="716"/>
      <c r="D55" s="217" t="s">
        <v>210</v>
      </c>
      <c r="E55" s="220" t="s">
        <v>163</v>
      </c>
      <c r="F55" s="908" t="s">
        <v>198</v>
      </c>
      <c r="G55" s="909"/>
      <c r="H55" s="905" t="s">
        <v>1109</v>
      </c>
      <c r="I55" s="906"/>
      <c r="J55" s="907"/>
      <c r="K55" s="294" t="d">
        <v>2019-01-22</v>
      </c>
      <c r="L55" s="294" t="d">
        <v>2019-01-25</v>
      </c>
      <c r="M55" s="388" t="s">
        <v>1111</v>
      </c>
      <c r="N55" s="128">
        <v>80883000</v>
      </c>
      <c r="O55" s="587">
        <v>80883000</v>
      </c>
      <c r="P55" s="846" t="s">
        <v>111</v>
      </c>
      <c r="Q55" s="847"/>
      <c r="R55" s="848"/>
      <c r="S55" s="95" t="s">
        <v>155</v>
      </c>
      <c r="T55" s="82" t="s">
        <v>58</v>
      </c>
      <c r="U55" s="337">
        <v>1</v>
      </c>
      <c r="V55" s="472">
        <v>1</v>
      </c>
      <c r="W55" s="472">
        <f t="shared" si="23"/>
        <v>1</v>
      </c>
      <c r="X55" s="473">
        <f t="shared" si="24"/>
        <v>1</v>
      </c>
      <c r="Y55" s="387">
        <f t="shared" si="25"/>
        <v>1</v>
      </c>
      <c r="AA55" s="413">
        <f t="shared" si="26"/>
        <v>1</v>
      </c>
      <c r="AB55" s="413">
        <f t="shared" si="27"/>
        <v>1</v>
      </c>
      <c r="AC55" s="473">
        <f t="shared" si="28"/>
        <v>1</v>
      </c>
      <c r="AD55" s="223">
        <f t="shared" si="19"/>
        <v>1</v>
      </c>
      <c r="AE55" s="221">
        <v>0</v>
      </c>
      <c r="AF55" s="221">
        <v>0</v>
      </c>
      <c r="AG55" s="222">
        <v>0</v>
      </c>
      <c r="AH55" s="223">
        <f t="shared" si="20"/>
        <v>0</v>
      </c>
      <c r="AI55" s="221">
        <v>0</v>
      </c>
      <c r="AJ55" s="221">
        <v>0</v>
      </c>
      <c r="AK55" s="222">
        <v>0</v>
      </c>
      <c r="AL55" s="223">
        <f t="shared" si="21"/>
        <v>0</v>
      </c>
      <c r="AM55" s="221">
        <v>0</v>
      </c>
      <c r="AN55" s="221">
        <v>0</v>
      </c>
      <c r="AO55" s="222">
        <v>0</v>
      </c>
      <c r="AP55" s="223">
        <f t="shared" si="22"/>
        <v>0</v>
      </c>
    </row>
    <row r="56" spans="1:42" s="49" customFormat="1" ht="257.25" customHeight="1">
      <c r="A56" s="219" t="s">
        <v>192</v>
      </c>
      <c r="B56" s="716" t="s">
        <v>84</v>
      </c>
      <c r="C56" s="716"/>
      <c r="D56" s="217" t="s">
        <v>210</v>
      </c>
      <c r="E56" s="220" t="s">
        <v>163</v>
      </c>
      <c r="F56" s="908" t="s">
        <v>198</v>
      </c>
      <c r="G56" s="909"/>
      <c r="H56" s="905" t="s">
        <v>1110</v>
      </c>
      <c r="I56" s="906"/>
      <c r="J56" s="907"/>
      <c r="K56" s="535" t="d">
        <v>2019-04-29</v>
      </c>
      <c r="L56" s="535" t="d">
        <v>2019-05-13</v>
      </c>
      <c r="M56" s="539" t="s">
        <v>1646</v>
      </c>
      <c r="N56" s="128">
        <v>56373000</v>
      </c>
      <c r="O56" s="587">
        <v>56373000</v>
      </c>
      <c r="P56" s="846" t="s">
        <v>111</v>
      </c>
      <c r="Q56" s="847"/>
      <c r="R56" s="848"/>
      <c r="S56" s="95" t="s">
        <v>155</v>
      </c>
      <c r="T56" s="82" t="s">
        <v>58</v>
      </c>
      <c r="U56" s="337">
        <v>1</v>
      </c>
      <c r="V56" s="472">
        <v>1</v>
      </c>
      <c r="W56" s="472">
        <f t="shared" si="23"/>
        <v>1</v>
      </c>
      <c r="X56" s="473">
        <f t="shared" si="24"/>
        <v>1</v>
      </c>
      <c r="Y56" s="387">
        <f t="shared" si="25"/>
        <v>1</v>
      </c>
      <c r="AA56" s="413">
        <v>0</v>
      </c>
      <c r="AB56" s="413">
        <v>0</v>
      </c>
      <c r="AC56" s="473">
        <v>0</v>
      </c>
      <c r="AD56" s="223">
        <f t="shared" si="19"/>
        <v>0</v>
      </c>
      <c r="AE56" s="413">
        <f>V56</f>
        <v>1</v>
      </c>
      <c r="AF56" s="413">
        <f>W56</f>
        <v>1</v>
      </c>
      <c r="AG56" s="473">
        <f t="shared" ref="AG56" si="30">AF56/AE56</f>
        <v>1</v>
      </c>
      <c r="AH56" s="537">
        <f t="shared" ref="AH56:AH57" si="31">AG56</f>
        <v>1</v>
      </c>
      <c r="AI56" s="221">
        <v>0</v>
      </c>
      <c r="AJ56" s="221">
        <v>0</v>
      </c>
      <c r="AK56" s="222">
        <v>0</v>
      </c>
      <c r="AL56" s="223">
        <f t="shared" si="21"/>
        <v>0</v>
      </c>
      <c r="AM56" s="221">
        <v>0</v>
      </c>
      <c r="AN56" s="221">
        <v>0</v>
      </c>
      <c r="AO56" s="222">
        <v>0</v>
      </c>
      <c r="AP56" s="223">
        <f t="shared" si="22"/>
        <v>0</v>
      </c>
    </row>
    <row r="57" spans="1:42" s="49" customFormat="1" ht="257.25" customHeight="1">
      <c r="A57" s="219" t="s">
        <v>192</v>
      </c>
      <c r="B57" s="716" t="s">
        <v>84</v>
      </c>
      <c r="C57" s="716"/>
      <c r="D57" s="217" t="s">
        <v>210</v>
      </c>
      <c r="E57" s="220" t="s">
        <v>163</v>
      </c>
      <c r="F57" s="908" t="s">
        <v>198</v>
      </c>
      <c r="G57" s="909"/>
      <c r="H57" s="905" t="s">
        <v>1631</v>
      </c>
      <c r="I57" s="906"/>
      <c r="J57" s="907"/>
      <c r="K57" s="508"/>
      <c r="L57" s="508"/>
      <c r="M57" s="538"/>
      <c r="N57" s="297">
        <v>6862800</v>
      </c>
      <c r="O57" s="588"/>
      <c r="P57" s="846" t="s">
        <v>111</v>
      </c>
      <c r="Q57" s="847"/>
      <c r="R57" s="848"/>
      <c r="S57" s="95" t="s">
        <v>155</v>
      </c>
      <c r="T57" s="82" t="s">
        <v>58</v>
      </c>
      <c r="U57" s="337">
        <v>1</v>
      </c>
      <c r="V57" s="472">
        <v>1</v>
      </c>
      <c r="W57" s="472">
        <f t="shared" ref="W57" si="32">O57/N57</f>
        <v>0</v>
      </c>
      <c r="X57" s="473">
        <f t="shared" ref="X57" si="33">W57/V57</f>
        <v>0</v>
      </c>
      <c r="Y57" s="537">
        <f t="shared" ref="Y57" si="34">X57</f>
        <v>0</v>
      </c>
      <c r="AA57" s="413">
        <f t="shared" ref="AA57" si="35">V57</f>
        <v>1</v>
      </c>
      <c r="AB57" s="413">
        <f t="shared" ref="AB57" si="36">W57</f>
        <v>0</v>
      </c>
      <c r="AC57" s="473">
        <f t="shared" ref="AC57" si="37">AB57/AA57</f>
        <v>0</v>
      </c>
      <c r="AD57" s="537">
        <f t="shared" ref="AD57" si="38">AC57</f>
        <v>0</v>
      </c>
      <c r="AE57" s="534">
        <v>0</v>
      </c>
      <c r="AF57" s="534">
        <v>0</v>
      </c>
      <c r="AG57" s="460">
        <v>0</v>
      </c>
      <c r="AH57" s="537">
        <f t="shared" si="31"/>
        <v>0</v>
      </c>
      <c r="AI57" s="534">
        <v>0</v>
      </c>
      <c r="AJ57" s="534">
        <v>0</v>
      </c>
      <c r="AK57" s="460">
        <v>0</v>
      </c>
      <c r="AL57" s="537">
        <f t="shared" ref="AL57" si="39">AK57</f>
        <v>0</v>
      </c>
      <c r="AM57" s="534">
        <v>0</v>
      </c>
      <c r="AN57" s="534">
        <v>0</v>
      </c>
      <c r="AO57" s="460">
        <v>0</v>
      </c>
      <c r="AP57" s="537">
        <f t="shared" ref="AP57" si="40">AO57</f>
        <v>0</v>
      </c>
    </row>
    <row r="58" spans="1:42" s="49" customFormat="1" ht="248.25" customHeight="1">
      <c r="A58" s="219" t="s">
        <v>192</v>
      </c>
      <c r="B58" s="716" t="s">
        <v>84</v>
      </c>
      <c r="C58" s="716"/>
      <c r="D58" s="217" t="s">
        <v>93</v>
      </c>
      <c r="E58" s="220" t="s">
        <v>163</v>
      </c>
      <c r="F58" s="908" t="s">
        <v>208</v>
      </c>
      <c r="G58" s="909"/>
      <c r="H58" s="905" t="s">
        <v>930</v>
      </c>
      <c r="I58" s="906"/>
      <c r="J58" s="907"/>
      <c r="K58" s="545"/>
      <c r="L58" s="545"/>
      <c r="M58" s="585"/>
      <c r="N58" s="586">
        <v>50000000</v>
      </c>
      <c r="O58" s="589"/>
      <c r="P58" s="846" t="s">
        <v>111</v>
      </c>
      <c r="Q58" s="847"/>
      <c r="R58" s="848"/>
      <c r="S58" s="95" t="s">
        <v>155</v>
      </c>
      <c r="T58" s="82" t="s">
        <v>58</v>
      </c>
      <c r="U58" s="337">
        <v>1</v>
      </c>
      <c r="V58" s="472">
        <v>1</v>
      </c>
      <c r="W58" s="472">
        <f t="shared" si="23"/>
        <v>0</v>
      </c>
      <c r="X58" s="473">
        <f t="shared" si="24"/>
        <v>0</v>
      </c>
      <c r="Y58" s="387">
        <f t="shared" si="25"/>
        <v>0</v>
      </c>
      <c r="AA58" s="413">
        <f t="shared" si="26"/>
        <v>1</v>
      </c>
      <c r="AB58" s="413">
        <f t="shared" si="27"/>
        <v>0</v>
      </c>
      <c r="AC58" s="473">
        <f t="shared" si="28"/>
        <v>0</v>
      </c>
      <c r="AD58" s="223">
        <f t="shared" si="19"/>
        <v>0</v>
      </c>
      <c r="AE58" s="221">
        <v>0</v>
      </c>
      <c r="AF58" s="221">
        <v>0</v>
      </c>
      <c r="AG58" s="222">
        <v>0</v>
      </c>
      <c r="AH58" s="223">
        <f t="shared" si="20"/>
        <v>0</v>
      </c>
      <c r="AI58" s="221">
        <v>0</v>
      </c>
      <c r="AJ58" s="221">
        <v>0</v>
      </c>
      <c r="AK58" s="222">
        <v>0</v>
      </c>
      <c r="AL58" s="223">
        <f t="shared" si="21"/>
        <v>0</v>
      </c>
      <c r="AM58" s="221">
        <v>0</v>
      </c>
      <c r="AN58" s="221">
        <v>0</v>
      </c>
      <c r="AO58" s="222">
        <v>0</v>
      </c>
      <c r="AP58" s="223">
        <f t="shared" si="22"/>
        <v>0</v>
      </c>
    </row>
    <row r="59" spans="1:42" s="49" customFormat="1" ht="360.75" customHeight="1">
      <c r="A59" s="219" t="s">
        <v>192</v>
      </c>
      <c r="B59" s="716" t="s">
        <v>1563</v>
      </c>
      <c r="C59" s="716"/>
      <c r="D59" s="217" t="s">
        <v>93</v>
      </c>
      <c r="E59" s="220" t="s">
        <v>163</v>
      </c>
      <c r="F59" s="908" t="s">
        <v>208</v>
      </c>
      <c r="G59" s="909"/>
      <c r="H59" s="905" t="s">
        <v>1564</v>
      </c>
      <c r="I59" s="906"/>
      <c r="J59" s="907"/>
      <c r="K59" s="946" t="s">
        <v>1472</v>
      </c>
      <c r="L59" s="946"/>
      <c r="M59" s="498" t="s">
        <v>1528</v>
      </c>
      <c r="N59" s="299" t="s">
        <v>1552</v>
      </c>
      <c r="O59" s="299" t="s">
        <v>1552</v>
      </c>
      <c r="P59" s="846" t="s">
        <v>1553</v>
      </c>
      <c r="Q59" s="847"/>
      <c r="R59" s="848"/>
      <c r="S59" s="95" t="s">
        <v>153</v>
      </c>
      <c r="T59" s="82" t="s">
        <v>58</v>
      </c>
      <c r="U59" s="337">
        <v>1</v>
      </c>
      <c r="V59" s="472">
        <v>1</v>
      </c>
      <c r="W59" s="472">
        <v>0.66</v>
      </c>
      <c r="X59" s="473">
        <f t="shared" ref="X59" si="41">W59/V59</f>
        <v>0.66</v>
      </c>
      <c r="Y59" s="495">
        <f t="shared" ref="Y59" si="42">X59</f>
        <v>0.66</v>
      </c>
      <c r="AA59" s="413">
        <v>0.33</v>
      </c>
      <c r="AB59" s="413">
        <v>0.33</v>
      </c>
      <c r="AC59" s="473">
        <f t="shared" ref="AC59" si="43">AB59/AA59</f>
        <v>1</v>
      </c>
      <c r="AD59" s="495">
        <f t="shared" ref="AD59" si="44">AC59</f>
        <v>1</v>
      </c>
      <c r="AE59" s="413">
        <v>0.33</v>
      </c>
      <c r="AF59" s="413">
        <v>0.33</v>
      </c>
      <c r="AG59" s="473">
        <f t="shared" ref="AG59:AG60" si="45">AF59/AE59</f>
        <v>1</v>
      </c>
      <c r="AH59" s="495">
        <f t="shared" ref="AH59" si="46">AG59</f>
        <v>1</v>
      </c>
      <c r="AI59" s="494">
        <v>0</v>
      </c>
      <c r="AJ59" s="494">
        <v>0</v>
      </c>
      <c r="AK59" s="460">
        <v>0</v>
      </c>
      <c r="AL59" s="495">
        <f t="shared" ref="AL59" si="47">AK59</f>
        <v>0</v>
      </c>
      <c r="AM59" s="494">
        <v>0</v>
      </c>
      <c r="AN59" s="494">
        <v>0</v>
      </c>
      <c r="AO59" s="460">
        <v>0</v>
      </c>
      <c r="AP59" s="495">
        <f t="shared" ref="AP59" si="48">AO59</f>
        <v>0</v>
      </c>
    </row>
    <row r="60" spans="1:42" s="49" customFormat="1" ht="386.25" customHeight="1">
      <c r="A60" s="219" t="s">
        <v>192</v>
      </c>
      <c r="B60" s="716" t="s">
        <v>1565</v>
      </c>
      <c r="C60" s="716"/>
      <c r="D60" s="217" t="s">
        <v>93</v>
      </c>
      <c r="E60" s="220" t="s">
        <v>163</v>
      </c>
      <c r="F60" s="908" t="s">
        <v>208</v>
      </c>
      <c r="G60" s="909"/>
      <c r="H60" s="905" t="s">
        <v>1566</v>
      </c>
      <c r="I60" s="906"/>
      <c r="J60" s="907"/>
      <c r="K60" s="294" t="s">
        <v>1569</v>
      </c>
      <c r="L60" s="294" t="s">
        <v>2038</v>
      </c>
      <c r="M60" s="498" t="s">
        <v>1528</v>
      </c>
      <c r="N60" s="299" t="s">
        <v>1568</v>
      </c>
      <c r="O60" s="299" t="s">
        <v>1552</v>
      </c>
      <c r="P60" s="846" t="s">
        <v>1567</v>
      </c>
      <c r="Q60" s="847"/>
      <c r="R60" s="848"/>
      <c r="S60" s="95" t="s">
        <v>153</v>
      </c>
      <c r="T60" s="82" t="s">
        <v>58</v>
      </c>
      <c r="U60" s="337">
        <v>1</v>
      </c>
      <c r="V60" s="472">
        <v>1</v>
      </c>
      <c r="W60" s="472">
        <v>0.66</v>
      </c>
      <c r="X60" s="473">
        <f t="shared" ref="X60" si="49">W60/V60</f>
        <v>0.66</v>
      </c>
      <c r="Y60" s="495">
        <f t="shared" ref="Y60" si="50">X60</f>
        <v>0.66</v>
      </c>
      <c r="AA60" s="413">
        <v>0.33</v>
      </c>
      <c r="AB60" s="413">
        <v>0.33</v>
      </c>
      <c r="AC60" s="473">
        <f t="shared" ref="AC60" si="51">AB60/AA60</f>
        <v>1</v>
      </c>
      <c r="AD60" s="495">
        <f t="shared" ref="AD60" si="52">AC60</f>
        <v>1</v>
      </c>
      <c r="AE60" s="413">
        <v>0.33</v>
      </c>
      <c r="AF60" s="413">
        <v>0.33</v>
      </c>
      <c r="AG60" s="473">
        <f t="shared" si="45"/>
        <v>1</v>
      </c>
      <c r="AH60" s="495">
        <f t="shared" ref="AH60" si="53">AG60</f>
        <v>1</v>
      </c>
      <c r="AI60" s="494">
        <v>0</v>
      </c>
      <c r="AJ60" s="494">
        <v>0</v>
      </c>
      <c r="AK60" s="460">
        <v>0</v>
      </c>
      <c r="AL60" s="495">
        <f t="shared" ref="AL60" si="54">AK60</f>
        <v>0</v>
      </c>
      <c r="AM60" s="494">
        <v>0</v>
      </c>
      <c r="AN60" s="494">
        <v>0</v>
      </c>
      <c r="AO60" s="460">
        <v>0</v>
      </c>
      <c r="AP60" s="495">
        <f t="shared" ref="AP60" si="55">AO60</f>
        <v>0</v>
      </c>
    </row>
    <row r="61" spans="1:42" s="49" customFormat="1" ht="406.5" customHeight="1">
      <c r="A61" s="219" t="s">
        <v>192</v>
      </c>
      <c r="B61" s="716" t="s">
        <v>1570</v>
      </c>
      <c r="C61" s="716"/>
      <c r="D61" s="217" t="s">
        <v>93</v>
      </c>
      <c r="E61" s="220" t="s">
        <v>163</v>
      </c>
      <c r="F61" s="908" t="s">
        <v>208</v>
      </c>
      <c r="G61" s="909"/>
      <c r="H61" s="905" t="s">
        <v>1571</v>
      </c>
      <c r="I61" s="906"/>
      <c r="J61" s="907"/>
      <c r="K61" s="294" t="s">
        <v>1573</v>
      </c>
      <c r="L61" s="294"/>
      <c r="M61" s="498" t="s">
        <v>1528</v>
      </c>
      <c r="N61" s="299" t="s">
        <v>1568</v>
      </c>
      <c r="O61" s="299" t="s">
        <v>1552</v>
      </c>
      <c r="P61" s="846" t="s">
        <v>1572</v>
      </c>
      <c r="Q61" s="847"/>
      <c r="R61" s="848"/>
      <c r="S61" s="95" t="s">
        <v>153</v>
      </c>
      <c r="T61" s="82" t="s">
        <v>58</v>
      </c>
      <c r="U61" s="337">
        <v>1</v>
      </c>
      <c r="V61" s="472">
        <v>1</v>
      </c>
      <c r="W61" s="472">
        <f>AB61</f>
        <v>0.33</v>
      </c>
      <c r="X61" s="473">
        <f t="shared" ref="X61" si="56">W61/V61</f>
        <v>0.33</v>
      </c>
      <c r="Y61" s="495">
        <f t="shared" ref="Y61" si="57">X61</f>
        <v>0.33</v>
      </c>
      <c r="AA61" s="413">
        <v>0.33</v>
      </c>
      <c r="AB61" s="413">
        <v>0.33</v>
      </c>
      <c r="AC61" s="473">
        <f t="shared" ref="AC61" si="58">AB61/AA61</f>
        <v>1</v>
      </c>
      <c r="AD61" s="495">
        <f t="shared" ref="AD61" si="59">AC61</f>
        <v>1</v>
      </c>
      <c r="AE61" s="494">
        <v>0</v>
      </c>
      <c r="AF61" s="494">
        <v>0</v>
      </c>
      <c r="AG61" s="460">
        <v>0</v>
      </c>
      <c r="AH61" s="495">
        <f t="shared" ref="AH61" si="60">AG61</f>
        <v>0</v>
      </c>
      <c r="AI61" s="494">
        <v>0</v>
      </c>
      <c r="AJ61" s="494">
        <v>0</v>
      </c>
      <c r="AK61" s="460">
        <v>0</v>
      </c>
      <c r="AL61" s="495">
        <f t="shared" ref="AL61" si="61">AK61</f>
        <v>0</v>
      </c>
      <c r="AM61" s="494">
        <v>0</v>
      </c>
      <c r="AN61" s="494">
        <v>0</v>
      </c>
      <c r="AO61" s="460">
        <v>0</v>
      </c>
      <c r="AP61" s="495">
        <f t="shared" ref="AP61" si="62">AO61</f>
        <v>0</v>
      </c>
    </row>
    <row r="62" spans="1:42" s="15" customFormat="1" ht="69" customHeight="1">
      <c r="A62" s="21"/>
      <c r="B62" s="21"/>
      <c r="C62" s="21"/>
      <c r="D62" s="21"/>
      <c r="E62" s="21"/>
      <c r="F62" s="21"/>
      <c r="G62" s="21"/>
      <c r="H62" s="21"/>
      <c r="I62" s="21"/>
      <c r="J62" s="21"/>
      <c r="K62" s="21"/>
      <c r="L62" s="21"/>
      <c r="M62" s="21"/>
      <c r="N62" s="21"/>
      <c r="O62" s="12"/>
      <c r="P62" s="22"/>
      <c r="Q62" s="22"/>
      <c r="R62" s="22"/>
      <c r="S62" s="91"/>
      <c r="T62" s="22"/>
      <c r="U62" s="13"/>
    </row>
    <row r="63" spans="1:42" ht="101.25" customHeight="1">
      <c r="A63" s="638" t="s">
        <v>147</v>
      </c>
      <c r="B63" s="638"/>
      <c r="C63" s="638"/>
      <c r="D63" s="638"/>
      <c r="E63" s="638"/>
      <c r="F63" s="638"/>
      <c r="G63" s="638"/>
      <c r="H63" s="638"/>
      <c r="I63" s="638"/>
      <c r="J63" s="638"/>
      <c r="K63" s="638"/>
      <c r="L63" s="638"/>
      <c r="M63" s="638"/>
      <c r="N63" s="638"/>
      <c r="O63" s="638"/>
      <c r="P63" s="638"/>
      <c r="Q63" s="638"/>
      <c r="R63" s="638"/>
      <c r="S63" s="638"/>
      <c r="T63" s="638"/>
      <c r="U63" s="638"/>
    </row>
    <row r="64" spans="1:42" ht="39.75" customHeight="1">
      <c r="E64" s="30"/>
      <c r="F64" s="30"/>
      <c r="G64" s="30"/>
      <c r="H64" s="30"/>
      <c r="I64" s="30"/>
      <c r="J64" s="30"/>
      <c r="K64" s="30"/>
      <c r="L64" s="30"/>
      <c r="M64" s="30"/>
      <c r="N64" s="30"/>
      <c r="O64" s="30"/>
      <c r="P64" s="30"/>
      <c r="Q64" s="30"/>
      <c r="R64" s="30"/>
      <c r="S64" s="30"/>
      <c r="T64" s="30"/>
      <c r="U64" s="30"/>
    </row>
    <row r="65" spans="1:53" ht="66" customHeight="1">
      <c r="A65" s="942" t="s">
        <v>160</v>
      </c>
      <c r="B65" s="942"/>
      <c r="C65" s="942"/>
      <c r="D65" s="942"/>
      <c r="E65" s="765" t="s">
        <v>1624</v>
      </c>
      <c r="F65" s="765"/>
      <c r="G65" s="765"/>
      <c r="H65" s="765"/>
      <c r="I65" s="765"/>
      <c r="J65" s="765"/>
      <c r="K65" s="692"/>
      <c r="L65" s="692"/>
      <c r="M65" s="692"/>
      <c r="N65" s="692"/>
      <c r="O65" s="692"/>
      <c r="P65" s="692"/>
      <c r="Q65" s="274"/>
      <c r="R65" s="274"/>
      <c r="S65" s="274"/>
      <c r="T65" s="274"/>
      <c r="U65" s="274"/>
    </row>
    <row r="66" spans="1:53" ht="62.25" customHeight="1">
      <c r="A66" s="942"/>
      <c r="B66" s="942"/>
      <c r="C66" s="942"/>
      <c r="D66" s="942"/>
      <c r="E66" s="664" t="s">
        <v>29</v>
      </c>
      <c r="F66" s="664"/>
      <c r="G66" s="664" t="s">
        <v>30</v>
      </c>
      <c r="H66" s="664"/>
      <c r="I66" s="272" t="s">
        <v>9</v>
      </c>
      <c r="J66" s="272" t="s">
        <v>10</v>
      </c>
      <c r="K66" s="170"/>
      <c r="L66" s="170"/>
      <c r="M66" s="170"/>
      <c r="N66" s="170"/>
      <c r="O66" s="170"/>
      <c r="P66" s="170"/>
      <c r="S66" s="279"/>
    </row>
    <row r="67" spans="1:53" ht="59.25" customHeight="1">
      <c r="A67" s="943" t="s">
        <v>663</v>
      </c>
      <c r="B67" s="943"/>
      <c r="C67" s="943"/>
      <c r="D67" s="943"/>
      <c r="E67" s="944">
        <f>E73</f>
        <v>144118800</v>
      </c>
      <c r="F67" s="944"/>
      <c r="G67" s="944">
        <f>G73</f>
        <v>137256000</v>
      </c>
      <c r="H67" s="944"/>
      <c r="I67" s="945">
        <f>G67/E67</f>
        <v>0.95238095238095233</v>
      </c>
      <c r="J67" s="640">
        <f>I67</f>
        <v>0.95238095238095233</v>
      </c>
      <c r="K67" s="274"/>
      <c r="L67" s="274"/>
      <c r="M67" s="274"/>
      <c r="N67" s="274"/>
      <c r="O67" s="274"/>
      <c r="P67" s="170"/>
      <c r="S67" s="279"/>
    </row>
    <row r="68" spans="1:53" ht="59.25" customHeight="1">
      <c r="A68" s="943"/>
      <c r="B68" s="943"/>
      <c r="C68" s="943"/>
      <c r="D68" s="943"/>
      <c r="E68" s="944"/>
      <c r="F68" s="944"/>
      <c r="G68" s="944"/>
      <c r="H68" s="944"/>
      <c r="I68" s="945"/>
      <c r="J68" s="640"/>
      <c r="K68" s="170"/>
      <c r="L68" s="170"/>
      <c r="M68" s="170"/>
      <c r="N68" s="170"/>
      <c r="O68" s="170"/>
      <c r="P68" s="170"/>
      <c r="S68" s="279"/>
      <c r="AL68" s="790" t="s">
        <v>714</v>
      </c>
      <c r="AM68" s="790"/>
      <c r="AN68" s="790"/>
      <c r="AO68" s="790"/>
      <c r="AP68" s="790"/>
      <c r="AQ68" s="790"/>
      <c r="AR68" s="790"/>
      <c r="AS68" s="790"/>
      <c r="AT68" s="790"/>
      <c r="AU68" s="790"/>
      <c r="AV68" s="790"/>
      <c r="AW68" s="790"/>
      <c r="AX68" s="790"/>
      <c r="AY68" s="790"/>
      <c r="AZ68" s="790"/>
      <c r="BA68" s="790"/>
    </row>
    <row r="69" spans="1:53" ht="59.25" customHeight="1">
      <c r="A69" s="943"/>
      <c r="B69" s="943"/>
      <c r="C69" s="943"/>
      <c r="D69" s="943"/>
      <c r="E69" s="944"/>
      <c r="F69" s="944"/>
      <c r="G69" s="944"/>
      <c r="H69" s="944"/>
      <c r="I69" s="945"/>
      <c r="J69" s="640"/>
      <c r="K69" s="170"/>
      <c r="L69" s="170"/>
      <c r="M69" s="170"/>
      <c r="N69" s="170"/>
      <c r="O69" s="170"/>
      <c r="P69" s="170"/>
      <c r="Q69" s="671">
        <v>2016</v>
      </c>
      <c r="R69" s="671"/>
      <c r="S69" s="671"/>
      <c r="T69" s="671"/>
      <c r="U69" s="671">
        <v>2017</v>
      </c>
      <c r="V69" s="671"/>
      <c r="W69" s="671"/>
      <c r="X69" s="671"/>
      <c r="Y69" s="671">
        <v>2018</v>
      </c>
      <c r="Z69" s="671"/>
      <c r="AA69" s="671"/>
      <c r="AB69" s="671"/>
      <c r="AC69" s="671">
        <v>2019</v>
      </c>
      <c r="AD69" s="671"/>
      <c r="AE69" s="671"/>
      <c r="AF69" s="671"/>
      <c r="AG69" s="671">
        <v>2020</v>
      </c>
      <c r="AH69" s="671"/>
      <c r="AI69" s="671"/>
      <c r="AJ69" s="671"/>
      <c r="AL69" s="790"/>
      <c r="AM69" s="790"/>
      <c r="AN69" s="790"/>
      <c r="AO69" s="790"/>
      <c r="AP69" s="790"/>
      <c r="AQ69" s="790"/>
      <c r="AR69" s="790"/>
      <c r="AS69" s="790"/>
      <c r="AT69" s="790"/>
      <c r="AU69" s="790"/>
      <c r="AV69" s="790"/>
      <c r="AW69" s="790"/>
      <c r="AX69" s="790"/>
      <c r="AY69" s="790"/>
      <c r="AZ69" s="790"/>
      <c r="BA69" s="790"/>
    </row>
    <row r="70" spans="1:53" ht="74.25" customHeight="1">
      <c r="A70" s="943"/>
      <c r="B70" s="943"/>
      <c r="C70" s="943"/>
      <c r="D70" s="943"/>
      <c r="E70" s="944"/>
      <c r="F70" s="944"/>
      <c r="G70" s="944"/>
      <c r="H70" s="944"/>
      <c r="I70" s="945"/>
      <c r="J70" s="640"/>
      <c r="K70" s="274"/>
      <c r="L70" s="274"/>
      <c r="M70" s="274"/>
      <c r="N70" s="274"/>
      <c r="O70" s="274"/>
      <c r="P70" s="274"/>
      <c r="Q70" s="671"/>
      <c r="R70" s="671"/>
      <c r="S70" s="671"/>
      <c r="T70" s="671"/>
      <c r="U70" s="671"/>
      <c r="V70" s="671"/>
      <c r="W70" s="671"/>
      <c r="X70" s="671"/>
      <c r="Y70" s="671"/>
      <c r="Z70" s="671"/>
      <c r="AA70" s="671"/>
      <c r="AB70" s="671"/>
      <c r="AC70" s="671"/>
      <c r="AD70" s="671"/>
      <c r="AE70" s="671"/>
      <c r="AF70" s="671"/>
      <c r="AG70" s="671"/>
      <c r="AH70" s="671"/>
      <c r="AI70" s="671"/>
      <c r="AJ70" s="671"/>
      <c r="AL70" s="634" t="s">
        <v>713</v>
      </c>
      <c r="AM70" s="634"/>
      <c r="AN70" s="634"/>
      <c r="AO70" s="634"/>
      <c r="AP70" s="634" t="s">
        <v>715</v>
      </c>
      <c r="AQ70" s="634"/>
      <c r="AR70" s="634"/>
      <c r="AS70" s="634"/>
      <c r="AT70" s="634" t="s">
        <v>716</v>
      </c>
      <c r="AU70" s="634"/>
      <c r="AV70" s="634"/>
      <c r="AW70" s="634"/>
      <c r="AX70" s="634" t="s">
        <v>717</v>
      </c>
      <c r="AY70" s="634"/>
      <c r="AZ70" s="634"/>
      <c r="BA70" s="634"/>
    </row>
    <row r="71" spans="1:53" ht="110.25" customHeight="1">
      <c r="A71" s="664" t="s">
        <v>27</v>
      </c>
      <c r="B71" s="664"/>
      <c r="C71" s="664"/>
      <c r="D71" s="272" t="s">
        <v>151</v>
      </c>
      <c r="E71" s="272" t="s">
        <v>29</v>
      </c>
      <c r="F71" s="307" t="s">
        <v>1000</v>
      </c>
      <c r="G71" s="664" t="s">
        <v>30</v>
      </c>
      <c r="H71" s="664"/>
      <c r="I71" s="272" t="s">
        <v>31</v>
      </c>
      <c r="J71" s="43" t="s">
        <v>10</v>
      </c>
      <c r="K71" s="664" t="s">
        <v>32</v>
      </c>
      <c r="L71" s="664"/>
      <c r="M71" s="664"/>
      <c r="N71" s="664"/>
      <c r="O71" s="292" t="s">
        <v>7</v>
      </c>
      <c r="P71" s="315" t="s">
        <v>1003</v>
      </c>
      <c r="Q71" s="167" t="s">
        <v>11</v>
      </c>
      <c r="R71" s="167" t="s">
        <v>12</v>
      </c>
      <c r="S71" s="39" t="s">
        <v>9</v>
      </c>
      <c r="T71" s="174" t="s">
        <v>10</v>
      </c>
      <c r="U71" s="167" t="s">
        <v>11</v>
      </c>
      <c r="V71" s="167" t="s">
        <v>12</v>
      </c>
      <c r="W71" s="177" t="s">
        <v>9</v>
      </c>
      <c r="X71" s="174" t="s">
        <v>10</v>
      </c>
      <c r="Y71" s="167" t="s">
        <v>11</v>
      </c>
      <c r="Z71" s="167" t="s">
        <v>12</v>
      </c>
      <c r="AA71" s="39" t="s">
        <v>9</v>
      </c>
      <c r="AB71" s="174" t="s">
        <v>10</v>
      </c>
      <c r="AC71" s="167" t="s">
        <v>11</v>
      </c>
      <c r="AD71" s="167" t="s">
        <v>12</v>
      </c>
      <c r="AE71" s="177" t="s">
        <v>9</v>
      </c>
      <c r="AF71" s="174" t="s">
        <v>10</v>
      </c>
      <c r="AG71" s="167" t="s">
        <v>11</v>
      </c>
      <c r="AH71" s="167" t="s">
        <v>12</v>
      </c>
      <c r="AI71" s="177" t="s">
        <v>9</v>
      </c>
      <c r="AJ71" s="174" t="s">
        <v>10</v>
      </c>
      <c r="AL71" s="408" t="s">
        <v>13</v>
      </c>
      <c r="AM71" s="408" t="s">
        <v>14</v>
      </c>
      <c r="AN71" s="173" t="s">
        <v>9</v>
      </c>
      <c r="AO71" s="409" t="s">
        <v>10</v>
      </c>
      <c r="AP71" s="408" t="s">
        <v>13</v>
      </c>
      <c r="AQ71" s="408" t="s">
        <v>14</v>
      </c>
      <c r="AR71" s="173" t="s">
        <v>9</v>
      </c>
      <c r="AS71" s="409" t="s">
        <v>10</v>
      </c>
      <c r="AT71" s="408" t="s">
        <v>13</v>
      </c>
      <c r="AU71" s="408" t="s">
        <v>14</v>
      </c>
      <c r="AV71" s="173" t="s">
        <v>9</v>
      </c>
      <c r="AW71" s="409" t="s">
        <v>10</v>
      </c>
      <c r="AX71" s="408" t="s">
        <v>13</v>
      </c>
      <c r="AY71" s="408" t="s">
        <v>14</v>
      </c>
      <c r="AZ71" s="173" t="s">
        <v>9</v>
      </c>
      <c r="BA71" s="409" t="s">
        <v>10</v>
      </c>
    </row>
    <row r="72" spans="1:53" ht="407.25" customHeight="1">
      <c r="A72" s="273" t="s">
        <v>33</v>
      </c>
      <c r="B72" s="683" t="s">
        <v>201</v>
      </c>
      <c r="C72" s="683"/>
      <c r="D72" s="282" t="s">
        <v>205</v>
      </c>
      <c r="E72" s="37">
        <v>144118800</v>
      </c>
      <c r="F72" s="36">
        <f>E72/ 1467000000</f>
        <v>9.8240490797546015E-2</v>
      </c>
      <c r="G72" s="667">
        <v>137256000</v>
      </c>
      <c r="H72" s="667"/>
      <c r="I72" s="36">
        <f>G72/E72</f>
        <v>0.95238095238095233</v>
      </c>
      <c r="J72" s="277">
        <f>I72</f>
        <v>0.95238095238095233</v>
      </c>
      <c r="K72" s="903" t="s">
        <v>232</v>
      </c>
      <c r="L72" s="903"/>
      <c r="M72" s="903"/>
      <c r="N72" s="903"/>
      <c r="O72" s="82" t="s">
        <v>114</v>
      </c>
      <c r="P72" s="108">
        <v>10</v>
      </c>
      <c r="Q72" s="326">
        <v>1</v>
      </c>
      <c r="R72" s="326">
        <v>1</v>
      </c>
      <c r="S72" s="286">
        <f>+R72/Q72</f>
        <v>1</v>
      </c>
      <c r="T72" s="53">
        <f>+S72</f>
        <v>1</v>
      </c>
      <c r="U72" s="326">
        <v>3</v>
      </c>
      <c r="V72" s="326">
        <v>3</v>
      </c>
      <c r="W72" s="286">
        <v>0</v>
      </c>
      <c r="X72" s="53">
        <f>+W72</f>
        <v>0</v>
      </c>
      <c r="Y72" s="326">
        <v>3</v>
      </c>
      <c r="Z72" s="326">
        <v>3</v>
      </c>
      <c r="AA72" s="414">
        <f>+Z72/Y72</f>
        <v>1</v>
      </c>
      <c r="AB72" s="53">
        <f>+AA72</f>
        <v>1</v>
      </c>
      <c r="AC72" s="326">
        <v>2</v>
      </c>
      <c r="AD72" s="326">
        <f>AQ72</f>
        <v>2</v>
      </c>
      <c r="AE72" s="414">
        <f>+AD72/AC72</f>
        <v>1</v>
      </c>
      <c r="AF72" s="53">
        <f>+AE72</f>
        <v>1</v>
      </c>
      <c r="AG72" s="326">
        <v>1</v>
      </c>
      <c r="AH72" s="326">
        <v>0</v>
      </c>
      <c r="AI72" s="414">
        <f>+AH72/AG72</f>
        <v>0</v>
      </c>
      <c r="AJ72" s="53">
        <f>+AI72</f>
        <v>0</v>
      </c>
      <c r="AL72" s="285">
        <v>0</v>
      </c>
      <c r="AM72" s="285">
        <v>0</v>
      </c>
      <c r="AN72" s="414">
        <v>0</v>
      </c>
      <c r="AO72" s="287">
        <f t="shared" ref="AO72" si="63">AN72</f>
        <v>0</v>
      </c>
      <c r="AP72" s="285">
        <v>2</v>
      </c>
      <c r="AQ72" s="285">
        <v>2</v>
      </c>
      <c r="AR72" s="414">
        <f>+AQ72/AP72</f>
        <v>1</v>
      </c>
      <c r="AS72" s="287">
        <f t="shared" ref="AS72" si="64">AR72</f>
        <v>1</v>
      </c>
      <c r="AT72" s="285">
        <v>0</v>
      </c>
      <c r="AU72" s="285">
        <v>0</v>
      </c>
      <c r="AV72" s="286">
        <v>0</v>
      </c>
      <c r="AW72" s="287">
        <f t="shared" ref="AW72" si="65">AV72</f>
        <v>0</v>
      </c>
      <c r="AX72" s="285">
        <v>2</v>
      </c>
      <c r="AY72" s="285">
        <v>0</v>
      </c>
      <c r="AZ72" s="286">
        <v>0</v>
      </c>
      <c r="BA72" s="287">
        <f t="shared" ref="BA72" si="66">AZ72</f>
        <v>0</v>
      </c>
    </row>
    <row r="73" spans="1:53" ht="144.75" customHeight="1">
      <c r="A73" s="661" t="s">
        <v>34</v>
      </c>
      <c r="B73" s="661"/>
      <c r="C73" s="661"/>
      <c r="D73" s="270"/>
      <c r="E73" s="101">
        <f>SUM(E72:E72)</f>
        <v>144118800</v>
      </c>
      <c r="F73" s="389">
        <f>SUM(F72:F72)</f>
        <v>9.8240490797546015E-2</v>
      </c>
      <c r="G73" s="902">
        <f>G72</f>
        <v>137256000</v>
      </c>
      <c r="H73" s="902"/>
      <c r="I73" s="102">
        <f>G73/E73</f>
        <v>0.95238095238095233</v>
      </c>
      <c r="J73" s="277">
        <f>I73</f>
        <v>0.95238095238095233</v>
      </c>
      <c r="K73" s="663"/>
      <c r="L73" s="663"/>
      <c r="M73" s="663"/>
      <c r="N73" s="663"/>
      <c r="O73" s="271"/>
      <c r="P73" s="76"/>
      <c r="Q73" s="76"/>
      <c r="R73" s="76"/>
      <c r="S73" s="46"/>
    </row>
    <row r="74" spans="1:53" ht="99" customHeight="1"/>
    <row r="75" spans="1:53" ht="126" customHeight="1" thickBot="1"/>
    <row r="76" spans="1:53" ht="93.75" thickTop="1" thickBot="1">
      <c r="A76" s="653" t="s">
        <v>35</v>
      </c>
      <c r="B76" s="653"/>
      <c r="C76" s="654" t="d">
        <v>2019-03-31</v>
      </c>
      <c r="D76" s="654"/>
      <c r="E76" s="165" t="s">
        <v>639</v>
      </c>
      <c r="F76" s="52"/>
      <c r="G76" s="655" t="s">
        <v>37</v>
      </c>
      <c r="H76" s="656"/>
      <c r="I76" s="44"/>
      <c r="J76" s="657" t="s">
        <v>38</v>
      </c>
      <c r="K76" s="658"/>
      <c r="L76" s="44"/>
      <c r="M76" s="657" t="s">
        <v>39</v>
      </c>
      <c r="N76" s="658"/>
      <c r="O76" s="166"/>
      <c r="P76" s="659" t="s">
        <v>40</v>
      </c>
      <c r="Q76" s="660"/>
      <c r="R76" s="660"/>
    </row>
    <row r="77" spans="1:53" ht="13.5" thickTop="1"/>
  </sheetData>
  <autoFilter ref="A48:AP61" xr:uid="{45F3440A-9B80-4467-8808-E07DC7AF2602}">
    <filterColumn colId="1" showButton="0"/>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236">
    <mergeCell ref="A71:C71"/>
    <mergeCell ref="G71:H71"/>
    <mergeCell ref="K71:N71"/>
    <mergeCell ref="A67:D70"/>
    <mergeCell ref="E67:F70"/>
    <mergeCell ref="G67:H70"/>
    <mergeCell ref="I67:I70"/>
    <mergeCell ref="P50:R50"/>
    <mergeCell ref="P51:R51"/>
    <mergeCell ref="P52:R52"/>
    <mergeCell ref="P53:R53"/>
    <mergeCell ref="H50:J50"/>
    <mergeCell ref="H51:J51"/>
    <mergeCell ref="H52:J52"/>
    <mergeCell ref="H53:J53"/>
    <mergeCell ref="H54:J54"/>
    <mergeCell ref="H55:J55"/>
    <mergeCell ref="H56:J56"/>
    <mergeCell ref="K65:P65"/>
    <mergeCell ref="B59:C59"/>
    <mergeCell ref="H59:J59"/>
    <mergeCell ref="K59:L59"/>
    <mergeCell ref="P59:R59"/>
    <mergeCell ref="B60:C60"/>
    <mergeCell ref="J67:J70"/>
    <mergeCell ref="U69:X70"/>
    <mergeCell ref="H60:J60"/>
    <mergeCell ref="P60:R60"/>
    <mergeCell ref="B61:C61"/>
    <mergeCell ref="H61:J61"/>
    <mergeCell ref="P61:R61"/>
    <mergeCell ref="F59:G59"/>
    <mergeCell ref="F60:G60"/>
    <mergeCell ref="F61:G61"/>
    <mergeCell ref="A65:D66"/>
    <mergeCell ref="E66:F66"/>
    <mergeCell ref="G66:H66"/>
    <mergeCell ref="A63:U63"/>
    <mergeCell ref="U48:U49"/>
    <mergeCell ref="S48:S49"/>
    <mergeCell ref="T48:T49"/>
    <mergeCell ref="K48:K49"/>
    <mergeCell ref="P48:R49"/>
    <mergeCell ref="F53:G53"/>
    <mergeCell ref="F54:G54"/>
    <mergeCell ref="F55:G55"/>
    <mergeCell ref="B53:C53"/>
    <mergeCell ref="B57:C57"/>
    <mergeCell ref="F57:G57"/>
    <mergeCell ref="H57:J57"/>
    <mergeCell ref="P57:R57"/>
    <mergeCell ref="H48:J49"/>
    <mergeCell ref="P38:R38"/>
    <mergeCell ref="P39:R39"/>
    <mergeCell ref="P37:R37"/>
    <mergeCell ref="P42:R42"/>
    <mergeCell ref="P40:R40"/>
    <mergeCell ref="P41:R41"/>
    <mergeCell ref="E41:H41"/>
    <mergeCell ref="E42:H42"/>
    <mergeCell ref="E37:H37"/>
    <mergeCell ref="E38:H38"/>
    <mergeCell ref="C43:F43"/>
    <mergeCell ref="G43:I43"/>
    <mergeCell ref="J43:L43"/>
    <mergeCell ref="B37:C37"/>
    <mergeCell ref="B38:C38"/>
    <mergeCell ref="B39:C39"/>
    <mergeCell ref="P43:S43"/>
    <mergeCell ref="O48:O49"/>
    <mergeCell ref="I41:J41"/>
    <mergeCell ref="I42:J42"/>
    <mergeCell ref="E39:H39"/>
    <mergeCell ref="E40:H40"/>
    <mergeCell ref="K37:N37"/>
    <mergeCell ref="A3:U3"/>
    <mergeCell ref="A5:U5"/>
    <mergeCell ref="A6:B6"/>
    <mergeCell ref="A8:B8"/>
    <mergeCell ref="C8:U8"/>
    <mergeCell ref="C6:U6"/>
    <mergeCell ref="C9:U9"/>
    <mergeCell ref="C10:U10"/>
    <mergeCell ref="J17:O17"/>
    <mergeCell ref="P17:S17"/>
    <mergeCell ref="U15:U16"/>
    <mergeCell ref="J15:O16"/>
    <mergeCell ref="P15:S16"/>
    <mergeCell ref="T15:T16"/>
    <mergeCell ref="A17:C19"/>
    <mergeCell ref="D17:E19"/>
    <mergeCell ref="F17:H19"/>
    <mergeCell ref="A13:Y13"/>
    <mergeCell ref="A15:C16"/>
    <mergeCell ref="D15:E16"/>
    <mergeCell ref="F15:H16"/>
    <mergeCell ref="I15:I16"/>
    <mergeCell ref="V15:Y15"/>
    <mergeCell ref="X18:X19"/>
    <mergeCell ref="Y18:Y19"/>
    <mergeCell ref="V24:Y24"/>
    <mergeCell ref="A22:Y22"/>
    <mergeCell ref="I18:I19"/>
    <mergeCell ref="J18:O19"/>
    <mergeCell ref="P18:S19"/>
    <mergeCell ref="T18:T19"/>
    <mergeCell ref="U18:U19"/>
    <mergeCell ref="A24:H25"/>
    <mergeCell ref="I24:N25"/>
    <mergeCell ref="O24:O25"/>
    <mergeCell ref="P24:R25"/>
    <mergeCell ref="S24:S25"/>
    <mergeCell ref="T24:T25"/>
    <mergeCell ref="U24:U25"/>
    <mergeCell ref="V18:V19"/>
    <mergeCell ref="W18:W19"/>
    <mergeCell ref="A26:H26"/>
    <mergeCell ref="I26:N26"/>
    <mergeCell ref="P26:R26"/>
    <mergeCell ref="O35:O36"/>
    <mergeCell ref="P35:R36"/>
    <mergeCell ref="S35:S36"/>
    <mergeCell ref="T35:T36"/>
    <mergeCell ref="A35:A36"/>
    <mergeCell ref="D35:D36"/>
    <mergeCell ref="K35:N36"/>
    <mergeCell ref="C33:Y33"/>
    <mergeCell ref="B35:C36"/>
    <mergeCell ref="E35:H36"/>
    <mergeCell ref="C31:Y31"/>
    <mergeCell ref="C32:Y32"/>
    <mergeCell ref="A29:Y29"/>
    <mergeCell ref="A31:B31"/>
    <mergeCell ref="A32:B32"/>
    <mergeCell ref="I35:J36"/>
    <mergeCell ref="V35:Y35"/>
    <mergeCell ref="U35:U36"/>
    <mergeCell ref="A33:B33"/>
    <mergeCell ref="K38:N38"/>
    <mergeCell ref="K39:N39"/>
    <mergeCell ref="K40:N40"/>
    <mergeCell ref="K41:N41"/>
    <mergeCell ref="K42:N42"/>
    <mergeCell ref="F50:G50"/>
    <mergeCell ref="F51:G51"/>
    <mergeCell ref="F52:G52"/>
    <mergeCell ref="F48:G49"/>
    <mergeCell ref="L48:L49"/>
    <mergeCell ref="M48:M49"/>
    <mergeCell ref="N48:N49"/>
    <mergeCell ref="A46:Y46"/>
    <mergeCell ref="B50:C50"/>
    <mergeCell ref="B51:C51"/>
    <mergeCell ref="B52:C52"/>
    <mergeCell ref="B40:C40"/>
    <mergeCell ref="B41:C41"/>
    <mergeCell ref="B42:C42"/>
    <mergeCell ref="A43:B43"/>
    <mergeCell ref="A48:A49"/>
    <mergeCell ref="D48:D49"/>
    <mergeCell ref="E48:E49"/>
    <mergeCell ref="B48:C49"/>
    <mergeCell ref="I37:J37"/>
    <mergeCell ref="I38:J38"/>
    <mergeCell ref="I39:J39"/>
    <mergeCell ref="I40:J40"/>
    <mergeCell ref="E65:J65"/>
    <mergeCell ref="M76:N76"/>
    <mergeCell ref="P76:R76"/>
    <mergeCell ref="B54:C54"/>
    <mergeCell ref="B55:C55"/>
    <mergeCell ref="B56:C56"/>
    <mergeCell ref="B58:C58"/>
    <mergeCell ref="H58:J58"/>
    <mergeCell ref="A76:B76"/>
    <mergeCell ref="P56:R56"/>
    <mergeCell ref="P58:R58"/>
    <mergeCell ref="Q69:T70"/>
    <mergeCell ref="P54:R54"/>
    <mergeCell ref="P55:R55"/>
    <mergeCell ref="C76:D76"/>
    <mergeCell ref="G76:H76"/>
    <mergeCell ref="J76:K76"/>
    <mergeCell ref="F56:G56"/>
    <mergeCell ref="F58:G58"/>
    <mergeCell ref="A73:C73"/>
    <mergeCell ref="G73:H73"/>
    <mergeCell ref="K73:N73"/>
    <mergeCell ref="B72:C72"/>
    <mergeCell ref="G72:H72"/>
    <mergeCell ref="K72:N72"/>
    <mergeCell ref="AA13:AP13"/>
    <mergeCell ref="AA15:AD15"/>
    <mergeCell ref="AE15:AH15"/>
    <mergeCell ref="AI15:AL15"/>
    <mergeCell ref="AM15:AP15"/>
    <mergeCell ref="AA22:AP22"/>
    <mergeCell ref="AA24:AD24"/>
    <mergeCell ref="AE24:AH24"/>
    <mergeCell ref="AI24:AL24"/>
    <mergeCell ref="AM24:AP24"/>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L70:AO70"/>
    <mergeCell ref="AP70:AS70"/>
    <mergeCell ref="AT70:AW70"/>
    <mergeCell ref="AX70:BA70"/>
    <mergeCell ref="AA46:AP46"/>
    <mergeCell ref="AA48:AD48"/>
    <mergeCell ref="AE48:AH48"/>
    <mergeCell ref="AI48:AL48"/>
    <mergeCell ref="AM48:AP48"/>
    <mergeCell ref="AA33:AP33"/>
    <mergeCell ref="AA35:AD35"/>
    <mergeCell ref="AE35:AH35"/>
    <mergeCell ref="AI35:AL35"/>
    <mergeCell ref="AM35:AP35"/>
    <mergeCell ref="Y69:AB70"/>
    <mergeCell ref="AC69:AF70"/>
    <mergeCell ref="V48:Y48"/>
    <mergeCell ref="AG69:AJ70"/>
    <mergeCell ref="AL68:BA69"/>
  </mergeCells>
  <conditionalFormatting sqref="Y37">
    <cfRule type="iconSet" priority="391">
      <iconSet iconSet="4Arrows" showValue="0">
        <cfvo type="percent" val="0"/>
        <cfvo type="num" val="0.6"/>
        <cfvo type="num" val="0.8"/>
        <cfvo type="num" val="0.9"/>
      </iconSet>
    </cfRule>
    <cfRule type="cellIs" dxfId="5707" priority="392" operator="lessThan">
      <formula>0.6</formula>
    </cfRule>
    <cfRule type="cellIs" dxfId="5706" priority="393" operator="between">
      <formula>0.8</formula>
      <formula>0.899999999999999</formula>
    </cfRule>
    <cfRule type="cellIs" dxfId="5705" priority="394" operator="between">
      <formula>0.6</formula>
      <formula>0.8</formula>
    </cfRule>
    <cfRule type="cellIs" dxfId="5704" priority="395" operator="greaterThanOrEqual">
      <formula>0.9</formula>
    </cfRule>
  </conditionalFormatting>
  <conditionalFormatting sqref="Y17">
    <cfRule type="iconSet" priority="261">
      <iconSet iconSet="4Arrows" showValue="0">
        <cfvo type="percent" val="0"/>
        <cfvo type="num" val="0.6"/>
        <cfvo type="num" val="0.8"/>
        <cfvo type="num" val="0.9"/>
      </iconSet>
    </cfRule>
    <cfRule type="cellIs" dxfId="5703" priority="262" operator="lessThan">
      <formula>0.6</formula>
    </cfRule>
    <cfRule type="cellIs" dxfId="5702" priority="263" operator="between">
      <formula>0.8</formula>
      <formula>0.899999999999999</formula>
    </cfRule>
    <cfRule type="cellIs" dxfId="5701" priority="264" operator="between">
      <formula>0.6</formula>
      <formula>0.8</formula>
    </cfRule>
    <cfRule type="cellIs" dxfId="5700" priority="265" operator="greaterThanOrEqual">
      <formula>0.9</formula>
    </cfRule>
  </conditionalFormatting>
  <conditionalFormatting sqref="Y18">
    <cfRule type="iconSet" priority="256">
      <iconSet iconSet="4Arrows" showValue="0">
        <cfvo type="percent" val="0"/>
        <cfvo type="num" val="0.6"/>
        <cfvo type="num" val="0.8"/>
        <cfvo type="num" val="0.9"/>
      </iconSet>
    </cfRule>
    <cfRule type="cellIs" dxfId="5699" priority="257" operator="lessThan">
      <formula>0.6</formula>
    </cfRule>
    <cfRule type="cellIs" dxfId="5698" priority="258" operator="between">
      <formula>0.8</formula>
      <formula>0.899999999999999</formula>
    </cfRule>
    <cfRule type="cellIs" dxfId="5697" priority="259" operator="between">
      <formula>0.6</formula>
      <formula>0.8</formula>
    </cfRule>
    <cfRule type="cellIs" dxfId="5696" priority="260" operator="greaterThanOrEqual">
      <formula>0.9</formula>
    </cfRule>
  </conditionalFormatting>
  <conditionalFormatting sqref="AD17:AD18">
    <cfRule type="iconSet" priority="251">
      <iconSet iconSet="4Arrows" showValue="0">
        <cfvo type="percent" val="0"/>
        <cfvo type="num" val="0.6"/>
        <cfvo type="num" val="0.8"/>
        <cfvo type="num" val="0.9"/>
      </iconSet>
    </cfRule>
    <cfRule type="cellIs" dxfId="5695" priority="252" operator="lessThan">
      <formula>0.6</formula>
    </cfRule>
    <cfRule type="cellIs" dxfId="5694" priority="253" operator="between">
      <formula>0.8</formula>
      <formula>0.899999999999999</formula>
    </cfRule>
    <cfRule type="cellIs" dxfId="5693" priority="254" operator="between">
      <formula>0.6</formula>
      <formula>0.8</formula>
    </cfRule>
    <cfRule type="cellIs" dxfId="5692" priority="255" operator="greaterThanOrEqual">
      <formula>0.9</formula>
    </cfRule>
  </conditionalFormatting>
  <conditionalFormatting sqref="AH17:AH18">
    <cfRule type="iconSet" priority="246">
      <iconSet iconSet="4Arrows" showValue="0">
        <cfvo type="percent" val="0"/>
        <cfvo type="num" val="0.6"/>
        <cfvo type="num" val="0.8"/>
        <cfvo type="num" val="0.9"/>
      </iconSet>
    </cfRule>
    <cfRule type="cellIs" dxfId="5691" priority="247" operator="lessThan">
      <formula>0.6</formula>
    </cfRule>
    <cfRule type="cellIs" dxfId="5690" priority="248" operator="between">
      <formula>0.8</formula>
      <formula>0.899999999999999</formula>
    </cfRule>
    <cfRule type="cellIs" dxfId="5689" priority="249" operator="between">
      <formula>0.6</formula>
      <formula>0.8</formula>
    </cfRule>
    <cfRule type="cellIs" dxfId="5688" priority="250" operator="greaterThanOrEqual">
      <formula>0.9</formula>
    </cfRule>
  </conditionalFormatting>
  <conditionalFormatting sqref="AL17:AL18">
    <cfRule type="iconSet" priority="241">
      <iconSet iconSet="4Arrows" showValue="0">
        <cfvo type="percent" val="0"/>
        <cfvo type="num" val="0.6"/>
        <cfvo type="num" val="0.8"/>
        <cfvo type="num" val="0.9"/>
      </iconSet>
    </cfRule>
    <cfRule type="cellIs" dxfId="5687" priority="242" operator="lessThan">
      <formula>0.6</formula>
    </cfRule>
    <cfRule type="cellIs" dxfId="5686" priority="243" operator="between">
      <formula>0.8</formula>
      <formula>0.899999999999999</formula>
    </cfRule>
    <cfRule type="cellIs" dxfId="5685" priority="244" operator="between">
      <formula>0.6</formula>
      <formula>0.8</formula>
    </cfRule>
    <cfRule type="cellIs" dxfId="5684" priority="245" operator="greaterThanOrEqual">
      <formula>0.9</formula>
    </cfRule>
  </conditionalFormatting>
  <conditionalFormatting sqref="AP17:AP18">
    <cfRule type="iconSet" priority="236">
      <iconSet iconSet="4Arrows" showValue="0">
        <cfvo type="percent" val="0"/>
        <cfvo type="num" val="0.6"/>
        <cfvo type="num" val="0.8"/>
        <cfvo type="num" val="0.9"/>
      </iconSet>
    </cfRule>
    <cfRule type="cellIs" dxfId="5683" priority="237" operator="lessThan">
      <formula>0.6</formula>
    </cfRule>
    <cfRule type="cellIs" dxfId="5682" priority="238" operator="between">
      <formula>0.8</formula>
      <formula>0.899999999999999</formula>
    </cfRule>
    <cfRule type="cellIs" dxfId="5681" priority="239" operator="between">
      <formula>0.6</formula>
      <formula>0.8</formula>
    </cfRule>
    <cfRule type="cellIs" dxfId="5680" priority="240" operator="greaterThanOrEqual">
      <formula>0.9</formula>
    </cfRule>
  </conditionalFormatting>
  <conditionalFormatting sqref="Y26">
    <cfRule type="iconSet" priority="231">
      <iconSet iconSet="4Arrows" showValue="0">
        <cfvo type="percent" val="0"/>
        <cfvo type="num" val="0.6"/>
        <cfvo type="num" val="0.8"/>
        <cfvo type="num" val="0.9"/>
      </iconSet>
    </cfRule>
    <cfRule type="cellIs" dxfId="5679" priority="232" operator="lessThan">
      <formula>0.6</formula>
    </cfRule>
    <cfRule type="cellIs" dxfId="5678" priority="233" operator="between">
      <formula>0.8</formula>
      <formula>0.899999999999999</formula>
    </cfRule>
    <cfRule type="cellIs" dxfId="5677" priority="234" operator="between">
      <formula>0.6</formula>
      <formula>0.8</formula>
    </cfRule>
    <cfRule type="cellIs" dxfId="5676" priority="235" operator="greaterThanOrEqual">
      <formula>0.9</formula>
    </cfRule>
  </conditionalFormatting>
  <conditionalFormatting sqref="AD26">
    <cfRule type="iconSet" priority="226">
      <iconSet iconSet="4Arrows" showValue="0">
        <cfvo type="percent" val="0"/>
        <cfvo type="num" val="0.6"/>
        <cfvo type="num" val="0.8"/>
        <cfvo type="num" val="0.9"/>
      </iconSet>
    </cfRule>
    <cfRule type="cellIs" dxfId="5675" priority="227" operator="lessThan">
      <formula>0.6</formula>
    </cfRule>
    <cfRule type="cellIs" dxfId="5674" priority="228" operator="between">
      <formula>0.8</formula>
      <formula>0.899999999999999</formula>
    </cfRule>
    <cfRule type="cellIs" dxfId="5673" priority="229" operator="between">
      <formula>0.6</formula>
      <formula>0.8</formula>
    </cfRule>
    <cfRule type="cellIs" dxfId="5672" priority="230" operator="greaterThanOrEqual">
      <formula>0.9</formula>
    </cfRule>
  </conditionalFormatting>
  <conditionalFormatting sqref="AH26">
    <cfRule type="iconSet" priority="221">
      <iconSet iconSet="4Arrows" showValue="0">
        <cfvo type="percent" val="0"/>
        <cfvo type="num" val="0.6"/>
        <cfvo type="num" val="0.8"/>
        <cfvo type="num" val="0.9"/>
      </iconSet>
    </cfRule>
    <cfRule type="cellIs" dxfId="5671" priority="222" operator="lessThan">
      <formula>0.6</formula>
    </cfRule>
    <cfRule type="cellIs" dxfId="5670" priority="223" operator="between">
      <formula>0.8</formula>
      <formula>0.899999999999999</formula>
    </cfRule>
    <cfRule type="cellIs" dxfId="5669" priority="224" operator="between">
      <formula>0.6</formula>
      <formula>0.8</formula>
    </cfRule>
    <cfRule type="cellIs" dxfId="5668" priority="225" operator="greaterThanOrEqual">
      <formula>0.9</formula>
    </cfRule>
  </conditionalFormatting>
  <conditionalFormatting sqref="AL26">
    <cfRule type="iconSet" priority="216">
      <iconSet iconSet="4Arrows" showValue="0">
        <cfvo type="percent" val="0"/>
        <cfvo type="num" val="0.6"/>
        <cfvo type="num" val="0.8"/>
        <cfvo type="num" val="0.9"/>
      </iconSet>
    </cfRule>
    <cfRule type="cellIs" dxfId="5667" priority="217" operator="lessThan">
      <formula>0.6</formula>
    </cfRule>
    <cfRule type="cellIs" dxfId="5666" priority="218" operator="between">
      <formula>0.8</formula>
      <formula>0.899999999999999</formula>
    </cfRule>
    <cfRule type="cellIs" dxfId="5665" priority="219" operator="between">
      <formula>0.6</formula>
      <formula>0.8</formula>
    </cfRule>
    <cfRule type="cellIs" dxfId="5664" priority="220" operator="greaterThanOrEqual">
      <formula>0.9</formula>
    </cfRule>
  </conditionalFormatting>
  <conditionalFormatting sqref="AP26">
    <cfRule type="iconSet" priority="211">
      <iconSet iconSet="4Arrows" showValue="0">
        <cfvo type="percent" val="0"/>
        <cfvo type="num" val="0.6"/>
        <cfvo type="num" val="0.8"/>
        <cfvo type="num" val="0.9"/>
      </iconSet>
    </cfRule>
    <cfRule type="cellIs" dxfId="5663" priority="212" operator="lessThan">
      <formula>0.6</formula>
    </cfRule>
    <cfRule type="cellIs" dxfId="5662" priority="213" operator="between">
      <formula>0.8</formula>
      <formula>0.899999999999999</formula>
    </cfRule>
    <cfRule type="cellIs" dxfId="5661" priority="214" operator="between">
      <formula>0.6</formula>
      <formula>0.8</formula>
    </cfRule>
    <cfRule type="cellIs" dxfId="5660" priority="215" operator="greaterThanOrEqual">
      <formula>0.9</formula>
    </cfRule>
  </conditionalFormatting>
  <conditionalFormatting sqref="J67">
    <cfRule type="iconSet" priority="206">
      <iconSet iconSet="4Arrows" showValue="0">
        <cfvo type="percent" val="0"/>
        <cfvo type="num" val="0.6"/>
        <cfvo type="num" val="0.8"/>
        <cfvo type="num" val="0.9"/>
      </iconSet>
    </cfRule>
    <cfRule type="cellIs" dxfId="5659" priority="207" operator="lessThan">
      <formula>0.6</formula>
    </cfRule>
    <cfRule type="cellIs" dxfId="5658" priority="208" operator="between">
      <formula>0.8</formula>
      <formula>0.899999999999999</formula>
    </cfRule>
    <cfRule type="cellIs" dxfId="5657" priority="209" operator="between">
      <formula>0.6</formula>
      <formula>0.8</formula>
    </cfRule>
    <cfRule type="cellIs" dxfId="5656" priority="210" operator="greaterThanOrEqual">
      <formula>0.9</formula>
    </cfRule>
  </conditionalFormatting>
  <conditionalFormatting sqref="J72">
    <cfRule type="iconSet" priority="201">
      <iconSet iconSet="4Arrows" showValue="0">
        <cfvo type="percent" val="0"/>
        <cfvo type="num" val="0.6"/>
        <cfvo type="num" val="0.8"/>
        <cfvo type="num" val="0.9"/>
      </iconSet>
    </cfRule>
    <cfRule type="cellIs" dxfId="5655" priority="202" operator="lessThan">
      <formula>0.6</formula>
    </cfRule>
    <cfRule type="cellIs" dxfId="5654" priority="203" operator="between">
      <formula>0.8</formula>
      <formula>0.899999999999999</formula>
    </cfRule>
    <cfRule type="cellIs" dxfId="5653" priority="204" operator="between">
      <formula>0.6</formula>
      <formula>0.8</formula>
    </cfRule>
    <cfRule type="cellIs" dxfId="5652" priority="205" operator="greaterThanOrEqual">
      <formula>0.9</formula>
    </cfRule>
  </conditionalFormatting>
  <conditionalFormatting sqref="J73">
    <cfRule type="iconSet" priority="196">
      <iconSet iconSet="4Arrows" showValue="0">
        <cfvo type="percent" val="0"/>
        <cfvo type="num" val="0.6"/>
        <cfvo type="num" val="0.8"/>
        <cfvo type="num" val="0.9"/>
      </iconSet>
    </cfRule>
    <cfRule type="cellIs" dxfId="5651" priority="197" operator="lessThan">
      <formula>0.6</formula>
    </cfRule>
    <cfRule type="cellIs" dxfId="5650" priority="198" operator="between">
      <formula>0.8</formula>
      <formula>0.899999999999999</formula>
    </cfRule>
    <cfRule type="cellIs" dxfId="5649" priority="199" operator="between">
      <formula>0.6</formula>
      <formula>0.8</formula>
    </cfRule>
    <cfRule type="cellIs" dxfId="5648" priority="200" operator="greaterThanOrEqual">
      <formula>0.9</formula>
    </cfRule>
  </conditionalFormatting>
  <conditionalFormatting sqref="X72">
    <cfRule type="iconSet" priority="191">
      <iconSet iconSet="4Arrows" showValue="0">
        <cfvo type="percent" val="0"/>
        <cfvo type="num" val="0.6"/>
        <cfvo type="num" val="0.8"/>
        <cfvo type="num" val="0.9"/>
      </iconSet>
    </cfRule>
    <cfRule type="cellIs" dxfId="5647" priority="192" operator="lessThan">
      <formula>0.6</formula>
    </cfRule>
    <cfRule type="cellIs" dxfId="5646" priority="193" operator="between">
      <formula>0.8</formula>
      <formula>0.899999999999999</formula>
    </cfRule>
    <cfRule type="cellIs" dxfId="5645" priority="194" operator="between">
      <formula>0.6</formula>
      <formula>0.8</formula>
    </cfRule>
    <cfRule type="cellIs" dxfId="5644" priority="195" operator="greaterThanOrEqual">
      <formula>0.9</formula>
    </cfRule>
  </conditionalFormatting>
  <conditionalFormatting sqref="T72">
    <cfRule type="iconSet" priority="186">
      <iconSet iconSet="4Arrows" showValue="0">
        <cfvo type="percent" val="0"/>
        <cfvo type="num" val="0.6"/>
        <cfvo type="num" val="0.8"/>
        <cfvo type="num" val="0.9"/>
      </iconSet>
    </cfRule>
    <cfRule type="cellIs" dxfId="5643" priority="187" operator="lessThan">
      <formula>0.6</formula>
    </cfRule>
    <cfRule type="cellIs" dxfId="5642" priority="188" operator="between">
      <formula>0.8</formula>
      <formula>0.899999999999999</formula>
    </cfRule>
    <cfRule type="cellIs" dxfId="5641" priority="189" operator="between">
      <formula>0.6</formula>
      <formula>0.8</formula>
    </cfRule>
    <cfRule type="cellIs" dxfId="5640" priority="190" operator="greaterThanOrEqual">
      <formula>0.9</formula>
    </cfRule>
  </conditionalFormatting>
  <conditionalFormatting sqref="AO72">
    <cfRule type="iconSet" priority="181">
      <iconSet iconSet="4Arrows" showValue="0">
        <cfvo type="percent" val="0"/>
        <cfvo type="num" val="0.6"/>
        <cfvo type="num" val="0.8"/>
        <cfvo type="num" val="0.9"/>
      </iconSet>
    </cfRule>
    <cfRule type="cellIs" dxfId="5639" priority="182" operator="lessThan">
      <formula>0.6</formula>
    </cfRule>
    <cfRule type="cellIs" dxfId="5638" priority="183" operator="between">
      <formula>0.8</formula>
      <formula>0.899999999999999</formula>
    </cfRule>
    <cfRule type="cellIs" dxfId="5637" priority="184" operator="between">
      <formula>0.6</formula>
      <formula>0.8</formula>
    </cfRule>
    <cfRule type="cellIs" dxfId="5636" priority="185" operator="greaterThanOrEqual">
      <formula>0.9</formula>
    </cfRule>
  </conditionalFormatting>
  <conditionalFormatting sqref="AS72">
    <cfRule type="iconSet" priority="176">
      <iconSet iconSet="4Arrows" showValue="0">
        <cfvo type="percent" val="0"/>
        <cfvo type="num" val="0.6"/>
        <cfvo type="num" val="0.8"/>
        <cfvo type="num" val="0.9"/>
      </iconSet>
    </cfRule>
    <cfRule type="cellIs" dxfId="5635" priority="177" operator="lessThan">
      <formula>0.6</formula>
    </cfRule>
    <cfRule type="cellIs" dxfId="5634" priority="178" operator="between">
      <formula>0.8</formula>
      <formula>0.899999999999999</formula>
    </cfRule>
    <cfRule type="cellIs" dxfId="5633" priority="179" operator="between">
      <formula>0.6</formula>
      <formula>0.8</formula>
    </cfRule>
    <cfRule type="cellIs" dxfId="5632" priority="180" operator="greaterThanOrEqual">
      <formula>0.9</formula>
    </cfRule>
  </conditionalFormatting>
  <conditionalFormatting sqref="AW72">
    <cfRule type="iconSet" priority="171">
      <iconSet iconSet="4Arrows" showValue="0">
        <cfvo type="percent" val="0"/>
        <cfvo type="num" val="0.6"/>
        <cfvo type="num" val="0.8"/>
        <cfvo type="num" val="0.9"/>
      </iconSet>
    </cfRule>
    <cfRule type="cellIs" dxfId="5631" priority="172" operator="lessThan">
      <formula>0.6</formula>
    </cfRule>
    <cfRule type="cellIs" dxfId="5630" priority="173" operator="between">
      <formula>0.8</formula>
      <formula>0.899999999999999</formula>
    </cfRule>
    <cfRule type="cellIs" dxfId="5629" priority="174" operator="between">
      <formula>0.6</formula>
      <formula>0.8</formula>
    </cfRule>
    <cfRule type="cellIs" dxfId="5628" priority="175" operator="greaterThanOrEqual">
      <formula>0.9</formula>
    </cfRule>
  </conditionalFormatting>
  <conditionalFormatting sqref="BA72">
    <cfRule type="iconSet" priority="166">
      <iconSet iconSet="4Arrows" showValue="0">
        <cfvo type="percent" val="0"/>
        <cfvo type="num" val="0.6"/>
        <cfvo type="num" val="0.8"/>
        <cfvo type="num" val="0.9"/>
      </iconSet>
    </cfRule>
    <cfRule type="cellIs" dxfId="5627" priority="167" operator="lessThan">
      <formula>0.6</formula>
    </cfRule>
    <cfRule type="cellIs" dxfId="5626" priority="168" operator="between">
      <formula>0.8</formula>
      <formula>0.899999999999999</formula>
    </cfRule>
    <cfRule type="cellIs" dxfId="5625" priority="169" operator="between">
      <formula>0.6</formula>
      <formula>0.8</formula>
    </cfRule>
    <cfRule type="cellIs" dxfId="5624" priority="170" operator="greaterThanOrEqual">
      <formula>0.9</formula>
    </cfRule>
  </conditionalFormatting>
  <conditionalFormatting sqref="AF72">
    <cfRule type="iconSet" priority="161">
      <iconSet iconSet="4Arrows" showValue="0">
        <cfvo type="percent" val="0"/>
        <cfvo type="num" val="0.6"/>
        <cfvo type="num" val="0.8"/>
        <cfvo type="num" val="0.9"/>
      </iconSet>
    </cfRule>
    <cfRule type="cellIs" dxfId="5623" priority="162" operator="lessThan">
      <formula>0.6</formula>
    </cfRule>
    <cfRule type="cellIs" dxfId="5622" priority="163" operator="between">
      <formula>0.8</formula>
      <formula>0.899999999999999</formula>
    </cfRule>
    <cfRule type="cellIs" dxfId="5621" priority="164" operator="between">
      <formula>0.6</formula>
      <formula>0.8</formula>
    </cfRule>
    <cfRule type="cellIs" dxfId="5620" priority="165" operator="greaterThanOrEqual">
      <formula>0.9</formula>
    </cfRule>
  </conditionalFormatting>
  <conditionalFormatting sqref="AB72">
    <cfRule type="iconSet" priority="156">
      <iconSet iconSet="4Arrows" showValue="0">
        <cfvo type="percent" val="0"/>
        <cfvo type="num" val="0.6"/>
        <cfvo type="num" val="0.8"/>
        <cfvo type="num" val="0.9"/>
      </iconSet>
    </cfRule>
    <cfRule type="cellIs" dxfId="5619" priority="157" operator="lessThan">
      <formula>0.6</formula>
    </cfRule>
    <cfRule type="cellIs" dxfId="5618" priority="158" operator="between">
      <formula>0.8</formula>
      <formula>0.899999999999999</formula>
    </cfRule>
    <cfRule type="cellIs" dxfId="5617" priority="159" operator="between">
      <formula>0.6</formula>
      <formula>0.8</formula>
    </cfRule>
    <cfRule type="cellIs" dxfId="5616" priority="160" operator="greaterThanOrEqual">
      <formula>0.9</formula>
    </cfRule>
  </conditionalFormatting>
  <conditionalFormatting sqref="AJ72">
    <cfRule type="iconSet" priority="151">
      <iconSet iconSet="4Arrows" showValue="0">
        <cfvo type="percent" val="0"/>
        <cfvo type="num" val="0.6"/>
        <cfvo type="num" val="0.8"/>
        <cfvo type="num" val="0.9"/>
      </iconSet>
    </cfRule>
    <cfRule type="cellIs" dxfId="5615" priority="152" operator="lessThan">
      <formula>0.6</formula>
    </cfRule>
    <cfRule type="cellIs" dxfId="5614" priority="153" operator="between">
      <formula>0.8</formula>
      <formula>0.899999999999999</formula>
    </cfRule>
    <cfRule type="cellIs" dxfId="5613" priority="154" operator="between">
      <formula>0.6</formula>
      <formula>0.8</formula>
    </cfRule>
    <cfRule type="cellIs" dxfId="5612" priority="155" operator="greaterThanOrEqual">
      <formula>0.9</formula>
    </cfRule>
  </conditionalFormatting>
  <conditionalFormatting sqref="AD42">
    <cfRule type="iconSet" priority="146">
      <iconSet iconSet="4Arrows" showValue="0">
        <cfvo type="percent" val="0"/>
        <cfvo type="num" val="0.6"/>
        <cfvo type="num" val="0.8"/>
        <cfvo type="num" val="0.9"/>
      </iconSet>
    </cfRule>
    <cfRule type="cellIs" dxfId="5611" priority="147" operator="lessThan">
      <formula>0.6</formula>
    </cfRule>
    <cfRule type="cellIs" dxfId="5610" priority="148" operator="between">
      <formula>0.8</formula>
      <formula>0.899999999999999</formula>
    </cfRule>
    <cfRule type="cellIs" dxfId="5609" priority="149" operator="between">
      <formula>0.6</formula>
      <formula>0.8</formula>
    </cfRule>
    <cfRule type="cellIs" dxfId="5608" priority="150" operator="greaterThanOrEqual">
      <formula>0.9</formula>
    </cfRule>
  </conditionalFormatting>
  <conditionalFormatting sqref="Y38:Y42">
    <cfRule type="iconSet" priority="9316">
      <iconSet iconSet="4Arrows" showValue="0">
        <cfvo type="percent" val="0"/>
        <cfvo type="num" val="0.6"/>
        <cfvo type="num" val="0.8"/>
        <cfvo type="num" val="0.9"/>
      </iconSet>
    </cfRule>
    <cfRule type="cellIs" dxfId="5607" priority="9317" operator="lessThan">
      <formula>0.6</formula>
    </cfRule>
    <cfRule type="cellIs" dxfId="5606" priority="9318" operator="between">
      <formula>0.8</formula>
      <formula>0.899999999999999</formula>
    </cfRule>
    <cfRule type="cellIs" dxfId="5605" priority="9319" operator="between">
      <formula>0.6</formula>
      <formula>0.8</formula>
    </cfRule>
    <cfRule type="cellIs" dxfId="5604" priority="9320" operator="greaterThanOrEqual">
      <formula>0.9</formula>
    </cfRule>
  </conditionalFormatting>
  <conditionalFormatting sqref="AD37:AD41">
    <cfRule type="iconSet" priority="9321">
      <iconSet iconSet="4Arrows" showValue="0">
        <cfvo type="percent" val="0"/>
        <cfvo type="num" val="0.6"/>
        <cfvo type="num" val="0.8"/>
        <cfvo type="num" val="0.9"/>
      </iconSet>
    </cfRule>
    <cfRule type="cellIs" dxfId="5603" priority="9322" operator="lessThan">
      <formula>0.6</formula>
    </cfRule>
    <cfRule type="cellIs" dxfId="5602" priority="9323" operator="between">
      <formula>0.8</formula>
      <formula>0.899999999999999</formula>
    </cfRule>
    <cfRule type="cellIs" dxfId="5601" priority="9324" operator="between">
      <formula>0.6</formula>
      <formula>0.8</formula>
    </cfRule>
    <cfRule type="cellIs" dxfId="5600" priority="9325" operator="greaterThanOrEqual">
      <formula>0.9</formula>
    </cfRule>
  </conditionalFormatting>
  <conditionalFormatting sqref="AH37">
    <cfRule type="iconSet" priority="9326">
      <iconSet iconSet="4Arrows" showValue="0">
        <cfvo type="percent" val="0"/>
        <cfvo type="num" val="0.6"/>
        <cfvo type="num" val="0.8"/>
        <cfvo type="num" val="0.9"/>
      </iconSet>
    </cfRule>
    <cfRule type="cellIs" dxfId="5599" priority="9327" operator="lessThan">
      <formula>0.6</formula>
    </cfRule>
    <cfRule type="cellIs" dxfId="5598" priority="9328" operator="between">
      <formula>0.8</formula>
      <formula>0.899999999999999</formula>
    </cfRule>
    <cfRule type="cellIs" dxfId="5597" priority="9329" operator="between">
      <formula>0.6</formula>
      <formula>0.8</formula>
    </cfRule>
    <cfRule type="cellIs" dxfId="5596" priority="9330" operator="greaterThanOrEqual">
      <formula>0.9</formula>
    </cfRule>
  </conditionalFormatting>
  <conditionalFormatting sqref="AL37:AL42">
    <cfRule type="iconSet" priority="9331">
      <iconSet iconSet="4Arrows" showValue="0">
        <cfvo type="percent" val="0"/>
        <cfvo type="num" val="0.6"/>
        <cfvo type="num" val="0.8"/>
        <cfvo type="num" val="0.9"/>
      </iconSet>
    </cfRule>
    <cfRule type="cellIs" dxfId="5595" priority="9332" operator="lessThan">
      <formula>0.6</formula>
    </cfRule>
    <cfRule type="cellIs" dxfId="5594" priority="9333" operator="between">
      <formula>0.8</formula>
      <formula>0.899999999999999</formula>
    </cfRule>
    <cfRule type="cellIs" dxfId="5593" priority="9334" operator="between">
      <formula>0.6</formula>
      <formula>0.8</formula>
    </cfRule>
    <cfRule type="cellIs" dxfId="5592" priority="9335" operator="greaterThanOrEqual">
      <formula>0.9</formula>
    </cfRule>
  </conditionalFormatting>
  <conditionalFormatting sqref="AP37:AP42">
    <cfRule type="iconSet" priority="9336">
      <iconSet iconSet="4Arrows" showValue="0">
        <cfvo type="percent" val="0"/>
        <cfvo type="num" val="0.6"/>
        <cfvo type="num" val="0.8"/>
        <cfvo type="num" val="0.9"/>
      </iconSet>
    </cfRule>
    <cfRule type="cellIs" dxfId="5591" priority="9337" operator="lessThan">
      <formula>0.6</formula>
    </cfRule>
    <cfRule type="cellIs" dxfId="5590" priority="9338" operator="between">
      <formula>0.8</formula>
      <formula>0.899999999999999</formula>
    </cfRule>
    <cfRule type="cellIs" dxfId="5589" priority="9339" operator="between">
      <formula>0.6</formula>
      <formula>0.8</formula>
    </cfRule>
    <cfRule type="cellIs" dxfId="5588" priority="9340" operator="greaterThanOrEqual">
      <formula>0.9</formula>
    </cfRule>
  </conditionalFormatting>
  <conditionalFormatting sqref="Y50">
    <cfRule type="iconSet" priority="141">
      <iconSet iconSet="4Arrows" showValue="0">
        <cfvo type="percent" val="0"/>
        <cfvo type="num" val="0.6"/>
        <cfvo type="num" val="0.8"/>
        <cfvo type="num" val="0.9"/>
      </iconSet>
    </cfRule>
    <cfRule type="cellIs" dxfId="5587" priority="142" operator="lessThan">
      <formula>0.6</formula>
    </cfRule>
    <cfRule type="cellIs" dxfId="5586" priority="143" operator="between">
      <formula>0.8</formula>
      <formula>0.899999999999999</formula>
    </cfRule>
    <cfRule type="cellIs" dxfId="5585" priority="144" operator="between">
      <formula>0.6</formula>
      <formula>0.8</formula>
    </cfRule>
    <cfRule type="cellIs" dxfId="5584" priority="145" operator="greaterThanOrEqual">
      <formula>0.9</formula>
    </cfRule>
  </conditionalFormatting>
  <conditionalFormatting sqref="AD50:AD56 AD58">
    <cfRule type="iconSet" priority="10449">
      <iconSet iconSet="4Arrows" showValue="0">
        <cfvo type="percent" val="0"/>
        <cfvo type="num" val="0.6"/>
        <cfvo type="num" val="0.8"/>
        <cfvo type="num" val="0.9"/>
      </iconSet>
    </cfRule>
    <cfRule type="cellIs" dxfId="5583" priority="10450" operator="lessThan">
      <formula>0.6</formula>
    </cfRule>
    <cfRule type="cellIs" dxfId="5582" priority="10451" operator="between">
      <formula>0.8</formula>
      <formula>0.899999999999999</formula>
    </cfRule>
    <cfRule type="cellIs" dxfId="5581" priority="10452" operator="between">
      <formula>0.6</formula>
      <formula>0.8</formula>
    </cfRule>
    <cfRule type="cellIs" dxfId="5580" priority="10453" operator="greaterThanOrEqual">
      <formula>0.9</formula>
    </cfRule>
  </conditionalFormatting>
  <conditionalFormatting sqref="AH50:AH55 AH58">
    <cfRule type="iconSet" priority="10454">
      <iconSet iconSet="4Arrows" showValue="0">
        <cfvo type="percent" val="0"/>
        <cfvo type="num" val="0.6"/>
        <cfvo type="num" val="0.8"/>
        <cfvo type="num" val="0.9"/>
      </iconSet>
    </cfRule>
    <cfRule type="cellIs" dxfId="5579" priority="10455" operator="lessThan">
      <formula>0.6</formula>
    </cfRule>
    <cfRule type="cellIs" dxfId="5578" priority="10456" operator="between">
      <formula>0.8</formula>
      <formula>0.899999999999999</formula>
    </cfRule>
    <cfRule type="cellIs" dxfId="5577" priority="10457" operator="between">
      <formula>0.6</formula>
      <formula>0.8</formula>
    </cfRule>
    <cfRule type="cellIs" dxfId="5576" priority="10458" operator="greaterThanOrEqual">
      <formula>0.9</formula>
    </cfRule>
  </conditionalFormatting>
  <conditionalFormatting sqref="AL50:AL56 AL58">
    <cfRule type="iconSet" priority="10459">
      <iconSet iconSet="4Arrows" showValue="0">
        <cfvo type="percent" val="0"/>
        <cfvo type="num" val="0.6"/>
        <cfvo type="num" val="0.8"/>
        <cfvo type="num" val="0.9"/>
      </iconSet>
    </cfRule>
    <cfRule type="cellIs" dxfId="5575" priority="10460" operator="lessThan">
      <formula>0.6</formula>
    </cfRule>
    <cfRule type="cellIs" dxfId="5574" priority="10461" operator="between">
      <formula>0.8</formula>
      <formula>0.899999999999999</formula>
    </cfRule>
    <cfRule type="cellIs" dxfId="5573" priority="10462" operator="between">
      <formula>0.6</formula>
      <formula>0.8</formula>
    </cfRule>
    <cfRule type="cellIs" dxfId="5572" priority="10463" operator="greaterThanOrEqual">
      <formula>0.9</formula>
    </cfRule>
  </conditionalFormatting>
  <conditionalFormatting sqref="AP50:AP56 AP58">
    <cfRule type="iconSet" priority="10464">
      <iconSet iconSet="4Arrows" showValue="0">
        <cfvo type="percent" val="0"/>
        <cfvo type="num" val="0.6"/>
        <cfvo type="num" val="0.8"/>
        <cfvo type="num" val="0.9"/>
      </iconSet>
    </cfRule>
    <cfRule type="cellIs" dxfId="5571" priority="10465" operator="lessThan">
      <formula>0.6</formula>
    </cfRule>
    <cfRule type="cellIs" dxfId="5570" priority="10466" operator="between">
      <formula>0.8</formula>
      <formula>0.899999999999999</formula>
    </cfRule>
    <cfRule type="cellIs" dxfId="5569" priority="10467" operator="between">
      <formula>0.6</formula>
      <formula>0.8</formula>
    </cfRule>
    <cfRule type="cellIs" dxfId="5568" priority="10468" operator="greaterThanOrEqual">
      <formula>0.9</formula>
    </cfRule>
  </conditionalFormatting>
  <conditionalFormatting sqref="Y51:Y56 Y58">
    <cfRule type="iconSet" priority="10469">
      <iconSet iconSet="4Arrows" showValue="0">
        <cfvo type="percent" val="0"/>
        <cfvo type="num" val="0.6"/>
        <cfvo type="num" val="0.8"/>
        <cfvo type="num" val="0.9"/>
      </iconSet>
    </cfRule>
    <cfRule type="cellIs" dxfId="5567" priority="10470" operator="lessThan">
      <formula>0.6</formula>
    </cfRule>
    <cfRule type="cellIs" dxfId="5566" priority="10471" operator="between">
      <formula>0.8</formula>
      <formula>0.899999999999999</formula>
    </cfRule>
    <cfRule type="cellIs" dxfId="5565" priority="10472" operator="between">
      <formula>0.6</formula>
      <formula>0.8</formula>
    </cfRule>
    <cfRule type="cellIs" dxfId="5564" priority="10473" operator="greaterThanOrEqual">
      <formula>0.9</formula>
    </cfRule>
  </conditionalFormatting>
  <conditionalFormatting sqref="AD59">
    <cfRule type="iconSet" priority="106">
      <iconSet iconSet="4Arrows" showValue="0">
        <cfvo type="percent" val="0"/>
        <cfvo type="num" val="0.6"/>
        <cfvo type="num" val="0.8"/>
        <cfvo type="num" val="0.9"/>
      </iconSet>
    </cfRule>
    <cfRule type="cellIs" dxfId="5563" priority="107" operator="lessThan">
      <formula>0.6</formula>
    </cfRule>
    <cfRule type="cellIs" dxfId="5562" priority="108" operator="between">
      <formula>0.8</formula>
      <formula>0.899999999999999</formula>
    </cfRule>
    <cfRule type="cellIs" dxfId="5561" priority="109" operator="between">
      <formula>0.6</formula>
      <formula>0.8</formula>
    </cfRule>
    <cfRule type="cellIs" dxfId="5560" priority="110" operator="greaterThanOrEqual">
      <formula>0.9</formula>
    </cfRule>
  </conditionalFormatting>
  <conditionalFormatting sqref="AH59">
    <cfRule type="iconSet" priority="111">
      <iconSet iconSet="4Arrows" showValue="0">
        <cfvo type="percent" val="0"/>
        <cfvo type="num" val="0.6"/>
        <cfvo type="num" val="0.8"/>
        <cfvo type="num" val="0.9"/>
      </iconSet>
    </cfRule>
    <cfRule type="cellIs" dxfId="5559" priority="112" operator="lessThan">
      <formula>0.6</formula>
    </cfRule>
    <cfRule type="cellIs" dxfId="5558" priority="113" operator="between">
      <formula>0.8</formula>
      <formula>0.899999999999999</formula>
    </cfRule>
    <cfRule type="cellIs" dxfId="5557" priority="114" operator="between">
      <formula>0.6</formula>
      <formula>0.8</formula>
    </cfRule>
    <cfRule type="cellIs" dxfId="5556" priority="115" operator="greaterThanOrEqual">
      <formula>0.9</formula>
    </cfRule>
  </conditionalFormatting>
  <conditionalFormatting sqref="AL59">
    <cfRule type="iconSet" priority="116">
      <iconSet iconSet="4Arrows" showValue="0">
        <cfvo type="percent" val="0"/>
        <cfvo type="num" val="0.6"/>
        <cfvo type="num" val="0.8"/>
        <cfvo type="num" val="0.9"/>
      </iconSet>
    </cfRule>
    <cfRule type="cellIs" dxfId="5555" priority="117" operator="lessThan">
      <formula>0.6</formula>
    </cfRule>
    <cfRule type="cellIs" dxfId="5554" priority="118" operator="between">
      <formula>0.8</formula>
      <formula>0.899999999999999</formula>
    </cfRule>
    <cfRule type="cellIs" dxfId="5553" priority="119" operator="between">
      <formula>0.6</formula>
      <formula>0.8</formula>
    </cfRule>
    <cfRule type="cellIs" dxfId="5552" priority="120" operator="greaterThanOrEqual">
      <formula>0.9</formula>
    </cfRule>
  </conditionalFormatting>
  <conditionalFormatting sqref="AP59">
    <cfRule type="iconSet" priority="121">
      <iconSet iconSet="4Arrows" showValue="0">
        <cfvo type="percent" val="0"/>
        <cfvo type="num" val="0.6"/>
        <cfvo type="num" val="0.8"/>
        <cfvo type="num" val="0.9"/>
      </iconSet>
    </cfRule>
    <cfRule type="cellIs" dxfId="5551" priority="122" operator="lessThan">
      <formula>0.6</formula>
    </cfRule>
    <cfRule type="cellIs" dxfId="5550" priority="123" operator="between">
      <formula>0.8</formula>
      <formula>0.899999999999999</formula>
    </cfRule>
    <cfRule type="cellIs" dxfId="5549" priority="124" operator="between">
      <formula>0.6</formula>
      <formula>0.8</formula>
    </cfRule>
    <cfRule type="cellIs" dxfId="5548" priority="125" operator="greaterThanOrEqual">
      <formula>0.9</formula>
    </cfRule>
  </conditionalFormatting>
  <conditionalFormatting sqref="Y59">
    <cfRule type="iconSet" priority="126">
      <iconSet iconSet="4Arrows" showValue="0">
        <cfvo type="percent" val="0"/>
        <cfvo type="num" val="0.6"/>
        <cfvo type="num" val="0.8"/>
        <cfvo type="num" val="0.9"/>
      </iconSet>
    </cfRule>
    <cfRule type="cellIs" dxfId="5547" priority="127" operator="lessThan">
      <formula>0.6</formula>
    </cfRule>
    <cfRule type="cellIs" dxfId="5546" priority="128" operator="between">
      <formula>0.8</formula>
      <formula>0.899999999999999</formula>
    </cfRule>
    <cfRule type="cellIs" dxfId="5545" priority="129" operator="between">
      <formula>0.6</formula>
      <formula>0.8</formula>
    </cfRule>
    <cfRule type="cellIs" dxfId="5544" priority="130" operator="greaterThanOrEqual">
      <formula>0.9</formula>
    </cfRule>
  </conditionalFormatting>
  <conditionalFormatting sqref="AD60">
    <cfRule type="iconSet" priority="81">
      <iconSet iconSet="4Arrows" showValue="0">
        <cfvo type="percent" val="0"/>
        <cfvo type="num" val="0.6"/>
        <cfvo type="num" val="0.8"/>
        <cfvo type="num" val="0.9"/>
      </iconSet>
    </cfRule>
    <cfRule type="cellIs" dxfId="5543" priority="82" operator="lessThan">
      <formula>0.6</formula>
    </cfRule>
    <cfRule type="cellIs" dxfId="5542" priority="83" operator="between">
      <formula>0.8</formula>
      <formula>0.899999999999999</formula>
    </cfRule>
    <cfRule type="cellIs" dxfId="5541" priority="84" operator="between">
      <formula>0.6</formula>
      <formula>0.8</formula>
    </cfRule>
    <cfRule type="cellIs" dxfId="5540" priority="85" operator="greaterThanOrEqual">
      <formula>0.9</formula>
    </cfRule>
  </conditionalFormatting>
  <conditionalFormatting sqref="AH60">
    <cfRule type="iconSet" priority="86">
      <iconSet iconSet="4Arrows" showValue="0">
        <cfvo type="percent" val="0"/>
        <cfvo type="num" val="0.6"/>
        <cfvo type="num" val="0.8"/>
        <cfvo type="num" val="0.9"/>
      </iconSet>
    </cfRule>
    <cfRule type="cellIs" dxfId="5539" priority="87" operator="lessThan">
      <formula>0.6</formula>
    </cfRule>
    <cfRule type="cellIs" dxfId="5538" priority="88" operator="between">
      <formula>0.8</formula>
      <formula>0.899999999999999</formula>
    </cfRule>
    <cfRule type="cellIs" dxfId="5537" priority="89" operator="between">
      <formula>0.6</formula>
      <formula>0.8</formula>
    </cfRule>
    <cfRule type="cellIs" dxfId="5536" priority="90" operator="greaterThanOrEqual">
      <formula>0.9</formula>
    </cfRule>
  </conditionalFormatting>
  <conditionalFormatting sqref="AL60">
    <cfRule type="iconSet" priority="91">
      <iconSet iconSet="4Arrows" showValue="0">
        <cfvo type="percent" val="0"/>
        <cfvo type="num" val="0.6"/>
        <cfvo type="num" val="0.8"/>
        <cfvo type="num" val="0.9"/>
      </iconSet>
    </cfRule>
    <cfRule type="cellIs" dxfId="5535" priority="92" operator="lessThan">
      <formula>0.6</formula>
    </cfRule>
    <cfRule type="cellIs" dxfId="5534" priority="93" operator="between">
      <formula>0.8</formula>
      <formula>0.899999999999999</formula>
    </cfRule>
    <cfRule type="cellIs" dxfId="5533" priority="94" operator="between">
      <formula>0.6</formula>
      <formula>0.8</formula>
    </cfRule>
    <cfRule type="cellIs" dxfId="5532" priority="95" operator="greaterThanOrEqual">
      <formula>0.9</formula>
    </cfRule>
  </conditionalFormatting>
  <conditionalFormatting sqref="AP60">
    <cfRule type="iconSet" priority="96">
      <iconSet iconSet="4Arrows" showValue="0">
        <cfvo type="percent" val="0"/>
        <cfvo type="num" val="0.6"/>
        <cfvo type="num" val="0.8"/>
        <cfvo type="num" val="0.9"/>
      </iconSet>
    </cfRule>
    <cfRule type="cellIs" dxfId="5531" priority="97" operator="lessThan">
      <formula>0.6</formula>
    </cfRule>
    <cfRule type="cellIs" dxfId="5530" priority="98" operator="between">
      <formula>0.8</formula>
      <formula>0.899999999999999</formula>
    </cfRule>
    <cfRule type="cellIs" dxfId="5529" priority="99" operator="between">
      <formula>0.6</formula>
      <formula>0.8</formula>
    </cfRule>
    <cfRule type="cellIs" dxfId="5528" priority="100" operator="greaterThanOrEqual">
      <formula>0.9</formula>
    </cfRule>
  </conditionalFormatting>
  <conditionalFormatting sqref="Y60">
    <cfRule type="iconSet" priority="101">
      <iconSet iconSet="4Arrows" showValue="0">
        <cfvo type="percent" val="0"/>
        <cfvo type="num" val="0.6"/>
        <cfvo type="num" val="0.8"/>
        <cfvo type="num" val="0.9"/>
      </iconSet>
    </cfRule>
    <cfRule type="cellIs" dxfId="5527" priority="102" operator="lessThan">
      <formula>0.6</formula>
    </cfRule>
    <cfRule type="cellIs" dxfId="5526" priority="103" operator="between">
      <formula>0.8</formula>
      <formula>0.899999999999999</formula>
    </cfRule>
    <cfRule type="cellIs" dxfId="5525" priority="104" operator="between">
      <formula>0.6</formula>
      <formula>0.8</formula>
    </cfRule>
    <cfRule type="cellIs" dxfId="5524" priority="105" operator="greaterThanOrEqual">
      <formula>0.9</formula>
    </cfRule>
  </conditionalFormatting>
  <conditionalFormatting sqref="AD61">
    <cfRule type="iconSet" priority="56">
      <iconSet iconSet="4Arrows" showValue="0">
        <cfvo type="percent" val="0"/>
        <cfvo type="num" val="0.6"/>
        <cfvo type="num" val="0.8"/>
        <cfvo type="num" val="0.9"/>
      </iconSet>
    </cfRule>
    <cfRule type="cellIs" dxfId="5523" priority="57" operator="lessThan">
      <formula>0.6</formula>
    </cfRule>
    <cfRule type="cellIs" dxfId="5522" priority="58" operator="between">
      <formula>0.8</formula>
      <formula>0.899999999999999</formula>
    </cfRule>
    <cfRule type="cellIs" dxfId="5521" priority="59" operator="between">
      <formula>0.6</formula>
      <formula>0.8</formula>
    </cfRule>
    <cfRule type="cellIs" dxfId="5520" priority="60" operator="greaterThanOrEqual">
      <formula>0.9</formula>
    </cfRule>
  </conditionalFormatting>
  <conditionalFormatting sqref="AH61">
    <cfRule type="iconSet" priority="61">
      <iconSet iconSet="4Arrows" showValue="0">
        <cfvo type="percent" val="0"/>
        <cfvo type="num" val="0.6"/>
        <cfvo type="num" val="0.8"/>
        <cfvo type="num" val="0.9"/>
      </iconSet>
    </cfRule>
    <cfRule type="cellIs" dxfId="5519" priority="62" operator="lessThan">
      <formula>0.6</formula>
    </cfRule>
    <cfRule type="cellIs" dxfId="5518" priority="63" operator="between">
      <formula>0.8</formula>
      <formula>0.899999999999999</formula>
    </cfRule>
    <cfRule type="cellIs" dxfId="5517" priority="64" operator="between">
      <formula>0.6</formula>
      <formula>0.8</formula>
    </cfRule>
    <cfRule type="cellIs" dxfId="5516" priority="65" operator="greaterThanOrEqual">
      <formula>0.9</formula>
    </cfRule>
  </conditionalFormatting>
  <conditionalFormatting sqref="AL61">
    <cfRule type="iconSet" priority="66">
      <iconSet iconSet="4Arrows" showValue="0">
        <cfvo type="percent" val="0"/>
        <cfvo type="num" val="0.6"/>
        <cfvo type="num" val="0.8"/>
        <cfvo type="num" val="0.9"/>
      </iconSet>
    </cfRule>
    <cfRule type="cellIs" dxfId="5515" priority="67" operator="lessThan">
      <formula>0.6</formula>
    </cfRule>
    <cfRule type="cellIs" dxfId="5514" priority="68" operator="between">
      <formula>0.8</formula>
      <formula>0.899999999999999</formula>
    </cfRule>
    <cfRule type="cellIs" dxfId="5513" priority="69" operator="between">
      <formula>0.6</formula>
      <formula>0.8</formula>
    </cfRule>
    <cfRule type="cellIs" dxfId="5512" priority="70" operator="greaterThanOrEqual">
      <formula>0.9</formula>
    </cfRule>
  </conditionalFormatting>
  <conditionalFormatting sqref="AP61">
    <cfRule type="iconSet" priority="71">
      <iconSet iconSet="4Arrows" showValue="0">
        <cfvo type="percent" val="0"/>
        <cfvo type="num" val="0.6"/>
        <cfvo type="num" val="0.8"/>
        <cfvo type="num" val="0.9"/>
      </iconSet>
    </cfRule>
    <cfRule type="cellIs" dxfId="5511" priority="72" operator="lessThan">
      <formula>0.6</formula>
    </cfRule>
    <cfRule type="cellIs" dxfId="5510" priority="73" operator="between">
      <formula>0.8</formula>
      <formula>0.899999999999999</formula>
    </cfRule>
    <cfRule type="cellIs" dxfId="5509" priority="74" operator="between">
      <formula>0.6</formula>
      <formula>0.8</formula>
    </cfRule>
    <cfRule type="cellIs" dxfId="5508" priority="75" operator="greaterThanOrEqual">
      <formula>0.9</formula>
    </cfRule>
  </conditionalFormatting>
  <conditionalFormatting sqref="Y61">
    <cfRule type="iconSet" priority="76">
      <iconSet iconSet="4Arrows" showValue="0">
        <cfvo type="percent" val="0"/>
        <cfvo type="num" val="0.6"/>
        <cfvo type="num" val="0.8"/>
        <cfvo type="num" val="0.9"/>
      </iconSet>
    </cfRule>
    <cfRule type="cellIs" dxfId="5507" priority="77" operator="lessThan">
      <formula>0.6</formula>
    </cfRule>
    <cfRule type="cellIs" dxfId="5506" priority="78" operator="between">
      <formula>0.8</formula>
      <formula>0.899999999999999</formula>
    </cfRule>
    <cfRule type="cellIs" dxfId="5505" priority="79" operator="between">
      <formula>0.6</formula>
      <formula>0.8</formula>
    </cfRule>
    <cfRule type="cellIs" dxfId="5504" priority="80" operator="greaterThanOrEqual">
      <formula>0.9</formula>
    </cfRule>
  </conditionalFormatting>
  <conditionalFormatting sqref="AH56">
    <cfRule type="iconSet" priority="51">
      <iconSet iconSet="4Arrows" showValue="0">
        <cfvo type="percent" val="0"/>
        <cfvo type="num" val="0.6"/>
        <cfvo type="num" val="0.8"/>
        <cfvo type="num" val="0.9"/>
      </iconSet>
    </cfRule>
    <cfRule type="cellIs" dxfId="5503" priority="52" operator="lessThan">
      <formula>0.6</formula>
    </cfRule>
    <cfRule type="cellIs" dxfId="5502" priority="53" operator="between">
      <formula>0.8</formula>
      <formula>0.899999999999999</formula>
    </cfRule>
    <cfRule type="cellIs" dxfId="5501" priority="54" operator="between">
      <formula>0.6</formula>
      <formula>0.8</formula>
    </cfRule>
    <cfRule type="cellIs" dxfId="5500" priority="55" operator="greaterThanOrEqual">
      <formula>0.9</formula>
    </cfRule>
  </conditionalFormatting>
  <conditionalFormatting sqref="AD57">
    <cfRule type="iconSet" priority="26">
      <iconSet iconSet="4Arrows" showValue="0">
        <cfvo type="percent" val="0"/>
        <cfvo type="num" val="0.6"/>
        <cfvo type="num" val="0.8"/>
        <cfvo type="num" val="0.9"/>
      </iconSet>
    </cfRule>
    <cfRule type="cellIs" dxfId="5499" priority="27" operator="lessThan">
      <formula>0.6</formula>
    </cfRule>
    <cfRule type="cellIs" dxfId="5498" priority="28" operator="between">
      <formula>0.8</formula>
      <formula>0.899999999999999</formula>
    </cfRule>
    <cfRule type="cellIs" dxfId="5497" priority="29" operator="between">
      <formula>0.6</formula>
      <formula>0.8</formula>
    </cfRule>
    <cfRule type="cellIs" dxfId="5496" priority="30" operator="greaterThanOrEqual">
      <formula>0.9</formula>
    </cfRule>
  </conditionalFormatting>
  <conditionalFormatting sqref="AH57">
    <cfRule type="iconSet" priority="31">
      <iconSet iconSet="4Arrows" showValue="0">
        <cfvo type="percent" val="0"/>
        <cfvo type="num" val="0.6"/>
        <cfvo type="num" val="0.8"/>
        <cfvo type="num" val="0.9"/>
      </iconSet>
    </cfRule>
    <cfRule type="cellIs" dxfId="5495" priority="32" operator="lessThan">
      <formula>0.6</formula>
    </cfRule>
    <cfRule type="cellIs" dxfId="5494" priority="33" operator="between">
      <formula>0.8</formula>
      <formula>0.899999999999999</formula>
    </cfRule>
    <cfRule type="cellIs" dxfId="5493" priority="34" operator="between">
      <formula>0.6</formula>
      <formula>0.8</formula>
    </cfRule>
    <cfRule type="cellIs" dxfId="5492" priority="35" operator="greaterThanOrEqual">
      <formula>0.9</formula>
    </cfRule>
  </conditionalFormatting>
  <conditionalFormatting sqref="AL57">
    <cfRule type="iconSet" priority="36">
      <iconSet iconSet="4Arrows" showValue="0">
        <cfvo type="percent" val="0"/>
        <cfvo type="num" val="0.6"/>
        <cfvo type="num" val="0.8"/>
        <cfvo type="num" val="0.9"/>
      </iconSet>
    </cfRule>
    <cfRule type="cellIs" dxfId="5491" priority="37" operator="lessThan">
      <formula>0.6</formula>
    </cfRule>
    <cfRule type="cellIs" dxfId="5490" priority="38" operator="between">
      <formula>0.8</formula>
      <formula>0.899999999999999</formula>
    </cfRule>
    <cfRule type="cellIs" dxfId="5489" priority="39" operator="between">
      <formula>0.6</formula>
      <formula>0.8</formula>
    </cfRule>
    <cfRule type="cellIs" dxfId="5488" priority="40" operator="greaterThanOrEqual">
      <formula>0.9</formula>
    </cfRule>
  </conditionalFormatting>
  <conditionalFormatting sqref="AP57">
    <cfRule type="iconSet" priority="41">
      <iconSet iconSet="4Arrows" showValue="0">
        <cfvo type="percent" val="0"/>
        <cfvo type="num" val="0.6"/>
        <cfvo type="num" val="0.8"/>
        <cfvo type="num" val="0.9"/>
      </iconSet>
    </cfRule>
    <cfRule type="cellIs" dxfId="5487" priority="42" operator="lessThan">
      <formula>0.6</formula>
    </cfRule>
    <cfRule type="cellIs" dxfId="5486" priority="43" operator="between">
      <formula>0.8</formula>
      <formula>0.899999999999999</formula>
    </cfRule>
    <cfRule type="cellIs" dxfId="5485" priority="44" operator="between">
      <formula>0.6</formula>
      <formula>0.8</formula>
    </cfRule>
    <cfRule type="cellIs" dxfId="5484" priority="45" operator="greaterThanOrEqual">
      <formula>0.9</formula>
    </cfRule>
  </conditionalFormatting>
  <conditionalFormatting sqref="Y57">
    <cfRule type="iconSet" priority="46">
      <iconSet iconSet="4Arrows" showValue="0">
        <cfvo type="percent" val="0"/>
        <cfvo type="num" val="0.6"/>
        <cfvo type="num" val="0.8"/>
        <cfvo type="num" val="0.9"/>
      </iconSet>
    </cfRule>
    <cfRule type="cellIs" dxfId="5483" priority="47" operator="lessThan">
      <formula>0.6</formula>
    </cfRule>
    <cfRule type="cellIs" dxfId="5482" priority="48" operator="between">
      <formula>0.8</formula>
      <formula>0.899999999999999</formula>
    </cfRule>
    <cfRule type="cellIs" dxfId="5481" priority="49" operator="between">
      <formula>0.6</formula>
      <formula>0.8</formula>
    </cfRule>
    <cfRule type="cellIs" dxfId="5480" priority="50" operator="greaterThanOrEqual">
      <formula>0.9</formula>
    </cfRule>
  </conditionalFormatting>
  <conditionalFormatting sqref="AH38">
    <cfRule type="iconSet" priority="21">
      <iconSet iconSet="4Arrows" showValue="0">
        <cfvo type="percent" val="0"/>
        <cfvo type="num" val="0.6"/>
        <cfvo type="num" val="0.8"/>
        <cfvo type="num" val="0.9"/>
      </iconSet>
    </cfRule>
    <cfRule type="cellIs" dxfId="5479" priority="22" operator="lessThan">
      <formula>0.6</formula>
    </cfRule>
    <cfRule type="cellIs" dxfId="5478" priority="23" operator="between">
      <formula>0.8</formula>
      <formula>0.899999999999999</formula>
    </cfRule>
    <cfRule type="cellIs" dxfId="5477" priority="24" operator="between">
      <formula>0.6</formula>
      <formula>0.8</formula>
    </cfRule>
    <cfRule type="cellIs" dxfId="5476" priority="25" operator="greaterThanOrEqual">
      <formula>0.9</formula>
    </cfRule>
  </conditionalFormatting>
  <conditionalFormatting sqref="AH39">
    <cfRule type="iconSet" priority="16">
      <iconSet iconSet="4Arrows" showValue="0">
        <cfvo type="percent" val="0"/>
        <cfvo type="num" val="0.6"/>
        <cfvo type="num" val="0.8"/>
        <cfvo type="num" val="0.9"/>
      </iconSet>
    </cfRule>
    <cfRule type="cellIs" dxfId="5475" priority="17" operator="lessThan">
      <formula>0.6</formula>
    </cfRule>
    <cfRule type="cellIs" dxfId="5474" priority="18" operator="between">
      <formula>0.8</formula>
      <formula>0.899999999999999</formula>
    </cfRule>
    <cfRule type="cellIs" dxfId="5473" priority="19" operator="between">
      <formula>0.6</formula>
      <formula>0.8</formula>
    </cfRule>
    <cfRule type="cellIs" dxfId="5472" priority="20" operator="greaterThanOrEqual">
      <formula>0.9</formula>
    </cfRule>
  </conditionalFormatting>
  <conditionalFormatting sqref="AH40">
    <cfRule type="iconSet" priority="11">
      <iconSet iconSet="4Arrows" showValue="0">
        <cfvo type="percent" val="0"/>
        <cfvo type="num" val="0.6"/>
        <cfvo type="num" val="0.8"/>
        <cfvo type="num" val="0.9"/>
      </iconSet>
    </cfRule>
    <cfRule type="cellIs" dxfId="5471" priority="12" operator="lessThan">
      <formula>0.6</formula>
    </cfRule>
    <cfRule type="cellIs" dxfId="5470" priority="13" operator="between">
      <formula>0.8</formula>
      <formula>0.899999999999999</formula>
    </cfRule>
    <cfRule type="cellIs" dxfId="5469" priority="14" operator="between">
      <formula>0.6</formula>
      <formula>0.8</formula>
    </cfRule>
    <cfRule type="cellIs" dxfId="5468" priority="15" operator="greaterThanOrEqual">
      <formula>0.9</formula>
    </cfRule>
  </conditionalFormatting>
  <conditionalFormatting sqref="AH41">
    <cfRule type="iconSet" priority="6">
      <iconSet iconSet="4Arrows" showValue="0">
        <cfvo type="percent" val="0"/>
        <cfvo type="num" val="0.6"/>
        <cfvo type="num" val="0.8"/>
        <cfvo type="num" val="0.9"/>
      </iconSet>
    </cfRule>
    <cfRule type="cellIs" dxfId="5467" priority="7" operator="lessThan">
      <formula>0.6</formula>
    </cfRule>
    <cfRule type="cellIs" dxfId="5466" priority="8" operator="between">
      <formula>0.8</formula>
      <formula>0.899999999999999</formula>
    </cfRule>
    <cfRule type="cellIs" dxfId="5465" priority="9" operator="between">
      <formula>0.6</formula>
      <formula>0.8</formula>
    </cfRule>
    <cfRule type="cellIs" dxfId="5464" priority="10" operator="greaterThanOrEqual">
      <formula>0.9</formula>
    </cfRule>
  </conditionalFormatting>
  <conditionalFormatting sqref="AH42">
    <cfRule type="iconSet" priority="1">
      <iconSet iconSet="4Arrows" showValue="0">
        <cfvo type="percent" val="0"/>
        <cfvo type="num" val="0.6"/>
        <cfvo type="num" val="0.8"/>
        <cfvo type="num" val="0.9"/>
      </iconSet>
    </cfRule>
    <cfRule type="cellIs" dxfId="5463" priority="2" operator="lessThan">
      <formula>0.6</formula>
    </cfRule>
    <cfRule type="cellIs" dxfId="5462" priority="3" operator="between">
      <formula>0.8</formula>
      <formula>0.899999999999999</formula>
    </cfRule>
    <cfRule type="cellIs" dxfId="5461" priority="4" operator="between">
      <formula>0.6</formula>
      <formula>0.8</formula>
    </cfRule>
    <cfRule type="cellIs" dxfId="5460" priority="5" operator="greaterThanOrEqual">
      <formula>0.9</formula>
    </cfRule>
  </conditionalFormatting>
  <pageMargins left="0.7" right="0.7" top="0.75" bottom="0.75" header="0.3" footer="0.3"/>
  <pageSetup paperSize="9" orientation="portrait" r:id="rId1"/>
  <drawing r:id="rId2"/>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21BBD-1793-4D3A-91E6-A272B2516FE2}">
  <sheetPr>
    <tabColor rgb="FF00FF00"/>
  </sheetPr>
  <dimension ref="A1:BA129"/>
  <sheetViews>
    <sheetView zoomScale="19" zoomScaleNormal="19" workbookViewId="0">
      <selection activeCell="B1" sqref="B1"/>
    </sheetView>
  </sheetViews>
  <sheetFormatPr baseColWidth="10" defaultRowHeight="12.75"/>
  <cols>
    <col min="1" max="1" width="61" style="46" customWidth="1"/>
    <col min="2" max="2" width="48.85546875" style="46" customWidth="1"/>
    <col min="3" max="3" width="69.7109375" style="46" customWidth="1"/>
    <col min="4" max="4" width="66.85546875" style="46" customWidth="1"/>
    <col min="5" max="5" width="79.42578125" style="46" customWidth="1"/>
    <col min="6" max="6" width="63.28515625" style="46" customWidth="1"/>
    <col min="7" max="7" width="67.85546875" style="46" customWidth="1"/>
    <col min="8" max="8" width="63.28515625" style="46" customWidth="1"/>
    <col min="9" max="9" width="70.85546875" style="46" customWidth="1"/>
    <col min="10" max="10" width="82.28515625" style="46" customWidth="1"/>
    <col min="11" max="11" width="59.7109375" style="46" customWidth="1"/>
    <col min="12" max="12" width="56.7109375" style="46" customWidth="1"/>
    <col min="13" max="13" width="66.5703125" style="46" customWidth="1"/>
    <col min="14" max="14" width="65.85546875" style="46" customWidth="1"/>
    <col min="15" max="15" width="64.7109375" style="46" customWidth="1"/>
    <col min="16" max="16" width="42.42578125" style="46" customWidth="1"/>
    <col min="17" max="18" width="30.28515625" style="46" customWidth="1"/>
    <col min="19" max="19" width="30.28515625" style="56" customWidth="1"/>
    <col min="20" max="20" width="30.28515625" style="46" customWidth="1"/>
    <col min="21" max="21" width="38.5703125" style="46" customWidth="1"/>
    <col min="22" max="36" width="30.28515625" style="46" customWidth="1"/>
    <col min="37" max="37" width="35.42578125" style="46" customWidth="1"/>
    <col min="38" max="40" width="29.42578125" style="46" customWidth="1"/>
    <col min="41" max="41" width="34.7109375" style="46" customWidth="1"/>
    <col min="42" max="44" width="29.42578125" style="46" customWidth="1"/>
    <col min="45" max="45" width="32.42578125" style="46" customWidth="1"/>
    <col min="46" max="48" width="29.42578125" style="46" customWidth="1"/>
    <col min="49" max="49" width="31" style="46" customWidth="1"/>
    <col min="50" max="52" width="29.42578125" style="46" customWidth="1"/>
    <col min="53" max="53" width="32.42578125" style="46" customWidth="1"/>
    <col min="54" max="205" width="11.42578125" style="46"/>
    <col min="206" max="207" width="21.28515625" style="46" customWidth="1"/>
    <col min="208" max="208" width="37.140625" style="46" customWidth="1"/>
    <col min="209" max="209" width="49.28515625" style="46" customWidth="1"/>
    <col min="210" max="210" width="18.5703125" style="46" customWidth="1"/>
    <col min="211" max="211" width="62.28515625" style="46" customWidth="1"/>
    <col min="212" max="212" width="21.7109375" style="46" customWidth="1"/>
    <col min="213" max="213" width="18.42578125" style="46" customWidth="1"/>
    <col min="214" max="214" width="63" style="46" customWidth="1"/>
    <col min="215" max="215" width="22.28515625" style="46" customWidth="1"/>
    <col min="216" max="216" width="21" style="46" customWidth="1"/>
    <col min="217" max="220" width="15.85546875" style="46" customWidth="1"/>
    <col min="221" max="221" width="26.140625" style="46" customWidth="1"/>
    <col min="222" max="233" width="10.7109375" style="46" customWidth="1"/>
    <col min="234" max="241" width="0" style="46" hidden="1" customWidth="1"/>
    <col min="242" max="243" width="15.42578125" style="46" customWidth="1"/>
    <col min="244" max="244" width="18.7109375" style="46" customWidth="1"/>
    <col min="245" max="245" width="18.42578125" style="46" customWidth="1"/>
    <col min="246" max="247" width="15.42578125" style="46" customWidth="1"/>
    <col min="248" max="248" width="18.140625" style="46" customWidth="1"/>
    <col min="249" max="249" width="20.42578125" style="46" customWidth="1"/>
    <col min="250" max="250" width="18.140625" style="46" customWidth="1"/>
    <col min="251" max="251" width="15.42578125" style="46" customWidth="1"/>
    <col min="252" max="252" width="20" style="46" customWidth="1"/>
    <col min="253" max="253" width="18.140625" style="46" customWidth="1"/>
    <col min="254" max="254" width="15.42578125" style="46" customWidth="1"/>
    <col min="255" max="255" width="18.7109375" style="46" customWidth="1"/>
    <col min="256" max="256" width="15.42578125" style="46" customWidth="1"/>
    <col min="257" max="257" width="17.140625" style="46" customWidth="1"/>
    <col min="258" max="258" width="19.28515625" style="46" customWidth="1"/>
    <col min="259" max="259" width="17.5703125" style="46" customWidth="1"/>
    <col min="260" max="260" width="20.7109375" style="46" customWidth="1"/>
    <col min="261" max="261" width="21.42578125" style="46" customWidth="1"/>
    <col min="262" max="262" width="21" style="46" customWidth="1"/>
    <col min="263" max="263" width="16" style="46" customWidth="1"/>
    <col min="264" max="264" width="14.5703125" style="46" customWidth="1"/>
    <col min="265" max="265" width="74.5703125" style="46" customWidth="1"/>
    <col min="266" max="266" width="101.42578125" style="46" customWidth="1"/>
    <col min="267" max="461" width="11.42578125" style="46"/>
    <col min="462" max="463" width="21.28515625" style="46" customWidth="1"/>
    <col min="464" max="464" width="37.140625" style="46" customWidth="1"/>
    <col min="465" max="465" width="49.28515625" style="46" customWidth="1"/>
    <col min="466" max="466" width="18.5703125" style="46" customWidth="1"/>
    <col min="467" max="467" width="62.28515625" style="46" customWidth="1"/>
    <col min="468" max="468" width="21.7109375" style="46" customWidth="1"/>
    <col min="469" max="469" width="18.42578125" style="46" customWidth="1"/>
    <col min="470" max="470" width="63" style="46" customWidth="1"/>
    <col min="471" max="471" width="22.28515625" style="46" customWidth="1"/>
    <col min="472" max="472" width="21" style="46" customWidth="1"/>
    <col min="473" max="476" width="15.85546875" style="46" customWidth="1"/>
    <col min="477" max="477" width="26.140625" style="46" customWidth="1"/>
    <col min="478" max="489" width="10.7109375" style="46" customWidth="1"/>
    <col min="490" max="497" width="0" style="46" hidden="1" customWidth="1"/>
    <col min="498" max="499" width="15.42578125" style="46" customWidth="1"/>
    <col min="500" max="500" width="18.7109375" style="46" customWidth="1"/>
    <col min="501" max="501" width="18.42578125" style="46" customWidth="1"/>
    <col min="502" max="503" width="15.42578125" style="46" customWidth="1"/>
    <col min="504" max="504" width="18.140625" style="46" customWidth="1"/>
    <col min="505" max="505" width="20.42578125" style="46" customWidth="1"/>
    <col min="506" max="506" width="18.140625" style="46" customWidth="1"/>
    <col min="507" max="507" width="15.42578125" style="46" customWidth="1"/>
    <col min="508" max="508" width="20" style="46" customWidth="1"/>
    <col min="509" max="509" width="18.140625" style="46" customWidth="1"/>
    <col min="510" max="510" width="15.42578125" style="46" customWidth="1"/>
    <col min="511" max="511" width="18.7109375" style="46" customWidth="1"/>
    <col min="512" max="512" width="15.42578125" style="46" customWidth="1"/>
    <col min="513" max="513" width="17.140625" style="46" customWidth="1"/>
    <col min="514" max="514" width="19.28515625" style="46" customWidth="1"/>
    <col min="515" max="515" width="17.5703125" style="46" customWidth="1"/>
    <col min="516" max="516" width="20.7109375" style="46" customWidth="1"/>
    <col min="517" max="517" width="21.42578125" style="46" customWidth="1"/>
    <col min="518" max="518" width="21" style="46" customWidth="1"/>
    <col min="519" max="519" width="16" style="46" customWidth="1"/>
    <col min="520" max="520" width="14.5703125" style="46" customWidth="1"/>
    <col min="521" max="521" width="74.5703125" style="46" customWidth="1"/>
    <col min="522" max="522" width="101.42578125" style="46" customWidth="1"/>
    <col min="523" max="717" width="11.42578125" style="46"/>
    <col min="718" max="719" width="21.28515625" style="46" customWidth="1"/>
    <col min="720" max="720" width="37.140625" style="46" customWidth="1"/>
    <col min="721" max="721" width="49.28515625" style="46" customWidth="1"/>
    <col min="722" max="722" width="18.5703125" style="46" customWidth="1"/>
    <col min="723" max="723" width="62.28515625" style="46" customWidth="1"/>
    <col min="724" max="724" width="21.7109375" style="46" customWidth="1"/>
    <col min="725" max="725" width="18.42578125" style="46" customWidth="1"/>
    <col min="726" max="726" width="63" style="46" customWidth="1"/>
    <col min="727" max="727" width="22.28515625" style="46" customWidth="1"/>
    <col min="728" max="728" width="21" style="46" customWidth="1"/>
    <col min="729" max="732" width="15.85546875" style="46" customWidth="1"/>
    <col min="733" max="733" width="26.140625" style="46" customWidth="1"/>
    <col min="734" max="745" width="10.7109375" style="46" customWidth="1"/>
    <col min="746" max="753" width="0" style="46" hidden="1" customWidth="1"/>
    <col min="754" max="755" width="15.42578125" style="46" customWidth="1"/>
    <col min="756" max="756" width="18.7109375" style="46" customWidth="1"/>
    <col min="757" max="757" width="18.42578125" style="46" customWidth="1"/>
    <col min="758" max="759" width="15.42578125" style="46" customWidth="1"/>
    <col min="760" max="760" width="18.140625" style="46" customWidth="1"/>
    <col min="761" max="761" width="20.42578125" style="46" customWidth="1"/>
    <col min="762" max="762" width="18.140625" style="46" customWidth="1"/>
    <col min="763" max="763" width="15.42578125" style="46" customWidth="1"/>
    <col min="764" max="764" width="20" style="46" customWidth="1"/>
    <col min="765" max="765" width="18.140625" style="46" customWidth="1"/>
    <col min="766" max="766" width="15.42578125" style="46" customWidth="1"/>
    <col min="767" max="767" width="18.7109375" style="46" customWidth="1"/>
    <col min="768" max="768" width="15.42578125" style="46" customWidth="1"/>
    <col min="769" max="769" width="17.140625" style="46" customWidth="1"/>
    <col min="770" max="770" width="19.28515625" style="46" customWidth="1"/>
    <col min="771" max="771" width="17.5703125" style="46" customWidth="1"/>
    <col min="772" max="772" width="20.7109375" style="46" customWidth="1"/>
    <col min="773" max="773" width="21.42578125" style="46" customWidth="1"/>
    <col min="774" max="774" width="21" style="46" customWidth="1"/>
    <col min="775" max="775" width="16" style="46" customWidth="1"/>
    <col min="776" max="776" width="14.5703125" style="46" customWidth="1"/>
    <col min="777" max="777" width="74.5703125" style="46" customWidth="1"/>
    <col min="778" max="778" width="101.42578125" style="46" customWidth="1"/>
    <col min="779" max="973" width="11.42578125" style="46"/>
    <col min="974" max="975" width="21.28515625" style="46" customWidth="1"/>
    <col min="976" max="976" width="37.140625" style="46" customWidth="1"/>
    <col min="977" max="977" width="49.28515625" style="46" customWidth="1"/>
    <col min="978" max="978" width="18.5703125" style="46" customWidth="1"/>
    <col min="979" max="979" width="62.28515625" style="46" customWidth="1"/>
    <col min="980" max="980" width="21.7109375" style="46" customWidth="1"/>
    <col min="981" max="981" width="18.42578125" style="46" customWidth="1"/>
    <col min="982" max="982" width="63" style="46" customWidth="1"/>
    <col min="983" max="983" width="22.28515625" style="46" customWidth="1"/>
    <col min="984" max="984" width="21" style="46" customWidth="1"/>
    <col min="985" max="988" width="15.85546875" style="46" customWidth="1"/>
    <col min="989" max="989" width="26.140625" style="46" customWidth="1"/>
    <col min="990" max="1001" width="10.7109375" style="46" customWidth="1"/>
    <col min="1002" max="1009" width="0" style="46" hidden="1" customWidth="1"/>
    <col min="1010" max="1011" width="15.42578125" style="46" customWidth="1"/>
    <col min="1012" max="1012" width="18.7109375" style="46" customWidth="1"/>
    <col min="1013" max="1013" width="18.42578125" style="46" customWidth="1"/>
    <col min="1014" max="1015" width="15.42578125" style="46" customWidth="1"/>
    <col min="1016" max="1016" width="18.140625" style="46" customWidth="1"/>
    <col min="1017" max="1017" width="20.42578125" style="46" customWidth="1"/>
    <col min="1018" max="1018" width="18.140625" style="46" customWidth="1"/>
    <col min="1019" max="1019" width="15.42578125" style="46" customWidth="1"/>
    <col min="1020" max="1020" width="20" style="46" customWidth="1"/>
    <col min="1021" max="1021" width="18.140625" style="46" customWidth="1"/>
    <col min="1022" max="1022" width="15.42578125" style="46" customWidth="1"/>
    <col min="1023" max="1023" width="18.7109375" style="46" customWidth="1"/>
    <col min="1024" max="1024" width="15.42578125" style="46" customWidth="1"/>
    <col min="1025" max="1025" width="17.140625" style="46" customWidth="1"/>
    <col min="1026" max="1026" width="19.28515625" style="46" customWidth="1"/>
    <col min="1027" max="1027" width="17.5703125" style="46" customWidth="1"/>
    <col min="1028" max="1028" width="20.7109375" style="46" customWidth="1"/>
    <col min="1029" max="1029" width="21.42578125" style="46" customWidth="1"/>
    <col min="1030" max="1030" width="21" style="46" customWidth="1"/>
    <col min="1031" max="1031" width="16" style="46" customWidth="1"/>
    <col min="1032" max="1032" width="14.5703125" style="46" customWidth="1"/>
    <col min="1033" max="1033" width="74.5703125" style="46" customWidth="1"/>
    <col min="1034" max="1034" width="101.42578125" style="46" customWidth="1"/>
    <col min="1035" max="1229" width="11.42578125" style="46"/>
    <col min="1230" max="1231" width="21.28515625" style="46" customWidth="1"/>
    <col min="1232" max="1232" width="37.140625" style="46" customWidth="1"/>
    <col min="1233" max="1233" width="49.28515625" style="46" customWidth="1"/>
    <col min="1234" max="1234" width="18.5703125" style="46" customWidth="1"/>
    <col min="1235" max="1235" width="62.28515625" style="46" customWidth="1"/>
    <col min="1236" max="1236" width="21.7109375" style="46" customWidth="1"/>
    <col min="1237" max="1237" width="18.42578125" style="46" customWidth="1"/>
    <col min="1238" max="1238" width="63" style="46" customWidth="1"/>
    <col min="1239" max="1239" width="22.28515625" style="46" customWidth="1"/>
    <col min="1240" max="1240" width="21" style="46" customWidth="1"/>
    <col min="1241" max="1244" width="15.85546875" style="46" customWidth="1"/>
    <col min="1245" max="1245" width="26.140625" style="46" customWidth="1"/>
    <col min="1246" max="1257" width="10.7109375" style="46" customWidth="1"/>
    <col min="1258" max="1265" width="0" style="46" hidden="1" customWidth="1"/>
    <col min="1266" max="1267" width="15.42578125" style="46" customWidth="1"/>
    <col min="1268" max="1268" width="18.7109375" style="46" customWidth="1"/>
    <col min="1269" max="1269" width="18.42578125" style="46" customWidth="1"/>
    <col min="1270" max="1271" width="15.42578125" style="46" customWidth="1"/>
    <col min="1272" max="1272" width="18.140625" style="46" customWidth="1"/>
    <col min="1273" max="1273" width="20.42578125" style="46" customWidth="1"/>
    <col min="1274" max="1274" width="18.140625" style="46" customWidth="1"/>
    <col min="1275" max="1275" width="15.42578125" style="46" customWidth="1"/>
    <col min="1276" max="1276" width="20" style="46" customWidth="1"/>
    <col min="1277" max="1277" width="18.140625" style="46" customWidth="1"/>
    <col min="1278" max="1278" width="15.42578125" style="46" customWidth="1"/>
    <col min="1279" max="1279" width="18.7109375" style="46" customWidth="1"/>
    <col min="1280" max="1280" width="15.42578125" style="46" customWidth="1"/>
    <col min="1281" max="1281" width="17.140625" style="46" customWidth="1"/>
    <col min="1282" max="1282" width="19.28515625" style="46" customWidth="1"/>
    <col min="1283" max="1283" width="17.5703125" style="46" customWidth="1"/>
    <col min="1284" max="1284" width="20.7109375" style="46" customWidth="1"/>
    <col min="1285" max="1285" width="21.42578125" style="46" customWidth="1"/>
    <col min="1286" max="1286" width="21" style="46" customWidth="1"/>
    <col min="1287" max="1287" width="16" style="46" customWidth="1"/>
    <col min="1288" max="1288" width="14.5703125" style="46" customWidth="1"/>
    <col min="1289" max="1289" width="74.5703125" style="46" customWidth="1"/>
    <col min="1290" max="1290" width="101.42578125" style="46" customWidth="1"/>
    <col min="1291" max="1485" width="11.42578125" style="46"/>
    <col min="1486" max="1487" width="21.28515625" style="46" customWidth="1"/>
    <col min="1488" max="1488" width="37.140625" style="46" customWidth="1"/>
    <col min="1489" max="1489" width="49.28515625" style="46" customWidth="1"/>
    <col min="1490" max="1490" width="18.5703125" style="46" customWidth="1"/>
    <col min="1491" max="1491" width="62.28515625" style="46" customWidth="1"/>
    <col min="1492" max="1492" width="21.7109375" style="46" customWidth="1"/>
    <col min="1493" max="1493" width="18.42578125" style="46" customWidth="1"/>
    <col min="1494" max="1494" width="63" style="46" customWidth="1"/>
    <col min="1495" max="1495" width="22.28515625" style="46" customWidth="1"/>
    <col min="1496" max="1496" width="21" style="46" customWidth="1"/>
    <col min="1497" max="1500" width="15.85546875" style="46" customWidth="1"/>
    <col min="1501" max="1501" width="26.140625" style="46" customWidth="1"/>
    <col min="1502" max="1513" width="10.7109375" style="46" customWidth="1"/>
    <col min="1514" max="1521" width="0" style="46" hidden="1" customWidth="1"/>
    <col min="1522" max="1523" width="15.42578125" style="46" customWidth="1"/>
    <col min="1524" max="1524" width="18.7109375" style="46" customWidth="1"/>
    <col min="1525" max="1525" width="18.42578125" style="46" customWidth="1"/>
    <col min="1526" max="1527" width="15.42578125" style="46" customWidth="1"/>
    <col min="1528" max="1528" width="18.140625" style="46" customWidth="1"/>
    <col min="1529" max="1529" width="20.42578125" style="46" customWidth="1"/>
    <col min="1530" max="1530" width="18.140625" style="46" customWidth="1"/>
    <col min="1531" max="1531" width="15.42578125" style="46" customWidth="1"/>
    <col min="1532" max="1532" width="20" style="46" customWidth="1"/>
    <col min="1533" max="1533" width="18.140625" style="46" customWidth="1"/>
    <col min="1534" max="1534" width="15.42578125" style="46" customWidth="1"/>
    <col min="1535" max="1535" width="18.7109375" style="46" customWidth="1"/>
    <col min="1536" max="1536" width="15.42578125" style="46" customWidth="1"/>
    <col min="1537" max="1537" width="17.140625" style="46" customWidth="1"/>
    <col min="1538" max="1538" width="19.28515625" style="46" customWidth="1"/>
    <col min="1539" max="1539" width="17.5703125" style="46" customWidth="1"/>
    <col min="1540" max="1540" width="20.7109375" style="46" customWidth="1"/>
    <col min="1541" max="1541" width="21.42578125" style="46" customWidth="1"/>
    <col min="1542" max="1542" width="21" style="46" customWidth="1"/>
    <col min="1543" max="1543" width="16" style="46" customWidth="1"/>
    <col min="1544" max="1544" width="14.5703125" style="46" customWidth="1"/>
    <col min="1545" max="1545" width="74.5703125" style="46" customWidth="1"/>
    <col min="1546" max="1546" width="101.42578125" style="46" customWidth="1"/>
    <col min="1547" max="1741" width="11.42578125" style="46"/>
    <col min="1742" max="1743" width="21.28515625" style="46" customWidth="1"/>
    <col min="1744" max="1744" width="37.140625" style="46" customWidth="1"/>
    <col min="1745" max="1745" width="49.28515625" style="46" customWidth="1"/>
    <col min="1746" max="1746" width="18.5703125" style="46" customWidth="1"/>
    <col min="1747" max="1747" width="62.28515625" style="46" customWidth="1"/>
    <col min="1748" max="1748" width="21.7109375" style="46" customWidth="1"/>
    <col min="1749" max="1749" width="18.42578125" style="46" customWidth="1"/>
    <col min="1750" max="1750" width="63" style="46" customWidth="1"/>
    <col min="1751" max="1751" width="22.28515625" style="46" customWidth="1"/>
    <col min="1752" max="1752" width="21" style="46" customWidth="1"/>
    <col min="1753" max="1756" width="15.85546875" style="46" customWidth="1"/>
    <col min="1757" max="1757" width="26.140625" style="46" customWidth="1"/>
    <col min="1758" max="1769" width="10.7109375" style="46" customWidth="1"/>
    <col min="1770" max="1777" width="0" style="46" hidden="1" customWidth="1"/>
    <col min="1778" max="1779" width="15.42578125" style="46" customWidth="1"/>
    <col min="1780" max="1780" width="18.7109375" style="46" customWidth="1"/>
    <col min="1781" max="1781" width="18.42578125" style="46" customWidth="1"/>
    <col min="1782" max="1783" width="15.42578125" style="46" customWidth="1"/>
    <col min="1784" max="1784" width="18.140625" style="46" customWidth="1"/>
    <col min="1785" max="1785" width="20.42578125" style="46" customWidth="1"/>
    <col min="1786" max="1786" width="18.140625" style="46" customWidth="1"/>
    <col min="1787" max="1787" width="15.42578125" style="46" customWidth="1"/>
    <col min="1788" max="1788" width="20" style="46" customWidth="1"/>
    <col min="1789" max="1789" width="18.140625" style="46" customWidth="1"/>
    <col min="1790" max="1790" width="15.42578125" style="46" customWidth="1"/>
    <col min="1791" max="1791" width="18.7109375" style="46" customWidth="1"/>
    <col min="1792" max="1792" width="15.42578125" style="46" customWidth="1"/>
    <col min="1793" max="1793" width="17.140625" style="46" customWidth="1"/>
    <col min="1794" max="1794" width="19.28515625" style="46" customWidth="1"/>
    <col min="1795" max="1795" width="17.5703125" style="46" customWidth="1"/>
    <col min="1796" max="1796" width="20.7109375" style="46" customWidth="1"/>
    <col min="1797" max="1797" width="21.42578125" style="46" customWidth="1"/>
    <col min="1798" max="1798" width="21" style="46" customWidth="1"/>
    <col min="1799" max="1799" width="16" style="46" customWidth="1"/>
    <col min="1800" max="1800" width="14.5703125" style="46" customWidth="1"/>
    <col min="1801" max="1801" width="74.5703125" style="46" customWidth="1"/>
    <col min="1802" max="1802" width="101.42578125" style="46" customWidth="1"/>
    <col min="1803" max="1997" width="11.42578125" style="46"/>
    <col min="1998" max="1999" width="21.28515625" style="46" customWidth="1"/>
    <col min="2000" max="2000" width="37.140625" style="46" customWidth="1"/>
    <col min="2001" max="2001" width="49.28515625" style="46" customWidth="1"/>
    <col min="2002" max="2002" width="18.5703125" style="46" customWidth="1"/>
    <col min="2003" max="2003" width="62.28515625" style="46" customWidth="1"/>
    <col min="2004" max="2004" width="21.7109375" style="46" customWidth="1"/>
    <col min="2005" max="2005" width="18.42578125" style="46" customWidth="1"/>
    <col min="2006" max="2006" width="63" style="46" customWidth="1"/>
    <col min="2007" max="2007" width="22.28515625" style="46" customWidth="1"/>
    <col min="2008" max="2008" width="21" style="46" customWidth="1"/>
    <col min="2009" max="2012" width="15.85546875" style="46" customWidth="1"/>
    <col min="2013" max="2013" width="26.140625" style="46" customWidth="1"/>
    <col min="2014" max="2025" width="10.7109375" style="46" customWidth="1"/>
    <col min="2026" max="2033" width="0" style="46" hidden="1" customWidth="1"/>
    <col min="2034" max="2035" width="15.42578125" style="46" customWidth="1"/>
    <col min="2036" max="2036" width="18.7109375" style="46" customWidth="1"/>
    <col min="2037" max="2037" width="18.42578125" style="46" customWidth="1"/>
    <col min="2038" max="2039" width="15.42578125" style="46" customWidth="1"/>
    <col min="2040" max="2040" width="18.140625" style="46" customWidth="1"/>
    <col min="2041" max="2041" width="20.42578125" style="46" customWidth="1"/>
    <col min="2042" max="2042" width="18.140625" style="46" customWidth="1"/>
    <col min="2043" max="2043" width="15.42578125" style="46" customWidth="1"/>
    <col min="2044" max="2044" width="20" style="46" customWidth="1"/>
    <col min="2045" max="2045" width="18.140625" style="46" customWidth="1"/>
    <col min="2046" max="2046" width="15.42578125" style="46" customWidth="1"/>
    <col min="2047" max="2047" width="18.7109375" style="46" customWidth="1"/>
    <col min="2048" max="2048" width="15.42578125" style="46" customWidth="1"/>
    <col min="2049" max="2049" width="17.140625" style="46" customWidth="1"/>
    <col min="2050" max="2050" width="19.28515625" style="46" customWidth="1"/>
    <col min="2051" max="2051" width="17.5703125" style="46" customWidth="1"/>
    <col min="2052" max="2052" width="20.7109375" style="46" customWidth="1"/>
    <col min="2053" max="2053" width="21.42578125" style="46" customWidth="1"/>
    <col min="2054" max="2054" width="21" style="46" customWidth="1"/>
    <col min="2055" max="2055" width="16" style="46" customWidth="1"/>
    <col min="2056" max="2056" width="14.5703125" style="46" customWidth="1"/>
    <col min="2057" max="2057" width="74.5703125" style="46" customWidth="1"/>
    <col min="2058" max="2058" width="101.42578125" style="46" customWidth="1"/>
    <col min="2059" max="2253" width="11.42578125" style="46"/>
    <col min="2254" max="2255" width="21.28515625" style="46" customWidth="1"/>
    <col min="2256" max="2256" width="37.140625" style="46" customWidth="1"/>
    <col min="2257" max="2257" width="49.28515625" style="46" customWidth="1"/>
    <col min="2258" max="2258" width="18.5703125" style="46" customWidth="1"/>
    <col min="2259" max="2259" width="62.28515625" style="46" customWidth="1"/>
    <col min="2260" max="2260" width="21.7109375" style="46" customWidth="1"/>
    <col min="2261" max="2261" width="18.42578125" style="46" customWidth="1"/>
    <col min="2262" max="2262" width="63" style="46" customWidth="1"/>
    <col min="2263" max="2263" width="22.28515625" style="46" customWidth="1"/>
    <col min="2264" max="2264" width="21" style="46" customWidth="1"/>
    <col min="2265" max="2268" width="15.85546875" style="46" customWidth="1"/>
    <col min="2269" max="2269" width="26.140625" style="46" customWidth="1"/>
    <col min="2270" max="2281" width="10.7109375" style="46" customWidth="1"/>
    <col min="2282" max="2289" width="0" style="46" hidden="1" customWidth="1"/>
    <col min="2290" max="2291" width="15.42578125" style="46" customWidth="1"/>
    <col min="2292" max="2292" width="18.7109375" style="46" customWidth="1"/>
    <col min="2293" max="2293" width="18.42578125" style="46" customWidth="1"/>
    <col min="2294" max="2295" width="15.42578125" style="46" customWidth="1"/>
    <col min="2296" max="2296" width="18.140625" style="46" customWidth="1"/>
    <col min="2297" max="2297" width="20.42578125" style="46" customWidth="1"/>
    <col min="2298" max="2298" width="18.140625" style="46" customWidth="1"/>
    <col min="2299" max="2299" width="15.42578125" style="46" customWidth="1"/>
    <col min="2300" max="2300" width="20" style="46" customWidth="1"/>
    <col min="2301" max="2301" width="18.140625" style="46" customWidth="1"/>
    <col min="2302" max="2302" width="15.42578125" style="46" customWidth="1"/>
    <col min="2303" max="2303" width="18.7109375" style="46" customWidth="1"/>
    <col min="2304" max="2304" width="15.42578125" style="46" customWidth="1"/>
    <col min="2305" max="2305" width="17.140625" style="46" customWidth="1"/>
    <col min="2306" max="2306" width="19.28515625" style="46" customWidth="1"/>
    <col min="2307" max="2307" width="17.5703125" style="46" customWidth="1"/>
    <col min="2308" max="2308" width="20.7109375" style="46" customWidth="1"/>
    <col min="2309" max="2309" width="21.42578125" style="46" customWidth="1"/>
    <col min="2310" max="2310" width="21" style="46" customWidth="1"/>
    <col min="2311" max="2311" width="16" style="46" customWidth="1"/>
    <col min="2312" max="2312" width="14.5703125" style="46" customWidth="1"/>
    <col min="2313" max="2313" width="74.5703125" style="46" customWidth="1"/>
    <col min="2314" max="2314" width="101.42578125" style="46" customWidth="1"/>
    <col min="2315" max="2509" width="11.42578125" style="46"/>
    <col min="2510" max="2511" width="21.28515625" style="46" customWidth="1"/>
    <col min="2512" max="2512" width="37.140625" style="46" customWidth="1"/>
    <col min="2513" max="2513" width="49.28515625" style="46" customWidth="1"/>
    <col min="2514" max="2514" width="18.5703125" style="46" customWidth="1"/>
    <col min="2515" max="2515" width="62.28515625" style="46" customWidth="1"/>
    <col min="2516" max="2516" width="21.7109375" style="46" customWidth="1"/>
    <col min="2517" max="2517" width="18.42578125" style="46" customWidth="1"/>
    <col min="2518" max="2518" width="63" style="46" customWidth="1"/>
    <col min="2519" max="2519" width="22.28515625" style="46" customWidth="1"/>
    <col min="2520" max="2520" width="21" style="46" customWidth="1"/>
    <col min="2521" max="2524" width="15.85546875" style="46" customWidth="1"/>
    <col min="2525" max="2525" width="26.140625" style="46" customWidth="1"/>
    <col min="2526" max="2537" width="10.7109375" style="46" customWidth="1"/>
    <col min="2538" max="2545" width="0" style="46" hidden="1" customWidth="1"/>
    <col min="2546" max="2547" width="15.42578125" style="46" customWidth="1"/>
    <col min="2548" max="2548" width="18.7109375" style="46" customWidth="1"/>
    <col min="2549" max="2549" width="18.42578125" style="46" customWidth="1"/>
    <col min="2550" max="2551" width="15.42578125" style="46" customWidth="1"/>
    <col min="2552" max="2552" width="18.140625" style="46" customWidth="1"/>
    <col min="2553" max="2553" width="20.42578125" style="46" customWidth="1"/>
    <col min="2554" max="2554" width="18.140625" style="46" customWidth="1"/>
    <col min="2555" max="2555" width="15.42578125" style="46" customWidth="1"/>
    <col min="2556" max="2556" width="20" style="46" customWidth="1"/>
    <col min="2557" max="2557" width="18.140625" style="46" customWidth="1"/>
    <col min="2558" max="2558" width="15.42578125" style="46" customWidth="1"/>
    <col min="2559" max="2559" width="18.7109375" style="46" customWidth="1"/>
    <col min="2560" max="2560" width="15.42578125" style="46" customWidth="1"/>
    <col min="2561" max="2561" width="17.140625" style="46" customWidth="1"/>
    <col min="2562" max="2562" width="19.28515625" style="46" customWidth="1"/>
    <col min="2563" max="2563" width="17.5703125" style="46" customWidth="1"/>
    <col min="2564" max="2564" width="20.7109375" style="46" customWidth="1"/>
    <col min="2565" max="2565" width="21.42578125" style="46" customWidth="1"/>
    <col min="2566" max="2566" width="21" style="46" customWidth="1"/>
    <col min="2567" max="2567" width="16" style="46" customWidth="1"/>
    <col min="2568" max="2568" width="14.5703125" style="46" customWidth="1"/>
    <col min="2569" max="2569" width="74.5703125" style="46" customWidth="1"/>
    <col min="2570" max="2570" width="101.42578125" style="46" customWidth="1"/>
    <col min="2571" max="2765" width="11.42578125" style="46"/>
    <col min="2766" max="2767" width="21.28515625" style="46" customWidth="1"/>
    <col min="2768" max="2768" width="37.140625" style="46" customWidth="1"/>
    <col min="2769" max="2769" width="49.28515625" style="46" customWidth="1"/>
    <col min="2770" max="2770" width="18.5703125" style="46" customWidth="1"/>
    <col min="2771" max="2771" width="62.28515625" style="46" customWidth="1"/>
    <col min="2772" max="2772" width="21.7109375" style="46" customWidth="1"/>
    <col min="2773" max="2773" width="18.42578125" style="46" customWidth="1"/>
    <col min="2774" max="2774" width="63" style="46" customWidth="1"/>
    <col min="2775" max="2775" width="22.28515625" style="46" customWidth="1"/>
    <col min="2776" max="2776" width="21" style="46" customWidth="1"/>
    <col min="2777" max="2780" width="15.85546875" style="46" customWidth="1"/>
    <col min="2781" max="2781" width="26.140625" style="46" customWidth="1"/>
    <col min="2782" max="2793" width="10.7109375" style="46" customWidth="1"/>
    <col min="2794" max="2801" width="0" style="46" hidden="1" customWidth="1"/>
    <col min="2802" max="2803" width="15.42578125" style="46" customWidth="1"/>
    <col min="2804" max="2804" width="18.7109375" style="46" customWidth="1"/>
    <col min="2805" max="2805" width="18.42578125" style="46" customWidth="1"/>
    <col min="2806" max="2807" width="15.42578125" style="46" customWidth="1"/>
    <col min="2808" max="2808" width="18.140625" style="46" customWidth="1"/>
    <col min="2809" max="2809" width="20.42578125" style="46" customWidth="1"/>
    <col min="2810" max="2810" width="18.140625" style="46" customWidth="1"/>
    <col min="2811" max="2811" width="15.42578125" style="46" customWidth="1"/>
    <col min="2812" max="2812" width="20" style="46" customWidth="1"/>
    <col min="2813" max="2813" width="18.140625" style="46" customWidth="1"/>
    <col min="2814" max="2814" width="15.42578125" style="46" customWidth="1"/>
    <col min="2815" max="2815" width="18.7109375" style="46" customWidth="1"/>
    <col min="2816" max="2816" width="15.42578125" style="46" customWidth="1"/>
    <col min="2817" max="2817" width="17.140625" style="46" customWidth="1"/>
    <col min="2818" max="2818" width="19.28515625" style="46" customWidth="1"/>
    <col min="2819" max="2819" width="17.5703125" style="46" customWidth="1"/>
    <col min="2820" max="2820" width="20.7109375" style="46" customWidth="1"/>
    <col min="2821" max="2821" width="21.42578125" style="46" customWidth="1"/>
    <col min="2822" max="2822" width="21" style="46" customWidth="1"/>
    <col min="2823" max="2823" width="16" style="46" customWidth="1"/>
    <col min="2824" max="2824" width="14.5703125" style="46" customWidth="1"/>
    <col min="2825" max="2825" width="74.5703125" style="46" customWidth="1"/>
    <col min="2826" max="2826" width="101.42578125" style="46" customWidth="1"/>
    <col min="2827" max="3021" width="11.42578125" style="46"/>
    <col min="3022" max="3023" width="21.28515625" style="46" customWidth="1"/>
    <col min="3024" max="3024" width="37.140625" style="46" customWidth="1"/>
    <col min="3025" max="3025" width="49.28515625" style="46" customWidth="1"/>
    <col min="3026" max="3026" width="18.5703125" style="46" customWidth="1"/>
    <col min="3027" max="3027" width="62.28515625" style="46" customWidth="1"/>
    <col min="3028" max="3028" width="21.7109375" style="46" customWidth="1"/>
    <col min="3029" max="3029" width="18.42578125" style="46" customWidth="1"/>
    <col min="3030" max="3030" width="63" style="46" customWidth="1"/>
    <col min="3031" max="3031" width="22.28515625" style="46" customWidth="1"/>
    <col min="3032" max="3032" width="21" style="46" customWidth="1"/>
    <col min="3033" max="3036" width="15.85546875" style="46" customWidth="1"/>
    <col min="3037" max="3037" width="26.140625" style="46" customWidth="1"/>
    <col min="3038" max="3049" width="10.7109375" style="46" customWidth="1"/>
    <col min="3050" max="3057" width="0" style="46" hidden="1" customWidth="1"/>
    <col min="3058" max="3059" width="15.42578125" style="46" customWidth="1"/>
    <col min="3060" max="3060" width="18.7109375" style="46" customWidth="1"/>
    <col min="3061" max="3061" width="18.42578125" style="46" customWidth="1"/>
    <col min="3062" max="3063" width="15.42578125" style="46" customWidth="1"/>
    <col min="3064" max="3064" width="18.140625" style="46" customWidth="1"/>
    <col min="3065" max="3065" width="20.42578125" style="46" customWidth="1"/>
    <col min="3066" max="3066" width="18.140625" style="46" customWidth="1"/>
    <col min="3067" max="3067" width="15.42578125" style="46" customWidth="1"/>
    <col min="3068" max="3068" width="20" style="46" customWidth="1"/>
    <col min="3069" max="3069" width="18.140625" style="46" customWidth="1"/>
    <col min="3070" max="3070" width="15.42578125" style="46" customWidth="1"/>
    <col min="3071" max="3071" width="18.7109375" style="46" customWidth="1"/>
    <col min="3072" max="3072" width="15.42578125" style="46" customWidth="1"/>
    <col min="3073" max="3073" width="17.140625" style="46" customWidth="1"/>
    <col min="3074" max="3074" width="19.28515625" style="46" customWidth="1"/>
    <col min="3075" max="3075" width="17.5703125" style="46" customWidth="1"/>
    <col min="3076" max="3076" width="20.7109375" style="46" customWidth="1"/>
    <col min="3077" max="3077" width="21.42578125" style="46" customWidth="1"/>
    <col min="3078" max="3078" width="21" style="46" customWidth="1"/>
    <col min="3079" max="3079" width="16" style="46" customWidth="1"/>
    <col min="3080" max="3080" width="14.5703125" style="46" customWidth="1"/>
    <col min="3081" max="3081" width="74.5703125" style="46" customWidth="1"/>
    <col min="3082" max="3082" width="101.42578125" style="46" customWidth="1"/>
    <col min="3083" max="3277" width="11.42578125" style="46"/>
    <col min="3278" max="3279" width="21.28515625" style="46" customWidth="1"/>
    <col min="3280" max="3280" width="37.140625" style="46" customWidth="1"/>
    <col min="3281" max="3281" width="49.28515625" style="46" customWidth="1"/>
    <col min="3282" max="3282" width="18.5703125" style="46" customWidth="1"/>
    <col min="3283" max="3283" width="62.28515625" style="46" customWidth="1"/>
    <col min="3284" max="3284" width="21.7109375" style="46" customWidth="1"/>
    <col min="3285" max="3285" width="18.42578125" style="46" customWidth="1"/>
    <col min="3286" max="3286" width="63" style="46" customWidth="1"/>
    <col min="3287" max="3287" width="22.28515625" style="46" customWidth="1"/>
    <col min="3288" max="3288" width="21" style="46" customWidth="1"/>
    <col min="3289" max="3292" width="15.85546875" style="46" customWidth="1"/>
    <col min="3293" max="3293" width="26.140625" style="46" customWidth="1"/>
    <col min="3294" max="3305" width="10.7109375" style="46" customWidth="1"/>
    <col min="3306" max="3313" width="0" style="46" hidden="1" customWidth="1"/>
    <col min="3314" max="3315" width="15.42578125" style="46" customWidth="1"/>
    <col min="3316" max="3316" width="18.7109375" style="46" customWidth="1"/>
    <col min="3317" max="3317" width="18.42578125" style="46" customWidth="1"/>
    <col min="3318" max="3319" width="15.42578125" style="46" customWidth="1"/>
    <col min="3320" max="3320" width="18.140625" style="46" customWidth="1"/>
    <col min="3321" max="3321" width="20.42578125" style="46" customWidth="1"/>
    <col min="3322" max="3322" width="18.140625" style="46" customWidth="1"/>
    <col min="3323" max="3323" width="15.42578125" style="46" customWidth="1"/>
    <col min="3324" max="3324" width="20" style="46" customWidth="1"/>
    <col min="3325" max="3325" width="18.140625" style="46" customWidth="1"/>
    <col min="3326" max="3326" width="15.42578125" style="46" customWidth="1"/>
    <col min="3327" max="3327" width="18.7109375" style="46" customWidth="1"/>
    <col min="3328" max="3328" width="15.42578125" style="46" customWidth="1"/>
    <col min="3329" max="3329" width="17.140625" style="46" customWidth="1"/>
    <col min="3330" max="3330" width="19.28515625" style="46" customWidth="1"/>
    <col min="3331" max="3331" width="17.5703125" style="46" customWidth="1"/>
    <col min="3332" max="3332" width="20.7109375" style="46" customWidth="1"/>
    <col min="3333" max="3333" width="21.42578125" style="46" customWidth="1"/>
    <col min="3334" max="3334" width="21" style="46" customWidth="1"/>
    <col min="3335" max="3335" width="16" style="46" customWidth="1"/>
    <col min="3336" max="3336" width="14.5703125" style="46" customWidth="1"/>
    <col min="3337" max="3337" width="74.5703125" style="46" customWidth="1"/>
    <col min="3338" max="3338" width="101.42578125" style="46" customWidth="1"/>
    <col min="3339" max="3533" width="11.42578125" style="46"/>
    <col min="3534" max="3535" width="21.28515625" style="46" customWidth="1"/>
    <col min="3536" max="3536" width="37.140625" style="46" customWidth="1"/>
    <col min="3537" max="3537" width="49.28515625" style="46" customWidth="1"/>
    <col min="3538" max="3538" width="18.5703125" style="46" customWidth="1"/>
    <col min="3539" max="3539" width="62.28515625" style="46" customWidth="1"/>
    <col min="3540" max="3540" width="21.7109375" style="46" customWidth="1"/>
    <col min="3541" max="3541" width="18.42578125" style="46" customWidth="1"/>
    <col min="3542" max="3542" width="63" style="46" customWidth="1"/>
    <col min="3543" max="3543" width="22.28515625" style="46" customWidth="1"/>
    <col min="3544" max="3544" width="21" style="46" customWidth="1"/>
    <col min="3545" max="3548" width="15.85546875" style="46" customWidth="1"/>
    <col min="3549" max="3549" width="26.140625" style="46" customWidth="1"/>
    <col min="3550" max="3561" width="10.7109375" style="46" customWidth="1"/>
    <col min="3562" max="3569" width="0" style="46" hidden="1" customWidth="1"/>
    <col min="3570" max="3571" width="15.42578125" style="46" customWidth="1"/>
    <col min="3572" max="3572" width="18.7109375" style="46" customWidth="1"/>
    <col min="3573" max="3573" width="18.42578125" style="46" customWidth="1"/>
    <col min="3574" max="3575" width="15.42578125" style="46" customWidth="1"/>
    <col min="3576" max="3576" width="18.140625" style="46" customWidth="1"/>
    <col min="3577" max="3577" width="20.42578125" style="46" customWidth="1"/>
    <col min="3578" max="3578" width="18.140625" style="46" customWidth="1"/>
    <col min="3579" max="3579" width="15.42578125" style="46" customWidth="1"/>
    <col min="3580" max="3580" width="20" style="46" customWidth="1"/>
    <col min="3581" max="3581" width="18.140625" style="46" customWidth="1"/>
    <col min="3582" max="3582" width="15.42578125" style="46" customWidth="1"/>
    <col min="3583" max="3583" width="18.7109375" style="46" customWidth="1"/>
    <col min="3584" max="3584" width="15.42578125" style="46" customWidth="1"/>
    <col min="3585" max="3585" width="17.140625" style="46" customWidth="1"/>
    <col min="3586" max="3586" width="19.28515625" style="46" customWidth="1"/>
    <col min="3587" max="3587" width="17.5703125" style="46" customWidth="1"/>
    <col min="3588" max="3588" width="20.7109375" style="46" customWidth="1"/>
    <col min="3589" max="3589" width="21.42578125" style="46" customWidth="1"/>
    <col min="3590" max="3590" width="21" style="46" customWidth="1"/>
    <col min="3591" max="3591" width="16" style="46" customWidth="1"/>
    <col min="3592" max="3592" width="14.5703125" style="46" customWidth="1"/>
    <col min="3593" max="3593" width="74.5703125" style="46" customWidth="1"/>
    <col min="3594" max="3594" width="101.42578125" style="46" customWidth="1"/>
    <col min="3595" max="3789" width="11.42578125" style="46"/>
    <col min="3790" max="3791" width="21.28515625" style="46" customWidth="1"/>
    <col min="3792" max="3792" width="37.140625" style="46" customWidth="1"/>
    <col min="3793" max="3793" width="49.28515625" style="46" customWidth="1"/>
    <col min="3794" max="3794" width="18.5703125" style="46" customWidth="1"/>
    <col min="3795" max="3795" width="62.28515625" style="46" customWidth="1"/>
    <col min="3796" max="3796" width="21.7109375" style="46" customWidth="1"/>
    <col min="3797" max="3797" width="18.42578125" style="46" customWidth="1"/>
    <col min="3798" max="3798" width="63" style="46" customWidth="1"/>
    <col min="3799" max="3799" width="22.28515625" style="46" customWidth="1"/>
    <col min="3800" max="3800" width="21" style="46" customWidth="1"/>
    <col min="3801" max="3804" width="15.85546875" style="46" customWidth="1"/>
    <col min="3805" max="3805" width="26.140625" style="46" customWidth="1"/>
    <col min="3806" max="3817" width="10.7109375" style="46" customWidth="1"/>
    <col min="3818" max="3825" width="0" style="46" hidden="1" customWidth="1"/>
    <col min="3826" max="3827" width="15.42578125" style="46" customWidth="1"/>
    <col min="3828" max="3828" width="18.7109375" style="46" customWidth="1"/>
    <col min="3829" max="3829" width="18.42578125" style="46" customWidth="1"/>
    <col min="3830" max="3831" width="15.42578125" style="46" customWidth="1"/>
    <col min="3832" max="3832" width="18.140625" style="46" customWidth="1"/>
    <col min="3833" max="3833" width="20.42578125" style="46" customWidth="1"/>
    <col min="3834" max="3834" width="18.140625" style="46" customWidth="1"/>
    <col min="3835" max="3835" width="15.42578125" style="46" customWidth="1"/>
    <col min="3836" max="3836" width="20" style="46" customWidth="1"/>
    <col min="3837" max="3837" width="18.140625" style="46" customWidth="1"/>
    <col min="3838" max="3838" width="15.42578125" style="46" customWidth="1"/>
    <col min="3839" max="3839" width="18.7109375" style="46" customWidth="1"/>
    <col min="3840" max="3840" width="15.42578125" style="46" customWidth="1"/>
    <col min="3841" max="3841" width="17.140625" style="46" customWidth="1"/>
    <col min="3842" max="3842" width="19.28515625" style="46" customWidth="1"/>
    <col min="3843" max="3843" width="17.5703125" style="46" customWidth="1"/>
    <col min="3844" max="3844" width="20.7109375" style="46" customWidth="1"/>
    <col min="3845" max="3845" width="21.42578125" style="46" customWidth="1"/>
    <col min="3846" max="3846" width="21" style="46" customWidth="1"/>
    <col min="3847" max="3847" width="16" style="46" customWidth="1"/>
    <col min="3848" max="3848" width="14.5703125" style="46" customWidth="1"/>
    <col min="3849" max="3849" width="74.5703125" style="46" customWidth="1"/>
    <col min="3850" max="3850" width="101.42578125" style="46" customWidth="1"/>
    <col min="3851" max="4045" width="11.42578125" style="46"/>
    <col min="4046" max="4047" width="21.28515625" style="46" customWidth="1"/>
    <col min="4048" max="4048" width="37.140625" style="46" customWidth="1"/>
    <col min="4049" max="4049" width="49.28515625" style="46" customWidth="1"/>
    <col min="4050" max="4050" width="18.5703125" style="46" customWidth="1"/>
    <col min="4051" max="4051" width="62.28515625" style="46" customWidth="1"/>
    <col min="4052" max="4052" width="21.7109375" style="46" customWidth="1"/>
    <col min="4053" max="4053" width="18.42578125" style="46" customWidth="1"/>
    <col min="4054" max="4054" width="63" style="46" customWidth="1"/>
    <col min="4055" max="4055" width="22.28515625" style="46" customWidth="1"/>
    <col min="4056" max="4056" width="21" style="46" customWidth="1"/>
    <col min="4057" max="4060" width="15.85546875" style="46" customWidth="1"/>
    <col min="4061" max="4061" width="26.140625" style="46" customWidth="1"/>
    <col min="4062" max="4073" width="10.7109375" style="46" customWidth="1"/>
    <col min="4074" max="4081" width="0" style="46" hidden="1" customWidth="1"/>
    <col min="4082" max="4083" width="15.42578125" style="46" customWidth="1"/>
    <col min="4084" max="4084" width="18.7109375" style="46" customWidth="1"/>
    <col min="4085" max="4085" width="18.42578125" style="46" customWidth="1"/>
    <col min="4086" max="4087" width="15.42578125" style="46" customWidth="1"/>
    <col min="4088" max="4088" width="18.140625" style="46" customWidth="1"/>
    <col min="4089" max="4089" width="20.42578125" style="46" customWidth="1"/>
    <col min="4090" max="4090" width="18.140625" style="46" customWidth="1"/>
    <col min="4091" max="4091" width="15.42578125" style="46" customWidth="1"/>
    <col min="4092" max="4092" width="20" style="46" customWidth="1"/>
    <col min="4093" max="4093" width="18.140625" style="46" customWidth="1"/>
    <col min="4094" max="4094" width="15.42578125" style="46" customWidth="1"/>
    <col min="4095" max="4095" width="18.7109375" style="46" customWidth="1"/>
    <col min="4096" max="4096" width="15.42578125" style="46" customWidth="1"/>
    <col min="4097" max="4097" width="17.140625" style="46" customWidth="1"/>
    <col min="4098" max="4098" width="19.28515625" style="46" customWidth="1"/>
    <col min="4099" max="4099" width="17.5703125" style="46" customWidth="1"/>
    <col min="4100" max="4100" width="20.7109375" style="46" customWidth="1"/>
    <col min="4101" max="4101" width="21.42578125" style="46" customWidth="1"/>
    <col min="4102" max="4102" width="21" style="46" customWidth="1"/>
    <col min="4103" max="4103" width="16" style="46" customWidth="1"/>
    <col min="4104" max="4104" width="14.5703125" style="46" customWidth="1"/>
    <col min="4105" max="4105" width="74.5703125" style="46" customWidth="1"/>
    <col min="4106" max="4106" width="101.42578125" style="46" customWidth="1"/>
    <col min="4107" max="4301" width="11.42578125" style="46"/>
    <col min="4302" max="4303" width="21.28515625" style="46" customWidth="1"/>
    <col min="4304" max="4304" width="37.140625" style="46" customWidth="1"/>
    <col min="4305" max="4305" width="49.28515625" style="46" customWidth="1"/>
    <col min="4306" max="4306" width="18.5703125" style="46" customWidth="1"/>
    <col min="4307" max="4307" width="62.28515625" style="46" customWidth="1"/>
    <col min="4308" max="4308" width="21.7109375" style="46" customWidth="1"/>
    <col min="4309" max="4309" width="18.42578125" style="46" customWidth="1"/>
    <col min="4310" max="4310" width="63" style="46" customWidth="1"/>
    <col min="4311" max="4311" width="22.28515625" style="46" customWidth="1"/>
    <col min="4312" max="4312" width="21" style="46" customWidth="1"/>
    <col min="4313" max="4316" width="15.85546875" style="46" customWidth="1"/>
    <col min="4317" max="4317" width="26.140625" style="46" customWidth="1"/>
    <col min="4318" max="4329" width="10.7109375" style="46" customWidth="1"/>
    <col min="4330" max="4337" width="0" style="46" hidden="1" customWidth="1"/>
    <col min="4338" max="4339" width="15.42578125" style="46" customWidth="1"/>
    <col min="4340" max="4340" width="18.7109375" style="46" customWidth="1"/>
    <col min="4341" max="4341" width="18.42578125" style="46" customWidth="1"/>
    <col min="4342" max="4343" width="15.42578125" style="46" customWidth="1"/>
    <col min="4344" max="4344" width="18.140625" style="46" customWidth="1"/>
    <col min="4345" max="4345" width="20.42578125" style="46" customWidth="1"/>
    <col min="4346" max="4346" width="18.140625" style="46" customWidth="1"/>
    <col min="4347" max="4347" width="15.42578125" style="46" customWidth="1"/>
    <col min="4348" max="4348" width="20" style="46" customWidth="1"/>
    <col min="4349" max="4349" width="18.140625" style="46" customWidth="1"/>
    <col min="4350" max="4350" width="15.42578125" style="46" customWidth="1"/>
    <col min="4351" max="4351" width="18.7109375" style="46" customWidth="1"/>
    <col min="4352" max="4352" width="15.42578125" style="46" customWidth="1"/>
    <col min="4353" max="4353" width="17.140625" style="46" customWidth="1"/>
    <col min="4354" max="4354" width="19.28515625" style="46" customWidth="1"/>
    <col min="4355" max="4355" width="17.5703125" style="46" customWidth="1"/>
    <col min="4356" max="4356" width="20.7109375" style="46" customWidth="1"/>
    <col min="4357" max="4357" width="21.42578125" style="46" customWidth="1"/>
    <col min="4358" max="4358" width="21" style="46" customWidth="1"/>
    <col min="4359" max="4359" width="16" style="46" customWidth="1"/>
    <col min="4360" max="4360" width="14.5703125" style="46" customWidth="1"/>
    <col min="4361" max="4361" width="74.5703125" style="46" customWidth="1"/>
    <col min="4362" max="4362" width="101.42578125" style="46" customWidth="1"/>
    <col min="4363" max="4557" width="11.42578125" style="46"/>
    <col min="4558" max="4559" width="21.28515625" style="46" customWidth="1"/>
    <col min="4560" max="4560" width="37.140625" style="46" customWidth="1"/>
    <col min="4561" max="4561" width="49.28515625" style="46" customWidth="1"/>
    <col min="4562" max="4562" width="18.5703125" style="46" customWidth="1"/>
    <col min="4563" max="4563" width="62.28515625" style="46" customWidth="1"/>
    <col min="4564" max="4564" width="21.7109375" style="46" customWidth="1"/>
    <col min="4565" max="4565" width="18.42578125" style="46" customWidth="1"/>
    <col min="4566" max="4566" width="63" style="46" customWidth="1"/>
    <col min="4567" max="4567" width="22.28515625" style="46" customWidth="1"/>
    <col min="4568" max="4568" width="21" style="46" customWidth="1"/>
    <col min="4569" max="4572" width="15.85546875" style="46" customWidth="1"/>
    <col min="4573" max="4573" width="26.140625" style="46" customWidth="1"/>
    <col min="4574" max="4585" width="10.7109375" style="46" customWidth="1"/>
    <col min="4586" max="4593" width="0" style="46" hidden="1" customWidth="1"/>
    <col min="4594" max="4595" width="15.42578125" style="46" customWidth="1"/>
    <col min="4596" max="4596" width="18.7109375" style="46" customWidth="1"/>
    <col min="4597" max="4597" width="18.42578125" style="46" customWidth="1"/>
    <col min="4598" max="4599" width="15.42578125" style="46" customWidth="1"/>
    <col min="4600" max="4600" width="18.140625" style="46" customWidth="1"/>
    <col min="4601" max="4601" width="20.42578125" style="46" customWidth="1"/>
    <col min="4602" max="4602" width="18.140625" style="46" customWidth="1"/>
    <col min="4603" max="4603" width="15.42578125" style="46" customWidth="1"/>
    <col min="4604" max="4604" width="20" style="46" customWidth="1"/>
    <col min="4605" max="4605" width="18.140625" style="46" customWidth="1"/>
    <col min="4606" max="4606" width="15.42578125" style="46" customWidth="1"/>
    <col min="4607" max="4607" width="18.7109375" style="46" customWidth="1"/>
    <col min="4608" max="4608" width="15.42578125" style="46" customWidth="1"/>
    <col min="4609" max="4609" width="17.140625" style="46" customWidth="1"/>
    <col min="4610" max="4610" width="19.28515625" style="46" customWidth="1"/>
    <col min="4611" max="4611" width="17.5703125" style="46" customWidth="1"/>
    <col min="4612" max="4612" width="20.7109375" style="46" customWidth="1"/>
    <col min="4613" max="4613" width="21.42578125" style="46" customWidth="1"/>
    <col min="4614" max="4614" width="21" style="46" customWidth="1"/>
    <col min="4615" max="4615" width="16" style="46" customWidth="1"/>
    <col min="4616" max="4616" width="14.5703125" style="46" customWidth="1"/>
    <col min="4617" max="4617" width="74.5703125" style="46" customWidth="1"/>
    <col min="4618" max="4618" width="101.42578125" style="46" customWidth="1"/>
    <col min="4619" max="4813" width="11.42578125" style="46"/>
    <col min="4814" max="4815" width="21.28515625" style="46" customWidth="1"/>
    <col min="4816" max="4816" width="37.140625" style="46" customWidth="1"/>
    <col min="4817" max="4817" width="49.28515625" style="46" customWidth="1"/>
    <col min="4818" max="4818" width="18.5703125" style="46" customWidth="1"/>
    <col min="4819" max="4819" width="62.28515625" style="46" customWidth="1"/>
    <col min="4820" max="4820" width="21.7109375" style="46" customWidth="1"/>
    <col min="4821" max="4821" width="18.42578125" style="46" customWidth="1"/>
    <col min="4822" max="4822" width="63" style="46" customWidth="1"/>
    <col min="4823" max="4823" width="22.28515625" style="46" customWidth="1"/>
    <col min="4824" max="4824" width="21" style="46" customWidth="1"/>
    <col min="4825" max="4828" width="15.85546875" style="46" customWidth="1"/>
    <col min="4829" max="4829" width="26.140625" style="46" customWidth="1"/>
    <col min="4830" max="4841" width="10.7109375" style="46" customWidth="1"/>
    <col min="4842" max="4849" width="0" style="46" hidden="1" customWidth="1"/>
    <col min="4850" max="4851" width="15.42578125" style="46" customWidth="1"/>
    <col min="4852" max="4852" width="18.7109375" style="46" customWidth="1"/>
    <col min="4853" max="4853" width="18.42578125" style="46" customWidth="1"/>
    <col min="4854" max="4855" width="15.42578125" style="46" customWidth="1"/>
    <col min="4856" max="4856" width="18.140625" style="46" customWidth="1"/>
    <col min="4857" max="4857" width="20.42578125" style="46" customWidth="1"/>
    <col min="4858" max="4858" width="18.140625" style="46" customWidth="1"/>
    <col min="4859" max="4859" width="15.42578125" style="46" customWidth="1"/>
    <col min="4860" max="4860" width="20" style="46" customWidth="1"/>
    <col min="4861" max="4861" width="18.140625" style="46" customWidth="1"/>
    <col min="4862" max="4862" width="15.42578125" style="46" customWidth="1"/>
    <col min="4863" max="4863" width="18.7109375" style="46" customWidth="1"/>
    <col min="4864" max="4864" width="15.42578125" style="46" customWidth="1"/>
    <col min="4865" max="4865" width="17.140625" style="46" customWidth="1"/>
    <col min="4866" max="4866" width="19.28515625" style="46" customWidth="1"/>
    <col min="4867" max="4867" width="17.5703125" style="46" customWidth="1"/>
    <col min="4868" max="4868" width="20.7109375" style="46" customWidth="1"/>
    <col min="4869" max="4869" width="21.42578125" style="46" customWidth="1"/>
    <col min="4870" max="4870" width="21" style="46" customWidth="1"/>
    <col min="4871" max="4871" width="16" style="46" customWidth="1"/>
    <col min="4872" max="4872" width="14.5703125" style="46" customWidth="1"/>
    <col min="4873" max="4873" width="74.5703125" style="46" customWidth="1"/>
    <col min="4874" max="4874" width="101.42578125" style="46" customWidth="1"/>
    <col min="4875" max="5069" width="11.42578125" style="46"/>
    <col min="5070" max="5071" width="21.28515625" style="46" customWidth="1"/>
    <col min="5072" max="5072" width="37.140625" style="46" customWidth="1"/>
    <col min="5073" max="5073" width="49.28515625" style="46" customWidth="1"/>
    <col min="5074" max="5074" width="18.5703125" style="46" customWidth="1"/>
    <col min="5075" max="5075" width="62.28515625" style="46" customWidth="1"/>
    <col min="5076" max="5076" width="21.7109375" style="46" customWidth="1"/>
    <col min="5077" max="5077" width="18.42578125" style="46" customWidth="1"/>
    <col min="5078" max="5078" width="63" style="46" customWidth="1"/>
    <col min="5079" max="5079" width="22.28515625" style="46" customWidth="1"/>
    <col min="5080" max="5080" width="21" style="46" customWidth="1"/>
    <col min="5081" max="5084" width="15.85546875" style="46" customWidth="1"/>
    <col min="5085" max="5085" width="26.140625" style="46" customWidth="1"/>
    <col min="5086" max="5097" width="10.7109375" style="46" customWidth="1"/>
    <col min="5098" max="5105" width="0" style="46" hidden="1" customWidth="1"/>
    <col min="5106" max="5107" width="15.42578125" style="46" customWidth="1"/>
    <col min="5108" max="5108" width="18.7109375" style="46" customWidth="1"/>
    <col min="5109" max="5109" width="18.42578125" style="46" customWidth="1"/>
    <col min="5110" max="5111" width="15.42578125" style="46" customWidth="1"/>
    <col min="5112" max="5112" width="18.140625" style="46" customWidth="1"/>
    <col min="5113" max="5113" width="20.42578125" style="46" customWidth="1"/>
    <col min="5114" max="5114" width="18.140625" style="46" customWidth="1"/>
    <col min="5115" max="5115" width="15.42578125" style="46" customWidth="1"/>
    <col min="5116" max="5116" width="20" style="46" customWidth="1"/>
    <col min="5117" max="5117" width="18.140625" style="46" customWidth="1"/>
    <col min="5118" max="5118" width="15.42578125" style="46" customWidth="1"/>
    <col min="5119" max="5119" width="18.7109375" style="46" customWidth="1"/>
    <col min="5120" max="5120" width="15.42578125" style="46" customWidth="1"/>
    <col min="5121" max="5121" width="17.140625" style="46" customWidth="1"/>
    <col min="5122" max="5122" width="19.28515625" style="46" customWidth="1"/>
    <col min="5123" max="5123" width="17.5703125" style="46" customWidth="1"/>
    <col min="5124" max="5124" width="20.7109375" style="46" customWidth="1"/>
    <col min="5125" max="5125" width="21.42578125" style="46" customWidth="1"/>
    <col min="5126" max="5126" width="21" style="46" customWidth="1"/>
    <col min="5127" max="5127" width="16" style="46" customWidth="1"/>
    <col min="5128" max="5128" width="14.5703125" style="46" customWidth="1"/>
    <col min="5129" max="5129" width="74.5703125" style="46" customWidth="1"/>
    <col min="5130" max="5130" width="101.42578125" style="46" customWidth="1"/>
    <col min="5131" max="5325" width="11.42578125" style="46"/>
    <col min="5326" max="5327" width="21.28515625" style="46" customWidth="1"/>
    <col min="5328" max="5328" width="37.140625" style="46" customWidth="1"/>
    <col min="5329" max="5329" width="49.28515625" style="46" customWidth="1"/>
    <col min="5330" max="5330" width="18.5703125" style="46" customWidth="1"/>
    <col min="5331" max="5331" width="62.28515625" style="46" customWidth="1"/>
    <col min="5332" max="5332" width="21.7109375" style="46" customWidth="1"/>
    <col min="5333" max="5333" width="18.42578125" style="46" customWidth="1"/>
    <col min="5334" max="5334" width="63" style="46" customWidth="1"/>
    <col min="5335" max="5335" width="22.28515625" style="46" customWidth="1"/>
    <col min="5336" max="5336" width="21" style="46" customWidth="1"/>
    <col min="5337" max="5340" width="15.85546875" style="46" customWidth="1"/>
    <col min="5341" max="5341" width="26.140625" style="46" customWidth="1"/>
    <col min="5342" max="5353" width="10.7109375" style="46" customWidth="1"/>
    <col min="5354" max="5361" width="0" style="46" hidden="1" customWidth="1"/>
    <col min="5362" max="5363" width="15.42578125" style="46" customWidth="1"/>
    <col min="5364" max="5364" width="18.7109375" style="46" customWidth="1"/>
    <col min="5365" max="5365" width="18.42578125" style="46" customWidth="1"/>
    <col min="5366" max="5367" width="15.42578125" style="46" customWidth="1"/>
    <col min="5368" max="5368" width="18.140625" style="46" customWidth="1"/>
    <col min="5369" max="5369" width="20.42578125" style="46" customWidth="1"/>
    <col min="5370" max="5370" width="18.140625" style="46" customWidth="1"/>
    <col min="5371" max="5371" width="15.42578125" style="46" customWidth="1"/>
    <col min="5372" max="5372" width="20" style="46" customWidth="1"/>
    <col min="5373" max="5373" width="18.140625" style="46" customWidth="1"/>
    <col min="5374" max="5374" width="15.42578125" style="46" customWidth="1"/>
    <col min="5375" max="5375" width="18.7109375" style="46" customWidth="1"/>
    <col min="5376" max="5376" width="15.42578125" style="46" customWidth="1"/>
    <col min="5377" max="5377" width="17.140625" style="46" customWidth="1"/>
    <col min="5378" max="5378" width="19.28515625" style="46" customWidth="1"/>
    <col min="5379" max="5379" width="17.5703125" style="46" customWidth="1"/>
    <col min="5380" max="5380" width="20.7109375" style="46" customWidth="1"/>
    <col min="5381" max="5381" width="21.42578125" style="46" customWidth="1"/>
    <col min="5382" max="5382" width="21" style="46" customWidth="1"/>
    <col min="5383" max="5383" width="16" style="46" customWidth="1"/>
    <col min="5384" max="5384" width="14.5703125" style="46" customWidth="1"/>
    <col min="5385" max="5385" width="74.5703125" style="46" customWidth="1"/>
    <col min="5386" max="5386" width="101.42578125" style="46" customWidth="1"/>
    <col min="5387" max="5581" width="11.42578125" style="46"/>
    <col min="5582" max="5583" width="21.28515625" style="46" customWidth="1"/>
    <col min="5584" max="5584" width="37.140625" style="46" customWidth="1"/>
    <col min="5585" max="5585" width="49.28515625" style="46" customWidth="1"/>
    <col min="5586" max="5586" width="18.5703125" style="46" customWidth="1"/>
    <col min="5587" max="5587" width="62.28515625" style="46" customWidth="1"/>
    <col min="5588" max="5588" width="21.7109375" style="46" customWidth="1"/>
    <col min="5589" max="5589" width="18.42578125" style="46" customWidth="1"/>
    <col min="5590" max="5590" width="63" style="46" customWidth="1"/>
    <col min="5591" max="5591" width="22.28515625" style="46" customWidth="1"/>
    <col min="5592" max="5592" width="21" style="46" customWidth="1"/>
    <col min="5593" max="5596" width="15.85546875" style="46" customWidth="1"/>
    <col min="5597" max="5597" width="26.140625" style="46" customWidth="1"/>
    <col min="5598" max="5609" width="10.7109375" style="46" customWidth="1"/>
    <col min="5610" max="5617" width="0" style="46" hidden="1" customWidth="1"/>
    <col min="5618" max="5619" width="15.42578125" style="46" customWidth="1"/>
    <col min="5620" max="5620" width="18.7109375" style="46" customWidth="1"/>
    <col min="5621" max="5621" width="18.42578125" style="46" customWidth="1"/>
    <col min="5622" max="5623" width="15.42578125" style="46" customWidth="1"/>
    <col min="5624" max="5624" width="18.140625" style="46" customWidth="1"/>
    <col min="5625" max="5625" width="20.42578125" style="46" customWidth="1"/>
    <col min="5626" max="5626" width="18.140625" style="46" customWidth="1"/>
    <col min="5627" max="5627" width="15.42578125" style="46" customWidth="1"/>
    <col min="5628" max="5628" width="20" style="46" customWidth="1"/>
    <col min="5629" max="5629" width="18.140625" style="46" customWidth="1"/>
    <col min="5630" max="5630" width="15.42578125" style="46" customWidth="1"/>
    <col min="5631" max="5631" width="18.7109375" style="46" customWidth="1"/>
    <col min="5632" max="5632" width="15.42578125" style="46" customWidth="1"/>
    <col min="5633" max="5633" width="17.140625" style="46" customWidth="1"/>
    <col min="5634" max="5634" width="19.28515625" style="46" customWidth="1"/>
    <col min="5635" max="5635" width="17.5703125" style="46" customWidth="1"/>
    <col min="5636" max="5636" width="20.7109375" style="46" customWidth="1"/>
    <col min="5637" max="5637" width="21.42578125" style="46" customWidth="1"/>
    <col min="5638" max="5638" width="21" style="46" customWidth="1"/>
    <col min="5639" max="5639" width="16" style="46" customWidth="1"/>
    <col min="5640" max="5640" width="14.5703125" style="46" customWidth="1"/>
    <col min="5641" max="5641" width="74.5703125" style="46" customWidth="1"/>
    <col min="5642" max="5642" width="101.42578125" style="46" customWidth="1"/>
    <col min="5643" max="5837" width="11.42578125" style="46"/>
    <col min="5838" max="5839" width="21.28515625" style="46" customWidth="1"/>
    <col min="5840" max="5840" width="37.140625" style="46" customWidth="1"/>
    <col min="5841" max="5841" width="49.28515625" style="46" customWidth="1"/>
    <col min="5842" max="5842" width="18.5703125" style="46" customWidth="1"/>
    <col min="5843" max="5843" width="62.28515625" style="46" customWidth="1"/>
    <col min="5844" max="5844" width="21.7109375" style="46" customWidth="1"/>
    <col min="5845" max="5845" width="18.42578125" style="46" customWidth="1"/>
    <col min="5846" max="5846" width="63" style="46" customWidth="1"/>
    <col min="5847" max="5847" width="22.28515625" style="46" customWidth="1"/>
    <col min="5848" max="5848" width="21" style="46" customWidth="1"/>
    <col min="5849" max="5852" width="15.85546875" style="46" customWidth="1"/>
    <col min="5853" max="5853" width="26.140625" style="46" customWidth="1"/>
    <col min="5854" max="5865" width="10.7109375" style="46" customWidth="1"/>
    <col min="5866" max="5873" width="0" style="46" hidden="1" customWidth="1"/>
    <col min="5874" max="5875" width="15.42578125" style="46" customWidth="1"/>
    <col min="5876" max="5876" width="18.7109375" style="46" customWidth="1"/>
    <col min="5877" max="5877" width="18.42578125" style="46" customWidth="1"/>
    <col min="5878" max="5879" width="15.42578125" style="46" customWidth="1"/>
    <col min="5880" max="5880" width="18.140625" style="46" customWidth="1"/>
    <col min="5881" max="5881" width="20.42578125" style="46" customWidth="1"/>
    <col min="5882" max="5882" width="18.140625" style="46" customWidth="1"/>
    <col min="5883" max="5883" width="15.42578125" style="46" customWidth="1"/>
    <col min="5884" max="5884" width="20" style="46" customWidth="1"/>
    <col min="5885" max="5885" width="18.140625" style="46" customWidth="1"/>
    <col min="5886" max="5886" width="15.42578125" style="46" customWidth="1"/>
    <col min="5887" max="5887" width="18.7109375" style="46" customWidth="1"/>
    <col min="5888" max="5888" width="15.42578125" style="46" customWidth="1"/>
    <col min="5889" max="5889" width="17.140625" style="46" customWidth="1"/>
    <col min="5890" max="5890" width="19.28515625" style="46" customWidth="1"/>
    <col min="5891" max="5891" width="17.5703125" style="46" customWidth="1"/>
    <col min="5892" max="5892" width="20.7109375" style="46" customWidth="1"/>
    <col min="5893" max="5893" width="21.42578125" style="46" customWidth="1"/>
    <col min="5894" max="5894" width="21" style="46" customWidth="1"/>
    <col min="5895" max="5895" width="16" style="46" customWidth="1"/>
    <col min="5896" max="5896" width="14.5703125" style="46" customWidth="1"/>
    <col min="5897" max="5897" width="74.5703125" style="46" customWidth="1"/>
    <col min="5898" max="5898" width="101.42578125" style="46" customWidth="1"/>
    <col min="5899" max="6093" width="11.42578125" style="46"/>
    <col min="6094" max="6095" width="21.28515625" style="46" customWidth="1"/>
    <col min="6096" max="6096" width="37.140625" style="46" customWidth="1"/>
    <col min="6097" max="6097" width="49.28515625" style="46" customWidth="1"/>
    <col min="6098" max="6098" width="18.5703125" style="46" customWidth="1"/>
    <col min="6099" max="6099" width="62.28515625" style="46" customWidth="1"/>
    <col min="6100" max="6100" width="21.7109375" style="46" customWidth="1"/>
    <col min="6101" max="6101" width="18.42578125" style="46" customWidth="1"/>
    <col min="6102" max="6102" width="63" style="46" customWidth="1"/>
    <col min="6103" max="6103" width="22.28515625" style="46" customWidth="1"/>
    <col min="6104" max="6104" width="21" style="46" customWidth="1"/>
    <col min="6105" max="6108" width="15.85546875" style="46" customWidth="1"/>
    <col min="6109" max="6109" width="26.140625" style="46" customWidth="1"/>
    <col min="6110" max="6121" width="10.7109375" style="46" customWidth="1"/>
    <col min="6122" max="6129" width="0" style="46" hidden="1" customWidth="1"/>
    <col min="6130" max="6131" width="15.42578125" style="46" customWidth="1"/>
    <col min="6132" max="6132" width="18.7109375" style="46" customWidth="1"/>
    <col min="6133" max="6133" width="18.42578125" style="46" customWidth="1"/>
    <col min="6134" max="6135" width="15.42578125" style="46" customWidth="1"/>
    <col min="6136" max="6136" width="18.140625" style="46" customWidth="1"/>
    <col min="6137" max="6137" width="20.42578125" style="46" customWidth="1"/>
    <col min="6138" max="6138" width="18.140625" style="46" customWidth="1"/>
    <col min="6139" max="6139" width="15.42578125" style="46" customWidth="1"/>
    <col min="6140" max="6140" width="20" style="46" customWidth="1"/>
    <col min="6141" max="6141" width="18.140625" style="46" customWidth="1"/>
    <col min="6142" max="6142" width="15.42578125" style="46" customWidth="1"/>
    <col min="6143" max="6143" width="18.7109375" style="46" customWidth="1"/>
    <col min="6144" max="6144" width="15.42578125" style="46" customWidth="1"/>
    <col min="6145" max="6145" width="17.140625" style="46" customWidth="1"/>
    <col min="6146" max="6146" width="19.28515625" style="46" customWidth="1"/>
    <col min="6147" max="6147" width="17.5703125" style="46" customWidth="1"/>
    <col min="6148" max="6148" width="20.7109375" style="46" customWidth="1"/>
    <col min="6149" max="6149" width="21.42578125" style="46" customWidth="1"/>
    <col min="6150" max="6150" width="21" style="46" customWidth="1"/>
    <col min="6151" max="6151" width="16" style="46" customWidth="1"/>
    <col min="6152" max="6152" width="14.5703125" style="46" customWidth="1"/>
    <col min="6153" max="6153" width="74.5703125" style="46" customWidth="1"/>
    <col min="6154" max="6154" width="101.42578125" style="46" customWidth="1"/>
    <col min="6155" max="6349" width="11.42578125" style="46"/>
    <col min="6350" max="6351" width="21.28515625" style="46" customWidth="1"/>
    <col min="6352" max="6352" width="37.140625" style="46" customWidth="1"/>
    <col min="6353" max="6353" width="49.28515625" style="46" customWidth="1"/>
    <col min="6354" max="6354" width="18.5703125" style="46" customWidth="1"/>
    <col min="6355" max="6355" width="62.28515625" style="46" customWidth="1"/>
    <col min="6356" max="6356" width="21.7109375" style="46" customWidth="1"/>
    <col min="6357" max="6357" width="18.42578125" style="46" customWidth="1"/>
    <col min="6358" max="6358" width="63" style="46" customWidth="1"/>
    <col min="6359" max="6359" width="22.28515625" style="46" customWidth="1"/>
    <col min="6360" max="6360" width="21" style="46" customWidth="1"/>
    <col min="6361" max="6364" width="15.85546875" style="46" customWidth="1"/>
    <col min="6365" max="6365" width="26.140625" style="46" customWidth="1"/>
    <col min="6366" max="6377" width="10.7109375" style="46" customWidth="1"/>
    <col min="6378" max="6385" width="0" style="46" hidden="1" customWidth="1"/>
    <col min="6386" max="6387" width="15.42578125" style="46" customWidth="1"/>
    <col min="6388" max="6388" width="18.7109375" style="46" customWidth="1"/>
    <col min="6389" max="6389" width="18.42578125" style="46" customWidth="1"/>
    <col min="6390" max="6391" width="15.42578125" style="46" customWidth="1"/>
    <col min="6392" max="6392" width="18.140625" style="46" customWidth="1"/>
    <col min="6393" max="6393" width="20.42578125" style="46" customWidth="1"/>
    <col min="6394" max="6394" width="18.140625" style="46" customWidth="1"/>
    <col min="6395" max="6395" width="15.42578125" style="46" customWidth="1"/>
    <col min="6396" max="6396" width="20" style="46" customWidth="1"/>
    <col min="6397" max="6397" width="18.140625" style="46" customWidth="1"/>
    <col min="6398" max="6398" width="15.42578125" style="46" customWidth="1"/>
    <col min="6399" max="6399" width="18.7109375" style="46" customWidth="1"/>
    <col min="6400" max="6400" width="15.42578125" style="46" customWidth="1"/>
    <col min="6401" max="6401" width="17.140625" style="46" customWidth="1"/>
    <col min="6402" max="6402" width="19.28515625" style="46" customWidth="1"/>
    <col min="6403" max="6403" width="17.5703125" style="46" customWidth="1"/>
    <col min="6404" max="6404" width="20.7109375" style="46" customWidth="1"/>
    <col min="6405" max="6405" width="21.42578125" style="46" customWidth="1"/>
    <col min="6406" max="6406" width="21" style="46" customWidth="1"/>
    <col min="6407" max="6407" width="16" style="46" customWidth="1"/>
    <col min="6408" max="6408" width="14.5703125" style="46" customWidth="1"/>
    <col min="6409" max="6409" width="74.5703125" style="46" customWidth="1"/>
    <col min="6410" max="6410" width="101.42578125" style="46" customWidth="1"/>
    <col min="6411" max="6605" width="11.42578125" style="46"/>
    <col min="6606" max="6607" width="21.28515625" style="46" customWidth="1"/>
    <col min="6608" max="6608" width="37.140625" style="46" customWidth="1"/>
    <col min="6609" max="6609" width="49.28515625" style="46" customWidth="1"/>
    <col min="6610" max="6610" width="18.5703125" style="46" customWidth="1"/>
    <col min="6611" max="6611" width="62.28515625" style="46" customWidth="1"/>
    <col min="6612" max="6612" width="21.7109375" style="46" customWidth="1"/>
    <col min="6613" max="6613" width="18.42578125" style="46" customWidth="1"/>
    <col min="6614" max="6614" width="63" style="46" customWidth="1"/>
    <col min="6615" max="6615" width="22.28515625" style="46" customWidth="1"/>
    <col min="6616" max="6616" width="21" style="46" customWidth="1"/>
    <col min="6617" max="6620" width="15.85546875" style="46" customWidth="1"/>
    <col min="6621" max="6621" width="26.140625" style="46" customWidth="1"/>
    <col min="6622" max="6633" width="10.7109375" style="46" customWidth="1"/>
    <col min="6634" max="6641" width="0" style="46" hidden="1" customWidth="1"/>
    <col min="6642" max="6643" width="15.42578125" style="46" customWidth="1"/>
    <col min="6644" max="6644" width="18.7109375" style="46" customWidth="1"/>
    <col min="6645" max="6645" width="18.42578125" style="46" customWidth="1"/>
    <col min="6646" max="6647" width="15.42578125" style="46" customWidth="1"/>
    <col min="6648" max="6648" width="18.140625" style="46" customWidth="1"/>
    <col min="6649" max="6649" width="20.42578125" style="46" customWidth="1"/>
    <col min="6650" max="6650" width="18.140625" style="46" customWidth="1"/>
    <col min="6651" max="6651" width="15.42578125" style="46" customWidth="1"/>
    <col min="6652" max="6652" width="20" style="46" customWidth="1"/>
    <col min="6653" max="6653" width="18.140625" style="46" customWidth="1"/>
    <col min="6654" max="6654" width="15.42578125" style="46" customWidth="1"/>
    <col min="6655" max="6655" width="18.7109375" style="46" customWidth="1"/>
    <col min="6656" max="6656" width="15.42578125" style="46" customWidth="1"/>
    <col min="6657" max="6657" width="17.140625" style="46" customWidth="1"/>
    <col min="6658" max="6658" width="19.28515625" style="46" customWidth="1"/>
    <col min="6659" max="6659" width="17.5703125" style="46" customWidth="1"/>
    <col min="6660" max="6660" width="20.7109375" style="46" customWidth="1"/>
    <col min="6661" max="6661" width="21.42578125" style="46" customWidth="1"/>
    <col min="6662" max="6662" width="21" style="46" customWidth="1"/>
    <col min="6663" max="6663" width="16" style="46" customWidth="1"/>
    <col min="6664" max="6664" width="14.5703125" style="46" customWidth="1"/>
    <col min="6665" max="6665" width="74.5703125" style="46" customWidth="1"/>
    <col min="6666" max="6666" width="101.42578125" style="46" customWidth="1"/>
    <col min="6667" max="6861" width="11.42578125" style="46"/>
    <col min="6862" max="6863" width="21.28515625" style="46" customWidth="1"/>
    <col min="6864" max="6864" width="37.140625" style="46" customWidth="1"/>
    <col min="6865" max="6865" width="49.28515625" style="46" customWidth="1"/>
    <col min="6866" max="6866" width="18.5703125" style="46" customWidth="1"/>
    <col min="6867" max="6867" width="62.28515625" style="46" customWidth="1"/>
    <col min="6868" max="6868" width="21.7109375" style="46" customWidth="1"/>
    <col min="6869" max="6869" width="18.42578125" style="46" customWidth="1"/>
    <col min="6870" max="6870" width="63" style="46" customWidth="1"/>
    <col min="6871" max="6871" width="22.28515625" style="46" customWidth="1"/>
    <col min="6872" max="6872" width="21" style="46" customWidth="1"/>
    <col min="6873" max="6876" width="15.85546875" style="46" customWidth="1"/>
    <col min="6877" max="6877" width="26.140625" style="46" customWidth="1"/>
    <col min="6878" max="6889" width="10.7109375" style="46" customWidth="1"/>
    <col min="6890" max="6897" width="0" style="46" hidden="1" customWidth="1"/>
    <col min="6898" max="6899" width="15.42578125" style="46" customWidth="1"/>
    <col min="6900" max="6900" width="18.7109375" style="46" customWidth="1"/>
    <col min="6901" max="6901" width="18.42578125" style="46" customWidth="1"/>
    <col min="6902" max="6903" width="15.42578125" style="46" customWidth="1"/>
    <col min="6904" max="6904" width="18.140625" style="46" customWidth="1"/>
    <col min="6905" max="6905" width="20.42578125" style="46" customWidth="1"/>
    <col min="6906" max="6906" width="18.140625" style="46" customWidth="1"/>
    <col min="6907" max="6907" width="15.42578125" style="46" customWidth="1"/>
    <col min="6908" max="6908" width="20" style="46" customWidth="1"/>
    <col min="6909" max="6909" width="18.140625" style="46" customWidth="1"/>
    <col min="6910" max="6910" width="15.42578125" style="46" customWidth="1"/>
    <col min="6911" max="6911" width="18.7109375" style="46" customWidth="1"/>
    <col min="6912" max="6912" width="15.42578125" style="46" customWidth="1"/>
    <col min="6913" max="6913" width="17.140625" style="46" customWidth="1"/>
    <col min="6914" max="6914" width="19.28515625" style="46" customWidth="1"/>
    <col min="6915" max="6915" width="17.5703125" style="46" customWidth="1"/>
    <col min="6916" max="6916" width="20.7109375" style="46" customWidth="1"/>
    <col min="6917" max="6917" width="21.42578125" style="46" customWidth="1"/>
    <col min="6918" max="6918" width="21" style="46" customWidth="1"/>
    <col min="6919" max="6919" width="16" style="46" customWidth="1"/>
    <col min="6920" max="6920" width="14.5703125" style="46" customWidth="1"/>
    <col min="6921" max="6921" width="74.5703125" style="46" customWidth="1"/>
    <col min="6922" max="6922" width="101.42578125" style="46" customWidth="1"/>
    <col min="6923" max="7117" width="11.42578125" style="46"/>
    <col min="7118" max="7119" width="21.28515625" style="46" customWidth="1"/>
    <col min="7120" max="7120" width="37.140625" style="46" customWidth="1"/>
    <col min="7121" max="7121" width="49.28515625" style="46" customWidth="1"/>
    <col min="7122" max="7122" width="18.5703125" style="46" customWidth="1"/>
    <col min="7123" max="7123" width="62.28515625" style="46" customWidth="1"/>
    <col min="7124" max="7124" width="21.7109375" style="46" customWidth="1"/>
    <col min="7125" max="7125" width="18.42578125" style="46" customWidth="1"/>
    <col min="7126" max="7126" width="63" style="46" customWidth="1"/>
    <col min="7127" max="7127" width="22.28515625" style="46" customWidth="1"/>
    <col min="7128" max="7128" width="21" style="46" customWidth="1"/>
    <col min="7129" max="7132" width="15.85546875" style="46" customWidth="1"/>
    <col min="7133" max="7133" width="26.140625" style="46" customWidth="1"/>
    <col min="7134" max="7145" width="10.7109375" style="46" customWidth="1"/>
    <col min="7146" max="7153" width="0" style="46" hidden="1" customWidth="1"/>
    <col min="7154" max="7155" width="15.42578125" style="46" customWidth="1"/>
    <col min="7156" max="7156" width="18.7109375" style="46" customWidth="1"/>
    <col min="7157" max="7157" width="18.42578125" style="46" customWidth="1"/>
    <col min="7158" max="7159" width="15.42578125" style="46" customWidth="1"/>
    <col min="7160" max="7160" width="18.140625" style="46" customWidth="1"/>
    <col min="7161" max="7161" width="20.42578125" style="46" customWidth="1"/>
    <col min="7162" max="7162" width="18.140625" style="46" customWidth="1"/>
    <col min="7163" max="7163" width="15.42578125" style="46" customWidth="1"/>
    <col min="7164" max="7164" width="20" style="46" customWidth="1"/>
    <col min="7165" max="7165" width="18.140625" style="46" customWidth="1"/>
    <col min="7166" max="7166" width="15.42578125" style="46" customWidth="1"/>
    <col min="7167" max="7167" width="18.7109375" style="46" customWidth="1"/>
    <col min="7168" max="7168" width="15.42578125" style="46" customWidth="1"/>
    <col min="7169" max="7169" width="17.140625" style="46" customWidth="1"/>
    <col min="7170" max="7170" width="19.28515625" style="46" customWidth="1"/>
    <col min="7171" max="7171" width="17.5703125" style="46" customWidth="1"/>
    <col min="7172" max="7172" width="20.7109375" style="46" customWidth="1"/>
    <col min="7173" max="7173" width="21.42578125" style="46" customWidth="1"/>
    <col min="7174" max="7174" width="21" style="46" customWidth="1"/>
    <col min="7175" max="7175" width="16" style="46" customWidth="1"/>
    <col min="7176" max="7176" width="14.5703125" style="46" customWidth="1"/>
    <col min="7177" max="7177" width="74.5703125" style="46" customWidth="1"/>
    <col min="7178" max="7178" width="101.42578125" style="46" customWidth="1"/>
    <col min="7179" max="7373" width="11.42578125" style="46"/>
    <col min="7374" max="7375" width="21.28515625" style="46" customWidth="1"/>
    <col min="7376" max="7376" width="37.140625" style="46" customWidth="1"/>
    <col min="7377" max="7377" width="49.28515625" style="46" customWidth="1"/>
    <col min="7378" max="7378" width="18.5703125" style="46" customWidth="1"/>
    <col min="7379" max="7379" width="62.28515625" style="46" customWidth="1"/>
    <col min="7380" max="7380" width="21.7109375" style="46" customWidth="1"/>
    <col min="7381" max="7381" width="18.42578125" style="46" customWidth="1"/>
    <col min="7382" max="7382" width="63" style="46" customWidth="1"/>
    <col min="7383" max="7383" width="22.28515625" style="46" customWidth="1"/>
    <col min="7384" max="7384" width="21" style="46" customWidth="1"/>
    <col min="7385" max="7388" width="15.85546875" style="46" customWidth="1"/>
    <col min="7389" max="7389" width="26.140625" style="46" customWidth="1"/>
    <col min="7390" max="7401" width="10.7109375" style="46" customWidth="1"/>
    <col min="7402" max="7409" width="0" style="46" hidden="1" customWidth="1"/>
    <col min="7410" max="7411" width="15.42578125" style="46" customWidth="1"/>
    <col min="7412" max="7412" width="18.7109375" style="46" customWidth="1"/>
    <col min="7413" max="7413" width="18.42578125" style="46" customWidth="1"/>
    <col min="7414" max="7415" width="15.42578125" style="46" customWidth="1"/>
    <col min="7416" max="7416" width="18.140625" style="46" customWidth="1"/>
    <col min="7417" max="7417" width="20.42578125" style="46" customWidth="1"/>
    <col min="7418" max="7418" width="18.140625" style="46" customWidth="1"/>
    <col min="7419" max="7419" width="15.42578125" style="46" customWidth="1"/>
    <col min="7420" max="7420" width="20" style="46" customWidth="1"/>
    <col min="7421" max="7421" width="18.140625" style="46" customWidth="1"/>
    <col min="7422" max="7422" width="15.42578125" style="46" customWidth="1"/>
    <col min="7423" max="7423" width="18.7109375" style="46" customWidth="1"/>
    <col min="7424" max="7424" width="15.42578125" style="46" customWidth="1"/>
    <col min="7425" max="7425" width="17.140625" style="46" customWidth="1"/>
    <col min="7426" max="7426" width="19.28515625" style="46" customWidth="1"/>
    <col min="7427" max="7427" width="17.5703125" style="46" customWidth="1"/>
    <col min="7428" max="7428" width="20.7109375" style="46" customWidth="1"/>
    <col min="7429" max="7429" width="21.42578125" style="46" customWidth="1"/>
    <col min="7430" max="7430" width="21" style="46" customWidth="1"/>
    <col min="7431" max="7431" width="16" style="46" customWidth="1"/>
    <col min="7432" max="7432" width="14.5703125" style="46" customWidth="1"/>
    <col min="7433" max="7433" width="74.5703125" style="46" customWidth="1"/>
    <col min="7434" max="7434" width="101.42578125" style="46" customWidth="1"/>
    <col min="7435" max="7629" width="11.42578125" style="46"/>
    <col min="7630" max="7631" width="21.28515625" style="46" customWidth="1"/>
    <col min="7632" max="7632" width="37.140625" style="46" customWidth="1"/>
    <col min="7633" max="7633" width="49.28515625" style="46" customWidth="1"/>
    <col min="7634" max="7634" width="18.5703125" style="46" customWidth="1"/>
    <col min="7635" max="7635" width="62.28515625" style="46" customWidth="1"/>
    <col min="7636" max="7636" width="21.7109375" style="46" customWidth="1"/>
    <col min="7637" max="7637" width="18.42578125" style="46" customWidth="1"/>
    <col min="7638" max="7638" width="63" style="46" customWidth="1"/>
    <col min="7639" max="7639" width="22.28515625" style="46" customWidth="1"/>
    <col min="7640" max="7640" width="21" style="46" customWidth="1"/>
    <col min="7641" max="7644" width="15.85546875" style="46" customWidth="1"/>
    <col min="7645" max="7645" width="26.140625" style="46" customWidth="1"/>
    <col min="7646" max="7657" width="10.7109375" style="46" customWidth="1"/>
    <col min="7658" max="7665" width="0" style="46" hidden="1" customWidth="1"/>
    <col min="7666" max="7667" width="15.42578125" style="46" customWidth="1"/>
    <col min="7668" max="7668" width="18.7109375" style="46" customWidth="1"/>
    <col min="7669" max="7669" width="18.42578125" style="46" customWidth="1"/>
    <col min="7670" max="7671" width="15.42578125" style="46" customWidth="1"/>
    <col min="7672" max="7672" width="18.140625" style="46" customWidth="1"/>
    <col min="7673" max="7673" width="20.42578125" style="46" customWidth="1"/>
    <col min="7674" max="7674" width="18.140625" style="46" customWidth="1"/>
    <col min="7675" max="7675" width="15.42578125" style="46" customWidth="1"/>
    <col min="7676" max="7676" width="20" style="46" customWidth="1"/>
    <col min="7677" max="7677" width="18.140625" style="46" customWidth="1"/>
    <col min="7678" max="7678" width="15.42578125" style="46" customWidth="1"/>
    <col min="7679" max="7679" width="18.7109375" style="46" customWidth="1"/>
    <col min="7680" max="7680" width="15.42578125" style="46" customWidth="1"/>
    <col min="7681" max="7681" width="17.140625" style="46" customWidth="1"/>
    <col min="7682" max="7682" width="19.28515625" style="46" customWidth="1"/>
    <col min="7683" max="7683" width="17.5703125" style="46" customWidth="1"/>
    <col min="7684" max="7684" width="20.7109375" style="46" customWidth="1"/>
    <col min="7685" max="7685" width="21.42578125" style="46" customWidth="1"/>
    <col min="7686" max="7686" width="21" style="46" customWidth="1"/>
    <col min="7687" max="7687" width="16" style="46" customWidth="1"/>
    <col min="7688" max="7688" width="14.5703125" style="46" customWidth="1"/>
    <col min="7689" max="7689" width="74.5703125" style="46" customWidth="1"/>
    <col min="7690" max="7690" width="101.42578125" style="46" customWidth="1"/>
    <col min="7691" max="7885" width="11.42578125" style="46"/>
    <col min="7886" max="7887" width="21.28515625" style="46" customWidth="1"/>
    <col min="7888" max="7888" width="37.140625" style="46" customWidth="1"/>
    <col min="7889" max="7889" width="49.28515625" style="46" customWidth="1"/>
    <col min="7890" max="7890" width="18.5703125" style="46" customWidth="1"/>
    <col min="7891" max="7891" width="62.28515625" style="46" customWidth="1"/>
    <col min="7892" max="7892" width="21.7109375" style="46" customWidth="1"/>
    <col min="7893" max="7893" width="18.42578125" style="46" customWidth="1"/>
    <col min="7894" max="7894" width="63" style="46" customWidth="1"/>
    <col min="7895" max="7895" width="22.28515625" style="46" customWidth="1"/>
    <col min="7896" max="7896" width="21" style="46" customWidth="1"/>
    <col min="7897" max="7900" width="15.85546875" style="46" customWidth="1"/>
    <col min="7901" max="7901" width="26.140625" style="46" customWidth="1"/>
    <col min="7902" max="7913" width="10.7109375" style="46" customWidth="1"/>
    <col min="7914" max="7921" width="0" style="46" hidden="1" customWidth="1"/>
    <col min="7922" max="7923" width="15.42578125" style="46" customWidth="1"/>
    <col min="7924" max="7924" width="18.7109375" style="46" customWidth="1"/>
    <col min="7925" max="7925" width="18.42578125" style="46" customWidth="1"/>
    <col min="7926" max="7927" width="15.42578125" style="46" customWidth="1"/>
    <col min="7928" max="7928" width="18.140625" style="46" customWidth="1"/>
    <col min="7929" max="7929" width="20.42578125" style="46" customWidth="1"/>
    <col min="7930" max="7930" width="18.140625" style="46" customWidth="1"/>
    <col min="7931" max="7931" width="15.42578125" style="46" customWidth="1"/>
    <col min="7932" max="7932" width="20" style="46" customWidth="1"/>
    <col min="7933" max="7933" width="18.140625" style="46" customWidth="1"/>
    <col min="7934" max="7934" width="15.42578125" style="46" customWidth="1"/>
    <col min="7935" max="7935" width="18.7109375" style="46" customWidth="1"/>
    <col min="7936" max="7936" width="15.42578125" style="46" customWidth="1"/>
    <col min="7937" max="7937" width="17.140625" style="46" customWidth="1"/>
    <col min="7938" max="7938" width="19.28515625" style="46" customWidth="1"/>
    <col min="7939" max="7939" width="17.5703125" style="46" customWidth="1"/>
    <col min="7940" max="7940" width="20.7109375" style="46" customWidth="1"/>
    <col min="7941" max="7941" width="21.42578125" style="46" customWidth="1"/>
    <col min="7942" max="7942" width="21" style="46" customWidth="1"/>
    <col min="7943" max="7943" width="16" style="46" customWidth="1"/>
    <col min="7944" max="7944" width="14.5703125" style="46" customWidth="1"/>
    <col min="7945" max="7945" width="74.5703125" style="46" customWidth="1"/>
    <col min="7946" max="7946" width="101.42578125" style="46" customWidth="1"/>
    <col min="7947" max="8141" width="11.42578125" style="46"/>
    <col min="8142" max="8143" width="21.28515625" style="46" customWidth="1"/>
    <col min="8144" max="8144" width="37.140625" style="46" customWidth="1"/>
    <col min="8145" max="8145" width="49.28515625" style="46" customWidth="1"/>
    <col min="8146" max="8146" width="18.5703125" style="46" customWidth="1"/>
    <col min="8147" max="8147" width="62.28515625" style="46" customWidth="1"/>
    <col min="8148" max="8148" width="21.7109375" style="46" customWidth="1"/>
    <col min="8149" max="8149" width="18.42578125" style="46" customWidth="1"/>
    <col min="8150" max="8150" width="63" style="46" customWidth="1"/>
    <col min="8151" max="8151" width="22.28515625" style="46" customWidth="1"/>
    <col min="8152" max="8152" width="21" style="46" customWidth="1"/>
    <col min="8153" max="8156" width="15.85546875" style="46" customWidth="1"/>
    <col min="8157" max="8157" width="26.140625" style="46" customWidth="1"/>
    <col min="8158" max="8169" width="10.7109375" style="46" customWidth="1"/>
    <col min="8170" max="8177" width="0" style="46" hidden="1" customWidth="1"/>
    <col min="8178" max="8179" width="15.42578125" style="46" customWidth="1"/>
    <col min="8180" max="8180" width="18.7109375" style="46" customWidth="1"/>
    <col min="8181" max="8181" width="18.42578125" style="46" customWidth="1"/>
    <col min="8182" max="8183" width="15.42578125" style="46" customWidth="1"/>
    <col min="8184" max="8184" width="18.140625" style="46" customWidth="1"/>
    <col min="8185" max="8185" width="20.42578125" style="46" customWidth="1"/>
    <col min="8186" max="8186" width="18.140625" style="46" customWidth="1"/>
    <col min="8187" max="8187" width="15.42578125" style="46" customWidth="1"/>
    <col min="8188" max="8188" width="20" style="46" customWidth="1"/>
    <col min="8189" max="8189" width="18.140625" style="46" customWidth="1"/>
    <col min="8190" max="8190" width="15.42578125" style="46" customWidth="1"/>
    <col min="8191" max="8191" width="18.7109375" style="46" customWidth="1"/>
    <col min="8192" max="8192" width="15.42578125" style="46" customWidth="1"/>
    <col min="8193" max="8193" width="17.140625" style="46" customWidth="1"/>
    <col min="8194" max="8194" width="19.28515625" style="46" customWidth="1"/>
    <col min="8195" max="8195" width="17.5703125" style="46" customWidth="1"/>
    <col min="8196" max="8196" width="20.7109375" style="46" customWidth="1"/>
    <col min="8197" max="8197" width="21.42578125" style="46" customWidth="1"/>
    <col min="8198" max="8198" width="21" style="46" customWidth="1"/>
    <col min="8199" max="8199" width="16" style="46" customWidth="1"/>
    <col min="8200" max="8200" width="14.5703125" style="46" customWidth="1"/>
    <col min="8201" max="8201" width="74.5703125" style="46" customWidth="1"/>
    <col min="8202" max="8202" width="101.42578125" style="46" customWidth="1"/>
    <col min="8203" max="8397" width="11.42578125" style="46"/>
    <col min="8398" max="8399" width="21.28515625" style="46" customWidth="1"/>
    <col min="8400" max="8400" width="37.140625" style="46" customWidth="1"/>
    <col min="8401" max="8401" width="49.28515625" style="46" customWidth="1"/>
    <col min="8402" max="8402" width="18.5703125" style="46" customWidth="1"/>
    <col min="8403" max="8403" width="62.28515625" style="46" customWidth="1"/>
    <col min="8404" max="8404" width="21.7109375" style="46" customWidth="1"/>
    <col min="8405" max="8405" width="18.42578125" style="46" customWidth="1"/>
    <col min="8406" max="8406" width="63" style="46" customWidth="1"/>
    <col min="8407" max="8407" width="22.28515625" style="46" customWidth="1"/>
    <col min="8408" max="8408" width="21" style="46" customWidth="1"/>
    <col min="8409" max="8412" width="15.85546875" style="46" customWidth="1"/>
    <col min="8413" max="8413" width="26.140625" style="46" customWidth="1"/>
    <col min="8414" max="8425" width="10.7109375" style="46" customWidth="1"/>
    <col min="8426" max="8433" width="0" style="46" hidden="1" customWidth="1"/>
    <col min="8434" max="8435" width="15.42578125" style="46" customWidth="1"/>
    <col min="8436" max="8436" width="18.7109375" style="46" customWidth="1"/>
    <col min="8437" max="8437" width="18.42578125" style="46" customWidth="1"/>
    <col min="8438" max="8439" width="15.42578125" style="46" customWidth="1"/>
    <col min="8440" max="8440" width="18.140625" style="46" customWidth="1"/>
    <col min="8441" max="8441" width="20.42578125" style="46" customWidth="1"/>
    <col min="8442" max="8442" width="18.140625" style="46" customWidth="1"/>
    <col min="8443" max="8443" width="15.42578125" style="46" customWidth="1"/>
    <col min="8444" max="8444" width="20" style="46" customWidth="1"/>
    <col min="8445" max="8445" width="18.140625" style="46" customWidth="1"/>
    <col min="8446" max="8446" width="15.42578125" style="46" customWidth="1"/>
    <col min="8447" max="8447" width="18.7109375" style="46" customWidth="1"/>
    <col min="8448" max="8448" width="15.42578125" style="46" customWidth="1"/>
    <col min="8449" max="8449" width="17.140625" style="46" customWidth="1"/>
    <col min="8450" max="8450" width="19.28515625" style="46" customWidth="1"/>
    <col min="8451" max="8451" width="17.5703125" style="46" customWidth="1"/>
    <col min="8452" max="8452" width="20.7109375" style="46" customWidth="1"/>
    <col min="8453" max="8453" width="21.42578125" style="46" customWidth="1"/>
    <col min="8454" max="8454" width="21" style="46" customWidth="1"/>
    <col min="8455" max="8455" width="16" style="46" customWidth="1"/>
    <col min="8456" max="8456" width="14.5703125" style="46" customWidth="1"/>
    <col min="8457" max="8457" width="74.5703125" style="46" customWidth="1"/>
    <col min="8458" max="8458" width="101.42578125" style="46" customWidth="1"/>
    <col min="8459" max="8653" width="11.42578125" style="46"/>
    <col min="8654" max="8655" width="21.28515625" style="46" customWidth="1"/>
    <col min="8656" max="8656" width="37.140625" style="46" customWidth="1"/>
    <col min="8657" max="8657" width="49.28515625" style="46" customWidth="1"/>
    <col min="8658" max="8658" width="18.5703125" style="46" customWidth="1"/>
    <col min="8659" max="8659" width="62.28515625" style="46" customWidth="1"/>
    <col min="8660" max="8660" width="21.7109375" style="46" customWidth="1"/>
    <col min="8661" max="8661" width="18.42578125" style="46" customWidth="1"/>
    <col min="8662" max="8662" width="63" style="46" customWidth="1"/>
    <col min="8663" max="8663" width="22.28515625" style="46" customWidth="1"/>
    <col min="8664" max="8664" width="21" style="46" customWidth="1"/>
    <col min="8665" max="8668" width="15.85546875" style="46" customWidth="1"/>
    <col min="8669" max="8669" width="26.140625" style="46" customWidth="1"/>
    <col min="8670" max="8681" width="10.7109375" style="46" customWidth="1"/>
    <col min="8682" max="8689" width="0" style="46" hidden="1" customWidth="1"/>
    <col min="8690" max="8691" width="15.42578125" style="46" customWidth="1"/>
    <col min="8692" max="8692" width="18.7109375" style="46" customWidth="1"/>
    <col min="8693" max="8693" width="18.42578125" style="46" customWidth="1"/>
    <col min="8694" max="8695" width="15.42578125" style="46" customWidth="1"/>
    <col min="8696" max="8696" width="18.140625" style="46" customWidth="1"/>
    <col min="8697" max="8697" width="20.42578125" style="46" customWidth="1"/>
    <col min="8698" max="8698" width="18.140625" style="46" customWidth="1"/>
    <col min="8699" max="8699" width="15.42578125" style="46" customWidth="1"/>
    <col min="8700" max="8700" width="20" style="46" customWidth="1"/>
    <col min="8701" max="8701" width="18.140625" style="46" customWidth="1"/>
    <col min="8702" max="8702" width="15.42578125" style="46" customWidth="1"/>
    <col min="8703" max="8703" width="18.7109375" style="46" customWidth="1"/>
    <col min="8704" max="8704" width="15.42578125" style="46" customWidth="1"/>
    <col min="8705" max="8705" width="17.140625" style="46" customWidth="1"/>
    <col min="8706" max="8706" width="19.28515625" style="46" customWidth="1"/>
    <col min="8707" max="8707" width="17.5703125" style="46" customWidth="1"/>
    <col min="8708" max="8708" width="20.7109375" style="46" customWidth="1"/>
    <col min="8709" max="8709" width="21.42578125" style="46" customWidth="1"/>
    <col min="8710" max="8710" width="21" style="46" customWidth="1"/>
    <col min="8711" max="8711" width="16" style="46" customWidth="1"/>
    <col min="8712" max="8712" width="14.5703125" style="46" customWidth="1"/>
    <col min="8713" max="8713" width="74.5703125" style="46" customWidth="1"/>
    <col min="8714" max="8714" width="101.42578125" style="46" customWidth="1"/>
    <col min="8715" max="8909" width="11.42578125" style="46"/>
    <col min="8910" max="8911" width="21.28515625" style="46" customWidth="1"/>
    <col min="8912" max="8912" width="37.140625" style="46" customWidth="1"/>
    <col min="8913" max="8913" width="49.28515625" style="46" customWidth="1"/>
    <col min="8914" max="8914" width="18.5703125" style="46" customWidth="1"/>
    <col min="8915" max="8915" width="62.28515625" style="46" customWidth="1"/>
    <col min="8916" max="8916" width="21.7109375" style="46" customWidth="1"/>
    <col min="8917" max="8917" width="18.42578125" style="46" customWidth="1"/>
    <col min="8918" max="8918" width="63" style="46" customWidth="1"/>
    <col min="8919" max="8919" width="22.28515625" style="46" customWidth="1"/>
    <col min="8920" max="8920" width="21" style="46" customWidth="1"/>
    <col min="8921" max="8924" width="15.85546875" style="46" customWidth="1"/>
    <col min="8925" max="8925" width="26.140625" style="46" customWidth="1"/>
    <col min="8926" max="8937" width="10.7109375" style="46" customWidth="1"/>
    <col min="8938" max="8945" width="0" style="46" hidden="1" customWidth="1"/>
    <col min="8946" max="8947" width="15.42578125" style="46" customWidth="1"/>
    <col min="8948" max="8948" width="18.7109375" style="46" customWidth="1"/>
    <col min="8949" max="8949" width="18.42578125" style="46" customWidth="1"/>
    <col min="8950" max="8951" width="15.42578125" style="46" customWidth="1"/>
    <col min="8952" max="8952" width="18.140625" style="46" customWidth="1"/>
    <col min="8953" max="8953" width="20.42578125" style="46" customWidth="1"/>
    <col min="8954" max="8954" width="18.140625" style="46" customWidth="1"/>
    <col min="8955" max="8955" width="15.42578125" style="46" customWidth="1"/>
    <col min="8956" max="8956" width="20" style="46" customWidth="1"/>
    <col min="8957" max="8957" width="18.140625" style="46" customWidth="1"/>
    <col min="8958" max="8958" width="15.42578125" style="46" customWidth="1"/>
    <col min="8959" max="8959" width="18.7109375" style="46" customWidth="1"/>
    <col min="8960" max="8960" width="15.42578125" style="46" customWidth="1"/>
    <col min="8961" max="8961" width="17.140625" style="46" customWidth="1"/>
    <col min="8962" max="8962" width="19.28515625" style="46" customWidth="1"/>
    <col min="8963" max="8963" width="17.5703125" style="46" customWidth="1"/>
    <col min="8964" max="8964" width="20.7109375" style="46" customWidth="1"/>
    <col min="8965" max="8965" width="21.42578125" style="46" customWidth="1"/>
    <col min="8966" max="8966" width="21" style="46" customWidth="1"/>
    <col min="8967" max="8967" width="16" style="46" customWidth="1"/>
    <col min="8968" max="8968" width="14.5703125" style="46" customWidth="1"/>
    <col min="8969" max="8969" width="74.5703125" style="46" customWidth="1"/>
    <col min="8970" max="8970" width="101.42578125" style="46" customWidth="1"/>
    <col min="8971" max="9165" width="11.42578125" style="46"/>
    <col min="9166" max="9167" width="21.28515625" style="46" customWidth="1"/>
    <col min="9168" max="9168" width="37.140625" style="46" customWidth="1"/>
    <col min="9169" max="9169" width="49.28515625" style="46" customWidth="1"/>
    <col min="9170" max="9170" width="18.5703125" style="46" customWidth="1"/>
    <col min="9171" max="9171" width="62.28515625" style="46" customWidth="1"/>
    <col min="9172" max="9172" width="21.7109375" style="46" customWidth="1"/>
    <col min="9173" max="9173" width="18.42578125" style="46" customWidth="1"/>
    <col min="9174" max="9174" width="63" style="46" customWidth="1"/>
    <col min="9175" max="9175" width="22.28515625" style="46" customWidth="1"/>
    <col min="9176" max="9176" width="21" style="46" customWidth="1"/>
    <col min="9177" max="9180" width="15.85546875" style="46" customWidth="1"/>
    <col min="9181" max="9181" width="26.140625" style="46" customWidth="1"/>
    <col min="9182" max="9193" width="10.7109375" style="46" customWidth="1"/>
    <col min="9194" max="9201" width="0" style="46" hidden="1" customWidth="1"/>
    <col min="9202" max="9203" width="15.42578125" style="46" customWidth="1"/>
    <col min="9204" max="9204" width="18.7109375" style="46" customWidth="1"/>
    <col min="9205" max="9205" width="18.42578125" style="46" customWidth="1"/>
    <col min="9206" max="9207" width="15.42578125" style="46" customWidth="1"/>
    <col min="9208" max="9208" width="18.140625" style="46" customWidth="1"/>
    <col min="9209" max="9209" width="20.42578125" style="46" customWidth="1"/>
    <col min="9210" max="9210" width="18.140625" style="46" customWidth="1"/>
    <col min="9211" max="9211" width="15.42578125" style="46" customWidth="1"/>
    <col min="9212" max="9212" width="20" style="46" customWidth="1"/>
    <col min="9213" max="9213" width="18.140625" style="46" customWidth="1"/>
    <col min="9214" max="9214" width="15.42578125" style="46" customWidth="1"/>
    <col min="9215" max="9215" width="18.7109375" style="46" customWidth="1"/>
    <col min="9216" max="9216" width="15.42578125" style="46" customWidth="1"/>
    <col min="9217" max="9217" width="17.140625" style="46" customWidth="1"/>
    <col min="9218" max="9218" width="19.28515625" style="46" customWidth="1"/>
    <col min="9219" max="9219" width="17.5703125" style="46" customWidth="1"/>
    <col min="9220" max="9220" width="20.7109375" style="46" customWidth="1"/>
    <col min="9221" max="9221" width="21.42578125" style="46" customWidth="1"/>
    <col min="9222" max="9222" width="21" style="46" customWidth="1"/>
    <col min="9223" max="9223" width="16" style="46" customWidth="1"/>
    <col min="9224" max="9224" width="14.5703125" style="46" customWidth="1"/>
    <col min="9225" max="9225" width="74.5703125" style="46" customWidth="1"/>
    <col min="9226" max="9226" width="101.42578125" style="46" customWidth="1"/>
    <col min="9227" max="9421" width="11.42578125" style="46"/>
    <col min="9422" max="9423" width="21.28515625" style="46" customWidth="1"/>
    <col min="9424" max="9424" width="37.140625" style="46" customWidth="1"/>
    <col min="9425" max="9425" width="49.28515625" style="46" customWidth="1"/>
    <col min="9426" max="9426" width="18.5703125" style="46" customWidth="1"/>
    <col min="9427" max="9427" width="62.28515625" style="46" customWidth="1"/>
    <col min="9428" max="9428" width="21.7109375" style="46" customWidth="1"/>
    <col min="9429" max="9429" width="18.42578125" style="46" customWidth="1"/>
    <col min="9430" max="9430" width="63" style="46" customWidth="1"/>
    <col min="9431" max="9431" width="22.28515625" style="46" customWidth="1"/>
    <col min="9432" max="9432" width="21" style="46" customWidth="1"/>
    <col min="9433" max="9436" width="15.85546875" style="46" customWidth="1"/>
    <col min="9437" max="9437" width="26.140625" style="46" customWidth="1"/>
    <col min="9438" max="9449" width="10.7109375" style="46" customWidth="1"/>
    <col min="9450" max="9457" width="0" style="46" hidden="1" customWidth="1"/>
    <col min="9458" max="9459" width="15.42578125" style="46" customWidth="1"/>
    <col min="9460" max="9460" width="18.7109375" style="46" customWidth="1"/>
    <col min="9461" max="9461" width="18.42578125" style="46" customWidth="1"/>
    <col min="9462" max="9463" width="15.42578125" style="46" customWidth="1"/>
    <col min="9464" max="9464" width="18.140625" style="46" customWidth="1"/>
    <col min="9465" max="9465" width="20.42578125" style="46" customWidth="1"/>
    <col min="9466" max="9466" width="18.140625" style="46" customWidth="1"/>
    <col min="9467" max="9467" width="15.42578125" style="46" customWidth="1"/>
    <col min="9468" max="9468" width="20" style="46" customWidth="1"/>
    <col min="9469" max="9469" width="18.140625" style="46" customWidth="1"/>
    <col min="9470" max="9470" width="15.42578125" style="46" customWidth="1"/>
    <col min="9471" max="9471" width="18.7109375" style="46" customWidth="1"/>
    <col min="9472" max="9472" width="15.42578125" style="46" customWidth="1"/>
    <col min="9473" max="9473" width="17.140625" style="46" customWidth="1"/>
    <col min="9474" max="9474" width="19.28515625" style="46" customWidth="1"/>
    <col min="9475" max="9475" width="17.5703125" style="46" customWidth="1"/>
    <col min="9476" max="9476" width="20.7109375" style="46" customWidth="1"/>
    <col min="9477" max="9477" width="21.42578125" style="46" customWidth="1"/>
    <col min="9478" max="9478" width="21" style="46" customWidth="1"/>
    <col min="9479" max="9479" width="16" style="46" customWidth="1"/>
    <col min="9480" max="9480" width="14.5703125" style="46" customWidth="1"/>
    <col min="9481" max="9481" width="74.5703125" style="46" customWidth="1"/>
    <col min="9482" max="9482" width="101.42578125" style="46" customWidth="1"/>
    <col min="9483" max="9677" width="11.42578125" style="46"/>
    <col min="9678" max="9679" width="21.28515625" style="46" customWidth="1"/>
    <col min="9680" max="9680" width="37.140625" style="46" customWidth="1"/>
    <col min="9681" max="9681" width="49.28515625" style="46" customWidth="1"/>
    <col min="9682" max="9682" width="18.5703125" style="46" customWidth="1"/>
    <col min="9683" max="9683" width="62.28515625" style="46" customWidth="1"/>
    <col min="9684" max="9684" width="21.7109375" style="46" customWidth="1"/>
    <col min="9685" max="9685" width="18.42578125" style="46" customWidth="1"/>
    <col min="9686" max="9686" width="63" style="46" customWidth="1"/>
    <col min="9687" max="9687" width="22.28515625" style="46" customWidth="1"/>
    <col min="9688" max="9688" width="21" style="46" customWidth="1"/>
    <col min="9689" max="9692" width="15.85546875" style="46" customWidth="1"/>
    <col min="9693" max="9693" width="26.140625" style="46" customWidth="1"/>
    <col min="9694" max="9705" width="10.7109375" style="46" customWidth="1"/>
    <col min="9706" max="9713" width="0" style="46" hidden="1" customWidth="1"/>
    <col min="9714" max="9715" width="15.42578125" style="46" customWidth="1"/>
    <col min="9716" max="9716" width="18.7109375" style="46" customWidth="1"/>
    <col min="9717" max="9717" width="18.42578125" style="46" customWidth="1"/>
    <col min="9718" max="9719" width="15.42578125" style="46" customWidth="1"/>
    <col min="9720" max="9720" width="18.140625" style="46" customWidth="1"/>
    <col min="9721" max="9721" width="20.42578125" style="46" customWidth="1"/>
    <col min="9722" max="9722" width="18.140625" style="46" customWidth="1"/>
    <col min="9723" max="9723" width="15.42578125" style="46" customWidth="1"/>
    <col min="9724" max="9724" width="20" style="46" customWidth="1"/>
    <col min="9725" max="9725" width="18.140625" style="46" customWidth="1"/>
    <col min="9726" max="9726" width="15.42578125" style="46" customWidth="1"/>
    <col min="9727" max="9727" width="18.7109375" style="46" customWidth="1"/>
    <col min="9728" max="9728" width="15.42578125" style="46" customWidth="1"/>
    <col min="9729" max="9729" width="17.140625" style="46" customWidth="1"/>
    <col min="9730" max="9730" width="19.28515625" style="46" customWidth="1"/>
    <col min="9731" max="9731" width="17.5703125" style="46" customWidth="1"/>
    <col min="9732" max="9732" width="20.7109375" style="46" customWidth="1"/>
    <col min="9733" max="9733" width="21.42578125" style="46" customWidth="1"/>
    <col min="9734" max="9734" width="21" style="46" customWidth="1"/>
    <col min="9735" max="9735" width="16" style="46" customWidth="1"/>
    <col min="9736" max="9736" width="14.5703125" style="46" customWidth="1"/>
    <col min="9737" max="9737" width="74.5703125" style="46" customWidth="1"/>
    <col min="9738" max="9738" width="101.42578125" style="46" customWidth="1"/>
    <col min="9739" max="9933" width="11.42578125" style="46"/>
    <col min="9934" max="9935" width="21.28515625" style="46" customWidth="1"/>
    <col min="9936" max="9936" width="37.140625" style="46" customWidth="1"/>
    <col min="9937" max="9937" width="49.28515625" style="46" customWidth="1"/>
    <col min="9938" max="9938" width="18.5703125" style="46" customWidth="1"/>
    <col min="9939" max="9939" width="62.28515625" style="46" customWidth="1"/>
    <col min="9940" max="9940" width="21.7109375" style="46" customWidth="1"/>
    <col min="9941" max="9941" width="18.42578125" style="46" customWidth="1"/>
    <col min="9942" max="9942" width="63" style="46" customWidth="1"/>
    <col min="9943" max="9943" width="22.28515625" style="46" customWidth="1"/>
    <col min="9944" max="9944" width="21" style="46" customWidth="1"/>
    <col min="9945" max="9948" width="15.85546875" style="46" customWidth="1"/>
    <col min="9949" max="9949" width="26.140625" style="46" customWidth="1"/>
    <col min="9950" max="9961" width="10.7109375" style="46" customWidth="1"/>
    <col min="9962" max="9969" width="0" style="46" hidden="1" customWidth="1"/>
    <col min="9970" max="9971" width="15.42578125" style="46" customWidth="1"/>
    <col min="9972" max="9972" width="18.7109375" style="46" customWidth="1"/>
    <col min="9973" max="9973" width="18.42578125" style="46" customWidth="1"/>
    <col min="9974" max="9975" width="15.42578125" style="46" customWidth="1"/>
    <col min="9976" max="9976" width="18.140625" style="46" customWidth="1"/>
    <col min="9977" max="9977" width="20.42578125" style="46" customWidth="1"/>
    <col min="9978" max="9978" width="18.140625" style="46" customWidth="1"/>
    <col min="9979" max="9979" width="15.42578125" style="46" customWidth="1"/>
    <col min="9980" max="9980" width="20" style="46" customWidth="1"/>
    <col min="9981" max="9981" width="18.140625" style="46" customWidth="1"/>
    <col min="9982" max="9982" width="15.42578125" style="46" customWidth="1"/>
    <col min="9983" max="9983" width="18.7109375" style="46" customWidth="1"/>
    <col min="9984" max="9984" width="15.42578125" style="46" customWidth="1"/>
    <col min="9985" max="9985" width="17.140625" style="46" customWidth="1"/>
    <col min="9986" max="9986" width="19.28515625" style="46" customWidth="1"/>
    <col min="9987" max="9987" width="17.5703125" style="46" customWidth="1"/>
    <col min="9988" max="9988" width="20.7109375" style="46" customWidth="1"/>
    <col min="9989" max="9989" width="21.42578125" style="46" customWidth="1"/>
    <col min="9990" max="9990" width="21" style="46" customWidth="1"/>
    <col min="9991" max="9991" width="16" style="46" customWidth="1"/>
    <col min="9992" max="9992" width="14.5703125" style="46" customWidth="1"/>
    <col min="9993" max="9993" width="74.5703125" style="46" customWidth="1"/>
    <col min="9994" max="9994" width="101.42578125" style="46" customWidth="1"/>
    <col min="9995" max="10189" width="11.42578125" style="46"/>
    <col min="10190" max="10191" width="21.28515625" style="46" customWidth="1"/>
    <col min="10192" max="10192" width="37.140625" style="46" customWidth="1"/>
    <col min="10193" max="10193" width="49.28515625" style="46" customWidth="1"/>
    <col min="10194" max="10194" width="18.5703125" style="46" customWidth="1"/>
    <col min="10195" max="10195" width="62.28515625" style="46" customWidth="1"/>
    <col min="10196" max="10196" width="21.7109375" style="46" customWidth="1"/>
    <col min="10197" max="10197" width="18.42578125" style="46" customWidth="1"/>
    <col min="10198" max="10198" width="63" style="46" customWidth="1"/>
    <col min="10199" max="10199" width="22.28515625" style="46" customWidth="1"/>
    <col min="10200" max="10200" width="21" style="46" customWidth="1"/>
    <col min="10201" max="10204" width="15.85546875" style="46" customWidth="1"/>
    <col min="10205" max="10205" width="26.140625" style="46" customWidth="1"/>
    <col min="10206" max="10217" width="10.7109375" style="46" customWidth="1"/>
    <col min="10218" max="10225" width="0" style="46" hidden="1" customWidth="1"/>
    <col min="10226" max="10227" width="15.42578125" style="46" customWidth="1"/>
    <col min="10228" max="10228" width="18.7109375" style="46" customWidth="1"/>
    <col min="10229" max="10229" width="18.42578125" style="46" customWidth="1"/>
    <col min="10230" max="10231" width="15.42578125" style="46" customWidth="1"/>
    <col min="10232" max="10232" width="18.140625" style="46" customWidth="1"/>
    <col min="10233" max="10233" width="20.42578125" style="46" customWidth="1"/>
    <col min="10234" max="10234" width="18.140625" style="46" customWidth="1"/>
    <col min="10235" max="10235" width="15.42578125" style="46" customWidth="1"/>
    <col min="10236" max="10236" width="20" style="46" customWidth="1"/>
    <col min="10237" max="10237" width="18.140625" style="46" customWidth="1"/>
    <col min="10238" max="10238" width="15.42578125" style="46" customWidth="1"/>
    <col min="10239" max="10239" width="18.7109375" style="46" customWidth="1"/>
    <col min="10240" max="10240" width="15.42578125" style="46" customWidth="1"/>
    <col min="10241" max="10241" width="17.140625" style="46" customWidth="1"/>
    <col min="10242" max="10242" width="19.28515625" style="46" customWidth="1"/>
    <col min="10243" max="10243" width="17.5703125" style="46" customWidth="1"/>
    <col min="10244" max="10244" width="20.7109375" style="46" customWidth="1"/>
    <col min="10245" max="10245" width="21.42578125" style="46" customWidth="1"/>
    <col min="10246" max="10246" width="21" style="46" customWidth="1"/>
    <col min="10247" max="10247" width="16" style="46" customWidth="1"/>
    <col min="10248" max="10248" width="14.5703125" style="46" customWidth="1"/>
    <col min="10249" max="10249" width="74.5703125" style="46" customWidth="1"/>
    <col min="10250" max="10250" width="101.42578125" style="46" customWidth="1"/>
    <col min="10251" max="10445" width="11.42578125" style="46"/>
    <col min="10446" max="10447" width="21.28515625" style="46" customWidth="1"/>
    <col min="10448" max="10448" width="37.140625" style="46" customWidth="1"/>
    <col min="10449" max="10449" width="49.28515625" style="46" customWidth="1"/>
    <col min="10450" max="10450" width="18.5703125" style="46" customWidth="1"/>
    <col min="10451" max="10451" width="62.28515625" style="46" customWidth="1"/>
    <col min="10452" max="10452" width="21.7109375" style="46" customWidth="1"/>
    <col min="10453" max="10453" width="18.42578125" style="46" customWidth="1"/>
    <col min="10454" max="10454" width="63" style="46" customWidth="1"/>
    <col min="10455" max="10455" width="22.28515625" style="46" customWidth="1"/>
    <col min="10456" max="10456" width="21" style="46" customWidth="1"/>
    <col min="10457" max="10460" width="15.85546875" style="46" customWidth="1"/>
    <col min="10461" max="10461" width="26.140625" style="46" customWidth="1"/>
    <col min="10462" max="10473" width="10.7109375" style="46" customWidth="1"/>
    <col min="10474" max="10481" width="0" style="46" hidden="1" customWidth="1"/>
    <col min="10482" max="10483" width="15.42578125" style="46" customWidth="1"/>
    <col min="10484" max="10484" width="18.7109375" style="46" customWidth="1"/>
    <col min="10485" max="10485" width="18.42578125" style="46" customWidth="1"/>
    <col min="10486" max="10487" width="15.42578125" style="46" customWidth="1"/>
    <col min="10488" max="10488" width="18.140625" style="46" customWidth="1"/>
    <col min="10489" max="10489" width="20.42578125" style="46" customWidth="1"/>
    <col min="10490" max="10490" width="18.140625" style="46" customWidth="1"/>
    <col min="10491" max="10491" width="15.42578125" style="46" customWidth="1"/>
    <col min="10492" max="10492" width="20" style="46" customWidth="1"/>
    <col min="10493" max="10493" width="18.140625" style="46" customWidth="1"/>
    <col min="10494" max="10494" width="15.42578125" style="46" customWidth="1"/>
    <col min="10495" max="10495" width="18.7109375" style="46" customWidth="1"/>
    <col min="10496" max="10496" width="15.42578125" style="46" customWidth="1"/>
    <col min="10497" max="10497" width="17.140625" style="46" customWidth="1"/>
    <col min="10498" max="10498" width="19.28515625" style="46" customWidth="1"/>
    <col min="10499" max="10499" width="17.5703125" style="46" customWidth="1"/>
    <col min="10500" max="10500" width="20.7109375" style="46" customWidth="1"/>
    <col min="10501" max="10501" width="21.42578125" style="46" customWidth="1"/>
    <col min="10502" max="10502" width="21" style="46" customWidth="1"/>
    <col min="10503" max="10503" width="16" style="46" customWidth="1"/>
    <col min="10504" max="10504" width="14.5703125" style="46" customWidth="1"/>
    <col min="10505" max="10505" width="74.5703125" style="46" customWidth="1"/>
    <col min="10506" max="10506" width="101.42578125" style="46" customWidth="1"/>
    <col min="10507" max="10701" width="11.42578125" style="46"/>
    <col min="10702" max="10703" width="21.28515625" style="46" customWidth="1"/>
    <col min="10704" max="10704" width="37.140625" style="46" customWidth="1"/>
    <col min="10705" max="10705" width="49.28515625" style="46" customWidth="1"/>
    <col min="10706" max="10706" width="18.5703125" style="46" customWidth="1"/>
    <col min="10707" max="10707" width="62.28515625" style="46" customWidth="1"/>
    <col min="10708" max="10708" width="21.7109375" style="46" customWidth="1"/>
    <col min="10709" max="10709" width="18.42578125" style="46" customWidth="1"/>
    <col min="10710" max="10710" width="63" style="46" customWidth="1"/>
    <col min="10711" max="10711" width="22.28515625" style="46" customWidth="1"/>
    <col min="10712" max="10712" width="21" style="46" customWidth="1"/>
    <col min="10713" max="10716" width="15.85546875" style="46" customWidth="1"/>
    <col min="10717" max="10717" width="26.140625" style="46" customWidth="1"/>
    <col min="10718" max="10729" width="10.7109375" style="46" customWidth="1"/>
    <col min="10730" max="10737" width="0" style="46" hidden="1" customWidth="1"/>
    <col min="10738" max="10739" width="15.42578125" style="46" customWidth="1"/>
    <col min="10740" max="10740" width="18.7109375" style="46" customWidth="1"/>
    <col min="10741" max="10741" width="18.42578125" style="46" customWidth="1"/>
    <col min="10742" max="10743" width="15.42578125" style="46" customWidth="1"/>
    <col min="10744" max="10744" width="18.140625" style="46" customWidth="1"/>
    <col min="10745" max="10745" width="20.42578125" style="46" customWidth="1"/>
    <col min="10746" max="10746" width="18.140625" style="46" customWidth="1"/>
    <col min="10747" max="10747" width="15.42578125" style="46" customWidth="1"/>
    <col min="10748" max="10748" width="20" style="46" customWidth="1"/>
    <col min="10749" max="10749" width="18.140625" style="46" customWidth="1"/>
    <col min="10750" max="10750" width="15.42578125" style="46" customWidth="1"/>
    <col min="10751" max="10751" width="18.7109375" style="46" customWidth="1"/>
    <col min="10752" max="10752" width="15.42578125" style="46" customWidth="1"/>
    <col min="10753" max="10753" width="17.140625" style="46" customWidth="1"/>
    <col min="10754" max="10754" width="19.28515625" style="46" customWidth="1"/>
    <col min="10755" max="10755" width="17.5703125" style="46" customWidth="1"/>
    <col min="10756" max="10756" width="20.7109375" style="46" customWidth="1"/>
    <col min="10757" max="10757" width="21.42578125" style="46" customWidth="1"/>
    <col min="10758" max="10758" width="21" style="46" customWidth="1"/>
    <col min="10759" max="10759" width="16" style="46" customWidth="1"/>
    <col min="10760" max="10760" width="14.5703125" style="46" customWidth="1"/>
    <col min="10761" max="10761" width="74.5703125" style="46" customWidth="1"/>
    <col min="10762" max="10762" width="101.42578125" style="46" customWidth="1"/>
    <col min="10763" max="10957" width="11.42578125" style="46"/>
    <col min="10958" max="10959" width="21.28515625" style="46" customWidth="1"/>
    <col min="10960" max="10960" width="37.140625" style="46" customWidth="1"/>
    <col min="10961" max="10961" width="49.28515625" style="46" customWidth="1"/>
    <col min="10962" max="10962" width="18.5703125" style="46" customWidth="1"/>
    <col min="10963" max="10963" width="62.28515625" style="46" customWidth="1"/>
    <col min="10964" max="10964" width="21.7109375" style="46" customWidth="1"/>
    <col min="10965" max="10965" width="18.42578125" style="46" customWidth="1"/>
    <col min="10966" max="10966" width="63" style="46" customWidth="1"/>
    <col min="10967" max="10967" width="22.28515625" style="46" customWidth="1"/>
    <col min="10968" max="10968" width="21" style="46" customWidth="1"/>
    <col min="10969" max="10972" width="15.85546875" style="46" customWidth="1"/>
    <col min="10973" max="10973" width="26.140625" style="46" customWidth="1"/>
    <col min="10974" max="10985" width="10.7109375" style="46" customWidth="1"/>
    <col min="10986" max="10993" width="0" style="46" hidden="1" customWidth="1"/>
    <col min="10994" max="10995" width="15.42578125" style="46" customWidth="1"/>
    <col min="10996" max="10996" width="18.7109375" style="46" customWidth="1"/>
    <col min="10997" max="10997" width="18.42578125" style="46" customWidth="1"/>
    <col min="10998" max="10999" width="15.42578125" style="46" customWidth="1"/>
    <col min="11000" max="11000" width="18.140625" style="46" customWidth="1"/>
    <col min="11001" max="11001" width="20.42578125" style="46" customWidth="1"/>
    <col min="11002" max="11002" width="18.140625" style="46" customWidth="1"/>
    <col min="11003" max="11003" width="15.42578125" style="46" customWidth="1"/>
    <col min="11004" max="11004" width="20" style="46" customWidth="1"/>
    <col min="11005" max="11005" width="18.140625" style="46" customWidth="1"/>
    <col min="11006" max="11006" width="15.42578125" style="46" customWidth="1"/>
    <col min="11007" max="11007" width="18.7109375" style="46" customWidth="1"/>
    <col min="11008" max="11008" width="15.42578125" style="46" customWidth="1"/>
    <col min="11009" max="11009" width="17.140625" style="46" customWidth="1"/>
    <col min="11010" max="11010" width="19.28515625" style="46" customWidth="1"/>
    <col min="11011" max="11011" width="17.5703125" style="46" customWidth="1"/>
    <col min="11012" max="11012" width="20.7109375" style="46" customWidth="1"/>
    <col min="11013" max="11013" width="21.42578125" style="46" customWidth="1"/>
    <col min="11014" max="11014" width="21" style="46" customWidth="1"/>
    <col min="11015" max="11015" width="16" style="46" customWidth="1"/>
    <col min="11016" max="11016" width="14.5703125" style="46" customWidth="1"/>
    <col min="11017" max="11017" width="74.5703125" style="46" customWidth="1"/>
    <col min="11018" max="11018" width="101.42578125" style="46" customWidth="1"/>
    <col min="11019" max="11213" width="11.42578125" style="46"/>
    <col min="11214" max="11215" width="21.28515625" style="46" customWidth="1"/>
    <col min="11216" max="11216" width="37.140625" style="46" customWidth="1"/>
    <col min="11217" max="11217" width="49.28515625" style="46" customWidth="1"/>
    <col min="11218" max="11218" width="18.5703125" style="46" customWidth="1"/>
    <col min="11219" max="11219" width="62.28515625" style="46" customWidth="1"/>
    <col min="11220" max="11220" width="21.7109375" style="46" customWidth="1"/>
    <col min="11221" max="11221" width="18.42578125" style="46" customWidth="1"/>
    <col min="11222" max="11222" width="63" style="46" customWidth="1"/>
    <col min="11223" max="11223" width="22.28515625" style="46" customWidth="1"/>
    <col min="11224" max="11224" width="21" style="46" customWidth="1"/>
    <col min="11225" max="11228" width="15.85546875" style="46" customWidth="1"/>
    <col min="11229" max="11229" width="26.140625" style="46" customWidth="1"/>
    <col min="11230" max="11241" width="10.7109375" style="46" customWidth="1"/>
    <col min="11242" max="11249" width="0" style="46" hidden="1" customWidth="1"/>
    <col min="11250" max="11251" width="15.42578125" style="46" customWidth="1"/>
    <col min="11252" max="11252" width="18.7109375" style="46" customWidth="1"/>
    <col min="11253" max="11253" width="18.42578125" style="46" customWidth="1"/>
    <col min="11254" max="11255" width="15.42578125" style="46" customWidth="1"/>
    <col min="11256" max="11256" width="18.140625" style="46" customWidth="1"/>
    <col min="11257" max="11257" width="20.42578125" style="46" customWidth="1"/>
    <col min="11258" max="11258" width="18.140625" style="46" customWidth="1"/>
    <col min="11259" max="11259" width="15.42578125" style="46" customWidth="1"/>
    <col min="11260" max="11260" width="20" style="46" customWidth="1"/>
    <col min="11261" max="11261" width="18.140625" style="46" customWidth="1"/>
    <col min="11262" max="11262" width="15.42578125" style="46" customWidth="1"/>
    <col min="11263" max="11263" width="18.7109375" style="46" customWidth="1"/>
    <col min="11264" max="11264" width="15.42578125" style="46" customWidth="1"/>
    <col min="11265" max="11265" width="17.140625" style="46" customWidth="1"/>
    <col min="11266" max="11266" width="19.28515625" style="46" customWidth="1"/>
    <col min="11267" max="11267" width="17.5703125" style="46" customWidth="1"/>
    <col min="11268" max="11268" width="20.7109375" style="46" customWidth="1"/>
    <col min="11269" max="11269" width="21.42578125" style="46" customWidth="1"/>
    <col min="11270" max="11270" width="21" style="46" customWidth="1"/>
    <col min="11271" max="11271" width="16" style="46" customWidth="1"/>
    <col min="11272" max="11272" width="14.5703125" style="46" customWidth="1"/>
    <col min="11273" max="11273" width="74.5703125" style="46" customWidth="1"/>
    <col min="11274" max="11274" width="101.42578125" style="46" customWidth="1"/>
    <col min="11275" max="11469" width="11.42578125" style="46"/>
    <col min="11470" max="11471" width="21.28515625" style="46" customWidth="1"/>
    <col min="11472" max="11472" width="37.140625" style="46" customWidth="1"/>
    <col min="11473" max="11473" width="49.28515625" style="46" customWidth="1"/>
    <col min="11474" max="11474" width="18.5703125" style="46" customWidth="1"/>
    <col min="11475" max="11475" width="62.28515625" style="46" customWidth="1"/>
    <col min="11476" max="11476" width="21.7109375" style="46" customWidth="1"/>
    <col min="11477" max="11477" width="18.42578125" style="46" customWidth="1"/>
    <col min="11478" max="11478" width="63" style="46" customWidth="1"/>
    <col min="11479" max="11479" width="22.28515625" style="46" customWidth="1"/>
    <col min="11480" max="11480" width="21" style="46" customWidth="1"/>
    <col min="11481" max="11484" width="15.85546875" style="46" customWidth="1"/>
    <col min="11485" max="11485" width="26.140625" style="46" customWidth="1"/>
    <col min="11486" max="11497" width="10.7109375" style="46" customWidth="1"/>
    <col min="11498" max="11505" width="0" style="46" hidden="1" customWidth="1"/>
    <col min="11506" max="11507" width="15.42578125" style="46" customWidth="1"/>
    <col min="11508" max="11508" width="18.7109375" style="46" customWidth="1"/>
    <col min="11509" max="11509" width="18.42578125" style="46" customWidth="1"/>
    <col min="11510" max="11511" width="15.42578125" style="46" customWidth="1"/>
    <col min="11512" max="11512" width="18.140625" style="46" customWidth="1"/>
    <col min="11513" max="11513" width="20.42578125" style="46" customWidth="1"/>
    <col min="11514" max="11514" width="18.140625" style="46" customWidth="1"/>
    <col min="11515" max="11515" width="15.42578125" style="46" customWidth="1"/>
    <col min="11516" max="11516" width="20" style="46" customWidth="1"/>
    <col min="11517" max="11517" width="18.140625" style="46" customWidth="1"/>
    <col min="11518" max="11518" width="15.42578125" style="46" customWidth="1"/>
    <col min="11519" max="11519" width="18.7109375" style="46" customWidth="1"/>
    <col min="11520" max="11520" width="15.42578125" style="46" customWidth="1"/>
    <col min="11521" max="11521" width="17.140625" style="46" customWidth="1"/>
    <col min="11522" max="11522" width="19.28515625" style="46" customWidth="1"/>
    <col min="11523" max="11523" width="17.5703125" style="46" customWidth="1"/>
    <col min="11524" max="11524" width="20.7109375" style="46" customWidth="1"/>
    <col min="11525" max="11525" width="21.42578125" style="46" customWidth="1"/>
    <col min="11526" max="11526" width="21" style="46" customWidth="1"/>
    <col min="11527" max="11527" width="16" style="46" customWidth="1"/>
    <col min="11528" max="11528" width="14.5703125" style="46" customWidth="1"/>
    <col min="11529" max="11529" width="74.5703125" style="46" customWidth="1"/>
    <col min="11530" max="11530" width="101.42578125" style="46" customWidth="1"/>
    <col min="11531" max="11725" width="11.42578125" style="46"/>
    <col min="11726" max="11727" width="21.28515625" style="46" customWidth="1"/>
    <col min="11728" max="11728" width="37.140625" style="46" customWidth="1"/>
    <col min="11729" max="11729" width="49.28515625" style="46" customWidth="1"/>
    <col min="11730" max="11730" width="18.5703125" style="46" customWidth="1"/>
    <col min="11731" max="11731" width="62.28515625" style="46" customWidth="1"/>
    <col min="11732" max="11732" width="21.7109375" style="46" customWidth="1"/>
    <col min="11733" max="11733" width="18.42578125" style="46" customWidth="1"/>
    <col min="11734" max="11734" width="63" style="46" customWidth="1"/>
    <col min="11735" max="11735" width="22.28515625" style="46" customWidth="1"/>
    <col min="11736" max="11736" width="21" style="46" customWidth="1"/>
    <col min="11737" max="11740" width="15.85546875" style="46" customWidth="1"/>
    <col min="11741" max="11741" width="26.140625" style="46" customWidth="1"/>
    <col min="11742" max="11753" width="10.7109375" style="46" customWidth="1"/>
    <col min="11754" max="11761" width="0" style="46" hidden="1" customWidth="1"/>
    <col min="11762" max="11763" width="15.42578125" style="46" customWidth="1"/>
    <col min="11764" max="11764" width="18.7109375" style="46" customWidth="1"/>
    <col min="11765" max="11765" width="18.42578125" style="46" customWidth="1"/>
    <col min="11766" max="11767" width="15.42578125" style="46" customWidth="1"/>
    <col min="11768" max="11768" width="18.140625" style="46" customWidth="1"/>
    <col min="11769" max="11769" width="20.42578125" style="46" customWidth="1"/>
    <col min="11770" max="11770" width="18.140625" style="46" customWidth="1"/>
    <col min="11771" max="11771" width="15.42578125" style="46" customWidth="1"/>
    <col min="11772" max="11772" width="20" style="46" customWidth="1"/>
    <col min="11773" max="11773" width="18.140625" style="46" customWidth="1"/>
    <col min="11774" max="11774" width="15.42578125" style="46" customWidth="1"/>
    <col min="11775" max="11775" width="18.7109375" style="46" customWidth="1"/>
    <col min="11776" max="11776" width="15.42578125" style="46" customWidth="1"/>
    <col min="11777" max="11777" width="17.140625" style="46" customWidth="1"/>
    <col min="11778" max="11778" width="19.28515625" style="46" customWidth="1"/>
    <col min="11779" max="11779" width="17.5703125" style="46" customWidth="1"/>
    <col min="11780" max="11780" width="20.7109375" style="46" customWidth="1"/>
    <col min="11781" max="11781" width="21.42578125" style="46" customWidth="1"/>
    <col min="11782" max="11782" width="21" style="46" customWidth="1"/>
    <col min="11783" max="11783" width="16" style="46" customWidth="1"/>
    <col min="11784" max="11784" width="14.5703125" style="46" customWidth="1"/>
    <col min="11785" max="11785" width="74.5703125" style="46" customWidth="1"/>
    <col min="11786" max="11786" width="101.42578125" style="46" customWidth="1"/>
    <col min="11787" max="11981" width="11.42578125" style="46"/>
    <col min="11982" max="11983" width="21.28515625" style="46" customWidth="1"/>
    <col min="11984" max="11984" width="37.140625" style="46" customWidth="1"/>
    <col min="11985" max="11985" width="49.28515625" style="46" customWidth="1"/>
    <col min="11986" max="11986" width="18.5703125" style="46" customWidth="1"/>
    <col min="11987" max="11987" width="62.28515625" style="46" customWidth="1"/>
    <col min="11988" max="11988" width="21.7109375" style="46" customWidth="1"/>
    <col min="11989" max="11989" width="18.42578125" style="46" customWidth="1"/>
    <col min="11990" max="11990" width="63" style="46" customWidth="1"/>
    <col min="11991" max="11991" width="22.28515625" style="46" customWidth="1"/>
    <col min="11992" max="11992" width="21" style="46" customWidth="1"/>
    <col min="11993" max="11996" width="15.85546875" style="46" customWidth="1"/>
    <col min="11997" max="11997" width="26.140625" style="46" customWidth="1"/>
    <col min="11998" max="12009" width="10.7109375" style="46" customWidth="1"/>
    <col min="12010" max="12017" width="0" style="46" hidden="1" customWidth="1"/>
    <col min="12018" max="12019" width="15.42578125" style="46" customWidth="1"/>
    <col min="12020" max="12020" width="18.7109375" style="46" customWidth="1"/>
    <col min="12021" max="12021" width="18.42578125" style="46" customWidth="1"/>
    <col min="12022" max="12023" width="15.42578125" style="46" customWidth="1"/>
    <col min="12024" max="12024" width="18.140625" style="46" customWidth="1"/>
    <col min="12025" max="12025" width="20.42578125" style="46" customWidth="1"/>
    <col min="12026" max="12026" width="18.140625" style="46" customWidth="1"/>
    <col min="12027" max="12027" width="15.42578125" style="46" customWidth="1"/>
    <col min="12028" max="12028" width="20" style="46" customWidth="1"/>
    <col min="12029" max="12029" width="18.140625" style="46" customWidth="1"/>
    <col min="12030" max="12030" width="15.42578125" style="46" customWidth="1"/>
    <col min="12031" max="12031" width="18.7109375" style="46" customWidth="1"/>
    <col min="12032" max="12032" width="15.42578125" style="46" customWidth="1"/>
    <col min="12033" max="12033" width="17.140625" style="46" customWidth="1"/>
    <col min="12034" max="12034" width="19.28515625" style="46" customWidth="1"/>
    <col min="12035" max="12035" width="17.5703125" style="46" customWidth="1"/>
    <col min="12036" max="12036" width="20.7109375" style="46" customWidth="1"/>
    <col min="12037" max="12037" width="21.42578125" style="46" customWidth="1"/>
    <col min="12038" max="12038" width="21" style="46" customWidth="1"/>
    <col min="12039" max="12039" width="16" style="46" customWidth="1"/>
    <col min="12040" max="12040" width="14.5703125" style="46" customWidth="1"/>
    <col min="12041" max="12041" width="74.5703125" style="46" customWidth="1"/>
    <col min="12042" max="12042" width="101.42578125" style="46" customWidth="1"/>
    <col min="12043" max="12237" width="11.42578125" style="46"/>
    <col min="12238" max="12239" width="21.28515625" style="46" customWidth="1"/>
    <col min="12240" max="12240" width="37.140625" style="46" customWidth="1"/>
    <col min="12241" max="12241" width="49.28515625" style="46" customWidth="1"/>
    <col min="12242" max="12242" width="18.5703125" style="46" customWidth="1"/>
    <col min="12243" max="12243" width="62.28515625" style="46" customWidth="1"/>
    <col min="12244" max="12244" width="21.7109375" style="46" customWidth="1"/>
    <col min="12245" max="12245" width="18.42578125" style="46" customWidth="1"/>
    <col min="12246" max="12246" width="63" style="46" customWidth="1"/>
    <col min="12247" max="12247" width="22.28515625" style="46" customWidth="1"/>
    <col min="12248" max="12248" width="21" style="46" customWidth="1"/>
    <col min="12249" max="12252" width="15.85546875" style="46" customWidth="1"/>
    <col min="12253" max="12253" width="26.140625" style="46" customWidth="1"/>
    <col min="12254" max="12265" width="10.7109375" style="46" customWidth="1"/>
    <col min="12266" max="12273" width="0" style="46" hidden="1" customWidth="1"/>
    <col min="12274" max="12275" width="15.42578125" style="46" customWidth="1"/>
    <col min="12276" max="12276" width="18.7109375" style="46" customWidth="1"/>
    <col min="12277" max="12277" width="18.42578125" style="46" customWidth="1"/>
    <col min="12278" max="12279" width="15.42578125" style="46" customWidth="1"/>
    <col min="12280" max="12280" width="18.140625" style="46" customWidth="1"/>
    <col min="12281" max="12281" width="20.42578125" style="46" customWidth="1"/>
    <col min="12282" max="12282" width="18.140625" style="46" customWidth="1"/>
    <col min="12283" max="12283" width="15.42578125" style="46" customWidth="1"/>
    <col min="12284" max="12284" width="20" style="46" customWidth="1"/>
    <col min="12285" max="12285" width="18.140625" style="46" customWidth="1"/>
    <col min="12286" max="12286" width="15.42578125" style="46" customWidth="1"/>
    <col min="12287" max="12287" width="18.7109375" style="46" customWidth="1"/>
    <col min="12288" max="12288" width="15.42578125" style="46" customWidth="1"/>
    <col min="12289" max="12289" width="17.140625" style="46" customWidth="1"/>
    <col min="12290" max="12290" width="19.28515625" style="46" customWidth="1"/>
    <col min="12291" max="12291" width="17.5703125" style="46" customWidth="1"/>
    <col min="12292" max="12292" width="20.7109375" style="46" customWidth="1"/>
    <col min="12293" max="12293" width="21.42578125" style="46" customWidth="1"/>
    <col min="12294" max="12294" width="21" style="46" customWidth="1"/>
    <col min="12295" max="12295" width="16" style="46" customWidth="1"/>
    <col min="12296" max="12296" width="14.5703125" style="46" customWidth="1"/>
    <col min="12297" max="12297" width="74.5703125" style="46" customWidth="1"/>
    <col min="12298" max="12298" width="101.42578125" style="46" customWidth="1"/>
    <col min="12299" max="12493" width="11.42578125" style="46"/>
    <col min="12494" max="12495" width="21.28515625" style="46" customWidth="1"/>
    <col min="12496" max="12496" width="37.140625" style="46" customWidth="1"/>
    <col min="12497" max="12497" width="49.28515625" style="46" customWidth="1"/>
    <col min="12498" max="12498" width="18.5703125" style="46" customWidth="1"/>
    <col min="12499" max="12499" width="62.28515625" style="46" customWidth="1"/>
    <col min="12500" max="12500" width="21.7109375" style="46" customWidth="1"/>
    <col min="12501" max="12501" width="18.42578125" style="46" customWidth="1"/>
    <col min="12502" max="12502" width="63" style="46" customWidth="1"/>
    <col min="12503" max="12503" width="22.28515625" style="46" customWidth="1"/>
    <col min="12504" max="12504" width="21" style="46" customWidth="1"/>
    <col min="12505" max="12508" width="15.85546875" style="46" customWidth="1"/>
    <col min="12509" max="12509" width="26.140625" style="46" customWidth="1"/>
    <col min="12510" max="12521" width="10.7109375" style="46" customWidth="1"/>
    <col min="12522" max="12529" width="0" style="46" hidden="1" customWidth="1"/>
    <col min="12530" max="12531" width="15.42578125" style="46" customWidth="1"/>
    <col min="12532" max="12532" width="18.7109375" style="46" customWidth="1"/>
    <col min="12533" max="12533" width="18.42578125" style="46" customWidth="1"/>
    <col min="12534" max="12535" width="15.42578125" style="46" customWidth="1"/>
    <col min="12536" max="12536" width="18.140625" style="46" customWidth="1"/>
    <col min="12537" max="12537" width="20.42578125" style="46" customWidth="1"/>
    <col min="12538" max="12538" width="18.140625" style="46" customWidth="1"/>
    <col min="12539" max="12539" width="15.42578125" style="46" customWidth="1"/>
    <col min="12540" max="12540" width="20" style="46" customWidth="1"/>
    <col min="12541" max="12541" width="18.140625" style="46" customWidth="1"/>
    <col min="12542" max="12542" width="15.42578125" style="46" customWidth="1"/>
    <col min="12543" max="12543" width="18.7109375" style="46" customWidth="1"/>
    <col min="12544" max="12544" width="15.42578125" style="46" customWidth="1"/>
    <col min="12545" max="12545" width="17.140625" style="46" customWidth="1"/>
    <col min="12546" max="12546" width="19.28515625" style="46" customWidth="1"/>
    <col min="12547" max="12547" width="17.5703125" style="46" customWidth="1"/>
    <col min="12548" max="12548" width="20.7109375" style="46" customWidth="1"/>
    <col min="12549" max="12549" width="21.42578125" style="46" customWidth="1"/>
    <col min="12550" max="12550" width="21" style="46" customWidth="1"/>
    <col min="12551" max="12551" width="16" style="46" customWidth="1"/>
    <col min="12552" max="12552" width="14.5703125" style="46" customWidth="1"/>
    <col min="12553" max="12553" width="74.5703125" style="46" customWidth="1"/>
    <col min="12554" max="12554" width="101.42578125" style="46" customWidth="1"/>
    <col min="12555" max="12749" width="11.42578125" style="46"/>
    <col min="12750" max="12751" width="21.28515625" style="46" customWidth="1"/>
    <col min="12752" max="12752" width="37.140625" style="46" customWidth="1"/>
    <col min="12753" max="12753" width="49.28515625" style="46" customWidth="1"/>
    <col min="12754" max="12754" width="18.5703125" style="46" customWidth="1"/>
    <col min="12755" max="12755" width="62.28515625" style="46" customWidth="1"/>
    <col min="12756" max="12756" width="21.7109375" style="46" customWidth="1"/>
    <col min="12757" max="12757" width="18.42578125" style="46" customWidth="1"/>
    <col min="12758" max="12758" width="63" style="46" customWidth="1"/>
    <col min="12759" max="12759" width="22.28515625" style="46" customWidth="1"/>
    <col min="12760" max="12760" width="21" style="46" customWidth="1"/>
    <col min="12761" max="12764" width="15.85546875" style="46" customWidth="1"/>
    <col min="12765" max="12765" width="26.140625" style="46" customWidth="1"/>
    <col min="12766" max="12777" width="10.7109375" style="46" customWidth="1"/>
    <col min="12778" max="12785" width="0" style="46" hidden="1" customWidth="1"/>
    <col min="12786" max="12787" width="15.42578125" style="46" customWidth="1"/>
    <col min="12788" max="12788" width="18.7109375" style="46" customWidth="1"/>
    <col min="12789" max="12789" width="18.42578125" style="46" customWidth="1"/>
    <col min="12790" max="12791" width="15.42578125" style="46" customWidth="1"/>
    <col min="12792" max="12792" width="18.140625" style="46" customWidth="1"/>
    <col min="12793" max="12793" width="20.42578125" style="46" customWidth="1"/>
    <col min="12794" max="12794" width="18.140625" style="46" customWidth="1"/>
    <col min="12795" max="12795" width="15.42578125" style="46" customWidth="1"/>
    <col min="12796" max="12796" width="20" style="46" customWidth="1"/>
    <col min="12797" max="12797" width="18.140625" style="46" customWidth="1"/>
    <col min="12798" max="12798" width="15.42578125" style="46" customWidth="1"/>
    <col min="12799" max="12799" width="18.7109375" style="46" customWidth="1"/>
    <col min="12800" max="12800" width="15.42578125" style="46" customWidth="1"/>
    <col min="12801" max="12801" width="17.140625" style="46" customWidth="1"/>
    <col min="12802" max="12802" width="19.28515625" style="46" customWidth="1"/>
    <col min="12803" max="12803" width="17.5703125" style="46" customWidth="1"/>
    <col min="12804" max="12804" width="20.7109375" style="46" customWidth="1"/>
    <col min="12805" max="12805" width="21.42578125" style="46" customWidth="1"/>
    <col min="12806" max="12806" width="21" style="46" customWidth="1"/>
    <col min="12807" max="12807" width="16" style="46" customWidth="1"/>
    <col min="12808" max="12808" width="14.5703125" style="46" customWidth="1"/>
    <col min="12809" max="12809" width="74.5703125" style="46" customWidth="1"/>
    <col min="12810" max="12810" width="101.42578125" style="46" customWidth="1"/>
    <col min="12811" max="13005" width="11.42578125" style="46"/>
    <col min="13006" max="13007" width="21.28515625" style="46" customWidth="1"/>
    <col min="13008" max="13008" width="37.140625" style="46" customWidth="1"/>
    <col min="13009" max="13009" width="49.28515625" style="46" customWidth="1"/>
    <col min="13010" max="13010" width="18.5703125" style="46" customWidth="1"/>
    <col min="13011" max="13011" width="62.28515625" style="46" customWidth="1"/>
    <col min="13012" max="13012" width="21.7109375" style="46" customWidth="1"/>
    <col min="13013" max="13013" width="18.42578125" style="46" customWidth="1"/>
    <col min="13014" max="13014" width="63" style="46" customWidth="1"/>
    <col min="13015" max="13015" width="22.28515625" style="46" customWidth="1"/>
    <col min="13016" max="13016" width="21" style="46" customWidth="1"/>
    <col min="13017" max="13020" width="15.85546875" style="46" customWidth="1"/>
    <col min="13021" max="13021" width="26.140625" style="46" customWidth="1"/>
    <col min="13022" max="13033" width="10.7109375" style="46" customWidth="1"/>
    <col min="13034" max="13041" width="0" style="46" hidden="1" customWidth="1"/>
    <col min="13042" max="13043" width="15.42578125" style="46" customWidth="1"/>
    <col min="13044" max="13044" width="18.7109375" style="46" customWidth="1"/>
    <col min="13045" max="13045" width="18.42578125" style="46" customWidth="1"/>
    <col min="13046" max="13047" width="15.42578125" style="46" customWidth="1"/>
    <col min="13048" max="13048" width="18.140625" style="46" customWidth="1"/>
    <col min="13049" max="13049" width="20.42578125" style="46" customWidth="1"/>
    <col min="13050" max="13050" width="18.140625" style="46" customWidth="1"/>
    <col min="13051" max="13051" width="15.42578125" style="46" customWidth="1"/>
    <col min="13052" max="13052" width="20" style="46" customWidth="1"/>
    <col min="13053" max="13053" width="18.140625" style="46" customWidth="1"/>
    <col min="13054" max="13054" width="15.42578125" style="46" customWidth="1"/>
    <col min="13055" max="13055" width="18.7109375" style="46" customWidth="1"/>
    <col min="13056" max="13056" width="15.42578125" style="46" customWidth="1"/>
    <col min="13057" max="13057" width="17.140625" style="46" customWidth="1"/>
    <col min="13058" max="13058" width="19.28515625" style="46" customWidth="1"/>
    <col min="13059" max="13059" width="17.5703125" style="46" customWidth="1"/>
    <col min="13060" max="13060" width="20.7109375" style="46" customWidth="1"/>
    <col min="13061" max="13061" width="21.42578125" style="46" customWidth="1"/>
    <col min="13062" max="13062" width="21" style="46" customWidth="1"/>
    <col min="13063" max="13063" width="16" style="46" customWidth="1"/>
    <col min="13064" max="13064" width="14.5703125" style="46" customWidth="1"/>
    <col min="13065" max="13065" width="74.5703125" style="46" customWidth="1"/>
    <col min="13066" max="13066" width="101.42578125" style="46" customWidth="1"/>
    <col min="13067" max="13261" width="11.42578125" style="46"/>
    <col min="13262" max="13263" width="21.28515625" style="46" customWidth="1"/>
    <col min="13264" max="13264" width="37.140625" style="46" customWidth="1"/>
    <col min="13265" max="13265" width="49.28515625" style="46" customWidth="1"/>
    <col min="13266" max="13266" width="18.5703125" style="46" customWidth="1"/>
    <col min="13267" max="13267" width="62.28515625" style="46" customWidth="1"/>
    <col min="13268" max="13268" width="21.7109375" style="46" customWidth="1"/>
    <col min="13269" max="13269" width="18.42578125" style="46" customWidth="1"/>
    <col min="13270" max="13270" width="63" style="46" customWidth="1"/>
    <col min="13271" max="13271" width="22.28515625" style="46" customWidth="1"/>
    <col min="13272" max="13272" width="21" style="46" customWidth="1"/>
    <col min="13273" max="13276" width="15.85546875" style="46" customWidth="1"/>
    <col min="13277" max="13277" width="26.140625" style="46" customWidth="1"/>
    <col min="13278" max="13289" width="10.7109375" style="46" customWidth="1"/>
    <col min="13290" max="13297" width="0" style="46" hidden="1" customWidth="1"/>
    <col min="13298" max="13299" width="15.42578125" style="46" customWidth="1"/>
    <col min="13300" max="13300" width="18.7109375" style="46" customWidth="1"/>
    <col min="13301" max="13301" width="18.42578125" style="46" customWidth="1"/>
    <col min="13302" max="13303" width="15.42578125" style="46" customWidth="1"/>
    <col min="13304" max="13304" width="18.140625" style="46" customWidth="1"/>
    <col min="13305" max="13305" width="20.42578125" style="46" customWidth="1"/>
    <col min="13306" max="13306" width="18.140625" style="46" customWidth="1"/>
    <col min="13307" max="13307" width="15.42578125" style="46" customWidth="1"/>
    <col min="13308" max="13308" width="20" style="46" customWidth="1"/>
    <col min="13309" max="13309" width="18.140625" style="46" customWidth="1"/>
    <col min="13310" max="13310" width="15.42578125" style="46" customWidth="1"/>
    <col min="13311" max="13311" width="18.7109375" style="46" customWidth="1"/>
    <col min="13312" max="13312" width="15.42578125" style="46" customWidth="1"/>
    <col min="13313" max="13313" width="17.140625" style="46" customWidth="1"/>
    <col min="13314" max="13314" width="19.28515625" style="46" customWidth="1"/>
    <col min="13315" max="13315" width="17.5703125" style="46" customWidth="1"/>
    <col min="13316" max="13316" width="20.7109375" style="46" customWidth="1"/>
    <col min="13317" max="13317" width="21.42578125" style="46" customWidth="1"/>
    <col min="13318" max="13318" width="21" style="46" customWidth="1"/>
    <col min="13319" max="13319" width="16" style="46" customWidth="1"/>
    <col min="13320" max="13320" width="14.5703125" style="46" customWidth="1"/>
    <col min="13321" max="13321" width="74.5703125" style="46" customWidth="1"/>
    <col min="13322" max="13322" width="101.42578125" style="46" customWidth="1"/>
    <col min="13323" max="13517" width="11.42578125" style="46"/>
    <col min="13518" max="13519" width="21.28515625" style="46" customWidth="1"/>
    <col min="13520" max="13520" width="37.140625" style="46" customWidth="1"/>
    <col min="13521" max="13521" width="49.28515625" style="46" customWidth="1"/>
    <col min="13522" max="13522" width="18.5703125" style="46" customWidth="1"/>
    <col min="13523" max="13523" width="62.28515625" style="46" customWidth="1"/>
    <col min="13524" max="13524" width="21.7109375" style="46" customWidth="1"/>
    <col min="13525" max="13525" width="18.42578125" style="46" customWidth="1"/>
    <col min="13526" max="13526" width="63" style="46" customWidth="1"/>
    <col min="13527" max="13527" width="22.28515625" style="46" customWidth="1"/>
    <col min="13528" max="13528" width="21" style="46" customWidth="1"/>
    <col min="13529" max="13532" width="15.85546875" style="46" customWidth="1"/>
    <col min="13533" max="13533" width="26.140625" style="46" customWidth="1"/>
    <col min="13534" max="13545" width="10.7109375" style="46" customWidth="1"/>
    <col min="13546" max="13553" width="0" style="46" hidden="1" customWidth="1"/>
    <col min="13554" max="13555" width="15.42578125" style="46" customWidth="1"/>
    <col min="13556" max="13556" width="18.7109375" style="46" customWidth="1"/>
    <col min="13557" max="13557" width="18.42578125" style="46" customWidth="1"/>
    <col min="13558" max="13559" width="15.42578125" style="46" customWidth="1"/>
    <col min="13560" max="13560" width="18.140625" style="46" customWidth="1"/>
    <col min="13561" max="13561" width="20.42578125" style="46" customWidth="1"/>
    <col min="13562" max="13562" width="18.140625" style="46" customWidth="1"/>
    <col min="13563" max="13563" width="15.42578125" style="46" customWidth="1"/>
    <col min="13564" max="13564" width="20" style="46" customWidth="1"/>
    <col min="13565" max="13565" width="18.140625" style="46" customWidth="1"/>
    <col min="13566" max="13566" width="15.42578125" style="46" customWidth="1"/>
    <col min="13567" max="13567" width="18.7109375" style="46" customWidth="1"/>
    <col min="13568" max="13568" width="15.42578125" style="46" customWidth="1"/>
    <col min="13569" max="13569" width="17.140625" style="46" customWidth="1"/>
    <col min="13570" max="13570" width="19.28515625" style="46" customWidth="1"/>
    <col min="13571" max="13571" width="17.5703125" style="46" customWidth="1"/>
    <col min="13572" max="13572" width="20.7109375" style="46" customWidth="1"/>
    <col min="13573" max="13573" width="21.42578125" style="46" customWidth="1"/>
    <col min="13574" max="13574" width="21" style="46" customWidth="1"/>
    <col min="13575" max="13575" width="16" style="46" customWidth="1"/>
    <col min="13576" max="13576" width="14.5703125" style="46" customWidth="1"/>
    <col min="13577" max="13577" width="74.5703125" style="46" customWidth="1"/>
    <col min="13578" max="13578" width="101.42578125" style="46" customWidth="1"/>
    <col min="13579" max="13773" width="11.42578125" style="46"/>
    <col min="13774" max="13775" width="21.28515625" style="46" customWidth="1"/>
    <col min="13776" max="13776" width="37.140625" style="46" customWidth="1"/>
    <col min="13777" max="13777" width="49.28515625" style="46" customWidth="1"/>
    <col min="13778" max="13778" width="18.5703125" style="46" customWidth="1"/>
    <col min="13779" max="13779" width="62.28515625" style="46" customWidth="1"/>
    <col min="13780" max="13780" width="21.7109375" style="46" customWidth="1"/>
    <col min="13781" max="13781" width="18.42578125" style="46" customWidth="1"/>
    <col min="13782" max="13782" width="63" style="46" customWidth="1"/>
    <col min="13783" max="13783" width="22.28515625" style="46" customWidth="1"/>
    <col min="13784" max="13784" width="21" style="46" customWidth="1"/>
    <col min="13785" max="13788" width="15.85546875" style="46" customWidth="1"/>
    <col min="13789" max="13789" width="26.140625" style="46" customWidth="1"/>
    <col min="13790" max="13801" width="10.7109375" style="46" customWidth="1"/>
    <col min="13802" max="13809" width="0" style="46" hidden="1" customWidth="1"/>
    <col min="13810" max="13811" width="15.42578125" style="46" customWidth="1"/>
    <col min="13812" max="13812" width="18.7109375" style="46" customWidth="1"/>
    <col min="13813" max="13813" width="18.42578125" style="46" customWidth="1"/>
    <col min="13814" max="13815" width="15.42578125" style="46" customWidth="1"/>
    <col min="13816" max="13816" width="18.140625" style="46" customWidth="1"/>
    <col min="13817" max="13817" width="20.42578125" style="46" customWidth="1"/>
    <col min="13818" max="13818" width="18.140625" style="46" customWidth="1"/>
    <col min="13819" max="13819" width="15.42578125" style="46" customWidth="1"/>
    <col min="13820" max="13820" width="20" style="46" customWidth="1"/>
    <col min="13821" max="13821" width="18.140625" style="46" customWidth="1"/>
    <col min="13822" max="13822" width="15.42578125" style="46" customWidth="1"/>
    <col min="13823" max="13823" width="18.7109375" style="46" customWidth="1"/>
    <col min="13824" max="13824" width="15.42578125" style="46" customWidth="1"/>
    <col min="13825" max="13825" width="17.140625" style="46" customWidth="1"/>
    <col min="13826" max="13826" width="19.28515625" style="46" customWidth="1"/>
    <col min="13827" max="13827" width="17.5703125" style="46" customWidth="1"/>
    <col min="13828" max="13828" width="20.7109375" style="46" customWidth="1"/>
    <col min="13829" max="13829" width="21.42578125" style="46" customWidth="1"/>
    <col min="13830" max="13830" width="21" style="46" customWidth="1"/>
    <col min="13831" max="13831" width="16" style="46" customWidth="1"/>
    <col min="13832" max="13832" width="14.5703125" style="46" customWidth="1"/>
    <col min="13833" max="13833" width="74.5703125" style="46" customWidth="1"/>
    <col min="13834" max="13834" width="101.42578125" style="46" customWidth="1"/>
    <col min="13835" max="14029" width="11.42578125" style="46"/>
    <col min="14030" max="14031" width="21.28515625" style="46" customWidth="1"/>
    <col min="14032" max="14032" width="37.140625" style="46" customWidth="1"/>
    <col min="14033" max="14033" width="49.28515625" style="46" customWidth="1"/>
    <col min="14034" max="14034" width="18.5703125" style="46" customWidth="1"/>
    <col min="14035" max="14035" width="62.28515625" style="46" customWidth="1"/>
    <col min="14036" max="14036" width="21.7109375" style="46" customWidth="1"/>
    <col min="14037" max="14037" width="18.42578125" style="46" customWidth="1"/>
    <col min="14038" max="14038" width="63" style="46" customWidth="1"/>
    <col min="14039" max="14039" width="22.28515625" style="46" customWidth="1"/>
    <col min="14040" max="14040" width="21" style="46" customWidth="1"/>
    <col min="14041" max="14044" width="15.85546875" style="46" customWidth="1"/>
    <col min="14045" max="14045" width="26.140625" style="46" customWidth="1"/>
    <col min="14046" max="14057" width="10.7109375" style="46" customWidth="1"/>
    <col min="14058" max="14065" width="0" style="46" hidden="1" customWidth="1"/>
    <col min="14066" max="14067" width="15.42578125" style="46" customWidth="1"/>
    <col min="14068" max="14068" width="18.7109375" style="46" customWidth="1"/>
    <col min="14069" max="14069" width="18.42578125" style="46" customWidth="1"/>
    <col min="14070" max="14071" width="15.42578125" style="46" customWidth="1"/>
    <col min="14072" max="14072" width="18.140625" style="46" customWidth="1"/>
    <col min="14073" max="14073" width="20.42578125" style="46" customWidth="1"/>
    <col min="14074" max="14074" width="18.140625" style="46" customWidth="1"/>
    <col min="14075" max="14075" width="15.42578125" style="46" customWidth="1"/>
    <col min="14076" max="14076" width="20" style="46" customWidth="1"/>
    <col min="14077" max="14077" width="18.140625" style="46" customWidth="1"/>
    <col min="14078" max="14078" width="15.42578125" style="46" customWidth="1"/>
    <col min="14079" max="14079" width="18.7109375" style="46" customWidth="1"/>
    <col min="14080" max="14080" width="15.42578125" style="46" customWidth="1"/>
    <col min="14081" max="14081" width="17.140625" style="46" customWidth="1"/>
    <col min="14082" max="14082" width="19.28515625" style="46" customWidth="1"/>
    <col min="14083" max="14083" width="17.5703125" style="46" customWidth="1"/>
    <col min="14084" max="14084" width="20.7109375" style="46" customWidth="1"/>
    <col min="14085" max="14085" width="21.42578125" style="46" customWidth="1"/>
    <col min="14086" max="14086" width="21" style="46" customWidth="1"/>
    <col min="14087" max="14087" width="16" style="46" customWidth="1"/>
    <col min="14088" max="14088" width="14.5703125" style="46" customWidth="1"/>
    <col min="14089" max="14089" width="74.5703125" style="46" customWidth="1"/>
    <col min="14090" max="14090" width="101.42578125" style="46" customWidth="1"/>
    <col min="14091" max="14285" width="11.42578125" style="46"/>
    <col min="14286" max="14287" width="21.28515625" style="46" customWidth="1"/>
    <col min="14288" max="14288" width="37.140625" style="46" customWidth="1"/>
    <col min="14289" max="14289" width="49.28515625" style="46" customWidth="1"/>
    <col min="14290" max="14290" width="18.5703125" style="46" customWidth="1"/>
    <col min="14291" max="14291" width="62.28515625" style="46" customWidth="1"/>
    <col min="14292" max="14292" width="21.7109375" style="46" customWidth="1"/>
    <col min="14293" max="14293" width="18.42578125" style="46" customWidth="1"/>
    <col min="14294" max="14294" width="63" style="46" customWidth="1"/>
    <col min="14295" max="14295" width="22.28515625" style="46" customWidth="1"/>
    <col min="14296" max="14296" width="21" style="46" customWidth="1"/>
    <col min="14297" max="14300" width="15.85546875" style="46" customWidth="1"/>
    <col min="14301" max="14301" width="26.140625" style="46" customWidth="1"/>
    <col min="14302" max="14313" width="10.7109375" style="46" customWidth="1"/>
    <col min="14314" max="14321" width="0" style="46" hidden="1" customWidth="1"/>
    <col min="14322" max="14323" width="15.42578125" style="46" customWidth="1"/>
    <col min="14324" max="14324" width="18.7109375" style="46" customWidth="1"/>
    <col min="14325" max="14325" width="18.42578125" style="46" customWidth="1"/>
    <col min="14326" max="14327" width="15.42578125" style="46" customWidth="1"/>
    <col min="14328" max="14328" width="18.140625" style="46" customWidth="1"/>
    <col min="14329" max="14329" width="20.42578125" style="46" customWidth="1"/>
    <col min="14330" max="14330" width="18.140625" style="46" customWidth="1"/>
    <col min="14331" max="14331" width="15.42578125" style="46" customWidth="1"/>
    <col min="14332" max="14332" width="20" style="46" customWidth="1"/>
    <col min="14333" max="14333" width="18.140625" style="46" customWidth="1"/>
    <col min="14334" max="14334" width="15.42578125" style="46" customWidth="1"/>
    <col min="14335" max="14335" width="18.7109375" style="46" customWidth="1"/>
    <col min="14336" max="14336" width="15.42578125" style="46" customWidth="1"/>
    <col min="14337" max="14337" width="17.140625" style="46" customWidth="1"/>
    <col min="14338" max="14338" width="19.28515625" style="46" customWidth="1"/>
    <col min="14339" max="14339" width="17.5703125" style="46" customWidth="1"/>
    <col min="14340" max="14340" width="20.7109375" style="46" customWidth="1"/>
    <col min="14341" max="14341" width="21.42578125" style="46" customWidth="1"/>
    <col min="14342" max="14342" width="21" style="46" customWidth="1"/>
    <col min="14343" max="14343" width="16" style="46" customWidth="1"/>
    <col min="14344" max="14344" width="14.5703125" style="46" customWidth="1"/>
    <col min="14345" max="14345" width="74.5703125" style="46" customWidth="1"/>
    <col min="14346" max="14346" width="101.42578125" style="46" customWidth="1"/>
    <col min="14347" max="14541" width="11.42578125" style="46"/>
    <col min="14542" max="14543" width="21.28515625" style="46" customWidth="1"/>
    <col min="14544" max="14544" width="37.140625" style="46" customWidth="1"/>
    <col min="14545" max="14545" width="49.28515625" style="46" customWidth="1"/>
    <col min="14546" max="14546" width="18.5703125" style="46" customWidth="1"/>
    <col min="14547" max="14547" width="62.28515625" style="46" customWidth="1"/>
    <col min="14548" max="14548" width="21.7109375" style="46" customWidth="1"/>
    <col min="14549" max="14549" width="18.42578125" style="46" customWidth="1"/>
    <col min="14550" max="14550" width="63" style="46" customWidth="1"/>
    <col min="14551" max="14551" width="22.28515625" style="46" customWidth="1"/>
    <col min="14552" max="14552" width="21" style="46" customWidth="1"/>
    <col min="14553" max="14556" width="15.85546875" style="46" customWidth="1"/>
    <col min="14557" max="14557" width="26.140625" style="46" customWidth="1"/>
    <col min="14558" max="14569" width="10.7109375" style="46" customWidth="1"/>
    <col min="14570" max="14577" width="0" style="46" hidden="1" customWidth="1"/>
    <col min="14578" max="14579" width="15.42578125" style="46" customWidth="1"/>
    <col min="14580" max="14580" width="18.7109375" style="46" customWidth="1"/>
    <col min="14581" max="14581" width="18.42578125" style="46" customWidth="1"/>
    <col min="14582" max="14583" width="15.42578125" style="46" customWidth="1"/>
    <col min="14584" max="14584" width="18.140625" style="46" customWidth="1"/>
    <col min="14585" max="14585" width="20.42578125" style="46" customWidth="1"/>
    <col min="14586" max="14586" width="18.140625" style="46" customWidth="1"/>
    <col min="14587" max="14587" width="15.42578125" style="46" customWidth="1"/>
    <col min="14588" max="14588" width="20" style="46" customWidth="1"/>
    <col min="14589" max="14589" width="18.140625" style="46" customWidth="1"/>
    <col min="14590" max="14590" width="15.42578125" style="46" customWidth="1"/>
    <col min="14591" max="14591" width="18.7109375" style="46" customWidth="1"/>
    <col min="14592" max="14592" width="15.42578125" style="46" customWidth="1"/>
    <col min="14593" max="14593" width="17.140625" style="46" customWidth="1"/>
    <col min="14594" max="14594" width="19.28515625" style="46" customWidth="1"/>
    <col min="14595" max="14595" width="17.5703125" style="46" customWidth="1"/>
    <col min="14596" max="14596" width="20.7109375" style="46" customWidth="1"/>
    <col min="14597" max="14597" width="21.42578125" style="46" customWidth="1"/>
    <col min="14598" max="14598" width="21" style="46" customWidth="1"/>
    <col min="14599" max="14599" width="16" style="46" customWidth="1"/>
    <col min="14600" max="14600" width="14.5703125" style="46" customWidth="1"/>
    <col min="14601" max="14601" width="74.5703125" style="46" customWidth="1"/>
    <col min="14602" max="14602" width="101.42578125" style="46" customWidth="1"/>
    <col min="14603" max="14797" width="11.42578125" style="46"/>
    <col min="14798" max="14799" width="21.28515625" style="46" customWidth="1"/>
    <col min="14800" max="14800" width="37.140625" style="46" customWidth="1"/>
    <col min="14801" max="14801" width="49.28515625" style="46" customWidth="1"/>
    <col min="14802" max="14802" width="18.5703125" style="46" customWidth="1"/>
    <col min="14803" max="14803" width="62.28515625" style="46" customWidth="1"/>
    <col min="14804" max="14804" width="21.7109375" style="46" customWidth="1"/>
    <col min="14805" max="14805" width="18.42578125" style="46" customWidth="1"/>
    <col min="14806" max="14806" width="63" style="46" customWidth="1"/>
    <col min="14807" max="14807" width="22.28515625" style="46" customWidth="1"/>
    <col min="14808" max="14808" width="21" style="46" customWidth="1"/>
    <col min="14809" max="14812" width="15.85546875" style="46" customWidth="1"/>
    <col min="14813" max="14813" width="26.140625" style="46" customWidth="1"/>
    <col min="14814" max="14825" width="10.7109375" style="46" customWidth="1"/>
    <col min="14826" max="14833" width="0" style="46" hidden="1" customWidth="1"/>
    <col min="14834" max="14835" width="15.42578125" style="46" customWidth="1"/>
    <col min="14836" max="14836" width="18.7109375" style="46" customWidth="1"/>
    <col min="14837" max="14837" width="18.42578125" style="46" customWidth="1"/>
    <col min="14838" max="14839" width="15.42578125" style="46" customWidth="1"/>
    <col min="14840" max="14840" width="18.140625" style="46" customWidth="1"/>
    <col min="14841" max="14841" width="20.42578125" style="46" customWidth="1"/>
    <col min="14842" max="14842" width="18.140625" style="46" customWidth="1"/>
    <col min="14843" max="14843" width="15.42578125" style="46" customWidth="1"/>
    <col min="14844" max="14844" width="20" style="46" customWidth="1"/>
    <col min="14845" max="14845" width="18.140625" style="46" customWidth="1"/>
    <col min="14846" max="14846" width="15.42578125" style="46" customWidth="1"/>
    <col min="14847" max="14847" width="18.7109375" style="46" customWidth="1"/>
    <col min="14848" max="14848" width="15.42578125" style="46" customWidth="1"/>
    <col min="14849" max="14849" width="17.140625" style="46" customWidth="1"/>
    <col min="14850" max="14850" width="19.28515625" style="46" customWidth="1"/>
    <col min="14851" max="14851" width="17.5703125" style="46" customWidth="1"/>
    <col min="14852" max="14852" width="20.7109375" style="46" customWidth="1"/>
    <col min="14853" max="14853" width="21.42578125" style="46" customWidth="1"/>
    <col min="14854" max="14854" width="21" style="46" customWidth="1"/>
    <col min="14855" max="14855" width="16" style="46" customWidth="1"/>
    <col min="14856" max="14856" width="14.5703125" style="46" customWidth="1"/>
    <col min="14857" max="14857" width="74.5703125" style="46" customWidth="1"/>
    <col min="14858" max="14858" width="101.42578125" style="46" customWidth="1"/>
    <col min="14859" max="15053" width="11.42578125" style="46"/>
    <col min="15054" max="15055" width="21.28515625" style="46" customWidth="1"/>
    <col min="15056" max="15056" width="37.140625" style="46" customWidth="1"/>
    <col min="15057" max="15057" width="49.28515625" style="46" customWidth="1"/>
    <col min="15058" max="15058" width="18.5703125" style="46" customWidth="1"/>
    <col min="15059" max="15059" width="62.28515625" style="46" customWidth="1"/>
    <col min="15060" max="15060" width="21.7109375" style="46" customWidth="1"/>
    <col min="15061" max="15061" width="18.42578125" style="46" customWidth="1"/>
    <col min="15062" max="15062" width="63" style="46" customWidth="1"/>
    <col min="15063" max="15063" width="22.28515625" style="46" customWidth="1"/>
    <col min="15064" max="15064" width="21" style="46" customWidth="1"/>
    <col min="15065" max="15068" width="15.85546875" style="46" customWidth="1"/>
    <col min="15069" max="15069" width="26.140625" style="46" customWidth="1"/>
    <col min="15070" max="15081" width="10.7109375" style="46" customWidth="1"/>
    <col min="15082" max="15089" width="0" style="46" hidden="1" customWidth="1"/>
    <col min="15090" max="15091" width="15.42578125" style="46" customWidth="1"/>
    <col min="15092" max="15092" width="18.7109375" style="46" customWidth="1"/>
    <col min="15093" max="15093" width="18.42578125" style="46" customWidth="1"/>
    <col min="15094" max="15095" width="15.42578125" style="46" customWidth="1"/>
    <col min="15096" max="15096" width="18.140625" style="46" customWidth="1"/>
    <col min="15097" max="15097" width="20.42578125" style="46" customWidth="1"/>
    <col min="15098" max="15098" width="18.140625" style="46" customWidth="1"/>
    <col min="15099" max="15099" width="15.42578125" style="46" customWidth="1"/>
    <col min="15100" max="15100" width="20" style="46" customWidth="1"/>
    <col min="15101" max="15101" width="18.140625" style="46" customWidth="1"/>
    <col min="15102" max="15102" width="15.42578125" style="46" customWidth="1"/>
    <col min="15103" max="15103" width="18.7109375" style="46" customWidth="1"/>
    <col min="15104" max="15104" width="15.42578125" style="46" customWidth="1"/>
    <col min="15105" max="15105" width="17.140625" style="46" customWidth="1"/>
    <col min="15106" max="15106" width="19.28515625" style="46" customWidth="1"/>
    <col min="15107" max="15107" width="17.5703125" style="46" customWidth="1"/>
    <col min="15108" max="15108" width="20.7109375" style="46" customWidth="1"/>
    <col min="15109" max="15109" width="21.42578125" style="46" customWidth="1"/>
    <col min="15110" max="15110" width="21" style="46" customWidth="1"/>
    <col min="15111" max="15111" width="16" style="46" customWidth="1"/>
    <col min="15112" max="15112" width="14.5703125" style="46" customWidth="1"/>
    <col min="15113" max="15113" width="74.5703125" style="46" customWidth="1"/>
    <col min="15114" max="15114" width="101.42578125" style="46" customWidth="1"/>
    <col min="15115" max="15309" width="11.42578125" style="46"/>
    <col min="15310" max="15311" width="21.28515625" style="46" customWidth="1"/>
    <col min="15312" max="15312" width="37.140625" style="46" customWidth="1"/>
    <col min="15313" max="15313" width="49.28515625" style="46" customWidth="1"/>
    <col min="15314" max="15314" width="18.5703125" style="46" customWidth="1"/>
    <col min="15315" max="15315" width="62.28515625" style="46" customWidth="1"/>
    <col min="15316" max="15316" width="21.7109375" style="46" customWidth="1"/>
    <col min="15317" max="15317" width="18.42578125" style="46" customWidth="1"/>
    <col min="15318" max="15318" width="63" style="46" customWidth="1"/>
    <col min="15319" max="15319" width="22.28515625" style="46" customWidth="1"/>
    <col min="15320" max="15320" width="21" style="46" customWidth="1"/>
    <col min="15321" max="15324" width="15.85546875" style="46" customWidth="1"/>
    <col min="15325" max="15325" width="26.140625" style="46" customWidth="1"/>
    <col min="15326" max="15337" width="10.7109375" style="46" customWidth="1"/>
    <col min="15338" max="15345" width="0" style="46" hidden="1" customWidth="1"/>
    <col min="15346" max="15347" width="15.42578125" style="46" customWidth="1"/>
    <col min="15348" max="15348" width="18.7109375" style="46" customWidth="1"/>
    <col min="15349" max="15349" width="18.42578125" style="46" customWidth="1"/>
    <col min="15350" max="15351" width="15.42578125" style="46" customWidth="1"/>
    <col min="15352" max="15352" width="18.140625" style="46" customWidth="1"/>
    <col min="15353" max="15353" width="20.42578125" style="46" customWidth="1"/>
    <col min="15354" max="15354" width="18.140625" style="46" customWidth="1"/>
    <col min="15355" max="15355" width="15.42578125" style="46" customWidth="1"/>
    <col min="15356" max="15356" width="20" style="46" customWidth="1"/>
    <col min="15357" max="15357" width="18.140625" style="46" customWidth="1"/>
    <col min="15358" max="15358" width="15.42578125" style="46" customWidth="1"/>
    <col min="15359" max="15359" width="18.7109375" style="46" customWidth="1"/>
    <col min="15360" max="15360" width="15.42578125" style="46" customWidth="1"/>
    <col min="15361" max="15361" width="17.140625" style="46" customWidth="1"/>
    <col min="15362" max="15362" width="19.28515625" style="46" customWidth="1"/>
    <col min="15363" max="15363" width="17.5703125" style="46" customWidth="1"/>
    <col min="15364" max="15364" width="20.7109375" style="46" customWidth="1"/>
    <col min="15365" max="15365" width="21.42578125" style="46" customWidth="1"/>
    <col min="15366" max="15366" width="21" style="46" customWidth="1"/>
    <col min="15367" max="15367" width="16" style="46" customWidth="1"/>
    <col min="15368" max="15368" width="14.5703125" style="46" customWidth="1"/>
    <col min="15369" max="15369" width="74.5703125" style="46" customWidth="1"/>
    <col min="15370" max="15370" width="101.42578125" style="46" customWidth="1"/>
    <col min="15371" max="15565" width="11.42578125" style="46"/>
    <col min="15566" max="15567" width="21.28515625" style="46" customWidth="1"/>
    <col min="15568" max="15568" width="37.140625" style="46" customWidth="1"/>
    <col min="15569" max="15569" width="49.28515625" style="46" customWidth="1"/>
    <col min="15570" max="15570" width="18.5703125" style="46" customWidth="1"/>
    <col min="15571" max="15571" width="62.28515625" style="46" customWidth="1"/>
    <col min="15572" max="15572" width="21.7109375" style="46" customWidth="1"/>
    <col min="15573" max="15573" width="18.42578125" style="46" customWidth="1"/>
    <col min="15574" max="15574" width="63" style="46" customWidth="1"/>
    <col min="15575" max="15575" width="22.28515625" style="46" customWidth="1"/>
    <col min="15576" max="15576" width="21" style="46" customWidth="1"/>
    <col min="15577" max="15580" width="15.85546875" style="46" customWidth="1"/>
    <col min="15581" max="15581" width="26.140625" style="46" customWidth="1"/>
    <col min="15582" max="15593" width="10.7109375" style="46" customWidth="1"/>
    <col min="15594" max="15601" width="0" style="46" hidden="1" customWidth="1"/>
    <col min="15602" max="15603" width="15.42578125" style="46" customWidth="1"/>
    <col min="15604" max="15604" width="18.7109375" style="46" customWidth="1"/>
    <col min="15605" max="15605" width="18.42578125" style="46" customWidth="1"/>
    <col min="15606" max="15607" width="15.42578125" style="46" customWidth="1"/>
    <col min="15608" max="15608" width="18.140625" style="46" customWidth="1"/>
    <col min="15609" max="15609" width="20.42578125" style="46" customWidth="1"/>
    <col min="15610" max="15610" width="18.140625" style="46" customWidth="1"/>
    <col min="15611" max="15611" width="15.42578125" style="46" customWidth="1"/>
    <col min="15612" max="15612" width="20" style="46" customWidth="1"/>
    <col min="15613" max="15613" width="18.140625" style="46" customWidth="1"/>
    <col min="15614" max="15614" width="15.42578125" style="46" customWidth="1"/>
    <col min="15615" max="15615" width="18.7109375" style="46" customWidth="1"/>
    <col min="15616" max="15616" width="15.42578125" style="46" customWidth="1"/>
    <col min="15617" max="15617" width="17.140625" style="46" customWidth="1"/>
    <col min="15618" max="15618" width="19.28515625" style="46" customWidth="1"/>
    <col min="15619" max="15619" width="17.5703125" style="46" customWidth="1"/>
    <col min="15620" max="15620" width="20.7109375" style="46" customWidth="1"/>
    <col min="15621" max="15621" width="21.42578125" style="46" customWidth="1"/>
    <col min="15622" max="15622" width="21" style="46" customWidth="1"/>
    <col min="15623" max="15623" width="16" style="46" customWidth="1"/>
    <col min="15624" max="15624" width="14.5703125" style="46" customWidth="1"/>
    <col min="15625" max="15625" width="74.5703125" style="46" customWidth="1"/>
    <col min="15626" max="15626" width="101.42578125" style="46" customWidth="1"/>
    <col min="15627" max="15821" width="11.42578125" style="46"/>
    <col min="15822" max="15823" width="21.28515625" style="46" customWidth="1"/>
    <col min="15824" max="15824" width="37.140625" style="46" customWidth="1"/>
    <col min="15825" max="15825" width="49.28515625" style="46" customWidth="1"/>
    <col min="15826" max="15826" width="18.5703125" style="46" customWidth="1"/>
    <col min="15827" max="15827" width="62.28515625" style="46" customWidth="1"/>
    <col min="15828" max="15828" width="21.7109375" style="46" customWidth="1"/>
    <col min="15829" max="15829" width="18.42578125" style="46" customWidth="1"/>
    <col min="15830" max="15830" width="63" style="46" customWidth="1"/>
    <col min="15831" max="15831" width="22.28515625" style="46" customWidth="1"/>
    <col min="15832" max="15832" width="21" style="46" customWidth="1"/>
    <col min="15833" max="15836" width="15.85546875" style="46" customWidth="1"/>
    <col min="15837" max="15837" width="26.140625" style="46" customWidth="1"/>
    <col min="15838" max="15849" width="10.7109375" style="46" customWidth="1"/>
    <col min="15850" max="15857" width="0" style="46" hidden="1" customWidth="1"/>
    <col min="15858" max="15859" width="15.42578125" style="46" customWidth="1"/>
    <col min="15860" max="15860" width="18.7109375" style="46" customWidth="1"/>
    <col min="15861" max="15861" width="18.42578125" style="46" customWidth="1"/>
    <col min="15862" max="15863" width="15.42578125" style="46" customWidth="1"/>
    <col min="15864" max="15864" width="18.140625" style="46" customWidth="1"/>
    <col min="15865" max="15865" width="20.42578125" style="46" customWidth="1"/>
    <col min="15866" max="15866" width="18.140625" style="46" customWidth="1"/>
    <col min="15867" max="15867" width="15.42578125" style="46" customWidth="1"/>
    <col min="15868" max="15868" width="20" style="46" customWidth="1"/>
    <col min="15869" max="15869" width="18.140625" style="46" customWidth="1"/>
    <col min="15870" max="15870" width="15.42578125" style="46" customWidth="1"/>
    <col min="15871" max="15871" width="18.7109375" style="46" customWidth="1"/>
    <col min="15872" max="15872" width="15.42578125" style="46" customWidth="1"/>
    <col min="15873" max="15873" width="17.140625" style="46" customWidth="1"/>
    <col min="15874" max="15874" width="19.28515625" style="46" customWidth="1"/>
    <col min="15875" max="15875" width="17.5703125" style="46" customWidth="1"/>
    <col min="15876" max="15876" width="20.7109375" style="46" customWidth="1"/>
    <col min="15877" max="15877" width="21.42578125" style="46" customWidth="1"/>
    <col min="15878" max="15878" width="21" style="46" customWidth="1"/>
    <col min="15879" max="15879" width="16" style="46" customWidth="1"/>
    <col min="15880" max="15880" width="14.5703125" style="46" customWidth="1"/>
    <col min="15881" max="15881" width="74.5703125" style="46" customWidth="1"/>
    <col min="15882" max="15882" width="101.42578125" style="46" customWidth="1"/>
    <col min="15883" max="16077" width="11.42578125" style="46"/>
    <col min="16078" max="16079" width="21.28515625" style="46" customWidth="1"/>
    <col min="16080" max="16080" width="37.140625" style="46" customWidth="1"/>
    <col min="16081" max="16081" width="49.28515625" style="46" customWidth="1"/>
    <col min="16082" max="16082" width="18.5703125" style="46" customWidth="1"/>
    <col min="16083" max="16083" width="62.28515625" style="46" customWidth="1"/>
    <col min="16084" max="16084" width="21.7109375" style="46" customWidth="1"/>
    <col min="16085" max="16085" width="18.42578125" style="46" customWidth="1"/>
    <col min="16086" max="16086" width="63" style="46" customWidth="1"/>
    <col min="16087" max="16087" width="22.28515625" style="46" customWidth="1"/>
    <col min="16088" max="16088" width="21" style="46" customWidth="1"/>
    <col min="16089" max="16092" width="15.85546875" style="46" customWidth="1"/>
    <col min="16093" max="16093" width="26.140625" style="46" customWidth="1"/>
    <col min="16094" max="16105" width="10.7109375" style="46" customWidth="1"/>
    <col min="16106" max="16113" width="0" style="46" hidden="1" customWidth="1"/>
    <col min="16114" max="16115" width="15.42578125" style="46" customWidth="1"/>
    <col min="16116" max="16116" width="18.7109375" style="46" customWidth="1"/>
    <col min="16117" max="16117" width="18.42578125" style="46" customWidth="1"/>
    <col min="16118" max="16119" width="15.42578125" style="46" customWidth="1"/>
    <col min="16120" max="16120" width="18.140625" style="46" customWidth="1"/>
    <col min="16121" max="16121" width="20.42578125" style="46" customWidth="1"/>
    <col min="16122" max="16122" width="18.140625" style="46" customWidth="1"/>
    <col min="16123" max="16123" width="15.42578125" style="46" customWidth="1"/>
    <col min="16124" max="16124" width="20" style="46" customWidth="1"/>
    <col min="16125" max="16125" width="18.140625" style="46" customWidth="1"/>
    <col min="16126" max="16126" width="15.42578125" style="46" customWidth="1"/>
    <col min="16127" max="16127" width="18.7109375" style="46" customWidth="1"/>
    <col min="16128" max="16128" width="15.42578125" style="46" customWidth="1"/>
    <col min="16129" max="16129" width="17.140625" style="46" customWidth="1"/>
    <col min="16130" max="16130" width="19.28515625" style="46" customWidth="1"/>
    <col min="16131" max="16131" width="17.5703125" style="46" customWidth="1"/>
    <col min="16132" max="16132" width="20.7109375" style="46" customWidth="1"/>
    <col min="16133" max="16133" width="21.42578125" style="46" customWidth="1"/>
    <col min="16134" max="16134" width="21" style="46" customWidth="1"/>
    <col min="16135" max="16135" width="16" style="46" customWidth="1"/>
    <col min="16136" max="16136" width="14.5703125" style="46" customWidth="1"/>
    <col min="16137" max="16137" width="74.5703125" style="46" customWidth="1"/>
    <col min="16138" max="16138" width="101.42578125" style="46" customWidth="1"/>
    <col min="16139" max="16384" width="11.42578125" style="46"/>
  </cols>
  <sheetData>
    <row r="1" spans="1:42" ht="69.75" customHeight="1">
      <c r="B1" s="55"/>
      <c r="C1" s="55" t="s">
        <v>143</v>
      </c>
      <c r="D1" s="59"/>
      <c r="E1" s="59"/>
      <c r="F1" s="59"/>
      <c r="G1" s="59"/>
      <c r="H1" s="59"/>
      <c r="I1" s="59"/>
      <c r="J1" s="59"/>
      <c r="K1" s="59"/>
      <c r="L1" s="59"/>
      <c r="M1" s="59"/>
      <c r="N1" s="59"/>
      <c r="O1" s="59"/>
      <c r="P1" s="59"/>
      <c r="Q1" s="59"/>
      <c r="R1" s="59"/>
      <c r="S1" s="84"/>
      <c r="T1" s="59"/>
      <c r="U1" s="59"/>
      <c r="V1" s="59"/>
      <c r="W1" s="59"/>
      <c r="X1" s="59"/>
      <c r="Y1" s="59"/>
    </row>
    <row r="2" spans="1:42" ht="69.75" customHeight="1">
      <c r="B2" s="55"/>
      <c r="C2" s="55" t="s">
        <v>144</v>
      </c>
      <c r="D2" s="55"/>
      <c r="E2" s="55"/>
      <c r="F2" s="55"/>
      <c r="G2" s="55"/>
      <c r="H2" s="55"/>
      <c r="I2" s="55"/>
      <c r="J2" s="55"/>
      <c r="K2" s="55"/>
      <c r="L2" s="55"/>
      <c r="M2" s="55"/>
      <c r="N2" s="55"/>
      <c r="O2" s="55"/>
      <c r="P2" s="55"/>
      <c r="Q2" s="55"/>
      <c r="R2" s="55"/>
      <c r="S2" s="84"/>
      <c r="T2" s="55"/>
      <c r="U2" s="55"/>
      <c r="V2" s="55"/>
      <c r="W2" s="55"/>
      <c r="X2" s="55"/>
      <c r="Y2" s="55"/>
    </row>
    <row r="3" spans="1:42" ht="18.75" customHeight="1">
      <c r="A3" s="725"/>
      <c r="B3" s="725"/>
      <c r="C3" s="725"/>
      <c r="D3" s="725"/>
      <c r="E3" s="725"/>
      <c r="F3" s="725"/>
      <c r="G3" s="725"/>
      <c r="H3" s="725"/>
      <c r="I3" s="725"/>
      <c r="J3" s="725"/>
      <c r="K3" s="725"/>
      <c r="L3" s="725"/>
      <c r="M3" s="725"/>
      <c r="N3" s="725"/>
      <c r="O3" s="725"/>
      <c r="P3" s="725"/>
      <c r="Q3" s="725"/>
      <c r="R3" s="725"/>
      <c r="S3" s="725"/>
      <c r="T3" s="725"/>
      <c r="U3" s="725"/>
      <c r="V3" s="725"/>
      <c r="W3" s="725"/>
      <c r="X3" s="725"/>
      <c r="Y3" s="725"/>
    </row>
    <row r="4" spans="1:42" ht="114.75" customHeight="1">
      <c r="B4" s="60"/>
      <c r="C4" s="60" t="s">
        <v>624</v>
      </c>
      <c r="D4" s="60"/>
      <c r="E4" s="60"/>
      <c r="F4" s="60"/>
      <c r="G4" s="60"/>
      <c r="H4" s="60"/>
      <c r="I4" s="60"/>
      <c r="J4" s="60"/>
      <c r="K4" s="60"/>
      <c r="L4" s="60"/>
      <c r="M4" s="60"/>
      <c r="N4" s="60"/>
      <c r="O4" s="60"/>
      <c r="P4" s="60"/>
      <c r="Q4" s="60"/>
      <c r="R4" s="60"/>
      <c r="S4" s="85"/>
      <c r="T4" s="60"/>
      <c r="U4" s="60"/>
      <c r="V4" s="60"/>
      <c r="W4" s="60"/>
      <c r="X4" s="60"/>
      <c r="Y4" s="60"/>
    </row>
    <row r="5" spans="1:42" ht="26.25" customHeight="1">
      <c r="A5" s="726"/>
      <c r="B5" s="727"/>
      <c r="C5" s="727"/>
      <c r="D5" s="727"/>
      <c r="E5" s="727"/>
      <c r="F5" s="727"/>
      <c r="G5" s="727"/>
      <c r="H5" s="727"/>
      <c r="I5" s="727"/>
      <c r="J5" s="727"/>
      <c r="K5" s="727"/>
      <c r="L5" s="727"/>
      <c r="M5" s="727"/>
      <c r="N5" s="727"/>
      <c r="O5" s="727"/>
      <c r="P5" s="727"/>
      <c r="Q5" s="727"/>
      <c r="R5" s="727"/>
      <c r="S5" s="727"/>
      <c r="T5" s="727"/>
      <c r="U5" s="727"/>
      <c r="V5" s="727"/>
      <c r="W5" s="727"/>
      <c r="X5" s="727"/>
      <c r="Y5" s="727"/>
    </row>
    <row r="6" spans="1:42" ht="135.75" customHeight="1">
      <c r="A6" s="866" t="s">
        <v>635</v>
      </c>
      <c r="B6" s="866"/>
      <c r="C6" s="742" t="s">
        <v>43</v>
      </c>
      <c r="D6" s="742"/>
      <c r="E6" s="742"/>
      <c r="F6" s="742"/>
      <c r="G6" s="742"/>
      <c r="H6" s="742"/>
      <c r="I6" s="742"/>
      <c r="J6" s="742"/>
      <c r="K6" s="742"/>
      <c r="L6" s="742"/>
      <c r="M6" s="742"/>
      <c r="N6" s="742"/>
      <c r="O6" s="742"/>
      <c r="P6" s="742"/>
      <c r="Q6" s="742"/>
      <c r="R6" s="742"/>
      <c r="S6" s="742"/>
      <c r="T6" s="742"/>
      <c r="U6" s="742"/>
      <c r="V6" s="60"/>
      <c r="W6" s="60"/>
      <c r="X6" s="60"/>
      <c r="Y6" s="60"/>
    </row>
    <row r="7" spans="1:42" ht="17.25" customHeight="1">
      <c r="A7" s="66"/>
      <c r="B7" s="66"/>
      <c r="C7" s="67"/>
      <c r="D7" s="25"/>
      <c r="E7" s="58"/>
      <c r="F7" s="58"/>
      <c r="G7" s="58"/>
      <c r="H7" s="58"/>
      <c r="I7" s="1"/>
      <c r="J7" s="1"/>
      <c r="K7" s="1"/>
      <c r="L7" s="1"/>
      <c r="M7" s="1"/>
      <c r="N7" s="1"/>
      <c r="O7" s="1"/>
      <c r="P7" s="1"/>
      <c r="Q7" s="1"/>
      <c r="R7" s="1"/>
      <c r="S7" s="1"/>
      <c r="T7" s="1"/>
      <c r="U7" s="1"/>
      <c r="V7" s="1"/>
      <c r="W7" s="1"/>
      <c r="X7" s="1"/>
      <c r="Y7" s="1"/>
    </row>
    <row r="8" spans="1:42" ht="409.6" customHeight="1">
      <c r="A8" s="1020" t="s">
        <v>628</v>
      </c>
      <c r="B8" s="1020"/>
      <c r="C8" s="1021" t="s">
        <v>629</v>
      </c>
      <c r="D8" s="1022"/>
      <c r="E8" s="1022"/>
      <c r="F8" s="1022"/>
      <c r="G8" s="1022"/>
      <c r="H8" s="1022"/>
      <c r="I8" s="1022"/>
      <c r="J8" s="1022"/>
      <c r="K8" s="1022"/>
      <c r="L8" s="1022"/>
      <c r="M8" s="1022"/>
      <c r="N8" s="1022"/>
      <c r="O8" s="1022"/>
      <c r="P8" s="1022"/>
      <c r="Q8" s="1022"/>
      <c r="R8" s="1022"/>
      <c r="S8" s="1022"/>
      <c r="T8" s="1022"/>
      <c r="U8" s="1023"/>
      <c r="V8" s="65"/>
      <c r="W8" s="65"/>
      <c r="X8" s="65"/>
      <c r="Y8" s="65"/>
    </row>
    <row r="9" spans="1:42" ht="408.75" customHeight="1">
      <c r="A9" s="68"/>
      <c r="B9" s="68"/>
      <c r="C9" s="1024" t="s">
        <v>630</v>
      </c>
      <c r="D9" s="1025"/>
      <c r="E9" s="1025"/>
      <c r="F9" s="1025"/>
      <c r="G9" s="1025"/>
      <c r="H9" s="1025"/>
      <c r="I9" s="1025"/>
      <c r="J9" s="1025"/>
      <c r="K9" s="1025"/>
      <c r="L9" s="1025"/>
      <c r="M9" s="1025"/>
      <c r="N9" s="1025"/>
      <c r="O9" s="1025"/>
      <c r="P9" s="1025"/>
      <c r="Q9" s="1025"/>
      <c r="R9" s="1025"/>
      <c r="S9" s="1025"/>
      <c r="T9" s="1025"/>
      <c r="U9" s="1026"/>
      <c r="V9" s="57"/>
      <c r="W9" s="57"/>
      <c r="X9" s="57"/>
      <c r="Y9" s="57"/>
    </row>
    <row r="10" spans="1:42" ht="21.75" customHeight="1">
      <c r="A10" s="2"/>
      <c r="B10" s="2"/>
      <c r="C10" s="2"/>
      <c r="D10" s="2"/>
      <c r="E10" s="14"/>
      <c r="F10" s="14"/>
      <c r="G10" s="14"/>
      <c r="H10" s="14"/>
      <c r="I10" s="14"/>
      <c r="J10" s="14"/>
      <c r="K10" s="14"/>
      <c r="L10" s="14"/>
      <c r="M10" s="14"/>
      <c r="N10" s="14"/>
      <c r="O10" s="14"/>
      <c r="P10" s="14"/>
      <c r="Q10" s="14"/>
      <c r="R10" s="14"/>
      <c r="S10" s="86"/>
      <c r="T10" s="14"/>
      <c r="U10" s="14"/>
      <c r="V10" s="14"/>
      <c r="W10" s="14"/>
      <c r="X10" s="14"/>
      <c r="Y10" s="14"/>
    </row>
    <row r="11" spans="1:42" ht="95.25" customHeight="1">
      <c r="A11" s="814" t="s">
        <v>636</v>
      </c>
      <c r="B11" s="814"/>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AA11" s="650" t="s">
        <v>714</v>
      </c>
      <c r="AB11" s="651"/>
      <c r="AC11" s="651"/>
      <c r="AD11" s="651"/>
      <c r="AE11" s="651"/>
      <c r="AF11" s="651"/>
      <c r="AG11" s="651"/>
      <c r="AH11" s="651"/>
      <c r="AI11" s="651"/>
      <c r="AJ11" s="651"/>
      <c r="AK11" s="651"/>
      <c r="AL11" s="651"/>
      <c r="AM11" s="651"/>
      <c r="AN11" s="651"/>
      <c r="AO11" s="651"/>
      <c r="AP11" s="652"/>
    </row>
    <row r="12" spans="1:42">
      <c r="A12" s="3"/>
      <c r="B12" s="3"/>
      <c r="C12" s="3"/>
      <c r="D12" s="3"/>
      <c r="E12" s="3"/>
      <c r="F12" s="3"/>
      <c r="G12" s="3"/>
      <c r="H12" s="3"/>
      <c r="I12" s="3"/>
      <c r="J12" s="3"/>
      <c r="K12" s="3"/>
      <c r="L12" s="3"/>
      <c r="M12" s="3"/>
      <c r="N12" s="3"/>
      <c r="O12" s="3"/>
      <c r="P12" s="3"/>
      <c r="Q12" s="3"/>
      <c r="R12" s="3"/>
      <c r="S12" s="3"/>
      <c r="T12" s="4"/>
      <c r="U12" s="4"/>
      <c r="V12" s="4"/>
      <c r="W12" s="4"/>
      <c r="X12" s="4"/>
      <c r="Y12" s="4"/>
    </row>
    <row r="13" spans="1:42" s="63" customFormat="1" ht="99" customHeight="1">
      <c r="A13" s="765" t="s">
        <v>1</v>
      </c>
      <c r="B13" s="765"/>
      <c r="C13" s="765"/>
      <c r="D13" s="765" t="s">
        <v>2</v>
      </c>
      <c r="E13" s="765"/>
      <c r="F13" s="765" t="s">
        <v>3</v>
      </c>
      <c r="G13" s="765"/>
      <c r="H13" s="765"/>
      <c r="I13" s="765" t="s">
        <v>4</v>
      </c>
      <c r="J13" s="766" t="s">
        <v>5</v>
      </c>
      <c r="K13" s="767"/>
      <c r="L13" s="767"/>
      <c r="M13" s="767"/>
      <c r="N13" s="767"/>
      <c r="O13" s="768"/>
      <c r="P13" s="738" t="s">
        <v>6</v>
      </c>
      <c r="Q13" s="738"/>
      <c r="R13" s="738"/>
      <c r="S13" s="738"/>
      <c r="T13" s="788" t="s">
        <v>7</v>
      </c>
      <c r="U13" s="736" t="s">
        <v>8</v>
      </c>
      <c r="V13" s="819">
        <v>2019</v>
      </c>
      <c r="W13" s="819"/>
      <c r="X13" s="819"/>
      <c r="Y13" s="819"/>
      <c r="AA13" s="634" t="s">
        <v>713</v>
      </c>
      <c r="AB13" s="634"/>
      <c r="AC13" s="634"/>
      <c r="AD13" s="634"/>
      <c r="AE13" s="634" t="s">
        <v>715</v>
      </c>
      <c r="AF13" s="634"/>
      <c r="AG13" s="634"/>
      <c r="AH13" s="634"/>
      <c r="AI13" s="634" t="s">
        <v>716</v>
      </c>
      <c r="AJ13" s="634"/>
      <c r="AK13" s="634"/>
      <c r="AL13" s="634"/>
      <c r="AM13" s="634" t="s">
        <v>717</v>
      </c>
      <c r="AN13" s="634"/>
      <c r="AO13" s="634"/>
      <c r="AP13" s="634"/>
    </row>
    <row r="14" spans="1:42" s="63" customFormat="1" ht="99" customHeight="1">
      <c r="A14" s="765"/>
      <c r="B14" s="765"/>
      <c r="C14" s="765"/>
      <c r="D14" s="765"/>
      <c r="E14" s="765"/>
      <c r="F14" s="765"/>
      <c r="G14" s="765"/>
      <c r="H14" s="765"/>
      <c r="I14" s="765"/>
      <c r="J14" s="769"/>
      <c r="K14" s="770"/>
      <c r="L14" s="770"/>
      <c r="M14" s="770"/>
      <c r="N14" s="770"/>
      <c r="O14" s="771"/>
      <c r="P14" s="738"/>
      <c r="Q14" s="738"/>
      <c r="R14" s="738"/>
      <c r="S14" s="738"/>
      <c r="T14" s="789"/>
      <c r="U14" s="736"/>
      <c r="V14" s="172" t="s">
        <v>11</v>
      </c>
      <c r="W14" s="172" t="s">
        <v>12</v>
      </c>
      <c r="X14" s="173" t="s">
        <v>9</v>
      </c>
      <c r="Y14" s="174" t="s">
        <v>10</v>
      </c>
      <c r="AA14" s="224" t="s">
        <v>13</v>
      </c>
      <c r="AB14" s="224" t="s">
        <v>14</v>
      </c>
      <c r="AC14" s="173" t="s">
        <v>9</v>
      </c>
      <c r="AD14" s="174" t="s">
        <v>10</v>
      </c>
      <c r="AE14" s="224" t="s">
        <v>13</v>
      </c>
      <c r="AF14" s="224" t="s">
        <v>14</v>
      </c>
      <c r="AG14" s="173" t="s">
        <v>9</v>
      </c>
      <c r="AH14" s="174" t="s">
        <v>10</v>
      </c>
      <c r="AI14" s="224" t="s">
        <v>13</v>
      </c>
      <c r="AJ14" s="224" t="s">
        <v>14</v>
      </c>
      <c r="AK14" s="173" t="s">
        <v>9</v>
      </c>
      <c r="AL14" s="174" t="s">
        <v>10</v>
      </c>
      <c r="AM14" s="224" t="s">
        <v>13</v>
      </c>
      <c r="AN14" s="224" t="s">
        <v>14</v>
      </c>
      <c r="AO14" s="173" t="s">
        <v>9</v>
      </c>
      <c r="AP14" s="174" t="s">
        <v>10</v>
      </c>
    </row>
    <row r="15" spans="1:42" ht="197.25" customHeight="1">
      <c r="A15" s="762" t="s">
        <v>46</v>
      </c>
      <c r="B15" s="730"/>
      <c r="C15" s="731"/>
      <c r="D15" s="1027" t="s">
        <v>47</v>
      </c>
      <c r="E15" s="1028"/>
      <c r="F15" s="1027" t="s">
        <v>48</v>
      </c>
      <c r="G15" s="1033"/>
      <c r="H15" s="1028"/>
      <c r="I15" s="283" t="s">
        <v>50</v>
      </c>
      <c r="J15" s="782" t="s">
        <v>51</v>
      </c>
      <c r="K15" s="783"/>
      <c r="L15" s="783"/>
      <c r="M15" s="783"/>
      <c r="N15" s="783"/>
      <c r="O15" s="784"/>
      <c r="P15" s="772" t="str">
        <f>'Dirección G. Corporativa'!P17:S17</f>
        <v>Índice de gobierno abierto
El seguimiento lo hace SEC.GENERAL</v>
      </c>
      <c r="Q15" s="684"/>
      <c r="R15" s="684"/>
      <c r="S15" s="685"/>
      <c r="T15" s="81" t="s">
        <v>52</v>
      </c>
      <c r="U15" s="284">
        <v>0.1</v>
      </c>
      <c r="V15" s="318">
        <v>0.1</v>
      </c>
      <c r="W15" s="285">
        <v>0</v>
      </c>
      <c r="X15" s="286">
        <v>0</v>
      </c>
      <c r="Y15" s="287">
        <f>X15</f>
        <v>0</v>
      </c>
      <c r="AA15" s="285">
        <v>0</v>
      </c>
      <c r="AB15" s="285">
        <v>0</v>
      </c>
      <c r="AC15" s="286">
        <v>0</v>
      </c>
      <c r="AD15" s="287">
        <f t="shared" ref="AD15:AD18" si="0">AC15</f>
        <v>0</v>
      </c>
      <c r="AE15" s="285">
        <v>0</v>
      </c>
      <c r="AF15" s="285">
        <v>0</v>
      </c>
      <c r="AG15" s="286">
        <v>0</v>
      </c>
      <c r="AH15" s="287">
        <f t="shared" ref="AH15:AH19" si="1">AG15</f>
        <v>0</v>
      </c>
      <c r="AI15" s="285">
        <v>0</v>
      </c>
      <c r="AJ15" s="285">
        <v>0</v>
      </c>
      <c r="AK15" s="286">
        <v>0</v>
      </c>
      <c r="AL15" s="287">
        <f t="shared" ref="AL15:AL18" si="2">AK15</f>
        <v>0</v>
      </c>
      <c r="AM15" s="318">
        <f>+V15</f>
        <v>0.1</v>
      </c>
      <c r="AN15" s="285">
        <v>0</v>
      </c>
      <c r="AO15" s="286">
        <v>0</v>
      </c>
      <c r="AP15" s="287">
        <f t="shared" ref="AP15:AP18" si="3">AO15</f>
        <v>0</v>
      </c>
    </row>
    <row r="16" spans="1:42" ht="252.75" customHeight="1">
      <c r="A16" s="763"/>
      <c r="B16" s="732"/>
      <c r="C16" s="733"/>
      <c r="D16" s="1029"/>
      <c r="E16" s="1030"/>
      <c r="F16" s="1029"/>
      <c r="G16" s="1034"/>
      <c r="H16" s="1030"/>
      <c r="I16" s="283" t="s">
        <v>13</v>
      </c>
      <c r="J16" s="782" t="s">
        <v>49</v>
      </c>
      <c r="K16" s="783"/>
      <c r="L16" s="783"/>
      <c r="M16" s="783"/>
      <c r="N16" s="783"/>
      <c r="O16" s="784"/>
      <c r="P16" s="772" t="s">
        <v>53</v>
      </c>
      <c r="Q16" s="684"/>
      <c r="R16" s="684"/>
      <c r="S16" s="685"/>
      <c r="T16" s="81" t="s">
        <v>52</v>
      </c>
      <c r="U16" s="284">
        <v>0.9</v>
      </c>
      <c r="V16" s="604" t="str">
        <f>'Dirección G. Corporativa'!V18:X18</f>
        <v>FINALIZADA EN 2018</v>
      </c>
      <c r="W16" s="787"/>
      <c r="X16" s="605"/>
      <c r="Y16" s="287">
        <f>X16</f>
        <v>0</v>
      </c>
      <c r="AA16" s="285">
        <v>0</v>
      </c>
      <c r="AB16" s="285">
        <v>0</v>
      </c>
      <c r="AC16" s="286">
        <v>0</v>
      </c>
      <c r="AD16" s="287">
        <f t="shared" si="0"/>
        <v>0</v>
      </c>
      <c r="AE16" s="285">
        <v>0</v>
      </c>
      <c r="AF16" s="285">
        <v>0</v>
      </c>
      <c r="AG16" s="286">
        <v>0</v>
      </c>
      <c r="AH16" s="287">
        <f t="shared" si="1"/>
        <v>0</v>
      </c>
      <c r="AI16" s="285">
        <v>0</v>
      </c>
      <c r="AJ16" s="285">
        <v>0</v>
      </c>
      <c r="AK16" s="286">
        <v>0</v>
      </c>
      <c r="AL16" s="287">
        <f t="shared" si="2"/>
        <v>0</v>
      </c>
      <c r="AM16" s="318" t="str">
        <f t="shared" ref="AM16:AM18" si="4">+V16</f>
        <v>FINALIZADA EN 2018</v>
      </c>
      <c r="AN16" s="285">
        <v>0</v>
      </c>
      <c r="AO16" s="286">
        <v>0</v>
      </c>
      <c r="AP16" s="287">
        <f t="shared" si="3"/>
        <v>0</v>
      </c>
    </row>
    <row r="17" spans="1:42" ht="300" customHeight="1">
      <c r="A17" s="763"/>
      <c r="B17" s="732"/>
      <c r="C17" s="733"/>
      <c r="D17" s="1031"/>
      <c r="E17" s="1032"/>
      <c r="F17" s="1031"/>
      <c r="G17" s="1035"/>
      <c r="H17" s="1032"/>
      <c r="I17" s="465" t="s">
        <v>13</v>
      </c>
      <c r="J17" s="782" t="str">
        <f>'Dirección G. Corporativa'!J19:O19</f>
        <v>71 - Incrementar a un 90% la sostenibilidad del SIG en el Gobierno Distrital</v>
      </c>
      <c r="K17" s="783"/>
      <c r="L17" s="783"/>
      <c r="M17" s="783"/>
      <c r="N17" s="783"/>
      <c r="O17" s="784"/>
      <c r="P17" s="772" t="str">
        <f>'Dirección G. Corporativa'!P19:S19</f>
        <v>557 - Porcentaje de ejecución del Plan de Adecuación y Sostenibilidad SIGD - MIPG en las entidades distritales</v>
      </c>
      <c r="Q17" s="684"/>
      <c r="R17" s="684"/>
      <c r="S17" s="685"/>
      <c r="T17" s="81" t="str">
        <f>'Dirección G. Corporativa'!T19</f>
        <v>K</v>
      </c>
      <c r="U17" s="464">
        <f>'Dirección G. Corporativa'!U19</f>
        <v>1</v>
      </c>
      <c r="V17" s="458">
        <f>'Dirección G. Corporativa'!V19</f>
        <v>1</v>
      </c>
      <c r="W17" s="413">
        <f>AF17</f>
        <v>0.72250000000000003</v>
      </c>
      <c r="X17" s="444">
        <f>W17/V17</f>
        <v>0.72250000000000003</v>
      </c>
      <c r="Y17" s="461">
        <f>X17</f>
        <v>0.72250000000000003</v>
      </c>
      <c r="AA17" s="458">
        <f>V17</f>
        <v>1</v>
      </c>
      <c r="AB17" s="458">
        <f>W17</f>
        <v>0.72250000000000003</v>
      </c>
      <c r="AC17" s="444">
        <f>AB17/AA17</f>
        <v>0.72250000000000003</v>
      </c>
      <c r="AD17" s="461">
        <f t="shared" si="0"/>
        <v>0.72250000000000003</v>
      </c>
      <c r="AE17" s="524">
        <v>1</v>
      </c>
      <c r="AF17" s="524">
        <v>0.72250000000000003</v>
      </c>
      <c r="AG17" s="444">
        <f>AF17/AE17</f>
        <v>0.72250000000000003</v>
      </c>
      <c r="AH17" s="461">
        <f t="shared" ref="AH17" si="5">AG17</f>
        <v>0.72250000000000003</v>
      </c>
      <c r="AI17" s="459">
        <v>0</v>
      </c>
      <c r="AJ17" s="459">
        <v>0</v>
      </c>
      <c r="AK17" s="460">
        <v>0</v>
      </c>
      <c r="AL17" s="461">
        <f t="shared" si="2"/>
        <v>0</v>
      </c>
      <c r="AM17" s="459">
        <v>0</v>
      </c>
      <c r="AN17" s="459">
        <v>0</v>
      </c>
      <c r="AO17" s="460">
        <v>0</v>
      </c>
      <c r="AP17" s="461">
        <f t="shared" si="3"/>
        <v>0</v>
      </c>
    </row>
    <row r="18" spans="1:42" ht="159.75" customHeight="1">
      <c r="A18" s="763"/>
      <c r="B18" s="732"/>
      <c r="C18" s="733"/>
      <c r="D18" s="931" t="s">
        <v>356</v>
      </c>
      <c r="E18" s="933"/>
      <c r="F18" s="762" t="s">
        <v>366</v>
      </c>
      <c r="G18" s="730"/>
      <c r="H18" s="731"/>
      <c r="I18" s="283" t="s">
        <v>50</v>
      </c>
      <c r="J18" s="782" t="s">
        <v>369</v>
      </c>
      <c r="K18" s="783"/>
      <c r="L18" s="783"/>
      <c r="M18" s="783"/>
      <c r="N18" s="783"/>
      <c r="O18" s="784"/>
      <c r="P18" s="772" t="s">
        <v>54</v>
      </c>
      <c r="Q18" s="684"/>
      <c r="R18" s="684"/>
      <c r="S18" s="685"/>
      <c r="T18" s="81" t="s">
        <v>52</v>
      </c>
      <c r="U18" s="284">
        <v>0.1</v>
      </c>
      <c r="V18" s="318">
        <v>0.1</v>
      </c>
      <c r="W18" s="285">
        <v>0</v>
      </c>
      <c r="X18" s="286">
        <v>0</v>
      </c>
      <c r="Y18" s="287">
        <f>X18</f>
        <v>0</v>
      </c>
      <c r="AA18" s="285">
        <v>0</v>
      </c>
      <c r="AB18" s="285">
        <v>0</v>
      </c>
      <c r="AC18" s="286">
        <v>0</v>
      </c>
      <c r="AD18" s="287">
        <f t="shared" si="0"/>
        <v>0</v>
      </c>
      <c r="AE18" s="285">
        <v>0</v>
      </c>
      <c r="AF18" s="285">
        <v>0</v>
      </c>
      <c r="AG18" s="286">
        <v>0</v>
      </c>
      <c r="AH18" s="287">
        <f t="shared" si="1"/>
        <v>0</v>
      </c>
      <c r="AI18" s="285">
        <v>0</v>
      </c>
      <c r="AJ18" s="285">
        <v>0</v>
      </c>
      <c r="AK18" s="286">
        <v>0</v>
      </c>
      <c r="AL18" s="287">
        <f t="shared" si="2"/>
        <v>0</v>
      </c>
      <c r="AM18" s="318">
        <f t="shared" si="4"/>
        <v>0.1</v>
      </c>
      <c r="AN18" s="285">
        <v>0</v>
      </c>
      <c r="AO18" s="286">
        <v>0</v>
      </c>
      <c r="AP18" s="287">
        <f t="shared" si="3"/>
        <v>0</v>
      </c>
    </row>
    <row r="19" spans="1:42" ht="409.6" customHeight="1">
      <c r="A19" s="764"/>
      <c r="B19" s="734"/>
      <c r="C19" s="735"/>
      <c r="D19" s="937"/>
      <c r="E19" s="939"/>
      <c r="F19" s="764"/>
      <c r="G19" s="734"/>
      <c r="H19" s="735"/>
      <c r="I19" s="283" t="s">
        <v>13</v>
      </c>
      <c r="J19" s="786" t="s">
        <v>367</v>
      </c>
      <c r="K19" s="786"/>
      <c r="L19" s="786"/>
      <c r="M19" s="786"/>
      <c r="N19" s="786"/>
      <c r="O19" s="786"/>
      <c r="P19" s="772" t="s">
        <v>368</v>
      </c>
      <c r="Q19" s="684"/>
      <c r="R19" s="684"/>
      <c r="S19" s="685"/>
      <c r="T19" s="82" t="s">
        <v>58</v>
      </c>
      <c r="U19" s="284">
        <f>'Dirección G. Corporativa'!U24</f>
        <v>1</v>
      </c>
      <c r="V19" s="318">
        <f>'Dirección G. Corporativa'!V24</f>
        <v>1</v>
      </c>
      <c r="W19" s="458">
        <f>'Dirección G. Corporativa'!W24</f>
        <v>0.45</v>
      </c>
      <c r="X19" s="444">
        <f>W19/V19</f>
        <v>0.45</v>
      </c>
      <c r="Y19" s="461">
        <f>X19</f>
        <v>0.45</v>
      </c>
      <c r="AA19" s="458">
        <f>V19</f>
        <v>1</v>
      </c>
      <c r="AB19" s="458">
        <f>W19</f>
        <v>0.45</v>
      </c>
      <c r="AC19" s="444">
        <f>AB19/AA19</f>
        <v>0.45</v>
      </c>
      <c r="AD19" s="461">
        <f t="shared" ref="AD19" si="6">AC19</f>
        <v>0.45</v>
      </c>
      <c r="AE19" s="459">
        <v>0</v>
      </c>
      <c r="AF19" s="459">
        <v>0</v>
      </c>
      <c r="AG19" s="460">
        <v>0</v>
      </c>
      <c r="AH19" s="461">
        <f t="shared" si="1"/>
        <v>0</v>
      </c>
      <c r="AI19" s="459">
        <v>0</v>
      </c>
      <c r="AJ19" s="459">
        <v>0</v>
      </c>
      <c r="AK19" s="460">
        <v>0</v>
      </c>
      <c r="AL19" s="461">
        <f t="shared" ref="AL19" si="7">AK19</f>
        <v>0</v>
      </c>
      <c r="AM19" s="459">
        <v>0</v>
      </c>
      <c r="AN19" s="459">
        <v>0</v>
      </c>
      <c r="AO19" s="460">
        <v>0</v>
      </c>
      <c r="AP19" s="461">
        <f t="shared" ref="AP19" si="8">AO19</f>
        <v>0</v>
      </c>
    </row>
    <row r="20" spans="1:42" ht="12.75" customHeight="1">
      <c r="A20" s="2"/>
      <c r="B20" s="2"/>
      <c r="C20" s="2"/>
      <c r="D20" s="2"/>
      <c r="E20" s="14"/>
      <c r="F20" s="14"/>
      <c r="G20" s="14"/>
      <c r="H20" s="14"/>
      <c r="I20" s="14"/>
      <c r="J20" s="14"/>
      <c r="K20" s="14"/>
      <c r="L20" s="14"/>
      <c r="M20" s="14"/>
      <c r="N20" s="14"/>
      <c r="O20" s="14"/>
      <c r="P20" s="14"/>
      <c r="Q20" s="14"/>
      <c r="R20" s="14"/>
      <c r="S20" s="86"/>
      <c r="T20" s="14"/>
      <c r="U20" s="14"/>
      <c r="V20" s="14"/>
      <c r="W20" s="14"/>
      <c r="X20" s="14"/>
      <c r="Y20" s="14"/>
    </row>
    <row r="21" spans="1:42" ht="12.75" customHeight="1">
      <c r="A21" s="2"/>
      <c r="B21" s="2"/>
      <c r="C21" s="2"/>
      <c r="D21" s="2"/>
      <c r="E21" s="14"/>
      <c r="F21" s="14"/>
      <c r="G21" s="14"/>
      <c r="H21" s="14"/>
      <c r="I21" s="14"/>
      <c r="J21" s="14"/>
      <c r="K21" s="14"/>
      <c r="L21" s="14"/>
      <c r="M21" s="14"/>
      <c r="N21" s="14"/>
      <c r="O21" s="14"/>
      <c r="P21" s="14"/>
      <c r="Q21" s="14"/>
      <c r="R21" s="14"/>
      <c r="S21" s="86"/>
      <c r="T21" s="14"/>
      <c r="U21" s="14"/>
      <c r="V21" s="14"/>
      <c r="W21" s="14"/>
      <c r="X21" s="14"/>
      <c r="Y21" s="14"/>
    </row>
    <row r="22" spans="1:42" ht="95.25" customHeight="1">
      <c r="A22" s="814" t="s">
        <v>638</v>
      </c>
      <c r="B22" s="814"/>
      <c r="C22" s="814"/>
      <c r="D22" s="814"/>
      <c r="E22" s="814"/>
      <c r="F22" s="814"/>
      <c r="G22" s="814"/>
      <c r="H22" s="814"/>
      <c r="I22" s="814"/>
      <c r="J22" s="814"/>
      <c r="K22" s="814"/>
      <c r="L22" s="814"/>
      <c r="M22" s="814"/>
      <c r="N22" s="814"/>
      <c r="O22" s="814"/>
      <c r="P22" s="814"/>
      <c r="Q22" s="814"/>
      <c r="R22" s="814"/>
      <c r="S22" s="814"/>
      <c r="T22" s="814"/>
      <c r="U22" s="814"/>
      <c r="V22" s="814"/>
      <c r="W22" s="814"/>
      <c r="X22" s="814"/>
      <c r="Y22" s="814"/>
      <c r="AA22" s="650" t="s">
        <v>714</v>
      </c>
      <c r="AB22" s="651"/>
      <c r="AC22" s="651"/>
      <c r="AD22" s="651"/>
      <c r="AE22" s="651"/>
      <c r="AF22" s="651"/>
      <c r="AG22" s="651"/>
      <c r="AH22" s="651"/>
      <c r="AI22" s="651"/>
      <c r="AJ22" s="651"/>
      <c r="AK22" s="651"/>
      <c r="AL22" s="651"/>
      <c r="AM22" s="651"/>
      <c r="AN22" s="651"/>
      <c r="AO22" s="651"/>
      <c r="AP22" s="652"/>
    </row>
    <row r="23" spans="1:42">
      <c r="A23" s="40"/>
      <c r="B23" s="40"/>
      <c r="C23" s="40"/>
      <c r="D23" s="40"/>
      <c r="E23" s="40"/>
      <c r="F23" s="40"/>
      <c r="G23" s="40"/>
      <c r="H23" s="40"/>
      <c r="I23" s="40"/>
      <c r="J23" s="40"/>
      <c r="K23" s="40"/>
      <c r="L23" s="40"/>
      <c r="M23" s="40"/>
      <c r="N23" s="40"/>
      <c r="O23" s="40"/>
      <c r="P23" s="40"/>
      <c r="Q23" s="40"/>
      <c r="R23" s="40"/>
      <c r="S23" s="87"/>
      <c r="T23" s="40"/>
      <c r="U23" s="40"/>
      <c r="V23" s="40"/>
      <c r="W23" s="40"/>
      <c r="X23" s="40"/>
      <c r="Y23" s="40"/>
    </row>
    <row r="24" spans="1:42" s="73" customFormat="1" ht="84" customHeight="1">
      <c r="A24" s="765" t="s">
        <v>15</v>
      </c>
      <c r="B24" s="765"/>
      <c r="C24" s="765"/>
      <c r="D24" s="765"/>
      <c r="E24" s="765"/>
      <c r="F24" s="765"/>
      <c r="G24" s="765"/>
      <c r="H24" s="765"/>
      <c r="I24" s="785" t="s">
        <v>16</v>
      </c>
      <c r="J24" s="785"/>
      <c r="K24" s="785"/>
      <c r="L24" s="785"/>
      <c r="M24" s="785"/>
      <c r="N24" s="785"/>
      <c r="O24" s="765" t="s">
        <v>17</v>
      </c>
      <c r="P24" s="710" t="s">
        <v>18</v>
      </c>
      <c r="Q24" s="711"/>
      <c r="R24" s="712"/>
      <c r="S24" s="753" t="s">
        <v>152</v>
      </c>
      <c r="T24" s="815" t="s">
        <v>7</v>
      </c>
      <c r="U24" s="736" t="s">
        <v>640</v>
      </c>
      <c r="V24" s="819">
        <v>2019</v>
      </c>
      <c r="W24" s="819"/>
      <c r="X24" s="819"/>
      <c r="Y24" s="819"/>
      <c r="AA24" s="634" t="s">
        <v>713</v>
      </c>
      <c r="AB24" s="634"/>
      <c r="AC24" s="634"/>
      <c r="AD24" s="634"/>
      <c r="AE24" s="634" t="s">
        <v>715</v>
      </c>
      <c r="AF24" s="634"/>
      <c r="AG24" s="634"/>
      <c r="AH24" s="634"/>
      <c r="AI24" s="634" t="s">
        <v>716</v>
      </c>
      <c r="AJ24" s="634"/>
      <c r="AK24" s="634"/>
      <c r="AL24" s="634"/>
      <c r="AM24" s="634" t="s">
        <v>717</v>
      </c>
      <c r="AN24" s="634"/>
      <c r="AO24" s="634"/>
      <c r="AP24" s="634"/>
    </row>
    <row r="25" spans="1:42" s="73" customFormat="1" ht="84" customHeight="1">
      <c r="A25" s="765"/>
      <c r="B25" s="765"/>
      <c r="C25" s="765"/>
      <c r="D25" s="765"/>
      <c r="E25" s="765"/>
      <c r="F25" s="765"/>
      <c r="G25" s="765"/>
      <c r="H25" s="765"/>
      <c r="I25" s="785"/>
      <c r="J25" s="785"/>
      <c r="K25" s="785"/>
      <c r="L25" s="785"/>
      <c r="M25" s="785"/>
      <c r="N25" s="785"/>
      <c r="O25" s="765"/>
      <c r="P25" s="713"/>
      <c r="Q25" s="714"/>
      <c r="R25" s="715"/>
      <c r="S25" s="754"/>
      <c r="T25" s="816"/>
      <c r="U25" s="736"/>
      <c r="V25" s="79" t="s">
        <v>11</v>
      </c>
      <c r="W25" s="79" t="s">
        <v>12</v>
      </c>
      <c r="X25" s="39" t="s">
        <v>9</v>
      </c>
      <c r="Y25" s="174" t="s">
        <v>10</v>
      </c>
      <c r="AA25" s="224" t="s">
        <v>13</v>
      </c>
      <c r="AB25" s="224" t="s">
        <v>14</v>
      </c>
      <c r="AC25" s="173" t="s">
        <v>9</v>
      </c>
      <c r="AD25" s="174" t="s">
        <v>10</v>
      </c>
      <c r="AE25" s="224" t="s">
        <v>13</v>
      </c>
      <c r="AF25" s="224" t="s">
        <v>14</v>
      </c>
      <c r="AG25" s="173" t="s">
        <v>9</v>
      </c>
      <c r="AH25" s="174" t="s">
        <v>10</v>
      </c>
      <c r="AI25" s="224" t="s">
        <v>13</v>
      </c>
      <c r="AJ25" s="224" t="s">
        <v>14</v>
      </c>
      <c r="AK25" s="173" t="s">
        <v>9</v>
      </c>
      <c r="AL25" s="174" t="s">
        <v>10</v>
      </c>
      <c r="AM25" s="224" t="s">
        <v>13</v>
      </c>
      <c r="AN25" s="224" t="s">
        <v>14</v>
      </c>
      <c r="AO25" s="173" t="s">
        <v>9</v>
      </c>
      <c r="AP25" s="174" t="s">
        <v>10</v>
      </c>
    </row>
    <row r="26" spans="1:42" ht="333.75" customHeight="1">
      <c r="A26" s="793" t="s">
        <v>55</v>
      </c>
      <c r="B26" s="793"/>
      <c r="C26" s="793"/>
      <c r="D26" s="793"/>
      <c r="E26" s="793"/>
      <c r="F26" s="793"/>
      <c r="G26" s="793"/>
      <c r="H26" s="793"/>
      <c r="I26" s="793" t="s">
        <v>56</v>
      </c>
      <c r="J26" s="793"/>
      <c r="K26" s="793"/>
      <c r="L26" s="793"/>
      <c r="M26" s="793"/>
      <c r="N26" s="793"/>
      <c r="O26" s="80">
        <v>123</v>
      </c>
      <c r="P26" s="794" t="s">
        <v>57</v>
      </c>
      <c r="Q26" s="795"/>
      <c r="R26" s="796"/>
      <c r="S26" s="88" t="s">
        <v>153</v>
      </c>
      <c r="T26" s="81" t="s">
        <v>58</v>
      </c>
      <c r="U26" s="110">
        <f>'Dirección G. Corporativa'!U30</f>
        <v>100</v>
      </c>
      <c r="V26" s="317">
        <f>'Dirección G. Corporativa'!V24</f>
        <v>1</v>
      </c>
      <c r="W26" s="317">
        <f>'Dirección G. Corporativa'!W24</f>
        <v>0.45</v>
      </c>
      <c r="X26" s="444">
        <f>W26/V26</f>
        <v>0.45</v>
      </c>
      <c r="Y26" s="287">
        <f>X26</f>
        <v>0.45</v>
      </c>
      <c r="AA26" s="436">
        <f>'Dirección G. Corporativa'!AA30</f>
        <v>100</v>
      </c>
      <c r="AB26" s="436">
        <f>'Dirección G. Corporativa'!AB30</f>
        <v>15.78</v>
      </c>
      <c r="AC26" s="444">
        <f>AB26/AA26</f>
        <v>0.1578</v>
      </c>
      <c r="AD26" s="461">
        <f t="shared" ref="AD26" si="9">AC26</f>
        <v>0.1578</v>
      </c>
      <c r="AE26" s="436">
        <f>'Dirección G. Corporativa'!AE30</f>
        <v>100</v>
      </c>
      <c r="AF26" s="436">
        <f>'Dirección G. Corporativa'!AF30</f>
        <v>45.44</v>
      </c>
      <c r="AG26" s="444">
        <f>AF26/AE26</f>
        <v>0.45439999999999997</v>
      </c>
      <c r="AH26" s="461">
        <f t="shared" ref="AH26" si="10">AG26</f>
        <v>0.45439999999999997</v>
      </c>
      <c r="AI26" s="436">
        <f>'Dirección G. Corporativa'!AI30</f>
        <v>0</v>
      </c>
      <c r="AJ26" s="436">
        <f>'Dirección G. Corporativa'!AJ30</f>
        <v>0</v>
      </c>
      <c r="AK26" s="460">
        <v>0</v>
      </c>
      <c r="AL26" s="461">
        <f t="shared" ref="AL26" si="11">AK26</f>
        <v>0</v>
      </c>
      <c r="AM26" s="436">
        <f>'Dirección G. Corporativa'!AM30</f>
        <v>100</v>
      </c>
      <c r="AN26" s="436">
        <f>'Dirección G. Corporativa'!AN30</f>
        <v>0</v>
      </c>
      <c r="AO26" s="460">
        <v>0</v>
      </c>
      <c r="AP26" s="461">
        <f t="shared" ref="AP26" si="12">AO26</f>
        <v>0</v>
      </c>
    </row>
    <row r="27" spans="1:42" ht="12.75" customHeight="1">
      <c r="A27" s="2"/>
      <c r="B27" s="2"/>
      <c r="C27" s="2"/>
      <c r="D27" s="2"/>
      <c r="E27" s="14"/>
      <c r="F27" s="14"/>
      <c r="G27" s="14"/>
      <c r="H27" s="14"/>
      <c r="I27" s="14"/>
      <c r="J27" s="14"/>
      <c r="K27" s="14"/>
      <c r="L27" s="14"/>
      <c r="M27" s="14"/>
      <c r="N27" s="14"/>
      <c r="O27" s="14"/>
      <c r="P27" s="14"/>
      <c r="Q27" s="14"/>
      <c r="R27" s="14"/>
      <c r="S27" s="86"/>
      <c r="T27" s="14"/>
      <c r="U27" s="14"/>
      <c r="V27" s="14"/>
      <c r="W27" s="14"/>
      <c r="X27" s="14"/>
      <c r="Y27" s="14"/>
    </row>
    <row r="28" spans="1:42" ht="12.75" customHeight="1">
      <c r="A28" s="2"/>
      <c r="B28" s="2"/>
      <c r="C28" s="2"/>
      <c r="D28" s="2"/>
      <c r="E28" s="14"/>
      <c r="F28" s="14"/>
      <c r="G28" s="14"/>
      <c r="H28" s="14"/>
      <c r="I28" s="14"/>
      <c r="J28" s="14"/>
      <c r="K28" s="14"/>
      <c r="L28" s="14"/>
      <c r="M28" s="14"/>
      <c r="N28" s="14"/>
      <c r="O28" s="14"/>
      <c r="P28" s="14"/>
      <c r="Q28" s="14"/>
      <c r="R28" s="14"/>
      <c r="S28" s="86"/>
      <c r="T28" s="14"/>
      <c r="U28" s="14"/>
      <c r="V28" s="14"/>
      <c r="W28" s="14"/>
      <c r="X28" s="14"/>
      <c r="Y28" s="14"/>
    </row>
    <row r="29" spans="1:42" ht="121.5" customHeight="1">
      <c r="A29" s="638" t="s">
        <v>653</v>
      </c>
      <c r="B29" s="638"/>
      <c r="C29" s="638"/>
      <c r="D29" s="638"/>
      <c r="E29" s="638"/>
      <c r="F29" s="638"/>
      <c r="G29" s="638"/>
      <c r="H29" s="638"/>
      <c r="I29" s="638"/>
      <c r="J29" s="638"/>
      <c r="K29" s="638"/>
      <c r="L29" s="638"/>
      <c r="M29" s="638"/>
      <c r="N29" s="638"/>
      <c r="O29" s="638"/>
      <c r="P29" s="638"/>
      <c r="Q29" s="638"/>
      <c r="R29" s="638"/>
      <c r="S29" s="638"/>
      <c r="T29" s="638"/>
      <c r="U29" s="638"/>
      <c r="V29" s="638"/>
      <c r="W29" s="638"/>
      <c r="X29" s="638"/>
      <c r="Y29" s="638"/>
    </row>
    <row r="30" spans="1:42" s="15" customFormat="1" ht="24" customHeight="1">
      <c r="A30" s="5"/>
      <c r="B30" s="5"/>
      <c r="C30" s="5"/>
      <c r="D30" s="5"/>
      <c r="E30" s="5"/>
      <c r="F30" s="5"/>
      <c r="G30" s="5"/>
      <c r="H30" s="5"/>
      <c r="I30" s="5"/>
      <c r="J30" s="5"/>
      <c r="K30" s="5"/>
      <c r="L30" s="5"/>
      <c r="M30" s="5"/>
      <c r="N30" s="5"/>
      <c r="O30" s="5"/>
      <c r="P30" s="5"/>
      <c r="Q30" s="5"/>
      <c r="R30" s="5"/>
      <c r="S30" s="5"/>
      <c r="T30" s="5"/>
      <c r="U30" s="5"/>
      <c r="V30" s="5"/>
      <c r="W30" s="5"/>
      <c r="X30" s="5"/>
      <c r="Y30" s="5"/>
    </row>
    <row r="31" spans="1:42" s="15" customFormat="1" ht="129.75" customHeight="1">
      <c r="A31" s="792" t="s">
        <v>59</v>
      </c>
      <c r="B31" s="792"/>
      <c r="C31" s="989" t="s">
        <v>60</v>
      </c>
      <c r="D31" s="989"/>
      <c r="E31" s="989"/>
      <c r="F31" s="989"/>
      <c r="G31" s="989"/>
      <c r="H31" s="989"/>
      <c r="I31" s="989"/>
      <c r="J31" s="989"/>
      <c r="K31" s="989"/>
      <c r="L31" s="989"/>
      <c r="M31" s="989"/>
      <c r="N31" s="989"/>
      <c r="O31" s="989"/>
      <c r="P31" s="989"/>
      <c r="Q31" s="989"/>
      <c r="R31" s="989"/>
      <c r="S31" s="989"/>
      <c r="T31" s="989"/>
      <c r="U31" s="989"/>
      <c r="V31" s="989"/>
      <c r="W31" s="989"/>
      <c r="X31" s="989"/>
      <c r="Y31" s="989"/>
    </row>
    <row r="32" spans="1:42" s="15" customFormat="1" ht="124.5" customHeight="1">
      <c r="A32" s="792" t="s">
        <v>19</v>
      </c>
      <c r="B32" s="792"/>
      <c r="C32" s="989" t="s">
        <v>61</v>
      </c>
      <c r="D32" s="989"/>
      <c r="E32" s="989"/>
      <c r="F32" s="989"/>
      <c r="G32" s="989"/>
      <c r="H32" s="989"/>
      <c r="I32" s="989"/>
      <c r="J32" s="989"/>
      <c r="K32" s="989"/>
      <c r="L32" s="989"/>
      <c r="M32" s="989"/>
      <c r="N32" s="989"/>
      <c r="O32" s="989"/>
      <c r="P32" s="989"/>
      <c r="Q32" s="989"/>
      <c r="R32" s="989"/>
      <c r="S32" s="989"/>
      <c r="T32" s="989"/>
      <c r="U32" s="989"/>
      <c r="V32" s="989"/>
      <c r="W32" s="989"/>
      <c r="X32" s="989"/>
      <c r="Y32" s="989"/>
    </row>
    <row r="33" spans="1:42" s="15" customFormat="1" ht="159.75" customHeight="1">
      <c r="A33" s="792" t="s">
        <v>62</v>
      </c>
      <c r="B33" s="792"/>
      <c r="C33" s="989" t="s">
        <v>63</v>
      </c>
      <c r="D33" s="989"/>
      <c r="E33" s="989"/>
      <c r="F33" s="989"/>
      <c r="G33" s="989"/>
      <c r="H33" s="989"/>
      <c r="I33" s="989"/>
      <c r="J33" s="989"/>
      <c r="K33" s="989"/>
      <c r="L33" s="989"/>
      <c r="M33" s="989"/>
      <c r="N33" s="989"/>
      <c r="O33" s="989"/>
      <c r="P33" s="989"/>
      <c r="Q33" s="989"/>
      <c r="R33" s="989"/>
      <c r="S33" s="989"/>
      <c r="T33" s="989"/>
      <c r="U33" s="989"/>
      <c r="V33" s="989"/>
      <c r="W33" s="989"/>
      <c r="X33" s="989"/>
      <c r="Y33" s="989"/>
      <c r="AA33" s="650" t="s">
        <v>714</v>
      </c>
      <c r="AB33" s="651"/>
      <c r="AC33" s="651"/>
      <c r="AD33" s="651"/>
      <c r="AE33" s="651"/>
      <c r="AF33" s="651"/>
      <c r="AG33" s="651"/>
      <c r="AH33" s="651"/>
      <c r="AI33" s="651"/>
      <c r="AJ33" s="651"/>
      <c r="AK33" s="651"/>
      <c r="AL33" s="651"/>
      <c r="AM33" s="651"/>
      <c r="AN33" s="651"/>
      <c r="AO33" s="651"/>
      <c r="AP33" s="652"/>
    </row>
    <row r="34" spans="1:42" s="15" customFormat="1" ht="17.25" customHeight="1">
      <c r="A34" s="5"/>
      <c r="B34" s="5"/>
      <c r="C34" s="5"/>
      <c r="D34" s="5"/>
      <c r="E34" s="5"/>
      <c r="F34" s="5"/>
      <c r="G34" s="5"/>
      <c r="H34" s="5"/>
      <c r="I34" s="5"/>
      <c r="J34" s="5"/>
      <c r="K34" s="5"/>
      <c r="L34" s="5"/>
      <c r="M34" s="5"/>
      <c r="N34" s="5"/>
      <c r="O34" s="5"/>
      <c r="P34" s="5"/>
      <c r="Q34" s="5"/>
      <c r="R34" s="5"/>
      <c r="S34" s="5"/>
      <c r="T34" s="5"/>
      <c r="U34" s="5"/>
      <c r="V34" s="5"/>
      <c r="W34" s="5"/>
      <c r="X34" s="5"/>
      <c r="Y34" s="5"/>
      <c r="AA34" s="46"/>
      <c r="AB34" s="46"/>
      <c r="AC34" s="46"/>
      <c r="AD34" s="46"/>
      <c r="AE34" s="46"/>
      <c r="AF34" s="46"/>
      <c r="AG34" s="46"/>
      <c r="AH34" s="46"/>
      <c r="AI34" s="46"/>
      <c r="AJ34" s="46"/>
      <c r="AK34" s="46"/>
      <c r="AL34" s="46"/>
      <c r="AM34" s="46"/>
      <c r="AN34" s="46"/>
      <c r="AO34" s="46"/>
      <c r="AP34" s="46"/>
    </row>
    <row r="35" spans="1:42" ht="192.75" customHeight="1">
      <c r="A35" s="728" t="s">
        <v>20</v>
      </c>
      <c r="B35" s="728" t="s">
        <v>21</v>
      </c>
      <c r="C35" s="728"/>
      <c r="D35" s="728" t="s">
        <v>631</v>
      </c>
      <c r="E35" s="728" t="s">
        <v>626</v>
      </c>
      <c r="F35" s="728"/>
      <c r="G35" s="728"/>
      <c r="H35" s="728"/>
      <c r="I35" s="728"/>
      <c r="J35" s="728" t="s">
        <v>627</v>
      </c>
      <c r="K35" s="728"/>
      <c r="L35" s="728" t="s">
        <v>665</v>
      </c>
      <c r="M35" s="728"/>
      <c r="N35" s="728"/>
      <c r="O35" s="990" t="s">
        <v>98</v>
      </c>
      <c r="P35" s="738" t="s">
        <v>23</v>
      </c>
      <c r="Q35" s="738"/>
      <c r="R35" s="738"/>
      <c r="S35" s="738" t="s">
        <v>152</v>
      </c>
      <c r="T35" s="739" t="s">
        <v>7</v>
      </c>
      <c r="U35" s="752" t="s">
        <v>623</v>
      </c>
      <c r="V35" s="819">
        <v>2019</v>
      </c>
      <c r="W35" s="819"/>
      <c r="X35" s="819"/>
      <c r="Y35" s="819"/>
      <c r="AA35" s="634" t="s">
        <v>713</v>
      </c>
      <c r="AB35" s="634"/>
      <c r="AC35" s="634"/>
      <c r="AD35" s="634"/>
      <c r="AE35" s="634" t="s">
        <v>715</v>
      </c>
      <c r="AF35" s="634"/>
      <c r="AG35" s="634"/>
      <c r="AH35" s="634"/>
      <c r="AI35" s="634" t="s">
        <v>716</v>
      </c>
      <c r="AJ35" s="634"/>
      <c r="AK35" s="634"/>
      <c r="AL35" s="634"/>
      <c r="AM35" s="634" t="s">
        <v>717</v>
      </c>
      <c r="AN35" s="634"/>
      <c r="AO35" s="634"/>
      <c r="AP35" s="634"/>
    </row>
    <row r="36" spans="1:42" ht="140.25" customHeight="1">
      <c r="A36" s="728"/>
      <c r="B36" s="728"/>
      <c r="C36" s="728"/>
      <c r="D36" s="728"/>
      <c r="E36" s="728"/>
      <c r="F36" s="728"/>
      <c r="G36" s="728"/>
      <c r="H36" s="728"/>
      <c r="I36" s="728"/>
      <c r="J36" s="728"/>
      <c r="K36" s="728"/>
      <c r="L36" s="728"/>
      <c r="M36" s="728"/>
      <c r="N36" s="728"/>
      <c r="O36" s="991"/>
      <c r="P36" s="738"/>
      <c r="Q36" s="738"/>
      <c r="R36" s="738"/>
      <c r="S36" s="738"/>
      <c r="T36" s="739"/>
      <c r="U36" s="752"/>
      <c r="V36" s="79" t="s">
        <v>11</v>
      </c>
      <c r="W36" s="79" t="s">
        <v>12</v>
      </c>
      <c r="X36" s="39" t="s">
        <v>9</v>
      </c>
      <c r="Y36" s="174" t="s">
        <v>10</v>
      </c>
      <c r="AA36" s="224" t="s">
        <v>13</v>
      </c>
      <c r="AB36" s="224" t="s">
        <v>14</v>
      </c>
      <c r="AC36" s="173" t="s">
        <v>9</v>
      </c>
      <c r="AD36" s="174" t="s">
        <v>10</v>
      </c>
      <c r="AE36" s="224" t="s">
        <v>13</v>
      </c>
      <c r="AF36" s="224" t="s">
        <v>14</v>
      </c>
      <c r="AG36" s="173" t="s">
        <v>9</v>
      </c>
      <c r="AH36" s="174" t="s">
        <v>10</v>
      </c>
      <c r="AI36" s="224" t="s">
        <v>13</v>
      </c>
      <c r="AJ36" s="224" t="s">
        <v>14</v>
      </c>
      <c r="AK36" s="173" t="s">
        <v>9</v>
      </c>
      <c r="AL36" s="174" t="s">
        <v>10</v>
      </c>
      <c r="AM36" s="224" t="s">
        <v>13</v>
      </c>
      <c r="AN36" s="224" t="s">
        <v>14</v>
      </c>
      <c r="AO36" s="173" t="s">
        <v>9</v>
      </c>
      <c r="AP36" s="174" t="s">
        <v>10</v>
      </c>
    </row>
    <row r="37" spans="1:42" ht="346.5" customHeight="1">
      <c r="A37" s="148" t="s">
        <v>64</v>
      </c>
      <c r="B37" s="953" t="s">
        <v>65</v>
      </c>
      <c r="C37" s="954"/>
      <c r="D37" s="180" t="s">
        <v>67</v>
      </c>
      <c r="E37" s="955" t="s">
        <v>70</v>
      </c>
      <c r="F37" s="955"/>
      <c r="G37" s="955"/>
      <c r="H37" s="955"/>
      <c r="I37" s="955"/>
      <c r="J37" s="823" t="s">
        <v>1040</v>
      </c>
      <c r="K37" s="824"/>
      <c r="L37" s="956" t="s">
        <v>101</v>
      </c>
      <c r="M37" s="956"/>
      <c r="N37" s="956"/>
      <c r="O37" s="154" t="s">
        <v>100</v>
      </c>
      <c r="P37" s="882" t="s">
        <v>104</v>
      </c>
      <c r="Q37" s="882"/>
      <c r="R37" s="882"/>
      <c r="S37" s="95" t="s">
        <v>189</v>
      </c>
      <c r="T37" s="82" t="s">
        <v>52</v>
      </c>
      <c r="U37" s="456">
        <v>0.441</v>
      </c>
      <c r="V37" s="446">
        <v>0.441</v>
      </c>
      <c r="W37" s="179">
        <v>0.4173</v>
      </c>
      <c r="X37" s="411">
        <f>W37/V37</f>
        <v>0.94625850340136053</v>
      </c>
      <c r="Y37" s="42">
        <f>X37</f>
        <v>0.94625850340136053</v>
      </c>
      <c r="AA37" s="413">
        <f t="shared" ref="AA37:AB40" si="13">V37</f>
        <v>0.441</v>
      </c>
      <c r="AB37" s="413">
        <f t="shared" si="13"/>
        <v>0.4173</v>
      </c>
      <c r="AC37" s="411">
        <f>AB37/AA37</f>
        <v>0.94625850340136053</v>
      </c>
      <c r="AD37" s="223">
        <f t="shared" ref="AD37:AD43" si="14">AC37</f>
        <v>0.94625850340136053</v>
      </c>
      <c r="AE37" s="631" t="s">
        <v>1963</v>
      </c>
      <c r="AF37" s="632"/>
      <c r="AG37" s="633"/>
      <c r="AH37" s="223">
        <f t="shared" ref="AH37:AH43" si="15">AG37</f>
        <v>0</v>
      </c>
      <c r="AI37" s="221">
        <v>0</v>
      </c>
      <c r="AJ37" s="221">
        <v>0</v>
      </c>
      <c r="AK37" s="222">
        <v>0</v>
      </c>
      <c r="AL37" s="223">
        <f t="shared" ref="AL37:AL43" si="16">AK37</f>
        <v>0</v>
      </c>
      <c r="AM37" s="221">
        <v>0</v>
      </c>
      <c r="AN37" s="221">
        <v>0</v>
      </c>
      <c r="AO37" s="222">
        <v>0</v>
      </c>
      <c r="AP37" s="223">
        <f t="shared" ref="AP37:AP43" si="17">AO37</f>
        <v>0</v>
      </c>
    </row>
    <row r="38" spans="1:42" ht="346.5" customHeight="1">
      <c r="A38" s="148" t="s">
        <v>64</v>
      </c>
      <c r="B38" s="953" t="s">
        <v>65</v>
      </c>
      <c r="C38" s="954"/>
      <c r="D38" s="180" t="s">
        <v>67</v>
      </c>
      <c r="E38" s="955" t="s">
        <v>70</v>
      </c>
      <c r="F38" s="955"/>
      <c r="G38" s="955"/>
      <c r="H38" s="955"/>
      <c r="I38" s="955"/>
      <c r="J38" s="823" t="s">
        <v>1040</v>
      </c>
      <c r="K38" s="824"/>
      <c r="L38" s="956" t="s">
        <v>101</v>
      </c>
      <c r="M38" s="956"/>
      <c r="N38" s="956"/>
      <c r="O38" s="154" t="s">
        <v>100</v>
      </c>
      <c r="P38" s="882" t="s">
        <v>1964</v>
      </c>
      <c r="Q38" s="882"/>
      <c r="R38" s="882"/>
      <c r="S38" s="95" t="s">
        <v>1962</v>
      </c>
      <c r="T38" s="82" t="s">
        <v>52</v>
      </c>
      <c r="U38" s="456" t="s">
        <v>1550</v>
      </c>
      <c r="V38" s="446">
        <v>1</v>
      </c>
      <c r="W38" s="179">
        <f>AF38</f>
        <v>0.46700000000000003</v>
      </c>
      <c r="X38" s="580">
        <f>W38/V38</f>
        <v>0.46700000000000003</v>
      </c>
      <c r="Y38" s="544">
        <f>X38</f>
        <v>0.46700000000000003</v>
      </c>
      <c r="AA38" s="466">
        <v>0.441</v>
      </c>
      <c r="AB38" s="466">
        <v>0.4173</v>
      </c>
      <c r="AC38" s="580">
        <f>AB38/AA38</f>
        <v>0.94625850340136053</v>
      </c>
      <c r="AD38" s="544">
        <f t="shared" ref="AD38" si="18">AC38</f>
        <v>0.94625850340136053</v>
      </c>
      <c r="AE38" s="466">
        <v>0.89100000000000001</v>
      </c>
      <c r="AF38" s="466">
        <v>0.46700000000000003</v>
      </c>
      <c r="AG38" s="580">
        <f>AF38/AE38</f>
        <v>0.52413019079685752</v>
      </c>
      <c r="AH38" s="544">
        <f t="shared" si="15"/>
        <v>0.52413019079685752</v>
      </c>
      <c r="AI38" s="542"/>
      <c r="AJ38" s="542"/>
      <c r="AK38" s="460"/>
      <c r="AL38" s="544"/>
      <c r="AM38" s="542"/>
      <c r="AN38" s="542"/>
      <c r="AO38" s="460"/>
      <c r="AP38" s="544"/>
    </row>
    <row r="39" spans="1:42" ht="346.5" customHeight="1">
      <c r="A39" s="148" t="s">
        <v>64</v>
      </c>
      <c r="B39" s="953" t="s">
        <v>65</v>
      </c>
      <c r="C39" s="954"/>
      <c r="D39" s="180" t="s">
        <v>67</v>
      </c>
      <c r="E39" s="955" t="s">
        <v>70</v>
      </c>
      <c r="F39" s="955"/>
      <c r="G39" s="955"/>
      <c r="H39" s="955"/>
      <c r="I39" s="955"/>
      <c r="J39" s="823" t="s">
        <v>1041</v>
      </c>
      <c r="K39" s="824"/>
      <c r="L39" s="959" t="s">
        <v>101</v>
      </c>
      <c r="M39" s="960"/>
      <c r="N39" s="961"/>
      <c r="O39" s="154" t="s">
        <v>100</v>
      </c>
      <c r="P39" s="882" t="s">
        <v>105</v>
      </c>
      <c r="Q39" s="882"/>
      <c r="R39" s="882"/>
      <c r="S39" s="95" t="s">
        <v>153</v>
      </c>
      <c r="T39" s="82" t="s">
        <v>52</v>
      </c>
      <c r="U39" s="456" t="s">
        <v>1550</v>
      </c>
      <c r="V39" s="446">
        <v>1</v>
      </c>
      <c r="W39" s="179">
        <f>AF39</f>
        <v>0.45400000000000001</v>
      </c>
      <c r="X39" s="411">
        <f>W39/V39</f>
        <v>0.45400000000000001</v>
      </c>
      <c r="Y39" s="42">
        <f t="shared" ref="Y39:Y43" si="19">X39</f>
        <v>0.45400000000000001</v>
      </c>
      <c r="AA39" s="413">
        <v>3.7999999999999999E-2</v>
      </c>
      <c r="AB39" s="413">
        <f t="shared" si="13"/>
        <v>0.45400000000000001</v>
      </c>
      <c r="AC39" s="411">
        <f>AB39/AA39</f>
        <v>11.947368421052632</v>
      </c>
      <c r="AD39" s="223">
        <f t="shared" si="14"/>
        <v>11.947368421052632</v>
      </c>
      <c r="AE39" s="413">
        <v>0.47799999999999998</v>
      </c>
      <c r="AF39" s="413">
        <v>0.45400000000000001</v>
      </c>
      <c r="AG39" s="543">
        <f>AF39/AE39</f>
        <v>0.94979079497907959</v>
      </c>
      <c r="AH39" s="223">
        <f t="shared" si="15"/>
        <v>0.94979079497907959</v>
      </c>
      <c r="AI39" s="221">
        <v>0</v>
      </c>
      <c r="AJ39" s="221">
        <v>0</v>
      </c>
      <c r="AK39" s="222">
        <v>0</v>
      </c>
      <c r="AL39" s="223">
        <f t="shared" si="16"/>
        <v>0</v>
      </c>
      <c r="AM39" s="221">
        <v>0</v>
      </c>
      <c r="AN39" s="221">
        <v>0</v>
      </c>
      <c r="AO39" s="222">
        <v>0</v>
      </c>
      <c r="AP39" s="223">
        <f t="shared" si="17"/>
        <v>0</v>
      </c>
    </row>
    <row r="40" spans="1:42" ht="346.5" customHeight="1">
      <c r="A40" s="148" t="s">
        <v>64</v>
      </c>
      <c r="B40" s="957" t="s">
        <v>65</v>
      </c>
      <c r="C40" s="958"/>
      <c r="D40" s="180" t="s">
        <v>67</v>
      </c>
      <c r="E40" s="955" t="s">
        <v>370</v>
      </c>
      <c r="F40" s="955"/>
      <c r="G40" s="955"/>
      <c r="H40" s="955"/>
      <c r="I40" s="955"/>
      <c r="J40" s="823" t="s">
        <v>72</v>
      </c>
      <c r="K40" s="824"/>
      <c r="L40" s="959" t="s">
        <v>375</v>
      </c>
      <c r="M40" s="960"/>
      <c r="N40" s="961"/>
      <c r="O40" s="154" t="s">
        <v>100</v>
      </c>
      <c r="P40" s="962" t="s">
        <v>195</v>
      </c>
      <c r="Q40" s="963"/>
      <c r="R40" s="964"/>
      <c r="S40" s="95" t="s">
        <v>155</v>
      </c>
      <c r="T40" s="82" t="s">
        <v>58</v>
      </c>
      <c r="U40" s="455">
        <v>0.9</v>
      </c>
      <c r="V40" s="446">
        <v>1</v>
      </c>
      <c r="W40" s="179">
        <v>0.92200000000000004</v>
      </c>
      <c r="X40" s="411">
        <f>W40/V40</f>
        <v>0.92200000000000004</v>
      </c>
      <c r="Y40" s="42">
        <f t="shared" si="19"/>
        <v>0.92200000000000004</v>
      </c>
      <c r="AA40" s="413">
        <v>0.9</v>
      </c>
      <c r="AB40" s="413">
        <f t="shared" si="13"/>
        <v>0.92200000000000004</v>
      </c>
      <c r="AC40" s="411">
        <f>AB40/AA40</f>
        <v>1.0244444444444445</v>
      </c>
      <c r="AD40" s="223">
        <f t="shared" si="14"/>
        <v>1.0244444444444445</v>
      </c>
      <c r="AE40" s="631" t="s">
        <v>1963</v>
      </c>
      <c r="AF40" s="632"/>
      <c r="AG40" s="633"/>
      <c r="AH40" s="223">
        <f t="shared" si="15"/>
        <v>0</v>
      </c>
      <c r="AI40" s="221">
        <v>0</v>
      </c>
      <c r="AJ40" s="221">
        <v>0</v>
      </c>
      <c r="AK40" s="222">
        <v>0</v>
      </c>
      <c r="AL40" s="223">
        <f t="shared" si="16"/>
        <v>0</v>
      </c>
      <c r="AM40" s="221">
        <v>0</v>
      </c>
      <c r="AN40" s="221">
        <v>0</v>
      </c>
      <c r="AO40" s="222">
        <v>0</v>
      </c>
      <c r="AP40" s="223">
        <f t="shared" si="17"/>
        <v>0</v>
      </c>
    </row>
    <row r="41" spans="1:42" ht="409.5" customHeight="1">
      <c r="A41" s="148" t="s">
        <v>64</v>
      </c>
      <c r="B41" s="957" t="s">
        <v>65</v>
      </c>
      <c r="C41" s="958"/>
      <c r="D41" s="180" t="s">
        <v>67</v>
      </c>
      <c r="E41" s="955" t="s">
        <v>370</v>
      </c>
      <c r="F41" s="955"/>
      <c r="G41" s="955"/>
      <c r="H41" s="955"/>
      <c r="I41" s="955"/>
      <c r="J41" s="823" t="s">
        <v>72</v>
      </c>
      <c r="K41" s="824"/>
      <c r="L41" s="959" t="s">
        <v>375</v>
      </c>
      <c r="M41" s="960"/>
      <c r="N41" s="961"/>
      <c r="O41" s="154" t="s">
        <v>100</v>
      </c>
      <c r="P41" s="962" t="s">
        <v>1965</v>
      </c>
      <c r="Q41" s="963"/>
      <c r="R41" s="964"/>
      <c r="S41" s="95" t="s">
        <v>1962</v>
      </c>
      <c r="T41" s="82" t="s">
        <v>58</v>
      </c>
      <c r="U41" s="455" t="s">
        <v>1966</v>
      </c>
      <c r="V41" s="446">
        <v>1</v>
      </c>
      <c r="W41" s="179">
        <f>AF41</f>
        <v>0.45450000000000002</v>
      </c>
      <c r="X41" s="543">
        <f>W41/V41</f>
        <v>0.45450000000000002</v>
      </c>
      <c r="Y41" s="544">
        <f t="shared" ref="Y41" si="20">X41</f>
        <v>0.45450000000000002</v>
      </c>
      <c r="AA41" s="631" t="s">
        <v>1967</v>
      </c>
      <c r="AB41" s="632"/>
      <c r="AC41" s="633"/>
      <c r="AD41" s="544">
        <f t="shared" ref="AD41" si="21">AC41</f>
        <v>0</v>
      </c>
      <c r="AE41" s="466">
        <v>0.45450000000000002</v>
      </c>
      <c r="AF41" s="466">
        <v>0.45450000000000002</v>
      </c>
      <c r="AG41" s="543">
        <f>AF41/AE41</f>
        <v>1</v>
      </c>
      <c r="AH41" s="544">
        <f t="shared" ref="AH41" si="22">AG41</f>
        <v>1</v>
      </c>
      <c r="AI41" s="542">
        <v>0</v>
      </c>
      <c r="AJ41" s="542">
        <v>0</v>
      </c>
      <c r="AK41" s="460">
        <v>0</v>
      </c>
      <c r="AL41" s="544">
        <f t="shared" ref="AL41" si="23">AK41</f>
        <v>0</v>
      </c>
      <c r="AM41" s="542">
        <v>0</v>
      </c>
      <c r="AN41" s="542">
        <v>0</v>
      </c>
      <c r="AO41" s="460">
        <v>0</v>
      </c>
      <c r="AP41" s="544">
        <f t="shared" ref="AP41" si="24">AO41</f>
        <v>0</v>
      </c>
    </row>
    <row r="42" spans="1:42" ht="279.75" customHeight="1">
      <c r="A42" s="148" t="s">
        <v>64</v>
      </c>
      <c r="B42" s="953" t="s">
        <v>65</v>
      </c>
      <c r="C42" s="954"/>
      <c r="D42" s="180" t="s">
        <v>68</v>
      </c>
      <c r="E42" s="955" t="s">
        <v>71</v>
      </c>
      <c r="F42" s="955"/>
      <c r="G42" s="955"/>
      <c r="H42" s="955"/>
      <c r="I42" s="955"/>
      <c r="J42" s="823" t="s">
        <v>1043</v>
      </c>
      <c r="K42" s="824"/>
      <c r="L42" s="959" t="s">
        <v>102</v>
      </c>
      <c r="M42" s="960"/>
      <c r="N42" s="961"/>
      <c r="O42" s="154" t="s">
        <v>100</v>
      </c>
      <c r="P42" s="882" t="s">
        <v>1042</v>
      </c>
      <c r="Q42" s="882"/>
      <c r="R42" s="882"/>
      <c r="S42" s="95" t="s">
        <v>155</v>
      </c>
      <c r="T42" s="82" t="s">
        <v>58</v>
      </c>
      <c r="U42" s="6" t="s">
        <v>1044</v>
      </c>
      <c r="V42" s="578">
        <v>1</v>
      </c>
      <c r="W42" s="579">
        <f>AF42</f>
        <v>0.46150000000000002</v>
      </c>
      <c r="X42" s="473">
        <f t="shared" ref="X42" si="25">W42/V42</f>
        <v>0.46150000000000002</v>
      </c>
      <c r="Y42" s="42">
        <f t="shared" si="19"/>
        <v>0.46150000000000002</v>
      </c>
      <c r="AA42" s="221">
        <v>0</v>
      </c>
      <c r="AB42" s="221">
        <v>0</v>
      </c>
      <c r="AC42" s="222">
        <v>0</v>
      </c>
      <c r="AD42" s="223">
        <f t="shared" si="14"/>
        <v>0</v>
      </c>
      <c r="AE42" s="578">
        <v>0.7</v>
      </c>
      <c r="AF42" s="579">
        <v>0.46150000000000002</v>
      </c>
      <c r="AG42" s="473">
        <f t="shared" ref="AG42:AG43" si="26">AF42/AE42</f>
        <v>0.65928571428571436</v>
      </c>
      <c r="AH42" s="223">
        <f t="shared" si="15"/>
        <v>0.65928571428571436</v>
      </c>
      <c r="AI42" s="221">
        <v>0</v>
      </c>
      <c r="AJ42" s="221">
        <v>0</v>
      </c>
      <c r="AK42" s="222">
        <v>0</v>
      </c>
      <c r="AL42" s="223">
        <f t="shared" si="16"/>
        <v>0</v>
      </c>
      <c r="AM42" s="221">
        <v>0</v>
      </c>
      <c r="AN42" s="221">
        <v>0</v>
      </c>
      <c r="AO42" s="222">
        <v>0</v>
      </c>
      <c r="AP42" s="223">
        <f t="shared" si="17"/>
        <v>0</v>
      </c>
    </row>
    <row r="43" spans="1:42" ht="346.5" customHeight="1">
      <c r="A43" s="148" t="s">
        <v>64</v>
      </c>
      <c r="B43" s="881" t="s">
        <v>65</v>
      </c>
      <c r="C43" s="881"/>
      <c r="D43" s="180" t="s">
        <v>68</v>
      </c>
      <c r="E43" s="955" t="s">
        <v>71</v>
      </c>
      <c r="F43" s="955"/>
      <c r="G43" s="955"/>
      <c r="H43" s="955"/>
      <c r="I43" s="955"/>
      <c r="J43" s="823" t="s">
        <v>1047</v>
      </c>
      <c r="K43" s="824"/>
      <c r="L43" s="959" t="s">
        <v>102</v>
      </c>
      <c r="M43" s="960"/>
      <c r="N43" s="961"/>
      <c r="O43" s="154" t="s">
        <v>100</v>
      </c>
      <c r="P43" s="882" t="s">
        <v>1046</v>
      </c>
      <c r="Q43" s="882"/>
      <c r="R43" s="882"/>
      <c r="S43" s="95" t="s">
        <v>153</v>
      </c>
      <c r="T43" s="82" t="s">
        <v>58</v>
      </c>
      <c r="U43" s="6" t="s">
        <v>1045</v>
      </c>
      <c r="V43" s="578">
        <v>1</v>
      </c>
      <c r="W43" s="579">
        <f>AF43</f>
        <v>1</v>
      </c>
      <c r="X43" s="473">
        <f t="shared" ref="X43" si="27">W43/V43</f>
        <v>1</v>
      </c>
      <c r="Y43" s="42">
        <f t="shared" si="19"/>
        <v>1</v>
      </c>
      <c r="AA43" s="221">
        <v>0</v>
      </c>
      <c r="AB43" s="221">
        <v>0</v>
      </c>
      <c r="AC43" s="222">
        <v>0</v>
      </c>
      <c r="AD43" s="223">
        <f t="shared" si="14"/>
        <v>0</v>
      </c>
      <c r="AE43" s="578">
        <v>1</v>
      </c>
      <c r="AF43" s="578">
        <v>1</v>
      </c>
      <c r="AG43" s="473">
        <f t="shared" si="26"/>
        <v>1</v>
      </c>
      <c r="AH43" s="223">
        <f t="shared" si="15"/>
        <v>1</v>
      </c>
      <c r="AI43" s="221">
        <v>0</v>
      </c>
      <c r="AJ43" s="221">
        <v>0</v>
      </c>
      <c r="AK43" s="222">
        <v>0</v>
      </c>
      <c r="AL43" s="223">
        <f t="shared" si="16"/>
        <v>0</v>
      </c>
      <c r="AM43" s="221">
        <v>0</v>
      </c>
      <c r="AN43" s="221">
        <v>0</v>
      </c>
      <c r="AO43" s="222">
        <v>0</v>
      </c>
      <c r="AP43" s="223">
        <f t="shared" si="17"/>
        <v>0</v>
      </c>
    </row>
    <row r="44" spans="1:42" ht="346.5" customHeight="1">
      <c r="A44" s="148" t="s">
        <v>64</v>
      </c>
      <c r="B44" s="881" t="s">
        <v>65</v>
      </c>
      <c r="C44" s="881"/>
      <c r="D44" s="180" t="s">
        <v>68</v>
      </c>
      <c r="E44" s="955" t="s">
        <v>71</v>
      </c>
      <c r="F44" s="955"/>
      <c r="G44" s="955"/>
      <c r="H44" s="955"/>
      <c r="I44" s="955"/>
      <c r="J44" s="823" t="s">
        <v>1047</v>
      </c>
      <c r="K44" s="824"/>
      <c r="L44" s="959" t="s">
        <v>102</v>
      </c>
      <c r="M44" s="960"/>
      <c r="N44" s="961"/>
      <c r="O44" s="154" t="s">
        <v>100</v>
      </c>
      <c r="P44" s="882" t="s">
        <v>1961</v>
      </c>
      <c r="Q44" s="882"/>
      <c r="R44" s="882"/>
      <c r="S44" s="95" t="s">
        <v>1962</v>
      </c>
      <c r="T44" s="82" t="s">
        <v>58</v>
      </c>
      <c r="U44" s="6" t="s">
        <v>1044</v>
      </c>
      <c r="V44" s="578">
        <v>1</v>
      </c>
      <c r="W44" s="579">
        <f>AF44</f>
        <v>0</v>
      </c>
      <c r="X44" s="473">
        <f t="shared" ref="X44" si="28">W44/V44</f>
        <v>0</v>
      </c>
      <c r="Y44" s="544">
        <f t="shared" ref="Y44" si="29">X44</f>
        <v>0</v>
      </c>
      <c r="AA44" s="578">
        <v>0</v>
      </c>
      <c r="AB44" s="579">
        <v>0</v>
      </c>
      <c r="AC44" s="460">
        <v>0</v>
      </c>
      <c r="AD44" s="544">
        <f t="shared" ref="AD44" si="30">AC44</f>
        <v>0</v>
      </c>
      <c r="AE44" s="578">
        <v>0</v>
      </c>
      <c r="AF44" s="578">
        <v>0</v>
      </c>
      <c r="AG44" s="473">
        <v>0</v>
      </c>
      <c r="AH44" s="544">
        <f t="shared" ref="AH44" si="31">AG44</f>
        <v>0</v>
      </c>
      <c r="AI44" s="542">
        <v>0</v>
      </c>
      <c r="AJ44" s="542">
        <v>0</v>
      </c>
      <c r="AK44" s="460">
        <v>0</v>
      </c>
      <c r="AL44" s="544">
        <f t="shared" ref="AL44" si="32">AK44</f>
        <v>0</v>
      </c>
      <c r="AM44" s="542">
        <v>0</v>
      </c>
      <c r="AN44" s="542">
        <v>0</v>
      </c>
      <c r="AO44" s="460">
        <v>0</v>
      </c>
      <c r="AP44" s="544">
        <f t="shared" ref="AP44" si="33">AO44</f>
        <v>0</v>
      </c>
    </row>
    <row r="45" spans="1:42" ht="408.75" customHeight="1">
      <c r="A45" s="148" t="s">
        <v>64</v>
      </c>
      <c r="B45" s="881" t="s">
        <v>65</v>
      </c>
      <c r="C45" s="881"/>
      <c r="D45" s="180" t="s">
        <v>68</v>
      </c>
      <c r="E45" s="955" t="s">
        <v>71</v>
      </c>
      <c r="F45" s="955"/>
      <c r="G45" s="955"/>
      <c r="H45" s="955"/>
      <c r="I45" s="955"/>
      <c r="J45" s="823" t="s">
        <v>1047</v>
      </c>
      <c r="K45" s="824"/>
      <c r="L45" s="959" t="s">
        <v>102</v>
      </c>
      <c r="M45" s="960"/>
      <c r="N45" s="961"/>
      <c r="O45" s="154" t="s">
        <v>100</v>
      </c>
      <c r="P45" s="882" t="s">
        <v>1960</v>
      </c>
      <c r="Q45" s="882"/>
      <c r="R45" s="882"/>
      <c r="S45" s="95" t="s">
        <v>1962</v>
      </c>
      <c r="T45" s="82" t="s">
        <v>58</v>
      </c>
      <c r="U45" s="6" t="s">
        <v>1045</v>
      </c>
      <c r="V45" s="578">
        <v>1</v>
      </c>
      <c r="W45" s="579">
        <f>AF45</f>
        <v>0.88460000000000005</v>
      </c>
      <c r="X45" s="473">
        <f t="shared" ref="X45" si="34">W45/V45</f>
        <v>0.88460000000000005</v>
      </c>
      <c r="Y45" s="544">
        <f t="shared" ref="Y45" si="35">X45</f>
        <v>0.88460000000000005</v>
      </c>
      <c r="AA45" s="542">
        <v>0</v>
      </c>
      <c r="AB45" s="542">
        <v>0</v>
      </c>
      <c r="AC45" s="460">
        <v>0</v>
      </c>
      <c r="AD45" s="544">
        <f t="shared" ref="AD45" si="36">AC45</f>
        <v>0</v>
      </c>
      <c r="AE45" s="578">
        <v>1</v>
      </c>
      <c r="AF45" s="450">
        <v>0.88460000000000005</v>
      </c>
      <c r="AG45" s="473">
        <f t="shared" ref="AG45" si="37">AF45/AE45</f>
        <v>0.88460000000000005</v>
      </c>
      <c r="AH45" s="544">
        <f t="shared" ref="AH45" si="38">AG45</f>
        <v>0.88460000000000005</v>
      </c>
      <c r="AI45" s="542">
        <v>0</v>
      </c>
      <c r="AJ45" s="542">
        <v>0</v>
      </c>
      <c r="AK45" s="460">
        <v>0</v>
      </c>
      <c r="AL45" s="544">
        <f t="shared" ref="AL45" si="39">AK45</f>
        <v>0</v>
      </c>
      <c r="AM45" s="542">
        <v>0</v>
      </c>
      <c r="AN45" s="542">
        <v>0</v>
      </c>
      <c r="AO45" s="460">
        <v>0</v>
      </c>
      <c r="AP45" s="544">
        <f t="shared" ref="AP45" si="40">AO45</f>
        <v>0</v>
      </c>
    </row>
    <row r="46" spans="1:42">
      <c r="A46" s="40"/>
      <c r="B46" s="40"/>
      <c r="C46" s="40"/>
      <c r="D46" s="40"/>
      <c r="E46" s="40"/>
      <c r="F46" s="40"/>
      <c r="G46" s="40"/>
      <c r="H46" s="40"/>
      <c r="I46" s="40"/>
      <c r="J46" s="40"/>
      <c r="K46" s="40"/>
      <c r="L46" s="40"/>
      <c r="M46" s="40"/>
      <c r="N46" s="40"/>
      <c r="O46" s="40"/>
      <c r="P46" s="40"/>
      <c r="Q46" s="40"/>
      <c r="R46" s="40"/>
      <c r="S46" s="87"/>
      <c r="T46" s="40"/>
      <c r="U46" s="40"/>
      <c r="V46" s="40"/>
      <c r="W46" s="40"/>
      <c r="X46" s="40"/>
      <c r="Y46" s="40"/>
    </row>
    <row r="48" spans="1:42" ht="96.75" customHeight="1">
      <c r="A48" s="638" t="s">
        <v>654</v>
      </c>
      <c r="B48" s="638"/>
      <c r="C48" s="638"/>
      <c r="D48" s="638"/>
      <c r="E48" s="638"/>
      <c r="F48" s="638"/>
      <c r="G48" s="638"/>
      <c r="H48" s="638"/>
      <c r="I48" s="638"/>
      <c r="J48" s="638"/>
      <c r="K48" s="638"/>
      <c r="L48" s="638"/>
      <c r="M48" s="638"/>
      <c r="N48" s="638"/>
      <c r="O48" s="638"/>
      <c r="P48" s="638"/>
      <c r="Q48" s="638"/>
      <c r="R48" s="638"/>
      <c r="S48" s="638"/>
      <c r="T48" s="638"/>
      <c r="U48" s="638"/>
      <c r="V48" s="638"/>
      <c r="W48" s="638"/>
      <c r="X48" s="638"/>
      <c r="Y48" s="638"/>
      <c r="AA48" s="650" t="s">
        <v>714</v>
      </c>
      <c r="AB48" s="651"/>
      <c r="AC48" s="651"/>
      <c r="AD48" s="651"/>
      <c r="AE48" s="651"/>
      <c r="AF48" s="651"/>
      <c r="AG48" s="651"/>
      <c r="AH48" s="651"/>
      <c r="AI48" s="651"/>
      <c r="AJ48" s="651"/>
      <c r="AK48" s="651"/>
      <c r="AL48" s="651"/>
      <c r="AM48" s="651"/>
      <c r="AN48" s="651"/>
      <c r="AO48" s="651"/>
      <c r="AP48" s="652"/>
    </row>
    <row r="49" spans="1:42" s="45" customFormat="1">
      <c r="A49" s="9"/>
      <c r="B49" s="9"/>
      <c r="C49" s="9"/>
      <c r="D49" s="9"/>
      <c r="E49" s="9"/>
      <c r="F49" s="9"/>
      <c r="G49" s="9"/>
      <c r="H49" s="9"/>
      <c r="I49" s="9"/>
      <c r="J49" s="9"/>
      <c r="K49" s="9"/>
      <c r="L49" s="9"/>
      <c r="M49" s="9"/>
      <c r="N49" s="9"/>
      <c r="O49" s="9"/>
      <c r="P49" s="9"/>
      <c r="Q49" s="9"/>
      <c r="R49" s="9"/>
      <c r="S49" s="89"/>
      <c r="T49" s="9"/>
      <c r="U49" s="9"/>
      <c r="V49" s="9"/>
      <c r="W49" s="9"/>
      <c r="X49" s="9"/>
      <c r="Y49" s="9"/>
      <c r="AA49" s="46"/>
      <c r="AB49" s="46"/>
      <c r="AC49" s="46"/>
      <c r="AD49" s="46"/>
      <c r="AE49" s="46"/>
      <c r="AF49" s="46"/>
      <c r="AG49" s="46"/>
      <c r="AH49" s="46"/>
      <c r="AI49" s="46"/>
      <c r="AJ49" s="46"/>
      <c r="AK49" s="46"/>
      <c r="AL49" s="46"/>
      <c r="AM49" s="46"/>
      <c r="AN49" s="46"/>
      <c r="AO49" s="46"/>
      <c r="AP49" s="46"/>
    </row>
    <row r="50" spans="1:42" s="28" customFormat="1" ht="147.75" customHeight="1">
      <c r="A50" s="728" t="s">
        <v>631</v>
      </c>
      <c r="B50" s="724" t="s">
        <v>81</v>
      </c>
      <c r="C50" s="724"/>
      <c r="D50" s="724" t="s">
        <v>112</v>
      </c>
      <c r="E50" s="724" t="s">
        <v>95</v>
      </c>
      <c r="F50" s="724" t="s">
        <v>85</v>
      </c>
      <c r="G50" s="724"/>
      <c r="H50" s="724" t="s">
        <v>26</v>
      </c>
      <c r="I50" s="724"/>
      <c r="J50" s="724"/>
      <c r="K50" s="992" t="s">
        <v>82</v>
      </c>
      <c r="L50" s="765" t="s">
        <v>83</v>
      </c>
      <c r="M50" s="765" t="s">
        <v>28</v>
      </c>
      <c r="N50" s="664" t="s">
        <v>108</v>
      </c>
      <c r="O50" s="664" t="s">
        <v>109</v>
      </c>
      <c r="P50" s="710" t="s">
        <v>110</v>
      </c>
      <c r="Q50" s="711"/>
      <c r="R50" s="712"/>
      <c r="S50" s="753" t="s">
        <v>152</v>
      </c>
      <c r="T50" s="739" t="s">
        <v>7</v>
      </c>
      <c r="U50" s="752" t="s">
        <v>623</v>
      </c>
      <c r="V50" s="819">
        <v>2019</v>
      </c>
      <c r="W50" s="819"/>
      <c r="X50" s="819"/>
      <c r="Y50" s="819"/>
      <c r="AA50" s="634" t="s">
        <v>713</v>
      </c>
      <c r="AB50" s="634"/>
      <c r="AC50" s="634"/>
      <c r="AD50" s="634"/>
      <c r="AE50" s="634" t="s">
        <v>715</v>
      </c>
      <c r="AF50" s="634"/>
      <c r="AG50" s="634"/>
      <c r="AH50" s="634"/>
      <c r="AI50" s="634" t="s">
        <v>716</v>
      </c>
      <c r="AJ50" s="634"/>
      <c r="AK50" s="634"/>
      <c r="AL50" s="634"/>
      <c r="AM50" s="634" t="s">
        <v>717</v>
      </c>
      <c r="AN50" s="634"/>
      <c r="AO50" s="634"/>
      <c r="AP50" s="634"/>
    </row>
    <row r="51" spans="1:42" s="28" customFormat="1" ht="107.25" customHeight="1">
      <c r="A51" s="728"/>
      <c r="B51" s="724"/>
      <c r="C51" s="724"/>
      <c r="D51" s="724"/>
      <c r="E51" s="724"/>
      <c r="F51" s="724"/>
      <c r="G51" s="724"/>
      <c r="H51" s="724"/>
      <c r="I51" s="724"/>
      <c r="J51" s="724"/>
      <c r="K51" s="992"/>
      <c r="L51" s="765"/>
      <c r="M51" s="765"/>
      <c r="N51" s="664"/>
      <c r="O51" s="664"/>
      <c r="P51" s="713"/>
      <c r="Q51" s="714"/>
      <c r="R51" s="715"/>
      <c r="S51" s="754"/>
      <c r="T51" s="739"/>
      <c r="U51" s="752"/>
      <c r="V51" s="79" t="s">
        <v>11</v>
      </c>
      <c r="W51" s="79" t="s">
        <v>12</v>
      </c>
      <c r="X51" s="29" t="s">
        <v>9</v>
      </c>
      <c r="Y51" s="174" t="s">
        <v>10</v>
      </c>
      <c r="AA51" s="224" t="s">
        <v>13</v>
      </c>
      <c r="AB51" s="224" t="s">
        <v>14</v>
      </c>
      <c r="AC51" s="173" t="s">
        <v>9</v>
      </c>
      <c r="AD51" s="174" t="s">
        <v>10</v>
      </c>
      <c r="AE51" s="224" t="s">
        <v>13</v>
      </c>
      <c r="AF51" s="224" t="s">
        <v>14</v>
      </c>
      <c r="AG51" s="173" t="s">
        <v>9</v>
      </c>
      <c r="AH51" s="174" t="s">
        <v>10</v>
      </c>
      <c r="AI51" s="224" t="s">
        <v>13</v>
      </c>
      <c r="AJ51" s="224" t="s">
        <v>14</v>
      </c>
      <c r="AK51" s="173" t="s">
        <v>9</v>
      </c>
      <c r="AL51" s="174" t="s">
        <v>10</v>
      </c>
      <c r="AM51" s="224" t="s">
        <v>13</v>
      </c>
      <c r="AN51" s="224" t="s">
        <v>14</v>
      </c>
      <c r="AO51" s="173" t="s">
        <v>9</v>
      </c>
      <c r="AP51" s="174" t="s">
        <v>10</v>
      </c>
    </row>
    <row r="52" spans="1:42" s="49" customFormat="1" ht="215.25" customHeight="1">
      <c r="A52" s="181" t="str">
        <f>D42</f>
        <v>Mejora continua</v>
      </c>
      <c r="B52" s="970" t="s">
        <v>84</v>
      </c>
      <c r="C52" s="970"/>
      <c r="D52" s="163" t="s">
        <v>87</v>
      </c>
      <c r="E52" s="162" t="str">
        <f t="shared" ref="E52:E98" si="41">+$J$16</f>
        <v>71 - Incrementar a un 90% la sostenibilidad del SIG en el Gobierno Distrital</v>
      </c>
      <c r="F52" s="972" t="s">
        <v>94</v>
      </c>
      <c r="G52" s="973"/>
      <c r="H52" s="698" t="s">
        <v>1648</v>
      </c>
      <c r="I52" s="699"/>
      <c r="J52" s="971"/>
      <c r="K52" s="327" t="d">
        <v>2019-06-12</v>
      </c>
      <c r="L52" s="327" t="s">
        <v>793</v>
      </c>
      <c r="M52" s="328" t="s">
        <v>1647</v>
      </c>
      <c r="N52" s="329">
        <v>5429970</v>
      </c>
      <c r="O52" s="561">
        <v>5429970</v>
      </c>
      <c r="P52" s="642" t="s">
        <v>111</v>
      </c>
      <c r="Q52" s="643"/>
      <c r="R52" s="644"/>
      <c r="S52" s="95" t="s">
        <v>155</v>
      </c>
      <c r="T52" s="82" t="s">
        <v>58</v>
      </c>
      <c r="U52" s="337">
        <v>1</v>
      </c>
      <c r="V52" s="472">
        <v>1</v>
      </c>
      <c r="W52" s="472">
        <f>O52/N52</f>
        <v>1</v>
      </c>
      <c r="X52" s="473">
        <f t="shared" ref="X52" si="42">W52/V52</f>
        <v>1</v>
      </c>
      <c r="Y52" s="387">
        <f t="shared" ref="Y52" si="43">X52</f>
        <v>1</v>
      </c>
      <c r="AA52" s="413">
        <f>V52</f>
        <v>1</v>
      </c>
      <c r="AB52" s="413">
        <f>W52</f>
        <v>1</v>
      </c>
      <c r="AC52" s="473">
        <f t="shared" ref="AC52" si="44">AB52/AA52</f>
        <v>1</v>
      </c>
      <c r="AD52" s="387">
        <f t="shared" ref="AD52" si="45">AC52</f>
        <v>1</v>
      </c>
      <c r="AE52" s="285">
        <v>0</v>
      </c>
      <c r="AF52" s="285">
        <v>0</v>
      </c>
      <c r="AG52" s="286">
        <v>0</v>
      </c>
      <c r="AH52" s="287">
        <f t="shared" ref="AH52:AH103" si="46">AG52</f>
        <v>0</v>
      </c>
      <c r="AI52" s="285">
        <v>0</v>
      </c>
      <c r="AJ52" s="285">
        <v>0</v>
      </c>
      <c r="AK52" s="286">
        <v>0</v>
      </c>
      <c r="AL52" s="287">
        <f t="shared" ref="AL52:AL103" si="47">AK52</f>
        <v>0</v>
      </c>
      <c r="AM52" s="285">
        <v>0</v>
      </c>
      <c r="AN52" s="285">
        <v>0</v>
      </c>
      <c r="AO52" s="286">
        <v>0</v>
      </c>
      <c r="AP52" s="287">
        <f t="shared" ref="AP52:AP103" si="48">AO52</f>
        <v>0</v>
      </c>
    </row>
    <row r="53" spans="1:42" s="49" customFormat="1" ht="290.25" customHeight="1">
      <c r="A53" s="181" t="s">
        <v>67</v>
      </c>
      <c r="B53" s="970" t="s">
        <v>84</v>
      </c>
      <c r="C53" s="970"/>
      <c r="D53" s="163" t="s">
        <v>87</v>
      </c>
      <c r="E53" s="162" t="str">
        <f t="shared" si="41"/>
        <v>71 - Incrementar a un 90% la sostenibilidad del SIG en el Gobierno Distrital</v>
      </c>
      <c r="F53" s="993" t="s">
        <v>94</v>
      </c>
      <c r="G53" s="994"/>
      <c r="H53" s="698" t="s">
        <v>1112</v>
      </c>
      <c r="I53" s="699"/>
      <c r="J53" s="971"/>
      <c r="K53" s="327" t="d">
        <v>2019-01-11</v>
      </c>
      <c r="L53" s="327" t="d">
        <v>2019-01-18</v>
      </c>
      <c r="M53" s="328" t="s">
        <v>1116</v>
      </c>
      <c r="N53" s="329">
        <v>45128633</v>
      </c>
      <c r="O53" s="561">
        <v>45128633</v>
      </c>
      <c r="P53" s="642" t="s">
        <v>111</v>
      </c>
      <c r="Q53" s="643"/>
      <c r="R53" s="644"/>
      <c r="S53" s="95" t="s">
        <v>155</v>
      </c>
      <c r="T53" s="82" t="s">
        <v>58</v>
      </c>
      <c r="U53" s="337">
        <v>1</v>
      </c>
      <c r="V53" s="472">
        <v>1</v>
      </c>
      <c r="W53" s="472">
        <f t="shared" ref="W53:W65" si="49">O53/N53</f>
        <v>1</v>
      </c>
      <c r="X53" s="473">
        <f t="shared" ref="X53:X99" si="50">W53/V53</f>
        <v>1</v>
      </c>
      <c r="Y53" s="387">
        <f t="shared" ref="Y53:Y103" si="51">X53</f>
        <v>1</v>
      </c>
      <c r="AA53" s="413">
        <f t="shared" ref="AA53:AA95" si="52">V53</f>
        <v>1</v>
      </c>
      <c r="AB53" s="413">
        <f t="shared" ref="AB53:AB95" si="53">W53</f>
        <v>1</v>
      </c>
      <c r="AC53" s="473">
        <f t="shared" ref="AC53:AC98" si="54">AB53/AA53</f>
        <v>1</v>
      </c>
      <c r="AD53" s="387">
        <f t="shared" ref="AD53:AD103" si="55">AC53</f>
        <v>1</v>
      </c>
      <c r="AE53" s="285">
        <v>0</v>
      </c>
      <c r="AF53" s="285">
        <v>0</v>
      </c>
      <c r="AG53" s="286">
        <v>0</v>
      </c>
      <c r="AH53" s="287">
        <f t="shared" si="46"/>
        <v>0</v>
      </c>
      <c r="AI53" s="285">
        <v>0</v>
      </c>
      <c r="AJ53" s="285">
        <v>0</v>
      </c>
      <c r="AK53" s="286">
        <v>0</v>
      </c>
      <c r="AL53" s="287">
        <f t="shared" si="47"/>
        <v>0</v>
      </c>
      <c r="AM53" s="285">
        <v>0</v>
      </c>
      <c r="AN53" s="285">
        <v>0</v>
      </c>
      <c r="AO53" s="286">
        <v>0</v>
      </c>
      <c r="AP53" s="287">
        <f t="shared" si="48"/>
        <v>0</v>
      </c>
    </row>
    <row r="54" spans="1:42" s="49" customFormat="1" ht="290.25" customHeight="1">
      <c r="A54" s="181" t="s">
        <v>67</v>
      </c>
      <c r="B54" s="970" t="s">
        <v>84</v>
      </c>
      <c r="C54" s="970"/>
      <c r="D54" s="163" t="s">
        <v>87</v>
      </c>
      <c r="E54" s="162" t="str">
        <f t="shared" si="41"/>
        <v>71 - Incrementar a un 90% la sostenibilidad del SIG en el Gobierno Distrital</v>
      </c>
      <c r="F54" s="993" t="s">
        <v>94</v>
      </c>
      <c r="G54" s="994"/>
      <c r="H54" s="698" t="s">
        <v>1112</v>
      </c>
      <c r="I54" s="699"/>
      <c r="J54" s="971"/>
      <c r="K54" s="327"/>
      <c r="L54" s="327"/>
      <c r="M54" s="328"/>
      <c r="N54" s="329">
        <v>36049500</v>
      </c>
      <c r="O54" s="561"/>
      <c r="P54" s="642" t="s">
        <v>111</v>
      </c>
      <c r="Q54" s="643"/>
      <c r="R54" s="644"/>
      <c r="S54" s="95" t="s">
        <v>155</v>
      </c>
      <c r="T54" s="82" t="s">
        <v>58</v>
      </c>
      <c r="U54" s="337">
        <v>1</v>
      </c>
      <c r="V54" s="472">
        <v>1</v>
      </c>
      <c r="W54" s="472">
        <f t="shared" ref="W54" si="56">O54/N54</f>
        <v>0</v>
      </c>
      <c r="X54" s="473">
        <f t="shared" ref="X54" si="57">W54/V54</f>
        <v>0</v>
      </c>
      <c r="Y54" s="537">
        <f t="shared" ref="Y54" si="58">X54</f>
        <v>0</v>
      </c>
      <c r="AA54" s="413">
        <f t="shared" ref="AA54" si="59">V54</f>
        <v>1</v>
      </c>
      <c r="AB54" s="413">
        <f t="shared" ref="AB54" si="60">W54</f>
        <v>0</v>
      </c>
      <c r="AC54" s="473">
        <f t="shared" ref="AC54" si="61">AB54/AA54</f>
        <v>0</v>
      </c>
      <c r="AD54" s="537">
        <f t="shared" ref="AD54" si="62">AC54</f>
        <v>0</v>
      </c>
      <c r="AE54" s="534">
        <v>0</v>
      </c>
      <c r="AF54" s="534">
        <v>0</v>
      </c>
      <c r="AG54" s="460">
        <v>0</v>
      </c>
      <c r="AH54" s="537">
        <f t="shared" ref="AH54" si="63">AG54</f>
        <v>0</v>
      </c>
      <c r="AI54" s="534">
        <v>0</v>
      </c>
      <c r="AJ54" s="534">
        <v>0</v>
      </c>
      <c r="AK54" s="460">
        <v>0</v>
      </c>
      <c r="AL54" s="537">
        <f t="shared" ref="AL54" si="64">AK54</f>
        <v>0</v>
      </c>
      <c r="AM54" s="534">
        <v>0</v>
      </c>
      <c r="AN54" s="534">
        <v>0</v>
      </c>
      <c r="AO54" s="460">
        <v>0</v>
      </c>
      <c r="AP54" s="537">
        <f t="shared" ref="AP54" si="65">AO54</f>
        <v>0</v>
      </c>
    </row>
    <row r="55" spans="1:42" s="49" customFormat="1" ht="215.25" customHeight="1">
      <c r="A55" s="181" t="s">
        <v>67</v>
      </c>
      <c r="B55" s="970" t="s">
        <v>84</v>
      </c>
      <c r="C55" s="970"/>
      <c r="D55" s="163" t="s">
        <v>87</v>
      </c>
      <c r="E55" s="162" t="str">
        <f t="shared" si="41"/>
        <v>71 - Incrementar a un 90% la sostenibilidad del SIG en el Gobierno Distrital</v>
      </c>
      <c r="F55" s="993" t="s">
        <v>94</v>
      </c>
      <c r="G55" s="994"/>
      <c r="H55" s="698" t="s">
        <v>1113</v>
      </c>
      <c r="I55" s="699"/>
      <c r="J55" s="971"/>
      <c r="K55" s="327" t="d">
        <v>2019-01-11</v>
      </c>
      <c r="L55" s="327" t="d">
        <v>2019-01-18</v>
      </c>
      <c r="M55" s="328" t="s">
        <v>1117</v>
      </c>
      <c r="N55" s="329">
        <v>88121000</v>
      </c>
      <c r="O55" s="561">
        <v>88121000</v>
      </c>
      <c r="P55" s="642" t="s">
        <v>111</v>
      </c>
      <c r="Q55" s="643"/>
      <c r="R55" s="644"/>
      <c r="S55" s="95" t="s">
        <v>155</v>
      </c>
      <c r="T55" s="82" t="s">
        <v>58</v>
      </c>
      <c r="U55" s="337">
        <v>1</v>
      </c>
      <c r="V55" s="472">
        <v>1</v>
      </c>
      <c r="W55" s="472">
        <f t="shared" si="49"/>
        <v>1</v>
      </c>
      <c r="X55" s="473">
        <f t="shared" si="50"/>
        <v>1</v>
      </c>
      <c r="Y55" s="387">
        <f t="shared" si="51"/>
        <v>1</v>
      </c>
      <c r="AA55" s="413">
        <f t="shared" si="52"/>
        <v>1</v>
      </c>
      <c r="AB55" s="413">
        <f t="shared" si="53"/>
        <v>1</v>
      </c>
      <c r="AC55" s="473">
        <f t="shared" si="54"/>
        <v>1</v>
      </c>
      <c r="AD55" s="387">
        <f t="shared" si="55"/>
        <v>1</v>
      </c>
      <c r="AE55" s="285">
        <v>0</v>
      </c>
      <c r="AF55" s="285">
        <v>0</v>
      </c>
      <c r="AG55" s="286">
        <v>0</v>
      </c>
      <c r="AH55" s="287">
        <f t="shared" si="46"/>
        <v>0</v>
      </c>
      <c r="AI55" s="285">
        <v>0</v>
      </c>
      <c r="AJ55" s="285">
        <v>0</v>
      </c>
      <c r="AK55" s="286">
        <v>0</v>
      </c>
      <c r="AL55" s="287">
        <f t="shared" si="47"/>
        <v>0</v>
      </c>
      <c r="AM55" s="285">
        <v>0</v>
      </c>
      <c r="AN55" s="285">
        <v>0</v>
      </c>
      <c r="AO55" s="286">
        <v>0</v>
      </c>
      <c r="AP55" s="287">
        <f t="shared" si="48"/>
        <v>0</v>
      </c>
    </row>
    <row r="56" spans="1:42" s="49" customFormat="1" ht="298.5" customHeight="1">
      <c r="A56" s="181" t="s">
        <v>67</v>
      </c>
      <c r="B56" s="970" t="s">
        <v>84</v>
      </c>
      <c r="C56" s="970"/>
      <c r="D56" s="163" t="s">
        <v>87</v>
      </c>
      <c r="E56" s="162" t="str">
        <f t="shared" si="41"/>
        <v>71 - Incrementar a un 90% la sostenibilidad del SIG en el Gobierno Distrital</v>
      </c>
      <c r="F56" s="993" t="s">
        <v>94</v>
      </c>
      <c r="G56" s="994"/>
      <c r="H56" s="698" t="s">
        <v>1114</v>
      </c>
      <c r="I56" s="699"/>
      <c r="J56" s="971"/>
      <c r="K56" s="327" t="d">
        <v>2019-01-16</v>
      </c>
      <c r="L56" s="327" t="d">
        <v>2019-01-23</v>
      </c>
      <c r="M56" s="328" t="s">
        <v>1118</v>
      </c>
      <c r="N56" s="329">
        <v>96837333</v>
      </c>
      <c r="O56" s="561">
        <v>96837333</v>
      </c>
      <c r="P56" s="642" t="s">
        <v>111</v>
      </c>
      <c r="Q56" s="643"/>
      <c r="R56" s="644"/>
      <c r="S56" s="95" t="s">
        <v>155</v>
      </c>
      <c r="T56" s="82" t="s">
        <v>58</v>
      </c>
      <c r="U56" s="337">
        <v>1</v>
      </c>
      <c r="V56" s="472">
        <v>1</v>
      </c>
      <c r="W56" s="472">
        <f t="shared" si="49"/>
        <v>1</v>
      </c>
      <c r="X56" s="473">
        <f t="shared" si="50"/>
        <v>1</v>
      </c>
      <c r="Y56" s="387">
        <f t="shared" si="51"/>
        <v>1</v>
      </c>
      <c r="AA56" s="413">
        <f t="shared" si="52"/>
        <v>1</v>
      </c>
      <c r="AB56" s="413">
        <f t="shared" si="53"/>
        <v>1</v>
      </c>
      <c r="AC56" s="473">
        <f t="shared" si="54"/>
        <v>1</v>
      </c>
      <c r="AD56" s="387">
        <f t="shared" si="55"/>
        <v>1</v>
      </c>
      <c r="AE56" s="285">
        <v>0</v>
      </c>
      <c r="AF56" s="285">
        <v>0</v>
      </c>
      <c r="AG56" s="286">
        <v>0</v>
      </c>
      <c r="AH56" s="287">
        <f t="shared" si="46"/>
        <v>0</v>
      </c>
      <c r="AI56" s="285">
        <v>0</v>
      </c>
      <c r="AJ56" s="285">
        <v>0</v>
      </c>
      <c r="AK56" s="286">
        <v>0</v>
      </c>
      <c r="AL56" s="287">
        <f t="shared" si="47"/>
        <v>0</v>
      </c>
      <c r="AM56" s="285">
        <v>0</v>
      </c>
      <c r="AN56" s="285">
        <v>0</v>
      </c>
      <c r="AO56" s="286">
        <v>0</v>
      </c>
      <c r="AP56" s="287">
        <f t="shared" si="48"/>
        <v>0</v>
      </c>
    </row>
    <row r="57" spans="1:42" s="49" customFormat="1" ht="255" customHeight="1">
      <c r="A57" s="181" t="s">
        <v>67</v>
      </c>
      <c r="B57" s="970" t="s">
        <v>84</v>
      </c>
      <c r="C57" s="970"/>
      <c r="D57" s="163" t="s">
        <v>87</v>
      </c>
      <c r="E57" s="162" t="str">
        <f t="shared" si="41"/>
        <v>71 - Incrementar a un 90% la sostenibilidad del SIG en el Gobierno Distrital</v>
      </c>
      <c r="F57" s="993" t="s">
        <v>94</v>
      </c>
      <c r="G57" s="994"/>
      <c r="H57" s="698" t="s">
        <v>1115</v>
      </c>
      <c r="I57" s="699"/>
      <c r="J57" s="971"/>
      <c r="K57" s="327" t="d">
        <v>2019-01-16</v>
      </c>
      <c r="L57" s="327" t="d">
        <v>2019-01-28</v>
      </c>
      <c r="M57" s="328" t="s">
        <v>1119</v>
      </c>
      <c r="N57" s="329">
        <v>73176800</v>
      </c>
      <c r="O57" s="561">
        <v>73176800</v>
      </c>
      <c r="P57" s="642" t="s">
        <v>111</v>
      </c>
      <c r="Q57" s="643"/>
      <c r="R57" s="644"/>
      <c r="S57" s="95" t="s">
        <v>155</v>
      </c>
      <c r="T57" s="82" t="s">
        <v>58</v>
      </c>
      <c r="U57" s="337">
        <v>1</v>
      </c>
      <c r="V57" s="472">
        <v>1</v>
      </c>
      <c r="W57" s="472">
        <f t="shared" si="49"/>
        <v>1</v>
      </c>
      <c r="X57" s="473">
        <f t="shared" si="50"/>
        <v>1</v>
      </c>
      <c r="Y57" s="387">
        <f t="shared" si="51"/>
        <v>1</v>
      </c>
      <c r="AA57" s="413">
        <f t="shared" si="52"/>
        <v>1</v>
      </c>
      <c r="AB57" s="413">
        <f t="shared" si="53"/>
        <v>1</v>
      </c>
      <c r="AC57" s="473">
        <f t="shared" si="54"/>
        <v>1</v>
      </c>
      <c r="AD57" s="387">
        <f t="shared" si="55"/>
        <v>1</v>
      </c>
      <c r="AE57" s="285">
        <v>0</v>
      </c>
      <c r="AF57" s="285">
        <v>0</v>
      </c>
      <c r="AG57" s="286">
        <v>0</v>
      </c>
      <c r="AH57" s="287">
        <f t="shared" si="46"/>
        <v>0</v>
      </c>
      <c r="AI57" s="285">
        <v>0</v>
      </c>
      <c r="AJ57" s="285">
        <v>0</v>
      </c>
      <c r="AK57" s="286">
        <v>0</v>
      </c>
      <c r="AL57" s="287">
        <f t="shared" si="47"/>
        <v>0</v>
      </c>
      <c r="AM57" s="285">
        <v>0</v>
      </c>
      <c r="AN57" s="285">
        <v>0</v>
      </c>
      <c r="AO57" s="286">
        <v>0</v>
      </c>
      <c r="AP57" s="287">
        <f t="shared" si="48"/>
        <v>0</v>
      </c>
    </row>
    <row r="58" spans="1:42" s="49" customFormat="1" ht="255" customHeight="1">
      <c r="A58" s="181" t="s">
        <v>67</v>
      </c>
      <c r="B58" s="970" t="s">
        <v>84</v>
      </c>
      <c r="C58" s="970"/>
      <c r="D58" s="163" t="s">
        <v>87</v>
      </c>
      <c r="E58" s="162" t="str">
        <f t="shared" si="41"/>
        <v>71 - Incrementar a un 90% la sostenibilidad del SIG en el Gobierno Distrital</v>
      </c>
      <c r="F58" s="993" t="s">
        <v>94</v>
      </c>
      <c r="G58" s="994"/>
      <c r="H58" s="698" t="s">
        <v>1631</v>
      </c>
      <c r="I58" s="699"/>
      <c r="J58" s="971"/>
      <c r="K58" s="562"/>
      <c r="L58" s="327"/>
      <c r="M58" s="328"/>
      <c r="N58" s="329">
        <v>9792367</v>
      </c>
      <c r="O58" s="561"/>
      <c r="P58" s="642" t="s">
        <v>111</v>
      </c>
      <c r="Q58" s="643"/>
      <c r="R58" s="644"/>
      <c r="S58" s="95" t="s">
        <v>155</v>
      </c>
      <c r="T58" s="82" t="s">
        <v>58</v>
      </c>
      <c r="U58" s="337">
        <v>1</v>
      </c>
      <c r="V58" s="472">
        <v>1</v>
      </c>
      <c r="W58" s="472">
        <f t="shared" ref="W58" si="66">O58/N58</f>
        <v>0</v>
      </c>
      <c r="X58" s="473">
        <f t="shared" ref="X58" si="67">W58/V58</f>
        <v>0</v>
      </c>
      <c r="Y58" s="537">
        <f t="shared" ref="Y58" si="68">X58</f>
        <v>0</v>
      </c>
      <c r="AA58" s="413">
        <f t="shared" ref="AA58" si="69">V58</f>
        <v>1</v>
      </c>
      <c r="AB58" s="413">
        <f t="shared" ref="AB58" si="70">W58</f>
        <v>0</v>
      </c>
      <c r="AC58" s="473">
        <f t="shared" ref="AC58" si="71">AB58/AA58</f>
        <v>0</v>
      </c>
      <c r="AD58" s="537">
        <f t="shared" ref="AD58" si="72">AC58</f>
        <v>0</v>
      </c>
      <c r="AE58" s="534">
        <v>0</v>
      </c>
      <c r="AF58" s="534">
        <v>0</v>
      </c>
      <c r="AG58" s="460">
        <v>0</v>
      </c>
      <c r="AH58" s="537">
        <f t="shared" ref="AH58" si="73">AG58</f>
        <v>0</v>
      </c>
      <c r="AI58" s="534">
        <v>0</v>
      </c>
      <c r="AJ58" s="534">
        <v>0</v>
      </c>
      <c r="AK58" s="460">
        <v>0</v>
      </c>
      <c r="AL58" s="537">
        <f t="shared" ref="AL58" si="74">AK58</f>
        <v>0</v>
      </c>
      <c r="AM58" s="534">
        <v>0</v>
      </c>
      <c r="AN58" s="534">
        <v>0</v>
      </c>
      <c r="AO58" s="460">
        <v>0</v>
      </c>
      <c r="AP58" s="537">
        <f t="shared" ref="AP58" si="75">AO58</f>
        <v>0</v>
      </c>
    </row>
    <row r="59" spans="1:42" s="49" customFormat="1" ht="215.25" customHeight="1">
      <c r="A59" s="181" t="s">
        <v>67</v>
      </c>
      <c r="B59" s="970" t="s">
        <v>84</v>
      </c>
      <c r="C59" s="970"/>
      <c r="D59" s="163" t="s">
        <v>87</v>
      </c>
      <c r="E59" s="162" t="str">
        <f t="shared" si="41"/>
        <v>71 - Incrementar a un 90% la sostenibilidad del SIG en el Gobierno Distrital</v>
      </c>
      <c r="F59" s="972" t="s">
        <v>94</v>
      </c>
      <c r="G59" s="973"/>
      <c r="H59" s="698" t="s">
        <v>1631</v>
      </c>
      <c r="I59" s="699"/>
      <c r="J59" s="971"/>
      <c r="K59" s="475"/>
      <c r="L59" s="327"/>
      <c r="M59" s="328"/>
      <c r="N59" s="329">
        <v>70030</v>
      </c>
      <c r="O59" s="561"/>
      <c r="P59" s="642" t="s">
        <v>111</v>
      </c>
      <c r="Q59" s="643"/>
      <c r="R59" s="644"/>
      <c r="S59" s="95" t="s">
        <v>155</v>
      </c>
      <c r="T59" s="82" t="s">
        <v>58</v>
      </c>
      <c r="U59" s="337">
        <v>1</v>
      </c>
      <c r="V59" s="472">
        <v>1</v>
      </c>
      <c r="W59" s="472">
        <f t="shared" si="49"/>
        <v>0</v>
      </c>
      <c r="X59" s="473">
        <f t="shared" si="50"/>
        <v>0</v>
      </c>
      <c r="Y59" s="387">
        <f t="shared" si="51"/>
        <v>0</v>
      </c>
      <c r="AA59" s="413">
        <f t="shared" si="52"/>
        <v>1</v>
      </c>
      <c r="AB59" s="413">
        <f t="shared" si="53"/>
        <v>0</v>
      </c>
      <c r="AC59" s="473">
        <f t="shared" si="54"/>
        <v>0</v>
      </c>
      <c r="AD59" s="387">
        <f t="shared" si="55"/>
        <v>0</v>
      </c>
      <c r="AE59" s="285">
        <v>0</v>
      </c>
      <c r="AF59" s="285">
        <v>0</v>
      </c>
      <c r="AG59" s="286">
        <v>0</v>
      </c>
      <c r="AH59" s="287">
        <f t="shared" si="46"/>
        <v>0</v>
      </c>
      <c r="AI59" s="285">
        <v>0</v>
      </c>
      <c r="AJ59" s="285">
        <v>0</v>
      </c>
      <c r="AK59" s="286">
        <v>0</v>
      </c>
      <c r="AL59" s="287">
        <f t="shared" si="47"/>
        <v>0</v>
      </c>
      <c r="AM59" s="285">
        <v>0</v>
      </c>
      <c r="AN59" s="285">
        <v>0</v>
      </c>
      <c r="AO59" s="286">
        <v>0</v>
      </c>
      <c r="AP59" s="287">
        <f t="shared" si="48"/>
        <v>0</v>
      </c>
    </row>
    <row r="60" spans="1:42" s="49" customFormat="1" ht="270.75" customHeight="1">
      <c r="A60" s="182" t="s">
        <v>67</v>
      </c>
      <c r="B60" s="970" t="s">
        <v>84</v>
      </c>
      <c r="C60" s="970"/>
      <c r="D60" s="269" t="s">
        <v>371</v>
      </c>
      <c r="E60" s="164" t="s">
        <v>374</v>
      </c>
      <c r="F60" s="968" t="s">
        <v>357</v>
      </c>
      <c r="G60" s="969"/>
      <c r="H60" s="698" t="s">
        <v>1120</v>
      </c>
      <c r="I60" s="699"/>
      <c r="J60" s="971"/>
      <c r="K60" s="327" t="d">
        <v>2019-01-14</v>
      </c>
      <c r="L60" s="327" t="d">
        <v>2019-01-25</v>
      </c>
      <c r="M60" s="328" t="s">
        <v>1124</v>
      </c>
      <c r="N60" s="329">
        <v>73623000</v>
      </c>
      <c r="O60" s="561">
        <v>73623000</v>
      </c>
      <c r="P60" s="642" t="s">
        <v>111</v>
      </c>
      <c r="Q60" s="643"/>
      <c r="R60" s="644"/>
      <c r="S60" s="95" t="s">
        <v>155</v>
      </c>
      <c r="T60" s="82" t="s">
        <v>58</v>
      </c>
      <c r="U60" s="337">
        <v>1</v>
      </c>
      <c r="V60" s="472">
        <v>1</v>
      </c>
      <c r="W60" s="472">
        <f t="shared" si="49"/>
        <v>1</v>
      </c>
      <c r="X60" s="473">
        <f t="shared" si="50"/>
        <v>1</v>
      </c>
      <c r="Y60" s="387">
        <f t="shared" si="51"/>
        <v>1</v>
      </c>
      <c r="AA60" s="413">
        <f t="shared" si="52"/>
        <v>1</v>
      </c>
      <c r="AB60" s="413">
        <f t="shared" si="53"/>
        <v>1</v>
      </c>
      <c r="AC60" s="473">
        <f t="shared" si="54"/>
        <v>1</v>
      </c>
      <c r="AD60" s="387">
        <f t="shared" si="55"/>
        <v>1</v>
      </c>
      <c r="AE60" s="285">
        <v>0</v>
      </c>
      <c r="AF60" s="285">
        <v>0</v>
      </c>
      <c r="AG60" s="286">
        <v>0</v>
      </c>
      <c r="AH60" s="287">
        <f>AG60</f>
        <v>0</v>
      </c>
      <c r="AI60" s="285">
        <v>0</v>
      </c>
      <c r="AJ60" s="285">
        <v>0</v>
      </c>
      <c r="AK60" s="286">
        <v>0</v>
      </c>
      <c r="AL60" s="287">
        <f>AK60</f>
        <v>0</v>
      </c>
      <c r="AM60" s="285">
        <v>0</v>
      </c>
      <c r="AN60" s="285">
        <v>0</v>
      </c>
      <c r="AO60" s="286">
        <v>0</v>
      </c>
      <c r="AP60" s="287">
        <f>AO60</f>
        <v>0</v>
      </c>
    </row>
    <row r="61" spans="1:42" s="49" customFormat="1" ht="258.75" customHeight="1">
      <c r="A61" s="182" t="s">
        <v>67</v>
      </c>
      <c r="B61" s="970" t="s">
        <v>84</v>
      </c>
      <c r="C61" s="970"/>
      <c r="D61" s="269" t="s">
        <v>371</v>
      </c>
      <c r="E61" s="164" t="s">
        <v>374</v>
      </c>
      <c r="F61" s="968" t="s">
        <v>357</v>
      </c>
      <c r="G61" s="969"/>
      <c r="H61" s="698" t="s">
        <v>1121</v>
      </c>
      <c r="I61" s="699"/>
      <c r="J61" s="971"/>
      <c r="K61" s="327" t="d">
        <v>2019-01-16</v>
      </c>
      <c r="L61" s="327" t="d">
        <v>2019-02-04</v>
      </c>
      <c r="M61" s="328" t="s">
        <v>1125</v>
      </c>
      <c r="N61" s="329">
        <v>72284400</v>
      </c>
      <c r="O61" s="561">
        <v>72284400</v>
      </c>
      <c r="P61" s="642" t="s">
        <v>111</v>
      </c>
      <c r="Q61" s="643"/>
      <c r="R61" s="644"/>
      <c r="S61" s="95" t="s">
        <v>155</v>
      </c>
      <c r="T61" s="82" t="s">
        <v>58</v>
      </c>
      <c r="U61" s="337">
        <v>1</v>
      </c>
      <c r="V61" s="472">
        <v>1</v>
      </c>
      <c r="W61" s="472">
        <f t="shared" si="49"/>
        <v>1</v>
      </c>
      <c r="X61" s="473">
        <f t="shared" si="50"/>
        <v>1</v>
      </c>
      <c r="Y61" s="387">
        <f t="shared" si="51"/>
        <v>1</v>
      </c>
      <c r="AA61" s="413">
        <f t="shared" si="52"/>
        <v>1</v>
      </c>
      <c r="AB61" s="413">
        <f t="shared" si="53"/>
        <v>1</v>
      </c>
      <c r="AC61" s="473">
        <f t="shared" si="54"/>
        <v>1</v>
      </c>
      <c r="AD61" s="387">
        <f t="shared" si="55"/>
        <v>1</v>
      </c>
      <c r="AE61" s="285">
        <v>0</v>
      </c>
      <c r="AF61" s="285">
        <v>0</v>
      </c>
      <c r="AG61" s="286">
        <v>0</v>
      </c>
      <c r="AH61" s="287">
        <f>AG61</f>
        <v>0</v>
      </c>
      <c r="AI61" s="285">
        <v>0</v>
      </c>
      <c r="AJ61" s="285">
        <v>0</v>
      </c>
      <c r="AK61" s="286">
        <v>0</v>
      </c>
      <c r="AL61" s="287">
        <f>AK61</f>
        <v>0</v>
      </c>
      <c r="AM61" s="285">
        <v>0</v>
      </c>
      <c r="AN61" s="285">
        <v>0</v>
      </c>
      <c r="AO61" s="286">
        <v>0</v>
      </c>
      <c r="AP61" s="287">
        <f>AO61</f>
        <v>0</v>
      </c>
    </row>
    <row r="62" spans="1:42" s="49" customFormat="1" ht="215.25" customHeight="1">
      <c r="A62" s="182" t="s">
        <v>67</v>
      </c>
      <c r="B62" s="970" t="s">
        <v>84</v>
      </c>
      <c r="C62" s="970"/>
      <c r="D62" s="269" t="s">
        <v>371</v>
      </c>
      <c r="E62" s="164" t="s">
        <v>374</v>
      </c>
      <c r="F62" s="968" t="s">
        <v>357</v>
      </c>
      <c r="G62" s="969"/>
      <c r="H62" s="698" t="s">
        <v>1122</v>
      </c>
      <c r="I62" s="699"/>
      <c r="J62" s="971"/>
      <c r="K62" s="327" t="d">
        <v>2019-01-16</v>
      </c>
      <c r="L62" s="327" t="d">
        <v>2019-01-28</v>
      </c>
      <c r="M62" s="328" t="s">
        <v>1126</v>
      </c>
      <c r="N62" s="329">
        <v>58576600</v>
      </c>
      <c r="O62" s="561">
        <v>58576600</v>
      </c>
      <c r="P62" s="642" t="s">
        <v>111</v>
      </c>
      <c r="Q62" s="643"/>
      <c r="R62" s="644"/>
      <c r="S62" s="95" t="s">
        <v>155</v>
      </c>
      <c r="T62" s="82" t="s">
        <v>58</v>
      </c>
      <c r="U62" s="337">
        <v>1</v>
      </c>
      <c r="V62" s="472">
        <v>1</v>
      </c>
      <c r="W62" s="472">
        <f t="shared" si="49"/>
        <v>1</v>
      </c>
      <c r="X62" s="473">
        <f t="shared" si="50"/>
        <v>1</v>
      </c>
      <c r="Y62" s="387">
        <f t="shared" si="51"/>
        <v>1</v>
      </c>
      <c r="AA62" s="413">
        <f t="shared" si="52"/>
        <v>1</v>
      </c>
      <c r="AB62" s="413">
        <f t="shared" si="53"/>
        <v>1</v>
      </c>
      <c r="AC62" s="473">
        <f t="shared" si="54"/>
        <v>1</v>
      </c>
      <c r="AD62" s="387">
        <f t="shared" si="55"/>
        <v>1</v>
      </c>
      <c r="AE62" s="285">
        <v>0</v>
      </c>
      <c r="AF62" s="285">
        <v>0</v>
      </c>
      <c r="AG62" s="286">
        <v>0</v>
      </c>
      <c r="AH62" s="287">
        <f>AG62</f>
        <v>0</v>
      </c>
      <c r="AI62" s="285">
        <v>0</v>
      </c>
      <c r="AJ62" s="285">
        <v>0</v>
      </c>
      <c r="AK62" s="286">
        <v>0</v>
      </c>
      <c r="AL62" s="287">
        <f>AK62</f>
        <v>0</v>
      </c>
      <c r="AM62" s="285">
        <v>0</v>
      </c>
      <c r="AN62" s="285">
        <v>0</v>
      </c>
      <c r="AO62" s="286">
        <v>0</v>
      </c>
      <c r="AP62" s="287">
        <f>AO62</f>
        <v>0</v>
      </c>
    </row>
    <row r="63" spans="1:42" s="49" customFormat="1" ht="278.25" customHeight="1">
      <c r="A63" s="182" t="s">
        <v>67</v>
      </c>
      <c r="B63" s="970" t="s">
        <v>84</v>
      </c>
      <c r="C63" s="970"/>
      <c r="D63" s="269" t="s">
        <v>371</v>
      </c>
      <c r="E63" s="164" t="s">
        <v>374</v>
      </c>
      <c r="F63" s="968" t="s">
        <v>357</v>
      </c>
      <c r="G63" s="969"/>
      <c r="H63" s="698" t="s">
        <v>1649</v>
      </c>
      <c r="I63" s="699"/>
      <c r="J63" s="971"/>
      <c r="K63" s="327" t="d">
        <v>2019-08-27</v>
      </c>
      <c r="L63" s="327"/>
      <c r="M63" s="328"/>
      <c r="N63" s="329">
        <v>36811500</v>
      </c>
      <c r="O63" s="561"/>
      <c r="P63" s="642" t="s">
        <v>111</v>
      </c>
      <c r="Q63" s="643"/>
      <c r="R63" s="644"/>
      <c r="S63" s="95" t="s">
        <v>155</v>
      </c>
      <c r="T63" s="82" t="s">
        <v>58</v>
      </c>
      <c r="U63" s="337">
        <v>1</v>
      </c>
      <c r="V63" s="472">
        <v>1</v>
      </c>
      <c r="W63" s="472">
        <f t="shared" si="49"/>
        <v>0</v>
      </c>
      <c r="X63" s="473">
        <f t="shared" si="50"/>
        <v>0</v>
      </c>
      <c r="Y63" s="387">
        <f t="shared" si="51"/>
        <v>0</v>
      </c>
      <c r="AA63" s="413">
        <f t="shared" si="52"/>
        <v>1</v>
      </c>
      <c r="AB63" s="413">
        <f t="shared" si="53"/>
        <v>0</v>
      </c>
      <c r="AC63" s="473">
        <f t="shared" si="54"/>
        <v>0</v>
      </c>
      <c r="AD63" s="387">
        <f t="shared" si="55"/>
        <v>0</v>
      </c>
      <c r="AE63" s="285">
        <v>0</v>
      </c>
      <c r="AF63" s="285">
        <v>0</v>
      </c>
      <c r="AG63" s="286">
        <v>0</v>
      </c>
      <c r="AH63" s="287">
        <f>AG63</f>
        <v>0</v>
      </c>
      <c r="AI63" s="285">
        <v>0</v>
      </c>
      <c r="AJ63" s="285">
        <v>0</v>
      </c>
      <c r="AK63" s="286">
        <v>0</v>
      </c>
      <c r="AL63" s="287">
        <f>AK63</f>
        <v>0</v>
      </c>
      <c r="AM63" s="285">
        <v>0</v>
      </c>
      <c r="AN63" s="285">
        <v>0</v>
      </c>
      <c r="AO63" s="286">
        <v>0</v>
      </c>
      <c r="AP63" s="287">
        <f>AO63</f>
        <v>0</v>
      </c>
    </row>
    <row r="64" spans="1:42" s="49" customFormat="1" ht="278.25" customHeight="1">
      <c r="A64" s="182" t="s">
        <v>67</v>
      </c>
      <c r="B64" s="970" t="s">
        <v>84</v>
      </c>
      <c r="C64" s="970"/>
      <c r="D64" s="529" t="s">
        <v>371</v>
      </c>
      <c r="E64" s="164" t="s">
        <v>374</v>
      </c>
      <c r="F64" s="968" t="s">
        <v>357</v>
      </c>
      <c r="G64" s="969"/>
      <c r="H64" s="698" t="s">
        <v>1631</v>
      </c>
      <c r="I64" s="699"/>
      <c r="J64" s="971"/>
      <c r="K64" s="327"/>
      <c r="L64" s="327"/>
      <c r="M64" s="328"/>
      <c r="N64" s="329">
        <v>27633767</v>
      </c>
      <c r="O64" s="561"/>
      <c r="P64" s="530"/>
      <c r="Q64" s="531"/>
      <c r="R64" s="532"/>
      <c r="S64" s="95"/>
      <c r="T64" s="82"/>
      <c r="U64" s="337"/>
      <c r="V64" s="472"/>
      <c r="W64" s="472">
        <f t="shared" si="49"/>
        <v>0</v>
      </c>
      <c r="X64" s="473"/>
      <c r="Y64" s="537"/>
      <c r="AA64" s="413"/>
      <c r="AB64" s="413">
        <f t="shared" si="53"/>
        <v>0</v>
      </c>
      <c r="AC64" s="473"/>
      <c r="AD64" s="537"/>
      <c r="AE64" s="534"/>
      <c r="AF64" s="534"/>
      <c r="AG64" s="460"/>
      <c r="AH64" s="537"/>
      <c r="AI64" s="534"/>
      <c r="AJ64" s="534"/>
      <c r="AK64" s="460"/>
      <c r="AL64" s="537"/>
      <c r="AM64" s="534"/>
      <c r="AN64" s="534"/>
      <c r="AO64" s="460"/>
      <c r="AP64" s="537"/>
    </row>
    <row r="65" spans="1:42" s="49" customFormat="1" ht="274.5" customHeight="1">
      <c r="A65" s="182" t="s">
        <v>67</v>
      </c>
      <c r="B65" s="970" t="s">
        <v>84</v>
      </c>
      <c r="C65" s="970"/>
      <c r="D65" s="269" t="s">
        <v>371</v>
      </c>
      <c r="E65" s="164" t="s">
        <v>374</v>
      </c>
      <c r="F65" s="968" t="s">
        <v>357</v>
      </c>
      <c r="G65" s="969"/>
      <c r="H65" s="698" t="s">
        <v>1123</v>
      </c>
      <c r="I65" s="699"/>
      <c r="J65" s="971"/>
      <c r="K65" s="327" t="d">
        <v>2019-01-16</v>
      </c>
      <c r="L65" s="327" t="d">
        <v>2019-01-25</v>
      </c>
      <c r="M65" s="328" t="s">
        <v>1127</v>
      </c>
      <c r="N65" s="329">
        <v>58755733</v>
      </c>
      <c r="O65" s="561">
        <v>58755733</v>
      </c>
      <c r="P65" s="642" t="s">
        <v>111</v>
      </c>
      <c r="Q65" s="643"/>
      <c r="R65" s="644"/>
      <c r="S65" s="95" t="s">
        <v>155</v>
      </c>
      <c r="T65" s="82" t="s">
        <v>58</v>
      </c>
      <c r="U65" s="337">
        <v>1</v>
      </c>
      <c r="V65" s="472">
        <v>1</v>
      </c>
      <c r="W65" s="472">
        <f t="shared" si="49"/>
        <v>1</v>
      </c>
      <c r="X65" s="473">
        <f t="shared" si="50"/>
        <v>1</v>
      </c>
      <c r="Y65" s="387">
        <f t="shared" si="51"/>
        <v>1</v>
      </c>
      <c r="AA65" s="413">
        <f t="shared" si="52"/>
        <v>1</v>
      </c>
      <c r="AB65" s="413">
        <f t="shared" si="53"/>
        <v>1</v>
      </c>
      <c r="AC65" s="473">
        <f t="shared" si="54"/>
        <v>1</v>
      </c>
      <c r="AD65" s="387">
        <f t="shared" si="55"/>
        <v>1</v>
      </c>
      <c r="AE65" s="285">
        <v>0</v>
      </c>
      <c r="AF65" s="285">
        <v>0</v>
      </c>
      <c r="AG65" s="286">
        <v>0</v>
      </c>
      <c r="AH65" s="287">
        <f>AG65</f>
        <v>0</v>
      </c>
      <c r="AI65" s="285">
        <v>0</v>
      </c>
      <c r="AJ65" s="285">
        <v>0</v>
      </c>
      <c r="AK65" s="286">
        <v>0</v>
      </c>
      <c r="AL65" s="287">
        <f>AK65</f>
        <v>0</v>
      </c>
      <c r="AM65" s="285">
        <v>0</v>
      </c>
      <c r="AN65" s="285">
        <v>0</v>
      </c>
      <c r="AO65" s="286">
        <v>0</v>
      </c>
      <c r="AP65" s="287">
        <f>AO65</f>
        <v>0</v>
      </c>
    </row>
    <row r="66" spans="1:42" s="49" customFormat="1" ht="258.75" customHeight="1">
      <c r="A66" s="181" t="s">
        <v>68</v>
      </c>
      <c r="B66" s="967" t="s">
        <v>1449</v>
      </c>
      <c r="C66" s="967"/>
      <c r="D66" s="163" t="s">
        <v>93</v>
      </c>
      <c r="E66" s="162" t="str">
        <f t="shared" si="41"/>
        <v>71 - Incrementar a un 90% la sostenibilidad del SIG en el Gobierno Distrital</v>
      </c>
      <c r="F66" s="972" t="s">
        <v>94</v>
      </c>
      <c r="G66" s="973"/>
      <c r="H66" s="698" t="s">
        <v>113</v>
      </c>
      <c r="I66" s="699"/>
      <c r="J66" s="971"/>
      <c r="K66" s="327" t="s">
        <v>1451</v>
      </c>
      <c r="L66" s="327" t="s">
        <v>794</v>
      </c>
      <c r="M66" s="328" t="s">
        <v>795</v>
      </c>
      <c r="N66" s="329" t="s">
        <v>796</v>
      </c>
      <c r="O66" s="329" t="s">
        <v>796</v>
      </c>
      <c r="P66" s="642" t="s">
        <v>115</v>
      </c>
      <c r="Q66" s="643"/>
      <c r="R66" s="644"/>
      <c r="S66" s="95" t="s">
        <v>153</v>
      </c>
      <c r="T66" s="82" t="s">
        <v>114</v>
      </c>
      <c r="U66" s="337">
        <v>1</v>
      </c>
      <c r="V66" s="472">
        <v>1</v>
      </c>
      <c r="W66" s="472">
        <v>0</v>
      </c>
      <c r="X66" s="473">
        <f t="shared" si="50"/>
        <v>0</v>
      </c>
      <c r="Y66" s="387">
        <f t="shared" si="51"/>
        <v>0</v>
      </c>
      <c r="AA66" s="413">
        <f t="shared" si="52"/>
        <v>1</v>
      </c>
      <c r="AB66" s="413">
        <f t="shared" si="53"/>
        <v>0</v>
      </c>
      <c r="AC66" s="473">
        <f t="shared" si="54"/>
        <v>0</v>
      </c>
      <c r="AD66" s="387">
        <f t="shared" si="55"/>
        <v>0</v>
      </c>
      <c r="AE66" s="385">
        <v>0</v>
      </c>
      <c r="AF66" s="385">
        <v>0</v>
      </c>
      <c r="AG66" s="386">
        <v>0</v>
      </c>
      <c r="AH66" s="387">
        <f t="shared" ref="AH66" si="76">AG66</f>
        <v>0</v>
      </c>
      <c r="AI66" s="385">
        <v>0</v>
      </c>
      <c r="AJ66" s="385">
        <v>0</v>
      </c>
      <c r="AK66" s="386">
        <v>0</v>
      </c>
      <c r="AL66" s="387">
        <f t="shared" ref="AL66" si="77">AK66</f>
        <v>0</v>
      </c>
      <c r="AM66" s="385">
        <v>0</v>
      </c>
      <c r="AN66" s="385">
        <v>0</v>
      </c>
      <c r="AO66" s="386">
        <v>0</v>
      </c>
      <c r="AP66" s="387">
        <f t="shared" ref="AP66" si="78">AO66</f>
        <v>0</v>
      </c>
    </row>
    <row r="67" spans="1:42" s="49" customFormat="1" ht="282" customHeight="1">
      <c r="A67" s="181" t="s">
        <v>68</v>
      </c>
      <c r="B67" s="967" t="s">
        <v>1458</v>
      </c>
      <c r="C67" s="967"/>
      <c r="D67" s="163" t="s">
        <v>93</v>
      </c>
      <c r="E67" s="162" t="str">
        <f t="shared" si="41"/>
        <v>71 - Incrementar a un 90% la sostenibilidad del SIG en el Gobierno Distrital</v>
      </c>
      <c r="F67" s="972" t="s">
        <v>94</v>
      </c>
      <c r="G67" s="973"/>
      <c r="H67" s="981" t="s">
        <v>798</v>
      </c>
      <c r="I67" s="982"/>
      <c r="J67" s="982"/>
      <c r="K67" s="330" t="s">
        <v>799</v>
      </c>
      <c r="L67" s="330" t="s">
        <v>800</v>
      </c>
      <c r="M67" s="331" t="s">
        <v>43</v>
      </c>
      <c r="N67" s="329" t="s">
        <v>796</v>
      </c>
      <c r="O67" s="329" t="s">
        <v>796</v>
      </c>
      <c r="P67" s="642" t="s">
        <v>1452</v>
      </c>
      <c r="Q67" s="643"/>
      <c r="R67" s="644"/>
      <c r="S67" s="95" t="s">
        <v>153</v>
      </c>
      <c r="T67" s="82" t="s">
        <v>114</v>
      </c>
      <c r="U67" s="337">
        <v>1</v>
      </c>
      <c r="V67" s="472">
        <v>1</v>
      </c>
      <c r="W67" s="472">
        <v>1</v>
      </c>
      <c r="X67" s="473">
        <f t="shared" si="50"/>
        <v>1</v>
      </c>
      <c r="Y67" s="387">
        <f t="shared" si="51"/>
        <v>1</v>
      </c>
      <c r="AA67" s="413">
        <f t="shared" si="52"/>
        <v>1</v>
      </c>
      <c r="AB67" s="413">
        <f t="shared" si="53"/>
        <v>1</v>
      </c>
      <c r="AC67" s="473">
        <f t="shared" si="54"/>
        <v>1</v>
      </c>
      <c r="AD67" s="387">
        <f t="shared" si="55"/>
        <v>1</v>
      </c>
      <c r="AE67" s="947" t="s">
        <v>2034</v>
      </c>
      <c r="AF67" s="948"/>
      <c r="AG67" s="948"/>
      <c r="AH67" s="948"/>
      <c r="AI67" s="948"/>
      <c r="AJ67" s="948"/>
      <c r="AK67" s="948"/>
      <c r="AL67" s="948"/>
      <c r="AM67" s="948"/>
      <c r="AN67" s="948"/>
      <c r="AO67" s="948"/>
      <c r="AP67" s="949"/>
    </row>
    <row r="68" spans="1:42" s="49" customFormat="1" ht="215.25" customHeight="1">
      <c r="A68" s="181" t="s">
        <v>68</v>
      </c>
      <c r="B68" s="967" t="s">
        <v>1458</v>
      </c>
      <c r="C68" s="967"/>
      <c r="D68" s="163" t="s">
        <v>93</v>
      </c>
      <c r="E68" s="162" t="str">
        <f t="shared" si="41"/>
        <v>71 - Incrementar a un 90% la sostenibilidad del SIG en el Gobierno Distrital</v>
      </c>
      <c r="F68" s="972" t="s">
        <v>94</v>
      </c>
      <c r="G68" s="973"/>
      <c r="H68" s="974" t="s">
        <v>119</v>
      </c>
      <c r="I68" s="975"/>
      <c r="J68" s="975"/>
      <c r="K68" s="330" t="s">
        <v>801</v>
      </c>
      <c r="L68" s="330" t="s">
        <v>802</v>
      </c>
      <c r="M68" s="331" t="s">
        <v>803</v>
      </c>
      <c r="N68" s="329" t="s">
        <v>796</v>
      </c>
      <c r="O68" s="329" t="s">
        <v>796</v>
      </c>
      <c r="P68" s="642" t="s">
        <v>1453</v>
      </c>
      <c r="Q68" s="643"/>
      <c r="R68" s="644"/>
      <c r="S68" s="95" t="s">
        <v>153</v>
      </c>
      <c r="T68" s="82" t="s">
        <v>114</v>
      </c>
      <c r="U68" s="337">
        <v>1</v>
      </c>
      <c r="V68" s="472">
        <v>1</v>
      </c>
      <c r="W68" s="472">
        <v>1</v>
      </c>
      <c r="X68" s="473">
        <f t="shared" si="50"/>
        <v>1</v>
      </c>
      <c r="Y68" s="387">
        <f t="shared" si="51"/>
        <v>1</v>
      </c>
      <c r="AA68" s="413">
        <f t="shared" si="52"/>
        <v>1</v>
      </c>
      <c r="AB68" s="413">
        <f t="shared" si="53"/>
        <v>1</v>
      </c>
      <c r="AC68" s="473">
        <f t="shared" si="54"/>
        <v>1</v>
      </c>
      <c r="AD68" s="387">
        <f t="shared" si="55"/>
        <v>1</v>
      </c>
      <c r="AE68" s="950"/>
      <c r="AF68" s="951"/>
      <c r="AG68" s="951"/>
      <c r="AH68" s="951"/>
      <c r="AI68" s="951"/>
      <c r="AJ68" s="951"/>
      <c r="AK68" s="951"/>
      <c r="AL68" s="951"/>
      <c r="AM68" s="951"/>
      <c r="AN68" s="951"/>
      <c r="AO68" s="951"/>
      <c r="AP68" s="952"/>
    </row>
    <row r="69" spans="1:42" s="49" customFormat="1" ht="215.25" customHeight="1">
      <c r="A69" s="181" t="s">
        <v>68</v>
      </c>
      <c r="B69" s="967" t="s">
        <v>1458</v>
      </c>
      <c r="C69" s="967"/>
      <c r="D69" s="163" t="s">
        <v>93</v>
      </c>
      <c r="E69" s="162" t="str">
        <f t="shared" si="41"/>
        <v>71 - Incrementar a un 90% la sostenibilidad del SIG en el Gobierno Distrital</v>
      </c>
      <c r="F69" s="972" t="s">
        <v>94</v>
      </c>
      <c r="G69" s="973"/>
      <c r="H69" s="974" t="s">
        <v>120</v>
      </c>
      <c r="I69" s="975"/>
      <c r="J69" s="975"/>
      <c r="K69" s="330" t="s">
        <v>804</v>
      </c>
      <c r="L69" s="330" t="s">
        <v>2035</v>
      </c>
      <c r="M69" s="331" t="s">
        <v>803</v>
      </c>
      <c r="N69" s="329" t="s">
        <v>796</v>
      </c>
      <c r="O69" s="329" t="s">
        <v>796</v>
      </c>
      <c r="P69" s="642" t="s">
        <v>1454</v>
      </c>
      <c r="Q69" s="643"/>
      <c r="R69" s="644"/>
      <c r="S69" s="95" t="s">
        <v>153</v>
      </c>
      <c r="T69" s="82" t="s">
        <v>114</v>
      </c>
      <c r="U69" s="337">
        <v>1</v>
      </c>
      <c r="V69" s="472">
        <v>1</v>
      </c>
      <c r="W69" s="472">
        <v>1</v>
      </c>
      <c r="X69" s="473">
        <f t="shared" si="50"/>
        <v>1</v>
      </c>
      <c r="Y69" s="387">
        <f t="shared" si="51"/>
        <v>1</v>
      </c>
      <c r="AA69" s="413">
        <f t="shared" si="52"/>
        <v>1</v>
      </c>
      <c r="AB69" s="413">
        <f t="shared" si="53"/>
        <v>1</v>
      </c>
      <c r="AC69" s="473">
        <f t="shared" si="54"/>
        <v>1</v>
      </c>
      <c r="AD69" s="387">
        <f t="shared" si="55"/>
        <v>1</v>
      </c>
      <c r="AE69" s="413">
        <v>1</v>
      </c>
      <c r="AF69" s="413">
        <f t="shared" ref="AF69" si="79">AA69</f>
        <v>1</v>
      </c>
      <c r="AG69" s="473">
        <f t="shared" ref="AG69" si="80">AF69/AE69</f>
        <v>1</v>
      </c>
      <c r="AH69" s="287">
        <f t="shared" si="46"/>
        <v>1</v>
      </c>
      <c r="AI69" s="285">
        <v>0</v>
      </c>
      <c r="AJ69" s="285">
        <v>0</v>
      </c>
      <c r="AK69" s="286">
        <v>0</v>
      </c>
      <c r="AL69" s="287">
        <f t="shared" si="47"/>
        <v>0</v>
      </c>
      <c r="AM69" s="285">
        <v>0</v>
      </c>
      <c r="AN69" s="285">
        <v>0</v>
      </c>
      <c r="AO69" s="286">
        <v>0</v>
      </c>
      <c r="AP69" s="287">
        <f t="shared" si="48"/>
        <v>0</v>
      </c>
    </row>
    <row r="70" spans="1:42" s="49" customFormat="1" ht="274.5" customHeight="1">
      <c r="A70" s="181" t="s">
        <v>68</v>
      </c>
      <c r="B70" s="980" t="s">
        <v>1456</v>
      </c>
      <c r="C70" s="980"/>
      <c r="D70" s="163" t="s">
        <v>93</v>
      </c>
      <c r="E70" s="162" t="str">
        <f t="shared" si="41"/>
        <v>71 - Incrementar a un 90% la sostenibilidad del SIG en el Gobierno Distrital</v>
      </c>
      <c r="F70" s="972" t="s">
        <v>94</v>
      </c>
      <c r="G70" s="973"/>
      <c r="H70" s="698" t="s">
        <v>805</v>
      </c>
      <c r="I70" s="699" t="s">
        <v>805</v>
      </c>
      <c r="J70" s="700" t="s">
        <v>805</v>
      </c>
      <c r="K70" s="330" t="s">
        <v>806</v>
      </c>
      <c r="L70" s="330" t="d">
        <v>2019-07-10</v>
      </c>
      <c r="M70" s="331" t="s">
        <v>803</v>
      </c>
      <c r="N70" s="329" t="s">
        <v>796</v>
      </c>
      <c r="O70" s="329" t="s">
        <v>796</v>
      </c>
      <c r="P70" s="642" t="s">
        <v>121</v>
      </c>
      <c r="Q70" s="643"/>
      <c r="R70" s="644"/>
      <c r="S70" s="95" t="s">
        <v>153</v>
      </c>
      <c r="T70" s="82" t="s">
        <v>114</v>
      </c>
      <c r="U70" s="337">
        <v>1</v>
      </c>
      <c r="V70" s="472">
        <v>1</v>
      </c>
      <c r="W70" s="472">
        <v>1</v>
      </c>
      <c r="X70" s="473">
        <f t="shared" si="50"/>
        <v>1</v>
      </c>
      <c r="Y70" s="387">
        <f t="shared" si="51"/>
        <v>1</v>
      </c>
      <c r="AA70" s="413">
        <f t="shared" si="52"/>
        <v>1</v>
      </c>
      <c r="AB70" s="413">
        <f t="shared" si="53"/>
        <v>1</v>
      </c>
      <c r="AC70" s="473">
        <f t="shared" si="54"/>
        <v>1</v>
      </c>
      <c r="AD70" s="387">
        <f t="shared" si="55"/>
        <v>1</v>
      </c>
      <c r="AE70" s="413">
        <v>1</v>
      </c>
      <c r="AF70" s="413">
        <f t="shared" ref="AF70" si="81">AA70</f>
        <v>1</v>
      </c>
      <c r="AG70" s="473">
        <f t="shared" ref="AG70" si="82">AF70/AE70</f>
        <v>1</v>
      </c>
      <c r="AH70" s="287">
        <f t="shared" si="46"/>
        <v>1</v>
      </c>
      <c r="AI70" s="285">
        <v>0</v>
      </c>
      <c r="AJ70" s="285">
        <v>0</v>
      </c>
      <c r="AK70" s="286">
        <v>0</v>
      </c>
      <c r="AL70" s="287">
        <f t="shared" si="47"/>
        <v>0</v>
      </c>
      <c r="AM70" s="285">
        <v>0</v>
      </c>
      <c r="AN70" s="285">
        <v>0</v>
      </c>
      <c r="AO70" s="286">
        <v>0</v>
      </c>
      <c r="AP70" s="287">
        <f t="shared" si="48"/>
        <v>0</v>
      </c>
    </row>
    <row r="71" spans="1:42" s="49" customFormat="1" ht="274.5" customHeight="1">
      <c r="A71" s="181" t="s">
        <v>68</v>
      </c>
      <c r="B71" s="980" t="s">
        <v>1456</v>
      </c>
      <c r="C71" s="980"/>
      <c r="D71" s="163" t="s">
        <v>93</v>
      </c>
      <c r="E71" s="162" t="str">
        <f t="shared" si="41"/>
        <v>71 - Incrementar a un 90% la sostenibilidad del SIG en el Gobierno Distrital</v>
      </c>
      <c r="F71" s="972" t="s">
        <v>94</v>
      </c>
      <c r="G71" s="973"/>
      <c r="H71" s="698" t="s">
        <v>808</v>
      </c>
      <c r="I71" s="699" t="s">
        <v>808</v>
      </c>
      <c r="J71" s="700" t="s">
        <v>808</v>
      </c>
      <c r="K71" s="330" t="s">
        <v>806</v>
      </c>
      <c r="L71" s="330" t="d">
        <v>2019-07-10</v>
      </c>
      <c r="M71" s="331" t="s">
        <v>803</v>
      </c>
      <c r="N71" s="329" t="s">
        <v>796</v>
      </c>
      <c r="O71" s="329" t="s">
        <v>796</v>
      </c>
      <c r="P71" s="642" t="s">
        <v>1455</v>
      </c>
      <c r="Q71" s="643"/>
      <c r="R71" s="644"/>
      <c r="S71" s="95" t="s">
        <v>153</v>
      </c>
      <c r="T71" s="82" t="s">
        <v>114</v>
      </c>
      <c r="U71" s="337">
        <v>1</v>
      </c>
      <c r="V71" s="472">
        <v>1</v>
      </c>
      <c r="W71" s="472">
        <v>1</v>
      </c>
      <c r="X71" s="473">
        <f t="shared" si="50"/>
        <v>1</v>
      </c>
      <c r="Y71" s="387">
        <f t="shared" si="51"/>
        <v>1</v>
      </c>
      <c r="AA71" s="413">
        <f t="shared" si="52"/>
        <v>1</v>
      </c>
      <c r="AB71" s="413">
        <f t="shared" si="53"/>
        <v>1</v>
      </c>
      <c r="AC71" s="473">
        <f t="shared" si="54"/>
        <v>1</v>
      </c>
      <c r="AD71" s="387">
        <f t="shared" si="55"/>
        <v>1</v>
      </c>
      <c r="AE71" s="413">
        <v>1</v>
      </c>
      <c r="AF71" s="413">
        <f t="shared" ref="AF71" si="83">AA71</f>
        <v>1</v>
      </c>
      <c r="AG71" s="473">
        <f t="shared" ref="AG71" si="84">AF71/AE71</f>
        <v>1</v>
      </c>
      <c r="AH71" s="287">
        <f t="shared" si="46"/>
        <v>1</v>
      </c>
      <c r="AI71" s="413">
        <v>1</v>
      </c>
      <c r="AJ71" s="413">
        <f t="shared" ref="AJ71" si="85">AE71</f>
        <v>1</v>
      </c>
      <c r="AK71" s="473">
        <f t="shared" ref="AK71" si="86">AJ71/AI71</f>
        <v>1</v>
      </c>
      <c r="AL71" s="287">
        <f t="shared" si="47"/>
        <v>1</v>
      </c>
      <c r="AM71" s="285">
        <v>0</v>
      </c>
      <c r="AN71" s="285">
        <v>0</v>
      </c>
      <c r="AO71" s="286">
        <v>0</v>
      </c>
      <c r="AP71" s="287">
        <f t="shared" si="48"/>
        <v>0</v>
      </c>
    </row>
    <row r="72" spans="1:42" s="49" customFormat="1" ht="262.5" customHeight="1">
      <c r="A72" s="181" t="s">
        <v>68</v>
      </c>
      <c r="B72" s="980" t="s">
        <v>1456</v>
      </c>
      <c r="C72" s="980"/>
      <c r="D72" s="163" t="s">
        <v>93</v>
      </c>
      <c r="E72" s="162" t="str">
        <f t="shared" si="41"/>
        <v>71 - Incrementar a un 90% la sostenibilidad del SIG en el Gobierno Distrital</v>
      </c>
      <c r="F72" s="972" t="s">
        <v>94</v>
      </c>
      <c r="G72" s="973"/>
      <c r="H72" s="698" t="s">
        <v>809</v>
      </c>
      <c r="I72" s="699" t="s">
        <v>809</v>
      </c>
      <c r="J72" s="700" t="s">
        <v>809</v>
      </c>
      <c r="K72" s="330" t="s">
        <v>806</v>
      </c>
      <c r="L72" s="330" t="s">
        <v>807</v>
      </c>
      <c r="M72" s="331" t="s">
        <v>803</v>
      </c>
      <c r="N72" s="329" t="s">
        <v>796</v>
      </c>
      <c r="O72" s="329" t="s">
        <v>796</v>
      </c>
      <c r="P72" s="642" t="s">
        <v>1457</v>
      </c>
      <c r="Q72" s="643"/>
      <c r="R72" s="644"/>
      <c r="S72" s="95" t="s">
        <v>153</v>
      </c>
      <c r="T72" s="82" t="s">
        <v>114</v>
      </c>
      <c r="U72" s="337">
        <v>1</v>
      </c>
      <c r="V72" s="472">
        <v>1</v>
      </c>
      <c r="W72" s="472">
        <v>1</v>
      </c>
      <c r="X72" s="473">
        <f t="shared" si="50"/>
        <v>1</v>
      </c>
      <c r="Y72" s="387">
        <f t="shared" si="51"/>
        <v>1</v>
      </c>
      <c r="AA72" s="413">
        <f t="shared" si="52"/>
        <v>1</v>
      </c>
      <c r="AB72" s="413">
        <f t="shared" si="53"/>
        <v>1</v>
      </c>
      <c r="AC72" s="473">
        <f t="shared" si="54"/>
        <v>1</v>
      </c>
      <c r="AD72" s="387">
        <f t="shared" si="55"/>
        <v>1</v>
      </c>
      <c r="AE72" s="285">
        <v>0</v>
      </c>
      <c r="AF72" s="285">
        <v>0</v>
      </c>
      <c r="AG72" s="286">
        <v>0</v>
      </c>
      <c r="AH72" s="287">
        <f t="shared" si="46"/>
        <v>0</v>
      </c>
      <c r="AI72" s="285">
        <v>0</v>
      </c>
      <c r="AJ72" s="285">
        <v>0</v>
      </c>
      <c r="AK72" s="286">
        <v>0</v>
      </c>
      <c r="AL72" s="287">
        <f t="shared" si="47"/>
        <v>0</v>
      </c>
      <c r="AM72" s="285">
        <v>0</v>
      </c>
      <c r="AN72" s="285">
        <v>0</v>
      </c>
      <c r="AO72" s="286">
        <v>0</v>
      </c>
      <c r="AP72" s="287">
        <f t="shared" si="48"/>
        <v>0</v>
      </c>
    </row>
    <row r="73" spans="1:42" s="49" customFormat="1" ht="409.6" customHeight="1">
      <c r="A73" s="181" t="s">
        <v>68</v>
      </c>
      <c r="B73" s="967" t="s">
        <v>1459</v>
      </c>
      <c r="C73" s="967"/>
      <c r="D73" s="163" t="s">
        <v>93</v>
      </c>
      <c r="E73" s="162" t="str">
        <f t="shared" si="41"/>
        <v>71 - Incrementar a un 90% la sostenibilidad del SIG en el Gobierno Distrital</v>
      </c>
      <c r="F73" s="972" t="s">
        <v>94</v>
      </c>
      <c r="G73" s="973"/>
      <c r="H73" s="698" t="s">
        <v>810</v>
      </c>
      <c r="I73" s="699" t="s">
        <v>810</v>
      </c>
      <c r="J73" s="700" t="s">
        <v>810</v>
      </c>
      <c r="K73" s="330" t="s">
        <v>811</v>
      </c>
      <c r="L73" s="330" t="s">
        <v>812</v>
      </c>
      <c r="M73" s="331" t="s">
        <v>803</v>
      </c>
      <c r="N73" s="329" t="s">
        <v>796</v>
      </c>
      <c r="O73" s="329" t="s">
        <v>796</v>
      </c>
      <c r="P73" s="642" t="s">
        <v>1460</v>
      </c>
      <c r="Q73" s="643"/>
      <c r="R73" s="644"/>
      <c r="S73" s="95" t="s">
        <v>153</v>
      </c>
      <c r="T73" s="82" t="s">
        <v>114</v>
      </c>
      <c r="U73" s="337">
        <v>1</v>
      </c>
      <c r="V73" s="472">
        <v>1</v>
      </c>
      <c r="W73" s="472">
        <v>1</v>
      </c>
      <c r="X73" s="473">
        <f t="shared" si="50"/>
        <v>1</v>
      </c>
      <c r="Y73" s="387">
        <f t="shared" si="51"/>
        <v>1</v>
      </c>
      <c r="AA73" s="413">
        <f t="shared" si="52"/>
        <v>1</v>
      </c>
      <c r="AB73" s="413">
        <f t="shared" si="53"/>
        <v>1</v>
      </c>
      <c r="AC73" s="473">
        <f t="shared" si="54"/>
        <v>1</v>
      </c>
      <c r="AD73" s="387">
        <f t="shared" si="55"/>
        <v>1</v>
      </c>
      <c r="AE73" s="631" t="s">
        <v>2036</v>
      </c>
      <c r="AF73" s="632"/>
      <c r="AG73" s="632"/>
      <c r="AH73" s="632"/>
      <c r="AI73" s="632"/>
      <c r="AJ73" s="632"/>
      <c r="AK73" s="632"/>
      <c r="AL73" s="632"/>
      <c r="AM73" s="632"/>
      <c r="AN73" s="632"/>
      <c r="AO73" s="632"/>
      <c r="AP73" s="633"/>
    </row>
    <row r="74" spans="1:42" s="49" customFormat="1" ht="262.5" customHeight="1">
      <c r="A74" s="181" t="s">
        <v>68</v>
      </c>
      <c r="B74" s="967" t="s">
        <v>1459</v>
      </c>
      <c r="C74" s="967"/>
      <c r="D74" s="163" t="s">
        <v>93</v>
      </c>
      <c r="E74" s="162" t="str">
        <f t="shared" si="41"/>
        <v>71 - Incrementar a un 90% la sostenibilidad del SIG en el Gobierno Distrital</v>
      </c>
      <c r="F74" s="972" t="s">
        <v>94</v>
      </c>
      <c r="G74" s="973"/>
      <c r="H74" s="698" t="s">
        <v>813</v>
      </c>
      <c r="I74" s="699" t="s">
        <v>813</v>
      </c>
      <c r="J74" s="700" t="s">
        <v>813</v>
      </c>
      <c r="K74" s="330" t="s">
        <v>814</v>
      </c>
      <c r="L74" s="330" t="s">
        <v>815</v>
      </c>
      <c r="M74" s="331" t="s">
        <v>816</v>
      </c>
      <c r="N74" s="329" t="s">
        <v>796</v>
      </c>
      <c r="O74" s="329" t="s">
        <v>796</v>
      </c>
      <c r="P74" s="642" t="s">
        <v>1461</v>
      </c>
      <c r="Q74" s="643"/>
      <c r="R74" s="644"/>
      <c r="S74" s="95" t="s">
        <v>153</v>
      </c>
      <c r="T74" s="82" t="s">
        <v>114</v>
      </c>
      <c r="U74" s="337">
        <v>1</v>
      </c>
      <c r="V74" s="472">
        <v>1</v>
      </c>
      <c r="W74" s="472">
        <v>1</v>
      </c>
      <c r="X74" s="473">
        <f t="shared" si="50"/>
        <v>1</v>
      </c>
      <c r="Y74" s="387">
        <f t="shared" si="51"/>
        <v>1</v>
      </c>
      <c r="AA74" s="413">
        <f t="shared" si="52"/>
        <v>1</v>
      </c>
      <c r="AB74" s="413">
        <f t="shared" si="53"/>
        <v>1</v>
      </c>
      <c r="AC74" s="473">
        <f t="shared" si="54"/>
        <v>1</v>
      </c>
      <c r="AD74" s="387">
        <f t="shared" si="55"/>
        <v>1</v>
      </c>
      <c r="AE74" s="631" t="s">
        <v>2036</v>
      </c>
      <c r="AF74" s="632"/>
      <c r="AG74" s="632"/>
      <c r="AH74" s="632"/>
      <c r="AI74" s="632"/>
      <c r="AJ74" s="632"/>
      <c r="AK74" s="632"/>
      <c r="AL74" s="632"/>
      <c r="AM74" s="632"/>
      <c r="AN74" s="632"/>
      <c r="AO74" s="632"/>
      <c r="AP74" s="633"/>
    </row>
    <row r="75" spans="1:42" s="49" customFormat="1" ht="302.25" customHeight="1">
      <c r="A75" s="181" t="s">
        <v>68</v>
      </c>
      <c r="B75" s="967" t="s">
        <v>1465</v>
      </c>
      <c r="C75" s="976"/>
      <c r="D75" s="163" t="s">
        <v>93</v>
      </c>
      <c r="E75" s="162" t="str">
        <f t="shared" si="41"/>
        <v>71 - Incrementar a un 90% la sostenibilidad del SIG en el Gobierno Distrital</v>
      </c>
      <c r="F75" s="972" t="s">
        <v>94</v>
      </c>
      <c r="G75" s="973"/>
      <c r="H75" s="977" t="s">
        <v>817</v>
      </c>
      <c r="I75" s="978"/>
      <c r="J75" s="979"/>
      <c r="K75" s="965" t="s">
        <v>818</v>
      </c>
      <c r="L75" s="966"/>
      <c r="M75" s="331" t="s">
        <v>803</v>
      </c>
      <c r="N75" s="329" t="s">
        <v>796</v>
      </c>
      <c r="O75" s="329" t="s">
        <v>796</v>
      </c>
      <c r="P75" s="642" t="s">
        <v>1462</v>
      </c>
      <c r="Q75" s="643"/>
      <c r="R75" s="644"/>
      <c r="S75" s="95" t="s">
        <v>153</v>
      </c>
      <c r="T75" s="82" t="s">
        <v>114</v>
      </c>
      <c r="U75" s="337">
        <v>1</v>
      </c>
      <c r="V75" s="472">
        <v>1</v>
      </c>
      <c r="W75" s="472">
        <f>AF75</f>
        <v>0.66</v>
      </c>
      <c r="X75" s="473">
        <f t="shared" si="50"/>
        <v>0.66</v>
      </c>
      <c r="Y75" s="387">
        <f t="shared" si="51"/>
        <v>0.66</v>
      </c>
      <c r="AA75" s="413">
        <v>0.33</v>
      </c>
      <c r="AB75" s="413">
        <f t="shared" si="53"/>
        <v>0.66</v>
      </c>
      <c r="AC75" s="473">
        <f t="shared" si="54"/>
        <v>2</v>
      </c>
      <c r="AD75" s="387">
        <f t="shared" si="55"/>
        <v>2</v>
      </c>
      <c r="AE75" s="413">
        <v>0.66</v>
      </c>
      <c r="AF75" s="413">
        <v>0.66</v>
      </c>
      <c r="AG75" s="473">
        <f t="shared" ref="AG75:AG76" si="87">AF75/AE75</f>
        <v>1</v>
      </c>
      <c r="AH75" s="287">
        <f t="shared" si="46"/>
        <v>1</v>
      </c>
      <c r="AI75" s="285">
        <v>0</v>
      </c>
      <c r="AJ75" s="285">
        <v>0</v>
      </c>
      <c r="AK75" s="286">
        <v>0</v>
      </c>
      <c r="AL75" s="287">
        <f t="shared" si="47"/>
        <v>0</v>
      </c>
      <c r="AM75" s="285">
        <v>0</v>
      </c>
      <c r="AN75" s="285">
        <v>0</v>
      </c>
      <c r="AO75" s="286">
        <v>0</v>
      </c>
      <c r="AP75" s="287">
        <f t="shared" si="48"/>
        <v>0</v>
      </c>
    </row>
    <row r="76" spans="1:42" s="49" customFormat="1" ht="294" customHeight="1">
      <c r="A76" s="181" t="s">
        <v>68</v>
      </c>
      <c r="B76" s="967" t="s">
        <v>1465</v>
      </c>
      <c r="C76" s="967"/>
      <c r="D76" s="163" t="s">
        <v>93</v>
      </c>
      <c r="E76" s="162" t="str">
        <f t="shared" si="41"/>
        <v>71 - Incrementar a un 90% la sostenibilidad del SIG en el Gobierno Distrital</v>
      </c>
      <c r="F76" s="972" t="s">
        <v>94</v>
      </c>
      <c r="G76" s="973"/>
      <c r="H76" s="977" t="s">
        <v>819</v>
      </c>
      <c r="I76" s="978"/>
      <c r="J76" s="979"/>
      <c r="K76" s="965" t="s">
        <v>820</v>
      </c>
      <c r="L76" s="966"/>
      <c r="M76" s="331" t="s">
        <v>803</v>
      </c>
      <c r="N76" s="329" t="s">
        <v>796</v>
      </c>
      <c r="O76" s="329" t="s">
        <v>796</v>
      </c>
      <c r="P76" s="642" t="s">
        <v>1464</v>
      </c>
      <c r="Q76" s="643"/>
      <c r="R76" s="644"/>
      <c r="S76" s="95" t="s">
        <v>153</v>
      </c>
      <c r="T76" s="82" t="s">
        <v>114</v>
      </c>
      <c r="U76" s="337">
        <v>1</v>
      </c>
      <c r="V76" s="472">
        <v>0.33</v>
      </c>
      <c r="W76" s="472">
        <v>0.33</v>
      </c>
      <c r="X76" s="473">
        <f t="shared" si="50"/>
        <v>1</v>
      </c>
      <c r="Y76" s="387">
        <f t="shared" si="51"/>
        <v>1</v>
      </c>
      <c r="AA76" s="413">
        <f t="shared" si="52"/>
        <v>0.33</v>
      </c>
      <c r="AB76" s="413">
        <f t="shared" si="53"/>
        <v>0.33</v>
      </c>
      <c r="AC76" s="473">
        <f t="shared" si="54"/>
        <v>1</v>
      </c>
      <c r="AD76" s="387">
        <f t="shared" si="55"/>
        <v>1</v>
      </c>
      <c r="AE76" s="413">
        <v>0.33</v>
      </c>
      <c r="AF76" s="413">
        <f t="shared" ref="AF76" si="88">AA76</f>
        <v>0.33</v>
      </c>
      <c r="AG76" s="473">
        <f t="shared" si="87"/>
        <v>1</v>
      </c>
      <c r="AH76" s="287">
        <f t="shared" si="46"/>
        <v>1</v>
      </c>
      <c r="AI76" s="285">
        <v>0</v>
      </c>
      <c r="AJ76" s="285">
        <v>0</v>
      </c>
      <c r="AK76" s="286">
        <v>0</v>
      </c>
      <c r="AL76" s="287">
        <f t="shared" si="47"/>
        <v>0</v>
      </c>
      <c r="AM76" s="285">
        <v>0</v>
      </c>
      <c r="AN76" s="285">
        <v>0</v>
      </c>
      <c r="AO76" s="286">
        <v>0</v>
      </c>
      <c r="AP76" s="287">
        <f t="shared" si="48"/>
        <v>0</v>
      </c>
    </row>
    <row r="77" spans="1:42" s="49" customFormat="1" ht="215.25" customHeight="1">
      <c r="A77" s="181" t="s">
        <v>68</v>
      </c>
      <c r="B77" s="967" t="s">
        <v>1465</v>
      </c>
      <c r="C77" s="967"/>
      <c r="D77" s="163" t="s">
        <v>93</v>
      </c>
      <c r="E77" s="162" t="str">
        <f t="shared" si="41"/>
        <v>71 - Incrementar a un 90% la sostenibilidad del SIG en el Gobierno Distrital</v>
      </c>
      <c r="F77" s="972" t="s">
        <v>94</v>
      </c>
      <c r="G77" s="973"/>
      <c r="H77" s="698" t="s">
        <v>821</v>
      </c>
      <c r="I77" s="699" t="s">
        <v>821</v>
      </c>
      <c r="J77" s="700" t="s">
        <v>821</v>
      </c>
      <c r="K77" s="965" t="s">
        <v>822</v>
      </c>
      <c r="L77" s="966"/>
      <c r="M77" s="331" t="s">
        <v>826</v>
      </c>
      <c r="N77" s="329" t="s">
        <v>796</v>
      </c>
      <c r="O77" s="329" t="s">
        <v>796</v>
      </c>
      <c r="P77" s="642" t="s">
        <v>1463</v>
      </c>
      <c r="Q77" s="643"/>
      <c r="R77" s="644"/>
      <c r="S77" s="95" t="s">
        <v>153</v>
      </c>
      <c r="T77" s="82" t="s">
        <v>114</v>
      </c>
      <c r="U77" s="337">
        <v>0.33</v>
      </c>
      <c r="V77" s="472">
        <v>0.33</v>
      </c>
      <c r="W77" s="472">
        <f>AF77</f>
        <v>0.33</v>
      </c>
      <c r="X77" s="473">
        <f t="shared" si="50"/>
        <v>1</v>
      </c>
      <c r="Y77" s="387">
        <f t="shared" si="51"/>
        <v>1</v>
      </c>
      <c r="AA77" s="413">
        <v>9.3299999999999994E-2</v>
      </c>
      <c r="AB77" s="413">
        <f t="shared" si="53"/>
        <v>0.33</v>
      </c>
      <c r="AC77" s="473">
        <f t="shared" si="54"/>
        <v>3.536977491961415</v>
      </c>
      <c r="AD77" s="387">
        <f t="shared" si="55"/>
        <v>3.536977491961415</v>
      </c>
      <c r="AE77" s="413">
        <v>0.33</v>
      </c>
      <c r="AF77" s="413">
        <v>0.33</v>
      </c>
      <c r="AG77" s="473">
        <f t="shared" ref="AG77" si="89">AF77/AE77</f>
        <v>1</v>
      </c>
      <c r="AH77" s="287">
        <f t="shared" si="46"/>
        <v>1</v>
      </c>
      <c r="AI77" s="285">
        <v>0</v>
      </c>
      <c r="AJ77" s="285">
        <v>0</v>
      </c>
      <c r="AK77" s="286">
        <v>0</v>
      </c>
      <c r="AL77" s="287">
        <f t="shared" si="47"/>
        <v>0</v>
      </c>
      <c r="AM77" s="285">
        <v>0</v>
      </c>
      <c r="AN77" s="285">
        <v>0</v>
      </c>
      <c r="AO77" s="286">
        <v>0</v>
      </c>
      <c r="AP77" s="287">
        <f t="shared" si="48"/>
        <v>0</v>
      </c>
    </row>
    <row r="78" spans="1:42" s="49" customFormat="1" ht="215.25" customHeight="1">
      <c r="A78" s="182" t="s">
        <v>67</v>
      </c>
      <c r="B78" s="967" t="s">
        <v>1466</v>
      </c>
      <c r="C78" s="967"/>
      <c r="D78" s="163" t="s">
        <v>93</v>
      </c>
      <c r="E78" s="162" t="str">
        <f t="shared" si="41"/>
        <v>71 - Incrementar a un 90% la sostenibilidad del SIG en el Gobierno Distrital</v>
      </c>
      <c r="F78" s="972" t="s">
        <v>94</v>
      </c>
      <c r="G78" s="973"/>
      <c r="H78" s="698" t="s">
        <v>1490</v>
      </c>
      <c r="I78" s="699"/>
      <c r="J78" s="700"/>
      <c r="K78" s="965" t="s">
        <v>1472</v>
      </c>
      <c r="L78" s="966"/>
      <c r="M78" s="331" t="s">
        <v>826</v>
      </c>
      <c r="N78" s="329" t="s">
        <v>796</v>
      </c>
      <c r="O78" s="329" t="s">
        <v>796</v>
      </c>
      <c r="P78" s="642" t="s">
        <v>1470</v>
      </c>
      <c r="Q78" s="643"/>
      <c r="R78" s="644"/>
      <c r="S78" s="95" t="s">
        <v>153</v>
      </c>
      <c r="T78" s="82" t="s">
        <v>114</v>
      </c>
      <c r="U78" s="337">
        <v>0.33</v>
      </c>
      <c r="V78" s="472">
        <v>0.33</v>
      </c>
      <c r="W78" s="472">
        <v>0.33</v>
      </c>
      <c r="X78" s="473">
        <f t="shared" ref="X78:X79" si="90">W78/V78</f>
        <v>1</v>
      </c>
      <c r="Y78" s="495">
        <f t="shared" ref="Y78:Y79" si="91">X78</f>
        <v>1</v>
      </c>
      <c r="AA78" s="413">
        <v>9.3299999999999994E-2</v>
      </c>
      <c r="AB78" s="413">
        <f t="shared" ref="AB78:AB79" si="92">W78</f>
        <v>0.33</v>
      </c>
      <c r="AC78" s="473">
        <f t="shared" ref="AC78:AC79" si="93">AB78/AA78</f>
        <v>3.536977491961415</v>
      </c>
      <c r="AD78" s="495">
        <f t="shared" ref="AD78:AD79" si="94">AC78</f>
        <v>3.536977491961415</v>
      </c>
      <c r="AE78" s="413">
        <v>0.33</v>
      </c>
      <c r="AF78" s="413">
        <v>0.33</v>
      </c>
      <c r="AG78" s="473">
        <f t="shared" ref="AG78" si="95">AF78/AE78</f>
        <v>1</v>
      </c>
      <c r="AH78" s="495">
        <f t="shared" ref="AH78:AH79" si="96">AG78</f>
        <v>1</v>
      </c>
      <c r="AI78" s="494">
        <v>0</v>
      </c>
      <c r="AJ78" s="494">
        <v>0</v>
      </c>
      <c r="AK78" s="460">
        <v>0</v>
      </c>
      <c r="AL78" s="495">
        <f t="shared" ref="AL78:AL79" si="97">AK78</f>
        <v>0</v>
      </c>
      <c r="AM78" s="494">
        <v>0</v>
      </c>
      <c r="AN78" s="494">
        <v>0</v>
      </c>
      <c r="AO78" s="460">
        <v>0</v>
      </c>
      <c r="AP78" s="495">
        <f t="shared" ref="AP78:AP79" si="98">AO78</f>
        <v>0</v>
      </c>
    </row>
    <row r="79" spans="1:42" s="49" customFormat="1" ht="215.25" customHeight="1">
      <c r="A79" s="182" t="s">
        <v>67</v>
      </c>
      <c r="B79" s="967" t="s">
        <v>1466</v>
      </c>
      <c r="C79" s="967"/>
      <c r="D79" s="163" t="s">
        <v>93</v>
      </c>
      <c r="E79" s="162" t="str">
        <f t="shared" si="41"/>
        <v>71 - Incrementar a un 90% la sostenibilidad del SIG en el Gobierno Distrital</v>
      </c>
      <c r="F79" s="972" t="s">
        <v>94</v>
      </c>
      <c r="G79" s="973"/>
      <c r="H79" s="698" t="s">
        <v>1491</v>
      </c>
      <c r="I79" s="699"/>
      <c r="J79" s="700"/>
      <c r="K79" s="965" t="s">
        <v>1472</v>
      </c>
      <c r="L79" s="966"/>
      <c r="M79" s="331" t="s">
        <v>826</v>
      </c>
      <c r="N79" s="329" t="s">
        <v>796</v>
      </c>
      <c r="O79" s="329" t="s">
        <v>796</v>
      </c>
      <c r="P79" s="642" t="s">
        <v>1470</v>
      </c>
      <c r="Q79" s="643"/>
      <c r="R79" s="644"/>
      <c r="S79" s="95" t="s">
        <v>153</v>
      </c>
      <c r="T79" s="82" t="s">
        <v>114</v>
      </c>
      <c r="U79" s="337">
        <v>0.33</v>
      </c>
      <c r="V79" s="472">
        <v>0.33</v>
      </c>
      <c r="W79" s="472">
        <v>9.3299999999999994E-2</v>
      </c>
      <c r="X79" s="473">
        <f t="shared" si="90"/>
        <v>0.28272727272727272</v>
      </c>
      <c r="Y79" s="495">
        <f t="shared" si="91"/>
        <v>0.28272727272727272</v>
      </c>
      <c r="AA79" s="413">
        <v>9.3299999999999994E-2</v>
      </c>
      <c r="AB79" s="413">
        <f t="shared" si="92"/>
        <v>9.3299999999999994E-2</v>
      </c>
      <c r="AC79" s="473">
        <f t="shared" si="93"/>
        <v>1</v>
      </c>
      <c r="AD79" s="495">
        <f t="shared" si="94"/>
        <v>1</v>
      </c>
      <c r="AE79" s="413">
        <v>9.3299999999999994E-2</v>
      </c>
      <c r="AF79" s="413">
        <f t="shared" ref="AF79" si="99">AA79</f>
        <v>9.3299999999999994E-2</v>
      </c>
      <c r="AG79" s="473">
        <f t="shared" ref="AG79" si="100">AF79/AE79</f>
        <v>1</v>
      </c>
      <c r="AH79" s="495">
        <f t="shared" si="96"/>
        <v>1</v>
      </c>
      <c r="AI79" s="494">
        <v>0</v>
      </c>
      <c r="AJ79" s="494">
        <v>0</v>
      </c>
      <c r="AK79" s="460">
        <v>0</v>
      </c>
      <c r="AL79" s="495">
        <f t="shared" si="97"/>
        <v>0</v>
      </c>
      <c r="AM79" s="494">
        <v>0</v>
      </c>
      <c r="AN79" s="494">
        <v>0</v>
      </c>
      <c r="AO79" s="460">
        <v>0</v>
      </c>
      <c r="AP79" s="495">
        <f t="shared" si="98"/>
        <v>0</v>
      </c>
    </row>
    <row r="80" spans="1:42" s="49" customFormat="1" ht="246.75" customHeight="1">
      <c r="A80" s="182" t="s">
        <v>67</v>
      </c>
      <c r="B80" s="967" t="s">
        <v>1466</v>
      </c>
      <c r="C80" s="967"/>
      <c r="D80" s="163" t="s">
        <v>93</v>
      </c>
      <c r="E80" s="162" t="str">
        <f t="shared" si="41"/>
        <v>71 - Incrementar a un 90% la sostenibilidad del SIG en el Gobierno Distrital</v>
      </c>
      <c r="F80" s="972" t="s">
        <v>94</v>
      </c>
      <c r="G80" s="973"/>
      <c r="H80" s="698" t="s">
        <v>823</v>
      </c>
      <c r="I80" s="699" t="s">
        <v>821</v>
      </c>
      <c r="J80" s="700" t="s">
        <v>821</v>
      </c>
      <c r="K80" s="330" t="s">
        <v>824</v>
      </c>
      <c r="L80" s="330" t="s">
        <v>825</v>
      </c>
      <c r="M80" s="331" t="s">
        <v>826</v>
      </c>
      <c r="N80" s="329" t="s">
        <v>796</v>
      </c>
      <c r="O80" s="329" t="s">
        <v>796</v>
      </c>
      <c r="P80" s="642" t="s">
        <v>1467</v>
      </c>
      <c r="Q80" s="643"/>
      <c r="R80" s="644"/>
      <c r="S80" s="95" t="s">
        <v>153</v>
      </c>
      <c r="T80" s="82" t="s">
        <v>114</v>
      </c>
      <c r="U80" s="337">
        <v>0.33</v>
      </c>
      <c r="V80" s="472">
        <v>0.33</v>
      </c>
      <c r="W80" s="472">
        <v>0.33</v>
      </c>
      <c r="X80" s="473">
        <f t="shared" si="50"/>
        <v>1</v>
      </c>
      <c r="Y80" s="387">
        <f t="shared" si="51"/>
        <v>1</v>
      </c>
      <c r="AA80" s="413">
        <f t="shared" si="52"/>
        <v>0.33</v>
      </c>
      <c r="AB80" s="413">
        <f t="shared" si="53"/>
        <v>0.33</v>
      </c>
      <c r="AC80" s="473">
        <f t="shared" si="54"/>
        <v>1</v>
      </c>
      <c r="AD80" s="387">
        <f t="shared" si="55"/>
        <v>1</v>
      </c>
      <c r="AE80" s="285">
        <v>0</v>
      </c>
      <c r="AF80" s="285">
        <v>0</v>
      </c>
      <c r="AG80" s="286">
        <v>0</v>
      </c>
      <c r="AH80" s="287">
        <f t="shared" si="46"/>
        <v>0</v>
      </c>
      <c r="AI80" s="285">
        <v>0</v>
      </c>
      <c r="AJ80" s="285">
        <v>0</v>
      </c>
      <c r="AK80" s="286">
        <v>0</v>
      </c>
      <c r="AL80" s="287">
        <f t="shared" si="47"/>
        <v>0</v>
      </c>
      <c r="AM80" s="285">
        <v>0</v>
      </c>
      <c r="AN80" s="285">
        <v>0</v>
      </c>
      <c r="AO80" s="286">
        <v>0</v>
      </c>
      <c r="AP80" s="287">
        <f t="shared" si="48"/>
        <v>0</v>
      </c>
    </row>
    <row r="81" spans="1:42" s="49" customFormat="1" ht="274.5" customHeight="1">
      <c r="A81" s="182" t="s">
        <v>67</v>
      </c>
      <c r="B81" s="967" t="s">
        <v>1466</v>
      </c>
      <c r="C81" s="967"/>
      <c r="D81" s="163" t="s">
        <v>93</v>
      </c>
      <c r="E81" s="162" t="str">
        <f t="shared" si="41"/>
        <v>71 - Incrementar a un 90% la sostenibilidad del SIG en el Gobierno Distrital</v>
      </c>
      <c r="F81" s="972" t="s">
        <v>94</v>
      </c>
      <c r="G81" s="973"/>
      <c r="H81" s="974" t="s">
        <v>827</v>
      </c>
      <c r="I81" s="975"/>
      <c r="J81" s="975"/>
      <c r="K81" s="330" t="s">
        <v>828</v>
      </c>
      <c r="L81" s="330" t="s">
        <v>829</v>
      </c>
      <c r="M81" s="331" t="s">
        <v>826</v>
      </c>
      <c r="N81" s="329" t="s">
        <v>796</v>
      </c>
      <c r="O81" s="329" t="s">
        <v>796</v>
      </c>
      <c r="P81" s="642" t="s">
        <v>1468</v>
      </c>
      <c r="Q81" s="643"/>
      <c r="R81" s="644"/>
      <c r="S81" s="95" t="s">
        <v>153</v>
      </c>
      <c r="T81" s="82" t="s">
        <v>114</v>
      </c>
      <c r="U81" s="337">
        <v>1</v>
      </c>
      <c r="V81" s="472">
        <v>1</v>
      </c>
      <c r="W81" s="472">
        <v>0</v>
      </c>
      <c r="X81" s="473">
        <f t="shared" si="50"/>
        <v>0</v>
      </c>
      <c r="Y81" s="387">
        <f t="shared" si="51"/>
        <v>0</v>
      </c>
      <c r="AA81" s="413">
        <v>0</v>
      </c>
      <c r="AB81" s="413">
        <f t="shared" si="53"/>
        <v>0</v>
      </c>
      <c r="AC81" s="473">
        <v>0</v>
      </c>
      <c r="AD81" s="387">
        <f t="shared" si="55"/>
        <v>0</v>
      </c>
      <c r="AE81" s="285">
        <v>0</v>
      </c>
      <c r="AF81" s="285">
        <v>0</v>
      </c>
      <c r="AG81" s="286">
        <v>0</v>
      </c>
      <c r="AH81" s="287">
        <f t="shared" si="46"/>
        <v>0</v>
      </c>
      <c r="AI81" s="285">
        <v>0</v>
      </c>
      <c r="AJ81" s="285">
        <v>0</v>
      </c>
      <c r="AK81" s="286">
        <v>0</v>
      </c>
      <c r="AL81" s="287">
        <f t="shared" si="47"/>
        <v>0</v>
      </c>
      <c r="AM81" s="285">
        <v>0</v>
      </c>
      <c r="AN81" s="285">
        <v>0</v>
      </c>
      <c r="AO81" s="286">
        <v>0</v>
      </c>
      <c r="AP81" s="287">
        <f t="shared" si="48"/>
        <v>0</v>
      </c>
    </row>
    <row r="82" spans="1:42" s="49" customFormat="1" ht="274.5" customHeight="1">
      <c r="A82" s="182" t="s">
        <v>67</v>
      </c>
      <c r="B82" s="967" t="s">
        <v>1466</v>
      </c>
      <c r="C82" s="967"/>
      <c r="D82" s="163" t="s">
        <v>93</v>
      </c>
      <c r="E82" s="162" t="str">
        <f t="shared" si="41"/>
        <v>71 - Incrementar a un 90% la sostenibilidad del SIG en el Gobierno Distrital</v>
      </c>
      <c r="F82" s="972" t="s">
        <v>94</v>
      </c>
      <c r="G82" s="973"/>
      <c r="H82" s="974" t="s">
        <v>1469</v>
      </c>
      <c r="I82" s="975"/>
      <c r="J82" s="975"/>
      <c r="K82" s="330" t="s">
        <v>824</v>
      </c>
      <c r="L82" s="330" t="s">
        <v>825</v>
      </c>
      <c r="M82" s="331" t="s">
        <v>826</v>
      </c>
      <c r="N82" s="329" t="s">
        <v>796</v>
      </c>
      <c r="O82" s="329" t="s">
        <v>796</v>
      </c>
      <c r="P82" s="642" t="s">
        <v>1470</v>
      </c>
      <c r="Q82" s="643"/>
      <c r="R82" s="644"/>
      <c r="S82" s="95" t="s">
        <v>153</v>
      </c>
      <c r="T82" s="82" t="s">
        <v>114</v>
      </c>
      <c r="U82" s="337">
        <v>0.33</v>
      </c>
      <c r="V82" s="472">
        <v>0.33</v>
      </c>
      <c r="W82" s="472">
        <v>0.33</v>
      </c>
      <c r="X82" s="473">
        <f t="shared" ref="X82" si="101">W82/V82</f>
        <v>1</v>
      </c>
      <c r="Y82" s="484">
        <f t="shared" ref="Y82" si="102">X82</f>
        <v>1</v>
      </c>
      <c r="AA82" s="413">
        <f t="shared" ref="AA82" si="103">V82</f>
        <v>0.33</v>
      </c>
      <c r="AB82" s="413">
        <f t="shared" ref="AB82" si="104">W82</f>
        <v>0.33</v>
      </c>
      <c r="AC82" s="473">
        <f t="shared" ref="AC82" si="105">AB82/AA82</f>
        <v>1</v>
      </c>
      <c r="AD82" s="484">
        <f t="shared" ref="AD82" si="106">AC82</f>
        <v>1</v>
      </c>
      <c r="AE82" s="413">
        <v>0.33</v>
      </c>
      <c r="AF82" s="413">
        <f t="shared" ref="AF82" si="107">AA82</f>
        <v>0.33</v>
      </c>
      <c r="AG82" s="473">
        <f t="shared" ref="AG82" si="108">AF82/AE82</f>
        <v>1</v>
      </c>
      <c r="AH82" s="484">
        <f t="shared" ref="AH82" si="109">AG82</f>
        <v>1</v>
      </c>
      <c r="AI82" s="483">
        <v>0</v>
      </c>
      <c r="AJ82" s="483">
        <v>0</v>
      </c>
      <c r="AK82" s="460">
        <v>0</v>
      </c>
      <c r="AL82" s="484">
        <f t="shared" ref="AL82" si="110">AK82</f>
        <v>0</v>
      </c>
      <c r="AM82" s="483">
        <v>0</v>
      </c>
      <c r="AN82" s="483">
        <v>0</v>
      </c>
      <c r="AO82" s="460">
        <v>0</v>
      </c>
      <c r="AP82" s="484">
        <f t="shared" ref="AP82" si="111">AO82</f>
        <v>0</v>
      </c>
    </row>
    <row r="83" spans="1:42" s="49" customFormat="1" ht="274.5" customHeight="1">
      <c r="A83" s="182" t="s">
        <v>67</v>
      </c>
      <c r="B83" s="967" t="s">
        <v>1466</v>
      </c>
      <c r="C83" s="967"/>
      <c r="D83" s="163" t="s">
        <v>93</v>
      </c>
      <c r="E83" s="162" t="str">
        <f t="shared" si="41"/>
        <v>71 - Incrementar a un 90% la sostenibilidad del SIG en el Gobierno Distrital</v>
      </c>
      <c r="F83" s="972" t="s">
        <v>94</v>
      </c>
      <c r="G83" s="973"/>
      <c r="H83" s="974" t="s">
        <v>1492</v>
      </c>
      <c r="I83" s="975"/>
      <c r="J83" s="975"/>
      <c r="K83" s="965" t="s">
        <v>1472</v>
      </c>
      <c r="L83" s="966"/>
      <c r="M83" s="331" t="s">
        <v>826</v>
      </c>
      <c r="N83" s="329" t="s">
        <v>796</v>
      </c>
      <c r="O83" s="329" t="s">
        <v>796</v>
      </c>
      <c r="P83" s="642" t="s">
        <v>1470</v>
      </c>
      <c r="Q83" s="643"/>
      <c r="R83" s="644"/>
      <c r="S83" s="95" t="s">
        <v>153</v>
      </c>
      <c r="T83" s="82" t="s">
        <v>114</v>
      </c>
      <c r="U83" s="337">
        <v>0.33</v>
      </c>
      <c r="V83" s="472">
        <v>0.33</v>
      </c>
      <c r="W83" s="472">
        <v>0.33</v>
      </c>
      <c r="X83" s="473">
        <f t="shared" ref="X83" si="112">W83/V83</f>
        <v>1</v>
      </c>
      <c r="Y83" s="495">
        <f t="shared" ref="Y83" si="113">X83</f>
        <v>1</v>
      </c>
      <c r="AA83" s="413">
        <f t="shared" ref="AA83" si="114">V83</f>
        <v>0.33</v>
      </c>
      <c r="AB83" s="413">
        <f t="shared" ref="AB83" si="115">W83</f>
        <v>0.33</v>
      </c>
      <c r="AC83" s="473">
        <f t="shared" ref="AC83" si="116">AB83/AA83</f>
        <v>1</v>
      </c>
      <c r="AD83" s="495">
        <f t="shared" ref="AD83" si="117">AC83</f>
        <v>1</v>
      </c>
      <c r="AE83" s="413">
        <v>0.33</v>
      </c>
      <c r="AF83" s="413">
        <v>0</v>
      </c>
      <c r="AG83" s="460">
        <v>0</v>
      </c>
      <c r="AH83" s="495">
        <f t="shared" ref="AH83" si="118">AG83</f>
        <v>0</v>
      </c>
      <c r="AI83" s="494">
        <v>0</v>
      </c>
      <c r="AJ83" s="494">
        <v>0</v>
      </c>
      <c r="AK83" s="460">
        <v>0</v>
      </c>
      <c r="AL83" s="495">
        <f t="shared" ref="AL83" si="119">AK83</f>
        <v>0</v>
      </c>
      <c r="AM83" s="494">
        <v>0</v>
      </c>
      <c r="AN83" s="494">
        <v>0</v>
      </c>
      <c r="AO83" s="460">
        <v>0</v>
      </c>
      <c r="AP83" s="495">
        <f t="shared" ref="AP83" si="120">AO83</f>
        <v>0</v>
      </c>
    </row>
    <row r="84" spans="1:42" s="49" customFormat="1" ht="274.5" customHeight="1">
      <c r="A84" s="182" t="s">
        <v>67</v>
      </c>
      <c r="B84" s="967" t="s">
        <v>1466</v>
      </c>
      <c r="C84" s="967"/>
      <c r="D84" s="163" t="s">
        <v>93</v>
      </c>
      <c r="E84" s="162" t="str">
        <f t="shared" si="41"/>
        <v>71 - Incrementar a un 90% la sostenibilidad del SIG en el Gobierno Distrital</v>
      </c>
      <c r="F84" s="972" t="s">
        <v>94</v>
      </c>
      <c r="G84" s="973"/>
      <c r="H84" s="974" t="s">
        <v>1487</v>
      </c>
      <c r="I84" s="975"/>
      <c r="J84" s="975"/>
      <c r="K84" s="965" t="s">
        <v>1472</v>
      </c>
      <c r="L84" s="966"/>
      <c r="M84" s="331" t="s">
        <v>826</v>
      </c>
      <c r="N84" s="329" t="s">
        <v>796</v>
      </c>
      <c r="O84" s="329" t="s">
        <v>796</v>
      </c>
      <c r="P84" s="642" t="s">
        <v>1470</v>
      </c>
      <c r="Q84" s="643"/>
      <c r="R84" s="644"/>
      <c r="S84" s="95" t="s">
        <v>153</v>
      </c>
      <c r="T84" s="82" t="s">
        <v>114</v>
      </c>
      <c r="U84" s="337">
        <v>0.33</v>
      </c>
      <c r="V84" s="472">
        <v>0.33</v>
      </c>
      <c r="W84" s="472">
        <v>0.33</v>
      </c>
      <c r="X84" s="473">
        <f t="shared" ref="X84" si="121">W84/V84</f>
        <v>1</v>
      </c>
      <c r="Y84" s="495">
        <f t="shared" ref="Y84" si="122">X84</f>
        <v>1</v>
      </c>
      <c r="AA84" s="413">
        <f t="shared" ref="AA84" si="123">V84</f>
        <v>0.33</v>
      </c>
      <c r="AB84" s="413">
        <f t="shared" ref="AB84" si="124">W84</f>
        <v>0.33</v>
      </c>
      <c r="AC84" s="473">
        <f t="shared" ref="AC84" si="125">AB84/AA84</f>
        <v>1</v>
      </c>
      <c r="AD84" s="495">
        <f t="shared" ref="AD84" si="126">AC84</f>
        <v>1</v>
      </c>
      <c r="AE84" s="494">
        <v>0</v>
      </c>
      <c r="AF84" s="494">
        <v>0</v>
      </c>
      <c r="AG84" s="460">
        <v>0</v>
      </c>
      <c r="AH84" s="495">
        <f t="shared" ref="AH84" si="127">AG84</f>
        <v>0</v>
      </c>
      <c r="AI84" s="494">
        <v>0</v>
      </c>
      <c r="AJ84" s="494">
        <v>0</v>
      </c>
      <c r="AK84" s="460">
        <v>0</v>
      </c>
      <c r="AL84" s="495">
        <f t="shared" ref="AL84" si="128">AK84</f>
        <v>0</v>
      </c>
      <c r="AM84" s="494">
        <v>0</v>
      </c>
      <c r="AN84" s="494">
        <v>0</v>
      </c>
      <c r="AO84" s="460">
        <v>0</v>
      </c>
      <c r="AP84" s="495">
        <f t="shared" ref="AP84" si="129">AO84</f>
        <v>0</v>
      </c>
    </row>
    <row r="85" spans="1:42" s="49" customFormat="1" ht="274.5" customHeight="1">
      <c r="A85" s="182" t="s">
        <v>67</v>
      </c>
      <c r="B85" s="967" t="s">
        <v>1466</v>
      </c>
      <c r="C85" s="967"/>
      <c r="D85" s="163" t="s">
        <v>93</v>
      </c>
      <c r="E85" s="162" t="str">
        <f t="shared" si="41"/>
        <v>71 - Incrementar a un 90% la sostenibilidad del SIG en el Gobierno Distrital</v>
      </c>
      <c r="F85" s="972" t="s">
        <v>94</v>
      </c>
      <c r="G85" s="973"/>
      <c r="H85" s="974" t="s">
        <v>1488</v>
      </c>
      <c r="I85" s="975"/>
      <c r="J85" s="975"/>
      <c r="K85" s="965" t="s">
        <v>1472</v>
      </c>
      <c r="L85" s="966"/>
      <c r="M85" s="331" t="s">
        <v>803</v>
      </c>
      <c r="N85" s="329" t="s">
        <v>796</v>
      </c>
      <c r="O85" s="329" t="s">
        <v>796</v>
      </c>
      <c r="P85" s="642" t="s">
        <v>1470</v>
      </c>
      <c r="Q85" s="643"/>
      <c r="R85" s="644"/>
      <c r="S85" s="95" t="s">
        <v>153</v>
      </c>
      <c r="T85" s="82" t="s">
        <v>114</v>
      </c>
      <c r="U85" s="337">
        <v>0.33</v>
      </c>
      <c r="V85" s="472">
        <v>0.33</v>
      </c>
      <c r="W85" s="472">
        <v>0.33</v>
      </c>
      <c r="X85" s="473">
        <f t="shared" ref="X85" si="130">W85/V85</f>
        <v>1</v>
      </c>
      <c r="Y85" s="495">
        <f t="shared" ref="Y85" si="131">X85</f>
        <v>1</v>
      </c>
      <c r="AA85" s="413">
        <f t="shared" ref="AA85" si="132">V85</f>
        <v>0.33</v>
      </c>
      <c r="AB85" s="413">
        <f t="shared" ref="AB85" si="133">W85</f>
        <v>0.33</v>
      </c>
      <c r="AC85" s="473">
        <f t="shared" ref="AC85" si="134">AB85/AA85</f>
        <v>1</v>
      </c>
      <c r="AD85" s="495">
        <f t="shared" ref="AD85" si="135">AC85</f>
        <v>1</v>
      </c>
      <c r="AE85" s="413">
        <v>0.33</v>
      </c>
      <c r="AF85" s="413">
        <f t="shared" ref="AF85" si="136">AA85</f>
        <v>0.33</v>
      </c>
      <c r="AG85" s="473">
        <f t="shared" ref="AG85" si="137">AF85/AE85</f>
        <v>1</v>
      </c>
      <c r="AH85" s="495">
        <f t="shared" ref="AH85" si="138">AG85</f>
        <v>1</v>
      </c>
      <c r="AI85" s="494">
        <v>0</v>
      </c>
      <c r="AJ85" s="494">
        <v>0</v>
      </c>
      <c r="AK85" s="460">
        <v>0</v>
      </c>
      <c r="AL85" s="495">
        <f t="shared" ref="AL85" si="139">AK85</f>
        <v>0</v>
      </c>
      <c r="AM85" s="494">
        <v>0</v>
      </c>
      <c r="AN85" s="494">
        <v>0</v>
      </c>
      <c r="AO85" s="460">
        <v>0</v>
      </c>
      <c r="AP85" s="495">
        <f t="shared" ref="AP85" si="140">AO85</f>
        <v>0</v>
      </c>
    </row>
    <row r="86" spans="1:42" s="49" customFormat="1" ht="274.5" customHeight="1">
      <c r="A86" s="182" t="s">
        <v>67</v>
      </c>
      <c r="B86" s="967" t="s">
        <v>1473</v>
      </c>
      <c r="C86" s="967"/>
      <c r="D86" s="163" t="s">
        <v>93</v>
      </c>
      <c r="E86" s="162" t="str">
        <f t="shared" si="41"/>
        <v>71 - Incrementar a un 90% la sostenibilidad del SIG en el Gobierno Distrital</v>
      </c>
      <c r="F86" s="972" t="s">
        <v>94</v>
      </c>
      <c r="G86" s="973"/>
      <c r="H86" s="974" t="s">
        <v>1471</v>
      </c>
      <c r="I86" s="975"/>
      <c r="J86" s="975"/>
      <c r="K86" s="965" t="s">
        <v>1472</v>
      </c>
      <c r="L86" s="966"/>
      <c r="M86" s="331" t="s">
        <v>826</v>
      </c>
      <c r="N86" s="329" t="s">
        <v>796</v>
      </c>
      <c r="O86" s="329" t="s">
        <v>796</v>
      </c>
      <c r="P86" s="642" t="s">
        <v>1470</v>
      </c>
      <c r="Q86" s="643"/>
      <c r="R86" s="644"/>
      <c r="S86" s="95" t="s">
        <v>153</v>
      </c>
      <c r="T86" s="82" t="s">
        <v>114</v>
      </c>
      <c r="U86" s="337">
        <v>0.33</v>
      </c>
      <c r="V86" s="472">
        <v>0.33</v>
      </c>
      <c r="W86" s="472">
        <v>0.33</v>
      </c>
      <c r="X86" s="473">
        <f t="shared" ref="X86" si="141">W86/V86</f>
        <v>1</v>
      </c>
      <c r="Y86" s="495">
        <f t="shared" ref="Y86" si="142">X86</f>
        <v>1</v>
      </c>
      <c r="AA86" s="413">
        <f t="shared" ref="AA86" si="143">V86</f>
        <v>0.33</v>
      </c>
      <c r="AB86" s="413">
        <f t="shared" ref="AB86" si="144">W86</f>
        <v>0.33</v>
      </c>
      <c r="AC86" s="473">
        <f t="shared" ref="AC86" si="145">AB86/AA86</f>
        <v>1</v>
      </c>
      <c r="AD86" s="495">
        <f t="shared" ref="AD86" si="146">AC86</f>
        <v>1</v>
      </c>
      <c r="AE86" s="494">
        <v>0</v>
      </c>
      <c r="AF86" s="494">
        <v>0</v>
      </c>
      <c r="AG86" s="460">
        <v>0</v>
      </c>
      <c r="AH86" s="495">
        <f t="shared" ref="AH86" si="147">AG86</f>
        <v>0</v>
      </c>
      <c r="AI86" s="494">
        <v>0</v>
      </c>
      <c r="AJ86" s="494">
        <v>0</v>
      </c>
      <c r="AK86" s="460">
        <v>0</v>
      </c>
      <c r="AL86" s="495">
        <f t="shared" ref="AL86" si="148">AK86</f>
        <v>0</v>
      </c>
      <c r="AM86" s="494">
        <v>0</v>
      </c>
      <c r="AN86" s="494">
        <v>0</v>
      </c>
      <c r="AO86" s="460">
        <v>0</v>
      </c>
      <c r="AP86" s="495">
        <f t="shared" ref="AP86" si="149">AO86</f>
        <v>0</v>
      </c>
    </row>
    <row r="87" spans="1:42" s="49" customFormat="1" ht="274.5" customHeight="1">
      <c r="A87" s="182" t="s">
        <v>67</v>
      </c>
      <c r="B87" s="967" t="s">
        <v>1473</v>
      </c>
      <c r="C87" s="967"/>
      <c r="D87" s="163" t="s">
        <v>93</v>
      </c>
      <c r="E87" s="162" t="str">
        <f t="shared" si="41"/>
        <v>71 - Incrementar a un 90% la sostenibilidad del SIG en el Gobierno Distrital</v>
      </c>
      <c r="F87" s="972" t="s">
        <v>94</v>
      </c>
      <c r="G87" s="973"/>
      <c r="H87" s="974" t="s">
        <v>1489</v>
      </c>
      <c r="I87" s="975"/>
      <c r="J87" s="975"/>
      <c r="K87" s="965" t="s">
        <v>1472</v>
      </c>
      <c r="L87" s="966"/>
      <c r="M87" s="331" t="s">
        <v>826</v>
      </c>
      <c r="N87" s="329" t="s">
        <v>796</v>
      </c>
      <c r="O87" s="329" t="s">
        <v>796</v>
      </c>
      <c r="P87" s="642" t="s">
        <v>1470</v>
      </c>
      <c r="Q87" s="643"/>
      <c r="R87" s="644"/>
      <c r="S87" s="95" t="s">
        <v>153</v>
      </c>
      <c r="T87" s="82" t="s">
        <v>114</v>
      </c>
      <c r="U87" s="337">
        <v>1</v>
      </c>
      <c r="V87" s="472">
        <v>1</v>
      </c>
      <c r="W87" s="472">
        <v>0.33</v>
      </c>
      <c r="X87" s="473">
        <f t="shared" ref="X87" si="150">W87/V87</f>
        <v>0.33</v>
      </c>
      <c r="Y87" s="495">
        <f t="shared" ref="Y87" si="151">X87</f>
        <v>0.33</v>
      </c>
      <c r="AA87" s="413">
        <f t="shared" ref="AA87" si="152">V87</f>
        <v>1</v>
      </c>
      <c r="AB87" s="413">
        <f t="shared" ref="AB87" si="153">W87</f>
        <v>0.33</v>
      </c>
      <c r="AC87" s="473">
        <f t="shared" ref="AC87" si="154">AB87/AA87</f>
        <v>0.33</v>
      </c>
      <c r="AD87" s="495">
        <f t="shared" ref="AD87" si="155">AC87</f>
        <v>0.33</v>
      </c>
      <c r="AE87" s="413">
        <v>0.33</v>
      </c>
      <c r="AF87" s="413">
        <v>0.33</v>
      </c>
      <c r="AG87" s="473">
        <f t="shared" ref="AG87:AG88" si="156">AF87/AE87</f>
        <v>1</v>
      </c>
      <c r="AH87" s="495">
        <f t="shared" ref="AH87" si="157">AG87</f>
        <v>1</v>
      </c>
      <c r="AI87" s="494">
        <v>0</v>
      </c>
      <c r="AJ87" s="494">
        <v>0</v>
      </c>
      <c r="AK87" s="460">
        <v>0</v>
      </c>
      <c r="AL87" s="495">
        <f t="shared" ref="AL87" si="158">AK87</f>
        <v>0</v>
      </c>
      <c r="AM87" s="494">
        <v>0</v>
      </c>
      <c r="AN87" s="494">
        <v>0</v>
      </c>
      <c r="AO87" s="460">
        <v>0</v>
      </c>
      <c r="AP87" s="495">
        <f t="shared" ref="AP87" si="159">AO87</f>
        <v>0</v>
      </c>
    </row>
    <row r="88" spans="1:42" s="49" customFormat="1" ht="286.5" customHeight="1">
      <c r="A88" s="182" t="s">
        <v>67</v>
      </c>
      <c r="B88" s="967" t="s">
        <v>1480</v>
      </c>
      <c r="C88" s="967"/>
      <c r="D88" s="163" t="s">
        <v>93</v>
      </c>
      <c r="E88" s="162" t="str">
        <f t="shared" si="41"/>
        <v>71 - Incrementar a un 90% la sostenibilidad del SIG en el Gobierno Distrital</v>
      </c>
      <c r="F88" s="972" t="s">
        <v>94</v>
      </c>
      <c r="G88" s="973"/>
      <c r="H88" s="974" t="s">
        <v>830</v>
      </c>
      <c r="I88" s="975"/>
      <c r="J88" s="975"/>
      <c r="K88" s="965" t="s">
        <v>831</v>
      </c>
      <c r="L88" s="966"/>
      <c r="M88" s="331" t="s">
        <v>803</v>
      </c>
      <c r="N88" s="329" t="s">
        <v>796</v>
      </c>
      <c r="O88" s="329" t="s">
        <v>796</v>
      </c>
      <c r="P88" s="642" t="s">
        <v>1481</v>
      </c>
      <c r="Q88" s="643"/>
      <c r="R88" s="644"/>
      <c r="S88" s="95" t="s">
        <v>153</v>
      </c>
      <c r="T88" s="82" t="s">
        <v>114</v>
      </c>
      <c r="U88" s="337">
        <v>1</v>
      </c>
      <c r="V88" s="472">
        <v>1</v>
      </c>
      <c r="W88" s="472">
        <v>0.33</v>
      </c>
      <c r="X88" s="473">
        <f t="shared" si="50"/>
        <v>0.33</v>
      </c>
      <c r="Y88" s="387">
        <f t="shared" si="51"/>
        <v>0.33</v>
      </c>
      <c r="AA88" s="413">
        <f t="shared" si="52"/>
        <v>1</v>
      </c>
      <c r="AB88" s="413">
        <f t="shared" si="53"/>
        <v>0.33</v>
      </c>
      <c r="AC88" s="473">
        <f t="shared" si="54"/>
        <v>0.33</v>
      </c>
      <c r="AD88" s="387">
        <f t="shared" si="55"/>
        <v>0.33</v>
      </c>
      <c r="AE88" s="413">
        <v>0.33</v>
      </c>
      <c r="AF88" s="413">
        <v>0.33</v>
      </c>
      <c r="AG88" s="473">
        <f t="shared" si="156"/>
        <v>1</v>
      </c>
      <c r="AH88" s="287">
        <f t="shared" si="46"/>
        <v>1</v>
      </c>
      <c r="AI88" s="285">
        <v>0</v>
      </c>
      <c r="AJ88" s="285">
        <v>0</v>
      </c>
      <c r="AK88" s="286">
        <v>0</v>
      </c>
      <c r="AL88" s="287">
        <f t="shared" si="47"/>
        <v>0</v>
      </c>
      <c r="AM88" s="285">
        <v>0</v>
      </c>
      <c r="AN88" s="285">
        <v>0</v>
      </c>
      <c r="AO88" s="286">
        <v>0</v>
      </c>
      <c r="AP88" s="287">
        <f t="shared" si="48"/>
        <v>0</v>
      </c>
    </row>
    <row r="89" spans="1:42" s="49" customFormat="1" ht="409.6" customHeight="1">
      <c r="A89" s="182" t="s">
        <v>67</v>
      </c>
      <c r="B89" s="967" t="s">
        <v>1486</v>
      </c>
      <c r="C89" s="967"/>
      <c r="D89" s="163" t="s">
        <v>93</v>
      </c>
      <c r="E89" s="162" t="str">
        <f t="shared" si="41"/>
        <v>71 - Incrementar a un 90% la sostenibilidad del SIG en el Gobierno Distrital</v>
      </c>
      <c r="F89" s="972" t="s">
        <v>94</v>
      </c>
      <c r="G89" s="973"/>
      <c r="H89" s="974" t="s">
        <v>1485</v>
      </c>
      <c r="I89" s="975"/>
      <c r="J89" s="975"/>
      <c r="K89" s="965" t="s">
        <v>1472</v>
      </c>
      <c r="L89" s="966"/>
      <c r="M89" s="331" t="s">
        <v>803</v>
      </c>
      <c r="N89" s="329" t="s">
        <v>796</v>
      </c>
      <c r="O89" s="329" t="s">
        <v>796</v>
      </c>
      <c r="P89" s="642" t="s">
        <v>1470</v>
      </c>
      <c r="Q89" s="643"/>
      <c r="R89" s="644"/>
      <c r="S89" s="95" t="s">
        <v>153</v>
      </c>
      <c r="T89" s="82" t="s">
        <v>114</v>
      </c>
      <c r="U89" s="337">
        <v>1</v>
      </c>
      <c r="V89" s="472">
        <v>1</v>
      </c>
      <c r="W89" s="472">
        <f>AF89</f>
        <v>0.16</v>
      </c>
      <c r="X89" s="473">
        <f t="shared" si="50"/>
        <v>0.16</v>
      </c>
      <c r="Y89" s="387">
        <f t="shared" si="51"/>
        <v>0.16</v>
      </c>
      <c r="AA89" s="413">
        <v>0.33</v>
      </c>
      <c r="AB89" s="413">
        <v>0</v>
      </c>
      <c r="AC89" s="473">
        <f t="shared" si="54"/>
        <v>0</v>
      </c>
      <c r="AD89" s="600">
        <f t="shared" ref="AD89:AD90" si="160">AC89</f>
        <v>0</v>
      </c>
      <c r="AE89" s="413">
        <v>0.33</v>
      </c>
      <c r="AF89" s="413">
        <v>0.16</v>
      </c>
      <c r="AG89" s="473">
        <f t="shared" ref="AG89:AG90" si="161">AF89/AE89</f>
        <v>0.48484848484848486</v>
      </c>
      <c r="AH89" s="287">
        <f t="shared" si="46"/>
        <v>0.48484848484848486</v>
      </c>
      <c r="AI89" s="285">
        <v>0</v>
      </c>
      <c r="AJ89" s="285">
        <v>0</v>
      </c>
      <c r="AK89" s="286">
        <v>0</v>
      </c>
      <c r="AL89" s="287">
        <f t="shared" si="47"/>
        <v>0</v>
      </c>
      <c r="AM89" s="285">
        <v>0</v>
      </c>
      <c r="AN89" s="285">
        <v>0</v>
      </c>
      <c r="AO89" s="286">
        <v>0</v>
      </c>
      <c r="AP89" s="287">
        <f t="shared" si="48"/>
        <v>0</v>
      </c>
    </row>
    <row r="90" spans="1:42" s="49" customFormat="1" ht="271.5" customHeight="1">
      <c r="A90" s="182" t="s">
        <v>67</v>
      </c>
      <c r="B90" s="967" t="s">
        <v>1486</v>
      </c>
      <c r="C90" s="967"/>
      <c r="D90" s="163" t="s">
        <v>93</v>
      </c>
      <c r="E90" s="162" t="str">
        <f t="shared" si="41"/>
        <v>71 - Incrementar a un 90% la sostenibilidad del SIG en el Gobierno Distrital</v>
      </c>
      <c r="F90" s="972" t="s">
        <v>94</v>
      </c>
      <c r="G90" s="973"/>
      <c r="H90" s="974" t="s">
        <v>1493</v>
      </c>
      <c r="I90" s="975"/>
      <c r="J90" s="975"/>
      <c r="K90" s="965" t="s">
        <v>1472</v>
      </c>
      <c r="L90" s="966"/>
      <c r="M90" s="331" t="s">
        <v>826</v>
      </c>
      <c r="N90" s="329" t="s">
        <v>796</v>
      </c>
      <c r="O90" s="329" t="s">
        <v>796</v>
      </c>
      <c r="P90" s="642" t="s">
        <v>1470</v>
      </c>
      <c r="Q90" s="643"/>
      <c r="R90" s="644"/>
      <c r="S90" s="95" t="s">
        <v>153</v>
      </c>
      <c r="T90" s="82" t="s">
        <v>114</v>
      </c>
      <c r="U90" s="337">
        <v>0.33</v>
      </c>
      <c r="V90" s="472">
        <v>1</v>
      </c>
      <c r="W90" s="472">
        <f>AF90</f>
        <v>0.16</v>
      </c>
      <c r="X90" s="473">
        <f t="shared" ref="X90" si="162">W90/V90</f>
        <v>0.16</v>
      </c>
      <c r="Y90" s="600">
        <f t="shared" ref="Y90" si="163">X90</f>
        <v>0.16</v>
      </c>
      <c r="AA90" s="413">
        <v>0.33</v>
      </c>
      <c r="AB90" s="413">
        <f t="shared" ref="AB90" si="164">W90</f>
        <v>0.16</v>
      </c>
      <c r="AC90" s="473">
        <f t="shared" si="54"/>
        <v>0.48484848484848486</v>
      </c>
      <c r="AD90" s="600">
        <f t="shared" si="160"/>
        <v>0.48484848484848486</v>
      </c>
      <c r="AE90" s="413">
        <v>0.33</v>
      </c>
      <c r="AF90" s="413">
        <v>0.16</v>
      </c>
      <c r="AG90" s="473">
        <f t="shared" si="161"/>
        <v>0.48484848484848486</v>
      </c>
      <c r="AH90" s="495">
        <f t="shared" ref="AH90:AH91" si="165">AG90</f>
        <v>0.48484848484848486</v>
      </c>
      <c r="AI90" s="494">
        <v>0</v>
      </c>
      <c r="AJ90" s="494">
        <v>0</v>
      </c>
      <c r="AK90" s="460">
        <v>0</v>
      </c>
      <c r="AL90" s="495">
        <f t="shared" ref="AL90:AL91" si="166">AK90</f>
        <v>0</v>
      </c>
      <c r="AM90" s="494">
        <v>0</v>
      </c>
      <c r="AN90" s="494">
        <v>0</v>
      </c>
      <c r="AO90" s="460">
        <v>0</v>
      </c>
      <c r="AP90" s="495">
        <f t="shared" ref="AP90:AP91" si="167">AO90</f>
        <v>0</v>
      </c>
    </row>
    <row r="91" spans="1:42" s="49" customFormat="1" ht="271.5" customHeight="1">
      <c r="A91" s="182" t="s">
        <v>67</v>
      </c>
      <c r="B91" s="967" t="s">
        <v>1486</v>
      </c>
      <c r="C91" s="967"/>
      <c r="D91" s="163" t="s">
        <v>93</v>
      </c>
      <c r="E91" s="162" t="str">
        <f t="shared" si="41"/>
        <v>71 - Incrementar a un 90% la sostenibilidad del SIG en el Gobierno Distrital</v>
      </c>
      <c r="F91" s="972" t="s">
        <v>94</v>
      </c>
      <c r="G91" s="973"/>
      <c r="H91" s="974" t="s">
        <v>1494</v>
      </c>
      <c r="I91" s="975"/>
      <c r="J91" s="975"/>
      <c r="K91" s="965" t="s">
        <v>1472</v>
      </c>
      <c r="L91" s="966"/>
      <c r="M91" s="331" t="s">
        <v>826</v>
      </c>
      <c r="N91" s="329" t="s">
        <v>796</v>
      </c>
      <c r="O91" s="329" t="s">
        <v>796</v>
      </c>
      <c r="P91" s="642" t="s">
        <v>1470</v>
      </c>
      <c r="Q91" s="643"/>
      <c r="R91" s="644"/>
      <c r="S91" s="95" t="s">
        <v>153</v>
      </c>
      <c r="T91" s="82" t="s">
        <v>114</v>
      </c>
      <c r="U91" s="337">
        <v>0.33</v>
      </c>
      <c r="V91" s="472">
        <v>1</v>
      </c>
      <c r="W91" s="472">
        <f>AF91</f>
        <v>0.16</v>
      </c>
      <c r="X91" s="473">
        <f t="shared" ref="X91" si="168">W91/V91</f>
        <v>0.16</v>
      </c>
      <c r="Y91" s="495">
        <f t="shared" ref="Y91" si="169">X91</f>
        <v>0.16</v>
      </c>
      <c r="AA91" s="413">
        <f t="shared" ref="AA91" si="170">V91</f>
        <v>1</v>
      </c>
      <c r="AB91" s="413">
        <f t="shared" ref="AB91" si="171">W91</f>
        <v>0.16</v>
      </c>
      <c r="AC91" s="473">
        <f t="shared" si="54"/>
        <v>0.16</v>
      </c>
      <c r="AD91" s="495">
        <f t="shared" ref="AD91" si="172">AC91</f>
        <v>0.16</v>
      </c>
      <c r="AE91" s="413">
        <v>0.33</v>
      </c>
      <c r="AF91" s="413">
        <v>0.16</v>
      </c>
      <c r="AG91" s="473">
        <f t="shared" ref="AG91" si="173">AF91/AE91</f>
        <v>0.48484848484848486</v>
      </c>
      <c r="AH91" s="495">
        <f t="shared" si="165"/>
        <v>0.48484848484848486</v>
      </c>
      <c r="AI91" s="494">
        <v>0</v>
      </c>
      <c r="AJ91" s="494">
        <v>0</v>
      </c>
      <c r="AK91" s="460">
        <v>0</v>
      </c>
      <c r="AL91" s="495">
        <f t="shared" si="166"/>
        <v>0</v>
      </c>
      <c r="AM91" s="494">
        <v>0</v>
      </c>
      <c r="AN91" s="494">
        <v>0</v>
      </c>
      <c r="AO91" s="460">
        <v>0</v>
      </c>
      <c r="AP91" s="495">
        <f t="shared" si="167"/>
        <v>0</v>
      </c>
    </row>
    <row r="92" spans="1:42" s="49" customFormat="1" ht="215.25" customHeight="1">
      <c r="A92" s="182" t="s">
        <v>67</v>
      </c>
      <c r="B92" s="967" t="s">
        <v>1486</v>
      </c>
      <c r="C92" s="967"/>
      <c r="D92" s="163" t="s">
        <v>93</v>
      </c>
      <c r="E92" s="162" t="str">
        <f t="shared" si="41"/>
        <v>71 - Incrementar a un 90% la sostenibilidad del SIG en el Gobierno Distrital</v>
      </c>
      <c r="F92" s="972" t="s">
        <v>94</v>
      </c>
      <c r="G92" s="973"/>
      <c r="H92" s="698" t="s">
        <v>833</v>
      </c>
      <c r="I92" s="699"/>
      <c r="J92" s="700"/>
      <c r="K92" s="330" t="s">
        <v>1484</v>
      </c>
      <c r="L92" s="330"/>
      <c r="M92" s="331" t="s">
        <v>803</v>
      </c>
      <c r="N92" s="329" t="s">
        <v>796</v>
      </c>
      <c r="O92" s="329" t="s">
        <v>796</v>
      </c>
      <c r="P92" s="642" t="s">
        <v>1483</v>
      </c>
      <c r="Q92" s="643"/>
      <c r="R92" s="644"/>
      <c r="S92" s="95" t="s">
        <v>153</v>
      </c>
      <c r="T92" s="82" t="s">
        <v>114</v>
      </c>
      <c r="U92" s="337">
        <v>1</v>
      </c>
      <c r="V92" s="472">
        <v>1</v>
      </c>
      <c r="W92" s="472">
        <f>AF92</f>
        <v>0.16</v>
      </c>
      <c r="X92" s="473">
        <f t="shared" si="50"/>
        <v>0.16</v>
      </c>
      <c r="Y92" s="387">
        <f t="shared" si="51"/>
        <v>0.16</v>
      </c>
      <c r="AA92" s="413">
        <v>0.33</v>
      </c>
      <c r="AB92" s="413">
        <f t="shared" si="53"/>
        <v>0.16</v>
      </c>
      <c r="AC92" s="473">
        <f t="shared" si="54"/>
        <v>0.48484848484848486</v>
      </c>
      <c r="AD92" s="387">
        <f t="shared" si="55"/>
        <v>0.48484848484848486</v>
      </c>
      <c r="AE92" s="413">
        <v>0.33</v>
      </c>
      <c r="AF92" s="413">
        <v>0.16</v>
      </c>
      <c r="AG92" s="473">
        <f t="shared" ref="AG92" si="174">AF92/AE92</f>
        <v>0.48484848484848486</v>
      </c>
      <c r="AH92" s="287">
        <f t="shared" si="46"/>
        <v>0.48484848484848486</v>
      </c>
      <c r="AI92" s="285">
        <v>0</v>
      </c>
      <c r="AJ92" s="285">
        <v>0</v>
      </c>
      <c r="AK92" s="286">
        <v>0</v>
      </c>
      <c r="AL92" s="287">
        <f t="shared" si="47"/>
        <v>0</v>
      </c>
      <c r="AM92" s="285">
        <v>0</v>
      </c>
      <c r="AN92" s="285">
        <v>0</v>
      </c>
      <c r="AO92" s="286">
        <v>0</v>
      </c>
      <c r="AP92" s="287">
        <f t="shared" si="48"/>
        <v>0</v>
      </c>
    </row>
    <row r="93" spans="1:42" s="49" customFormat="1" ht="266.25" customHeight="1">
      <c r="A93" s="182" t="s">
        <v>67</v>
      </c>
      <c r="B93" s="967" t="s">
        <v>1486</v>
      </c>
      <c r="C93" s="967"/>
      <c r="D93" s="163" t="s">
        <v>93</v>
      </c>
      <c r="E93" s="162" t="str">
        <f t="shared" si="41"/>
        <v>71 - Incrementar a un 90% la sostenibilidad del SIG en el Gobierno Distrital</v>
      </c>
      <c r="F93" s="972" t="s">
        <v>94</v>
      </c>
      <c r="G93" s="973"/>
      <c r="H93" s="698" t="s">
        <v>834</v>
      </c>
      <c r="I93" s="699"/>
      <c r="J93" s="700"/>
      <c r="K93" s="330" t="s">
        <v>835</v>
      </c>
      <c r="L93" s="330" t="s">
        <v>836</v>
      </c>
      <c r="M93" s="331" t="s">
        <v>803</v>
      </c>
      <c r="N93" s="329" t="s">
        <v>796</v>
      </c>
      <c r="O93" s="329" t="s">
        <v>796</v>
      </c>
      <c r="P93" s="642" t="s">
        <v>1482</v>
      </c>
      <c r="Q93" s="643"/>
      <c r="R93" s="644"/>
      <c r="S93" s="95" t="s">
        <v>153</v>
      </c>
      <c r="T93" s="82" t="s">
        <v>114</v>
      </c>
      <c r="U93" s="337">
        <v>1</v>
      </c>
      <c r="V93" s="472">
        <v>1</v>
      </c>
      <c r="W93" s="472">
        <f>AF93</f>
        <v>0.16</v>
      </c>
      <c r="X93" s="473">
        <f t="shared" si="50"/>
        <v>0.16</v>
      </c>
      <c r="Y93" s="387">
        <f t="shared" si="51"/>
        <v>0.16</v>
      </c>
      <c r="AA93" s="413">
        <v>0.33</v>
      </c>
      <c r="AB93" s="413">
        <f t="shared" ref="AB93" si="175">W93</f>
        <v>0.16</v>
      </c>
      <c r="AC93" s="473">
        <f t="shared" si="54"/>
        <v>0.48484848484848486</v>
      </c>
      <c r="AD93" s="600">
        <f t="shared" ref="AD93" si="176">AC93</f>
        <v>0.48484848484848486</v>
      </c>
      <c r="AE93" s="413">
        <v>0.33</v>
      </c>
      <c r="AF93" s="413">
        <v>0.16</v>
      </c>
      <c r="AG93" s="473">
        <f t="shared" ref="AG93" si="177">AF93/AE93</f>
        <v>0.48484848484848486</v>
      </c>
      <c r="AH93" s="287">
        <f t="shared" si="46"/>
        <v>0.48484848484848486</v>
      </c>
      <c r="AI93" s="285">
        <v>0</v>
      </c>
      <c r="AJ93" s="285">
        <v>0</v>
      </c>
      <c r="AK93" s="286">
        <v>0</v>
      </c>
      <c r="AL93" s="287">
        <f t="shared" si="47"/>
        <v>0</v>
      </c>
      <c r="AM93" s="285">
        <v>0</v>
      </c>
      <c r="AN93" s="285">
        <v>0</v>
      </c>
      <c r="AO93" s="286">
        <v>0</v>
      </c>
      <c r="AP93" s="287">
        <f t="shared" si="48"/>
        <v>0</v>
      </c>
    </row>
    <row r="94" spans="1:42" s="49" customFormat="1" ht="270.75" customHeight="1">
      <c r="A94" s="182" t="s">
        <v>67</v>
      </c>
      <c r="B94" s="967" t="s">
        <v>1474</v>
      </c>
      <c r="C94" s="967"/>
      <c r="D94" s="163" t="s">
        <v>93</v>
      </c>
      <c r="E94" s="162" t="str">
        <f t="shared" si="41"/>
        <v>71 - Incrementar a un 90% la sostenibilidad del SIG en el Gobierno Distrital</v>
      </c>
      <c r="F94" s="972" t="s">
        <v>94</v>
      </c>
      <c r="G94" s="973"/>
      <c r="H94" s="698" t="s">
        <v>837</v>
      </c>
      <c r="I94" s="699"/>
      <c r="J94" s="700"/>
      <c r="K94" s="330" t="s">
        <v>838</v>
      </c>
      <c r="L94" s="330" t="s">
        <v>839</v>
      </c>
      <c r="M94" s="331" t="s">
        <v>803</v>
      </c>
      <c r="N94" s="329" t="s">
        <v>796</v>
      </c>
      <c r="O94" s="329" t="s">
        <v>796</v>
      </c>
      <c r="P94" s="642" t="s">
        <v>1479</v>
      </c>
      <c r="Q94" s="643"/>
      <c r="R94" s="644"/>
      <c r="S94" s="95" t="s">
        <v>153</v>
      </c>
      <c r="T94" s="82" t="s">
        <v>114</v>
      </c>
      <c r="U94" s="337">
        <v>1</v>
      </c>
      <c r="V94" s="472">
        <v>1</v>
      </c>
      <c r="W94" s="472">
        <v>1</v>
      </c>
      <c r="X94" s="473">
        <f t="shared" si="50"/>
        <v>1</v>
      </c>
      <c r="Y94" s="387">
        <f t="shared" si="51"/>
        <v>1</v>
      </c>
      <c r="AA94" s="413">
        <f t="shared" si="52"/>
        <v>1</v>
      </c>
      <c r="AB94" s="413">
        <f t="shared" si="53"/>
        <v>1</v>
      </c>
      <c r="AC94" s="473">
        <f t="shared" si="54"/>
        <v>1</v>
      </c>
      <c r="AD94" s="387">
        <f t="shared" si="55"/>
        <v>1</v>
      </c>
      <c r="AE94" s="285">
        <v>0</v>
      </c>
      <c r="AF94" s="285">
        <v>0</v>
      </c>
      <c r="AG94" s="286">
        <v>0</v>
      </c>
      <c r="AH94" s="287">
        <f t="shared" si="46"/>
        <v>0</v>
      </c>
      <c r="AI94" s="285">
        <v>0</v>
      </c>
      <c r="AJ94" s="285">
        <v>0</v>
      </c>
      <c r="AK94" s="286">
        <v>0</v>
      </c>
      <c r="AL94" s="287">
        <f t="shared" si="47"/>
        <v>0</v>
      </c>
      <c r="AM94" s="285">
        <v>0</v>
      </c>
      <c r="AN94" s="285">
        <v>0</v>
      </c>
      <c r="AO94" s="286">
        <v>0</v>
      </c>
      <c r="AP94" s="287">
        <f t="shared" si="48"/>
        <v>0</v>
      </c>
    </row>
    <row r="95" spans="1:42" s="49" customFormat="1" ht="246.75" customHeight="1">
      <c r="A95" s="182" t="s">
        <v>67</v>
      </c>
      <c r="B95" s="967" t="s">
        <v>1474</v>
      </c>
      <c r="C95" s="967"/>
      <c r="D95" s="163" t="s">
        <v>93</v>
      </c>
      <c r="E95" s="162" t="str">
        <f t="shared" si="41"/>
        <v>71 - Incrementar a un 90% la sostenibilidad del SIG en el Gobierno Distrital</v>
      </c>
      <c r="F95" s="972" t="s">
        <v>94</v>
      </c>
      <c r="G95" s="973"/>
      <c r="H95" s="698" t="s">
        <v>840</v>
      </c>
      <c r="I95" s="699"/>
      <c r="J95" s="700"/>
      <c r="K95" s="330" t="s">
        <v>841</v>
      </c>
      <c r="L95" s="330" t="s">
        <v>842</v>
      </c>
      <c r="M95" s="331" t="s">
        <v>803</v>
      </c>
      <c r="N95" s="329" t="s">
        <v>796</v>
      </c>
      <c r="O95" s="329" t="s">
        <v>796</v>
      </c>
      <c r="P95" s="642" t="s">
        <v>1475</v>
      </c>
      <c r="Q95" s="643"/>
      <c r="R95" s="644"/>
      <c r="S95" s="95" t="s">
        <v>153</v>
      </c>
      <c r="T95" s="82" t="s">
        <v>114</v>
      </c>
      <c r="U95" s="337">
        <v>1</v>
      </c>
      <c r="V95" s="472">
        <v>1</v>
      </c>
      <c r="W95" s="472">
        <v>1</v>
      </c>
      <c r="X95" s="473">
        <f t="shared" si="50"/>
        <v>1</v>
      </c>
      <c r="Y95" s="387">
        <f t="shared" si="51"/>
        <v>1</v>
      </c>
      <c r="AA95" s="413">
        <f t="shared" si="52"/>
        <v>1</v>
      </c>
      <c r="AB95" s="413">
        <f t="shared" si="53"/>
        <v>1</v>
      </c>
      <c r="AC95" s="473">
        <f t="shared" si="54"/>
        <v>1</v>
      </c>
      <c r="AD95" s="387">
        <f t="shared" si="55"/>
        <v>1</v>
      </c>
      <c r="AE95" s="285">
        <v>0</v>
      </c>
      <c r="AF95" s="285">
        <v>0</v>
      </c>
      <c r="AG95" s="286">
        <v>0</v>
      </c>
      <c r="AH95" s="287">
        <f t="shared" si="46"/>
        <v>0</v>
      </c>
      <c r="AI95" s="285">
        <v>0</v>
      </c>
      <c r="AJ95" s="285">
        <v>0</v>
      </c>
      <c r="AK95" s="286">
        <v>0</v>
      </c>
      <c r="AL95" s="287">
        <f t="shared" si="47"/>
        <v>0</v>
      </c>
      <c r="AM95" s="285">
        <v>0</v>
      </c>
      <c r="AN95" s="285">
        <v>0</v>
      </c>
      <c r="AO95" s="286">
        <v>0</v>
      </c>
      <c r="AP95" s="287">
        <f t="shared" si="48"/>
        <v>0</v>
      </c>
    </row>
    <row r="96" spans="1:42" s="49" customFormat="1" ht="306" customHeight="1">
      <c r="A96" s="182" t="s">
        <v>67</v>
      </c>
      <c r="B96" s="967" t="s">
        <v>1474</v>
      </c>
      <c r="C96" s="967"/>
      <c r="D96" s="163" t="s">
        <v>93</v>
      </c>
      <c r="E96" s="162" t="str">
        <f t="shared" si="41"/>
        <v>71 - Incrementar a un 90% la sostenibilidad del SIG en el Gobierno Distrital</v>
      </c>
      <c r="F96" s="972" t="s">
        <v>94</v>
      </c>
      <c r="G96" s="973"/>
      <c r="H96" s="698" t="s">
        <v>843</v>
      </c>
      <c r="I96" s="699"/>
      <c r="J96" s="700"/>
      <c r="K96" s="965" t="s">
        <v>844</v>
      </c>
      <c r="L96" s="966"/>
      <c r="M96" s="331" t="s">
        <v>803</v>
      </c>
      <c r="N96" s="329" t="s">
        <v>796</v>
      </c>
      <c r="O96" s="329" t="s">
        <v>796</v>
      </c>
      <c r="P96" s="642" t="s">
        <v>1476</v>
      </c>
      <c r="Q96" s="643"/>
      <c r="R96" s="644"/>
      <c r="S96" s="95" t="s">
        <v>153</v>
      </c>
      <c r="T96" s="82" t="s">
        <v>114</v>
      </c>
      <c r="U96" s="337">
        <v>1</v>
      </c>
      <c r="V96" s="472">
        <v>1</v>
      </c>
      <c r="W96" s="472">
        <v>0.5</v>
      </c>
      <c r="X96" s="473">
        <f t="shared" si="50"/>
        <v>0.5</v>
      </c>
      <c r="Y96" s="387">
        <f t="shared" si="51"/>
        <v>0.5</v>
      </c>
      <c r="AA96" s="413">
        <v>0.25</v>
      </c>
      <c r="AB96" s="413">
        <v>0.25</v>
      </c>
      <c r="AC96" s="473">
        <f t="shared" si="54"/>
        <v>1</v>
      </c>
      <c r="AD96" s="387">
        <f t="shared" si="55"/>
        <v>1</v>
      </c>
      <c r="AE96" s="413">
        <v>0.5</v>
      </c>
      <c r="AF96" s="413">
        <v>0.5</v>
      </c>
      <c r="AG96" s="473">
        <f t="shared" ref="AG96:AG98" si="178">AF96/AE96</f>
        <v>1</v>
      </c>
      <c r="AH96" s="287">
        <f t="shared" si="46"/>
        <v>1</v>
      </c>
      <c r="AI96" s="285">
        <v>0</v>
      </c>
      <c r="AJ96" s="285">
        <v>0</v>
      </c>
      <c r="AK96" s="286">
        <v>0</v>
      </c>
      <c r="AL96" s="287">
        <f t="shared" si="47"/>
        <v>0</v>
      </c>
      <c r="AM96" s="285">
        <v>0</v>
      </c>
      <c r="AN96" s="285">
        <v>0</v>
      </c>
      <c r="AO96" s="286">
        <v>0</v>
      </c>
      <c r="AP96" s="287">
        <f t="shared" si="48"/>
        <v>0</v>
      </c>
    </row>
    <row r="97" spans="1:53" s="49" customFormat="1" ht="215.25" customHeight="1">
      <c r="A97" s="182" t="s">
        <v>67</v>
      </c>
      <c r="B97" s="967" t="s">
        <v>1450</v>
      </c>
      <c r="C97" s="967"/>
      <c r="D97" s="163" t="s">
        <v>93</v>
      </c>
      <c r="E97" s="162" t="str">
        <f t="shared" si="41"/>
        <v>71 - Incrementar a un 90% la sostenibilidad del SIG en el Gobierno Distrital</v>
      </c>
      <c r="F97" s="972" t="s">
        <v>94</v>
      </c>
      <c r="G97" s="973"/>
      <c r="H97" s="698" t="s">
        <v>845</v>
      </c>
      <c r="I97" s="699"/>
      <c r="J97" s="700"/>
      <c r="K97" s="965" t="s">
        <v>846</v>
      </c>
      <c r="L97" s="966"/>
      <c r="M97" s="331" t="s">
        <v>803</v>
      </c>
      <c r="N97" s="329" t="s">
        <v>796</v>
      </c>
      <c r="O97" s="329" t="s">
        <v>796</v>
      </c>
      <c r="P97" s="642" t="s">
        <v>1477</v>
      </c>
      <c r="Q97" s="643"/>
      <c r="R97" s="644"/>
      <c r="S97" s="95" t="s">
        <v>153</v>
      </c>
      <c r="T97" s="82" t="s">
        <v>114</v>
      </c>
      <c r="U97" s="337">
        <v>0.33</v>
      </c>
      <c r="V97" s="472">
        <v>1</v>
      </c>
      <c r="W97" s="472">
        <v>0.5</v>
      </c>
      <c r="X97" s="473">
        <f t="shared" si="50"/>
        <v>0.5</v>
      </c>
      <c r="Y97" s="387">
        <f t="shared" si="51"/>
        <v>0.5</v>
      </c>
      <c r="AA97" s="413">
        <v>0.25</v>
      </c>
      <c r="AB97" s="413">
        <v>0.25</v>
      </c>
      <c r="AC97" s="473">
        <f t="shared" si="54"/>
        <v>1</v>
      </c>
      <c r="AD97" s="387">
        <f t="shared" si="55"/>
        <v>1</v>
      </c>
      <c r="AE97" s="413">
        <v>0.5</v>
      </c>
      <c r="AF97" s="413">
        <v>0.5</v>
      </c>
      <c r="AG97" s="473">
        <f t="shared" si="178"/>
        <v>1</v>
      </c>
      <c r="AH97" s="287">
        <f t="shared" si="46"/>
        <v>1</v>
      </c>
      <c r="AI97" s="285">
        <v>0</v>
      </c>
      <c r="AJ97" s="285">
        <v>0</v>
      </c>
      <c r="AK97" s="286">
        <v>0</v>
      </c>
      <c r="AL97" s="287">
        <f t="shared" si="47"/>
        <v>0</v>
      </c>
      <c r="AM97" s="285">
        <v>0</v>
      </c>
      <c r="AN97" s="285">
        <v>0</v>
      </c>
      <c r="AO97" s="286">
        <v>0</v>
      </c>
      <c r="AP97" s="287">
        <f t="shared" si="48"/>
        <v>0</v>
      </c>
    </row>
    <row r="98" spans="1:53" s="49" customFormat="1" ht="215.25" customHeight="1">
      <c r="A98" s="182" t="s">
        <v>67</v>
      </c>
      <c r="B98" s="967" t="s">
        <v>1450</v>
      </c>
      <c r="C98" s="967"/>
      <c r="D98" s="163" t="s">
        <v>93</v>
      </c>
      <c r="E98" s="162" t="str">
        <f t="shared" si="41"/>
        <v>71 - Incrementar a un 90% la sostenibilidad del SIG en el Gobierno Distrital</v>
      </c>
      <c r="F98" s="968" t="s">
        <v>94</v>
      </c>
      <c r="G98" s="969"/>
      <c r="H98" s="698" t="s">
        <v>847</v>
      </c>
      <c r="I98" s="699"/>
      <c r="J98" s="700"/>
      <c r="K98" s="965" t="s">
        <v>848</v>
      </c>
      <c r="L98" s="966"/>
      <c r="M98" s="331" t="s">
        <v>803</v>
      </c>
      <c r="N98" s="329" t="s">
        <v>796</v>
      </c>
      <c r="O98" s="329" t="s">
        <v>797</v>
      </c>
      <c r="P98" s="642" t="s">
        <v>1478</v>
      </c>
      <c r="Q98" s="643"/>
      <c r="R98" s="644"/>
      <c r="S98" s="95" t="s">
        <v>153</v>
      </c>
      <c r="T98" s="82" t="s">
        <v>114</v>
      </c>
      <c r="U98" s="337">
        <v>0.33</v>
      </c>
      <c r="V98" s="472">
        <v>1</v>
      </c>
      <c r="W98" s="472">
        <v>0.5</v>
      </c>
      <c r="X98" s="473">
        <f t="shared" si="50"/>
        <v>0.5</v>
      </c>
      <c r="Y98" s="387">
        <f t="shared" si="51"/>
        <v>0.5</v>
      </c>
      <c r="AA98" s="413">
        <v>0.25</v>
      </c>
      <c r="AB98" s="413">
        <v>0.25</v>
      </c>
      <c r="AC98" s="473">
        <f t="shared" si="54"/>
        <v>1</v>
      </c>
      <c r="AD98" s="387">
        <f t="shared" si="55"/>
        <v>1</v>
      </c>
      <c r="AE98" s="413">
        <v>0.5</v>
      </c>
      <c r="AF98" s="413">
        <v>0.5</v>
      </c>
      <c r="AG98" s="473">
        <f t="shared" si="178"/>
        <v>1</v>
      </c>
      <c r="AH98" s="287">
        <f t="shared" si="46"/>
        <v>1</v>
      </c>
      <c r="AI98" s="285">
        <v>0</v>
      </c>
      <c r="AJ98" s="285">
        <v>0</v>
      </c>
      <c r="AK98" s="286">
        <v>0</v>
      </c>
      <c r="AL98" s="287">
        <f t="shared" si="47"/>
        <v>0</v>
      </c>
      <c r="AM98" s="285">
        <v>0</v>
      </c>
      <c r="AN98" s="285">
        <v>0</v>
      </c>
      <c r="AO98" s="286">
        <v>0</v>
      </c>
      <c r="AP98" s="287">
        <f t="shared" si="48"/>
        <v>0</v>
      </c>
    </row>
    <row r="99" spans="1:53" ht="281.25" customHeight="1">
      <c r="A99" s="1036" t="s">
        <v>1612</v>
      </c>
      <c r="B99" s="1039" t="s">
        <v>1613</v>
      </c>
      <c r="C99" s="1039"/>
      <c r="D99" s="203" t="s">
        <v>93</v>
      </c>
      <c r="E99" s="186" t="str">
        <f t="shared" ref="E99:E103" si="179">+$J$18</f>
        <v>Mejorar el índice de gobierno abierto para la ciudad en diez puntos</v>
      </c>
      <c r="F99" s="1040" t="s">
        <v>198</v>
      </c>
      <c r="G99" s="1041"/>
      <c r="H99" s="977" t="s">
        <v>1614</v>
      </c>
      <c r="I99" s="978"/>
      <c r="J99" s="979"/>
      <c r="K99" s="127" t="d">
        <v>2019-02-19</v>
      </c>
      <c r="L99" s="127" t="d">
        <v>2019-04-30</v>
      </c>
      <c r="M99" s="516" t="s">
        <v>970</v>
      </c>
      <c r="N99" s="504" t="s">
        <v>796</v>
      </c>
      <c r="O99" s="504" t="s">
        <v>796</v>
      </c>
      <c r="P99" s="1019" t="s">
        <v>1615</v>
      </c>
      <c r="Q99" s="795"/>
      <c r="R99" s="796"/>
      <c r="S99" s="95" t="s">
        <v>153</v>
      </c>
      <c r="T99" s="82" t="s">
        <v>114</v>
      </c>
      <c r="U99" s="137">
        <v>3</v>
      </c>
      <c r="V99" s="7">
        <f>+AA99+AE99+AI99+AM99</f>
        <v>3</v>
      </c>
      <c r="W99" s="176">
        <f>AF99</f>
        <v>3</v>
      </c>
      <c r="X99" s="473">
        <f t="shared" si="50"/>
        <v>1</v>
      </c>
      <c r="Y99" s="495">
        <f t="shared" si="51"/>
        <v>1</v>
      </c>
      <c r="Z99" s="17"/>
      <c r="AA99" s="494">
        <v>0</v>
      </c>
      <c r="AB99" s="494">
        <v>0</v>
      </c>
      <c r="AC99" s="473">
        <v>0</v>
      </c>
      <c r="AD99" s="495">
        <f t="shared" si="55"/>
        <v>0</v>
      </c>
      <c r="AE99" s="575">
        <v>3</v>
      </c>
      <c r="AF99" s="575">
        <v>3</v>
      </c>
      <c r="AG99" s="473">
        <f t="shared" ref="AG99:AG102" si="180">AF99/AE99</f>
        <v>1</v>
      </c>
      <c r="AH99" s="577">
        <f t="shared" si="46"/>
        <v>1</v>
      </c>
      <c r="AI99" s="494">
        <v>0</v>
      </c>
      <c r="AJ99" s="575">
        <v>0</v>
      </c>
      <c r="AK99" s="460">
        <v>0</v>
      </c>
      <c r="AL99" s="495">
        <f t="shared" si="47"/>
        <v>0</v>
      </c>
      <c r="AM99" s="494">
        <v>0</v>
      </c>
      <c r="AN99" s="575">
        <v>0</v>
      </c>
      <c r="AO99" s="460">
        <v>0</v>
      </c>
      <c r="AP99" s="495">
        <f t="shared" si="48"/>
        <v>0</v>
      </c>
    </row>
    <row r="100" spans="1:53" ht="281.25" customHeight="1">
      <c r="A100" s="1037"/>
      <c r="B100" s="1039" t="s">
        <v>1613</v>
      </c>
      <c r="C100" s="1039"/>
      <c r="D100" s="203" t="s">
        <v>93</v>
      </c>
      <c r="E100" s="186" t="str">
        <f t="shared" si="179"/>
        <v>Mejorar el índice de gobierno abierto para la ciudad en diez puntos</v>
      </c>
      <c r="F100" s="1040" t="s">
        <v>198</v>
      </c>
      <c r="G100" s="1041"/>
      <c r="H100" s="977" t="s">
        <v>1616</v>
      </c>
      <c r="I100" s="978"/>
      <c r="J100" s="979"/>
      <c r="K100" s="127" t="d">
        <v>2019-03-04</v>
      </c>
      <c r="L100" s="127" t="d">
        <v>2019-04-30</v>
      </c>
      <c r="M100" s="516" t="s">
        <v>970</v>
      </c>
      <c r="N100" s="504" t="s">
        <v>796</v>
      </c>
      <c r="O100" s="504" t="s">
        <v>796</v>
      </c>
      <c r="P100" s="1019" t="s">
        <v>1650</v>
      </c>
      <c r="Q100" s="795"/>
      <c r="R100" s="796"/>
      <c r="S100" s="95" t="s">
        <v>153</v>
      </c>
      <c r="T100" s="82" t="s">
        <v>114</v>
      </c>
      <c r="U100" s="51">
        <v>1</v>
      </c>
      <c r="V100" s="7">
        <v>100</v>
      </c>
      <c r="W100" s="176">
        <f>AF100</f>
        <v>100</v>
      </c>
      <c r="X100" s="473">
        <f t="shared" ref="X100" si="181">W100/V100</f>
        <v>1</v>
      </c>
      <c r="Y100" s="495">
        <f t="shared" si="51"/>
        <v>1</v>
      </c>
      <c r="Z100" s="17"/>
      <c r="AA100" s="575">
        <v>0</v>
      </c>
      <c r="AB100" s="575">
        <v>0</v>
      </c>
      <c r="AC100" s="473">
        <v>0</v>
      </c>
      <c r="AD100" s="495">
        <f t="shared" si="55"/>
        <v>0</v>
      </c>
      <c r="AE100" s="178">
        <v>1</v>
      </c>
      <c r="AF100" s="494">
        <v>100</v>
      </c>
      <c r="AG100" s="473">
        <f t="shared" si="180"/>
        <v>100</v>
      </c>
      <c r="AH100" s="495">
        <f t="shared" si="46"/>
        <v>100</v>
      </c>
      <c r="AI100" s="178">
        <v>0</v>
      </c>
      <c r="AJ100" s="575">
        <v>0</v>
      </c>
      <c r="AK100" s="460">
        <v>0</v>
      </c>
      <c r="AL100" s="495">
        <f t="shared" si="47"/>
        <v>0</v>
      </c>
      <c r="AM100" s="178">
        <v>0</v>
      </c>
      <c r="AN100" s="575">
        <v>0</v>
      </c>
      <c r="AO100" s="460">
        <v>0</v>
      </c>
      <c r="AP100" s="495">
        <f t="shared" si="48"/>
        <v>0</v>
      </c>
    </row>
    <row r="101" spans="1:53" ht="281.25" customHeight="1">
      <c r="A101" s="1037"/>
      <c r="B101" s="1039" t="s">
        <v>1613</v>
      </c>
      <c r="C101" s="1039"/>
      <c r="D101" s="203" t="s">
        <v>93</v>
      </c>
      <c r="E101" s="186" t="str">
        <f t="shared" si="179"/>
        <v>Mejorar el índice de gobierno abierto para la ciudad en diez puntos</v>
      </c>
      <c r="F101" s="1040" t="s">
        <v>198</v>
      </c>
      <c r="G101" s="1041"/>
      <c r="H101" s="977" t="s">
        <v>1617</v>
      </c>
      <c r="I101" s="978"/>
      <c r="J101" s="979"/>
      <c r="K101" s="127" t="d">
        <v>2019-03-04</v>
      </c>
      <c r="L101" s="127" t="d">
        <v>2019-05-31</v>
      </c>
      <c r="M101" s="516" t="s">
        <v>970</v>
      </c>
      <c r="N101" s="504" t="s">
        <v>796</v>
      </c>
      <c r="O101" s="504" t="s">
        <v>796</v>
      </c>
      <c r="P101" s="1019" t="s">
        <v>1618</v>
      </c>
      <c r="Q101" s="795"/>
      <c r="R101" s="796"/>
      <c r="S101" s="95" t="s">
        <v>153</v>
      </c>
      <c r="T101" s="82" t="s">
        <v>114</v>
      </c>
      <c r="U101" s="51">
        <v>1</v>
      </c>
      <c r="V101" s="178">
        <v>1</v>
      </c>
      <c r="W101" s="178">
        <f>AF101</f>
        <v>0.66669999999999996</v>
      </c>
      <c r="X101" s="473">
        <f t="shared" ref="X101" si="182">W101/V101</f>
        <v>0.66669999999999996</v>
      </c>
      <c r="Y101" s="495">
        <f t="shared" si="51"/>
        <v>0.66669999999999996</v>
      </c>
      <c r="Z101" s="17"/>
      <c r="AA101" s="575">
        <v>0</v>
      </c>
      <c r="AB101" s="575">
        <v>0</v>
      </c>
      <c r="AC101" s="473">
        <v>0</v>
      </c>
      <c r="AD101" s="495">
        <f t="shared" si="55"/>
        <v>0</v>
      </c>
      <c r="AE101" s="178">
        <v>0.66669999999999996</v>
      </c>
      <c r="AF101" s="178">
        <v>0.66669999999999996</v>
      </c>
      <c r="AG101" s="473">
        <f t="shared" si="180"/>
        <v>1</v>
      </c>
      <c r="AH101" s="577">
        <f t="shared" ref="AH101" si="183">AG101</f>
        <v>1</v>
      </c>
      <c r="AI101" s="178">
        <v>0</v>
      </c>
      <c r="AJ101" s="575">
        <v>0</v>
      </c>
      <c r="AK101" s="460">
        <v>0</v>
      </c>
      <c r="AL101" s="495">
        <f t="shared" si="47"/>
        <v>0</v>
      </c>
      <c r="AM101" s="178">
        <v>0</v>
      </c>
      <c r="AN101" s="575">
        <v>0</v>
      </c>
      <c r="AO101" s="460">
        <v>0</v>
      </c>
      <c r="AP101" s="495">
        <f t="shared" si="48"/>
        <v>0</v>
      </c>
    </row>
    <row r="102" spans="1:53" ht="281.25" customHeight="1">
      <c r="A102" s="1037"/>
      <c r="B102" s="1039" t="s">
        <v>1613</v>
      </c>
      <c r="C102" s="1039"/>
      <c r="D102" s="203" t="s">
        <v>93</v>
      </c>
      <c r="E102" s="186" t="str">
        <f t="shared" si="179"/>
        <v>Mejorar el índice de gobierno abierto para la ciudad en diez puntos</v>
      </c>
      <c r="F102" s="1040" t="s">
        <v>198</v>
      </c>
      <c r="G102" s="1041"/>
      <c r="H102" s="977" t="s">
        <v>1619</v>
      </c>
      <c r="I102" s="978"/>
      <c r="J102" s="979"/>
      <c r="K102" s="127" t="d">
        <v>2019-07-15</v>
      </c>
      <c r="L102" s="127" t="d">
        <v>2019-09-30</v>
      </c>
      <c r="M102" s="516" t="s">
        <v>970</v>
      </c>
      <c r="N102" s="504" t="s">
        <v>796</v>
      </c>
      <c r="O102" s="504" t="s">
        <v>796</v>
      </c>
      <c r="P102" s="1019" t="s">
        <v>1620</v>
      </c>
      <c r="Q102" s="795"/>
      <c r="R102" s="796"/>
      <c r="S102" s="95" t="s">
        <v>153</v>
      </c>
      <c r="T102" s="82" t="s">
        <v>114</v>
      </c>
      <c r="U102" s="51">
        <v>1</v>
      </c>
      <c r="V102" s="178">
        <v>1</v>
      </c>
      <c r="W102" s="178">
        <f>AF102</f>
        <v>0.2</v>
      </c>
      <c r="X102" s="473">
        <f t="shared" ref="X102" si="184">W102/V102</f>
        <v>0.2</v>
      </c>
      <c r="Y102" s="495">
        <f t="shared" si="51"/>
        <v>0.2</v>
      </c>
      <c r="Z102" s="17"/>
      <c r="AA102" s="575">
        <v>0</v>
      </c>
      <c r="AB102" s="575">
        <v>0</v>
      </c>
      <c r="AC102" s="473">
        <v>0</v>
      </c>
      <c r="AD102" s="495">
        <f t="shared" si="55"/>
        <v>0</v>
      </c>
      <c r="AE102" s="178">
        <v>1</v>
      </c>
      <c r="AF102" s="178">
        <v>0.2</v>
      </c>
      <c r="AG102" s="473">
        <f t="shared" si="180"/>
        <v>0.2</v>
      </c>
      <c r="AH102" s="495">
        <f t="shared" si="46"/>
        <v>0.2</v>
      </c>
      <c r="AI102" s="178">
        <v>1</v>
      </c>
      <c r="AJ102" s="575">
        <v>0</v>
      </c>
      <c r="AK102" s="460">
        <v>0</v>
      </c>
      <c r="AL102" s="495">
        <f t="shared" si="47"/>
        <v>0</v>
      </c>
      <c r="AM102" s="178">
        <v>0</v>
      </c>
      <c r="AN102" s="575">
        <v>0</v>
      </c>
      <c r="AO102" s="460">
        <v>0</v>
      </c>
      <c r="AP102" s="495">
        <f t="shared" si="48"/>
        <v>0</v>
      </c>
    </row>
    <row r="103" spans="1:53" ht="281.25" customHeight="1">
      <c r="A103" s="1038"/>
      <c r="B103" s="1039" t="s">
        <v>1613</v>
      </c>
      <c r="C103" s="1039"/>
      <c r="D103" s="203" t="s">
        <v>93</v>
      </c>
      <c r="E103" s="186" t="str">
        <f t="shared" si="179"/>
        <v>Mejorar el índice de gobierno abierto para la ciudad en diez puntos</v>
      </c>
      <c r="F103" s="1040" t="s">
        <v>198</v>
      </c>
      <c r="G103" s="1041"/>
      <c r="H103" s="977" t="s">
        <v>1621</v>
      </c>
      <c r="I103" s="978"/>
      <c r="J103" s="979"/>
      <c r="K103" s="127" t="d">
        <v>2019-10-01</v>
      </c>
      <c r="L103" s="127" t="d">
        <v>2019-12-31</v>
      </c>
      <c r="M103" s="516" t="s">
        <v>970</v>
      </c>
      <c r="N103" s="504" t="s">
        <v>796</v>
      </c>
      <c r="O103" s="504" t="s">
        <v>796</v>
      </c>
      <c r="P103" s="1019" t="s">
        <v>1622</v>
      </c>
      <c r="Q103" s="795"/>
      <c r="R103" s="796"/>
      <c r="S103" s="95" t="s">
        <v>153</v>
      </c>
      <c r="T103" s="82" t="s">
        <v>114</v>
      </c>
      <c r="U103" s="51">
        <v>1</v>
      </c>
      <c r="V103" s="178">
        <f t="shared" ref="V103" si="185">+AA103+AE103+AI103+AM103</f>
        <v>1</v>
      </c>
      <c r="W103" s="178">
        <f>AF103</f>
        <v>0</v>
      </c>
      <c r="X103" s="473">
        <f t="shared" ref="X103" si="186">W103/V103</f>
        <v>0</v>
      </c>
      <c r="Y103" s="495">
        <f t="shared" si="51"/>
        <v>0</v>
      </c>
      <c r="Z103" s="17"/>
      <c r="AA103" s="575">
        <v>0</v>
      </c>
      <c r="AB103" s="575">
        <v>0</v>
      </c>
      <c r="AC103" s="473">
        <v>0</v>
      </c>
      <c r="AD103" s="495">
        <f t="shared" si="55"/>
        <v>0</v>
      </c>
      <c r="AE103" s="178">
        <v>0</v>
      </c>
      <c r="AF103" s="598">
        <v>0</v>
      </c>
      <c r="AG103" s="473">
        <v>0</v>
      </c>
      <c r="AH103" s="495">
        <f t="shared" si="46"/>
        <v>0</v>
      </c>
      <c r="AI103" s="178">
        <v>0</v>
      </c>
      <c r="AJ103" s="575">
        <v>0</v>
      </c>
      <c r="AK103" s="460">
        <v>0</v>
      </c>
      <c r="AL103" s="495">
        <f t="shared" si="47"/>
        <v>0</v>
      </c>
      <c r="AM103" s="178">
        <v>1</v>
      </c>
      <c r="AN103" s="575">
        <v>0</v>
      </c>
      <c r="AO103" s="460">
        <v>0</v>
      </c>
      <c r="AP103" s="495">
        <f t="shared" si="48"/>
        <v>0</v>
      </c>
    </row>
    <row r="104" spans="1:53" s="15" customFormat="1" ht="29.25" customHeight="1">
      <c r="A104" s="21"/>
      <c r="B104" s="21"/>
      <c r="C104" s="21"/>
      <c r="D104" s="21"/>
      <c r="E104" s="21"/>
      <c r="F104" s="21"/>
      <c r="G104" s="21"/>
      <c r="H104" s="21"/>
      <c r="I104" s="21"/>
      <c r="J104" s="21"/>
      <c r="K104" s="21"/>
      <c r="L104" s="21"/>
      <c r="M104" s="21"/>
      <c r="N104" s="21"/>
      <c r="O104" s="12"/>
      <c r="P104" s="22"/>
      <c r="Q104" s="22"/>
      <c r="R104" s="22"/>
      <c r="S104" s="91"/>
      <c r="T104" s="22"/>
      <c r="U104" s="13"/>
      <c r="V104" s="13"/>
      <c r="W104" s="13"/>
      <c r="X104" s="13"/>
      <c r="Y104" s="13"/>
    </row>
    <row r="105" spans="1:53" ht="101.25" customHeight="1">
      <c r="A105" s="638" t="s">
        <v>632</v>
      </c>
      <c r="B105" s="638"/>
      <c r="C105" s="638"/>
      <c r="D105" s="638"/>
      <c r="E105" s="638"/>
      <c r="F105" s="638"/>
      <c r="G105" s="638"/>
      <c r="H105" s="638"/>
      <c r="I105" s="638"/>
      <c r="J105" s="638"/>
      <c r="K105" s="638"/>
      <c r="L105" s="638"/>
      <c r="M105" s="638"/>
      <c r="N105" s="638"/>
      <c r="O105" s="638"/>
      <c r="P105" s="638"/>
      <c r="Q105" s="638"/>
      <c r="R105" s="638"/>
      <c r="S105" s="638"/>
      <c r="T105" s="638"/>
      <c r="U105" s="638"/>
      <c r="V105" s="638"/>
      <c r="W105" s="638"/>
      <c r="X105" s="638"/>
      <c r="Y105" s="638"/>
    </row>
    <row r="106" spans="1:53" ht="21" customHeight="1">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row>
    <row r="107" spans="1:53" ht="77.25" customHeight="1">
      <c r="A107" s="891" t="s">
        <v>633</v>
      </c>
      <c r="B107" s="891"/>
      <c r="C107" s="891"/>
      <c r="D107" s="891"/>
      <c r="E107" s="889" t="s">
        <v>1624</v>
      </c>
      <c r="F107" s="890"/>
      <c r="G107" s="890"/>
      <c r="H107" s="890"/>
      <c r="I107" s="890"/>
      <c r="J107" s="665"/>
      <c r="K107" s="692"/>
      <c r="L107" s="692"/>
      <c r="M107" s="692"/>
      <c r="N107" s="692"/>
      <c r="O107" s="692"/>
      <c r="P107" s="692"/>
      <c r="Q107" s="274"/>
      <c r="R107" s="274"/>
      <c r="S107" s="274"/>
      <c r="T107" s="274"/>
      <c r="U107" s="274"/>
      <c r="V107" s="274"/>
      <c r="W107" s="274"/>
      <c r="X107" s="274"/>
      <c r="Y107" s="274"/>
    </row>
    <row r="108" spans="1:53" ht="77.25" customHeight="1">
      <c r="A108" s="891"/>
      <c r="B108" s="891"/>
      <c r="C108" s="891"/>
      <c r="D108" s="891"/>
      <c r="E108" s="1012" t="s">
        <v>29</v>
      </c>
      <c r="F108" s="1013"/>
      <c r="G108" s="1012" t="s">
        <v>30</v>
      </c>
      <c r="H108" s="1013"/>
      <c r="I108" s="275" t="s">
        <v>9</v>
      </c>
      <c r="J108" s="275" t="s">
        <v>10</v>
      </c>
      <c r="K108" s="274"/>
      <c r="L108" s="274"/>
      <c r="M108" s="274"/>
      <c r="N108" s="274"/>
      <c r="O108" s="274"/>
      <c r="P108" s="274"/>
      <c r="Q108" s="31"/>
      <c r="R108" s="31"/>
      <c r="S108" s="31"/>
      <c r="T108" s="31"/>
      <c r="U108" s="31"/>
      <c r="V108" s="31"/>
      <c r="W108" s="31"/>
      <c r="X108" s="31"/>
      <c r="Y108" s="31"/>
    </row>
    <row r="109" spans="1:53" ht="75.75" customHeight="1">
      <c r="A109" s="672" t="s">
        <v>641</v>
      </c>
      <c r="B109" s="673"/>
      <c r="C109" s="673"/>
      <c r="D109" s="674"/>
      <c r="E109" s="1000">
        <f>+E114</f>
        <v>354605633</v>
      </c>
      <c r="F109" s="1001"/>
      <c r="G109" s="1000">
        <f>G114</f>
        <v>348571566</v>
      </c>
      <c r="H109" s="1001"/>
      <c r="I109" s="1006">
        <f>G109/E109</f>
        <v>0.98298372490884822</v>
      </c>
      <c r="J109" s="1009">
        <f>I109</f>
        <v>0.98298372490884822</v>
      </c>
      <c r="K109" s="274"/>
      <c r="L109" s="274"/>
      <c r="M109" s="274"/>
      <c r="N109" s="274"/>
      <c r="O109" s="274"/>
      <c r="P109" s="274"/>
      <c r="Q109" s="31"/>
      <c r="R109" s="31"/>
      <c r="S109" s="31"/>
      <c r="T109" s="31"/>
      <c r="U109" s="31"/>
      <c r="V109" s="31"/>
      <c r="W109" s="31"/>
      <c r="X109" s="31"/>
      <c r="Y109" s="31"/>
    </row>
    <row r="110" spans="1:53" ht="75.75" customHeight="1">
      <c r="A110" s="675"/>
      <c r="B110" s="676"/>
      <c r="C110" s="676"/>
      <c r="D110" s="677"/>
      <c r="E110" s="1002"/>
      <c r="F110" s="1003"/>
      <c r="G110" s="1002"/>
      <c r="H110" s="1003"/>
      <c r="I110" s="1007"/>
      <c r="J110" s="1010"/>
      <c r="K110" s="274"/>
      <c r="L110" s="274"/>
      <c r="M110" s="274"/>
      <c r="N110" s="274"/>
      <c r="O110" s="274"/>
      <c r="P110" s="274"/>
      <c r="Q110" s="31"/>
      <c r="R110" s="31"/>
      <c r="S110" s="31"/>
      <c r="T110" s="31"/>
      <c r="U110" s="31"/>
      <c r="V110" s="31"/>
      <c r="W110" s="31"/>
      <c r="X110" s="31"/>
      <c r="Y110" s="31"/>
      <c r="AL110" s="650" t="s">
        <v>714</v>
      </c>
      <c r="AM110" s="651"/>
      <c r="AN110" s="651"/>
      <c r="AO110" s="651"/>
      <c r="AP110" s="651"/>
      <c r="AQ110" s="651"/>
      <c r="AR110" s="651"/>
      <c r="AS110" s="651"/>
      <c r="AT110" s="651"/>
      <c r="AU110" s="651"/>
      <c r="AV110" s="651"/>
      <c r="AW110" s="651"/>
      <c r="AX110" s="651"/>
      <c r="AY110" s="651"/>
      <c r="AZ110" s="651"/>
      <c r="BA110" s="652"/>
    </row>
    <row r="111" spans="1:53" ht="75.75" customHeight="1">
      <c r="A111" s="675"/>
      <c r="B111" s="676"/>
      <c r="C111" s="676"/>
      <c r="D111" s="677"/>
      <c r="E111" s="1002"/>
      <c r="F111" s="1003"/>
      <c r="G111" s="1002"/>
      <c r="H111" s="1003"/>
      <c r="I111" s="1007"/>
      <c r="J111" s="1010"/>
      <c r="K111" s="274"/>
      <c r="L111" s="274"/>
      <c r="M111" s="274"/>
      <c r="N111" s="274"/>
      <c r="O111" s="274"/>
      <c r="P111" s="274"/>
      <c r="Q111" s="641">
        <v>2016</v>
      </c>
      <c r="R111" s="641"/>
      <c r="S111" s="641"/>
      <c r="T111" s="641"/>
      <c r="U111" s="641">
        <v>2017</v>
      </c>
      <c r="V111" s="641"/>
      <c r="W111" s="641"/>
      <c r="X111" s="641"/>
      <c r="Y111" s="641">
        <v>2018</v>
      </c>
      <c r="Z111" s="641"/>
      <c r="AA111" s="641"/>
      <c r="AB111" s="641"/>
      <c r="AC111" s="641">
        <v>2019</v>
      </c>
      <c r="AD111" s="641"/>
      <c r="AE111" s="641"/>
      <c r="AF111" s="641"/>
      <c r="AG111" s="641">
        <v>2020</v>
      </c>
      <c r="AH111" s="641"/>
      <c r="AI111" s="641"/>
      <c r="AJ111" s="641"/>
      <c r="AL111" s="634" t="s">
        <v>713</v>
      </c>
      <c r="AM111" s="634"/>
      <c r="AN111" s="634"/>
      <c r="AO111" s="634"/>
      <c r="AP111" s="634" t="s">
        <v>715</v>
      </c>
      <c r="AQ111" s="634"/>
      <c r="AR111" s="634"/>
      <c r="AS111" s="634"/>
      <c r="AT111" s="634" t="s">
        <v>716</v>
      </c>
      <c r="AU111" s="634"/>
      <c r="AV111" s="634"/>
      <c r="AW111" s="634"/>
      <c r="AX111" s="634" t="s">
        <v>717</v>
      </c>
      <c r="AY111" s="634"/>
      <c r="AZ111" s="634"/>
      <c r="BA111" s="634"/>
    </row>
    <row r="112" spans="1:53" ht="75.75" customHeight="1">
      <c r="A112" s="678"/>
      <c r="B112" s="679"/>
      <c r="C112" s="679"/>
      <c r="D112" s="680"/>
      <c r="E112" s="1004"/>
      <c r="F112" s="1005"/>
      <c r="G112" s="1004"/>
      <c r="H112" s="1005"/>
      <c r="I112" s="1008"/>
      <c r="J112" s="1011"/>
      <c r="K112" s="276"/>
      <c r="L112" s="169"/>
      <c r="M112" s="169"/>
      <c r="N112" s="169"/>
      <c r="O112" s="169"/>
      <c r="P112" s="169"/>
      <c r="Q112" s="641"/>
      <c r="R112" s="641"/>
      <c r="S112" s="641"/>
      <c r="T112" s="641"/>
      <c r="U112" s="641"/>
      <c r="V112" s="641"/>
      <c r="W112" s="641"/>
      <c r="X112" s="641"/>
      <c r="Y112" s="641"/>
      <c r="Z112" s="641"/>
      <c r="AA112" s="641"/>
      <c r="AB112" s="641"/>
      <c r="AC112" s="641"/>
      <c r="AD112" s="641"/>
      <c r="AE112" s="641"/>
      <c r="AF112" s="641"/>
      <c r="AG112" s="641"/>
      <c r="AH112" s="641"/>
      <c r="AI112" s="641"/>
      <c r="AJ112" s="641"/>
      <c r="AL112" s="634"/>
      <c r="AM112" s="634"/>
      <c r="AN112" s="634"/>
      <c r="AO112" s="634"/>
      <c r="AP112" s="634"/>
      <c r="AQ112" s="634"/>
      <c r="AR112" s="634"/>
      <c r="AS112" s="634"/>
      <c r="AT112" s="634"/>
      <c r="AU112" s="634"/>
      <c r="AV112" s="634"/>
      <c r="AW112" s="634"/>
      <c r="AX112" s="634"/>
      <c r="AY112" s="634"/>
      <c r="AZ112" s="634"/>
      <c r="BA112" s="634"/>
    </row>
    <row r="113" spans="1:53" ht="110.25" customHeight="1">
      <c r="A113" s="664" t="s">
        <v>27</v>
      </c>
      <c r="B113" s="664"/>
      <c r="C113" s="664"/>
      <c r="D113" s="272" t="s">
        <v>151</v>
      </c>
      <c r="E113" s="272" t="s">
        <v>29</v>
      </c>
      <c r="F113" s="307" t="s">
        <v>1000</v>
      </c>
      <c r="G113" s="664" t="s">
        <v>30</v>
      </c>
      <c r="H113" s="664"/>
      <c r="I113" s="272" t="s">
        <v>31</v>
      </c>
      <c r="J113" s="275" t="s">
        <v>10</v>
      </c>
      <c r="K113" s="987" t="s">
        <v>32</v>
      </c>
      <c r="L113" s="988"/>
      <c r="M113" s="988"/>
      <c r="N113" s="988"/>
      <c r="O113" s="293" t="s">
        <v>7</v>
      </c>
      <c r="P113" s="315" t="s">
        <v>1003</v>
      </c>
      <c r="Q113" s="303" t="s">
        <v>11</v>
      </c>
      <c r="R113" s="303" t="s">
        <v>12</v>
      </c>
      <c r="S113" s="39" t="s">
        <v>9</v>
      </c>
      <c r="T113" s="409" t="s">
        <v>10</v>
      </c>
      <c r="U113" s="303" t="s">
        <v>11</v>
      </c>
      <c r="V113" s="303" t="s">
        <v>12</v>
      </c>
      <c r="W113" s="168" t="s">
        <v>9</v>
      </c>
      <c r="X113" s="409" t="s">
        <v>10</v>
      </c>
      <c r="Y113" s="303" t="s">
        <v>11</v>
      </c>
      <c r="Z113" s="303" t="s">
        <v>12</v>
      </c>
      <c r="AA113" s="39" t="s">
        <v>9</v>
      </c>
      <c r="AB113" s="409" t="s">
        <v>10</v>
      </c>
      <c r="AC113" s="303" t="s">
        <v>11</v>
      </c>
      <c r="AD113" s="303" t="s">
        <v>12</v>
      </c>
      <c r="AE113" s="168" t="s">
        <v>9</v>
      </c>
      <c r="AF113" s="409" t="s">
        <v>10</v>
      </c>
      <c r="AG113" s="303" t="s">
        <v>11</v>
      </c>
      <c r="AH113" s="303" t="s">
        <v>12</v>
      </c>
      <c r="AI113" s="168" t="s">
        <v>9</v>
      </c>
      <c r="AJ113" s="409" t="s">
        <v>10</v>
      </c>
      <c r="AL113" s="288" t="s">
        <v>13</v>
      </c>
      <c r="AM113" s="288" t="s">
        <v>14</v>
      </c>
      <c r="AN113" s="173" t="s">
        <v>9</v>
      </c>
      <c r="AO113" s="409" t="s">
        <v>10</v>
      </c>
      <c r="AP113" s="288" t="s">
        <v>13</v>
      </c>
      <c r="AQ113" s="288" t="s">
        <v>14</v>
      </c>
      <c r="AR113" s="173" t="s">
        <v>9</v>
      </c>
      <c r="AS113" s="409" t="s">
        <v>10</v>
      </c>
      <c r="AT113" s="288" t="s">
        <v>13</v>
      </c>
      <c r="AU113" s="288" t="s">
        <v>14</v>
      </c>
      <c r="AV113" s="173" t="s">
        <v>9</v>
      </c>
      <c r="AW113" s="409" t="s">
        <v>10</v>
      </c>
      <c r="AX113" s="288" t="s">
        <v>13</v>
      </c>
      <c r="AY113" s="288" t="s">
        <v>14</v>
      </c>
      <c r="AZ113" s="173" t="s">
        <v>9</v>
      </c>
      <c r="BA113" s="409" t="s">
        <v>10</v>
      </c>
    </row>
    <row r="114" spans="1:53" ht="338.25" customHeight="1">
      <c r="A114" s="273" t="s">
        <v>33</v>
      </c>
      <c r="B114" s="887" t="s">
        <v>94</v>
      </c>
      <c r="C114" s="887"/>
      <c r="D114" s="143" t="s">
        <v>87</v>
      </c>
      <c r="E114" s="157">
        <v>354605633</v>
      </c>
      <c r="F114" s="35">
        <f>E114/2586000000</f>
        <v>0.13712514810518175</v>
      </c>
      <c r="G114" s="1016">
        <v>348571566</v>
      </c>
      <c r="H114" s="1017"/>
      <c r="I114" s="171">
        <f>G114/E114</f>
        <v>0.98298372490884822</v>
      </c>
      <c r="J114" s="277">
        <f>I114</f>
        <v>0.98298372490884822</v>
      </c>
      <c r="K114" s="985" t="s">
        <v>131</v>
      </c>
      <c r="L114" s="985"/>
      <c r="M114" s="985"/>
      <c r="N114" s="986"/>
      <c r="O114" s="83" t="s">
        <v>52</v>
      </c>
      <c r="P114" s="23">
        <v>0.9</v>
      </c>
      <c r="Q114" s="178">
        <v>0.2</v>
      </c>
      <c r="R114" s="178">
        <v>0.2</v>
      </c>
      <c r="S114" s="414">
        <f>+R114/Q114</f>
        <v>1</v>
      </c>
      <c r="T114" s="53">
        <f>+S114</f>
        <v>1</v>
      </c>
      <c r="U114" s="179">
        <v>0.38829999999999998</v>
      </c>
      <c r="V114" s="179">
        <v>0.38829999999999998</v>
      </c>
      <c r="W114" s="414">
        <f>+V114/U114</f>
        <v>1</v>
      </c>
      <c r="X114" s="53">
        <f>+W114</f>
        <v>1</v>
      </c>
      <c r="Y114" s="178">
        <v>0.6</v>
      </c>
      <c r="Z114" s="178">
        <v>0.6</v>
      </c>
      <c r="AA114" s="414">
        <f>+Z114/Y114</f>
        <v>1</v>
      </c>
      <c r="AB114" s="53">
        <f>+AA114</f>
        <v>1</v>
      </c>
      <c r="AC114" s="179">
        <v>0.85</v>
      </c>
      <c r="AD114" s="404">
        <f>AQ114</f>
        <v>0.72250000000000003</v>
      </c>
      <c r="AE114" s="414">
        <f>+AD114/AC114</f>
        <v>0.85000000000000009</v>
      </c>
      <c r="AF114" s="53">
        <f>+AE114</f>
        <v>0.85000000000000009</v>
      </c>
      <c r="AG114" s="178">
        <v>0.9</v>
      </c>
      <c r="AH114" s="179">
        <v>0</v>
      </c>
      <c r="AI114" s="305">
        <v>0</v>
      </c>
      <c r="AJ114" s="53">
        <f>+AI114</f>
        <v>0</v>
      </c>
      <c r="AL114" s="404">
        <v>0.65880000000000005</v>
      </c>
      <c r="AM114" s="404">
        <v>0.65880000000000005</v>
      </c>
      <c r="AN114" s="414">
        <f>+AM114/AL114</f>
        <v>1</v>
      </c>
      <c r="AO114" s="287">
        <f t="shared" ref="AO114" si="187">AN114</f>
        <v>1</v>
      </c>
      <c r="AP114" s="404">
        <v>0.72209999999999996</v>
      </c>
      <c r="AQ114" s="404">
        <v>0.72250000000000003</v>
      </c>
      <c r="AR114" s="414">
        <f>+AQ114/AP114</f>
        <v>1.0005539398975212</v>
      </c>
      <c r="AS114" s="287">
        <f t="shared" ref="AS114" si="188">AR114</f>
        <v>1.0005539398975212</v>
      </c>
      <c r="AT114" s="179">
        <v>0.78600000000000003</v>
      </c>
      <c r="AU114" s="404">
        <v>0</v>
      </c>
      <c r="AV114" s="414">
        <f>+AU114/AT114</f>
        <v>0</v>
      </c>
      <c r="AW114" s="287">
        <f t="shared" ref="AW114" si="189">AV114</f>
        <v>0</v>
      </c>
      <c r="AX114" s="179">
        <v>0.85</v>
      </c>
      <c r="AY114" s="404">
        <v>0</v>
      </c>
      <c r="AZ114" s="414">
        <f>+AY114/AX114</f>
        <v>0</v>
      </c>
      <c r="BA114" s="287">
        <f t="shared" ref="BA114" si="190">AZ114</f>
        <v>0</v>
      </c>
    </row>
    <row r="115" spans="1:53" ht="117" customHeight="1">
      <c r="A115" s="995" t="s">
        <v>34</v>
      </c>
      <c r="B115" s="996"/>
      <c r="C115" s="996"/>
      <c r="D115" s="997"/>
      <c r="E115" s="101">
        <f>SUM(E114)</f>
        <v>354605633</v>
      </c>
      <c r="F115" s="96">
        <f>F114</f>
        <v>0.13712514810518175</v>
      </c>
      <c r="G115" s="1014">
        <f>SUM(G114)</f>
        <v>348571566</v>
      </c>
      <c r="H115" s="1015">
        <v>0</v>
      </c>
      <c r="I115" s="390">
        <f>SUM(I114)</f>
        <v>0.98298372490884822</v>
      </c>
      <c r="J115" s="277">
        <f>I115</f>
        <v>0.98298372490884822</v>
      </c>
      <c r="K115" s="663"/>
      <c r="L115" s="663"/>
      <c r="M115" s="663"/>
      <c r="N115" s="663"/>
      <c r="O115" s="271"/>
      <c r="P115" s="76"/>
      <c r="Q115" s="76"/>
      <c r="R115" s="76"/>
      <c r="S115" s="92"/>
      <c r="T115" s="76"/>
      <c r="U115" s="76"/>
      <c r="V115" s="76"/>
      <c r="W115" s="76"/>
      <c r="X115" s="76"/>
      <c r="Y115" s="76"/>
    </row>
    <row r="116" spans="1:53" ht="30" customHeight="1">
      <c r="A116" s="158"/>
      <c r="B116" s="158"/>
      <c r="C116" s="158"/>
      <c r="D116" s="158"/>
      <c r="E116" s="159"/>
      <c r="F116" s="160"/>
      <c r="G116" s="161"/>
      <c r="H116" s="161"/>
      <c r="I116" s="160"/>
      <c r="J116" s="161"/>
      <c r="K116" s="271"/>
      <c r="L116" s="271"/>
      <c r="M116" s="271"/>
      <c r="N116" s="271"/>
      <c r="O116" s="271"/>
      <c r="P116" s="76"/>
      <c r="Q116" s="76"/>
      <c r="R116" s="76"/>
      <c r="S116" s="92"/>
      <c r="T116" s="76"/>
      <c r="U116" s="76"/>
      <c r="V116" s="76"/>
      <c r="W116" s="76"/>
      <c r="X116" s="76"/>
      <c r="Y116" s="76"/>
    </row>
    <row r="117" spans="1:53" ht="102" customHeight="1">
      <c r="A117" s="891" t="s">
        <v>634</v>
      </c>
      <c r="B117" s="891"/>
      <c r="C117" s="891"/>
      <c r="D117" s="891"/>
      <c r="E117" s="889" t="s">
        <v>1624</v>
      </c>
      <c r="F117" s="890"/>
      <c r="G117" s="890"/>
      <c r="H117" s="890"/>
      <c r="I117" s="890"/>
      <c r="J117" s="665"/>
      <c r="K117" s="92"/>
      <c r="L117" s="92"/>
      <c r="M117" s="92"/>
      <c r="N117" s="92"/>
      <c r="O117" s="92"/>
      <c r="P117" s="92"/>
      <c r="Q117" s="76"/>
      <c r="R117" s="76"/>
      <c r="S117" s="92"/>
      <c r="T117" s="76"/>
      <c r="U117" s="76"/>
      <c r="V117" s="76"/>
      <c r="W117" s="76"/>
      <c r="X117" s="76"/>
      <c r="Y117" s="76"/>
    </row>
    <row r="118" spans="1:53" ht="102" customHeight="1">
      <c r="A118" s="891"/>
      <c r="B118" s="891"/>
      <c r="C118" s="891"/>
      <c r="D118" s="891"/>
      <c r="E118" s="1012" t="s">
        <v>29</v>
      </c>
      <c r="F118" s="1013"/>
      <c r="G118" s="1012" t="s">
        <v>30</v>
      </c>
      <c r="H118" s="1013"/>
      <c r="I118" s="275" t="s">
        <v>9</v>
      </c>
      <c r="J118" s="275" t="s">
        <v>10</v>
      </c>
      <c r="K118" s="92"/>
      <c r="L118" s="92"/>
      <c r="M118" s="92"/>
      <c r="N118" s="92"/>
      <c r="O118" s="92"/>
      <c r="P118" s="92"/>
      <c r="Q118" s="31"/>
      <c r="R118" s="31"/>
      <c r="S118" s="31"/>
      <c r="T118" s="31"/>
      <c r="U118" s="31"/>
      <c r="V118" s="31"/>
      <c r="W118" s="31"/>
      <c r="X118" s="31"/>
      <c r="Y118" s="76"/>
    </row>
    <row r="119" spans="1:53" ht="49.5" customHeight="1">
      <c r="A119" s="672" t="s">
        <v>651</v>
      </c>
      <c r="B119" s="673"/>
      <c r="C119" s="673"/>
      <c r="D119" s="674"/>
      <c r="E119" s="681">
        <f>+E124</f>
        <v>327685000</v>
      </c>
      <c r="F119" s="681"/>
      <c r="G119" s="681">
        <v>265920200</v>
      </c>
      <c r="H119" s="681"/>
      <c r="I119" s="1018">
        <f>I125</f>
        <v>0.81151166516624196</v>
      </c>
      <c r="J119" s="640">
        <f>I119</f>
        <v>0.81151166516624196</v>
      </c>
      <c r="K119" s="92"/>
      <c r="L119" s="92"/>
      <c r="M119" s="92"/>
      <c r="N119" s="92"/>
      <c r="O119" s="92"/>
      <c r="P119" s="92"/>
      <c r="Q119" s="31"/>
      <c r="R119" s="31"/>
      <c r="S119" s="31"/>
      <c r="T119" s="31"/>
      <c r="U119" s="31"/>
      <c r="V119" s="31"/>
      <c r="W119" s="31"/>
      <c r="X119" s="31"/>
      <c r="Y119" s="76"/>
    </row>
    <row r="120" spans="1:53" ht="49.5" customHeight="1">
      <c r="A120" s="675"/>
      <c r="B120" s="676"/>
      <c r="C120" s="676"/>
      <c r="D120" s="677"/>
      <c r="E120" s="681"/>
      <c r="F120" s="681"/>
      <c r="G120" s="681"/>
      <c r="H120" s="681"/>
      <c r="I120" s="1018"/>
      <c r="J120" s="640"/>
      <c r="K120" s="92"/>
      <c r="L120" s="92"/>
      <c r="M120" s="92"/>
      <c r="N120" s="92"/>
      <c r="O120" s="92"/>
      <c r="P120" s="92"/>
      <c r="Q120" s="31"/>
      <c r="R120" s="31"/>
      <c r="S120" s="31"/>
      <c r="T120" s="31"/>
      <c r="U120" s="31"/>
      <c r="V120" s="31"/>
      <c r="W120" s="31"/>
      <c r="X120" s="31"/>
      <c r="Y120" s="76"/>
      <c r="AL120" s="983" t="s">
        <v>714</v>
      </c>
      <c r="AM120" s="983"/>
      <c r="AN120" s="983"/>
      <c r="AO120" s="983"/>
      <c r="AP120" s="983"/>
      <c r="AQ120" s="983"/>
      <c r="AR120" s="983"/>
      <c r="AS120" s="983"/>
      <c r="AT120" s="983"/>
      <c r="AU120" s="983"/>
      <c r="AV120" s="983"/>
      <c r="AW120" s="983"/>
      <c r="AX120" s="983"/>
      <c r="AY120" s="983"/>
      <c r="AZ120" s="983"/>
      <c r="BA120" s="983"/>
    </row>
    <row r="121" spans="1:53" ht="49.5" customHeight="1">
      <c r="A121" s="675"/>
      <c r="B121" s="676"/>
      <c r="C121" s="676"/>
      <c r="D121" s="677"/>
      <c r="E121" s="681"/>
      <c r="F121" s="681"/>
      <c r="G121" s="681"/>
      <c r="H121" s="681"/>
      <c r="I121" s="1018"/>
      <c r="J121" s="640"/>
      <c r="K121" s="92"/>
      <c r="L121" s="92"/>
      <c r="M121" s="92"/>
      <c r="N121" s="92"/>
      <c r="O121" s="92"/>
      <c r="P121" s="92"/>
      <c r="Q121" s="641">
        <v>2016</v>
      </c>
      <c r="R121" s="641"/>
      <c r="S121" s="641"/>
      <c r="T121" s="641"/>
      <c r="U121" s="641">
        <v>2017</v>
      </c>
      <c r="V121" s="641"/>
      <c r="W121" s="641"/>
      <c r="X121" s="641"/>
      <c r="Y121" s="641">
        <v>2018</v>
      </c>
      <c r="Z121" s="641"/>
      <c r="AA121" s="641"/>
      <c r="AB121" s="641"/>
      <c r="AC121" s="641">
        <v>2019</v>
      </c>
      <c r="AD121" s="641"/>
      <c r="AE121" s="641"/>
      <c r="AF121" s="641"/>
      <c r="AG121" s="641">
        <v>2020</v>
      </c>
      <c r="AH121" s="641"/>
      <c r="AI121" s="641"/>
      <c r="AJ121" s="641"/>
      <c r="AL121" s="984"/>
      <c r="AM121" s="984"/>
      <c r="AN121" s="984"/>
      <c r="AO121" s="984"/>
      <c r="AP121" s="984"/>
      <c r="AQ121" s="984"/>
      <c r="AR121" s="984"/>
      <c r="AS121" s="984"/>
      <c r="AT121" s="984"/>
      <c r="AU121" s="984"/>
      <c r="AV121" s="984"/>
      <c r="AW121" s="984"/>
      <c r="AX121" s="984"/>
      <c r="AY121" s="984"/>
      <c r="AZ121" s="984"/>
      <c r="BA121" s="984"/>
    </row>
    <row r="122" spans="1:53" ht="49.5" customHeight="1">
      <c r="A122" s="678"/>
      <c r="B122" s="679"/>
      <c r="C122" s="679"/>
      <c r="D122" s="680"/>
      <c r="E122" s="681"/>
      <c r="F122" s="681"/>
      <c r="G122" s="681"/>
      <c r="H122" s="681"/>
      <c r="I122" s="1018"/>
      <c r="J122" s="640"/>
      <c r="K122" s="92"/>
      <c r="L122" s="92"/>
      <c r="M122" s="92"/>
      <c r="N122" s="92"/>
      <c r="O122" s="92"/>
      <c r="P122" s="92"/>
      <c r="Q122" s="641"/>
      <c r="R122" s="641"/>
      <c r="S122" s="641"/>
      <c r="T122" s="641"/>
      <c r="U122" s="641"/>
      <c r="V122" s="641"/>
      <c r="W122" s="641"/>
      <c r="X122" s="641"/>
      <c r="Y122" s="641"/>
      <c r="Z122" s="641"/>
      <c r="AA122" s="641"/>
      <c r="AB122" s="641"/>
      <c r="AC122" s="641"/>
      <c r="AD122" s="641"/>
      <c r="AE122" s="641"/>
      <c r="AF122" s="641"/>
      <c r="AG122" s="641"/>
      <c r="AH122" s="641"/>
      <c r="AI122" s="641"/>
      <c r="AJ122" s="641"/>
      <c r="AL122" s="634" t="s">
        <v>713</v>
      </c>
      <c r="AM122" s="634"/>
      <c r="AN122" s="634"/>
      <c r="AO122" s="634"/>
      <c r="AP122" s="634" t="s">
        <v>715</v>
      </c>
      <c r="AQ122" s="634"/>
      <c r="AR122" s="634"/>
      <c r="AS122" s="634"/>
      <c r="AT122" s="634" t="s">
        <v>716</v>
      </c>
      <c r="AU122" s="634"/>
      <c r="AV122" s="634"/>
      <c r="AW122" s="634"/>
      <c r="AX122" s="634" t="s">
        <v>717</v>
      </c>
      <c r="AY122" s="634"/>
      <c r="AZ122" s="634"/>
      <c r="BA122" s="634"/>
    </row>
    <row r="123" spans="1:53" ht="121.5" customHeight="1">
      <c r="A123" s="889" t="s">
        <v>27</v>
      </c>
      <c r="B123" s="890"/>
      <c r="C123" s="665"/>
      <c r="D123" s="272" t="s">
        <v>151</v>
      </c>
      <c r="E123" s="272" t="s">
        <v>29</v>
      </c>
      <c r="F123" s="307" t="s">
        <v>1000</v>
      </c>
      <c r="G123" s="664" t="s">
        <v>30</v>
      </c>
      <c r="H123" s="664"/>
      <c r="I123" s="272" t="s">
        <v>31</v>
      </c>
      <c r="J123" s="275" t="s">
        <v>10</v>
      </c>
      <c r="K123" s="987" t="s">
        <v>32</v>
      </c>
      <c r="L123" s="988"/>
      <c r="M123" s="988"/>
      <c r="N123" s="988"/>
      <c r="O123" s="293" t="s">
        <v>7</v>
      </c>
      <c r="P123" s="315" t="s">
        <v>1003</v>
      </c>
      <c r="Q123" s="303" t="s">
        <v>11</v>
      </c>
      <c r="R123" s="303" t="s">
        <v>12</v>
      </c>
      <c r="S123" s="168" t="s">
        <v>9</v>
      </c>
      <c r="T123" s="409" t="s">
        <v>10</v>
      </c>
      <c r="U123" s="303" t="s">
        <v>11</v>
      </c>
      <c r="V123" s="303" t="s">
        <v>12</v>
      </c>
      <c r="W123" s="168" t="s">
        <v>9</v>
      </c>
      <c r="X123" s="409" t="s">
        <v>10</v>
      </c>
      <c r="Y123" s="303" t="s">
        <v>11</v>
      </c>
      <c r="Z123" s="303" t="s">
        <v>12</v>
      </c>
      <c r="AA123" s="168" t="s">
        <v>9</v>
      </c>
      <c r="AB123" s="409" t="s">
        <v>10</v>
      </c>
      <c r="AC123" s="303" t="s">
        <v>11</v>
      </c>
      <c r="AD123" s="303" t="s">
        <v>12</v>
      </c>
      <c r="AE123" s="168" t="s">
        <v>9</v>
      </c>
      <c r="AF123" s="409" t="s">
        <v>10</v>
      </c>
      <c r="AG123" s="303" t="s">
        <v>11</v>
      </c>
      <c r="AH123" s="303" t="s">
        <v>12</v>
      </c>
      <c r="AI123" s="168" t="s">
        <v>9</v>
      </c>
      <c r="AJ123" s="409" t="s">
        <v>10</v>
      </c>
      <c r="AL123" s="408" t="s">
        <v>13</v>
      </c>
      <c r="AM123" s="408" t="s">
        <v>14</v>
      </c>
      <c r="AN123" s="173" t="s">
        <v>9</v>
      </c>
      <c r="AO123" s="409" t="s">
        <v>10</v>
      </c>
      <c r="AP123" s="408" t="s">
        <v>13</v>
      </c>
      <c r="AQ123" s="408" t="s">
        <v>14</v>
      </c>
      <c r="AR123" s="173" t="s">
        <v>9</v>
      </c>
      <c r="AS123" s="409" t="s">
        <v>10</v>
      </c>
      <c r="AT123" s="408" t="s">
        <v>13</v>
      </c>
      <c r="AU123" s="408" t="s">
        <v>14</v>
      </c>
      <c r="AV123" s="173" t="s">
        <v>9</v>
      </c>
      <c r="AW123" s="409" t="s">
        <v>10</v>
      </c>
      <c r="AX123" s="408" t="s">
        <v>13</v>
      </c>
      <c r="AY123" s="408" t="s">
        <v>14</v>
      </c>
      <c r="AZ123" s="173" t="s">
        <v>9</v>
      </c>
      <c r="BA123" s="409" t="s">
        <v>10</v>
      </c>
    </row>
    <row r="124" spans="1:53" ht="299.25" customHeight="1">
      <c r="A124" s="273" t="s">
        <v>33</v>
      </c>
      <c r="B124" s="887" t="s">
        <v>357</v>
      </c>
      <c r="C124" s="887"/>
      <c r="D124" s="143" t="s">
        <v>361</v>
      </c>
      <c r="E124" s="157">
        <v>327685000</v>
      </c>
      <c r="F124" s="36">
        <f>E124/600000000</f>
        <v>0.54614166666666664</v>
      </c>
      <c r="G124" s="1016">
        <v>265920200</v>
      </c>
      <c r="H124" s="1017"/>
      <c r="I124" s="391">
        <f>G124/E124</f>
        <v>0.81151166516624196</v>
      </c>
      <c r="J124" s="277">
        <f>I124</f>
        <v>0.81151166516624196</v>
      </c>
      <c r="K124" s="985" t="s">
        <v>364</v>
      </c>
      <c r="L124" s="985"/>
      <c r="M124" s="985"/>
      <c r="N124" s="986"/>
      <c r="O124" s="83" t="s">
        <v>58</v>
      </c>
      <c r="P124" s="23">
        <v>1</v>
      </c>
      <c r="Q124" s="178">
        <v>1</v>
      </c>
      <c r="R124" s="178">
        <v>1</v>
      </c>
      <c r="S124" s="415">
        <f>+R124/Q124</f>
        <v>1</v>
      </c>
      <c r="T124" s="53">
        <f>+S124</f>
        <v>1</v>
      </c>
      <c r="U124" s="178">
        <v>1</v>
      </c>
      <c r="V124" s="179">
        <v>1</v>
      </c>
      <c r="W124" s="415">
        <f>+V124/U124</f>
        <v>1</v>
      </c>
      <c r="X124" s="53">
        <f>+W124</f>
        <v>1</v>
      </c>
      <c r="Y124" s="178">
        <v>1</v>
      </c>
      <c r="Z124" s="178">
        <v>1</v>
      </c>
      <c r="AA124" s="415">
        <f>+Z124/Y124</f>
        <v>1</v>
      </c>
      <c r="AB124" s="53">
        <f>+AA124</f>
        <v>1</v>
      </c>
      <c r="AC124" s="178">
        <v>1</v>
      </c>
      <c r="AD124" s="179">
        <v>0</v>
      </c>
      <c r="AE124" s="415">
        <f>+AD124/AC124</f>
        <v>0</v>
      </c>
      <c r="AF124" s="53">
        <f>+AE124</f>
        <v>0</v>
      </c>
      <c r="AG124" s="178">
        <v>1</v>
      </c>
      <c r="AH124" s="179">
        <v>0</v>
      </c>
      <c r="AI124" s="415">
        <f>+AH124/AG124</f>
        <v>0</v>
      </c>
      <c r="AJ124" s="53">
        <f>+AI124</f>
        <v>0</v>
      </c>
      <c r="AL124" s="404">
        <v>0.19789999999999999</v>
      </c>
      <c r="AM124" s="404">
        <v>0.19789999999999999</v>
      </c>
      <c r="AN124" s="415">
        <f>+AM124/AL124</f>
        <v>1</v>
      </c>
      <c r="AO124" s="287">
        <f t="shared" ref="AO124" si="191">AN124</f>
        <v>1</v>
      </c>
      <c r="AP124" s="404">
        <v>0.46360000000000001</v>
      </c>
      <c r="AQ124" s="179">
        <v>0</v>
      </c>
      <c r="AR124" s="415">
        <f>+AQ124/AP124</f>
        <v>0</v>
      </c>
      <c r="AS124" s="287">
        <f t="shared" ref="AS124" si="192">AR124</f>
        <v>0</v>
      </c>
      <c r="AT124" s="178">
        <v>0.73180000000000001</v>
      </c>
      <c r="AU124" s="179">
        <v>0</v>
      </c>
      <c r="AV124" s="415">
        <f>+AU124/AT124</f>
        <v>0</v>
      </c>
      <c r="AW124" s="287">
        <f t="shared" ref="AW124" si="193">AV124</f>
        <v>0</v>
      </c>
      <c r="AX124" s="178">
        <v>1</v>
      </c>
      <c r="AY124" s="179">
        <v>0</v>
      </c>
      <c r="AZ124" s="415">
        <f>+AY124/AX124</f>
        <v>0</v>
      </c>
      <c r="BA124" s="287">
        <f t="shared" ref="BA124" si="194">AZ124</f>
        <v>0</v>
      </c>
    </row>
    <row r="125" spans="1:53" ht="177" customHeight="1">
      <c r="A125" s="995" t="s">
        <v>34</v>
      </c>
      <c r="B125" s="996"/>
      <c r="C125" s="996"/>
      <c r="D125" s="997"/>
      <c r="E125" s="38">
        <f>SUM(E124)</f>
        <v>327685000</v>
      </c>
      <c r="F125" s="389">
        <f>SUM(F124)</f>
        <v>0.54614166666666664</v>
      </c>
      <c r="G125" s="998">
        <f>SUM(G124)</f>
        <v>265920200</v>
      </c>
      <c r="H125" s="999">
        <v>0</v>
      </c>
      <c r="I125" s="390">
        <f>G125/E125</f>
        <v>0.81151166516624196</v>
      </c>
      <c r="J125" s="277">
        <f>I125</f>
        <v>0.81151166516624196</v>
      </c>
      <c r="K125" s="271"/>
      <c r="L125" s="271"/>
      <c r="M125" s="271"/>
      <c r="N125" s="271"/>
      <c r="O125" s="271"/>
      <c r="P125" s="76"/>
      <c r="Q125" s="76"/>
      <c r="R125" s="76"/>
      <c r="S125" s="92"/>
      <c r="T125" s="76"/>
      <c r="U125" s="76"/>
      <c r="V125" s="76"/>
      <c r="W125" s="76"/>
      <c r="X125" s="76"/>
      <c r="Y125" s="76"/>
    </row>
    <row r="126" spans="1:53" ht="42" customHeight="1">
      <c r="A126" s="158"/>
      <c r="B126" s="158"/>
      <c r="C126" s="158"/>
      <c r="D126" s="158"/>
      <c r="E126" s="159"/>
      <c r="F126" s="160"/>
      <c r="G126" s="161"/>
      <c r="H126" s="161"/>
      <c r="I126" s="160"/>
      <c r="J126" s="158"/>
      <c r="K126" s="149"/>
      <c r="L126" s="149"/>
      <c r="M126" s="149"/>
      <c r="N126" s="149"/>
      <c r="O126" s="149"/>
      <c r="P126" s="76"/>
      <c r="Q126" s="76"/>
      <c r="R126" s="76"/>
      <c r="S126" s="92"/>
      <c r="T126" s="76"/>
      <c r="U126" s="76"/>
      <c r="V126" s="76"/>
      <c r="W126" s="76"/>
      <c r="X126" s="76"/>
      <c r="Y126" s="76"/>
    </row>
    <row r="127" spans="1:53" s="45" customFormat="1" ht="45.75" customHeight="1" thickBot="1">
      <c r="A127" s="40"/>
      <c r="B127" s="40"/>
      <c r="C127" s="40"/>
      <c r="D127" s="40"/>
      <c r="E127" s="40"/>
      <c r="F127" s="40"/>
      <c r="G127" s="40"/>
      <c r="H127" s="40"/>
      <c r="I127" s="40"/>
      <c r="J127" s="40"/>
      <c r="K127" s="40"/>
      <c r="L127" s="46"/>
      <c r="M127" s="40"/>
      <c r="N127" s="40"/>
      <c r="O127" s="40"/>
      <c r="P127" s="40"/>
      <c r="Q127" s="40"/>
      <c r="R127" s="40"/>
      <c r="S127" s="87"/>
      <c r="T127" s="40"/>
      <c r="U127" s="40"/>
      <c r="V127" s="40"/>
      <c r="W127" s="40"/>
      <c r="X127" s="40"/>
      <c r="Y127" s="40"/>
    </row>
    <row r="128" spans="1:53" ht="112.5" customHeight="1" thickTop="1" thickBot="1">
      <c r="A128" s="653" t="s">
        <v>35</v>
      </c>
      <c r="B128" s="653"/>
      <c r="C128" s="654" t="d">
        <v>2019-03-31</v>
      </c>
      <c r="D128" s="654"/>
      <c r="E128" s="165" t="s">
        <v>639</v>
      </c>
      <c r="F128" s="52"/>
      <c r="G128" s="655" t="s">
        <v>37</v>
      </c>
      <c r="H128" s="656"/>
      <c r="I128" s="44"/>
      <c r="J128" s="657" t="s">
        <v>38</v>
      </c>
      <c r="K128" s="658"/>
      <c r="L128" s="44"/>
      <c r="M128" s="657" t="s">
        <v>39</v>
      </c>
      <c r="N128" s="658"/>
      <c r="O128" s="166"/>
      <c r="P128" s="659" t="s">
        <v>40</v>
      </c>
      <c r="Q128" s="660"/>
      <c r="R128" s="660"/>
      <c r="S128" s="46"/>
    </row>
    <row r="129" ht="13.5" thickTop="1"/>
  </sheetData>
  <autoFilter ref="A50:AP103" xr:uid="{D3838D16-87C6-4B99-AFDB-BF731D574FC4}">
    <filterColumn colId="1" showButton="0"/>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440">
    <mergeCell ref="B59:C59"/>
    <mergeCell ref="H54:J54"/>
    <mergeCell ref="B54:C54"/>
    <mergeCell ref="F54:G54"/>
    <mergeCell ref="P54:R54"/>
    <mergeCell ref="B58:C58"/>
    <mergeCell ref="F58:G58"/>
    <mergeCell ref="H58:J58"/>
    <mergeCell ref="P58:R58"/>
    <mergeCell ref="B55:C55"/>
    <mergeCell ref="F55:G55"/>
    <mergeCell ref="H55:J55"/>
    <mergeCell ref="P55:R55"/>
    <mergeCell ref="B56:C56"/>
    <mergeCell ref="F56:G56"/>
    <mergeCell ref="H56:J56"/>
    <mergeCell ref="P56:R56"/>
    <mergeCell ref="B57:C57"/>
    <mergeCell ref="F57:G57"/>
    <mergeCell ref="H57:J57"/>
    <mergeCell ref="P57:R57"/>
    <mergeCell ref="F59:G59"/>
    <mergeCell ref="H59:J59"/>
    <mergeCell ref="P59:R59"/>
    <mergeCell ref="B103:C103"/>
    <mergeCell ref="F103:G103"/>
    <mergeCell ref="H103:J103"/>
    <mergeCell ref="P103:R103"/>
    <mergeCell ref="H99:J99"/>
    <mergeCell ref="P99:R99"/>
    <mergeCell ref="B100:C100"/>
    <mergeCell ref="F100:G100"/>
    <mergeCell ref="H100:J100"/>
    <mergeCell ref="P100:R100"/>
    <mergeCell ref="B101:C101"/>
    <mergeCell ref="F101:G101"/>
    <mergeCell ref="H101:J101"/>
    <mergeCell ref="P101:R101"/>
    <mergeCell ref="B99:C99"/>
    <mergeCell ref="F99:G99"/>
    <mergeCell ref="B102:C102"/>
    <mergeCell ref="F102:G102"/>
    <mergeCell ref="F81:G81"/>
    <mergeCell ref="B89:C89"/>
    <mergeCell ref="F89:G89"/>
    <mergeCell ref="B94:C94"/>
    <mergeCell ref="F94:G94"/>
    <mergeCell ref="B97:C97"/>
    <mergeCell ref="F97:G97"/>
    <mergeCell ref="B85:C85"/>
    <mergeCell ref="F85:G85"/>
    <mergeCell ref="F90:G90"/>
    <mergeCell ref="B91:C91"/>
    <mergeCell ref="F91:G91"/>
    <mergeCell ref="B95:C95"/>
    <mergeCell ref="F95:G95"/>
    <mergeCell ref="V16:X16"/>
    <mergeCell ref="G128:H128"/>
    <mergeCell ref="J128:K128"/>
    <mergeCell ref="C128:D128"/>
    <mergeCell ref="M128:N128"/>
    <mergeCell ref="Q111:T112"/>
    <mergeCell ref="U111:X112"/>
    <mergeCell ref="Q121:T122"/>
    <mergeCell ref="U121:X122"/>
    <mergeCell ref="E37:I37"/>
    <mergeCell ref="E39:I39"/>
    <mergeCell ref="E40:I40"/>
    <mergeCell ref="E42:I42"/>
    <mergeCell ref="E43:I43"/>
    <mergeCell ref="G124:H124"/>
    <mergeCell ref="B40:C40"/>
    <mergeCell ref="B50:C51"/>
    <mergeCell ref="B42:C42"/>
    <mergeCell ref="B43:C43"/>
    <mergeCell ref="A105:Y105"/>
    <mergeCell ref="P82:R82"/>
    <mergeCell ref="B86:C86"/>
    <mergeCell ref="F86:G86"/>
    <mergeCell ref="H86:J86"/>
    <mergeCell ref="A6:B6"/>
    <mergeCell ref="A8:B8"/>
    <mergeCell ref="C6:U6"/>
    <mergeCell ref="C8:U8"/>
    <mergeCell ref="C9:U9"/>
    <mergeCell ref="A115:D115"/>
    <mergeCell ref="E117:J117"/>
    <mergeCell ref="E118:F118"/>
    <mergeCell ref="G118:H118"/>
    <mergeCell ref="P40:R40"/>
    <mergeCell ref="B35:C36"/>
    <mergeCell ref="B37:C37"/>
    <mergeCell ref="B39:C39"/>
    <mergeCell ref="H50:J51"/>
    <mergeCell ref="F18:H19"/>
    <mergeCell ref="P18:S18"/>
    <mergeCell ref="L35:N36"/>
    <mergeCell ref="L37:N37"/>
    <mergeCell ref="L39:N39"/>
    <mergeCell ref="D15:E17"/>
    <mergeCell ref="F15:H17"/>
    <mergeCell ref="J17:O17"/>
    <mergeCell ref="P17:S17"/>
    <mergeCell ref="A99:A103"/>
    <mergeCell ref="K124:N124"/>
    <mergeCell ref="J40:K40"/>
    <mergeCell ref="J42:K42"/>
    <mergeCell ref="J43:K43"/>
    <mergeCell ref="Y111:AB112"/>
    <mergeCell ref="Y121:AB122"/>
    <mergeCell ref="G108:H108"/>
    <mergeCell ref="E108:F108"/>
    <mergeCell ref="G115:H115"/>
    <mergeCell ref="G113:H113"/>
    <mergeCell ref="G114:H114"/>
    <mergeCell ref="E119:F122"/>
    <mergeCell ref="G119:H122"/>
    <mergeCell ref="I119:I122"/>
    <mergeCell ref="J119:J122"/>
    <mergeCell ref="AA48:AP48"/>
    <mergeCell ref="AA50:AD50"/>
    <mergeCell ref="AE50:AH50"/>
    <mergeCell ref="K107:P107"/>
    <mergeCell ref="K123:N123"/>
    <mergeCell ref="H102:J102"/>
    <mergeCell ref="P102:R102"/>
    <mergeCell ref="F64:G64"/>
    <mergeCell ref="H64:J64"/>
    <mergeCell ref="AI50:AL50"/>
    <mergeCell ref="AM50:AP50"/>
    <mergeCell ref="AL110:BA110"/>
    <mergeCell ref="AL122:AO122"/>
    <mergeCell ref="AP122:AS122"/>
    <mergeCell ref="D18:E19"/>
    <mergeCell ref="P128:R128"/>
    <mergeCell ref="A3:Y3"/>
    <mergeCell ref="E50:E51"/>
    <mergeCell ref="A5:Y5"/>
    <mergeCell ref="A128:B128"/>
    <mergeCell ref="B114:C114"/>
    <mergeCell ref="A113:C113"/>
    <mergeCell ref="A125:D125"/>
    <mergeCell ref="G125:H125"/>
    <mergeCell ref="A107:D108"/>
    <mergeCell ref="A109:D112"/>
    <mergeCell ref="E109:F112"/>
    <mergeCell ref="G109:H112"/>
    <mergeCell ref="G123:H123"/>
    <mergeCell ref="A123:C123"/>
    <mergeCell ref="B124:C124"/>
    <mergeCell ref="I109:I112"/>
    <mergeCell ref="J109:J112"/>
    <mergeCell ref="A117:D118"/>
    <mergeCell ref="A119:D122"/>
    <mergeCell ref="E107:J107"/>
    <mergeCell ref="A31:B31"/>
    <mergeCell ref="C31:Y31"/>
    <mergeCell ref="T24:T25"/>
    <mergeCell ref="U24:U25"/>
    <mergeCell ref="P15:S15"/>
    <mergeCell ref="J15:O15"/>
    <mergeCell ref="V24:Y24"/>
    <mergeCell ref="P24:R25"/>
    <mergeCell ref="I24:N25"/>
    <mergeCell ref="J16:O16"/>
    <mergeCell ref="P16:S16"/>
    <mergeCell ref="P19:S19"/>
    <mergeCell ref="J18:O18"/>
    <mergeCell ref="J19:O19"/>
    <mergeCell ref="P37:R37"/>
    <mergeCell ref="P39:R39"/>
    <mergeCell ref="P42:R42"/>
    <mergeCell ref="P43:R43"/>
    <mergeCell ref="J39:K39"/>
    <mergeCell ref="B53:C53"/>
    <mergeCell ref="F53:G53"/>
    <mergeCell ref="U13:U14"/>
    <mergeCell ref="V13:Y13"/>
    <mergeCell ref="T50:T51"/>
    <mergeCell ref="D50:D51"/>
    <mergeCell ref="A48:Y48"/>
    <mergeCell ref="N50:N51"/>
    <mergeCell ref="O50:O51"/>
    <mergeCell ref="K50:K51"/>
    <mergeCell ref="F50:G51"/>
    <mergeCell ref="M50:M51"/>
    <mergeCell ref="L50:L51"/>
    <mergeCell ref="U50:U51"/>
    <mergeCell ref="V50:Y50"/>
    <mergeCell ref="P50:R51"/>
    <mergeCell ref="S50:S51"/>
    <mergeCell ref="A50:A51"/>
    <mergeCell ref="A22:Y22"/>
    <mergeCell ref="O24:O25"/>
    <mergeCell ref="L40:N40"/>
    <mergeCell ref="L42:N42"/>
    <mergeCell ref="L43:N43"/>
    <mergeCell ref="J35:K36"/>
    <mergeCell ref="J37:K37"/>
    <mergeCell ref="A29:Y29"/>
    <mergeCell ref="P26:R26"/>
    <mergeCell ref="S24:S25"/>
    <mergeCell ref="I26:N26"/>
    <mergeCell ref="A24:H25"/>
    <mergeCell ref="A26:H26"/>
    <mergeCell ref="A15:C19"/>
    <mergeCell ref="J13:O14"/>
    <mergeCell ref="I13:I14"/>
    <mergeCell ref="T13:T14"/>
    <mergeCell ref="A32:B32"/>
    <mergeCell ref="C32:Y32"/>
    <mergeCell ref="A33:B33"/>
    <mergeCell ref="C33:Y33"/>
    <mergeCell ref="P35:R36"/>
    <mergeCell ref="S35:S36"/>
    <mergeCell ref="D35:D36"/>
    <mergeCell ref="O35:O36"/>
    <mergeCell ref="E35:I36"/>
    <mergeCell ref="T35:T36"/>
    <mergeCell ref="U35:U36"/>
    <mergeCell ref="V35:Y35"/>
    <mergeCell ref="A35:A36"/>
    <mergeCell ref="AA33:AP33"/>
    <mergeCell ref="AA35:AD35"/>
    <mergeCell ref="AE35:AH35"/>
    <mergeCell ref="AI35:AL35"/>
    <mergeCell ref="AM35:AP35"/>
    <mergeCell ref="A11:Y11"/>
    <mergeCell ref="P13:S14"/>
    <mergeCell ref="B52:C52"/>
    <mergeCell ref="F52:G52"/>
    <mergeCell ref="H52:J52"/>
    <mergeCell ref="P52:R52"/>
    <mergeCell ref="AA11:AP11"/>
    <mergeCell ref="AA13:AD13"/>
    <mergeCell ref="AE13:AH13"/>
    <mergeCell ref="AI13:AL13"/>
    <mergeCell ref="AM13:AP13"/>
    <mergeCell ref="AA22:AP22"/>
    <mergeCell ref="AA24:AD24"/>
    <mergeCell ref="AE24:AH24"/>
    <mergeCell ref="AI24:AL24"/>
    <mergeCell ref="AM24:AP24"/>
    <mergeCell ref="F13:H14"/>
    <mergeCell ref="D13:E14"/>
    <mergeCell ref="A13:C14"/>
    <mergeCell ref="H53:J53"/>
    <mergeCell ref="P53:R53"/>
    <mergeCell ref="AX122:BA122"/>
    <mergeCell ref="AC111:AF112"/>
    <mergeCell ref="AG111:AJ112"/>
    <mergeCell ref="AX111:BA112"/>
    <mergeCell ref="AT111:AW112"/>
    <mergeCell ref="AP111:AS112"/>
    <mergeCell ref="AL111:AO112"/>
    <mergeCell ref="AC121:AF122"/>
    <mergeCell ref="AG121:AJ122"/>
    <mergeCell ref="AL120:BA121"/>
    <mergeCell ref="AT122:AW122"/>
    <mergeCell ref="K114:N114"/>
    <mergeCell ref="K113:N113"/>
    <mergeCell ref="K115:N115"/>
    <mergeCell ref="K86:L86"/>
    <mergeCell ref="P86:R86"/>
    <mergeCell ref="K89:L89"/>
    <mergeCell ref="H84:J84"/>
    <mergeCell ref="K84:L84"/>
    <mergeCell ref="P84:R84"/>
    <mergeCell ref="H85:J85"/>
    <mergeCell ref="K85:L85"/>
    <mergeCell ref="B67:C67"/>
    <mergeCell ref="F67:G67"/>
    <mergeCell ref="H67:J67"/>
    <mergeCell ref="P67:R67"/>
    <mergeCell ref="B68:C68"/>
    <mergeCell ref="F68:G68"/>
    <mergeCell ref="H68:J68"/>
    <mergeCell ref="P68:R68"/>
    <mergeCell ref="B66:C66"/>
    <mergeCell ref="F66:G66"/>
    <mergeCell ref="H66:J66"/>
    <mergeCell ref="P66:R66"/>
    <mergeCell ref="B63:C63"/>
    <mergeCell ref="F63:G63"/>
    <mergeCell ref="H63:J63"/>
    <mergeCell ref="P63:R63"/>
    <mergeCell ref="B65:C65"/>
    <mergeCell ref="F65:G65"/>
    <mergeCell ref="H65:J65"/>
    <mergeCell ref="P65:R65"/>
    <mergeCell ref="B64:C64"/>
    <mergeCell ref="B69:C69"/>
    <mergeCell ref="F69:G69"/>
    <mergeCell ref="H69:J69"/>
    <mergeCell ref="P69:R69"/>
    <mergeCell ref="B70:C70"/>
    <mergeCell ref="F70:G70"/>
    <mergeCell ref="H70:J70"/>
    <mergeCell ref="P70:R70"/>
    <mergeCell ref="B71:C71"/>
    <mergeCell ref="F71:G71"/>
    <mergeCell ref="H71:J71"/>
    <mergeCell ref="P71:R71"/>
    <mergeCell ref="B72:C72"/>
    <mergeCell ref="F72:G72"/>
    <mergeCell ref="H72:J72"/>
    <mergeCell ref="P72:R72"/>
    <mergeCell ref="B73:C73"/>
    <mergeCell ref="F73:G73"/>
    <mergeCell ref="H73:J73"/>
    <mergeCell ref="P73:R73"/>
    <mergeCell ref="B74:C74"/>
    <mergeCell ref="F74:G74"/>
    <mergeCell ref="H74:J74"/>
    <mergeCell ref="P74:R74"/>
    <mergeCell ref="B75:C75"/>
    <mergeCell ref="F75:G75"/>
    <mergeCell ref="H75:J75"/>
    <mergeCell ref="K75:L75"/>
    <mergeCell ref="P75:R75"/>
    <mergeCell ref="B76:C76"/>
    <mergeCell ref="F76:G76"/>
    <mergeCell ref="H76:J76"/>
    <mergeCell ref="K76:L76"/>
    <mergeCell ref="P76:R76"/>
    <mergeCell ref="B77:C77"/>
    <mergeCell ref="F77:G77"/>
    <mergeCell ref="H77:J77"/>
    <mergeCell ref="K77:L77"/>
    <mergeCell ref="P77:R77"/>
    <mergeCell ref="B80:C80"/>
    <mergeCell ref="F80:G80"/>
    <mergeCell ref="H80:J80"/>
    <mergeCell ref="P80:R80"/>
    <mergeCell ref="H78:J78"/>
    <mergeCell ref="H79:J79"/>
    <mergeCell ref="K78:L78"/>
    <mergeCell ref="K79:L79"/>
    <mergeCell ref="P78:R78"/>
    <mergeCell ref="P79:R79"/>
    <mergeCell ref="B78:C78"/>
    <mergeCell ref="F78:G78"/>
    <mergeCell ref="B79:C79"/>
    <mergeCell ref="F79:G79"/>
    <mergeCell ref="H81:J81"/>
    <mergeCell ref="P81:R81"/>
    <mergeCell ref="B88:C88"/>
    <mergeCell ref="F88:G88"/>
    <mergeCell ref="H88:J88"/>
    <mergeCell ref="K88:L88"/>
    <mergeCell ref="P88:R88"/>
    <mergeCell ref="B82:C82"/>
    <mergeCell ref="F82:G82"/>
    <mergeCell ref="H82:J82"/>
    <mergeCell ref="P85:R85"/>
    <mergeCell ref="H87:J87"/>
    <mergeCell ref="K87:L87"/>
    <mergeCell ref="P87:R87"/>
    <mergeCell ref="H83:J83"/>
    <mergeCell ref="K83:L83"/>
    <mergeCell ref="P83:R83"/>
    <mergeCell ref="B83:C83"/>
    <mergeCell ref="F83:G83"/>
    <mergeCell ref="B84:C84"/>
    <mergeCell ref="F84:G84"/>
    <mergeCell ref="B87:C87"/>
    <mergeCell ref="F87:G87"/>
    <mergeCell ref="B81:C81"/>
    <mergeCell ref="B96:C96"/>
    <mergeCell ref="F96:G96"/>
    <mergeCell ref="H96:J96"/>
    <mergeCell ref="K96:L96"/>
    <mergeCell ref="P96:R96"/>
    <mergeCell ref="P44:R44"/>
    <mergeCell ref="P45:R45"/>
    <mergeCell ref="H89:J89"/>
    <mergeCell ref="P89:R89"/>
    <mergeCell ref="B92:C92"/>
    <mergeCell ref="F92:G92"/>
    <mergeCell ref="H92:J92"/>
    <mergeCell ref="P92:R92"/>
    <mergeCell ref="B93:C93"/>
    <mergeCell ref="F93:G93"/>
    <mergeCell ref="H93:J93"/>
    <mergeCell ref="P93:R93"/>
    <mergeCell ref="H90:J90"/>
    <mergeCell ref="H91:J91"/>
    <mergeCell ref="K90:L90"/>
    <mergeCell ref="K91:L91"/>
    <mergeCell ref="P90:R90"/>
    <mergeCell ref="P91:R91"/>
    <mergeCell ref="B90:C90"/>
    <mergeCell ref="H97:J97"/>
    <mergeCell ref="K97:L97"/>
    <mergeCell ref="P97:R97"/>
    <mergeCell ref="B98:C98"/>
    <mergeCell ref="F98:G98"/>
    <mergeCell ref="H98:J98"/>
    <mergeCell ref="K98:L98"/>
    <mergeCell ref="P98:R98"/>
    <mergeCell ref="B60:C60"/>
    <mergeCell ref="F60:G60"/>
    <mergeCell ref="H60:J60"/>
    <mergeCell ref="P60:R60"/>
    <mergeCell ref="B61:C61"/>
    <mergeCell ref="F61:G61"/>
    <mergeCell ref="H61:J61"/>
    <mergeCell ref="P61:R61"/>
    <mergeCell ref="B62:C62"/>
    <mergeCell ref="F62:G62"/>
    <mergeCell ref="H62:J62"/>
    <mergeCell ref="P62:R62"/>
    <mergeCell ref="H94:J94"/>
    <mergeCell ref="P94:R94"/>
    <mergeCell ref="H95:J95"/>
    <mergeCell ref="P95:R95"/>
    <mergeCell ref="AE67:AP68"/>
    <mergeCell ref="AE73:AP73"/>
    <mergeCell ref="AE74:AP74"/>
    <mergeCell ref="AE37:AG37"/>
    <mergeCell ref="P38:R38"/>
    <mergeCell ref="B38:C38"/>
    <mergeCell ref="E38:I38"/>
    <mergeCell ref="J38:K38"/>
    <mergeCell ref="L38:N38"/>
    <mergeCell ref="AE40:AG40"/>
    <mergeCell ref="B41:C41"/>
    <mergeCell ref="E41:I41"/>
    <mergeCell ref="J41:K41"/>
    <mergeCell ref="L41:N41"/>
    <mergeCell ref="P41:R41"/>
    <mergeCell ref="AA41:AC41"/>
    <mergeCell ref="B44:C44"/>
    <mergeCell ref="B45:C45"/>
    <mergeCell ref="E44:I44"/>
    <mergeCell ref="E45:I45"/>
    <mergeCell ref="J44:K44"/>
    <mergeCell ref="J45:K45"/>
    <mergeCell ref="L44:N44"/>
    <mergeCell ref="L45:N45"/>
  </mergeCells>
  <conditionalFormatting sqref="Y37">
    <cfRule type="iconSet" priority="961">
      <iconSet iconSet="4Arrows" showValue="0">
        <cfvo type="percent" val="0"/>
        <cfvo type="num" val="0.6"/>
        <cfvo type="num" val="0.8"/>
        <cfvo type="num" val="0.9"/>
      </iconSet>
    </cfRule>
    <cfRule type="cellIs" dxfId="5459" priority="962" operator="lessThan">
      <formula>0.6</formula>
    </cfRule>
    <cfRule type="cellIs" dxfId="5458" priority="963" operator="between">
      <formula>0.8</formula>
      <formula>0.899999999999999</formula>
    </cfRule>
    <cfRule type="cellIs" dxfId="5457" priority="964" operator="between">
      <formula>0.6</formula>
      <formula>0.8</formula>
    </cfRule>
    <cfRule type="cellIs" dxfId="5456" priority="965" operator="greaterThanOrEqual">
      <formula>0.9</formula>
    </cfRule>
  </conditionalFormatting>
  <conditionalFormatting sqref="AH98 AH52:AH53 AH96 AH69:AH72 AH88:AH89 AH80:AH81 AH92:AH93 AH55:AH57 AH59:AH65 AH75:AH77">
    <cfRule type="iconSet" priority="806">
      <iconSet iconSet="4Arrows" showValue="0">
        <cfvo type="percent" val="0"/>
        <cfvo type="num" val="0.6"/>
        <cfvo type="num" val="0.8"/>
        <cfvo type="num" val="0.9"/>
      </iconSet>
    </cfRule>
    <cfRule type="cellIs" dxfId="5455" priority="807" operator="lessThan">
      <formula>0.6</formula>
    </cfRule>
    <cfRule type="cellIs" dxfId="5454" priority="808" operator="between">
      <formula>0.8</formula>
      <formula>0.899999999999999</formula>
    </cfRule>
    <cfRule type="cellIs" dxfId="5453" priority="809" operator="between">
      <formula>0.6</formula>
      <formula>0.8</formula>
    </cfRule>
    <cfRule type="cellIs" dxfId="5452" priority="810" operator="greaterThanOrEqual">
      <formula>0.9</formula>
    </cfRule>
  </conditionalFormatting>
  <conditionalFormatting sqref="AL98 AL52:AL53 AL96 AL69:AL72 AL88:AL89 AL80:AL81 AL92:AL93 AL55:AL57 AL59:AL65 AL75:AL77">
    <cfRule type="iconSet" priority="801">
      <iconSet iconSet="4Arrows" showValue="0">
        <cfvo type="percent" val="0"/>
        <cfvo type="num" val="0.6"/>
        <cfvo type="num" val="0.8"/>
        <cfvo type="num" val="0.9"/>
      </iconSet>
    </cfRule>
    <cfRule type="cellIs" dxfId="5451" priority="802" operator="lessThan">
      <formula>0.6</formula>
    </cfRule>
    <cfRule type="cellIs" dxfId="5450" priority="803" operator="between">
      <formula>0.8</formula>
      <formula>0.899999999999999</formula>
    </cfRule>
    <cfRule type="cellIs" dxfId="5449" priority="804" operator="between">
      <formula>0.6</formula>
      <formula>0.8</formula>
    </cfRule>
    <cfRule type="cellIs" dxfId="5448" priority="805" operator="greaterThanOrEqual">
      <formula>0.9</formula>
    </cfRule>
  </conditionalFormatting>
  <conditionalFormatting sqref="AP98 AP52:AP53 AP96 AP69:AP72 AP88:AP89 AP80:AP81 AP92:AP93 AP55:AP57 AP59:AP65 AP75:AP77">
    <cfRule type="iconSet" priority="796">
      <iconSet iconSet="4Arrows" showValue="0">
        <cfvo type="percent" val="0"/>
        <cfvo type="num" val="0.6"/>
        <cfvo type="num" val="0.8"/>
        <cfvo type="num" val="0.9"/>
      </iconSet>
    </cfRule>
    <cfRule type="cellIs" dxfId="5447" priority="797" operator="lessThan">
      <formula>0.6</formula>
    </cfRule>
    <cfRule type="cellIs" dxfId="5446" priority="798" operator="between">
      <formula>0.8</formula>
      <formula>0.899999999999999</formula>
    </cfRule>
    <cfRule type="cellIs" dxfId="5445" priority="799" operator="between">
      <formula>0.6</formula>
      <formula>0.8</formula>
    </cfRule>
    <cfRule type="cellIs" dxfId="5444" priority="800" operator="greaterThanOrEqual">
      <formula>0.9</formula>
    </cfRule>
  </conditionalFormatting>
  <conditionalFormatting sqref="AH97">
    <cfRule type="iconSet" priority="781">
      <iconSet iconSet="4Arrows" showValue="0">
        <cfvo type="percent" val="0"/>
        <cfvo type="num" val="0.6"/>
        <cfvo type="num" val="0.8"/>
        <cfvo type="num" val="0.9"/>
      </iconSet>
    </cfRule>
    <cfRule type="cellIs" dxfId="5443" priority="782" operator="lessThan">
      <formula>0.6</formula>
    </cfRule>
    <cfRule type="cellIs" dxfId="5442" priority="783" operator="between">
      <formula>0.8</formula>
      <formula>0.899999999999999</formula>
    </cfRule>
    <cfRule type="cellIs" dxfId="5441" priority="784" operator="between">
      <formula>0.6</formula>
      <formula>0.8</formula>
    </cfRule>
    <cfRule type="cellIs" dxfId="5440" priority="785" operator="greaterThanOrEqual">
      <formula>0.9</formula>
    </cfRule>
  </conditionalFormatting>
  <conditionalFormatting sqref="AL97">
    <cfRule type="iconSet" priority="776">
      <iconSet iconSet="4Arrows" showValue="0">
        <cfvo type="percent" val="0"/>
        <cfvo type="num" val="0.6"/>
        <cfvo type="num" val="0.8"/>
        <cfvo type="num" val="0.9"/>
      </iconSet>
    </cfRule>
    <cfRule type="cellIs" dxfId="5439" priority="777" operator="lessThan">
      <formula>0.6</formula>
    </cfRule>
    <cfRule type="cellIs" dxfId="5438" priority="778" operator="between">
      <formula>0.8</formula>
      <formula>0.899999999999999</formula>
    </cfRule>
    <cfRule type="cellIs" dxfId="5437" priority="779" operator="between">
      <formula>0.6</formula>
      <formula>0.8</formula>
    </cfRule>
    <cfRule type="cellIs" dxfId="5436" priority="780" operator="greaterThanOrEqual">
      <formula>0.9</formula>
    </cfRule>
  </conditionalFormatting>
  <conditionalFormatting sqref="AP97">
    <cfRule type="iconSet" priority="771">
      <iconSet iconSet="4Arrows" showValue="0">
        <cfvo type="percent" val="0"/>
        <cfvo type="num" val="0.6"/>
        <cfvo type="num" val="0.8"/>
        <cfvo type="num" val="0.9"/>
      </iconSet>
    </cfRule>
    <cfRule type="cellIs" dxfId="5435" priority="772" operator="lessThan">
      <formula>0.6</formula>
    </cfRule>
    <cfRule type="cellIs" dxfId="5434" priority="773" operator="between">
      <formula>0.8</formula>
      <formula>0.899999999999999</formula>
    </cfRule>
    <cfRule type="cellIs" dxfId="5433" priority="774" operator="between">
      <formula>0.6</formula>
      <formula>0.8</formula>
    </cfRule>
    <cfRule type="cellIs" dxfId="5432" priority="775" operator="greaterThanOrEqual">
      <formula>0.9</formula>
    </cfRule>
  </conditionalFormatting>
  <conditionalFormatting sqref="AH94">
    <cfRule type="iconSet" priority="756">
      <iconSet iconSet="4Arrows" showValue="0">
        <cfvo type="percent" val="0"/>
        <cfvo type="num" val="0.6"/>
        <cfvo type="num" val="0.8"/>
        <cfvo type="num" val="0.9"/>
      </iconSet>
    </cfRule>
    <cfRule type="cellIs" dxfId="5431" priority="757" operator="lessThan">
      <formula>0.6</formula>
    </cfRule>
    <cfRule type="cellIs" dxfId="5430" priority="758" operator="between">
      <formula>0.8</formula>
      <formula>0.899999999999999</formula>
    </cfRule>
    <cfRule type="cellIs" dxfId="5429" priority="759" operator="between">
      <formula>0.6</formula>
      <formula>0.8</formula>
    </cfRule>
    <cfRule type="cellIs" dxfId="5428" priority="760" operator="greaterThanOrEqual">
      <formula>0.9</formula>
    </cfRule>
  </conditionalFormatting>
  <conditionalFormatting sqref="AL94">
    <cfRule type="iconSet" priority="751">
      <iconSet iconSet="4Arrows" showValue="0">
        <cfvo type="percent" val="0"/>
        <cfvo type="num" val="0.6"/>
        <cfvo type="num" val="0.8"/>
        <cfvo type="num" val="0.9"/>
      </iconSet>
    </cfRule>
    <cfRule type="cellIs" dxfId="5427" priority="752" operator="lessThan">
      <formula>0.6</formula>
    </cfRule>
    <cfRule type="cellIs" dxfId="5426" priority="753" operator="between">
      <formula>0.8</formula>
      <formula>0.899999999999999</formula>
    </cfRule>
    <cfRule type="cellIs" dxfId="5425" priority="754" operator="between">
      <formula>0.6</formula>
      <formula>0.8</formula>
    </cfRule>
    <cfRule type="cellIs" dxfId="5424" priority="755" operator="greaterThanOrEqual">
      <formula>0.9</formula>
    </cfRule>
  </conditionalFormatting>
  <conditionalFormatting sqref="AP94">
    <cfRule type="iconSet" priority="746">
      <iconSet iconSet="4Arrows" showValue="0">
        <cfvo type="percent" val="0"/>
        <cfvo type="num" val="0.6"/>
        <cfvo type="num" val="0.8"/>
        <cfvo type="num" val="0.9"/>
      </iconSet>
    </cfRule>
    <cfRule type="cellIs" dxfId="5423" priority="747" operator="lessThan">
      <formula>0.6</formula>
    </cfRule>
    <cfRule type="cellIs" dxfId="5422" priority="748" operator="between">
      <formula>0.8</formula>
      <formula>0.899999999999999</formula>
    </cfRule>
    <cfRule type="cellIs" dxfId="5421" priority="749" operator="between">
      <formula>0.6</formula>
      <formula>0.8</formula>
    </cfRule>
    <cfRule type="cellIs" dxfId="5420" priority="750" operator="greaterThanOrEqual">
      <formula>0.9</formula>
    </cfRule>
  </conditionalFormatting>
  <conditionalFormatting sqref="AH95">
    <cfRule type="iconSet" priority="731">
      <iconSet iconSet="4Arrows" showValue="0">
        <cfvo type="percent" val="0"/>
        <cfvo type="num" val="0.6"/>
        <cfvo type="num" val="0.8"/>
        <cfvo type="num" val="0.9"/>
      </iconSet>
    </cfRule>
    <cfRule type="cellIs" dxfId="5419" priority="732" operator="lessThan">
      <formula>0.6</formula>
    </cfRule>
    <cfRule type="cellIs" dxfId="5418" priority="733" operator="between">
      <formula>0.8</formula>
      <formula>0.899999999999999</formula>
    </cfRule>
    <cfRule type="cellIs" dxfId="5417" priority="734" operator="between">
      <formula>0.6</formula>
      <formula>0.8</formula>
    </cfRule>
    <cfRule type="cellIs" dxfId="5416" priority="735" operator="greaterThanOrEqual">
      <formula>0.9</formula>
    </cfRule>
  </conditionalFormatting>
  <conditionalFormatting sqref="AL95">
    <cfRule type="iconSet" priority="726">
      <iconSet iconSet="4Arrows" showValue="0">
        <cfvo type="percent" val="0"/>
        <cfvo type="num" val="0.6"/>
        <cfvo type="num" val="0.8"/>
        <cfvo type="num" val="0.9"/>
      </iconSet>
    </cfRule>
    <cfRule type="cellIs" dxfId="5415" priority="727" operator="lessThan">
      <formula>0.6</formula>
    </cfRule>
    <cfRule type="cellIs" dxfId="5414" priority="728" operator="between">
      <formula>0.8</formula>
      <formula>0.899999999999999</formula>
    </cfRule>
    <cfRule type="cellIs" dxfId="5413" priority="729" operator="between">
      <formula>0.6</formula>
      <formula>0.8</formula>
    </cfRule>
    <cfRule type="cellIs" dxfId="5412" priority="730" operator="greaterThanOrEqual">
      <formula>0.9</formula>
    </cfRule>
  </conditionalFormatting>
  <conditionalFormatting sqref="AP95">
    <cfRule type="iconSet" priority="721">
      <iconSet iconSet="4Arrows" showValue="0">
        <cfvo type="percent" val="0"/>
        <cfvo type="num" val="0.6"/>
        <cfvo type="num" val="0.8"/>
        <cfvo type="num" val="0.9"/>
      </iconSet>
    </cfRule>
    <cfRule type="cellIs" dxfId="5411" priority="722" operator="lessThan">
      <formula>0.6</formula>
    </cfRule>
    <cfRule type="cellIs" dxfId="5410" priority="723" operator="between">
      <formula>0.8</formula>
      <formula>0.899999999999999</formula>
    </cfRule>
    <cfRule type="cellIs" dxfId="5409" priority="724" operator="between">
      <formula>0.6</formula>
      <formula>0.8</formula>
    </cfRule>
    <cfRule type="cellIs" dxfId="5408" priority="725" operator="greaterThanOrEqual">
      <formula>0.9</formula>
    </cfRule>
  </conditionalFormatting>
  <conditionalFormatting sqref="Y15">
    <cfRule type="iconSet" priority="681">
      <iconSet iconSet="4Arrows" showValue="0">
        <cfvo type="percent" val="0"/>
        <cfvo type="num" val="0.6"/>
        <cfvo type="num" val="0.8"/>
        <cfvo type="num" val="0.9"/>
      </iconSet>
    </cfRule>
    <cfRule type="cellIs" dxfId="5407" priority="682" operator="lessThan">
      <formula>0.6</formula>
    </cfRule>
    <cfRule type="cellIs" dxfId="5406" priority="683" operator="between">
      <formula>0.8</formula>
      <formula>0.899999999999999</formula>
    </cfRule>
    <cfRule type="cellIs" dxfId="5405" priority="684" operator="between">
      <formula>0.6</formula>
      <formula>0.8</formula>
    </cfRule>
    <cfRule type="cellIs" dxfId="5404" priority="685" operator="greaterThanOrEqual">
      <formula>0.9</formula>
    </cfRule>
  </conditionalFormatting>
  <conditionalFormatting sqref="Y16:Y17">
    <cfRule type="iconSet" priority="676">
      <iconSet iconSet="4Arrows" showValue="0">
        <cfvo type="percent" val="0"/>
        <cfvo type="num" val="0.6"/>
        <cfvo type="num" val="0.8"/>
        <cfvo type="num" val="0.9"/>
      </iconSet>
    </cfRule>
    <cfRule type="cellIs" dxfId="5403" priority="677" operator="lessThan">
      <formula>0.6</formula>
    </cfRule>
    <cfRule type="cellIs" dxfId="5402" priority="678" operator="between">
      <formula>0.8</formula>
      <formula>0.899999999999999</formula>
    </cfRule>
    <cfRule type="cellIs" dxfId="5401" priority="679" operator="between">
      <formula>0.6</formula>
      <formula>0.8</formula>
    </cfRule>
    <cfRule type="cellIs" dxfId="5400" priority="680" operator="greaterThanOrEqual">
      <formula>0.9</formula>
    </cfRule>
  </conditionalFormatting>
  <conditionalFormatting sqref="Y18">
    <cfRule type="iconSet" priority="671">
      <iconSet iconSet="4Arrows" showValue="0">
        <cfvo type="percent" val="0"/>
        <cfvo type="num" val="0.6"/>
        <cfvo type="num" val="0.8"/>
        <cfvo type="num" val="0.9"/>
      </iconSet>
    </cfRule>
    <cfRule type="cellIs" dxfId="5399" priority="672" operator="lessThan">
      <formula>0.6</formula>
    </cfRule>
    <cfRule type="cellIs" dxfId="5398" priority="673" operator="between">
      <formula>0.8</formula>
      <formula>0.899999999999999</formula>
    </cfRule>
    <cfRule type="cellIs" dxfId="5397" priority="674" operator="between">
      <formula>0.6</formula>
      <formula>0.8</formula>
    </cfRule>
    <cfRule type="cellIs" dxfId="5396" priority="675" operator="greaterThanOrEqual">
      <formula>0.9</formula>
    </cfRule>
  </conditionalFormatting>
  <conditionalFormatting sqref="AD15:AD18">
    <cfRule type="iconSet" priority="666">
      <iconSet iconSet="4Arrows" showValue="0">
        <cfvo type="percent" val="0"/>
        <cfvo type="num" val="0.6"/>
        <cfvo type="num" val="0.8"/>
        <cfvo type="num" val="0.9"/>
      </iconSet>
    </cfRule>
    <cfRule type="cellIs" dxfId="5395" priority="667" operator="lessThan">
      <formula>0.6</formula>
    </cfRule>
    <cfRule type="cellIs" dxfId="5394" priority="668" operator="between">
      <formula>0.8</formula>
      <formula>0.899999999999999</formula>
    </cfRule>
    <cfRule type="cellIs" dxfId="5393" priority="669" operator="between">
      <formula>0.6</formula>
      <formula>0.8</formula>
    </cfRule>
    <cfRule type="cellIs" dxfId="5392" priority="670" operator="greaterThanOrEqual">
      <formula>0.9</formula>
    </cfRule>
  </conditionalFormatting>
  <conditionalFormatting sqref="AH15:AH16 AH18">
    <cfRule type="iconSet" priority="661">
      <iconSet iconSet="4Arrows" showValue="0">
        <cfvo type="percent" val="0"/>
        <cfvo type="num" val="0.6"/>
        <cfvo type="num" val="0.8"/>
        <cfvo type="num" val="0.9"/>
      </iconSet>
    </cfRule>
    <cfRule type="cellIs" dxfId="5391" priority="662" operator="lessThan">
      <formula>0.6</formula>
    </cfRule>
    <cfRule type="cellIs" dxfId="5390" priority="663" operator="between">
      <formula>0.8</formula>
      <formula>0.899999999999999</formula>
    </cfRule>
    <cfRule type="cellIs" dxfId="5389" priority="664" operator="between">
      <formula>0.6</formula>
      <formula>0.8</formula>
    </cfRule>
    <cfRule type="cellIs" dxfId="5388" priority="665" operator="greaterThanOrEqual">
      <formula>0.9</formula>
    </cfRule>
  </conditionalFormatting>
  <conditionalFormatting sqref="AL15:AL16 AL18">
    <cfRule type="iconSet" priority="656">
      <iconSet iconSet="4Arrows" showValue="0">
        <cfvo type="percent" val="0"/>
        <cfvo type="num" val="0.6"/>
        <cfvo type="num" val="0.8"/>
        <cfvo type="num" val="0.9"/>
      </iconSet>
    </cfRule>
    <cfRule type="cellIs" dxfId="5387" priority="657" operator="lessThan">
      <formula>0.6</formula>
    </cfRule>
    <cfRule type="cellIs" dxfId="5386" priority="658" operator="between">
      <formula>0.8</formula>
      <formula>0.899999999999999</formula>
    </cfRule>
    <cfRule type="cellIs" dxfId="5385" priority="659" operator="between">
      <formula>0.6</formula>
      <formula>0.8</formula>
    </cfRule>
    <cfRule type="cellIs" dxfId="5384" priority="660" operator="greaterThanOrEqual">
      <formula>0.9</formula>
    </cfRule>
  </conditionalFormatting>
  <conditionalFormatting sqref="AP15:AP16 AP18">
    <cfRule type="iconSet" priority="651">
      <iconSet iconSet="4Arrows" showValue="0">
        <cfvo type="percent" val="0"/>
        <cfvo type="num" val="0.6"/>
        <cfvo type="num" val="0.8"/>
        <cfvo type="num" val="0.9"/>
      </iconSet>
    </cfRule>
    <cfRule type="cellIs" dxfId="5383" priority="652" operator="lessThan">
      <formula>0.6</formula>
    </cfRule>
    <cfRule type="cellIs" dxfId="5382" priority="653" operator="between">
      <formula>0.8</formula>
      <formula>0.899999999999999</formula>
    </cfRule>
    <cfRule type="cellIs" dxfId="5381" priority="654" operator="between">
      <formula>0.6</formula>
      <formula>0.8</formula>
    </cfRule>
    <cfRule type="cellIs" dxfId="5380" priority="655" operator="greaterThanOrEqual">
      <formula>0.9</formula>
    </cfRule>
  </conditionalFormatting>
  <conditionalFormatting sqref="Y26">
    <cfRule type="iconSet" priority="646">
      <iconSet iconSet="4Arrows" showValue="0">
        <cfvo type="percent" val="0"/>
        <cfvo type="num" val="0.6"/>
        <cfvo type="num" val="0.8"/>
        <cfvo type="num" val="0.9"/>
      </iconSet>
    </cfRule>
    <cfRule type="cellIs" dxfId="5379" priority="647" operator="lessThan">
      <formula>0.6</formula>
    </cfRule>
    <cfRule type="cellIs" dxfId="5378" priority="648" operator="between">
      <formula>0.8</formula>
      <formula>0.899999999999999</formula>
    </cfRule>
    <cfRule type="cellIs" dxfId="5377" priority="649" operator="between">
      <formula>0.6</formula>
      <formula>0.8</formula>
    </cfRule>
    <cfRule type="cellIs" dxfId="5376" priority="650" operator="greaterThanOrEqual">
      <formula>0.9</formula>
    </cfRule>
  </conditionalFormatting>
  <conditionalFormatting sqref="J109">
    <cfRule type="iconSet" priority="616">
      <iconSet iconSet="4Arrows" showValue="0">
        <cfvo type="percent" val="0"/>
        <cfvo type="num" val="0.6"/>
        <cfvo type="num" val="0.8"/>
        <cfvo type="num" val="0.9"/>
      </iconSet>
    </cfRule>
    <cfRule type="cellIs" dxfId="5375" priority="617" operator="lessThan">
      <formula>0.6</formula>
    </cfRule>
    <cfRule type="cellIs" dxfId="5374" priority="618" operator="between">
      <formula>0.8</formula>
      <formula>0.899999999999999</formula>
    </cfRule>
    <cfRule type="cellIs" dxfId="5373" priority="619" operator="between">
      <formula>0.6</formula>
      <formula>0.8</formula>
    </cfRule>
    <cfRule type="cellIs" dxfId="5372" priority="620" operator="greaterThanOrEqual">
      <formula>0.9</formula>
    </cfRule>
  </conditionalFormatting>
  <conditionalFormatting sqref="J114">
    <cfRule type="iconSet" priority="611">
      <iconSet iconSet="4Arrows" showValue="0">
        <cfvo type="percent" val="0"/>
        <cfvo type="num" val="0.6"/>
        <cfvo type="num" val="0.8"/>
        <cfvo type="num" val="0.9"/>
      </iconSet>
    </cfRule>
    <cfRule type="cellIs" dxfId="5371" priority="612" operator="lessThan">
      <formula>0.6</formula>
    </cfRule>
    <cfRule type="cellIs" dxfId="5370" priority="613" operator="between">
      <formula>0.8</formula>
      <formula>0.899999999999999</formula>
    </cfRule>
    <cfRule type="cellIs" dxfId="5369" priority="614" operator="between">
      <formula>0.6</formula>
      <formula>0.8</formula>
    </cfRule>
    <cfRule type="cellIs" dxfId="5368" priority="615" operator="greaterThanOrEqual">
      <formula>0.9</formula>
    </cfRule>
  </conditionalFormatting>
  <conditionalFormatting sqref="J115">
    <cfRule type="iconSet" priority="606">
      <iconSet iconSet="4Arrows" showValue="0">
        <cfvo type="percent" val="0"/>
        <cfvo type="num" val="0.6"/>
        <cfvo type="num" val="0.8"/>
        <cfvo type="num" val="0.9"/>
      </iconSet>
    </cfRule>
    <cfRule type="cellIs" dxfId="5367" priority="607" operator="lessThan">
      <formula>0.6</formula>
    </cfRule>
    <cfRule type="cellIs" dxfId="5366" priority="608" operator="between">
      <formula>0.8</formula>
      <formula>0.899999999999999</formula>
    </cfRule>
    <cfRule type="cellIs" dxfId="5365" priority="609" operator="between">
      <formula>0.6</formula>
      <formula>0.8</formula>
    </cfRule>
    <cfRule type="cellIs" dxfId="5364" priority="610" operator="greaterThanOrEqual">
      <formula>0.9</formula>
    </cfRule>
  </conditionalFormatting>
  <conditionalFormatting sqref="X114">
    <cfRule type="iconSet" priority="621">
      <iconSet iconSet="4Arrows" showValue="0">
        <cfvo type="percent" val="0"/>
        <cfvo type="num" val="0.6"/>
        <cfvo type="num" val="0.8"/>
        <cfvo type="num" val="0.9"/>
      </iconSet>
    </cfRule>
    <cfRule type="cellIs" dxfId="5363" priority="622" operator="lessThan">
      <formula>0.6</formula>
    </cfRule>
    <cfRule type="cellIs" dxfId="5362" priority="623" operator="between">
      <formula>0.8</formula>
      <formula>0.899999999999999</formula>
    </cfRule>
    <cfRule type="cellIs" dxfId="5361" priority="624" operator="between">
      <formula>0.6</formula>
      <formula>0.8</formula>
    </cfRule>
    <cfRule type="cellIs" dxfId="5360" priority="625" operator="greaterThanOrEqual">
      <formula>0.9</formula>
    </cfRule>
  </conditionalFormatting>
  <conditionalFormatting sqref="J119:J120">
    <cfRule type="iconSet" priority="601">
      <iconSet iconSet="4Arrows" showValue="0">
        <cfvo type="percent" val="0"/>
        <cfvo type="num" val="0.6"/>
        <cfvo type="num" val="0.8"/>
        <cfvo type="num" val="0.9"/>
      </iconSet>
    </cfRule>
    <cfRule type="cellIs" dxfId="5359" priority="602" operator="lessThan">
      <formula>0.6</formula>
    </cfRule>
    <cfRule type="cellIs" dxfId="5358" priority="603" operator="between">
      <formula>0.8</formula>
      <formula>0.899999999999999</formula>
    </cfRule>
    <cfRule type="cellIs" dxfId="5357" priority="604" operator="between">
      <formula>0.6</formula>
      <formula>0.8</formula>
    </cfRule>
    <cfRule type="cellIs" dxfId="5356" priority="605" operator="greaterThanOrEqual">
      <formula>0.9</formula>
    </cfRule>
  </conditionalFormatting>
  <conditionalFormatting sqref="J124">
    <cfRule type="iconSet" priority="596">
      <iconSet iconSet="4Arrows" showValue="0">
        <cfvo type="percent" val="0"/>
        <cfvo type="num" val="0.6"/>
        <cfvo type="num" val="0.8"/>
        <cfvo type="num" val="0.9"/>
      </iconSet>
    </cfRule>
    <cfRule type="cellIs" dxfId="5355" priority="597" operator="lessThan">
      <formula>0.6</formula>
    </cfRule>
    <cfRule type="cellIs" dxfId="5354" priority="598" operator="between">
      <formula>0.8</formula>
      <formula>0.899999999999999</formula>
    </cfRule>
    <cfRule type="cellIs" dxfId="5353" priority="599" operator="between">
      <formula>0.6</formula>
      <formula>0.8</formula>
    </cfRule>
    <cfRule type="cellIs" dxfId="5352" priority="600" operator="greaterThanOrEqual">
      <formula>0.9</formula>
    </cfRule>
  </conditionalFormatting>
  <conditionalFormatting sqref="J125">
    <cfRule type="iconSet" priority="591">
      <iconSet iconSet="4Arrows" showValue="0">
        <cfvo type="percent" val="0"/>
        <cfvo type="num" val="0.6"/>
        <cfvo type="num" val="0.8"/>
        <cfvo type="num" val="0.9"/>
      </iconSet>
    </cfRule>
    <cfRule type="cellIs" dxfId="5351" priority="592" operator="lessThan">
      <formula>0.6</formula>
    </cfRule>
    <cfRule type="cellIs" dxfId="5350" priority="593" operator="between">
      <formula>0.8</formula>
      <formula>0.899999999999999</formula>
    </cfRule>
    <cfRule type="cellIs" dxfId="5349" priority="594" operator="between">
      <formula>0.6</formula>
      <formula>0.8</formula>
    </cfRule>
    <cfRule type="cellIs" dxfId="5348" priority="595" operator="greaterThanOrEqual">
      <formula>0.9</formula>
    </cfRule>
  </conditionalFormatting>
  <conditionalFormatting sqref="X124">
    <cfRule type="iconSet" priority="586">
      <iconSet iconSet="4Arrows" showValue="0">
        <cfvo type="percent" val="0"/>
        <cfvo type="num" val="0.6"/>
        <cfvo type="num" val="0.8"/>
        <cfvo type="num" val="0.9"/>
      </iconSet>
    </cfRule>
    <cfRule type="cellIs" dxfId="5347" priority="587" operator="lessThan">
      <formula>0.6</formula>
    </cfRule>
    <cfRule type="cellIs" dxfId="5346" priority="588" operator="between">
      <formula>0.8</formula>
      <formula>0.899999999999999</formula>
    </cfRule>
    <cfRule type="cellIs" dxfId="5345" priority="589" operator="between">
      <formula>0.6</formula>
      <formula>0.8</formula>
    </cfRule>
    <cfRule type="cellIs" dxfId="5344" priority="590" operator="greaterThanOrEqual">
      <formula>0.9</formula>
    </cfRule>
  </conditionalFormatting>
  <conditionalFormatting sqref="T114">
    <cfRule type="iconSet" priority="581">
      <iconSet iconSet="4Arrows" showValue="0">
        <cfvo type="percent" val="0"/>
        <cfvo type="num" val="0.6"/>
        <cfvo type="num" val="0.8"/>
        <cfvo type="num" val="0.9"/>
      </iconSet>
    </cfRule>
    <cfRule type="cellIs" dxfId="5343" priority="582" operator="lessThan">
      <formula>0.6</formula>
    </cfRule>
    <cfRule type="cellIs" dxfId="5342" priority="583" operator="between">
      <formula>0.8</formula>
      <formula>0.899999999999999</formula>
    </cfRule>
    <cfRule type="cellIs" dxfId="5341" priority="584" operator="between">
      <formula>0.6</formula>
      <formula>0.8</formula>
    </cfRule>
    <cfRule type="cellIs" dxfId="5340" priority="585" operator="greaterThanOrEqual">
      <formula>0.9</formula>
    </cfRule>
  </conditionalFormatting>
  <conditionalFormatting sqref="T124">
    <cfRule type="iconSet" priority="576">
      <iconSet iconSet="4Arrows" showValue="0">
        <cfvo type="percent" val="0"/>
        <cfvo type="num" val="0.6"/>
        <cfvo type="num" val="0.8"/>
        <cfvo type="num" val="0.9"/>
      </iconSet>
    </cfRule>
    <cfRule type="cellIs" dxfId="5339" priority="577" operator="lessThan">
      <formula>0.6</formula>
    </cfRule>
    <cfRule type="cellIs" dxfId="5338" priority="578" operator="between">
      <formula>0.8</formula>
      <formula>0.899999999999999</formula>
    </cfRule>
    <cfRule type="cellIs" dxfId="5337" priority="579" operator="between">
      <formula>0.6</formula>
      <formula>0.8</formula>
    </cfRule>
    <cfRule type="cellIs" dxfId="5336" priority="580" operator="greaterThanOrEqual">
      <formula>0.9</formula>
    </cfRule>
  </conditionalFormatting>
  <conditionalFormatting sqref="AO114">
    <cfRule type="iconSet" priority="571">
      <iconSet iconSet="4Arrows" showValue="0">
        <cfvo type="percent" val="0"/>
        <cfvo type="num" val="0.6"/>
        <cfvo type="num" val="0.8"/>
        <cfvo type="num" val="0.9"/>
      </iconSet>
    </cfRule>
    <cfRule type="cellIs" dxfId="5335" priority="572" operator="lessThan">
      <formula>0.6</formula>
    </cfRule>
    <cfRule type="cellIs" dxfId="5334" priority="573" operator="between">
      <formula>0.8</formula>
      <formula>0.899999999999999</formula>
    </cfRule>
    <cfRule type="cellIs" dxfId="5333" priority="574" operator="between">
      <formula>0.6</formula>
      <formula>0.8</formula>
    </cfRule>
    <cfRule type="cellIs" dxfId="5332" priority="575" operator="greaterThanOrEqual">
      <formula>0.9</formula>
    </cfRule>
  </conditionalFormatting>
  <conditionalFormatting sqref="AS114">
    <cfRule type="iconSet" priority="566">
      <iconSet iconSet="4Arrows" showValue="0">
        <cfvo type="percent" val="0"/>
        <cfvo type="num" val="0.6"/>
        <cfvo type="num" val="0.8"/>
        <cfvo type="num" val="0.9"/>
      </iconSet>
    </cfRule>
    <cfRule type="cellIs" dxfId="5331" priority="567" operator="lessThan">
      <formula>0.6</formula>
    </cfRule>
    <cfRule type="cellIs" dxfId="5330" priority="568" operator="between">
      <formula>0.8</formula>
      <formula>0.899999999999999</formula>
    </cfRule>
    <cfRule type="cellIs" dxfId="5329" priority="569" operator="between">
      <formula>0.6</formula>
      <formula>0.8</formula>
    </cfRule>
    <cfRule type="cellIs" dxfId="5328" priority="570" operator="greaterThanOrEqual">
      <formula>0.9</formula>
    </cfRule>
  </conditionalFormatting>
  <conditionalFormatting sqref="AW114">
    <cfRule type="iconSet" priority="561">
      <iconSet iconSet="4Arrows" showValue="0">
        <cfvo type="percent" val="0"/>
        <cfvo type="num" val="0.6"/>
        <cfvo type="num" val="0.8"/>
        <cfvo type="num" val="0.9"/>
      </iconSet>
    </cfRule>
    <cfRule type="cellIs" dxfId="5327" priority="562" operator="lessThan">
      <formula>0.6</formula>
    </cfRule>
    <cfRule type="cellIs" dxfId="5326" priority="563" operator="between">
      <formula>0.8</formula>
      <formula>0.899999999999999</formula>
    </cfRule>
    <cfRule type="cellIs" dxfId="5325" priority="564" operator="between">
      <formula>0.6</formula>
      <formula>0.8</formula>
    </cfRule>
    <cfRule type="cellIs" dxfId="5324" priority="565" operator="greaterThanOrEqual">
      <formula>0.9</formula>
    </cfRule>
  </conditionalFormatting>
  <conditionalFormatting sqref="BA114">
    <cfRule type="iconSet" priority="556">
      <iconSet iconSet="4Arrows" showValue="0">
        <cfvo type="percent" val="0"/>
        <cfvo type="num" val="0.6"/>
        <cfvo type="num" val="0.8"/>
        <cfvo type="num" val="0.9"/>
      </iconSet>
    </cfRule>
    <cfRule type="cellIs" dxfId="5323" priority="557" operator="lessThan">
      <formula>0.6</formula>
    </cfRule>
    <cfRule type="cellIs" dxfId="5322" priority="558" operator="between">
      <formula>0.8</formula>
      <formula>0.899999999999999</formula>
    </cfRule>
    <cfRule type="cellIs" dxfId="5321" priority="559" operator="between">
      <formula>0.6</formula>
      <formula>0.8</formula>
    </cfRule>
    <cfRule type="cellIs" dxfId="5320" priority="560" operator="greaterThanOrEqual">
      <formula>0.9</formula>
    </cfRule>
  </conditionalFormatting>
  <conditionalFormatting sqref="AO124">
    <cfRule type="iconSet" priority="551">
      <iconSet iconSet="4Arrows" showValue="0">
        <cfvo type="percent" val="0"/>
        <cfvo type="num" val="0.6"/>
        <cfvo type="num" val="0.8"/>
        <cfvo type="num" val="0.9"/>
      </iconSet>
    </cfRule>
    <cfRule type="cellIs" dxfId="5319" priority="552" operator="lessThan">
      <formula>0.6</formula>
    </cfRule>
    <cfRule type="cellIs" dxfId="5318" priority="553" operator="between">
      <formula>0.8</formula>
      <formula>0.899999999999999</formula>
    </cfRule>
    <cfRule type="cellIs" dxfId="5317" priority="554" operator="between">
      <formula>0.6</formula>
      <formula>0.8</formula>
    </cfRule>
    <cfRule type="cellIs" dxfId="5316" priority="555" operator="greaterThanOrEqual">
      <formula>0.9</formula>
    </cfRule>
  </conditionalFormatting>
  <conditionalFormatting sqref="AS124">
    <cfRule type="iconSet" priority="546">
      <iconSet iconSet="4Arrows" showValue="0">
        <cfvo type="percent" val="0"/>
        <cfvo type="num" val="0.6"/>
        <cfvo type="num" val="0.8"/>
        <cfvo type="num" val="0.9"/>
      </iconSet>
    </cfRule>
    <cfRule type="cellIs" dxfId="5315" priority="547" operator="lessThan">
      <formula>0.6</formula>
    </cfRule>
    <cfRule type="cellIs" dxfId="5314" priority="548" operator="between">
      <formula>0.8</formula>
      <formula>0.899999999999999</formula>
    </cfRule>
    <cfRule type="cellIs" dxfId="5313" priority="549" operator="between">
      <formula>0.6</formula>
      <formula>0.8</formula>
    </cfRule>
    <cfRule type="cellIs" dxfId="5312" priority="550" operator="greaterThanOrEqual">
      <formula>0.9</formula>
    </cfRule>
  </conditionalFormatting>
  <conditionalFormatting sqref="AW124">
    <cfRule type="iconSet" priority="541">
      <iconSet iconSet="4Arrows" showValue="0">
        <cfvo type="percent" val="0"/>
        <cfvo type="num" val="0.6"/>
        <cfvo type="num" val="0.8"/>
        <cfvo type="num" val="0.9"/>
      </iconSet>
    </cfRule>
    <cfRule type="cellIs" dxfId="5311" priority="542" operator="lessThan">
      <formula>0.6</formula>
    </cfRule>
    <cfRule type="cellIs" dxfId="5310" priority="543" operator="between">
      <formula>0.8</formula>
      <formula>0.899999999999999</formula>
    </cfRule>
    <cfRule type="cellIs" dxfId="5309" priority="544" operator="between">
      <formula>0.6</formula>
      <formula>0.8</formula>
    </cfRule>
    <cfRule type="cellIs" dxfId="5308" priority="545" operator="greaterThanOrEqual">
      <formula>0.9</formula>
    </cfRule>
  </conditionalFormatting>
  <conditionalFormatting sqref="BA124">
    <cfRule type="iconSet" priority="536">
      <iconSet iconSet="4Arrows" showValue="0">
        <cfvo type="percent" val="0"/>
        <cfvo type="num" val="0.6"/>
        <cfvo type="num" val="0.8"/>
        <cfvo type="num" val="0.9"/>
      </iconSet>
    </cfRule>
    <cfRule type="cellIs" dxfId="5307" priority="537" operator="lessThan">
      <formula>0.6</formula>
    </cfRule>
    <cfRule type="cellIs" dxfId="5306" priority="538" operator="between">
      <formula>0.8</formula>
      <formula>0.899999999999999</formula>
    </cfRule>
    <cfRule type="cellIs" dxfId="5305" priority="539" operator="between">
      <formula>0.6</formula>
      <formula>0.8</formula>
    </cfRule>
    <cfRule type="cellIs" dxfId="5304" priority="540" operator="greaterThanOrEqual">
      <formula>0.9</formula>
    </cfRule>
  </conditionalFormatting>
  <conditionalFormatting sqref="AF114">
    <cfRule type="iconSet" priority="531">
      <iconSet iconSet="4Arrows" showValue="0">
        <cfvo type="percent" val="0"/>
        <cfvo type="num" val="0.6"/>
        <cfvo type="num" val="0.8"/>
        <cfvo type="num" val="0.9"/>
      </iconSet>
    </cfRule>
    <cfRule type="cellIs" dxfId="5303" priority="532" operator="lessThan">
      <formula>0.6</formula>
    </cfRule>
    <cfRule type="cellIs" dxfId="5302" priority="533" operator="between">
      <formula>0.8</formula>
      <formula>0.899999999999999</formula>
    </cfRule>
    <cfRule type="cellIs" dxfId="5301" priority="534" operator="between">
      <formula>0.6</formula>
      <formula>0.8</formula>
    </cfRule>
    <cfRule type="cellIs" dxfId="5300" priority="535" operator="greaterThanOrEqual">
      <formula>0.9</formula>
    </cfRule>
  </conditionalFormatting>
  <conditionalFormatting sqref="AB114">
    <cfRule type="iconSet" priority="526">
      <iconSet iconSet="4Arrows" showValue="0">
        <cfvo type="percent" val="0"/>
        <cfvo type="num" val="0.6"/>
        <cfvo type="num" val="0.8"/>
        <cfvo type="num" val="0.9"/>
      </iconSet>
    </cfRule>
    <cfRule type="cellIs" dxfId="5299" priority="527" operator="lessThan">
      <formula>0.6</formula>
    </cfRule>
    <cfRule type="cellIs" dxfId="5298" priority="528" operator="between">
      <formula>0.8</formula>
      <formula>0.899999999999999</formula>
    </cfRule>
    <cfRule type="cellIs" dxfId="5297" priority="529" operator="between">
      <formula>0.6</formula>
      <formula>0.8</formula>
    </cfRule>
    <cfRule type="cellIs" dxfId="5296" priority="530" operator="greaterThanOrEqual">
      <formula>0.9</formula>
    </cfRule>
  </conditionalFormatting>
  <conditionalFormatting sqref="AJ114">
    <cfRule type="iconSet" priority="521">
      <iconSet iconSet="4Arrows" showValue="0">
        <cfvo type="percent" val="0"/>
        <cfvo type="num" val="0.6"/>
        <cfvo type="num" val="0.8"/>
        <cfvo type="num" val="0.9"/>
      </iconSet>
    </cfRule>
    <cfRule type="cellIs" dxfId="5295" priority="522" operator="lessThan">
      <formula>0.6</formula>
    </cfRule>
    <cfRule type="cellIs" dxfId="5294" priority="523" operator="between">
      <formula>0.8</formula>
      <formula>0.899999999999999</formula>
    </cfRule>
    <cfRule type="cellIs" dxfId="5293" priority="524" operator="between">
      <formula>0.6</formula>
      <formula>0.8</formula>
    </cfRule>
    <cfRule type="cellIs" dxfId="5292" priority="525" operator="greaterThanOrEqual">
      <formula>0.9</formula>
    </cfRule>
  </conditionalFormatting>
  <conditionalFormatting sqref="AF124">
    <cfRule type="iconSet" priority="516">
      <iconSet iconSet="4Arrows" showValue="0">
        <cfvo type="percent" val="0"/>
        <cfvo type="num" val="0.6"/>
        <cfvo type="num" val="0.8"/>
        <cfvo type="num" val="0.9"/>
      </iconSet>
    </cfRule>
    <cfRule type="cellIs" dxfId="5291" priority="517" operator="lessThan">
      <formula>0.6</formula>
    </cfRule>
    <cfRule type="cellIs" dxfId="5290" priority="518" operator="between">
      <formula>0.8</formula>
      <formula>0.899999999999999</formula>
    </cfRule>
    <cfRule type="cellIs" dxfId="5289" priority="519" operator="between">
      <formula>0.6</formula>
      <formula>0.8</formula>
    </cfRule>
    <cfRule type="cellIs" dxfId="5288" priority="520" operator="greaterThanOrEqual">
      <formula>0.9</formula>
    </cfRule>
  </conditionalFormatting>
  <conditionalFormatting sqref="AB124">
    <cfRule type="iconSet" priority="511">
      <iconSet iconSet="4Arrows" showValue="0">
        <cfvo type="percent" val="0"/>
        <cfvo type="num" val="0.6"/>
        <cfvo type="num" val="0.8"/>
        <cfvo type="num" val="0.9"/>
      </iconSet>
    </cfRule>
    <cfRule type="cellIs" dxfId="5287" priority="512" operator="lessThan">
      <formula>0.6</formula>
    </cfRule>
    <cfRule type="cellIs" dxfId="5286" priority="513" operator="between">
      <formula>0.8</formula>
      <formula>0.899999999999999</formula>
    </cfRule>
    <cfRule type="cellIs" dxfId="5285" priority="514" operator="between">
      <formula>0.6</formula>
      <formula>0.8</formula>
    </cfRule>
    <cfRule type="cellIs" dxfId="5284" priority="515" operator="greaterThanOrEqual">
      <formula>0.9</formula>
    </cfRule>
  </conditionalFormatting>
  <conditionalFormatting sqref="AJ124">
    <cfRule type="iconSet" priority="506">
      <iconSet iconSet="4Arrows" showValue="0">
        <cfvo type="percent" val="0"/>
        <cfvo type="num" val="0.6"/>
        <cfvo type="num" val="0.8"/>
        <cfvo type="num" val="0.9"/>
      </iconSet>
    </cfRule>
    <cfRule type="cellIs" dxfId="5283" priority="507" operator="lessThan">
      <formula>0.6</formula>
    </cfRule>
    <cfRule type="cellIs" dxfId="5282" priority="508" operator="between">
      <formula>0.8</formula>
      <formula>0.899999999999999</formula>
    </cfRule>
    <cfRule type="cellIs" dxfId="5281" priority="509" operator="between">
      <formula>0.6</formula>
      <formula>0.8</formula>
    </cfRule>
    <cfRule type="cellIs" dxfId="5280" priority="510" operator="greaterThanOrEqual">
      <formula>0.9</formula>
    </cfRule>
  </conditionalFormatting>
  <conditionalFormatting sqref="Y39:Y40 Y42:Y43">
    <cfRule type="iconSet" priority="9701">
      <iconSet iconSet="4Arrows" showValue="0">
        <cfvo type="percent" val="0"/>
        <cfvo type="num" val="0.6"/>
        <cfvo type="num" val="0.8"/>
        <cfvo type="num" val="0.9"/>
      </iconSet>
    </cfRule>
    <cfRule type="cellIs" dxfId="5279" priority="9702" operator="lessThan">
      <formula>0.6</formula>
    </cfRule>
    <cfRule type="cellIs" dxfId="5278" priority="9703" operator="between">
      <formula>0.8</formula>
      <formula>0.899999999999999</formula>
    </cfRule>
    <cfRule type="cellIs" dxfId="5277" priority="9704" operator="between">
      <formula>0.6</formula>
      <formula>0.8</formula>
    </cfRule>
    <cfRule type="cellIs" dxfId="5276" priority="9705" operator="greaterThanOrEqual">
      <formula>0.9</formula>
    </cfRule>
  </conditionalFormatting>
  <conditionalFormatting sqref="AD37 AD39:AD40 AD42:AD43">
    <cfRule type="iconSet" priority="9706">
      <iconSet iconSet="4Arrows" showValue="0">
        <cfvo type="percent" val="0"/>
        <cfvo type="num" val="0.6"/>
        <cfvo type="num" val="0.8"/>
        <cfvo type="num" val="0.9"/>
      </iconSet>
    </cfRule>
    <cfRule type="cellIs" dxfId="5275" priority="9707" operator="lessThan">
      <formula>0.6</formula>
    </cfRule>
    <cfRule type="cellIs" dxfId="5274" priority="9708" operator="between">
      <formula>0.8</formula>
      <formula>0.899999999999999</formula>
    </cfRule>
    <cfRule type="cellIs" dxfId="5273" priority="9709" operator="between">
      <formula>0.6</formula>
      <formula>0.8</formula>
    </cfRule>
    <cfRule type="cellIs" dxfId="5272" priority="9710" operator="greaterThanOrEqual">
      <formula>0.9</formula>
    </cfRule>
  </conditionalFormatting>
  <conditionalFormatting sqref="AH37 AH39:AH40 AH42:AH43">
    <cfRule type="iconSet" priority="9711">
      <iconSet iconSet="4Arrows" showValue="0">
        <cfvo type="percent" val="0"/>
        <cfvo type="num" val="0.6"/>
        <cfvo type="num" val="0.8"/>
        <cfvo type="num" val="0.9"/>
      </iconSet>
    </cfRule>
    <cfRule type="cellIs" dxfId="5271" priority="9712" operator="lessThan">
      <formula>0.6</formula>
    </cfRule>
    <cfRule type="cellIs" dxfId="5270" priority="9713" operator="between">
      <formula>0.8</formula>
      <formula>0.899999999999999</formula>
    </cfRule>
    <cfRule type="cellIs" dxfId="5269" priority="9714" operator="between">
      <formula>0.6</formula>
      <formula>0.8</formula>
    </cfRule>
    <cfRule type="cellIs" dxfId="5268" priority="9715" operator="greaterThanOrEqual">
      <formula>0.9</formula>
    </cfRule>
  </conditionalFormatting>
  <conditionalFormatting sqref="AL37:AL40 AL42:AL43">
    <cfRule type="iconSet" priority="9716">
      <iconSet iconSet="4Arrows" showValue="0">
        <cfvo type="percent" val="0"/>
        <cfvo type="num" val="0.6"/>
        <cfvo type="num" val="0.8"/>
        <cfvo type="num" val="0.9"/>
      </iconSet>
    </cfRule>
    <cfRule type="cellIs" dxfId="5267" priority="9717" operator="lessThan">
      <formula>0.6</formula>
    </cfRule>
    <cfRule type="cellIs" dxfId="5266" priority="9718" operator="between">
      <formula>0.8</formula>
      <formula>0.899999999999999</formula>
    </cfRule>
    <cfRule type="cellIs" dxfId="5265" priority="9719" operator="between">
      <formula>0.6</formula>
      <formula>0.8</formula>
    </cfRule>
    <cfRule type="cellIs" dxfId="5264" priority="9720" operator="greaterThanOrEqual">
      <formula>0.9</formula>
    </cfRule>
  </conditionalFormatting>
  <conditionalFormatting sqref="AP37:AP40 AP42:AP43">
    <cfRule type="iconSet" priority="9721">
      <iconSet iconSet="4Arrows" showValue="0">
        <cfvo type="percent" val="0"/>
        <cfvo type="num" val="0.6"/>
        <cfvo type="num" val="0.8"/>
        <cfvo type="num" val="0.9"/>
      </iconSet>
    </cfRule>
    <cfRule type="cellIs" dxfId="5263" priority="9722" operator="lessThan">
      <formula>0.6</formula>
    </cfRule>
    <cfRule type="cellIs" dxfId="5262" priority="9723" operator="between">
      <formula>0.8</formula>
      <formula>0.899999999999999</formula>
    </cfRule>
    <cfRule type="cellIs" dxfId="5261" priority="9724" operator="between">
      <formula>0.6</formula>
      <formula>0.8</formula>
    </cfRule>
    <cfRule type="cellIs" dxfId="5260" priority="9725" operator="greaterThanOrEqual">
      <formula>0.9</formula>
    </cfRule>
  </conditionalFormatting>
  <conditionalFormatting sqref="Y52">
    <cfRule type="iconSet" priority="496">
      <iconSet iconSet="4Arrows" showValue="0">
        <cfvo type="percent" val="0"/>
        <cfvo type="num" val="0.6"/>
        <cfvo type="num" val="0.8"/>
        <cfvo type="num" val="0.9"/>
      </iconSet>
    </cfRule>
    <cfRule type="cellIs" dxfId="5259" priority="497" operator="lessThan">
      <formula>0.6</formula>
    </cfRule>
    <cfRule type="cellIs" dxfId="5258" priority="498" operator="between">
      <formula>0.8</formula>
      <formula>0.899999999999999</formula>
    </cfRule>
    <cfRule type="cellIs" dxfId="5257" priority="499" operator="between">
      <formula>0.6</formula>
      <formula>0.8</formula>
    </cfRule>
    <cfRule type="cellIs" dxfId="5256" priority="500" operator="greaterThanOrEqual">
      <formula>0.9</formula>
    </cfRule>
  </conditionalFormatting>
  <conditionalFormatting sqref="AD52">
    <cfRule type="iconSet" priority="501">
      <iconSet iconSet="4Arrows" showValue="0">
        <cfvo type="percent" val="0"/>
        <cfvo type="num" val="0.6"/>
        <cfvo type="num" val="0.8"/>
        <cfvo type="num" val="0.9"/>
      </iconSet>
    </cfRule>
    <cfRule type="cellIs" dxfId="5255" priority="502" operator="lessThan">
      <formula>0.6</formula>
    </cfRule>
    <cfRule type="cellIs" dxfId="5254" priority="503" operator="between">
      <formula>0.8</formula>
      <formula>0.899999999999999</formula>
    </cfRule>
    <cfRule type="cellIs" dxfId="5253" priority="504" operator="between">
      <formula>0.6</formula>
      <formula>0.8</formula>
    </cfRule>
    <cfRule type="cellIs" dxfId="5252" priority="505" operator="greaterThanOrEqual">
      <formula>0.9</formula>
    </cfRule>
  </conditionalFormatting>
  <conditionalFormatting sqref="AH66">
    <cfRule type="iconSet" priority="481">
      <iconSet iconSet="4Arrows" showValue="0">
        <cfvo type="percent" val="0"/>
        <cfvo type="num" val="0.6"/>
        <cfvo type="num" val="0.8"/>
        <cfvo type="num" val="0.9"/>
      </iconSet>
    </cfRule>
    <cfRule type="cellIs" dxfId="5251" priority="482" operator="lessThan">
      <formula>0.6</formula>
    </cfRule>
    <cfRule type="cellIs" dxfId="5250" priority="483" operator="between">
      <formula>0.8</formula>
      <formula>0.899999999999999</formula>
    </cfRule>
    <cfRule type="cellIs" dxfId="5249" priority="484" operator="between">
      <formula>0.6</formula>
      <formula>0.8</formula>
    </cfRule>
    <cfRule type="cellIs" dxfId="5248" priority="485" operator="greaterThanOrEqual">
      <formula>0.9</formula>
    </cfRule>
  </conditionalFormatting>
  <conditionalFormatting sqref="AL66">
    <cfRule type="iconSet" priority="476">
      <iconSet iconSet="4Arrows" showValue="0">
        <cfvo type="percent" val="0"/>
        <cfvo type="num" val="0.6"/>
        <cfvo type="num" val="0.8"/>
        <cfvo type="num" val="0.9"/>
      </iconSet>
    </cfRule>
    <cfRule type="cellIs" dxfId="5247" priority="477" operator="lessThan">
      <formula>0.6</formula>
    </cfRule>
    <cfRule type="cellIs" dxfId="5246" priority="478" operator="between">
      <formula>0.8</formula>
      <formula>0.899999999999999</formula>
    </cfRule>
    <cfRule type="cellIs" dxfId="5245" priority="479" operator="between">
      <formula>0.6</formula>
      <formula>0.8</formula>
    </cfRule>
    <cfRule type="cellIs" dxfId="5244" priority="480" operator="greaterThanOrEqual">
      <formula>0.9</formula>
    </cfRule>
  </conditionalFormatting>
  <conditionalFormatting sqref="AP66">
    <cfRule type="iconSet" priority="471">
      <iconSet iconSet="4Arrows" showValue="0">
        <cfvo type="percent" val="0"/>
        <cfvo type="num" val="0.6"/>
        <cfvo type="num" val="0.8"/>
        <cfvo type="num" val="0.9"/>
      </iconSet>
    </cfRule>
    <cfRule type="cellIs" dxfId="5243" priority="472" operator="lessThan">
      <formula>0.6</formula>
    </cfRule>
    <cfRule type="cellIs" dxfId="5242" priority="473" operator="between">
      <formula>0.8</formula>
      <formula>0.899999999999999</formula>
    </cfRule>
    <cfRule type="cellIs" dxfId="5241" priority="474" operator="between">
      <formula>0.6</formula>
      <formula>0.8</formula>
    </cfRule>
    <cfRule type="cellIs" dxfId="5240" priority="475" operator="greaterThanOrEqual">
      <formula>0.9</formula>
    </cfRule>
  </conditionalFormatting>
  <conditionalFormatting sqref="Y53 Y88:Y89 Y80:Y81 Y92:Y98 Y55:Y57 Y59:Y77">
    <cfRule type="iconSet" priority="9956">
      <iconSet iconSet="4Arrows" showValue="0">
        <cfvo type="percent" val="0"/>
        <cfvo type="num" val="0.6"/>
        <cfvo type="num" val="0.8"/>
        <cfvo type="num" val="0.9"/>
      </iconSet>
    </cfRule>
    <cfRule type="cellIs" dxfId="5239" priority="9957" operator="lessThan">
      <formula>0.6</formula>
    </cfRule>
    <cfRule type="cellIs" dxfId="5238" priority="9958" operator="between">
      <formula>0.8</formula>
      <formula>0.899999999999999</formula>
    </cfRule>
    <cfRule type="cellIs" dxfId="5237" priority="9959" operator="between">
      <formula>0.6</formula>
      <formula>0.8</formula>
    </cfRule>
    <cfRule type="cellIs" dxfId="5236" priority="9960" operator="greaterThanOrEqual">
      <formula>0.9</formula>
    </cfRule>
  </conditionalFormatting>
  <conditionalFormatting sqref="AD53 AD88 AD80:AD81 AD92 AD55:AD57 AD59:AD77 AD94:AD98">
    <cfRule type="iconSet" priority="9966">
      <iconSet iconSet="4Arrows" showValue="0">
        <cfvo type="percent" val="0"/>
        <cfvo type="num" val="0.6"/>
        <cfvo type="num" val="0.8"/>
        <cfvo type="num" val="0.9"/>
      </iconSet>
    </cfRule>
    <cfRule type="cellIs" dxfId="5235" priority="9967" operator="lessThan">
      <formula>0.6</formula>
    </cfRule>
    <cfRule type="cellIs" dxfId="5234" priority="9968" operator="between">
      <formula>0.8</formula>
      <formula>0.899999999999999</formula>
    </cfRule>
    <cfRule type="cellIs" dxfId="5233" priority="9969" operator="between">
      <formula>0.6</formula>
      <formula>0.8</formula>
    </cfRule>
    <cfRule type="cellIs" dxfId="5232" priority="9970" operator="greaterThanOrEqual">
      <formula>0.9</formula>
    </cfRule>
  </conditionalFormatting>
  <conditionalFormatting sqref="AH17">
    <cfRule type="iconSet" priority="451">
      <iconSet iconSet="4Arrows" showValue="0">
        <cfvo type="percent" val="0"/>
        <cfvo type="num" val="0.6"/>
        <cfvo type="num" val="0.8"/>
        <cfvo type="num" val="0.9"/>
      </iconSet>
    </cfRule>
    <cfRule type="cellIs" dxfId="5231" priority="452" operator="lessThan">
      <formula>0.6</formula>
    </cfRule>
    <cfRule type="cellIs" dxfId="5230" priority="453" operator="between">
      <formula>0.8</formula>
      <formula>0.899999999999999</formula>
    </cfRule>
    <cfRule type="cellIs" dxfId="5229" priority="454" operator="between">
      <formula>0.6</formula>
      <formula>0.8</formula>
    </cfRule>
    <cfRule type="cellIs" dxfId="5228" priority="455" operator="greaterThanOrEqual">
      <formula>0.9</formula>
    </cfRule>
  </conditionalFormatting>
  <conditionalFormatting sqref="AL17">
    <cfRule type="iconSet" priority="446">
      <iconSet iconSet="4Arrows" showValue="0">
        <cfvo type="percent" val="0"/>
        <cfvo type="num" val="0.6"/>
        <cfvo type="num" val="0.8"/>
        <cfvo type="num" val="0.9"/>
      </iconSet>
    </cfRule>
    <cfRule type="cellIs" dxfId="5227" priority="447" operator="lessThan">
      <formula>0.6</formula>
    </cfRule>
    <cfRule type="cellIs" dxfId="5226" priority="448" operator="between">
      <formula>0.8</formula>
      <formula>0.899999999999999</formula>
    </cfRule>
    <cfRule type="cellIs" dxfId="5225" priority="449" operator="between">
      <formula>0.6</formula>
      <formula>0.8</formula>
    </cfRule>
    <cfRule type="cellIs" dxfId="5224" priority="450" operator="greaterThanOrEqual">
      <formula>0.9</formula>
    </cfRule>
  </conditionalFormatting>
  <conditionalFormatting sqref="AP17">
    <cfRule type="iconSet" priority="441">
      <iconSet iconSet="4Arrows" showValue="0">
        <cfvo type="percent" val="0"/>
        <cfvo type="num" val="0.6"/>
        <cfvo type="num" val="0.8"/>
        <cfvo type="num" val="0.9"/>
      </iconSet>
    </cfRule>
    <cfRule type="cellIs" dxfId="5223" priority="442" operator="lessThan">
      <formula>0.6</formula>
    </cfRule>
    <cfRule type="cellIs" dxfId="5222" priority="443" operator="between">
      <formula>0.8</formula>
      <formula>0.899999999999999</formula>
    </cfRule>
    <cfRule type="cellIs" dxfId="5221" priority="444" operator="between">
      <formula>0.6</formula>
      <formula>0.8</formula>
    </cfRule>
    <cfRule type="cellIs" dxfId="5220" priority="445" operator="greaterThanOrEqual">
      <formula>0.9</formula>
    </cfRule>
  </conditionalFormatting>
  <conditionalFormatting sqref="Y19">
    <cfRule type="iconSet" priority="436">
      <iconSet iconSet="4Arrows" showValue="0">
        <cfvo type="percent" val="0"/>
        <cfvo type="num" val="0.6"/>
        <cfvo type="num" val="0.8"/>
        <cfvo type="num" val="0.9"/>
      </iconSet>
    </cfRule>
    <cfRule type="cellIs" dxfId="5219" priority="437" operator="lessThan">
      <formula>0.6</formula>
    </cfRule>
    <cfRule type="cellIs" dxfId="5218" priority="438" operator="between">
      <formula>0.8</formula>
      <formula>0.899999999999999</formula>
    </cfRule>
    <cfRule type="cellIs" dxfId="5217" priority="439" operator="between">
      <formula>0.6</formula>
      <formula>0.8</formula>
    </cfRule>
    <cfRule type="cellIs" dxfId="5216" priority="440" operator="greaterThanOrEqual">
      <formula>0.9</formula>
    </cfRule>
  </conditionalFormatting>
  <conditionalFormatting sqref="AD19">
    <cfRule type="iconSet" priority="431">
      <iconSet iconSet="4Arrows" showValue="0">
        <cfvo type="percent" val="0"/>
        <cfvo type="num" val="0.6"/>
        <cfvo type="num" val="0.8"/>
        <cfvo type="num" val="0.9"/>
      </iconSet>
    </cfRule>
    <cfRule type="cellIs" dxfId="5215" priority="432" operator="lessThan">
      <formula>0.6</formula>
    </cfRule>
    <cfRule type="cellIs" dxfId="5214" priority="433" operator="between">
      <formula>0.8</formula>
      <formula>0.899999999999999</formula>
    </cfRule>
    <cfRule type="cellIs" dxfId="5213" priority="434" operator="between">
      <formula>0.6</formula>
      <formula>0.8</formula>
    </cfRule>
    <cfRule type="cellIs" dxfId="5212" priority="435" operator="greaterThanOrEqual">
      <formula>0.9</formula>
    </cfRule>
  </conditionalFormatting>
  <conditionalFormatting sqref="AH19">
    <cfRule type="iconSet" priority="426">
      <iconSet iconSet="4Arrows" showValue="0">
        <cfvo type="percent" val="0"/>
        <cfvo type="num" val="0.6"/>
        <cfvo type="num" val="0.8"/>
        <cfvo type="num" val="0.9"/>
      </iconSet>
    </cfRule>
    <cfRule type="cellIs" dxfId="5211" priority="427" operator="lessThan">
      <formula>0.6</formula>
    </cfRule>
    <cfRule type="cellIs" dxfId="5210" priority="428" operator="between">
      <formula>0.8</formula>
      <formula>0.899999999999999</formula>
    </cfRule>
    <cfRule type="cellIs" dxfId="5209" priority="429" operator="between">
      <formula>0.6</formula>
      <formula>0.8</formula>
    </cfRule>
    <cfRule type="cellIs" dxfId="5208" priority="430" operator="greaterThanOrEqual">
      <formula>0.9</formula>
    </cfRule>
  </conditionalFormatting>
  <conditionalFormatting sqref="AL19">
    <cfRule type="iconSet" priority="421">
      <iconSet iconSet="4Arrows" showValue="0">
        <cfvo type="percent" val="0"/>
        <cfvo type="num" val="0.6"/>
        <cfvo type="num" val="0.8"/>
        <cfvo type="num" val="0.9"/>
      </iconSet>
    </cfRule>
    <cfRule type="cellIs" dxfId="5207" priority="422" operator="lessThan">
      <formula>0.6</formula>
    </cfRule>
    <cfRule type="cellIs" dxfId="5206" priority="423" operator="between">
      <formula>0.8</formula>
      <formula>0.899999999999999</formula>
    </cfRule>
    <cfRule type="cellIs" dxfId="5205" priority="424" operator="between">
      <formula>0.6</formula>
      <formula>0.8</formula>
    </cfRule>
    <cfRule type="cellIs" dxfId="5204" priority="425" operator="greaterThanOrEqual">
      <formula>0.9</formula>
    </cfRule>
  </conditionalFormatting>
  <conditionalFormatting sqref="AP19">
    <cfRule type="iconSet" priority="416">
      <iconSet iconSet="4Arrows" showValue="0">
        <cfvo type="percent" val="0"/>
        <cfvo type="num" val="0.6"/>
        <cfvo type="num" val="0.8"/>
        <cfvo type="num" val="0.9"/>
      </iconSet>
    </cfRule>
    <cfRule type="cellIs" dxfId="5203" priority="417" operator="lessThan">
      <formula>0.6</formula>
    </cfRule>
    <cfRule type="cellIs" dxfId="5202" priority="418" operator="between">
      <formula>0.8</formula>
      <formula>0.899999999999999</formula>
    </cfRule>
    <cfRule type="cellIs" dxfId="5201" priority="419" operator="between">
      <formula>0.6</formula>
      <formula>0.8</formula>
    </cfRule>
    <cfRule type="cellIs" dxfId="5200" priority="420" operator="greaterThanOrEqual">
      <formula>0.9</formula>
    </cfRule>
  </conditionalFormatting>
  <conditionalFormatting sqref="AD26">
    <cfRule type="iconSet" priority="411">
      <iconSet iconSet="4Arrows" showValue="0">
        <cfvo type="percent" val="0"/>
        <cfvo type="num" val="0.6"/>
        <cfvo type="num" val="0.8"/>
        <cfvo type="num" val="0.9"/>
      </iconSet>
    </cfRule>
    <cfRule type="cellIs" dxfId="5199" priority="412" operator="lessThan">
      <formula>0.6</formula>
    </cfRule>
    <cfRule type="cellIs" dxfId="5198" priority="413" operator="between">
      <formula>0.8</formula>
      <formula>0.899999999999999</formula>
    </cfRule>
    <cfRule type="cellIs" dxfId="5197" priority="414" operator="between">
      <formula>0.6</formula>
      <formula>0.8</formula>
    </cfRule>
    <cfRule type="cellIs" dxfId="5196" priority="415" operator="greaterThanOrEqual">
      <formula>0.9</formula>
    </cfRule>
  </conditionalFormatting>
  <conditionalFormatting sqref="AH26">
    <cfRule type="iconSet" priority="406">
      <iconSet iconSet="4Arrows" showValue="0">
        <cfvo type="percent" val="0"/>
        <cfvo type="num" val="0.6"/>
        <cfvo type="num" val="0.8"/>
        <cfvo type="num" val="0.9"/>
      </iconSet>
    </cfRule>
    <cfRule type="cellIs" dxfId="5195" priority="407" operator="lessThan">
      <formula>0.6</formula>
    </cfRule>
    <cfRule type="cellIs" dxfId="5194" priority="408" operator="between">
      <formula>0.8</formula>
      <formula>0.899999999999999</formula>
    </cfRule>
    <cfRule type="cellIs" dxfId="5193" priority="409" operator="between">
      <formula>0.6</formula>
      <formula>0.8</formula>
    </cfRule>
    <cfRule type="cellIs" dxfId="5192" priority="410" operator="greaterThanOrEqual">
      <formula>0.9</formula>
    </cfRule>
  </conditionalFormatting>
  <conditionalFormatting sqref="AL26">
    <cfRule type="iconSet" priority="401">
      <iconSet iconSet="4Arrows" showValue="0">
        <cfvo type="percent" val="0"/>
        <cfvo type="num" val="0.6"/>
        <cfvo type="num" val="0.8"/>
        <cfvo type="num" val="0.9"/>
      </iconSet>
    </cfRule>
    <cfRule type="cellIs" dxfId="5191" priority="402" operator="lessThan">
      <formula>0.6</formula>
    </cfRule>
    <cfRule type="cellIs" dxfId="5190" priority="403" operator="between">
      <formula>0.8</formula>
      <formula>0.899999999999999</formula>
    </cfRule>
    <cfRule type="cellIs" dxfId="5189" priority="404" operator="between">
      <formula>0.6</formula>
      <formula>0.8</formula>
    </cfRule>
    <cfRule type="cellIs" dxfId="5188" priority="405" operator="greaterThanOrEqual">
      <formula>0.9</formula>
    </cfRule>
  </conditionalFormatting>
  <conditionalFormatting sqref="AP26">
    <cfRule type="iconSet" priority="396">
      <iconSet iconSet="4Arrows" showValue="0">
        <cfvo type="percent" val="0"/>
        <cfvo type="num" val="0.6"/>
        <cfvo type="num" val="0.8"/>
        <cfvo type="num" val="0.9"/>
      </iconSet>
    </cfRule>
    <cfRule type="cellIs" dxfId="5187" priority="397" operator="lessThan">
      <formula>0.6</formula>
    </cfRule>
    <cfRule type="cellIs" dxfId="5186" priority="398" operator="between">
      <formula>0.8</formula>
      <formula>0.899999999999999</formula>
    </cfRule>
    <cfRule type="cellIs" dxfId="5185" priority="399" operator="between">
      <formula>0.6</formula>
      <formula>0.8</formula>
    </cfRule>
    <cfRule type="cellIs" dxfId="5184" priority="400" operator="greaterThanOrEqual">
      <formula>0.9</formula>
    </cfRule>
  </conditionalFormatting>
  <conditionalFormatting sqref="AH82">
    <cfRule type="iconSet" priority="381">
      <iconSet iconSet="4Arrows" showValue="0">
        <cfvo type="percent" val="0"/>
        <cfvo type="num" val="0.6"/>
        <cfvo type="num" val="0.8"/>
        <cfvo type="num" val="0.9"/>
      </iconSet>
    </cfRule>
    <cfRule type="cellIs" dxfId="5183" priority="382" operator="lessThan">
      <formula>0.6</formula>
    </cfRule>
    <cfRule type="cellIs" dxfId="5182" priority="383" operator="between">
      <formula>0.8</formula>
      <formula>0.899999999999999</formula>
    </cfRule>
    <cfRule type="cellIs" dxfId="5181" priority="384" operator="between">
      <formula>0.6</formula>
      <formula>0.8</formula>
    </cfRule>
    <cfRule type="cellIs" dxfId="5180" priority="385" operator="greaterThanOrEqual">
      <formula>0.9</formula>
    </cfRule>
  </conditionalFormatting>
  <conditionalFormatting sqref="AL82">
    <cfRule type="iconSet" priority="376">
      <iconSet iconSet="4Arrows" showValue="0">
        <cfvo type="percent" val="0"/>
        <cfvo type="num" val="0.6"/>
        <cfvo type="num" val="0.8"/>
        <cfvo type="num" val="0.9"/>
      </iconSet>
    </cfRule>
    <cfRule type="cellIs" dxfId="5179" priority="377" operator="lessThan">
      <formula>0.6</formula>
    </cfRule>
    <cfRule type="cellIs" dxfId="5178" priority="378" operator="between">
      <formula>0.8</formula>
      <formula>0.899999999999999</formula>
    </cfRule>
    <cfRule type="cellIs" dxfId="5177" priority="379" operator="between">
      <formula>0.6</formula>
      <formula>0.8</formula>
    </cfRule>
    <cfRule type="cellIs" dxfId="5176" priority="380" operator="greaterThanOrEqual">
      <formula>0.9</formula>
    </cfRule>
  </conditionalFormatting>
  <conditionalFormatting sqref="AP82">
    <cfRule type="iconSet" priority="371">
      <iconSet iconSet="4Arrows" showValue="0">
        <cfvo type="percent" val="0"/>
        <cfvo type="num" val="0.6"/>
        <cfvo type="num" val="0.8"/>
        <cfvo type="num" val="0.9"/>
      </iconSet>
    </cfRule>
    <cfRule type="cellIs" dxfId="5175" priority="372" operator="lessThan">
      <formula>0.6</formula>
    </cfRule>
    <cfRule type="cellIs" dxfId="5174" priority="373" operator="between">
      <formula>0.8</formula>
      <formula>0.899999999999999</formula>
    </cfRule>
    <cfRule type="cellIs" dxfId="5173" priority="374" operator="between">
      <formula>0.6</formula>
      <formula>0.8</formula>
    </cfRule>
    <cfRule type="cellIs" dxfId="5172" priority="375" operator="greaterThanOrEqual">
      <formula>0.9</formula>
    </cfRule>
  </conditionalFormatting>
  <conditionalFormatting sqref="Y82">
    <cfRule type="iconSet" priority="386">
      <iconSet iconSet="4Arrows" showValue="0">
        <cfvo type="percent" val="0"/>
        <cfvo type="num" val="0.6"/>
        <cfvo type="num" val="0.8"/>
        <cfvo type="num" val="0.9"/>
      </iconSet>
    </cfRule>
    <cfRule type="cellIs" dxfId="5171" priority="387" operator="lessThan">
      <formula>0.6</formula>
    </cfRule>
    <cfRule type="cellIs" dxfId="5170" priority="388" operator="between">
      <formula>0.8</formula>
      <formula>0.899999999999999</formula>
    </cfRule>
    <cfRule type="cellIs" dxfId="5169" priority="389" operator="between">
      <formula>0.6</formula>
      <formula>0.8</formula>
    </cfRule>
    <cfRule type="cellIs" dxfId="5168" priority="390" operator="greaterThanOrEqual">
      <formula>0.9</formula>
    </cfRule>
  </conditionalFormatting>
  <conditionalFormatting sqref="AD82">
    <cfRule type="iconSet" priority="391">
      <iconSet iconSet="4Arrows" showValue="0">
        <cfvo type="percent" val="0"/>
        <cfvo type="num" val="0.6"/>
        <cfvo type="num" val="0.8"/>
        <cfvo type="num" val="0.9"/>
      </iconSet>
    </cfRule>
    <cfRule type="cellIs" dxfId="5167" priority="392" operator="lessThan">
      <formula>0.6</formula>
    </cfRule>
    <cfRule type="cellIs" dxfId="5166" priority="393" operator="between">
      <formula>0.8</formula>
      <formula>0.899999999999999</formula>
    </cfRule>
    <cfRule type="cellIs" dxfId="5165" priority="394" operator="between">
      <formula>0.6</formula>
      <formula>0.8</formula>
    </cfRule>
    <cfRule type="cellIs" dxfId="5164" priority="395" operator="greaterThanOrEqual">
      <formula>0.9</formula>
    </cfRule>
  </conditionalFormatting>
  <conditionalFormatting sqref="AH86">
    <cfRule type="iconSet" priority="356">
      <iconSet iconSet="4Arrows" showValue="0">
        <cfvo type="percent" val="0"/>
        <cfvo type="num" val="0.6"/>
        <cfvo type="num" val="0.8"/>
        <cfvo type="num" val="0.9"/>
      </iconSet>
    </cfRule>
    <cfRule type="cellIs" dxfId="5163" priority="357" operator="lessThan">
      <formula>0.6</formula>
    </cfRule>
    <cfRule type="cellIs" dxfId="5162" priority="358" operator="between">
      <formula>0.8</formula>
      <formula>0.899999999999999</formula>
    </cfRule>
    <cfRule type="cellIs" dxfId="5161" priority="359" operator="between">
      <formula>0.6</formula>
      <formula>0.8</formula>
    </cfRule>
    <cfRule type="cellIs" dxfId="5160" priority="360" operator="greaterThanOrEqual">
      <formula>0.9</formula>
    </cfRule>
  </conditionalFormatting>
  <conditionalFormatting sqref="AL86">
    <cfRule type="iconSet" priority="351">
      <iconSet iconSet="4Arrows" showValue="0">
        <cfvo type="percent" val="0"/>
        <cfvo type="num" val="0.6"/>
        <cfvo type="num" val="0.8"/>
        <cfvo type="num" val="0.9"/>
      </iconSet>
    </cfRule>
    <cfRule type="cellIs" dxfId="5159" priority="352" operator="lessThan">
      <formula>0.6</formula>
    </cfRule>
    <cfRule type="cellIs" dxfId="5158" priority="353" operator="between">
      <formula>0.8</formula>
      <formula>0.899999999999999</formula>
    </cfRule>
    <cfRule type="cellIs" dxfId="5157" priority="354" operator="between">
      <formula>0.6</formula>
      <formula>0.8</formula>
    </cfRule>
    <cfRule type="cellIs" dxfId="5156" priority="355" operator="greaterThanOrEqual">
      <formula>0.9</formula>
    </cfRule>
  </conditionalFormatting>
  <conditionalFormatting sqref="AP86">
    <cfRule type="iconSet" priority="346">
      <iconSet iconSet="4Arrows" showValue="0">
        <cfvo type="percent" val="0"/>
        <cfvo type="num" val="0.6"/>
        <cfvo type="num" val="0.8"/>
        <cfvo type="num" val="0.9"/>
      </iconSet>
    </cfRule>
    <cfRule type="cellIs" dxfId="5155" priority="347" operator="lessThan">
      <formula>0.6</formula>
    </cfRule>
    <cfRule type="cellIs" dxfId="5154" priority="348" operator="between">
      <formula>0.8</formula>
      <formula>0.899999999999999</formula>
    </cfRule>
    <cfRule type="cellIs" dxfId="5153" priority="349" operator="between">
      <formula>0.6</formula>
      <formula>0.8</formula>
    </cfRule>
    <cfRule type="cellIs" dxfId="5152" priority="350" operator="greaterThanOrEqual">
      <formula>0.9</formula>
    </cfRule>
  </conditionalFormatting>
  <conditionalFormatting sqref="Y86">
    <cfRule type="iconSet" priority="361">
      <iconSet iconSet="4Arrows" showValue="0">
        <cfvo type="percent" val="0"/>
        <cfvo type="num" val="0.6"/>
        <cfvo type="num" val="0.8"/>
        <cfvo type="num" val="0.9"/>
      </iconSet>
    </cfRule>
    <cfRule type="cellIs" dxfId="5151" priority="362" operator="lessThan">
      <formula>0.6</formula>
    </cfRule>
    <cfRule type="cellIs" dxfId="5150" priority="363" operator="between">
      <formula>0.8</formula>
      <formula>0.899999999999999</formula>
    </cfRule>
    <cfRule type="cellIs" dxfId="5149" priority="364" operator="between">
      <formula>0.6</formula>
      <formula>0.8</formula>
    </cfRule>
    <cfRule type="cellIs" dxfId="5148" priority="365" operator="greaterThanOrEqual">
      <formula>0.9</formula>
    </cfRule>
  </conditionalFormatting>
  <conditionalFormatting sqref="AD86">
    <cfRule type="iconSet" priority="366">
      <iconSet iconSet="4Arrows" showValue="0">
        <cfvo type="percent" val="0"/>
        <cfvo type="num" val="0.6"/>
        <cfvo type="num" val="0.8"/>
        <cfvo type="num" val="0.9"/>
      </iconSet>
    </cfRule>
    <cfRule type="cellIs" dxfId="5147" priority="367" operator="lessThan">
      <formula>0.6</formula>
    </cfRule>
    <cfRule type="cellIs" dxfId="5146" priority="368" operator="between">
      <formula>0.8</formula>
      <formula>0.899999999999999</formula>
    </cfRule>
    <cfRule type="cellIs" dxfId="5145" priority="369" operator="between">
      <formula>0.6</formula>
      <formula>0.8</formula>
    </cfRule>
    <cfRule type="cellIs" dxfId="5144" priority="370" operator="greaterThanOrEqual">
      <formula>0.9</formula>
    </cfRule>
  </conditionalFormatting>
  <conditionalFormatting sqref="AH84">
    <cfRule type="iconSet" priority="331">
      <iconSet iconSet="4Arrows" showValue="0">
        <cfvo type="percent" val="0"/>
        <cfvo type="num" val="0.6"/>
        <cfvo type="num" val="0.8"/>
        <cfvo type="num" val="0.9"/>
      </iconSet>
    </cfRule>
    <cfRule type="cellIs" dxfId="5143" priority="332" operator="lessThan">
      <formula>0.6</formula>
    </cfRule>
    <cfRule type="cellIs" dxfId="5142" priority="333" operator="between">
      <formula>0.8</formula>
      <formula>0.899999999999999</formula>
    </cfRule>
    <cfRule type="cellIs" dxfId="5141" priority="334" operator="between">
      <formula>0.6</formula>
      <formula>0.8</formula>
    </cfRule>
    <cfRule type="cellIs" dxfId="5140" priority="335" operator="greaterThanOrEqual">
      <formula>0.9</formula>
    </cfRule>
  </conditionalFormatting>
  <conditionalFormatting sqref="AL84">
    <cfRule type="iconSet" priority="326">
      <iconSet iconSet="4Arrows" showValue="0">
        <cfvo type="percent" val="0"/>
        <cfvo type="num" val="0.6"/>
        <cfvo type="num" val="0.8"/>
        <cfvo type="num" val="0.9"/>
      </iconSet>
    </cfRule>
    <cfRule type="cellIs" dxfId="5139" priority="327" operator="lessThan">
      <formula>0.6</formula>
    </cfRule>
    <cfRule type="cellIs" dxfId="5138" priority="328" operator="between">
      <formula>0.8</formula>
      <formula>0.899999999999999</formula>
    </cfRule>
    <cfRule type="cellIs" dxfId="5137" priority="329" operator="between">
      <formula>0.6</formula>
      <formula>0.8</formula>
    </cfRule>
    <cfRule type="cellIs" dxfId="5136" priority="330" operator="greaterThanOrEqual">
      <formula>0.9</formula>
    </cfRule>
  </conditionalFormatting>
  <conditionalFormatting sqref="AP84">
    <cfRule type="iconSet" priority="321">
      <iconSet iconSet="4Arrows" showValue="0">
        <cfvo type="percent" val="0"/>
        <cfvo type="num" val="0.6"/>
        <cfvo type="num" val="0.8"/>
        <cfvo type="num" val="0.9"/>
      </iconSet>
    </cfRule>
    <cfRule type="cellIs" dxfId="5135" priority="322" operator="lessThan">
      <formula>0.6</formula>
    </cfRule>
    <cfRule type="cellIs" dxfId="5134" priority="323" operator="between">
      <formula>0.8</formula>
      <formula>0.899999999999999</formula>
    </cfRule>
    <cfRule type="cellIs" dxfId="5133" priority="324" operator="between">
      <formula>0.6</formula>
      <formula>0.8</formula>
    </cfRule>
    <cfRule type="cellIs" dxfId="5132" priority="325" operator="greaterThanOrEqual">
      <formula>0.9</formula>
    </cfRule>
  </conditionalFormatting>
  <conditionalFormatting sqref="Y84">
    <cfRule type="iconSet" priority="336">
      <iconSet iconSet="4Arrows" showValue="0">
        <cfvo type="percent" val="0"/>
        <cfvo type="num" val="0.6"/>
        <cfvo type="num" val="0.8"/>
        <cfvo type="num" val="0.9"/>
      </iconSet>
    </cfRule>
    <cfRule type="cellIs" dxfId="5131" priority="337" operator="lessThan">
      <formula>0.6</formula>
    </cfRule>
    <cfRule type="cellIs" dxfId="5130" priority="338" operator="between">
      <formula>0.8</formula>
      <formula>0.899999999999999</formula>
    </cfRule>
    <cfRule type="cellIs" dxfId="5129" priority="339" operator="between">
      <formula>0.6</formula>
      <formula>0.8</formula>
    </cfRule>
    <cfRule type="cellIs" dxfId="5128" priority="340" operator="greaterThanOrEqual">
      <formula>0.9</formula>
    </cfRule>
  </conditionalFormatting>
  <conditionalFormatting sqref="AD84">
    <cfRule type="iconSet" priority="341">
      <iconSet iconSet="4Arrows" showValue="0">
        <cfvo type="percent" val="0"/>
        <cfvo type="num" val="0.6"/>
        <cfvo type="num" val="0.8"/>
        <cfvo type="num" val="0.9"/>
      </iconSet>
    </cfRule>
    <cfRule type="cellIs" dxfId="5127" priority="342" operator="lessThan">
      <formula>0.6</formula>
    </cfRule>
    <cfRule type="cellIs" dxfId="5126" priority="343" operator="between">
      <formula>0.8</formula>
      <formula>0.899999999999999</formula>
    </cfRule>
    <cfRule type="cellIs" dxfId="5125" priority="344" operator="between">
      <formula>0.6</formula>
      <formula>0.8</formula>
    </cfRule>
    <cfRule type="cellIs" dxfId="5124" priority="345" operator="greaterThanOrEqual">
      <formula>0.9</formula>
    </cfRule>
  </conditionalFormatting>
  <conditionalFormatting sqref="AH85">
    <cfRule type="iconSet" priority="306">
      <iconSet iconSet="4Arrows" showValue="0">
        <cfvo type="percent" val="0"/>
        <cfvo type="num" val="0.6"/>
        <cfvo type="num" val="0.8"/>
        <cfvo type="num" val="0.9"/>
      </iconSet>
    </cfRule>
    <cfRule type="cellIs" dxfId="5123" priority="307" operator="lessThan">
      <formula>0.6</formula>
    </cfRule>
    <cfRule type="cellIs" dxfId="5122" priority="308" operator="between">
      <formula>0.8</formula>
      <formula>0.899999999999999</formula>
    </cfRule>
    <cfRule type="cellIs" dxfId="5121" priority="309" operator="between">
      <formula>0.6</formula>
      <formula>0.8</formula>
    </cfRule>
    <cfRule type="cellIs" dxfId="5120" priority="310" operator="greaterThanOrEqual">
      <formula>0.9</formula>
    </cfRule>
  </conditionalFormatting>
  <conditionalFormatting sqref="AL85">
    <cfRule type="iconSet" priority="301">
      <iconSet iconSet="4Arrows" showValue="0">
        <cfvo type="percent" val="0"/>
        <cfvo type="num" val="0.6"/>
        <cfvo type="num" val="0.8"/>
        <cfvo type="num" val="0.9"/>
      </iconSet>
    </cfRule>
    <cfRule type="cellIs" dxfId="5119" priority="302" operator="lessThan">
      <formula>0.6</formula>
    </cfRule>
    <cfRule type="cellIs" dxfId="5118" priority="303" operator="between">
      <formula>0.8</formula>
      <formula>0.899999999999999</formula>
    </cfRule>
    <cfRule type="cellIs" dxfId="5117" priority="304" operator="between">
      <formula>0.6</formula>
      <formula>0.8</formula>
    </cfRule>
    <cfRule type="cellIs" dxfId="5116" priority="305" operator="greaterThanOrEqual">
      <formula>0.9</formula>
    </cfRule>
  </conditionalFormatting>
  <conditionalFormatting sqref="AP85">
    <cfRule type="iconSet" priority="296">
      <iconSet iconSet="4Arrows" showValue="0">
        <cfvo type="percent" val="0"/>
        <cfvo type="num" val="0.6"/>
        <cfvo type="num" val="0.8"/>
        <cfvo type="num" val="0.9"/>
      </iconSet>
    </cfRule>
    <cfRule type="cellIs" dxfId="5115" priority="297" operator="lessThan">
      <formula>0.6</formula>
    </cfRule>
    <cfRule type="cellIs" dxfId="5114" priority="298" operator="between">
      <formula>0.8</formula>
      <formula>0.899999999999999</formula>
    </cfRule>
    <cfRule type="cellIs" dxfId="5113" priority="299" operator="between">
      <formula>0.6</formula>
      <formula>0.8</formula>
    </cfRule>
    <cfRule type="cellIs" dxfId="5112" priority="300" operator="greaterThanOrEqual">
      <formula>0.9</formula>
    </cfRule>
  </conditionalFormatting>
  <conditionalFormatting sqref="Y85">
    <cfRule type="iconSet" priority="311">
      <iconSet iconSet="4Arrows" showValue="0">
        <cfvo type="percent" val="0"/>
        <cfvo type="num" val="0.6"/>
        <cfvo type="num" val="0.8"/>
        <cfvo type="num" val="0.9"/>
      </iconSet>
    </cfRule>
    <cfRule type="cellIs" dxfId="5111" priority="312" operator="lessThan">
      <formula>0.6</formula>
    </cfRule>
    <cfRule type="cellIs" dxfId="5110" priority="313" operator="between">
      <formula>0.8</formula>
      <formula>0.899999999999999</formula>
    </cfRule>
    <cfRule type="cellIs" dxfId="5109" priority="314" operator="between">
      <formula>0.6</formula>
      <formula>0.8</formula>
    </cfRule>
    <cfRule type="cellIs" dxfId="5108" priority="315" operator="greaterThanOrEqual">
      <formula>0.9</formula>
    </cfRule>
  </conditionalFormatting>
  <conditionalFormatting sqref="AD85">
    <cfRule type="iconSet" priority="316">
      <iconSet iconSet="4Arrows" showValue="0">
        <cfvo type="percent" val="0"/>
        <cfvo type="num" val="0.6"/>
        <cfvo type="num" val="0.8"/>
        <cfvo type="num" val="0.9"/>
      </iconSet>
    </cfRule>
    <cfRule type="cellIs" dxfId="5107" priority="317" operator="lessThan">
      <formula>0.6</formula>
    </cfRule>
    <cfRule type="cellIs" dxfId="5106" priority="318" operator="between">
      <formula>0.8</formula>
      <formula>0.899999999999999</formula>
    </cfRule>
    <cfRule type="cellIs" dxfId="5105" priority="319" operator="between">
      <formula>0.6</formula>
      <formula>0.8</formula>
    </cfRule>
    <cfRule type="cellIs" dxfId="5104" priority="320" operator="greaterThanOrEqual">
      <formula>0.9</formula>
    </cfRule>
  </conditionalFormatting>
  <conditionalFormatting sqref="AH87">
    <cfRule type="iconSet" priority="281">
      <iconSet iconSet="4Arrows" showValue="0">
        <cfvo type="percent" val="0"/>
        <cfvo type="num" val="0.6"/>
        <cfvo type="num" val="0.8"/>
        <cfvo type="num" val="0.9"/>
      </iconSet>
    </cfRule>
    <cfRule type="cellIs" dxfId="5103" priority="282" operator="lessThan">
      <formula>0.6</formula>
    </cfRule>
    <cfRule type="cellIs" dxfId="5102" priority="283" operator="between">
      <formula>0.8</formula>
      <formula>0.899999999999999</formula>
    </cfRule>
    <cfRule type="cellIs" dxfId="5101" priority="284" operator="between">
      <formula>0.6</formula>
      <formula>0.8</formula>
    </cfRule>
    <cfRule type="cellIs" dxfId="5100" priority="285" operator="greaterThanOrEqual">
      <formula>0.9</formula>
    </cfRule>
  </conditionalFormatting>
  <conditionalFormatting sqref="AL87">
    <cfRule type="iconSet" priority="276">
      <iconSet iconSet="4Arrows" showValue="0">
        <cfvo type="percent" val="0"/>
        <cfvo type="num" val="0.6"/>
        <cfvo type="num" val="0.8"/>
        <cfvo type="num" val="0.9"/>
      </iconSet>
    </cfRule>
    <cfRule type="cellIs" dxfId="5099" priority="277" operator="lessThan">
      <formula>0.6</formula>
    </cfRule>
    <cfRule type="cellIs" dxfId="5098" priority="278" operator="between">
      <formula>0.8</formula>
      <formula>0.899999999999999</formula>
    </cfRule>
    <cfRule type="cellIs" dxfId="5097" priority="279" operator="between">
      <formula>0.6</formula>
      <formula>0.8</formula>
    </cfRule>
    <cfRule type="cellIs" dxfId="5096" priority="280" operator="greaterThanOrEqual">
      <formula>0.9</formula>
    </cfRule>
  </conditionalFormatting>
  <conditionalFormatting sqref="AP87">
    <cfRule type="iconSet" priority="271">
      <iconSet iconSet="4Arrows" showValue="0">
        <cfvo type="percent" val="0"/>
        <cfvo type="num" val="0.6"/>
        <cfvo type="num" val="0.8"/>
        <cfvo type="num" val="0.9"/>
      </iconSet>
    </cfRule>
    <cfRule type="cellIs" dxfId="5095" priority="272" operator="lessThan">
      <formula>0.6</formula>
    </cfRule>
    <cfRule type="cellIs" dxfId="5094" priority="273" operator="between">
      <formula>0.8</formula>
      <formula>0.899999999999999</formula>
    </cfRule>
    <cfRule type="cellIs" dxfId="5093" priority="274" operator="between">
      <formula>0.6</formula>
      <formula>0.8</formula>
    </cfRule>
    <cfRule type="cellIs" dxfId="5092" priority="275" operator="greaterThanOrEqual">
      <formula>0.9</formula>
    </cfRule>
  </conditionalFormatting>
  <conditionalFormatting sqref="Y87">
    <cfRule type="iconSet" priority="286">
      <iconSet iconSet="4Arrows" showValue="0">
        <cfvo type="percent" val="0"/>
        <cfvo type="num" val="0.6"/>
        <cfvo type="num" val="0.8"/>
        <cfvo type="num" val="0.9"/>
      </iconSet>
    </cfRule>
    <cfRule type="cellIs" dxfId="5091" priority="287" operator="lessThan">
      <formula>0.6</formula>
    </cfRule>
    <cfRule type="cellIs" dxfId="5090" priority="288" operator="between">
      <formula>0.8</formula>
      <formula>0.899999999999999</formula>
    </cfRule>
    <cfRule type="cellIs" dxfId="5089" priority="289" operator="between">
      <formula>0.6</formula>
      <formula>0.8</formula>
    </cfRule>
    <cfRule type="cellIs" dxfId="5088" priority="290" operator="greaterThanOrEqual">
      <formula>0.9</formula>
    </cfRule>
  </conditionalFormatting>
  <conditionalFormatting sqref="AD87">
    <cfRule type="iconSet" priority="291">
      <iconSet iconSet="4Arrows" showValue="0">
        <cfvo type="percent" val="0"/>
        <cfvo type="num" val="0.6"/>
        <cfvo type="num" val="0.8"/>
        <cfvo type="num" val="0.9"/>
      </iconSet>
    </cfRule>
    <cfRule type="cellIs" dxfId="5087" priority="292" operator="lessThan">
      <formula>0.6</formula>
    </cfRule>
    <cfRule type="cellIs" dxfId="5086" priority="293" operator="between">
      <formula>0.8</formula>
      <formula>0.899999999999999</formula>
    </cfRule>
    <cfRule type="cellIs" dxfId="5085" priority="294" operator="between">
      <formula>0.6</formula>
      <formula>0.8</formula>
    </cfRule>
    <cfRule type="cellIs" dxfId="5084" priority="295" operator="greaterThanOrEqual">
      <formula>0.9</formula>
    </cfRule>
  </conditionalFormatting>
  <conditionalFormatting sqref="AH78:AH79">
    <cfRule type="iconSet" priority="256">
      <iconSet iconSet="4Arrows" showValue="0">
        <cfvo type="percent" val="0"/>
        <cfvo type="num" val="0.6"/>
        <cfvo type="num" val="0.8"/>
        <cfvo type="num" val="0.9"/>
      </iconSet>
    </cfRule>
    <cfRule type="cellIs" dxfId="5083" priority="257" operator="lessThan">
      <formula>0.6</formula>
    </cfRule>
    <cfRule type="cellIs" dxfId="5082" priority="258" operator="between">
      <formula>0.8</formula>
      <formula>0.899999999999999</formula>
    </cfRule>
    <cfRule type="cellIs" dxfId="5081" priority="259" operator="between">
      <formula>0.6</formula>
      <formula>0.8</formula>
    </cfRule>
    <cfRule type="cellIs" dxfId="5080" priority="260" operator="greaterThanOrEqual">
      <formula>0.9</formula>
    </cfRule>
  </conditionalFormatting>
  <conditionalFormatting sqref="AL78:AL79">
    <cfRule type="iconSet" priority="251">
      <iconSet iconSet="4Arrows" showValue="0">
        <cfvo type="percent" val="0"/>
        <cfvo type="num" val="0.6"/>
        <cfvo type="num" val="0.8"/>
        <cfvo type="num" val="0.9"/>
      </iconSet>
    </cfRule>
    <cfRule type="cellIs" dxfId="5079" priority="252" operator="lessThan">
      <formula>0.6</formula>
    </cfRule>
    <cfRule type="cellIs" dxfId="5078" priority="253" operator="between">
      <formula>0.8</formula>
      <formula>0.899999999999999</formula>
    </cfRule>
    <cfRule type="cellIs" dxfId="5077" priority="254" operator="between">
      <formula>0.6</formula>
      <formula>0.8</formula>
    </cfRule>
    <cfRule type="cellIs" dxfId="5076" priority="255" operator="greaterThanOrEqual">
      <formula>0.9</formula>
    </cfRule>
  </conditionalFormatting>
  <conditionalFormatting sqref="AP78:AP79">
    <cfRule type="iconSet" priority="246">
      <iconSet iconSet="4Arrows" showValue="0">
        <cfvo type="percent" val="0"/>
        <cfvo type="num" val="0.6"/>
        <cfvo type="num" val="0.8"/>
        <cfvo type="num" val="0.9"/>
      </iconSet>
    </cfRule>
    <cfRule type="cellIs" dxfId="5075" priority="247" operator="lessThan">
      <formula>0.6</formula>
    </cfRule>
    <cfRule type="cellIs" dxfId="5074" priority="248" operator="between">
      <formula>0.8</formula>
      <formula>0.899999999999999</formula>
    </cfRule>
    <cfRule type="cellIs" dxfId="5073" priority="249" operator="between">
      <formula>0.6</formula>
      <formula>0.8</formula>
    </cfRule>
    <cfRule type="cellIs" dxfId="5072" priority="250" operator="greaterThanOrEqual">
      <formula>0.9</formula>
    </cfRule>
  </conditionalFormatting>
  <conditionalFormatting sqref="Y78:Y79">
    <cfRule type="iconSet" priority="261">
      <iconSet iconSet="4Arrows" showValue="0">
        <cfvo type="percent" val="0"/>
        <cfvo type="num" val="0.6"/>
        <cfvo type="num" val="0.8"/>
        <cfvo type="num" val="0.9"/>
      </iconSet>
    </cfRule>
    <cfRule type="cellIs" dxfId="5071" priority="262" operator="lessThan">
      <formula>0.6</formula>
    </cfRule>
    <cfRule type="cellIs" dxfId="5070" priority="263" operator="between">
      <formula>0.8</formula>
      <formula>0.899999999999999</formula>
    </cfRule>
    <cfRule type="cellIs" dxfId="5069" priority="264" operator="between">
      <formula>0.6</formula>
      <formula>0.8</formula>
    </cfRule>
    <cfRule type="cellIs" dxfId="5068" priority="265" operator="greaterThanOrEqual">
      <formula>0.9</formula>
    </cfRule>
  </conditionalFormatting>
  <conditionalFormatting sqref="AD78:AD79">
    <cfRule type="iconSet" priority="266">
      <iconSet iconSet="4Arrows" showValue="0">
        <cfvo type="percent" val="0"/>
        <cfvo type="num" val="0.6"/>
        <cfvo type="num" val="0.8"/>
        <cfvo type="num" val="0.9"/>
      </iconSet>
    </cfRule>
    <cfRule type="cellIs" dxfId="5067" priority="267" operator="lessThan">
      <formula>0.6</formula>
    </cfRule>
    <cfRule type="cellIs" dxfId="5066" priority="268" operator="between">
      <formula>0.8</formula>
      <formula>0.899999999999999</formula>
    </cfRule>
    <cfRule type="cellIs" dxfId="5065" priority="269" operator="between">
      <formula>0.6</formula>
      <formula>0.8</formula>
    </cfRule>
    <cfRule type="cellIs" dxfId="5064" priority="270" operator="greaterThanOrEqual">
      <formula>0.9</formula>
    </cfRule>
  </conditionalFormatting>
  <conditionalFormatting sqref="AH83">
    <cfRule type="iconSet" priority="231">
      <iconSet iconSet="4Arrows" showValue="0">
        <cfvo type="percent" val="0"/>
        <cfvo type="num" val="0.6"/>
        <cfvo type="num" val="0.8"/>
        <cfvo type="num" val="0.9"/>
      </iconSet>
    </cfRule>
    <cfRule type="cellIs" dxfId="5063" priority="232" operator="lessThan">
      <formula>0.6</formula>
    </cfRule>
    <cfRule type="cellIs" dxfId="5062" priority="233" operator="between">
      <formula>0.8</formula>
      <formula>0.899999999999999</formula>
    </cfRule>
    <cfRule type="cellIs" dxfId="5061" priority="234" operator="between">
      <formula>0.6</formula>
      <formula>0.8</formula>
    </cfRule>
    <cfRule type="cellIs" dxfId="5060" priority="235" operator="greaterThanOrEqual">
      <formula>0.9</formula>
    </cfRule>
  </conditionalFormatting>
  <conditionalFormatting sqref="AL83">
    <cfRule type="iconSet" priority="226">
      <iconSet iconSet="4Arrows" showValue="0">
        <cfvo type="percent" val="0"/>
        <cfvo type="num" val="0.6"/>
        <cfvo type="num" val="0.8"/>
        <cfvo type="num" val="0.9"/>
      </iconSet>
    </cfRule>
    <cfRule type="cellIs" dxfId="5059" priority="227" operator="lessThan">
      <formula>0.6</formula>
    </cfRule>
    <cfRule type="cellIs" dxfId="5058" priority="228" operator="between">
      <formula>0.8</formula>
      <formula>0.899999999999999</formula>
    </cfRule>
    <cfRule type="cellIs" dxfId="5057" priority="229" operator="between">
      <formula>0.6</formula>
      <formula>0.8</formula>
    </cfRule>
    <cfRule type="cellIs" dxfId="5056" priority="230" operator="greaterThanOrEqual">
      <formula>0.9</formula>
    </cfRule>
  </conditionalFormatting>
  <conditionalFormatting sqref="AP83">
    <cfRule type="iconSet" priority="221">
      <iconSet iconSet="4Arrows" showValue="0">
        <cfvo type="percent" val="0"/>
        <cfvo type="num" val="0.6"/>
        <cfvo type="num" val="0.8"/>
        <cfvo type="num" val="0.9"/>
      </iconSet>
    </cfRule>
    <cfRule type="cellIs" dxfId="5055" priority="222" operator="lessThan">
      <formula>0.6</formula>
    </cfRule>
    <cfRule type="cellIs" dxfId="5054" priority="223" operator="between">
      <formula>0.8</formula>
      <formula>0.899999999999999</formula>
    </cfRule>
    <cfRule type="cellIs" dxfId="5053" priority="224" operator="between">
      <formula>0.6</formula>
      <formula>0.8</formula>
    </cfRule>
    <cfRule type="cellIs" dxfId="5052" priority="225" operator="greaterThanOrEqual">
      <formula>0.9</formula>
    </cfRule>
  </conditionalFormatting>
  <conditionalFormatting sqref="Y83">
    <cfRule type="iconSet" priority="236">
      <iconSet iconSet="4Arrows" showValue="0">
        <cfvo type="percent" val="0"/>
        <cfvo type="num" val="0.6"/>
        <cfvo type="num" val="0.8"/>
        <cfvo type="num" val="0.9"/>
      </iconSet>
    </cfRule>
    <cfRule type="cellIs" dxfId="5051" priority="237" operator="lessThan">
      <formula>0.6</formula>
    </cfRule>
    <cfRule type="cellIs" dxfId="5050" priority="238" operator="between">
      <formula>0.8</formula>
      <formula>0.899999999999999</formula>
    </cfRule>
    <cfRule type="cellIs" dxfId="5049" priority="239" operator="between">
      <formula>0.6</formula>
      <formula>0.8</formula>
    </cfRule>
    <cfRule type="cellIs" dxfId="5048" priority="240" operator="greaterThanOrEqual">
      <formula>0.9</formula>
    </cfRule>
  </conditionalFormatting>
  <conditionalFormatting sqref="AD83">
    <cfRule type="iconSet" priority="241">
      <iconSet iconSet="4Arrows" showValue="0">
        <cfvo type="percent" val="0"/>
        <cfvo type="num" val="0.6"/>
        <cfvo type="num" val="0.8"/>
        <cfvo type="num" val="0.9"/>
      </iconSet>
    </cfRule>
    <cfRule type="cellIs" dxfId="5047" priority="242" operator="lessThan">
      <formula>0.6</formula>
    </cfRule>
    <cfRule type="cellIs" dxfId="5046" priority="243" operator="between">
      <formula>0.8</formula>
      <formula>0.899999999999999</formula>
    </cfRule>
    <cfRule type="cellIs" dxfId="5045" priority="244" operator="between">
      <formula>0.6</formula>
      <formula>0.8</formula>
    </cfRule>
    <cfRule type="cellIs" dxfId="5044" priority="245" operator="greaterThanOrEqual">
      <formula>0.9</formula>
    </cfRule>
  </conditionalFormatting>
  <conditionalFormatting sqref="AH90:AH91">
    <cfRule type="iconSet" priority="206">
      <iconSet iconSet="4Arrows" showValue="0">
        <cfvo type="percent" val="0"/>
        <cfvo type="num" val="0.6"/>
        <cfvo type="num" val="0.8"/>
        <cfvo type="num" val="0.9"/>
      </iconSet>
    </cfRule>
    <cfRule type="cellIs" dxfId="5043" priority="207" operator="lessThan">
      <formula>0.6</formula>
    </cfRule>
    <cfRule type="cellIs" dxfId="5042" priority="208" operator="between">
      <formula>0.8</formula>
      <formula>0.899999999999999</formula>
    </cfRule>
    <cfRule type="cellIs" dxfId="5041" priority="209" operator="between">
      <formula>0.6</formula>
      <formula>0.8</formula>
    </cfRule>
    <cfRule type="cellIs" dxfId="5040" priority="210" operator="greaterThanOrEqual">
      <formula>0.9</formula>
    </cfRule>
  </conditionalFormatting>
  <conditionalFormatting sqref="AL90:AL91">
    <cfRule type="iconSet" priority="201">
      <iconSet iconSet="4Arrows" showValue="0">
        <cfvo type="percent" val="0"/>
        <cfvo type="num" val="0.6"/>
        <cfvo type="num" val="0.8"/>
        <cfvo type="num" val="0.9"/>
      </iconSet>
    </cfRule>
    <cfRule type="cellIs" dxfId="5039" priority="202" operator="lessThan">
      <formula>0.6</formula>
    </cfRule>
    <cfRule type="cellIs" dxfId="5038" priority="203" operator="between">
      <formula>0.8</formula>
      <formula>0.899999999999999</formula>
    </cfRule>
    <cfRule type="cellIs" dxfId="5037" priority="204" operator="between">
      <formula>0.6</formula>
      <formula>0.8</formula>
    </cfRule>
    <cfRule type="cellIs" dxfId="5036" priority="205" operator="greaterThanOrEqual">
      <formula>0.9</formula>
    </cfRule>
  </conditionalFormatting>
  <conditionalFormatting sqref="AP90:AP91">
    <cfRule type="iconSet" priority="196">
      <iconSet iconSet="4Arrows" showValue="0">
        <cfvo type="percent" val="0"/>
        <cfvo type="num" val="0.6"/>
        <cfvo type="num" val="0.8"/>
        <cfvo type="num" val="0.9"/>
      </iconSet>
    </cfRule>
    <cfRule type="cellIs" dxfId="5035" priority="197" operator="lessThan">
      <formula>0.6</formula>
    </cfRule>
    <cfRule type="cellIs" dxfId="5034" priority="198" operator="between">
      <formula>0.8</formula>
      <formula>0.899999999999999</formula>
    </cfRule>
    <cfRule type="cellIs" dxfId="5033" priority="199" operator="between">
      <formula>0.6</formula>
      <formula>0.8</formula>
    </cfRule>
    <cfRule type="cellIs" dxfId="5032" priority="200" operator="greaterThanOrEqual">
      <formula>0.9</formula>
    </cfRule>
  </conditionalFormatting>
  <conditionalFormatting sqref="Y91">
    <cfRule type="iconSet" priority="211">
      <iconSet iconSet="4Arrows" showValue="0">
        <cfvo type="percent" val="0"/>
        <cfvo type="num" val="0.6"/>
        <cfvo type="num" val="0.8"/>
        <cfvo type="num" val="0.9"/>
      </iconSet>
    </cfRule>
    <cfRule type="cellIs" dxfId="5031" priority="212" operator="lessThan">
      <formula>0.6</formula>
    </cfRule>
    <cfRule type="cellIs" dxfId="5030" priority="213" operator="between">
      <formula>0.8</formula>
      <formula>0.899999999999999</formula>
    </cfRule>
    <cfRule type="cellIs" dxfId="5029" priority="214" operator="between">
      <formula>0.6</formula>
      <formula>0.8</formula>
    </cfRule>
    <cfRule type="cellIs" dxfId="5028" priority="215" operator="greaterThanOrEqual">
      <formula>0.9</formula>
    </cfRule>
  </conditionalFormatting>
  <conditionalFormatting sqref="AD91">
    <cfRule type="iconSet" priority="216">
      <iconSet iconSet="4Arrows" showValue="0">
        <cfvo type="percent" val="0"/>
        <cfvo type="num" val="0.6"/>
        <cfvo type="num" val="0.8"/>
        <cfvo type="num" val="0.9"/>
      </iconSet>
    </cfRule>
    <cfRule type="cellIs" dxfId="5027" priority="217" operator="lessThan">
      <formula>0.6</formula>
    </cfRule>
    <cfRule type="cellIs" dxfId="5026" priority="218" operator="between">
      <formula>0.8</formula>
      <formula>0.899999999999999</formula>
    </cfRule>
    <cfRule type="cellIs" dxfId="5025" priority="219" operator="between">
      <formula>0.6</formula>
      <formula>0.8</formula>
    </cfRule>
    <cfRule type="cellIs" dxfId="5024" priority="220" operator="greaterThanOrEqual">
      <formula>0.9</formula>
    </cfRule>
  </conditionalFormatting>
  <conditionalFormatting sqref="Y99:Y103">
    <cfRule type="iconSet" priority="171">
      <iconSet iconSet="4Arrows" showValue="0">
        <cfvo type="percent" val="0"/>
        <cfvo type="num" val="0.6"/>
        <cfvo type="num" val="0.8"/>
        <cfvo type="num" val="0.9"/>
      </iconSet>
    </cfRule>
    <cfRule type="cellIs" dxfId="5023" priority="172" operator="lessThan">
      <formula>0.6</formula>
    </cfRule>
    <cfRule type="cellIs" dxfId="5022" priority="173" operator="between">
      <formula>0.8</formula>
      <formula>0.899999999999999</formula>
    </cfRule>
    <cfRule type="cellIs" dxfId="5021" priority="174" operator="between">
      <formula>0.6</formula>
      <formula>0.8</formula>
    </cfRule>
    <cfRule type="cellIs" dxfId="5020" priority="175" operator="greaterThanOrEqual">
      <formula>0.9</formula>
    </cfRule>
  </conditionalFormatting>
  <conditionalFormatting sqref="AD99:AD103">
    <cfRule type="iconSet" priority="176">
      <iconSet iconSet="4Arrows" showValue="0">
        <cfvo type="percent" val="0"/>
        <cfvo type="num" val="0.6"/>
        <cfvo type="num" val="0.8"/>
        <cfvo type="num" val="0.9"/>
      </iconSet>
    </cfRule>
    <cfRule type="cellIs" dxfId="5019" priority="177" operator="lessThan">
      <formula>0.6</formula>
    </cfRule>
    <cfRule type="cellIs" dxfId="5018" priority="178" operator="between">
      <formula>0.8</formula>
      <formula>0.899999999999999</formula>
    </cfRule>
    <cfRule type="cellIs" dxfId="5017" priority="179" operator="between">
      <formula>0.6</formula>
      <formula>0.8</formula>
    </cfRule>
    <cfRule type="cellIs" dxfId="5016" priority="180" operator="greaterThanOrEqual">
      <formula>0.9</formula>
    </cfRule>
  </conditionalFormatting>
  <conditionalFormatting sqref="AH100 AH102:AH103">
    <cfRule type="iconSet" priority="181">
      <iconSet iconSet="4Arrows" showValue="0">
        <cfvo type="percent" val="0"/>
        <cfvo type="num" val="0.6"/>
        <cfvo type="num" val="0.8"/>
        <cfvo type="num" val="0.9"/>
      </iconSet>
    </cfRule>
    <cfRule type="cellIs" dxfId="5015" priority="182" operator="lessThan">
      <formula>0.6</formula>
    </cfRule>
    <cfRule type="cellIs" dxfId="5014" priority="183" operator="between">
      <formula>0.8</formula>
      <formula>0.899999999999999</formula>
    </cfRule>
    <cfRule type="cellIs" dxfId="5013" priority="184" operator="between">
      <formula>0.6</formula>
      <formula>0.8</formula>
    </cfRule>
    <cfRule type="cellIs" dxfId="5012" priority="185" operator="greaterThanOrEqual">
      <formula>0.9</formula>
    </cfRule>
  </conditionalFormatting>
  <conditionalFormatting sqref="AL99:AL103">
    <cfRule type="iconSet" priority="186">
      <iconSet iconSet="4Arrows" showValue="0">
        <cfvo type="percent" val="0"/>
        <cfvo type="num" val="0.6"/>
        <cfvo type="num" val="0.8"/>
        <cfvo type="num" val="0.9"/>
      </iconSet>
    </cfRule>
    <cfRule type="cellIs" dxfId="5011" priority="187" operator="lessThan">
      <formula>0.6</formula>
    </cfRule>
    <cfRule type="cellIs" dxfId="5010" priority="188" operator="between">
      <formula>0.8</formula>
      <formula>0.899999999999999</formula>
    </cfRule>
    <cfRule type="cellIs" dxfId="5009" priority="189" operator="between">
      <formula>0.6</formula>
      <formula>0.8</formula>
    </cfRule>
    <cfRule type="cellIs" dxfId="5008" priority="190" operator="greaterThanOrEqual">
      <formula>0.9</formula>
    </cfRule>
  </conditionalFormatting>
  <conditionalFormatting sqref="AP99:AP103">
    <cfRule type="iconSet" priority="191">
      <iconSet iconSet="4Arrows" showValue="0">
        <cfvo type="percent" val="0"/>
        <cfvo type="num" val="0.6"/>
        <cfvo type="num" val="0.8"/>
        <cfvo type="num" val="0.9"/>
      </iconSet>
    </cfRule>
    <cfRule type="cellIs" dxfId="5007" priority="192" operator="lessThan">
      <formula>0.6</formula>
    </cfRule>
    <cfRule type="cellIs" dxfId="5006" priority="193" operator="between">
      <formula>0.8</formula>
      <formula>0.899999999999999</formula>
    </cfRule>
    <cfRule type="cellIs" dxfId="5005" priority="194" operator="between">
      <formula>0.6</formula>
      <formula>0.8</formula>
    </cfRule>
    <cfRule type="cellIs" dxfId="5004" priority="195" operator="greaterThanOrEqual">
      <formula>0.9</formula>
    </cfRule>
  </conditionalFormatting>
  <conditionalFormatting sqref="AH54">
    <cfRule type="iconSet" priority="156">
      <iconSet iconSet="4Arrows" showValue="0">
        <cfvo type="percent" val="0"/>
        <cfvo type="num" val="0.6"/>
        <cfvo type="num" val="0.8"/>
        <cfvo type="num" val="0.9"/>
      </iconSet>
    </cfRule>
    <cfRule type="cellIs" dxfId="5003" priority="157" operator="lessThan">
      <formula>0.6</formula>
    </cfRule>
    <cfRule type="cellIs" dxfId="5002" priority="158" operator="between">
      <formula>0.8</formula>
      <formula>0.899999999999999</formula>
    </cfRule>
    <cfRule type="cellIs" dxfId="5001" priority="159" operator="between">
      <formula>0.6</formula>
      <formula>0.8</formula>
    </cfRule>
    <cfRule type="cellIs" dxfId="5000" priority="160" operator="greaterThanOrEqual">
      <formula>0.9</formula>
    </cfRule>
  </conditionalFormatting>
  <conditionalFormatting sqref="AL54">
    <cfRule type="iconSet" priority="151">
      <iconSet iconSet="4Arrows" showValue="0">
        <cfvo type="percent" val="0"/>
        <cfvo type="num" val="0.6"/>
        <cfvo type="num" val="0.8"/>
        <cfvo type="num" val="0.9"/>
      </iconSet>
    </cfRule>
    <cfRule type="cellIs" dxfId="4999" priority="152" operator="lessThan">
      <formula>0.6</formula>
    </cfRule>
    <cfRule type="cellIs" dxfId="4998" priority="153" operator="between">
      <formula>0.8</formula>
      <formula>0.899999999999999</formula>
    </cfRule>
    <cfRule type="cellIs" dxfId="4997" priority="154" operator="between">
      <formula>0.6</formula>
      <formula>0.8</formula>
    </cfRule>
    <cfRule type="cellIs" dxfId="4996" priority="155" operator="greaterThanOrEqual">
      <formula>0.9</formula>
    </cfRule>
  </conditionalFormatting>
  <conditionalFormatting sqref="AP54">
    <cfRule type="iconSet" priority="146">
      <iconSet iconSet="4Arrows" showValue="0">
        <cfvo type="percent" val="0"/>
        <cfvo type="num" val="0.6"/>
        <cfvo type="num" val="0.8"/>
        <cfvo type="num" val="0.9"/>
      </iconSet>
    </cfRule>
    <cfRule type="cellIs" dxfId="4995" priority="147" operator="lessThan">
      <formula>0.6</formula>
    </cfRule>
    <cfRule type="cellIs" dxfId="4994" priority="148" operator="between">
      <formula>0.8</formula>
      <formula>0.899999999999999</formula>
    </cfRule>
    <cfRule type="cellIs" dxfId="4993" priority="149" operator="between">
      <formula>0.6</formula>
      <formula>0.8</formula>
    </cfRule>
    <cfRule type="cellIs" dxfId="4992" priority="150" operator="greaterThanOrEqual">
      <formula>0.9</formula>
    </cfRule>
  </conditionalFormatting>
  <conditionalFormatting sqref="Y54">
    <cfRule type="iconSet" priority="161">
      <iconSet iconSet="4Arrows" showValue="0">
        <cfvo type="percent" val="0"/>
        <cfvo type="num" val="0.6"/>
        <cfvo type="num" val="0.8"/>
        <cfvo type="num" val="0.9"/>
      </iconSet>
    </cfRule>
    <cfRule type="cellIs" dxfId="4991" priority="162" operator="lessThan">
      <formula>0.6</formula>
    </cfRule>
    <cfRule type="cellIs" dxfId="4990" priority="163" operator="between">
      <formula>0.8</formula>
      <formula>0.899999999999999</formula>
    </cfRule>
    <cfRule type="cellIs" dxfId="4989" priority="164" operator="between">
      <formula>0.6</formula>
      <formula>0.8</formula>
    </cfRule>
    <cfRule type="cellIs" dxfId="4988" priority="165" operator="greaterThanOrEqual">
      <formula>0.9</formula>
    </cfRule>
  </conditionalFormatting>
  <conditionalFormatting sqref="AD54">
    <cfRule type="iconSet" priority="166">
      <iconSet iconSet="4Arrows" showValue="0">
        <cfvo type="percent" val="0"/>
        <cfvo type="num" val="0.6"/>
        <cfvo type="num" val="0.8"/>
        <cfvo type="num" val="0.9"/>
      </iconSet>
    </cfRule>
    <cfRule type="cellIs" dxfId="4987" priority="167" operator="lessThan">
      <formula>0.6</formula>
    </cfRule>
    <cfRule type="cellIs" dxfId="4986" priority="168" operator="between">
      <formula>0.8</formula>
      <formula>0.899999999999999</formula>
    </cfRule>
    <cfRule type="cellIs" dxfId="4985" priority="169" operator="between">
      <formula>0.6</formula>
      <formula>0.8</formula>
    </cfRule>
    <cfRule type="cellIs" dxfId="4984" priority="170" operator="greaterThanOrEqual">
      <formula>0.9</formula>
    </cfRule>
  </conditionalFormatting>
  <conditionalFormatting sqref="AH58">
    <cfRule type="iconSet" priority="131">
      <iconSet iconSet="4Arrows" showValue="0">
        <cfvo type="percent" val="0"/>
        <cfvo type="num" val="0.6"/>
        <cfvo type="num" val="0.8"/>
        <cfvo type="num" val="0.9"/>
      </iconSet>
    </cfRule>
    <cfRule type="cellIs" dxfId="4983" priority="132" operator="lessThan">
      <formula>0.6</formula>
    </cfRule>
    <cfRule type="cellIs" dxfId="4982" priority="133" operator="between">
      <formula>0.8</formula>
      <formula>0.899999999999999</formula>
    </cfRule>
    <cfRule type="cellIs" dxfId="4981" priority="134" operator="between">
      <formula>0.6</formula>
      <formula>0.8</formula>
    </cfRule>
    <cfRule type="cellIs" dxfId="4980" priority="135" operator="greaterThanOrEqual">
      <formula>0.9</formula>
    </cfRule>
  </conditionalFormatting>
  <conditionalFormatting sqref="AL58">
    <cfRule type="iconSet" priority="126">
      <iconSet iconSet="4Arrows" showValue="0">
        <cfvo type="percent" val="0"/>
        <cfvo type="num" val="0.6"/>
        <cfvo type="num" val="0.8"/>
        <cfvo type="num" val="0.9"/>
      </iconSet>
    </cfRule>
    <cfRule type="cellIs" dxfId="4979" priority="127" operator="lessThan">
      <formula>0.6</formula>
    </cfRule>
    <cfRule type="cellIs" dxfId="4978" priority="128" operator="between">
      <formula>0.8</formula>
      <formula>0.899999999999999</formula>
    </cfRule>
    <cfRule type="cellIs" dxfId="4977" priority="129" operator="between">
      <formula>0.6</formula>
      <formula>0.8</formula>
    </cfRule>
    <cfRule type="cellIs" dxfId="4976" priority="130" operator="greaterThanOrEqual">
      <formula>0.9</formula>
    </cfRule>
  </conditionalFormatting>
  <conditionalFormatting sqref="AP58">
    <cfRule type="iconSet" priority="121">
      <iconSet iconSet="4Arrows" showValue="0">
        <cfvo type="percent" val="0"/>
        <cfvo type="num" val="0.6"/>
        <cfvo type="num" val="0.8"/>
        <cfvo type="num" val="0.9"/>
      </iconSet>
    </cfRule>
    <cfRule type="cellIs" dxfId="4975" priority="122" operator="lessThan">
      <formula>0.6</formula>
    </cfRule>
    <cfRule type="cellIs" dxfId="4974" priority="123" operator="between">
      <formula>0.8</formula>
      <formula>0.899999999999999</formula>
    </cfRule>
    <cfRule type="cellIs" dxfId="4973" priority="124" operator="between">
      <formula>0.6</formula>
      <formula>0.8</formula>
    </cfRule>
    <cfRule type="cellIs" dxfId="4972" priority="125" operator="greaterThanOrEqual">
      <formula>0.9</formula>
    </cfRule>
  </conditionalFormatting>
  <conditionalFormatting sqref="Y58">
    <cfRule type="iconSet" priority="136">
      <iconSet iconSet="4Arrows" showValue="0">
        <cfvo type="percent" val="0"/>
        <cfvo type="num" val="0.6"/>
        <cfvo type="num" val="0.8"/>
        <cfvo type="num" val="0.9"/>
      </iconSet>
    </cfRule>
    <cfRule type="cellIs" dxfId="4971" priority="137" operator="lessThan">
      <formula>0.6</formula>
    </cfRule>
    <cfRule type="cellIs" dxfId="4970" priority="138" operator="between">
      <formula>0.8</formula>
      <formula>0.899999999999999</formula>
    </cfRule>
    <cfRule type="cellIs" dxfId="4969" priority="139" operator="between">
      <formula>0.6</formula>
      <formula>0.8</formula>
    </cfRule>
    <cfRule type="cellIs" dxfId="4968" priority="140" operator="greaterThanOrEqual">
      <formula>0.9</formula>
    </cfRule>
  </conditionalFormatting>
  <conditionalFormatting sqref="AD58">
    <cfRule type="iconSet" priority="141">
      <iconSet iconSet="4Arrows" showValue="0">
        <cfvo type="percent" val="0"/>
        <cfvo type="num" val="0.6"/>
        <cfvo type="num" val="0.8"/>
        <cfvo type="num" val="0.9"/>
      </iconSet>
    </cfRule>
    <cfRule type="cellIs" dxfId="4967" priority="142" operator="lessThan">
      <formula>0.6</formula>
    </cfRule>
    <cfRule type="cellIs" dxfId="4966" priority="143" operator="between">
      <formula>0.8</formula>
      <formula>0.899999999999999</formula>
    </cfRule>
    <cfRule type="cellIs" dxfId="4965" priority="144" operator="between">
      <formula>0.6</formula>
      <formula>0.8</formula>
    </cfRule>
    <cfRule type="cellIs" dxfId="4964" priority="145" operator="greaterThanOrEqual">
      <formula>0.9</formula>
    </cfRule>
  </conditionalFormatting>
  <conditionalFormatting sqref="Y44">
    <cfRule type="iconSet" priority="116">
      <iconSet iconSet="4Arrows" showValue="0">
        <cfvo type="percent" val="0"/>
        <cfvo type="num" val="0.6"/>
        <cfvo type="num" val="0.8"/>
        <cfvo type="num" val="0.9"/>
      </iconSet>
    </cfRule>
    <cfRule type="cellIs" dxfId="4963" priority="117" operator="lessThan">
      <formula>0.6</formula>
    </cfRule>
    <cfRule type="cellIs" dxfId="4962" priority="118" operator="between">
      <formula>0.8</formula>
      <formula>0.899999999999999</formula>
    </cfRule>
    <cfRule type="cellIs" dxfId="4961" priority="119" operator="between">
      <formula>0.6</formula>
      <formula>0.8</formula>
    </cfRule>
    <cfRule type="cellIs" dxfId="4960" priority="120" operator="greaterThanOrEqual">
      <formula>0.9</formula>
    </cfRule>
  </conditionalFormatting>
  <conditionalFormatting sqref="Y45">
    <cfRule type="iconSet" priority="111">
      <iconSet iconSet="4Arrows" showValue="0">
        <cfvo type="percent" val="0"/>
        <cfvo type="num" val="0.6"/>
        <cfvo type="num" val="0.8"/>
        <cfvo type="num" val="0.9"/>
      </iconSet>
    </cfRule>
    <cfRule type="cellIs" dxfId="4959" priority="112" operator="lessThan">
      <formula>0.6</formula>
    </cfRule>
    <cfRule type="cellIs" dxfId="4958" priority="113" operator="between">
      <formula>0.8</formula>
      <formula>0.899999999999999</formula>
    </cfRule>
    <cfRule type="cellIs" dxfId="4957" priority="114" operator="between">
      <formula>0.6</formula>
      <formula>0.8</formula>
    </cfRule>
    <cfRule type="cellIs" dxfId="4956" priority="115" operator="greaterThanOrEqual">
      <formula>0.9</formula>
    </cfRule>
  </conditionalFormatting>
  <conditionalFormatting sqref="AD44">
    <cfRule type="iconSet" priority="91">
      <iconSet iconSet="4Arrows" showValue="0">
        <cfvo type="percent" val="0"/>
        <cfvo type="num" val="0.6"/>
        <cfvo type="num" val="0.8"/>
        <cfvo type="num" val="0.9"/>
      </iconSet>
    </cfRule>
    <cfRule type="cellIs" dxfId="4955" priority="92" operator="lessThan">
      <formula>0.6</formula>
    </cfRule>
    <cfRule type="cellIs" dxfId="4954" priority="93" operator="between">
      <formula>0.8</formula>
      <formula>0.899999999999999</formula>
    </cfRule>
    <cfRule type="cellIs" dxfId="4953" priority="94" operator="between">
      <formula>0.6</formula>
      <formula>0.8</formula>
    </cfRule>
    <cfRule type="cellIs" dxfId="4952" priority="95" operator="greaterThanOrEqual">
      <formula>0.9</formula>
    </cfRule>
  </conditionalFormatting>
  <conditionalFormatting sqref="AH44">
    <cfRule type="iconSet" priority="96">
      <iconSet iconSet="4Arrows" showValue="0">
        <cfvo type="percent" val="0"/>
        <cfvo type="num" val="0.6"/>
        <cfvo type="num" val="0.8"/>
        <cfvo type="num" val="0.9"/>
      </iconSet>
    </cfRule>
    <cfRule type="cellIs" dxfId="4951" priority="97" operator="lessThan">
      <formula>0.6</formula>
    </cfRule>
    <cfRule type="cellIs" dxfId="4950" priority="98" operator="between">
      <formula>0.8</formula>
      <formula>0.899999999999999</formula>
    </cfRule>
    <cfRule type="cellIs" dxfId="4949" priority="99" operator="between">
      <formula>0.6</formula>
      <formula>0.8</formula>
    </cfRule>
    <cfRule type="cellIs" dxfId="4948" priority="100" operator="greaterThanOrEqual">
      <formula>0.9</formula>
    </cfRule>
  </conditionalFormatting>
  <conditionalFormatting sqref="AL44">
    <cfRule type="iconSet" priority="101">
      <iconSet iconSet="4Arrows" showValue="0">
        <cfvo type="percent" val="0"/>
        <cfvo type="num" val="0.6"/>
        <cfvo type="num" val="0.8"/>
        <cfvo type="num" val="0.9"/>
      </iconSet>
    </cfRule>
    <cfRule type="cellIs" dxfId="4947" priority="102" operator="lessThan">
      <formula>0.6</formula>
    </cfRule>
    <cfRule type="cellIs" dxfId="4946" priority="103" operator="between">
      <formula>0.8</formula>
      <formula>0.899999999999999</formula>
    </cfRule>
    <cfRule type="cellIs" dxfId="4945" priority="104" operator="between">
      <formula>0.6</formula>
      <formula>0.8</formula>
    </cfRule>
    <cfRule type="cellIs" dxfId="4944" priority="105" operator="greaterThanOrEqual">
      <formula>0.9</formula>
    </cfRule>
  </conditionalFormatting>
  <conditionalFormatting sqref="AP44">
    <cfRule type="iconSet" priority="106">
      <iconSet iconSet="4Arrows" showValue="0">
        <cfvo type="percent" val="0"/>
        <cfvo type="num" val="0.6"/>
        <cfvo type="num" val="0.8"/>
        <cfvo type="num" val="0.9"/>
      </iconSet>
    </cfRule>
    <cfRule type="cellIs" dxfId="4943" priority="107" operator="lessThan">
      <formula>0.6</formula>
    </cfRule>
    <cfRule type="cellIs" dxfId="4942" priority="108" operator="between">
      <formula>0.8</formula>
      <formula>0.899999999999999</formula>
    </cfRule>
    <cfRule type="cellIs" dxfId="4941" priority="109" operator="between">
      <formula>0.6</formula>
      <formula>0.8</formula>
    </cfRule>
    <cfRule type="cellIs" dxfId="4940" priority="110" operator="greaterThanOrEqual">
      <formula>0.9</formula>
    </cfRule>
  </conditionalFormatting>
  <conditionalFormatting sqref="AD45">
    <cfRule type="iconSet" priority="71">
      <iconSet iconSet="4Arrows" showValue="0">
        <cfvo type="percent" val="0"/>
        <cfvo type="num" val="0.6"/>
        <cfvo type="num" val="0.8"/>
        <cfvo type="num" val="0.9"/>
      </iconSet>
    </cfRule>
    <cfRule type="cellIs" dxfId="4939" priority="72" operator="lessThan">
      <formula>0.6</formula>
    </cfRule>
    <cfRule type="cellIs" dxfId="4938" priority="73" operator="between">
      <formula>0.8</formula>
      <formula>0.899999999999999</formula>
    </cfRule>
    <cfRule type="cellIs" dxfId="4937" priority="74" operator="between">
      <formula>0.6</formula>
      <formula>0.8</formula>
    </cfRule>
    <cfRule type="cellIs" dxfId="4936" priority="75" operator="greaterThanOrEqual">
      <formula>0.9</formula>
    </cfRule>
  </conditionalFormatting>
  <conditionalFormatting sqref="AH45">
    <cfRule type="iconSet" priority="76">
      <iconSet iconSet="4Arrows" showValue="0">
        <cfvo type="percent" val="0"/>
        <cfvo type="num" val="0.6"/>
        <cfvo type="num" val="0.8"/>
        <cfvo type="num" val="0.9"/>
      </iconSet>
    </cfRule>
    <cfRule type="cellIs" dxfId="4935" priority="77" operator="lessThan">
      <formula>0.6</formula>
    </cfRule>
    <cfRule type="cellIs" dxfId="4934" priority="78" operator="between">
      <formula>0.8</formula>
      <formula>0.899999999999999</formula>
    </cfRule>
    <cfRule type="cellIs" dxfId="4933" priority="79" operator="between">
      <formula>0.6</formula>
      <formula>0.8</formula>
    </cfRule>
    <cfRule type="cellIs" dxfId="4932" priority="80" operator="greaterThanOrEqual">
      <formula>0.9</formula>
    </cfRule>
  </conditionalFormatting>
  <conditionalFormatting sqref="AL45">
    <cfRule type="iconSet" priority="81">
      <iconSet iconSet="4Arrows" showValue="0">
        <cfvo type="percent" val="0"/>
        <cfvo type="num" val="0.6"/>
        <cfvo type="num" val="0.8"/>
        <cfvo type="num" val="0.9"/>
      </iconSet>
    </cfRule>
    <cfRule type="cellIs" dxfId="4931" priority="82" operator="lessThan">
      <formula>0.6</formula>
    </cfRule>
    <cfRule type="cellIs" dxfId="4930" priority="83" operator="between">
      <formula>0.8</formula>
      <formula>0.899999999999999</formula>
    </cfRule>
    <cfRule type="cellIs" dxfId="4929" priority="84" operator="between">
      <formula>0.6</formula>
      <formula>0.8</formula>
    </cfRule>
    <cfRule type="cellIs" dxfId="4928" priority="85" operator="greaterThanOrEqual">
      <formula>0.9</formula>
    </cfRule>
  </conditionalFormatting>
  <conditionalFormatting sqref="AP45">
    <cfRule type="iconSet" priority="86">
      <iconSet iconSet="4Arrows" showValue="0">
        <cfvo type="percent" val="0"/>
        <cfvo type="num" val="0.6"/>
        <cfvo type="num" val="0.8"/>
        <cfvo type="num" val="0.9"/>
      </iconSet>
    </cfRule>
    <cfRule type="cellIs" dxfId="4927" priority="87" operator="lessThan">
      <formula>0.6</formula>
    </cfRule>
    <cfRule type="cellIs" dxfId="4926" priority="88" operator="between">
      <formula>0.8</formula>
      <formula>0.899999999999999</formula>
    </cfRule>
    <cfRule type="cellIs" dxfId="4925" priority="89" operator="between">
      <formula>0.6</formula>
      <formula>0.8</formula>
    </cfRule>
    <cfRule type="cellIs" dxfId="4924" priority="90" operator="greaterThanOrEqual">
      <formula>0.9</formula>
    </cfRule>
  </conditionalFormatting>
  <conditionalFormatting sqref="AD38">
    <cfRule type="iconSet" priority="66">
      <iconSet iconSet="4Arrows" showValue="0">
        <cfvo type="percent" val="0"/>
        <cfvo type="num" val="0.6"/>
        <cfvo type="num" val="0.8"/>
        <cfvo type="num" val="0.9"/>
      </iconSet>
    </cfRule>
    <cfRule type="cellIs" dxfId="4923" priority="67" operator="lessThan">
      <formula>0.6</formula>
    </cfRule>
    <cfRule type="cellIs" dxfId="4922" priority="68" operator="between">
      <formula>0.8</formula>
      <formula>0.899999999999999</formula>
    </cfRule>
    <cfRule type="cellIs" dxfId="4921" priority="69" operator="between">
      <formula>0.6</formula>
      <formula>0.8</formula>
    </cfRule>
    <cfRule type="cellIs" dxfId="4920" priority="70" operator="greaterThanOrEqual">
      <formula>0.9</formula>
    </cfRule>
  </conditionalFormatting>
  <conditionalFormatting sqref="AH38">
    <cfRule type="iconSet" priority="61">
      <iconSet iconSet="4Arrows" showValue="0">
        <cfvo type="percent" val="0"/>
        <cfvo type="num" val="0.6"/>
        <cfvo type="num" val="0.8"/>
        <cfvo type="num" val="0.9"/>
      </iconSet>
    </cfRule>
    <cfRule type="cellIs" dxfId="4919" priority="62" operator="lessThan">
      <formula>0.6</formula>
    </cfRule>
    <cfRule type="cellIs" dxfId="4918" priority="63" operator="between">
      <formula>0.8</formula>
      <formula>0.899999999999999</formula>
    </cfRule>
    <cfRule type="cellIs" dxfId="4917" priority="64" operator="between">
      <formula>0.6</formula>
      <formula>0.8</formula>
    </cfRule>
    <cfRule type="cellIs" dxfId="4916" priority="65" operator="greaterThanOrEqual">
      <formula>0.9</formula>
    </cfRule>
  </conditionalFormatting>
  <conditionalFormatting sqref="Y38">
    <cfRule type="iconSet" priority="56">
      <iconSet iconSet="4Arrows" showValue="0">
        <cfvo type="percent" val="0"/>
        <cfvo type="num" val="0.6"/>
        <cfvo type="num" val="0.8"/>
        <cfvo type="num" val="0.9"/>
      </iconSet>
    </cfRule>
    <cfRule type="cellIs" dxfId="4915" priority="57" operator="lessThan">
      <formula>0.6</formula>
    </cfRule>
    <cfRule type="cellIs" dxfId="4914" priority="58" operator="between">
      <formula>0.8</formula>
      <formula>0.899999999999999</formula>
    </cfRule>
    <cfRule type="cellIs" dxfId="4913" priority="59" operator="between">
      <formula>0.6</formula>
      <formula>0.8</formula>
    </cfRule>
    <cfRule type="cellIs" dxfId="4912" priority="60" operator="greaterThanOrEqual">
      <formula>0.9</formula>
    </cfRule>
  </conditionalFormatting>
  <conditionalFormatting sqref="Y41">
    <cfRule type="iconSet" priority="51">
      <iconSet iconSet="4Arrows" showValue="0">
        <cfvo type="percent" val="0"/>
        <cfvo type="num" val="0.6"/>
        <cfvo type="num" val="0.8"/>
        <cfvo type="num" val="0.9"/>
      </iconSet>
    </cfRule>
    <cfRule type="cellIs" dxfId="4911" priority="52" operator="lessThan">
      <formula>0.6</formula>
    </cfRule>
    <cfRule type="cellIs" dxfId="4910" priority="53" operator="between">
      <formula>0.8</formula>
      <formula>0.899999999999999</formula>
    </cfRule>
    <cfRule type="cellIs" dxfId="4909" priority="54" operator="between">
      <formula>0.6</formula>
      <formula>0.8</formula>
    </cfRule>
    <cfRule type="cellIs" dxfId="4908" priority="55" operator="greaterThanOrEqual">
      <formula>0.9</formula>
    </cfRule>
  </conditionalFormatting>
  <conditionalFormatting sqref="AD41">
    <cfRule type="iconSet" priority="31">
      <iconSet iconSet="4Arrows" showValue="0">
        <cfvo type="percent" val="0"/>
        <cfvo type="num" val="0.6"/>
        <cfvo type="num" val="0.8"/>
        <cfvo type="num" val="0.9"/>
      </iconSet>
    </cfRule>
    <cfRule type="cellIs" dxfId="4907" priority="32" operator="lessThan">
      <formula>0.6</formula>
    </cfRule>
    <cfRule type="cellIs" dxfId="4906" priority="33" operator="between">
      <formula>0.8</formula>
      <formula>0.899999999999999</formula>
    </cfRule>
    <cfRule type="cellIs" dxfId="4905" priority="34" operator="between">
      <formula>0.6</formula>
      <formula>0.8</formula>
    </cfRule>
    <cfRule type="cellIs" dxfId="4904" priority="35" operator="greaterThanOrEqual">
      <formula>0.9</formula>
    </cfRule>
  </conditionalFormatting>
  <conditionalFormatting sqref="AH41">
    <cfRule type="iconSet" priority="36">
      <iconSet iconSet="4Arrows" showValue="0">
        <cfvo type="percent" val="0"/>
        <cfvo type="num" val="0.6"/>
        <cfvo type="num" val="0.8"/>
        <cfvo type="num" val="0.9"/>
      </iconSet>
    </cfRule>
    <cfRule type="cellIs" dxfId="4903" priority="37" operator="lessThan">
      <formula>0.6</formula>
    </cfRule>
    <cfRule type="cellIs" dxfId="4902" priority="38" operator="between">
      <formula>0.8</formula>
      <formula>0.899999999999999</formula>
    </cfRule>
    <cfRule type="cellIs" dxfId="4901" priority="39" operator="between">
      <formula>0.6</formula>
      <formula>0.8</formula>
    </cfRule>
    <cfRule type="cellIs" dxfId="4900" priority="40" operator="greaterThanOrEqual">
      <formula>0.9</formula>
    </cfRule>
  </conditionalFormatting>
  <conditionalFormatting sqref="AL41">
    <cfRule type="iconSet" priority="41">
      <iconSet iconSet="4Arrows" showValue="0">
        <cfvo type="percent" val="0"/>
        <cfvo type="num" val="0.6"/>
        <cfvo type="num" val="0.8"/>
        <cfvo type="num" val="0.9"/>
      </iconSet>
    </cfRule>
    <cfRule type="cellIs" dxfId="4899" priority="42" operator="lessThan">
      <formula>0.6</formula>
    </cfRule>
    <cfRule type="cellIs" dxfId="4898" priority="43" operator="between">
      <formula>0.8</formula>
      <formula>0.899999999999999</formula>
    </cfRule>
    <cfRule type="cellIs" dxfId="4897" priority="44" operator="between">
      <formula>0.6</formula>
      <formula>0.8</formula>
    </cfRule>
    <cfRule type="cellIs" dxfId="4896" priority="45" operator="greaterThanOrEqual">
      <formula>0.9</formula>
    </cfRule>
  </conditionalFormatting>
  <conditionalFormatting sqref="AP41">
    <cfRule type="iconSet" priority="46">
      <iconSet iconSet="4Arrows" showValue="0">
        <cfvo type="percent" val="0"/>
        <cfvo type="num" val="0.6"/>
        <cfvo type="num" val="0.8"/>
        <cfvo type="num" val="0.9"/>
      </iconSet>
    </cfRule>
    <cfRule type="cellIs" dxfId="4895" priority="47" operator="lessThan">
      <formula>0.6</formula>
    </cfRule>
    <cfRule type="cellIs" dxfId="4894" priority="48" operator="between">
      <formula>0.8</formula>
      <formula>0.899999999999999</formula>
    </cfRule>
    <cfRule type="cellIs" dxfId="4893" priority="49" operator="between">
      <formula>0.6</formula>
      <formula>0.8</formula>
    </cfRule>
    <cfRule type="cellIs" dxfId="4892" priority="50" operator="greaterThanOrEqual">
      <formula>0.9</formula>
    </cfRule>
  </conditionalFormatting>
  <conditionalFormatting sqref="AH99">
    <cfRule type="iconSet" priority="26">
      <iconSet iconSet="4Arrows" showValue="0">
        <cfvo type="percent" val="0"/>
        <cfvo type="num" val="0.6"/>
        <cfvo type="num" val="0.8"/>
        <cfvo type="num" val="0.9"/>
      </iconSet>
    </cfRule>
    <cfRule type="cellIs" dxfId="4891" priority="27" operator="lessThan">
      <formula>0.6</formula>
    </cfRule>
    <cfRule type="cellIs" dxfId="4890" priority="28" operator="between">
      <formula>0.8</formula>
      <formula>0.899999999999999</formula>
    </cfRule>
    <cfRule type="cellIs" dxfId="4889" priority="29" operator="between">
      <formula>0.6</formula>
      <formula>0.8</formula>
    </cfRule>
    <cfRule type="cellIs" dxfId="4888" priority="30" operator="greaterThanOrEqual">
      <formula>0.9</formula>
    </cfRule>
  </conditionalFormatting>
  <conditionalFormatting sqref="AH101">
    <cfRule type="iconSet" priority="21">
      <iconSet iconSet="4Arrows" showValue="0">
        <cfvo type="percent" val="0"/>
        <cfvo type="num" val="0.6"/>
        <cfvo type="num" val="0.8"/>
        <cfvo type="num" val="0.9"/>
      </iconSet>
    </cfRule>
    <cfRule type="cellIs" dxfId="4887" priority="22" operator="lessThan">
      <formula>0.6</formula>
    </cfRule>
    <cfRule type="cellIs" dxfId="4886" priority="23" operator="between">
      <formula>0.8</formula>
      <formula>0.899999999999999</formula>
    </cfRule>
    <cfRule type="cellIs" dxfId="4885" priority="24" operator="between">
      <formula>0.6</formula>
      <formula>0.8</formula>
    </cfRule>
    <cfRule type="cellIs" dxfId="4884" priority="25" operator="greaterThanOrEqual">
      <formula>0.9</formula>
    </cfRule>
  </conditionalFormatting>
  <conditionalFormatting sqref="AD93">
    <cfRule type="iconSet" priority="16">
      <iconSet iconSet="4Arrows" showValue="0">
        <cfvo type="percent" val="0"/>
        <cfvo type="num" val="0.6"/>
        <cfvo type="num" val="0.8"/>
        <cfvo type="num" val="0.9"/>
      </iconSet>
    </cfRule>
    <cfRule type="cellIs" dxfId="4883" priority="17" operator="lessThan">
      <formula>0.6</formula>
    </cfRule>
    <cfRule type="cellIs" dxfId="4882" priority="18" operator="between">
      <formula>0.8</formula>
      <formula>0.899999999999999</formula>
    </cfRule>
    <cfRule type="cellIs" dxfId="4881" priority="19" operator="between">
      <formula>0.6</formula>
      <formula>0.8</formula>
    </cfRule>
    <cfRule type="cellIs" dxfId="4880" priority="20" operator="greaterThanOrEqual">
      <formula>0.9</formula>
    </cfRule>
  </conditionalFormatting>
  <conditionalFormatting sqref="AD89">
    <cfRule type="iconSet" priority="11">
      <iconSet iconSet="4Arrows" showValue="0">
        <cfvo type="percent" val="0"/>
        <cfvo type="num" val="0.6"/>
        <cfvo type="num" val="0.8"/>
        <cfvo type="num" val="0.9"/>
      </iconSet>
    </cfRule>
    <cfRule type="cellIs" dxfId="4879" priority="12" operator="lessThan">
      <formula>0.6</formula>
    </cfRule>
    <cfRule type="cellIs" dxfId="4878" priority="13" operator="between">
      <formula>0.8</formula>
      <formula>0.899999999999999</formula>
    </cfRule>
    <cfRule type="cellIs" dxfId="4877" priority="14" operator="between">
      <formula>0.6</formula>
      <formula>0.8</formula>
    </cfRule>
    <cfRule type="cellIs" dxfId="4876" priority="15" operator="greaterThanOrEqual">
      <formula>0.9</formula>
    </cfRule>
  </conditionalFormatting>
  <conditionalFormatting sqref="Y90">
    <cfRule type="iconSet" priority="1">
      <iconSet iconSet="4Arrows" showValue="0">
        <cfvo type="percent" val="0"/>
        <cfvo type="num" val="0.6"/>
        <cfvo type="num" val="0.8"/>
        <cfvo type="num" val="0.9"/>
      </iconSet>
    </cfRule>
    <cfRule type="cellIs" dxfId="4875" priority="2" operator="lessThan">
      <formula>0.6</formula>
    </cfRule>
    <cfRule type="cellIs" dxfId="4874" priority="3" operator="between">
      <formula>0.8</formula>
      <formula>0.899999999999999</formula>
    </cfRule>
    <cfRule type="cellIs" dxfId="4873" priority="4" operator="between">
      <formula>0.6</formula>
      <formula>0.8</formula>
    </cfRule>
    <cfRule type="cellIs" dxfId="4872" priority="5" operator="greaterThanOrEqual">
      <formula>0.9</formula>
    </cfRule>
  </conditionalFormatting>
  <conditionalFormatting sqref="AD90">
    <cfRule type="iconSet" priority="6">
      <iconSet iconSet="4Arrows" showValue="0">
        <cfvo type="percent" val="0"/>
        <cfvo type="num" val="0.6"/>
        <cfvo type="num" val="0.8"/>
        <cfvo type="num" val="0.9"/>
      </iconSet>
    </cfRule>
    <cfRule type="cellIs" dxfId="4871" priority="7" operator="lessThan">
      <formula>0.6</formula>
    </cfRule>
    <cfRule type="cellIs" dxfId="4870" priority="8" operator="between">
      <formula>0.8</formula>
      <formula>0.899999999999999</formula>
    </cfRule>
    <cfRule type="cellIs" dxfId="4869" priority="9" operator="between">
      <formula>0.6</formula>
      <formula>0.8</formula>
    </cfRule>
    <cfRule type="cellIs" dxfId="4868" priority="10" operator="greaterThanOrEqual">
      <formula>0.9</formula>
    </cfRule>
  </conditionalFormatting>
  <printOptions horizontalCentered="1" verticalCentered="1"/>
  <pageMargins left="0" right="0" top="0" bottom="0" header="0" footer="0"/>
  <pageSetup paperSize="14" scale="12" orientation="landscape" r:id="rId1"/>
  <drawing r:id="rId2"/>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A9367-A1E9-4E65-8BCA-232B271E2EC8}">
  <sheetPr>
    <tabColor rgb="FF00FF00"/>
  </sheetPr>
  <dimension ref="A1:WWE140"/>
  <sheetViews>
    <sheetView zoomScale="17" zoomScaleNormal="17" workbookViewId="0">
      <selection activeCell="B2" sqref="B2"/>
    </sheetView>
  </sheetViews>
  <sheetFormatPr baseColWidth="10" defaultRowHeight="12.75"/>
  <cols>
    <col min="1" max="1" width="64.28515625" style="46" customWidth="1"/>
    <col min="2" max="2" width="60.28515625" style="46" customWidth="1"/>
    <col min="3" max="3" width="69.7109375" style="46" customWidth="1"/>
    <col min="4" max="4" width="73.5703125" style="46" customWidth="1"/>
    <col min="5" max="5" width="89.42578125" style="46" customWidth="1"/>
    <col min="6" max="8" width="63.28515625" style="46" customWidth="1"/>
    <col min="9" max="9" width="93.7109375" style="46" customWidth="1"/>
    <col min="10" max="10" width="116" style="46" customWidth="1"/>
    <col min="11" max="11" width="59.7109375" style="46" customWidth="1"/>
    <col min="12" max="13" width="60" style="46" customWidth="1"/>
    <col min="14" max="14" width="68.7109375" style="46" customWidth="1"/>
    <col min="15" max="15" width="96.7109375" style="46" customWidth="1"/>
    <col min="16" max="16" width="51.42578125" style="46" customWidth="1"/>
    <col min="17" max="18" width="35.42578125" style="46" customWidth="1"/>
    <col min="19" max="19" width="35.42578125" style="122" customWidth="1"/>
    <col min="20" max="20" width="41.140625" style="46" customWidth="1"/>
    <col min="21" max="21" width="35.42578125" style="46" customWidth="1"/>
    <col min="22" max="23" width="35.42578125" style="45" customWidth="1"/>
    <col min="24" max="36" width="35.42578125" style="46" customWidth="1"/>
    <col min="37" max="37" width="35.28515625" style="46" customWidth="1"/>
    <col min="38" max="53" width="34.42578125" style="46" customWidth="1"/>
    <col min="54" max="218" width="11.42578125" style="46"/>
    <col min="219" max="220" width="21.28515625" style="46" customWidth="1"/>
    <col min="221" max="221" width="37.140625" style="46" customWidth="1"/>
    <col min="222" max="222" width="49.28515625" style="46" customWidth="1"/>
    <col min="223" max="223" width="18.5703125" style="46" customWidth="1"/>
    <col min="224" max="224" width="62.28515625" style="46" customWidth="1"/>
    <col min="225" max="225" width="21.7109375" style="46" customWidth="1"/>
    <col min="226" max="226" width="18.42578125" style="46" customWidth="1"/>
    <col min="227" max="227" width="63" style="46" customWidth="1"/>
    <col min="228" max="228" width="22.28515625" style="46" customWidth="1"/>
    <col min="229" max="229" width="21" style="46" customWidth="1"/>
    <col min="230" max="233" width="15.85546875" style="46" customWidth="1"/>
    <col min="234" max="234" width="26.140625" style="46" customWidth="1"/>
    <col min="235" max="246" width="10.7109375" style="46" customWidth="1"/>
    <col min="247" max="254" width="0" style="46" hidden="1" customWidth="1"/>
    <col min="255" max="256" width="15.42578125" style="46" customWidth="1"/>
    <col min="257" max="257" width="18.7109375" style="46" customWidth="1"/>
    <col min="258" max="258" width="18.42578125" style="46" customWidth="1"/>
    <col min="259" max="260" width="15.42578125" style="46" customWidth="1"/>
    <col min="261" max="261" width="18.140625" style="46" customWidth="1"/>
    <col min="262" max="262" width="20.42578125" style="46" customWidth="1"/>
    <col min="263" max="263" width="18.140625" style="46" customWidth="1"/>
    <col min="264" max="264" width="15.42578125" style="46" customWidth="1"/>
    <col min="265" max="265" width="20" style="46" customWidth="1"/>
    <col min="266" max="266" width="18.140625" style="46" customWidth="1"/>
    <col min="267" max="267" width="15.42578125" style="46" customWidth="1"/>
    <col min="268" max="268" width="18.7109375" style="46" customWidth="1"/>
    <col min="269" max="269" width="15.42578125" style="46" customWidth="1"/>
    <col min="270" max="270" width="17.140625" style="46" customWidth="1"/>
    <col min="271" max="271" width="19.28515625" style="46" customWidth="1"/>
    <col min="272" max="272" width="17.5703125" style="46" customWidth="1"/>
    <col min="273" max="273" width="20.7109375" style="46" customWidth="1"/>
    <col min="274" max="274" width="21.42578125" style="46" customWidth="1"/>
    <col min="275" max="275" width="21" style="46" customWidth="1"/>
    <col min="276" max="276" width="16" style="46" customWidth="1"/>
    <col min="277" max="277" width="14.5703125" style="46" customWidth="1"/>
    <col min="278" max="278" width="74.5703125" style="46" customWidth="1"/>
    <col min="279" max="279" width="101.42578125" style="46" customWidth="1"/>
    <col min="280" max="474" width="11.42578125" style="46"/>
    <col min="475" max="476" width="21.28515625" style="46" customWidth="1"/>
    <col min="477" max="477" width="37.140625" style="46" customWidth="1"/>
    <col min="478" max="478" width="49.28515625" style="46" customWidth="1"/>
    <col min="479" max="479" width="18.5703125" style="46" customWidth="1"/>
    <col min="480" max="480" width="62.28515625" style="46" customWidth="1"/>
    <col min="481" max="481" width="21.7109375" style="46" customWidth="1"/>
    <col min="482" max="482" width="18.42578125" style="46" customWidth="1"/>
    <col min="483" max="483" width="63" style="46" customWidth="1"/>
    <col min="484" max="484" width="22.28515625" style="46" customWidth="1"/>
    <col min="485" max="485" width="21" style="46" customWidth="1"/>
    <col min="486" max="489" width="15.85546875" style="46" customWidth="1"/>
    <col min="490" max="490" width="26.140625" style="46" customWidth="1"/>
    <col min="491" max="502" width="10.7109375" style="46" customWidth="1"/>
    <col min="503" max="510" width="0" style="46" hidden="1" customWidth="1"/>
    <col min="511" max="512" width="15.42578125" style="46" customWidth="1"/>
    <col min="513" max="513" width="18.7109375" style="46" customWidth="1"/>
    <col min="514" max="514" width="18.42578125" style="46" customWidth="1"/>
    <col min="515" max="516" width="15.42578125" style="46" customWidth="1"/>
    <col min="517" max="517" width="18.140625" style="46" customWidth="1"/>
    <col min="518" max="518" width="20.42578125" style="46" customWidth="1"/>
    <col min="519" max="519" width="18.140625" style="46" customWidth="1"/>
    <col min="520" max="520" width="15.42578125" style="46" customWidth="1"/>
    <col min="521" max="521" width="20" style="46" customWidth="1"/>
    <col min="522" max="522" width="18.140625" style="46" customWidth="1"/>
    <col min="523" max="523" width="15.42578125" style="46" customWidth="1"/>
    <col min="524" max="524" width="18.7109375" style="46" customWidth="1"/>
    <col min="525" max="525" width="15.42578125" style="46" customWidth="1"/>
    <col min="526" max="526" width="17.140625" style="46" customWidth="1"/>
    <col min="527" max="527" width="19.28515625" style="46" customWidth="1"/>
    <col min="528" max="528" width="17.5703125" style="46" customWidth="1"/>
    <col min="529" max="529" width="20.7109375" style="46" customWidth="1"/>
    <col min="530" max="530" width="21.42578125" style="46" customWidth="1"/>
    <col min="531" max="531" width="21" style="46" customWidth="1"/>
    <col min="532" max="532" width="16" style="46" customWidth="1"/>
    <col min="533" max="533" width="14.5703125" style="46" customWidth="1"/>
    <col min="534" max="534" width="74.5703125" style="46" customWidth="1"/>
    <col min="535" max="535" width="101.42578125" style="46" customWidth="1"/>
    <col min="536" max="730" width="11.42578125" style="46"/>
    <col min="731" max="732" width="21.28515625" style="46" customWidth="1"/>
    <col min="733" max="733" width="37.140625" style="46" customWidth="1"/>
    <col min="734" max="734" width="49.28515625" style="46" customWidth="1"/>
    <col min="735" max="735" width="18.5703125" style="46" customWidth="1"/>
    <col min="736" max="736" width="62.28515625" style="46" customWidth="1"/>
    <col min="737" max="737" width="21.7109375" style="46" customWidth="1"/>
    <col min="738" max="738" width="18.42578125" style="46" customWidth="1"/>
    <col min="739" max="739" width="63" style="46" customWidth="1"/>
    <col min="740" max="740" width="22.28515625" style="46" customWidth="1"/>
    <col min="741" max="741" width="21" style="46" customWidth="1"/>
    <col min="742" max="745" width="15.85546875" style="46" customWidth="1"/>
    <col min="746" max="746" width="26.140625" style="46" customWidth="1"/>
    <col min="747" max="758" width="10.7109375" style="46" customWidth="1"/>
    <col min="759" max="766" width="0" style="46" hidden="1" customWidth="1"/>
    <col min="767" max="768" width="15.42578125" style="46" customWidth="1"/>
    <col min="769" max="769" width="18.7109375" style="46" customWidth="1"/>
    <col min="770" max="770" width="18.42578125" style="46" customWidth="1"/>
    <col min="771" max="772" width="15.42578125" style="46" customWidth="1"/>
    <col min="773" max="773" width="18.140625" style="46" customWidth="1"/>
    <col min="774" max="774" width="20.42578125" style="46" customWidth="1"/>
    <col min="775" max="775" width="18.140625" style="46" customWidth="1"/>
    <col min="776" max="776" width="15.42578125" style="46" customWidth="1"/>
    <col min="777" max="777" width="20" style="46" customWidth="1"/>
    <col min="778" max="778" width="18.140625" style="46" customWidth="1"/>
    <col min="779" max="779" width="15.42578125" style="46" customWidth="1"/>
    <col min="780" max="780" width="18.7109375" style="46" customWidth="1"/>
    <col min="781" max="781" width="15.42578125" style="46" customWidth="1"/>
    <col min="782" max="782" width="17.140625" style="46" customWidth="1"/>
    <col min="783" max="783" width="19.28515625" style="46" customWidth="1"/>
    <col min="784" max="784" width="17.5703125" style="46" customWidth="1"/>
    <col min="785" max="785" width="20.7109375" style="46" customWidth="1"/>
    <col min="786" max="786" width="21.42578125" style="46" customWidth="1"/>
    <col min="787" max="787" width="21" style="46" customWidth="1"/>
    <col min="788" max="788" width="16" style="46" customWidth="1"/>
    <col min="789" max="789" width="14.5703125" style="46" customWidth="1"/>
    <col min="790" max="790" width="74.5703125" style="46" customWidth="1"/>
    <col min="791" max="791" width="101.42578125" style="46" customWidth="1"/>
    <col min="792" max="986" width="11.42578125" style="46"/>
    <col min="987" max="988" width="21.28515625" style="46" customWidth="1"/>
    <col min="989" max="989" width="37.140625" style="46" customWidth="1"/>
    <col min="990" max="990" width="49.28515625" style="46" customWidth="1"/>
    <col min="991" max="991" width="18.5703125" style="46" customWidth="1"/>
    <col min="992" max="992" width="62.28515625" style="46" customWidth="1"/>
    <col min="993" max="993" width="21.7109375" style="46" customWidth="1"/>
    <col min="994" max="994" width="18.42578125" style="46" customWidth="1"/>
    <col min="995" max="995" width="63" style="46" customWidth="1"/>
    <col min="996" max="996" width="22.28515625" style="46" customWidth="1"/>
    <col min="997" max="997" width="21" style="46" customWidth="1"/>
    <col min="998" max="1001" width="15.85546875" style="46" customWidth="1"/>
    <col min="1002" max="1002" width="26.140625" style="46" customWidth="1"/>
    <col min="1003" max="1014" width="10.7109375" style="46" customWidth="1"/>
    <col min="1015" max="1022" width="0" style="46" hidden="1" customWidth="1"/>
    <col min="1023" max="1024" width="15.42578125" style="46" customWidth="1"/>
    <col min="1025" max="1025" width="18.7109375" style="46" customWidth="1"/>
    <col min="1026" max="1026" width="18.42578125" style="46" customWidth="1"/>
    <col min="1027" max="1028" width="15.42578125" style="46" customWidth="1"/>
    <col min="1029" max="1029" width="18.140625" style="46" customWidth="1"/>
    <col min="1030" max="1030" width="20.42578125" style="46" customWidth="1"/>
    <col min="1031" max="1031" width="18.140625" style="46" customWidth="1"/>
    <col min="1032" max="1032" width="15.42578125" style="46" customWidth="1"/>
    <col min="1033" max="1033" width="20" style="46" customWidth="1"/>
    <col min="1034" max="1034" width="18.140625" style="46" customWidth="1"/>
    <col min="1035" max="1035" width="15.42578125" style="46" customWidth="1"/>
    <col min="1036" max="1036" width="18.7109375" style="46" customWidth="1"/>
    <col min="1037" max="1037" width="15.42578125" style="46" customWidth="1"/>
    <col min="1038" max="1038" width="17.140625" style="46" customWidth="1"/>
    <col min="1039" max="1039" width="19.28515625" style="46" customWidth="1"/>
    <col min="1040" max="1040" width="17.5703125" style="46" customWidth="1"/>
    <col min="1041" max="1041" width="20.7109375" style="46" customWidth="1"/>
    <col min="1042" max="1042" width="21.42578125" style="46" customWidth="1"/>
    <col min="1043" max="1043" width="21" style="46" customWidth="1"/>
    <col min="1044" max="1044" width="16" style="46" customWidth="1"/>
    <col min="1045" max="1045" width="14.5703125" style="46" customWidth="1"/>
    <col min="1046" max="1046" width="74.5703125" style="46" customWidth="1"/>
    <col min="1047" max="1047" width="101.42578125" style="46" customWidth="1"/>
    <col min="1048" max="1242" width="11.42578125" style="46"/>
    <col min="1243" max="1244" width="21.28515625" style="46" customWidth="1"/>
    <col min="1245" max="1245" width="37.140625" style="46" customWidth="1"/>
    <col min="1246" max="1246" width="49.28515625" style="46" customWidth="1"/>
    <col min="1247" max="1247" width="18.5703125" style="46" customWidth="1"/>
    <col min="1248" max="1248" width="62.28515625" style="46" customWidth="1"/>
    <col min="1249" max="1249" width="21.7109375" style="46" customWidth="1"/>
    <col min="1250" max="1250" width="18.42578125" style="46" customWidth="1"/>
    <col min="1251" max="1251" width="63" style="46" customWidth="1"/>
    <col min="1252" max="1252" width="22.28515625" style="46" customWidth="1"/>
    <col min="1253" max="1253" width="21" style="46" customWidth="1"/>
    <col min="1254" max="1257" width="15.85546875" style="46" customWidth="1"/>
    <col min="1258" max="1258" width="26.140625" style="46" customWidth="1"/>
    <col min="1259" max="1270" width="10.7109375" style="46" customWidth="1"/>
    <col min="1271" max="1278" width="0" style="46" hidden="1" customWidth="1"/>
    <col min="1279" max="1280" width="15.42578125" style="46" customWidth="1"/>
    <col min="1281" max="1281" width="18.7109375" style="46" customWidth="1"/>
    <col min="1282" max="1282" width="18.42578125" style="46" customWidth="1"/>
    <col min="1283" max="1284" width="15.42578125" style="46" customWidth="1"/>
    <col min="1285" max="1285" width="18.140625" style="46" customWidth="1"/>
    <col min="1286" max="1286" width="20.42578125" style="46" customWidth="1"/>
    <col min="1287" max="1287" width="18.140625" style="46" customWidth="1"/>
    <col min="1288" max="1288" width="15.42578125" style="46" customWidth="1"/>
    <col min="1289" max="1289" width="20" style="46" customWidth="1"/>
    <col min="1290" max="1290" width="18.140625" style="46" customWidth="1"/>
    <col min="1291" max="1291" width="15.42578125" style="46" customWidth="1"/>
    <col min="1292" max="1292" width="18.7109375" style="46" customWidth="1"/>
    <col min="1293" max="1293" width="15.42578125" style="46" customWidth="1"/>
    <col min="1294" max="1294" width="17.140625" style="46" customWidth="1"/>
    <col min="1295" max="1295" width="19.28515625" style="46" customWidth="1"/>
    <col min="1296" max="1296" width="17.5703125" style="46" customWidth="1"/>
    <col min="1297" max="1297" width="20.7109375" style="46" customWidth="1"/>
    <col min="1298" max="1298" width="21.42578125" style="46" customWidth="1"/>
    <col min="1299" max="1299" width="21" style="46" customWidth="1"/>
    <col min="1300" max="1300" width="16" style="46" customWidth="1"/>
    <col min="1301" max="1301" width="14.5703125" style="46" customWidth="1"/>
    <col min="1302" max="1302" width="74.5703125" style="46" customWidth="1"/>
    <col min="1303" max="1303" width="101.42578125" style="46" customWidth="1"/>
    <col min="1304" max="1498" width="11.42578125" style="46"/>
    <col min="1499" max="1500" width="21.28515625" style="46" customWidth="1"/>
    <col min="1501" max="1501" width="37.140625" style="46" customWidth="1"/>
    <col min="1502" max="1502" width="49.28515625" style="46" customWidth="1"/>
    <col min="1503" max="1503" width="18.5703125" style="46" customWidth="1"/>
    <col min="1504" max="1504" width="62.28515625" style="46" customWidth="1"/>
    <col min="1505" max="1505" width="21.7109375" style="46" customWidth="1"/>
    <col min="1506" max="1506" width="18.42578125" style="46" customWidth="1"/>
    <col min="1507" max="1507" width="63" style="46" customWidth="1"/>
    <col min="1508" max="1508" width="22.28515625" style="46" customWidth="1"/>
    <col min="1509" max="1509" width="21" style="46" customWidth="1"/>
    <col min="1510" max="1513" width="15.85546875" style="46" customWidth="1"/>
    <col min="1514" max="1514" width="26.140625" style="46" customWidth="1"/>
    <col min="1515" max="1526" width="10.7109375" style="46" customWidth="1"/>
    <col min="1527" max="1534" width="0" style="46" hidden="1" customWidth="1"/>
    <col min="1535" max="1536" width="15.42578125" style="46" customWidth="1"/>
    <col min="1537" max="1537" width="18.7109375" style="46" customWidth="1"/>
    <col min="1538" max="1538" width="18.42578125" style="46" customWidth="1"/>
    <col min="1539" max="1540" width="15.42578125" style="46" customWidth="1"/>
    <col min="1541" max="1541" width="18.140625" style="46" customWidth="1"/>
    <col min="1542" max="1542" width="20.42578125" style="46" customWidth="1"/>
    <col min="1543" max="1543" width="18.140625" style="46" customWidth="1"/>
    <col min="1544" max="1544" width="15.42578125" style="46" customWidth="1"/>
    <col min="1545" max="1545" width="20" style="46" customWidth="1"/>
    <col min="1546" max="1546" width="18.140625" style="46" customWidth="1"/>
    <col min="1547" max="1547" width="15.42578125" style="46" customWidth="1"/>
    <col min="1548" max="1548" width="18.7109375" style="46" customWidth="1"/>
    <col min="1549" max="1549" width="15.42578125" style="46" customWidth="1"/>
    <col min="1550" max="1550" width="17.140625" style="46" customWidth="1"/>
    <col min="1551" max="1551" width="19.28515625" style="46" customWidth="1"/>
    <col min="1552" max="1552" width="17.5703125" style="46" customWidth="1"/>
    <col min="1553" max="1553" width="20.7109375" style="46" customWidth="1"/>
    <col min="1554" max="1554" width="21.42578125" style="46" customWidth="1"/>
    <col min="1555" max="1555" width="21" style="46" customWidth="1"/>
    <col min="1556" max="1556" width="16" style="46" customWidth="1"/>
    <col min="1557" max="1557" width="14.5703125" style="46" customWidth="1"/>
    <col min="1558" max="1558" width="74.5703125" style="46" customWidth="1"/>
    <col min="1559" max="1559" width="101.42578125" style="46" customWidth="1"/>
    <col min="1560" max="1754" width="11.42578125" style="46"/>
    <col min="1755" max="1756" width="21.28515625" style="46" customWidth="1"/>
    <col min="1757" max="1757" width="37.140625" style="46" customWidth="1"/>
    <col min="1758" max="1758" width="49.28515625" style="46" customWidth="1"/>
    <col min="1759" max="1759" width="18.5703125" style="46" customWidth="1"/>
    <col min="1760" max="1760" width="62.28515625" style="46" customWidth="1"/>
    <col min="1761" max="1761" width="21.7109375" style="46" customWidth="1"/>
    <col min="1762" max="1762" width="18.42578125" style="46" customWidth="1"/>
    <col min="1763" max="1763" width="63" style="46" customWidth="1"/>
    <col min="1764" max="1764" width="22.28515625" style="46" customWidth="1"/>
    <col min="1765" max="1765" width="21" style="46" customWidth="1"/>
    <col min="1766" max="1769" width="15.85546875" style="46" customWidth="1"/>
    <col min="1770" max="1770" width="26.140625" style="46" customWidth="1"/>
    <col min="1771" max="1782" width="10.7109375" style="46" customWidth="1"/>
    <col min="1783" max="1790" width="0" style="46" hidden="1" customWidth="1"/>
    <col min="1791" max="1792" width="15.42578125" style="46" customWidth="1"/>
    <col min="1793" max="1793" width="18.7109375" style="46" customWidth="1"/>
    <col min="1794" max="1794" width="18.42578125" style="46" customWidth="1"/>
    <col min="1795" max="1796" width="15.42578125" style="46" customWidth="1"/>
    <col min="1797" max="1797" width="18.140625" style="46" customWidth="1"/>
    <col min="1798" max="1798" width="20.42578125" style="46" customWidth="1"/>
    <col min="1799" max="1799" width="18.140625" style="46" customWidth="1"/>
    <col min="1800" max="1800" width="15.42578125" style="46" customWidth="1"/>
    <col min="1801" max="1801" width="20" style="46" customWidth="1"/>
    <col min="1802" max="1802" width="18.140625" style="46" customWidth="1"/>
    <col min="1803" max="1803" width="15.42578125" style="46" customWidth="1"/>
    <col min="1804" max="1804" width="18.7109375" style="46" customWidth="1"/>
    <col min="1805" max="1805" width="15.42578125" style="46" customWidth="1"/>
    <col min="1806" max="1806" width="17.140625" style="46" customWidth="1"/>
    <col min="1807" max="1807" width="19.28515625" style="46" customWidth="1"/>
    <col min="1808" max="1808" width="17.5703125" style="46" customWidth="1"/>
    <col min="1809" max="1809" width="20.7109375" style="46" customWidth="1"/>
    <col min="1810" max="1810" width="21.42578125" style="46" customWidth="1"/>
    <col min="1811" max="1811" width="21" style="46" customWidth="1"/>
    <col min="1812" max="1812" width="16" style="46" customWidth="1"/>
    <col min="1813" max="1813" width="14.5703125" style="46" customWidth="1"/>
    <col min="1814" max="1814" width="74.5703125" style="46" customWidth="1"/>
    <col min="1815" max="1815" width="101.42578125" style="46" customWidth="1"/>
    <col min="1816" max="2010" width="11.42578125" style="46"/>
    <col min="2011" max="2012" width="21.28515625" style="46" customWidth="1"/>
    <col min="2013" max="2013" width="37.140625" style="46" customWidth="1"/>
    <col min="2014" max="2014" width="49.28515625" style="46" customWidth="1"/>
    <col min="2015" max="2015" width="18.5703125" style="46" customWidth="1"/>
    <col min="2016" max="2016" width="62.28515625" style="46" customWidth="1"/>
    <col min="2017" max="2017" width="21.7109375" style="46" customWidth="1"/>
    <col min="2018" max="2018" width="18.42578125" style="46" customWidth="1"/>
    <col min="2019" max="2019" width="63" style="46" customWidth="1"/>
    <col min="2020" max="2020" width="22.28515625" style="46" customWidth="1"/>
    <col min="2021" max="2021" width="21" style="46" customWidth="1"/>
    <col min="2022" max="2025" width="15.85546875" style="46" customWidth="1"/>
    <col min="2026" max="2026" width="26.140625" style="46" customWidth="1"/>
    <col min="2027" max="2038" width="10.7109375" style="46" customWidth="1"/>
    <col min="2039" max="2046" width="0" style="46" hidden="1" customWidth="1"/>
    <col min="2047" max="2048" width="15.42578125" style="46" customWidth="1"/>
    <col min="2049" max="2049" width="18.7109375" style="46" customWidth="1"/>
    <col min="2050" max="2050" width="18.42578125" style="46" customWidth="1"/>
    <col min="2051" max="2052" width="15.42578125" style="46" customWidth="1"/>
    <col min="2053" max="2053" width="18.140625" style="46" customWidth="1"/>
    <col min="2054" max="2054" width="20.42578125" style="46" customWidth="1"/>
    <col min="2055" max="2055" width="18.140625" style="46" customWidth="1"/>
    <col min="2056" max="2056" width="15.42578125" style="46" customWidth="1"/>
    <col min="2057" max="2057" width="20" style="46" customWidth="1"/>
    <col min="2058" max="2058" width="18.140625" style="46" customWidth="1"/>
    <col min="2059" max="2059" width="15.42578125" style="46" customWidth="1"/>
    <col min="2060" max="2060" width="18.7109375" style="46" customWidth="1"/>
    <col min="2061" max="2061" width="15.42578125" style="46" customWidth="1"/>
    <col min="2062" max="2062" width="17.140625" style="46" customWidth="1"/>
    <col min="2063" max="2063" width="19.28515625" style="46" customWidth="1"/>
    <col min="2064" max="2064" width="17.5703125" style="46" customWidth="1"/>
    <col min="2065" max="2065" width="20.7109375" style="46" customWidth="1"/>
    <col min="2066" max="2066" width="21.42578125" style="46" customWidth="1"/>
    <col min="2067" max="2067" width="21" style="46" customWidth="1"/>
    <col min="2068" max="2068" width="16" style="46" customWidth="1"/>
    <col min="2069" max="2069" width="14.5703125" style="46" customWidth="1"/>
    <col min="2070" max="2070" width="74.5703125" style="46" customWidth="1"/>
    <col min="2071" max="2071" width="101.42578125" style="46" customWidth="1"/>
    <col min="2072" max="2266" width="11.42578125" style="46"/>
    <col min="2267" max="2268" width="21.28515625" style="46" customWidth="1"/>
    <col min="2269" max="2269" width="37.140625" style="46" customWidth="1"/>
    <col min="2270" max="2270" width="49.28515625" style="46" customWidth="1"/>
    <col min="2271" max="2271" width="18.5703125" style="46" customWidth="1"/>
    <col min="2272" max="2272" width="62.28515625" style="46" customWidth="1"/>
    <col min="2273" max="2273" width="21.7109375" style="46" customWidth="1"/>
    <col min="2274" max="2274" width="18.42578125" style="46" customWidth="1"/>
    <col min="2275" max="2275" width="63" style="46" customWidth="1"/>
    <col min="2276" max="2276" width="22.28515625" style="46" customWidth="1"/>
    <col min="2277" max="2277" width="21" style="46" customWidth="1"/>
    <col min="2278" max="2281" width="15.85546875" style="46" customWidth="1"/>
    <col min="2282" max="2282" width="26.140625" style="46" customWidth="1"/>
    <col min="2283" max="2294" width="10.7109375" style="46" customWidth="1"/>
    <col min="2295" max="2302" width="0" style="46" hidden="1" customWidth="1"/>
    <col min="2303" max="2304" width="15.42578125" style="46" customWidth="1"/>
    <col min="2305" max="2305" width="18.7109375" style="46" customWidth="1"/>
    <col min="2306" max="2306" width="18.42578125" style="46" customWidth="1"/>
    <col min="2307" max="2308" width="15.42578125" style="46" customWidth="1"/>
    <col min="2309" max="2309" width="18.140625" style="46" customWidth="1"/>
    <col min="2310" max="2310" width="20.42578125" style="46" customWidth="1"/>
    <col min="2311" max="2311" width="18.140625" style="46" customWidth="1"/>
    <col min="2312" max="2312" width="15.42578125" style="46" customWidth="1"/>
    <col min="2313" max="2313" width="20" style="46" customWidth="1"/>
    <col min="2314" max="2314" width="18.140625" style="46" customWidth="1"/>
    <col min="2315" max="2315" width="15.42578125" style="46" customWidth="1"/>
    <col min="2316" max="2316" width="18.7109375" style="46" customWidth="1"/>
    <col min="2317" max="2317" width="15.42578125" style="46" customWidth="1"/>
    <col min="2318" max="2318" width="17.140625" style="46" customWidth="1"/>
    <col min="2319" max="2319" width="19.28515625" style="46" customWidth="1"/>
    <col min="2320" max="2320" width="17.5703125" style="46" customWidth="1"/>
    <col min="2321" max="2321" width="20.7109375" style="46" customWidth="1"/>
    <col min="2322" max="2322" width="21.42578125" style="46" customWidth="1"/>
    <col min="2323" max="2323" width="21" style="46" customWidth="1"/>
    <col min="2324" max="2324" width="16" style="46" customWidth="1"/>
    <col min="2325" max="2325" width="14.5703125" style="46" customWidth="1"/>
    <col min="2326" max="2326" width="74.5703125" style="46" customWidth="1"/>
    <col min="2327" max="2327" width="101.42578125" style="46" customWidth="1"/>
    <col min="2328" max="2522" width="11.42578125" style="46"/>
    <col min="2523" max="2524" width="21.28515625" style="46" customWidth="1"/>
    <col min="2525" max="2525" width="37.140625" style="46" customWidth="1"/>
    <col min="2526" max="2526" width="49.28515625" style="46" customWidth="1"/>
    <col min="2527" max="2527" width="18.5703125" style="46" customWidth="1"/>
    <col min="2528" max="2528" width="62.28515625" style="46" customWidth="1"/>
    <col min="2529" max="2529" width="21.7109375" style="46" customWidth="1"/>
    <col min="2530" max="2530" width="18.42578125" style="46" customWidth="1"/>
    <col min="2531" max="2531" width="63" style="46" customWidth="1"/>
    <col min="2532" max="2532" width="22.28515625" style="46" customWidth="1"/>
    <col min="2533" max="2533" width="21" style="46" customWidth="1"/>
    <col min="2534" max="2537" width="15.85546875" style="46" customWidth="1"/>
    <col min="2538" max="2538" width="26.140625" style="46" customWidth="1"/>
    <col min="2539" max="2550" width="10.7109375" style="46" customWidth="1"/>
    <col min="2551" max="2558" width="0" style="46" hidden="1" customWidth="1"/>
    <col min="2559" max="2560" width="15.42578125" style="46" customWidth="1"/>
    <col min="2561" max="2561" width="18.7109375" style="46" customWidth="1"/>
    <col min="2562" max="2562" width="18.42578125" style="46" customWidth="1"/>
    <col min="2563" max="2564" width="15.42578125" style="46" customWidth="1"/>
    <col min="2565" max="2565" width="18.140625" style="46" customWidth="1"/>
    <col min="2566" max="2566" width="20.42578125" style="46" customWidth="1"/>
    <col min="2567" max="2567" width="18.140625" style="46" customWidth="1"/>
    <col min="2568" max="2568" width="15.42578125" style="46" customWidth="1"/>
    <col min="2569" max="2569" width="20" style="46" customWidth="1"/>
    <col min="2570" max="2570" width="18.140625" style="46" customWidth="1"/>
    <col min="2571" max="2571" width="15.42578125" style="46" customWidth="1"/>
    <col min="2572" max="2572" width="18.7109375" style="46" customWidth="1"/>
    <col min="2573" max="2573" width="15.42578125" style="46" customWidth="1"/>
    <col min="2574" max="2574" width="17.140625" style="46" customWidth="1"/>
    <col min="2575" max="2575" width="19.28515625" style="46" customWidth="1"/>
    <col min="2576" max="2576" width="17.5703125" style="46" customWidth="1"/>
    <col min="2577" max="2577" width="20.7109375" style="46" customWidth="1"/>
    <col min="2578" max="2578" width="21.42578125" style="46" customWidth="1"/>
    <col min="2579" max="2579" width="21" style="46" customWidth="1"/>
    <col min="2580" max="2580" width="16" style="46" customWidth="1"/>
    <col min="2581" max="2581" width="14.5703125" style="46" customWidth="1"/>
    <col min="2582" max="2582" width="74.5703125" style="46" customWidth="1"/>
    <col min="2583" max="2583" width="101.42578125" style="46" customWidth="1"/>
    <col min="2584" max="2778" width="11.42578125" style="46"/>
    <col min="2779" max="2780" width="21.28515625" style="46" customWidth="1"/>
    <col min="2781" max="2781" width="37.140625" style="46" customWidth="1"/>
    <col min="2782" max="2782" width="49.28515625" style="46" customWidth="1"/>
    <col min="2783" max="2783" width="18.5703125" style="46" customWidth="1"/>
    <col min="2784" max="2784" width="62.28515625" style="46" customWidth="1"/>
    <col min="2785" max="2785" width="21.7109375" style="46" customWidth="1"/>
    <col min="2786" max="2786" width="18.42578125" style="46" customWidth="1"/>
    <col min="2787" max="2787" width="63" style="46" customWidth="1"/>
    <col min="2788" max="2788" width="22.28515625" style="46" customWidth="1"/>
    <col min="2789" max="2789" width="21" style="46" customWidth="1"/>
    <col min="2790" max="2793" width="15.85546875" style="46" customWidth="1"/>
    <col min="2794" max="2794" width="26.140625" style="46" customWidth="1"/>
    <col min="2795" max="2806" width="10.7109375" style="46" customWidth="1"/>
    <col min="2807" max="2814" width="0" style="46" hidden="1" customWidth="1"/>
    <col min="2815" max="2816" width="15.42578125" style="46" customWidth="1"/>
    <col min="2817" max="2817" width="18.7109375" style="46" customWidth="1"/>
    <col min="2818" max="2818" width="18.42578125" style="46" customWidth="1"/>
    <col min="2819" max="2820" width="15.42578125" style="46" customWidth="1"/>
    <col min="2821" max="2821" width="18.140625" style="46" customWidth="1"/>
    <col min="2822" max="2822" width="20.42578125" style="46" customWidth="1"/>
    <col min="2823" max="2823" width="18.140625" style="46" customWidth="1"/>
    <col min="2824" max="2824" width="15.42578125" style="46" customWidth="1"/>
    <col min="2825" max="2825" width="20" style="46" customWidth="1"/>
    <col min="2826" max="2826" width="18.140625" style="46" customWidth="1"/>
    <col min="2827" max="2827" width="15.42578125" style="46" customWidth="1"/>
    <col min="2828" max="2828" width="18.7109375" style="46" customWidth="1"/>
    <col min="2829" max="2829" width="15.42578125" style="46" customWidth="1"/>
    <col min="2830" max="2830" width="17.140625" style="46" customWidth="1"/>
    <col min="2831" max="2831" width="19.28515625" style="46" customWidth="1"/>
    <col min="2832" max="2832" width="17.5703125" style="46" customWidth="1"/>
    <col min="2833" max="2833" width="20.7109375" style="46" customWidth="1"/>
    <col min="2834" max="2834" width="21.42578125" style="46" customWidth="1"/>
    <col min="2835" max="2835" width="21" style="46" customWidth="1"/>
    <col min="2836" max="2836" width="16" style="46" customWidth="1"/>
    <col min="2837" max="2837" width="14.5703125" style="46" customWidth="1"/>
    <col min="2838" max="2838" width="74.5703125" style="46" customWidth="1"/>
    <col min="2839" max="2839" width="101.42578125" style="46" customWidth="1"/>
    <col min="2840" max="3034" width="11.42578125" style="46"/>
    <col min="3035" max="3036" width="21.28515625" style="46" customWidth="1"/>
    <col min="3037" max="3037" width="37.140625" style="46" customWidth="1"/>
    <col min="3038" max="3038" width="49.28515625" style="46" customWidth="1"/>
    <col min="3039" max="3039" width="18.5703125" style="46" customWidth="1"/>
    <col min="3040" max="3040" width="62.28515625" style="46" customWidth="1"/>
    <col min="3041" max="3041" width="21.7109375" style="46" customWidth="1"/>
    <col min="3042" max="3042" width="18.42578125" style="46" customWidth="1"/>
    <col min="3043" max="3043" width="63" style="46" customWidth="1"/>
    <col min="3044" max="3044" width="22.28515625" style="46" customWidth="1"/>
    <col min="3045" max="3045" width="21" style="46" customWidth="1"/>
    <col min="3046" max="3049" width="15.85546875" style="46" customWidth="1"/>
    <col min="3050" max="3050" width="26.140625" style="46" customWidth="1"/>
    <col min="3051" max="3062" width="10.7109375" style="46" customWidth="1"/>
    <col min="3063" max="3070" width="0" style="46" hidden="1" customWidth="1"/>
    <col min="3071" max="3072" width="15.42578125" style="46" customWidth="1"/>
    <col min="3073" max="3073" width="18.7109375" style="46" customWidth="1"/>
    <col min="3074" max="3074" width="18.42578125" style="46" customWidth="1"/>
    <col min="3075" max="3076" width="15.42578125" style="46" customWidth="1"/>
    <col min="3077" max="3077" width="18.140625" style="46" customWidth="1"/>
    <col min="3078" max="3078" width="20.42578125" style="46" customWidth="1"/>
    <col min="3079" max="3079" width="18.140625" style="46" customWidth="1"/>
    <col min="3080" max="3080" width="15.42578125" style="46" customWidth="1"/>
    <col min="3081" max="3081" width="20" style="46" customWidth="1"/>
    <col min="3082" max="3082" width="18.140625" style="46" customWidth="1"/>
    <col min="3083" max="3083" width="15.42578125" style="46" customWidth="1"/>
    <col min="3084" max="3084" width="18.7109375" style="46" customWidth="1"/>
    <col min="3085" max="3085" width="15.42578125" style="46" customWidth="1"/>
    <col min="3086" max="3086" width="17.140625" style="46" customWidth="1"/>
    <col min="3087" max="3087" width="19.28515625" style="46" customWidth="1"/>
    <col min="3088" max="3088" width="17.5703125" style="46" customWidth="1"/>
    <col min="3089" max="3089" width="20.7109375" style="46" customWidth="1"/>
    <col min="3090" max="3090" width="21.42578125" style="46" customWidth="1"/>
    <col min="3091" max="3091" width="21" style="46" customWidth="1"/>
    <col min="3092" max="3092" width="16" style="46" customWidth="1"/>
    <col min="3093" max="3093" width="14.5703125" style="46" customWidth="1"/>
    <col min="3094" max="3094" width="74.5703125" style="46" customWidth="1"/>
    <col min="3095" max="3095" width="101.42578125" style="46" customWidth="1"/>
    <col min="3096" max="3290" width="11.42578125" style="46"/>
    <col min="3291" max="3292" width="21.28515625" style="46" customWidth="1"/>
    <col min="3293" max="3293" width="37.140625" style="46" customWidth="1"/>
    <col min="3294" max="3294" width="49.28515625" style="46" customWidth="1"/>
    <col min="3295" max="3295" width="18.5703125" style="46" customWidth="1"/>
    <col min="3296" max="3296" width="62.28515625" style="46" customWidth="1"/>
    <col min="3297" max="3297" width="21.7109375" style="46" customWidth="1"/>
    <col min="3298" max="3298" width="18.42578125" style="46" customWidth="1"/>
    <col min="3299" max="3299" width="63" style="46" customWidth="1"/>
    <col min="3300" max="3300" width="22.28515625" style="46" customWidth="1"/>
    <col min="3301" max="3301" width="21" style="46" customWidth="1"/>
    <col min="3302" max="3305" width="15.85546875" style="46" customWidth="1"/>
    <col min="3306" max="3306" width="26.140625" style="46" customWidth="1"/>
    <col min="3307" max="3318" width="10.7109375" style="46" customWidth="1"/>
    <col min="3319" max="3326" width="0" style="46" hidden="1" customWidth="1"/>
    <col min="3327" max="3328" width="15.42578125" style="46" customWidth="1"/>
    <col min="3329" max="3329" width="18.7109375" style="46" customWidth="1"/>
    <col min="3330" max="3330" width="18.42578125" style="46" customWidth="1"/>
    <col min="3331" max="3332" width="15.42578125" style="46" customWidth="1"/>
    <col min="3333" max="3333" width="18.140625" style="46" customWidth="1"/>
    <col min="3334" max="3334" width="20.42578125" style="46" customWidth="1"/>
    <col min="3335" max="3335" width="18.140625" style="46" customWidth="1"/>
    <col min="3336" max="3336" width="15.42578125" style="46" customWidth="1"/>
    <col min="3337" max="3337" width="20" style="46" customWidth="1"/>
    <col min="3338" max="3338" width="18.140625" style="46" customWidth="1"/>
    <col min="3339" max="3339" width="15.42578125" style="46" customWidth="1"/>
    <col min="3340" max="3340" width="18.7109375" style="46" customWidth="1"/>
    <col min="3341" max="3341" width="15.42578125" style="46" customWidth="1"/>
    <col min="3342" max="3342" width="17.140625" style="46" customWidth="1"/>
    <col min="3343" max="3343" width="19.28515625" style="46" customWidth="1"/>
    <col min="3344" max="3344" width="17.5703125" style="46" customWidth="1"/>
    <col min="3345" max="3345" width="20.7109375" style="46" customWidth="1"/>
    <col min="3346" max="3346" width="21.42578125" style="46" customWidth="1"/>
    <col min="3347" max="3347" width="21" style="46" customWidth="1"/>
    <col min="3348" max="3348" width="16" style="46" customWidth="1"/>
    <col min="3349" max="3349" width="14.5703125" style="46" customWidth="1"/>
    <col min="3350" max="3350" width="74.5703125" style="46" customWidth="1"/>
    <col min="3351" max="3351" width="101.42578125" style="46" customWidth="1"/>
    <col min="3352" max="3546" width="11.42578125" style="46"/>
    <col min="3547" max="3548" width="21.28515625" style="46" customWidth="1"/>
    <col min="3549" max="3549" width="37.140625" style="46" customWidth="1"/>
    <col min="3550" max="3550" width="49.28515625" style="46" customWidth="1"/>
    <col min="3551" max="3551" width="18.5703125" style="46" customWidth="1"/>
    <col min="3552" max="3552" width="62.28515625" style="46" customWidth="1"/>
    <col min="3553" max="3553" width="21.7109375" style="46" customWidth="1"/>
    <col min="3554" max="3554" width="18.42578125" style="46" customWidth="1"/>
    <col min="3555" max="3555" width="63" style="46" customWidth="1"/>
    <col min="3556" max="3556" width="22.28515625" style="46" customWidth="1"/>
    <col min="3557" max="3557" width="21" style="46" customWidth="1"/>
    <col min="3558" max="3561" width="15.85546875" style="46" customWidth="1"/>
    <col min="3562" max="3562" width="26.140625" style="46" customWidth="1"/>
    <col min="3563" max="3574" width="10.7109375" style="46" customWidth="1"/>
    <col min="3575" max="3582" width="0" style="46" hidden="1" customWidth="1"/>
    <col min="3583" max="3584" width="15.42578125" style="46" customWidth="1"/>
    <col min="3585" max="3585" width="18.7109375" style="46" customWidth="1"/>
    <col min="3586" max="3586" width="18.42578125" style="46" customWidth="1"/>
    <col min="3587" max="3588" width="15.42578125" style="46" customWidth="1"/>
    <col min="3589" max="3589" width="18.140625" style="46" customWidth="1"/>
    <col min="3590" max="3590" width="20.42578125" style="46" customWidth="1"/>
    <col min="3591" max="3591" width="18.140625" style="46" customWidth="1"/>
    <col min="3592" max="3592" width="15.42578125" style="46" customWidth="1"/>
    <col min="3593" max="3593" width="20" style="46" customWidth="1"/>
    <col min="3594" max="3594" width="18.140625" style="46" customWidth="1"/>
    <col min="3595" max="3595" width="15.42578125" style="46" customWidth="1"/>
    <col min="3596" max="3596" width="18.7109375" style="46" customWidth="1"/>
    <col min="3597" max="3597" width="15.42578125" style="46" customWidth="1"/>
    <col min="3598" max="3598" width="17.140625" style="46" customWidth="1"/>
    <col min="3599" max="3599" width="19.28515625" style="46" customWidth="1"/>
    <col min="3600" max="3600" width="17.5703125" style="46" customWidth="1"/>
    <col min="3601" max="3601" width="20.7109375" style="46" customWidth="1"/>
    <col min="3602" max="3602" width="21.42578125" style="46" customWidth="1"/>
    <col min="3603" max="3603" width="21" style="46" customWidth="1"/>
    <col min="3604" max="3604" width="16" style="46" customWidth="1"/>
    <col min="3605" max="3605" width="14.5703125" style="46" customWidth="1"/>
    <col min="3606" max="3606" width="74.5703125" style="46" customWidth="1"/>
    <col min="3607" max="3607" width="101.42578125" style="46" customWidth="1"/>
    <col min="3608" max="3802" width="11.42578125" style="46"/>
    <col min="3803" max="3804" width="21.28515625" style="46" customWidth="1"/>
    <col min="3805" max="3805" width="37.140625" style="46" customWidth="1"/>
    <col min="3806" max="3806" width="49.28515625" style="46" customWidth="1"/>
    <col min="3807" max="3807" width="18.5703125" style="46" customWidth="1"/>
    <col min="3808" max="3808" width="62.28515625" style="46" customWidth="1"/>
    <col min="3809" max="3809" width="21.7109375" style="46" customWidth="1"/>
    <col min="3810" max="3810" width="18.42578125" style="46" customWidth="1"/>
    <col min="3811" max="3811" width="63" style="46" customWidth="1"/>
    <col min="3812" max="3812" width="22.28515625" style="46" customWidth="1"/>
    <col min="3813" max="3813" width="21" style="46" customWidth="1"/>
    <col min="3814" max="3817" width="15.85546875" style="46" customWidth="1"/>
    <col min="3818" max="3818" width="26.140625" style="46" customWidth="1"/>
    <col min="3819" max="3830" width="10.7109375" style="46" customWidth="1"/>
    <col min="3831" max="3838" width="0" style="46" hidden="1" customWidth="1"/>
    <col min="3839" max="3840" width="15.42578125" style="46" customWidth="1"/>
    <col min="3841" max="3841" width="18.7109375" style="46" customWidth="1"/>
    <col min="3842" max="3842" width="18.42578125" style="46" customWidth="1"/>
    <col min="3843" max="3844" width="15.42578125" style="46" customWidth="1"/>
    <col min="3845" max="3845" width="18.140625" style="46" customWidth="1"/>
    <col min="3846" max="3846" width="20.42578125" style="46" customWidth="1"/>
    <col min="3847" max="3847" width="18.140625" style="46" customWidth="1"/>
    <col min="3848" max="3848" width="15.42578125" style="46" customWidth="1"/>
    <col min="3849" max="3849" width="20" style="46" customWidth="1"/>
    <col min="3850" max="3850" width="18.140625" style="46" customWidth="1"/>
    <col min="3851" max="3851" width="15.42578125" style="46" customWidth="1"/>
    <col min="3852" max="3852" width="18.7109375" style="46" customWidth="1"/>
    <col min="3853" max="3853" width="15.42578125" style="46" customWidth="1"/>
    <col min="3854" max="3854" width="17.140625" style="46" customWidth="1"/>
    <col min="3855" max="3855" width="19.28515625" style="46" customWidth="1"/>
    <col min="3856" max="3856" width="17.5703125" style="46" customWidth="1"/>
    <col min="3857" max="3857" width="20.7109375" style="46" customWidth="1"/>
    <col min="3858" max="3858" width="21.42578125" style="46" customWidth="1"/>
    <col min="3859" max="3859" width="21" style="46" customWidth="1"/>
    <col min="3860" max="3860" width="16" style="46" customWidth="1"/>
    <col min="3861" max="3861" width="14.5703125" style="46" customWidth="1"/>
    <col min="3862" max="3862" width="74.5703125" style="46" customWidth="1"/>
    <col min="3863" max="3863" width="101.42578125" style="46" customWidth="1"/>
    <col min="3864" max="4058" width="11.42578125" style="46"/>
    <col min="4059" max="4060" width="21.28515625" style="46" customWidth="1"/>
    <col min="4061" max="4061" width="37.140625" style="46" customWidth="1"/>
    <col min="4062" max="4062" width="49.28515625" style="46" customWidth="1"/>
    <col min="4063" max="4063" width="18.5703125" style="46" customWidth="1"/>
    <col min="4064" max="4064" width="62.28515625" style="46" customWidth="1"/>
    <col min="4065" max="4065" width="21.7109375" style="46" customWidth="1"/>
    <col min="4066" max="4066" width="18.42578125" style="46" customWidth="1"/>
    <col min="4067" max="4067" width="63" style="46" customWidth="1"/>
    <col min="4068" max="4068" width="22.28515625" style="46" customWidth="1"/>
    <col min="4069" max="4069" width="21" style="46" customWidth="1"/>
    <col min="4070" max="4073" width="15.85546875" style="46" customWidth="1"/>
    <col min="4074" max="4074" width="26.140625" style="46" customWidth="1"/>
    <col min="4075" max="4086" width="10.7109375" style="46" customWidth="1"/>
    <col min="4087" max="4094" width="0" style="46" hidden="1" customWidth="1"/>
    <col min="4095" max="4096" width="15.42578125" style="46" customWidth="1"/>
    <col min="4097" max="4097" width="18.7109375" style="46" customWidth="1"/>
    <col min="4098" max="4098" width="18.42578125" style="46" customWidth="1"/>
    <col min="4099" max="4100" width="15.42578125" style="46" customWidth="1"/>
    <col min="4101" max="4101" width="18.140625" style="46" customWidth="1"/>
    <col min="4102" max="4102" width="20.42578125" style="46" customWidth="1"/>
    <col min="4103" max="4103" width="18.140625" style="46" customWidth="1"/>
    <col min="4104" max="4104" width="15.42578125" style="46" customWidth="1"/>
    <col min="4105" max="4105" width="20" style="46" customWidth="1"/>
    <col min="4106" max="4106" width="18.140625" style="46" customWidth="1"/>
    <col min="4107" max="4107" width="15.42578125" style="46" customWidth="1"/>
    <col min="4108" max="4108" width="18.7109375" style="46" customWidth="1"/>
    <col min="4109" max="4109" width="15.42578125" style="46" customWidth="1"/>
    <col min="4110" max="4110" width="17.140625" style="46" customWidth="1"/>
    <col min="4111" max="4111" width="19.28515625" style="46" customWidth="1"/>
    <col min="4112" max="4112" width="17.5703125" style="46" customWidth="1"/>
    <col min="4113" max="4113" width="20.7109375" style="46" customWidth="1"/>
    <col min="4114" max="4114" width="21.42578125" style="46" customWidth="1"/>
    <col min="4115" max="4115" width="21" style="46" customWidth="1"/>
    <col min="4116" max="4116" width="16" style="46" customWidth="1"/>
    <col min="4117" max="4117" width="14.5703125" style="46" customWidth="1"/>
    <col min="4118" max="4118" width="74.5703125" style="46" customWidth="1"/>
    <col min="4119" max="4119" width="101.42578125" style="46" customWidth="1"/>
    <col min="4120" max="4314" width="11.42578125" style="46"/>
    <col min="4315" max="4316" width="21.28515625" style="46" customWidth="1"/>
    <col min="4317" max="4317" width="37.140625" style="46" customWidth="1"/>
    <col min="4318" max="4318" width="49.28515625" style="46" customWidth="1"/>
    <col min="4319" max="4319" width="18.5703125" style="46" customWidth="1"/>
    <col min="4320" max="4320" width="62.28515625" style="46" customWidth="1"/>
    <col min="4321" max="4321" width="21.7109375" style="46" customWidth="1"/>
    <col min="4322" max="4322" width="18.42578125" style="46" customWidth="1"/>
    <col min="4323" max="4323" width="63" style="46" customWidth="1"/>
    <col min="4324" max="4324" width="22.28515625" style="46" customWidth="1"/>
    <col min="4325" max="4325" width="21" style="46" customWidth="1"/>
    <col min="4326" max="4329" width="15.85546875" style="46" customWidth="1"/>
    <col min="4330" max="4330" width="26.140625" style="46" customWidth="1"/>
    <col min="4331" max="4342" width="10.7109375" style="46" customWidth="1"/>
    <col min="4343" max="4350" width="0" style="46" hidden="1" customWidth="1"/>
    <col min="4351" max="4352" width="15.42578125" style="46" customWidth="1"/>
    <col min="4353" max="4353" width="18.7109375" style="46" customWidth="1"/>
    <col min="4354" max="4354" width="18.42578125" style="46" customWidth="1"/>
    <col min="4355" max="4356" width="15.42578125" style="46" customWidth="1"/>
    <col min="4357" max="4357" width="18.140625" style="46" customWidth="1"/>
    <col min="4358" max="4358" width="20.42578125" style="46" customWidth="1"/>
    <col min="4359" max="4359" width="18.140625" style="46" customWidth="1"/>
    <col min="4360" max="4360" width="15.42578125" style="46" customWidth="1"/>
    <col min="4361" max="4361" width="20" style="46" customWidth="1"/>
    <col min="4362" max="4362" width="18.140625" style="46" customWidth="1"/>
    <col min="4363" max="4363" width="15.42578125" style="46" customWidth="1"/>
    <col min="4364" max="4364" width="18.7109375" style="46" customWidth="1"/>
    <col min="4365" max="4365" width="15.42578125" style="46" customWidth="1"/>
    <col min="4366" max="4366" width="17.140625" style="46" customWidth="1"/>
    <col min="4367" max="4367" width="19.28515625" style="46" customWidth="1"/>
    <col min="4368" max="4368" width="17.5703125" style="46" customWidth="1"/>
    <col min="4369" max="4369" width="20.7109375" style="46" customWidth="1"/>
    <col min="4370" max="4370" width="21.42578125" style="46" customWidth="1"/>
    <col min="4371" max="4371" width="21" style="46" customWidth="1"/>
    <col min="4372" max="4372" width="16" style="46" customWidth="1"/>
    <col min="4373" max="4373" width="14.5703125" style="46" customWidth="1"/>
    <col min="4374" max="4374" width="74.5703125" style="46" customWidth="1"/>
    <col min="4375" max="4375" width="101.42578125" style="46" customWidth="1"/>
    <col min="4376" max="4570" width="11.42578125" style="46"/>
    <col min="4571" max="4572" width="21.28515625" style="46" customWidth="1"/>
    <col min="4573" max="4573" width="37.140625" style="46" customWidth="1"/>
    <col min="4574" max="4574" width="49.28515625" style="46" customWidth="1"/>
    <col min="4575" max="4575" width="18.5703125" style="46" customWidth="1"/>
    <col min="4576" max="4576" width="62.28515625" style="46" customWidth="1"/>
    <col min="4577" max="4577" width="21.7109375" style="46" customWidth="1"/>
    <col min="4578" max="4578" width="18.42578125" style="46" customWidth="1"/>
    <col min="4579" max="4579" width="63" style="46" customWidth="1"/>
    <col min="4580" max="4580" width="22.28515625" style="46" customWidth="1"/>
    <col min="4581" max="4581" width="21" style="46" customWidth="1"/>
    <col min="4582" max="4585" width="15.85546875" style="46" customWidth="1"/>
    <col min="4586" max="4586" width="26.140625" style="46" customWidth="1"/>
    <col min="4587" max="4598" width="10.7109375" style="46" customWidth="1"/>
    <col min="4599" max="4606" width="0" style="46" hidden="1" customWidth="1"/>
    <col min="4607" max="4608" width="15.42578125" style="46" customWidth="1"/>
    <col min="4609" max="4609" width="18.7109375" style="46" customWidth="1"/>
    <col min="4610" max="4610" width="18.42578125" style="46" customWidth="1"/>
    <col min="4611" max="4612" width="15.42578125" style="46" customWidth="1"/>
    <col min="4613" max="4613" width="18.140625" style="46" customWidth="1"/>
    <col min="4614" max="4614" width="20.42578125" style="46" customWidth="1"/>
    <col min="4615" max="4615" width="18.140625" style="46" customWidth="1"/>
    <col min="4616" max="4616" width="15.42578125" style="46" customWidth="1"/>
    <col min="4617" max="4617" width="20" style="46" customWidth="1"/>
    <col min="4618" max="4618" width="18.140625" style="46" customWidth="1"/>
    <col min="4619" max="4619" width="15.42578125" style="46" customWidth="1"/>
    <col min="4620" max="4620" width="18.7109375" style="46" customWidth="1"/>
    <col min="4621" max="4621" width="15.42578125" style="46" customWidth="1"/>
    <col min="4622" max="4622" width="17.140625" style="46" customWidth="1"/>
    <col min="4623" max="4623" width="19.28515625" style="46" customWidth="1"/>
    <col min="4624" max="4624" width="17.5703125" style="46" customWidth="1"/>
    <col min="4625" max="4625" width="20.7109375" style="46" customWidth="1"/>
    <col min="4626" max="4626" width="21.42578125" style="46" customWidth="1"/>
    <col min="4627" max="4627" width="21" style="46" customWidth="1"/>
    <col min="4628" max="4628" width="16" style="46" customWidth="1"/>
    <col min="4629" max="4629" width="14.5703125" style="46" customWidth="1"/>
    <col min="4630" max="4630" width="74.5703125" style="46" customWidth="1"/>
    <col min="4631" max="4631" width="101.42578125" style="46" customWidth="1"/>
    <col min="4632" max="4826" width="11.42578125" style="46"/>
    <col min="4827" max="4828" width="21.28515625" style="46" customWidth="1"/>
    <col min="4829" max="4829" width="37.140625" style="46" customWidth="1"/>
    <col min="4830" max="4830" width="49.28515625" style="46" customWidth="1"/>
    <col min="4831" max="4831" width="18.5703125" style="46" customWidth="1"/>
    <col min="4832" max="4832" width="62.28515625" style="46" customWidth="1"/>
    <col min="4833" max="4833" width="21.7109375" style="46" customWidth="1"/>
    <col min="4834" max="4834" width="18.42578125" style="46" customWidth="1"/>
    <col min="4835" max="4835" width="63" style="46" customWidth="1"/>
    <col min="4836" max="4836" width="22.28515625" style="46" customWidth="1"/>
    <col min="4837" max="4837" width="21" style="46" customWidth="1"/>
    <col min="4838" max="4841" width="15.85546875" style="46" customWidth="1"/>
    <col min="4842" max="4842" width="26.140625" style="46" customWidth="1"/>
    <col min="4843" max="4854" width="10.7109375" style="46" customWidth="1"/>
    <col min="4855" max="4862" width="0" style="46" hidden="1" customWidth="1"/>
    <col min="4863" max="4864" width="15.42578125" style="46" customWidth="1"/>
    <col min="4865" max="4865" width="18.7109375" style="46" customWidth="1"/>
    <col min="4866" max="4866" width="18.42578125" style="46" customWidth="1"/>
    <col min="4867" max="4868" width="15.42578125" style="46" customWidth="1"/>
    <col min="4869" max="4869" width="18.140625" style="46" customWidth="1"/>
    <col min="4870" max="4870" width="20.42578125" style="46" customWidth="1"/>
    <col min="4871" max="4871" width="18.140625" style="46" customWidth="1"/>
    <col min="4872" max="4872" width="15.42578125" style="46" customWidth="1"/>
    <col min="4873" max="4873" width="20" style="46" customWidth="1"/>
    <col min="4874" max="4874" width="18.140625" style="46" customWidth="1"/>
    <col min="4875" max="4875" width="15.42578125" style="46" customWidth="1"/>
    <col min="4876" max="4876" width="18.7109375" style="46" customWidth="1"/>
    <col min="4877" max="4877" width="15.42578125" style="46" customWidth="1"/>
    <col min="4878" max="4878" width="17.140625" style="46" customWidth="1"/>
    <col min="4879" max="4879" width="19.28515625" style="46" customWidth="1"/>
    <col min="4880" max="4880" width="17.5703125" style="46" customWidth="1"/>
    <col min="4881" max="4881" width="20.7109375" style="46" customWidth="1"/>
    <col min="4882" max="4882" width="21.42578125" style="46" customWidth="1"/>
    <col min="4883" max="4883" width="21" style="46" customWidth="1"/>
    <col min="4884" max="4884" width="16" style="46" customWidth="1"/>
    <col min="4885" max="4885" width="14.5703125" style="46" customWidth="1"/>
    <col min="4886" max="4886" width="74.5703125" style="46" customWidth="1"/>
    <col min="4887" max="4887" width="101.42578125" style="46" customWidth="1"/>
    <col min="4888" max="5082" width="11.42578125" style="46"/>
    <col min="5083" max="5084" width="21.28515625" style="46" customWidth="1"/>
    <col min="5085" max="5085" width="37.140625" style="46" customWidth="1"/>
    <col min="5086" max="5086" width="49.28515625" style="46" customWidth="1"/>
    <col min="5087" max="5087" width="18.5703125" style="46" customWidth="1"/>
    <col min="5088" max="5088" width="62.28515625" style="46" customWidth="1"/>
    <col min="5089" max="5089" width="21.7109375" style="46" customWidth="1"/>
    <col min="5090" max="5090" width="18.42578125" style="46" customWidth="1"/>
    <col min="5091" max="5091" width="63" style="46" customWidth="1"/>
    <col min="5092" max="5092" width="22.28515625" style="46" customWidth="1"/>
    <col min="5093" max="5093" width="21" style="46" customWidth="1"/>
    <col min="5094" max="5097" width="15.85546875" style="46" customWidth="1"/>
    <col min="5098" max="5098" width="26.140625" style="46" customWidth="1"/>
    <col min="5099" max="5110" width="10.7109375" style="46" customWidth="1"/>
    <col min="5111" max="5118" width="0" style="46" hidden="1" customWidth="1"/>
    <col min="5119" max="5120" width="15.42578125" style="46" customWidth="1"/>
    <col min="5121" max="5121" width="18.7109375" style="46" customWidth="1"/>
    <col min="5122" max="5122" width="18.42578125" style="46" customWidth="1"/>
    <col min="5123" max="5124" width="15.42578125" style="46" customWidth="1"/>
    <col min="5125" max="5125" width="18.140625" style="46" customWidth="1"/>
    <col min="5126" max="5126" width="20.42578125" style="46" customWidth="1"/>
    <col min="5127" max="5127" width="18.140625" style="46" customWidth="1"/>
    <col min="5128" max="5128" width="15.42578125" style="46" customWidth="1"/>
    <col min="5129" max="5129" width="20" style="46" customWidth="1"/>
    <col min="5130" max="5130" width="18.140625" style="46" customWidth="1"/>
    <col min="5131" max="5131" width="15.42578125" style="46" customWidth="1"/>
    <col min="5132" max="5132" width="18.7109375" style="46" customWidth="1"/>
    <col min="5133" max="5133" width="15.42578125" style="46" customWidth="1"/>
    <col min="5134" max="5134" width="17.140625" style="46" customWidth="1"/>
    <col min="5135" max="5135" width="19.28515625" style="46" customWidth="1"/>
    <col min="5136" max="5136" width="17.5703125" style="46" customWidth="1"/>
    <col min="5137" max="5137" width="20.7109375" style="46" customWidth="1"/>
    <col min="5138" max="5138" width="21.42578125" style="46" customWidth="1"/>
    <col min="5139" max="5139" width="21" style="46" customWidth="1"/>
    <col min="5140" max="5140" width="16" style="46" customWidth="1"/>
    <col min="5141" max="5141" width="14.5703125" style="46" customWidth="1"/>
    <col min="5142" max="5142" width="74.5703125" style="46" customWidth="1"/>
    <col min="5143" max="5143" width="101.42578125" style="46" customWidth="1"/>
    <col min="5144" max="5338" width="11.42578125" style="46"/>
    <col min="5339" max="5340" width="21.28515625" style="46" customWidth="1"/>
    <col min="5341" max="5341" width="37.140625" style="46" customWidth="1"/>
    <col min="5342" max="5342" width="49.28515625" style="46" customWidth="1"/>
    <col min="5343" max="5343" width="18.5703125" style="46" customWidth="1"/>
    <col min="5344" max="5344" width="62.28515625" style="46" customWidth="1"/>
    <col min="5345" max="5345" width="21.7109375" style="46" customWidth="1"/>
    <col min="5346" max="5346" width="18.42578125" style="46" customWidth="1"/>
    <col min="5347" max="5347" width="63" style="46" customWidth="1"/>
    <col min="5348" max="5348" width="22.28515625" style="46" customWidth="1"/>
    <col min="5349" max="5349" width="21" style="46" customWidth="1"/>
    <col min="5350" max="5353" width="15.85546875" style="46" customWidth="1"/>
    <col min="5354" max="5354" width="26.140625" style="46" customWidth="1"/>
    <col min="5355" max="5366" width="10.7109375" style="46" customWidth="1"/>
    <col min="5367" max="5374" width="0" style="46" hidden="1" customWidth="1"/>
    <col min="5375" max="5376" width="15.42578125" style="46" customWidth="1"/>
    <col min="5377" max="5377" width="18.7109375" style="46" customWidth="1"/>
    <col min="5378" max="5378" width="18.42578125" style="46" customWidth="1"/>
    <col min="5379" max="5380" width="15.42578125" style="46" customWidth="1"/>
    <col min="5381" max="5381" width="18.140625" style="46" customWidth="1"/>
    <col min="5382" max="5382" width="20.42578125" style="46" customWidth="1"/>
    <col min="5383" max="5383" width="18.140625" style="46" customWidth="1"/>
    <col min="5384" max="5384" width="15.42578125" style="46" customWidth="1"/>
    <col min="5385" max="5385" width="20" style="46" customWidth="1"/>
    <col min="5386" max="5386" width="18.140625" style="46" customWidth="1"/>
    <col min="5387" max="5387" width="15.42578125" style="46" customWidth="1"/>
    <col min="5388" max="5388" width="18.7109375" style="46" customWidth="1"/>
    <col min="5389" max="5389" width="15.42578125" style="46" customWidth="1"/>
    <col min="5390" max="5390" width="17.140625" style="46" customWidth="1"/>
    <col min="5391" max="5391" width="19.28515625" style="46" customWidth="1"/>
    <col min="5392" max="5392" width="17.5703125" style="46" customWidth="1"/>
    <col min="5393" max="5393" width="20.7109375" style="46" customWidth="1"/>
    <col min="5394" max="5394" width="21.42578125" style="46" customWidth="1"/>
    <col min="5395" max="5395" width="21" style="46" customWidth="1"/>
    <col min="5396" max="5396" width="16" style="46" customWidth="1"/>
    <col min="5397" max="5397" width="14.5703125" style="46" customWidth="1"/>
    <col min="5398" max="5398" width="74.5703125" style="46" customWidth="1"/>
    <col min="5399" max="5399" width="101.42578125" style="46" customWidth="1"/>
    <col min="5400" max="5594" width="11.42578125" style="46"/>
    <col min="5595" max="5596" width="21.28515625" style="46" customWidth="1"/>
    <col min="5597" max="5597" width="37.140625" style="46" customWidth="1"/>
    <col min="5598" max="5598" width="49.28515625" style="46" customWidth="1"/>
    <col min="5599" max="5599" width="18.5703125" style="46" customWidth="1"/>
    <col min="5600" max="5600" width="62.28515625" style="46" customWidth="1"/>
    <col min="5601" max="5601" width="21.7109375" style="46" customWidth="1"/>
    <col min="5602" max="5602" width="18.42578125" style="46" customWidth="1"/>
    <col min="5603" max="5603" width="63" style="46" customWidth="1"/>
    <col min="5604" max="5604" width="22.28515625" style="46" customWidth="1"/>
    <col min="5605" max="5605" width="21" style="46" customWidth="1"/>
    <col min="5606" max="5609" width="15.85546875" style="46" customWidth="1"/>
    <col min="5610" max="5610" width="26.140625" style="46" customWidth="1"/>
    <col min="5611" max="5622" width="10.7109375" style="46" customWidth="1"/>
    <col min="5623" max="5630" width="0" style="46" hidden="1" customWidth="1"/>
    <col min="5631" max="5632" width="15.42578125" style="46" customWidth="1"/>
    <col min="5633" max="5633" width="18.7109375" style="46" customWidth="1"/>
    <col min="5634" max="5634" width="18.42578125" style="46" customWidth="1"/>
    <col min="5635" max="5636" width="15.42578125" style="46" customWidth="1"/>
    <col min="5637" max="5637" width="18.140625" style="46" customWidth="1"/>
    <col min="5638" max="5638" width="20.42578125" style="46" customWidth="1"/>
    <col min="5639" max="5639" width="18.140625" style="46" customWidth="1"/>
    <col min="5640" max="5640" width="15.42578125" style="46" customWidth="1"/>
    <col min="5641" max="5641" width="20" style="46" customWidth="1"/>
    <col min="5642" max="5642" width="18.140625" style="46" customWidth="1"/>
    <col min="5643" max="5643" width="15.42578125" style="46" customWidth="1"/>
    <col min="5644" max="5644" width="18.7109375" style="46" customWidth="1"/>
    <col min="5645" max="5645" width="15.42578125" style="46" customWidth="1"/>
    <col min="5646" max="5646" width="17.140625" style="46" customWidth="1"/>
    <col min="5647" max="5647" width="19.28515625" style="46" customWidth="1"/>
    <col min="5648" max="5648" width="17.5703125" style="46" customWidth="1"/>
    <col min="5649" max="5649" width="20.7109375" style="46" customWidth="1"/>
    <col min="5650" max="5650" width="21.42578125" style="46" customWidth="1"/>
    <col min="5651" max="5651" width="21" style="46" customWidth="1"/>
    <col min="5652" max="5652" width="16" style="46" customWidth="1"/>
    <col min="5653" max="5653" width="14.5703125" style="46" customWidth="1"/>
    <col min="5654" max="5654" width="74.5703125" style="46" customWidth="1"/>
    <col min="5655" max="5655" width="101.42578125" style="46" customWidth="1"/>
    <col min="5656" max="5850" width="11.42578125" style="46"/>
    <col min="5851" max="5852" width="21.28515625" style="46" customWidth="1"/>
    <col min="5853" max="5853" width="37.140625" style="46" customWidth="1"/>
    <col min="5854" max="5854" width="49.28515625" style="46" customWidth="1"/>
    <col min="5855" max="5855" width="18.5703125" style="46" customWidth="1"/>
    <col min="5856" max="5856" width="62.28515625" style="46" customWidth="1"/>
    <col min="5857" max="5857" width="21.7109375" style="46" customWidth="1"/>
    <col min="5858" max="5858" width="18.42578125" style="46" customWidth="1"/>
    <col min="5859" max="5859" width="63" style="46" customWidth="1"/>
    <col min="5860" max="5860" width="22.28515625" style="46" customWidth="1"/>
    <col min="5861" max="5861" width="21" style="46" customWidth="1"/>
    <col min="5862" max="5865" width="15.85546875" style="46" customWidth="1"/>
    <col min="5866" max="5866" width="26.140625" style="46" customWidth="1"/>
    <col min="5867" max="5878" width="10.7109375" style="46" customWidth="1"/>
    <col min="5879" max="5886" width="0" style="46" hidden="1" customWidth="1"/>
    <col min="5887" max="5888" width="15.42578125" style="46" customWidth="1"/>
    <col min="5889" max="5889" width="18.7109375" style="46" customWidth="1"/>
    <col min="5890" max="5890" width="18.42578125" style="46" customWidth="1"/>
    <col min="5891" max="5892" width="15.42578125" style="46" customWidth="1"/>
    <col min="5893" max="5893" width="18.140625" style="46" customWidth="1"/>
    <col min="5894" max="5894" width="20.42578125" style="46" customWidth="1"/>
    <col min="5895" max="5895" width="18.140625" style="46" customWidth="1"/>
    <col min="5896" max="5896" width="15.42578125" style="46" customWidth="1"/>
    <col min="5897" max="5897" width="20" style="46" customWidth="1"/>
    <col min="5898" max="5898" width="18.140625" style="46" customWidth="1"/>
    <col min="5899" max="5899" width="15.42578125" style="46" customWidth="1"/>
    <col min="5900" max="5900" width="18.7109375" style="46" customWidth="1"/>
    <col min="5901" max="5901" width="15.42578125" style="46" customWidth="1"/>
    <col min="5902" max="5902" width="17.140625" style="46" customWidth="1"/>
    <col min="5903" max="5903" width="19.28515625" style="46" customWidth="1"/>
    <col min="5904" max="5904" width="17.5703125" style="46" customWidth="1"/>
    <col min="5905" max="5905" width="20.7109375" style="46" customWidth="1"/>
    <col min="5906" max="5906" width="21.42578125" style="46" customWidth="1"/>
    <col min="5907" max="5907" width="21" style="46" customWidth="1"/>
    <col min="5908" max="5908" width="16" style="46" customWidth="1"/>
    <col min="5909" max="5909" width="14.5703125" style="46" customWidth="1"/>
    <col min="5910" max="5910" width="74.5703125" style="46" customWidth="1"/>
    <col min="5911" max="5911" width="101.42578125" style="46" customWidth="1"/>
    <col min="5912" max="6106" width="11.42578125" style="46"/>
    <col min="6107" max="6108" width="21.28515625" style="46" customWidth="1"/>
    <col min="6109" max="6109" width="37.140625" style="46" customWidth="1"/>
    <col min="6110" max="6110" width="49.28515625" style="46" customWidth="1"/>
    <col min="6111" max="6111" width="18.5703125" style="46" customWidth="1"/>
    <col min="6112" max="6112" width="62.28515625" style="46" customWidth="1"/>
    <col min="6113" max="6113" width="21.7109375" style="46" customWidth="1"/>
    <col min="6114" max="6114" width="18.42578125" style="46" customWidth="1"/>
    <col min="6115" max="6115" width="63" style="46" customWidth="1"/>
    <col min="6116" max="6116" width="22.28515625" style="46" customWidth="1"/>
    <col min="6117" max="6117" width="21" style="46" customWidth="1"/>
    <col min="6118" max="6121" width="15.85546875" style="46" customWidth="1"/>
    <col min="6122" max="6122" width="26.140625" style="46" customWidth="1"/>
    <col min="6123" max="6134" width="10.7109375" style="46" customWidth="1"/>
    <col min="6135" max="6142" width="0" style="46" hidden="1" customWidth="1"/>
    <col min="6143" max="6144" width="15.42578125" style="46" customWidth="1"/>
    <col min="6145" max="6145" width="18.7109375" style="46" customWidth="1"/>
    <col min="6146" max="6146" width="18.42578125" style="46" customWidth="1"/>
    <col min="6147" max="6148" width="15.42578125" style="46" customWidth="1"/>
    <col min="6149" max="6149" width="18.140625" style="46" customWidth="1"/>
    <col min="6150" max="6150" width="20.42578125" style="46" customWidth="1"/>
    <col min="6151" max="6151" width="18.140625" style="46" customWidth="1"/>
    <col min="6152" max="6152" width="15.42578125" style="46" customWidth="1"/>
    <col min="6153" max="6153" width="20" style="46" customWidth="1"/>
    <col min="6154" max="6154" width="18.140625" style="46" customWidth="1"/>
    <col min="6155" max="6155" width="15.42578125" style="46" customWidth="1"/>
    <col min="6156" max="6156" width="18.7109375" style="46" customWidth="1"/>
    <col min="6157" max="6157" width="15.42578125" style="46" customWidth="1"/>
    <col min="6158" max="6158" width="17.140625" style="46" customWidth="1"/>
    <col min="6159" max="6159" width="19.28515625" style="46" customWidth="1"/>
    <col min="6160" max="6160" width="17.5703125" style="46" customWidth="1"/>
    <col min="6161" max="6161" width="20.7109375" style="46" customWidth="1"/>
    <col min="6162" max="6162" width="21.42578125" style="46" customWidth="1"/>
    <col min="6163" max="6163" width="21" style="46" customWidth="1"/>
    <col min="6164" max="6164" width="16" style="46" customWidth="1"/>
    <col min="6165" max="6165" width="14.5703125" style="46" customWidth="1"/>
    <col min="6166" max="6166" width="74.5703125" style="46" customWidth="1"/>
    <col min="6167" max="6167" width="101.42578125" style="46" customWidth="1"/>
    <col min="6168" max="6362" width="11.42578125" style="46"/>
    <col min="6363" max="6364" width="21.28515625" style="46" customWidth="1"/>
    <col min="6365" max="6365" width="37.140625" style="46" customWidth="1"/>
    <col min="6366" max="6366" width="49.28515625" style="46" customWidth="1"/>
    <col min="6367" max="6367" width="18.5703125" style="46" customWidth="1"/>
    <col min="6368" max="6368" width="62.28515625" style="46" customWidth="1"/>
    <col min="6369" max="6369" width="21.7109375" style="46" customWidth="1"/>
    <col min="6370" max="6370" width="18.42578125" style="46" customWidth="1"/>
    <col min="6371" max="6371" width="63" style="46" customWidth="1"/>
    <col min="6372" max="6372" width="22.28515625" style="46" customWidth="1"/>
    <col min="6373" max="6373" width="21" style="46" customWidth="1"/>
    <col min="6374" max="6377" width="15.85546875" style="46" customWidth="1"/>
    <col min="6378" max="6378" width="26.140625" style="46" customWidth="1"/>
    <col min="6379" max="6390" width="10.7109375" style="46" customWidth="1"/>
    <col min="6391" max="6398" width="0" style="46" hidden="1" customWidth="1"/>
    <col min="6399" max="6400" width="15.42578125" style="46" customWidth="1"/>
    <col min="6401" max="6401" width="18.7109375" style="46" customWidth="1"/>
    <col min="6402" max="6402" width="18.42578125" style="46" customWidth="1"/>
    <col min="6403" max="6404" width="15.42578125" style="46" customWidth="1"/>
    <col min="6405" max="6405" width="18.140625" style="46" customWidth="1"/>
    <col min="6406" max="6406" width="20.42578125" style="46" customWidth="1"/>
    <col min="6407" max="6407" width="18.140625" style="46" customWidth="1"/>
    <col min="6408" max="6408" width="15.42578125" style="46" customWidth="1"/>
    <col min="6409" max="6409" width="20" style="46" customWidth="1"/>
    <col min="6410" max="6410" width="18.140625" style="46" customWidth="1"/>
    <col min="6411" max="6411" width="15.42578125" style="46" customWidth="1"/>
    <col min="6412" max="6412" width="18.7109375" style="46" customWidth="1"/>
    <col min="6413" max="6413" width="15.42578125" style="46" customWidth="1"/>
    <col min="6414" max="6414" width="17.140625" style="46" customWidth="1"/>
    <col min="6415" max="6415" width="19.28515625" style="46" customWidth="1"/>
    <col min="6416" max="6416" width="17.5703125" style="46" customWidth="1"/>
    <col min="6417" max="6417" width="20.7109375" style="46" customWidth="1"/>
    <col min="6418" max="6418" width="21.42578125" style="46" customWidth="1"/>
    <col min="6419" max="6419" width="21" style="46" customWidth="1"/>
    <col min="6420" max="6420" width="16" style="46" customWidth="1"/>
    <col min="6421" max="6421" width="14.5703125" style="46" customWidth="1"/>
    <col min="6422" max="6422" width="74.5703125" style="46" customWidth="1"/>
    <col min="6423" max="6423" width="101.42578125" style="46" customWidth="1"/>
    <col min="6424" max="6618" width="11.42578125" style="46"/>
    <col min="6619" max="6620" width="21.28515625" style="46" customWidth="1"/>
    <col min="6621" max="6621" width="37.140625" style="46" customWidth="1"/>
    <col min="6622" max="6622" width="49.28515625" style="46" customWidth="1"/>
    <col min="6623" max="6623" width="18.5703125" style="46" customWidth="1"/>
    <col min="6624" max="6624" width="62.28515625" style="46" customWidth="1"/>
    <col min="6625" max="6625" width="21.7109375" style="46" customWidth="1"/>
    <col min="6626" max="6626" width="18.42578125" style="46" customWidth="1"/>
    <col min="6627" max="6627" width="63" style="46" customWidth="1"/>
    <col min="6628" max="6628" width="22.28515625" style="46" customWidth="1"/>
    <col min="6629" max="6629" width="21" style="46" customWidth="1"/>
    <col min="6630" max="6633" width="15.85546875" style="46" customWidth="1"/>
    <col min="6634" max="6634" width="26.140625" style="46" customWidth="1"/>
    <col min="6635" max="6646" width="10.7109375" style="46" customWidth="1"/>
    <col min="6647" max="6654" width="0" style="46" hidden="1" customWidth="1"/>
    <col min="6655" max="6656" width="15.42578125" style="46" customWidth="1"/>
    <col min="6657" max="6657" width="18.7109375" style="46" customWidth="1"/>
    <col min="6658" max="6658" width="18.42578125" style="46" customWidth="1"/>
    <col min="6659" max="6660" width="15.42578125" style="46" customWidth="1"/>
    <col min="6661" max="6661" width="18.140625" style="46" customWidth="1"/>
    <col min="6662" max="6662" width="20.42578125" style="46" customWidth="1"/>
    <col min="6663" max="6663" width="18.140625" style="46" customWidth="1"/>
    <col min="6664" max="6664" width="15.42578125" style="46" customWidth="1"/>
    <col min="6665" max="6665" width="20" style="46" customWidth="1"/>
    <col min="6666" max="6666" width="18.140625" style="46" customWidth="1"/>
    <col min="6667" max="6667" width="15.42578125" style="46" customWidth="1"/>
    <col min="6668" max="6668" width="18.7109375" style="46" customWidth="1"/>
    <col min="6669" max="6669" width="15.42578125" style="46" customWidth="1"/>
    <col min="6670" max="6670" width="17.140625" style="46" customWidth="1"/>
    <col min="6671" max="6671" width="19.28515625" style="46" customWidth="1"/>
    <col min="6672" max="6672" width="17.5703125" style="46" customWidth="1"/>
    <col min="6673" max="6673" width="20.7109375" style="46" customWidth="1"/>
    <col min="6674" max="6674" width="21.42578125" style="46" customWidth="1"/>
    <col min="6675" max="6675" width="21" style="46" customWidth="1"/>
    <col min="6676" max="6676" width="16" style="46" customWidth="1"/>
    <col min="6677" max="6677" width="14.5703125" style="46" customWidth="1"/>
    <col min="6678" max="6678" width="74.5703125" style="46" customWidth="1"/>
    <col min="6679" max="6679" width="101.42578125" style="46" customWidth="1"/>
    <col min="6680" max="6874" width="11.42578125" style="46"/>
    <col min="6875" max="6876" width="21.28515625" style="46" customWidth="1"/>
    <col min="6877" max="6877" width="37.140625" style="46" customWidth="1"/>
    <col min="6878" max="6878" width="49.28515625" style="46" customWidth="1"/>
    <col min="6879" max="6879" width="18.5703125" style="46" customWidth="1"/>
    <col min="6880" max="6880" width="62.28515625" style="46" customWidth="1"/>
    <col min="6881" max="6881" width="21.7109375" style="46" customWidth="1"/>
    <col min="6882" max="6882" width="18.42578125" style="46" customWidth="1"/>
    <col min="6883" max="6883" width="63" style="46" customWidth="1"/>
    <col min="6884" max="6884" width="22.28515625" style="46" customWidth="1"/>
    <col min="6885" max="6885" width="21" style="46" customWidth="1"/>
    <col min="6886" max="6889" width="15.85546875" style="46" customWidth="1"/>
    <col min="6890" max="6890" width="26.140625" style="46" customWidth="1"/>
    <col min="6891" max="6902" width="10.7109375" style="46" customWidth="1"/>
    <col min="6903" max="6910" width="0" style="46" hidden="1" customWidth="1"/>
    <col min="6911" max="6912" width="15.42578125" style="46" customWidth="1"/>
    <col min="6913" max="6913" width="18.7109375" style="46" customWidth="1"/>
    <col min="6914" max="6914" width="18.42578125" style="46" customWidth="1"/>
    <col min="6915" max="6916" width="15.42578125" style="46" customWidth="1"/>
    <col min="6917" max="6917" width="18.140625" style="46" customWidth="1"/>
    <col min="6918" max="6918" width="20.42578125" style="46" customWidth="1"/>
    <col min="6919" max="6919" width="18.140625" style="46" customWidth="1"/>
    <col min="6920" max="6920" width="15.42578125" style="46" customWidth="1"/>
    <col min="6921" max="6921" width="20" style="46" customWidth="1"/>
    <col min="6922" max="6922" width="18.140625" style="46" customWidth="1"/>
    <col min="6923" max="6923" width="15.42578125" style="46" customWidth="1"/>
    <col min="6924" max="6924" width="18.7109375" style="46" customWidth="1"/>
    <col min="6925" max="6925" width="15.42578125" style="46" customWidth="1"/>
    <col min="6926" max="6926" width="17.140625" style="46" customWidth="1"/>
    <col min="6927" max="6927" width="19.28515625" style="46" customWidth="1"/>
    <col min="6928" max="6928" width="17.5703125" style="46" customWidth="1"/>
    <col min="6929" max="6929" width="20.7109375" style="46" customWidth="1"/>
    <col min="6930" max="6930" width="21.42578125" style="46" customWidth="1"/>
    <col min="6931" max="6931" width="21" style="46" customWidth="1"/>
    <col min="6932" max="6932" width="16" style="46" customWidth="1"/>
    <col min="6933" max="6933" width="14.5703125" style="46" customWidth="1"/>
    <col min="6934" max="6934" width="74.5703125" style="46" customWidth="1"/>
    <col min="6935" max="6935" width="101.42578125" style="46" customWidth="1"/>
    <col min="6936" max="7130" width="11.42578125" style="46"/>
    <col min="7131" max="7132" width="21.28515625" style="46" customWidth="1"/>
    <col min="7133" max="7133" width="37.140625" style="46" customWidth="1"/>
    <col min="7134" max="7134" width="49.28515625" style="46" customWidth="1"/>
    <col min="7135" max="7135" width="18.5703125" style="46" customWidth="1"/>
    <col min="7136" max="7136" width="62.28515625" style="46" customWidth="1"/>
    <col min="7137" max="7137" width="21.7109375" style="46" customWidth="1"/>
    <col min="7138" max="7138" width="18.42578125" style="46" customWidth="1"/>
    <col min="7139" max="7139" width="63" style="46" customWidth="1"/>
    <col min="7140" max="7140" width="22.28515625" style="46" customWidth="1"/>
    <col min="7141" max="7141" width="21" style="46" customWidth="1"/>
    <col min="7142" max="7145" width="15.85546875" style="46" customWidth="1"/>
    <col min="7146" max="7146" width="26.140625" style="46" customWidth="1"/>
    <col min="7147" max="7158" width="10.7109375" style="46" customWidth="1"/>
    <col min="7159" max="7166" width="0" style="46" hidden="1" customWidth="1"/>
    <col min="7167" max="7168" width="15.42578125" style="46" customWidth="1"/>
    <col min="7169" max="7169" width="18.7109375" style="46" customWidth="1"/>
    <col min="7170" max="7170" width="18.42578125" style="46" customWidth="1"/>
    <col min="7171" max="7172" width="15.42578125" style="46" customWidth="1"/>
    <col min="7173" max="7173" width="18.140625" style="46" customWidth="1"/>
    <col min="7174" max="7174" width="20.42578125" style="46" customWidth="1"/>
    <col min="7175" max="7175" width="18.140625" style="46" customWidth="1"/>
    <col min="7176" max="7176" width="15.42578125" style="46" customWidth="1"/>
    <col min="7177" max="7177" width="20" style="46" customWidth="1"/>
    <col min="7178" max="7178" width="18.140625" style="46" customWidth="1"/>
    <col min="7179" max="7179" width="15.42578125" style="46" customWidth="1"/>
    <col min="7180" max="7180" width="18.7109375" style="46" customWidth="1"/>
    <col min="7181" max="7181" width="15.42578125" style="46" customWidth="1"/>
    <col min="7182" max="7182" width="17.140625" style="46" customWidth="1"/>
    <col min="7183" max="7183" width="19.28515625" style="46" customWidth="1"/>
    <col min="7184" max="7184" width="17.5703125" style="46" customWidth="1"/>
    <col min="7185" max="7185" width="20.7109375" style="46" customWidth="1"/>
    <col min="7186" max="7186" width="21.42578125" style="46" customWidth="1"/>
    <col min="7187" max="7187" width="21" style="46" customWidth="1"/>
    <col min="7188" max="7188" width="16" style="46" customWidth="1"/>
    <col min="7189" max="7189" width="14.5703125" style="46" customWidth="1"/>
    <col min="7190" max="7190" width="74.5703125" style="46" customWidth="1"/>
    <col min="7191" max="7191" width="101.42578125" style="46" customWidth="1"/>
    <col min="7192" max="7386" width="11.42578125" style="46"/>
    <col min="7387" max="7388" width="21.28515625" style="46" customWidth="1"/>
    <col min="7389" max="7389" width="37.140625" style="46" customWidth="1"/>
    <col min="7390" max="7390" width="49.28515625" style="46" customWidth="1"/>
    <col min="7391" max="7391" width="18.5703125" style="46" customWidth="1"/>
    <col min="7392" max="7392" width="62.28515625" style="46" customWidth="1"/>
    <col min="7393" max="7393" width="21.7109375" style="46" customWidth="1"/>
    <col min="7394" max="7394" width="18.42578125" style="46" customWidth="1"/>
    <col min="7395" max="7395" width="63" style="46" customWidth="1"/>
    <col min="7396" max="7396" width="22.28515625" style="46" customWidth="1"/>
    <col min="7397" max="7397" width="21" style="46" customWidth="1"/>
    <col min="7398" max="7401" width="15.85546875" style="46" customWidth="1"/>
    <col min="7402" max="7402" width="26.140625" style="46" customWidth="1"/>
    <col min="7403" max="7414" width="10.7109375" style="46" customWidth="1"/>
    <col min="7415" max="7422" width="0" style="46" hidden="1" customWidth="1"/>
    <col min="7423" max="7424" width="15.42578125" style="46" customWidth="1"/>
    <col min="7425" max="7425" width="18.7109375" style="46" customWidth="1"/>
    <col min="7426" max="7426" width="18.42578125" style="46" customWidth="1"/>
    <col min="7427" max="7428" width="15.42578125" style="46" customWidth="1"/>
    <col min="7429" max="7429" width="18.140625" style="46" customWidth="1"/>
    <col min="7430" max="7430" width="20.42578125" style="46" customWidth="1"/>
    <col min="7431" max="7431" width="18.140625" style="46" customWidth="1"/>
    <col min="7432" max="7432" width="15.42578125" style="46" customWidth="1"/>
    <col min="7433" max="7433" width="20" style="46" customWidth="1"/>
    <col min="7434" max="7434" width="18.140625" style="46" customWidth="1"/>
    <col min="7435" max="7435" width="15.42578125" style="46" customWidth="1"/>
    <col min="7436" max="7436" width="18.7109375" style="46" customWidth="1"/>
    <col min="7437" max="7437" width="15.42578125" style="46" customWidth="1"/>
    <col min="7438" max="7438" width="17.140625" style="46" customWidth="1"/>
    <col min="7439" max="7439" width="19.28515625" style="46" customWidth="1"/>
    <col min="7440" max="7440" width="17.5703125" style="46" customWidth="1"/>
    <col min="7441" max="7441" width="20.7109375" style="46" customWidth="1"/>
    <col min="7442" max="7442" width="21.42578125" style="46" customWidth="1"/>
    <col min="7443" max="7443" width="21" style="46" customWidth="1"/>
    <col min="7444" max="7444" width="16" style="46" customWidth="1"/>
    <col min="7445" max="7445" width="14.5703125" style="46" customWidth="1"/>
    <col min="7446" max="7446" width="74.5703125" style="46" customWidth="1"/>
    <col min="7447" max="7447" width="101.42578125" style="46" customWidth="1"/>
    <col min="7448" max="7642" width="11.42578125" style="46"/>
    <col min="7643" max="7644" width="21.28515625" style="46" customWidth="1"/>
    <col min="7645" max="7645" width="37.140625" style="46" customWidth="1"/>
    <col min="7646" max="7646" width="49.28515625" style="46" customWidth="1"/>
    <col min="7647" max="7647" width="18.5703125" style="46" customWidth="1"/>
    <col min="7648" max="7648" width="62.28515625" style="46" customWidth="1"/>
    <col min="7649" max="7649" width="21.7109375" style="46" customWidth="1"/>
    <col min="7650" max="7650" width="18.42578125" style="46" customWidth="1"/>
    <col min="7651" max="7651" width="63" style="46" customWidth="1"/>
    <col min="7652" max="7652" width="22.28515625" style="46" customWidth="1"/>
    <col min="7653" max="7653" width="21" style="46" customWidth="1"/>
    <col min="7654" max="7657" width="15.85546875" style="46" customWidth="1"/>
    <col min="7658" max="7658" width="26.140625" style="46" customWidth="1"/>
    <col min="7659" max="7670" width="10.7109375" style="46" customWidth="1"/>
    <col min="7671" max="7678" width="0" style="46" hidden="1" customWidth="1"/>
    <col min="7679" max="7680" width="15.42578125" style="46" customWidth="1"/>
    <col min="7681" max="7681" width="18.7109375" style="46" customWidth="1"/>
    <col min="7682" max="7682" width="18.42578125" style="46" customWidth="1"/>
    <col min="7683" max="7684" width="15.42578125" style="46" customWidth="1"/>
    <col min="7685" max="7685" width="18.140625" style="46" customWidth="1"/>
    <col min="7686" max="7686" width="20.42578125" style="46" customWidth="1"/>
    <col min="7687" max="7687" width="18.140625" style="46" customWidth="1"/>
    <col min="7688" max="7688" width="15.42578125" style="46" customWidth="1"/>
    <col min="7689" max="7689" width="20" style="46" customWidth="1"/>
    <col min="7690" max="7690" width="18.140625" style="46" customWidth="1"/>
    <col min="7691" max="7691" width="15.42578125" style="46" customWidth="1"/>
    <col min="7692" max="7692" width="18.7109375" style="46" customWidth="1"/>
    <col min="7693" max="7693" width="15.42578125" style="46" customWidth="1"/>
    <col min="7694" max="7694" width="17.140625" style="46" customWidth="1"/>
    <col min="7695" max="7695" width="19.28515625" style="46" customWidth="1"/>
    <col min="7696" max="7696" width="17.5703125" style="46" customWidth="1"/>
    <col min="7697" max="7697" width="20.7109375" style="46" customWidth="1"/>
    <col min="7698" max="7698" width="21.42578125" style="46" customWidth="1"/>
    <col min="7699" max="7699" width="21" style="46" customWidth="1"/>
    <col min="7700" max="7700" width="16" style="46" customWidth="1"/>
    <col min="7701" max="7701" width="14.5703125" style="46" customWidth="1"/>
    <col min="7702" max="7702" width="74.5703125" style="46" customWidth="1"/>
    <col min="7703" max="7703" width="101.42578125" style="46" customWidth="1"/>
    <col min="7704" max="7898" width="11.42578125" style="46"/>
    <col min="7899" max="7900" width="21.28515625" style="46" customWidth="1"/>
    <col min="7901" max="7901" width="37.140625" style="46" customWidth="1"/>
    <col min="7902" max="7902" width="49.28515625" style="46" customWidth="1"/>
    <col min="7903" max="7903" width="18.5703125" style="46" customWidth="1"/>
    <col min="7904" max="7904" width="62.28515625" style="46" customWidth="1"/>
    <col min="7905" max="7905" width="21.7109375" style="46" customWidth="1"/>
    <col min="7906" max="7906" width="18.42578125" style="46" customWidth="1"/>
    <col min="7907" max="7907" width="63" style="46" customWidth="1"/>
    <col min="7908" max="7908" width="22.28515625" style="46" customWidth="1"/>
    <col min="7909" max="7909" width="21" style="46" customWidth="1"/>
    <col min="7910" max="7913" width="15.85546875" style="46" customWidth="1"/>
    <col min="7914" max="7914" width="26.140625" style="46" customWidth="1"/>
    <col min="7915" max="7926" width="10.7109375" style="46" customWidth="1"/>
    <col min="7927" max="7934" width="0" style="46" hidden="1" customWidth="1"/>
    <col min="7935" max="7936" width="15.42578125" style="46" customWidth="1"/>
    <col min="7937" max="7937" width="18.7109375" style="46" customWidth="1"/>
    <col min="7938" max="7938" width="18.42578125" style="46" customWidth="1"/>
    <col min="7939" max="7940" width="15.42578125" style="46" customWidth="1"/>
    <col min="7941" max="7941" width="18.140625" style="46" customWidth="1"/>
    <col min="7942" max="7942" width="20.42578125" style="46" customWidth="1"/>
    <col min="7943" max="7943" width="18.140625" style="46" customWidth="1"/>
    <col min="7944" max="7944" width="15.42578125" style="46" customWidth="1"/>
    <col min="7945" max="7945" width="20" style="46" customWidth="1"/>
    <col min="7946" max="7946" width="18.140625" style="46" customWidth="1"/>
    <col min="7947" max="7947" width="15.42578125" style="46" customWidth="1"/>
    <col min="7948" max="7948" width="18.7109375" style="46" customWidth="1"/>
    <col min="7949" max="7949" width="15.42578125" style="46" customWidth="1"/>
    <col min="7950" max="7950" width="17.140625" style="46" customWidth="1"/>
    <col min="7951" max="7951" width="19.28515625" style="46" customWidth="1"/>
    <col min="7952" max="7952" width="17.5703125" style="46" customWidth="1"/>
    <col min="7953" max="7953" width="20.7109375" style="46" customWidth="1"/>
    <col min="7954" max="7954" width="21.42578125" style="46" customWidth="1"/>
    <col min="7955" max="7955" width="21" style="46" customWidth="1"/>
    <col min="7956" max="7956" width="16" style="46" customWidth="1"/>
    <col min="7957" max="7957" width="14.5703125" style="46" customWidth="1"/>
    <col min="7958" max="7958" width="74.5703125" style="46" customWidth="1"/>
    <col min="7959" max="7959" width="101.42578125" style="46" customWidth="1"/>
    <col min="7960" max="8154" width="11.42578125" style="46"/>
    <col min="8155" max="8156" width="21.28515625" style="46" customWidth="1"/>
    <col min="8157" max="8157" width="37.140625" style="46" customWidth="1"/>
    <col min="8158" max="8158" width="49.28515625" style="46" customWidth="1"/>
    <col min="8159" max="8159" width="18.5703125" style="46" customWidth="1"/>
    <col min="8160" max="8160" width="62.28515625" style="46" customWidth="1"/>
    <col min="8161" max="8161" width="21.7109375" style="46" customWidth="1"/>
    <col min="8162" max="8162" width="18.42578125" style="46" customWidth="1"/>
    <col min="8163" max="8163" width="63" style="46" customWidth="1"/>
    <col min="8164" max="8164" width="22.28515625" style="46" customWidth="1"/>
    <col min="8165" max="8165" width="21" style="46" customWidth="1"/>
    <col min="8166" max="8169" width="15.85546875" style="46" customWidth="1"/>
    <col min="8170" max="8170" width="26.140625" style="46" customWidth="1"/>
    <col min="8171" max="8182" width="10.7109375" style="46" customWidth="1"/>
    <col min="8183" max="8190" width="0" style="46" hidden="1" customWidth="1"/>
    <col min="8191" max="8192" width="15.42578125" style="46" customWidth="1"/>
    <col min="8193" max="8193" width="18.7109375" style="46" customWidth="1"/>
    <col min="8194" max="8194" width="18.42578125" style="46" customWidth="1"/>
    <col min="8195" max="8196" width="15.42578125" style="46" customWidth="1"/>
    <col min="8197" max="8197" width="18.140625" style="46" customWidth="1"/>
    <col min="8198" max="8198" width="20.42578125" style="46" customWidth="1"/>
    <col min="8199" max="8199" width="18.140625" style="46" customWidth="1"/>
    <col min="8200" max="8200" width="15.42578125" style="46" customWidth="1"/>
    <col min="8201" max="8201" width="20" style="46" customWidth="1"/>
    <col min="8202" max="8202" width="18.140625" style="46" customWidth="1"/>
    <col min="8203" max="8203" width="15.42578125" style="46" customWidth="1"/>
    <col min="8204" max="8204" width="18.7109375" style="46" customWidth="1"/>
    <col min="8205" max="8205" width="15.42578125" style="46" customWidth="1"/>
    <col min="8206" max="8206" width="17.140625" style="46" customWidth="1"/>
    <col min="8207" max="8207" width="19.28515625" style="46" customWidth="1"/>
    <col min="8208" max="8208" width="17.5703125" style="46" customWidth="1"/>
    <col min="8209" max="8209" width="20.7109375" style="46" customWidth="1"/>
    <col min="8210" max="8210" width="21.42578125" style="46" customWidth="1"/>
    <col min="8211" max="8211" width="21" style="46" customWidth="1"/>
    <col min="8212" max="8212" width="16" style="46" customWidth="1"/>
    <col min="8213" max="8213" width="14.5703125" style="46" customWidth="1"/>
    <col min="8214" max="8214" width="74.5703125" style="46" customWidth="1"/>
    <col min="8215" max="8215" width="101.42578125" style="46" customWidth="1"/>
    <col min="8216" max="8410" width="11.42578125" style="46"/>
    <col min="8411" max="8412" width="21.28515625" style="46" customWidth="1"/>
    <col min="8413" max="8413" width="37.140625" style="46" customWidth="1"/>
    <col min="8414" max="8414" width="49.28515625" style="46" customWidth="1"/>
    <col min="8415" max="8415" width="18.5703125" style="46" customWidth="1"/>
    <col min="8416" max="8416" width="62.28515625" style="46" customWidth="1"/>
    <col min="8417" max="8417" width="21.7109375" style="46" customWidth="1"/>
    <col min="8418" max="8418" width="18.42578125" style="46" customWidth="1"/>
    <col min="8419" max="8419" width="63" style="46" customWidth="1"/>
    <col min="8420" max="8420" width="22.28515625" style="46" customWidth="1"/>
    <col min="8421" max="8421" width="21" style="46" customWidth="1"/>
    <col min="8422" max="8425" width="15.85546875" style="46" customWidth="1"/>
    <col min="8426" max="8426" width="26.140625" style="46" customWidth="1"/>
    <col min="8427" max="8438" width="10.7109375" style="46" customWidth="1"/>
    <col min="8439" max="8446" width="0" style="46" hidden="1" customWidth="1"/>
    <col min="8447" max="8448" width="15.42578125" style="46" customWidth="1"/>
    <col min="8449" max="8449" width="18.7109375" style="46" customWidth="1"/>
    <col min="8450" max="8450" width="18.42578125" style="46" customWidth="1"/>
    <col min="8451" max="8452" width="15.42578125" style="46" customWidth="1"/>
    <col min="8453" max="8453" width="18.140625" style="46" customWidth="1"/>
    <col min="8454" max="8454" width="20.42578125" style="46" customWidth="1"/>
    <col min="8455" max="8455" width="18.140625" style="46" customWidth="1"/>
    <col min="8456" max="8456" width="15.42578125" style="46" customWidth="1"/>
    <col min="8457" max="8457" width="20" style="46" customWidth="1"/>
    <col min="8458" max="8458" width="18.140625" style="46" customWidth="1"/>
    <col min="8459" max="8459" width="15.42578125" style="46" customWidth="1"/>
    <col min="8460" max="8460" width="18.7109375" style="46" customWidth="1"/>
    <col min="8461" max="8461" width="15.42578125" style="46" customWidth="1"/>
    <col min="8462" max="8462" width="17.140625" style="46" customWidth="1"/>
    <col min="8463" max="8463" width="19.28515625" style="46" customWidth="1"/>
    <col min="8464" max="8464" width="17.5703125" style="46" customWidth="1"/>
    <col min="8465" max="8465" width="20.7109375" style="46" customWidth="1"/>
    <col min="8466" max="8466" width="21.42578125" style="46" customWidth="1"/>
    <col min="8467" max="8467" width="21" style="46" customWidth="1"/>
    <col min="8468" max="8468" width="16" style="46" customWidth="1"/>
    <col min="8469" max="8469" width="14.5703125" style="46" customWidth="1"/>
    <col min="8470" max="8470" width="74.5703125" style="46" customWidth="1"/>
    <col min="8471" max="8471" width="101.42578125" style="46" customWidth="1"/>
    <col min="8472" max="8666" width="11.42578125" style="46"/>
    <col min="8667" max="8668" width="21.28515625" style="46" customWidth="1"/>
    <col min="8669" max="8669" width="37.140625" style="46" customWidth="1"/>
    <col min="8670" max="8670" width="49.28515625" style="46" customWidth="1"/>
    <col min="8671" max="8671" width="18.5703125" style="46" customWidth="1"/>
    <col min="8672" max="8672" width="62.28515625" style="46" customWidth="1"/>
    <col min="8673" max="8673" width="21.7109375" style="46" customWidth="1"/>
    <col min="8674" max="8674" width="18.42578125" style="46" customWidth="1"/>
    <col min="8675" max="8675" width="63" style="46" customWidth="1"/>
    <col min="8676" max="8676" width="22.28515625" style="46" customWidth="1"/>
    <col min="8677" max="8677" width="21" style="46" customWidth="1"/>
    <col min="8678" max="8681" width="15.85546875" style="46" customWidth="1"/>
    <col min="8682" max="8682" width="26.140625" style="46" customWidth="1"/>
    <col min="8683" max="8694" width="10.7109375" style="46" customWidth="1"/>
    <col min="8695" max="8702" width="0" style="46" hidden="1" customWidth="1"/>
    <col min="8703" max="8704" width="15.42578125" style="46" customWidth="1"/>
    <col min="8705" max="8705" width="18.7109375" style="46" customWidth="1"/>
    <col min="8706" max="8706" width="18.42578125" style="46" customWidth="1"/>
    <col min="8707" max="8708" width="15.42578125" style="46" customWidth="1"/>
    <col min="8709" max="8709" width="18.140625" style="46" customWidth="1"/>
    <col min="8710" max="8710" width="20.42578125" style="46" customWidth="1"/>
    <col min="8711" max="8711" width="18.140625" style="46" customWidth="1"/>
    <col min="8712" max="8712" width="15.42578125" style="46" customWidth="1"/>
    <col min="8713" max="8713" width="20" style="46" customWidth="1"/>
    <col min="8714" max="8714" width="18.140625" style="46" customWidth="1"/>
    <col min="8715" max="8715" width="15.42578125" style="46" customWidth="1"/>
    <col min="8716" max="8716" width="18.7109375" style="46" customWidth="1"/>
    <col min="8717" max="8717" width="15.42578125" style="46" customWidth="1"/>
    <col min="8718" max="8718" width="17.140625" style="46" customWidth="1"/>
    <col min="8719" max="8719" width="19.28515625" style="46" customWidth="1"/>
    <col min="8720" max="8720" width="17.5703125" style="46" customWidth="1"/>
    <col min="8721" max="8721" width="20.7109375" style="46" customWidth="1"/>
    <col min="8722" max="8722" width="21.42578125" style="46" customWidth="1"/>
    <col min="8723" max="8723" width="21" style="46" customWidth="1"/>
    <col min="8724" max="8724" width="16" style="46" customWidth="1"/>
    <col min="8725" max="8725" width="14.5703125" style="46" customWidth="1"/>
    <col min="8726" max="8726" width="74.5703125" style="46" customWidth="1"/>
    <col min="8727" max="8727" width="101.42578125" style="46" customWidth="1"/>
    <col min="8728" max="8922" width="11.42578125" style="46"/>
    <col min="8923" max="8924" width="21.28515625" style="46" customWidth="1"/>
    <col min="8925" max="8925" width="37.140625" style="46" customWidth="1"/>
    <col min="8926" max="8926" width="49.28515625" style="46" customWidth="1"/>
    <col min="8927" max="8927" width="18.5703125" style="46" customWidth="1"/>
    <col min="8928" max="8928" width="62.28515625" style="46" customWidth="1"/>
    <col min="8929" max="8929" width="21.7109375" style="46" customWidth="1"/>
    <col min="8930" max="8930" width="18.42578125" style="46" customWidth="1"/>
    <col min="8931" max="8931" width="63" style="46" customWidth="1"/>
    <col min="8932" max="8932" width="22.28515625" style="46" customWidth="1"/>
    <col min="8933" max="8933" width="21" style="46" customWidth="1"/>
    <col min="8934" max="8937" width="15.85546875" style="46" customWidth="1"/>
    <col min="8938" max="8938" width="26.140625" style="46" customWidth="1"/>
    <col min="8939" max="8950" width="10.7109375" style="46" customWidth="1"/>
    <col min="8951" max="8958" width="0" style="46" hidden="1" customWidth="1"/>
    <col min="8959" max="8960" width="15.42578125" style="46" customWidth="1"/>
    <col min="8961" max="8961" width="18.7109375" style="46" customWidth="1"/>
    <col min="8962" max="8962" width="18.42578125" style="46" customWidth="1"/>
    <col min="8963" max="8964" width="15.42578125" style="46" customWidth="1"/>
    <col min="8965" max="8965" width="18.140625" style="46" customWidth="1"/>
    <col min="8966" max="8966" width="20.42578125" style="46" customWidth="1"/>
    <col min="8967" max="8967" width="18.140625" style="46" customWidth="1"/>
    <col min="8968" max="8968" width="15.42578125" style="46" customWidth="1"/>
    <col min="8969" max="8969" width="20" style="46" customWidth="1"/>
    <col min="8970" max="8970" width="18.140625" style="46" customWidth="1"/>
    <col min="8971" max="8971" width="15.42578125" style="46" customWidth="1"/>
    <col min="8972" max="8972" width="18.7109375" style="46" customWidth="1"/>
    <col min="8973" max="8973" width="15.42578125" style="46" customWidth="1"/>
    <col min="8974" max="8974" width="17.140625" style="46" customWidth="1"/>
    <col min="8975" max="8975" width="19.28515625" style="46" customWidth="1"/>
    <col min="8976" max="8976" width="17.5703125" style="46" customWidth="1"/>
    <col min="8977" max="8977" width="20.7109375" style="46" customWidth="1"/>
    <col min="8978" max="8978" width="21.42578125" style="46" customWidth="1"/>
    <col min="8979" max="8979" width="21" style="46" customWidth="1"/>
    <col min="8980" max="8980" width="16" style="46" customWidth="1"/>
    <col min="8981" max="8981" width="14.5703125" style="46" customWidth="1"/>
    <col min="8982" max="8982" width="74.5703125" style="46" customWidth="1"/>
    <col min="8983" max="8983" width="101.42578125" style="46" customWidth="1"/>
    <col min="8984" max="9178" width="11.42578125" style="46"/>
    <col min="9179" max="9180" width="21.28515625" style="46" customWidth="1"/>
    <col min="9181" max="9181" width="37.140625" style="46" customWidth="1"/>
    <col min="9182" max="9182" width="49.28515625" style="46" customWidth="1"/>
    <col min="9183" max="9183" width="18.5703125" style="46" customWidth="1"/>
    <col min="9184" max="9184" width="62.28515625" style="46" customWidth="1"/>
    <col min="9185" max="9185" width="21.7109375" style="46" customWidth="1"/>
    <col min="9186" max="9186" width="18.42578125" style="46" customWidth="1"/>
    <col min="9187" max="9187" width="63" style="46" customWidth="1"/>
    <col min="9188" max="9188" width="22.28515625" style="46" customWidth="1"/>
    <col min="9189" max="9189" width="21" style="46" customWidth="1"/>
    <col min="9190" max="9193" width="15.85546875" style="46" customWidth="1"/>
    <col min="9194" max="9194" width="26.140625" style="46" customWidth="1"/>
    <col min="9195" max="9206" width="10.7109375" style="46" customWidth="1"/>
    <col min="9207" max="9214" width="0" style="46" hidden="1" customWidth="1"/>
    <col min="9215" max="9216" width="15.42578125" style="46" customWidth="1"/>
    <col min="9217" max="9217" width="18.7109375" style="46" customWidth="1"/>
    <col min="9218" max="9218" width="18.42578125" style="46" customWidth="1"/>
    <col min="9219" max="9220" width="15.42578125" style="46" customWidth="1"/>
    <col min="9221" max="9221" width="18.140625" style="46" customWidth="1"/>
    <col min="9222" max="9222" width="20.42578125" style="46" customWidth="1"/>
    <col min="9223" max="9223" width="18.140625" style="46" customWidth="1"/>
    <col min="9224" max="9224" width="15.42578125" style="46" customWidth="1"/>
    <col min="9225" max="9225" width="20" style="46" customWidth="1"/>
    <col min="9226" max="9226" width="18.140625" style="46" customWidth="1"/>
    <col min="9227" max="9227" width="15.42578125" style="46" customWidth="1"/>
    <col min="9228" max="9228" width="18.7109375" style="46" customWidth="1"/>
    <col min="9229" max="9229" width="15.42578125" style="46" customWidth="1"/>
    <col min="9230" max="9230" width="17.140625" style="46" customWidth="1"/>
    <col min="9231" max="9231" width="19.28515625" style="46" customWidth="1"/>
    <col min="9232" max="9232" width="17.5703125" style="46" customWidth="1"/>
    <col min="9233" max="9233" width="20.7109375" style="46" customWidth="1"/>
    <col min="9234" max="9234" width="21.42578125" style="46" customWidth="1"/>
    <col min="9235" max="9235" width="21" style="46" customWidth="1"/>
    <col min="9236" max="9236" width="16" style="46" customWidth="1"/>
    <col min="9237" max="9237" width="14.5703125" style="46" customWidth="1"/>
    <col min="9238" max="9238" width="74.5703125" style="46" customWidth="1"/>
    <col min="9239" max="9239" width="101.42578125" style="46" customWidth="1"/>
    <col min="9240" max="9434" width="11.42578125" style="46"/>
    <col min="9435" max="9436" width="21.28515625" style="46" customWidth="1"/>
    <col min="9437" max="9437" width="37.140625" style="46" customWidth="1"/>
    <col min="9438" max="9438" width="49.28515625" style="46" customWidth="1"/>
    <col min="9439" max="9439" width="18.5703125" style="46" customWidth="1"/>
    <col min="9440" max="9440" width="62.28515625" style="46" customWidth="1"/>
    <col min="9441" max="9441" width="21.7109375" style="46" customWidth="1"/>
    <col min="9442" max="9442" width="18.42578125" style="46" customWidth="1"/>
    <col min="9443" max="9443" width="63" style="46" customWidth="1"/>
    <col min="9444" max="9444" width="22.28515625" style="46" customWidth="1"/>
    <col min="9445" max="9445" width="21" style="46" customWidth="1"/>
    <col min="9446" max="9449" width="15.85546875" style="46" customWidth="1"/>
    <col min="9450" max="9450" width="26.140625" style="46" customWidth="1"/>
    <col min="9451" max="9462" width="10.7109375" style="46" customWidth="1"/>
    <col min="9463" max="9470" width="0" style="46" hidden="1" customWidth="1"/>
    <col min="9471" max="9472" width="15.42578125" style="46" customWidth="1"/>
    <col min="9473" max="9473" width="18.7109375" style="46" customWidth="1"/>
    <col min="9474" max="9474" width="18.42578125" style="46" customWidth="1"/>
    <col min="9475" max="9476" width="15.42578125" style="46" customWidth="1"/>
    <col min="9477" max="9477" width="18.140625" style="46" customWidth="1"/>
    <col min="9478" max="9478" width="20.42578125" style="46" customWidth="1"/>
    <col min="9479" max="9479" width="18.140625" style="46" customWidth="1"/>
    <col min="9480" max="9480" width="15.42578125" style="46" customWidth="1"/>
    <col min="9481" max="9481" width="20" style="46" customWidth="1"/>
    <col min="9482" max="9482" width="18.140625" style="46" customWidth="1"/>
    <col min="9483" max="9483" width="15.42578125" style="46" customWidth="1"/>
    <col min="9484" max="9484" width="18.7109375" style="46" customWidth="1"/>
    <col min="9485" max="9485" width="15.42578125" style="46" customWidth="1"/>
    <col min="9486" max="9486" width="17.140625" style="46" customWidth="1"/>
    <col min="9487" max="9487" width="19.28515625" style="46" customWidth="1"/>
    <col min="9488" max="9488" width="17.5703125" style="46" customWidth="1"/>
    <col min="9489" max="9489" width="20.7109375" style="46" customWidth="1"/>
    <col min="9490" max="9490" width="21.42578125" style="46" customWidth="1"/>
    <col min="9491" max="9491" width="21" style="46" customWidth="1"/>
    <col min="9492" max="9492" width="16" style="46" customWidth="1"/>
    <col min="9493" max="9493" width="14.5703125" style="46" customWidth="1"/>
    <col min="9494" max="9494" width="74.5703125" style="46" customWidth="1"/>
    <col min="9495" max="9495" width="101.42578125" style="46" customWidth="1"/>
    <col min="9496" max="9690" width="11.42578125" style="46"/>
    <col min="9691" max="9692" width="21.28515625" style="46" customWidth="1"/>
    <col min="9693" max="9693" width="37.140625" style="46" customWidth="1"/>
    <col min="9694" max="9694" width="49.28515625" style="46" customWidth="1"/>
    <col min="9695" max="9695" width="18.5703125" style="46" customWidth="1"/>
    <col min="9696" max="9696" width="62.28515625" style="46" customWidth="1"/>
    <col min="9697" max="9697" width="21.7109375" style="46" customWidth="1"/>
    <col min="9698" max="9698" width="18.42578125" style="46" customWidth="1"/>
    <col min="9699" max="9699" width="63" style="46" customWidth="1"/>
    <col min="9700" max="9700" width="22.28515625" style="46" customWidth="1"/>
    <col min="9701" max="9701" width="21" style="46" customWidth="1"/>
    <col min="9702" max="9705" width="15.85546875" style="46" customWidth="1"/>
    <col min="9706" max="9706" width="26.140625" style="46" customWidth="1"/>
    <col min="9707" max="9718" width="10.7109375" style="46" customWidth="1"/>
    <col min="9719" max="9726" width="0" style="46" hidden="1" customWidth="1"/>
    <col min="9727" max="9728" width="15.42578125" style="46" customWidth="1"/>
    <col min="9729" max="9729" width="18.7109375" style="46" customWidth="1"/>
    <col min="9730" max="9730" width="18.42578125" style="46" customWidth="1"/>
    <col min="9731" max="9732" width="15.42578125" style="46" customWidth="1"/>
    <col min="9733" max="9733" width="18.140625" style="46" customWidth="1"/>
    <col min="9734" max="9734" width="20.42578125" style="46" customWidth="1"/>
    <col min="9735" max="9735" width="18.140625" style="46" customWidth="1"/>
    <col min="9736" max="9736" width="15.42578125" style="46" customWidth="1"/>
    <col min="9737" max="9737" width="20" style="46" customWidth="1"/>
    <col min="9738" max="9738" width="18.140625" style="46" customWidth="1"/>
    <col min="9739" max="9739" width="15.42578125" style="46" customWidth="1"/>
    <col min="9740" max="9740" width="18.7109375" style="46" customWidth="1"/>
    <col min="9741" max="9741" width="15.42578125" style="46" customWidth="1"/>
    <col min="9742" max="9742" width="17.140625" style="46" customWidth="1"/>
    <col min="9743" max="9743" width="19.28515625" style="46" customWidth="1"/>
    <col min="9744" max="9744" width="17.5703125" style="46" customWidth="1"/>
    <col min="9745" max="9745" width="20.7109375" style="46" customWidth="1"/>
    <col min="9746" max="9746" width="21.42578125" style="46" customWidth="1"/>
    <col min="9747" max="9747" width="21" style="46" customWidth="1"/>
    <col min="9748" max="9748" width="16" style="46" customWidth="1"/>
    <col min="9749" max="9749" width="14.5703125" style="46" customWidth="1"/>
    <col min="9750" max="9750" width="74.5703125" style="46" customWidth="1"/>
    <col min="9751" max="9751" width="101.42578125" style="46" customWidth="1"/>
    <col min="9752" max="9946" width="11.42578125" style="46"/>
    <col min="9947" max="9948" width="21.28515625" style="46" customWidth="1"/>
    <col min="9949" max="9949" width="37.140625" style="46" customWidth="1"/>
    <col min="9950" max="9950" width="49.28515625" style="46" customWidth="1"/>
    <col min="9951" max="9951" width="18.5703125" style="46" customWidth="1"/>
    <col min="9952" max="9952" width="62.28515625" style="46" customWidth="1"/>
    <col min="9953" max="9953" width="21.7109375" style="46" customWidth="1"/>
    <col min="9954" max="9954" width="18.42578125" style="46" customWidth="1"/>
    <col min="9955" max="9955" width="63" style="46" customWidth="1"/>
    <col min="9956" max="9956" width="22.28515625" style="46" customWidth="1"/>
    <col min="9957" max="9957" width="21" style="46" customWidth="1"/>
    <col min="9958" max="9961" width="15.85546875" style="46" customWidth="1"/>
    <col min="9962" max="9962" width="26.140625" style="46" customWidth="1"/>
    <col min="9963" max="9974" width="10.7109375" style="46" customWidth="1"/>
    <col min="9975" max="9982" width="0" style="46" hidden="1" customWidth="1"/>
    <col min="9983" max="9984" width="15.42578125" style="46" customWidth="1"/>
    <col min="9985" max="9985" width="18.7109375" style="46" customWidth="1"/>
    <col min="9986" max="9986" width="18.42578125" style="46" customWidth="1"/>
    <col min="9987" max="9988" width="15.42578125" style="46" customWidth="1"/>
    <col min="9989" max="9989" width="18.140625" style="46" customWidth="1"/>
    <col min="9990" max="9990" width="20.42578125" style="46" customWidth="1"/>
    <col min="9991" max="9991" width="18.140625" style="46" customWidth="1"/>
    <col min="9992" max="9992" width="15.42578125" style="46" customWidth="1"/>
    <col min="9993" max="9993" width="20" style="46" customWidth="1"/>
    <col min="9994" max="9994" width="18.140625" style="46" customWidth="1"/>
    <col min="9995" max="9995" width="15.42578125" style="46" customWidth="1"/>
    <col min="9996" max="9996" width="18.7109375" style="46" customWidth="1"/>
    <col min="9997" max="9997" width="15.42578125" style="46" customWidth="1"/>
    <col min="9998" max="9998" width="17.140625" style="46" customWidth="1"/>
    <col min="9999" max="9999" width="19.28515625" style="46" customWidth="1"/>
    <col min="10000" max="10000" width="17.5703125" style="46" customWidth="1"/>
    <col min="10001" max="10001" width="20.7109375" style="46" customWidth="1"/>
    <col min="10002" max="10002" width="21.42578125" style="46" customWidth="1"/>
    <col min="10003" max="10003" width="21" style="46" customWidth="1"/>
    <col min="10004" max="10004" width="16" style="46" customWidth="1"/>
    <col min="10005" max="10005" width="14.5703125" style="46" customWidth="1"/>
    <col min="10006" max="10006" width="74.5703125" style="46" customWidth="1"/>
    <col min="10007" max="10007" width="101.42578125" style="46" customWidth="1"/>
    <col min="10008" max="10202" width="11.42578125" style="46"/>
    <col min="10203" max="10204" width="21.28515625" style="46" customWidth="1"/>
    <col min="10205" max="10205" width="37.140625" style="46" customWidth="1"/>
    <col min="10206" max="10206" width="49.28515625" style="46" customWidth="1"/>
    <col min="10207" max="10207" width="18.5703125" style="46" customWidth="1"/>
    <col min="10208" max="10208" width="62.28515625" style="46" customWidth="1"/>
    <col min="10209" max="10209" width="21.7109375" style="46" customWidth="1"/>
    <col min="10210" max="10210" width="18.42578125" style="46" customWidth="1"/>
    <col min="10211" max="10211" width="63" style="46" customWidth="1"/>
    <col min="10212" max="10212" width="22.28515625" style="46" customWidth="1"/>
    <col min="10213" max="10213" width="21" style="46" customWidth="1"/>
    <col min="10214" max="10217" width="15.85546875" style="46" customWidth="1"/>
    <col min="10218" max="10218" width="26.140625" style="46" customWidth="1"/>
    <col min="10219" max="10230" width="10.7109375" style="46" customWidth="1"/>
    <col min="10231" max="10238" width="0" style="46" hidden="1" customWidth="1"/>
    <col min="10239" max="10240" width="15.42578125" style="46" customWidth="1"/>
    <col min="10241" max="10241" width="18.7109375" style="46" customWidth="1"/>
    <col min="10242" max="10242" width="18.42578125" style="46" customWidth="1"/>
    <col min="10243" max="10244" width="15.42578125" style="46" customWidth="1"/>
    <col min="10245" max="10245" width="18.140625" style="46" customWidth="1"/>
    <col min="10246" max="10246" width="20.42578125" style="46" customWidth="1"/>
    <col min="10247" max="10247" width="18.140625" style="46" customWidth="1"/>
    <col min="10248" max="10248" width="15.42578125" style="46" customWidth="1"/>
    <col min="10249" max="10249" width="20" style="46" customWidth="1"/>
    <col min="10250" max="10250" width="18.140625" style="46" customWidth="1"/>
    <col min="10251" max="10251" width="15.42578125" style="46" customWidth="1"/>
    <col min="10252" max="10252" width="18.7109375" style="46" customWidth="1"/>
    <col min="10253" max="10253" width="15.42578125" style="46" customWidth="1"/>
    <col min="10254" max="10254" width="17.140625" style="46" customWidth="1"/>
    <col min="10255" max="10255" width="19.28515625" style="46" customWidth="1"/>
    <col min="10256" max="10256" width="17.5703125" style="46" customWidth="1"/>
    <col min="10257" max="10257" width="20.7109375" style="46" customWidth="1"/>
    <col min="10258" max="10258" width="21.42578125" style="46" customWidth="1"/>
    <col min="10259" max="10259" width="21" style="46" customWidth="1"/>
    <col min="10260" max="10260" width="16" style="46" customWidth="1"/>
    <col min="10261" max="10261" width="14.5703125" style="46" customWidth="1"/>
    <col min="10262" max="10262" width="74.5703125" style="46" customWidth="1"/>
    <col min="10263" max="10263" width="101.42578125" style="46" customWidth="1"/>
    <col min="10264" max="10458" width="11.42578125" style="46"/>
    <col min="10459" max="10460" width="21.28515625" style="46" customWidth="1"/>
    <col min="10461" max="10461" width="37.140625" style="46" customWidth="1"/>
    <col min="10462" max="10462" width="49.28515625" style="46" customWidth="1"/>
    <col min="10463" max="10463" width="18.5703125" style="46" customWidth="1"/>
    <col min="10464" max="10464" width="62.28515625" style="46" customWidth="1"/>
    <col min="10465" max="10465" width="21.7109375" style="46" customWidth="1"/>
    <col min="10466" max="10466" width="18.42578125" style="46" customWidth="1"/>
    <col min="10467" max="10467" width="63" style="46" customWidth="1"/>
    <col min="10468" max="10468" width="22.28515625" style="46" customWidth="1"/>
    <col min="10469" max="10469" width="21" style="46" customWidth="1"/>
    <col min="10470" max="10473" width="15.85546875" style="46" customWidth="1"/>
    <col min="10474" max="10474" width="26.140625" style="46" customWidth="1"/>
    <col min="10475" max="10486" width="10.7109375" style="46" customWidth="1"/>
    <col min="10487" max="10494" width="0" style="46" hidden="1" customWidth="1"/>
    <col min="10495" max="10496" width="15.42578125" style="46" customWidth="1"/>
    <col min="10497" max="10497" width="18.7109375" style="46" customWidth="1"/>
    <col min="10498" max="10498" width="18.42578125" style="46" customWidth="1"/>
    <col min="10499" max="10500" width="15.42578125" style="46" customWidth="1"/>
    <col min="10501" max="10501" width="18.140625" style="46" customWidth="1"/>
    <col min="10502" max="10502" width="20.42578125" style="46" customWidth="1"/>
    <col min="10503" max="10503" width="18.140625" style="46" customWidth="1"/>
    <col min="10504" max="10504" width="15.42578125" style="46" customWidth="1"/>
    <col min="10505" max="10505" width="20" style="46" customWidth="1"/>
    <col min="10506" max="10506" width="18.140625" style="46" customWidth="1"/>
    <col min="10507" max="10507" width="15.42578125" style="46" customWidth="1"/>
    <col min="10508" max="10508" width="18.7109375" style="46" customWidth="1"/>
    <col min="10509" max="10509" width="15.42578125" style="46" customWidth="1"/>
    <col min="10510" max="10510" width="17.140625" style="46" customWidth="1"/>
    <col min="10511" max="10511" width="19.28515625" style="46" customWidth="1"/>
    <col min="10512" max="10512" width="17.5703125" style="46" customWidth="1"/>
    <col min="10513" max="10513" width="20.7109375" style="46" customWidth="1"/>
    <col min="10514" max="10514" width="21.42578125" style="46" customWidth="1"/>
    <col min="10515" max="10515" width="21" style="46" customWidth="1"/>
    <col min="10516" max="10516" width="16" style="46" customWidth="1"/>
    <col min="10517" max="10517" width="14.5703125" style="46" customWidth="1"/>
    <col min="10518" max="10518" width="74.5703125" style="46" customWidth="1"/>
    <col min="10519" max="10519" width="101.42578125" style="46" customWidth="1"/>
    <col min="10520" max="10714" width="11.42578125" style="46"/>
    <col min="10715" max="10716" width="21.28515625" style="46" customWidth="1"/>
    <col min="10717" max="10717" width="37.140625" style="46" customWidth="1"/>
    <col min="10718" max="10718" width="49.28515625" style="46" customWidth="1"/>
    <col min="10719" max="10719" width="18.5703125" style="46" customWidth="1"/>
    <col min="10720" max="10720" width="62.28515625" style="46" customWidth="1"/>
    <col min="10721" max="10721" width="21.7109375" style="46" customWidth="1"/>
    <col min="10722" max="10722" width="18.42578125" style="46" customWidth="1"/>
    <col min="10723" max="10723" width="63" style="46" customWidth="1"/>
    <col min="10724" max="10724" width="22.28515625" style="46" customWidth="1"/>
    <col min="10725" max="10725" width="21" style="46" customWidth="1"/>
    <col min="10726" max="10729" width="15.85546875" style="46" customWidth="1"/>
    <col min="10730" max="10730" width="26.140625" style="46" customWidth="1"/>
    <col min="10731" max="10742" width="10.7109375" style="46" customWidth="1"/>
    <col min="10743" max="10750" width="0" style="46" hidden="1" customWidth="1"/>
    <col min="10751" max="10752" width="15.42578125" style="46" customWidth="1"/>
    <col min="10753" max="10753" width="18.7109375" style="46" customWidth="1"/>
    <col min="10754" max="10754" width="18.42578125" style="46" customWidth="1"/>
    <col min="10755" max="10756" width="15.42578125" style="46" customWidth="1"/>
    <col min="10757" max="10757" width="18.140625" style="46" customWidth="1"/>
    <col min="10758" max="10758" width="20.42578125" style="46" customWidth="1"/>
    <col min="10759" max="10759" width="18.140625" style="46" customWidth="1"/>
    <col min="10760" max="10760" width="15.42578125" style="46" customWidth="1"/>
    <col min="10761" max="10761" width="20" style="46" customWidth="1"/>
    <col min="10762" max="10762" width="18.140625" style="46" customWidth="1"/>
    <col min="10763" max="10763" width="15.42578125" style="46" customWidth="1"/>
    <col min="10764" max="10764" width="18.7109375" style="46" customWidth="1"/>
    <col min="10765" max="10765" width="15.42578125" style="46" customWidth="1"/>
    <col min="10766" max="10766" width="17.140625" style="46" customWidth="1"/>
    <col min="10767" max="10767" width="19.28515625" style="46" customWidth="1"/>
    <col min="10768" max="10768" width="17.5703125" style="46" customWidth="1"/>
    <col min="10769" max="10769" width="20.7109375" style="46" customWidth="1"/>
    <col min="10770" max="10770" width="21.42578125" style="46" customWidth="1"/>
    <col min="10771" max="10771" width="21" style="46" customWidth="1"/>
    <col min="10772" max="10772" width="16" style="46" customWidth="1"/>
    <col min="10773" max="10773" width="14.5703125" style="46" customWidth="1"/>
    <col min="10774" max="10774" width="74.5703125" style="46" customWidth="1"/>
    <col min="10775" max="10775" width="101.42578125" style="46" customWidth="1"/>
    <col min="10776" max="10970" width="11.42578125" style="46"/>
    <col min="10971" max="10972" width="21.28515625" style="46" customWidth="1"/>
    <col min="10973" max="10973" width="37.140625" style="46" customWidth="1"/>
    <col min="10974" max="10974" width="49.28515625" style="46" customWidth="1"/>
    <col min="10975" max="10975" width="18.5703125" style="46" customWidth="1"/>
    <col min="10976" max="10976" width="62.28515625" style="46" customWidth="1"/>
    <col min="10977" max="10977" width="21.7109375" style="46" customWidth="1"/>
    <col min="10978" max="10978" width="18.42578125" style="46" customWidth="1"/>
    <col min="10979" max="10979" width="63" style="46" customWidth="1"/>
    <col min="10980" max="10980" width="22.28515625" style="46" customWidth="1"/>
    <col min="10981" max="10981" width="21" style="46" customWidth="1"/>
    <col min="10982" max="10985" width="15.85546875" style="46" customWidth="1"/>
    <col min="10986" max="10986" width="26.140625" style="46" customWidth="1"/>
    <col min="10987" max="10998" width="10.7109375" style="46" customWidth="1"/>
    <col min="10999" max="11006" width="0" style="46" hidden="1" customWidth="1"/>
    <col min="11007" max="11008" width="15.42578125" style="46" customWidth="1"/>
    <col min="11009" max="11009" width="18.7109375" style="46" customWidth="1"/>
    <col min="11010" max="11010" width="18.42578125" style="46" customWidth="1"/>
    <col min="11011" max="11012" width="15.42578125" style="46" customWidth="1"/>
    <col min="11013" max="11013" width="18.140625" style="46" customWidth="1"/>
    <col min="11014" max="11014" width="20.42578125" style="46" customWidth="1"/>
    <col min="11015" max="11015" width="18.140625" style="46" customWidth="1"/>
    <col min="11016" max="11016" width="15.42578125" style="46" customWidth="1"/>
    <col min="11017" max="11017" width="20" style="46" customWidth="1"/>
    <col min="11018" max="11018" width="18.140625" style="46" customWidth="1"/>
    <col min="11019" max="11019" width="15.42578125" style="46" customWidth="1"/>
    <col min="11020" max="11020" width="18.7109375" style="46" customWidth="1"/>
    <col min="11021" max="11021" width="15.42578125" style="46" customWidth="1"/>
    <col min="11022" max="11022" width="17.140625" style="46" customWidth="1"/>
    <col min="11023" max="11023" width="19.28515625" style="46" customWidth="1"/>
    <col min="11024" max="11024" width="17.5703125" style="46" customWidth="1"/>
    <col min="11025" max="11025" width="20.7109375" style="46" customWidth="1"/>
    <col min="11026" max="11026" width="21.42578125" style="46" customWidth="1"/>
    <col min="11027" max="11027" width="21" style="46" customWidth="1"/>
    <col min="11028" max="11028" width="16" style="46" customWidth="1"/>
    <col min="11029" max="11029" width="14.5703125" style="46" customWidth="1"/>
    <col min="11030" max="11030" width="74.5703125" style="46" customWidth="1"/>
    <col min="11031" max="11031" width="101.42578125" style="46" customWidth="1"/>
    <col min="11032" max="11226" width="11.42578125" style="46"/>
    <col min="11227" max="11228" width="21.28515625" style="46" customWidth="1"/>
    <col min="11229" max="11229" width="37.140625" style="46" customWidth="1"/>
    <col min="11230" max="11230" width="49.28515625" style="46" customWidth="1"/>
    <col min="11231" max="11231" width="18.5703125" style="46" customWidth="1"/>
    <col min="11232" max="11232" width="62.28515625" style="46" customWidth="1"/>
    <col min="11233" max="11233" width="21.7109375" style="46" customWidth="1"/>
    <col min="11234" max="11234" width="18.42578125" style="46" customWidth="1"/>
    <col min="11235" max="11235" width="63" style="46" customWidth="1"/>
    <col min="11236" max="11236" width="22.28515625" style="46" customWidth="1"/>
    <col min="11237" max="11237" width="21" style="46" customWidth="1"/>
    <col min="11238" max="11241" width="15.85546875" style="46" customWidth="1"/>
    <col min="11242" max="11242" width="26.140625" style="46" customWidth="1"/>
    <col min="11243" max="11254" width="10.7109375" style="46" customWidth="1"/>
    <col min="11255" max="11262" width="0" style="46" hidden="1" customWidth="1"/>
    <col min="11263" max="11264" width="15.42578125" style="46" customWidth="1"/>
    <col min="11265" max="11265" width="18.7109375" style="46" customWidth="1"/>
    <col min="11266" max="11266" width="18.42578125" style="46" customWidth="1"/>
    <col min="11267" max="11268" width="15.42578125" style="46" customWidth="1"/>
    <col min="11269" max="11269" width="18.140625" style="46" customWidth="1"/>
    <col min="11270" max="11270" width="20.42578125" style="46" customWidth="1"/>
    <col min="11271" max="11271" width="18.140625" style="46" customWidth="1"/>
    <col min="11272" max="11272" width="15.42578125" style="46" customWidth="1"/>
    <col min="11273" max="11273" width="20" style="46" customWidth="1"/>
    <col min="11274" max="11274" width="18.140625" style="46" customWidth="1"/>
    <col min="11275" max="11275" width="15.42578125" style="46" customWidth="1"/>
    <col min="11276" max="11276" width="18.7109375" style="46" customWidth="1"/>
    <col min="11277" max="11277" width="15.42578125" style="46" customWidth="1"/>
    <col min="11278" max="11278" width="17.140625" style="46" customWidth="1"/>
    <col min="11279" max="11279" width="19.28515625" style="46" customWidth="1"/>
    <col min="11280" max="11280" width="17.5703125" style="46" customWidth="1"/>
    <col min="11281" max="11281" width="20.7109375" style="46" customWidth="1"/>
    <col min="11282" max="11282" width="21.42578125" style="46" customWidth="1"/>
    <col min="11283" max="11283" width="21" style="46" customWidth="1"/>
    <col min="11284" max="11284" width="16" style="46" customWidth="1"/>
    <col min="11285" max="11285" width="14.5703125" style="46" customWidth="1"/>
    <col min="11286" max="11286" width="74.5703125" style="46" customWidth="1"/>
    <col min="11287" max="11287" width="101.42578125" style="46" customWidth="1"/>
    <col min="11288" max="11482" width="11.42578125" style="46"/>
    <col min="11483" max="11484" width="21.28515625" style="46" customWidth="1"/>
    <col min="11485" max="11485" width="37.140625" style="46" customWidth="1"/>
    <col min="11486" max="11486" width="49.28515625" style="46" customWidth="1"/>
    <col min="11487" max="11487" width="18.5703125" style="46" customWidth="1"/>
    <col min="11488" max="11488" width="62.28515625" style="46" customWidth="1"/>
    <col min="11489" max="11489" width="21.7109375" style="46" customWidth="1"/>
    <col min="11490" max="11490" width="18.42578125" style="46" customWidth="1"/>
    <col min="11491" max="11491" width="63" style="46" customWidth="1"/>
    <col min="11492" max="11492" width="22.28515625" style="46" customWidth="1"/>
    <col min="11493" max="11493" width="21" style="46" customWidth="1"/>
    <col min="11494" max="11497" width="15.85546875" style="46" customWidth="1"/>
    <col min="11498" max="11498" width="26.140625" style="46" customWidth="1"/>
    <col min="11499" max="11510" width="10.7109375" style="46" customWidth="1"/>
    <col min="11511" max="11518" width="0" style="46" hidden="1" customWidth="1"/>
    <col min="11519" max="11520" width="15.42578125" style="46" customWidth="1"/>
    <col min="11521" max="11521" width="18.7109375" style="46" customWidth="1"/>
    <col min="11522" max="11522" width="18.42578125" style="46" customWidth="1"/>
    <col min="11523" max="11524" width="15.42578125" style="46" customWidth="1"/>
    <col min="11525" max="11525" width="18.140625" style="46" customWidth="1"/>
    <col min="11526" max="11526" width="20.42578125" style="46" customWidth="1"/>
    <col min="11527" max="11527" width="18.140625" style="46" customWidth="1"/>
    <col min="11528" max="11528" width="15.42578125" style="46" customWidth="1"/>
    <col min="11529" max="11529" width="20" style="46" customWidth="1"/>
    <col min="11530" max="11530" width="18.140625" style="46" customWidth="1"/>
    <col min="11531" max="11531" width="15.42578125" style="46" customWidth="1"/>
    <col min="11532" max="11532" width="18.7109375" style="46" customWidth="1"/>
    <col min="11533" max="11533" width="15.42578125" style="46" customWidth="1"/>
    <col min="11534" max="11534" width="17.140625" style="46" customWidth="1"/>
    <col min="11535" max="11535" width="19.28515625" style="46" customWidth="1"/>
    <col min="11536" max="11536" width="17.5703125" style="46" customWidth="1"/>
    <col min="11537" max="11537" width="20.7109375" style="46" customWidth="1"/>
    <col min="11538" max="11538" width="21.42578125" style="46" customWidth="1"/>
    <col min="11539" max="11539" width="21" style="46" customWidth="1"/>
    <col min="11540" max="11540" width="16" style="46" customWidth="1"/>
    <col min="11541" max="11541" width="14.5703125" style="46" customWidth="1"/>
    <col min="11542" max="11542" width="74.5703125" style="46" customWidth="1"/>
    <col min="11543" max="11543" width="101.42578125" style="46" customWidth="1"/>
    <col min="11544" max="11738" width="11.42578125" style="46"/>
    <col min="11739" max="11740" width="21.28515625" style="46" customWidth="1"/>
    <col min="11741" max="11741" width="37.140625" style="46" customWidth="1"/>
    <col min="11742" max="11742" width="49.28515625" style="46" customWidth="1"/>
    <col min="11743" max="11743" width="18.5703125" style="46" customWidth="1"/>
    <col min="11744" max="11744" width="62.28515625" style="46" customWidth="1"/>
    <col min="11745" max="11745" width="21.7109375" style="46" customWidth="1"/>
    <col min="11746" max="11746" width="18.42578125" style="46" customWidth="1"/>
    <col min="11747" max="11747" width="63" style="46" customWidth="1"/>
    <col min="11748" max="11748" width="22.28515625" style="46" customWidth="1"/>
    <col min="11749" max="11749" width="21" style="46" customWidth="1"/>
    <col min="11750" max="11753" width="15.85546875" style="46" customWidth="1"/>
    <col min="11754" max="11754" width="26.140625" style="46" customWidth="1"/>
    <col min="11755" max="11766" width="10.7109375" style="46" customWidth="1"/>
    <col min="11767" max="11774" width="0" style="46" hidden="1" customWidth="1"/>
    <col min="11775" max="11776" width="15.42578125" style="46" customWidth="1"/>
    <col min="11777" max="11777" width="18.7109375" style="46" customWidth="1"/>
    <col min="11778" max="11778" width="18.42578125" style="46" customWidth="1"/>
    <col min="11779" max="11780" width="15.42578125" style="46" customWidth="1"/>
    <col min="11781" max="11781" width="18.140625" style="46" customWidth="1"/>
    <col min="11782" max="11782" width="20.42578125" style="46" customWidth="1"/>
    <col min="11783" max="11783" width="18.140625" style="46" customWidth="1"/>
    <col min="11784" max="11784" width="15.42578125" style="46" customWidth="1"/>
    <col min="11785" max="11785" width="20" style="46" customWidth="1"/>
    <col min="11786" max="11786" width="18.140625" style="46" customWidth="1"/>
    <col min="11787" max="11787" width="15.42578125" style="46" customWidth="1"/>
    <col min="11788" max="11788" width="18.7109375" style="46" customWidth="1"/>
    <col min="11789" max="11789" width="15.42578125" style="46" customWidth="1"/>
    <col min="11790" max="11790" width="17.140625" style="46" customWidth="1"/>
    <col min="11791" max="11791" width="19.28515625" style="46" customWidth="1"/>
    <col min="11792" max="11792" width="17.5703125" style="46" customWidth="1"/>
    <col min="11793" max="11793" width="20.7109375" style="46" customWidth="1"/>
    <col min="11794" max="11794" width="21.42578125" style="46" customWidth="1"/>
    <col min="11795" max="11795" width="21" style="46" customWidth="1"/>
    <col min="11796" max="11796" width="16" style="46" customWidth="1"/>
    <col min="11797" max="11797" width="14.5703125" style="46" customWidth="1"/>
    <col min="11798" max="11798" width="74.5703125" style="46" customWidth="1"/>
    <col min="11799" max="11799" width="101.42578125" style="46" customWidth="1"/>
    <col min="11800" max="11994" width="11.42578125" style="46"/>
    <col min="11995" max="11996" width="21.28515625" style="46" customWidth="1"/>
    <col min="11997" max="11997" width="37.140625" style="46" customWidth="1"/>
    <col min="11998" max="11998" width="49.28515625" style="46" customWidth="1"/>
    <col min="11999" max="11999" width="18.5703125" style="46" customWidth="1"/>
    <col min="12000" max="12000" width="62.28515625" style="46" customWidth="1"/>
    <col min="12001" max="12001" width="21.7109375" style="46" customWidth="1"/>
    <col min="12002" max="12002" width="18.42578125" style="46" customWidth="1"/>
    <col min="12003" max="12003" width="63" style="46" customWidth="1"/>
    <col min="12004" max="12004" width="22.28515625" style="46" customWidth="1"/>
    <col min="12005" max="12005" width="21" style="46" customWidth="1"/>
    <col min="12006" max="12009" width="15.85546875" style="46" customWidth="1"/>
    <col min="12010" max="12010" width="26.140625" style="46" customWidth="1"/>
    <col min="12011" max="12022" width="10.7109375" style="46" customWidth="1"/>
    <col min="12023" max="12030" width="0" style="46" hidden="1" customWidth="1"/>
    <col min="12031" max="12032" width="15.42578125" style="46" customWidth="1"/>
    <col min="12033" max="12033" width="18.7109375" style="46" customWidth="1"/>
    <col min="12034" max="12034" width="18.42578125" style="46" customWidth="1"/>
    <col min="12035" max="12036" width="15.42578125" style="46" customWidth="1"/>
    <col min="12037" max="12037" width="18.140625" style="46" customWidth="1"/>
    <col min="12038" max="12038" width="20.42578125" style="46" customWidth="1"/>
    <col min="12039" max="12039" width="18.140625" style="46" customWidth="1"/>
    <col min="12040" max="12040" width="15.42578125" style="46" customWidth="1"/>
    <col min="12041" max="12041" width="20" style="46" customWidth="1"/>
    <col min="12042" max="12042" width="18.140625" style="46" customWidth="1"/>
    <col min="12043" max="12043" width="15.42578125" style="46" customWidth="1"/>
    <col min="12044" max="12044" width="18.7109375" style="46" customWidth="1"/>
    <col min="12045" max="12045" width="15.42578125" style="46" customWidth="1"/>
    <col min="12046" max="12046" width="17.140625" style="46" customWidth="1"/>
    <col min="12047" max="12047" width="19.28515625" style="46" customWidth="1"/>
    <col min="12048" max="12048" width="17.5703125" style="46" customWidth="1"/>
    <col min="12049" max="12049" width="20.7109375" style="46" customWidth="1"/>
    <col min="12050" max="12050" width="21.42578125" style="46" customWidth="1"/>
    <col min="12051" max="12051" width="21" style="46" customWidth="1"/>
    <col min="12052" max="12052" width="16" style="46" customWidth="1"/>
    <col min="12053" max="12053" width="14.5703125" style="46" customWidth="1"/>
    <col min="12054" max="12054" width="74.5703125" style="46" customWidth="1"/>
    <col min="12055" max="12055" width="101.42578125" style="46" customWidth="1"/>
    <col min="12056" max="12250" width="11.42578125" style="46"/>
    <col min="12251" max="12252" width="21.28515625" style="46" customWidth="1"/>
    <col min="12253" max="12253" width="37.140625" style="46" customWidth="1"/>
    <col min="12254" max="12254" width="49.28515625" style="46" customWidth="1"/>
    <col min="12255" max="12255" width="18.5703125" style="46" customWidth="1"/>
    <col min="12256" max="12256" width="62.28515625" style="46" customWidth="1"/>
    <col min="12257" max="12257" width="21.7109375" style="46" customWidth="1"/>
    <col min="12258" max="12258" width="18.42578125" style="46" customWidth="1"/>
    <col min="12259" max="12259" width="63" style="46" customWidth="1"/>
    <col min="12260" max="12260" width="22.28515625" style="46" customWidth="1"/>
    <col min="12261" max="12261" width="21" style="46" customWidth="1"/>
    <col min="12262" max="12265" width="15.85546875" style="46" customWidth="1"/>
    <col min="12266" max="12266" width="26.140625" style="46" customWidth="1"/>
    <col min="12267" max="12278" width="10.7109375" style="46" customWidth="1"/>
    <col min="12279" max="12286" width="0" style="46" hidden="1" customWidth="1"/>
    <col min="12287" max="12288" width="15.42578125" style="46" customWidth="1"/>
    <col min="12289" max="12289" width="18.7109375" style="46" customWidth="1"/>
    <col min="12290" max="12290" width="18.42578125" style="46" customWidth="1"/>
    <col min="12291" max="12292" width="15.42578125" style="46" customWidth="1"/>
    <col min="12293" max="12293" width="18.140625" style="46" customWidth="1"/>
    <col min="12294" max="12294" width="20.42578125" style="46" customWidth="1"/>
    <col min="12295" max="12295" width="18.140625" style="46" customWidth="1"/>
    <col min="12296" max="12296" width="15.42578125" style="46" customWidth="1"/>
    <col min="12297" max="12297" width="20" style="46" customWidth="1"/>
    <col min="12298" max="12298" width="18.140625" style="46" customWidth="1"/>
    <col min="12299" max="12299" width="15.42578125" style="46" customWidth="1"/>
    <col min="12300" max="12300" width="18.7109375" style="46" customWidth="1"/>
    <col min="12301" max="12301" width="15.42578125" style="46" customWidth="1"/>
    <col min="12302" max="12302" width="17.140625" style="46" customWidth="1"/>
    <col min="12303" max="12303" width="19.28515625" style="46" customWidth="1"/>
    <col min="12304" max="12304" width="17.5703125" style="46" customWidth="1"/>
    <col min="12305" max="12305" width="20.7109375" style="46" customWidth="1"/>
    <col min="12306" max="12306" width="21.42578125" style="46" customWidth="1"/>
    <col min="12307" max="12307" width="21" style="46" customWidth="1"/>
    <col min="12308" max="12308" width="16" style="46" customWidth="1"/>
    <col min="12309" max="12309" width="14.5703125" style="46" customWidth="1"/>
    <col min="12310" max="12310" width="74.5703125" style="46" customWidth="1"/>
    <col min="12311" max="12311" width="101.42578125" style="46" customWidth="1"/>
    <col min="12312" max="12506" width="11.42578125" style="46"/>
    <col min="12507" max="12508" width="21.28515625" style="46" customWidth="1"/>
    <col min="12509" max="12509" width="37.140625" style="46" customWidth="1"/>
    <col min="12510" max="12510" width="49.28515625" style="46" customWidth="1"/>
    <col min="12511" max="12511" width="18.5703125" style="46" customWidth="1"/>
    <col min="12512" max="12512" width="62.28515625" style="46" customWidth="1"/>
    <col min="12513" max="12513" width="21.7109375" style="46" customWidth="1"/>
    <col min="12514" max="12514" width="18.42578125" style="46" customWidth="1"/>
    <col min="12515" max="12515" width="63" style="46" customWidth="1"/>
    <col min="12516" max="12516" width="22.28515625" style="46" customWidth="1"/>
    <col min="12517" max="12517" width="21" style="46" customWidth="1"/>
    <col min="12518" max="12521" width="15.85546875" style="46" customWidth="1"/>
    <col min="12522" max="12522" width="26.140625" style="46" customWidth="1"/>
    <col min="12523" max="12534" width="10.7109375" style="46" customWidth="1"/>
    <col min="12535" max="12542" width="0" style="46" hidden="1" customWidth="1"/>
    <col min="12543" max="12544" width="15.42578125" style="46" customWidth="1"/>
    <col min="12545" max="12545" width="18.7109375" style="46" customWidth="1"/>
    <col min="12546" max="12546" width="18.42578125" style="46" customWidth="1"/>
    <col min="12547" max="12548" width="15.42578125" style="46" customWidth="1"/>
    <col min="12549" max="12549" width="18.140625" style="46" customWidth="1"/>
    <col min="12550" max="12550" width="20.42578125" style="46" customWidth="1"/>
    <col min="12551" max="12551" width="18.140625" style="46" customWidth="1"/>
    <col min="12552" max="12552" width="15.42578125" style="46" customWidth="1"/>
    <col min="12553" max="12553" width="20" style="46" customWidth="1"/>
    <col min="12554" max="12554" width="18.140625" style="46" customWidth="1"/>
    <col min="12555" max="12555" width="15.42578125" style="46" customWidth="1"/>
    <col min="12556" max="12556" width="18.7109375" style="46" customWidth="1"/>
    <col min="12557" max="12557" width="15.42578125" style="46" customWidth="1"/>
    <col min="12558" max="12558" width="17.140625" style="46" customWidth="1"/>
    <col min="12559" max="12559" width="19.28515625" style="46" customWidth="1"/>
    <col min="12560" max="12560" width="17.5703125" style="46" customWidth="1"/>
    <col min="12561" max="12561" width="20.7109375" style="46" customWidth="1"/>
    <col min="12562" max="12562" width="21.42578125" style="46" customWidth="1"/>
    <col min="12563" max="12563" width="21" style="46" customWidth="1"/>
    <col min="12564" max="12564" width="16" style="46" customWidth="1"/>
    <col min="12565" max="12565" width="14.5703125" style="46" customWidth="1"/>
    <col min="12566" max="12566" width="74.5703125" style="46" customWidth="1"/>
    <col min="12567" max="12567" width="101.42578125" style="46" customWidth="1"/>
    <col min="12568" max="12762" width="11.42578125" style="46"/>
    <col min="12763" max="12764" width="21.28515625" style="46" customWidth="1"/>
    <col min="12765" max="12765" width="37.140625" style="46" customWidth="1"/>
    <col min="12766" max="12766" width="49.28515625" style="46" customWidth="1"/>
    <col min="12767" max="12767" width="18.5703125" style="46" customWidth="1"/>
    <col min="12768" max="12768" width="62.28515625" style="46" customWidth="1"/>
    <col min="12769" max="12769" width="21.7109375" style="46" customWidth="1"/>
    <col min="12770" max="12770" width="18.42578125" style="46" customWidth="1"/>
    <col min="12771" max="12771" width="63" style="46" customWidth="1"/>
    <col min="12772" max="12772" width="22.28515625" style="46" customWidth="1"/>
    <col min="12773" max="12773" width="21" style="46" customWidth="1"/>
    <col min="12774" max="12777" width="15.85546875" style="46" customWidth="1"/>
    <col min="12778" max="12778" width="26.140625" style="46" customWidth="1"/>
    <col min="12779" max="12790" width="10.7109375" style="46" customWidth="1"/>
    <col min="12791" max="12798" width="0" style="46" hidden="1" customWidth="1"/>
    <col min="12799" max="12800" width="15.42578125" style="46" customWidth="1"/>
    <col min="12801" max="12801" width="18.7109375" style="46" customWidth="1"/>
    <col min="12802" max="12802" width="18.42578125" style="46" customWidth="1"/>
    <col min="12803" max="12804" width="15.42578125" style="46" customWidth="1"/>
    <col min="12805" max="12805" width="18.140625" style="46" customWidth="1"/>
    <col min="12806" max="12806" width="20.42578125" style="46" customWidth="1"/>
    <col min="12807" max="12807" width="18.140625" style="46" customWidth="1"/>
    <col min="12808" max="12808" width="15.42578125" style="46" customWidth="1"/>
    <col min="12809" max="12809" width="20" style="46" customWidth="1"/>
    <col min="12810" max="12810" width="18.140625" style="46" customWidth="1"/>
    <col min="12811" max="12811" width="15.42578125" style="46" customWidth="1"/>
    <col min="12812" max="12812" width="18.7109375" style="46" customWidth="1"/>
    <col min="12813" max="12813" width="15.42578125" style="46" customWidth="1"/>
    <col min="12814" max="12814" width="17.140625" style="46" customWidth="1"/>
    <col min="12815" max="12815" width="19.28515625" style="46" customWidth="1"/>
    <col min="12816" max="12816" width="17.5703125" style="46" customWidth="1"/>
    <col min="12817" max="12817" width="20.7109375" style="46" customWidth="1"/>
    <col min="12818" max="12818" width="21.42578125" style="46" customWidth="1"/>
    <col min="12819" max="12819" width="21" style="46" customWidth="1"/>
    <col min="12820" max="12820" width="16" style="46" customWidth="1"/>
    <col min="12821" max="12821" width="14.5703125" style="46" customWidth="1"/>
    <col min="12822" max="12822" width="74.5703125" style="46" customWidth="1"/>
    <col min="12823" max="12823" width="101.42578125" style="46" customWidth="1"/>
    <col min="12824" max="13018" width="11.42578125" style="46"/>
    <col min="13019" max="13020" width="21.28515625" style="46" customWidth="1"/>
    <col min="13021" max="13021" width="37.140625" style="46" customWidth="1"/>
    <col min="13022" max="13022" width="49.28515625" style="46" customWidth="1"/>
    <col min="13023" max="13023" width="18.5703125" style="46" customWidth="1"/>
    <col min="13024" max="13024" width="62.28515625" style="46" customWidth="1"/>
    <col min="13025" max="13025" width="21.7109375" style="46" customWidth="1"/>
    <col min="13026" max="13026" width="18.42578125" style="46" customWidth="1"/>
    <col min="13027" max="13027" width="63" style="46" customWidth="1"/>
    <col min="13028" max="13028" width="22.28515625" style="46" customWidth="1"/>
    <col min="13029" max="13029" width="21" style="46" customWidth="1"/>
    <col min="13030" max="13033" width="15.85546875" style="46" customWidth="1"/>
    <col min="13034" max="13034" width="26.140625" style="46" customWidth="1"/>
    <col min="13035" max="13046" width="10.7109375" style="46" customWidth="1"/>
    <col min="13047" max="13054" width="0" style="46" hidden="1" customWidth="1"/>
    <col min="13055" max="13056" width="15.42578125" style="46" customWidth="1"/>
    <col min="13057" max="13057" width="18.7109375" style="46" customWidth="1"/>
    <col min="13058" max="13058" width="18.42578125" style="46" customWidth="1"/>
    <col min="13059" max="13060" width="15.42578125" style="46" customWidth="1"/>
    <col min="13061" max="13061" width="18.140625" style="46" customWidth="1"/>
    <col min="13062" max="13062" width="20.42578125" style="46" customWidth="1"/>
    <col min="13063" max="13063" width="18.140625" style="46" customWidth="1"/>
    <col min="13064" max="13064" width="15.42578125" style="46" customWidth="1"/>
    <col min="13065" max="13065" width="20" style="46" customWidth="1"/>
    <col min="13066" max="13066" width="18.140625" style="46" customWidth="1"/>
    <col min="13067" max="13067" width="15.42578125" style="46" customWidth="1"/>
    <col min="13068" max="13068" width="18.7109375" style="46" customWidth="1"/>
    <col min="13069" max="13069" width="15.42578125" style="46" customWidth="1"/>
    <col min="13070" max="13070" width="17.140625" style="46" customWidth="1"/>
    <col min="13071" max="13071" width="19.28515625" style="46" customWidth="1"/>
    <col min="13072" max="13072" width="17.5703125" style="46" customWidth="1"/>
    <col min="13073" max="13073" width="20.7109375" style="46" customWidth="1"/>
    <col min="13074" max="13074" width="21.42578125" style="46" customWidth="1"/>
    <col min="13075" max="13075" width="21" style="46" customWidth="1"/>
    <col min="13076" max="13076" width="16" style="46" customWidth="1"/>
    <col min="13077" max="13077" width="14.5703125" style="46" customWidth="1"/>
    <col min="13078" max="13078" width="74.5703125" style="46" customWidth="1"/>
    <col min="13079" max="13079" width="101.42578125" style="46" customWidth="1"/>
    <col min="13080" max="13274" width="11.42578125" style="46"/>
    <col min="13275" max="13276" width="21.28515625" style="46" customWidth="1"/>
    <col min="13277" max="13277" width="37.140625" style="46" customWidth="1"/>
    <col min="13278" max="13278" width="49.28515625" style="46" customWidth="1"/>
    <col min="13279" max="13279" width="18.5703125" style="46" customWidth="1"/>
    <col min="13280" max="13280" width="62.28515625" style="46" customWidth="1"/>
    <col min="13281" max="13281" width="21.7109375" style="46" customWidth="1"/>
    <col min="13282" max="13282" width="18.42578125" style="46" customWidth="1"/>
    <col min="13283" max="13283" width="63" style="46" customWidth="1"/>
    <col min="13284" max="13284" width="22.28515625" style="46" customWidth="1"/>
    <col min="13285" max="13285" width="21" style="46" customWidth="1"/>
    <col min="13286" max="13289" width="15.85546875" style="46" customWidth="1"/>
    <col min="13290" max="13290" width="26.140625" style="46" customWidth="1"/>
    <col min="13291" max="13302" width="10.7109375" style="46" customWidth="1"/>
    <col min="13303" max="13310" width="0" style="46" hidden="1" customWidth="1"/>
    <col min="13311" max="13312" width="15.42578125" style="46" customWidth="1"/>
    <col min="13313" max="13313" width="18.7109375" style="46" customWidth="1"/>
    <col min="13314" max="13314" width="18.42578125" style="46" customWidth="1"/>
    <col min="13315" max="13316" width="15.42578125" style="46" customWidth="1"/>
    <col min="13317" max="13317" width="18.140625" style="46" customWidth="1"/>
    <col min="13318" max="13318" width="20.42578125" style="46" customWidth="1"/>
    <col min="13319" max="13319" width="18.140625" style="46" customWidth="1"/>
    <col min="13320" max="13320" width="15.42578125" style="46" customWidth="1"/>
    <col min="13321" max="13321" width="20" style="46" customWidth="1"/>
    <col min="13322" max="13322" width="18.140625" style="46" customWidth="1"/>
    <col min="13323" max="13323" width="15.42578125" style="46" customWidth="1"/>
    <col min="13324" max="13324" width="18.7109375" style="46" customWidth="1"/>
    <col min="13325" max="13325" width="15.42578125" style="46" customWidth="1"/>
    <col min="13326" max="13326" width="17.140625" style="46" customWidth="1"/>
    <col min="13327" max="13327" width="19.28515625" style="46" customWidth="1"/>
    <col min="13328" max="13328" width="17.5703125" style="46" customWidth="1"/>
    <col min="13329" max="13329" width="20.7109375" style="46" customWidth="1"/>
    <col min="13330" max="13330" width="21.42578125" style="46" customWidth="1"/>
    <col min="13331" max="13331" width="21" style="46" customWidth="1"/>
    <col min="13332" max="13332" width="16" style="46" customWidth="1"/>
    <col min="13333" max="13333" width="14.5703125" style="46" customWidth="1"/>
    <col min="13334" max="13334" width="74.5703125" style="46" customWidth="1"/>
    <col min="13335" max="13335" width="101.42578125" style="46" customWidth="1"/>
    <col min="13336" max="13530" width="11.42578125" style="46"/>
    <col min="13531" max="13532" width="21.28515625" style="46" customWidth="1"/>
    <col min="13533" max="13533" width="37.140625" style="46" customWidth="1"/>
    <col min="13534" max="13534" width="49.28515625" style="46" customWidth="1"/>
    <col min="13535" max="13535" width="18.5703125" style="46" customWidth="1"/>
    <col min="13536" max="13536" width="62.28515625" style="46" customWidth="1"/>
    <col min="13537" max="13537" width="21.7109375" style="46" customWidth="1"/>
    <col min="13538" max="13538" width="18.42578125" style="46" customWidth="1"/>
    <col min="13539" max="13539" width="63" style="46" customWidth="1"/>
    <col min="13540" max="13540" width="22.28515625" style="46" customWidth="1"/>
    <col min="13541" max="13541" width="21" style="46" customWidth="1"/>
    <col min="13542" max="13545" width="15.85546875" style="46" customWidth="1"/>
    <col min="13546" max="13546" width="26.140625" style="46" customWidth="1"/>
    <col min="13547" max="13558" width="10.7109375" style="46" customWidth="1"/>
    <col min="13559" max="13566" width="0" style="46" hidden="1" customWidth="1"/>
    <col min="13567" max="13568" width="15.42578125" style="46" customWidth="1"/>
    <col min="13569" max="13569" width="18.7109375" style="46" customWidth="1"/>
    <col min="13570" max="13570" width="18.42578125" style="46" customWidth="1"/>
    <col min="13571" max="13572" width="15.42578125" style="46" customWidth="1"/>
    <col min="13573" max="13573" width="18.140625" style="46" customWidth="1"/>
    <col min="13574" max="13574" width="20.42578125" style="46" customWidth="1"/>
    <col min="13575" max="13575" width="18.140625" style="46" customWidth="1"/>
    <col min="13576" max="13576" width="15.42578125" style="46" customWidth="1"/>
    <col min="13577" max="13577" width="20" style="46" customWidth="1"/>
    <col min="13578" max="13578" width="18.140625" style="46" customWidth="1"/>
    <col min="13579" max="13579" width="15.42578125" style="46" customWidth="1"/>
    <col min="13580" max="13580" width="18.7109375" style="46" customWidth="1"/>
    <col min="13581" max="13581" width="15.42578125" style="46" customWidth="1"/>
    <col min="13582" max="13582" width="17.140625" style="46" customWidth="1"/>
    <col min="13583" max="13583" width="19.28515625" style="46" customWidth="1"/>
    <col min="13584" max="13584" width="17.5703125" style="46" customWidth="1"/>
    <col min="13585" max="13585" width="20.7109375" style="46" customWidth="1"/>
    <col min="13586" max="13586" width="21.42578125" style="46" customWidth="1"/>
    <col min="13587" max="13587" width="21" style="46" customWidth="1"/>
    <col min="13588" max="13588" width="16" style="46" customWidth="1"/>
    <col min="13589" max="13589" width="14.5703125" style="46" customWidth="1"/>
    <col min="13590" max="13590" width="74.5703125" style="46" customWidth="1"/>
    <col min="13591" max="13591" width="101.42578125" style="46" customWidth="1"/>
    <col min="13592" max="13786" width="11.42578125" style="46"/>
    <col min="13787" max="13788" width="21.28515625" style="46" customWidth="1"/>
    <col min="13789" max="13789" width="37.140625" style="46" customWidth="1"/>
    <col min="13790" max="13790" width="49.28515625" style="46" customWidth="1"/>
    <col min="13791" max="13791" width="18.5703125" style="46" customWidth="1"/>
    <col min="13792" max="13792" width="62.28515625" style="46" customWidth="1"/>
    <col min="13793" max="13793" width="21.7109375" style="46" customWidth="1"/>
    <col min="13794" max="13794" width="18.42578125" style="46" customWidth="1"/>
    <col min="13795" max="13795" width="63" style="46" customWidth="1"/>
    <col min="13796" max="13796" width="22.28515625" style="46" customWidth="1"/>
    <col min="13797" max="13797" width="21" style="46" customWidth="1"/>
    <col min="13798" max="13801" width="15.85546875" style="46" customWidth="1"/>
    <col min="13802" max="13802" width="26.140625" style="46" customWidth="1"/>
    <col min="13803" max="13814" width="10.7109375" style="46" customWidth="1"/>
    <col min="13815" max="13822" width="0" style="46" hidden="1" customWidth="1"/>
    <col min="13823" max="13824" width="15.42578125" style="46" customWidth="1"/>
    <col min="13825" max="13825" width="18.7109375" style="46" customWidth="1"/>
    <col min="13826" max="13826" width="18.42578125" style="46" customWidth="1"/>
    <col min="13827" max="13828" width="15.42578125" style="46" customWidth="1"/>
    <col min="13829" max="13829" width="18.140625" style="46" customWidth="1"/>
    <col min="13830" max="13830" width="20.42578125" style="46" customWidth="1"/>
    <col min="13831" max="13831" width="18.140625" style="46" customWidth="1"/>
    <col min="13832" max="13832" width="15.42578125" style="46" customWidth="1"/>
    <col min="13833" max="13833" width="20" style="46" customWidth="1"/>
    <col min="13834" max="13834" width="18.140625" style="46" customWidth="1"/>
    <col min="13835" max="13835" width="15.42578125" style="46" customWidth="1"/>
    <col min="13836" max="13836" width="18.7109375" style="46" customWidth="1"/>
    <col min="13837" max="13837" width="15.42578125" style="46" customWidth="1"/>
    <col min="13838" max="13838" width="17.140625" style="46" customWidth="1"/>
    <col min="13839" max="13839" width="19.28515625" style="46" customWidth="1"/>
    <col min="13840" max="13840" width="17.5703125" style="46" customWidth="1"/>
    <col min="13841" max="13841" width="20.7109375" style="46" customWidth="1"/>
    <col min="13842" max="13842" width="21.42578125" style="46" customWidth="1"/>
    <col min="13843" max="13843" width="21" style="46" customWidth="1"/>
    <col min="13844" max="13844" width="16" style="46" customWidth="1"/>
    <col min="13845" max="13845" width="14.5703125" style="46" customWidth="1"/>
    <col min="13846" max="13846" width="74.5703125" style="46" customWidth="1"/>
    <col min="13847" max="13847" width="101.42578125" style="46" customWidth="1"/>
    <col min="13848" max="14042" width="11.42578125" style="46"/>
    <col min="14043" max="14044" width="21.28515625" style="46" customWidth="1"/>
    <col min="14045" max="14045" width="37.140625" style="46" customWidth="1"/>
    <col min="14046" max="14046" width="49.28515625" style="46" customWidth="1"/>
    <col min="14047" max="14047" width="18.5703125" style="46" customWidth="1"/>
    <col min="14048" max="14048" width="62.28515625" style="46" customWidth="1"/>
    <col min="14049" max="14049" width="21.7109375" style="46" customWidth="1"/>
    <col min="14050" max="14050" width="18.42578125" style="46" customWidth="1"/>
    <col min="14051" max="14051" width="63" style="46" customWidth="1"/>
    <col min="14052" max="14052" width="22.28515625" style="46" customWidth="1"/>
    <col min="14053" max="14053" width="21" style="46" customWidth="1"/>
    <col min="14054" max="14057" width="15.85546875" style="46" customWidth="1"/>
    <col min="14058" max="14058" width="26.140625" style="46" customWidth="1"/>
    <col min="14059" max="14070" width="10.7109375" style="46" customWidth="1"/>
    <col min="14071" max="14078" width="0" style="46" hidden="1" customWidth="1"/>
    <col min="14079" max="14080" width="15.42578125" style="46" customWidth="1"/>
    <col min="14081" max="14081" width="18.7109375" style="46" customWidth="1"/>
    <col min="14082" max="14082" width="18.42578125" style="46" customWidth="1"/>
    <col min="14083" max="14084" width="15.42578125" style="46" customWidth="1"/>
    <col min="14085" max="14085" width="18.140625" style="46" customWidth="1"/>
    <col min="14086" max="14086" width="20.42578125" style="46" customWidth="1"/>
    <col min="14087" max="14087" width="18.140625" style="46" customWidth="1"/>
    <col min="14088" max="14088" width="15.42578125" style="46" customWidth="1"/>
    <col min="14089" max="14089" width="20" style="46" customWidth="1"/>
    <col min="14090" max="14090" width="18.140625" style="46" customWidth="1"/>
    <col min="14091" max="14091" width="15.42578125" style="46" customWidth="1"/>
    <col min="14092" max="14092" width="18.7109375" style="46" customWidth="1"/>
    <col min="14093" max="14093" width="15.42578125" style="46" customWidth="1"/>
    <col min="14094" max="14094" width="17.140625" style="46" customWidth="1"/>
    <col min="14095" max="14095" width="19.28515625" style="46" customWidth="1"/>
    <col min="14096" max="14096" width="17.5703125" style="46" customWidth="1"/>
    <col min="14097" max="14097" width="20.7109375" style="46" customWidth="1"/>
    <col min="14098" max="14098" width="21.42578125" style="46" customWidth="1"/>
    <col min="14099" max="14099" width="21" style="46" customWidth="1"/>
    <col min="14100" max="14100" width="16" style="46" customWidth="1"/>
    <col min="14101" max="14101" width="14.5703125" style="46" customWidth="1"/>
    <col min="14102" max="14102" width="74.5703125" style="46" customWidth="1"/>
    <col min="14103" max="14103" width="101.42578125" style="46" customWidth="1"/>
    <col min="14104" max="14298" width="11.42578125" style="46"/>
    <col min="14299" max="14300" width="21.28515625" style="46" customWidth="1"/>
    <col min="14301" max="14301" width="37.140625" style="46" customWidth="1"/>
    <col min="14302" max="14302" width="49.28515625" style="46" customWidth="1"/>
    <col min="14303" max="14303" width="18.5703125" style="46" customWidth="1"/>
    <col min="14304" max="14304" width="62.28515625" style="46" customWidth="1"/>
    <col min="14305" max="14305" width="21.7109375" style="46" customWidth="1"/>
    <col min="14306" max="14306" width="18.42578125" style="46" customWidth="1"/>
    <col min="14307" max="14307" width="63" style="46" customWidth="1"/>
    <col min="14308" max="14308" width="22.28515625" style="46" customWidth="1"/>
    <col min="14309" max="14309" width="21" style="46" customWidth="1"/>
    <col min="14310" max="14313" width="15.85546875" style="46" customWidth="1"/>
    <col min="14314" max="14314" width="26.140625" style="46" customWidth="1"/>
    <col min="14315" max="14326" width="10.7109375" style="46" customWidth="1"/>
    <col min="14327" max="14334" width="0" style="46" hidden="1" customWidth="1"/>
    <col min="14335" max="14336" width="15.42578125" style="46" customWidth="1"/>
    <col min="14337" max="14337" width="18.7109375" style="46" customWidth="1"/>
    <col min="14338" max="14338" width="18.42578125" style="46" customWidth="1"/>
    <col min="14339" max="14340" width="15.42578125" style="46" customWidth="1"/>
    <col min="14341" max="14341" width="18.140625" style="46" customWidth="1"/>
    <col min="14342" max="14342" width="20.42578125" style="46" customWidth="1"/>
    <col min="14343" max="14343" width="18.140625" style="46" customWidth="1"/>
    <col min="14344" max="14344" width="15.42578125" style="46" customWidth="1"/>
    <col min="14345" max="14345" width="20" style="46" customWidth="1"/>
    <col min="14346" max="14346" width="18.140625" style="46" customWidth="1"/>
    <col min="14347" max="14347" width="15.42578125" style="46" customWidth="1"/>
    <col min="14348" max="14348" width="18.7109375" style="46" customWidth="1"/>
    <col min="14349" max="14349" width="15.42578125" style="46" customWidth="1"/>
    <col min="14350" max="14350" width="17.140625" style="46" customWidth="1"/>
    <col min="14351" max="14351" width="19.28515625" style="46" customWidth="1"/>
    <col min="14352" max="14352" width="17.5703125" style="46" customWidth="1"/>
    <col min="14353" max="14353" width="20.7109375" style="46" customWidth="1"/>
    <col min="14354" max="14354" width="21.42578125" style="46" customWidth="1"/>
    <col min="14355" max="14355" width="21" style="46" customWidth="1"/>
    <col min="14356" max="14356" width="16" style="46" customWidth="1"/>
    <col min="14357" max="14357" width="14.5703125" style="46" customWidth="1"/>
    <col min="14358" max="14358" width="74.5703125" style="46" customWidth="1"/>
    <col min="14359" max="14359" width="101.42578125" style="46" customWidth="1"/>
    <col min="14360" max="14554" width="11.42578125" style="46"/>
    <col min="14555" max="14556" width="21.28515625" style="46" customWidth="1"/>
    <col min="14557" max="14557" width="37.140625" style="46" customWidth="1"/>
    <col min="14558" max="14558" width="49.28515625" style="46" customWidth="1"/>
    <col min="14559" max="14559" width="18.5703125" style="46" customWidth="1"/>
    <col min="14560" max="14560" width="62.28515625" style="46" customWidth="1"/>
    <col min="14561" max="14561" width="21.7109375" style="46" customWidth="1"/>
    <col min="14562" max="14562" width="18.42578125" style="46" customWidth="1"/>
    <col min="14563" max="14563" width="63" style="46" customWidth="1"/>
    <col min="14564" max="14564" width="22.28515625" style="46" customWidth="1"/>
    <col min="14565" max="14565" width="21" style="46" customWidth="1"/>
    <col min="14566" max="14569" width="15.85546875" style="46" customWidth="1"/>
    <col min="14570" max="14570" width="26.140625" style="46" customWidth="1"/>
    <col min="14571" max="14582" width="10.7109375" style="46" customWidth="1"/>
    <col min="14583" max="14590" width="0" style="46" hidden="1" customWidth="1"/>
    <col min="14591" max="14592" width="15.42578125" style="46" customWidth="1"/>
    <col min="14593" max="14593" width="18.7109375" style="46" customWidth="1"/>
    <col min="14594" max="14594" width="18.42578125" style="46" customWidth="1"/>
    <col min="14595" max="14596" width="15.42578125" style="46" customWidth="1"/>
    <col min="14597" max="14597" width="18.140625" style="46" customWidth="1"/>
    <col min="14598" max="14598" width="20.42578125" style="46" customWidth="1"/>
    <col min="14599" max="14599" width="18.140625" style="46" customWidth="1"/>
    <col min="14600" max="14600" width="15.42578125" style="46" customWidth="1"/>
    <col min="14601" max="14601" width="20" style="46" customWidth="1"/>
    <col min="14602" max="14602" width="18.140625" style="46" customWidth="1"/>
    <col min="14603" max="14603" width="15.42578125" style="46" customWidth="1"/>
    <col min="14604" max="14604" width="18.7109375" style="46" customWidth="1"/>
    <col min="14605" max="14605" width="15.42578125" style="46" customWidth="1"/>
    <col min="14606" max="14606" width="17.140625" style="46" customWidth="1"/>
    <col min="14607" max="14607" width="19.28515625" style="46" customWidth="1"/>
    <col min="14608" max="14608" width="17.5703125" style="46" customWidth="1"/>
    <col min="14609" max="14609" width="20.7109375" style="46" customWidth="1"/>
    <col min="14610" max="14610" width="21.42578125" style="46" customWidth="1"/>
    <col min="14611" max="14611" width="21" style="46" customWidth="1"/>
    <col min="14612" max="14612" width="16" style="46" customWidth="1"/>
    <col min="14613" max="14613" width="14.5703125" style="46" customWidth="1"/>
    <col min="14614" max="14614" width="74.5703125" style="46" customWidth="1"/>
    <col min="14615" max="14615" width="101.42578125" style="46" customWidth="1"/>
    <col min="14616" max="14810" width="11.42578125" style="46"/>
    <col min="14811" max="14812" width="21.28515625" style="46" customWidth="1"/>
    <col min="14813" max="14813" width="37.140625" style="46" customWidth="1"/>
    <col min="14814" max="14814" width="49.28515625" style="46" customWidth="1"/>
    <col min="14815" max="14815" width="18.5703125" style="46" customWidth="1"/>
    <col min="14816" max="14816" width="62.28515625" style="46" customWidth="1"/>
    <col min="14817" max="14817" width="21.7109375" style="46" customWidth="1"/>
    <col min="14818" max="14818" width="18.42578125" style="46" customWidth="1"/>
    <col min="14819" max="14819" width="63" style="46" customWidth="1"/>
    <col min="14820" max="14820" width="22.28515625" style="46" customWidth="1"/>
    <col min="14821" max="14821" width="21" style="46" customWidth="1"/>
    <col min="14822" max="14825" width="15.85546875" style="46" customWidth="1"/>
    <col min="14826" max="14826" width="26.140625" style="46" customWidth="1"/>
    <col min="14827" max="14838" width="10.7109375" style="46" customWidth="1"/>
    <col min="14839" max="14846" width="0" style="46" hidden="1" customWidth="1"/>
    <col min="14847" max="14848" width="15.42578125" style="46" customWidth="1"/>
    <col min="14849" max="14849" width="18.7109375" style="46" customWidth="1"/>
    <col min="14850" max="14850" width="18.42578125" style="46" customWidth="1"/>
    <col min="14851" max="14852" width="15.42578125" style="46" customWidth="1"/>
    <col min="14853" max="14853" width="18.140625" style="46" customWidth="1"/>
    <col min="14854" max="14854" width="20.42578125" style="46" customWidth="1"/>
    <col min="14855" max="14855" width="18.140625" style="46" customWidth="1"/>
    <col min="14856" max="14856" width="15.42578125" style="46" customWidth="1"/>
    <col min="14857" max="14857" width="20" style="46" customWidth="1"/>
    <col min="14858" max="14858" width="18.140625" style="46" customWidth="1"/>
    <col min="14859" max="14859" width="15.42578125" style="46" customWidth="1"/>
    <col min="14860" max="14860" width="18.7109375" style="46" customWidth="1"/>
    <col min="14861" max="14861" width="15.42578125" style="46" customWidth="1"/>
    <col min="14862" max="14862" width="17.140625" style="46" customWidth="1"/>
    <col min="14863" max="14863" width="19.28515625" style="46" customWidth="1"/>
    <col min="14864" max="14864" width="17.5703125" style="46" customWidth="1"/>
    <col min="14865" max="14865" width="20.7109375" style="46" customWidth="1"/>
    <col min="14866" max="14866" width="21.42578125" style="46" customWidth="1"/>
    <col min="14867" max="14867" width="21" style="46" customWidth="1"/>
    <col min="14868" max="14868" width="16" style="46" customWidth="1"/>
    <col min="14869" max="14869" width="14.5703125" style="46" customWidth="1"/>
    <col min="14870" max="14870" width="74.5703125" style="46" customWidth="1"/>
    <col min="14871" max="14871" width="101.42578125" style="46" customWidth="1"/>
    <col min="14872" max="15066" width="11.42578125" style="46"/>
    <col min="15067" max="15068" width="21.28515625" style="46" customWidth="1"/>
    <col min="15069" max="15069" width="37.140625" style="46" customWidth="1"/>
    <col min="15070" max="15070" width="49.28515625" style="46" customWidth="1"/>
    <col min="15071" max="15071" width="18.5703125" style="46" customWidth="1"/>
    <col min="15072" max="15072" width="62.28515625" style="46" customWidth="1"/>
    <col min="15073" max="15073" width="21.7109375" style="46" customWidth="1"/>
    <col min="15074" max="15074" width="18.42578125" style="46" customWidth="1"/>
    <col min="15075" max="15075" width="63" style="46" customWidth="1"/>
    <col min="15076" max="15076" width="22.28515625" style="46" customWidth="1"/>
    <col min="15077" max="15077" width="21" style="46" customWidth="1"/>
    <col min="15078" max="15081" width="15.85546875" style="46" customWidth="1"/>
    <col min="15082" max="15082" width="26.140625" style="46" customWidth="1"/>
    <col min="15083" max="15094" width="10.7109375" style="46" customWidth="1"/>
    <col min="15095" max="15102" width="0" style="46" hidden="1" customWidth="1"/>
    <col min="15103" max="15104" width="15.42578125" style="46" customWidth="1"/>
    <col min="15105" max="15105" width="18.7109375" style="46" customWidth="1"/>
    <col min="15106" max="15106" width="18.42578125" style="46" customWidth="1"/>
    <col min="15107" max="15108" width="15.42578125" style="46" customWidth="1"/>
    <col min="15109" max="15109" width="18.140625" style="46" customWidth="1"/>
    <col min="15110" max="15110" width="20.42578125" style="46" customWidth="1"/>
    <col min="15111" max="15111" width="18.140625" style="46" customWidth="1"/>
    <col min="15112" max="15112" width="15.42578125" style="46" customWidth="1"/>
    <col min="15113" max="15113" width="20" style="46" customWidth="1"/>
    <col min="15114" max="15114" width="18.140625" style="46" customWidth="1"/>
    <col min="15115" max="15115" width="15.42578125" style="46" customWidth="1"/>
    <col min="15116" max="15116" width="18.7109375" style="46" customWidth="1"/>
    <col min="15117" max="15117" width="15.42578125" style="46" customWidth="1"/>
    <col min="15118" max="15118" width="17.140625" style="46" customWidth="1"/>
    <col min="15119" max="15119" width="19.28515625" style="46" customWidth="1"/>
    <col min="15120" max="15120" width="17.5703125" style="46" customWidth="1"/>
    <col min="15121" max="15121" width="20.7109375" style="46" customWidth="1"/>
    <col min="15122" max="15122" width="21.42578125" style="46" customWidth="1"/>
    <col min="15123" max="15123" width="21" style="46" customWidth="1"/>
    <col min="15124" max="15124" width="16" style="46" customWidth="1"/>
    <col min="15125" max="15125" width="14.5703125" style="46" customWidth="1"/>
    <col min="15126" max="15126" width="74.5703125" style="46" customWidth="1"/>
    <col min="15127" max="15127" width="101.42578125" style="46" customWidth="1"/>
    <col min="15128" max="15322" width="11.42578125" style="46"/>
    <col min="15323" max="15324" width="21.28515625" style="46" customWidth="1"/>
    <col min="15325" max="15325" width="37.140625" style="46" customWidth="1"/>
    <col min="15326" max="15326" width="49.28515625" style="46" customWidth="1"/>
    <col min="15327" max="15327" width="18.5703125" style="46" customWidth="1"/>
    <col min="15328" max="15328" width="62.28515625" style="46" customWidth="1"/>
    <col min="15329" max="15329" width="21.7109375" style="46" customWidth="1"/>
    <col min="15330" max="15330" width="18.42578125" style="46" customWidth="1"/>
    <col min="15331" max="15331" width="63" style="46" customWidth="1"/>
    <col min="15332" max="15332" width="22.28515625" style="46" customWidth="1"/>
    <col min="15333" max="15333" width="21" style="46" customWidth="1"/>
    <col min="15334" max="15337" width="15.85546875" style="46" customWidth="1"/>
    <col min="15338" max="15338" width="26.140625" style="46" customWidth="1"/>
    <col min="15339" max="15350" width="10.7109375" style="46" customWidth="1"/>
    <col min="15351" max="15358" width="0" style="46" hidden="1" customWidth="1"/>
    <col min="15359" max="15360" width="15.42578125" style="46" customWidth="1"/>
    <col min="15361" max="15361" width="18.7109375" style="46" customWidth="1"/>
    <col min="15362" max="15362" width="18.42578125" style="46" customWidth="1"/>
    <col min="15363" max="15364" width="15.42578125" style="46" customWidth="1"/>
    <col min="15365" max="15365" width="18.140625" style="46" customWidth="1"/>
    <col min="15366" max="15366" width="20.42578125" style="46" customWidth="1"/>
    <col min="15367" max="15367" width="18.140625" style="46" customWidth="1"/>
    <col min="15368" max="15368" width="15.42578125" style="46" customWidth="1"/>
    <col min="15369" max="15369" width="20" style="46" customWidth="1"/>
    <col min="15370" max="15370" width="18.140625" style="46" customWidth="1"/>
    <col min="15371" max="15371" width="15.42578125" style="46" customWidth="1"/>
    <col min="15372" max="15372" width="18.7109375" style="46" customWidth="1"/>
    <col min="15373" max="15373" width="15.42578125" style="46" customWidth="1"/>
    <col min="15374" max="15374" width="17.140625" style="46" customWidth="1"/>
    <col min="15375" max="15375" width="19.28515625" style="46" customWidth="1"/>
    <col min="15376" max="15376" width="17.5703125" style="46" customWidth="1"/>
    <col min="15377" max="15377" width="20.7109375" style="46" customWidth="1"/>
    <col min="15378" max="15378" width="21.42578125" style="46" customWidth="1"/>
    <col min="15379" max="15379" width="21" style="46" customWidth="1"/>
    <col min="15380" max="15380" width="16" style="46" customWidth="1"/>
    <col min="15381" max="15381" width="14.5703125" style="46" customWidth="1"/>
    <col min="15382" max="15382" width="74.5703125" style="46" customWidth="1"/>
    <col min="15383" max="15383" width="101.42578125" style="46" customWidth="1"/>
    <col min="15384" max="15578" width="11.42578125" style="46"/>
    <col min="15579" max="15580" width="21.28515625" style="46" customWidth="1"/>
    <col min="15581" max="15581" width="37.140625" style="46" customWidth="1"/>
    <col min="15582" max="15582" width="49.28515625" style="46" customWidth="1"/>
    <col min="15583" max="15583" width="18.5703125" style="46" customWidth="1"/>
    <col min="15584" max="15584" width="62.28515625" style="46" customWidth="1"/>
    <col min="15585" max="15585" width="21.7109375" style="46" customWidth="1"/>
    <col min="15586" max="15586" width="18.42578125" style="46" customWidth="1"/>
    <col min="15587" max="15587" width="63" style="46" customWidth="1"/>
    <col min="15588" max="15588" width="22.28515625" style="46" customWidth="1"/>
    <col min="15589" max="15589" width="21" style="46" customWidth="1"/>
    <col min="15590" max="15593" width="15.85546875" style="46" customWidth="1"/>
    <col min="15594" max="15594" width="26.140625" style="46" customWidth="1"/>
    <col min="15595" max="15606" width="10.7109375" style="46" customWidth="1"/>
    <col min="15607" max="15614" width="0" style="46" hidden="1" customWidth="1"/>
    <col min="15615" max="15616" width="15.42578125" style="46" customWidth="1"/>
    <col min="15617" max="15617" width="18.7109375" style="46" customWidth="1"/>
    <col min="15618" max="15618" width="18.42578125" style="46" customWidth="1"/>
    <col min="15619" max="15620" width="15.42578125" style="46" customWidth="1"/>
    <col min="15621" max="15621" width="18.140625" style="46" customWidth="1"/>
    <col min="15622" max="15622" width="20.42578125" style="46" customWidth="1"/>
    <col min="15623" max="15623" width="18.140625" style="46" customWidth="1"/>
    <col min="15624" max="15624" width="15.42578125" style="46" customWidth="1"/>
    <col min="15625" max="15625" width="20" style="46" customWidth="1"/>
    <col min="15626" max="15626" width="18.140625" style="46" customWidth="1"/>
    <col min="15627" max="15627" width="15.42578125" style="46" customWidth="1"/>
    <col min="15628" max="15628" width="18.7109375" style="46" customWidth="1"/>
    <col min="15629" max="15629" width="15.42578125" style="46" customWidth="1"/>
    <col min="15630" max="15630" width="17.140625" style="46" customWidth="1"/>
    <col min="15631" max="15631" width="19.28515625" style="46" customWidth="1"/>
    <col min="15632" max="15632" width="17.5703125" style="46" customWidth="1"/>
    <col min="15633" max="15633" width="20.7109375" style="46" customWidth="1"/>
    <col min="15634" max="15634" width="21.42578125" style="46" customWidth="1"/>
    <col min="15635" max="15635" width="21" style="46" customWidth="1"/>
    <col min="15636" max="15636" width="16" style="46" customWidth="1"/>
    <col min="15637" max="15637" width="14.5703125" style="46" customWidth="1"/>
    <col min="15638" max="15638" width="74.5703125" style="46" customWidth="1"/>
    <col min="15639" max="15639" width="101.42578125" style="46" customWidth="1"/>
    <col min="15640" max="15834" width="11.42578125" style="46"/>
    <col min="15835" max="15836" width="21.28515625" style="46" customWidth="1"/>
    <col min="15837" max="15837" width="37.140625" style="46" customWidth="1"/>
    <col min="15838" max="15838" width="49.28515625" style="46" customWidth="1"/>
    <col min="15839" max="15839" width="18.5703125" style="46" customWidth="1"/>
    <col min="15840" max="15840" width="62.28515625" style="46" customWidth="1"/>
    <col min="15841" max="15841" width="21.7109375" style="46" customWidth="1"/>
    <col min="15842" max="15842" width="18.42578125" style="46" customWidth="1"/>
    <col min="15843" max="15843" width="63" style="46" customWidth="1"/>
    <col min="15844" max="15844" width="22.28515625" style="46" customWidth="1"/>
    <col min="15845" max="15845" width="21" style="46" customWidth="1"/>
    <col min="15846" max="15849" width="15.85546875" style="46" customWidth="1"/>
    <col min="15850" max="15850" width="26.140625" style="46" customWidth="1"/>
    <col min="15851" max="15862" width="10.7109375" style="46" customWidth="1"/>
    <col min="15863" max="15870" width="0" style="46" hidden="1" customWidth="1"/>
    <col min="15871" max="15872" width="15.42578125" style="46" customWidth="1"/>
    <col min="15873" max="15873" width="18.7109375" style="46" customWidth="1"/>
    <col min="15874" max="15874" width="18.42578125" style="46" customWidth="1"/>
    <col min="15875" max="15876" width="15.42578125" style="46" customWidth="1"/>
    <col min="15877" max="15877" width="18.140625" style="46" customWidth="1"/>
    <col min="15878" max="15878" width="20.42578125" style="46" customWidth="1"/>
    <col min="15879" max="15879" width="18.140625" style="46" customWidth="1"/>
    <col min="15880" max="15880" width="15.42578125" style="46" customWidth="1"/>
    <col min="15881" max="15881" width="20" style="46" customWidth="1"/>
    <col min="15882" max="15882" width="18.140625" style="46" customWidth="1"/>
    <col min="15883" max="15883" width="15.42578125" style="46" customWidth="1"/>
    <col min="15884" max="15884" width="18.7109375" style="46" customWidth="1"/>
    <col min="15885" max="15885" width="15.42578125" style="46" customWidth="1"/>
    <col min="15886" max="15886" width="17.140625" style="46" customWidth="1"/>
    <col min="15887" max="15887" width="19.28515625" style="46" customWidth="1"/>
    <col min="15888" max="15888" width="17.5703125" style="46" customWidth="1"/>
    <col min="15889" max="15889" width="20.7109375" style="46" customWidth="1"/>
    <col min="15890" max="15890" width="21.42578125" style="46" customWidth="1"/>
    <col min="15891" max="15891" width="21" style="46" customWidth="1"/>
    <col min="15892" max="15892" width="16" style="46" customWidth="1"/>
    <col min="15893" max="15893" width="14.5703125" style="46" customWidth="1"/>
    <col min="15894" max="15894" width="74.5703125" style="46" customWidth="1"/>
    <col min="15895" max="15895" width="101.42578125" style="46" customWidth="1"/>
    <col min="15896" max="16090" width="11.42578125" style="46"/>
    <col min="16091" max="16092" width="21.28515625" style="46" customWidth="1"/>
    <col min="16093" max="16093" width="37.140625" style="46" customWidth="1"/>
    <col min="16094" max="16094" width="49.28515625" style="46" customWidth="1"/>
    <col min="16095" max="16095" width="18.5703125" style="46" customWidth="1"/>
    <col min="16096" max="16096" width="62.28515625" style="46" customWidth="1"/>
    <col min="16097" max="16097" width="21.7109375" style="46" customWidth="1"/>
    <col min="16098" max="16098" width="18.42578125" style="46" customWidth="1"/>
    <col min="16099" max="16099" width="63" style="46" customWidth="1"/>
    <col min="16100" max="16100" width="22.28515625" style="46" customWidth="1"/>
    <col min="16101" max="16101" width="21" style="46" customWidth="1"/>
    <col min="16102" max="16105" width="15.85546875" style="46" customWidth="1"/>
    <col min="16106" max="16106" width="26.140625" style="46" customWidth="1"/>
    <col min="16107" max="16118" width="10.7109375" style="46" customWidth="1"/>
    <col min="16119" max="16126" width="0" style="46" hidden="1" customWidth="1"/>
    <col min="16127" max="16128" width="15.42578125" style="46" customWidth="1"/>
    <col min="16129" max="16129" width="18.7109375" style="46" customWidth="1"/>
    <col min="16130" max="16130" width="18.42578125" style="46" customWidth="1"/>
    <col min="16131" max="16132" width="15.42578125" style="46" customWidth="1"/>
    <col min="16133" max="16133" width="18.140625" style="46" customWidth="1"/>
    <col min="16134" max="16134" width="20.42578125" style="46" customWidth="1"/>
    <col min="16135" max="16135" width="18.140625" style="46" customWidth="1"/>
    <col min="16136" max="16136" width="15.42578125" style="46" customWidth="1"/>
    <col min="16137" max="16137" width="20" style="46" customWidth="1"/>
    <col min="16138" max="16138" width="18.140625" style="46" customWidth="1"/>
    <col min="16139" max="16139" width="15.42578125" style="46" customWidth="1"/>
    <col min="16140" max="16140" width="18.7109375" style="46" customWidth="1"/>
    <col min="16141" max="16141" width="15.42578125" style="46" customWidth="1"/>
    <col min="16142" max="16142" width="17.140625" style="46" customWidth="1"/>
    <col min="16143" max="16143" width="19.28515625" style="46" customWidth="1"/>
    <col min="16144" max="16144" width="17.5703125" style="46" customWidth="1"/>
    <col min="16145" max="16145" width="20.7109375" style="46" customWidth="1"/>
    <col min="16146" max="16146" width="21.42578125" style="46" customWidth="1"/>
    <col min="16147" max="16147" width="21" style="46" customWidth="1"/>
    <col min="16148" max="16148" width="16" style="46" customWidth="1"/>
    <col min="16149" max="16149" width="14.5703125" style="46" customWidth="1"/>
    <col min="16150" max="16150" width="74.5703125" style="46" customWidth="1"/>
    <col min="16151" max="16151" width="101.42578125" style="46" customWidth="1"/>
    <col min="16152" max="16384" width="11.42578125" style="46"/>
  </cols>
  <sheetData>
    <row r="1" spans="1:21" ht="69.75" customHeight="1">
      <c r="B1" s="55"/>
      <c r="C1" s="55" t="s">
        <v>143</v>
      </c>
      <c r="D1" s="59"/>
      <c r="E1" s="59"/>
      <c r="F1" s="59"/>
      <c r="G1" s="59"/>
      <c r="H1" s="59"/>
      <c r="I1" s="59"/>
      <c r="J1" s="59"/>
      <c r="K1" s="59"/>
      <c r="L1" s="59"/>
      <c r="M1" s="59"/>
      <c r="N1" s="59"/>
      <c r="O1" s="59"/>
      <c r="P1" s="59"/>
      <c r="Q1" s="59"/>
      <c r="R1" s="59"/>
      <c r="S1" s="84"/>
      <c r="T1" s="59"/>
      <c r="U1" s="59"/>
    </row>
    <row r="2" spans="1:21" ht="69.75" customHeight="1">
      <c r="B2" s="55"/>
      <c r="C2" s="55" t="s">
        <v>144</v>
      </c>
      <c r="D2" s="55"/>
      <c r="E2" s="55"/>
      <c r="F2" s="55"/>
      <c r="G2" s="55"/>
      <c r="H2" s="55"/>
      <c r="I2" s="55"/>
      <c r="J2" s="55"/>
      <c r="K2" s="55"/>
      <c r="L2" s="55"/>
      <c r="M2" s="55"/>
      <c r="N2" s="55"/>
      <c r="O2" s="55"/>
      <c r="P2" s="55"/>
      <c r="Q2" s="55"/>
      <c r="R2" s="55"/>
      <c r="S2" s="84"/>
      <c r="T2" s="55"/>
      <c r="U2" s="55"/>
    </row>
    <row r="3" spans="1:21" ht="18.75" customHeight="1">
      <c r="A3" s="725"/>
      <c r="B3" s="725"/>
      <c r="C3" s="725"/>
      <c r="D3" s="725"/>
      <c r="E3" s="725"/>
      <c r="F3" s="725"/>
      <c r="G3" s="725"/>
      <c r="H3" s="725"/>
      <c r="I3" s="725"/>
      <c r="J3" s="725"/>
      <c r="K3" s="725"/>
      <c r="L3" s="725"/>
      <c r="M3" s="725"/>
      <c r="N3" s="725"/>
      <c r="O3" s="725"/>
      <c r="P3" s="725"/>
      <c r="Q3" s="725"/>
      <c r="R3" s="725"/>
      <c r="S3" s="725"/>
      <c r="T3" s="725"/>
      <c r="U3" s="725"/>
    </row>
    <row r="4" spans="1:21" ht="114.75" customHeight="1">
      <c r="B4" s="60"/>
      <c r="C4" s="60" t="s">
        <v>624</v>
      </c>
      <c r="D4" s="60"/>
      <c r="E4" s="60"/>
      <c r="F4" s="60"/>
      <c r="G4" s="60"/>
      <c r="H4" s="60"/>
      <c r="I4" s="60"/>
      <c r="J4" s="60"/>
      <c r="K4" s="60"/>
      <c r="L4" s="60"/>
      <c r="M4" s="60"/>
      <c r="N4" s="60"/>
      <c r="O4" s="60"/>
      <c r="P4" s="60"/>
      <c r="Q4" s="60"/>
      <c r="R4" s="60"/>
      <c r="S4" s="85"/>
      <c r="T4" s="60"/>
      <c r="U4" s="60"/>
    </row>
    <row r="5" spans="1:21" ht="57.75" customHeight="1">
      <c r="A5" s="726"/>
      <c r="B5" s="727"/>
      <c r="C5" s="727"/>
      <c r="D5" s="727"/>
      <c r="E5" s="727"/>
      <c r="F5" s="727"/>
      <c r="G5" s="727"/>
      <c r="H5" s="727"/>
      <c r="I5" s="727"/>
      <c r="J5" s="727"/>
      <c r="K5" s="727"/>
      <c r="L5" s="727"/>
      <c r="M5" s="727"/>
      <c r="N5" s="727"/>
      <c r="O5" s="727"/>
      <c r="P5" s="727"/>
      <c r="Q5" s="727"/>
      <c r="R5" s="727"/>
      <c r="S5" s="727"/>
      <c r="T5" s="727"/>
      <c r="U5" s="727"/>
    </row>
    <row r="6" spans="1:21" ht="135.75" customHeight="1">
      <c r="A6" s="740" t="s">
        <v>666</v>
      </c>
      <c r="B6" s="740"/>
      <c r="C6" s="742" t="s">
        <v>473</v>
      </c>
      <c r="D6" s="742"/>
      <c r="E6" s="742"/>
      <c r="F6" s="742"/>
      <c r="G6" s="742"/>
      <c r="H6" s="742"/>
      <c r="I6" s="742"/>
      <c r="J6" s="742"/>
      <c r="K6" s="742"/>
      <c r="L6" s="742"/>
      <c r="M6" s="742"/>
      <c r="N6" s="742"/>
      <c r="O6" s="742"/>
      <c r="P6" s="742"/>
      <c r="Q6" s="742"/>
      <c r="R6" s="742"/>
      <c r="S6" s="742"/>
      <c r="T6" s="742"/>
      <c r="U6" s="742"/>
    </row>
    <row r="7" spans="1:21" ht="13.5" customHeight="1" thickBot="1">
      <c r="A7" s="66"/>
      <c r="B7" s="66"/>
      <c r="C7" s="67"/>
      <c r="D7" s="25"/>
      <c r="E7" s="58"/>
      <c r="F7" s="58"/>
      <c r="G7" s="58"/>
      <c r="H7" s="58"/>
      <c r="I7" s="1"/>
      <c r="J7" s="1"/>
      <c r="K7" s="1"/>
      <c r="L7" s="1"/>
      <c r="M7" s="1"/>
      <c r="N7" s="1"/>
      <c r="O7" s="1"/>
      <c r="P7" s="1"/>
      <c r="Q7" s="1"/>
      <c r="R7" s="1"/>
      <c r="S7" s="1"/>
      <c r="T7" s="1"/>
      <c r="U7" s="1"/>
    </row>
    <row r="8" spans="1:21" ht="263.25" customHeight="1" thickTop="1">
      <c r="A8" s="866" t="s">
        <v>637</v>
      </c>
      <c r="B8" s="866"/>
      <c r="C8" s="1104" t="s">
        <v>677</v>
      </c>
      <c r="D8" s="1105"/>
      <c r="E8" s="1105"/>
      <c r="F8" s="1105"/>
      <c r="G8" s="1105"/>
      <c r="H8" s="1105"/>
      <c r="I8" s="1105"/>
      <c r="J8" s="1105"/>
      <c r="K8" s="1105"/>
      <c r="L8" s="1105"/>
      <c r="M8" s="1105"/>
      <c r="N8" s="1105"/>
      <c r="O8" s="1105"/>
      <c r="P8" s="1105"/>
      <c r="Q8" s="1105"/>
      <c r="R8" s="1105"/>
      <c r="S8" s="1105"/>
      <c r="T8" s="1105"/>
      <c r="U8" s="1106"/>
    </row>
    <row r="9" spans="1:21" ht="267" customHeight="1">
      <c r="A9" s="189"/>
      <c r="B9" s="189"/>
      <c r="C9" s="1099" t="s">
        <v>668</v>
      </c>
      <c r="D9" s="1100"/>
      <c r="E9" s="1100"/>
      <c r="F9" s="1100"/>
      <c r="G9" s="1100"/>
      <c r="H9" s="1100"/>
      <c r="I9" s="1100"/>
      <c r="J9" s="1100"/>
      <c r="K9" s="1100"/>
      <c r="L9" s="1100"/>
      <c r="M9" s="1100"/>
      <c r="N9" s="1100"/>
      <c r="O9" s="1100"/>
      <c r="P9" s="1100"/>
      <c r="Q9" s="1100"/>
      <c r="R9" s="1100"/>
      <c r="S9" s="1100"/>
      <c r="T9" s="1100"/>
      <c r="U9" s="1101"/>
    </row>
    <row r="10" spans="1:21" ht="409.5" customHeight="1">
      <c r="A10" s="189"/>
      <c r="B10" s="189"/>
      <c r="C10" s="1102" t="s">
        <v>678</v>
      </c>
      <c r="D10" s="809"/>
      <c r="E10" s="809"/>
      <c r="F10" s="809"/>
      <c r="G10" s="809"/>
      <c r="H10" s="809"/>
      <c r="I10" s="809"/>
      <c r="J10" s="809"/>
      <c r="K10" s="809"/>
      <c r="L10" s="809"/>
      <c r="M10" s="809"/>
      <c r="N10" s="809"/>
      <c r="O10" s="809"/>
      <c r="P10" s="809"/>
      <c r="Q10" s="809"/>
      <c r="R10" s="809"/>
      <c r="S10" s="809"/>
      <c r="T10" s="809"/>
      <c r="U10" s="1103"/>
    </row>
    <row r="11" spans="1:21" ht="201" customHeight="1">
      <c r="A11" s="189"/>
      <c r="B11" s="189"/>
      <c r="C11" s="1099" t="s">
        <v>679</v>
      </c>
      <c r="D11" s="1100"/>
      <c r="E11" s="1100"/>
      <c r="F11" s="1100"/>
      <c r="G11" s="1100"/>
      <c r="H11" s="1100"/>
      <c r="I11" s="1100"/>
      <c r="J11" s="1100"/>
      <c r="K11" s="1100"/>
      <c r="L11" s="1100"/>
      <c r="M11" s="1100"/>
      <c r="N11" s="1100"/>
      <c r="O11" s="1100"/>
      <c r="P11" s="1100"/>
      <c r="Q11" s="1100"/>
      <c r="R11" s="1100"/>
      <c r="S11" s="1100"/>
      <c r="T11" s="1100"/>
      <c r="U11" s="1101"/>
    </row>
    <row r="12" spans="1:21" ht="275.25" customHeight="1">
      <c r="A12" s="189"/>
      <c r="B12" s="189"/>
      <c r="C12" s="1099" t="s">
        <v>667</v>
      </c>
      <c r="D12" s="1100"/>
      <c r="E12" s="1100"/>
      <c r="F12" s="1100"/>
      <c r="G12" s="1100"/>
      <c r="H12" s="1100"/>
      <c r="I12" s="1100"/>
      <c r="J12" s="1100"/>
      <c r="K12" s="1100"/>
      <c r="L12" s="1100"/>
      <c r="M12" s="1100"/>
      <c r="N12" s="1100"/>
      <c r="O12" s="1100"/>
      <c r="P12" s="1100"/>
      <c r="Q12" s="1100"/>
      <c r="R12" s="1100"/>
      <c r="S12" s="1100"/>
      <c r="T12" s="1100"/>
      <c r="U12" s="1101"/>
    </row>
    <row r="13" spans="1:21" ht="375.75" customHeight="1">
      <c r="A13" s="189"/>
      <c r="B13" s="189"/>
      <c r="C13" s="1107" t="s">
        <v>680</v>
      </c>
      <c r="D13" s="1108"/>
      <c r="E13" s="1108"/>
      <c r="F13" s="1108"/>
      <c r="G13" s="1108"/>
      <c r="H13" s="1108"/>
      <c r="I13" s="1108"/>
      <c r="J13" s="1108"/>
      <c r="K13" s="1108"/>
      <c r="L13" s="1108"/>
      <c r="M13" s="1108"/>
      <c r="N13" s="1108"/>
      <c r="O13" s="1108"/>
      <c r="P13" s="1108"/>
      <c r="Q13" s="1108"/>
      <c r="R13" s="1108"/>
      <c r="S13" s="1108"/>
      <c r="T13" s="1108"/>
      <c r="U13" s="1109"/>
    </row>
    <row r="14" spans="1:21" ht="408.75" customHeight="1" thickBot="1">
      <c r="A14" s="189"/>
      <c r="B14" s="189"/>
      <c r="C14" s="1110" t="s">
        <v>676</v>
      </c>
      <c r="D14" s="1111"/>
      <c r="E14" s="1111"/>
      <c r="F14" s="1111"/>
      <c r="G14" s="1111"/>
      <c r="H14" s="1111"/>
      <c r="I14" s="1111"/>
      <c r="J14" s="1111"/>
      <c r="K14" s="1111"/>
      <c r="L14" s="1111"/>
      <c r="M14" s="1111"/>
      <c r="N14" s="1111"/>
      <c r="O14" s="1111"/>
      <c r="P14" s="1111"/>
      <c r="Q14" s="1111"/>
      <c r="R14" s="1111"/>
      <c r="S14" s="1111"/>
      <c r="T14" s="1111"/>
      <c r="U14" s="1112"/>
    </row>
    <row r="15" spans="1:21" ht="18.75" customHeight="1" thickTop="1">
      <c r="A15" s="121"/>
      <c r="B15" s="121"/>
      <c r="C15" s="121"/>
      <c r="D15" s="48"/>
      <c r="E15" s="57"/>
      <c r="F15" s="57"/>
      <c r="G15" s="57"/>
      <c r="H15" s="57"/>
      <c r="I15" s="64"/>
      <c r="J15" s="57"/>
      <c r="K15" s="57"/>
      <c r="L15" s="57"/>
      <c r="M15" s="57"/>
      <c r="N15" s="57"/>
      <c r="O15" s="57"/>
      <c r="P15" s="57"/>
      <c r="Q15" s="57"/>
      <c r="R15" s="57"/>
      <c r="S15" s="57"/>
      <c r="T15" s="57"/>
      <c r="U15" s="57"/>
    </row>
    <row r="16" spans="1:21" ht="21.75" customHeight="1">
      <c r="A16" s="2"/>
      <c r="B16" s="2"/>
      <c r="C16" s="2"/>
      <c r="D16" s="2"/>
      <c r="E16" s="14"/>
      <c r="F16" s="14"/>
      <c r="G16" s="14"/>
      <c r="H16" s="14"/>
      <c r="I16" s="14"/>
      <c r="J16" s="14"/>
      <c r="K16" s="14"/>
      <c r="L16" s="14"/>
      <c r="M16" s="14"/>
      <c r="N16" s="14"/>
      <c r="O16" s="14"/>
      <c r="P16" s="14"/>
      <c r="Q16" s="14"/>
      <c r="R16" s="14"/>
      <c r="S16" s="86"/>
      <c r="T16" s="14"/>
      <c r="U16" s="14"/>
    </row>
    <row r="17" spans="1:44" ht="95.25" customHeight="1">
      <c r="A17" s="761" t="s">
        <v>636</v>
      </c>
      <c r="B17" s="761"/>
      <c r="C17" s="761"/>
      <c r="D17" s="761"/>
      <c r="E17" s="761"/>
      <c r="F17" s="761"/>
      <c r="G17" s="761"/>
      <c r="H17" s="761"/>
      <c r="I17" s="761"/>
      <c r="J17" s="761"/>
      <c r="K17" s="761"/>
      <c r="L17" s="761"/>
      <c r="M17" s="761"/>
      <c r="N17" s="761"/>
      <c r="O17" s="761"/>
      <c r="P17" s="761"/>
      <c r="Q17" s="761"/>
      <c r="R17" s="761"/>
      <c r="S17" s="761"/>
      <c r="T17" s="761"/>
      <c r="U17" s="761"/>
      <c r="V17" s="761"/>
      <c r="W17" s="761"/>
      <c r="X17" s="761"/>
      <c r="Y17" s="761"/>
      <c r="AA17" s="650" t="s">
        <v>714</v>
      </c>
      <c r="AB17" s="651"/>
      <c r="AC17" s="651"/>
      <c r="AD17" s="651"/>
      <c r="AE17" s="651"/>
      <c r="AF17" s="651"/>
      <c r="AG17" s="651"/>
      <c r="AH17" s="651"/>
      <c r="AI17" s="651"/>
      <c r="AJ17" s="651"/>
      <c r="AK17" s="651"/>
      <c r="AL17" s="651"/>
      <c r="AM17" s="651"/>
      <c r="AN17" s="651"/>
      <c r="AO17" s="651"/>
      <c r="AP17" s="652"/>
    </row>
    <row r="18" spans="1:44" ht="21" customHeight="1">
      <c r="A18" s="3"/>
      <c r="B18" s="3"/>
      <c r="C18" s="3"/>
      <c r="D18" s="3"/>
      <c r="E18" s="3"/>
      <c r="F18" s="3"/>
      <c r="G18" s="3"/>
      <c r="H18" s="3"/>
      <c r="I18" s="3"/>
      <c r="J18" s="3"/>
      <c r="K18" s="3"/>
      <c r="L18" s="3"/>
      <c r="M18" s="3"/>
      <c r="N18" s="3"/>
      <c r="O18" s="3"/>
      <c r="P18" s="3"/>
      <c r="Q18" s="3"/>
      <c r="R18" s="3"/>
      <c r="S18" s="3"/>
      <c r="T18" s="4"/>
      <c r="U18" s="4"/>
      <c r="X18" s="45"/>
      <c r="Y18" s="45"/>
    </row>
    <row r="19" spans="1:44" s="63" customFormat="1" ht="99" customHeight="1">
      <c r="A19" s="765" t="s">
        <v>1</v>
      </c>
      <c r="B19" s="765"/>
      <c r="C19" s="765"/>
      <c r="D19" s="765" t="s">
        <v>2</v>
      </c>
      <c r="E19" s="765"/>
      <c r="F19" s="765" t="s">
        <v>3</v>
      </c>
      <c r="G19" s="765"/>
      <c r="H19" s="765"/>
      <c r="I19" s="765" t="s">
        <v>4</v>
      </c>
      <c r="J19" s="766" t="s">
        <v>5</v>
      </c>
      <c r="K19" s="767"/>
      <c r="L19" s="767"/>
      <c r="M19" s="767"/>
      <c r="N19" s="767"/>
      <c r="O19" s="768"/>
      <c r="P19" s="738" t="s">
        <v>6</v>
      </c>
      <c r="Q19" s="738"/>
      <c r="R19" s="738"/>
      <c r="S19" s="738"/>
      <c r="T19" s="788" t="s">
        <v>7</v>
      </c>
      <c r="U19" s="736" t="s">
        <v>8</v>
      </c>
      <c r="V19" s="671">
        <v>2019</v>
      </c>
      <c r="W19" s="671"/>
      <c r="X19" s="671"/>
      <c r="Y19" s="671"/>
      <c r="AA19" s="634" t="s">
        <v>713</v>
      </c>
      <c r="AB19" s="634"/>
      <c r="AC19" s="634"/>
      <c r="AD19" s="634"/>
      <c r="AE19" s="634" t="s">
        <v>715</v>
      </c>
      <c r="AF19" s="634"/>
      <c r="AG19" s="634"/>
      <c r="AH19" s="634"/>
      <c r="AI19" s="634" t="s">
        <v>716</v>
      </c>
      <c r="AJ19" s="634"/>
      <c r="AK19" s="634"/>
      <c r="AL19" s="634"/>
      <c r="AM19" s="634" t="s">
        <v>717</v>
      </c>
      <c r="AN19" s="634"/>
      <c r="AO19" s="634"/>
      <c r="AP19" s="634"/>
    </row>
    <row r="20" spans="1:44" s="63" customFormat="1" ht="99" customHeight="1">
      <c r="A20" s="765"/>
      <c r="B20" s="765"/>
      <c r="C20" s="765"/>
      <c r="D20" s="765"/>
      <c r="E20" s="765"/>
      <c r="F20" s="765"/>
      <c r="G20" s="765"/>
      <c r="H20" s="765"/>
      <c r="I20" s="765"/>
      <c r="J20" s="769"/>
      <c r="K20" s="770"/>
      <c r="L20" s="770"/>
      <c r="M20" s="770"/>
      <c r="N20" s="770"/>
      <c r="O20" s="771"/>
      <c r="P20" s="738"/>
      <c r="Q20" s="738"/>
      <c r="R20" s="738"/>
      <c r="S20" s="738"/>
      <c r="T20" s="789"/>
      <c r="U20" s="736"/>
      <c r="V20" s="172" t="s">
        <v>11</v>
      </c>
      <c r="W20" s="172" t="s">
        <v>12</v>
      </c>
      <c r="X20" s="173" t="s">
        <v>9</v>
      </c>
      <c r="Y20" s="174" t="s">
        <v>10</v>
      </c>
      <c r="AA20" s="224" t="s">
        <v>13</v>
      </c>
      <c r="AB20" s="224" t="s">
        <v>14</v>
      </c>
      <c r="AC20" s="173" t="s">
        <v>9</v>
      </c>
      <c r="AD20" s="174" t="s">
        <v>10</v>
      </c>
      <c r="AE20" s="224" t="s">
        <v>13</v>
      </c>
      <c r="AF20" s="224" t="s">
        <v>14</v>
      </c>
      <c r="AG20" s="173" t="s">
        <v>9</v>
      </c>
      <c r="AH20" s="174" t="s">
        <v>10</v>
      </c>
      <c r="AI20" s="224" t="s">
        <v>13</v>
      </c>
      <c r="AJ20" s="224" t="s">
        <v>14</v>
      </c>
      <c r="AK20" s="173" t="s">
        <v>9</v>
      </c>
      <c r="AL20" s="174" t="s">
        <v>10</v>
      </c>
      <c r="AM20" s="224" t="s">
        <v>13</v>
      </c>
      <c r="AN20" s="224" t="s">
        <v>14</v>
      </c>
      <c r="AO20" s="173" t="s">
        <v>9</v>
      </c>
      <c r="AP20" s="174" t="s">
        <v>10</v>
      </c>
    </row>
    <row r="21" spans="1:44" ht="145.5" customHeight="1">
      <c r="A21" s="786" t="s">
        <v>310</v>
      </c>
      <c r="B21" s="786"/>
      <c r="C21" s="786"/>
      <c r="D21" s="786" t="s">
        <v>311</v>
      </c>
      <c r="E21" s="786"/>
      <c r="F21" s="786" t="s">
        <v>472</v>
      </c>
      <c r="G21" s="786"/>
      <c r="H21" s="786"/>
      <c r="I21" s="283" t="s">
        <v>50</v>
      </c>
      <c r="J21" s="782" t="s">
        <v>471</v>
      </c>
      <c r="K21" s="783"/>
      <c r="L21" s="783"/>
      <c r="M21" s="783"/>
      <c r="N21" s="783"/>
      <c r="O21" s="784"/>
      <c r="P21" s="668" t="s">
        <v>470</v>
      </c>
      <c r="Q21" s="669"/>
      <c r="R21" s="669"/>
      <c r="S21" s="670"/>
      <c r="T21" s="81" t="s">
        <v>52</v>
      </c>
      <c r="U21" s="136">
        <v>7.2800000000000004E-2</v>
      </c>
      <c r="V21" s="179">
        <f>U21</f>
        <v>7.2800000000000004E-2</v>
      </c>
      <c r="W21" s="179">
        <v>6.7000000000000004E-2</v>
      </c>
      <c r="X21" s="411">
        <f>W21/V21</f>
        <v>0.92032967032967039</v>
      </c>
      <c r="Y21" s="287">
        <f>X21</f>
        <v>0.92032967032967039</v>
      </c>
      <c r="AA21" s="413">
        <f t="shared" ref="AA21:AB25" si="0">V21</f>
        <v>7.2800000000000004E-2</v>
      </c>
      <c r="AB21" s="413">
        <f t="shared" si="0"/>
        <v>6.7000000000000004E-2</v>
      </c>
      <c r="AC21" s="411">
        <f>AB21/AA21</f>
        <v>0.92032967032967039</v>
      </c>
      <c r="AD21" s="287">
        <f t="shared" ref="AD21:AD25" si="1">AC21</f>
        <v>0.92032967032967039</v>
      </c>
      <c r="AE21" s="285">
        <v>0</v>
      </c>
      <c r="AF21" s="285">
        <v>0</v>
      </c>
      <c r="AG21" s="286">
        <v>0</v>
      </c>
      <c r="AH21" s="287">
        <f t="shared" ref="AH21:AH25" si="2">AG21</f>
        <v>0</v>
      </c>
      <c r="AI21" s="285">
        <v>0</v>
      </c>
      <c r="AJ21" s="285">
        <v>0</v>
      </c>
      <c r="AK21" s="286">
        <v>0</v>
      </c>
      <c r="AL21" s="287">
        <f t="shared" ref="AL21:AL25" si="3">AK21</f>
        <v>0</v>
      </c>
      <c r="AM21" s="285">
        <f>+V21</f>
        <v>7.2800000000000004E-2</v>
      </c>
      <c r="AN21" s="285">
        <v>0</v>
      </c>
      <c r="AO21" s="286">
        <v>0</v>
      </c>
      <c r="AP21" s="287">
        <f t="shared" ref="AP21:AP25" si="4">AO21</f>
        <v>0</v>
      </c>
      <c r="AR21" s="64" t="s">
        <v>946</v>
      </c>
    </row>
    <row r="22" spans="1:44" ht="206.25" customHeight="1">
      <c r="A22" s="786"/>
      <c r="B22" s="786"/>
      <c r="C22" s="786"/>
      <c r="D22" s="786"/>
      <c r="E22" s="786"/>
      <c r="F22" s="786"/>
      <c r="G22" s="786"/>
      <c r="H22" s="786"/>
      <c r="I22" s="914" t="s">
        <v>13</v>
      </c>
      <c r="J22" s="786" t="s">
        <v>469</v>
      </c>
      <c r="K22" s="786"/>
      <c r="L22" s="786"/>
      <c r="M22" s="786"/>
      <c r="N22" s="786"/>
      <c r="O22" s="786"/>
      <c r="P22" s="1069" t="s">
        <v>468</v>
      </c>
      <c r="Q22" s="1069"/>
      <c r="R22" s="1069"/>
      <c r="S22" s="1069"/>
      <c r="T22" s="82" t="s">
        <v>114</v>
      </c>
      <c r="U22" s="440">
        <v>1</v>
      </c>
      <c r="V22" s="285">
        <v>0.25</v>
      </c>
      <c r="W22" s="285">
        <f>AF22</f>
        <v>0.08</v>
      </c>
      <c r="X22" s="411">
        <f>W22/V22</f>
        <v>0.32</v>
      </c>
      <c r="Y22" s="287">
        <f>X22</f>
        <v>0.32</v>
      </c>
      <c r="AA22" s="285">
        <f t="shared" si="0"/>
        <v>0.25</v>
      </c>
      <c r="AB22" s="285">
        <f t="shared" si="0"/>
        <v>0.08</v>
      </c>
      <c r="AC22" s="411">
        <f>AB22/AA22</f>
        <v>0.32</v>
      </c>
      <c r="AD22" s="287">
        <f t="shared" si="1"/>
        <v>0.32</v>
      </c>
      <c r="AE22" s="285">
        <v>0.25</v>
      </c>
      <c r="AF22" s="285">
        <v>0.08</v>
      </c>
      <c r="AG22" s="527">
        <f>AF22/AE22</f>
        <v>0.32</v>
      </c>
      <c r="AH22" s="287">
        <f t="shared" si="2"/>
        <v>0.32</v>
      </c>
      <c r="AI22" s="285">
        <v>0</v>
      </c>
      <c r="AJ22" s="285">
        <v>0</v>
      </c>
      <c r="AK22" s="286">
        <v>0</v>
      </c>
      <c r="AL22" s="287">
        <f t="shared" si="3"/>
        <v>0</v>
      </c>
      <c r="AM22" s="285">
        <f t="shared" ref="AM22:AM25" si="5">+V22</f>
        <v>0.25</v>
      </c>
      <c r="AN22" s="285">
        <v>0</v>
      </c>
      <c r="AO22" s="286">
        <v>0</v>
      </c>
      <c r="AP22" s="287">
        <f t="shared" si="4"/>
        <v>0</v>
      </c>
    </row>
    <row r="23" spans="1:44" ht="215.25" customHeight="1">
      <c r="A23" s="786"/>
      <c r="B23" s="786"/>
      <c r="C23" s="786"/>
      <c r="D23" s="786"/>
      <c r="E23" s="786"/>
      <c r="F23" s="786"/>
      <c r="G23" s="786"/>
      <c r="H23" s="786"/>
      <c r="I23" s="914"/>
      <c r="J23" s="786" t="s">
        <v>467</v>
      </c>
      <c r="K23" s="786"/>
      <c r="L23" s="786"/>
      <c r="M23" s="786"/>
      <c r="N23" s="786"/>
      <c r="O23" s="786"/>
      <c r="P23" s="1069" t="s">
        <v>466</v>
      </c>
      <c r="Q23" s="1069"/>
      <c r="R23" s="1069"/>
      <c r="S23" s="1069"/>
      <c r="T23" s="82" t="s">
        <v>114</v>
      </c>
      <c r="U23" s="135">
        <v>1</v>
      </c>
      <c r="V23" s="320">
        <v>0.2</v>
      </c>
      <c r="W23" s="285">
        <f>AF23</f>
        <v>0.08</v>
      </c>
      <c r="X23" s="411">
        <f>W23/V23</f>
        <v>0.39999999999999997</v>
      </c>
      <c r="Y23" s="287">
        <f>X23</f>
        <v>0.39999999999999997</v>
      </c>
      <c r="AA23" s="304">
        <f t="shared" si="0"/>
        <v>0.2</v>
      </c>
      <c r="AB23" s="304">
        <v>0</v>
      </c>
      <c r="AC23" s="411">
        <f>AB23/AA23</f>
        <v>0</v>
      </c>
      <c r="AD23" s="287">
        <f t="shared" si="1"/>
        <v>0</v>
      </c>
      <c r="AE23" s="285">
        <v>0.2</v>
      </c>
      <c r="AF23" s="285">
        <v>0.08</v>
      </c>
      <c r="AG23" s="527">
        <f>AF23/AE23</f>
        <v>0.39999999999999997</v>
      </c>
      <c r="AH23" s="287">
        <f t="shared" si="2"/>
        <v>0.39999999999999997</v>
      </c>
      <c r="AI23" s="285">
        <v>0</v>
      </c>
      <c r="AJ23" s="285">
        <v>0</v>
      </c>
      <c r="AK23" s="286">
        <v>0</v>
      </c>
      <c r="AL23" s="287">
        <f t="shared" si="3"/>
        <v>0</v>
      </c>
      <c r="AM23" s="285">
        <f t="shared" si="5"/>
        <v>0.2</v>
      </c>
      <c r="AN23" s="285">
        <v>0</v>
      </c>
      <c r="AO23" s="286">
        <v>0</v>
      </c>
      <c r="AP23" s="287">
        <f t="shared" si="4"/>
        <v>0</v>
      </c>
    </row>
    <row r="24" spans="1:44" ht="223.5" customHeight="1">
      <c r="A24" s="786"/>
      <c r="B24" s="786"/>
      <c r="C24" s="786"/>
      <c r="D24" s="786"/>
      <c r="E24" s="786"/>
      <c r="F24" s="786"/>
      <c r="G24" s="786"/>
      <c r="H24" s="786"/>
      <c r="I24" s="914"/>
      <c r="J24" s="786" t="s">
        <v>465</v>
      </c>
      <c r="K24" s="786"/>
      <c r="L24" s="786"/>
      <c r="M24" s="786"/>
      <c r="N24" s="786"/>
      <c r="O24" s="786"/>
      <c r="P24" s="1069" t="s">
        <v>464</v>
      </c>
      <c r="Q24" s="1069"/>
      <c r="R24" s="1069"/>
      <c r="S24" s="1069"/>
      <c r="T24" s="82" t="s">
        <v>114</v>
      </c>
      <c r="U24" s="110">
        <v>16</v>
      </c>
      <c r="V24" s="285">
        <v>2</v>
      </c>
      <c r="W24" s="285">
        <v>0</v>
      </c>
      <c r="X24" s="411">
        <f>W24/V24</f>
        <v>0</v>
      </c>
      <c r="Y24" s="287">
        <f>X24</f>
        <v>0</v>
      </c>
      <c r="AA24" s="304">
        <f t="shared" si="0"/>
        <v>2</v>
      </c>
      <c r="AB24" s="304">
        <f t="shared" si="0"/>
        <v>0</v>
      </c>
      <c r="AC24" s="411">
        <f>AB24/AA24</f>
        <v>0</v>
      </c>
      <c r="AD24" s="287">
        <f t="shared" si="1"/>
        <v>0</v>
      </c>
      <c r="AE24" s="285">
        <v>0</v>
      </c>
      <c r="AF24" s="285">
        <v>0</v>
      </c>
      <c r="AG24" s="286">
        <v>0</v>
      </c>
      <c r="AH24" s="287">
        <f t="shared" si="2"/>
        <v>0</v>
      </c>
      <c r="AI24" s="285">
        <v>0</v>
      </c>
      <c r="AJ24" s="285">
        <v>0</v>
      </c>
      <c r="AK24" s="286">
        <v>0</v>
      </c>
      <c r="AL24" s="287">
        <f t="shared" si="3"/>
        <v>0</v>
      </c>
      <c r="AM24" s="285">
        <f t="shared" si="5"/>
        <v>2</v>
      </c>
      <c r="AN24" s="285">
        <v>0</v>
      </c>
      <c r="AO24" s="286">
        <v>0</v>
      </c>
      <c r="AP24" s="287">
        <f t="shared" si="4"/>
        <v>0</v>
      </c>
    </row>
    <row r="25" spans="1:44" ht="257.25" customHeight="1">
      <c r="A25" s="786"/>
      <c r="B25" s="786"/>
      <c r="C25" s="786"/>
      <c r="D25" s="786"/>
      <c r="E25" s="786"/>
      <c r="F25" s="786"/>
      <c r="G25" s="786"/>
      <c r="H25" s="786"/>
      <c r="I25" s="914"/>
      <c r="J25" s="786" t="s">
        <v>463</v>
      </c>
      <c r="K25" s="786"/>
      <c r="L25" s="786"/>
      <c r="M25" s="786"/>
      <c r="N25" s="786"/>
      <c r="O25" s="786"/>
      <c r="P25" s="1069" t="s">
        <v>462</v>
      </c>
      <c r="Q25" s="1069"/>
      <c r="R25" s="1069"/>
      <c r="S25" s="1069"/>
      <c r="T25" s="82" t="s">
        <v>114</v>
      </c>
      <c r="U25" s="133">
        <v>60</v>
      </c>
      <c r="V25" s="285">
        <v>16</v>
      </c>
      <c r="W25" s="285">
        <v>0</v>
      </c>
      <c r="X25" s="411">
        <f>W25/V25</f>
        <v>0</v>
      </c>
      <c r="Y25" s="287">
        <f>X25</f>
        <v>0</v>
      </c>
      <c r="AA25" s="304">
        <f t="shared" si="0"/>
        <v>16</v>
      </c>
      <c r="AB25" s="304">
        <f t="shared" si="0"/>
        <v>0</v>
      </c>
      <c r="AC25" s="411">
        <f>AB25/AA25</f>
        <v>0</v>
      </c>
      <c r="AD25" s="287">
        <f t="shared" si="1"/>
        <v>0</v>
      </c>
      <c r="AE25" s="285">
        <v>0</v>
      </c>
      <c r="AF25" s="285">
        <v>0</v>
      </c>
      <c r="AG25" s="286">
        <v>0</v>
      </c>
      <c r="AH25" s="287">
        <f t="shared" si="2"/>
        <v>0</v>
      </c>
      <c r="AI25" s="285">
        <v>0</v>
      </c>
      <c r="AJ25" s="285">
        <v>0</v>
      </c>
      <c r="AK25" s="286">
        <v>0</v>
      </c>
      <c r="AL25" s="287">
        <f t="shared" si="3"/>
        <v>0</v>
      </c>
      <c r="AM25" s="285">
        <f t="shared" si="5"/>
        <v>16</v>
      </c>
      <c r="AN25" s="285">
        <v>0</v>
      </c>
      <c r="AO25" s="286">
        <v>0</v>
      </c>
      <c r="AP25" s="287">
        <f t="shared" si="4"/>
        <v>0</v>
      </c>
    </row>
    <row r="26" spans="1:44" ht="12.75" customHeight="1">
      <c r="A26" s="2"/>
      <c r="B26" s="2"/>
      <c r="C26" s="2"/>
      <c r="D26" s="2"/>
      <c r="E26" s="14"/>
      <c r="F26" s="14"/>
      <c r="G26" s="14"/>
      <c r="H26" s="14"/>
      <c r="I26" s="14"/>
      <c r="J26" s="14"/>
      <c r="K26" s="14"/>
      <c r="L26" s="14"/>
      <c r="M26" s="14"/>
      <c r="N26" s="14"/>
      <c r="O26" s="14"/>
      <c r="P26" s="14"/>
      <c r="Q26" s="14"/>
      <c r="R26" s="14"/>
      <c r="S26" s="86"/>
      <c r="T26" s="14"/>
      <c r="U26" s="14"/>
    </row>
    <row r="27" spans="1:44" ht="12.75" customHeight="1">
      <c r="A27" s="2"/>
      <c r="B27" s="2"/>
      <c r="C27" s="2"/>
      <c r="D27" s="2"/>
      <c r="E27" s="14"/>
      <c r="F27" s="14"/>
      <c r="G27" s="14"/>
      <c r="H27" s="14"/>
      <c r="I27" s="14"/>
      <c r="J27" s="14"/>
      <c r="K27" s="14"/>
      <c r="L27" s="14"/>
      <c r="M27" s="14"/>
      <c r="N27" s="14"/>
      <c r="O27" s="14"/>
      <c r="P27" s="14"/>
      <c r="Q27" s="14"/>
      <c r="R27" s="14"/>
      <c r="S27" s="86"/>
      <c r="T27" s="14"/>
      <c r="U27" s="14"/>
    </row>
    <row r="28" spans="1:44" ht="95.25" customHeight="1">
      <c r="A28" s="761" t="s">
        <v>638</v>
      </c>
      <c r="B28" s="761"/>
      <c r="C28" s="761"/>
      <c r="D28" s="761"/>
      <c r="E28" s="761"/>
      <c r="F28" s="761"/>
      <c r="G28" s="761"/>
      <c r="H28" s="761"/>
      <c r="I28" s="761"/>
      <c r="J28" s="761"/>
      <c r="K28" s="761"/>
      <c r="L28" s="761"/>
      <c r="M28" s="761"/>
      <c r="N28" s="761"/>
      <c r="O28" s="761"/>
      <c r="P28" s="761"/>
      <c r="Q28" s="761"/>
      <c r="R28" s="761"/>
      <c r="S28" s="761"/>
      <c r="T28" s="761"/>
      <c r="U28" s="761"/>
      <c r="V28" s="761"/>
      <c r="W28" s="761"/>
      <c r="X28" s="761"/>
      <c r="Y28" s="761"/>
      <c r="AA28" s="650" t="s">
        <v>714</v>
      </c>
      <c r="AB28" s="651"/>
      <c r="AC28" s="651"/>
      <c r="AD28" s="651"/>
      <c r="AE28" s="651"/>
      <c r="AF28" s="651"/>
      <c r="AG28" s="651"/>
      <c r="AH28" s="651"/>
      <c r="AI28" s="651"/>
      <c r="AJ28" s="651"/>
      <c r="AK28" s="651"/>
      <c r="AL28" s="651"/>
      <c r="AM28" s="651"/>
      <c r="AN28" s="651"/>
      <c r="AO28" s="651"/>
      <c r="AP28" s="652"/>
    </row>
    <row r="29" spans="1:44">
      <c r="A29" s="40"/>
      <c r="B29" s="40"/>
      <c r="C29" s="40"/>
      <c r="D29" s="40"/>
      <c r="E29" s="40"/>
      <c r="F29" s="40"/>
      <c r="G29" s="40"/>
      <c r="H29" s="40"/>
      <c r="I29" s="40"/>
      <c r="J29" s="40"/>
      <c r="K29" s="40"/>
      <c r="L29" s="40"/>
      <c r="M29" s="40"/>
      <c r="N29" s="40"/>
      <c r="O29" s="40"/>
      <c r="P29" s="40"/>
      <c r="Q29" s="40"/>
      <c r="R29" s="40"/>
      <c r="S29" s="87"/>
      <c r="T29" s="40"/>
      <c r="U29" s="40"/>
      <c r="X29" s="45"/>
      <c r="Y29" s="45"/>
    </row>
    <row r="30" spans="1:44" s="73" customFormat="1" ht="84" customHeight="1">
      <c r="A30" s="765" t="s">
        <v>15</v>
      </c>
      <c r="B30" s="765"/>
      <c r="C30" s="765"/>
      <c r="D30" s="765"/>
      <c r="E30" s="765"/>
      <c r="F30" s="765"/>
      <c r="G30" s="765"/>
      <c r="H30" s="765"/>
      <c r="I30" s="785" t="s">
        <v>16</v>
      </c>
      <c r="J30" s="785"/>
      <c r="K30" s="785"/>
      <c r="L30" s="785"/>
      <c r="M30" s="785"/>
      <c r="N30" s="785"/>
      <c r="O30" s="765" t="s">
        <v>17</v>
      </c>
      <c r="P30" s="710" t="s">
        <v>18</v>
      </c>
      <c r="Q30" s="711"/>
      <c r="R30" s="712"/>
      <c r="S30" s="753" t="s">
        <v>152</v>
      </c>
      <c r="T30" s="815" t="s">
        <v>7</v>
      </c>
      <c r="U30" s="736" t="s">
        <v>640</v>
      </c>
      <c r="V30" s="671">
        <v>2019</v>
      </c>
      <c r="W30" s="671"/>
      <c r="X30" s="671"/>
      <c r="Y30" s="671"/>
      <c r="Z30" s="15"/>
      <c r="AA30" s="634" t="s">
        <v>713</v>
      </c>
      <c r="AB30" s="634"/>
      <c r="AC30" s="634"/>
      <c r="AD30" s="634"/>
      <c r="AE30" s="634" t="s">
        <v>715</v>
      </c>
      <c r="AF30" s="634"/>
      <c r="AG30" s="634"/>
      <c r="AH30" s="634"/>
      <c r="AI30" s="634" t="s">
        <v>716</v>
      </c>
      <c r="AJ30" s="634"/>
      <c r="AK30" s="634"/>
      <c r="AL30" s="634"/>
      <c r="AM30" s="634" t="s">
        <v>717</v>
      </c>
      <c r="AN30" s="634"/>
      <c r="AO30" s="634"/>
      <c r="AP30" s="634"/>
    </row>
    <row r="31" spans="1:44" s="73" customFormat="1" ht="84" customHeight="1">
      <c r="A31" s="765"/>
      <c r="B31" s="765"/>
      <c r="C31" s="765"/>
      <c r="D31" s="765"/>
      <c r="E31" s="765"/>
      <c r="F31" s="765"/>
      <c r="G31" s="765"/>
      <c r="H31" s="765"/>
      <c r="I31" s="785"/>
      <c r="J31" s="785"/>
      <c r="K31" s="785"/>
      <c r="L31" s="785"/>
      <c r="M31" s="785"/>
      <c r="N31" s="785"/>
      <c r="O31" s="765"/>
      <c r="P31" s="713"/>
      <c r="Q31" s="714"/>
      <c r="R31" s="715"/>
      <c r="S31" s="754"/>
      <c r="T31" s="816"/>
      <c r="U31" s="736"/>
      <c r="V31" s="79" t="s">
        <v>11</v>
      </c>
      <c r="W31" s="79" t="s">
        <v>12</v>
      </c>
      <c r="X31" s="39" t="s">
        <v>9</v>
      </c>
      <c r="Y31" s="174" t="s">
        <v>10</v>
      </c>
      <c r="Z31" s="15"/>
      <c r="AA31" s="224" t="s">
        <v>13</v>
      </c>
      <c r="AB31" s="224" t="s">
        <v>14</v>
      </c>
      <c r="AC31" s="173" t="s">
        <v>9</v>
      </c>
      <c r="AD31" s="174" t="s">
        <v>10</v>
      </c>
      <c r="AE31" s="224" t="s">
        <v>13</v>
      </c>
      <c r="AF31" s="224" t="s">
        <v>14</v>
      </c>
      <c r="AG31" s="173" t="s">
        <v>9</v>
      </c>
      <c r="AH31" s="174" t="s">
        <v>10</v>
      </c>
      <c r="AI31" s="224" t="s">
        <v>13</v>
      </c>
      <c r="AJ31" s="224" t="s">
        <v>14</v>
      </c>
      <c r="AK31" s="173" t="s">
        <v>9</v>
      </c>
      <c r="AL31" s="174" t="s">
        <v>10</v>
      </c>
      <c r="AM31" s="224" t="s">
        <v>13</v>
      </c>
      <c r="AN31" s="224" t="s">
        <v>14</v>
      </c>
      <c r="AO31" s="173" t="s">
        <v>9</v>
      </c>
      <c r="AP31" s="174" t="s">
        <v>10</v>
      </c>
    </row>
    <row r="32" spans="1:44" ht="273.75" customHeight="1">
      <c r="A32" s="820" t="s">
        <v>55</v>
      </c>
      <c r="B32" s="820"/>
      <c r="C32" s="820"/>
      <c r="D32" s="820"/>
      <c r="E32" s="820"/>
      <c r="F32" s="820"/>
      <c r="G32" s="820"/>
      <c r="H32" s="820"/>
      <c r="I32" s="820" t="s">
        <v>461</v>
      </c>
      <c r="J32" s="820"/>
      <c r="K32" s="820"/>
      <c r="L32" s="820"/>
      <c r="M32" s="820"/>
      <c r="N32" s="820"/>
      <c r="O32" s="80">
        <v>122</v>
      </c>
      <c r="P32" s="794" t="s">
        <v>460</v>
      </c>
      <c r="Q32" s="795"/>
      <c r="R32" s="796"/>
      <c r="S32" s="88" t="s">
        <v>153</v>
      </c>
      <c r="T32" s="81" t="s">
        <v>114</v>
      </c>
      <c r="U32" s="441">
        <v>0.95</v>
      </c>
      <c r="V32" s="443">
        <f>U32</f>
        <v>0.95</v>
      </c>
      <c r="W32" s="443">
        <f>AF32</f>
        <v>0.83</v>
      </c>
      <c r="X32" s="411">
        <f>W32/V32</f>
        <v>0.87368421052631584</v>
      </c>
      <c r="Y32" s="287">
        <f>X32</f>
        <v>0.87368421052631584</v>
      </c>
      <c r="Z32" s="15"/>
      <c r="AA32" s="438">
        <f>V32</f>
        <v>0.95</v>
      </c>
      <c r="AB32" s="438">
        <f>W32</f>
        <v>0.83</v>
      </c>
      <c r="AC32" s="411">
        <f>AB32/AA32</f>
        <v>0.87368421052631584</v>
      </c>
      <c r="AD32" s="287">
        <f t="shared" ref="AD32" si="6">AC32</f>
        <v>0.87368421052631584</v>
      </c>
      <c r="AE32" s="438">
        <v>0.95</v>
      </c>
      <c r="AF32" s="438">
        <v>0.83</v>
      </c>
      <c r="AG32" s="527">
        <f>AF32/AE32</f>
        <v>0.87368421052631584</v>
      </c>
      <c r="AH32" s="287">
        <f t="shared" ref="AH32" si="7">AG32</f>
        <v>0.87368421052631584</v>
      </c>
      <c r="AI32" s="438">
        <v>0.95</v>
      </c>
      <c r="AJ32" s="285">
        <v>0</v>
      </c>
      <c r="AK32" s="286">
        <v>0</v>
      </c>
      <c r="AL32" s="287">
        <f t="shared" ref="AL32" si="8">AK32</f>
        <v>0</v>
      </c>
      <c r="AM32" s="438">
        <v>0.95</v>
      </c>
      <c r="AN32" s="285">
        <v>0</v>
      </c>
      <c r="AO32" s="286">
        <v>0</v>
      </c>
      <c r="AP32" s="287">
        <f t="shared" ref="AP32" si="9">AO32</f>
        <v>0</v>
      </c>
    </row>
    <row r="33" spans="1:42" ht="12.75" customHeight="1">
      <c r="A33" s="2"/>
      <c r="B33" s="2"/>
      <c r="C33" s="2"/>
      <c r="D33" s="2"/>
      <c r="E33" s="14"/>
      <c r="F33" s="14"/>
      <c r="G33" s="14"/>
      <c r="H33" s="14"/>
      <c r="I33" s="14"/>
      <c r="J33" s="14"/>
      <c r="K33" s="14"/>
      <c r="L33" s="14"/>
      <c r="M33" s="14"/>
      <c r="N33" s="14"/>
      <c r="O33" s="14"/>
      <c r="P33" s="14"/>
      <c r="Q33" s="14"/>
      <c r="R33" s="14"/>
      <c r="S33" s="86"/>
      <c r="T33" s="14"/>
      <c r="U33" s="14"/>
    </row>
    <row r="34" spans="1:42" ht="12.75" customHeight="1">
      <c r="A34" s="2"/>
      <c r="B34" s="2"/>
      <c r="C34" s="2"/>
      <c r="D34" s="2"/>
      <c r="E34" s="14"/>
      <c r="F34" s="14"/>
      <c r="G34" s="14"/>
      <c r="H34" s="14"/>
      <c r="I34" s="14"/>
      <c r="J34" s="14"/>
      <c r="K34" s="14"/>
      <c r="L34" s="14"/>
      <c r="M34" s="14"/>
      <c r="N34" s="14"/>
      <c r="O34" s="14"/>
      <c r="P34" s="14"/>
      <c r="Q34" s="14"/>
      <c r="R34" s="14"/>
      <c r="S34" s="86"/>
      <c r="T34" s="14"/>
      <c r="U34" s="14"/>
    </row>
    <row r="35" spans="1:42" ht="80.25" customHeight="1">
      <c r="A35" s="1070" t="s">
        <v>653</v>
      </c>
      <c r="B35" s="1070"/>
      <c r="C35" s="1070"/>
      <c r="D35" s="1070"/>
      <c r="E35" s="1070"/>
      <c r="F35" s="1070"/>
      <c r="G35" s="1070"/>
      <c r="H35" s="1070"/>
      <c r="I35" s="1070"/>
      <c r="J35" s="1070"/>
      <c r="K35" s="1070"/>
      <c r="L35" s="1070"/>
      <c r="M35" s="1070"/>
      <c r="N35" s="1070"/>
      <c r="O35" s="1070"/>
      <c r="P35" s="1070"/>
      <c r="Q35" s="1070"/>
      <c r="R35" s="1070"/>
      <c r="S35" s="1070"/>
      <c r="T35" s="1070"/>
      <c r="U35" s="1070"/>
      <c r="V35" s="1070"/>
      <c r="W35" s="1070"/>
      <c r="X35" s="1070"/>
      <c r="Y35" s="1070"/>
    </row>
    <row r="36" spans="1:42" s="15" customFormat="1" ht="12" customHeight="1">
      <c r="A36" s="5"/>
      <c r="B36" s="5"/>
      <c r="C36" s="5"/>
      <c r="D36" s="5"/>
      <c r="E36" s="5"/>
      <c r="F36" s="5"/>
      <c r="G36" s="5"/>
      <c r="H36" s="5"/>
      <c r="I36" s="5"/>
      <c r="J36" s="5"/>
      <c r="K36" s="5"/>
      <c r="L36" s="5"/>
      <c r="M36" s="5"/>
      <c r="N36" s="5"/>
      <c r="O36" s="5"/>
      <c r="P36" s="5"/>
      <c r="Q36" s="5"/>
      <c r="R36" s="5"/>
      <c r="S36" s="5"/>
      <c r="T36" s="5"/>
      <c r="U36" s="5"/>
      <c r="V36" s="45"/>
      <c r="W36" s="45"/>
    </row>
    <row r="37" spans="1:42" s="15" customFormat="1" ht="92.25" customHeight="1">
      <c r="A37" s="792" t="s">
        <v>59</v>
      </c>
      <c r="B37" s="1071"/>
      <c r="C37" s="791" t="s">
        <v>60</v>
      </c>
      <c r="D37" s="791"/>
      <c r="E37" s="791"/>
      <c r="F37" s="791"/>
      <c r="G37" s="791"/>
      <c r="H37" s="791"/>
      <c r="I37" s="791"/>
      <c r="J37" s="791"/>
      <c r="K37" s="791"/>
      <c r="L37" s="791"/>
      <c r="M37" s="791"/>
      <c r="N37" s="791"/>
      <c r="O37" s="791"/>
      <c r="P37" s="791"/>
      <c r="Q37" s="791"/>
      <c r="R37" s="791"/>
      <c r="S37" s="791"/>
      <c r="T37" s="791"/>
      <c r="U37" s="791"/>
      <c r="V37" s="791"/>
      <c r="W37" s="791"/>
      <c r="X37" s="791"/>
      <c r="Y37" s="791"/>
    </row>
    <row r="38" spans="1:42" s="15" customFormat="1" ht="94.5" customHeight="1">
      <c r="A38" s="792" t="s">
        <v>19</v>
      </c>
      <c r="B38" s="1071"/>
      <c r="C38" s="791" t="s">
        <v>61</v>
      </c>
      <c r="D38" s="791"/>
      <c r="E38" s="791"/>
      <c r="F38" s="791"/>
      <c r="G38" s="791"/>
      <c r="H38" s="791"/>
      <c r="I38" s="791"/>
      <c r="J38" s="791"/>
      <c r="K38" s="791"/>
      <c r="L38" s="791"/>
      <c r="M38" s="791"/>
      <c r="N38" s="791"/>
      <c r="O38" s="791"/>
      <c r="P38" s="791"/>
      <c r="Q38" s="791"/>
      <c r="R38" s="791"/>
      <c r="S38" s="791"/>
      <c r="T38" s="791"/>
      <c r="U38" s="791"/>
      <c r="V38" s="791"/>
      <c r="W38" s="791"/>
      <c r="X38" s="791"/>
      <c r="Y38" s="791"/>
    </row>
    <row r="39" spans="1:42" s="15" customFormat="1" ht="159.75" customHeight="1">
      <c r="A39" s="792" t="s">
        <v>62</v>
      </c>
      <c r="B39" s="1071"/>
      <c r="C39" s="791" t="s">
        <v>63</v>
      </c>
      <c r="D39" s="791"/>
      <c r="E39" s="791"/>
      <c r="F39" s="791"/>
      <c r="G39" s="791"/>
      <c r="H39" s="791"/>
      <c r="I39" s="791"/>
      <c r="J39" s="791"/>
      <c r="K39" s="791"/>
      <c r="L39" s="791"/>
      <c r="M39" s="791"/>
      <c r="N39" s="791"/>
      <c r="O39" s="791"/>
      <c r="P39" s="791"/>
      <c r="Q39" s="791"/>
      <c r="R39" s="791"/>
      <c r="S39" s="791"/>
      <c r="T39" s="791"/>
      <c r="U39" s="791"/>
      <c r="V39" s="791"/>
      <c r="W39" s="791"/>
      <c r="X39" s="791"/>
      <c r="Y39" s="791"/>
      <c r="AA39" s="650" t="s">
        <v>714</v>
      </c>
      <c r="AB39" s="651"/>
      <c r="AC39" s="651"/>
      <c r="AD39" s="651"/>
      <c r="AE39" s="651"/>
      <c r="AF39" s="651"/>
      <c r="AG39" s="651"/>
      <c r="AH39" s="651"/>
      <c r="AI39" s="651"/>
      <c r="AJ39" s="651"/>
      <c r="AK39" s="651"/>
      <c r="AL39" s="651"/>
      <c r="AM39" s="651"/>
      <c r="AN39" s="651"/>
      <c r="AO39" s="651"/>
      <c r="AP39" s="652"/>
    </row>
    <row r="40" spans="1:42" s="15" customFormat="1" ht="17.25" customHeight="1">
      <c r="A40" s="5"/>
      <c r="B40" s="5"/>
      <c r="C40" s="5"/>
      <c r="D40" s="5"/>
      <c r="E40" s="5"/>
      <c r="F40" s="5"/>
      <c r="G40" s="5"/>
      <c r="H40" s="5"/>
      <c r="I40" s="5"/>
      <c r="J40" s="5"/>
      <c r="K40" s="5"/>
      <c r="L40" s="5"/>
      <c r="M40" s="5"/>
      <c r="N40" s="5"/>
      <c r="O40" s="5"/>
      <c r="P40" s="5"/>
      <c r="Q40" s="5"/>
      <c r="R40" s="5"/>
      <c r="S40" s="5"/>
      <c r="T40" s="5"/>
      <c r="U40" s="5"/>
      <c r="V40" s="45"/>
      <c r="W40" s="45"/>
      <c r="AA40" s="46"/>
      <c r="AB40" s="46"/>
      <c r="AC40" s="46"/>
      <c r="AD40" s="46"/>
      <c r="AE40" s="46"/>
      <c r="AF40" s="46"/>
      <c r="AG40" s="46"/>
      <c r="AH40" s="46"/>
      <c r="AI40" s="46"/>
      <c r="AJ40" s="46"/>
      <c r="AK40" s="46"/>
      <c r="AL40" s="46"/>
      <c r="AM40" s="46"/>
      <c r="AN40" s="46"/>
      <c r="AO40" s="46"/>
      <c r="AP40" s="46"/>
    </row>
    <row r="41" spans="1:42" ht="81" customHeight="1">
      <c r="A41" s="728" t="s">
        <v>20</v>
      </c>
      <c r="B41" s="728" t="s">
        <v>21</v>
      </c>
      <c r="C41" s="728"/>
      <c r="D41" s="1072" t="s">
        <v>631</v>
      </c>
      <c r="E41" s="728" t="s">
        <v>626</v>
      </c>
      <c r="F41" s="728"/>
      <c r="G41" s="728"/>
      <c r="H41" s="728"/>
      <c r="I41" s="728"/>
      <c r="J41" s="877" t="s">
        <v>627</v>
      </c>
      <c r="K41" s="878"/>
      <c r="L41" s="877" t="s">
        <v>665</v>
      </c>
      <c r="M41" s="878"/>
      <c r="N41" s="877" t="s">
        <v>98</v>
      </c>
      <c r="O41" s="878"/>
      <c r="P41" s="738" t="s">
        <v>23</v>
      </c>
      <c r="Q41" s="738"/>
      <c r="R41" s="738"/>
      <c r="S41" s="738" t="s">
        <v>152</v>
      </c>
      <c r="T41" s="736" t="s">
        <v>7</v>
      </c>
      <c r="U41" s="1073" t="s">
        <v>673</v>
      </c>
      <c r="V41" s="716">
        <v>2019</v>
      </c>
      <c r="W41" s="716"/>
      <c r="X41" s="716"/>
      <c r="Y41" s="716"/>
      <c r="AA41" s="634" t="s">
        <v>713</v>
      </c>
      <c r="AB41" s="634"/>
      <c r="AC41" s="634"/>
      <c r="AD41" s="634"/>
      <c r="AE41" s="634" t="s">
        <v>715</v>
      </c>
      <c r="AF41" s="634"/>
      <c r="AG41" s="634"/>
      <c r="AH41" s="634"/>
      <c r="AI41" s="634" t="s">
        <v>716</v>
      </c>
      <c r="AJ41" s="634"/>
      <c r="AK41" s="634"/>
      <c r="AL41" s="634"/>
      <c r="AM41" s="634" t="s">
        <v>717</v>
      </c>
      <c r="AN41" s="634"/>
      <c r="AO41" s="634"/>
      <c r="AP41" s="634"/>
    </row>
    <row r="42" spans="1:42" ht="140.25" customHeight="1">
      <c r="A42" s="728"/>
      <c r="B42" s="728"/>
      <c r="C42" s="728"/>
      <c r="D42" s="1072"/>
      <c r="E42" s="728"/>
      <c r="F42" s="728"/>
      <c r="G42" s="728"/>
      <c r="H42" s="728"/>
      <c r="I42" s="728"/>
      <c r="J42" s="879"/>
      <c r="K42" s="880"/>
      <c r="L42" s="879"/>
      <c r="M42" s="880"/>
      <c r="N42" s="879"/>
      <c r="O42" s="880"/>
      <c r="P42" s="738"/>
      <c r="Q42" s="738"/>
      <c r="R42" s="738"/>
      <c r="S42" s="738"/>
      <c r="T42" s="736"/>
      <c r="U42" s="1074"/>
      <c r="V42" s="79" t="s">
        <v>11</v>
      </c>
      <c r="W42" s="79" t="s">
        <v>12</v>
      </c>
      <c r="X42" s="39" t="s">
        <v>9</v>
      </c>
      <c r="Y42" s="174" t="s">
        <v>10</v>
      </c>
      <c r="AA42" s="224" t="s">
        <v>13</v>
      </c>
      <c r="AB42" s="224" t="s">
        <v>14</v>
      </c>
      <c r="AC42" s="173" t="s">
        <v>9</v>
      </c>
      <c r="AD42" s="174" t="s">
        <v>10</v>
      </c>
      <c r="AE42" s="224" t="s">
        <v>13</v>
      </c>
      <c r="AF42" s="224" t="s">
        <v>14</v>
      </c>
      <c r="AG42" s="173" t="s">
        <v>9</v>
      </c>
      <c r="AH42" s="174" t="s">
        <v>10</v>
      </c>
      <c r="AI42" s="224" t="s">
        <v>13</v>
      </c>
      <c r="AJ42" s="224" t="s">
        <v>14</v>
      </c>
      <c r="AK42" s="173" t="s">
        <v>9</v>
      </c>
      <c r="AL42" s="174" t="s">
        <v>10</v>
      </c>
      <c r="AM42" s="224" t="s">
        <v>13</v>
      </c>
      <c r="AN42" s="224" t="s">
        <v>14</v>
      </c>
      <c r="AO42" s="173" t="s">
        <v>9</v>
      </c>
      <c r="AP42" s="174" t="s">
        <v>10</v>
      </c>
    </row>
    <row r="43" spans="1:42" ht="343.5" customHeight="1">
      <c r="A43" s="148" t="s">
        <v>449</v>
      </c>
      <c r="B43" s="881" t="s">
        <v>448</v>
      </c>
      <c r="C43" s="881"/>
      <c r="D43" s="93" t="s">
        <v>420</v>
      </c>
      <c r="E43" s="884" t="s">
        <v>456</v>
      </c>
      <c r="F43" s="884"/>
      <c r="G43" s="884"/>
      <c r="H43" s="884"/>
      <c r="I43" s="884"/>
      <c r="J43" s="1046" t="s">
        <v>1048</v>
      </c>
      <c r="K43" s="1047"/>
      <c r="L43" s="1046" t="s">
        <v>455</v>
      </c>
      <c r="M43" s="1047"/>
      <c r="N43" s="1048" t="s">
        <v>99</v>
      </c>
      <c r="O43" s="1049"/>
      <c r="P43" s="882" t="s">
        <v>1969</v>
      </c>
      <c r="Q43" s="882"/>
      <c r="R43" s="882"/>
      <c r="S43" s="131" t="s">
        <v>153</v>
      </c>
      <c r="T43" s="82" t="s">
        <v>114</v>
      </c>
      <c r="U43" s="130" t="s">
        <v>1035</v>
      </c>
      <c r="V43" s="175">
        <v>0</v>
      </c>
      <c r="W43" s="176">
        <v>0</v>
      </c>
      <c r="X43" s="460">
        <v>0</v>
      </c>
      <c r="Y43" s="544">
        <v>0</v>
      </c>
      <c r="AA43" s="542">
        <v>0</v>
      </c>
      <c r="AB43" s="542">
        <v>0</v>
      </c>
      <c r="AC43" s="460">
        <v>0</v>
      </c>
      <c r="AD43" s="544">
        <v>0</v>
      </c>
      <c r="AE43" s="542">
        <v>0</v>
      </c>
      <c r="AF43" s="542">
        <v>0</v>
      </c>
      <c r="AG43" s="460">
        <v>0</v>
      </c>
      <c r="AH43" s="544">
        <v>0</v>
      </c>
      <c r="AI43" s="542">
        <v>0</v>
      </c>
      <c r="AJ43" s="542">
        <v>0</v>
      </c>
      <c r="AK43" s="460">
        <v>0</v>
      </c>
      <c r="AL43" s="544">
        <v>0</v>
      </c>
      <c r="AM43" s="542">
        <v>0</v>
      </c>
      <c r="AN43" s="542">
        <v>0</v>
      </c>
      <c r="AO43" s="460">
        <v>0</v>
      </c>
      <c r="AP43" s="544">
        <v>0</v>
      </c>
    </row>
    <row r="44" spans="1:42" ht="343.5" customHeight="1">
      <c r="A44" s="148" t="s">
        <v>449</v>
      </c>
      <c r="B44" s="881" t="s">
        <v>448</v>
      </c>
      <c r="C44" s="881"/>
      <c r="D44" s="93" t="s">
        <v>420</v>
      </c>
      <c r="E44" s="884" t="s">
        <v>447</v>
      </c>
      <c r="F44" s="884"/>
      <c r="G44" s="884"/>
      <c r="H44" s="884"/>
      <c r="I44" s="884"/>
      <c r="J44" s="1046" t="s">
        <v>1050</v>
      </c>
      <c r="K44" s="1047"/>
      <c r="L44" s="1046" t="s">
        <v>446</v>
      </c>
      <c r="M44" s="1047"/>
      <c r="N44" s="1048" t="s">
        <v>99</v>
      </c>
      <c r="O44" s="1049"/>
      <c r="P44" s="882" t="s">
        <v>445</v>
      </c>
      <c r="Q44" s="882"/>
      <c r="R44" s="882"/>
      <c r="S44" s="131" t="s">
        <v>153</v>
      </c>
      <c r="T44" s="82" t="s">
        <v>114</v>
      </c>
      <c r="U44" s="130" t="s">
        <v>1049</v>
      </c>
      <c r="V44" s="1042" t="s">
        <v>1971</v>
      </c>
      <c r="W44" s="1043"/>
      <c r="X44" s="1044"/>
      <c r="Y44" s="544">
        <v>0</v>
      </c>
      <c r="AA44" s="542">
        <v>0</v>
      </c>
      <c r="AB44" s="542">
        <v>0</v>
      </c>
      <c r="AC44" s="460">
        <v>0</v>
      </c>
      <c r="AD44" s="544">
        <v>0</v>
      </c>
      <c r="AE44" s="542">
        <v>0</v>
      </c>
      <c r="AF44" s="542">
        <v>0</v>
      </c>
      <c r="AG44" s="460">
        <v>0</v>
      </c>
      <c r="AH44" s="544">
        <v>0</v>
      </c>
      <c r="AI44" s="542">
        <v>0</v>
      </c>
      <c r="AJ44" s="542">
        <v>0</v>
      </c>
      <c r="AK44" s="460">
        <v>0</v>
      </c>
      <c r="AL44" s="544">
        <v>0</v>
      </c>
      <c r="AM44" s="542">
        <v>0</v>
      </c>
      <c r="AN44" s="542">
        <v>0</v>
      </c>
      <c r="AO44" s="460">
        <v>0</v>
      </c>
      <c r="AP44" s="544">
        <v>0</v>
      </c>
    </row>
    <row r="45" spans="1:42" ht="343.5" customHeight="1">
      <c r="A45" s="148" t="s">
        <v>449</v>
      </c>
      <c r="B45" s="881" t="s">
        <v>448</v>
      </c>
      <c r="C45" s="881"/>
      <c r="D45" s="93" t="s">
        <v>420</v>
      </c>
      <c r="E45" s="884" t="s">
        <v>447</v>
      </c>
      <c r="F45" s="884"/>
      <c r="G45" s="884"/>
      <c r="H45" s="884"/>
      <c r="I45" s="884"/>
      <c r="J45" s="1046" t="s">
        <v>1050</v>
      </c>
      <c r="K45" s="1047"/>
      <c r="L45" s="1046" t="s">
        <v>446</v>
      </c>
      <c r="M45" s="1047"/>
      <c r="N45" s="1048" t="s">
        <v>99</v>
      </c>
      <c r="O45" s="1049"/>
      <c r="P45" s="882" t="s">
        <v>1970</v>
      </c>
      <c r="Q45" s="882"/>
      <c r="R45" s="882"/>
      <c r="S45" s="131" t="s">
        <v>155</v>
      </c>
      <c r="T45" s="82" t="s">
        <v>114</v>
      </c>
      <c r="U45" s="130" t="s">
        <v>1049</v>
      </c>
      <c r="V45" s="317">
        <f t="shared" ref="V45:W47" si="10">AE45</f>
        <v>1</v>
      </c>
      <c r="W45" s="404">
        <f t="shared" si="10"/>
        <v>0.58620000000000005</v>
      </c>
      <c r="X45" s="473">
        <f t="shared" ref="X45" si="11">W45/V45</f>
        <v>0.58620000000000005</v>
      </c>
      <c r="Y45" s="544">
        <f>X45</f>
        <v>0.58620000000000005</v>
      </c>
      <c r="AA45" s="542">
        <v>0</v>
      </c>
      <c r="AB45" s="542">
        <v>0</v>
      </c>
      <c r="AC45" s="460">
        <v>0</v>
      </c>
      <c r="AD45" s="544">
        <v>0</v>
      </c>
      <c r="AE45" s="178">
        <v>1</v>
      </c>
      <c r="AF45" s="178">
        <v>0.58620000000000005</v>
      </c>
      <c r="AG45" s="473">
        <f>AF45/AE45</f>
        <v>0.58620000000000005</v>
      </c>
      <c r="AH45" s="544">
        <f>AG45</f>
        <v>0.58620000000000005</v>
      </c>
      <c r="AI45" s="542">
        <v>0</v>
      </c>
      <c r="AJ45" s="542">
        <v>0</v>
      </c>
      <c r="AK45" s="460">
        <v>0</v>
      </c>
      <c r="AL45" s="544">
        <v>0</v>
      </c>
      <c r="AM45" s="542">
        <v>0</v>
      </c>
      <c r="AN45" s="542">
        <v>0</v>
      </c>
      <c r="AO45" s="460">
        <v>0</v>
      </c>
      <c r="AP45" s="544">
        <v>0</v>
      </c>
    </row>
    <row r="46" spans="1:42" ht="369.75" customHeight="1">
      <c r="A46" s="148" t="s">
        <v>449</v>
      </c>
      <c r="B46" s="957" t="s">
        <v>448</v>
      </c>
      <c r="C46" s="958"/>
      <c r="D46" s="93" t="s">
        <v>420</v>
      </c>
      <c r="E46" s="908" t="s">
        <v>459</v>
      </c>
      <c r="F46" s="1113"/>
      <c r="G46" s="1113"/>
      <c r="H46" s="1113"/>
      <c r="I46" s="909"/>
      <c r="J46" s="1046" t="s">
        <v>1051</v>
      </c>
      <c r="K46" s="1047"/>
      <c r="L46" s="1046" t="s">
        <v>458</v>
      </c>
      <c r="M46" s="1047"/>
      <c r="N46" s="1048" t="s">
        <v>99</v>
      </c>
      <c r="O46" s="1049"/>
      <c r="P46" s="794" t="s">
        <v>1972</v>
      </c>
      <c r="Q46" s="795"/>
      <c r="R46" s="796"/>
      <c r="S46" s="131" t="s">
        <v>155</v>
      </c>
      <c r="T46" s="82" t="s">
        <v>114</v>
      </c>
      <c r="U46" s="130" t="s">
        <v>1049</v>
      </c>
      <c r="V46" s="317">
        <f t="shared" si="10"/>
        <v>1</v>
      </c>
      <c r="W46" s="404">
        <f t="shared" si="10"/>
        <v>0.30230000000000001</v>
      </c>
      <c r="X46" s="473">
        <f t="shared" ref="X46" si="12">W46/V46</f>
        <v>0.30230000000000001</v>
      </c>
      <c r="Y46" s="544">
        <f>X46</f>
        <v>0.30230000000000001</v>
      </c>
      <c r="AA46" s="221">
        <v>0</v>
      </c>
      <c r="AB46" s="221">
        <v>0</v>
      </c>
      <c r="AC46" s="222">
        <v>0</v>
      </c>
      <c r="AD46" s="223">
        <f t="shared" ref="AD46:AD52" si="13">AC46</f>
        <v>0</v>
      </c>
      <c r="AE46" s="178">
        <v>1</v>
      </c>
      <c r="AF46" s="178">
        <v>0.30230000000000001</v>
      </c>
      <c r="AG46" s="473">
        <f>AF46/AE46</f>
        <v>0.30230000000000001</v>
      </c>
      <c r="AH46" s="223">
        <f t="shared" ref="AH46:AH52" si="14">AG46</f>
        <v>0.30230000000000001</v>
      </c>
      <c r="AI46" s="221">
        <v>0</v>
      </c>
      <c r="AJ46" s="221">
        <v>0</v>
      </c>
      <c r="AK46" s="222">
        <v>0</v>
      </c>
      <c r="AL46" s="223">
        <f t="shared" ref="AL46:AL52" si="15">AK46</f>
        <v>0</v>
      </c>
      <c r="AM46" s="221">
        <v>0</v>
      </c>
      <c r="AN46" s="221">
        <v>0</v>
      </c>
      <c r="AO46" s="222">
        <v>0</v>
      </c>
      <c r="AP46" s="223">
        <f t="shared" ref="AP46:AP52" si="16">AO46</f>
        <v>0</v>
      </c>
    </row>
    <row r="47" spans="1:42" ht="369.75" customHeight="1">
      <c r="A47" s="148" t="s">
        <v>449</v>
      </c>
      <c r="B47" s="881" t="s">
        <v>448</v>
      </c>
      <c r="C47" s="881"/>
      <c r="D47" s="93" t="s">
        <v>420</v>
      </c>
      <c r="E47" s="884" t="s">
        <v>453</v>
      </c>
      <c r="F47" s="884"/>
      <c r="G47" s="884"/>
      <c r="H47" s="884"/>
      <c r="I47" s="884"/>
      <c r="J47" s="1046" t="s">
        <v>1052</v>
      </c>
      <c r="K47" s="1047"/>
      <c r="L47" s="1046" t="s">
        <v>452</v>
      </c>
      <c r="M47" s="1047"/>
      <c r="N47" s="1048" t="s">
        <v>99</v>
      </c>
      <c r="O47" s="1049"/>
      <c r="P47" s="882" t="s">
        <v>451</v>
      </c>
      <c r="Q47" s="882"/>
      <c r="R47" s="882"/>
      <c r="S47" s="131" t="s">
        <v>155</v>
      </c>
      <c r="T47" s="82" t="s">
        <v>114</v>
      </c>
      <c r="U47" s="130" t="s">
        <v>1049</v>
      </c>
      <c r="V47" s="317">
        <f t="shared" si="10"/>
        <v>1</v>
      </c>
      <c r="W47" s="404">
        <f t="shared" si="10"/>
        <v>0.78949999999999998</v>
      </c>
      <c r="X47" s="473">
        <f t="shared" ref="X47" si="17">W47/V47</f>
        <v>0.78949999999999998</v>
      </c>
      <c r="Y47" s="544">
        <f>X47</f>
        <v>0.78949999999999998</v>
      </c>
      <c r="AA47" s="542">
        <v>0</v>
      </c>
      <c r="AB47" s="542">
        <v>0</v>
      </c>
      <c r="AC47" s="460">
        <v>0</v>
      </c>
      <c r="AD47" s="544">
        <v>0</v>
      </c>
      <c r="AE47" s="178">
        <v>1</v>
      </c>
      <c r="AF47" s="404">
        <v>0.78949999999999998</v>
      </c>
      <c r="AG47" s="473">
        <f>AF47/AE47</f>
        <v>0.78949999999999998</v>
      </c>
      <c r="AH47" s="544">
        <f t="shared" ref="AH47" si="18">AG47</f>
        <v>0.78949999999999998</v>
      </c>
      <c r="AI47" s="542">
        <v>0</v>
      </c>
      <c r="AJ47" s="542">
        <v>0</v>
      </c>
      <c r="AK47" s="460">
        <v>0</v>
      </c>
      <c r="AL47" s="544">
        <v>0</v>
      </c>
      <c r="AM47" s="542">
        <v>0</v>
      </c>
      <c r="AN47" s="542">
        <v>0</v>
      </c>
      <c r="AO47" s="460">
        <v>0</v>
      </c>
      <c r="AP47" s="544">
        <v>0</v>
      </c>
    </row>
    <row r="48" spans="1:42" ht="369.75" customHeight="1">
      <c r="A48" s="148" t="s">
        <v>449</v>
      </c>
      <c r="B48" s="881" t="s">
        <v>448</v>
      </c>
      <c r="C48" s="881"/>
      <c r="D48" s="93" t="s">
        <v>420</v>
      </c>
      <c r="E48" s="884" t="s">
        <v>453</v>
      </c>
      <c r="F48" s="884"/>
      <c r="G48" s="884"/>
      <c r="H48" s="884"/>
      <c r="I48" s="884"/>
      <c r="J48" s="1046" t="s">
        <v>1053</v>
      </c>
      <c r="K48" s="1047"/>
      <c r="L48" s="1046" t="s">
        <v>452</v>
      </c>
      <c r="M48" s="1047"/>
      <c r="N48" s="1048" t="s">
        <v>99</v>
      </c>
      <c r="O48" s="1049"/>
      <c r="P48" s="882" t="s">
        <v>1973</v>
      </c>
      <c r="Q48" s="882"/>
      <c r="R48" s="882"/>
      <c r="S48" s="131" t="s">
        <v>153</v>
      </c>
      <c r="T48" s="82" t="s">
        <v>114</v>
      </c>
      <c r="U48" s="130" t="s">
        <v>1049</v>
      </c>
      <c r="V48" s="1042" t="s">
        <v>1971</v>
      </c>
      <c r="W48" s="1043"/>
      <c r="X48" s="1044"/>
      <c r="Y48" s="544">
        <v>0</v>
      </c>
      <c r="AA48" s="542">
        <v>0</v>
      </c>
      <c r="AB48" s="542">
        <v>0</v>
      </c>
      <c r="AC48" s="460">
        <v>0</v>
      </c>
      <c r="AD48" s="544">
        <v>0</v>
      </c>
      <c r="AE48" s="542">
        <v>0</v>
      </c>
      <c r="AF48" s="542">
        <v>0</v>
      </c>
      <c r="AG48" s="460">
        <v>0</v>
      </c>
      <c r="AH48" s="544">
        <v>0</v>
      </c>
      <c r="AI48" s="542">
        <v>0</v>
      </c>
      <c r="AJ48" s="542">
        <v>0</v>
      </c>
      <c r="AK48" s="460">
        <v>0</v>
      </c>
      <c r="AL48" s="544">
        <v>0</v>
      </c>
      <c r="AM48" s="542">
        <v>0</v>
      </c>
      <c r="AN48" s="542">
        <v>0</v>
      </c>
      <c r="AO48" s="460">
        <v>0</v>
      </c>
      <c r="AP48" s="544">
        <v>0</v>
      </c>
    </row>
    <row r="49" spans="1:16151" ht="369.75" customHeight="1">
      <c r="A49" s="148" t="s">
        <v>449</v>
      </c>
      <c r="B49" s="881" t="s">
        <v>448</v>
      </c>
      <c r="C49" s="881"/>
      <c r="D49" s="93" t="s">
        <v>420</v>
      </c>
      <c r="E49" s="884" t="s">
        <v>453</v>
      </c>
      <c r="F49" s="884"/>
      <c r="G49" s="884"/>
      <c r="H49" s="884"/>
      <c r="I49" s="884"/>
      <c r="J49" s="1046" t="s">
        <v>1053</v>
      </c>
      <c r="K49" s="1047"/>
      <c r="L49" s="1046" t="s">
        <v>452</v>
      </c>
      <c r="M49" s="1047"/>
      <c r="N49" s="1048" t="s">
        <v>99</v>
      </c>
      <c r="O49" s="1049"/>
      <c r="P49" s="882" t="s">
        <v>1974</v>
      </c>
      <c r="Q49" s="882"/>
      <c r="R49" s="882"/>
      <c r="S49" s="131" t="s">
        <v>1975</v>
      </c>
      <c r="T49" s="82" t="s">
        <v>114</v>
      </c>
      <c r="U49" s="130" t="s">
        <v>1035</v>
      </c>
      <c r="V49" s="175">
        <v>0</v>
      </c>
      <c r="W49" s="176">
        <v>0</v>
      </c>
      <c r="X49" s="460">
        <v>0</v>
      </c>
      <c r="Y49" s="544">
        <v>0</v>
      </c>
      <c r="AA49" s="542">
        <v>0</v>
      </c>
      <c r="AB49" s="542">
        <v>0</v>
      </c>
      <c r="AC49" s="460">
        <v>0</v>
      </c>
      <c r="AD49" s="544">
        <v>0</v>
      </c>
      <c r="AE49" s="542">
        <v>0</v>
      </c>
      <c r="AF49" s="542">
        <v>0</v>
      </c>
      <c r="AG49" s="460">
        <v>0</v>
      </c>
      <c r="AH49" s="544">
        <v>0</v>
      </c>
      <c r="AI49" s="542">
        <v>0</v>
      </c>
      <c r="AJ49" s="542">
        <v>0</v>
      </c>
      <c r="AK49" s="460">
        <v>0</v>
      </c>
      <c r="AL49" s="544">
        <v>0</v>
      </c>
      <c r="AM49" s="542">
        <v>0</v>
      </c>
      <c r="AN49" s="542">
        <v>0</v>
      </c>
      <c r="AO49" s="460">
        <v>0</v>
      </c>
      <c r="AP49" s="544">
        <v>0</v>
      </c>
    </row>
    <row r="50" spans="1:16151" ht="369.75" customHeight="1">
      <c r="A50" s="148" t="s">
        <v>449</v>
      </c>
      <c r="B50" s="881" t="s">
        <v>448</v>
      </c>
      <c r="C50" s="881"/>
      <c r="D50" s="93" t="s">
        <v>420</v>
      </c>
      <c r="E50" s="884" t="s">
        <v>456</v>
      </c>
      <c r="F50" s="884"/>
      <c r="G50" s="884"/>
      <c r="H50" s="884"/>
      <c r="I50" s="884"/>
      <c r="J50" s="1046" t="s">
        <v>1054</v>
      </c>
      <c r="K50" s="1047"/>
      <c r="L50" s="1046" t="s">
        <v>455</v>
      </c>
      <c r="M50" s="1047"/>
      <c r="N50" s="1048" t="s">
        <v>99</v>
      </c>
      <c r="O50" s="1049"/>
      <c r="P50" s="882" t="s">
        <v>1055</v>
      </c>
      <c r="Q50" s="882"/>
      <c r="R50" s="882"/>
      <c r="S50" s="131" t="s">
        <v>155</v>
      </c>
      <c r="T50" s="82" t="s">
        <v>114</v>
      </c>
      <c r="U50" s="130" t="s">
        <v>1035</v>
      </c>
      <c r="V50" s="1042" t="s">
        <v>1971</v>
      </c>
      <c r="W50" s="1043"/>
      <c r="X50" s="1044"/>
      <c r="Y50" s="306">
        <f>X50</f>
        <v>0</v>
      </c>
      <c r="AA50" s="304">
        <v>0</v>
      </c>
      <c r="AB50" s="304">
        <v>0</v>
      </c>
      <c r="AC50" s="305">
        <v>0</v>
      </c>
      <c r="AD50" s="306">
        <f t="shared" ref="AD50" si="19">AC50</f>
        <v>0</v>
      </c>
      <c r="AE50" s="304">
        <v>0</v>
      </c>
      <c r="AF50" s="304">
        <v>0</v>
      </c>
      <c r="AG50" s="305">
        <v>0</v>
      </c>
      <c r="AH50" s="306">
        <f t="shared" ref="AH50" si="20">AG50</f>
        <v>0</v>
      </c>
      <c r="AI50" s="304">
        <v>0</v>
      </c>
      <c r="AJ50" s="304">
        <v>0</v>
      </c>
      <c r="AK50" s="305">
        <v>0</v>
      </c>
      <c r="AL50" s="306">
        <f t="shared" ref="AL50" si="21">AK50</f>
        <v>0</v>
      </c>
      <c r="AM50" s="304">
        <v>0</v>
      </c>
      <c r="AN50" s="304">
        <v>0</v>
      </c>
      <c r="AO50" s="305">
        <v>0</v>
      </c>
      <c r="AP50" s="306">
        <f t="shared" ref="AP50" si="22">AO50</f>
        <v>0</v>
      </c>
    </row>
    <row r="51" spans="1:16151" ht="369.75" customHeight="1">
      <c r="A51" s="148" t="s">
        <v>449</v>
      </c>
      <c r="B51" s="881" t="s">
        <v>448</v>
      </c>
      <c r="C51" s="881"/>
      <c r="D51" s="93" t="s">
        <v>420</v>
      </c>
      <c r="E51" s="884" t="s">
        <v>456</v>
      </c>
      <c r="F51" s="884"/>
      <c r="G51" s="884"/>
      <c r="H51" s="884"/>
      <c r="I51" s="884"/>
      <c r="J51" s="1046" t="s">
        <v>1054</v>
      </c>
      <c r="K51" s="1047"/>
      <c r="L51" s="1046" t="s">
        <v>455</v>
      </c>
      <c r="M51" s="1047"/>
      <c r="N51" s="1048" t="s">
        <v>99</v>
      </c>
      <c r="O51" s="1049"/>
      <c r="P51" s="882" t="s">
        <v>1976</v>
      </c>
      <c r="Q51" s="882"/>
      <c r="R51" s="882"/>
      <c r="S51" s="131" t="s">
        <v>155</v>
      </c>
      <c r="T51" s="82" t="s">
        <v>114</v>
      </c>
      <c r="U51" s="130" t="s">
        <v>1035</v>
      </c>
      <c r="V51" s="175">
        <v>0</v>
      </c>
      <c r="W51" s="176">
        <v>0</v>
      </c>
      <c r="X51" s="460">
        <v>0</v>
      </c>
      <c r="Y51" s="544">
        <v>0</v>
      </c>
      <c r="AA51" s="542">
        <v>0</v>
      </c>
      <c r="AB51" s="542">
        <v>0</v>
      </c>
      <c r="AC51" s="460">
        <v>0</v>
      </c>
      <c r="AD51" s="544">
        <v>0</v>
      </c>
      <c r="AE51" s="542">
        <v>0</v>
      </c>
      <c r="AF51" s="542">
        <v>0</v>
      </c>
      <c r="AG51" s="460">
        <v>0</v>
      </c>
      <c r="AH51" s="544">
        <v>0</v>
      </c>
      <c r="AI51" s="542">
        <v>0</v>
      </c>
      <c r="AJ51" s="542">
        <v>0</v>
      </c>
      <c r="AK51" s="460">
        <v>0</v>
      </c>
      <c r="AL51" s="544">
        <v>0</v>
      </c>
      <c r="AM51" s="542">
        <v>0</v>
      </c>
      <c r="AN51" s="542">
        <v>0</v>
      </c>
      <c r="AO51" s="460">
        <v>0</v>
      </c>
      <c r="AP51" s="544">
        <v>0</v>
      </c>
    </row>
    <row r="52" spans="1:16151" ht="378" customHeight="1">
      <c r="A52" s="148" t="s">
        <v>449</v>
      </c>
      <c r="B52" s="881" t="s">
        <v>448</v>
      </c>
      <c r="C52" s="881"/>
      <c r="D52" s="93" t="s">
        <v>420</v>
      </c>
      <c r="E52" s="884" t="s">
        <v>456</v>
      </c>
      <c r="F52" s="884"/>
      <c r="G52" s="884"/>
      <c r="H52" s="884"/>
      <c r="I52" s="884"/>
      <c r="J52" s="1046" t="s">
        <v>1056</v>
      </c>
      <c r="K52" s="1047"/>
      <c r="L52" s="1046" t="s">
        <v>452</v>
      </c>
      <c r="M52" s="1047"/>
      <c r="N52" s="1048" t="s">
        <v>99</v>
      </c>
      <c r="O52" s="1049"/>
      <c r="P52" s="882" t="s">
        <v>1057</v>
      </c>
      <c r="Q52" s="882"/>
      <c r="R52" s="882"/>
      <c r="S52" s="131" t="s">
        <v>153</v>
      </c>
      <c r="T52" s="82" t="s">
        <v>114</v>
      </c>
      <c r="U52" s="130" t="s">
        <v>1035</v>
      </c>
      <c r="V52" s="1042" t="s">
        <v>1971</v>
      </c>
      <c r="W52" s="1043"/>
      <c r="X52" s="1044"/>
      <c r="Y52" s="196">
        <f t="shared" ref="Y52" si="23">X52</f>
        <v>0</v>
      </c>
      <c r="AA52" s="221">
        <v>0</v>
      </c>
      <c r="AB52" s="221">
        <v>0</v>
      </c>
      <c r="AC52" s="222">
        <v>0</v>
      </c>
      <c r="AD52" s="223">
        <f t="shared" si="13"/>
        <v>0</v>
      </c>
      <c r="AE52" s="221">
        <v>0</v>
      </c>
      <c r="AF52" s="221">
        <v>0</v>
      </c>
      <c r="AG52" s="222">
        <v>0</v>
      </c>
      <c r="AH52" s="223">
        <f t="shared" si="14"/>
        <v>0</v>
      </c>
      <c r="AI52" s="221">
        <v>0</v>
      </c>
      <c r="AJ52" s="221">
        <v>0</v>
      </c>
      <c r="AK52" s="222">
        <v>0</v>
      </c>
      <c r="AL52" s="223">
        <f t="shared" si="15"/>
        <v>0</v>
      </c>
      <c r="AM52" s="221">
        <v>0</v>
      </c>
      <c r="AN52" s="221">
        <v>0</v>
      </c>
      <c r="AO52" s="222">
        <v>0</v>
      </c>
      <c r="AP52" s="223">
        <f t="shared" si="16"/>
        <v>0</v>
      </c>
    </row>
    <row r="53" spans="1:16151" s="45" customFormat="1" ht="30.75" customHeight="1">
      <c r="A53" s="40"/>
      <c r="B53" s="40"/>
      <c r="C53" s="40"/>
      <c r="D53" s="40"/>
      <c r="E53" s="40"/>
      <c r="F53" s="40"/>
      <c r="G53" s="40"/>
      <c r="H53" s="40"/>
      <c r="I53" s="40"/>
      <c r="J53" s="40"/>
      <c r="K53" s="40"/>
      <c r="L53" s="40"/>
      <c r="M53" s="40"/>
      <c r="N53" s="40"/>
      <c r="O53" s="40"/>
      <c r="P53" s="40"/>
      <c r="Q53" s="40"/>
      <c r="R53" s="40"/>
      <c r="S53" s="87"/>
      <c r="T53" s="40"/>
      <c r="U53" s="40"/>
      <c r="V53" s="1045"/>
      <c r="W53" s="1045"/>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6"/>
      <c r="CM53" s="46"/>
      <c r="CN53" s="46"/>
      <c r="CO53" s="46"/>
      <c r="CP53" s="46"/>
      <c r="CQ53" s="46"/>
      <c r="CR53" s="46"/>
      <c r="CS53" s="46"/>
      <c r="CT53" s="46"/>
      <c r="CU53" s="46"/>
      <c r="CV53" s="46"/>
      <c r="CW53" s="46"/>
      <c r="CX53" s="46"/>
      <c r="CY53" s="46"/>
      <c r="CZ53" s="46"/>
      <c r="DA53" s="46"/>
      <c r="DB53" s="46"/>
      <c r="DC53" s="46"/>
      <c r="DD53" s="46"/>
      <c r="DE53" s="46"/>
      <c r="DF53" s="46"/>
      <c r="DG53" s="46"/>
      <c r="DH53" s="46"/>
      <c r="DI53" s="46"/>
      <c r="DJ53" s="46"/>
      <c r="DK53" s="46"/>
      <c r="DL53" s="46"/>
      <c r="DM53" s="46"/>
      <c r="DN53" s="46"/>
      <c r="DO53" s="46"/>
      <c r="DP53" s="46"/>
      <c r="DQ53" s="46"/>
      <c r="DR53" s="46"/>
      <c r="DS53" s="46"/>
      <c r="DT53" s="46"/>
      <c r="DU53" s="46"/>
      <c r="DV53" s="46"/>
      <c r="DW53" s="46"/>
      <c r="DX53" s="46"/>
      <c r="DY53" s="46"/>
      <c r="DZ53" s="46"/>
      <c r="EA53" s="46"/>
      <c r="EB53" s="46"/>
      <c r="EC53" s="46"/>
      <c r="ED53" s="46"/>
      <c r="EE53" s="46"/>
      <c r="EF53" s="46"/>
      <c r="EG53" s="46"/>
      <c r="EH53" s="46"/>
      <c r="EI53" s="46"/>
      <c r="EJ53" s="46"/>
      <c r="EK53" s="46"/>
      <c r="EL53" s="46"/>
      <c r="EM53" s="46"/>
      <c r="EN53" s="46"/>
      <c r="EO53" s="46"/>
      <c r="EP53" s="46"/>
      <c r="EQ53" s="46"/>
      <c r="ER53" s="46"/>
      <c r="ES53" s="46"/>
      <c r="ET53" s="46"/>
      <c r="EU53" s="46"/>
      <c r="EV53" s="46"/>
      <c r="EW53" s="46"/>
      <c r="EX53" s="46"/>
      <c r="EY53" s="46"/>
      <c r="EZ53" s="46"/>
      <c r="FA53" s="46"/>
      <c r="FB53" s="46"/>
      <c r="FC53" s="46"/>
      <c r="FD53" s="46"/>
      <c r="FE53" s="46"/>
      <c r="FF53" s="46"/>
      <c r="FG53" s="46"/>
      <c r="FH53" s="46"/>
      <c r="FI53" s="46"/>
      <c r="FJ53" s="46"/>
      <c r="FK53" s="46"/>
      <c r="FL53" s="46"/>
      <c r="FM53" s="46"/>
      <c r="FN53" s="46"/>
      <c r="FO53" s="46"/>
      <c r="FP53" s="46"/>
      <c r="FQ53" s="46"/>
      <c r="FR53" s="46"/>
      <c r="FS53" s="46"/>
      <c r="FT53" s="46"/>
      <c r="FU53" s="46"/>
      <c r="FV53" s="46"/>
      <c r="FW53" s="46"/>
      <c r="FX53" s="46"/>
      <c r="FY53" s="46"/>
      <c r="FZ53" s="46"/>
      <c r="GA53" s="46"/>
      <c r="GB53" s="46"/>
      <c r="GC53" s="46"/>
      <c r="GD53" s="46"/>
      <c r="GE53" s="46"/>
      <c r="GF53" s="46"/>
      <c r="GG53" s="46"/>
      <c r="GH53" s="46"/>
      <c r="GI53" s="46"/>
      <c r="GJ53" s="46"/>
      <c r="GK53" s="46"/>
      <c r="GL53" s="46"/>
      <c r="GM53" s="46"/>
      <c r="GN53" s="46"/>
      <c r="GO53" s="46"/>
      <c r="GP53" s="46"/>
      <c r="GQ53" s="46"/>
      <c r="GR53" s="46"/>
      <c r="GS53" s="46"/>
      <c r="GT53" s="46"/>
      <c r="GU53" s="46"/>
      <c r="GV53" s="46"/>
      <c r="GW53" s="46"/>
      <c r="GX53" s="46"/>
      <c r="GY53" s="46"/>
      <c r="GZ53" s="46"/>
      <c r="HA53" s="46"/>
      <c r="HB53" s="46"/>
      <c r="HC53" s="46"/>
      <c r="HD53" s="46"/>
      <c r="HE53" s="46"/>
      <c r="HF53" s="46"/>
      <c r="HG53" s="46"/>
      <c r="HH53" s="46"/>
      <c r="HI53" s="46"/>
      <c r="HJ53" s="46"/>
      <c r="HK53" s="46"/>
      <c r="HL53" s="46"/>
      <c r="HM53" s="46"/>
      <c r="HN53" s="46"/>
      <c r="HO53" s="46"/>
      <c r="HP53" s="46"/>
      <c r="HQ53" s="46"/>
      <c r="HR53" s="46"/>
      <c r="HS53" s="46"/>
      <c r="HT53" s="46"/>
      <c r="HU53" s="46"/>
      <c r="HV53" s="46"/>
      <c r="HW53" s="46"/>
      <c r="HX53" s="46"/>
      <c r="HY53" s="46"/>
      <c r="HZ53" s="46"/>
      <c r="IA53" s="46"/>
      <c r="IB53" s="46"/>
      <c r="IC53" s="46"/>
      <c r="ID53" s="46"/>
      <c r="IE53" s="46"/>
      <c r="IF53" s="46"/>
      <c r="IG53" s="46"/>
      <c r="IH53" s="46"/>
      <c r="II53" s="46"/>
      <c r="IJ53" s="46"/>
      <c r="IK53" s="46"/>
      <c r="IL53" s="46"/>
      <c r="IM53" s="46"/>
      <c r="IN53" s="46"/>
      <c r="IO53" s="46"/>
      <c r="IP53" s="46"/>
      <c r="IQ53" s="46"/>
      <c r="IR53" s="46"/>
      <c r="IS53" s="46"/>
      <c r="IT53" s="46"/>
      <c r="IU53" s="46"/>
      <c r="IV53" s="46"/>
      <c r="IW53" s="46"/>
      <c r="IX53" s="46"/>
      <c r="IY53" s="46"/>
      <c r="IZ53" s="46"/>
      <c r="JA53" s="46"/>
      <c r="JB53" s="46"/>
      <c r="JC53" s="46"/>
      <c r="JD53" s="46"/>
      <c r="JE53" s="46"/>
      <c r="JF53" s="46"/>
      <c r="JG53" s="46"/>
      <c r="JH53" s="46"/>
      <c r="JI53" s="46"/>
      <c r="JJ53" s="46"/>
      <c r="JK53" s="46"/>
      <c r="JL53" s="46"/>
      <c r="JM53" s="46"/>
      <c r="JN53" s="46"/>
      <c r="JO53" s="46"/>
      <c r="JP53" s="46"/>
      <c r="JQ53" s="46"/>
      <c r="JR53" s="46"/>
      <c r="JS53" s="46"/>
      <c r="JT53" s="46"/>
      <c r="JU53" s="46"/>
      <c r="JV53" s="46"/>
      <c r="JW53" s="46"/>
      <c r="JX53" s="46"/>
      <c r="JY53" s="46"/>
      <c r="JZ53" s="46"/>
      <c r="KA53" s="46"/>
      <c r="KB53" s="46"/>
      <c r="KC53" s="46"/>
      <c r="KD53" s="46"/>
      <c r="KE53" s="46"/>
      <c r="KF53" s="46"/>
      <c r="KG53" s="46"/>
      <c r="KH53" s="46"/>
      <c r="KI53" s="46"/>
      <c r="KJ53" s="46"/>
      <c r="KK53" s="46"/>
      <c r="KL53" s="46"/>
      <c r="KM53" s="46"/>
      <c r="KN53" s="46"/>
      <c r="KO53" s="46"/>
      <c r="KP53" s="46"/>
      <c r="KQ53" s="46"/>
      <c r="KR53" s="46"/>
      <c r="KS53" s="46"/>
      <c r="KT53" s="46"/>
      <c r="KU53" s="46"/>
      <c r="KV53" s="46"/>
      <c r="KW53" s="46"/>
      <c r="KX53" s="46"/>
      <c r="KY53" s="46"/>
      <c r="KZ53" s="46"/>
      <c r="LA53" s="46"/>
      <c r="LB53" s="46"/>
      <c r="LC53" s="46"/>
      <c r="LD53" s="46"/>
      <c r="LE53" s="46"/>
      <c r="LF53" s="46"/>
      <c r="LG53" s="46"/>
      <c r="LH53" s="46"/>
      <c r="LI53" s="46"/>
      <c r="LJ53" s="46"/>
      <c r="LK53" s="46"/>
      <c r="LL53" s="46"/>
      <c r="LM53" s="46"/>
      <c r="LN53" s="46"/>
      <c r="LO53" s="46"/>
      <c r="LP53" s="46"/>
      <c r="LQ53" s="46"/>
      <c r="LR53" s="46"/>
      <c r="LS53" s="46"/>
      <c r="LT53" s="46"/>
      <c r="LU53" s="46"/>
      <c r="LV53" s="46"/>
      <c r="LW53" s="46"/>
      <c r="LX53" s="46"/>
      <c r="LY53" s="46"/>
      <c r="LZ53" s="46"/>
      <c r="MA53" s="46"/>
      <c r="MB53" s="46"/>
      <c r="MC53" s="46"/>
      <c r="MD53" s="46"/>
      <c r="ME53" s="46"/>
      <c r="MF53" s="46"/>
      <c r="MG53" s="46"/>
      <c r="MH53" s="46"/>
      <c r="MI53" s="46"/>
      <c r="MJ53" s="46"/>
      <c r="MK53" s="46"/>
      <c r="ML53" s="46"/>
      <c r="MM53" s="46"/>
      <c r="MN53" s="46"/>
      <c r="MO53" s="46"/>
      <c r="MP53" s="46"/>
      <c r="MQ53" s="46"/>
      <c r="MR53" s="46"/>
      <c r="MS53" s="46"/>
      <c r="MT53" s="46"/>
      <c r="MU53" s="46"/>
      <c r="MV53" s="46"/>
      <c r="MW53" s="46"/>
      <c r="MX53" s="46"/>
      <c r="MY53" s="46"/>
      <c r="MZ53" s="46"/>
      <c r="NA53" s="46"/>
      <c r="NB53" s="46"/>
      <c r="NC53" s="46"/>
      <c r="ND53" s="46"/>
      <c r="NE53" s="46"/>
      <c r="NF53" s="46"/>
      <c r="NG53" s="46"/>
      <c r="NH53" s="46"/>
      <c r="NI53" s="46"/>
      <c r="NJ53" s="46"/>
      <c r="NK53" s="46"/>
      <c r="NL53" s="46"/>
      <c r="NM53" s="46"/>
      <c r="NN53" s="46"/>
      <c r="NO53" s="46"/>
      <c r="NP53" s="46"/>
      <c r="NQ53" s="46"/>
      <c r="NR53" s="46"/>
      <c r="NS53" s="46"/>
      <c r="NT53" s="46"/>
      <c r="NU53" s="46"/>
      <c r="NV53" s="46"/>
      <c r="NW53" s="46"/>
      <c r="NX53" s="46"/>
      <c r="NY53" s="46"/>
      <c r="NZ53" s="46"/>
      <c r="OA53" s="46"/>
      <c r="OB53" s="46"/>
      <c r="OC53" s="46"/>
      <c r="OD53" s="46"/>
      <c r="OE53" s="46"/>
      <c r="OF53" s="46"/>
      <c r="OG53" s="46"/>
      <c r="OH53" s="46"/>
      <c r="OI53" s="46"/>
      <c r="OJ53" s="46"/>
      <c r="OK53" s="46"/>
      <c r="OL53" s="46"/>
      <c r="OM53" s="46"/>
      <c r="ON53" s="46"/>
      <c r="OO53" s="46"/>
      <c r="OP53" s="46"/>
      <c r="OQ53" s="46"/>
      <c r="OR53" s="46"/>
      <c r="OS53" s="46"/>
      <c r="OT53" s="46"/>
      <c r="OU53" s="46"/>
      <c r="OV53" s="46"/>
      <c r="OW53" s="46"/>
      <c r="OX53" s="46"/>
      <c r="OY53" s="46"/>
      <c r="OZ53" s="46"/>
      <c r="PA53" s="46"/>
      <c r="PB53" s="46"/>
      <c r="PC53" s="46"/>
      <c r="PD53" s="46"/>
      <c r="PE53" s="46"/>
      <c r="PF53" s="46"/>
      <c r="PG53" s="46"/>
      <c r="PH53" s="46"/>
      <c r="PI53" s="46"/>
      <c r="PJ53" s="46"/>
      <c r="PK53" s="46"/>
      <c r="PL53" s="46"/>
      <c r="PM53" s="46"/>
      <c r="PN53" s="46"/>
      <c r="PO53" s="46"/>
      <c r="PP53" s="46"/>
      <c r="PQ53" s="46"/>
      <c r="PR53" s="46"/>
      <c r="PS53" s="46"/>
      <c r="PT53" s="46"/>
      <c r="PU53" s="46"/>
      <c r="PV53" s="46"/>
      <c r="PW53" s="46"/>
      <c r="PX53" s="46"/>
      <c r="PY53" s="46"/>
      <c r="PZ53" s="46"/>
      <c r="QA53" s="46"/>
      <c r="QB53" s="46"/>
      <c r="QC53" s="46"/>
      <c r="QD53" s="46"/>
      <c r="QE53" s="46"/>
      <c r="QF53" s="46"/>
      <c r="QG53" s="46"/>
      <c r="QH53" s="46"/>
      <c r="QI53" s="46"/>
      <c r="QJ53" s="46"/>
      <c r="QK53" s="46"/>
      <c r="QL53" s="46"/>
      <c r="QM53" s="46"/>
      <c r="QN53" s="46"/>
      <c r="QO53" s="46"/>
      <c r="QP53" s="46"/>
      <c r="QQ53" s="46"/>
      <c r="QR53" s="46"/>
      <c r="QS53" s="46"/>
      <c r="QT53" s="46"/>
      <c r="QU53" s="46"/>
      <c r="QV53" s="46"/>
      <c r="QW53" s="46"/>
      <c r="QX53" s="46"/>
      <c r="QY53" s="46"/>
      <c r="QZ53" s="46"/>
      <c r="RA53" s="46"/>
      <c r="RB53" s="46"/>
      <c r="RC53" s="46"/>
      <c r="RD53" s="46"/>
      <c r="RE53" s="46"/>
      <c r="RF53" s="46"/>
      <c r="RG53" s="46"/>
      <c r="RH53" s="46"/>
      <c r="RI53" s="46"/>
      <c r="RJ53" s="46"/>
      <c r="RK53" s="46"/>
      <c r="RL53" s="46"/>
      <c r="RM53" s="46"/>
      <c r="RN53" s="46"/>
      <c r="RO53" s="46"/>
      <c r="RP53" s="46"/>
      <c r="RQ53" s="46"/>
      <c r="RR53" s="46"/>
      <c r="RS53" s="46"/>
      <c r="RT53" s="46"/>
      <c r="RU53" s="46"/>
      <c r="RV53" s="46"/>
      <c r="RW53" s="46"/>
      <c r="RX53" s="46"/>
      <c r="RY53" s="46"/>
      <c r="RZ53" s="46"/>
      <c r="SA53" s="46"/>
      <c r="SB53" s="46"/>
      <c r="SC53" s="46"/>
      <c r="SD53" s="46"/>
      <c r="SE53" s="46"/>
      <c r="SF53" s="46"/>
      <c r="SG53" s="46"/>
      <c r="SH53" s="46"/>
      <c r="SI53" s="46"/>
      <c r="SJ53" s="46"/>
      <c r="SK53" s="46"/>
      <c r="SL53" s="46"/>
      <c r="SM53" s="46"/>
      <c r="SN53" s="46"/>
      <c r="SO53" s="46"/>
      <c r="SP53" s="46"/>
      <c r="SQ53" s="46"/>
      <c r="SR53" s="46"/>
      <c r="SS53" s="46"/>
      <c r="ST53" s="46"/>
      <c r="SU53" s="46"/>
      <c r="SV53" s="46"/>
      <c r="SW53" s="46"/>
      <c r="SX53" s="46"/>
      <c r="SY53" s="46"/>
      <c r="SZ53" s="46"/>
      <c r="TA53" s="46"/>
      <c r="TB53" s="46"/>
      <c r="TC53" s="46"/>
      <c r="TD53" s="46"/>
      <c r="TE53" s="46"/>
      <c r="TF53" s="46"/>
      <c r="TG53" s="46"/>
      <c r="TH53" s="46"/>
      <c r="TI53" s="46"/>
      <c r="TJ53" s="46"/>
      <c r="TK53" s="46"/>
      <c r="TL53" s="46"/>
      <c r="TM53" s="46"/>
      <c r="TN53" s="46"/>
      <c r="TO53" s="46"/>
      <c r="TP53" s="46"/>
      <c r="TQ53" s="46"/>
      <c r="TR53" s="46"/>
      <c r="TS53" s="46"/>
      <c r="TT53" s="46"/>
      <c r="TU53" s="46"/>
      <c r="TV53" s="46"/>
      <c r="TW53" s="46"/>
      <c r="TX53" s="46"/>
      <c r="TY53" s="46"/>
      <c r="TZ53" s="46"/>
      <c r="UA53" s="46"/>
      <c r="UB53" s="46"/>
      <c r="UC53" s="46"/>
      <c r="UD53" s="46"/>
      <c r="UE53" s="46"/>
      <c r="UF53" s="46"/>
      <c r="UG53" s="46"/>
      <c r="UH53" s="46"/>
      <c r="UI53" s="46"/>
      <c r="UJ53" s="46"/>
      <c r="UK53" s="46"/>
      <c r="UL53" s="46"/>
      <c r="UM53" s="46"/>
      <c r="UN53" s="46"/>
      <c r="UO53" s="46"/>
      <c r="UP53" s="46"/>
      <c r="UQ53" s="46"/>
      <c r="UR53" s="46"/>
      <c r="US53" s="46"/>
      <c r="UT53" s="46"/>
      <c r="UU53" s="46"/>
      <c r="UV53" s="46"/>
      <c r="UW53" s="46"/>
      <c r="UX53" s="46"/>
      <c r="UY53" s="46"/>
      <c r="UZ53" s="46"/>
      <c r="VA53" s="46"/>
      <c r="VB53" s="46"/>
      <c r="VC53" s="46"/>
      <c r="VD53" s="46"/>
      <c r="VE53" s="46"/>
      <c r="VF53" s="46"/>
      <c r="VG53" s="46"/>
      <c r="VH53" s="46"/>
      <c r="VI53" s="46"/>
      <c r="VJ53" s="46"/>
      <c r="VK53" s="46"/>
      <c r="VL53" s="46"/>
      <c r="VM53" s="46"/>
      <c r="VN53" s="46"/>
      <c r="VO53" s="46"/>
      <c r="VP53" s="46"/>
      <c r="VQ53" s="46"/>
      <c r="VR53" s="46"/>
      <c r="VS53" s="46"/>
      <c r="VT53" s="46"/>
      <c r="VU53" s="46"/>
      <c r="VV53" s="46"/>
      <c r="VW53" s="46"/>
      <c r="VX53" s="46"/>
      <c r="VY53" s="46"/>
      <c r="VZ53" s="46"/>
      <c r="WA53" s="46"/>
      <c r="WB53" s="46"/>
      <c r="WC53" s="46"/>
      <c r="WD53" s="46"/>
      <c r="WE53" s="46"/>
      <c r="WF53" s="46"/>
      <c r="WG53" s="46"/>
      <c r="WH53" s="46"/>
      <c r="WI53" s="46"/>
      <c r="WJ53" s="46"/>
      <c r="WK53" s="46"/>
      <c r="WL53" s="46"/>
      <c r="WM53" s="46"/>
      <c r="WN53" s="46"/>
      <c r="WO53" s="46"/>
      <c r="WP53" s="46"/>
      <c r="WQ53" s="46"/>
      <c r="WR53" s="46"/>
      <c r="WS53" s="46"/>
      <c r="WT53" s="46"/>
      <c r="WU53" s="46"/>
      <c r="WV53" s="46"/>
      <c r="WW53" s="46"/>
      <c r="WX53" s="46"/>
      <c r="WY53" s="46"/>
      <c r="WZ53" s="46"/>
      <c r="XA53" s="46"/>
      <c r="XB53" s="46"/>
      <c r="XC53" s="46"/>
      <c r="XD53" s="46"/>
      <c r="XE53" s="46"/>
      <c r="XF53" s="46"/>
      <c r="XG53" s="46"/>
      <c r="XH53" s="46"/>
      <c r="XI53" s="46"/>
      <c r="XJ53" s="46"/>
      <c r="XK53" s="46"/>
      <c r="XL53" s="46"/>
      <c r="XM53" s="46"/>
      <c r="XN53" s="46"/>
      <c r="XO53" s="46"/>
      <c r="XP53" s="46"/>
      <c r="XQ53" s="46"/>
      <c r="XR53" s="46"/>
      <c r="XS53" s="46"/>
      <c r="XT53" s="46"/>
      <c r="XU53" s="46"/>
      <c r="XV53" s="46"/>
      <c r="XW53" s="46"/>
      <c r="XX53" s="46"/>
      <c r="XY53" s="46"/>
      <c r="XZ53" s="46"/>
      <c r="YA53" s="46"/>
      <c r="YB53" s="46"/>
      <c r="YC53" s="46"/>
      <c r="YD53" s="46"/>
      <c r="YE53" s="46"/>
      <c r="YF53" s="46"/>
      <c r="YG53" s="46"/>
      <c r="YH53" s="46"/>
      <c r="YI53" s="46"/>
      <c r="YJ53" s="46"/>
      <c r="YK53" s="46"/>
      <c r="YL53" s="46"/>
      <c r="YM53" s="46"/>
      <c r="YN53" s="46"/>
      <c r="YO53" s="46"/>
      <c r="YP53" s="46"/>
      <c r="YQ53" s="46"/>
      <c r="YR53" s="46"/>
      <c r="YS53" s="46"/>
      <c r="YT53" s="46"/>
      <c r="YU53" s="46"/>
      <c r="YV53" s="46"/>
      <c r="YW53" s="46"/>
      <c r="YX53" s="46"/>
      <c r="YY53" s="46"/>
      <c r="YZ53" s="46"/>
      <c r="ZA53" s="46"/>
      <c r="ZB53" s="46"/>
      <c r="ZC53" s="46"/>
      <c r="ZD53" s="46"/>
      <c r="ZE53" s="46"/>
      <c r="ZF53" s="46"/>
      <c r="ZG53" s="46"/>
      <c r="ZH53" s="46"/>
      <c r="ZI53" s="46"/>
      <c r="ZJ53" s="46"/>
      <c r="ZK53" s="46"/>
      <c r="ZL53" s="46"/>
      <c r="ZM53" s="46"/>
      <c r="ZN53" s="46"/>
      <c r="ZO53" s="46"/>
      <c r="ZP53" s="46"/>
      <c r="ZQ53" s="46"/>
      <c r="ZR53" s="46"/>
      <c r="ZS53" s="46"/>
      <c r="ZT53" s="46"/>
      <c r="ZU53" s="46"/>
      <c r="ZV53" s="46"/>
      <c r="ZW53" s="46"/>
      <c r="ZX53" s="46"/>
      <c r="ZY53" s="46"/>
      <c r="ZZ53" s="46"/>
      <c r="AAA53" s="46"/>
      <c r="AAB53" s="46"/>
      <c r="AAC53" s="46"/>
      <c r="AAD53" s="46"/>
      <c r="AAE53" s="46"/>
      <c r="AAF53" s="46"/>
      <c r="AAG53" s="46"/>
      <c r="AAH53" s="46"/>
      <c r="AAI53" s="46"/>
      <c r="AAJ53" s="46"/>
      <c r="AAK53" s="46"/>
      <c r="AAL53" s="46"/>
      <c r="AAM53" s="46"/>
      <c r="AAN53" s="46"/>
      <c r="AAO53" s="46"/>
      <c r="AAP53" s="46"/>
      <c r="AAQ53" s="46"/>
      <c r="AAR53" s="46"/>
      <c r="AAS53" s="46"/>
      <c r="AAT53" s="46"/>
      <c r="AAU53" s="46"/>
      <c r="AAV53" s="46"/>
      <c r="AAW53" s="46"/>
      <c r="AAX53" s="46"/>
      <c r="AAY53" s="46"/>
      <c r="AAZ53" s="46"/>
      <c r="ABA53" s="46"/>
      <c r="ABB53" s="46"/>
      <c r="ABC53" s="46"/>
      <c r="ABD53" s="46"/>
      <c r="ABE53" s="46"/>
      <c r="ABF53" s="46"/>
      <c r="ABG53" s="46"/>
      <c r="ABH53" s="46"/>
      <c r="ABI53" s="46"/>
      <c r="ABJ53" s="46"/>
      <c r="ABK53" s="46"/>
      <c r="ABL53" s="46"/>
      <c r="ABM53" s="46"/>
      <c r="ABN53" s="46"/>
      <c r="ABO53" s="46"/>
      <c r="ABP53" s="46"/>
      <c r="ABQ53" s="46"/>
      <c r="ABR53" s="46"/>
      <c r="ABS53" s="46"/>
      <c r="ABT53" s="46"/>
      <c r="ABU53" s="46"/>
      <c r="ABV53" s="46"/>
      <c r="ABW53" s="46"/>
      <c r="ABX53" s="46"/>
      <c r="ABY53" s="46"/>
      <c r="ABZ53" s="46"/>
      <c r="ACA53" s="46"/>
      <c r="ACB53" s="46"/>
      <c r="ACC53" s="46"/>
      <c r="ACD53" s="46"/>
      <c r="ACE53" s="46"/>
      <c r="ACF53" s="46"/>
      <c r="ACG53" s="46"/>
      <c r="ACH53" s="46"/>
      <c r="ACI53" s="46"/>
      <c r="ACJ53" s="46"/>
      <c r="ACK53" s="46"/>
      <c r="ACL53" s="46"/>
      <c r="ACM53" s="46"/>
      <c r="ACN53" s="46"/>
      <c r="ACO53" s="46"/>
      <c r="ACP53" s="46"/>
      <c r="ACQ53" s="46"/>
      <c r="ACR53" s="46"/>
      <c r="ACS53" s="46"/>
      <c r="ACT53" s="46"/>
      <c r="ACU53" s="46"/>
      <c r="ACV53" s="46"/>
      <c r="ACW53" s="46"/>
      <c r="ACX53" s="46"/>
      <c r="ACY53" s="46"/>
      <c r="ACZ53" s="46"/>
      <c r="ADA53" s="46"/>
      <c r="ADB53" s="46"/>
      <c r="ADC53" s="46"/>
      <c r="ADD53" s="46"/>
      <c r="ADE53" s="46"/>
      <c r="ADF53" s="46"/>
      <c r="ADG53" s="46"/>
      <c r="ADH53" s="46"/>
      <c r="ADI53" s="46"/>
      <c r="ADJ53" s="46"/>
      <c r="ADK53" s="46"/>
      <c r="ADL53" s="46"/>
      <c r="ADM53" s="46"/>
      <c r="ADN53" s="46"/>
      <c r="ADO53" s="46"/>
      <c r="ADP53" s="46"/>
      <c r="ADQ53" s="46"/>
      <c r="ADR53" s="46"/>
      <c r="ADS53" s="46"/>
      <c r="ADT53" s="46"/>
      <c r="ADU53" s="46"/>
      <c r="ADV53" s="46"/>
      <c r="ADW53" s="46"/>
      <c r="ADX53" s="46"/>
      <c r="ADY53" s="46"/>
      <c r="ADZ53" s="46"/>
      <c r="AEA53" s="46"/>
      <c r="AEB53" s="46"/>
      <c r="AEC53" s="46"/>
      <c r="AED53" s="46"/>
      <c r="AEE53" s="46"/>
      <c r="AEF53" s="46"/>
      <c r="AEG53" s="46"/>
      <c r="AEH53" s="46"/>
      <c r="AEI53" s="46"/>
      <c r="AEJ53" s="46"/>
      <c r="AEK53" s="46"/>
      <c r="AEL53" s="46"/>
      <c r="AEM53" s="46"/>
      <c r="AEN53" s="46"/>
      <c r="AEO53" s="46"/>
      <c r="AEP53" s="46"/>
      <c r="AEQ53" s="46"/>
      <c r="AER53" s="46"/>
      <c r="AES53" s="46"/>
      <c r="AET53" s="46"/>
      <c r="AEU53" s="46"/>
      <c r="AEV53" s="46"/>
      <c r="AEW53" s="46"/>
      <c r="AEX53" s="46"/>
      <c r="AEY53" s="46"/>
      <c r="AEZ53" s="46"/>
      <c r="AFA53" s="46"/>
      <c r="AFB53" s="46"/>
      <c r="AFC53" s="46"/>
      <c r="AFD53" s="46"/>
      <c r="AFE53" s="46"/>
      <c r="AFF53" s="46"/>
      <c r="AFG53" s="46"/>
      <c r="AFH53" s="46"/>
      <c r="AFI53" s="46"/>
      <c r="AFJ53" s="46"/>
      <c r="AFK53" s="46"/>
      <c r="AFL53" s="46"/>
      <c r="AFM53" s="46"/>
      <c r="AFN53" s="46"/>
      <c r="AFO53" s="46"/>
      <c r="AFP53" s="46"/>
      <c r="AFQ53" s="46"/>
      <c r="AFR53" s="46"/>
      <c r="AFS53" s="46"/>
      <c r="AFT53" s="46"/>
      <c r="AFU53" s="46"/>
      <c r="AFV53" s="46"/>
      <c r="AFW53" s="46"/>
      <c r="AFX53" s="46"/>
      <c r="AFY53" s="46"/>
      <c r="AFZ53" s="46"/>
      <c r="AGA53" s="46"/>
      <c r="AGB53" s="46"/>
      <c r="AGC53" s="46"/>
      <c r="AGD53" s="46"/>
      <c r="AGE53" s="46"/>
      <c r="AGF53" s="46"/>
      <c r="AGG53" s="46"/>
      <c r="AGH53" s="46"/>
      <c r="AGI53" s="46"/>
      <c r="AGJ53" s="46"/>
      <c r="AGK53" s="46"/>
      <c r="AGL53" s="46"/>
      <c r="AGM53" s="46"/>
      <c r="AGN53" s="46"/>
      <c r="AGO53" s="46"/>
      <c r="AGP53" s="46"/>
      <c r="AGQ53" s="46"/>
      <c r="AGR53" s="46"/>
      <c r="AGS53" s="46"/>
      <c r="AGT53" s="46"/>
      <c r="AGU53" s="46"/>
      <c r="AGV53" s="46"/>
      <c r="AGW53" s="46"/>
      <c r="AGX53" s="46"/>
      <c r="AGY53" s="46"/>
      <c r="AGZ53" s="46"/>
      <c r="AHA53" s="46"/>
      <c r="AHB53" s="46"/>
      <c r="AHC53" s="46"/>
      <c r="AHD53" s="46"/>
      <c r="AHE53" s="46"/>
      <c r="AHF53" s="46"/>
      <c r="AHG53" s="46"/>
      <c r="AHH53" s="46"/>
      <c r="AHI53" s="46"/>
      <c r="AHJ53" s="46"/>
      <c r="AHK53" s="46"/>
      <c r="AHL53" s="46"/>
      <c r="AHM53" s="46"/>
      <c r="AHN53" s="46"/>
      <c r="AHO53" s="46"/>
      <c r="AHP53" s="46"/>
      <c r="AHQ53" s="46"/>
      <c r="AHR53" s="46"/>
      <c r="AHS53" s="46"/>
      <c r="AHT53" s="46"/>
      <c r="AHU53" s="46"/>
      <c r="AHV53" s="46"/>
      <c r="AHW53" s="46"/>
      <c r="AHX53" s="46"/>
      <c r="AHY53" s="46"/>
      <c r="AHZ53" s="46"/>
      <c r="AIA53" s="46"/>
      <c r="AIB53" s="46"/>
      <c r="AIC53" s="46"/>
      <c r="AID53" s="46"/>
      <c r="AIE53" s="46"/>
      <c r="AIF53" s="46"/>
      <c r="AIG53" s="46"/>
      <c r="AIH53" s="46"/>
      <c r="AII53" s="46"/>
      <c r="AIJ53" s="46"/>
      <c r="AIK53" s="46"/>
      <c r="AIL53" s="46"/>
      <c r="AIM53" s="46"/>
      <c r="AIN53" s="46"/>
      <c r="AIO53" s="46"/>
      <c r="AIP53" s="46"/>
      <c r="AIQ53" s="46"/>
      <c r="AIR53" s="46"/>
      <c r="AIS53" s="46"/>
      <c r="AIT53" s="46"/>
      <c r="AIU53" s="46"/>
      <c r="AIV53" s="46"/>
      <c r="AIW53" s="46"/>
      <c r="AIX53" s="46"/>
      <c r="AIY53" s="46"/>
      <c r="AIZ53" s="46"/>
      <c r="AJA53" s="46"/>
      <c r="AJB53" s="46"/>
      <c r="AJC53" s="46"/>
      <c r="AJD53" s="46"/>
      <c r="AJE53" s="46"/>
      <c r="AJF53" s="46"/>
      <c r="AJG53" s="46"/>
      <c r="AJH53" s="46"/>
      <c r="AJI53" s="46"/>
      <c r="AJJ53" s="46"/>
      <c r="AJK53" s="46"/>
      <c r="AJL53" s="46"/>
      <c r="AJM53" s="46"/>
      <c r="AJN53" s="46"/>
      <c r="AJO53" s="46"/>
      <c r="AJP53" s="46"/>
      <c r="AJQ53" s="46"/>
      <c r="AJR53" s="46"/>
      <c r="AJS53" s="46"/>
      <c r="AJT53" s="46"/>
      <c r="AJU53" s="46"/>
      <c r="AJV53" s="46"/>
      <c r="AJW53" s="46"/>
      <c r="AJX53" s="46"/>
      <c r="AJY53" s="46"/>
      <c r="AJZ53" s="46"/>
      <c r="AKA53" s="46"/>
      <c r="AKB53" s="46"/>
      <c r="AKC53" s="46"/>
      <c r="AKD53" s="46"/>
      <c r="AKE53" s="46"/>
      <c r="AKF53" s="46"/>
      <c r="AKG53" s="46"/>
      <c r="AKH53" s="46"/>
      <c r="AKI53" s="46"/>
      <c r="AKJ53" s="46"/>
      <c r="AKK53" s="46"/>
      <c r="AKL53" s="46"/>
      <c r="AKM53" s="46"/>
      <c r="AKN53" s="46"/>
      <c r="AKO53" s="46"/>
      <c r="AKP53" s="46"/>
      <c r="AKQ53" s="46"/>
      <c r="AKR53" s="46"/>
      <c r="AKS53" s="46"/>
      <c r="AKT53" s="46"/>
      <c r="AKU53" s="46"/>
      <c r="AKV53" s="46"/>
      <c r="AKW53" s="46"/>
      <c r="AKX53" s="46"/>
      <c r="AKY53" s="46"/>
      <c r="AKZ53" s="46"/>
      <c r="ALA53" s="46"/>
      <c r="ALB53" s="46"/>
      <c r="ALC53" s="46"/>
      <c r="ALD53" s="46"/>
      <c r="ALE53" s="46"/>
      <c r="ALF53" s="46"/>
      <c r="ALG53" s="46"/>
      <c r="ALH53" s="46"/>
      <c r="ALI53" s="46"/>
      <c r="ALJ53" s="46"/>
      <c r="ALK53" s="46"/>
      <c r="ALL53" s="46"/>
      <c r="ALM53" s="46"/>
      <c r="ALN53" s="46"/>
      <c r="ALO53" s="46"/>
      <c r="ALP53" s="46"/>
      <c r="ALQ53" s="46"/>
      <c r="ALR53" s="46"/>
      <c r="ALS53" s="46"/>
      <c r="ALT53" s="46"/>
      <c r="ALU53" s="46"/>
      <c r="ALV53" s="46"/>
      <c r="ALW53" s="46"/>
      <c r="ALX53" s="46"/>
      <c r="ALY53" s="46"/>
      <c r="ALZ53" s="46"/>
      <c r="AMA53" s="46"/>
      <c r="AMB53" s="46"/>
      <c r="AMC53" s="46"/>
      <c r="AMD53" s="46"/>
      <c r="AME53" s="46"/>
      <c r="AMF53" s="46"/>
      <c r="AMG53" s="46"/>
      <c r="AMH53" s="46"/>
      <c r="AMI53" s="46"/>
      <c r="AMJ53" s="46"/>
      <c r="AMK53" s="46"/>
      <c r="AML53" s="46"/>
      <c r="AMM53" s="46"/>
      <c r="AMN53" s="46"/>
      <c r="AMO53" s="46"/>
      <c r="AMP53" s="46"/>
      <c r="AMQ53" s="46"/>
      <c r="AMR53" s="46"/>
      <c r="AMS53" s="46"/>
      <c r="AMT53" s="46"/>
      <c r="AMU53" s="46"/>
      <c r="AMV53" s="46"/>
      <c r="AMW53" s="46"/>
      <c r="AMX53" s="46"/>
      <c r="AMY53" s="46"/>
      <c r="AMZ53" s="46"/>
      <c r="ANA53" s="46"/>
      <c r="ANB53" s="46"/>
      <c r="ANC53" s="46"/>
      <c r="AND53" s="46"/>
      <c r="ANE53" s="46"/>
      <c r="ANF53" s="46"/>
      <c r="ANG53" s="46"/>
      <c r="ANH53" s="46"/>
      <c r="ANI53" s="46"/>
      <c r="ANJ53" s="46"/>
      <c r="ANK53" s="46"/>
      <c r="ANL53" s="46"/>
      <c r="ANM53" s="46"/>
      <c r="ANN53" s="46"/>
      <c r="ANO53" s="46"/>
      <c r="ANP53" s="46"/>
      <c r="ANQ53" s="46"/>
      <c r="ANR53" s="46"/>
      <c r="ANS53" s="46"/>
      <c r="ANT53" s="46"/>
      <c r="ANU53" s="46"/>
      <c r="ANV53" s="46"/>
      <c r="ANW53" s="46"/>
      <c r="ANX53" s="46"/>
      <c r="ANY53" s="46"/>
      <c r="ANZ53" s="46"/>
      <c r="AOA53" s="46"/>
      <c r="AOB53" s="46"/>
      <c r="AOC53" s="46"/>
      <c r="AOD53" s="46"/>
      <c r="AOE53" s="46"/>
      <c r="AOF53" s="46"/>
      <c r="AOG53" s="46"/>
      <c r="AOH53" s="46"/>
      <c r="AOI53" s="46"/>
      <c r="AOJ53" s="46"/>
      <c r="AOK53" s="46"/>
      <c r="AOL53" s="46"/>
      <c r="AOM53" s="46"/>
      <c r="AON53" s="46"/>
      <c r="AOO53" s="46"/>
      <c r="AOP53" s="46"/>
      <c r="AOQ53" s="46"/>
      <c r="AOR53" s="46"/>
      <c r="AOS53" s="46"/>
      <c r="AOT53" s="46"/>
      <c r="AOU53" s="46"/>
      <c r="AOV53" s="46"/>
      <c r="AOW53" s="46"/>
      <c r="AOX53" s="46"/>
      <c r="AOY53" s="46"/>
      <c r="AOZ53" s="46"/>
      <c r="APA53" s="46"/>
      <c r="APB53" s="46"/>
      <c r="APC53" s="46"/>
      <c r="APD53" s="46"/>
      <c r="APE53" s="46"/>
      <c r="APF53" s="46"/>
      <c r="APG53" s="46"/>
      <c r="APH53" s="46"/>
      <c r="API53" s="46"/>
      <c r="APJ53" s="46"/>
      <c r="APK53" s="46"/>
      <c r="APL53" s="46"/>
      <c r="APM53" s="46"/>
      <c r="APN53" s="46"/>
      <c r="APO53" s="46"/>
      <c r="APP53" s="46"/>
      <c r="APQ53" s="46"/>
      <c r="APR53" s="46"/>
      <c r="APS53" s="46"/>
      <c r="APT53" s="46"/>
      <c r="APU53" s="46"/>
      <c r="APV53" s="46"/>
      <c r="APW53" s="46"/>
      <c r="APX53" s="46"/>
      <c r="APY53" s="46"/>
      <c r="APZ53" s="46"/>
      <c r="AQA53" s="46"/>
      <c r="AQB53" s="46"/>
      <c r="AQC53" s="46"/>
      <c r="AQD53" s="46"/>
      <c r="AQE53" s="46"/>
      <c r="AQF53" s="46"/>
      <c r="AQG53" s="46"/>
      <c r="AQH53" s="46"/>
      <c r="AQI53" s="46"/>
      <c r="AQJ53" s="46"/>
      <c r="AQK53" s="46"/>
      <c r="AQL53" s="46"/>
      <c r="AQM53" s="46"/>
      <c r="AQN53" s="46"/>
      <c r="AQO53" s="46"/>
      <c r="AQP53" s="46"/>
      <c r="AQQ53" s="46"/>
      <c r="AQR53" s="46"/>
      <c r="AQS53" s="46"/>
      <c r="AQT53" s="46"/>
      <c r="AQU53" s="46"/>
      <c r="AQV53" s="46"/>
      <c r="AQW53" s="46"/>
      <c r="AQX53" s="46"/>
      <c r="AQY53" s="46"/>
      <c r="AQZ53" s="46"/>
      <c r="ARA53" s="46"/>
      <c r="ARB53" s="46"/>
      <c r="ARC53" s="46"/>
      <c r="ARD53" s="46"/>
      <c r="ARE53" s="46"/>
      <c r="ARF53" s="46"/>
      <c r="ARG53" s="46"/>
      <c r="ARH53" s="46"/>
      <c r="ARI53" s="46"/>
      <c r="ARJ53" s="46"/>
      <c r="ARK53" s="46"/>
      <c r="ARL53" s="46"/>
      <c r="ARM53" s="46"/>
      <c r="ARN53" s="46"/>
      <c r="ARO53" s="46"/>
      <c r="ARP53" s="46"/>
      <c r="ARQ53" s="46"/>
      <c r="ARR53" s="46"/>
      <c r="ARS53" s="46"/>
      <c r="ART53" s="46"/>
      <c r="ARU53" s="46"/>
      <c r="ARV53" s="46"/>
      <c r="ARW53" s="46"/>
      <c r="ARX53" s="46"/>
      <c r="ARY53" s="46"/>
      <c r="ARZ53" s="46"/>
      <c r="ASA53" s="46"/>
      <c r="ASB53" s="46"/>
      <c r="ASC53" s="46"/>
      <c r="ASD53" s="46"/>
      <c r="ASE53" s="46"/>
      <c r="ASF53" s="46"/>
      <c r="ASG53" s="46"/>
      <c r="ASH53" s="46"/>
      <c r="ASI53" s="46"/>
      <c r="ASJ53" s="46"/>
      <c r="ASK53" s="46"/>
      <c r="ASL53" s="46"/>
      <c r="ASM53" s="46"/>
      <c r="ASN53" s="46"/>
      <c r="ASO53" s="46"/>
      <c r="ASP53" s="46"/>
      <c r="ASQ53" s="46"/>
      <c r="ASR53" s="46"/>
      <c r="ASS53" s="46"/>
      <c r="AST53" s="46"/>
      <c r="ASU53" s="46"/>
      <c r="ASV53" s="46"/>
      <c r="ASW53" s="46"/>
      <c r="ASX53" s="46"/>
      <c r="ASY53" s="46"/>
      <c r="ASZ53" s="46"/>
      <c r="ATA53" s="46"/>
      <c r="ATB53" s="46"/>
      <c r="ATC53" s="46"/>
      <c r="ATD53" s="46"/>
      <c r="ATE53" s="46"/>
      <c r="ATF53" s="46"/>
      <c r="ATG53" s="46"/>
      <c r="ATH53" s="46"/>
      <c r="ATI53" s="46"/>
      <c r="ATJ53" s="46"/>
      <c r="ATK53" s="46"/>
      <c r="ATL53" s="46"/>
      <c r="ATM53" s="46"/>
      <c r="ATN53" s="46"/>
      <c r="ATO53" s="46"/>
      <c r="ATP53" s="46"/>
      <c r="ATQ53" s="46"/>
      <c r="ATR53" s="46"/>
      <c r="ATS53" s="46"/>
      <c r="ATT53" s="46"/>
      <c r="ATU53" s="46"/>
      <c r="ATV53" s="46"/>
      <c r="ATW53" s="46"/>
      <c r="ATX53" s="46"/>
      <c r="ATY53" s="46"/>
      <c r="ATZ53" s="46"/>
      <c r="AUA53" s="46"/>
      <c r="AUB53" s="46"/>
      <c r="AUC53" s="46"/>
      <c r="AUD53" s="46"/>
      <c r="AUE53" s="46"/>
      <c r="AUF53" s="46"/>
      <c r="AUG53" s="46"/>
      <c r="AUH53" s="46"/>
      <c r="AUI53" s="46"/>
      <c r="AUJ53" s="46"/>
      <c r="AUK53" s="46"/>
      <c r="AUL53" s="46"/>
      <c r="AUM53" s="46"/>
      <c r="AUN53" s="46"/>
      <c r="AUO53" s="46"/>
      <c r="AUP53" s="46"/>
      <c r="AUQ53" s="46"/>
      <c r="AUR53" s="46"/>
      <c r="AUS53" s="46"/>
      <c r="AUT53" s="46"/>
      <c r="AUU53" s="46"/>
      <c r="AUV53" s="46"/>
      <c r="AUW53" s="46"/>
      <c r="AUX53" s="46"/>
      <c r="AUY53" s="46"/>
      <c r="AUZ53" s="46"/>
      <c r="AVA53" s="46"/>
      <c r="AVB53" s="46"/>
      <c r="AVC53" s="46"/>
      <c r="AVD53" s="46"/>
      <c r="AVE53" s="46"/>
      <c r="AVF53" s="46"/>
      <c r="AVG53" s="46"/>
      <c r="AVH53" s="46"/>
      <c r="AVI53" s="46"/>
      <c r="AVJ53" s="46"/>
      <c r="AVK53" s="46"/>
      <c r="AVL53" s="46"/>
      <c r="AVM53" s="46"/>
      <c r="AVN53" s="46"/>
      <c r="AVO53" s="46"/>
      <c r="AVP53" s="46"/>
      <c r="AVQ53" s="46"/>
      <c r="AVR53" s="46"/>
      <c r="AVS53" s="46"/>
      <c r="AVT53" s="46"/>
      <c r="AVU53" s="46"/>
      <c r="AVV53" s="46"/>
      <c r="AVW53" s="46"/>
      <c r="AVX53" s="46"/>
      <c r="AVY53" s="46"/>
      <c r="AVZ53" s="46"/>
      <c r="AWA53" s="46"/>
      <c r="AWB53" s="46"/>
      <c r="AWC53" s="46"/>
      <c r="AWD53" s="46"/>
      <c r="AWE53" s="46"/>
      <c r="AWF53" s="46"/>
      <c r="AWG53" s="46"/>
      <c r="AWH53" s="46"/>
      <c r="AWI53" s="46"/>
      <c r="AWJ53" s="46"/>
      <c r="AWK53" s="46"/>
      <c r="AWL53" s="46"/>
      <c r="AWM53" s="46"/>
      <c r="AWN53" s="46"/>
      <c r="AWO53" s="46"/>
      <c r="AWP53" s="46"/>
      <c r="AWQ53" s="46"/>
      <c r="AWR53" s="46"/>
      <c r="AWS53" s="46"/>
      <c r="AWT53" s="46"/>
      <c r="AWU53" s="46"/>
      <c r="AWV53" s="46"/>
      <c r="AWW53" s="46"/>
      <c r="AWX53" s="46"/>
      <c r="AWY53" s="46"/>
      <c r="AWZ53" s="46"/>
      <c r="AXA53" s="46"/>
      <c r="AXB53" s="46"/>
      <c r="AXC53" s="46"/>
      <c r="AXD53" s="46"/>
      <c r="AXE53" s="46"/>
      <c r="AXF53" s="46"/>
      <c r="AXG53" s="46"/>
      <c r="AXH53" s="46"/>
      <c r="AXI53" s="46"/>
      <c r="AXJ53" s="46"/>
      <c r="AXK53" s="46"/>
      <c r="AXL53" s="46"/>
      <c r="AXM53" s="46"/>
      <c r="AXN53" s="46"/>
      <c r="AXO53" s="46"/>
      <c r="AXP53" s="46"/>
      <c r="AXQ53" s="46"/>
      <c r="AXR53" s="46"/>
      <c r="AXS53" s="46"/>
      <c r="AXT53" s="46"/>
      <c r="AXU53" s="46"/>
      <c r="AXV53" s="46"/>
      <c r="AXW53" s="46"/>
      <c r="AXX53" s="46"/>
      <c r="AXY53" s="46"/>
      <c r="AXZ53" s="46"/>
      <c r="AYA53" s="46"/>
      <c r="AYB53" s="46"/>
      <c r="AYC53" s="46"/>
      <c r="AYD53" s="46"/>
      <c r="AYE53" s="46"/>
      <c r="AYF53" s="46"/>
      <c r="AYG53" s="46"/>
      <c r="AYH53" s="46"/>
      <c r="AYI53" s="46"/>
      <c r="AYJ53" s="46"/>
      <c r="AYK53" s="46"/>
      <c r="AYL53" s="46"/>
      <c r="AYM53" s="46"/>
      <c r="AYN53" s="46"/>
      <c r="AYO53" s="46"/>
      <c r="AYP53" s="46"/>
      <c r="AYQ53" s="46"/>
      <c r="AYR53" s="46"/>
      <c r="AYS53" s="46"/>
      <c r="AYT53" s="46"/>
      <c r="AYU53" s="46"/>
      <c r="AYV53" s="46"/>
      <c r="AYW53" s="46"/>
      <c r="AYX53" s="46"/>
      <c r="AYY53" s="46"/>
      <c r="AYZ53" s="46"/>
      <c r="AZA53" s="46"/>
      <c r="AZB53" s="46"/>
      <c r="AZC53" s="46"/>
      <c r="AZD53" s="46"/>
      <c r="AZE53" s="46"/>
      <c r="AZF53" s="46"/>
      <c r="AZG53" s="46"/>
      <c r="AZH53" s="46"/>
      <c r="AZI53" s="46"/>
      <c r="AZJ53" s="46"/>
      <c r="AZK53" s="46"/>
      <c r="AZL53" s="46"/>
      <c r="AZM53" s="46"/>
      <c r="AZN53" s="46"/>
      <c r="AZO53" s="46"/>
      <c r="AZP53" s="46"/>
      <c r="AZQ53" s="46"/>
      <c r="AZR53" s="46"/>
      <c r="AZS53" s="46"/>
      <c r="AZT53" s="46"/>
      <c r="AZU53" s="46"/>
      <c r="AZV53" s="46"/>
      <c r="AZW53" s="46"/>
      <c r="AZX53" s="46"/>
      <c r="AZY53" s="46"/>
      <c r="AZZ53" s="46"/>
      <c r="BAA53" s="46"/>
      <c r="BAB53" s="46"/>
      <c r="BAC53" s="46"/>
      <c r="BAD53" s="46"/>
      <c r="BAE53" s="46"/>
      <c r="BAF53" s="46"/>
      <c r="BAG53" s="46"/>
      <c r="BAH53" s="46"/>
      <c r="BAI53" s="46"/>
      <c r="BAJ53" s="46"/>
      <c r="BAK53" s="46"/>
      <c r="BAL53" s="46"/>
      <c r="BAM53" s="46"/>
      <c r="BAN53" s="46"/>
      <c r="BAO53" s="46"/>
      <c r="BAP53" s="46"/>
      <c r="BAQ53" s="46"/>
      <c r="BAR53" s="46"/>
      <c r="BAS53" s="46"/>
      <c r="BAT53" s="46"/>
      <c r="BAU53" s="46"/>
      <c r="BAV53" s="46"/>
      <c r="BAW53" s="46"/>
      <c r="BAX53" s="46"/>
      <c r="BAY53" s="46"/>
      <c r="BAZ53" s="46"/>
      <c r="BBA53" s="46"/>
      <c r="BBB53" s="46"/>
      <c r="BBC53" s="46"/>
      <c r="BBD53" s="46"/>
      <c r="BBE53" s="46"/>
      <c r="BBF53" s="46"/>
      <c r="BBG53" s="46"/>
      <c r="BBH53" s="46"/>
      <c r="BBI53" s="46"/>
      <c r="BBJ53" s="46"/>
      <c r="BBK53" s="46"/>
      <c r="BBL53" s="46"/>
      <c r="BBM53" s="46"/>
      <c r="BBN53" s="46"/>
      <c r="BBO53" s="46"/>
      <c r="BBP53" s="46"/>
      <c r="BBQ53" s="46"/>
      <c r="BBR53" s="46"/>
      <c r="BBS53" s="46"/>
      <c r="BBT53" s="46"/>
      <c r="BBU53" s="46"/>
      <c r="BBV53" s="46"/>
      <c r="BBW53" s="46"/>
      <c r="BBX53" s="46"/>
      <c r="BBY53" s="46"/>
      <c r="BBZ53" s="46"/>
      <c r="BCA53" s="46"/>
      <c r="BCB53" s="46"/>
      <c r="BCC53" s="46"/>
      <c r="BCD53" s="46"/>
      <c r="BCE53" s="46"/>
      <c r="BCF53" s="46"/>
      <c r="BCG53" s="46"/>
      <c r="BCH53" s="46"/>
      <c r="BCI53" s="46"/>
      <c r="BCJ53" s="46"/>
      <c r="BCK53" s="46"/>
      <c r="BCL53" s="46"/>
      <c r="BCM53" s="46"/>
      <c r="BCN53" s="46"/>
      <c r="BCO53" s="46"/>
      <c r="BCP53" s="46"/>
      <c r="BCQ53" s="46"/>
      <c r="BCR53" s="46"/>
      <c r="BCS53" s="46"/>
      <c r="BCT53" s="46"/>
      <c r="BCU53" s="46"/>
      <c r="BCV53" s="46"/>
      <c r="BCW53" s="46"/>
      <c r="BCX53" s="46"/>
      <c r="BCY53" s="46"/>
      <c r="BCZ53" s="46"/>
      <c r="BDA53" s="46"/>
      <c r="BDB53" s="46"/>
      <c r="BDC53" s="46"/>
      <c r="BDD53" s="46"/>
      <c r="BDE53" s="46"/>
      <c r="BDF53" s="46"/>
      <c r="BDG53" s="46"/>
      <c r="BDH53" s="46"/>
      <c r="BDI53" s="46"/>
      <c r="BDJ53" s="46"/>
      <c r="BDK53" s="46"/>
      <c r="BDL53" s="46"/>
      <c r="BDM53" s="46"/>
      <c r="BDN53" s="46"/>
      <c r="BDO53" s="46"/>
      <c r="BDP53" s="46"/>
      <c r="BDQ53" s="46"/>
      <c r="BDR53" s="46"/>
      <c r="BDS53" s="46"/>
      <c r="BDT53" s="46"/>
      <c r="BDU53" s="46"/>
      <c r="BDV53" s="46"/>
      <c r="BDW53" s="46"/>
      <c r="BDX53" s="46"/>
      <c r="BDY53" s="46"/>
      <c r="BDZ53" s="46"/>
      <c r="BEA53" s="46"/>
      <c r="BEB53" s="46"/>
      <c r="BEC53" s="46"/>
      <c r="BED53" s="46"/>
      <c r="BEE53" s="46"/>
      <c r="BEF53" s="46"/>
      <c r="BEG53" s="46"/>
      <c r="BEH53" s="46"/>
      <c r="BEI53" s="46"/>
      <c r="BEJ53" s="46"/>
      <c r="BEK53" s="46"/>
      <c r="BEL53" s="46"/>
      <c r="BEM53" s="46"/>
      <c r="BEN53" s="46"/>
      <c r="BEO53" s="46"/>
      <c r="BEP53" s="46"/>
      <c r="BEQ53" s="46"/>
      <c r="BER53" s="46"/>
      <c r="BES53" s="46"/>
      <c r="BET53" s="46"/>
      <c r="BEU53" s="46"/>
      <c r="BEV53" s="46"/>
      <c r="BEW53" s="46"/>
      <c r="BEX53" s="46"/>
      <c r="BEY53" s="46"/>
      <c r="BEZ53" s="46"/>
      <c r="BFA53" s="46"/>
      <c r="BFB53" s="46"/>
      <c r="BFC53" s="46"/>
      <c r="BFD53" s="46"/>
      <c r="BFE53" s="46"/>
      <c r="BFF53" s="46"/>
      <c r="BFG53" s="46"/>
      <c r="BFH53" s="46"/>
      <c r="BFI53" s="46"/>
      <c r="BFJ53" s="46"/>
      <c r="BFK53" s="46"/>
      <c r="BFL53" s="46"/>
      <c r="BFM53" s="46"/>
      <c r="BFN53" s="46"/>
      <c r="BFO53" s="46"/>
      <c r="BFP53" s="46"/>
      <c r="BFQ53" s="46"/>
      <c r="BFR53" s="46"/>
      <c r="BFS53" s="46"/>
      <c r="BFT53" s="46"/>
      <c r="BFU53" s="46"/>
      <c r="BFV53" s="46"/>
      <c r="BFW53" s="46"/>
      <c r="BFX53" s="46"/>
      <c r="BFY53" s="46"/>
      <c r="BFZ53" s="46"/>
      <c r="BGA53" s="46"/>
      <c r="BGB53" s="46"/>
      <c r="BGC53" s="46"/>
      <c r="BGD53" s="46"/>
      <c r="BGE53" s="46"/>
      <c r="BGF53" s="46"/>
      <c r="BGG53" s="46"/>
      <c r="BGH53" s="46"/>
      <c r="BGI53" s="46"/>
      <c r="BGJ53" s="46"/>
      <c r="BGK53" s="46"/>
      <c r="BGL53" s="46"/>
      <c r="BGM53" s="46"/>
      <c r="BGN53" s="46"/>
      <c r="BGO53" s="46"/>
      <c r="BGP53" s="46"/>
      <c r="BGQ53" s="46"/>
      <c r="BGR53" s="46"/>
      <c r="BGS53" s="46"/>
      <c r="BGT53" s="46"/>
      <c r="BGU53" s="46"/>
      <c r="BGV53" s="46"/>
      <c r="BGW53" s="46"/>
      <c r="BGX53" s="46"/>
      <c r="BGY53" s="46"/>
      <c r="BGZ53" s="46"/>
      <c r="BHA53" s="46"/>
      <c r="BHB53" s="46"/>
      <c r="BHC53" s="46"/>
      <c r="BHD53" s="46"/>
      <c r="BHE53" s="46"/>
      <c r="BHF53" s="46"/>
      <c r="BHG53" s="46"/>
      <c r="BHH53" s="46"/>
      <c r="BHI53" s="46"/>
      <c r="BHJ53" s="46"/>
      <c r="BHK53" s="46"/>
      <c r="BHL53" s="46"/>
      <c r="BHM53" s="46"/>
      <c r="BHN53" s="46"/>
      <c r="BHO53" s="46"/>
      <c r="BHP53" s="46"/>
      <c r="BHQ53" s="46"/>
      <c r="BHR53" s="46"/>
      <c r="BHS53" s="46"/>
      <c r="BHT53" s="46"/>
      <c r="BHU53" s="46"/>
      <c r="BHV53" s="46"/>
      <c r="BHW53" s="46"/>
      <c r="BHX53" s="46"/>
      <c r="BHY53" s="46"/>
      <c r="BHZ53" s="46"/>
      <c r="BIA53" s="46"/>
      <c r="BIB53" s="46"/>
      <c r="BIC53" s="46"/>
      <c r="BID53" s="46"/>
      <c r="BIE53" s="46"/>
      <c r="BIF53" s="46"/>
      <c r="BIG53" s="46"/>
      <c r="BIH53" s="46"/>
      <c r="BII53" s="46"/>
      <c r="BIJ53" s="46"/>
      <c r="BIK53" s="46"/>
      <c r="BIL53" s="46"/>
      <c r="BIM53" s="46"/>
      <c r="BIN53" s="46"/>
      <c r="BIO53" s="46"/>
      <c r="BIP53" s="46"/>
      <c r="BIQ53" s="46"/>
      <c r="BIR53" s="46"/>
      <c r="BIS53" s="46"/>
      <c r="BIT53" s="46"/>
      <c r="BIU53" s="46"/>
      <c r="BIV53" s="46"/>
      <c r="BIW53" s="46"/>
      <c r="BIX53" s="46"/>
      <c r="BIY53" s="46"/>
      <c r="BIZ53" s="46"/>
      <c r="BJA53" s="46"/>
      <c r="BJB53" s="46"/>
      <c r="BJC53" s="46"/>
      <c r="BJD53" s="46"/>
      <c r="BJE53" s="46"/>
      <c r="BJF53" s="46"/>
      <c r="BJG53" s="46"/>
      <c r="BJH53" s="46"/>
      <c r="BJI53" s="46"/>
      <c r="BJJ53" s="46"/>
      <c r="BJK53" s="46"/>
      <c r="BJL53" s="46"/>
      <c r="BJM53" s="46"/>
      <c r="BJN53" s="46"/>
      <c r="BJO53" s="46"/>
      <c r="BJP53" s="46"/>
      <c r="BJQ53" s="46"/>
      <c r="BJR53" s="46"/>
      <c r="BJS53" s="46"/>
      <c r="BJT53" s="46"/>
      <c r="BJU53" s="46"/>
      <c r="BJV53" s="46"/>
      <c r="BJW53" s="46"/>
      <c r="BJX53" s="46"/>
      <c r="BJY53" s="46"/>
      <c r="BJZ53" s="46"/>
      <c r="BKA53" s="46"/>
      <c r="BKB53" s="46"/>
      <c r="BKC53" s="46"/>
      <c r="BKD53" s="46"/>
      <c r="BKE53" s="46"/>
      <c r="BKF53" s="46"/>
      <c r="BKG53" s="46"/>
      <c r="BKH53" s="46"/>
      <c r="BKI53" s="46"/>
      <c r="BKJ53" s="46"/>
      <c r="BKK53" s="46"/>
      <c r="BKL53" s="46"/>
      <c r="BKM53" s="46"/>
      <c r="BKN53" s="46"/>
      <c r="BKO53" s="46"/>
      <c r="BKP53" s="46"/>
      <c r="BKQ53" s="46"/>
      <c r="BKR53" s="46"/>
      <c r="BKS53" s="46"/>
      <c r="BKT53" s="46"/>
      <c r="BKU53" s="46"/>
      <c r="BKV53" s="46"/>
      <c r="BKW53" s="46"/>
      <c r="BKX53" s="46"/>
      <c r="BKY53" s="46"/>
      <c r="BKZ53" s="46"/>
      <c r="BLA53" s="46"/>
      <c r="BLB53" s="46"/>
      <c r="BLC53" s="46"/>
      <c r="BLD53" s="46"/>
      <c r="BLE53" s="46"/>
      <c r="BLF53" s="46"/>
      <c r="BLG53" s="46"/>
      <c r="BLH53" s="46"/>
      <c r="BLI53" s="46"/>
      <c r="BLJ53" s="46"/>
      <c r="BLK53" s="46"/>
      <c r="BLL53" s="46"/>
      <c r="BLM53" s="46"/>
      <c r="BLN53" s="46"/>
      <c r="BLO53" s="46"/>
      <c r="BLP53" s="46"/>
      <c r="BLQ53" s="46"/>
      <c r="BLR53" s="46"/>
      <c r="BLS53" s="46"/>
      <c r="BLT53" s="46"/>
      <c r="BLU53" s="46"/>
      <c r="BLV53" s="46"/>
      <c r="BLW53" s="46"/>
      <c r="BLX53" s="46"/>
      <c r="BLY53" s="46"/>
      <c r="BLZ53" s="46"/>
      <c r="BMA53" s="46"/>
      <c r="BMB53" s="46"/>
      <c r="BMC53" s="46"/>
      <c r="BMD53" s="46"/>
      <c r="BME53" s="46"/>
      <c r="BMF53" s="46"/>
      <c r="BMG53" s="46"/>
      <c r="BMH53" s="46"/>
      <c r="BMI53" s="46"/>
      <c r="BMJ53" s="46"/>
      <c r="BMK53" s="46"/>
      <c r="BML53" s="46"/>
      <c r="BMM53" s="46"/>
      <c r="BMN53" s="46"/>
      <c r="BMO53" s="46"/>
      <c r="BMP53" s="46"/>
      <c r="BMQ53" s="46"/>
      <c r="BMR53" s="46"/>
      <c r="BMS53" s="46"/>
      <c r="BMT53" s="46"/>
      <c r="BMU53" s="46"/>
      <c r="BMV53" s="46"/>
      <c r="BMW53" s="46"/>
      <c r="BMX53" s="46"/>
      <c r="BMY53" s="46"/>
      <c r="BMZ53" s="46"/>
      <c r="BNA53" s="46"/>
      <c r="BNB53" s="46"/>
      <c r="BNC53" s="46"/>
      <c r="BND53" s="46"/>
      <c r="BNE53" s="46"/>
      <c r="BNF53" s="46"/>
      <c r="BNG53" s="46"/>
      <c r="BNH53" s="46"/>
      <c r="BNI53" s="46"/>
      <c r="BNJ53" s="46"/>
      <c r="BNK53" s="46"/>
      <c r="BNL53" s="46"/>
      <c r="BNM53" s="46"/>
      <c r="BNN53" s="46"/>
      <c r="BNO53" s="46"/>
      <c r="BNP53" s="46"/>
      <c r="BNQ53" s="46"/>
      <c r="BNR53" s="46"/>
      <c r="BNS53" s="46"/>
      <c r="BNT53" s="46"/>
      <c r="BNU53" s="46"/>
      <c r="BNV53" s="46"/>
      <c r="BNW53" s="46"/>
      <c r="BNX53" s="46"/>
      <c r="BNY53" s="46"/>
      <c r="BNZ53" s="46"/>
      <c r="BOA53" s="46"/>
      <c r="BOB53" s="46"/>
      <c r="BOC53" s="46"/>
      <c r="BOD53" s="46"/>
      <c r="BOE53" s="46"/>
      <c r="BOF53" s="46"/>
      <c r="BOG53" s="46"/>
      <c r="BOH53" s="46"/>
      <c r="BOI53" s="46"/>
      <c r="BOJ53" s="46"/>
      <c r="BOK53" s="46"/>
      <c r="BOL53" s="46"/>
      <c r="BOM53" s="46"/>
      <c r="BON53" s="46"/>
      <c r="BOO53" s="46"/>
      <c r="BOP53" s="46"/>
      <c r="BOQ53" s="46"/>
      <c r="BOR53" s="46"/>
      <c r="BOS53" s="46"/>
      <c r="BOT53" s="46"/>
      <c r="BOU53" s="46"/>
      <c r="BOV53" s="46"/>
      <c r="BOW53" s="46"/>
      <c r="BOX53" s="46"/>
      <c r="BOY53" s="46"/>
      <c r="BOZ53" s="46"/>
      <c r="BPA53" s="46"/>
      <c r="BPB53" s="46"/>
      <c r="BPC53" s="46"/>
      <c r="BPD53" s="46"/>
      <c r="BPE53" s="46"/>
      <c r="BPF53" s="46"/>
      <c r="BPG53" s="46"/>
      <c r="BPH53" s="46"/>
      <c r="BPI53" s="46"/>
      <c r="BPJ53" s="46"/>
      <c r="BPK53" s="46"/>
      <c r="BPL53" s="46"/>
      <c r="BPM53" s="46"/>
      <c r="BPN53" s="46"/>
      <c r="BPO53" s="46"/>
      <c r="BPP53" s="46"/>
      <c r="BPQ53" s="46"/>
      <c r="BPR53" s="46"/>
      <c r="BPS53" s="46"/>
      <c r="BPT53" s="46"/>
      <c r="BPU53" s="46"/>
      <c r="BPV53" s="46"/>
      <c r="BPW53" s="46"/>
      <c r="BPX53" s="46"/>
      <c r="BPY53" s="46"/>
      <c r="BPZ53" s="46"/>
      <c r="BQA53" s="46"/>
      <c r="BQB53" s="46"/>
      <c r="BQC53" s="46"/>
      <c r="BQD53" s="46"/>
      <c r="BQE53" s="46"/>
      <c r="BQF53" s="46"/>
      <c r="BQG53" s="46"/>
      <c r="BQH53" s="46"/>
      <c r="BQI53" s="46"/>
      <c r="BQJ53" s="46"/>
      <c r="BQK53" s="46"/>
      <c r="BQL53" s="46"/>
      <c r="BQM53" s="46"/>
      <c r="BQN53" s="46"/>
      <c r="BQO53" s="46"/>
      <c r="BQP53" s="46"/>
      <c r="BQQ53" s="46"/>
      <c r="BQR53" s="46"/>
      <c r="BQS53" s="46"/>
      <c r="BQT53" s="46"/>
      <c r="BQU53" s="46"/>
      <c r="BQV53" s="46"/>
      <c r="BQW53" s="46"/>
      <c r="BQX53" s="46"/>
      <c r="BQY53" s="46"/>
      <c r="BQZ53" s="46"/>
      <c r="BRA53" s="46"/>
      <c r="BRB53" s="46"/>
      <c r="BRC53" s="46"/>
      <c r="BRD53" s="46"/>
      <c r="BRE53" s="46"/>
      <c r="BRF53" s="46"/>
      <c r="BRG53" s="46"/>
      <c r="BRH53" s="46"/>
      <c r="BRI53" s="46"/>
      <c r="BRJ53" s="46"/>
      <c r="BRK53" s="46"/>
      <c r="BRL53" s="46"/>
      <c r="BRM53" s="46"/>
      <c r="BRN53" s="46"/>
      <c r="BRO53" s="46"/>
      <c r="BRP53" s="46"/>
      <c r="BRQ53" s="46"/>
      <c r="BRR53" s="46"/>
      <c r="BRS53" s="46"/>
      <c r="BRT53" s="46"/>
      <c r="BRU53" s="46"/>
      <c r="BRV53" s="46"/>
      <c r="BRW53" s="46"/>
      <c r="BRX53" s="46"/>
      <c r="BRY53" s="46"/>
      <c r="BRZ53" s="46"/>
      <c r="BSA53" s="46"/>
      <c r="BSB53" s="46"/>
      <c r="BSC53" s="46"/>
      <c r="BSD53" s="46"/>
      <c r="BSE53" s="46"/>
      <c r="BSF53" s="46"/>
      <c r="BSG53" s="46"/>
      <c r="BSH53" s="46"/>
      <c r="BSI53" s="46"/>
      <c r="BSJ53" s="46"/>
      <c r="BSK53" s="46"/>
      <c r="BSL53" s="46"/>
      <c r="BSM53" s="46"/>
      <c r="BSN53" s="46"/>
      <c r="BSO53" s="46"/>
      <c r="BSP53" s="46"/>
      <c r="BSQ53" s="46"/>
      <c r="BSR53" s="46"/>
      <c r="BSS53" s="46"/>
      <c r="BST53" s="46"/>
      <c r="BSU53" s="46"/>
      <c r="BSV53" s="46"/>
      <c r="BSW53" s="46"/>
      <c r="BSX53" s="46"/>
      <c r="BSY53" s="46"/>
      <c r="BSZ53" s="46"/>
      <c r="BTA53" s="46"/>
      <c r="BTB53" s="46"/>
      <c r="BTC53" s="46"/>
      <c r="BTD53" s="46"/>
      <c r="BTE53" s="46"/>
      <c r="BTF53" s="46"/>
      <c r="BTG53" s="46"/>
      <c r="BTH53" s="46"/>
      <c r="BTI53" s="46"/>
      <c r="BTJ53" s="46"/>
      <c r="BTK53" s="46"/>
      <c r="BTL53" s="46"/>
      <c r="BTM53" s="46"/>
      <c r="BTN53" s="46"/>
      <c r="BTO53" s="46"/>
      <c r="BTP53" s="46"/>
      <c r="BTQ53" s="46"/>
      <c r="BTR53" s="46"/>
      <c r="BTS53" s="46"/>
      <c r="BTT53" s="46"/>
      <c r="BTU53" s="46"/>
      <c r="BTV53" s="46"/>
      <c r="BTW53" s="46"/>
      <c r="BTX53" s="46"/>
      <c r="BTY53" s="46"/>
      <c r="BTZ53" s="46"/>
      <c r="BUA53" s="46"/>
      <c r="BUB53" s="46"/>
      <c r="BUC53" s="46"/>
      <c r="BUD53" s="46"/>
      <c r="BUE53" s="46"/>
      <c r="BUF53" s="46"/>
      <c r="BUG53" s="46"/>
      <c r="BUH53" s="46"/>
      <c r="BUI53" s="46"/>
      <c r="BUJ53" s="46"/>
      <c r="BUK53" s="46"/>
      <c r="BUL53" s="46"/>
      <c r="BUM53" s="46"/>
      <c r="BUN53" s="46"/>
      <c r="BUO53" s="46"/>
      <c r="BUP53" s="46"/>
      <c r="BUQ53" s="46"/>
      <c r="BUR53" s="46"/>
      <c r="BUS53" s="46"/>
      <c r="BUT53" s="46"/>
      <c r="BUU53" s="46"/>
      <c r="BUV53" s="46"/>
      <c r="BUW53" s="46"/>
      <c r="BUX53" s="46"/>
      <c r="BUY53" s="46"/>
      <c r="BUZ53" s="46"/>
      <c r="BVA53" s="46"/>
      <c r="BVB53" s="46"/>
      <c r="BVC53" s="46"/>
      <c r="BVD53" s="46"/>
      <c r="BVE53" s="46"/>
      <c r="BVF53" s="46"/>
      <c r="BVG53" s="46"/>
      <c r="BVH53" s="46"/>
      <c r="BVI53" s="46"/>
      <c r="BVJ53" s="46"/>
      <c r="BVK53" s="46"/>
      <c r="BVL53" s="46"/>
      <c r="BVM53" s="46"/>
      <c r="BVN53" s="46"/>
      <c r="BVO53" s="46"/>
      <c r="BVP53" s="46"/>
      <c r="BVQ53" s="46"/>
      <c r="BVR53" s="46"/>
      <c r="BVS53" s="46"/>
      <c r="BVT53" s="46"/>
      <c r="BVU53" s="46"/>
      <c r="BVV53" s="46"/>
      <c r="BVW53" s="46"/>
      <c r="BVX53" s="46"/>
      <c r="BVY53" s="46"/>
      <c r="BVZ53" s="46"/>
      <c r="BWA53" s="46"/>
      <c r="BWB53" s="46"/>
      <c r="BWC53" s="46"/>
      <c r="BWD53" s="46"/>
      <c r="BWE53" s="46"/>
      <c r="BWF53" s="46"/>
      <c r="BWG53" s="46"/>
      <c r="BWH53" s="46"/>
      <c r="BWI53" s="46"/>
      <c r="BWJ53" s="46"/>
      <c r="BWK53" s="46"/>
      <c r="BWL53" s="46"/>
      <c r="BWM53" s="46"/>
      <c r="BWN53" s="46"/>
      <c r="BWO53" s="46"/>
      <c r="BWP53" s="46"/>
      <c r="BWQ53" s="46"/>
      <c r="BWR53" s="46"/>
      <c r="BWS53" s="46"/>
      <c r="BWT53" s="46"/>
      <c r="BWU53" s="46"/>
      <c r="BWV53" s="46"/>
      <c r="BWW53" s="46"/>
      <c r="BWX53" s="46"/>
      <c r="BWY53" s="46"/>
      <c r="BWZ53" s="46"/>
      <c r="BXA53" s="46"/>
      <c r="BXB53" s="46"/>
      <c r="BXC53" s="46"/>
      <c r="BXD53" s="46"/>
      <c r="BXE53" s="46"/>
      <c r="BXF53" s="46"/>
      <c r="BXG53" s="46"/>
      <c r="BXH53" s="46"/>
      <c r="BXI53" s="46"/>
      <c r="BXJ53" s="46"/>
      <c r="BXK53" s="46"/>
      <c r="BXL53" s="46"/>
      <c r="BXM53" s="46"/>
      <c r="BXN53" s="46"/>
      <c r="BXO53" s="46"/>
      <c r="BXP53" s="46"/>
      <c r="BXQ53" s="46"/>
      <c r="BXR53" s="46"/>
      <c r="BXS53" s="46"/>
      <c r="BXT53" s="46"/>
      <c r="BXU53" s="46"/>
      <c r="BXV53" s="46"/>
      <c r="BXW53" s="46"/>
      <c r="BXX53" s="46"/>
      <c r="BXY53" s="46"/>
      <c r="BXZ53" s="46"/>
      <c r="BYA53" s="46"/>
      <c r="BYB53" s="46"/>
      <c r="BYC53" s="46"/>
      <c r="BYD53" s="46"/>
      <c r="BYE53" s="46"/>
      <c r="BYF53" s="46"/>
      <c r="BYG53" s="46"/>
      <c r="BYH53" s="46"/>
      <c r="BYI53" s="46"/>
      <c r="BYJ53" s="46"/>
      <c r="BYK53" s="46"/>
      <c r="BYL53" s="46"/>
      <c r="BYM53" s="46"/>
      <c r="BYN53" s="46"/>
      <c r="BYO53" s="46"/>
      <c r="BYP53" s="46"/>
      <c r="BYQ53" s="46"/>
      <c r="BYR53" s="46"/>
      <c r="BYS53" s="46"/>
      <c r="BYT53" s="46"/>
      <c r="BYU53" s="46"/>
      <c r="BYV53" s="46"/>
      <c r="BYW53" s="46"/>
      <c r="BYX53" s="46"/>
      <c r="BYY53" s="46"/>
      <c r="BYZ53" s="46"/>
      <c r="BZA53" s="46"/>
      <c r="BZB53" s="46"/>
      <c r="BZC53" s="46"/>
      <c r="BZD53" s="46"/>
      <c r="BZE53" s="46"/>
      <c r="BZF53" s="46"/>
      <c r="BZG53" s="46"/>
      <c r="BZH53" s="46"/>
      <c r="BZI53" s="46"/>
      <c r="BZJ53" s="46"/>
      <c r="BZK53" s="46"/>
      <c r="BZL53" s="46"/>
      <c r="BZM53" s="46"/>
      <c r="BZN53" s="46"/>
      <c r="BZO53" s="46"/>
      <c r="BZP53" s="46"/>
      <c r="BZQ53" s="46"/>
      <c r="BZR53" s="46"/>
      <c r="BZS53" s="46"/>
      <c r="BZT53" s="46"/>
      <c r="BZU53" s="46"/>
      <c r="BZV53" s="46"/>
      <c r="BZW53" s="46"/>
      <c r="BZX53" s="46"/>
      <c r="BZY53" s="46"/>
      <c r="BZZ53" s="46"/>
      <c r="CAA53" s="46"/>
      <c r="CAB53" s="46"/>
      <c r="CAC53" s="46"/>
      <c r="CAD53" s="46"/>
      <c r="CAE53" s="46"/>
      <c r="CAF53" s="46"/>
      <c r="CAG53" s="46"/>
      <c r="CAH53" s="46"/>
      <c r="CAI53" s="46"/>
      <c r="CAJ53" s="46"/>
      <c r="CAK53" s="46"/>
      <c r="CAL53" s="46"/>
      <c r="CAM53" s="46"/>
      <c r="CAN53" s="46"/>
      <c r="CAO53" s="46"/>
      <c r="CAP53" s="46"/>
      <c r="CAQ53" s="46"/>
      <c r="CAR53" s="46"/>
      <c r="CAS53" s="46"/>
      <c r="CAT53" s="46"/>
      <c r="CAU53" s="46"/>
      <c r="CAV53" s="46"/>
      <c r="CAW53" s="46"/>
      <c r="CAX53" s="46"/>
      <c r="CAY53" s="46"/>
      <c r="CAZ53" s="46"/>
      <c r="CBA53" s="46"/>
      <c r="CBB53" s="46"/>
      <c r="CBC53" s="46"/>
      <c r="CBD53" s="46"/>
      <c r="CBE53" s="46"/>
      <c r="CBF53" s="46"/>
      <c r="CBG53" s="46"/>
      <c r="CBH53" s="46"/>
      <c r="CBI53" s="46"/>
      <c r="CBJ53" s="46"/>
      <c r="CBK53" s="46"/>
      <c r="CBL53" s="46"/>
      <c r="CBM53" s="46"/>
      <c r="CBN53" s="46"/>
      <c r="CBO53" s="46"/>
      <c r="CBP53" s="46"/>
      <c r="CBQ53" s="46"/>
      <c r="CBR53" s="46"/>
      <c r="CBS53" s="46"/>
      <c r="CBT53" s="46"/>
      <c r="CBU53" s="46"/>
      <c r="CBV53" s="46"/>
      <c r="CBW53" s="46"/>
      <c r="CBX53" s="46"/>
      <c r="CBY53" s="46"/>
      <c r="CBZ53" s="46"/>
      <c r="CCA53" s="46"/>
      <c r="CCB53" s="46"/>
      <c r="CCC53" s="46"/>
      <c r="CCD53" s="46"/>
      <c r="CCE53" s="46"/>
      <c r="CCF53" s="46"/>
      <c r="CCG53" s="46"/>
      <c r="CCH53" s="46"/>
      <c r="CCI53" s="46"/>
      <c r="CCJ53" s="46"/>
      <c r="CCK53" s="46"/>
      <c r="CCL53" s="46"/>
      <c r="CCM53" s="46"/>
      <c r="CCN53" s="46"/>
      <c r="CCO53" s="46"/>
      <c r="CCP53" s="46"/>
      <c r="CCQ53" s="46"/>
      <c r="CCR53" s="46"/>
      <c r="CCS53" s="46"/>
      <c r="CCT53" s="46"/>
      <c r="CCU53" s="46"/>
      <c r="CCV53" s="46"/>
      <c r="CCW53" s="46"/>
      <c r="CCX53" s="46"/>
      <c r="CCY53" s="46"/>
      <c r="CCZ53" s="46"/>
      <c r="CDA53" s="46"/>
      <c r="CDB53" s="46"/>
      <c r="CDC53" s="46"/>
      <c r="CDD53" s="46"/>
      <c r="CDE53" s="46"/>
      <c r="CDF53" s="46"/>
      <c r="CDG53" s="46"/>
      <c r="CDH53" s="46"/>
      <c r="CDI53" s="46"/>
      <c r="CDJ53" s="46"/>
      <c r="CDK53" s="46"/>
      <c r="CDL53" s="46"/>
      <c r="CDM53" s="46"/>
      <c r="CDN53" s="46"/>
      <c r="CDO53" s="46"/>
      <c r="CDP53" s="46"/>
      <c r="CDQ53" s="46"/>
      <c r="CDR53" s="46"/>
      <c r="CDS53" s="46"/>
      <c r="CDT53" s="46"/>
      <c r="CDU53" s="46"/>
      <c r="CDV53" s="46"/>
      <c r="CDW53" s="46"/>
      <c r="CDX53" s="46"/>
      <c r="CDY53" s="46"/>
      <c r="CDZ53" s="46"/>
      <c r="CEA53" s="46"/>
      <c r="CEB53" s="46"/>
      <c r="CEC53" s="46"/>
      <c r="CED53" s="46"/>
      <c r="CEE53" s="46"/>
      <c r="CEF53" s="46"/>
      <c r="CEG53" s="46"/>
      <c r="CEH53" s="46"/>
      <c r="CEI53" s="46"/>
      <c r="CEJ53" s="46"/>
      <c r="CEK53" s="46"/>
      <c r="CEL53" s="46"/>
      <c r="CEM53" s="46"/>
      <c r="CEN53" s="46"/>
      <c r="CEO53" s="46"/>
      <c r="CEP53" s="46"/>
      <c r="CEQ53" s="46"/>
      <c r="CER53" s="46"/>
      <c r="CES53" s="46"/>
      <c r="CET53" s="46"/>
      <c r="CEU53" s="46"/>
      <c r="CEV53" s="46"/>
      <c r="CEW53" s="46"/>
      <c r="CEX53" s="46"/>
      <c r="CEY53" s="46"/>
      <c r="CEZ53" s="46"/>
      <c r="CFA53" s="46"/>
      <c r="CFB53" s="46"/>
      <c r="CFC53" s="46"/>
      <c r="CFD53" s="46"/>
      <c r="CFE53" s="46"/>
      <c r="CFF53" s="46"/>
      <c r="CFG53" s="46"/>
      <c r="CFH53" s="46"/>
      <c r="CFI53" s="46"/>
      <c r="CFJ53" s="46"/>
      <c r="CFK53" s="46"/>
      <c r="CFL53" s="46"/>
      <c r="CFM53" s="46"/>
      <c r="CFN53" s="46"/>
      <c r="CFO53" s="46"/>
      <c r="CFP53" s="46"/>
      <c r="CFQ53" s="46"/>
      <c r="CFR53" s="46"/>
      <c r="CFS53" s="46"/>
      <c r="CFT53" s="46"/>
      <c r="CFU53" s="46"/>
      <c r="CFV53" s="46"/>
      <c r="CFW53" s="46"/>
      <c r="CFX53" s="46"/>
      <c r="CFY53" s="46"/>
      <c r="CFZ53" s="46"/>
      <c r="CGA53" s="46"/>
      <c r="CGB53" s="46"/>
      <c r="CGC53" s="46"/>
      <c r="CGD53" s="46"/>
      <c r="CGE53" s="46"/>
      <c r="CGF53" s="46"/>
      <c r="CGG53" s="46"/>
      <c r="CGH53" s="46"/>
      <c r="CGI53" s="46"/>
      <c r="CGJ53" s="46"/>
      <c r="CGK53" s="46"/>
      <c r="CGL53" s="46"/>
      <c r="CGM53" s="46"/>
      <c r="CGN53" s="46"/>
      <c r="CGO53" s="46"/>
      <c r="CGP53" s="46"/>
      <c r="CGQ53" s="46"/>
      <c r="CGR53" s="46"/>
      <c r="CGS53" s="46"/>
      <c r="CGT53" s="46"/>
      <c r="CGU53" s="46"/>
      <c r="CGV53" s="46"/>
      <c r="CGW53" s="46"/>
      <c r="CGX53" s="46"/>
      <c r="CGY53" s="46"/>
      <c r="CGZ53" s="46"/>
      <c r="CHA53" s="46"/>
      <c r="CHB53" s="46"/>
      <c r="CHC53" s="46"/>
      <c r="CHD53" s="46"/>
      <c r="CHE53" s="46"/>
      <c r="CHF53" s="46"/>
      <c r="CHG53" s="46"/>
      <c r="CHH53" s="46"/>
      <c r="CHI53" s="46"/>
      <c r="CHJ53" s="46"/>
      <c r="CHK53" s="46"/>
      <c r="CHL53" s="46"/>
      <c r="CHM53" s="46"/>
      <c r="CHN53" s="46"/>
      <c r="CHO53" s="46"/>
      <c r="CHP53" s="46"/>
      <c r="CHQ53" s="46"/>
      <c r="CHR53" s="46"/>
      <c r="CHS53" s="46"/>
      <c r="CHT53" s="46"/>
      <c r="CHU53" s="46"/>
      <c r="CHV53" s="46"/>
      <c r="CHW53" s="46"/>
      <c r="CHX53" s="46"/>
      <c r="CHY53" s="46"/>
      <c r="CHZ53" s="46"/>
      <c r="CIA53" s="46"/>
      <c r="CIB53" s="46"/>
      <c r="CIC53" s="46"/>
      <c r="CID53" s="46"/>
      <c r="CIE53" s="46"/>
      <c r="CIF53" s="46"/>
      <c r="CIG53" s="46"/>
      <c r="CIH53" s="46"/>
      <c r="CII53" s="46"/>
      <c r="CIJ53" s="46"/>
      <c r="CIK53" s="46"/>
      <c r="CIL53" s="46"/>
      <c r="CIM53" s="46"/>
      <c r="CIN53" s="46"/>
      <c r="CIO53" s="46"/>
      <c r="CIP53" s="46"/>
      <c r="CIQ53" s="46"/>
      <c r="CIR53" s="46"/>
      <c r="CIS53" s="46"/>
      <c r="CIT53" s="46"/>
      <c r="CIU53" s="46"/>
      <c r="CIV53" s="46"/>
      <c r="CIW53" s="46"/>
      <c r="CIX53" s="46"/>
      <c r="CIY53" s="46"/>
      <c r="CIZ53" s="46"/>
      <c r="CJA53" s="46"/>
      <c r="CJB53" s="46"/>
      <c r="CJC53" s="46"/>
      <c r="CJD53" s="46"/>
      <c r="CJE53" s="46"/>
      <c r="CJF53" s="46"/>
      <c r="CJG53" s="46"/>
      <c r="CJH53" s="46"/>
      <c r="CJI53" s="46"/>
      <c r="CJJ53" s="46"/>
      <c r="CJK53" s="46"/>
      <c r="CJL53" s="46"/>
      <c r="CJM53" s="46"/>
      <c r="CJN53" s="46"/>
      <c r="CJO53" s="46"/>
      <c r="CJP53" s="46"/>
      <c r="CJQ53" s="46"/>
      <c r="CJR53" s="46"/>
      <c r="CJS53" s="46"/>
      <c r="CJT53" s="46"/>
      <c r="CJU53" s="46"/>
      <c r="CJV53" s="46"/>
      <c r="CJW53" s="46"/>
      <c r="CJX53" s="46"/>
      <c r="CJY53" s="46"/>
      <c r="CJZ53" s="46"/>
      <c r="CKA53" s="46"/>
      <c r="CKB53" s="46"/>
      <c r="CKC53" s="46"/>
      <c r="CKD53" s="46"/>
      <c r="CKE53" s="46"/>
      <c r="CKF53" s="46"/>
      <c r="CKG53" s="46"/>
      <c r="CKH53" s="46"/>
      <c r="CKI53" s="46"/>
      <c r="CKJ53" s="46"/>
      <c r="CKK53" s="46"/>
      <c r="CKL53" s="46"/>
      <c r="CKM53" s="46"/>
      <c r="CKN53" s="46"/>
      <c r="CKO53" s="46"/>
      <c r="CKP53" s="46"/>
      <c r="CKQ53" s="46"/>
      <c r="CKR53" s="46"/>
      <c r="CKS53" s="46"/>
      <c r="CKT53" s="46"/>
      <c r="CKU53" s="46"/>
      <c r="CKV53" s="46"/>
      <c r="CKW53" s="46"/>
      <c r="CKX53" s="46"/>
      <c r="CKY53" s="46"/>
      <c r="CKZ53" s="46"/>
      <c r="CLA53" s="46"/>
      <c r="CLB53" s="46"/>
      <c r="CLC53" s="46"/>
      <c r="CLD53" s="46"/>
      <c r="CLE53" s="46"/>
      <c r="CLF53" s="46"/>
      <c r="CLG53" s="46"/>
      <c r="CLH53" s="46"/>
      <c r="CLI53" s="46"/>
      <c r="CLJ53" s="46"/>
      <c r="CLK53" s="46"/>
      <c r="CLL53" s="46"/>
      <c r="CLM53" s="46"/>
      <c r="CLN53" s="46"/>
      <c r="CLO53" s="46"/>
      <c r="CLP53" s="46"/>
      <c r="CLQ53" s="46"/>
      <c r="CLR53" s="46"/>
      <c r="CLS53" s="46"/>
      <c r="CLT53" s="46"/>
      <c r="CLU53" s="46"/>
      <c r="CLV53" s="46"/>
      <c r="CLW53" s="46"/>
      <c r="CLX53" s="46"/>
      <c r="CLY53" s="46"/>
      <c r="CLZ53" s="46"/>
      <c r="CMA53" s="46"/>
      <c r="CMB53" s="46"/>
      <c r="CMC53" s="46"/>
      <c r="CMD53" s="46"/>
      <c r="CME53" s="46"/>
      <c r="CMF53" s="46"/>
      <c r="CMG53" s="46"/>
      <c r="CMH53" s="46"/>
      <c r="CMI53" s="46"/>
      <c r="CMJ53" s="46"/>
      <c r="CMK53" s="46"/>
      <c r="CML53" s="46"/>
      <c r="CMM53" s="46"/>
      <c r="CMN53" s="46"/>
      <c r="CMO53" s="46"/>
      <c r="CMP53" s="46"/>
      <c r="CMQ53" s="46"/>
      <c r="CMR53" s="46"/>
      <c r="CMS53" s="46"/>
      <c r="CMT53" s="46"/>
      <c r="CMU53" s="46"/>
      <c r="CMV53" s="46"/>
      <c r="CMW53" s="46"/>
      <c r="CMX53" s="46"/>
      <c r="CMY53" s="46"/>
      <c r="CMZ53" s="46"/>
      <c r="CNA53" s="46"/>
      <c r="CNB53" s="46"/>
      <c r="CNC53" s="46"/>
      <c r="CND53" s="46"/>
      <c r="CNE53" s="46"/>
      <c r="CNF53" s="46"/>
      <c r="CNG53" s="46"/>
      <c r="CNH53" s="46"/>
      <c r="CNI53" s="46"/>
      <c r="CNJ53" s="46"/>
      <c r="CNK53" s="46"/>
      <c r="CNL53" s="46"/>
      <c r="CNM53" s="46"/>
      <c r="CNN53" s="46"/>
      <c r="CNO53" s="46"/>
      <c r="CNP53" s="46"/>
      <c r="CNQ53" s="46"/>
      <c r="CNR53" s="46"/>
      <c r="CNS53" s="46"/>
      <c r="CNT53" s="46"/>
      <c r="CNU53" s="46"/>
      <c r="CNV53" s="46"/>
      <c r="CNW53" s="46"/>
      <c r="CNX53" s="46"/>
      <c r="CNY53" s="46"/>
      <c r="CNZ53" s="46"/>
      <c r="COA53" s="46"/>
      <c r="COB53" s="46"/>
      <c r="COC53" s="46"/>
      <c r="COD53" s="46"/>
      <c r="COE53" s="46"/>
      <c r="COF53" s="46"/>
      <c r="COG53" s="46"/>
      <c r="COH53" s="46"/>
      <c r="COI53" s="46"/>
      <c r="COJ53" s="46"/>
      <c r="COK53" s="46"/>
      <c r="COL53" s="46"/>
      <c r="COM53" s="46"/>
      <c r="CON53" s="46"/>
      <c r="COO53" s="46"/>
      <c r="COP53" s="46"/>
      <c r="COQ53" s="46"/>
      <c r="COR53" s="46"/>
      <c r="COS53" s="46"/>
      <c r="COT53" s="46"/>
      <c r="COU53" s="46"/>
      <c r="COV53" s="46"/>
      <c r="COW53" s="46"/>
      <c r="COX53" s="46"/>
      <c r="COY53" s="46"/>
      <c r="COZ53" s="46"/>
      <c r="CPA53" s="46"/>
      <c r="CPB53" s="46"/>
      <c r="CPC53" s="46"/>
      <c r="CPD53" s="46"/>
      <c r="CPE53" s="46"/>
      <c r="CPF53" s="46"/>
      <c r="CPG53" s="46"/>
      <c r="CPH53" s="46"/>
      <c r="CPI53" s="46"/>
      <c r="CPJ53" s="46"/>
      <c r="CPK53" s="46"/>
      <c r="CPL53" s="46"/>
      <c r="CPM53" s="46"/>
      <c r="CPN53" s="46"/>
      <c r="CPO53" s="46"/>
      <c r="CPP53" s="46"/>
      <c r="CPQ53" s="46"/>
      <c r="CPR53" s="46"/>
      <c r="CPS53" s="46"/>
      <c r="CPT53" s="46"/>
      <c r="CPU53" s="46"/>
      <c r="CPV53" s="46"/>
      <c r="CPW53" s="46"/>
      <c r="CPX53" s="46"/>
      <c r="CPY53" s="46"/>
      <c r="CPZ53" s="46"/>
      <c r="CQA53" s="46"/>
      <c r="CQB53" s="46"/>
      <c r="CQC53" s="46"/>
      <c r="CQD53" s="46"/>
      <c r="CQE53" s="46"/>
      <c r="CQF53" s="46"/>
      <c r="CQG53" s="46"/>
      <c r="CQH53" s="46"/>
      <c r="CQI53" s="46"/>
      <c r="CQJ53" s="46"/>
      <c r="CQK53" s="46"/>
      <c r="CQL53" s="46"/>
      <c r="CQM53" s="46"/>
      <c r="CQN53" s="46"/>
      <c r="CQO53" s="46"/>
      <c r="CQP53" s="46"/>
      <c r="CQQ53" s="46"/>
      <c r="CQR53" s="46"/>
      <c r="CQS53" s="46"/>
      <c r="CQT53" s="46"/>
      <c r="CQU53" s="46"/>
      <c r="CQV53" s="46"/>
      <c r="CQW53" s="46"/>
      <c r="CQX53" s="46"/>
      <c r="CQY53" s="46"/>
      <c r="CQZ53" s="46"/>
      <c r="CRA53" s="46"/>
      <c r="CRB53" s="46"/>
      <c r="CRC53" s="46"/>
      <c r="CRD53" s="46"/>
      <c r="CRE53" s="46"/>
      <c r="CRF53" s="46"/>
      <c r="CRG53" s="46"/>
      <c r="CRH53" s="46"/>
      <c r="CRI53" s="46"/>
      <c r="CRJ53" s="46"/>
      <c r="CRK53" s="46"/>
      <c r="CRL53" s="46"/>
      <c r="CRM53" s="46"/>
      <c r="CRN53" s="46"/>
      <c r="CRO53" s="46"/>
      <c r="CRP53" s="46"/>
      <c r="CRQ53" s="46"/>
      <c r="CRR53" s="46"/>
      <c r="CRS53" s="46"/>
      <c r="CRT53" s="46"/>
      <c r="CRU53" s="46"/>
      <c r="CRV53" s="46"/>
      <c r="CRW53" s="46"/>
      <c r="CRX53" s="46"/>
      <c r="CRY53" s="46"/>
      <c r="CRZ53" s="46"/>
      <c r="CSA53" s="46"/>
      <c r="CSB53" s="46"/>
      <c r="CSC53" s="46"/>
      <c r="CSD53" s="46"/>
      <c r="CSE53" s="46"/>
      <c r="CSF53" s="46"/>
      <c r="CSG53" s="46"/>
      <c r="CSH53" s="46"/>
      <c r="CSI53" s="46"/>
      <c r="CSJ53" s="46"/>
      <c r="CSK53" s="46"/>
      <c r="CSL53" s="46"/>
      <c r="CSM53" s="46"/>
      <c r="CSN53" s="46"/>
      <c r="CSO53" s="46"/>
      <c r="CSP53" s="46"/>
      <c r="CSQ53" s="46"/>
      <c r="CSR53" s="46"/>
      <c r="CSS53" s="46"/>
      <c r="CST53" s="46"/>
      <c r="CSU53" s="46"/>
      <c r="CSV53" s="46"/>
      <c r="CSW53" s="46"/>
      <c r="CSX53" s="46"/>
      <c r="CSY53" s="46"/>
      <c r="CSZ53" s="46"/>
      <c r="CTA53" s="46"/>
      <c r="CTB53" s="46"/>
      <c r="CTC53" s="46"/>
      <c r="CTD53" s="46"/>
      <c r="CTE53" s="46"/>
      <c r="CTF53" s="46"/>
      <c r="CTG53" s="46"/>
      <c r="CTH53" s="46"/>
      <c r="CTI53" s="46"/>
      <c r="CTJ53" s="46"/>
      <c r="CTK53" s="46"/>
      <c r="CTL53" s="46"/>
      <c r="CTM53" s="46"/>
      <c r="CTN53" s="46"/>
      <c r="CTO53" s="46"/>
      <c r="CTP53" s="46"/>
      <c r="CTQ53" s="46"/>
      <c r="CTR53" s="46"/>
      <c r="CTS53" s="46"/>
      <c r="CTT53" s="46"/>
      <c r="CTU53" s="46"/>
      <c r="CTV53" s="46"/>
      <c r="CTW53" s="46"/>
      <c r="CTX53" s="46"/>
      <c r="CTY53" s="46"/>
      <c r="CTZ53" s="46"/>
      <c r="CUA53" s="46"/>
      <c r="CUB53" s="46"/>
      <c r="CUC53" s="46"/>
      <c r="CUD53" s="46"/>
      <c r="CUE53" s="46"/>
      <c r="CUF53" s="46"/>
      <c r="CUG53" s="46"/>
      <c r="CUH53" s="46"/>
      <c r="CUI53" s="46"/>
      <c r="CUJ53" s="46"/>
      <c r="CUK53" s="46"/>
      <c r="CUL53" s="46"/>
      <c r="CUM53" s="46"/>
      <c r="CUN53" s="46"/>
      <c r="CUO53" s="46"/>
      <c r="CUP53" s="46"/>
      <c r="CUQ53" s="46"/>
      <c r="CUR53" s="46"/>
      <c r="CUS53" s="46"/>
      <c r="CUT53" s="46"/>
      <c r="CUU53" s="46"/>
      <c r="CUV53" s="46"/>
      <c r="CUW53" s="46"/>
      <c r="CUX53" s="46"/>
      <c r="CUY53" s="46"/>
      <c r="CUZ53" s="46"/>
      <c r="CVA53" s="46"/>
      <c r="CVB53" s="46"/>
      <c r="CVC53" s="46"/>
      <c r="CVD53" s="46"/>
      <c r="CVE53" s="46"/>
      <c r="CVF53" s="46"/>
      <c r="CVG53" s="46"/>
      <c r="CVH53" s="46"/>
      <c r="CVI53" s="46"/>
      <c r="CVJ53" s="46"/>
      <c r="CVK53" s="46"/>
      <c r="CVL53" s="46"/>
      <c r="CVM53" s="46"/>
      <c r="CVN53" s="46"/>
      <c r="CVO53" s="46"/>
      <c r="CVP53" s="46"/>
      <c r="CVQ53" s="46"/>
      <c r="CVR53" s="46"/>
      <c r="CVS53" s="46"/>
      <c r="CVT53" s="46"/>
      <c r="CVU53" s="46"/>
      <c r="CVV53" s="46"/>
      <c r="CVW53" s="46"/>
      <c r="CVX53" s="46"/>
      <c r="CVY53" s="46"/>
      <c r="CVZ53" s="46"/>
      <c r="CWA53" s="46"/>
      <c r="CWB53" s="46"/>
      <c r="CWC53" s="46"/>
      <c r="CWD53" s="46"/>
      <c r="CWE53" s="46"/>
      <c r="CWF53" s="46"/>
      <c r="CWG53" s="46"/>
      <c r="CWH53" s="46"/>
      <c r="CWI53" s="46"/>
      <c r="CWJ53" s="46"/>
      <c r="CWK53" s="46"/>
      <c r="CWL53" s="46"/>
      <c r="CWM53" s="46"/>
      <c r="CWN53" s="46"/>
      <c r="CWO53" s="46"/>
      <c r="CWP53" s="46"/>
      <c r="CWQ53" s="46"/>
      <c r="CWR53" s="46"/>
      <c r="CWS53" s="46"/>
      <c r="CWT53" s="46"/>
      <c r="CWU53" s="46"/>
      <c r="CWV53" s="46"/>
      <c r="CWW53" s="46"/>
      <c r="CWX53" s="46"/>
      <c r="CWY53" s="46"/>
      <c r="CWZ53" s="46"/>
      <c r="CXA53" s="46"/>
      <c r="CXB53" s="46"/>
      <c r="CXC53" s="46"/>
      <c r="CXD53" s="46"/>
      <c r="CXE53" s="46"/>
      <c r="CXF53" s="46"/>
      <c r="CXG53" s="46"/>
      <c r="CXH53" s="46"/>
      <c r="CXI53" s="46"/>
      <c r="CXJ53" s="46"/>
      <c r="CXK53" s="46"/>
      <c r="CXL53" s="46"/>
      <c r="CXM53" s="46"/>
      <c r="CXN53" s="46"/>
      <c r="CXO53" s="46"/>
      <c r="CXP53" s="46"/>
      <c r="CXQ53" s="46"/>
      <c r="CXR53" s="46"/>
      <c r="CXS53" s="46"/>
      <c r="CXT53" s="46"/>
      <c r="CXU53" s="46"/>
      <c r="CXV53" s="46"/>
      <c r="CXW53" s="46"/>
      <c r="CXX53" s="46"/>
      <c r="CXY53" s="46"/>
      <c r="CXZ53" s="46"/>
      <c r="CYA53" s="46"/>
      <c r="CYB53" s="46"/>
      <c r="CYC53" s="46"/>
      <c r="CYD53" s="46"/>
      <c r="CYE53" s="46"/>
      <c r="CYF53" s="46"/>
      <c r="CYG53" s="46"/>
      <c r="CYH53" s="46"/>
      <c r="CYI53" s="46"/>
      <c r="CYJ53" s="46"/>
      <c r="CYK53" s="46"/>
      <c r="CYL53" s="46"/>
      <c r="CYM53" s="46"/>
      <c r="CYN53" s="46"/>
      <c r="CYO53" s="46"/>
      <c r="CYP53" s="46"/>
      <c r="CYQ53" s="46"/>
      <c r="CYR53" s="46"/>
      <c r="CYS53" s="46"/>
      <c r="CYT53" s="46"/>
      <c r="CYU53" s="46"/>
      <c r="CYV53" s="46"/>
      <c r="CYW53" s="46"/>
      <c r="CYX53" s="46"/>
      <c r="CYY53" s="46"/>
      <c r="CYZ53" s="46"/>
      <c r="CZA53" s="46"/>
      <c r="CZB53" s="46"/>
      <c r="CZC53" s="46"/>
      <c r="CZD53" s="46"/>
      <c r="CZE53" s="46"/>
      <c r="CZF53" s="46"/>
      <c r="CZG53" s="46"/>
      <c r="CZH53" s="46"/>
      <c r="CZI53" s="46"/>
      <c r="CZJ53" s="46"/>
      <c r="CZK53" s="46"/>
      <c r="CZL53" s="46"/>
      <c r="CZM53" s="46"/>
      <c r="CZN53" s="46"/>
      <c r="CZO53" s="46"/>
      <c r="CZP53" s="46"/>
      <c r="CZQ53" s="46"/>
      <c r="CZR53" s="46"/>
      <c r="CZS53" s="46"/>
      <c r="CZT53" s="46"/>
      <c r="CZU53" s="46"/>
      <c r="CZV53" s="46"/>
      <c r="CZW53" s="46"/>
      <c r="CZX53" s="46"/>
      <c r="CZY53" s="46"/>
      <c r="CZZ53" s="46"/>
      <c r="DAA53" s="46"/>
      <c r="DAB53" s="46"/>
      <c r="DAC53" s="46"/>
      <c r="DAD53" s="46"/>
      <c r="DAE53" s="46"/>
      <c r="DAF53" s="46"/>
      <c r="DAG53" s="46"/>
      <c r="DAH53" s="46"/>
      <c r="DAI53" s="46"/>
      <c r="DAJ53" s="46"/>
      <c r="DAK53" s="46"/>
      <c r="DAL53" s="46"/>
      <c r="DAM53" s="46"/>
      <c r="DAN53" s="46"/>
      <c r="DAO53" s="46"/>
      <c r="DAP53" s="46"/>
      <c r="DAQ53" s="46"/>
      <c r="DAR53" s="46"/>
      <c r="DAS53" s="46"/>
      <c r="DAT53" s="46"/>
      <c r="DAU53" s="46"/>
      <c r="DAV53" s="46"/>
      <c r="DAW53" s="46"/>
      <c r="DAX53" s="46"/>
      <c r="DAY53" s="46"/>
      <c r="DAZ53" s="46"/>
      <c r="DBA53" s="46"/>
      <c r="DBB53" s="46"/>
      <c r="DBC53" s="46"/>
      <c r="DBD53" s="46"/>
      <c r="DBE53" s="46"/>
      <c r="DBF53" s="46"/>
      <c r="DBG53" s="46"/>
      <c r="DBH53" s="46"/>
      <c r="DBI53" s="46"/>
      <c r="DBJ53" s="46"/>
      <c r="DBK53" s="46"/>
      <c r="DBL53" s="46"/>
      <c r="DBM53" s="46"/>
      <c r="DBN53" s="46"/>
      <c r="DBO53" s="46"/>
      <c r="DBP53" s="46"/>
      <c r="DBQ53" s="46"/>
      <c r="DBR53" s="46"/>
      <c r="DBS53" s="46"/>
      <c r="DBT53" s="46"/>
      <c r="DBU53" s="46"/>
      <c r="DBV53" s="46"/>
      <c r="DBW53" s="46"/>
      <c r="DBX53" s="46"/>
      <c r="DBY53" s="46"/>
      <c r="DBZ53" s="46"/>
      <c r="DCA53" s="46"/>
      <c r="DCB53" s="46"/>
      <c r="DCC53" s="46"/>
      <c r="DCD53" s="46"/>
      <c r="DCE53" s="46"/>
      <c r="DCF53" s="46"/>
      <c r="DCG53" s="46"/>
      <c r="DCH53" s="46"/>
      <c r="DCI53" s="46"/>
      <c r="DCJ53" s="46"/>
      <c r="DCK53" s="46"/>
      <c r="DCL53" s="46"/>
      <c r="DCM53" s="46"/>
      <c r="DCN53" s="46"/>
      <c r="DCO53" s="46"/>
      <c r="DCP53" s="46"/>
      <c r="DCQ53" s="46"/>
      <c r="DCR53" s="46"/>
      <c r="DCS53" s="46"/>
      <c r="DCT53" s="46"/>
      <c r="DCU53" s="46"/>
      <c r="DCV53" s="46"/>
      <c r="DCW53" s="46"/>
      <c r="DCX53" s="46"/>
      <c r="DCY53" s="46"/>
      <c r="DCZ53" s="46"/>
      <c r="DDA53" s="46"/>
      <c r="DDB53" s="46"/>
      <c r="DDC53" s="46"/>
      <c r="DDD53" s="46"/>
      <c r="DDE53" s="46"/>
      <c r="DDF53" s="46"/>
      <c r="DDG53" s="46"/>
      <c r="DDH53" s="46"/>
      <c r="DDI53" s="46"/>
      <c r="DDJ53" s="46"/>
      <c r="DDK53" s="46"/>
      <c r="DDL53" s="46"/>
      <c r="DDM53" s="46"/>
      <c r="DDN53" s="46"/>
      <c r="DDO53" s="46"/>
      <c r="DDP53" s="46"/>
      <c r="DDQ53" s="46"/>
      <c r="DDR53" s="46"/>
      <c r="DDS53" s="46"/>
      <c r="DDT53" s="46"/>
      <c r="DDU53" s="46"/>
      <c r="DDV53" s="46"/>
      <c r="DDW53" s="46"/>
      <c r="DDX53" s="46"/>
      <c r="DDY53" s="46"/>
      <c r="DDZ53" s="46"/>
      <c r="DEA53" s="46"/>
      <c r="DEB53" s="46"/>
      <c r="DEC53" s="46"/>
      <c r="DED53" s="46"/>
      <c r="DEE53" s="46"/>
      <c r="DEF53" s="46"/>
      <c r="DEG53" s="46"/>
      <c r="DEH53" s="46"/>
      <c r="DEI53" s="46"/>
      <c r="DEJ53" s="46"/>
      <c r="DEK53" s="46"/>
      <c r="DEL53" s="46"/>
      <c r="DEM53" s="46"/>
      <c r="DEN53" s="46"/>
      <c r="DEO53" s="46"/>
      <c r="DEP53" s="46"/>
      <c r="DEQ53" s="46"/>
      <c r="DER53" s="46"/>
      <c r="DES53" s="46"/>
      <c r="DET53" s="46"/>
      <c r="DEU53" s="46"/>
      <c r="DEV53" s="46"/>
      <c r="DEW53" s="46"/>
      <c r="DEX53" s="46"/>
      <c r="DEY53" s="46"/>
      <c r="DEZ53" s="46"/>
      <c r="DFA53" s="46"/>
      <c r="DFB53" s="46"/>
      <c r="DFC53" s="46"/>
      <c r="DFD53" s="46"/>
      <c r="DFE53" s="46"/>
      <c r="DFF53" s="46"/>
      <c r="DFG53" s="46"/>
      <c r="DFH53" s="46"/>
      <c r="DFI53" s="46"/>
      <c r="DFJ53" s="46"/>
      <c r="DFK53" s="46"/>
      <c r="DFL53" s="46"/>
      <c r="DFM53" s="46"/>
      <c r="DFN53" s="46"/>
      <c r="DFO53" s="46"/>
      <c r="DFP53" s="46"/>
      <c r="DFQ53" s="46"/>
      <c r="DFR53" s="46"/>
      <c r="DFS53" s="46"/>
      <c r="DFT53" s="46"/>
      <c r="DFU53" s="46"/>
      <c r="DFV53" s="46"/>
      <c r="DFW53" s="46"/>
      <c r="DFX53" s="46"/>
      <c r="DFY53" s="46"/>
      <c r="DFZ53" s="46"/>
      <c r="DGA53" s="46"/>
      <c r="DGB53" s="46"/>
      <c r="DGC53" s="46"/>
      <c r="DGD53" s="46"/>
      <c r="DGE53" s="46"/>
      <c r="DGF53" s="46"/>
      <c r="DGG53" s="46"/>
      <c r="DGH53" s="46"/>
      <c r="DGI53" s="46"/>
      <c r="DGJ53" s="46"/>
      <c r="DGK53" s="46"/>
      <c r="DGL53" s="46"/>
      <c r="DGM53" s="46"/>
      <c r="DGN53" s="46"/>
      <c r="DGO53" s="46"/>
      <c r="DGP53" s="46"/>
      <c r="DGQ53" s="46"/>
      <c r="DGR53" s="46"/>
      <c r="DGS53" s="46"/>
      <c r="DGT53" s="46"/>
      <c r="DGU53" s="46"/>
      <c r="DGV53" s="46"/>
      <c r="DGW53" s="46"/>
      <c r="DGX53" s="46"/>
      <c r="DGY53" s="46"/>
      <c r="DGZ53" s="46"/>
      <c r="DHA53" s="46"/>
      <c r="DHB53" s="46"/>
      <c r="DHC53" s="46"/>
      <c r="DHD53" s="46"/>
      <c r="DHE53" s="46"/>
      <c r="DHF53" s="46"/>
      <c r="DHG53" s="46"/>
      <c r="DHH53" s="46"/>
      <c r="DHI53" s="46"/>
      <c r="DHJ53" s="46"/>
      <c r="DHK53" s="46"/>
      <c r="DHL53" s="46"/>
      <c r="DHM53" s="46"/>
      <c r="DHN53" s="46"/>
      <c r="DHO53" s="46"/>
      <c r="DHP53" s="46"/>
      <c r="DHQ53" s="46"/>
      <c r="DHR53" s="46"/>
      <c r="DHS53" s="46"/>
      <c r="DHT53" s="46"/>
      <c r="DHU53" s="46"/>
      <c r="DHV53" s="46"/>
      <c r="DHW53" s="46"/>
      <c r="DHX53" s="46"/>
      <c r="DHY53" s="46"/>
      <c r="DHZ53" s="46"/>
      <c r="DIA53" s="46"/>
      <c r="DIB53" s="46"/>
      <c r="DIC53" s="46"/>
      <c r="DID53" s="46"/>
      <c r="DIE53" s="46"/>
      <c r="DIF53" s="46"/>
      <c r="DIG53" s="46"/>
      <c r="DIH53" s="46"/>
      <c r="DII53" s="46"/>
      <c r="DIJ53" s="46"/>
      <c r="DIK53" s="46"/>
      <c r="DIL53" s="46"/>
      <c r="DIM53" s="46"/>
      <c r="DIN53" s="46"/>
      <c r="DIO53" s="46"/>
      <c r="DIP53" s="46"/>
      <c r="DIQ53" s="46"/>
      <c r="DIR53" s="46"/>
      <c r="DIS53" s="46"/>
      <c r="DIT53" s="46"/>
      <c r="DIU53" s="46"/>
      <c r="DIV53" s="46"/>
      <c r="DIW53" s="46"/>
      <c r="DIX53" s="46"/>
      <c r="DIY53" s="46"/>
      <c r="DIZ53" s="46"/>
      <c r="DJA53" s="46"/>
      <c r="DJB53" s="46"/>
      <c r="DJC53" s="46"/>
      <c r="DJD53" s="46"/>
      <c r="DJE53" s="46"/>
      <c r="DJF53" s="46"/>
      <c r="DJG53" s="46"/>
      <c r="DJH53" s="46"/>
      <c r="DJI53" s="46"/>
      <c r="DJJ53" s="46"/>
      <c r="DJK53" s="46"/>
      <c r="DJL53" s="46"/>
      <c r="DJM53" s="46"/>
      <c r="DJN53" s="46"/>
      <c r="DJO53" s="46"/>
      <c r="DJP53" s="46"/>
      <c r="DJQ53" s="46"/>
      <c r="DJR53" s="46"/>
      <c r="DJS53" s="46"/>
      <c r="DJT53" s="46"/>
      <c r="DJU53" s="46"/>
      <c r="DJV53" s="46"/>
      <c r="DJW53" s="46"/>
      <c r="DJX53" s="46"/>
      <c r="DJY53" s="46"/>
      <c r="DJZ53" s="46"/>
      <c r="DKA53" s="46"/>
      <c r="DKB53" s="46"/>
      <c r="DKC53" s="46"/>
      <c r="DKD53" s="46"/>
      <c r="DKE53" s="46"/>
      <c r="DKF53" s="46"/>
      <c r="DKG53" s="46"/>
      <c r="DKH53" s="46"/>
      <c r="DKI53" s="46"/>
      <c r="DKJ53" s="46"/>
      <c r="DKK53" s="46"/>
      <c r="DKL53" s="46"/>
      <c r="DKM53" s="46"/>
      <c r="DKN53" s="46"/>
      <c r="DKO53" s="46"/>
      <c r="DKP53" s="46"/>
      <c r="DKQ53" s="46"/>
      <c r="DKR53" s="46"/>
      <c r="DKS53" s="46"/>
      <c r="DKT53" s="46"/>
      <c r="DKU53" s="46"/>
      <c r="DKV53" s="46"/>
      <c r="DKW53" s="46"/>
      <c r="DKX53" s="46"/>
      <c r="DKY53" s="46"/>
      <c r="DKZ53" s="46"/>
      <c r="DLA53" s="46"/>
      <c r="DLB53" s="46"/>
      <c r="DLC53" s="46"/>
      <c r="DLD53" s="46"/>
      <c r="DLE53" s="46"/>
      <c r="DLF53" s="46"/>
      <c r="DLG53" s="46"/>
      <c r="DLH53" s="46"/>
      <c r="DLI53" s="46"/>
      <c r="DLJ53" s="46"/>
      <c r="DLK53" s="46"/>
      <c r="DLL53" s="46"/>
      <c r="DLM53" s="46"/>
      <c r="DLN53" s="46"/>
      <c r="DLO53" s="46"/>
      <c r="DLP53" s="46"/>
      <c r="DLQ53" s="46"/>
      <c r="DLR53" s="46"/>
      <c r="DLS53" s="46"/>
      <c r="DLT53" s="46"/>
      <c r="DLU53" s="46"/>
      <c r="DLV53" s="46"/>
      <c r="DLW53" s="46"/>
      <c r="DLX53" s="46"/>
      <c r="DLY53" s="46"/>
      <c r="DLZ53" s="46"/>
      <c r="DMA53" s="46"/>
      <c r="DMB53" s="46"/>
      <c r="DMC53" s="46"/>
      <c r="DMD53" s="46"/>
      <c r="DME53" s="46"/>
      <c r="DMF53" s="46"/>
      <c r="DMG53" s="46"/>
      <c r="DMH53" s="46"/>
      <c r="DMI53" s="46"/>
      <c r="DMJ53" s="46"/>
      <c r="DMK53" s="46"/>
      <c r="DML53" s="46"/>
      <c r="DMM53" s="46"/>
      <c r="DMN53" s="46"/>
      <c r="DMO53" s="46"/>
      <c r="DMP53" s="46"/>
      <c r="DMQ53" s="46"/>
      <c r="DMR53" s="46"/>
      <c r="DMS53" s="46"/>
      <c r="DMT53" s="46"/>
      <c r="DMU53" s="46"/>
      <c r="DMV53" s="46"/>
      <c r="DMW53" s="46"/>
      <c r="DMX53" s="46"/>
      <c r="DMY53" s="46"/>
      <c r="DMZ53" s="46"/>
      <c r="DNA53" s="46"/>
      <c r="DNB53" s="46"/>
      <c r="DNC53" s="46"/>
      <c r="DND53" s="46"/>
      <c r="DNE53" s="46"/>
      <c r="DNF53" s="46"/>
      <c r="DNG53" s="46"/>
      <c r="DNH53" s="46"/>
      <c r="DNI53" s="46"/>
      <c r="DNJ53" s="46"/>
      <c r="DNK53" s="46"/>
      <c r="DNL53" s="46"/>
      <c r="DNM53" s="46"/>
      <c r="DNN53" s="46"/>
      <c r="DNO53" s="46"/>
      <c r="DNP53" s="46"/>
      <c r="DNQ53" s="46"/>
      <c r="DNR53" s="46"/>
      <c r="DNS53" s="46"/>
      <c r="DNT53" s="46"/>
      <c r="DNU53" s="46"/>
      <c r="DNV53" s="46"/>
      <c r="DNW53" s="46"/>
      <c r="DNX53" s="46"/>
      <c r="DNY53" s="46"/>
      <c r="DNZ53" s="46"/>
      <c r="DOA53" s="46"/>
      <c r="DOB53" s="46"/>
      <c r="DOC53" s="46"/>
      <c r="DOD53" s="46"/>
      <c r="DOE53" s="46"/>
      <c r="DOF53" s="46"/>
      <c r="DOG53" s="46"/>
      <c r="DOH53" s="46"/>
      <c r="DOI53" s="46"/>
      <c r="DOJ53" s="46"/>
      <c r="DOK53" s="46"/>
      <c r="DOL53" s="46"/>
      <c r="DOM53" s="46"/>
      <c r="DON53" s="46"/>
      <c r="DOO53" s="46"/>
      <c r="DOP53" s="46"/>
      <c r="DOQ53" s="46"/>
      <c r="DOR53" s="46"/>
      <c r="DOS53" s="46"/>
      <c r="DOT53" s="46"/>
      <c r="DOU53" s="46"/>
      <c r="DOV53" s="46"/>
      <c r="DOW53" s="46"/>
      <c r="DOX53" s="46"/>
      <c r="DOY53" s="46"/>
      <c r="DOZ53" s="46"/>
      <c r="DPA53" s="46"/>
      <c r="DPB53" s="46"/>
      <c r="DPC53" s="46"/>
      <c r="DPD53" s="46"/>
      <c r="DPE53" s="46"/>
      <c r="DPF53" s="46"/>
      <c r="DPG53" s="46"/>
      <c r="DPH53" s="46"/>
      <c r="DPI53" s="46"/>
      <c r="DPJ53" s="46"/>
      <c r="DPK53" s="46"/>
      <c r="DPL53" s="46"/>
      <c r="DPM53" s="46"/>
      <c r="DPN53" s="46"/>
      <c r="DPO53" s="46"/>
      <c r="DPP53" s="46"/>
      <c r="DPQ53" s="46"/>
      <c r="DPR53" s="46"/>
      <c r="DPS53" s="46"/>
      <c r="DPT53" s="46"/>
      <c r="DPU53" s="46"/>
      <c r="DPV53" s="46"/>
      <c r="DPW53" s="46"/>
      <c r="DPX53" s="46"/>
      <c r="DPY53" s="46"/>
      <c r="DPZ53" s="46"/>
      <c r="DQA53" s="46"/>
      <c r="DQB53" s="46"/>
      <c r="DQC53" s="46"/>
      <c r="DQD53" s="46"/>
      <c r="DQE53" s="46"/>
      <c r="DQF53" s="46"/>
      <c r="DQG53" s="46"/>
      <c r="DQH53" s="46"/>
      <c r="DQI53" s="46"/>
      <c r="DQJ53" s="46"/>
      <c r="DQK53" s="46"/>
      <c r="DQL53" s="46"/>
      <c r="DQM53" s="46"/>
      <c r="DQN53" s="46"/>
      <c r="DQO53" s="46"/>
      <c r="DQP53" s="46"/>
      <c r="DQQ53" s="46"/>
      <c r="DQR53" s="46"/>
      <c r="DQS53" s="46"/>
      <c r="DQT53" s="46"/>
      <c r="DQU53" s="46"/>
      <c r="DQV53" s="46"/>
      <c r="DQW53" s="46"/>
      <c r="DQX53" s="46"/>
      <c r="DQY53" s="46"/>
      <c r="DQZ53" s="46"/>
      <c r="DRA53" s="46"/>
      <c r="DRB53" s="46"/>
      <c r="DRC53" s="46"/>
      <c r="DRD53" s="46"/>
      <c r="DRE53" s="46"/>
      <c r="DRF53" s="46"/>
      <c r="DRG53" s="46"/>
      <c r="DRH53" s="46"/>
      <c r="DRI53" s="46"/>
      <c r="DRJ53" s="46"/>
      <c r="DRK53" s="46"/>
      <c r="DRL53" s="46"/>
      <c r="DRM53" s="46"/>
      <c r="DRN53" s="46"/>
      <c r="DRO53" s="46"/>
      <c r="DRP53" s="46"/>
      <c r="DRQ53" s="46"/>
      <c r="DRR53" s="46"/>
      <c r="DRS53" s="46"/>
      <c r="DRT53" s="46"/>
      <c r="DRU53" s="46"/>
      <c r="DRV53" s="46"/>
      <c r="DRW53" s="46"/>
      <c r="DRX53" s="46"/>
      <c r="DRY53" s="46"/>
      <c r="DRZ53" s="46"/>
      <c r="DSA53" s="46"/>
      <c r="DSB53" s="46"/>
      <c r="DSC53" s="46"/>
      <c r="DSD53" s="46"/>
      <c r="DSE53" s="46"/>
      <c r="DSF53" s="46"/>
      <c r="DSG53" s="46"/>
      <c r="DSH53" s="46"/>
      <c r="DSI53" s="46"/>
      <c r="DSJ53" s="46"/>
      <c r="DSK53" s="46"/>
      <c r="DSL53" s="46"/>
      <c r="DSM53" s="46"/>
      <c r="DSN53" s="46"/>
      <c r="DSO53" s="46"/>
      <c r="DSP53" s="46"/>
      <c r="DSQ53" s="46"/>
      <c r="DSR53" s="46"/>
      <c r="DSS53" s="46"/>
      <c r="DST53" s="46"/>
      <c r="DSU53" s="46"/>
      <c r="DSV53" s="46"/>
      <c r="DSW53" s="46"/>
      <c r="DSX53" s="46"/>
      <c r="DSY53" s="46"/>
      <c r="DSZ53" s="46"/>
      <c r="DTA53" s="46"/>
      <c r="DTB53" s="46"/>
      <c r="DTC53" s="46"/>
      <c r="DTD53" s="46"/>
      <c r="DTE53" s="46"/>
      <c r="DTF53" s="46"/>
      <c r="DTG53" s="46"/>
      <c r="DTH53" s="46"/>
      <c r="DTI53" s="46"/>
      <c r="DTJ53" s="46"/>
      <c r="DTK53" s="46"/>
      <c r="DTL53" s="46"/>
      <c r="DTM53" s="46"/>
      <c r="DTN53" s="46"/>
      <c r="DTO53" s="46"/>
      <c r="DTP53" s="46"/>
      <c r="DTQ53" s="46"/>
      <c r="DTR53" s="46"/>
      <c r="DTS53" s="46"/>
      <c r="DTT53" s="46"/>
      <c r="DTU53" s="46"/>
      <c r="DTV53" s="46"/>
      <c r="DTW53" s="46"/>
      <c r="DTX53" s="46"/>
      <c r="DTY53" s="46"/>
      <c r="DTZ53" s="46"/>
      <c r="DUA53" s="46"/>
      <c r="DUB53" s="46"/>
      <c r="DUC53" s="46"/>
      <c r="DUD53" s="46"/>
      <c r="DUE53" s="46"/>
      <c r="DUF53" s="46"/>
      <c r="DUG53" s="46"/>
      <c r="DUH53" s="46"/>
      <c r="DUI53" s="46"/>
      <c r="DUJ53" s="46"/>
      <c r="DUK53" s="46"/>
      <c r="DUL53" s="46"/>
      <c r="DUM53" s="46"/>
      <c r="DUN53" s="46"/>
      <c r="DUO53" s="46"/>
      <c r="DUP53" s="46"/>
      <c r="DUQ53" s="46"/>
      <c r="DUR53" s="46"/>
      <c r="DUS53" s="46"/>
      <c r="DUT53" s="46"/>
      <c r="DUU53" s="46"/>
      <c r="DUV53" s="46"/>
      <c r="DUW53" s="46"/>
      <c r="DUX53" s="46"/>
      <c r="DUY53" s="46"/>
      <c r="DUZ53" s="46"/>
      <c r="DVA53" s="46"/>
      <c r="DVB53" s="46"/>
      <c r="DVC53" s="46"/>
      <c r="DVD53" s="46"/>
      <c r="DVE53" s="46"/>
      <c r="DVF53" s="46"/>
      <c r="DVG53" s="46"/>
      <c r="DVH53" s="46"/>
      <c r="DVI53" s="46"/>
      <c r="DVJ53" s="46"/>
      <c r="DVK53" s="46"/>
      <c r="DVL53" s="46"/>
      <c r="DVM53" s="46"/>
      <c r="DVN53" s="46"/>
      <c r="DVO53" s="46"/>
      <c r="DVP53" s="46"/>
      <c r="DVQ53" s="46"/>
      <c r="DVR53" s="46"/>
      <c r="DVS53" s="46"/>
      <c r="DVT53" s="46"/>
      <c r="DVU53" s="46"/>
      <c r="DVV53" s="46"/>
      <c r="DVW53" s="46"/>
      <c r="DVX53" s="46"/>
      <c r="DVY53" s="46"/>
      <c r="DVZ53" s="46"/>
      <c r="DWA53" s="46"/>
      <c r="DWB53" s="46"/>
      <c r="DWC53" s="46"/>
      <c r="DWD53" s="46"/>
      <c r="DWE53" s="46"/>
      <c r="DWF53" s="46"/>
      <c r="DWG53" s="46"/>
      <c r="DWH53" s="46"/>
      <c r="DWI53" s="46"/>
      <c r="DWJ53" s="46"/>
      <c r="DWK53" s="46"/>
      <c r="DWL53" s="46"/>
      <c r="DWM53" s="46"/>
      <c r="DWN53" s="46"/>
      <c r="DWO53" s="46"/>
      <c r="DWP53" s="46"/>
      <c r="DWQ53" s="46"/>
      <c r="DWR53" s="46"/>
      <c r="DWS53" s="46"/>
      <c r="DWT53" s="46"/>
      <c r="DWU53" s="46"/>
      <c r="DWV53" s="46"/>
      <c r="DWW53" s="46"/>
      <c r="DWX53" s="46"/>
      <c r="DWY53" s="46"/>
      <c r="DWZ53" s="46"/>
      <c r="DXA53" s="46"/>
      <c r="DXB53" s="46"/>
      <c r="DXC53" s="46"/>
      <c r="DXD53" s="46"/>
      <c r="DXE53" s="46"/>
      <c r="DXF53" s="46"/>
      <c r="DXG53" s="46"/>
      <c r="DXH53" s="46"/>
      <c r="DXI53" s="46"/>
      <c r="DXJ53" s="46"/>
      <c r="DXK53" s="46"/>
      <c r="DXL53" s="46"/>
      <c r="DXM53" s="46"/>
      <c r="DXN53" s="46"/>
      <c r="DXO53" s="46"/>
      <c r="DXP53" s="46"/>
      <c r="DXQ53" s="46"/>
      <c r="DXR53" s="46"/>
      <c r="DXS53" s="46"/>
      <c r="DXT53" s="46"/>
      <c r="DXU53" s="46"/>
      <c r="DXV53" s="46"/>
      <c r="DXW53" s="46"/>
      <c r="DXX53" s="46"/>
      <c r="DXY53" s="46"/>
      <c r="DXZ53" s="46"/>
      <c r="DYA53" s="46"/>
      <c r="DYB53" s="46"/>
      <c r="DYC53" s="46"/>
      <c r="DYD53" s="46"/>
      <c r="DYE53" s="46"/>
      <c r="DYF53" s="46"/>
      <c r="DYG53" s="46"/>
      <c r="DYH53" s="46"/>
      <c r="DYI53" s="46"/>
      <c r="DYJ53" s="46"/>
      <c r="DYK53" s="46"/>
      <c r="DYL53" s="46"/>
      <c r="DYM53" s="46"/>
      <c r="DYN53" s="46"/>
      <c r="DYO53" s="46"/>
      <c r="DYP53" s="46"/>
      <c r="DYQ53" s="46"/>
      <c r="DYR53" s="46"/>
      <c r="DYS53" s="46"/>
      <c r="DYT53" s="46"/>
      <c r="DYU53" s="46"/>
      <c r="DYV53" s="46"/>
      <c r="DYW53" s="46"/>
      <c r="DYX53" s="46"/>
      <c r="DYY53" s="46"/>
      <c r="DYZ53" s="46"/>
      <c r="DZA53" s="46"/>
      <c r="DZB53" s="46"/>
      <c r="DZC53" s="46"/>
      <c r="DZD53" s="46"/>
      <c r="DZE53" s="46"/>
      <c r="DZF53" s="46"/>
      <c r="DZG53" s="46"/>
      <c r="DZH53" s="46"/>
      <c r="DZI53" s="46"/>
      <c r="DZJ53" s="46"/>
      <c r="DZK53" s="46"/>
      <c r="DZL53" s="46"/>
      <c r="DZM53" s="46"/>
      <c r="DZN53" s="46"/>
      <c r="DZO53" s="46"/>
      <c r="DZP53" s="46"/>
      <c r="DZQ53" s="46"/>
      <c r="DZR53" s="46"/>
      <c r="DZS53" s="46"/>
      <c r="DZT53" s="46"/>
      <c r="DZU53" s="46"/>
      <c r="DZV53" s="46"/>
      <c r="DZW53" s="46"/>
      <c r="DZX53" s="46"/>
      <c r="DZY53" s="46"/>
      <c r="DZZ53" s="46"/>
      <c r="EAA53" s="46"/>
      <c r="EAB53" s="46"/>
      <c r="EAC53" s="46"/>
      <c r="EAD53" s="46"/>
      <c r="EAE53" s="46"/>
      <c r="EAF53" s="46"/>
      <c r="EAG53" s="46"/>
      <c r="EAH53" s="46"/>
      <c r="EAI53" s="46"/>
      <c r="EAJ53" s="46"/>
      <c r="EAK53" s="46"/>
      <c r="EAL53" s="46"/>
      <c r="EAM53" s="46"/>
      <c r="EAN53" s="46"/>
      <c r="EAO53" s="46"/>
      <c r="EAP53" s="46"/>
      <c r="EAQ53" s="46"/>
      <c r="EAR53" s="46"/>
      <c r="EAS53" s="46"/>
      <c r="EAT53" s="46"/>
      <c r="EAU53" s="46"/>
      <c r="EAV53" s="46"/>
      <c r="EAW53" s="46"/>
      <c r="EAX53" s="46"/>
      <c r="EAY53" s="46"/>
      <c r="EAZ53" s="46"/>
      <c r="EBA53" s="46"/>
      <c r="EBB53" s="46"/>
      <c r="EBC53" s="46"/>
      <c r="EBD53" s="46"/>
      <c r="EBE53" s="46"/>
      <c r="EBF53" s="46"/>
      <c r="EBG53" s="46"/>
      <c r="EBH53" s="46"/>
      <c r="EBI53" s="46"/>
      <c r="EBJ53" s="46"/>
      <c r="EBK53" s="46"/>
      <c r="EBL53" s="46"/>
      <c r="EBM53" s="46"/>
      <c r="EBN53" s="46"/>
      <c r="EBO53" s="46"/>
      <c r="EBP53" s="46"/>
      <c r="EBQ53" s="46"/>
      <c r="EBR53" s="46"/>
      <c r="EBS53" s="46"/>
      <c r="EBT53" s="46"/>
      <c r="EBU53" s="46"/>
      <c r="EBV53" s="46"/>
      <c r="EBW53" s="46"/>
      <c r="EBX53" s="46"/>
      <c r="EBY53" s="46"/>
      <c r="EBZ53" s="46"/>
      <c r="ECA53" s="46"/>
      <c r="ECB53" s="46"/>
      <c r="ECC53" s="46"/>
      <c r="ECD53" s="46"/>
      <c r="ECE53" s="46"/>
      <c r="ECF53" s="46"/>
      <c r="ECG53" s="46"/>
      <c r="ECH53" s="46"/>
      <c r="ECI53" s="46"/>
      <c r="ECJ53" s="46"/>
      <c r="ECK53" s="46"/>
      <c r="ECL53" s="46"/>
      <c r="ECM53" s="46"/>
      <c r="ECN53" s="46"/>
      <c r="ECO53" s="46"/>
      <c r="ECP53" s="46"/>
      <c r="ECQ53" s="46"/>
      <c r="ECR53" s="46"/>
      <c r="ECS53" s="46"/>
      <c r="ECT53" s="46"/>
      <c r="ECU53" s="46"/>
      <c r="ECV53" s="46"/>
      <c r="ECW53" s="46"/>
      <c r="ECX53" s="46"/>
      <c r="ECY53" s="46"/>
      <c r="ECZ53" s="46"/>
      <c r="EDA53" s="46"/>
      <c r="EDB53" s="46"/>
      <c r="EDC53" s="46"/>
      <c r="EDD53" s="46"/>
      <c r="EDE53" s="46"/>
      <c r="EDF53" s="46"/>
      <c r="EDG53" s="46"/>
      <c r="EDH53" s="46"/>
      <c r="EDI53" s="46"/>
      <c r="EDJ53" s="46"/>
      <c r="EDK53" s="46"/>
      <c r="EDL53" s="46"/>
      <c r="EDM53" s="46"/>
      <c r="EDN53" s="46"/>
      <c r="EDO53" s="46"/>
      <c r="EDP53" s="46"/>
      <c r="EDQ53" s="46"/>
      <c r="EDR53" s="46"/>
      <c r="EDS53" s="46"/>
      <c r="EDT53" s="46"/>
      <c r="EDU53" s="46"/>
      <c r="EDV53" s="46"/>
      <c r="EDW53" s="46"/>
      <c r="EDX53" s="46"/>
      <c r="EDY53" s="46"/>
      <c r="EDZ53" s="46"/>
      <c r="EEA53" s="46"/>
      <c r="EEB53" s="46"/>
      <c r="EEC53" s="46"/>
      <c r="EED53" s="46"/>
      <c r="EEE53" s="46"/>
      <c r="EEF53" s="46"/>
      <c r="EEG53" s="46"/>
      <c r="EEH53" s="46"/>
      <c r="EEI53" s="46"/>
      <c r="EEJ53" s="46"/>
      <c r="EEK53" s="46"/>
      <c r="EEL53" s="46"/>
      <c r="EEM53" s="46"/>
      <c r="EEN53" s="46"/>
      <c r="EEO53" s="46"/>
      <c r="EEP53" s="46"/>
      <c r="EEQ53" s="46"/>
      <c r="EER53" s="46"/>
      <c r="EES53" s="46"/>
      <c r="EET53" s="46"/>
      <c r="EEU53" s="46"/>
      <c r="EEV53" s="46"/>
      <c r="EEW53" s="46"/>
      <c r="EEX53" s="46"/>
      <c r="EEY53" s="46"/>
      <c r="EEZ53" s="46"/>
      <c r="EFA53" s="46"/>
      <c r="EFB53" s="46"/>
      <c r="EFC53" s="46"/>
      <c r="EFD53" s="46"/>
      <c r="EFE53" s="46"/>
      <c r="EFF53" s="46"/>
      <c r="EFG53" s="46"/>
      <c r="EFH53" s="46"/>
      <c r="EFI53" s="46"/>
      <c r="EFJ53" s="46"/>
      <c r="EFK53" s="46"/>
      <c r="EFL53" s="46"/>
      <c r="EFM53" s="46"/>
      <c r="EFN53" s="46"/>
      <c r="EFO53" s="46"/>
      <c r="EFP53" s="46"/>
      <c r="EFQ53" s="46"/>
      <c r="EFR53" s="46"/>
      <c r="EFS53" s="46"/>
      <c r="EFT53" s="46"/>
      <c r="EFU53" s="46"/>
      <c r="EFV53" s="46"/>
      <c r="EFW53" s="46"/>
      <c r="EFX53" s="46"/>
      <c r="EFY53" s="46"/>
      <c r="EFZ53" s="46"/>
      <c r="EGA53" s="46"/>
      <c r="EGB53" s="46"/>
      <c r="EGC53" s="46"/>
      <c r="EGD53" s="46"/>
      <c r="EGE53" s="46"/>
      <c r="EGF53" s="46"/>
      <c r="EGG53" s="46"/>
      <c r="EGH53" s="46"/>
      <c r="EGI53" s="46"/>
      <c r="EGJ53" s="46"/>
      <c r="EGK53" s="46"/>
      <c r="EGL53" s="46"/>
      <c r="EGM53" s="46"/>
      <c r="EGN53" s="46"/>
      <c r="EGO53" s="46"/>
      <c r="EGP53" s="46"/>
      <c r="EGQ53" s="46"/>
      <c r="EGR53" s="46"/>
      <c r="EGS53" s="46"/>
      <c r="EGT53" s="46"/>
      <c r="EGU53" s="46"/>
      <c r="EGV53" s="46"/>
      <c r="EGW53" s="46"/>
      <c r="EGX53" s="46"/>
      <c r="EGY53" s="46"/>
      <c r="EGZ53" s="46"/>
      <c r="EHA53" s="46"/>
      <c r="EHB53" s="46"/>
      <c r="EHC53" s="46"/>
      <c r="EHD53" s="46"/>
      <c r="EHE53" s="46"/>
      <c r="EHF53" s="46"/>
      <c r="EHG53" s="46"/>
      <c r="EHH53" s="46"/>
      <c r="EHI53" s="46"/>
      <c r="EHJ53" s="46"/>
      <c r="EHK53" s="46"/>
      <c r="EHL53" s="46"/>
      <c r="EHM53" s="46"/>
      <c r="EHN53" s="46"/>
      <c r="EHO53" s="46"/>
      <c r="EHP53" s="46"/>
      <c r="EHQ53" s="46"/>
      <c r="EHR53" s="46"/>
      <c r="EHS53" s="46"/>
      <c r="EHT53" s="46"/>
      <c r="EHU53" s="46"/>
      <c r="EHV53" s="46"/>
      <c r="EHW53" s="46"/>
      <c r="EHX53" s="46"/>
      <c r="EHY53" s="46"/>
      <c r="EHZ53" s="46"/>
      <c r="EIA53" s="46"/>
      <c r="EIB53" s="46"/>
      <c r="EIC53" s="46"/>
      <c r="EID53" s="46"/>
      <c r="EIE53" s="46"/>
      <c r="EIF53" s="46"/>
      <c r="EIG53" s="46"/>
      <c r="EIH53" s="46"/>
      <c r="EII53" s="46"/>
      <c r="EIJ53" s="46"/>
      <c r="EIK53" s="46"/>
      <c r="EIL53" s="46"/>
      <c r="EIM53" s="46"/>
      <c r="EIN53" s="46"/>
      <c r="EIO53" s="46"/>
      <c r="EIP53" s="46"/>
      <c r="EIQ53" s="46"/>
      <c r="EIR53" s="46"/>
      <c r="EIS53" s="46"/>
      <c r="EIT53" s="46"/>
      <c r="EIU53" s="46"/>
      <c r="EIV53" s="46"/>
      <c r="EIW53" s="46"/>
      <c r="EIX53" s="46"/>
      <c r="EIY53" s="46"/>
      <c r="EIZ53" s="46"/>
      <c r="EJA53" s="46"/>
      <c r="EJB53" s="46"/>
      <c r="EJC53" s="46"/>
      <c r="EJD53" s="46"/>
      <c r="EJE53" s="46"/>
      <c r="EJF53" s="46"/>
      <c r="EJG53" s="46"/>
      <c r="EJH53" s="46"/>
      <c r="EJI53" s="46"/>
      <c r="EJJ53" s="46"/>
      <c r="EJK53" s="46"/>
      <c r="EJL53" s="46"/>
      <c r="EJM53" s="46"/>
      <c r="EJN53" s="46"/>
      <c r="EJO53" s="46"/>
      <c r="EJP53" s="46"/>
      <c r="EJQ53" s="46"/>
      <c r="EJR53" s="46"/>
      <c r="EJS53" s="46"/>
      <c r="EJT53" s="46"/>
      <c r="EJU53" s="46"/>
      <c r="EJV53" s="46"/>
      <c r="EJW53" s="46"/>
      <c r="EJX53" s="46"/>
      <c r="EJY53" s="46"/>
      <c r="EJZ53" s="46"/>
      <c r="EKA53" s="46"/>
      <c r="EKB53" s="46"/>
      <c r="EKC53" s="46"/>
      <c r="EKD53" s="46"/>
      <c r="EKE53" s="46"/>
      <c r="EKF53" s="46"/>
      <c r="EKG53" s="46"/>
      <c r="EKH53" s="46"/>
      <c r="EKI53" s="46"/>
      <c r="EKJ53" s="46"/>
      <c r="EKK53" s="46"/>
      <c r="EKL53" s="46"/>
      <c r="EKM53" s="46"/>
      <c r="EKN53" s="46"/>
      <c r="EKO53" s="46"/>
      <c r="EKP53" s="46"/>
      <c r="EKQ53" s="46"/>
      <c r="EKR53" s="46"/>
      <c r="EKS53" s="46"/>
      <c r="EKT53" s="46"/>
      <c r="EKU53" s="46"/>
      <c r="EKV53" s="46"/>
      <c r="EKW53" s="46"/>
      <c r="EKX53" s="46"/>
      <c r="EKY53" s="46"/>
      <c r="EKZ53" s="46"/>
      <c r="ELA53" s="46"/>
      <c r="ELB53" s="46"/>
      <c r="ELC53" s="46"/>
      <c r="ELD53" s="46"/>
      <c r="ELE53" s="46"/>
      <c r="ELF53" s="46"/>
      <c r="ELG53" s="46"/>
      <c r="ELH53" s="46"/>
      <c r="ELI53" s="46"/>
      <c r="ELJ53" s="46"/>
      <c r="ELK53" s="46"/>
      <c r="ELL53" s="46"/>
      <c r="ELM53" s="46"/>
      <c r="ELN53" s="46"/>
      <c r="ELO53" s="46"/>
      <c r="ELP53" s="46"/>
      <c r="ELQ53" s="46"/>
      <c r="ELR53" s="46"/>
      <c r="ELS53" s="46"/>
      <c r="ELT53" s="46"/>
      <c r="ELU53" s="46"/>
      <c r="ELV53" s="46"/>
      <c r="ELW53" s="46"/>
      <c r="ELX53" s="46"/>
      <c r="ELY53" s="46"/>
      <c r="ELZ53" s="46"/>
      <c r="EMA53" s="46"/>
      <c r="EMB53" s="46"/>
      <c r="EMC53" s="46"/>
      <c r="EMD53" s="46"/>
      <c r="EME53" s="46"/>
      <c r="EMF53" s="46"/>
      <c r="EMG53" s="46"/>
      <c r="EMH53" s="46"/>
      <c r="EMI53" s="46"/>
      <c r="EMJ53" s="46"/>
      <c r="EMK53" s="46"/>
      <c r="EML53" s="46"/>
      <c r="EMM53" s="46"/>
      <c r="EMN53" s="46"/>
      <c r="EMO53" s="46"/>
      <c r="EMP53" s="46"/>
      <c r="EMQ53" s="46"/>
      <c r="EMR53" s="46"/>
      <c r="EMS53" s="46"/>
      <c r="EMT53" s="46"/>
      <c r="EMU53" s="46"/>
      <c r="EMV53" s="46"/>
      <c r="EMW53" s="46"/>
      <c r="EMX53" s="46"/>
      <c r="EMY53" s="46"/>
      <c r="EMZ53" s="46"/>
      <c r="ENA53" s="46"/>
      <c r="ENB53" s="46"/>
      <c r="ENC53" s="46"/>
      <c r="END53" s="46"/>
      <c r="ENE53" s="46"/>
      <c r="ENF53" s="46"/>
      <c r="ENG53" s="46"/>
      <c r="ENH53" s="46"/>
      <c r="ENI53" s="46"/>
      <c r="ENJ53" s="46"/>
      <c r="ENK53" s="46"/>
      <c r="ENL53" s="46"/>
      <c r="ENM53" s="46"/>
      <c r="ENN53" s="46"/>
      <c r="ENO53" s="46"/>
      <c r="ENP53" s="46"/>
      <c r="ENQ53" s="46"/>
      <c r="ENR53" s="46"/>
      <c r="ENS53" s="46"/>
      <c r="ENT53" s="46"/>
      <c r="ENU53" s="46"/>
      <c r="ENV53" s="46"/>
      <c r="ENW53" s="46"/>
      <c r="ENX53" s="46"/>
      <c r="ENY53" s="46"/>
      <c r="ENZ53" s="46"/>
      <c r="EOA53" s="46"/>
      <c r="EOB53" s="46"/>
      <c r="EOC53" s="46"/>
      <c r="EOD53" s="46"/>
      <c r="EOE53" s="46"/>
      <c r="EOF53" s="46"/>
      <c r="EOG53" s="46"/>
      <c r="EOH53" s="46"/>
      <c r="EOI53" s="46"/>
      <c r="EOJ53" s="46"/>
      <c r="EOK53" s="46"/>
      <c r="EOL53" s="46"/>
      <c r="EOM53" s="46"/>
      <c r="EON53" s="46"/>
      <c r="EOO53" s="46"/>
      <c r="EOP53" s="46"/>
      <c r="EOQ53" s="46"/>
      <c r="EOR53" s="46"/>
      <c r="EOS53" s="46"/>
      <c r="EOT53" s="46"/>
      <c r="EOU53" s="46"/>
      <c r="EOV53" s="46"/>
      <c r="EOW53" s="46"/>
      <c r="EOX53" s="46"/>
      <c r="EOY53" s="46"/>
      <c r="EOZ53" s="46"/>
      <c r="EPA53" s="46"/>
      <c r="EPB53" s="46"/>
      <c r="EPC53" s="46"/>
      <c r="EPD53" s="46"/>
      <c r="EPE53" s="46"/>
      <c r="EPF53" s="46"/>
      <c r="EPG53" s="46"/>
      <c r="EPH53" s="46"/>
      <c r="EPI53" s="46"/>
      <c r="EPJ53" s="46"/>
      <c r="EPK53" s="46"/>
      <c r="EPL53" s="46"/>
      <c r="EPM53" s="46"/>
      <c r="EPN53" s="46"/>
      <c r="EPO53" s="46"/>
      <c r="EPP53" s="46"/>
      <c r="EPQ53" s="46"/>
      <c r="EPR53" s="46"/>
      <c r="EPS53" s="46"/>
      <c r="EPT53" s="46"/>
      <c r="EPU53" s="46"/>
      <c r="EPV53" s="46"/>
      <c r="EPW53" s="46"/>
      <c r="EPX53" s="46"/>
      <c r="EPY53" s="46"/>
      <c r="EPZ53" s="46"/>
      <c r="EQA53" s="46"/>
      <c r="EQB53" s="46"/>
      <c r="EQC53" s="46"/>
      <c r="EQD53" s="46"/>
      <c r="EQE53" s="46"/>
      <c r="EQF53" s="46"/>
      <c r="EQG53" s="46"/>
      <c r="EQH53" s="46"/>
      <c r="EQI53" s="46"/>
      <c r="EQJ53" s="46"/>
      <c r="EQK53" s="46"/>
      <c r="EQL53" s="46"/>
      <c r="EQM53" s="46"/>
      <c r="EQN53" s="46"/>
      <c r="EQO53" s="46"/>
      <c r="EQP53" s="46"/>
      <c r="EQQ53" s="46"/>
      <c r="EQR53" s="46"/>
      <c r="EQS53" s="46"/>
      <c r="EQT53" s="46"/>
      <c r="EQU53" s="46"/>
      <c r="EQV53" s="46"/>
      <c r="EQW53" s="46"/>
      <c r="EQX53" s="46"/>
      <c r="EQY53" s="46"/>
      <c r="EQZ53" s="46"/>
      <c r="ERA53" s="46"/>
      <c r="ERB53" s="46"/>
      <c r="ERC53" s="46"/>
      <c r="ERD53" s="46"/>
      <c r="ERE53" s="46"/>
      <c r="ERF53" s="46"/>
      <c r="ERG53" s="46"/>
      <c r="ERH53" s="46"/>
      <c r="ERI53" s="46"/>
      <c r="ERJ53" s="46"/>
      <c r="ERK53" s="46"/>
      <c r="ERL53" s="46"/>
      <c r="ERM53" s="46"/>
      <c r="ERN53" s="46"/>
      <c r="ERO53" s="46"/>
      <c r="ERP53" s="46"/>
      <c r="ERQ53" s="46"/>
      <c r="ERR53" s="46"/>
      <c r="ERS53" s="46"/>
      <c r="ERT53" s="46"/>
      <c r="ERU53" s="46"/>
      <c r="ERV53" s="46"/>
      <c r="ERW53" s="46"/>
      <c r="ERX53" s="46"/>
      <c r="ERY53" s="46"/>
      <c r="ERZ53" s="46"/>
      <c r="ESA53" s="46"/>
      <c r="ESB53" s="46"/>
      <c r="ESC53" s="46"/>
      <c r="ESD53" s="46"/>
      <c r="ESE53" s="46"/>
      <c r="ESF53" s="46"/>
      <c r="ESG53" s="46"/>
      <c r="ESH53" s="46"/>
      <c r="ESI53" s="46"/>
      <c r="ESJ53" s="46"/>
      <c r="ESK53" s="46"/>
      <c r="ESL53" s="46"/>
      <c r="ESM53" s="46"/>
      <c r="ESN53" s="46"/>
      <c r="ESO53" s="46"/>
      <c r="ESP53" s="46"/>
      <c r="ESQ53" s="46"/>
      <c r="ESR53" s="46"/>
      <c r="ESS53" s="46"/>
      <c r="EST53" s="46"/>
      <c r="ESU53" s="46"/>
      <c r="ESV53" s="46"/>
      <c r="ESW53" s="46"/>
      <c r="ESX53" s="46"/>
      <c r="ESY53" s="46"/>
      <c r="ESZ53" s="46"/>
      <c r="ETA53" s="46"/>
      <c r="ETB53" s="46"/>
      <c r="ETC53" s="46"/>
      <c r="ETD53" s="46"/>
      <c r="ETE53" s="46"/>
      <c r="ETF53" s="46"/>
      <c r="ETG53" s="46"/>
      <c r="ETH53" s="46"/>
      <c r="ETI53" s="46"/>
      <c r="ETJ53" s="46"/>
      <c r="ETK53" s="46"/>
      <c r="ETL53" s="46"/>
      <c r="ETM53" s="46"/>
      <c r="ETN53" s="46"/>
      <c r="ETO53" s="46"/>
      <c r="ETP53" s="46"/>
      <c r="ETQ53" s="46"/>
      <c r="ETR53" s="46"/>
      <c r="ETS53" s="46"/>
      <c r="ETT53" s="46"/>
      <c r="ETU53" s="46"/>
      <c r="ETV53" s="46"/>
      <c r="ETW53" s="46"/>
      <c r="ETX53" s="46"/>
      <c r="ETY53" s="46"/>
      <c r="ETZ53" s="46"/>
      <c r="EUA53" s="46"/>
      <c r="EUB53" s="46"/>
      <c r="EUC53" s="46"/>
      <c r="EUD53" s="46"/>
      <c r="EUE53" s="46"/>
      <c r="EUF53" s="46"/>
      <c r="EUG53" s="46"/>
      <c r="EUH53" s="46"/>
      <c r="EUI53" s="46"/>
      <c r="EUJ53" s="46"/>
      <c r="EUK53" s="46"/>
      <c r="EUL53" s="46"/>
      <c r="EUM53" s="46"/>
      <c r="EUN53" s="46"/>
      <c r="EUO53" s="46"/>
      <c r="EUP53" s="46"/>
      <c r="EUQ53" s="46"/>
      <c r="EUR53" s="46"/>
      <c r="EUS53" s="46"/>
      <c r="EUT53" s="46"/>
      <c r="EUU53" s="46"/>
      <c r="EUV53" s="46"/>
      <c r="EUW53" s="46"/>
      <c r="EUX53" s="46"/>
      <c r="EUY53" s="46"/>
      <c r="EUZ53" s="46"/>
      <c r="EVA53" s="46"/>
      <c r="EVB53" s="46"/>
      <c r="EVC53" s="46"/>
      <c r="EVD53" s="46"/>
      <c r="EVE53" s="46"/>
      <c r="EVF53" s="46"/>
      <c r="EVG53" s="46"/>
      <c r="EVH53" s="46"/>
      <c r="EVI53" s="46"/>
      <c r="EVJ53" s="46"/>
      <c r="EVK53" s="46"/>
      <c r="EVL53" s="46"/>
      <c r="EVM53" s="46"/>
      <c r="EVN53" s="46"/>
      <c r="EVO53" s="46"/>
      <c r="EVP53" s="46"/>
      <c r="EVQ53" s="46"/>
      <c r="EVR53" s="46"/>
      <c r="EVS53" s="46"/>
      <c r="EVT53" s="46"/>
      <c r="EVU53" s="46"/>
      <c r="EVV53" s="46"/>
      <c r="EVW53" s="46"/>
      <c r="EVX53" s="46"/>
      <c r="EVY53" s="46"/>
      <c r="EVZ53" s="46"/>
      <c r="EWA53" s="46"/>
      <c r="EWB53" s="46"/>
      <c r="EWC53" s="46"/>
      <c r="EWD53" s="46"/>
      <c r="EWE53" s="46"/>
      <c r="EWF53" s="46"/>
      <c r="EWG53" s="46"/>
      <c r="EWH53" s="46"/>
      <c r="EWI53" s="46"/>
      <c r="EWJ53" s="46"/>
      <c r="EWK53" s="46"/>
      <c r="EWL53" s="46"/>
      <c r="EWM53" s="46"/>
      <c r="EWN53" s="46"/>
      <c r="EWO53" s="46"/>
      <c r="EWP53" s="46"/>
      <c r="EWQ53" s="46"/>
      <c r="EWR53" s="46"/>
      <c r="EWS53" s="46"/>
      <c r="EWT53" s="46"/>
      <c r="EWU53" s="46"/>
      <c r="EWV53" s="46"/>
      <c r="EWW53" s="46"/>
      <c r="EWX53" s="46"/>
      <c r="EWY53" s="46"/>
      <c r="EWZ53" s="46"/>
      <c r="EXA53" s="46"/>
      <c r="EXB53" s="46"/>
      <c r="EXC53" s="46"/>
      <c r="EXD53" s="46"/>
      <c r="EXE53" s="46"/>
      <c r="EXF53" s="46"/>
      <c r="EXG53" s="46"/>
      <c r="EXH53" s="46"/>
      <c r="EXI53" s="46"/>
      <c r="EXJ53" s="46"/>
      <c r="EXK53" s="46"/>
      <c r="EXL53" s="46"/>
      <c r="EXM53" s="46"/>
      <c r="EXN53" s="46"/>
      <c r="EXO53" s="46"/>
      <c r="EXP53" s="46"/>
      <c r="EXQ53" s="46"/>
      <c r="EXR53" s="46"/>
      <c r="EXS53" s="46"/>
      <c r="EXT53" s="46"/>
      <c r="EXU53" s="46"/>
      <c r="EXV53" s="46"/>
      <c r="EXW53" s="46"/>
      <c r="EXX53" s="46"/>
      <c r="EXY53" s="46"/>
      <c r="EXZ53" s="46"/>
      <c r="EYA53" s="46"/>
      <c r="EYB53" s="46"/>
      <c r="EYC53" s="46"/>
      <c r="EYD53" s="46"/>
      <c r="EYE53" s="46"/>
      <c r="EYF53" s="46"/>
      <c r="EYG53" s="46"/>
      <c r="EYH53" s="46"/>
      <c r="EYI53" s="46"/>
      <c r="EYJ53" s="46"/>
      <c r="EYK53" s="46"/>
      <c r="EYL53" s="46"/>
      <c r="EYM53" s="46"/>
      <c r="EYN53" s="46"/>
      <c r="EYO53" s="46"/>
      <c r="EYP53" s="46"/>
      <c r="EYQ53" s="46"/>
      <c r="EYR53" s="46"/>
      <c r="EYS53" s="46"/>
      <c r="EYT53" s="46"/>
      <c r="EYU53" s="46"/>
      <c r="EYV53" s="46"/>
      <c r="EYW53" s="46"/>
      <c r="EYX53" s="46"/>
      <c r="EYY53" s="46"/>
      <c r="EYZ53" s="46"/>
      <c r="EZA53" s="46"/>
      <c r="EZB53" s="46"/>
      <c r="EZC53" s="46"/>
      <c r="EZD53" s="46"/>
      <c r="EZE53" s="46"/>
      <c r="EZF53" s="46"/>
      <c r="EZG53" s="46"/>
      <c r="EZH53" s="46"/>
      <c r="EZI53" s="46"/>
      <c r="EZJ53" s="46"/>
      <c r="EZK53" s="46"/>
      <c r="EZL53" s="46"/>
      <c r="EZM53" s="46"/>
      <c r="EZN53" s="46"/>
      <c r="EZO53" s="46"/>
      <c r="EZP53" s="46"/>
      <c r="EZQ53" s="46"/>
      <c r="EZR53" s="46"/>
      <c r="EZS53" s="46"/>
      <c r="EZT53" s="46"/>
      <c r="EZU53" s="46"/>
      <c r="EZV53" s="46"/>
      <c r="EZW53" s="46"/>
      <c r="EZX53" s="46"/>
      <c r="EZY53" s="46"/>
      <c r="EZZ53" s="46"/>
      <c r="FAA53" s="46"/>
      <c r="FAB53" s="46"/>
      <c r="FAC53" s="46"/>
      <c r="FAD53" s="46"/>
      <c r="FAE53" s="46"/>
      <c r="FAF53" s="46"/>
      <c r="FAG53" s="46"/>
      <c r="FAH53" s="46"/>
      <c r="FAI53" s="46"/>
      <c r="FAJ53" s="46"/>
      <c r="FAK53" s="46"/>
      <c r="FAL53" s="46"/>
      <c r="FAM53" s="46"/>
      <c r="FAN53" s="46"/>
      <c r="FAO53" s="46"/>
      <c r="FAP53" s="46"/>
      <c r="FAQ53" s="46"/>
      <c r="FAR53" s="46"/>
      <c r="FAS53" s="46"/>
      <c r="FAT53" s="46"/>
      <c r="FAU53" s="46"/>
      <c r="FAV53" s="46"/>
      <c r="FAW53" s="46"/>
      <c r="FAX53" s="46"/>
      <c r="FAY53" s="46"/>
      <c r="FAZ53" s="46"/>
      <c r="FBA53" s="46"/>
      <c r="FBB53" s="46"/>
      <c r="FBC53" s="46"/>
      <c r="FBD53" s="46"/>
      <c r="FBE53" s="46"/>
      <c r="FBF53" s="46"/>
      <c r="FBG53" s="46"/>
      <c r="FBH53" s="46"/>
      <c r="FBI53" s="46"/>
      <c r="FBJ53" s="46"/>
      <c r="FBK53" s="46"/>
      <c r="FBL53" s="46"/>
      <c r="FBM53" s="46"/>
      <c r="FBN53" s="46"/>
      <c r="FBO53" s="46"/>
      <c r="FBP53" s="46"/>
      <c r="FBQ53" s="46"/>
      <c r="FBR53" s="46"/>
      <c r="FBS53" s="46"/>
      <c r="FBT53" s="46"/>
      <c r="FBU53" s="46"/>
      <c r="FBV53" s="46"/>
      <c r="FBW53" s="46"/>
      <c r="FBX53" s="46"/>
      <c r="FBY53" s="46"/>
      <c r="FBZ53" s="46"/>
      <c r="FCA53" s="46"/>
      <c r="FCB53" s="46"/>
      <c r="FCC53" s="46"/>
      <c r="FCD53" s="46"/>
      <c r="FCE53" s="46"/>
      <c r="FCF53" s="46"/>
      <c r="FCG53" s="46"/>
      <c r="FCH53" s="46"/>
      <c r="FCI53" s="46"/>
      <c r="FCJ53" s="46"/>
      <c r="FCK53" s="46"/>
      <c r="FCL53" s="46"/>
      <c r="FCM53" s="46"/>
      <c r="FCN53" s="46"/>
      <c r="FCO53" s="46"/>
      <c r="FCP53" s="46"/>
      <c r="FCQ53" s="46"/>
      <c r="FCR53" s="46"/>
      <c r="FCS53" s="46"/>
      <c r="FCT53" s="46"/>
      <c r="FCU53" s="46"/>
      <c r="FCV53" s="46"/>
      <c r="FCW53" s="46"/>
      <c r="FCX53" s="46"/>
      <c r="FCY53" s="46"/>
      <c r="FCZ53" s="46"/>
      <c r="FDA53" s="46"/>
      <c r="FDB53" s="46"/>
      <c r="FDC53" s="46"/>
      <c r="FDD53" s="46"/>
      <c r="FDE53" s="46"/>
      <c r="FDF53" s="46"/>
      <c r="FDG53" s="46"/>
      <c r="FDH53" s="46"/>
      <c r="FDI53" s="46"/>
      <c r="FDJ53" s="46"/>
      <c r="FDK53" s="46"/>
      <c r="FDL53" s="46"/>
      <c r="FDM53" s="46"/>
      <c r="FDN53" s="46"/>
      <c r="FDO53" s="46"/>
      <c r="FDP53" s="46"/>
      <c r="FDQ53" s="46"/>
      <c r="FDR53" s="46"/>
      <c r="FDS53" s="46"/>
      <c r="FDT53" s="46"/>
      <c r="FDU53" s="46"/>
      <c r="FDV53" s="46"/>
      <c r="FDW53" s="46"/>
      <c r="FDX53" s="46"/>
      <c r="FDY53" s="46"/>
      <c r="FDZ53" s="46"/>
      <c r="FEA53" s="46"/>
      <c r="FEB53" s="46"/>
      <c r="FEC53" s="46"/>
      <c r="FED53" s="46"/>
      <c r="FEE53" s="46"/>
      <c r="FEF53" s="46"/>
      <c r="FEG53" s="46"/>
      <c r="FEH53" s="46"/>
      <c r="FEI53" s="46"/>
      <c r="FEJ53" s="46"/>
      <c r="FEK53" s="46"/>
      <c r="FEL53" s="46"/>
      <c r="FEM53" s="46"/>
      <c r="FEN53" s="46"/>
      <c r="FEO53" s="46"/>
      <c r="FEP53" s="46"/>
      <c r="FEQ53" s="46"/>
      <c r="FER53" s="46"/>
      <c r="FES53" s="46"/>
      <c r="FET53" s="46"/>
      <c r="FEU53" s="46"/>
      <c r="FEV53" s="46"/>
      <c r="FEW53" s="46"/>
      <c r="FEX53" s="46"/>
      <c r="FEY53" s="46"/>
      <c r="FEZ53" s="46"/>
      <c r="FFA53" s="46"/>
      <c r="FFB53" s="46"/>
      <c r="FFC53" s="46"/>
      <c r="FFD53" s="46"/>
      <c r="FFE53" s="46"/>
      <c r="FFF53" s="46"/>
      <c r="FFG53" s="46"/>
      <c r="FFH53" s="46"/>
      <c r="FFI53" s="46"/>
      <c r="FFJ53" s="46"/>
      <c r="FFK53" s="46"/>
      <c r="FFL53" s="46"/>
      <c r="FFM53" s="46"/>
      <c r="FFN53" s="46"/>
      <c r="FFO53" s="46"/>
      <c r="FFP53" s="46"/>
      <c r="FFQ53" s="46"/>
      <c r="FFR53" s="46"/>
      <c r="FFS53" s="46"/>
      <c r="FFT53" s="46"/>
      <c r="FFU53" s="46"/>
      <c r="FFV53" s="46"/>
      <c r="FFW53" s="46"/>
      <c r="FFX53" s="46"/>
      <c r="FFY53" s="46"/>
      <c r="FFZ53" s="46"/>
      <c r="FGA53" s="46"/>
      <c r="FGB53" s="46"/>
      <c r="FGC53" s="46"/>
      <c r="FGD53" s="46"/>
      <c r="FGE53" s="46"/>
      <c r="FGF53" s="46"/>
      <c r="FGG53" s="46"/>
      <c r="FGH53" s="46"/>
      <c r="FGI53" s="46"/>
      <c r="FGJ53" s="46"/>
      <c r="FGK53" s="46"/>
      <c r="FGL53" s="46"/>
      <c r="FGM53" s="46"/>
      <c r="FGN53" s="46"/>
      <c r="FGO53" s="46"/>
      <c r="FGP53" s="46"/>
      <c r="FGQ53" s="46"/>
      <c r="FGR53" s="46"/>
      <c r="FGS53" s="46"/>
      <c r="FGT53" s="46"/>
      <c r="FGU53" s="46"/>
      <c r="FGV53" s="46"/>
      <c r="FGW53" s="46"/>
      <c r="FGX53" s="46"/>
      <c r="FGY53" s="46"/>
      <c r="FGZ53" s="46"/>
      <c r="FHA53" s="46"/>
      <c r="FHB53" s="46"/>
      <c r="FHC53" s="46"/>
      <c r="FHD53" s="46"/>
      <c r="FHE53" s="46"/>
      <c r="FHF53" s="46"/>
      <c r="FHG53" s="46"/>
      <c r="FHH53" s="46"/>
      <c r="FHI53" s="46"/>
      <c r="FHJ53" s="46"/>
      <c r="FHK53" s="46"/>
      <c r="FHL53" s="46"/>
      <c r="FHM53" s="46"/>
      <c r="FHN53" s="46"/>
      <c r="FHO53" s="46"/>
      <c r="FHP53" s="46"/>
      <c r="FHQ53" s="46"/>
      <c r="FHR53" s="46"/>
      <c r="FHS53" s="46"/>
      <c r="FHT53" s="46"/>
      <c r="FHU53" s="46"/>
      <c r="FHV53" s="46"/>
      <c r="FHW53" s="46"/>
      <c r="FHX53" s="46"/>
      <c r="FHY53" s="46"/>
      <c r="FHZ53" s="46"/>
      <c r="FIA53" s="46"/>
      <c r="FIB53" s="46"/>
      <c r="FIC53" s="46"/>
      <c r="FID53" s="46"/>
      <c r="FIE53" s="46"/>
      <c r="FIF53" s="46"/>
      <c r="FIG53" s="46"/>
      <c r="FIH53" s="46"/>
      <c r="FII53" s="46"/>
      <c r="FIJ53" s="46"/>
      <c r="FIK53" s="46"/>
      <c r="FIL53" s="46"/>
      <c r="FIM53" s="46"/>
      <c r="FIN53" s="46"/>
      <c r="FIO53" s="46"/>
      <c r="FIP53" s="46"/>
      <c r="FIQ53" s="46"/>
      <c r="FIR53" s="46"/>
      <c r="FIS53" s="46"/>
      <c r="FIT53" s="46"/>
      <c r="FIU53" s="46"/>
      <c r="FIV53" s="46"/>
      <c r="FIW53" s="46"/>
      <c r="FIX53" s="46"/>
      <c r="FIY53" s="46"/>
      <c r="FIZ53" s="46"/>
      <c r="FJA53" s="46"/>
      <c r="FJB53" s="46"/>
      <c r="FJC53" s="46"/>
      <c r="FJD53" s="46"/>
      <c r="FJE53" s="46"/>
      <c r="FJF53" s="46"/>
      <c r="FJG53" s="46"/>
      <c r="FJH53" s="46"/>
      <c r="FJI53" s="46"/>
      <c r="FJJ53" s="46"/>
      <c r="FJK53" s="46"/>
      <c r="FJL53" s="46"/>
      <c r="FJM53" s="46"/>
      <c r="FJN53" s="46"/>
      <c r="FJO53" s="46"/>
      <c r="FJP53" s="46"/>
      <c r="FJQ53" s="46"/>
      <c r="FJR53" s="46"/>
      <c r="FJS53" s="46"/>
      <c r="FJT53" s="46"/>
      <c r="FJU53" s="46"/>
      <c r="FJV53" s="46"/>
      <c r="FJW53" s="46"/>
      <c r="FJX53" s="46"/>
      <c r="FJY53" s="46"/>
      <c r="FJZ53" s="46"/>
      <c r="FKA53" s="46"/>
      <c r="FKB53" s="46"/>
      <c r="FKC53" s="46"/>
      <c r="FKD53" s="46"/>
      <c r="FKE53" s="46"/>
      <c r="FKF53" s="46"/>
      <c r="FKG53" s="46"/>
      <c r="FKH53" s="46"/>
      <c r="FKI53" s="46"/>
      <c r="FKJ53" s="46"/>
      <c r="FKK53" s="46"/>
      <c r="FKL53" s="46"/>
      <c r="FKM53" s="46"/>
      <c r="FKN53" s="46"/>
      <c r="FKO53" s="46"/>
      <c r="FKP53" s="46"/>
      <c r="FKQ53" s="46"/>
      <c r="FKR53" s="46"/>
      <c r="FKS53" s="46"/>
      <c r="FKT53" s="46"/>
      <c r="FKU53" s="46"/>
      <c r="FKV53" s="46"/>
      <c r="FKW53" s="46"/>
      <c r="FKX53" s="46"/>
      <c r="FKY53" s="46"/>
      <c r="FKZ53" s="46"/>
      <c r="FLA53" s="46"/>
      <c r="FLB53" s="46"/>
      <c r="FLC53" s="46"/>
      <c r="FLD53" s="46"/>
      <c r="FLE53" s="46"/>
      <c r="FLF53" s="46"/>
      <c r="FLG53" s="46"/>
      <c r="FLH53" s="46"/>
      <c r="FLI53" s="46"/>
      <c r="FLJ53" s="46"/>
      <c r="FLK53" s="46"/>
      <c r="FLL53" s="46"/>
      <c r="FLM53" s="46"/>
      <c r="FLN53" s="46"/>
      <c r="FLO53" s="46"/>
      <c r="FLP53" s="46"/>
      <c r="FLQ53" s="46"/>
      <c r="FLR53" s="46"/>
      <c r="FLS53" s="46"/>
      <c r="FLT53" s="46"/>
      <c r="FLU53" s="46"/>
      <c r="FLV53" s="46"/>
      <c r="FLW53" s="46"/>
      <c r="FLX53" s="46"/>
      <c r="FLY53" s="46"/>
      <c r="FLZ53" s="46"/>
      <c r="FMA53" s="46"/>
      <c r="FMB53" s="46"/>
      <c r="FMC53" s="46"/>
      <c r="FMD53" s="46"/>
      <c r="FME53" s="46"/>
      <c r="FMF53" s="46"/>
      <c r="FMG53" s="46"/>
      <c r="FMH53" s="46"/>
      <c r="FMI53" s="46"/>
      <c r="FMJ53" s="46"/>
      <c r="FMK53" s="46"/>
      <c r="FML53" s="46"/>
      <c r="FMM53" s="46"/>
      <c r="FMN53" s="46"/>
      <c r="FMO53" s="46"/>
      <c r="FMP53" s="46"/>
      <c r="FMQ53" s="46"/>
      <c r="FMR53" s="46"/>
      <c r="FMS53" s="46"/>
      <c r="FMT53" s="46"/>
      <c r="FMU53" s="46"/>
      <c r="FMV53" s="46"/>
      <c r="FMW53" s="46"/>
      <c r="FMX53" s="46"/>
      <c r="FMY53" s="46"/>
      <c r="FMZ53" s="46"/>
      <c r="FNA53" s="46"/>
      <c r="FNB53" s="46"/>
      <c r="FNC53" s="46"/>
      <c r="FND53" s="46"/>
      <c r="FNE53" s="46"/>
      <c r="FNF53" s="46"/>
      <c r="FNG53" s="46"/>
      <c r="FNH53" s="46"/>
      <c r="FNI53" s="46"/>
      <c r="FNJ53" s="46"/>
      <c r="FNK53" s="46"/>
      <c r="FNL53" s="46"/>
      <c r="FNM53" s="46"/>
      <c r="FNN53" s="46"/>
      <c r="FNO53" s="46"/>
      <c r="FNP53" s="46"/>
      <c r="FNQ53" s="46"/>
      <c r="FNR53" s="46"/>
      <c r="FNS53" s="46"/>
      <c r="FNT53" s="46"/>
      <c r="FNU53" s="46"/>
      <c r="FNV53" s="46"/>
      <c r="FNW53" s="46"/>
      <c r="FNX53" s="46"/>
      <c r="FNY53" s="46"/>
      <c r="FNZ53" s="46"/>
      <c r="FOA53" s="46"/>
      <c r="FOB53" s="46"/>
      <c r="FOC53" s="46"/>
      <c r="FOD53" s="46"/>
      <c r="FOE53" s="46"/>
      <c r="FOF53" s="46"/>
      <c r="FOG53" s="46"/>
      <c r="FOH53" s="46"/>
      <c r="FOI53" s="46"/>
      <c r="FOJ53" s="46"/>
      <c r="FOK53" s="46"/>
      <c r="FOL53" s="46"/>
      <c r="FOM53" s="46"/>
      <c r="FON53" s="46"/>
      <c r="FOO53" s="46"/>
      <c r="FOP53" s="46"/>
      <c r="FOQ53" s="46"/>
      <c r="FOR53" s="46"/>
      <c r="FOS53" s="46"/>
      <c r="FOT53" s="46"/>
      <c r="FOU53" s="46"/>
      <c r="FOV53" s="46"/>
      <c r="FOW53" s="46"/>
      <c r="FOX53" s="46"/>
      <c r="FOY53" s="46"/>
      <c r="FOZ53" s="46"/>
      <c r="FPA53" s="46"/>
      <c r="FPB53" s="46"/>
      <c r="FPC53" s="46"/>
      <c r="FPD53" s="46"/>
      <c r="FPE53" s="46"/>
      <c r="FPF53" s="46"/>
      <c r="FPG53" s="46"/>
      <c r="FPH53" s="46"/>
      <c r="FPI53" s="46"/>
      <c r="FPJ53" s="46"/>
      <c r="FPK53" s="46"/>
      <c r="FPL53" s="46"/>
      <c r="FPM53" s="46"/>
      <c r="FPN53" s="46"/>
      <c r="FPO53" s="46"/>
      <c r="FPP53" s="46"/>
      <c r="FPQ53" s="46"/>
      <c r="FPR53" s="46"/>
      <c r="FPS53" s="46"/>
      <c r="FPT53" s="46"/>
      <c r="FPU53" s="46"/>
      <c r="FPV53" s="46"/>
      <c r="FPW53" s="46"/>
      <c r="FPX53" s="46"/>
      <c r="FPY53" s="46"/>
      <c r="FPZ53" s="46"/>
      <c r="FQA53" s="46"/>
      <c r="FQB53" s="46"/>
      <c r="FQC53" s="46"/>
      <c r="FQD53" s="46"/>
      <c r="FQE53" s="46"/>
      <c r="FQF53" s="46"/>
      <c r="FQG53" s="46"/>
      <c r="FQH53" s="46"/>
      <c r="FQI53" s="46"/>
      <c r="FQJ53" s="46"/>
      <c r="FQK53" s="46"/>
      <c r="FQL53" s="46"/>
      <c r="FQM53" s="46"/>
      <c r="FQN53" s="46"/>
      <c r="FQO53" s="46"/>
      <c r="FQP53" s="46"/>
      <c r="FQQ53" s="46"/>
      <c r="FQR53" s="46"/>
      <c r="FQS53" s="46"/>
      <c r="FQT53" s="46"/>
      <c r="FQU53" s="46"/>
      <c r="FQV53" s="46"/>
      <c r="FQW53" s="46"/>
      <c r="FQX53" s="46"/>
      <c r="FQY53" s="46"/>
      <c r="FQZ53" s="46"/>
      <c r="FRA53" s="46"/>
      <c r="FRB53" s="46"/>
      <c r="FRC53" s="46"/>
      <c r="FRD53" s="46"/>
      <c r="FRE53" s="46"/>
      <c r="FRF53" s="46"/>
      <c r="FRG53" s="46"/>
      <c r="FRH53" s="46"/>
      <c r="FRI53" s="46"/>
      <c r="FRJ53" s="46"/>
      <c r="FRK53" s="46"/>
      <c r="FRL53" s="46"/>
      <c r="FRM53" s="46"/>
      <c r="FRN53" s="46"/>
      <c r="FRO53" s="46"/>
      <c r="FRP53" s="46"/>
      <c r="FRQ53" s="46"/>
      <c r="FRR53" s="46"/>
      <c r="FRS53" s="46"/>
      <c r="FRT53" s="46"/>
      <c r="FRU53" s="46"/>
      <c r="FRV53" s="46"/>
      <c r="FRW53" s="46"/>
      <c r="FRX53" s="46"/>
      <c r="FRY53" s="46"/>
      <c r="FRZ53" s="46"/>
      <c r="FSA53" s="46"/>
      <c r="FSB53" s="46"/>
      <c r="FSC53" s="46"/>
      <c r="FSD53" s="46"/>
      <c r="FSE53" s="46"/>
      <c r="FSF53" s="46"/>
      <c r="FSG53" s="46"/>
      <c r="FSH53" s="46"/>
      <c r="FSI53" s="46"/>
      <c r="FSJ53" s="46"/>
      <c r="FSK53" s="46"/>
      <c r="FSL53" s="46"/>
      <c r="FSM53" s="46"/>
      <c r="FSN53" s="46"/>
      <c r="FSO53" s="46"/>
      <c r="FSP53" s="46"/>
      <c r="FSQ53" s="46"/>
      <c r="FSR53" s="46"/>
      <c r="FSS53" s="46"/>
      <c r="FST53" s="46"/>
      <c r="FSU53" s="46"/>
      <c r="FSV53" s="46"/>
      <c r="FSW53" s="46"/>
      <c r="FSX53" s="46"/>
      <c r="FSY53" s="46"/>
      <c r="FSZ53" s="46"/>
      <c r="FTA53" s="46"/>
      <c r="FTB53" s="46"/>
      <c r="FTC53" s="46"/>
      <c r="FTD53" s="46"/>
      <c r="FTE53" s="46"/>
      <c r="FTF53" s="46"/>
      <c r="FTG53" s="46"/>
      <c r="FTH53" s="46"/>
      <c r="FTI53" s="46"/>
      <c r="FTJ53" s="46"/>
      <c r="FTK53" s="46"/>
      <c r="FTL53" s="46"/>
      <c r="FTM53" s="46"/>
      <c r="FTN53" s="46"/>
      <c r="FTO53" s="46"/>
      <c r="FTP53" s="46"/>
      <c r="FTQ53" s="46"/>
      <c r="FTR53" s="46"/>
      <c r="FTS53" s="46"/>
      <c r="FTT53" s="46"/>
      <c r="FTU53" s="46"/>
      <c r="FTV53" s="46"/>
      <c r="FTW53" s="46"/>
      <c r="FTX53" s="46"/>
      <c r="FTY53" s="46"/>
      <c r="FTZ53" s="46"/>
      <c r="FUA53" s="46"/>
      <c r="FUB53" s="46"/>
      <c r="FUC53" s="46"/>
      <c r="FUD53" s="46"/>
      <c r="FUE53" s="46"/>
      <c r="FUF53" s="46"/>
      <c r="FUG53" s="46"/>
      <c r="FUH53" s="46"/>
      <c r="FUI53" s="46"/>
      <c r="FUJ53" s="46"/>
      <c r="FUK53" s="46"/>
      <c r="FUL53" s="46"/>
      <c r="FUM53" s="46"/>
      <c r="FUN53" s="46"/>
      <c r="FUO53" s="46"/>
      <c r="FUP53" s="46"/>
      <c r="FUQ53" s="46"/>
      <c r="FUR53" s="46"/>
      <c r="FUS53" s="46"/>
      <c r="FUT53" s="46"/>
      <c r="FUU53" s="46"/>
      <c r="FUV53" s="46"/>
      <c r="FUW53" s="46"/>
      <c r="FUX53" s="46"/>
      <c r="FUY53" s="46"/>
      <c r="FUZ53" s="46"/>
      <c r="FVA53" s="46"/>
      <c r="FVB53" s="46"/>
      <c r="FVC53" s="46"/>
      <c r="FVD53" s="46"/>
      <c r="FVE53" s="46"/>
      <c r="FVF53" s="46"/>
      <c r="FVG53" s="46"/>
      <c r="FVH53" s="46"/>
      <c r="FVI53" s="46"/>
      <c r="FVJ53" s="46"/>
      <c r="FVK53" s="46"/>
      <c r="FVL53" s="46"/>
      <c r="FVM53" s="46"/>
      <c r="FVN53" s="46"/>
      <c r="FVO53" s="46"/>
      <c r="FVP53" s="46"/>
      <c r="FVQ53" s="46"/>
      <c r="FVR53" s="46"/>
      <c r="FVS53" s="46"/>
      <c r="FVT53" s="46"/>
      <c r="FVU53" s="46"/>
      <c r="FVV53" s="46"/>
      <c r="FVW53" s="46"/>
      <c r="FVX53" s="46"/>
      <c r="FVY53" s="46"/>
      <c r="FVZ53" s="46"/>
      <c r="FWA53" s="46"/>
      <c r="FWB53" s="46"/>
      <c r="FWC53" s="46"/>
      <c r="FWD53" s="46"/>
      <c r="FWE53" s="46"/>
      <c r="FWF53" s="46"/>
      <c r="FWG53" s="46"/>
      <c r="FWH53" s="46"/>
      <c r="FWI53" s="46"/>
      <c r="FWJ53" s="46"/>
      <c r="FWK53" s="46"/>
      <c r="FWL53" s="46"/>
      <c r="FWM53" s="46"/>
      <c r="FWN53" s="46"/>
      <c r="FWO53" s="46"/>
      <c r="FWP53" s="46"/>
      <c r="FWQ53" s="46"/>
      <c r="FWR53" s="46"/>
      <c r="FWS53" s="46"/>
      <c r="FWT53" s="46"/>
      <c r="FWU53" s="46"/>
      <c r="FWV53" s="46"/>
      <c r="FWW53" s="46"/>
      <c r="FWX53" s="46"/>
      <c r="FWY53" s="46"/>
      <c r="FWZ53" s="46"/>
      <c r="FXA53" s="46"/>
      <c r="FXB53" s="46"/>
      <c r="FXC53" s="46"/>
      <c r="FXD53" s="46"/>
      <c r="FXE53" s="46"/>
      <c r="FXF53" s="46"/>
      <c r="FXG53" s="46"/>
      <c r="FXH53" s="46"/>
      <c r="FXI53" s="46"/>
      <c r="FXJ53" s="46"/>
      <c r="FXK53" s="46"/>
      <c r="FXL53" s="46"/>
      <c r="FXM53" s="46"/>
      <c r="FXN53" s="46"/>
      <c r="FXO53" s="46"/>
      <c r="FXP53" s="46"/>
      <c r="FXQ53" s="46"/>
      <c r="FXR53" s="46"/>
      <c r="FXS53" s="46"/>
      <c r="FXT53" s="46"/>
      <c r="FXU53" s="46"/>
      <c r="FXV53" s="46"/>
      <c r="FXW53" s="46"/>
      <c r="FXX53" s="46"/>
      <c r="FXY53" s="46"/>
      <c r="FXZ53" s="46"/>
      <c r="FYA53" s="46"/>
      <c r="FYB53" s="46"/>
      <c r="FYC53" s="46"/>
      <c r="FYD53" s="46"/>
      <c r="FYE53" s="46"/>
      <c r="FYF53" s="46"/>
      <c r="FYG53" s="46"/>
      <c r="FYH53" s="46"/>
      <c r="FYI53" s="46"/>
      <c r="FYJ53" s="46"/>
      <c r="FYK53" s="46"/>
      <c r="FYL53" s="46"/>
      <c r="FYM53" s="46"/>
      <c r="FYN53" s="46"/>
      <c r="FYO53" s="46"/>
      <c r="FYP53" s="46"/>
      <c r="FYQ53" s="46"/>
      <c r="FYR53" s="46"/>
      <c r="FYS53" s="46"/>
      <c r="FYT53" s="46"/>
      <c r="FYU53" s="46"/>
      <c r="FYV53" s="46"/>
      <c r="FYW53" s="46"/>
      <c r="FYX53" s="46"/>
      <c r="FYY53" s="46"/>
      <c r="FYZ53" s="46"/>
      <c r="FZA53" s="46"/>
      <c r="FZB53" s="46"/>
      <c r="FZC53" s="46"/>
      <c r="FZD53" s="46"/>
      <c r="FZE53" s="46"/>
      <c r="FZF53" s="46"/>
      <c r="FZG53" s="46"/>
      <c r="FZH53" s="46"/>
      <c r="FZI53" s="46"/>
      <c r="FZJ53" s="46"/>
      <c r="FZK53" s="46"/>
      <c r="FZL53" s="46"/>
      <c r="FZM53" s="46"/>
      <c r="FZN53" s="46"/>
      <c r="FZO53" s="46"/>
      <c r="FZP53" s="46"/>
      <c r="FZQ53" s="46"/>
      <c r="FZR53" s="46"/>
      <c r="FZS53" s="46"/>
      <c r="FZT53" s="46"/>
      <c r="FZU53" s="46"/>
      <c r="FZV53" s="46"/>
      <c r="FZW53" s="46"/>
      <c r="FZX53" s="46"/>
      <c r="FZY53" s="46"/>
      <c r="FZZ53" s="46"/>
      <c r="GAA53" s="46"/>
      <c r="GAB53" s="46"/>
      <c r="GAC53" s="46"/>
      <c r="GAD53" s="46"/>
      <c r="GAE53" s="46"/>
      <c r="GAF53" s="46"/>
      <c r="GAG53" s="46"/>
      <c r="GAH53" s="46"/>
      <c r="GAI53" s="46"/>
      <c r="GAJ53" s="46"/>
      <c r="GAK53" s="46"/>
      <c r="GAL53" s="46"/>
      <c r="GAM53" s="46"/>
      <c r="GAN53" s="46"/>
      <c r="GAO53" s="46"/>
      <c r="GAP53" s="46"/>
      <c r="GAQ53" s="46"/>
      <c r="GAR53" s="46"/>
      <c r="GAS53" s="46"/>
      <c r="GAT53" s="46"/>
      <c r="GAU53" s="46"/>
      <c r="GAV53" s="46"/>
      <c r="GAW53" s="46"/>
      <c r="GAX53" s="46"/>
      <c r="GAY53" s="46"/>
      <c r="GAZ53" s="46"/>
      <c r="GBA53" s="46"/>
      <c r="GBB53" s="46"/>
      <c r="GBC53" s="46"/>
      <c r="GBD53" s="46"/>
      <c r="GBE53" s="46"/>
      <c r="GBF53" s="46"/>
      <c r="GBG53" s="46"/>
      <c r="GBH53" s="46"/>
      <c r="GBI53" s="46"/>
      <c r="GBJ53" s="46"/>
      <c r="GBK53" s="46"/>
      <c r="GBL53" s="46"/>
      <c r="GBM53" s="46"/>
      <c r="GBN53" s="46"/>
      <c r="GBO53" s="46"/>
      <c r="GBP53" s="46"/>
      <c r="GBQ53" s="46"/>
      <c r="GBR53" s="46"/>
      <c r="GBS53" s="46"/>
      <c r="GBT53" s="46"/>
      <c r="GBU53" s="46"/>
      <c r="GBV53" s="46"/>
      <c r="GBW53" s="46"/>
      <c r="GBX53" s="46"/>
      <c r="GBY53" s="46"/>
      <c r="GBZ53" s="46"/>
      <c r="GCA53" s="46"/>
      <c r="GCB53" s="46"/>
      <c r="GCC53" s="46"/>
      <c r="GCD53" s="46"/>
      <c r="GCE53" s="46"/>
      <c r="GCF53" s="46"/>
      <c r="GCG53" s="46"/>
      <c r="GCH53" s="46"/>
      <c r="GCI53" s="46"/>
      <c r="GCJ53" s="46"/>
      <c r="GCK53" s="46"/>
      <c r="GCL53" s="46"/>
      <c r="GCM53" s="46"/>
      <c r="GCN53" s="46"/>
      <c r="GCO53" s="46"/>
      <c r="GCP53" s="46"/>
      <c r="GCQ53" s="46"/>
      <c r="GCR53" s="46"/>
      <c r="GCS53" s="46"/>
      <c r="GCT53" s="46"/>
      <c r="GCU53" s="46"/>
      <c r="GCV53" s="46"/>
      <c r="GCW53" s="46"/>
      <c r="GCX53" s="46"/>
      <c r="GCY53" s="46"/>
      <c r="GCZ53" s="46"/>
      <c r="GDA53" s="46"/>
      <c r="GDB53" s="46"/>
      <c r="GDC53" s="46"/>
      <c r="GDD53" s="46"/>
      <c r="GDE53" s="46"/>
      <c r="GDF53" s="46"/>
      <c r="GDG53" s="46"/>
      <c r="GDH53" s="46"/>
      <c r="GDI53" s="46"/>
      <c r="GDJ53" s="46"/>
      <c r="GDK53" s="46"/>
      <c r="GDL53" s="46"/>
      <c r="GDM53" s="46"/>
      <c r="GDN53" s="46"/>
      <c r="GDO53" s="46"/>
      <c r="GDP53" s="46"/>
      <c r="GDQ53" s="46"/>
      <c r="GDR53" s="46"/>
      <c r="GDS53" s="46"/>
      <c r="GDT53" s="46"/>
      <c r="GDU53" s="46"/>
      <c r="GDV53" s="46"/>
      <c r="GDW53" s="46"/>
      <c r="GDX53" s="46"/>
      <c r="GDY53" s="46"/>
      <c r="GDZ53" s="46"/>
      <c r="GEA53" s="46"/>
      <c r="GEB53" s="46"/>
      <c r="GEC53" s="46"/>
      <c r="GED53" s="46"/>
      <c r="GEE53" s="46"/>
      <c r="GEF53" s="46"/>
      <c r="GEG53" s="46"/>
      <c r="GEH53" s="46"/>
      <c r="GEI53" s="46"/>
      <c r="GEJ53" s="46"/>
      <c r="GEK53" s="46"/>
      <c r="GEL53" s="46"/>
      <c r="GEM53" s="46"/>
      <c r="GEN53" s="46"/>
      <c r="GEO53" s="46"/>
      <c r="GEP53" s="46"/>
      <c r="GEQ53" s="46"/>
      <c r="GER53" s="46"/>
      <c r="GES53" s="46"/>
      <c r="GET53" s="46"/>
      <c r="GEU53" s="46"/>
      <c r="GEV53" s="46"/>
      <c r="GEW53" s="46"/>
      <c r="GEX53" s="46"/>
      <c r="GEY53" s="46"/>
      <c r="GEZ53" s="46"/>
      <c r="GFA53" s="46"/>
      <c r="GFB53" s="46"/>
      <c r="GFC53" s="46"/>
      <c r="GFD53" s="46"/>
      <c r="GFE53" s="46"/>
      <c r="GFF53" s="46"/>
      <c r="GFG53" s="46"/>
      <c r="GFH53" s="46"/>
      <c r="GFI53" s="46"/>
      <c r="GFJ53" s="46"/>
      <c r="GFK53" s="46"/>
      <c r="GFL53" s="46"/>
      <c r="GFM53" s="46"/>
      <c r="GFN53" s="46"/>
      <c r="GFO53" s="46"/>
      <c r="GFP53" s="46"/>
      <c r="GFQ53" s="46"/>
      <c r="GFR53" s="46"/>
      <c r="GFS53" s="46"/>
      <c r="GFT53" s="46"/>
      <c r="GFU53" s="46"/>
      <c r="GFV53" s="46"/>
      <c r="GFW53" s="46"/>
      <c r="GFX53" s="46"/>
      <c r="GFY53" s="46"/>
      <c r="GFZ53" s="46"/>
      <c r="GGA53" s="46"/>
      <c r="GGB53" s="46"/>
      <c r="GGC53" s="46"/>
      <c r="GGD53" s="46"/>
      <c r="GGE53" s="46"/>
      <c r="GGF53" s="46"/>
      <c r="GGG53" s="46"/>
      <c r="GGH53" s="46"/>
      <c r="GGI53" s="46"/>
      <c r="GGJ53" s="46"/>
      <c r="GGK53" s="46"/>
      <c r="GGL53" s="46"/>
      <c r="GGM53" s="46"/>
      <c r="GGN53" s="46"/>
      <c r="GGO53" s="46"/>
      <c r="GGP53" s="46"/>
      <c r="GGQ53" s="46"/>
      <c r="GGR53" s="46"/>
      <c r="GGS53" s="46"/>
      <c r="GGT53" s="46"/>
      <c r="GGU53" s="46"/>
      <c r="GGV53" s="46"/>
      <c r="GGW53" s="46"/>
      <c r="GGX53" s="46"/>
      <c r="GGY53" s="46"/>
      <c r="GGZ53" s="46"/>
      <c r="GHA53" s="46"/>
      <c r="GHB53" s="46"/>
      <c r="GHC53" s="46"/>
      <c r="GHD53" s="46"/>
      <c r="GHE53" s="46"/>
      <c r="GHF53" s="46"/>
      <c r="GHG53" s="46"/>
      <c r="GHH53" s="46"/>
      <c r="GHI53" s="46"/>
      <c r="GHJ53" s="46"/>
      <c r="GHK53" s="46"/>
      <c r="GHL53" s="46"/>
      <c r="GHM53" s="46"/>
      <c r="GHN53" s="46"/>
      <c r="GHO53" s="46"/>
      <c r="GHP53" s="46"/>
      <c r="GHQ53" s="46"/>
      <c r="GHR53" s="46"/>
      <c r="GHS53" s="46"/>
      <c r="GHT53" s="46"/>
      <c r="GHU53" s="46"/>
      <c r="GHV53" s="46"/>
      <c r="GHW53" s="46"/>
      <c r="GHX53" s="46"/>
      <c r="GHY53" s="46"/>
      <c r="GHZ53" s="46"/>
      <c r="GIA53" s="46"/>
      <c r="GIB53" s="46"/>
      <c r="GIC53" s="46"/>
      <c r="GID53" s="46"/>
      <c r="GIE53" s="46"/>
      <c r="GIF53" s="46"/>
      <c r="GIG53" s="46"/>
      <c r="GIH53" s="46"/>
      <c r="GII53" s="46"/>
      <c r="GIJ53" s="46"/>
      <c r="GIK53" s="46"/>
      <c r="GIL53" s="46"/>
      <c r="GIM53" s="46"/>
      <c r="GIN53" s="46"/>
      <c r="GIO53" s="46"/>
      <c r="GIP53" s="46"/>
      <c r="GIQ53" s="46"/>
      <c r="GIR53" s="46"/>
      <c r="GIS53" s="46"/>
      <c r="GIT53" s="46"/>
      <c r="GIU53" s="46"/>
      <c r="GIV53" s="46"/>
      <c r="GIW53" s="46"/>
      <c r="GIX53" s="46"/>
      <c r="GIY53" s="46"/>
      <c r="GIZ53" s="46"/>
      <c r="GJA53" s="46"/>
      <c r="GJB53" s="46"/>
      <c r="GJC53" s="46"/>
      <c r="GJD53" s="46"/>
      <c r="GJE53" s="46"/>
      <c r="GJF53" s="46"/>
      <c r="GJG53" s="46"/>
      <c r="GJH53" s="46"/>
      <c r="GJI53" s="46"/>
      <c r="GJJ53" s="46"/>
      <c r="GJK53" s="46"/>
      <c r="GJL53" s="46"/>
      <c r="GJM53" s="46"/>
      <c r="GJN53" s="46"/>
      <c r="GJO53" s="46"/>
      <c r="GJP53" s="46"/>
      <c r="GJQ53" s="46"/>
      <c r="GJR53" s="46"/>
      <c r="GJS53" s="46"/>
      <c r="GJT53" s="46"/>
      <c r="GJU53" s="46"/>
      <c r="GJV53" s="46"/>
      <c r="GJW53" s="46"/>
      <c r="GJX53" s="46"/>
      <c r="GJY53" s="46"/>
      <c r="GJZ53" s="46"/>
      <c r="GKA53" s="46"/>
      <c r="GKB53" s="46"/>
      <c r="GKC53" s="46"/>
      <c r="GKD53" s="46"/>
      <c r="GKE53" s="46"/>
      <c r="GKF53" s="46"/>
      <c r="GKG53" s="46"/>
      <c r="GKH53" s="46"/>
      <c r="GKI53" s="46"/>
      <c r="GKJ53" s="46"/>
      <c r="GKK53" s="46"/>
      <c r="GKL53" s="46"/>
      <c r="GKM53" s="46"/>
      <c r="GKN53" s="46"/>
      <c r="GKO53" s="46"/>
      <c r="GKP53" s="46"/>
      <c r="GKQ53" s="46"/>
      <c r="GKR53" s="46"/>
      <c r="GKS53" s="46"/>
      <c r="GKT53" s="46"/>
      <c r="GKU53" s="46"/>
      <c r="GKV53" s="46"/>
      <c r="GKW53" s="46"/>
      <c r="GKX53" s="46"/>
      <c r="GKY53" s="46"/>
      <c r="GKZ53" s="46"/>
      <c r="GLA53" s="46"/>
      <c r="GLB53" s="46"/>
      <c r="GLC53" s="46"/>
      <c r="GLD53" s="46"/>
      <c r="GLE53" s="46"/>
      <c r="GLF53" s="46"/>
      <c r="GLG53" s="46"/>
      <c r="GLH53" s="46"/>
      <c r="GLI53" s="46"/>
      <c r="GLJ53" s="46"/>
      <c r="GLK53" s="46"/>
      <c r="GLL53" s="46"/>
      <c r="GLM53" s="46"/>
      <c r="GLN53" s="46"/>
      <c r="GLO53" s="46"/>
      <c r="GLP53" s="46"/>
      <c r="GLQ53" s="46"/>
      <c r="GLR53" s="46"/>
      <c r="GLS53" s="46"/>
      <c r="GLT53" s="46"/>
      <c r="GLU53" s="46"/>
      <c r="GLV53" s="46"/>
      <c r="GLW53" s="46"/>
      <c r="GLX53" s="46"/>
      <c r="GLY53" s="46"/>
      <c r="GLZ53" s="46"/>
      <c r="GMA53" s="46"/>
      <c r="GMB53" s="46"/>
      <c r="GMC53" s="46"/>
      <c r="GMD53" s="46"/>
      <c r="GME53" s="46"/>
      <c r="GMF53" s="46"/>
      <c r="GMG53" s="46"/>
      <c r="GMH53" s="46"/>
      <c r="GMI53" s="46"/>
      <c r="GMJ53" s="46"/>
      <c r="GMK53" s="46"/>
      <c r="GML53" s="46"/>
      <c r="GMM53" s="46"/>
      <c r="GMN53" s="46"/>
      <c r="GMO53" s="46"/>
      <c r="GMP53" s="46"/>
      <c r="GMQ53" s="46"/>
      <c r="GMR53" s="46"/>
      <c r="GMS53" s="46"/>
      <c r="GMT53" s="46"/>
      <c r="GMU53" s="46"/>
      <c r="GMV53" s="46"/>
      <c r="GMW53" s="46"/>
      <c r="GMX53" s="46"/>
      <c r="GMY53" s="46"/>
      <c r="GMZ53" s="46"/>
      <c r="GNA53" s="46"/>
      <c r="GNB53" s="46"/>
      <c r="GNC53" s="46"/>
      <c r="GND53" s="46"/>
      <c r="GNE53" s="46"/>
      <c r="GNF53" s="46"/>
      <c r="GNG53" s="46"/>
      <c r="GNH53" s="46"/>
      <c r="GNI53" s="46"/>
      <c r="GNJ53" s="46"/>
      <c r="GNK53" s="46"/>
      <c r="GNL53" s="46"/>
      <c r="GNM53" s="46"/>
      <c r="GNN53" s="46"/>
      <c r="GNO53" s="46"/>
      <c r="GNP53" s="46"/>
      <c r="GNQ53" s="46"/>
      <c r="GNR53" s="46"/>
      <c r="GNS53" s="46"/>
      <c r="GNT53" s="46"/>
      <c r="GNU53" s="46"/>
      <c r="GNV53" s="46"/>
      <c r="GNW53" s="46"/>
      <c r="GNX53" s="46"/>
      <c r="GNY53" s="46"/>
      <c r="GNZ53" s="46"/>
      <c r="GOA53" s="46"/>
      <c r="GOB53" s="46"/>
      <c r="GOC53" s="46"/>
      <c r="GOD53" s="46"/>
      <c r="GOE53" s="46"/>
      <c r="GOF53" s="46"/>
      <c r="GOG53" s="46"/>
      <c r="GOH53" s="46"/>
      <c r="GOI53" s="46"/>
      <c r="GOJ53" s="46"/>
      <c r="GOK53" s="46"/>
      <c r="GOL53" s="46"/>
      <c r="GOM53" s="46"/>
      <c r="GON53" s="46"/>
      <c r="GOO53" s="46"/>
      <c r="GOP53" s="46"/>
      <c r="GOQ53" s="46"/>
      <c r="GOR53" s="46"/>
      <c r="GOS53" s="46"/>
      <c r="GOT53" s="46"/>
      <c r="GOU53" s="46"/>
      <c r="GOV53" s="46"/>
      <c r="GOW53" s="46"/>
      <c r="GOX53" s="46"/>
      <c r="GOY53" s="46"/>
      <c r="GOZ53" s="46"/>
      <c r="GPA53" s="46"/>
      <c r="GPB53" s="46"/>
      <c r="GPC53" s="46"/>
      <c r="GPD53" s="46"/>
      <c r="GPE53" s="46"/>
      <c r="GPF53" s="46"/>
      <c r="GPG53" s="46"/>
      <c r="GPH53" s="46"/>
      <c r="GPI53" s="46"/>
      <c r="GPJ53" s="46"/>
      <c r="GPK53" s="46"/>
      <c r="GPL53" s="46"/>
      <c r="GPM53" s="46"/>
      <c r="GPN53" s="46"/>
      <c r="GPO53" s="46"/>
      <c r="GPP53" s="46"/>
      <c r="GPQ53" s="46"/>
      <c r="GPR53" s="46"/>
      <c r="GPS53" s="46"/>
      <c r="GPT53" s="46"/>
      <c r="GPU53" s="46"/>
      <c r="GPV53" s="46"/>
      <c r="GPW53" s="46"/>
      <c r="GPX53" s="46"/>
      <c r="GPY53" s="46"/>
      <c r="GPZ53" s="46"/>
      <c r="GQA53" s="46"/>
      <c r="GQB53" s="46"/>
      <c r="GQC53" s="46"/>
      <c r="GQD53" s="46"/>
      <c r="GQE53" s="46"/>
      <c r="GQF53" s="46"/>
      <c r="GQG53" s="46"/>
      <c r="GQH53" s="46"/>
      <c r="GQI53" s="46"/>
      <c r="GQJ53" s="46"/>
      <c r="GQK53" s="46"/>
      <c r="GQL53" s="46"/>
      <c r="GQM53" s="46"/>
      <c r="GQN53" s="46"/>
      <c r="GQO53" s="46"/>
      <c r="GQP53" s="46"/>
      <c r="GQQ53" s="46"/>
      <c r="GQR53" s="46"/>
      <c r="GQS53" s="46"/>
      <c r="GQT53" s="46"/>
      <c r="GQU53" s="46"/>
      <c r="GQV53" s="46"/>
      <c r="GQW53" s="46"/>
      <c r="GQX53" s="46"/>
      <c r="GQY53" s="46"/>
      <c r="GQZ53" s="46"/>
      <c r="GRA53" s="46"/>
      <c r="GRB53" s="46"/>
      <c r="GRC53" s="46"/>
      <c r="GRD53" s="46"/>
      <c r="GRE53" s="46"/>
      <c r="GRF53" s="46"/>
      <c r="GRG53" s="46"/>
      <c r="GRH53" s="46"/>
      <c r="GRI53" s="46"/>
      <c r="GRJ53" s="46"/>
      <c r="GRK53" s="46"/>
      <c r="GRL53" s="46"/>
      <c r="GRM53" s="46"/>
      <c r="GRN53" s="46"/>
      <c r="GRO53" s="46"/>
      <c r="GRP53" s="46"/>
      <c r="GRQ53" s="46"/>
      <c r="GRR53" s="46"/>
      <c r="GRS53" s="46"/>
      <c r="GRT53" s="46"/>
      <c r="GRU53" s="46"/>
      <c r="GRV53" s="46"/>
      <c r="GRW53" s="46"/>
      <c r="GRX53" s="46"/>
      <c r="GRY53" s="46"/>
      <c r="GRZ53" s="46"/>
      <c r="GSA53" s="46"/>
      <c r="GSB53" s="46"/>
      <c r="GSC53" s="46"/>
      <c r="GSD53" s="46"/>
      <c r="GSE53" s="46"/>
      <c r="GSF53" s="46"/>
      <c r="GSG53" s="46"/>
      <c r="GSH53" s="46"/>
      <c r="GSI53" s="46"/>
      <c r="GSJ53" s="46"/>
      <c r="GSK53" s="46"/>
      <c r="GSL53" s="46"/>
      <c r="GSM53" s="46"/>
      <c r="GSN53" s="46"/>
      <c r="GSO53" s="46"/>
      <c r="GSP53" s="46"/>
      <c r="GSQ53" s="46"/>
      <c r="GSR53" s="46"/>
      <c r="GSS53" s="46"/>
      <c r="GST53" s="46"/>
      <c r="GSU53" s="46"/>
      <c r="GSV53" s="46"/>
      <c r="GSW53" s="46"/>
      <c r="GSX53" s="46"/>
      <c r="GSY53" s="46"/>
      <c r="GSZ53" s="46"/>
      <c r="GTA53" s="46"/>
      <c r="GTB53" s="46"/>
      <c r="GTC53" s="46"/>
      <c r="GTD53" s="46"/>
      <c r="GTE53" s="46"/>
      <c r="GTF53" s="46"/>
      <c r="GTG53" s="46"/>
      <c r="GTH53" s="46"/>
      <c r="GTI53" s="46"/>
      <c r="GTJ53" s="46"/>
      <c r="GTK53" s="46"/>
      <c r="GTL53" s="46"/>
      <c r="GTM53" s="46"/>
      <c r="GTN53" s="46"/>
      <c r="GTO53" s="46"/>
      <c r="GTP53" s="46"/>
      <c r="GTQ53" s="46"/>
      <c r="GTR53" s="46"/>
      <c r="GTS53" s="46"/>
      <c r="GTT53" s="46"/>
      <c r="GTU53" s="46"/>
      <c r="GTV53" s="46"/>
      <c r="GTW53" s="46"/>
      <c r="GTX53" s="46"/>
      <c r="GTY53" s="46"/>
      <c r="GTZ53" s="46"/>
      <c r="GUA53" s="46"/>
      <c r="GUB53" s="46"/>
      <c r="GUC53" s="46"/>
      <c r="GUD53" s="46"/>
      <c r="GUE53" s="46"/>
      <c r="GUF53" s="46"/>
      <c r="GUG53" s="46"/>
      <c r="GUH53" s="46"/>
      <c r="GUI53" s="46"/>
      <c r="GUJ53" s="46"/>
      <c r="GUK53" s="46"/>
      <c r="GUL53" s="46"/>
      <c r="GUM53" s="46"/>
      <c r="GUN53" s="46"/>
      <c r="GUO53" s="46"/>
      <c r="GUP53" s="46"/>
      <c r="GUQ53" s="46"/>
      <c r="GUR53" s="46"/>
      <c r="GUS53" s="46"/>
      <c r="GUT53" s="46"/>
      <c r="GUU53" s="46"/>
      <c r="GUV53" s="46"/>
      <c r="GUW53" s="46"/>
      <c r="GUX53" s="46"/>
      <c r="GUY53" s="46"/>
      <c r="GUZ53" s="46"/>
      <c r="GVA53" s="46"/>
      <c r="GVB53" s="46"/>
      <c r="GVC53" s="46"/>
      <c r="GVD53" s="46"/>
      <c r="GVE53" s="46"/>
      <c r="GVF53" s="46"/>
      <c r="GVG53" s="46"/>
      <c r="GVH53" s="46"/>
      <c r="GVI53" s="46"/>
      <c r="GVJ53" s="46"/>
      <c r="GVK53" s="46"/>
      <c r="GVL53" s="46"/>
      <c r="GVM53" s="46"/>
      <c r="GVN53" s="46"/>
      <c r="GVO53" s="46"/>
      <c r="GVP53" s="46"/>
      <c r="GVQ53" s="46"/>
      <c r="GVR53" s="46"/>
      <c r="GVS53" s="46"/>
      <c r="GVT53" s="46"/>
      <c r="GVU53" s="46"/>
      <c r="GVV53" s="46"/>
      <c r="GVW53" s="46"/>
      <c r="GVX53" s="46"/>
      <c r="GVY53" s="46"/>
      <c r="GVZ53" s="46"/>
      <c r="GWA53" s="46"/>
      <c r="GWB53" s="46"/>
      <c r="GWC53" s="46"/>
      <c r="GWD53" s="46"/>
      <c r="GWE53" s="46"/>
      <c r="GWF53" s="46"/>
      <c r="GWG53" s="46"/>
      <c r="GWH53" s="46"/>
      <c r="GWI53" s="46"/>
      <c r="GWJ53" s="46"/>
      <c r="GWK53" s="46"/>
      <c r="GWL53" s="46"/>
      <c r="GWM53" s="46"/>
      <c r="GWN53" s="46"/>
      <c r="GWO53" s="46"/>
      <c r="GWP53" s="46"/>
      <c r="GWQ53" s="46"/>
      <c r="GWR53" s="46"/>
      <c r="GWS53" s="46"/>
      <c r="GWT53" s="46"/>
      <c r="GWU53" s="46"/>
      <c r="GWV53" s="46"/>
      <c r="GWW53" s="46"/>
      <c r="GWX53" s="46"/>
      <c r="GWY53" s="46"/>
      <c r="GWZ53" s="46"/>
      <c r="GXA53" s="46"/>
      <c r="GXB53" s="46"/>
      <c r="GXC53" s="46"/>
      <c r="GXD53" s="46"/>
      <c r="GXE53" s="46"/>
      <c r="GXF53" s="46"/>
      <c r="GXG53" s="46"/>
      <c r="GXH53" s="46"/>
      <c r="GXI53" s="46"/>
      <c r="GXJ53" s="46"/>
      <c r="GXK53" s="46"/>
      <c r="GXL53" s="46"/>
      <c r="GXM53" s="46"/>
      <c r="GXN53" s="46"/>
      <c r="GXO53" s="46"/>
      <c r="GXP53" s="46"/>
      <c r="GXQ53" s="46"/>
      <c r="GXR53" s="46"/>
      <c r="GXS53" s="46"/>
      <c r="GXT53" s="46"/>
      <c r="GXU53" s="46"/>
      <c r="GXV53" s="46"/>
      <c r="GXW53" s="46"/>
      <c r="GXX53" s="46"/>
      <c r="GXY53" s="46"/>
      <c r="GXZ53" s="46"/>
      <c r="GYA53" s="46"/>
      <c r="GYB53" s="46"/>
      <c r="GYC53" s="46"/>
      <c r="GYD53" s="46"/>
      <c r="GYE53" s="46"/>
      <c r="GYF53" s="46"/>
      <c r="GYG53" s="46"/>
      <c r="GYH53" s="46"/>
      <c r="GYI53" s="46"/>
      <c r="GYJ53" s="46"/>
      <c r="GYK53" s="46"/>
      <c r="GYL53" s="46"/>
      <c r="GYM53" s="46"/>
      <c r="GYN53" s="46"/>
      <c r="GYO53" s="46"/>
      <c r="GYP53" s="46"/>
      <c r="GYQ53" s="46"/>
      <c r="GYR53" s="46"/>
      <c r="GYS53" s="46"/>
      <c r="GYT53" s="46"/>
      <c r="GYU53" s="46"/>
      <c r="GYV53" s="46"/>
      <c r="GYW53" s="46"/>
      <c r="GYX53" s="46"/>
      <c r="GYY53" s="46"/>
      <c r="GYZ53" s="46"/>
      <c r="GZA53" s="46"/>
      <c r="GZB53" s="46"/>
      <c r="GZC53" s="46"/>
      <c r="GZD53" s="46"/>
      <c r="GZE53" s="46"/>
      <c r="GZF53" s="46"/>
      <c r="GZG53" s="46"/>
      <c r="GZH53" s="46"/>
      <c r="GZI53" s="46"/>
      <c r="GZJ53" s="46"/>
      <c r="GZK53" s="46"/>
      <c r="GZL53" s="46"/>
      <c r="GZM53" s="46"/>
      <c r="GZN53" s="46"/>
      <c r="GZO53" s="46"/>
      <c r="GZP53" s="46"/>
      <c r="GZQ53" s="46"/>
      <c r="GZR53" s="46"/>
      <c r="GZS53" s="46"/>
      <c r="GZT53" s="46"/>
      <c r="GZU53" s="46"/>
      <c r="GZV53" s="46"/>
      <c r="GZW53" s="46"/>
      <c r="GZX53" s="46"/>
      <c r="GZY53" s="46"/>
      <c r="GZZ53" s="46"/>
      <c r="HAA53" s="46"/>
      <c r="HAB53" s="46"/>
      <c r="HAC53" s="46"/>
      <c r="HAD53" s="46"/>
      <c r="HAE53" s="46"/>
      <c r="HAF53" s="46"/>
      <c r="HAG53" s="46"/>
      <c r="HAH53" s="46"/>
      <c r="HAI53" s="46"/>
      <c r="HAJ53" s="46"/>
      <c r="HAK53" s="46"/>
      <c r="HAL53" s="46"/>
      <c r="HAM53" s="46"/>
      <c r="HAN53" s="46"/>
      <c r="HAO53" s="46"/>
      <c r="HAP53" s="46"/>
      <c r="HAQ53" s="46"/>
      <c r="HAR53" s="46"/>
      <c r="HAS53" s="46"/>
      <c r="HAT53" s="46"/>
      <c r="HAU53" s="46"/>
      <c r="HAV53" s="46"/>
      <c r="HAW53" s="46"/>
      <c r="HAX53" s="46"/>
      <c r="HAY53" s="46"/>
      <c r="HAZ53" s="46"/>
      <c r="HBA53" s="46"/>
      <c r="HBB53" s="46"/>
      <c r="HBC53" s="46"/>
      <c r="HBD53" s="46"/>
      <c r="HBE53" s="46"/>
      <c r="HBF53" s="46"/>
      <c r="HBG53" s="46"/>
      <c r="HBH53" s="46"/>
      <c r="HBI53" s="46"/>
      <c r="HBJ53" s="46"/>
      <c r="HBK53" s="46"/>
      <c r="HBL53" s="46"/>
      <c r="HBM53" s="46"/>
      <c r="HBN53" s="46"/>
      <c r="HBO53" s="46"/>
      <c r="HBP53" s="46"/>
      <c r="HBQ53" s="46"/>
      <c r="HBR53" s="46"/>
      <c r="HBS53" s="46"/>
      <c r="HBT53" s="46"/>
      <c r="HBU53" s="46"/>
      <c r="HBV53" s="46"/>
      <c r="HBW53" s="46"/>
      <c r="HBX53" s="46"/>
      <c r="HBY53" s="46"/>
      <c r="HBZ53" s="46"/>
      <c r="HCA53" s="46"/>
      <c r="HCB53" s="46"/>
      <c r="HCC53" s="46"/>
      <c r="HCD53" s="46"/>
      <c r="HCE53" s="46"/>
      <c r="HCF53" s="46"/>
      <c r="HCG53" s="46"/>
      <c r="HCH53" s="46"/>
      <c r="HCI53" s="46"/>
      <c r="HCJ53" s="46"/>
      <c r="HCK53" s="46"/>
      <c r="HCL53" s="46"/>
      <c r="HCM53" s="46"/>
      <c r="HCN53" s="46"/>
      <c r="HCO53" s="46"/>
      <c r="HCP53" s="46"/>
      <c r="HCQ53" s="46"/>
      <c r="HCR53" s="46"/>
      <c r="HCS53" s="46"/>
      <c r="HCT53" s="46"/>
      <c r="HCU53" s="46"/>
      <c r="HCV53" s="46"/>
      <c r="HCW53" s="46"/>
      <c r="HCX53" s="46"/>
      <c r="HCY53" s="46"/>
      <c r="HCZ53" s="46"/>
      <c r="HDA53" s="46"/>
      <c r="HDB53" s="46"/>
      <c r="HDC53" s="46"/>
      <c r="HDD53" s="46"/>
      <c r="HDE53" s="46"/>
      <c r="HDF53" s="46"/>
      <c r="HDG53" s="46"/>
      <c r="HDH53" s="46"/>
      <c r="HDI53" s="46"/>
      <c r="HDJ53" s="46"/>
      <c r="HDK53" s="46"/>
      <c r="HDL53" s="46"/>
      <c r="HDM53" s="46"/>
      <c r="HDN53" s="46"/>
      <c r="HDO53" s="46"/>
      <c r="HDP53" s="46"/>
      <c r="HDQ53" s="46"/>
      <c r="HDR53" s="46"/>
      <c r="HDS53" s="46"/>
      <c r="HDT53" s="46"/>
      <c r="HDU53" s="46"/>
      <c r="HDV53" s="46"/>
      <c r="HDW53" s="46"/>
      <c r="HDX53" s="46"/>
      <c r="HDY53" s="46"/>
      <c r="HDZ53" s="46"/>
      <c r="HEA53" s="46"/>
      <c r="HEB53" s="46"/>
      <c r="HEC53" s="46"/>
      <c r="HED53" s="46"/>
      <c r="HEE53" s="46"/>
      <c r="HEF53" s="46"/>
      <c r="HEG53" s="46"/>
      <c r="HEH53" s="46"/>
      <c r="HEI53" s="46"/>
      <c r="HEJ53" s="46"/>
      <c r="HEK53" s="46"/>
      <c r="HEL53" s="46"/>
      <c r="HEM53" s="46"/>
      <c r="HEN53" s="46"/>
      <c r="HEO53" s="46"/>
      <c r="HEP53" s="46"/>
      <c r="HEQ53" s="46"/>
      <c r="HER53" s="46"/>
      <c r="HES53" s="46"/>
      <c r="HET53" s="46"/>
      <c r="HEU53" s="46"/>
      <c r="HEV53" s="46"/>
      <c r="HEW53" s="46"/>
      <c r="HEX53" s="46"/>
      <c r="HEY53" s="46"/>
      <c r="HEZ53" s="46"/>
      <c r="HFA53" s="46"/>
      <c r="HFB53" s="46"/>
      <c r="HFC53" s="46"/>
      <c r="HFD53" s="46"/>
      <c r="HFE53" s="46"/>
      <c r="HFF53" s="46"/>
      <c r="HFG53" s="46"/>
      <c r="HFH53" s="46"/>
      <c r="HFI53" s="46"/>
      <c r="HFJ53" s="46"/>
      <c r="HFK53" s="46"/>
      <c r="HFL53" s="46"/>
      <c r="HFM53" s="46"/>
      <c r="HFN53" s="46"/>
      <c r="HFO53" s="46"/>
      <c r="HFP53" s="46"/>
      <c r="HFQ53" s="46"/>
      <c r="HFR53" s="46"/>
      <c r="HFS53" s="46"/>
      <c r="HFT53" s="46"/>
      <c r="HFU53" s="46"/>
      <c r="HFV53" s="46"/>
      <c r="HFW53" s="46"/>
      <c r="HFX53" s="46"/>
      <c r="HFY53" s="46"/>
      <c r="HFZ53" s="46"/>
      <c r="HGA53" s="46"/>
      <c r="HGB53" s="46"/>
      <c r="HGC53" s="46"/>
      <c r="HGD53" s="46"/>
      <c r="HGE53" s="46"/>
      <c r="HGF53" s="46"/>
      <c r="HGG53" s="46"/>
      <c r="HGH53" s="46"/>
      <c r="HGI53" s="46"/>
      <c r="HGJ53" s="46"/>
      <c r="HGK53" s="46"/>
      <c r="HGL53" s="46"/>
      <c r="HGM53" s="46"/>
      <c r="HGN53" s="46"/>
      <c r="HGO53" s="46"/>
      <c r="HGP53" s="46"/>
      <c r="HGQ53" s="46"/>
      <c r="HGR53" s="46"/>
      <c r="HGS53" s="46"/>
      <c r="HGT53" s="46"/>
      <c r="HGU53" s="46"/>
      <c r="HGV53" s="46"/>
      <c r="HGW53" s="46"/>
      <c r="HGX53" s="46"/>
      <c r="HGY53" s="46"/>
      <c r="HGZ53" s="46"/>
      <c r="HHA53" s="46"/>
      <c r="HHB53" s="46"/>
      <c r="HHC53" s="46"/>
      <c r="HHD53" s="46"/>
      <c r="HHE53" s="46"/>
      <c r="HHF53" s="46"/>
      <c r="HHG53" s="46"/>
      <c r="HHH53" s="46"/>
      <c r="HHI53" s="46"/>
      <c r="HHJ53" s="46"/>
      <c r="HHK53" s="46"/>
      <c r="HHL53" s="46"/>
      <c r="HHM53" s="46"/>
      <c r="HHN53" s="46"/>
      <c r="HHO53" s="46"/>
      <c r="HHP53" s="46"/>
      <c r="HHQ53" s="46"/>
      <c r="HHR53" s="46"/>
      <c r="HHS53" s="46"/>
      <c r="HHT53" s="46"/>
      <c r="HHU53" s="46"/>
      <c r="HHV53" s="46"/>
      <c r="HHW53" s="46"/>
      <c r="HHX53" s="46"/>
      <c r="HHY53" s="46"/>
      <c r="HHZ53" s="46"/>
      <c r="HIA53" s="46"/>
      <c r="HIB53" s="46"/>
      <c r="HIC53" s="46"/>
      <c r="HID53" s="46"/>
      <c r="HIE53" s="46"/>
      <c r="HIF53" s="46"/>
      <c r="HIG53" s="46"/>
      <c r="HIH53" s="46"/>
      <c r="HII53" s="46"/>
      <c r="HIJ53" s="46"/>
      <c r="HIK53" s="46"/>
      <c r="HIL53" s="46"/>
      <c r="HIM53" s="46"/>
      <c r="HIN53" s="46"/>
      <c r="HIO53" s="46"/>
      <c r="HIP53" s="46"/>
      <c r="HIQ53" s="46"/>
      <c r="HIR53" s="46"/>
      <c r="HIS53" s="46"/>
      <c r="HIT53" s="46"/>
      <c r="HIU53" s="46"/>
      <c r="HIV53" s="46"/>
      <c r="HIW53" s="46"/>
      <c r="HIX53" s="46"/>
      <c r="HIY53" s="46"/>
      <c r="HIZ53" s="46"/>
      <c r="HJA53" s="46"/>
      <c r="HJB53" s="46"/>
      <c r="HJC53" s="46"/>
      <c r="HJD53" s="46"/>
      <c r="HJE53" s="46"/>
      <c r="HJF53" s="46"/>
      <c r="HJG53" s="46"/>
      <c r="HJH53" s="46"/>
      <c r="HJI53" s="46"/>
      <c r="HJJ53" s="46"/>
      <c r="HJK53" s="46"/>
      <c r="HJL53" s="46"/>
      <c r="HJM53" s="46"/>
      <c r="HJN53" s="46"/>
      <c r="HJO53" s="46"/>
      <c r="HJP53" s="46"/>
      <c r="HJQ53" s="46"/>
      <c r="HJR53" s="46"/>
      <c r="HJS53" s="46"/>
      <c r="HJT53" s="46"/>
      <c r="HJU53" s="46"/>
      <c r="HJV53" s="46"/>
      <c r="HJW53" s="46"/>
      <c r="HJX53" s="46"/>
      <c r="HJY53" s="46"/>
      <c r="HJZ53" s="46"/>
      <c r="HKA53" s="46"/>
      <c r="HKB53" s="46"/>
      <c r="HKC53" s="46"/>
      <c r="HKD53" s="46"/>
      <c r="HKE53" s="46"/>
      <c r="HKF53" s="46"/>
      <c r="HKG53" s="46"/>
      <c r="HKH53" s="46"/>
      <c r="HKI53" s="46"/>
      <c r="HKJ53" s="46"/>
      <c r="HKK53" s="46"/>
      <c r="HKL53" s="46"/>
      <c r="HKM53" s="46"/>
      <c r="HKN53" s="46"/>
      <c r="HKO53" s="46"/>
      <c r="HKP53" s="46"/>
      <c r="HKQ53" s="46"/>
      <c r="HKR53" s="46"/>
      <c r="HKS53" s="46"/>
      <c r="HKT53" s="46"/>
      <c r="HKU53" s="46"/>
      <c r="HKV53" s="46"/>
      <c r="HKW53" s="46"/>
      <c r="HKX53" s="46"/>
      <c r="HKY53" s="46"/>
      <c r="HKZ53" s="46"/>
      <c r="HLA53" s="46"/>
      <c r="HLB53" s="46"/>
      <c r="HLC53" s="46"/>
      <c r="HLD53" s="46"/>
      <c r="HLE53" s="46"/>
      <c r="HLF53" s="46"/>
      <c r="HLG53" s="46"/>
      <c r="HLH53" s="46"/>
      <c r="HLI53" s="46"/>
      <c r="HLJ53" s="46"/>
      <c r="HLK53" s="46"/>
      <c r="HLL53" s="46"/>
      <c r="HLM53" s="46"/>
      <c r="HLN53" s="46"/>
      <c r="HLO53" s="46"/>
      <c r="HLP53" s="46"/>
      <c r="HLQ53" s="46"/>
      <c r="HLR53" s="46"/>
      <c r="HLS53" s="46"/>
      <c r="HLT53" s="46"/>
      <c r="HLU53" s="46"/>
      <c r="HLV53" s="46"/>
      <c r="HLW53" s="46"/>
      <c r="HLX53" s="46"/>
      <c r="HLY53" s="46"/>
      <c r="HLZ53" s="46"/>
      <c r="HMA53" s="46"/>
      <c r="HMB53" s="46"/>
      <c r="HMC53" s="46"/>
      <c r="HMD53" s="46"/>
      <c r="HME53" s="46"/>
      <c r="HMF53" s="46"/>
      <c r="HMG53" s="46"/>
      <c r="HMH53" s="46"/>
      <c r="HMI53" s="46"/>
      <c r="HMJ53" s="46"/>
      <c r="HMK53" s="46"/>
      <c r="HML53" s="46"/>
      <c r="HMM53" s="46"/>
      <c r="HMN53" s="46"/>
      <c r="HMO53" s="46"/>
      <c r="HMP53" s="46"/>
      <c r="HMQ53" s="46"/>
      <c r="HMR53" s="46"/>
      <c r="HMS53" s="46"/>
      <c r="HMT53" s="46"/>
      <c r="HMU53" s="46"/>
      <c r="HMV53" s="46"/>
      <c r="HMW53" s="46"/>
      <c r="HMX53" s="46"/>
      <c r="HMY53" s="46"/>
      <c r="HMZ53" s="46"/>
      <c r="HNA53" s="46"/>
      <c r="HNB53" s="46"/>
      <c r="HNC53" s="46"/>
      <c r="HND53" s="46"/>
      <c r="HNE53" s="46"/>
      <c r="HNF53" s="46"/>
      <c r="HNG53" s="46"/>
      <c r="HNH53" s="46"/>
      <c r="HNI53" s="46"/>
      <c r="HNJ53" s="46"/>
      <c r="HNK53" s="46"/>
      <c r="HNL53" s="46"/>
      <c r="HNM53" s="46"/>
      <c r="HNN53" s="46"/>
      <c r="HNO53" s="46"/>
      <c r="HNP53" s="46"/>
      <c r="HNQ53" s="46"/>
      <c r="HNR53" s="46"/>
      <c r="HNS53" s="46"/>
      <c r="HNT53" s="46"/>
      <c r="HNU53" s="46"/>
      <c r="HNV53" s="46"/>
      <c r="HNW53" s="46"/>
      <c r="HNX53" s="46"/>
      <c r="HNY53" s="46"/>
      <c r="HNZ53" s="46"/>
      <c r="HOA53" s="46"/>
      <c r="HOB53" s="46"/>
      <c r="HOC53" s="46"/>
      <c r="HOD53" s="46"/>
      <c r="HOE53" s="46"/>
      <c r="HOF53" s="46"/>
      <c r="HOG53" s="46"/>
      <c r="HOH53" s="46"/>
      <c r="HOI53" s="46"/>
      <c r="HOJ53" s="46"/>
      <c r="HOK53" s="46"/>
      <c r="HOL53" s="46"/>
      <c r="HOM53" s="46"/>
      <c r="HON53" s="46"/>
      <c r="HOO53" s="46"/>
      <c r="HOP53" s="46"/>
      <c r="HOQ53" s="46"/>
      <c r="HOR53" s="46"/>
      <c r="HOS53" s="46"/>
      <c r="HOT53" s="46"/>
      <c r="HOU53" s="46"/>
      <c r="HOV53" s="46"/>
      <c r="HOW53" s="46"/>
      <c r="HOX53" s="46"/>
      <c r="HOY53" s="46"/>
      <c r="HOZ53" s="46"/>
      <c r="HPA53" s="46"/>
      <c r="HPB53" s="46"/>
      <c r="HPC53" s="46"/>
      <c r="HPD53" s="46"/>
      <c r="HPE53" s="46"/>
      <c r="HPF53" s="46"/>
      <c r="HPG53" s="46"/>
      <c r="HPH53" s="46"/>
      <c r="HPI53" s="46"/>
      <c r="HPJ53" s="46"/>
      <c r="HPK53" s="46"/>
      <c r="HPL53" s="46"/>
      <c r="HPM53" s="46"/>
      <c r="HPN53" s="46"/>
      <c r="HPO53" s="46"/>
      <c r="HPP53" s="46"/>
      <c r="HPQ53" s="46"/>
      <c r="HPR53" s="46"/>
      <c r="HPS53" s="46"/>
      <c r="HPT53" s="46"/>
      <c r="HPU53" s="46"/>
      <c r="HPV53" s="46"/>
      <c r="HPW53" s="46"/>
      <c r="HPX53" s="46"/>
      <c r="HPY53" s="46"/>
      <c r="HPZ53" s="46"/>
      <c r="HQA53" s="46"/>
      <c r="HQB53" s="46"/>
      <c r="HQC53" s="46"/>
      <c r="HQD53" s="46"/>
      <c r="HQE53" s="46"/>
      <c r="HQF53" s="46"/>
      <c r="HQG53" s="46"/>
      <c r="HQH53" s="46"/>
      <c r="HQI53" s="46"/>
      <c r="HQJ53" s="46"/>
      <c r="HQK53" s="46"/>
      <c r="HQL53" s="46"/>
      <c r="HQM53" s="46"/>
      <c r="HQN53" s="46"/>
      <c r="HQO53" s="46"/>
      <c r="HQP53" s="46"/>
      <c r="HQQ53" s="46"/>
      <c r="HQR53" s="46"/>
      <c r="HQS53" s="46"/>
      <c r="HQT53" s="46"/>
      <c r="HQU53" s="46"/>
      <c r="HQV53" s="46"/>
      <c r="HQW53" s="46"/>
      <c r="HQX53" s="46"/>
      <c r="HQY53" s="46"/>
      <c r="HQZ53" s="46"/>
      <c r="HRA53" s="46"/>
      <c r="HRB53" s="46"/>
      <c r="HRC53" s="46"/>
      <c r="HRD53" s="46"/>
      <c r="HRE53" s="46"/>
      <c r="HRF53" s="46"/>
      <c r="HRG53" s="46"/>
      <c r="HRH53" s="46"/>
      <c r="HRI53" s="46"/>
      <c r="HRJ53" s="46"/>
      <c r="HRK53" s="46"/>
      <c r="HRL53" s="46"/>
      <c r="HRM53" s="46"/>
      <c r="HRN53" s="46"/>
      <c r="HRO53" s="46"/>
      <c r="HRP53" s="46"/>
      <c r="HRQ53" s="46"/>
      <c r="HRR53" s="46"/>
      <c r="HRS53" s="46"/>
      <c r="HRT53" s="46"/>
      <c r="HRU53" s="46"/>
      <c r="HRV53" s="46"/>
      <c r="HRW53" s="46"/>
      <c r="HRX53" s="46"/>
      <c r="HRY53" s="46"/>
      <c r="HRZ53" s="46"/>
      <c r="HSA53" s="46"/>
      <c r="HSB53" s="46"/>
      <c r="HSC53" s="46"/>
      <c r="HSD53" s="46"/>
      <c r="HSE53" s="46"/>
      <c r="HSF53" s="46"/>
      <c r="HSG53" s="46"/>
      <c r="HSH53" s="46"/>
      <c r="HSI53" s="46"/>
      <c r="HSJ53" s="46"/>
      <c r="HSK53" s="46"/>
      <c r="HSL53" s="46"/>
      <c r="HSM53" s="46"/>
      <c r="HSN53" s="46"/>
      <c r="HSO53" s="46"/>
      <c r="HSP53" s="46"/>
      <c r="HSQ53" s="46"/>
      <c r="HSR53" s="46"/>
      <c r="HSS53" s="46"/>
      <c r="HST53" s="46"/>
      <c r="HSU53" s="46"/>
      <c r="HSV53" s="46"/>
      <c r="HSW53" s="46"/>
      <c r="HSX53" s="46"/>
      <c r="HSY53" s="46"/>
      <c r="HSZ53" s="46"/>
      <c r="HTA53" s="46"/>
      <c r="HTB53" s="46"/>
      <c r="HTC53" s="46"/>
      <c r="HTD53" s="46"/>
      <c r="HTE53" s="46"/>
      <c r="HTF53" s="46"/>
      <c r="HTG53" s="46"/>
      <c r="HTH53" s="46"/>
      <c r="HTI53" s="46"/>
      <c r="HTJ53" s="46"/>
      <c r="HTK53" s="46"/>
      <c r="HTL53" s="46"/>
      <c r="HTM53" s="46"/>
      <c r="HTN53" s="46"/>
      <c r="HTO53" s="46"/>
      <c r="HTP53" s="46"/>
      <c r="HTQ53" s="46"/>
      <c r="HTR53" s="46"/>
      <c r="HTS53" s="46"/>
      <c r="HTT53" s="46"/>
      <c r="HTU53" s="46"/>
      <c r="HTV53" s="46"/>
      <c r="HTW53" s="46"/>
      <c r="HTX53" s="46"/>
      <c r="HTY53" s="46"/>
      <c r="HTZ53" s="46"/>
      <c r="HUA53" s="46"/>
      <c r="HUB53" s="46"/>
      <c r="HUC53" s="46"/>
      <c r="HUD53" s="46"/>
      <c r="HUE53" s="46"/>
      <c r="HUF53" s="46"/>
      <c r="HUG53" s="46"/>
      <c r="HUH53" s="46"/>
      <c r="HUI53" s="46"/>
      <c r="HUJ53" s="46"/>
      <c r="HUK53" s="46"/>
      <c r="HUL53" s="46"/>
      <c r="HUM53" s="46"/>
      <c r="HUN53" s="46"/>
      <c r="HUO53" s="46"/>
      <c r="HUP53" s="46"/>
      <c r="HUQ53" s="46"/>
      <c r="HUR53" s="46"/>
      <c r="HUS53" s="46"/>
      <c r="HUT53" s="46"/>
      <c r="HUU53" s="46"/>
      <c r="HUV53" s="46"/>
      <c r="HUW53" s="46"/>
      <c r="HUX53" s="46"/>
      <c r="HUY53" s="46"/>
      <c r="HUZ53" s="46"/>
      <c r="HVA53" s="46"/>
      <c r="HVB53" s="46"/>
      <c r="HVC53" s="46"/>
      <c r="HVD53" s="46"/>
      <c r="HVE53" s="46"/>
      <c r="HVF53" s="46"/>
      <c r="HVG53" s="46"/>
      <c r="HVH53" s="46"/>
      <c r="HVI53" s="46"/>
      <c r="HVJ53" s="46"/>
      <c r="HVK53" s="46"/>
      <c r="HVL53" s="46"/>
      <c r="HVM53" s="46"/>
      <c r="HVN53" s="46"/>
      <c r="HVO53" s="46"/>
      <c r="HVP53" s="46"/>
      <c r="HVQ53" s="46"/>
      <c r="HVR53" s="46"/>
      <c r="HVS53" s="46"/>
      <c r="HVT53" s="46"/>
      <c r="HVU53" s="46"/>
      <c r="HVV53" s="46"/>
      <c r="HVW53" s="46"/>
      <c r="HVX53" s="46"/>
      <c r="HVY53" s="46"/>
      <c r="HVZ53" s="46"/>
      <c r="HWA53" s="46"/>
      <c r="HWB53" s="46"/>
      <c r="HWC53" s="46"/>
      <c r="HWD53" s="46"/>
      <c r="HWE53" s="46"/>
      <c r="HWF53" s="46"/>
      <c r="HWG53" s="46"/>
      <c r="HWH53" s="46"/>
      <c r="HWI53" s="46"/>
      <c r="HWJ53" s="46"/>
      <c r="HWK53" s="46"/>
      <c r="HWL53" s="46"/>
      <c r="HWM53" s="46"/>
      <c r="HWN53" s="46"/>
      <c r="HWO53" s="46"/>
      <c r="HWP53" s="46"/>
      <c r="HWQ53" s="46"/>
      <c r="HWR53" s="46"/>
      <c r="HWS53" s="46"/>
      <c r="HWT53" s="46"/>
      <c r="HWU53" s="46"/>
      <c r="HWV53" s="46"/>
      <c r="HWW53" s="46"/>
      <c r="HWX53" s="46"/>
      <c r="HWY53" s="46"/>
      <c r="HWZ53" s="46"/>
      <c r="HXA53" s="46"/>
      <c r="HXB53" s="46"/>
      <c r="HXC53" s="46"/>
      <c r="HXD53" s="46"/>
      <c r="HXE53" s="46"/>
      <c r="HXF53" s="46"/>
      <c r="HXG53" s="46"/>
      <c r="HXH53" s="46"/>
      <c r="HXI53" s="46"/>
      <c r="HXJ53" s="46"/>
      <c r="HXK53" s="46"/>
      <c r="HXL53" s="46"/>
      <c r="HXM53" s="46"/>
      <c r="HXN53" s="46"/>
      <c r="HXO53" s="46"/>
      <c r="HXP53" s="46"/>
      <c r="HXQ53" s="46"/>
      <c r="HXR53" s="46"/>
      <c r="HXS53" s="46"/>
      <c r="HXT53" s="46"/>
      <c r="HXU53" s="46"/>
      <c r="HXV53" s="46"/>
      <c r="HXW53" s="46"/>
      <c r="HXX53" s="46"/>
      <c r="HXY53" s="46"/>
      <c r="HXZ53" s="46"/>
      <c r="HYA53" s="46"/>
      <c r="HYB53" s="46"/>
      <c r="HYC53" s="46"/>
      <c r="HYD53" s="46"/>
      <c r="HYE53" s="46"/>
      <c r="HYF53" s="46"/>
      <c r="HYG53" s="46"/>
      <c r="HYH53" s="46"/>
      <c r="HYI53" s="46"/>
      <c r="HYJ53" s="46"/>
      <c r="HYK53" s="46"/>
      <c r="HYL53" s="46"/>
      <c r="HYM53" s="46"/>
      <c r="HYN53" s="46"/>
      <c r="HYO53" s="46"/>
      <c r="HYP53" s="46"/>
      <c r="HYQ53" s="46"/>
      <c r="HYR53" s="46"/>
      <c r="HYS53" s="46"/>
      <c r="HYT53" s="46"/>
      <c r="HYU53" s="46"/>
      <c r="HYV53" s="46"/>
      <c r="HYW53" s="46"/>
      <c r="HYX53" s="46"/>
      <c r="HYY53" s="46"/>
      <c r="HYZ53" s="46"/>
      <c r="HZA53" s="46"/>
      <c r="HZB53" s="46"/>
      <c r="HZC53" s="46"/>
      <c r="HZD53" s="46"/>
      <c r="HZE53" s="46"/>
      <c r="HZF53" s="46"/>
      <c r="HZG53" s="46"/>
      <c r="HZH53" s="46"/>
      <c r="HZI53" s="46"/>
      <c r="HZJ53" s="46"/>
      <c r="HZK53" s="46"/>
      <c r="HZL53" s="46"/>
      <c r="HZM53" s="46"/>
      <c r="HZN53" s="46"/>
      <c r="HZO53" s="46"/>
      <c r="HZP53" s="46"/>
      <c r="HZQ53" s="46"/>
      <c r="HZR53" s="46"/>
      <c r="HZS53" s="46"/>
      <c r="HZT53" s="46"/>
      <c r="HZU53" s="46"/>
      <c r="HZV53" s="46"/>
      <c r="HZW53" s="46"/>
      <c r="HZX53" s="46"/>
      <c r="HZY53" s="46"/>
      <c r="HZZ53" s="46"/>
      <c r="IAA53" s="46"/>
      <c r="IAB53" s="46"/>
      <c r="IAC53" s="46"/>
      <c r="IAD53" s="46"/>
      <c r="IAE53" s="46"/>
      <c r="IAF53" s="46"/>
      <c r="IAG53" s="46"/>
      <c r="IAH53" s="46"/>
      <c r="IAI53" s="46"/>
      <c r="IAJ53" s="46"/>
      <c r="IAK53" s="46"/>
      <c r="IAL53" s="46"/>
      <c r="IAM53" s="46"/>
      <c r="IAN53" s="46"/>
      <c r="IAO53" s="46"/>
      <c r="IAP53" s="46"/>
      <c r="IAQ53" s="46"/>
      <c r="IAR53" s="46"/>
      <c r="IAS53" s="46"/>
      <c r="IAT53" s="46"/>
      <c r="IAU53" s="46"/>
      <c r="IAV53" s="46"/>
      <c r="IAW53" s="46"/>
      <c r="IAX53" s="46"/>
      <c r="IAY53" s="46"/>
      <c r="IAZ53" s="46"/>
      <c r="IBA53" s="46"/>
      <c r="IBB53" s="46"/>
      <c r="IBC53" s="46"/>
      <c r="IBD53" s="46"/>
      <c r="IBE53" s="46"/>
      <c r="IBF53" s="46"/>
      <c r="IBG53" s="46"/>
      <c r="IBH53" s="46"/>
      <c r="IBI53" s="46"/>
      <c r="IBJ53" s="46"/>
      <c r="IBK53" s="46"/>
      <c r="IBL53" s="46"/>
      <c r="IBM53" s="46"/>
      <c r="IBN53" s="46"/>
      <c r="IBO53" s="46"/>
      <c r="IBP53" s="46"/>
      <c r="IBQ53" s="46"/>
      <c r="IBR53" s="46"/>
      <c r="IBS53" s="46"/>
      <c r="IBT53" s="46"/>
      <c r="IBU53" s="46"/>
      <c r="IBV53" s="46"/>
      <c r="IBW53" s="46"/>
      <c r="IBX53" s="46"/>
      <c r="IBY53" s="46"/>
      <c r="IBZ53" s="46"/>
      <c r="ICA53" s="46"/>
      <c r="ICB53" s="46"/>
      <c r="ICC53" s="46"/>
      <c r="ICD53" s="46"/>
      <c r="ICE53" s="46"/>
      <c r="ICF53" s="46"/>
      <c r="ICG53" s="46"/>
      <c r="ICH53" s="46"/>
      <c r="ICI53" s="46"/>
      <c r="ICJ53" s="46"/>
      <c r="ICK53" s="46"/>
      <c r="ICL53" s="46"/>
      <c r="ICM53" s="46"/>
      <c r="ICN53" s="46"/>
      <c r="ICO53" s="46"/>
      <c r="ICP53" s="46"/>
      <c r="ICQ53" s="46"/>
      <c r="ICR53" s="46"/>
      <c r="ICS53" s="46"/>
      <c r="ICT53" s="46"/>
      <c r="ICU53" s="46"/>
      <c r="ICV53" s="46"/>
      <c r="ICW53" s="46"/>
      <c r="ICX53" s="46"/>
      <c r="ICY53" s="46"/>
      <c r="ICZ53" s="46"/>
      <c r="IDA53" s="46"/>
      <c r="IDB53" s="46"/>
      <c r="IDC53" s="46"/>
      <c r="IDD53" s="46"/>
      <c r="IDE53" s="46"/>
      <c r="IDF53" s="46"/>
      <c r="IDG53" s="46"/>
      <c r="IDH53" s="46"/>
      <c r="IDI53" s="46"/>
      <c r="IDJ53" s="46"/>
      <c r="IDK53" s="46"/>
      <c r="IDL53" s="46"/>
      <c r="IDM53" s="46"/>
      <c r="IDN53" s="46"/>
      <c r="IDO53" s="46"/>
      <c r="IDP53" s="46"/>
      <c r="IDQ53" s="46"/>
      <c r="IDR53" s="46"/>
      <c r="IDS53" s="46"/>
      <c r="IDT53" s="46"/>
      <c r="IDU53" s="46"/>
      <c r="IDV53" s="46"/>
      <c r="IDW53" s="46"/>
      <c r="IDX53" s="46"/>
      <c r="IDY53" s="46"/>
      <c r="IDZ53" s="46"/>
      <c r="IEA53" s="46"/>
      <c r="IEB53" s="46"/>
      <c r="IEC53" s="46"/>
      <c r="IED53" s="46"/>
      <c r="IEE53" s="46"/>
      <c r="IEF53" s="46"/>
      <c r="IEG53" s="46"/>
      <c r="IEH53" s="46"/>
      <c r="IEI53" s="46"/>
      <c r="IEJ53" s="46"/>
      <c r="IEK53" s="46"/>
      <c r="IEL53" s="46"/>
      <c r="IEM53" s="46"/>
      <c r="IEN53" s="46"/>
      <c r="IEO53" s="46"/>
      <c r="IEP53" s="46"/>
      <c r="IEQ53" s="46"/>
      <c r="IER53" s="46"/>
      <c r="IES53" s="46"/>
      <c r="IET53" s="46"/>
      <c r="IEU53" s="46"/>
      <c r="IEV53" s="46"/>
      <c r="IEW53" s="46"/>
      <c r="IEX53" s="46"/>
      <c r="IEY53" s="46"/>
      <c r="IEZ53" s="46"/>
      <c r="IFA53" s="46"/>
      <c r="IFB53" s="46"/>
      <c r="IFC53" s="46"/>
      <c r="IFD53" s="46"/>
      <c r="IFE53" s="46"/>
      <c r="IFF53" s="46"/>
      <c r="IFG53" s="46"/>
      <c r="IFH53" s="46"/>
      <c r="IFI53" s="46"/>
      <c r="IFJ53" s="46"/>
      <c r="IFK53" s="46"/>
      <c r="IFL53" s="46"/>
      <c r="IFM53" s="46"/>
      <c r="IFN53" s="46"/>
      <c r="IFO53" s="46"/>
      <c r="IFP53" s="46"/>
      <c r="IFQ53" s="46"/>
      <c r="IFR53" s="46"/>
      <c r="IFS53" s="46"/>
      <c r="IFT53" s="46"/>
      <c r="IFU53" s="46"/>
      <c r="IFV53" s="46"/>
      <c r="IFW53" s="46"/>
      <c r="IFX53" s="46"/>
      <c r="IFY53" s="46"/>
      <c r="IFZ53" s="46"/>
      <c r="IGA53" s="46"/>
      <c r="IGB53" s="46"/>
      <c r="IGC53" s="46"/>
      <c r="IGD53" s="46"/>
      <c r="IGE53" s="46"/>
      <c r="IGF53" s="46"/>
      <c r="IGG53" s="46"/>
      <c r="IGH53" s="46"/>
      <c r="IGI53" s="46"/>
      <c r="IGJ53" s="46"/>
      <c r="IGK53" s="46"/>
      <c r="IGL53" s="46"/>
      <c r="IGM53" s="46"/>
      <c r="IGN53" s="46"/>
      <c r="IGO53" s="46"/>
      <c r="IGP53" s="46"/>
      <c r="IGQ53" s="46"/>
      <c r="IGR53" s="46"/>
      <c r="IGS53" s="46"/>
      <c r="IGT53" s="46"/>
      <c r="IGU53" s="46"/>
      <c r="IGV53" s="46"/>
      <c r="IGW53" s="46"/>
      <c r="IGX53" s="46"/>
      <c r="IGY53" s="46"/>
      <c r="IGZ53" s="46"/>
      <c r="IHA53" s="46"/>
      <c r="IHB53" s="46"/>
      <c r="IHC53" s="46"/>
      <c r="IHD53" s="46"/>
      <c r="IHE53" s="46"/>
      <c r="IHF53" s="46"/>
      <c r="IHG53" s="46"/>
      <c r="IHH53" s="46"/>
      <c r="IHI53" s="46"/>
      <c r="IHJ53" s="46"/>
      <c r="IHK53" s="46"/>
      <c r="IHL53" s="46"/>
      <c r="IHM53" s="46"/>
      <c r="IHN53" s="46"/>
      <c r="IHO53" s="46"/>
      <c r="IHP53" s="46"/>
      <c r="IHQ53" s="46"/>
      <c r="IHR53" s="46"/>
      <c r="IHS53" s="46"/>
      <c r="IHT53" s="46"/>
      <c r="IHU53" s="46"/>
      <c r="IHV53" s="46"/>
      <c r="IHW53" s="46"/>
      <c r="IHX53" s="46"/>
      <c r="IHY53" s="46"/>
      <c r="IHZ53" s="46"/>
      <c r="IIA53" s="46"/>
      <c r="IIB53" s="46"/>
      <c r="IIC53" s="46"/>
      <c r="IID53" s="46"/>
      <c r="IIE53" s="46"/>
      <c r="IIF53" s="46"/>
      <c r="IIG53" s="46"/>
      <c r="IIH53" s="46"/>
      <c r="III53" s="46"/>
      <c r="IIJ53" s="46"/>
      <c r="IIK53" s="46"/>
      <c r="IIL53" s="46"/>
      <c r="IIM53" s="46"/>
      <c r="IIN53" s="46"/>
      <c r="IIO53" s="46"/>
      <c r="IIP53" s="46"/>
      <c r="IIQ53" s="46"/>
      <c r="IIR53" s="46"/>
      <c r="IIS53" s="46"/>
      <c r="IIT53" s="46"/>
      <c r="IIU53" s="46"/>
      <c r="IIV53" s="46"/>
      <c r="IIW53" s="46"/>
      <c r="IIX53" s="46"/>
      <c r="IIY53" s="46"/>
      <c r="IIZ53" s="46"/>
      <c r="IJA53" s="46"/>
      <c r="IJB53" s="46"/>
      <c r="IJC53" s="46"/>
      <c r="IJD53" s="46"/>
      <c r="IJE53" s="46"/>
      <c r="IJF53" s="46"/>
      <c r="IJG53" s="46"/>
      <c r="IJH53" s="46"/>
      <c r="IJI53" s="46"/>
      <c r="IJJ53" s="46"/>
      <c r="IJK53" s="46"/>
      <c r="IJL53" s="46"/>
      <c r="IJM53" s="46"/>
      <c r="IJN53" s="46"/>
      <c r="IJO53" s="46"/>
      <c r="IJP53" s="46"/>
      <c r="IJQ53" s="46"/>
      <c r="IJR53" s="46"/>
      <c r="IJS53" s="46"/>
      <c r="IJT53" s="46"/>
      <c r="IJU53" s="46"/>
      <c r="IJV53" s="46"/>
      <c r="IJW53" s="46"/>
      <c r="IJX53" s="46"/>
      <c r="IJY53" s="46"/>
      <c r="IJZ53" s="46"/>
      <c r="IKA53" s="46"/>
      <c r="IKB53" s="46"/>
      <c r="IKC53" s="46"/>
      <c r="IKD53" s="46"/>
      <c r="IKE53" s="46"/>
      <c r="IKF53" s="46"/>
      <c r="IKG53" s="46"/>
      <c r="IKH53" s="46"/>
      <c r="IKI53" s="46"/>
      <c r="IKJ53" s="46"/>
      <c r="IKK53" s="46"/>
      <c r="IKL53" s="46"/>
      <c r="IKM53" s="46"/>
      <c r="IKN53" s="46"/>
      <c r="IKO53" s="46"/>
      <c r="IKP53" s="46"/>
      <c r="IKQ53" s="46"/>
      <c r="IKR53" s="46"/>
      <c r="IKS53" s="46"/>
      <c r="IKT53" s="46"/>
      <c r="IKU53" s="46"/>
      <c r="IKV53" s="46"/>
      <c r="IKW53" s="46"/>
      <c r="IKX53" s="46"/>
      <c r="IKY53" s="46"/>
      <c r="IKZ53" s="46"/>
      <c r="ILA53" s="46"/>
      <c r="ILB53" s="46"/>
      <c r="ILC53" s="46"/>
      <c r="ILD53" s="46"/>
      <c r="ILE53" s="46"/>
      <c r="ILF53" s="46"/>
      <c r="ILG53" s="46"/>
      <c r="ILH53" s="46"/>
      <c r="ILI53" s="46"/>
      <c r="ILJ53" s="46"/>
      <c r="ILK53" s="46"/>
      <c r="ILL53" s="46"/>
      <c r="ILM53" s="46"/>
      <c r="ILN53" s="46"/>
      <c r="ILO53" s="46"/>
      <c r="ILP53" s="46"/>
      <c r="ILQ53" s="46"/>
      <c r="ILR53" s="46"/>
      <c r="ILS53" s="46"/>
      <c r="ILT53" s="46"/>
      <c r="ILU53" s="46"/>
      <c r="ILV53" s="46"/>
      <c r="ILW53" s="46"/>
      <c r="ILX53" s="46"/>
      <c r="ILY53" s="46"/>
      <c r="ILZ53" s="46"/>
      <c r="IMA53" s="46"/>
      <c r="IMB53" s="46"/>
      <c r="IMC53" s="46"/>
      <c r="IMD53" s="46"/>
      <c r="IME53" s="46"/>
      <c r="IMF53" s="46"/>
      <c r="IMG53" s="46"/>
      <c r="IMH53" s="46"/>
      <c r="IMI53" s="46"/>
      <c r="IMJ53" s="46"/>
      <c r="IMK53" s="46"/>
      <c r="IML53" s="46"/>
      <c r="IMM53" s="46"/>
      <c r="IMN53" s="46"/>
      <c r="IMO53" s="46"/>
      <c r="IMP53" s="46"/>
      <c r="IMQ53" s="46"/>
      <c r="IMR53" s="46"/>
      <c r="IMS53" s="46"/>
      <c r="IMT53" s="46"/>
      <c r="IMU53" s="46"/>
      <c r="IMV53" s="46"/>
      <c r="IMW53" s="46"/>
      <c r="IMX53" s="46"/>
      <c r="IMY53" s="46"/>
      <c r="IMZ53" s="46"/>
      <c r="INA53" s="46"/>
      <c r="INB53" s="46"/>
      <c r="INC53" s="46"/>
      <c r="IND53" s="46"/>
      <c r="INE53" s="46"/>
      <c r="INF53" s="46"/>
      <c r="ING53" s="46"/>
      <c r="INH53" s="46"/>
      <c r="INI53" s="46"/>
      <c r="INJ53" s="46"/>
      <c r="INK53" s="46"/>
      <c r="INL53" s="46"/>
      <c r="INM53" s="46"/>
      <c r="INN53" s="46"/>
      <c r="INO53" s="46"/>
      <c r="INP53" s="46"/>
      <c r="INQ53" s="46"/>
      <c r="INR53" s="46"/>
      <c r="INS53" s="46"/>
      <c r="INT53" s="46"/>
      <c r="INU53" s="46"/>
      <c r="INV53" s="46"/>
      <c r="INW53" s="46"/>
      <c r="INX53" s="46"/>
      <c r="INY53" s="46"/>
      <c r="INZ53" s="46"/>
      <c r="IOA53" s="46"/>
      <c r="IOB53" s="46"/>
      <c r="IOC53" s="46"/>
      <c r="IOD53" s="46"/>
      <c r="IOE53" s="46"/>
      <c r="IOF53" s="46"/>
      <c r="IOG53" s="46"/>
      <c r="IOH53" s="46"/>
      <c r="IOI53" s="46"/>
      <c r="IOJ53" s="46"/>
      <c r="IOK53" s="46"/>
      <c r="IOL53" s="46"/>
      <c r="IOM53" s="46"/>
      <c r="ION53" s="46"/>
      <c r="IOO53" s="46"/>
      <c r="IOP53" s="46"/>
      <c r="IOQ53" s="46"/>
      <c r="IOR53" s="46"/>
      <c r="IOS53" s="46"/>
      <c r="IOT53" s="46"/>
      <c r="IOU53" s="46"/>
      <c r="IOV53" s="46"/>
      <c r="IOW53" s="46"/>
      <c r="IOX53" s="46"/>
      <c r="IOY53" s="46"/>
      <c r="IOZ53" s="46"/>
      <c r="IPA53" s="46"/>
      <c r="IPB53" s="46"/>
      <c r="IPC53" s="46"/>
      <c r="IPD53" s="46"/>
      <c r="IPE53" s="46"/>
      <c r="IPF53" s="46"/>
      <c r="IPG53" s="46"/>
      <c r="IPH53" s="46"/>
      <c r="IPI53" s="46"/>
      <c r="IPJ53" s="46"/>
      <c r="IPK53" s="46"/>
      <c r="IPL53" s="46"/>
      <c r="IPM53" s="46"/>
      <c r="IPN53" s="46"/>
      <c r="IPO53" s="46"/>
      <c r="IPP53" s="46"/>
      <c r="IPQ53" s="46"/>
      <c r="IPR53" s="46"/>
      <c r="IPS53" s="46"/>
      <c r="IPT53" s="46"/>
      <c r="IPU53" s="46"/>
      <c r="IPV53" s="46"/>
      <c r="IPW53" s="46"/>
      <c r="IPX53" s="46"/>
      <c r="IPY53" s="46"/>
      <c r="IPZ53" s="46"/>
      <c r="IQA53" s="46"/>
      <c r="IQB53" s="46"/>
      <c r="IQC53" s="46"/>
      <c r="IQD53" s="46"/>
      <c r="IQE53" s="46"/>
      <c r="IQF53" s="46"/>
      <c r="IQG53" s="46"/>
      <c r="IQH53" s="46"/>
      <c r="IQI53" s="46"/>
      <c r="IQJ53" s="46"/>
      <c r="IQK53" s="46"/>
      <c r="IQL53" s="46"/>
      <c r="IQM53" s="46"/>
      <c r="IQN53" s="46"/>
      <c r="IQO53" s="46"/>
      <c r="IQP53" s="46"/>
      <c r="IQQ53" s="46"/>
      <c r="IQR53" s="46"/>
      <c r="IQS53" s="46"/>
      <c r="IQT53" s="46"/>
      <c r="IQU53" s="46"/>
      <c r="IQV53" s="46"/>
      <c r="IQW53" s="46"/>
      <c r="IQX53" s="46"/>
      <c r="IQY53" s="46"/>
      <c r="IQZ53" s="46"/>
      <c r="IRA53" s="46"/>
      <c r="IRB53" s="46"/>
      <c r="IRC53" s="46"/>
      <c r="IRD53" s="46"/>
      <c r="IRE53" s="46"/>
      <c r="IRF53" s="46"/>
      <c r="IRG53" s="46"/>
      <c r="IRH53" s="46"/>
      <c r="IRI53" s="46"/>
      <c r="IRJ53" s="46"/>
      <c r="IRK53" s="46"/>
      <c r="IRL53" s="46"/>
      <c r="IRM53" s="46"/>
      <c r="IRN53" s="46"/>
      <c r="IRO53" s="46"/>
      <c r="IRP53" s="46"/>
      <c r="IRQ53" s="46"/>
      <c r="IRR53" s="46"/>
      <c r="IRS53" s="46"/>
      <c r="IRT53" s="46"/>
      <c r="IRU53" s="46"/>
      <c r="IRV53" s="46"/>
      <c r="IRW53" s="46"/>
      <c r="IRX53" s="46"/>
      <c r="IRY53" s="46"/>
      <c r="IRZ53" s="46"/>
      <c r="ISA53" s="46"/>
      <c r="ISB53" s="46"/>
      <c r="ISC53" s="46"/>
      <c r="ISD53" s="46"/>
      <c r="ISE53" s="46"/>
      <c r="ISF53" s="46"/>
      <c r="ISG53" s="46"/>
      <c r="ISH53" s="46"/>
      <c r="ISI53" s="46"/>
      <c r="ISJ53" s="46"/>
      <c r="ISK53" s="46"/>
      <c r="ISL53" s="46"/>
      <c r="ISM53" s="46"/>
      <c r="ISN53" s="46"/>
      <c r="ISO53" s="46"/>
      <c r="ISP53" s="46"/>
      <c r="ISQ53" s="46"/>
      <c r="ISR53" s="46"/>
      <c r="ISS53" s="46"/>
      <c r="IST53" s="46"/>
      <c r="ISU53" s="46"/>
      <c r="ISV53" s="46"/>
      <c r="ISW53" s="46"/>
      <c r="ISX53" s="46"/>
      <c r="ISY53" s="46"/>
      <c r="ISZ53" s="46"/>
      <c r="ITA53" s="46"/>
      <c r="ITB53" s="46"/>
      <c r="ITC53" s="46"/>
      <c r="ITD53" s="46"/>
      <c r="ITE53" s="46"/>
      <c r="ITF53" s="46"/>
      <c r="ITG53" s="46"/>
      <c r="ITH53" s="46"/>
      <c r="ITI53" s="46"/>
      <c r="ITJ53" s="46"/>
      <c r="ITK53" s="46"/>
      <c r="ITL53" s="46"/>
      <c r="ITM53" s="46"/>
      <c r="ITN53" s="46"/>
      <c r="ITO53" s="46"/>
      <c r="ITP53" s="46"/>
      <c r="ITQ53" s="46"/>
      <c r="ITR53" s="46"/>
      <c r="ITS53" s="46"/>
      <c r="ITT53" s="46"/>
      <c r="ITU53" s="46"/>
      <c r="ITV53" s="46"/>
      <c r="ITW53" s="46"/>
      <c r="ITX53" s="46"/>
      <c r="ITY53" s="46"/>
      <c r="ITZ53" s="46"/>
      <c r="IUA53" s="46"/>
      <c r="IUB53" s="46"/>
      <c r="IUC53" s="46"/>
      <c r="IUD53" s="46"/>
      <c r="IUE53" s="46"/>
      <c r="IUF53" s="46"/>
      <c r="IUG53" s="46"/>
      <c r="IUH53" s="46"/>
      <c r="IUI53" s="46"/>
      <c r="IUJ53" s="46"/>
      <c r="IUK53" s="46"/>
      <c r="IUL53" s="46"/>
      <c r="IUM53" s="46"/>
      <c r="IUN53" s="46"/>
      <c r="IUO53" s="46"/>
      <c r="IUP53" s="46"/>
      <c r="IUQ53" s="46"/>
      <c r="IUR53" s="46"/>
      <c r="IUS53" s="46"/>
      <c r="IUT53" s="46"/>
      <c r="IUU53" s="46"/>
      <c r="IUV53" s="46"/>
      <c r="IUW53" s="46"/>
      <c r="IUX53" s="46"/>
      <c r="IUY53" s="46"/>
      <c r="IUZ53" s="46"/>
      <c r="IVA53" s="46"/>
      <c r="IVB53" s="46"/>
      <c r="IVC53" s="46"/>
      <c r="IVD53" s="46"/>
      <c r="IVE53" s="46"/>
      <c r="IVF53" s="46"/>
      <c r="IVG53" s="46"/>
      <c r="IVH53" s="46"/>
      <c r="IVI53" s="46"/>
      <c r="IVJ53" s="46"/>
      <c r="IVK53" s="46"/>
      <c r="IVL53" s="46"/>
      <c r="IVM53" s="46"/>
      <c r="IVN53" s="46"/>
      <c r="IVO53" s="46"/>
      <c r="IVP53" s="46"/>
      <c r="IVQ53" s="46"/>
      <c r="IVR53" s="46"/>
      <c r="IVS53" s="46"/>
      <c r="IVT53" s="46"/>
      <c r="IVU53" s="46"/>
      <c r="IVV53" s="46"/>
      <c r="IVW53" s="46"/>
      <c r="IVX53" s="46"/>
      <c r="IVY53" s="46"/>
      <c r="IVZ53" s="46"/>
      <c r="IWA53" s="46"/>
      <c r="IWB53" s="46"/>
      <c r="IWC53" s="46"/>
      <c r="IWD53" s="46"/>
      <c r="IWE53" s="46"/>
      <c r="IWF53" s="46"/>
      <c r="IWG53" s="46"/>
      <c r="IWH53" s="46"/>
      <c r="IWI53" s="46"/>
      <c r="IWJ53" s="46"/>
      <c r="IWK53" s="46"/>
      <c r="IWL53" s="46"/>
      <c r="IWM53" s="46"/>
      <c r="IWN53" s="46"/>
      <c r="IWO53" s="46"/>
      <c r="IWP53" s="46"/>
      <c r="IWQ53" s="46"/>
      <c r="IWR53" s="46"/>
      <c r="IWS53" s="46"/>
      <c r="IWT53" s="46"/>
      <c r="IWU53" s="46"/>
      <c r="IWV53" s="46"/>
      <c r="IWW53" s="46"/>
      <c r="IWX53" s="46"/>
      <c r="IWY53" s="46"/>
      <c r="IWZ53" s="46"/>
      <c r="IXA53" s="46"/>
      <c r="IXB53" s="46"/>
      <c r="IXC53" s="46"/>
      <c r="IXD53" s="46"/>
      <c r="IXE53" s="46"/>
      <c r="IXF53" s="46"/>
      <c r="IXG53" s="46"/>
      <c r="IXH53" s="46"/>
      <c r="IXI53" s="46"/>
      <c r="IXJ53" s="46"/>
      <c r="IXK53" s="46"/>
      <c r="IXL53" s="46"/>
      <c r="IXM53" s="46"/>
      <c r="IXN53" s="46"/>
      <c r="IXO53" s="46"/>
      <c r="IXP53" s="46"/>
      <c r="IXQ53" s="46"/>
      <c r="IXR53" s="46"/>
      <c r="IXS53" s="46"/>
      <c r="IXT53" s="46"/>
      <c r="IXU53" s="46"/>
      <c r="IXV53" s="46"/>
      <c r="IXW53" s="46"/>
      <c r="IXX53" s="46"/>
      <c r="IXY53" s="46"/>
      <c r="IXZ53" s="46"/>
      <c r="IYA53" s="46"/>
      <c r="IYB53" s="46"/>
      <c r="IYC53" s="46"/>
      <c r="IYD53" s="46"/>
      <c r="IYE53" s="46"/>
      <c r="IYF53" s="46"/>
      <c r="IYG53" s="46"/>
      <c r="IYH53" s="46"/>
      <c r="IYI53" s="46"/>
      <c r="IYJ53" s="46"/>
      <c r="IYK53" s="46"/>
      <c r="IYL53" s="46"/>
      <c r="IYM53" s="46"/>
      <c r="IYN53" s="46"/>
      <c r="IYO53" s="46"/>
      <c r="IYP53" s="46"/>
      <c r="IYQ53" s="46"/>
      <c r="IYR53" s="46"/>
      <c r="IYS53" s="46"/>
      <c r="IYT53" s="46"/>
      <c r="IYU53" s="46"/>
      <c r="IYV53" s="46"/>
      <c r="IYW53" s="46"/>
      <c r="IYX53" s="46"/>
      <c r="IYY53" s="46"/>
      <c r="IYZ53" s="46"/>
      <c r="IZA53" s="46"/>
      <c r="IZB53" s="46"/>
      <c r="IZC53" s="46"/>
      <c r="IZD53" s="46"/>
      <c r="IZE53" s="46"/>
      <c r="IZF53" s="46"/>
      <c r="IZG53" s="46"/>
      <c r="IZH53" s="46"/>
      <c r="IZI53" s="46"/>
      <c r="IZJ53" s="46"/>
      <c r="IZK53" s="46"/>
      <c r="IZL53" s="46"/>
      <c r="IZM53" s="46"/>
      <c r="IZN53" s="46"/>
      <c r="IZO53" s="46"/>
      <c r="IZP53" s="46"/>
      <c r="IZQ53" s="46"/>
      <c r="IZR53" s="46"/>
      <c r="IZS53" s="46"/>
      <c r="IZT53" s="46"/>
      <c r="IZU53" s="46"/>
      <c r="IZV53" s="46"/>
      <c r="IZW53" s="46"/>
      <c r="IZX53" s="46"/>
      <c r="IZY53" s="46"/>
      <c r="IZZ53" s="46"/>
      <c r="JAA53" s="46"/>
      <c r="JAB53" s="46"/>
      <c r="JAC53" s="46"/>
      <c r="JAD53" s="46"/>
      <c r="JAE53" s="46"/>
      <c r="JAF53" s="46"/>
      <c r="JAG53" s="46"/>
      <c r="JAH53" s="46"/>
      <c r="JAI53" s="46"/>
      <c r="JAJ53" s="46"/>
      <c r="JAK53" s="46"/>
      <c r="JAL53" s="46"/>
      <c r="JAM53" s="46"/>
      <c r="JAN53" s="46"/>
      <c r="JAO53" s="46"/>
      <c r="JAP53" s="46"/>
      <c r="JAQ53" s="46"/>
      <c r="JAR53" s="46"/>
      <c r="JAS53" s="46"/>
      <c r="JAT53" s="46"/>
      <c r="JAU53" s="46"/>
      <c r="JAV53" s="46"/>
      <c r="JAW53" s="46"/>
      <c r="JAX53" s="46"/>
      <c r="JAY53" s="46"/>
      <c r="JAZ53" s="46"/>
      <c r="JBA53" s="46"/>
      <c r="JBB53" s="46"/>
      <c r="JBC53" s="46"/>
      <c r="JBD53" s="46"/>
      <c r="JBE53" s="46"/>
      <c r="JBF53" s="46"/>
      <c r="JBG53" s="46"/>
      <c r="JBH53" s="46"/>
      <c r="JBI53" s="46"/>
      <c r="JBJ53" s="46"/>
      <c r="JBK53" s="46"/>
      <c r="JBL53" s="46"/>
      <c r="JBM53" s="46"/>
      <c r="JBN53" s="46"/>
      <c r="JBO53" s="46"/>
      <c r="JBP53" s="46"/>
      <c r="JBQ53" s="46"/>
      <c r="JBR53" s="46"/>
      <c r="JBS53" s="46"/>
      <c r="JBT53" s="46"/>
      <c r="JBU53" s="46"/>
      <c r="JBV53" s="46"/>
      <c r="JBW53" s="46"/>
      <c r="JBX53" s="46"/>
      <c r="JBY53" s="46"/>
      <c r="JBZ53" s="46"/>
      <c r="JCA53" s="46"/>
      <c r="JCB53" s="46"/>
      <c r="JCC53" s="46"/>
      <c r="JCD53" s="46"/>
      <c r="JCE53" s="46"/>
      <c r="JCF53" s="46"/>
      <c r="JCG53" s="46"/>
      <c r="JCH53" s="46"/>
      <c r="JCI53" s="46"/>
      <c r="JCJ53" s="46"/>
      <c r="JCK53" s="46"/>
      <c r="JCL53" s="46"/>
      <c r="JCM53" s="46"/>
      <c r="JCN53" s="46"/>
      <c r="JCO53" s="46"/>
      <c r="JCP53" s="46"/>
      <c r="JCQ53" s="46"/>
      <c r="JCR53" s="46"/>
      <c r="JCS53" s="46"/>
      <c r="JCT53" s="46"/>
      <c r="JCU53" s="46"/>
      <c r="JCV53" s="46"/>
      <c r="JCW53" s="46"/>
      <c r="JCX53" s="46"/>
      <c r="JCY53" s="46"/>
      <c r="JCZ53" s="46"/>
      <c r="JDA53" s="46"/>
      <c r="JDB53" s="46"/>
      <c r="JDC53" s="46"/>
      <c r="JDD53" s="46"/>
      <c r="JDE53" s="46"/>
      <c r="JDF53" s="46"/>
      <c r="JDG53" s="46"/>
      <c r="JDH53" s="46"/>
      <c r="JDI53" s="46"/>
      <c r="JDJ53" s="46"/>
      <c r="JDK53" s="46"/>
      <c r="JDL53" s="46"/>
      <c r="JDM53" s="46"/>
      <c r="JDN53" s="46"/>
      <c r="JDO53" s="46"/>
      <c r="JDP53" s="46"/>
      <c r="JDQ53" s="46"/>
      <c r="JDR53" s="46"/>
      <c r="JDS53" s="46"/>
      <c r="JDT53" s="46"/>
      <c r="JDU53" s="46"/>
      <c r="JDV53" s="46"/>
      <c r="JDW53" s="46"/>
      <c r="JDX53" s="46"/>
      <c r="JDY53" s="46"/>
      <c r="JDZ53" s="46"/>
      <c r="JEA53" s="46"/>
      <c r="JEB53" s="46"/>
      <c r="JEC53" s="46"/>
      <c r="JED53" s="46"/>
      <c r="JEE53" s="46"/>
      <c r="JEF53" s="46"/>
      <c r="JEG53" s="46"/>
      <c r="JEH53" s="46"/>
      <c r="JEI53" s="46"/>
      <c r="JEJ53" s="46"/>
      <c r="JEK53" s="46"/>
      <c r="JEL53" s="46"/>
      <c r="JEM53" s="46"/>
      <c r="JEN53" s="46"/>
      <c r="JEO53" s="46"/>
      <c r="JEP53" s="46"/>
      <c r="JEQ53" s="46"/>
      <c r="JER53" s="46"/>
      <c r="JES53" s="46"/>
      <c r="JET53" s="46"/>
      <c r="JEU53" s="46"/>
      <c r="JEV53" s="46"/>
      <c r="JEW53" s="46"/>
      <c r="JEX53" s="46"/>
      <c r="JEY53" s="46"/>
      <c r="JEZ53" s="46"/>
      <c r="JFA53" s="46"/>
      <c r="JFB53" s="46"/>
      <c r="JFC53" s="46"/>
      <c r="JFD53" s="46"/>
      <c r="JFE53" s="46"/>
      <c r="JFF53" s="46"/>
      <c r="JFG53" s="46"/>
      <c r="JFH53" s="46"/>
      <c r="JFI53" s="46"/>
      <c r="JFJ53" s="46"/>
      <c r="JFK53" s="46"/>
      <c r="JFL53" s="46"/>
      <c r="JFM53" s="46"/>
      <c r="JFN53" s="46"/>
      <c r="JFO53" s="46"/>
      <c r="JFP53" s="46"/>
      <c r="JFQ53" s="46"/>
      <c r="JFR53" s="46"/>
      <c r="JFS53" s="46"/>
      <c r="JFT53" s="46"/>
      <c r="JFU53" s="46"/>
      <c r="JFV53" s="46"/>
      <c r="JFW53" s="46"/>
      <c r="JFX53" s="46"/>
      <c r="JFY53" s="46"/>
      <c r="JFZ53" s="46"/>
      <c r="JGA53" s="46"/>
      <c r="JGB53" s="46"/>
      <c r="JGC53" s="46"/>
      <c r="JGD53" s="46"/>
      <c r="JGE53" s="46"/>
      <c r="JGF53" s="46"/>
      <c r="JGG53" s="46"/>
      <c r="JGH53" s="46"/>
      <c r="JGI53" s="46"/>
      <c r="JGJ53" s="46"/>
      <c r="JGK53" s="46"/>
      <c r="JGL53" s="46"/>
      <c r="JGM53" s="46"/>
      <c r="JGN53" s="46"/>
      <c r="JGO53" s="46"/>
      <c r="JGP53" s="46"/>
      <c r="JGQ53" s="46"/>
      <c r="JGR53" s="46"/>
      <c r="JGS53" s="46"/>
      <c r="JGT53" s="46"/>
      <c r="JGU53" s="46"/>
      <c r="JGV53" s="46"/>
      <c r="JGW53" s="46"/>
      <c r="JGX53" s="46"/>
      <c r="JGY53" s="46"/>
      <c r="JGZ53" s="46"/>
      <c r="JHA53" s="46"/>
      <c r="JHB53" s="46"/>
      <c r="JHC53" s="46"/>
      <c r="JHD53" s="46"/>
      <c r="JHE53" s="46"/>
      <c r="JHF53" s="46"/>
      <c r="JHG53" s="46"/>
      <c r="JHH53" s="46"/>
      <c r="JHI53" s="46"/>
      <c r="JHJ53" s="46"/>
      <c r="JHK53" s="46"/>
      <c r="JHL53" s="46"/>
      <c r="JHM53" s="46"/>
      <c r="JHN53" s="46"/>
      <c r="JHO53" s="46"/>
      <c r="JHP53" s="46"/>
      <c r="JHQ53" s="46"/>
      <c r="JHR53" s="46"/>
      <c r="JHS53" s="46"/>
      <c r="JHT53" s="46"/>
      <c r="JHU53" s="46"/>
      <c r="JHV53" s="46"/>
      <c r="JHW53" s="46"/>
      <c r="JHX53" s="46"/>
      <c r="JHY53" s="46"/>
      <c r="JHZ53" s="46"/>
      <c r="JIA53" s="46"/>
      <c r="JIB53" s="46"/>
      <c r="JIC53" s="46"/>
      <c r="JID53" s="46"/>
      <c r="JIE53" s="46"/>
      <c r="JIF53" s="46"/>
      <c r="JIG53" s="46"/>
      <c r="JIH53" s="46"/>
      <c r="JII53" s="46"/>
      <c r="JIJ53" s="46"/>
      <c r="JIK53" s="46"/>
      <c r="JIL53" s="46"/>
      <c r="JIM53" s="46"/>
      <c r="JIN53" s="46"/>
      <c r="JIO53" s="46"/>
      <c r="JIP53" s="46"/>
      <c r="JIQ53" s="46"/>
      <c r="JIR53" s="46"/>
      <c r="JIS53" s="46"/>
      <c r="JIT53" s="46"/>
      <c r="JIU53" s="46"/>
      <c r="JIV53" s="46"/>
      <c r="JIW53" s="46"/>
      <c r="JIX53" s="46"/>
      <c r="JIY53" s="46"/>
      <c r="JIZ53" s="46"/>
      <c r="JJA53" s="46"/>
      <c r="JJB53" s="46"/>
      <c r="JJC53" s="46"/>
      <c r="JJD53" s="46"/>
      <c r="JJE53" s="46"/>
      <c r="JJF53" s="46"/>
      <c r="JJG53" s="46"/>
      <c r="JJH53" s="46"/>
      <c r="JJI53" s="46"/>
      <c r="JJJ53" s="46"/>
      <c r="JJK53" s="46"/>
      <c r="JJL53" s="46"/>
      <c r="JJM53" s="46"/>
      <c r="JJN53" s="46"/>
      <c r="JJO53" s="46"/>
      <c r="JJP53" s="46"/>
      <c r="JJQ53" s="46"/>
      <c r="JJR53" s="46"/>
      <c r="JJS53" s="46"/>
      <c r="JJT53" s="46"/>
      <c r="JJU53" s="46"/>
      <c r="JJV53" s="46"/>
      <c r="JJW53" s="46"/>
      <c r="JJX53" s="46"/>
      <c r="JJY53" s="46"/>
      <c r="JJZ53" s="46"/>
      <c r="JKA53" s="46"/>
      <c r="JKB53" s="46"/>
      <c r="JKC53" s="46"/>
      <c r="JKD53" s="46"/>
      <c r="JKE53" s="46"/>
      <c r="JKF53" s="46"/>
      <c r="JKG53" s="46"/>
      <c r="JKH53" s="46"/>
      <c r="JKI53" s="46"/>
      <c r="JKJ53" s="46"/>
      <c r="JKK53" s="46"/>
      <c r="JKL53" s="46"/>
      <c r="JKM53" s="46"/>
      <c r="JKN53" s="46"/>
      <c r="JKO53" s="46"/>
      <c r="JKP53" s="46"/>
      <c r="JKQ53" s="46"/>
      <c r="JKR53" s="46"/>
      <c r="JKS53" s="46"/>
      <c r="JKT53" s="46"/>
      <c r="JKU53" s="46"/>
      <c r="JKV53" s="46"/>
      <c r="JKW53" s="46"/>
      <c r="JKX53" s="46"/>
      <c r="JKY53" s="46"/>
      <c r="JKZ53" s="46"/>
      <c r="JLA53" s="46"/>
      <c r="JLB53" s="46"/>
      <c r="JLC53" s="46"/>
      <c r="JLD53" s="46"/>
      <c r="JLE53" s="46"/>
      <c r="JLF53" s="46"/>
      <c r="JLG53" s="46"/>
      <c r="JLH53" s="46"/>
      <c r="JLI53" s="46"/>
      <c r="JLJ53" s="46"/>
      <c r="JLK53" s="46"/>
      <c r="JLL53" s="46"/>
      <c r="JLM53" s="46"/>
      <c r="JLN53" s="46"/>
      <c r="JLO53" s="46"/>
      <c r="JLP53" s="46"/>
      <c r="JLQ53" s="46"/>
      <c r="JLR53" s="46"/>
      <c r="JLS53" s="46"/>
      <c r="JLT53" s="46"/>
      <c r="JLU53" s="46"/>
      <c r="JLV53" s="46"/>
      <c r="JLW53" s="46"/>
      <c r="JLX53" s="46"/>
      <c r="JLY53" s="46"/>
      <c r="JLZ53" s="46"/>
      <c r="JMA53" s="46"/>
      <c r="JMB53" s="46"/>
      <c r="JMC53" s="46"/>
      <c r="JMD53" s="46"/>
      <c r="JME53" s="46"/>
      <c r="JMF53" s="46"/>
      <c r="JMG53" s="46"/>
      <c r="JMH53" s="46"/>
      <c r="JMI53" s="46"/>
      <c r="JMJ53" s="46"/>
      <c r="JMK53" s="46"/>
      <c r="JML53" s="46"/>
      <c r="JMM53" s="46"/>
      <c r="JMN53" s="46"/>
      <c r="JMO53" s="46"/>
      <c r="JMP53" s="46"/>
      <c r="JMQ53" s="46"/>
      <c r="JMR53" s="46"/>
      <c r="JMS53" s="46"/>
      <c r="JMT53" s="46"/>
      <c r="JMU53" s="46"/>
      <c r="JMV53" s="46"/>
      <c r="JMW53" s="46"/>
      <c r="JMX53" s="46"/>
      <c r="JMY53" s="46"/>
      <c r="JMZ53" s="46"/>
      <c r="JNA53" s="46"/>
      <c r="JNB53" s="46"/>
      <c r="JNC53" s="46"/>
      <c r="JND53" s="46"/>
      <c r="JNE53" s="46"/>
      <c r="JNF53" s="46"/>
      <c r="JNG53" s="46"/>
      <c r="JNH53" s="46"/>
      <c r="JNI53" s="46"/>
      <c r="JNJ53" s="46"/>
      <c r="JNK53" s="46"/>
      <c r="JNL53" s="46"/>
      <c r="JNM53" s="46"/>
      <c r="JNN53" s="46"/>
      <c r="JNO53" s="46"/>
      <c r="JNP53" s="46"/>
      <c r="JNQ53" s="46"/>
      <c r="JNR53" s="46"/>
      <c r="JNS53" s="46"/>
      <c r="JNT53" s="46"/>
      <c r="JNU53" s="46"/>
      <c r="JNV53" s="46"/>
      <c r="JNW53" s="46"/>
      <c r="JNX53" s="46"/>
      <c r="JNY53" s="46"/>
      <c r="JNZ53" s="46"/>
      <c r="JOA53" s="46"/>
      <c r="JOB53" s="46"/>
      <c r="JOC53" s="46"/>
      <c r="JOD53" s="46"/>
      <c r="JOE53" s="46"/>
      <c r="JOF53" s="46"/>
      <c r="JOG53" s="46"/>
      <c r="JOH53" s="46"/>
      <c r="JOI53" s="46"/>
      <c r="JOJ53" s="46"/>
      <c r="JOK53" s="46"/>
      <c r="JOL53" s="46"/>
      <c r="JOM53" s="46"/>
      <c r="JON53" s="46"/>
      <c r="JOO53" s="46"/>
      <c r="JOP53" s="46"/>
      <c r="JOQ53" s="46"/>
      <c r="JOR53" s="46"/>
      <c r="JOS53" s="46"/>
      <c r="JOT53" s="46"/>
      <c r="JOU53" s="46"/>
      <c r="JOV53" s="46"/>
      <c r="JOW53" s="46"/>
      <c r="JOX53" s="46"/>
      <c r="JOY53" s="46"/>
      <c r="JOZ53" s="46"/>
      <c r="JPA53" s="46"/>
      <c r="JPB53" s="46"/>
      <c r="JPC53" s="46"/>
      <c r="JPD53" s="46"/>
      <c r="JPE53" s="46"/>
      <c r="JPF53" s="46"/>
      <c r="JPG53" s="46"/>
      <c r="JPH53" s="46"/>
      <c r="JPI53" s="46"/>
      <c r="JPJ53" s="46"/>
      <c r="JPK53" s="46"/>
      <c r="JPL53" s="46"/>
      <c r="JPM53" s="46"/>
      <c r="JPN53" s="46"/>
      <c r="JPO53" s="46"/>
      <c r="JPP53" s="46"/>
      <c r="JPQ53" s="46"/>
      <c r="JPR53" s="46"/>
      <c r="JPS53" s="46"/>
      <c r="JPT53" s="46"/>
      <c r="JPU53" s="46"/>
      <c r="JPV53" s="46"/>
      <c r="JPW53" s="46"/>
      <c r="JPX53" s="46"/>
      <c r="JPY53" s="46"/>
      <c r="JPZ53" s="46"/>
      <c r="JQA53" s="46"/>
      <c r="JQB53" s="46"/>
      <c r="JQC53" s="46"/>
      <c r="JQD53" s="46"/>
      <c r="JQE53" s="46"/>
      <c r="JQF53" s="46"/>
      <c r="JQG53" s="46"/>
      <c r="JQH53" s="46"/>
      <c r="JQI53" s="46"/>
      <c r="JQJ53" s="46"/>
      <c r="JQK53" s="46"/>
      <c r="JQL53" s="46"/>
      <c r="JQM53" s="46"/>
      <c r="JQN53" s="46"/>
      <c r="JQO53" s="46"/>
      <c r="JQP53" s="46"/>
      <c r="JQQ53" s="46"/>
      <c r="JQR53" s="46"/>
      <c r="JQS53" s="46"/>
      <c r="JQT53" s="46"/>
      <c r="JQU53" s="46"/>
      <c r="JQV53" s="46"/>
      <c r="JQW53" s="46"/>
      <c r="JQX53" s="46"/>
      <c r="JQY53" s="46"/>
      <c r="JQZ53" s="46"/>
      <c r="JRA53" s="46"/>
      <c r="JRB53" s="46"/>
      <c r="JRC53" s="46"/>
      <c r="JRD53" s="46"/>
      <c r="JRE53" s="46"/>
      <c r="JRF53" s="46"/>
      <c r="JRG53" s="46"/>
      <c r="JRH53" s="46"/>
      <c r="JRI53" s="46"/>
      <c r="JRJ53" s="46"/>
      <c r="JRK53" s="46"/>
      <c r="JRL53" s="46"/>
      <c r="JRM53" s="46"/>
      <c r="JRN53" s="46"/>
      <c r="JRO53" s="46"/>
      <c r="JRP53" s="46"/>
      <c r="JRQ53" s="46"/>
      <c r="JRR53" s="46"/>
      <c r="JRS53" s="46"/>
      <c r="JRT53" s="46"/>
      <c r="JRU53" s="46"/>
      <c r="JRV53" s="46"/>
      <c r="JRW53" s="46"/>
      <c r="JRX53" s="46"/>
      <c r="JRY53" s="46"/>
      <c r="JRZ53" s="46"/>
      <c r="JSA53" s="46"/>
      <c r="JSB53" s="46"/>
      <c r="JSC53" s="46"/>
      <c r="JSD53" s="46"/>
      <c r="JSE53" s="46"/>
      <c r="JSF53" s="46"/>
      <c r="JSG53" s="46"/>
      <c r="JSH53" s="46"/>
      <c r="JSI53" s="46"/>
      <c r="JSJ53" s="46"/>
      <c r="JSK53" s="46"/>
      <c r="JSL53" s="46"/>
      <c r="JSM53" s="46"/>
      <c r="JSN53" s="46"/>
      <c r="JSO53" s="46"/>
      <c r="JSP53" s="46"/>
      <c r="JSQ53" s="46"/>
      <c r="JSR53" s="46"/>
      <c r="JSS53" s="46"/>
      <c r="JST53" s="46"/>
      <c r="JSU53" s="46"/>
      <c r="JSV53" s="46"/>
      <c r="JSW53" s="46"/>
      <c r="JSX53" s="46"/>
      <c r="JSY53" s="46"/>
      <c r="JSZ53" s="46"/>
      <c r="JTA53" s="46"/>
      <c r="JTB53" s="46"/>
      <c r="JTC53" s="46"/>
      <c r="JTD53" s="46"/>
      <c r="JTE53" s="46"/>
      <c r="JTF53" s="46"/>
      <c r="JTG53" s="46"/>
      <c r="JTH53" s="46"/>
      <c r="JTI53" s="46"/>
      <c r="JTJ53" s="46"/>
      <c r="JTK53" s="46"/>
      <c r="JTL53" s="46"/>
      <c r="JTM53" s="46"/>
      <c r="JTN53" s="46"/>
      <c r="JTO53" s="46"/>
      <c r="JTP53" s="46"/>
      <c r="JTQ53" s="46"/>
      <c r="JTR53" s="46"/>
      <c r="JTS53" s="46"/>
      <c r="JTT53" s="46"/>
      <c r="JTU53" s="46"/>
      <c r="JTV53" s="46"/>
      <c r="JTW53" s="46"/>
      <c r="JTX53" s="46"/>
      <c r="JTY53" s="46"/>
      <c r="JTZ53" s="46"/>
      <c r="JUA53" s="46"/>
      <c r="JUB53" s="46"/>
      <c r="JUC53" s="46"/>
      <c r="JUD53" s="46"/>
      <c r="JUE53" s="46"/>
      <c r="JUF53" s="46"/>
      <c r="JUG53" s="46"/>
      <c r="JUH53" s="46"/>
      <c r="JUI53" s="46"/>
      <c r="JUJ53" s="46"/>
      <c r="JUK53" s="46"/>
      <c r="JUL53" s="46"/>
      <c r="JUM53" s="46"/>
      <c r="JUN53" s="46"/>
      <c r="JUO53" s="46"/>
      <c r="JUP53" s="46"/>
      <c r="JUQ53" s="46"/>
      <c r="JUR53" s="46"/>
      <c r="JUS53" s="46"/>
      <c r="JUT53" s="46"/>
      <c r="JUU53" s="46"/>
      <c r="JUV53" s="46"/>
      <c r="JUW53" s="46"/>
      <c r="JUX53" s="46"/>
      <c r="JUY53" s="46"/>
      <c r="JUZ53" s="46"/>
      <c r="JVA53" s="46"/>
      <c r="JVB53" s="46"/>
      <c r="JVC53" s="46"/>
      <c r="JVD53" s="46"/>
      <c r="JVE53" s="46"/>
      <c r="JVF53" s="46"/>
      <c r="JVG53" s="46"/>
      <c r="JVH53" s="46"/>
      <c r="JVI53" s="46"/>
      <c r="JVJ53" s="46"/>
      <c r="JVK53" s="46"/>
      <c r="JVL53" s="46"/>
      <c r="JVM53" s="46"/>
      <c r="JVN53" s="46"/>
      <c r="JVO53" s="46"/>
      <c r="JVP53" s="46"/>
      <c r="JVQ53" s="46"/>
      <c r="JVR53" s="46"/>
      <c r="JVS53" s="46"/>
      <c r="JVT53" s="46"/>
      <c r="JVU53" s="46"/>
      <c r="JVV53" s="46"/>
      <c r="JVW53" s="46"/>
      <c r="JVX53" s="46"/>
      <c r="JVY53" s="46"/>
      <c r="JVZ53" s="46"/>
      <c r="JWA53" s="46"/>
      <c r="JWB53" s="46"/>
      <c r="JWC53" s="46"/>
      <c r="JWD53" s="46"/>
      <c r="JWE53" s="46"/>
      <c r="JWF53" s="46"/>
      <c r="JWG53" s="46"/>
      <c r="JWH53" s="46"/>
      <c r="JWI53" s="46"/>
      <c r="JWJ53" s="46"/>
      <c r="JWK53" s="46"/>
      <c r="JWL53" s="46"/>
      <c r="JWM53" s="46"/>
      <c r="JWN53" s="46"/>
      <c r="JWO53" s="46"/>
      <c r="JWP53" s="46"/>
      <c r="JWQ53" s="46"/>
      <c r="JWR53" s="46"/>
      <c r="JWS53" s="46"/>
      <c r="JWT53" s="46"/>
      <c r="JWU53" s="46"/>
      <c r="JWV53" s="46"/>
      <c r="JWW53" s="46"/>
      <c r="JWX53" s="46"/>
      <c r="JWY53" s="46"/>
      <c r="JWZ53" s="46"/>
      <c r="JXA53" s="46"/>
      <c r="JXB53" s="46"/>
      <c r="JXC53" s="46"/>
      <c r="JXD53" s="46"/>
      <c r="JXE53" s="46"/>
      <c r="JXF53" s="46"/>
      <c r="JXG53" s="46"/>
      <c r="JXH53" s="46"/>
      <c r="JXI53" s="46"/>
      <c r="JXJ53" s="46"/>
      <c r="JXK53" s="46"/>
      <c r="JXL53" s="46"/>
      <c r="JXM53" s="46"/>
      <c r="JXN53" s="46"/>
      <c r="JXO53" s="46"/>
      <c r="JXP53" s="46"/>
      <c r="JXQ53" s="46"/>
      <c r="JXR53" s="46"/>
      <c r="JXS53" s="46"/>
      <c r="JXT53" s="46"/>
      <c r="JXU53" s="46"/>
      <c r="JXV53" s="46"/>
      <c r="JXW53" s="46"/>
      <c r="JXX53" s="46"/>
      <c r="JXY53" s="46"/>
      <c r="JXZ53" s="46"/>
      <c r="JYA53" s="46"/>
      <c r="JYB53" s="46"/>
      <c r="JYC53" s="46"/>
      <c r="JYD53" s="46"/>
      <c r="JYE53" s="46"/>
      <c r="JYF53" s="46"/>
      <c r="JYG53" s="46"/>
      <c r="JYH53" s="46"/>
      <c r="JYI53" s="46"/>
      <c r="JYJ53" s="46"/>
      <c r="JYK53" s="46"/>
      <c r="JYL53" s="46"/>
      <c r="JYM53" s="46"/>
      <c r="JYN53" s="46"/>
      <c r="JYO53" s="46"/>
      <c r="JYP53" s="46"/>
      <c r="JYQ53" s="46"/>
      <c r="JYR53" s="46"/>
      <c r="JYS53" s="46"/>
      <c r="JYT53" s="46"/>
      <c r="JYU53" s="46"/>
      <c r="JYV53" s="46"/>
      <c r="JYW53" s="46"/>
      <c r="JYX53" s="46"/>
      <c r="JYY53" s="46"/>
      <c r="JYZ53" s="46"/>
      <c r="JZA53" s="46"/>
      <c r="JZB53" s="46"/>
      <c r="JZC53" s="46"/>
      <c r="JZD53" s="46"/>
      <c r="JZE53" s="46"/>
      <c r="JZF53" s="46"/>
      <c r="JZG53" s="46"/>
      <c r="JZH53" s="46"/>
      <c r="JZI53" s="46"/>
      <c r="JZJ53" s="46"/>
      <c r="JZK53" s="46"/>
      <c r="JZL53" s="46"/>
      <c r="JZM53" s="46"/>
      <c r="JZN53" s="46"/>
      <c r="JZO53" s="46"/>
      <c r="JZP53" s="46"/>
      <c r="JZQ53" s="46"/>
      <c r="JZR53" s="46"/>
      <c r="JZS53" s="46"/>
      <c r="JZT53" s="46"/>
      <c r="JZU53" s="46"/>
      <c r="JZV53" s="46"/>
      <c r="JZW53" s="46"/>
      <c r="JZX53" s="46"/>
      <c r="JZY53" s="46"/>
      <c r="JZZ53" s="46"/>
      <c r="KAA53" s="46"/>
      <c r="KAB53" s="46"/>
      <c r="KAC53" s="46"/>
      <c r="KAD53" s="46"/>
      <c r="KAE53" s="46"/>
      <c r="KAF53" s="46"/>
      <c r="KAG53" s="46"/>
      <c r="KAH53" s="46"/>
      <c r="KAI53" s="46"/>
      <c r="KAJ53" s="46"/>
      <c r="KAK53" s="46"/>
      <c r="KAL53" s="46"/>
      <c r="KAM53" s="46"/>
      <c r="KAN53" s="46"/>
      <c r="KAO53" s="46"/>
      <c r="KAP53" s="46"/>
      <c r="KAQ53" s="46"/>
      <c r="KAR53" s="46"/>
      <c r="KAS53" s="46"/>
      <c r="KAT53" s="46"/>
      <c r="KAU53" s="46"/>
      <c r="KAV53" s="46"/>
      <c r="KAW53" s="46"/>
      <c r="KAX53" s="46"/>
      <c r="KAY53" s="46"/>
      <c r="KAZ53" s="46"/>
      <c r="KBA53" s="46"/>
      <c r="KBB53" s="46"/>
      <c r="KBC53" s="46"/>
      <c r="KBD53" s="46"/>
      <c r="KBE53" s="46"/>
      <c r="KBF53" s="46"/>
      <c r="KBG53" s="46"/>
      <c r="KBH53" s="46"/>
      <c r="KBI53" s="46"/>
      <c r="KBJ53" s="46"/>
      <c r="KBK53" s="46"/>
      <c r="KBL53" s="46"/>
      <c r="KBM53" s="46"/>
      <c r="KBN53" s="46"/>
      <c r="KBO53" s="46"/>
      <c r="KBP53" s="46"/>
      <c r="KBQ53" s="46"/>
      <c r="KBR53" s="46"/>
      <c r="KBS53" s="46"/>
      <c r="KBT53" s="46"/>
      <c r="KBU53" s="46"/>
      <c r="KBV53" s="46"/>
      <c r="KBW53" s="46"/>
      <c r="KBX53" s="46"/>
      <c r="KBY53" s="46"/>
      <c r="KBZ53" s="46"/>
      <c r="KCA53" s="46"/>
      <c r="KCB53" s="46"/>
      <c r="KCC53" s="46"/>
      <c r="KCD53" s="46"/>
      <c r="KCE53" s="46"/>
      <c r="KCF53" s="46"/>
      <c r="KCG53" s="46"/>
      <c r="KCH53" s="46"/>
      <c r="KCI53" s="46"/>
      <c r="KCJ53" s="46"/>
      <c r="KCK53" s="46"/>
      <c r="KCL53" s="46"/>
      <c r="KCM53" s="46"/>
      <c r="KCN53" s="46"/>
      <c r="KCO53" s="46"/>
      <c r="KCP53" s="46"/>
      <c r="KCQ53" s="46"/>
      <c r="KCR53" s="46"/>
      <c r="KCS53" s="46"/>
      <c r="KCT53" s="46"/>
      <c r="KCU53" s="46"/>
      <c r="KCV53" s="46"/>
      <c r="KCW53" s="46"/>
      <c r="KCX53" s="46"/>
      <c r="KCY53" s="46"/>
      <c r="KCZ53" s="46"/>
      <c r="KDA53" s="46"/>
      <c r="KDB53" s="46"/>
      <c r="KDC53" s="46"/>
      <c r="KDD53" s="46"/>
      <c r="KDE53" s="46"/>
      <c r="KDF53" s="46"/>
      <c r="KDG53" s="46"/>
      <c r="KDH53" s="46"/>
      <c r="KDI53" s="46"/>
      <c r="KDJ53" s="46"/>
      <c r="KDK53" s="46"/>
      <c r="KDL53" s="46"/>
      <c r="KDM53" s="46"/>
      <c r="KDN53" s="46"/>
      <c r="KDO53" s="46"/>
      <c r="KDP53" s="46"/>
      <c r="KDQ53" s="46"/>
      <c r="KDR53" s="46"/>
      <c r="KDS53" s="46"/>
      <c r="KDT53" s="46"/>
      <c r="KDU53" s="46"/>
      <c r="KDV53" s="46"/>
      <c r="KDW53" s="46"/>
      <c r="KDX53" s="46"/>
      <c r="KDY53" s="46"/>
      <c r="KDZ53" s="46"/>
      <c r="KEA53" s="46"/>
      <c r="KEB53" s="46"/>
      <c r="KEC53" s="46"/>
      <c r="KED53" s="46"/>
      <c r="KEE53" s="46"/>
      <c r="KEF53" s="46"/>
      <c r="KEG53" s="46"/>
      <c r="KEH53" s="46"/>
      <c r="KEI53" s="46"/>
      <c r="KEJ53" s="46"/>
      <c r="KEK53" s="46"/>
      <c r="KEL53" s="46"/>
      <c r="KEM53" s="46"/>
      <c r="KEN53" s="46"/>
      <c r="KEO53" s="46"/>
      <c r="KEP53" s="46"/>
      <c r="KEQ53" s="46"/>
      <c r="KER53" s="46"/>
      <c r="KES53" s="46"/>
      <c r="KET53" s="46"/>
      <c r="KEU53" s="46"/>
      <c r="KEV53" s="46"/>
      <c r="KEW53" s="46"/>
      <c r="KEX53" s="46"/>
      <c r="KEY53" s="46"/>
      <c r="KEZ53" s="46"/>
      <c r="KFA53" s="46"/>
      <c r="KFB53" s="46"/>
      <c r="KFC53" s="46"/>
      <c r="KFD53" s="46"/>
      <c r="KFE53" s="46"/>
      <c r="KFF53" s="46"/>
      <c r="KFG53" s="46"/>
      <c r="KFH53" s="46"/>
      <c r="KFI53" s="46"/>
      <c r="KFJ53" s="46"/>
      <c r="KFK53" s="46"/>
      <c r="KFL53" s="46"/>
      <c r="KFM53" s="46"/>
      <c r="KFN53" s="46"/>
      <c r="KFO53" s="46"/>
      <c r="KFP53" s="46"/>
      <c r="KFQ53" s="46"/>
      <c r="KFR53" s="46"/>
      <c r="KFS53" s="46"/>
      <c r="KFT53" s="46"/>
      <c r="KFU53" s="46"/>
      <c r="KFV53" s="46"/>
      <c r="KFW53" s="46"/>
      <c r="KFX53" s="46"/>
      <c r="KFY53" s="46"/>
      <c r="KFZ53" s="46"/>
      <c r="KGA53" s="46"/>
      <c r="KGB53" s="46"/>
      <c r="KGC53" s="46"/>
      <c r="KGD53" s="46"/>
      <c r="KGE53" s="46"/>
      <c r="KGF53" s="46"/>
      <c r="KGG53" s="46"/>
      <c r="KGH53" s="46"/>
      <c r="KGI53" s="46"/>
      <c r="KGJ53" s="46"/>
      <c r="KGK53" s="46"/>
      <c r="KGL53" s="46"/>
      <c r="KGM53" s="46"/>
      <c r="KGN53" s="46"/>
      <c r="KGO53" s="46"/>
      <c r="KGP53" s="46"/>
      <c r="KGQ53" s="46"/>
      <c r="KGR53" s="46"/>
      <c r="KGS53" s="46"/>
      <c r="KGT53" s="46"/>
      <c r="KGU53" s="46"/>
      <c r="KGV53" s="46"/>
      <c r="KGW53" s="46"/>
      <c r="KGX53" s="46"/>
      <c r="KGY53" s="46"/>
      <c r="KGZ53" s="46"/>
      <c r="KHA53" s="46"/>
      <c r="KHB53" s="46"/>
      <c r="KHC53" s="46"/>
      <c r="KHD53" s="46"/>
      <c r="KHE53" s="46"/>
      <c r="KHF53" s="46"/>
      <c r="KHG53" s="46"/>
      <c r="KHH53" s="46"/>
      <c r="KHI53" s="46"/>
      <c r="KHJ53" s="46"/>
      <c r="KHK53" s="46"/>
      <c r="KHL53" s="46"/>
      <c r="KHM53" s="46"/>
      <c r="KHN53" s="46"/>
      <c r="KHO53" s="46"/>
      <c r="KHP53" s="46"/>
      <c r="KHQ53" s="46"/>
      <c r="KHR53" s="46"/>
      <c r="KHS53" s="46"/>
      <c r="KHT53" s="46"/>
      <c r="KHU53" s="46"/>
      <c r="KHV53" s="46"/>
      <c r="KHW53" s="46"/>
      <c r="KHX53" s="46"/>
      <c r="KHY53" s="46"/>
      <c r="KHZ53" s="46"/>
      <c r="KIA53" s="46"/>
      <c r="KIB53" s="46"/>
      <c r="KIC53" s="46"/>
      <c r="KID53" s="46"/>
      <c r="KIE53" s="46"/>
      <c r="KIF53" s="46"/>
      <c r="KIG53" s="46"/>
      <c r="KIH53" s="46"/>
      <c r="KII53" s="46"/>
      <c r="KIJ53" s="46"/>
      <c r="KIK53" s="46"/>
      <c r="KIL53" s="46"/>
      <c r="KIM53" s="46"/>
      <c r="KIN53" s="46"/>
      <c r="KIO53" s="46"/>
      <c r="KIP53" s="46"/>
      <c r="KIQ53" s="46"/>
      <c r="KIR53" s="46"/>
      <c r="KIS53" s="46"/>
      <c r="KIT53" s="46"/>
      <c r="KIU53" s="46"/>
      <c r="KIV53" s="46"/>
      <c r="KIW53" s="46"/>
      <c r="KIX53" s="46"/>
      <c r="KIY53" s="46"/>
      <c r="KIZ53" s="46"/>
      <c r="KJA53" s="46"/>
      <c r="KJB53" s="46"/>
      <c r="KJC53" s="46"/>
      <c r="KJD53" s="46"/>
      <c r="KJE53" s="46"/>
      <c r="KJF53" s="46"/>
      <c r="KJG53" s="46"/>
      <c r="KJH53" s="46"/>
      <c r="KJI53" s="46"/>
      <c r="KJJ53" s="46"/>
      <c r="KJK53" s="46"/>
      <c r="KJL53" s="46"/>
      <c r="KJM53" s="46"/>
      <c r="KJN53" s="46"/>
      <c r="KJO53" s="46"/>
      <c r="KJP53" s="46"/>
      <c r="KJQ53" s="46"/>
      <c r="KJR53" s="46"/>
      <c r="KJS53" s="46"/>
      <c r="KJT53" s="46"/>
      <c r="KJU53" s="46"/>
      <c r="KJV53" s="46"/>
      <c r="KJW53" s="46"/>
      <c r="KJX53" s="46"/>
      <c r="KJY53" s="46"/>
      <c r="KJZ53" s="46"/>
      <c r="KKA53" s="46"/>
      <c r="KKB53" s="46"/>
      <c r="KKC53" s="46"/>
      <c r="KKD53" s="46"/>
      <c r="KKE53" s="46"/>
      <c r="KKF53" s="46"/>
      <c r="KKG53" s="46"/>
      <c r="KKH53" s="46"/>
      <c r="KKI53" s="46"/>
      <c r="KKJ53" s="46"/>
      <c r="KKK53" s="46"/>
      <c r="KKL53" s="46"/>
      <c r="KKM53" s="46"/>
      <c r="KKN53" s="46"/>
      <c r="KKO53" s="46"/>
      <c r="KKP53" s="46"/>
      <c r="KKQ53" s="46"/>
      <c r="KKR53" s="46"/>
      <c r="KKS53" s="46"/>
      <c r="KKT53" s="46"/>
      <c r="KKU53" s="46"/>
      <c r="KKV53" s="46"/>
      <c r="KKW53" s="46"/>
      <c r="KKX53" s="46"/>
      <c r="KKY53" s="46"/>
      <c r="KKZ53" s="46"/>
      <c r="KLA53" s="46"/>
      <c r="KLB53" s="46"/>
      <c r="KLC53" s="46"/>
      <c r="KLD53" s="46"/>
      <c r="KLE53" s="46"/>
      <c r="KLF53" s="46"/>
      <c r="KLG53" s="46"/>
      <c r="KLH53" s="46"/>
      <c r="KLI53" s="46"/>
      <c r="KLJ53" s="46"/>
      <c r="KLK53" s="46"/>
      <c r="KLL53" s="46"/>
      <c r="KLM53" s="46"/>
      <c r="KLN53" s="46"/>
      <c r="KLO53" s="46"/>
      <c r="KLP53" s="46"/>
      <c r="KLQ53" s="46"/>
      <c r="KLR53" s="46"/>
      <c r="KLS53" s="46"/>
      <c r="KLT53" s="46"/>
      <c r="KLU53" s="46"/>
      <c r="KLV53" s="46"/>
      <c r="KLW53" s="46"/>
      <c r="KLX53" s="46"/>
      <c r="KLY53" s="46"/>
      <c r="KLZ53" s="46"/>
      <c r="KMA53" s="46"/>
      <c r="KMB53" s="46"/>
      <c r="KMC53" s="46"/>
      <c r="KMD53" s="46"/>
      <c r="KME53" s="46"/>
      <c r="KMF53" s="46"/>
      <c r="KMG53" s="46"/>
      <c r="KMH53" s="46"/>
      <c r="KMI53" s="46"/>
      <c r="KMJ53" s="46"/>
      <c r="KMK53" s="46"/>
      <c r="KML53" s="46"/>
      <c r="KMM53" s="46"/>
      <c r="KMN53" s="46"/>
      <c r="KMO53" s="46"/>
      <c r="KMP53" s="46"/>
      <c r="KMQ53" s="46"/>
      <c r="KMR53" s="46"/>
      <c r="KMS53" s="46"/>
      <c r="KMT53" s="46"/>
      <c r="KMU53" s="46"/>
      <c r="KMV53" s="46"/>
      <c r="KMW53" s="46"/>
      <c r="KMX53" s="46"/>
      <c r="KMY53" s="46"/>
      <c r="KMZ53" s="46"/>
      <c r="KNA53" s="46"/>
      <c r="KNB53" s="46"/>
      <c r="KNC53" s="46"/>
      <c r="KND53" s="46"/>
      <c r="KNE53" s="46"/>
      <c r="KNF53" s="46"/>
      <c r="KNG53" s="46"/>
      <c r="KNH53" s="46"/>
      <c r="KNI53" s="46"/>
      <c r="KNJ53" s="46"/>
      <c r="KNK53" s="46"/>
      <c r="KNL53" s="46"/>
      <c r="KNM53" s="46"/>
      <c r="KNN53" s="46"/>
      <c r="KNO53" s="46"/>
      <c r="KNP53" s="46"/>
      <c r="KNQ53" s="46"/>
      <c r="KNR53" s="46"/>
      <c r="KNS53" s="46"/>
      <c r="KNT53" s="46"/>
      <c r="KNU53" s="46"/>
      <c r="KNV53" s="46"/>
      <c r="KNW53" s="46"/>
      <c r="KNX53" s="46"/>
      <c r="KNY53" s="46"/>
      <c r="KNZ53" s="46"/>
      <c r="KOA53" s="46"/>
      <c r="KOB53" s="46"/>
      <c r="KOC53" s="46"/>
      <c r="KOD53" s="46"/>
      <c r="KOE53" s="46"/>
      <c r="KOF53" s="46"/>
      <c r="KOG53" s="46"/>
      <c r="KOH53" s="46"/>
      <c r="KOI53" s="46"/>
      <c r="KOJ53" s="46"/>
      <c r="KOK53" s="46"/>
      <c r="KOL53" s="46"/>
      <c r="KOM53" s="46"/>
      <c r="KON53" s="46"/>
      <c r="KOO53" s="46"/>
      <c r="KOP53" s="46"/>
      <c r="KOQ53" s="46"/>
      <c r="KOR53" s="46"/>
      <c r="KOS53" s="46"/>
      <c r="KOT53" s="46"/>
      <c r="KOU53" s="46"/>
      <c r="KOV53" s="46"/>
      <c r="KOW53" s="46"/>
      <c r="KOX53" s="46"/>
      <c r="KOY53" s="46"/>
      <c r="KOZ53" s="46"/>
      <c r="KPA53" s="46"/>
      <c r="KPB53" s="46"/>
      <c r="KPC53" s="46"/>
      <c r="KPD53" s="46"/>
      <c r="KPE53" s="46"/>
      <c r="KPF53" s="46"/>
      <c r="KPG53" s="46"/>
      <c r="KPH53" s="46"/>
      <c r="KPI53" s="46"/>
      <c r="KPJ53" s="46"/>
      <c r="KPK53" s="46"/>
      <c r="KPL53" s="46"/>
      <c r="KPM53" s="46"/>
      <c r="KPN53" s="46"/>
      <c r="KPO53" s="46"/>
      <c r="KPP53" s="46"/>
      <c r="KPQ53" s="46"/>
      <c r="KPR53" s="46"/>
      <c r="KPS53" s="46"/>
      <c r="KPT53" s="46"/>
      <c r="KPU53" s="46"/>
      <c r="KPV53" s="46"/>
      <c r="KPW53" s="46"/>
      <c r="KPX53" s="46"/>
      <c r="KPY53" s="46"/>
      <c r="KPZ53" s="46"/>
      <c r="KQA53" s="46"/>
      <c r="KQB53" s="46"/>
      <c r="KQC53" s="46"/>
      <c r="KQD53" s="46"/>
      <c r="KQE53" s="46"/>
      <c r="KQF53" s="46"/>
      <c r="KQG53" s="46"/>
      <c r="KQH53" s="46"/>
      <c r="KQI53" s="46"/>
      <c r="KQJ53" s="46"/>
      <c r="KQK53" s="46"/>
      <c r="KQL53" s="46"/>
      <c r="KQM53" s="46"/>
      <c r="KQN53" s="46"/>
      <c r="KQO53" s="46"/>
      <c r="KQP53" s="46"/>
      <c r="KQQ53" s="46"/>
      <c r="KQR53" s="46"/>
      <c r="KQS53" s="46"/>
      <c r="KQT53" s="46"/>
      <c r="KQU53" s="46"/>
      <c r="KQV53" s="46"/>
      <c r="KQW53" s="46"/>
      <c r="KQX53" s="46"/>
      <c r="KQY53" s="46"/>
      <c r="KQZ53" s="46"/>
      <c r="KRA53" s="46"/>
      <c r="KRB53" s="46"/>
      <c r="KRC53" s="46"/>
      <c r="KRD53" s="46"/>
      <c r="KRE53" s="46"/>
      <c r="KRF53" s="46"/>
      <c r="KRG53" s="46"/>
      <c r="KRH53" s="46"/>
      <c r="KRI53" s="46"/>
      <c r="KRJ53" s="46"/>
      <c r="KRK53" s="46"/>
      <c r="KRL53" s="46"/>
      <c r="KRM53" s="46"/>
      <c r="KRN53" s="46"/>
      <c r="KRO53" s="46"/>
      <c r="KRP53" s="46"/>
      <c r="KRQ53" s="46"/>
      <c r="KRR53" s="46"/>
      <c r="KRS53" s="46"/>
      <c r="KRT53" s="46"/>
      <c r="KRU53" s="46"/>
      <c r="KRV53" s="46"/>
      <c r="KRW53" s="46"/>
      <c r="KRX53" s="46"/>
      <c r="KRY53" s="46"/>
      <c r="KRZ53" s="46"/>
      <c r="KSA53" s="46"/>
      <c r="KSB53" s="46"/>
      <c r="KSC53" s="46"/>
      <c r="KSD53" s="46"/>
      <c r="KSE53" s="46"/>
      <c r="KSF53" s="46"/>
      <c r="KSG53" s="46"/>
      <c r="KSH53" s="46"/>
      <c r="KSI53" s="46"/>
      <c r="KSJ53" s="46"/>
      <c r="KSK53" s="46"/>
      <c r="KSL53" s="46"/>
      <c r="KSM53" s="46"/>
      <c r="KSN53" s="46"/>
      <c r="KSO53" s="46"/>
      <c r="KSP53" s="46"/>
      <c r="KSQ53" s="46"/>
      <c r="KSR53" s="46"/>
      <c r="KSS53" s="46"/>
      <c r="KST53" s="46"/>
      <c r="KSU53" s="46"/>
      <c r="KSV53" s="46"/>
      <c r="KSW53" s="46"/>
      <c r="KSX53" s="46"/>
      <c r="KSY53" s="46"/>
      <c r="KSZ53" s="46"/>
      <c r="KTA53" s="46"/>
      <c r="KTB53" s="46"/>
      <c r="KTC53" s="46"/>
      <c r="KTD53" s="46"/>
      <c r="KTE53" s="46"/>
      <c r="KTF53" s="46"/>
      <c r="KTG53" s="46"/>
      <c r="KTH53" s="46"/>
      <c r="KTI53" s="46"/>
      <c r="KTJ53" s="46"/>
      <c r="KTK53" s="46"/>
      <c r="KTL53" s="46"/>
      <c r="KTM53" s="46"/>
      <c r="KTN53" s="46"/>
      <c r="KTO53" s="46"/>
      <c r="KTP53" s="46"/>
      <c r="KTQ53" s="46"/>
      <c r="KTR53" s="46"/>
      <c r="KTS53" s="46"/>
      <c r="KTT53" s="46"/>
      <c r="KTU53" s="46"/>
      <c r="KTV53" s="46"/>
      <c r="KTW53" s="46"/>
      <c r="KTX53" s="46"/>
      <c r="KTY53" s="46"/>
      <c r="KTZ53" s="46"/>
      <c r="KUA53" s="46"/>
      <c r="KUB53" s="46"/>
      <c r="KUC53" s="46"/>
      <c r="KUD53" s="46"/>
      <c r="KUE53" s="46"/>
      <c r="KUF53" s="46"/>
      <c r="KUG53" s="46"/>
      <c r="KUH53" s="46"/>
      <c r="KUI53" s="46"/>
      <c r="KUJ53" s="46"/>
      <c r="KUK53" s="46"/>
      <c r="KUL53" s="46"/>
      <c r="KUM53" s="46"/>
      <c r="KUN53" s="46"/>
      <c r="KUO53" s="46"/>
      <c r="KUP53" s="46"/>
      <c r="KUQ53" s="46"/>
      <c r="KUR53" s="46"/>
      <c r="KUS53" s="46"/>
      <c r="KUT53" s="46"/>
      <c r="KUU53" s="46"/>
      <c r="KUV53" s="46"/>
      <c r="KUW53" s="46"/>
      <c r="KUX53" s="46"/>
      <c r="KUY53" s="46"/>
      <c r="KUZ53" s="46"/>
      <c r="KVA53" s="46"/>
      <c r="KVB53" s="46"/>
      <c r="KVC53" s="46"/>
      <c r="KVD53" s="46"/>
      <c r="KVE53" s="46"/>
      <c r="KVF53" s="46"/>
      <c r="KVG53" s="46"/>
      <c r="KVH53" s="46"/>
      <c r="KVI53" s="46"/>
      <c r="KVJ53" s="46"/>
      <c r="KVK53" s="46"/>
      <c r="KVL53" s="46"/>
      <c r="KVM53" s="46"/>
      <c r="KVN53" s="46"/>
      <c r="KVO53" s="46"/>
      <c r="KVP53" s="46"/>
      <c r="KVQ53" s="46"/>
      <c r="KVR53" s="46"/>
      <c r="KVS53" s="46"/>
      <c r="KVT53" s="46"/>
      <c r="KVU53" s="46"/>
      <c r="KVV53" s="46"/>
      <c r="KVW53" s="46"/>
      <c r="KVX53" s="46"/>
      <c r="KVY53" s="46"/>
      <c r="KVZ53" s="46"/>
      <c r="KWA53" s="46"/>
      <c r="KWB53" s="46"/>
      <c r="KWC53" s="46"/>
      <c r="KWD53" s="46"/>
      <c r="KWE53" s="46"/>
      <c r="KWF53" s="46"/>
      <c r="KWG53" s="46"/>
      <c r="KWH53" s="46"/>
      <c r="KWI53" s="46"/>
      <c r="KWJ53" s="46"/>
      <c r="KWK53" s="46"/>
      <c r="KWL53" s="46"/>
      <c r="KWM53" s="46"/>
      <c r="KWN53" s="46"/>
      <c r="KWO53" s="46"/>
      <c r="KWP53" s="46"/>
      <c r="KWQ53" s="46"/>
      <c r="KWR53" s="46"/>
      <c r="KWS53" s="46"/>
      <c r="KWT53" s="46"/>
      <c r="KWU53" s="46"/>
      <c r="KWV53" s="46"/>
      <c r="KWW53" s="46"/>
      <c r="KWX53" s="46"/>
      <c r="KWY53" s="46"/>
      <c r="KWZ53" s="46"/>
      <c r="KXA53" s="46"/>
      <c r="KXB53" s="46"/>
      <c r="KXC53" s="46"/>
      <c r="KXD53" s="46"/>
      <c r="KXE53" s="46"/>
      <c r="KXF53" s="46"/>
      <c r="KXG53" s="46"/>
      <c r="KXH53" s="46"/>
      <c r="KXI53" s="46"/>
      <c r="KXJ53" s="46"/>
      <c r="KXK53" s="46"/>
      <c r="KXL53" s="46"/>
      <c r="KXM53" s="46"/>
      <c r="KXN53" s="46"/>
      <c r="KXO53" s="46"/>
      <c r="KXP53" s="46"/>
      <c r="KXQ53" s="46"/>
      <c r="KXR53" s="46"/>
      <c r="KXS53" s="46"/>
      <c r="KXT53" s="46"/>
      <c r="KXU53" s="46"/>
      <c r="KXV53" s="46"/>
      <c r="KXW53" s="46"/>
      <c r="KXX53" s="46"/>
      <c r="KXY53" s="46"/>
      <c r="KXZ53" s="46"/>
      <c r="KYA53" s="46"/>
      <c r="KYB53" s="46"/>
      <c r="KYC53" s="46"/>
      <c r="KYD53" s="46"/>
      <c r="KYE53" s="46"/>
      <c r="KYF53" s="46"/>
      <c r="KYG53" s="46"/>
      <c r="KYH53" s="46"/>
      <c r="KYI53" s="46"/>
      <c r="KYJ53" s="46"/>
      <c r="KYK53" s="46"/>
      <c r="KYL53" s="46"/>
      <c r="KYM53" s="46"/>
      <c r="KYN53" s="46"/>
      <c r="KYO53" s="46"/>
      <c r="KYP53" s="46"/>
      <c r="KYQ53" s="46"/>
      <c r="KYR53" s="46"/>
      <c r="KYS53" s="46"/>
      <c r="KYT53" s="46"/>
      <c r="KYU53" s="46"/>
      <c r="KYV53" s="46"/>
      <c r="KYW53" s="46"/>
      <c r="KYX53" s="46"/>
      <c r="KYY53" s="46"/>
      <c r="KYZ53" s="46"/>
      <c r="KZA53" s="46"/>
      <c r="KZB53" s="46"/>
      <c r="KZC53" s="46"/>
      <c r="KZD53" s="46"/>
      <c r="KZE53" s="46"/>
      <c r="KZF53" s="46"/>
      <c r="KZG53" s="46"/>
      <c r="KZH53" s="46"/>
      <c r="KZI53" s="46"/>
      <c r="KZJ53" s="46"/>
      <c r="KZK53" s="46"/>
      <c r="KZL53" s="46"/>
      <c r="KZM53" s="46"/>
      <c r="KZN53" s="46"/>
      <c r="KZO53" s="46"/>
      <c r="KZP53" s="46"/>
      <c r="KZQ53" s="46"/>
      <c r="KZR53" s="46"/>
      <c r="KZS53" s="46"/>
      <c r="KZT53" s="46"/>
      <c r="KZU53" s="46"/>
      <c r="KZV53" s="46"/>
      <c r="KZW53" s="46"/>
      <c r="KZX53" s="46"/>
      <c r="KZY53" s="46"/>
      <c r="KZZ53" s="46"/>
      <c r="LAA53" s="46"/>
      <c r="LAB53" s="46"/>
      <c r="LAC53" s="46"/>
      <c r="LAD53" s="46"/>
      <c r="LAE53" s="46"/>
      <c r="LAF53" s="46"/>
      <c r="LAG53" s="46"/>
      <c r="LAH53" s="46"/>
      <c r="LAI53" s="46"/>
      <c r="LAJ53" s="46"/>
      <c r="LAK53" s="46"/>
      <c r="LAL53" s="46"/>
      <c r="LAM53" s="46"/>
      <c r="LAN53" s="46"/>
      <c r="LAO53" s="46"/>
      <c r="LAP53" s="46"/>
      <c r="LAQ53" s="46"/>
      <c r="LAR53" s="46"/>
      <c r="LAS53" s="46"/>
      <c r="LAT53" s="46"/>
      <c r="LAU53" s="46"/>
      <c r="LAV53" s="46"/>
      <c r="LAW53" s="46"/>
      <c r="LAX53" s="46"/>
      <c r="LAY53" s="46"/>
      <c r="LAZ53" s="46"/>
      <c r="LBA53" s="46"/>
      <c r="LBB53" s="46"/>
      <c r="LBC53" s="46"/>
      <c r="LBD53" s="46"/>
      <c r="LBE53" s="46"/>
      <c r="LBF53" s="46"/>
      <c r="LBG53" s="46"/>
      <c r="LBH53" s="46"/>
      <c r="LBI53" s="46"/>
      <c r="LBJ53" s="46"/>
      <c r="LBK53" s="46"/>
      <c r="LBL53" s="46"/>
      <c r="LBM53" s="46"/>
      <c r="LBN53" s="46"/>
      <c r="LBO53" s="46"/>
      <c r="LBP53" s="46"/>
      <c r="LBQ53" s="46"/>
      <c r="LBR53" s="46"/>
      <c r="LBS53" s="46"/>
      <c r="LBT53" s="46"/>
      <c r="LBU53" s="46"/>
      <c r="LBV53" s="46"/>
      <c r="LBW53" s="46"/>
      <c r="LBX53" s="46"/>
      <c r="LBY53" s="46"/>
      <c r="LBZ53" s="46"/>
      <c r="LCA53" s="46"/>
      <c r="LCB53" s="46"/>
      <c r="LCC53" s="46"/>
      <c r="LCD53" s="46"/>
      <c r="LCE53" s="46"/>
      <c r="LCF53" s="46"/>
      <c r="LCG53" s="46"/>
      <c r="LCH53" s="46"/>
      <c r="LCI53" s="46"/>
      <c r="LCJ53" s="46"/>
      <c r="LCK53" s="46"/>
      <c r="LCL53" s="46"/>
      <c r="LCM53" s="46"/>
      <c r="LCN53" s="46"/>
      <c r="LCO53" s="46"/>
      <c r="LCP53" s="46"/>
      <c r="LCQ53" s="46"/>
      <c r="LCR53" s="46"/>
      <c r="LCS53" s="46"/>
      <c r="LCT53" s="46"/>
      <c r="LCU53" s="46"/>
      <c r="LCV53" s="46"/>
      <c r="LCW53" s="46"/>
      <c r="LCX53" s="46"/>
      <c r="LCY53" s="46"/>
      <c r="LCZ53" s="46"/>
      <c r="LDA53" s="46"/>
      <c r="LDB53" s="46"/>
      <c r="LDC53" s="46"/>
      <c r="LDD53" s="46"/>
      <c r="LDE53" s="46"/>
      <c r="LDF53" s="46"/>
      <c r="LDG53" s="46"/>
      <c r="LDH53" s="46"/>
      <c r="LDI53" s="46"/>
      <c r="LDJ53" s="46"/>
      <c r="LDK53" s="46"/>
      <c r="LDL53" s="46"/>
      <c r="LDM53" s="46"/>
      <c r="LDN53" s="46"/>
      <c r="LDO53" s="46"/>
      <c r="LDP53" s="46"/>
      <c r="LDQ53" s="46"/>
      <c r="LDR53" s="46"/>
      <c r="LDS53" s="46"/>
      <c r="LDT53" s="46"/>
      <c r="LDU53" s="46"/>
      <c r="LDV53" s="46"/>
      <c r="LDW53" s="46"/>
      <c r="LDX53" s="46"/>
      <c r="LDY53" s="46"/>
      <c r="LDZ53" s="46"/>
      <c r="LEA53" s="46"/>
      <c r="LEB53" s="46"/>
      <c r="LEC53" s="46"/>
      <c r="LED53" s="46"/>
      <c r="LEE53" s="46"/>
      <c r="LEF53" s="46"/>
      <c r="LEG53" s="46"/>
      <c r="LEH53" s="46"/>
      <c r="LEI53" s="46"/>
      <c r="LEJ53" s="46"/>
      <c r="LEK53" s="46"/>
      <c r="LEL53" s="46"/>
      <c r="LEM53" s="46"/>
      <c r="LEN53" s="46"/>
      <c r="LEO53" s="46"/>
      <c r="LEP53" s="46"/>
      <c r="LEQ53" s="46"/>
      <c r="LER53" s="46"/>
      <c r="LES53" s="46"/>
      <c r="LET53" s="46"/>
      <c r="LEU53" s="46"/>
      <c r="LEV53" s="46"/>
      <c r="LEW53" s="46"/>
      <c r="LEX53" s="46"/>
      <c r="LEY53" s="46"/>
      <c r="LEZ53" s="46"/>
      <c r="LFA53" s="46"/>
      <c r="LFB53" s="46"/>
      <c r="LFC53" s="46"/>
      <c r="LFD53" s="46"/>
      <c r="LFE53" s="46"/>
      <c r="LFF53" s="46"/>
      <c r="LFG53" s="46"/>
      <c r="LFH53" s="46"/>
      <c r="LFI53" s="46"/>
      <c r="LFJ53" s="46"/>
      <c r="LFK53" s="46"/>
      <c r="LFL53" s="46"/>
      <c r="LFM53" s="46"/>
      <c r="LFN53" s="46"/>
      <c r="LFO53" s="46"/>
      <c r="LFP53" s="46"/>
      <c r="LFQ53" s="46"/>
      <c r="LFR53" s="46"/>
      <c r="LFS53" s="46"/>
      <c r="LFT53" s="46"/>
      <c r="LFU53" s="46"/>
      <c r="LFV53" s="46"/>
      <c r="LFW53" s="46"/>
      <c r="LFX53" s="46"/>
      <c r="LFY53" s="46"/>
      <c r="LFZ53" s="46"/>
      <c r="LGA53" s="46"/>
      <c r="LGB53" s="46"/>
      <c r="LGC53" s="46"/>
      <c r="LGD53" s="46"/>
      <c r="LGE53" s="46"/>
      <c r="LGF53" s="46"/>
      <c r="LGG53" s="46"/>
      <c r="LGH53" s="46"/>
      <c r="LGI53" s="46"/>
      <c r="LGJ53" s="46"/>
      <c r="LGK53" s="46"/>
      <c r="LGL53" s="46"/>
      <c r="LGM53" s="46"/>
      <c r="LGN53" s="46"/>
      <c r="LGO53" s="46"/>
      <c r="LGP53" s="46"/>
      <c r="LGQ53" s="46"/>
      <c r="LGR53" s="46"/>
      <c r="LGS53" s="46"/>
      <c r="LGT53" s="46"/>
      <c r="LGU53" s="46"/>
      <c r="LGV53" s="46"/>
      <c r="LGW53" s="46"/>
      <c r="LGX53" s="46"/>
      <c r="LGY53" s="46"/>
      <c r="LGZ53" s="46"/>
      <c r="LHA53" s="46"/>
      <c r="LHB53" s="46"/>
      <c r="LHC53" s="46"/>
      <c r="LHD53" s="46"/>
      <c r="LHE53" s="46"/>
      <c r="LHF53" s="46"/>
      <c r="LHG53" s="46"/>
      <c r="LHH53" s="46"/>
      <c r="LHI53" s="46"/>
      <c r="LHJ53" s="46"/>
      <c r="LHK53" s="46"/>
      <c r="LHL53" s="46"/>
      <c r="LHM53" s="46"/>
      <c r="LHN53" s="46"/>
      <c r="LHO53" s="46"/>
      <c r="LHP53" s="46"/>
      <c r="LHQ53" s="46"/>
      <c r="LHR53" s="46"/>
      <c r="LHS53" s="46"/>
      <c r="LHT53" s="46"/>
      <c r="LHU53" s="46"/>
      <c r="LHV53" s="46"/>
      <c r="LHW53" s="46"/>
      <c r="LHX53" s="46"/>
      <c r="LHY53" s="46"/>
      <c r="LHZ53" s="46"/>
      <c r="LIA53" s="46"/>
      <c r="LIB53" s="46"/>
      <c r="LIC53" s="46"/>
      <c r="LID53" s="46"/>
      <c r="LIE53" s="46"/>
      <c r="LIF53" s="46"/>
      <c r="LIG53" s="46"/>
      <c r="LIH53" s="46"/>
      <c r="LII53" s="46"/>
      <c r="LIJ53" s="46"/>
      <c r="LIK53" s="46"/>
      <c r="LIL53" s="46"/>
      <c r="LIM53" s="46"/>
      <c r="LIN53" s="46"/>
      <c r="LIO53" s="46"/>
      <c r="LIP53" s="46"/>
      <c r="LIQ53" s="46"/>
      <c r="LIR53" s="46"/>
      <c r="LIS53" s="46"/>
      <c r="LIT53" s="46"/>
      <c r="LIU53" s="46"/>
      <c r="LIV53" s="46"/>
      <c r="LIW53" s="46"/>
      <c r="LIX53" s="46"/>
      <c r="LIY53" s="46"/>
      <c r="LIZ53" s="46"/>
      <c r="LJA53" s="46"/>
      <c r="LJB53" s="46"/>
      <c r="LJC53" s="46"/>
      <c r="LJD53" s="46"/>
      <c r="LJE53" s="46"/>
      <c r="LJF53" s="46"/>
      <c r="LJG53" s="46"/>
      <c r="LJH53" s="46"/>
      <c r="LJI53" s="46"/>
      <c r="LJJ53" s="46"/>
      <c r="LJK53" s="46"/>
      <c r="LJL53" s="46"/>
      <c r="LJM53" s="46"/>
      <c r="LJN53" s="46"/>
      <c r="LJO53" s="46"/>
      <c r="LJP53" s="46"/>
      <c r="LJQ53" s="46"/>
      <c r="LJR53" s="46"/>
      <c r="LJS53" s="46"/>
      <c r="LJT53" s="46"/>
      <c r="LJU53" s="46"/>
      <c r="LJV53" s="46"/>
      <c r="LJW53" s="46"/>
      <c r="LJX53" s="46"/>
      <c r="LJY53" s="46"/>
      <c r="LJZ53" s="46"/>
      <c r="LKA53" s="46"/>
      <c r="LKB53" s="46"/>
      <c r="LKC53" s="46"/>
      <c r="LKD53" s="46"/>
      <c r="LKE53" s="46"/>
      <c r="LKF53" s="46"/>
      <c r="LKG53" s="46"/>
      <c r="LKH53" s="46"/>
      <c r="LKI53" s="46"/>
      <c r="LKJ53" s="46"/>
      <c r="LKK53" s="46"/>
      <c r="LKL53" s="46"/>
      <c r="LKM53" s="46"/>
      <c r="LKN53" s="46"/>
      <c r="LKO53" s="46"/>
      <c r="LKP53" s="46"/>
      <c r="LKQ53" s="46"/>
      <c r="LKR53" s="46"/>
      <c r="LKS53" s="46"/>
      <c r="LKT53" s="46"/>
      <c r="LKU53" s="46"/>
      <c r="LKV53" s="46"/>
      <c r="LKW53" s="46"/>
      <c r="LKX53" s="46"/>
      <c r="LKY53" s="46"/>
      <c r="LKZ53" s="46"/>
      <c r="LLA53" s="46"/>
      <c r="LLB53" s="46"/>
      <c r="LLC53" s="46"/>
      <c r="LLD53" s="46"/>
      <c r="LLE53" s="46"/>
      <c r="LLF53" s="46"/>
      <c r="LLG53" s="46"/>
      <c r="LLH53" s="46"/>
      <c r="LLI53" s="46"/>
      <c r="LLJ53" s="46"/>
      <c r="LLK53" s="46"/>
      <c r="LLL53" s="46"/>
      <c r="LLM53" s="46"/>
      <c r="LLN53" s="46"/>
      <c r="LLO53" s="46"/>
      <c r="LLP53" s="46"/>
      <c r="LLQ53" s="46"/>
      <c r="LLR53" s="46"/>
      <c r="LLS53" s="46"/>
      <c r="LLT53" s="46"/>
      <c r="LLU53" s="46"/>
      <c r="LLV53" s="46"/>
      <c r="LLW53" s="46"/>
      <c r="LLX53" s="46"/>
      <c r="LLY53" s="46"/>
      <c r="LLZ53" s="46"/>
      <c r="LMA53" s="46"/>
      <c r="LMB53" s="46"/>
      <c r="LMC53" s="46"/>
      <c r="LMD53" s="46"/>
      <c r="LME53" s="46"/>
      <c r="LMF53" s="46"/>
      <c r="LMG53" s="46"/>
      <c r="LMH53" s="46"/>
      <c r="LMI53" s="46"/>
      <c r="LMJ53" s="46"/>
      <c r="LMK53" s="46"/>
      <c r="LML53" s="46"/>
      <c r="LMM53" s="46"/>
      <c r="LMN53" s="46"/>
      <c r="LMO53" s="46"/>
      <c r="LMP53" s="46"/>
      <c r="LMQ53" s="46"/>
      <c r="LMR53" s="46"/>
      <c r="LMS53" s="46"/>
      <c r="LMT53" s="46"/>
      <c r="LMU53" s="46"/>
      <c r="LMV53" s="46"/>
      <c r="LMW53" s="46"/>
      <c r="LMX53" s="46"/>
      <c r="LMY53" s="46"/>
      <c r="LMZ53" s="46"/>
      <c r="LNA53" s="46"/>
      <c r="LNB53" s="46"/>
      <c r="LNC53" s="46"/>
      <c r="LND53" s="46"/>
      <c r="LNE53" s="46"/>
      <c r="LNF53" s="46"/>
      <c r="LNG53" s="46"/>
      <c r="LNH53" s="46"/>
      <c r="LNI53" s="46"/>
      <c r="LNJ53" s="46"/>
      <c r="LNK53" s="46"/>
      <c r="LNL53" s="46"/>
      <c r="LNM53" s="46"/>
      <c r="LNN53" s="46"/>
      <c r="LNO53" s="46"/>
      <c r="LNP53" s="46"/>
      <c r="LNQ53" s="46"/>
      <c r="LNR53" s="46"/>
      <c r="LNS53" s="46"/>
      <c r="LNT53" s="46"/>
      <c r="LNU53" s="46"/>
      <c r="LNV53" s="46"/>
      <c r="LNW53" s="46"/>
      <c r="LNX53" s="46"/>
      <c r="LNY53" s="46"/>
      <c r="LNZ53" s="46"/>
      <c r="LOA53" s="46"/>
      <c r="LOB53" s="46"/>
      <c r="LOC53" s="46"/>
      <c r="LOD53" s="46"/>
      <c r="LOE53" s="46"/>
      <c r="LOF53" s="46"/>
      <c r="LOG53" s="46"/>
      <c r="LOH53" s="46"/>
      <c r="LOI53" s="46"/>
      <c r="LOJ53" s="46"/>
      <c r="LOK53" s="46"/>
      <c r="LOL53" s="46"/>
      <c r="LOM53" s="46"/>
      <c r="LON53" s="46"/>
      <c r="LOO53" s="46"/>
      <c r="LOP53" s="46"/>
      <c r="LOQ53" s="46"/>
      <c r="LOR53" s="46"/>
      <c r="LOS53" s="46"/>
      <c r="LOT53" s="46"/>
      <c r="LOU53" s="46"/>
      <c r="LOV53" s="46"/>
      <c r="LOW53" s="46"/>
      <c r="LOX53" s="46"/>
      <c r="LOY53" s="46"/>
      <c r="LOZ53" s="46"/>
      <c r="LPA53" s="46"/>
      <c r="LPB53" s="46"/>
      <c r="LPC53" s="46"/>
      <c r="LPD53" s="46"/>
      <c r="LPE53" s="46"/>
      <c r="LPF53" s="46"/>
      <c r="LPG53" s="46"/>
      <c r="LPH53" s="46"/>
      <c r="LPI53" s="46"/>
      <c r="LPJ53" s="46"/>
      <c r="LPK53" s="46"/>
      <c r="LPL53" s="46"/>
      <c r="LPM53" s="46"/>
      <c r="LPN53" s="46"/>
      <c r="LPO53" s="46"/>
      <c r="LPP53" s="46"/>
      <c r="LPQ53" s="46"/>
      <c r="LPR53" s="46"/>
      <c r="LPS53" s="46"/>
      <c r="LPT53" s="46"/>
      <c r="LPU53" s="46"/>
      <c r="LPV53" s="46"/>
      <c r="LPW53" s="46"/>
      <c r="LPX53" s="46"/>
      <c r="LPY53" s="46"/>
      <c r="LPZ53" s="46"/>
      <c r="LQA53" s="46"/>
      <c r="LQB53" s="46"/>
      <c r="LQC53" s="46"/>
      <c r="LQD53" s="46"/>
      <c r="LQE53" s="46"/>
      <c r="LQF53" s="46"/>
      <c r="LQG53" s="46"/>
      <c r="LQH53" s="46"/>
      <c r="LQI53" s="46"/>
      <c r="LQJ53" s="46"/>
      <c r="LQK53" s="46"/>
      <c r="LQL53" s="46"/>
      <c r="LQM53" s="46"/>
      <c r="LQN53" s="46"/>
      <c r="LQO53" s="46"/>
      <c r="LQP53" s="46"/>
      <c r="LQQ53" s="46"/>
      <c r="LQR53" s="46"/>
      <c r="LQS53" s="46"/>
      <c r="LQT53" s="46"/>
      <c r="LQU53" s="46"/>
      <c r="LQV53" s="46"/>
      <c r="LQW53" s="46"/>
      <c r="LQX53" s="46"/>
      <c r="LQY53" s="46"/>
      <c r="LQZ53" s="46"/>
      <c r="LRA53" s="46"/>
      <c r="LRB53" s="46"/>
      <c r="LRC53" s="46"/>
      <c r="LRD53" s="46"/>
      <c r="LRE53" s="46"/>
      <c r="LRF53" s="46"/>
      <c r="LRG53" s="46"/>
      <c r="LRH53" s="46"/>
      <c r="LRI53" s="46"/>
      <c r="LRJ53" s="46"/>
      <c r="LRK53" s="46"/>
      <c r="LRL53" s="46"/>
      <c r="LRM53" s="46"/>
      <c r="LRN53" s="46"/>
      <c r="LRO53" s="46"/>
      <c r="LRP53" s="46"/>
      <c r="LRQ53" s="46"/>
      <c r="LRR53" s="46"/>
      <c r="LRS53" s="46"/>
      <c r="LRT53" s="46"/>
      <c r="LRU53" s="46"/>
      <c r="LRV53" s="46"/>
      <c r="LRW53" s="46"/>
      <c r="LRX53" s="46"/>
      <c r="LRY53" s="46"/>
      <c r="LRZ53" s="46"/>
      <c r="LSA53" s="46"/>
      <c r="LSB53" s="46"/>
      <c r="LSC53" s="46"/>
      <c r="LSD53" s="46"/>
      <c r="LSE53" s="46"/>
      <c r="LSF53" s="46"/>
      <c r="LSG53" s="46"/>
      <c r="LSH53" s="46"/>
      <c r="LSI53" s="46"/>
      <c r="LSJ53" s="46"/>
      <c r="LSK53" s="46"/>
      <c r="LSL53" s="46"/>
      <c r="LSM53" s="46"/>
      <c r="LSN53" s="46"/>
      <c r="LSO53" s="46"/>
      <c r="LSP53" s="46"/>
      <c r="LSQ53" s="46"/>
      <c r="LSR53" s="46"/>
      <c r="LSS53" s="46"/>
      <c r="LST53" s="46"/>
      <c r="LSU53" s="46"/>
      <c r="LSV53" s="46"/>
      <c r="LSW53" s="46"/>
      <c r="LSX53" s="46"/>
      <c r="LSY53" s="46"/>
      <c r="LSZ53" s="46"/>
      <c r="LTA53" s="46"/>
      <c r="LTB53" s="46"/>
      <c r="LTC53" s="46"/>
      <c r="LTD53" s="46"/>
      <c r="LTE53" s="46"/>
      <c r="LTF53" s="46"/>
      <c r="LTG53" s="46"/>
      <c r="LTH53" s="46"/>
      <c r="LTI53" s="46"/>
      <c r="LTJ53" s="46"/>
      <c r="LTK53" s="46"/>
      <c r="LTL53" s="46"/>
      <c r="LTM53" s="46"/>
      <c r="LTN53" s="46"/>
      <c r="LTO53" s="46"/>
      <c r="LTP53" s="46"/>
      <c r="LTQ53" s="46"/>
      <c r="LTR53" s="46"/>
      <c r="LTS53" s="46"/>
      <c r="LTT53" s="46"/>
      <c r="LTU53" s="46"/>
      <c r="LTV53" s="46"/>
      <c r="LTW53" s="46"/>
      <c r="LTX53" s="46"/>
      <c r="LTY53" s="46"/>
      <c r="LTZ53" s="46"/>
      <c r="LUA53" s="46"/>
      <c r="LUB53" s="46"/>
      <c r="LUC53" s="46"/>
      <c r="LUD53" s="46"/>
      <c r="LUE53" s="46"/>
      <c r="LUF53" s="46"/>
      <c r="LUG53" s="46"/>
      <c r="LUH53" s="46"/>
      <c r="LUI53" s="46"/>
      <c r="LUJ53" s="46"/>
      <c r="LUK53" s="46"/>
      <c r="LUL53" s="46"/>
      <c r="LUM53" s="46"/>
      <c r="LUN53" s="46"/>
      <c r="LUO53" s="46"/>
      <c r="LUP53" s="46"/>
      <c r="LUQ53" s="46"/>
      <c r="LUR53" s="46"/>
      <c r="LUS53" s="46"/>
      <c r="LUT53" s="46"/>
      <c r="LUU53" s="46"/>
      <c r="LUV53" s="46"/>
      <c r="LUW53" s="46"/>
      <c r="LUX53" s="46"/>
      <c r="LUY53" s="46"/>
      <c r="LUZ53" s="46"/>
      <c r="LVA53" s="46"/>
      <c r="LVB53" s="46"/>
      <c r="LVC53" s="46"/>
      <c r="LVD53" s="46"/>
      <c r="LVE53" s="46"/>
      <c r="LVF53" s="46"/>
      <c r="LVG53" s="46"/>
      <c r="LVH53" s="46"/>
      <c r="LVI53" s="46"/>
      <c r="LVJ53" s="46"/>
      <c r="LVK53" s="46"/>
      <c r="LVL53" s="46"/>
      <c r="LVM53" s="46"/>
      <c r="LVN53" s="46"/>
      <c r="LVO53" s="46"/>
      <c r="LVP53" s="46"/>
      <c r="LVQ53" s="46"/>
      <c r="LVR53" s="46"/>
      <c r="LVS53" s="46"/>
      <c r="LVT53" s="46"/>
      <c r="LVU53" s="46"/>
      <c r="LVV53" s="46"/>
      <c r="LVW53" s="46"/>
      <c r="LVX53" s="46"/>
      <c r="LVY53" s="46"/>
      <c r="LVZ53" s="46"/>
      <c r="LWA53" s="46"/>
      <c r="LWB53" s="46"/>
      <c r="LWC53" s="46"/>
      <c r="LWD53" s="46"/>
      <c r="LWE53" s="46"/>
      <c r="LWF53" s="46"/>
      <c r="LWG53" s="46"/>
      <c r="LWH53" s="46"/>
      <c r="LWI53" s="46"/>
      <c r="LWJ53" s="46"/>
      <c r="LWK53" s="46"/>
      <c r="LWL53" s="46"/>
      <c r="LWM53" s="46"/>
      <c r="LWN53" s="46"/>
      <c r="LWO53" s="46"/>
      <c r="LWP53" s="46"/>
      <c r="LWQ53" s="46"/>
      <c r="LWR53" s="46"/>
      <c r="LWS53" s="46"/>
      <c r="LWT53" s="46"/>
      <c r="LWU53" s="46"/>
      <c r="LWV53" s="46"/>
      <c r="LWW53" s="46"/>
      <c r="LWX53" s="46"/>
      <c r="LWY53" s="46"/>
      <c r="LWZ53" s="46"/>
      <c r="LXA53" s="46"/>
      <c r="LXB53" s="46"/>
      <c r="LXC53" s="46"/>
      <c r="LXD53" s="46"/>
      <c r="LXE53" s="46"/>
      <c r="LXF53" s="46"/>
      <c r="LXG53" s="46"/>
      <c r="LXH53" s="46"/>
      <c r="LXI53" s="46"/>
      <c r="LXJ53" s="46"/>
      <c r="LXK53" s="46"/>
      <c r="LXL53" s="46"/>
      <c r="LXM53" s="46"/>
      <c r="LXN53" s="46"/>
      <c r="LXO53" s="46"/>
      <c r="LXP53" s="46"/>
      <c r="LXQ53" s="46"/>
      <c r="LXR53" s="46"/>
      <c r="LXS53" s="46"/>
      <c r="LXT53" s="46"/>
      <c r="LXU53" s="46"/>
      <c r="LXV53" s="46"/>
      <c r="LXW53" s="46"/>
      <c r="LXX53" s="46"/>
      <c r="LXY53" s="46"/>
      <c r="LXZ53" s="46"/>
      <c r="LYA53" s="46"/>
      <c r="LYB53" s="46"/>
      <c r="LYC53" s="46"/>
      <c r="LYD53" s="46"/>
      <c r="LYE53" s="46"/>
      <c r="LYF53" s="46"/>
      <c r="LYG53" s="46"/>
      <c r="LYH53" s="46"/>
      <c r="LYI53" s="46"/>
      <c r="LYJ53" s="46"/>
      <c r="LYK53" s="46"/>
      <c r="LYL53" s="46"/>
      <c r="LYM53" s="46"/>
      <c r="LYN53" s="46"/>
      <c r="LYO53" s="46"/>
      <c r="LYP53" s="46"/>
      <c r="LYQ53" s="46"/>
      <c r="LYR53" s="46"/>
      <c r="LYS53" s="46"/>
      <c r="LYT53" s="46"/>
      <c r="LYU53" s="46"/>
      <c r="LYV53" s="46"/>
      <c r="LYW53" s="46"/>
      <c r="LYX53" s="46"/>
      <c r="LYY53" s="46"/>
      <c r="LYZ53" s="46"/>
      <c r="LZA53" s="46"/>
      <c r="LZB53" s="46"/>
      <c r="LZC53" s="46"/>
      <c r="LZD53" s="46"/>
      <c r="LZE53" s="46"/>
      <c r="LZF53" s="46"/>
      <c r="LZG53" s="46"/>
      <c r="LZH53" s="46"/>
      <c r="LZI53" s="46"/>
      <c r="LZJ53" s="46"/>
      <c r="LZK53" s="46"/>
      <c r="LZL53" s="46"/>
      <c r="LZM53" s="46"/>
      <c r="LZN53" s="46"/>
      <c r="LZO53" s="46"/>
      <c r="LZP53" s="46"/>
      <c r="LZQ53" s="46"/>
      <c r="LZR53" s="46"/>
      <c r="LZS53" s="46"/>
      <c r="LZT53" s="46"/>
      <c r="LZU53" s="46"/>
      <c r="LZV53" s="46"/>
      <c r="LZW53" s="46"/>
      <c r="LZX53" s="46"/>
      <c r="LZY53" s="46"/>
      <c r="LZZ53" s="46"/>
      <c r="MAA53" s="46"/>
      <c r="MAB53" s="46"/>
      <c r="MAC53" s="46"/>
      <c r="MAD53" s="46"/>
      <c r="MAE53" s="46"/>
      <c r="MAF53" s="46"/>
      <c r="MAG53" s="46"/>
      <c r="MAH53" s="46"/>
      <c r="MAI53" s="46"/>
      <c r="MAJ53" s="46"/>
      <c r="MAK53" s="46"/>
      <c r="MAL53" s="46"/>
      <c r="MAM53" s="46"/>
      <c r="MAN53" s="46"/>
      <c r="MAO53" s="46"/>
      <c r="MAP53" s="46"/>
      <c r="MAQ53" s="46"/>
      <c r="MAR53" s="46"/>
      <c r="MAS53" s="46"/>
      <c r="MAT53" s="46"/>
      <c r="MAU53" s="46"/>
      <c r="MAV53" s="46"/>
      <c r="MAW53" s="46"/>
      <c r="MAX53" s="46"/>
      <c r="MAY53" s="46"/>
      <c r="MAZ53" s="46"/>
      <c r="MBA53" s="46"/>
      <c r="MBB53" s="46"/>
      <c r="MBC53" s="46"/>
      <c r="MBD53" s="46"/>
      <c r="MBE53" s="46"/>
      <c r="MBF53" s="46"/>
      <c r="MBG53" s="46"/>
      <c r="MBH53" s="46"/>
      <c r="MBI53" s="46"/>
      <c r="MBJ53" s="46"/>
      <c r="MBK53" s="46"/>
      <c r="MBL53" s="46"/>
      <c r="MBM53" s="46"/>
      <c r="MBN53" s="46"/>
      <c r="MBO53" s="46"/>
      <c r="MBP53" s="46"/>
      <c r="MBQ53" s="46"/>
      <c r="MBR53" s="46"/>
      <c r="MBS53" s="46"/>
      <c r="MBT53" s="46"/>
      <c r="MBU53" s="46"/>
      <c r="MBV53" s="46"/>
      <c r="MBW53" s="46"/>
      <c r="MBX53" s="46"/>
      <c r="MBY53" s="46"/>
      <c r="MBZ53" s="46"/>
      <c r="MCA53" s="46"/>
      <c r="MCB53" s="46"/>
      <c r="MCC53" s="46"/>
      <c r="MCD53" s="46"/>
      <c r="MCE53" s="46"/>
      <c r="MCF53" s="46"/>
      <c r="MCG53" s="46"/>
      <c r="MCH53" s="46"/>
      <c r="MCI53" s="46"/>
      <c r="MCJ53" s="46"/>
      <c r="MCK53" s="46"/>
      <c r="MCL53" s="46"/>
      <c r="MCM53" s="46"/>
      <c r="MCN53" s="46"/>
      <c r="MCO53" s="46"/>
      <c r="MCP53" s="46"/>
      <c r="MCQ53" s="46"/>
      <c r="MCR53" s="46"/>
      <c r="MCS53" s="46"/>
      <c r="MCT53" s="46"/>
      <c r="MCU53" s="46"/>
      <c r="MCV53" s="46"/>
      <c r="MCW53" s="46"/>
      <c r="MCX53" s="46"/>
      <c r="MCY53" s="46"/>
      <c r="MCZ53" s="46"/>
      <c r="MDA53" s="46"/>
      <c r="MDB53" s="46"/>
      <c r="MDC53" s="46"/>
      <c r="MDD53" s="46"/>
      <c r="MDE53" s="46"/>
      <c r="MDF53" s="46"/>
      <c r="MDG53" s="46"/>
      <c r="MDH53" s="46"/>
      <c r="MDI53" s="46"/>
      <c r="MDJ53" s="46"/>
      <c r="MDK53" s="46"/>
      <c r="MDL53" s="46"/>
      <c r="MDM53" s="46"/>
      <c r="MDN53" s="46"/>
      <c r="MDO53" s="46"/>
      <c r="MDP53" s="46"/>
      <c r="MDQ53" s="46"/>
      <c r="MDR53" s="46"/>
      <c r="MDS53" s="46"/>
      <c r="MDT53" s="46"/>
      <c r="MDU53" s="46"/>
      <c r="MDV53" s="46"/>
      <c r="MDW53" s="46"/>
      <c r="MDX53" s="46"/>
      <c r="MDY53" s="46"/>
      <c r="MDZ53" s="46"/>
      <c r="MEA53" s="46"/>
      <c r="MEB53" s="46"/>
      <c r="MEC53" s="46"/>
      <c r="MED53" s="46"/>
      <c r="MEE53" s="46"/>
      <c r="MEF53" s="46"/>
      <c r="MEG53" s="46"/>
      <c r="MEH53" s="46"/>
      <c r="MEI53" s="46"/>
      <c r="MEJ53" s="46"/>
      <c r="MEK53" s="46"/>
      <c r="MEL53" s="46"/>
      <c r="MEM53" s="46"/>
      <c r="MEN53" s="46"/>
      <c r="MEO53" s="46"/>
      <c r="MEP53" s="46"/>
      <c r="MEQ53" s="46"/>
      <c r="MER53" s="46"/>
      <c r="MES53" s="46"/>
      <c r="MET53" s="46"/>
      <c r="MEU53" s="46"/>
      <c r="MEV53" s="46"/>
      <c r="MEW53" s="46"/>
      <c r="MEX53" s="46"/>
      <c r="MEY53" s="46"/>
      <c r="MEZ53" s="46"/>
      <c r="MFA53" s="46"/>
      <c r="MFB53" s="46"/>
      <c r="MFC53" s="46"/>
      <c r="MFD53" s="46"/>
      <c r="MFE53" s="46"/>
      <c r="MFF53" s="46"/>
      <c r="MFG53" s="46"/>
      <c r="MFH53" s="46"/>
      <c r="MFI53" s="46"/>
      <c r="MFJ53" s="46"/>
      <c r="MFK53" s="46"/>
      <c r="MFL53" s="46"/>
      <c r="MFM53" s="46"/>
      <c r="MFN53" s="46"/>
      <c r="MFO53" s="46"/>
      <c r="MFP53" s="46"/>
      <c r="MFQ53" s="46"/>
      <c r="MFR53" s="46"/>
      <c r="MFS53" s="46"/>
      <c r="MFT53" s="46"/>
      <c r="MFU53" s="46"/>
      <c r="MFV53" s="46"/>
      <c r="MFW53" s="46"/>
      <c r="MFX53" s="46"/>
      <c r="MFY53" s="46"/>
      <c r="MFZ53" s="46"/>
      <c r="MGA53" s="46"/>
      <c r="MGB53" s="46"/>
      <c r="MGC53" s="46"/>
      <c r="MGD53" s="46"/>
      <c r="MGE53" s="46"/>
      <c r="MGF53" s="46"/>
      <c r="MGG53" s="46"/>
      <c r="MGH53" s="46"/>
      <c r="MGI53" s="46"/>
      <c r="MGJ53" s="46"/>
      <c r="MGK53" s="46"/>
      <c r="MGL53" s="46"/>
      <c r="MGM53" s="46"/>
      <c r="MGN53" s="46"/>
      <c r="MGO53" s="46"/>
      <c r="MGP53" s="46"/>
      <c r="MGQ53" s="46"/>
      <c r="MGR53" s="46"/>
      <c r="MGS53" s="46"/>
      <c r="MGT53" s="46"/>
      <c r="MGU53" s="46"/>
      <c r="MGV53" s="46"/>
      <c r="MGW53" s="46"/>
      <c r="MGX53" s="46"/>
      <c r="MGY53" s="46"/>
      <c r="MGZ53" s="46"/>
      <c r="MHA53" s="46"/>
      <c r="MHB53" s="46"/>
      <c r="MHC53" s="46"/>
      <c r="MHD53" s="46"/>
      <c r="MHE53" s="46"/>
      <c r="MHF53" s="46"/>
      <c r="MHG53" s="46"/>
      <c r="MHH53" s="46"/>
      <c r="MHI53" s="46"/>
      <c r="MHJ53" s="46"/>
      <c r="MHK53" s="46"/>
      <c r="MHL53" s="46"/>
      <c r="MHM53" s="46"/>
      <c r="MHN53" s="46"/>
      <c r="MHO53" s="46"/>
      <c r="MHP53" s="46"/>
      <c r="MHQ53" s="46"/>
      <c r="MHR53" s="46"/>
      <c r="MHS53" s="46"/>
      <c r="MHT53" s="46"/>
      <c r="MHU53" s="46"/>
      <c r="MHV53" s="46"/>
      <c r="MHW53" s="46"/>
      <c r="MHX53" s="46"/>
      <c r="MHY53" s="46"/>
      <c r="MHZ53" s="46"/>
      <c r="MIA53" s="46"/>
      <c r="MIB53" s="46"/>
      <c r="MIC53" s="46"/>
      <c r="MID53" s="46"/>
      <c r="MIE53" s="46"/>
      <c r="MIF53" s="46"/>
      <c r="MIG53" s="46"/>
      <c r="MIH53" s="46"/>
      <c r="MII53" s="46"/>
      <c r="MIJ53" s="46"/>
      <c r="MIK53" s="46"/>
      <c r="MIL53" s="46"/>
      <c r="MIM53" s="46"/>
      <c r="MIN53" s="46"/>
      <c r="MIO53" s="46"/>
      <c r="MIP53" s="46"/>
      <c r="MIQ53" s="46"/>
      <c r="MIR53" s="46"/>
      <c r="MIS53" s="46"/>
      <c r="MIT53" s="46"/>
      <c r="MIU53" s="46"/>
      <c r="MIV53" s="46"/>
      <c r="MIW53" s="46"/>
      <c r="MIX53" s="46"/>
      <c r="MIY53" s="46"/>
      <c r="MIZ53" s="46"/>
      <c r="MJA53" s="46"/>
      <c r="MJB53" s="46"/>
      <c r="MJC53" s="46"/>
      <c r="MJD53" s="46"/>
      <c r="MJE53" s="46"/>
      <c r="MJF53" s="46"/>
      <c r="MJG53" s="46"/>
      <c r="MJH53" s="46"/>
      <c r="MJI53" s="46"/>
      <c r="MJJ53" s="46"/>
      <c r="MJK53" s="46"/>
      <c r="MJL53" s="46"/>
      <c r="MJM53" s="46"/>
      <c r="MJN53" s="46"/>
      <c r="MJO53" s="46"/>
      <c r="MJP53" s="46"/>
      <c r="MJQ53" s="46"/>
      <c r="MJR53" s="46"/>
      <c r="MJS53" s="46"/>
      <c r="MJT53" s="46"/>
      <c r="MJU53" s="46"/>
      <c r="MJV53" s="46"/>
      <c r="MJW53" s="46"/>
      <c r="MJX53" s="46"/>
      <c r="MJY53" s="46"/>
      <c r="MJZ53" s="46"/>
      <c r="MKA53" s="46"/>
      <c r="MKB53" s="46"/>
      <c r="MKC53" s="46"/>
      <c r="MKD53" s="46"/>
      <c r="MKE53" s="46"/>
      <c r="MKF53" s="46"/>
      <c r="MKG53" s="46"/>
      <c r="MKH53" s="46"/>
      <c r="MKI53" s="46"/>
      <c r="MKJ53" s="46"/>
      <c r="MKK53" s="46"/>
      <c r="MKL53" s="46"/>
      <c r="MKM53" s="46"/>
      <c r="MKN53" s="46"/>
      <c r="MKO53" s="46"/>
      <c r="MKP53" s="46"/>
      <c r="MKQ53" s="46"/>
      <c r="MKR53" s="46"/>
      <c r="MKS53" s="46"/>
      <c r="MKT53" s="46"/>
      <c r="MKU53" s="46"/>
      <c r="MKV53" s="46"/>
      <c r="MKW53" s="46"/>
      <c r="MKX53" s="46"/>
      <c r="MKY53" s="46"/>
      <c r="MKZ53" s="46"/>
      <c r="MLA53" s="46"/>
      <c r="MLB53" s="46"/>
      <c r="MLC53" s="46"/>
      <c r="MLD53" s="46"/>
      <c r="MLE53" s="46"/>
      <c r="MLF53" s="46"/>
      <c r="MLG53" s="46"/>
      <c r="MLH53" s="46"/>
      <c r="MLI53" s="46"/>
      <c r="MLJ53" s="46"/>
      <c r="MLK53" s="46"/>
      <c r="MLL53" s="46"/>
      <c r="MLM53" s="46"/>
      <c r="MLN53" s="46"/>
      <c r="MLO53" s="46"/>
      <c r="MLP53" s="46"/>
      <c r="MLQ53" s="46"/>
      <c r="MLR53" s="46"/>
      <c r="MLS53" s="46"/>
      <c r="MLT53" s="46"/>
      <c r="MLU53" s="46"/>
      <c r="MLV53" s="46"/>
      <c r="MLW53" s="46"/>
      <c r="MLX53" s="46"/>
      <c r="MLY53" s="46"/>
      <c r="MLZ53" s="46"/>
      <c r="MMA53" s="46"/>
      <c r="MMB53" s="46"/>
      <c r="MMC53" s="46"/>
      <c r="MMD53" s="46"/>
      <c r="MME53" s="46"/>
      <c r="MMF53" s="46"/>
      <c r="MMG53" s="46"/>
      <c r="MMH53" s="46"/>
      <c r="MMI53" s="46"/>
      <c r="MMJ53" s="46"/>
      <c r="MMK53" s="46"/>
      <c r="MML53" s="46"/>
      <c r="MMM53" s="46"/>
      <c r="MMN53" s="46"/>
      <c r="MMO53" s="46"/>
      <c r="MMP53" s="46"/>
      <c r="MMQ53" s="46"/>
      <c r="MMR53" s="46"/>
      <c r="MMS53" s="46"/>
      <c r="MMT53" s="46"/>
      <c r="MMU53" s="46"/>
      <c r="MMV53" s="46"/>
      <c r="MMW53" s="46"/>
      <c r="MMX53" s="46"/>
      <c r="MMY53" s="46"/>
      <c r="MMZ53" s="46"/>
      <c r="MNA53" s="46"/>
      <c r="MNB53" s="46"/>
      <c r="MNC53" s="46"/>
      <c r="MND53" s="46"/>
      <c r="MNE53" s="46"/>
      <c r="MNF53" s="46"/>
      <c r="MNG53" s="46"/>
      <c r="MNH53" s="46"/>
      <c r="MNI53" s="46"/>
      <c r="MNJ53" s="46"/>
      <c r="MNK53" s="46"/>
      <c r="MNL53" s="46"/>
      <c r="MNM53" s="46"/>
      <c r="MNN53" s="46"/>
      <c r="MNO53" s="46"/>
      <c r="MNP53" s="46"/>
      <c r="MNQ53" s="46"/>
      <c r="MNR53" s="46"/>
      <c r="MNS53" s="46"/>
      <c r="MNT53" s="46"/>
      <c r="MNU53" s="46"/>
      <c r="MNV53" s="46"/>
      <c r="MNW53" s="46"/>
      <c r="MNX53" s="46"/>
      <c r="MNY53" s="46"/>
      <c r="MNZ53" s="46"/>
      <c r="MOA53" s="46"/>
      <c r="MOB53" s="46"/>
      <c r="MOC53" s="46"/>
      <c r="MOD53" s="46"/>
      <c r="MOE53" s="46"/>
      <c r="MOF53" s="46"/>
      <c r="MOG53" s="46"/>
      <c r="MOH53" s="46"/>
      <c r="MOI53" s="46"/>
      <c r="MOJ53" s="46"/>
      <c r="MOK53" s="46"/>
      <c r="MOL53" s="46"/>
      <c r="MOM53" s="46"/>
      <c r="MON53" s="46"/>
      <c r="MOO53" s="46"/>
      <c r="MOP53" s="46"/>
      <c r="MOQ53" s="46"/>
      <c r="MOR53" s="46"/>
      <c r="MOS53" s="46"/>
      <c r="MOT53" s="46"/>
      <c r="MOU53" s="46"/>
      <c r="MOV53" s="46"/>
      <c r="MOW53" s="46"/>
      <c r="MOX53" s="46"/>
      <c r="MOY53" s="46"/>
      <c r="MOZ53" s="46"/>
      <c r="MPA53" s="46"/>
      <c r="MPB53" s="46"/>
      <c r="MPC53" s="46"/>
      <c r="MPD53" s="46"/>
      <c r="MPE53" s="46"/>
      <c r="MPF53" s="46"/>
      <c r="MPG53" s="46"/>
      <c r="MPH53" s="46"/>
      <c r="MPI53" s="46"/>
      <c r="MPJ53" s="46"/>
      <c r="MPK53" s="46"/>
      <c r="MPL53" s="46"/>
      <c r="MPM53" s="46"/>
      <c r="MPN53" s="46"/>
      <c r="MPO53" s="46"/>
      <c r="MPP53" s="46"/>
      <c r="MPQ53" s="46"/>
      <c r="MPR53" s="46"/>
      <c r="MPS53" s="46"/>
      <c r="MPT53" s="46"/>
      <c r="MPU53" s="46"/>
      <c r="MPV53" s="46"/>
      <c r="MPW53" s="46"/>
      <c r="MPX53" s="46"/>
      <c r="MPY53" s="46"/>
      <c r="MPZ53" s="46"/>
      <c r="MQA53" s="46"/>
      <c r="MQB53" s="46"/>
      <c r="MQC53" s="46"/>
      <c r="MQD53" s="46"/>
      <c r="MQE53" s="46"/>
      <c r="MQF53" s="46"/>
      <c r="MQG53" s="46"/>
      <c r="MQH53" s="46"/>
      <c r="MQI53" s="46"/>
      <c r="MQJ53" s="46"/>
      <c r="MQK53" s="46"/>
      <c r="MQL53" s="46"/>
      <c r="MQM53" s="46"/>
      <c r="MQN53" s="46"/>
      <c r="MQO53" s="46"/>
      <c r="MQP53" s="46"/>
      <c r="MQQ53" s="46"/>
      <c r="MQR53" s="46"/>
      <c r="MQS53" s="46"/>
      <c r="MQT53" s="46"/>
      <c r="MQU53" s="46"/>
      <c r="MQV53" s="46"/>
      <c r="MQW53" s="46"/>
      <c r="MQX53" s="46"/>
      <c r="MQY53" s="46"/>
      <c r="MQZ53" s="46"/>
      <c r="MRA53" s="46"/>
      <c r="MRB53" s="46"/>
      <c r="MRC53" s="46"/>
      <c r="MRD53" s="46"/>
      <c r="MRE53" s="46"/>
      <c r="MRF53" s="46"/>
      <c r="MRG53" s="46"/>
      <c r="MRH53" s="46"/>
      <c r="MRI53" s="46"/>
      <c r="MRJ53" s="46"/>
      <c r="MRK53" s="46"/>
      <c r="MRL53" s="46"/>
      <c r="MRM53" s="46"/>
      <c r="MRN53" s="46"/>
      <c r="MRO53" s="46"/>
      <c r="MRP53" s="46"/>
      <c r="MRQ53" s="46"/>
      <c r="MRR53" s="46"/>
      <c r="MRS53" s="46"/>
      <c r="MRT53" s="46"/>
      <c r="MRU53" s="46"/>
      <c r="MRV53" s="46"/>
      <c r="MRW53" s="46"/>
      <c r="MRX53" s="46"/>
      <c r="MRY53" s="46"/>
      <c r="MRZ53" s="46"/>
      <c r="MSA53" s="46"/>
      <c r="MSB53" s="46"/>
      <c r="MSC53" s="46"/>
      <c r="MSD53" s="46"/>
      <c r="MSE53" s="46"/>
      <c r="MSF53" s="46"/>
      <c r="MSG53" s="46"/>
      <c r="MSH53" s="46"/>
      <c r="MSI53" s="46"/>
      <c r="MSJ53" s="46"/>
      <c r="MSK53" s="46"/>
      <c r="MSL53" s="46"/>
      <c r="MSM53" s="46"/>
      <c r="MSN53" s="46"/>
      <c r="MSO53" s="46"/>
      <c r="MSP53" s="46"/>
      <c r="MSQ53" s="46"/>
      <c r="MSR53" s="46"/>
      <c r="MSS53" s="46"/>
      <c r="MST53" s="46"/>
      <c r="MSU53" s="46"/>
      <c r="MSV53" s="46"/>
      <c r="MSW53" s="46"/>
      <c r="MSX53" s="46"/>
      <c r="MSY53" s="46"/>
      <c r="MSZ53" s="46"/>
      <c r="MTA53" s="46"/>
      <c r="MTB53" s="46"/>
      <c r="MTC53" s="46"/>
      <c r="MTD53" s="46"/>
      <c r="MTE53" s="46"/>
      <c r="MTF53" s="46"/>
      <c r="MTG53" s="46"/>
      <c r="MTH53" s="46"/>
      <c r="MTI53" s="46"/>
      <c r="MTJ53" s="46"/>
      <c r="MTK53" s="46"/>
      <c r="MTL53" s="46"/>
      <c r="MTM53" s="46"/>
      <c r="MTN53" s="46"/>
      <c r="MTO53" s="46"/>
      <c r="MTP53" s="46"/>
      <c r="MTQ53" s="46"/>
      <c r="MTR53" s="46"/>
      <c r="MTS53" s="46"/>
      <c r="MTT53" s="46"/>
      <c r="MTU53" s="46"/>
      <c r="MTV53" s="46"/>
      <c r="MTW53" s="46"/>
      <c r="MTX53" s="46"/>
      <c r="MTY53" s="46"/>
      <c r="MTZ53" s="46"/>
      <c r="MUA53" s="46"/>
      <c r="MUB53" s="46"/>
      <c r="MUC53" s="46"/>
      <c r="MUD53" s="46"/>
      <c r="MUE53" s="46"/>
      <c r="MUF53" s="46"/>
      <c r="MUG53" s="46"/>
      <c r="MUH53" s="46"/>
      <c r="MUI53" s="46"/>
      <c r="MUJ53" s="46"/>
      <c r="MUK53" s="46"/>
      <c r="MUL53" s="46"/>
      <c r="MUM53" s="46"/>
      <c r="MUN53" s="46"/>
      <c r="MUO53" s="46"/>
      <c r="MUP53" s="46"/>
      <c r="MUQ53" s="46"/>
      <c r="MUR53" s="46"/>
      <c r="MUS53" s="46"/>
      <c r="MUT53" s="46"/>
      <c r="MUU53" s="46"/>
      <c r="MUV53" s="46"/>
      <c r="MUW53" s="46"/>
      <c r="MUX53" s="46"/>
      <c r="MUY53" s="46"/>
      <c r="MUZ53" s="46"/>
      <c r="MVA53" s="46"/>
      <c r="MVB53" s="46"/>
      <c r="MVC53" s="46"/>
      <c r="MVD53" s="46"/>
      <c r="MVE53" s="46"/>
      <c r="MVF53" s="46"/>
      <c r="MVG53" s="46"/>
      <c r="MVH53" s="46"/>
      <c r="MVI53" s="46"/>
      <c r="MVJ53" s="46"/>
      <c r="MVK53" s="46"/>
      <c r="MVL53" s="46"/>
      <c r="MVM53" s="46"/>
      <c r="MVN53" s="46"/>
      <c r="MVO53" s="46"/>
      <c r="MVP53" s="46"/>
      <c r="MVQ53" s="46"/>
      <c r="MVR53" s="46"/>
      <c r="MVS53" s="46"/>
      <c r="MVT53" s="46"/>
      <c r="MVU53" s="46"/>
      <c r="MVV53" s="46"/>
      <c r="MVW53" s="46"/>
      <c r="MVX53" s="46"/>
      <c r="MVY53" s="46"/>
      <c r="MVZ53" s="46"/>
      <c r="MWA53" s="46"/>
      <c r="MWB53" s="46"/>
      <c r="MWC53" s="46"/>
      <c r="MWD53" s="46"/>
      <c r="MWE53" s="46"/>
      <c r="MWF53" s="46"/>
      <c r="MWG53" s="46"/>
      <c r="MWH53" s="46"/>
      <c r="MWI53" s="46"/>
      <c r="MWJ53" s="46"/>
      <c r="MWK53" s="46"/>
      <c r="MWL53" s="46"/>
      <c r="MWM53" s="46"/>
      <c r="MWN53" s="46"/>
      <c r="MWO53" s="46"/>
      <c r="MWP53" s="46"/>
      <c r="MWQ53" s="46"/>
      <c r="MWR53" s="46"/>
      <c r="MWS53" s="46"/>
      <c r="MWT53" s="46"/>
      <c r="MWU53" s="46"/>
      <c r="MWV53" s="46"/>
      <c r="MWW53" s="46"/>
      <c r="MWX53" s="46"/>
      <c r="MWY53" s="46"/>
      <c r="MWZ53" s="46"/>
      <c r="MXA53" s="46"/>
      <c r="MXB53" s="46"/>
      <c r="MXC53" s="46"/>
      <c r="MXD53" s="46"/>
      <c r="MXE53" s="46"/>
      <c r="MXF53" s="46"/>
      <c r="MXG53" s="46"/>
      <c r="MXH53" s="46"/>
      <c r="MXI53" s="46"/>
      <c r="MXJ53" s="46"/>
      <c r="MXK53" s="46"/>
      <c r="MXL53" s="46"/>
      <c r="MXM53" s="46"/>
      <c r="MXN53" s="46"/>
      <c r="MXO53" s="46"/>
      <c r="MXP53" s="46"/>
      <c r="MXQ53" s="46"/>
      <c r="MXR53" s="46"/>
      <c r="MXS53" s="46"/>
      <c r="MXT53" s="46"/>
      <c r="MXU53" s="46"/>
      <c r="MXV53" s="46"/>
      <c r="MXW53" s="46"/>
      <c r="MXX53" s="46"/>
      <c r="MXY53" s="46"/>
      <c r="MXZ53" s="46"/>
      <c r="MYA53" s="46"/>
      <c r="MYB53" s="46"/>
      <c r="MYC53" s="46"/>
      <c r="MYD53" s="46"/>
      <c r="MYE53" s="46"/>
      <c r="MYF53" s="46"/>
      <c r="MYG53" s="46"/>
      <c r="MYH53" s="46"/>
      <c r="MYI53" s="46"/>
      <c r="MYJ53" s="46"/>
      <c r="MYK53" s="46"/>
      <c r="MYL53" s="46"/>
      <c r="MYM53" s="46"/>
      <c r="MYN53" s="46"/>
      <c r="MYO53" s="46"/>
      <c r="MYP53" s="46"/>
      <c r="MYQ53" s="46"/>
      <c r="MYR53" s="46"/>
      <c r="MYS53" s="46"/>
      <c r="MYT53" s="46"/>
      <c r="MYU53" s="46"/>
      <c r="MYV53" s="46"/>
      <c r="MYW53" s="46"/>
      <c r="MYX53" s="46"/>
      <c r="MYY53" s="46"/>
      <c r="MYZ53" s="46"/>
      <c r="MZA53" s="46"/>
      <c r="MZB53" s="46"/>
      <c r="MZC53" s="46"/>
      <c r="MZD53" s="46"/>
      <c r="MZE53" s="46"/>
      <c r="MZF53" s="46"/>
      <c r="MZG53" s="46"/>
      <c r="MZH53" s="46"/>
      <c r="MZI53" s="46"/>
      <c r="MZJ53" s="46"/>
      <c r="MZK53" s="46"/>
      <c r="MZL53" s="46"/>
      <c r="MZM53" s="46"/>
      <c r="MZN53" s="46"/>
      <c r="MZO53" s="46"/>
      <c r="MZP53" s="46"/>
      <c r="MZQ53" s="46"/>
      <c r="MZR53" s="46"/>
      <c r="MZS53" s="46"/>
      <c r="MZT53" s="46"/>
      <c r="MZU53" s="46"/>
      <c r="MZV53" s="46"/>
      <c r="MZW53" s="46"/>
      <c r="MZX53" s="46"/>
      <c r="MZY53" s="46"/>
      <c r="MZZ53" s="46"/>
      <c r="NAA53" s="46"/>
      <c r="NAB53" s="46"/>
      <c r="NAC53" s="46"/>
      <c r="NAD53" s="46"/>
      <c r="NAE53" s="46"/>
      <c r="NAF53" s="46"/>
      <c r="NAG53" s="46"/>
      <c r="NAH53" s="46"/>
      <c r="NAI53" s="46"/>
      <c r="NAJ53" s="46"/>
      <c r="NAK53" s="46"/>
      <c r="NAL53" s="46"/>
      <c r="NAM53" s="46"/>
      <c r="NAN53" s="46"/>
      <c r="NAO53" s="46"/>
      <c r="NAP53" s="46"/>
      <c r="NAQ53" s="46"/>
      <c r="NAR53" s="46"/>
      <c r="NAS53" s="46"/>
      <c r="NAT53" s="46"/>
      <c r="NAU53" s="46"/>
      <c r="NAV53" s="46"/>
      <c r="NAW53" s="46"/>
      <c r="NAX53" s="46"/>
      <c r="NAY53" s="46"/>
      <c r="NAZ53" s="46"/>
      <c r="NBA53" s="46"/>
      <c r="NBB53" s="46"/>
      <c r="NBC53" s="46"/>
      <c r="NBD53" s="46"/>
      <c r="NBE53" s="46"/>
      <c r="NBF53" s="46"/>
      <c r="NBG53" s="46"/>
      <c r="NBH53" s="46"/>
      <c r="NBI53" s="46"/>
      <c r="NBJ53" s="46"/>
      <c r="NBK53" s="46"/>
      <c r="NBL53" s="46"/>
      <c r="NBM53" s="46"/>
      <c r="NBN53" s="46"/>
      <c r="NBO53" s="46"/>
      <c r="NBP53" s="46"/>
      <c r="NBQ53" s="46"/>
      <c r="NBR53" s="46"/>
      <c r="NBS53" s="46"/>
      <c r="NBT53" s="46"/>
      <c r="NBU53" s="46"/>
      <c r="NBV53" s="46"/>
      <c r="NBW53" s="46"/>
      <c r="NBX53" s="46"/>
      <c r="NBY53" s="46"/>
      <c r="NBZ53" s="46"/>
      <c r="NCA53" s="46"/>
      <c r="NCB53" s="46"/>
      <c r="NCC53" s="46"/>
      <c r="NCD53" s="46"/>
      <c r="NCE53" s="46"/>
      <c r="NCF53" s="46"/>
      <c r="NCG53" s="46"/>
      <c r="NCH53" s="46"/>
      <c r="NCI53" s="46"/>
      <c r="NCJ53" s="46"/>
      <c r="NCK53" s="46"/>
      <c r="NCL53" s="46"/>
      <c r="NCM53" s="46"/>
      <c r="NCN53" s="46"/>
      <c r="NCO53" s="46"/>
      <c r="NCP53" s="46"/>
      <c r="NCQ53" s="46"/>
      <c r="NCR53" s="46"/>
      <c r="NCS53" s="46"/>
      <c r="NCT53" s="46"/>
      <c r="NCU53" s="46"/>
      <c r="NCV53" s="46"/>
      <c r="NCW53" s="46"/>
      <c r="NCX53" s="46"/>
      <c r="NCY53" s="46"/>
      <c r="NCZ53" s="46"/>
      <c r="NDA53" s="46"/>
      <c r="NDB53" s="46"/>
      <c r="NDC53" s="46"/>
      <c r="NDD53" s="46"/>
      <c r="NDE53" s="46"/>
      <c r="NDF53" s="46"/>
      <c r="NDG53" s="46"/>
      <c r="NDH53" s="46"/>
      <c r="NDI53" s="46"/>
      <c r="NDJ53" s="46"/>
      <c r="NDK53" s="46"/>
      <c r="NDL53" s="46"/>
      <c r="NDM53" s="46"/>
      <c r="NDN53" s="46"/>
      <c r="NDO53" s="46"/>
      <c r="NDP53" s="46"/>
      <c r="NDQ53" s="46"/>
      <c r="NDR53" s="46"/>
      <c r="NDS53" s="46"/>
      <c r="NDT53" s="46"/>
      <c r="NDU53" s="46"/>
      <c r="NDV53" s="46"/>
      <c r="NDW53" s="46"/>
      <c r="NDX53" s="46"/>
      <c r="NDY53" s="46"/>
      <c r="NDZ53" s="46"/>
      <c r="NEA53" s="46"/>
      <c r="NEB53" s="46"/>
      <c r="NEC53" s="46"/>
      <c r="NED53" s="46"/>
      <c r="NEE53" s="46"/>
      <c r="NEF53" s="46"/>
      <c r="NEG53" s="46"/>
      <c r="NEH53" s="46"/>
      <c r="NEI53" s="46"/>
      <c r="NEJ53" s="46"/>
      <c r="NEK53" s="46"/>
      <c r="NEL53" s="46"/>
      <c r="NEM53" s="46"/>
      <c r="NEN53" s="46"/>
      <c r="NEO53" s="46"/>
      <c r="NEP53" s="46"/>
      <c r="NEQ53" s="46"/>
      <c r="NER53" s="46"/>
      <c r="NES53" s="46"/>
      <c r="NET53" s="46"/>
      <c r="NEU53" s="46"/>
      <c r="NEV53" s="46"/>
      <c r="NEW53" s="46"/>
      <c r="NEX53" s="46"/>
      <c r="NEY53" s="46"/>
      <c r="NEZ53" s="46"/>
      <c r="NFA53" s="46"/>
      <c r="NFB53" s="46"/>
      <c r="NFC53" s="46"/>
      <c r="NFD53" s="46"/>
      <c r="NFE53" s="46"/>
      <c r="NFF53" s="46"/>
      <c r="NFG53" s="46"/>
      <c r="NFH53" s="46"/>
      <c r="NFI53" s="46"/>
      <c r="NFJ53" s="46"/>
      <c r="NFK53" s="46"/>
      <c r="NFL53" s="46"/>
      <c r="NFM53" s="46"/>
      <c r="NFN53" s="46"/>
      <c r="NFO53" s="46"/>
      <c r="NFP53" s="46"/>
      <c r="NFQ53" s="46"/>
      <c r="NFR53" s="46"/>
      <c r="NFS53" s="46"/>
      <c r="NFT53" s="46"/>
      <c r="NFU53" s="46"/>
      <c r="NFV53" s="46"/>
      <c r="NFW53" s="46"/>
      <c r="NFX53" s="46"/>
      <c r="NFY53" s="46"/>
      <c r="NFZ53" s="46"/>
      <c r="NGA53" s="46"/>
      <c r="NGB53" s="46"/>
      <c r="NGC53" s="46"/>
      <c r="NGD53" s="46"/>
      <c r="NGE53" s="46"/>
      <c r="NGF53" s="46"/>
      <c r="NGG53" s="46"/>
      <c r="NGH53" s="46"/>
      <c r="NGI53" s="46"/>
      <c r="NGJ53" s="46"/>
      <c r="NGK53" s="46"/>
      <c r="NGL53" s="46"/>
      <c r="NGM53" s="46"/>
      <c r="NGN53" s="46"/>
      <c r="NGO53" s="46"/>
      <c r="NGP53" s="46"/>
      <c r="NGQ53" s="46"/>
      <c r="NGR53" s="46"/>
      <c r="NGS53" s="46"/>
      <c r="NGT53" s="46"/>
      <c r="NGU53" s="46"/>
      <c r="NGV53" s="46"/>
      <c r="NGW53" s="46"/>
      <c r="NGX53" s="46"/>
      <c r="NGY53" s="46"/>
      <c r="NGZ53" s="46"/>
      <c r="NHA53" s="46"/>
      <c r="NHB53" s="46"/>
      <c r="NHC53" s="46"/>
      <c r="NHD53" s="46"/>
      <c r="NHE53" s="46"/>
      <c r="NHF53" s="46"/>
      <c r="NHG53" s="46"/>
      <c r="NHH53" s="46"/>
      <c r="NHI53" s="46"/>
      <c r="NHJ53" s="46"/>
      <c r="NHK53" s="46"/>
      <c r="NHL53" s="46"/>
      <c r="NHM53" s="46"/>
      <c r="NHN53" s="46"/>
      <c r="NHO53" s="46"/>
      <c r="NHP53" s="46"/>
      <c r="NHQ53" s="46"/>
      <c r="NHR53" s="46"/>
      <c r="NHS53" s="46"/>
      <c r="NHT53" s="46"/>
      <c r="NHU53" s="46"/>
      <c r="NHV53" s="46"/>
      <c r="NHW53" s="46"/>
      <c r="NHX53" s="46"/>
      <c r="NHY53" s="46"/>
      <c r="NHZ53" s="46"/>
      <c r="NIA53" s="46"/>
      <c r="NIB53" s="46"/>
      <c r="NIC53" s="46"/>
      <c r="NID53" s="46"/>
      <c r="NIE53" s="46"/>
      <c r="NIF53" s="46"/>
      <c r="NIG53" s="46"/>
      <c r="NIH53" s="46"/>
      <c r="NII53" s="46"/>
      <c r="NIJ53" s="46"/>
      <c r="NIK53" s="46"/>
      <c r="NIL53" s="46"/>
      <c r="NIM53" s="46"/>
      <c r="NIN53" s="46"/>
      <c r="NIO53" s="46"/>
      <c r="NIP53" s="46"/>
      <c r="NIQ53" s="46"/>
      <c r="NIR53" s="46"/>
      <c r="NIS53" s="46"/>
      <c r="NIT53" s="46"/>
      <c r="NIU53" s="46"/>
      <c r="NIV53" s="46"/>
      <c r="NIW53" s="46"/>
      <c r="NIX53" s="46"/>
      <c r="NIY53" s="46"/>
      <c r="NIZ53" s="46"/>
      <c r="NJA53" s="46"/>
      <c r="NJB53" s="46"/>
      <c r="NJC53" s="46"/>
      <c r="NJD53" s="46"/>
      <c r="NJE53" s="46"/>
      <c r="NJF53" s="46"/>
      <c r="NJG53" s="46"/>
      <c r="NJH53" s="46"/>
      <c r="NJI53" s="46"/>
      <c r="NJJ53" s="46"/>
      <c r="NJK53" s="46"/>
      <c r="NJL53" s="46"/>
      <c r="NJM53" s="46"/>
      <c r="NJN53" s="46"/>
      <c r="NJO53" s="46"/>
      <c r="NJP53" s="46"/>
      <c r="NJQ53" s="46"/>
      <c r="NJR53" s="46"/>
      <c r="NJS53" s="46"/>
      <c r="NJT53" s="46"/>
      <c r="NJU53" s="46"/>
      <c r="NJV53" s="46"/>
      <c r="NJW53" s="46"/>
      <c r="NJX53" s="46"/>
      <c r="NJY53" s="46"/>
      <c r="NJZ53" s="46"/>
      <c r="NKA53" s="46"/>
      <c r="NKB53" s="46"/>
      <c r="NKC53" s="46"/>
      <c r="NKD53" s="46"/>
      <c r="NKE53" s="46"/>
      <c r="NKF53" s="46"/>
      <c r="NKG53" s="46"/>
      <c r="NKH53" s="46"/>
      <c r="NKI53" s="46"/>
      <c r="NKJ53" s="46"/>
      <c r="NKK53" s="46"/>
      <c r="NKL53" s="46"/>
      <c r="NKM53" s="46"/>
      <c r="NKN53" s="46"/>
      <c r="NKO53" s="46"/>
      <c r="NKP53" s="46"/>
      <c r="NKQ53" s="46"/>
      <c r="NKR53" s="46"/>
      <c r="NKS53" s="46"/>
      <c r="NKT53" s="46"/>
      <c r="NKU53" s="46"/>
      <c r="NKV53" s="46"/>
      <c r="NKW53" s="46"/>
      <c r="NKX53" s="46"/>
      <c r="NKY53" s="46"/>
      <c r="NKZ53" s="46"/>
      <c r="NLA53" s="46"/>
      <c r="NLB53" s="46"/>
      <c r="NLC53" s="46"/>
      <c r="NLD53" s="46"/>
      <c r="NLE53" s="46"/>
      <c r="NLF53" s="46"/>
      <c r="NLG53" s="46"/>
      <c r="NLH53" s="46"/>
      <c r="NLI53" s="46"/>
      <c r="NLJ53" s="46"/>
      <c r="NLK53" s="46"/>
      <c r="NLL53" s="46"/>
      <c r="NLM53" s="46"/>
      <c r="NLN53" s="46"/>
      <c r="NLO53" s="46"/>
      <c r="NLP53" s="46"/>
      <c r="NLQ53" s="46"/>
      <c r="NLR53" s="46"/>
      <c r="NLS53" s="46"/>
      <c r="NLT53" s="46"/>
      <c r="NLU53" s="46"/>
      <c r="NLV53" s="46"/>
      <c r="NLW53" s="46"/>
      <c r="NLX53" s="46"/>
      <c r="NLY53" s="46"/>
      <c r="NLZ53" s="46"/>
      <c r="NMA53" s="46"/>
      <c r="NMB53" s="46"/>
      <c r="NMC53" s="46"/>
      <c r="NMD53" s="46"/>
      <c r="NME53" s="46"/>
      <c r="NMF53" s="46"/>
      <c r="NMG53" s="46"/>
      <c r="NMH53" s="46"/>
      <c r="NMI53" s="46"/>
      <c r="NMJ53" s="46"/>
      <c r="NMK53" s="46"/>
      <c r="NML53" s="46"/>
      <c r="NMM53" s="46"/>
      <c r="NMN53" s="46"/>
      <c r="NMO53" s="46"/>
      <c r="NMP53" s="46"/>
      <c r="NMQ53" s="46"/>
      <c r="NMR53" s="46"/>
      <c r="NMS53" s="46"/>
      <c r="NMT53" s="46"/>
      <c r="NMU53" s="46"/>
      <c r="NMV53" s="46"/>
      <c r="NMW53" s="46"/>
      <c r="NMX53" s="46"/>
      <c r="NMY53" s="46"/>
      <c r="NMZ53" s="46"/>
      <c r="NNA53" s="46"/>
      <c r="NNB53" s="46"/>
      <c r="NNC53" s="46"/>
      <c r="NND53" s="46"/>
      <c r="NNE53" s="46"/>
      <c r="NNF53" s="46"/>
      <c r="NNG53" s="46"/>
      <c r="NNH53" s="46"/>
      <c r="NNI53" s="46"/>
      <c r="NNJ53" s="46"/>
      <c r="NNK53" s="46"/>
      <c r="NNL53" s="46"/>
      <c r="NNM53" s="46"/>
      <c r="NNN53" s="46"/>
      <c r="NNO53" s="46"/>
      <c r="NNP53" s="46"/>
      <c r="NNQ53" s="46"/>
      <c r="NNR53" s="46"/>
      <c r="NNS53" s="46"/>
      <c r="NNT53" s="46"/>
      <c r="NNU53" s="46"/>
      <c r="NNV53" s="46"/>
      <c r="NNW53" s="46"/>
      <c r="NNX53" s="46"/>
      <c r="NNY53" s="46"/>
      <c r="NNZ53" s="46"/>
      <c r="NOA53" s="46"/>
      <c r="NOB53" s="46"/>
      <c r="NOC53" s="46"/>
      <c r="NOD53" s="46"/>
      <c r="NOE53" s="46"/>
      <c r="NOF53" s="46"/>
      <c r="NOG53" s="46"/>
      <c r="NOH53" s="46"/>
      <c r="NOI53" s="46"/>
      <c r="NOJ53" s="46"/>
      <c r="NOK53" s="46"/>
      <c r="NOL53" s="46"/>
      <c r="NOM53" s="46"/>
      <c r="NON53" s="46"/>
      <c r="NOO53" s="46"/>
      <c r="NOP53" s="46"/>
      <c r="NOQ53" s="46"/>
      <c r="NOR53" s="46"/>
      <c r="NOS53" s="46"/>
      <c r="NOT53" s="46"/>
      <c r="NOU53" s="46"/>
      <c r="NOV53" s="46"/>
      <c r="NOW53" s="46"/>
      <c r="NOX53" s="46"/>
      <c r="NOY53" s="46"/>
      <c r="NOZ53" s="46"/>
      <c r="NPA53" s="46"/>
      <c r="NPB53" s="46"/>
      <c r="NPC53" s="46"/>
      <c r="NPD53" s="46"/>
      <c r="NPE53" s="46"/>
      <c r="NPF53" s="46"/>
      <c r="NPG53" s="46"/>
      <c r="NPH53" s="46"/>
      <c r="NPI53" s="46"/>
      <c r="NPJ53" s="46"/>
      <c r="NPK53" s="46"/>
      <c r="NPL53" s="46"/>
      <c r="NPM53" s="46"/>
      <c r="NPN53" s="46"/>
      <c r="NPO53" s="46"/>
      <c r="NPP53" s="46"/>
      <c r="NPQ53" s="46"/>
      <c r="NPR53" s="46"/>
      <c r="NPS53" s="46"/>
      <c r="NPT53" s="46"/>
      <c r="NPU53" s="46"/>
      <c r="NPV53" s="46"/>
      <c r="NPW53" s="46"/>
      <c r="NPX53" s="46"/>
      <c r="NPY53" s="46"/>
      <c r="NPZ53" s="46"/>
      <c r="NQA53" s="46"/>
      <c r="NQB53" s="46"/>
      <c r="NQC53" s="46"/>
      <c r="NQD53" s="46"/>
      <c r="NQE53" s="46"/>
      <c r="NQF53" s="46"/>
      <c r="NQG53" s="46"/>
      <c r="NQH53" s="46"/>
      <c r="NQI53" s="46"/>
      <c r="NQJ53" s="46"/>
      <c r="NQK53" s="46"/>
      <c r="NQL53" s="46"/>
      <c r="NQM53" s="46"/>
      <c r="NQN53" s="46"/>
      <c r="NQO53" s="46"/>
      <c r="NQP53" s="46"/>
      <c r="NQQ53" s="46"/>
      <c r="NQR53" s="46"/>
      <c r="NQS53" s="46"/>
      <c r="NQT53" s="46"/>
      <c r="NQU53" s="46"/>
      <c r="NQV53" s="46"/>
      <c r="NQW53" s="46"/>
      <c r="NQX53" s="46"/>
      <c r="NQY53" s="46"/>
      <c r="NQZ53" s="46"/>
      <c r="NRA53" s="46"/>
      <c r="NRB53" s="46"/>
      <c r="NRC53" s="46"/>
      <c r="NRD53" s="46"/>
      <c r="NRE53" s="46"/>
      <c r="NRF53" s="46"/>
      <c r="NRG53" s="46"/>
      <c r="NRH53" s="46"/>
      <c r="NRI53" s="46"/>
      <c r="NRJ53" s="46"/>
      <c r="NRK53" s="46"/>
      <c r="NRL53" s="46"/>
      <c r="NRM53" s="46"/>
      <c r="NRN53" s="46"/>
      <c r="NRO53" s="46"/>
      <c r="NRP53" s="46"/>
      <c r="NRQ53" s="46"/>
      <c r="NRR53" s="46"/>
      <c r="NRS53" s="46"/>
      <c r="NRT53" s="46"/>
      <c r="NRU53" s="46"/>
      <c r="NRV53" s="46"/>
      <c r="NRW53" s="46"/>
      <c r="NRX53" s="46"/>
      <c r="NRY53" s="46"/>
      <c r="NRZ53" s="46"/>
      <c r="NSA53" s="46"/>
      <c r="NSB53" s="46"/>
      <c r="NSC53" s="46"/>
      <c r="NSD53" s="46"/>
      <c r="NSE53" s="46"/>
      <c r="NSF53" s="46"/>
      <c r="NSG53" s="46"/>
      <c r="NSH53" s="46"/>
      <c r="NSI53" s="46"/>
      <c r="NSJ53" s="46"/>
      <c r="NSK53" s="46"/>
      <c r="NSL53" s="46"/>
      <c r="NSM53" s="46"/>
      <c r="NSN53" s="46"/>
      <c r="NSO53" s="46"/>
      <c r="NSP53" s="46"/>
      <c r="NSQ53" s="46"/>
      <c r="NSR53" s="46"/>
      <c r="NSS53" s="46"/>
      <c r="NST53" s="46"/>
      <c r="NSU53" s="46"/>
      <c r="NSV53" s="46"/>
      <c r="NSW53" s="46"/>
      <c r="NSX53" s="46"/>
      <c r="NSY53" s="46"/>
      <c r="NSZ53" s="46"/>
      <c r="NTA53" s="46"/>
      <c r="NTB53" s="46"/>
      <c r="NTC53" s="46"/>
      <c r="NTD53" s="46"/>
      <c r="NTE53" s="46"/>
      <c r="NTF53" s="46"/>
      <c r="NTG53" s="46"/>
      <c r="NTH53" s="46"/>
      <c r="NTI53" s="46"/>
      <c r="NTJ53" s="46"/>
      <c r="NTK53" s="46"/>
      <c r="NTL53" s="46"/>
      <c r="NTM53" s="46"/>
      <c r="NTN53" s="46"/>
      <c r="NTO53" s="46"/>
      <c r="NTP53" s="46"/>
      <c r="NTQ53" s="46"/>
      <c r="NTR53" s="46"/>
      <c r="NTS53" s="46"/>
      <c r="NTT53" s="46"/>
      <c r="NTU53" s="46"/>
      <c r="NTV53" s="46"/>
      <c r="NTW53" s="46"/>
      <c r="NTX53" s="46"/>
      <c r="NTY53" s="46"/>
      <c r="NTZ53" s="46"/>
      <c r="NUA53" s="46"/>
      <c r="NUB53" s="46"/>
      <c r="NUC53" s="46"/>
      <c r="NUD53" s="46"/>
      <c r="NUE53" s="46"/>
      <c r="NUF53" s="46"/>
      <c r="NUG53" s="46"/>
      <c r="NUH53" s="46"/>
      <c r="NUI53" s="46"/>
      <c r="NUJ53" s="46"/>
      <c r="NUK53" s="46"/>
      <c r="NUL53" s="46"/>
      <c r="NUM53" s="46"/>
      <c r="NUN53" s="46"/>
      <c r="NUO53" s="46"/>
      <c r="NUP53" s="46"/>
      <c r="NUQ53" s="46"/>
      <c r="NUR53" s="46"/>
      <c r="NUS53" s="46"/>
      <c r="NUT53" s="46"/>
      <c r="NUU53" s="46"/>
      <c r="NUV53" s="46"/>
      <c r="NUW53" s="46"/>
      <c r="NUX53" s="46"/>
      <c r="NUY53" s="46"/>
      <c r="NUZ53" s="46"/>
      <c r="NVA53" s="46"/>
      <c r="NVB53" s="46"/>
      <c r="NVC53" s="46"/>
      <c r="NVD53" s="46"/>
      <c r="NVE53" s="46"/>
      <c r="NVF53" s="46"/>
      <c r="NVG53" s="46"/>
      <c r="NVH53" s="46"/>
      <c r="NVI53" s="46"/>
      <c r="NVJ53" s="46"/>
      <c r="NVK53" s="46"/>
      <c r="NVL53" s="46"/>
      <c r="NVM53" s="46"/>
      <c r="NVN53" s="46"/>
      <c r="NVO53" s="46"/>
      <c r="NVP53" s="46"/>
      <c r="NVQ53" s="46"/>
      <c r="NVR53" s="46"/>
      <c r="NVS53" s="46"/>
      <c r="NVT53" s="46"/>
      <c r="NVU53" s="46"/>
      <c r="NVV53" s="46"/>
      <c r="NVW53" s="46"/>
      <c r="NVX53" s="46"/>
      <c r="NVY53" s="46"/>
      <c r="NVZ53" s="46"/>
      <c r="NWA53" s="46"/>
      <c r="NWB53" s="46"/>
      <c r="NWC53" s="46"/>
      <c r="NWD53" s="46"/>
      <c r="NWE53" s="46"/>
      <c r="NWF53" s="46"/>
      <c r="NWG53" s="46"/>
      <c r="NWH53" s="46"/>
      <c r="NWI53" s="46"/>
      <c r="NWJ53" s="46"/>
      <c r="NWK53" s="46"/>
      <c r="NWL53" s="46"/>
      <c r="NWM53" s="46"/>
      <c r="NWN53" s="46"/>
      <c r="NWO53" s="46"/>
      <c r="NWP53" s="46"/>
      <c r="NWQ53" s="46"/>
      <c r="NWR53" s="46"/>
      <c r="NWS53" s="46"/>
      <c r="NWT53" s="46"/>
      <c r="NWU53" s="46"/>
      <c r="NWV53" s="46"/>
      <c r="NWW53" s="46"/>
      <c r="NWX53" s="46"/>
      <c r="NWY53" s="46"/>
      <c r="NWZ53" s="46"/>
      <c r="NXA53" s="46"/>
      <c r="NXB53" s="46"/>
      <c r="NXC53" s="46"/>
      <c r="NXD53" s="46"/>
      <c r="NXE53" s="46"/>
      <c r="NXF53" s="46"/>
      <c r="NXG53" s="46"/>
      <c r="NXH53" s="46"/>
      <c r="NXI53" s="46"/>
      <c r="NXJ53" s="46"/>
      <c r="NXK53" s="46"/>
      <c r="NXL53" s="46"/>
      <c r="NXM53" s="46"/>
      <c r="NXN53" s="46"/>
      <c r="NXO53" s="46"/>
      <c r="NXP53" s="46"/>
      <c r="NXQ53" s="46"/>
      <c r="NXR53" s="46"/>
      <c r="NXS53" s="46"/>
      <c r="NXT53" s="46"/>
      <c r="NXU53" s="46"/>
      <c r="NXV53" s="46"/>
      <c r="NXW53" s="46"/>
      <c r="NXX53" s="46"/>
      <c r="NXY53" s="46"/>
      <c r="NXZ53" s="46"/>
      <c r="NYA53" s="46"/>
      <c r="NYB53" s="46"/>
      <c r="NYC53" s="46"/>
      <c r="NYD53" s="46"/>
      <c r="NYE53" s="46"/>
      <c r="NYF53" s="46"/>
      <c r="NYG53" s="46"/>
      <c r="NYH53" s="46"/>
      <c r="NYI53" s="46"/>
      <c r="NYJ53" s="46"/>
      <c r="NYK53" s="46"/>
      <c r="NYL53" s="46"/>
      <c r="NYM53" s="46"/>
      <c r="NYN53" s="46"/>
      <c r="NYO53" s="46"/>
      <c r="NYP53" s="46"/>
      <c r="NYQ53" s="46"/>
      <c r="NYR53" s="46"/>
      <c r="NYS53" s="46"/>
      <c r="NYT53" s="46"/>
      <c r="NYU53" s="46"/>
      <c r="NYV53" s="46"/>
      <c r="NYW53" s="46"/>
      <c r="NYX53" s="46"/>
      <c r="NYY53" s="46"/>
      <c r="NYZ53" s="46"/>
      <c r="NZA53" s="46"/>
      <c r="NZB53" s="46"/>
      <c r="NZC53" s="46"/>
      <c r="NZD53" s="46"/>
      <c r="NZE53" s="46"/>
      <c r="NZF53" s="46"/>
      <c r="NZG53" s="46"/>
      <c r="NZH53" s="46"/>
      <c r="NZI53" s="46"/>
      <c r="NZJ53" s="46"/>
      <c r="NZK53" s="46"/>
      <c r="NZL53" s="46"/>
      <c r="NZM53" s="46"/>
      <c r="NZN53" s="46"/>
      <c r="NZO53" s="46"/>
      <c r="NZP53" s="46"/>
      <c r="NZQ53" s="46"/>
      <c r="NZR53" s="46"/>
      <c r="NZS53" s="46"/>
      <c r="NZT53" s="46"/>
      <c r="NZU53" s="46"/>
      <c r="NZV53" s="46"/>
      <c r="NZW53" s="46"/>
      <c r="NZX53" s="46"/>
      <c r="NZY53" s="46"/>
      <c r="NZZ53" s="46"/>
      <c r="OAA53" s="46"/>
      <c r="OAB53" s="46"/>
      <c r="OAC53" s="46"/>
      <c r="OAD53" s="46"/>
      <c r="OAE53" s="46"/>
      <c r="OAF53" s="46"/>
      <c r="OAG53" s="46"/>
      <c r="OAH53" s="46"/>
      <c r="OAI53" s="46"/>
      <c r="OAJ53" s="46"/>
      <c r="OAK53" s="46"/>
      <c r="OAL53" s="46"/>
      <c r="OAM53" s="46"/>
      <c r="OAN53" s="46"/>
      <c r="OAO53" s="46"/>
      <c r="OAP53" s="46"/>
      <c r="OAQ53" s="46"/>
      <c r="OAR53" s="46"/>
      <c r="OAS53" s="46"/>
      <c r="OAT53" s="46"/>
      <c r="OAU53" s="46"/>
      <c r="OAV53" s="46"/>
      <c r="OAW53" s="46"/>
      <c r="OAX53" s="46"/>
      <c r="OAY53" s="46"/>
      <c r="OAZ53" s="46"/>
      <c r="OBA53" s="46"/>
      <c r="OBB53" s="46"/>
      <c r="OBC53" s="46"/>
      <c r="OBD53" s="46"/>
      <c r="OBE53" s="46"/>
      <c r="OBF53" s="46"/>
      <c r="OBG53" s="46"/>
      <c r="OBH53" s="46"/>
      <c r="OBI53" s="46"/>
      <c r="OBJ53" s="46"/>
      <c r="OBK53" s="46"/>
      <c r="OBL53" s="46"/>
      <c r="OBM53" s="46"/>
      <c r="OBN53" s="46"/>
      <c r="OBO53" s="46"/>
      <c r="OBP53" s="46"/>
      <c r="OBQ53" s="46"/>
      <c r="OBR53" s="46"/>
      <c r="OBS53" s="46"/>
      <c r="OBT53" s="46"/>
      <c r="OBU53" s="46"/>
      <c r="OBV53" s="46"/>
      <c r="OBW53" s="46"/>
      <c r="OBX53" s="46"/>
      <c r="OBY53" s="46"/>
      <c r="OBZ53" s="46"/>
      <c r="OCA53" s="46"/>
      <c r="OCB53" s="46"/>
      <c r="OCC53" s="46"/>
      <c r="OCD53" s="46"/>
      <c r="OCE53" s="46"/>
      <c r="OCF53" s="46"/>
      <c r="OCG53" s="46"/>
      <c r="OCH53" s="46"/>
      <c r="OCI53" s="46"/>
      <c r="OCJ53" s="46"/>
      <c r="OCK53" s="46"/>
      <c r="OCL53" s="46"/>
      <c r="OCM53" s="46"/>
      <c r="OCN53" s="46"/>
      <c r="OCO53" s="46"/>
      <c r="OCP53" s="46"/>
      <c r="OCQ53" s="46"/>
      <c r="OCR53" s="46"/>
      <c r="OCS53" s="46"/>
      <c r="OCT53" s="46"/>
      <c r="OCU53" s="46"/>
      <c r="OCV53" s="46"/>
      <c r="OCW53" s="46"/>
      <c r="OCX53" s="46"/>
      <c r="OCY53" s="46"/>
      <c r="OCZ53" s="46"/>
      <c r="ODA53" s="46"/>
      <c r="ODB53" s="46"/>
      <c r="ODC53" s="46"/>
      <c r="ODD53" s="46"/>
      <c r="ODE53" s="46"/>
      <c r="ODF53" s="46"/>
      <c r="ODG53" s="46"/>
      <c r="ODH53" s="46"/>
      <c r="ODI53" s="46"/>
      <c r="ODJ53" s="46"/>
      <c r="ODK53" s="46"/>
      <c r="ODL53" s="46"/>
      <c r="ODM53" s="46"/>
      <c r="ODN53" s="46"/>
      <c r="ODO53" s="46"/>
      <c r="ODP53" s="46"/>
      <c r="ODQ53" s="46"/>
      <c r="ODR53" s="46"/>
      <c r="ODS53" s="46"/>
      <c r="ODT53" s="46"/>
      <c r="ODU53" s="46"/>
      <c r="ODV53" s="46"/>
      <c r="ODW53" s="46"/>
      <c r="ODX53" s="46"/>
      <c r="ODY53" s="46"/>
      <c r="ODZ53" s="46"/>
      <c r="OEA53" s="46"/>
      <c r="OEB53" s="46"/>
      <c r="OEC53" s="46"/>
      <c r="OED53" s="46"/>
      <c r="OEE53" s="46"/>
      <c r="OEF53" s="46"/>
      <c r="OEG53" s="46"/>
      <c r="OEH53" s="46"/>
      <c r="OEI53" s="46"/>
      <c r="OEJ53" s="46"/>
      <c r="OEK53" s="46"/>
      <c r="OEL53" s="46"/>
      <c r="OEM53" s="46"/>
      <c r="OEN53" s="46"/>
      <c r="OEO53" s="46"/>
      <c r="OEP53" s="46"/>
      <c r="OEQ53" s="46"/>
      <c r="OER53" s="46"/>
      <c r="OES53" s="46"/>
      <c r="OET53" s="46"/>
      <c r="OEU53" s="46"/>
      <c r="OEV53" s="46"/>
      <c r="OEW53" s="46"/>
      <c r="OEX53" s="46"/>
      <c r="OEY53" s="46"/>
      <c r="OEZ53" s="46"/>
      <c r="OFA53" s="46"/>
      <c r="OFB53" s="46"/>
      <c r="OFC53" s="46"/>
      <c r="OFD53" s="46"/>
      <c r="OFE53" s="46"/>
      <c r="OFF53" s="46"/>
      <c r="OFG53" s="46"/>
      <c r="OFH53" s="46"/>
      <c r="OFI53" s="46"/>
      <c r="OFJ53" s="46"/>
      <c r="OFK53" s="46"/>
      <c r="OFL53" s="46"/>
      <c r="OFM53" s="46"/>
      <c r="OFN53" s="46"/>
      <c r="OFO53" s="46"/>
      <c r="OFP53" s="46"/>
      <c r="OFQ53" s="46"/>
      <c r="OFR53" s="46"/>
      <c r="OFS53" s="46"/>
      <c r="OFT53" s="46"/>
      <c r="OFU53" s="46"/>
      <c r="OFV53" s="46"/>
      <c r="OFW53" s="46"/>
      <c r="OFX53" s="46"/>
      <c r="OFY53" s="46"/>
      <c r="OFZ53" s="46"/>
      <c r="OGA53" s="46"/>
      <c r="OGB53" s="46"/>
      <c r="OGC53" s="46"/>
      <c r="OGD53" s="46"/>
      <c r="OGE53" s="46"/>
      <c r="OGF53" s="46"/>
      <c r="OGG53" s="46"/>
      <c r="OGH53" s="46"/>
      <c r="OGI53" s="46"/>
      <c r="OGJ53" s="46"/>
      <c r="OGK53" s="46"/>
      <c r="OGL53" s="46"/>
      <c r="OGM53" s="46"/>
      <c r="OGN53" s="46"/>
      <c r="OGO53" s="46"/>
      <c r="OGP53" s="46"/>
      <c r="OGQ53" s="46"/>
      <c r="OGR53" s="46"/>
      <c r="OGS53" s="46"/>
      <c r="OGT53" s="46"/>
      <c r="OGU53" s="46"/>
      <c r="OGV53" s="46"/>
      <c r="OGW53" s="46"/>
      <c r="OGX53" s="46"/>
      <c r="OGY53" s="46"/>
      <c r="OGZ53" s="46"/>
      <c r="OHA53" s="46"/>
      <c r="OHB53" s="46"/>
      <c r="OHC53" s="46"/>
      <c r="OHD53" s="46"/>
      <c r="OHE53" s="46"/>
      <c r="OHF53" s="46"/>
      <c r="OHG53" s="46"/>
      <c r="OHH53" s="46"/>
      <c r="OHI53" s="46"/>
      <c r="OHJ53" s="46"/>
      <c r="OHK53" s="46"/>
      <c r="OHL53" s="46"/>
      <c r="OHM53" s="46"/>
      <c r="OHN53" s="46"/>
      <c r="OHO53" s="46"/>
      <c r="OHP53" s="46"/>
      <c r="OHQ53" s="46"/>
      <c r="OHR53" s="46"/>
      <c r="OHS53" s="46"/>
      <c r="OHT53" s="46"/>
      <c r="OHU53" s="46"/>
      <c r="OHV53" s="46"/>
      <c r="OHW53" s="46"/>
      <c r="OHX53" s="46"/>
      <c r="OHY53" s="46"/>
      <c r="OHZ53" s="46"/>
      <c r="OIA53" s="46"/>
      <c r="OIB53" s="46"/>
      <c r="OIC53" s="46"/>
      <c r="OID53" s="46"/>
      <c r="OIE53" s="46"/>
      <c r="OIF53" s="46"/>
      <c r="OIG53" s="46"/>
      <c r="OIH53" s="46"/>
      <c r="OII53" s="46"/>
      <c r="OIJ53" s="46"/>
      <c r="OIK53" s="46"/>
      <c r="OIL53" s="46"/>
      <c r="OIM53" s="46"/>
      <c r="OIN53" s="46"/>
      <c r="OIO53" s="46"/>
      <c r="OIP53" s="46"/>
      <c r="OIQ53" s="46"/>
      <c r="OIR53" s="46"/>
      <c r="OIS53" s="46"/>
      <c r="OIT53" s="46"/>
      <c r="OIU53" s="46"/>
      <c r="OIV53" s="46"/>
      <c r="OIW53" s="46"/>
      <c r="OIX53" s="46"/>
      <c r="OIY53" s="46"/>
      <c r="OIZ53" s="46"/>
      <c r="OJA53" s="46"/>
      <c r="OJB53" s="46"/>
      <c r="OJC53" s="46"/>
      <c r="OJD53" s="46"/>
      <c r="OJE53" s="46"/>
      <c r="OJF53" s="46"/>
      <c r="OJG53" s="46"/>
      <c r="OJH53" s="46"/>
      <c r="OJI53" s="46"/>
      <c r="OJJ53" s="46"/>
      <c r="OJK53" s="46"/>
      <c r="OJL53" s="46"/>
      <c r="OJM53" s="46"/>
      <c r="OJN53" s="46"/>
      <c r="OJO53" s="46"/>
      <c r="OJP53" s="46"/>
      <c r="OJQ53" s="46"/>
      <c r="OJR53" s="46"/>
      <c r="OJS53" s="46"/>
      <c r="OJT53" s="46"/>
      <c r="OJU53" s="46"/>
      <c r="OJV53" s="46"/>
      <c r="OJW53" s="46"/>
      <c r="OJX53" s="46"/>
      <c r="OJY53" s="46"/>
      <c r="OJZ53" s="46"/>
      <c r="OKA53" s="46"/>
      <c r="OKB53" s="46"/>
      <c r="OKC53" s="46"/>
      <c r="OKD53" s="46"/>
      <c r="OKE53" s="46"/>
      <c r="OKF53" s="46"/>
      <c r="OKG53" s="46"/>
      <c r="OKH53" s="46"/>
      <c r="OKI53" s="46"/>
      <c r="OKJ53" s="46"/>
      <c r="OKK53" s="46"/>
      <c r="OKL53" s="46"/>
      <c r="OKM53" s="46"/>
      <c r="OKN53" s="46"/>
      <c r="OKO53" s="46"/>
      <c r="OKP53" s="46"/>
      <c r="OKQ53" s="46"/>
      <c r="OKR53" s="46"/>
      <c r="OKS53" s="46"/>
      <c r="OKT53" s="46"/>
      <c r="OKU53" s="46"/>
      <c r="OKV53" s="46"/>
      <c r="OKW53" s="46"/>
      <c r="OKX53" s="46"/>
      <c r="OKY53" s="46"/>
      <c r="OKZ53" s="46"/>
      <c r="OLA53" s="46"/>
      <c r="OLB53" s="46"/>
      <c r="OLC53" s="46"/>
      <c r="OLD53" s="46"/>
      <c r="OLE53" s="46"/>
      <c r="OLF53" s="46"/>
      <c r="OLG53" s="46"/>
      <c r="OLH53" s="46"/>
      <c r="OLI53" s="46"/>
      <c r="OLJ53" s="46"/>
      <c r="OLK53" s="46"/>
      <c r="OLL53" s="46"/>
      <c r="OLM53" s="46"/>
      <c r="OLN53" s="46"/>
      <c r="OLO53" s="46"/>
      <c r="OLP53" s="46"/>
      <c r="OLQ53" s="46"/>
      <c r="OLR53" s="46"/>
      <c r="OLS53" s="46"/>
      <c r="OLT53" s="46"/>
      <c r="OLU53" s="46"/>
      <c r="OLV53" s="46"/>
      <c r="OLW53" s="46"/>
      <c r="OLX53" s="46"/>
      <c r="OLY53" s="46"/>
      <c r="OLZ53" s="46"/>
      <c r="OMA53" s="46"/>
      <c r="OMB53" s="46"/>
      <c r="OMC53" s="46"/>
      <c r="OMD53" s="46"/>
      <c r="OME53" s="46"/>
      <c r="OMF53" s="46"/>
      <c r="OMG53" s="46"/>
      <c r="OMH53" s="46"/>
      <c r="OMI53" s="46"/>
      <c r="OMJ53" s="46"/>
      <c r="OMK53" s="46"/>
      <c r="OML53" s="46"/>
      <c r="OMM53" s="46"/>
      <c r="OMN53" s="46"/>
      <c r="OMO53" s="46"/>
      <c r="OMP53" s="46"/>
      <c r="OMQ53" s="46"/>
      <c r="OMR53" s="46"/>
      <c r="OMS53" s="46"/>
      <c r="OMT53" s="46"/>
      <c r="OMU53" s="46"/>
      <c r="OMV53" s="46"/>
      <c r="OMW53" s="46"/>
      <c r="OMX53" s="46"/>
      <c r="OMY53" s="46"/>
      <c r="OMZ53" s="46"/>
      <c r="ONA53" s="46"/>
      <c r="ONB53" s="46"/>
      <c r="ONC53" s="46"/>
      <c r="OND53" s="46"/>
      <c r="ONE53" s="46"/>
      <c r="ONF53" s="46"/>
      <c r="ONG53" s="46"/>
      <c r="ONH53" s="46"/>
      <c r="ONI53" s="46"/>
      <c r="ONJ53" s="46"/>
      <c r="ONK53" s="46"/>
      <c r="ONL53" s="46"/>
      <c r="ONM53" s="46"/>
      <c r="ONN53" s="46"/>
      <c r="ONO53" s="46"/>
      <c r="ONP53" s="46"/>
      <c r="ONQ53" s="46"/>
      <c r="ONR53" s="46"/>
      <c r="ONS53" s="46"/>
      <c r="ONT53" s="46"/>
      <c r="ONU53" s="46"/>
      <c r="ONV53" s="46"/>
      <c r="ONW53" s="46"/>
      <c r="ONX53" s="46"/>
      <c r="ONY53" s="46"/>
      <c r="ONZ53" s="46"/>
      <c r="OOA53" s="46"/>
      <c r="OOB53" s="46"/>
      <c r="OOC53" s="46"/>
      <c r="OOD53" s="46"/>
      <c r="OOE53" s="46"/>
      <c r="OOF53" s="46"/>
      <c r="OOG53" s="46"/>
      <c r="OOH53" s="46"/>
      <c r="OOI53" s="46"/>
      <c r="OOJ53" s="46"/>
      <c r="OOK53" s="46"/>
      <c r="OOL53" s="46"/>
      <c r="OOM53" s="46"/>
      <c r="OON53" s="46"/>
      <c r="OOO53" s="46"/>
      <c r="OOP53" s="46"/>
      <c r="OOQ53" s="46"/>
      <c r="OOR53" s="46"/>
      <c r="OOS53" s="46"/>
      <c r="OOT53" s="46"/>
      <c r="OOU53" s="46"/>
      <c r="OOV53" s="46"/>
      <c r="OOW53" s="46"/>
      <c r="OOX53" s="46"/>
      <c r="OOY53" s="46"/>
      <c r="OOZ53" s="46"/>
      <c r="OPA53" s="46"/>
      <c r="OPB53" s="46"/>
      <c r="OPC53" s="46"/>
      <c r="OPD53" s="46"/>
      <c r="OPE53" s="46"/>
      <c r="OPF53" s="46"/>
      <c r="OPG53" s="46"/>
      <c r="OPH53" s="46"/>
      <c r="OPI53" s="46"/>
      <c r="OPJ53" s="46"/>
      <c r="OPK53" s="46"/>
      <c r="OPL53" s="46"/>
      <c r="OPM53" s="46"/>
      <c r="OPN53" s="46"/>
      <c r="OPO53" s="46"/>
      <c r="OPP53" s="46"/>
      <c r="OPQ53" s="46"/>
      <c r="OPR53" s="46"/>
      <c r="OPS53" s="46"/>
      <c r="OPT53" s="46"/>
      <c r="OPU53" s="46"/>
      <c r="OPV53" s="46"/>
      <c r="OPW53" s="46"/>
      <c r="OPX53" s="46"/>
      <c r="OPY53" s="46"/>
      <c r="OPZ53" s="46"/>
      <c r="OQA53" s="46"/>
      <c r="OQB53" s="46"/>
      <c r="OQC53" s="46"/>
      <c r="OQD53" s="46"/>
      <c r="OQE53" s="46"/>
      <c r="OQF53" s="46"/>
      <c r="OQG53" s="46"/>
      <c r="OQH53" s="46"/>
      <c r="OQI53" s="46"/>
      <c r="OQJ53" s="46"/>
      <c r="OQK53" s="46"/>
      <c r="OQL53" s="46"/>
      <c r="OQM53" s="46"/>
      <c r="OQN53" s="46"/>
      <c r="OQO53" s="46"/>
      <c r="OQP53" s="46"/>
      <c r="OQQ53" s="46"/>
      <c r="OQR53" s="46"/>
      <c r="OQS53" s="46"/>
      <c r="OQT53" s="46"/>
      <c r="OQU53" s="46"/>
      <c r="OQV53" s="46"/>
      <c r="OQW53" s="46"/>
      <c r="OQX53" s="46"/>
      <c r="OQY53" s="46"/>
      <c r="OQZ53" s="46"/>
      <c r="ORA53" s="46"/>
      <c r="ORB53" s="46"/>
      <c r="ORC53" s="46"/>
      <c r="ORD53" s="46"/>
      <c r="ORE53" s="46"/>
      <c r="ORF53" s="46"/>
      <c r="ORG53" s="46"/>
      <c r="ORH53" s="46"/>
      <c r="ORI53" s="46"/>
      <c r="ORJ53" s="46"/>
      <c r="ORK53" s="46"/>
      <c r="ORL53" s="46"/>
      <c r="ORM53" s="46"/>
      <c r="ORN53" s="46"/>
      <c r="ORO53" s="46"/>
      <c r="ORP53" s="46"/>
      <c r="ORQ53" s="46"/>
      <c r="ORR53" s="46"/>
      <c r="ORS53" s="46"/>
      <c r="ORT53" s="46"/>
      <c r="ORU53" s="46"/>
      <c r="ORV53" s="46"/>
      <c r="ORW53" s="46"/>
      <c r="ORX53" s="46"/>
      <c r="ORY53" s="46"/>
      <c r="ORZ53" s="46"/>
      <c r="OSA53" s="46"/>
      <c r="OSB53" s="46"/>
      <c r="OSC53" s="46"/>
      <c r="OSD53" s="46"/>
      <c r="OSE53" s="46"/>
      <c r="OSF53" s="46"/>
      <c r="OSG53" s="46"/>
      <c r="OSH53" s="46"/>
      <c r="OSI53" s="46"/>
      <c r="OSJ53" s="46"/>
      <c r="OSK53" s="46"/>
      <c r="OSL53" s="46"/>
      <c r="OSM53" s="46"/>
      <c r="OSN53" s="46"/>
      <c r="OSO53" s="46"/>
      <c r="OSP53" s="46"/>
      <c r="OSQ53" s="46"/>
      <c r="OSR53" s="46"/>
      <c r="OSS53" s="46"/>
      <c r="OST53" s="46"/>
      <c r="OSU53" s="46"/>
      <c r="OSV53" s="46"/>
      <c r="OSW53" s="46"/>
      <c r="OSX53" s="46"/>
      <c r="OSY53" s="46"/>
      <c r="OSZ53" s="46"/>
      <c r="OTA53" s="46"/>
      <c r="OTB53" s="46"/>
      <c r="OTC53" s="46"/>
      <c r="OTD53" s="46"/>
      <c r="OTE53" s="46"/>
      <c r="OTF53" s="46"/>
      <c r="OTG53" s="46"/>
      <c r="OTH53" s="46"/>
      <c r="OTI53" s="46"/>
      <c r="OTJ53" s="46"/>
      <c r="OTK53" s="46"/>
      <c r="OTL53" s="46"/>
      <c r="OTM53" s="46"/>
      <c r="OTN53" s="46"/>
      <c r="OTO53" s="46"/>
      <c r="OTP53" s="46"/>
      <c r="OTQ53" s="46"/>
      <c r="OTR53" s="46"/>
      <c r="OTS53" s="46"/>
      <c r="OTT53" s="46"/>
      <c r="OTU53" s="46"/>
      <c r="OTV53" s="46"/>
      <c r="OTW53" s="46"/>
      <c r="OTX53" s="46"/>
      <c r="OTY53" s="46"/>
      <c r="OTZ53" s="46"/>
      <c r="OUA53" s="46"/>
      <c r="OUB53" s="46"/>
      <c r="OUC53" s="46"/>
      <c r="OUD53" s="46"/>
      <c r="OUE53" s="46"/>
      <c r="OUF53" s="46"/>
      <c r="OUG53" s="46"/>
      <c r="OUH53" s="46"/>
      <c r="OUI53" s="46"/>
      <c r="OUJ53" s="46"/>
      <c r="OUK53" s="46"/>
      <c r="OUL53" s="46"/>
      <c r="OUM53" s="46"/>
      <c r="OUN53" s="46"/>
      <c r="OUO53" s="46"/>
      <c r="OUP53" s="46"/>
      <c r="OUQ53" s="46"/>
      <c r="OUR53" s="46"/>
      <c r="OUS53" s="46"/>
      <c r="OUT53" s="46"/>
      <c r="OUU53" s="46"/>
      <c r="OUV53" s="46"/>
      <c r="OUW53" s="46"/>
      <c r="OUX53" s="46"/>
      <c r="OUY53" s="46"/>
      <c r="OUZ53" s="46"/>
      <c r="OVA53" s="46"/>
      <c r="OVB53" s="46"/>
      <c r="OVC53" s="46"/>
      <c r="OVD53" s="46"/>
      <c r="OVE53" s="46"/>
      <c r="OVF53" s="46"/>
      <c r="OVG53" s="46"/>
      <c r="OVH53" s="46"/>
      <c r="OVI53" s="46"/>
      <c r="OVJ53" s="46"/>
      <c r="OVK53" s="46"/>
      <c r="OVL53" s="46"/>
      <c r="OVM53" s="46"/>
      <c r="OVN53" s="46"/>
      <c r="OVO53" s="46"/>
      <c r="OVP53" s="46"/>
      <c r="OVQ53" s="46"/>
      <c r="OVR53" s="46"/>
      <c r="OVS53" s="46"/>
      <c r="OVT53" s="46"/>
      <c r="OVU53" s="46"/>
      <c r="OVV53" s="46"/>
      <c r="OVW53" s="46"/>
      <c r="OVX53" s="46"/>
      <c r="OVY53" s="46"/>
      <c r="OVZ53" s="46"/>
      <c r="OWA53" s="46"/>
      <c r="OWB53" s="46"/>
      <c r="OWC53" s="46"/>
      <c r="OWD53" s="46"/>
      <c r="OWE53" s="46"/>
      <c r="OWF53" s="46"/>
      <c r="OWG53" s="46"/>
      <c r="OWH53" s="46"/>
      <c r="OWI53" s="46"/>
      <c r="OWJ53" s="46"/>
      <c r="OWK53" s="46"/>
      <c r="OWL53" s="46"/>
      <c r="OWM53" s="46"/>
      <c r="OWN53" s="46"/>
      <c r="OWO53" s="46"/>
      <c r="OWP53" s="46"/>
      <c r="OWQ53" s="46"/>
      <c r="OWR53" s="46"/>
      <c r="OWS53" s="46"/>
      <c r="OWT53" s="46"/>
      <c r="OWU53" s="46"/>
      <c r="OWV53" s="46"/>
      <c r="OWW53" s="46"/>
      <c r="OWX53" s="46"/>
      <c r="OWY53" s="46"/>
      <c r="OWZ53" s="46"/>
      <c r="OXA53" s="46"/>
      <c r="OXB53" s="46"/>
      <c r="OXC53" s="46"/>
      <c r="OXD53" s="46"/>
      <c r="OXE53" s="46"/>
      <c r="OXF53" s="46"/>
      <c r="OXG53" s="46"/>
      <c r="OXH53" s="46"/>
      <c r="OXI53" s="46"/>
      <c r="OXJ53" s="46"/>
      <c r="OXK53" s="46"/>
      <c r="OXL53" s="46"/>
      <c r="OXM53" s="46"/>
      <c r="OXN53" s="46"/>
      <c r="OXO53" s="46"/>
      <c r="OXP53" s="46"/>
      <c r="OXQ53" s="46"/>
      <c r="OXR53" s="46"/>
      <c r="OXS53" s="46"/>
      <c r="OXT53" s="46"/>
      <c r="OXU53" s="46"/>
      <c r="OXV53" s="46"/>
      <c r="OXW53" s="46"/>
      <c r="OXX53" s="46"/>
      <c r="OXY53" s="46"/>
      <c r="OXZ53" s="46"/>
      <c r="OYA53" s="46"/>
      <c r="OYB53" s="46"/>
      <c r="OYC53" s="46"/>
      <c r="OYD53" s="46"/>
      <c r="OYE53" s="46"/>
      <c r="OYF53" s="46"/>
      <c r="OYG53" s="46"/>
      <c r="OYH53" s="46"/>
      <c r="OYI53" s="46"/>
      <c r="OYJ53" s="46"/>
      <c r="OYK53" s="46"/>
      <c r="OYL53" s="46"/>
      <c r="OYM53" s="46"/>
      <c r="OYN53" s="46"/>
      <c r="OYO53" s="46"/>
      <c r="OYP53" s="46"/>
      <c r="OYQ53" s="46"/>
      <c r="OYR53" s="46"/>
      <c r="OYS53" s="46"/>
      <c r="OYT53" s="46"/>
      <c r="OYU53" s="46"/>
      <c r="OYV53" s="46"/>
      <c r="OYW53" s="46"/>
      <c r="OYX53" s="46"/>
      <c r="OYY53" s="46"/>
      <c r="OYZ53" s="46"/>
      <c r="OZA53" s="46"/>
      <c r="OZB53" s="46"/>
      <c r="OZC53" s="46"/>
      <c r="OZD53" s="46"/>
      <c r="OZE53" s="46"/>
      <c r="OZF53" s="46"/>
      <c r="OZG53" s="46"/>
      <c r="OZH53" s="46"/>
      <c r="OZI53" s="46"/>
      <c r="OZJ53" s="46"/>
      <c r="OZK53" s="46"/>
      <c r="OZL53" s="46"/>
      <c r="OZM53" s="46"/>
      <c r="OZN53" s="46"/>
      <c r="OZO53" s="46"/>
      <c r="OZP53" s="46"/>
      <c r="OZQ53" s="46"/>
      <c r="OZR53" s="46"/>
      <c r="OZS53" s="46"/>
      <c r="OZT53" s="46"/>
      <c r="OZU53" s="46"/>
      <c r="OZV53" s="46"/>
      <c r="OZW53" s="46"/>
      <c r="OZX53" s="46"/>
      <c r="OZY53" s="46"/>
      <c r="OZZ53" s="46"/>
      <c r="PAA53" s="46"/>
      <c r="PAB53" s="46"/>
      <c r="PAC53" s="46"/>
      <c r="PAD53" s="46"/>
      <c r="PAE53" s="46"/>
      <c r="PAF53" s="46"/>
      <c r="PAG53" s="46"/>
      <c r="PAH53" s="46"/>
      <c r="PAI53" s="46"/>
      <c r="PAJ53" s="46"/>
      <c r="PAK53" s="46"/>
      <c r="PAL53" s="46"/>
      <c r="PAM53" s="46"/>
      <c r="PAN53" s="46"/>
      <c r="PAO53" s="46"/>
      <c r="PAP53" s="46"/>
      <c r="PAQ53" s="46"/>
      <c r="PAR53" s="46"/>
      <c r="PAS53" s="46"/>
      <c r="PAT53" s="46"/>
      <c r="PAU53" s="46"/>
      <c r="PAV53" s="46"/>
      <c r="PAW53" s="46"/>
      <c r="PAX53" s="46"/>
      <c r="PAY53" s="46"/>
      <c r="PAZ53" s="46"/>
      <c r="PBA53" s="46"/>
      <c r="PBB53" s="46"/>
      <c r="PBC53" s="46"/>
      <c r="PBD53" s="46"/>
      <c r="PBE53" s="46"/>
      <c r="PBF53" s="46"/>
      <c r="PBG53" s="46"/>
      <c r="PBH53" s="46"/>
      <c r="PBI53" s="46"/>
      <c r="PBJ53" s="46"/>
      <c r="PBK53" s="46"/>
      <c r="PBL53" s="46"/>
      <c r="PBM53" s="46"/>
      <c r="PBN53" s="46"/>
      <c r="PBO53" s="46"/>
      <c r="PBP53" s="46"/>
      <c r="PBQ53" s="46"/>
      <c r="PBR53" s="46"/>
      <c r="PBS53" s="46"/>
      <c r="PBT53" s="46"/>
      <c r="PBU53" s="46"/>
      <c r="PBV53" s="46"/>
      <c r="PBW53" s="46"/>
      <c r="PBX53" s="46"/>
      <c r="PBY53" s="46"/>
      <c r="PBZ53" s="46"/>
      <c r="PCA53" s="46"/>
      <c r="PCB53" s="46"/>
      <c r="PCC53" s="46"/>
      <c r="PCD53" s="46"/>
      <c r="PCE53" s="46"/>
      <c r="PCF53" s="46"/>
      <c r="PCG53" s="46"/>
      <c r="PCH53" s="46"/>
      <c r="PCI53" s="46"/>
      <c r="PCJ53" s="46"/>
      <c r="PCK53" s="46"/>
      <c r="PCL53" s="46"/>
      <c r="PCM53" s="46"/>
      <c r="PCN53" s="46"/>
      <c r="PCO53" s="46"/>
      <c r="PCP53" s="46"/>
      <c r="PCQ53" s="46"/>
      <c r="PCR53" s="46"/>
      <c r="PCS53" s="46"/>
      <c r="PCT53" s="46"/>
      <c r="PCU53" s="46"/>
      <c r="PCV53" s="46"/>
      <c r="PCW53" s="46"/>
      <c r="PCX53" s="46"/>
      <c r="PCY53" s="46"/>
      <c r="PCZ53" s="46"/>
      <c r="PDA53" s="46"/>
      <c r="PDB53" s="46"/>
      <c r="PDC53" s="46"/>
      <c r="PDD53" s="46"/>
      <c r="PDE53" s="46"/>
      <c r="PDF53" s="46"/>
      <c r="PDG53" s="46"/>
      <c r="PDH53" s="46"/>
      <c r="PDI53" s="46"/>
      <c r="PDJ53" s="46"/>
      <c r="PDK53" s="46"/>
      <c r="PDL53" s="46"/>
      <c r="PDM53" s="46"/>
      <c r="PDN53" s="46"/>
      <c r="PDO53" s="46"/>
      <c r="PDP53" s="46"/>
      <c r="PDQ53" s="46"/>
      <c r="PDR53" s="46"/>
      <c r="PDS53" s="46"/>
      <c r="PDT53" s="46"/>
      <c r="PDU53" s="46"/>
      <c r="PDV53" s="46"/>
      <c r="PDW53" s="46"/>
      <c r="PDX53" s="46"/>
      <c r="PDY53" s="46"/>
      <c r="PDZ53" s="46"/>
      <c r="PEA53" s="46"/>
      <c r="PEB53" s="46"/>
      <c r="PEC53" s="46"/>
      <c r="PED53" s="46"/>
      <c r="PEE53" s="46"/>
      <c r="PEF53" s="46"/>
      <c r="PEG53" s="46"/>
      <c r="PEH53" s="46"/>
      <c r="PEI53" s="46"/>
      <c r="PEJ53" s="46"/>
      <c r="PEK53" s="46"/>
      <c r="PEL53" s="46"/>
      <c r="PEM53" s="46"/>
      <c r="PEN53" s="46"/>
      <c r="PEO53" s="46"/>
      <c r="PEP53" s="46"/>
      <c r="PEQ53" s="46"/>
      <c r="PER53" s="46"/>
      <c r="PES53" s="46"/>
      <c r="PET53" s="46"/>
      <c r="PEU53" s="46"/>
      <c r="PEV53" s="46"/>
      <c r="PEW53" s="46"/>
      <c r="PEX53" s="46"/>
      <c r="PEY53" s="46"/>
      <c r="PEZ53" s="46"/>
      <c r="PFA53" s="46"/>
      <c r="PFB53" s="46"/>
      <c r="PFC53" s="46"/>
      <c r="PFD53" s="46"/>
      <c r="PFE53" s="46"/>
      <c r="PFF53" s="46"/>
      <c r="PFG53" s="46"/>
      <c r="PFH53" s="46"/>
      <c r="PFI53" s="46"/>
      <c r="PFJ53" s="46"/>
      <c r="PFK53" s="46"/>
      <c r="PFL53" s="46"/>
      <c r="PFM53" s="46"/>
      <c r="PFN53" s="46"/>
      <c r="PFO53" s="46"/>
      <c r="PFP53" s="46"/>
      <c r="PFQ53" s="46"/>
      <c r="PFR53" s="46"/>
      <c r="PFS53" s="46"/>
      <c r="PFT53" s="46"/>
      <c r="PFU53" s="46"/>
      <c r="PFV53" s="46"/>
      <c r="PFW53" s="46"/>
      <c r="PFX53" s="46"/>
      <c r="PFY53" s="46"/>
      <c r="PFZ53" s="46"/>
      <c r="PGA53" s="46"/>
      <c r="PGB53" s="46"/>
      <c r="PGC53" s="46"/>
      <c r="PGD53" s="46"/>
      <c r="PGE53" s="46"/>
      <c r="PGF53" s="46"/>
      <c r="PGG53" s="46"/>
      <c r="PGH53" s="46"/>
      <c r="PGI53" s="46"/>
      <c r="PGJ53" s="46"/>
      <c r="PGK53" s="46"/>
      <c r="PGL53" s="46"/>
      <c r="PGM53" s="46"/>
      <c r="PGN53" s="46"/>
      <c r="PGO53" s="46"/>
      <c r="PGP53" s="46"/>
      <c r="PGQ53" s="46"/>
      <c r="PGR53" s="46"/>
      <c r="PGS53" s="46"/>
      <c r="PGT53" s="46"/>
      <c r="PGU53" s="46"/>
      <c r="PGV53" s="46"/>
      <c r="PGW53" s="46"/>
      <c r="PGX53" s="46"/>
      <c r="PGY53" s="46"/>
      <c r="PGZ53" s="46"/>
      <c r="PHA53" s="46"/>
      <c r="PHB53" s="46"/>
      <c r="PHC53" s="46"/>
      <c r="PHD53" s="46"/>
      <c r="PHE53" s="46"/>
      <c r="PHF53" s="46"/>
      <c r="PHG53" s="46"/>
      <c r="PHH53" s="46"/>
      <c r="PHI53" s="46"/>
      <c r="PHJ53" s="46"/>
      <c r="PHK53" s="46"/>
      <c r="PHL53" s="46"/>
      <c r="PHM53" s="46"/>
      <c r="PHN53" s="46"/>
      <c r="PHO53" s="46"/>
      <c r="PHP53" s="46"/>
      <c r="PHQ53" s="46"/>
      <c r="PHR53" s="46"/>
      <c r="PHS53" s="46"/>
      <c r="PHT53" s="46"/>
      <c r="PHU53" s="46"/>
      <c r="PHV53" s="46"/>
      <c r="PHW53" s="46"/>
      <c r="PHX53" s="46"/>
      <c r="PHY53" s="46"/>
      <c r="PHZ53" s="46"/>
      <c r="PIA53" s="46"/>
      <c r="PIB53" s="46"/>
      <c r="PIC53" s="46"/>
      <c r="PID53" s="46"/>
      <c r="PIE53" s="46"/>
      <c r="PIF53" s="46"/>
      <c r="PIG53" s="46"/>
      <c r="PIH53" s="46"/>
      <c r="PII53" s="46"/>
      <c r="PIJ53" s="46"/>
      <c r="PIK53" s="46"/>
      <c r="PIL53" s="46"/>
      <c r="PIM53" s="46"/>
      <c r="PIN53" s="46"/>
      <c r="PIO53" s="46"/>
      <c r="PIP53" s="46"/>
      <c r="PIQ53" s="46"/>
      <c r="PIR53" s="46"/>
      <c r="PIS53" s="46"/>
      <c r="PIT53" s="46"/>
      <c r="PIU53" s="46"/>
      <c r="PIV53" s="46"/>
      <c r="PIW53" s="46"/>
      <c r="PIX53" s="46"/>
      <c r="PIY53" s="46"/>
      <c r="PIZ53" s="46"/>
      <c r="PJA53" s="46"/>
      <c r="PJB53" s="46"/>
      <c r="PJC53" s="46"/>
      <c r="PJD53" s="46"/>
      <c r="PJE53" s="46"/>
      <c r="PJF53" s="46"/>
      <c r="PJG53" s="46"/>
      <c r="PJH53" s="46"/>
      <c r="PJI53" s="46"/>
      <c r="PJJ53" s="46"/>
      <c r="PJK53" s="46"/>
      <c r="PJL53" s="46"/>
      <c r="PJM53" s="46"/>
      <c r="PJN53" s="46"/>
      <c r="PJO53" s="46"/>
      <c r="PJP53" s="46"/>
      <c r="PJQ53" s="46"/>
      <c r="PJR53" s="46"/>
      <c r="PJS53" s="46"/>
      <c r="PJT53" s="46"/>
      <c r="PJU53" s="46"/>
      <c r="PJV53" s="46"/>
      <c r="PJW53" s="46"/>
      <c r="PJX53" s="46"/>
      <c r="PJY53" s="46"/>
      <c r="PJZ53" s="46"/>
      <c r="PKA53" s="46"/>
      <c r="PKB53" s="46"/>
      <c r="PKC53" s="46"/>
      <c r="PKD53" s="46"/>
      <c r="PKE53" s="46"/>
      <c r="PKF53" s="46"/>
      <c r="PKG53" s="46"/>
      <c r="PKH53" s="46"/>
      <c r="PKI53" s="46"/>
      <c r="PKJ53" s="46"/>
      <c r="PKK53" s="46"/>
      <c r="PKL53" s="46"/>
      <c r="PKM53" s="46"/>
      <c r="PKN53" s="46"/>
      <c r="PKO53" s="46"/>
      <c r="PKP53" s="46"/>
      <c r="PKQ53" s="46"/>
      <c r="PKR53" s="46"/>
      <c r="PKS53" s="46"/>
      <c r="PKT53" s="46"/>
      <c r="PKU53" s="46"/>
      <c r="PKV53" s="46"/>
      <c r="PKW53" s="46"/>
      <c r="PKX53" s="46"/>
      <c r="PKY53" s="46"/>
      <c r="PKZ53" s="46"/>
      <c r="PLA53" s="46"/>
      <c r="PLB53" s="46"/>
      <c r="PLC53" s="46"/>
      <c r="PLD53" s="46"/>
      <c r="PLE53" s="46"/>
      <c r="PLF53" s="46"/>
      <c r="PLG53" s="46"/>
      <c r="PLH53" s="46"/>
      <c r="PLI53" s="46"/>
      <c r="PLJ53" s="46"/>
      <c r="PLK53" s="46"/>
      <c r="PLL53" s="46"/>
      <c r="PLM53" s="46"/>
      <c r="PLN53" s="46"/>
      <c r="PLO53" s="46"/>
      <c r="PLP53" s="46"/>
      <c r="PLQ53" s="46"/>
      <c r="PLR53" s="46"/>
      <c r="PLS53" s="46"/>
      <c r="PLT53" s="46"/>
      <c r="PLU53" s="46"/>
      <c r="PLV53" s="46"/>
      <c r="PLW53" s="46"/>
      <c r="PLX53" s="46"/>
      <c r="PLY53" s="46"/>
      <c r="PLZ53" s="46"/>
      <c r="PMA53" s="46"/>
      <c r="PMB53" s="46"/>
      <c r="PMC53" s="46"/>
      <c r="PMD53" s="46"/>
      <c r="PME53" s="46"/>
      <c r="PMF53" s="46"/>
      <c r="PMG53" s="46"/>
      <c r="PMH53" s="46"/>
      <c r="PMI53" s="46"/>
      <c r="PMJ53" s="46"/>
      <c r="PMK53" s="46"/>
      <c r="PML53" s="46"/>
      <c r="PMM53" s="46"/>
      <c r="PMN53" s="46"/>
      <c r="PMO53" s="46"/>
      <c r="PMP53" s="46"/>
      <c r="PMQ53" s="46"/>
      <c r="PMR53" s="46"/>
      <c r="PMS53" s="46"/>
      <c r="PMT53" s="46"/>
      <c r="PMU53" s="46"/>
      <c r="PMV53" s="46"/>
      <c r="PMW53" s="46"/>
      <c r="PMX53" s="46"/>
      <c r="PMY53" s="46"/>
      <c r="PMZ53" s="46"/>
      <c r="PNA53" s="46"/>
      <c r="PNB53" s="46"/>
      <c r="PNC53" s="46"/>
      <c r="PND53" s="46"/>
      <c r="PNE53" s="46"/>
      <c r="PNF53" s="46"/>
      <c r="PNG53" s="46"/>
      <c r="PNH53" s="46"/>
      <c r="PNI53" s="46"/>
      <c r="PNJ53" s="46"/>
      <c r="PNK53" s="46"/>
      <c r="PNL53" s="46"/>
      <c r="PNM53" s="46"/>
      <c r="PNN53" s="46"/>
      <c r="PNO53" s="46"/>
      <c r="PNP53" s="46"/>
      <c r="PNQ53" s="46"/>
      <c r="PNR53" s="46"/>
      <c r="PNS53" s="46"/>
      <c r="PNT53" s="46"/>
      <c r="PNU53" s="46"/>
      <c r="PNV53" s="46"/>
      <c r="PNW53" s="46"/>
      <c r="PNX53" s="46"/>
      <c r="PNY53" s="46"/>
      <c r="PNZ53" s="46"/>
      <c r="POA53" s="46"/>
      <c r="POB53" s="46"/>
      <c r="POC53" s="46"/>
      <c r="POD53" s="46"/>
      <c r="POE53" s="46"/>
      <c r="POF53" s="46"/>
      <c r="POG53" s="46"/>
      <c r="POH53" s="46"/>
      <c r="POI53" s="46"/>
      <c r="POJ53" s="46"/>
      <c r="POK53" s="46"/>
      <c r="POL53" s="46"/>
      <c r="POM53" s="46"/>
      <c r="PON53" s="46"/>
      <c r="POO53" s="46"/>
      <c r="POP53" s="46"/>
      <c r="POQ53" s="46"/>
      <c r="POR53" s="46"/>
      <c r="POS53" s="46"/>
      <c r="POT53" s="46"/>
      <c r="POU53" s="46"/>
      <c r="POV53" s="46"/>
      <c r="POW53" s="46"/>
      <c r="POX53" s="46"/>
      <c r="POY53" s="46"/>
      <c r="POZ53" s="46"/>
      <c r="PPA53" s="46"/>
      <c r="PPB53" s="46"/>
      <c r="PPC53" s="46"/>
      <c r="PPD53" s="46"/>
      <c r="PPE53" s="46"/>
      <c r="PPF53" s="46"/>
      <c r="PPG53" s="46"/>
      <c r="PPH53" s="46"/>
      <c r="PPI53" s="46"/>
      <c r="PPJ53" s="46"/>
      <c r="PPK53" s="46"/>
      <c r="PPL53" s="46"/>
      <c r="PPM53" s="46"/>
      <c r="PPN53" s="46"/>
      <c r="PPO53" s="46"/>
      <c r="PPP53" s="46"/>
      <c r="PPQ53" s="46"/>
      <c r="PPR53" s="46"/>
      <c r="PPS53" s="46"/>
      <c r="PPT53" s="46"/>
      <c r="PPU53" s="46"/>
      <c r="PPV53" s="46"/>
      <c r="PPW53" s="46"/>
      <c r="PPX53" s="46"/>
      <c r="PPY53" s="46"/>
      <c r="PPZ53" s="46"/>
      <c r="PQA53" s="46"/>
      <c r="PQB53" s="46"/>
      <c r="PQC53" s="46"/>
      <c r="PQD53" s="46"/>
      <c r="PQE53" s="46"/>
      <c r="PQF53" s="46"/>
      <c r="PQG53" s="46"/>
      <c r="PQH53" s="46"/>
      <c r="PQI53" s="46"/>
      <c r="PQJ53" s="46"/>
      <c r="PQK53" s="46"/>
      <c r="PQL53" s="46"/>
      <c r="PQM53" s="46"/>
      <c r="PQN53" s="46"/>
      <c r="PQO53" s="46"/>
      <c r="PQP53" s="46"/>
      <c r="PQQ53" s="46"/>
      <c r="PQR53" s="46"/>
      <c r="PQS53" s="46"/>
      <c r="PQT53" s="46"/>
      <c r="PQU53" s="46"/>
      <c r="PQV53" s="46"/>
      <c r="PQW53" s="46"/>
      <c r="PQX53" s="46"/>
      <c r="PQY53" s="46"/>
      <c r="PQZ53" s="46"/>
      <c r="PRA53" s="46"/>
      <c r="PRB53" s="46"/>
      <c r="PRC53" s="46"/>
      <c r="PRD53" s="46"/>
      <c r="PRE53" s="46"/>
      <c r="PRF53" s="46"/>
      <c r="PRG53" s="46"/>
      <c r="PRH53" s="46"/>
      <c r="PRI53" s="46"/>
      <c r="PRJ53" s="46"/>
      <c r="PRK53" s="46"/>
      <c r="PRL53" s="46"/>
      <c r="PRM53" s="46"/>
      <c r="PRN53" s="46"/>
      <c r="PRO53" s="46"/>
      <c r="PRP53" s="46"/>
      <c r="PRQ53" s="46"/>
      <c r="PRR53" s="46"/>
      <c r="PRS53" s="46"/>
      <c r="PRT53" s="46"/>
      <c r="PRU53" s="46"/>
      <c r="PRV53" s="46"/>
      <c r="PRW53" s="46"/>
      <c r="PRX53" s="46"/>
      <c r="PRY53" s="46"/>
      <c r="PRZ53" s="46"/>
      <c r="PSA53" s="46"/>
      <c r="PSB53" s="46"/>
      <c r="PSC53" s="46"/>
      <c r="PSD53" s="46"/>
      <c r="PSE53" s="46"/>
      <c r="PSF53" s="46"/>
      <c r="PSG53" s="46"/>
      <c r="PSH53" s="46"/>
      <c r="PSI53" s="46"/>
      <c r="PSJ53" s="46"/>
      <c r="PSK53" s="46"/>
      <c r="PSL53" s="46"/>
      <c r="PSM53" s="46"/>
      <c r="PSN53" s="46"/>
      <c r="PSO53" s="46"/>
      <c r="PSP53" s="46"/>
      <c r="PSQ53" s="46"/>
      <c r="PSR53" s="46"/>
      <c r="PSS53" s="46"/>
      <c r="PST53" s="46"/>
      <c r="PSU53" s="46"/>
      <c r="PSV53" s="46"/>
      <c r="PSW53" s="46"/>
      <c r="PSX53" s="46"/>
      <c r="PSY53" s="46"/>
      <c r="PSZ53" s="46"/>
      <c r="PTA53" s="46"/>
      <c r="PTB53" s="46"/>
      <c r="PTC53" s="46"/>
      <c r="PTD53" s="46"/>
      <c r="PTE53" s="46"/>
      <c r="PTF53" s="46"/>
      <c r="PTG53" s="46"/>
      <c r="PTH53" s="46"/>
      <c r="PTI53" s="46"/>
      <c r="PTJ53" s="46"/>
      <c r="PTK53" s="46"/>
      <c r="PTL53" s="46"/>
      <c r="PTM53" s="46"/>
      <c r="PTN53" s="46"/>
      <c r="PTO53" s="46"/>
      <c r="PTP53" s="46"/>
      <c r="PTQ53" s="46"/>
      <c r="PTR53" s="46"/>
      <c r="PTS53" s="46"/>
      <c r="PTT53" s="46"/>
      <c r="PTU53" s="46"/>
      <c r="PTV53" s="46"/>
      <c r="PTW53" s="46"/>
      <c r="PTX53" s="46"/>
      <c r="PTY53" s="46"/>
      <c r="PTZ53" s="46"/>
      <c r="PUA53" s="46"/>
      <c r="PUB53" s="46"/>
      <c r="PUC53" s="46"/>
      <c r="PUD53" s="46"/>
      <c r="PUE53" s="46"/>
      <c r="PUF53" s="46"/>
      <c r="PUG53" s="46"/>
      <c r="PUH53" s="46"/>
      <c r="PUI53" s="46"/>
      <c r="PUJ53" s="46"/>
      <c r="PUK53" s="46"/>
      <c r="PUL53" s="46"/>
      <c r="PUM53" s="46"/>
      <c r="PUN53" s="46"/>
      <c r="PUO53" s="46"/>
      <c r="PUP53" s="46"/>
      <c r="PUQ53" s="46"/>
      <c r="PUR53" s="46"/>
      <c r="PUS53" s="46"/>
      <c r="PUT53" s="46"/>
      <c r="PUU53" s="46"/>
      <c r="PUV53" s="46"/>
      <c r="PUW53" s="46"/>
      <c r="PUX53" s="46"/>
      <c r="PUY53" s="46"/>
      <c r="PUZ53" s="46"/>
      <c r="PVA53" s="46"/>
      <c r="PVB53" s="46"/>
      <c r="PVC53" s="46"/>
      <c r="PVD53" s="46"/>
      <c r="PVE53" s="46"/>
      <c r="PVF53" s="46"/>
      <c r="PVG53" s="46"/>
      <c r="PVH53" s="46"/>
      <c r="PVI53" s="46"/>
      <c r="PVJ53" s="46"/>
      <c r="PVK53" s="46"/>
      <c r="PVL53" s="46"/>
      <c r="PVM53" s="46"/>
      <c r="PVN53" s="46"/>
      <c r="PVO53" s="46"/>
      <c r="PVP53" s="46"/>
      <c r="PVQ53" s="46"/>
      <c r="PVR53" s="46"/>
      <c r="PVS53" s="46"/>
      <c r="PVT53" s="46"/>
      <c r="PVU53" s="46"/>
      <c r="PVV53" s="46"/>
      <c r="PVW53" s="46"/>
      <c r="PVX53" s="46"/>
      <c r="PVY53" s="46"/>
      <c r="PVZ53" s="46"/>
      <c r="PWA53" s="46"/>
      <c r="PWB53" s="46"/>
      <c r="PWC53" s="46"/>
      <c r="PWD53" s="46"/>
      <c r="PWE53" s="46"/>
      <c r="PWF53" s="46"/>
      <c r="PWG53" s="46"/>
      <c r="PWH53" s="46"/>
      <c r="PWI53" s="46"/>
      <c r="PWJ53" s="46"/>
      <c r="PWK53" s="46"/>
      <c r="PWL53" s="46"/>
      <c r="PWM53" s="46"/>
      <c r="PWN53" s="46"/>
      <c r="PWO53" s="46"/>
      <c r="PWP53" s="46"/>
      <c r="PWQ53" s="46"/>
      <c r="PWR53" s="46"/>
      <c r="PWS53" s="46"/>
      <c r="PWT53" s="46"/>
      <c r="PWU53" s="46"/>
      <c r="PWV53" s="46"/>
      <c r="PWW53" s="46"/>
      <c r="PWX53" s="46"/>
      <c r="PWY53" s="46"/>
      <c r="PWZ53" s="46"/>
      <c r="PXA53" s="46"/>
      <c r="PXB53" s="46"/>
      <c r="PXC53" s="46"/>
      <c r="PXD53" s="46"/>
      <c r="PXE53" s="46"/>
      <c r="PXF53" s="46"/>
      <c r="PXG53" s="46"/>
      <c r="PXH53" s="46"/>
      <c r="PXI53" s="46"/>
      <c r="PXJ53" s="46"/>
      <c r="PXK53" s="46"/>
      <c r="PXL53" s="46"/>
      <c r="PXM53" s="46"/>
      <c r="PXN53" s="46"/>
      <c r="PXO53" s="46"/>
      <c r="PXP53" s="46"/>
      <c r="PXQ53" s="46"/>
      <c r="PXR53" s="46"/>
      <c r="PXS53" s="46"/>
      <c r="PXT53" s="46"/>
      <c r="PXU53" s="46"/>
      <c r="PXV53" s="46"/>
      <c r="PXW53" s="46"/>
      <c r="PXX53" s="46"/>
      <c r="PXY53" s="46"/>
      <c r="PXZ53" s="46"/>
      <c r="PYA53" s="46"/>
      <c r="PYB53" s="46"/>
      <c r="PYC53" s="46"/>
      <c r="PYD53" s="46"/>
      <c r="PYE53" s="46"/>
      <c r="PYF53" s="46"/>
      <c r="PYG53" s="46"/>
      <c r="PYH53" s="46"/>
      <c r="PYI53" s="46"/>
      <c r="PYJ53" s="46"/>
      <c r="PYK53" s="46"/>
      <c r="PYL53" s="46"/>
      <c r="PYM53" s="46"/>
      <c r="PYN53" s="46"/>
      <c r="PYO53" s="46"/>
      <c r="PYP53" s="46"/>
      <c r="PYQ53" s="46"/>
      <c r="PYR53" s="46"/>
      <c r="PYS53" s="46"/>
      <c r="PYT53" s="46"/>
      <c r="PYU53" s="46"/>
      <c r="PYV53" s="46"/>
      <c r="PYW53" s="46"/>
      <c r="PYX53" s="46"/>
      <c r="PYY53" s="46"/>
      <c r="PYZ53" s="46"/>
      <c r="PZA53" s="46"/>
      <c r="PZB53" s="46"/>
      <c r="PZC53" s="46"/>
      <c r="PZD53" s="46"/>
      <c r="PZE53" s="46"/>
      <c r="PZF53" s="46"/>
      <c r="PZG53" s="46"/>
      <c r="PZH53" s="46"/>
      <c r="PZI53" s="46"/>
      <c r="PZJ53" s="46"/>
      <c r="PZK53" s="46"/>
      <c r="PZL53" s="46"/>
      <c r="PZM53" s="46"/>
      <c r="PZN53" s="46"/>
      <c r="PZO53" s="46"/>
      <c r="PZP53" s="46"/>
      <c r="PZQ53" s="46"/>
      <c r="PZR53" s="46"/>
      <c r="PZS53" s="46"/>
      <c r="PZT53" s="46"/>
      <c r="PZU53" s="46"/>
      <c r="PZV53" s="46"/>
      <c r="PZW53" s="46"/>
      <c r="PZX53" s="46"/>
      <c r="PZY53" s="46"/>
      <c r="PZZ53" s="46"/>
      <c r="QAA53" s="46"/>
      <c r="QAB53" s="46"/>
      <c r="QAC53" s="46"/>
      <c r="QAD53" s="46"/>
      <c r="QAE53" s="46"/>
      <c r="QAF53" s="46"/>
      <c r="QAG53" s="46"/>
      <c r="QAH53" s="46"/>
      <c r="QAI53" s="46"/>
      <c r="QAJ53" s="46"/>
      <c r="QAK53" s="46"/>
      <c r="QAL53" s="46"/>
      <c r="QAM53" s="46"/>
      <c r="QAN53" s="46"/>
      <c r="QAO53" s="46"/>
      <c r="QAP53" s="46"/>
      <c r="QAQ53" s="46"/>
      <c r="QAR53" s="46"/>
      <c r="QAS53" s="46"/>
      <c r="QAT53" s="46"/>
      <c r="QAU53" s="46"/>
      <c r="QAV53" s="46"/>
      <c r="QAW53" s="46"/>
      <c r="QAX53" s="46"/>
      <c r="QAY53" s="46"/>
      <c r="QAZ53" s="46"/>
      <c r="QBA53" s="46"/>
      <c r="QBB53" s="46"/>
      <c r="QBC53" s="46"/>
      <c r="QBD53" s="46"/>
      <c r="QBE53" s="46"/>
      <c r="QBF53" s="46"/>
      <c r="QBG53" s="46"/>
      <c r="QBH53" s="46"/>
      <c r="QBI53" s="46"/>
      <c r="QBJ53" s="46"/>
      <c r="QBK53" s="46"/>
      <c r="QBL53" s="46"/>
      <c r="QBM53" s="46"/>
      <c r="QBN53" s="46"/>
      <c r="QBO53" s="46"/>
      <c r="QBP53" s="46"/>
      <c r="QBQ53" s="46"/>
      <c r="QBR53" s="46"/>
      <c r="QBS53" s="46"/>
      <c r="QBT53" s="46"/>
      <c r="QBU53" s="46"/>
      <c r="QBV53" s="46"/>
      <c r="QBW53" s="46"/>
      <c r="QBX53" s="46"/>
      <c r="QBY53" s="46"/>
      <c r="QBZ53" s="46"/>
      <c r="QCA53" s="46"/>
      <c r="QCB53" s="46"/>
      <c r="QCC53" s="46"/>
      <c r="QCD53" s="46"/>
      <c r="QCE53" s="46"/>
      <c r="QCF53" s="46"/>
      <c r="QCG53" s="46"/>
      <c r="QCH53" s="46"/>
      <c r="QCI53" s="46"/>
      <c r="QCJ53" s="46"/>
      <c r="QCK53" s="46"/>
      <c r="QCL53" s="46"/>
      <c r="QCM53" s="46"/>
      <c r="QCN53" s="46"/>
      <c r="QCO53" s="46"/>
      <c r="QCP53" s="46"/>
      <c r="QCQ53" s="46"/>
      <c r="QCR53" s="46"/>
      <c r="QCS53" s="46"/>
      <c r="QCT53" s="46"/>
      <c r="QCU53" s="46"/>
      <c r="QCV53" s="46"/>
      <c r="QCW53" s="46"/>
      <c r="QCX53" s="46"/>
      <c r="QCY53" s="46"/>
      <c r="QCZ53" s="46"/>
      <c r="QDA53" s="46"/>
      <c r="QDB53" s="46"/>
      <c r="QDC53" s="46"/>
      <c r="QDD53" s="46"/>
      <c r="QDE53" s="46"/>
      <c r="QDF53" s="46"/>
      <c r="QDG53" s="46"/>
      <c r="QDH53" s="46"/>
      <c r="QDI53" s="46"/>
      <c r="QDJ53" s="46"/>
      <c r="QDK53" s="46"/>
      <c r="QDL53" s="46"/>
      <c r="QDM53" s="46"/>
      <c r="QDN53" s="46"/>
      <c r="QDO53" s="46"/>
      <c r="QDP53" s="46"/>
      <c r="QDQ53" s="46"/>
      <c r="QDR53" s="46"/>
      <c r="QDS53" s="46"/>
      <c r="QDT53" s="46"/>
      <c r="QDU53" s="46"/>
      <c r="QDV53" s="46"/>
      <c r="QDW53" s="46"/>
      <c r="QDX53" s="46"/>
      <c r="QDY53" s="46"/>
      <c r="QDZ53" s="46"/>
      <c r="QEA53" s="46"/>
      <c r="QEB53" s="46"/>
      <c r="QEC53" s="46"/>
      <c r="QED53" s="46"/>
      <c r="QEE53" s="46"/>
      <c r="QEF53" s="46"/>
      <c r="QEG53" s="46"/>
      <c r="QEH53" s="46"/>
      <c r="QEI53" s="46"/>
      <c r="QEJ53" s="46"/>
      <c r="QEK53" s="46"/>
      <c r="QEL53" s="46"/>
      <c r="QEM53" s="46"/>
      <c r="QEN53" s="46"/>
      <c r="QEO53" s="46"/>
      <c r="QEP53" s="46"/>
      <c r="QEQ53" s="46"/>
      <c r="QER53" s="46"/>
      <c r="QES53" s="46"/>
      <c r="QET53" s="46"/>
      <c r="QEU53" s="46"/>
      <c r="QEV53" s="46"/>
      <c r="QEW53" s="46"/>
      <c r="QEX53" s="46"/>
      <c r="QEY53" s="46"/>
      <c r="QEZ53" s="46"/>
      <c r="QFA53" s="46"/>
      <c r="QFB53" s="46"/>
      <c r="QFC53" s="46"/>
      <c r="QFD53" s="46"/>
      <c r="QFE53" s="46"/>
      <c r="QFF53" s="46"/>
      <c r="QFG53" s="46"/>
      <c r="QFH53" s="46"/>
      <c r="QFI53" s="46"/>
      <c r="QFJ53" s="46"/>
      <c r="QFK53" s="46"/>
      <c r="QFL53" s="46"/>
      <c r="QFM53" s="46"/>
      <c r="QFN53" s="46"/>
      <c r="QFO53" s="46"/>
      <c r="QFP53" s="46"/>
      <c r="QFQ53" s="46"/>
      <c r="QFR53" s="46"/>
      <c r="QFS53" s="46"/>
      <c r="QFT53" s="46"/>
      <c r="QFU53" s="46"/>
      <c r="QFV53" s="46"/>
      <c r="QFW53" s="46"/>
      <c r="QFX53" s="46"/>
      <c r="QFY53" s="46"/>
      <c r="QFZ53" s="46"/>
      <c r="QGA53" s="46"/>
      <c r="QGB53" s="46"/>
      <c r="QGC53" s="46"/>
      <c r="QGD53" s="46"/>
      <c r="QGE53" s="46"/>
      <c r="QGF53" s="46"/>
      <c r="QGG53" s="46"/>
      <c r="QGH53" s="46"/>
      <c r="QGI53" s="46"/>
      <c r="QGJ53" s="46"/>
      <c r="QGK53" s="46"/>
      <c r="QGL53" s="46"/>
      <c r="QGM53" s="46"/>
      <c r="QGN53" s="46"/>
      <c r="QGO53" s="46"/>
      <c r="QGP53" s="46"/>
      <c r="QGQ53" s="46"/>
      <c r="QGR53" s="46"/>
      <c r="QGS53" s="46"/>
      <c r="QGT53" s="46"/>
      <c r="QGU53" s="46"/>
      <c r="QGV53" s="46"/>
      <c r="QGW53" s="46"/>
      <c r="QGX53" s="46"/>
      <c r="QGY53" s="46"/>
      <c r="QGZ53" s="46"/>
      <c r="QHA53" s="46"/>
      <c r="QHB53" s="46"/>
      <c r="QHC53" s="46"/>
      <c r="QHD53" s="46"/>
      <c r="QHE53" s="46"/>
      <c r="QHF53" s="46"/>
      <c r="QHG53" s="46"/>
      <c r="QHH53" s="46"/>
      <c r="QHI53" s="46"/>
      <c r="QHJ53" s="46"/>
      <c r="QHK53" s="46"/>
      <c r="QHL53" s="46"/>
      <c r="QHM53" s="46"/>
      <c r="QHN53" s="46"/>
      <c r="QHO53" s="46"/>
      <c r="QHP53" s="46"/>
      <c r="QHQ53" s="46"/>
      <c r="QHR53" s="46"/>
      <c r="QHS53" s="46"/>
      <c r="QHT53" s="46"/>
      <c r="QHU53" s="46"/>
      <c r="QHV53" s="46"/>
      <c r="QHW53" s="46"/>
      <c r="QHX53" s="46"/>
      <c r="QHY53" s="46"/>
      <c r="QHZ53" s="46"/>
      <c r="QIA53" s="46"/>
      <c r="QIB53" s="46"/>
      <c r="QIC53" s="46"/>
      <c r="QID53" s="46"/>
      <c r="QIE53" s="46"/>
      <c r="QIF53" s="46"/>
      <c r="QIG53" s="46"/>
      <c r="QIH53" s="46"/>
      <c r="QII53" s="46"/>
      <c r="QIJ53" s="46"/>
      <c r="QIK53" s="46"/>
      <c r="QIL53" s="46"/>
      <c r="QIM53" s="46"/>
      <c r="QIN53" s="46"/>
      <c r="QIO53" s="46"/>
      <c r="QIP53" s="46"/>
      <c r="QIQ53" s="46"/>
      <c r="QIR53" s="46"/>
      <c r="QIS53" s="46"/>
      <c r="QIT53" s="46"/>
      <c r="QIU53" s="46"/>
      <c r="QIV53" s="46"/>
      <c r="QIW53" s="46"/>
      <c r="QIX53" s="46"/>
      <c r="QIY53" s="46"/>
      <c r="QIZ53" s="46"/>
      <c r="QJA53" s="46"/>
      <c r="QJB53" s="46"/>
      <c r="QJC53" s="46"/>
      <c r="QJD53" s="46"/>
      <c r="QJE53" s="46"/>
      <c r="QJF53" s="46"/>
      <c r="QJG53" s="46"/>
      <c r="QJH53" s="46"/>
      <c r="QJI53" s="46"/>
      <c r="QJJ53" s="46"/>
      <c r="QJK53" s="46"/>
      <c r="QJL53" s="46"/>
      <c r="QJM53" s="46"/>
      <c r="QJN53" s="46"/>
      <c r="QJO53" s="46"/>
      <c r="QJP53" s="46"/>
      <c r="QJQ53" s="46"/>
      <c r="QJR53" s="46"/>
      <c r="QJS53" s="46"/>
      <c r="QJT53" s="46"/>
      <c r="QJU53" s="46"/>
      <c r="QJV53" s="46"/>
      <c r="QJW53" s="46"/>
      <c r="QJX53" s="46"/>
      <c r="QJY53" s="46"/>
      <c r="QJZ53" s="46"/>
      <c r="QKA53" s="46"/>
      <c r="QKB53" s="46"/>
      <c r="QKC53" s="46"/>
      <c r="QKD53" s="46"/>
      <c r="QKE53" s="46"/>
      <c r="QKF53" s="46"/>
      <c r="QKG53" s="46"/>
      <c r="QKH53" s="46"/>
      <c r="QKI53" s="46"/>
      <c r="QKJ53" s="46"/>
      <c r="QKK53" s="46"/>
      <c r="QKL53" s="46"/>
      <c r="QKM53" s="46"/>
      <c r="QKN53" s="46"/>
      <c r="QKO53" s="46"/>
      <c r="QKP53" s="46"/>
      <c r="QKQ53" s="46"/>
      <c r="QKR53" s="46"/>
      <c r="QKS53" s="46"/>
      <c r="QKT53" s="46"/>
      <c r="QKU53" s="46"/>
      <c r="QKV53" s="46"/>
      <c r="QKW53" s="46"/>
      <c r="QKX53" s="46"/>
      <c r="QKY53" s="46"/>
      <c r="QKZ53" s="46"/>
      <c r="QLA53" s="46"/>
      <c r="QLB53" s="46"/>
      <c r="QLC53" s="46"/>
      <c r="QLD53" s="46"/>
      <c r="QLE53" s="46"/>
      <c r="QLF53" s="46"/>
      <c r="QLG53" s="46"/>
      <c r="QLH53" s="46"/>
      <c r="QLI53" s="46"/>
      <c r="QLJ53" s="46"/>
      <c r="QLK53" s="46"/>
      <c r="QLL53" s="46"/>
      <c r="QLM53" s="46"/>
      <c r="QLN53" s="46"/>
      <c r="QLO53" s="46"/>
      <c r="QLP53" s="46"/>
      <c r="QLQ53" s="46"/>
      <c r="QLR53" s="46"/>
      <c r="QLS53" s="46"/>
      <c r="QLT53" s="46"/>
      <c r="QLU53" s="46"/>
      <c r="QLV53" s="46"/>
      <c r="QLW53" s="46"/>
      <c r="QLX53" s="46"/>
      <c r="QLY53" s="46"/>
      <c r="QLZ53" s="46"/>
      <c r="QMA53" s="46"/>
      <c r="QMB53" s="46"/>
      <c r="QMC53" s="46"/>
      <c r="QMD53" s="46"/>
      <c r="QME53" s="46"/>
      <c r="QMF53" s="46"/>
      <c r="QMG53" s="46"/>
      <c r="QMH53" s="46"/>
      <c r="QMI53" s="46"/>
      <c r="QMJ53" s="46"/>
      <c r="QMK53" s="46"/>
      <c r="QML53" s="46"/>
      <c r="QMM53" s="46"/>
      <c r="QMN53" s="46"/>
      <c r="QMO53" s="46"/>
      <c r="QMP53" s="46"/>
      <c r="QMQ53" s="46"/>
      <c r="QMR53" s="46"/>
      <c r="QMS53" s="46"/>
      <c r="QMT53" s="46"/>
      <c r="QMU53" s="46"/>
      <c r="QMV53" s="46"/>
      <c r="QMW53" s="46"/>
      <c r="QMX53" s="46"/>
      <c r="QMY53" s="46"/>
      <c r="QMZ53" s="46"/>
      <c r="QNA53" s="46"/>
      <c r="QNB53" s="46"/>
      <c r="QNC53" s="46"/>
      <c r="QND53" s="46"/>
      <c r="QNE53" s="46"/>
      <c r="QNF53" s="46"/>
      <c r="QNG53" s="46"/>
      <c r="QNH53" s="46"/>
      <c r="QNI53" s="46"/>
      <c r="QNJ53" s="46"/>
      <c r="QNK53" s="46"/>
      <c r="QNL53" s="46"/>
      <c r="QNM53" s="46"/>
      <c r="QNN53" s="46"/>
      <c r="QNO53" s="46"/>
      <c r="QNP53" s="46"/>
      <c r="QNQ53" s="46"/>
      <c r="QNR53" s="46"/>
      <c r="QNS53" s="46"/>
      <c r="QNT53" s="46"/>
      <c r="QNU53" s="46"/>
      <c r="QNV53" s="46"/>
      <c r="QNW53" s="46"/>
      <c r="QNX53" s="46"/>
      <c r="QNY53" s="46"/>
      <c r="QNZ53" s="46"/>
      <c r="QOA53" s="46"/>
      <c r="QOB53" s="46"/>
      <c r="QOC53" s="46"/>
      <c r="QOD53" s="46"/>
      <c r="QOE53" s="46"/>
      <c r="QOF53" s="46"/>
      <c r="QOG53" s="46"/>
      <c r="QOH53" s="46"/>
      <c r="QOI53" s="46"/>
      <c r="QOJ53" s="46"/>
      <c r="QOK53" s="46"/>
      <c r="QOL53" s="46"/>
      <c r="QOM53" s="46"/>
      <c r="QON53" s="46"/>
      <c r="QOO53" s="46"/>
      <c r="QOP53" s="46"/>
      <c r="QOQ53" s="46"/>
      <c r="QOR53" s="46"/>
      <c r="QOS53" s="46"/>
      <c r="QOT53" s="46"/>
      <c r="QOU53" s="46"/>
      <c r="QOV53" s="46"/>
      <c r="QOW53" s="46"/>
      <c r="QOX53" s="46"/>
      <c r="QOY53" s="46"/>
      <c r="QOZ53" s="46"/>
      <c r="QPA53" s="46"/>
      <c r="QPB53" s="46"/>
      <c r="QPC53" s="46"/>
      <c r="QPD53" s="46"/>
      <c r="QPE53" s="46"/>
      <c r="QPF53" s="46"/>
      <c r="QPG53" s="46"/>
      <c r="QPH53" s="46"/>
      <c r="QPI53" s="46"/>
      <c r="QPJ53" s="46"/>
      <c r="QPK53" s="46"/>
      <c r="QPL53" s="46"/>
      <c r="QPM53" s="46"/>
      <c r="QPN53" s="46"/>
      <c r="QPO53" s="46"/>
      <c r="QPP53" s="46"/>
      <c r="QPQ53" s="46"/>
      <c r="QPR53" s="46"/>
      <c r="QPS53" s="46"/>
      <c r="QPT53" s="46"/>
      <c r="QPU53" s="46"/>
      <c r="QPV53" s="46"/>
      <c r="QPW53" s="46"/>
      <c r="QPX53" s="46"/>
      <c r="QPY53" s="46"/>
      <c r="QPZ53" s="46"/>
      <c r="QQA53" s="46"/>
      <c r="QQB53" s="46"/>
      <c r="QQC53" s="46"/>
      <c r="QQD53" s="46"/>
      <c r="QQE53" s="46"/>
      <c r="QQF53" s="46"/>
      <c r="QQG53" s="46"/>
      <c r="QQH53" s="46"/>
      <c r="QQI53" s="46"/>
      <c r="QQJ53" s="46"/>
      <c r="QQK53" s="46"/>
      <c r="QQL53" s="46"/>
      <c r="QQM53" s="46"/>
      <c r="QQN53" s="46"/>
      <c r="QQO53" s="46"/>
      <c r="QQP53" s="46"/>
      <c r="QQQ53" s="46"/>
      <c r="QQR53" s="46"/>
      <c r="QQS53" s="46"/>
      <c r="QQT53" s="46"/>
      <c r="QQU53" s="46"/>
      <c r="QQV53" s="46"/>
      <c r="QQW53" s="46"/>
      <c r="QQX53" s="46"/>
      <c r="QQY53" s="46"/>
      <c r="QQZ53" s="46"/>
      <c r="QRA53" s="46"/>
      <c r="QRB53" s="46"/>
      <c r="QRC53" s="46"/>
      <c r="QRD53" s="46"/>
      <c r="QRE53" s="46"/>
      <c r="QRF53" s="46"/>
      <c r="QRG53" s="46"/>
      <c r="QRH53" s="46"/>
      <c r="QRI53" s="46"/>
      <c r="QRJ53" s="46"/>
      <c r="QRK53" s="46"/>
      <c r="QRL53" s="46"/>
      <c r="QRM53" s="46"/>
      <c r="QRN53" s="46"/>
      <c r="QRO53" s="46"/>
      <c r="QRP53" s="46"/>
      <c r="QRQ53" s="46"/>
      <c r="QRR53" s="46"/>
      <c r="QRS53" s="46"/>
      <c r="QRT53" s="46"/>
      <c r="QRU53" s="46"/>
      <c r="QRV53" s="46"/>
      <c r="QRW53" s="46"/>
      <c r="QRX53" s="46"/>
      <c r="QRY53" s="46"/>
      <c r="QRZ53" s="46"/>
      <c r="QSA53" s="46"/>
      <c r="QSB53" s="46"/>
      <c r="QSC53" s="46"/>
      <c r="QSD53" s="46"/>
      <c r="QSE53" s="46"/>
      <c r="QSF53" s="46"/>
      <c r="QSG53" s="46"/>
      <c r="QSH53" s="46"/>
      <c r="QSI53" s="46"/>
      <c r="QSJ53" s="46"/>
      <c r="QSK53" s="46"/>
      <c r="QSL53" s="46"/>
      <c r="QSM53" s="46"/>
      <c r="QSN53" s="46"/>
      <c r="QSO53" s="46"/>
      <c r="QSP53" s="46"/>
      <c r="QSQ53" s="46"/>
      <c r="QSR53" s="46"/>
      <c r="QSS53" s="46"/>
      <c r="QST53" s="46"/>
      <c r="QSU53" s="46"/>
      <c r="QSV53" s="46"/>
      <c r="QSW53" s="46"/>
      <c r="QSX53" s="46"/>
      <c r="QSY53" s="46"/>
      <c r="QSZ53" s="46"/>
      <c r="QTA53" s="46"/>
      <c r="QTB53" s="46"/>
      <c r="QTC53" s="46"/>
      <c r="QTD53" s="46"/>
      <c r="QTE53" s="46"/>
      <c r="QTF53" s="46"/>
      <c r="QTG53" s="46"/>
      <c r="QTH53" s="46"/>
      <c r="QTI53" s="46"/>
      <c r="QTJ53" s="46"/>
      <c r="QTK53" s="46"/>
      <c r="QTL53" s="46"/>
      <c r="QTM53" s="46"/>
      <c r="QTN53" s="46"/>
      <c r="QTO53" s="46"/>
      <c r="QTP53" s="46"/>
      <c r="QTQ53" s="46"/>
      <c r="QTR53" s="46"/>
      <c r="QTS53" s="46"/>
      <c r="QTT53" s="46"/>
      <c r="QTU53" s="46"/>
      <c r="QTV53" s="46"/>
      <c r="QTW53" s="46"/>
      <c r="QTX53" s="46"/>
      <c r="QTY53" s="46"/>
      <c r="QTZ53" s="46"/>
      <c r="QUA53" s="46"/>
      <c r="QUB53" s="46"/>
      <c r="QUC53" s="46"/>
      <c r="QUD53" s="46"/>
      <c r="QUE53" s="46"/>
      <c r="QUF53" s="46"/>
      <c r="QUG53" s="46"/>
      <c r="QUH53" s="46"/>
      <c r="QUI53" s="46"/>
      <c r="QUJ53" s="46"/>
      <c r="QUK53" s="46"/>
      <c r="QUL53" s="46"/>
      <c r="QUM53" s="46"/>
      <c r="QUN53" s="46"/>
      <c r="QUO53" s="46"/>
      <c r="QUP53" s="46"/>
      <c r="QUQ53" s="46"/>
      <c r="QUR53" s="46"/>
      <c r="QUS53" s="46"/>
      <c r="QUT53" s="46"/>
      <c r="QUU53" s="46"/>
      <c r="QUV53" s="46"/>
      <c r="QUW53" s="46"/>
      <c r="QUX53" s="46"/>
      <c r="QUY53" s="46"/>
      <c r="QUZ53" s="46"/>
      <c r="QVA53" s="46"/>
      <c r="QVB53" s="46"/>
      <c r="QVC53" s="46"/>
      <c r="QVD53" s="46"/>
      <c r="QVE53" s="46"/>
      <c r="QVF53" s="46"/>
      <c r="QVG53" s="46"/>
      <c r="QVH53" s="46"/>
      <c r="QVI53" s="46"/>
      <c r="QVJ53" s="46"/>
      <c r="QVK53" s="46"/>
      <c r="QVL53" s="46"/>
      <c r="QVM53" s="46"/>
      <c r="QVN53" s="46"/>
      <c r="QVO53" s="46"/>
      <c r="QVP53" s="46"/>
      <c r="QVQ53" s="46"/>
      <c r="QVR53" s="46"/>
      <c r="QVS53" s="46"/>
      <c r="QVT53" s="46"/>
      <c r="QVU53" s="46"/>
      <c r="QVV53" s="46"/>
      <c r="QVW53" s="46"/>
      <c r="QVX53" s="46"/>
      <c r="QVY53" s="46"/>
      <c r="QVZ53" s="46"/>
      <c r="QWA53" s="46"/>
      <c r="QWB53" s="46"/>
      <c r="QWC53" s="46"/>
      <c r="QWD53" s="46"/>
      <c r="QWE53" s="46"/>
      <c r="QWF53" s="46"/>
      <c r="QWG53" s="46"/>
      <c r="QWH53" s="46"/>
      <c r="QWI53" s="46"/>
      <c r="QWJ53" s="46"/>
      <c r="QWK53" s="46"/>
      <c r="QWL53" s="46"/>
      <c r="QWM53" s="46"/>
      <c r="QWN53" s="46"/>
      <c r="QWO53" s="46"/>
      <c r="QWP53" s="46"/>
      <c r="QWQ53" s="46"/>
      <c r="QWR53" s="46"/>
      <c r="QWS53" s="46"/>
      <c r="QWT53" s="46"/>
      <c r="QWU53" s="46"/>
      <c r="QWV53" s="46"/>
      <c r="QWW53" s="46"/>
      <c r="QWX53" s="46"/>
      <c r="QWY53" s="46"/>
      <c r="QWZ53" s="46"/>
      <c r="QXA53" s="46"/>
      <c r="QXB53" s="46"/>
      <c r="QXC53" s="46"/>
      <c r="QXD53" s="46"/>
      <c r="QXE53" s="46"/>
      <c r="QXF53" s="46"/>
      <c r="QXG53" s="46"/>
      <c r="QXH53" s="46"/>
      <c r="QXI53" s="46"/>
      <c r="QXJ53" s="46"/>
      <c r="QXK53" s="46"/>
      <c r="QXL53" s="46"/>
      <c r="QXM53" s="46"/>
      <c r="QXN53" s="46"/>
      <c r="QXO53" s="46"/>
      <c r="QXP53" s="46"/>
      <c r="QXQ53" s="46"/>
      <c r="QXR53" s="46"/>
      <c r="QXS53" s="46"/>
      <c r="QXT53" s="46"/>
      <c r="QXU53" s="46"/>
      <c r="QXV53" s="46"/>
      <c r="QXW53" s="46"/>
      <c r="QXX53" s="46"/>
      <c r="QXY53" s="46"/>
      <c r="QXZ53" s="46"/>
      <c r="QYA53" s="46"/>
      <c r="QYB53" s="46"/>
      <c r="QYC53" s="46"/>
      <c r="QYD53" s="46"/>
      <c r="QYE53" s="46"/>
      <c r="QYF53" s="46"/>
      <c r="QYG53" s="46"/>
      <c r="QYH53" s="46"/>
      <c r="QYI53" s="46"/>
      <c r="QYJ53" s="46"/>
      <c r="QYK53" s="46"/>
      <c r="QYL53" s="46"/>
      <c r="QYM53" s="46"/>
      <c r="QYN53" s="46"/>
      <c r="QYO53" s="46"/>
      <c r="QYP53" s="46"/>
      <c r="QYQ53" s="46"/>
      <c r="QYR53" s="46"/>
      <c r="QYS53" s="46"/>
      <c r="QYT53" s="46"/>
      <c r="QYU53" s="46"/>
      <c r="QYV53" s="46"/>
      <c r="QYW53" s="46"/>
      <c r="QYX53" s="46"/>
      <c r="QYY53" s="46"/>
      <c r="QYZ53" s="46"/>
      <c r="QZA53" s="46"/>
      <c r="QZB53" s="46"/>
      <c r="QZC53" s="46"/>
      <c r="QZD53" s="46"/>
      <c r="QZE53" s="46"/>
      <c r="QZF53" s="46"/>
      <c r="QZG53" s="46"/>
      <c r="QZH53" s="46"/>
      <c r="QZI53" s="46"/>
      <c r="QZJ53" s="46"/>
      <c r="QZK53" s="46"/>
      <c r="QZL53" s="46"/>
      <c r="QZM53" s="46"/>
      <c r="QZN53" s="46"/>
      <c r="QZO53" s="46"/>
      <c r="QZP53" s="46"/>
      <c r="QZQ53" s="46"/>
      <c r="QZR53" s="46"/>
      <c r="QZS53" s="46"/>
      <c r="QZT53" s="46"/>
      <c r="QZU53" s="46"/>
      <c r="QZV53" s="46"/>
      <c r="QZW53" s="46"/>
      <c r="QZX53" s="46"/>
      <c r="QZY53" s="46"/>
      <c r="QZZ53" s="46"/>
      <c r="RAA53" s="46"/>
      <c r="RAB53" s="46"/>
      <c r="RAC53" s="46"/>
      <c r="RAD53" s="46"/>
      <c r="RAE53" s="46"/>
      <c r="RAF53" s="46"/>
      <c r="RAG53" s="46"/>
      <c r="RAH53" s="46"/>
      <c r="RAI53" s="46"/>
      <c r="RAJ53" s="46"/>
      <c r="RAK53" s="46"/>
      <c r="RAL53" s="46"/>
      <c r="RAM53" s="46"/>
      <c r="RAN53" s="46"/>
      <c r="RAO53" s="46"/>
      <c r="RAP53" s="46"/>
      <c r="RAQ53" s="46"/>
      <c r="RAR53" s="46"/>
      <c r="RAS53" s="46"/>
      <c r="RAT53" s="46"/>
      <c r="RAU53" s="46"/>
      <c r="RAV53" s="46"/>
      <c r="RAW53" s="46"/>
      <c r="RAX53" s="46"/>
      <c r="RAY53" s="46"/>
      <c r="RAZ53" s="46"/>
      <c r="RBA53" s="46"/>
      <c r="RBB53" s="46"/>
      <c r="RBC53" s="46"/>
      <c r="RBD53" s="46"/>
      <c r="RBE53" s="46"/>
      <c r="RBF53" s="46"/>
      <c r="RBG53" s="46"/>
      <c r="RBH53" s="46"/>
      <c r="RBI53" s="46"/>
      <c r="RBJ53" s="46"/>
      <c r="RBK53" s="46"/>
      <c r="RBL53" s="46"/>
      <c r="RBM53" s="46"/>
      <c r="RBN53" s="46"/>
      <c r="RBO53" s="46"/>
      <c r="RBP53" s="46"/>
      <c r="RBQ53" s="46"/>
      <c r="RBR53" s="46"/>
      <c r="RBS53" s="46"/>
      <c r="RBT53" s="46"/>
      <c r="RBU53" s="46"/>
      <c r="RBV53" s="46"/>
      <c r="RBW53" s="46"/>
      <c r="RBX53" s="46"/>
      <c r="RBY53" s="46"/>
      <c r="RBZ53" s="46"/>
      <c r="RCA53" s="46"/>
      <c r="RCB53" s="46"/>
      <c r="RCC53" s="46"/>
      <c r="RCD53" s="46"/>
      <c r="RCE53" s="46"/>
      <c r="RCF53" s="46"/>
      <c r="RCG53" s="46"/>
      <c r="RCH53" s="46"/>
      <c r="RCI53" s="46"/>
      <c r="RCJ53" s="46"/>
      <c r="RCK53" s="46"/>
      <c r="RCL53" s="46"/>
      <c r="RCM53" s="46"/>
      <c r="RCN53" s="46"/>
      <c r="RCO53" s="46"/>
      <c r="RCP53" s="46"/>
      <c r="RCQ53" s="46"/>
      <c r="RCR53" s="46"/>
      <c r="RCS53" s="46"/>
      <c r="RCT53" s="46"/>
      <c r="RCU53" s="46"/>
      <c r="RCV53" s="46"/>
      <c r="RCW53" s="46"/>
      <c r="RCX53" s="46"/>
      <c r="RCY53" s="46"/>
      <c r="RCZ53" s="46"/>
      <c r="RDA53" s="46"/>
      <c r="RDB53" s="46"/>
      <c r="RDC53" s="46"/>
      <c r="RDD53" s="46"/>
      <c r="RDE53" s="46"/>
      <c r="RDF53" s="46"/>
      <c r="RDG53" s="46"/>
      <c r="RDH53" s="46"/>
      <c r="RDI53" s="46"/>
      <c r="RDJ53" s="46"/>
      <c r="RDK53" s="46"/>
      <c r="RDL53" s="46"/>
      <c r="RDM53" s="46"/>
      <c r="RDN53" s="46"/>
      <c r="RDO53" s="46"/>
      <c r="RDP53" s="46"/>
      <c r="RDQ53" s="46"/>
      <c r="RDR53" s="46"/>
      <c r="RDS53" s="46"/>
      <c r="RDT53" s="46"/>
      <c r="RDU53" s="46"/>
      <c r="RDV53" s="46"/>
      <c r="RDW53" s="46"/>
      <c r="RDX53" s="46"/>
      <c r="RDY53" s="46"/>
      <c r="RDZ53" s="46"/>
      <c r="REA53" s="46"/>
      <c r="REB53" s="46"/>
      <c r="REC53" s="46"/>
      <c r="RED53" s="46"/>
      <c r="REE53" s="46"/>
      <c r="REF53" s="46"/>
      <c r="REG53" s="46"/>
      <c r="REH53" s="46"/>
      <c r="REI53" s="46"/>
      <c r="REJ53" s="46"/>
      <c r="REK53" s="46"/>
      <c r="REL53" s="46"/>
      <c r="REM53" s="46"/>
      <c r="REN53" s="46"/>
      <c r="REO53" s="46"/>
      <c r="REP53" s="46"/>
      <c r="REQ53" s="46"/>
      <c r="RER53" s="46"/>
      <c r="RES53" s="46"/>
      <c r="RET53" s="46"/>
      <c r="REU53" s="46"/>
      <c r="REV53" s="46"/>
      <c r="REW53" s="46"/>
      <c r="REX53" s="46"/>
      <c r="REY53" s="46"/>
      <c r="REZ53" s="46"/>
      <c r="RFA53" s="46"/>
      <c r="RFB53" s="46"/>
      <c r="RFC53" s="46"/>
      <c r="RFD53" s="46"/>
      <c r="RFE53" s="46"/>
      <c r="RFF53" s="46"/>
      <c r="RFG53" s="46"/>
      <c r="RFH53" s="46"/>
      <c r="RFI53" s="46"/>
      <c r="RFJ53" s="46"/>
      <c r="RFK53" s="46"/>
      <c r="RFL53" s="46"/>
      <c r="RFM53" s="46"/>
      <c r="RFN53" s="46"/>
      <c r="RFO53" s="46"/>
      <c r="RFP53" s="46"/>
      <c r="RFQ53" s="46"/>
      <c r="RFR53" s="46"/>
      <c r="RFS53" s="46"/>
      <c r="RFT53" s="46"/>
      <c r="RFU53" s="46"/>
      <c r="RFV53" s="46"/>
      <c r="RFW53" s="46"/>
      <c r="RFX53" s="46"/>
      <c r="RFY53" s="46"/>
      <c r="RFZ53" s="46"/>
      <c r="RGA53" s="46"/>
      <c r="RGB53" s="46"/>
      <c r="RGC53" s="46"/>
      <c r="RGD53" s="46"/>
      <c r="RGE53" s="46"/>
      <c r="RGF53" s="46"/>
      <c r="RGG53" s="46"/>
      <c r="RGH53" s="46"/>
      <c r="RGI53" s="46"/>
      <c r="RGJ53" s="46"/>
      <c r="RGK53" s="46"/>
      <c r="RGL53" s="46"/>
      <c r="RGM53" s="46"/>
      <c r="RGN53" s="46"/>
      <c r="RGO53" s="46"/>
      <c r="RGP53" s="46"/>
      <c r="RGQ53" s="46"/>
      <c r="RGR53" s="46"/>
      <c r="RGS53" s="46"/>
      <c r="RGT53" s="46"/>
      <c r="RGU53" s="46"/>
      <c r="RGV53" s="46"/>
      <c r="RGW53" s="46"/>
      <c r="RGX53" s="46"/>
      <c r="RGY53" s="46"/>
      <c r="RGZ53" s="46"/>
      <c r="RHA53" s="46"/>
      <c r="RHB53" s="46"/>
      <c r="RHC53" s="46"/>
      <c r="RHD53" s="46"/>
      <c r="RHE53" s="46"/>
      <c r="RHF53" s="46"/>
      <c r="RHG53" s="46"/>
      <c r="RHH53" s="46"/>
      <c r="RHI53" s="46"/>
      <c r="RHJ53" s="46"/>
      <c r="RHK53" s="46"/>
      <c r="RHL53" s="46"/>
      <c r="RHM53" s="46"/>
      <c r="RHN53" s="46"/>
      <c r="RHO53" s="46"/>
      <c r="RHP53" s="46"/>
      <c r="RHQ53" s="46"/>
      <c r="RHR53" s="46"/>
      <c r="RHS53" s="46"/>
      <c r="RHT53" s="46"/>
      <c r="RHU53" s="46"/>
      <c r="RHV53" s="46"/>
      <c r="RHW53" s="46"/>
      <c r="RHX53" s="46"/>
      <c r="RHY53" s="46"/>
      <c r="RHZ53" s="46"/>
      <c r="RIA53" s="46"/>
      <c r="RIB53" s="46"/>
      <c r="RIC53" s="46"/>
      <c r="RID53" s="46"/>
      <c r="RIE53" s="46"/>
      <c r="RIF53" s="46"/>
      <c r="RIG53" s="46"/>
      <c r="RIH53" s="46"/>
      <c r="RII53" s="46"/>
      <c r="RIJ53" s="46"/>
      <c r="RIK53" s="46"/>
      <c r="RIL53" s="46"/>
      <c r="RIM53" s="46"/>
      <c r="RIN53" s="46"/>
      <c r="RIO53" s="46"/>
      <c r="RIP53" s="46"/>
      <c r="RIQ53" s="46"/>
      <c r="RIR53" s="46"/>
      <c r="RIS53" s="46"/>
      <c r="RIT53" s="46"/>
      <c r="RIU53" s="46"/>
      <c r="RIV53" s="46"/>
      <c r="RIW53" s="46"/>
      <c r="RIX53" s="46"/>
      <c r="RIY53" s="46"/>
      <c r="RIZ53" s="46"/>
      <c r="RJA53" s="46"/>
      <c r="RJB53" s="46"/>
      <c r="RJC53" s="46"/>
      <c r="RJD53" s="46"/>
      <c r="RJE53" s="46"/>
      <c r="RJF53" s="46"/>
      <c r="RJG53" s="46"/>
      <c r="RJH53" s="46"/>
      <c r="RJI53" s="46"/>
      <c r="RJJ53" s="46"/>
      <c r="RJK53" s="46"/>
      <c r="RJL53" s="46"/>
      <c r="RJM53" s="46"/>
      <c r="RJN53" s="46"/>
      <c r="RJO53" s="46"/>
      <c r="RJP53" s="46"/>
      <c r="RJQ53" s="46"/>
      <c r="RJR53" s="46"/>
      <c r="RJS53" s="46"/>
      <c r="RJT53" s="46"/>
      <c r="RJU53" s="46"/>
      <c r="RJV53" s="46"/>
      <c r="RJW53" s="46"/>
      <c r="RJX53" s="46"/>
      <c r="RJY53" s="46"/>
      <c r="RJZ53" s="46"/>
      <c r="RKA53" s="46"/>
      <c r="RKB53" s="46"/>
      <c r="RKC53" s="46"/>
      <c r="RKD53" s="46"/>
      <c r="RKE53" s="46"/>
      <c r="RKF53" s="46"/>
      <c r="RKG53" s="46"/>
      <c r="RKH53" s="46"/>
      <c r="RKI53" s="46"/>
      <c r="RKJ53" s="46"/>
      <c r="RKK53" s="46"/>
      <c r="RKL53" s="46"/>
      <c r="RKM53" s="46"/>
      <c r="RKN53" s="46"/>
      <c r="RKO53" s="46"/>
      <c r="RKP53" s="46"/>
      <c r="RKQ53" s="46"/>
      <c r="RKR53" s="46"/>
      <c r="RKS53" s="46"/>
      <c r="RKT53" s="46"/>
      <c r="RKU53" s="46"/>
      <c r="RKV53" s="46"/>
      <c r="RKW53" s="46"/>
      <c r="RKX53" s="46"/>
      <c r="RKY53" s="46"/>
      <c r="RKZ53" s="46"/>
      <c r="RLA53" s="46"/>
      <c r="RLB53" s="46"/>
      <c r="RLC53" s="46"/>
      <c r="RLD53" s="46"/>
      <c r="RLE53" s="46"/>
      <c r="RLF53" s="46"/>
      <c r="RLG53" s="46"/>
      <c r="RLH53" s="46"/>
      <c r="RLI53" s="46"/>
      <c r="RLJ53" s="46"/>
      <c r="RLK53" s="46"/>
      <c r="RLL53" s="46"/>
      <c r="RLM53" s="46"/>
      <c r="RLN53" s="46"/>
      <c r="RLO53" s="46"/>
      <c r="RLP53" s="46"/>
      <c r="RLQ53" s="46"/>
      <c r="RLR53" s="46"/>
      <c r="RLS53" s="46"/>
      <c r="RLT53" s="46"/>
      <c r="RLU53" s="46"/>
      <c r="RLV53" s="46"/>
      <c r="RLW53" s="46"/>
      <c r="RLX53" s="46"/>
      <c r="RLY53" s="46"/>
      <c r="RLZ53" s="46"/>
      <c r="RMA53" s="46"/>
      <c r="RMB53" s="46"/>
      <c r="RMC53" s="46"/>
      <c r="RMD53" s="46"/>
      <c r="RME53" s="46"/>
      <c r="RMF53" s="46"/>
      <c r="RMG53" s="46"/>
      <c r="RMH53" s="46"/>
      <c r="RMI53" s="46"/>
      <c r="RMJ53" s="46"/>
      <c r="RMK53" s="46"/>
      <c r="RML53" s="46"/>
      <c r="RMM53" s="46"/>
      <c r="RMN53" s="46"/>
      <c r="RMO53" s="46"/>
      <c r="RMP53" s="46"/>
      <c r="RMQ53" s="46"/>
      <c r="RMR53" s="46"/>
      <c r="RMS53" s="46"/>
      <c r="RMT53" s="46"/>
      <c r="RMU53" s="46"/>
      <c r="RMV53" s="46"/>
      <c r="RMW53" s="46"/>
      <c r="RMX53" s="46"/>
      <c r="RMY53" s="46"/>
      <c r="RMZ53" s="46"/>
      <c r="RNA53" s="46"/>
      <c r="RNB53" s="46"/>
      <c r="RNC53" s="46"/>
      <c r="RND53" s="46"/>
      <c r="RNE53" s="46"/>
      <c r="RNF53" s="46"/>
      <c r="RNG53" s="46"/>
      <c r="RNH53" s="46"/>
      <c r="RNI53" s="46"/>
      <c r="RNJ53" s="46"/>
      <c r="RNK53" s="46"/>
      <c r="RNL53" s="46"/>
      <c r="RNM53" s="46"/>
      <c r="RNN53" s="46"/>
      <c r="RNO53" s="46"/>
      <c r="RNP53" s="46"/>
      <c r="RNQ53" s="46"/>
      <c r="RNR53" s="46"/>
      <c r="RNS53" s="46"/>
      <c r="RNT53" s="46"/>
      <c r="RNU53" s="46"/>
      <c r="RNV53" s="46"/>
      <c r="RNW53" s="46"/>
      <c r="RNX53" s="46"/>
      <c r="RNY53" s="46"/>
      <c r="RNZ53" s="46"/>
      <c r="ROA53" s="46"/>
      <c r="ROB53" s="46"/>
      <c r="ROC53" s="46"/>
      <c r="ROD53" s="46"/>
      <c r="ROE53" s="46"/>
      <c r="ROF53" s="46"/>
      <c r="ROG53" s="46"/>
      <c r="ROH53" s="46"/>
      <c r="ROI53" s="46"/>
      <c r="ROJ53" s="46"/>
      <c r="ROK53" s="46"/>
      <c r="ROL53" s="46"/>
      <c r="ROM53" s="46"/>
      <c r="RON53" s="46"/>
      <c r="ROO53" s="46"/>
      <c r="ROP53" s="46"/>
      <c r="ROQ53" s="46"/>
      <c r="ROR53" s="46"/>
      <c r="ROS53" s="46"/>
      <c r="ROT53" s="46"/>
      <c r="ROU53" s="46"/>
      <c r="ROV53" s="46"/>
      <c r="ROW53" s="46"/>
      <c r="ROX53" s="46"/>
      <c r="ROY53" s="46"/>
      <c r="ROZ53" s="46"/>
      <c r="RPA53" s="46"/>
      <c r="RPB53" s="46"/>
      <c r="RPC53" s="46"/>
      <c r="RPD53" s="46"/>
      <c r="RPE53" s="46"/>
      <c r="RPF53" s="46"/>
      <c r="RPG53" s="46"/>
      <c r="RPH53" s="46"/>
      <c r="RPI53" s="46"/>
      <c r="RPJ53" s="46"/>
      <c r="RPK53" s="46"/>
      <c r="RPL53" s="46"/>
      <c r="RPM53" s="46"/>
      <c r="RPN53" s="46"/>
      <c r="RPO53" s="46"/>
      <c r="RPP53" s="46"/>
      <c r="RPQ53" s="46"/>
      <c r="RPR53" s="46"/>
      <c r="RPS53" s="46"/>
      <c r="RPT53" s="46"/>
      <c r="RPU53" s="46"/>
      <c r="RPV53" s="46"/>
      <c r="RPW53" s="46"/>
      <c r="RPX53" s="46"/>
      <c r="RPY53" s="46"/>
      <c r="RPZ53" s="46"/>
      <c r="RQA53" s="46"/>
      <c r="RQB53" s="46"/>
      <c r="RQC53" s="46"/>
      <c r="RQD53" s="46"/>
      <c r="RQE53" s="46"/>
      <c r="RQF53" s="46"/>
      <c r="RQG53" s="46"/>
      <c r="RQH53" s="46"/>
      <c r="RQI53" s="46"/>
      <c r="RQJ53" s="46"/>
      <c r="RQK53" s="46"/>
      <c r="RQL53" s="46"/>
      <c r="RQM53" s="46"/>
      <c r="RQN53" s="46"/>
      <c r="RQO53" s="46"/>
      <c r="RQP53" s="46"/>
      <c r="RQQ53" s="46"/>
      <c r="RQR53" s="46"/>
      <c r="RQS53" s="46"/>
      <c r="RQT53" s="46"/>
      <c r="RQU53" s="46"/>
      <c r="RQV53" s="46"/>
      <c r="RQW53" s="46"/>
      <c r="RQX53" s="46"/>
      <c r="RQY53" s="46"/>
      <c r="RQZ53" s="46"/>
      <c r="RRA53" s="46"/>
      <c r="RRB53" s="46"/>
      <c r="RRC53" s="46"/>
      <c r="RRD53" s="46"/>
      <c r="RRE53" s="46"/>
      <c r="RRF53" s="46"/>
      <c r="RRG53" s="46"/>
      <c r="RRH53" s="46"/>
      <c r="RRI53" s="46"/>
      <c r="RRJ53" s="46"/>
      <c r="RRK53" s="46"/>
      <c r="RRL53" s="46"/>
      <c r="RRM53" s="46"/>
      <c r="RRN53" s="46"/>
      <c r="RRO53" s="46"/>
      <c r="RRP53" s="46"/>
      <c r="RRQ53" s="46"/>
      <c r="RRR53" s="46"/>
      <c r="RRS53" s="46"/>
      <c r="RRT53" s="46"/>
      <c r="RRU53" s="46"/>
      <c r="RRV53" s="46"/>
      <c r="RRW53" s="46"/>
      <c r="RRX53" s="46"/>
      <c r="RRY53" s="46"/>
      <c r="RRZ53" s="46"/>
      <c r="RSA53" s="46"/>
      <c r="RSB53" s="46"/>
      <c r="RSC53" s="46"/>
      <c r="RSD53" s="46"/>
      <c r="RSE53" s="46"/>
      <c r="RSF53" s="46"/>
      <c r="RSG53" s="46"/>
      <c r="RSH53" s="46"/>
      <c r="RSI53" s="46"/>
      <c r="RSJ53" s="46"/>
      <c r="RSK53" s="46"/>
      <c r="RSL53" s="46"/>
      <c r="RSM53" s="46"/>
      <c r="RSN53" s="46"/>
      <c r="RSO53" s="46"/>
      <c r="RSP53" s="46"/>
      <c r="RSQ53" s="46"/>
      <c r="RSR53" s="46"/>
      <c r="RSS53" s="46"/>
      <c r="RST53" s="46"/>
      <c r="RSU53" s="46"/>
      <c r="RSV53" s="46"/>
      <c r="RSW53" s="46"/>
      <c r="RSX53" s="46"/>
      <c r="RSY53" s="46"/>
      <c r="RSZ53" s="46"/>
      <c r="RTA53" s="46"/>
      <c r="RTB53" s="46"/>
      <c r="RTC53" s="46"/>
      <c r="RTD53" s="46"/>
      <c r="RTE53" s="46"/>
      <c r="RTF53" s="46"/>
      <c r="RTG53" s="46"/>
      <c r="RTH53" s="46"/>
      <c r="RTI53" s="46"/>
      <c r="RTJ53" s="46"/>
      <c r="RTK53" s="46"/>
      <c r="RTL53" s="46"/>
      <c r="RTM53" s="46"/>
      <c r="RTN53" s="46"/>
      <c r="RTO53" s="46"/>
      <c r="RTP53" s="46"/>
      <c r="RTQ53" s="46"/>
      <c r="RTR53" s="46"/>
      <c r="RTS53" s="46"/>
      <c r="RTT53" s="46"/>
      <c r="RTU53" s="46"/>
      <c r="RTV53" s="46"/>
      <c r="RTW53" s="46"/>
      <c r="RTX53" s="46"/>
      <c r="RTY53" s="46"/>
      <c r="RTZ53" s="46"/>
      <c r="RUA53" s="46"/>
      <c r="RUB53" s="46"/>
      <c r="RUC53" s="46"/>
      <c r="RUD53" s="46"/>
      <c r="RUE53" s="46"/>
      <c r="RUF53" s="46"/>
      <c r="RUG53" s="46"/>
      <c r="RUH53" s="46"/>
      <c r="RUI53" s="46"/>
      <c r="RUJ53" s="46"/>
      <c r="RUK53" s="46"/>
      <c r="RUL53" s="46"/>
      <c r="RUM53" s="46"/>
      <c r="RUN53" s="46"/>
      <c r="RUO53" s="46"/>
      <c r="RUP53" s="46"/>
      <c r="RUQ53" s="46"/>
      <c r="RUR53" s="46"/>
      <c r="RUS53" s="46"/>
      <c r="RUT53" s="46"/>
      <c r="RUU53" s="46"/>
      <c r="RUV53" s="46"/>
      <c r="RUW53" s="46"/>
      <c r="RUX53" s="46"/>
      <c r="RUY53" s="46"/>
      <c r="RUZ53" s="46"/>
      <c r="RVA53" s="46"/>
      <c r="RVB53" s="46"/>
      <c r="RVC53" s="46"/>
      <c r="RVD53" s="46"/>
      <c r="RVE53" s="46"/>
      <c r="RVF53" s="46"/>
      <c r="RVG53" s="46"/>
      <c r="RVH53" s="46"/>
      <c r="RVI53" s="46"/>
      <c r="RVJ53" s="46"/>
      <c r="RVK53" s="46"/>
      <c r="RVL53" s="46"/>
      <c r="RVM53" s="46"/>
      <c r="RVN53" s="46"/>
      <c r="RVO53" s="46"/>
      <c r="RVP53" s="46"/>
      <c r="RVQ53" s="46"/>
      <c r="RVR53" s="46"/>
      <c r="RVS53" s="46"/>
      <c r="RVT53" s="46"/>
      <c r="RVU53" s="46"/>
      <c r="RVV53" s="46"/>
      <c r="RVW53" s="46"/>
      <c r="RVX53" s="46"/>
      <c r="RVY53" s="46"/>
      <c r="RVZ53" s="46"/>
      <c r="RWA53" s="46"/>
      <c r="RWB53" s="46"/>
      <c r="RWC53" s="46"/>
      <c r="RWD53" s="46"/>
      <c r="RWE53" s="46"/>
      <c r="RWF53" s="46"/>
      <c r="RWG53" s="46"/>
      <c r="RWH53" s="46"/>
      <c r="RWI53" s="46"/>
      <c r="RWJ53" s="46"/>
      <c r="RWK53" s="46"/>
      <c r="RWL53" s="46"/>
      <c r="RWM53" s="46"/>
      <c r="RWN53" s="46"/>
      <c r="RWO53" s="46"/>
      <c r="RWP53" s="46"/>
      <c r="RWQ53" s="46"/>
      <c r="RWR53" s="46"/>
      <c r="RWS53" s="46"/>
      <c r="RWT53" s="46"/>
      <c r="RWU53" s="46"/>
      <c r="RWV53" s="46"/>
      <c r="RWW53" s="46"/>
      <c r="RWX53" s="46"/>
      <c r="RWY53" s="46"/>
      <c r="RWZ53" s="46"/>
      <c r="RXA53" s="46"/>
      <c r="RXB53" s="46"/>
      <c r="RXC53" s="46"/>
      <c r="RXD53" s="46"/>
      <c r="RXE53" s="46"/>
      <c r="RXF53" s="46"/>
      <c r="RXG53" s="46"/>
      <c r="RXH53" s="46"/>
      <c r="RXI53" s="46"/>
      <c r="RXJ53" s="46"/>
      <c r="RXK53" s="46"/>
      <c r="RXL53" s="46"/>
      <c r="RXM53" s="46"/>
      <c r="RXN53" s="46"/>
      <c r="RXO53" s="46"/>
      <c r="RXP53" s="46"/>
      <c r="RXQ53" s="46"/>
      <c r="RXR53" s="46"/>
      <c r="RXS53" s="46"/>
      <c r="RXT53" s="46"/>
      <c r="RXU53" s="46"/>
      <c r="RXV53" s="46"/>
      <c r="RXW53" s="46"/>
      <c r="RXX53" s="46"/>
      <c r="RXY53" s="46"/>
      <c r="RXZ53" s="46"/>
      <c r="RYA53" s="46"/>
      <c r="RYB53" s="46"/>
      <c r="RYC53" s="46"/>
      <c r="RYD53" s="46"/>
      <c r="RYE53" s="46"/>
      <c r="RYF53" s="46"/>
      <c r="RYG53" s="46"/>
      <c r="RYH53" s="46"/>
      <c r="RYI53" s="46"/>
      <c r="RYJ53" s="46"/>
      <c r="RYK53" s="46"/>
      <c r="RYL53" s="46"/>
      <c r="RYM53" s="46"/>
      <c r="RYN53" s="46"/>
      <c r="RYO53" s="46"/>
      <c r="RYP53" s="46"/>
      <c r="RYQ53" s="46"/>
      <c r="RYR53" s="46"/>
      <c r="RYS53" s="46"/>
      <c r="RYT53" s="46"/>
      <c r="RYU53" s="46"/>
      <c r="RYV53" s="46"/>
      <c r="RYW53" s="46"/>
      <c r="RYX53" s="46"/>
      <c r="RYY53" s="46"/>
      <c r="RYZ53" s="46"/>
      <c r="RZA53" s="46"/>
      <c r="RZB53" s="46"/>
      <c r="RZC53" s="46"/>
      <c r="RZD53" s="46"/>
      <c r="RZE53" s="46"/>
      <c r="RZF53" s="46"/>
      <c r="RZG53" s="46"/>
      <c r="RZH53" s="46"/>
      <c r="RZI53" s="46"/>
      <c r="RZJ53" s="46"/>
      <c r="RZK53" s="46"/>
      <c r="RZL53" s="46"/>
      <c r="RZM53" s="46"/>
      <c r="RZN53" s="46"/>
      <c r="RZO53" s="46"/>
      <c r="RZP53" s="46"/>
      <c r="RZQ53" s="46"/>
      <c r="RZR53" s="46"/>
      <c r="RZS53" s="46"/>
      <c r="RZT53" s="46"/>
      <c r="RZU53" s="46"/>
      <c r="RZV53" s="46"/>
      <c r="RZW53" s="46"/>
      <c r="RZX53" s="46"/>
      <c r="RZY53" s="46"/>
      <c r="RZZ53" s="46"/>
      <c r="SAA53" s="46"/>
      <c r="SAB53" s="46"/>
      <c r="SAC53" s="46"/>
      <c r="SAD53" s="46"/>
      <c r="SAE53" s="46"/>
      <c r="SAF53" s="46"/>
      <c r="SAG53" s="46"/>
      <c r="SAH53" s="46"/>
      <c r="SAI53" s="46"/>
      <c r="SAJ53" s="46"/>
      <c r="SAK53" s="46"/>
      <c r="SAL53" s="46"/>
      <c r="SAM53" s="46"/>
      <c r="SAN53" s="46"/>
      <c r="SAO53" s="46"/>
      <c r="SAP53" s="46"/>
      <c r="SAQ53" s="46"/>
      <c r="SAR53" s="46"/>
      <c r="SAS53" s="46"/>
      <c r="SAT53" s="46"/>
      <c r="SAU53" s="46"/>
      <c r="SAV53" s="46"/>
      <c r="SAW53" s="46"/>
      <c r="SAX53" s="46"/>
      <c r="SAY53" s="46"/>
      <c r="SAZ53" s="46"/>
      <c r="SBA53" s="46"/>
      <c r="SBB53" s="46"/>
      <c r="SBC53" s="46"/>
      <c r="SBD53" s="46"/>
      <c r="SBE53" s="46"/>
      <c r="SBF53" s="46"/>
      <c r="SBG53" s="46"/>
      <c r="SBH53" s="46"/>
      <c r="SBI53" s="46"/>
      <c r="SBJ53" s="46"/>
      <c r="SBK53" s="46"/>
      <c r="SBL53" s="46"/>
      <c r="SBM53" s="46"/>
      <c r="SBN53" s="46"/>
      <c r="SBO53" s="46"/>
      <c r="SBP53" s="46"/>
      <c r="SBQ53" s="46"/>
      <c r="SBR53" s="46"/>
      <c r="SBS53" s="46"/>
      <c r="SBT53" s="46"/>
      <c r="SBU53" s="46"/>
      <c r="SBV53" s="46"/>
      <c r="SBW53" s="46"/>
      <c r="SBX53" s="46"/>
      <c r="SBY53" s="46"/>
      <c r="SBZ53" s="46"/>
      <c r="SCA53" s="46"/>
      <c r="SCB53" s="46"/>
      <c r="SCC53" s="46"/>
      <c r="SCD53" s="46"/>
      <c r="SCE53" s="46"/>
      <c r="SCF53" s="46"/>
      <c r="SCG53" s="46"/>
      <c r="SCH53" s="46"/>
      <c r="SCI53" s="46"/>
      <c r="SCJ53" s="46"/>
      <c r="SCK53" s="46"/>
      <c r="SCL53" s="46"/>
      <c r="SCM53" s="46"/>
      <c r="SCN53" s="46"/>
      <c r="SCO53" s="46"/>
      <c r="SCP53" s="46"/>
      <c r="SCQ53" s="46"/>
      <c r="SCR53" s="46"/>
      <c r="SCS53" s="46"/>
      <c r="SCT53" s="46"/>
      <c r="SCU53" s="46"/>
      <c r="SCV53" s="46"/>
      <c r="SCW53" s="46"/>
      <c r="SCX53" s="46"/>
      <c r="SCY53" s="46"/>
      <c r="SCZ53" s="46"/>
      <c r="SDA53" s="46"/>
      <c r="SDB53" s="46"/>
      <c r="SDC53" s="46"/>
      <c r="SDD53" s="46"/>
      <c r="SDE53" s="46"/>
      <c r="SDF53" s="46"/>
      <c r="SDG53" s="46"/>
      <c r="SDH53" s="46"/>
      <c r="SDI53" s="46"/>
      <c r="SDJ53" s="46"/>
      <c r="SDK53" s="46"/>
      <c r="SDL53" s="46"/>
      <c r="SDM53" s="46"/>
      <c r="SDN53" s="46"/>
      <c r="SDO53" s="46"/>
      <c r="SDP53" s="46"/>
      <c r="SDQ53" s="46"/>
      <c r="SDR53" s="46"/>
      <c r="SDS53" s="46"/>
      <c r="SDT53" s="46"/>
      <c r="SDU53" s="46"/>
      <c r="SDV53" s="46"/>
      <c r="SDW53" s="46"/>
      <c r="SDX53" s="46"/>
      <c r="SDY53" s="46"/>
      <c r="SDZ53" s="46"/>
      <c r="SEA53" s="46"/>
      <c r="SEB53" s="46"/>
      <c r="SEC53" s="46"/>
      <c r="SED53" s="46"/>
      <c r="SEE53" s="46"/>
      <c r="SEF53" s="46"/>
      <c r="SEG53" s="46"/>
      <c r="SEH53" s="46"/>
      <c r="SEI53" s="46"/>
      <c r="SEJ53" s="46"/>
      <c r="SEK53" s="46"/>
      <c r="SEL53" s="46"/>
      <c r="SEM53" s="46"/>
      <c r="SEN53" s="46"/>
      <c r="SEO53" s="46"/>
      <c r="SEP53" s="46"/>
      <c r="SEQ53" s="46"/>
      <c r="SER53" s="46"/>
      <c r="SES53" s="46"/>
      <c r="SET53" s="46"/>
      <c r="SEU53" s="46"/>
      <c r="SEV53" s="46"/>
      <c r="SEW53" s="46"/>
      <c r="SEX53" s="46"/>
      <c r="SEY53" s="46"/>
      <c r="SEZ53" s="46"/>
      <c r="SFA53" s="46"/>
      <c r="SFB53" s="46"/>
      <c r="SFC53" s="46"/>
      <c r="SFD53" s="46"/>
      <c r="SFE53" s="46"/>
      <c r="SFF53" s="46"/>
      <c r="SFG53" s="46"/>
      <c r="SFH53" s="46"/>
      <c r="SFI53" s="46"/>
      <c r="SFJ53" s="46"/>
      <c r="SFK53" s="46"/>
      <c r="SFL53" s="46"/>
      <c r="SFM53" s="46"/>
      <c r="SFN53" s="46"/>
      <c r="SFO53" s="46"/>
      <c r="SFP53" s="46"/>
      <c r="SFQ53" s="46"/>
      <c r="SFR53" s="46"/>
      <c r="SFS53" s="46"/>
      <c r="SFT53" s="46"/>
      <c r="SFU53" s="46"/>
      <c r="SFV53" s="46"/>
      <c r="SFW53" s="46"/>
      <c r="SFX53" s="46"/>
      <c r="SFY53" s="46"/>
      <c r="SFZ53" s="46"/>
      <c r="SGA53" s="46"/>
      <c r="SGB53" s="46"/>
      <c r="SGC53" s="46"/>
      <c r="SGD53" s="46"/>
      <c r="SGE53" s="46"/>
      <c r="SGF53" s="46"/>
      <c r="SGG53" s="46"/>
      <c r="SGH53" s="46"/>
      <c r="SGI53" s="46"/>
      <c r="SGJ53" s="46"/>
      <c r="SGK53" s="46"/>
      <c r="SGL53" s="46"/>
      <c r="SGM53" s="46"/>
      <c r="SGN53" s="46"/>
      <c r="SGO53" s="46"/>
      <c r="SGP53" s="46"/>
      <c r="SGQ53" s="46"/>
      <c r="SGR53" s="46"/>
      <c r="SGS53" s="46"/>
      <c r="SGT53" s="46"/>
      <c r="SGU53" s="46"/>
      <c r="SGV53" s="46"/>
      <c r="SGW53" s="46"/>
      <c r="SGX53" s="46"/>
      <c r="SGY53" s="46"/>
      <c r="SGZ53" s="46"/>
      <c r="SHA53" s="46"/>
      <c r="SHB53" s="46"/>
      <c r="SHC53" s="46"/>
      <c r="SHD53" s="46"/>
      <c r="SHE53" s="46"/>
      <c r="SHF53" s="46"/>
      <c r="SHG53" s="46"/>
      <c r="SHH53" s="46"/>
      <c r="SHI53" s="46"/>
      <c r="SHJ53" s="46"/>
      <c r="SHK53" s="46"/>
      <c r="SHL53" s="46"/>
      <c r="SHM53" s="46"/>
      <c r="SHN53" s="46"/>
      <c r="SHO53" s="46"/>
      <c r="SHP53" s="46"/>
      <c r="SHQ53" s="46"/>
      <c r="SHR53" s="46"/>
      <c r="SHS53" s="46"/>
      <c r="SHT53" s="46"/>
      <c r="SHU53" s="46"/>
      <c r="SHV53" s="46"/>
      <c r="SHW53" s="46"/>
      <c r="SHX53" s="46"/>
      <c r="SHY53" s="46"/>
      <c r="SHZ53" s="46"/>
      <c r="SIA53" s="46"/>
      <c r="SIB53" s="46"/>
      <c r="SIC53" s="46"/>
      <c r="SID53" s="46"/>
      <c r="SIE53" s="46"/>
      <c r="SIF53" s="46"/>
      <c r="SIG53" s="46"/>
      <c r="SIH53" s="46"/>
      <c r="SII53" s="46"/>
      <c r="SIJ53" s="46"/>
      <c r="SIK53" s="46"/>
      <c r="SIL53" s="46"/>
      <c r="SIM53" s="46"/>
      <c r="SIN53" s="46"/>
      <c r="SIO53" s="46"/>
      <c r="SIP53" s="46"/>
      <c r="SIQ53" s="46"/>
      <c r="SIR53" s="46"/>
      <c r="SIS53" s="46"/>
      <c r="SIT53" s="46"/>
      <c r="SIU53" s="46"/>
      <c r="SIV53" s="46"/>
      <c r="SIW53" s="46"/>
      <c r="SIX53" s="46"/>
      <c r="SIY53" s="46"/>
      <c r="SIZ53" s="46"/>
      <c r="SJA53" s="46"/>
      <c r="SJB53" s="46"/>
      <c r="SJC53" s="46"/>
      <c r="SJD53" s="46"/>
      <c r="SJE53" s="46"/>
      <c r="SJF53" s="46"/>
      <c r="SJG53" s="46"/>
      <c r="SJH53" s="46"/>
      <c r="SJI53" s="46"/>
      <c r="SJJ53" s="46"/>
      <c r="SJK53" s="46"/>
      <c r="SJL53" s="46"/>
      <c r="SJM53" s="46"/>
      <c r="SJN53" s="46"/>
      <c r="SJO53" s="46"/>
      <c r="SJP53" s="46"/>
      <c r="SJQ53" s="46"/>
      <c r="SJR53" s="46"/>
      <c r="SJS53" s="46"/>
      <c r="SJT53" s="46"/>
      <c r="SJU53" s="46"/>
      <c r="SJV53" s="46"/>
      <c r="SJW53" s="46"/>
      <c r="SJX53" s="46"/>
      <c r="SJY53" s="46"/>
      <c r="SJZ53" s="46"/>
      <c r="SKA53" s="46"/>
      <c r="SKB53" s="46"/>
      <c r="SKC53" s="46"/>
      <c r="SKD53" s="46"/>
      <c r="SKE53" s="46"/>
      <c r="SKF53" s="46"/>
      <c r="SKG53" s="46"/>
      <c r="SKH53" s="46"/>
      <c r="SKI53" s="46"/>
      <c r="SKJ53" s="46"/>
      <c r="SKK53" s="46"/>
      <c r="SKL53" s="46"/>
      <c r="SKM53" s="46"/>
      <c r="SKN53" s="46"/>
      <c r="SKO53" s="46"/>
      <c r="SKP53" s="46"/>
      <c r="SKQ53" s="46"/>
      <c r="SKR53" s="46"/>
      <c r="SKS53" s="46"/>
      <c r="SKT53" s="46"/>
      <c r="SKU53" s="46"/>
      <c r="SKV53" s="46"/>
      <c r="SKW53" s="46"/>
      <c r="SKX53" s="46"/>
      <c r="SKY53" s="46"/>
      <c r="SKZ53" s="46"/>
      <c r="SLA53" s="46"/>
      <c r="SLB53" s="46"/>
      <c r="SLC53" s="46"/>
      <c r="SLD53" s="46"/>
      <c r="SLE53" s="46"/>
      <c r="SLF53" s="46"/>
      <c r="SLG53" s="46"/>
      <c r="SLH53" s="46"/>
      <c r="SLI53" s="46"/>
      <c r="SLJ53" s="46"/>
      <c r="SLK53" s="46"/>
      <c r="SLL53" s="46"/>
      <c r="SLM53" s="46"/>
      <c r="SLN53" s="46"/>
      <c r="SLO53" s="46"/>
      <c r="SLP53" s="46"/>
      <c r="SLQ53" s="46"/>
      <c r="SLR53" s="46"/>
      <c r="SLS53" s="46"/>
      <c r="SLT53" s="46"/>
      <c r="SLU53" s="46"/>
      <c r="SLV53" s="46"/>
      <c r="SLW53" s="46"/>
      <c r="SLX53" s="46"/>
      <c r="SLY53" s="46"/>
      <c r="SLZ53" s="46"/>
      <c r="SMA53" s="46"/>
      <c r="SMB53" s="46"/>
      <c r="SMC53" s="46"/>
      <c r="SMD53" s="46"/>
      <c r="SME53" s="46"/>
      <c r="SMF53" s="46"/>
      <c r="SMG53" s="46"/>
      <c r="SMH53" s="46"/>
      <c r="SMI53" s="46"/>
      <c r="SMJ53" s="46"/>
      <c r="SMK53" s="46"/>
      <c r="SML53" s="46"/>
      <c r="SMM53" s="46"/>
      <c r="SMN53" s="46"/>
      <c r="SMO53" s="46"/>
      <c r="SMP53" s="46"/>
      <c r="SMQ53" s="46"/>
      <c r="SMR53" s="46"/>
      <c r="SMS53" s="46"/>
      <c r="SMT53" s="46"/>
      <c r="SMU53" s="46"/>
      <c r="SMV53" s="46"/>
      <c r="SMW53" s="46"/>
      <c r="SMX53" s="46"/>
      <c r="SMY53" s="46"/>
      <c r="SMZ53" s="46"/>
      <c r="SNA53" s="46"/>
      <c r="SNB53" s="46"/>
      <c r="SNC53" s="46"/>
      <c r="SND53" s="46"/>
      <c r="SNE53" s="46"/>
      <c r="SNF53" s="46"/>
      <c r="SNG53" s="46"/>
      <c r="SNH53" s="46"/>
      <c r="SNI53" s="46"/>
      <c r="SNJ53" s="46"/>
      <c r="SNK53" s="46"/>
      <c r="SNL53" s="46"/>
      <c r="SNM53" s="46"/>
      <c r="SNN53" s="46"/>
      <c r="SNO53" s="46"/>
      <c r="SNP53" s="46"/>
      <c r="SNQ53" s="46"/>
      <c r="SNR53" s="46"/>
      <c r="SNS53" s="46"/>
      <c r="SNT53" s="46"/>
      <c r="SNU53" s="46"/>
      <c r="SNV53" s="46"/>
      <c r="SNW53" s="46"/>
      <c r="SNX53" s="46"/>
      <c r="SNY53" s="46"/>
      <c r="SNZ53" s="46"/>
      <c r="SOA53" s="46"/>
      <c r="SOB53" s="46"/>
      <c r="SOC53" s="46"/>
      <c r="SOD53" s="46"/>
      <c r="SOE53" s="46"/>
      <c r="SOF53" s="46"/>
      <c r="SOG53" s="46"/>
      <c r="SOH53" s="46"/>
      <c r="SOI53" s="46"/>
      <c r="SOJ53" s="46"/>
      <c r="SOK53" s="46"/>
      <c r="SOL53" s="46"/>
      <c r="SOM53" s="46"/>
      <c r="SON53" s="46"/>
      <c r="SOO53" s="46"/>
      <c r="SOP53" s="46"/>
      <c r="SOQ53" s="46"/>
      <c r="SOR53" s="46"/>
      <c r="SOS53" s="46"/>
      <c r="SOT53" s="46"/>
      <c r="SOU53" s="46"/>
      <c r="SOV53" s="46"/>
      <c r="SOW53" s="46"/>
      <c r="SOX53" s="46"/>
      <c r="SOY53" s="46"/>
      <c r="SOZ53" s="46"/>
      <c r="SPA53" s="46"/>
      <c r="SPB53" s="46"/>
      <c r="SPC53" s="46"/>
      <c r="SPD53" s="46"/>
      <c r="SPE53" s="46"/>
      <c r="SPF53" s="46"/>
      <c r="SPG53" s="46"/>
      <c r="SPH53" s="46"/>
      <c r="SPI53" s="46"/>
      <c r="SPJ53" s="46"/>
      <c r="SPK53" s="46"/>
      <c r="SPL53" s="46"/>
      <c r="SPM53" s="46"/>
      <c r="SPN53" s="46"/>
      <c r="SPO53" s="46"/>
      <c r="SPP53" s="46"/>
      <c r="SPQ53" s="46"/>
      <c r="SPR53" s="46"/>
      <c r="SPS53" s="46"/>
      <c r="SPT53" s="46"/>
      <c r="SPU53" s="46"/>
      <c r="SPV53" s="46"/>
      <c r="SPW53" s="46"/>
      <c r="SPX53" s="46"/>
      <c r="SPY53" s="46"/>
      <c r="SPZ53" s="46"/>
      <c r="SQA53" s="46"/>
      <c r="SQB53" s="46"/>
      <c r="SQC53" s="46"/>
      <c r="SQD53" s="46"/>
      <c r="SQE53" s="46"/>
      <c r="SQF53" s="46"/>
      <c r="SQG53" s="46"/>
      <c r="SQH53" s="46"/>
      <c r="SQI53" s="46"/>
      <c r="SQJ53" s="46"/>
      <c r="SQK53" s="46"/>
      <c r="SQL53" s="46"/>
      <c r="SQM53" s="46"/>
      <c r="SQN53" s="46"/>
      <c r="SQO53" s="46"/>
      <c r="SQP53" s="46"/>
      <c r="SQQ53" s="46"/>
      <c r="SQR53" s="46"/>
      <c r="SQS53" s="46"/>
      <c r="SQT53" s="46"/>
      <c r="SQU53" s="46"/>
      <c r="SQV53" s="46"/>
      <c r="SQW53" s="46"/>
      <c r="SQX53" s="46"/>
      <c r="SQY53" s="46"/>
      <c r="SQZ53" s="46"/>
      <c r="SRA53" s="46"/>
      <c r="SRB53" s="46"/>
      <c r="SRC53" s="46"/>
      <c r="SRD53" s="46"/>
      <c r="SRE53" s="46"/>
      <c r="SRF53" s="46"/>
      <c r="SRG53" s="46"/>
      <c r="SRH53" s="46"/>
      <c r="SRI53" s="46"/>
      <c r="SRJ53" s="46"/>
      <c r="SRK53" s="46"/>
      <c r="SRL53" s="46"/>
      <c r="SRM53" s="46"/>
      <c r="SRN53" s="46"/>
      <c r="SRO53" s="46"/>
      <c r="SRP53" s="46"/>
      <c r="SRQ53" s="46"/>
      <c r="SRR53" s="46"/>
      <c r="SRS53" s="46"/>
      <c r="SRT53" s="46"/>
      <c r="SRU53" s="46"/>
      <c r="SRV53" s="46"/>
      <c r="SRW53" s="46"/>
      <c r="SRX53" s="46"/>
      <c r="SRY53" s="46"/>
      <c r="SRZ53" s="46"/>
      <c r="SSA53" s="46"/>
      <c r="SSB53" s="46"/>
      <c r="SSC53" s="46"/>
      <c r="SSD53" s="46"/>
      <c r="SSE53" s="46"/>
      <c r="SSF53" s="46"/>
      <c r="SSG53" s="46"/>
      <c r="SSH53" s="46"/>
      <c r="SSI53" s="46"/>
      <c r="SSJ53" s="46"/>
      <c r="SSK53" s="46"/>
      <c r="SSL53" s="46"/>
      <c r="SSM53" s="46"/>
      <c r="SSN53" s="46"/>
      <c r="SSO53" s="46"/>
      <c r="SSP53" s="46"/>
      <c r="SSQ53" s="46"/>
      <c r="SSR53" s="46"/>
      <c r="SSS53" s="46"/>
      <c r="SST53" s="46"/>
      <c r="SSU53" s="46"/>
      <c r="SSV53" s="46"/>
      <c r="SSW53" s="46"/>
      <c r="SSX53" s="46"/>
      <c r="SSY53" s="46"/>
      <c r="SSZ53" s="46"/>
      <c r="STA53" s="46"/>
      <c r="STB53" s="46"/>
      <c r="STC53" s="46"/>
      <c r="STD53" s="46"/>
      <c r="STE53" s="46"/>
      <c r="STF53" s="46"/>
      <c r="STG53" s="46"/>
      <c r="STH53" s="46"/>
      <c r="STI53" s="46"/>
      <c r="STJ53" s="46"/>
      <c r="STK53" s="46"/>
      <c r="STL53" s="46"/>
      <c r="STM53" s="46"/>
      <c r="STN53" s="46"/>
      <c r="STO53" s="46"/>
      <c r="STP53" s="46"/>
      <c r="STQ53" s="46"/>
      <c r="STR53" s="46"/>
      <c r="STS53" s="46"/>
      <c r="STT53" s="46"/>
      <c r="STU53" s="46"/>
      <c r="STV53" s="46"/>
      <c r="STW53" s="46"/>
      <c r="STX53" s="46"/>
      <c r="STY53" s="46"/>
      <c r="STZ53" s="46"/>
      <c r="SUA53" s="46"/>
      <c r="SUB53" s="46"/>
      <c r="SUC53" s="46"/>
      <c r="SUD53" s="46"/>
      <c r="SUE53" s="46"/>
      <c r="SUF53" s="46"/>
      <c r="SUG53" s="46"/>
      <c r="SUH53" s="46"/>
      <c r="SUI53" s="46"/>
      <c r="SUJ53" s="46"/>
      <c r="SUK53" s="46"/>
      <c r="SUL53" s="46"/>
      <c r="SUM53" s="46"/>
      <c r="SUN53" s="46"/>
      <c r="SUO53" s="46"/>
      <c r="SUP53" s="46"/>
      <c r="SUQ53" s="46"/>
      <c r="SUR53" s="46"/>
      <c r="SUS53" s="46"/>
      <c r="SUT53" s="46"/>
      <c r="SUU53" s="46"/>
      <c r="SUV53" s="46"/>
      <c r="SUW53" s="46"/>
      <c r="SUX53" s="46"/>
      <c r="SUY53" s="46"/>
      <c r="SUZ53" s="46"/>
      <c r="SVA53" s="46"/>
      <c r="SVB53" s="46"/>
      <c r="SVC53" s="46"/>
      <c r="SVD53" s="46"/>
      <c r="SVE53" s="46"/>
      <c r="SVF53" s="46"/>
      <c r="SVG53" s="46"/>
      <c r="SVH53" s="46"/>
      <c r="SVI53" s="46"/>
      <c r="SVJ53" s="46"/>
      <c r="SVK53" s="46"/>
      <c r="SVL53" s="46"/>
      <c r="SVM53" s="46"/>
      <c r="SVN53" s="46"/>
      <c r="SVO53" s="46"/>
      <c r="SVP53" s="46"/>
      <c r="SVQ53" s="46"/>
      <c r="SVR53" s="46"/>
      <c r="SVS53" s="46"/>
      <c r="SVT53" s="46"/>
      <c r="SVU53" s="46"/>
      <c r="SVV53" s="46"/>
      <c r="SVW53" s="46"/>
      <c r="SVX53" s="46"/>
      <c r="SVY53" s="46"/>
      <c r="SVZ53" s="46"/>
      <c r="SWA53" s="46"/>
      <c r="SWB53" s="46"/>
      <c r="SWC53" s="46"/>
      <c r="SWD53" s="46"/>
      <c r="SWE53" s="46"/>
      <c r="SWF53" s="46"/>
      <c r="SWG53" s="46"/>
      <c r="SWH53" s="46"/>
      <c r="SWI53" s="46"/>
      <c r="SWJ53" s="46"/>
      <c r="SWK53" s="46"/>
      <c r="SWL53" s="46"/>
      <c r="SWM53" s="46"/>
      <c r="SWN53" s="46"/>
      <c r="SWO53" s="46"/>
      <c r="SWP53" s="46"/>
      <c r="SWQ53" s="46"/>
      <c r="SWR53" s="46"/>
      <c r="SWS53" s="46"/>
      <c r="SWT53" s="46"/>
      <c r="SWU53" s="46"/>
      <c r="SWV53" s="46"/>
      <c r="SWW53" s="46"/>
      <c r="SWX53" s="46"/>
      <c r="SWY53" s="46"/>
      <c r="SWZ53" s="46"/>
      <c r="SXA53" s="46"/>
      <c r="SXB53" s="46"/>
      <c r="SXC53" s="46"/>
      <c r="SXD53" s="46"/>
      <c r="SXE53" s="46"/>
      <c r="SXF53" s="46"/>
      <c r="SXG53" s="46"/>
      <c r="SXH53" s="46"/>
      <c r="SXI53" s="46"/>
      <c r="SXJ53" s="46"/>
      <c r="SXK53" s="46"/>
      <c r="SXL53" s="46"/>
      <c r="SXM53" s="46"/>
      <c r="SXN53" s="46"/>
      <c r="SXO53" s="46"/>
      <c r="SXP53" s="46"/>
      <c r="SXQ53" s="46"/>
      <c r="SXR53" s="46"/>
      <c r="SXS53" s="46"/>
      <c r="SXT53" s="46"/>
      <c r="SXU53" s="46"/>
      <c r="SXV53" s="46"/>
      <c r="SXW53" s="46"/>
      <c r="SXX53" s="46"/>
      <c r="SXY53" s="46"/>
      <c r="SXZ53" s="46"/>
      <c r="SYA53" s="46"/>
      <c r="SYB53" s="46"/>
      <c r="SYC53" s="46"/>
      <c r="SYD53" s="46"/>
      <c r="SYE53" s="46"/>
      <c r="SYF53" s="46"/>
      <c r="SYG53" s="46"/>
      <c r="SYH53" s="46"/>
      <c r="SYI53" s="46"/>
      <c r="SYJ53" s="46"/>
      <c r="SYK53" s="46"/>
      <c r="SYL53" s="46"/>
      <c r="SYM53" s="46"/>
      <c r="SYN53" s="46"/>
      <c r="SYO53" s="46"/>
      <c r="SYP53" s="46"/>
      <c r="SYQ53" s="46"/>
      <c r="SYR53" s="46"/>
      <c r="SYS53" s="46"/>
      <c r="SYT53" s="46"/>
      <c r="SYU53" s="46"/>
      <c r="SYV53" s="46"/>
      <c r="SYW53" s="46"/>
      <c r="SYX53" s="46"/>
      <c r="SYY53" s="46"/>
      <c r="SYZ53" s="46"/>
      <c r="SZA53" s="46"/>
      <c r="SZB53" s="46"/>
      <c r="SZC53" s="46"/>
      <c r="SZD53" s="46"/>
      <c r="SZE53" s="46"/>
      <c r="SZF53" s="46"/>
      <c r="SZG53" s="46"/>
      <c r="SZH53" s="46"/>
      <c r="SZI53" s="46"/>
      <c r="SZJ53" s="46"/>
      <c r="SZK53" s="46"/>
      <c r="SZL53" s="46"/>
      <c r="SZM53" s="46"/>
      <c r="SZN53" s="46"/>
      <c r="SZO53" s="46"/>
      <c r="SZP53" s="46"/>
      <c r="SZQ53" s="46"/>
      <c r="SZR53" s="46"/>
      <c r="SZS53" s="46"/>
      <c r="SZT53" s="46"/>
      <c r="SZU53" s="46"/>
      <c r="SZV53" s="46"/>
      <c r="SZW53" s="46"/>
      <c r="SZX53" s="46"/>
      <c r="SZY53" s="46"/>
      <c r="SZZ53" s="46"/>
      <c r="TAA53" s="46"/>
      <c r="TAB53" s="46"/>
      <c r="TAC53" s="46"/>
      <c r="TAD53" s="46"/>
      <c r="TAE53" s="46"/>
      <c r="TAF53" s="46"/>
      <c r="TAG53" s="46"/>
      <c r="TAH53" s="46"/>
      <c r="TAI53" s="46"/>
      <c r="TAJ53" s="46"/>
      <c r="TAK53" s="46"/>
      <c r="TAL53" s="46"/>
      <c r="TAM53" s="46"/>
      <c r="TAN53" s="46"/>
      <c r="TAO53" s="46"/>
      <c r="TAP53" s="46"/>
      <c r="TAQ53" s="46"/>
      <c r="TAR53" s="46"/>
      <c r="TAS53" s="46"/>
      <c r="TAT53" s="46"/>
      <c r="TAU53" s="46"/>
      <c r="TAV53" s="46"/>
      <c r="TAW53" s="46"/>
      <c r="TAX53" s="46"/>
      <c r="TAY53" s="46"/>
      <c r="TAZ53" s="46"/>
      <c r="TBA53" s="46"/>
      <c r="TBB53" s="46"/>
      <c r="TBC53" s="46"/>
      <c r="TBD53" s="46"/>
      <c r="TBE53" s="46"/>
      <c r="TBF53" s="46"/>
      <c r="TBG53" s="46"/>
      <c r="TBH53" s="46"/>
      <c r="TBI53" s="46"/>
      <c r="TBJ53" s="46"/>
      <c r="TBK53" s="46"/>
      <c r="TBL53" s="46"/>
      <c r="TBM53" s="46"/>
      <c r="TBN53" s="46"/>
      <c r="TBO53" s="46"/>
      <c r="TBP53" s="46"/>
      <c r="TBQ53" s="46"/>
      <c r="TBR53" s="46"/>
      <c r="TBS53" s="46"/>
      <c r="TBT53" s="46"/>
      <c r="TBU53" s="46"/>
      <c r="TBV53" s="46"/>
      <c r="TBW53" s="46"/>
      <c r="TBX53" s="46"/>
      <c r="TBY53" s="46"/>
      <c r="TBZ53" s="46"/>
      <c r="TCA53" s="46"/>
      <c r="TCB53" s="46"/>
      <c r="TCC53" s="46"/>
      <c r="TCD53" s="46"/>
      <c r="TCE53" s="46"/>
      <c r="TCF53" s="46"/>
      <c r="TCG53" s="46"/>
      <c r="TCH53" s="46"/>
      <c r="TCI53" s="46"/>
      <c r="TCJ53" s="46"/>
      <c r="TCK53" s="46"/>
      <c r="TCL53" s="46"/>
      <c r="TCM53" s="46"/>
      <c r="TCN53" s="46"/>
      <c r="TCO53" s="46"/>
      <c r="TCP53" s="46"/>
      <c r="TCQ53" s="46"/>
      <c r="TCR53" s="46"/>
      <c r="TCS53" s="46"/>
      <c r="TCT53" s="46"/>
      <c r="TCU53" s="46"/>
      <c r="TCV53" s="46"/>
      <c r="TCW53" s="46"/>
      <c r="TCX53" s="46"/>
      <c r="TCY53" s="46"/>
      <c r="TCZ53" s="46"/>
      <c r="TDA53" s="46"/>
      <c r="TDB53" s="46"/>
      <c r="TDC53" s="46"/>
      <c r="TDD53" s="46"/>
      <c r="TDE53" s="46"/>
      <c r="TDF53" s="46"/>
      <c r="TDG53" s="46"/>
      <c r="TDH53" s="46"/>
      <c r="TDI53" s="46"/>
      <c r="TDJ53" s="46"/>
      <c r="TDK53" s="46"/>
      <c r="TDL53" s="46"/>
      <c r="TDM53" s="46"/>
      <c r="TDN53" s="46"/>
      <c r="TDO53" s="46"/>
      <c r="TDP53" s="46"/>
      <c r="TDQ53" s="46"/>
      <c r="TDR53" s="46"/>
      <c r="TDS53" s="46"/>
      <c r="TDT53" s="46"/>
      <c r="TDU53" s="46"/>
      <c r="TDV53" s="46"/>
      <c r="TDW53" s="46"/>
      <c r="TDX53" s="46"/>
      <c r="TDY53" s="46"/>
      <c r="TDZ53" s="46"/>
      <c r="TEA53" s="46"/>
      <c r="TEB53" s="46"/>
      <c r="TEC53" s="46"/>
      <c r="TED53" s="46"/>
      <c r="TEE53" s="46"/>
      <c r="TEF53" s="46"/>
      <c r="TEG53" s="46"/>
      <c r="TEH53" s="46"/>
      <c r="TEI53" s="46"/>
      <c r="TEJ53" s="46"/>
      <c r="TEK53" s="46"/>
      <c r="TEL53" s="46"/>
      <c r="TEM53" s="46"/>
      <c r="TEN53" s="46"/>
      <c r="TEO53" s="46"/>
      <c r="TEP53" s="46"/>
      <c r="TEQ53" s="46"/>
      <c r="TER53" s="46"/>
      <c r="TES53" s="46"/>
      <c r="TET53" s="46"/>
      <c r="TEU53" s="46"/>
      <c r="TEV53" s="46"/>
      <c r="TEW53" s="46"/>
      <c r="TEX53" s="46"/>
      <c r="TEY53" s="46"/>
      <c r="TEZ53" s="46"/>
      <c r="TFA53" s="46"/>
      <c r="TFB53" s="46"/>
      <c r="TFC53" s="46"/>
      <c r="TFD53" s="46"/>
      <c r="TFE53" s="46"/>
      <c r="TFF53" s="46"/>
      <c r="TFG53" s="46"/>
      <c r="TFH53" s="46"/>
      <c r="TFI53" s="46"/>
      <c r="TFJ53" s="46"/>
      <c r="TFK53" s="46"/>
      <c r="TFL53" s="46"/>
      <c r="TFM53" s="46"/>
      <c r="TFN53" s="46"/>
      <c r="TFO53" s="46"/>
      <c r="TFP53" s="46"/>
      <c r="TFQ53" s="46"/>
      <c r="TFR53" s="46"/>
      <c r="TFS53" s="46"/>
      <c r="TFT53" s="46"/>
      <c r="TFU53" s="46"/>
      <c r="TFV53" s="46"/>
      <c r="TFW53" s="46"/>
      <c r="TFX53" s="46"/>
      <c r="TFY53" s="46"/>
      <c r="TFZ53" s="46"/>
      <c r="TGA53" s="46"/>
      <c r="TGB53" s="46"/>
      <c r="TGC53" s="46"/>
      <c r="TGD53" s="46"/>
      <c r="TGE53" s="46"/>
      <c r="TGF53" s="46"/>
      <c r="TGG53" s="46"/>
      <c r="TGH53" s="46"/>
      <c r="TGI53" s="46"/>
      <c r="TGJ53" s="46"/>
      <c r="TGK53" s="46"/>
      <c r="TGL53" s="46"/>
      <c r="TGM53" s="46"/>
      <c r="TGN53" s="46"/>
      <c r="TGO53" s="46"/>
      <c r="TGP53" s="46"/>
      <c r="TGQ53" s="46"/>
      <c r="TGR53" s="46"/>
      <c r="TGS53" s="46"/>
      <c r="TGT53" s="46"/>
      <c r="TGU53" s="46"/>
      <c r="TGV53" s="46"/>
      <c r="TGW53" s="46"/>
      <c r="TGX53" s="46"/>
      <c r="TGY53" s="46"/>
      <c r="TGZ53" s="46"/>
      <c r="THA53" s="46"/>
      <c r="THB53" s="46"/>
      <c r="THC53" s="46"/>
      <c r="THD53" s="46"/>
      <c r="THE53" s="46"/>
      <c r="THF53" s="46"/>
      <c r="THG53" s="46"/>
      <c r="THH53" s="46"/>
      <c r="THI53" s="46"/>
      <c r="THJ53" s="46"/>
      <c r="THK53" s="46"/>
      <c r="THL53" s="46"/>
      <c r="THM53" s="46"/>
      <c r="THN53" s="46"/>
      <c r="THO53" s="46"/>
      <c r="THP53" s="46"/>
      <c r="THQ53" s="46"/>
      <c r="THR53" s="46"/>
      <c r="THS53" s="46"/>
      <c r="THT53" s="46"/>
      <c r="THU53" s="46"/>
      <c r="THV53" s="46"/>
      <c r="THW53" s="46"/>
      <c r="THX53" s="46"/>
      <c r="THY53" s="46"/>
      <c r="THZ53" s="46"/>
      <c r="TIA53" s="46"/>
      <c r="TIB53" s="46"/>
      <c r="TIC53" s="46"/>
      <c r="TID53" s="46"/>
      <c r="TIE53" s="46"/>
      <c r="TIF53" s="46"/>
      <c r="TIG53" s="46"/>
      <c r="TIH53" s="46"/>
      <c r="TII53" s="46"/>
      <c r="TIJ53" s="46"/>
      <c r="TIK53" s="46"/>
      <c r="TIL53" s="46"/>
      <c r="TIM53" s="46"/>
      <c r="TIN53" s="46"/>
      <c r="TIO53" s="46"/>
      <c r="TIP53" s="46"/>
      <c r="TIQ53" s="46"/>
      <c r="TIR53" s="46"/>
      <c r="TIS53" s="46"/>
      <c r="TIT53" s="46"/>
      <c r="TIU53" s="46"/>
      <c r="TIV53" s="46"/>
      <c r="TIW53" s="46"/>
      <c r="TIX53" s="46"/>
      <c r="TIY53" s="46"/>
      <c r="TIZ53" s="46"/>
      <c r="TJA53" s="46"/>
      <c r="TJB53" s="46"/>
      <c r="TJC53" s="46"/>
      <c r="TJD53" s="46"/>
      <c r="TJE53" s="46"/>
      <c r="TJF53" s="46"/>
      <c r="TJG53" s="46"/>
      <c r="TJH53" s="46"/>
      <c r="TJI53" s="46"/>
      <c r="TJJ53" s="46"/>
      <c r="TJK53" s="46"/>
      <c r="TJL53" s="46"/>
      <c r="TJM53" s="46"/>
      <c r="TJN53" s="46"/>
      <c r="TJO53" s="46"/>
      <c r="TJP53" s="46"/>
      <c r="TJQ53" s="46"/>
      <c r="TJR53" s="46"/>
      <c r="TJS53" s="46"/>
      <c r="TJT53" s="46"/>
      <c r="TJU53" s="46"/>
      <c r="TJV53" s="46"/>
      <c r="TJW53" s="46"/>
      <c r="TJX53" s="46"/>
      <c r="TJY53" s="46"/>
      <c r="TJZ53" s="46"/>
      <c r="TKA53" s="46"/>
      <c r="TKB53" s="46"/>
      <c r="TKC53" s="46"/>
      <c r="TKD53" s="46"/>
      <c r="TKE53" s="46"/>
      <c r="TKF53" s="46"/>
      <c r="TKG53" s="46"/>
      <c r="TKH53" s="46"/>
      <c r="TKI53" s="46"/>
      <c r="TKJ53" s="46"/>
      <c r="TKK53" s="46"/>
      <c r="TKL53" s="46"/>
      <c r="TKM53" s="46"/>
      <c r="TKN53" s="46"/>
      <c r="TKO53" s="46"/>
      <c r="TKP53" s="46"/>
      <c r="TKQ53" s="46"/>
      <c r="TKR53" s="46"/>
      <c r="TKS53" s="46"/>
      <c r="TKT53" s="46"/>
      <c r="TKU53" s="46"/>
      <c r="TKV53" s="46"/>
      <c r="TKW53" s="46"/>
      <c r="TKX53" s="46"/>
      <c r="TKY53" s="46"/>
      <c r="TKZ53" s="46"/>
      <c r="TLA53" s="46"/>
      <c r="TLB53" s="46"/>
      <c r="TLC53" s="46"/>
      <c r="TLD53" s="46"/>
      <c r="TLE53" s="46"/>
      <c r="TLF53" s="46"/>
      <c r="TLG53" s="46"/>
      <c r="TLH53" s="46"/>
      <c r="TLI53" s="46"/>
      <c r="TLJ53" s="46"/>
      <c r="TLK53" s="46"/>
      <c r="TLL53" s="46"/>
      <c r="TLM53" s="46"/>
      <c r="TLN53" s="46"/>
      <c r="TLO53" s="46"/>
      <c r="TLP53" s="46"/>
      <c r="TLQ53" s="46"/>
      <c r="TLR53" s="46"/>
      <c r="TLS53" s="46"/>
      <c r="TLT53" s="46"/>
      <c r="TLU53" s="46"/>
      <c r="TLV53" s="46"/>
      <c r="TLW53" s="46"/>
      <c r="TLX53" s="46"/>
      <c r="TLY53" s="46"/>
      <c r="TLZ53" s="46"/>
      <c r="TMA53" s="46"/>
      <c r="TMB53" s="46"/>
      <c r="TMC53" s="46"/>
      <c r="TMD53" s="46"/>
      <c r="TME53" s="46"/>
      <c r="TMF53" s="46"/>
      <c r="TMG53" s="46"/>
      <c r="TMH53" s="46"/>
      <c r="TMI53" s="46"/>
      <c r="TMJ53" s="46"/>
      <c r="TMK53" s="46"/>
      <c r="TML53" s="46"/>
      <c r="TMM53" s="46"/>
      <c r="TMN53" s="46"/>
      <c r="TMO53" s="46"/>
      <c r="TMP53" s="46"/>
      <c r="TMQ53" s="46"/>
      <c r="TMR53" s="46"/>
      <c r="TMS53" s="46"/>
      <c r="TMT53" s="46"/>
      <c r="TMU53" s="46"/>
      <c r="TMV53" s="46"/>
      <c r="TMW53" s="46"/>
      <c r="TMX53" s="46"/>
      <c r="TMY53" s="46"/>
      <c r="TMZ53" s="46"/>
      <c r="TNA53" s="46"/>
      <c r="TNB53" s="46"/>
      <c r="TNC53" s="46"/>
      <c r="TND53" s="46"/>
      <c r="TNE53" s="46"/>
      <c r="TNF53" s="46"/>
      <c r="TNG53" s="46"/>
      <c r="TNH53" s="46"/>
      <c r="TNI53" s="46"/>
      <c r="TNJ53" s="46"/>
      <c r="TNK53" s="46"/>
      <c r="TNL53" s="46"/>
      <c r="TNM53" s="46"/>
      <c r="TNN53" s="46"/>
      <c r="TNO53" s="46"/>
      <c r="TNP53" s="46"/>
      <c r="TNQ53" s="46"/>
      <c r="TNR53" s="46"/>
      <c r="TNS53" s="46"/>
      <c r="TNT53" s="46"/>
      <c r="TNU53" s="46"/>
      <c r="TNV53" s="46"/>
      <c r="TNW53" s="46"/>
      <c r="TNX53" s="46"/>
      <c r="TNY53" s="46"/>
      <c r="TNZ53" s="46"/>
      <c r="TOA53" s="46"/>
      <c r="TOB53" s="46"/>
      <c r="TOC53" s="46"/>
      <c r="TOD53" s="46"/>
      <c r="TOE53" s="46"/>
      <c r="TOF53" s="46"/>
      <c r="TOG53" s="46"/>
      <c r="TOH53" s="46"/>
      <c r="TOI53" s="46"/>
      <c r="TOJ53" s="46"/>
      <c r="TOK53" s="46"/>
      <c r="TOL53" s="46"/>
      <c r="TOM53" s="46"/>
      <c r="TON53" s="46"/>
      <c r="TOO53" s="46"/>
      <c r="TOP53" s="46"/>
      <c r="TOQ53" s="46"/>
      <c r="TOR53" s="46"/>
      <c r="TOS53" s="46"/>
      <c r="TOT53" s="46"/>
      <c r="TOU53" s="46"/>
      <c r="TOV53" s="46"/>
      <c r="TOW53" s="46"/>
      <c r="TOX53" s="46"/>
      <c r="TOY53" s="46"/>
      <c r="TOZ53" s="46"/>
      <c r="TPA53" s="46"/>
      <c r="TPB53" s="46"/>
      <c r="TPC53" s="46"/>
      <c r="TPD53" s="46"/>
      <c r="TPE53" s="46"/>
      <c r="TPF53" s="46"/>
      <c r="TPG53" s="46"/>
      <c r="TPH53" s="46"/>
      <c r="TPI53" s="46"/>
      <c r="TPJ53" s="46"/>
      <c r="TPK53" s="46"/>
      <c r="TPL53" s="46"/>
      <c r="TPM53" s="46"/>
      <c r="TPN53" s="46"/>
      <c r="TPO53" s="46"/>
      <c r="TPP53" s="46"/>
      <c r="TPQ53" s="46"/>
      <c r="TPR53" s="46"/>
      <c r="TPS53" s="46"/>
      <c r="TPT53" s="46"/>
      <c r="TPU53" s="46"/>
      <c r="TPV53" s="46"/>
      <c r="TPW53" s="46"/>
      <c r="TPX53" s="46"/>
      <c r="TPY53" s="46"/>
      <c r="TPZ53" s="46"/>
      <c r="TQA53" s="46"/>
      <c r="TQB53" s="46"/>
      <c r="TQC53" s="46"/>
      <c r="TQD53" s="46"/>
      <c r="TQE53" s="46"/>
      <c r="TQF53" s="46"/>
      <c r="TQG53" s="46"/>
      <c r="TQH53" s="46"/>
      <c r="TQI53" s="46"/>
      <c r="TQJ53" s="46"/>
      <c r="TQK53" s="46"/>
      <c r="TQL53" s="46"/>
      <c r="TQM53" s="46"/>
      <c r="TQN53" s="46"/>
      <c r="TQO53" s="46"/>
      <c r="TQP53" s="46"/>
      <c r="TQQ53" s="46"/>
      <c r="TQR53" s="46"/>
      <c r="TQS53" s="46"/>
      <c r="TQT53" s="46"/>
      <c r="TQU53" s="46"/>
      <c r="TQV53" s="46"/>
      <c r="TQW53" s="46"/>
      <c r="TQX53" s="46"/>
      <c r="TQY53" s="46"/>
      <c r="TQZ53" s="46"/>
      <c r="TRA53" s="46"/>
      <c r="TRB53" s="46"/>
      <c r="TRC53" s="46"/>
      <c r="TRD53" s="46"/>
      <c r="TRE53" s="46"/>
      <c r="TRF53" s="46"/>
      <c r="TRG53" s="46"/>
      <c r="TRH53" s="46"/>
      <c r="TRI53" s="46"/>
      <c r="TRJ53" s="46"/>
      <c r="TRK53" s="46"/>
      <c r="TRL53" s="46"/>
      <c r="TRM53" s="46"/>
      <c r="TRN53" s="46"/>
      <c r="TRO53" s="46"/>
      <c r="TRP53" s="46"/>
      <c r="TRQ53" s="46"/>
      <c r="TRR53" s="46"/>
      <c r="TRS53" s="46"/>
      <c r="TRT53" s="46"/>
      <c r="TRU53" s="46"/>
      <c r="TRV53" s="46"/>
      <c r="TRW53" s="46"/>
      <c r="TRX53" s="46"/>
      <c r="TRY53" s="46"/>
      <c r="TRZ53" s="46"/>
      <c r="TSA53" s="46"/>
      <c r="TSB53" s="46"/>
      <c r="TSC53" s="46"/>
      <c r="TSD53" s="46"/>
      <c r="TSE53" s="46"/>
      <c r="TSF53" s="46"/>
      <c r="TSG53" s="46"/>
      <c r="TSH53" s="46"/>
      <c r="TSI53" s="46"/>
      <c r="TSJ53" s="46"/>
      <c r="TSK53" s="46"/>
      <c r="TSL53" s="46"/>
      <c r="TSM53" s="46"/>
      <c r="TSN53" s="46"/>
      <c r="TSO53" s="46"/>
      <c r="TSP53" s="46"/>
      <c r="TSQ53" s="46"/>
      <c r="TSR53" s="46"/>
      <c r="TSS53" s="46"/>
      <c r="TST53" s="46"/>
      <c r="TSU53" s="46"/>
      <c r="TSV53" s="46"/>
      <c r="TSW53" s="46"/>
      <c r="TSX53" s="46"/>
      <c r="TSY53" s="46"/>
      <c r="TSZ53" s="46"/>
      <c r="TTA53" s="46"/>
      <c r="TTB53" s="46"/>
      <c r="TTC53" s="46"/>
      <c r="TTD53" s="46"/>
      <c r="TTE53" s="46"/>
      <c r="TTF53" s="46"/>
      <c r="TTG53" s="46"/>
      <c r="TTH53" s="46"/>
      <c r="TTI53" s="46"/>
      <c r="TTJ53" s="46"/>
      <c r="TTK53" s="46"/>
      <c r="TTL53" s="46"/>
      <c r="TTM53" s="46"/>
      <c r="TTN53" s="46"/>
      <c r="TTO53" s="46"/>
      <c r="TTP53" s="46"/>
      <c r="TTQ53" s="46"/>
      <c r="TTR53" s="46"/>
      <c r="TTS53" s="46"/>
      <c r="TTT53" s="46"/>
      <c r="TTU53" s="46"/>
      <c r="TTV53" s="46"/>
      <c r="TTW53" s="46"/>
      <c r="TTX53" s="46"/>
      <c r="TTY53" s="46"/>
      <c r="TTZ53" s="46"/>
      <c r="TUA53" s="46"/>
      <c r="TUB53" s="46"/>
      <c r="TUC53" s="46"/>
      <c r="TUD53" s="46"/>
      <c r="TUE53" s="46"/>
      <c r="TUF53" s="46"/>
      <c r="TUG53" s="46"/>
      <c r="TUH53" s="46"/>
      <c r="TUI53" s="46"/>
      <c r="TUJ53" s="46"/>
      <c r="TUK53" s="46"/>
      <c r="TUL53" s="46"/>
      <c r="TUM53" s="46"/>
      <c r="TUN53" s="46"/>
      <c r="TUO53" s="46"/>
      <c r="TUP53" s="46"/>
      <c r="TUQ53" s="46"/>
      <c r="TUR53" s="46"/>
      <c r="TUS53" s="46"/>
      <c r="TUT53" s="46"/>
      <c r="TUU53" s="46"/>
      <c r="TUV53" s="46"/>
      <c r="TUW53" s="46"/>
      <c r="TUX53" s="46"/>
      <c r="TUY53" s="46"/>
      <c r="TUZ53" s="46"/>
      <c r="TVA53" s="46"/>
      <c r="TVB53" s="46"/>
      <c r="TVC53" s="46"/>
      <c r="TVD53" s="46"/>
      <c r="TVE53" s="46"/>
      <c r="TVF53" s="46"/>
      <c r="TVG53" s="46"/>
      <c r="TVH53" s="46"/>
      <c r="TVI53" s="46"/>
      <c r="TVJ53" s="46"/>
      <c r="TVK53" s="46"/>
      <c r="TVL53" s="46"/>
      <c r="TVM53" s="46"/>
      <c r="TVN53" s="46"/>
      <c r="TVO53" s="46"/>
      <c r="TVP53" s="46"/>
      <c r="TVQ53" s="46"/>
      <c r="TVR53" s="46"/>
      <c r="TVS53" s="46"/>
      <c r="TVT53" s="46"/>
      <c r="TVU53" s="46"/>
      <c r="TVV53" s="46"/>
      <c r="TVW53" s="46"/>
      <c r="TVX53" s="46"/>
      <c r="TVY53" s="46"/>
      <c r="TVZ53" s="46"/>
      <c r="TWA53" s="46"/>
      <c r="TWB53" s="46"/>
      <c r="TWC53" s="46"/>
      <c r="TWD53" s="46"/>
      <c r="TWE53" s="46"/>
      <c r="TWF53" s="46"/>
      <c r="TWG53" s="46"/>
      <c r="TWH53" s="46"/>
      <c r="TWI53" s="46"/>
      <c r="TWJ53" s="46"/>
      <c r="TWK53" s="46"/>
      <c r="TWL53" s="46"/>
      <c r="TWM53" s="46"/>
      <c r="TWN53" s="46"/>
      <c r="TWO53" s="46"/>
      <c r="TWP53" s="46"/>
      <c r="TWQ53" s="46"/>
      <c r="TWR53" s="46"/>
      <c r="TWS53" s="46"/>
      <c r="TWT53" s="46"/>
      <c r="TWU53" s="46"/>
      <c r="TWV53" s="46"/>
      <c r="TWW53" s="46"/>
      <c r="TWX53" s="46"/>
      <c r="TWY53" s="46"/>
      <c r="TWZ53" s="46"/>
      <c r="TXA53" s="46"/>
      <c r="TXB53" s="46"/>
      <c r="TXC53" s="46"/>
      <c r="TXD53" s="46"/>
      <c r="TXE53" s="46"/>
      <c r="TXF53" s="46"/>
      <c r="TXG53" s="46"/>
      <c r="TXH53" s="46"/>
      <c r="TXI53" s="46"/>
      <c r="TXJ53" s="46"/>
      <c r="TXK53" s="46"/>
      <c r="TXL53" s="46"/>
      <c r="TXM53" s="46"/>
      <c r="TXN53" s="46"/>
      <c r="TXO53" s="46"/>
      <c r="TXP53" s="46"/>
      <c r="TXQ53" s="46"/>
      <c r="TXR53" s="46"/>
      <c r="TXS53" s="46"/>
      <c r="TXT53" s="46"/>
      <c r="TXU53" s="46"/>
      <c r="TXV53" s="46"/>
      <c r="TXW53" s="46"/>
      <c r="TXX53" s="46"/>
      <c r="TXY53" s="46"/>
      <c r="TXZ53" s="46"/>
      <c r="TYA53" s="46"/>
      <c r="TYB53" s="46"/>
      <c r="TYC53" s="46"/>
      <c r="TYD53" s="46"/>
      <c r="TYE53" s="46"/>
      <c r="TYF53" s="46"/>
      <c r="TYG53" s="46"/>
      <c r="TYH53" s="46"/>
      <c r="TYI53" s="46"/>
      <c r="TYJ53" s="46"/>
      <c r="TYK53" s="46"/>
      <c r="TYL53" s="46"/>
      <c r="TYM53" s="46"/>
      <c r="TYN53" s="46"/>
      <c r="TYO53" s="46"/>
      <c r="TYP53" s="46"/>
      <c r="TYQ53" s="46"/>
      <c r="TYR53" s="46"/>
      <c r="TYS53" s="46"/>
      <c r="TYT53" s="46"/>
      <c r="TYU53" s="46"/>
      <c r="TYV53" s="46"/>
      <c r="TYW53" s="46"/>
      <c r="TYX53" s="46"/>
      <c r="TYY53" s="46"/>
      <c r="TYZ53" s="46"/>
      <c r="TZA53" s="46"/>
      <c r="TZB53" s="46"/>
      <c r="TZC53" s="46"/>
      <c r="TZD53" s="46"/>
      <c r="TZE53" s="46"/>
      <c r="TZF53" s="46"/>
      <c r="TZG53" s="46"/>
      <c r="TZH53" s="46"/>
      <c r="TZI53" s="46"/>
      <c r="TZJ53" s="46"/>
      <c r="TZK53" s="46"/>
      <c r="TZL53" s="46"/>
      <c r="TZM53" s="46"/>
      <c r="TZN53" s="46"/>
      <c r="TZO53" s="46"/>
      <c r="TZP53" s="46"/>
      <c r="TZQ53" s="46"/>
      <c r="TZR53" s="46"/>
      <c r="TZS53" s="46"/>
      <c r="TZT53" s="46"/>
      <c r="TZU53" s="46"/>
      <c r="TZV53" s="46"/>
      <c r="TZW53" s="46"/>
      <c r="TZX53" s="46"/>
      <c r="TZY53" s="46"/>
      <c r="TZZ53" s="46"/>
      <c r="UAA53" s="46"/>
      <c r="UAB53" s="46"/>
      <c r="UAC53" s="46"/>
      <c r="UAD53" s="46"/>
      <c r="UAE53" s="46"/>
      <c r="UAF53" s="46"/>
      <c r="UAG53" s="46"/>
      <c r="UAH53" s="46"/>
      <c r="UAI53" s="46"/>
      <c r="UAJ53" s="46"/>
      <c r="UAK53" s="46"/>
      <c r="UAL53" s="46"/>
      <c r="UAM53" s="46"/>
      <c r="UAN53" s="46"/>
      <c r="UAO53" s="46"/>
      <c r="UAP53" s="46"/>
      <c r="UAQ53" s="46"/>
      <c r="UAR53" s="46"/>
      <c r="UAS53" s="46"/>
      <c r="UAT53" s="46"/>
      <c r="UAU53" s="46"/>
      <c r="UAV53" s="46"/>
      <c r="UAW53" s="46"/>
      <c r="UAX53" s="46"/>
      <c r="UAY53" s="46"/>
      <c r="UAZ53" s="46"/>
      <c r="UBA53" s="46"/>
      <c r="UBB53" s="46"/>
      <c r="UBC53" s="46"/>
      <c r="UBD53" s="46"/>
      <c r="UBE53" s="46"/>
      <c r="UBF53" s="46"/>
      <c r="UBG53" s="46"/>
      <c r="UBH53" s="46"/>
      <c r="UBI53" s="46"/>
      <c r="UBJ53" s="46"/>
      <c r="UBK53" s="46"/>
      <c r="UBL53" s="46"/>
      <c r="UBM53" s="46"/>
      <c r="UBN53" s="46"/>
      <c r="UBO53" s="46"/>
      <c r="UBP53" s="46"/>
      <c r="UBQ53" s="46"/>
      <c r="UBR53" s="46"/>
      <c r="UBS53" s="46"/>
      <c r="UBT53" s="46"/>
      <c r="UBU53" s="46"/>
      <c r="UBV53" s="46"/>
      <c r="UBW53" s="46"/>
      <c r="UBX53" s="46"/>
      <c r="UBY53" s="46"/>
      <c r="UBZ53" s="46"/>
      <c r="UCA53" s="46"/>
      <c r="UCB53" s="46"/>
      <c r="UCC53" s="46"/>
      <c r="UCD53" s="46"/>
      <c r="UCE53" s="46"/>
      <c r="UCF53" s="46"/>
      <c r="UCG53" s="46"/>
      <c r="UCH53" s="46"/>
      <c r="UCI53" s="46"/>
      <c r="UCJ53" s="46"/>
      <c r="UCK53" s="46"/>
      <c r="UCL53" s="46"/>
      <c r="UCM53" s="46"/>
      <c r="UCN53" s="46"/>
      <c r="UCO53" s="46"/>
      <c r="UCP53" s="46"/>
      <c r="UCQ53" s="46"/>
      <c r="UCR53" s="46"/>
      <c r="UCS53" s="46"/>
      <c r="UCT53" s="46"/>
      <c r="UCU53" s="46"/>
      <c r="UCV53" s="46"/>
      <c r="UCW53" s="46"/>
      <c r="UCX53" s="46"/>
      <c r="UCY53" s="46"/>
      <c r="UCZ53" s="46"/>
      <c r="UDA53" s="46"/>
      <c r="UDB53" s="46"/>
      <c r="UDC53" s="46"/>
      <c r="UDD53" s="46"/>
      <c r="UDE53" s="46"/>
      <c r="UDF53" s="46"/>
      <c r="UDG53" s="46"/>
      <c r="UDH53" s="46"/>
      <c r="UDI53" s="46"/>
      <c r="UDJ53" s="46"/>
      <c r="UDK53" s="46"/>
      <c r="UDL53" s="46"/>
      <c r="UDM53" s="46"/>
      <c r="UDN53" s="46"/>
      <c r="UDO53" s="46"/>
      <c r="UDP53" s="46"/>
      <c r="UDQ53" s="46"/>
      <c r="UDR53" s="46"/>
      <c r="UDS53" s="46"/>
      <c r="UDT53" s="46"/>
      <c r="UDU53" s="46"/>
      <c r="UDV53" s="46"/>
      <c r="UDW53" s="46"/>
      <c r="UDX53" s="46"/>
      <c r="UDY53" s="46"/>
      <c r="UDZ53" s="46"/>
      <c r="UEA53" s="46"/>
      <c r="UEB53" s="46"/>
      <c r="UEC53" s="46"/>
      <c r="UED53" s="46"/>
      <c r="UEE53" s="46"/>
      <c r="UEF53" s="46"/>
      <c r="UEG53" s="46"/>
      <c r="UEH53" s="46"/>
      <c r="UEI53" s="46"/>
      <c r="UEJ53" s="46"/>
      <c r="UEK53" s="46"/>
      <c r="UEL53" s="46"/>
      <c r="UEM53" s="46"/>
      <c r="UEN53" s="46"/>
      <c r="UEO53" s="46"/>
      <c r="UEP53" s="46"/>
      <c r="UEQ53" s="46"/>
      <c r="UER53" s="46"/>
      <c r="UES53" s="46"/>
      <c r="UET53" s="46"/>
      <c r="UEU53" s="46"/>
      <c r="UEV53" s="46"/>
      <c r="UEW53" s="46"/>
      <c r="UEX53" s="46"/>
      <c r="UEY53" s="46"/>
      <c r="UEZ53" s="46"/>
      <c r="UFA53" s="46"/>
      <c r="UFB53" s="46"/>
      <c r="UFC53" s="46"/>
      <c r="UFD53" s="46"/>
      <c r="UFE53" s="46"/>
      <c r="UFF53" s="46"/>
      <c r="UFG53" s="46"/>
      <c r="UFH53" s="46"/>
      <c r="UFI53" s="46"/>
      <c r="UFJ53" s="46"/>
      <c r="UFK53" s="46"/>
      <c r="UFL53" s="46"/>
      <c r="UFM53" s="46"/>
      <c r="UFN53" s="46"/>
      <c r="UFO53" s="46"/>
      <c r="UFP53" s="46"/>
      <c r="UFQ53" s="46"/>
      <c r="UFR53" s="46"/>
      <c r="UFS53" s="46"/>
      <c r="UFT53" s="46"/>
      <c r="UFU53" s="46"/>
      <c r="UFV53" s="46"/>
      <c r="UFW53" s="46"/>
      <c r="UFX53" s="46"/>
      <c r="UFY53" s="46"/>
      <c r="UFZ53" s="46"/>
      <c r="UGA53" s="46"/>
      <c r="UGB53" s="46"/>
      <c r="UGC53" s="46"/>
      <c r="UGD53" s="46"/>
      <c r="UGE53" s="46"/>
      <c r="UGF53" s="46"/>
      <c r="UGG53" s="46"/>
      <c r="UGH53" s="46"/>
      <c r="UGI53" s="46"/>
      <c r="UGJ53" s="46"/>
      <c r="UGK53" s="46"/>
      <c r="UGL53" s="46"/>
      <c r="UGM53" s="46"/>
      <c r="UGN53" s="46"/>
      <c r="UGO53" s="46"/>
      <c r="UGP53" s="46"/>
      <c r="UGQ53" s="46"/>
      <c r="UGR53" s="46"/>
      <c r="UGS53" s="46"/>
      <c r="UGT53" s="46"/>
      <c r="UGU53" s="46"/>
      <c r="UGV53" s="46"/>
      <c r="UGW53" s="46"/>
      <c r="UGX53" s="46"/>
      <c r="UGY53" s="46"/>
      <c r="UGZ53" s="46"/>
      <c r="UHA53" s="46"/>
      <c r="UHB53" s="46"/>
      <c r="UHC53" s="46"/>
      <c r="UHD53" s="46"/>
      <c r="UHE53" s="46"/>
      <c r="UHF53" s="46"/>
      <c r="UHG53" s="46"/>
      <c r="UHH53" s="46"/>
      <c r="UHI53" s="46"/>
      <c r="UHJ53" s="46"/>
      <c r="UHK53" s="46"/>
      <c r="UHL53" s="46"/>
      <c r="UHM53" s="46"/>
      <c r="UHN53" s="46"/>
      <c r="UHO53" s="46"/>
      <c r="UHP53" s="46"/>
      <c r="UHQ53" s="46"/>
      <c r="UHR53" s="46"/>
      <c r="UHS53" s="46"/>
      <c r="UHT53" s="46"/>
      <c r="UHU53" s="46"/>
      <c r="UHV53" s="46"/>
      <c r="UHW53" s="46"/>
      <c r="UHX53" s="46"/>
      <c r="UHY53" s="46"/>
      <c r="UHZ53" s="46"/>
      <c r="UIA53" s="46"/>
      <c r="UIB53" s="46"/>
      <c r="UIC53" s="46"/>
      <c r="UID53" s="46"/>
      <c r="UIE53" s="46"/>
      <c r="UIF53" s="46"/>
      <c r="UIG53" s="46"/>
      <c r="UIH53" s="46"/>
      <c r="UII53" s="46"/>
      <c r="UIJ53" s="46"/>
      <c r="UIK53" s="46"/>
      <c r="UIL53" s="46"/>
      <c r="UIM53" s="46"/>
      <c r="UIN53" s="46"/>
      <c r="UIO53" s="46"/>
      <c r="UIP53" s="46"/>
      <c r="UIQ53" s="46"/>
      <c r="UIR53" s="46"/>
      <c r="UIS53" s="46"/>
      <c r="UIT53" s="46"/>
      <c r="UIU53" s="46"/>
      <c r="UIV53" s="46"/>
      <c r="UIW53" s="46"/>
      <c r="UIX53" s="46"/>
      <c r="UIY53" s="46"/>
      <c r="UIZ53" s="46"/>
      <c r="UJA53" s="46"/>
      <c r="UJB53" s="46"/>
      <c r="UJC53" s="46"/>
      <c r="UJD53" s="46"/>
      <c r="UJE53" s="46"/>
      <c r="UJF53" s="46"/>
      <c r="UJG53" s="46"/>
      <c r="UJH53" s="46"/>
      <c r="UJI53" s="46"/>
      <c r="UJJ53" s="46"/>
      <c r="UJK53" s="46"/>
      <c r="UJL53" s="46"/>
      <c r="UJM53" s="46"/>
      <c r="UJN53" s="46"/>
      <c r="UJO53" s="46"/>
      <c r="UJP53" s="46"/>
      <c r="UJQ53" s="46"/>
      <c r="UJR53" s="46"/>
      <c r="UJS53" s="46"/>
      <c r="UJT53" s="46"/>
      <c r="UJU53" s="46"/>
      <c r="UJV53" s="46"/>
      <c r="UJW53" s="46"/>
      <c r="UJX53" s="46"/>
      <c r="UJY53" s="46"/>
      <c r="UJZ53" s="46"/>
      <c r="UKA53" s="46"/>
      <c r="UKB53" s="46"/>
      <c r="UKC53" s="46"/>
      <c r="UKD53" s="46"/>
      <c r="UKE53" s="46"/>
      <c r="UKF53" s="46"/>
      <c r="UKG53" s="46"/>
      <c r="UKH53" s="46"/>
      <c r="UKI53" s="46"/>
      <c r="UKJ53" s="46"/>
      <c r="UKK53" s="46"/>
      <c r="UKL53" s="46"/>
      <c r="UKM53" s="46"/>
      <c r="UKN53" s="46"/>
      <c r="UKO53" s="46"/>
      <c r="UKP53" s="46"/>
      <c r="UKQ53" s="46"/>
      <c r="UKR53" s="46"/>
      <c r="UKS53" s="46"/>
      <c r="UKT53" s="46"/>
      <c r="UKU53" s="46"/>
      <c r="UKV53" s="46"/>
      <c r="UKW53" s="46"/>
      <c r="UKX53" s="46"/>
      <c r="UKY53" s="46"/>
      <c r="UKZ53" s="46"/>
      <c r="ULA53" s="46"/>
      <c r="ULB53" s="46"/>
      <c r="ULC53" s="46"/>
      <c r="ULD53" s="46"/>
      <c r="ULE53" s="46"/>
      <c r="ULF53" s="46"/>
      <c r="ULG53" s="46"/>
      <c r="ULH53" s="46"/>
      <c r="ULI53" s="46"/>
      <c r="ULJ53" s="46"/>
      <c r="ULK53" s="46"/>
      <c r="ULL53" s="46"/>
      <c r="ULM53" s="46"/>
      <c r="ULN53" s="46"/>
      <c r="ULO53" s="46"/>
      <c r="ULP53" s="46"/>
      <c r="ULQ53" s="46"/>
      <c r="ULR53" s="46"/>
      <c r="ULS53" s="46"/>
      <c r="ULT53" s="46"/>
      <c r="ULU53" s="46"/>
      <c r="ULV53" s="46"/>
      <c r="ULW53" s="46"/>
      <c r="ULX53" s="46"/>
      <c r="ULY53" s="46"/>
      <c r="ULZ53" s="46"/>
      <c r="UMA53" s="46"/>
      <c r="UMB53" s="46"/>
      <c r="UMC53" s="46"/>
      <c r="UMD53" s="46"/>
      <c r="UME53" s="46"/>
      <c r="UMF53" s="46"/>
      <c r="UMG53" s="46"/>
      <c r="UMH53" s="46"/>
      <c r="UMI53" s="46"/>
      <c r="UMJ53" s="46"/>
      <c r="UMK53" s="46"/>
      <c r="UML53" s="46"/>
      <c r="UMM53" s="46"/>
      <c r="UMN53" s="46"/>
      <c r="UMO53" s="46"/>
      <c r="UMP53" s="46"/>
      <c r="UMQ53" s="46"/>
      <c r="UMR53" s="46"/>
      <c r="UMS53" s="46"/>
      <c r="UMT53" s="46"/>
      <c r="UMU53" s="46"/>
      <c r="UMV53" s="46"/>
      <c r="UMW53" s="46"/>
      <c r="UMX53" s="46"/>
      <c r="UMY53" s="46"/>
      <c r="UMZ53" s="46"/>
      <c r="UNA53" s="46"/>
      <c r="UNB53" s="46"/>
      <c r="UNC53" s="46"/>
      <c r="UND53" s="46"/>
      <c r="UNE53" s="46"/>
      <c r="UNF53" s="46"/>
      <c r="UNG53" s="46"/>
      <c r="UNH53" s="46"/>
      <c r="UNI53" s="46"/>
      <c r="UNJ53" s="46"/>
      <c r="UNK53" s="46"/>
      <c r="UNL53" s="46"/>
      <c r="UNM53" s="46"/>
      <c r="UNN53" s="46"/>
      <c r="UNO53" s="46"/>
      <c r="UNP53" s="46"/>
      <c r="UNQ53" s="46"/>
      <c r="UNR53" s="46"/>
      <c r="UNS53" s="46"/>
      <c r="UNT53" s="46"/>
      <c r="UNU53" s="46"/>
      <c r="UNV53" s="46"/>
      <c r="UNW53" s="46"/>
      <c r="UNX53" s="46"/>
      <c r="UNY53" s="46"/>
      <c r="UNZ53" s="46"/>
      <c r="UOA53" s="46"/>
      <c r="UOB53" s="46"/>
      <c r="UOC53" s="46"/>
      <c r="UOD53" s="46"/>
      <c r="UOE53" s="46"/>
      <c r="UOF53" s="46"/>
      <c r="UOG53" s="46"/>
      <c r="UOH53" s="46"/>
      <c r="UOI53" s="46"/>
      <c r="UOJ53" s="46"/>
      <c r="UOK53" s="46"/>
      <c r="UOL53" s="46"/>
      <c r="UOM53" s="46"/>
      <c r="UON53" s="46"/>
      <c r="UOO53" s="46"/>
      <c r="UOP53" s="46"/>
      <c r="UOQ53" s="46"/>
      <c r="UOR53" s="46"/>
      <c r="UOS53" s="46"/>
      <c r="UOT53" s="46"/>
      <c r="UOU53" s="46"/>
      <c r="UOV53" s="46"/>
      <c r="UOW53" s="46"/>
      <c r="UOX53" s="46"/>
      <c r="UOY53" s="46"/>
      <c r="UOZ53" s="46"/>
      <c r="UPA53" s="46"/>
      <c r="UPB53" s="46"/>
      <c r="UPC53" s="46"/>
      <c r="UPD53" s="46"/>
      <c r="UPE53" s="46"/>
      <c r="UPF53" s="46"/>
      <c r="UPG53" s="46"/>
      <c r="UPH53" s="46"/>
      <c r="UPI53" s="46"/>
      <c r="UPJ53" s="46"/>
      <c r="UPK53" s="46"/>
      <c r="UPL53" s="46"/>
      <c r="UPM53" s="46"/>
      <c r="UPN53" s="46"/>
      <c r="UPO53" s="46"/>
      <c r="UPP53" s="46"/>
      <c r="UPQ53" s="46"/>
      <c r="UPR53" s="46"/>
      <c r="UPS53" s="46"/>
      <c r="UPT53" s="46"/>
      <c r="UPU53" s="46"/>
      <c r="UPV53" s="46"/>
      <c r="UPW53" s="46"/>
      <c r="UPX53" s="46"/>
      <c r="UPY53" s="46"/>
      <c r="UPZ53" s="46"/>
      <c r="UQA53" s="46"/>
      <c r="UQB53" s="46"/>
      <c r="UQC53" s="46"/>
      <c r="UQD53" s="46"/>
      <c r="UQE53" s="46"/>
      <c r="UQF53" s="46"/>
      <c r="UQG53" s="46"/>
      <c r="UQH53" s="46"/>
      <c r="UQI53" s="46"/>
      <c r="UQJ53" s="46"/>
      <c r="UQK53" s="46"/>
      <c r="UQL53" s="46"/>
      <c r="UQM53" s="46"/>
      <c r="UQN53" s="46"/>
      <c r="UQO53" s="46"/>
      <c r="UQP53" s="46"/>
      <c r="UQQ53" s="46"/>
      <c r="UQR53" s="46"/>
      <c r="UQS53" s="46"/>
      <c r="UQT53" s="46"/>
      <c r="UQU53" s="46"/>
      <c r="UQV53" s="46"/>
      <c r="UQW53" s="46"/>
      <c r="UQX53" s="46"/>
      <c r="UQY53" s="46"/>
      <c r="UQZ53" s="46"/>
      <c r="URA53" s="46"/>
      <c r="URB53" s="46"/>
      <c r="URC53" s="46"/>
      <c r="URD53" s="46"/>
      <c r="URE53" s="46"/>
      <c r="URF53" s="46"/>
      <c r="URG53" s="46"/>
      <c r="URH53" s="46"/>
      <c r="URI53" s="46"/>
      <c r="URJ53" s="46"/>
      <c r="URK53" s="46"/>
      <c r="URL53" s="46"/>
      <c r="URM53" s="46"/>
      <c r="URN53" s="46"/>
      <c r="URO53" s="46"/>
      <c r="URP53" s="46"/>
      <c r="URQ53" s="46"/>
      <c r="URR53" s="46"/>
      <c r="URS53" s="46"/>
      <c r="URT53" s="46"/>
      <c r="URU53" s="46"/>
      <c r="URV53" s="46"/>
      <c r="URW53" s="46"/>
      <c r="URX53" s="46"/>
      <c r="URY53" s="46"/>
      <c r="URZ53" s="46"/>
      <c r="USA53" s="46"/>
      <c r="USB53" s="46"/>
      <c r="USC53" s="46"/>
      <c r="USD53" s="46"/>
      <c r="USE53" s="46"/>
      <c r="USF53" s="46"/>
      <c r="USG53" s="46"/>
      <c r="USH53" s="46"/>
      <c r="USI53" s="46"/>
      <c r="USJ53" s="46"/>
      <c r="USK53" s="46"/>
      <c r="USL53" s="46"/>
      <c r="USM53" s="46"/>
      <c r="USN53" s="46"/>
      <c r="USO53" s="46"/>
      <c r="USP53" s="46"/>
      <c r="USQ53" s="46"/>
      <c r="USR53" s="46"/>
      <c r="USS53" s="46"/>
      <c r="UST53" s="46"/>
      <c r="USU53" s="46"/>
      <c r="USV53" s="46"/>
      <c r="USW53" s="46"/>
      <c r="USX53" s="46"/>
      <c r="USY53" s="46"/>
      <c r="USZ53" s="46"/>
      <c r="UTA53" s="46"/>
      <c r="UTB53" s="46"/>
      <c r="UTC53" s="46"/>
      <c r="UTD53" s="46"/>
      <c r="UTE53" s="46"/>
      <c r="UTF53" s="46"/>
      <c r="UTG53" s="46"/>
      <c r="UTH53" s="46"/>
      <c r="UTI53" s="46"/>
      <c r="UTJ53" s="46"/>
      <c r="UTK53" s="46"/>
      <c r="UTL53" s="46"/>
      <c r="UTM53" s="46"/>
      <c r="UTN53" s="46"/>
      <c r="UTO53" s="46"/>
      <c r="UTP53" s="46"/>
      <c r="UTQ53" s="46"/>
      <c r="UTR53" s="46"/>
      <c r="UTS53" s="46"/>
      <c r="UTT53" s="46"/>
      <c r="UTU53" s="46"/>
      <c r="UTV53" s="46"/>
      <c r="UTW53" s="46"/>
      <c r="UTX53" s="46"/>
      <c r="UTY53" s="46"/>
      <c r="UTZ53" s="46"/>
      <c r="UUA53" s="46"/>
      <c r="UUB53" s="46"/>
      <c r="UUC53" s="46"/>
      <c r="UUD53" s="46"/>
      <c r="UUE53" s="46"/>
      <c r="UUF53" s="46"/>
      <c r="UUG53" s="46"/>
      <c r="UUH53" s="46"/>
      <c r="UUI53" s="46"/>
      <c r="UUJ53" s="46"/>
      <c r="UUK53" s="46"/>
      <c r="UUL53" s="46"/>
      <c r="UUM53" s="46"/>
      <c r="UUN53" s="46"/>
      <c r="UUO53" s="46"/>
      <c r="UUP53" s="46"/>
      <c r="UUQ53" s="46"/>
      <c r="UUR53" s="46"/>
      <c r="UUS53" s="46"/>
      <c r="UUT53" s="46"/>
      <c r="UUU53" s="46"/>
      <c r="UUV53" s="46"/>
      <c r="UUW53" s="46"/>
      <c r="UUX53" s="46"/>
      <c r="UUY53" s="46"/>
      <c r="UUZ53" s="46"/>
      <c r="UVA53" s="46"/>
      <c r="UVB53" s="46"/>
      <c r="UVC53" s="46"/>
      <c r="UVD53" s="46"/>
      <c r="UVE53" s="46"/>
      <c r="UVF53" s="46"/>
      <c r="UVG53" s="46"/>
      <c r="UVH53" s="46"/>
      <c r="UVI53" s="46"/>
      <c r="UVJ53" s="46"/>
      <c r="UVK53" s="46"/>
      <c r="UVL53" s="46"/>
      <c r="UVM53" s="46"/>
      <c r="UVN53" s="46"/>
      <c r="UVO53" s="46"/>
      <c r="UVP53" s="46"/>
      <c r="UVQ53" s="46"/>
      <c r="UVR53" s="46"/>
      <c r="UVS53" s="46"/>
      <c r="UVT53" s="46"/>
      <c r="UVU53" s="46"/>
      <c r="UVV53" s="46"/>
      <c r="UVW53" s="46"/>
      <c r="UVX53" s="46"/>
      <c r="UVY53" s="46"/>
      <c r="UVZ53" s="46"/>
      <c r="UWA53" s="46"/>
      <c r="UWB53" s="46"/>
      <c r="UWC53" s="46"/>
      <c r="UWD53" s="46"/>
      <c r="UWE53" s="46"/>
      <c r="UWF53" s="46"/>
      <c r="UWG53" s="46"/>
      <c r="UWH53" s="46"/>
      <c r="UWI53" s="46"/>
      <c r="UWJ53" s="46"/>
      <c r="UWK53" s="46"/>
      <c r="UWL53" s="46"/>
      <c r="UWM53" s="46"/>
      <c r="UWN53" s="46"/>
      <c r="UWO53" s="46"/>
      <c r="UWP53" s="46"/>
      <c r="UWQ53" s="46"/>
      <c r="UWR53" s="46"/>
      <c r="UWS53" s="46"/>
      <c r="UWT53" s="46"/>
      <c r="UWU53" s="46"/>
      <c r="UWV53" s="46"/>
      <c r="UWW53" s="46"/>
      <c r="UWX53" s="46"/>
      <c r="UWY53" s="46"/>
      <c r="UWZ53" s="46"/>
      <c r="UXA53" s="46"/>
      <c r="UXB53" s="46"/>
      <c r="UXC53" s="46"/>
      <c r="UXD53" s="46"/>
      <c r="UXE53" s="46"/>
      <c r="UXF53" s="46"/>
      <c r="UXG53" s="46"/>
      <c r="UXH53" s="46"/>
      <c r="UXI53" s="46"/>
      <c r="UXJ53" s="46"/>
      <c r="UXK53" s="46"/>
      <c r="UXL53" s="46"/>
      <c r="UXM53" s="46"/>
      <c r="UXN53" s="46"/>
      <c r="UXO53" s="46"/>
      <c r="UXP53" s="46"/>
      <c r="UXQ53" s="46"/>
      <c r="UXR53" s="46"/>
      <c r="UXS53" s="46"/>
      <c r="UXT53" s="46"/>
      <c r="UXU53" s="46"/>
      <c r="UXV53" s="46"/>
      <c r="UXW53" s="46"/>
      <c r="UXX53" s="46"/>
      <c r="UXY53" s="46"/>
      <c r="UXZ53" s="46"/>
      <c r="UYA53" s="46"/>
      <c r="UYB53" s="46"/>
      <c r="UYC53" s="46"/>
      <c r="UYD53" s="46"/>
      <c r="UYE53" s="46"/>
      <c r="UYF53" s="46"/>
      <c r="UYG53" s="46"/>
      <c r="UYH53" s="46"/>
      <c r="UYI53" s="46"/>
      <c r="UYJ53" s="46"/>
      <c r="UYK53" s="46"/>
      <c r="UYL53" s="46"/>
      <c r="UYM53" s="46"/>
      <c r="UYN53" s="46"/>
      <c r="UYO53" s="46"/>
      <c r="UYP53" s="46"/>
      <c r="UYQ53" s="46"/>
      <c r="UYR53" s="46"/>
      <c r="UYS53" s="46"/>
      <c r="UYT53" s="46"/>
      <c r="UYU53" s="46"/>
      <c r="UYV53" s="46"/>
      <c r="UYW53" s="46"/>
      <c r="UYX53" s="46"/>
      <c r="UYY53" s="46"/>
      <c r="UYZ53" s="46"/>
      <c r="UZA53" s="46"/>
      <c r="UZB53" s="46"/>
      <c r="UZC53" s="46"/>
      <c r="UZD53" s="46"/>
      <c r="UZE53" s="46"/>
      <c r="UZF53" s="46"/>
      <c r="UZG53" s="46"/>
      <c r="UZH53" s="46"/>
      <c r="UZI53" s="46"/>
      <c r="UZJ53" s="46"/>
      <c r="UZK53" s="46"/>
      <c r="UZL53" s="46"/>
      <c r="UZM53" s="46"/>
      <c r="UZN53" s="46"/>
      <c r="UZO53" s="46"/>
      <c r="UZP53" s="46"/>
      <c r="UZQ53" s="46"/>
      <c r="UZR53" s="46"/>
      <c r="UZS53" s="46"/>
      <c r="UZT53" s="46"/>
      <c r="UZU53" s="46"/>
      <c r="UZV53" s="46"/>
      <c r="UZW53" s="46"/>
      <c r="UZX53" s="46"/>
      <c r="UZY53" s="46"/>
      <c r="UZZ53" s="46"/>
      <c r="VAA53" s="46"/>
      <c r="VAB53" s="46"/>
      <c r="VAC53" s="46"/>
      <c r="VAD53" s="46"/>
      <c r="VAE53" s="46"/>
      <c r="VAF53" s="46"/>
      <c r="VAG53" s="46"/>
      <c r="VAH53" s="46"/>
      <c r="VAI53" s="46"/>
      <c r="VAJ53" s="46"/>
      <c r="VAK53" s="46"/>
      <c r="VAL53" s="46"/>
      <c r="VAM53" s="46"/>
      <c r="VAN53" s="46"/>
      <c r="VAO53" s="46"/>
      <c r="VAP53" s="46"/>
      <c r="VAQ53" s="46"/>
      <c r="VAR53" s="46"/>
      <c r="VAS53" s="46"/>
      <c r="VAT53" s="46"/>
      <c r="VAU53" s="46"/>
      <c r="VAV53" s="46"/>
      <c r="VAW53" s="46"/>
      <c r="VAX53" s="46"/>
      <c r="VAY53" s="46"/>
      <c r="VAZ53" s="46"/>
      <c r="VBA53" s="46"/>
      <c r="VBB53" s="46"/>
      <c r="VBC53" s="46"/>
      <c r="VBD53" s="46"/>
      <c r="VBE53" s="46"/>
      <c r="VBF53" s="46"/>
      <c r="VBG53" s="46"/>
      <c r="VBH53" s="46"/>
      <c r="VBI53" s="46"/>
      <c r="VBJ53" s="46"/>
      <c r="VBK53" s="46"/>
      <c r="VBL53" s="46"/>
      <c r="VBM53" s="46"/>
      <c r="VBN53" s="46"/>
      <c r="VBO53" s="46"/>
      <c r="VBP53" s="46"/>
      <c r="VBQ53" s="46"/>
      <c r="VBR53" s="46"/>
      <c r="VBS53" s="46"/>
      <c r="VBT53" s="46"/>
      <c r="VBU53" s="46"/>
      <c r="VBV53" s="46"/>
      <c r="VBW53" s="46"/>
      <c r="VBX53" s="46"/>
      <c r="VBY53" s="46"/>
      <c r="VBZ53" s="46"/>
      <c r="VCA53" s="46"/>
      <c r="VCB53" s="46"/>
      <c r="VCC53" s="46"/>
      <c r="VCD53" s="46"/>
      <c r="VCE53" s="46"/>
      <c r="VCF53" s="46"/>
      <c r="VCG53" s="46"/>
      <c r="VCH53" s="46"/>
      <c r="VCI53" s="46"/>
      <c r="VCJ53" s="46"/>
      <c r="VCK53" s="46"/>
      <c r="VCL53" s="46"/>
      <c r="VCM53" s="46"/>
      <c r="VCN53" s="46"/>
      <c r="VCO53" s="46"/>
      <c r="VCP53" s="46"/>
      <c r="VCQ53" s="46"/>
      <c r="VCR53" s="46"/>
      <c r="VCS53" s="46"/>
      <c r="VCT53" s="46"/>
      <c r="VCU53" s="46"/>
      <c r="VCV53" s="46"/>
      <c r="VCW53" s="46"/>
      <c r="VCX53" s="46"/>
      <c r="VCY53" s="46"/>
      <c r="VCZ53" s="46"/>
      <c r="VDA53" s="46"/>
      <c r="VDB53" s="46"/>
      <c r="VDC53" s="46"/>
      <c r="VDD53" s="46"/>
      <c r="VDE53" s="46"/>
      <c r="VDF53" s="46"/>
      <c r="VDG53" s="46"/>
      <c r="VDH53" s="46"/>
      <c r="VDI53" s="46"/>
      <c r="VDJ53" s="46"/>
      <c r="VDK53" s="46"/>
      <c r="VDL53" s="46"/>
      <c r="VDM53" s="46"/>
      <c r="VDN53" s="46"/>
      <c r="VDO53" s="46"/>
      <c r="VDP53" s="46"/>
      <c r="VDQ53" s="46"/>
      <c r="VDR53" s="46"/>
      <c r="VDS53" s="46"/>
      <c r="VDT53" s="46"/>
      <c r="VDU53" s="46"/>
      <c r="VDV53" s="46"/>
      <c r="VDW53" s="46"/>
      <c r="VDX53" s="46"/>
      <c r="VDY53" s="46"/>
      <c r="VDZ53" s="46"/>
      <c r="VEA53" s="46"/>
      <c r="VEB53" s="46"/>
      <c r="VEC53" s="46"/>
      <c r="VED53" s="46"/>
      <c r="VEE53" s="46"/>
      <c r="VEF53" s="46"/>
      <c r="VEG53" s="46"/>
      <c r="VEH53" s="46"/>
      <c r="VEI53" s="46"/>
      <c r="VEJ53" s="46"/>
      <c r="VEK53" s="46"/>
      <c r="VEL53" s="46"/>
      <c r="VEM53" s="46"/>
      <c r="VEN53" s="46"/>
      <c r="VEO53" s="46"/>
      <c r="VEP53" s="46"/>
      <c r="VEQ53" s="46"/>
      <c r="VER53" s="46"/>
      <c r="VES53" s="46"/>
      <c r="VET53" s="46"/>
      <c r="VEU53" s="46"/>
      <c r="VEV53" s="46"/>
      <c r="VEW53" s="46"/>
      <c r="VEX53" s="46"/>
      <c r="VEY53" s="46"/>
      <c r="VEZ53" s="46"/>
      <c r="VFA53" s="46"/>
      <c r="VFB53" s="46"/>
      <c r="VFC53" s="46"/>
      <c r="VFD53" s="46"/>
      <c r="VFE53" s="46"/>
      <c r="VFF53" s="46"/>
      <c r="VFG53" s="46"/>
      <c r="VFH53" s="46"/>
      <c r="VFI53" s="46"/>
      <c r="VFJ53" s="46"/>
      <c r="VFK53" s="46"/>
      <c r="VFL53" s="46"/>
      <c r="VFM53" s="46"/>
      <c r="VFN53" s="46"/>
      <c r="VFO53" s="46"/>
      <c r="VFP53" s="46"/>
      <c r="VFQ53" s="46"/>
      <c r="VFR53" s="46"/>
      <c r="VFS53" s="46"/>
      <c r="VFT53" s="46"/>
      <c r="VFU53" s="46"/>
      <c r="VFV53" s="46"/>
      <c r="VFW53" s="46"/>
      <c r="VFX53" s="46"/>
      <c r="VFY53" s="46"/>
      <c r="VFZ53" s="46"/>
      <c r="VGA53" s="46"/>
      <c r="VGB53" s="46"/>
      <c r="VGC53" s="46"/>
      <c r="VGD53" s="46"/>
      <c r="VGE53" s="46"/>
      <c r="VGF53" s="46"/>
      <c r="VGG53" s="46"/>
      <c r="VGH53" s="46"/>
      <c r="VGI53" s="46"/>
      <c r="VGJ53" s="46"/>
      <c r="VGK53" s="46"/>
      <c r="VGL53" s="46"/>
      <c r="VGM53" s="46"/>
      <c r="VGN53" s="46"/>
      <c r="VGO53" s="46"/>
      <c r="VGP53" s="46"/>
      <c r="VGQ53" s="46"/>
      <c r="VGR53" s="46"/>
      <c r="VGS53" s="46"/>
      <c r="VGT53" s="46"/>
      <c r="VGU53" s="46"/>
      <c r="VGV53" s="46"/>
      <c r="VGW53" s="46"/>
      <c r="VGX53" s="46"/>
      <c r="VGY53" s="46"/>
      <c r="VGZ53" s="46"/>
      <c r="VHA53" s="46"/>
      <c r="VHB53" s="46"/>
      <c r="VHC53" s="46"/>
      <c r="VHD53" s="46"/>
      <c r="VHE53" s="46"/>
      <c r="VHF53" s="46"/>
      <c r="VHG53" s="46"/>
      <c r="VHH53" s="46"/>
      <c r="VHI53" s="46"/>
      <c r="VHJ53" s="46"/>
      <c r="VHK53" s="46"/>
      <c r="VHL53" s="46"/>
      <c r="VHM53" s="46"/>
      <c r="VHN53" s="46"/>
      <c r="VHO53" s="46"/>
      <c r="VHP53" s="46"/>
      <c r="VHQ53" s="46"/>
      <c r="VHR53" s="46"/>
      <c r="VHS53" s="46"/>
      <c r="VHT53" s="46"/>
      <c r="VHU53" s="46"/>
      <c r="VHV53" s="46"/>
      <c r="VHW53" s="46"/>
      <c r="VHX53" s="46"/>
      <c r="VHY53" s="46"/>
      <c r="VHZ53" s="46"/>
      <c r="VIA53" s="46"/>
      <c r="VIB53" s="46"/>
      <c r="VIC53" s="46"/>
      <c r="VID53" s="46"/>
      <c r="VIE53" s="46"/>
      <c r="VIF53" s="46"/>
      <c r="VIG53" s="46"/>
      <c r="VIH53" s="46"/>
      <c r="VII53" s="46"/>
      <c r="VIJ53" s="46"/>
      <c r="VIK53" s="46"/>
      <c r="VIL53" s="46"/>
      <c r="VIM53" s="46"/>
      <c r="VIN53" s="46"/>
      <c r="VIO53" s="46"/>
      <c r="VIP53" s="46"/>
      <c r="VIQ53" s="46"/>
      <c r="VIR53" s="46"/>
      <c r="VIS53" s="46"/>
      <c r="VIT53" s="46"/>
      <c r="VIU53" s="46"/>
      <c r="VIV53" s="46"/>
      <c r="VIW53" s="46"/>
      <c r="VIX53" s="46"/>
      <c r="VIY53" s="46"/>
      <c r="VIZ53" s="46"/>
      <c r="VJA53" s="46"/>
      <c r="VJB53" s="46"/>
      <c r="VJC53" s="46"/>
      <c r="VJD53" s="46"/>
      <c r="VJE53" s="46"/>
      <c r="VJF53" s="46"/>
      <c r="VJG53" s="46"/>
      <c r="VJH53" s="46"/>
      <c r="VJI53" s="46"/>
      <c r="VJJ53" s="46"/>
      <c r="VJK53" s="46"/>
      <c r="VJL53" s="46"/>
      <c r="VJM53" s="46"/>
      <c r="VJN53" s="46"/>
      <c r="VJO53" s="46"/>
      <c r="VJP53" s="46"/>
      <c r="VJQ53" s="46"/>
      <c r="VJR53" s="46"/>
      <c r="VJS53" s="46"/>
      <c r="VJT53" s="46"/>
      <c r="VJU53" s="46"/>
      <c r="VJV53" s="46"/>
      <c r="VJW53" s="46"/>
      <c r="VJX53" s="46"/>
      <c r="VJY53" s="46"/>
      <c r="VJZ53" s="46"/>
      <c r="VKA53" s="46"/>
      <c r="VKB53" s="46"/>
      <c r="VKC53" s="46"/>
      <c r="VKD53" s="46"/>
      <c r="VKE53" s="46"/>
      <c r="VKF53" s="46"/>
      <c r="VKG53" s="46"/>
      <c r="VKH53" s="46"/>
      <c r="VKI53" s="46"/>
      <c r="VKJ53" s="46"/>
      <c r="VKK53" s="46"/>
      <c r="VKL53" s="46"/>
      <c r="VKM53" s="46"/>
      <c r="VKN53" s="46"/>
      <c r="VKO53" s="46"/>
      <c r="VKP53" s="46"/>
      <c r="VKQ53" s="46"/>
      <c r="VKR53" s="46"/>
      <c r="VKS53" s="46"/>
      <c r="VKT53" s="46"/>
      <c r="VKU53" s="46"/>
      <c r="VKV53" s="46"/>
      <c r="VKW53" s="46"/>
      <c r="VKX53" s="46"/>
      <c r="VKY53" s="46"/>
      <c r="VKZ53" s="46"/>
      <c r="VLA53" s="46"/>
      <c r="VLB53" s="46"/>
      <c r="VLC53" s="46"/>
      <c r="VLD53" s="46"/>
      <c r="VLE53" s="46"/>
      <c r="VLF53" s="46"/>
      <c r="VLG53" s="46"/>
      <c r="VLH53" s="46"/>
      <c r="VLI53" s="46"/>
      <c r="VLJ53" s="46"/>
      <c r="VLK53" s="46"/>
      <c r="VLL53" s="46"/>
      <c r="VLM53" s="46"/>
      <c r="VLN53" s="46"/>
      <c r="VLO53" s="46"/>
      <c r="VLP53" s="46"/>
      <c r="VLQ53" s="46"/>
      <c r="VLR53" s="46"/>
      <c r="VLS53" s="46"/>
      <c r="VLT53" s="46"/>
      <c r="VLU53" s="46"/>
      <c r="VLV53" s="46"/>
      <c r="VLW53" s="46"/>
      <c r="VLX53" s="46"/>
      <c r="VLY53" s="46"/>
      <c r="VLZ53" s="46"/>
      <c r="VMA53" s="46"/>
      <c r="VMB53" s="46"/>
      <c r="VMC53" s="46"/>
      <c r="VMD53" s="46"/>
      <c r="VME53" s="46"/>
      <c r="VMF53" s="46"/>
      <c r="VMG53" s="46"/>
      <c r="VMH53" s="46"/>
      <c r="VMI53" s="46"/>
      <c r="VMJ53" s="46"/>
      <c r="VMK53" s="46"/>
      <c r="VML53" s="46"/>
      <c r="VMM53" s="46"/>
      <c r="VMN53" s="46"/>
      <c r="VMO53" s="46"/>
      <c r="VMP53" s="46"/>
      <c r="VMQ53" s="46"/>
      <c r="VMR53" s="46"/>
      <c r="VMS53" s="46"/>
      <c r="VMT53" s="46"/>
      <c r="VMU53" s="46"/>
      <c r="VMV53" s="46"/>
      <c r="VMW53" s="46"/>
      <c r="VMX53" s="46"/>
      <c r="VMY53" s="46"/>
      <c r="VMZ53" s="46"/>
      <c r="VNA53" s="46"/>
      <c r="VNB53" s="46"/>
      <c r="VNC53" s="46"/>
      <c r="VND53" s="46"/>
      <c r="VNE53" s="46"/>
      <c r="VNF53" s="46"/>
      <c r="VNG53" s="46"/>
      <c r="VNH53" s="46"/>
      <c r="VNI53" s="46"/>
      <c r="VNJ53" s="46"/>
      <c r="VNK53" s="46"/>
      <c r="VNL53" s="46"/>
      <c r="VNM53" s="46"/>
      <c r="VNN53" s="46"/>
      <c r="VNO53" s="46"/>
      <c r="VNP53" s="46"/>
      <c r="VNQ53" s="46"/>
      <c r="VNR53" s="46"/>
      <c r="VNS53" s="46"/>
      <c r="VNT53" s="46"/>
      <c r="VNU53" s="46"/>
      <c r="VNV53" s="46"/>
      <c r="VNW53" s="46"/>
      <c r="VNX53" s="46"/>
      <c r="VNY53" s="46"/>
      <c r="VNZ53" s="46"/>
      <c r="VOA53" s="46"/>
      <c r="VOB53" s="46"/>
      <c r="VOC53" s="46"/>
      <c r="VOD53" s="46"/>
      <c r="VOE53" s="46"/>
      <c r="VOF53" s="46"/>
      <c r="VOG53" s="46"/>
      <c r="VOH53" s="46"/>
      <c r="VOI53" s="46"/>
      <c r="VOJ53" s="46"/>
      <c r="VOK53" s="46"/>
      <c r="VOL53" s="46"/>
      <c r="VOM53" s="46"/>
      <c r="VON53" s="46"/>
      <c r="VOO53" s="46"/>
      <c r="VOP53" s="46"/>
      <c r="VOQ53" s="46"/>
      <c r="VOR53" s="46"/>
      <c r="VOS53" s="46"/>
      <c r="VOT53" s="46"/>
      <c r="VOU53" s="46"/>
      <c r="VOV53" s="46"/>
      <c r="VOW53" s="46"/>
      <c r="VOX53" s="46"/>
      <c r="VOY53" s="46"/>
      <c r="VOZ53" s="46"/>
      <c r="VPA53" s="46"/>
      <c r="VPB53" s="46"/>
      <c r="VPC53" s="46"/>
      <c r="VPD53" s="46"/>
      <c r="VPE53" s="46"/>
      <c r="VPF53" s="46"/>
      <c r="VPG53" s="46"/>
      <c r="VPH53" s="46"/>
      <c r="VPI53" s="46"/>
      <c r="VPJ53" s="46"/>
      <c r="VPK53" s="46"/>
      <c r="VPL53" s="46"/>
      <c r="VPM53" s="46"/>
      <c r="VPN53" s="46"/>
      <c r="VPO53" s="46"/>
      <c r="VPP53" s="46"/>
      <c r="VPQ53" s="46"/>
      <c r="VPR53" s="46"/>
      <c r="VPS53" s="46"/>
      <c r="VPT53" s="46"/>
      <c r="VPU53" s="46"/>
      <c r="VPV53" s="46"/>
      <c r="VPW53" s="46"/>
      <c r="VPX53" s="46"/>
      <c r="VPY53" s="46"/>
      <c r="VPZ53" s="46"/>
      <c r="VQA53" s="46"/>
      <c r="VQB53" s="46"/>
      <c r="VQC53" s="46"/>
      <c r="VQD53" s="46"/>
      <c r="VQE53" s="46"/>
      <c r="VQF53" s="46"/>
      <c r="VQG53" s="46"/>
      <c r="VQH53" s="46"/>
      <c r="VQI53" s="46"/>
      <c r="VQJ53" s="46"/>
      <c r="VQK53" s="46"/>
      <c r="VQL53" s="46"/>
      <c r="VQM53" s="46"/>
      <c r="VQN53" s="46"/>
      <c r="VQO53" s="46"/>
      <c r="VQP53" s="46"/>
      <c r="VQQ53" s="46"/>
      <c r="VQR53" s="46"/>
      <c r="VQS53" s="46"/>
      <c r="VQT53" s="46"/>
      <c r="VQU53" s="46"/>
      <c r="VQV53" s="46"/>
      <c r="VQW53" s="46"/>
      <c r="VQX53" s="46"/>
      <c r="VQY53" s="46"/>
      <c r="VQZ53" s="46"/>
      <c r="VRA53" s="46"/>
      <c r="VRB53" s="46"/>
      <c r="VRC53" s="46"/>
      <c r="VRD53" s="46"/>
      <c r="VRE53" s="46"/>
      <c r="VRF53" s="46"/>
      <c r="VRG53" s="46"/>
      <c r="VRH53" s="46"/>
      <c r="VRI53" s="46"/>
      <c r="VRJ53" s="46"/>
      <c r="VRK53" s="46"/>
      <c r="VRL53" s="46"/>
      <c r="VRM53" s="46"/>
      <c r="VRN53" s="46"/>
      <c r="VRO53" s="46"/>
      <c r="VRP53" s="46"/>
      <c r="VRQ53" s="46"/>
      <c r="VRR53" s="46"/>
      <c r="VRS53" s="46"/>
      <c r="VRT53" s="46"/>
      <c r="VRU53" s="46"/>
      <c r="VRV53" s="46"/>
      <c r="VRW53" s="46"/>
      <c r="VRX53" s="46"/>
      <c r="VRY53" s="46"/>
      <c r="VRZ53" s="46"/>
      <c r="VSA53" s="46"/>
      <c r="VSB53" s="46"/>
      <c r="VSC53" s="46"/>
      <c r="VSD53" s="46"/>
      <c r="VSE53" s="46"/>
      <c r="VSF53" s="46"/>
      <c r="VSG53" s="46"/>
      <c r="VSH53" s="46"/>
      <c r="VSI53" s="46"/>
      <c r="VSJ53" s="46"/>
      <c r="VSK53" s="46"/>
      <c r="VSL53" s="46"/>
      <c r="VSM53" s="46"/>
      <c r="VSN53" s="46"/>
      <c r="VSO53" s="46"/>
      <c r="VSP53" s="46"/>
      <c r="VSQ53" s="46"/>
      <c r="VSR53" s="46"/>
      <c r="VSS53" s="46"/>
      <c r="VST53" s="46"/>
      <c r="VSU53" s="46"/>
      <c r="VSV53" s="46"/>
      <c r="VSW53" s="46"/>
      <c r="VSX53" s="46"/>
      <c r="VSY53" s="46"/>
      <c r="VSZ53" s="46"/>
      <c r="VTA53" s="46"/>
      <c r="VTB53" s="46"/>
      <c r="VTC53" s="46"/>
      <c r="VTD53" s="46"/>
      <c r="VTE53" s="46"/>
      <c r="VTF53" s="46"/>
      <c r="VTG53" s="46"/>
      <c r="VTH53" s="46"/>
      <c r="VTI53" s="46"/>
      <c r="VTJ53" s="46"/>
      <c r="VTK53" s="46"/>
      <c r="VTL53" s="46"/>
      <c r="VTM53" s="46"/>
      <c r="VTN53" s="46"/>
      <c r="VTO53" s="46"/>
      <c r="VTP53" s="46"/>
      <c r="VTQ53" s="46"/>
      <c r="VTR53" s="46"/>
      <c r="VTS53" s="46"/>
      <c r="VTT53" s="46"/>
      <c r="VTU53" s="46"/>
      <c r="VTV53" s="46"/>
      <c r="VTW53" s="46"/>
      <c r="VTX53" s="46"/>
      <c r="VTY53" s="46"/>
      <c r="VTZ53" s="46"/>
      <c r="VUA53" s="46"/>
      <c r="VUB53" s="46"/>
      <c r="VUC53" s="46"/>
      <c r="VUD53" s="46"/>
      <c r="VUE53" s="46"/>
      <c r="VUF53" s="46"/>
      <c r="VUG53" s="46"/>
      <c r="VUH53" s="46"/>
      <c r="VUI53" s="46"/>
      <c r="VUJ53" s="46"/>
      <c r="VUK53" s="46"/>
      <c r="VUL53" s="46"/>
      <c r="VUM53" s="46"/>
      <c r="VUN53" s="46"/>
      <c r="VUO53" s="46"/>
      <c r="VUP53" s="46"/>
      <c r="VUQ53" s="46"/>
      <c r="VUR53" s="46"/>
      <c r="VUS53" s="46"/>
      <c r="VUT53" s="46"/>
      <c r="VUU53" s="46"/>
      <c r="VUV53" s="46"/>
      <c r="VUW53" s="46"/>
      <c r="VUX53" s="46"/>
      <c r="VUY53" s="46"/>
      <c r="VUZ53" s="46"/>
      <c r="VVA53" s="46"/>
      <c r="VVB53" s="46"/>
      <c r="VVC53" s="46"/>
      <c r="VVD53" s="46"/>
      <c r="VVE53" s="46"/>
      <c r="VVF53" s="46"/>
      <c r="VVG53" s="46"/>
      <c r="VVH53" s="46"/>
      <c r="VVI53" s="46"/>
      <c r="VVJ53" s="46"/>
      <c r="VVK53" s="46"/>
      <c r="VVL53" s="46"/>
      <c r="VVM53" s="46"/>
      <c r="VVN53" s="46"/>
      <c r="VVO53" s="46"/>
      <c r="VVP53" s="46"/>
      <c r="VVQ53" s="46"/>
      <c r="VVR53" s="46"/>
      <c r="VVS53" s="46"/>
      <c r="VVT53" s="46"/>
      <c r="VVU53" s="46"/>
      <c r="VVV53" s="46"/>
      <c r="VVW53" s="46"/>
      <c r="VVX53" s="46"/>
      <c r="VVY53" s="46"/>
      <c r="VVZ53" s="46"/>
      <c r="VWA53" s="46"/>
      <c r="VWB53" s="46"/>
      <c r="VWC53" s="46"/>
      <c r="VWD53" s="46"/>
      <c r="VWE53" s="46"/>
      <c r="VWF53" s="46"/>
      <c r="VWG53" s="46"/>
      <c r="VWH53" s="46"/>
      <c r="VWI53" s="46"/>
      <c r="VWJ53" s="46"/>
      <c r="VWK53" s="46"/>
      <c r="VWL53" s="46"/>
      <c r="VWM53" s="46"/>
      <c r="VWN53" s="46"/>
      <c r="VWO53" s="46"/>
      <c r="VWP53" s="46"/>
      <c r="VWQ53" s="46"/>
      <c r="VWR53" s="46"/>
      <c r="VWS53" s="46"/>
      <c r="VWT53" s="46"/>
      <c r="VWU53" s="46"/>
      <c r="VWV53" s="46"/>
      <c r="VWW53" s="46"/>
      <c r="VWX53" s="46"/>
      <c r="VWY53" s="46"/>
      <c r="VWZ53" s="46"/>
      <c r="VXA53" s="46"/>
      <c r="VXB53" s="46"/>
      <c r="VXC53" s="46"/>
      <c r="VXD53" s="46"/>
      <c r="VXE53" s="46"/>
      <c r="VXF53" s="46"/>
      <c r="VXG53" s="46"/>
      <c r="VXH53" s="46"/>
      <c r="VXI53" s="46"/>
      <c r="VXJ53" s="46"/>
      <c r="VXK53" s="46"/>
      <c r="VXL53" s="46"/>
      <c r="VXM53" s="46"/>
      <c r="VXN53" s="46"/>
      <c r="VXO53" s="46"/>
      <c r="VXP53" s="46"/>
      <c r="VXQ53" s="46"/>
      <c r="VXR53" s="46"/>
      <c r="VXS53" s="46"/>
      <c r="VXT53" s="46"/>
      <c r="VXU53" s="46"/>
      <c r="VXV53" s="46"/>
      <c r="VXW53" s="46"/>
      <c r="VXX53" s="46"/>
      <c r="VXY53" s="46"/>
      <c r="VXZ53" s="46"/>
      <c r="VYA53" s="46"/>
      <c r="VYB53" s="46"/>
      <c r="VYC53" s="46"/>
      <c r="VYD53" s="46"/>
      <c r="VYE53" s="46"/>
      <c r="VYF53" s="46"/>
      <c r="VYG53" s="46"/>
      <c r="VYH53" s="46"/>
      <c r="VYI53" s="46"/>
      <c r="VYJ53" s="46"/>
      <c r="VYK53" s="46"/>
      <c r="VYL53" s="46"/>
      <c r="VYM53" s="46"/>
      <c r="VYN53" s="46"/>
      <c r="VYO53" s="46"/>
      <c r="VYP53" s="46"/>
      <c r="VYQ53" s="46"/>
      <c r="VYR53" s="46"/>
      <c r="VYS53" s="46"/>
      <c r="VYT53" s="46"/>
      <c r="VYU53" s="46"/>
      <c r="VYV53" s="46"/>
      <c r="VYW53" s="46"/>
      <c r="VYX53" s="46"/>
      <c r="VYY53" s="46"/>
      <c r="VYZ53" s="46"/>
      <c r="VZA53" s="46"/>
      <c r="VZB53" s="46"/>
      <c r="VZC53" s="46"/>
      <c r="VZD53" s="46"/>
      <c r="VZE53" s="46"/>
      <c r="VZF53" s="46"/>
      <c r="VZG53" s="46"/>
      <c r="VZH53" s="46"/>
      <c r="VZI53" s="46"/>
      <c r="VZJ53" s="46"/>
      <c r="VZK53" s="46"/>
      <c r="VZL53" s="46"/>
      <c r="VZM53" s="46"/>
      <c r="VZN53" s="46"/>
      <c r="VZO53" s="46"/>
      <c r="VZP53" s="46"/>
      <c r="VZQ53" s="46"/>
      <c r="VZR53" s="46"/>
      <c r="VZS53" s="46"/>
      <c r="VZT53" s="46"/>
      <c r="VZU53" s="46"/>
      <c r="VZV53" s="46"/>
      <c r="VZW53" s="46"/>
      <c r="VZX53" s="46"/>
      <c r="VZY53" s="46"/>
      <c r="VZZ53" s="46"/>
      <c r="WAA53" s="46"/>
      <c r="WAB53" s="46"/>
      <c r="WAC53" s="46"/>
      <c r="WAD53" s="46"/>
      <c r="WAE53" s="46"/>
      <c r="WAF53" s="46"/>
      <c r="WAG53" s="46"/>
      <c r="WAH53" s="46"/>
      <c r="WAI53" s="46"/>
      <c r="WAJ53" s="46"/>
      <c r="WAK53" s="46"/>
      <c r="WAL53" s="46"/>
      <c r="WAM53" s="46"/>
      <c r="WAN53" s="46"/>
      <c r="WAO53" s="46"/>
      <c r="WAP53" s="46"/>
      <c r="WAQ53" s="46"/>
      <c r="WAR53" s="46"/>
      <c r="WAS53" s="46"/>
      <c r="WAT53" s="46"/>
      <c r="WAU53" s="46"/>
      <c r="WAV53" s="46"/>
      <c r="WAW53" s="46"/>
      <c r="WAX53" s="46"/>
      <c r="WAY53" s="46"/>
      <c r="WAZ53" s="46"/>
      <c r="WBA53" s="46"/>
      <c r="WBB53" s="46"/>
      <c r="WBC53" s="46"/>
      <c r="WBD53" s="46"/>
      <c r="WBE53" s="46"/>
      <c r="WBF53" s="46"/>
      <c r="WBG53" s="46"/>
      <c r="WBH53" s="46"/>
      <c r="WBI53" s="46"/>
      <c r="WBJ53" s="46"/>
      <c r="WBK53" s="46"/>
      <c r="WBL53" s="46"/>
      <c r="WBM53" s="46"/>
      <c r="WBN53" s="46"/>
      <c r="WBO53" s="46"/>
      <c r="WBP53" s="46"/>
      <c r="WBQ53" s="46"/>
      <c r="WBR53" s="46"/>
      <c r="WBS53" s="46"/>
      <c r="WBT53" s="46"/>
      <c r="WBU53" s="46"/>
      <c r="WBV53" s="46"/>
      <c r="WBW53" s="46"/>
      <c r="WBX53" s="46"/>
      <c r="WBY53" s="46"/>
      <c r="WBZ53" s="46"/>
      <c r="WCA53" s="46"/>
      <c r="WCB53" s="46"/>
      <c r="WCC53" s="46"/>
      <c r="WCD53" s="46"/>
      <c r="WCE53" s="46"/>
      <c r="WCF53" s="46"/>
      <c r="WCG53" s="46"/>
      <c r="WCH53" s="46"/>
      <c r="WCI53" s="46"/>
      <c r="WCJ53" s="46"/>
      <c r="WCK53" s="46"/>
      <c r="WCL53" s="46"/>
      <c r="WCM53" s="46"/>
      <c r="WCN53" s="46"/>
      <c r="WCO53" s="46"/>
      <c r="WCP53" s="46"/>
      <c r="WCQ53" s="46"/>
      <c r="WCR53" s="46"/>
      <c r="WCS53" s="46"/>
      <c r="WCT53" s="46"/>
      <c r="WCU53" s="46"/>
      <c r="WCV53" s="46"/>
      <c r="WCW53" s="46"/>
      <c r="WCX53" s="46"/>
      <c r="WCY53" s="46"/>
      <c r="WCZ53" s="46"/>
      <c r="WDA53" s="46"/>
      <c r="WDB53" s="46"/>
      <c r="WDC53" s="46"/>
      <c r="WDD53" s="46"/>
      <c r="WDE53" s="46"/>
      <c r="WDF53" s="46"/>
      <c r="WDG53" s="46"/>
      <c r="WDH53" s="46"/>
      <c r="WDI53" s="46"/>
      <c r="WDJ53" s="46"/>
      <c r="WDK53" s="46"/>
      <c r="WDL53" s="46"/>
      <c r="WDM53" s="46"/>
      <c r="WDN53" s="46"/>
      <c r="WDO53" s="46"/>
      <c r="WDP53" s="46"/>
      <c r="WDQ53" s="46"/>
      <c r="WDR53" s="46"/>
      <c r="WDS53" s="46"/>
      <c r="WDT53" s="46"/>
      <c r="WDU53" s="46"/>
      <c r="WDV53" s="46"/>
      <c r="WDW53" s="46"/>
      <c r="WDX53" s="46"/>
      <c r="WDY53" s="46"/>
      <c r="WDZ53" s="46"/>
      <c r="WEA53" s="46"/>
      <c r="WEB53" s="46"/>
      <c r="WEC53" s="46"/>
      <c r="WED53" s="46"/>
      <c r="WEE53" s="46"/>
      <c r="WEF53" s="46"/>
      <c r="WEG53" s="46"/>
      <c r="WEH53" s="46"/>
      <c r="WEI53" s="46"/>
      <c r="WEJ53" s="46"/>
      <c r="WEK53" s="46"/>
      <c r="WEL53" s="46"/>
      <c r="WEM53" s="46"/>
      <c r="WEN53" s="46"/>
      <c r="WEO53" s="46"/>
      <c r="WEP53" s="46"/>
      <c r="WEQ53" s="46"/>
      <c r="WER53" s="46"/>
      <c r="WES53" s="46"/>
      <c r="WET53" s="46"/>
      <c r="WEU53" s="46"/>
      <c r="WEV53" s="46"/>
      <c r="WEW53" s="46"/>
      <c r="WEX53" s="46"/>
      <c r="WEY53" s="46"/>
      <c r="WEZ53" s="46"/>
      <c r="WFA53" s="46"/>
      <c r="WFB53" s="46"/>
      <c r="WFC53" s="46"/>
      <c r="WFD53" s="46"/>
      <c r="WFE53" s="46"/>
      <c r="WFF53" s="46"/>
      <c r="WFG53" s="46"/>
      <c r="WFH53" s="46"/>
      <c r="WFI53" s="46"/>
      <c r="WFJ53" s="46"/>
      <c r="WFK53" s="46"/>
      <c r="WFL53" s="46"/>
      <c r="WFM53" s="46"/>
      <c r="WFN53" s="46"/>
      <c r="WFO53" s="46"/>
      <c r="WFP53" s="46"/>
      <c r="WFQ53" s="46"/>
      <c r="WFR53" s="46"/>
      <c r="WFS53" s="46"/>
      <c r="WFT53" s="46"/>
      <c r="WFU53" s="46"/>
      <c r="WFV53" s="46"/>
      <c r="WFW53" s="46"/>
      <c r="WFX53" s="46"/>
      <c r="WFY53" s="46"/>
      <c r="WFZ53" s="46"/>
      <c r="WGA53" s="46"/>
      <c r="WGB53" s="46"/>
      <c r="WGC53" s="46"/>
      <c r="WGD53" s="46"/>
      <c r="WGE53" s="46"/>
      <c r="WGF53" s="46"/>
      <c r="WGG53" s="46"/>
      <c r="WGH53" s="46"/>
      <c r="WGI53" s="46"/>
      <c r="WGJ53" s="46"/>
      <c r="WGK53" s="46"/>
      <c r="WGL53" s="46"/>
      <c r="WGM53" s="46"/>
      <c r="WGN53" s="46"/>
      <c r="WGO53" s="46"/>
      <c r="WGP53" s="46"/>
      <c r="WGQ53" s="46"/>
      <c r="WGR53" s="46"/>
      <c r="WGS53" s="46"/>
      <c r="WGT53" s="46"/>
      <c r="WGU53" s="46"/>
      <c r="WGV53" s="46"/>
      <c r="WGW53" s="46"/>
      <c r="WGX53" s="46"/>
      <c r="WGY53" s="46"/>
      <c r="WGZ53" s="46"/>
      <c r="WHA53" s="46"/>
      <c r="WHB53" s="46"/>
      <c r="WHC53" s="46"/>
      <c r="WHD53" s="46"/>
      <c r="WHE53" s="46"/>
      <c r="WHF53" s="46"/>
      <c r="WHG53" s="46"/>
      <c r="WHH53" s="46"/>
      <c r="WHI53" s="46"/>
      <c r="WHJ53" s="46"/>
      <c r="WHK53" s="46"/>
      <c r="WHL53" s="46"/>
      <c r="WHM53" s="46"/>
      <c r="WHN53" s="46"/>
      <c r="WHO53" s="46"/>
      <c r="WHP53" s="46"/>
      <c r="WHQ53" s="46"/>
      <c r="WHR53" s="46"/>
      <c r="WHS53" s="46"/>
      <c r="WHT53" s="46"/>
      <c r="WHU53" s="46"/>
      <c r="WHV53" s="46"/>
      <c r="WHW53" s="46"/>
      <c r="WHX53" s="46"/>
      <c r="WHY53" s="46"/>
      <c r="WHZ53" s="46"/>
      <c r="WIA53" s="46"/>
      <c r="WIB53" s="46"/>
      <c r="WIC53" s="46"/>
      <c r="WID53" s="46"/>
      <c r="WIE53" s="46"/>
      <c r="WIF53" s="46"/>
      <c r="WIG53" s="46"/>
      <c r="WIH53" s="46"/>
      <c r="WII53" s="46"/>
      <c r="WIJ53" s="46"/>
      <c r="WIK53" s="46"/>
      <c r="WIL53" s="46"/>
      <c r="WIM53" s="46"/>
      <c r="WIN53" s="46"/>
      <c r="WIO53" s="46"/>
      <c r="WIP53" s="46"/>
      <c r="WIQ53" s="46"/>
      <c r="WIR53" s="46"/>
      <c r="WIS53" s="46"/>
      <c r="WIT53" s="46"/>
      <c r="WIU53" s="46"/>
      <c r="WIV53" s="46"/>
      <c r="WIW53" s="46"/>
      <c r="WIX53" s="46"/>
      <c r="WIY53" s="46"/>
      <c r="WIZ53" s="46"/>
      <c r="WJA53" s="46"/>
      <c r="WJB53" s="46"/>
      <c r="WJC53" s="46"/>
      <c r="WJD53" s="46"/>
      <c r="WJE53" s="46"/>
      <c r="WJF53" s="46"/>
      <c r="WJG53" s="46"/>
      <c r="WJH53" s="46"/>
      <c r="WJI53" s="46"/>
      <c r="WJJ53" s="46"/>
      <c r="WJK53" s="46"/>
      <c r="WJL53" s="46"/>
      <c r="WJM53" s="46"/>
      <c r="WJN53" s="46"/>
      <c r="WJO53" s="46"/>
      <c r="WJP53" s="46"/>
      <c r="WJQ53" s="46"/>
      <c r="WJR53" s="46"/>
      <c r="WJS53" s="46"/>
      <c r="WJT53" s="46"/>
      <c r="WJU53" s="46"/>
      <c r="WJV53" s="46"/>
      <c r="WJW53" s="46"/>
      <c r="WJX53" s="46"/>
      <c r="WJY53" s="46"/>
      <c r="WJZ53" s="46"/>
      <c r="WKA53" s="46"/>
      <c r="WKB53" s="46"/>
      <c r="WKC53" s="46"/>
      <c r="WKD53" s="46"/>
      <c r="WKE53" s="46"/>
      <c r="WKF53" s="46"/>
      <c r="WKG53" s="46"/>
      <c r="WKH53" s="46"/>
      <c r="WKI53" s="46"/>
      <c r="WKJ53" s="46"/>
      <c r="WKK53" s="46"/>
      <c r="WKL53" s="46"/>
      <c r="WKM53" s="46"/>
      <c r="WKN53" s="46"/>
      <c r="WKO53" s="46"/>
      <c r="WKP53" s="46"/>
      <c r="WKQ53" s="46"/>
      <c r="WKR53" s="46"/>
      <c r="WKS53" s="46"/>
      <c r="WKT53" s="46"/>
      <c r="WKU53" s="46"/>
      <c r="WKV53" s="46"/>
      <c r="WKW53" s="46"/>
      <c r="WKX53" s="46"/>
      <c r="WKY53" s="46"/>
      <c r="WKZ53" s="46"/>
      <c r="WLA53" s="46"/>
      <c r="WLB53" s="46"/>
      <c r="WLC53" s="46"/>
      <c r="WLD53" s="46"/>
      <c r="WLE53" s="46"/>
      <c r="WLF53" s="46"/>
      <c r="WLG53" s="46"/>
      <c r="WLH53" s="46"/>
      <c r="WLI53" s="46"/>
      <c r="WLJ53" s="46"/>
      <c r="WLK53" s="46"/>
      <c r="WLL53" s="46"/>
      <c r="WLM53" s="46"/>
      <c r="WLN53" s="46"/>
      <c r="WLO53" s="46"/>
      <c r="WLP53" s="46"/>
      <c r="WLQ53" s="46"/>
      <c r="WLR53" s="46"/>
      <c r="WLS53" s="46"/>
      <c r="WLT53" s="46"/>
      <c r="WLU53" s="46"/>
      <c r="WLV53" s="46"/>
      <c r="WLW53" s="46"/>
      <c r="WLX53" s="46"/>
      <c r="WLY53" s="46"/>
      <c r="WLZ53" s="46"/>
      <c r="WMA53" s="46"/>
      <c r="WMB53" s="46"/>
      <c r="WMC53" s="46"/>
      <c r="WMD53" s="46"/>
      <c r="WME53" s="46"/>
      <c r="WMF53" s="46"/>
      <c r="WMG53" s="46"/>
      <c r="WMH53" s="46"/>
      <c r="WMI53" s="46"/>
      <c r="WMJ53" s="46"/>
      <c r="WMK53" s="46"/>
      <c r="WML53" s="46"/>
      <c r="WMM53" s="46"/>
      <c r="WMN53" s="46"/>
      <c r="WMO53" s="46"/>
      <c r="WMP53" s="46"/>
      <c r="WMQ53" s="46"/>
      <c r="WMR53" s="46"/>
      <c r="WMS53" s="46"/>
      <c r="WMT53" s="46"/>
      <c r="WMU53" s="46"/>
      <c r="WMV53" s="46"/>
      <c r="WMW53" s="46"/>
      <c r="WMX53" s="46"/>
      <c r="WMY53" s="46"/>
      <c r="WMZ53" s="46"/>
      <c r="WNA53" s="46"/>
      <c r="WNB53" s="46"/>
      <c r="WNC53" s="46"/>
      <c r="WND53" s="46"/>
      <c r="WNE53" s="46"/>
      <c r="WNF53" s="46"/>
      <c r="WNG53" s="46"/>
      <c r="WNH53" s="46"/>
      <c r="WNI53" s="46"/>
      <c r="WNJ53" s="46"/>
      <c r="WNK53" s="46"/>
      <c r="WNL53" s="46"/>
      <c r="WNM53" s="46"/>
      <c r="WNN53" s="46"/>
      <c r="WNO53" s="46"/>
      <c r="WNP53" s="46"/>
      <c r="WNQ53" s="46"/>
      <c r="WNR53" s="46"/>
      <c r="WNS53" s="46"/>
      <c r="WNT53" s="46"/>
      <c r="WNU53" s="46"/>
      <c r="WNV53" s="46"/>
      <c r="WNW53" s="46"/>
      <c r="WNX53" s="46"/>
      <c r="WNY53" s="46"/>
      <c r="WNZ53" s="46"/>
      <c r="WOA53" s="46"/>
      <c r="WOB53" s="46"/>
      <c r="WOC53" s="46"/>
      <c r="WOD53" s="46"/>
      <c r="WOE53" s="46"/>
      <c r="WOF53" s="46"/>
      <c r="WOG53" s="46"/>
      <c r="WOH53" s="46"/>
      <c r="WOI53" s="46"/>
      <c r="WOJ53" s="46"/>
      <c r="WOK53" s="46"/>
      <c r="WOL53" s="46"/>
      <c r="WOM53" s="46"/>
      <c r="WON53" s="46"/>
      <c r="WOO53" s="46"/>
      <c r="WOP53" s="46"/>
      <c r="WOQ53" s="46"/>
      <c r="WOR53" s="46"/>
      <c r="WOS53" s="46"/>
      <c r="WOT53" s="46"/>
      <c r="WOU53" s="46"/>
      <c r="WOV53" s="46"/>
      <c r="WOW53" s="46"/>
      <c r="WOX53" s="46"/>
      <c r="WOY53" s="46"/>
      <c r="WOZ53" s="46"/>
      <c r="WPA53" s="46"/>
      <c r="WPB53" s="46"/>
      <c r="WPC53" s="46"/>
      <c r="WPD53" s="46"/>
      <c r="WPE53" s="46"/>
      <c r="WPF53" s="46"/>
      <c r="WPG53" s="46"/>
      <c r="WPH53" s="46"/>
      <c r="WPI53" s="46"/>
      <c r="WPJ53" s="46"/>
      <c r="WPK53" s="46"/>
      <c r="WPL53" s="46"/>
      <c r="WPM53" s="46"/>
      <c r="WPN53" s="46"/>
      <c r="WPO53" s="46"/>
      <c r="WPP53" s="46"/>
      <c r="WPQ53" s="46"/>
      <c r="WPR53" s="46"/>
      <c r="WPS53" s="46"/>
      <c r="WPT53" s="46"/>
      <c r="WPU53" s="46"/>
      <c r="WPV53" s="46"/>
      <c r="WPW53" s="46"/>
      <c r="WPX53" s="46"/>
      <c r="WPY53" s="46"/>
      <c r="WPZ53" s="46"/>
      <c r="WQA53" s="46"/>
      <c r="WQB53" s="46"/>
      <c r="WQC53" s="46"/>
      <c r="WQD53" s="46"/>
      <c r="WQE53" s="46"/>
      <c r="WQF53" s="46"/>
      <c r="WQG53" s="46"/>
      <c r="WQH53" s="46"/>
      <c r="WQI53" s="46"/>
      <c r="WQJ53" s="46"/>
      <c r="WQK53" s="46"/>
      <c r="WQL53" s="46"/>
      <c r="WQM53" s="46"/>
      <c r="WQN53" s="46"/>
      <c r="WQO53" s="46"/>
      <c r="WQP53" s="46"/>
      <c r="WQQ53" s="46"/>
      <c r="WQR53" s="46"/>
      <c r="WQS53" s="46"/>
      <c r="WQT53" s="46"/>
      <c r="WQU53" s="46"/>
      <c r="WQV53" s="46"/>
      <c r="WQW53" s="46"/>
      <c r="WQX53" s="46"/>
      <c r="WQY53" s="46"/>
      <c r="WQZ53" s="46"/>
      <c r="WRA53" s="46"/>
      <c r="WRB53" s="46"/>
      <c r="WRC53" s="46"/>
      <c r="WRD53" s="46"/>
      <c r="WRE53" s="46"/>
      <c r="WRF53" s="46"/>
      <c r="WRG53" s="46"/>
      <c r="WRH53" s="46"/>
      <c r="WRI53" s="46"/>
      <c r="WRJ53" s="46"/>
      <c r="WRK53" s="46"/>
      <c r="WRL53" s="46"/>
      <c r="WRM53" s="46"/>
      <c r="WRN53" s="46"/>
      <c r="WRO53" s="46"/>
      <c r="WRP53" s="46"/>
      <c r="WRQ53" s="46"/>
      <c r="WRR53" s="46"/>
      <c r="WRS53" s="46"/>
      <c r="WRT53" s="46"/>
      <c r="WRU53" s="46"/>
      <c r="WRV53" s="46"/>
      <c r="WRW53" s="46"/>
      <c r="WRX53" s="46"/>
      <c r="WRY53" s="46"/>
      <c r="WRZ53" s="46"/>
      <c r="WSA53" s="46"/>
      <c r="WSB53" s="46"/>
      <c r="WSC53" s="46"/>
      <c r="WSD53" s="46"/>
      <c r="WSE53" s="46"/>
      <c r="WSF53" s="46"/>
      <c r="WSG53" s="46"/>
      <c r="WSH53" s="46"/>
      <c r="WSI53" s="46"/>
      <c r="WSJ53" s="46"/>
      <c r="WSK53" s="46"/>
      <c r="WSL53" s="46"/>
      <c r="WSM53" s="46"/>
      <c r="WSN53" s="46"/>
      <c r="WSO53" s="46"/>
      <c r="WSP53" s="46"/>
      <c r="WSQ53" s="46"/>
      <c r="WSR53" s="46"/>
      <c r="WSS53" s="46"/>
      <c r="WST53" s="46"/>
      <c r="WSU53" s="46"/>
      <c r="WSV53" s="46"/>
      <c r="WSW53" s="46"/>
      <c r="WSX53" s="46"/>
      <c r="WSY53" s="46"/>
      <c r="WSZ53" s="46"/>
      <c r="WTA53" s="46"/>
      <c r="WTB53" s="46"/>
      <c r="WTC53" s="46"/>
      <c r="WTD53" s="46"/>
      <c r="WTE53" s="46"/>
      <c r="WTF53" s="46"/>
      <c r="WTG53" s="46"/>
      <c r="WTH53" s="46"/>
      <c r="WTI53" s="46"/>
      <c r="WTJ53" s="46"/>
      <c r="WTK53" s="46"/>
      <c r="WTL53" s="46"/>
      <c r="WTM53" s="46"/>
      <c r="WTN53" s="46"/>
      <c r="WTO53" s="46"/>
      <c r="WTP53" s="46"/>
      <c r="WTQ53" s="46"/>
      <c r="WTR53" s="46"/>
      <c r="WTS53" s="46"/>
      <c r="WTT53" s="46"/>
      <c r="WTU53" s="46"/>
      <c r="WTV53" s="46"/>
      <c r="WTW53" s="46"/>
      <c r="WTX53" s="46"/>
      <c r="WTY53" s="46"/>
      <c r="WTZ53" s="46"/>
      <c r="WUA53" s="46"/>
      <c r="WUB53" s="46"/>
      <c r="WUC53" s="46"/>
      <c r="WUD53" s="46"/>
      <c r="WUE53" s="46"/>
      <c r="WUF53" s="46"/>
      <c r="WUG53" s="46"/>
      <c r="WUH53" s="46"/>
      <c r="WUI53" s="46"/>
      <c r="WUJ53" s="46"/>
      <c r="WUK53" s="46"/>
      <c r="WUL53" s="46"/>
      <c r="WUM53" s="46"/>
      <c r="WUN53" s="46"/>
      <c r="WUO53" s="46"/>
      <c r="WUP53" s="46"/>
      <c r="WUQ53" s="46"/>
      <c r="WUR53" s="46"/>
      <c r="WUS53" s="46"/>
      <c r="WUT53" s="46"/>
      <c r="WUU53" s="46"/>
      <c r="WUV53" s="46"/>
      <c r="WUW53" s="46"/>
      <c r="WUX53" s="46"/>
      <c r="WUY53" s="46"/>
      <c r="WUZ53" s="46"/>
      <c r="WVA53" s="46"/>
      <c r="WVB53" s="46"/>
      <c r="WVC53" s="46"/>
      <c r="WVD53" s="46"/>
      <c r="WVE53" s="46"/>
      <c r="WVF53" s="46"/>
      <c r="WVG53" s="46"/>
      <c r="WVH53" s="46"/>
      <c r="WVI53" s="46"/>
      <c r="WVJ53" s="46"/>
      <c r="WVK53" s="46"/>
      <c r="WVL53" s="46"/>
      <c r="WVM53" s="46"/>
      <c r="WVN53" s="46"/>
      <c r="WVO53" s="46"/>
      <c r="WVP53" s="46"/>
      <c r="WVQ53" s="46"/>
      <c r="WVR53" s="46"/>
      <c r="WVS53" s="46"/>
      <c r="WVT53" s="46"/>
      <c r="WVU53" s="46"/>
      <c r="WVV53" s="46"/>
      <c r="WVW53" s="46"/>
      <c r="WVX53" s="46"/>
      <c r="WVY53" s="46"/>
      <c r="WVZ53" s="46"/>
      <c r="WWA53" s="46"/>
      <c r="WWB53" s="46"/>
      <c r="WWC53" s="46"/>
      <c r="WWD53" s="46"/>
      <c r="WWE53" s="46"/>
    </row>
    <row r="54" spans="1:16151" ht="39.75" customHeight="1"/>
    <row r="55" spans="1:16151" ht="96.75" customHeight="1">
      <c r="A55" s="723" t="s">
        <v>669</v>
      </c>
      <c r="B55" s="723"/>
      <c r="C55" s="723"/>
      <c r="D55" s="723"/>
      <c r="E55" s="723"/>
      <c r="F55" s="723"/>
      <c r="G55" s="723"/>
      <c r="H55" s="723"/>
      <c r="I55" s="723"/>
      <c r="J55" s="723"/>
      <c r="K55" s="723"/>
      <c r="L55" s="723"/>
      <c r="M55" s="723"/>
      <c r="N55" s="723"/>
      <c r="O55" s="723"/>
      <c r="P55" s="723"/>
      <c r="Q55" s="723"/>
      <c r="R55" s="723"/>
      <c r="S55" s="723"/>
      <c r="T55" s="723"/>
      <c r="U55" s="723"/>
      <c r="V55" s="723"/>
      <c r="W55" s="723"/>
      <c r="X55" s="723"/>
      <c r="Y55" s="723"/>
      <c r="AA55" s="650" t="s">
        <v>714</v>
      </c>
      <c r="AB55" s="651"/>
      <c r="AC55" s="651"/>
      <c r="AD55" s="651"/>
      <c r="AE55" s="651"/>
      <c r="AF55" s="651"/>
      <c r="AG55" s="651"/>
      <c r="AH55" s="651"/>
      <c r="AI55" s="651"/>
      <c r="AJ55" s="651"/>
      <c r="AK55" s="651"/>
      <c r="AL55" s="651"/>
      <c r="AM55" s="651"/>
      <c r="AN55" s="651"/>
      <c r="AO55" s="651"/>
      <c r="AP55" s="652"/>
    </row>
    <row r="56" spans="1:16151" s="45" customFormat="1">
      <c r="A56" s="9"/>
      <c r="B56" s="9"/>
      <c r="C56" s="9"/>
      <c r="D56" s="9"/>
      <c r="E56" s="9"/>
      <c r="F56" s="9"/>
      <c r="G56" s="9"/>
      <c r="H56" s="9"/>
      <c r="I56" s="9"/>
      <c r="J56" s="9"/>
      <c r="K56" s="9"/>
      <c r="L56" s="9"/>
      <c r="M56" s="9"/>
      <c r="N56" s="9"/>
      <c r="O56" s="9"/>
      <c r="P56" s="9"/>
      <c r="Q56" s="9"/>
      <c r="R56" s="9"/>
      <c r="S56" s="89"/>
      <c r="T56" s="9"/>
      <c r="U56" s="9"/>
      <c r="AA56" s="46"/>
      <c r="AB56" s="46"/>
      <c r="AC56" s="46"/>
      <c r="AD56" s="46"/>
      <c r="AE56" s="46"/>
      <c r="AF56" s="46"/>
      <c r="AG56" s="46"/>
      <c r="AH56" s="46"/>
      <c r="AI56" s="46"/>
      <c r="AJ56" s="46"/>
      <c r="AK56" s="46"/>
      <c r="AL56" s="46"/>
      <c r="AM56" s="46"/>
      <c r="AN56" s="46"/>
      <c r="AO56" s="46"/>
      <c r="AP56" s="46"/>
    </row>
    <row r="57" spans="1:16151" s="28" customFormat="1" ht="159.75" customHeight="1">
      <c r="A57" s="1072" t="s">
        <v>631</v>
      </c>
      <c r="B57" s="746" t="s">
        <v>81</v>
      </c>
      <c r="C57" s="748"/>
      <c r="D57" s="724" t="s">
        <v>112</v>
      </c>
      <c r="E57" s="765" t="s">
        <v>95</v>
      </c>
      <c r="F57" s="724" t="s">
        <v>85</v>
      </c>
      <c r="G57" s="724"/>
      <c r="H57" s="746" t="s">
        <v>26</v>
      </c>
      <c r="I57" s="747"/>
      <c r="J57" s="748"/>
      <c r="K57" s="765" t="s">
        <v>82</v>
      </c>
      <c r="L57" s="765" t="s">
        <v>83</v>
      </c>
      <c r="M57" s="765" t="s">
        <v>28</v>
      </c>
      <c r="N57" s="664" t="s">
        <v>108</v>
      </c>
      <c r="O57" s="664" t="s">
        <v>671</v>
      </c>
      <c r="P57" s="710" t="s">
        <v>110</v>
      </c>
      <c r="Q57" s="711"/>
      <c r="R57" s="712"/>
      <c r="S57" s="753" t="s">
        <v>152</v>
      </c>
      <c r="T57" s="739" t="s">
        <v>7</v>
      </c>
      <c r="U57" s="1114" t="s">
        <v>623</v>
      </c>
      <c r="V57" s="634">
        <v>2019</v>
      </c>
      <c r="W57" s="634"/>
      <c r="X57" s="634"/>
      <c r="Y57" s="634"/>
      <c r="AA57" s="634" t="s">
        <v>713</v>
      </c>
      <c r="AB57" s="634"/>
      <c r="AC57" s="634"/>
      <c r="AD57" s="634"/>
      <c r="AE57" s="634" t="s">
        <v>715</v>
      </c>
      <c r="AF57" s="634"/>
      <c r="AG57" s="634"/>
      <c r="AH57" s="634"/>
      <c r="AI57" s="634" t="s">
        <v>716</v>
      </c>
      <c r="AJ57" s="634"/>
      <c r="AK57" s="634"/>
      <c r="AL57" s="634"/>
      <c r="AM57" s="634" t="s">
        <v>717</v>
      </c>
      <c r="AN57" s="634"/>
      <c r="AO57" s="634"/>
      <c r="AP57" s="634"/>
    </row>
    <row r="58" spans="1:16151" s="28" customFormat="1" ht="75.75" customHeight="1">
      <c r="A58" s="1072"/>
      <c r="B58" s="749"/>
      <c r="C58" s="751"/>
      <c r="D58" s="724"/>
      <c r="E58" s="765"/>
      <c r="F58" s="724"/>
      <c r="G58" s="724"/>
      <c r="H58" s="749"/>
      <c r="I58" s="750"/>
      <c r="J58" s="751"/>
      <c r="K58" s="765"/>
      <c r="L58" s="765"/>
      <c r="M58" s="765"/>
      <c r="N58" s="664"/>
      <c r="O58" s="664"/>
      <c r="P58" s="713"/>
      <c r="Q58" s="714"/>
      <c r="R58" s="715"/>
      <c r="S58" s="754"/>
      <c r="T58" s="739"/>
      <c r="U58" s="1114"/>
      <c r="V58" s="79" t="s">
        <v>11</v>
      </c>
      <c r="W58" s="79" t="s">
        <v>12</v>
      </c>
      <c r="X58" s="29" t="s">
        <v>9</v>
      </c>
      <c r="Y58" s="174" t="s">
        <v>10</v>
      </c>
      <c r="AA58" s="224" t="s">
        <v>13</v>
      </c>
      <c r="AB58" s="224" t="s">
        <v>14</v>
      </c>
      <c r="AC58" s="173" t="s">
        <v>9</v>
      </c>
      <c r="AD58" s="174" t="s">
        <v>10</v>
      </c>
      <c r="AE58" s="224" t="s">
        <v>13</v>
      </c>
      <c r="AF58" s="224" t="s">
        <v>14</v>
      </c>
      <c r="AG58" s="173" t="s">
        <v>9</v>
      </c>
      <c r="AH58" s="174" t="s">
        <v>10</v>
      </c>
      <c r="AI58" s="224" t="s">
        <v>13</v>
      </c>
      <c r="AJ58" s="224" t="s">
        <v>14</v>
      </c>
      <c r="AK58" s="173" t="s">
        <v>9</v>
      </c>
      <c r="AL58" s="174" t="s">
        <v>10</v>
      </c>
      <c r="AM58" s="224" t="s">
        <v>13</v>
      </c>
      <c r="AN58" s="224" t="s">
        <v>14</v>
      </c>
      <c r="AO58" s="173" t="s">
        <v>9</v>
      </c>
      <c r="AP58" s="174" t="s">
        <v>10</v>
      </c>
    </row>
    <row r="59" spans="1:16151" s="49" customFormat="1" ht="283.5" customHeight="1">
      <c r="A59" s="74" t="s">
        <v>420</v>
      </c>
      <c r="B59" s="1075" t="s">
        <v>84</v>
      </c>
      <c r="C59" s="1076"/>
      <c r="D59" s="217" t="s">
        <v>415</v>
      </c>
      <c r="E59" s="105" t="s">
        <v>414</v>
      </c>
      <c r="F59" s="1056" t="s">
        <v>416</v>
      </c>
      <c r="G59" s="1057"/>
      <c r="H59" s="1058" t="s">
        <v>444</v>
      </c>
      <c r="I59" s="1059"/>
      <c r="J59" s="1060"/>
      <c r="K59" s="327" t="d">
        <v>2019-01-30</v>
      </c>
      <c r="L59" s="327" t="d">
        <v>2019-02-08</v>
      </c>
      <c r="M59" s="331" t="s">
        <v>1128</v>
      </c>
      <c r="N59" s="563">
        <v>80861000</v>
      </c>
      <c r="O59" s="563">
        <v>78410667</v>
      </c>
      <c r="P59" s="642" t="s">
        <v>111</v>
      </c>
      <c r="Q59" s="643"/>
      <c r="R59" s="644"/>
      <c r="S59" s="95" t="s">
        <v>155</v>
      </c>
      <c r="T59" s="82" t="s">
        <v>58</v>
      </c>
      <c r="U59" s="337">
        <v>1</v>
      </c>
      <c r="V59" s="472">
        <v>1</v>
      </c>
      <c r="W59" s="472">
        <f>O59/N59</f>
        <v>0.96969697381927011</v>
      </c>
      <c r="X59" s="473">
        <f t="shared" ref="X59" si="24">W59/V59</f>
        <v>0.96969697381927011</v>
      </c>
      <c r="Y59" s="387">
        <f t="shared" ref="Y59" si="25">X59</f>
        <v>0.96969697381927011</v>
      </c>
      <c r="AA59" s="413">
        <f>V59</f>
        <v>1</v>
      </c>
      <c r="AB59" s="413">
        <f>W59</f>
        <v>0.96969697381927011</v>
      </c>
      <c r="AC59" s="473">
        <f t="shared" ref="AC59" si="26">AB59/AA59</f>
        <v>0.96969697381927011</v>
      </c>
      <c r="AD59" s="223">
        <f t="shared" ref="AD59:AD119" si="27">AC59</f>
        <v>0.96969697381927011</v>
      </c>
      <c r="AE59" s="221">
        <v>0</v>
      </c>
      <c r="AF59" s="221">
        <v>0</v>
      </c>
      <c r="AG59" s="222">
        <v>0</v>
      </c>
      <c r="AH59" s="223">
        <f t="shared" ref="AH59:AH115" si="28">AG59</f>
        <v>0</v>
      </c>
      <c r="AI59" s="221">
        <v>0</v>
      </c>
      <c r="AJ59" s="221">
        <v>0</v>
      </c>
      <c r="AK59" s="222">
        <v>0</v>
      </c>
      <c r="AL59" s="223">
        <f t="shared" ref="AL59:AL115" si="29">AK59</f>
        <v>0</v>
      </c>
      <c r="AM59" s="221">
        <v>0</v>
      </c>
      <c r="AN59" s="221">
        <v>0</v>
      </c>
      <c r="AO59" s="222">
        <v>0</v>
      </c>
      <c r="AP59" s="223">
        <f t="shared" ref="AP59:AP115" si="30">AO59</f>
        <v>0</v>
      </c>
    </row>
    <row r="60" spans="1:16151" s="49" customFormat="1" ht="255" customHeight="1">
      <c r="A60" s="74" t="s">
        <v>420</v>
      </c>
      <c r="B60" s="1075" t="s">
        <v>84</v>
      </c>
      <c r="C60" s="1076"/>
      <c r="D60" s="217" t="s">
        <v>415</v>
      </c>
      <c r="E60" s="105" t="s">
        <v>414</v>
      </c>
      <c r="F60" s="1056" t="s">
        <v>416</v>
      </c>
      <c r="G60" s="1057"/>
      <c r="H60" s="1058" t="s">
        <v>1651</v>
      </c>
      <c r="I60" s="1059"/>
      <c r="J60" s="1060"/>
      <c r="K60" s="327" t="d">
        <v>2019-01-23</v>
      </c>
      <c r="L60" s="327" t="d">
        <v>2019-05-17</v>
      </c>
      <c r="M60" s="331" t="s">
        <v>1652</v>
      </c>
      <c r="N60" s="563">
        <v>68420000</v>
      </c>
      <c r="O60" s="563">
        <v>68420000</v>
      </c>
      <c r="P60" s="642" t="s">
        <v>111</v>
      </c>
      <c r="Q60" s="643"/>
      <c r="R60" s="644"/>
      <c r="S60" s="95" t="s">
        <v>155</v>
      </c>
      <c r="T60" s="82" t="s">
        <v>58</v>
      </c>
      <c r="U60" s="337">
        <v>1</v>
      </c>
      <c r="V60" s="472">
        <v>1</v>
      </c>
      <c r="W60" s="472">
        <f t="shared" ref="W60:W94" si="31">O60/N60</f>
        <v>1</v>
      </c>
      <c r="X60" s="473">
        <f t="shared" ref="X60:X115" si="32">W60/V60</f>
        <v>1</v>
      </c>
      <c r="Y60" s="387">
        <f t="shared" ref="Y60:Y115" si="33">X60</f>
        <v>1</v>
      </c>
      <c r="AA60" s="413">
        <v>0</v>
      </c>
      <c r="AB60" s="413">
        <v>0</v>
      </c>
      <c r="AC60" s="473">
        <v>0</v>
      </c>
      <c r="AD60" s="223">
        <f t="shared" si="27"/>
        <v>0</v>
      </c>
      <c r="AE60" s="413">
        <f>V60</f>
        <v>1</v>
      </c>
      <c r="AF60" s="413">
        <f>W60</f>
        <v>1</v>
      </c>
      <c r="AG60" s="473">
        <f t="shared" ref="AG60:AG61" si="34">AF60/AE60</f>
        <v>1</v>
      </c>
      <c r="AH60" s="537">
        <f t="shared" si="28"/>
        <v>1</v>
      </c>
      <c r="AI60" s="221">
        <v>0</v>
      </c>
      <c r="AJ60" s="221">
        <v>0</v>
      </c>
      <c r="AK60" s="222">
        <v>0</v>
      </c>
      <c r="AL60" s="223">
        <f t="shared" si="29"/>
        <v>0</v>
      </c>
      <c r="AM60" s="221">
        <v>0</v>
      </c>
      <c r="AN60" s="221">
        <v>0</v>
      </c>
      <c r="AO60" s="222">
        <v>0</v>
      </c>
      <c r="AP60" s="223">
        <f t="shared" si="30"/>
        <v>0</v>
      </c>
    </row>
    <row r="61" spans="1:16151" s="49" customFormat="1" ht="255" customHeight="1">
      <c r="A61" s="74" t="s">
        <v>420</v>
      </c>
      <c r="B61" s="1075" t="s">
        <v>84</v>
      </c>
      <c r="C61" s="1076"/>
      <c r="D61" s="217" t="s">
        <v>437</v>
      </c>
      <c r="E61" s="105" t="s">
        <v>434</v>
      </c>
      <c r="F61" s="1056" t="s">
        <v>419</v>
      </c>
      <c r="G61" s="1057"/>
      <c r="H61" s="1058" t="s">
        <v>1655</v>
      </c>
      <c r="I61" s="1059"/>
      <c r="J61" s="1060"/>
      <c r="K61" s="327" t="d">
        <v>2019-01-30</v>
      </c>
      <c r="L61" s="327" t="d">
        <v>2019-07-03</v>
      </c>
      <c r="M61" s="330" t="s">
        <v>1665</v>
      </c>
      <c r="N61" s="563">
        <v>26000000</v>
      </c>
      <c r="O61" s="563">
        <v>26000000</v>
      </c>
      <c r="P61" s="642" t="s">
        <v>111</v>
      </c>
      <c r="Q61" s="643"/>
      <c r="R61" s="644"/>
      <c r="S61" s="95" t="s">
        <v>155</v>
      </c>
      <c r="T61" s="82" t="s">
        <v>58</v>
      </c>
      <c r="U61" s="337">
        <v>1</v>
      </c>
      <c r="V61" s="472">
        <v>1</v>
      </c>
      <c r="W61" s="472">
        <f t="shared" ref="W61:W78" si="35">O61/N61</f>
        <v>1</v>
      </c>
      <c r="X61" s="473">
        <f t="shared" ref="X61:X78" si="36">W61/V61</f>
        <v>1</v>
      </c>
      <c r="Y61" s="537">
        <f t="shared" ref="Y61:Y78" si="37">X61</f>
        <v>1</v>
      </c>
      <c r="AA61" s="413">
        <v>0</v>
      </c>
      <c r="AB61" s="413">
        <v>0</v>
      </c>
      <c r="AC61" s="473">
        <v>0</v>
      </c>
      <c r="AD61" s="537">
        <f t="shared" ref="AD61:AD75" si="38">AC61</f>
        <v>0</v>
      </c>
      <c r="AE61" s="413">
        <f>V61</f>
        <v>1</v>
      </c>
      <c r="AF61" s="413">
        <f>W61</f>
        <v>1</v>
      </c>
      <c r="AG61" s="473">
        <f t="shared" si="34"/>
        <v>1</v>
      </c>
      <c r="AH61" s="537">
        <f t="shared" ref="AH61:AH78" si="39">AG61</f>
        <v>1</v>
      </c>
      <c r="AI61" s="534">
        <v>0</v>
      </c>
      <c r="AJ61" s="534">
        <v>0</v>
      </c>
      <c r="AK61" s="460">
        <v>0</v>
      </c>
      <c r="AL61" s="537">
        <f t="shared" ref="AL61:AL78" si="40">AK61</f>
        <v>0</v>
      </c>
      <c r="AM61" s="534">
        <v>0</v>
      </c>
      <c r="AN61" s="534">
        <v>0</v>
      </c>
      <c r="AO61" s="460">
        <v>0</v>
      </c>
      <c r="AP61" s="537">
        <f t="shared" ref="AP61:AP78" si="41">AO61</f>
        <v>0</v>
      </c>
    </row>
    <row r="62" spans="1:16151" s="49" customFormat="1" ht="255" customHeight="1">
      <c r="A62" s="74" t="s">
        <v>420</v>
      </c>
      <c r="B62" s="1075" t="s">
        <v>84</v>
      </c>
      <c r="C62" s="1076"/>
      <c r="D62" s="217" t="s">
        <v>437</v>
      </c>
      <c r="E62" s="105" t="s">
        <v>434</v>
      </c>
      <c r="F62" s="1056" t="s">
        <v>419</v>
      </c>
      <c r="G62" s="1057"/>
      <c r="H62" s="1058" t="s">
        <v>1655</v>
      </c>
      <c r="I62" s="1059"/>
      <c r="J62" s="1060"/>
      <c r="K62" s="327" t="d">
        <v>2019-01-30</v>
      </c>
      <c r="L62" s="327" t="d">
        <v>2019-07-03</v>
      </c>
      <c r="M62" s="330" t="s">
        <v>1666</v>
      </c>
      <c r="N62" s="563">
        <v>26000000</v>
      </c>
      <c r="O62" s="563">
        <v>26000000</v>
      </c>
      <c r="P62" s="642" t="s">
        <v>111</v>
      </c>
      <c r="Q62" s="643"/>
      <c r="R62" s="644"/>
      <c r="S62" s="95" t="s">
        <v>155</v>
      </c>
      <c r="T62" s="82" t="s">
        <v>58</v>
      </c>
      <c r="U62" s="337">
        <v>1</v>
      </c>
      <c r="V62" s="472">
        <v>1</v>
      </c>
      <c r="W62" s="472">
        <f t="shared" si="35"/>
        <v>1</v>
      </c>
      <c r="X62" s="473">
        <f t="shared" si="36"/>
        <v>1</v>
      </c>
      <c r="Y62" s="537">
        <f t="shared" si="37"/>
        <v>1</v>
      </c>
      <c r="AA62" s="413">
        <v>0</v>
      </c>
      <c r="AB62" s="413">
        <v>0</v>
      </c>
      <c r="AC62" s="473">
        <v>0</v>
      </c>
      <c r="AD62" s="537">
        <f t="shared" ref="AD62:AD66" si="42">AC62</f>
        <v>0</v>
      </c>
      <c r="AE62" s="413">
        <f t="shared" ref="AE62:AE66" si="43">V62</f>
        <v>1</v>
      </c>
      <c r="AF62" s="413">
        <f t="shared" ref="AF62:AF66" si="44">W62</f>
        <v>1</v>
      </c>
      <c r="AG62" s="473">
        <f t="shared" ref="AG62:AG66" si="45">AF62/AE62</f>
        <v>1</v>
      </c>
      <c r="AH62" s="537">
        <f t="shared" si="39"/>
        <v>1</v>
      </c>
      <c r="AI62" s="534">
        <v>0</v>
      </c>
      <c r="AJ62" s="534">
        <v>0</v>
      </c>
      <c r="AK62" s="460">
        <v>0</v>
      </c>
      <c r="AL62" s="537">
        <f t="shared" si="40"/>
        <v>0</v>
      </c>
      <c r="AM62" s="534">
        <v>0</v>
      </c>
      <c r="AN62" s="534">
        <v>0</v>
      </c>
      <c r="AO62" s="460">
        <v>0</v>
      </c>
      <c r="AP62" s="537">
        <f t="shared" si="41"/>
        <v>0</v>
      </c>
    </row>
    <row r="63" spans="1:16151" s="49" customFormat="1" ht="255" customHeight="1">
      <c r="A63" s="74" t="s">
        <v>420</v>
      </c>
      <c r="B63" s="1075" t="s">
        <v>84</v>
      </c>
      <c r="C63" s="1076"/>
      <c r="D63" s="217" t="s">
        <v>437</v>
      </c>
      <c r="E63" s="105" t="s">
        <v>434</v>
      </c>
      <c r="F63" s="1056" t="s">
        <v>419</v>
      </c>
      <c r="G63" s="1057"/>
      <c r="H63" s="1058" t="s">
        <v>1655</v>
      </c>
      <c r="I63" s="1059"/>
      <c r="J63" s="1060"/>
      <c r="K63" s="327" t="d">
        <v>2019-01-30</v>
      </c>
      <c r="L63" s="327" t="d">
        <v>2019-07-03</v>
      </c>
      <c r="M63" s="330" t="s">
        <v>1667</v>
      </c>
      <c r="N63" s="563">
        <v>26000000</v>
      </c>
      <c r="O63" s="563">
        <v>26000000</v>
      </c>
      <c r="P63" s="642" t="s">
        <v>111</v>
      </c>
      <c r="Q63" s="643"/>
      <c r="R63" s="644"/>
      <c r="S63" s="95" t="s">
        <v>155</v>
      </c>
      <c r="T63" s="82" t="s">
        <v>58</v>
      </c>
      <c r="U63" s="337">
        <v>1</v>
      </c>
      <c r="V63" s="472">
        <v>1</v>
      </c>
      <c r="W63" s="472">
        <f t="shared" si="35"/>
        <v>1</v>
      </c>
      <c r="X63" s="473">
        <f t="shared" si="36"/>
        <v>1</v>
      </c>
      <c r="Y63" s="537">
        <f t="shared" si="37"/>
        <v>1</v>
      </c>
      <c r="AA63" s="413">
        <v>0</v>
      </c>
      <c r="AB63" s="413">
        <v>0</v>
      </c>
      <c r="AC63" s="473">
        <v>0</v>
      </c>
      <c r="AD63" s="537">
        <f t="shared" si="42"/>
        <v>0</v>
      </c>
      <c r="AE63" s="413">
        <f t="shared" si="43"/>
        <v>1</v>
      </c>
      <c r="AF63" s="413">
        <f t="shared" si="44"/>
        <v>1</v>
      </c>
      <c r="AG63" s="473">
        <f t="shared" si="45"/>
        <v>1</v>
      </c>
      <c r="AH63" s="537">
        <f t="shared" si="39"/>
        <v>1</v>
      </c>
      <c r="AI63" s="534">
        <v>0</v>
      </c>
      <c r="AJ63" s="534">
        <v>0</v>
      </c>
      <c r="AK63" s="460">
        <v>0</v>
      </c>
      <c r="AL63" s="537">
        <f t="shared" si="40"/>
        <v>0</v>
      </c>
      <c r="AM63" s="534">
        <v>0</v>
      </c>
      <c r="AN63" s="534">
        <v>0</v>
      </c>
      <c r="AO63" s="460">
        <v>0</v>
      </c>
      <c r="AP63" s="537">
        <f t="shared" si="41"/>
        <v>0</v>
      </c>
    </row>
    <row r="64" spans="1:16151" s="49" customFormat="1" ht="255" customHeight="1">
      <c r="A64" s="74" t="s">
        <v>420</v>
      </c>
      <c r="B64" s="1075" t="s">
        <v>84</v>
      </c>
      <c r="C64" s="1076"/>
      <c r="D64" s="217" t="s">
        <v>437</v>
      </c>
      <c r="E64" s="105" t="s">
        <v>434</v>
      </c>
      <c r="F64" s="1056" t="s">
        <v>419</v>
      </c>
      <c r="G64" s="1057"/>
      <c r="H64" s="1058" t="s">
        <v>1656</v>
      </c>
      <c r="I64" s="1059"/>
      <c r="J64" s="1060"/>
      <c r="K64" s="327" t="d">
        <v>2019-01-30</v>
      </c>
      <c r="L64" s="327" t="d">
        <v>2019-04-29</v>
      </c>
      <c r="M64" s="330" t="s">
        <v>1668</v>
      </c>
      <c r="N64" s="563">
        <v>4000000</v>
      </c>
      <c r="O64" s="563">
        <v>4000000</v>
      </c>
      <c r="P64" s="642" t="s">
        <v>111</v>
      </c>
      <c r="Q64" s="643"/>
      <c r="R64" s="644"/>
      <c r="S64" s="95" t="s">
        <v>155</v>
      </c>
      <c r="T64" s="82" t="s">
        <v>58</v>
      </c>
      <c r="U64" s="337">
        <v>1</v>
      </c>
      <c r="V64" s="472">
        <v>1</v>
      </c>
      <c r="W64" s="472">
        <f t="shared" si="35"/>
        <v>1</v>
      </c>
      <c r="X64" s="473">
        <f t="shared" si="36"/>
        <v>1</v>
      </c>
      <c r="Y64" s="537">
        <f t="shared" si="37"/>
        <v>1</v>
      </c>
      <c r="AA64" s="413">
        <v>0</v>
      </c>
      <c r="AB64" s="413">
        <v>0</v>
      </c>
      <c r="AC64" s="473">
        <v>0</v>
      </c>
      <c r="AD64" s="537">
        <f t="shared" si="42"/>
        <v>0</v>
      </c>
      <c r="AE64" s="413">
        <f t="shared" si="43"/>
        <v>1</v>
      </c>
      <c r="AF64" s="413">
        <f t="shared" si="44"/>
        <v>1</v>
      </c>
      <c r="AG64" s="473">
        <f t="shared" si="45"/>
        <v>1</v>
      </c>
      <c r="AH64" s="537">
        <f t="shared" si="39"/>
        <v>1</v>
      </c>
      <c r="AI64" s="534">
        <v>0</v>
      </c>
      <c r="AJ64" s="534">
        <v>0</v>
      </c>
      <c r="AK64" s="460">
        <v>0</v>
      </c>
      <c r="AL64" s="537">
        <f t="shared" si="40"/>
        <v>0</v>
      </c>
      <c r="AM64" s="534">
        <v>0</v>
      </c>
      <c r="AN64" s="534">
        <v>0</v>
      </c>
      <c r="AO64" s="460">
        <v>0</v>
      </c>
      <c r="AP64" s="537">
        <f t="shared" si="41"/>
        <v>0</v>
      </c>
    </row>
    <row r="65" spans="1:42" s="49" customFormat="1" ht="255" customHeight="1">
      <c r="A65" s="74" t="s">
        <v>420</v>
      </c>
      <c r="B65" s="1075" t="s">
        <v>84</v>
      </c>
      <c r="C65" s="1076"/>
      <c r="D65" s="217" t="s">
        <v>437</v>
      </c>
      <c r="E65" s="105" t="s">
        <v>434</v>
      </c>
      <c r="F65" s="1056" t="s">
        <v>419</v>
      </c>
      <c r="G65" s="1057"/>
      <c r="H65" s="1058" t="s">
        <v>1656</v>
      </c>
      <c r="I65" s="1059"/>
      <c r="J65" s="1060"/>
      <c r="K65" s="327" t="d">
        <v>2019-01-30</v>
      </c>
      <c r="L65" s="327" t="d">
        <v>2019-04-29</v>
      </c>
      <c r="M65" s="330" t="s">
        <v>1669</v>
      </c>
      <c r="N65" s="563">
        <v>4000000</v>
      </c>
      <c r="O65" s="563">
        <v>4000000</v>
      </c>
      <c r="P65" s="642" t="s">
        <v>111</v>
      </c>
      <c r="Q65" s="643"/>
      <c r="R65" s="644"/>
      <c r="S65" s="95" t="s">
        <v>155</v>
      </c>
      <c r="T65" s="82" t="s">
        <v>58</v>
      </c>
      <c r="U65" s="337">
        <v>1</v>
      </c>
      <c r="V65" s="472">
        <v>1</v>
      </c>
      <c r="W65" s="472">
        <f t="shared" si="35"/>
        <v>1</v>
      </c>
      <c r="X65" s="473">
        <f t="shared" si="36"/>
        <v>1</v>
      </c>
      <c r="Y65" s="537">
        <f t="shared" si="37"/>
        <v>1</v>
      </c>
      <c r="AA65" s="413">
        <v>0</v>
      </c>
      <c r="AB65" s="413">
        <v>0</v>
      </c>
      <c r="AC65" s="473">
        <v>0</v>
      </c>
      <c r="AD65" s="537">
        <f t="shared" si="42"/>
        <v>0</v>
      </c>
      <c r="AE65" s="413">
        <f t="shared" si="43"/>
        <v>1</v>
      </c>
      <c r="AF65" s="413">
        <f t="shared" si="44"/>
        <v>1</v>
      </c>
      <c r="AG65" s="473">
        <f t="shared" si="45"/>
        <v>1</v>
      </c>
      <c r="AH65" s="537">
        <f t="shared" si="39"/>
        <v>1</v>
      </c>
      <c r="AI65" s="534">
        <v>0</v>
      </c>
      <c r="AJ65" s="534">
        <v>0</v>
      </c>
      <c r="AK65" s="460">
        <v>0</v>
      </c>
      <c r="AL65" s="537">
        <f t="shared" si="40"/>
        <v>0</v>
      </c>
      <c r="AM65" s="534">
        <v>0</v>
      </c>
      <c r="AN65" s="534">
        <v>0</v>
      </c>
      <c r="AO65" s="460">
        <v>0</v>
      </c>
      <c r="AP65" s="537">
        <f t="shared" si="41"/>
        <v>0</v>
      </c>
    </row>
    <row r="66" spans="1:42" s="49" customFormat="1" ht="255" customHeight="1">
      <c r="A66" s="74" t="s">
        <v>420</v>
      </c>
      <c r="B66" s="1075" t="s">
        <v>84</v>
      </c>
      <c r="C66" s="1076"/>
      <c r="D66" s="217" t="s">
        <v>437</v>
      </c>
      <c r="E66" s="105" t="s">
        <v>434</v>
      </c>
      <c r="F66" s="1056" t="s">
        <v>419</v>
      </c>
      <c r="G66" s="1057"/>
      <c r="H66" s="1058" t="s">
        <v>1656</v>
      </c>
      <c r="I66" s="1059"/>
      <c r="J66" s="1060"/>
      <c r="K66" s="327" t="d">
        <v>2019-01-30</v>
      </c>
      <c r="L66" s="327" t="d">
        <v>2019-04-29</v>
      </c>
      <c r="M66" s="330" t="s">
        <v>1670</v>
      </c>
      <c r="N66" s="563">
        <v>4000000</v>
      </c>
      <c r="O66" s="563">
        <v>4000000</v>
      </c>
      <c r="P66" s="642" t="s">
        <v>111</v>
      </c>
      <c r="Q66" s="643"/>
      <c r="R66" s="644"/>
      <c r="S66" s="95" t="s">
        <v>155</v>
      </c>
      <c r="T66" s="82" t="s">
        <v>58</v>
      </c>
      <c r="U66" s="337">
        <v>1</v>
      </c>
      <c r="V66" s="472">
        <v>1</v>
      </c>
      <c r="W66" s="472">
        <f t="shared" si="35"/>
        <v>1</v>
      </c>
      <c r="X66" s="473">
        <f t="shared" si="36"/>
        <v>1</v>
      </c>
      <c r="Y66" s="537">
        <f t="shared" si="37"/>
        <v>1</v>
      </c>
      <c r="AA66" s="413">
        <v>0</v>
      </c>
      <c r="AB66" s="413">
        <v>0</v>
      </c>
      <c r="AC66" s="473">
        <v>0</v>
      </c>
      <c r="AD66" s="537">
        <f t="shared" si="42"/>
        <v>0</v>
      </c>
      <c r="AE66" s="413">
        <f t="shared" si="43"/>
        <v>1</v>
      </c>
      <c r="AF66" s="413">
        <f t="shared" si="44"/>
        <v>1</v>
      </c>
      <c r="AG66" s="473">
        <f t="shared" si="45"/>
        <v>1</v>
      </c>
      <c r="AH66" s="537">
        <f t="shared" si="39"/>
        <v>1</v>
      </c>
      <c r="AI66" s="534">
        <v>0</v>
      </c>
      <c r="AJ66" s="534">
        <v>0</v>
      </c>
      <c r="AK66" s="460">
        <v>0</v>
      </c>
      <c r="AL66" s="537">
        <f t="shared" si="40"/>
        <v>0</v>
      </c>
      <c r="AM66" s="534">
        <v>0</v>
      </c>
      <c r="AN66" s="534">
        <v>0</v>
      </c>
      <c r="AO66" s="460">
        <v>0</v>
      </c>
      <c r="AP66" s="537">
        <f t="shared" si="41"/>
        <v>0</v>
      </c>
    </row>
    <row r="67" spans="1:42" s="49" customFormat="1" ht="255" customHeight="1">
      <c r="A67" s="74" t="s">
        <v>420</v>
      </c>
      <c r="B67" s="1075" t="s">
        <v>84</v>
      </c>
      <c r="C67" s="1076"/>
      <c r="D67" s="217" t="s">
        <v>437</v>
      </c>
      <c r="E67" s="105" t="s">
        <v>434</v>
      </c>
      <c r="F67" s="1056" t="s">
        <v>419</v>
      </c>
      <c r="G67" s="1057"/>
      <c r="H67" s="1058" t="s">
        <v>1657</v>
      </c>
      <c r="I67" s="1059"/>
      <c r="J67" s="1060"/>
      <c r="K67" s="327" t="d">
        <v>2019-06-20</v>
      </c>
      <c r="L67" s="327"/>
      <c r="M67" s="330"/>
      <c r="N67" s="563">
        <v>50000000</v>
      </c>
      <c r="O67" s="563"/>
      <c r="P67" s="642" t="s">
        <v>111</v>
      </c>
      <c r="Q67" s="643"/>
      <c r="R67" s="644"/>
      <c r="S67" s="95" t="s">
        <v>155</v>
      </c>
      <c r="T67" s="82" t="s">
        <v>58</v>
      </c>
      <c r="U67" s="337">
        <v>1</v>
      </c>
      <c r="V67" s="472">
        <v>1</v>
      </c>
      <c r="W67" s="472">
        <f t="shared" si="35"/>
        <v>0</v>
      </c>
      <c r="X67" s="473">
        <f t="shared" si="36"/>
        <v>0</v>
      </c>
      <c r="Y67" s="537">
        <f t="shared" si="37"/>
        <v>0</v>
      </c>
      <c r="AA67" s="413">
        <v>0</v>
      </c>
      <c r="AB67" s="413">
        <f t="shared" ref="AB67:AB75" si="46">W67</f>
        <v>0</v>
      </c>
      <c r="AC67" s="473">
        <v>0</v>
      </c>
      <c r="AD67" s="537">
        <f t="shared" si="38"/>
        <v>0</v>
      </c>
      <c r="AE67" s="413">
        <f>V67</f>
        <v>1</v>
      </c>
      <c r="AF67" s="534">
        <v>0</v>
      </c>
      <c r="AG67" s="460">
        <v>0</v>
      </c>
      <c r="AH67" s="537">
        <f t="shared" si="39"/>
        <v>0</v>
      </c>
      <c r="AI67" s="534">
        <v>0</v>
      </c>
      <c r="AJ67" s="534">
        <v>0</v>
      </c>
      <c r="AK67" s="460">
        <v>0</v>
      </c>
      <c r="AL67" s="537">
        <f t="shared" si="40"/>
        <v>0</v>
      </c>
      <c r="AM67" s="534">
        <v>0</v>
      </c>
      <c r="AN67" s="534">
        <v>0</v>
      </c>
      <c r="AO67" s="460">
        <v>0</v>
      </c>
      <c r="AP67" s="537">
        <f t="shared" si="41"/>
        <v>0</v>
      </c>
    </row>
    <row r="68" spans="1:42" s="49" customFormat="1" ht="255" customHeight="1">
      <c r="A68" s="74" t="s">
        <v>420</v>
      </c>
      <c r="B68" s="1075" t="s">
        <v>84</v>
      </c>
      <c r="C68" s="1076"/>
      <c r="D68" s="217" t="s">
        <v>437</v>
      </c>
      <c r="E68" s="105" t="s">
        <v>434</v>
      </c>
      <c r="F68" s="1056" t="s">
        <v>419</v>
      </c>
      <c r="G68" s="1057"/>
      <c r="H68" s="1058" t="s">
        <v>1658</v>
      </c>
      <c r="I68" s="1059"/>
      <c r="J68" s="1060"/>
      <c r="K68" s="327" t="d">
        <v>2019-06-20</v>
      </c>
      <c r="L68" s="327"/>
      <c r="M68" s="330"/>
      <c r="N68" s="563">
        <v>10500000</v>
      </c>
      <c r="O68" s="563"/>
      <c r="P68" s="642" t="s">
        <v>111</v>
      </c>
      <c r="Q68" s="643"/>
      <c r="R68" s="644"/>
      <c r="S68" s="95" t="s">
        <v>155</v>
      </c>
      <c r="T68" s="82" t="s">
        <v>58</v>
      </c>
      <c r="U68" s="337">
        <v>1</v>
      </c>
      <c r="V68" s="472">
        <v>1</v>
      </c>
      <c r="W68" s="472">
        <f t="shared" si="35"/>
        <v>0</v>
      </c>
      <c r="X68" s="473">
        <f t="shared" si="36"/>
        <v>0</v>
      </c>
      <c r="Y68" s="537">
        <f t="shared" si="37"/>
        <v>0</v>
      </c>
      <c r="AA68" s="413">
        <v>0</v>
      </c>
      <c r="AB68" s="413">
        <f t="shared" si="46"/>
        <v>0</v>
      </c>
      <c r="AC68" s="473">
        <v>0</v>
      </c>
      <c r="AD68" s="537">
        <f t="shared" si="38"/>
        <v>0</v>
      </c>
      <c r="AE68" s="413">
        <f t="shared" ref="AE68:AE71" si="47">V68</f>
        <v>1</v>
      </c>
      <c r="AF68" s="534">
        <v>0</v>
      </c>
      <c r="AG68" s="460">
        <v>0</v>
      </c>
      <c r="AH68" s="537">
        <f t="shared" si="39"/>
        <v>0</v>
      </c>
      <c r="AI68" s="534">
        <v>0</v>
      </c>
      <c r="AJ68" s="534">
        <v>0</v>
      </c>
      <c r="AK68" s="460">
        <v>0</v>
      </c>
      <c r="AL68" s="537">
        <f t="shared" si="40"/>
        <v>0</v>
      </c>
      <c r="AM68" s="534">
        <v>0</v>
      </c>
      <c r="AN68" s="534">
        <v>0</v>
      </c>
      <c r="AO68" s="460">
        <v>0</v>
      </c>
      <c r="AP68" s="537">
        <f t="shared" si="41"/>
        <v>0</v>
      </c>
    </row>
    <row r="69" spans="1:42" s="49" customFormat="1" ht="255" customHeight="1">
      <c r="A69" s="74" t="s">
        <v>420</v>
      </c>
      <c r="B69" s="1075" t="s">
        <v>84</v>
      </c>
      <c r="C69" s="1076"/>
      <c r="D69" s="217" t="s">
        <v>437</v>
      </c>
      <c r="E69" s="105" t="s">
        <v>434</v>
      </c>
      <c r="F69" s="1056" t="s">
        <v>419</v>
      </c>
      <c r="G69" s="1057"/>
      <c r="H69" s="1058" t="s">
        <v>1659</v>
      </c>
      <c r="I69" s="1059"/>
      <c r="J69" s="1060"/>
      <c r="K69" s="327" t="d">
        <v>2019-06-20</v>
      </c>
      <c r="L69" s="327"/>
      <c r="M69" s="330"/>
      <c r="N69" s="563">
        <v>20000000</v>
      </c>
      <c r="O69" s="563"/>
      <c r="P69" s="642" t="s">
        <v>111</v>
      </c>
      <c r="Q69" s="643"/>
      <c r="R69" s="644"/>
      <c r="S69" s="95" t="s">
        <v>155</v>
      </c>
      <c r="T69" s="82" t="s">
        <v>58</v>
      </c>
      <c r="U69" s="337">
        <v>1</v>
      </c>
      <c r="V69" s="472">
        <v>1</v>
      </c>
      <c r="W69" s="472">
        <f t="shared" si="35"/>
        <v>0</v>
      </c>
      <c r="X69" s="473">
        <f t="shared" si="36"/>
        <v>0</v>
      </c>
      <c r="Y69" s="537">
        <f t="shared" si="37"/>
        <v>0</v>
      </c>
      <c r="AA69" s="413">
        <v>0</v>
      </c>
      <c r="AB69" s="413">
        <f t="shared" si="46"/>
        <v>0</v>
      </c>
      <c r="AC69" s="473">
        <v>0</v>
      </c>
      <c r="AD69" s="537">
        <f t="shared" si="38"/>
        <v>0</v>
      </c>
      <c r="AE69" s="413">
        <f t="shared" si="47"/>
        <v>1</v>
      </c>
      <c r="AF69" s="534">
        <v>0</v>
      </c>
      <c r="AG69" s="460">
        <v>0</v>
      </c>
      <c r="AH69" s="537">
        <f t="shared" si="39"/>
        <v>0</v>
      </c>
      <c r="AI69" s="534">
        <v>0</v>
      </c>
      <c r="AJ69" s="534">
        <v>0</v>
      </c>
      <c r="AK69" s="460">
        <v>0</v>
      </c>
      <c r="AL69" s="537">
        <f t="shared" si="40"/>
        <v>0</v>
      </c>
      <c r="AM69" s="534">
        <v>0</v>
      </c>
      <c r="AN69" s="534">
        <v>0</v>
      </c>
      <c r="AO69" s="460">
        <v>0</v>
      </c>
      <c r="AP69" s="537">
        <f t="shared" si="41"/>
        <v>0</v>
      </c>
    </row>
    <row r="70" spans="1:42" s="49" customFormat="1" ht="255" customHeight="1">
      <c r="A70" s="74" t="s">
        <v>420</v>
      </c>
      <c r="B70" s="1075" t="s">
        <v>84</v>
      </c>
      <c r="C70" s="1076"/>
      <c r="D70" s="217" t="s">
        <v>437</v>
      </c>
      <c r="E70" s="105" t="s">
        <v>434</v>
      </c>
      <c r="F70" s="1056" t="s">
        <v>419</v>
      </c>
      <c r="G70" s="1057"/>
      <c r="H70" s="1058" t="s">
        <v>1660</v>
      </c>
      <c r="I70" s="1059"/>
      <c r="J70" s="1060"/>
      <c r="K70" s="327" t="d">
        <v>2019-06-20</v>
      </c>
      <c r="L70" s="327"/>
      <c r="M70" s="330"/>
      <c r="N70" s="563">
        <v>9000000</v>
      </c>
      <c r="O70" s="563"/>
      <c r="P70" s="642" t="s">
        <v>111</v>
      </c>
      <c r="Q70" s="643"/>
      <c r="R70" s="644"/>
      <c r="S70" s="95" t="s">
        <v>155</v>
      </c>
      <c r="T70" s="82" t="s">
        <v>58</v>
      </c>
      <c r="U70" s="337">
        <v>1</v>
      </c>
      <c r="V70" s="472">
        <v>1</v>
      </c>
      <c r="W70" s="472">
        <f t="shared" si="35"/>
        <v>0</v>
      </c>
      <c r="X70" s="473">
        <f t="shared" si="36"/>
        <v>0</v>
      </c>
      <c r="Y70" s="537">
        <f t="shared" si="37"/>
        <v>0</v>
      </c>
      <c r="AA70" s="413">
        <v>0</v>
      </c>
      <c r="AB70" s="413">
        <f t="shared" si="46"/>
        <v>0</v>
      </c>
      <c r="AC70" s="473">
        <v>0</v>
      </c>
      <c r="AD70" s="537">
        <f t="shared" si="38"/>
        <v>0</v>
      </c>
      <c r="AE70" s="413">
        <f t="shared" si="47"/>
        <v>1</v>
      </c>
      <c r="AF70" s="534">
        <v>0</v>
      </c>
      <c r="AG70" s="460">
        <v>0</v>
      </c>
      <c r="AH70" s="537">
        <f t="shared" si="39"/>
        <v>0</v>
      </c>
      <c r="AI70" s="534">
        <v>0</v>
      </c>
      <c r="AJ70" s="534">
        <v>0</v>
      </c>
      <c r="AK70" s="460">
        <v>0</v>
      </c>
      <c r="AL70" s="537">
        <f t="shared" si="40"/>
        <v>0</v>
      </c>
      <c r="AM70" s="534">
        <v>0</v>
      </c>
      <c r="AN70" s="534">
        <v>0</v>
      </c>
      <c r="AO70" s="460">
        <v>0</v>
      </c>
      <c r="AP70" s="537">
        <f t="shared" si="41"/>
        <v>0</v>
      </c>
    </row>
    <row r="71" spans="1:42" s="49" customFormat="1" ht="255" customHeight="1">
      <c r="A71" s="74" t="s">
        <v>420</v>
      </c>
      <c r="B71" s="1075" t="s">
        <v>84</v>
      </c>
      <c r="C71" s="1076"/>
      <c r="D71" s="217" t="s">
        <v>437</v>
      </c>
      <c r="E71" s="105" t="s">
        <v>434</v>
      </c>
      <c r="F71" s="1056" t="s">
        <v>419</v>
      </c>
      <c r="G71" s="1057"/>
      <c r="H71" s="1058" t="s">
        <v>1661</v>
      </c>
      <c r="I71" s="1059"/>
      <c r="J71" s="1060"/>
      <c r="K71" s="327" t="d">
        <v>2019-06-21</v>
      </c>
      <c r="L71" s="327"/>
      <c r="M71" s="330"/>
      <c r="N71" s="563">
        <v>113000000</v>
      </c>
      <c r="O71" s="563"/>
      <c r="P71" s="642" t="s">
        <v>111</v>
      </c>
      <c r="Q71" s="643"/>
      <c r="R71" s="644"/>
      <c r="S71" s="95" t="s">
        <v>155</v>
      </c>
      <c r="T71" s="82" t="s">
        <v>58</v>
      </c>
      <c r="U71" s="337">
        <v>1</v>
      </c>
      <c r="V71" s="472">
        <v>1</v>
      </c>
      <c r="W71" s="472">
        <f t="shared" si="35"/>
        <v>0</v>
      </c>
      <c r="X71" s="473">
        <f t="shared" si="36"/>
        <v>0</v>
      </c>
      <c r="Y71" s="537">
        <f t="shared" si="37"/>
        <v>0</v>
      </c>
      <c r="AA71" s="413">
        <v>0</v>
      </c>
      <c r="AB71" s="413">
        <f t="shared" si="46"/>
        <v>0</v>
      </c>
      <c r="AC71" s="473">
        <v>0</v>
      </c>
      <c r="AD71" s="537">
        <f t="shared" si="38"/>
        <v>0</v>
      </c>
      <c r="AE71" s="413">
        <f t="shared" si="47"/>
        <v>1</v>
      </c>
      <c r="AF71" s="534">
        <v>0</v>
      </c>
      <c r="AG71" s="460">
        <v>0</v>
      </c>
      <c r="AH71" s="537">
        <f t="shared" si="39"/>
        <v>0</v>
      </c>
      <c r="AI71" s="534">
        <v>0</v>
      </c>
      <c r="AJ71" s="534">
        <v>0</v>
      </c>
      <c r="AK71" s="460">
        <v>0</v>
      </c>
      <c r="AL71" s="537">
        <f t="shared" si="40"/>
        <v>0</v>
      </c>
      <c r="AM71" s="534">
        <v>0</v>
      </c>
      <c r="AN71" s="534">
        <v>0</v>
      </c>
      <c r="AO71" s="460">
        <v>0</v>
      </c>
      <c r="AP71" s="537">
        <f t="shared" si="41"/>
        <v>0</v>
      </c>
    </row>
    <row r="72" spans="1:42" s="49" customFormat="1" ht="255" customHeight="1">
      <c r="A72" s="74" t="s">
        <v>420</v>
      </c>
      <c r="B72" s="1075" t="s">
        <v>84</v>
      </c>
      <c r="C72" s="1076"/>
      <c r="D72" s="217" t="s">
        <v>437</v>
      </c>
      <c r="E72" s="105" t="s">
        <v>434</v>
      </c>
      <c r="F72" s="1056" t="s">
        <v>419</v>
      </c>
      <c r="G72" s="1057"/>
      <c r="H72" s="1058" t="s">
        <v>1662</v>
      </c>
      <c r="I72" s="1059"/>
      <c r="J72" s="1060"/>
      <c r="K72" s="327" t="d">
        <v>2019-06-21</v>
      </c>
      <c r="L72" s="327" t="d">
        <v>2019-08-27</v>
      </c>
      <c r="M72" s="330" t="s">
        <v>1671</v>
      </c>
      <c r="N72" s="563">
        <v>4500000</v>
      </c>
      <c r="O72" s="563">
        <v>4500000</v>
      </c>
      <c r="P72" s="642" t="s">
        <v>111</v>
      </c>
      <c r="Q72" s="643"/>
      <c r="R72" s="644"/>
      <c r="S72" s="95" t="s">
        <v>155</v>
      </c>
      <c r="T72" s="82" t="s">
        <v>58</v>
      </c>
      <c r="U72" s="337">
        <v>1</v>
      </c>
      <c r="V72" s="472">
        <v>1</v>
      </c>
      <c r="W72" s="472">
        <f t="shared" si="35"/>
        <v>1</v>
      </c>
      <c r="X72" s="473">
        <f t="shared" si="36"/>
        <v>1</v>
      </c>
      <c r="Y72" s="537">
        <f t="shared" si="37"/>
        <v>1</v>
      </c>
      <c r="AA72" s="413">
        <v>0</v>
      </c>
      <c r="AB72" s="413">
        <v>0</v>
      </c>
      <c r="AC72" s="473">
        <v>0</v>
      </c>
      <c r="AD72" s="537">
        <f t="shared" si="38"/>
        <v>0</v>
      </c>
      <c r="AE72" s="413">
        <f t="shared" ref="AE72:AE74" si="48">V72</f>
        <v>1</v>
      </c>
      <c r="AF72" s="413">
        <f t="shared" ref="AF72:AF74" si="49">W72</f>
        <v>1</v>
      </c>
      <c r="AG72" s="473">
        <f t="shared" ref="AG72:AG74" si="50">AF72/AE72</f>
        <v>1</v>
      </c>
      <c r="AH72" s="537">
        <f t="shared" si="39"/>
        <v>1</v>
      </c>
      <c r="AI72" s="534">
        <v>0</v>
      </c>
      <c r="AJ72" s="534">
        <v>0</v>
      </c>
      <c r="AK72" s="460">
        <v>0</v>
      </c>
      <c r="AL72" s="537">
        <f t="shared" si="40"/>
        <v>0</v>
      </c>
      <c r="AM72" s="534">
        <v>0</v>
      </c>
      <c r="AN72" s="534">
        <v>0</v>
      </c>
      <c r="AO72" s="460">
        <v>0</v>
      </c>
      <c r="AP72" s="537">
        <f t="shared" si="41"/>
        <v>0</v>
      </c>
    </row>
    <row r="73" spans="1:42" s="49" customFormat="1" ht="255" customHeight="1">
      <c r="A73" s="74" t="s">
        <v>420</v>
      </c>
      <c r="B73" s="1075" t="s">
        <v>84</v>
      </c>
      <c r="C73" s="1076"/>
      <c r="D73" s="217" t="s">
        <v>437</v>
      </c>
      <c r="E73" s="105" t="s">
        <v>434</v>
      </c>
      <c r="F73" s="1056" t="s">
        <v>419</v>
      </c>
      <c r="G73" s="1057"/>
      <c r="H73" s="1058" t="s">
        <v>1662</v>
      </c>
      <c r="I73" s="1059"/>
      <c r="J73" s="1060"/>
      <c r="K73" s="327" t="d">
        <v>2019-06-21</v>
      </c>
      <c r="L73" s="327" t="d">
        <v>2019-08-23</v>
      </c>
      <c r="M73" s="330" t="s">
        <v>1672</v>
      </c>
      <c r="N73" s="563">
        <v>4500000</v>
      </c>
      <c r="O73" s="563">
        <v>4500000</v>
      </c>
      <c r="P73" s="642" t="s">
        <v>111</v>
      </c>
      <c r="Q73" s="643"/>
      <c r="R73" s="644"/>
      <c r="S73" s="95" t="s">
        <v>155</v>
      </c>
      <c r="T73" s="82" t="s">
        <v>58</v>
      </c>
      <c r="U73" s="337">
        <v>1</v>
      </c>
      <c r="V73" s="472">
        <v>1</v>
      </c>
      <c r="W73" s="472">
        <f t="shared" si="35"/>
        <v>1</v>
      </c>
      <c r="X73" s="473">
        <f t="shared" si="36"/>
        <v>1</v>
      </c>
      <c r="Y73" s="537">
        <f t="shared" si="37"/>
        <v>1</v>
      </c>
      <c r="AA73" s="413">
        <v>0</v>
      </c>
      <c r="AB73" s="413">
        <v>0</v>
      </c>
      <c r="AC73" s="473">
        <v>0</v>
      </c>
      <c r="AD73" s="537">
        <f t="shared" si="38"/>
        <v>0</v>
      </c>
      <c r="AE73" s="413">
        <f t="shared" si="48"/>
        <v>1</v>
      </c>
      <c r="AF73" s="413">
        <f t="shared" si="49"/>
        <v>1</v>
      </c>
      <c r="AG73" s="473">
        <f t="shared" si="50"/>
        <v>1</v>
      </c>
      <c r="AH73" s="537">
        <f t="shared" si="39"/>
        <v>1</v>
      </c>
      <c r="AI73" s="534">
        <v>0</v>
      </c>
      <c r="AJ73" s="534">
        <v>0</v>
      </c>
      <c r="AK73" s="460">
        <v>0</v>
      </c>
      <c r="AL73" s="537">
        <f t="shared" si="40"/>
        <v>0</v>
      </c>
      <c r="AM73" s="534">
        <v>0</v>
      </c>
      <c r="AN73" s="534">
        <v>0</v>
      </c>
      <c r="AO73" s="460">
        <v>0</v>
      </c>
      <c r="AP73" s="537">
        <f t="shared" si="41"/>
        <v>0</v>
      </c>
    </row>
    <row r="74" spans="1:42" s="49" customFormat="1" ht="255" customHeight="1">
      <c r="A74" s="74" t="s">
        <v>420</v>
      </c>
      <c r="B74" s="1075" t="s">
        <v>84</v>
      </c>
      <c r="C74" s="1076"/>
      <c r="D74" s="217" t="s">
        <v>437</v>
      </c>
      <c r="E74" s="105" t="s">
        <v>434</v>
      </c>
      <c r="F74" s="1056" t="s">
        <v>419</v>
      </c>
      <c r="G74" s="1057"/>
      <c r="H74" s="1058" t="s">
        <v>1662</v>
      </c>
      <c r="I74" s="1059"/>
      <c r="J74" s="1060"/>
      <c r="K74" s="327" t="d">
        <v>2019-06-21</v>
      </c>
      <c r="L74" s="327" t="d">
        <v>2019-08-23</v>
      </c>
      <c r="M74" s="330" t="s">
        <v>1673</v>
      </c>
      <c r="N74" s="563">
        <v>4500000</v>
      </c>
      <c r="O74" s="563">
        <v>4500000</v>
      </c>
      <c r="P74" s="642" t="s">
        <v>111</v>
      </c>
      <c r="Q74" s="643"/>
      <c r="R74" s="644"/>
      <c r="S74" s="95" t="s">
        <v>155</v>
      </c>
      <c r="T74" s="82" t="s">
        <v>58</v>
      </c>
      <c r="U74" s="337">
        <v>1</v>
      </c>
      <c r="V74" s="472">
        <v>1</v>
      </c>
      <c r="W74" s="472">
        <f t="shared" si="35"/>
        <v>1</v>
      </c>
      <c r="X74" s="473">
        <f t="shared" si="36"/>
        <v>1</v>
      </c>
      <c r="Y74" s="537">
        <f t="shared" si="37"/>
        <v>1</v>
      </c>
      <c r="AA74" s="413">
        <v>0</v>
      </c>
      <c r="AB74" s="413">
        <v>0</v>
      </c>
      <c r="AC74" s="473">
        <v>0</v>
      </c>
      <c r="AD74" s="537">
        <f t="shared" si="38"/>
        <v>0</v>
      </c>
      <c r="AE74" s="413">
        <f t="shared" si="48"/>
        <v>1</v>
      </c>
      <c r="AF74" s="413">
        <f t="shared" si="49"/>
        <v>1</v>
      </c>
      <c r="AG74" s="473">
        <f t="shared" si="50"/>
        <v>1</v>
      </c>
      <c r="AH74" s="537">
        <f t="shared" si="39"/>
        <v>1</v>
      </c>
      <c r="AI74" s="534">
        <v>0</v>
      </c>
      <c r="AJ74" s="534">
        <v>0</v>
      </c>
      <c r="AK74" s="460">
        <v>0</v>
      </c>
      <c r="AL74" s="537">
        <f t="shared" si="40"/>
        <v>0</v>
      </c>
      <c r="AM74" s="534">
        <v>0</v>
      </c>
      <c r="AN74" s="534">
        <v>0</v>
      </c>
      <c r="AO74" s="460">
        <v>0</v>
      </c>
      <c r="AP74" s="537">
        <f t="shared" si="41"/>
        <v>0</v>
      </c>
    </row>
    <row r="75" spans="1:42" s="49" customFormat="1" ht="255" customHeight="1">
      <c r="A75" s="74" t="s">
        <v>420</v>
      </c>
      <c r="B75" s="1075" t="s">
        <v>84</v>
      </c>
      <c r="C75" s="1076"/>
      <c r="D75" s="217" t="s">
        <v>437</v>
      </c>
      <c r="E75" s="105" t="s">
        <v>434</v>
      </c>
      <c r="F75" s="1056" t="s">
        <v>419</v>
      </c>
      <c r="G75" s="1057"/>
      <c r="H75" s="1058" t="s">
        <v>1663</v>
      </c>
      <c r="I75" s="1059"/>
      <c r="J75" s="1060"/>
      <c r="K75" s="327" t="d">
        <v>2019-06-21</v>
      </c>
      <c r="L75" s="327"/>
      <c r="M75" s="330"/>
      <c r="N75" s="563">
        <v>10000000</v>
      </c>
      <c r="O75" s="563"/>
      <c r="P75" s="642" t="s">
        <v>111</v>
      </c>
      <c r="Q75" s="643"/>
      <c r="R75" s="644"/>
      <c r="S75" s="95" t="s">
        <v>155</v>
      </c>
      <c r="T75" s="82" t="s">
        <v>58</v>
      </c>
      <c r="U75" s="337">
        <v>1</v>
      </c>
      <c r="V75" s="472">
        <v>1</v>
      </c>
      <c r="W75" s="472">
        <v>0</v>
      </c>
      <c r="X75" s="473">
        <f t="shared" si="36"/>
        <v>0</v>
      </c>
      <c r="Y75" s="537">
        <f t="shared" si="37"/>
        <v>0</v>
      </c>
      <c r="AA75" s="413">
        <f t="shared" ref="AA75" si="51">V75</f>
        <v>1</v>
      </c>
      <c r="AB75" s="413">
        <f t="shared" si="46"/>
        <v>0</v>
      </c>
      <c r="AC75" s="473">
        <f t="shared" ref="AC75" si="52">AB75/AA75</f>
        <v>0</v>
      </c>
      <c r="AD75" s="537">
        <f t="shared" si="38"/>
        <v>0</v>
      </c>
      <c r="AE75" s="534">
        <v>0</v>
      </c>
      <c r="AF75" s="534">
        <v>0</v>
      </c>
      <c r="AG75" s="460">
        <v>0</v>
      </c>
      <c r="AH75" s="537">
        <f t="shared" si="39"/>
        <v>0</v>
      </c>
      <c r="AI75" s="534">
        <v>0</v>
      </c>
      <c r="AJ75" s="534">
        <v>0</v>
      </c>
      <c r="AK75" s="460">
        <v>0</v>
      </c>
      <c r="AL75" s="537">
        <f t="shared" si="40"/>
        <v>0</v>
      </c>
      <c r="AM75" s="534">
        <v>0</v>
      </c>
      <c r="AN75" s="534">
        <v>0</v>
      </c>
      <c r="AO75" s="460">
        <v>0</v>
      </c>
      <c r="AP75" s="537">
        <f t="shared" si="41"/>
        <v>0</v>
      </c>
    </row>
    <row r="76" spans="1:42" s="49" customFormat="1" ht="255" customHeight="1">
      <c r="A76" s="74" t="s">
        <v>420</v>
      </c>
      <c r="B76" s="1075" t="s">
        <v>84</v>
      </c>
      <c r="C76" s="1076"/>
      <c r="D76" s="217" t="s">
        <v>437</v>
      </c>
      <c r="E76" s="105" t="s">
        <v>434</v>
      </c>
      <c r="F76" s="1056" t="s">
        <v>419</v>
      </c>
      <c r="G76" s="1057"/>
      <c r="H76" s="1058" t="s">
        <v>1664</v>
      </c>
      <c r="I76" s="1059"/>
      <c r="J76" s="1060"/>
      <c r="K76" s="327" t="d">
        <v>2019-06-21</v>
      </c>
      <c r="L76" s="327" t="d">
        <v>2019-08-20</v>
      </c>
      <c r="M76" s="330" t="s">
        <v>1674</v>
      </c>
      <c r="N76" s="563">
        <v>4500000</v>
      </c>
      <c r="O76" s="563">
        <v>4500000</v>
      </c>
      <c r="P76" s="642" t="s">
        <v>111</v>
      </c>
      <c r="Q76" s="643"/>
      <c r="R76" s="644"/>
      <c r="S76" s="95" t="s">
        <v>155</v>
      </c>
      <c r="T76" s="82" t="s">
        <v>58</v>
      </c>
      <c r="U76" s="337">
        <v>1</v>
      </c>
      <c r="V76" s="472">
        <v>1</v>
      </c>
      <c r="W76" s="472">
        <f t="shared" si="35"/>
        <v>1</v>
      </c>
      <c r="X76" s="473">
        <f t="shared" si="36"/>
        <v>1</v>
      </c>
      <c r="Y76" s="537">
        <f t="shared" si="37"/>
        <v>1</v>
      </c>
      <c r="AA76" s="413">
        <v>0</v>
      </c>
      <c r="AB76" s="413">
        <v>0</v>
      </c>
      <c r="AC76" s="473">
        <v>0</v>
      </c>
      <c r="AD76" s="537">
        <f t="shared" ref="AD76:AD78" si="53">AC76</f>
        <v>0</v>
      </c>
      <c r="AE76" s="413">
        <f t="shared" ref="AE76:AE78" si="54">V76</f>
        <v>1</v>
      </c>
      <c r="AF76" s="413">
        <f t="shared" ref="AF76:AF78" si="55">W76</f>
        <v>1</v>
      </c>
      <c r="AG76" s="473">
        <f t="shared" ref="AG76:AG78" si="56">AF76/AE76</f>
        <v>1</v>
      </c>
      <c r="AH76" s="537">
        <f t="shared" si="39"/>
        <v>1</v>
      </c>
      <c r="AI76" s="534">
        <v>0</v>
      </c>
      <c r="AJ76" s="534">
        <v>0</v>
      </c>
      <c r="AK76" s="460">
        <v>0</v>
      </c>
      <c r="AL76" s="537">
        <f t="shared" si="40"/>
        <v>0</v>
      </c>
      <c r="AM76" s="534">
        <v>0</v>
      </c>
      <c r="AN76" s="534">
        <v>0</v>
      </c>
      <c r="AO76" s="460">
        <v>0</v>
      </c>
      <c r="AP76" s="537">
        <f t="shared" si="41"/>
        <v>0</v>
      </c>
    </row>
    <row r="77" spans="1:42" s="49" customFormat="1" ht="255" customHeight="1">
      <c r="A77" s="74" t="s">
        <v>420</v>
      </c>
      <c r="B77" s="1075" t="s">
        <v>84</v>
      </c>
      <c r="C77" s="1076"/>
      <c r="D77" s="217" t="s">
        <v>437</v>
      </c>
      <c r="E77" s="105" t="s">
        <v>434</v>
      </c>
      <c r="F77" s="1056" t="s">
        <v>419</v>
      </c>
      <c r="G77" s="1057"/>
      <c r="H77" s="1058" t="s">
        <v>1664</v>
      </c>
      <c r="I77" s="1059"/>
      <c r="J77" s="1060"/>
      <c r="K77" s="327" t="d">
        <v>2019-06-21</v>
      </c>
      <c r="L77" s="327" t="d">
        <v>2019-08-20</v>
      </c>
      <c r="M77" s="330" t="s">
        <v>1675</v>
      </c>
      <c r="N77" s="563">
        <v>4500000</v>
      </c>
      <c r="O77" s="563">
        <v>4500000</v>
      </c>
      <c r="P77" s="642" t="s">
        <v>111</v>
      </c>
      <c r="Q77" s="643"/>
      <c r="R77" s="644"/>
      <c r="S77" s="95" t="s">
        <v>155</v>
      </c>
      <c r="T77" s="82" t="s">
        <v>58</v>
      </c>
      <c r="U77" s="337">
        <v>1</v>
      </c>
      <c r="V77" s="472">
        <v>1</v>
      </c>
      <c r="W77" s="472">
        <f t="shared" si="35"/>
        <v>1</v>
      </c>
      <c r="X77" s="473">
        <f t="shared" si="36"/>
        <v>1</v>
      </c>
      <c r="Y77" s="537">
        <f t="shared" si="37"/>
        <v>1</v>
      </c>
      <c r="AA77" s="413">
        <v>0</v>
      </c>
      <c r="AB77" s="413">
        <v>0</v>
      </c>
      <c r="AC77" s="473">
        <v>0</v>
      </c>
      <c r="AD77" s="537">
        <f t="shared" si="53"/>
        <v>0</v>
      </c>
      <c r="AE77" s="413">
        <f t="shared" si="54"/>
        <v>1</v>
      </c>
      <c r="AF77" s="413">
        <f t="shared" si="55"/>
        <v>1</v>
      </c>
      <c r="AG77" s="473">
        <f t="shared" si="56"/>
        <v>1</v>
      </c>
      <c r="AH77" s="537">
        <f t="shared" si="39"/>
        <v>1</v>
      </c>
      <c r="AI77" s="534">
        <v>0</v>
      </c>
      <c r="AJ77" s="534">
        <v>0</v>
      </c>
      <c r="AK77" s="460">
        <v>0</v>
      </c>
      <c r="AL77" s="537">
        <f t="shared" si="40"/>
        <v>0</v>
      </c>
      <c r="AM77" s="534">
        <v>0</v>
      </c>
      <c r="AN77" s="534">
        <v>0</v>
      </c>
      <c r="AO77" s="460">
        <v>0</v>
      </c>
      <c r="AP77" s="537">
        <f t="shared" si="41"/>
        <v>0</v>
      </c>
    </row>
    <row r="78" spans="1:42" s="49" customFormat="1" ht="255" customHeight="1">
      <c r="A78" s="74" t="s">
        <v>420</v>
      </c>
      <c r="B78" s="1075" t="s">
        <v>84</v>
      </c>
      <c r="C78" s="1076"/>
      <c r="D78" s="217" t="s">
        <v>437</v>
      </c>
      <c r="E78" s="105" t="s">
        <v>434</v>
      </c>
      <c r="F78" s="1056" t="s">
        <v>419</v>
      </c>
      <c r="G78" s="1057"/>
      <c r="H78" s="1058" t="s">
        <v>1664</v>
      </c>
      <c r="I78" s="1059"/>
      <c r="J78" s="1060"/>
      <c r="K78" s="327" t="d">
        <v>2019-06-21</v>
      </c>
      <c r="L78" s="327" t="d">
        <v>2019-08-20</v>
      </c>
      <c r="M78" s="330" t="s">
        <v>1676</v>
      </c>
      <c r="N78" s="563">
        <v>4500000</v>
      </c>
      <c r="O78" s="563">
        <v>4500000</v>
      </c>
      <c r="P78" s="642" t="s">
        <v>111</v>
      </c>
      <c r="Q78" s="643"/>
      <c r="R78" s="644"/>
      <c r="S78" s="95" t="s">
        <v>155</v>
      </c>
      <c r="T78" s="82" t="s">
        <v>58</v>
      </c>
      <c r="U78" s="337">
        <v>1</v>
      </c>
      <c r="V78" s="472">
        <v>1</v>
      </c>
      <c r="W78" s="472">
        <f t="shared" si="35"/>
        <v>1</v>
      </c>
      <c r="X78" s="473">
        <f t="shared" si="36"/>
        <v>1</v>
      </c>
      <c r="Y78" s="537">
        <f t="shared" si="37"/>
        <v>1</v>
      </c>
      <c r="AA78" s="413">
        <v>0</v>
      </c>
      <c r="AB78" s="413">
        <v>0</v>
      </c>
      <c r="AC78" s="473">
        <v>0</v>
      </c>
      <c r="AD78" s="537">
        <f t="shared" si="53"/>
        <v>0</v>
      </c>
      <c r="AE78" s="413">
        <f t="shared" si="54"/>
        <v>1</v>
      </c>
      <c r="AF78" s="413">
        <f t="shared" si="55"/>
        <v>1</v>
      </c>
      <c r="AG78" s="473">
        <f t="shared" si="56"/>
        <v>1</v>
      </c>
      <c r="AH78" s="537">
        <f t="shared" si="39"/>
        <v>1</v>
      </c>
      <c r="AI78" s="534">
        <v>0</v>
      </c>
      <c r="AJ78" s="534">
        <v>0</v>
      </c>
      <c r="AK78" s="460">
        <v>0</v>
      </c>
      <c r="AL78" s="537">
        <f t="shared" si="40"/>
        <v>0</v>
      </c>
      <c r="AM78" s="534">
        <v>0</v>
      </c>
      <c r="AN78" s="534">
        <v>0</v>
      </c>
      <c r="AO78" s="460">
        <v>0</v>
      </c>
      <c r="AP78" s="537">
        <f t="shared" si="41"/>
        <v>0</v>
      </c>
    </row>
    <row r="79" spans="1:42" s="49" customFormat="1" ht="215.25" customHeight="1">
      <c r="A79" s="74" t="s">
        <v>420</v>
      </c>
      <c r="B79" s="1075" t="s">
        <v>84</v>
      </c>
      <c r="C79" s="1076"/>
      <c r="D79" s="217" t="s">
        <v>437</v>
      </c>
      <c r="E79" s="105" t="s">
        <v>434</v>
      </c>
      <c r="F79" s="1056" t="s">
        <v>419</v>
      </c>
      <c r="G79" s="1057"/>
      <c r="H79" s="1058" t="s">
        <v>443</v>
      </c>
      <c r="I79" s="1059"/>
      <c r="J79" s="1060"/>
      <c r="K79" s="327" t="d">
        <v>2019-01-23</v>
      </c>
      <c r="L79" s="327" t="d">
        <v>2019-01-31</v>
      </c>
      <c r="M79" s="331" t="s">
        <v>1129</v>
      </c>
      <c r="N79" s="563">
        <v>44687500</v>
      </c>
      <c r="O79" s="563">
        <v>44687500</v>
      </c>
      <c r="P79" s="642" t="s">
        <v>111</v>
      </c>
      <c r="Q79" s="643"/>
      <c r="R79" s="644"/>
      <c r="S79" s="95" t="s">
        <v>155</v>
      </c>
      <c r="T79" s="82" t="s">
        <v>58</v>
      </c>
      <c r="U79" s="337">
        <v>1</v>
      </c>
      <c r="V79" s="472">
        <v>1</v>
      </c>
      <c r="W79" s="472">
        <f t="shared" si="31"/>
        <v>1</v>
      </c>
      <c r="X79" s="473">
        <f t="shared" si="32"/>
        <v>1</v>
      </c>
      <c r="Y79" s="387">
        <f t="shared" si="33"/>
        <v>1</v>
      </c>
      <c r="AA79" s="413">
        <f t="shared" ref="AA79:AA115" si="57">V79</f>
        <v>1</v>
      </c>
      <c r="AB79" s="413">
        <f t="shared" ref="AB79:AB115" si="58">W79</f>
        <v>1</v>
      </c>
      <c r="AC79" s="473">
        <f t="shared" ref="AC79:AC115" si="59">AB79/AA79</f>
        <v>1</v>
      </c>
      <c r="AD79" s="223">
        <f t="shared" si="27"/>
        <v>1</v>
      </c>
      <c r="AE79" s="221">
        <v>0</v>
      </c>
      <c r="AF79" s="221">
        <v>0</v>
      </c>
      <c r="AG79" s="222">
        <v>0</v>
      </c>
      <c r="AH79" s="223">
        <f t="shared" si="28"/>
        <v>0</v>
      </c>
      <c r="AI79" s="221">
        <v>0</v>
      </c>
      <c r="AJ79" s="221">
        <v>0</v>
      </c>
      <c r="AK79" s="222">
        <v>0</v>
      </c>
      <c r="AL79" s="223">
        <f t="shared" si="29"/>
        <v>0</v>
      </c>
      <c r="AM79" s="221">
        <v>0</v>
      </c>
      <c r="AN79" s="221">
        <v>0</v>
      </c>
      <c r="AO79" s="222">
        <v>0</v>
      </c>
      <c r="AP79" s="223">
        <f t="shared" si="30"/>
        <v>0</v>
      </c>
    </row>
    <row r="80" spans="1:42" s="49" customFormat="1" ht="215.25" customHeight="1">
      <c r="A80" s="74" t="s">
        <v>420</v>
      </c>
      <c r="B80" s="1075" t="s">
        <v>84</v>
      </c>
      <c r="C80" s="1076"/>
      <c r="D80" s="217" t="s">
        <v>437</v>
      </c>
      <c r="E80" s="105" t="s">
        <v>434</v>
      </c>
      <c r="F80" s="1056" t="s">
        <v>419</v>
      </c>
      <c r="G80" s="1057"/>
      <c r="H80" s="1058" t="s">
        <v>442</v>
      </c>
      <c r="I80" s="1059"/>
      <c r="J80" s="1060"/>
      <c r="K80" s="327" t="d">
        <v>2019-01-30</v>
      </c>
      <c r="L80" s="327" t="d">
        <v>2019-02-07</v>
      </c>
      <c r="M80" s="331" t="s">
        <v>1130</v>
      </c>
      <c r="N80" s="563">
        <v>66374000</v>
      </c>
      <c r="O80" s="563">
        <v>64362667</v>
      </c>
      <c r="P80" s="642" t="s">
        <v>111</v>
      </c>
      <c r="Q80" s="643"/>
      <c r="R80" s="644"/>
      <c r="S80" s="95" t="s">
        <v>155</v>
      </c>
      <c r="T80" s="82" t="s">
        <v>58</v>
      </c>
      <c r="U80" s="337">
        <v>1</v>
      </c>
      <c r="V80" s="472">
        <v>1</v>
      </c>
      <c r="W80" s="472">
        <f t="shared" si="31"/>
        <v>0.9696969747190165</v>
      </c>
      <c r="X80" s="473">
        <f t="shared" si="32"/>
        <v>0.9696969747190165</v>
      </c>
      <c r="Y80" s="387">
        <f t="shared" si="33"/>
        <v>0.9696969747190165</v>
      </c>
      <c r="AA80" s="413">
        <f t="shared" si="57"/>
        <v>1</v>
      </c>
      <c r="AB80" s="413">
        <f t="shared" si="58"/>
        <v>0.9696969747190165</v>
      </c>
      <c r="AC80" s="473">
        <f t="shared" si="59"/>
        <v>0.9696969747190165</v>
      </c>
      <c r="AD80" s="223">
        <f t="shared" si="27"/>
        <v>0.9696969747190165</v>
      </c>
      <c r="AE80" s="221">
        <v>0</v>
      </c>
      <c r="AF80" s="221">
        <v>0</v>
      </c>
      <c r="AG80" s="222">
        <v>0</v>
      </c>
      <c r="AH80" s="223">
        <f t="shared" si="28"/>
        <v>0</v>
      </c>
      <c r="AI80" s="221">
        <v>0</v>
      </c>
      <c r="AJ80" s="221">
        <v>0</v>
      </c>
      <c r="AK80" s="222">
        <v>0</v>
      </c>
      <c r="AL80" s="223">
        <f t="shared" si="29"/>
        <v>0</v>
      </c>
      <c r="AM80" s="221">
        <v>0</v>
      </c>
      <c r="AN80" s="221">
        <v>0</v>
      </c>
      <c r="AO80" s="222">
        <v>0</v>
      </c>
      <c r="AP80" s="223">
        <f t="shared" si="30"/>
        <v>0</v>
      </c>
    </row>
    <row r="81" spans="1:42" s="49" customFormat="1" ht="215.25" customHeight="1">
      <c r="A81" s="74" t="s">
        <v>420</v>
      </c>
      <c r="B81" s="1075" t="s">
        <v>84</v>
      </c>
      <c r="C81" s="1076"/>
      <c r="D81" s="217" t="s">
        <v>437</v>
      </c>
      <c r="E81" s="105" t="s">
        <v>434</v>
      </c>
      <c r="F81" s="1056" t="s">
        <v>419</v>
      </c>
      <c r="G81" s="1057"/>
      <c r="H81" s="1058" t="s">
        <v>441</v>
      </c>
      <c r="I81" s="1059"/>
      <c r="J81" s="1060"/>
      <c r="K81" s="327"/>
      <c r="L81" s="327" t="d">
        <v>2019-02-20</v>
      </c>
      <c r="M81" s="331" t="s">
        <v>1131</v>
      </c>
      <c r="N81" s="563">
        <v>63357000</v>
      </c>
      <c r="O81" s="563">
        <v>62351333</v>
      </c>
      <c r="P81" s="642" t="s">
        <v>111</v>
      </c>
      <c r="Q81" s="643"/>
      <c r="R81" s="644"/>
      <c r="S81" s="95" t="s">
        <v>155</v>
      </c>
      <c r="T81" s="82" t="s">
        <v>58</v>
      </c>
      <c r="U81" s="337">
        <v>1</v>
      </c>
      <c r="V81" s="472">
        <v>1</v>
      </c>
      <c r="W81" s="472">
        <f t="shared" si="31"/>
        <v>0.98412697886579226</v>
      </c>
      <c r="X81" s="473">
        <f t="shared" si="32"/>
        <v>0.98412697886579226</v>
      </c>
      <c r="Y81" s="387">
        <f t="shared" si="33"/>
        <v>0.98412697886579226</v>
      </c>
      <c r="AA81" s="413">
        <f t="shared" si="57"/>
        <v>1</v>
      </c>
      <c r="AB81" s="413">
        <f t="shared" si="58"/>
        <v>0.98412697886579226</v>
      </c>
      <c r="AC81" s="473">
        <f t="shared" si="59"/>
        <v>0.98412697886579226</v>
      </c>
      <c r="AD81" s="223">
        <f t="shared" si="27"/>
        <v>0.98412697886579226</v>
      </c>
      <c r="AE81" s="221">
        <v>0</v>
      </c>
      <c r="AF81" s="221">
        <v>0</v>
      </c>
      <c r="AG81" s="222">
        <v>0</v>
      </c>
      <c r="AH81" s="223">
        <f t="shared" si="28"/>
        <v>0</v>
      </c>
      <c r="AI81" s="221">
        <v>0</v>
      </c>
      <c r="AJ81" s="221">
        <v>0</v>
      </c>
      <c r="AK81" s="222">
        <v>0</v>
      </c>
      <c r="AL81" s="223">
        <f t="shared" si="29"/>
        <v>0</v>
      </c>
      <c r="AM81" s="221">
        <v>0</v>
      </c>
      <c r="AN81" s="221">
        <v>0</v>
      </c>
      <c r="AO81" s="222">
        <v>0</v>
      </c>
      <c r="AP81" s="223">
        <f t="shared" si="30"/>
        <v>0</v>
      </c>
    </row>
    <row r="82" spans="1:42" s="49" customFormat="1" ht="215.25" customHeight="1">
      <c r="A82" s="74" t="s">
        <v>420</v>
      </c>
      <c r="B82" s="1075" t="s">
        <v>84</v>
      </c>
      <c r="C82" s="1076"/>
      <c r="D82" s="217" t="s">
        <v>437</v>
      </c>
      <c r="E82" s="105" t="s">
        <v>434</v>
      </c>
      <c r="F82" s="1056" t="s">
        <v>419</v>
      </c>
      <c r="G82" s="1057"/>
      <c r="H82" s="1058" t="s">
        <v>440</v>
      </c>
      <c r="I82" s="1059"/>
      <c r="J82" s="1060"/>
      <c r="K82" s="327" t="d">
        <v>2019-04-12</v>
      </c>
      <c r="L82" s="327" t="d">
        <v>2019-05-14</v>
      </c>
      <c r="M82" s="331" t="s">
        <v>1653</v>
      </c>
      <c r="N82" s="563">
        <v>42238000</v>
      </c>
      <c r="O82" s="563">
        <v>42238000</v>
      </c>
      <c r="P82" s="642" t="s">
        <v>111</v>
      </c>
      <c r="Q82" s="643"/>
      <c r="R82" s="644"/>
      <c r="S82" s="95" t="s">
        <v>155</v>
      </c>
      <c r="T82" s="82" t="s">
        <v>58</v>
      </c>
      <c r="U82" s="337">
        <v>1</v>
      </c>
      <c r="V82" s="472">
        <v>1</v>
      </c>
      <c r="W82" s="472">
        <f t="shared" si="31"/>
        <v>1</v>
      </c>
      <c r="X82" s="473">
        <f t="shared" si="32"/>
        <v>1</v>
      </c>
      <c r="Y82" s="387">
        <f t="shared" si="33"/>
        <v>1</v>
      </c>
      <c r="AA82" s="413">
        <v>0</v>
      </c>
      <c r="AB82" s="413">
        <f t="shared" si="58"/>
        <v>1</v>
      </c>
      <c r="AC82" s="473">
        <v>0</v>
      </c>
      <c r="AD82" s="223">
        <f t="shared" si="27"/>
        <v>0</v>
      </c>
      <c r="AE82" s="413">
        <f>V82</f>
        <v>1</v>
      </c>
      <c r="AF82" s="413">
        <f>W82</f>
        <v>1</v>
      </c>
      <c r="AG82" s="473">
        <f t="shared" ref="AG82:AG93" si="60">AF82/AE82</f>
        <v>1</v>
      </c>
      <c r="AH82" s="537">
        <f t="shared" si="28"/>
        <v>1</v>
      </c>
      <c r="AI82" s="221">
        <v>0</v>
      </c>
      <c r="AJ82" s="221">
        <v>0</v>
      </c>
      <c r="AK82" s="222">
        <v>0</v>
      </c>
      <c r="AL82" s="223">
        <f t="shared" si="29"/>
        <v>0</v>
      </c>
      <c r="AM82" s="221">
        <v>0</v>
      </c>
      <c r="AN82" s="221">
        <v>0</v>
      </c>
      <c r="AO82" s="222">
        <v>0</v>
      </c>
      <c r="AP82" s="223">
        <f t="shared" si="30"/>
        <v>0</v>
      </c>
    </row>
    <row r="83" spans="1:42" s="49" customFormat="1" ht="215.25" customHeight="1">
      <c r="A83" s="74" t="s">
        <v>420</v>
      </c>
      <c r="B83" s="1075" t="s">
        <v>84</v>
      </c>
      <c r="C83" s="1076"/>
      <c r="D83" s="217" t="s">
        <v>1677</v>
      </c>
      <c r="E83" s="510" t="s">
        <v>422</v>
      </c>
      <c r="F83" s="1056" t="s">
        <v>421</v>
      </c>
      <c r="G83" s="1057"/>
      <c r="H83" s="1058" t="s">
        <v>1678</v>
      </c>
      <c r="I83" s="1059" t="s">
        <v>1678</v>
      </c>
      <c r="J83" s="1060" t="s">
        <v>1678</v>
      </c>
      <c r="K83" s="327" t="d">
        <v>2019-01-24</v>
      </c>
      <c r="L83" s="327"/>
      <c r="M83" s="331" t="s">
        <v>1686</v>
      </c>
      <c r="N83" s="563">
        <v>63357000</v>
      </c>
      <c r="O83" s="563">
        <v>63357000</v>
      </c>
      <c r="P83" s="642" t="s">
        <v>111</v>
      </c>
      <c r="Q83" s="643"/>
      <c r="R83" s="644"/>
      <c r="S83" s="95" t="s">
        <v>155</v>
      </c>
      <c r="T83" s="82" t="s">
        <v>58</v>
      </c>
      <c r="U83" s="337">
        <v>1</v>
      </c>
      <c r="V83" s="472">
        <v>1</v>
      </c>
      <c r="W83" s="472">
        <f t="shared" si="31"/>
        <v>1</v>
      </c>
      <c r="X83" s="473">
        <f t="shared" si="32"/>
        <v>1</v>
      </c>
      <c r="Y83" s="537">
        <f t="shared" si="33"/>
        <v>1</v>
      </c>
      <c r="AA83" s="413">
        <v>0</v>
      </c>
      <c r="AB83" s="413">
        <v>0</v>
      </c>
      <c r="AC83" s="473">
        <v>0</v>
      </c>
      <c r="AD83" s="537">
        <f t="shared" si="27"/>
        <v>0</v>
      </c>
      <c r="AE83" s="413">
        <f t="shared" ref="AE83:AE93" si="61">V83</f>
        <v>1</v>
      </c>
      <c r="AF83" s="413">
        <f t="shared" ref="AF83:AF93" si="62">W83</f>
        <v>1</v>
      </c>
      <c r="AG83" s="473">
        <f t="shared" si="60"/>
        <v>1</v>
      </c>
      <c r="AH83" s="537">
        <f t="shared" si="28"/>
        <v>1</v>
      </c>
      <c r="AI83" s="534">
        <v>0</v>
      </c>
      <c r="AJ83" s="534">
        <v>0</v>
      </c>
      <c r="AK83" s="460">
        <v>0</v>
      </c>
      <c r="AL83" s="537">
        <f t="shared" si="29"/>
        <v>0</v>
      </c>
      <c r="AM83" s="534">
        <v>0</v>
      </c>
      <c r="AN83" s="534">
        <v>0</v>
      </c>
      <c r="AO83" s="460">
        <v>0</v>
      </c>
      <c r="AP83" s="537">
        <f t="shared" si="30"/>
        <v>0</v>
      </c>
    </row>
    <row r="84" spans="1:42" s="49" customFormat="1" ht="215.25" customHeight="1">
      <c r="A84" s="74" t="s">
        <v>420</v>
      </c>
      <c r="B84" s="1075" t="s">
        <v>84</v>
      </c>
      <c r="C84" s="1076"/>
      <c r="D84" s="217" t="s">
        <v>1677</v>
      </c>
      <c r="E84" s="510" t="s">
        <v>422</v>
      </c>
      <c r="F84" s="1056" t="s">
        <v>421</v>
      </c>
      <c r="G84" s="1057"/>
      <c r="H84" s="1058" t="s">
        <v>1678</v>
      </c>
      <c r="I84" s="1059" t="s">
        <v>1678</v>
      </c>
      <c r="J84" s="1060" t="s">
        <v>1678</v>
      </c>
      <c r="K84" s="327" t="d">
        <v>2019-01-24</v>
      </c>
      <c r="L84" s="327"/>
      <c r="M84" s="331" t="s">
        <v>1147</v>
      </c>
      <c r="N84" s="563">
        <v>63357000</v>
      </c>
      <c r="O84" s="563">
        <v>63357000</v>
      </c>
      <c r="P84" s="642" t="s">
        <v>111</v>
      </c>
      <c r="Q84" s="643"/>
      <c r="R84" s="644"/>
      <c r="S84" s="95" t="s">
        <v>155</v>
      </c>
      <c r="T84" s="82" t="s">
        <v>58</v>
      </c>
      <c r="U84" s="337">
        <v>1</v>
      </c>
      <c r="V84" s="472">
        <v>1</v>
      </c>
      <c r="W84" s="472">
        <f t="shared" si="31"/>
        <v>1</v>
      </c>
      <c r="X84" s="473">
        <f t="shared" si="32"/>
        <v>1</v>
      </c>
      <c r="Y84" s="537">
        <f t="shared" si="33"/>
        <v>1</v>
      </c>
      <c r="AA84" s="413">
        <v>0</v>
      </c>
      <c r="AB84" s="413">
        <v>0</v>
      </c>
      <c r="AC84" s="473">
        <v>0</v>
      </c>
      <c r="AD84" s="537">
        <f t="shared" si="27"/>
        <v>0</v>
      </c>
      <c r="AE84" s="413">
        <f t="shared" si="61"/>
        <v>1</v>
      </c>
      <c r="AF84" s="413">
        <f t="shared" si="62"/>
        <v>1</v>
      </c>
      <c r="AG84" s="473">
        <f t="shared" si="60"/>
        <v>1</v>
      </c>
      <c r="AH84" s="537">
        <f t="shared" si="28"/>
        <v>1</v>
      </c>
      <c r="AI84" s="534">
        <v>0</v>
      </c>
      <c r="AJ84" s="534">
        <v>0</v>
      </c>
      <c r="AK84" s="460">
        <v>0</v>
      </c>
      <c r="AL84" s="537">
        <f t="shared" si="29"/>
        <v>0</v>
      </c>
      <c r="AM84" s="534">
        <v>0</v>
      </c>
      <c r="AN84" s="534">
        <v>0</v>
      </c>
      <c r="AO84" s="460">
        <v>0</v>
      </c>
      <c r="AP84" s="537">
        <f t="shared" si="30"/>
        <v>0</v>
      </c>
    </row>
    <row r="85" spans="1:42" s="49" customFormat="1" ht="215.25" customHeight="1">
      <c r="A85" s="74" t="s">
        <v>420</v>
      </c>
      <c r="B85" s="1075" t="s">
        <v>84</v>
      </c>
      <c r="C85" s="1076"/>
      <c r="D85" s="217" t="s">
        <v>1677</v>
      </c>
      <c r="E85" s="510" t="s">
        <v>422</v>
      </c>
      <c r="F85" s="1056" t="s">
        <v>421</v>
      </c>
      <c r="G85" s="1057"/>
      <c r="H85" s="1058" t="s">
        <v>1679</v>
      </c>
      <c r="I85" s="1059" t="s">
        <v>1679</v>
      </c>
      <c r="J85" s="1060" t="s">
        <v>1679</v>
      </c>
      <c r="K85" s="327" t="d">
        <v>2019-01-22</v>
      </c>
      <c r="L85" s="327"/>
      <c r="M85" s="331" t="s">
        <v>1148</v>
      </c>
      <c r="N85" s="563">
        <v>51090000</v>
      </c>
      <c r="O85" s="563">
        <v>51090000</v>
      </c>
      <c r="P85" s="642" t="s">
        <v>111</v>
      </c>
      <c r="Q85" s="643"/>
      <c r="R85" s="644"/>
      <c r="S85" s="95" t="s">
        <v>155</v>
      </c>
      <c r="T85" s="82" t="s">
        <v>58</v>
      </c>
      <c r="U85" s="337">
        <v>1</v>
      </c>
      <c r="V85" s="472">
        <v>1</v>
      </c>
      <c r="W85" s="472">
        <f t="shared" si="31"/>
        <v>1</v>
      </c>
      <c r="X85" s="473">
        <f t="shared" si="32"/>
        <v>1</v>
      </c>
      <c r="Y85" s="537">
        <f t="shared" si="33"/>
        <v>1</v>
      </c>
      <c r="AA85" s="413">
        <v>0</v>
      </c>
      <c r="AB85" s="413">
        <v>0</v>
      </c>
      <c r="AC85" s="473">
        <v>0</v>
      </c>
      <c r="AD85" s="537">
        <f t="shared" si="27"/>
        <v>0</v>
      </c>
      <c r="AE85" s="413">
        <f t="shared" si="61"/>
        <v>1</v>
      </c>
      <c r="AF85" s="413">
        <f t="shared" si="62"/>
        <v>1</v>
      </c>
      <c r="AG85" s="473">
        <f t="shared" si="60"/>
        <v>1</v>
      </c>
      <c r="AH85" s="537">
        <f t="shared" si="28"/>
        <v>1</v>
      </c>
      <c r="AI85" s="534">
        <v>0</v>
      </c>
      <c r="AJ85" s="534">
        <v>0</v>
      </c>
      <c r="AK85" s="460">
        <v>0</v>
      </c>
      <c r="AL85" s="537">
        <f t="shared" si="29"/>
        <v>0</v>
      </c>
      <c r="AM85" s="534">
        <v>0</v>
      </c>
      <c r="AN85" s="534">
        <v>0</v>
      </c>
      <c r="AO85" s="460">
        <v>0</v>
      </c>
      <c r="AP85" s="537">
        <f t="shared" si="30"/>
        <v>0</v>
      </c>
    </row>
    <row r="86" spans="1:42" s="49" customFormat="1" ht="215.25" customHeight="1">
      <c r="A86" s="74" t="s">
        <v>420</v>
      </c>
      <c r="B86" s="1075" t="s">
        <v>84</v>
      </c>
      <c r="C86" s="1076"/>
      <c r="D86" s="217" t="s">
        <v>1677</v>
      </c>
      <c r="E86" s="510" t="s">
        <v>422</v>
      </c>
      <c r="F86" s="1056" t="s">
        <v>421</v>
      </c>
      <c r="G86" s="1057"/>
      <c r="H86" s="1058" t="s">
        <v>1680</v>
      </c>
      <c r="I86" s="1059" t="s">
        <v>1680</v>
      </c>
      <c r="J86" s="1060" t="s">
        <v>1680</v>
      </c>
      <c r="K86" s="327" t="d">
        <v>2019-01-22</v>
      </c>
      <c r="L86" s="327"/>
      <c r="M86" s="331" t="s">
        <v>1149</v>
      </c>
      <c r="N86" s="563">
        <v>24851667</v>
      </c>
      <c r="O86" s="563">
        <v>24851667</v>
      </c>
      <c r="P86" s="642" t="s">
        <v>111</v>
      </c>
      <c r="Q86" s="643"/>
      <c r="R86" s="644"/>
      <c r="S86" s="95" t="s">
        <v>155</v>
      </c>
      <c r="T86" s="82" t="s">
        <v>58</v>
      </c>
      <c r="U86" s="337">
        <v>1</v>
      </c>
      <c r="V86" s="472">
        <v>1</v>
      </c>
      <c r="W86" s="472">
        <f t="shared" si="31"/>
        <v>1</v>
      </c>
      <c r="X86" s="473">
        <f t="shared" si="32"/>
        <v>1</v>
      </c>
      <c r="Y86" s="537">
        <f t="shared" si="33"/>
        <v>1</v>
      </c>
      <c r="AA86" s="413">
        <v>0</v>
      </c>
      <c r="AB86" s="413">
        <v>0</v>
      </c>
      <c r="AC86" s="473">
        <v>0</v>
      </c>
      <c r="AD86" s="537">
        <f t="shared" si="27"/>
        <v>0</v>
      </c>
      <c r="AE86" s="413">
        <f t="shared" si="61"/>
        <v>1</v>
      </c>
      <c r="AF86" s="413">
        <f t="shared" si="62"/>
        <v>1</v>
      </c>
      <c r="AG86" s="473">
        <f t="shared" si="60"/>
        <v>1</v>
      </c>
      <c r="AH86" s="537">
        <f t="shared" si="28"/>
        <v>1</v>
      </c>
      <c r="AI86" s="534">
        <v>0</v>
      </c>
      <c r="AJ86" s="534">
        <v>0</v>
      </c>
      <c r="AK86" s="460">
        <v>0</v>
      </c>
      <c r="AL86" s="537">
        <f t="shared" si="29"/>
        <v>0</v>
      </c>
      <c r="AM86" s="534">
        <v>0</v>
      </c>
      <c r="AN86" s="534">
        <v>0</v>
      </c>
      <c r="AO86" s="460">
        <v>0</v>
      </c>
      <c r="AP86" s="537">
        <f t="shared" si="30"/>
        <v>0</v>
      </c>
    </row>
    <row r="87" spans="1:42" s="49" customFormat="1" ht="215.25" customHeight="1">
      <c r="A87" s="74" t="s">
        <v>420</v>
      </c>
      <c r="B87" s="1075" t="s">
        <v>84</v>
      </c>
      <c r="C87" s="1076"/>
      <c r="D87" s="217" t="s">
        <v>1677</v>
      </c>
      <c r="E87" s="510" t="s">
        <v>422</v>
      </c>
      <c r="F87" s="1056" t="s">
        <v>421</v>
      </c>
      <c r="G87" s="1057"/>
      <c r="H87" s="1058" t="s">
        <v>1681</v>
      </c>
      <c r="I87" s="1059" t="s">
        <v>1681</v>
      </c>
      <c r="J87" s="1060" t="s">
        <v>1681</v>
      </c>
      <c r="K87" s="327" t="d">
        <v>2019-04-04</v>
      </c>
      <c r="L87" s="327"/>
      <c r="M87" s="331" t="s">
        <v>1687</v>
      </c>
      <c r="N87" s="563">
        <v>42992000</v>
      </c>
      <c r="O87" s="563">
        <v>42992000</v>
      </c>
      <c r="P87" s="642" t="s">
        <v>111</v>
      </c>
      <c r="Q87" s="643"/>
      <c r="R87" s="644"/>
      <c r="S87" s="95" t="s">
        <v>155</v>
      </c>
      <c r="T87" s="82" t="s">
        <v>58</v>
      </c>
      <c r="U87" s="337">
        <v>1</v>
      </c>
      <c r="V87" s="472">
        <v>1</v>
      </c>
      <c r="W87" s="472">
        <f t="shared" si="31"/>
        <v>1</v>
      </c>
      <c r="X87" s="473">
        <f t="shared" si="32"/>
        <v>1</v>
      </c>
      <c r="Y87" s="537">
        <f t="shared" si="33"/>
        <v>1</v>
      </c>
      <c r="AA87" s="413">
        <v>0</v>
      </c>
      <c r="AB87" s="413">
        <v>0</v>
      </c>
      <c r="AC87" s="473">
        <v>0</v>
      </c>
      <c r="AD87" s="537">
        <f t="shared" si="27"/>
        <v>0</v>
      </c>
      <c r="AE87" s="413">
        <f t="shared" si="61"/>
        <v>1</v>
      </c>
      <c r="AF87" s="413">
        <f t="shared" si="62"/>
        <v>1</v>
      </c>
      <c r="AG87" s="473">
        <f t="shared" si="60"/>
        <v>1</v>
      </c>
      <c r="AH87" s="537">
        <f t="shared" si="28"/>
        <v>1</v>
      </c>
      <c r="AI87" s="534">
        <v>0</v>
      </c>
      <c r="AJ87" s="534">
        <v>0</v>
      </c>
      <c r="AK87" s="460">
        <v>0</v>
      </c>
      <c r="AL87" s="537">
        <f t="shared" si="29"/>
        <v>0</v>
      </c>
      <c r="AM87" s="534">
        <v>0</v>
      </c>
      <c r="AN87" s="534">
        <v>0</v>
      </c>
      <c r="AO87" s="460">
        <v>0</v>
      </c>
      <c r="AP87" s="537">
        <f t="shared" si="30"/>
        <v>0</v>
      </c>
    </row>
    <row r="88" spans="1:42" s="49" customFormat="1" ht="215.25" customHeight="1">
      <c r="A88" s="74" t="s">
        <v>420</v>
      </c>
      <c r="B88" s="1075" t="s">
        <v>84</v>
      </c>
      <c r="C88" s="1076"/>
      <c r="D88" s="217" t="s">
        <v>1677</v>
      </c>
      <c r="E88" s="510" t="s">
        <v>422</v>
      </c>
      <c r="F88" s="1056" t="s">
        <v>421</v>
      </c>
      <c r="G88" s="1057"/>
      <c r="H88" s="1058" t="s">
        <v>1682</v>
      </c>
      <c r="I88" s="1059" t="s">
        <v>1682</v>
      </c>
      <c r="J88" s="1060" t="s">
        <v>1682</v>
      </c>
      <c r="K88" s="327"/>
      <c r="L88" s="327"/>
      <c r="M88" s="331" t="s">
        <v>1688</v>
      </c>
      <c r="N88" s="563">
        <v>23704667</v>
      </c>
      <c r="O88" s="563">
        <v>23704667</v>
      </c>
      <c r="P88" s="642" t="s">
        <v>111</v>
      </c>
      <c r="Q88" s="643"/>
      <c r="R88" s="644"/>
      <c r="S88" s="95" t="s">
        <v>155</v>
      </c>
      <c r="T88" s="82" t="s">
        <v>58</v>
      </c>
      <c r="U88" s="337">
        <v>1</v>
      </c>
      <c r="V88" s="472">
        <v>1</v>
      </c>
      <c r="W88" s="472">
        <f t="shared" si="31"/>
        <v>1</v>
      </c>
      <c r="X88" s="473">
        <f t="shared" si="32"/>
        <v>1</v>
      </c>
      <c r="Y88" s="537">
        <f t="shared" si="33"/>
        <v>1</v>
      </c>
      <c r="AA88" s="413">
        <v>0</v>
      </c>
      <c r="AB88" s="413">
        <v>0</v>
      </c>
      <c r="AC88" s="473">
        <v>0</v>
      </c>
      <c r="AD88" s="537">
        <f t="shared" si="27"/>
        <v>0</v>
      </c>
      <c r="AE88" s="413">
        <f t="shared" si="61"/>
        <v>1</v>
      </c>
      <c r="AF88" s="413">
        <f t="shared" si="62"/>
        <v>1</v>
      </c>
      <c r="AG88" s="473">
        <f t="shared" si="60"/>
        <v>1</v>
      </c>
      <c r="AH88" s="537">
        <f t="shared" si="28"/>
        <v>1</v>
      </c>
      <c r="AI88" s="534">
        <v>0</v>
      </c>
      <c r="AJ88" s="534">
        <v>0</v>
      </c>
      <c r="AK88" s="460">
        <v>0</v>
      </c>
      <c r="AL88" s="537">
        <f t="shared" si="29"/>
        <v>0</v>
      </c>
      <c r="AM88" s="534">
        <v>0</v>
      </c>
      <c r="AN88" s="534">
        <v>0</v>
      </c>
      <c r="AO88" s="460">
        <v>0</v>
      </c>
      <c r="AP88" s="537">
        <f t="shared" si="30"/>
        <v>0</v>
      </c>
    </row>
    <row r="89" spans="1:42" s="49" customFormat="1" ht="316.5" customHeight="1">
      <c r="A89" s="74" t="s">
        <v>420</v>
      </c>
      <c r="B89" s="1075" t="s">
        <v>84</v>
      </c>
      <c r="C89" s="1076"/>
      <c r="D89" s="217" t="s">
        <v>1677</v>
      </c>
      <c r="E89" s="510" t="s">
        <v>422</v>
      </c>
      <c r="F89" s="1056" t="s">
        <v>421</v>
      </c>
      <c r="G89" s="1057"/>
      <c r="H89" s="1058" t="s">
        <v>1683</v>
      </c>
      <c r="I89" s="1059" t="s">
        <v>1683</v>
      </c>
      <c r="J89" s="1060" t="s">
        <v>1683</v>
      </c>
      <c r="K89" s="327" t="d">
        <v>2019-06-14</v>
      </c>
      <c r="L89" s="327"/>
      <c r="M89" s="331" t="s">
        <v>1689</v>
      </c>
      <c r="N89" s="563">
        <v>159794361</v>
      </c>
      <c r="O89" s="563">
        <f>309961750-150167389</f>
        <v>159794361</v>
      </c>
      <c r="P89" s="642" t="s">
        <v>111</v>
      </c>
      <c r="Q89" s="643"/>
      <c r="R89" s="644"/>
      <c r="S89" s="95" t="s">
        <v>155</v>
      </c>
      <c r="T89" s="82" t="s">
        <v>58</v>
      </c>
      <c r="U89" s="337">
        <v>1</v>
      </c>
      <c r="V89" s="472">
        <v>1</v>
      </c>
      <c r="W89" s="472">
        <f t="shared" si="31"/>
        <v>1</v>
      </c>
      <c r="X89" s="473">
        <f t="shared" si="32"/>
        <v>1</v>
      </c>
      <c r="Y89" s="537">
        <f t="shared" si="33"/>
        <v>1</v>
      </c>
      <c r="AA89" s="413">
        <v>0</v>
      </c>
      <c r="AB89" s="413">
        <v>0</v>
      </c>
      <c r="AC89" s="473">
        <v>0</v>
      </c>
      <c r="AD89" s="537">
        <f t="shared" si="27"/>
        <v>0</v>
      </c>
      <c r="AE89" s="413">
        <f t="shared" si="61"/>
        <v>1</v>
      </c>
      <c r="AF89" s="413">
        <f t="shared" si="62"/>
        <v>1</v>
      </c>
      <c r="AG89" s="473">
        <f t="shared" si="60"/>
        <v>1</v>
      </c>
      <c r="AH89" s="537">
        <f t="shared" si="28"/>
        <v>1</v>
      </c>
      <c r="AI89" s="534">
        <v>0</v>
      </c>
      <c r="AJ89" s="534">
        <v>0</v>
      </c>
      <c r="AK89" s="460">
        <v>0</v>
      </c>
      <c r="AL89" s="537">
        <f t="shared" si="29"/>
        <v>0</v>
      </c>
      <c r="AM89" s="534">
        <v>0</v>
      </c>
      <c r="AN89" s="534">
        <v>0</v>
      </c>
      <c r="AO89" s="460">
        <v>0</v>
      </c>
      <c r="AP89" s="537">
        <f t="shared" si="30"/>
        <v>0</v>
      </c>
    </row>
    <row r="90" spans="1:42" s="49" customFormat="1" ht="360.75" customHeight="1">
      <c r="A90" s="74" t="s">
        <v>420</v>
      </c>
      <c r="B90" s="1075" t="s">
        <v>84</v>
      </c>
      <c r="C90" s="1076"/>
      <c r="D90" s="217" t="s">
        <v>1677</v>
      </c>
      <c r="E90" s="510" t="s">
        <v>422</v>
      </c>
      <c r="F90" s="1056" t="s">
        <v>421</v>
      </c>
      <c r="G90" s="1057"/>
      <c r="H90" s="1058" t="s">
        <v>1683</v>
      </c>
      <c r="I90" s="1059" t="s">
        <v>1683</v>
      </c>
      <c r="J90" s="1060" t="s">
        <v>1683</v>
      </c>
      <c r="K90" s="327"/>
      <c r="L90" s="327"/>
      <c r="M90" s="331" t="s">
        <v>1689</v>
      </c>
      <c r="N90" s="563">
        <v>147326139</v>
      </c>
      <c r="O90" s="563">
        <f>147326139</f>
        <v>147326139</v>
      </c>
      <c r="P90" s="642" t="s">
        <v>111</v>
      </c>
      <c r="Q90" s="643"/>
      <c r="R90" s="644"/>
      <c r="S90" s="95" t="s">
        <v>155</v>
      </c>
      <c r="T90" s="82" t="s">
        <v>58</v>
      </c>
      <c r="U90" s="337">
        <v>1</v>
      </c>
      <c r="V90" s="472">
        <v>1</v>
      </c>
      <c r="W90" s="472">
        <f t="shared" si="31"/>
        <v>1</v>
      </c>
      <c r="X90" s="473">
        <f t="shared" si="32"/>
        <v>1</v>
      </c>
      <c r="Y90" s="537">
        <f t="shared" si="33"/>
        <v>1</v>
      </c>
      <c r="AA90" s="413">
        <v>0</v>
      </c>
      <c r="AB90" s="413">
        <v>0</v>
      </c>
      <c r="AC90" s="473">
        <v>0</v>
      </c>
      <c r="AD90" s="537">
        <f t="shared" si="27"/>
        <v>0</v>
      </c>
      <c r="AE90" s="413">
        <f t="shared" si="61"/>
        <v>1</v>
      </c>
      <c r="AF90" s="413">
        <f t="shared" si="62"/>
        <v>1</v>
      </c>
      <c r="AG90" s="473">
        <f t="shared" si="60"/>
        <v>1</v>
      </c>
      <c r="AH90" s="537">
        <f t="shared" si="28"/>
        <v>1</v>
      </c>
      <c r="AI90" s="534">
        <v>0</v>
      </c>
      <c r="AJ90" s="534">
        <v>0</v>
      </c>
      <c r="AK90" s="460">
        <v>0</v>
      </c>
      <c r="AL90" s="537">
        <f t="shared" si="29"/>
        <v>0</v>
      </c>
      <c r="AM90" s="534">
        <v>0</v>
      </c>
      <c r="AN90" s="534">
        <v>0</v>
      </c>
      <c r="AO90" s="460">
        <v>0</v>
      </c>
      <c r="AP90" s="537">
        <f t="shared" si="30"/>
        <v>0</v>
      </c>
    </row>
    <row r="91" spans="1:42" s="49" customFormat="1" ht="215.25" customHeight="1">
      <c r="A91" s="74" t="s">
        <v>420</v>
      </c>
      <c r="B91" s="1075" t="s">
        <v>84</v>
      </c>
      <c r="C91" s="1076"/>
      <c r="D91" s="217" t="s">
        <v>1677</v>
      </c>
      <c r="E91" s="510" t="s">
        <v>422</v>
      </c>
      <c r="F91" s="1056" t="s">
        <v>421</v>
      </c>
      <c r="G91" s="1057"/>
      <c r="H91" s="1058" t="s">
        <v>1631</v>
      </c>
      <c r="I91" s="1059" t="s">
        <v>1631</v>
      </c>
      <c r="J91" s="1060" t="s">
        <v>1631</v>
      </c>
      <c r="K91" s="327"/>
      <c r="L91" s="327"/>
      <c r="M91" s="331"/>
      <c r="N91" s="563">
        <v>27733391</v>
      </c>
      <c r="O91" s="563"/>
      <c r="P91" s="642" t="s">
        <v>111</v>
      </c>
      <c r="Q91" s="643"/>
      <c r="R91" s="644"/>
      <c r="S91" s="95" t="s">
        <v>155</v>
      </c>
      <c r="T91" s="82" t="s">
        <v>58</v>
      </c>
      <c r="U91" s="337">
        <v>1</v>
      </c>
      <c r="V91" s="472">
        <v>1</v>
      </c>
      <c r="W91" s="472">
        <f t="shared" si="31"/>
        <v>0</v>
      </c>
      <c r="X91" s="473">
        <f t="shared" si="32"/>
        <v>0</v>
      </c>
      <c r="Y91" s="537">
        <f t="shared" si="33"/>
        <v>0</v>
      </c>
      <c r="AA91" s="413">
        <v>0</v>
      </c>
      <c r="AB91" s="413">
        <v>0</v>
      </c>
      <c r="AC91" s="473">
        <v>0</v>
      </c>
      <c r="AD91" s="537">
        <f t="shared" si="27"/>
        <v>0</v>
      </c>
      <c r="AE91" s="413">
        <f t="shared" si="61"/>
        <v>1</v>
      </c>
      <c r="AF91" s="413">
        <f t="shared" si="62"/>
        <v>0</v>
      </c>
      <c r="AG91" s="473">
        <f t="shared" si="60"/>
        <v>0</v>
      </c>
      <c r="AH91" s="537">
        <f t="shared" si="28"/>
        <v>0</v>
      </c>
      <c r="AI91" s="534">
        <v>0</v>
      </c>
      <c r="AJ91" s="534">
        <v>0</v>
      </c>
      <c r="AK91" s="460">
        <v>0</v>
      </c>
      <c r="AL91" s="537">
        <f t="shared" si="29"/>
        <v>0</v>
      </c>
      <c r="AM91" s="534">
        <v>0</v>
      </c>
      <c r="AN91" s="534">
        <v>0</v>
      </c>
      <c r="AO91" s="460">
        <v>0</v>
      </c>
      <c r="AP91" s="537">
        <f t="shared" si="30"/>
        <v>0</v>
      </c>
    </row>
    <row r="92" spans="1:42" s="49" customFormat="1" ht="215.25" customHeight="1">
      <c r="A92" s="74" t="s">
        <v>420</v>
      </c>
      <c r="B92" s="1075" t="s">
        <v>84</v>
      </c>
      <c r="C92" s="1076"/>
      <c r="D92" s="217" t="s">
        <v>1677</v>
      </c>
      <c r="E92" s="510" t="s">
        <v>422</v>
      </c>
      <c r="F92" s="1056" t="s">
        <v>421</v>
      </c>
      <c r="G92" s="1057"/>
      <c r="H92" s="1058" t="s">
        <v>1684</v>
      </c>
      <c r="I92" s="1059" t="s">
        <v>1684</v>
      </c>
      <c r="J92" s="1060" t="s">
        <v>1684</v>
      </c>
      <c r="K92" s="327"/>
      <c r="L92" s="327"/>
      <c r="M92" s="331"/>
      <c r="N92" s="563">
        <v>2841250</v>
      </c>
      <c r="O92" s="563"/>
      <c r="P92" s="642" t="s">
        <v>111</v>
      </c>
      <c r="Q92" s="643"/>
      <c r="R92" s="644"/>
      <c r="S92" s="95" t="s">
        <v>155</v>
      </c>
      <c r="T92" s="82" t="s">
        <v>58</v>
      </c>
      <c r="U92" s="337">
        <v>1</v>
      </c>
      <c r="V92" s="472">
        <v>1</v>
      </c>
      <c r="W92" s="472">
        <f t="shared" si="31"/>
        <v>0</v>
      </c>
      <c r="X92" s="473">
        <f t="shared" si="32"/>
        <v>0</v>
      </c>
      <c r="Y92" s="537">
        <f t="shared" si="33"/>
        <v>0</v>
      </c>
      <c r="AA92" s="413">
        <v>0</v>
      </c>
      <c r="AB92" s="413">
        <v>0</v>
      </c>
      <c r="AC92" s="473">
        <v>0</v>
      </c>
      <c r="AD92" s="537">
        <f t="shared" si="27"/>
        <v>0</v>
      </c>
      <c r="AE92" s="413">
        <f t="shared" si="61"/>
        <v>1</v>
      </c>
      <c r="AF92" s="413">
        <f t="shared" si="62"/>
        <v>0</v>
      </c>
      <c r="AG92" s="473">
        <f t="shared" si="60"/>
        <v>0</v>
      </c>
      <c r="AH92" s="537">
        <f t="shared" si="28"/>
        <v>0</v>
      </c>
      <c r="AI92" s="534">
        <v>0</v>
      </c>
      <c r="AJ92" s="534">
        <v>0</v>
      </c>
      <c r="AK92" s="460">
        <v>0</v>
      </c>
      <c r="AL92" s="537">
        <f t="shared" si="29"/>
        <v>0</v>
      </c>
      <c r="AM92" s="534">
        <v>0</v>
      </c>
      <c r="AN92" s="534">
        <v>0</v>
      </c>
      <c r="AO92" s="460">
        <v>0</v>
      </c>
      <c r="AP92" s="537">
        <f t="shared" si="30"/>
        <v>0</v>
      </c>
    </row>
    <row r="93" spans="1:42" s="49" customFormat="1" ht="215.25" customHeight="1">
      <c r="A93" s="74" t="s">
        <v>420</v>
      </c>
      <c r="B93" s="1075" t="s">
        <v>84</v>
      </c>
      <c r="C93" s="1076"/>
      <c r="D93" s="217" t="s">
        <v>1677</v>
      </c>
      <c r="E93" s="510" t="s">
        <v>422</v>
      </c>
      <c r="F93" s="1056" t="s">
        <v>421</v>
      </c>
      <c r="G93" s="1057"/>
      <c r="H93" s="1058" t="s">
        <v>1685</v>
      </c>
      <c r="I93" s="1059" t="s">
        <v>1685</v>
      </c>
      <c r="J93" s="1060" t="s">
        <v>1685</v>
      </c>
      <c r="K93" s="327" t="d">
        <v>2019-07-29</v>
      </c>
      <c r="L93" s="327"/>
      <c r="M93" s="331"/>
      <c r="N93" s="563">
        <v>813628526</v>
      </c>
      <c r="O93" s="563"/>
      <c r="P93" s="642" t="s">
        <v>111</v>
      </c>
      <c r="Q93" s="643"/>
      <c r="R93" s="644"/>
      <c r="S93" s="95" t="s">
        <v>155</v>
      </c>
      <c r="T93" s="82" t="s">
        <v>58</v>
      </c>
      <c r="U93" s="337">
        <v>1</v>
      </c>
      <c r="V93" s="472">
        <v>1</v>
      </c>
      <c r="W93" s="472">
        <f t="shared" si="31"/>
        <v>0</v>
      </c>
      <c r="X93" s="473">
        <f t="shared" si="32"/>
        <v>0</v>
      </c>
      <c r="Y93" s="537">
        <f t="shared" si="33"/>
        <v>0</v>
      </c>
      <c r="AA93" s="413">
        <v>0</v>
      </c>
      <c r="AB93" s="413">
        <v>0</v>
      </c>
      <c r="AC93" s="473">
        <v>0</v>
      </c>
      <c r="AD93" s="537">
        <f t="shared" si="27"/>
        <v>0</v>
      </c>
      <c r="AE93" s="413">
        <f t="shared" si="61"/>
        <v>1</v>
      </c>
      <c r="AF93" s="413">
        <f t="shared" si="62"/>
        <v>0</v>
      </c>
      <c r="AG93" s="473">
        <f t="shared" si="60"/>
        <v>0</v>
      </c>
      <c r="AH93" s="537">
        <f t="shared" si="28"/>
        <v>0</v>
      </c>
      <c r="AI93" s="534">
        <v>0</v>
      </c>
      <c r="AJ93" s="534">
        <v>0</v>
      </c>
      <c r="AK93" s="460">
        <v>0</v>
      </c>
      <c r="AL93" s="537">
        <f t="shared" si="29"/>
        <v>0</v>
      </c>
      <c r="AM93" s="534">
        <v>0</v>
      </c>
      <c r="AN93" s="534">
        <v>0</v>
      </c>
      <c r="AO93" s="460">
        <v>0</v>
      </c>
      <c r="AP93" s="537">
        <f t="shared" si="30"/>
        <v>0</v>
      </c>
    </row>
    <row r="94" spans="1:42" s="49" customFormat="1" ht="215.25" customHeight="1">
      <c r="A94" s="74" t="s">
        <v>420</v>
      </c>
      <c r="B94" s="1075" t="s">
        <v>84</v>
      </c>
      <c r="C94" s="1076"/>
      <c r="D94" s="217" t="s">
        <v>412</v>
      </c>
      <c r="E94" s="510" t="s">
        <v>422</v>
      </c>
      <c r="F94" s="1056" t="s">
        <v>1690</v>
      </c>
      <c r="G94" s="1057"/>
      <c r="H94" s="1058" t="s">
        <v>439</v>
      </c>
      <c r="I94" s="1059"/>
      <c r="J94" s="1060"/>
      <c r="K94" s="327" t="d">
        <v>2019-01-10</v>
      </c>
      <c r="L94" s="327" t="d">
        <v>2019-01-15</v>
      </c>
      <c r="M94" s="331" t="s">
        <v>1132</v>
      </c>
      <c r="N94" s="563">
        <f>16022000-618000</f>
        <v>15404000</v>
      </c>
      <c r="O94" s="563">
        <v>15404000</v>
      </c>
      <c r="P94" s="642" t="s">
        <v>111</v>
      </c>
      <c r="Q94" s="643"/>
      <c r="R94" s="644"/>
      <c r="S94" s="95" t="s">
        <v>155</v>
      </c>
      <c r="T94" s="82" t="s">
        <v>58</v>
      </c>
      <c r="U94" s="337">
        <v>1</v>
      </c>
      <c r="V94" s="472">
        <v>1</v>
      </c>
      <c r="W94" s="472">
        <f t="shared" si="31"/>
        <v>1</v>
      </c>
      <c r="X94" s="473">
        <f t="shared" si="32"/>
        <v>1</v>
      </c>
      <c r="Y94" s="387">
        <f t="shared" si="33"/>
        <v>1</v>
      </c>
      <c r="AA94" s="413">
        <f t="shared" si="57"/>
        <v>1</v>
      </c>
      <c r="AB94" s="413">
        <f t="shared" si="58"/>
        <v>1</v>
      </c>
      <c r="AC94" s="473">
        <f t="shared" si="59"/>
        <v>1</v>
      </c>
      <c r="AD94" s="223">
        <f t="shared" si="27"/>
        <v>1</v>
      </c>
      <c r="AE94" s="221">
        <v>0</v>
      </c>
      <c r="AF94" s="221">
        <v>0</v>
      </c>
      <c r="AG94" s="222">
        <v>0</v>
      </c>
      <c r="AH94" s="223">
        <f t="shared" si="28"/>
        <v>0</v>
      </c>
      <c r="AI94" s="221">
        <v>0</v>
      </c>
      <c r="AJ94" s="221">
        <v>0</v>
      </c>
      <c r="AK94" s="222">
        <v>0</v>
      </c>
      <c r="AL94" s="223">
        <f t="shared" si="29"/>
        <v>0</v>
      </c>
      <c r="AM94" s="221">
        <v>0</v>
      </c>
      <c r="AN94" s="221">
        <v>0</v>
      </c>
      <c r="AO94" s="222">
        <v>0</v>
      </c>
      <c r="AP94" s="223">
        <f t="shared" si="30"/>
        <v>0</v>
      </c>
    </row>
    <row r="95" spans="1:42" s="49" customFormat="1" ht="215.25" customHeight="1">
      <c r="A95" s="74" t="s">
        <v>420</v>
      </c>
      <c r="B95" s="1075" t="s">
        <v>84</v>
      </c>
      <c r="C95" s="1076"/>
      <c r="D95" s="217" t="s">
        <v>412</v>
      </c>
      <c r="E95" s="510" t="s">
        <v>422</v>
      </c>
      <c r="F95" s="1056" t="s">
        <v>1690</v>
      </c>
      <c r="G95" s="1057"/>
      <c r="H95" s="1058" t="s">
        <v>438</v>
      </c>
      <c r="I95" s="1059"/>
      <c r="J95" s="1060"/>
      <c r="K95" s="327" t="d">
        <v>2019-01-10</v>
      </c>
      <c r="L95" s="327" t="d">
        <v>2019-01-15</v>
      </c>
      <c r="M95" s="331" t="s">
        <v>1133</v>
      </c>
      <c r="N95" s="563">
        <v>9068000</v>
      </c>
      <c r="O95" s="563">
        <v>9068000</v>
      </c>
      <c r="P95" s="642" t="s">
        <v>111</v>
      </c>
      <c r="Q95" s="643"/>
      <c r="R95" s="644"/>
      <c r="S95" s="95" t="s">
        <v>155</v>
      </c>
      <c r="T95" s="82" t="s">
        <v>58</v>
      </c>
      <c r="U95" s="337">
        <v>1</v>
      </c>
      <c r="V95" s="472">
        <v>1</v>
      </c>
      <c r="W95" s="472">
        <v>1</v>
      </c>
      <c r="X95" s="473">
        <v>1</v>
      </c>
      <c r="Y95" s="537">
        <v>1</v>
      </c>
      <c r="AA95" s="413">
        <v>1</v>
      </c>
      <c r="AB95" s="413">
        <v>1</v>
      </c>
      <c r="AC95" s="473">
        <v>1</v>
      </c>
      <c r="AD95" s="537">
        <v>1</v>
      </c>
      <c r="AE95" s="534">
        <v>0</v>
      </c>
      <c r="AF95" s="534">
        <v>0</v>
      </c>
      <c r="AG95" s="460">
        <v>0</v>
      </c>
      <c r="AH95" s="537">
        <v>0</v>
      </c>
      <c r="AI95" s="534">
        <v>0</v>
      </c>
      <c r="AJ95" s="534">
        <v>0</v>
      </c>
      <c r="AK95" s="460">
        <v>0</v>
      </c>
      <c r="AL95" s="537">
        <v>0</v>
      </c>
      <c r="AM95" s="534">
        <v>0</v>
      </c>
      <c r="AN95" s="534">
        <v>0</v>
      </c>
      <c r="AO95" s="460">
        <v>0</v>
      </c>
      <c r="AP95" s="537">
        <v>0</v>
      </c>
    </row>
    <row r="96" spans="1:42" s="49" customFormat="1" ht="215.25" customHeight="1">
      <c r="A96" s="74" t="s">
        <v>420</v>
      </c>
      <c r="B96" s="1075" t="s">
        <v>84</v>
      </c>
      <c r="C96" s="1076"/>
      <c r="D96" s="217" t="s">
        <v>412</v>
      </c>
      <c r="E96" s="510" t="s">
        <v>422</v>
      </c>
      <c r="F96" s="1056" t="s">
        <v>1690</v>
      </c>
      <c r="G96" s="1057"/>
      <c r="H96" s="1058" t="s">
        <v>436</v>
      </c>
      <c r="I96" s="1059"/>
      <c r="J96" s="1060"/>
      <c r="K96" s="327" t="d">
        <v>2019-01-10</v>
      </c>
      <c r="L96" s="327" t="d">
        <v>2019-01-15</v>
      </c>
      <c r="M96" s="331" t="s">
        <v>1134</v>
      </c>
      <c r="N96" s="563">
        <v>9068000</v>
      </c>
      <c r="O96" s="563">
        <v>9068000</v>
      </c>
      <c r="P96" s="642" t="s">
        <v>111</v>
      </c>
      <c r="Q96" s="643"/>
      <c r="R96" s="644"/>
      <c r="S96" s="95" t="s">
        <v>155</v>
      </c>
      <c r="T96" s="82" t="s">
        <v>58</v>
      </c>
      <c r="U96" s="337">
        <v>1</v>
      </c>
      <c r="V96" s="472">
        <v>1</v>
      </c>
      <c r="W96" s="472">
        <v>1</v>
      </c>
      <c r="X96" s="473">
        <v>1</v>
      </c>
      <c r="Y96" s="537">
        <v>1</v>
      </c>
      <c r="AA96" s="413">
        <v>1</v>
      </c>
      <c r="AB96" s="413">
        <v>1</v>
      </c>
      <c r="AC96" s="473">
        <v>1</v>
      </c>
      <c r="AD96" s="537">
        <v>1</v>
      </c>
      <c r="AE96" s="534">
        <v>0</v>
      </c>
      <c r="AF96" s="534">
        <v>0</v>
      </c>
      <c r="AG96" s="460">
        <v>0</v>
      </c>
      <c r="AH96" s="537">
        <v>0</v>
      </c>
      <c r="AI96" s="534">
        <v>0</v>
      </c>
      <c r="AJ96" s="534">
        <v>0</v>
      </c>
      <c r="AK96" s="460">
        <v>0</v>
      </c>
      <c r="AL96" s="537">
        <v>0</v>
      </c>
      <c r="AM96" s="534">
        <v>0</v>
      </c>
      <c r="AN96" s="534">
        <v>0</v>
      </c>
      <c r="AO96" s="460">
        <v>0</v>
      </c>
      <c r="AP96" s="537">
        <v>0</v>
      </c>
    </row>
    <row r="97" spans="1:42" s="49" customFormat="1" ht="215.25" customHeight="1">
      <c r="A97" s="74" t="s">
        <v>420</v>
      </c>
      <c r="B97" s="1075" t="s">
        <v>84</v>
      </c>
      <c r="C97" s="1076"/>
      <c r="D97" s="217" t="s">
        <v>412</v>
      </c>
      <c r="E97" s="510" t="s">
        <v>422</v>
      </c>
      <c r="F97" s="1056" t="s">
        <v>1690</v>
      </c>
      <c r="G97" s="1057"/>
      <c r="H97" s="1058" t="s">
        <v>435</v>
      </c>
      <c r="I97" s="1059"/>
      <c r="J97" s="1060"/>
      <c r="K97" s="327"/>
      <c r="L97" s="327" t="d">
        <v>2019-02-19</v>
      </c>
      <c r="M97" s="331" t="s">
        <v>1135</v>
      </c>
      <c r="N97" s="563">
        <v>85450667</v>
      </c>
      <c r="O97" s="563">
        <v>82780333</v>
      </c>
      <c r="P97" s="642" t="s">
        <v>111</v>
      </c>
      <c r="Q97" s="643"/>
      <c r="R97" s="644"/>
      <c r="S97" s="95" t="s">
        <v>155</v>
      </c>
      <c r="T97" s="82" t="s">
        <v>58</v>
      </c>
      <c r="U97" s="337">
        <v>1</v>
      </c>
      <c r="V97" s="472">
        <v>1</v>
      </c>
      <c r="W97" s="472">
        <v>0.96874999232013015</v>
      </c>
      <c r="X97" s="473">
        <v>0.96874999232013015</v>
      </c>
      <c r="Y97" s="537">
        <v>0.96874999232013015</v>
      </c>
      <c r="AA97" s="413">
        <v>1</v>
      </c>
      <c r="AB97" s="413">
        <v>0.96874999232013015</v>
      </c>
      <c r="AC97" s="473">
        <v>0.96874999232013015</v>
      </c>
      <c r="AD97" s="537">
        <v>0.96874999232013015</v>
      </c>
      <c r="AE97" s="534">
        <v>0</v>
      </c>
      <c r="AF97" s="534">
        <v>0</v>
      </c>
      <c r="AG97" s="460">
        <v>0</v>
      </c>
      <c r="AH97" s="537">
        <v>0</v>
      </c>
      <c r="AI97" s="534">
        <v>0</v>
      </c>
      <c r="AJ97" s="534">
        <v>0</v>
      </c>
      <c r="AK97" s="460">
        <v>0</v>
      </c>
      <c r="AL97" s="537">
        <v>0</v>
      </c>
      <c r="AM97" s="534">
        <v>0</v>
      </c>
      <c r="AN97" s="534">
        <v>0</v>
      </c>
      <c r="AO97" s="460">
        <v>0</v>
      </c>
      <c r="AP97" s="537">
        <v>0</v>
      </c>
    </row>
    <row r="98" spans="1:42" s="49" customFormat="1" ht="215.25" customHeight="1">
      <c r="A98" s="74" t="s">
        <v>420</v>
      </c>
      <c r="B98" s="1075" t="s">
        <v>84</v>
      </c>
      <c r="C98" s="1076"/>
      <c r="D98" s="217" t="s">
        <v>412</v>
      </c>
      <c r="E98" s="510" t="s">
        <v>422</v>
      </c>
      <c r="F98" s="1056" t="s">
        <v>1690</v>
      </c>
      <c r="G98" s="1057"/>
      <c r="H98" s="1058" t="s">
        <v>1691</v>
      </c>
      <c r="I98" s="1059"/>
      <c r="J98" s="1060"/>
      <c r="K98" s="327" t="d">
        <v>2019-01-23</v>
      </c>
      <c r="L98" s="327" t="d">
        <v>2019-02-05</v>
      </c>
      <c r="M98" s="331" t="s">
        <v>1692</v>
      </c>
      <c r="N98" s="563">
        <v>108214167</v>
      </c>
      <c r="O98" s="563">
        <v>108214167</v>
      </c>
      <c r="P98" s="642" t="s">
        <v>111</v>
      </c>
      <c r="Q98" s="643"/>
      <c r="R98" s="644"/>
      <c r="S98" s="95" t="s">
        <v>155</v>
      </c>
      <c r="T98" s="82" t="s">
        <v>58</v>
      </c>
      <c r="U98" s="337">
        <v>1</v>
      </c>
      <c r="V98" s="472">
        <v>1</v>
      </c>
      <c r="W98" s="472">
        <f t="shared" ref="W98" si="63">O98/N98</f>
        <v>1</v>
      </c>
      <c r="X98" s="473">
        <f t="shared" ref="X98" si="64">W98/V98</f>
        <v>1</v>
      </c>
      <c r="Y98" s="537">
        <f t="shared" ref="Y98" si="65">X98</f>
        <v>1</v>
      </c>
      <c r="AA98" s="413">
        <v>0</v>
      </c>
      <c r="AB98" s="413">
        <v>0</v>
      </c>
      <c r="AC98" s="473">
        <v>0</v>
      </c>
      <c r="AD98" s="537">
        <f t="shared" ref="AD98" si="66">AC98</f>
        <v>0</v>
      </c>
      <c r="AE98" s="413">
        <f t="shared" ref="AE98" si="67">V98</f>
        <v>1</v>
      </c>
      <c r="AF98" s="413">
        <f t="shared" ref="AF98" si="68">W98</f>
        <v>1</v>
      </c>
      <c r="AG98" s="473">
        <f t="shared" ref="AG98" si="69">AF98/AE98</f>
        <v>1</v>
      </c>
      <c r="AH98" s="537">
        <f t="shared" ref="AH98" si="70">AG98</f>
        <v>1</v>
      </c>
      <c r="AI98" s="534">
        <v>0</v>
      </c>
      <c r="AJ98" s="534">
        <v>0</v>
      </c>
      <c r="AK98" s="460">
        <v>0</v>
      </c>
      <c r="AL98" s="537">
        <f t="shared" ref="AL98" si="71">AK98</f>
        <v>0</v>
      </c>
      <c r="AM98" s="534">
        <v>0</v>
      </c>
      <c r="AN98" s="534">
        <v>0</v>
      </c>
      <c r="AO98" s="460">
        <v>0</v>
      </c>
      <c r="AP98" s="537">
        <f t="shared" ref="AP98" si="72">AO98</f>
        <v>0</v>
      </c>
    </row>
    <row r="99" spans="1:42" s="49" customFormat="1" ht="215.25" customHeight="1">
      <c r="A99" s="74" t="s">
        <v>420</v>
      </c>
      <c r="B99" s="1075" t="s">
        <v>84</v>
      </c>
      <c r="C99" s="1076"/>
      <c r="D99" s="217" t="s">
        <v>412</v>
      </c>
      <c r="E99" s="510" t="s">
        <v>422</v>
      </c>
      <c r="F99" s="1056" t="s">
        <v>1690</v>
      </c>
      <c r="G99" s="1057"/>
      <c r="H99" s="1058" t="s">
        <v>433</v>
      </c>
      <c r="I99" s="1059"/>
      <c r="J99" s="1060"/>
      <c r="K99" s="327"/>
      <c r="L99" s="327" t="d">
        <v>2019-02-15</v>
      </c>
      <c r="M99" s="331" t="s">
        <v>1136</v>
      </c>
      <c r="N99" s="563">
        <v>99530667</v>
      </c>
      <c r="O99" s="563">
        <v>97975500</v>
      </c>
      <c r="P99" s="642" t="s">
        <v>111</v>
      </c>
      <c r="Q99" s="643"/>
      <c r="R99" s="644"/>
      <c r="S99" s="95" t="s">
        <v>155</v>
      </c>
      <c r="T99" s="82" t="s">
        <v>58</v>
      </c>
      <c r="U99" s="337">
        <v>1</v>
      </c>
      <c r="V99" s="472">
        <v>1</v>
      </c>
      <c r="W99" s="472">
        <v>0.98437499670327744</v>
      </c>
      <c r="X99" s="473">
        <v>0.98437499670327744</v>
      </c>
      <c r="Y99" s="537">
        <v>0.98437499670327744</v>
      </c>
      <c r="AA99" s="413">
        <v>1</v>
      </c>
      <c r="AB99" s="413">
        <v>0.98437499670327744</v>
      </c>
      <c r="AC99" s="473">
        <v>0.98437499670327744</v>
      </c>
      <c r="AD99" s="537">
        <v>0.98437499670327744</v>
      </c>
      <c r="AE99" s="534">
        <v>0</v>
      </c>
      <c r="AF99" s="534">
        <v>0</v>
      </c>
      <c r="AG99" s="460">
        <v>0</v>
      </c>
      <c r="AH99" s="537">
        <v>0</v>
      </c>
      <c r="AI99" s="534">
        <v>0</v>
      </c>
      <c r="AJ99" s="534">
        <v>0</v>
      </c>
      <c r="AK99" s="460">
        <v>0</v>
      </c>
      <c r="AL99" s="537">
        <v>0</v>
      </c>
      <c r="AM99" s="534">
        <v>0</v>
      </c>
      <c r="AN99" s="534">
        <v>0</v>
      </c>
      <c r="AO99" s="460">
        <v>0</v>
      </c>
      <c r="AP99" s="537">
        <v>0</v>
      </c>
    </row>
    <row r="100" spans="1:42" s="49" customFormat="1" ht="215.25" customHeight="1">
      <c r="A100" s="74" t="s">
        <v>420</v>
      </c>
      <c r="B100" s="1075" t="s">
        <v>84</v>
      </c>
      <c r="C100" s="1076"/>
      <c r="D100" s="217" t="s">
        <v>412</v>
      </c>
      <c r="E100" s="510" t="s">
        <v>422</v>
      </c>
      <c r="F100" s="1056" t="s">
        <v>1690</v>
      </c>
      <c r="G100" s="1057"/>
      <c r="H100" s="1058" t="s">
        <v>432</v>
      </c>
      <c r="I100" s="1059"/>
      <c r="J100" s="1060"/>
      <c r="K100" s="327" t="d">
        <v>2019-02-12</v>
      </c>
      <c r="L100" s="327" t="d">
        <v>2019-02-22</v>
      </c>
      <c r="M100" s="331" t="s">
        <v>1137</v>
      </c>
      <c r="N100" s="563">
        <v>75490800</v>
      </c>
      <c r="O100" s="563">
        <v>75490800</v>
      </c>
      <c r="P100" s="642" t="s">
        <v>111</v>
      </c>
      <c r="Q100" s="643"/>
      <c r="R100" s="644"/>
      <c r="S100" s="95" t="s">
        <v>155</v>
      </c>
      <c r="T100" s="82" t="s">
        <v>58</v>
      </c>
      <c r="U100" s="337">
        <v>1</v>
      </c>
      <c r="V100" s="472">
        <v>1</v>
      </c>
      <c r="W100" s="472">
        <v>1</v>
      </c>
      <c r="X100" s="473">
        <v>1</v>
      </c>
      <c r="Y100" s="537">
        <v>1</v>
      </c>
      <c r="AA100" s="413">
        <v>1</v>
      </c>
      <c r="AB100" s="413">
        <v>1</v>
      </c>
      <c r="AC100" s="473">
        <v>1</v>
      </c>
      <c r="AD100" s="537">
        <v>1</v>
      </c>
      <c r="AE100" s="534">
        <v>0</v>
      </c>
      <c r="AF100" s="534">
        <v>0</v>
      </c>
      <c r="AG100" s="460">
        <v>0</v>
      </c>
      <c r="AH100" s="537">
        <v>0</v>
      </c>
      <c r="AI100" s="534">
        <v>0</v>
      </c>
      <c r="AJ100" s="534">
        <v>0</v>
      </c>
      <c r="AK100" s="460">
        <v>0</v>
      </c>
      <c r="AL100" s="537">
        <v>0</v>
      </c>
      <c r="AM100" s="534">
        <v>0</v>
      </c>
      <c r="AN100" s="534">
        <v>0</v>
      </c>
      <c r="AO100" s="460">
        <v>0</v>
      </c>
      <c r="AP100" s="537">
        <v>0</v>
      </c>
    </row>
    <row r="101" spans="1:42" s="49" customFormat="1" ht="215.25" customHeight="1">
      <c r="A101" s="74" t="s">
        <v>420</v>
      </c>
      <c r="B101" s="1075" t="s">
        <v>84</v>
      </c>
      <c r="C101" s="1076"/>
      <c r="D101" s="217" t="s">
        <v>412</v>
      </c>
      <c r="E101" s="510" t="s">
        <v>422</v>
      </c>
      <c r="F101" s="1056" t="s">
        <v>1690</v>
      </c>
      <c r="G101" s="1057"/>
      <c r="H101" s="1058" t="s">
        <v>431</v>
      </c>
      <c r="I101" s="1059"/>
      <c r="J101" s="1060"/>
      <c r="K101" s="327" t="d">
        <v>2019-01-24</v>
      </c>
      <c r="L101" s="327" t="d">
        <v>2019-02-04</v>
      </c>
      <c r="M101" s="331" t="s">
        <v>1138</v>
      </c>
      <c r="N101" s="563">
        <v>64362667</v>
      </c>
      <c r="O101" s="563">
        <v>64362667</v>
      </c>
      <c r="P101" s="642" t="s">
        <v>111</v>
      </c>
      <c r="Q101" s="643"/>
      <c r="R101" s="644"/>
      <c r="S101" s="95" t="s">
        <v>155</v>
      </c>
      <c r="T101" s="82" t="s">
        <v>58</v>
      </c>
      <c r="U101" s="337">
        <v>1</v>
      </c>
      <c r="V101" s="472">
        <v>1</v>
      </c>
      <c r="W101" s="472">
        <v>1</v>
      </c>
      <c r="X101" s="473">
        <v>1</v>
      </c>
      <c r="Y101" s="537">
        <v>1</v>
      </c>
      <c r="AA101" s="413">
        <v>1</v>
      </c>
      <c r="AB101" s="413">
        <v>1</v>
      </c>
      <c r="AC101" s="473">
        <v>1</v>
      </c>
      <c r="AD101" s="537">
        <v>1</v>
      </c>
      <c r="AE101" s="534">
        <v>0</v>
      </c>
      <c r="AF101" s="534">
        <v>0</v>
      </c>
      <c r="AG101" s="460">
        <v>0</v>
      </c>
      <c r="AH101" s="537">
        <v>0</v>
      </c>
      <c r="AI101" s="534">
        <v>0</v>
      </c>
      <c r="AJ101" s="534">
        <v>0</v>
      </c>
      <c r="AK101" s="460">
        <v>0</v>
      </c>
      <c r="AL101" s="537">
        <v>0</v>
      </c>
      <c r="AM101" s="534">
        <v>0</v>
      </c>
      <c r="AN101" s="534">
        <v>0</v>
      </c>
      <c r="AO101" s="460">
        <v>0</v>
      </c>
      <c r="AP101" s="537">
        <v>0</v>
      </c>
    </row>
    <row r="102" spans="1:42" s="49" customFormat="1" ht="215.25" customHeight="1">
      <c r="A102" s="74" t="s">
        <v>420</v>
      </c>
      <c r="B102" s="1075" t="s">
        <v>84</v>
      </c>
      <c r="C102" s="1076"/>
      <c r="D102" s="217" t="s">
        <v>412</v>
      </c>
      <c r="E102" s="510" t="s">
        <v>422</v>
      </c>
      <c r="F102" s="1056" t="s">
        <v>1690</v>
      </c>
      <c r="G102" s="1057"/>
      <c r="H102" s="1058" t="s">
        <v>430</v>
      </c>
      <c r="I102" s="1059"/>
      <c r="J102" s="1060"/>
      <c r="K102" s="327" t="d">
        <v>2019-01-24</v>
      </c>
      <c r="L102" s="327" t="d">
        <v>2019-02-01</v>
      </c>
      <c r="M102" s="331" t="s">
        <v>1139</v>
      </c>
      <c r="N102" s="563">
        <v>50304000</v>
      </c>
      <c r="O102" s="563">
        <v>50304000</v>
      </c>
      <c r="P102" s="642" t="s">
        <v>111</v>
      </c>
      <c r="Q102" s="643"/>
      <c r="R102" s="644"/>
      <c r="S102" s="95" t="s">
        <v>155</v>
      </c>
      <c r="T102" s="82" t="s">
        <v>58</v>
      </c>
      <c r="U102" s="337">
        <v>1</v>
      </c>
      <c r="V102" s="472">
        <v>1</v>
      </c>
      <c r="W102" s="472">
        <v>1</v>
      </c>
      <c r="X102" s="473">
        <v>1</v>
      </c>
      <c r="Y102" s="537">
        <v>1</v>
      </c>
      <c r="AA102" s="413">
        <v>1</v>
      </c>
      <c r="AB102" s="413">
        <v>1</v>
      </c>
      <c r="AC102" s="473">
        <v>1</v>
      </c>
      <c r="AD102" s="537">
        <v>1</v>
      </c>
      <c r="AE102" s="534">
        <v>0</v>
      </c>
      <c r="AF102" s="534">
        <v>0</v>
      </c>
      <c r="AG102" s="460">
        <v>0</v>
      </c>
      <c r="AH102" s="537">
        <v>0</v>
      </c>
      <c r="AI102" s="534">
        <v>0</v>
      </c>
      <c r="AJ102" s="534">
        <v>0</v>
      </c>
      <c r="AK102" s="460">
        <v>0</v>
      </c>
      <c r="AL102" s="537">
        <v>0</v>
      </c>
      <c r="AM102" s="534">
        <v>0</v>
      </c>
      <c r="AN102" s="534">
        <v>0</v>
      </c>
      <c r="AO102" s="460">
        <v>0</v>
      </c>
      <c r="AP102" s="537">
        <v>0</v>
      </c>
    </row>
    <row r="103" spans="1:42" s="49" customFormat="1" ht="215.25" customHeight="1">
      <c r="A103" s="74" t="s">
        <v>420</v>
      </c>
      <c r="B103" s="1075" t="s">
        <v>84</v>
      </c>
      <c r="C103" s="1076"/>
      <c r="D103" s="217" t="s">
        <v>412</v>
      </c>
      <c r="E103" s="510" t="s">
        <v>422</v>
      </c>
      <c r="F103" s="1056" t="s">
        <v>1690</v>
      </c>
      <c r="G103" s="1057"/>
      <c r="H103" s="1058" t="s">
        <v>429</v>
      </c>
      <c r="I103" s="1059"/>
      <c r="J103" s="1060"/>
      <c r="K103" s="327" t="d">
        <v>2019-01-23</v>
      </c>
      <c r="L103" s="327" t="d">
        <v>2019-01-31</v>
      </c>
      <c r="M103" s="331" t="s">
        <v>1140</v>
      </c>
      <c r="N103" s="563">
        <v>65368333</v>
      </c>
      <c r="O103" s="563">
        <v>65368333</v>
      </c>
      <c r="P103" s="642" t="s">
        <v>111</v>
      </c>
      <c r="Q103" s="643"/>
      <c r="R103" s="644"/>
      <c r="S103" s="95" t="s">
        <v>155</v>
      </c>
      <c r="T103" s="82" t="s">
        <v>58</v>
      </c>
      <c r="U103" s="337">
        <v>1</v>
      </c>
      <c r="V103" s="472">
        <v>1</v>
      </c>
      <c r="W103" s="472">
        <v>1</v>
      </c>
      <c r="X103" s="473">
        <v>1</v>
      </c>
      <c r="Y103" s="537">
        <v>1</v>
      </c>
      <c r="AA103" s="413">
        <v>1</v>
      </c>
      <c r="AB103" s="413">
        <v>1</v>
      </c>
      <c r="AC103" s="473">
        <v>1</v>
      </c>
      <c r="AD103" s="537">
        <v>1</v>
      </c>
      <c r="AE103" s="534">
        <v>0</v>
      </c>
      <c r="AF103" s="534">
        <v>0</v>
      </c>
      <c r="AG103" s="460">
        <v>0</v>
      </c>
      <c r="AH103" s="537">
        <v>0</v>
      </c>
      <c r="AI103" s="534">
        <v>0</v>
      </c>
      <c r="AJ103" s="534">
        <v>0</v>
      </c>
      <c r="AK103" s="460">
        <v>0</v>
      </c>
      <c r="AL103" s="537">
        <v>0</v>
      </c>
      <c r="AM103" s="534">
        <v>0</v>
      </c>
      <c r="AN103" s="534">
        <v>0</v>
      </c>
      <c r="AO103" s="460">
        <v>0</v>
      </c>
      <c r="AP103" s="537">
        <v>0</v>
      </c>
    </row>
    <row r="104" spans="1:42" s="49" customFormat="1" ht="215.25" customHeight="1">
      <c r="A104" s="74" t="s">
        <v>420</v>
      </c>
      <c r="B104" s="1075" t="s">
        <v>84</v>
      </c>
      <c r="C104" s="1076"/>
      <c r="D104" s="217" t="s">
        <v>412</v>
      </c>
      <c r="E104" s="510" t="s">
        <v>422</v>
      </c>
      <c r="F104" s="1056" t="s">
        <v>1690</v>
      </c>
      <c r="G104" s="1057"/>
      <c r="H104" s="1058" t="s">
        <v>428</v>
      </c>
      <c r="I104" s="1059"/>
      <c r="J104" s="1060"/>
      <c r="K104" s="327" t="d">
        <v>2019-02-12</v>
      </c>
      <c r="L104" s="327" t="d">
        <v>2019-03-21</v>
      </c>
      <c r="M104" s="331" t="s">
        <v>1141</v>
      </c>
      <c r="N104" s="563">
        <v>42577500</v>
      </c>
      <c r="O104" s="563">
        <v>37576333</v>
      </c>
      <c r="P104" s="642" t="s">
        <v>111</v>
      </c>
      <c r="Q104" s="643"/>
      <c r="R104" s="644"/>
      <c r="S104" s="95" t="s">
        <v>155</v>
      </c>
      <c r="T104" s="82" t="s">
        <v>58</v>
      </c>
      <c r="U104" s="337">
        <v>1</v>
      </c>
      <c r="V104" s="472">
        <v>1</v>
      </c>
      <c r="W104" s="472">
        <v>0.8825396747108214</v>
      </c>
      <c r="X104" s="473">
        <v>0.8825396747108214</v>
      </c>
      <c r="Y104" s="537">
        <v>0.8825396747108214</v>
      </c>
      <c r="AA104" s="413">
        <v>1</v>
      </c>
      <c r="AB104" s="413">
        <v>0.8825396747108214</v>
      </c>
      <c r="AC104" s="473">
        <v>0.8825396747108214</v>
      </c>
      <c r="AD104" s="537">
        <v>0.8825396747108214</v>
      </c>
      <c r="AE104" s="534">
        <v>0</v>
      </c>
      <c r="AF104" s="534">
        <v>0</v>
      </c>
      <c r="AG104" s="460">
        <v>0</v>
      </c>
      <c r="AH104" s="537">
        <v>0</v>
      </c>
      <c r="AI104" s="534">
        <v>0</v>
      </c>
      <c r="AJ104" s="534">
        <v>0</v>
      </c>
      <c r="AK104" s="460">
        <v>0</v>
      </c>
      <c r="AL104" s="537">
        <v>0</v>
      </c>
      <c r="AM104" s="534">
        <v>0</v>
      </c>
      <c r="AN104" s="534">
        <v>0</v>
      </c>
      <c r="AO104" s="460">
        <v>0</v>
      </c>
      <c r="AP104" s="537">
        <v>0</v>
      </c>
    </row>
    <row r="105" spans="1:42" s="49" customFormat="1" ht="215.25" customHeight="1">
      <c r="A105" s="74" t="s">
        <v>420</v>
      </c>
      <c r="B105" s="1075" t="s">
        <v>84</v>
      </c>
      <c r="C105" s="1076"/>
      <c r="D105" s="217" t="s">
        <v>412</v>
      </c>
      <c r="E105" s="510" t="s">
        <v>422</v>
      </c>
      <c r="F105" s="1056" t="s">
        <v>1690</v>
      </c>
      <c r="G105" s="1057"/>
      <c r="H105" s="1058" t="s">
        <v>1654</v>
      </c>
      <c r="I105" s="1059"/>
      <c r="J105" s="1060"/>
      <c r="K105" s="327" t="d">
        <v>2019-05-03</v>
      </c>
      <c r="L105" s="327" t="d">
        <v>2019-05-20</v>
      </c>
      <c r="M105" s="331" t="s">
        <v>1132</v>
      </c>
      <c r="N105" s="563">
        <v>58747333</v>
      </c>
      <c r="O105" s="563">
        <v>58747333</v>
      </c>
      <c r="P105" s="642" t="s">
        <v>111</v>
      </c>
      <c r="Q105" s="643"/>
      <c r="R105" s="644"/>
      <c r="S105" s="95" t="s">
        <v>155</v>
      </c>
      <c r="T105" s="82" t="s">
        <v>58</v>
      </c>
      <c r="U105" s="337">
        <v>1</v>
      </c>
      <c r="V105" s="472">
        <v>1</v>
      </c>
      <c r="W105" s="472">
        <f t="shared" ref="W105" si="73">O105/N105</f>
        <v>1</v>
      </c>
      <c r="X105" s="473">
        <f t="shared" ref="X105" si="74">W105/V105</f>
        <v>1</v>
      </c>
      <c r="Y105" s="537">
        <f t="shared" ref="Y105" si="75">X105</f>
        <v>1</v>
      </c>
      <c r="AA105" s="413">
        <v>0</v>
      </c>
      <c r="AB105" s="413">
        <v>0</v>
      </c>
      <c r="AC105" s="473">
        <v>0</v>
      </c>
      <c r="AD105" s="537">
        <f t="shared" ref="AD105" si="76">AC105</f>
        <v>0</v>
      </c>
      <c r="AE105" s="413">
        <f t="shared" ref="AE105" si="77">V105</f>
        <v>1</v>
      </c>
      <c r="AF105" s="413">
        <f t="shared" ref="AF105" si="78">W105</f>
        <v>1</v>
      </c>
      <c r="AG105" s="473">
        <f t="shared" ref="AG105" si="79">AF105/AE105</f>
        <v>1</v>
      </c>
      <c r="AH105" s="537">
        <f t="shared" ref="AH105" si="80">AG105</f>
        <v>1</v>
      </c>
      <c r="AI105" s="534">
        <v>0</v>
      </c>
      <c r="AJ105" s="534">
        <v>0</v>
      </c>
      <c r="AK105" s="460">
        <v>0</v>
      </c>
      <c r="AL105" s="537">
        <f t="shared" ref="AL105" si="81">AK105</f>
        <v>0</v>
      </c>
      <c r="AM105" s="534">
        <v>0</v>
      </c>
      <c r="AN105" s="534">
        <v>0</v>
      </c>
      <c r="AO105" s="460">
        <v>0</v>
      </c>
      <c r="AP105" s="537">
        <f t="shared" ref="AP105" si="82">AO105</f>
        <v>0</v>
      </c>
    </row>
    <row r="106" spans="1:42" s="49" customFormat="1" ht="215.25" customHeight="1">
      <c r="A106" s="74" t="s">
        <v>420</v>
      </c>
      <c r="B106" s="1075" t="s">
        <v>84</v>
      </c>
      <c r="C106" s="1076"/>
      <c r="D106" s="217" t="s">
        <v>412</v>
      </c>
      <c r="E106" s="510" t="s">
        <v>422</v>
      </c>
      <c r="F106" s="1056" t="s">
        <v>1690</v>
      </c>
      <c r="G106" s="1057"/>
      <c r="H106" s="1058" t="s">
        <v>427</v>
      </c>
      <c r="I106" s="1059"/>
      <c r="J106" s="1060"/>
      <c r="K106" s="327" t="d">
        <v>2019-02-12</v>
      </c>
      <c r="L106" s="327" t="d">
        <v>2019-02-20</v>
      </c>
      <c r="M106" s="331" t="s">
        <v>1142</v>
      </c>
      <c r="N106" s="563">
        <v>28296000</v>
      </c>
      <c r="O106" s="563">
        <v>28296000</v>
      </c>
      <c r="P106" s="642" t="s">
        <v>111</v>
      </c>
      <c r="Q106" s="643"/>
      <c r="R106" s="644"/>
      <c r="S106" s="95" t="s">
        <v>155</v>
      </c>
      <c r="T106" s="82" t="s">
        <v>58</v>
      </c>
      <c r="U106" s="337">
        <v>1</v>
      </c>
      <c r="V106" s="472">
        <v>1</v>
      </c>
      <c r="W106" s="472">
        <v>1</v>
      </c>
      <c r="X106" s="473">
        <v>1</v>
      </c>
      <c r="Y106" s="537">
        <v>1</v>
      </c>
      <c r="AA106" s="413">
        <v>1</v>
      </c>
      <c r="AB106" s="413">
        <v>1</v>
      </c>
      <c r="AC106" s="473">
        <v>1</v>
      </c>
      <c r="AD106" s="537">
        <v>1</v>
      </c>
      <c r="AE106" s="534">
        <v>0</v>
      </c>
      <c r="AF106" s="534">
        <v>0</v>
      </c>
      <c r="AG106" s="460">
        <v>0</v>
      </c>
      <c r="AH106" s="537">
        <v>0</v>
      </c>
      <c r="AI106" s="534">
        <v>0</v>
      </c>
      <c r="AJ106" s="534">
        <v>0</v>
      </c>
      <c r="AK106" s="460">
        <v>0</v>
      </c>
      <c r="AL106" s="537">
        <v>0</v>
      </c>
      <c r="AM106" s="534">
        <v>0</v>
      </c>
      <c r="AN106" s="534">
        <v>0</v>
      </c>
      <c r="AO106" s="460">
        <v>0</v>
      </c>
      <c r="AP106" s="537">
        <v>0</v>
      </c>
    </row>
    <row r="107" spans="1:42" s="49" customFormat="1" ht="215.25" customHeight="1">
      <c r="A107" s="74" t="s">
        <v>420</v>
      </c>
      <c r="B107" s="1075" t="s">
        <v>84</v>
      </c>
      <c r="C107" s="1076"/>
      <c r="D107" s="217" t="s">
        <v>412</v>
      </c>
      <c r="E107" s="510" t="s">
        <v>422</v>
      </c>
      <c r="F107" s="1056" t="s">
        <v>1690</v>
      </c>
      <c r="G107" s="1057"/>
      <c r="H107" s="1058" t="s">
        <v>1694</v>
      </c>
      <c r="I107" s="1059" t="s">
        <v>1694</v>
      </c>
      <c r="J107" s="1060" t="s">
        <v>1694</v>
      </c>
      <c r="K107" s="327"/>
      <c r="L107" s="327"/>
      <c r="M107" s="331"/>
      <c r="N107" s="563">
        <v>14548000</v>
      </c>
      <c r="O107" s="563"/>
      <c r="P107" s="642" t="s">
        <v>111</v>
      </c>
      <c r="Q107" s="643"/>
      <c r="R107" s="644"/>
      <c r="S107" s="95" t="s">
        <v>155</v>
      </c>
      <c r="T107" s="82" t="s">
        <v>58</v>
      </c>
      <c r="U107" s="337">
        <v>1</v>
      </c>
      <c r="V107" s="472">
        <v>1</v>
      </c>
      <c r="W107" s="472">
        <f t="shared" ref="W107:W108" si="83">O107/N107</f>
        <v>0</v>
      </c>
      <c r="X107" s="473">
        <f t="shared" ref="X107:X108" si="84">W107/V107</f>
        <v>0</v>
      </c>
      <c r="Y107" s="537">
        <f t="shared" ref="Y107:Y108" si="85">X107</f>
        <v>0</v>
      </c>
      <c r="AA107" s="413">
        <v>0</v>
      </c>
      <c r="AB107" s="413">
        <v>0</v>
      </c>
      <c r="AC107" s="473">
        <v>0</v>
      </c>
      <c r="AD107" s="537">
        <f t="shared" ref="AD107:AD108" si="86">AC107</f>
        <v>0</v>
      </c>
      <c r="AE107" s="413">
        <f t="shared" ref="AE107:AE108" si="87">V107</f>
        <v>1</v>
      </c>
      <c r="AF107" s="413">
        <f t="shared" ref="AF107:AF108" si="88">W107</f>
        <v>0</v>
      </c>
      <c r="AG107" s="473">
        <f t="shared" ref="AG107:AG108" si="89">AF107/AE107</f>
        <v>0</v>
      </c>
      <c r="AH107" s="537">
        <f t="shared" ref="AH107:AH108" si="90">AG107</f>
        <v>0</v>
      </c>
      <c r="AI107" s="534">
        <v>0</v>
      </c>
      <c r="AJ107" s="534">
        <v>0</v>
      </c>
      <c r="AK107" s="460">
        <v>0</v>
      </c>
      <c r="AL107" s="537">
        <f t="shared" ref="AL107:AL108" si="91">AK107</f>
        <v>0</v>
      </c>
      <c r="AM107" s="534">
        <v>0</v>
      </c>
      <c r="AN107" s="534">
        <v>0</v>
      </c>
      <c r="AO107" s="460">
        <v>0</v>
      </c>
      <c r="AP107" s="537">
        <f t="shared" ref="AP107:AP108" si="92">AO107</f>
        <v>0</v>
      </c>
    </row>
    <row r="108" spans="1:42" s="49" customFormat="1" ht="215.25" customHeight="1">
      <c r="A108" s="74" t="s">
        <v>420</v>
      </c>
      <c r="B108" s="1075" t="s">
        <v>84</v>
      </c>
      <c r="C108" s="1076"/>
      <c r="D108" s="217" t="s">
        <v>412</v>
      </c>
      <c r="E108" s="510" t="s">
        <v>422</v>
      </c>
      <c r="F108" s="1056" t="s">
        <v>1690</v>
      </c>
      <c r="G108" s="1057"/>
      <c r="H108" s="1058" t="s">
        <v>1695</v>
      </c>
      <c r="I108" s="1059" t="s">
        <v>1695</v>
      </c>
      <c r="J108" s="1060" t="s">
        <v>1695</v>
      </c>
      <c r="K108" s="327" t="d">
        <v>2019-07-09</v>
      </c>
      <c r="L108" s="327" t="d">
        <v>2019-07-30</v>
      </c>
      <c r="M108" s="331" t="s">
        <v>1693</v>
      </c>
      <c r="N108" s="563">
        <f>45630000-5070000</f>
        <v>40560000</v>
      </c>
      <c r="O108" s="563">
        <f>45630000-5070000</f>
        <v>40560000</v>
      </c>
      <c r="P108" s="642" t="s">
        <v>111</v>
      </c>
      <c r="Q108" s="643"/>
      <c r="R108" s="644"/>
      <c r="S108" s="95" t="s">
        <v>155</v>
      </c>
      <c r="T108" s="82" t="s">
        <v>58</v>
      </c>
      <c r="U108" s="337">
        <v>1</v>
      </c>
      <c r="V108" s="472">
        <v>1</v>
      </c>
      <c r="W108" s="472">
        <f t="shared" si="83"/>
        <v>1</v>
      </c>
      <c r="X108" s="473">
        <f t="shared" si="84"/>
        <v>1</v>
      </c>
      <c r="Y108" s="537">
        <f t="shared" si="85"/>
        <v>1</v>
      </c>
      <c r="AA108" s="413">
        <v>0</v>
      </c>
      <c r="AB108" s="413">
        <v>0</v>
      </c>
      <c r="AC108" s="473">
        <v>0</v>
      </c>
      <c r="AD108" s="537">
        <f t="shared" si="86"/>
        <v>0</v>
      </c>
      <c r="AE108" s="413">
        <f t="shared" si="87"/>
        <v>1</v>
      </c>
      <c r="AF108" s="413">
        <f t="shared" si="88"/>
        <v>1</v>
      </c>
      <c r="AG108" s="473">
        <f t="shared" si="89"/>
        <v>1</v>
      </c>
      <c r="AH108" s="537">
        <f t="shared" si="90"/>
        <v>1</v>
      </c>
      <c r="AI108" s="534">
        <v>0</v>
      </c>
      <c r="AJ108" s="534">
        <v>0</v>
      </c>
      <c r="AK108" s="460">
        <v>0</v>
      </c>
      <c r="AL108" s="537">
        <f t="shared" si="91"/>
        <v>0</v>
      </c>
      <c r="AM108" s="534">
        <v>0</v>
      </c>
      <c r="AN108" s="534">
        <v>0</v>
      </c>
      <c r="AO108" s="460">
        <v>0</v>
      </c>
      <c r="AP108" s="537">
        <f t="shared" si="92"/>
        <v>0</v>
      </c>
    </row>
    <row r="109" spans="1:42" s="49" customFormat="1" ht="215.25" customHeight="1">
      <c r="A109" s="74" t="s">
        <v>420</v>
      </c>
      <c r="B109" s="1075" t="s">
        <v>84</v>
      </c>
      <c r="C109" s="1076"/>
      <c r="D109" s="217" t="s">
        <v>412</v>
      </c>
      <c r="E109" s="510" t="s">
        <v>422</v>
      </c>
      <c r="F109" s="1056" t="s">
        <v>1690</v>
      </c>
      <c r="G109" s="1057"/>
      <c r="H109" s="1058" t="s">
        <v>426</v>
      </c>
      <c r="I109" s="1059"/>
      <c r="J109" s="1060"/>
      <c r="K109" s="327"/>
      <c r="L109" s="327" t="d">
        <v>2019-03-19</v>
      </c>
      <c r="M109" s="331" t="s">
        <v>1143</v>
      </c>
      <c r="N109" s="563">
        <v>37728000</v>
      </c>
      <c r="O109" s="563">
        <v>37728000</v>
      </c>
      <c r="P109" s="642" t="s">
        <v>111</v>
      </c>
      <c r="Q109" s="643"/>
      <c r="R109" s="644"/>
      <c r="S109" s="95" t="s">
        <v>155</v>
      </c>
      <c r="T109" s="82" t="s">
        <v>58</v>
      </c>
      <c r="U109" s="337">
        <v>1</v>
      </c>
      <c r="V109" s="472">
        <v>1</v>
      </c>
      <c r="W109" s="472">
        <v>1</v>
      </c>
      <c r="X109" s="473">
        <v>1</v>
      </c>
      <c r="Y109" s="537">
        <v>1</v>
      </c>
      <c r="AA109" s="413">
        <v>1</v>
      </c>
      <c r="AB109" s="413">
        <v>1</v>
      </c>
      <c r="AC109" s="473">
        <v>1</v>
      </c>
      <c r="AD109" s="537">
        <v>1</v>
      </c>
      <c r="AE109" s="534">
        <v>0</v>
      </c>
      <c r="AF109" s="534">
        <v>0</v>
      </c>
      <c r="AG109" s="460">
        <v>0</v>
      </c>
      <c r="AH109" s="537">
        <v>0</v>
      </c>
      <c r="AI109" s="534">
        <v>0</v>
      </c>
      <c r="AJ109" s="534">
        <v>0</v>
      </c>
      <c r="AK109" s="460">
        <v>0</v>
      </c>
      <c r="AL109" s="537">
        <v>0</v>
      </c>
      <c r="AM109" s="534">
        <v>0</v>
      </c>
      <c r="AN109" s="534">
        <v>0</v>
      </c>
      <c r="AO109" s="460">
        <v>0</v>
      </c>
      <c r="AP109" s="537">
        <v>0</v>
      </c>
    </row>
    <row r="110" spans="1:42" s="49" customFormat="1" ht="215.25" customHeight="1">
      <c r="A110" s="74" t="s">
        <v>420</v>
      </c>
      <c r="B110" s="1075" t="s">
        <v>84</v>
      </c>
      <c r="C110" s="1076"/>
      <c r="D110" s="217" t="s">
        <v>412</v>
      </c>
      <c r="E110" s="510" t="s">
        <v>422</v>
      </c>
      <c r="F110" s="1056" t="s">
        <v>1690</v>
      </c>
      <c r="G110" s="1057"/>
      <c r="H110" s="1058" t="s">
        <v>425</v>
      </c>
      <c r="I110" s="1059"/>
      <c r="J110" s="1060"/>
      <c r="K110" s="327"/>
      <c r="L110" s="327" t="d">
        <v>2019-03-18</v>
      </c>
      <c r="M110" s="331" t="s">
        <v>1144</v>
      </c>
      <c r="N110" s="563">
        <v>53544000</v>
      </c>
      <c r="O110" s="563">
        <v>53544000</v>
      </c>
      <c r="P110" s="642" t="s">
        <v>111</v>
      </c>
      <c r="Q110" s="643"/>
      <c r="R110" s="644"/>
      <c r="S110" s="95" t="s">
        <v>155</v>
      </c>
      <c r="T110" s="82" t="s">
        <v>58</v>
      </c>
      <c r="U110" s="337">
        <v>1</v>
      </c>
      <c r="V110" s="472">
        <v>1</v>
      </c>
      <c r="W110" s="472">
        <v>1</v>
      </c>
      <c r="X110" s="473">
        <v>1</v>
      </c>
      <c r="Y110" s="537">
        <v>1</v>
      </c>
      <c r="AA110" s="413">
        <v>1</v>
      </c>
      <c r="AB110" s="413">
        <v>1</v>
      </c>
      <c r="AC110" s="473">
        <v>1</v>
      </c>
      <c r="AD110" s="537">
        <v>1</v>
      </c>
      <c r="AE110" s="534">
        <v>0</v>
      </c>
      <c r="AF110" s="534">
        <v>0</v>
      </c>
      <c r="AG110" s="460">
        <v>0</v>
      </c>
      <c r="AH110" s="537">
        <v>0</v>
      </c>
      <c r="AI110" s="534">
        <v>0</v>
      </c>
      <c r="AJ110" s="534">
        <v>0</v>
      </c>
      <c r="AK110" s="460">
        <v>0</v>
      </c>
      <c r="AL110" s="537">
        <v>0</v>
      </c>
      <c r="AM110" s="534">
        <v>0</v>
      </c>
      <c r="AN110" s="534">
        <v>0</v>
      </c>
      <c r="AO110" s="460">
        <v>0</v>
      </c>
      <c r="AP110" s="537">
        <v>0</v>
      </c>
    </row>
    <row r="111" spans="1:42" s="49" customFormat="1" ht="215.25" customHeight="1">
      <c r="A111" s="74" t="s">
        <v>420</v>
      </c>
      <c r="B111" s="1075" t="s">
        <v>84</v>
      </c>
      <c r="C111" s="1076"/>
      <c r="D111" s="217" t="s">
        <v>412</v>
      </c>
      <c r="E111" s="510" t="s">
        <v>422</v>
      </c>
      <c r="F111" s="1056" t="s">
        <v>1690</v>
      </c>
      <c r="G111" s="1057"/>
      <c r="H111" s="1058" t="s">
        <v>424</v>
      </c>
      <c r="I111" s="1059"/>
      <c r="J111" s="1060"/>
      <c r="K111" s="327"/>
      <c r="L111" s="327" t="d">
        <v>2019-03-19</v>
      </c>
      <c r="M111" s="331" t="s">
        <v>1145</v>
      </c>
      <c r="N111" s="563">
        <v>47160000</v>
      </c>
      <c r="O111" s="563">
        <v>43701600</v>
      </c>
      <c r="P111" s="642" t="s">
        <v>111</v>
      </c>
      <c r="Q111" s="643"/>
      <c r="R111" s="644"/>
      <c r="S111" s="95" t="s">
        <v>155</v>
      </c>
      <c r="T111" s="82" t="s">
        <v>58</v>
      </c>
      <c r="U111" s="337">
        <v>1</v>
      </c>
      <c r="V111" s="472">
        <v>1</v>
      </c>
      <c r="W111" s="472">
        <v>0.92666666666666664</v>
      </c>
      <c r="X111" s="473">
        <v>0.92666666666666664</v>
      </c>
      <c r="Y111" s="537">
        <v>0.92666666666666664</v>
      </c>
      <c r="AA111" s="413">
        <v>1</v>
      </c>
      <c r="AB111" s="413">
        <v>0.92666666666666664</v>
      </c>
      <c r="AC111" s="473">
        <v>0.92666666666666664</v>
      </c>
      <c r="AD111" s="537">
        <v>0.92666666666666664</v>
      </c>
      <c r="AE111" s="534">
        <v>0</v>
      </c>
      <c r="AF111" s="534">
        <v>0</v>
      </c>
      <c r="AG111" s="460">
        <v>0</v>
      </c>
      <c r="AH111" s="537">
        <v>0</v>
      </c>
      <c r="AI111" s="534">
        <v>0</v>
      </c>
      <c r="AJ111" s="534">
        <v>0</v>
      </c>
      <c r="AK111" s="460">
        <v>0</v>
      </c>
      <c r="AL111" s="537">
        <v>0</v>
      </c>
      <c r="AM111" s="534">
        <v>0</v>
      </c>
      <c r="AN111" s="534">
        <v>0</v>
      </c>
      <c r="AO111" s="460">
        <v>0</v>
      </c>
      <c r="AP111" s="537">
        <v>0</v>
      </c>
    </row>
    <row r="112" spans="1:42" s="49" customFormat="1" ht="215.25" customHeight="1">
      <c r="A112" s="74" t="s">
        <v>420</v>
      </c>
      <c r="B112" s="1075" t="s">
        <v>84</v>
      </c>
      <c r="C112" s="1076"/>
      <c r="D112" s="217" t="s">
        <v>412</v>
      </c>
      <c r="E112" s="510" t="s">
        <v>422</v>
      </c>
      <c r="F112" s="1056" t="s">
        <v>1690</v>
      </c>
      <c r="G112" s="1057"/>
      <c r="H112" s="1058" t="s">
        <v>423</v>
      </c>
      <c r="I112" s="1059"/>
      <c r="J112" s="1060"/>
      <c r="K112" s="327" t="d">
        <v>2019-02-12</v>
      </c>
      <c r="L112" s="327" t="d">
        <v>2019-02-22</v>
      </c>
      <c r="M112" s="331" t="s">
        <v>1146</v>
      </c>
      <c r="N112" s="563">
        <v>49518000</v>
      </c>
      <c r="O112" s="563">
        <v>48417600</v>
      </c>
      <c r="P112" s="642" t="s">
        <v>111</v>
      </c>
      <c r="Q112" s="643"/>
      <c r="R112" s="644"/>
      <c r="S112" s="95" t="s">
        <v>155</v>
      </c>
      <c r="T112" s="82" t="s">
        <v>58</v>
      </c>
      <c r="U112" s="337">
        <v>1</v>
      </c>
      <c r="V112" s="472">
        <v>1</v>
      </c>
      <c r="W112" s="472">
        <v>0.97777777777777775</v>
      </c>
      <c r="X112" s="473">
        <v>0.97777777777777775</v>
      </c>
      <c r="Y112" s="537">
        <v>0.97777777777777775</v>
      </c>
      <c r="AA112" s="413">
        <v>1</v>
      </c>
      <c r="AB112" s="413">
        <v>0.97777777777777775</v>
      </c>
      <c r="AC112" s="473">
        <v>0.97777777777777775</v>
      </c>
      <c r="AD112" s="537">
        <v>0.97777777777777775</v>
      </c>
      <c r="AE112" s="534">
        <v>0</v>
      </c>
      <c r="AF112" s="534">
        <v>0</v>
      </c>
      <c r="AG112" s="460">
        <v>0</v>
      </c>
      <c r="AH112" s="537">
        <v>0</v>
      </c>
      <c r="AI112" s="534">
        <v>0</v>
      </c>
      <c r="AJ112" s="534">
        <v>0</v>
      </c>
      <c r="AK112" s="460">
        <v>0</v>
      </c>
      <c r="AL112" s="537">
        <v>0</v>
      </c>
      <c r="AM112" s="534">
        <v>0</v>
      </c>
      <c r="AN112" s="534">
        <v>0</v>
      </c>
      <c r="AO112" s="460">
        <v>0</v>
      </c>
      <c r="AP112" s="537">
        <v>0</v>
      </c>
    </row>
    <row r="113" spans="1:42" s="49" customFormat="1" ht="215.25" customHeight="1">
      <c r="A113" s="74" t="s">
        <v>420</v>
      </c>
      <c r="B113" s="1075" t="s">
        <v>84</v>
      </c>
      <c r="C113" s="1076"/>
      <c r="D113" s="217" t="s">
        <v>412</v>
      </c>
      <c r="E113" s="510" t="s">
        <v>422</v>
      </c>
      <c r="F113" s="1056" t="s">
        <v>1690</v>
      </c>
      <c r="G113" s="1057"/>
      <c r="H113" s="1058" t="s">
        <v>1696</v>
      </c>
      <c r="I113" s="1059"/>
      <c r="J113" s="1060"/>
      <c r="K113" s="327" t="d">
        <v>2019-07-09</v>
      </c>
      <c r="L113" s="327" t="d">
        <v>2019-07-17</v>
      </c>
      <c r="M113" s="331" t="s">
        <v>1697</v>
      </c>
      <c r="N113" s="563">
        <f>28296000-3458400</f>
        <v>24837600</v>
      </c>
      <c r="O113" s="563">
        <f>28296000-3458400</f>
        <v>24837600</v>
      </c>
      <c r="P113" s="642" t="s">
        <v>111</v>
      </c>
      <c r="Q113" s="643"/>
      <c r="R113" s="644"/>
      <c r="S113" s="95" t="s">
        <v>155</v>
      </c>
      <c r="T113" s="82" t="s">
        <v>58</v>
      </c>
      <c r="U113" s="337">
        <v>1</v>
      </c>
      <c r="V113" s="472">
        <v>1</v>
      </c>
      <c r="W113" s="472">
        <f t="shared" ref="W113:W114" si="93">O113/N113</f>
        <v>1</v>
      </c>
      <c r="X113" s="473">
        <f t="shared" ref="X113:X114" si="94">W113/V113</f>
        <v>1</v>
      </c>
      <c r="Y113" s="537">
        <f t="shared" ref="Y113:Y114" si="95">X113</f>
        <v>1</v>
      </c>
      <c r="AA113" s="413">
        <v>0</v>
      </c>
      <c r="AB113" s="413">
        <v>0</v>
      </c>
      <c r="AC113" s="473">
        <v>0</v>
      </c>
      <c r="AD113" s="537">
        <f t="shared" ref="AD113:AD114" si="96">AC113</f>
        <v>0</v>
      </c>
      <c r="AE113" s="413">
        <f t="shared" ref="AE113:AE114" si="97">V113</f>
        <v>1</v>
      </c>
      <c r="AF113" s="413">
        <f t="shared" ref="AF113:AF114" si="98">W113</f>
        <v>1</v>
      </c>
      <c r="AG113" s="473">
        <f t="shared" ref="AG113:AG114" si="99">AF113/AE113</f>
        <v>1</v>
      </c>
      <c r="AH113" s="537">
        <f t="shared" ref="AH113:AH114" si="100">AG113</f>
        <v>1</v>
      </c>
      <c r="AI113" s="534">
        <v>0</v>
      </c>
      <c r="AJ113" s="534">
        <v>0</v>
      </c>
      <c r="AK113" s="460">
        <v>0</v>
      </c>
      <c r="AL113" s="537">
        <f t="shared" ref="AL113:AL114" si="101">AK113</f>
        <v>0</v>
      </c>
      <c r="AM113" s="534">
        <v>0</v>
      </c>
      <c r="AN113" s="534">
        <v>0</v>
      </c>
      <c r="AO113" s="460">
        <v>0</v>
      </c>
      <c r="AP113" s="537">
        <f t="shared" ref="AP113:AP114" si="102">AO113</f>
        <v>0</v>
      </c>
    </row>
    <row r="114" spans="1:42" s="49" customFormat="1" ht="215.25" customHeight="1">
      <c r="A114" s="74" t="s">
        <v>420</v>
      </c>
      <c r="B114" s="1075" t="s">
        <v>84</v>
      </c>
      <c r="C114" s="1076"/>
      <c r="D114" s="217" t="s">
        <v>412</v>
      </c>
      <c r="E114" s="510" t="s">
        <v>422</v>
      </c>
      <c r="F114" s="1056" t="s">
        <v>1690</v>
      </c>
      <c r="G114" s="1057"/>
      <c r="H114" s="1058" t="s">
        <v>1684</v>
      </c>
      <c r="I114" s="1059"/>
      <c r="J114" s="1060"/>
      <c r="K114" s="327"/>
      <c r="L114" s="327"/>
      <c r="M114" s="331"/>
      <c r="N114" s="563">
        <f>5070000+3458400</f>
        <v>8528400</v>
      </c>
      <c r="O114" s="563"/>
      <c r="P114" s="642" t="s">
        <v>111</v>
      </c>
      <c r="Q114" s="643"/>
      <c r="R114" s="644"/>
      <c r="S114" s="95" t="s">
        <v>155</v>
      </c>
      <c r="T114" s="82" t="s">
        <v>58</v>
      </c>
      <c r="U114" s="337">
        <v>1</v>
      </c>
      <c r="V114" s="472">
        <v>1</v>
      </c>
      <c r="W114" s="472">
        <f t="shared" si="93"/>
        <v>0</v>
      </c>
      <c r="X114" s="473">
        <f t="shared" si="94"/>
        <v>0</v>
      </c>
      <c r="Y114" s="537">
        <f t="shared" si="95"/>
        <v>0</v>
      </c>
      <c r="AA114" s="413">
        <v>0</v>
      </c>
      <c r="AB114" s="413">
        <v>0</v>
      </c>
      <c r="AC114" s="473">
        <v>0</v>
      </c>
      <c r="AD114" s="537">
        <f t="shared" si="96"/>
        <v>0</v>
      </c>
      <c r="AE114" s="413">
        <f t="shared" si="97"/>
        <v>1</v>
      </c>
      <c r="AF114" s="413">
        <f t="shared" si="98"/>
        <v>0</v>
      </c>
      <c r="AG114" s="473">
        <f t="shared" si="99"/>
        <v>0</v>
      </c>
      <c r="AH114" s="537">
        <f t="shared" si="100"/>
        <v>0</v>
      </c>
      <c r="AI114" s="534">
        <v>0</v>
      </c>
      <c r="AJ114" s="534">
        <v>0</v>
      </c>
      <c r="AK114" s="460">
        <v>0</v>
      </c>
      <c r="AL114" s="537">
        <f t="shared" si="101"/>
        <v>0</v>
      </c>
      <c r="AM114" s="534">
        <v>0</v>
      </c>
      <c r="AN114" s="534">
        <v>0</v>
      </c>
      <c r="AO114" s="460">
        <v>0</v>
      </c>
      <c r="AP114" s="537">
        <f t="shared" si="102"/>
        <v>0</v>
      </c>
    </row>
    <row r="115" spans="1:42" s="49" customFormat="1" ht="276.75" customHeight="1">
      <c r="A115" s="74" t="s">
        <v>420</v>
      </c>
      <c r="B115" s="1064" t="s">
        <v>998</v>
      </c>
      <c r="C115" s="1065"/>
      <c r="D115" s="217" t="s">
        <v>93</v>
      </c>
      <c r="E115" s="105" t="s">
        <v>414</v>
      </c>
      <c r="F115" s="1056" t="s">
        <v>416</v>
      </c>
      <c r="G115" s="1057"/>
      <c r="H115" s="1058" t="s">
        <v>821</v>
      </c>
      <c r="I115" s="1059"/>
      <c r="J115" s="1060"/>
      <c r="K115" s="327" t="d">
        <v>2019-01-01</v>
      </c>
      <c r="L115" s="327" t="s">
        <v>996</v>
      </c>
      <c r="M115" s="328" t="s">
        <v>970</v>
      </c>
      <c r="N115" s="329"/>
      <c r="O115" s="69"/>
      <c r="P115" s="642" t="s">
        <v>997</v>
      </c>
      <c r="Q115" s="643"/>
      <c r="R115" s="644"/>
      <c r="S115" s="95" t="s">
        <v>155</v>
      </c>
      <c r="T115" s="82" t="s">
        <v>114</v>
      </c>
      <c r="U115" s="337">
        <v>1</v>
      </c>
      <c r="V115" s="472">
        <v>1</v>
      </c>
      <c r="W115" s="472">
        <v>0</v>
      </c>
      <c r="X115" s="473">
        <f t="shared" si="32"/>
        <v>0</v>
      </c>
      <c r="Y115" s="387">
        <f t="shared" si="33"/>
        <v>0</v>
      </c>
      <c r="AA115" s="413">
        <f t="shared" si="57"/>
        <v>1</v>
      </c>
      <c r="AB115" s="413">
        <f t="shared" si="58"/>
        <v>0</v>
      </c>
      <c r="AC115" s="473">
        <f t="shared" si="59"/>
        <v>0</v>
      </c>
      <c r="AD115" s="287">
        <f t="shared" si="27"/>
        <v>0</v>
      </c>
      <c r="AE115" s="285">
        <v>0</v>
      </c>
      <c r="AF115" s="285">
        <v>0</v>
      </c>
      <c r="AG115" s="286">
        <v>0</v>
      </c>
      <c r="AH115" s="287">
        <f t="shared" si="28"/>
        <v>0</v>
      </c>
      <c r="AI115" s="285">
        <v>0</v>
      </c>
      <c r="AJ115" s="285">
        <v>0</v>
      </c>
      <c r="AK115" s="286">
        <v>0</v>
      </c>
      <c r="AL115" s="287">
        <f t="shared" si="29"/>
        <v>0</v>
      </c>
      <c r="AM115" s="285">
        <v>0</v>
      </c>
      <c r="AN115" s="285">
        <v>0</v>
      </c>
      <c r="AO115" s="286">
        <v>0</v>
      </c>
      <c r="AP115" s="287">
        <f t="shared" si="30"/>
        <v>0</v>
      </c>
    </row>
    <row r="116" spans="1:42" s="49" customFormat="1" ht="290.25" customHeight="1">
      <c r="A116" s="74" t="s">
        <v>420</v>
      </c>
      <c r="B116" s="1064" t="s">
        <v>1513</v>
      </c>
      <c r="C116" s="1065"/>
      <c r="D116" s="217" t="s">
        <v>412</v>
      </c>
      <c r="E116" s="105" t="s">
        <v>422</v>
      </c>
      <c r="F116" s="1056" t="s">
        <v>421</v>
      </c>
      <c r="G116" s="1057"/>
      <c r="H116" s="1058" t="s">
        <v>1574</v>
      </c>
      <c r="I116" s="1059"/>
      <c r="J116" s="1060"/>
      <c r="K116" s="509" t="s">
        <v>1577</v>
      </c>
      <c r="L116" s="50"/>
      <c r="M116" s="328" t="s">
        <v>1528</v>
      </c>
      <c r="N116" s="329" t="s">
        <v>1576</v>
      </c>
      <c r="O116" s="69"/>
      <c r="P116" s="642" t="s">
        <v>1575</v>
      </c>
      <c r="Q116" s="643"/>
      <c r="R116" s="644"/>
      <c r="S116" s="95" t="s">
        <v>155</v>
      </c>
      <c r="T116" s="82" t="s">
        <v>114</v>
      </c>
      <c r="U116" s="337">
        <v>1</v>
      </c>
      <c r="V116" s="472">
        <v>1</v>
      </c>
      <c r="W116" s="472">
        <v>0.66</v>
      </c>
      <c r="X116" s="473">
        <f t="shared" ref="X116:X119" si="103">W116/V116</f>
        <v>0.66</v>
      </c>
      <c r="Y116" s="495">
        <f t="shared" ref="Y116:Y119" si="104">X116</f>
        <v>0.66</v>
      </c>
      <c r="AA116" s="413">
        <v>0.33</v>
      </c>
      <c r="AB116" s="413">
        <v>0.33</v>
      </c>
      <c r="AC116" s="473">
        <f t="shared" ref="AC116:AC118" si="105">AB116/AA116</f>
        <v>1</v>
      </c>
      <c r="AD116" s="495">
        <f t="shared" si="27"/>
        <v>1</v>
      </c>
      <c r="AE116" s="413">
        <v>0.33</v>
      </c>
      <c r="AF116" s="413">
        <v>0.33</v>
      </c>
      <c r="AG116" s="473">
        <f t="shared" ref="AG116" si="106">AF116/AE116</f>
        <v>1</v>
      </c>
      <c r="AH116" s="495">
        <f t="shared" ref="AH116:AH119" si="107">AG116</f>
        <v>1</v>
      </c>
      <c r="AI116" s="494">
        <v>0</v>
      </c>
      <c r="AJ116" s="494">
        <v>0</v>
      </c>
      <c r="AK116" s="460">
        <v>0</v>
      </c>
      <c r="AL116" s="495">
        <f t="shared" ref="AL116:AL119" si="108">AK116</f>
        <v>0</v>
      </c>
      <c r="AM116" s="494">
        <v>0</v>
      </c>
      <c r="AN116" s="494">
        <v>0</v>
      </c>
      <c r="AO116" s="460">
        <v>0</v>
      </c>
      <c r="AP116" s="495">
        <f t="shared" ref="AP116:AP119" si="109">AO116</f>
        <v>0</v>
      </c>
    </row>
    <row r="117" spans="1:42" s="49" customFormat="1" ht="352.5" customHeight="1">
      <c r="A117" s="74" t="s">
        <v>420</v>
      </c>
      <c r="B117" s="1075" t="s">
        <v>1542</v>
      </c>
      <c r="C117" s="1076"/>
      <c r="D117" s="202" t="s">
        <v>92</v>
      </c>
      <c r="E117" s="105" t="s">
        <v>49</v>
      </c>
      <c r="F117" s="844" t="s">
        <v>150</v>
      </c>
      <c r="G117" s="845"/>
      <c r="H117" s="698" t="s">
        <v>1543</v>
      </c>
      <c r="I117" s="699"/>
      <c r="J117" s="700"/>
      <c r="K117" s="294" t="s">
        <v>1545</v>
      </c>
      <c r="L117" s="294"/>
      <c r="M117" s="498" t="s">
        <v>1547</v>
      </c>
      <c r="N117" s="299" t="s">
        <v>796</v>
      </c>
      <c r="O117" s="299" t="s">
        <v>796</v>
      </c>
      <c r="P117" s="846" t="s">
        <v>1544</v>
      </c>
      <c r="Q117" s="847"/>
      <c r="R117" s="848"/>
      <c r="S117" s="95" t="s">
        <v>153</v>
      </c>
      <c r="T117" s="82" t="s">
        <v>58</v>
      </c>
      <c r="U117" s="337">
        <v>1</v>
      </c>
      <c r="V117" s="472">
        <v>1</v>
      </c>
      <c r="W117" s="472">
        <v>1</v>
      </c>
      <c r="X117" s="473">
        <f t="shared" si="103"/>
        <v>1</v>
      </c>
      <c r="Y117" s="495">
        <f t="shared" si="104"/>
        <v>1</v>
      </c>
      <c r="AA117" s="413">
        <f t="shared" ref="AA117:AB117" si="110">V117</f>
        <v>1</v>
      </c>
      <c r="AB117" s="413">
        <f t="shared" si="110"/>
        <v>1</v>
      </c>
      <c r="AC117" s="473">
        <f t="shared" si="105"/>
        <v>1</v>
      </c>
      <c r="AD117" s="495">
        <f t="shared" si="27"/>
        <v>1</v>
      </c>
      <c r="AE117" s="494">
        <v>0</v>
      </c>
      <c r="AF117" s="494">
        <v>0</v>
      </c>
      <c r="AG117" s="460">
        <v>0</v>
      </c>
      <c r="AH117" s="495">
        <f t="shared" si="107"/>
        <v>0</v>
      </c>
      <c r="AI117" s="494">
        <v>0</v>
      </c>
      <c r="AJ117" s="494">
        <v>0</v>
      </c>
      <c r="AK117" s="460">
        <v>0</v>
      </c>
      <c r="AL117" s="495">
        <f t="shared" si="108"/>
        <v>0</v>
      </c>
      <c r="AM117" s="494">
        <v>0</v>
      </c>
      <c r="AN117" s="494">
        <v>0</v>
      </c>
      <c r="AO117" s="460">
        <v>0</v>
      </c>
      <c r="AP117" s="495">
        <f t="shared" si="109"/>
        <v>0</v>
      </c>
    </row>
    <row r="118" spans="1:42" s="49" customFormat="1" ht="352.5" customHeight="1">
      <c r="A118" s="74" t="s">
        <v>420</v>
      </c>
      <c r="B118" s="888" t="s">
        <v>1542</v>
      </c>
      <c r="C118" s="888"/>
      <c r="D118" s="217" t="s">
        <v>92</v>
      </c>
      <c r="E118" s="105" t="s">
        <v>49</v>
      </c>
      <c r="F118" s="849" t="s">
        <v>150</v>
      </c>
      <c r="G118" s="849"/>
      <c r="H118" s="698" t="s">
        <v>832</v>
      </c>
      <c r="I118" s="699"/>
      <c r="J118" s="700"/>
      <c r="K118" s="294" t="s">
        <v>1546</v>
      </c>
      <c r="L118" s="294"/>
      <c r="M118" s="498" t="s">
        <v>1547</v>
      </c>
      <c r="N118" s="299" t="s">
        <v>796</v>
      </c>
      <c r="O118" s="299" t="s">
        <v>796</v>
      </c>
      <c r="P118" s="846" t="s">
        <v>1544</v>
      </c>
      <c r="Q118" s="847"/>
      <c r="R118" s="848"/>
      <c r="S118" s="95" t="s">
        <v>153</v>
      </c>
      <c r="T118" s="82" t="s">
        <v>58</v>
      </c>
      <c r="U118" s="337">
        <v>1</v>
      </c>
      <c r="V118" s="472">
        <v>1</v>
      </c>
      <c r="W118" s="472">
        <f>AB118</f>
        <v>0.19139999999999999</v>
      </c>
      <c r="X118" s="473">
        <f t="shared" si="103"/>
        <v>0.19139999999999999</v>
      </c>
      <c r="Y118" s="495">
        <f t="shared" si="104"/>
        <v>0.19139999999999999</v>
      </c>
      <c r="AA118" s="413">
        <v>0.33</v>
      </c>
      <c r="AB118" s="413">
        <v>0.19139999999999999</v>
      </c>
      <c r="AC118" s="473">
        <f t="shared" si="105"/>
        <v>0.57999999999999996</v>
      </c>
      <c r="AD118" s="495">
        <f t="shared" si="27"/>
        <v>0.57999999999999996</v>
      </c>
      <c r="AE118" s="494">
        <v>0</v>
      </c>
      <c r="AF118" s="494">
        <v>0</v>
      </c>
      <c r="AG118" s="460">
        <v>0</v>
      </c>
      <c r="AH118" s="495">
        <f t="shared" si="107"/>
        <v>0</v>
      </c>
      <c r="AI118" s="494">
        <v>0</v>
      </c>
      <c r="AJ118" s="494">
        <v>0</v>
      </c>
      <c r="AK118" s="460">
        <v>0</v>
      </c>
      <c r="AL118" s="495">
        <f t="shared" si="108"/>
        <v>0</v>
      </c>
      <c r="AM118" s="494">
        <v>0</v>
      </c>
      <c r="AN118" s="494">
        <v>0</v>
      </c>
      <c r="AO118" s="460">
        <v>0</v>
      </c>
      <c r="AP118" s="495">
        <f t="shared" si="109"/>
        <v>0</v>
      </c>
    </row>
    <row r="119" spans="1:42" s="49" customFormat="1" ht="296.25" customHeight="1">
      <c r="A119" s="74" t="s">
        <v>420</v>
      </c>
      <c r="B119" s="1125" t="s">
        <v>1593</v>
      </c>
      <c r="C119" s="1126"/>
      <c r="D119" s="342"/>
      <c r="E119" s="343"/>
      <c r="F119" s="1061"/>
      <c r="G119" s="1062"/>
      <c r="H119" s="1061" t="s">
        <v>1594</v>
      </c>
      <c r="I119" s="1062"/>
      <c r="J119" s="1063"/>
      <c r="K119" s="478" t="s">
        <v>1451</v>
      </c>
      <c r="L119" s="50"/>
      <c r="M119" s="477" t="s">
        <v>1528</v>
      </c>
      <c r="N119" s="70"/>
      <c r="O119" s="69"/>
      <c r="P119" s="642" t="s">
        <v>1555</v>
      </c>
      <c r="Q119" s="643"/>
      <c r="R119" s="644"/>
      <c r="S119" s="344" t="s">
        <v>155</v>
      </c>
      <c r="T119" s="336" t="s">
        <v>114</v>
      </c>
      <c r="U119" s="337">
        <v>1</v>
      </c>
      <c r="V119" s="472">
        <v>1</v>
      </c>
      <c r="W119" s="472">
        <v>0</v>
      </c>
      <c r="X119" s="473">
        <f t="shared" si="103"/>
        <v>0</v>
      </c>
      <c r="Y119" s="495">
        <f t="shared" si="104"/>
        <v>0</v>
      </c>
      <c r="AA119" s="413">
        <v>0</v>
      </c>
      <c r="AB119" s="413">
        <v>0</v>
      </c>
      <c r="AC119" s="473">
        <v>0</v>
      </c>
      <c r="AD119" s="495">
        <f t="shared" si="27"/>
        <v>0</v>
      </c>
      <c r="AE119" s="494">
        <v>0</v>
      </c>
      <c r="AF119" s="494">
        <v>0</v>
      </c>
      <c r="AG119" s="460">
        <v>0</v>
      </c>
      <c r="AH119" s="495">
        <f t="shared" si="107"/>
        <v>0</v>
      </c>
      <c r="AI119" s="494">
        <v>0</v>
      </c>
      <c r="AJ119" s="494">
        <v>0</v>
      </c>
      <c r="AK119" s="460">
        <v>0</v>
      </c>
      <c r="AL119" s="495">
        <f t="shared" si="108"/>
        <v>0</v>
      </c>
      <c r="AM119" s="494">
        <v>0</v>
      </c>
      <c r="AN119" s="494">
        <v>0</v>
      </c>
      <c r="AO119" s="460">
        <v>0</v>
      </c>
      <c r="AP119" s="495">
        <f t="shared" si="109"/>
        <v>0</v>
      </c>
    </row>
    <row r="120" spans="1:42" s="17" customFormat="1" ht="16.5" customHeight="1">
      <c r="A120" s="27"/>
      <c r="B120" s="27"/>
      <c r="C120" s="26"/>
      <c r="D120" s="26"/>
      <c r="E120" s="27"/>
      <c r="F120" s="27"/>
      <c r="G120" s="27"/>
      <c r="H120" s="27"/>
      <c r="I120" s="27"/>
      <c r="J120" s="27"/>
      <c r="K120" s="27"/>
      <c r="L120" s="27"/>
      <c r="M120" s="27"/>
      <c r="N120" s="27"/>
      <c r="O120" s="27"/>
      <c r="P120" s="27"/>
      <c r="Q120" s="27"/>
      <c r="R120" s="27"/>
      <c r="S120" s="90"/>
      <c r="T120" s="27"/>
      <c r="U120" s="27"/>
      <c r="V120" s="47"/>
      <c r="W120" s="16"/>
    </row>
    <row r="121" spans="1:42" s="20" customFormat="1" ht="10.5" customHeight="1">
      <c r="A121" s="10"/>
      <c r="B121" s="10"/>
      <c r="C121" s="11"/>
      <c r="D121" s="11"/>
      <c r="E121" s="10"/>
      <c r="F121" s="10"/>
      <c r="G121" s="10"/>
      <c r="H121" s="10"/>
      <c r="I121" s="10"/>
      <c r="J121" s="10"/>
      <c r="K121" s="10"/>
      <c r="L121" s="10"/>
      <c r="M121" s="10"/>
      <c r="N121" s="10"/>
      <c r="O121" s="10"/>
      <c r="P121" s="27"/>
      <c r="Q121" s="27"/>
      <c r="R121" s="27"/>
      <c r="S121" s="90"/>
      <c r="T121" s="27"/>
      <c r="U121" s="27"/>
      <c r="V121" s="18"/>
      <c r="W121" s="19"/>
    </row>
    <row r="122" spans="1:42" s="15" customFormat="1" ht="10.5" customHeight="1">
      <c r="A122" s="21"/>
      <c r="B122" s="21"/>
      <c r="C122" s="21"/>
      <c r="D122" s="21"/>
      <c r="E122" s="21"/>
      <c r="F122" s="21"/>
      <c r="G122" s="21"/>
      <c r="H122" s="21"/>
      <c r="I122" s="21"/>
      <c r="J122" s="21"/>
      <c r="K122" s="21"/>
      <c r="L122" s="21"/>
      <c r="M122" s="21"/>
      <c r="N122" s="21"/>
      <c r="O122" s="12"/>
      <c r="P122" s="22"/>
      <c r="Q122" s="22"/>
      <c r="R122" s="22"/>
      <c r="S122" s="91"/>
      <c r="T122" s="22"/>
      <c r="U122" s="13"/>
      <c r="V122" s="45"/>
      <c r="W122" s="45"/>
    </row>
    <row r="123" spans="1:42" ht="101.25" customHeight="1">
      <c r="A123" s="723" t="s">
        <v>670</v>
      </c>
      <c r="B123" s="723"/>
      <c r="C123" s="723"/>
      <c r="D123" s="723"/>
      <c r="E123" s="723"/>
      <c r="F123" s="723"/>
      <c r="G123" s="723"/>
      <c r="H123" s="723"/>
      <c r="I123" s="723"/>
      <c r="J123" s="723"/>
      <c r="K123" s="723"/>
      <c r="L123" s="723"/>
      <c r="M123" s="723"/>
      <c r="N123" s="723"/>
      <c r="O123" s="723"/>
      <c r="P123" s="723"/>
      <c r="Q123" s="723"/>
      <c r="R123" s="723"/>
      <c r="S123" s="723"/>
      <c r="T123" s="723"/>
      <c r="U123" s="723"/>
      <c r="V123" s="723"/>
      <c r="W123" s="723"/>
      <c r="X123" s="723"/>
      <c r="Y123" s="723"/>
    </row>
    <row r="124" spans="1:42" ht="84.75" customHeight="1" thickBot="1">
      <c r="A124" s="30"/>
      <c r="B124" s="30"/>
      <c r="C124" s="30"/>
      <c r="D124" s="30"/>
      <c r="E124" s="30"/>
      <c r="F124" s="30"/>
      <c r="G124" s="30"/>
      <c r="H124" s="30"/>
      <c r="I124" s="30"/>
      <c r="J124" s="30"/>
      <c r="K124" s="30"/>
      <c r="L124" s="30"/>
      <c r="M124" s="30"/>
      <c r="N124" s="30"/>
      <c r="O124" s="30"/>
      <c r="P124" s="30"/>
      <c r="Q124" s="30"/>
      <c r="R124" s="30"/>
      <c r="S124" s="30"/>
      <c r="T124" s="30"/>
      <c r="U124" s="30"/>
      <c r="V124" s="76"/>
      <c r="W124" s="76"/>
    </row>
    <row r="125" spans="1:42" ht="82.5" customHeight="1" thickTop="1">
      <c r="A125" s="891" t="s">
        <v>474</v>
      </c>
      <c r="B125" s="891"/>
      <c r="C125" s="891"/>
      <c r="D125" s="891"/>
      <c r="E125" s="1119" t="s">
        <v>1624</v>
      </c>
      <c r="F125" s="1120"/>
      <c r="G125" s="1120"/>
      <c r="H125" s="1120"/>
      <c r="I125" s="1120"/>
      <c r="J125" s="1121"/>
      <c r="K125" s="1122"/>
      <c r="L125" s="692"/>
      <c r="M125" s="692"/>
      <c r="N125" s="692"/>
      <c r="O125" s="692"/>
      <c r="P125" s="692"/>
      <c r="Q125" s="274"/>
      <c r="R125" s="274"/>
      <c r="S125" s="274"/>
      <c r="T125" s="274"/>
      <c r="U125" s="274"/>
      <c r="V125" s="46"/>
      <c r="W125" s="46"/>
    </row>
    <row r="126" spans="1:42" ht="82.5" customHeight="1" thickBot="1">
      <c r="A126" s="891"/>
      <c r="B126" s="891"/>
      <c r="C126" s="891"/>
      <c r="D126" s="892"/>
      <c r="E126" s="1123" t="s">
        <v>29</v>
      </c>
      <c r="F126" s="1124"/>
      <c r="G126" s="1123" t="s">
        <v>30</v>
      </c>
      <c r="H126" s="1124"/>
      <c r="I126" s="307" t="s">
        <v>9</v>
      </c>
      <c r="J126" s="416" t="s">
        <v>10</v>
      </c>
      <c r="K126" s="226"/>
      <c r="L126" s="170"/>
      <c r="M126" s="170"/>
      <c r="N126" s="170"/>
      <c r="O126" s="170"/>
      <c r="P126" s="170"/>
      <c r="Q126" s="31"/>
      <c r="R126" s="31"/>
      <c r="S126" s="31"/>
      <c r="T126" s="31"/>
      <c r="U126" s="31"/>
      <c r="V126" s="46"/>
      <c r="W126" s="46"/>
    </row>
    <row r="127" spans="1:42" ht="323.25" customHeight="1" thickTop="1">
      <c r="A127" s="1115" t="s">
        <v>672</v>
      </c>
      <c r="B127" s="1115"/>
      <c r="C127" s="1115"/>
      <c r="D127" s="1115"/>
      <c r="E127" s="1082">
        <f>+E133+E134+E135+E136</f>
        <v>3085166834</v>
      </c>
      <c r="F127" s="1083"/>
      <c r="G127" s="1088">
        <f>G137</f>
        <v>1687663528</v>
      </c>
      <c r="H127" s="1089"/>
      <c r="I127" s="1093">
        <f>G127/E127</f>
        <v>0.54702504558299681</v>
      </c>
      <c r="J127" s="1096">
        <f>+I127</f>
        <v>0.54702504558299681</v>
      </c>
      <c r="K127" s="170"/>
      <c r="L127" s="170"/>
      <c r="M127" s="170"/>
      <c r="N127" s="170"/>
      <c r="O127" s="31"/>
      <c r="P127" s="170"/>
      <c r="Q127" s="31"/>
      <c r="R127" s="31"/>
      <c r="S127" s="31"/>
      <c r="T127" s="31"/>
      <c r="U127" s="31"/>
      <c r="V127" s="46"/>
      <c r="W127" s="46"/>
    </row>
    <row r="128" spans="1:42" ht="256.5" customHeight="1">
      <c r="A128" s="1116" t="s">
        <v>457</v>
      </c>
      <c r="B128" s="1116"/>
      <c r="C128" s="1116"/>
      <c r="D128" s="1116"/>
      <c r="E128" s="1084"/>
      <c r="F128" s="1085"/>
      <c r="G128" s="1002"/>
      <c r="H128" s="1090"/>
      <c r="I128" s="1094"/>
      <c r="J128" s="1097"/>
      <c r="K128" s="170"/>
      <c r="L128" s="170"/>
      <c r="M128" s="170"/>
      <c r="N128" s="170"/>
      <c r="O128" s="31"/>
      <c r="P128" s="170"/>
      <c r="Q128" s="31"/>
      <c r="R128" s="31"/>
      <c r="S128" s="31"/>
      <c r="T128" s="31"/>
      <c r="U128" s="31"/>
      <c r="V128" s="46"/>
      <c r="W128" s="46"/>
    </row>
    <row r="129" spans="1:53" ht="189.75" customHeight="1">
      <c r="A129" s="1116" t="s">
        <v>454</v>
      </c>
      <c r="B129" s="1116"/>
      <c r="C129" s="1116"/>
      <c r="D129" s="1116"/>
      <c r="E129" s="1084"/>
      <c r="F129" s="1085"/>
      <c r="G129" s="1002"/>
      <c r="H129" s="1090"/>
      <c r="I129" s="1094"/>
      <c r="J129" s="1097"/>
      <c r="K129" s="170"/>
      <c r="L129" s="170"/>
      <c r="M129" s="170"/>
      <c r="N129" s="170"/>
      <c r="O129" s="31"/>
      <c r="P129" s="170"/>
      <c r="Q129" s="31"/>
      <c r="R129" s="31"/>
      <c r="S129" s="31"/>
      <c r="T129" s="31"/>
      <c r="U129" s="31"/>
      <c r="V129" s="46"/>
      <c r="W129" s="46"/>
    </row>
    <row r="130" spans="1:53" ht="190.5" customHeight="1">
      <c r="A130" s="1116" t="s">
        <v>450</v>
      </c>
      <c r="B130" s="1116"/>
      <c r="C130" s="1116"/>
      <c r="D130" s="1116"/>
      <c r="E130" s="1084"/>
      <c r="F130" s="1085"/>
      <c r="G130" s="1002"/>
      <c r="H130" s="1090"/>
      <c r="I130" s="1094"/>
      <c r="J130" s="1097"/>
      <c r="K130" s="226"/>
      <c r="L130" s="170"/>
      <c r="M130" s="170"/>
      <c r="N130" s="170"/>
      <c r="O130" s="170"/>
      <c r="P130" s="170"/>
      <c r="Q130" s="1050">
        <v>2016</v>
      </c>
      <c r="R130" s="1051"/>
      <c r="S130" s="1051"/>
      <c r="T130" s="1052"/>
      <c r="U130" s="1050">
        <v>2017</v>
      </c>
      <c r="V130" s="1051"/>
      <c r="W130" s="1051"/>
      <c r="X130" s="1052"/>
      <c r="Y130" s="1050">
        <v>2018</v>
      </c>
      <c r="Z130" s="1051"/>
      <c r="AA130" s="1051"/>
      <c r="AB130" s="1052"/>
      <c r="AC130" s="1050">
        <v>2019</v>
      </c>
      <c r="AD130" s="1051"/>
      <c r="AE130" s="1051"/>
      <c r="AF130" s="1052"/>
      <c r="AG130" s="1050">
        <v>2020</v>
      </c>
      <c r="AH130" s="1051"/>
      <c r="AI130" s="1051"/>
      <c r="AJ130" s="1052"/>
      <c r="AL130" s="650" t="s">
        <v>714</v>
      </c>
      <c r="AM130" s="651"/>
      <c r="AN130" s="651"/>
      <c r="AO130" s="651"/>
      <c r="AP130" s="651"/>
      <c r="AQ130" s="651"/>
      <c r="AR130" s="651"/>
      <c r="AS130" s="651"/>
      <c r="AT130" s="651"/>
      <c r="AU130" s="651"/>
      <c r="AV130" s="651"/>
      <c r="AW130" s="651"/>
      <c r="AX130" s="651"/>
      <c r="AY130" s="651"/>
      <c r="AZ130" s="651"/>
      <c r="BA130" s="652"/>
    </row>
    <row r="131" spans="1:53" ht="60" customHeight="1" thickBot="1">
      <c r="A131" s="229"/>
      <c r="B131" s="229"/>
      <c r="C131" s="229"/>
      <c r="D131" s="229"/>
      <c r="E131" s="1086"/>
      <c r="F131" s="1087"/>
      <c r="G131" s="1091"/>
      <c r="H131" s="1092"/>
      <c r="I131" s="1095"/>
      <c r="J131" s="1098"/>
      <c r="K131" s="227"/>
      <c r="L131" s="228"/>
      <c r="M131" s="228"/>
      <c r="N131" s="228"/>
      <c r="O131" s="228"/>
      <c r="P131" s="228"/>
      <c r="Q131" s="1053"/>
      <c r="R131" s="1054"/>
      <c r="S131" s="1054"/>
      <c r="T131" s="1055"/>
      <c r="U131" s="1053"/>
      <c r="V131" s="1054"/>
      <c r="W131" s="1054"/>
      <c r="X131" s="1055"/>
      <c r="Y131" s="1053"/>
      <c r="Z131" s="1054"/>
      <c r="AA131" s="1054"/>
      <c r="AB131" s="1055"/>
      <c r="AC131" s="1053"/>
      <c r="AD131" s="1054"/>
      <c r="AE131" s="1054"/>
      <c r="AF131" s="1055"/>
      <c r="AG131" s="1053"/>
      <c r="AH131" s="1054"/>
      <c r="AI131" s="1054"/>
      <c r="AJ131" s="1055"/>
      <c r="AL131" s="1066" t="s">
        <v>713</v>
      </c>
      <c r="AM131" s="1067"/>
      <c r="AN131" s="1067"/>
      <c r="AO131" s="1068"/>
      <c r="AP131" s="1066" t="s">
        <v>715</v>
      </c>
      <c r="AQ131" s="1067"/>
      <c r="AR131" s="1067"/>
      <c r="AS131" s="1068"/>
      <c r="AT131" s="1066" t="s">
        <v>716</v>
      </c>
      <c r="AU131" s="1067"/>
      <c r="AV131" s="1067"/>
      <c r="AW131" s="1068"/>
      <c r="AX131" s="1066" t="s">
        <v>717</v>
      </c>
      <c r="AY131" s="1067"/>
      <c r="AZ131" s="1067"/>
      <c r="BA131" s="1068"/>
    </row>
    <row r="132" spans="1:53" ht="110.25" customHeight="1" thickTop="1" thickBot="1">
      <c r="A132" s="664" t="s">
        <v>27</v>
      </c>
      <c r="B132" s="664"/>
      <c r="C132" s="664"/>
      <c r="D132" s="272" t="s">
        <v>151</v>
      </c>
      <c r="E132" s="34" t="s">
        <v>29</v>
      </c>
      <c r="F132" s="307" t="s">
        <v>1000</v>
      </c>
      <c r="G132" s="855" t="s">
        <v>30</v>
      </c>
      <c r="H132" s="856"/>
      <c r="I132" s="34" t="s">
        <v>31</v>
      </c>
      <c r="J132" s="117" t="s">
        <v>10</v>
      </c>
      <c r="K132" s="664" t="s">
        <v>32</v>
      </c>
      <c r="L132" s="664"/>
      <c r="M132" s="664"/>
      <c r="N132" s="664"/>
      <c r="O132" s="293" t="s">
        <v>7</v>
      </c>
      <c r="P132" s="315" t="s">
        <v>1003</v>
      </c>
      <c r="Q132" s="303" t="s">
        <v>11</v>
      </c>
      <c r="R132" s="303" t="s">
        <v>12</v>
      </c>
      <c r="S132" s="39" t="s">
        <v>9</v>
      </c>
      <c r="T132" s="409" t="s">
        <v>10</v>
      </c>
      <c r="U132" s="303" t="s">
        <v>11</v>
      </c>
      <c r="V132" s="303" t="s">
        <v>12</v>
      </c>
      <c r="W132" s="168" t="s">
        <v>9</v>
      </c>
      <c r="X132" s="409" t="s">
        <v>10</v>
      </c>
      <c r="Y132" s="303" t="s">
        <v>11</v>
      </c>
      <c r="Z132" s="303" t="s">
        <v>12</v>
      </c>
      <c r="AA132" s="39" t="s">
        <v>9</v>
      </c>
      <c r="AB132" s="409" t="s">
        <v>10</v>
      </c>
      <c r="AC132" s="303" t="s">
        <v>11</v>
      </c>
      <c r="AD132" s="303" t="s">
        <v>12</v>
      </c>
      <c r="AE132" s="168" t="s">
        <v>9</v>
      </c>
      <c r="AF132" s="409" t="s">
        <v>10</v>
      </c>
      <c r="AG132" s="303" t="s">
        <v>11</v>
      </c>
      <c r="AH132" s="303" t="s">
        <v>12</v>
      </c>
      <c r="AI132" s="168" t="s">
        <v>9</v>
      </c>
      <c r="AJ132" s="409" t="s">
        <v>10</v>
      </c>
      <c r="AL132" s="288" t="s">
        <v>13</v>
      </c>
      <c r="AM132" s="288" t="s">
        <v>14</v>
      </c>
      <c r="AN132" s="173" t="s">
        <v>9</v>
      </c>
      <c r="AO132" s="174" t="s">
        <v>10</v>
      </c>
      <c r="AP132" s="288" t="s">
        <v>13</v>
      </c>
      <c r="AQ132" s="288" t="s">
        <v>14</v>
      </c>
      <c r="AR132" s="173" t="s">
        <v>9</v>
      </c>
      <c r="AS132" s="174" t="s">
        <v>10</v>
      </c>
      <c r="AT132" s="288" t="s">
        <v>13</v>
      </c>
      <c r="AU132" s="288" t="s">
        <v>14</v>
      </c>
      <c r="AV132" s="173" t="s">
        <v>9</v>
      </c>
      <c r="AW132" s="174" t="s">
        <v>10</v>
      </c>
      <c r="AX132" s="288" t="s">
        <v>13</v>
      </c>
      <c r="AY132" s="288" t="s">
        <v>14</v>
      </c>
      <c r="AZ132" s="173" t="s">
        <v>9</v>
      </c>
      <c r="BA132" s="174" t="s">
        <v>10</v>
      </c>
    </row>
    <row r="133" spans="1:53" ht="197.25" customHeight="1" thickTop="1" thickBot="1">
      <c r="A133" s="666" t="s">
        <v>33</v>
      </c>
      <c r="B133" s="887" t="s">
        <v>419</v>
      </c>
      <c r="C133" s="887"/>
      <c r="D133" s="143" t="s">
        <v>418</v>
      </c>
      <c r="E133" s="144">
        <v>543139500</v>
      </c>
      <c r="F133" s="35">
        <f>E133/$E$137</f>
        <v>0.1760486642130161</v>
      </c>
      <c r="G133" s="1077">
        <v>225639500</v>
      </c>
      <c r="H133" s="1078"/>
      <c r="I133" s="36">
        <f>G133/E133</f>
        <v>0.41543562933647804</v>
      </c>
      <c r="J133" s="54">
        <f t="shared" ref="J133:J137" si="111">+I133</f>
        <v>0.41543562933647804</v>
      </c>
      <c r="K133" s="1079" t="s">
        <v>417</v>
      </c>
      <c r="L133" s="1080"/>
      <c r="M133" s="1080"/>
      <c r="N133" s="1081"/>
      <c r="O133" s="83" t="s">
        <v>114</v>
      </c>
      <c r="P133" s="114">
        <v>1</v>
      </c>
      <c r="Q133" s="383">
        <v>0.1</v>
      </c>
      <c r="R133" s="383">
        <v>0.1</v>
      </c>
      <c r="S133" s="286">
        <f>+R133/Q133</f>
        <v>1</v>
      </c>
      <c r="T133" s="53">
        <f>+S133</f>
        <v>1</v>
      </c>
      <c r="U133" s="383">
        <v>0.3</v>
      </c>
      <c r="V133" s="383">
        <v>0.3</v>
      </c>
      <c r="W133" s="305">
        <f>+V133/U133</f>
        <v>1</v>
      </c>
      <c r="X133" s="53">
        <f>+W133</f>
        <v>1</v>
      </c>
      <c r="Y133" s="383">
        <v>0.3</v>
      </c>
      <c r="Z133" s="383">
        <v>0.3</v>
      </c>
      <c r="AA133" s="305">
        <f>+Z133/Y133</f>
        <v>1</v>
      </c>
      <c r="AB133" s="53">
        <f>+AA133</f>
        <v>1</v>
      </c>
      <c r="AC133" s="383">
        <v>0.25</v>
      </c>
      <c r="AD133" s="383">
        <f>AQ133</f>
        <v>0.08</v>
      </c>
      <c r="AE133" s="414">
        <f>+AD133/AC133</f>
        <v>0.32</v>
      </c>
      <c r="AF133" s="53">
        <f>+AE133</f>
        <v>0.32</v>
      </c>
      <c r="AG133" s="383">
        <v>0.05</v>
      </c>
      <c r="AH133" s="383">
        <v>0</v>
      </c>
      <c r="AI133" s="305">
        <v>0</v>
      </c>
      <c r="AJ133" s="53">
        <f>+AI133</f>
        <v>0</v>
      </c>
      <c r="AL133" s="285">
        <v>0.05</v>
      </c>
      <c r="AM133" s="285">
        <v>0.05</v>
      </c>
      <c r="AN133" s="305">
        <f>+AM133/AL133</f>
        <v>1</v>
      </c>
      <c r="AO133" s="287">
        <f t="shared" ref="AO133:AO136" si="112">AN133</f>
        <v>1</v>
      </c>
      <c r="AP133" s="285">
        <v>0.12</v>
      </c>
      <c r="AQ133" s="285">
        <v>0.08</v>
      </c>
      <c r="AR133" s="414">
        <f>+AQ133/AP133</f>
        <v>0.66666666666666674</v>
      </c>
      <c r="AS133" s="287">
        <f t="shared" ref="AS133:AS136" si="113">AR133</f>
        <v>0.66666666666666674</v>
      </c>
      <c r="AT133" s="285">
        <v>0.18</v>
      </c>
      <c r="AU133" s="285">
        <v>0</v>
      </c>
      <c r="AV133" s="305">
        <f>+AU133/AT133</f>
        <v>0</v>
      </c>
      <c r="AW133" s="287">
        <f t="shared" ref="AW133:AW136" si="114">AV133</f>
        <v>0</v>
      </c>
      <c r="AX133" s="285">
        <v>0.25</v>
      </c>
      <c r="AY133" s="285">
        <v>0</v>
      </c>
      <c r="AZ133" s="305">
        <f>+AY133/AX133</f>
        <v>0</v>
      </c>
      <c r="BA133" s="287">
        <f t="shared" ref="BA133:BA136" si="115">AZ133</f>
        <v>0</v>
      </c>
    </row>
    <row r="134" spans="1:53" ht="151.5" customHeight="1" thickTop="1" thickBot="1">
      <c r="A134" s="666"/>
      <c r="B134" s="887" t="s">
        <v>416</v>
      </c>
      <c r="C134" s="887"/>
      <c r="D134" s="143" t="s">
        <v>415</v>
      </c>
      <c r="E134" s="144">
        <v>146830667</v>
      </c>
      <c r="F134" s="35">
        <f>E134/$E$137</f>
        <v>4.7592456064889745E-2</v>
      </c>
      <c r="G134" s="1077">
        <v>146830667</v>
      </c>
      <c r="H134" s="1078"/>
      <c r="I134" s="36">
        <f>G134/E134</f>
        <v>1</v>
      </c>
      <c r="J134" s="54">
        <f t="shared" si="111"/>
        <v>1</v>
      </c>
      <c r="K134" s="1079" t="s">
        <v>414</v>
      </c>
      <c r="L134" s="1080"/>
      <c r="M134" s="1080"/>
      <c r="N134" s="1081"/>
      <c r="O134" s="83" t="s">
        <v>114</v>
      </c>
      <c r="P134" s="114">
        <v>1</v>
      </c>
      <c r="Q134" s="383">
        <v>0.2</v>
      </c>
      <c r="R134" s="383">
        <v>0.2</v>
      </c>
      <c r="S134" s="286">
        <f>+R134/Q134</f>
        <v>1</v>
      </c>
      <c r="T134" s="53">
        <f>+S134</f>
        <v>1</v>
      </c>
      <c r="U134" s="383">
        <v>0.3</v>
      </c>
      <c r="V134" s="383">
        <v>0.3</v>
      </c>
      <c r="W134" s="305">
        <f>+V134/U134</f>
        <v>1</v>
      </c>
      <c r="X134" s="53">
        <f>+W134</f>
        <v>1</v>
      </c>
      <c r="Y134" s="383">
        <v>0.25</v>
      </c>
      <c r="Z134" s="383">
        <v>0.25</v>
      </c>
      <c r="AA134" s="305">
        <f>+Z134/Y134</f>
        <v>1</v>
      </c>
      <c r="AB134" s="53">
        <f>+AA134</f>
        <v>1</v>
      </c>
      <c r="AC134" s="383">
        <v>0.2</v>
      </c>
      <c r="AD134" s="383">
        <f t="shared" ref="AD134:AD136" si="116">AQ134</f>
        <v>0.08</v>
      </c>
      <c r="AE134" s="414">
        <f>+AD134/AC134</f>
        <v>0.39999999999999997</v>
      </c>
      <c r="AF134" s="53">
        <f>+AE134</f>
        <v>0.39999999999999997</v>
      </c>
      <c r="AG134" s="383">
        <v>0.05</v>
      </c>
      <c r="AH134" s="383">
        <v>0</v>
      </c>
      <c r="AI134" s="305">
        <f>+AH134/AG134</f>
        <v>0</v>
      </c>
      <c r="AJ134" s="53">
        <f>+AI134</f>
        <v>0</v>
      </c>
      <c r="AL134" s="285">
        <v>0.03</v>
      </c>
      <c r="AM134" s="285">
        <v>0.03</v>
      </c>
      <c r="AN134" s="305">
        <f>+AM134/AL134</f>
        <v>1</v>
      </c>
      <c r="AO134" s="287">
        <f t="shared" si="112"/>
        <v>1</v>
      </c>
      <c r="AP134" s="285">
        <v>0.09</v>
      </c>
      <c r="AQ134" s="320">
        <v>0.08</v>
      </c>
      <c r="AR134" s="414">
        <f>+AQ134/AP134</f>
        <v>0.88888888888888895</v>
      </c>
      <c r="AS134" s="287">
        <f t="shared" si="113"/>
        <v>0.88888888888888895</v>
      </c>
      <c r="AT134" s="285">
        <v>0.14000000000000001</v>
      </c>
      <c r="AU134" s="285">
        <v>0</v>
      </c>
      <c r="AV134" s="305">
        <f>+AU134/AT134</f>
        <v>0</v>
      </c>
      <c r="AW134" s="287">
        <f t="shared" si="114"/>
        <v>0</v>
      </c>
      <c r="AX134" s="285">
        <v>0.2</v>
      </c>
      <c r="AY134" s="285">
        <v>0</v>
      </c>
      <c r="AZ134" s="305">
        <f>+AY134/AX134</f>
        <v>0</v>
      </c>
      <c r="BA134" s="287">
        <f t="shared" si="115"/>
        <v>0</v>
      </c>
    </row>
    <row r="135" spans="1:53" ht="201.75" customHeight="1" thickTop="1" thickBot="1">
      <c r="A135" s="666"/>
      <c r="B135" s="887" t="s">
        <v>413</v>
      </c>
      <c r="C135" s="887"/>
      <c r="D135" s="143" t="s">
        <v>412</v>
      </c>
      <c r="E135" s="144">
        <v>987688333</v>
      </c>
      <c r="F135" s="35">
        <f>E135/$E$137</f>
        <v>0.32014097977302447</v>
      </c>
      <c r="G135" s="1077">
        <v>886046666</v>
      </c>
      <c r="H135" s="1078"/>
      <c r="I135" s="36">
        <f>G135/E135</f>
        <v>0.89709135604419454</v>
      </c>
      <c r="J135" s="54">
        <f t="shared" si="111"/>
        <v>0.89709135604419454</v>
      </c>
      <c r="K135" s="1079" t="s">
        <v>411</v>
      </c>
      <c r="L135" s="1080"/>
      <c r="M135" s="1080"/>
      <c r="N135" s="1081"/>
      <c r="O135" s="83" t="s">
        <v>114</v>
      </c>
      <c r="P135" s="114">
        <v>16</v>
      </c>
      <c r="Q135" s="383">
        <v>2</v>
      </c>
      <c r="R135" s="383">
        <v>2</v>
      </c>
      <c r="S135" s="286">
        <f>+R135/Q135</f>
        <v>1</v>
      </c>
      <c r="T135" s="53">
        <f t="shared" ref="T135:T136" si="117">+S135</f>
        <v>1</v>
      </c>
      <c r="U135" s="383">
        <v>5</v>
      </c>
      <c r="V135" s="383">
        <v>5</v>
      </c>
      <c r="W135" s="305">
        <f>+V135/U135</f>
        <v>1</v>
      </c>
      <c r="X135" s="53">
        <f t="shared" ref="X135:X136" si="118">+W135</f>
        <v>1</v>
      </c>
      <c r="Y135" s="383">
        <v>6</v>
      </c>
      <c r="Z135" s="383">
        <v>6</v>
      </c>
      <c r="AA135" s="305">
        <f>+Z135/Y135</f>
        <v>1</v>
      </c>
      <c r="AB135" s="53">
        <f t="shared" ref="AB135:AB136" si="119">+AA135</f>
        <v>1</v>
      </c>
      <c r="AC135" s="383">
        <v>2</v>
      </c>
      <c r="AD135" s="383">
        <f t="shared" si="116"/>
        <v>0</v>
      </c>
      <c r="AE135" s="414">
        <f>+AD135/AC135</f>
        <v>0</v>
      </c>
      <c r="AF135" s="53">
        <f t="shared" ref="AF135:AF136" si="120">+AE135</f>
        <v>0</v>
      </c>
      <c r="AG135" s="383">
        <v>1</v>
      </c>
      <c r="AH135" s="383">
        <v>0</v>
      </c>
      <c r="AI135" s="305">
        <f>+AH135/AG135</f>
        <v>0</v>
      </c>
      <c r="AJ135" s="53">
        <f t="shared" ref="AJ135:AJ136" si="121">+AI135</f>
        <v>0</v>
      </c>
      <c r="AL135" s="285">
        <v>0</v>
      </c>
      <c r="AM135" s="285">
        <v>0</v>
      </c>
      <c r="AN135" s="286">
        <v>0</v>
      </c>
      <c r="AO135" s="287">
        <f t="shared" si="112"/>
        <v>0</v>
      </c>
      <c r="AP135" s="285">
        <v>0</v>
      </c>
      <c r="AQ135" s="285">
        <v>0</v>
      </c>
      <c r="AR135" s="414">
        <v>0</v>
      </c>
      <c r="AS135" s="287">
        <f t="shared" si="113"/>
        <v>0</v>
      </c>
      <c r="AT135" s="285">
        <v>0</v>
      </c>
      <c r="AU135" s="285">
        <v>0</v>
      </c>
      <c r="AV135" s="286">
        <v>0</v>
      </c>
      <c r="AW135" s="287">
        <f t="shared" si="114"/>
        <v>0</v>
      </c>
      <c r="AX135" s="285">
        <v>2</v>
      </c>
      <c r="AY135" s="285">
        <v>0</v>
      </c>
      <c r="AZ135" s="286">
        <v>0</v>
      </c>
      <c r="BA135" s="287">
        <f t="shared" si="115"/>
        <v>0</v>
      </c>
    </row>
    <row r="136" spans="1:53" ht="257.25" customHeight="1" thickTop="1" thickBot="1">
      <c r="A136" s="666"/>
      <c r="B136" s="887" t="s">
        <v>410</v>
      </c>
      <c r="C136" s="887"/>
      <c r="D136" s="143" t="s">
        <v>409</v>
      </c>
      <c r="E136" s="144">
        <v>1407508334</v>
      </c>
      <c r="F136" s="35">
        <f>E136/$E$137</f>
        <v>0.45621789994906964</v>
      </c>
      <c r="G136" s="1077">
        <v>429146695</v>
      </c>
      <c r="H136" s="1078"/>
      <c r="I136" s="36">
        <f>G136/E136</f>
        <v>0.30489815557994415</v>
      </c>
      <c r="J136" s="54">
        <f t="shared" si="111"/>
        <v>0.30489815557994415</v>
      </c>
      <c r="K136" s="1079" t="s">
        <v>408</v>
      </c>
      <c r="L136" s="1080"/>
      <c r="M136" s="1080"/>
      <c r="N136" s="1081"/>
      <c r="O136" s="83" t="s">
        <v>114</v>
      </c>
      <c r="P136" s="114">
        <v>60</v>
      </c>
      <c r="Q136" s="383">
        <v>6</v>
      </c>
      <c r="R136" s="383">
        <v>6</v>
      </c>
      <c r="S136" s="286">
        <f>+R136/Q136</f>
        <v>1</v>
      </c>
      <c r="T136" s="53">
        <f t="shared" si="117"/>
        <v>1</v>
      </c>
      <c r="U136" s="383">
        <v>16</v>
      </c>
      <c r="V136" s="383">
        <v>16</v>
      </c>
      <c r="W136" s="305">
        <f>+V136/U136</f>
        <v>1</v>
      </c>
      <c r="X136" s="53">
        <f t="shared" si="118"/>
        <v>1</v>
      </c>
      <c r="Y136" s="383">
        <v>20</v>
      </c>
      <c r="Z136" s="383">
        <v>20</v>
      </c>
      <c r="AA136" s="305">
        <f>+Z136/Y136</f>
        <v>1</v>
      </c>
      <c r="AB136" s="53">
        <f t="shared" si="119"/>
        <v>1</v>
      </c>
      <c r="AC136" s="383">
        <v>16</v>
      </c>
      <c r="AD136" s="383">
        <f t="shared" si="116"/>
        <v>0</v>
      </c>
      <c r="AE136" s="414">
        <v>0</v>
      </c>
      <c r="AF136" s="53">
        <f t="shared" si="120"/>
        <v>0</v>
      </c>
      <c r="AG136" s="383">
        <v>2</v>
      </c>
      <c r="AH136" s="383">
        <v>0</v>
      </c>
      <c r="AI136" s="305">
        <v>0</v>
      </c>
      <c r="AJ136" s="53">
        <f t="shared" si="121"/>
        <v>0</v>
      </c>
      <c r="AL136" s="285">
        <v>0</v>
      </c>
      <c r="AM136" s="285">
        <v>0</v>
      </c>
      <c r="AN136" s="286">
        <v>0</v>
      </c>
      <c r="AO136" s="287">
        <f t="shared" si="112"/>
        <v>0</v>
      </c>
      <c r="AP136" s="285">
        <v>4</v>
      </c>
      <c r="AQ136" s="285">
        <v>0</v>
      </c>
      <c r="AR136" s="414">
        <v>0</v>
      </c>
      <c r="AS136" s="287">
        <f t="shared" si="113"/>
        <v>0</v>
      </c>
      <c r="AT136" s="285">
        <v>6</v>
      </c>
      <c r="AU136" s="285">
        <v>0</v>
      </c>
      <c r="AV136" s="286">
        <v>0</v>
      </c>
      <c r="AW136" s="287">
        <f t="shared" si="114"/>
        <v>0</v>
      </c>
      <c r="AX136" s="285">
        <v>16</v>
      </c>
      <c r="AY136" s="285">
        <v>0</v>
      </c>
      <c r="AZ136" s="286">
        <v>0</v>
      </c>
      <c r="BA136" s="287">
        <f t="shared" si="115"/>
        <v>0</v>
      </c>
    </row>
    <row r="137" spans="1:53" ht="141.75" customHeight="1" thickTop="1" thickBot="1">
      <c r="A137" s="850" t="s">
        <v>34</v>
      </c>
      <c r="B137" s="851"/>
      <c r="C137" s="852"/>
      <c r="D137" s="290"/>
      <c r="E137" s="393">
        <f>SUM(E133:E136)</f>
        <v>3085166834</v>
      </c>
      <c r="F137" s="394">
        <f>SUM(F133:F136)</f>
        <v>1</v>
      </c>
      <c r="G137" s="853">
        <f>SUM(G133:H136)</f>
        <v>1687663528</v>
      </c>
      <c r="H137" s="854">
        <v>0</v>
      </c>
      <c r="I137" s="392">
        <f>G137/E137</f>
        <v>0.54702504558299681</v>
      </c>
      <c r="J137" s="54">
        <f t="shared" si="111"/>
        <v>0.54702504558299681</v>
      </c>
      <c r="K137" s="663"/>
      <c r="L137" s="663"/>
      <c r="M137" s="663"/>
      <c r="N137" s="663"/>
      <c r="O137" s="271"/>
      <c r="P137" s="76"/>
      <c r="Q137" s="76"/>
      <c r="R137" s="76"/>
      <c r="S137" s="92"/>
      <c r="T137" s="76"/>
      <c r="U137" s="76"/>
      <c r="V137" s="46"/>
      <c r="W137" s="46"/>
    </row>
    <row r="138" spans="1:53" s="45" customFormat="1" ht="48.75" customHeight="1" thickTop="1" thickBot="1">
      <c r="A138" s="40"/>
      <c r="B138" s="40"/>
      <c r="C138" s="40"/>
      <c r="D138" s="40"/>
      <c r="E138" s="40"/>
      <c r="F138" s="40"/>
      <c r="G138" s="40"/>
      <c r="H138" s="40"/>
      <c r="I138" s="40">
        <v>0</v>
      </c>
      <c r="J138" s="40">
        <f t="shared" ref="J138" si="122">+I138</f>
        <v>0</v>
      </c>
      <c r="K138" s="40"/>
      <c r="L138" s="40"/>
      <c r="M138" s="40"/>
      <c r="N138" s="40"/>
      <c r="O138" s="40"/>
      <c r="P138" s="40"/>
      <c r="Q138" s="40"/>
      <c r="R138" s="40"/>
      <c r="S138" s="87"/>
      <c r="T138" s="40"/>
      <c r="U138" s="40"/>
      <c r="V138" s="76"/>
      <c r="W138" s="46"/>
    </row>
    <row r="139" spans="1:53" ht="133.5" customHeight="1" thickTop="1" thickBot="1">
      <c r="A139" s="1117" t="s">
        <v>35</v>
      </c>
      <c r="B139" s="1118"/>
      <c r="C139" s="654" t="d">
        <v>2019-03-31</v>
      </c>
      <c r="D139" s="654"/>
      <c r="E139" s="165" t="s">
        <v>36</v>
      </c>
      <c r="F139" s="52"/>
      <c r="G139" s="655" t="s">
        <v>37</v>
      </c>
      <c r="H139" s="656"/>
      <c r="I139" s="44"/>
      <c r="J139" s="198" t="s">
        <v>38</v>
      </c>
      <c r="K139" s="44"/>
      <c r="L139" s="657" t="s">
        <v>39</v>
      </c>
      <c r="M139" s="658"/>
      <c r="N139" s="166"/>
      <c r="O139" s="199" t="s">
        <v>40</v>
      </c>
      <c r="V139" s="76"/>
      <c r="W139" s="46"/>
    </row>
    <row r="140" spans="1:53" ht="13.5" thickTop="1"/>
  </sheetData>
  <autoFilter ref="A57:AP119" xr:uid="{ECA08E68-8599-4AE1-AA59-70F3DCCEEB5D}">
    <filterColumn colId="1" showButton="0"/>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460">
    <mergeCell ref="P113:R113"/>
    <mergeCell ref="P114:R114"/>
    <mergeCell ref="F98:G98"/>
    <mergeCell ref="B98:C98"/>
    <mergeCell ref="H98:J98"/>
    <mergeCell ref="B107:C107"/>
    <mergeCell ref="F107:G107"/>
    <mergeCell ref="F111:G111"/>
    <mergeCell ref="H111:J111"/>
    <mergeCell ref="P111:R111"/>
    <mergeCell ref="B113:C113"/>
    <mergeCell ref="F113:G113"/>
    <mergeCell ref="B114:C114"/>
    <mergeCell ref="F114:G114"/>
    <mergeCell ref="H113:J113"/>
    <mergeCell ref="H114:J114"/>
    <mergeCell ref="B112:C112"/>
    <mergeCell ref="F112:G112"/>
    <mergeCell ref="H112:J112"/>
    <mergeCell ref="P112:R112"/>
    <mergeCell ref="B105:C105"/>
    <mergeCell ref="F105:G105"/>
    <mergeCell ref="H105:J105"/>
    <mergeCell ref="B106:C106"/>
    <mergeCell ref="P86:R86"/>
    <mergeCell ref="P87:R87"/>
    <mergeCell ref="P89:R89"/>
    <mergeCell ref="P90:R90"/>
    <mergeCell ref="P91:R91"/>
    <mergeCell ref="P92:R92"/>
    <mergeCell ref="P93:R93"/>
    <mergeCell ref="P98:R98"/>
    <mergeCell ref="P105:R105"/>
    <mergeCell ref="F106:G106"/>
    <mergeCell ref="H106:J106"/>
    <mergeCell ref="P106:R106"/>
    <mergeCell ref="B109:C109"/>
    <mergeCell ref="F109:G109"/>
    <mergeCell ref="H109:J109"/>
    <mergeCell ref="P109:R109"/>
    <mergeCell ref="H107:J107"/>
    <mergeCell ref="B108:C108"/>
    <mergeCell ref="F108:G108"/>
    <mergeCell ref="H108:J108"/>
    <mergeCell ref="P107:R107"/>
    <mergeCell ref="P108:R108"/>
    <mergeCell ref="B110:C110"/>
    <mergeCell ref="F110:G110"/>
    <mergeCell ref="H110:J110"/>
    <mergeCell ref="P110:R110"/>
    <mergeCell ref="B111:C111"/>
    <mergeCell ref="P99:R99"/>
    <mergeCell ref="B100:C100"/>
    <mergeCell ref="F100:G100"/>
    <mergeCell ref="P100:R100"/>
    <mergeCell ref="B101:C101"/>
    <mergeCell ref="F101:G101"/>
    <mergeCell ref="P101:R101"/>
    <mergeCell ref="B104:C104"/>
    <mergeCell ref="F104:G104"/>
    <mergeCell ref="H104:J104"/>
    <mergeCell ref="P104:R104"/>
    <mergeCell ref="H100:J100"/>
    <mergeCell ref="H101:J101"/>
    <mergeCell ref="H102:J102"/>
    <mergeCell ref="B99:C99"/>
    <mergeCell ref="F99:G99"/>
    <mergeCell ref="H99:J99"/>
    <mergeCell ref="P102:R102"/>
    <mergeCell ref="H103:J103"/>
    <mergeCell ref="F103:G103"/>
    <mergeCell ref="P103:R103"/>
    <mergeCell ref="F102:G102"/>
    <mergeCell ref="P95:R95"/>
    <mergeCell ref="B96:C96"/>
    <mergeCell ref="F96:G96"/>
    <mergeCell ref="H96:J96"/>
    <mergeCell ref="P96:R96"/>
    <mergeCell ref="B97:C97"/>
    <mergeCell ref="F97:G97"/>
    <mergeCell ref="H97:J97"/>
    <mergeCell ref="P97:R97"/>
    <mergeCell ref="B103:C103"/>
    <mergeCell ref="B102:C102"/>
    <mergeCell ref="B86:C86"/>
    <mergeCell ref="F86:G86"/>
    <mergeCell ref="B87:C87"/>
    <mergeCell ref="F87:G87"/>
    <mergeCell ref="B88:C88"/>
    <mergeCell ref="B89:C89"/>
    <mergeCell ref="F89:G89"/>
    <mergeCell ref="B90:C90"/>
    <mergeCell ref="F90:G90"/>
    <mergeCell ref="B91:C91"/>
    <mergeCell ref="F91:G91"/>
    <mergeCell ref="B92:C92"/>
    <mergeCell ref="F92:G92"/>
    <mergeCell ref="B93:C93"/>
    <mergeCell ref="F93:G93"/>
    <mergeCell ref="B95:C95"/>
    <mergeCell ref="F95:G95"/>
    <mergeCell ref="H95:J95"/>
    <mergeCell ref="H90:J90"/>
    <mergeCell ref="H91:J91"/>
    <mergeCell ref="H92:J92"/>
    <mergeCell ref="H93:J93"/>
    <mergeCell ref="H83:J83"/>
    <mergeCell ref="H84:J84"/>
    <mergeCell ref="H85:J85"/>
    <mergeCell ref="H86:J86"/>
    <mergeCell ref="H87:J87"/>
    <mergeCell ref="H88:J88"/>
    <mergeCell ref="H89:J89"/>
    <mergeCell ref="P72:R72"/>
    <mergeCell ref="P73:R73"/>
    <mergeCell ref="P74:R74"/>
    <mergeCell ref="P75:R75"/>
    <mergeCell ref="P76:R76"/>
    <mergeCell ref="P77:R77"/>
    <mergeCell ref="P78:R78"/>
    <mergeCell ref="P63:R63"/>
    <mergeCell ref="P64:R64"/>
    <mergeCell ref="P65:R65"/>
    <mergeCell ref="P66:R66"/>
    <mergeCell ref="P67:R67"/>
    <mergeCell ref="P68:R68"/>
    <mergeCell ref="P69:R69"/>
    <mergeCell ref="P70:R70"/>
    <mergeCell ref="P71:R71"/>
    <mergeCell ref="H75:J75"/>
    <mergeCell ref="H76:J76"/>
    <mergeCell ref="H77:J77"/>
    <mergeCell ref="H78:J78"/>
    <mergeCell ref="B73:C73"/>
    <mergeCell ref="F73:G73"/>
    <mergeCell ref="B74:C74"/>
    <mergeCell ref="F74:G74"/>
    <mergeCell ref="B75:C75"/>
    <mergeCell ref="F75:G75"/>
    <mergeCell ref="H66:J66"/>
    <mergeCell ref="H67:J67"/>
    <mergeCell ref="H68:J68"/>
    <mergeCell ref="H69:J69"/>
    <mergeCell ref="H70:J70"/>
    <mergeCell ref="H71:J71"/>
    <mergeCell ref="H72:J72"/>
    <mergeCell ref="H73:J73"/>
    <mergeCell ref="H74:J74"/>
    <mergeCell ref="H117:J117"/>
    <mergeCell ref="B118:C118"/>
    <mergeCell ref="H118:J118"/>
    <mergeCell ref="B119:C119"/>
    <mergeCell ref="H81:J81"/>
    <mergeCell ref="H82:J82"/>
    <mergeCell ref="H57:J58"/>
    <mergeCell ref="H59:J59"/>
    <mergeCell ref="B76:C76"/>
    <mergeCell ref="F76:G76"/>
    <mergeCell ref="B77:C77"/>
    <mergeCell ref="F77:G77"/>
    <mergeCell ref="F61:G61"/>
    <mergeCell ref="B63:C63"/>
    <mergeCell ref="F63:G63"/>
    <mergeCell ref="B64:C64"/>
    <mergeCell ref="F64:G64"/>
    <mergeCell ref="B65:C65"/>
    <mergeCell ref="F65:G65"/>
    <mergeCell ref="B66:C66"/>
    <mergeCell ref="F66:G66"/>
    <mergeCell ref="B67:C67"/>
    <mergeCell ref="F67:G67"/>
    <mergeCell ref="B68:C68"/>
    <mergeCell ref="C139:D139"/>
    <mergeCell ref="L139:M139"/>
    <mergeCell ref="A123:Y123"/>
    <mergeCell ref="A127:D127"/>
    <mergeCell ref="A128:D128"/>
    <mergeCell ref="A129:D129"/>
    <mergeCell ref="A130:D130"/>
    <mergeCell ref="A137:C137"/>
    <mergeCell ref="G137:H137"/>
    <mergeCell ref="K137:N137"/>
    <mergeCell ref="A139:B139"/>
    <mergeCell ref="G139:H139"/>
    <mergeCell ref="A133:A136"/>
    <mergeCell ref="B133:C133"/>
    <mergeCell ref="G133:H133"/>
    <mergeCell ref="K133:N133"/>
    <mergeCell ref="Y130:AB131"/>
    <mergeCell ref="K135:N135"/>
    <mergeCell ref="E125:J125"/>
    <mergeCell ref="A125:D126"/>
    <mergeCell ref="K125:P125"/>
    <mergeCell ref="E126:F126"/>
    <mergeCell ref="G126:H126"/>
    <mergeCell ref="B136:C136"/>
    <mergeCell ref="B83:C83"/>
    <mergeCell ref="B94:C94"/>
    <mergeCell ref="A55:Y55"/>
    <mergeCell ref="B59:C59"/>
    <mergeCell ref="B60:C60"/>
    <mergeCell ref="B61:C61"/>
    <mergeCell ref="B62:C62"/>
    <mergeCell ref="B84:C84"/>
    <mergeCell ref="B85:C85"/>
    <mergeCell ref="B79:C79"/>
    <mergeCell ref="B80:C80"/>
    <mergeCell ref="B81:C81"/>
    <mergeCell ref="B82:C82"/>
    <mergeCell ref="F83:G83"/>
    <mergeCell ref="F94:G94"/>
    <mergeCell ref="U57:U58"/>
    <mergeCell ref="V57:Y57"/>
    <mergeCell ref="N57:N58"/>
    <mergeCell ref="F72:G72"/>
    <mergeCell ref="F68:G68"/>
    <mergeCell ref="B69:C69"/>
    <mergeCell ref="F69:G69"/>
    <mergeCell ref="A57:A58"/>
    <mergeCell ref="D57:D58"/>
    <mergeCell ref="N44:O44"/>
    <mergeCell ref="F80:G80"/>
    <mergeCell ref="P80:R80"/>
    <mergeCell ref="F84:G84"/>
    <mergeCell ref="E52:I52"/>
    <mergeCell ref="E46:I46"/>
    <mergeCell ref="J41:K42"/>
    <mergeCell ref="B51:C51"/>
    <mergeCell ref="B47:C47"/>
    <mergeCell ref="B52:C52"/>
    <mergeCell ref="B46:C46"/>
    <mergeCell ref="J51:K51"/>
    <mergeCell ref="J47:K47"/>
    <mergeCell ref="E51:I51"/>
    <mergeCell ref="E47:I47"/>
    <mergeCell ref="J46:K46"/>
    <mergeCell ref="J52:K52"/>
    <mergeCell ref="L52:M52"/>
    <mergeCell ref="L46:M46"/>
    <mergeCell ref="H60:J60"/>
    <mergeCell ref="H61:J61"/>
    <mergeCell ref="H62:J62"/>
    <mergeCell ref="H79:J79"/>
    <mergeCell ref="B50:C50"/>
    <mergeCell ref="C14:U14"/>
    <mergeCell ref="A19:C20"/>
    <mergeCell ref="V19:Y19"/>
    <mergeCell ref="T19:T20"/>
    <mergeCell ref="P22:S22"/>
    <mergeCell ref="P23:S23"/>
    <mergeCell ref="P24:S24"/>
    <mergeCell ref="J22:O22"/>
    <mergeCell ref="J23:O23"/>
    <mergeCell ref="J24:O24"/>
    <mergeCell ref="D21:E25"/>
    <mergeCell ref="J21:O21"/>
    <mergeCell ref="P21:S21"/>
    <mergeCell ref="I22:I25"/>
    <mergeCell ref="D19:E20"/>
    <mergeCell ref="A6:B6"/>
    <mergeCell ref="A8:B8"/>
    <mergeCell ref="C12:U12"/>
    <mergeCell ref="C11:U11"/>
    <mergeCell ref="C10:U10"/>
    <mergeCell ref="C9:U9"/>
    <mergeCell ref="C8:U8"/>
    <mergeCell ref="C6:U6"/>
    <mergeCell ref="C13:U13"/>
    <mergeCell ref="P116:R116"/>
    <mergeCell ref="B116:C116"/>
    <mergeCell ref="H116:J116"/>
    <mergeCell ref="G136:H136"/>
    <mergeCell ref="K136:N136"/>
    <mergeCell ref="A132:C132"/>
    <mergeCell ref="G132:H132"/>
    <mergeCell ref="K132:N132"/>
    <mergeCell ref="E127:F131"/>
    <mergeCell ref="G127:H131"/>
    <mergeCell ref="I127:I131"/>
    <mergeCell ref="J127:J131"/>
    <mergeCell ref="B134:C134"/>
    <mergeCell ref="G134:H134"/>
    <mergeCell ref="K134:N134"/>
    <mergeCell ref="B135:C135"/>
    <mergeCell ref="G135:H135"/>
    <mergeCell ref="F117:G117"/>
    <mergeCell ref="P117:R117"/>
    <mergeCell ref="F118:G118"/>
    <mergeCell ref="P118:R118"/>
    <mergeCell ref="F119:G119"/>
    <mergeCell ref="P119:R119"/>
    <mergeCell ref="B117:C117"/>
    <mergeCell ref="E57:E58"/>
    <mergeCell ref="L57:L58"/>
    <mergeCell ref="M57:M58"/>
    <mergeCell ref="O57:O58"/>
    <mergeCell ref="P57:R58"/>
    <mergeCell ref="B57:C58"/>
    <mergeCell ref="P82:R82"/>
    <mergeCell ref="F81:G81"/>
    <mergeCell ref="P81:R81"/>
    <mergeCell ref="F57:G58"/>
    <mergeCell ref="H80:J80"/>
    <mergeCell ref="F60:G60"/>
    <mergeCell ref="F59:G59"/>
    <mergeCell ref="P59:R59"/>
    <mergeCell ref="B70:C70"/>
    <mergeCell ref="F70:G70"/>
    <mergeCell ref="B71:C71"/>
    <mergeCell ref="F71:G71"/>
    <mergeCell ref="B72:C72"/>
    <mergeCell ref="B78:C78"/>
    <mergeCell ref="F78:G78"/>
    <mergeCell ref="H63:J63"/>
    <mergeCell ref="H64:J64"/>
    <mergeCell ref="H65:J65"/>
    <mergeCell ref="A38:B38"/>
    <mergeCell ref="A39:B39"/>
    <mergeCell ref="A41:A42"/>
    <mergeCell ref="D41:D42"/>
    <mergeCell ref="C39:Y39"/>
    <mergeCell ref="C38:Y38"/>
    <mergeCell ref="P41:R42"/>
    <mergeCell ref="B41:C42"/>
    <mergeCell ref="V41:Y41"/>
    <mergeCell ref="L41:M42"/>
    <mergeCell ref="E41:I42"/>
    <mergeCell ref="U41:U42"/>
    <mergeCell ref="S41:S42"/>
    <mergeCell ref="N41:O42"/>
    <mergeCell ref="T41:T42"/>
    <mergeCell ref="S30:S31"/>
    <mergeCell ref="A32:H32"/>
    <mergeCell ref="I32:N32"/>
    <mergeCell ref="C37:Y37"/>
    <mergeCell ref="A35:Y35"/>
    <mergeCell ref="T30:T31"/>
    <mergeCell ref="U19:U20"/>
    <mergeCell ref="U30:U31"/>
    <mergeCell ref="V30:Y30"/>
    <mergeCell ref="A30:H31"/>
    <mergeCell ref="I30:N31"/>
    <mergeCell ref="O30:O31"/>
    <mergeCell ref="P30:R31"/>
    <mergeCell ref="F19:H20"/>
    <mergeCell ref="I19:I20"/>
    <mergeCell ref="J19:O20"/>
    <mergeCell ref="P19:S20"/>
    <mergeCell ref="P32:R32"/>
    <mergeCell ref="A37:B37"/>
    <mergeCell ref="A28:Y28"/>
    <mergeCell ref="A3:U3"/>
    <mergeCell ref="A5:U5"/>
    <mergeCell ref="A21:C25"/>
    <mergeCell ref="P61:R61"/>
    <mergeCell ref="P62:R62"/>
    <mergeCell ref="F62:G62"/>
    <mergeCell ref="P85:R85"/>
    <mergeCell ref="P60:R60"/>
    <mergeCell ref="F82:G82"/>
    <mergeCell ref="K57:K58"/>
    <mergeCell ref="P79:R79"/>
    <mergeCell ref="P84:R84"/>
    <mergeCell ref="F79:G79"/>
    <mergeCell ref="B43:C43"/>
    <mergeCell ref="E43:I43"/>
    <mergeCell ref="J43:K43"/>
    <mergeCell ref="L43:M43"/>
    <mergeCell ref="N43:O43"/>
    <mergeCell ref="P43:R43"/>
    <mergeCell ref="B44:C44"/>
    <mergeCell ref="E44:I44"/>
    <mergeCell ref="J44:K44"/>
    <mergeCell ref="L44:M44"/>
    <mergeCell ref="F21:H25"/>
    <mergeCell ref="P47:R47"/>
    <mergeCell ref="P51:R51"/>
    <mergeCell ref="T57:T58"/>
    <mergeCell ref="AA17:AP17"/>
    <mergeCell ref="AA19:AD19"/>
    <mergeCell ref="AE19:AH19"/>
    <mergeCell ref="AI19:AL19"/>
    <mergeCell ref="AM19:AP19"/>
    <mergeCell ref="AA28:AP28"/>
    <mergeCell ref="AA30:AD30"/>
    <mergeCell ref="AE30:AH30"/>
    <mergeCell ref="AI30:AL30"/>
    <mergeCell ref="AM30:AP30"/>
    <mergeCell ref="S57:S58"/>
    <mergeCell ref="A17:Y17"/>
    <mergeCell ref="J25:O25"/>
    <mergeCell ref="P25:S25"/>
    <mergeCell ref="N51:O51"/>
    <mergeCell ref="N47:O47"/>
    <mergeCell ref="N52:O52"/>
    <mergeCell ref="N46:O46"/>
    <mergeCell ref="L51:M51"/>
    <mergeCell ref="L47:M47"/>
    <mergeCell ref="P44:R44"/>
    <mergeCell ref="AL131:AO131"/>
    <mergeCell ref="AP131:AS131"/>
    <mergeCell ref="AT131:AW131"/>
    <mergeCell ref="AX131:BA131"/>
    <mergeCell ref="AA39:AP39"/>
    <mergeCell ref="AA41:AD41"/>
    <mergeCell ref="AE41:AH41"/>
    <mergeCell ref="AI41:AL41"/>
    <mergeCell ref="AM41:AP41"/>
    <mergeCell ref="AA55:AP55"/>
    <mergeCell ref="AA57:AD57"/>
    <mergeCell ref="AE57:AH57"/>
    <mergeCell ref="AI57:AL57"/>
    <mergeCell ref="AM57:AP57"/>
    <mergeCell ref="AL130:BA130"/>
    <mergeCell ref="AC130:AF131"/>
    <mergeCell ref="AG130:AJ131"/>
    <mergeCell ref="V44:X44"/>
    <mergeCell ref="B45:C45"/>
    <mergeCell ref="E45:I45"/>
    <mergeCell ref="J45:K45"/>
    <mergeCell ref="L45:M45"/>
    <mergeCell ref="N45:O45"/>
    <mergeCell ref="P45:R45"/>
    <mergeCell ref="Q130:T131"/>
    <mergeCell ref="U130:X131"/>
    <mergeCell ref="P52:R52"/>
    <mergeCell ref="P46:R46"/>
    <mergeCell ref="F85:G85"/>
    <mergeCell ref="P83:R83"/>
    <mergeCell ref="P94:R94"/>
    <mergeCell ref="H94:J94"/>
    <mergeCell ref="F88:G88"/>
    <mergeCell ref="P88:R88"/>
    <mergeCell ref="H119:J119"/>
    <mergeCell ref="F115:G115"/>
    <mergeCell ref="P115:R115"/>
    <mergeCell ref="B115:C115"/>
    <mergeCell ref="H115:J115"/>
    <mergeCell ref="F116:G116"/>
    <mergeCell ref="V50:X50"/>
    <mergeCell ref="V52:X52"/>
    <mergeCell ref="V53:W53"/>
    <mergeCell ref="B48:C48"/>
    <mergeCell ref="E48:I48"/>
    <mergeCell ref="J48:K48"/>
    <mergeCell ref="L48:M48"/>
    <mergeCell ref="N48:O48"/>
    <mergeCell ref="P48:R48"/>
    <mergeCell ref="V48:X48"/>
    <mergeCell ref="B49:C49"/>
    <mergeCell ref="E49:I49"/>
    <mergeCell ref="J49:K49"/>
    <mergeCell ref="L49:M49"/>
    <mergeCell ref="N49:O49"/>
    <mergeCell ref="P49:R49"/>
    <mergeCell ref="E50:I50"/>
    <mergeCell ref="J50:K50"/>
    <mergeCell ref="L50:M50"/>
    <mergeCell ref="N50:O50"/>
    <mergeCell ref="P50:R50"/>
  </mergeCells>
  <conditionalFormatting sqref="Y21">
    <cfRule type="iconSet" priority="916">
      <iconSet iconSet="4Arrows" showValue="0">
        <cfvo type="percent" val="0"/>
        <cfvo type="num" val="0.6"/>
        <cfvo type="num" val="0.8"/>
        <cfvo type="num" val="0.9"/>
      </iconSet>
    </cfRule>
    <cfRule type="cellIs" dxfId="4867" priority="917" operator="lessThan">
      <formula>0.6</formula>
    </cfRule>
    <cfRule type="cellIs" dxfId="4866" priority="918" operator="between">
      <formula>0.8</formula>
      <formula>0.899999999999999</formula>
    </cfRule>
    <cfRule type="cellIs" dxfId="4865" priority="919" operator="between">
      <formula>0.6</formula>
      <formula>0.8</formula>
    </cfRule>
    <cfRule type="cellIs" dxfId="4864" priority="920" operator="greaterThanOrEqual">
      <formula>0.9</formula>
    </cfRule>
  </conditionalFormatting>
  <conditionalFormatting sqref="Y22">
    <cfRule type="iconSet" priority="911">
      <iconSet iconSet="4Arrows" showValue="0">
        <cfvo type="percent" val="0"/>
        <cfvo type="num" val="0.6"/>
        <cfvo type="num" val="0.8"/>
        <cfvo type="num" val="0.9"/>
      </iconSet>
    </cfRule>
    <cfRule type="cellIs" dxfId="4863" priority="912" operator="lessThan">
      <formula>0.6</formula>
    </cfRule>
    <cfRule type="cellIs" dxfId="4862" priority="913" operator="between">
      <formula>0.8</formula>
      <formula>0.899999999999999</formula>
    </cfRule>
    <cfRule type="cellIs" dxfId="4861" priority="914" operator="between">
      <formula>0.6</formula>
      <formula>0.8</formula>
    </cfRule>
    <cfRule type="cellIs" dxfId="4860" priority="915" operator="greaterThanOrEqual">
      <formula>0.9</formula>
    </cfRule>
  </conditionalFormatting>
  <conditionalFormatting sqref="Y23:Y24">
    <cfRule type="iconSet" priority="906">
      <iconSet iconSet="4Arrows" showValue="0">
        <cfvo type="percent" val="0"/>
        <cfvo type="num" val="0.6"/>
        <cfvo type="num" val="0.8"/>
        <cfvo type="num" val="0.9"/>
      </iconSet>
    </cfRule>
    <cfRule type="cellIs" dxfId="4859" priority="907" operator="lessThan">
      <formula>0.6</formula>
    </cfRule>
    <cfRule type="cellIs" dxfId="4858" priority="908" operator="between">
      <formula>0.8</formula>
      <formula>0.899999999999999</formula>
    </cfRule>
    <cfRule type="cellIs" dxfId="4857" priority="909" operator="between">
      <formula>0.6</formula>
      <formula>0.8</formula>
    </cfRule>
    <cfRule type="cellIs" dxfId="4856" priority="910" operator="greaterThanOrEqual">
      <formula>0.9</formula>
    </cfRule>
  </conditionalFormatting>
  <conditionalFormatting sqref="Y25">
    <cfRule type="iconSet" priority="901">
      <iconSet iconSet="4Arrows" showValue="0">
        <cfvo type="percent" val="0"/>
        <cfvo type="num" val="0.6"/>
        <cfvo type="num" val="0.8"/>
        <cfvo type="num" val="0.9"/>
      </iconSet>
    </cfRule>
    <cfRule type="cellIs" dxfId="4855" priority="902" operator="lessThan">
      <formula>0.6</formula>
    </cfRule>
    <cfRule type="cellIs" dxfId="4854" priority="903" operator="between">
      <formula>0.8</formula>
      <formula>0.899999999999999</formula>
    </cfRule>
    <cfRule type="cellIs" dxfId="4853" priority="904" operator="between">
      <formula>0.6</formula>
      <formula>0.8</formula>
    </cfRule>
    <cfRule type="cellIs" dxfId="4852" priority="905" operator="greaterThanOrEqual">
      <formula>0.9</formula>
    </cfRule>
  </conditionalFormatting>
  <conditionalFormatting sqref="AD21:AD25">
    <cfRule type="iconSet" priority="896">
      <iconSet iconSet="4Arrows" showValue="0">
        <cfvo type="percent" val="0"/>
        <cfvo type="num" val="0.6"/>
        <cfvo type="num" val="0.8"/>
        <cfvo type="num" val="0.9"/>
      </iconSet>
    </cfRule>
    <cfRule type="cellIs" dxfId="4851" priority="897" operator="lessThan">
      <formula>0.6</formula>
    </cfRule>
    <cfRule type="cellIs" dxfId="4850" priority="898" operator="between">
      <formula>0.8</formula>
      <formula>0.899999999999999</formula>
    </cfRule>
    <cfRule type="cellIs" dxfId="4849" priority="899" operator="between">
      <formula>0.6</formula>
      <formula>0.8</formula>
    </cfRule>
    <cfRule type="cellIs" dxfId="4848" priority="900" operator="greaterThanOrEqual">
      <formula>0.9</formula>
    </cfRule>
  </conditionalFormatting>
  <conditionalFormatting sqref="AH21:AH25">
    <cfRule type="iconSet" priority="891">
      <iconSet iconSet="4Arrows" showValue="0">
        <cfvo type="percent" val="0"/>
        <cfvo type="num" val="0.6"/>
        <cfvo type="num" val="0.8"/>
        <cfvo type="num" val="0.9"/>
      </iconSet>
    </cfRule>
    <cfRule type="cellIs" dxfId="4847" priority="892" operator="lessThan">
      <formula>0.6</formula>
    </cfRule>
    <cfRule type="cellIs" dxfId="4846" priority="893" operator="between">
      <formula>0.8</formula>
      <formula>0.899999999999999</formula>
    </cfRule>
    <cfRule type="cellIs" dxfId="4845" priority="894" operator="between">
      <formula>0.6</formula>
      <formula>0.8</formula>
    </cfRule>
    <cfRule type="cellIs" dxfId="4844" priority="895" operator="greaterThanOrEqual">
      <formula>0.9</formula>
    </cfRule>
  </conditionalFormatting>
  <conditionalFormatting sqref="AL21:AL25">
    <cfRule type="iconSet" priority="886">
      <iconSet iconSet="4Arrows" showValue="0">
        <cfvo type="percent" val="0"/>
        <cfvo type="num" val="0.6"/>
        <cfvo type="num" val="0.8"/>
        <cfvo type="num" val="0.9"/>
      </iconSet>
    </cfRule>
    <cfRule type="cellIs" dxfId="4843" priority="887" operator="lessThan">
      <formula>0.6</formula>
    </cfRule>
    <cfRule type="cellIs" dxfId="4842" priority="888" operator="between">
      <formula>0.8</formula>
      <formula>0.899999999999999</formula>
    </cfRule>
    <cfRule type="cellIs" dxfId="4841" priority="889" operator="between">
      <formula>0.6</formula>
      <formula>0.8</formula>
    </cfRule>
    <cfRule type="cellIs" dxfId="4840" priority="890" operator="greaterThanOrEqual">
      <formula>0.9</formula>
    </cfRule>
  </conditionalFormatting>
  <conditionalFormatting sqref="AP21:AP25">
    <cfRule type="iconSet" priority="881">
      <iconSet iconSet="4Arrows" showValue="0">
        <cfvo type="percent" val="0"/>
        <cfvo type="num" val="0.6"/>
        <cfvo type="num" val="0.8"/>
        <cfvo type="num" val="0.9"/>
      </iconSet>
    </cfRule>
    <cfRule type="cellIs" dxfId="4839" priority="882" operator="lessThan">
      <formula>0.6</formula>
    </cfRule>
    <cfRule type="cellIs" dxfId="4838" priority="883" operator="between">
      <formula>0.8</formula>
      <formula>0.899999999999999</formula>
    </cfRule>
    <cfRule type="cellIs" dxfId="4837" priority="884" operator="between">
      <formula>0.6</formula>
      <formula>0.8</formula>
    </cfRule>
    <cfRule type="cellIs" dxfId="4836" priority="885" operator="greaterThanOrEqual">
      <formula>0.9</formula>
    </cfRule>
  </conditionalFormatting>
  <conditionalFormatting sqref="Y32">
    <cfRule type="iconSet" priority="876">
      <iconSet iconSet="4Arrows" showValue="0">
        <cfvo type="percent" val="0"/>
        <cfvo type="num" val="0.6"/>
        <cfvo type="num" val="0.8"/>
        <cfvo type="num" val="0.9"/>
      </iconSet>
    </cfRule>
    <cfRule type="cellIs" dxfId="4835" priority="877" operator="lessThan">
      <formula>0.6</formula>
    </cfRule>
    <cfRule type="cellIs" dxfId="4834" priority="878" operator="between">
      <formula>0.8</formula>
      <formula>0.899999999999999</formula>
    </cfRule>
    <cfRule type="cellIs" dxfId="4833" priority="879" operator="between">
      <formula>0.6</formula>
      <formula>0.8</formula>
    </cfRule>
    <cfRule type="cellIs" dxfId="4832" priority="880" operator="greaterThanOrEqual">
      <formula>0.9</formula>
    </cfRule>
  </conditionalFormatting>
  <conditionalFormatting sqref="AD32">
    <cfRule type="iconSet" priority="871">
      <iconSet iconSet="4Arrows" showValue="0">
        <cfvo type="percent" val="0"/>
        <cfvo type="num" val="0.6"/>
        <cfvo type="num" val="0.8"/>
        <cfvo type="num" val="0.9"/>
      </iconSet>
    </cfRule>
    <cfRule type="cellIs" dxfId="4831" priority="872" operator="lessThan">
      <formula>0.6</formula>
    </cfRule>
    <cfRule type="cellIs" dxfId="4830" priority="873" operator="between">
      <formula>0.8</formula>
      <formula>0.899999999999999</formula>
    </cfRule>
    <cfRule type="cellIs" dxfId="4829" priority="874" operator="between">
      <formula>0.6</formula>
      <formula>0.8</formula>
    </cfRule>
    <cfRule type="cellIs" dxfId="4828" priority="875" operator="greaterThanOrEqual">
      <formula>0.9</formula>
    </cfRule>
  </conditionalFormatting>
  <conditionalFormatting sqref="AH32">
    <cfRule type="iconSet" priority="866">
      <iconSet iconSet="4Arrows" showValue="0">
        <cfvo type="percent" val="0"/>
        <cfvo type="num" val="0.6"/>
        <cfvo type="num" val="0.8"/>
        <cfvo type="num" val="0.9"/>
      </iconSet>
    </cfRule>
    <cfRule type="cellIs" dxfId="4827" priority="867" operator="lessThan">
      <formula>0.6</formula>
    </cfRule>
    <cfRule type="cellIs" dxfId="4826" priority="868" operator="between">
      <formula>0.8</formula>
      <formula>0.899999999999999</formula>
    </cfRule>
    <cfRule type="cellIs" dxfId="4825" priority="869" operator="between">
      <formula>0.6</formula>
      <formula>0.8</formula>
    </cfRule>
    <cfRule type="cellIs" dxfId="4824" priority="870" operator="greaterThanOrEqual">
      <formula>0.9</formula>
    </cfRule>
  </conditionalFormatting>
  <conditionalFormatting sqref="AL32">
    <cfRule type="iconSet" priority="861">
      <iconSet iconSet="4Arrows" showValue="0">
        <cfvo type="percent" val="0"/>
        <cfvo type="num" val="0.6"/>
        <cfvo type="num" val="0.8"/>
        <cfvo type="num" val="0.9"/>
      </iconSet>
    </cfRule>
    <cfRule type="cellIs" dxfId="4823" priority="862" operator="lessThan">
      <formula>0.6</formula>
    </cfRule>
    <cfRule type="cellIs" dxfId="4822" priority="863" operator="between">
      <formula>0.8</formula>
      <formula>0.899999999999999</formula>
    </cfRule>
    <cfRule type="cellIs" dxfId="4821" priority="864" operator="between">
      <formula>0.6</formula>
      <formula>0.8</formula>
    </cfRule>
    <cfRule type="cellIs" dxfId="4820" priority="865" operator="greaterThanOrEqual">
      <formula>0.9</formula>
    </cfRule>
  </conditionalFormatting>
  <conditionalFormatting sqref="AP32">
    <cfRule type="iconSet" priority="856">
      <iconSet iconSet="4Arrows" showValue="0">
        <cfvo type="percent" val="0"/>
        <cfvo type="num" val="0.6"/>
        <cfvo type="num" val="0.8"/>
        <cfvo type="num" val="0.9"/>
      </iconSet>
    </cfRule>
    <cfRule type="cellIs" dxfId="4819" priority="857" operator="lessThan">
      <formula>0.6</formula>
    </cfRule>
    <cfRule type="cellIs" dxfId="4818" priority="858" operator="between">
      <formula>0.8</formula>
      <formula>0.899999999999999</formula>
    </cfRule>
    <cfRule type="cellIs" dxfId="4817" priority="859" operator="between">
      <formula>0.6</formula>
      <formula>0.8</formula>
    </cfRule>
    <cfRule type="cellIs" dxfId="4816" priority="860" operator="greaterThanOrEqual">
      <formula>0.9</formula>
    </cfRule>
  </conditionalFormatting>
  <conditionalFormatting sqref="J127:J129">
    <cfRule type="iconSet" priority="851">
      <iconSet iconSet="4Arrows" showValue="0">
        <cfvo type="percent" val="0"/>
        <cfvo type="num" val="0.6"/>
        <cfvo type="num" val="0.8"/>
        <cfvo type="num" val="0.9"/>
      </iconSet>
    </cfRule>
    <cfRule type="cellIs" dxfId="4815" priority="852" operator="lessThan">
      <formula>0.6</formula>
    </cfRule>
    <cfRule type="cellIs" dxfId="4814" priority="853" operator="between">
      <formula>0.8</formula>
      <formula>0.899999999999999</formula>
    </cfRule>
    <cfRule type="cellIs" dxfId="4813" priority="854" operator="between">
      <formula>0.6</formula>
      <formula>0.8</formula>
    </cfRule>
    <cfRule type="cellIs" dxfId="4812" priority="855" operator="greaterThanOrEqual">
      <formula>0.9</formula>
    </cfRule>
  </conditionalFormatting>
  <conditionalFormatting sqref="J133:J137">
    <cfRule type="iconSet" priority="846">
      <iconSet iconSet="4Arrows" showValue="0">
        <cfvo type="percent" val="0"/>
        <cfvo type="num" val="0.6"/>
        <cfvo type="num" val="0.8"/>
        <cfvo type="num" val="0.9"/>
      </iconSet>
    </cfRule>
    <cfRule type="cellIs" dxfId="4811" priority="847" operator="lessThan">
      <formula>0.6</formula>
    </cfRule>
    <cfRule type="cellIs" dxfId="4810" priority="848" operator="between">
      <formula>0.8</formula>
      <formula>0.899999999999999</formula>
    </cfRule>
    <cfRule type="cellIs" dxfId="4809" priority="849" operator="between">
      <formula>0.6</formula>
      <formula>0.8</formula>
    </cfRule>
    <cfRule type="cellIs" dxfId="4808" priority="850" operator="greaterThanOrEqual">
      <formula>0.9</formula>
    </cfRule>
  </conditionalFormatting>
  <conditionalFormatting sqref="X134">
    <cfRule type="iconSet" priority="841">
      <iconSet iconSet="4Arrows" showValue="0">
        <cfvo type="percent" val="0"/>
        <cfvo type="num" val="0.6"/>
        <cfvo type="num" val="0.8"/>
        <cfvo type="num" val="0.9"/>
      </iconSet>
    </cfRule>
    <cfRule type="cellIs" dxfId="4807" priority="842" operator="lessThan">
      <formula>0.6</formula>
    </cfRule>
    <cfRule type="cellIs" dxfId="4806" priority="843" operator="between">
      <formula>0.8</formula>
      <formula>0.899999999999999</formula>
    </cfRule>
    <cfRule type="cellIs" dxfId="4805" priority="844" operator="between">
      <formula>0.6</formula>
      <formula>0.8</formula>
    </cfRule>
    <cfRule type="cellIs" dxfId="4804" priority="845" operator="greaterThanOrEqual">
      <formula>0.9</formula>
    </cfRule>
  </conditionalFormatting>
  <conditionalFormatting sqref="T134">
    <cfRule type="iconSet" priority="836">
      <iconSet iconSet="4Arrows" showValue="0">
        <cfvo type="percent" val="0"/>
        <cfvo type="num" val="0.6"/>
        <cfvo type="num" val="0.8"/>
        <cfvo type="num" val="0.9"/>
      </iconSet>
    </cfRule>
    <cfRule type="cellIs" dxfId="4803" priority="837" operator="lessThan">
      <formula>0.6</formula>
    </cfRule>
    <cfRule type="cellIs" dxfId="4802" priority="838" operator="between">
      <formula>0.8</formula>
      <formula>0.899999999999999</formula>
    </cfRule>
    <cfRule type="cellIs" dxfId="4801" priority="839" operator="between">
      <formula>0.6</formula>
      <formula>0.8</formula>
    </cfRule>
    <cfRule type="cellIs" dxfId="4800" priority="840" operator="greaterThanOrEqual">
      <formula>0.9</formula>
    </cfRule>
  </conditionalFormatting>
  <conditionalFormatting sqref="X135:X136">
    <cfRule type="iconSet" priority="831">
      <iconSet iconSet="4Arrows" showValue="0">
        <cfvo type="percent" val="0"/>
        <cfvo type="num" val="0.6"/>
        <cfvo type="num" val="0.8"/>
        <cfvo type="num" val="0.9"/>
      </iconSet>
    </cfRule>
    <cfRule type="cellIs" dxfId="4799" priority="832" operator="lessThan">
      <formula>0.6</formula>
    </cfRule>
    <cfRule type="cellIs" dxfId="4798" priority="833" operator="between">
      <formula>0.8</formula>
      <formula>0.899999999999999</formula>
    </cfRule>
    <cfRule type="cellIs" dxfId="4797" priority="834" operator="between">
      <formula>0.6</formula>
      <formula>0.8</formula>
    </cfRule>
    <cfRule type="cellIs" dxfId="4796" priority="835" operator="greaterThanOrEqual">
      <formula>0.9</formula>
    </cfRule>
  </conditionalFormatting>
  <conditionalFormatting sqref="T135:T136">
    <cfRule type="iconSet" priority="826">
      <iconSet iconSet="4Arrows" showValue="0">
        <cfvo type="percent" val="0"/>
        <cfvo type="num" val="0.6"/>
        <cfvo type="num" val="0.8"/>
        <cfvo type="num" val="0.9"/>
      </iconSet>
    </cfRule>
    <cfRule type="cellIs" dxfId="4795" priority="827" operator="lessThan">
      <formula>0.6</formula>
    </cfRule>
    <cfRule type="cellIs" dxfId="4794" priority="828" operator="between">
      <formula>0.8</formula>
      <formula>0.899999999999999</formula>
    </cfRule>
    <cfRule type="cellIs" dxfId="4793" priority="829" operator="between">
      <formula>0.6</formula>
      <formula>0.8</formula>
    </cfRule>
    <cfRule type="cellIs" dxfId="4792" priority="830" operator="greaterThanOrEqual">
      <formula>0.9</formula>
    </cfRule>
  </conditionalFormatting>
  <conditionalFormatting sqref="AO134:AO136">
    <cfRule type="iconSet" priority="821">
      <iconSet iconSet="4Arrows" showValue="0">
        <cfvo type="percent" val="0"/>
        <cfvo type="num" val="0.6"/>
        <cfvo type="num" val="0.8"/>
        <cfvo type="num" val="0.9"/>
      </iconSet>
    </cfRule>
    <cfRule type="cellIs" dxfId="4791" priority="822" operator="lessThan">
      <formula>0.6</formula>
    </cfRule>
    <cfRule type="cellIs" dxfId="4790" priority="823" operator="between">
      <formula>0.8</formula>
      <formula>0.899999999999999</formula>
    </cfRule>
    <cfRule type="cellIs" dxfId="4789" priority="824" operator="between">
      <formula>0.6</formula>
      <formula>0.8</formula>
    </cfRule>
    <cfRule type="cellIs" dxfId="4788" priority="825" operator="greaterThanOrEqual">
      <formula>0.9</formula>
    </cfRule>
  </conditionalFormatting>
  <conditionalFormatting sqref="AS134:AS136">
    <cfRule type="iconSet" priority="816">
      <iconSet iconSet="4Arrows" showValue="0">
        <cfvo type="percent" val="0"/>
        <cfvo type="num" val="0.6"/>
        <cfvo type="num" val="0.8"/>
        <cfvo type="num" val="0.9"/>
      </iconSet>
    </cfRule>
    <cfRule type="cellIs" dxfId="4787" priority="817" operator="lessThan">
      <formula>0.6</formula>
    </cfRule>
    <cfRule type="cellIs" dxfId="4786" priority="818" operator="between">
      <formula>0.8</formula>
      <formula>0.899999999999999</formula>
    </cfRule>
    <cfRule type="cellIs" dxfId="4785" priority="819" operator="between">
      <formula>0.6</formula>
      <formula>0.8</formula>
    </cfRule>
    <cfRule type="cellIs" dxfId="4784" priority="820" operator="greaterThanOrEqual">
      <formula>0.9</formula>
    </cfRule>
  </conditionalFormatting>
  <conditionalFormatting sqref="AW134:AW136">
    <cfRule type="iconSet" priority="811">
      <iconSet iconSet="4Arrows" showValue="0">
        <cfvo type="percent" val="0"/>
        <cfvo type="num" val="0.6"/>
        <cfvo type="num" val="0.8"/>
        <cfvo type="num" val="0.9"/>
      </iconSet>
    </cfRule>
    <cfRule type="cellIs" dxfId="4783" priority="812" operator="lessThan">
      <formula>0.6</formula>
    </cfRule>
    <cfRule type="cellIs" dxfId="4782" priority="813" operator="between">
      <formula>0.8</formula>
      <formula>0.899999999999999</formula>
    </cfRule>
    <cfRule type="cellIs" dxfId="4781" priority="814" operator="between">
      <formula>0.6</formula>
      <formula>0.8</formula>
    </cfRule>
    <cfRule type="cellIs" dxfId="4780" priority="815" operator="greaterThanOrEqual">
      <formula>0.9</formula>
    </cfRule>
  </conditionalFormatting>
  <conditionalFormatting sqref="BA134:BA136">
    <cfRule type="iconSet" priority="806">
      <iconSet iconSet="4Arrows" showValue="0">
        <cfvo type="percent" val="0"/>
        <cfvo type="num" val="0.6"/>
        <cfvo type="num" val="0.8"/>
        <cfvo type="num" val="0.9"/>
      </iconSet>
    </cfRule>
    <cfRule type="cellIs" dxfId="4779" priority="807" operator="lessThan">
      <formula>0.6</formula>
    </cfRule>
    <cfRule type="cellIs" dxfId="4778" priority="808" operator="between">
      <formula>0.8</formula>
      <formula>0.899999999999999</formula>
    </cfRule>
    <cfRule type="cellIs" dxfId="4777" priority="809" operator="between">
      <formula>0.6</formula>
      <formula>0.8</formula>
    </cfRule>
    <cfRule type="cellIs" dxfId="4776" priority="810" operator="greaterThanOrEqual">
      <formula>0.9</formula>
    </cfRule>
  </conditionalFormatting>
  <conditionalFormatting sqref="X133">
    <cfRule type="iconSet" priority="801">
      <iconSet iconSet="4Arrows" showValue="0">
        <cfvo type="percent" val="0"/>
        <cfvo type="num" val="0.6"/>
        <cfvo type="num" val="0.8"/>
        <cfvo type="num" val="0.9"/>
      </iconSet>
    </cfRule>
    <cfRule type="cellIs" dxfId="4775" priority="802" operator="lessThan">
      <formula>0.6</formula>
    </cfRule>
    <cfRule type="cellIs" dxfId="4774" priority="803" operator="between">
      <formula>0.8</formula>
      <formula>0.899999999999999</formula>
    </cfRule>
    <cfRule type="cellIs" dxfId="4773" priority="804" operator="between">
      <formula>0.6</formula>
      <formula>0.8</formula>
    </cfRule>
    <cfRule type="cellIs" dxfId="4772" priority="805" operator="greaterThanOrEqual">
      <formula>0.9</formula>
    </cfRule>
  </conditionalFormatting>
  <conditionalFormatting sqref="T133">
    <cfRule type="iconSet" priority="796">
      <iconSet iconSet="4Arrows" showValue="0">
        <cfvo type="percent" val="0"/>
        <cfvo type="num" val="0.6"/>
        <cfvo type="num" val="0.8"/>
        <cfvo type="num" val="0.9"/>
      </iconSet>
    </cfRule>
    <cfRule type="cellIs" dxfId="4771" priority="797" operator="lessThan">
      <formula>0.6</formula>
    </cfRule>
    <cfRule type="cellIs" dxfId="4770" priority="798" operator="between">
      <formula>0.8</formula>
      <formula>0.899999999999999</formula>
    </cfRule>
    <cfRule type="cellIs" dxfId="4769" priority="799" operator="between">
      <formula>0.6</formula>
      <formula>0.8</formula>
    </cfRule>
    <cfRule type="cellIs" dxfId="4768" priority="800" operator="greaterThanOrEqual">
      <formula>0.9</formula>
    </cfRule>
  </conditionalFormatting>
  <conditionalFormatting sqref="AO133">
    <cfRule type="iconSet" priority="791">
      <iconSet iconSet="4Arrows" showValue="0">
        <cfvo type="percent" val="0"/>
        <cfvo type="num" val="0.6"/>
        <cfvo type="num" val="0.8"/>
        <cfvo type="num" val="0.9"/>
      </iconSet>
    </cfRule>
    <cfRule type="cellIs" dxfId="4767" priority="792" operator="lessThan">
      <formula>0.6</formula>
    </cfRule>
    <cfRule type="cellIs" dxfId="4766" priority="793" operator="between">
      <formula>0.8</formula>
      <formula>0.899999999999999</formula>
    </cfRule>
    <cfRule type="cellIs" dxfId="4765" priority="794" operator="between">
      <formula>0.6</formula>
      <formula>0.8</formula>
    </cfRule>
    <cfRule type="cellIs" dxfId="4764" priority="795" operator="greaterThanOrEqual">
      <formula>0.9</formula>
    </cfRule>
  </conditionalFormatting>
  <conditionalFormatting sqref="AS133">
    <cfRule type="iconSet" priority="786">
      <iconSet iconSet="4Arrows" showValue="0">
        <cfvo type="percent" val="0"/>
        <cfvo type="num" val="0.6"/>
        <cfvo type="num" val="0.8"/>
        <cfvo type="num" val="0.9"/>
      </iconSet>
    </cfRule>
    <cfRule type="cellIs" dxfId="4763" priority="787" operator="lessThan">
      <formula>0.6</formula>
    </cfRule>
    <cfRule type="cellIs" dxfId="4762" priority="788" operator="between">
      <formula>0.8</formula>
      <formula>0.899999999999999</formula>
    </cfRule>
    <cfRule type="cellIs" dxfId="4761" priority="789" operator="between">
      <formula>0.6</formula>
      <formula>0.8</formula>
    </cfRule>
    <cfRule type="cellIs" dxfId="4760" priority="790" operator="greaterThanOrEqual">
      <formula>0.9</formula>
    </cfRule>
  </conditionalFormatting>
  <conditionalFormatting sqref="AW133">
    <cfRule type="iconSet" priority="781">
      <iconSet iconSet="4Arrows" showValue="0">
        <cfvo type="percent" val="0"/>
        <cfvo type="num" val="0.6"/>
        <cfvo type="num" val="0.8"/>
        <cfvo type="num" val="0.9"/>
      </iconSet>
    </cfRule>
    <cfRule type="cellIs" dxfId="4759" priority="782" operator="lessThan">
      <formula>0.6</formula>
    </cfRule>
    <cfRule type="cellIs" dxfId="4758" priority="783" operator="between">
      <formula>0.8</formula>
      <formula>0.899999999999999</formula>
    </cfRule>
    <cfRule type="cellIs" dxfId="4757" priority="784" operator="between">
      <formula>0.6</formula>
      <formula>0.8</formula>
    </cfRule>
    <cfRule type="cellIs" dxfId="4756" priority="785" operator="greaterThanOrEqual">
      <formula>0.9</formula>
    </cfRule>
  </conditionalFormatting>
  <conditionalFormatting sqref="BA133">
    <cfRule type="iconSet" priority="776">
      <iconSet iconSet="4Arrows" showValue="0">
        <cfvo type="percent" val="0"/>
        <cfvo type="num" val="0.6"/>
        <cfvo type="num" val="0.8"/>
        <cfvo type="num" val="0.9"/>
      </iconSet>
    </cfRule>
    <cfRule type="cellIs" dxfId="4755" priority="777" operator="lessThan">
      <formula>0.6</formula>
    </cfRule>
    <cfRule type="cellIs" dxfId="4754" priority="778" operator="between">
      <formula>0.8</formula>
      <formula>0.899999999999999</formula>
    </cfRule>
    <cfRule type="cellIs" dxfId="4753" priority="779" operator="between">
      <formula>0.6</formula>
      <formula>0.8</formula>
    </cfRule>
    <cfRule type="cellIs" dxfId="4752" priority="780" operator="greaterThanOrEqual">
      <formula>0.9</formula>
    </cfRule>
  </conditionalFormatting>
  <conditionalFormatting sqref="AD115">
    <cfRule type="iconSet" priority="756">
      <iconSet iconSet="4Arrows" showValue="0">
        <cfvo type="percent" val="0"/>
        <cfvo type="num" val="0.6"/>
        <cfvo type="num" val="0.8"/>
        <cfvo type="num" val="0.9"/>
      </iconSet>
    </cfRule>
    <cfRule type="cellIs" dxfId="4751" priority="757" operator="lessThan">
      <formula>0.6</formula>
    </cfRule>
    <cfRule type="cellIs" dxfId="4750" priority="758" operator="between">
      <formula>0.8</formula>
      <formula>0.899999999999999</formula>
    </cfRule>
    <cfRule type="cellIs" dxfId="4749" priority="759" operator="between">
      <formula>0.6</formula>
      <formula>0.8</formula>
    </cfRule>
    <cfRule type="cellIs" dxfId="4748" priority="760" operator="greaterThanOrEqual">
      <formula>0.9</formula>
    </cfRule>
  </conditionalFormatting>
  <conditionalFormatting sqref="AH115">
    <cfRule type="iconSet" priority="761">
      <iconSet iconSet="4Arrows" showValue="0">
        <cfvo type="percent" val="0"/>
        <cfvo type="num" val="0.6"/>
        <cfvo type="num" val="0.8"/>
        <cfvo type="num" val="0.9"/>
      </iconSet>
    </cfRule>
    <cfRule type="cellIs" dxfId="4747" priority="762" operator="lessThan">
      <formula>0.6</formula>
    </cfRule>
    <cfRule type="cellIs" dxfId="4746" priority="763" operator="between">
      <formula>0.8</formula>
      <formula>0.899999999999999</formula>
    </cfRule>
    <cfRule type="cellIs" dxfId="4745" priority="764" operator="between">
      <formula>0.6</formula>
      <formula>0.8</formula>
    </cfRule>
    <cfRule type="cellIs" dxfId="4744" priority="765" operator="greaterThanOrEqual">
      <formula>0.9</formula>
    </cfRule>
  </conditionalFormatting>
  <conditionalFormatting sqref="AL115">
    <cfRule type="iconSet" priority="766">
      <iconSet iconSet="4Arrows" showValue="0">
        <cfvo type="percent" val="0"/>
        <cfvo type="num" val="0.6"/>
        <cfvo type="num" val="0.8"/>
        <cfvo type="num" val="0.9"/>
      </iconSet>
    </cfRule>
    <cfRule type="cellIs" dxfId="4743" priority="767" operator="lessThan">
      <formula>0.6</formula>
    </cfRule>
    <cfRule type="cellIs" dxfId="4742" priority="768" operator="between">
      <formula>0.8</formula>
      <formula>0.899999999999999</formula>
    </cfRule>
    <cfRule type="cellIs" dxfId="4741" priority="769" operator="between">
      <formula>0.6</formula>
      <formula>0.8</formula>
    </cfRule>
    <cfRule type="cellIs" dxfId="4740" priority="770" operator="greaterThanOrEqual">
      <formula>0.9</formula>
    </cfRule>
  </conditionalFormatting>
  <conditionalFormatting sqref="AP115">
    <cfRule type="iconSet" priority="771">
      <iconSet iconSet="4Arrows" showValue="0">
        <cfvo type="percent" val="0"/>
        <cfvo type="num" val="0.6"/>
        <cfvo type="num" val="0.8"/>
        <cfvo type="num" val="0.9"/>
      </iconSet>
    </cfRule>
    <cfRule type="cellIs" dxfId="4739" priority="772" operator="lessThan">
      <formula>0.6</formula>
    </cfRule>
    <cfRule type="cellIs" dxfId="4738" priority="773" operator="between">
      <formula>0.8</formula>
      <formula>0.899999999999999</formula>
    </cfRule>
    <cfRule type="cellIs" dxfId="4737" priority="774" operator="between">
      <formula>0.6</formula>
      <formula>0.8</formula>
    </cfRule>
    <cfRule type="cellIs" dxfId="4736" priority="775" operator="greaterThanOrEqual">
      <formula>0.9</formula>
    </cfRule>
  </conditionalFormatting>
  <conditionalFormatting sqref="AF134">
    <cfRule type="iconSet" priority="746">
      <iconSet iconSet="4Arrows" showValue="0">
        <cfvo type="percent" val="0"/>
        <cfvo type="num" val="0.6"/>
        <cfvo type="num" val="0.8"/>
        <cfvo type="num" val="0.9"/>
      </iconSet>
    </cfRule>
    <cfRule type="cellIs" dxfId="4735" priority="747" operator="lessThan">
      <formula>0.6</formula>
    </cfRule>
    <cfRule type="cellIs" dxfId="4734" priority="748" operator="between">
      <formula>0.8</formula>
      <formula>0.899999999999999</formula>
    </cfRule>
    <cfRule type="cellIs" dxfId="4733" priority="749" operator="between">
      <formula>0.6</formula>
      <formula>0.8</formula>
    </cfRule>
    <cfRule type="cellIs" dxfId="4732" priority="750" operator="greaterThanOrEqual">
      <formula>0.9</formula>
    </cfRule>
  </conditionalFormatting>
  <conditionalFormatting sqref="AB134">
    <cfRule type="iconSet" priority="741">
      <iconSet iconSet="4Arrows" showValue="0">
        <cfvo type="percent" val="0"/>
        <cfvo type="num" val="0.6"/>
        <cfvo type="num" val="0.8"/>
        <cfvo type="num" val="0.9"/>
      </iconSet>
    </cfRule>
    <cfRule type="cellIs" dxfId="4731" priority="742" operator="lessThan">
      <formula>0.6</formula>
    </cfRule>
    <cfRule type="cellIs" dxfId="4730" priority="743" operator="between">
      <formula>0.8</formula>
      <formula>0.899999999999999</formula>
    </cfRule>
    <cfRule type="cellIs" dxfId="4729" priority="744" operator="between">
      <formula>0.6</formula>
      <formula>0.8</formula>
    </cfRule>
    <cfRule type="cellIs" dxfId="4728" priority="745" operator="greaterThanOrEqual">
      <formula>0.9</formula>
    </cfRule>
  </conditionalFormatting>
  <conditionalFormatting sqref="AF135:AF136">
    <cfRule type="iconSet" priority="736">
      <iconSet iconSet="4Arrows" showValue="0">
        <cfvo type="percent" val="0"/>
        <cfvo type="num" val="0.6"/>
        <cfvo type="num" val="0.8"/>
        <cfvo type="num" val="0.9"/>
      </iconSet>
    </cfRule>
    <cfRule type="cellIs" dxfId="4727" priority="737" operator="lessThan">
      <formula>0.6</formula>
    </cfRule>
    <cfRule type="cellIs" dxfId="4726" priority="738" operator="between">
      <formula>0.8</formula>
      <formula>0.899999999999999</formula>
    </cfRule>
    <cfRule type="cellIs" dxfId="4725" priority="739" operator="between">
      <formula>0.6</formula>
      <formula>0.8</formula>
    </cfRule>
    <cfRule type="cellIs" dxfId="4724" priority="740" operator="greaterThanOrEqual">
      <formula>0.9</formula>
    </cfRule>
  </conditionalFormatting>
  <conditionalFormatting sqref="AB135:AB136">
    <cfRule type="iconSet" priority="731">
      <iconSet iconSet="4Arrows" showValue="0">
        <cfvo type="percent" val="0"/>
        <cfvo type="num" val="0.6"/>
        <cfvo type="num" val="0.8"/>
        <cfvo type="num" val="0.9"/>
      </iconSet>
    </cfRule>
    <cfRule type="cellIs" dxfId="4723" priority="732" operator="lessThan">
      <formula>0.6</formula>
    </cfRule>
    <cfRule type="cellIs" dxfId="4722" priority="733" operator="between">
      <formula>0.8</formula>
      <formula>0.899999999999999</formula>
    </cfRule>
    <cfRule type="cellIs" dxfId="4721" priority="734" operator="between">
      <formula>0.6</formula>
      <formula>0.8</formula>
    </cfRule>
    <cfRule type="cellIs" dxfId="4720" priority="735" operator="greaterThanOrEqual">
      <formula>0.9</formula>
    </cfRule>
  </conditionalFormatting>
  <conditionalFormatting sqref="AF133">
    <cfRule type="iconSet" priority="726">
      <iconSet iconSet="4Arrows" showValue="0">
        <cfvo type="percent" val="0"/>
        <cfvo type="num" val="0.6"/>
        <cfvo type="num" val="0.8"/>
        <cfvo type="num" val="0.9"/>
      </iconSet>
    </cfRule>
    <cfRule type="cellIs" dxfId="4719" priority="727" operator="lessThan">
      <formula>0.6</formula>
    </cfRule>
    <cfRule type="cellIs" dxfId="4718" priority="728" operator="between">
      <formula>0.8</formula>
      <formula>0.899999999999999</formula>
    </cfRule>
    <cfRule type="cellIs" dxfId="4717" priority="729" operator="between">
      <formula>0.6</formula>
      <formula>0.8</formula>
    </cfRule>
    <cfRule type="cellIs" dxfId="4716" priority="730" operator="greaterThanOrEqual">
      <formula>0.9</formula>
    </cfRule>
  </conditionalFormatting>
  <conditionalFormatting sqref="AB133">
    <cfRule type="iconSet" priority="721">
      <iconSet iconSet="4Arrows" showValue="0">
        <cfvo type="percent" val="0"/>
        <cfvo type="num" val="0.6"/>
        <cfvo type="num" val="0.8"/>
        <cfvo type="num" val="0.9"/>
      </iconSet>
    </cfRule>
    <cfRule type="cellIs" dxfId="4715" priority="722" operator="lessThan">
      <formula>0.6</formula>
    </cfRule>
    <cfRule type="cellIs" dxfId="4714" priority="723" operator="between">
      <formula>0.8</formula>
      <formula>0.899999999999999</formula>
    </cfRule>
    <cfRule type="cellIs" dxfId="4713" priority="724" operator="between">
      <formula>0.6</formula>
      <formula>0.8</formula>
    </cfRule>
    <cfRule type="cellIs" dxfId="4712" priority="725" operator="greaterThanOrEqual">
      <formula>0.9</formula>
    </cfRule>
  </conditionalFormatting>
  <conditionalFormatting sqref="AJ134">
    <cfRule type="iconSet" priority="716">
      <iconSet iconSet="4Arrows" showValue="0">
        <cfvo type="percent" val="0"/>
        <cfvo type="num" val="0.6"/>
        <cfvo type="num" val="0.8"/>
        <cfvo type="num" val="0.9"/>
      </iconSet>
    </cfRule>
    <cfRule type="cellIs" dxfId="4711" priority="717" operator="lessThan">
      <formula>0.6</formula>
    </cfRule>
    <cfRule type="cellIs" dxfId="4710" priority="718" operator="between">
      <formula>0.8</formula>
      <formula>0.899999999999999</formula>
    </cfRule>
    <cfRule type="cellIs" dxfId="4709" priority="719" operator="between">
      <formula>0.6</formula>
      <formula>0.8</formula>
    </cfRule>
    <cfRule type="cellIs" dxfId="4708" priority="720" operator="greaterThanOrEqual">
      <formula>0.9</formula>
    </cfRule>
  </conditionalFormatting>
  <conditionalFormatting sqref="AJ135:AJ136">
    <cfRule type="iconSet" priority="711">
      <iconSet iconSet="4Arrows" showValue="0">
        <cfvo type="percent" val="0"/>
        <cfvo type="num" val="0.6"/>
        <cfvo type="num" val="0.8"/>
        <cfvo type="num" val="0.9"/>
      </iconSet>
    </cfRule>
    <cfRule type="cellIs" dxfId="4707" priority="712" operator="lessThan">
      <formula>0.6</formula>
    </cfRule>
    <cfRule type="cellIs" dxfId="4706" priority="713" operator="between">
      <formula>0.8</formula>
      <formula>0.899999999999999</formula>
    </cfRule>
    <cfRule type="cellIs" dxfId="4705" priority="714" operator="between">
      <formula>0.6</formula>
      <formula>0.8</formula>
    </cfRule>
    <cfRule type="cellIs" dxfId="4704" priority="715" operator="greaterThanOrEqual">
      <formula>0.9</formula>
    </cfRule>
  </conditionalFormatting>
  <conditionalFormatting sqref="AJ133">
    <cfRule type="iconSet" priority="706">
      <iconSet iconSet="4Arrows" showValue="0">
        <cfvo type="percent" val="0"/>
        <cfvo type="num" val="0.6"/>
        <cfvo type="num" val="0.8"/>
        <cfvo type="num" val="0.9"/>
      </iconSet>
    </cfRule>
    <cfRule type="cellIs" dxfId="4703" priority="707" operator="lessThan">
      <formula>0.6</formula>
    </cfRule>
    <cfRule type="cellIs" dxfId="4702" priority="708" operator="between">
      <formula>0.8</formula>
      <formula>0.899999999999999</formula>
    </cfRule>
    <cfRule type="cellIs" dxfId="4701" priority="709" operator="between">
      <formula>0.6</formula>
      <formula>0.8</formula>
    </cfRule>
    <cfRule type="cellIs" dxfId="4700" priority="710" operator="greaterThanOrEqual">
      <formula>0.9</formula>
    </cfRule>
  </conditionalFormatting>
  <conditionalFormatting sqref="Y50">
    <cfRule type="iconSet" priority="701">
      <iconSet iconSet="4Arrows" showValue="0">
        <cfvo type="percent" val="0"/>
        <cfvo type="num" val="0.6"/>
        <cfvo type="num" val="0.8"/>
        <cfvo type="num" val="0.9"/>
      </iconSet>
    </cfRule>
    <cfRule type="cellIs" dxfId="4699" priority="702" operator="lessThan">
      <formula>0.6</formula>
    </cfRule>
    <cfRule type="cellIs" dxfId="4698" priority="703" operator="between">
      <formula>0.8</formula>
      <formula>0.899999999999999</formula>
    </cfRule>
    <cfRule type="cellIs" dxfId="4697" priority="704" operator="between">
      <formula>0.6</formula>
      <formula>0.8</formula>
    </cfRule>
    <cfRule type="cellIs" dxfId="4696" priority="705" operator="greaterThanOrEqual">
      <formula>0.9</formula>
    </cfRule>
  </conditionalFormatting>
  <conditionalFormatting sqref="AD50">
    <cfRule type="iconSet" priority="696">
      <iconSet iconSet="4Arrows" showValue="0">
        <cfvo type="percent" val="0"/>
        <cfvo type="num" val="0.6"/>
        <cfvo type="num" val="0.8"/>
        <cfvo type="num" val="0.9"/>
      </iconSet>
    </cfRule>
    <cfRule type="cellIs" dxfId="4695" priority="697" operator="lessThan">
      <formula>0.6</formula>
    </cfRule>
    <cfRule type="cellIs" dxfId="4694" priority="698" operator="between">
      <formula>0.8</formula>
      <formula>0.899999999999999</formula>
    </cfRule>
    <cfRule type="cellIs" dxfId="4693" priority="699" operator="between">
      <formula>0.6</formula>
      <formula>0.8</formula>
    </cfRule>
    <cfRule type="cellIs" dxfId="4692" priority="700" operator="greaterThanOrEqual">
      <formula>0.9</formula>
    </cfRule>
  </conditionalFormatting>
  <conditionalFormatting sqref="AH50">
    <cfRule type="iconSet" priority="691">
      <iconSet iconSet="4Arrows" showValue="0">
        <cfvo type="percent" val="0"/>
        <cfvo type="num" val="0.6"/>
        <cfvo type="num" val="0.8"/>
        <cfvo type="num" val="0.9"/>
      </iconSet>
    </cfRule>
    <cfRule type="cellIs" dxfId="4691" priority="692" operator="lessThan">
      <formula>0.6</formula>
    </cfRule>
    <cfRule type="cellIs" dxfId="4690" priority="693" operator="between">
      <formula>0.8</formula>
      <formula>0.899999999999999</formula>
    </cfRule>
    <cfRule type="cellIs" dxfId="4689" priority="694" operator="between">
      <formula>0.6</formula>
      <formula>0.8</formula>
    </cfRule>
    <cfRule type="cellIs" dxfId="4688" priority="695" operator="greaterThanOrEqual">
      <formula>0.9</formula>
    </cfRule>
  </conditionalFormatting>
  <conditionalFormatting sqref="AL50">
    <cfRule type="iconSet" priority="686">
      <iconSet iconSet="4Arrows" showValue="0">
        <cfvo type="percent" val="0"/>
        <cfvo type="num" val="0.6"/>
        <cfvo type="num" val="0.8"/>
        <cfvo type="num" val="0.9"/>
      </iconSet>
    </cfRule>
    <cfRule type="cellIs" dxfId="4687" priority="687" operator="lessThan">
      <formula>0.6</formula>
    </cfRule>
    <cfRule type="cellIs" dxfId="4686" priority="688" operator="between">
      <formula>0.8</formula>
      <formula>0.899999999999999</formula>
    </cfRule>
    <cfRule type="cellIs" dxfId="4685" priority="689" operator="between">
      <formula>0.6</formula>
      <formula>0.8</formula>
    </cfRule>
    <cfRule type="cellIs" dxfId="4684" priority="690" operator="greaterThanOrEqual">
      <formula>0.9</formula>
    </cfRule>
  </conditionalFormatting>
  <conditionalFormatting sqref="AP50">
    <cfRule type="iconSet" priority="681">
      <iconSet iconSet="4Arrows" showValue="0">
        <cfvo type="percent" val="0"/>
        <cfvo type="num" val="0.6"/>
        <cfvo type="num" val="0.8"/>
        <cfvo type="num" val="0.9"/>
      </iconSet>
    </cfRule>
    <cfRule type="cellIs" dxfId="4683" priority="682" operator="lessThan">
      <formula>0.6</formula>
    </cfRule>
    <cfRule type="cellIs" dxfId="4682" priority="683" operator="between">
      <formula>0.8</formula>
      <formula>0.899999999999999</formula>
    </cfRule>
    <cfRule type="cellIs" dxfId="4681" priority="684" operator="between">
      <formula>0.6</formula>
      <formula>0.8</formula>
    </cfRule>
    <cfRule type="cellIs" dxfId="4680" priority="685" operator="greaterThanOrEqual">
      <formula>0.9</formula>
    </cfRule>
  </conditionalFormatting>
  <conditionalFormatting sqref="Y59">
    <cfRule type="iconSet" priority="676">
      <iconSet iconSet="4Arrows" showValue="0">
        <cfvo type="percent" val="0"/>
        <cfvo type="num" val="0.6"/>
        <cfvo type="num" val="0.8"/>
        <cfvo type="num" val="0.9"/>
      </iconSet>
    </cfRule>
    <cfRule type="cellIs" dxfId="4679" priority="677" operator="lessThan">
      <formula>0.6</formula>
    </cfRule>
    <cfRule type="cellIs" dxfId="4678" priority="678" operator="between">
      <formula>0.8</formula>
      <formula>0.899999999999999</formula>
    </cfRule>
    <cfRule type="cellIs" dxfId="4677" priority="679" operator="between">
      <formula>0.6</formula>
      <formula>0.8</formula>
    </cfRule>
    <cfRule type="cellIs" dxfId="4676" priority="680" operator="greaterThanOrEqual">
      <formula>0.9</formula>
    </cfRule>
  </conditionalFormatting>
  <conditionalFormatting sqref="AH116">
    <cfRule type="iconSet" priority="651">
      <iconSet iconSet="4Arrows" showValue="0">
        <cfvo type="percent" val="0"/>
        <cfvo type="num" val="0.6"/>
        <cfvo type="num" val="0.8"/>
        <cfvo type="num" val="0.9"/>
      </iconSet>
    </cfRule>
    <cfRule type="cellIs" dxfId="4675" priority="652" operator="lessThan">
      <formula>0.6</formula>
    </cfRule>
    <cfRule type="cellIs" dxfId="4674" priority="653" operator="between">
      <formula>0.8</formula>
      <formula>0.899999999999999</formula>
    </cfRule>
    <cfRule type="cellIs" dxfId="4673" priority="654" operator="between">
      <formula>0.6</formula>
      <formula>0.8</formula>
    </cfRule>
    <cfRule type="cellIs" dxfId="4672" priority="655" operator="greaterThanOrEqual">
      <formula>0.9</formula>
    </cfRule>
  </conditionalFormatting>
  <conditionalFormatting sqref="AL116">
    <cfRule type="iconSet" priority="656">
      <iconSet iconSet="4Arrows" showValue="0">
        <cfvo type="percent" val="0"/>
        <cfvo type="num" val="0.6"/>
        <cfvo type="num" val="0.8"/>
        <cfvo type="num" val="0.9"/>
      </iconSet>
    </cfRule>
    <cfRule type="cellIs" dxfId="4671" priority="657" operator="lessThan">
      <formula>0.6</formula>
    </cfRule>
    <cfRule type="cellIs" dxfId="4670" priority="658" operator="between">
      <formula>0.8</formula>
      <formula>0.899999999999999</formula>
    </cfRule>
    <cfRule type="cellIs" dxfId="4669" priority="659" operator="between">
      <formula>0.6</formula>
      <formula>0.8</formula>
    </cfRule>
    <cfRule type="cellIs" dxfId="4668" priority="660" operator="greaterThanOrEqual">
      <formula>0.9</formula>
    </cfRule>
  </conditionalFormatting>
  <conditionalFormatting sqref="AP116">
    <cfRule type="iconSet" priority="661">
      <iconSet iconSet="4Arrows" showValue="0">
        <cfvo type="percent" val="0"/>
        <cfvo type="num" val="0.6"/>
        <cfvo type="num" val="0.8"/>
        <cfvo type="num" val="0.9"/>
      </iconSet>
    </cfRule>
    <cfRule type="cellIs" dxfId="4667" priority="662" operator="lessThan">
      <formula>0.6</formula>
    </cfRule>
    <cfRule type="cellIs" dxfId="4666" priority="663" operator="between">
      <formula>0.8</formula>
      <formula>0.899999999999999</formula>
    </cfRule>
    <cfRule type="cellIs" dxfId="4665" priority="664" operator="between">
      <formula>0.6</formula>
      <formula>0.8</formula>
    </cfRule>
    <cfRule type="cellIs" dxfId="4664" priority="665" operator="greaterThanOrEqual">
      <formula>0.9</formula>
    </cfRule>
  </conditionalFormatting>
  <conditionalFormatting sqref="Y116">
    <cfRule type="iconSet" priority="666">
      <iconSet iconSet="4Arrows" showValue="0">
        <cfvo type="percent" val="0"/>
        <cfvo type="num" val="0.6"/>
        <cfvo type="num" val="0.8"/>
        <cfvo type="num" val="0.9"/>
      </iconSet>
    </cfRule>
    <cfRule type="cellIs" dxfId="4663" priority="667" operator="lessThan">
      <formula>0.6</formula>
    </cfRule>
    <cfRule type="cellIs" dxfId="4662" priority="668" operator="between">
      <formula>0.8</formula>
      <formula>0.899999999999999</formula>
    </cfRule>
    <cfRule type="cellIs" dxfId="4661" priority="669" operator="between">
      <formula>0.6</formula>
      <formula>0.8</formula>
    </cfRule>
    <cfRule type="cellIs" dxfId="4660" priority="670" operator="greaterThanOrEqual">
      <formula>0.9</formula>
    </cfRule>
  </conditionalFormatting>
  <conditionalFormatting sqref="AD116">
    <cfRule type="iconSet" priority="641">
      <iconSet iconSet="4Arrows" showValue="0">
        <cfvo type="percent" val="0"/>
        <cfvo type="num" val="0.6"/>
        <cfvo type="num" val="0.8"/>
        <cfvo type="num" val="0.9"/>
      </iconSet>
    </cfRule>
    <cfRule type="cellIs" dxfId="4659" priority="642" operator="lessThan">
      <formula>0.6</formula>
    </cfRule>
    <cfRule type="cellIs" dxfId="4658" priority="643" operator="between">
      <formula>0.8</formula>
      <formula>0.899999999999999</formula>
    </cfRule>
    <cfRule type="cellIs" dxfId="4657" priority="644" operator="between">
      <formula>0.6</formula>
      <formula>0.8</formula>
    </cfRule>
    <cfRule type="cellIs" dxfId="4656" priority="645" operator="greaterThanOrEqual">
      <formula>0.9</formula>
    </cfRule>
  </conditionalFormatting>
  <conditionalFormatting sqref="AD117:AD118">
    <cfRule type="iconSet" priority="636">
      <iconSet iconSet="4Arrows" showValue="0">
        <cfvo type="percent" val="0"/>
        <cfvo type="num" val="0.6"/>
        <cfvo type="num" val="0.8"/>
        <cfvo type="num" val="0.9"/>
      </iconSet>
    </cfRule>
    <cfRule type="cellIs" dxfId="4655" priority="637" operator="lessThan">
      <formula>0.6</formula>
    </cfRule>
    <cfRule type="cellIs" dxfId="4654" priority="638" operator="between">
      <formula>0.8</formula>
      <formula>0.899999999999999</formula>
    </cfRule>
    <cfRule type="cellIs" dxfId="4653" priority="639" operator="between">
      <formula>0.6</formula>
      <formula>0.8</formula>
    </cfRule>
    <cfRule type="cellIs" dxfId="4652" priority="640" operator="greaterThanOrEqual">
      <formula>0.9</formula>
    </cfRule>
  </conditionalFormatting>
  <conditionalFormatting sqref="Y117:Y118">
    <cfRule type="iconSet" priority="631">
      <iconSet iconSet="4Arrows" showValue="0">
        <cfvo type="percent" val="0"/>
        <cfvo type="num" val="0.6"/>
        <cfvo type="num" val="0.8"/>
        <cfvo type="num" val="0.9"/>
      </iconSet>
    </cfRule>
    <cfRule type="cellIs" dxfId="4651" priority="632" operator="lessThan">
      <formula>0.6</formula>
    </cfRule>
    <cfRule type="cellIs" dxfId="4650" priority="633" operator="between">
      <formula>0.8</formula>
      <formula>0.899999999999999</formula>
    </cfRule>
    <cfRule type="cellIs" dxfId="4649" priority="634" operator="between">
      <formula>0.6</formula>
      <formula>0.8</formula>
    </cfRule>
    <cfRule type="cellIs" dxfId="4648" priority="635" operator="greaterThanOrEqual">
      <formula>0.9</formula>
    </cfRule>
  </conditionalFormatting>
  <conditionalFormatting sqref="AH117:AH118">
    <cfRule type="iconSet" priority="616">
      <iconSet iconSet="4Arrows" showValue="0">
        <cfvo type="percent" val="0"/>
        <cfvo type="num" val="0.6"/>
        <cfvo type="num" val="0.8"/>
        <cfvo type="num" val="0.9"/>
      </iconSet>
    </cfRule>
    <cfRule type="cellIs" dxfId="4647" priority="617" operator="lessThan">
      <formula>0.6</formula>
    </cfRule>
    <cfRule type="cellIs" dxfId="4646" priority="618" operator="between">
      <formula>0.8</formula>
      <formula>0.899999999999999</formula>
    </cfRule>
    <cfRule type="cellIs" dxfId="4645" priority="619" operator="between">
      <formula>0.6</formula>
      <formula>0.8</formula>
    </cfRule>
    <cfRule type="cellIs" dxfId="4644" priority="620" operator="greaterThanOrEqual">
      <formula>0.9</formula>
    </cfRule>
  </conditionalFormatting>
  <conditionalFormatting sqref="AL117:AL118">
    <cfRule type="iconSet" priority="621">
      <iconSet iconSet="4Arrows" showValue="0">
        <cfvo type="percent" val="0"/>
        <cfvo type="num" val="0.6"/>
        <cfvo type="num" val="0.8"/>
        <cfvo type="num" val="0.9"/>
      </iconSet>
    </cfRule>
    <cfRule type="cellIs" dxfId="4643" priority="622" operator="lessThan">
      <formula>0.6</formula>
    </cfRule>
    <cfRule type="cellIs" dxfId="4642" priority="623" operator="between">
      <formula>0.8</formula>
      <formula>0.899999999999999</formula>
    </cfRule>
    <cfRule type="cellIs" dxfId="4641" priority="624" operator="between">
      <formula>0.6</formula>
      <formula>0.8</formula>
    </cfRule>
    <cfRule type="cellIs" dxfId="4640" priority="625" operator="greaterThanOrEqual">
      <formula>0.9</formula>
    </cfRule>
  </conditionalFormatting>
  <conditionalFormatting sqref="AP117:AP118">
    <cfRule type="iconSet" priority="626">
      <iconSet iconSet="4Arrows" showValue="0">
        <cfvo type="percent" val="0"/>
        <cfvo type="num" val="0.6"/>
        <cfvo type="num" val="0.8"/>
        <cfvo type="num" val="0.9"/>
      </iconSet>
    </cfRule>
    <cfRule type="cellIs" dxfId="4639" priority="627" operator="lessThan">
      <formula>0.6</formula>
    </cfRule>
    <cfRule type="cellIs" dxfId="4638" priority="628" operator="between">
      <formula>0.8</formula>
      <formula>0.899999999999999</formula>
    </cfRule>
    <cfRule type="cellIs" dxfId="4637" priority="629" operator="between">
      <formula>0.6</formula>
      <formula>0.8</formula>
    </cfRule>
    <cfRule type="cellIs" dxfId="4636" priority="630" operator="greaterThanOrEqual">
      <formula>0.9</formula>
    </cfRule>
  </conditionalFormatting>
  <conditionalFormatting sqref="AD119">
    <cfRule type="iconSet" priority="596">
      <iconSet iconSet="4Arrows" showValue="0">
        <cfvo type="percent" val="0"/>
        <cfvo type="num" val="0.6"/>
        <cfvo type="num" val="0.8"/>
        <cfvo type="num" val="0.9"/>
      </iconSet>
    </cfRule>
    <cfRule type="cellIs" dxfId="4635" priority="597" operator="lessThan">
      <formula>0.6</formula>
    </cfRule>
    <cfRule type="cellIs" dxfId="4634" priority="598" operator="between">
      <formula>0.8</formula>
      <formula>0.899999999999999</formula>
    </cfRule>
    <cfRule type="cellIs" dxfId="4633" priority="599" operator="between">
      <formula>0.6</formula>
      <formula>0.8</formula>
    </cfRule>
    <cfRule type="cellIs" dxfId="4632" priority="600" operator="greaterThanOrEqual">
      <formula>0.9</formula>
    </cfRule>
  </conditionalFormatting>
  <conditionalFormatting sqref="Y119">
    <cfRule type="iconSet" priority="591">
      <iconSet iconSet="4Arrows" showValue="0">
        <cfvo type="percent" val="0"/>
        <cfvo type="num" val="0.6"/>
        <cfvo type="num" val="0.8"/>
        <cfvo type="num" val="0.9"/>
      </iconSet>
    </cfRule>
    <cfRule type="cellIs" dxfId="4631" priority="592" operator="lessThan">
      <formula>0.6</formula>
    </cfRule>
    <cfRule type="cellIs" dxfId="4630" priority="593" operator="between">
      <formula>0.8</formula>
      <formula>0.899999999999999</formula>
    </cfRule>
    <cfRule type="cellIs" dxfId="4629" priority="594" operator="between">
      <formula>0.6</formula>
      <formula>0.8</formula>
    </cfRule>
    <cfRule type="cellIs" dxfId="4628" priority="595" operator="greaterThanOrEqual">
      <formula>0.9</formula>
    </cfRule>
  </conditionalFormatting>
  <conditionalFormatting sqref="AH119">
    <cfRule type="iconSet" priority="601">
      <iconSet iconSet="4Arrows" showValue="0">
        <cfvo type="percent" val="0"/>
        <cfvo type="num" val="0.6"/>
        <cfvo type="num" val="0.8"/>
        <cfvo type="num" val="0.9"/>
      </iconSet>
    </cfRule>
    <cfRule type="cellIs" dxfId="4627" priority="602" operator="lessThan">
      <formula>0.6</formula>
    </cfRule>
    <cfRule type="cellIs" dxfId="4626" priority="603" operator="between">
      <formula>0.8</formula>
      <formula>0.899999999999999</formula>
    </cfRule>
    <cfRule type="cellIs" dxfId="4625" priority="604" operator="between">
      <formula>0.6</formula>
      <formula>0.8</formula>
    </cfRule>
    <cfRule type="cellIs" dxfId="4624" priority="605" operator="greaterThanOrEqual">
      <formula>0.9</formula>
    </cfRule>
  </conditionalFormatting>
  <conditionalFormatting sqref="AL119">
    <cfRule type="iconSet" priority="606">
      <iconSet iconSet="4Arrows" showValue="0">
        <cfvo type="percent" val="0"/>
        <cfvo type="num" val="0.6"/>
        <cfvo type="num" val="0.8"/>
        <cfvo type="num" val="0.9"/>
      </iconSet>
    </cfRule>
    <cfRule type="cellIs" dxfId="4623" priority="607" operator="lessThan">
      <formula>0.6</formula>
    </cfRule>
    <cfRule type="cellIs" dxfId="4622" priority="608" operator="between">
      <formula>0.8</formula>
      <formula>0.899999999999999</formula>
    </cfRule>
    <cfRule type="cellIs" dxfId="4621" priority="609" operator="between">
      <formula>0.6</formula>
      <formula>0.8</formula>
    </cfRule>
    <cfRule type="cellIs" dxfId="4620" priority="610" operator="greaterThanOrEqual">
      <formula>0.9</formula>
    </cfRule>
  </conditionalFormatting>
  <conditionalFormatting sqref="AP119">
    <cfRule type="iconSet" priority="611">
      <iconSet iconSet="4Arrows" showValue="0">
        <cfvo type="percent" val="0"/>
        <cfvo type="num" val="0.6"/>
        <cfvo type="num" val="0.8"/>
        <cfvo type="num" val="0.9"/>
      </iconSet>
    </cfRule>
    <cfRule type="cellIs" dxfId="4619" priority="612" operator="lessThan">
      <formula>0.6</formula>
    </cfRule>
    <cfRule type="cellIs" dxfId="4618" priority="613" operator="between">
      <formula>0.8</formula>
      <formula>0.899999999999999</formula>
    </cfRule>
    <cfRule type="cellIs" dxfId="4617" priority="614" operator="between">
      <formula>0.6</formula>
      <formula>0.8</formula>
    </cfRule>
    <cfRule type="cellIs" dxfId="4616" priority="615" operator="greaterThanOrEqual">
      <formula>0.9</formula>
    </cfRule>
  </conditionalFormatting>
  <conditionalFormatting sqref="AH60">
    <cfRule type="iconSet" priority="586">
      <iconSet iconSet="4Arrows" showValue="0">
        <cfvo type="percent" val="0"/>
        <cfvo type="num" val="0.6"/>
        <cfvo type="num" val="0.8"/>
        <cfvo type="num" val="0.9"/>
      </iconSet>
    </cfRule>
    <cfRule type="cellIs" dxfId="4615" priority="587" operator="lessThan">
      <formula>0.6</formula>
    </cfRule>
    <cfRule type="cellIs" dxfId="4614" priority="588" operator="between">
      <formula>0.8</formula>
      <formula>0.899999999999999</formula>
    </cfRule>
    <cfRule type="cellIs" dxfId="4613" priority="589" operator="between">
      <formula>0.6</formula>
      <formula>0.8</formula>
    </cfRule>
    <cfRule type="cellIs" dxfId="4612" priority="590" operator="greaterThanOrEqual">
      <formula>0.9</formula>
    </cfRule>
  </conditionalFormatting>
  <conditionalFormatting sqref="AD61 AD67:AD71 AD75">
    <cfRule type="iconSet" priority="561">
      <iconSet iconSet="4Arrows" showValue="0">
        <cfvo type="percent" val="0"/>
        <cfvo type="num" val="0.6"/>
        <cfvo type="num" val="0.8"/>
        <cfvo type="num" val="0.9"/>
      </iconSet>
    </cfRule>
    <cfRule type="cellIs" dxfId="4611" priority="562" operator="lessThan">
      <formula>0.6</formula>
    </cfRule>
    <cfRule type="cellIs" dxfId="4610" priority="563" operator="between">
      <formula>0.8</formula>
      <formula>0.899999999999999</formula>
    </cfRule>
    <cfRule type="cellIs" dxfId="4609" priority="564" operator="between">
      <formula>0.6</formula>
      <formula>0.8</formula>
    </cfRule>
    <cfRule type="cellIs" dxfId="4608" priority="565" operator="greaterThanOrEqual">
      <formula>0.9</formula>
    </cfRule>
  </conditionalFormatting>
  <conditionalFormatting sqref="AD62:AD66">
    <cfRule type="iconSet" priority="551">
      <iconSet iconSet="4Arrows" showValue="0">
        <cfvo type="percent" val="0"/>
        <cfvo type="num" val="0.6"/>
        <cfvo type="num" val="0.8"/>
        <cfvo type="num" val="0.9"/>
      </iconSet>
    </cfRule>
    <cfRule type="cellIs" dxfId="4607" priority="552" operator="lessThan">
      <formula>0.6</formula>
    </cfRule>
    <cfRule type="cellIs" dxfId="4606" priority="553" operator="between">
      <formula>0.8</formula>
      <formula>0.899999999999999</formula>
    </cfRule>
    <cfRule type="cellIs" dxfId="4605" priority="554" operator="between">
      <formula>0.6</formula>
      <formula>0.8</formula>
    </cfRule>
    <cfRule type="cellIs" dxfId="4604" priority="555" operator="greaterThanOrEqual">
      <formula>0.9</formula>
    </cfRule>
  </conditionalFormatting>
  <conditionalFormatting sqref="AD72:AD74">
    <cfRule type="iconSet" priority="546">
      <iconSet iconSet="4Arrows" showValue="0">
        <cfvo type="percent" val="0"/>
        <cfvo type="num" val="0.6"/>
        <cfvo type="num" val="0.8"/>
        <cfvo type="num" val="0.9"/>
      </iconSet>
    </cfRule>
    <cfRule type="cellIs" dxfId="4603" priority="547" operator="lessThan">
      <formula>0.6</formula>
    </cfRule>
    <cfRule type="cellIs" dxfId="4602" priority="548" operator="between">
      <formula>0.8</formula>
      <formula>0.899999999999999</formula>
    </cfRule>
    <cfRule type="cellIs" dxfId="4601" priority="549" operator="between">
      <formula>0.6</formula>
      <formula>0.8</formula>
    </cfRule>
    <cfRule type="cellIs" dxfId="4600" priority="550" operator="greaterThanOrEqual">
      <formula>0.9</formula>
    </cfRule>
  </conditionalFormatting>
  <conditionalFormatting sqref="AD76:AD78">
    <cfRule type="iconSet" priority="541">
      <iconSet iconSet="4Arrows" showValue="0">
        <cfvo type="percent" val="0"/>
        <cfvo type="num" val="0.6"/>
        <cfvo type="num" val="0.8"/>
        <cfvo type="num" val="0.9"/>
      </iconSet>
    </cfRule>
    <cfRule type="cellIs" dxfId="4599" priority="542" operator="lessThan">
      <formula>0.6</formula>
    </cfRule>
    <cfRule type="cellIs" dxfId="4598" priority="543" operator="between">
      <formula>0.8</formula>
      <formula>0.899999999999999</formula>
    </cfRule>
    <cfRule type="cellIs" dxfId="4597" priority="544" operator="between">
      <formula>0.6</formula>
      <formula>0.8</formula>
    </cfRule>
    <cfRule type="cellIs" dxfId="4596" priority="545" operator="greaterThanOrEqual">
      <formula>0.9</formula>
    </cfRule>
  </conditionalFormatting>
  <conditionalFormatting sqref="AH61:AH78">
    <cfRule type="iconSet" priority="12849">
      <iconSet iconSet="4Arrows" showValue="0">
        <cfvo type="percent" val="0"/>
        <cfvo type="num" val="0.6"/>
        <cfvo type="num" val="0.8"/>
        <cfvo type="num" val="0.9"/>
      </iconSet>
    </cfRule>
    <cfRule type="cellIs" dxfId="4595" priority="12850" operator="lessThan">
      <formula>0.6</formula>
    </cfRule>
    <cfRule type="cellIs" dxfId="4594" priority="12851" operator="between">
      <formula>0.8</formula>
      <formula>0.899999999999999</formula>
    </cfRule>
    <cfRule type="cellIs" dxfId="4593" priority="12852" operator="between">
      <formula>0.6</formula>
      <formula>0.8</formula>
    </cfRule>
    <cfRule type="cellIs" dxfId="4592" priority="12853" operator="greaterThanOrEqual">
      <formula>0.9</formula>
    </cfRule>
  </conditionalFormatting>
  <conditionalFormatting sqref="AL61:AL78">
    <cfRule type="iconSet" priority="12854">
      <iconSet iconSet="4Arrows" showValue="0">
        <cfvo type="percent" val="0"/>
        <cfvo type="num" val="0.6"/>
        <cfvo type="num" val="0.8"/>
        <cfvo type="num" val="0.9"/>
      </iconSet>
    </cfRule>
    <cfRule type="cellIs" dxfId="4591" priority="12855" operator="lessThan">
      <formula>0.6</formula>
    </cfRule>
    <cfRule type="cellIs" dxfId="4590" priority="12856" operator="between">
      <formula>0.8</formula>
      <formula>0.899999999999999</formula>
    </cfRule>
    <cfRule type="cellIs" dxfId="4589" priority="12857" operator="between">
      <formula>0.6</formula>
      <formula>0.8</formula>
    </cfRule>
    <cfRule type="cellIs" dxfId="4588" priority="12858" operator="greaterThanOrEqual">
      <formula>0.9</formula>
    </cfRule>
  </conditionalFormatting>
  <conditionalFormatting sqref="AP61:AP78">
    <cfRule type="iconSet" priority="12859">
      <iconSet iconSet="4Arrows" showValue="0">
        <cfvo type="percent" val="0"/>
        <cfvo type="num" val="0.6"/>
        <cfvo type="num" val="0.8"/>
        <cfvo type="num" val="0.9"/>
      </iconSet>
    </cfRule>
    <cfRule type="cellIs" dxfId="4587" priority="12860" operator="lessThan">
      <formula>0.6</formula>
    </cfRule>
    <cfRule type="cellIs" dxfId="4586" priority="12861" operator="between">
      <formula>0.8</formula>
      <formula>0.899999999999999</formula>
    </cfRule>
    <cfRule type="cellIs" dxfId="4585" priority="12862" operator="between">
      <formula>0.6</formula>
      <formula>0.8</formula>
    </cfRule>
    <cfRule type="cellIs" dxfId="4584" priority="12863" operator="greaterThanOrEqual">
      <formula>0.9</formula>
    </cfRule>
  </conditionalFormatting>
  <conditionalFormatting sqref="Y61:Y78">
    <cfRule type="iconSet" priority="12864">
      <iconSet iconSet="4Arrows" showValue="0">
        <cfvo type="percent" val="0"/>
        <cfvo type="num" val="0.6"/>
        <cfvo type="num" val="0.8"/>
        <cfvo type="num" val="0.9"/>
      </iconSet>
    </cfRule>
    <cfRule type="cellIs" dxfId="4583" priority="12865" operator="lessThan">
      <formula>0.6</formula>
    </cfRule>
    <cfRule type="cellIs" dxfId="4582" priority="12866" operator="between">
      <formula>0.8</formula>
      <formula>0.899999999999999</formula>
    </cfRule>
    <cfRule type="cellIs" dxfId="4581" priority="12867" operator="between">
      <formula>0.6</formula>
      <formula>0.8</formula>
    </cfRule>
    <cfRule type="cellIs" dxfId="4580" priority="12868" operator="greaterThanOrEqual">
      <formula>0.9</formula>
    </cfRule>
  </conditionalFormatting>
  <conditionalFormatting sqref="AH82">
    <cfRule type="iconSet" priority="13004">
      <iconSet iconSet="4Arrows" showValue="0">
        <cfvo type="percent" val="0"/>
        <cfvo type="num" val="0.6"/>
        <cfvo type="num" val="0.8"/>
        <cfvo type="num" val="0.9"/>
      </iconSet>
    </cfRule>
    <cfRule type="cellIs" dxfId="4579" priority="13005" operator="lessThan">
      <formula>0.6</formula>
    </cfRule>
    <cfRule type="cellIs" dxfId="4578" priority="13006" operator="between">
      <formula>0.8</formula>
      <formula>0.899999999999999</formula>
    </cfRule>
    <cfRule type="cellIs" dxfId="4577" priority="13007" operator="between">
      <formula>0.6</formula>
      <formula>0.8</formula>
    </cfRule>
    <cfRule type="cellIs" dxfId="4576" priority="13008" operator="greaterThanOrEqual">
      <formula>0.9</formula>
    </cfRule>
  </conditionalFormatting>
  <conditionalFormatting sqref="AH96">
    <cfRule type="iconSet" priority="486">
      <iconSet iconSet="4Arrows" showValue="0">
        <cfvo type="percent" val="0"/>
        <cfvo type="num" val="0.6"/>
        <cfvo type="num" val="0.8"/>
        <cfvo type="num" val="0.9"/>
      </iconSet>
    </cfRule>
    <cfRule type="cellIs" dxfId="4575" priority="487" operator="lessThan">
      <formula>0.6</formula>
    </cfRule>
    <cfRule type="cellIs" dxfId="4574" priority="488" operator="between">
      <formula>0.8</formula>
      <formula>0.899999999999999</formula>
    </cfRule>
    <cfRule type="cellIs" dxfId="4573" priority="489" operator="between">
      <formula>0.6</formula>
      <formula>0.8</formula>
    </cfRule>
    <cfRule type="cellIs" dxfId="4572" priority="490" operator="greaterThanOrEqual">
      <formula>0.9</formula>
    </cfRule>
  </conditionalFormatting>
  <conditionalFormatting sqref="AD96">
    <cfRule type="iconSet" priority="491">
      <iconSet iconSet="4Arrows" showValue="0">
        <cfvo type="percent" val="0"/>
        <cfvo type="num" val="0.6"/>
        <cfvo type="num" val="0.8"/>
        <cfvo type="num" val="0.9"/>
      </iconSet>
    </cfRule>
    <cfRule type="cellIs" dxfId="4571" priority="492" operator="lessThan">
      <formula>0.6</formula>
    </cfRule>
    <cfRule type="cellIs" dxfId="4570" priority="493" operator="between">
      <formula>0.8</formula>
      <formula>0.899999999999999</formula>
    </cfRule>
    <cfRule type="cellIs" dxfId="4569" priority="494" operator="between">
      <formula>0.6</formula>
      <formula>0.8</formula>
    </cfRule>
    <cfRule type="cellIs" dxfId="4568" priority="495" operator="greaterThanOrEqual">
      <formula>0.9</formula>
    </cfRule>
  </conditionalFormatting>
  <conditionalFormatting sqref="AL96">
    <cfRule type="iconSet" priority="496">
      <iconSet iconSet="4Arrows" showValue="0">
        <cfvo type="percent" val="0"/>
        <cfvo type="num" val="0.6"/>
        <cfvo type="num" val="0.8"/>
        <cfvo type="num" val="0.9"/>
      </iconSet>
    </cfRule>
    <cfRule type="cellIs" dxfId="4567" priority="497" operator="lessThan">
      <formula>0.6</formula>
    </cfRule>
    <cfRule type="cellIs" dxfId="4566" priority="498" operator="between">
      <formula>0.8</formula>
      <formula>0.899999999999999</formula>
    </cfRule>
    <cfRule type="cellIs" dxfId="4565" priority="499" operator="between">
      <formula>0.6</formula>
      <formula>0.8</formula>
    </cfRule>
    <cfRule type="cellIs" dxfId="4564" priority="500" operator="greaterThanOrEqual">
      <formula>0.9</formula>
    </cfRule>
  </conditionalFormatting>
  <conditionalFormatting sqref="AP96">
    <cfRule type="iconSet" priority="501">
      <iconSet iconSet="4Arrows" showValue="0">
        <cfvo type="percent" val="0"/>
        <cfvo type="num" val="0.6"/>
        <cfvo type="num" val="0.8"/>
        <cfvo type="num" val="0.9"/>
      </iconSet>
    </cfRule>
    <cfRule type="cellIs" dxfId="4563" priority="502" operator="lessThan">
      <formula>0.6</formula>
    </cfRule>
    <cfRule type="cellIs" dxfId="4562" priority="503" operator="between">
      <formula>0.8</formula>
      <formula>0.899999999999999</formula>
    </cfRule>
    <cfRule type="cellIs" dxfId="4561" priority="504" operator="between">
      <formula>0.6</formula>
      <formula>0.8</formula>
    </cfRule>
    <cfRule type="cellIs" dxfId="4560" priority="505" operator="greaterThanOrEqual">
      <formula>0.9</formula>
    </cfRule>
  </conditionalFormatting>
  <conditionalFormatting sqref="Y96">
    <cfRule type="iconSet" priority="506">
      <iconSet iconSet="4Arrows" showValue="0">
        <cfvo type="percent" val="0"/>
        <cfvo type="num" val="0.6"/>
        <cfvo type="num" val="0.8"/>
        <cfvo type="num" val="0.9"/>
      </iconSet>
    </cfRule>
    <cfRule type="cellIs" dxfId="4559" priority="507" operator="lessThan">
      <formula>0.6</formula>
    </cfRule>
    <cfRule type="cellIs" dxfId="4558" priority="508" operator="between">
      <formula>0.8</formula>
      <formula>0.899999999999999</formula>
    </cfRule>
    <cfRule type="cellIs" dxfId="4557" priority="509" operator="between">
      <formula>0.6</formula>
      <formula>0.8</formula>
    </cfRule>
    <cfRule type="cellIs" dxfId="4556" priority="510" operator="greaterThanOrEqual">
      <formula>0.9</formula>
    </cfRule>
  </conditionalFormatting>
  <conditionalFormatting sqref="AH99:AH104">
    <cfRule type="iconSet" priority="436">
      <iconSet iconSet="4Arrows" showValue="0">
        <cfvo type="percent" val="0"/>
        <cfvo type="num" val="0.6"/>
        <cfvo type="num" val="0.8"/>
        <cfvo type="num" val="0.9"/>
      </iconSet>
    </cfRule>
    <cfRule type="cellIs" dxfId="4555" priority="437" operator="lessThan">
      <formula>0.6</formula>
    </cfRule>
    <cfRule type="cellIs" dxfId="4554" priority="438" operator="between">
      <formula>0.8</formula>
      <formula>0.899999999999999</formula>
    </cfRule>
    <cfRule type="cellIs" dxfId="4553" priority="439" operator="between">
      <formula>0.6</formula>
      <formula>0.8</formula>
    </cfRule>
    <cfRule type="cellIs" dxfId="4552" priority="440" operator="greaterThanOrEqual">
      <formula>0.9</formula>
    </cfRule>
  </conditionalFormatting>
  <conditionalFormatting sqref="AD99:AD104">
    <cfRule type="iconSet" priority="441">
      <iconSet iconSet="4Arrows" showValue="0">
        <cfvo type="percent" val="0"/>
        <cfvo type="num" val="0.6"/>
        <cfvo type="num" val="0.8"/>
        <cfvo type="num" val="0.9"/>
      </iconSet>
    </cfRule>
    <cfRule type="cellIs" dxfId="4551" priority="442" operator="lessThan">
      <formula>0.6</formula>
    </cfRule>
    <cfRule type="cellIs" dxfId="4550" priority="443" operator="between">
      <formula>0.8</formula>
      <formula>0.899999999999999</formula>
    </cfRule>
    <cfRule type="cellIs" dxfId="4549" priority="444" operator="between">
      <formula>0.6</formula>
      <formula>0.8</formula>
    </cfRule>
    <cfRule type="cellIs" dxfId="4548" priority="445" operator="greaterThanOrEqual">
      <formula>0.9</formula>
    </cfRule>
  </conditionalFormatting>
  <conditionalFormatting sqref="AL99:AL104">
    <cfRule type="iconSet" priority="446">
      <iconSet iconSet="4Arrows" showValue="0">
        <cfvo type="percent" val="0"/>
        <cfvo type="num" val="0.6"/>
        <cfvo type="num" val="0.8"/>
        <cfvo type="num" val="0.9"/>
      </iconSet>
    </cfRule>
    <cfRule type="cellIs" dxfId="4547" priority="447" operator="lessThan">
      <formula>0.6</formula>
    </cfRule>
    <cfRule type="cellIs" dxfId="4546" priority="448" operator="between">
      <formula>0.8</formula>
      <formula>0.899999999999999</formula>
    </cfRule>
    <cfRule type="cellIs" dxfId="4545" priority="449" operator="between">
      <formula>0.6</formula>
      <formula>0.8</formula>
    </cfRule>
    <cfRule type="cellIs" dxfId="4544" priority="450" operator="greaterThanOrEqual">
      <formula>0.9</formula>
    </cfRule>
  </conditionalFormatting>
  <conditionalFormatting sqref="AP99:AP104">
    <cfRule type="iconSet" priority="451">
      <iconSet iconSet="4Arrows" showValue="0">
        <cfvo type="percent" val="0"/>
        <cfvo type="num" val="0.6"/>
        <cfvo type="num" val="0.8"/>
        <cfvo type="num" val="0.9"/>
      </iconSet>
    </cfRule>
    <cfRule type="cellIs" dxfId="4543" priority="452" operator="lessThan">
      <formula>0.6</formula>
    </cfRule>
    <cfRule type="cellIs" dxfId="4542" priority="453" operator="between">
      <formula>0.8</formula>
      <formula>0.899999999999999</formula>
    </cfRule>
    <cfRule type="cellIs" dxfId="4541" priority="454" operator="between">
      <formula>0.6</formula>
      <formula>0.8</formula>
    </cfRule>
    <cfRule type="cellIs" dxfId="4540" priority="455" operator="greaterThanOrEqual">
      <formula>0.9</formula>
    </cfRule>
  </conditionalFormatting>
  <conditionalFormatting sqref="Y99:Y104">
    <cfRule type="iconSet" priority="456">
      <iconSet iconSet="4Arrows" showValue="0">
        <cfvo type="percent" val="0"/>
        <cfvo type="num" val="0.6"/>
        <cfvo type="num" val="0.8"/>
        <cfvo type="num" val="0.9"/>
      </iconSet>
    </cfRule>
    <cfRule type="cellIs" dxfId="4539" priority="457" operator="lessThan">
      <formula>0.6</formula>
    </cfRule>
    <cfRule type="cellIs" dxfId="4538" priority="458" operator="between">
      <formula>0.8</formula>
      <formula>0.899999999999999</formula>
    </cfRule>
    <cfRule type="cellIs" dxfId="4537" priority="459" operator="between">
      <formula>0.6</formula>
      <formula>0.8</formula>
    </cfRule>
    <cfRule type="cellIs" dxfId="4536" priority="460" operator="greaterThanOrEqual">
      <formula>0.9</formula>
    </cfRule>
  </conditionalFormatting>
  <conditionalFormatting sqref="AH106">
    <cfRule type="iconSet" priority="386">
      <iconSet iconSet="4Arrows" showValue="0">
        <cfvo type="percent" val="0"/>
        <cfvo type="num" val="0.6"/>
        <cfvo type="num" val="0.8"/>
        <cfvo type="num" val="0.9"/>
      </iconSet>
    </cfRule>
    <cfRule type="cellIs" dxfId="4535" priority="387" operator="lessThan">
      <formula>0.6</formula>
    </cfRule>
    <cfRule type="cellIs" dxfId="4534" priority="388" operator="between">
      <formula>0.8</formula>
      <formula>0.899999999999999</formula>
    </cfRule>
    <cfRule type="cellIs" dxfId="4533" priority="389" operator="between">
      <formula>0.6</formula>
      <formula>0.8</formula>
    </cfRule>
    <cfRule type="cellIs" dxfId="4532" priority="390" operator="greaterThanOrEqual">
      <formula>0.9</formula>
    </cfRule>
  </conditionalFormatting>
  <conditionalFormatting sqref="AD106">
    <cfRule type="iconSet" priority="391">
      <iconSet iconSet="4Arrows" showValue="0">
        <cfvo type="percent" val="0"/>
        <cfvo type="num" val="0.6"/>
        <cfvo type="num" val="0.8"/>
        <cfvo type="num" val="0.9"/>
      </iconSet>
    </cfRule>
    <cfRule type="cellIs" dxfId="4531" priority="392" operator="lessThan">
      <formula>0.6</formula>
    </cfRule>
    <cfRule type="cellIs" dxfId="4530" priority="393" operator="between">
      <formula>0.8</formula>
      <formula>0.899999999999999</formula>
    </cfRule>
    <cfRule type="cellIs" dxfId="4529" priority="394" operator="between">
      <formula>0.6</formula>
      <formula>0.8</formula>
    </cfRule>
    <cfRule type="cellIs" dxfId="4528" priority="395" operator="greaterThanOrEqual">
      <formula>0.9</formula>
    </cfRule>
  </conditionalFormatting>
  <conditionalFormatting sqref="AL106">
    <cfRule type="iconSet" priority="396">
      <iconSet iconSet="4Arrows" showValue="0">
        <cfvo type="percent" val="0"/>
        <cfvo type="num" val="0.6"/>
        <cfvo type="num" val="0.8"/>
        <cfvo type="num" val="0.9"/>
      </iconSet>
    </cfRule>
    <cfRule type="cellIs" dxfId="4527" priority="397" operator="lessThan">
      <formula>0.6</formula>
    </cfRule>
    <cfRule type="cellIs" dxfId="4526" priority="398" operator="between">
      <formula>0.8</formula>
      <formula>0.899999999999999</formula>
    </cfRule>
    <cfRule type="cellIs" dxfId="4525" priority="399" operator="between">
      <formula>0.6</formula>
      <formula>0.8</formula>
    </cfRule>
    <cfRule type="cellIs" dxfId="4524" priority="400" operator="greaterThanOrEqual">
      <formula>0.9</formula>
    </cfRule>
  </conditionalFormatting>
  <conditionalFormatting sqref="AP106">
    <cfRule type="iconSet" priority="401">
      <iconSet iconSet="4Arrows" showValue="0">
        <cfvo type="percent" val="0"/>
        <cfvo type="num" val="0.6"/>
        <cfvo type="num" val="0.8"/>
        <cfvo type="num" val="0.9"/>
      </iconSet>
    </cfRule>
    <cfRule type="cellIs" dxfId="4523" priority="402" operator="lessThan">
      <formula>0.6</formula>
    </cfRule>
    <cfRule type="cellIs" dxfId="4522" priority="403" operator="between">
      <formula>0.8</formula>
      <formula>0.899999999999999</formula>
    </cfRule>
    <cfRule type="cellIs" dxfId="4521" priority="404" operator="between">
      <formula>0.6</formula>
      <formula>0.8</formula>
    </cfRule>
    <cfRule type="cellIs" dxfId="4520" priority="405" operator="greaterThanOrEqual">
      <formula>0.9</formula>
    </cfRule>
  </conditionalFormatting>
  <conditionalFormatting sqref="Y106">
    <cfRule type="iconSet" priority="406">
      <iconSet iconSet="4Arrows" showValue="0">
        <cfvo type="percent" val="0"/>
        <cfvo type="num" val="0.6"/>
        <cfvo type="num" val="0.8"/>
        <cfvo type="num" val="0.9"/>
      </iconSet>
    </cfRule>
    <cfRule type="cellIs" dxfId="4519" priority="407" operator="lessThan">
      <formula>0.6</formula>
    </cfRule>
    <cfRule type="cellIs" dxfId="4518" priority="408" operator="between">
      <formula>0.8</formula>
      <formula>0.899999999999999</formula>
    </cfRule>
    <cfRule type="cellIs" dxfId="4517" priority="409" operator="between">
      <formula>0.6</formula>
      <formula>0.8</formula>
    </cfRule>
    <cfRule type="cellIs" dxfId="4516" priority="410" operator="greaterThanOrEqual">
      <formula>0.9</formula>
    </cfRule>
  </conditionalFormatting>
  <conditionalFormatting sqref="AH109:AH112">
    <cfRule type="iconSet" priority="361">
      <iconSet iconSet="4Arrows" showValue="0">
        <cfvo type="percent" val="0"/>
        <cfvo type="num" val="0.6"/>
        <cfvo type="num" val="0.8"/>
        <cfvo type="num" val="0.9"/>
      </iconSet>
    </cfRule>
    <cfRule type="cellIs" dxfId="4515" priority="362" operator="lessThan">
      <formula>0.6</formula>
    </cfRule>
    <cfRule type="cellIs" dxfId="4514" priority="363" operator="between">
      <formula>0.8</formula>
      <formula>0.899999999999999</formula>
    </cfRule>
    <cfRule type="cellIs" dxfId="4513" priority="364" operator="between">
      <formula>0.6</formula>
      <formula>0.8</formula>
    </cfRule>
    <cfRule type="cellIs" dxfId="4512" priority="365" operator="greaterThanOrEqual">
      <formula>0.9</formula>
    </cfRule>
  </conditionalFormatting>
  <conditionalFormatting sqref="AD109:AD112">
    <cfRule type="iconSet" priority="366">
      <iconSet iconSet="4Arrows" showValue="0">
        <cfvo type="percent" val="0"/>
        <cfvo type="num" val="0.6"/>
        <cfvo type="num" val="0.8"/>
        <cfvo type="num" val="0.9"/>
      </iconSet>
    </cfRule>
    <cfRule type="cellIs" dxfId="4511" priority="367" operator="lessThan">
      <formula>0.6</formula>
    </cfRule>
    <cfRule type="cellIs" dxfId="4510" priority="368" operator="between">
      <formula>0.8</formula>
      <formula>0.899999999999999</formula>
    </cfRule>
    <cfRule type="cellIs" dxfId="4509" priority="369" operator="between">
      <formula>0.6</formula>
      <formula>0.8</formula>
    </cfRule>
    <cfRule type="cellIs" dxfId="4508" priority="370" operator="greaterThanOrEqual">
      <formula>0.9</formula>
    </cfRule>
  </conditionalFormatting>
  <conditionalFormatting sqref="AL109:AL112">
    <cfRule type="iconSet" priority="371">
      <iconSet iconSet="4Arrows" showValue="0">
        <cfvo type="percent" val="0"/>
        <cfvo type="num" val="0.6"/>
        <cfvo type="num" val="0.8"/>
        <cfvo type="num" val="0.9"/>
      </iconSet>
    </cfRule>
    <cfRule type="cellIs" dxfId="4507" priority="372" operator="lessThan">
      <formula>0.6</formula>
    </cfRule>
    <cfRule type="cellIs" dxfId="4506" priority="373" operator="between">
      <formula>0.8</formula>
      <formula>0.899999999999999</formula>
    </cfRule>
    <cfRule type="cellIs" dxfId="4505" priority="374" operator="between">
      <formula>0.6</formula>
      <formula>0.8</formula>
    </cfRule>
    <cfRule type="cellIs" dxfId="4504" priority="375" operator="greaterThanOrEqual">
      <formula>0.9</formula>
    </cfRule>
  </conditionalFormatting>
  <conditionalFormatting sqref="AP109:AP112">
    <cfRule type="iconSet" priority="376">
      <iconSet iconSet="4Arrows" showValue="0">
        <cfvo type="percent" val="0"/>
        <cfvo type="num" val="0.6"/>
        <cfvo type="num" val="0.8"/>
        <cfvo type="num" val="0.9"/>
      </iconSet>
    </cfRule>
    <cfRule type="cellIs" dxfId="4503" priority="377" operator="lessThan">
      <formula>0.6</formula>
    </cfRule>
    <cfRule type="cellIs" dxfId="4502" priority="378" operator="between">
      <formula>0.8</formula>
      <formula>0.899999999999999</formula>
    </cfRule>
    <cfRule type="cellIs" dxfId="4501" priority="379" operator="between">
      <formula>0.6</formula>
      <formula>0.8</formula>
    </cfRule>
    <cfRule type="cellIs" dxfId="4500" priority="380" operator="greaterThanOrEqual">
      <formula>0.9</formula>
    </cfRule>
  </conditionalFormatting>
  <conditionalFormatting sqref="Y109:Y112">
    <cfRule type="iconSet" priority="381">
      <iconSet iconSet="4Arrows" showValue="0">
        <cfvo type="percent" val="0"/>
        <cfvo type="num" val="0.6"/>
        <cfvo type="num" val="0.8"/>
        <cfvo type="num" val="0.9"/>
      </iconSet>
    </cfRule>
    <cfRule type="cellIs" dxfId="4499" priority="382" operator="lessThan">
      <formula>0.6</formula>
    </cfRule>
    <cfRule type="cellIs" dxfId="4498" priority="383" operator="between">
      <formula>0.8</formula>
      <formula>0.899999999999999</formula>
    </cfRule>
    <cfRule type="cellIs" dxfId="4497" priority="384" operator="between">
      <formula>0.6</formula>
      <formula>0.8</formula>
    </cfRule>
    <cfRule type="cellIs" dxfId="4496" priority="385" operator="greaterThanOrEqual">
      <formula>0.9</formula>
    </cfRule>
  </conditionalFormatting>
  <conditionalFormatting sqref="AH95">
    <cfRule type="iconSet" priority="13609">
      <iconSet iconSet="4Arrows" showValue="0">
        <cfvo type="percent" val="0"/>
        <cfvo type="num" val="0.6"/>
        <cfvo type="num" val="0.8"/>
        <cfvo type="num" val="0.9"/>
      </iconSet>
    </cfRule>
    <cfRule type="cellIs" dxfId="4495" priority="13610" operator="lessThan">
      <formula>0.6</formula>
    </cfRule>
    <cfRule type="cellIs" dxfId="4494" priority="13611" operator="between">
      <formula>0.8</formula>
      <formula>0.899999999999999</formula>
    </cfRule>
    <cfRule type="cellIs" dxfId="4493" priority="13612" operator="between">
      <formula>0.6</formula>
      <formula>0.8</formula>
    </cfRule>
    <cfRule type="cellIs" dxfId="4492" priority="13613" operator="greaterThanOrEqual">
      <formula>0.9</formula>
    </cfRule>
  </conditionalFormatting>
  <conditionalFormatting sqref="AD95">
    <cfRule type="iconSet" priority="13614">
      <iconSet iconSet="4Arrows" showValue="0">
        <cfvo type="percent" val="0"/>
        <cfvo type="num" val="0.6"/>
        <cfvo type="num" val="0.8"/>
        <cfvo type="num" val="0.9"/>
      </iconSet>
    </cfRule>
    <cfRule type="cellIs" dxfId="4491" priority="13615" operator="lessThan">
      <formula>0.6</formula>
    </cfRule>
    <cfRule type="cellIs" dxfId="4490" priority="13616" operator="between">
      <formula>0.8</formula>
      <formula>0.899999999999999</formula>
    </cfRule>
    <cfRule type="cellIs" dxfId="4489" priority="13617" operator="between">
      <formula>0.6</formula>
      <formula>0.8</formula>
    </cfRule>
    <cfRule type="cellIs" dxfId="4488" priority="13618" operator="greaterThanOrEqual">
      <formula>0.9</formula>
    </cfRule>
  </conditionalFormatting>
  <conditionalFormatting sqref="AL95">
    <cfRule type="iconSet" priority="13619">
      <iconSet iconSet="4Arrows" showValue="0">
        <cfvo type="percent" val="0"/>
        <cfvo type="num" val="0.6"/>
        <cfvo type="num" val="0.8"/>
        <cfvo type="num" val="0.9"/>
      </iconSet>
    </cfRule>
    <cfRule type="cellIs" dxfId="4487" priority="13620" operator="lessThan">
      <formula>0.6</formula>
    </cfRule>
    <cfRule type="cellIs" dxfId="4486" priority="13621" operator="between">
      <formula>0.8</formula>
      <formula>0.899999999999999</formula>
    </cfRule>
    <cfRule type="cellIs" dxfId="4485" priority="13622" operator="between">
      <formula>0.6</formula>
      <formula>0.8</formula>
    </cfRule>
    <cfRule type="cellIs" dxfId="4484" priority="13623" operator="greaterThanOrEqual">
      <formula>0.9</formula>
    </cfRule>
  </conditionalFormatting>
  <conditionalFormatting sqref="AP95">
    <cfRule type="iconSet" priority="13624">
      <iconSet iconSet="4Arrows" showValue="0">
        <cfvo type="percent" val="0"/>
        <cfvo type="num" val="0.6"/>
        <cfvo type="num" val="0.8"/>
        <cfvo type="num" val="0.9"/>
      </iconSet>
    </cfRule>
    <cfRule type="cellIs" dxfId="4483" priority="13625" operator="lessThan">
      <formula>0.6</formula>
    </cfRule>
    <cfRule type="cellIs" dxfId="4482" priority="13626" operator="between">
      <formula>0.8</formula>
      <formula>0.899999999999999</formula>
    </cfRule>
    <cfRule type="cellIs" dxfId="4481" priority="13627" operator="between">
      <formula>0.6</formula>
      <formula>0.8</formula>
    </cfRule>
    <cfRule type="cellIs" dxfId="4480" priority="13628" operator="greaterThanOrEqual">
      <formula>0.9</formula>
    </cfRule>
  </conditionalFormatting>
  <conditionalFormatting sqref="Y95">
    <cfRule type="iconSet" priority="13629">
      <iconSet iconSet="4Arrows" showValue="0">
        <cfvo type="percent" val="0"/>
        <cfvo type="num" val="0.6"/>
        <cfvo type="num" val="0.8"/>
        <cfvo type="num" val="0.9"/>
      </iconSet>
    </cfRule>
    <cfRule type="cellIs" dxfId="4479" priority="13630" operator="lessThan">
      <formula>0.6</formula>
    </cfRule>
    <cfRule type="cellIs" dxfId="4478" priority="13631" operator="between">
      <formula>0.8</formula>
      <formula>0.899999999999999</formula>
    </cfRule>
    <cfRule type="cellIs" dxfId="4477" priority="13632" operator="between">
      <formula>0.6</formula>
      <formula>0.8</formula>
    </cfRule>
    <cfRule type="cellIs" dxfId="4476" priority="13633" operator="greaterThanOrEqual">
      <formula>0.9</formula>
    </cfRule>
  </conditionalFormatting>
  <conditionalFormatting sqref="AH97">
    <cfRule type="iconSet" priority="13634">
      <iconSet iconSet="4Arrows" showValue="0">
        <cfvo type="percent" val="0"/>
        <cfvo type="num" val="0.6"/>
        <cfvo type="num" val="0.8"/>
        <cfvo type="num" val="0.9"/>
      </iconSet>
    </cfRule>
    <cfRule type="cellIs" dxfId="4475" priority="13635" operator="lessThan">
      <formula>0.6</formula>
    </cfRule>
    <cfRule type="cellIs" dxfId="4474" priority="13636" operator="between">
      <formula>0.8</formula>
      <formula>0.899999999999999</formula>
    </cfRule>
    <cfRule type="cellIs" dxfId="4473" priority="13637" operator="between">
      <formula>0.6</formula>
      <formula>0.8</formula>
    </cfRule>
    <cfRule type="cellIs" dxfId="4472" priority="13638" operator="greaterThanOrEqual">
      <formula>0.9</formula>
    </cfRule>
  </conditionalFormatting>
  <conditionalFormatting sqref="AD97">
    <cfRule type="iconSet" priority="13649">
      <iconSet iconSet="4Arrows" showValue="0">
        <cfvo type="percent" val="0"/>
        <cfvo type="num" val="0.6"/>
        <cfvo type="num" val="0.8"/>
        <cfvo type="num" val="0.9"/>
      </iconSet>
    </cfRule>
    <cfRule type="cellIs" dxfId="4471" priority="13650" operator="lessThan">
      <formula>0.6</formula>
    </cfRule>
    <cfRule type="cellIs" dxfId="4470" priority="13651" operator="between">
      <formula>0.8</formula>
      <formula>0.899999999999999</formula>
    </cfRule>
    <cfRule type="cellIs" dxfId="4469" priority="13652" operator="between">
      <formula>0.6</formula>
      <formula>0.8</formula>
    </cfRule>
    <cfRule type="cellIs" dxfId="4468" priority="13653" operator="greaterThanOrEqual">
      <formula>0.9</formula>
    </cfRule>
  </conditionalFormatting>
  <conditionalFormatting sqref="AL97">
    <cfRule type="iconSet" priority="13664">
      <iconSet iconSet="4Arrows" showValue="0">
        <cfvo type="percent" val="0"/>
        <cfvo type="num" val="0.6"/>
        <cfvo type="num" val="0.8"/>
        <cfvo type="num" val="0.9"/>
      </iconSet>
    </cfRule>
    <cfRule type="cellIs" dxfId="4467" priority="13665" operator="lessThan">
      <formula>0.6</formula>
    </cfRule>
    <cfRule type="cellIs" dxfId="4466" priority="13666" operator="between">
      <formula>0.8</formula>
      <formula>0.899999999999999</formula>
    </cfRule>
    <cfRule type="cellIs" dxfId="4465" priority="13667" operator="between">
      <formula>0.6</formula>
      <formula>0.8</formula>
    </cfRule>
    <cfRule type="cellIs" dxfId="4464" priority="13668" operator="greaterThanOrEqual">
      <formula>0.9</formula>
    </cfRule>
  </conditionalFormatting>
  <conditionalFormatting sqref="AP97">
    <cfRule type="iconSet" priority="13679">
      <iconSet iconSet="4Arrows" showValue="0">
        <cfvo type="percent" val="0"/>
        <cfvo type="num" val="0.6"/>
        <cfvo type="num" val="0.8"/>
        <cfvo type="num" val="0.9"/>
      </iconSet>
    </cfRule>
    <cfRule type="cellIs" dxfId="4463" priority="13680" operator="lessThan">
      <formula>0.6</formula>
    </cfRule>
    <cfRule type="cellIs" dxfId="4462" priority="13681" operator="between">
      <formula>0.8</formula>
      <formula>0.899999999999999</formula>
    </cfRule>
    <cfRule type="cellIs" dxfId="4461" priority="13682" operator="between">
      <formula>0.6</formula>
      <formula>0.8</formula>
    </cfRule>
    <cfRule type="cellIs" dxfId="4460" priority="13683" operator="greaterThanOrEqual">
      <formula>0.9</formula>
    </cfRule>
  </conditionalFormatting>
  <conditionalFormatting sqref="Y97">
    <cfRule type="iconSet" priority="13694">
      <iconSet iconSet="4Arrows" showValue="0">
        <cfvo type="percent" val="0"/>
        <cfvo type="num" val="0.6"/>
        <cfvo type="num" val="0.8"/>
        <cfvo type="num" val="0.9"/>
      </iconSet>
    </cfRule>
    <cfRule type="cellIs" dxfId="4459" priority="13695" operator="lessThan">
      <formula>0.6</formula>
    </cfRule>
    <cfRule type="cellIs" dxfId="4458" priority="13696" operator="between">
      <formula>0.8</formula>
      <formula>0.899999999999999</formula>
    </cfRule>
    <cfRule type="cellIs" dxfId="4457" priority="13697" operator="between">
      <formula>0.6</formula>
      <formula>0.8</formula>
    </cfRule>
    <cfRule type="cellIs" dxfId="4456" priority="13698" operator="greaterThanOrEqual">
      <formula>0.9</formula>
    </cfRule>
  </conditionalFormatting>
  <conditionalFormatting sqref="AH94 AH59 AH79:AH81">
    <cfRule type="iconSet" priority="13939">
      <iconSet iconSet="4Arrows" showValue="0">
        <cfvo type="percent" val="0"/>
        <cfvo type="num" val="0.6"/>
        <cfvo type="num" val="0.8"/>
        <cfvo type="num" val="0.9"/>
      </iconSet>
    </cfRule>
    <cfRule type="cellIs" dxfId="4455" priority="13940" operator="lessThan">
      <formula>0.6</formula>
    </cfRule>
    <cfRule type="cellIs" dxfId="4454" priority="13941" operator="between">
      <formula>0.8</formula>
      <formula>0.899999999999999</formula>
    </cfRule>
    <cfRule type="cellIs" dxfId="4453" priority="13942" operator="between">
      <formula>0.6</formula>
      <formula>0.8</formula>
    </cfRule>
    <cfRule type="cellIs" dxfId="4452" priority="13943" operator="greaterThanOrEqual">
      <formula>0.9</formula>
    </cfRule>
  </conditionalFormatting>
  <conditionalFormatting sqref="AD59:AD60 AD79:AD82 AD94">
    <cfRule type="iconSet" priority="13954">
      <iconSet iconSet="4Arrows" showValue="0">
        <cfvo type="percent" val="0"/>
        <cfvo type="num" val="0.6"/>
        <cfvo type="num" val="0.8"/>
        <cfvo type="num" val="0.9"/>
      </iconSet>
    </cfRule>
    <cfRule type="cellIs" dxfId="4451" priority="13955" operator="lessThan">
      <formula>0.6</formula>
    </cfRule>
    <cfRule type="cellIs" dxfId="4450" priority="13956" operator="between">
      <formula>0.8</formula>
      <formula>0.899999999999999</formula>
    </cfRule>
    <cfRule type="cellIs" dxfId="4449" priority="13957" operator="between">
      <formula>0.6</formula>
      <formula>0.8</formula>
    </cfRule>
    <cfRule type="cellIs" dxfId="4448" priority="13958" operator="greaterThanOrEqual">
      <formula>0.9</formula>
    </cfRule>
  </conditionalFormatting>
  <conditionalFormatting sqref="AL59:AL60 AL79:AL82 AL94">
    <cfRule type="iconSet" priority="13964">
      <iconSet iconSet="4Arrows" showValue="0">
        <cfvo type="percent" val="0"/>
        <cfvo type="num" val="0.6"/>
        <cfvo type="num" val="0.8"/>
        <cfvo type="num" val="0.9"/>
      </iconSet>
    </cfRule>
    <cfRule type="cellIs" dxfId="4447" priority="13965" operator="lessThan">
      <formula>0.6</formula>
    </cfRule>
    <cfRule type="cellIs" dxfId="4446" priority="13966" operator="between">
      <formula>0.8</formula>
      <formula>0.899999999999999</formula>
    </cfRule>
    <cfRule type="cellIs" dxfId="4445" priority="13967" operator="between">
      <formula>0.6</formula>
      <formula>0.8</formula>
    </cfRule>
    <cfRule type="cellIs" dxfId="4444" priority="13968" operator="greaterThanOrEqual">
      <formula>0.9</formula>
    </cfRule>
  </conditionalFormatting>
  <conditionalFormatting sqref="AP59:AP60 AP79:AP82 AP94">
    <cfRule type="iconSet" priority="13974">
      <iconSet iconSet="4Arrows" showValue="0">
        <cfvo type="percent" val="0"/>
        <cfvo type="num" val="0.6"/>
        <cfvo type="num" val="0.8"/>
        <cfvo type="num" val="0.9"/>
      </iconSet>
    </cfRule>
    <cfRule type="cellIs" dxfId="4443" priority="13975" operator="lessThan">
      <formula>0.6</formula>
    </cfRule>
    <cfRule type="cellIs" dxfId="4442" priority="13976" operator="between">
      <formula>0.8</formula>
      <formula>0.899999999999999</formula>
    </cfRule>
    <cfRule type="cellIs" dxfId="4441" priority="13977" operator="between">
      <formula>0.6</formula>
      <formula>0.8</formula>
    </cfRule>
    <cfRule type="cellIs" dxfId="4440" priority="13978" operator="greaterThanOrEqual">
      <formula>0.9</formula>
    </cfRule>
  </conditionalFormatting>
  <conditionalFormatting sqref="Y60 Y79:Y82 Y115 Y94">
    <cfRule type="iconSet" priority="13984">
      <iconSet iconSet="4Arrows" showValue="0">
        <cfvo type="percent" val="0"/>
        <cfvo type="num" val="0.6"/>
        <cfvo type="num" val="0.8"/>
        <cfvo type="num" val="0.9"/>
      </iconSet>
    </cfRule>
    <cfRule type="cellIs" dxfId="4439" priority="13985" operator="lessThan">
      <formula>0.6</formula>
    </cfRule>
    <cfRule type="cellIs" dxfId="4438" priority="13986" operator="between">
      <formula>0.8</formula>
      <formula>0.899999999999999</formula>
    </cfRule>
    <cfRule type="cellIs" dxfId="4437" priority="13987" operator="between">
      <formula>0.6</formula>
      <formula>0.8</formula>
    </cfRule>
    <cfRule type="cellIs" dxfId="4436" priority="13988" operator="greaterThanOrEqual">
      <formula>0.9</formula>
    </cfRule>
  </conditionalFormatting>
  <conditionalFormatting sqref="AD83:AD90">
    <cfRule type="iconSet" priority="336">
      <iconSet iconSet="4Arrows" showValue="0">
        <cfvo type="percent" val="0"/>
        <cfvo type="num" val="0.6"/>
        <cfvo type="num" val="0.8"/>
        <cfvo type="num" val="0.9"/>
      </iconSet>
    </cfRule>
    <cfRule type="cellIs" dxfId="4435" priority="337" operator="lessThan">
      <formula>0.6</formula>
    </cfRule>
    <cfRule type="cellIs" dxfId="4434" priority="338" operator="between">
      <formula>0.8</formula>
      <formula>0.899999999999999</formula>
    </cfRule>
    <cfRule type="cellIs" dxfId="4433" priority="339" operator="between">
      <formula>0.6</formula>
      <formula>0.8</formula>
    </cfRule>
    <cfRule type="cellIs" dxfId="4432" priority="340" operator="greaterThanOrEqual">
      <formula>0.9</formula>
    </cfRule>
  </conditionalFormatting>
  <conditionalFormatting sqref="AH83:AH90">
    <cfRule type="iconSet" priority="341">
      <iconSet iconSet="4Arrows" showValue="0">
        <cfvo type="percent" val="0"/>
        <cfvo type="num" val="0.6"/>
        <cfvo type="num" val="0.8"/>
        <cfvo type="num" val="0.9"/>
      </iconSet>
    </cfRule>
    <cfRule type="cellIs" dxfId="4431" priority="342" operator="lessThan">
      <formula>0.6</formula>
    </cfRule>
    <cfRule type="cellIs" dxfId="4430" priority="343" operator="between">
      <formula>0.8</formula>
      <formula>0.899999999999999</formula>
    </cfRule>
    <cfRule type="cellIs" dxfId="4429" priority="344" operator="between">
      <formula>0.6</formula>
      <formula>0.8</formula>
    </cfRule>
    <cfRule type="cellIs" dxfId="4428" priority="345" operator="greaterThanOrEqual">
      <formula>0.9</formula>
    </cfRule>
  </conditionalFormatting>
  <conditionalFormatting sqref="AL83:AL90">
    <cfRule type="iconSet" priority="346">
      <iconSet iconSet="4Arrows" showValue="0">
        <cfvo type="percent" val="0"/>
        <cfvo type="num" val="0.6"/>
        <cfvo type="num" val="0.8"/>
        <cfvo type="num" val="0.9"/>
      </iconSet>
    </cfRule>
    <cfRule type="cellIs" dxfId="4427" priority="347" operator="lessThan">
      <formula>0.6</formula>
    </cfRule>
    <cfRule type="cellIs" dxfId="4426" priority="348" operator="between">
      <formula>0.8</formula>
      <formula>0.899999999999999</formula>
    </cfRule>
    <cfRule type="cellIs" dxfId="4425" priority="349" operator="between">
      <formula>0.6</formula>
      <formula>0.8</formula>
    </cfRule>
    <cfRule type="cellIs" dxfId="4424" priority="350" operator="greaterThanOrEqual">
      <formula>0.9</formula>
    </cfRule>
  </conditionalFormatting>
  <conditionalFormatting sqref="AP83:AP90">
    <cfRule type="iconSet" priority="351">
      <iconSet iconSet="4Arrows" showValue="0">
        <cfvo type="percent" val="0"/>
        <cfvo type="num" val="0.6"/>
        <cfvo type="num" val="0.8"/>
        <cfvo type="num" val="0.9"/>
      </iconSet>
    </cfRule>
    <cfRule type="cellIs" dxfId="4423" priority="352" operator="lessThan">
      <formula>0.6</formula>
    </cfRule>
    <cfRule type="cellIs" dxfId="4422" priority="353" operator="between">
      <formula>0.8</formula>
      <formula>0.899999999999999</formula>
    </cfRule>
    <cfRule type="cellIs" dxfId="4421" priority="354" operator="between">
      <formula>0.6</formula>
      <formula>0.8</formula>
    </cfRule>
    <cfRule type="cellIs" dxfId="4420" priority="355" operator="greaterThanOrEqual">
      <formula>0.9</formula>
    </cfRule>
  </conditionalFormatting>
  <conditionalFormatting sqref="Y83:Y90">
    <cfRule type="iconSet" priority="356">
      <iconSet iconSet="4Arrows" showValue="0">
        <cfvo type="percent" val="0"/>
        <cfvo type="num" val="0.6"/>
        <cfvo type="num" val="0.8"/>
        <cfvo type="num" val="0.9"/>
      </iconSet>
    </cfRule>
    <cfRule type="cellIs" dxfId="4419" priority="357" operator="lessThan">
      <formula>0.6</formula>
    </cfRule>
    <cfRule type="cellIs" dxfId="4418" priority="358" operator="between">
      <formula>0.8</formula>
      <formula>0.899999999999999</formula>
    </cfRule>
    <cfRule type="cellIs" dxfId="4417" priority="359" operator="between">
      <formula>0.6</formula>
      <formula>0.8</formula>
    </cfRule>
    <cfRule type="cellIs" dxfId="4416" priority="360" operator="greaterThanOrEqual">
      <formula>0.9</formula>
    </cfRule>
  </conditionalFormatting>
  <conditionalFormatting sqref="AD91:AD93">
    <cfRule type="iconSet" priority="311">
      <iconSet iconSet="4Arrows" showValue="0">
        <cfvo type="percent" val="0"/>
        <cfvo type="num" val="0.6"/>
        <cfvo type="num" val="0.8"/>
        <cfvo type="num" val="0.9"/>
      </iconSet>
    </cfRule>
    <cfRule type="cellIs" dxfId="4415" priority="312" operator="lessThan">
      <formula>0.6</formula>
    </cfRule>
    <cfRule type="cellIs" dxfId="4414" priority="313" operator="between">
      <formula>0.8</formula>
      <formula>0.899999999999999</formula>
    </cfRule>
    <cfRule type="cellIs" dxfId="4413" priority="314" operator="between">
      <formula>0.6</formula>
      <formula>0.8</formula>
    </cfRule>
    <cfRule type="cellIs" dxfId="4412" priority="315" operator="greaterThanOrEqual">
      <formula>0.9</formula>
    </cfRule>
  </conditionalFormatting>
  <conditionalFormatting sqref="AH91:AH93">
    <cfRule type="iconSet" priority="316">
      <iconSet iconSet="4Arrows" showValue="0">
        <cfvo type="percent" val="0"/>
        <cfvo type="num" val="0.6"/>
        <cfvo type="num" val="0.8"/>
        <cfvo type="num" val="0.9"/>
      </iconSet>
    </cfRule>
    <cfRule type="cellIs" dxfId="4411" priority="317" operator="lessThan">
      <formula>0.6</formula>
    </cfRule>
    <cfRule type="cellIs" dxfId="4410" priority="318" operator="between">
      <formula>0.8</formula>
      <formula>0.899999999999999</formula>
    </cfRule>
    <cfRule type="cellIs" dxfId="4409" priority="319" operator="between">
      <formula>0.6</formula>
      <formula>0.8</formula>
    </cfRule>
    <cfRule type="cellIs" dxfId="4408" priority="320" operator="greaterThanOrEqual">
      <formula>0.9</formula>
    </cfRule>
  </conditionalFormatting>
  <conditionalFormatting sqref="AL91:AL93">
    <cfRule type="iconSet" priority="321">
      <iconSet iconSet="4Arrows" showValue="0">
        <cfvo type="percent" val="0"/>
        <cfvo type="num" val="0.6"/>
        <cfvo type="num" val="0.8"/>
        <cfvo type="num" val="0.9"/>
      </iconSet>
    </cfRule>
    <cfRule type="cellIs" dxfId="4407" priority="322" operator="lessThan">
      <formula>0.6</formula>
    </cfRule>
    <cfRule type="cellIs" dxfId="4406" priority="323" operator="between">
      <formula>0.8</formula>
      <formula>0.899999999999999</formula>
    </cfRule>
    <cfRule type="cellIs" dxfId="4405" priority="324" operator="between">
      <formula>0.6</formula>
      <formula>0.8</formula>
    </cfRule>
    <cfRule type="cellIs" dxfId="4404" priority="325" operator="greaterThanOrEqual">
      <formula>0.9</formula>
    </cfRule>
  </conditionalFormatting>
  <conditionalFormatting sqref="AP91:AP93">
    <cfRule type="iconSet" priority="326">
      <iconSet iconSet="4Arrows" showValue="0">
        <cfvo type="percent" val="0"/>
        <cfvo type="num" val="0.6"/>
        <cfvo type="num" val="0.8"/>
        <cfvo type="num" val="0.9"/>
      </iconSet>
    </cfRule>
    <cfRule type="cellIs" dxfId="4403" priority="327" operator="lessThan">
      <formula>0.6</formula>
    </cfRule>
    <cfRule type="cellIs" dxfId="4402" priority="328" operator="between">
      <formula>0.8</formula>
      <formula>0.899999999999999</formula>
    </cfRule>
    <cfRule type="cellIs" dxfId="4401" priority="329" operator="between">
      <formula>0.6</formula>
      <formula>0.8</formula>
    </cfRule>
    <cfRule type="cellIs" dxfId="4400" priority="330" operator="greaterThanOrEqual">
      <formula>0.9</formula>
    </cfRule>
  </conditionalFormatting>
  <conditionalFormatting sqref="Y91:Y93">
    <cfRule type="iconSet" priority="331">
      <iconSet iconSet="4Arrows" showValue="0">
        <cfvo type="percent" val="0"/>
        <cfvo type="num" val="0.6"/>
        <cfvo type="num" val="0.8"/>
        <cfvo type="num" val="0.9"/>
      </iconSet>
    </cfRule>
    <cfRule type="cellIs" dxfId="4399" priority="332" operator="lessThan">
      <formula>0.6</formula>
    </cfRule>
    <cfRule type="cellIs" dxfId="4398" priority="333" operator="between">
      <formula>0.8</formula>
      <formula>0.899999999999999</formula>
    </cfRule>
    <cfRule type="cellIs" dxfId="4397" priority="334" operator="between">
      <formula>0.6</formula>
      <formula>0.8</formula>
    </cfRule>
    <cfRule type="cellIs" dxfId="4396" priority="335" operator="greaterThanOrEqual">
      <formula>0.9</formula>
    </cfRule>
  </conditionalFormatting>
  <conditionalFormatting sqref="AD98">
    <cfRule type="iconSet" priority="286">
      <iconSet iconSet="4Arrows" showValue="0">
        <cfvo type="percent" val="0"/>
        <cfvo type="num" val="0.6"/>
        <cfvo type="num" val="0.8"/>
        <cfvo type="num" val="0.9"/>
      </iconSet>
    </cfRule>
    <cfRule type="cellIs" dxfId="4395" priority="287" operator="lessThan">
      <formula>0.6</formula>
    </cfRule>
    <cfRule type="cellIs" dxfId="4394" priority="288" operator="between">
      <formula>0.8</formula>
      <formula>0.899999999999999</formula>
    </cfRule>
    <cfRule type="cellIs" dxfId="4393" priority="289" operator="between">
      <formula>0.6</formula>
      <formula>0.8</formula>
    </cfRule>
    <cfRule type="cellIs" dxfId="4392" priority="290" operator="greaterThanOrEqual">
      <formula>0.9</formula>
    </cfRule>
  </conditionalFormatting>
  <conditionalFormatting sqref="AH98">
    <cfRule type="iconSet" priority="291">
      <iconSet iconSet="4Arrows" showValue="0">
        <cfvo type="percent" val="0"/>
        <cfvo type="num" val="0.6"/>
        <cfvo type="num" val="0.8"/>
        <cfvo type="num" val="0.9"/>
      </iconSet>
    </cfRule>
    <cfRule type="cellIs" dxfId="4391" priority="292" operator="lessThan">
      <formula>0.6</formula>
    </cfRule>
    <cfRule type="cellIs" dxfId="4390" priority="293" operator="between">
      <formula>0.8</formula>
      <formula>0.899999999999999</formula>
    </cfRule>
    <cfRule type="cellIs" dxfId="4389" priority="294" operator="between">
      <formula>0.6</formula>
      <formula>0.8</formula>
    </cfRule>
    <cfRule type="cellIs" dxfId="4388" priority="295" operator="greaterThanOrEqual">
      <formula>0.9</formula>
    </cfRule>
  </conditionalFormatting>
  <conditionalFormatting sqref="AL98">
    <cfRule type="iconSet" priority="296">
      <iconSet iconSet="4Arrows" showValue="0">
        <cfvo type="percent" val="0"/>
        <cfvo type="num" val="0.6"/>
        <cfvo type="num" val="0.8"/>
        <cfvo type="num" val="0.9"/>
      </iconSet>
    </cfRule>
    <cfRule type="cellIs" dxfId="4387" priority="297" operator="lessThan">
      <formula>0.6</formula>
    </cfRule>
    <cfRule type="cellIs" dxfId="4386" priority="298" operator="between">
      <formula>0.8</formula>
      <formula>0.899999999999999</formula>
    </cfRule>
    <cfRule type="cellIs" dxfId="4385" priority="299" operator="between">
      <formula>0.6</formula>
      <formula>0.8</formula>
    </cfRule>
    <cfRule type="cellIs" dxfId="4384" priority="300" operator="greaterThanOrEqual">
      <formula>0.9</formula>
    </cfRule>
  </conditionalFormatting>
  <conditionalFormatting sqref="AP98">
    <cfRule type="iconSet" priority="301">
      <iconSet iconSet="4Arrows" showValue="0">
        <cfvo type="percent" val="0"/>
        <cfvo type="num" val="0.6"/>
        <cfvo type="num" val="0.8"/>
        <cfvo type="num" val="0.9"/>
      </iconSet>
    </cfRule>
    <cfRule type="cellIs" dxfId="4383" priority="302" operator="lessThan">
      <formula>0.6</formula>
    </cfRule>
    <cfRule type="cellIs" dxfId="4382" priority="303" operator="between">
      <formula>0.8</formula>
      <formula>0.899999999999999</formula>
    </cfRule>
    <cfRule type="cellIs" dxfId="4381" priority="304" operator="between">
      <formula>0.6</formula>
      <formula>0.8</formula>
    </cfRule>
    <cfRule type="cellIs" dxfId="4380" priority="305" operator="greaterThanOrEqual">
      <formula>0.9</formula>
    </cfRule>
  </conditionalFormatting>
  <conditionalFormatting sqref="Y98">
    <cfRule type="iconSet" priority="306">
      <iconSet iconSet="4Arrows" showValue="0">
        <cfvo type="percent" val="0"/>
        <cfvo type="num" val="0.6"/>
        <cfvo type="num" val="0.8"/>
        <cfvo type="num" val="0.9"/>
      </iconSet>
    </cfRule>
    <cfRule type="cellIs" dxfId="4379" priority="307" operator="lessThan">
      <formula>0.6</formula>
    </cfRule>
    <cfRule type="cellIs" dxfId="4378" priority="308" operator="between">
      <formula>0.8</formula>
      <formula>0.899999999999999</formula>
    </cfRule>
    <cfRule type="cellIs" dxfId="4377" priority="309" operator="between">
      <formula>0.6</formula>
      <formula>0.8</formula>
    </cfRule>
    <cfRule type="cellIs" dxfId="4376" priority="310" operator="greaterThanOrEqual">
      <formula>0.9</formula>
    </cfRule>
  </conditionalFormatting>
  <conditionalFormatting sqref="AD105">
    <cfRule type="iconSet" priority="261">
      <iconSet iconSet="4Arrows" showValue="0">
        <cfvo type="percent" val="0"/>
        <cfvo type="num" val="0.6"/>
        <cfvo type="num" val="0.8"/>
        <cfvo type="num" val="0.9"/>
      </iconSet>
    </cfRule>
    <cfRule type="cellIs" dxfId="4375" priority="262" operator="lessThan">
      <formula>0.6</formula>
    </cfRule>
    <cfRule type="cellIs" dxfId="4374" priority="263" operator="between">
      <formula>0.8</formula>
      <formula>0.899999999999999</formula>
    </cfRule>
    <cfRule type="cellIs" dxfId="4373" priority="264" operator="between">
      <formula>0.6</formula>
      <formula>0.8</formula>
    </cfRule>
    <cfRule type="cellIs" dxfId="4372" priority="265" operator="greaterThanOrEqual">
      <formula>0.9</formula>
    </cfRule>
  </conditionalFormatting>
  <conditionalFormatting sqref="AH105">
    <cfRule type="iconSet" priority="266">
      <iconSet iconSet="4Arrows" showValue="0">
        <cfvo type="percent" val="0"/>
        <cfvo type="num" val="0.6"/>
        <cfvo type="num" val="0.8"/>
        <cfvo type="num" val="0.9"/>
      </iconSet>
    </cfRule>
    <cfRule type="cellIs" dxfId="4371" priority="267" operator="lessThan">
      <formula>0.6</formula>
    </cfRule>
    <cfRule type="cellIs" dxfId="4370" priority="268" operator="between">
      <formula>0.8</formula>
      <formula>0.899999999999999</formula>
    </cfRule>
    <cfRule type="cellIs" dxfId="4369" priority="269" operator="between">
      <formula>0.6</formula>
      <formula>0.8</formula>
    </cfRule>
    <cfRule type="cellIs" dxfId="4368" priority="270" operator="greaterThanOrEqual">
      <formula>0.9</formula>
    </cfRule>
  </conditionalFormatting>
  <conditionalFormatting sqref="AL105">
    <cfRule type="iconSet" priority="271">
      <iconSet iconSet="4Arrows" showValue="0">
        <cfvo type="percent" val="0"/>
        <cfvo type="num" val="0.6"/>
        <cfvo type="num" val="0.8"/>
        <cfvo type="num" val="0.9"/>
      </iconSet>
    </cfRule>
    <cfRule type="cellIs" dxfId="4367" priority="272" operator="lessThan">
      <formula>0.6</formula>
    </cfRule>
    <cfRule type="cellIs" dxfId="4366" priority="273" operator="between">
      <formula>0.8</formula>
      <formula>0.899999999999999</formula>
    </cfRule>
    <cfRule type="cellIs" dxfId="4365" priority="274" operator="between">
      <formula>0.6</formula>
      <formula>0.8</formula>
    </cfRule>
    <cfRule type="cellIs" dxfId="4364" priority="275" operator="greaterThanOrEqual">
      <formula>0.9</formula>
    </cfRule>
  </conditionalFormatting>
  <conditionalFormatting sqref="AP105">
    <cfRule type="iconSet" priority="276">
      <iconSet iconSet="4Arrows" showValue="0">
        <cfvo type="percent" val="0"/>
        <cfvo type="num" val="0.6"/>
        <cfvo type="num" val="0.8"/>
        <cfvo type="num" val="0.9"/>
      </iconSet>
    </cfRule>
    <cfRule type="cellIs" dxfId="4363" priority="277" operator="lessThan">
      <formula>0.6</formula>
    </cfRule>
    <cfRule type="cellIs" dxfId="4362" priority="278" operator="between">
      <formula>0.8</formula>
      <formula>0.899999999999999</formula>
    </cfRule>
    <cfRule type="cellIs" dxfId="4361" priority="279" operator="between">
      <formula>0.6</formula>
      <formula>0.8</formula>
    </cfRule>
    <cfRule type="cellIs" dxfId="4360" priority="280" operator="greaterThanOrEqual">
      <formula>0.9</formula>
    </cfRule>
  </conditionalFormatting>
  <conditionalFormatting sqref="Y105">
    <cfRule type="iconSet" priority="281">
      <iconSet iconSet="4Arrows" showValue="0">
        <cfvo type="percent" val="0"/>
        <cfvo type="num" val="0.6"/>
        <cfvo type="num" val="0.8"/>
        <cfvo type="num" val="0.9"/>
      </iconSet>
    </cfRule>
    <cfRule type="cellIs" dxfId="4359" priority="282" operator="lessThan">
      <formula>0.6</formula>
    </cfRule>
    <cfRule type="cellIs" dxfId="4358" priority="283" operator="between">
      <formula>0.8</formula>
      <formula>0.899999999999999</formula>
    </cfRule>
    <cfRule type="cellIs" dxfId="4357" priority="284" operator="between">
      <formula>0.6</formula>
      <formula>0.8</formula>
    </cfRule>
    <cfRule type="cellIs" dxfId="4356" priority="285" operator="greaterThanOrEqual">
      <formula>0.9</formula>
    </cfRule>
  </conditionalFormatting>
  <conditionalFormatting sqref="AD107:AD108">
    <cfRule type="iconSet" priority="236">
      <iconSet iconSet="4Arrows" showValue="0">
        <cfvo type="percent" val="0"/>
        <cfvo type="num" val="0.6"/>
        <cfvo type="num" val="0.8"/>
        <cfvo type="num" val="0.9"/>
      </iconSet>
    </cfRule>
    <cfRule type="cellIs" dxfId="4355" priority="237" operator="lessThan">
      <formula>0.6</formula>
    </cfRule>
    <cfRule type="cellIs" dxfId="4354" priority="238" operator="between">
      <formula>0.8</formula>
      <formula>0.899999999999999</formula>
    </cfRule>
    <cfRule type="cellIs" dxfId="4353" priority="239" operator="between">
      <formula>0.6</formula>
      <formula>0.8</formula>
    </cfRule>
    <cfRule type="cellIs" dxfId="4352" priority="240" operator="greaterThanOrEqual">
      <formula>0.9</formula>
    </cfRule>
  </conditionalFormatting>
  <conditionalFormatting sqref="AH107:AH108">
    <cfRule type="iconSet" priority="241">
      <iconSet iconSet="4Arrows" showValue="0">
        <cfvo type="percent" val="0"/>
        <cfvo type="num" val="0.6"/>
        <cfvo type="num" val="0.8"/>
        <cfvo type="num" val="0.9"/>
      </iconSet>
    </cfRule>
    <cfRule type="cellIs" dxfId="4351" priority="242" operator="lessThan">
      <formula>0.6</formula>
    </cfRule>
    <cfRule type="cellIs" dxfId="4350" priority="243" operator="between">
      <formula>0.8</formula>
      <formula>0.899999999999999</formula>
    </cfRule>
    <cfRule type="cellIs" dxfId="4349" priority="244" operator="between">
      <formula>0.6</formula>
      <formula>0.8</formula>
    </cfRule>
    <cfRule type="cellIs" dxfId="4348" priority="245" operator="greaterThanOrEqual">
      <formula>0.9</formula>
    </cfRule>
  </conditionalFormatting>
  <conditionalFormatting sqref="AL107:AL108">
    <cfRule type="iconSet" priority="246">
      <iconSet iconSet="4Arrows" showValue="0">
        <cfvo type="percent" val="0"/>
        <cfvo type="num" val="0.6"/>
        <cfvo type="num" val="0.8"/>
        <cfvo type="num" val="0.9"/>
      </iconSet>
    </cfRule>
    <cfRule type="cellIs" dxfId="4347" priority="247" operator="lessThan">
      <formula>0.6</formula>
    </cfRule>
    <cfRule type="cellIs" dxfId="4346" priority="248" operator="between">
      <formula>0.8</formula>
      <formula>0.899999999999999</formula>
    </cfRule>
    <cfRule type="cellIs" dxfId="4345" priority="249" operator="between">
      <formula>0.6</formula>
      <formula>0.8</formula>
    </cfRule>
    <cfRule type="cellIs" dxfId="4344" priority="250" operator="greaterThanOrEqual">
      <formula>0.9</formula>
    </cfRule>
  </conditionalFormatting>
  <conditionalFormatting sqref="AP107:AP108">
    <cfRule type="iconSet" priority="251">
      <iconSet iconSet="4Arrows" showValue="0">
        <cfvo type="percent" val="0"/>
        <cfvo type="num" val="0.6"/>
        <cfvo type="num" val="0.8"/>
        <cfvo type="num" val="0.9"/>
      </iconSet>
    </cfRule>
    <cfRule type="cellIs" dxfId="4343" priority="252" operator="lessThan">
      <formula>0.6</formula>
    </cfRule>
    <cfRule type="cellIs" dxfId="4342" priority="253" operator="between">
      <formula>0.8</formula>
      <formula>0.899999999999999</formula>
    </cfRule>
    <cfRule type="cellIs" dxfId="4341" priority="254" operator="between">
      <formula>0.6</formula>
      <formula>0.8</formula>
    </cfRule>
    <cfRule type="cellIs" dxfId="4340" priority="255" operator="greaterThanOrEqual">
      <formula>0.9</formula>
    </cfRule>
  </conditionalFormatting>
  <conditionalFormatting sqref="Y107:Y108">
    <cfRule type="iconSet" priority="256">
      <iconSet iconSet="4Arrows" showValue="0">
        <cfvo type="percent" val="0"/>
        <cfvo type="num" val="0.6"/>
        <cfvo type="num" val="0.8"/>
        <cfvo type="num" val="0.9"/>
      </iconSet>
    </cfRule>
    <cfRule type="cellIs" dxfId="4339" priority="257" operator="lessThan">
      <formula>0.6</formula>
    </cfRule>
    <cfRule type="cellIs" dxfId="4338" priority="258" operator="between">
      <formula>0.8</formula>
      <formula>0.899999999999999</formula>
    </cfRule>
    <cfRule type="cellIs" dxfId="4337" priority="259" operator="between">
      <formula>0.6</formula>
      <formula>0.8</formula>
    </cfRule>
    <cfRule type="cellIs" dxfId="4336" priority="260" operator="greaterThanOrEqual">
      <formula>0.9</formula>
    </cfRule>
  </conditionalFormatting>
  <conditionalFormatting sqref="AD113:AD114">
    <cfRule type="iconSet" priority="211">
      <iconSet iconSet="4Arrows" showValue="0">
        <cfvo type="percent" val="0"/>
        <cfvo type="num" val="0.6"/>
        <cfvo type="num" val="0.8"/>
        <cfvo type="num" val="0.9"/>
      </iconSet>
    </cfRule>
    <cfRule type="cellIs" dxfId="4335" priority="212" operator="lessThan">
      <formula>0.6</formula>
    </cfRule>
    <cfRule type="cellIs" dxfId="4334" priority="213" operator="between">
      <formula>0.8</formula>
      <formula>0.899999999999999</formula>
    </cfRule>
    <cfRule type="cellIs" dxfId="4333" priority="214" operator="between">
      <formula>0.6</formula>
      <formula>0.8</formula>
    </cfRule>
    <cfRule type="cellIs" dxfId="4332" priority="215" operator="greaterThanOrEqual">
      <formula>0.9</formula>
    </cfRule>
  </conditionalFormatting>
  <conditionalFormatting sqref="AH113:AH114">
    <cfRule type="iconSet" priority="216">
      <iconSet iconSet="4Arrows" showValue="0">
        <cfvo type="percent" val="0"/>
        <cfvo type="num" val="0.6"/>
        <cfvo type="num" val="0.8"/>
        <cfvo type="num" val="0.9"/>
      </iconSet>
    </cfRule>
    <cfRule type="cellIs" dxfId="4331" priority="217" operator="lessThan">
      <formula>0.6</formula>
    </cfRule>
    <cfRule type="cellIs" dxfId="4330" priority="218" operator="between">
      <formula>0.8</formula>
      <formula>0.899999999999999</formula>
    </cfRule>
    <cfRule type="cellIs" dxfId="4329" priority="219" operator="between">
      <formula>0.6</formula>
      <formula>0.8</formula>
    </cfRule>
    <cfRule type="cellIs" dxfId="4328" priority="220" operator="greaterThanOrEqual">
      <formula>0.9</formula>
    </cfRule>
  </conditionalFormatting>
  <conditionalFormatting sqref="AL113:AL114">
    <cfRule type="iconSet" priority="221">
      <iconSet iconSet="4Arrows" showValue="0">
        <cfvo type="percent" val="0"/>
        <cfvo type="num" val="0.6"/>
        <cfvo type="num" val="0.8"/>
        <cfvo type="num" val="0.9"/>
      </iconSet>
    </cfRule>
    <cfRule type="cellIs" dxfId="4327" priority="222" operator="lessThan">
      <formula>0.6</formula>
    </cfRule>
    <cfRule type="cellIs" dxfId="4326" priority="223" operator="between">
      <formula>0.8</formula>
      <formula>0.899999999999999</formula>
    </cfRule>
    <cfRule type="cellIs" dxfId="4325" priority="224" operator="between">
      <formula>0.6</formula>
      <formula>0.8</formula>
    </cfRule>
    <cfRule type="cellIs" dxfId="4324" priority="225" operator="greaterThanOrEqual">
      <formula>0.9</formula>
    </cfRule>
  </conditionalFormatting>
  <conditionalFormatting sqref="AP113:AP114">
    <cfRule type="iconSet" priority="226">
      <iconSet iconSet="4Arrows" showValue="0">
        <cfvo type="percent" val="0"/>
        <cfvo type="num" val="0.6"/>
        <cfvo type="num" val="0.8"/>
        <cfvo type="num" val="0.9"/>
      </iconSet>
    </cfRule>
    <cfRule type="cellIs" dxfId="4323" priority="227" operator="lessThan">
      <formula>0.6</formula>
    </cfRule>
    <cfRule type="cellIs" dxfId="4322" priority="228" operator="between">
      <formula>0.8</formula>
      <formula>0.899999999999999</formula>
    </cfRule>
    <cfRule type="cellIs" dxfId="4321" priority="229" operator="between">
      <formula>0.6</formula>
      <formula>0.8</formula>
    </cfRule>
    <cfRule type="cellIs" dxfId="4320" priority="230" operator="greaterThanOrEqual">
      <formula>0.9</formula>
    </cfRule>
  </conditionalFormatting>
  <conditionalFormatting sqref="Y113:Y114">
    <cfRule type="iconSet" priority="231">
      <iconSet iconSet="4Arrows" showValue="0">
        <cfvo type="percent" val="0"/>
        <cfvo type="num" val="0.6"/>
        <cfvo type="num" val="0.8"/>
        <cfvo type="num" val="0.9"/>
      </iconSet>
    </cfRule>
    <cfRule type="cellIs" dxfId="4319" priority="232" operator="lessThan">
      <formula>0.6</formula>
    </cfRule>
    <cfRule type="cellIs" dxfId="4318" priority="233" operator="between">
      <formula>0.8</formula>
      <formula>0.899999999999999</formula>
    </cfRule>
    <cfRule type="cellIs" dxfId="4317" priority="234" operator="between">
      <formula>0.6</formula>
      <formula>0.8</formula>
    </cfRule>
    <cfRule type="cellIs" dxfId="4316" priority="235" operator="greaterThanOrEqual">
      <formula>0.9</formula>
    </cfRule>
  </conditionalFormatting>
  <conditionalFormatting sqref="Y43">
    <cfRule type="iconSet" priority="206">
      <iconSet iconSet="4Arrows" showValue="0">
        <cfvo type="percent" val="0"/>
        <cfvo type="num" val="0.6"/>
        <cfvo type="num" val="0.8"/>
        <cfvo type="num" val="0.9"/>
      </iconSet>
    </cfRule>
    <cfRule type="cellIs" dxfId="4315" priority="207" operator="lessThan">
      <formula>0.6</formula>
    </cfRule>
    <cfRule type="cellIs" dxfId="4314" priority="208" operator="between">
      <formula>0.8</formula>
      <formula>0.899999999999999</formula>
    </cfRule>
    <cfRule type="cellIs" dxfId="4313" priority="209" operator="between">
      <formula>0.6</formula>
      <formula>0.8</formula>
    </cfRule>
    <cfRule type="cellIs" dxfId="4312" priority="210" operator="greaterThanOrEqual">
      <formula>0.9</formula>
    </cfRule>
  </conditionalFormatting>
  <conditionalFormatting sqref="AD43">
    <cfRule type="iconSet" priority="201">
      <iconSet iconSet="4Arrows" showValue="0">
        <cfvo type="percent" val="0"/>
        <cfvo type="num" val="0.6"/>
        <cfvo type="num" val="0.8"/>
        <cfvo type="num" val="0.9"/>
      </iconSet>
    </cfRule>
    <cfRule type="cellIs" dxfId="4311" priority="202" operator="lessThan">
      <formula>0.6</formula>
    </cfRule>
    <cfRule type="cellIs" dxfId="4310" priority="203" operator="between">
      <formula>0.8</formula>
      <formula>0.899999999999999</formula>
    </cfRule>
    <cfRule type="cellIs" dxfId="4309" priority="204" operator="between">
      <formula>0.6</formula>
      <formula>0.8</formula>
    </cfRule>
    <cfRule type="cellIs" dxfId="4308" priority="205" operator="greaterThanOrEqual">
      <formula>0.9</formula>
    </cfRule>
  </conditionalFormatting>
  <conditionalFormatting sqref="AH43">
    <cfRule type="iconSet" priority="196">
      <iconSet iconSet="4Arrows" showValue="0">
        <cfvo type="percent" val="0"/>
        <cfvo type="num" val="0.6"/>
        <cfvo type="num" val="0.8"/>
        <cfvo type="num" val="0.9"/>
      </iconSet>
    </cfRule>
    <cfRule type="cellIs" dxfId="4307" priority="197" operator="lessThan">
      <formula>0.6</formula>
    </cfRule>
    <cfRule type="cellIs" dxfId="4306" priority="198" operator="between">
      <formula>0.8</formula>
      <formula>0.899999999999999</formula>
    </cfRule>
    <cfRule type="cellIs" dxfId="4305" priority="199" operator="between">
      <formula>0.6</formula>
      <formula>0.8</formula>
    </cfRule>
    <cfRule type="cellIs" dxfId="4304" priority="200" operator="greaterThanOrEqual">
      <formula>0.9</formula>
    </cfRule>
  </conditionalFormatting>
  <conditionalFormatting sqref="AL43">
    <cfRule type="iconSet" priority="191">
      <iconSet iconSet="4Arrows" showValue="0">
        <cfvo type="percent" val="0"/>
        <cfvo type="num" val="0.6"/>
        <cfvo type="num" val="0.8"/>
        <cfvo type="num" val="0.9"/>
      </iconSet>
    </cfRule>
    <cfRule type="cellIs" dxfId="4303" priority="192" operator="lessThan">
      <formula>0.6</formula>
    </cfRule>
    <cfRule type="cellIs" dxfId="4302" priority="193" operator="between">
      <formula>0.8</formula>
      <formula>0.899999999999999</formula>
    </cfRule>
    <cfRule type="cellIs" dxfId="4301" priority="194" operator="between">
      <formula>0.6</formula>
      <formula>0.8</formula>
    </cfRule>
    <cfRule type="cellIs" dxfId="4300" priority="195" operator="greaterThanOrEqual">
      <formula>0.9</formula>
    </cfRule>
  </conditionalFormatting>
  <conditionalFormatting sqref="AP43">
    <cfRule type="iconSet" priority="186">
      <iconSet iconSet="4Arrows" showValue="0">
        <cfvo type="percent" val="0"/>
        <cfvo type="num" val="0.6"/>
        <cfvo type="num" val="0.8"/>
        <cfvo type="num" val="0.9"/>
      </iconSet>
    </cfRule>
    <cfRule type="cellIs" dxfId="4299" priority="187" operator="lessThan">
      <formula>0.6</formula>
    </cfRule>
    <cfRule type="cellIs" dxfId="4298" priority="188" operator="between">
      <formula>0.8</formula>
      <formula>0.899999999999999</formula>
    </cfRule>
    <cfRule type="cellIs" dxfId="4297" priority="189" operator="between">
      <formula>0.6</formula>
      <formula>0.8</formula>
    </cfRule>
    <cfRule type="cellIs" dxfId="4296" priority="190" operator="greaterThanOrEqual">
      <formula>0.9</formula>
    </cfRule>
  </conditionalFormatting>
  <conditionalFormatting sqref="Y44">
    <cfRule type="iconSet" priority="161">
      <iconSet iconSet="4Arrows" showValue="0">
        <cfvo type="percent" val="0"/>
        <cfvo type="num" val="0.6"/>
        <cfvo type="num" val="0.8"/>
        <cfvo type="num" val="0.9"/>
      </iconSet>
    </cfRule>
    <cfRule type="cellIs" dxfId="4295" priority="162" operator="lessThan">
      <formula>0.6</formula>
    </cfRule>
    <cfRule type="cellIs" dxfId="4294" priority="163" operator="between">
      <formula>0.8</formula>
      <formula>0.899999999999999</formula>
    </cfRule>
    <cfRule type="cellIs" dxfId="4293" priority="164" operator="between">
      <formula>0.6</formula>
      <formula>0.8</formula>
    </cfRule>
    <cfRule type="cellIs" dxfId="4292" priority="165" operator="greaterThanOrEqual">
      <formula>0.9</formula>
    </cfRule>
  </conditionalFormatting>
  <conditionalFormatting sqref="AD44">
    <cfRule type="iconSet" priority="166">
      <iconSet iconSet="4Arrows" showValue="0">
        <cfvo type="percent" val="0"/>
        <cfvo type="num" val="0.6"/>
        <cfvo type="num" val="0.8"/>
        <cfvo type="num" val="0.9"/>
      </iconSet>
    </cfRule>
    <cfRule type="cellIs" dxfId="4291" priority="167" operator="lessThan">
      <formula>0.6</formula>
    </cfRule>
    <cfRule type="cellIs" dxfId="4290" priority="168" operator="between">
      <formula>0.8</formula>
      <formula>0.899999999999999</formula>
    </cfRule>
    <cfRule type="cellIs" dxfId="4289" priority="169" operator="between">
      <formula>0.6</formula>
      <formula>0.8</formula>
    </cfRule>
    <cfRule type="cellIs" dxfId="4288" priority="170" operator="greaterThanOrEqual">
      <formula>0.9</formula>
    </cfRule>
  </conditionalFormatting>
  <conditionalFormatting sqref="AH44">
    <cfRule type="iconSet" priority="171">
      <iconSet iconSet="4Arrows" showValue="0">
        <cfvo type="percent" val="0"/>
        <cfvo type="num" val="0.6"/>
        <cfvo type="num" val="0.8"/>
        <cfvo type="num" val="0.9"/>
      </iconSet>
    </cfRule>
    <cfRule type="cellIs" dxfId="4287" priority="172" operator="lessThan">
      <formula>0.6</formula>
    </cfRule>
    <cfRule type="cellIs" dxfId="4286" priority="173" operator="between">
      <formula>0.8</formula>
      <formula>0.899999999999999</formula>
    </cfRule>
    <cfRule type="cellIs" dxfId="4285" priority="174" operator="between">
      <formula>0.6</formula>
      <formula>0.8</formula>
    </cfRule>
    <cfRule type="cellIs" dxfId="4284" priority="175" operator="greaterThanOrEqual">
      <formula>0.9</formula>
    </cfRule>
  </conditionalFormatting>
  <conditionalFormatting sqref="AL44">
    <cfRule type="iconSet" priority="176">
      <iconSet iconSet="4Arrows" showValue="0">
        <cfvo type="percent" val="0"/>
        <cfvo type="num" val="0.6"/>
        <cfvo type="num" val="0.8"/>
        <cfvo type="num" val="0.9"/>
      </iconSet>
    </cfRule>
    <cfRule type="cellIs" dxfId="4283" priority="177" operator="lessThan">
      <formula>0.6</formula>
    </cfRule>
    <cfRule type="cellIs" dxfId="4282" priority="178" operator="between">
      <formula>0.8</formula>
      <formula>0.899999999999999</formula>
    </cfRule>
    <cfRule type="cellIs" dxfId="4281" priority="179" operator="between">
      <formula>0.6</formula>
      <formula>0.8</formula>
    </cfRule>
    <cfRule type="cellIs" dxfId="4280" priority="180" operator="greaterThanOrEqual">
      <formula>0.9</formula>
    </cfRule>
  </conditionalFormatting>
  <conditionalFormatting sqref="AP44">
    <cfRule type="iconSet" priority="181">
      <iconSet iconSet="4Arrows" showValue="0">
        <cfvo type="percent" val="0"/>
        <cfvo type="num" val="0.6"/>
        <cfvo type="num" val="0.8"/>
        <cfvo type="num" val="0.9"/>
      </iconSet>
    </cfRule>
    <cfRule type="cellIs" dxfId="4279" priority="182" operator="lessThan">
      <formula>0.6</formula>
    </cfRule>
    <cfRule type="cellIs" dxfId="4278" priority="183" operator="between">
      <formula>0.8</formula>
      <formula>0.899999999999999</formula>
    </cfRule>
    <cfRule type="cellIs" dxfId="4277" priority="184" operator="between">
      <formula>0.6</formula>
      <formula>0.8</formula>
    </cfRule>
    <cfRule type="cellIs" dxfId="4276" priority="185" operator="greaterThanOrEqual">
      <formula>0.9</formula>
    </cfRule>
  </conditionalFormatting>
  <conditionalFormatting sqref="Y45">
    <cfRule type="iconSet" priority="126">
      <iconSet iconSet="4Arrows" showValue="0">
        <cfvo type="percent" val="0"/>
        <cfvo type="num" val="0.6"/>
        <cfvo type="num" val="0.8"/>
        <cfvo type="num" val="0.9"/>
      </iconSet>
    </cfRule>
    <cfRule type="cellIs" dxfId="4275" priority="127" operator="lessThan">
      <formula>0.6</formula>
    </cfRule>
    <cfRule type="cellIs" dxfId="4274" priority="128" operator="between">
      <formula>0.8</formula>
      <formula>0.899999999999999</formula>
    </cfRule>
    <cfRule type="cellIs" dxfId="4273" priority="129" operator="between">
      <formula>0.6</formula>
      <formula>0.8</formula>
    </cfRule>
    <cfRule type="cellIs" dxfId="4272" priority="130" operator="greaterThanOrEqual">
      <formula>0.9</formula>
    </cfRule>
  </conditionalFormatting>
  <conditionalFormatting sqref="AD45">
    <cfRule type="iconSet" priority="141">
      <iconSet iconSet="4Arrows" showValue="0">
        <cfvo type="percent" val="0"/>
        <cfvo type="num" val="0.6"/>
        <cfvo type="num" val="0.8"/>
        <cfvo type="num" val="0.9"/>
      </iconSet>
    </cfRule>
    <cfRule type="cellIs" dxfId="4271" priority="142" operator="lessThan">
      <formula>0.6</formula>
    </cfRule>
    <cfRule type="cellIs" dxfId="4270" priority="143" operator="between">
      <formula>0.8</formula>
      <formula>0.899999999999999</formula>
    </cfRule>
    <cfRule type="cellIs" dxfId="4269" priority="144" operator="between">
      <formula>0.6</formula>
      <formula>0.8</formula>
    </cfRule>
    <cfRule type="cellIs" dxfId="4268" priority="145" operator="greaterThanOrEqual">
      <formula>0.9</formula>
    </cfRule>
  </conditionalFormatting>
  <conditionalFormatting sqref="AH45">
    <cfRule type="iconSet" priority="131">
      <iconSet iconSet="4Arrows" showValue="0">
        <cfvo type="percent" val="0"/>
        <cfvo type="num" val="0.6"/>
        <cfvo type="num" val="0.8"/>
        <cfvo type="num" val="0.9"/>
      </iconSet>
    </cfRule>
    <cfRule type="cellIs" dxfId="4267" priority="132" operator="lessThan">
      <formula>0.6</formula>
    </cfRule>
    <cfRule type="cellIs" dxfId="4266" priority="133" operator="between">
      <formula>0.8</formula>
      <formula>0.899999999999999</formula>
    </cfRule>
    <cfRule type="cellIs" dxfId="4265" priority="134" operator="between">
      <formula>0.6</formula>
      <formula>0.8</formula>
    </cfRule>
    <cfRule type="cellIs" dxfId="4264" priority="135" operator="greaterThanOrEqual">
      <formula>0.9</formula>
    </cfRule>
  </conditionalFormatting>
  <conditionalFormatting sqref="AL45">
    <cfRule type="iconSet" priority="151">
      <iconSet iconSet="4Arrows" showValue="0">
        <cfvo type="percent" val="0"/>
        <cfvo type="num" val="0.6"/>
        <cfvo type="num" val="0.8"/>
        <cfvo type="num" val="0.9"/>
      </iconSet>
    </cfRule>
    <cfRule type="cellIs" dxfId="4263" priority="152" operator="lessThan">
      <formula>0.6</formula>
    </cfRule>
    <cfRule type="cellIs" dxfId="4262" priority="153" operator="between">
      <formula>0.8</formula>
      <formula>0.899999999999999</formula>
    </cfRule>
    <cfRule type="cellIs" dxfId="4261" priority="154" operator="between">
      <formula>0.6</formula>
      <formula>0.8</formula>
    </cfRule>
    <cfRule type="cellIs" dxfId="4260" priority="155" operator="greaterThanOrEqual">
      <formula>0.9</formula>
    </cfRule>
  </conditionalFormatting>
  <conditionalFormatting sqref="AP45">
    <cfRule type="iconSet" priority="156">
      <iconSet iconSet="4Arrows" showValue="0">
        <cfvo type="percent" val="0"/>
        <cfvo type="num" val="0.6"/>
        <cfvo type="num" val="0.8"/>
        <cfvo type="num" val="0.9"/>
      </iconSet>
    </cfRule>
    <cfRule type="cellIs" dxfId="4259" priority="157" operator="lessThan">
      <formula>0.6</formula>
    </cfRule>
    <cfRule type="cellIs" dxfId="4258" priority="158" operator="between">
      <formula>0.8</formula>
      <formula>0.899999999999999</formula>
    </cfRule>
    <cfRule type="cellIs" dxfId="4257" priority="159" operator="between">
      <formula>0.6</formula>
      <formula>0.8</formula>
    </cfRule>
    <cfRule type="cellIs" dxfId="4256" priority="160" operator="greaterThanOrEqual">
      <formula>0.9</formula>
    </cfRule>
  </conditionalFormatting>
  <conditionalFormatting sqref="Y46">
    <cfRule type="iconSet" priority="121">
      <iconSet iconSet="4Arrows" showValue="0">
        <cfvo type="percent" val="0"/>
        <cfvo type="num" val="0.6"/>
        <cfvo type="num" val="0.8"/>
        <cfvo type="num" val="0.9"/>
      </iconSet>
    </cfRule>
    <cfRule type="cellIs" dxfId="4255" priority="122" operator="lessThan">
      <formula>0.6</formula>
    </cfRule>
    <cfRule type="cellIs" dxfId="4254" priority="123" operator="between">
      <formula>0.8</formula>
      <formula>0.899999999999999</formula>
    </cfRule>
    <cfRule type="cellIs" dxfId="4253" priority="124" operator="between">
      <formula>0.6</formula>
      <formula>0.8</formula>
    </cfRule>
    <cfRule type="cellIs" dxfId="4252" priority="125" operator="greaterThanOrEqual">
      <formula>0.9</formula>
    </cfRule>
  </conditionalFormatting>
  <conditionalFormatting sqref="AD47">
    <cfRule type="iconSet" priority="101">
      <iconSet iconSet="4Arrows" showValue="0">
        <cfvo type="percent" val="0"/>
        <cfvo type="num" val="0.6"/>
        <cfvo type="num" val="0.8"/>
        <cfvo type="num" val="0.9"/>
      </iconSet>
    </cfRule>
    <cfRule type="cellIs" dxfId="4251" priority="102" operator="lessThan">
      <formula>0.6</formula>
    </cfRule>
    <cfRule type="cellIs" dxfId="4250" priority="103" operator="between">
      <formula>0.8</formula>
      <formula>0.899999999999999</formula>
    </cfRule>
    <cfRule type="cellIs" dxfId="4249" priority="104" operator="between">
      <formula>0.6</formula>
      <formula>0.8</formula>
    </cfRule>
    <cfRule type="cellIs" dxfId="4248" priority="105" operator="greaterThanOrEqual">
      <formula>0.9</formula>
    </cfRule>
  </conditionalFormatting>
  <conditionalFormatting sqref="AL47">
    <cfRule type="iconSet" priority="111">
      <iconSet iconSet="4Arrows" showValue="0">
        <cfvo type="percent" val="0"/>
        <cfvo type="num" val="0.6"/>
        <cfvo type="num" val="0.8"/>
        <cfvo type="num" val="0.9"/>
      </iconSet>
    </cfRule>
    <cfRule type="cellIs" dxfId="4247" priority="112" operator="lessThan">
      <formula>0.6</formula>
    </cfRule>
    <cfRule type="cellIs" dxfId="4246" priority="113" operator="between">
      <formula>0.8</formula>
      <formula>0.899999999999999</formula>
    </cfRule>
    <cfRule type="cellIs" dxfId="4245" priority="114" operator="between">
      <formula>0.6</formula>
      <formula>0.8</formula>
    </cfRule>
    <cfRule type="cellIs" dxfId="4244" priority="115" operator="greaterThanOrEqual">
      <formula>0.9</formula>
    </cfRule>
  </conditionalFormatting>
  <conditionalFormatting sqref="AP47">
    <cfRule type="iconSet" priority="116">
      <iconSet iconSet="4Arrows" showValue="0">
        <cfvo type="percent" val="0"/>
        <cfvo type="num" val="0.6"/>
        <cfvo type="num" val="0.8"/>
        <cfvo type="num" val="0.9"/>
      </iconSet>
    </cfRule>
    <cfRule type="cellIs" dxfId="4243" priority="117" operator="lessThan">
      <formula>0.6</formula>
    </cfRule>
    <cfRule type="cellIs" dxfId="4242" priority="118" operator="between">
      <formula>0.8</formula>
      <formula>0.899999999999999</formula>
    </cfRule>
    <cfRule type="cellIs" dxfId="4241" priority="119" operator="between">
      <formula>0.6</formula>
      <formula>0.8</formula>
    </cfRule>
    <cfRule type="cellIs" dxfId="4240" priority="120" operator="greaterThanOrEqual">
      <formula>0.9</formula>
    </cfRule>
  </conditionalFormatting>
  <conditionalFormatting sqref="Y47">
    <cfRule type="iconSet" priority="91">
      <iconSet iconSet="4Arrows" showValue="0">
        <cfvo type="percent" val="0"/>
        <cfvo type="num" val="0.6"/>
        <cfvo type="num" val="0.8"/>
        <cfvo type="num" val="0.9"/>
      </iconSet>
    </cfRule>
    <cfRule type="cellIs" dxfId="4239" priority="92" operator="lessThan">
      <formula>0.6</formula>
    </cfRule>
    <cfRule type="cellIs" dxfId="4238" priority="93" operator="between">
      <formula>0.8</formula>
      <formula>0.899999999999999</formula>
    </cfRule>
    <cfRule type="cellIs" dxfId="4237" priority="94" operator="between">
      <formula>0.6</formula>
      <formula>0.8</formula>
    </cfRule>
    <cfRule type="cellIs" dxfId="4236" priority="95" operator="greaterThanOrEqual">
      <formula>0.9</formula>
    </cfRule>
  </conditionalFormatting>
  <conditionalFormatting sqref="AH47">
    <cfRule type="iconSet" priority="86">
      <iconSet iconSet="4Arrows" showValue="0">
        <cfvo type="percent" val="0"/>
        <cfvo type="num" val="0.6"/>
        <cfvo type="num" val="0.8"/>
        <cfvo type="num" val="0.9"/>
      </iconSet>
    </cfRule>
    <cfRule type="cellIs" dxfId="4235" priority="87" operator="lessThan">
      <formula>0.6</formula>
    </cfRule>
    <cfRule type="cellIs" dxfId="4234" priority="88" operator="between">
      <formula>0.8</formula>
      <formula>0.899999999999999</formula>
    </cfRule>
    <cfRule type="cellIs" dxfId="4233" priority="89" operator="between">
      <formula>0.6</formula>
      <formula>0.8</formula>
    </cfRule>
    <cfRule type="cellIs" dxfId="4232" priority="90" operator="greaterThanOrEqual">
      <formula>0.9</formula>
    </cfRule>
  </conditionalFormatting>
  <conditionalFormatting sqref="Y48">
    <cfRule type="iconSet" priority="61">
      <iconSet iconSet="4Arrows" showValue="0">
        <cfvo type="percent" val="0"/>
        <cfvo type="num" val="0.6"/>
        <cfvo type="num" val="0.8"/>
        <cfvo type="num" val="0.9"/>
      </iconSet>
    </cfRule>
    <cfRule type="cellIs" dxfId="4231" priority="62" operator="lessThan">
      <formula>0.6</formula>
    </cfRule>
    <cfRule type="cellIs" dxfId="4230" priority="63" operator="between">
      <formula>0.8</formula>
      <formula>0.899999999999999</formula>
    </cfRule>
    <cfRule type="cellIs" dxfId="4229" priority="64" operator="between">
      <formula>0.6</formula>
      <formula>0.8</formula>
    </cfRule>
    <cfRule type="cellIs" dxfId="4228" priority="65" operator="greaterThanOrEqual">
      <formula>0.9</formula>
    </cfRule>
  </conditionalFormatting>
  <conditionalFormatting sqref="AD48">
    <cfRule type="iconSet" priority="66">
      <iconSet iconSet="4Arrows" showValue="0">
        <cfvo type="percent" val="0"/>
        <cfvo type="num" val="0.6"/>
        <cfvo type="num" val="0.8"/>
        <cfvo type="num" val="0.9"/>
      </iconSet>
    </cfRule>
    <cfRule type="cellIs" dxfId="4227" priority="67" operator="lessThan">
      <formula>0.6</formula>
    </cfRule>
    <cfRule type="cellIs" dxfId="4226" priority="68" operator="between">
      <formula>0.8</formula>
      <formula>0.899999999999999</formula>
    </cfRule>
    <cfRule type="cellIs" dxfId="4225" priority="69" operator="between">
      <formula>0.6</formula>
      <formula>0.8</formula>
    </cfRule>
    <cfRule type="cellIs" dxfId="4224" priority="70" operator="greaterThanOrEqual">
      <formula>0.9</formula>
    </cfRule>
  </conditionalFormatting>
  <conditionalFormatting sqref="AH48">
    <cfRule type="iconSet" priority="71">
      <iconSet iconSet="4Arrows" showValue="0">
        <cfvo type="percent" val="0"/>
        <cfvo type="num" val="0.6"/>
        <cfvo type="num" val="0.8"/>
        <cfvo type="num" val="0.9"/>
      </iconSet>
    </cfRule>
    <cfRule type="cellIs" dxfId="4223" priority="72" operator="lessThan">
      <formula>0.6</formula>
    </cfRule>
    <cfRule type="cellIs" dxfId="4222" priority="73" operator="between">
      <formula>0.8</formula>
      <formula>0.899999999999999</formula>
    </cfRule>
    <cfRule type="cellIs" dxfId="4221" priority="74" operator="between">
      <formula>0.6</formula>
      <formula>0.8</formula>
    </cfRule>
    <cfRule type="cellIs" dxfId="4220" priority="75" operator="greaterThanOrEqual">
      <formula>0.9</formula>
    </cfRule>
  </conditionalFormatting>
  <conditionalFormatting sqref="AL48">
    <cfRule type="iconSet" priority="76">
      <iconSet iconSet="4Arrows" showValue="0">
        <cfvo type="percent" val="0"/>
        <cfvo type="num" val="0.6"/>
        <cfvo type="num" val="0.8"/>
        <cfvo type="num" val="0.9"/>
      </iconSet>
    </cfRule>
    <cfRule type="cellIs" dxfId="4219" priority="77" operator="lessThan">
      <formula>0.6</formula>
    </cfRule>
    <cfRule type="cellIs" dxfId="4218" priority="78" operator="between">
      <formula>0.8</formula>
      <formula>0.899999999999999</formula>
    </cfRule>
    <cfRule type="cellIs" dxfId="4217" priority="79" operator="between">
      <formula>0.6</formula>
      <formula>0.8</formula>
    </cfRule>
    <cfRule type="cellIs" dxfId="4216" priority="80" operator="greaterThanOrEqual">
      <formula>0.9</formula>
    </cfRule>
  </conditionalFormatting>
  <conditionalFormatting sqref="AP48">
    <cfRule type="iconSet" priority="81">
      <iconSet iconSet="4Arrows" showValue="0">
        <cfvo type="percent" val="0"/>
        <cfvo type="num" val="0.6"/>
        <cfvo type="num" val="0.8"/>
        <cfvo type="num" val="0.9"/>
      </iconSet>
    </cfRule>
    <cfRule type="cellIs" dxfId="4215" priority="82" operator="lessThan">
      <formula>0.6</formula>
    </cfRule>
    <cfRule type="cellIs" dxfId="4214" priority="83" operator="between">
      <formula>0.8</formula>
      <formula>0.899999999999999</formula>
    </cfRule>
    <cfRule type="cellIs" dxfId="4213" priority="84" operator="between">
      <formula>0.6</formula>
      <formula>0.8</formula>
    </cfRule>
    <cfRule type="cellIs" dxfId="4212" priority="85" operator="greaterThanOrEqual">
      <formula>0.9</formula>
    </cfRule>
  </conditionalFormatting>
  <conditionalFormatting sqref="Y52">
    <cfRule type="iconSet" priority="16744">
      <iconSet iconSet="4Arrows" showValue="0">
        <cfvo type="percent" val="0"/>
        <cfvo type="num" val="0.6"/>
        <cfvo type="num" val="0.8"/>
        <cfvo type="num" val="0.9"/>
      </iconSet>
    </cfRule>
    <cfRule type="cellIs" dxfId="4211" priority="16745" operator="lessThan">
      <formula>0.6</formula>
    </cfRule>
    <cfRule type="cellIs" dxfId="4210" priority="16746" operator="between">
      <formula>0.8</formula>
      <formula>0.899999999999999</formula>
    </cfRule>
    <cfRule type="cellIs" dxfId="4209" priority="16747" operator="between">
      <formula>0.6</formula>
      <formula>0.8</formula>
    </cfRule>
    <cfRule type="cellIs" dxfId="4208" priority="16748" operator="greaterThanOrEqual">
      <formula>0.9</formula>
    </cfRule>
  </conditionalFormatting>
  <conditionalFormatting sqref="AD46 AD52">
    <cfRule type="iconSet" priority="16749">
      <iconSet iconSet="4Arrows" showValue="0">
        <cfvo type="percent" val="0"/>
        <cfvo type="num" val="0.6"/>
        <cfvo type="num" val="0.8"/>
        <cfvo type="num" val="0.9"/>
      </iconSet>
    </cfRule>
    <cfRule type="cellIs" dxfId="4207" priority="16750" operator="lessThan">
      <formula>0.6</formula>
    </cfRule>
    <cfRule type="cellIs" dxfId="4206" priority="16751" operator="between">
      <formula>0.8</formula>
      <formula>0.899999999999999</formula>
    </cfRule>
    <cfRule type="cellIs" dxfId="4205" priority="16752" operator="between">
      <formula>0.6</formula>
      <formula>0.8</formula>
    </cfRule>
    <cfRule type="cellIs" dxfId="4204" priority="16753" operator="greaterThanOrEqual">
      <formula>0.9</formula>
    </cfRule>
  </conditionalFormatting>
  <conditionalFormatting sqref="AH46 AH52">
    <cfRule type="iconSet" priority="16759">
      <iconSet iconSet="4Arrows" showValue="0">
        <cfvo type="percent" val="0"/>
        <cfvo type="num" val="0.6"/>
        <cfvo type="num" val="0.8"/>
        <cfvo type="num" val="0.9"/>
      </iconSet>
    </cfRule>
    <cfRule type="cellIs" dxfId="4203" priority="16760" operator="lessThan">
      <formula>0.6</formula>
    </cfRule>
    <cfRule type="cellIs" dxfId="4202" priority="16761" operator="between">
      <formula>0.8</formula>
      <formula>0.899999999999999</formula>
    </cfRule>
    <cfRule type="cellIs" dxfId="4201" priority="16762" operator="between">
      <formula>0.6</formula>
      <formula>0.8</formula>
    </cfRule>
    <cfRule type="cellIs" dxfId="4200" priority="16763" operator="greaterThanOrEqual">
      <formula>0.9</formula>
    </cfRule>
  </conditionalFormatting>
  <conditionalFormatting sqref="AL46 AL52">
    <cfRule type="iconSet" priority="16769">
      <iconSet iconSet="4Arrows" showValue="0">
        <cfvo type="percent" val="0"/>
        <cfvo type="num" val="0.6"/>
        <cfvo type="num" val="0.8"/>
        <cfvo type="num" val="0.9"/>
      </iconSet>
    </cfRule>
    <cfRule type="cellIs" dxfId="4199" priority="16770" operator="lessThan">
      <formula>0.6</formula>
    </cfRule>
    <cfRule type="cellIs" dxfId="4198" priority="16771" operator="between">
      <formula>0.8</formula>
      <formula>0.899999999999999</formula>
    </cfRule>
    <cfRule type="cellIs" dxfId="4197" priority="16772" operator="between">
      <formula>0.6</formula>
      <formula>0.8</formula>
    </cfRule>
    <cfRule type="cellIs" dxfId="4196" priority="16773" operator="greaterThanOrEqual">
      <formula>0.9</formula>
    </cfRule>
  </conditionalFormatting>
  <conditionalFormatting sqref="AP46 AP52">
    <cfRule type="iconSet" priority="16779">
      <iconSet iconSet="4Arrows" showValue="0">
        <cfvo type="percent" val="0"/>
        <cfvo type="num" val="0.6"/>
        <cfvo type="num" val="0.8"/>
        <cfvo type="num" val="0.9"/>
      </iconSet>
    </cfRule>
    <cfRule type="cellIs" dxfId="4195" priority="16780" operator="lessThan">
      <formula>0.6</formula>
    </cfRule>
    <cfRule type="cellIs" dxfId="4194" priority="16781" operator="between">
      <formula>0.8</formula>
      <formula>0.899999999999999</formula>
    </cfRule>
    <cfRule type="cellIs" dxfId="4193" priority="16782" operator="between">
      <formula>0.6</formula>
      <formula>0.8</formula>
    </cfRule>
    <cfRule type="cellIs" dxfId="4192" priority="16783" operator="greaterThanOrEqual">
      <formula>0.9</formula>
    </cfRule>
  </conditionalFormatting>
  <conditionalFormatting sqref="Y49">
    <cfRule type="iconSet" priority="31">
      <iconSet iconSet="4Arrows" showValue="0">
        <cfvo type="percent" val="0"/>
        <cfvo type="num" val="0.6"/>
        <cfvo type="num" val="0.8"/>
        <cfvo type="num" val="0.9"/>
      </iconSet>
    </cfRule>
    <cfRule type="cellIs" dxfId="4191" priority="32" operator="lessThan">
      <formula>0.6</formula>
    </cfRule>
    <cfRule type="cellIs" dxfId="4190" priority="33" operator="between">
      <formula>0.8</formula>
      <formula>0.899999999999999</formula>
    </cfRule>
    <cfRule type="cellIs" dxfId="4189" priority="34" operator="between">
      <formula>0.6</formula>
      <formula>0.8</formula>
    </cfRule>
    <cfRule type="cellIs" dxfId="4188" priority="35" operator="greaterThanOrEqual">
      <formula>0.9</formula>
    </cfRule>
  </conditionalFormatting>
  <conditionalFormatting sqref="AD49">
    <cfRule type="iconSet" priority="41">
      <iconSet iconSet="4Arrows" showValue="0">
        <cfvo type="percent" val="0"/>
        <cfvo type="num" val="0.6"/>
        <cfvo type="num" val="0.8"/>
        <cfvo type="num" val="0.9"/>
      </iconSet>
    </cfRule>
    <cfRule type="cellIs" dxfId="4187" priority="42" operator="lessThan">
      <formula>0.6</formula>
    </cfRule>
    <cfRule type="cellIs" dxfId="4186" priority="43" operator="between">
      <formula>0.8</formula>
      <formula>0.899999999999999</formula>
    </cfRule>
    <cfRule type="cellIs" dxfId="4185" priority="44" operator="between">
      <formula>0.6</formula>
      <formula>0.8</formula>
    </cfRule>
    <cfRule type="cellIs" dxfId="4184" priority="45" operator="greaterThanOrEqual">
      <formula>0.9</formula>
    </cfRule>
  </conditionalFormatting>
  <conditionalFormatting sqref="AH49">
    <cfRule type="iconSet" priority="46">
      <iconSet iconSet="4Arrows" showValue="0">
        <cfvo type="percent" val="0"/>
        <cfvo type="num" val="0.6"/>
        <cfvo type="num" val="0.8"/>
        <cfvo type="num" val="0.9"/>
      </iconSet>
    </cfRule>
    <cfRule type="cellIs" dxfId="4183" priority="47" operator="lessThan">
      <formula>0.6</formula>
    </cfRule>
    <cfRule type="cellIs" dxfId="4182" priority="48" operator="between">
      <formula>0.8</formula>
      <formula>0.899999999999999</formula>
    </cfRule>
    <cfRule type="cellIs" dxfId="4181" priority="49" operator="between">
      <formula>0.6</formula>
      <formula>0.8</formula>
    </cfRule>
    <cfRule type="cellIs" dxfId="4180" priority="50" operator="greaterThanOrEqual">
      <formula>0.9</formula>
    </cfRule>
  </conditionalFormatting>
  <conditionalFormatting sqref="AL49">
    <cfRule type="iconSet" priority="51">
      <iconSet iconSet="4Arrows" showValue="0">
        <cfvo type="percent" val="0"/>
        <cfvo type="num" val="0.6"/>
        <cfvo type="num" val="0.8"/>
        <cfvo type="num" val="0.9"/>
      </iconSet>
    </cfRule>
    <cfRule type="cellIs" dxfId="4179" priority="52" operator="lessThan">
      <formula>0.6</formula>
    </cfRule>
    <cfRule type="cellIs" dxfId="4178" priority="53" operator="between">
      <formula>0.8</formula>
      <formula>0.899999999999999</formula>
    </cfRule>
    <cfRule type="cellIs" dxfId="4177" priority="54" operator="between">
      <formula>0.6</formula>
      <formula>0.8</formula>
    </cfRule>
    <cfRule type="cellIs" dxfId="4176" priority="55" operator="greaterThanOrEqual">
      <formula>0.9</formula>
    </cfRule>
  </conditionalFormatting>
  <conditionalFormatting sqref="AP49">
    <cfRule type="iconSet" priority="56">
      <iconSet iconSet="4Arrows" showValue="0">
        <cfvo type="percent" val="0"/>
        <cfvo type="num" val="0.6"/>
        <cfvo type="num" val="0.8"/>
        <cfvo type="num" val="0.9"/>
      </iconSet>
    </cfRule>
    <cfRule type="cellIs" dxfId="4175" priority="57" operator="lessThan">
      <formula>0.6</formula>
    </cfRule>
    <cfRule type="cellIs" dxfId="4174" priority="58" operator="between">
      <formula>0.8</formula>
      <formula>0.899999999999999</formula>
    </cfRule>
    <cfRule type="cellIs" dxfId="4173" priority="59" operator="between">
      <formula>0.6</formula>
      <formula>0.8</formula>
    </cfRule>
    <cfRule type="cellIs" dxfId="4172" priority="60" operator="greaterThanOrEqual">
      <formula>0.9</formula>
    </cfRule>
  </conditionalFormatting>
  <conditionalFormatting sqref="AD51">
    <cfRule type="iconSet" priority="21">
      <iconSet iconSet="4Arrows" showValue="0">
        <cfvo type="percent" val="0"/>
        <cfvo type="num" val="0.6"/>
        <cfvo type="num" val="0.8"/>
        <cfvo type="num" val="0.9"/>
      </iconSet>
    </cfRule>
    <cfRule type="cellIs" dxfId="4171" priority="22" operator="lessThan">
      <formula>0.6</formula>
    </cfRule>
    <cfRule type="cellIs" dxfId="4170" priority="23" operator="between">
      <formula>0.8</formula>
      <formula>0.899999999999999</formula>
    </cfRule>
    <cfRule type="cellIs" dxfId="4169" priority="24" operator="between">
      <formula>0.6</formula>
      <formula>0.8</formula>
    </cfRule>
    <cfRule type="cellIs" dxfId="4168" priority="25" operator="greaterThanOrEqual">
      <formula>0.9</formula>
    </cfRule>
  </conditionalFormatting>
  <conditionalFormatting sqref="AH51">
    <cfRule type="iconSet" priority="16">
      <iconSet iconSet="4Arrows" showValue="0">
        <cfvo type="percent" val="0"/>
        <cfvo type="num" val="0.6"/>
        <cfvo type="num" val="0.8"/>
        <cfvo type="num" val="0.9"/>
      </iconSet>
    </cfRule>
    <cfRule type="cellIs" dxfId="4167" priority="17" operator="lessThan">
      <formula>0.6</formula>
    </cfRule>
    <cfRule type="cellIs" dxfId="4166" priority="18" operator="between">
      <formula>0.8</formula>
      <formula>0.899999999999999</formula>
    </cfRule>
    <cfRule type="cellIs" dxfId="4165" priority="19" operator="between">
      <formula>0.6</formula>
      <formula>0.8</formula>
    </cfRule>
    <cfRule type="cellIs" dxfId="4164" priority="20" operator="greaterThanOrEqual">
      <formula>0.9</formula>
    </cfRule>
  </conditionalFormatting>
  <conditionalFormatting sqref="AL51">
    <cfRule type="iconSet" priority="11">
      <iconSet iconSet="4Arrows" showValue="0">
        <cfvo type="percent" val="0"/>
        <cfvo type="num" val="0.6"/>
        <cfvo type="num" val="0.8"/>
        <cfvo type="num" val="0.9"/>
      </iconSet>
    </cfRule>
    <cfRule type="cellIs" dxfId="4163" priority="12" operator="lessThan">
      <formula>0.6</formula>
    </cfRule>
    <cfRule type="cellIs" dxfId="4162" priority="13" operator="between">
      <formula>0.8</formula>
      <formula>0.899999999999999</formula>
    </cfRule>
    <cfRule type="cellIs" dxfId="4161" priority="14" operator="between">
      <formula>0.6</formula>
      <formula>0.8</formula>
    </cfRule>
    <cfRule type="cellIs" dxfId="4160" priority="15" operator="greaterThanOrEqual">
      <formula>0.9</formula>
    </cfRule>
  </conditionalFormatting>
  <conditionalFormatting sqref="AP51">
    <cfRule type="iconSet" priority="6">
      <iconSet iconSet="4Arrows" showValue="0">
        <cfvo type="percent" val="0"/>
        <cfvo type="num" val="0.6"/>
        <cfvo type="num" val="0.8"/>
        <cfvo type="num" val="0.9"/>
      </iconSet>
    </cfRule>
    <cfRule type="cellIs" dxfId="4159" priority="7" operator="lessThan">
      <formula>0.6</formula>
    </cfRule>
    <cfRule type="cellIs" dxfId="4158" priority="8" operator="between">
      <formula>0.8</formula>
      <formula>0.899999999999999</formula>
    </cfRule>
    <cfRule type="cellIs" dxfId="4157" priority="9" operator="between">
      <formula>0.6</formula>
      <formula>0.8</formula>
    </cfRule>
    <cfRule type="cellIs" dxfId="4156" priority="10" operator="greaterThanOrEqual">
      <formula>0.9</formula>
    </cfRule>
  </conditionalFormatting>
  <conditionalFormatting sqref="Y51">
    <cfRule type="iconSet" priority="1">
      <iconSet iconSet="4Arrows" showValue="0">
        <cfvo type="percent" val="0"/>
        <cfvo type="num" val="0.6"/>
        <cfvo type="num" val="0.8"/>
        <cfvo type="num" val="0.9"/>
      </iconSet>
    </cfRule>
    <cfRule type="cellIs" dxfId="4155" priority="2" operator="lessThan">
      <formula>0.6</formula>
    </cfRule>
    <cfRule type="cellIs" dxfId="4154" priority="3" operator="between">
      <formula>0.8</formula>
      <formula>0.899999999999999</formula>
    </cfRule>
    <cfRule type="cellIs" dxfId="4153" priority="4" operator="between">
      <formula>0.6</formula>
      <formula>0.8</formula>
    </cfRule>
    <cfRule type="cellIs" dxfId="4152" priority="5" operator="greaterThanOrEqual">
      <formula>0.9</formula>
    </cfRule>
  </conditionalFormatting>
  <pageMargins left="0.7" right="0.7" top="0.75" bottom="0.75" header="0.3" footer="0.3"/>
  <pageSetup paperSize="9" orientation="portrait" r:id="rId1"/>
  <drawing r:id="rId2"/>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8B1B-5BFE-479A-B999-21AE2CB2CDD2}">
  <sheetPr>
    <tabColor rgb="FF00FF00"/>
  </sheetPr>
  <dimension ref="A1:BA156"/>
  <sheetViews>
    <sheetView zoomScale="18" zoomScaleNormal="18" workbookViewId="0">
      <selection activeCell="B2" sqref="B2"/>
    </sheetView>
  </sheetViews>
  <sheetFormatPr baseColWidth="10" defaultRowHeight="12.75"/>
  <cols>
    <col min="1" max="1" width="63.140625" style="46" customWidth="1"/>
    <col min="2" max="2" width="48.85546875" style="46" customWidth="1"/>
    <col min="3" max="3" width="69.7109375" style="46" customWidth="1"/>
    <col min="4" max="4" width="74.140625" style="46" customWidth="1"/>
    <col min="5" max="5" width="95.42578125" style="46" customWidth="1"/>
    <col min="6" max="8" width="63.28515625" style="46" customWidth="1"/>
    <col min="9" max="9" width="93.7109375" style="46" customWidth="1"/>
    <col min="10" max="10" width="109.28515625" style="46" customWidth="1"/>
    <col min="11" max="11" width="47" style="46" customWidth="1"/>
    <col min="12" max="12" width="53.5703125" style="46" customWidth="1"/>
    <col min="13" max="13" width="81.28515625" style="46" customWidth="1"/>
    <col min="14" max="14" width="75.5703125" style="46" customWidth="1"/>
    <col min="15" max="15" width="84.5703125" style="46" customWidth="1"/>
    <col min="16" max="16" width="48.140625" style="46" customWidth="1"/>
    <col min="17" max="18" width="36.28515625" style="46" customWidth="1"/>
    <col min="19" max="19" width="36.28515625" style="122" customWidth="1"/>
    <col min="20" max="20" width="36.28515625" style="46" customWidth="1"/>
    <col min="21" max="21" width="45" style="46" customWidth="1"/>
    <col min="22" max="23" width="36.28515625" style="45" customWidth="1"/>
    <col min="24" max="24" width="28.28515625" style="46" customWidth="1"/>
    <col min="25" max="29" width="36.28515625" style="46" customWidth="1"/>
    <col min="30" max="30" width="30.7109375" style="46" customWidth="1"/>
    <col min="31" max="36" width="36.28515625" style="46" customWidth="1"/>
    <col min="37" max="37" width="35.28515625" style="46" customWidth="1"/>
    <col min="38" max="40" width="31.28515625" style="46" customWidth="1"/>
    <col min="41" max="41" width="33.7109375" style="46" customWidth="1"/>
    <col min="42" max="44" width="31.28515625" style="46" customWidth="1"/>
    <col min="45" max="45" width="34.42578125" style="46" customWidth="1"/>
    <col min="46" max="48" width="31.28515625" style="46" customWidth="1"/>
    <col min="49" max="49" width="36.85546875" style="46" customWidth="1"/>
    <col min="50" max="52" width="31.28515625" style="46" customWidth="1"/>
    <col min="53" max="53" width="34.42578125" style="46" customWidth="1"/>
    <col min="54" max="218" width="11.42578125" style="46"/>
    <col min="219" max="220" width="21.28515625" style="46" customWidth="1"/>
    <col min="221" max="221" width="37.140625" style="46" customWidth="1"/>
    <col min="222" max="222" width="49.28515625" style="46" customWidth="1"/>
    <col min="223" max="223" width="18.5703125" style="46" customWidth="1"/>
    <col min="224" max="224" width="62.28515625" style="46" customWidth="1"/>
    <col min="225" max="225" width="21.7109375" style="46" customWidth="1"/>
    <col min="226" max="226" width="18.42578125" style="46" customWidth="1"/>
    <col min="227" max="227" width="63" style="46" customWidth="1"/>
    <col min="228" max="228" width="22.28515625" style="46" customWidth="1"/>
    <col min="229" max="229" width="21" style="46" customWidth="1"/>
    <col min="230" max="233" width="15.85546875" style="46" customWidth="1"/>
    <col min="234" max="234" width="26.140625" style="46" customWidth="1"/>
    <col min="235" max="246" width="10.7109375" style="46" customWidth="1"/>
    <col min="247" max="254" width="0" style="46" hidden="1" customWidth="1"/>
    <col min="255" max="256" width="15.42578125" style="46" customWidth="1"/>
    <col min="257" max="257" width="18.7109375" style="46" customWidth="1"/>
    <col min="258" max="258" width="18.42578125" style="46" customWidth="1"/>
    <col min="259" max="260" width="15.42578125" style="46" customWidth="1"/>
    <col min="261" max="261" width="18.140625" style="46" customWidth="1"/>
    <col min="262" max="262" width="20.42578125" style="46" customWidth="1"/>
    <col min="263" max="263" width="18.140625" style="46" customWidth="1"/>
    <col min="264" max="264" width="15.42578125" style="46" customWidth="1"/>
    <col min="265" max="265" width="20" style="46" customWidth="1"/>
    <col min="266" max="266" width="18.140625" style="46" customWidth="1"/>
    <col min="267" max="267" width="15.42578125" style="46" customWidth="1"/>
    <col min="268" max="268" width="18.7109375" style="46" customWidth="1"/>
    <col min="269" max="269" width="15.42578125" style="46" customWidth="1"/>
    <col min="270" max="270" width="17.140625" style="46" customWidth="1"/>
    <col min="271" max="271" width="19.28515625" style="46" customWidth="1"/>
    <col min="272" max="272" width="17.5703125" style="46" customWidth="1"/>
    <col min="273" max="273" width="20.7109375" style="46" customWidth="1"/>
    <col min="274" max="274" width="21.42578125" style="46" customWidth="1"/>
    <col min="275" max="275" width="21" style="46" customWidth="1"/>
    <col min="276" max="276" width="16" style="46" customWidth="1"/>
    <col min="277" max="277" width="14.5703125" style="46" customWidth="1"/>
    <col min="278" max="278" width="74.5703125" style="46" customWidth="1"/>
    <col min="279" max="279" width="101.42578125" style="46" customWidth="1"/>
    <col min="280" max="474" width="11.42578125" style="46"/>
    <col min="475" max="476" width="21.28515625" style="46" customWidth="1"/>
    <col min="477" max="477" width="37.140625" style="46" customWidth="1"/>
    <col min="478" max="478" width="49.28515625" style="46" customWidth="1"/>
    <col min="479" max="479" width="18.5703125" style="46" customWidth="1"/>
    <col min="480" max="480" width="62.28515625" style="46" customWidth="1"/>
    <col min="481" max="481" width="21.7109375" style="46" customWidth="1"/>
    <col min="482" max="482" width="18.42578125" style="46" customWidth="1"/>
    <col min="483" max="483" width="63" style="46" customWidth="1"/>
    <col min="484" max="484" width="22.28515625" style="46" customWidth="1"/>
    <col min="485" max="485" width="21" style="46" customWidth="1"/>
    <col min="486" max="489" width="15.85546875" style="46" customWidth="1"/>
    <col min="490" max="490" width="26.140625" style="46" customWidth="1"/>
    <col min="491" max="502" width="10.7109375" style="46" customWidth="1"/>
    <col min="503" max="510" width="0" style="46" hidden="1" customWidth="1"/>
    <col min="511" max="512" width="15.42578125" style="46" customWidth="1"/>
    <col min="513" max="513" width="18.7109375" style="46" customWidth="1"/>
    <col min="514" max="514" width="18.42578125" style="46" customWidth="1"/>
    <col min="515" max="516" width="15.42578125" style="46" customWidth="1"/>
    <col min="517" max="517" width="18.140625" style="46" customWidth="1"/>
    <col min="518" max="518" width="20.42578125" style="46" customWidth="1"/>
    <col min="519" max="519" width="18.140625" style="46" customWidth="1"/>
    <col min="520" max="520" width="15.42578125" style="46" customWidth="1"/>
    <col min="521" max="521" width="20" style="46" customWidth="1"/>
    <col min="522" max="522" width="18.140625" style="46" customWidth="1"/>
    <col min="523" max="523" width="15.42578125" style="46" customWidth="1"/>
    <col min="524" max="524" width="18.7109375" style="46" customWidth="1"/>
    <col min="525" max="525" width="15.42578125" style="46" customWidth="1"/>
    <col min="526" max="526" width="17.140625" style="46" customWidth="1"/>
    <col min="527" max="527" width="19.28515625" style="46" customWidth="1"/>
    <col min="528" max="528" width="17.5703125" style="46" customWidth="1"/>
    <col min="529" max="529" width="20.7109375" style="46" customWidth="1"/>
    <col min="530" max="530" width="21.42578125" style="46" customWidth="1"/>
    <col min="531" max="531" width="21" style="46" customWidth="1"/>
    <col min="532" max="532" width="16" style="46" customWidth="1"/>
    <col min="533" max="533" width="14.5703125" style="46" customWidth="1"/>
    <col min="534" max="534" width="74.5703125" style="46" customWidth="1"/>
    <col min="535" max="535" width="101.42578125" style="46" customWidth="1"/>
    <col min="536" max="730" width="11.42578125" style="46"/>
    <col min="731" max="732" width="21.28515625" style="46" customWidth="1"/>
    <col min="733" max="733" width="37.140625" style="46" customWidth="1"/>
    <col min="734" max="734" width="49.28515625" style="46" customWidth="1"/>
    <col min="735" max="735" width="18.5703125" style="46" customWidth="1"/>
    <col min="736" max="736" width="62.28515625" style="46" customWidth="1"/>
    <col min="737" max="737" width="21.7109375" style="46" customWidth="1"/>
    <col min="738" max="738" width="18.42578125" style="46" customWidth="1"/>
    <col min="739" max="739" width="63" style="46" customWidth="1"/>
    <col min="740" max="740" width="22.28515625" style="46" customWidth="1"/>
    <col min="741" max="741" width="21" style="46" customWidth="1"/>
    <col min="742" max="745" width="15.85546875" style="46" customWidth="1"/>
    <col min="746" max="746" width="26.140625" style="46" customWidth="1"/>
    <col min="747" max="758" width="10.7109375" style="46" customWidth="1"/>
    <col min="759" max="766" width="0" style="46" hidden="1" customWidth="1"/>
    <col min="767" max="768" width="15.42578125" style="46" customWidth="1"/>
    <col min="769" max="769" width="18.7109375" style="46" customWidth="1"/>
    <col min="770" max="770" width="18.42578125" style="46" customWidth="1"/>
    <col min="771" max="772" width="15.42578125" style="46" customWidth="1"/>
    <col min="773" max="773" width="18.140625" style="46" customWidth="1"/>
    <col min="774" max="774" width="20.42578125" style="46" customWidth="1"/>
    <col min="775" max="775" width="18.140625" style="46" customWidth="1"/>
    <col min="776" max="776" width="15.42578125" style="46" customWidth="1"/>
    <col min="777" max="777" width="20" style="46" customWidth="1"/>
    <col min="778" max="778" width="18.140625" style="46" customWidth="1"/>
    <col min="779" max="779" width="15.42578125" style="46" customWidth="1"/>
    <col min="780" max="780" width="18.7109375" style="46" customWidth="1"/>
    <col min="781" max="781" width="15.42578125" style="46" customWidth="1"/>
    <col min="782" max="782" width="17.140625" style="46" customWidth="1"/>
    <col min="783" max="783" width="19.28515625" style="46" customWidth="1"/>
    <col min="784" max="784" width="17.5703125" style="46" customWidth="1"/>
    <col min="785" max="785" width="20.7109375" style="46" customWidth="1"/>
    <col min="786" max="786" width="21.42578125" style="46" customWidth="1"/>
    <col min="787" max="787" width="21" style="46" customWidth="1"/>
    <col min="788" max="788" width="16" style="46" customWidth="1"/>
    <col min="789" max="789" width="14.5703125" style="46" customWidth="1"/>
    <col min="790" max="790" width="74.5703125" style="46" customWidth="1"/>
    <col min="791" max="791" width="101.42578125" style="46" customWidth="1"/>
    <col min="792" max="986" width="11.42578125" style="46"/>
    <col min="987" max="988" width="21.28515625" style="46" customWidth="1"/>
    <col min="989" max="989" width="37.140625" style="46" customWidth="1"/>
    <col min="990" max="990" width="49.28515625" style="46" customWidth="1"/>
    <col min="991" max="991" width="18.5703125" style="46" customWidth="1"/>
    <col min="992" max="992" width="62.28515625" style="46" customWidth="1"/>
    <col min="993" max="993" width="21.7109375" style="46" customWidth="1"/>
    <col min="994" max="994" width="18.42578125" style="46" customWidth="1"/>
    <col min="995" max="995" width="63" style="46" customWidth="1"/>
    <col min="996" max="996" width="22.28515625" style="46" customWidth="1"/>
    <col min="997" max="997" width="21" style="46" customWidth="1"/>
    <col min="998" max="1001" width="15.85546875" style="46" customWidth="1"/>
    <col min="1002" max="1002" width="26.140625" style="46" customWidth="1"/>
    <col min="1003" max="1014" width="10.7109375" style="46" customWidth="1"/>
    <col min="1015" max="1022" width="0" style="46" hidden="1" customWidth="1"/>
    <col min="1023" max="1024" width="15.42578125" style="46" customWidth="1"/>
    <col min="1025" max="1025" width="18.7109375" style="46" customWidth="1"/>
    <col min="1026" max="1026" width="18.42578125" style="46" customWidth="1"/>
    <col min="1027" max="1028" width="15.42578125" style="46" customWidth="1"/>
    <col min="1029" max="1029" width="18.140625" style="46" customWidth="1"/>
    <col min="1030" max="1030" width="20.42578125" style="46" customWidth="1"/>
    <col min="1031" max="1031" width="18.140625" style="46" customWidth="1"/>
    <col min="1032" max="1032" width="15.42578125" style="46" customWidth="1"/>
    <col min="1033" max="1033" width="20" style="46" customWidth="1"/>
    <col min="1034" max="1034" width="18.140625" style="46" customWidth="1"/>
    <col min="1035" max="1035" width="15.42578125" style="46" customWidth="1"/>
    <col min="1036" max="1036" width="18.7109375" style="46" customWidth="1"/>
    <col min="1037" max="1037" width="15.42578125" style="46" customWidth="1"/>
    <col min="1038" max="1038" width="17.140625" style="46" customWidth="1"/>
    <col min="1039" max="1039" width="19.28515625" style="46" customWidth="1"/>
    <col min="1040" max="1040" width="17.5703125" style="46" customWidth="1"/>
    <col min="1041" max="1041" width="20.7109375" style="46" customWidth="1"/>
    <col min="1042" max="1042" width="21.42578125" style="46" customWidth="1"/>
    <col min="1043" max="1043" width="21" style="46" customWidth="1"/>
    <col min="1044" max="1044" width="16" style="46" customWidth="1"/>
    <col min="1045" max="1045" width="14.5703125" style="46" customWidth="1"/>
    <col min="1046" max="1046" width="74.5703125" style="46" customWidth="1"/>
    <col min="1047" max="1047" width="101.42578125" style="46" customWidth="1"/>
    <col min="1048" max="1242" width="11.42578125" style="46"/>
    <col min="1243" max="1244" width="21.28515625" style="46" customWidth="1"/>
    <col min="1245" max="1245" width="37.140625" style="46" customWidth="1"/>
    <col min="1246" max="1246" width="49.28515625" style="46" customWidth="1"/>
    <col min="1247" max="1247" width="18.5703125" style="46" customWidth="1"/>
    <col min="1248" max="1248" width="62.28515625" style="46" customWidth="1"/>
    <col min="1249" max="1249" width="21.7109375" style="46" customWidth="1"/>
    <col min="1250" max="1250" width="18.42578125" style="46" customWidth="1"/>
    <col min="1251" max="1251" width="63" style="46" customWidth="1"/>
    <col min="1252" max="1252" width="22.28515625" style="46" customWidth="1"/>
    <col min="1253" max="1253" width="21" style="46" customWidth="1"/>
    <col min="1254" max="1257" width="15.85546875" style="46" customWidth="1"/>
    <col min="1258" max="1258" width="26.140625" style="46" customWidth="1"/>
    <col min="1259" max="1270" width="10.7109375" style="46" customWidth="1"/>
    <col min="1271" max="1278" width="0" style="46" hidden="1" customWidth="1"/>
    <col min="1279" max="1280" width="15.42578125" style="46" customWidth="1"/>
    <col min="1281" max="1281" width="18.7109375" style="46" customWidth="1"/>
    <col min="1282" max="1282" width="18.42578125" style="46" customWidth="1"/>
    <col min="1283" max="1284" width="15.42578125" style="46" customWidth="1"/>
    <col min="1285" max="1285" width="18.140625" style="46" customWidth="1"/>
    <col min="1286" max="1286" width="20.42578125" style="46" customWidth="1"/>
    <col min="1287" max="1287" width="18.140625" style="46" customWidth="1"/>
    <col min="1288" max="1288" width="15.42578125" style="46" customWidth="1"/>
    <col min="1289" max="1289" width="20" style="46" customWidth="1"/>
    <col min="1290" max="1290" width="18.140625" style="46" customWidth="1"/>
    <col min="1291" max="1291" width="15.42578125" style="46" customWidth="1"/>
    <col min="1292" max="1292" width="18.7109375" style="46" customWidth="1"/>
    <col min="1293" max="1293" width="15.42578125" style="46" customWidth="1"/>
    <col min="1294" max="1294" width="17.140625" style="46" customWidth="1"/>
    <col min="1295" max="1295" width="19.28515625" style="46" customWidth="1"/>
    <col min="1296" max="1296" width="17.5703125" style="46" customWidth="1"/>
    <col min="1297" max="1297" width="20.7109375" style="46" customWidth="1"/>
    <col min="1298" max="1298" width="21.42578125" style="46" customWidth="1"/>
    <col min="1299" max="1299" width="21" style="46" customWidth="1"/>
    <col min="1300" max="1300" width="16" style="46" customWidth="1"/>
    <col min="1301" max="1301" width="14.5703125" style="46" customWidth="1"/>
    <col min="1302" max="1302" width="74.5703125" style="46" customWidth="1"/>
    <col min="1303" max="1303" width="101.42578125" style="46" customWidth="1"/>
    <col min="1304" max="1498" width="11.42578125" style="46"/>
    <col min="1499" max="1500" width="21.28515625" style="46" customWidth="1"/>
    <col min="1501" max="1501" width="37.140625" style="46" customWidth="1"/>
    <col min="1502" max="1502" width="49.28515625" style="46" customWidth="1"/>
    <col min="1503" max="1503" width="18.5703125" style="46" customWidth="1"/>
    <col min="1504" max="1504" width="62.28515625" style="46" customWidth="1"/>
    <col min="1505" max="1505" width="21.7109375" style="46" customWidth="1"/>
    <col min="1506" max="1506" width="18.42578125" style="46" customWidth="1"/>
    <col min="1507" max="1507" width="63" style="46" customWidth="1"/>
    <col min="1508" max="1508" width="22.28515625" style="46" customWidth="1"/>
    <col min="1509" max="1509" width="21" style="46" customWidth="1"/>
    <col min="1510" max="1513" width="15.85546875" style="46" customWidth="1"/>
    <col min="1514" max="1514" width="26.140625" style="46" customWidth="1"/>
    <col min="1515" max="1526" width="10.7109375" style="46" customWidth="1"/>
    <col min="1527" max="1534" width="0" style="46" hidden="1" customWidth="1"/>
    <col min="1535" max="1536" width="15.42578125" style="46" customWidth="1"/>
    <col min="1537" max="1537" width="18.7109375" style="46" customWidth="1"/>
    <col min="1538" max="1538" width="18.42578125" style="46" customWidth="1"/>
    <col min="1539" max="1540" width="15.42578125" style="46" customWidth="1"/>
    <col min="1541" max="1541" width="18.140625" style="46" customWidth="1"/>
    <col min="1542" max="1542" width="20.42578125" style="46" customWidth="1"/>
    <col min="1543" max="1543" width="18.140625" style="46" customWidth="1"/>
    <col min="1544" max="1544" width="15.42578125" style="46" customWidth="1"/>
    <col min="1545" max="1545" width="20" style="46" customWidth="1"/>
    <col min="1546" max="1546" width="18.140625" style="46" customWidth="1"/>
    <col min="1547" max="1547" width="15.42578125" style="46" customWidth="1"/>
    <col min="1548" max="1548" width="18.7109375" style="46" customWidth="1"/>
    <col min="1549" max="1549" width="15.42578125" style="46" customWidth="1"/>
    <col min="1550" max="1550" width="17.140625" style="46" customWidth="1"/>
    <col min="1551" max="1551" width="19.28515625" style="46" customWidth="1"/>
    <col min="1552" max="1552" width="17.5703125" style="46" customWidth="1"/>
    <col min="1553" max="1553" width="20.7109375" style="46" customWidth="1"/>
    <col min="1554" max="1554" width="21.42578125" style="46" customWidth="1"/>
    <col min="1555" max="1555" width="21" style="46" customWidth="1"/>
    <col min="1556" max="1556" width="16" style="46" customWidth="1"/>
    <col min="1557" max="1557" width="14.5703125" style="46" customWidth="1"/>
    <col min="1558" max="1558" width="74.5703125" style="46" customWidth="1"/>
    <col min="1559" max="1559" width="101.42578125" style="46" customWidth="1"/>
    <col min="1560" max="1754" width="11.42578125" style="46"/>
    <col min="1755" max="1756" width="21.28515625" style="46" customWidth="1"/>
    <col min="1757" max="1757" width="37.140625" style="46" customWidth="1"/>
    <col min="1758" max="1758" width="49.28515625" style="46" customWidth="1"/>
    <col min="1759" max="1759" width="18.5703125" style="46" customWidth="1"/>
    <col min="1760" max="1760" width="62.28515625" style="46" customWidth="1"/>
    <col min="1761" max="1761" width="21.7109375" style="46" customWidth="1"/>
    <col min="1762" max="1762" width="18.42578125" style="46" customWidth="1"/>
    <col min="1763" max="1763" width="63" style="46" customWidth="1"/>
    <col min="1764" max="1764" width="22.28515625" style="46" customWidth="1"/>
    <col min="1765" max="1765" width="21" style="46" customWidth="1"/>
    <col min="1766" max="1769" width="15.85546875" style="46" customWidth="1"/>
    <col min="1770" max="1770" width="26.140625" style="46" customWidth="1"/>
    <col min="1771" max="1782" width="10.7109375" style="46" customWidth="1"/>
    <col min="1783" max="1790" width="0" style="46" hidden="1" customWidth="1"/>
    <col min="1791" max="1792" width="15.42578125" style="46" customWidth="1"/>
    <col min="1793" max="1793" width="18.7109375" style="46" customWidth="1"/>
    <col min="1794" max="1794" width="18.42578125" style="46" customWidth="1"/>
    <col min="1795" max="1796" width="15.42578125" style="46" customWidth="1"/>
    <col min="1797" max="1797" width="18.140625" style="46" customWidth="1"/>
    <col min="1798" max="1798" width="20.42578125" style="46" customWidth="1"/>
    <col min="1799" max="1799" width="18.140625" style="46" customWidth="1"/>
    <col min="1800" max="1800" width="15.42578125" style="46" customWidth="1"/>
    <col min="1801" max="1801" width="20" style="46" customWidth="1"/>
    <col min="1802" max="1802" width="18.140625" style="46" customWidth="1"/>
    <col min="1803" max="1803" width="15.42578125" style="46" customWidth="1"/>
    <col min="1804" max="1804" width="18.7109375" style="46" customWidth="1"/>
    <col min="1805" max="1805" width="15.42578125" style="46" customWidth="1"/>
    <col min="1806" max="1806" width="17.140625" style="46" customWidth="1"/>
    <col min="1807" max="1807" width="19.28515625" style="46" customWidth="1"/>
    <col min="1808" max="1808" width="17.5703125" style="46" customWidth="1"/>
    <col min="1809" max="1809" width="20.7109375" style="46" customWidth="1"/>
    <col min="1810" max="1810" width="21.42578125" style="46" customWidth="1"/>
    <col min="1811" max="1811" width="21" style="46" customWidth="1"/>
    <col min="1812" max="1812" width="16" style="46" customWidth="1"/>
    <col min="1813" max="1813" width="14.5703125" style="46" customWidth="1"/>
    <col min="1814" max="1814" width="74.5703125" style="46" customWidth="1"/>
    <col min="1815" max="1815" width="101.42578125" style="46" customWidth="1"/>
    <col min="1816" max="2010" width="11.42578125" style="46"/>
    <col min="2011" max="2012" width="21.28515625" style="46" customWidth="1"/>
    <col min="2013" max="2013" width="37.140625" style="46" customWidth="1"/>
    <col min="2014" max="2014" width="49.28515625" style="46" customWidth="1"/>
    <col min="2015" max="2015" width="18.5703125" style="46" customWidth="1"/>
    <col min="2016" max="2016" width="62.28515625" style="46" customWidth="1"/>
    <col min="2017" max="2017" width="21.7109375" style="46" customWidth="1"/>
    <col min="2018" max="2018" width="18.42578125" style="46" customWidth="1"/>
    <col min="2019" max="2019" width="63" style="46" customWidth="1"/>
    <col min="2020" max="2020" width="22.28515625" style="46" customWidth="1"/>
    <col min="2021" max="2021" width="21" style="46" customWidth="1"/>
    <col min="2022" max="2025" width="15.85546875" style="46" customWidth="1"/>
    <col min="2026" max="2026" width="26.140625" style="46" customWidth="1"/>
    <col min="2027" max="2038" width="10.7109375" style="46" customWidth="1"/>
    <col min="2039" max="2046" width="0" style="46" hidden="1" customWidth="1"/>
    <col min="2047" max="2048" width="15.42578125" style="46" customWidth="1"/>
    <col min="2049" max="2049" width="18.7109375" style="46" customWidth="1"/>
    <col min="2050" max="2050" width="18.42578125" style="46" customWidth="1"/>
    <col min="2051" max="2052" width="15.42578125" style="46" customWidth="1"/>
    <col min="2053" max="2053" width="18.140625" style="46" customWidth="1"/>
    <col min="2054" max="2054" width="20.42578125" style="46" customWidth="1"/>
    <col min="2055" max="2055" width="18.140625" style="46" customWidth="1"/>
    <col min="2056" max="2056" width="15.42578125" style="46" customWidth="1"/>
    <col min="2057" max="2057" width="20" style="46" customWidth="1"/>
    <col min="2058" max="2058" width="18.140625" style="46" customWidth="1"/>
    <col min="2059" max="2059" width="15.42578125" style="46" customWidth="1"/>
    <col min="2060" max="2060" width="18.7109375" style="46" customWidth="1"/>
    <col min="2061" max="2061" width="15.42578125" style="46" customWidth="1"/>
    <col min="2062" max="2062" width="17.140625" style="46" customWidth="1"/>
    <col min="2063" max="2063" width="19.28515625" style="46" customWidth="1"/>
    <col min="2064" max="2064" width="17.5703125" style="46" customWidth="1"/>
    <col min="2065" max="2065" width="20.7109375" style="46" customWidth="1"/>
    <col min="2066" max="2066" width="21.42578125" style="46" customWidth="1"/>
    <col min="2067" max="2067" width="21" style="46" customWidth="1"/>
    <col min="2068" max="2068" width="16" style="46" customWidth="1"/>
    <col min="2069" max="2069" width="14.5703125" style="46" customWidth="1"/>
    <col min="2070" max="2070" width="74.5703125" style="46" customWidth="1"/>
    <col min="2071" max="2071" width="101.42578125" style="46" customWidth="1"/>
    <col min="2072" max="2266" width="11.42578125" style="46"/>
    <col min="2267" max="2268" width="21.28515625" style="46" customWidth="1"/>
    <col min="2269" max="2269" width="37.140625" style="46" customWidth="1"/>
    <col min="2270" max="2270" width="49.28515625" style="46" customWidth="1"/>
    <col min="2271" max="2271" width="18.5703125" style="46" customWidth="1"/>
    <col min="2272" max="2272" width="62.28515625" style="46" customWidth="1"/>
    <col min="2273" max="2273" width="21.7109375" style="46" customWidth="1"/>
    <col min="2274" max="2274" width="18.42578125" style="46" customWidth="1"/>
    <col min="2275" max="2275" width="63" style="46" customWidth="1"/>
    <col min="2276" max="2276" width="22.28515625" style="46" customWidth="1"/>
    <col min="2277" max="2277" width="21" style="46" customWidth="1"/>
    <col min="2278" max="2281" width="15.85546875" style="46" customWidth="1"/>
    <col min="2282" max="2282" width="26.140625" style="46" customWidth="1"/>
    <col min="2283" max="2294" width="10.7109375" style="46" customWidth="1"/>
    <col min="2295" max="2302" width="0" style="46" hidden="1" customWidth="1"/>
    <col min="2303" max="2304" width="15.42578125" style="46" customWidth="1"/>
    <col min="2305" max="2305" width="18.7109375" style="46" customWidth="1"/>
    <col min="2306" max="2306" width="18.42578125" style="46" customWidth="1"/>
    <col min="2307" max="2308" width="15.42578125" style="46" customWidth="1"/>
    <col min="2309" max="2309" width="18.140625" style="46" customWidth="1"/>
    <col min="2310" max="2310" width="20.42578125" style="46" customWidth="1"/>
    <col min="2311" max="2311" width="18.140625" style="46" customWidth="1"/>
    <col min="2312" max="2312" width="15.42578125" style="46" customWidth="1"/>
    <col min="2313" max="2313" width="20" style="46" customWidth="1"/>
    <col min="2314" max="2314" width="18.140625" style="46" customWidth="1"/>
    <col min="2315" max="2315" width="15.42578125" style="46" customWidth="1"/>
    <col min="2316" max="2316" width="18.7109375" style="46" customWidth="1"/>
    <col min="2317" max="2317" width="15.42578125" style="46" customWidth="1"/>
    <col min="2318" max="2318" width="17.140625" style="46" customWidth="1"/>
    <col min="2319" max="2319" width="19.28515625" style="46" customWidth="1"/>
    <col min="2320" max="2320" width="17.5703125" style="46" customWidth="1"/>
    <col min="2321" max="2321" width="20.7109375" style="46" customWidth="1"/>
    <col min="2322" max="2322" width="21.42578125" style="46" customWidth="1"/>
    <col min="2323" max="2323" width="21" style="46" customWidth="1"/>
    <col min="2324" max="2324" width="16" style="46" customWidth="1"/>
    <col min="2325" max="2325" width="14.5703125" style="46" customWidth="1"/>
    <col min="2326" max="2326" width="74.5703125" style="46" customWidth="1"/>
    <col min="2327" max="2327" width="101.42578125" style="46" customWidth="1"/>
    <col min="2328" max="2522" width="11.42578125" style="46"/>
    <col min="2523" max="2524" width="21.28515625" style="46" customWidth="1"/>
    <col min="2525" max="2525" width="37.140625" style="46" customWidth="1"/>
    <col min="2526" max="2526" width="49.28515625" style="46" customWidth="1"/>
    <col min="2527" max="2527" width="18.5703125" style="46" customWidth="1"/>
    <col min="2528" max="2528" width="62.28515625" style="46" customWidth="1"/>
    <col min="2529" max="2529" width="21.7109375" style="46" customWidth="1"/>
    <col min="2530" max="2530" width="18.42578125" style="46" customWidth="1"/>
    <col min="2531" max="2531" width="63" style="46" customWidth="1"/>
    <col min="2532" max="2532" width="22.28515625" style="46" customWidth="1"/>
    <col min="2533" max="2533" width="21" style="46" customWidth="1"/>
    <col min="2534" max="2537" width="15.85546875" style="46" customWidth="1"/>
    <col min="2538" max="2538" width="26.140625" style="46" customWidth="1"/>
    <col min="2539" max="2550" width="10.7109375" style="46" customWidth="1"/>
    <col min="2551" max="2558" width="0" style="46" hidden="1" customWidth="1"/>
    <col min="2559" max="2560" width="15.42578125" style="46" customWidth="1"/>
    <col min="2561" max="2561" width="18.7109375" style="46" customWidth="1"/>
    <col min="2562" max="2562" width="18.42578125" style="46" customWidth="1"/>
    <col min="2563" max="2564" width="15.42578125" style="46" customWidth="1"/>
    <col min="2565" max="2565" width="18.140625" style="46" customWidth="1"/>
    <col min="2566" max="2566" width="20.42578125" style="46" customWidth="1"/>
    <col min="2567" max="2567" width="18.140625" style="46" customWidth="1"/>
    <col min="2568" max="2568" width="15.42578125" style="46" customWidth="1"/>
    <col min="2569" max="2569" width="20" style="46" customWidth="1"/>
    <col min="2570" max="2570" width="18.140625" style="46" customWidth="1"/>
    <col min="2571" max="2571" width="15.42578125" style="46" customWidth="1"/>
    <col min="2572" max="2572" width="18.7109375" style="46" customWidth="1"/>
    <col min="2573" max="2573" width="15.42578125" style="46" customWidth="1"/>
    <col min="2574" max="2574" width="17.140625" style="46" customWidth="1"/>
    <col min="2575" max="2575" width="19.28515625" style="46" customWidth="1"/>
    <col min="2576" max="2576" width="17.5703125" style="46" customWidth="1"/>
    <col min="2577" max="2577" width="20.7109375" style="46" customWidth="1"/>
    <col min="2578" max="2578" width="21.42578125" style="46" customWidth="1"/>
    <col min="2579" max="2579" width="21" style="46" customWidth="1"/>
    <col min="2580" max="2580" width="16" style="46" customWidth="1"/>
    <col min="2581" max="2581" width="14.5703125" style="46" customWidth="1"/>
    <col min="2582" max="2582" width="74.5703125" style="46" customWidth="1"/>
    <col min="2583" max="2583" width="101.42578125" style="46" customWidth="1"/>
    <col min="2584" max="2778" width="11.42578125" style="46"/>
    <col min="2779" max="2780" width="21.28515625" style="46" customWidth="1"/>
    <col min="2781" max="2781" width="37.140625" style="46" customWidth="1"/>
    <col min="2782" max="2782" width="49.28515625" style="46" customWidth="1"/>
    <col min="2783" max="2783" width="18.5703125" style="46" customWidth="1"/>
    <col min="2784" max="2784" width="62.28515625" style="46" customWidth="1"/>
    <col min="2785" max="2785" width="21.7109375" style="46" customWidth="1"/>
    <col min="2786" max="2786" width="18.42578125" style="46" customWidth="1"/>
    <col min="2787" max="2787" width="63" style="46" customWidth="1"/>
    <col min="2788" max="2788" width="22.28515625" style="46" customWidth="1"/>
    <col min="2789" max="2789" width="21" style="46" customWidth="1"/>
    <col min="2790" max="2793" width="15.85546875" style="46" customWidth="1"/>
    <col min="2794" max="2794" width="26.140625" style="46" customWidth="1"/>
    <col min="2795" max="2806" width="10.7109375" style="46" customWidth="1"/>
    <col min="2807" max="2814" width="0" style="46" hidden="1" customWidth="1"/>
    <col min="2815" max="2816" width="15.42578125" style="46" customWidth="1"/>
    <col min="2817" max="2817" width="18.7109375" style="46" customWidth="1"/>
    <col min="2818" max="2818" width="18.42578125" style="46" customWidth="1"/>
    <col min="2819" max="2820" width="15.42578125" style="46" customWidth="1"/>
    <col min="2821" max="2821" width="18.140625" style="46" customWidth="1"/>
    <col min="2822" max="2822" width="20.42578125" style="46" customWidth="1"/>
    <col min="2823" max="2823" width="18.140625" style="46" customWidth="1"/>
    <col min="2824" max="2824" width="15.42578125" style="46" customWidth="1"/>
    <col min="2825" max="2825" width="20" style="46" customWidth="1"/>
    <col min="2826" max="2826" width="18.140625" style="46" customWidth="1"/>
    <col min="2827" max="2827" width="15.42578125" style="46" customWidth="1"/>
    <col min="2828" max="2828" width="18.7109375" style="46" customWidth="1"/>
    <col min="2829" max="2829" width="15.42578125" style="46" customWidth="1"/>
    <col min="2830" max="2830" width="17.140625" style="46" customWidth="1"/>
    <col min="2831" max="2831" width="19.28515625" style="46" customWidth="1"/>
    <col min="2832" max="2832" width="17.5703125" style="46" customWidth="1"/>
    <col min="2833" max="2833" width="20.7109375" style="46" customWidth="1"/>
    <col min="2834" max="2834" width="21.42578125" style="46" customWidth="1"/>
    <col min="2835" max="2835" width="21" style="46" customWidth="1"/>
    <col min="2836" max="2836" width="16" style="46" customWidth="1"/>
    <col min="2837" max="2837" width="14.5703125" style="46" customWidth="1"/>
    <col min="2838" max="2838" width="74.5703125" style="46" customWidth="1"/>
    <col min="2839" max="2839" width="101.42578125" style="46" customWidth="1"/>
    <col min="2840" max="3034" width="11.42578125" style="46"/>
    <col min="3035" max="3036" width="21.28515625" style="46" customWidth="1"/>
    <col min="3037" max="3037" width="37.140625" style="46" customWidth="1"/>
    <col min="3038" max="3038" width="49.28515625" style="46" customWidth="1"/>
    <col min="3039" max="3039" width="18.5703125" style="46" customWidth="1"/>
    <col min="3040" max="3040" width="62.28515625" style="46" customWidth="1"/>
    <col min="3041" max="3041" width="21.7109375" style="46" customWidth="1"/>
    <col min="3042" max="3042" width="18.42578125" style="46" customWidth="1"/>
    <col min="3043" max="3043" width="63" style="46" customWidth="1"/>
    <col min="3044" max="3044" width="22.28515625" style="46" customWidth="1"/>
    <col min="3045" max="3045" width="21" style="46" customWidth="1"/>
    <col min="3046" max="3049" width="15.85546875" style="46" customWidth="1"/>
    <col min="3050" max="3050" width="26.140625" style="46" customWidth="1"/>
    <col min="3051" max="3062" width="10.7109375" style="46" customWidth="1"/>
    <col min="3063" max="3070" width="0" style="46" hidden="1" customWidth="1"/>
    <col min="3071" max="3072" width="15.42578125" style="46" customWidth="1"/>
    <col min="3073" max="3073" width="18.7109375" style="46" customWidth="1"/>
    <col min="3074" max="3074" width="18.42578125" style="46" customWidth="1"/>
    <col min="3075" max="3076" width="15.42578125" style="46" customWidth="1"/>
    <col min="3077" max="3077" width="18.140625" style="46" customWidth="1"/>
    <col min="3078" max="3078" width="20.42578125" style="46" customWidth="1"/>
    <col min="3079" max="3079" width="18.140625" style="46" customWidth="1"/>
    <col min="3080" max="3080" width="15.42578125" style="46" customWidth="1"/>
    <col min="3081" max="3081" width="20" style="46" customWidth="1"/>
    <col min="3082" max="3082" width="18.140625" style="46" customWidth="1"/>
    <col min="3083" max="3083" width="15.42578125" style="46" customWidth="1"/>
    <col min="3084" max="3084" width="18.7109375" style="46" customWidth="1"/>
    <col min="3085" max="3085" width="15.42578125" style="46" customWidth="1"/>
    <col min="3086" max="3086" width="17.140625" style="46" customWidth="1"/>
    <col min="3087" max="3087" width="19.28515625" style="46" customWidth="1"/>
    <col min="3088" max="3088" width="17.5703125" style="46" customWidth="1"/>
    <col min="3089" max="3089" width="20.7109375" style="46" customWidth="1"/>
    <col min="3090" max="3090" width="21.42578125" style="46" customWidth="1"/>
    <col min="3091" max="3091" width="21" style="46" customWidth="1"/>
    <col min="3092" max="3092" width="16" style="46" customWidth="1"/>
    <col min="3093" max="3093" width="14.5703125" style="46" customWidth="1"/>
    <col min="3094" max="3094" width="74.5703125" style="46" customWidth="1"/>
    <col min="3095" max="3095" width="101.42578125" style="46" customWidth="1"/>
    <col min="3096" max="3290" width="11.42578125" style="46"/>
    <col min="3291" max="3292" width="21.28515625" style="46" customWidth="1"/>
    <col min="3293" max="3293" width="37.140625" style="46" customWidth="1"/>
    <col min="3294" max="3294" width="49.28515625" style="46" customWidth="1"/>
    <col min="3295" max="3295" width="18.5703125" style="46" customWidth="1"/>
    <col min="3296" max="3296" width="62.28515625" style="46" customWidth="1"/>
    <col min="3297" max="3297" width="21.7109375" style="46" customWidth="1"/>
    <col min="3298" max="3298" width="18.42578125" style="46" customWidth="1"/>
    <col min="3299" max="3299" width="63" style="46" customWidth="1"/>
    <col min="3300" max="3300" width="22.28515625" style="46" customWidth="1"/>
    <col min="3301" max="3301" width="21" style="46" customWidth="1"/>
    <col min="3302" max="3305" width="15.85546875" style="46" customWidth="1"/>
    <col min="3306" max="3306" width="26.140625" style="46" customWidth="1"/>
    <col min="3307" max="3318" width="10.7109375" style="46" customWidth="1"/>
    <col min="3319" max="3326" width="0" style="46" hidden="1" customWidth="1"/>
    <col min="3327" max="3328" width="15.42578125" style="46" customWidth="1"/>
    <col min="3329" max="3329" width="18.7109375" style="46" customWidth="1"/>
    <col min="3330" max="3330" width="18.42578125" style="46" customWidth="1"/>
    <col min="3331" max="3332" width="15.42578125" style="46" customWidth="1"/>
    <col min="3333" max="3333" width="18.140625" style="46" customWidth="1"/>
    <col min="3334" max="3334" width="20.42578125" style="46" customWidth="1"/>
    <col min="3335" max="3335" width="18.140625" style="46" customWidth="1"/>
    <col min="3336" max="3336" width="15.42578125" style="46" customWidth="1"/>
    <col min="3337" max="3337" width="20" style="46" customWidth="1"/>
    <col min="3338" max="3338" width="18.140625" style="46" customWidth="1"/>
    <col min="3339" max="3339" width="15.42578125" style="46" customWidth="1"/>
    <col min="3340" max="3340" width="18.7109375" style="46" customWidth="1"/>
    <col min="3341" max="3341" width="15.42578125" style="46" customWidth="1"/>
    <col min="3342" max="3342" width="17.140625" style="46" customWidth="1"/>
    <col min="3343" max="3343" width="19.28515625" style="46" customWidth="1"/>
    <col min="3344" max="3344" width="17.5703125" style="46" customWidth="1"/>
    <col min="3345" max="3345" width="20.7109375" style="46" customWidth="1"/>
    <col min="3346" max="3346" width="21.42578125" style="46" customWidth="1"/>
    <col min="3347" max="3347" width="21" style="46" customWidth="1"/>
    <col min="3348" max="3348" width="16" style="46" customWidth="1"/>
    <col min="3349" max="3349" width="14.5703125" style="46" customWidth="1"/>
    <col min="3350" max="3350" width="74.5703125" style="46" customWidth="1"/>
    <col min="3351" max="3351" width="101.42578125" style="46" customWidth="1"/>
    <col min="3352" max="3546" width="11.42578125" style="46"/>
    <col min="3547" max="3548" width="21.28515625" style="46" customWidth="1"/>
    <col min="3549" max="3549" width="37.140625" style="46" customWidth="1"/>
    <col min="3550" max="3550" width="49.28515625" style="46" customWidth="1"/>
    <col min="3551" max="3551" width="18.5703125" style="46" customWidth="1"/>
    <col min="3552" max="3552" width="62.28515625" style="46" customWidth="1"/>
    <col min="3553" max="3553" width="21.7109375" style="46" customWidth="1"/>
    <col min="3554" max="3554" width="18.42578125" style="46" customWidth="1"/>
    <col min="3555" max="3555" width="63" style="46" customWidth="1"/>
    <col min="3556" max="3556" width="22.28515625" style="46" customWidth="1"/>
    <col min="3557" max="3557" width="21" style="46" customWidth="1"/>
    <col min="3558" max="3561" width="15.85546875" style="46" customWidth="1"/>
    <col min="3562" max="3562" width="26.140625" style="46" customWidth="1"/>
    <col min="3563" max="3574" width="10.7109375" style="46" customWidth="1"/>
    <col min="3575" max="3582" width="0" style="46" hidden="1" customWidth="1"/>
    <col min="3583" max="3584" width="15.42578125" style="46" customWidth="1"/>
    <col min="3585" max="3585" width="18.7109375" style="46" customWidth="1"/>
    <col min="3586" max="3586" width="18.42578125" style="46" customWidth="1"/>
    <col min="3587" max="3588" width="15.42578125" style="46" customWidth="1"/>
    <col min="3589" max="3589" width="18.140625" style="46" customWidth="1"/>
    <col min="3590" max="3590" width="20.42578125" style="46" customWidth="1"/>
    <col min="3591" max="3591" width="18.140625" style="46" customWidth="1"/>
    <col min="3592" max="3592" width="15.42578125" style="46" customWidth="1"/>
    <col min="3593" max="3593" width="20" style="46" customWidth="1"/>
    <col min="3594" max="3594" width="18.140625" style="46" customWidth="1"/>
    <col min="3595" max="3595" width="15.42578125" style="46" customWidth="1"/>
    <col min="3596" max="3596" width="18.7109375" style="46" customWidth="1"/>
    <col min="3597" max="3597" width="15.42578125" style="46" customWidth="1"/>
    <col min="3598" max="3598" width="17.140625" style="46" customWidth="1"/>
    <col min="3599" max="3599" width="19.28515625" style="46" customWidth="1"/>
    <col min="3600" max="3600" width="17.5703125" style="46" customWidth="1"/>
    <col min="3601" max="3601" width="20.7109375" style="46" customWidth="1"/>
    <col min="3602" max="3602" width="21.42578125" style="46" customWidth="1"/>
    <col min="3603" max="3603" width="21" style="46" customWidth="1"/>
    <col min="3604" max="3604" width="16" style="46" customWidth="1"/>
    <col min="3605" max="3605" width="14.5703125" style="46" customWidth="1"/>
    <col min="3606" max="3606" width="74.5703125" style="46" customWidth="1"/>
    <col min="3607" max="3607" width="101.42578125" style="46" customWidth="1"/>
    <col min="3608" max="3802" width="11.42578125" style="46"/>
    <col min="3803" max="3804" width="21.28515625" style="46" customWidth="1"/>
    <col min="3805" max="3805" width="37.140625" style="46" customWidth="1"/>
    <col min="3806" max="3806" width="49.28515625" style="46" customWidth="1"/>
    <col min="3807" max="3807" width="18.5703125" style="46" customWidth="1"/>
    <col min="3808" max="3808" width="62.28515625" style="46" customWidth="1"/>
    <col min="3809" max="3809" width="21.7109375" style="46" customWidth="1"/>
    <col min="3810" max="3810" width="18.42578125" style="46" customWidth="1"/>
    <col min="3811" max="3811" width="63" style="46" customWidth="1"/>
    <col min="3812" max="3812" width="22.28515625" style="46" customWidth="1"/>
    <col min="3813" max="3813" width="21" style="46" customWidth="1"/>
    <col min="3814" max="3817" width="15.85546875" style="46" customWidth="1"/>
    <col min="3818" max="3818" width="26.140625" style="46" customWidth="1"/>
    <col min="3819" max="3830" width="10.7109375" style="46" customWidth="1"/>
    <col min="3831" max="3838" width="0" style="46" hidden="1" customWidth="1"/>
    <col min="3839" max="3840" width="15.42578125" style="46" customWidth="1"/>
    <col min="3841" max="3841" width="18.7109375" style="46" customWidth="1"/>
    <col min="3842" max="3842" width="18.42578125" style="46" customWidth="1"/>
    <col min="3843" max="3844" width="15.42578125" style="46" customWidth="1"/>
    <col min="3845" max="3845" width="18.140625" style="46" customWidth="1"/>
    <col min="3846" max="3846" width="20.42578125" style="46" customWidth="1"/>
    <col min="3847" max="3847" width="18.140625" style="46" customWidth="1"/>
    <col min="3848" max="3848" width="15.42578125" style="46" customWidth="1"/>
    <col min="3849" max="3849" width="20" style="46" customWidth="1"/>
    <col min="3850" max="3850" width="18.140625" style="46" customWidth="1"/>
    <col min="3851" max="3851" width="15.42578125" style="46" customWidth="1"/>
    <col min="3852" max="3852" width="18.7109375" style="46" customWidth="1"/>
    <col min="3853" max="3853" width="15.42578125" style="46" customWidth="1"/>
    <col min="3854" max="3854" width="17.140625" style="46" customWidth="1"/>
    <col min="3855" max="3855" width="19.28515625" style="46" customWidth="1"/>
    <col min="3856" max="3856" width="17.5703125" style="46" customWidth="1"/>
    <col min="3857" max="3857" width="20.7109375" style="46" customWidth="1"/>
    <col min="3858" max="3858" width="21.42578125" style="46" customWidth="1"/>
    <col min="3859" max="3859" width="21" style="46" customWidth="1"/>
    <col min="3860" max="3860" width="16" style="46" customWidth="1"/>
    <col min="3861" max="3861" width="14.5703125" style="46" customWidth="1"/>
    <col min="3862" max="3862" width="74.5703125" style="46" customWidth="1"/>
    <col min="3863" max="3863" width="101.42578125" style="46" customWidth="1"/>
    <col min="3864" max="4058" width="11.42578125" style="46"/>
    <col min="4059" max="4060" width="21.28515625" style="46" customWidth="1"/>
    <col min="4061" max="4061" width="37.140625" style="46" customWidth="1"/>
    <col min="4062" max="4062" width="49.28515625" style="46" customWidth="1"/>
    <col min="4063" max="4063" width="18.5703125" style="46" customWidth="1"/>
    <col min="4064" max="4064" width="62.28515625" style="46" customWidth="1"/>
    <col min="4065" max="4065" width="21.7109375" style="46" customWidth="1"/>
    <col min="4066" max="4066" width="18.42578125" style="46" customWidth="1"/>
    <col min="4067" max="4067" width="63" style="46" customWidth="1"/>
    <col min="4068" max="4068" width="22.28515625" style="46" customWidth="1"/>
    <col min="4069" max="4069" width="21" style="46" customWidth="1"/>
    <col min="4070" max="4073" width="15.85546875" style="46" customWidth="1"/>
    <col min="4074" max="4074" width="26.140625" style="46" customWidth="1"/>
    <col min="4075" max="4086" width="10.7109375" style="46" customWidth="1"/>
    <col min="4087" max="4094" width="0" style="46" hidden="1" customWidth="1"/>
    <col min="4095" max="4096" width="15.42578125" style="46" customWidth="1"/>
    <col min="4097" max="4097" width="18.7109375" style="46" customWidth="1"/>
    <col min="4098" max="4098" width="18.42578125" style="46" customWidth="1"/>
    <col min="4099" max="4100" width="15.42578125" style="46" customWidth="1"/>
    <col min="4101" max="4101" width="18.140625" style="46" customWidth="1"/>
    <col min="4102" max="4102" width="20.42578125" style="46" customWidth="1"/>
    <col min="4103" max="4103" width="18.140625" style="46" customWidth="1"/>
    <col min="4104" max="4104" width="15.42578125" style="46" customWidth="1"/>
    <col min="4105" max="4105" width="20" style="46" customWidth="1"/>
    <col min="4106" max="4106" width="18.140625" style="46" customWidth="1"/>
    <col min="4107" max="4107" width="15.42578125" style="46" customWidth="1"/>
    <col min="4108" max="4108" width="18.7109375" style="46" customWidth="1"/>
    <col min="4109" max="4109" width="15.42578125" style="46" customWidth="1"/>
    <col min="4110" max="4110" width="17.140625" style="46" customWidth="1"/>
    <col min="4111" max="4111" width="19.28515625" style="46" customWidth="1"/>
    <col min="4112" max="4112" width="17.5703125" style="46" customWidth="1"/>
    <col min="4113" max="4113" width="20.7109375" style="46" customWidth="1"/>
    <col min="4114" max="4114" width="21.42578125" style="46" customWidth="1"/>
    <col min="4115" max="4115" width="21" style="46" customWidth="1"/>
    <col min="4116" max="4116" width="16" style="46" customWidth="1"/>
    <col min="4117" max="4117" width="14.5703125" style="46" customWidth="1"/>
    <col min="4118" max="4118" width="74.5703125" style="46" customWidth="1"/>
    <col min="4119" max="4119" width="101.42578125" style="46" customWidth="1"/>
    <col min="4120" max="4314" width="11.42578125" style="46"/>
    <col min="4315" max="4316" width="21.28515625" style="46" customWidth="1"/>
    <col min="4317" max="4317" width="37.140625" style="46" customWidth="1"/>
    <col min="4318" max="4318" width="49.28515625" style="46" customWidth="1"/>
    <col min="4319" max="4319" width="18.5703125" style="46" customWidth="1"/>
    <col min="4320" max="4320" width="62.28515625" style="46" customWidth="1"/>
    <col min="4321" max="4321" width="21.7109375" style="46" customWidth="1"/>
    <col min="4322" max="4322" width="18.42578125" style="46" customWidth="1"/>
    <col min="4323" max="4323" width="63" style="46" customWidth="1"/>
    <col min="4324" max="4324" width="22.28515625" style="46" customWidth="1"/>
    <col min="4325" max="4325" width="21" style="46" customWidth="1"/>
    <col min="4326" max="4329" width="15.85546875" style="46" customWidth="1"/>
    <col min="4330" max="4330" width="26.140625" style="46" customWidth="1"/>
    <col min="4331" max="4342" width="10.7109375" style="46" customWidth="1"/>
    <col min="4343" max="4350" width="0" style="46" hidden="1" customWidth="1"/>
    <col min="4351" max="4352" width="15.42578125" style="46" customWidth="1"/>
    <col min="4353" max="4353" width="18.7109375" style="46" customWidth="1"/>
    <col min="4354" max="4354" width="18.42578125" style="46" customWidth="1"/>
    <col min="4355" max="4356" width="15.42578125" style="46" customWidth="1"/>
    <col min="4357" max="4357" width="18.140625" style="46" customWidth="1"/>
    <col min="4358" max="4358" width="20.42578125" style="46" customWidth="1"/>
    <col min="4359" max="4359" width="18.140625" style="46" customWidth="1"/>
    <col min="4360" max="4360" width="15.42578125" style="46" customWidth="1"/>
    <col min="4361" max="4361" width="20" style="46" customWidth="1"/>
    <col min="4362" max="4362" width="18.140625" style="46" customWidth="1"/>
    <col min="4363" max="4363" width="15.42578125" style="46" customWidth="1"/>
    <col min="4364" max="4364" width="18.7109375" style="46" customWidth="1"/>
    <col min="4365" max="4365" width="15.42578125" style="46" customWidth="1"/>
    <col min="4366" max="4366" width="17.140625" style="46" customWidth="1"/>
    <col min="4367" max="4367" width="19.28515625" style="46" customWidth="1"/>
    <col min="4368" max="4368" width="17.5703125" style="46" customWidth="1"/>
    <col min="4369" max="4369" width="20.7109375" style="46" customWidth="1"/>
    <col min="4370" max="4370" width="21.42578125" style="46" customWidth="1"/>
    <col min="4371" max="4371" width="21" style="46" customWidth="1"/>
    <col min="4372" max="4372" width="16" style="46" customWidth="1"/>
    <col min="4373" max="4373" width="14.5703125" style="46" customWidth="1"/>
    <col min="4374" max="4374" width="74.5703125" style="46" customWidth="1"/>
    <col min="4375" max="4375" width="101.42578125" style="46" customWidth="1"/>
    <col min="4376" max="4570" width="11.42578125" style="46"/>
    <col min="4571" max="4572" width="21.28515625" style="46" customWidth="1"/>
    <col min="4573" max="4573" width="37.140625" style="46" customWidth="1"/>
    <col min="4574" max="4574" width="49.28515625" style="46" customWidth="1"/>
    <col min="4575" max="4575" width="18.5703125" style="46" customWidth="1"/>
    <col min="4576" max="4576" width="62.28515625" style="46" customWidth="1"/>
    <col min="4577" max="4577" width="21.7109375" style="46" customWidth="1"/>
    <col min="4578" max="4578" width="18.42578125" style="46" customWidth="1"/>
    <col min="4579" max="4579" width="63" style="46" customWidth="1"/>
    <col min="4580" max="4580" width="22.28515625" style="46" customWidth="1"/>
    <col min="4581" max="4581" width="21" style="46" customWidth="1"/>
    <col min="4582" max="4585" width="15.85546875" style="46" customWidth="1"/>
    <col min="4586" max="4586" width="26.140625" style="46" customWidth="1"/>
    <col min="4587" max="4598" width="10.7109375" style="46" customWidth="1"/>
    <col min="4599" max="4606" width="0" style="46" hidden="1" customWidth="1"/>
    <col min="4607" max="4608" width="15.42578125" style="46" customWidth="1"/>
    <col min="4609" max="4609" width="18.7109375" style="46" customWidth="1"/>
    <col min="4610" max="4610" width="18.42578125" style="46" customWidth="1"/>
    <col min="4611" max="4612" width="15.42578125" style="46" customWidth="1"/>
    <col min="4613" max="4613" width="18.140625" style="46" customWidth="1"/>
    <col min="4614" max="4614" width="20.42578125" style="46" customWidth="1"/>
    <col min="4615" max="4615" width="18.140625" style="46" customWidth="1"/>
    <col min="4616" max="4616" width="15.42578125" style="46" customWidth="1"/>
    <col min="4617" max="4617" width="20" style="46" customWidth="1"/>
    <col min="4618" max="4618" width="18.140625" style="46" customWidth="1"/>
    <col min="4619" max="4619" width="15.42578125" style="46" customWidth="1"/>
    <col min="4620" max="4620" width="18.7109375" style="46" customWidth="1"/>
    <col min="4621" max="4621" width="15.42578125" style="46" customWidth="1"/>
    <col min="4622" max="4622" width="17.140625" style="46" customWidth="1"/>
    <col min="4623" max="4623" width="19.28515625" style="46" customWidth="1"/>
    <col min="4624" max="4624" width="17.5703125" style="46" customWidth="1"/>
    <col min="4625" max="4625" width="20.7109375" style="46" customWidth="1"/>
    <col min="4626" max="4626" width="21.42578125" style="46" customWidth="1"/>
    <col min="4627" max="4627" width="21" style="46" customWidth="1"/>
    <col min="4628" max="4628" width="16" style="46" customWidth="1"/>
    <col min="4629" max="4629" width="14.5703125" style="46" customWidth="1"/>
    <col min="4630" max="4630" width="74.5703125" style="46" customWidth="1"/>
    <col min="4631" max="4631" width="101.42578125" style="46" customWidth="1"/>
    <col min="4632" max="4826" width="11.42578125" style="46"/>
    <col min="4827" max="4828" width="21.28515625" style="46" customWidth="1"/>
    <col min="4829" max="4829" width="37.140625" style="46" customWidth="1"/>
    <col min="4830" max="4830" width="49.28515625" style="46" customWidth="1"/>
    <col min="4831" max="4831" width="18.5703125" style="46" customWidth="1"/>
    <col min="4832" max="4832" width="62.28515625" style="46" customWidth="1"/>
    <col min="4833" max="4833" width="21.7109375" style="46" customWidth="1"/>
    <col min="4834" max="4834" width="18.42578125" style="46" customWidth="1"/>
    <col min="4835" max="4835" width="63" style="46" customWidth="1"/>
    <col min="4836" max="4836" width="22.28515625" style="46" customWidth="1"/>
    <col min="4837" max="4837" width="21" style="46" customWidth="1"/>
    <col min="4838" max="4841" width="15.85546875" style="46" customWidth="1"/>
    <col min="4842" max="4842" width="26.140625" style="46" customWidth="1"/>
    <col min="4843" max="4854" width="10.7109375" style="46" customWidth="1"/>
    <col min="4855" max="4862" width="0" style="46" hidden="1" customWidth="1"/>
    <col min="4863" max="4864" width="15.42578125" style="46" customWidth="1"/>
    <col min="4865" max="4865" width="18.7109375" style="46" customWidth="1"/>
    <col min="4866" max="4866" width="18.42578125" style="46" customWidth="1"/>
    <col min="4867" max="4868" width="15.42578125" style="46" customWidth="1"/>
    <col min="4869" max="4869" width="18.140625" style="46" customWidth="1"/>
    <col min="4870" max="4870" width="20.42578125" style="46" customWidth="1"/>
    <col min="4871" max="4871" width="18.140625" style="46" customWidth="1"/>
    <col min="4872" max="4872" width="15.42578125" style="46" customWidth="1"/>
    <col min="4873" max="4873" width="20" style="46" customWidth="1"/>
    <col min="4874" max="4874" width="18.140625" style="46" customWidth="1"/>
    <col min="4875" max="4875" width="15.42578125" style="46" customWidth="1"/>
    <col min="4876" max="4876" width="18.7109375" style="46" customWidth="1"/>
    <col min="4877" max="4877" width="15.42578125" style="46" customWidth="1"/>
    <col min="4878" max="4878" width="17.140625" style="46" customWidth="1"/>
    <col min="4879" max="4879" width="19.28515625" style="46" customWidth="1"/>
    <col min="4880" max="4880" width="17.5703125" style="46" customWidth="1"/>
    <col min="4881" max="4881" width="20.7109375" style="46" customWidth="1"/>
    <col min="4882" max="4882" width="21.42578125" style="46" customWidth="1"/>
    <col min="4883" max="4883" width="21" style="46" customWidth="1"/>
    <col min="4884" max="4884" width="16" style="46" customWidth="1"/>
    <col min="4885" max="4885" width="14.5703125" style="46" customWidth="1"/>
    <col min="4886" max="4886" width="74.5703125" style="46" customWidth="1"/>
    <col min="4887" max="4887" width="101.42578125" style="46" customWidth="1"/>
    <col min="4888" max="5082" width="11.42578125" style="46"/>
    <col min="5083" max="5084" width="21.28515625" style="46" customWidth="1"/>
    <col min="5085" max="5085" width="37.140625" style="46" customWidth="1"/>
    <col min="5086" max="5086" width="49.28515625" style="46" customWidth="1"/>
    <col min="5087" max="5087" width="18.5703125" style="46" customWidth="1"/>
    <col min="5088" max="5088" width="62.28515625" style="46" customWidth="1"/>
    <col min="5089" max="5089" width="21.7109375" style="46" customWidth="1"/>
    <col min="5090" max="5090" width="18.42578125" style="46" customWidth="1"/>
    <col min="5091" max="5091" width="63" style="46" customWidth="1"/>
    <col min="5092" max="5092" width="22.28515625" style="46" customWidth="1"/>
    <col min="5093" max="5093" width="21" style="46" customWidth="1"/>
    <col min="5094" max="5097" width="15.85546875" style="46" customWidth="1"/>
    <col min="5098" max="5098" width="26.140625" style="46" customWidth="1"/>
    <col min="5099" max="5110" width="10.7109375" style="46" customWidth="1"/>
    <col min="5111" max="5118" width="0" style="46" hidden="1" customWidth="1"/>
    <col min="5119" max="5120" width="15.42578125" style="46" customWidth="1"/>
    <col min="5121" max="5121" width="18.7109375" style="46" customWidth="1"/>
    <col min="5122" max="5122" width="18.42578125" style="46" customWidth="1"/>
    <col min="5123" max="5124" width="15.42578125" style="46" customWidth="1"/>
    <col min="5125" max="5125" width="18.140625" style="46" customWidth="1"/>
    <col min="5126" max="5126" width="20.42578125" style="46" customWidth="1"/>
    <col min="5127" max="5127" width="18.140625" style="46" customWidth="1"/>
    <col min="5128" max="5128" width="15.42578125" style="46" customWidth="1"/>
    <col min="5129" max="5129" width="20" style="46" customWidth="1"/>
    <col min="5130" max="5130" width="18.140625" style="46" customWidth="1"/>
    <col min="5131" max="5131" width="15.42578125" style="46" customWidth="1"/>
    <col min="5132" max="5132" width="18.7109375" style="46" customWidth="1"/>
    <col min="5133" max="5133" width="15.42578125" style="46" customWidth="1"/>
    <col min="5134" max="5134" width="17.140625" style="46" customWidth="1"/>
    <col min="5135" max="5135" width="19.28515625" style="46" customWidth="1"/>
    <col min="5136" max="5136" width="17.5703125" style="46" customWidth="1"/>
    <col min="5137" max="5137" width="20.7109375" style="46" customWidth="1"/>
    <col min="5138" max="5138" width="21.42578125" style="46" customWidth="1"/>
    <col min="5139" max="5139" width="21" style="46" customWidth="1"/>
    <col min="5140" max="5140" width="16" style="46" customWidth="1"/>
    <col min="5141" max="5141" width="14.5703125" style="46" customWidth="1"/>
    <col min="5142" max="5142" width="74.5703125" style="46" customWidth="1"/>
    <col min="5143" max="5143" width="101.42578125" style="46" customWidth="1"/>
    <col min="5144" max="5338" width="11.42578125" style="46"/>
    <col min="5339" max="5340" width="21.28515625" style="46" customWidth="1"/>
    <col min="5341" max="5341" width="37.140625" style="46" customWidth="1"/>
    <col min="5342" max="5342" width="49.28515625" style="46" customWidth="1"/>
    <col min="5343" max="5343" width="18.5703125" style="46" customWidth="1"/>
    <col min="5344" max="5344" width="62.28515625" style="46" customWidth="1"/>
    <col min="5345" max="5345" width="21.7109375" style="46" customWidth="1"/>
    <col min="5346" max="5346" width="18.42578125" style="46" customWidth="1"/>
    <col min="5347" max="5347" width="63" style="46" customWidth="1"/>
    <col min="5348" max="5348" width="22.28515625" style="46" customWidth="1"/>
    <col min="5349" max="5349" width="21" style="46" customWidth="1"/>
    <col min="5350" max="5353" width="15.85546875" style="46" customWidth="1"/>
    <col min="5354" max="5354" width="26.140625" style="46" customWidth="1"/>
    <col min="5355" max="5366" width="10.7109375" style="46" customWidth="1"/>
    <col min="5367" max="5374" width="0" style="46" hidden="1" customWidth="1"/>
    <col min="5375" max="5376" width="15.42578125" style="46" customWidth="1"/>
    <col min="5377" max="5377" width="18.7109375" style="46" customWidth="1"/>
    <col min="5378" max="5378" width="18.42578125" style="46" customWidth="1"/>
    <col min="5379" max="5380" width="15.42578125" style="46" customWidth="1"/>
    <col min="5381" max="5381" width="18.140625" style="46" customWidth="1"/>
    <col min="5382" max="5382" width="20.42578125" style="46" customWidth="1"/>
    <col min="5383" max="5383" width="18.140625" style="46" customWidth="1"/>
    <col min="5384" max="5384" width="15.42578125" style="46" customWidth="1"/>
    <col min="5385" max="5385" width="20" style="46" customWidth="1"/>
    <col min="5386" max="5386" width="18.140625" style="46" customWidth="1"/>
    <col min="5387" max="5387" width="15.42578125" style="46" customWidth="1"/>
    <col min="5388" max="5388" width="18.7109375" style="46" customWidth="1"/>
    <col min="5389" max="5389" width="15.42578125" style="46" customWidth="1"/>
    <col min="5390" max="5390" width="17.140625" style="46" customWidth="1"/>
    <col min="5391" max="5391" width="19.28515625" style="46" customWidth="1"/>
    <col min="5392" max="5392" width="17.5703125" style="46" customWidth="1"/>
    <col min="5393" max="5393" width="20.7109375" style="46" customWidth="1"/>
    <col min="5394" max="5394" width="21.42578125" style="46" customWidth="1"/>
    <col min="5395" max="5395" width="21" style="46" customWidth="1"/>
    <col min="5396" max="5396" width="16" style="46" customWidth="1"/>
    <col min="5397" max="5397" width="14.5703125" style="46" customWidth="1"/>
    <col min="5398" max="5398" width="74.5703125" style="46" customWidth="1"/>
    <col min="5399" max="5399" width="101.42578125" style="46" customWidth="1"/>
    <col min="5400" max="5594" width="11.42578125" style="46"/>
    <col min="5595" max="5596" width="21.28515625" style="46" customWidth="1"/>
    <col min="5597" max="5597" width="37.140625" style="46" customWidth="1"/>
    <col min="5598" max="5598" width="49.28515625" style="46" customWidth="1"/>
    <col min="5599" max="5599" width="18.5703125" style="46" customWidth="1"/>
    <col min="5600" max="5600" width="62.28515625" style="46" customWidth="1"/>
    <col min="5601" max="5601" width="21.7109375" style="46" customWidth="1"/>
    <col min="5602" max="5602" width="18.42578125" style="46" customWidth="1"/>
    <col min="5603" max="5603" width="63" style="46" customWidth="1"/>
    <col min="5604" max="5604" width="22.28515625" style="46" customWidth="1"/>
    <col min="5605" max="5605" width="21" style="46" customWidth="1"/>
    <col min="5606" max="5609" width="15.85546875" style="46" customWidth="1"/>
    <col min="5610" max="5610" width="26.140625" style="46" customWidth="1"/>
    <col min="5611" max="5622" width="10.7109375" style="46" customWidth="1"/>
    <col min="5623" max="5630" width="0" style="46" hidden="1" customWidth="1"/>
    <col min="5631" max="5632" width="15.42578125" style="46" customWidth="1"/>
    <col min="5633" max="5633" width="18.7109375" style="46" customWidth="1"/>
    <col min="5634" max="5634" width="18.42578125" style="46" customWidth="1"/>
    <col min="5635" max="5636" width="15.42578125" style="46" customWidth="1"/>
    <col min="5637" max="5637" width="18.140625" style="46" customWidth="1"/>
    <col min="5638" max="5638" width="20.42578125" style="46" customWidth="1"/>
    <col min="5639" max="5639" width="18.140625" style="46" customWidth="1"/>
    <col min="5640" max="5640" width="15.42578125" style="46" customWidth="1"/>
    <col min="5641" max="5641" width="20" style="46" customWidth="1"/>
    <col min="5642" max="5642" width="18.140625" style="46" customWidth="1"/>
    <col min="5643" max="5643" width="15.42578125" style="46" customWidth="1"/>
    <col min="5644" max="5644" width="18.7109375" style="46" customWidth="1"/>
    <col min="5645" max="5645" width="15.42578125" style="46" customWidth="1"/>
    <col min="5646" max="5646" width="17.140625" style="46" customWidth="1"/>
    <col min="5647" max="5647" width="19.28515625" style="46" customWidth="1"/>
    <col min="5648" max="5648" width="17.5703125" style="46" customWidth="1"/>
    <col min="5649" max="5649" width="20.7109375" style="46" customWidth="1"/>
    <col min="5650" max="5650" width="21.42578125" style="46" customWidth="1"/>
    <col min="5651" max="5651" width="21" style="46" customWidth="1"/>
    <col min="5652" max="5652" width="16" style="46" customWidth="1"/>
    <col min="5653" max="5653" width="14.5703125" style="46" customWidth="1"/>
    <col min="5654" max="5654" width="74.5703125" style="46" customWidth="1"/>
    <col min="5655" max="5655" width="101.42578125" style="46" customWidth="1"/>
    <col min="5656" max="5850" width="11.42578125" style="46"/>
    <col min="5851" max="5852" width="21.28515625" style="46" customWidth="1"/>
    <col min="5853" max="5853" width="37.140625" style="46" customWidth="1"/>
    <col min="5854" max="5854" width="49.28515625" style="46" customWidth="1"/>
    <col min="5855" max="5855" width="18.5703125" style="46" customWidth="1"/>
    <col min="5856" max="5856" width="62.28515625" style="46" customWidth="1"/>
    <col min="5857" max="5857" width="21.7109375" style="46" customWidth="1"/>
    <col min="5858" max="5858" width="18.42578125" style="46" customWidth="1"/>
    <col min="5859" max="5859" width="63" style="46" customWidth="1"/>
    <col min="5860" max="5860" width="22.28515625" style="46" customWidth="1"/>
    <col min="5861" max="5861" width="21" style="46" customWidth="1"/>
    <col min="5862" max="5865" width="15.85546875" style="46" customWidth="1"/>
    <col min="5866" max="5866" width="26.140625" style="46" customWidth="1"/>
    <col min="5867" max="5878" width="10.7109375" style="46" customWidth="1"/>
    <col min="5879" max="5886" width="0" style="46" hidden="1" customWidth="1"/>
    <col min="5887" max="5888" width="15.42578125" style="46" customWidth="1"/>
    <col min="5889" max="5889" width="18.7109375" style="46" customWidth="1"/>
    <col min="5890" max="5890" width="18.42578125" style="46" customWidth="1"/>
    <col min="5891" max="5892" width="15.42578125" style="46" customWidth="1"/>
    <col min="5893" max="5893" width="18.140625" style="46" customWidth="1"/>
    <col min="5894" max="5894" width="20.42578125" style="46" customWidth="1"/>
    <col min="5895" max="5895" width="18.140625" style="46" customWidth="1"/>
    <col min="5896" max="5896" width="15.42578125" style="46" customWidth="1"/>
    <col min="5897" max="5897" width="20" style="46" customWidth="1"/>
    <col min="5898" max="5898" width="18.140625" style="46" customWidth="1"/>
    <col min="5899" max="5899" width="15.42578125" style="46" customWidth="1"/>
    <col min="5900" max="5900" width="18.7109375" style="46" customWidth="1"/>
    <col min="5901" max="5901" width="15.42578125" style="46" customWidth="1"/>
    <col min="5902" max="5902" width="17.140625" style="46" customWidth="1"/>
    <col min="5903" max="5903" width="19.28515625" style="46" customWidth="1"/>
    <col min="5904" max="5904" width="17.5703125" style="46" customWidth="1"/>
    <col min="5905" max="5905" width="20.7109375" style="46" customWidth="1"/>
    <col min="5906" max="5906" width="21.42578125" style="46" customWidth="1"/>
    <col min="5907" max="5907" width="21" style="46" customWidth="1"/>
    <col min="5908" max="5908" width="16" style="46" customWidth="1"/>
    <col min="5909" max="5909" width="14.5703125" style="46" customWidth="1"/>
    <col min="5910" max="5910" width="74.5703125" style="46" customWidth="1"/>
    <col min="5911" max="5911" width="101.42578125" style="46" customWidth="1"/>
    <col min="5912" max="6106" width="11.42578125" style="46"/>
    <col min="6107" max="6108" width="21.28515625" style="46" customWidth="1"/>
    <col min="6109" max="6109" width="37.140625" style="46" customWidth="1"/>
    <col min="6110" max="6110" width="49.28515625" style="46" customWidth="1"/>
    <col min="6111" max="6111" width="18.5703125" style="46" customWidth="1"/>
    <col min="6112" max="6112" width="62.28515625" style="46" customWidth="1"/>
    <col min="6113" max="6113" width="21.7109375" style="46" customWidth="1"/>
    <col min="6114" max="6114" width="18.42578125" style="46" customWidth="1"/>
    <col min="6115" max="6115" width="63" style="46" customWidth="1"/>
    <col min="6116" max="6116" width="22.28515625" style="46" customWidth="1"/>
    <col min="6117" max="6117" width="21" style="46" customWidth="1"/>
    <col min="6118" max="6121" width="15.85546875" style="46" customWidth="1"/>
    <col min="6122" max="6122" width="26.140625" style="46" customWidth="1"/>
    <col min="6123" max="6134" width="10.7109375" style="46" customWidth="1"/>
    <col min="6135" max="6142" width="0" style="46" hidden="1" customWidth="1"/>
    <col min="6143" max="6144" width="15.42578125" style="46" customWidth="1"/>
    <col min="6145" max="6145" width="18.7109375" style="46" customWidth="1"/>
    <col min="6146" max="6146" width="18.42578125" style="46" customWidth="1"/>
    <col min="6147" max="6148" width="15.42578125" style="46" customWidth="1"/>
    <col min="6149" max="6149" width="18.140625" style="46" customWidth="1"/>
    <col min="6150" max="6150" width="20.42578125" style="46" customWidth="1"/>
    <col min="6151" max="6151" width="18.140625" style="46" customWidth="1"/>
    <col min="6152" max="6152" width="15.42578125" style="46" customWidth="1"/>
    <col min="6153" max="6153" width="20" style="46" customWidth="1"/>
    <col min="6154" max="6154" width="18.140625" style="46" customWidth="1"/>
    <col min="6155" max="6155" width="15.42578125" style="46" customWidth="1"/>
    <col min="6156" max="6156" width="18.7109375" style="46" customWidth="1"/>
    <col min="6157" max="6157" width="15.42578125" style="46" customWidth="1"/>
    <col min="6158" max="6158" width="17.140625" style="46" customWidth="1"/>
    <col min="6159" max="6159" width="19.28515625" style="46" customWidth="1"/>
    <col min="6160" max="6160" width="17.5703125" style="46" customWidth="1"/>
    <col min="6161" max="6161" width="20.7109375" style="46" customWidth="1"/>
    <col min="6162" max="6162" width="21.42578125" style="46" customWidth="1"/>
    <col min="6163" max="6163" width="21" style="46" customWidth="1"/>
    <col min="6164" max="6164" width="16" style="46" customWidth="1"/>
    <col min="6165" max="6165" width="14.5703125" style="46" customWidth="1"/>
    <col min="6166" max="6166" width="74.5703125" style="46" customWidth="1"/>
    <col min="6167" max="6167" width="101.42578125" style="46" customWidth="1"/>
    <col min="6168" max="6362" width="11.42578125" style="46"/>
    <col min="6363" max="6364" width="21.28515625" style="46" customWidth="1"/>
    <col min="6365" max="6365" width="37.140625" style="46" customWidth="1"/>
    <col min="6366" max="6366" width="49.28515625" style="46" customWidth="1"/>
    <col min="6367" max="6367" width="18.5703125" style="46" customWidth="1"/>
    <col min="6368" max="6368" width="62.28515625" style="46" customWidth="1"/>
    <col min="6369" max="6369" width="21.7109375" style="46" customWidth="1"/>
    <col min="6370" max="6370" width="18.42578125" style="46" customWidth="1"/>
    <col min="6371" max="6371" width="63" style="46" customWidth="1"/>
    <col min="6372" max="6372" width="22.28515625" style="46" customWidth="1"/>
    <col min="6373" max="6373" width="21" style="46" customWidth="1"/>
    <col min="6374" max="6377" width="15.85546875" style="46" customWidth="1"/>
    <col min="6378" max="6378" width="26.140625" style="46" customWidth="1"/>
    <col min="6379" max="6390" width="10.7109375" style="46" customWidth="1"/>
    <col min="6391" max="6398" width="0" style="46" hidden="1" customWidth="1"/>
    <col min="6399" max="6400" width="15.42578125" style="46" customWidth="1"/>
    <col min="6401" max="6401" width="18.7109375" style="46" customWidth="1"/>
    <col min="6402" max="6402" width="18.42578125" style="46" customWidth="1"/>
    <col min="6403" max="6404" width="15.42578125" style="46" customWidth="1"/>
    <col min="6405" max="6405" width="18.140625" style="46" customWidth="1"/>
    <col min="6406" max="6406" width="20.42578125" style="46" customWidth="1"/>
    <col min="6407" max="6407" width="18.140625" style="46" customWidth="1"/>
    <col min="6408" max="6408" width="15.42578125" style="46" customWidth="1"/>
    <col min="6409" max="6409" width="20" style="46" customWidth="1"/>
    <col min="6410" max="6410" width="18.140625" style="46" customWidth="1"/>
    <col min="6411" max="6411" width="15.42578125" style="46" customWidth="1"/>
    <col min="6412" max="6412" width="18.7109375" style="46" customWidth="1"/>
    <col min="6413" max="6413" width="15.42578125" style="46" customWidth="1"/>
    <col min="6414" max="6414" width="17.140625" style="46" customWidth="1"/>
    <col min="6415" max="6415" width="19.28515625" style="46" customWidth="1"/>
    <col min="6416" max="6416" width="17.5703125" style="46" customWidth="1"/>
    <col min="6417" max="6417" width="20.7109375" style="46" customWidth="1"/>
    <col min="6418" max="6418" width="21.42578125" style="46" customWidth="1"/>
    <col min="6419" max="6419" width="21" style="46" customWidth="1"/>
    <col min="6420" max="6420" width="16" style="46" customWidth="1"/>
    <col min="6421" max="6421" width="14.5703125" style="46" customWidth="1"/>
    <col min="6422" max="6422" width="74.5703125" style="46" customWidth="1"/>
    <col min="6423" max="6423" width="101.42578125" style="46" customWidth="1"/>
    <col min="6424" max="6618" width="11.42578125" style="46"/>
    <col min="6619" max="6620" width="21.28515625" style="46" customWidth="1"/>
    <col min="6621" max="6621" width="37.140625" style="46" customWidth="1"/>
    <col min="6622" max="6622" width="49.28515625" style="46" customWidth="1"/>
    <col min="6623" max="6623" width="18.5703125" style="46" customWidth="1"/>
    <col min="6624" max="6624" width="62.28515625" style="46" customWidth="1"/>
    <col min="6625" max="6625" width="21.7109375" style="46" customWidth="1"/>
    <col min="6626" max="6626" width="18.42578125" style="46" customWidth="1"/>
    <col min="6627" max="6627" width="63" style="46" customWidth="1"/>
    <col min="6628" max="6628" width="22.28515625" style="46" customWidth="1"/>
    <col min="6629" max="6629" width="21" style="46" customWidth="1"/>
    <col min="6630" max="6633" width="15.85546875" style="46" customWidth="1"/>
    <col min="6634" max="6634" width="26.140625" style="46" customWidth="1"/>
    <col min="6635" max="6646" width="10.7109375" style="46" customWidth="1"/>
    <col min="6647" max="6654" width="0" style="46" hidden="1" customWidth="1"/>
    <col min="6655" max="6656" width="15.42578125" style="46" customWidth="1"/>
    <col min="6657" max="6657" width="18.7109375" style="46" customWidth="1"/>
    <col min="6658" max="6658" width="18.42578125" style="46" customWidth="1"/>
    <col min="6659" max="6660" width="15.42578125" style="46" customWidth="1"/>
    <col min="6661" max="6661" width="18.140625" style="46" customWidth="1"/>
    <col min="6662" max="6662" width="20.42578125" style="46" customWidth="1"/>
    <col min="6663" max="6663" width="18.140625" style="46" customWidth="1"/>
    <col min="6664" max="6664" width="15.42578125" style="46" customWidth="1"/>
    <col min="6665" max="6665" width="20" style="46" customWidth="1"/>
    <col min="6666" max="6666" width="18.140625" style="46" customWidth="1"/>
    <col min="6667" max="6667" width="15.42578125" style="46" customWidth="1"/>
    <col min="6668" max="6668" width="18.7109375" style="46" customWidth="1"/>
    <col min="6669" max="6669" width="15.42578125" style="46" customWidth="1"/>
    <col min="6670" max="6670" width="17.140625" style="46" customWidth="1"/>
    <col min="6671" max="6671" width="19.28515625" style="46" customWidth="1"/>
    <col min="6672" max="6672" width="17.5703125" style="46" customWidth="1"/>
    <col min="6673" max="6673" width="20.7109375" style="46" customWidth="1"/>
    <col min="6674" max="6674" width="21.42578125" style="46" customWidth="1"/>
    <col min="6675" max="6675" width="21" style="46" customWidth="1"/>
    <col min="6676" max="6676" width="16" style="46" customWidth="1"/>
    <col min="6677" max="6677" width="14.5703125" style="46" customWidth="1"/>
    <col min="6678" max="6678" width="74.5703125" style="46" customWidth="1"/>
    <col min="6679" max="6679" width="101.42578125" style="46" customWidth="1"/>
    <col min="6680" max="6874" width="11.42578125" style="46"/>
    <col min="6875" max="6876" width="21.28515625" style="46" customWidth="1"/>
    <col min="6877" max="6877" width="37.140625" style="46" customWidth="1"/>
    <col min="6878" max="6878" width="49.28515625" style="46" customWidth="1"/>
    <col min="6879" max="6879" width="18.5703125" style="46" customWidth="1"/>
    <col min="6880" max="6880" width="62.28515625" style="46" customWidth="1"/>
    <col min="6881" max="6881" width="21.7109375" style="46" customWidth="1"/>
    <col min="6882" max="6882" width="18.42578125" style="46" customWidth="1"/>
    <col min="6883" max="6883" width="63" style="46" customWidth="1"/>
    <col min="6884" max="6884" width="22.28515625" style="46" customWidth="1"/>
    <col min="6885" max="6885" width="21" style="46" customWidth="1"/>
    <col min="6886" max="6889" width="15.85546875" style="46" customWidth="1"/>
    <col min="6890" max="6890" width="26.140625" style="46" customWidth="1"/>
    <col min="6891" max="6902" width="10.7109375" style="46" customWidth="1"/>
    <col min="6903" max="6910" width="0" style="46" hidden="1" customWidth="1"/>
    <col min="6911" max="6912" width="15.42578125" style="46" customWidth="1"/>
    <col min="6913" max="6913" width="18.7109375" style="46" customWidth="1"/>
    <col min="6914" max="6914" width="18.42578125" style="46" customWidth="1"/>
    <col min="6915" max="6916" width="15.42578125" style="46" customWidth="1"/>
    <col min="6917" max="6917" width="18.140625" style="46" customWidth="1"/>
    <col min="6918" max="6918" width="20.42578125" style="46" customWidth="1"/>
    <col min="6919" max="6919" width="18.140625" style="46" customWidth="1"/>
    <col min="6920" max="6920" width="15.42578125" style="46" customWidth="1"/>
    <col min="6921" max="6921" width="20" style="46" customWidth="1"/>
    <col min="6922" max="6922" width="18.140625" style="46" customWidth="1"/>
    <col min="6923" max="6923" width="15.42578125" style="46" customWidth="1"/>
    <col min="6924" max="6924" width="18.7109375" style="46" customWidth="1"/>
    <col min="6925" max="6925" width="15.42578125" style="46" customWidth="1"/>
    <col min="6926" max="6926" width="17.140625" style="46" customWidth="1"/>
    <col min="6927" max="6927" width="19.28515625" style="46" customWidth="1"/>
    <col min="6928" max="6928" width="17.5703125" style="46" customWidth="1"/>
    <col min="6929" max="6929" width="20.7109375" style="46" customWidth="1"/>
    <col min="6930" max="6930" width="21.42578125" style="46" customWidth="1"/>
    <col min="6931" max="6931" width="21" style="46" customWidth="1"/>
    <col min="6932" max="6932" width="16" style="46" customWidth="1"/>
    <col min="6933" max="6933" width="14.5703125" style="46" customWidth="1"/>
    <col min="6934" max="6934" width="74.5703125" style="46" customWidth="1"/>
    <col min="6935" max="6935" width="101.42578125" style="46" customWidth="1"/>
    <col min="6936" max="7130" width="11.42578125" style="46"/>
    <col min="7131" max="7132" width="21.28515625" style="46" customWidth="1"/>
    <col min="7133" max="7133" width="37.140625" style="46" customWidth="1"/>
    <col min="7134" max="7134" width="49.28515625" style="46" customWidth="1"/>
    <col min="7135" max="7135" width="18.5703125" style="46" customWidth="1"/>
    <col min="7136" max="7136" width="62.28515625" style="46" customWidth="1"/>
    <col min="7137" max="7137" width="21.7109375" style="46" customWidth="1"/>
    <col min="7138" max="7138" width="18.42578125" style="46" customWidth="1"/>
    <col min="7139" max="7139" width="63" style="46" customWidth="1"/>
    <col min="7140" max="7140" width="22.28515625" style="46" customWidth="1"/>
    <col min="7141" max="7141" width="21" style="46" customWidth="1"/>
    <col min="7142" max="7145" width="15.85546875" style="46" customWidth="1"/>
    <col min="7146" max="7146" width="26.140625" style="46" customWidth="1"/>
    <col min="7147" max="7158" width="10.7109375" style="46" customWidth="1"/>
    <col min="7159" max="7166" width="0" style="46" hidden="1" customWidth="1"/>
    <col min="7167" max="7168" width="15.42578125" style="46" customWidth="1"/>
    <col min="7169" max="7169" width="18.7109375" style="46" customWidth="1"/>
    <col min="7170" max="7170" width="18.42578125" style="46" customWidth="1"/>
    <col min="7171" max="7172" width="15.42578125" style="46" customWidth="1"/>
    <col min="7173" max="7173" width="18.140625" style="46" customWidth="1"/>
    <col min="7174" max="7174" width="20.42578125" style="46" customWidth="1"/>
    <col min="7175" max="7175" width="18.140625" style="46" customWidth="1"/>
    <col min="7176" max="7176" width="15.42578125" style="46" customWidth="1"/>
    <col min="7177" max="7177" width="20" style="46" customWidth="1"/>
    <col min="7178" max="7178" width="18.140625" style="46" customWidth="1"/>
    <col min="7179" max="7179" width="15.42578125" style="46" customWidth="1"/>
    <col min="7180" max="7180" width="18.7109375" style="46" customWidth="1"/>
    <col min="7181" max="7181" width="15.42578125" style="46" customWidth="1"/>
    <col min="7182" max="7182" width="17.140625" style="46" customWidth="1"/>
    <col min="7183" max="7183" width="19.28515625" style="46" customWidth="1"/>
    <col min="7184" max="7184" width="17.5703125" style="46" customWidth="1"/>
    <col min="7185" max="7185" width="20.7109375" style="46" customWidth="1"/>
    <col min="7186" max="7186" width="21.42578125" style="46" customWidth="1"/>
    <col min="7187" max="7187" width="21" style="46" customWidth="1"/>
    <col min="7188" max="7188" width="16" style="46" customWidth="1"/>
    <col min="7189" max="7189" width="14.5703125" style="46" customWidth="1"/>
    <col min="7190" max="7190" width="74.5703125" style="46" customWidth="1"/>
    <col min="7191" max="7191" width="101.42578125" style="46" customWidth="1"/>
    <col min="7192" max="7386" width="11.42578125" style="46"/>
    <col min="7387" max="7388" width="21.28515625" style="46" customWidth="1"/>
    <col min="7389" max="7389" width="37.140625" style="46" customWidth="1"/>
    <col min="7390" max="7390" width="49.28515625" style="46" customWidth="1"/>
    <col min="7391" max="7391" width="18.5703125" style="46" customWidth="1"/>
    <col min="7392" max="7392" width="62.28515625" style="46" customWidth="1"/>
    <col min="7393" max="7393" width="21.7109375" style="46" customWidth="1"/>
    <col min="7394" max="7394" width="18.42578125" style="46" customWidth="1"/>
    <col min="7395" max="7395" width="63" style="46" customWidth="1"/>
    <col min="7396" max="7396" width="22.28515625" style="46" customWidth="1"/>
    <col min="7397" max="7397" width="21" style="46" customWidth="1"/>
    <col min="7398" max="7401" width="15.85546875" style="46" customWidth="1"/>
    <col min="7402" max="7402" width="26.140625" style="46" customWidth="1"/>
    <col min="7403" max="7414" width="10.7109375" style="46" customWidth="1"/>
    <col min="7415" max="7422" width="0" style="46" hidden="1" customWidth="1"/>
    <col min="7423" max="7424" width="15.42578125" style="46" customWidth="1"/>
    <col min="7425" max="7425" width="18.7109375" style="46" customWidth="1"/>
    <col min="7426" max="7426" width="18.42578125" style="46" customWidth="1"/>
    <col min="7427" max="7428" width="15.42578125" style="46" customWidth="1"/>
    <col min="7429" max="7429" width="18.140625" style="46" customWidth="1"/>
    <col min="7430" max="7430" width="20.42578125" style="46" customWidth="1"/>
    <col min="7431" max="7431" width="18.140625" style="46" customWidth="1"/>
    <col min="7432" max="7432" width="15.42578125" style="46" customWidth="1"/>
    <col min="7433" max="7433" width="20" style="46" customWidth="1"/>
    <col min="7434" max="7434" width="18.140625" style="46" customWidth="1"/>
    <col min="7435" max="7435" width="15.42578125" style="46" customWidth="1"/>
    <col min="7436" max="7436" width="18.7109375" style="46" customWidth="1"/>
    <col min="7437" max="7437" width="15.42578125" style="46" customWidth="1"/>
    <col min="7438" max="7438" width="17.140625" style="46" customWidth="1"/>
    <col min="7439" max="7439" width="19.28515625" style="46" customWidth="1"/>
    <col min="7440" max="7440" width="17.5703125" style="46" customWidth="1"/>
    <col min="7441" max="7441" width="20.7109375" style="46" customWidth="1"/>
    <col min="7442" max="7442" width="21.42578125" style="46" customWidth="1"/>
    <col min="7443" max="7443" width="21" style="46" customWidth="1"/>
    <col min="7444" max="7444" width="16" style="46" customWidth="1"/>
    <col min="7445" max="7445" width="14.5703125" style="46" customWidth="1"/>
    <col min="7446" max="7446" width="74.5703125" style="46" customWidth="1"/>
    <col min="7447" max="7447" width="101.42578125" style="46" customWidth="1"/>
    <col min="7448" max="7642" width="11.42578125" style="46"/>
    <col min="7643" max="7644" width="21.28515625" style="46" customWidth="1"/>
    <col min="7645" max="7645" width="37.140625" style="46" customWidth="1"/>
    <col min="7646" max="7646" width="49.28515625" style="46" customWidth="1"/>
    <col min="7647" max="7647" width="18.5703125" style="46" customWidth="1"/>
    <col min="7648" max="7648" width="62.28515625" style="46" customWidth="1"/>
    <col min="7649" max="7649" width="21.7109375" style="46" customWidth="1"/>
    <col min="7650" max="7650" width="18.42578125" style="46" customWidth="1"/>
    <col min="7651" max="7651" width="63" style="46" customWidth="1"/>
    <col min="7652" max="7652" width="22.28515625" style="46" customWidth="1"/>
    <col min="7653" max="7653" width="21" style="46" customWidth="1"/>
    <col min="7654" max="7657" width="15.85546875" style="46" customWidth="1"/>
    <col min="7658" max="7658" width="26.140625" style="46" customWidth="1"/>
    <col min="7659" max="7670" width="10.7109375" style="46" customWidth="1"/>
    <col min="7671" max="7678" width="0" style="46" hidden="1" customWidth="1"/>
    <col min="7679" max="7680" width="15.42578125" style="46" customWidth="1"/>
    <col min="7681" max="7681" width="18.7109375" style="46" customWidth="1"/>
    <col min="7682" max="7682" width="18.42578125" style="46" customWidth="1"/>
    <col min="7683" max="7684" width="15.42578125" style="46" customWidth="1"/>
    <col min="7685" max="7685" width="18.140625" style="46" customWidth="1"/>
    <col min="7686" max="7686" width="20.42578125" style="46" customWidth="1"/>
    <col min="7687" max="7687" width="18.140625" style="46" customWidth="1"/>
    <col min="7688" max="7688" width="15.42578125" style="46" customWidth="1"/>
    <col min="7689" max="7689" width="20" style="46" customWidth="1"/>
    <col min="7690" max="7690" width="18.140625" style="46" customWidth="1"/>
    <col min="7691" max="7691" width="15.42578125" style="46" customWidth="1"/>
    <col min="7692" max="7692" width="18.7109375" style="46" customWidth="1"/>
    <col min="7693" max="7693" width="15.42578125" style="46" customWidth="1"/>
    <col min="7694" max="7694" width="17.140625" style="46" customWidth="1"/>
    <col min="7695" max="7695" width="19.28515625" style="46" customWidth="1"/>
    <col min="7696" max="7696" width="17.5703125" style="46" customWidth="1"/>
    <col min="7697" max="7697" width="20.7109375" style="46" customWidth="1"/>
    <col min="7698" max="7698" width="21.42578125" style="46" customWidth="1"/>
    <col min="7699" max="7699" width="21" style="46" customWidth="1"/>
    <col min="7700" max="7700" width="16" style="46" customWidth="1"/>
    <col min="7701" max="7701" width="14.5703125" style="46" customWidth="1"/>
    <col min="7702" max="7702" width="74.5703125" style="46" customWidth="1"/>
    <col min="7703" max="7703" width="101.42578125" style="46" customWidth="1"/>
    <col min="7704" max="7898" width="11.42578125" style="46"/>
    <col min="7899" max="7900" width="21.28515625" style="46" customWidth="1"/>
    <col min="7901" max="7901" width="37.140625" style="46" customWidth="1"/>
    <col min="7902" max="7902" width="49.28515625" style="46" customWidth="1"/>
    <col min="7903" max="7903" width="18.5703125" style="46" customWidth="1"/>
    <col min="7904" max="7904" width="62.28515625" style="46" customWidth="1"/>
    <col min="7905" max="7905" width="21.7109375" style="46" customWidth="1"/>
    <col min="7906" max="7906" width="18.42578125" style="46" customWidth="1"/>
    <col min="7907" max="7907" width="63" style="46" customWidth="1"/>
    <col min="7908" max="7908" width="22.28515625" style="46" customWidth="1"/>
    <col min="7909" max="7909" width="21" style="46" customWidth="1"/>
    <col min="7910" max="7913" width="15.85546875" style="46" customWidth="1"/>
    <col min="7914" max="7914" width="26.140625" style="46" customWidth="1"/>
    <col min="7915" max="7926" width="10.7109375" style="46" customWidth="1"/>
    <col min="7927" max="7934" width="0" style="46" hidden="1" customWidth="1"/>
    <col min="7935" max="7936" width="15.42578125" style="46" customWidth="1"/>
    <col min="7937" max="7937" width="18.7109375" style="46" customWidth="1"/>
    <col min="7938" max="7938" width="18.42578125" style="46" customWidth="1"/>
    <col min="7939" max="7940" width="15.42578125" style="46" customWidth="1"/>
    <col min="7941" max="7941" width="18.140625" style="46" customWidth="1"/>
    <col min="7942" max="7942" width="20.42578125" style="46" customWidth="1"/>
    <col min="7943" max="7943" width="18.140625" style="46" customWidth="1"/>
    <col min="7944" max="7944" width="15.42578125" style="46" customWidth="1"/>
    <col min="7945" max="7945" width="20" style="46" customWidth="1"/>
    <col min="7946" max="7946" width="18.140625" style="46" customWidth="1"/>
    <col min="7947" max="7947" width="15.42578125" style="46" customWidth="1"/>
    <col min="7948" max="7948" width="18.7109375" style="46" customWidth="1"/>
    <col min="7949" max="7949" width="15.42578125" style="46" customWidth="1"/>
    <col min="7950" max="7950" width="17.140625" style="46" customWidth="1"/>
    <col min="7951" max="7951" width="19.28515625" style="46" customWidth="1"/>
    <col min="7952" max="7952" width="17.5703125" style="46" customWidth="1"/>
    <col min="7953" max="7953" width="20.7109375" style="46" customWidth="1"/>
    <col min="7954" max="7954" width="21.42578125" style="46" customWidth="1"/>
    <col min="7955" max="7955" width="21" style="46" customWidth="1"/>
    <col min="7956" max="7956" width="16" style="46" customWidth="1"/>
    <col min="7957" max="7957" width="14.5703125" style="46" customWidth="1"/>
    <col min="7958" max="7958" width="74.5703125" style="46" customWidth="1"/>
    <col min="7959" max="7959" width="101.42578125" style="46" customWidth="1"/>
    <col min="7960" max="8154" width="11.42578125" style="46"/>
    <col min="8155" max="8156" width="21.28515625" style="46" customWidth="1"/>
    <col min="8157" max="8157" width="37.140625" style="46" customWidth="1"/>
    <col min="8158" max="8158" width="49.28515625" style="46" customWidth="1"/>
    <col min="8159" max="8159" width="18.5703125" style="46" customWidth="1"/>
    <col min="8160" max="8160" width="62.28515625" style="46" customWidth="1"/>
    <col min="8161" max="8161" width="21.7109375" style="46" customWidth="1"/>
    <col min="8162" max="8162" width="18.42578125" style="46" customWidth="1"/>
    <col min="8163" max="8163" width="63" style="46" customWidth="1"/>
    <col min="8164" max="8164" width="22.28515625" style="46" customWidth="1"/>
    <col min="8165" max="8165" width="21" style="46" customWidth="1"/>
    <col min="8166" max="8169" width="15.85546875" style="46" customWidth="1"/>
    <col min="8170" max="8170" width="26.140625" style="46" customWidth="1"/>
    <col min="8171" max="8182" width="10.7109375" style="46" customWidth="1"/>
    <col min="8183" max="8190" width="0" style="46" hidden="1" customWidth="1"/>
    <col min="8191" max="8192" width="15.42578125" style="46" customWidth="1"/>
    <col min="8193" max="8193" width="18.7109375" style="46" customWidth="1"/>
    <col min="8194" max="8194" width="18.42578125" style="46" customWidth="1"/>
    <col min="8195" max="8196" width="15.42578125" style="46" customWidth="1"/>
    <col min="8197" max="8197" width="18.140625" style="46" customWidth="1"/>
    <col min="8198" max="8198" width="20.42578125" style="46" customWidth="1"/>
    <col min="8199" max="8199" width="18.140625" style="46" customWidth="1"/>
    <col min="8200" max="8200" width="15.42578125" style="46" customWidth="1"/>
    <col min="8201" max="8201" width="20" style="46" customWidth="1"/>
    <col min="8202" max="8202" width="18.140625" style="46" customWidth="1"/>
    <col min="8203" max="8203" width="15.42578125" style="46" customWidth="1"/>
    <col min="8204" max="8204" width="18.7109375" style="46" customWidth="1"/>
    <col min="8205" max="8205" width="15.42578125" style="46" customWidth="1"/>
    <col min="8206" max="8206" width="17.140625" style="46" customWidth="1"/>
    <col min="8207" max="8207" width="19.28515625" style="46" customWidth="1"/>
    <col min="8208" max="8208" width="17.5703125" style="46" customWidth="1"/>
    <col min="8209" max="8209" width="20.7109375" style="46" customWidth="1"/>
    <col min="8210" max="8210" width="21.42578125" style="46" customWidth="1"/>
    <col min="8211" max="8211" width="21" style="46" customWidth="1"/>
    <col min="8212" max="8212" width="16" style="46" customWidth="1"/>
    <col min="8213" max="8213" width="14.5703125" style="46" customWidth="1"/>
    <col min="8214" max="8214" width="74.5703125" style="46" customWidth="1"/>
    <col min="8215" max="8215" width="101.42578125" style="46" customWidth="1"/>
    <col min="8216" max="8410" width="11.42578125" style="46"/>
    <col min="8411" max="8412" width="21.28515625" style="46" customWidth="1"/>
    <col min="8413" max="8413" width="37.140625" style="46" customWidth="1"/>
    <col min="8414" max="8414" width="49.28515625" style="46" customWidth="1"/>
    <col min="8415" max="8415" width="18.5703125" style="46" customWidth="1"/>
    <col min="8416" max="8416" width="62.28515625" style="46" customWidth="1"/>
    <col min="8417" max="8417" width="21.7109375" style="46" customWidth="1"/>
    <col min="8418" max="8418" width="18.42578125" style="46" customWidth="1"/>
    <col min="8419" max="8419" width="63" style="46" customWidth="1"/>
    <col min="8420" max="8420" width="22.28515625" style="46" customWidth="1"/>
    <col min="8421" max="8421" width="21" style="46" customWidth="1"/>
    <col min="8422" max="8425" width="15.85546875" style="46" customWidth="1"/>
    <col min="8426" max="8426" width="26.140625" style="46" customWidth="1"/>
    <col min="8427" max="8438" width="10.7109375" style="46" customWidth="1"/>
    <col min="8439" max="8446" width="0" style="46" hidden="1" customWidth="1"/>
    <col min="8447" max="8448" width="15.42578125" style="46" customWidth="1"/>
    <col min="8449" max="8449" width="18.7109375" style="46" customWidth="1"/>
    <col min="8450" max="8450" width="18.42578125" style="46" customWidth="1"/>
    <col min="8451" max="8452" width="15.42578125" style="46" customWidth="1"/>
    <col min="8453" max="8453" width="18.140625" style="46" customWidth="1"/>
    <col min="8454" max="8454" width="20.42578125" style="46" customWidth="1"/>
    <col min="8455" max="8455" width="18.140625" style="46" customWidth="1"/>
    <col min="8456" max="8456" width="15.42578125" style="46" customWidth="1"/>
    <col min="8457" max="8457" width="20" style="46" customWidth="1"/>
    <col min="8458" max="8458" width="18.140625" style="46" customWidth="1"/>
    <col min="8459" max="8459" width="15.42578125" style="46" customWidth="1"/>
    <col min="8460" max="8460" width="18.7109375" style="46" customWidth="1"/>
    <col min="8461" max="8461" width="15.42578125" style="46" customWidth="1"/>
    <col min="8462" max="8462" width="17.140625" style="46" customWidth="1"/>
    <col min="8463" max="8463" width="19.28515625" style="46" customWidth="1"/>
    <col min="8464" max="8464" width="17.5703125" style="46" customWidth="1"/>
    <col min="8465" max="8465" width="20.7109375" style="46" customWidth="1"/>
    <col min="8466" max="8466" width="21.42578125" style="46" customWidth="1"/>
    <col min="8467" max="8467" width="21" style="46" customWidth="1"/>
    <col min="8468" max="8468" width="16" style="46" customWidth="1"/>
    <col min="8469" max="8469" width="14.5703125" style="46" customWidth="1"/>
    <col min="8470" max="8470" width="74.5703125" style="46" customWidth="1"/>
    <col min="8471" max="8471" width="101.42578125" style="46" customWidth="1"/>
    <col min="8472" max="8666" width="11.42578125" style="46"/>
    <col min="8667" max="8668" width="21.28515625" style="46" customWidth="1"/>
    <col min="8669" max="8669" width="37.140625" style="46" customWidth="1"/>
    <col min="8670" max="8670" width="49.28515625" style="46" customWidth="1"/>
    <col min="8671" max="8671" width="18.5703125" style="46" customWidth="1"/>
    <col min="8672" max="8672" width="62.28515625" style="46" customWidth="1"/>
    <col min="8673" max="8673" width="21.7109375" style="46" customWidth="1"/>
    <col min="8674" max="8674" width="18.42578125" style="46" customWidth="1"/>
    <col min="8675" max="8675" width="63" style="46" customWidth="1"/>
    <col min="8676" max="8676" width="22.28515625" style="46" customWidth="1"/>
    <col min="8677" max="8677" width="21" style="46" customWidth="1"/>
    <col min="8678" max="8681" width="15.85546875" style="46" customWidth="1"/>
    <col min="8682" max="8682" width="26.140625" style="46" customWidth="1"/>
    <col min="8683" max="8694" width="10.7109375" style="46" customWidth="1"/>
    <col min="8695" max="8702" width="0" style="46" hidden="1" customWidth="1"/>
    <col min="8703" max="8704" width="15.42578125" style="46" customWidth="1"/>
    <col min="8705" max="8705" width="18.7109375" style="46" customWidth="1"/>
    <col min="8706" max="8706" width="18.42578125" style="46" customWidth="1"/>
    <col min="8707" max="8708" width="15.42578125" style="46" customWidth="1"/>
    <col min="8709" max="8709" width="18.140625" style="46" customWidth="1"/>
    <col min="8710" max="8710" width="20.42578125" style="46" customWidth="1"/>
    <col min="8711" max="8711" width="18.140625" style="46" customWidth="1"/>
    <col min="8712" max="8712" width="15.42578125" style="46" customWidth="1"/>
    <col min="8713" max="8713" width="20" style="46" customWidth="1"/>
    <col min="8714" max="8714" width="18.140625" style="46" customWidth="1"/>
    <col min="8715" max="8715" width="15.42578125" style="46" customWidth="1"/>
    <col min="8716" max="8716" width="18.7109375" style="46" customWidth="1"/>
    <col min="8717" max="8717" width="15.42578125" style="46" customWidth="1"/>
    <col min="8718" max="8718" width="17.140625" style="46" customWidth="1"/>
    <col min="8719" max="8719" width="19.28515625" style="46" customWidth="1"/>
    <col min="8720" max="8720" width="17.5703125" style="46" customWidth="1"/>
    <col min="8721" max="8721" width="20.7109375" style="46" customWidth="1"/>
    <col min="8722" max="8722" width="21.42578125" style="46" customWidth="1"/>
    <col min="8723" max="8723" width="21" style="46" customWidth="1"/>
    <col min="8724" max="8724" width="16" style="46" customWidth="1"/>
    <col min="8725" max="8725" width="14.5703125" style="46" customWidth="1"/>
    <col min="8726" max="8726" width="74.5703125" style="46" customWidth="1"/>
    <col min="8727" max="8727" width="101.42578125" style="46" customWidth="1"/>
    <col min="8728" max="8922" width="11.42578125" style="46"/>
    <col min="8923" max="8924" width="21.28515625" style="46" customWidth="1"/>
    <col min="8925" max="8925" width="37.140625" style="46" customWidth="1"/>
    <col min="8926" max="8926" width="49.28515625" style="46" customWidth="1"/>
    <col min="8927" max="8927" width="18.5703125" style="46" customWidth="1"/>
    <col min="8928" max="8928" width="62.28515625" style="46" customWidth="1"/>
    <col min="8929" max="8929" width="21.7109375" style="46" customWidth="1"/>
    <col min="8930" max="8930" width="18.42578125" style="46" customWidth="1"/>
    <col min="8931" max="8931" width="63" style="46" customWidth="1"/>
    <col min="8932" max="8932" width="22.28515625" style="46" customWidth="1"/>
    <col min="8933" max="8933" width="21" style="46" customWidth="1"/>
    <col min="8934" max="8937" width="15.85546875" style="46" customWidth="1"/>
    <col min="8938" max="8938" width="26.140625" style="46" customWidth="1"/>
    <col min="8939" max="8950" width="10.7109375" style="46" customWidth="1"/>
    <col min="8951" max="8958" width="0" style="46" hidden="1" customWidth="1"/>
    <col min="8959" max="8960" width="15.42578125" style="46" customWidth="1"/>
    <col min="8961" max="8961" width="18.7109375" style="46" customWidth="1"/>
    <col min="8962" max="8962" width="18.42578125" style="46" customWidth="1"/>
    <col min="8963" max="8964" width="15.42578125" style="46" customWidth="1"/>
    <col min="8965" max="8965" width="18.140625" style="46" customWidth="1"/>
    <col min="8966" max="8966" width="20.42578125" style="46" customWidth="1"/>
    <col min="8967" max="8967" width="18.140625" style="46" customWidth="1"/>
    <col min="8968" max="8968" width="15.42578125" style="46" customWidth="1"/>
    <col min="8969" max="8969" width="20" style="46" customWidth="1"/>
    <col min="8970" max="8970" width="18.140625" style="46" customWidth="1"/>
    <col min="8971" max="8971" width="15.42578125" style="46" customWidth="1"/>
    <col min="8972" max="8972" width="18.7109375" style="46" customWidth="1"/>
    <col min="8973" max="8973" width="15.42578125" style="46" customWidth="1"/>
    <col min="8974" max="8974" width="17.140625" style="46" customWidth="1"/>
    <col min="8975" max="8975" width="19.28515625" style="46" customWidth="1"/>
    <col min="8976" max="8976" width="17.5703125" style="46" customWidth="1"/>
    <col min="8977" max="8977" width="20.7109375" style="46" customWidth="1"/>
    <col min="8978" max="8978" width="21.42578125" style="46" customWidth="1"/>
    <col min="8979" max="8979" width="21" style="46" customWidth="1"/>
    <col min="8980" max="8980" width="16" style="46" customWidth="1"/>
    <col min="8981" max="8981" width="14.5703125" style="46" customWidth="1"/>
    <col min="8982" max="8982" width="74.5703125" style="46" customWidth="1"/>
    <col min="8983" max="8983" width="101.42578125" style="46" customWidth="1"/>
    <col min="8984" max="9178" width="11.42578125" style="46"/>
    <col min="9179" max="9180" width="21.28515625" style="46" customWidth="1"/>
    <col min="9181" max="9181" width="37.140625" style="46" customWidth="1"/>
    <col min="9182" max="9182" width="49.28515625" style="46" customWidth="1"/>
    <col min="9183" max="9183" width="18.5703125" style="46" customWidth="1"/>
    <col min="9184" max="9184" width="62.28515625" style="46" customWidth="1"/>
    <col min="9185" max="9185" width="21.7109375" style="46" customWidth="1"/>
    <col min="9186" max="9186" width="18.42578125" style="46" customWidth="1"/>
    <col min="9187" max="9187" width="63" style="46" customWidth="1"/>
    <col min="9188" max="9188" width="22.28515625" style="46" customWidth="1"/>
    <col min="9189" max="9189" width="21" style="46" customWidth="1"/>
    <col min="9190" max="9193" width="15.85546875" style="46" customWidth="1"/>
    <col min="9194" max="9194" width="26.140625" style="46" customWidth="1"/>
    <col min="9195" max="9206" width="10.7109375" style="46" customWidth="1"/>
    <col min="9207" max="9214" width="0" style="46" hidden="1" customWidth="1"/>
    <col min="9215" max="9216" width="15.42578125" style="46" customWidth="1"/>
    <col min="9217" max="9217" width="18.7109375" style="46" customWidth="1"/>
    <col min="9218" max="9218" width="18.42578125" style="46" customWidth="1"/>
    <col min="9219" max="9220" width="15.42578125" style="46" customWidth="1"/>
    <col min="9221" max="9221" width="18.140625" style="46" customWidth="1"/>
    <col min="9222" max="9222" width="20.42578125" style="46" customWidth="1"/>
    <col min="9223" max="9223" width="18.140625" style="46" customWidth="1"/>
    <col min="9224" max="9224" width="15.42578125" style="46" customWidth="1"/>
    <col min="9225" max="9225" width="20" style="46" customWidth="1"/>
    <col min="9226" max="9226" width="18.140625" style="46" customWidth="1"/>
    <col min="9227" max="9227" width="15.42578125" style="46" customWidth="1"/>
    <col min="9228" max="9228" width="18.7109375" style="46" customWidth="1"/>
    <col min="9229" max="9229" width="15.42578125" style="46" customWidth="1"/>
    <col min="9230" max="9230" width="17.140625" style="46" customWidth="1"/>
    <col min="9231" max="9231" width="19.28515625" style="46" customWidth="1"/>
    <col min="9232" max="9232" width="17.5703125" style="46" customWidth="1"/>
    <col min="9233" max="9233" width="20.7109375" style="46" customWidth="1"/>
    <col min="9234" max="9234" width="21.42578125" style="46" customWidth="1"/>
    <col min="9235" max="9235" width="21" style="46" customWidth="1"/>
    <col min="9236" max="9236" width="16" style="46" customWidth="1"/>
    <col min="9237" max="9237" width="14.5703125" style="46" customWidth="1"/>
    <col min="9238" max="9238" width="74.5703125" style="46" customWidth="1"/>
    <col min="9239" max="9239" width="101.42578125" style="46" customWidth="1"/>
    <col min="9240" max="9434" width="11.42578125" style="46"/>
    <col min="9435" max="9436" width="21.28515625" style="46" customWidth="1"/>
    <col min="9437" max="9437" width="37.140625" style="46" customWidth="1"/>
    <col min="9438" max="9438" width="49.28515625" style="46" customWidth="1"/>
    <col min="9439" max="9439" width="18.5703125" style="46" customWidth="1"/>
    <col min="9440" max="9440" width="62.28515625" style="46" customWidth="1"/>
    <col min="9441" max="9441" width="21.7109375" style="46" customWidth="1"/>
    <col min="9442" max="9442" width="18.42578125" style="46" customWidth="1"/>
    <col min="9443" max="9443" width="63" style="46" customWidth="1"/>
    <col min="9444" max="9444" width="22.28515625" style="46" customWidth="1"/>
    <col min="9445" max="9445" width="21" style="46" customWidth="1"/>
    <col min="9446" max="9449" width="15.85546875" style="46" customWidth="1"/>
    <col min="9450" max="9450" width="26.140625" style="46" customWidth="1"/>
    <col min="9451" max="9462" width="10.7109375" style="46" customWidth="1"/>
    <col min="9463" max="9470" width="0" style="46" hidden="1" customWidth="1"/>
    <col min="9471" max="9472" width="15.42578125" style="46" customWidth="1"/>
    <col min="9473" max="9473" width="18.7109375" style="46" customWidth="1"/>
    <col min="9474" max="9474" width="18.42578125" style="46" customWidth="1"/>
    <col min="9475" max="9476" width="15.42578125" style="46" customWidth="1"/>
    <col min="9477" max="9477" width="18.140625" style="46" customWidth="1"/>
    <col min="9478" max="9478" width="20.42578125" style="46" customWidth="1"/>
    <col min="9479" max="9479" width="18.140625" style="46" customWidth="1"/>
    <col min="9480" max="9480" width="15.42578125" style="46" customWidth="1"/>
    <col min="9481" max="9481" width="20" style="46" customWidth="1"/>
    <col min="9482" max="9482" width="18.140625" style="46" customWidth="1"/>
    <col min="9483" max="9483" width="15.42578125" style="46" customWidth="1"/>
    <col min="9484" max="9484" width="18.7109375" style="46" customWidth="1"/>
    <col min="9485" max="9485" width="15.42578125" style="46" customWidth="1"/>
    <col min="9486" max="9486" width="17.140625" style="46" customWidth="1"/>
    <col min="9487" max="9487" width="19.28515625" style="46" customWidth="1"/>
    <col min="9488" max="9488" width="17.5703125" style="46" customWidth="1"/>
    <col min="9489" max="9489" width="20.7109375" style="46" customWidth="1"/>
    <col min="9490" max="9490" width="21.42578125" style="46" customWidth="1"/>
    <col min="9491" max="9491" width="21" style="46" customWidth="1"/>
    <col min="9492" max="9492" width="16" style="46" customWidth="1"/>
    <col min="9493" max="9493" width="14.5703125" style="46" customWidth="1"/>
    <col min="9494" max="9494" width="74.5703125" style="46" customWidth="1"/>
    <col min="9495" max="9495" width="101.42578125" style="46" customWidth="1"/>
    <col min="9496" max="9690" width="11.42578125" style="46"/>
    <col min="9691" max="9692" width="21.28515625" style="46" customWidth="1"/>
    <col min="9693" max="9693" width="37.140625" style="46" customWidth="1"/>
    <col min="9694" max="9694" width="49.28515625" style="46" customWidth="1"/>
    <col min="9695" max="9695" width="18.5703125" style="46" customWidth="1"/>
    <col min="9696" max="9696" width="62.28515625" style="46" customWidth="1"/>
    <col min="9697" max="9697" width="21.7109375" style="46" customWidth="1"/>
    <col min="9698" max="9698" width="18.42578125" style="46" customWidth="1"/>
    <col min="9699" max="9699" width="63" style="46" customWidth="1"/>
    <col min="9700" max="9700" width="22.28515625" style="46" customWidth="1"/>
    <col min="9701" max="9701" width="21" style="46" customWidth="1"/>
    <col min="9702" max="9705" width="15.85546875" style="46" customWidth="1"/>
    <col min="9706" max="9706" width="26.140625" style="46" customWidth="1"/>
    <col min="9707" max="9718" width="10.7109375" style="46" customWidth="1"/>
    <col min="9719" max="9726" width="0" style="46" hidden="1" customWidth="1"/>
    <col min="9727" max="9728" width="15.42578125" style="46" customWidth="1"/>
    <col min="9729" max="9729" width="18.7109375" style="46" customWidth="1"/>
    <col min="9730" max="9730" width="18.42578125" style="46" customWidth="1"/>
    <col min="9731" max="9732" width="15.42578125" style="46" customWidth="1"/>
    <col min="9733" max="9733" width="18.140625" style="46" customWidth="1"/>
    <col min="9734" max="9734" width="20.42578125" style="46" customWidth="1"/>
    <col min="9735" max="9735" width="18.140625" style="46" customWidth="1"/>
    <col min="9736" max="9736" width="15.42578125" style="46" customWidth="1"/>
    <col min="9737" max="9737" width="20" style="46" customWidth="1"/>
    <col min="9738" max="9738" width="18.140625" style="46" customWidth="1"/>
    <col min="9739" max="9739" width="15.42578125" style="46" customWidth="1"/>
    <col min="9740" max="9740" width="18.7109375" style="46" customWidth="1"/>
    <col min="9741" max="9741" width="15.42578125" style="46" customWidth="1"/>
    <col min="9742" max="9742" width="17.140625" style="46" customWidth="1"/>
    <col min="9743" max="9743" width="19.28515625" style="46" customWidth="1"/>
    <col min="9744" max="9744" width="17.5703125" style="46" customWidth="1"/>
    <col min="9745" max="9745" width="20.7109375" style="46" customWidth="1"/>
    <col min="9746" max="9746" width="21.42578125" style="46" customWidth="1"/>
    <col min="9747" max="9747" width="21" style="46" customWidth="1"/>
    <col min="9748" max="9748" width="16" style="46" customWidth="1"/>
    <col min="9749" max="9749" width="14.5703125" style="46" customWidth="1"/>
    <col min="9750" max="9750" width="74.5703125" style="46" customWidth="1"/>
    <col min="9751" max="9751" width="101.42578125" style="46" customWidth="1"/>
    <col min="9752" max="9946" width="11.42578125" style="46"/>
    <col min="9947" max="9948" width="21.28515625" style="46" customWidth="1"/>
    <col min="9949" max="9949" width="37.140625" style="46" customWidth="1"/>
    <col min="9950" max="9950" width="49.28515625" style="46" customWidth="1"/>
    <col min="9951" max="9951" width="18.5703125" style="46" customWidth="1"/>
    <col min="9952" max="9952" width="62.28515625" style="46" customWidth="1"/>
    <col min="9953" max="9953" width="21.7109375" style="46" customWidth="1"/>
    <col min="9954" max="9954" width="18.42578125" style="46" customWidth="1"/>
    <col min="9955" max="9955" width="63" style="46" customWidth="1"/>
    <col min="9956" max="9956" width="22.28515625" style="46" customWidth="1"/>
    <col min="9957" max="9957" width="21" style="46" customWidth="1"/>
    <col min="9958" max="9961" width="15.85546875" style="46" customWidth="1"/>
    <col min="9962" max="9962" width="26.140625" style="46" customWidth="1"/>
    <col min="9963" max="9974" width="10.7109375" style="46" customWidth="1"/>
    <col min="9975" max="9982" width="0" style="46" hidden="1" customWidth="1"/>
    <col min="9983" max="9984" width="15.42578125" style="46" customWidth="1"/>
    <col min="9985" max="9985" width="18.7109375" style="46" customWidth="1"/>
    <col min="9986" max="9986" width="18.42578125" style="46" customWidth="1"/>
    <col min="9987" max="9988" width="15.42578125" style="46" customWidth="1"/>
    <col min="9989" max="9989" width="18.140625" style="46" customWidth="1"/>
    <col min="9990" max="9990" width="20.42578125" style="46" customWidth="1"/>
    <col min="9991" max="9991" width="18.140625" style="46" customWidth="1"/>
    <col min="9992" max="9992" width="15.42578125" style="46" customWidth="1"/>
    <col min="9993" max="9993" width="20" style="46" customWidth="1"/>
    <col min="9994" max="9994" width="18.140625" style="46" customWidth="1"/>
    <col min="9995" max="9995" width="15.42578125" style="46" customWidth="1"/>
    <col min="9996" max="9996" width="18.7109375" style="46" customWidth="1"/>
    <col min="9997" max="9997" width="15.42578125" style="46" customWidth="1"/>
    <col min="9998" max="9998" width="17.140625" style="46" customWidth="1"/>
    <col min="9999" max="9999" width="19.28515625" style="46" customWidth="1"/>
    <col min="10000" max="10000" width="17.5703125" style="46" customWidth="1"/>
    <col min="10001" max="10001" width="20.7109375" style="46" customWidth="1"/>
    <col min="10002" max="10002" width="21.42578125" style="46" customWidth="1"/>
    <col min="10003" max="10003" width="21" style="46" customWidth="1"/>
    <col min="10004" max="10004" width="16" style="46" customWidth="1"/>
    <col min="10005" max="10005" width="14.5703125" style="46" customWidth="1"/>
    <col min="10006" max="10006" width="74.5703125" style="46" customWidth="1"/>
    <col min="10007" max="10007" width="101.42578125" style="46" customWidth="1"/>
    <col min="10008" max="10202" width="11.42578125" style="46"/>
    <col min="10203" max="10204" width="21.28515625" style="46" customWidth="1"/>
    <col min="10205" max="10205" width="37.140625" style="46" customWidth="1"/>
    <col min="10206" max="10206" width="49.28515625" style="46" customWidth="1"/>
    <col min="10207" max="10207" width="18.5703125" style="46" customWidth="1"/>
    <col min="10208" max="10208" width="62.28515625" style="46" customWidth="1"/>
    <col min="10209" max="10209" width="21.7109375" style="46" customWidth="1"/>
    <col min="10210" max="10210" width="18.42578125" style="46" customWidth="1"/>
    <col min="10211" max="10211" width="63" style="46" customWidth="1"/>
    <col min="10212" max="10212" width="22.28515625" style="46" customWidth="1"/>
    <col min="10213" max="10213" width="21" style="46" customWidth="1"/>
    <col min="10214" max="10217" width="15.85546875" style="46" customWidth="1"/>
    <col min="10218" max="10218" width="26.140625" style="46" customWidth="1"/>
    <col min="10219" max="10230" width="10.7109375" style="46" customWidth="1"/>
    <col min="10231" max="10238" width="0" style="46" hidden="1" customWidth="1"/>
    <col min="10239" max="10240" width="15.42578125" style="46" customWidth="1"/>
    <col min="10241" max="10241" width="18.7109375" style="46" customWidth="1"/>
    <col min="10242" max="10242" width="18.42578125" style="46" customWidth="1"/>
    <col min="10243" max="10244" width="15.42578125" style="46" customWidth="1"/>
    <col min="10245" max="10245" width="18.140625" style="46" customWidth="1"/>
    <col min="10246" max="10246" width="20.42578125" style="46" customWidth="1"/>
    <col min="10247" max="10247" width="18.140625" style="46" customWidth="1"/>
    <col min="10248" max="10248" width="15.42578125" style="46" customWidth="1"/>
    <col min="10249" max="10249" width="20" style="46" customWidth="1"/>
    <col min="10250" max="10250" width="18.140625" style="46" customWidth="1"/>
    <col min="10251" max="10251" width="15.42578125" style="46" customWidth="1"/>
    <col min="10252" max="10252" width="18.7109375" style="46" customWidth="1"/>
    <col min="10253" max="10253" width="15.42578125" style="46" customWidth="1"/>
    <col min="10254" max="10254" width="17.140625" style="46" customWidth="1"/>
    <col min="10255" max="10255" width="19.28515625" style="46" customWidth="1"/>
    <col min="10256" max="10256" width="17.5703125" style="46" customWidth="1"/>
    <col min="10257" max="10257" width="20.7109375" style="46" customWidth="1"/>
    <col min="10258" max="10258" width="21.42578125" style="46" customWidth="1"/>
    <col min="10259" max="10259" width="21" style="46" customWidth="1"/>
    <col min="10260" max="10260" width="16" style="46" customWidth="1"/>
    <col min="10261" max="10261" width="14.5703125" style="46" customWidth="1"/>
    <col min="10262" max="10262" width="74.5703125" style="46" customWidth="1"/>
    <col min="10263" max="10263" width="101.42578125" style="46" customWidth="1"/>
    <col min="10264" max="10458" width="11.42578125" style="46"/>
    <col min="10459" max="10460" width="21.28515625" style="46" customWidth="1"/>
    <col min="10461" max="10461" width="37.140625" style="46" customWidth="1"/>
    <col min="10462" max="10462" width="49.28515625" style="46" customWidth="1"/>
    <col min="10463" max="10463" width="18.5703125" style="46" customWidth="1"/>
    <col min="10464" max="10464" width="62.28515625" style="46" customWidth="1"/>
    <col min="10465" max="10465" width="21.7109375" style="46" customWidth="1"/>
    <col min="10466" max="10466" width="18.42578125" style="46" customWidth="1"/>
    <col min="10467" max="10467" width="63" style="46" customWidth="1"/>
    <col min="10468" max="10468" width="22.28515625" style="46" customWidth="1"/>
    <col min="10469" max="10469" width="21" style="46" customWidth="1"/>
    <col min="10470" max="10473" width="15.85546875" style="46" customWidth="1"/>
    <col min="10474" max="10474" width="26.140625" style="46" customWidth="1"/>
    <col min="10475" max="10486" width="10.7109375" style="46" customWidth="1"/>
    <col min="10487" max="10494" width="0" style="46" hidden="1" customWidth="1"/>
    <col min="10495" max="10496" width="15.42578125" style="46" customWidth="1"/>
    <col min="10497" max="10497" width="18.7109375" style="46" customWidth="1"/>
    <col min="10498" max="10498" width="18.42578125" style="46" customWidth="1"/>
    <col min="10499" max="10500" width="15.42578125" style="46" customWidth="1"/>
    <col min="10501" max="10501" width="18.140625" style="46" customWidth="1"/>
    <col min="10502" max="10502" width="20.42578125" style="46" customWidth="1"/>
    <col min="10503" max="10503" width="18.140625" style="46" customWidth="1"/>
    <col min="10504" max="10504" width="15.42578125" style="46" customWidth="1"/>
    <col min="10505" max="10505" width="20" style="46" customWidth="1"/>
    <col min="10506" max="10506" width="18.140625" style="46" customWidth="1"/>
    <col min="10507" max="10507" width="15.42578125" style="46" customWidth="1"/>
    <col min="10508" max="10508" width="18.7109375" style="46" customWidth="1"/>
    <col min="10509" max="10509" width="15.42578125" style="46" customWidth="1"/>
    <col min="10510" max="10510" width="17.140625" style="46" customWidth="1"/>
    <col min="10511" max="10511" width="19.28515625" style="46" customWidth="1"/>
    <col min="10512" max="10512" width="17.5703125" style="46" customWidth="1"/>
    <col min="10513" max="10513" width="20.7109375" style="46" customWidth="1"/>
    <col min="10514" max="10514" width="21.42578125" style="46" customWidth="1"/>
    <col min="10515" max="10515" width="21" style="46" customWidth="1"/>
    <col min="10516" max="10516" width="16" style="46" customWidth="1"/>
    <col min="10517" max="10517" width="14.5703125" style="46" customWidth="1"/>
    <col min="10518" max="10518" width="74.5703125" style="46" customWidth="1"/>
    <col min="10519" max="10519" width="101.42578125" style="46" customWidth="1"/>
    <col min="10520" max="10714" width="11.42578125" style="46"/>
    <col min="10715" max="10716" width="21.28515625" style="46" customWidth="1"/>
    <col min="10717" max="10717" width="37.140625" style="46" customWidth="1"/>
    <col min="10718" max="10718" width="49.28515625" style="46" customWidth="1"/>
    <col min="10719" max="10719" width="18.5703125" style="46" customWidth="1"/>
    <col min="10720" max="10720" width="62.28515625" style="46" customWidth="1"/>
    <col min="10721" max="10721" width="21.7109375" style="46" customWidth="1"/>
    <col min="10722" max="10722" width="18.42578125" style="46" customWidth="1"/>
    <col min="10723" max="10723" width="63" style="46" customWidth="1"/>
    <col min="10724" max="10724" width="22.28515625" style="46" customWidth="1"/>
    <col min="10725" max="10725" width="21" style="46" customWidth="1"/>
    <col min="10726" max="10729" width="15.85546875" style="46" customWidth="1"/>
    <col min="10730" max="10730" width="26.140625" style="46" customWidth="1"/>
    <col min="10731" max="10742" width="10.7109375" style="46" customWidth="1"/>
    <col min="10743" max="10750" width="0" style="46" hidden="1" customWidth="1"/>
    <col min="10751" max="10752" width="15.42578125" style="46" customWidth="1"/>
    <col min="10753" max="10753" width="18.7109375" style="46" customWidth="1"/>
    <col min="10754" max="10754" width="18.42578125" style="46" customWidth="1"/>
    <col min="10755" max="10756" width="15.42578125" style="46" customWidth="1"/>
    <col min="10757" max="10757" width="18.140625" style="46" customWidth="1"/>
    <col min="10758" max="10758" width="20.42578125" style="46" customWidth="1"/>
    <col min="10759" max="10759" width="18.140625" style="46" customWidth="1"/>
    <col min="10760" max="10760" width="15.42578125" style="46" customWidth="1"/>
    <col min="10761" max="10761" width="20" style="46" customWidth="1"/>
    <col min="10762" max="10762" width="18.140625" style="46" customWidth="1"/>
    <col min="10763" max="10763" width="15.42578125" style="46" customWidth="1"/>
    <col min="10764" max="10764" width="18.7109375" style="46" customWidth="1"/>
    <col min="10765" max="10765" width="15.42578125" style="46" customWidth="1"/>
    <col min="10766" max="10766" width="17.140625" style="46" customWidth="1"/>
    <col min="10767" max="10767" width="19.28515625" style="46" customWidth="1"/>
    <col min="10768" max="10768" width="17.5703125" style="46" customWidth="1"/>
    <col min="10769" max="10769" width="20.7109375" style="46" customWidth="1"/>
    <col min="10770" max="10770" width="21.42578125" style="46" customWidth="1"/>
    <col min="10771" max="10771" width="21" style="46" customWidth="1"/>
    <col min="10772" max="10772" width="16" style="46" customWidth="1"/>
    <col min="10773" max="10773" width="14.5703125" style="46" customWidth="1"/>
    <col min="10774" max="10774" width="74.5703125" style="46" customWidth="1"/>
    <col min="10775" max="10775" width="101.42578125" style="46" customWidth="1"/>
    <col min="10776" max="10970" width="11.42578125" style="46"/>
    <col min="10971" max="10972" width="21.28515625" style="46" customWidth="1"/>
    <col min="10973" max="10973" width="37.140625" style="46" customWidth="1"/>
    <col min="10974" max="10974" width="49.28515625" style="46" customWidth="1"/>
    <col min="10975" max="10975" width="18.5703125" style="46" customWidth="1"/>
    <col min="10976" max="10976" width="62.28515625" style="46" customWidth="1"/>
    <col min="10977" max="10977" width="21.7109375" style="46" customWidth="1"/>
    <col min="10978" max="10978" width="18.42578125" style="46" customWidth="1"/>
    <col min="10979" max="10979" width="63" style="46" customWidth="1"/>
    <col min="10980" max="10980" width="22.28515625" style="46" customWidth="1"/>
    <col min="10981" max="10981" width="21" style="46" customWidth="1"/>
    <col min="10982" max="10985" width="15.85546875" style="46" customWidth="1"/>
    <col min="10986" max="10986" width="26.140625" style="46" customWidth="1"/>
    <col min="10987" max="10998" width="10.7109375" style="46" customWidth="1"/>
    <col min="10999" max="11006" width="0" style="46" hidden="1" customWidth="1"/>
    <col min="11007" max="11008" width="15.42578125" style="46" customWidth="1"/>
    <col min="11009" max="11009" width="18.7109375" style="46" customWidth="1"/>
    <col min="11010" max="11010" width="18.42578125" style="46" customWidth="1"/>
    <col min="11011" max="11012" width="15.42578125" style="46" customWidth="1"/>
    <col min="11013" max="11013" width="18.140625" style="46" customWidth="1"/>
    <col min="11014" max="11014" width="20.42578125" style="46" customWidth="1"/>
    <col min="11015" max="11015" width="18.140625" style="46" customWidth="1"/>
    <col min="11016" max="11016" width="15.42578125" style="46" customWidth="1"/>
    <col min="11017" max="11017" width="20" style="46" customWidth="1"/>
    <col min="11018" max="11018" width="18.140625" style="46" customWidth="1"/>
    <col min="11019" max="11019" width="15.42578125" style="46" customWidth="1"/>
    <col min="11020" max="11020" width="18.7109375" style="46" customWidth="1"/>
    <col min="11021" max="11021" width="15.42578125" style="46" customWidth="1"/>
    <col min="11022" max="11022" width="17.140625" style="46" customWidth="1"/>
    <col min="11023" max="11023" width="19.28515625" style="46" customWidth="1"/>
    <col min="11024" max="11024" width="17.5703125" style="46" customWidth="1"/>
    <col min="11025" max="11025" width="20.7109375" style="46" customWidth="1"/>
    <col min="11026" max="11026" width="21.42578125" style="46" customWidth="1"/>
    <col min="11027" max="11027" width="21" style="46" customWidth="1"/>
    <col min="11028" max="11028" width="16" style="46" customWidth="1"/>
    <col min="11029" max="11029" width="14.5703125" style="46" customWidth="1"/>
    <col min="11030" max="11030" width="74.5703125" style="46" customWidth="1"/>
    <col min="11031" max="11031" width="101.42578125" style="46" customWidth="1"/>
    <col min="11032" max="11226" width="11.42578125" style="46"/>
    <col min="11227" max="11228" width="21.28515625" style="46" customWidth="1"/>
    <col min="11229" max="11229" width="37.140625" style="46" customWidth="1"/>
    <col min="11230" max="11230" width="49.28515625" style="46" customWidth="1"/>
    <col min="11231" max="11231" width="18.5703125" style="46" customWidth="1"/>
    <col min="11232" max="11232" width="62.28515625" style="46" customWidth="1"/>
    <col min="11233" max="11233" width="21.7109375" style="46" customWidth="1"/>
    <col min="11234" max="11234" width="18.42578125" style="46" customWidth="1"/>
    <col min="11235" max="11235" width="63" style="46" customWidth="1"/>
    <col min="11236" max="11236" width="22.28515625" style="46" customWidth="1"/>
    <col min="11237" max="11237" width="21" style="46" customWidth="1"/>
    <col min="11238" max="11241" width="15.85546875" style="46" customWidth="1"/>
    <col min="11242" max="11242" width="26.140625" style="46" customWidth="1"/>
    <col min="11243" max="11254" width="10.7109375" style="46" customWidth="1"/>
    <col min="11255" max="11262" width="0" style="46" hidden="1" customWidth="1"/>
    <col min="11263" max="11264" width="15.42578125" style="46" customWidth="1"/>
    <col min="11265" max="11265" width="18.7109375" style="46" customWidth="1"/>
    <col min="11266" max="11266" width="18.42578125" style="46" customWidth="1"/>
    <col min="11267" max="11268" width="15.42578125" style="46" customWidth="1"/>
    <col min="11269" max="11269" width="18.140625" style="46" customWidth="1"/>
    <col min="11270" max="11270" width="20.42578125" style="46" customWidth="1"/>
    <col min="11271" max="11271" width="18.140625" style="46" customWidth="1"/>
    <col min="11272" max="11272" width="15.42578125" style="46" customWidth="1"/>
    <col min="11273" max="11273" width="20" style="46" customWidth="1"/>
    <col min="11274" max="11274" width="18.140625" style="46" customWidth="1"/>
    <col min="11275" max="11275" width="15.42578125" style="46" customWidth="1"/>
    <col min="11276" max="11276" width="18.7109375" style="46" customWidth="1"/>
    <col min="11277" max="11277" width="15.42578125" style="46" customWidth="1"/>
    <col min="11278" max="11278" width="17.140625" style="46" customWidth="1"/>
    <col min="11279" max="11279" width="19.28515625" style="46" customWidth="1"/>
    <col min="11280" max="11280" width="17.5703125" style="46" customWidth="1"/>
    <col min="11281" max="11281" width="20.7109375" style="46" customWidth="1"/>
    <col min="11282" max="11282" width="21.42578125" style="46" customWidth="1"/>
    <col min="11283" max="11283" width="21" style="46" customWidth="1"/>
    <col min="11284" max="11284" width="16" style="46" customWidth="1"/>
    <col min="11285" max="11285" width="14.5703125" style="46" customWidth="1"/>
    <col min="11286" max="11286" width="74.5703125" style="46" customWidth="1"/>
    <col min="11287" max="11287" width="101.42578125" style="46" customWidth="1"/>
    <col min="11288" max="11482" width="11.42578125" style="46"/>
    <col min="11483" max="11484" width="21.28515625" style="46" customWidth="1"/>
    <col min="11485" max="11485" width="37.140625" style="46" customWidth="1"/>
    <col min="11486" max="11486" width="49.28515625" style="46" customWidth="1"/>
    <col min="11487" max="11487" width="18.5703125" style="46" customWidth="1"/>
    <col min="11488" max="11488" width="62.28515625" style="46" customWidth="1"/>
    <col min="11489" max="11489" width="21.7109375" style="46" customWidth="1"/>
    <col min="11490" max="11490" width="18.42578125" style="46" customWidth="1"/>
    <col min="11491" max="11491" width="63" style="46" customWidth="1"/>
    <col min="11492" max="11492" width="22.28515625" style="46" customWidth="1"/>
    <col min="11493" max="11493" width="21" style="46" customWidth="1"/>
    <col min="11494" max="11497" width="15.85546875" style="46" customWidth="1"/>
    <col min="11498" max="11498" width="26.140625" style="46" customWidth="1"/>
    <col min="11499" max="11510" width="10.7109375" style="46" customWidth="1"/>
    <col min="11511" max="11518" width="0" style="46" hidden="1" customWidth="1"/>
    <col min="11519" max="11520" width="15.42578125" style="46" customWidth="1"/>
    <col min="11521" max="11521" width="18.7109375" style="46" customWidth="1"/>
    <col min="11522" max="11522" width="18.42578125" style="46" customWidth="1"/>
    <col min="11523" max="11524" width="15.42578125" style="46" customWidth="1"/>
    <col min="11525" max="11525" width="18.140625" style="46" customWidth="1"/>
    <col min="11526" max="11526" width="20.42578125" style="46" customWidth="1"/>
    <col min="11527" max="11527" width="18.140625" style="46" customWidth="1"/>
    <col min="11528" max="11528" width="15.42578125" style="46" customWidth="1"/>
    <col min="11529" max="11529" width="20" style="46" customWidth="1"/>
    <col min="11530" max="11530" width="18.140625" style="46" customWidth="1"/>
    <col min="11531" max="11531" width="15.42578125" style="46" customWidth="1"/>
    <col min="11532" max="11532" width="18.7109375" style="46" customWidth="1"/>
    <col min="11533" max="11533" width="15.42578125" style="46" customWidth="1"/>
    <col min="11534" max="11534" width="17.140625" style="46" customWidth="1"/>
    <col min="11535" max="11535" width="19.28515625" style="46" customWidth="1"/>
    <col min="11536" max="11536" width="17.5703125" style="46" customWidth="1"/>
    <col min="11537" max="11537" width="20.7109375" style="46" customWidth="1"/>
    <col min="11538" max="11538" width="21.42578125" style="46" customWidth="1"/>
    <col min="11539" max="11539" width="21" style="46" customWidth="1"/>
    <col min="11540" max="11540" width="16" style="46" customWidth="1"/>
    <col min="11541" max="11541" width="14.5703125" style="46" customWidth="1"/>
    <col min="11542" max="11542" width="74.5703125" style="46" customWidth="1"/>
    <col min="11543" max="11543" width="101.42578125" style="46" customWidth="1"/>
    <col min="11544" max="11738" width="11.42578125" style="46"/>
    <col min="11739" max="11740" width="21.28515625" style="46" customWidth="1"/>
    <col min="11741" max="11741" width="37.140625" style="46" customWidth="1"/>
    <col min="11742" max="11742" width="49.28515625" style="46" customWidth="1"/>
    <col min="11743" max="11743" width="18.5703125" style="46" customWidth="1"/>
    <col min="11744" max="11744" width="62.28515625" style="46" customWidth="1"/>
    <col min="11745" max="11745" width="21.7109375" style="46" customWidth="1"/>
    <col min="11746" max="11746" width="18.42578125" style="46" customWidth="1"/>
    <col min="11747" max="11747" width="63" style="46" customWidth="1"/>
    <col min="11748" max="11748" width="22.28515625" style="46" customWidth="1"/>
    <col min="11749" max="11749" width="21" style="46" customWidth="1"/>
    <col min="11750" max="11753" width="15.85546875" style="46" customWidth="1"/>
    <col min="11754" max="11754" width="26.140625" style="46" customWidth="1"/>
    <col min="11755" max="11766" width="10.7109375" style="46" customWidth="1"/>
    <col min="11767" max="11774" width="0" style="46" hidden="1" customWidth="1"/>
    <col min="11775" max="11776" width="15.42578125" style="46" customWidth="1"/>
    <col min="11777" max="11777" width="18.7109375" style="46" customWidth="1"/>
    <col min="11778" max="11778" width="18.42578125" style="46" customWidth="1"/>
    <col min="11779" max="11780" width="15.42578125" style="46" customWidth="1"/>
    <col min="11781" max="11781" width="18.140625" style="46" customWidth="1"/>
    <col min="11782" max="11782" width="20.42578125" style="46" customWidth="1"/>
    <col min="11783" max="11783" width="18.140625" style="46" customWidth="1"/>
    <col min="11784" max="11784" width="15.42578125" style="46" customWidth="1"/>
    <col min="11785" max="11785" width="20" style="46" customWidth="1"/>
    <col min="11786" max="11786" width="18.140625" style="46" customWidth="1"/>
    <col min="11787" max="11787" width="15.42578125" style="46" customWidth="1"/>
    <col min="11788" max="11788" width="18.7109375" style="46" customWidth="1"/>
    <col min="11789" max="11789" width="15.42578125" style="46" customWidth="1"/>
    <col min="11790" max="11790" width="17.140625" style="46" customWidth="1"/>
    <col min="11791" max="11791" width="19.28515625" style="46" customWidth="1"/>
    <col min="11792" max="11792" width="17.5703125" style="46" customWidth="1"/>
    <col min="11793" max="11793" width="20.7109375" style="46" customWidth="1"/>
    <col min="11794" max="11794" width="21.42578125" style="46" customWidth="1"/>
    <col min="11795" max="11795" width="21" style="46" customWidth="1"/>
    <col min="11796" max="11796" width="16" style="46" customWidth="1"/>
    <col min="11797" max="11797" width="14.5703125" style="46" customWidth="1"/>
    <col min="11798" max="11798" width="74.5703125" style="46" customWidth="1"/>
    <col min="11799" max="11799" width="101.42578125" style="46" customWidth="1"/>
    <col min="11800" max="11994" width="11.42578125" style="46"/>
    <col min="11995" max="11996" width="21.28515625" style="46" customWidth="1"/>
    <col min="11997" max="11997" width="37.140625" style="46" customWidth="1"/>
    <col min="11998" max="11998" width="49.28515625" style="46" customWidth="1"/>
    <col min="11999" max="11999" width="18.5703125" style="46" customWidth="1"/>
    <col min="12000" max="12000" width="62.28515625" style="46" customWidth="1"/>
    <col min="12001" max="12001" width="21.7109375" style="46" customWidth="1"/>
    <col min="12002" max="12002" width="18.42578125" style="46" customWidth="1"/>
    <col min="12003" max="12003" width="63" style="46" customWidth="1"/>
    <col min="12004" max="12004" width="22.28515625" style="46" customWidth="1"/>
    <col min="12005" max="12005" width="21" style="46" customWidth="1"/>
    <col min="12006" max="12009" width="15.85546875" style="46" customWidth="1"/>
    <col min="12010" max="12010" width="26.140625" style="46" customWidth="1"/>
    <col min="12011" max="12022" width="10.7109375" style="46" customWidth="1"/>
    <col min="12023" max="12030" width="0" style="46" hidden="1" customWidth="1"/>
    <col min="12031" max="12032" width="15.42578125" style="46" customWidth="1"/>
    <col min="12033" max="12033" width="18.7109375" style="46" customWidth="1"/>
    <col min="12034" max="12034" width="18.42578125" style="46" customWidth="1"/>
    <col min="12035" max="12036" width="15.42578125" style="46" customWidth="1"/>
    <col min="12037" max="12037" width="18.140625" style="46" customWidth="1"/>
    <col min="12038" max="12038" width="20.42578125" style="46" customWidth="1"/>
    <col min="12039" max="12039" width="18.140625" style="46" customWidth="1"/>
    <col min="12040" max="12040" width="15.42578125" style="46" customWidth="1"/>
    <col min="12041" max="12041" width="20" style="46" customWidth="1"/>
    <col min="12042" max="12042" width="18.140625" style="46" customWidth="1"/>
    <col min="12043" max="12043" width="15.42578125" style="46" customWidth="1"/>
    <col min="12044" max="12044" width="18.7109375" style="46" customWidth="1"/>
    <col min="12045" max="12045" width="15.42578125" style="46" customWidth="1"/>
    <col min="12046" max="12046" width="17.140625" style="46" customWidth="1"/>
    <col min="12047" max="12047" width="19.28515625" style="46" customWidth="1"/>
    <col min="12048" max="12048" width="17.5703125" style="46" customWidth="1"/>
    <col min="12049" max="12049" width="20.7109375" style="46" customWidth="1"/>
    <col min="12050" max="12050" width="21.42578125" style="46" customWidth="1"/>
    <col min="12051" max="12051" width="21" style="46" customWidth="1"/>
    <col min="12052" max="12052" width="16" style="46" customWidth="1"/>
    <col min="12053" max="12053" width="14.5703125" style="46" customWidth="1"/>
    <col min="12054" max="12054" width="74.5703125" style="46" customWidth="1"/>
    <col min="12055" max="12055" width="101.42578125" style="46" customWidth="1"/>
    <col min="12056" max="12250" width="11.42578125" style="46"/>
    <col min="12251" max="12252" width="21.28515625" style="46" customWidth="1"/>
    <col min="12253" max="12253" width="37.140625" style="46" customWidth="1"/>
    <col min="12254" max="12254" width="49.28515625" style="46" customWidth="1"/>
    <col min="12255" max="12255" width="18.5703125" style="46" customWidth="1"/>
    <col min="12256" max="12256" width="62.28515625" style="46" customWidth="1"/>
    <col min="12257" max="12257" width="21.7109375" style="46" customWidth="1"/>
    <col min="12258" max="12258" width="18.42578125" style="46" customWidth="1"/>
    <col min="12259" max="12259" width="63" style="46" customWidth="1"/>
    <col min="12260" max="12260" width="22.28515625" style="46" customWidth="1"/>
    <col min="12261" max="12261" width="21" style="46" customWidth="1"/>
    <col min="12262" max="12265" width="15.85546875" style="46" customWidth="1"/>
    <col min="12266" max="12266" width="26.140625" style="46" customWidth="1"/>
    <col min="12267" max="12278" width="10.7109375" style="46" customWidth="1"/>
    <col min="12279" max="12286" width="0" style="46" hidden="1" customWidth="1"/>
    <col min="12287" max="12288" width="15.42578125" style="46" customWidth="1"/>
    <col min="12289" max="12289" width="18.7109375" style="46" customWidth="1"/>
    <col min="12290" max="12290" width="18.42578125" style="46" customWidth="1"/>
    <col min="12291" max="12292" width="15.42578125" style="46" customWidth="1"/>
    <col min="12293" max="12293" width="18.140625" style="46" customWidth="1"/>
    <col min="12294" max="12294" width="20.42578125" style="46" customWidth="1"/>
    <col min="12295" max="12295" width="18.140625" style="46" customWidth="1"/>
    <col min="12296" max="12296" width="15.42578125" style="46" customWidth="1"/>
    <col min="12297" max="12297" width="20" style="46" customWidth="1"/>
    <col min="12298" max="12298" width="18.140625" style="46" customWidth="1"/>
    <col min="12299" max="12299" width="15.42578125" style="46" customWidth="1"/>
    <col min="12300" max="12300" width="18.7109375" style="46" customWidth="1"/>
    <col min="12301" max="12301" width="15.42578125" style="46" customWidth="1"/>
    <col min="12302" max="12302" width="17.140625" style="46" customWidth="1"/>
    <col min="12303" max="12303" width="19.28515625" style="46" customWidth="1"/>
    <col min="12304" max="12304" width="17.5703125" style="46" customWidth="1"/>
    <col min="12305" max="12305" width="20.7109375" style="46" customWidth="1"/>
    <col min="12306" max="12306" width="21.42578125" style="46" customWidth="1"/>
    <col min="12307" max="12307" width="21" style="46" customWidth="1"/>
    <col min="12308" max="12308" width="16" style="46" customWidth="1"/>
    <col min="12309" max="12309" width="14.5703125" style="46" customWidth="1"/>
    <col min="12310" max="12310" width="74.5703125" style="46" customWidth="1"/>
    <col min="12311" max="12311" width="101.42578125" style="46" customWidth="1"/>
    <col min="12312" max="12506" width="11.42578125" style="46"/>
    <col min="12507" max="12508" width="21.28515625" style="46" customWidth="1"/>
    <col min="12509" max="12509" width="37.140625" style="46" customWidth="1"/>
    <col min="12510" max="12510" width="49.28515625" style="46" customWidth="1"/>
    <col min="12511" max="12511" width="18.5703125" style="46" customWidth="1"/>
    <col min="12512" max="12512" width="62.28515625" style="46" customWidth="1"/>
    <col min="12513" max="12513" width="21.7109375" style="46" customWidth="1"/>
    <col min="12514" max="12514" width="18.42578125" style="46" customWidth="1"/>
    <col min="12515" max="12515" width="63" style="46" customWidth="1"/>
    <col min="12516" max="12516" width="22.28515625" style="46" customWidth="1"/>
    <col min="12517" max="12517" width="21" style="46" customWidth="1"/>
    <col min="12518" max="12521" width="15.85546875" style="46" customWidth="1"/>
    <col min="12522" max="12522" width="26.140625" style="46" customWidth="1"/>
    <col min="12523" max="12534" width="10.7109375" style="46" customWidth="1"/>
    <col min="12535" max="12542" width="0" style="46" hidden="1" customWidth="1"/>
    <col min="12543" max="12544" width="15.42578125" style="46" customWidth="1"/>
    <col min="12545" max="12545" width="18.7109375" style="46" customWidth="1"/>
    <col min="12546" max="12546" width="18.42578125" style="46" customWidth="1"/>
    <col min="12547" max="12548" width="15.42578125" style="46" customWidth="1"/>
    <col min="12549" max="12549" width="18.140625" style="46" customWidth="1"/>
    <col min="12550" max="12550" width="20.42578125" style="46" customWidth="1"/>
    <col min="12551" max="12551" width="18.140625" style="46" customWidth="1"/>
    <col min="12552" max="12552" width="15.42578125" style="46" customWidth="1"/>
    <col min="12553" max="12553" width="20" style="46" customWidth="1"/>
    <col min="12554" max="12554" width="18.140625" style="46" customWidth="1"/>
    <col min="12555" max="12555" width="15.42578125" style="46" customWidth="1"/>
    <col min="12556" max="12556" width="18.7109375" style="46" customWidth="1"/>
    <col min="12557" max="12557" width="15.42578125" style="46" customWidth="1"/>
    <col min="12558" max="12558" width="17.140625" style="46" customWidth="1"/>
    <col min="12559" max="12559" width="19.28515625" style="46" customWidth="1"/>
    <col min="12560" max="12560" width="17.5703125" style="46" customWidth="1"/>
    <col min="12561" max="12561" width="20.7109375" style="46" customWidth="1"/>
    <col min="12562" max="12562" width="21.42578125" style="46" customWidth="1"/>
    <col min="12563" max="12563" width="21" style="46" customWidth="1"/>
    <col min="12564" max="12564" width="16" style="46" customWidth="1"/>
    <col min="12565" max="12565" width="14.5703125" style="46" customWidth="1"/>
    <col min="12566" max="12566" width="74.5703125" style="46" customWidth="1"/>
    <col min="12567" max="12567" width="101.42578125" style="46" customWidth="1"/>
    <col min="12568" max="12762" width="11.42578125" style="46"/>
    <col min="12763" max="12764" width="21.28515625" style="46" customWidth="1"/>
    <col min="12765" max="12765" width="37.140625" style="46" customWidth="1"/>
    <col min="12766" max="12766" width="49.28515625" style="46" customWidth="1"/>
    <col min="12767" max="12767" width="18.5703125" style="46" customWidth="1"/>
    <col min="12768" max="12768" width="62.28515625" style="46" customWidth="1"/>
    <col min="12769" max="12769" width="21.7109375" style="46" customWidth="1"/>
    <col min="12770" max="12770" width="18.42578125" style="46" customWidth="1"/>
    <col min="12771" max="12771" width="63" style="46" customWidth="1"/>
    <col min="12772" max="12772" width="22.28515625" style="46" customWidth="1"/>
    <col min="12773" max="12773" width="21" style="46" customWidth="1"/>
    <col min="12774" max="12777" width="15.85546875" style="46" customWidth="1"/>
    <col min="12778" max="12778" width="26.140625" style="46" customWidth="1"/>
    <col min="12779" max="12790" width="10.7109375" style="46" customWidth="1"/>
    <col min="12791" max="12798" width="0" style="46" hidden="1" customWidth="1"/>
    <col min="12799" max="12800" width="15.42578125" style="46" customWidth="1"/>
    <col min="12801" max="12801" width="18.7109375" style="46" customWidth="1"/>
    <col min="12802" max="12802" width="18.42578125" style="46" customWidth="1"/>
    <col min="12803" max="12804" width="15.42578125" style="46" customWidth="1"/>
    <col min="12805" max="12805" width="18.140625" style="46" customWidth="1"/>
    <col min="12806" max="12806" width="20.42578125" style="46" customWidth="1"/>
    <col min="12807" max="12807" width="18.140625" style="46" customWidth="1"/>
    <col min="12808" max="12808" width="15.42578125" style="46" customWidth="1"/>
    <col min="12809" max="12809" width="20" style="46" customWidth="1"/>
    <col min="12810" max="12810" width="18.140625" style="46" customWidth="1"/>
    <col min="12811" max="12811" width="15.42578125" style="46" customWidth="1"/>
    <col min="12812" max="12812" width="18.7109375" style="46" customWidth="1"/>
    <col min="12813" max="12813" width="15.42578125" style="46" customWidth="1"/>
    <col min="12814" max="12814" width="17.140625" style="46" customWidth="1"/>
    <col min="12815" max="12815" width="19.28515625" style="46" customWidth="1"/>
    <col min="12816" max="12816" width="17.5703125" style="46" customWidth="1"/>
    <col min="12817" max="12817" width="20.7109375" style="46" customWidth="1"/>
    <col min="12818" max="12818" width="21.42578125" style="46" customWidth="1"/>
    <col min="12819" max="12819" width="21" style="46" customWidth="1"/>
    <col min="12820" max="12820" width="16" style="46" customWidth="1"/>
    <col min="12821" max="12821" width="14.5703125" style="46" customWidth="1"/>
    <col min="12822" max="12822" width="74.5703125" style="46" customWidth="1"/>
    <col min="12823" max="12823" width="101.42578125" style="46" customWidth="1"/>
    <col min="12824" max="13018" width="11.42578125" style="46"/>
    <col min="13019" max="13020" width="21.28515625" style="46" customWidth="1"/>
    <col min="13021" max="13021" width="37.140625" style="46" customWidth="1"/>
    <col min="13022" max="13022" width="49.28515625" style="46" customWidth="1"/>
    <col min="13023" max="13023" width="18.5703125" style="46" customWidth="1"/>
    <col min="13024" max="13024" width="62.28515625" style="46" customWidth="1"/>
    <col min="13025" max="13025" width="21.7109375" style="46" customWidth="1"/>
    <col min="13026" max="13026" width="18.42578125" style="46" customWidth="1"/>
    <col min="13027" max="13027" width="63" style="46" customWidth="1"/>
    <col min="13028" max="13028" width="22.28515625" style="46" customWidth="1"/>
    <col min="13029" max="13029" width="21" style="46" customWidth="1"/>
    <col min="13030" max="13033" width="15.85546875" style="46" customWidth="1"/>
    <col min="13034" max="13034" width="26.140625" style="46" customWidth="1"/>
    <col min="13035" max="13046" width="10.7109375" style="46" customWidth="1"/>
    <col min="13047" max="13054" width="0" style="46" hidden="1" customWidth="1"/>
    <col min="13055" max="13056" width="15.42578125" style="46" customWidth="1"/>
    <col min="13057" max="13057" width="18.7109375" style="46" customWidth="1"/>
    <col min="13058" max="13058" width="18.42578125" style="46" customWidth="1"/>
    <col min="13059" max="13060" width="15.42578125" style="46" customWidth="1"/>
    <col min="13061" max="13061" width="18.140625" style="46" customWidth="1"/>
    <col min="13062" max="13062" width="20.42578125" style="46" customWidth="1"/>
    <col min="13063" max="13063" width="18.140625" style="46" customWidth="1"/>
    <col min="13064" max="13064" width="15.42578125" style="46" customWidth="1"/>
    <col min="13065" max="13065" width="20" style="46" customWidth="1"/>
    <col min="13066" max="13066" width="18.140625" style="46" customWidth="1"/>
    <col min="13067" max="13067" width="15.42578125" style="46" customWidth="1"/>
    <col min="13068" max="13068" width="18.7109375" style="46" customWidth="1"/>
    <col min="13069" max="13069" width="15.42578125" style="46" customWidth="1"/>
    <col min="13070" max="13070" width="17.140625" style="46" customWidth="1"/>
    <col min="13071" max="13071" width="19.28515625" style="46" customWidth="1"/>
    <col min="13072" max="13072" width="17.5703125" style="46" customWidth="1"/>
    <col min="13073" max="13073" width="20.7109375" style="46" customWidth="1"/>
    <col min="13074" max="13074" width="21.42578125" style="46" customWidth="1"/>
    <col min="13075" max="13075" width="21" style="46" customWidth="1"/>
    <col min="13076" max="13076" width="16" style="46" customWidth="1"/>
    <col min="13077" max="13077" width="14.5703125" style="46" customWidth="1"/>
    <col min="13078" max="13078" width="74.5703125" style="46" customWidth="1"/>
    <col min="13079" max="13079" width="101.42578125" style="46" customWidth="1"/>
    <col min="13080" max="13274" width="11.42578125" style="46"/>
    <col min="13275" max="13276" width="21.28515625" style="46" customWidth="1"/>
    <col min="13277" max="13277" width="37.140625" style="46" customWidth="1"/>
    <col min="13278" max="13278" width="49.28515625" style="46" customWidth="1"/>
    <col min="13279" max="13279" width="18.5703125" style="46" customWidth="1"/>
    <col min="13280" max="13280" width="62.28515625" style="46" customWidth="1"/>
    <col min="13281" max="13281" width="21.7109375" style="46" customWidth="1"/>
    <col min="13282" max="13282" width="18.42578125" style="46" customWidth="1"/>
    <col min="13283" max="13283" width="63" style="46" customWidth="1"/>
    <col min="13284" max="13284" width="22.28515625" style="46" customWidth="1"/>
    <col min="13285" max="13285" width="21" style="46" customWidth="1"/>
    <col min="13286" max="13289" width="15.85546875" style="46" customWidth="1"/>
    <col min="13290" max="13290" width="26.140625" style="46" customWidth="1"/>
    <col min="13291" max="13302" width="10.7109375" style="46" customWidth="1"/>
    <col min="13303" max="13310" width="0" style="46" hidden="1" customWidth="1"/>
    <col min="13311" max="13312" width="15.42578125" style="46" customWidth="1"/>
    <col min="13313" max="13313" width="18.7109375" style="46" customWidth="1"/>
    <col min="13314" max="13314" width="18.42578125" style="46" customWidth="1"/>
    <col min="13315" max="13316" width="15.42578125" style="46" customWidth="1"/>
    <col min="13317" max="13317" width="18.140625" style="46" customWidth="1"/>
    <col min="13318" max="13318" width="20.42578125" style="46" customWidth="1"/>
    <col min="13319" max="13319" width="18.140625" style="46" customWidth="1"/>
    <col min="13320" max="13320" width="15.42578125" style="46" customWidth="1"/>
    <col min="13321" max="13321" width="20" style="46" customWidth="1"/>
    <col min="13322" max="13322" width="18.140625" style="46" customWidth="1"/>
    <col min="13323" max="13323" width="15.42578125" style="46" customWidth="1"/>
    <col min="13324" max="13324" width="18.7109375" style="46" customWidth="1"/>
    <col min="13325" max="13325" width="15.42578125" style="46" customWidth="1"/>
    <col min="13326" max="13326" width="17.140625" style="46" customWidth="1"/>
    <col min="13327" max="13327" width="19.28515625" style="46" customWidth="1"/>
    <col min="13328" max="13328" width="17.5703125" style="46" customWidth="1"/>
    <col min="13329" max="13329" width="20.7109375" style="46" customWidth="1"/>
    <col min="13330" max="13330" width="21.42578125" style="46" customWidth="1"/>
    <col min="13331" max="13331" width="21" style="46" customWidth="1"/>
    <col min="13332" max="13332" width="16" style="46" customWidth="1"/>
    <col min="13333" max="13333" width="14.5703125" style="46" customWidth="1"/>
    <col min="13334" max="13334" width="74.5703125" style="46" customWidth="1"/>
    <col min="13335" max="13335" width="101.42578125" style="46" customWidth="1"/>
    <col min="13336" max="13530" width="11.42578125" style="46"/>
    <col min="13531" max="13532" width="21.28515625" style="46" customWidth="1"/>
    <col min="13533" max="13533" width="37.140625" style="46" customWidth="1"/>
    <col min="13534" max="13534" width="49.28515625" style="46" customWidth="1"/>
    <col min="13535" max="13535" width="18.5703125" style="46" customWidth="1"/>
    <col min="13536" max="13536" width="62.28515625" style="46" customWidth="1"/>
    <col min="13537" max="13537" width="21.7109375" style="46" customWidth="1"/>
    <col min="13538" max="13538" width="18.42578125" style="46" customWidth="1"/>
    <col min="13539" max="13539" width="63" style="46" customWidth="1"/>
    <col min="13540" max="13540" width="22.28515625" style="46" customWidth="1"/>
    <col min="13541" max="13541" width="21" style="46" customWidth="1"/>
    <col min="13542" max="13545" width="15.85546875" style="46" customWidth="1"/>
    <col min="13546" max="13546" width="26.140625" style="46" customWidth="1"/>
    <col min="13547" max="13558" width="10.7109375" style="46" customWidth="1"/>
    <col min="13559" max="13566" width="0" style="46" hidden="1" customWidth="1"/>
    <col min="13567" max="13568" width="15.42578125" style="46" customWidth="1"/>
    <col min="13569" max="13569" width="18.7109375" style="46" customWidth="1"/>
    <col min="13570" max="13570" width="18.42578125" style="46" customWidth="1"/>
    <col min="13571" max="13572" width="15.42578125" style="46" customWidth="1"/>
    <col min="13573" max="13573" width="18.140625" style="46" customWidth="1"/>
    <col min="13574" max="13574" width="20.42578125" style="46" customWidth="1"/>
    <col min="13575" max="13575" width="18.140625" style="46" customWidth="1"/>
    <col min="13576" max="13576" width="15.42578125" style="46" customWidth="1"/>
    <col min="13577" max="13577" width="20" style="46" customWidth="1"/>
    <col min="13578" max="13578" width="18.140625" style="46" customWidth="1"/>
    <col min="13579" max="13579" width="15.42578125" style="46" customWidth="1"/>
    <col min="13580" max="13580" width="18.7109375" style="46" customWidth="1"/>
    <col min="13581" max="13581" width="15.42578125" style="46" customWidth="1"/>
    <col min="13582" max="13582" width="17.140625" style="46" customWidth="1"/>
    <col min="13583" max="13583" width="19.28515625" style="46" customWidth="1"/>
    <col min="13584" max="13584" width="17.5703125" style="46" customWidth="1"/>
    <col min="13585" max="13585" width="20.7109375" style="46" customWidth="1"/>
    <col min="13586" max="13586" width="21.42578125" style="46" customWidth="1"/>
    <col min="13587" max="13587" width="21" style="46" customWidth="1"/>
    <col min="13588" max="13588" width="16" style="46" customWidth="1"/>
    <col min="13589" max="13589" width="14.5703125" style="46" customWidth="1"/>
    <col min="13590" max="13590" width="74.5703125" style="46" customWidth="1"/>
    <col min="13591" max="13591" width="101.42578125" style="46" customWidth="1"/>
    <col min="13592" max="13786" width="11.42578125" style="46"/>
    <col min="13787" max="13788" width="21.28515625" style="46" customWidth="1"/>
    <col min="13789" max="13789" width="37.140625" style="46" customWidth="1"/>
    <col min="13790" max="13790" width="49.28515625" style="46" customWidth="1"/>
    <col min="13791" max="13791" width="18.5703125" style="46" customWidth="1"/>
    <col min="13792" max="13792" width="62.28515625" style="46" customWidth="1"/>
    <col min="13793" max="13793" width="21.7109375" style="46" customWidth="1"/>
    <col min="13794" max="13794" width="18.42578125" style="46" customWidth="1"/>
    <col min="13795" max="13795" width="63" style="46" customWidth="1"/>
    <col min="13796" max="13796" width="22.28515625" style="46" customWidth="1"/>
    <col min="13797" max="13797" width="21" style="46" customWidth="1"/>
    <col min="13798" max="13801" width="15.85546875" style="46" customWidth="1"/>
    <col min="13802" max="13802" width="26.140625" style="46" customWidth="1"/>
    <col min="13803" max="13814" width="10.7109375" style="46" customWidth="1"/>
    <col min="13815" max="13822" width="0" style="46" hidden="1" customWidth="1"/>
    <col min="13823" max="13824" width="15.42578125" style="46" customWidth="1"/>
    <col min="13825" max="13825" width="18.7109375" style="46" customWidth="1"/>
    <col min="13826" max="13826" width="18.42578125" style="46" customWidth="1"/>
    <col min="13827" max="13828" width="15.42578125" style="46" customWidth="1"/>
    <col min="13829" max="13829" width="18.140625" style="46" customWidth="1"/>
    <col min="13830" max="13830" width="20.42578125" style="46" customWidth="1"/>
    <col min="13831" max="13831" width="18.140625" style="46" customWidth="1"/>
    <col min="13832" max="13832" width="15.42578125" style="46" customWidth="1"/>
    <col min="13833" max="13833" width="20" style="46" customWidth="1"/>
    <col min="13834" max="13834" width="18.140625" style="46" customWidth="1"/>
    <col min="13835" max="13835" width="15.42578125" style="46" customWidth="1"/>
    <col min="13836" max="13836" width="18.7109375" style="46" customWidth="1"/>
    <col min="13837" max="13837" width="15.42578125" style="46" customWidth="1"/>
    <col min="13838" max="13838" width="17.140625" style="46" customWidth="1"/>
    <col min="13839" max="13839" width="19.28515625" style="46" customWidth="1"/>
    <col min="13840" max="13840" width="17.5703125" style="46" customWidth="1"/>
    <col min="13841" max="13841" width="20.7109375" style="46" customWidth="1"/>
    <col min="13842" max="13842" width="21.42578125" style="46" customWidth="1"/>
    <col min="13843" max="13843" width="21" style="46" customWidth="1"/>
    <col min="13844" max="13844" width="16" style="46" customWidth="1"/>
    <col min="13845" max="13845" width="14.5703125" style="46" customWidth="1"/>
    <col min="13846" max="13846" width="74.5703125" style="46" customWidth="1"/>
    <col min="13847" max="13847" width="101.42578125" style="46" customWidth="1"/>
    <col min="13848" max="14042" width="11.42578125" style="46"/>
    <col min="14043" max="14044" width="21.28515625" style="46" customWidth="1"/>
    <col min="14045" max="14045" width="37.140625" style="46" customWidth="1"/>
    <col min="14046" max="14046" width="49.28515625" style="46" customWidth="1"/>
    <col min="14047" max="14047" width="18.5703125" style="46" customWidth="1"/>
    <col min="14048" max="14048" width="62.28515625" style="46" customWidth="1"/>
    <col min="14049" max="14049" width="21.7109375" style="46" customWidth="1"/>
    <col min="14050" max="14050" width="18.42578125" style="46" customWidth="1"/>
    <col min="14051" max="14051" width="63" style="46" customWidth="1"/>
    <col min="14052" max="14052" width="22.28515625" style="46" customWidth="1"/>
    <col min="14053" max="14053" width="21" style="46" customWidth="1"/>
    <col min="14054" max="14057" width="15.85546875" style="46" customWidth="1"/>
    <col min="14058" max="14058" width="26.140625" style="46" customWidth="1"/>
    <col min="14059" max="14070" width="10.7109375" style="46" customWidth="1"/>
    <col min="14071" max="14078" width="0" style="46" hidden="1" customWidth="1"/>
    <col min="14079" max="14080" width="15.42578125" style="46" customWidth="1"/>
    <col min="14081" max="14081" width="18.7109375" style="46" customWidth="1"/>
    <col min="14082" max="14082" width="18.42578125" style="46" customWidth="1"/>
    <col min="14083" max="14084" width="15.42578125" style="46" customWidth="1"/>
    <col min="14085" max="14085" width="18.140625" style="46" customWidth="1"/>
    <col min="14086" max="14086" width="20.42578125" style="46" customWidth="1"/>
    <col min="14087" max="14087" width="18.140625" style="46" customWidth="1"/>
    <col min="14088" max="14088" width="15.42578125" style="46" customWidth="1"/>
    <col min="14089" max="14089" width="20" style="46" customWidth="1"/>
    <col min="14090" max="14090" width="18.140625" style="46" customWidth="1"/>
    <col min="14091" max="14091" width="15.42578125" style="46" customWidth="1"/>
    <col min="14092" max="14092" width="18.7109375" style="46" customWidth="1"/>
    <col min="14093" max="14093" width="15.42578125" style="46" customWidth="1"/>
    <col min="14094" max="14094" width="17.140625" style="46" customWidth="1"/>
    <col min="14095" max="14095" width="19.28515625" style="46" customWidth="1"/>
    <col min="14096" max="14096" width="17.5703125" style="46" customWidth="1"/>
    <col min="14097" max="14097" width="20.7109375" style="46" customWidth="1"/>
    <col min="14098" max="14098" width="21.42578125" style="46" customWidth="1"/>
    <col min="14099" max="14099" width="21" style="46" customWidth="1"/>
    <col min="14100" max="14100" width="16" style="46" customWidth="1"/>
    <col min="14101" max="14101" width="14.5703125" style="46" customWidth="1"/>
    <col min="14102" max="14102" width="74.5703125" style="46" customWidth="1"/>
    <col min="14103" max="14103" width="101.42578125" style="46" customWidth="1"/>
    <col min="14104" max="14298" width="11.42578125" style="46"/>
    <col min="14299" max="14300" width="21.28515625" style="46" customWidth="1"/>
    <col min="14301" max="14301" width="37.140625" style="46" customWidth="1"/>
    <col min="14302" max="14302" width="49.28515625" style="46" customWidth="1"/>
    <col min="14303" max="14303" width="18.5703125" style="46" customWidth="1"/>
    <col min="14304" max="14304" width="62.28515625" style="46" customWidth="1"/>
    <col min="14305" max="14305" width="21.7109375" style="46" customWidth="1"/>
    <col min="14306" max="14306" width="18.42578125" style="46" customWidth="1"/>
    <col min="14307" max="14307" width="63" style="46" customWidth="1"/>
    <col min="14308" max="14308" width="22.28515625" style="46" customWidth="1"/>
    <col min="14309" max="14309" width="21" style="46" customWidth="1"/>
    <col min="14310" max="14313" width="15.85546875" style="46" customWidth="1"/>
    <col min="14314" max="14314" width="26.140625" style="46" customWidth="1"/>
    <col min="14315" max="14326" width="10.7109375" style="46" customWidth="1"/>
    <col min="14327" max="14334" width="0" style="46" hidden="1" customWidth="1"/>
    <col min="14335" max="14336" width="15.42578125" style="46" customWidth="1"/>
    <col min="14337" max="14337" width="18.7109375" style="46" customWidth="1"/>
    <col min="14338" max="14338" width="18.42578125" style="46" customWidth="1"/>
    <col min="14339" max="14340" width="15.42578125" style="46" customWidth="1"/>
    <col min="14341" max="14341" width="18.140625" style="46" customWidth="1"/>
    <col min="14342" max="14342" width="20.42578125" style="46" customWidth="1"/>
    <col min="14343" max="14343" width="18.140625" style="46" customWidth="1"/>
    <col min="14344" max="14344" width="15.42578125" style="46" customWidth="1"/>
    <col min="14345" max="14345" width="20" style="46" customWidth="1"/>
    <col min="14346" max="14346" width="18.140625" style="46" customWidth="1"/>
    <col min="14347" max="14347" width="15.42578125" style="46" customWidth="1"/>
    <col min="14348" max="14348" width="18.7109375" style="46" customWidth="1"/>
    <col min="14349" max="14349" width="15.42578125" style="46" customWidth="1"/>
    <col min="14350" max="14350" width="17.140625" style="46" customWidth="1"/>
    <col min="14351" max="14351" width="19.28515625" style="46" customWidth="1"/>
    <col min="14352" max="14352" width="17.5703125" style="46" customWidth="1"/>
    <col min="14353" max="14353" width="20.7109375" style="46" customWidth="1"/>
    <col min="14354" max="14354" width="21.42578125" style="46" customWidth="1"/>
    <col min="14355" max="14355" width="21" style="46" customWidth="1"/>
    <col min="14356" max="14356" width="16" style="46" customWidth="1"/>
    <col min="14357" max="14357" width="14.5703125" style="46" customWidth="1"/>
    <col min="14358" max="14358" width="74.5703125" style="46" customWidth="1"/>
    <col min="14359" max="14359" width="101.42578125" style="46" customWidth="1"/>
    <col min="14360" max="14554" width="11.42578125" style="46"/>
    <col min="14555" max="14556" width="21.28515625" style="46" customWidth="1"/>
    <col min="14557" max="14557" width="37.140625" style="46" customWidth="1"/>
    <col min="14558" max="14558" width="49.28515625" style="46" customWidth="1"/>
    <col min="14559" max="14559" width="18.5703125" style="46" customWidth="1"/>
    <col min="14560" max="14560" width="62.28515625" style="46" customWidth="1"/>
    <col min="14561" max="14561" width="21.7109375" style="46" customWidth="1"/>
    <col min="14562" max="14562" width="18.42578125" style="46" customWidth="1"/>
    <col min="14563" max="14563" width="63" style="46" customWidth="1"/>
    <col min="14564" max="14564" width="22.28515625" style="46" customWidth="1"/>
    <col min="14565" max="14565" width="21" style="46" customWidth="1"/>
    <col min="14566" max="14569" width="15.85546875" style="46" customWidth="1"/>
    <col min="14570" max="14570" width="26.140625" style="46" customWidth="1"/>
    <col min="14571" max="14582" width="10.7109375" style="46" customWidth="1"/>
    <col min="14583" max="14590" width="0" style="46" hidden="1" customWidth="1"/>
    <col min="14591" max="14592" width="15.42578125" style="46" customWidth="1"/>
    <col min="14593" max="14593" width="18.7109375" style="46" customWidth="1"/>
    <col min="14594" max="14594" width="18.42578125" style="46" customWidth="1"/>
    <col min="14595" max="14596" width="15.42578125" style="46" customWidth="1"/>
    <col min="14597" max="14597" width="18.140625" style="46" customWidth="1"/>
    <col min="14598" max="14598" width="20.42578125" style="46" customWidth="1"/>
    <col min="14599" max="14599" width="18.140625" style="46" customWidth="1"/>
    <col min="14600" max="14600" width="15.42578125" style="46" customWidth="1"/>
    <col min="14601" max="14601" width="20" style="46" customWidth="1"/>
    <col min="14602" max="14602" width="18.140625" style="46" customWidth="1"/>
    <col min="14603" max="14603" width="15.42578125" style="46" customWidth="1"/>
    <col min="14604" max="14604" width="18.7109375" style="46" customWidth="1"/>
    <col min="14605" max="14605" width="15.42578125" style="46" customWidth="1"/>
    <col min="14606" max="14606" width="17.140625" style="46" customWidth="1"/>
    <col min="14607" max="14607" width="19.28515625" style="46" customWidth="1"/>
    <col min="14608" max="14608" width="17.5703125" style="46" customWidth="1"/>
    <col min="14609" max="14609" width="20.7109375" style="46" customWidth="1"/>
    <col min="14610" max="14610" width="21.42578125" style="46" customWidth="1"/>
    <col min="14611" max="14611" width="21" style="46" customWidth="1"/>
    <col min="14612" max="14612" width="16" style="46" customWidth="1"/>
    <col min="14613" max="14613" width="14.5703125" style="46" customWidth="1"/>
    <col min="14614" max="14614" width="74.5703125" style="46" customWidth="1"/>
    <col min="14615" max="14615" width="101.42578125" style="46" customWidth="1"/>
    <col min="14616" max="14810" width="11.42578125" style="46"/>
    <col min="14811" max="14812" width="21.28515625" style="46" customWidth="1"/>
    <col min="14813" max="14813" width="37.140625" style="46" customWidth="1"/>
    <col min="14814" max="14814" width="49.28515625" style="46" customWidth="1"/>
    <col min="14815" max="14815" width="18.5703125" style="46" customWidth="1"/>
    <col min="14816" max="14816" width="62.28515625" style="46" customWidth="1"/>
    <col min="14817" max="14817" width="21.7109375" style="46" customWidth="1"/>
    <col min="14818" max="14818" width="18.42578125" style="46" customWidth="1"/>
    <col min="14819" max="14819" width="63" style="46" customWidth="1"/>
    <col min="14820" max="14820" width="22.28515625" style="46" customWidth="1"/>
    <col min="14821" max="14821" width="21" style="46" customWidth="1"/>
    <col min="14822" max="14825" width="15.85546875" style="46" customWidth="1"/>
    <col min="14826" max="14826" width="26.140625" style="46" customWidth="1"/>
    <col min="14827" max="14838" width="10.7109375" style="46" customWidth="1"/>
    <col min="14839" max="14846" width="0" style="46" hidden="1" customWidth="1"/>
    <col min="14847" max="14848" width="15.42578125" style="46" customWidth="1"/>
    <col min="14849" max="14849" width="18.7109375" style="46" customWidth="1"/>
    <col min="14850" max="14850" width="18.42578125" style="46" customWidth="1"/>
    <col min="14851" max="14852" width="15.42578125" style="46" customWidth="1"/>
    <col min="14853" max="14853" width="18.140625" style="46" customWidth="1"/>
    <col min="14854" max="14854" width="20.42578125" style="46" customWidth="1"/>
    <col min="14855" max="14855" width="18.140625" style="46" customWidth="1"/>
    <col min="14856" max="14856" width="15.42578125" style="46" customWidth="1"/>
    <col min="14857" max="14857" width="20" style="46" customWidth="1"/>
    <col min="14858" max="14858" width="18.140625" style="46" customWidth="1"/>
    <col min="14859" max="14859" width="15.42578125" style="46" customWidth="1"/>
    <col min="14860" max="14860" width="18.7109375" style="46" customWidth="1"/>
    <col min="14861" max="14861" width="15.42578125" style="46" customWidth="1"/>
    <col min="14862" max="14862" width="17.140625" style="46" customWidth="1"/>
    <col min="14863" max="14863" width="19.28515625" style="46" customWidth="1"/>
    <col min="14864" max="14864" width="17.5703125" style="46" customWidth="1"/>
    <col min="14865" max="14865" width="20.7109375" style="46" customWidth="1"/>
    <col min="14866" max="14866" width="21.42578125" style="46" customWidth="1"/>
    <col min="14867" max="14867" width="21" style="46" customWidth="1"/>
    <col min="14868" max="14868" width="16" style="46" customWidth="1"/>
    <col min="14869" max="14869" width="14.5703125" style="46" customWidth="1"/>
    <col min="14870" max="14870" width="74.5703125" style="46" customWidth="1"/>
    <col min="14871" max="14871" width="101.42578125" style="46" customWidth="1"/>
    <col min="14872" max="15066" width="11.42578125" style="46"/>
    <col min="15067" max="15068" width="21.28515625" style="46" customWidth="1"/>
    <col min="15069" max="15069" width="37.140625" style="46" customWidth="1"/>
    <col min="15070" max="15070" width="49.28515625" style="46" customWidth="1"/>
    <col min="15071" max="15071" width="18.5703125" style="46" customWidth="1"/>
    <col min="15072" max="15072" width="62.28515625" style="46" customWidth="1"/>
    <col min="15073" max="15073" width="21.7109375" style="46" customWidth="1"/>
    <col min="15074" max="15074" width="18.42578125" style="46" customWidth="1"/>
    <col min="15075" max="15075" width="63" style="46" customWidth="1"/>
    <col min="15076" max="15076" width="22.28515625" style="46" customWidth="1"/>
    <col min="15077" max="15077" width="21" style="46" customWidth="1"/>
    <col min="15078" max="15081" width="15.85546875" style="46" customWidth="1"/>
    <col min="15082" max="15082" width="26.140625" style="46" customWidth="1"/>
    <col min="15083" max="15094" width="10.7109375" style="46" customWidth="1"/>
    <col min="15095" max="15102" width="0" style="46" hidden="1" customWidth="1"/>
    <col min="15103" max="15104" width="15.42578125" style="46" customWidth="1"/>
    <col min="15105" max="15105" width="18.7109375" style="46" customWidth="1"/>
    <col min="15106" max="15106" width="18.42578125" style="46" customWidth="1"/>
    <col min="15107" max="15108" width="15.42578125" style="46" customWidth="1"/>
    <col min="15109" max="15109" width="18.140625" style="46" customWidth="1"/>
    <col min="15110" max="15110" width="20.42578125" style="46" customWidth="1"/>
    <col min="15111" max="15111" width="18.140625" style="46" customWidth="1"/>
    <col min="15112" max="15112" width="15.42578125" style="46" customWidth="1"/>
    <col min="15113" max="15113" width="20" style="46" customWidth="1"/>
    <col min="15114" max="15114" width="18.140625" style="46" customWidth="1"/>
    <col min="15115" max="15115" width="15.42578125" style="46" customWidth="1"/>
    <col min="15116" max="15116" width="18.7109375" style="46" customWidth="1"/>
    <col min="15117" max="15117" width="15.42578125" style="46" customWidth="1"/>
    <col min="15118" max="15118" width="17.140625" style="46" customWidth="1"/>
    <col min="15119" max="15119" width="19.28515625" style="46" customWidth="1"/>
    <col min="15120" max="15120" width="17.5703125" style="46" customWidth="1"/>
    <col min="15121" max="15121" width="20.7109375" style="46" customWidth="1"/>
    <col min="15122" max="15122" width="21.42578125" style="46" customWidth="1"/>
    <col min="15123" max="15123" width="21" style="46" customWidth="1"/>
    <col min="15124" max="15124" width="16" style="46" customWidth="1"/>
    <col min="15125" max="15125" width="14.5703125" style="46" customWidth="1"/>
    <col min="15126" max="15126" width="74.5703125" style="46" customWidth="1"/>
    <col min="15127" max="15127" width="101.42578125" style="46" customWidth="1"/>
    <col min="15128" max="15322" width="11.42578125" style="46"/>
    <col min="15323" max="15324" width="21.28515625" style="46" customWidth="1"/>
    <col min="15325" max="15325" width="37.140625" style="46" customWidth="1"/>
    <col min="15326" max="15326" width="49.28515625" style="46" customWidth="1"/>
    <col min="15327" max="15327" width="18.5703125" style="46" customWidth="1"/>
    <col min="15328" max="15328" width="62.28515625" style="46" customWidth="1"/>
    <col min="15329" max="15329" width="21.7109375" style="46" customWidth="1"/>
    <col min="15330" max="15330" width="18.42578125" style="46" customWidth="1"/>
    <col min="15331" max="15331" width="63" style="46" customWidth="1"/>
    <col min="15332" max="15332" width="22.28515625" style="46" customWidth="1"/>
    <col min="15333" max="15333" width="21" style="46" customWidth="1"/>
    <col min="15334" max="15337" width="15.85546875" style="46" customWidth="1"/>
    <col min="15338" max="15338" width="26.140625" style="46" customWidth="1"/>
    <col min="15339" max="15350" width="10.7109375" style="46" customWidth="1"/>
    <col min="15351" max="15358" width="0" style="46" hidden="1" customWidth="1"/>
    <col min="15359" max="15360" width="15.42578125" style="46" customWidth="1"/>
    <col min="15361" max="15361" width="18.7109375" style="46" customWidth="1"/>
    <col min="15362" max="15362" width="18.42578125" style="46" customWidth="1"/>
    <col min="15363" max="15364" width="15.42578125" style="46" customWidth="1"/>
    <col min="15365" max="15365" width="18.140625" style="46" customWidth="1"/>
    <col min="15366" max="15366" width="20.42578125" style="46" customWidth="1"/>
    <col min="15367" max="15367" width="18.140625" style="46" customWidth="1"/>
    <col min="15368" max="15368" width="15.42578125" style="46" customWidth="1"/>
    <col min="15369" max="15369" width="20" style="46" customWidth="1"/>
    <col min="15370" max="15370" width="18.140625" style="46" customWidth="1"/>
    <col min="15371" max="15371" width="15.42578125" style="46" customWidth="1"/>
    <col min="15372" max="15372" width="18.7109375" style="46" customWidth="1"/>
    <col min="15373" max="15373" width="15.42578125" style="46" customWidth="1"/>
    <col min="15374" max="15374" width="17.140625" style="46" customWidth="1"/>
    <col min="15375" max="15375" width="19.28515625" style="46" customWidth="1"/>
    <col min="15376" max="15376" width="17.5703125" style="46" customWidth="1"/>
    <col min="15377" max="15377" width="20.7109375" style="46" customWidth="1"/>
    <col min="15378" max="15378" width="21.42578125" style="46" customWidth="1"/>
    <col min="15379" max="15379" width="21" style="46" customWidth="1"/>
    <col min="15380" max="15380" width="16" style="46" customWidth="1"/>
    <col min="15381" max="15381" width="14.5703125" style="46" customWidth="1"/>
    <col min="15382" max="15382" width="74.5703125" style="46" customWidth="1"/>
    <col min="15383" max="15383" width="101.42578125" style="46" customWidth="1"/>
    <col min="15384" max="15578" width="11.42578125" style="46"/>
    <col min="15579" max="15580" width="21.28515625" style="46" customWidth="1"/>
    <col min="15581" max="15581" width="37.140625" style="46" customWidth="1"/>
    <col min="15582" max="15582" width="49.28515625" style="46" customWidth="1"/>
    <col min="15583" max="15583" width="18.5703125" style="46" customWidth="1"/>
    <col min="15584" max="15584" width="62.28515625" style="46" customWidth="1"/>
    <col min="15585" max="15585" width="21.7109375" style="46" customWidth="1"/>
    <col min="15586" max="15586" width="18.42578125" style="46" customWidth="1"/>
    <col min="15587" max="15587" width="63" style="46" customWidth="1"/>
    <col min="15588" max="15588" width="22.28515625" style="46" customWidth="1"/>
    <col min="15589" max="15589" width="21" style="46" customWidth="1"/>
    <col min="15590" max="15593" width="15.85546875" style="46" customWidth="1"/>
    <col min="15594" max="15594" width="26.140625" style="46" customWidth="1"/>
    <col min="15595" max="15606" width="10.7109375" style="46" customWidth="1"/>
    <col min="15607" max="15614" width="0" style="46" hidden="1" customWidth="1"/>
    <col min="15615" max="15616" width="15.42578125" style="46" customWidth="1"/>
    <col min="15617" max="15617" width="18.7109375" style="46" customWidth="1"/>
    <col min="15618" max="15618" width="18.42578125" style="46" customWidth="1"/>
    <col min="15619" max="15620" width="15.42578125" style="46" customWidth="1"/>
    <col min="15621" max="15621" width="18.140625" style="46" customWidth="1"/>
    <col min="15622" max="15622" width="20.42578125" style="46" customWidth="1"/>
    <col min="15623" max="15623" width="18.140625" style="46" customWidth="1"/>
    <col min="15624" max="15624" width="15.42578125" style="46" customWidth="1"/>
    <col min="15625" max="15625" width="20" style="46" customWidth="1"/>
    <col min="15626" max="15626" width="18.140625" style="46" customWidth="1"/>
    <col min="15627" max="15627" width="15.42578125" style="46" customWidth="1"/>
    <col min="15628" max="15628" width="18.7109375" style="46" customWidth="1"/>
    <col min="15629" max="15629" width="15.42578125" style="46" customWidth="1"/>
    <col min="15630" max="15630" width="17.140625" style="46" customWidth="1"/>
    <col min="15631" max="15631" width="19.28515625" style="46" customWidth="1"/>
    <col min="15632" max="15632" width="17.5703125" style="46" customWidth="1"/>
    <col min="15633" max="15633" width="20.7109375" style="46" customWidth="1"/>
    <col min="15634" max="15634" width="21.42578125" style="46" customWidth="1"/>
    <col min="15635" max="15635" width="21" style="46" customWidth="1"/>
    <col min="15636" max="15636" width="16" style="46" customWidth="1"/>
    <col min="15637" max="15637" width="14.5703125" style="46" customWidth="1"/>
    <col min="15638" max="15638" width="74.5703125" style="46" customWidth="1"/>
    <col min="15639" max="15639" width="101.42578125" style="46" customWidth="1"/>
    <col min="15640" max="15834" width="11.42578125" style="46"/>
    <col min="15835" max="15836" width="21.28515625" style="46" customWidth="1"/>
    <col min="15837" max="15837" width="37.140625" style="46" customWidth="1"/>
    <col min="15838" max="15838" width="49.28515625" style="46" customWidth="1"/>
    <col min="15839" max="15839" width="18.5703125" style="46" customWidth="1"/>
    <col min="15840" max="15840" width="62.28515625" style="46" customWidth="1"/>
    <col min="15841" max="15841" width="21.7109375" style="46" customWidth="1"/>
    <col min="15842" max="15842" width="18.42578125" style="46" customWidth="1"/>
    <col min="15843" max="15843" width="63" style="46" customWidth="1"/>
    <col min="15844" max="15844" width="22.28515625" style="46" customWidth="1"/>
    <col min="15845" max="15845" width="21" style="46" customWidth="1"/>
    <col min="15846" max="15849" width="15.85546875" style="46" customWidth="1"/>
    <col min="15850" max="15850" width="26.140625" style="46" customWidth="1"/>
    <col min="15851" max="15862" width="10.7109375" style="46" customWidth="1"/>
    <col min="15863" max="15870" width="0" style="46" hidden="1" customWidth="1"/>
    <col min="15871" max="15872" width="15.42578125" style="46" customWidth="1"/>
    <col min="15873" max="15873" width="18.7109375" style="46" customWidth="1"/>
    <col min="15874" max="15874" width="18.42578125" style="46" customWidth="1"/>
    <col min="15875" max="15876" width="15.42578125" style="46" customWidth="1"/>
    <col min="15877" max="15877" width="18.140625" style="46" customWidth="1"/>
    <col min="15878" max="15878" width="20.42578125" style="46" customWidth="1"/>
    <col min="15879" max="15879" width="18.140625" style="46" customWidth="1"/>
    <col min="15880" max="15880" width="15.42578125" style="46" customWidth="1"/>
    <col min="15881" max="15881" width="20" style="46" customWidth="1"/>
    <col min="15882" max="15882" width="18.140625" style="46" customWidth="1"/>
    <col min="15883" max="15883" width="15.42578125" style="46" customWidth="1"/>
    <col min="15884" max="15884" width="18.7109375" style="46" customWidth="1"/>
    <col min="15885" max="15885" width="15.42578125" style="46" customWidth="1"/>
    <col min="15886" max="15886" width="17.140625" style="46" customWidth="1"/>
    <col min="15887" max="15887" width="19.28515625" style="46" customWidth="1"/>
    <col min="15888" max="15888" width="17.5703125" style="46" customWidth="1"/>
    <col min="15889" max="15889" width="20.7109375" style="46" customWidth="1"/>
    <col min="15890" max="15890" width="21.42578125" style="46" customWidth="1"/>
    <col min="15891" max="15891" width="21" style="46" customWidth="1"/>
    <col min="15892" max="15892" width="16" style="46" customWidth="1"/>
    <col min="15893" max="15893" width="14.5703125" style="46" customWidth="1"/>
    <col min="15894" max="15894" width="74.5703125" style="46" customWidth="1"/>
    <col min="15895" max="15895" width="101.42578125" style="46" customWidth="1"/>
    <col min="15896" max="16090" width="11.42578125" style="46"/>
    <col min="16091" max="16092" width="21.28515625" style="46" customWidth="1"/>
    <col min="16093" max="16093" width="37.140625" style="46" customWidth="1"/>
    <col min="16094" max="16094" width="49.28515625" style="46" customWidth="1"/>
    <col min="16095" max="16095" width="18.5703125" style="46" customWidth="1"/>
    <col min="16096" max="16096" width="62.28515625" style="46" customWidth="1"/>
    <col min="16097" max="16097" width="21.7109375" style="46" customWidth="1"/>
    <col min="16098" max="16098" width="18.42578125" style="46" customWidth="1"/>
    <col min="16099" max="16099" width="63" style="46" customWidth="1"/>
    <col min="16100" max="16100" width="22.28515625" style="46" customWidth="1"/>
    <col min="16101" max="16101" width="21" style="46" customWidth="1"/>
    <col min="16102" max="16105" width="15.85546875" style="46" customWidth="1"/>
    <col min="16106" max="16106" width="26.140625" style="46" customWidth="1"/>
    <col min="16107" max="16118" width="10.7109375" style="46" customWidth="1"/>
    <col min="16119" max="16126" width="0" style="46" hidden="1" customWidth="1"/>
    <col min="16127" max="16128" width="15.42578125" style="46" customWidth="1"/>
    <col min="16129" max="16129" width="18.7109375" style="46" customWidth="1"/>
    <col min="16130" max="16130" width="18.42578125" style="46" customWidth="1"/>
    <col min="16131" max="16132" width="15.42578125" style="46" customWidth="1"/>
    <col min="16133" max="16133" width="18.140625" style="46" customWidth="1"/>
    <col min="16134" max="16134" width="20.42578125" style="46" customWidth="1"/>
    <col min="16135" max="16135" width="18.140625" style="46" customWidth="1"/>
    <col min="16136" max="16136" width="15.42578125" style="46" customWidth="1"/>
    <col min="16137" max="16137" width="20" style="46" customWidth="1"/>
    <col min="16138" max="16138" width="18.140625" style="46" customWidth="1"/>
    <col min="16139" max="16139" width="15.42578125" style="46" customWidth="1"/>
    <col min="16140" max="16140" width="18.7109375" style="46" customWidth="1"/>
    <col min="16141" max="16141" width="15.42578125" style="46" customWidth="1"/>
    <col min="16142" max="16142" width="17.140625" style="46" customWidth="1"/>
    <col min="16143" max="16143" width="19.28515625" style="46" customWidth="1"/>
    <col min="16144" max="16144" width="17.5703125" style="46" customWidth="1"/>
    <col min="16145" max="16145" width="20.7109375" style="46" customWidth="1"/>
    <col min="16146" max="16146" width="21.42578125" style="46" customWidth="1"/>
    <col min="16147" max="16147" width="21" style="46" customWidth="1"/>
    <col min="16148" max="16148" width="16" style="46" customWidth="1"/>
    <col min="16149" max="16149" width="14.5703125" style="46" customWidth="1"/>
    <col min="16150" max="16150" width="74.5703125" style="46" customWidth="1"/>
    <col min="16151" max="16151" width="101.42578125" style="46" customWidth="1"/>
    <col min="16152" max="16384" width="11.42578125" style="46"/>
  </cols>
  <sheetData>
    <row r="1" spans="1:44" ht="69.75" customHeight="1">
      <c r="B1" s="55"/>
      <c r="C1" s="55" t="s">
        <v>143</v>
      </c>
      <c r="D1" s="59"/>
      <c r="E1" s="59"/>
      <c r="F1" s="59"/>
      <c r="G1" s="59"/>
      <c r="H1" s="59"/>
      <c r="I1" s="59"/>
      <c r="J1" s="59"/>
      <c r="K1" s="59"/>
      <c r="L1" s="59"/>
      <c r="M1" s="59"/>
      <c r="N1" s="59"/>
      <c r="O1" s="59"/>
      <c r="P1" s="59"/>
      <c r="Q1" s="59"/>
      <c r="R1" s="59"/>
      <c r="S1" s="84"/>
      <c r="T1" s="59"/>
      <c r="U1" s="59"/>
    </row>
    <row r="2" spans="1:44" ht="69.75" customHeight="1">
      <c r="B2" s="55"/>
      <c r="C2" s="55" t="s">
        <v>144</v>
      </c>
      <c r="D2" s="55"/>
      <c r="E2" s="55"/>
      <c r="F2" s="55"/>
      <c r="G2" s="55"/>
      <c r="H2" s="55"/>
      <c r="I2" s="55"/>
      <c r="J2" s="55"/>
      <c r="K2" s="55"/>
      <c r="L2" s="55"/>
      <c r="M2" s="55"/>
      <c r="N2" s="55"/>
      <c r="O2" s="55"/>
      <c r="P2" s="55"/>
      <c r="Q2" s="55"/>
      <c r="R2" s="55"/>
      <c r="S2" s="84"/>
      <c r="T2" s="55"/>
      <c r="U2" s="55"/>
    </row>
    <row r="3" spans="1:44" ht="18.75" customHeight="1">
      <c r="A3" s="725"/>
      <c r="B3" s="725"/>
      <c r="C3" s="725"/>
      <c r="D3" s="725"/>
      <c r="E3" s="725"/>
      <c r="F3" s="725"/>
      <c r="G3" s="725"/>
      <c r="H3" s="725"/>
      <c r="I3" s="725"/>
      <c r="J3" s="725"/>
      <c r="K3" s="725"/>
      <c r="L3" s="725"/>
      <c r="M3" s="725"/>
      <c r="N3" s="725"/>
      <c r="O3" s="725"/>
      <c r="P3" s="725"/>
      <c r="Q3" s="725"/>
      <c r="R3" s="725"/>
      <c r="S3" s="725"/>
      <c r="T3" s="725"/>
      <c r="U3" s="725"/>
    </row>
    <row r="4" spans="1:44" ht="114.75" customHeight="1">
      <c r="B4" s="60"/>
      <c r="C4" s="60" t="s">
        <v>624</v>
      </c>
      <c r="D4" s="60"/>
      <c r="E4" s="60"/>
      <c r="F4" s="60"/>
      <c r="G4" s="60"/>
      <c r="H4" s="60"/>
      <c r="I4" s="60"/>
      <c r="J4" s="60"/>
      <c r="K4" s="60"/>
      <c r="L4" s="60"/>
      <c r="M4" s="60"/>
      <c r="N4" s="60"/>
      <c r="O4" s="60"/>
      <c r="P4" s="60"/>
      <c r="Q4" s="60"/>
      <c r="R4" s="60"/>
      <c r="S4" s="85"/>
      <c r="T4" s="60"/>
      <c r="U4" s="60"/>
    </row>
    <row r="5" spans="1:44" ht="57.75" customHeight="1">
      <c r="A5" s="726"/>
      <c r="B5" s="727"/>
      <c r="C5" s="727"/>
      <c r="D5" s="727"/>
      <c r="E5" s="727"/>
      <c r="F5" s="727"/>
      <c r="G5" s="727"/>
      <c r="H5" s="727"/>
      <c r="I5" s="727"/>
      <c r="J5" s="727"/>
      <c r="K5" s="727"/>
      <c r="L5" s="727"/>
      <c r="M5" s="727"/>
      <c r="N5" s="727"/>
      <c r="O5" s="727"/>
      <c r="P5" s="727"/>
      <c r="Q5" s="727"/>
      <c r="R5" s="727"/>
      <c r="S5" s="727"/>
      <c r="T5" s="727"/>
      <c r="U5" s="727"/>
    </row>
    <row r="6" spans="1:44" ht="135.75" customHeight="1">
      <c r="A6" s="866" t="s">
        <v>635</v>
      </c>
      <c r="B6" s="866"/>
      <c r="C6" s="803" t="s">
        <v>686</v>
      </c>
      <c r="D6" s="803"/>
      <c r="E6" s="803"/>
      <c r="F6" s="803"/>
      <c r="G6" s="803"/>
      <c r="H6" s="803"/>
      <c r="I6" s="803"/>
      <c r="J6" s="803"/>
      <c r="K6" s="803"/>
      <c r="L6" s="803"/>
      <c r="M6" s="803"/>
      <c r="N6" s="803"/>
      <c r="O6" s="803"/>
      <c r="P6" s="803"/>
      <c r="Q6" s="803"/>
      <c r="R6" s="803"/>
      <c r="S6" s="803"/>
      <c r="T6" s="803"/>
      <c r="U6" s="803"/>
    </row>
    <row r="7" spans="1:44" ht="13.5" customHeight="1">
      <c r="A7" s="66"/>
      <c r="B7" s="66"/>
      <c r="C7" s="67"/>
      <c r="D7" s="25"/>
      <c r="E7" s="25"/>
      <c r="F7" s="58"/>
      <c r="G7" s="58"/>
      <c r="H7" s="58"/>
      <c r="I7" s="1"/>
      <c r="J7" s="1"/>
      <c r="K7" s="1"/>
      <c r="L7" s="1"/>
      <c r="M7" s="1"/>
      <c r="N7" s="1"/>
      <c r="O7" s="1"/>
      <c r="P7" s="1"/>
      <c r="Q7" s="1"/>
      <c r="R7" s="1"/>
      <c r="S7" s="1"/>
      <c r="T7" s="1"/>
      <c r="U7" s="1"/>
    </row>
    <row r="8" spans="1:44" ht="388.5" customHeight="1">
      <c r="A8" s="193" t="s">
        <v>674</v>
      </c>
      <c r="B8" s="193"/>
      <c r="C8" s="1155" t="s">
        <v>681</v>
      </c>
      <c r="D8" s="1156"/>
      <c r="E8" s="1156"/>
      <c r="F8" s="1156"/>
      <c r="G8" s="1156"/>
      <c r="H8" s="1156"/>
      <c r="I8" s="1156"/>
      <c r="J8" s="1156"/>
      <c r="K8" s="1156"/>
      <c r="L8" s="1156"/>
      <c r="M8" s="1156"/>
      <c r="N8" s="1156"/>
      <c r="O8" s="1156"/>
      <c r="P8" s="1156"/>
      <c r="Q8" s="1156"/>
      <c r="R8" s="1156"/>
      <c r="S8" s="1156"/>
      <c r="T8" s="1156"/>
      <c r="U8" s="1157"/>
    </row>
    <row r="9" spans="1:44" ht="196.5" customHeight="1">
      <c r="A9" s="189"/>
      <c r="B9" s="189"/>
      <c r="C9" s="1158" t="s">
        <v>685</v>
      </c>
      <c r="D9" s="1100"/>
      <c r="E9" s="1100"/>
      <c r="F9" s="1100"/>
      <c r="G9" s="1100"/>
      <c r="H9" s="1100"/>
      <c r="I9" s="1100"/>
      <c r="J9" s="1100"/>
      <c r="K9" s="1100"/>
      <c r="L9" s="1100"/>
      <c r="M9" s="1100"/>
      <c r="N9" s="1100"/>
      <c r="O9" s="1100"/>
      <c r="P9" s="1100"/>
      <c r="Q9" s="1100"/>
      <c r="R9" s="1100"/>
      <c r="S9" s="1100"/>
      <c r="T9" s="1100"/>
      <c r="U9" s="1159"/>
    </row>
    <row r="10" spans="1:44" ht="408.75" customHeight="1">
      <c r="B10" s="193"/>
      <c r="C10" s="1160" t="s">
        <v>683</v>
      </c>
      <c r="D10" s="1161"/>
      <c r="E10" s="1161"/>
      <c r="F10" s="1161"/>
      <c r="G10" s="1161"/>
      <c r="H10" s="1161"/>
      <c r="I10" s="1161"/>
      <c r="J10" s="1161"/>
      <c r="K10" s="1161"/>
      <c r="L10" s="1161"/>
      <c r="M10" s="1161"/>
      <c r="N10" s="1161"/>
      <c r="O10" s="1161"/>
      <c r="P10" s="1161"/>
      <c r="Q10" s="1161"/>
      <c r="R10" s="1161"/>
      <c r="S10" s="1161"/>
      <c r="T10" s="1161"/>
      <c r="U10" s="1162"/>
    </row>
    <row r="11" spans="1:44" ht="21.75" customHeight="1">
      <c r="A11" s="2"/>
      <c r="B11" s="2"/>
      <c r="C11" s="2"/>
      <c r="D11" s="2"/>
      <c r="E11" s="14"/>
      <c r="F11" s="14"/>
      <c r="G11" s="14"/>
      <c r="H11" s="14"/>
      <c r="I11" s="14"/>
      <c r="J11" s="14"/>
      <c r="K11" s="14"/>
      <c r="L11" s="14"/>
      <c r="M11" s="14"/>
      <c r="N11" s="14"/>
      <c r="O11" s="14"/>
      <c r="P11" s="14"/>
      <c r="Q11" s="14"/>
      <c r="R11" s="14"/>
      <c r="S11" s="86"/>
      <c r="T11" s="14"/>
      <c r="U11" s="14"/>
    </row>
    <row r="12" spans="1:44" ht="95.25" customHeight="1">
      <c r="A12" s="761" t="s">
        <v>636</v>
      </c>
      <c r="B12" s="761"/>
      <c r="C12" s="761"/>
      <c r="D12" s="761"/>
      <c r="E12" s="761"/>
      <c r="F12" s="761"/>
      <c r="G12" s="761"/>
      <c r="H12" s="761"/>
      <c r="I12" s="761"/>
      <c r="J12" s="761"/>
      <c r="K12" s="761"/>
      <c r="L12" s="761"/>
      <c r="M12" s="761"/>
      <c r="N12" s="761"/>
      <c r="O12" s="761"/>
      <c r="P12" s="761"/>
      <c r="Q12" s="761"/>
      <c r="R12" s="761"/>
      <c r="S12" s="761"/>
      <c r="T12" s="761"/>
      <c r="U12" s="761"/>
      <c r="V12" s="761"/>
      <c r="W12" s="761"/>
      <c r="X12" s="761"/>
      <c r="Y12" s="761"/>
      <c r="AA12" s="650" t="s">
        <v>714</v>
      </c>
      <c r="AB12" s="651"/>
      <c r="AC12" s="651"/>
      <c r="AD12" s="651"/>
      <c r="AE12" s="651"/>
      <c r="AF12" s="651"/>
      <c r="AG12" s="651"/>
      <c r="AH12" s="651"/>
      <c r="AI12" s="651"/>
      <c r="AJ12" s="651"/>
      <c r="AK12" s="651"/>
      <c r="AL12" s="651"/>
      <c r="AM12" s="651"/>
      <c r="AN12" s="651"/>
      <c r="AO12" s="651"/>
      <c r="AP12" s="652"/>
    </row>
    <row r="13" spans="1:44">
      <c r="A13" s="3"/>
      <c r="B13" s="3"/>
      <c r="C13" s="3"/>
      <c r="D13" s="3"/>
      <c r="E13" s="3"/>
      <c r="F13" s="3"/>
      <c r="G13" s="3"/>
      <c r="H13" s="3"/>
      <c r="I13" s="3"/>
      <c r="J13" s="3"/>
      <c r="K13" s="3"/>
      <c r="L13" s="3"/>
      <c r="M13" s="3"/>
      <c r="N13" s="3"/>
      <c r="O13" s="3"/>
      <c r="P13" s="3"/>
      <c r="Q13" s="3"/>
      <c r="R13" s="3"/>
      <c r="S13" s="3"/>
      <c r="T13" s="4"/>
      <c r="U13" s="4"/>
      <c r="X13" s="45"/>
      <c r="Y13" s="45"/>
    </row>
    <row r="14" spans="1:44" s="63" customFormat="1" ht="99" customHeight="1">
      <c r="A14" s="765" t="s">
        <v>1</v>
      </c>
      <c r="B14" s="765"/>
      <c r="C14" s="765"/>
      <c r="D14" s="765" t="s">
        <v>2</v>
      </c>
      <c r="E14" s="765"/>
      <c r="F14" s="765" t="s">
        <v>3</v>
      </c>
      <c r="G14" s="765"/>
      <c r="H14" s="765"/>
      <c r="I14" s="765" t="s">
        <v>4</v>
      </c>
      <c r="J14" s="766" t="s">
        <v>5</v>
      </c>
      <c r="K14" s="767"/>
      <c r="L14" s="767"/>
      <c r="M14" s="767"/>
      <c r="N14" s="767"/>
      <c r="O14" s="768"/>
      <c r="P14" s="738" t="s">
        <v>6</v>
      </c>
      <c r="Q14" s="738"/>
      <c r="R14" s="738"/>
      <c r="S14" s="738"/>
      <c r="T14" s="815" t="s">
        <v>7</v>
      </c>
      <c r="U14" s="1163" t="s">
        <v>8</v>
      </c>
      <c r="V14" s="671">
        <v>2019</v>
      </c>
      <c r="W14" s="671"/>
      <c r="X14" s="671"/>
      <c r="Y14" s="671"/>
      <c r="AA14" s="634" t="s">
        <v>713</v>
      </c>
      <c r="AB14" s="634"/>
      <c r="AC14" s="634"/>
      <c r="AD14" s="634"/>
      <c r="AE14" s="634" t="s">
        <v>715</v>
      </c>
      <c r="AF14" s="634"/>
      <c r="AG14" s="634"/>
      <c r="AH14" s="634"/>
      <c r="AI14" s="634" t="s">
        <v>716</v>
      </c>
      <c r="AJ14" s="634"/>
      <c r="AK14" s="634"/>
      <c r="AL14" s="634"/>
      <c r="AM14" s="634" t="s">
        <v>717</v>
      </c>
      <c r="AN14" s="634"/>
      <c r="AO14" s="634"/>
      <c r="AP14" s="634"/>
    </row>
    <row r="15" spans="1:44" s="63" customFormat="1" ht="99" customHeight="1">
      <c r="A15" s="765"/>
      <c r="B15" s="765"/>
      <c r="C15" s="765"/>
      <c r="D15" s="765"/>
      <c r="E15" s="765"/>
      <c r="F15" s="765"/>
      <c r="G15" s="765"/>
      <c r="H15" s="765"/>
      <c r="I15" s="765"/>
      <c r="J15" s="769"/>
      <c r="K15" s="770"/>
      <c r="L15" s="770"/>
      <c r="M15" s="770"/>
      <c r="N15" s="770"/>
      <c r="O15" s="771"/>
      <c r="P15" s="738"/>
      <c r="Q15" s="738"/>
      <c r="R15" s="738"/>
      <c r="S15" s="738"/>
      <c r="T15" s="816"/>
      <c r="U15" s="1163"/>
      <c r="V15" s="172" t="s">
        <v>11</v>
      </c>
      <c r="W15" s="172" t="s">
        <v>12</v>
      </c>
      <c r="X15" s="173" t="s">
        <v>9</v>
      </c>
      <c r="Y15" s="174" t="s">
        <v>10</v>
      </c>
      <c r="AA15" s="224" t="s">
        <v>13</v>
      </c>
      <c r="AB15" s="224" t="s">
        <v>14</v>
      </c>
      <c r="AC15" s="173" t="s">
        <v>9</v>
      </c>
      <c r="AD15" s="174" t="s">
        <v>10</v>
      </c>
      <c r="AE15" s="224" t="s">
        <v>13</v>
      </c>
      <c r="AF15" s="224" t="s">
        <v>14</v>
      </c>
      <c r="AG15" s="173" t="s">
        <v>9</v>
      </c>
      <c r="AH15" s="174" t="s">
        <v>10</v>
      </c>
      <c r="AI15" s="224" t="s">
        <v>13</v>
      </c>
      <c r="AJ15" s="224" t="s">
        <v>14</v>
      </c>
      <c r="AK15" s="173" t="s">
        <v>9</v>
      </c>
      <c r="AL15" s="174" t="s">
        <v>10</v>
      </c>
      <c r="AM15" s="224" t="s">
        <v>13</v>
      </c>
      <c r="AN15" s="224" t="s">
        <v>14</v>
      </c>
      <c r="AO15" s="173" t="s">
        <v>9</v>
      </c>
      <c r="AP15" s="174" t="s">
        <v>10</v>
      </c>
    </row>
    <row r="16" spans="1:44" ht="236.25" customHeight="1">
      <c r="A16" s="773" t="s">
        <v>504</v>
      </c>
      <c r="B16" s="773"/>
      <c r="C16" s="773"/>
      <c r="D16" s="773" t="s">
        <v>503</v>
      </c>
      <c r="E16" s="773"/>
      <c r="F16" s="773" t="s">
        <v>502</v>
      </c>
      <c r="G16" s="773"/>
      <c r="H16" s="773"/>
      <c r="I16" s="283" t="s">
        <v>50</v>
      </c>
      <c r="J16" s="777" t="s">
        <v>501</v>
      </c>
      <c r="K16" s="777"/>
      <c r="L16" s="777"/>
      <c r="M16" s="777"/>
      <c r="N16" s="777"/>
      <c r="O16" s="777"/>
      <c r="P16" s="903" t="s">
        <v>500</v>
      </c>
      <c r="Q16" s="903"/>
      <c r="R16" s="903"/>
      <c r="S16" s="903"/>
      <c r="T16" s="82" t="s">
        <v>52</v>
      </c>
      <c r="U16" s="111">
        <v>0.497</v>
      </c>
      <c r="V16" s="413">
        <f>U16</f>
        <v>0.497</v>
      </c>
      <c r="W16" s="413">
        <v>0.42399999999999999</v>
      </c>
      <c r="X16" s="411">
        <f>W16/V16</f>
        <v>0.85311871227364178</v>
      </c>
      <c r="Y16" s="287">
        <f>X16</f>
        <v>0.85311871227364178</v>
      </c>
      <c r="AA16" s="304">
        <f t="shared" ref="AA16:AB18" si="0">V16</f>
        <v>0.497</v>
      </c>
      <c r="AB16" s="304">
        <f t="shared" si="0"/>
        <v>0.42399999999999999</v>
      </c>
      <c r="AC16" s="411">
        <f>AB16/AA16</f>
        <v>0.85311871227364178</v>
      </c>
      <c r="AD16" s="287">
        <f t="shared" ref="AD16:AD17" si="1">AC16</f>
        <v>0.85311871227364178</v>
      </c>
      <c r="AE16" s="285">
        <v>0</v>
      </c>
      <c r="AF16" s="285">
        <v>0</v>
      </c>
      <c r="AG16" s="286">
        <v>0</v>
      </c>
      <c r="AH16" s="287">
        <f t="shared" ref="AH16:AH17" si="2">AG16</f>
        <v>0</v>
      </c>
      <c r="AI16" s="285">
        <v>0</v>
      </c>
      <c r="AJ16" s="285">
        <v>0</v>
      </c>
      <c r="AK16" s="286">
        <v>0</v>
      </c>
      <c r="AL16" s="287">
        <f t="shared" ref="AL16:AL17" si="3">AK16</f>
        <v>0</v>
      </c>
      <c r="AM16" s="285">
        <v>0</v>
      </c>
      <c r="AN16" s="285">
        <v>0</v>
      </c>
      <c r="AO16" s="286">
        <v>0</v>
      </c>
      <c r="AP16" s="287">
        <f t="shared" ref="AP16:AP17" si="4">AO16</f>
        <v>0</v>
      </c>
      <c r="AR16" s="64"/>
    </row>
    <row r="17" spans="1:42" ht="223.5" customHeight="1">
      <c r="A17" s="773"/>
      <c r="B17" s="773"/>
      <c r="C17" s="773"/>
      <c r="D17" s="773"/>
      <c r="E17" s="773"/>
      <c r="F17" s="773"/>
      <c r="G17" s="773"/>
      <c r="H17" s="773"/>
      <c r="I17" s="310" t="s">
        <v>13</v>
      </c>
      <c r="J17" s="777" t="s">
        <v>483</v>
      </c>
      <c r="K17" s="777"/>
      <c r="L17" s="777"/>
      <c r="M17" s="777"/>
      <c r="N17" s="777"/>
      <c r="O17" s="777"/>
      <c r="P17" s="903" t="s">
        <v>947</v>
      </c>
      <c r="Q17" s="903"/>
      <c r="R17" s="903"/>
      <c r="S17" s="903"/>
      <c r="T17" s="82" t="s">
        <v>114</v>
      </c>
      <c r="U17" s="138">
        <v>145</v>
      </c>
      <c r="V17" s="304">
        <v>8</v>
      </c>
      <c r="W17" s="304">
        <v>2</v>
      </c>
      <c r="X17" s="411">
        <f>W17/V17</f>
        <v>0.25</v>
      </c>
      <c r="Y17" s="306">
        <f>X17</f>
        <v>0.25</v>
      </c>
      <c r="AA17" s="304">
        <f t="shared" si="0"/>
        <v>8</v>
      </c>
      <c r="AB17" s="304">
        <f t="shared" si="0"/>
        <v>2</v>
      </c>
      <c r="AC17" s="411">
        <f>AB17/AA17</f>
        <v>0.25</v>
      </c>
      <c r="AD17" s="313">
        <f t="shared" si="1"/>
        <v>0.25</v>
      </c>
      <c r="AE17" s="430">
        <v>8</v>
      </c>
      <c r="AF17" s="430">
        <v>2</v>
      </c>
      <c r="AG17" s="527">
        <f>AF17/AE17</f>
        <v>0.25</v>
      </c>
      <c r="AH17" s="526">
        <f t="shared" si="2"/>
        <v>0.25</v>
      </c>
      <c r="AI17" s="430">
        <v>0</v>
      </c>
      <c r="AJ17" s="430">
        <v>0</v>
      </c>
      <c r="AK17" s="431">
        <v>0</v>
      </c>
      <c r="AL17" s="432">
        <f t="shared" si="3"/>
        <v>0</v>
      </c>
      <c r="AM17" s="430">
        <f>+V17</f>
        <v>8</v>
      </c>
      <c r="AN17" s="430">
        <v>0</v>
      </c>
      <c r="AO17" s="431">
        <v>0</v>
      </c>
      <c r="AP17" s="432">
        <f t="shared" si="4"/>
        <v>0</v>
      </c>
    </row>
    <row r="18" spans="1:42" ht="235.5" customHeight="1">
      <c r="A18" s="773"/>
      <c r="B18" s="773"/>
      <c r="C18" s="773"/>
      <c r="D18" s="773"/>
      <c r="E18" s="773"/>
      <c r="F18" s="773"/>
      <c r="G18" s="773"/>
      <c r="H18" s="773"/>
      <c r="I18" s="310" t="s">
        <v>13</v>
      </c>
      <c r="J18" s="777" t="s">
        <v>1014</v>
      </c>
      <c r="K18" s="777"/>
      <c r="L18" s="777"/>
      <c r="M18" s="777"/>
      <c r="N18" s="777"/>
      <c r="O18" s="777"/>
      <c r="P18" s="772" t="s">
        <v>1014</v>
      </c>
      <c r="Q18" s="684"/>
      <c r="R18" s="684"/>
      <c r="S18" s="685"/>
      <c r="T18" s="82" t="s">
        <v>114</v>
      </c>
      <c r="U18" s="314">
        <v>8</v>
      </c>
      <c r="V18" s="312">
        <v>0.6</v>
      </c>
      <c r="W18" s="312">
        <f>AF18</f>
        <v>0.21</v>
      </c>
      <c r="X18" s="411">
        <f>W18/V18</f>
        <v>0.35</v>
      </c>
      <c r="Y18" s="306">
        <f>X18</f>
        <v>0.35</v>
      </c>
      <c r="AA18" s="304">
        <f t="shared" si="0"/>
        <v>0.6</v>
      </c>
      <c r="AB18" s="304">
        <f t="shared" si="0"/>
        <v>0.21</v>
      </c>
      <c r="AC18" s="411">
        <f>AB18/AA18</f>
        <v>0.35</v>
      </c>
      <c r="AD18" s="306">
        <f t="shared" ref="AD18" si="5">AC18</f>
        <v>0.35</v>
      </c>
      <c r="AE18" s="427">
        <v>0.6</v>
      </c>
      <c r="AF18" s="427">
        <v>0.21</v>
      </c>
      <c r="AG18" s="527">
        <f>AF18/AE18</f>
        <v>0.35</v>
      </c>
      <c r="AH18" s="528">
        <f t="shared" ref="AH18" si="6">AG18</f>
        <v>0.35</v>
      </c>
      <c r="AI18" s="427">
        <v>0</v>
      </c>
      <c r="AJ18" s="427">
        <v>0</v>
      </c>
      <c r="AK18" s="433">
        <v>0</v>
      </c>
      <c r="AL18" s="428">
        <f t="shared" ref="AL18" si="7">AK18</f>
        <v>0</v>
      </c>
      <c r="AM18" s="427">
        <f>+V18</f>
        <v>0.6</v>
      </c>
      <c r="AN18" s="427">
        <v>0</v>
      </c>
      <c r="AO18" s="433">
        <v>0</v>
      </c>
      <c r="AP18" s="428">
        <f t="shared" ref="AP18" si="8">AO18</f>
        <v>0</v>
      </c>
    </row>
    <row r="19" spans="1:42" ht="42.75" customHeight="1">
      <c r="A19" s="2"/>
      <c r="B19" s="2"/>
      <c r="C19" s="2"/>
      <c r="D19" s="2"/>
      <c r="E19" s="14"/>
      <c r="F19" s="14"/>
      <c r="G19" s="14"/>
      <c r="H19" s="14"/>
      <c r="I19" s="14"/>
      <c r="J19" s="14"/>
      <c r="K19" s="14"/>
      <c r="L19" s="14"/>
      <c r="M19" s="14"/>
      <c r="N19" s="14"/>
      <c r="O19" s="14"/>
      <c r="P19" s="14"/>
      <c r="Q19" s="14"/>
      <c r="R19" s="14"/>
      <c r="S19" s="86"/>
      <c r="T19" s="14"/>
      <c r="U19" s="14"/>
      <c r="V19" s="14"/>
      <c r="W19" s="14"/>
      <c r="X19" s="14"/>
      <c r="Y19" s="14"/>
      <c r="Z19" s="14"/>
    </row>
    <row r="20" spans="1:42" ht="95.25" customHeight="1">
      <c r="A20" s="814" t="s">
        <v>638</v>
      </c>
      <c r="B20" s="814"/>
      <c r="C20" s="814"/>
      <c r="D20" s="814"/>
      <c r="E20" s="814"/>
      <c r="F20" s="814"/>
      <c r="G20" s="814"/>
      <c r="H20" s="814"/>
      <c r="I20" s="814"/>
      <c r="J20" s="814"/>
      <c r="K20" s="814"/>
      <c r="L20" s="814"/>
      <c r="M20" s="814"/>
      <c r="N20" s="814"/>
      <c r="O20" s="814"/>
      <c r="P20" s="814"/>
      <c r="Q20" s="814"/>
      <c r="R20" s="814"/>
      <c r="S20" s="814"/>
      <c r="T20" s="814"/>
      <c r="U20" s="814"/>
      <c r="V20" s="814"/>
      <c r="W20" s="814"/>
      <c r="X20" s="814"/>
      <c r="Y20" s="814"/>
      <c r="AA20" s="650" t="s">
        <v>714</v>
      </c>
      <c r="AB20" s="651"/>
      <c r="AC20" s="651"/>
      <c r="AD20" s="651"/>
      <c r="AE20" s="651"/>
      <c r="AF20" s="651"/>
      <c r="AG20" s="651"/>
      <c r="AH20" s="651"/>
      <c r="AI20" s="651"/>
      <c r="AJ20" s="651"/>
      <c r="AK20" s="651"/>
      <c r="AL20" s="651"/>
      <c r="AM20" s="651"/>
      <c r="AN20" s="651"/>
      <c r="AO20" s="651"/>
      <c r="AP20" s="652"/>
    </row>
    <row r="21" spans="1:42">
      <c r="A21" s="40"/>
      <c r="B21" s="40"/>
      <c r="C21" s="40"/>
      <c r="D21" s="40"/>
      <c r="E21" s="40"/>
      <c r="F21" s="40"/>
      <c r="G21" s="40"/>
      <c r="H21" s="40"/>
      <c r="I21" s="40"/>
      <c r="J21" s="40"/>
      <c r="K21" s="40"/>
      <c r="L21" s="40"/>
      <c r="M21" s="40"/>
      <c r="N21" s="40"/>
      <c r="O21" s="40"/>
      <c r="P21" s="40"/>
      <c r="Q21" s="40"/>
      <c r="R21" s="40"/>
      <c r="S21" s="87"/>
      <c r="T21" s="40"/>
      <c r="U21" s="40"/>
    </row>
    <row r="22" spans="1:42" s="73" customFormat="1" ht="84" customHeight="1">
      <c r="A22" s="765" t="s">
        <v>15</v>
      </c>
      <c r="B22" s="765"/>
      <c r="C22" s="765"/>
      <c r="D22" s="765"/>
      <c r="E22" s="765"/>
      <c r="F22" s="765"/>
      <c r="G22" s="765"/>
      <c r="H22" s="765"/>
      <c r="I22" s="785" t="s">
        <v>16</v>
      </c>
      <c r="J22" s="785"/>
      <c r="K22" s="785"/>
      <c r="L22" s="785"/>
      <c r="M22" s="785"/>
      <c r="N22" s="785"/>
      <c r="O22" s="765" t="s">
        <v>17</v>
      </c>
      <c r="P22" s="710" t="s">
        <v>18</v>
      </c>
      <c r="Q22" s="711"/>
      <c r="R22" s="712"/>
      <c r="S22" s="753" t="s">
        <v>152</v>
      </c>
      <c r="T22" s="815" t="s">
        <v>7</v>
      </c>
      <c r="U22" s="1073" t="s">
        <v>640</v>
      </c>
      <c r="V22" s="671">
        <v>2019</v>
      </c>
      <c r="W22" s="671"/>
      <c r="X22" s="671"/>
      <c r="Y22" s="671"/>
      <c r="AA22" s="634" t="s">
        <v>713</v>
      </c>
      <c r="AB22" s="634"/>
      <c r="AC22" s="634"/>
      <c r="AD22" s="634"/>
      <c r="AE22" s="634" t="s">
        <v>715</v>
      </c>
      <c r="AF22" s="634"/>
      <c r="AG22" s="634"/>
      <c r="AH22" s="634"/>
      <c r="AI22" s="634" t="s">
        <v>716</v>
      </c>
      <c r="AJ22" s="634"/>
      <c r="AK22" s="634"/>
      <c r="AL22" s="634"/>
      <c r="AM22" s="634" t="s">
        <v>717</v>
      </c>
      <c r="AN22" s="634"/>
      <c r="AO22" s="634"/>
      <c r="AP22" s="634"/>
    </row>
    <row r="23" spans="1:42" s="73" customFormat="1" ht="84" customHeight="1">
      <c r="A23" s="765"/>
      <c r="B23" s="765"/>
      <c r="C23" s="765"/>
      <c r="D23" s="765"/>
      <c r="E23" s="765"/>
      <c r="F23" s="765"/>
      <c r="G23" s="765"/>
      <c r="H23" s="765"/>
      <c r="I23" s="785"/>
      <c r="J23" s="785"/>
      <c r="K23" s="785"/>
      <c r="L23" s="785"/>
      <c r="M23" s="785"/>
      <c r="N23" s="785"/>
      <c r="O23" s="765"/>
      <c r="P23" s="713"/>
      <c r="Q23" s="714"/>
      <c r="R23" s="715"/>
      <c r="S23" s="754"/>
      <c r="T23" s="816"/>
      <c r="U23" s="1074"/>
      <c r="V23" s="79" t="s">
        <v>11</v>
      </c>
      <c r="W23" s="79" t="s">
        <v>12</v>
      </c>
      <c r="X23" s="39" t="s">
        <v>9</v>
      </c>
      <c r="Y23" s="174" t="s">
        <v>10</v>
      </c>
      <c r="AA23" s="224" t="s">
        <v>13</v>
      </c>
      <c r="AB23" s="224" t="s">
        <v>14</v>
      </c>
      <c r="AC23" s="173" t="s">
        <v>9</v>
      </c>
      <c r="AD23" s="174" t="s">
        <v>10</v>
      </c>
      <c r="AE23" s="224" t="s">
        <v>13</v>
      </c>
      <c r="AF23" s="224" t="s">
        <v>14</v>
      </c>
      <c r="AG23" s="173" t="s">
        <v>9</v>
      </c>
      <c r="AH23" s="174" t="s">
        <v>10</v>
      </c>
      <c r="AI23" s="224" t="s">
        <v>13</v>
      </c>
      <c r="AJ23" s="224" t="s">
        <v>14</v>
      </c>
      <c r="AK23" s="173" t="s">
        <v>9</v>
      </c>
      <c r="AL23" s="174" t="s">
        <v>10</v>
      </c>
      <c r="AM23" s="224" t="s">
        <v>13</v>
      </c>
      <c r="AN23" s="224" t="s">
        <v>14</v>
      </c>
      <c r="AO23" s="173" t="s">
        <v>9</v>
      </c>
      <c r="AP23" s="174" t="s">
        <v>10</v>
      </c>
    </row>
    <row r="24" spans="1:42" ht="394.5" customHeight="1">
      <c r="A24" s="820" t="s">
        <v>499</v>
      </c>
      <c r="B24" s="820"/>
      <c r="C24" s="820"/>
      <c r="D24" s="820"/>
      <c r="E24" s="820"/>
      <c r="F24" s="820"/>
      <c r="G24" s="820"/>
      <c r="H24" s="820"/>
      <c r="I24" s="820" t="s">
        <v>498</v>
      </c>
      <c r="J24" s="820"/>
      <c r="K24" s="820"/>
      <c r="L24" s="820"/>
      <c r="M24" s="820"/>
      <c r="N24" s="820"/>
      <c r="O24" s="80">
        <v>117</v>
      </c>
      <c r="P24" s="794" t="s">
        <v>497</v>
      </c>
      <c r="Q24" s="795"/>
      <c r="R24" s="796"/>
      <c r="S24" s="88" t="s">
        <v>153</v>
      </c>
      <c r="T24" s="81" t="s">
        <v>114</v>
      </c>
      <c r="U24" s="110">
        <v>8</v>
      </c>
      <c r="V24" s="175">
        <v>8</v>
      </c>
      <c r="W24" s="176">
        <v>2</v>
      </c>
      <c r="X24" s="411">
        <f>W24/V24</f>
        <v>0.25</v>
      </c>
      <c r="Y24" s="287">
        <f>X24</f>
        <v>0.25</v>
      </c>
      <c r="AA24" s="7">
        <f>V24</f>
        <v>8</v>
      </c>
      <c r="AB24" s="7">
        <f>W24</f>
        <v>2</v>
      </c>
      <c r="AC24" s="411">
        <f>AB24/AA24</f>
        <v>0.25</v>
      </c>
      <c r="AD24" s="287">
        <f t="shared" ref="AD24" si="9">AC24</f>
        <v>0.25</v>
      </c>
      <c r="AE24" s="7">
        <f>V24</f>
        <v>8</v>
      </c>
      <c r="AF24" s="7">
        <f>AA24</f>
        <v>8</v>
      </c>
      <c r="AG24" s="527">
        <f>AF24/AE24</f>
        <v>1</v>
      </c>
      <c r="AH24" s="287">
        <f t="shared" ref="AH24" si="10">AG24</f>
        <v>1</v>
      </c>
      <c r="AI24" s="285">
        <v>8</v>
      </c>
      <c r="AJ24" s="285">
        <v>0</v>
      </c>
      <c r="AK24" s="286">
        <v>0</v>
      </c>
      <c r="AL24" s="287">
        <f t="shared" ref="AL24" si="11">AK24</f>
        <v>0</v>
      </c>
      <c r="AM24" s="7">
        <f>+V24</f>
        <v>8</v>
      </c>
      <c r="AN24" s="285">
        <v>0</v>
      </c>
      <c r="AO24" s="286">
        <v>0</v>
      </c>
      <c r="AP24" s="287">
        <f t="shared" ref="AP24" si="12">AO24</f>
        <v>0</v>
      </c>
    </row>
    <row r="25" spans="1:42" ht="30" customHeight="1">
      <c r="A25" s="2"/>
      <c r="B25" s="2"/>
      <c r="C25" s="2"/>
      <c r="D25" s="2"/>
      <c r="E25" s="14"/>
      <c r="F25" s="14"/>
      <c r="G25" s="14"/>
      <c r="H25" s="14"/>
      <c r="I25" s="14"/>
      <c r="J25" s="14"/>
      <c r="K25" s="14"/>
      <c r="L25" s="14"/>
      <c r="M25" s="14"/>
      <c r="N25" s="14"/>
      <c r="O25" s="14"/>
      <c r="P25" s="14"/>
      <c r="Q25" s="14"/>
      <c r="R25" s="14"/>
      <c r="S25" s="86"/>
      <c r="T25" s="14"/>
      <c r="U25" s="14"/>
    </row>
    <row r="26" spans="1:42" ht="102.75" customHeight="1">
      <c r="A26" s="723" t="s">
        <v>653</v>
      </c>
      <c r="B26" s="723"/>
      <c r="C26" s="723"/>
      <c r="D26" s="723"/>
      <c r="E26" s="723"/>
      <c r="F26" s="723"/>
      <c r="G26" s="723"/>
      <c r="H26" s="723"/>
      <c r="I26" s="723"/>
      <c r="J26" s="723"/>
      <c r="K26" s="723"/>
      <c r="L26" s="723"/>
      <c r="M26" s="723"/>
      <c r="N26" s="723"/>
      <c r="O26" s="723"/>
      <c r="P26" s="723"/>
      <c r="Q26" s="723"/>
      <c r="R26" s="723"/>
      <c r="S26" s="723"/>
      <c r="T26" s="723"/>
      <c r="U26" s="723"/>
      <c r="V26" s="723"/>
      <c r="W26" s="723"/>
      <c r="X26" s="723"/>
      <c r="Y26" s="723"/>
    </row>
    <row r="27" spans="1:42" s="15" customFormat="1" ht="24.75" customHeight="1">
      <c r="A27" s="5"/>
      <c r="B27" s="5"/>
      <c r="C27" s="5"/>
      <c r="D27" s="5"/>
      <c r="E27" s="5"/>
      <c r="F27" s="5"/>
      <c r="G27" s="5"/>
      <c r="H27" s="5"/>
      <c r="I27" s="5"/>
      <c r="J27" s="5"/>
      <c r="K27" s="5"/>
      <c r="L27" s="5"/>
      <c r="M27" s="5"/>
      <c r="N27" s="5"/>
      <c r="O27" s="5"/>
      <c r="P27" s="5"/>
      <c r="Q27" s="5"/>
      <c r="R27" s="5"/>
      <c r="S27" s="5"/>
      <c r="T27" s="5"/>
      <c r="U27" s="5"/>
      <c r="V27" s="45"/>
      <c r="W27" s="45"/>
    </row>
    <row r="28" spans="1:42" s="15" customFormat="1" ht="92.25" customHeight="1">
      <c r="A28" s="792" t="s">
        <v>59</v>
      </c>
      <c r="B28" s="792"/>
      <c r="C28" s="1214" t="s">
        <v>60</v>
      </c>
      <c r="D28" s="1215"/>
      <c r="E28" s="1215"/>
      <c r="F28" s="1215"/>
      <c r="G28" s="1215"/>
      <c r="H28" s="1215"/>
      <c r="I28" s="1215"/>
      <c r="J28" s="1215"/>
      <c r="K28" s="1215"/>
      <c r="L28" s="1215"/>
      <c r="M28" s="1215"/>
      <c r="N28" s="1215"/>
      <c r="O28" s="1215"/>
      <c r="P28" s="1215"/>
      <c r="Q28" s="1215"/>
      <c r="R28" s="1215"/>
      <c r="S28" s="1215"/>
      <c r="T28" s="1215"/>
      <c r="U28" s="1215"/>
      <c r="V28" s="1215"/>
      <c r="W28" s="1215"/>
      <c r="X28" s="1215"/>
      <c r="Y28" s="1216"/>
    </row>
    <row r="29" spans="1:42" s="15" customFormat="1" ht="94.5" customHeight="1">
      <c r="A29" s="792" t="s">
        <v>19</v>
      </c>
      <c r="B29" s="792"/>
      <c r="C29" s="1214" t="s">
        <v>61</v>
      </c>
      <c r="D29" s="1215"/>
      <c r="E29" s="1215"/>
      <c r="F29" s="1215"/>
      <c r="G29" s="1215"/>
      <c r="H29" s="1215"/>
      <c r="I29" s="1215"/>
      <c r="J29" s="1215"/>
      <c r="K29" s="1215"/>
      <c r="L29" s="1215"/>
      <c r="M29" s="1215"/>
      <c r="N29" s="1215"/>
      <c r="O29" s="1215"/>
      <c r="P29" s="1215"/>
      <c r="Q29" s="1215"/>
      <c r="R29" s="1215"/>
      <c r="S29" s="1215"/>
      <c r="T29" s="1215"/>
      <c r="U29" s="1215"/>
      <c r="V29" s="1215"/>
      <c r="W29" s="1215"/>
      <c r="X29" s="1215"/>
      <c r="Y29" s="1216"/>
    </row>
    <row r="30" spans="1:42" s="15" customFormat="1" ht="159.75" customHeight="1">
      <c r="A30" s="792" t="s">
        <v>62</v>
      </c>
      <c r="B30" s="792"/>
      <c r="C30" s="1214" t="s">
        <v>63</v>
      </c>
      <c r="D30" s="1215"/>
      <c r="E30" s="1215"/>
      <c r="F30" s="1215"/>
      <c r="G30" s="1215"/>
      <c r="H30" s="1215"/>
      <c r="I30" s="1215"/>
      <c r="J30" s="1215"/>
      <c r="K30" s="1215"/>
      <c r="L30" s="1215"/>
      <c r="M30" s="1215"/>
      <c r="N30" s="1215"/>
      <c r="O30" s="1215"/>
      <c r="P30" s="1215"/>
      <c r="Q30" s="1215"/>
      <c r="R30" s="1215"/>
      <c r="S30" s="1215"/>
      <c r="T30" s="1215"/>
      <c r="U30" s="1215"/>
      <c r="V30" s="1215"/>
      <c r="W30" s="1215"/>
      <c r="X30" s="1215"/>
      <c r="Y30" s="1216"/>
      <c r="AA30" s="650" t="s">
        <v>714</v>
      </c>
      <c r="AB30" s="651"/>
      <c r="AC30" s="651"/>
      <c r="AD30" s="651"/>
      <c r="AE30" s="651"/>
      <c r="AF30" s="651"/>
      <c r="AG30" s="651"/>
      <c r="AH30" s="651"/>
      <c r="AI30" s="651"/>
      <c r="AJ30" s="651"/>
      <c r="AK30" s="651"/>
      <c r="AL30" s="651"/>
      <c r="AM30" s="651"/>
      <c r="AN30" s="651"/>
      <c r="AO30" s="651"/>
      <c r="AP30" s="652"/>
    </row>
    <row r="31" spans="1:42" s="15" customFormat="1" ht="17.25" customHeight="1">
      <c r="A31" s="5"/>
      <c r="B31" s="5"/>
      <c r="C31" s="5"/>
      <c r="D31" s="5"/>
      <c r="E31" s="5"/>
      <c r="F31" s="5"/>
      <c r="G31" s="5"/>
      <c r="H31" s="5"/>
      <c r="I31" s="5"/>
      <c r="J31" s="5"/>
      <c r="K31" s="5"/>
      <c r="L31" s="5"/>
      <c r="M31" s="5"/>
      <c r="N31" s="5"/>
      <c r="O31" s="5"/>
      <c r="P31" s="5"/>
      <c r="Q31" s="5"/>
      <c r="R31" s="5"/>
      <c r="S31" s="5"/>
      <c r="T31" s="5"/>
      <c r="U31" s="5"/>
      <c r="V31" s="45"/>
      <c r="W31" s="45"/>
      <c r="AA31" s="46"/>
      <c r="AB31" s="46"/>
      <c r="AC31" s="46"/>
      <c r="AD31" s="46"/>
      <c r="AE31" s="46"/>
      <c r="AF31" s="46"/>
      <c r="AG31" s="46"/>
      <c r="AH31" s="46"/>
      <c r="AI31" s="46"/>
      <c r="AJ31" s="46"/>
      <c r="AK31" s="46"/>
      <c r="AL31" s="46"/>
      <c r="AM31" s="46"/>
      <c r="AN31" s="46"/>
      <c r="AO31" s="46"/>
      <c r="AP31" s="46"/>
    </row>
    <row r="32" spans="1:42" ht="68.25" customHeight="1">
      <c r="A32" s="1207" t="s">
        <v>20</v>
      </c>
      <c r="B32" s="877" t="s">
        <v>21</v>
      </c>
      <c r="C32" s="878"/>
      <c r="D32" s="1072" t="s">
        <v>691</v>
      </c>
      <c r="E32" s="728" t="s">
        <v>626</v>
      </c>
      <c r="F32" s="728"/>
      <c r="G32" s="728"/>
      <c r="H32" s="728"/>
      <c r="I32" s="728"/>
      <c r="J32" s="737" t="s">
        <v>627</v>
      </c>
      <c r="K32" s="1192" t="s">
        <v>665</v>
      </c>
      <c r="L32" s="1193"/>
      <c r="M32" s="1193"/>
      <c r="N32" s="1194"/>
      <c r="O32" s="737" t="s">
        <v>98</v>
      </c>
      <c r="P32" s="738" t="s">
        <v>23</v>
      </c>
      <c r="Q32" s="738"/>
      <c r="R32" s="738"/>
      <c r="S32" s="738" t="s">
        <v>152</v>
      </c>
      <c r="T32" s="822" t="s">
        <v>7</v>
      </c>
      <c r="U32" s="1163" t="s">
        <v>640</v>
      </c>
      <c r="V32" s="716">
        <v>2019</v>
      </c>
      <c r="W32" s="716"/>
      <c r="X32" s="716"/>
      <c r="Y32" s="716"/>
      <c r="AA32" s="634" t="s">
        <v>713</v>
      </c>
      <c r="AB32" s="634"/>
      <c r="AC32" s="634"/>
      <c r="AD32" s="634"/>
      <c r="AE32" s="634" t="s">
        <v>715</v>
      </c>
      <c r="AF32" s="634"/>
      <c r="AG32" s="634"/>
      <c r="AH32" s="634"/>
      <c r="AI32" s="634" t="s">
        <v>716</v>
      </c>
      <c r="AJ32" s="634"/>
      <c r="AK32" s="634"/>
      <c r="AL32" s="634"/>
      <c r="AM32" s="634" t="s">
        <v>717</v>
      </c>
      <c r="AN32" s="634"/>
      <c r="AO32" s="634"/>
      <c r="AP32" s="634"/>
    </row>
    <row r="33" spans="1:42" ht="140.25" customHeight="1">
      <c r="A33" s="1207"/>
      <c r="B33" s="1186"/>
      <c r="C33" s="1187"/>
      <c r="D33" s="1072"/>
      <c r="E33" s="728"/>
      <c r="F33" s="728"/>
      <c r="G33" s="728"/>
      <c r="H33" s="728"/>
      <c r="I33" s="728"/>
      <c r="J33" s="737"/>
      <c r="K33" s="1195"/>
      <c r="L33" s="1196"/>
      <c r="M33" s="1196"/>
      <c r="N33" s="1197"/>
      <c r="O33" s="737"/>
      <c r="P33" s="738"/>
      <c r="Q33" s="738"/>
      <c r="R33" s="738"/>
      <c r="S33" s="738"/>
      <c r="T33" s="822"/>
      <c r="U33" s="1163"/>
      <c r="V33" s="79" t="s">
        <v>11</v>
      </c>
      <c r="W33" s="79" t="s">
        <v>12</v>
      </c>
      <c r="X33" s="39" t="s">
        <v>9</v>
      </c>
      <c r="Y33" s="174" t="s">
        <v>10</v>
      </c>
      <c r="AA33" s="224" t="s">
        <v>13</v>
      </c>
      <c r="AB33" s="224" t="s">
        <v>14</v>
      </c>
      <c r="AC33" s="173" t="s">
        <v>9</v>
      </c>
      <c r="AD33" s="174" t="s">
        <v>10</v>
      </c>
      <c r="AE33" s="224" t="s">
        <v>13</v>
      </c>
      <c r="AF33" s="224" t="s">
        <v>14</v>
      </c>
      <c r="AG33" s="173" t="s">
        <v>9</v>
      </c>
      <c r="AH33" s="174" t="s">
        <v>10</v>
      </c>
      <c r="AI33" s="224" t="s">
        <v>13</v>
      </c>
      <c r="AJ33" s="224" t="s">
        <v>14</v>
      </c>
      <c r="AK33" s="173" t="s">
        <v>9</v>
      </c>
      <c r="AL33" s="174" t="s">
        <v>10</v>
      </c>
      <c r="AM33" s="224" t="s">
        <v>13</v>
      </c>
      <c r="AN33" s="224" t="s">
        <v>14</v>
      </c>
      <c r="AO33" s="173" t="s">
        <v>9</v>
      </c>
      <c r="AP33" s="174" t="s">
        <v>10</v>
      </c>
    </row>
    <row r="34" spans="1:42" ht="383.25" customHeight="1">
      <c r="A34" s="230" t="s">
        <v>492</v>
      </c>
      <c r="B34" s="884" t="s">
        <v>491</v>
      </c>
      <c r="C34" s="884"/>
      <c r="D34" s="93" t="s">
        <v>484</v>
      </c>
      <c r="E34" s="1188" t="s">
        <v>490</v>
      </c>
      <c r="F34" s="1188"/>
      <c r="G34" s="1188"/>
      <c r="H34" s="1188"/>
      <c r="I34" s="1188"/>
      <c r="J34" s="148" t="s">
        <v>489</v>
      </c>
      <c r="K34" s="1189" t="s">
        <v>488</v>
      </c>
      <c r="L34" s="1190"/>
      <c r="M34" s="1190"/>
      <c r="N34" s="1191"/>
      <c r="O34" s="232" t="s">
        <v>487</v>
      </c>
      <c r="P34" s="882" t="s">
        <v>486</v>
      </c>
      <c r="Q34" s="882"/>
      <c r="R34" s="882"/>
      <c r="S34" s="131" t="s">
        <v>155</v>
      </c>
      <c r="T34" s="82" t="s">
        <v>114</v>
      </c>
      <c r="U34" s="137">
        <v>8</v>
      </c>
      <c r="V34" s="175">
        <v>8</v>
      </c>
      <c r="W34" s="176">
        <v>2</v>
      </c>
      <c r="X34" s="426">
        <f>W34/V34</f>
        <v>0.25</v>
      </c>
      <c r="Y34" s="196">
        <f>X34</f>
        <v>0.25</v>
      </c>
      <c r="AA34" s="7">
        <v>2</v>
      </c>
      <c r="AB34" s="7">
        <f>W34</f>
        <v>2</v>
      </c>
      <c r="AC34" s="426">
        <f>AB34/AA34</f>
        <v>1</v>
      </c>
      <c r="AD34" s="223">
        <f t="shared" ref="AD34" si="13">AC34</f>
        <v>1</v>
      </c>
      <c r="AE34" s="221">
        <v>0</v>
      </c>
      <c r="AF34" s="221">
        <v>0</v>
      </c>
      <c r="AG34" s="222">
        <v>0</v>
      </c>
      <c r="AH34" s="223">
        <f t="shared" ref="AH34" si="14">AG34</f>
        <v>0</v>
      </c>
      <c r="AI34" s="221">
        <v>3</v>
      </c>
      <c r="AJ34" s="221">
        <v>0</v>
      </c>
      <c r="AK34" s="222">
        <v>0</v>
      </c>
      <c r="AL34" s="223">
        <f t="shared" ref="AL34" si="15">AK34</f>
        <v>0</v>
      </c>
      <c r="AM34" s="221">
        <v>5</v>
      </c>
      <c r="AN34" s="221">
        <v>0</v>
      </c>
      <c r="AO34" s="222">
        <v>0</v>
      </c>
      <c r="AP34" s="223">
        <f t="shared" ref="AP34" si="16">AO34</f>
        <v>0</v>
      </c>
    </row>
    <row r="35" spans="1:42" ht="42" customHeight="1"/>
    <row r="36" spans="1:42" ht="96.75" customHeight="1">
      <c r="A36" s="723" t="s">
        <v>669</v>
      </c>
      <c r="B36" s="723"/>
      <c r="C36" s="723"/>
      <c r="D36" s="723"/>
      <c r="E36" s="723"/>
      <c r="F36" s="723"/>
      <c r="G36" s="723"/>
      <c r="H36" s="723"/>
      <c r="I36" s="723"/>
      <c r="J36" s="723"/>
      <c r="K36" s="723"/>
      <c r="L36" s="723"/>
      <c r="M36" s="723"/>
      <c r="N36" s="723"/>
      <c r="O36" s="723"/>
      <c r="P36" s="723"/>
      <c r="Q36" s="723"/>
      <c r="R36" s="723"/>
      <c r="S36" s="723"/>
      <c r="T36" s="723"/>
      <c r="U36" s="723"/>
      <c r="V36" s="723"/>
      <c r="W36" s="723"/>
      <c r="X36" s="723"/>
      <c r="Y36" s="723"/>
      <c r="AA36" s="650" t="s">
        <v>714</v>
      </c>
      <c r="AB36" s="651"/>
      <c r="AC36" s="651"/>
      <c r="AD36" s="651"/>
      <c r="AE36" s="651"/>
      <c r="AF36" s="651"/>
      <c r="AG36" s="651"/>
      <c r="AH36" s="651"/>
      <c r="AI36" s="651"/>
      <c r="AJ36" s="651"/>
      <c r="AK36" s="651"/>
      <c r="AL36" s="651"/>
      <c r="AM36" s="651"/>
      <c r="AN36" s="651"/>
      <c r="AO36" s="651"/>
      <c r="AP36" s="652"/>
    </row>
    <row r="37" spans="1:42" s="45" customFormat="1" ht="21" customHeight="1">
      <c r="A37" s="9"/>
      <c r="B37" s="9"/>
      <c r="C37" s="9"/>
      <c r="D37" s="9"/>
      <c r="E37" s="9"/>
      <c r="F37" s="9"/>
      <c r="G37" s="9"/>
      <c r="H37" s="9"/>
      <c r="I37" s="9"/>
      <c r="J37" s="9"/>
      <c r="K37" s="9"/>
      <c r="L37" s="9"/>
      <c r="M37" s="9"/>
      <c r="N37" s="9"/>
      <c r="O37" s="9"/>
      <c r="P37" s="9"/>
      <c r="Q37" s="9"/>
      <c r="R37" s="9"/>
      <c r="S37" s="89"/>
      <c r="T37" s="9"/>
      <c r="U37" s="9"/>
      <c r="AA37" s="46"/>
      <c r="AB37" s="46"/>
      <c r="AC37" s="46"/>
      <c r="AD37" s="46"/>
      <c r="AE37" s="46"/>
      <c r="AF37" s="46"/>
      <c r="AG37" s="46"/>
      <c r="AH37" s="46"/>
      <c r="AI37" s="46"/>
      <c r="AJ37" s="46"/>
      <c r="AK37" s="46"/>
      <c r="AL37" s="46"/>
      <c r="AM37" s="46"/>
      <c r="AN37" s="46"/>
      <c r="AO37" s="46"/>
      <c r="AP37" s="46"/>
    </row>
    <row r="38" spans="1:42" s="28" customFormat="1" ht="135" customHeight="1">
      <c r="A38" s="1166" t="s">
        <v>22</v>
      </c>
      <c r="B38" s="746" t="s">
        <v>81</v>
      </c>
      <c r="C38" s="748"/>
      <c r="D38" s="724" t="s">
        <v>112</v>
      </c>
      <c r="E38" s="1164" t="s">
        <v>95</v>
      </c>
      <c r="F38" s="765" t="s">
        <v>85</v>
      </c>
      <c r="G38" s="765"/>
      <c r="H38" s="746" t="s">
        <v>26</v>
      </c>
      <c r="I38" s="747"/>
      <c r="J38" s="748"/>
      <c r="K38" s="765" t="s">
        <v>82</v>
      </c>
      <c r="L38" s="765" t="s">
        <v>83</v>
      </c>
      <c r="M38" s="765" t="s">
        <v>28</v>
      </c>
      <c r="N38" s="664" t="s">
        <v>108</v>
      </c>
      <c r="O38" s="664" t="s">
        <v>109</v>
      </c>
      <c r="P38" s="710" t="s">
        <v>110</v>
      </c>
      <c r="Q38" s="711"/>
      <c r="R38" s="712"/>
      <c r="S38" s="753" t="s">
        <v>152</v>
      </c>
      <c r="T38" s="1174" t="s">
        <v>7</v>
      </c>
      <c r="U38" s="1114" t="s">
        <v>623</v>
      </c>
      <c r="V38" s="716">
        <v>2019</v>
      </c>
      <c r="W38" s="716"/>
      <c r="X38" s="716"/>
      <c r="Y38" s="716"/>
      <c r="AA38" s="634" t="s">
        <v>713</v>
      </c>
      <c r="AB38" s="634"/>
      <c r="AC38" s="634"/>
      <c r="AD38" s="634"/>
      <c r="AE38" s="634" t="s">
        <v>715</v>
      </c>
      <c r="AF38" s="634"/>
      <c r="AG38" s="634"/>
      <c r="AH38" s="634"/>
      <c r="AI38" s="634" t="s">
        <v>716</v>
      </c>
      <c r="AJ38" s="634"/>
      <c r="AK38" s="634"/>
      <c r="AL38" s="634"/>
      <c r="AM38" s="634" t="s">
        <v>717</v>
      </c>
      <c r="AN38" s="634"/>
      <c r="AO38" s="634"/>
      <c r="AP38" s="634"/>
    </row>
    <row r="39" spans="1:42" s="28" customFormat="1" ht="67.5" customHeight="1">
      <c r="A39" s="1167"/>
      <c r="B39" s="749"/>
      <c r="C39" s="751"/>
      <c r="D39" s="724"/>
      <c r="E39" s="1164"/>
      <c r="F39" s="765"/>
      <c r="G39" s="765"/>
      <c r="H39" s="749"/>
      <c r="I39" s="750"/>
      <c r="J39" s="751"/>
      <c r="K39" s="765"/>
      <c r="L39" s="765"/>
      <c r="M39" s="765"/>
      <c r="N39" s="664"/>
      <c r="O39" s="664"/>
      <c r="P39" s="713"/>
      <c r="Q39" s="714"/>
      <c r="R39" s="715"/>
      <c r="S39" s="754"/>
      <c r="T39" s="1174"/>
      <c r="U39" s="1114"/>
      <c r="V39" s="79" t="s">
        <v>11</v>
      </c>
      <c r="W39" s="79" t="s">
        <v>12</v>
      </c>
      <c r="X39" s="39" t="s">
        <v>9</v>
      </c>
      <c r="Y39" s="174" t="s">
        <v>10</v>
      </c>
      <c r="AA39" s="224" t="s">
        <v>13</v>
      </c>
      <c r="AB39" s="224" t="s">
        <v>14</v>
      </c>
      <c r="AC39" s="173" t="s">
        <v>9</v>
      </c>
      <c r="AD39" s="174" t="s">
        <v>10</v>
      </c>
      <c r="AE39" s="224" t="s">
        <v>13</v>
      </c>
      <c r="AF39" s="224" t="s">
        <v>14</v>
      </c>
      <c r="AG39" s="173" t="s">
        <v>9</v>
      </c>
      <c r="AH39" s="174" t="s">
        <v>10</v>
      </c>
      <c r="AI39" s="224" t="s">
        <v>13</v>
      </c>
      <c r="AJ39" s="224" t="s">
        <v>14</v>
      </c>
      <c r="AK39" s="173" t="s">
        <v>9</v>
      </c>
      <c r="AL39" s="174" t="s">
        <v>10</v>
      </c>
      <c r="AM39" s="224" t="s">
        <v>13</v>
      </c>
      <c r="AN39" s="224" t="s">
        <v>14</v>
      </c>
      <c r="AO39" s="173" t="s">
        <v>9</v>
      </c>
      <c r="AP39" s="174" t="s">
        <v>10</v>
      </c>
    </row>
    <row r="40" spans="1:42" s="49" customFormat="1" ht="215.25" customHeight="1">
      <c r="A40" s="74" t="s">
        <v>484</v>
      </c>
      <c r="B40" s="1142" t="s">
        <v>84</v>
      </c>
      <c r="C40" s="1143"/>
      <c r="D40" s="427" t="s">
        <v>1746</v>
      </c>
      <c r="E40" s="510" t="s">
        <v>483</v>
      </c>
      <c r="F40" s="1220" t="s">
        <v>1747</v>
      </c>
      <c r="G40" s="1221"/>
      <c r="H40" s="1217" t="s">
        <v>759</v>
      </c>
      <c r="I40" s="1218"/>
      <c r="J40" s="1219"/>
      <c r="K40" s="327"/>
      <c r="L40" s="127"/>
      <c r="M40" s="328"/>
      <c r="N40" s="316">
        <f>76700000000-437288000</f>
        <v>76262712000</v>
      </c>
      <c r="O40" s="128"/>
      <c r="P40" s="846" t="s">
        <v>111</v>
      </c>
      <c r="Q40" s="847"/>
      <c r="R40" s="848"/>
      <c r="S40" s="95" t="s">
        <v>155</v>
      </c>
      <c r="T40" s="82" t="s">
        <v>58</v>
      </c>
      <c r="U40" s="337">
        <v>1</v>
      </c>
      <c r="V40" s="472">
        <v>1</v>
      </c>
      <c r="W40" s="472">
        <f t="shared" ref="W40" si="17">O40/N40</f>
        <v>0</v>
      </c>
      <c r="X40" s="473">
        <f t="shared" ref="X40" si="18">W40/V40</f>
        <v>0</v>
      </c>
      <c r="Y40" s="537">
        <f t="shared" ref="Y40" si="19">X40</f>
        <v>0</v>
      </c>
      <c r="AA40" s="413">
        <f t="shared" ref="AA40" si="20">V40</f>
        <v>1</v>
      </c>
      <c r="AB40" s="413">
        <f t="shared" ref="AB40" si="21">W40</f>
        <v>0</v>
      </c>
      <c r="AC40" s="473">
        <f t="shared" ref="AC40" si="22">AB40/AA40</f>
        <v>0</v>
      </c>
      <c r="AD40" s="537">
        <f t="shared" ref="AD40" si="23">AC40</f>
        <v>0</v>
      </c>
      <c r="AE40" s="534">
        <v>0</v>
      </c>
      <c r="AF40" s="534">
        <v>0</v>
      </c>
      <c r="AG40" s="460">
        <v>0</v>
      </c>
      <c r="AH40" s="537">
        <f t="shared" ref="AH40" si="24">AG40</f>
        <v>0</v>
      </c>
      <c r="AI40" s="534">
        <v>0</v>
      </c>
      <c r="AJ40" s="534">
        <v>0</v>
      </c>
      <c r="AK40" s="460">
        <v>0</v>
      </c>
      <c r="AL40" s="537">
        <f t="shared" ref="AL40" si="25">AK40</f>
        <v>0</v>
      </c>
      <c r="AM40" s="534">
        <v>0</v>
      </c>
      <c r="AN40" s="534">
        <v>0</v>
      </c>
      <c r="AO40" s="460">
        <v>0</v>
      </c>
      <c r="AP40" s="537">
        <f t="shared" ref="AP40" si="26">AO40</f>
        <v>0</v>
      </c>
    </row>
    <row r="41" spans="1:42" s="49" customFormat="1" ht="215.25" customHeight="1">
      <c r="A41" s="74" t="s">
        <v>484</v>
      </c>
      <c r="B41" s="1142" t="s">
        <v>84</v>
      </c>
      <c r="C41" s="1143"/>
      <c r="D41" s="427" t="s">
        <v>1746</v>
      </c>
      <c r="E41" s="510" t="s">
        <v>483</v>
      </c>
      <c r="F41" s="1220" t="s">
        <v>1747</v>
      </c>
      <c r="G41" s="1221"/>
      <c r="H41" s="1217" t="s">
        <v>1754</v>
      </c>
      <c r="I41" s="1218"/>
      <c r="J41" s="1219"/>
      <c r="K41" s="327" t="d">
        <v>2019-08-26</v>
      </c>
      <c r="L41" s="327" t="d">
        <v>2019-08-20</v>
      </c>
      <c r="M41" s="328"/>
      <c r="N41" s="316">
        <v>21049117</v>
      </c>
      <c r="O41" s="316"/>
      <c r="P41" s="846" t="s">
        <v>111</v>
      </c>
      <c r="Q41" s="847"/>
      <c r="R41" s="848"/>
      <c r="S41" s="95" t="s">
        <v>155</v>
      </c>
      <c r="T41" s="82" t="s">
        <v>58</v>
      </c>
      <c r="U41" s="337">
        <v>1</v>
      </c>
      <c r="V41" s="472">
        <v>1</v>
      </c>
      <c r="W41" s="472">
        <f t="shared" ref="W41" si="27">O41/N41</f>
        <v>0</v>
      </c>
      <c r="X41" s="473">
        <f t="shared" ref="X41" si="28">W41/V41</f>
        <v>0</v>
      </c>
      <c r="Y41" s="537">
        <f t="shared" ref="Y41" si="29">X41</f>
        <v>0</v>
      </c>
      <c r="AA41" s="413">
        <f t="shared" ref="AA41" si="30">V41</f>
        <v>1</v>
      </c>
      <c r="AB41" s="413">
        <f t="shared" ref="AB41" si="31">W41</f>
        <v>0</v>
      </c>
      <c r="AC41" s="473">
        <f t="shared" ref="AC41" si="32">AB41/AA41</f>
        <v>0</v>
      </c>
      <c r="AD41" s="537">
        <f t="shared" ref="AD41" si="33">AC41</f>
        <v>0</v>
      </c>
      <c r="AE41" s="534">
        <v>0</v>
      </c>
      <c r="AF41" s="534">
        <v>0</v>
      </c>
      <c r="AG41" s="460">
        <v>0</v>
      </c>
      <c r="AH41" s="537">
        <f t="shared" ref="AH41" si="34">AG41</f>
        <v>0</v>
      </c>
      <c r="AI41" s="534">
        <v>0</v>
      </c>
      <c r="AJ41" s="534">
        <v>0</v>
      </c>
      <c r="AK41" s="460">
        <v>0</v>
      </c>
      <c r="AL41" s="537">
        <f t="shared" ref="AL41" si="35">AK41</f>
        <v>0</v>
      </c>
      <c r="AM41" s="534">
        <v>0</v>
      </c>
      <c r="AN41" s="534">
        <v>0</v>
      </c>
      <c r="AO41" s="460">
        <v>0</v>
      </c>
      <c r="AP41" s="537">
        <f t="shared" ref="AP41" si="36">AO41</f>
        <v>0</v>
      </c>
    </row>
    <row r="42" spans="1:42" s="49" customFormat="1" ht="215.25" customHeight="1">
      <c r="A42" s="74" t="s">
        <v>484</v>
      </c>
      <c r="B42" s="1142" t="s">
        <v>84</v>
      </c>
      <c r="C42" s="1143"/>
      <c r="D42" s="427" t="s">
        <v>1746</v>
      </c>
      <c r="E42" s="510" t="s">
        <v>483</v>
      </c>
      <c r="F42" s="1220" t="s">
        <v>1747</v>
      </c>
      <c r="G42" s="1221"/>
      <c r="H42" s="1217" t="s">
        <v>1748</v>
      </c>
      <c r="I42" s="1218"/>
      <c r="J42" s="1219"/>
      <c r="K42" s="327" t="d">
        <v>2019-06-28</v>
      </c>
      <c r="L42" s="327" t="d">
        <v>2019-08-20</v>
      </c>
      <c r="M42" s="328" t="s">
        <v>1755</v>
      </c>
      <c r="N42" s="316">
        <f>51276800-4273067</f>
        <v>47003733</v>
      </c>
      <c r="O42" s="316">
        <v>47003733</v>
      </c>
      <c r="P42" s="846" t="s">
        <v>111</v>
      </c>
      <c r="Q42" s="847"/>
      <c r="R42" s="848"/>
      <c r="S42" s="95" t="s">
        <v>155</v>
      </c>
      <c r="T42" s="82" t="s">
        <v>58</v>
      </c>
      <c r="U42" s="337">
        <v>1</v>
      </c>
      <c r="V42" s="472">
        <v>1</v>
      </c>
      <c r="W42" s="472">
        <f t="shared" ref="W42" si="37">O42/N42</f>
        <v>1</v>
      </c>
      <c r="X42" s="473">
        <f t="shared" ref="X42" si="38">W42/V42</f>
        <v>1</v>
      </c>
      <c r="Y42" s="537">
        <f t="shared" ref="Y42" si="39">X42</f>
        <v>1</v>
      </c>
      <c r="AA42" s="413">
        <v>0</v>
      </c>
      <c r="AB42" s="413">
        <v>0</v>
      </c>
      <c r="AC42" s="473">
        <v>0</v>
      </c>
      <c r="AD42" s="537">
        <f t="shared" ref="AD42" si="40">AC42</f>
        <v>0</v>
      </c>
      <c r="AE42" s="534">
        <v>0</v>
      </c>
      <c r="AF42" s="534">
        <v>0</v>
      </c>
      <c r="AG42" s="460">
        <v>0</v>
      </c>
      <c r="AH42" s="537">
        <f t="shared" ref="AH42" si="41">AG42</f>
        <v>0</v>
      </c>
      <c r="AI42" s="413">
        <f>V42</f>
        <v>1</v>
      </c>
      <c r="AJ42" s="413">
        <f>W42</f>
        <v>1</v>
      </c>
      <c r="AK42" s="473">
        <f t="shared" ref="AK42" si="42">AJ42/AI42</f>
        <v>1</v>
      </c>
      <c r="AL42" s="537">
        <f t="shared" ref="AL42" si="43">AK42</f>
        <v>1</v>
      </c>
      <c r="AM42" s="534">
        <v>0</v>
      </c>
      <c r="AN42" s="534">
        <v>0</v>
      </c>
      <c r="AO42" s="460">
        <v>0</v>
      </c>
      <c r="AP42" s="537">
        <f t="shared" ref="AP42" si="44">AO42</f>
        <v>0</v>
      </c>
    </row>
    <row r="43" spans="1:42" s="49" customFormat="1" ht="215.25" customHeight="1">
      <c r="A43" s="74" t="s">
        <v>484</v>
      </c>
      <c r="B43" s="1142" t="s">
        <v>84</v>
      </c>
      <c r="C43" s="1143"/>
      <c r="D43" s="427" t="s">
        <v>1746</v>
      </c>
      <c r="E43" s="510" t="s">
        <v>483</v>
      </c>
      <c r="F43" s="1220" t="s">
        <v>1747</v>
      </c>
      <c r="G43" s="1221"/>
      <c r="H43" s="1217" t="s">
        <v>1748</v>
      </c>
      <c r="I43" s="1218"/>
      <c r="J43" s="1219"/>
      <c r="K43" s="327" t="d">
        <v>2019-07-12</v>
      </c>
      <c r="L43" s="327" t="d">
        <v>2019-08-20</v>
      </c>
      <c r="M43" s="328" t="s">
        <v>1755</v>
      </c>
      <c r="N43" s="316">
        <f>13353334-4273067</f>
        <v>9080267</v>
      </c>
      <c r="O43" s="316">
        <v>9080267</v>
      </c>
      <c r="P43" s="846" t="s">
        <v>111</v>
      </c>
      <c r="Q43" s="847"/>
      <c r="R43" s="848"/>
      <c r="S43" s="95" t="s">
        <v>155</v>
      </c>
      <c r="T43" s="82" t="s">
        <v>58</v>
      </c>
      <c r="U43" s="337">
        <v>1</v>
      </c>
      <c r="V43" s="472">
        <v>1</v>
      </c>
      <c r="W43" s="472">
        <f t="shared" ref="W43" si="45">O43/N43</f>
        <v>1</v>
      </c>
      <c r="X43" s="473">
        <f t="shared" ref="X43" si="46">W43/V43</f>
        <v>1</v>
      </c>
      <c r="Y43" s="537">
        <f t="shared" ref="Y43" si="47">X43</f>
        <v>1</v>
      </c>
      <c r="AA43" s="413">
        <v>0</v>
      </c>
      <c r="AB43" s="413">
        <v>0</v>
      </c>
      <c r="AC43" s="473">
        <v>0</v>
      </c>
      <c r="AD43" s="537">
        <f t="shared" ref="AD43" si="48">AC43</f>
        <v>0</v>
      </c>
      <c r="AE43" s="534">
        <v>0</v>
      </c>
      <c r="AF43" s="534">
        <v>0</v>
      </c>
      <c r="AG43" s="460">
        <v>0</v>
      </c>
      <c r="AH43" s="537">
        <f t="shared" ref="AH43" si="49">AG43</f>
        <v>0</v>
      </c>
      <c r="AI43" s="413">
        <f>V43</f>
        <v>1</v>
      </c>
      <c r="AJ43" s="413">
        <f>W43</f>
        <v>1</v>
      </c>
      <c r="AK43" s="473">
        <f t="shared" ref="AK43" si="50">AJ43/AI43</f>
        <v>1</v>
      </c>
      <c r="AL43" s="537">
        <f t="shared" ref="AL43" si="51">AK43</f>
        <v>1</v>
      </c>
      <c r="AM43" s="534">
        <v>0</v>
      </c>
      <c r="AN43" s="534">
        <v>0</v>
      </c>
      <c r="AO43" s="460">
        <v>0</v>
      </c>
      <c r="AP43" s="537">
        <f t="shared" ref="AP43" si="52">AO43</f>
        <v>0</v>
      </c>
    </row>
    <row r="44" spans="1:42" s="49" customFormat="1" ht="215.25" customHeight="1">
      <c r="A44" s="74" t="s">
        <v>484</v>
      </c>
      <c r="B44" s="1142" t="s">
        <v>84</v>
      </c>
      <c r="C44" s="1143"/>
      <c r="D44" s="427" t="s">
        <v>1746</v>
      </c>
      <c r="E44" s="510" t="s">
        <v>483</v>
      </c>
      <c r="F44" s="1220" t="s">
        <v>1747</v>
      </c>
      <c r="G44" s="1221"/>
      <c r="H44" s="1217" t="s">
        <v>1749</v>
      </c>
      <c r="I44" s="1218"/>
      <c r="J44" s="1219"/>
      <c r="K44" s="327" t="d">
        <v>2019-07-12</v>
      </c>
      <c r="L44" s="327" t="d">
        <v>2019-08-16</v>
      </c>
      <c r="M44" s="328" t="s">
        <v>1756</v>
      </c>
      <c r="N44" s="316">
        <f>70286000-15550000</f>
        <v>54736000</v>
      </c>
      <c r="O44" s="316">
        <v>54736000</v>
      </c>
      <c r="P44" s="846" t="s">
        <v>111</v>
      </c>
      <c r="Q44" s="847"/>
      <c r="R44" s="848"/>
      <c r="S44" s="95" t="s">
        <v>155</v>
      </c>
      <c r="T44" s="82" t="s">
        <v>58</v>
      </c>
      <c r="U44" s="337">
        <v>1</v>
      </c>
      <c r="V44" s="472">
        <v>1</v>
      </c>
      <c r="W44" s="472">
        <f t="shared" ref="W44:W53" si="53">O44/N44</f>
        <v>1</v>
      </c>
      <c r="X44" s="473">
        <f t="shared" ref="X44:X53" si="54">W44/V44</f>
        <v>1</v>
      </c>
      <c r="Y44" s="537">
        <f t="shared" ref="Y44:Y53" si="55">X44</f>
        <v>1</v>
      </c>
      <c r="AA44" s="413">
        <v>0</v>
      </c>
      <c r="AB44" s="413">
        <v>0</v>
      </c>
      <c r="AC44" s="473">
        <v>0</v>
      </c>
      <c r="AD44" s="537">
        <f t="shared" ref="AD44:AD53" si="56">AC44</f>
        <v>0</v>
      </c>
      <c r="AE44" s="534">
        <v>0</v>
      </c>
      <c r="AF44" s="534">
        <v>0</v>
      </c>
      <c r="AG44" s="460">
        <v>0</v>
      </c>
      <c r="AH44" s="537">
        <f t="shared" ref="AH44:AH53" si="57">AG44</f>
        <v>0</v>
      </c>
      <c r="AI44" s="413">
        <f t="shared" ref="AI44:AI51" si="58">V44</f>
        <v>1</v>
      </c>
      <c r="AJ44" s="413">
        <f t="shared" ref="AJ44:AJ51" si="59">W44</f>
        <v>1</v>
      </c>
      <c r="AK44" s="473">
        <f t="shared" ref="AK44:AK51" si="60">AJ44/AI44</f>
        <v>1</v>
      </c>
      <c r="AL44" s="537">
        <f t="shared" ref="AL44:AL53" si="61">AK44</f>
        <v>1</v>
      </c>
      <c r="AM44" s="534">
        <v>0</v>
      </c>
      <c r="AN44" s="534">
        <v>0</v>
      </c>
      <c r="AO44" s="460">
        <v>0</v>
      </c>
      <c r="AP44" s="537">
        <f t="shared" ref="AP44:AP53" si="62">AO44</f>
        <v>0</v>
      </c>
    </row>
    <row r="45" spans="1:42" s="49" customFormat="1" ht="215.25" customHeight="1">
      <c r="A45" s="74" t="s">
        <v>484</v>
      </c>
      <c r="B45" s="1142" t="s">
        <v>84</v>
      </c>
      <c r="C45" s="1143"/>
      <c r="D45" s="427" t="s">
        <v>1746</v>
      </c>
      <c r="E45" s="510" t="s">
        <v>483</v>
      </c>
      <c r="F45" s="1220" t="s">
        <v>1747</v>
      </c>
      <c r="G45" s="1221"/>
      <c r="H45" s="1217" t="s">
        <v>1749</v>
      </c>
      <c r="I45" s="1218"/>
      <c r="J45" s="1219"/>
      <c r="K45" s="327" t="d">
        <v>2019-07-12</v>
      </c>
      <c r="L45" s="327" t="d">
        <v>2019-08-16</v>
      </c>
      <c r="M45" s="328" t="s">
        <v>1756</v>
      </c>
      <c r="N45" s="316">
        <f>15550000-4976000</f>
        <v>10574000</v>
      </c>
      <c r="O45" s="316">
        <v>10574000</v>
      </c>
      <c r="P45" s="846" t="s">
        <v>111</v>
      </c>
      <c r="Q45" s="847"/>
      <c r="R45" s="848"/>
      <c r="S45" s="95" t="s">
        <v>155</v>
      </c>
      <c r="T45" s="82" t="s">
        <v>58</v>
      </c>
      <c r="U45" s="337">
        <v>1</v>
      </c>
      <c r="V45" s="472">
        <v>1</v>
      </c>
      <c r="W45" s="472">
        <f t="shared" si="53"/>
        <v>1</v>
      </c>
      <c r="X45" s="473">
        <f t="shared" si="54"/>
        <v>1</v>
      </c>
      <c r="Y45" s="537">
        <f t="shared" si="55"/>
        <v>1</v>
      </c>
      <c r="AA45" s="413">
        <v>0</v>
      </c>
      <c r="AB45" s="413">
        <v>0</v>
      </c>
      <c r="AC45" s="473">
        <v>0</v>
      </c>
      <c r="AD45" s="537">
        <f t="shared" si="56"/>
        <v>0</v>
      </c>
      <c r="AE45" s="534">
        <v>0</v>
      </c>
      <c r="AF45" s="534">
        <v>0</v>
      </c>
      <c r="AG45" s="460">
        <v>0</v>
      </c>
      <c r="AH45" s="537">
        <f t="shared" si="57"/>
        <v>0</v>
      </c>
      <c r="AI45" s="413">
        <f t="shared" si="58"/>
        <v>1</v>
      </c>
      <c r="AJ45" s="413">
        <f t="shared" si="59"/>
        <v>1</v>
      </c>
      <c r="AK45" s="473">
        <f t="shared" si="60"/>
        <v>1</v>
      </c>
      <c r="AL45" s="537">
        <f t="shared" si="61"/>
        <v>1</v>
      </c>
      <c r="AM45" s="534">
        <v>0</v>
      </c>
      <c r="AN45" s="534">
        <v>0</v>
      </c>
      <c r="AO45" s="460">
        <v>0</v>
      </c>
      <c r="AP45" s="537">
        <f t="shared" si="62"/>
        <v>0</v>
      </c>
    </row>
    <row r="46" spans="1:42" s="49" customFormat="1" ht="215.25" customHeight="1">
      <c r="A46" s="74" t="s">
        <v>484</v>
      </c>
      <c r="B46" s="1142" t="s">
        <v>84</v>
      </c>
      <c r="C46" s="1143"/>
      <c r="D46" s="427" t="s">
        <v>1746</v>
      </c>
      <c r="E46" s="510" t="s">
        <v>483</v>
      </c>
      <c r="F46" s="1220" t="s">
        <v>1747</v>
      </c>
      <c r="G46" s="1221"/>
      <c r="H46" s="1217" t="s">
        <v>1750</v>
      </c>
      <c r="I46" s="1218"/>
      <c r="J46" s="1219"/>
      <c r="K46" s="327" t="d">
        <v>2019-06-25</v>
      </c>
      <c r="L46" s="327" t="d">
        <v>2019-08-14</v>
      </c>
      <c r="M46" s="328" t="s">
        <v>1757</v>
      </c>
      <c r="N46" s="316">
        <f>70286000-15550000</f>
        <v>54736000</v>
      </c>
      <c r="O46" s="316">
        <v>54736000</v>
      </c>
      <c r="P46" s="846" t="s">
        <v>111</v>
      </c>
      <c r="Q46" s="847"/>
      <c r="R46" s="848"/>
      <c r="S46" s="95" t="s">
        <v>155</v>
      </c>
      <c r="T46" s="82" t="s">
        <v>58</v>
      </c>
      <c r="U46" s="337">
        <v>1</v>
      </c>
      <c r="V46" s="472">
        <v>1</v>
      </c>
      <c r="W46" s="472">
        <f t="shared" si="53"/>
        <v>1</v>
      </c>
      <c r="X46" s="473">
        <f t="shared" si="54"/>
        <v>1</v>
      </c>
      <c r="Y46" s="537">
        <f t="shared" si="55"/>
        <v>1</v>
      </c>
      <c r="AA46" s="413">
        <v>0</v>
      </c>
      <c r="AB46" s="413">
        <v>0</v>
      </c>
      <c r="AC46" s="473">
        <v>0</v>
      </c>
      <c r="AD46" s="537">
        <f t="shared" si="56"/>
        <v>0</v>
      </c>
      <c r="AE46" s="534">
        <v>0</v>
      </c>
      <c r="AF46" s="534">
        <v>0</v>
      </c>
      <c r="AG46" s="460">
        <v>0</v>
      </c>
      <c r="AH46" s="537">
        <f t="shared" si="57"/>
        <v>0</v>
      </c>
      <c r="AI46" s="413">
        <f t="shared" si="58"/>
        <v>1</v>
      </c>
      <c r="AJ46" s="413">
        <f t="shared" si="59"/>
        <v>1</v>
      </c>
      <c r="AK46" s="473">
        <f t="shared" si="60"/>
        <v>1</v>
      </c>
      <c r="AL46" s="537">
        <f t="shared" si="61"/>
        <v>1</v>
      </c>
      <c r="AM46" s="534">
        <v>0</v>
      </c>
      <c r="AN46" s="534">
        <v>0</v>
      </c>
      <c r="AO46" s="460">
        <v>0</v>
      </c>
      <c r="AP46" s="537">
        <f t="shared" si="62"/>
        <v>0</v>
      </c>
    </row>
    <row r="47" spans="1:42" s="49" customFormat="1" ht="215.25" customHeight="1">
      <c r="A47" s="74" t="s">
        <v>484</v>
      </c>
      <c r="B47" s="1142" t="s">
        <v>84</v>
      </c>
      <c r="C47" s="1143"/>
      <c r="D47" s="427" t="s">
        <v>1746</v>
      </c>
      <c r="E47" s="510" t="s">
        <v>483</v>
      </c>
      <c r="F47" s="1220" t="s">
        <v>1747</v>
      </c>
      <c r="G47" s="1221"/>
      <c r="H47" s="1217" t="s">
        <v>1751</v>
      </c>
      <c r="I47" s="1218"/>
      <c r="J47" s="1219"/>
      <c r="K47" s="327" t="d">
        <v>2019-07-12</v>
      </c>
      <c r="L47" s="327" t="d">
        <v>2019-08-14</v>
      </c>
      <c r="M47" s="328" t="s">
        <v>1757</v>
      </c>
      <c r="N47" s="316">
        <v>10574000</v>
      </c>
      <c r="O47" s="316">
        <v>10574000</v>
      </c>
      <c r="P47" s="846" t="s">
        <v>111</v>
      </c>
      <c r="Q47" s="847"/>
      <c r="R47" s="848"/>
      <c r="S47" s="95" t="s">
        <v>155</v>
      </c>
      <c r="T47" s="82" t="s">
        <v>58</v>
      </c>
      <c r="U47" s="337">
        <v>1</v>
      </c>
      <c r="V47" s="472">
        <v>1</v>
      </c>
      <c r="W47" s="472">
        <f t="shared" si="53"/>
        <v>1</v>
      </c>
      <c r="X47" s="473">
        <f t="shared" si="54"/>
        <v>1</v>
      </c>
      <c r="Y47" s="537">
        <f t="shared" si="55"/>
        <v>1</v>
      </c>
      <c r="AA47" s="413">
        <v>0</v>
      </c>
      <c r="AB47" s="413">
        <v>0</v>
      </c>
      <c r="AC47" s="473">
        <v>0</v>
      </c>
      <c r="AD47" s="537">
        <f t="shared" si="56"/>
        <v>0</v>
      </c>
      <c r="AE47" s="534">
        <v>0</v>
      </c>
      <c r="AF47" s="534">
        <v>0</v>
      </c>
      <c r="AG47" s="460">
        <v>0</v>
      </c>
      <c r="AH47" s="537">
        <f t="shared" si="57"/>
        <v>0</v>
      </c>
      <c r="AI47" s="413">
        <f t="shared" si="58"/>
        <v>1</v>
      </c>
      <c r="AJ47" s="413">
        <f t="shared" si="59"/>
        <v>1</v>
      </c>
      <c r="AK47" s="473">
        <f t="shared" si="60"/>
        <v>1</v>
      </c>
      <c r="AL47" s="537">
        <f t="shared" si="61"/>
        <v>1</v>
      </c>
      <c r="AM47" s="534">
        <v>0</v>
      </c>
      <c r="AN47" s="534">
        <v>0</v>
      </c>
      <c r="AO47" s="460">
        <v>0</v>
      </c>
      <c r="AP47" s="537">
        <f t="shared" si="62"/>
        <v>0</v>
      </c>
    </row>
    <row r="48" spans="1:42" s="49" customFormat="1" ht="215.25" customHeight="1">
      <c r="A48" s="74" t="s">
        <v>484</v>
      </c>
      <c r="B48" s="1142" t="s">
        <v>84</v>
      </c>
      <c r="C48" s="1143"/>
      <c r="D48" s="427" t="s">
        <v>1746</v>
      </c>
      <c r="E48" s="510" t="s">
        <v>483</v>
      </c>
      <c r="F48" s="1220" t="s">
        <v>1747</v>
      </c>
      <c r="G48" s="1221"/>
      <c r="H48" s="1217" t="s">
        <v>1752</v>
      </c>
      <c r="I48" s="1218"/>
      <c r="J48" s="1219"/>
      <c r="K48" s="327" t="d">
        <v>2019-06-25</v>
      </c>
      <c r="L48" s="327" t="d">
        <v>2019-08-14</v>
      </c>
      <c r="M48" s="328" t="s">
        <v>1758</v>
      </c>
      <c r="N48" s="316">
        <f>70286000-15550000</f>
        <v>54736000</v>
      </c>
      <c r="O48" s="316">
        <v>54736000</v>
      </c>
      <c r="P48" s="846" t="s">
        <v>111</v>
      </c>
      <c r="Q48" s="847"/>
      <c r="R48" s="848"/>
      <c r="S48" s="95" t="s">
        <v>155</v>
      </c>
      <c r="T48" s="82" t="s">
        <v>58</v>
      </c>
      <c r="U48" s="337">
        <v>1</v>
      </c>
      <c r="V48" s="472">
        <v>1</v>
      </c>
      <c r="W48" s="472">
        <f t="shared" si="53"/>
        <v>1</v>
      </c>
      <c r="X48" s="473">
        <f t="shared" si="54"/>
        <v>1</v>
      </c>
      <c r="Y48" s="537">
        <f t="shared" si="55"/>
        <v>1</v>
      </c>
      <c r="AA48" s="413">
        <v>0</v>
      </c>
      <c r="AB48" s="413">
        <v>0</v>
      </c>
      <c r="AC48" s="473">
        <v>0</v>
      </c>
      <c r="AD48" s="537">
        <f t="shared" si="56"/>
        <v>0</v>
      </c>
      <c r="AE48" s="534">
        <v>0</v>
      </c>
      <c r="AF48" s="534">
        <v>0</v>
      </c>
      <c r="AG48" s="460">
        <v>0</v>
      </c>
      <c r="AH48" s="537">
        <f t="shared" si="57"/>
        <v>0</v>
      </c>
      <c r="AI48" s="413">
        <f t="shared" si="58"/>
        <v>1</v>
      </c>
      <c r="AJ48" s="413">
        <f t="shared" si="59"/>
        <v>1</v>
      </c>
      <c r="AK48" s="473">
        <f t="shared" si="60"/>
        <v>1</v>
      </c>
      <c r="AL48" s="537">
        <f t="shared" si="61"/>
        <v>1</v>
      </c>
      <c r="AM48" s="534">
        <v>0</v>
      </c>
      <c r="AN48" s="534">
        <v>0</v>
      </c>
      <c r="AO48" s="460">
        <v>0</v>
      </c>
      <c r="AP48" s="537">
        <f t="shared" si="62"/>
        <v>0</v>
      </c>
    </row>
    <row r="49" spans="1:42" s="49" customFormat="1" ht="215.25" customHeight="1">
      <c r="A49" s="74" t="s">
        <v>484</v>
      </c>
      <c r="B49" s="1142" t="s">
        <v>84</v>
      </c>
      <c r="C49" s="1143"/>
      <c r="D49" s="427" t="s">
        <v>1746</v>
      </c>
      <c r="E49" s="510" t="s">
        <v>483</v>
      </c>
      <c r="F49" s="1220" t="s">
        <v>1747</v>
      </c>
      <c r="G49" s="1221"/>
      <c r="H49" s="1217" t="s">
        <v>1751</v>
      </c>
      <c r="I49" s="1218"/>
      <c r="J49" s="1219"/>
      <c r="K49" s="327" t="d">
        <v>2019-07-12</v>
      </c>
      <c r="L49" s="327" t="d">
        <v>2019-08-14</v>
      </c>
      <c r="M49" s="328" t="s">
        <v>1758</v>
      </c>
      <c r="N49" s="316">
        <v>10574000</v>
      </c>
      <c r="O49" s="316">
        <v>10574000</v>
      </c>
      <c r="P49" s="846" t="s">
        <v>111</v>
      </c>
      <c r="Q49" s="847"/>
      <c r="R49" s="848"/>
      <c r="S49" s="95" t="s">
        <v>155</v>
      </c>
      <c r="T49" s="82" t="s">
        <v>58</v>
      </c>
      <c r="U49" s="337">
        <v>1</v>
      </c>
      <c r="V49" s="472">
        <v>1</v>
      </c>
      <c r="W49" s="472">
        <f t="shared" si="53"/>
        <v>1</v>
      </c>
      <c r="X49" s="473">
        <f t="shared" si="54"/>
        <v>1</v>
      </c>
      <c r="Y49" s="537">
        <f t="shared" si="55"/>
        <v>1</v>
      </c>
      <c r="AA49" s="413">
        <v>0</v>
      </c>
      <c r="AB49" s="413">
        <v>0</v>
      </c>
      <c r="AC49" s="473">
        <v>0</v>
      </c>
      <c r="AD49" s="537">
        <f t="shared" si="56"/>
        <v>0</v>
      </c>
      <c r="AE49" s="534">
        <v>0</v>
      </c>
      <c r="AF49" s="534">
        <v>0</v>
      </c>
      <c r="AG49" s="460">
        <v>0</v>
      </c>
      <c r="AH49" s="537">
        <f t="shared" si="57"/>
        <v>0</v>
      </c>
      <c r="AI49" s="413">
        <f t="shared" si="58"/>
        <v>1</v>
      </c>
      <c r="AJ49" s="413">
        <f t="shared" si="59"/>
        <v>1</v>
      </c>
      <c r="AK49" s="473">
        <f t="shared" si="60"/>
        <v>1</v>
      </c>
      <c r="AL49" s="537">
        <f t="shared" si="61"/>
        <v>1</v>
      </c>
      <c r="AM49" s="534">
        <v>0</v>
      </c>
      <c r="AN49" s="534">
        <v>0</v>
      </c>
      <c r="AO49" s="460">
        <v>0</v>
      </c>
      <c r="AP49" s="537">
        <f t="shared" si="62"/>
        <v>0</v>
      </c>
    </row>
    <row r="50" spans="1:42" s="49" customFormat="1" ht="215.25" customHeight="1">
      <c r="A50" s="74" t="s">
        <v>484</v>
      </c>
      <c r="B50" s="1142" t="s">
        <v>84</v>
      </c>
      <c r="C50" s="1143"/>
      <c r="D50" s="427" t="s">
        <v>1746</v>
      </c>
      <c r="E50" s="510" t="s">
        <v>483</v>
      </c>
      <c r="F50" s="1220" t="s">
        <v>1747</v>
      </c>
      <c r="G50" s="1221"/>
      <c r="H50" s="1217" t="s">
        <v>1753</v>
      </c>
      <c r="I50" s="1218"/>
      <c r="J50" s="1219"/>
      <c r="K50" s="327" t="d">
        <v>2019-06-25</v>
      </c>
      <c r="L50" s="327" t="d">
        <v>2019-08-15</v>
      </c>
      <c r="M50" s="328" t="s">
        <v>1759</v>
      </c>
      <c r="N50" s="316">
        <f>70286000-15550000</f>
        <v>54736000</v>
      </c>
      <c r="O50" s="316">
        <v>54736000</v>
      </c>
      <c r="P50" s="846" t="s">
        <v>111</v>
      </c>
      <c r="Q50" s="847"/>
      <c r="R50" s="848"/>
      <c r="S50" s="95" t="s">
        <v>155</v>
      </c>
      <c r="T50" s="82" t="s">
        <v>58</v>
      </c>
      <c r="U50" s="337">
        <v>1</v>
      </c>
      <c r="V50" s="472">
        <v>1</v>
      </c>
      <c r="W50" s="472">
        <f t="shared" si="53"/>
        <v>1</v>
      </c>
      <c r="X50" s="473">
        <f t="shared" si="54"/>
        <v>1</v>
      </c>
      <c r="Y50" s="537">
        <f t="shared" si="55"/>
        <v>1</v>
      </c>
      <c r="AA50" s="413">
        <v>0</v>
      </c>
      <c r="AB50" s="413">
        <v>0</v>
      </c>
      <c r="AC50" s="473">
        <v>0</v>
      </c>
      <c r="AD50" s="537">
        <f t="shared" si="56"/>
        <v>0</v>
      </c>
      <c r="AE50" s="534">
        <v>0</v>
      </c>
      <c r="AF50" s="534">
        <v>0</v>
      </c>
      <c r="AG50" s="460">
        <v>0</v>
      </c>
      <c r="AH50" s="537">
        <f t="shared" si="57"/>
        <v>0</v>
      </c>
      <c r="AI50" s="413">
        <f t="shared" si="58"/>
        <v>1</v>
      </c>
      <c r="AJ50" s="413">
        <f t="shared" si="59"/>
        <v>1</v>
      </c>
      <c r="AK50" s="473">
        <f t="shared" si="60"/>
        <v>1</v>
      </c>
      <c r="AL50" s="537">
        <f t="shared" si="61"/>
        <v>1</v>
      </c>
      <c r="AM50" s="534">
        <v>0</v>
      </c>
      <c r="AN50" s="534">
        <v>0</v>
      </c>
      <c r="AO50" s="460">
        <v>0</v>
      </c>
      <c r="AP50" s="537">
        <f t="shared" si="62"/>
        <v>0</v>
      </c>
    </row>
    <row r="51" spans="1:42" s="49" customFormat="1" ht="215.25" customHeight="1">
      <c r="A51" s="74" t="s">
        <v>484</v>
      </c>
      <c r="B51" s="1142" t="s">
        <v>84</v>
      </c>
      <c r="C51" s="1143"/>
      <c r="D51" s="427" t="s">
        <v>1746</v>
      </c>
      <c r="E51" s="510" t="s">
        <v>483</v>
      </c>
      <c r="F51" s="1220" t="s">
        <v>1747</v>
      </c>
      <c r="G51" s="1221"/>
      <c r="H51" s="1217" t="s">
        <v>1751</v>
      </c>
      <c r="I51" s="1218"/>
      <c r="J51" s="1219"/>
      <c r="K51" s="327" t="d">
        <v>2019-07-12</v>
      </c>
      <c r="L51" s="327" t="d">
        <v>2019-08-15</v>
      </c>
      <c r="M51" s="328" t="s">
        <v>1759</v>
      </c>
      <c r="N51" s="316">
        <v>10574000</v>
      </c>
      <c r="O51" s="316">
        <v>10574000</v>
      </c>
      <c r="P51" s="846" t="s">
        <v>111</v>
      </c>
      <c r="Q51" s="847"/>
      <c r="R51" s="848"/>
      <c r="S51" s="95" t="s">
        <v>155</v>
      </c>
      <c r="T51" s="82" t="s">
        <v>58</v>
      </c>
      <c r="U51" s="337">
        <v>1</v>
      </c>
      <c r="V51" s="472">
        <v>1</v>
      </c>
      <c r="W51" s="472">
        <f t="shared" si="53"/>
        <v>1</v>
      </c>
      <c r="X51" s="473">
        <f t="shared" si="54"/>
        <v>1</v>
      </c>
      <c r="Y51" s="537">
        <f t="shared" si="55"/>
        <v>1</v>
      </c>
      <c r="AA51" s="413">
        <v>0</v>
      </c>
      <c r="AB51" s="413">
        <v>0</v>
      </c>
      <c r="AC51" s="473">
        <v>0</v>
      </c>
      <c r="AD51" s="537">
        <f t="shared" si="56"/>
        <v>0</v>
      </c>
      <c r="AE51" s="534">
        <v>0</v>
      </c>
      <c r="AF51" s="534">
        <v>0</v>
      </c>
      <c r="AG51" s="460">
        <v>0</v>
      </c>
      <c r="AH51" s="537">
        <f t="shared" si="57"/>
        <v>0</v>
      </c>
      <c r="AI51" s="413">
        <f t="shared" si="58"/>
        <v>1</v>
      </c>
      <c r="AJ51" s="413">
        <f t="shared" si="59"/>
        <v>1</v>
      </c>
      <c r="AK51" s="473">
        <f t="shared" si="60"/>
        <v>1</v>
      </c>
      <c r="AL51" s="537">
        <f t="shared" si="61"/>
        <v>1</v>
      </c>
      <c r="AM51" s="534">
        <v>0</v>
      </c>
      <c r="AN51" s="534">
        <v>0</v>
      </c>
      <c r="AO51" s="460">
        <v>0</v>
      </c>
      <c r="AP51" s="537">
        <f t="shared" si="62"/>
        <v>0</v>
      </c>
    </row>
    <row r="52" spans="1:42" s="49" customFormat="1" ht="215.25" customHeight="1">
      <c r="A52" s="74" t="s">
        <v>484</v>
      </c>
      <c r="B52" s="1142" t="s">
        <v>84</v>
      </c>
      <c r="C52" s="1143"/>
      <c r="D52" s="427" t="s">
        <v>1746</v>
      </c>
      <c r="E52" s="510" t="s">
        <v>483</v>
      </c>
      <c r="F52" s="1220" t="s">
        <v>1747</v>
      </c>
      <c r="G52" s="1221"/>
      <c r="H52" s="1217" t="s">
        <v>1684</v>
      </c>
      <c r="I52" s="1218"/>
      <c r="J52" s="1219"/>
      <c r="K52" s="327"/>
      <c r="L52" s="327"/>
      <c r="M52" s="328"/>
      <c r="N52" s="316">
        <f>4976000+4976000+4976000+4976000+4273067</f>
        <v>24177067</v>
      </c>
      <c r="O52" s="316"/>
      <c r="P52" s="846" t="s">
        <v>111</v>
      </c>
      <c r="Q52" s="847"/>
      <c r="R52" s="848"/>
      <c r="S52" s="95" t="s">
        <v>155</v>
      </c>
      <c r="T52" s="82" t="s">
        <v>58</v>
      </c>
      <c r="U52" s="337">
        <v>1</v>
      </c>
      <c r="V52" s="472">
        <v>1</v>
      </c>
      <c r="W52" s="472">
        <f t="shared" si="53"/>
        <v>0</v>
      </c>
      <c r="X52" s="473">
        <f t="shared" si="54"/>
        <v>0</v>
      </c>
      <c r="Y52" s="537">
        <f t="shared" si="55"/>
        <v>0</v>
      </c>
      <c r="AA52" s="413">
        <f t="shared" ref="AA52:AA53" si="63">V52</f>
        <v>1</v>
      </c>
      <c r="AB52" s="413">
        <f t="shared" ref="AB52:AB53" si="64">W52</f>
        <v>0</v>
      </c>
      <c r="AC52" s="473">
        <f t="shared" ref="AC52:AC53" si="65">AB52/AA52</f>
        <v>0</v>
      </c>
      <c r="AD52" s="537">
        <f t="shared" si="56"/>
        <v>0</v>
      </c>
      <c r="AE52" s="534">
        <v>0</v>
      </c>
      <c r="AF52" s="534">
        <v>0</v>
      </c>
      <c r="AG52" s="460">
        <v>0</v>
      </c>
      <c r="AH52" s="537">
        <f t="shared" si="57"/>
        <v>0</v>
      </c>
      <c r="AI52" s="534">
        <v>0</v>
      </c>
      <c r="AJ52" s="534">
        <v>0</v>
      </c>
      <c r="AK52" s="460">
        <v>0</v>
      </c>
      <c r="AL52" s="537">
        <f t="shared" si="61"/>
        <v>0</v>
      </c>
      <c r="AM52" s="534">
        <v>0</v>
      </c>
      <c r="AN52" s="534">
        <v>0</v>
      </c>
      <c r="AO52" s="460">
        <v>0</v>
      </c>
      <c r="AP52" s="537">
        <f t="shared" si="62"/>
        <v>0</v>
      </c>
    </row>
    <row r="53" spans="1:42" s="49" customFormat="1" ht="215.25" customHeight="1">
      <c r="A53" s="74" t="s">
        <v>484</v>
      </c>
      <c r="B53" s="1142" t="s">
        <v>84</v>
      </c>
      <c r="C53" s="1143"/>
      <c r="D53" s="427" t="s">
        <v>1746</v>
      </c>
      <c r="E53" s="510" t="s">
        <v>483</v>
      </c>
      <c r="F53" s="1220" t="s">
        <v>1747</v>
      </c>
      <c r="G53" s="1221"/>
      <c r="H53" s="1217" t="s">
        <v>1631</v>
      </c>
      <c r="I53" s="1218"/>
      <c r="J53" s="1219"/>
      <c r="K53" s="327"/>
      <c r="L53" s="327"/>
      <c r="M53" s="328"/>
      <c r="N53" s="316">
        <f>74737816</f>
        <v>74737816</v>
      </c>
      <c r="O53" s="316"/>
      <c r="P53" s="846" t="s">
        <v>111</v>
      </c>
      <c r="Q53" s="847"/>
      <c r="R53" s="848"/>
      <c r="S53" s="95" t="s">
        <v>155</v>
      </c>
      <c r="T53" s="82" t="s">
        <v>58</v>
      </c>
      <c r="U53" s="337">
        <v>1</v>
      </c>
      <c r="V53" s="472">
        <v>1</v>
      </c>
      <c r="W53" s="472">
        <f t="shared" si="53"/>
        <v>0</v>
      </c>
      <c r="X53" s="473">
        <f t="shared" si="54"/>
        <v>0</v>
      </c>
      <c r="Y53" s="537">
        <f t="shared" si="55"/>
        <v>0</v>
      </c>
      <c r="AA53" s="413">
        <f t="shared" si="63"/>
        <v>1</v>
      </c>
      <c r="AB53" s="413">
        <f t="shared" si="64"/>
        <v>0</v>
      </c>
      <c r="AC53" s="473">
        <f t="shared" si="65"/>
        <v>0</v>
      </c>
      <c r="AD53" s="537">
        <f t="shared" si="56"/>
        <v>0</v>
      </c>
      <c r="AE53" s="534">
        <v>0</v>
      </c>
      <c r="AF53" s="534">
        <v>0</v>
      </c>
      <c r="AG53" s="460">
        <v>0</v>
      </c>
      <c r="AH53" s="537">
        <f t="shared" si="57"/>
        <v>0</v>
      </c>
      <c r="AI53" s="534">
        <v>0</v>
      </c>
      <c r="AJ53" s="534">
        <v>0</v>
      </c>
      <c r="AK53" s="460">
        <v>0</v>
      </c>
      <c r="AL53" s="537">
        <f t="shared" si="61"/>
        <v>0</v>
      </c>
      <c r="AM53" s="534">
        <v>0</v>
      </c>
      <c r="AN53" s="534">
        <v>0</v>
      </c>
      <c r="AO53" s="460">
        <v>0</v>
      </c>
      <c r="AP53" s="537">
        <f t="shared" si="62"/>
        <v>0</v>
      </c>
    </row>
    <row r="54" spans="1:42" s="49" customFormat="1" ht="215.25" customHeight="1">
      <c r="A54" s="74" t="s">
        <v>484</v>
      </c>
      <c r="B54" s="1142" t="s">
        <v>84</v>
      </c>
      <c r="C54" s="1143"/>
      <c r="D54" s="233" t="s">
        <v>485</v>
      </c>
      <c r="E54" s="510" t="s">
        <v>483</v>
      </c>
      <c r="F54" s="1147" t="s">
        <v>1183</v>
      </c>
      <c r="G54" s="1148"/>
      <c r="H54" s="1127" t="s">
        <v>1150</v>
      </c>
      <c r="I54" s="1128" t="s">
        <v>1150</v>
      </c>
      <c r="J54" s="1129" t="s">
        <v>1150</v>
      </c>
      <c r="K54" s="327" t="d">
        <v>2019-01-21</v>
      </c>
      <c r="L54" s="327" t="d">
        <v>2019-01-31</v>
      </c>
      <c r="M54" s="328" t="s">
        <v>1700</v>
      </c>
      <c r="N54" s="329">
        <f>80861000-735100</f>
        <v>80125900</v>
      </c>
      <c r="O54" s="329">
        <v>80125900</v>
      </c>
      <c r="P54" s="846" t="s">
        <v>111</v>
      </c>
      <c r="Q54" s="847"/>
      <c r="R54" s="848"/>
      <c r="S54" s="95" t="s">
        <v>155</v>
      </c>
      <c r="T54" s="82" t="s">
        <v>58</v>
      </c>
      <c r="U54" s="337">
        <v>1</v>
      </c>
      <c r="V54" s="472">
        <v>1</v>
      </c>
      <c r="W54" s="472">
        <f t="shared" ref="W54:W72" si="66">O54/N54</f>
        <v>1</v>
      </c>
      <c r="X54" s="473">
        <f t="shared" ref="X54:X72" si="67">W54/V54</f>
        <v>1</v>
      </c>
      <c r="Y54" s="537">
        <f t="shared" ref="Y54:Y72" si="68">X54</f>
        <v>1</v>
      </c>
      <c r="AA54" s="413">
        <f t="shared" ref="AA54:AA71" si="69">V54</f>
        <v>1</v>
      </c>
      <c r="AB54" s="413">
        <f t="shared" ref="AB54:AB72" si="70">W54</f>
        <v>1</v>
      </c>
      <c r="AC54" s="473">
        <f t="shared" ref="AC54:AC71" si="71">AB54/AA54</f>
        <v>1</v>
      </c>
      <c r="AD54" s="537">
        <f t="shared" ref="AD54:AD72" si="72">AC54</f>
        <v>1</v>
      </c>
      <c r="AE54" s="534">
        <v>0</v>
      </c>
      <c r="AF54" s="534">
        <v>0</v>
      </c>
      <c r="AG54" s="460">
        <v>0</v>
      </c>
      <c r="AH54" s="537">
        <f t="shared" ref="AH54:AH72" si="73">AG54</f>
        <v>0</v>
      </c>
      <c r="AI54" s="534">
        <v>0</v>
      </c>
      <c r="AJ54" s="534">
        <v>0</v>
      </c>
      <c r="AK54" s="460">
        <v>0</v>
      </c>
      <c r="AL54" s="537">
        <f t="shared" ref="AL54:AL72" si="74">AK54</f>
        <v>0</v>
      </c>
      <c r="AM54" s="534">
        <v>0</v>
      </c>
      <c r="AN54" s="534">
        <v>0</v>
      </c>
      <c r="AO54" s="460">
        <v>0</v>
      </c>
      <c r="AP54" s="537">
        <f t="shared" ref="AP54:AP72" si="75">AO54</f>
        <v>0</v>
      </c>
    </row>
    <row r="55" spans="1:42" s="49" customFormat="1" ht="215.25" customHeight="1">
      <c r="A55" s="74" t="s">
        <v>484</v>
      </c>
      <c r="B55" s="1142" t="s">
        <v>84</v>
      </c>
      <c r="C55" s="1143"/>
      <c r="D55" s="233" t="s">
        <v>485</v>
      </c>
      <c r="E55" s="510" t="s">
        <v>483</v>
      </c>
      <c r="F55" s="1147" t="s">
        <v>1183</v>
      </c>
      <c r="G55" s="1148"/>
      <c r="H55" s="1127" t="s">
        <v>1150</v>
      </c>
      <c r="I55" s="1128" t="s">
        <v>1150</v>
      </c>
      <c r="J55" s="1129" t="s">
        <v>1150</v>
      </c>
      <c r="K55" s="327" t="d">
        <v>2019-01-21</v>
      </c>
      <c r="L55" s="327" t="d">
        <v>2019-01-30</v>
      </c>
      <c r="M55" s="328" t="s">
        <v>1169</v>
      </c>
      <c r="N55" s="329">
        <f>80861000-245033</f>
        <v>80615967</v>
      </c>
      <c r="O55" s="329">
        <v>80615967</v>
      </c>
      <c r="P55" s="846" t="s">
        <v>111</v>
      </c>
      <c r="Q55" s="847"/>
      <c r="R55" s="848"/>
      <c r="S55" s="95" t="s">
        <v>155</v>
      </c>
      <c r="T55" s="82" t="s">
        <v>58</v>
      </c>
      <c r="U55" s="337">
        <v>1</v>
      </c>
      <c r="V55" s="472">
        <v>1</v>
      </c>
      <c r="W55" s="472">
        <f t="shared" si="66"/>
        <v>1</v>
      </c>
      <c r="X55" s="473">
        <f t="shared" si="67"/>
        <v>1</v>
      </c>
      <c r="Y55" s="537">
        <f t="shared" si="68"/>
        <v>1</v>
      </c>
      <c r="AA55" s="413">
        <f t="shared" si="69"/>
        <v>1</v>
      </c>
      <c r="AB55" s="413">
        <f t="shared" si="70"/>
        <v>1</v>
      </c>
      <c r="AC55" s="473">
        <f t="shared" si="71"/>
        <v>1</v>
      </c>
      <c r="AD55" s="537">
        <f t="shared" si="72"/>
        <v>1</v>
      </c>
      <c r="AE55" s="534">
        <v>0</v>
      </c>
      <c r="AF55" s="534">
        <v>0</v>
      </c>
      <c r="AG55" s="460">
        <v>0</v>
      </c>
      <c r="AH55" s="537">
        <f t="shared" si="73"/>
        <v>0</v>
      </c>
      <c r="AI55" s="534">
        <v>0</v>
      </c>
      <c r="AJ55" s="534">
        <v>0</v>
      </c>
      <c r="AK55" s="460">
        <v>0</v>
      </c>
      <c r="AL55" s="537">
        <f t="shared" si="74"/>
        <v>0</v>
      </c>
      <c r="AM55" s="534">
        <v>0</v>
      </c>
      <c r="AN55" s="534">
        <v>0</v>
      </c>
      <c r="AO55" s="460">
        <v>0</v>
      </c>
      <c r="AP55" s="537">
        <f t="shared" si="75"/>
        <v>0</v>
      </c>
    </row>
    <row r="56" spans="1:42" s="49" customFormat="1" ht="215.25" customHeight="1">
      <c r="A56" s="74" t="s">
        <v>484</v>
      </c>
      <c r="B56" s="1142" t="s">
        <v>84</v>
      </c>
      <c r="C56" s="1143"/>
      <c r="D56" s="233" t="s">
        <v>485</v>
      </c>
      <c r="E56" s="510" t="s">
        <v>483</v>
      </c>
      <c r="F56" s="1147" t="s">
        <v>1183</v>
      </c>
      <c r="G56" s="1148"/>
      <c r="H56" s="1127" t="s">
        <v>1150</v>
      </c>
      <c r="I56" s="1128" t="s">
        <v>1150</v>
      </c>
      <c r="J56" s="1129" t="s">
        <v>1150</v>
      </c>
      <c r="K56" s="327" t="d">
        <v>2019-01-21</v>
      </c>
      <c r="L56" s="327" t="d">
        <v>2019-01-31</v>
      </c>
      <c r="M56" s="328" t="s">
        <v>1170</v>
      </c>
      <c r="N56" s="329">
        <f>80861000-735100</f>
        <v>80125900</v>
      </c>
      <c r="O56" s="329">
        <v>80125900</v>
      </c>
      <c r="P56" s="846" t="s">
        <v>111</v>
      </c>
      <c r="Q56" s="847"/>
      <c r="R56" s="848"/>
      <c r="S56" s="95" t="s">
        <v>155</v>
      </c>
      <c r="T56" s="82" t="s">
        <v>58</v>
      </c>
      <c r="U56" s="337">
        <v>1</v>
      </c>
      <c r="V56" s="472">
        <v>1</v>
      </c>
      <c r="W56" s="472">
        <f t="shared" si="66"/>
        <v>1</v>
      </c>
      <c r="X56" s="473">
        <f t="shared" si="67"/>
        <v>1</v>
      </c>
      <c r="Y56" s="537">
        <f t="shared" si="68"/>
        <v>1</v>
      </c>
      <c r="AA56" s="413">
        <f t="shared" si="69"/>
        <v>1</v>
      </c>
      <c r="AB56" s="413">
        <f t="shared" si="70"/>
        <v>1</v>
      </c>
      <c r="AC56" s="473">
        <f t="shared" si="71"/>
        <v>1</v>
      </c>
      <c r="AD56" s="537">
        <f t="shared" si="72"/>
        <v>1</v>
      </c>
      <c r="AE56" s="534">
        <v>0</v>
      </c>
      <c r="AF56" s="534">
        <v>0</v>
      </c>
      <c r="AG56" s="460">
        <v>0</v>
      </c>
      <c r="AH56" s="537">
        <f t="shared" si="73"/>
        <v>0</v>
      </c>
      <c r="AI56" s="534">
        <v>0</v>
      </c>
      <c r="AJ56" s="534">
        <v>0</v>
      </c>
      <c r="AK56" s="460">
        <v>0</v>
      </c>
      <c r="AL56" s="537">
        <f t="shared" si="74"/>
        <v>0</v>
      </c>
      <c r="AM56" s="534">
        <v>0</v>
      </c>
      <c r="AN56" s="534">
        <v>0</v>
      </c>
      <c r="AO56" s="460">
        <v>0</v>
      </c>
      <c r="AP56" s="537">
        <f t="shared" si="75"/>
        <v>0</v>
      </c>
    </row>
    <row r="57" spans="1:42" s="49" customFormat="1" ht="215.25" customHeight="1">
      <c r="A57" s="74" t="s">
        <v>484</v>
      </c>
      <c r="B57" s="1142" t="s">
        <v>84</v>
      </c>
      <c r="C57" s="1143"/>
      <c r="D57" s="233" t="s">
        <v>485</v>
      </c>
      <c r="E57" s="510" t="s">
        <v>483</v>
      </c>
      <c r="F57" s="1147" t="s">
        <v>1183</v>
      </c>
      <c r="G57" s="1148"/>
      <c r="H57" s="1127" t="s">
        <v>754</v>
      </c>
      <c r="I57" s="1128" t="s">
        <v>754</v>
      </c>
      <c r="J57" s="1129" t="s">
        <v>754</v>
      </c>
      <c r="K57" s="327"/>
      <c r="L57" s="327"/>
      <c r="M57" s="328"/>
      <c r="N57" s="329">
        <v>49949067</v>
      </c>
      <c r="O57" s="329"/>
      <c r="P57" s="846" t="s">
        <v>111</v>
      </c>
      <c r="Q57" s="847"/>
      <c r="R57" s="848"/>
      <c r="S57" s="95" t="s">
        <v>155</v>
      </c>
      <c r="T57" s="82" t="s">
        <v>58</v>
      </c>
      <c r="U57" s="337">
        <v>1</v>
      </c>
      <c r="V57" s="472">
        <v>1</v>
      </c>
      <c r="W57" s="472">
        <f t="shared" si="66"/>
        <v>0</v>
      </c>
      <c r="X57" s="473">
        <f t="shared" si="67"/>
        <v>0</v>
      </c>
      <c r="Y57" s="537">
        <f t="shared" si="68"/>
        <v>0</v>
      </c>
      <c r="AA57" s="413">
        <f t="shared" si="69"/>
        <v>1</v>
      </c>
      <c r="AB57" s="413">
        <f t="shared" si="70"/>
        <v>0</v>
      </c>
      <c r="AC57" s="473">
        <f t="shared" si="71"/>
        <v>0</v>
      </c>
      <c r="AD57" s="537">
        <f t="shared" si="72"/>
        <v>0</v>
      </c>
      <c r="AE57" s="534">
        <v>0</v>
      </c>
      <c r="AF57" s="534">
        <v>0</v>
      </c>
      <c r="AG57" s="460">
        <v>0</v>
      </c>
      <c r="AH57" s="537">
        <f t="shared" si="73"/>
        <v>0</v>
      </c>
      <c r="AI57" s="534">
        <v>0</v>
      </c>
      <c r="AJ57" s="534">
        <v>0</v>
      </c>
      <c r="AK57" s="460">
        <v>0</v>
      </c>
      <c r="AL57" s="537">
        <f t="shared" si="74"/>
        <v>0</v>
      </c>
      <c r="AM57" s="534">
        <v>0</v>
      </c>
      <c r="AN57" s="534">
        <v>0</v>
      </c>
      <c r="AO57" s="460">
        <v>0</v>
      </c>
      <c r="AP57" s="537">
        <f t="shared" si="75"/>
        <v>0</v>
      </c>
    </row>
    <row r="58" spans="1:42" s="49" customFormat="1" ht="215.25" customHeight="1">
      <c r="A58" s="74" t="s">
        <v>484</v>
      </c>
      <c r="B58" s="1142" t="s">
        <v>84</v>
      </c>
      <c r="C58" s="1143"/>
      <c r="D58" s="233" t="s">
        <v>485</v>
      </c>
      <c r="E58" s="510" t="s">
        <v>483</v>
      </c>
      <c r="F58" s="1147" t="s">
        <v>1183</v>
      </c>
      <c r="G58" s="1148"/>
      <c r="H58" s="1127" t="s">
        <v>1151</v>
      </c>
      <c r="I58" s="1128" t="s">
        <v>1151</v>
      </c>
      <c r="J58" s="1129" t="s">
        <v>1151</v>
      </c>
      <c r="K58" s="327" t="d">
        <v>2019-01-21</v>
      </c>
      <c r="L58" s="327" t="d">
        <v>2019-02-13</v>
      </c>
      <c r="M58" s="328" t="s">
        <v>1701</v>
      </c>
      <c r="N58" s="329">
        <v>77675567</v>
      </c>
      <c r="O58" s="329">
        <v>77675567</v>
      </c>
      <c r="P58" s="846" t="s">
        <v>111</v>
      </c>
      <c r="Q58" s="847"/>
      <c r="R58" s="848"/>
      <c r="S58" s="95" t="s">
        <v>155</v>
      </c>
      <c r="T58" s="82" t="s">
        <v>58</v>
      </c>
      <c r="U58" s="337">
        <v>1</v>
      </c>
      <c r="V58" s="472">
        <v>1</v>
      </c>
      <c r="W58" s="472">
        <f t="shared" si="66"/>
        <v>1</v>
      </c>
      <c r="X58" s="473">
        <f t="shared" si="67"/>
        <v>1</v>
      </c>
      <c r="Y58" s="537">
        <f t="shared" si="68"/>
        <v>1</v>
      </c>
      <c r="AA58" s="413">
        <f t="shared" si="69"/>
        <v>1</v>
      </c>
      <c r="AB58" s="413">
        <f t="shared" si="70"/>
        <v>1</v>
      </c>
      <c r="AC58" s="473">
        <f t="shared" si="71"/>
        <v>1</v>
      </c>
      <c r="AD58" s="537">
        <f t="shared" si="72"/>
        <v>1</v>
      </c>
      <c r="AE58" s="534">
        <v>0</v>
      </c>
      <c r="AF58" s="534">
        <v>0</v>
      </c>
      <c r="AG58" s="460">
        <v>0</v>
      </c>
      <c r="AH58" s="537">
        <f t="shared" si="73"/>
        <v>0</v>
      </c>
      <c r="AI58" s="534">
        <v>0</v>
      </c>
      <c r="AJ58" s="534">
        <v>0</v>
      </c>
      <c r="AK58" s="460">
        <v>0</v>
      </c>
      <c r="AL58" s="537">
        <f t="shared" si="74"/>
        <v>0</v>
      </c>
      <c r="AM58" s="534">
        <v>0</v>
      </c>
      <c r="AN58" s="534">
        <v>0</v>
      </c>
      <c r="AO58" s="460">
        <v>0</v>
      </c>
      <c r="AP58" s="537">
        <f t="shared" si="75"/>
        <v>0</v>
      </c>
    </row>
    <row r="59" spans="1:42" s="49" customFormat="1" ht="215.25" customHeight="1">
      <c r="A59" s="74" t="s">
        <v>484</v>
      </c>
      <c r="B59" s="1142" t="s">
        <v>84</v>
      </c>
      <c r="C59" s="1143"/>
      <c r="D59" s="233" t="s">
        <v>485</v>
      </c>
      <c r="E59" s="510" t="s">
        <v>483</v>
      </c>
      <c r="F59" s="1147" t="s">
        <v>1183</v>
      </c>
      <c r="G59" s="1148"/>
      <c r="H59" s="1127" t="s">
        <v>755</v>
      </c>
      <c r="I59" s="1128" t="s">
        <v>755</v>
      </c>
      <c r="J59" s="1129" t="s">
        <v>755</v>
      </c>
      <c r="K59" s="327" t="d">
        <v>2019-01-21</v>
      </c>
      <c r="L59" s="327" t="d">
        <v>2019-02-08</v>
      </c>
      <c r="M59" s="328" t="s">
        <v>1702</v>
      </c>
      <c r="N59" s="329">
        <f>80883000-2451000</f>
        <v>78432000</v>
      </c>
      <c r="O59" s="329">
        <v>78432000</v>
      </c>
      <c r="P59" s="846" t="s">
        <v>111</v>
      </c>
      <c r="Q59" s="847"/>
      <c r="R59" s="848"/>
      <c r="S59" s="95" t="s">
        <v>155</v>
      </c>
      <c r="T59" s="82" t="s">
        <v>58</v>
      </c>
      <c r="U59" s="337">
        <v>1</v>
      </c>
      <c r="V59" s="472">
        <v>1</v>
      </c>
      <c r="W59" s="472">
        <f t="shared" si="66"/>
        <v>1</v>
      </c>
      <c r="X59" s="473">
        <f t="shared" si="67"/>
        <v>1</v>
      </c>
      <c r="Y59" s="537">
        <f t="shared" si="68"/>
        <v>1</v>
      </c>
      <c r="AA59" s="413">
        <f t="shared" si="69"/>
        <v>1</v>
      </c>
      <c r="AB59" s="413">
        <f t="shared" si="70"/>
        <v>1</v>
      </c>
      <c r="AC59" s="473">
        <f t="shared" si="71"/>
        <v>1</v>
      </c>
      <c r="AD59" s="537">
        <f t="shared" si="72"/>
        <v>1</v>
      </c>
      <c r="AE59" s="534">
        <v>0</v>
      </c>
      <c r="AF59" s="534">
        <v>0</v>
      </c>
      <c r="AG59" s="460">
        <v>0</v>
      </c>
      <c r="AH59" s="537">
        <f t="shared" si="73"/>
        <v>0</v>
      </c>
      <c r="AI59" s="534">
        <v>0</v>
      </c>
      <c r="AJ59" s="534">
        <v>0</v>
      </c>
      <c r="AK59" s="460">
        <v>0</v>
      </c>
      <c r="AL59" s="537">
        <f t="shared" si="74"/>
        <v>0</v>
      </c>
      <c r="AM59" s="534">
        <v>0</v>
      </c>
      <c r="AN59" s="534">
        <v>0</v>
      </c>
      <c r="AO59" s="460">
        <v>0</v>
      </c>
      <c r="AP59" s="537">
        <f t="shared" si="75"/>
        <v>0</v>
      </c>
    </row>
    <row r="60" spans="1:42" s="49" customFormat="1" ht="215.25" customHeight="1">
      <c r="A60" s="74" t="s">
        <v>484</v>
      </c>
      <c r="B60" s="1142" t="s">
        <v>84</v>
      </c>
      <c r="C60" s="1143"/>
      <c r="D60" s="233" t="s">
        <v>485</v>
      </c>
      <c r="E60" s="510" t="s">
        <v>483</v>
      </c>
      <c r="F60" s="1147" t="s">
        <v>1183</v>
      </c>
      <c r="G60" s="1148"/>
      <c r="H60" s="1127" t="s">
        <v>1151</v>
      </c>
      <c r="I60" s="1128" t="s">
        <v>1151</v>
      </c>
      <c r="J60" s="1129" t="s">
        <v>1151</v>
      </c>
      <c r="K60" s="327" t="d">
        <v>2019-03-04</v>
      </c>
      <c r="L60" s="327" t="d">
        <v>2019-03-19</v>
      </c>
      <c r="M60" s="328" t="s">
        <v>1171</v>
      </c>
      <c r="N60" s="329">
        <v>68628000</v>
      </c>
      <c r="O60" s="329">
        <v>68628000</v>
      </c>
      <c r="P60" s="846" t="s">
        <v>111</v>
      </c>
      <c r="Q60" s="847"/>
      <c r="R60" s="848"/>
      <c r="S60" s="95" t="s">
        <v>155</v>
      </c>
      <c r="T60" s="82" t="s">
        <v>58</v>
      </c>
      <c r="U60" s="337">
        <v>1</v>
      </c>
      <c r="V60" s="472">
        <v>1</v>
      </c>
      <c r="W60" s="472">
        <f t="shared" si="66"/>
        <v>1</v>
      </c>
      <c r="X60" s="473">
        <f t="shared" si="67"/>
        <v>1</v>
      </c>
      <c r="Y60" s="537">
        <f t="shared" si="68"/>
        <v>1</v>
      </c>
      <c r="AA60" s="413">
        <f t="shared" si="69"/>
        <v>1</v>
      </c>
      <c r="AB60" s="413">
        <f t="shared" si="70"/>
        <v>1</v>
      </c>
      <c r="AC60" s="473">
        <f t="shared" si="71"/>
        <v>1</v>
      </c>
      <c r="AD60" s="537">
        <f t="shared" si="72"/>
        <v>1</v>
      </c>
      <c r="AE60" s="534">
        <v>0</v>
      </c>
      <c r="AF60" s="534">
        <v>0</v>
      </c>
      <c r="AG60" s="460">
        <v>0</v>
      </c>
      <c r="AH60" s="537">
        <f t="shared" si="73"/>
        <v>0</v>
      </c>
      <c r="AI60" s="534">
        <v>0</v>
      </c>
      <c r="AJ60" s="534">
        <v>0</v>
      </c>
      <c r="AK60" s="460">
        <v>0</v>
      </c>
      <c r="AL60" s="537">
        <f t="shared" si="74"/>
        <v>0</v>
      </c>
      <c r="AM60" s="534">
        <v>0</v>
      </c>
      <c r="AN60" s="534">
        <v>0</v>
      </c>
      <c r="AO60" s="460">
        <v>0</v>
      </c>
      <c r="AP60" s="537">
        <f t="shared" si="75"/>
        <v>0</v>
      </c>
    </row>
    <row r="61" spans="1:42" s="49" customFormat="1" ht="215.25" customHeight="1">
      <c r="A61" s="74" t="s">
        <v>484</v>
      </c>
      <c r="B61" s="1142" t="s">
        <v>84</v>
      </c>
      <c r="C61" s="1143"/>
      <c r="D61" s="233" t="s">
        <v>485</v>
      </c>
      <c r="E61" s="510" t="s">
        <v>483</v>
      </c>
      <c r="F61" s="1147" t="s">
        <v>1183</v>
      </c>
      <c r="G61" s="1148"/>
      <c r="H61" s="1127" t="s">
        <v>1151</v>
      </c>
      <c r="I61" s="1128" t="s">
        <v>1151</v>
      </c>
      <c r="J61" s="1129" t="s">
        <v>1151</v>
      </c>
      <c r="K61" s="327" t="d">
        <v>2019-01-21</v>
      </c>
      <c r="L61" s="327" t="d">
        <v>2019-02-08</v>
      </c>
      <c r="M61" s="328" t="s">
        <v>1172</v>
      </c>
      <c r="N61" s="329">
        <v>78687800</v>
      </c>
      <c r="O61" s="329">
        <v>78687800</v>
      </c>
      <c r="P61" s="846" t="s">
        <v>111</v>
      </c>
      <c r="Q61" s="847"/>
      <c r="R61" s="848"/>
      <c r="S61" s="95" t="s">
        <v>155</v>
      </c>
      <c r="T61" s="82" t="s">
        <v>58</v>
      </c>
      <c r="U61" s="337">
        <v>1</v>
      </c>
      <c r="V61" s="472">
        <v>1</v>
      </c>
      <c r="W61" s="472">
        <f t="shared" si="66"/>
        <v>1</v>
      </c>
      <c r="X61" s="473">
        <f t="shared" si="67"/>
        <v>1</v>
      </c>
      <c r="Y61" s="537">
        <f t="shared" si="68"/>
        <v>1</v>
      </c>
      <c r="AA61" s="413">
        <f t="shared" si="69"/>
        <v>1</v>
      </c>
      <c r="AB61" s="413">
        <f t="shared" si="70"/>
        <v>1</v>
      </c>
      <c r="AC61" s="473">
        <f t="shared" si="71"/>
        <v>1</v>
      </c>
      <c r="AD61" s="537">
        <f t="shared" si="72"/>
        <v>1</v>
      </c>
      <c r="AE61" s="534">
        <v>0</v>
      </c>
      <c r="AF61" s="534">
        <v>0</v>
      </c>
      <c r="AG61" s="460">
        <v>0</v>
      </c>
      <c r="AH61" s="537">
        <f t="shared" si="73"/>
        <v>0</v>
      </c>
      <c r="AI61" s="534">
        <v>0</v>
      </c>
      <c r="AJ61" s="534">
        <v>0</v>
      </c>
      <c r="AK61" s="460">
        <v>0</v>
      </c>
      <c r="AL61" s="537">
        <f t="shared" si="74"/>
        <v>0</v>
      </c>
      <c r="AM61" s="534">
        <v>0</v>
      </c>
      <c r="AN61" s="534">
        <v>0</v>
      </c>
      <c r="AO61" s="460">
        <v>0</v>
      </c>
      <c r="AP61" s="537">
        <f t="shared" si="75"/>
        <v>0</v>
      </c>
    </row>
    <row r="62" spans="1:42" s="49" customFormat="1" ht="215.25" customHeight="1">
      <c r="A62" s="74" t="s">
        <v>484</v>
      </c>
      <c r="B62" s="1142" t="s">
        <v>84</v>
      </c>
      <c r="C62" s="1143"/>
      <c r="D62" s="233" t="s">
        <v>485</v>
      </c>
      <c r="E62" s="510" t="s">
        <v>483</v>
      </c>
      <c r="F62" s="1147" t="s">
        <v>1183</v>
      </c>
      <c r="G62" s="1148"/>
      <c r="H62" s="1127" t="s">
        <v>1152</v>
      </c>
      <c r="I62" s="1128" t="s">
        <v>1152</v>
      </c>
      <c r="J62" s="1129" t="s">
        <v>1152</v>
      </c>
      <c r="K62" s="327" t="d">
        <v>2019-01-21</v>
      </c>
      <c r="L62" s="327" t="d">
        <v>2019-02-05</v>
      </c>
      <c r="M62" s="328" t="s">
        <v>1173</v>
      </c>
      <c r="N62" s="329">
        <f>102630000-1866000</f>
        <v>100764000</v>
      </c>
      <c r="O62" s="329">
        <v>100764000</v>
      </c>
      <c r="P62" s="846" t="s">
        <v>111</v>
      </c>
      <c r="Q62" s="847"/>
      <c r="R62" s="848"/>
      <c r="S62" s="95" t="s">
        <v>155</v>
      </c>
      <c r="T62" s="82" t="s">
        <v>58</v>
      </c>
      <c r="U62" s="337">
        <v>1</v>
      </c>
      <c r="V62" s="472">
        <v>1</v>
      </c>
      <c r="W62" s="472">
        <f t="shared" si="66"/>
        <v>1</v>
      </c>
      <c r="X62" s="473">
        <f t="shared" si="67"/>
        <v>1</v>
      </c>
      <c r="Y62" s="537">
        <f t="shared" si="68"/>
        <v>1</v>
      </c>
      <c r="AA62" s="413">
        <f t="shared" si="69"/>
        <v>1</v>
      </c>
      <c r="AB62" s="413">
        <f t="shared" si="70"/>
        <v>1</v>
      </c>
      <c r="AC62" s="473">
        <f t="shared" si="71"/>
        <v>1</v>
      </c>
      <c r="AD62" s="537">
        <f t="shared" si="72"/>
        <v>1</v>
      </c>
      <c r="AE62" s="534">
        <v>0</v>
      </c>
      <c r="AF62" s="534">
        <v>0</v>
      </c>
      <c r="AG62" s="460">
        <v>0</v>
      </c>
      <c r="AH62" s="537">
        <f t="shared" si="73"/>
        <v>0</v>
      </c>
      <c r="AI62" s="534">
        <v>0</v>
      </c>
      <c r="AJ62" s="534">
        <v>0</v>
      </c>
      <c r="AK62" s="460">
        <v>0</v>
      </c>
      <c r="AL62" s="537">
        <f t="shared" si="74"/>
        <v>0</v>
      </c>
      <c r="AM62" s="534">
        <v>0</v>
      </c>
      <c r="AN62" s="534">
        <v>0</v>
      </c>
      <c r="AO62" s="460">
        <v>0</v>
      </c>
      <c r="AP62" s="537">
        <f t="shared" si="75"/>
        <v>0</v>
      </c>
    </row>
    <row r="63" spans="1:42" s="49" customFormat="1" ht="215.25" customHeight="1">
      <c r="A63" s="74" t="s">
        <v>484</v>
      </c>
      <c r="B63" s="1142" t="s">
        <v>84</v>
      </c>
      <c r="C63" s="1143"/>
      <c r="D63" s="233" t="s">
        <v>485</v>
      </c>
      <c r="E63" s="510" t="s">
        <v>483</v>
      </c>
      <c r="F63" s="1147" t="s">
        <v>1183</v>
      </c>
      <c r="G63" s="1148"/>
      <c r="H63" s="1127" t="s">
        <v>1153</v>
      </c>
      <c r="I63" s="1128" t="s">
        <v>1153</v>
      </c>
      <c r="J63" s="1129" t="s">
        <v>1153</v>
      </c>
      <c r="K63" s="327" t="d">
        <v>2019-01-23</v>
      </c>
      <c r="L63" s="327" t="d">
        <v>2019-02-07</v>
      </c>
      <c r="M63" s="328" t="s">
        <v>1703</v>
      </c>
      <c r="N63" s="329">
        <f>59114000-1433067</f>
        <v>57680933</v>
      </c>
      <c r="O63" s="329">
        <v>57680933</v>
      </c>
      <c r="P63" s="846" t="s">
        <v>111</v>
      </c>
      <c r="Q63" s="847"/>
      <c r="R63" s="848"/>
      <c r="S63" s="95" t="s">
        <v>155</v>
      </c>
      <c r="T63" s="82" t="s">
        <v>58</v>
      </c>
      <c r="U63" s="337">
        <v>1</v>
      </c>
      <c r="V63" s="472">
        <v>1</v>
      </c>
      <c r="W63" s="472">
        <f t="shared" si="66"/>
        <v>1</v>
      </c>
      <c r="X63" s="473">
        <f t="shared" si="67"/>
        <v>1</v>
      </c>
      <c r="Y63" s="537">
        <f t="shared" si="68"/>
        <v>1</v>
      </c>
      <c r="AA63" s="413">
        <f t="shared" si="69"/>
        <v>1</v>
      </c>
      <c r="AB63" s="413">
        <f t="shared" si="70"/>
        <v>1</v>
      </c>
      <c r="AC63" s="473">
        <f t="shared" si="71"/>
        <v>1</v>
      </c>
      <c r="AD63" s="537">
        <f t="shared" si="72"/>
        <v>1</v>
      </c>
      <c r="AE63" s="534">
        <v>0</v>
      </c>
      <c r="AF63" s="534">
        <v>0</v>
      </c>
      <c r="AG63" s="460">
        <v>0</v>
      </c>
      <c r="AH63" s="537">
        <f t="shared" si="73"/>
        <v>0</v>
      </c>
      <c r="AI63" s="534">
        <v>0</v>
      </c>
      <c r="AJ63" s="534">
        <v>0</v>
      </c>
      <c r="AK63" s="460">
        <v>0</v>
      </c>
      <c r="AL63" s="537">
        <f t="shared" si="74"/>
        <v>0</v>
      </c>
      <c r="AM63" s="534">
        <v>0</v>
      </c>
      <c r="AN63" s="534">
        <v>0</v>
      </c>
      <c r="AO63" s="460">
        <v>0</v>
      </c>
      <c r="AP63" s="537">
        <f t="shared" si="75"/>
        <v>0</v>
      </c>
    </row>
    <row r="64" spans="1:42" s="49" customFormat="1" ht="215.25" customHeight="1">
      <c r="A64" s="74" t="s">
        <v>484</v>
      </c>
      <c r="B64" s="1142" t="s">
        <v>84</v>
      </c>
      <c r="C64" s="1143"/>
      <c r="D64" s="233" t="s">
        <v>485</v>
      </c>
      <c r="E64" s="510" t="s">
        <v>483</v>
      </c>
      <c r="F64" s="1147" t="s">
        <v>1183</v>
      </c>
      <c r="G64" s="1148"/>
      <c r="H64" s="1127" t="s">
        <v>756</v>
      </c>
      <c r="I64" s="1128" t="s">
        <v>756</v>
      </c>
      <c r="J64" s="1129" t="s">
        <v>756</v>
      </c>
      <c r="K64" s="327" t="d">
        <v>2019-01-30</v>
      </c>
      <c r="L64" s="327" t="d">
        <v>2019-02-01</v>
      </c>
      <c r="M64" s="328" t="s">
        <v>1704</v>
      </c>
      <c r="N64" s="329">
        <v>44962500</v>
      </c>
      <c r="O64" s="329">
        <v>44962500</v>
      </c>
      <c r="P64" s="846" t="s">
        <v>111</v>
      </c>
      <c r="Q64" s="847"/>
      <c r="R64" s="848"/>
      <c r="S64" s="95" t="s">
        <v>155</v>
      </c>
      <c r="T64" s="82" t="s">
        <v>58</v>
      </c>
      <c r="U64" s="337">
        <v>1</v>
      </c>
      <c r="V64" s="472">
        <v>1</v>
      </c>
      <c r="W64" s="472">
        <f t="shared" si="66"/>
        <v>1</v>
      </c>
      <c r="X64" s="473">
        <f t="shared" si="67"/>
        <v>1</v>
      </c>
      <c r="Y64" s="537">
        <f t="shared" si="68"/>
        <v>1</v>
      </c>
      <c r="AA64" s="413">
        <f t="shared" si="69"/>
        <v>1</v>
      </c>
      <c r="AB64" s="413">
        <f t="shared" si="70"/>
        <v>1</v>
      </c>
      <c r="AC64" s="473">
        <f t="shared" si="71"/>
        <v>1</v>
      </c>
      <c r="AD64" s="537">
        <f t="shared" si="72"/>
        <v>1</v>
      </c>
      <c r="AE64" s="534">
        <v>0</v>
      </c>
      <c r="AF64" s="534">
        <v>0</v>
      </c>
      <c r="AG64" s="460">
        <v>0</v>
      </c>
      <c r="AH64" s="537">
        <f t="shared" si="73"/>
        <v>0</v>
      </c>
      <c r="AI64" s="534">
        <v>0</v>
      </c>
      <c r="AJ64" s="534">
        <v>0</v>
      </c>
      <c r="AK64" s="460">
        <v>0</v>
      </c>
      <c r="AL64" s="537">
        <f t="shared" si="74"/>
        <v>0</v>
      </c>
      <c r="AM64" s="534">
        <v>0</v>
      </c>
      <c r="AN64" s="534">
        <v>0</v>
      </c>
      <c r="AO64" s="460">
        <v>0</v>
      </c>
      <c r="AP64" s="537">
        <f t="shared" si="75"/>
        <v>0</v>
      </c>
    </row>
    <row r="65" spans="1:42" s="49" customFormat="1" ht="215.25" customHeight="1">
      <c r="A65" s="74" t="s">
        <v>484</v>
      </c>
      <c r="B65" s="1142" t="s">
        <v>84</v>
      </c>
      <c r="C65" s="1143"/>
      <c r="D65" s="233" t="s">
        <v>485</v>
      </c>
      <c r="E65" s="510" t="s">
        <v>483</v>
      </c>
      <c r="F65" s="1147" t="s">
        <v>1183</v>
      </c>
      <c r="G65" s="1148"/>
      <c r="H65" s="1127" t="s">
        <v>1154</v>
      </c>
      <c r="I65" s="1128" t="s">
        <v>1154</v>
      </c>
      <c r="J65" s="1129" t="s">
        <v>1154</v>
      </c>
      <c r="K65" s="327" t="d">
        <v>2019-01-23</v>
      </c>
      <c r="L65" s="327" t="d">
        <v>2019-02-05</v>
      </c>
      <c r="M65" s="328" t="s">
        <v>1705</v>
      </c>
      <c r="N65" s="329">
        <f>59114000-1074800</f>
        <v>58039200</v>
      </c>
      <c r="O65" s="329">
        <v>58039200</v>
      </c>
      <c r="P65" s="846" t="s">
        <v>111</v>
      </c>
      <c r="Q65" s="847"/>
      <c r="R65" s="848"/>
      <c r="S65" s="95" t="s">
        <v>155</v>
      </c>
      <c r="T65" s="82" t="s">
        <v>58</v>
      </c>
      <c r="U65" s="337">
        <v>1</v>
      </c>
      <c r="V65" s="472">
        <v>1</v>
      </c>
      <c r="W65" s="472">
        <f t="shared" si="66"/>
        <v>1</v>
      </c>
      <c r="X65" s="473">
        <f t="shared" si="67"/>
        <v>1</v>
      </c>
      <c r="Y65" s="537">
        <f t="shared" si="68"/>
        <v>1</v>
      </c>
      <c r="AA65" s="413">
        <f t="shared" si="69"/>
        <v>1</v>
      </c>
      <c r="AB65" s="413">
        <f t="shared" si="70"/>
        <v>1</v>
      </c>
      <c r="AC65" s="473">
        <f t="shared" si="71"/>
        <v>1</v>
      </c>
      <c r="AD65" s="537">
        <f t="shared" si="72"/>
        <v>1</v>
      </c>
      <c r="AE65" s="534">
        <v>0</v>
      </c>
      <c r="AF65" s="534">
        <v>0</v>
      </c>
      <c r="AG65" s="460">
        <v>0</v>
      </c>
      <c r="AH65" s="537">
        <f t="shared" si="73"/>
        <v>0</v>
      </c>
      <c r="AI65" s="534">
        <v>0</v>
      </c>
      <c r="AJ65" s="534">
        <v>0</v>
      </c>
      <c r="AK65" s="460">
        <v>0</v>
      </c>
      <c r="AL65" s="537">
        <f t="shared" si="74"/>
        <v>0</v>
      </c>
      <c r="AM65" s="534">
        <v>0</v>
      </c>
      <c r="AN65" s="534">
        <v>0</v>
      </c>
      <c r="AO65" s="460">
        <v>0</v>
      </c>
      <c r="AP65" s="537">
        <f t="shared" si="75"/>
        <v>0</v>
      </c>
    </row>
    <row r="66" spans="1:42" s="49" customFormat="1" ht="215.25" customHeight="1">
      <c r="A66" s="74" t="s">
        <v>484</v>
      </c>
      <c r="B66" s="1142" t="s">
        <v>84</v>
      </c>
      <c r="C66" s="1143"/>
      <c r="D66" s="233" t="s">
        <v>485</v>
      </c>
      <c r="E66" s="510" t="s">
        <v>483</v>
      </c>
      <c r="F66" s="1147" t="s">
        <v>1183</v>
      </c>
      <c r="G66" s="1148"/>
      <c r="H66" s="1127" t="s">
        <v>1155</v>
      </c>
      <c r="I66" s="1128" t="s">
        <v>1155</v>
      </c>
      <c r="J66" s="1129" t="s">
        <v>1155</v>
      </c>
      <c r="K66" s="327" t="d">
        <v>2019-01-21</v>
      </c>
      <c r="L66" s="327" t="d">
        <v>2019-01-25</v>
      </c>
      <c r="M66" s="328" t="s">
        <v>1174</v>
      </c>
      <c r="N66" s="329">
        <v>66374000</v>
      </c>
      <c r="O66" s="329">
        <v>66374000</v>
      </c>
      <c r="P66" s="846" t="s">
        <v>111</v>
      </c>
      <c r="Q66" s="847"/>
      <c r="R66" s="848"/>
      <c r="S66" s="95" t="s">
        <v>155</v>
      </c>
      <c r="T66" s="82" t="s">
        <v>58</v>
      </c>
      <c r="U66" s="337">
        <v>1</v>
      </c>
      <c r="V66" s="472">
        <v>1</v>
      </c>
      <c r="W66" s="472">
        <f t="shared" si="66"/>
        <v>1</v>
      </c>
      <c r="X66" s="473">
        <f t="shared" si="67"/>
        <v>1</v>
      </c>
      <c r="Y66" s="537">
        <f t="shared" si="68"/>
        <v>1</v>
      </c>
      <c r="AA66" s="413">
        <f t="shared" si="69"/>
        <v>1</v>
      </c>
      <c r="AB66" s="413">
        <f t="shared" si="70"/>
        <v>1</v>
      </c>
      <c r="AC66" s="473">
        <f t="shared" si="71"/>
        <v>1</v>
      </c>
      <c r="AD66" s="537">
        <f t="shared" si="72"/>
        <v>1</v>
      </c>
      <c r="AE66" s="534">
        <v>0</v>
      </c>
      <c r="AF66" s="534">
        <v>0</v>
      </c>
      <c r="AG66" s="460">
        <v>0</v>
      </c>
      <c r="AH66" s="537">
        <f t="shared" si="73"/>
        <v>0</v>
      </c>
      <c r="AI66" s="534">
        <v>0</v>
      </c>
      <c r="AJ66" s="534">
        <v>0</v>
      </c>
      <c r="AK66" s="460">
        <v>0</v>
      </c>
      <c r="AL66" s="537">
        <f t="shared" si="74"/>
        <v>0</v>
      </c>
      <c r="AM66" s="534">
        <v>0</v>
      </c>
      <c r="AN66" s="534">
        <v>0</v>
      </c>
      <c r="AO66" s="460">
        <v>0</v>
      </c>
      <c r="AP66" s="537">
        <f t="shared" si="75"/>
        <v>0</v>
      </c>
    </row>
    <row r="67" spans="1:42" s="49" customFormat="1" ht="215.25" customHeight="1">
      <c r="A67" s="74" t="s">
        <v>484</v>
      </c>
      <c r="B67" s="1142" t="s">
        <v>84</v>
      </c>
      <c r="C67" s="1143"/>
      <c r="D67" s="233" t="s">
        <v>485</v>
      </c>
      <c r="E67" s="510" t="s">
        <v>483</v>
      </c>
      <c r="F67" s="1147" t="s">
        <v>1183</v>
      </c>
      <c r="G67" s="1148"/>
      <c r="H67" s="1127" t="s">
        <v>1156</v>
      </c>
      <c r="I67" s="1128" t="s">
        <v>1156</v>
      </c>
      <c r="J67" s="1129" t="s">
        <v>1156</v>
      </c>
      <c r="K67" s="327" t="d">
        <v>2019-03-12</v>
      </c>
      <c r="L67" s="327" t="d">
        <v>2019-03-28</v>
      </c>
      <c r="M67" s="328" t="s">
        <v>1706</v>
      </c>
      <c r="N67" s="329">
        <f>55915067-7643067</f>
        <v>48272000</v>
      </c>
      <c r="O67" s="329">
        <f>55915067-7643067</f>
        <v>48272000</v>
      </c>
      <c r="P67" s="846" t="s">
        <v>111</v>
      </c>
      <c r="Q67" s="847"/>
      <c r="R67" s="848"/>
      <c r="S67" s="95" t="s">
        <v>155</v>
      </c>
      <c r="T67" s="82" t="s">
        <v>58</v>
      </c>
      <c r="U67" s="337">
        <v>1</v>
      </c>
      <c r="V67" s="472">
        <v>1</v>
      </c>
      <c r="W67" s="472">
        <f t="shared" si="66"/>
        <v>1</v>
      </c>
      <c r="X67" s="473">
        <f t="shared" si="67"/>
        <v>1</v>
      </c>
      <c r="Y67" s="537">
        <f t="shared" si="68"/>
        <v>1</v>
      </c>
      <c r="AA67" s="413">
        <f t="shared" si="69"/>
        <v>1</v>
      </c>
      <c r="AB67" s="413">
        <f t="shared" si="70"/>
        <v>1</v>
      </c>
      <c r="AC67" s="473">
        <f t="shared" si="71"/>
        <v>1</v>
      </c>
      <c r="AD67" s="537">
        <f t="shared" si="72"/>
        <v>1</v>
      </c>
      <c r="AE67" s="534">
        <v>0</v>
      </c>
      <c r="AF67" s="534">
        <v>0</v>
      </c>
      <c r="AG67" s="460">
        <v>0</v>
      </c>
      <c r="AH67" s="537">
        <f t="shared" si="73"/>
        <v>0</v>
      </c>
      <c r="AI67" s="534">
        <v>0</v>
      </c>
      <c r="AJ67" s="534">
        <v>0</v>
      </c>
      <c r="AK67" s="460">
        <v>0</v>
      </c>
      <c r="AL67" s="537">
        <f t="shared" si="74"/>
        <v>0</v>
      </c>
      <c r="AM67" s="534">
        <v>0</v>
      </c>
      <c r="AN67" s="534">
        <v>0</v>
      </c>
      <c r="AO67" s="460">
        <v>0</v>
      </c>
      <c r="AP67" s="537">
        <f t="shared" si="75"/>
        <v>0</v>
      </c>
    </row>
    <row r="68" spans="1:42" s="49" customFormat="1" ht="215.25" customHeight="1">
      <c r="A68" s="74" t="s">
        <v>484</v>
      </c>
      <c r="B68" s="1142" t="s">
        <v>84</v>
      </c>
      <c r="C68" s="1143"/>
      <c r="D68" s="233" t="s">
        <v>485</v>
      </c>
      <c r="E68" s="510" t="s">
        <v>483</v>
      </c>
      <c r="F68" s="1147" t="s">
        <v>1183</v>
      </c>
      <c r="G68" s="1148"/>
      <c r="H68" s="1127" t="s">
        <v>1157</v>
      </c>
      <c r="I68" s="1128" t="s">
        <v>1157</v>
      </c>
      <c r="J68" s="1129" t="s">
        <v>1157</v>
      </c>
      <c r="K68" s="327" t="d">
        <v>2019-03-28</v>
      </c>
      <c r="L68" s="327" t="d">
        <v>2019-04-08</v>
      </c>
      <c r="M68" s="328" t="s">
        <v>1707</v>
      </c>
      <c r="N68" s="329">
        <v>52898067</v>
      </c>
      <c r="O68" s="329">
        <v>52898067</v>
      </c>
      <c r="P68" s="846" t="s">
        <v>111</v>
      </c>
      <c r="Q68" s="847"/>
      <c r="R68" s="848"/>
      <c r="S68" s="95" t="s">
        <v>155</v>
      </c>
      <c r="T68" s="82" t="s">
        <v>58</v>
      </c>
      <c r="U68" s="337">
        <v>1</v>
      </c>
      <c r="V68" s="472">
        <v>1</v>
      </c>
      <c r="W68" s="472">
        <f t="shared" si="66"/>
        <v>1</v>
      </c>
      <c r="X68" s="473">
        <f t="shared" si="67"/>
        <v>1</v>
      </c>
      <c r="Y68" s="537">
        <f t="shared" si="68"/>
        <v>1</v>
      </c>
      <c r="AA68" s="413">
        <f t="shared" si="69"/>
        <v>1</v>
      </c>
      <c r="AB68" s="413">
        <f t="shared" si="70"/>
        <v>1</v>
      </c>
      <c r="AC68" s="473">
        <f t="shared" si="71"/>
        <v>1</v>
      </c>
      <c r="AD68" s="537">
        <f t="shared" si="72"/>
        <v>1</v>
      </c>
      <c r="AE68" s="534">
        <v>0</v>
      </c>
      <c r="AF68" s="534">
        <v>0</v>
      </c>
      <c r="AG68" s="460">
        <v>0</v>
      </c>
      <c r="AH68" s="537">
        <f t="shared" si="73"/>
        <v>0</v>
      </c>
      <c r="AI68" s="534">
        <v>0</v>
      </c>
      <c r="AJ68" s="534">
        <v>0</v>
      </c>
      <c r="AK68" s="460">
        <v>0</v>
      </c>
      <c r="AL68" s="537">
        <f t="shared" si="74"/>
        <v>0</v>
      </c>
      <c r="AM68" s="534">
        <v>0</v>
      </c>
      <c r="AN68" s="534">
        <v>0</v>
      </c>
      <c r="AO68" s="460">
        <v>0</v>
      </c>
      <c r="AP68" s="537">
        <f t="shared" si="75"/>
        <v>0</v>
      </c>
    </row>
    <row r="69" spans="1:42" s="49" customFormat="1" ht="215.25" customHeight="1">
      <c r="A69" s="74" t="s">
        <v>484</v>
      </c>
      <c r="B69" s="1142" t="s">
        <v>84</v>
      </c>
      <c r="C69" s="1143"/>
      <c r="D69" s="233" t="s">
        <v>485</v>
      </c>
      <c r="E69" s="510" t="s">
        <v>483</v>
      </c>
      <c r="F69" s="1147" t="s">
        <v>1183</v>
      </c>
      <c r="G69" s="1148"/>
      <c r="H69" s="1127" t="s">
        <v>1698</v>
      </c>
      <c r="I69" s="1128" t="s">
        <v>1698</v>
      </c>
      <c r="J69" s="1129" t="s">
        <v>1698</v>
      </c>
      <c r="K69" s="327" t="d">
        <v>2019-06-28</v>
      </c>
      <c r="L69" s="327" t="d">
        <v>2019-07-05</v>
      </c>
      <c r="M69" s="328" t="s">
        <v>1708</v>
      </c>
      <c r="N69" s="329">
        <v>31169200</v>
      </c>
      <c r="O69" s="329">
        <v>31169200</v>
      </c>
      <c r="P69" s="846" t="s">
        <v>111</v>
      </c>
      <c r="Q69" s="847"/>
      <c r="R69" s="848"/>
      <c r="S69" s="95" t="s">
        <v>155</v>
      </c>
      <c r="T69" s="82" t="s">
        <v>58</v>
      </c>
      <c r="U69" s="337">
        <v>1</v>
      </c>
      <c r="V69" s="472">
        <v>1</v>
      </c>
      <c r="W69" s="472">
        <f t="shared" si="66"/>
        <v>1</v>
      </c>
      <c r="X69" s="473">
        <f t="shared" si="67"/>
        <v>1</v>
      </c>
      <c r="Y69" s="537">
        <f t="shared" si="68"/>
        <v>1</v>
      </c>
      <c r="AA69" s="413">
        <f t="shared" si="69"/>
        <v>1</v>
      </c>
      <c r="AB69" s="413">
        <f t="shared" si="70"/>
        <v>1</v>
      </c>
      <c r="AC69" s="473">
        <f t="shared" si="71"/>
        <v>1</v>
      </c>
      <c r="AD69" s="537">
        <f t="shared" si="72"/>
        <v>1</v>
      </c>
      <c r="AE69" s="534">
        <v>0</v>
      </c>
      <c r="AF69" s="534">
        <v>0</v>
      </c>
      <c r="AG69" s="460">
        <v>0</v>
      </c>
      <c r="AH69" s="537">
        <f t="shared" si="73"/>
        <v>0</v>
      </c>
      <c r="AI69" s="534">
        <v>0</v>
      </c>
      <c r="AJ69" s="534">
        <v>0</v>
      </c>
      <c r="AK69" s="460">
        <v>0</v>
      </c>
      <c r="AL69" s="537">
        <f t="shared" si="74"/>
        <v>0</v>
      </c>
      <c r="AM69" s="534">
        <v>0</v>
      </c>
      <c r="AN69" s="534">
        <v>0</v>
      </c>
      <c r="AO69" s="460">
        <v>0</v>
      </c>
      <c r="AP69" s="537">
        <f t="shared" si="75"/>
        <v>0</v>
      </c>
    </row>
    <row r="70" spans="1:42" s="49" customFormat="1" ht="215.25" customHeight="1">
      <c r="A70" s="74" t="s">
        <v>484</v>
      </c>
      <c r="B70" s="1142" t="s">
        <v>84</v>
      </c>
      <c r="C70" s="1143"/>
      <c r="D70" s="233" t="s">
        <v>485</v>
      </c>
      <c r="E70" s="510" t="s">
        <v>483</v>
      </c>
      <c r="F70" s="1147" t="s">
        <v>1183</v>
      </c>
      <c r="G70" s="1148"/>
      <c r="H70" s="1127" t="s">
        <v>1699</v>
      </c>
      <c r="I70" s="1128" t="s">
        <v>1699</v>
      </c>
      <c r="J70" s="1129" t="s">
        <v>1699</v>
      </c>
      <c r="K70" s="327" t="d">
        <v>2019-02-15</v>
      </c>
      <c r="L70" s="327" t="d">
        <v>2019-02-21</v>
      </c>
      <c r="M70" s="328" t="s">
        <v>1709</v>
      </c>
      <c r="N70" s="329">
        <v>21362667</v>
      </c>
      <c r="O70" s="329">
        <v>21362667</v>
      </c>
      <c r="P70" s="846" t="s">
        <v>111</v>
      </c>
      <c r="Q70" s="847"/>
      <c r="R70" s="848"/>
      <c r="S70" s="95" t="s">
        <v>155</v>
      </c>
      <c r="T70" s="82" t="s">
        <v>58</v>
      </c>
      <c r="U70" s="337">
        <v>1</v>
      </c>
      <c r="V70" s="472">
        <v>1</v>
      </c>
      <c r="W70" s="472">
        <f t="shared" si="66"/>
        <v>1</v>
      </c>
      <c r="X70" s="473">
        <f t="shared" si="67"/>
        <v>1</v>
      </c>
      <c r="Y70" s="537">
        <f t="shared" si="68"/>
        <v>1</v>
      </c>
      <c r="AA70" s="413">
        <f t="shared" si="69"/>
        <v>1</v>
      </c>
      <c r="AB70" s="413">
        <f t="shared" si="70"/>
        <v>1</v>
      </c>
      <c r="AC70" s="473">
        <f t="shared" si="71"/>
        <v>1</v>
      </c>
      <c r="AD70" s="537">
        <f t="shared" si="72"/>
        <v>1</v>
      </c>
      <c r="AE70" s="534">
        <v>0</v>
      </c>
      <c r="AF70" s="534">
        <v>0</v>
      </c>
      <c r="AG70" s="460">
        <v>0</v>
      </c>
      <c r="AH70" s="537">
        <f t="shared" si="73"/>
        <v>0</v>
      </c>
      <c r="AI70" s="534">
        <v>0</v>
      </c>
      <c r="AJ70" s="534">
        <v>0</v>
      </c>
      <c r="AK70" s="460">
        <v>0</v>
      </c>
      <c r="AL70" s="537">
        <f t="shared" si="74"/>
        <v>0</v>
      </c>
      <c r="AM70" s="534">
        <v>0</v>
      </c>
      <c r="AN70" s="534">
        <v>0</v>
      </c>
      <c r="AO70" s="460">
        <v>0</v>
      </c>
      <c r="AP70" s="537">
        <f t="shared" si="75"/>
        <v>0</v>
      </c>
    </row>
    <row r="71" spans="1:42" s="49" customFormat="1" ht="215.25" customHeight="1">
      <c r="A71" s="74" t="s">
        <v>484</v>
      </c>
      <c r="B71" s="1142" t="s">
        <v>84</v>
      </c>
      <c r="C71" s="1143"/>
      <c r="D71" s="233" t="s">
        <v>485</v>
      </c>
      <c r="E71" s="510" t="s">
        <v>483</v>
      </c>
      <c r="F71" s="1147" t="s">
        <v>1183</v>
      </c>
      <c r="G71" s="1148"/>
      <c r="H71" s="1127" t="s">
        <v>1158</v>
      </c>
      <c r="I71" s="1128" t="s">
        <v>1158</v>
      </c>
      <c r="J71" s="1129" t="s">
        <v>1158</v>
      </c>
      <c r="K71" s="327" t="d">
        <v>2019-01-23</v>
      </c>
      <c r="L71" s="327" t="d">
        <v>2019-01-29</v>
      </c>
      <c r="M71" s="328" t="s">
        <v>1175</v>
      </c>
      <c r="N71" s="329">
        <v>21230000</v>
      </c>
      <c r="O71" s="329">
        <v>21230000</v>
      </c>
      <c r="P71" s="846" t="s">
        <v>111</v>
      </c>
      <c r="Q71" s="847"/>
      <c r="R71" s="848"/>
      <c r="S71" s="95" t="s">
        <v>155</v>
      </c>
      <c r="T71" s="82" t="s">
        <v>58</v>
      </c>
      <c r="U71" s="337">
        <v>1</v>
      </c>
      <c r="V71" s="472">
        <v>1</v>
      </c>
      <c r="W71" s="472">
        <f t="shared" si="66"/>
        <v>1</v>
      </c>
      <c r="X71" s="473">
        <f t="shared" si="67"/>
        <v>1</v>
      </c>
      <c r="Y71" s="537">
        <f t="shared" si="68"/>
        <v>1</v>
      </c>
      <c r="AA71" s="413">
        <f t="shared" si="69"/>
        <v>1</v>
      </c>
      <c r="AB71" s="413">
        <f t="shared" si="70"/>
        <v>1</v>
      </c>
      <c r="AC71" s="473">
        <f t="shared" si="71"/>
        <v>1</v>
      </c>
      <c r="AD71" s="537">
        <f t="shared" si="72"/>
        <v>1</v>
      </c>
      <c r="AE71" s="534">
        <v>0</v>
      </c>
      <c r="AF71" s="534">
        <v>0</v>
      </c>
      <c r="AG71" s="460">
        <v>0</v>
      </c>
      <c r="AH71" s="537">
        <f t="shared" si="73"/>
        <v>0</v>
      </c>
      <c r="AI71" s="534">
        <v>0</v>
      </c>
      <c r="AJ71" s="534">
        <v>0</v>
      </c>
      <c r="AK71" s="460">
        <v>0</v>
      </c>
      <c r="AL71" s="537">
        <f t="shared" si="74"/>
        <v>0</v>
      </c>
      <c r="AM71" s="534">
        <v>0</v>
      </c>
      <c r="AN71" s="534">
        <v>0</v>
      </c>
      <c r="AO71" s="460">
        <v>0</v>
      </c>
      <c r="AP71" s="537">
        <f t="shared" si="75"/>
        <v>0</v>
      </c>
    </row>
    <row r="72" spans="1:42" s="49" customFormat="1" ht="215.25" customHeight="1">
      <c r="A72" s="74" t="s">
        <v>484</v>
      </c>
      <c r="B72" s="1142" t="s">
        <v>84</v>
      </c>
      <c r="C72" s="1143"/>
      <c r="D72" s="233" t="s">
        <v>485</v>
      </c>
      <c r="E72" s="510" t="s">
        <v>483</v>
      </c>
      <c r="F72" s="1147" t="s">
        <v>1183</v>
      </c>
      <c r="G72" s="1148"/>
      <c r="H72" s="1127" t="s">
        <v>1631</v>
      </c>
      <c r="I72" s="1128" t="s">
        <v>1631</v>
      </c>
      <c r="J72" s="1129" t="s">
        <v>1631</v>
      </c>
      <c r="K72" s="327"/>
      <c r="L72" s="327"/>
      <c r="M72" s="328"/>
      <c r="N72" s="329">
        <v>537400</v>
      </c>
      <c r="O72" s="329"/>
      <c r="P72" s="846" t="s">
        <v>111</v>
      </c>
      <c r="Q72" s="847"/>
      <c r="R72" s="848"/>
      <c r="S72" s="95" t="s">
        <v>155</v>
      </c>
      <c r="T72" s="82" t="s">
        <v>58</v>
      </c>
      <c r="U72" s="337">
        <v>1</v>
      </c>
      <c r="V72" s="472">
        <v>1</v>
      </c>
      <c r="W72" s="472">
        <f t="shared" si="66"/>
        <v>0</v>
      </c>
      <c r="X72" s="473">
        <f t="shared" si="67"/>
        <v>0</v>
      </c>
      <c r="Y72" s="537">
        <f t="shared" si="68"/>
        <v>0</v>
      </c>
      <c r="AA72" s="413">
        <v>0</v>
      </c>
      <c r="AB72" s="413">
        <f t="shared" si="70"/>
        <v>0</v>
      </c>
      <c r="AC72" s="473">
        <v>0</v>
      </c>
      <c r="AD72" s="537">
        <f t="shared" si="72"/>
        <v>0</v>
      </c>
      <c r="AE72" s="413">
        <f>V72</f>
        <v>1</v>
      </c>
      <c r="AF72" s="534">
        <v>0</v>
      </c>
      <c r="AG72" s="460">
        <v>0</v>
      </c>
      <c r="AH72" s="537">
        <f t="shared" si="73"/>
        <v>0</v>
      </c>
      <c r="AI72" s="534">
        <v>0</v>
      </c>
      <c r="AJ72" s="534">
        <v>0</v>
      </c>
      <c r="AK72" s="460">
        <v>0</v>
      </c>
      <c r="AL72" s="537">
        <f t="shared" si="74"/>
        <v>0</v>
      </c>
      <c r="AM72" s="534">
        <v>0</v>
      </c>
      <c r="AN72" s="534">
        <v>0</v>
      </c>
      <c r="AO72" s="460">
        <v>0</v>
      </c>
      <c r="AP72" s="537">
        <f t="shared" si="75"/>
        <v>0</v>
      </c>
    </row>
    <row r="73" spans="1:42" s="49" customFormat="1" ht="215.25" customHeight="1">
      <c r="A73" s="74" t="s">
        <v>484</v>
      </c>
      <c r="B73" s="1142" t="s">
        <v>84</v>
      </c>
      <c r="C73" s="1143"/>
      <c r="D73" s="233" t="s">
        <v>485</v>
      </c>
      <c r="E73" s="510" t="s">
        <v>483</v>
      </c>
      <c r="F73" s="1147" t="s">
        <v>1183</v>
      </c>
      <c r="G73" s="1148"/>
      <c r="H73" s="1127" t="s">
        <v>1166</v>
      </c>
      <c r="I73" s="1128"/>
      <c r="J73" s="1129"/>
      <c r="K73" s="327" t="d">
        <v>2019-05-03</v>
      </c>
      <c r="L73" s="327"/>
      <c r="M73" s="328"/>
      <c r="N73" s="329">
        <f>7552300-N76-N75</f>
        <v>5394500</v>
      </c>
      <c r="O73" s="329"/>
      <c r="P73" s="846" t="s">
        <v>111</v>
      </c>
      <c r="Q73" s="847"/>
      <c r="R73" s="848"/>
      <c r="S73" s="95" t="s">
        <v>155</v>
      </c>
      <c r="T73" s="82" t="s">
        <v>58</v>
      </c>
      <c r="U73" s="337">
        <v>1</v>
      </c>
      <c r="V73" s="472">
        <v>1</v>
      </c>
      <c r="W73" s="472">
        <f t="shared" ref="W73" si="76">O73/N73</f>
        <v>0</v>
      </c>
      <c r="X73" s="473">
        <f t="shared" ref="X73" si="77">W73/V73</f>
        <v>0</v>
      </c>
      <c r="Y73" s="537">
        <f t="shared" ref="Y73" si="78">X73</f>
        <v>0</v>
      </c>
      <c r="AA73" s="413">
        <v>0</v>
      </c>
      <c r="AB73" s="413">
        <f t="shared" ref="AB73" si="79">W73</f>
        <v>0</v>
      </c>
      <c r="AC73" s="473">
        <v>0</v>
      </c>
      <c r="AD73" s="537">
        <f t="shared" ref="AD73" si="80">AC73</f>
        <v>0</v>
      </c>
      <c r="AE73" s="413">
        <f>V73</f>
        <v>1</v>
      </c>
      <c r="AF73" s="534">
        <v>0</v>
      </c>
      <c r="AG73" s="460">
        <v>0</v>
      </c>
      <c r="AH73" s="537">
        <f t="shared" ref="AH73" si="81">AG73</f>
        <v>0</v>
      </c>
      <c r="AI73" s="534">
        <v>0</v>
      </c>
      <c r="AJ73" s="534">
        <v>0</v>
      </c>
      <c r="AK73" s="460">
        <v>0</v>
      </c>
      <c r="AL73" s="537">
        <f t="shared" ref="AL73" si="82">AK73</f>
        <v>0</v>
      </c>
      <c r="AM73" s="534">
        <v>0</v>
      </c>
      <c r="AN73" s="534">
        <v>0</v>
      </c>
      <c r="AO73" s="460">
        <v>0</v>
      </c>
      <c r="AP73" s="537">
        <f t="shared" ref="AP73" si="83">AO73</f>
        <v>0</v>
      </c>
    </row>
    <row r="74" spans="1:42" s="49" customFormat="1" ht="215.25" customHeight="1">
      <c r="A74" s="74" t="s">
        <v>484</v>
      </c>
      <c r="B74" s="1142" t="s">
        <v>84</v>
      </c>
      <c r="C74" s="1143"/>
      <c r="D74" s="233" t="s">
        <v>485</v>
      </c>
      <c r="E74" s="510" t="s">
        <v>483</v>
      </c>
      <c r="F74" s="1147" t="s">
        <v>1183</v>
      </c>
      <c r="G74" s="1148"/>
      <c r="H74" s="1127" t="s">
        <v>1166</v>
      </c>
      <c r="I74" s="1128"/>
      <c r="J74" s="1129"/>
      <c r="K74" s="327"/>
      <c r="L74" s="327" t="d">
        <v>2019-04-01</v>
      </c>
      <c r="M74" s="328" t="s">
        <v>1180</v>
      </c>
      <c r="N74" s="329">
        <v>1078900</v>
      </c>
      <c r="O74" s="329">
        <v>1078900</v>
      </c>
      <c r="P74" s="846" t="s">
        <v>111</v>
      </c>
      <c r="Q74" s="847"/>
      <c r="R74" s="848"/>
      <c r="S74" s="95" t="s">
        <v>155</v>
      </c>
      <c r="T74" s="82" t="s">
        <v>58</v>
      </c>
      <c r="U74" s="337">
        <v>1</v>
      </c>
      <c r="V74" s="472">
        <v>1</v>
      </c>
      <c r="W74" s="472">
        <f t="shared" ref="W74:W77" si="84">O74/N74</f>
        <v>1</v>
      </c>
      <c r="X74" s="473">
        <f t="shared" ref="X74:X77" si="85">W74/V74</f>
        <v>1</v>
      </c>
      <c r="Y74" s="537">
        <f t="shared" ref="Y74:Y77" si="86">X74</f>
        <v>1</v>
      </c>
      <c r="AA74" s="413">
        <v>0</v>
      </c>
      <c r="AB74" s="413">
        <f t="shared" ref="AB74:AB77" si="87">W74</f>
        <v>1</v>
      </c>
      <c r="AC74" s="473">
        <v>0</v>
      </c>
      <c r="AD74" s="537">
        <f t="shared" ref="AD74:AD77" si="88">AC74</f>
        <v>0</v>
      </c>
      <c r="AE74" s="413">
        <f t="shared" ref="AE74:AE76" si="89">V74</f>
        <v>1</v>
      </c>
      <c r="AF74" s="413">
        <f>W74</f>
        <v>1</v>
      </c>
      <c r="AG74" s="473">
        <f t="shared" ref="AG74:AG76" si="90">AF74/AE74</f>
        <v>1</v>
      </c>
      <c r="AH74" s="537">
        <f t="shared" ref="AH74:AH77" si="91">AG74</f>
        <v>1</v>
      </c>
      <c r="AI74" s="534">
        <v>0</v>
      </c>
      <c r="AJ74" s="534">
        <v>0</v>
      </c>
      <c r="AK74" s="460">
        <v>0</v>
      </c>
      <c r="AL74" s="537">
        <f t="shared" ref="AL74:AL77" si="92">AK74</f>
        <v>0</v>
      </c>
      <c r="AM74" s="534">
        <v>0</v>
      </c>
      <c r="AN74" s="534">
        <v>0</v>
      </c>
      <c r="AO74" s="460">
        <v>0</v>
      </c>
      <c r="AP74" s="537">
        <f t="shared" ref="AP74:AP77" si="93">AO74</f>
        <v>0</v>
      </c>
    </row>
    <row r="75" spans="1:42" s="49" customFormat="1" ht="215.25" customHeight="1">
      <c r="A75" s="74" t="s">
        <v>484</v>
      </c>
      <c r="B75" s="1142" t="s">
        <v>84</v>
      </c>
      <c r="C75" s="1143"/>
      <c r="D75" s="233" t="s">
        <v>485</v>
      </c>
      <c r="E75" s="510" t="s">
        <v>483</v>
      </c>
      <c r="F75" s="1147" t="s">
        <v>1183</v>
      </c>
      <c r="G75" s="1148"/>
      <c r="H75" s="1127" t="s">
        <v>1166</v>
      </c>
      <c r="I75" s="1128"/>
      <c r="J75" s="1129"/>
      <c r="K75" s="327"/>
      <c r="L75" s="327" t="d">
        <v>2019-07-10</v>
      </c>
      <c r="M75" s="328" t="s">
        <v>1180</v>
      </c>
      <c r="N75" s="329">
        <v>1078900</v>
      </c>
      <c r="O75" s="329">
        <v>1078900</v>
      </c>
      <c r="P75" s="846" t="s">
        <v>111</v>
      </c>
      <c r="Q75" s="847"/>
      <c r="R75" s="848"/>
      <c r="S75" s="95" t="s">
        <v>155</v>
      </c>
      <c r="T75" s="82" t="s">
        <v>58</v>
      </c>
      <c r="U75" s="337">
        <v>1</v>
      </c>
      <c r="V75" s="472">
        <v>1</v>
      </c>
      <c r="W75" s="472">
        <f t="shared" si="84"/>
        <v>1</v>
      </c>
      <c r="X75" s="473">
        <f t="shared" si="85"/>
        <v>1</v>
      </c>
      <c r="Y75" s="537">
        <f t="shared" si="86"/>
        <v>1</v>
      </c>
      <c r="AA75" s="413">
        <v>0</v>
      </c>
      <c r="AB75" s="413">
        <f t="shared" si="87"/>
        <v>1</v>
      </c>
      <c r="AC75" s="473">
        <v>0</v>
      </c>
      <c r="AD75" s="537">
        <f t="shared" si="88"/>
        <v>0</v>
      </c>
      <c r="AE75" s="413">
        <f t="shared" si="89"/>
        <v>1</v>
      </c>
      <c r="AF75" s="413">
        <f t="shared" ref="AF75:AF76" si="94">W75</f>
        <v>1</v>
      </c>
      <c r="AG75" s="473">
        <f t="shared" si="90"/>
        <v>1</v>
      </c>
      <c r="AH75" s="537">
        <f t="shared" si="91"/>
        <v>1</v>
      </c>
      <c r="AI75" s="534">
        <v>0</v>
      </c>
      <c r="AJ75" s="534">
        <v>0</v>
      </c>
      <c r="AK75" s="460">
        <v>0</v>
      </c>
      <c r="AL75" s="537">
        <f t="shared" si="92"/>
        <v>0</v>
      </c>
      <c r="AM75" s="534">
        <v>0</v>
      </c>
      <c r="AN75" s="534">
        <v>0</v>
      </c>
      <c r="AO75" s="460">
        <v>0</v>
      </c>
      <c r="AP75" s="537">
        <f t="shared" si="93"/>
        <v>0</v>
      </c>
    </row>
    <row r="76" spans="1:42" s="49" customFormat="1" ht="215.25" customHeight="1">
      <c r="A76" s="74" t="s">
        <v>484</v>
      </c>
      <c r="B76" s="1142" t="s">
        <v>84</v>
      </c>
      <c r="C76" s="1143"/>
      <c r="D76" s="233" t="s">
        <v>485</v>
      </c>
      <c r="E76" s="510" t="s">
        <v>483</v>
      </c>
      <c r="F76" s="1147" t="s">
        <v>1183</v>
      </c>
      <c r="G76" s="1148"/>
      <c r="H76" s="1127" t="s">
        <v>1166</v>
      </c>
      <c r="I76" s="1128"/>
      <c r="J76" s="1129"/>
      <c r="K76" s="327"/>
      <c r="L76" s="327" t="d">
        <v>2019-08-02</v>
      </c>
      <c r="M76" s="328" t="s">
        <v>1180</v>
      </c>
      <c r="N76" s="329">
        <v>1078900</v>
      </c>
      <c r="O76" s="329">
        <v>1078900</v>
      </c>
      <c r="P76" s="846" t="s">
        <v>111</v>
      </c>
      <c r="Q76" s="847"/>
      <c r="R76" s="848"/>
      <c r="S76" s="95" t="s">
        <v>155</v>
      </c>
      <c r="T76" s="82" t="s">
        <v>58</v>
      </c>
      <c r="U76" s="337">
        <v>1</v>
      </c>
      <c r="V76" s="472">
        <v>1</v>
      </c>
      <c r="W76" s="472">
        <f t="shared" si="84"/>
        <v>1</v>
      </c>
      <c r="X76" s="473">
        <f t="shared" si="85"/>
        <v>1</v>
      </c>
      <c r="Y76" s="537">
        <f t="shared" si="86"/>
        <v>1</v>
      </c>
      <c r="AA76" s="413">
        <v>0</v>
      </c>
      <c r="AB76" s="413">
        <f t="shared" si="87"/>
        <v>1</v>
      </c>
      <c r="AC76" s="473">
        <v>0</v>
      </c>
      <c r="AD76" s="537">
        <f t="shared" si="88"/>
        <v>0</v>
      </c>
      <c r="AE76" s="413">
        <f t="shared" si="89"/>
        <v>1</v>
      </c>
      <c r="AF76" s="413">
        <f t="shared" si="94"/>
        <v>1</v>
      </c>
      <c r="AG76" s="473">
        <f t="shared" si="90"/>
        <v>1</v>
      </c>
      <c r="AH76" s="537">
        <f t="shared" si="91"/>
        <v>1</v>
      </c>
      <c r="AI76" s="534">
        <v>0</v>
      </c>
      <c r="AJ76" s="534">
        <v>0</v>
      </c>
      <c r="AK76" s="460">
        <v>0</v>
      </c>
      <c r="AL76" s="537">
        <f t="shared" si="92"/>
        <v>0</v>
      </c>
      <c r="AM76" s="534">
        <v>0</v>
      </c>
      <c r="AN76" s="534">
        <v>0</v>
      </c>
      <c r="AO76" s="460">
        <v>0</v>
      </c>
      <c r="AP76" s="537">
        <f t="shared" si="93"/>
        <v>0</v>
      </c>
    </row>
    <row r="77" spans="1:42" s="49" customFormat="1" ht="215.25" customHeight="1">
      <c r="A77" s="74" t="s">
        <v>484</v>
      </c>
      <c r="B77" s="1142" t="s">
        <v>84</v>
      </c>
      <c r="C77" s="1143"/>
      <c r="D77" s="233" t="s">
        <v>485</v>
      </c>
      <c r="E77" s="510" t="s">
        <v>483</v>
      </c>
      <c r="F77" s="1147" t="s">
        <v>1183</v>
      </c>
      <c r="G77" s="1148"/>
      <c r="H77" s="1127" t="s">
        <v>1710</v>
      </c>
      <c r="I77" s="1128"/>
      <c r="J77" s="1129"/>
      <c r="K77" s="327" t="d">
        <v>2019-07-31</v>
      </c>
      <c r="L77" s="327"/>
      <c r="M77" s="328"/>
      <c r="N77" s="329">
        <v>178163768</v>
      </c>
      <c r="O77" s="329"/>
      <c r="P77" s="846" t="s">
        <v>111</v>
      </c>
      <c r="Q77" s="847"/>
      <c r="R77" s="848"/>
      <c r="S77" s="95" t="s">
        <v>155</v>
      </c>
      <c r="T77" s="82" t="s">
        <v>58</v>
      </c>
      <c r="U77" s="337">
        <v>1</v>
      </c>
      <c r="V77" s="472">
        <v>1</v>
      </c>
      <c r="W77" s="472">
        <f t="shared" si="84"/>
        <v>0</v>
      </c>
      <c r="X77" s="473">
        <f t="shared" si="85"/>
        <v>0</v>
      </c>
      <c r="Y77" s="537">
        <f t="shared" si="86"/>
        <v>0</v>
      </c>
      <c r="AA77" s="413">
        <v>0</v>
      </c>
      <c r="AB77" s="413">
        <f t="shared" si="87"/>
        <v>0</v>
      </c>
      <c r="AC77" s="473">
        <v>0</v>
      </c>
      <c r="AD77" s="537">
        <f t="shared" si="88"/>
        <v>0</v>
      </c>
      <c r="AE77" s="413">
        <v>0</v>
      </c>
      <c r="AF77" s="534">
        <v>0</v>
      </c>
      <c r="AG77" s="460">
        <v>0</v>
      </c>
      <c r="AH77" s="537">
        <f t="shared" si="91"/>
        <v>0</v>
      </c>
      <c r="AI77" s="413">
        <v>1</v>
      </c>
      <c r="AJ77" s="534">
        <v>0</v>
      </c>
      <c r="AK77" s="460">
        <v>0</v>
      </c>
      <c r="AL77" s="537">
        <f t="shared" si="92"/>
        <v>0</v>
      </c>
      <c r="AM77" s="534">
        <v>0</v>
      </c>
      <c r="AN77" s="534">
        <v>0</v>
      </c>
      <c r="AO77" s="460">
        <v>0</v>
      </c>
      <c r="AP77" s="537">
        <f t="shared" si="93"/>
        <v>0</v>
      </c>
    </row>
    <row r="78" spans="1:42" s="49" customFormat="1" ht="215.25" customHeight="1">
      <c r="A78" s="74" t="s">
        <v>484</v>
      </c>
      <c r="B78" s="1142" t="s">
        <v>84</v>
      </c>
      <c r="C78" s="1143"/>
      <c r="D78" s="233" t="s">
        <v>485</v>
      </c>
      <c r="E78" s="510" t="s">
        <v>483</v>
      </c>
      <c r="F78" s="1147" t="s">
        <v>1183</v>
      </c>
      <c r="G78" s="1148"/>
      <c r="H78" s="1127" t="s">
        <v>1710</v>
      </c>
      <c r="I78" s="1128"/>
      <c r="J78" s="1129"/>
      <c r="K78" s="327" t="d">
        <v>2019-07-31</v>
      </c>
      <c r="L78" s="327"/>
      <c r="M78" s="328"/>
      <c r="N78" s="329">
        <v>176214538</v>
      </c>
      <c r="O78" s="329"/>
      <c r="P78" s="846" t="s">
        <v>111</v>
      </c>
      <c r="Q78" s="847"/>
      <c r="R78" s="848"/>
      <c r="S78" s="95" t="s">
        <v>155</v>
      </c>
      <c r="T78" s="82" t="s">
        <v>58</v>
      </c>
      <c r="U78" s="337">
        <v>1</v>
      </c>
      <c r="V78" s="472">
        <v>1</v>
      </c>
      <c r="W78" s="472">
        <f t="shared" ref="W78" si="95">O78/N78</f>
        <v>0</v>
      </c>
      <c r="X78" s="473">
        <f t="shared" ref="X78" si="96">W78/V78</f>
        <v>0</v>
      </c>
      <c r="Y78" s="537">
        <f t="shared" ref="Y78" si="97">X78</f>
        <v>0</v>
      </c>
      <c r="AA78" s="413">
        <v>0</v>
      </c>
      <c r="AB78" s="413">
        <f t="shared" ref="AB78" si="98">W78</f>
        <v>0</v>
      </c>
      <c r="AC78" s="473">
        <v>0</v>
      </c>
      <c r="AD78" s="537">
        <f t="shared" ref="AD78" si="99">AC78</f>
        <v>0</v>
      </c>
      <c r="AE78" s="413">
        <v>0</v>
      </c>
      <c r="AF78" s="534">
        <v>0</v>
      </c>
      <c r="AG78" s="460">
        <v>0</v>
      </c>
      <c r="AH78" s="537">
        <f t="shared" ref="AH78" si="100">AG78</f>
        <v>0</v>
      </c>
      <c r="AI78" s="413">
        <v>1</v>
      </c>
      <c r="AJ78" s="534">
        <v>0</v>
      </c>
      <c r="AK78" s="460">
        <v>0</v>
      </c>
      <c r="AL78" s="537">
        <f t="shared" ref="AL78" si="101">AK78</f>
        <v>0</v>
      </c>
      <c r="AM78" s="534">
        <v>0</v>
      </c>
      <c r="AN78" s="534">
        <v>0</v>
      </c>
      <c r="AO78" s="460">
        <v>0</v>
      </c>
      <c r="AP78" s="537">
        <f t="shared" ref="AP78" si="102">AO78</f>
        <v>0</v>
      </c>
    </row>
    <row r="79" spans="1:42" s="49" customFormat="1" ht="215.25" customHeight="1">
      <c r="A79" s="74" t="s">
        <v>484</v>
      </c>
      <c r="B79" s="1142" t="s">
        <v>84</v>
      </c>
      <c r="C79" s="1143"/>
      <c r="D79" s="233" t="s">
        <v>485</v>
      </c>
      <c r="E79" s="510" t="s">
        <v>483</v>
      </c>
      <c r="F79" s="1147" t="s">
        <v>1183</v>
      </c>
      <c r="G79" s="1148"/>
      <c r="H79" s="1127" t="s">
        <v>1631</v>
      </c>
      <c r="I79" s="1128"/>
      <c r="J79" s="1129"/>
      <c r="K79" s="327" t="d">
        <v>2019-07-31</v>
      </c>
      <c r="L79" s="327"/>
      <c r="M79" s="328"/>
      <c r="N79" s="329">
        <v>6502015</v>
      </c>
      <c r="O79" s="329"/>
      <c r="P79" s="846" t="s">
        <v>111</v>
      </c>
      <c r="Q79" s="847"/>
      <c r="R79" s="848"/>
      <c r="S79" s="95" t="s">
        <v>155</v>
      </c>
      <c r="T79" s="82" t="s">
        <v>58</v>
      </c>
      <c r="U79" s="337">
        <v>1</v>
      </c>
      <c r="V79" s="472">
        <v>1</v>
      </c>
      <c r="W79" s="472">
        <f t="shared" ref="W79" si="103">O79/N79</f>
        <v>0</v>
      </c>
      <c r="X79" s="473">
        <f t="shared" ref="X79" si="104">W79/V79</f>
        <v>0</v>
      </c>
      <c r="Y79" s="537">
        <f t="shared" ref="Y79" si="105">X79</f>
        <v>0</v>
      </c>
      <c r="AA79" s="413">
        <v>0</v>
      </c>
      <c r="AB79" s="413">
        <f t="shared" ref="AB79" si="106">W79</f>
        <v>0</v>
      </c>
      <c r="AC79" s="473">
        <v>0</v>
      </c>
      <c r="AD79" s="537">
        <f t="shared" ref="AD79" si="107">AC79</f>
        <v>0</v>
      </c>
      <c r="AE79" s="413">
        <v>0</v>
      </c>
      <c r="AF79" s="534">
        <v>0</v>
      </c>
      <c r="AG79" s="460">
        <v>0</v>
      </c>
      <c r="AH79" s="537">
        <f t="shared" ref="AH79" si="108">AG79</f>
        <v>0</v>
      </c>
      <c r="AI79" s="413">
        <v>1</v>
      </c>
      <c r="AJ79" s="534">
        <v>0</v>
      </c>
      <c r="AK79" s="460">
        <v>0</v>
      </c>
      <c r="AL79" s="537">
        <f t="shared" ref="AL79" si="109">AK79</f>
        <v>0</v>
      </c>
      <c r="AM79" s="534">
        <v>0</v>
      </c>
      <c r="AN79" s="534">
        <v>0</v>
      </c>
      <c r="AO79" s="460">
        <v>0</v>
      </c>
      <c r="AP79" s="537">
        <f t="shared" ref="AP79" si="110">AO79</f>
        <v>0</v>
      </c>
    </row>
    <row r="80" spans="1:42" s="49" customFormat="1" ht="215.25" customHeight="1">
      <c r="A80" s="74" t="s">
        <v>484</v>
      </c>
      <c r="B80" s="1142" t="s">
        <v>84</v>
      </c>
      <c r="C80" s="1143"/>
      <c r="D80" s="233" t="s">
        <v>485</v>
      </c>
      <c r="E80" s="510" t="s">
        <v>483</v>
      </c>
      <c r="F80" s="1147" t="s">
        <v>1183</v>
      </c>
      <c r="G80" s="1148"/>
      <c r="H80" s="1127" t="s">
        <v>1711</v>
      </c>
      <c r="I80" s="1128"/>
      <c r="J80" s="1129"/>
      <c r="K80" s="327" t="d">
        <v>2019-05-24</v>
      </c>
      <c r="L80" s="327" t="d">
        <v>2019-06-26</v>
      </c>
      <c r="M80" s="328" t="s">
        <v>1712</v>
      </c>
      <c r="N80" s="329">
        <v>600000000</v>
      </c>
      <c r="O80" s="329">
        <v>600000000</v>
      </c>
      <c r="P80" s="846" t="s">
        <v>111</v>
      </c>
      <c r="Q80" s="847"/>
      <c r="R80" s="848"/>
      <c r="S80" s="95" t="s">
        <v>155</v>
      </c>
      <c r="T80" s="82" t="s">
        <v>58</v>
      </c>
      <c r="U80" s="337">
        <v>1</v>
      </c>
      <c r="V80" s="472">
        <v>1</v>
      </c>
      <c r="W80" s="472">
        <f t="shared" ref="W80" si="111">O80/N80</f>
        <v>1</v>
      </c>
      <c r="X80" s="473">
        <f t="shared" ref="X80" si="112">W80/V80</f>
        <v>1</v>
      </c>
      <c r="Y80" s="537">
        <f t="shared" ref="Y80" si="113">X80</f>
        <v>1</v>
      </c>
      <c r="AA80" s="413">
        <v>0</v>
      </c>
      <c r="AB80" s="413">
        <v>0</v>
      </c>
      <c r="AC80" s="473">
        <v>0</v>
      </c>
      <c r="AD80" s="537">
        <f t="shared" ref="AD80" si="114">AC80</f>
        <v>0</v>
      </c>
      <c r="AE80" s="413">
        <f>V80</f>
        <v>1</v>
      </c>
      <c r="AF80" s="413">
        <f>W80</f>
        <v>1</v>
      </c>
      <c r="AG80" s="473">
        <f t="shared" ref="AG80:AG81" si="115">AF80/AE80</f>
        <v>1</v>
      </c>
      <c r="AH80" s="537">
        <f t="shared" ref="AH80" si="116">AG80</f>
        <v>1</v>
      </c>
      <c r="AI80" s="413">
        <v>0</v>
      </c>
      <c r="AJ80" s="534">
        <v>0</v>
      </c>
      <c r="AK80" s="460">
        <v>0</v>
      </c>
      <c r="AL80" s="537">
        <f t="shared" ref="AL80" si="117">AK80</f>
        <v>0</v>
      </c>
      <c r="AM80" s="534">
        <v>0</v>
      </c>
      <c r="AN80" s="534">
        <v>0</v>
      </c>
      <c r="AO80" s="460">
        <v>0</v>
      </c>
      <c r="AP80" s="537">
        <f t="shared" ref="AP80" si="118">AO80</f>
        <v>0</v>
      </c>
    </row>
    <row r="81" spans="1:42" s="49" customFormat="1" ht="215.25" customHeight="1">
      <c r="A81" s="74" t="s">
        <v>484</v>
      </c>
      <c r="B81" s="1142" t="s">
        <v>84</v>
      </c>
      <c r="C81" s="1143"/>
      <c r="D81" s="233" t="s">
        <v>485</v>
      </c>
      <c r="E81" s="510" t="s">
        <v>483</v>
      </c>
      <c r="F81" s="1147" t="s">
        <v>1183</v>
      </c>
      <c r="G81" s="1148"/>
      <c r="H81" s="1127" t="s">
        <v>1711</v>
      </c>
      <c r="I81" s="1128"/>
      <c r="J81" s="1129"/>
      <c r="K81" s="327" t="d">
        <v>2019-06-04</v>
      </c>
      <c r="L81" s="327" t="d">
        <v>2019-06-26</v>
      </c>
      <c r="M81" s="328" t="s">
        <v>1712</v>
      </c>
      <c r="N81" s="329">
        <v>641007207</v>
      </c>
      <c r="O81" s="329">
        <v>641007207</v>
      </c>
      <c r="P81" s="846" t="s">
        <v>111</v>
      </c>
      <c r="Q81" s="847"/>
      <c r="R81" s="848"/>
      <c r="S81" s="95" t="s">
        <v>155</v>
      </c>
      <c r="T81" s="82" t="s">
        <v>58</v>
      </c>
      <c r="U81" s="337">
        <v>1</v>
      </c>
      <c r="V81" s="472">
        <v>1</v>
      </c>
      <c r="W81" s="472">
        <f t="shared" ref="W81:W90" si="119">O81/N81</f>
        <v>1</v>
      </c>
      <c r="X81" s="473">
        <f t="shared" ref="X81:X90" si="120">W81/V81</f>
        <v>1</v>
      </c>
      <c r="Y81" s="537">
        <f t="shared" ref="Y81:Y90" si="121">X81</f>
        <v>1</v>
      </c>
      <c r="AA81" s="413">
        <v>0</v>
      </c>
      <c r="AB81" s="413">
        <v>0</v>
      </c>
      <c r="AC81" s="473">
        <v>0</v>
      </c>
      <c r="AD81" s="537">
        <f t="shared" ref="AD81:AD90" si="122">AC81</f>
        <v>0</v>
      </c>
      <c r="AE81" s="413">
        <f>V81</f>
        <v>1</v>
      </c>
      <c r="AF81" s="413">
        <f>W81</f>
        <v>1</v>
      </c>
      <c r="AG81" s="473">
        <f t="shared" si="115"/>
        <v>1</v>
      </c>
      <c r="AH81" s="537">
        <f t="shared" ref="AH81:AH90" si="123">AG81</f>
        <v>1</v>
      </c>
      <c r="AI81" s="413">
        <v>0</v>
      </c>
      <c r="AJ81" s="534">
        <v>0</v>
      </c>
      <c r="AK81" s="460">
        <v>0</v>
      </c>
      <c r="AL81" s="537">
        <f t="shared" ref="AL81:AL90" si="124">AK81</f>
        <v>0</v>
      </c>
      <c r="AM81" s="534">
        <v>0</v>
      </c>
      <c r="AN81" s="534">
        <v>0</v>
      </c>
      <c r="AO81" s="460">
        <v>0</v>
      </c>
      <c r="AP81" s="537">
        <f t="shared" ref="AP81:AP90" si="125">AO81</f>
        <v>0</v>
      </c>
    </row>
    <row r="82" spans="1:42" s="49" customFormat="1" ht="215.25" customHeight="1">
      <c r="A82" s="74" t="s">
        <v>484</v>
      </c>
      <c r="B82" s="1142" t="s">
        <v>84</v>
      </c>
      <c r="C82" s="1143"/>
      <c r="D82" s="233" t="s">
        <v>1181</v>
      </c>
      <c r="E82" s="105" t="s">
        <v>483</v>
      </c>
      <c r="F82" s="1147" t="s">
        <v>1184</v>
      </c>
      <c r="G82" s="1148"/>
      <c r="H82" s="1127" t="s">
        <v>1716</v>
      </c>
      <c r="I82" s="1128" t="s">
        <v>1716</v>
      </c>
      <c r="J82" s="1129" t="s">
        <v>1716</v>
      </c>
      <c r="K82" s="327"/>
      <c r="L82" s="327" t="d">
        <v>2019-01-01</v>
      </c>
      <c r="M82" s="328" t="s">
        <v>1717</v>
      </c>
      <c r="N82" s="329">
        <v>8749526721</v>
      </c>
      <c r="O82" s="329">
        <v>8749526721</v>
      </c>
      <c r="P82" s="846" t="s">
        <v>111</v>
      </c>
      <c r="Q82" s="847"/>
      <c r="R82" s="848"/>
      <c r="S82" s="95" t="s">
        <v>155</v>
      </c>
      <c r="T82" s="82" t="s">
        <v>58</v>
      </c>
      <c r="U82" s="337">
        <v>1</v>
      </c>
      <c r="V82" s="472">
        <v>1</v>
      </c>
      <c r="W82" s="472">
        <f t="shared" si="119"/>
        <v>1</v>
      </c>
      <c r="X82" s="473">
        <f t="shared" si="120"/>
        <v>1</v>
      </c>
      <c r="Y82" s="537">
        <f t="shared" si="121"/>
        <v>1</v>
      </c>
      <c r="AA82" s="413">
        <f t="shared" ref="AA82:AA90" si="126">V82</f>
        <v>1</v>
      </c>
      <c r="AB82" s="413">
        <f t="shared" ref="AB82:AB90" si="127">W82</f>
        <v>1</v>
      </c>
      <c r="AC82" s="473">
        <f t="shared" ref="AC82:AC90" si="128">AB82/AA82</f>
        <v>1</v>
      </c>
      <c r="AD82" s="537">
        <f t="shared" si="122"/>
        <v>1</v>
      </c>
      <c r="AE82" s="534">
        <v>0</v>
      </c>
      <c r="AF82" s="534">
        <v>0</v>
      </c>
      <c r="AG82" s="460">
        <v>0</v>
      </c>
      <c r="AH82" s="537">
        <f t="shared" si="123"/>
        <v>0</v>
      </c>
      <c r="AI82" s="534">
        <v>0</v>
      </c>
      <c r="AJ82" s="534">
        <v>0</v>
      </c>
      <c r="AK82" s="460">
        <v>0</v>
      </c>
      <c r="AL82" s="537">
        <f t="shared" si="124"/>
        <v>0</v>
      </c>
      <c r="AM82" s="534">
        <v>0</v>
      </c>
      <c r="AN82" s="534">
        <v>0</v>
      </c>
      <c r="AO82" s="460">
        <v>0</v>
      </c>
      <c r="AP82" s="537">
        <f t="shared" si="125"/>
        <v>0</v>
      </c>
    </row>
    <row r="83" spans="1:42" s="49" customFormat="1" ht="215.25" customHeight="1">
      <c r="A83" s="74" t="s">
        <v>484</v>
      </c>
      <c r="B83" s="1142" t="s">
        <v>84</v>
      </c>
      <c r="C83" s="1143"/>
      <c r="D83" s="233" t="s">
        <v>1181</v>
      </c>
      <c r="E83" s="105" t="s">
        <v>483</v>
      </c>
      <c r="F83" s="1147" t="s">
        <v>1184</v>
      </c>
      <c r="G83" s="1148"/>
      <c r="H83" s="1127" t="s">
        <v>1716</v>
      </c>
      <c r="I83" s="1128" t="s">
        <v>1716</v>
      </c>
      <c r="J83" s="1129" t="s">
        <v>1716</v>
      </c>
      <c r="K83" s="327"/>
      <c r="L83" s="327" t="d">
        <v>2019-01-01</v>
      </c>
      <c r="M83" s="328" t="s">
        <v>1717</v>
      </c>
      <c r="N83" s="329">
        <v>4000000000</v>
      </c>
      <c r="O83" s="329">
        <v>4000000000</v>
      </c>
      <c r="P83" s="846" t="s">
        <v>111</v>
      </c>
      <c r="Q83" s="847"/>
      <c r="R83" s="848"/>
      <c r="S83" s="95" t="s">
        <v>155</v>
      </c>
      <c r="T83" s="82" t="s">
        <v>58</v>
      </c>
      <c r="U83" s="337">
        <v>1</v>
      </c>
      <c r="V83" s="472">
        <v>1</v>
      </c>
      <c r="W83" s="472">
        <f t="shared" si="119"/>
        <v>1</v>
      </c>
      <c r="X83" s="473">
        <f t="shared" si="120"/>
        <v>1</v>
      </c>
      <c r="Y83" s="537">
        <f t="shared" si="121"/>
        <v>1</v>
      </c>
      <c r="AA83" s="413">
        <f t="shared" si="126"/>
        <v>1</v>
      </c>
      <c r="AB83" s="413">
        <f t="shared" si="127"/>
        <v>1</v>
      </c>
      <c r="AC83" s="473">
        <f t="shared" si="128"/>
        <v>1</v>
      </c>
      <c r="AD83" s="537">
        <f t="shared" si="122"/>
        <v>1</v>
      </c>
      <c r="AE83" s="534">
        <v>0</v>
      </c>
      <c r="AF83" s="534">
        <v>0</v>
      </c>
      <c r="AG83" s="460">
        <v>0</v>
      </c>
      <c r="AH83" s="537">
        <f t="shared" si="123"/>
        <v>0</v>
      </c>
      <c r="AI83" s="534">
        <v>0</v>
      </c>
      <c r="AJ83" s="534">
        <v>0</v>
      </c>
      <c r="AK83" s="460">
        <v>0</v>
      </c>
      <c r="AL83" s="537">
        <f t="shared" si="124"/>
        <v>0</v>
      </c>
      <c r="AM83" s="534">
        <v>0</v>
      </c>
      <c r="AN83" s="534">
        <v>0</v>
      </c>
      <c r="AO83" s="460">
        <v>0</v>
      </c>
      <c r="AP83" s="537">
        <f t="shared" si="125"/>
        <v>0</v>
      </c>
    </row>
    <row r="84" spans="1:42" s="49" customFormat="1" ht="215.25" customHeight="1">
      <c r="A84" s="74" t="s">
        <v>484</v>
      </c>
      <c r="B84" s="1142" t="s">
        <v>84</v>
      </c>
      <c r="C84" s="1143"/>
      <c r="D84" s="233" t="s">
        <v>1181</v>
      </c>
      <c r="E84" s="105" t="s">
        <v>483</v>
      </c>
      <c r="F84" s="1147" t="s">
        <v>1184</v>
      </c>
      <c r="G84" s="1148"/>
      <c r="H84" s="1127" t="s">
        <v>757</v>
      </c>
      <c r="I84" s="1128" t="s">
        <v>757</v>
      </c>
      <c r="J84" s="1129" t="s">
        <v>757</v>
      </c>
      <c r="K84" s="327"/>
      <c r="L84" s="327"/>
      <c r="M84" s="328"/>
      <c r="N84" s="329">
        <v>545127691</v>
      </c>
      <c r="O84" s="329"/>
      <c r="P84" s="846" t="s">
        <v>111</v>
      </c>
      <c r="Q84" s="847"/>
      <c r="R84" s="848"/>
      <c r="S84" s="95" t="s">
        <v>155</v>
      </c>
      <c r="T84" s="82" t="s">
        <v>58</v>
      </c>
      <c r="U84" s="337">
        <v>1</v>
      </c>
      <c r="V84" s="472">
        <v>1</v>
      </c>
      <c r="W84" s="472">
        <f t="shared" si="119"/>
        <v>0</v>
      </c>
      <c r="X84" s="473">
        <f t="shared" si="120"/>
        <v>0</v>
      </c>
      <c r="Y84" s="537">
        <f t="shared" si="121"/>
        <v>0</v>
      </c>
      <c r="AA84" s="413">
        <f t="shared" si="126"/>
        <v>1</v>
      </c>
      <c r="AB84" s="413">
        <f t="shared" si="127"/>
        <v>0</v>
      </c>
      <c r="AC84" s="473">
        <f t="shared" si="128"/>
        <v>0</v>
      </c>
      <c r="AD84" s="537">
        <f t="shared" si="122"/>
        <v>0</v>
      </c>
      <c r="AE84" s="534">
        <v>0</v>
      </c>
      <c r="AF84" s="534">
        <v>0</v>
      </c>
      <c r="AG84" s="460">
        <v>0</v>
      </c>
      <c r="AH84" s="537">
        <f t="shared" si="123"/>
        <v>0</v>
      </c>
      <c r="AI84" s="534">
        <v>0</v>
      </c>
      <c r="AJ84" s="534">
        <v>0</v>
      </c>
      <c r="AK84" s="460">
        <v>0</v>
      </c>
      <c r="AL84" s="537">
        <f t="shared" si="124"/>
        <v>0</v>
      </c>
      <c r="AM84" s="534">
        <v>0</v>
      </c>
      <c r="AN84" s="534">
        <v>0</v>
      </c>
      <c r="AO84" s="460">
        <v>0</v>
      </c>
      <c r="AP84" s="537">
        <f t="shared" si="125"/>
        <v>0</v>
      </c>
    </row>
    <row r="85" spans="1:42" s="49" customFormat="1" ht="215.25" customHeight="1">
      <c r="A85" s="74" t="s">
        <v>484</v>
      </c>
      <c r="B85" s="1142" t="s">
        <v>84</v>
      </c>
      <c r="C85" s="1143"/>
      <c r="D85" s="233" t="s">
        <v>1181</v>
      </c>
      <c r="E85" s="105" t="s">
        <v>483</v>
      </c>
      <c r="F85" s="1147" t="s">
        <v>1184</v>
      </c>
      <c r="G85" s="1148"/>
      <c r="H85" s="1127" t="s">
        <v>1713</v>
      </c>
      <c r="I85" s="1128" t="s">
        <v>1713</v>
      </c>
      <c r="J85" s="1129" t="s">
        <v>1713</v>
      </c>
      <c r="K85" s="327" t="d">
        <v>2019-06-21</v>
      </c>
      <c r="L85" s="327" t="d">
        <v>2019-06-26</v>
      </c>
      <c r="M85" s="328" t="s">
        <v>1718</v>
      </c>
      <c r="N85" s="329">
        <v>1702306715</v>
      </c>
      <c r="O85" s="329">
        <v>1702306715</v>
      </c>
      <c r="P85" s="846" t="s">
        <v>111</v>
      </c>
      <c r="Q85" s="847"/>
      <c r="R85" s="848"/>
      <c r="S85" s="95" t="s">
        <v>155</v>
      </c>
      <c r="T85" s="82" t="s">
        <v>58</v>
      </c>
      <c r="U85" s="337">
        <v>1</v>
      </c>
      <c r="V85" s="472">
        <v>1</v>
      </c>
      <c r="W85" s="472">
        <f t="shared" si="119"/>
        <v>1</v>
      </c>
      <c r="X85" s="473">
        <f t="shared" si="120"/>
        <v>1</v>
      </c>
      <c r="Y85" s="537">
        <f t="shared" si="121"/>
        <v>1</v>
      </c>
      <c r="AA85" s="413">
        <v>0</v>
      </c>
      <c r="AB85" s="413">
        <v>0</v>
      </c>
      <c r="AC85" s="473">
        <v>0</v>
      </c>
      <c r="AD85" s="537">
        <f t="shared" si="122"/>
        <v>0</v>
      </c>
      <c r="AE85" s="413">
        <f t="shared" ref="AE85:AF89" si="129">V85</f>
        <v>1</v>
      </c>
      <c r="AF85" s="413">
        <f t="shared" si="129"/>
        <v>1</v>
      </c>
      <c r="AG85" s="473">
        <f t="shared" ref="AG85" si="130">AF85/AE85</f>
        <v>1</v>
      </c>
      <c r="AH85" s="537">
        <f t="shared" si="123"/>
        <v>1</v>
      </c>
      <c r="AI85" s="534">
        <v>0</v>
      </c>
      <c r="AJ85" s="534">
        <v>0</v>
      </c>
      <c r="AK85" s="460">
        <v>0</v>
      </c>
      <c r="AL85" s="537">
        <f t="shared" si="124"/>
        <v>0</v>
      </c>
      <c r="AM85" s="534">
        <v>0</v>
      </c>
      <c r="AN85" s="534">
        <v>0</v>
      </c>
      <c r="AO85" s="460">
        <v>0</v>
      </c>
      <c r="AP85" s="537">
        <f t="shared" si="125"/>
        <v>0</v>
      </c>
    </row>
    <row r="86" spans="1:42" s="49" customFormat="1" ht="215.25" customHeight="1">
      <c r="A86" s="74" t="s">
        <v>484</v>
      </c>
      <c r="B86" s="1142" t="s">
        <v>84</v>
      </c>
      <c r="C86" s="1143"/>
      <c r="D86" s="233" t="s">
        <v>1181</v>
      </c>
      <c r="E86" s="105" t="s">
        <v>483</v>
      </c>
      <c r="F86" s="1147" t="s">
        <v>1184</v>
      </c>
      <c r="G86" s="1148"/>
      <c r="H86" s="1127" t="s">
        <v>1714</v>
      </c>
      <c r="I86" s="1128" t="s">
        <v>1714</v>
      </c>
      <c r="J86" s="1129" t="s">
        <v>1714</v>
      </c>
      <c r="K86" s="327" t="d">
        <v>2019-06-21</v>
      </c>
      <c r="L86" s="327" t="d">
        <v>2019-06-26</v>
      </c>
      <c r="M86" s="328" t="s">
        <v>1719</v>
      </c>
      <c r="N86" s="329">
        <v>352954000</v>
      </c>
      <c r="O86" s="329">
        <v>352954000</v>
      </c>
      <c r="P86" s="846" t="s">
        <v>111</v>
      </c>
      <c r="Q86" s="847"/>
      <c r="R86" s="848"/>
      <c r="S86" s="95" t="s">
        <v>155</v>
      </c>
      <c r="T86" s="82" t="s">
        <v>58</v>
      </c>
      <c r="U86" s="337">
        <v>1</v>
      </c>
      <c r="V86" s="472">
        <v>1</v>
      </c>
      <c r="W86" s="472">
        <f t="shared" si="119"/>
        <v>1</v>
      </c>
      <c r="X86" s="473">
        <f t="shared" si="120"/>
        <v>1</v>
      </c>
      <c r="Y86" s="537">
        <f t="shared" si="121"/>
        <v>1</v>
      </c>
      <c r="AA86" s="413">
        <v>0</v>
      </c>
      <c r="AB86" s="413">
        <v>0</v>
      </c>
      <c r="AC86" s="473">
        <v>0</v>
      </c>
      <c r="AD86" s="537">
        <f t="shared" si="122"/>
        <v>0</v>
      </c>
      <c r="AE86" s="413">
        <f t="shared" si="129"/>
        <v>1</v>
      </c>
      <c r="AF86" s="413">
        <f t="shared" si="129"/>
        <v>1</v>
      </c>
      <c r="AG86" s="473">
        <f t="shared" ref="AG86" si="131">AF86/AE86</f>
        <v>1</v>
      </c>
      <c r="AH86" s="537">
        <f t="shared" si="123"/>
        <v>1</v>
      </c>
      <c r="AI86" s="534">
        <v>0</v>
      </c>
      <c r="AJ86" s="534">
        <v>0</v>
      </c>
      <c r="AK86" s="460">
        <v>0</v>
      </c>
      <c r="AL86" s="537">
        <f t="shared" si="124"/>
        <v>0</v>
      </c>
      <c r="AM86" s="534">
        <v>0</v>
      </c>
      <c r="AN86" s="534">
        <v>0</v>
      </c>
      <c r="AO86" s="460">
        <v>0</v>
      </c>
      <c r="AP86" s="537">
        <f t="shared" si="125"/>
        <v>0</v>
      </c>
    </row>
    <row r="87" spans="1:42" s="49" customFormat="1" ht="215.25" customHeight="1">
      <c r="A87" s="74" t="s">
        <v>484</v>
      </c>
      <c r="B87" s="1142" t="s">
        <v>84</v>
      </c>
      <c r="C87" s="1143"/>
      <c r="D87" s="233" t="s">
        <v>1181</v>
      </c>
      <c r="E87" s="105" t="s">
        <v>483</v>
      </c>
      <c r="F87" s="1147" t="s">
        <v>1184</v>
      </c>
      <c r="G87" s="1148"/>
      <c r="H87" s="1127" t="s">
        <v>1715</v>
      </c>
      <c r="I87" s="1128" t="s">
        <v>1715</v>
      </c>
      <c r="J87" s="1129" t="s">
        <v>1715</v>
      </c>
      <c r="K87" s="327" t="d">
        <v>2019-06-21</v>
      </c>
      <c r="L87" s="327" t="d">
        <v>2019-06-26</v>
      </c>
      <c r="M87" s="328" t="s">
        <v>1720</v>
      </c>
      <c r="N87" s="329">
        <v>3052947042</v>
      </c>
      <c r="O87" s="329">
        <v>3052947042</v>
      </c>
      <c r="P87" s="846" t="s">
        <v>111</v>
      </c>
      <c r="Q87" s="847"/>
      <c r="R87" s="848"/>
      <c r="S87" s="95" t="s">
        <v>155</v>
      </c>
      <c r="T87" s="82" t="s">
        <v>58</v>
      </c>
      <c r="U87" s="337">
        <v>1</v>
      </c>
      <c r="V87" s="472">
        <v>1</v>
      </c>
      <c r="W87" s="472">
        <f t="shared" si="119"/>
        <v>1</v>
      </c>
      <c r="X87" s="473">
        <f t="shared" si="120"/>
        <v>1</v>
      </c>
      <c r="Y87" s="537">
        <f t="shared" si="121"/>
        <v>1</v>
      </c>
      <c r="AA87" s="413">
        <f t="shared" si="126"/>
        <v>1</v>
      </c>
      <c r="AB87" s="413">
        <f t="shared" si="127"/>
        <v>1</v>
      </c>
      <c r="AC87" s="473">
        <f t="shared" si="128"/>
        <v>1</v>
      </c>
      <c r="AD87" s="537">
        <f t="shared" si="122"/>
        <v>1</v>
      </c>
      <c r="AE87" s="413">
        <f t="shared" si="129"/>
        <v>1</v>
      </c>
      <c r="AF87" s="413">
        <f t="shared" si="129"/>
        <v>1</v>
      </c>
      <c r="AG87" s="473">
        <f t="shared" ref="AG87" si="132">AF87/AE87</f>
        <v>1</v>
      </c>
      <c r="AH87" s="537">
        <f t="shared" si="123"/>
        <v>1</v>
      </c>
      <c r="AI87" s="534">
        <v>0</v>
      </c>
      <c r="AJ87" s="534">
        <v>0</v>
      </c>
      <c r="AK87" s="460">
        <v>0</v>
      </c>
      <c r="AL87" s="537">
        <f t="shared" si="124"/>
        <v>0</v>
      </c>
      <c r="AM87" s="534">
        <v>0</v>
      </c>
      <c r="AN87" s="534">
        <v>0</v>
      </c>
      <c r="AO87" s="460">
        <v>0</v>
      </c>
      <c r="AP87" s="537">
        <f t="shared" si="125"/>
        <v>0</v>
      </c>
    </row>
    <row r="88" spans="1:42" s="49" customFormat="1" ht="215.25" customHeight="1">
      <c r="A88" s="74" t="s">
        <v>484</v>
      </c>
      <c r="B88" s="1142" t="s">
        <v>84</v>
      </c>
      <c r="C88" s="1143"/>
      <c r="D88" s="233" t="s">
        <v>1181</v>
      </c>
      <c r="E88" s="105" t="s">
        <v>483</v>
      </c>
      <c r="F88" s="1147" t="s">
        <v>1184</v>
      </c>
      <c r="G88" s="1148"/>
      <c r="H88" s="1127" t="s">
        <v>1159</v>
      </c>
      <c r="I88" s="1128" t="s">
        <v>1159</v>
      </c>
      <c r="J88" s="1129" t="s">
        <v>1159</v>
      </c>
      <c r="K88" s="327" t="d">
        <v>2019-02-06</v>
      </c>
      <c r="L88" s="327"/>
      <c r="M88" s="328"/>
      <c r="N88" s="329">
        <v>7194527800</v>
      </c>
      <c r="O88" s="329"/>
      <c r="P88" s="846" t="s">
        <v>111</v>
      </c>
      <c r="Q88" s="847"/>
      <c r="R88" s="848"/>
      <c r="S88" s="95" t="s">
        <v>155</v>
      </c>
      <c r="T88" s="82" t="s">
        <v>58</v>
      </c>
      <c r="U88" s="337">
        <v>1</v>
      </c>
      <c r="V88" s="472">
        <v>1</v>
      </c>
      <c r="W88" s="472">
        <f t="shared" si="119"/>
        <v>0</v>
      </c>
      <c r="X88" s="473">
        <f t="shared" si="120"/>
        <v>0</v>
      </c>
      <c r="Y88" s="537">
        <f t="shared" si="121"/>
        <v>0</v>
      </c>
      <c r="AA88" s="413">
        <v>0</v>
      </c>
      <c r="AB88" s="413">
        <f t="shared" si="127"/>
        <v>0</v>
      </c>
      <c r="AC88" s="473">
        <v>0</v>
      </c>
      <c r="AD88" s="537">
        <f t="shared" si="122"/>
        <v>0</v>
      </c>
      <c r="AE88" s="413">
        <f t="shared" si="129"/>
        <v>1</v>
      </c>
      <c r="AF88" s="413">
        <f t="shared" si="129"/>
        <v>0</v>
      </c>
      <c r="AG88" s="473">
        <f t="shared" ref="AG88" si="133">AF88/AE88</f>
        <v>0</v>
      </c>
      <c r="AH88" s="537">
        <f t="shared" si="123"/>
        <v>0</v>
      </c>
      <c r="AI88" s="534">
        <v>0</v>
      </c>
      <c r="AJ88" s="534">
        <v>0</v>
      </c>
      <c r="AK88" s="460">
        <v>0</v>
      </c>
      <c r="AL88" s="537">
        <f t="shared" si="124"/>
        <v>0</v>
      </c>
      <c r="AM88" s="534">
        <v>0</v>
      </c>
      <c r="AN88" s="534">
        <v>0</v>
      </c>
      <c r="AO88" s="460">
        <v>0</v>
      </c>
      <c r="AP88" s="537">
        <f t="shared" si="125"/>
        <v>0</v>
      </c>
    </row>
    <row r="89" spans="1:42" s="49" customFormat="1" ht="215.25" customHeight="1">
      <c r="A89" s="74" t="s">
        <v>484</v>
      </c>
      <c r="B89" s="1142" t="s">
        <v>84</v>
      </c>
      <c r="C89" s="1143"/>
      <c r="D89" s="233" t="s">
        <v>1181</v>
      </c>
      <c r="E89" s="105" t="s">
        <v>483</v>
      </c>
      <c r="F89" s="1147" t="s">
        <v>1184</v>
      </c>
      <c r="G89" s="1148"/>
      <c r="H89" s="1127" t="s">
        <v>1159</v>
      </c>
      <c r="I89" s="1128" t="s">
        <v>1159</v>
      </c>
      <c r="J89" s="1129" t="s">
        <v>1159</v>
      </c>
      <c r="K89" s="327" t="d">
        <v>2019-02-06</v>
      </c>
      <c r="L89" s="327"/>
      <c r="M89" s="328"/>
      <c r="N89" s="329">
        <v>725573000</v>
      </c>
      <c r="O89" s="329"/>
      <c r="P89" s="846" t="s">
        <v>111</v>
      </c>
      <c r="Q89" s="847"/>
      <c r="R89" s="848"/>
      <c r="S89" s="95" t="s">
        <v>155</v>
      </c>
      <c r="T89" s="82" t="s">
        <v>58</v>
      </c>
      <c r="U89" s="337">
        <v>1</v>
      </c>
      <c r="V89" s="472">
        <v>1</v>
      </c>
      <c r="W89" s="472">
        <f t="shared" si="119"/>
        <v>0</v>
      </c>
      <c r="X89" s="473">
        <f t="shared" si="120"/>
        <v>0</v>
      </c>
      <c r="Y89" s="537">
        <f t="shared" si="121"/>
        <v>0</v>
      </c>
      <c r="AA89" s="413">
        <v>0</v>
      </c>
      <c r="AB89" s="413">
        <f t="shared" si="127"/>
        <v>0</v>
      </c>
      <c r="AC89" s="473">
        <v>0</v>
      </c>
      <c r="AD89" s="537">
        <f t="shared" si="122"/>
        <v>0</v>
      </c>
      <c r="AE89" s="413">
        <f t="shared" si="129"/>
        <v>1</v>
      </c>
      <c r="AF89" s="413">
        <f t="shared" si="129"/>
        <v>0</v>
      </c>
      <c r="AG89" s="473">
        <f t="shared" ref="AG89" si="134">AF89/AE89</f>
        <v>0</v>
      </c>
      <c r="AH89" s="537">
        <f t="shared" si="123"/>
        <v>0</v>
      </c>
      <c r="AI89" s="534">
        <v>0</v>
      </c>
      <c r="AJ89" s="534">
        <v>0</v>
      </c>
      <c r="AK89" s="460">
        <v>0</v>
      </c>
      <c r="AL89" s="537">
        <f t="shared" si="124"/>
        <v>0</v>
      </c>
      <c r="AM89" s="534">
        <v>0</v>
      </c>
      <c r="AN89" s="534">
        <v>0</v>
      </c>
      <c r="AO89" s="460">
        <v>0</v>
      </c>
      <c r="AP89" s="537">
        <f t="shared" si="125"/>
        <v>0</v>
      </c>
    </row>
    <row r="90" spans="1:42" s="49" customFormat="1" ht="215.25" customHeight="1">
      <c r="A90" s="74" t="s">
        <v>484</v>
      </c>
      <c r="B90" s="1142" t="s">
        <v>84</v>
      </c>
      <c r="C90" s="1143"/>
      <c r="D90" s="233" t="s">
        <v>1181</v>
      </c>
      <c r="E90" s="105" t="s">
        <v>483</v>
      </c>
      <c r="F90" s="1147" t="s">
        <v>1184</v>
      </c>
      <c r="G90" s="1148"/>
      <c r="H90" s="1127" t="s">
        <v>86</v>
      </c>
      <c r="I90" s="1128" t="s">
        <v>86</v>
      </c>
      <c r="J90" s="1129" t="s">
        <v>86</v>
      </c>
      <c r="K90" s="327"/>
      <c r="L90" s="327"/>
      <c r="M90" s="328"/>
      <c r="N90" s="329">
        <v>473279</v>
      </c>
      <c r="O90" s="329"/>
      <c r="P90" s="846" t="s">
        <v>111</v>
      </c>
      <c r="Q90" s="847"/>
      <c r="R90" s="848"/>
      <c r="S90" s="95" t="s">
        <v>155</v>
      </c>
      <c r="T90" s="82" t="s">
        <v>58</v>
      </c>
      <c r="U90" s="337">
        <v>1</v>
      </c>
      <c r="V90" s="472">
        <v>1</v>
      </c>
      <c r="W90" s="472">
        <f t="shared" si="119"/>
        <v>0</v>
      </c>
      <c r="X90" s="473">
        <f t="shared" si="120"/>
        <v>0</v>
      </c>
      <c r="Y90" s="537">
        <f t="shared" si="121"/>
        <v>0</v>
      </c>
      <c r="AA90" s="413">
        <f t="shared" si="126"/>
        <v>1</v>
      </c>
      <c r="AB90" s="413">
        <f t="shared" si="127"/>
        <v>0</v>
      </c>
      <c r="AC90" s="473">
        <f t="shared" si="128"/>
        <v>0</v>
      </c>
      <c r="AD90" s="537">
        <f t="shared" si="122"/>
        <v>0</v>
      </c>
      <c r="AE90" s="534">
        <v>0</v>
      </c>
      <c r="AF90" s="534">
        <v>0</v>
      </c>
      <c r="AG90" s="460">
        <v>0</v>
      </c>
      <c r="AH90" s="537">
        <f t="shared" si="123"/>
        <v>0</v>
      </c>
      <c r="AI90" s="534">
        <v>0</v>
      </c>
      <c r="AJ90" s="534">
        <v>0</v>
      </c>
      <c r="AK90" s="460">
        <v>0</v>
      </c>
      <c r="AL90" s="537">
        <f t="shared" si="124"/>
        <v>0</v>
      </c>
      <c r="AM90" s="534">
        <v>0</v>
      </c>
      <c r="AN90" s="534">
        <v>0</v>
      </c>
      <c r="AO90" s="460">
        <v>0</v>
      </c>
      <c r="AP90" s="537">
        <f t="shared" si="125"/>
        <v>0</v>
      </c>
    </row>
    <row r="91" spans="1:42" s="49" customFormat="1" ht="215.25" customHeight="1">
      <c r="A91" s="74" t="s">
        <v>484</v>
      </c>
      <c r="B91" s="1142" t="s">
        <v>84</v>
      </c>
      <c r="C91" s="1143"/>
      <c r="D91" s="233" t="s">
        <v>476</v>
      </c>
      <c r="E91" s="105" t="s">
        <v>483</v>
      </c>
      <c r="F91" s="1147" t="s">
        <v>1184</v>
      </c>
      <c r="G91" s="1148"/>
      <c r="H91" s="1127" t="s">
        <v>758</v>
      </c>
      <c r="I91" s="1128"/>
      <c r="J91" s="1129"/>
      <c r="K91" s="548"/>
      <c r="L91" s="327" t="d">
        <v>2019-01-01</v>
      </c>
      <c r="M91" s="328" t="s">
        <v>1717</v>
      </c>
      <c r="N91" s="329">
        <v>13905000000</v>
      </c>
      <c r="O91" s="329">
        <v>13905000000</v>
      </c>
      <c r="P91" s="846" t="s">
        <v>111</v>
      </c>
      <c r="Q91" s="847"/>
      <c r="R91" s="848"/>
      <c r="S91" s="95" t="s">
        <v>155</v>
      </c>
      <c r="T91" s="82" t="s">
        <v>58</v>
      </c>
      <c r="U91" s="337">
        <v>1</v>
      </c>
      <c r="V91" s="472">
        <v>1</v>
      </c>
      <c r="W91" s="472">
        <f t="shared" ref="W91:W92" si="135">O91/N91</f>
        <v>1</v>
      </c>
      <c r="X91" s="473">
        <f t="shared" ref="X91:X92" si="136">W91/V91</f>
        <v>1</v>
      </c>
      <c r="Y91" s="537">
        <f t="shared" ref="Y91:Y92" si="137">X91</f>
        <v>1</v>
      </c>
      <c r="AA91" s="413">
        <f t="shared" ref="AA91:AA92" si="138">V91</f>
        <v>1</v>
      </c>
      <c r="AB91" s="413">
        <f t="shared" ref="AB91:AB92" si="139">W91</f>
        <v>1</v>
      </c>
      <c r="AC91" s="473">
        <f t="shared" ref="AC91:AC92" si="140">AB91/AA91</f>
        <v>1</v>
      </c>
      <c r="AD91" s="537">
        <f t="shared" ref="AD91:AD92" si="141">AC91</f>
        <v>1</v>
      </c>
      <c r="AE91" s="413">
        <v>0</v>
      </c>
      <c r="AF91" s="413">
        <v>0</v>
      </c>
      <c r="AG91" s="473">
        <v>0</v>
      </c>
      <c r="AH91" s="537">
        <f t="shared" ref="AH91:AH92" si="142">AG91</f>
        <v>0</v>
      </c>
      <c r="AI91" s="534">
        <v>0</v>
      </c>
      <c r="AJ91" s="534">
        <v>0</v>
      </c>
      <c r="AK91" s="460">
        <v>0</v>
      </c>
      <c r="AL91" s="537">
        <f t="shared" ref="AL91:AL92" si="143">AK91</f>
        <v>0</v>
      </c>
      <c r="AM91" s="534">
        <v>0</v>
      </c>
      <c r="AN91" s="534">
        <v>0</v>
      </c>
      <c r="AO91" s="460">
        <v>0</v>
      </c>
      <c r="AP91" s="537">
        <f t="shared" ref="AP91:AP92" si="144">AO91</f>
        <v>0</v>
      </c>
    </row>
    <row r="92" spans="1:42" s="49" customFormat="1" ht="215.25" customHeight="1">
      <c r="A92" s="74" t="s">
        <v>484</v>
      </c>
      <c r="B92" s="1142" t="s">
        <v>84</v>
      </c>
      <c r="C92" s="1143"/>
      <c r="D92" s="233" t="s">
        <v>476</v>
      </c>
      <c r="E92" s="105" t="s">
        <v>483</v>
      </c>
      <c r="F92" s="1147" t="s">
        <v>1184</v>
      </c>
      <c r="G92" s="1148"/>
      <c r="H92" s="1127" t="s">
        <v>1721</v>
      </c>
      <c r="I92" s="1128"/>
      <c r="J92" s="1129"/>
      <c r="K92" s="327"/>
      <c r="L92" s="327" t="d">
        <v>2019-02-13</v>
      </c>
      <c r="M92" s="328" t="s">
        <v>1176</v>
      </c>
      <c r="N92" s="329">
        <v>1212484146</v>
      </c>
      <c r="O92" s="329">
        <v>1212484146</v>
      </c>
      <c r="P92" s="846" t="s">
        <v>111</v>
      </c>
      <c r="Q92" s="847"/>
      <c r="R92" s="848"/>
      <c r="S92" s="95" t="s">
        <v>155</v>
      </c>
      <c r="T92" s="82" t="s">
        <v>58</v>
      </c>
      <c r="U92" s="337">
        <v>1</v>
      </c>
      <c r="V92" s="472">
        <v>1</v>
      </c>
      <c r="W92" s="472">
        <f t="shared" si="135"/>
        <v>1</v>
      </c>
      <c r="X92" s="473">
        <f t="shared" si="136"/>
        <v>1</v>
      </c>
      <c r="Y92" s="537">
        <f t="shared" si="137"/>
        <v>1</v>
      </c>
      <c r="AA92" s="413">
        <f t="shared" si="138"/>
        <v>1</v>
      </c>
      <c r="AB92" s="413">
        <f t="shared" si="139"/>
        <v>1</v>
      </c>
      <c r="AC92" s="473">
        <f t="shared" si="140"/>
        <v>1</v>
      </c>
      <c r="AD92" s="537">
        <f t="shared" si="141"/>
        <v>1</v>
      </c>
      <c r="AE92" s="413">
        <v>0</v>
      </c>
      <c r="AF92" s="413">
        <v>0</v>
      </c>
      <c r="AG92" s="473">
        <v>0</v>
      </c>
      <c r="AH92" s="537">
        <f t="shared" si="142"/>
        <v>0</v>
      </c>
      <c r="AI92" s="534">
        <v>0</v>
      </c>
      <c r="AJ92" s="534">
        <v>0</v>
      </c>
      <c r="AK92" s="460">
        <v>0</v>
      </c>
      <c r="AL92" s="537">
        <f t="shared" si="143"/>
        <v>0</v>
      </c>
      <c r="AM92" s="534">
        <v>0</v>
      </c>
      <c r="AN92" s="534">
        <v>0</v>
      </c>
      <c r="AO92" s="460">
        <v>0</v>
      </c>
      <c r="AP92" s="537">
        <f t="shared" si="144"/>
        <v>0</v>
      </c>
    </row>
    <row r="93" spans="1:42" s="49" customFormat="1" ht="215.25" customHeight="1">
      <c r="A93" s="74" t="s">
        <v>484</v>
      </c>
      <c r="B93" s="1142" t="s">
        <v>84</v>
      </c>
      <c r="C93" s="1143"/>
      <c r="D93" s="233" t="s">
        <v>476</v>
      </c>
      <c r="E93" s="105" t="s">
        <v>483</v>
      </c>
      <c r="F93" s="1147" t="s">
        <v>1184</v>
      </c>
      <c r="G93" s="1148"/>
      <c r="H93" s="1127" t="s">
        <v>1721</v>
      </c>
      <c r="I93" s="1128"/>
      <c r="J93" s="1129"/>
      <c r="K93" s="327"/>
      <c r="L93" s="327" t="d">
        <v>2019-04-05</v>
      </c>
      <c r="M93" s="328" t="s">
        <v>1176</v>
      </c>
      <c r="N93" s="329">
        <v>246483000</v>
      </c>
      <c r="O93" s="329">
        <v>246483000</v>
      </c>
      <c r="P93" s="846" t="s">
        <v>111</v>
      </c>
      <c r="Q93" s="847"/>
      <c r="R93" s="848"/>
      <c r="S93" s="95" t="s">
        <v>155</v>
      </c>
      <c r="T93" s="82" t="s">
        <v>58</v>
      </c>
      <c r="U93" s="337">
        <v>1</v>
      </c>
      <c r="V93" s="472">
        <v>1</v>
      </c>
      <c r="W93" s="472">
        <f t="shared" ref="W93" si="145">O93/N93</f>
        <v>1</v>
      </c>
      <c r="X93" s="473">
        <f t="shared" ref="X93" si="146">W93/V93</f>
        <v>1</v>
      </c>
      <c r="Y93" s="537">
        <f t="shared" ref="Y93" si="147">X93</f>
        <v>1</v>
      </c>
      <c r="AA93" s="413">
        <v>0</v>
      </c>
      <c r="AB93" s="413">
        <v>0</v>
      </c>
      <c r="AC93" s="473">
        <v>0</v>
      </c>
      <c r="AD93" s="537">
        <f t="shared" ref="AD93" si="148">AC93</f>
        <v>0</v>
      </c>
      <c r="AE93" s="413">
        <f t="shared" ref="AE93:AF95" si="149">V93</f>
        <v>1</v>
      </c>
      <c r="AF93" s="413">
        <f t="shared" si="149"/>
        <v>1</v>
      </c>
      <c r="AG93" s="473">
        <f t="shared" ref="AG93" si="150">AF93/AE93</f>
        <v>1</v>
      </c>
      <c r="AH93" s="537">
        <f t="shared" ref="AH93" si="151">AG93</f>
        <v>1</v>
      </c>
      <c r="AI93" s="534">
        <v>0</v>
      </c>
      <c r="AJ93" s="534">
        <v>0</v>
      </c>
      <c r="AK93" s="460">
        <v>0</v>
      </c>
      <c r="AL93" s="537">
        <f t="shared" ref="AL93" si="152">AK93</f>
        <v>0</v>
      </c>
      <c r="AM93" s="534">
        <v>0</v>
      </c>
      <c r="AN93" s="534">
        <v>0</v>
      </c>
      <c r="AO93" s="460">
        <v>0</v>
      </c>
      <c r="AP93" s="537">
        <f t="shared" ref="AP93" si="153">AO93</f>
        <v>0</v>
      </c>
    </row>
    <row r="94" spans="1:42" s="49" customFormat="1" ht="215.25" customHeight="1">
      <c r="A94" s="74" t="s">
        <v>484</v>
      </c>
      <c r="B94" s="1142" t="s">
        <v>84</v>
      </c>
      <c r="C94" s="1143"/>
      <c r="D94" s="233" t="s">
        <v>476</v>
      </c>
      <c r="E94" s="105" t="s">
        <v>483</v>
      </c>
      <c r="F94" s="1147" t="s">
        <v>1184</v>
      </c>
      <c r="G94" s="1148"/>
      <c r="H94" s="1127" t="s">
        <v>1721</v>
      </c>
      <c r="I94" s="1128"/>
      <c r="J94" s="1129"/>
      <c r="K94" s="327"/>
      <c r="L94" s="327" t="d">
        <v>2019-04-05</v>
      </c>
      <c r="M94" s="328" t="s">
        <v>1724</v>
      </c>
      <c r="N94" s="329">
        <v>57512700</v>
      </c>
      <c r="O94" s="329">
        <v>57512700</v>
      </c>
      <c r="P94" s="846" t="s">
        <v>111</v>
      </c>
      <c r="Q94" s="847"/>
      <c r="R94" s="848"/>
      <c r="S94" s="95" t="s">
        <v>155</v>
      </c>
      <c r="T94" s="82" t="s">
        <v>58</v>
      </c>
      <c r="U94" s="337">
        <v>1</v>
      </c>
      <c r="V94" s="472">
        <v>1</v>
      </c>
      <c r="W94" s="472">
        <f t="shared" ref="W94" si="154">O94/N94</f>
        <v>1</v>
      </c>
      <c r="X94" s="473">
        <f t="shared" ref="X94" si="155">W94/V94</f>
        <v>1</v>
      </c>
      <c r="Y94" s="537">
        <f t="shared" ref="Y94" si="156">X94</f>
        <v>1</v>
      </c>
      <c r="AA94" s="413">
        <v>0</v>
      </c>
      <c r="AB94" s="413">
        <v>0</v>
      </c>
      <c r="AC94" s="473">
        <v>0</v>
      </c>
      <c r="AD94" s="537">
        <f t="shared" ref="AD94" si="157">AC94</f>
        <v>0</v>
      </c>
      <c r="AE94" s="413">
        <f t="shared" si="149"/>
        <v>1</v>
      </c>
      <c r="AF94" s="413">
        <f t="shared" si="149"/>
        <v>1</v>
      </c>
      <c r="AG94" s="473">
        <f t="shared" ref="AG94" si="158">AF94/AE94</f>
        <v>1</v>
      </c>
      <c r="AH94" s="537">
        <f t="shared" ref="AH94" si="159">AG94</f>
        <v>1</v>
      </c>
      <c r="AI94" s="534">
        <v>0</v>
      </c>
      <c r="AJ94" s="534">
        <v>0</v>
      </c>
      <c r="AK94" s="460">
        <v>0</v>
      </c>
      <c r="AL94" s="537">
        <f t="shared" ref="AL94" si="160">AK94</f>
        <v>0</v>
      </c>
      <c r="AM94" s="534">
        <v>0</v>
      </c>
      <c r="AN94" s="534">
        <v>0</v>
      </c>
      <c r="AO94" s="460">
        <v>0</v>
      </c>
      <c r="AP94" s="537">
        <f t="shared" ref="AP94" si="161">AO94</f>
        <v>0</v>
      </c>
    </row>
    <row r="95" spans="1:42" s="49" customFormat="1" ht="215.25" customHeight="1">
      <c r="A95" s="74" t="s">
        <v>484</v>
      </c>
      <c r="B95" s="1142" t="s">
        <v>84</v>
      </c>
      <c r="C95" s="1143"/>
      <c r="D95" s="233" t="s">
        <v>476</v>
      </c>
      <c r="E95" s="105" t="s">
        <v>483</v>
      </c>
      <c r="F95" s="1147" t="s">
        <v>1184</v>
      </c>
      <c r="G95" s="1148"/>
      <c r="H95" s="1127" t="s">
        <v>1721</v>
      </c>
      <c r="I95" s="1128"/>
      <c r="J95" s="1129"/>
      <c r="K95" s="327"/>
      <c r="L95" s="327" t="d">
        <v>2019-04-05</v>
      </c>
      <c r="M95" s="328" t="s">
        <v>1725</v>
      </c>
      <c r="N95" s="329">
        <v>24648300</v>
      </c>
      <c r="O95" s="329">
        <v>24648300</v>
      </c>
      <c r="P95" s="846" t="s">
        <v>111</v>
      </c>
      <c r="Q95" s="847"/>
      <c r="R95" s="848"/>
      <c r="S95" s="95" t="s">
        <v>155</v>
      </c>
      <c r="T95" s="82" t="s">
        <v>58</v>
      </c>
      <c r="U95" s="337">
        <v>1</v>
      </c>
      <c r="V95" s="472">
        <v>1</v>
      </c>
      <c r="W95" s="472">
        <f t="shared" ref="W95:W97" si="162">O95/N95</f>
        <v>1</v>
      </c>
      <c r="X95" s="473">
        <f t="shared" ref="X95:X97" si="163">W95/V95</f>
        <v>1</v>
      </c>
      <c r="Y95" s="537">
        <f t="shared" ref="Y95:Y97" si="164">X95</f>
        <v>1</v>
      </c>
      <c r="AA95" s="413">
        <v>0</v>
      </c>
      <c r="AB95" s="413">
        <v>0</v>
      </c>
      <c r="AC95" s="473">
        <v>0</v>
      </c>
      <c r="AD95" s="537">
        <f t="shared" ref="AD95:AD97" si="165">AC95</f>
        <v>0</v>
      </c>
      <c r="AE95" s="413">
        <f t="shared" si="149"/>
        <v>1</v>
      </c>
      <c r="AF95" s="413">
        <f t="shared" si="149"/>
        <v>1</v>
      </c>
      <c r="AG95" s="473">
        <f t="shared" ref="AG95" si="166">AF95/AE95</f>
        <v>1</v>
      </c>
      <c r="AH95" s="537">
        <f t="shared" ref="AH95:AH97" si="167">AG95</f>
        <v>1</v>
      </c>
      <c r="AI95" s="534">
        <v>0</v>
      </c>
      <c r="AJ95" s="534">
        <v>0</v>
      </c>
      <c r="AK95" s="460">
        <v>0</v>
      </c>
      <c r="AL95" s="537">
        <f t="shared" ref="AL95:AL97" si="168">AK95</f>
        <v>0</v>
      </c>
      <c r="AM95" s="534">
        <v>0</v>
      </c>
      <c r="AN95" s="534">
        <v>0</v>
      </c>
      <c r="AO95" s="460">
        <v>0</v>
      </c>
      <c r="AP95" s="537">
        <f t="shared" ref="AP95:AP97" si="169">AO95</f>
        <v>0</v>
      </c>
    </row>
    <row r="96" spans="1:42" s="49" customFormat="1" ht="215.25" customHeight="1">
      <c r="A96" s="74" t="s">
        <v>484</v>
      </c>
      <c r="B96" s="1142" t="s">
        <v>84</v>
      </c>
      <c r="C96" s="1143"/>
      <c r="D96" s="233" t="s">
        <v>476</v>
      </c>
      <c r="E96" s="105" t="s">
        <v>483</v>
      </c>
      <c r="F96" s="1147" t="s">
        <v>1184</v>
      </c>
      <c r="G96" s="1148"/>
      <c r="H96" s="1127" t="s">
        <v>1722</v>
      </c>
      <c r="I96" s="1128"/>
      <c r="J96" s="1129"/>
      <c r="K96" s="327"/>
      <c r="L96" s="327"/>
      <c r="M96" s="328"/>
      <c r="N96" s="329">
        <f>80000000-N97+86</f>
        <v>78521111</v>
      </c>
      <c r="O96" s="329"/>
      <c r="P96" s="846" t="s">
        <v>111</v>
      </c>
      <c r="Q96" s="847"/>
      <c r="R96" s="848"/>
      <c r="S96" s="95" t="s">
        <v>155</v>
      </c>
      <c r="T96" s="82" t="s">
        <v>58</v>
      </c>
      <c r="U96" s="337">
        <v>1</v>
      </c>
      <c r="V96" s="472">
        <v>1</v>
      </c>
      <c r="W96" s="472">
        <f t="shared" si="162"/>
        <v>0</v>
      </c>
      <c r="X96" s="473">
        <f t="shared" si="163"/>
        <v>0</v>
      </c>
      <c r="Y96" s="537">
        <f t="shared" si="164"/>
        <v>0</v>
      </c>
      <c r="AA96" s="413">
        <f t="shared" ref="AA96" si="170">V96</f>
        <v>1</v>
      </c>
      <c r="AB96" s="413">
        <f t="shared" ref="AB96" si="171">W96</f>
        <v>0</v>
      </c>
      <c r="AC96" s="473">
        <f t="shared" ref="AC96" si="172">AB96/AA96</f>
        <v>0</v>
      </c>
      <c r="AD96" s="537">
        <f t="shared" si="165"/>
        <v>0</v>
      </c>
      <c r="AE96" s="534">
        <v>0</v>
      </c>
      <c r="AF96" s="534">
        <v>0</v>
      </c>
      <c r="AG96" s="460">
        <v>0</v>
      </c>
      <c r="AH96" s="537">
        <f t="shared" si="167"/>
        <v>0</v>
      </c>
      <c r="AI96" s="534">
        <v>0</v>
      </c>
      <c r="AJ96" s="534">
        <v>0</v>
      </c>
      <c r="AK96" s="460">
        <v>0</v>
      </c>
      <c r="AL96" s="537">
        <f t="shared" si="168"/>
        <v>0</v>
      </c>
      <c r="AM96" s="534">
        <v>0</v>
      </c>
      <c r="AN96" s="534">
        <v>0</v>
      </c>
      <c r="AO96" s="460">
        <v>0</v>
      </c>
      <c r="AP96" s="537">
        <f t="shared" si="169"/>
        <v>0</v>
      </c>
    </row>
    <row r="97" spans="1:42" s="49" customFormat="1" ht="215.25" customHeight="1">
      <c r="A97" s="74" t="s">
        <v>484</v>
      </c>
      <c r="B97" s="1142" t="s">
        <v>84</v>
      </c>
      <c r="C97" s="1143"/>
      <c r="D97" s="233" t="s">
        <v>476</v>
      </c>
      <c r="E97" s="105" t="s">
        <v>483</v>
      </c>
      <c r="F97" s="1147" t="s">
        <v>1184</v>
      </c>
      <c r="G97" s="1148"/>
      <c r="H97" s="1127" t="s">
        <v>1723</v>
      </c>
      <c r="I97" s="1128"/>
      <c r="J97" s="1129"/>
      <c r="K97" s="327" t="d">
        <v>2019-06-12</v>
      </c>
      <c r="L97" s="327" t="d">
        <v>2019-06-13</v>
      </c>
      <c r="M97" s="328" t="s">
        <v>1726</v>
      </c>
      <c r="N97" s="329">
        <v>1478975</v>
      </c>
      <c r="O97" s="329">
        <v>1478975</v>
      </c>
      <c r="P97" s="846" t="s">
        <v>111</v>
      </c>
      <c r="Q97" s="847"/>
      <c r="R97" s="848"/>
      <c r="S97" s="95" t="s">
        <v>155</v>
      </c>
      <c r="T97" s="82" t="s">
        <v>58</v>
      </c>
      <c r="U97" s="337">
        <v>1</v>
      </c>
      <c r="V97" s="472">
        <v>1</v>
      </c>
      <c r="W97" s="472">
        <f t="shared" si="162"/>
        <v>1</v>
      </c>
      <c r="X97" s="473">
        <f t="shared" si="163"/>
        <v>1</v>
      </c>
      <c r="Y97" s="537">
        <f t="shared" si="164"/>
        <v>1</v>
      </c>
      <c r="AA97" s="413">
        <v>0</v>
      </c>
      <c r="AB97" s="413">
        <v>0</v>
      </c>
      <c r="AC97" s="473">
        <v>0</v>
      </c>
      <c r="AD97" s="537">
        <f t="shared" si="165"/>
        <v>0</v>
      </c>
      <c r="AE97" s="413">
        <f>V97</f>
        <v>1</v>
      </c>
      <c r="AF97" s="413">
        <f>W97</f>
        <v>1</v>
      </c>
      <c r="AG97" s="473">
        <f t="shared" ref="AG97" si="173">AF97/AE97</f>
        <v>1</v>
      </c>
      <c r="AH97" s="537">
        <f t="shared" si="167"/>
        <v>1</v>
      </c>
      <c r="AI97" s="534">
        <v>0</v>
      </c>
      <c r="AJ97" s="534">
        <v>0</v>
      </c>
      <c r="AK97" s="460">
        <v>0</v>
      </c>
      <c r="AL97" s="537">
        <f t="shared" si="168"/>
        <v>0</v>
      </c>
      <c r="AM97" s="534">
        <v>0</v>
      </c>
      <c r="AN97" s="534">
        <v>0</v>
      </c>
      <c r="AO97" s="460">
        <v>0</v>
      </c>
      <c r="AP97" s="537">
        <f t="shared" si="169"/>
        <v>0</v>
      </c>
    </row>
    <row r="98" spans="1:42" s="49" customFormat="1" ht="215.25" customHeight="1">
      <c r="A98" s="74" t="s">
        <v>484</v>
      </c>
      <c r="B98" s="1142" t="s">
        <v>84</v>
      </c>
      <c r="C98" s="1143"/>
      <c r="D98" s="233" t="s">
        <v>476</v>
      </c>
      <c r="E98" s="105" t="s">
        <v>483</v>
      </c>
      <c r="F98" s="1147" t="s">
        <v>1184</v>
      </c>
      <c r="G98" s="1148"/>
      <c r="H98" s="1127" t="s">
        <v>1727</v>
      </c>
      <c r="I98" s="1128"/>
      <c r="J98" s="1129"/>
      <c r="K98" s="327"/>
      <c r="L98" s="327"/>
      <c r="M98" s="328"/>
      <c r="N98" s="329">
        <v>120000000</v>
      </c>
      <c r="O98" s="329"/>
      <c r="P98" s="846" t="s">
        <v>111</v>
      </c>
      <c r="Q98" s="847"/>
      <c r="R98" s="848"/>
      <c r="S98" s="95" t="s">
        <v>155</v>
      </c>
      <c r="T98" s="82" t="s">
        <v>58</v>
      </c>
      <c r="U98" s="337">
        <v>1</v>
      </c>
      <c r="V98" s="472">
        <v>1</v>
      </c>
      <c r="W98" s="472">
        <f t="shared" ref="W98:W99" si="174">O98/N98</f>
        <v>0</v>
      </c>
      <c r="X98" s="473">
        <f t="shared" ref="X98:X99" si="175">W98/V98</f>
        <v>0</v>
      </c>
      <c r="Y98" s="537">
        <f t="shared" ref="Y98:Y99" si="176">X98</f>
        <v>0</v>
      </c>
      <c r="AA98" s="413">
        <f t="shared" ref="AA98" si="177">V98</f>
        <v>1</v>
      </c>
      <c r="AB98" s="413">
        <f t="shared" ref="AB98" si="178">W98</f>
        <v>0</v>
      </c>
      <c r="AC98" s="473">
        <f t="shared" ref="AC98" si="179">AB98/AA98</f>
        <v>0</v>
      </c>
      <c r="AD98" s="537">
        <f t="shared" ref="AD98:AD99" si="180">AC98</f>
        <v>0</v>
      </c>
      <c r="AE98" s="534">
        <v>0</v>
      </c>
      <c r="AF98" s="534">
        <v>0</v>
      </c>
      <c r="AG98" s="460">
        <v>0</v>
      </c>
      <c r="AH98" s="537">
        <f t="shared" ref="AH98:AH99" si="181">AG98</f>
        <v>0</v>
      </c>
      <c r="AI98" s="534">
        <v>0</v>
      </c>
      <c r="AJ98" s="534">
        <v>0</v>
      </c>
      <c r="AK98" s="460">
        <v>0</v>
      </c>
      <c r="AL98" s="537">
        <f t="shared" ref="AL98:AL99" si="182">AK98</f>
        <v>0</v>
      </c>
      <c r="AM98" s="534">
        <v>0</v>
      </c>
      <c r="AN98" s="534">
        <v>0</v>
      </c>
      <c r="AO98" s="460">
        <v>0</v>
      </c>
      <c r="AP98" s="537">
        <f t="shared" ref="AP98:AP99" si="183">AO98</f>
        <v>0</v>
      </c>
    </row>
    <row r="99" spans="1:42" s="49" customFormat="1" ht="215.25" customHeight="1">
      <c r="A99" s="74" t="s">
        <v>484</v>
      </c>
      <c r="B99" s="1142" t="s">
        <v>84</v>
      </c>
      <c r="C99" s="1143"/>
      <c r="D99" s="233" t="s">
        <v>476</v>
      </c>
      <c r="E99" s="105" t="s">
        <v>483</v>
      </c>
      <c r="F99" s="1147" t="s">
        <v>1184</v>
      </c>
      <c r="G99" s="1148"/>
      <c r="H99" s="1127" t="s">
        <v>760</v>
      </c>
      <c r="I99" s="1128"/>
      <c r="J99" s="1129"/>
      <c r="K99" s="327" t="d">
        <v>2019-03-21</v>
      </c>
      <c r="L99" s="327" t="d">
        <v>2019-05-02</v>
      </c>
      <c r="M99" s="328" t="s">
        <v>1730</v>
      </c>
      <c r="N99" s="329">
        <f>36495000-4055000</f>
        <v>32440000</v>
      </c>
      <c r="O99" s="329">
        <v>32440000</v>
      </c>
      <c r="P99" s="846" t="s">
        <v>111</v>
      </c>
      <c r="Q99" s="847"/>
      <c r="R99" s="848"/>
      <c r="S99" s="95" t="s">
        <v>155</v>
      </c>
      <c r="T99" s="82" t="s">
        <v>58</v>
      </c>
      <c r="U99" s="337">
        <v>1</v>
      </c>
      <c r="V99" s="472">
        <v>1</v>
      </c>
      <c r="W99" s="472">
        <f t="shared" si="174"/>
        <v>1</v>
      </c>
      <c r="X99" s="473">
        <f t="shared" si="175"/>
        <v>1</v>
      </c>
      <c r="Y99" s="537">
        <f t="shared" si="176"/>
        <v>1</v>
      </c>
      <c r="AA99" s="413">
        <v>0</v>
      </c>
      <c r="AB99" s="413">
        <v>0</v>
      </c>
      <c r="AC99" s="473">
        <v>0</v>
      </c>
      <c r="AD99" s="537">
        <f t="shared" si="180"/>
        <v>0</v>
      </c>
      <c r="AE99" s="413">
        <f>V99</f>
        <v>1</v>
      </c>
      <c r="AF99" s="413">
        <f>W99</f>
        <v>1</v>
      </c>
      <c r="AG99" s="473">
        <f t="shared" ref="AG99" si="184">AF99/AE99</f>
        <v>1</v>
      </c>
      <c r="AH99" s="537">
        <f t="shared" si="181"/>
        <v>1</v>
      </c>
      <c r="AI99" s="534">
        <v>0</v>
      </c>
      <c r="AJ99" s="534">
        <v>0</v>
      </c>
      <c r="AK99" s="460">
        <v>0</v>
      </c>
      <c r="AL99" s="537">
        <f t="shared" si="182"/>
        <v>0</v>
      </c>
      <c r="AM99" s="534">
        <v>0</v>
      </c>
      <c r="AN99" s="534">
        <v>0</v>
      </c>
      <c r="AO99" s="460">
        <v>0</v>
      </c>
      <c r="AP99" s="537">
        <f t="shared" si="183"/>
        <v>0</v>
      </c>
    </row>
    <row r="100" spans="1:42" s="49" customFormat="1" ht="215.25" customHeight="1">
      <c r="A100" s="74" t="s">
        <v>484</v>
      </c>
      <c r="B100" s="1142" t="s">
        <v>84</v>
      </c>
      <c r="C100" s="1143"/>
      <c r="D100" s="233" t="s">
        <v>476</v>
      </c>
      <c r="E100" s="105" t="s">
        <v>483</v>
      </c>
      <c r="F100" s="1147" t="s">
        <v>1184</v>
      </c>
      <c r="G100" s="1148"/>
      <c r="H100" s="1127" t="s">
        <v>761</v>
      </c>
      <c r="I100" s="1128"/>
      <c r="J100" s="1129"/>
      <c r="K100" s="327" t="d">
        <v>2019-03-21</v>
      </c>
      <c r="L100" s="327" t="d">
        <v>2019-05-03</v>
      </c>
      <c r="M100" s="328" t="s">
        <v>1731</v>
      </c>
      <c r="N100" s="329">
        <f>35684000-3244000</f>
        <v>32440000</v>
      </c>
      <c r="O100" s="329">
        <v>32440000</v>
      </c>
      <c r="P100" s="846" t="s">
        <v>111</v>
      </c>
      <c r="Q100" s="847"/>
      <c r="R100" s="848"/>
      <c r="S100" s="95" t="s">
        <v>155</v>
      </c>
      <c r="T100" s="82" t="s">
        <v>58</v>
      </c>
      <c r="U100" s="337">
        <v>1</v>
      </c>
      <c r="V100" s="472">
        <v>1</v>
      </c>
      <c r="W100" s="472">
        <f t="shared" ref="W100:W107" si="185">O100/N100</f>
        <v>1</v>
      </c>
      <c r="X100" s="473">
        <f t="shared" ref="X100:X107" si="186">W100/V100</f>
        <v>1</v>
      </c>
      <c r="Y100" s="537">
        <f t="shared" ref="Y100:Y107" si="187">X100</f>
        <v>1</v>
      </c>
      <c r="AA100" s="413">
        <v>0</v>
      </c>
      <c r="AB100" s="413">
        <v>0</v>
      </c>
      <c r="AC100" s="473">
        <v>0</v>
      </c>
      <c r="AD100" s="537">
        <f t="shared" ref="AD100:AD107" si="188">AC100</f>
        <v>0</v>
      </c>
      <c r="AE100" s="413">
        <f>V100</f>
        <v>1</v>
      </c>
      <c r="AF100" s="413">
        <f>W100</f>
        <v>1</v>
      </c>
      <c r="AG100" s="473">
        <f t="shared" ref="AG100" si="189">AF100/AE100</f>
        <v>1</v>
      </c>
      <c r="AH100" s="537">
        <f t="shared" ref="AH100:AH107" si="190">AG100</f>
        <v>1</v>
      </c>
      <c r="AI100" s="534">
        <v>0</v>
      </c>
      <c r="AJ100" s="534">
        <v>0</v>
      </c>
      <c r="AK100" s="460">
        <v>0</v>
      </c>
      <c r="AL100" s="537">
        <f t="shared" ref="AL100:AL107" si="191">AK100</f>
        <v>0</v>
      </c>
      <c r="AM100" s="534">
        <v>0</v>
      </c>
      <c r="AN100" s="534">
        <v>0</v>
      </c>
      <c r="AO100" s="460">
        <v>0</v>
      </c>
      <c r="AP100" s="537">
        <f t="shared" ref="AP100:AP107" si="192">AO100</f>
        <v>0</v>
      </c>
    </row>
    <row r="101" spans="1:42" s="49" customFormat="1" ht="215.25" customHeight="1">
      <c r="A101" s="74" t="s">
        <v>484</v>
      </c>
      <c r="B101" s="1142" t="s">
        <v>84</v>
      </c>
      <c r="C101" s="1143"/>
      <c r="D101" s="233" t="s">
        <v>476</v>
      </c>
      <c r="E101" s="105" t="s">
        <v>483</v>
      </c>
      <c r="F101" s="1147" t="s">
        <v>1184</v>
      </c>
      <c r="G101" s="1148"/>
      <c r="H101" s="1127" t="s">
        <v>1160</v>
      </c>
      <c r="I101" s="1128"/>
      <c r="J101" s="1129"/>
      <c r="K101" s="327" t="d">
        <v>2019-02-26</v>
      </c>
      <c r="L101" s="327" t="d">
        <v>2019-03-07</v>
      </c>
      <c r="M101" s="328" t="s">
        <v>1732</v>
      </c>
      <c r="N101" s="329">
        <v>71304700</v>
      </c>
      <c r="O101" s="329">
        <v>71304700</v>
      </c>
      <c r="P101" s="846" t="s">
        <v>111</v>
      </c>
      <c r="Q101" s="847"/>
      <c r="R101" s="848"/>
      <c r="S101" s="95" t="s">
        <v>155</v>
      </c>
      <c r="T101" s="82" t="s">
        <v>58</v>
      </c>
      <c r="U101" s="337">
        <v>1</v>
      </c>
      <c r="V101" s="472">
        <v>1</v>
      </c>
      <c r="W101" s="472">
        <f t="shared" si="185"/>
        <v>1</v>
      </c>
      <c r="X101" s="473">
        <f t="shared" si="186"/>
        <v>1</v>
      </c>
      <c r="Y101" s="537">
        <f t="shared" si="187"/>
        <v>1</v>
      </c>
      <c r="AA101" s="413">
        <f t="shared" ref="AA101:AA106" si="193">V101</f>
        <v>1</v>
      </c>
      <c r="AB101" s="413">
        <f t="shared" ref="AB101:AB106" si="194">W101</f>
        <v>1</v>
      </c>
      <c r="AC101" s="473">
        <f t="shared" ref="AC101:AC106" si="195">AB101/AA101</f>
        <v>1</v>
      </c>
      <c r="AD101" s="537">
        <f t="shared" si="188"/>
        <v>1</v>
      </c>
      <c r="AE101" s="413">
        <v>0</v>
      </c>
      <c r="AF101" s="413">
        <v>0</v>
      </c>
      <c r="AG101" s="473">
        <v>0</v>
      </c>
      <c r="AH101" s="537">
        <f t="shared" si="190"/>
        <v>0</v>
      </c>
      <c r="AI101" s="534">
        <v>0</v>
      </c>
      <c r="AJ101" s="534">
        <v>0</v>
      </c>
      <c r="AK101" s="460">
        <v>0</v>
      </c>
      <c r="AL101" s="537">
        <f t="shared" si="191"/>
        <v>0</v>
      </c>
      <c r="AM101" s="534">
        <v>0</v>
      </c>
      <c r="AN101" s="534">
        <v>0</v>
      </c>
      <c r="AO101" s="460">
        <v>0</v>
      </c>
      <c r="AP101" s="537">
        <f t="shared" si="192"/>
        <v>0</v>
      </c>
    </row>
    <row r="102" spans="1:42" s="49" customFormat="1" ht="215.25" customHeight="1">
      <c r="A102" s="74" t="s">
        <v>484</v>
      </c>
      <c r="B102" s="1142" t="s">
        <v>84</v>
      </c>
      <c r="C102" s="1143"/>
      <c r="D102" s="233" t="s">
        <v>476</v>
      </c>
      <c r="E102" s="105" t="s">
        <v>483</v>
      </c>
      <c r="F102" s="1147" t="s">
        <v>1184</v>
      </c>
      <c r="G102" s="1148"/>
      <c r="H102" s="1127" t="s">
        <v>1160</v>
      </c>
      <c r="I102" s="1128"/>
      <c r="J102" s="1129"/>
      <c r="K102" s="327" t="d">
        <v>2019-01-23</v>
      </c>
      <c r="L102" s="327" t="d">
        <v>2019-01-31</v>
      </c>
      <c r="M102" s="328" t="s">
        <v>1177</v>
      </c>
      <c r="N102" s="329">
        <f t="shared" ref="N102:N103" si="196">80861000-245033</f>
        <v>80615967</v>
      </c>
      <c r="O102" s="329">
        <v>80615967</v>
      </c>
      <c r="P102" s="846" t="s">
        <v>111</v>
      </c>
      <c r="Q102" s="847"/>
      <c r="R102" s="848"/>
      <c r="S102" s="95" t="s">
        <v>155</v>
      </c>
      <c r="T102" s="82" t="s">
        <v>58</v>
      </c>
      <c r="U102" s="337">
        <v>1</v>
      </c>
      <c r="V102" s="472">
        <v>1</v>
      </c>
      <c r="W102" s="472">
        <f t="shared" si="185"/>
        <v>1</v>
      </c>
      <c r="X102" s="473">
        <f t="shared" si="186"/>
        <v>1</v>
      </c>
      <c r="Y102" s="537">
        <f t="shared" si="187"/>
        <v>1</v>
      </c>
      <c r="AA102" s="413">
        <f t="shared" si="193"/>
        <v>1</v>
      </c>
      <c r="AB102" s="413">
        <f t="shared" si="194"/>
        <v>1</v>
      </c>
      <c r="AC102" s="473">
        <f t="shared" si="195"/>
        <v>1</v>
      </c>
      <c r="AD102" s="537">
        <f t="shared" si="188"/>
        <v>1</v>
      </c>
      <c r="AE102" s="413">
        <v>0</v>
      </c>
      <c r="AF102" s="413">
        <v>0</v>
      </c>
      <c r="AG102" s="473">
        <v>0</v>
      </c>
      <c r="AH102" s="537">
        <f t="shared" si="190"/>
        <v>0</v>
      </c>
      <c r="AI102" s="534">
        <v>0</v>
      </c>
      <c r="AJ102" s="534">
        <v>0</v>
      </c>
      <c r="AK102" s="460">
        <v>0</v>
      </c>
      <c r="AL102" s="537">
        <f t="shared" si="191"/>
        <v>0</v>
      </c>
      <c r="AM102" s="534">
        <v>0</v>
      </c>
      <c r="AN102" s="534">
        <v>0</v>
      </c>
      <c r="AO102" s="460">
        <v>0</v>
      </c>
      <c r="AP102" s="537">
        <f t="shared" si="192"/>
        <v>0</v>
      </c>
    </row>
    <row r="103" spans="1:42" s="49" customFormat="1" ht="215.25" customHeight="1">
      <c r="A103" s="74" t="s">
        <v>484</v>
      </c>
      <c r="B103" s="1142" t="s">
        <v>84</v>
      </c>
      <c r="C103" s="1143"/>
      <c r="D103" s="233" t="s">
        <v>476</v>
      </c>
      <c r="E103" s="105" t="s">
        <v>483</v>
      </c>
      <c r="F103" s="1147" t="s">
        <v>1184</v>
      </c>
      <c r="G103" s="1148"/>
      <c r="H103" s="1127" t="s">
        <v>1160</v>
      </c>
      <c r="I103" s="1128"/>
      <c r="J103" s="1129"/>
      <c r="K103" s="327" t="d">
        <v>2019-01-23</v>
      </c>
      <c r="L103" s="327" t="d">
        <v>2019-01-30</v>
      </c>
      <c r="M103" s="328" t="s">
        <v>1733</v>
      </c>
      <c r="N103" s="329">
        <f t="shared" si="196"/>
        <v>80615967</v>
      </c>
      <c r="O103" s="329">
        <v>80615967</v>
      </c>
      <c r="P103" s="846" t="s">
        <v>111</v>
      </c>
      <c r="Q103" s="847"/>
      <c r="R103" s="848"/>
      <c r="S103" s="95" t="s">
        <v>155</v>
      </c>
      <c r="T103" s="82" t="s">
        <v>58</v>
      </c>
      <c r="U103" s="337">
        <v>1</v>
      </c>
      <c r="V103" s="472">
        <v>1</v>
      </c>
      <c r="W103" s="472">
        <f t="shared" si="185"/>
        <v>1</v>
      </c>
      <c r="X103" s="473">
        <f t="shared" si="186"/>
        <v>1</v>
      </c>
      <c r="Y103" s="537">
        <f t="shared" si="187"/>
        <v>1</v>
      </c>
      <c r="AA103" s="413">
        <f t="shared" si="193"/>
        <v>1</v>
      </c>
      <c r="AB103" s="413">
        <f t="shared" si="194"/>
        <v>1</v>
      </c>
      <c r="AC103" s="473">
        <f t="shared" si="195"/>
        <v>1</v>
      </c>
      <c r="AD103" s="537">
        <f t="shared" si="188"/>
        <v>1</v>
      </c>
      <c r="AE103" s="413">
        <v>0</v>
      </c>
      <c r="AF103" s="413">
        <v>0</v>
      </c>
      <c r="AG103" s="473">
        <v>0</v>
      </c>
      <c r="AH103" s="537">
        <f t="shared" si="190"/>
        <v>0</v>
      </c>
      <c r="AI103" s="534">
        <v>0</v>
      </c>
      <c r="AJ103" s="534">
        <v>0</v>
      </c>
      <c r="AK103" s="460">
        <v>0</v>
      </c>
      <c r="AL103" s="537">
        <f t="shared" si="191"/>
        <v>0</v>
      </c>
      <c r="AM103" s="534">
        <v>0</v>
      </c>
      <c r="AN103" s="534">
        <v>0</v>
      </c>
      <c r="AO103" s="460">
        <v>0</v>
      </c>
      <c r="AP103" s="537">
        <f t="shared" si="192"/>
        <v>0</v>
      </c>
    </row>
    <row r="104" spans="1:42" s="49" customFormat="1" ht="215.25" customHeight="1">
      <c r="A104" s="74" t="s">
        <v>484</v>
      </c>
      <c r="B104" s="1142" t="s">
        <v>84</v>
      </c>
      <c r="C104" s="1143"/>
      <c r="D104" s="233" t="s">
        <v>476</v>
      </c>
      <c r="E104" s="105" t="s">
        <v>483</v>
      </c>
      <c r="F104" s="1147" t="s">
        <v>1184</v>
      </c>
      <c r="G104" s="1148"/>
      <c r="H104" s="1127" t="s">
        <v>762</v>
      </c>
      <c r="I104" s="1128"/>
      <c r="J104" s="1129"/>
      <c r="K104" s="327" t="d">
        <v>2019-02-26</v>
      </c>
      <c r="L104" s="327" t="d">
        <v>2019-03-07</v>
      </c>
      <c r="M104" s="328" t="s">
        <v>1734</v>
      </c>
      <c r="N104" s="329">
        <f>90501000-41363000</f>
        <v>49138000</v>
      </c>
      <c r="O104" s="329">
        <f>90501000-41363000</f>
        <v>49138000</v>
      </c>
      <c r="P104" s="846" t="s">
        <v>111</v>
      </c>
      <c r="Q104" s="847"/>
      <c r="R104" s="848"/>
      <c r="S104" s="95" t="s">
        <v>155</v>
      </c>
      <c r="T104" s="82" t="s">
        <v>58</v>
      </c>
      <c r="U104" s="337">
        <v>1</v>
      </c>
      <c r="V104" s="472">
        <v>1</v>
      </c>
      <c r="W104" s="472">
        <f t="shared" si="185"/>
        <v>1</v>
      </c>
      <c r="X104" s="473">
        <f t="shared" si="186"/>
        <v>1</v>
      </c>
      <c r="Y104" s="537">
        <f t="shared" si="187"/>
        <v>1</v>
      </c>
      <c r="AA104" s="413">
        <f t="shared" si="193"/>
        <v>1</v>
      </c>
      <c r="AB104" s="413">
        <f t="shared" si="194"/>
        <v>1</v>
      </c>
      <c r="AC104" s="473">
        <f t="shared" si="195"/>
        <v>1</v>
      </c>
      <c r="AD104" s="537">
        <f t="shared" si="188"/>
        <v>1</v>
      </c>
      <c r="AE104" s="413">
        <v>0</v>
      </c>
      <c r="AF104" s="413">
        <v>0</v>
      </c>
      <c r="AG104" s="473">
        <v>0</v>
      </c>
      <c r="AH104" s="537">
        <f t="shared" si="190"/>
        <v>0</v>
      </c>
      <c r="AI104" s="534">
        <v>0</v>
      </c>
      <c r="AJ104" s="534">
        <v>0</v>
      </c>
      <c r="AK104" s="460">
        <v>0</v>
      </c>
      <c r="AL104" s="537">
        <f t="shared" si="191"/>
        <v>0</v>
      </c>
      <c r="AM104" s="534">
        <v>0</v>
      </c>
      <c r="AN104" s="534">
        <v>0</v>
      </c>
      <c r="AO104" s="460">
        <v>0</v>
      </c>
      <c r="AP104" s="537">
        <f t="shared" si="192"/>
        <v>0</v>
      </c>
    </row>
    <row r="105" spans="1:42" s="49" customFormat="1" ht="215.25" customHeight="1">
      <c r="A105" s="74" t="s">
        <v>484</v>
      </c>
      <c r="B105" s="1142" t="s">
        <v>84</v>
      </c>
      <c r="C105" s="1143"/>
      <c r="D105" s="233" t="s">
        <v>476</v>
      </c>
      <c r="E105" s="105" t="s">
        <v>483</v>
      </c>
      <c r="F105" s="1147" t="s">
        <v>1184</v>
      </c>
      <c r="G105" s="1148"/>
      <c r="H105" s="1127" t="s">
        <v>763</v>
      </c>
      <c r="I105" s="1128"/>
      <c r="J105" s="1129"/>
      <c r="K105" s="327" t="d">
        <v>2019-02-22</v>
      </c>
      <c r="L105" s="327" t="d">
        <v>2019-03-08</v>
      </c>
      <c r="M105" s="328" t="s">
        <v>1178</v>
      </c>
      <c r="N105" s="329">
        <v>64699000</v>
      </c>
      <c r="O105" s="329">
        <v>64699000</v>
      </c>
      <c r="P105" s="846" t="s">
        <v>111</v>
      </c>
      <c r="Q105" s="847"/>
      <c r="R105" s="848"/>
      <c r="S105" s="95" t="s">
        <v>155</v>
      </c>
      <c r="T105" s="82" t="s">
        <v>58</v>
      </c>
      <c r="U105" s="337">
        <v>1</v>
      </c>
      <c r="V105" s="472">
        <v>1</v>
      </c>
      <c r="W105" s="472">
        <f t="shared" si="185"/>
        <v>1</v>
      </c>
      <c r="X105" s="473">
        <f t="shared" si="186"/>
        <v>1</v>
      </c>
      <c r="Y105" s="537">
        <f t="shared" si="187"/>
        <v>1</v>
      </c>
      <c r="AA105" s="413">
        <f t="shared" si="193"/>
        <v>1</v>
      </c>
      <c r="AB105" s="413">
        <f t="shared" si="194"/>
        <v>1</v>
      </c>
      <c r="AC105" s="473">
        <f t="shared" si="195"/>
        <v>1</v>
      </c>
      <c r="AD105" s="537">
        <f t="shared" si="188"/>
        <v>1</v>
      </c>
      <c r="AE105" s="413">
        <v>0</v>
      </c>
      <c r="AF105" s="413">
        <v>0</v>
      </c>
      <c r="AG105" s="473">
        <v>0</v>
      </c>
      <c r="AH105" s="537">
        <f t="shared" si="190"/>
        <v>0</v>
      </c>
      <c r="AI105" s="534">
        <v>0</v>
      </c>
      <c r="AJ105" s="534">
        <v>0</v>
      </c>
      <c r="AK105" s="460">
        <v>0</v>
      </c>
      <c r="AL105" s="537">
        <f t="shared" si="191"/>
        <v>0</v>
      </c>
      <c r="AM105" s="534">
        <v>0</v>
      </c>
      <c r="AN105" s="534">
        <v>0</v>
      </c>
      <c r="AO105" s="460">
        <v>0</v>
      </c>
      <c r="AP105" s="537">
        <f t="shared" si="192"/>
        <v>0</v>
      </c>
    </row>
    <row r="106" spans="1:42" s="49" customFormat="1" ht="215.25" customHeight="1">
      <c r="A106" s="74" t="s">
        <v>484</v>
      </c>
      <c r="B106" s="1142" t="s">
        <v>84</v>
      </c>
      <c r="C106" s="1143"/>
      <c r="D106" s="233" t="s">
        <v>476</v>
      </c>
      <c r="E106" s="105" t="s">
        <v>483</v>
      </c>
      <c r="F106" s="1147" t="s">
        <v>1184</v>
      </c>
      <c r="G106" s="1148"/>
      <c r="H106" s="1127" t="s">
        <v>1699</v>
      </c>
      <c r="I106" s="1128"/>
      <c r="J106" s="1129"/>
      <c r="K106" s="327" t="d">
        <v>2019-02-15</v>
      </c>
      <c r="L106" s="327" t="d">
        <v>2019-02-21</v>
      </c>
      <c r="M106" s="328" t="s">
        <v>1709</v>
      </c>
      <c r="N106" s="329">
        <v>52147333</v>
      </c>
      <c r="O106" s="329">
        <v>52147333</v>
      </c>
      <c r="P106" s="846" t="s">
        <v>111</v>
      </c>
      <c r="Q106" s="847"/>
      <c r="R106" s="848"/>
      <c r="S106" s="95" t="s">
        <v>155</v>
      </c>
      <c r="T106" s="82" t="s">
        <v>58</v>
      </c>
      <c r="U106" s="337">
        <v>1</v>
      </c>
      <c r="V106" s="472">
        <v>1</v>
      </c>
      <c r="W106" s="472">
        <f t="shared" si="185"/>
        <v>1</v>
      </c>
      <c r="X106" s="473">
        <f t="shared" si="186"/>
        <v>1</v>
      </c>
      <c r="Y106" s="537">
        <f t="shared" si="187"/>
        <v>1</v>
      </c>
      <c r="AA106" s="413">
        <f t="shared" si="193"/>
        <v>1</v>
      </c>
      <c r="AB106" s="413">
        <f t="shared" si="194"/>
        <v>1</v>
      </c>
      <c r="AC106" s="473">
        <f t="shared" si="195"/>
        <v>1</v>
      </c>
      <c r="AD106" s="537">
        <f t="shared" si="188"/>
        <v>1</v>
      </c>
      <c r="AE106" s="413">
        <v>0</v>
      </c>
      <c r="AF106" s="413">
        <v>0</v>
      </c>
      <c r="AG106" s="473">
        <v>0</v>
      </c>
      <c r="AH106" s="537">
        <f t="shared" si="190"/>
        <v>0</v>
      </c>
      <c r="AI106" s="534">
        <v>0</v>
      </c>
      <c r="AJ106" s="534">
        <v>0</v>
      </c>
      <c r="AK106" s="460">
        <v>0</v>
      </c>
      <c r="AL106" s="537">
        <f t="shared" si="191"/>
        <v>0</v>
      </c>
      <c r="AM106" s="534">
        <v>0</v>
      </c>
      <c r="AN106" s="534">
        <v>0</v>
      </c>
      <c r="AO106" s="460">
        <v>0</v>
      </c>
      <c r="AP106" s="537">
        <f t="shared" si="192"/>
        <v>0</v>
      </c>
    </row>
    <row r="107" spans="1:42" s="49" customFormat="1" ht="215.25" customHeight="1">
      <c r="A107" s="74" t="s">
        <v>484</v>
      </c>
      <c r="B107" s="1142" t="s">
        <v>84</v>
      </c>
      <c r="C107" s="1143"/>
      <c r="D107" s="233" t="s">
        <v>476</v>
      </c>
      <c r="E107" s="105" t="s">
        <v>483</v>
      </c>
      <c r="F107" s="1147" t="s">
        <v>1184</v>
      </c>
      <c r="G107" s="1148"/>
      <c r="H107" s="1127" t="s">
        <v>1728</v>
      </c>
      <c r="I107" s="1128"/>
      <c r="J107" s="1129"/>
      <c r="K107" s="327" t="d">
        <v>2019-06-25</v>
      </c>
      <c r="L107" s="327" t="d">
        <v>2019-08-23</v>
      </c>
      <c r="M107" s="328" t="s">
        <v>1735</v>
      </c>
      <c r="N107" s="329">
        <f>23924500-6623167</f>
        <v>17301333</v>
      </c>
      <c r="O107" s="329">
        <v>17301333</v>
      </c>
      <c r="P107" s="846" t="s">
        <v>111</v>
      </c>
      <c r="Q107" s="847"/>
      <c r="R107" s="848"/>
      <c r="S107" s="95" t="s">
        <v>155</v>
      </c>
      <c r="T107" s="82" t="s">
        <v>58</v>
      </c>
      <c r="U107" s="337">
        <v>1</v>
      </c>
      <c r="V107" s="472">
        <v>1</v>
      </c>
      <c r="W107" s="472">
        <f t="shared" si="185"/>
        <v>1</v>
      </c>
      <c r="X107" s="473">
        <f t="shared" si="186"/>
        <v>1</v>
      </c>
      <c r="Y107" s="537">
        <f t="shared" si="187"/>
        <v>1</v>
      </c>
      <c r="AA107" s="413">
        <v>0</v>
      </c>
      <c r="AB107" s="413">
        <v>0</v>
      </c>
      <c r="AC107" s="473">
        <v>0</v>
      </c>
      <c r="AD107" s="537">
        <f t="shared" si="188"/>
        <v>0</v>
      </c>
      <c r="AE107" s="413">
        <v>0</v>
      </c>
      <c r="AF107" s="413">
        <v>0</v>
      </c>
      <c r="AG107" s="473">
        <v>0</v>
      </c>
      <c r="AH107" s="537">
        <f t="shared" si="190"/>
        <v>0</v>
      </c>
      <c r="AI107" s="413">
        <f>V107</f>
        <v>1</v>
      </c>
      <c r="AJ107" s="413">
        <f>W107</f>
        <v>1</v>
      </c>
      <c r="AK107" s="473">
        <f t="shared" ref="AK107" si="197">AJ107/AI107</f>
        <v>1</v>
      </c>
      <c r="AL107" s="537">
        <f t="shared" si="191"/>
        <v>1</v>
      </c>
      <c r="AM107" s="534">
        <v>0</v>
      </c>
      <c r="AN107" s="534">
        <v>0</v>
      </c>
      <c r="AO107" s="460">
        <v>0</v>
      </c>
      <c r="AP107" s="537">
        <f t="shared" si="192"/>
        <v>0</v>
      </c>
    </row>
    <row r="108" spans="1:42" s="49" customFormat="1" ht="215.25" customHeight="1">
      <c r="A108" s="74" t="s">
        <v>484</v>
      </c>
      <c r="B108" s="1142" t="s">
        <v>84</v>
      </c>
      <c r="C108" s="1143"/>
      <c r="D108" s="233" t="s">
        <v>476</v>
      </c>
      <c r="E108" s="105" t="s">
        <v>483</v>
      </c>
      <c r="F108" s="1147" t="s">
        <v>1184</v>
      </c>
      <c r="G108" s="1148"/>
      <c r="H108" s="1127" t="s">
        <v>1728</v>
      </c>
      <c r="I108" s="1128"/>
      <c r="J108" s="1129"/>
      <c r="K108" s="327" t="d">
        <v>2019-06-25</v>
      </c>
      <c r="L108" s="327" t="d">
        <v>2019-08-27</v>
      </c>
      <c r="M108" s="328" t="s">
        <v>1736</v>
      </c>
      <c r="N108" s="329">
        <f>23924500-7028667</f>
        <v>16895833</v>
      </c>
      <c r="O108" s="329">
        <v>16895833</v>
      </c>
      <c r="P108" s="846" t="s">
        <v>111</v>
      </c>
      <c r="Q108" s="847"/>
      <c r="R108" s="848"/>
      <c r="S108" s="95" t="s">
        <v>155</v>
      </c>
      <c r="T108" s="82" t="s">
        <v>58</v>
      </c>
      <c r="U108" s="337">
        <v>1</v>
      </c>
      <c r="V108" s="472">
        <v>1</v>
      </c>
      <c r="W108" s="472">
        <f t="shared" ref="W108:W116" si="198">O108/N108</f>
        <v>1</v>
      </c>
      <c r="X108" s="473">
        <f t="shared" ref="X108:X116" si="199">W108/V108</f>
        <v>1</v>
      </c>
      <c r="Y108" s="537">
        <f t="shared" ref="Y108:Y116" si="200">X108</f>
        <v>1</v>
      </c>
      <c r="AA108" s="413">
        <v>0</v>
      </c>
      <c r="AB108" s="413">
        <v>0</v>
      </c>
      <c r="AC108" s="473">
        <v>0</v>
      </c>
      <c r="AD108" s="537">
        <f t="shared" ref="AD108:AD116" si="201">AC108</f>
        <v>0</v>
      </c>
      <c r="AE108" s="413">
        <v>0</v>
      </c>
      <c r="AF108" s="413">
        <v>0</v>
      </c>
      <c r="AG108" s="473">
        <v>0</v>
      </c>
      <c r="AH108" s="537">
        <f t="shared" ref="AH108:AH116" si="202">AG108</f>
        <v>0</v>
      </c>
      <c r="AI108" s="413">
        <f>V108</f>
        <v>1</v>
      </c>
      <c r="AJ108" s="413">
        <f>W108</f>
        <v>1</v>
      </c>
      <c r="AK108" s="473">
        <f t="shared" ref="AK108" si="203">AJ108/AI108</f>
        <v>1</v>
      </c>
      <c r="AL108" s="537">
        <f t="shared" ref="AL108:AL116" si="204">AK108</f>
        <v>1</v>
      </c>
      <c r="AM108" s="534">
        <v>0</v>
      </c>
      <c r="AN108" s="534">
        <v>0</v>
      </c>
      <c r="AO108" s="460">
        <v>0</v>
      </c>
      <c r="AP108" s="537">
        <f t="shared" ref="AP108:AP116" si="205">AO108</f>
        <v>0</v>
      </c>
    </row>
    <row r="109" spans="1:42" s="49" customFormat="1" ht="215.25" customHeight="1">
      <c r="A109" s="74" t="s">
        <v>484</v>
      </c>
      <c r="B109" s="1142" t="s">
        <v>84</v>
      </c>
      <c r="C109" s="1143"/>
      <c r="D109" s="233" t="s">
        <v>476</v>
      </c>
      <c r="E109" s="105" t="s">
        <v>483</v>
      </c>
      <c r="F109" s="1147" t="s">
        <v>1184</v>
      </c>
      <c r="G109" s="1148"/>
      <c r="H109" s="1127" t="s">
        <v>1729</v>
      </c>
      <c r="I109" s="1128"/>
      <c r="J109" s="1129"/>
      <c r="K109" s="327"/>
      <c r="L109" s="327"/>
      <c r="M109" s="328"/>
      <c r="N109" s="329">
        <f>41363000</f>
        <v>41363000</v>
      </c>
      <c r="O109" s="329"/>
      <c r="P109" s="846" t="s">
        <v>111</v>
      </c>
      <c r="Q109" s="847"/>
      <c r="R109" s="848"/>
      <c r="S109" s="95" t="s">
        <v>155</v>
      </c>
      <c r="T109" s="82" t="s">
        <v>58</v>
      </c>
      <c r="U109" s="337">
        <v>1</v>
      </c>
      <c r="V109" s="472">
        <v>1</v>
      </c>
      <c r="W109" s="472">
        <f t="shared" si="198"/>
        <v>0</v>
      </c>
      <c r="X109" s="473">
        <f t="shared" si="199"/>
        <v>0</v>
      </c>
      <c r="Y109" s="537">
        <f t="shared" si="200"/>
        <v>0</v>
      </c>
      <c r="AA109" s="413">
        <f t="shared" ref="AA109:AA111" si="206">V109</f>
        <v>1</v>
      </c>
      <c r="AB109" s="413">
        <f t="shared" ref="AB109:AB111" si="207">W109</f>
        <v>0</v>
      </c>
      <c r="AC109" s="473">
        <f t="shared" ref="AC109:AC111" si="208">AB109/AA109</f>
        <v>0</v>
      </c>
      <c r="AD109" s="537">
        <f t="shared" si="201"/>
        <v>0</v>
      </c>
      <c r="AE109" s="534">
        <v>0</v>
      </c>
      <c r="AF109" s="534">
        <v>0</v>
      </c>
      <c r="AG109" s="460">
        <v>0</v>
      </c>
      <c r="AH109" s="537">
        <f t="shared" si="202"/>
        <v>0</v>
      </c>
      <c r="AI109" s="534">
        <v>0</v>
      </c>
      <c r="AJ109" s="534">
        <v>0</v>
      </c>
      <c r="AK109" s="460">
        <v>0</v>
      </c>
      <c r="AL109" s="537">
        <f t="shared" si="204"/>
        <v>0</v>
      </c>
      <c r="AM109" s="534">
        <v>0</v>
      </c>
      <c r="AN109" s="534">
        <v>0</v>
      </c>
      <c r="AO109" s="460">
        <v>0</v>
      </c>
      <c r="AP109" s="537">
        <f t="shared" si="205"/>
        <v>0</v>
      </c>
    </row>
    <row r="110" spans="1:42" s="49" customFormat="1" ht="215.25" customHeight="1">
      <c r="A110" s="74" t="s">
        <v>484</v>
      </c>
      <c r="B110" s="1142" t="s">
        <v>84</v>
      </c>
      <c r="C110" s="1143"/>
      <c r="D110" s="233" t="s">
        <v>476</v>
      </c>
      <c r="E110" s="105" t="s">
        <v>483</v>
      </c>
      <c r="F110" s="1147" t="s">
        <v>1184</v>
      </c>
      <c r="G110" s="1148"/>
      <c r="H110" s="1127" t="s">
        <v>1684</v>
      </c>
      <c r="I110" s="1128"/>
      <c r="J110" s="1129"/>
      <c r="K110" s="327"/>
      <c r="L110" s="327"/>
      <c r="M110" s="328"/>
      <c r="N110" s="329">
        <f>7028667+6623167</f>
        <v>13651834</v>
      </c>
      <c r="O110" s="329"/>
      <c r="P110" s="846" t="s">
        <v>111</v>
      </c>
      <c r="Q110" s="847"/>
      <c r="R110" s="848"/>
      <c r="S110" s="95" t="s">
        <v>155</v>
      </c>
      <c r="T110" s="82" t="s">
        <v>58</v>
      </c>
      <c r="U110" s="337">
        <v>1</v>
      </c>
      <c r="V110" s="472">
        <v>1</v>
      </c>
      <c r="W110" s="472">
        <f t="shared" si="198"/>
        <v>0</v>
      </c>
      <c r="X110" s="473">
        <f t="shared" si="199"/>
        <v>0</v>
      </c>
      <c r="Y110" s="537">
        <f t="shared" si="200"/>
        <v>0</v>
      </c>
      <c r="AA110" s="413">
        <f t="shared" si="206"/>
        <v>1</v>
      </c>
      <c r="AB110" s="413">
        <f t="shared" si="207"/>
        <v>0</v>
      </c>
      <c r="AC110" s="473">
        <f t="shared" si="208"/>
        <v>0</v>
      </c>
      <c r="AD110" s="537">
        <f t="shared" si="201"/>
        <v>0</v>
      </c>
      <c r="AE110" s="534">
        <v>0</v>
      </c>
      <c r="AF110" s="534">
        <v>0</v>
      </c>
      <c r="AG110" s="460">
        <v>0</v>
      </c>
      <c r="AH110" s="537">
        <f t="shared" si="202"/>
        <v>0</v>
      </c>
      <c r="AI110" s="534">
        <v>0</v>
      </c>
      <c r="AJ110" s="534">
        <v>0</v>
      </c>
      <c r="AK110" s="460">
        <v>0</v>
      </c>
      <c r="AL110" s="537">
        <f t="shared" si="204"/>
        <v>0</v>
      </c>
      <c r="AM110" s="534">
        <v>0</v>
      </c>
      <c r="AN110" s="534">
        <v>0</v>
      </c>
      <c r="AO110" s="460">
        <v>0</v>
      </c>
      <c r="AP110" s="537">
        <f t="shared" si="205"/>
        <v>0</v>
      </c>
    </row>
    <row r="111" spans="1:42" s="49" customFormat="1" ht="215.25" customHeight="1">
      <c r="A111" s="74" t="s">
        <v>484</v>
      </c>
      <c r="B111" s="1142" t="s">
        <v>84</v>
      </c>
      <c r="C111" s="1143"/>
      <c r="D111" s="233" t="s">
        <v>476</v>
      </c>
      <c r="E111" s="105" t="s">
        <v>483</v>
      </c>
      <c r="F111" s="1147" t="s">
        <v>1184</v>
      </c>
      <c r="G111" s="1148"/>
      <c r="H111" s="1127" t="s">
        <v>1631</v>
      </c>
      <c r="I111" s="1128"/>
      <c r="J111" s="1129"/>
      <c r="K111" s="327"/>
      <c r="L111" s="327"/>
      <c r="M111" s="328"/>
      <c r="N111" s="329">
        <f>7326521-92290</f>
        <v>7234231</v>
      </c>
      <c r="O111" s="329"/>
      <c r="P111" s="846" t="s">
        <v>111</v>
      </c>
      <c r="Q111" s="847"/>
      <c r="R111" s="848"/>
      <c r="S111" s="95" t="s">
        <v>155</v>
      </c>
      <c r="T111" s="82" t="s">
        <v>58</v>
      </c>
      <c r="U111" s="337">
        <v>1</v>
      </c>
      <c r="V111" s="472">
        <v>1</v>
      </c>
      <c r="W111" s="472">
        <f t="shared" si="198"/>
        <v>0</v>
      </c>
      <c r="X111" s="473">
        <f t="shared" si="199"/>
        <v>0</v>
      </c>
      <c r="Y111" s="537">
        <f t="shared" si="200"/>
        <v>0</v>
      </c>
      <c r="AA111" s="413">
        <f t="shared" si="206"/>
        <v>1</v>
      </c>
      <c r="AB111" s="413">
        <f t="shared" si="207"/>
        <v>0</v>
      </c>
      <c r="AC111" s="473">
        <f t="shared" si="208"/>
        <v>0</v>
      </c>
      <c r="AD111" s="537">
        <f t="shared" si="201"/>
        <v>0</v>
      </c>
      <c r="AE111" s="534">
        <v>0</v>
      </c>
      <c r="AF111" s="534">
        <v>0</v>
      </c>
      <c r="AG111" s="460">
        <v>0</v>
      </c>
      <c r="AH111" s="537">
        <f t="shared" si="202"/>
        <v>0</v>
      </c>
      <c r="AI111" s="534">
        <v>0</v>
      </c>
      <c r="AJ111" s="534">
        <v>0</v>
      </c>
      <c r="AK111" s="460">
        <v>0</v>
      </c>
      <c r="AL111" s="537">
        <f t="shared" si="204"/>
        <v>0</v>
      </c>
      <c r="AM111" s="534">
        <v>0</v>
      </c>
      <c r="AN111" s="534">
        <v>0</v>
      </c>
      <c r="AO111" s="460">
        <v>0</v>
      </c>
      <c r="AP111" s="537">
        <f t="shared" si="205"/>
        <v>0</v>
      </c>
    </row>
    <row r="112" spans="1:42" s="49" customFormat="1" ht="215.25" customHeight="1">
      <c r="A112" s="74" t="s">
        <v>484</v>
      </c>
      <c r="B112" s="1142" t="s">
        <v>84</v>
      </c>
      <c r="C112" s="1143"/>
      <c r="D112" s="233" t="s">
        <v>476</v>
      </c>
      <c r="E112" s="105" t="s">
        <v>483</v>
      </c>
      <c r="F112" s="1147" t="s">
        <v>1184</v>
      </c>
      <c r="G112" s="1148"/>
      <c r="H112" s="1127" t="s">
        <v>1739</v>
      </c>
      <c r="I112" s="1128"/>
      <c r="J112" s="1129"/>
      <c r="K112" s="327" t="d">
        <v>2019-05-17</v>
      </c>
      <c r="L112" s="327" t="d">
        <v>2019-05-20</v>
      </c>
      <c r="M112" s="328" t="s">
        <v>1737</v>
      </c>
      <c r="N112" s="329">
        <v>84890600</v>
      </c>
      <c r="O112" s="329">
        <v>84890600</v>
      </c>
      <c r="P112" s="846" t="s">
        <v>111</v>
      </c>
      <c r="Q112" s="847"/>
      <c r="R112" s="848"/>
      <c r="S112" s="95" t="s">
        <v>155</v>
      </c>
      <c r="T112" s="82" t="s">
        <v>58</v>
      </c>
      <c r="U112" s="337">
        <v>1</v>
      </c>
      <c r="V112" s="472">
        <v>1</v>
      </c>
      <c r="W112" s="472">
        <f t="shared" si="198"/>
        <v>1</v>
      </c>
      <c r="X112" s="473">
        <f t="shared" si="199"/>
        <v>1</v>
      </c>
      <c r="Y112" s="537">
        <f t="shared" si="200"/>
        <v>1</v>
      </c>
      <c r="AA112" s="413">
        <v>0</v>
      </c>
      <c r="AB112" s="413">
        <v>0</v>
      </c>
      <c r="AC112" s="473">
        <v>0</v>
      </c>
      <c r="AD112" s="537">
        <f t="shared" si="201"/>
        <v>0</v>
      </c>
      <c r="AE112" s="413">
        <f>V112</f>
        <v>1</v>
      </c>
      <c r="AF112" s="413">
        <f>W112</f>
        <v>1</v>
      </c>
      <c r="AG112" s="473">
        <f t="shared" ref="AG112" si="209">AF112/AE112</f>
        <v>1</v>
      </c>
      <c r="AH112" s="537">
        <f t="shared" si="202"/>
        <v>1</v>
      </c>
      <c r="AI112" s="534">
        <v>0</v>
      </c>
      <c r="AJ112" s="534">
        <v>0</v>
      </c>
      <c r="AK112" s="460">
        <v>0</v>
      </c>
      <c r="AL112" s="537">
        <f t="shared" si="204"/>
        <v>0</v>
      </c>
      <c r="AM112" s="534">
        <v>0</v>
      </c>
      <c r="AN112" s="534">
        <v>0</v>
      </c>
      <c r="AO112" s="460">
        <v>0</v>
      </c>
      <c r="AP112" s="537">
        <f t="shared" si="205"/>
        <v>0</v>
      </c>
    </row>
    <row r="113" spans="1:42" s="49" customFormat="1" ht="215.25" customHeight="1">
      <c r="A113" s="74" t="s">
        <v>484</v>
      </c>
      <c r="B113" s="1142" t="s">
        <v>84</v>
      </c>
      <c r="C113" s="1143"/>
      <c r="D113" s="233" t="s">
        <v>476</v>
      </c>
      <c r="E113" s="105" t="s">
        <v>483</v>
      </c>
      <c r="F113" s="1147" t="s">
        <v>1184</v>
      </c>
      <c r="G113" s="1148"/>
      <c r="H113" s="1127" t="s">
        <v>1161</v>
      </c>
      <c r="I113" s="1128"/>
      <c r="J113" s="1129"/>
      <c r="K113" s="327"/>
      <c r="L113" s="327" t="d">
        <v>2019-01-28</v>
      </c>
      <c r="M113" s="328" t="s">
        <v>1179</v>
      </c>
      <c r="N113" s="329">
        <v>44900</v>
      </c>
      <c r="O113" s="329">
        <v>44900</v>
      </c>
      <c r="P113" s="846" t="s">
        <v>111</v>
      </c>
      <c r="Q113" s="847"/>
      <c r="R113" s="848"/>
      <c r="S113" s="95" t="s">
        <v>155</v>
      </c>
      <c r="T113" s="82" t="s">
        <v>58</v>
      </c>
      <c r="U113" s="337">
        <v>1</v>
      </c>
      <c r="V113" s="472">
        <v>1</v>
      </c>
      <c r="W113" s="472">
        <f t="shared" si="198"/>
        <v>1</v>
      </c>
      <c r="X113" s="473">
        <f t="shared" si="199"/>
        <v>1</v>
      </c>
      <c r="Y113" s="537">
        <f t="shared" si="200"/>
        <v>1</v>
      </c>
      <c r="AA113" s="413">
        <f t="shared" ref="AA113:AA116" si="210">V113</f>
        <v>1</v>
      </c>
      <c r="AB113" s="413">
        <f t="shared" ref="AB113:AB116" si="211">W113</f>
        <v>1</v>
      </c>
      <c r="AC113" s="473">
        <f t="shared" ref="AC113:AC116" si="212">AB113/AA113</f>
        <v>1</v>
      </c>
      <c r="AD113" s="537">
        <f t="shared" si="201"/>
        <v>1</v>
      </c>
      <c r="AE113" s="413">
        <v>0</v>
      </c>
      <c r="AF113" s="413">
        <v>0</v>
      </c>
      <c r="AG113" s="473">
        <v>0</v>
      </c>
      <c r="AH113" s="537">
        <f t="shared" si="202"/>
        <v>0</v>
      </c>
      <c r="AI113" s="534">
        <v>0</v>
      </c>
      <c r="AJ113" s="534">
        <v>0</v>
      </c>
      <c r="AK113" s="460">
        <v>0</v>
      </c>
      <c r="AL113" s="537">
        <f t="shared" si="204"/>
        <v>0</v>
      </c>
      <c r="AM113" s="534">
        <v>0</v>
      </c>
      <c r="AN113" s="534">
        <v>0</v>
      </c>
      <c r="AO113" s="460">
        <v>0</v>
      </c>
      <c r="AP113" s="537">
        <f t="shared" si="205"/>
        <v>0</v>
      </c>
    </row>
    <row r="114" spans="1:42" s="49" customFormat="1" ht="215.25" customHeight="1">
      <c r="A114" s="74" t="s">
        <v>484</v>
      </c>
      <c r="B114" s="1142" t="s">
        <v>84</v>
      </c>
      <c r="C114" s="1143"/>
      <c r="D114" s="233" t="s">
        <v>476</v>
      </c>
      <c r="E114" s="105" t="s">
        <v>483</v>
      </c>
      <c r="F114" s="1147" t="s">
        <v>1184</v>
      </c>
      <c r="G114" s="1148"/>
      <c r="H114" s="1127" t="s">
        <v>1162</v>
      </c>
      <c r="I114" s="1128"/>
      <c r="J114" s="1129"/>
      <c r="K114" s="327"/>
      <c r="L114" s="327" t="d">
        <v>2019-02-01</v>
      </c>
      <c r="M114" s="328" t="s">
        <v>1738</v>
      </c>
      <c r="N114" s="329">
        <v>196000</v>
      </c>
      <c r="O114" s="329">
        <v>196000</v>
      </c>
      <c r="P114" s="846" t="s">
        <v>111</v>
      </c>
      <c r="Q114" s="847"/>
      <c r="R114" s="848"/>
      <c r="S114" s="95" t="s">
        <v>155</v>
      </c>
      <c r="T114" s="82" t="s">
        <v>58</v>
      </c>
      <c r="U114" s="337">
        <v>1</v>
      </c>
      <c r="V114" s="472">
        <v>1</v>
      </c>
      <c r="W114" s="472">
        <f t="shared" si="198"/>
        <v>1</v>
      </c>
      <c r="X114" s="473">
        <f t="shared" si="199"/>
        <v>1</v>
      </c>
      <c r="Y114" s="537">
        <f t="shared" si="200"/>
        <v>1</v>
      </c>
      <c r="AA114" s="413">
        <f t="shared" si="210"/>
        <v>1</v>
      </c>
      <c r="AB114" s="413">
        <f t="shared" si="211"/>
        <v>1</v>
      </c>
      <c r="AC114" s="473">
        <f t="shared" si="212"/>
        <v>1</v>
      </c>
      <c r="AD114" s="537">
        <f t="shared" si="201"/>
        <v>1</v>
      </c>
      <c r="AE114" s="413">
        <v>0</v>
      </c>
      <c r="AF114" s="413">
        <v>0</v>
      </c>
      <c r="AG114" s="473">
        <v>0</v>
      </c>
      <c r="AH114" s="537">
        <f t="shared" si="202"/>
        <v>0</v>
      </c>
      <c r="AI114" s="534">
        <v>0</v>
      </c>
      <c r="AJ114" s="534">
        <v>0</v>
      </c>
      <c r="AK114" s="460">
        <v>0</v>
      </c>
      <c r="AL114" s="537">
        <f t="shared" si="204"/>
        <v>0</v>
      </c>
      <c r="AM114" s="534">
        <v>0</v>
      </c>
      <c r="AN114" s="534">
        <v>0</v>
      </c>
      <c r="AO114" s="460">
        <v>0</v>
      </c>
      <c r="AP114" s="537">
        <f t="shared" si="205"/>
        <v>0</v>
      </c>
    </row>
    <row r="115" spans="1:42" s="49" customFormat="1" ht="215.25" customHeight="1">
      <c r="A115" s="74" t="s">
        <v>484</v>
      </c>
      <c r="B115" s="1142" t="s">
        <v>84</v>
      </c>
      <c r="C115" s="1143"/>
      <c r="D115" s="233" t="s">
        <v>476</v>
      </c>
      <c r="E115" s="105" t="s">
        <v>483</v>
      </c>
      <c r="F115" s="1147" t="s">
        <v>1184</v>
      </c>
      <c r="G115" s="1148"/>
      <c r="H115" s="1127" t="s">
        <v>1163</v>
      </c>
      <c r="I115" s="1128"/>
      <c r="J115" s="1129"/>
      <c r="K115" s="327"/>
      <c r="L115" s="327" t="d">
        <v>2019-02-22</v>
      </c>
      <c r="M115" s="328" t="s">
        <v>1179</v>
      </c>
      <c r="N115" s="329">
        <v>57190</v>
      </c>
      <c r="O115" s="329">
        <v>57190</v>
      </c>
      <c r="P115" s="846" t="s">
        <v>111</v>
      </c>
      <c r="Q115" s="847"/>
      <c r="R115" s="848"/>
      <c r="S115" s="95" t="s">
        <v>155</v>
      </c>
      <c r="T115" s="82" t="s">
        <v>58</v>
      </c>
      <c r="U115" s="337">
        <v>1</v>
      </c>
      <c r="V115" s="472">
        <v>1</v>
      </c>
      <c r="W115" s="472">
        <f t="shared" si="198"/>
        <v>1</v>
      </c>
      <c r="X115" s="473">
        <f t="shared" si="199"/>
        <v>1</v>
      </c>
      <c r="Y115" s="537">
        <f t="shared" si="200"/>
        <v>1</v>
      </c>
      <c r="AA115" s="413">
        <f t="shared" si="210"/>
        <v>1</v>
      </c>
      <c r="AB115" s="413">
        <f t="shared" si="211"/>
        <v>1</v>
      </c>
      <c r="AC115" s="473">
        <f t="shared" si="212"/>
        <v>1</v>
      </c>
      <c r="AD115" s="537">
        <f t="shared" si="201"/>
        <v>1</v>
      </c>
      <c r="AE115" s="413">
        <v>0</v>
      </c>
      <c r="AF115" s="413">
        <v>0</v>
      </c>
      <c r="AG115" s="473">
        <v>0</v>
      </c>
      <c r="AH115" s="537">
        <f t="shared" si="202"/>
        <v>0</v>
      </c>
      <c r="AI115" s="534">
        <v>0</v>
      </c>
      <c r="AJ115" s="534">
        <v>0</v>
      </c>
      <c r="AK115" s="460">
        <v>0</v>
      </c>
      <c r="AL115" s="537">
        <f t="shared" si="204"/>
        <v>0</v>
      </c>
      <c r="AM115" s="534">
        <v>0</v>
      </c>
      <c r="AN115" s="534">
        <v>0</v>
      </c>
      <c r="AO115" s="460">
        <v>0</v>
      </c>
      <c r="AP115" s="537">
        <f t="shared" si="205"/>
        <v>0</v>
      </c>
    </row>
    <row r="116" spans="1:42" s="49" customFormat="1" ht="215.25" customHeight="1">
      <c r="A116" s="74" t="s">
        <v>484</v>
      </c>
      <c r="B116" s="1142" t="s">
        <v>84</v>
      </c>
      <c r="C116" s="1143"/>
      <c r="D116" s="233" t="s">
        <v>476</v>
      </c>
      <c r="E116" s="105" t="s">
        <v>483</v>
      </c>
      <c r="F116" s="1147" t="s">
        <v>1184</v>
      </c>
      <c r="G116" s="1148"/>
      <c r="H116" s="1127" t="s">
        <v>1165</v>
      </c>
      <c r="I116" s="1128"/>
      <c r="J116" s="1129"/>
      <c r="K116" s="327"/>
      <c r="L116" s="327" t="d">
        <v>2019-03-11</v>
      </c>
      <c r="M116" s="328" t="s">
        <v>1738</v>
      </c>
      <c r="N116" s="329">
        <v>706570</v>
      </c>
      <c r="O116" s="329">
        <v>706570</v>
      </c>
      <c r="P116" s="846" t="s">
        <v>111</v>
      </c>
      <c r="Q116" s="847"/>
      <c r="R116" s="848"/>
      <c r="S116" s="95" t="s">
        <v>155</v>
      </c>
      <c r="T116" s="82" t="s">
        <v>58</v>
      </c>
      <c r="U116" s="337">
        <v>1</v>
      </c>
      <c r="V116" s="472">
        <v>1</v>
      </c>
      <c r="W116" s="472">
        <f t="shared" si="198"/>
        <v>1</v>
      </c>
      <c r="X116" s="473">
        <f t="shared" si="199"/>
        <v>1</v>
      </c>
      <c r="Y116" s="537">
        <f t="shared" si="200"/>
        <v>1</v>
      </c>
      <c r="AA116" s="413">
        <f t="shared" si="210"/>
        <v>1</v>
      </c>
      <c r="AB116" s="413">
        <f t="shared" si="211"/>
        <v>1</v>
      </c>
      <c r="AC116" s="473">
        <f t="shared" si="212"/>
        <v>1</v>
      </c>
      <c r="AD116" s="537">
        <f t="shared" si="201"/>
        <v>1</v>
      </c>
      <c r="AE116" s="413">
        <v>0</v>
      </c>
      <c r="AF116" s="413">
        <v>0</v>
      </c>
      <c r="AG116" s="473">
        <v>0</v>
      </c>
      <c r="AH116" s="537">
        <f t="shared" si="202"/>
        <v>0</v>
      </c>
      <c r="AI116" s="534">
        <v>0</v>
      </c>
      <c r="AJ116" s="534">
        <v>0</v>
      </c>
      <c r="AK116" s="460">
        <v>0</v>
      </c>
      <c r="AL116" s="537">
        <f t="shared" si="204"/>
        <v>0</v>
      </c>
      <c r="AM116" s="534">
        <v>0</v>
      </c>
      <c r="AN116" s="534">
        <v>0</v>
      </c>
      <c r="AO116" s="460">
        <v>0</v>
      </c>
      <c r="AP116" s="537">
        <f t="shared" si="205"/>
        <v>0</v>
      </c>
    </row>
    <row r="117" spans="1:42" s="49" customFormat="1" ht="215.25" customHeight="1">
      <c r="A117" s="74" t="s">
        <v>484</v>
      </c>
      <c r="B117" s="1142" t="s">
        <v>84</v>
      </c>
      <c r="C117" s="1143"/>
      <c r="D117" s="233" t="s">
        <v>476</v>
      </c>
      <c r="E117" s="105" t="s">
        <v>483</v>
      </c>
      <c r="F117" s="1147" t="s">
        <v>1184</v>
      </c>
      <c r="G117" s="1148"/>
      <c r="H117" s="1127" t="s">
        <v>1164</v>
      </c>
      <c r="I117" s="1128"/>
      <c r="J117" s="1129"/>
      <c r="K117" s="327" t="d">
        <v>2019-03-29</v>
      </c>
      <c r="L117" s="327" t="d">
        <v>2019-04-01</v>
      </c>
      <c r="M117" s="328" t="s">
        <v>1179</v>
      </c>
      <c r="N117" s="329">
        <v>23580</v>
      </c>
      <c r="O117" s="329">
        <v>23580</v>
      </c>
      <c r="P117" s="846" t="s">
        <v>111</v>
      </c>
      <c r="Q117" s="847"/>
      <c r="R117" s="848"/>
      <c r="S117" s="95" t="s">
        <v>155</v>
      </c>
      <c r="T117" s="82" t="s">
        <v>58</v>
      </c>
      <c r="U117" s="337">
        <v>1</v>
      </c>
      <c r="V117" s="472">
        <v>1</v>
      </c>
      <c r="W117" s="472">
        <f t="shared" ref="W117:W123" si="213">O117/N117</f>
        <v>1</v>
      </c>
      <c r="X117" s="473">
        <f t="shared" ref="X117:X123" si="214">W117/V117</f>
        <v>1</v>
      </c>
      <c r="Y117" s="537">
        <f t="shared" ref="Y117:Y123" si="215">X117</f>
        <v>1</v>
      </c>
      <c r="AA117" s="413">
        <v>0</v>
      </c>
      <c r="AB117" s="413">
        <v>0</v>
      </c>
      <c r="AC117" s="473">
        <v>0</v>
      </c>
      <c r="AD117" s="537">
        <f t="shared" ref="AD117:AD123" si="216">AC117</f>
        <v>0</v>
      </c>
      <c r="AE117" s="413">
        <f t="shared" ref="AE117:AF120" si="217">V117</f>
        <v>1</v>
      </c>
      <c r="AF117" s="413">
        <f t="shared" si="217"/>
        <v>1</v>
      </c>
      <c r="AG117" s="473">
        <f t="shared" ref="AG117:AG120" si="218">AF117/AE117</f>
        <v>1</v>
      </c>
      <c r="AH117" s="537">
        <f t="shared" ref="AH117:AH123" si="219">AG117</f>
        <v>1</v>
      </c>
      <c r="AI117" s="534">
        <v>0</v>
      </c>
      <c r="AJ117" s="534">
        <v>0</v>
      </c>
      <c r="AK117" s="460">
        <v>0</v>
      </c>
      <c r="AL117" s="537">
        <f t="shared" ref="AL117:AL123" si="220">AK117</f>
        <v>0</v>
      </c>
      <c r="AM117" s="534">
        <v>0</v>
      </c>
      <c r="AN117" s="534">
        <v>0</v>
      </c>
      <c r="AO117" s="460">
        <v>0</v>
      </c>
      <c r="AP117" s="537">
        <f t="shared" ref="AP117:AP123" si="221">AO117</f>
        <v>0</v>
      </c>
    </row>
    <row r="118" spans="1:42" s="49" customFormat="1" ht="215.25" customHeight="1">
      <c r="A118" s="74" t="s">
        <v>484</v>
      </c>
      <c r="B118" s="1142" t="s">
        <v>84</v>
      </c>
      <c r="C118" s="1143"/>
      <c r="D118" s="233" t="s">
        <v>476</v>
      </c>
      <c r="E118" s="105" t="s">
        <v>483</v>
      </c>
      <c r="F118" s="1147" t="s">
        <v>1184</v>
      </c>
      <c r="G118" s="1148"/>
      <c r="H118" s="1127" t="s">
        <v>1740</v>
      </c>
      <c r="I118" s="1128"/>
      <c r="J118" s="1129"/>
      <c r="K118" s="327" t="d">
        <v>2019-04-23</v>
      </c>
      <c r="L118" s="327" t="d">
        <v>2019-04-23</v>
      </c>
      <c r="M118" s="328" t="s">
        <v>1179</v>
      </c>
      <c r="N118" s="329">
        <v>91380</v>
      </c>
      <c r="O118" s="329">
        <v>91380</v>
      </c>
      <c r="P118" s="846" t="s">
        <v>111</v>
      </c>
      <c r="Q118" s="847"/>
      <c r="R118" s="848"/>
      <c r="S118" s="95" t="s">
        <v>155</v>
      </c>
      <c r="T118" s="82" t="s">
        <v>58</v>
      </c>
      <c r="U118" s="337">
        <v>1</v>
      </c>
      <c r="V118" s="472">
        <v>1</v>
      </c>
      <c r="W118" s="472">
        <f t="shared" si="213"/>
        <v>1</v>
      </c>
      <c r="X118" s="473">
        <f t="shared" si="214"/>
        <v>1</v>
      </c>
      <c r="Y118" s="537">
        <f t="shared" si="215"/>
        <v>1</v>
      </c>
      <c r="AA118" s="413">
        <v>0</v>
      </c>
      <c r="AB118" s="413">
        <v>0</v>
      </c>
      <c r="AC118" s="473">
        <v>0</v>
      </c>
      <c r="AD118" s="537">
        <f t="shared" si="216"/>
        <v>0</v>
      </c>
      <c r="AE118" s="413">
        <f t="shared" si="217"/>
        <v>1</v>
      </c>
      <c r="AF118" s="413">
        <f t="shared" si="217"/>
        <v>1</v>
      </c>
      <c r="AG118" s="473">
        <f t="shared" si="218"/>
        <v>1</v>
      </c>
      <c r="AH118" s="537">
        <f t="shared" si="219"/>
        <v>1</v>
      </c>
      <c r="AI118" s="534">
        <v>0</v>
      </c>
      <c r="AJ118" s="534">
        <v>0</v>
      </c>
      <c r="AK118" s="460">
        <v>0</v>
      </c>
      <c r="AL118" s="537">
        <f t="shared" si="220"/>
        <v>0</v>
      </c>
      <c r="AM118" s="534">
        <v>0</v>
      </c>
      <c r="AN118" s="534">
        <v>0</v>
      </c>
      <c r="AO118" s="460">
        <v>0</v>
      </c>
      <c r="AP118" s="537">
        <f t="shared" si="221"/>
        <v>0</v>
      </c>
    </row>
    <row r="119" spans="1:42" s="49" customFormat="1" ht="215.25" customHeight="1">
      <c r="A119" s="74" t="s">
        <v>484</v>
      </c>
      <c r="B119" s="1142" t="s">
        <v>84</v>
      </c>
      <c r="C119" s="1143"/>
      <c r="D119" s="233" t="s">
        <v>476</v>
      </c>
      <c r="E119" s="105" t="s">
        <v>483</v>
      </c>
      <c r="F119" s="1147" t="s">
        <v>1184</v>
      </c>
      <c r="G119" s="1148"/>
      <c r="H119" s="1127" t="s">
        <v>1741</v>
      </c>
      <c r="I119" s="1128"/>
      <c r="J119" s="1129"/>
      <c r="K119" s="327" t="d">
        <v>2019-04-23</v>
      </c>
      <c r="L119" s="327" t="d">
        <v>2019-05-10</v>
      </c>
      <c r="M119" s="328" t="s">
        <v>1738</v>
      </c>
      <c r="N119" s="329">
        <v>248380</v>
      </c>
      <c r="O119" s="329">
        <v>248380</v>
      </c>
      <c r="P119" s="846" t="s">
        <v>111</v>
      </c>
      <c r="Q119" s="847"/>
      <c r="R119" s="848"/>
      <c r="S119" s="95" t="s">
        <v>155</v>
      </c>
      <c r="T119" s="82" t="s">
        <v>58</v>
      </c>
      <c r="U119" s="337">
        <v>1</v>
      </c>
      <c r="V119" s="472">
        <v>1</v>
      </c>
      <c r="W119" s="472">
        <f t="shared" si="213"/>
        <v>1</v>
      </c>
      <c r="X119" s="473">
        <f t="shared" si="214"/>
        <v>1</v>
      </c>
      <c r="Y119" s="537">
        <f t="shared" si="215"/>
        <v>1</v>
      </c>
      <c r="AA119" s="413">
        <v>0</v>
      </c>
      <c r="AB119" s="413">
        <v>0</v>
      </c>
      <c r="AC119" s="473">
        <v>0</v>
      </c>
      <c r="AD119" s="537">
        <f t="shared" si="216"/>
        <v>0</v>
      </c>
      <c r="AE119" s="413">
        <f t="shared" si="217"/>
        <v>1</v>
      </c>
      <c r="AF119" s="413">
        <f t="shared" si="217"/>
        <v>1</v>
      </c>
      <c r="AG119" s="473">
        <f t="shared" si="218"/>
        <v>1</v>
      </c>
      <c r="AH119" s="537">
        <f t="shared" si="219"/>
        <v>1</v>
      </c>
      <c r="AI119" s="534">
        <v>0</v>
      </c>
      <c r="AJ119" s="534">
        <v>0</v>
      </c>
      <c r="AK119" s="460">
        <v>0</v>
      </c>
      <c r="AL119" s="537">
        <f t="shared" si="220"/>
        <v>0</v>
      </c>
      <c r="AM119" s="534">
        <v>0</v>
      </c>
      <c r="AN119" s="534">
        <v>0</v>
      </c>
      <c r="AO119" s="460">
        <v>0</v>
      </c>
      <c r="AP119" s="537">
        <f t="shared" si="221"/>
        <v>0</v>
      </c>
    </row>
    <row r="120" spans="1:42" s="49" customFormat="1" ht="215.25" customHeight="1">
      <c r="A120" s="74" t="s">
        <v>484</v>
      </c>
      <c r="B120" s="1142" t="s">
        <v>84</v>
      </c>
      <c r="C120" s="1143"/>
      <c r="D120" s="233" t="s">
        <v>476</v>
      </c>
      <c r="E120" s="105" t="s">
        <v>483</v>
      </c>
      <c r="F120" s="1147" t="s">
        <v>1184</v>
      </c>
      <c r="G120" s="1148"/>
      <c r="H120" s="1127" t="s">
        <v>1742</v>
      </c>
      <c r="I120" s="1128"/>
      <c r="J120" s="1129"/>
      <c r="K120" s="327" t="d">
        <v>2019-05-31</v>
      </c>
      <c r="L120" s="327" t="d">
        <v>2019-06-05</v>
      </c>
      <c r="M120" s="328" t="s">
        <v>1179</v>
      </c>
      <c r="N120" s="329">
        <v>36760</v>
      </c>
      <c r="O120" s="329">
        <v>36760</v>
      </c>
      <c r="P120" s="846" t="s">
        <v>111</v>
      </c>
      <c r="Q120" s="847"/>
      <c r="R120" s="848"/>
      <c r="S120" s="95" t="s">
        <v>155</v>
      </c>
      <c r="T120" s="82" t="s">
        <v>58</v>
      </c>
      <c r="U120" s="337">
        <v>1</v>
      </c>
      <c r="V120" s="472">
        <v>1</v>
      </c>
      <c r="W120" s="472">
        <f t="shared" si="213"/>
        <v>1</v>
      </c>
      <c r="X120" s="473">
        <f t="shared" si="214"/>
        <v>1</v>
      </c>
      <c r="Y120" s="537">
        <f t="shared" si="215"/>
        <v>1</v>
      </c>
      <c r="AA120" s="413">
        <v>0</v>
      </c>
      <c r="AB120" s="413">
        <v>0</v>
      </c>
      <c r="AC120" s="473">
        <v>0</v>
      </c>
      <c r="AD120" s="537">
        <f t="shared" si="216"/>
        <v>0</v>
      </c>
      <c r="AE120" s="413">
        <f t="shared" si="217"/>
        <v>1</v>
      </c>
      <c r="AF120" s="413">
        <f t="shared" si="217"/>
        <v>1</v>
      </c>
      <c r="AG120" s="473">
        <f t="shared" si="218"/>
        <v>1</v>
      </c>
      <c r="AH120" s="537">
        <f t="shared" si="219"/>
        <v>1</v>
      </c>
      <c r="AI120" s="534">
        <v>0</v>
      </c>
      <c r="AJ120" s="534">
        <v>0</v>
      </c>
      <c r="AK120" s="460">
        <v>0</v>
      </c>
      <c r="AL120" s="537">
        <f t="shared" si="220"/>
        <v>0</v>
      </c>
      <c r="AM120" s="534">
        <v>0</v>
      </c>
      <c r="AN120" s="534">
        <v>0</v>
      </c>
      <c r="AO120" s="460">
        <v>0</v>
      </c>
      <c r="AP120" s="537">
        <f t="shared" si="221"/>
        <v>0</v>
      </c>
    </row>
    <row r="121" spans="1:42" s="49" customFormat="1" ht="215.25" customHeight="1">
      <c r="A121" s="74" t="s">
        <v>484</v>
      </c>
      <c r="B121" s="1142" t="s">
        <v>84</v>
      </c>
      <c r="C121" s="1143"/>
      <c r="D121" s="233" t="s">
        <v>476</v>
      </c>
      <c r="E121" s="105" t="s">
        <v>483</v>
      </c>
      <c r="F121" s="1147" t="s">
        <v>1184</v>
      </c>
      <c r="G121" s="1148"/>
      <c r="H121" s="1127" t="s">
        <v>1743</v>
      </c>
      <c r="I121" s="1128"/>
      <c r="J121" s="1129"/>
      <c r="K121" s="327" t="d">
        <v>2019-07-16</v>
      </c>
      <c r="L121" s="327" t="d">
        <v>2019-07-17</v>
      </c>
      <c r="M121" s="328" t="s">
        <v>1738</v>
      </c>
      <c r="N121" s="329">
        <v>342290</v>
      </c>
      <c r="O121" s="329">
        <v>342290</v>
      </c>
      <c r="P121" s="846" t="s">
        <v>111</v>
      </c>
      <c r="Q121" s="847"/>
      <c r="R121" s="848"/>
      <c r="S121" s="95" t="s">
        <v>155</v>
      </c>
      <c r="T121" s="82" t="s">
        <v>58</v>
      </c>
      <c r="U121" s="337">
        <v>1</v>
      </c>
      <c r="V121" s="472">
        <v>1</v>
      </c>
      <c r="W121" s="472">
        <f t="shared" si="213"/>
        <v>1</v>
      </c>
      <c r="X121" s="473">
        <f t="shared" si="214"/>
        <v>1</v>
      </c>
      <c r="Y121" s="537">
        <f t="shared" si="215"/>
        <v>1</v>
      </c>
      <c r="AA121" s="413">
        <v>0</v>
      </c>
      <c r="AB121" s="413">
        <v>0</v>
      </c>
      <c r="AC121" s="473">
        <v>0</v>
      </c>
      <c r="AD121" s="537">
        <f t="shared" si="216"/>
        <v>0</v>
      </c>
      <c r="AE121" s="413">
        <v>0</v>
      </c>
      <c r="AF121" s="413">
        <v>0</v>
      </c>
      <c r="AG121" s="473">
        <v>0</v>
      </c>
      <c r="AH121" s="537">
        <f t="shared" si="219"/>
        <v>0</v>
      </c>
      <c r="AI121" s="413">
        <f>V121</f>
        <v>1</v>
      </c>
      <c r="AJ121" s="413">
        <f>W121</f>
        <v>1</v>
      </c>
      <c r="AK121" s="473">
        <f t="shared" ref="AK121" si="222">AJ121/AI121</f>
        <v>1</v>
      </c>
      <c r="AL121" s="537">
        <f t="shared" si="220"/>
        <v>1</v>
      </c>
      <c r="AM121" s="534">
        <v>0</v>
      </c>
      <c r="AN121" s="534">
        <v>0</v>
      </c>
      <c r="AO121" s="460">
        <v>0</v>
      </c>
      <c r="AP121" s="537">
        <f t="shared" si="221"/>
        <v>0</v>
      </c>
    </row>
    <row r="122" spans="1:42" s="49" customFormat="1" ht="215.25" customHeight="1">
      <c r="A122" s="74" t="s">
        <v>484</v>
      </c>
      <c r="B122" s="1142" t="s">
        <v>84</v>
      </c>
      <c r="C122" s="1143"/>
      <c r="D122" s="233" t="s">
        <v>476</v>
      </c>
      <c r="E122" s="105" t="s">
        <v>483</v>
      </c>
      <c r="F122" s="1147" t="s">
        <v>1184</v>
      </c>
      <c r="G122" s="1148"/>
      <c r="H122" s="1127" t="s">
        <v>1166</v>
      </c>
      <c r="I122" s="1128"/>
      <c r="J122" s="1129"/>
      <c r="K122" s="327"/>
      <c r="L122" s="327"/>
      <c r="M122" s="328"/>
      <c r="N122" s="329">
        <f>5243400-N128</f>
        <v>4369500</v>
      </c>
      <c r="O122" s="329"/>
      <c r="P122" s="846" t="s">
        <v>111</v>
      </c>
      <c r="Q122" s="847"/>
      <c r="R122" s="848"/>
      <c r="S122" s="95" t="s">
        <v>155</v>
      </c>
      <c r="T122" s="82" t="s">
        <v>58</v>
      </c>
      <c r="U122" s="337">
        <v>1</v>
      </c>
      <c r="V122" s="472">
        <v>1</v>
      </c>
      <c r="W122" s="472">
        <f t="shared" si="213"/>
        <v>0</v>
      </c>
      <c r="X122" s="473">
        <f t="shared" si="214"/>
        <v>0</v>
      </c>
      <c r="Y122" s="537">
        <f t="shared" si="215"/>
        <v>0</v>
      </c>
      <c r="AA122" s="413">
        <f t="shared" ref="AA122:AA123" si="223">V122</f>
        <v>1</v>
      </c>
      <c r="AB122" s="413">
        <f t="shared" ref="AB122:AB123" si="224">W122</f>
        <v>0</v>
      </c>
      <c r="AC122" s="473">
        <f t="shared" ref="AC122:AC123" si="225">AB122/AA122</f>
        <v>0</v>
      </c>
      <c r="AD122" s="537">
        <f t="shared" si="216"/>
        <v>0</v>
      </c>
      <c r="AE122" s="534">
        <v>0</v>
      </c>
      <c r="AF122" s="534">
        <v>0</v>
      </c>
      <c r="AG122" s="460">
        <v>0</v>
      </c>
      <c r="AH122" s="537">
        <f t="shared" si="219"/>
        <v>0</v>
      </c>
      <c r="AI122" s="534">
        <v>0</v>
      </c>
      <c r="AJ122" s="534">
        <v>0</v>
      </c>
      <c r="AK122" s="460">
        <v>0</v>
      </c>
      <c r="AL122" s="537">
        <f t="shared" si="220"/>
        <v>0</v>
      </c>
      <c r="AM122" s="534">
        <v>0</v>
      </c>
      <c r="AN122" s="534">
        <v>0</v>
      </c>
      <c r="AO122" s="460">
        <v>0</v>
      </c>
      <c r="AP122" s="537">
        <f t="shared" si="221"/>
        <v>0</v>
      </c>
    </row>
    <row r="123" spans="1:42" s="49" customFormat="1" ht="215.25" customHeight="1">
      <c r="A123" s="74" t="s">
        <v>484</v>
      </c>
      <c r="B123" s="1142" t="s">
        <v>84</v>
      </c>
      <c r="C123" s="1143"/>
      <c r="D123" s="233" t="s">
        <v>476</v>
      </c>
      <c r="E123" s="105" t="s">
        <v>483</v>
      </c>
      <c r="F123" s="1147" t="s">
        <v>1184</v>
      </c>
      <c r="G123" s="1148"/>
      <c r="H123" s="1127" t="s">
        <v>1166</v>
      </c>
      <c r="I123" s="1128"/>
      <c r="J123" s="1129"/>
      <c r="K123" s="327"/>
      <c r="L123" s="327" t="d">
        <v>2019-03-12</v>
      </c>
      <c r="M123" s="328" t="s">
        <v>1180</v>
      </c>
      <c r="N123" s="329">
        <v>409400</v>
      </c>
      <c r="O123" s="329">
        <v>409400</v>
      </c>
      <c r="P123" s="846" t="s">
        <v>111</v>
      </c>
      <c r="Q123" s="847"/>
      <c r="R123" s="848"/>
      <c r="S123" s="95" t="s">
        <v>155</v>
      </c>
      <c r="T123" s="82" t="s">
        <v>58</v>
      </c>
      <c r="U123" s="337">
        <v>1</v>
      </c>
      <c r="V123" s="472">
        <v>1</v>
      </c>
      <c r="W123" s="472">
        <f t="shared" si="213"/>
        <v>1</v>
      </c>
      <c r="X123" s="473">
        <f t="shared" si="214"/>
        <v>1</v>
      </c>
      <c r="Y123" s="537">
        <f t="shared" si="215"/>
        <v>1</v>
      </c>
      <c r="AA123" s="413">
        <f t="shared" si="223"/>
        <v>1</v>
      </c>
      <c r="AB123" s="413">
        <f t="shared" si="224"/>
        <v>1</v>
      </c>
      <c r="AC123" s="473">
        <f t="shared" si="225"/>
        <v>1</v>
      </c>
      <c r="AD123" s="537">
        <f t="shared" si="216"/>
        <v>1</v>
      </c>
      <c r="AE123" s="413">
        <v>0</v>
      </c>
      <c r="AF123" s="413">
        <v>0</v>
      </c>
      <c r="AG123" s="473">
        <v>0</v>
      </c>
      <c r="AH123" s="537">
        <f t="shared" si="219"/>
        <v>0</v>
      </c>
      <c r="AI123" s="534">
        <v>0</v>
      </c>
      <c r="AJ123" s="534">
        <v>0</v>
      </c>
      <c r="AK123" s="460">
        <v>0</v>
      </c>
      <c r="AL123" s="537">
        <f t="shared" si="220"/>
        <v>0</v>
      </c>
      <c r="AM123" s="534">
        <v>0</v>
      </c>
      <c r="AN123" s="534">
        <v>0</v>
      </c>
      <c r="AO123" s="460">
        <v>0</v>
      </c>
      <c r="AP123" s="537">
        <f t="shared" si="221"/>
        <v>0</v>
      </c>
    </row>
    <row r="124" spans="1:42" s="49" customFormat="1" ht="215.25" customHeight="1">
      <c r="A124" s="74" t="s">
        <v>484</v>
      </c>
      <c r="B124" s="1142" t="s">
        <v>84</v>
      </c>
      <c r="C124" s="1143"/>
      <c r="D124" s="233" t="s">
        <v>476</v>
      </c>
      <c r="E124" s="105" t="s">
        <v>483</v>
      </c>
      <c r="F124" s="1147" t="s">
        <v>1184</v>
      </c>
      <c r="G124" s="1148"/>
      <c r="H124" s="1127" t="s">
        <v>1166</v>
      </c>
      <c r="I124" s="1128"/>
      <c r="J124" s="1129"/>
      <c r="K124" s="327"/>
      <c r="L124" s="327" t="d">
        <v>2019-04-04</v>
      </c>
      <c r="M124" s="328" t="s">
        <v>1180</v>
      </c>
      <c r="N124" s="329">
        <v>765500</v>
      </c>
      <c r="O124" s="329">
        <v>765500</v>
      </c>
      <c r="P124" s="846" t="s">
        <v>111</v>
      </c>
      <c r="Q124" s="847"/>
      <c r="R124" s="848"/>
      <c r="S124" s="95" t="s">
        <v>155</v>
      </c>
      <c r="T124" s="82" t="s">
        <v>58</v>
      </c>
      <c r="U124" s="337">
        <v>1</v>
      </c>
      <c r="V124" s="472">
        <v>1</v>
      </c>
      <c r="W124" s="472">
        <f t="shared" ref="W124:W128" si="226">O124/N124</f>
        <v>1</v>
      </c>
      <c r="X124" s="473">
        <f t="shared" ref="X124:X128" si="227">W124/V124</f>
        <v>1</v>
      </c>
      <c r="Y124" s="537">
        <f t="shared" ref="Y124:Y128" si="228">X124</f>
        <v>1</v>
      </c>
      <c r="AA124" s="413">
        <v>0</v>
      </c>
      <c r="AB124" s="413">
        <v>0</v>
      </c>
      <c r="AC124" s="473">
        <v>0</v>
      </c>
      <c r="AD124" s="537">
        <f t="shared" ref="AD124:AD128" si="229">AC124</f>
        <v>0</v>
      </c>
      <c r="AE124" s="413">
        <f t="shared" ref="AE124:AF126" si="230">V124</f>
        <v>1</v>
      </c>
      <c r="AF124" s="413">
        <f t="shared" si="230"/>
        <v>1</v>
      </c>
      <c r="AG124" s="473">
        <f t="shared" ref="AG124:AG126" si="231">AF124/AE124</f>
        <v>1</v>
      </c>
      <c r="AH124" s="537">
        <f t="shared" ref="AH124:AH128" si="232">AG124</f>
        <v>1</v>
      </c>
      <c r="AI124" s="534">
        <v>0</v>
      </c>
      <c r="AJ124" s="534">
        <v>0</v>
      </c>
      <c r="AK124" s="460">
        <v>0</v>
      </c>
      <c r="AL124" s="537">
        <f t="shared" ref="AL124:AL128" si="233">AK124</f>
        <v>0</v>
      </c>
      <c r="AM124" s="534">
        <v>0</v>
      </c>
      <c r="AN124" s="534">
        <v>0</v>
      </c>
      <c r="AO124" s="460">
        <v>0</v>
      </c>
      <c r="AP124" s="537">
        <f t="shared" ref="AP124:AP128" si="234">AO124</f>
        <v>0</v>
      </c>
    </row>
    <row r="125" spans="1:42" s="49" customFormat="1" ht="215.25" customHeight="1">
      <c r="A125" s="74" t="s">
        <v>484</v>
      </c>
      <c r="B125" s="1142" t="s">
        <v>84</v>
      </c>
      <c r="C125" s="1143"/>
      <c r="D125" s="233" t="s">
        <v>476</v>
      </c>
      <c r="E125" s="105" t="s">
        <v>483</v>
      </c>
      <c r="F125" s="1147" t="s">
        <v>1184</v>
      </c>
      <c r="G125" s="1148"/>
      <c r="H125" s="1127" t="s">
        <v>1166</v>
      </c>
      <c r="I125" s="1128"/>
      <c r="J125" s="1129"/>
      <c r="K125" s="327"/>
      <c r="L125" s="327" t="d">
        <v>2019-05-08</v>
      </c>
      <c r="M125" s="328" t="s">
        <v>1180</v>
      </c>
      <c r="N125" s="329">
        <v>873900</v>
      </c>
      <c r="O125" s="329">
        <v>873900</v>
      </c>
      <c r="P125" s="846" t="s">
        <v>111</v>
      </c>
      <c r="Q125" s="847"/>
      <c r="R125" s="848"/>
      <c r="S125" s="95" t="s">
        <v>155</v>
      </c>
      <c r="T125" s="82" t="s">
        <v>58</v>
      </c>
      <c r="U125" s="337">
        <v>1</v>
      </c>
      <c r="V125" s="472">
        <v>1</v>
      </c>
      <c r="W125" s="472">
        <f t="shared" si="226"/>
        <v>1</v>
      </c>
      <c r="X125" s="473">
        <f t="shared" si="227"/>
        <v>1</v>
      </c>
      <c r="Y125" s="537">
        <f t="shared" si="228"/>
        <v>1</v>
      </c>
      <c r="AA125" s="413">
        <v>0</v>
      </c>
      <c r="AB125" s="413">
        <v>0</v>
      </c>
      <c r="AC125" s="473">
        <v>0</v>
      </c>
      <c r="AD125" s="537">
        <f t="shared" si="229"/>
        <v>0</v>
      </c>
      <c r="AE125" s="413">
        <f t="shared" si="230"/>
        <v>1</v>
      </c>
      <c r="AF125" s="413">
        <f t="shared" si="230"/>
        <v>1</v>
      </c>
      <c r="AG125" s="473">
        <f t="shared" si="231"/>
        <v>1</v>
      </c>
      <c r="AH125" s="537">
        <f t="shared" si="232"/>
        <v>1</v>
      </c>
      <c r="AI125" s="534">
        <v>0</v>
      </c>
      <c r="AJ125" s="534">
        <v>0</v>
      </c>
      <c r="AK125" s="460">
        <v>0</v>
      </c>
      <c r="AL125" s="537">
        <f t="shared" si="233"/>
        <v>0</v>
      </c>
      <c r="AM125" s="534">
        <v>0</v>
      </c>
      <c r="AN125" s="534">
        <v>0</v>
      </c>
      <c r="AO125" s="460">
        <v>0</v>
      </c>
      <c r="AP125" s="537">
        <f t="shared" si="234"/>
        <v>0</v>
      </c>
    </row>
    <row r="126" spans="1:42" s="49" customFormat="1" ht="215.25" customHeight="1">
      <c r="A126" s="74" t="s">
        <v>484</v>
      </c>
      <c r="B126" s="1142" t="s">
        <v>84</v>
      </c>
      <c r="C126" s="1143"/>
      <c r="D126" s="233" t="s">
        <v>476</v>
      </c>
      <c r="E126" s="105" t="s">
        <v>483</v>
      </c>
      <c r="F126" s="1147" t="s">
        <v>1184</v>
      </c>
      <c r="G126" s="1148"/>
      <c r="H126" s="1127" t="s">
        <v>1166</v>
      </c>
      <c r="I126" s="1128"/>
      <c r="J126" s="1129"/>
      <c r="K126" s="327"/>
      <c r="L126" s="327" t="d">
        <v>2019-06-05</v>
      </c>
      <c r="M126" s="328" t="s">
        <v>1180</v>
      </c>
      <c r="N126" s="329">
        <v>873900</v>
      </c>
      <c r="O126" s="329">
        <v>873900</v>
      </c>
      <c r="P126" s="846" t="s">
        <v>111</v>
      </c>
      <c r="Q126" s="847"/>
      <c r="R126" s="848"/>
      <c r="S126" s="95" t="s">
        <v>155</v>
      </c>
      <c r="T126" s="82" t="s">
        <v>58</v>
      </c>
      <c r="U126" s="337">
        <v>1</v>
      </c>
      <c r="V126" s="472">
        <v>1</v>
      </c>
      <c r="W126" s="472">
        <f t="shared" si="226"/>
        <v>1</v>
      </c>
      <c r="X126" s="473">
        <f t="shared" si="227"/>
        <v>1</v>
      </c>
      <c r="Y126" s="537">
        <f t="shared" si="228"/>
        <v>1</v>
      </c>
      <c r="AA126" s="413">
        <v>0</v>
      </c>
      <c r="AB126" s="413">
        <v>0</v>
      </c>
      <c r="AC126" s="473">
        <v>0</v>
      </c>
      <c r="AD126" s="537">
        <f t="shared" si="229"/>
        <v>0</v>
      </c>
      <c r="AE126" s="413">
        <f t="shared" si="230"/>
        <v>1</v>
      </c>
      <c r="AF126" s="413">
        <f t="shared" si="230"/>
        <v>1</v>
      </c>
      <c r="AG126" s="473">
        <f t="shared" si="231"/>
        <v>1</v>
      </c>
      <c r="AH126" s="537">
        <f t="shared" si="232"/>
        <v>1</v>
      </c>
      <c r="AI126" s="534">
        <v>0</v>
      </c>
      <c r="AJ126" s="534">
        <v>0</v>
      </c>
      <c r="AK126" s="460">
        <v>0</v>
      </c>
      <c r="AL126" s="537">
        <f t="shared" si="233"/>
        <v>0</v>
      </c>
      <c r="AM126" s="534">
        <v>0</v>
      </c>
      <c r="AN126" s="534">
        <v>0</v>
      </c>
      <c r="AO126" s="460">
        <v>0</v>
      </c>
      <c r="AP126" s="537">
        <f t="shared" si="234"/>
        <v>0</v>
      </c>
    </row>
    <row r="127" spans="1:42" s="49" customFormat="1" ht="215.25" customHeight="1">
      <c r="A127" s="74" t="s">
        <v>484</v>
      </c>
      <c r="B127" s="1142" t="s">
        <v>84</v>
      </c>
      <c r="C127" s="1143"/>
      <c r="D127" s="233" t="s">
        <v>476</v>
      </c>
      <c r="E127" s="105" t="s">
        <v>483</v>
      </c>
      <c r="F127" s="1147" t="s">
        <v>1184</v>
      </c>
      <c r="G127" s="1148"/>
      <c r="H127" s="1127" t="s">
        <v>1166</v>
      </c>
      <c r="I127" s="1128"/>
      <c r="J127" s="1129"/>
      <c r="K127" s="327"/>
      <c r="L127" s="327" t="d">
        <v>2019-07-10</v>
      </c>
      <c r="M127" s="328" t="s">
        <v>1180</v>
      </c>
      <c r="N127" s="329">
        <v>873900</v>
      </c>
      <c r="O127" s="329">
        <v>873900</v>
      </c>
      <c r="P127" s="846" t="s">
        <v>111</v>
      </c>
      <c r="Q127" s="847"/>
      <c r="R127" s="848"/>
      <c r="S127" s="95" t="s">
        <v>155</v>
      </c>
      <c r="T127" s="82" t="s">
        <v>58</v>
      </c>
      <c r="U127" s="337">
        <v>1</v>
      </c>
      <c r="V127" s="472">
        <v>1</v>
      </c>
      <c r="W127" s="472">
        <f t="shared" si="226"/>
        <v>1</v>
      </c>
      <c r="X127" s="473">
        <f t="shared" si="227"/>
        <v>1</v>
      </c>
      <c r="Y127" s="537">
        <f t="shared" si="228"/>
        <v>1</v>
      </c>
      <c r="AA127" s="413">
        <v>0</v>
      </c>
      <c r="AB127" s="413">
        <v>0</v>
      </c>
      <c r="AC127" s="473">
        <v>0</v>
      </c>
      <c r="AD127" s="537">
        <f t="shared" si="229"/>
        <v>0</v>
      </c>
      <c r="AE127" s="413">
        <v>0</v>
      </c>
      <c r="AF127" s="413">
        <v>0</v>
      </c>
      <c r="AG127" s="473">
        <v>0</v>
      </c>
      <c r="AH127" s="537">
        <f t="shared" si="232"/>
        <v>0</v>
      </c>
      <c r="AI127" s="413">
        <f>V127</f>
        <v>1</v>
      </c>
      <c r="AJ127" s="413">
        <f>W127</f>
        <v>1</v>
      </c>
      <c r="AK127" s="473">
        <f t="shared" ref="AK127:AK128" si="235">AJ127/AI127</f>
        <v>1</v>
      </c>
      <c r="AL127" s="537">
        <f t="shared" si="233"/>
        <v>1</v>
      </c>
      <c r="AM127" s="534">
        <v>0</v>
      </c>
      <c r="AN127" s="534">
        <v>0</v>
      </c>
      <c r="AO127" s="460">
        <v>0</v>
      </c>
      <c r="AP127" s="537">
        <f t="shared" si="234"/>
        <v>0</v>
      </c>
    </row>
    <row r="128" spans="1:42" s="49" customFormat="1" ht="215.25" customHeight="1">
      <c r="A128" s="74" t="s">
        <v>484</v>
      </c>
      <c r="B128" s="1142" t="s">
        <v>84</v>
      </c>
      <c r="C128" s="1143"/>
      <c r="D128" s="233" t="s">
        <v>476</v>
      </c>
      <c r="E128" s="105" t="s">
        <v>483</v>
      </c>
      <c r="F128" s="1147" t="s">
        <v>1184</v>
      </c>
      <c r="G128" s="1148"/>
      <c r="H128" s="1127" t="s">
        <v>1166</v>
      </c>
      <c r="I128" s="1128"/>
      <c r="J128" s="1129"/>
      <c r="K128" s="327"/>
      <c r="L128" s="327" t="d">
        <v>2019-08-02</v>
      </c>
      <c r="M128" s="328" t="s">
        <v>1180</v>
      </c>
      <c r="N128" s="329">
        <v>873900</v>
      </c>
      <c r="O128" s="329">
        <v>873900</v>
      </c>
      <c r="P128" s="846" t="s">
        <v>111</v>
      </c>
      <c r="Q128" s="847"/>
      <c r="R128" s="848"/>
      <c r="S128" s="95" t="s">
        <v>155</v>
      </c>
      <c r="T128" s="82" t="s">
        <v>58</v>
      </c>
      <c r="U128" s="337">
        <v>1</v>
      </c>
      <c r="V128" s="472">
        <v>1</v>
      </c>
      <c r="W128" s="472">
        <f t="shared" si="226"/>
        <v>1</v>
      </c>
      <c r="X128" s="473">
        <f t="shared" si="227"/>
        <v>1</v>
      </c>
      <c r="Y128" s="537">
        <f t="shared" si="228"/>
        <v>1</v>
      </c>
      <c r="AA128" s="413">
        <v>0</v>
      </c>
      <c r="AB128" s="413">
        <v>0</v>
      </c>
      <c r="AC128" s="473">
        <v>0</v>
      </c>
      <c r="AD128" s="537">
        <f t="shared" si="229"/>
        <v>0</v>
      </c>
      <c r="AE128" s="413">
        <v>0</v>
      </c>
      <c r="AF128" s="413">
        <v>0</v>
      </c>
      <c r="AG128" s="473">
        <v>0</v>
      </c>
      <c r="AH128" s="537">
        <f t="shared" si="232"/>
        <v>0</v>
      </c>
      <c r="AI128" s="413">
        <f>V128</f>
        <v>1</v>
      </c>
      <c r="AJ128" s="413">
        <f>W128</f>
        <v>1</v>
      </c>
      <c r="AK128" s="473">
        <f t="shared" si="235"/>
        <v>1</v>
      </c>
      <c r="AL128" s="537">
        <f t="shared" si="233"/>
        <v>1</v>
      </c>
      <c r="AM128" s="534">
        <v>0</v>
      </c>
      <c r="AN128" s="534">
        <v>0</v>
      </c>
      <c r="AO128" s="460">
        <v>0</v>
      </c>
      <c r="AP128" s="537">
        <f t="shared" si="234"/>
        <v>0</v>
      </c>
    </row>
    <row r="129" spans="1:53" s="49" customFormat="1" ht="215.25" customHeight="1">
      <c r="A129" s="74" t="s">
        <v>484</v>
      </c>
      <c r="B129" s="1142" t="s">
        <v>84</v>
      </c>
      <c r="C129" s="1143"/>
      <c r="D129" s="233" t="s">
        <v>1182</v>
      </c>
      <c r="E129" s="105"/>
      <c r="F129" s="1147" t="s">
        <v>1185</v>
      </c>
      <c r="G129" s="1148"/>
      <c r="H129" s="1127" t="s">
        <v>764</v>
      </c>
      <c r="I129" s="1128"/>
      <c r="J129" s="1129"/>
      <c r="K129" s="327"/>
      <c r="L129" s="327"/>
      <c r="M129" s="328"/>
      <c r="N129" s="329">
        <v>12513000</v>
      </c>
      <c r="O129" s="329"/>
      <c r="P129" s="846" t="s">
        <v>111</v>
      </c>
      <c r="Q129" s="847"/>
      <c r="R129" s="848"/>
      <c r="S129" s="95" t="s">
        <v>155</v>
      </c>
      <c r="T129" s="82" t="s">
        <v>58</v>
      </c>
      <c r="U129" s="337">
        <v>1</v>
      </c>
      <c r="V129" s="472">
        <v>1</v>
      </c>
      <c r="W129" s="472">
        <f t="shared" ref="W129:W132" si="236">O129/N129</f>
        <v>0</v>
      </c>
      <c r="X129" s="473">
        <f t="shared" ref="X129:X132" si="237">W129/V129</f>
        <v>0</v>
      </c>
      <c r="Y129" s="387">
        <f t="shared" ref="Y129:Y132" si="238">X129</f>
        <v>0</v>
      </c>
      <c r="AA129" s="413">
        <f t="shared" ref="AA129:AA132" si="239">V129</f>
        <v>1</v>
      </c>
      <c r="AB129" s="413">
        <f t="shared" ref="AB129:AB132" si="240">W129</f>
        <v>0</v>
      </c>
      <c r="AC129" s="473">
        <f t="shared" ref="AC129:AC132" si="241">AB129/AA129</f>
        <v>0</v>
      </c>
      <c r="AD129" s="387">
        <f t="shared" ref="AD129:AD132" si="242">AC129</f>
        <v>0</v>
      </c>
      <c r="AE129" s="494">
        <v>0</v>
      </c>
      <c r="AF129" s="494">
        <v>0</v>
      </c>
      <c r="AG129" s="460">
        <v>0</v>
      </c>
      <c r="AH129" s="495">
        <f t="shared" ref="AH129:AH133" si="243">AG129</f>
        <v>0</v>
      </c>
      <c r="AI129" s="494">
        <v>0</v>
      </c>
      <c r="AJ129" s="494">
        <v>0</v>
      </c>
      <c r="AK129" s="460">
        <v>0</v>
      </c>
      <c r="AL129" s="495">
        <f t="shared" ref="AL129:AL133" si="244">AK129</f>
        <v>0</v>
      </c>
      <c r="AM129" s="494">
        <v>0</v>
      </c>
      <c r="AN129" s="494">
        <v>0</v>
      </c>
      <c r="AO129" s="460">
        <v>0</v>
      </c>
      <c r="AP129" s="495">
        <f t="shared" ref="AP129:AP133" si="245">AO129</f>
        <v>0</v>
      </c>
    </row>
    <row r="130" spans="1:53" s="49" customFormat="1" ht="215.25" customHeight="1">
      <c r="A130" s="74" t="s">
        <v>484</v>
      </c>
      <c r="B130" s="1142" t="s">
        <v>84</v>
      </c>
      <c r="C130" s="1143"/>
      <c r="D130" s="233" t="s">
        <v>1182</v>
      </c>
      <c r="E130" s="105"/>
      <c r="F130" s="1147" t="s">
        <v>1185</v>
      </c>
      <c r="G130" s="1148"/>
      <c r="H130" s="1127" t="s">
        <v>1167</v>
      </c>
      <c r="I130" s="1128"/>
      <c r="J130" s="1129"/>
      <c r="K130" s="321" t="d">
        <v>2019-04-16</v>
      </c>
      <c r="L130" s="321" t="d">
        <v>2019-06-11</v>
      </c>
      <c r="M130" s="476" t="s">
        <v>1745</v>
      </c>
      <c r="N130" s="329">
        <v>66791510</v>
      </c>
      <c r="O130" s="329">
        <v>66791510</v>
      </c>
      <c r="P130" s="846" t="s">
        <v>111</v>
      </c>
      <c r="Q130" s="847"/>
      <c r="R130" s="848"/>
      <c r="S130" s="95" t="s">
        <v>155</v>
      </c>
      <c r="T130" s="82" t="s">
        <v>58</v>
      </c>
      <c r="U130" s="337">
        <v>1</v>
      </c>
      <c r="V130" s="472">
        <v>1</v>
      </c>
      <c r="W130" s="472">
        <f t="shared" si="236"/>
        <v>1</v>
      </c>
      <c r="X130" s="473">
        <f t="shared" si="237"/>
        <v>1</v>
      </c>
      <c r="Y130" s="387">
        <f t="shared" si="238"/>
        <v>1</v>
      </c>
      <c r="AA130" s="413">
        <v>0</v>
      </c>
      <c r="AB130" s="413">
        <v>0</v>
      </c>
      <c r="AC130" s="473">
        <v>0</v>
      </c>
      <c r="AD130" s="387">
        <f t="shared" si="242"/>
        <v>0</v>
      </c>
      <c r="AE130" s="413">
        <f>V130</f>
        <v>1</v>
      </c>
      <c r="AF130" s="413">
        <f>W130</f>
        <v>1</v>
      </c>
      <c r="AG130" s="473">
        <f t="shared" ref="AG130" si="246">AF130/AE130</f>
        <v>1</v>
      </c>
      <c r="AH130" s="495">
        <f t="shared" si="243"/>
        <v>1</v>
      </c>
      <c r="AI130" s="494">
        <v>0</v>
      </c>
      <c r="AJ130" s="494">
        <v>0</v>
      </c>
      <c r="AK130" s="460">
        <v>0</v>
      </c>
      <c r="AL130" s="495">
        <f t="shared" si="244"/>
        <v>0</v>
      </c>
      <c r="AM130" s="494">
        <v>0</v>
      </c>
      <c r="AN130" s="494">
        <v>0</v>
      </c>
      <c r="AO130" s="460">
        <v>0</v>
      </c>
      <c r="AP130" s="495">
        <f t="shared" si="245"/>
        <v>0</v>
      </c>
    </row>
    <row r="131" spans="1:53" s="49" customFormat="1" ht="215.25" customHeight="1">
      <c r="A131" s="74" t="s">
        <v>484</v>
      </c>
      <c r="B131" s="1142" t="s">
        <v>84</v>
      </c>
      <c r="C131" s="1143"/>
      <c r="D131" s="233" t="s">
        <v>1182</v>
      </c>
      <c r="E131" s="105"/>
      <c r="F131" s="1147" t="s">
        <v>1185</v>
      </c>
      <c r="G131" s="1148"/>
      <c r="H131" s="1127" t="s">
        <v>1744</v>
      </c>
      <c r="I131" s="1128"/>
      <c r="J131" s="1129"/>
      <c r="K131" s="564"/>
      <c r="L131" s="327"/>
      <c r="M131" s="328"/>
      <c r="N131" s="329">
        <v>26787752</v>
      </c>
      <c r="O131" s="329"/>
      <c r="P131" s="846" t="s">
        <v>111</v>
      </c>
      <c r="Q131" s="847"/>
      <c r="R131" s="848"/>
      <c r="S131" s="95" t="s">
        <v>155</v>
      </c>
      <c r="T131" s="82" t="s">
        <v>58</v>
      </c>
      <c r="U131" s="337">
        <v>1</v>
      </c>
      <c r="V131" s="472">
        <v>1</v>
      </c>
      <c r="W131" s="472">
        <f t="shared" ref="W131" si="247">O131/N131</f>
        <v>0</v>
      </c>
      <c r="X131" s="473">
        <f t="shared" ref="X131" si="248">W131/V131</f>
        <v>0</v>
      </c>
      <c r="Y131" s="537">
        <f t="shared" ref="Y131" si="249">X131</f>
        <v>0</v>
      </c>
      <c r="AA131" s="413">
        <f t="shared" ref="AA131" si="250">V131</f>
        <v>1</v>
      </c>
      <c r="AB131" s="413">
        <f t="shared" ref="AB131" si="251">W131</f>
        <v>0</v>
      </c>
      <c r="AC131" s="473">
        <f t="shared" ref="AC131" si="252">AB131/AA131</f>
        <v>0</v>
      </c>
      <c r="AD131" s="537">
        <f t="shared" ref="AD131" si="253">AC131</f>
        <v>0</v>
      </c>
      <c r="AE131" s="534">
        <v>0</v>
      </c>
      <c r="AF131" s="534">
        <v>0</v>
      </c>
      <c r="AG131" s="460">
        <v>0</v>
      </c>
      <c r="AH131" s="537">
        <f t="shared" ref="AH131" si="254">AG131</f>
        <v>0</v>
      </c>
      <c r="AI131" s="534">
        <v>0</v>
      </c>
      <c r="AJ131" s="534">
        <v>0</v>
      </c>
      <c r="AK131" s="460">
        <v>0</v>
      </c>
      <c r="AL131" s="537">
        <f t="shared" ref="AL131" si="255">AK131</f>
        <v>0</v>
      </c>
      <c r="AM131" s="534">
        <v>0</v>
      </c>
      <c r="AN131" s="534">
        <v>0</v>
      </c>
      <c r="AO131" s="460">
        <v>0</v>
      </c>
      <c r="AP131" s="537">
        <f t="shared" ref="AP131" si="256">AO131</f>
        <v>0</v>
      </c>
    </row>
    <row r="132" spans="1:53" s="49" customFormat="1" ht="215.25" customHeight="1">
      <c r="A132" s="74" t="s">
        <v>484</v>
      </c>
      <c r="B132" s="1142" t="s">
        <v>84</v>
      </c>
      <c r="C132" s="1143"/>
      <c r="D132" s="233" t="s">
        <v>1182</v>
      </c>
      <c r="E132" s="105"/>
      <c r="F132" s="1147" t="s">
        <v>1185</v>
      </c>
      <c r="G132" s="1148"/>
      <c r="H132" s="1127" t="s">
        <v>1168</v>
      </c>
      <c r="I132" s="1128"/>
      <c r="J132" s="1129"/>
      <c r="K132" s="327"/>
      <c r="L132" s="327"/>
      <c r="M132" s="328"/>
      <c r="N132" s="329">
        <v>8581721</v>
      </c>
      <c r="O132" s="329"/>
      <c r="P132" s="846" t="s">
        <v>111</v>
      </c>
      <c r="Q132" s="847"/>
      <c r="R132" s="848"/>
      <c r="S132" s="95" t="s">
        <v>155</v>
      </c>
      <c r="T132" s="82" t="s">
        <v>58</v>
      </c>
      <c r="U132" s="337">
        <v>1</v>
      </c>
      <c r="V132" s="472">
        <v>1</v>
      </c>
      <c r="W132" s="472">
        <f t="shared" si="236"/>
        <v>0</v>
      </c>
      <c r="X132" s="473">
        <f t="shared" si="237"/>
        <v>0</v>
      </c>
      <c r="Y132" s="387">
        <f t="shared" si="238"/>
        <v>0</v>
      </c>
      <c r="AA132" s="413">
        <f t="shared" si="239"/>
        <v>1</v>
      </c>
      <c r="AB132" s="413">
        <f t="shared" si="240"/>
        <v>0</v>
      </c>
      <c r="AC132" s="473">
        <f t="shared" si="241"/>
        <v>0</v>
      </c>
      <c r="AD132" s="387">
        <f t="shared" si="242"/>
        <v>0</v>
      </c>
      <c r="AE132" s="494">
        <v>0</v>
      </c>
      <c r="AF132" s="494">
        <v>0</v>
      </c>
      <c r="AG132" s="460">
        <v>0</v>
      </c>
      <c r="AH132" s="495">
        <f t="shared" si="243"/>
        <v>0</v>
      </c>
      <c r="AI132" s="494">
        <v>0</v>
      </c>
      <c r="AJ132" s="494">
        <v>0</v>
      </c>
      <c r="AK132" s="460">
        <v>0</v>
      </c>
      <c r="AL132" s="495">
        <f t="shared" si="244"/>
        <v>0</v>
      </c>
      <c r="AM132" s="494">
        <v>0</v>
      </c>
      <c r="AN132" s="494">
        <v>0</v>
      </c>
      <c r="AO132" s="460">
        <v>0</v>
      </c>
      <c r="AP132" s="495">
        <f t="shared" si="245"/>
        <v>0</v>
      </c>
    </row>
    <row r="133" spans="1:53" s="49" customFormat="1" ht="332.25" customHeight="1">
      <c r="A133" s="74" t="s">
        <v>484</v>
      </c>
      <c r="B133" s="1075" t="s">
        <v>1539</v>
      </c>
      <c r="C133" s="1076"/>
      <c r="D133" s="200" t="s">
        <v>93</v>
      </c>
      <c r="E133" s="105"/>
      <c r="F133" s="1147" t="s">
        <v>1578</v>
      </c>
      <c r="G133" s="1148"/>
      <c r="H133" s="1127" t="s">
        <v>1578</v>
      </c>
      <c r="I133" s="1128"/>
      <c r="J133" s="1129"/>
      <c r="K133" s="327" t="s">
        <v>1579</v>
      </c>
      <c r="L133" s="327" t="s">
        <v>1580</v>
      </c>
      <c r="M133" s="200"/>
      <c r="N133" s="511" t="s">
        <v>1552</v>
      </c>
      <c r="O133" s="511" t="s">
        <v>1552</v>
      </c>
      <c r="P133" s="846" t="s">
        <v>1582</v>
      </c>
      <c r="Q133" s="847" t="s">
        <v>1582</v>
      </c>
      <c r="R133" s="848" t="s">
        <v>1582</v>
      </c>
      <c r="S133" s="95" t="s">
        <v>153</v>
      </c>
      <c r="T133" s="82" t="s">
        <v>58</v>
      </c>
      <c r="U133" s="337">
        <v>1</v>
      </c>
      <c r="V133" s="472">
        <v>1</v>
      </c>
      <c r="W133" s="472">
        <v>0</v>
      </c>
      <c r="X133" s="473">
        <f t="shared" ref="X133" si="257">W133/V133</f>
        <v>0</v>
      </c>
      <c r="Y133" s="495">
        <f t="shared" ref="Y133" si="258">X133</f>
        <v>0</v>
      </c>
      <c r="AA133" s="413">
        <f t="shared" ref="AA133" si="259">V133</f>
        <v>1</v>
      </c>
      <c r="AB133" s="413">
        <f t="shared" ref="AB133" si="260">W133</f>
        <v>0</v>
      </c>
      <c r="AC133" s="473">
        <f t="shared" ref="AC133" si="261">AB133/AA133</f>
        <v>0</v>
      </c>
      <c r="AD133" s="495">
        <f t="shared" ref="AD133" si="262">AC133</f>
        <v>0</v>
      </c>
      <c r="AE133" s="494">
        <v>0</v>
      </c>
      <c r="AF133" s="494">
        <v>0</v>
      </c>
      <c r="AG133" s="460">
        <v>0</v>
      </c>
      <c r="AH133" s="495">
        <f t="shared" si="243"/>
        <v>0</v>
      </c>
      <c r="AI133" s="494">
        <v>0</v>
      </c>
      <c r="AJ133" s="494">
        <v>0</v>
      </c>
      <c r="AK133" s="460">
        <v>0</v>
      </c>
      <c r="AL133" s="495">
        <f t="shared" si="244"/>
        <v>0</v>
      </c>
      <c r="AM133" s="494">
        <v>0</v>
      </c>
      <c r="AN133" s="494">
        <v>0</v>
      </c>
      <c r="AO133" s="460">
        <v>0</v>
      </c>
      <c r="AP133" s="495">
        <f t="shared" si="245"/>
        <v>0</v>
      </c>
    </row>
    <row r="134" spans="1:53" s="49" customFormat="1" ht="332.25" customHeight="1">
      <c r="A134" s="74" t="s">
        <v>484</v>
      </c>
      <c r="B134" s="1075" t="s">
        <v>1539</v>
      </c>
      <c r="C134" s="1076"/>
      <c r="D134" s="200" t="s">
        <v>93</v>
      </c>
      <c r="E134" s="105"/>
      <c r="F134" s="1147" t="s">
        <v>1581</v>
      </c>
      <c r="G134" s="1148"/>
      <c r="H134" s="512"/>
      <c r="I134" s="513"/>
      <c r="J134" s="514"/>
      <c r="K134" s="327" t="s">
        <v>1579</v>
      </c>
      <c r="L134" s="327" t="s">
        <v>1580</v>
      </c>
      <c r="M134" s="200"/>
      <c r="N134" s="511" t="s">
        <v>1552</v>
      </c>
      <c r="O134" s="511" t="s">
        <v>1552</v>
      </c>
      <c r="P134" s="846" t="s">
        <v>1582</v>
      </c>
      <c r="Q134" s="847" t="s">
        <v>1582</v>
      </c>
      <c r="R134" s="848" t="s">
        <v>1582</v>
      </c>
      <c r="S134" s="95" t="s">
        <v>153</v>
      </c>
      <c r="T134" s="82" t="s">
        <v>58</v>
      </c>
      <c r="U134" s="337">
        <v>1</v>
      </c>
      <c r="V134" s="472">
        <v>1</v>
      </c>
      <c r="W134" s="472">
        <v>0</v>
      </c>
      <c r="X134" s="473">
        <f t="shared" ref="X134" si="263">W134/V134</f>
        <v>0</v>
      </c>
      <c r="Y134" s="495">
        <f t="shared" ref="Y134" si="264">X134</f>
        <v>0</v>
      </c>
      <c r="AA134" s="413">
        <f t="shared" ref="AA134" si="265">V134</f>
        <v>1</v>
      </c>
      <c r="AB134" s="413">
        <f t="shared" ref="AB134" si="266">W134</f>
        <v>0</v>
      </c>
      <c r="AC134" s="473">
        <f t="shared" ref="AC134" si="267">AB134/AA134</f>
        <v>0</v>
      </c>
      <c r="AD134" s="495">
        <f t="shared" ref="AD134" si="268">AC134</f>
        <v>0</v>
      </c>
      <c r="AE134" s="494">
        <v>0</v>
      </c>
      <c r="AF134" s="494">
        <v>0</v>
      </c>
      <c r="AG134" s="460">
        <v>0</v>
      </c>
      <c r="AH134" s="495">
        <f t="shared" ref="AH134" si="269">AG134</f>
        <v>0</v>
      </c>
      <c r="AI134" s="494">
        <v>0</v>
      </c>
      <c r="AJ134" s="494">
        <v>0</v>
      </c>
      <c r="AK134" s="460">
        <v>0</v>
      </c>
      <c r="AL134" s="495">
        <f t="shared" ref="AL134" si="270">AK134</f>
        <v>0</v>
      </c>
      <c r="AM134" s="494">
        <v>0</v>
      </c>
      <c r="AN134" s="494">
        <v>0</v>
      </c>
      <c r="AO134" s="460">
        <v>0</v>
      </c>
      <c r="AP134" s="495">
        <f t="shared" ref="AP134" si="271">AO134</f>
        <v>0</v>
      </c>
    </row>
    <row r="135" spans="1:53" s="49" customFormat="1" ht="332.25" customHeight="1">
      <c r="A135" s="74" t="s">
        <v>484</v>
      </c>
      <c r="B135" s="842" t="s">
        <v>1583</v>
      </c>
      <c r="C135" s="843"/>
      <c r="D135" s="200" t="s">
        <v>93</v>
      </c>
      <c r="E135" s="105"/>
      <c r="F135" s="496"/>
      <c r="G135" s="497"/>
      <c r="H135" s="1127" t="s">
        <v>782</v>
      </c>
      <c r="I135" s="1128"/>
      <c r="J135" s="1129"/>
      <c r="K135" s="327" t="s">
        <v>1584</v>
      </c>
      <c r="L135" s="327"/>
      <c r="M135" s="200"/>
      <c r="N135" s="511" t="s">
        <v>1552</v>
      </c>
      <c r="O135" s="511" t="s">
        <v>1552</v>
      </c>
      <c r="P135" s="846" t="s">
        <v>783</v>
      </c>
      <c r="Q135" s="847"/>
      <c r="R135" s="848"/>
      <c r="S135" s="95" t="s">
        <v>153</v>
      </c>
      <c r="T135" s="82" t="s">
        <v>58</v>
      </c>
      <c r="U135" s="337">
        <v>1</v>
      </c>
      <c r="V135" s="472">
        <v>1</v>
      </c>
      <c r="W135" s="472">
        <f>AB135+AF135</f>
        <v>0.66</v>
      </c>
      <c r="X135" s="473">
        <f t="shared" ref="X135" si="272">W135/V135</f>
        <v>0.66</v>
      </c>
      <c r="Y135" s="495">
        <f t="shared" ref="Y135" si="273">X135</f>
        <v>0.66</v>
      </c>
      <c r="AA135" s="413">
        <v>0.33</v>
      </c>
      <c r="AB135" s="413">
        <v>0.33</v>
      </c>
      <c r="AC135" s="473">
        <f t="shared" ref="AC135" si="274">AB135/AA135</f>
        <v>1</v>
      </c>
      <c r="AD135" s="495">
        <f t="shared" ref="AD135" si="275">AC135</f>
        <v>1</v>
      </c>
      <c r="AE135" s="413">
        <v>0.33</v>
      </c>
      <c r="AF135" s="413">
        <v>0.33</v>
      </c>
      <c r="AG135" s="473">
        <f t="shared" ref="AG135:AG136" si="276">AF135/AE135</f>
        <v>1</v>
      </c>
      <c r="AH135" s="495">
        <f t="shared" ref="AH135" si="277">AG135</f>
        <v>1</v>
      </c>
      <c r="AI135" s="494">
        <v>0</v>
      </c>
      <c r="AJ135" s="494">
        <v>0</v>
      </c>
      <c r="AK135" s="460">
        <v>0</v>
      </c>
      <c r="AL135" s="495">
        <f t="shared" ref="AL135" si="278">AK135</f>
        <v>0</v>
      </c>
      <c r="AM135" s="494">
        <v>0</v>
      </c>
      <c r="AN135" s="494">
        <v>0</v>
      </c>
      <c r="AO135" s="460">
        <v>0</v>
      </c>
      <c r="AP135" s="495">
        <f t="shared" ref="AP135" si="279">AO135</f>
        <v>0</v>
      </c>
    </row>
    <row r="136" spans="1:53" ht="381.75" customHeight="1">
      <c r="A136" s="74" t="s">
        <v>484</v>
      </c>
      <c r="B136" s="1066" t="s">
        <v>765</v>
      </c>
      <c r="C136" s="1068"/>
      <c r="D136" s="200" t="s">
        <v>93</v>
      </c>
      <c r="E136" s="319" t="s">
        <v>483</v>
      </c>
      <c r="F136" s="1149" t="s">
        <v>482</v>
      </c>
      <c r="G136" s="1150"/>
      <c r="H136" s="1151" t="s">
        <v>766</v>
      </c>
      <c r="I136" s="1152"/>
      <c r="J136" s="1153"/>
      <c r="K136" s="327" t="s">
        <v>1586</v>
      </c>
      <c r="L136" s="127"/>
      <c r="M136" s="200"/>
      <c r="N136" s="511" t="s">
        <v>1552</v>
      </c>
      <c r="O136" s="511" t="s">
        <v>1552</v>
      </c>
      <c r="P136" s="846" t="s">
        <v>1585</v>
      </c>
      <c r="Q136" s="847" t="s">
        <v>1585</v>
      </c>
      <c r="R136" s="848" t="s">
        <v>1585</v>
      </c>
      <c r="S136" s="95" t="s">
        <v>153</v>
      </c>
      <c r="T136" s="82" t="s">
        <v>58</v>
      </c>
      <c r="U136" s="337">
        <v>1</v>
      </c>
      <c r="V136" s="472">
        <v>1</v>
      </c>
      <c r="W136" s="472">
        <v>0</v>
      </c>
      <c r="X136" s="473">
        <f t="shared" ref="X136:X138" si="280">W136/V136</f>
        <v>0</v>
      </c>
      <c r="Y136" s="495">
        <f t="shared" ref="Y136:Y138" si="281">X136</f>
        <v>0</v>
      </c>
      <c r="Z136" s="49"/>
      <c r="AA136" s="413">
        <v>0.5</v>
      </c>
      <c r="AB136" s="413">
        <v>0</v>
      </c>
      <c r="AC136" s="473">
        <f t="shared" ref="AC136" si="282">AB136/AA136</f>
        <v>0</v>
      </c>
      <c r="AD136" s="495">
        <f t="shared" ref="AD136:AD138" si="283">AC136</f>
        <v>0</v>
      </c>
      <c r="AE136" s="413">
        <v>0.5</v>
      </c>
      <c r="AF136" s="413">
        <v>0</v>
      </c>
      <c r="AG136" s="473">
        <f t="shared" si="276"/>
        <v>0</v>
      </c>
      <c r="AH136" s="495">
        <f t="shared" ref="AH136:AH138" si="284">AG136</f>
        <v>0</v>
      </c>
      <c r="AI136" s="494">
        <v>0</v>
      </c>
      <c r="AJ136" s="494">
        <v>0</v>
      </c>
      <c r="AK136" s="460">
        <v>0</v>
      </c>
      <c r="AL136" s="495">
        <f t="shared" ref="AL136:AL138" si="285">AK136</f>
        <v>0</v>
      </c>
      <c r="AM136" s="494">
        <v>0</v>
      </c>
      <c r="AN136" s="494">
        <v>0</v>
      </c>
      <c r="AO136" s="460">
        <v>0</v>
      </c>
      <c r="AP136" s="495">
        <f t="shared" ref="AP136:AP138" si="286">AO136</f>
        <v>0</v>
      </c>
    </row>
    <row r="137" spans="1:53" ht="381.75" customHeight="1">
      <c r="A137" s="74" t="s">
        <v>484</v>
      </c>
      <c r="B137" s="1066" t="s">
        <v>765</v>
      </c>
      <c r="C137" s="1068"/>
      <c r="D137" s="200" t="s">
        <v>93</v>
      </c>
      <c r="E137" s="319" t="s">
        <v>483</v>
      </c>
      <c r="F137" s="1149" t="s">
        <v>479</v>
      </c>
      <c r="G137" s="1150"/>
      <c r="H137" s="1151" t="s">
        <v>767</v>
      </c>
      <c r="I137" s="1152"/>
      <c r="J137" s="1153"/>
      <c r="K137" s="327" t="s">
        <v>1587</v>
      </c>
      <c r="L137" s="127"/>
      <c r="M137" s="200"/>
      <c r="N137" s="511" t="s">
        <v>1552</v>
      </c>
      <c r="O137" s="511" t="s">
        <v>1552</v>
      </c>
      <c r="P137" s="846" t="s">
        <v>768</v>
      </c>
      <c r="Q137" s="847" t="s">
        <v>768</v>
      </c>
      <c r="R137" s="848" t="s">
        <v>768</v>
      </c>
      <c r="S137" s="95" t="s">
        <v>153</v>
      </c>
      <c r="T137" s="82" t="s">
        <v>58</v>
      </c>
      <c r="U137" s="337">
        <v>1</v>
      </c>
      <c r="V137" s="472">
        <v>1</v>
      </c>
      <c r="W137" s="472">
        <f>AF137</f>
        <v>0.5</v>
      </c>
      <c r="X137" s="473">
        <f t="shared" si="280"/>
        <v>0.5</v>
      </c>
      <c r="Y137" s="495">
        <f t="shared" si="281"/>
        <v>0.5</v>
      </c>
      <c r="Z137" s="49"/>
      <c r="AA137" s="413">
        <v>0</v>
      </c>
      <c r="AB137" s="413">
        <v>0</v>
      </c>
      <c r="AC137" s="417">
        <v>0</v>
      </c>
      <c r="AD137" s="495">
        <f t="shared" si="283"/>
        <v>0</v>
      </c>
      <c r="AE137" s="413">
        <v>0.5</v>
      </c>
      <c r="AF137" s="413">
        <v>0.5</v>
      </c>
      <c r="AG137" s="417">
        <f>+AF137/AE137</f>
        <v>1</v>
      </c>
      <c r="AH137" s="495">
        <f t="shared" si="284"/>
        <v>1</v>
      </c>
      <c r="AI137" s="494">
        <v>0</v>
      </c>
      <c r="AJ137" s="494">
        <v>0</v>
      </c>
      <c r="AK137" s="460">
        <v>0</v>
      </c>
      <c r="AL137" s="495">
        <f t="shared" si="285"/>
        <v>0</v>
      </c>
      <c r="AM137" s="494">
        <v>0</v>
      </c>
      <c r="AN137" s="494">
        <v>0</v>
      </c>
      <c r="AO137" s="460">
        <v>0</v>
      </c>
      <c r="AP137" s="495">
        <f t="shared" si="286"/>
        <v>0</v>
      </c>
    </row>
    <row r="138" spans="1:53" s="49" customFormat="1" ht="296.25" customHeight="1">
      <c r="A138" s="74" t="s">
        <v>484</v>
      </c>
      <c r="B138" s="1125" t="s">
        <v>1593</v>
      </c>
      <c r="C138" s="1126"/>
      <c r="D138" s="342"/>
      <c r="E138" s="343"/>
      <c r="F138" s="1061"/>
      <c r="G138" s="1062"/>
      <c r="H138" s="1061" t="s">
        <v>1594</v>
      </c>
      <c r="I138" s="1062"/>
      <c r="J138" s="1063"/>
      <c r="K138" s="478" t="s">
        <v>1451</v>
      </c>
      <c r="L138" s="50"/>
      <c r="M138" s="477" t="s">
        <v>1528</v>
      </c>
      <c r="N138" s="70"/>
      <c r="O138" s="69"/>
      <c r="P138" s="642" t="s">
        <v>1555</v>
      </c>
      <c r="Q138" s="643"/>
      <c r="R138" s="644"/>
      <c r="S138" s="344" t="s">
        <v>155</v>
      </c>
      <c r="T138" s="336" t="s">
        <v>114</v>
      </c>
      <c r="U138" s="337">
        <v>1</v>
      </c>
      <c r="V138" s="472">
        <v>1</v>
      </c>
      <c r="W138" s="472">
        <v>0</v>
      </c>
      <c r="X138" s="473">
        <f t="shared" si="280"/>
        <v>0</v>
      </c>
      <c r="Y138" s="495">
        <f t="shared" si="281"/>
        <v>0</v>
      </c>
      <c r="AA138" s="413">
        <v>0</v>
      </c>
      <c r="AB138" s="413">
        <v>0</v>
      </c>
      <c r="AC138" s="473">
        <v>0</v>
      </c>
      <c r="AD138" s="495">
        <f t="shared" si="283"/>
        <v>0</v>
      </c>
      <c r="AE138" s="494">
        <v>0</v>
      </c>
      <c r="AF138" s="494">
        <v>0</v>
      </c>
      <c r="AG138" s="460">
        <v>0</v>
      </c>
      <c r="AH138" s="495">
        <f t="shared" si="284"/>
        <v>0</v>
      </c>
      <c r="AI138" s="494">
        <v>0</v>
      </c>
      <c r="AJ138" s="494">
        <v>0</v>
      </c>
      <c r="AK138" s="460">
        <v>0</v>
      </c>
      <c r="AL138" s="495">
        <f t="shared" si="285"/>
        <v>0</v>
      </c>
      <c r="AM138" s="494">
        <v>0</v>
      </c>
      <c r="AN138" s="494">
        <v>0</v>
      </c>
      <c r="AO138" s="460">
        <v>0</v>
      </c>
      <c r="AP138" s="495">
        <f t="shared" si="286"/>
        <v>0</v>
      </c>
    </row>
    <row r="139" spans="1:53" ht="61.5">
      <c r="A139" s="21"/>
      <c r="B139" s="21"/>
      <c r="C139" s="21"/>
      <c r="D139" s="21"/>
      <c r="E139" s="21"/>
      <c r="F139" s="21"/>
      <c r="G139" s="21"/>
      <c r="H139" s="21"/>
      <c r="I139" s="21"/>
      <c r="J139" s="21"/>
      <c r="K139" s="21"/>
      <c r="L139" s="21"/>
      <c r="M139" s="21"/>
      <c r="N139" s="21"/>
      <c r="O139" s="12"/>
      <c r="P139" s="22"/>
      <c r="Q139" s="22"/>
      <c r="R139" s="22"/>
      <c r="S139" s="91"/>
      <c r="T139" s="22"/>
      <c r="U139" s="13"/>
      <c r="X139" s="15"/>
      <c r="Y139" s="15"/>
      <c r="Z139" s="15"/>
      <c r="AA139" s="15"/>
      <c r="AB139" s="15"/>
      <c r="AC139" s="15"/>
      <c r="AD139" s="15"/>
      <c r="AE139" s="15"/>
      <c r="AF139" s="15"/>
      <c r="AG139" s="15"/>
      <c r="AH139" s="15"/>
      <c r="AI139" s="15"/>
      <c r="AJ139" s="15"/>
      <c r="AK139" s="15"/>
      <c r="AL139" s="15"/>
      <c r="AM139" s="15"/>
      <c r="AN139" s="15"/>
      <c r="AO139" s="15"/>
      <c r="AP139" s="15"/>
    </row>
    <row r="140" spans="1:53" ht="92.25">
      <c r="A140" s="638" t="s">
        <v>687</v>
      </c>
      <c r="B140" s="638"/>
      <c r="C140" s="638"/>
      <c r="D140" s="638"/>
      <c r="E140" s="638"/>
      <c r="F140" s="638"/>
      <c r="G140" s="638"/>
      <c r="H140" s="638"/>
      <c r="I140" s="638"/>
      <c r="J140" s="638"/>
      <c r="K140" s="638"/>
      <c r="L140" s="638"/>
      <c r="M140" s="638"/>
      <c r="N140" s="638"/>
      <c r="O140" s="638"/>
      <c r="P140" s="638"/>
      <c r="Q140" s="638"/>
      <c r="R140" s="638"/>
      <c r="S140" s="638"/>
      <c r="T140" s="638"/>
      <c r="U140" s="638"/>
      <c r="V140" s="76"/>
      <c r="W140" s="76"/>
    </row>
    <row r="141" spans="1:53" ht="32.25" customHeight="1" thickBot="1">
      <c r="A141" s="30"/>
      <c r="B141" s="30"/>
      <c r="C141" s="30"/>
      <c r="D141" s="30"/>
      <c r="E141" s="30"/>
      <c r="F141" s="30"/>
      <c r="G141" s="30"/>
      <c r="H141" s="30"/>
      <c r="I141" s="30"/>
      <c r="J141" s="30"/>
      <c r="K141" s="30"/>
      <c r="L141" s="30"/>
      <c r="M141" s="30"/>
      <c r="N141" s="30"/>
      <c r="O141" s="30"/>
      <c r="P141" s="30"/>
      <c r="Q141" s="30"/>
      <c r="R141" s="30"/>
      <c r="S141" s="30"/>
      <c r="T141" s="30"/>
      <c r="U141" s="30"/>
      <c r="V141" s="76"/>
      <c r="W141" s="76"/>
    </row>
    <row r="142" spans="1:53" ht="82.5" customHeight="1" thickTop="1">
      <c r="A142" s="891" t="s">
        <v>505</v>
      </c>
      <c r="B142" s="891"/>
      <c r="C142" s="891"/>
      <c r="D142" s="891"/>
      <c r="E142" s="1119" t="s">
        <v>1624</v>
      </c>
      <c r="F142" s="1120"/>
      <c r="G142" s="1120"/>
      <c r="H142" s="1120"/>
      <c r="I142" s="1120"/>
      <c r="J142" s="1121"/>
      <c r="K142" s="1122"/>
      <c r="L142" s="692"/>
      <c r="M142" s="692"/>
      <c r="N142" s="692"/>
      <c r="O142" s="692"/>
      <c r="P142" s="692"/>
      <c r="Q142" s="274"/>
      <c r="R142" s="274"/>
      <c r="S142" s="274"/>
      <c r="T142" s="274"/>
      <c r="U142" s="274"/>
      <c r="V142" s="46"/>
      <c r="W142" s="46"/>
    </row>
    <row r="143" spans="1:53" ht="95.25" customHeight="1" thickBot="1">
      <c r="A143" s="891"/>
      <c r="B143" s="891"/>
      <c r="C143" s="891"/>
      <c r="D143" s="892"/>
      <c r="E143" s="1183" t="s">
        <v>29</v>
      </c>
      <c r="F143" s="1184"/>
      <c r="G143" s="1185" t="s">
        <v>30</v>
      </c>
      <c r="H143" s="1184"/>
      <c r="I143" s="117" t="s">
        <v>9</v>
      </c>
      <c r="J143" s="118" t="s">
        <v>10</v>
      </c>
      <c r="K143" s="226"/>
      <c r="L143" s="170"/>
      <c r="M143" s="170"/>
      <c r="N143" s="170"/>
      <c r="O143" s="170"/>
      <c r="P143" s="170"/>
      <c r="Q143" s="31"/>
      <c r="R143" s="31"/>
      <c r="S143" s="31"/>
      <c r="T143" s="31"/>
      <c r="U143" s="31"/>
      <c r="V143" s="46"/>
      <c r="W143" s="46"/>
    </row>
    <row r="144" spans="1:53" ht="408" customHeight="1" thickTop="1">
      <c r="A144" s="1208" t="s">
        <v>688</v>
      </c>
      <c r="B144" s="1208"/>
      <c r="C144" s="1208"/>
      <c r="D144" s="1209"/>
      <c r="E144" s="1198">
        <f>+E148+E149+E150+E152+E151</f>
        <v>122147812207</v>
      </c>
      <c r="F144" s="1199"/>
      <c r="G144" s="1198">
        <f>G153</f>
        <v>36224075744</v>
      </c>
      <c r="H144" s="1199"/>
      <c r="I144" s="1204">
        <f>G144/E144</f>
        <v>0.29655934960678798</v>
      </c>
      <c r="J144" s="1096">
        <f>+I144</f>
        <v>0.29655934960678798</v>
      </c>
      <c r="K144" s="31"/>
      <c r="L144" s="31"/>
      <c r="M144" s="31"/>
      <c r="N144" s="31"/>
      <c r="O144" s="31"/>
      <c r="P144" s="170"/>
      <c r="Q144" s="31"/>
      <c r="R144" s="31"/>
      <c r="S144" s="31"/>
      <c r="T144" s="31"/>
      <c r="U144" s="31"/>
      <c r="V144" s="46"/>
      <c r="W144" s="46"/>
      <c r="AL144" s="650" t="s">
        <v>714</v>
      </c>
      <c r="AM144" s="651"/>
      <c r="AN144" s="651"/>
      <c r="AO144" s="651"/>
      <c r="AP144" s="651"/>
      <c r="AQ144" s="651"/>
      <c r="AR144" s="651"/>
      <c r="AS144" s="651"/>
      <c r="AT144" s="651"/>
      <c r="AU144" s="651"/>
      <c r="AV144" s="651"/>
      <c r="AW144" s="651"/>
      <c r="AX144" s="651"/>
      <c r="AY144" s="651"/>
      <c r="AZ144" s="651"/>
      <c r="BA144" s="652"/>
    </row>
    <row r="145" spans="1:53" ht="65.25" customHeight="1">
      <c r="A145" s="1210"/>
      <c r="B145" s="1210"/>
      <c r="C145" s="1210"/>
      <c r="D145" s="1211"/>
      <c r="E145" s="1200"/>
      <c r="F145" s="1201"/>
      <c r="G145" s="1200"/>
      <c r="H145" s="1201"/>
      <c r="I145" s="1205"/>
      <c r="J145" s="1097"/>
      <c r="K145" s="226"/>
      <c r="L145" s="170"/>
      <c r="M145" s="170"/>
      <c r="N145" s="170"/>
      <c r="O145" s="170"/>
      <c r="P145" s="170"/>
      <c r="Q145" s="641">
        <v>2016</v>
      </c>
      <c r="R145" s="641"/>
      <c r="S145" s="641"/>
      <c r="T145" s="641"/>
      <c r="U145" s="641">
        <v>2017</v>
      </c>
      <c r="V145" s="641"/>
      <c r="W145" s="641"/>
      <c r="X145" s="641"/>
      <c r="Y145" s="641">
        <v>2018</v>
      </c>
      <c r="Z145" s="641"/>
      <c r="AA145" s="641"/>
      <c r="AB145" s="641"/>
      <c r="AC145" s="641">
        <v>2019</v>
      </c>
      <c r="AD145" s="641"/>
      <c r="AE145" s="641"/>
      <c r="AF145" s="641"/>
      <c r="AG145" s="641">
        <v>2020</v>
      </c>
      <c r="AH145" s="641"/>
      <c r="AI145" s="641"/>
      <c r="AJ145" s="641"/>
    </row>
    <row r="146" spans="1:53" ht="82.5" customHeight="1" thickBot="1">
      <c r="A146" s="1212"/>
      <c r="B146" s="1212"/>
      <c r="C146" s="1212"/>
      <c r="D146" s="1213"/>
      <c r="E146" s="1202"/>
      <c r="F146" s="1203"/>
      <c r="G146" s="1202"/>
      <c r="H146" s="1203"/>
      <c r="I146" s="1206"/>
      <c r="J146" s="1098"/>
      <c r="K146" s="227"/>
      <c r="L146" s="228"/>
      <c r="M146" s="228"/>
      <c r="N146" s="228"/>
      <c r="O146" s="228"/>
      <c r="P146" s="228"/>
      <c r="Q146" s="641"/>
      <c r="R146" s="641"/>
      <c r="S146" s="641"/>
      <c r="T146" s="641"/>
      <c r="U146" s="641"/>
      <c r="V146" s="641"/>
      <c r="W146" s="641"/>
      <c r="X146" s="641"/>
      <c r="Y146" s="641"/>
      <c r="Z146" s="641"/>
      <c r="AA146" s="641"/>
      <c r="AB146" s="641"/>
      <c r="AC146" s="641"/>
      <c r="AD146" s="641"/>
      <c r="AE146" s="641"/>
      <c r="AF146" s="641"/>
      <c r="AG146" s="641"/>
      <c r="AH146" s="641"/>
      <c r="AI146" s="641"/>
      <c r="AJ146" s="641"/>
      <c r="AL146" s="634" t="s">
        <v>713</v>
      </c>
      <c r="AM146" s="634"/>
      <c r="AN146" s="634"/>
      <c r="AO146" s="634"/>
      <c r="AP146" s="634" t="s">
        <v>715</v>
      </c>
      <c r="AQ146" s="634"/>
      <c r="AR146" s="634"/>
      <c r="AS146" s="634"/>
      <c r="AT146" s="634" t="s">
        <v>716</v>
      </c>
      <c r="AU146" s="634"/>
      <c r="AV146" s="634"/>
      <c r="AW146" s="634"/>
      <c r="AX146" s="634" t="s">
        <v>717</v>
      </c>
      <c r="AY146" s="634"/>
      <c r="AZ146" s="634"/>
      <c r="BA146" s="634"/>
    </row>
    <row r="147" spans="1:53" ht="110.25" customHeight="1" thickTop="1" thickBot="1">
      <c r="A147" s="664" t="s">
        <v>27</v>
      </c>
      <c r="B147" s="664"/>
      <c r="C147" s="664"/>
      <c r="D147" s="272" t="s">
        <v>151</v>
      </c>
      <c r="E147" s="34" t="s">
        <v>29</v>
      </c>
      <c r="F147" s="307" t="s">
        <v>1000</v>
      </c>
      <c r="G147" s="1172" t="s">
        <v>30</v>
      </c>
      <c r="H147" s="1173"/>
      <c r="I147" s="34" t="s">
        <v>31</v>
      </c>
      <c r="J147" s="43" t="s">
        <v>10</v>
      </c>
      <c r="K147" s="664" t="s">
        <v>32</v>
      </c>
      <c r="L147" s="664"/>
      <c r="M147" s="664"/>
      <c r="N147" s="664"/>
      <c r="O147" s="293" t="s">
        <v>7</v>
      </c>
      <c r="P147" s="315" t="s">
        <v>1003</v>
      </c>
      <c r="Q147" s="303" t="s">
        <v>11</v>
      </c>
      <c r="R147" s="303" t="s">
        <v>12</v>
      </c>
      <c r="S147" s="39" t="s">
        <v>9</v>
      </c>
      <c r="T147" s="409" t="s">
        <v>10</v>
      </c>
      <c r="U147" s="303" t="s">
        <v>11</v>
      </c>
      <c r="V147" s="303" t="s">
        <v>12</v>
      </c>
      <c r="W147" s="168" t="s">
        <v>9</v>
      </c>
      <c r="X147" s="409" t="s">
        <v>10</v>
      </c>
      <c r="Y147" s="303" t="s">
        <v>11</v>
      </c>
      <c r="Z147" s="303" t="s">
        <v>12</v>
      </c>
      <c r="AA147" s="39" t="s">
        <v>9</v>
      </c>
      <c r="AB147" s="409" t="s">
        <v>10</v>
      </c>
      <c r="AC147" s="303" t="s">
        <v>11</v>
      </c>
      <c r="AD147" s="303" t="s">
        <v>12</v>
      </c>
      <c r="AE147" s="168" t="s">
        <v>9</v>
      </c>
      <c r="AF147" s="409" t="s">
        <v>10</v>
      </c>
      <c r="AG147" s="303" t="s">
        <v>11</v>
      </c>
      <c r="AH147" s="303" t="s">
        <v>12</v>
      </c>
      <c r="AI147" s="168" t="s">
        <v>9</v>
      </c>
      <c r="AJ147" s="409" t="s">
        <v>10</v>
      </c>
      <c r="AL147" s="408" t="s">
        <v>13</v>
      </c>
      <c r="AM147" s="408" t="s">
        <v>14</v>
      </c>
      <c r="AN147" s="173" t="s">
        <v>9</v>
      </c>
      <c r="AO147" s="409" t="s">
        <v>10</v>
      </c>
      <c r="AP147" s="408" t="s">
        <v>13</v>
      </c>
      <c r="AQ147" s="408" t="s">
        <v>14</v>
      </c>
      <c r="AR147" s="173" t="s">
        <v>9</v>
      </c>
      <c r="AS147" s="409" t="s">
        <v>10</v>
      </c>
      <c r="AT147" s="408" t="s">
        <v>13</v>
      </c>
      <c r="AU147" s="408" t="s">
        <v>14</v>
      </c>
      <c r="AV147" s="173" t="s">
        <v>9</v>
      </c>
      <c r="AW147" s="409" t="s">
        <v>10</v>
      </c>
      <c r="AX147" s="408" t="s">
        <v>13</v>
      </c>
      <c r="AY147" s="408" t="s">
        <v>14</v>
      </c>
      <c r="AZ147" s="173" t="s">
        <v>9</v>
      </c>
      <c r="BA147" s="409" t="s">
        <v>10</v>
      </c>
    </row>
    <row r="148" spans="1:53" ht="321.75" customHeight="1" thickTop="1" thickBot="1">
      <c r="A148" s="1130" t="s">
        <v>33</v>
      </c>
      <c r="B148" s="1154" t="s">
        <v>482</v>
      </c>
      <c r="C148" s="1154"/>
      <c r="D148" s="143" t="s">
        <v>481</v>
      </c>
      <c r="E148" s="37">
        <v>2708048896</v>
      </c>
      <c r="F148" s="36">
        <f t="shared" ref="F148:F153" si="287">E148/$E$153</f>
        <v>2.2170261153844951E-2</v>
      </c>
      <c r="G148" s="857">
        <v>2257960608</v>
      </c>
      <c r="H148" s="858"/>
      <c r="I148" s="36">
        <f t="shared" ref="I148:I153" si="288">G148/E148</f>
        <v>0.83379609996524962</v>
      </c>
      <c r="J148" s="54">
        <f>+I148</f>
        <v>0.83379609996524962</v>
      </c>
      <c r="K148" s="1144" t="s">
        <v>480</v>
      </c>
      <c r="L148" s="1145"/>
      <c r="M148" s="1145"/>
      <c r="N148" s="1146"/>
      <c r="O148" s="83" t="s">
        <v>114</v>
      </c>
      <c r="P148" s="23">
        <v>1</v>
      </c>
      <c r="Q148" s="178">
        <v>0.15</v>
      </c>
      <c r="R148" s="178">
        <v>0.15</v>
      </c>
      <c r="S148" s="414">
        <f>+R148/Q148</f>
        <v>1</v>
      </c>
      <c r="T148" s="53">
        <f>+S148</f>
        <v>1</v>
      </c>
      <c r="U148" s="178">
        <v>0.3</v>
      </c>
      <c r="V148" s="179">
        <v>0.3</v>
      </c>
      <c r="W148" s="414">
        <f>+V148/U148</f>
        <v>1</v>
      </c>
      <c r="X148" s="53">
        <f>+W148</f>
        <v>1</v>
      </c>
      <c r="Y148" s="178">
        <v>0.3</v>
      </c>
      <c r="Z148" s="178">
        <v>0.3</v>
      </c>
      <c r="AA148" s="414">
        <f>+Z148/Y148</f>
        <v>1</v>
      </c>
      <c r="AB148" s="53">
        <f>+AA148</f>
        <v>1</v>
      </c>
      <c r="AC148" s="178">
        <v>0.2</v>
      </c>
      <c r="AD148" s="179">
        <f>AQ148</f>
        <v>0.10199999999999999</v>
      </c>
      <c r="AE148" s="417">
        <f>+AD148/AC148</f>
        <v>0.5099999999999999</v>
      </c>
      <c r="AF148" s="53">
        <f>+AE148</f>
        <v>0.5099999999999999</v>
      </c>
      <c r="AG148" s="178">
        <v>0.05</v>
      </c>
      <c r="AH148" s="179">
        <v>0</v>
      </c>
      <c r="AI148" s="414">
        <f>+AH148/AG148</f>
        <v>0</v>
      </c>
      <c r="AJ148" s="53">
        <f>+AI148</f>
        <v>0</v>
      </c>
      <c r="AL148" s="179">
        <v>5.0999999999999997E-2</v>
      </c>
      <c r="AM148" s="179">
        <v>5.0999999999999997E-2</v>
      </c>
      <c r="AN148" s="414">
        <f>+AM148/AL148</f>
        <v>1</v>
      </c>
      <c r="AO148" s="287">
        <f t="shared" ref="AO148:AO149" si="289">AN148</f>
        <v>1</v>
      </c>
      <c r="AP148" s="179">
        <v>0.10199999999999999</v>
      </c>
      <c r="AQ148" s="179">
        <v>0.10199999999999999</v>
      </c>
      <c r="AR148" s="414">
        <f>+AQ148/AP148</f>
        <v>1</v>
      </c>
      <c r="AS148" s="287">
        <f t="shared" ref="AS148:AS149" si="290">AR148</f>
        <v>1</v>
      </c>
      <c r="AT148" s="179">
        <v>0.152</v>
      </c>
      <c r="AU148" s="179">
        <v>0</v>
      </c>
      <c r="AV148" s="414">
        <f>+AU148/AT148</f>
        <v>0</v>
      </c>
      <c r="AW148" s="287">
        <f t="shared" ref="AW148:AW149" si="291">AV148</f>
        <v>0</v>
      </c>
      <c r="AX148" s="179">
        <v>0.2</v>
      </c>
      <c r="AY148" s="179">
        <v>0</v>
      </c>
      <c r="AZ148" s="414">
        <f>+AY148/AX148</f>
        <v>0</v>
      </c>
      <c r="BA148" s="287">
        <f t="shared" ref="BA148:BA149" si="292">AZ148</f>
        <v>0</v>
      </c>
    </row>
    <row r="149" spans="1:53" ht="171.75" customHeight="1" thickTop="1" thickBot="1">
      <c r="A149" s="1131"/>
      <c r="B149" s="1168" t="s">
        <v>479</v>
      </c>
      <c r="C149" s="1169"/>
      <c r="D149" s="143" t="s">
        <v>478</v>
      </c>
      <c r="E149" s="37">
        <v>26350224000</v>
      </c>
      <c r="F149" s="36">
        <f t="shared" si="287"/>
        <v>0.21572407662402596</v>
      </c>
      <c r="G149" s="857">
        <v>17857734478</v>
      </c>
      <c r="H149" s="858"/>
      <c r="I149" s="36">
        <f t="shared" si="288"/>
        <v>0.67770712226203467</v>
      </c>
      <c r="J149" s="54">
        <f>+I149</f>
        <v>0.67770712226203467</v>
      </c>
      <c r="K149" s="1175" t="s">
        <v>477</v>
      </c>
      <c r="L149" s="1176"/>
      <c r="M149" s="1176"/>
      <c r="N149" s="1177"/>
      <c r="O149" s="921" t="s">
        <v>114</v>
      </c>
      <c r="P149" s="1181">
        <v>30</v>
      </c>
      <c r="Q149" s="1136">
        <v>0</v>
      </c>
      <c r="R149" s="1136">
        <v>0</v>
      </c>
      <c r="S149" s="898">
        <v>0</v>
      </c>
      <c r="T149" s="1138">
        <f t="shared" ref="T149" si="293">+S149</f>
        <v>0</v>
      </c>
      <c r="U149" s="1136">
        <v>11</v>
      </c>
      <c r="V149" s="1136">
        <v>11</v>
      </c>
      <c r="W149" s="1133">
        <f>V149/U149</f>
        <v>1</v>
      </c>
      <c r="X149" s="1138">
        <f t="shared" ref="X149" si="294">+W149</f>
        <v>1</v>
      </c>
      <c r="Y149" s="1136">
        <v>8</v>
      </c>
      <c r="Z149" s="1136">
        <v>8</v>
      </c>
      <c r="AA149" s="1133">
        <f>Z149/Y149</f>
        <v>1</v>
      </c>
      <c r="AB149" s="1138">
        <f t="shared" ref="AB149" si="295">+AA149</f>
        <v>1</v>
      </c>
      <c r="AC149" s="1136">
        <v>8</v>
      </c>
      <c r="AD149" s="1136">
        <f>AM149</f>
        <v>2</v>
      </c>
      <c r="AE149" s="1133">
        <f>AD149/AC149</f>
        <v>0.25</v>
      </c>
      <c r="AF149" s="1138">
        <f t="shared" ref="AF149" si="296">+AE149</f>
        <v>0.25</v>
      </c>
      <c r="AG149" s="1136">
        <v>3</v>
      </c>
      <c r="AH149" s="1136">
        <v>0</v>
      </c>
      <c r="AI149" s="1133">
        <f>AH149/AG149</f>
        <v>0</v>
      </c>
      <c r="AJ149" s="1138">
        <f t="shared" ref="AJ149" si="297">+AI149</f>
        <v>0</v>
      </c>
      <c r="AL149" s="1135">
        <v>0.01</v>
      </c>
      <c r="AM149" s="1135">
        <v>2</v>
      </c>
      <c r="AN149" s="1133">
        <f>AM149/AL149</f>
        <v>200</v>
      </c>
      <c r="AO149" s="900">
        <f t="shared" si="289"/>
        <v>200</v>
      </c>
      <c r="AP149" s="1135">
        <v>2</v>
      </c>
      <c r="AQ149" s="1135">
        <v>2</v>
      </c>
      <c r="AR149" s="1133">
        <f>AQ149/AP149</f>
        <v>1</v>
      </c>
      <c r="AS149" s="900">
        <f t="shared" si="290"/>
        <v>1</v>
      </c>
      <c r="AT149" s="1135">
        <v>3</v>
      </c>
      <c r="AU149" s="1135">
        <v>0</v>
      </c>
      <c r="AV149" s="1133">
        <f>AU149/AT149</f>
        <v>0</v>
      </c>
      <c r="AW149" s="900">
        <f t="shared" si="291"/>
        <v>0</v>
      </c>
      <c r="AX149" s="1135">
        <v>8</v>
      </c>
      <c r="AY149" s="1135">
        <v>0</v>
      </c>
      <c r="AZ149" s="1133">
        <f>AY149/AX149</f>
        <v>0</v>
      </c>
      <c r="BA149" s="900">
        <f t="shared" si="292"/>
        <v>0</v>
      </c>
    </row>
    <row r="150" spans="1:53" ht="222" customHeight="1" thickTop="1" thickBot="1">
      <c r="A150" s="1131"/>
      <c r="B150" s="1170"/>
      <c r="C150" s="1171"/>
      <c r="D150" s="143" t="s">
        <v>476</v>
      </c>
      <c r="E150" s="37">
        <v>16301653080</v>
      </c>
      <c r="F150" s="36">
        <f t="shared" si="287"/>
        <v>0.13345841227490926</v>
      </c>
      <c r="G150" s="857">
        <v>16041589148</v>
      </c>
      <c r="H150" s="858"/>
      <c r="I150" s="36">
        <f t="shared" si="288"/>
        <v>0.98404677545744945</v>
      </c>
      <c r="J150" s="54">
        <f>+I150</f>
        <v>0.98404677545744945</v>
      </c>
      <c r="K150" s="1178"/>
      <c r="L150" s="1179"/>
      <c r="M150" s="1179"/>
      <c r="N150" s="1180"/>
      <c r="O150" s="922"/>
      <c r="P150" s="1182"/>
      <c r="Q150" s="1137"/>
      <c r="R150" s="1137"/>
      <c r="S150" s="899"/>
      <c r="T150" s="1139"/>
      <c r="U150" s="1137"/>
      <c r="V150" s="1137"/>
      <c r="W150" s="1134"/>
      <c r="X150" s="1139"/>
      <c r="Y150" s="1137"/>
      <c r="Z150" s="1137"/>
      <c r="AA150" s="1134"/>
      <c r="AB150" s="1139"/>
      <c r="AC150" s="1137"/>
      <c r="AD150" s="1137"/>
      <c r="AE150" s="1134"/>
      <c r="AF150" s="1139"/>
      <c r="AG150" s="1137"/>
      <c r="AH150" s="1137"/>
      <c r="AI150" s="1134"/>
      <c r="AJ150" s="1139"/>
      <c r="AL150" s="897"/>
      <c r="AM150" s="897"/>
      <c r="AN150" s="1134"/>
      <c r="AO150" s="901"/>
      <c r="AP150" s="897"/>
      <c r="AQ150" s="897"/>
      <c r="AR150" s="1134"/>
      <c r="AS150" s="901"/>
      <c r="AT150" s="897"/>
      <c r="AU150" s="897"/>
      <c r="AV150" s="1134"/>
      <c r="AW150" s="901"/>
      <c r="AX150" s="897"/>
      <c r="AY150" s="897"/>
      <c r="AZ150" s="1134"/>
      <c r="BA150" s="901"/>
    </row>
    <row r="151" spans="1:53" ht="222" customHeight="1" thickTop="1" thickBot="1">
      <c r="A151" s="1131"/>
      <c r="B151" s="1140" t="s">
        <v>1004</v>
      </c>
      <c r="C151" s="1141"/>
      <c r="D151" s="419"/>
      <c r="E151" s="37">
        <v>76700000000</v>
      </c>
      <c r="F151" s="36">
        <f t="shared" si="287"/>
        <v>0.62792774274187535</v>
      </c>
      <c r="G151" s="857">
        <v>0</v>
      </c>
      <c r="H151" s="858"/>
      <c r="I151" s="36">
        <f t="shared" si="288"/>
        <v>0</v>
      </c>
      <c r="J151" s="54">
        <f>+I151</f>
        <v>0</v>
      </c>
      <c r="K151" s="1144" t="s">
        <v>1005</v>
      </c>
      <c r="L151" s="1145"/>
      <c r="M151" s="1145"/>
      <c r="N151" s="1146"/>
      <c r="O151" s="418" t="s">
        <v>114</v>
      </c>
      <c r="P151" s="108">
        <v>1</v>
      </c>
      <c r="Q151" s="326">
        <v>0</v>
      </c>
      <c r="R151" s="326">
        <v>0</v>
      </c>
      <c r="S151" s="414">
        <v>0</v>
      </c>
      <c r="T151" s="53">
        <f>+S151</f>
        <v>0</v>
      </c>
      <c r="U151" s="326">
        <v>0</v>
      </c>
      <c r="V151" s="326">
        <v>0</v>
      </c>
      <c r="W151" s="414">
        <v>0</v>
      </c>
      <c r="X151" s="53">
        <f>+W151</f>
        <v>0</v>
      </c>
      <c r="Y151" s="326">
        <v>0</v>
      </c>
      <c r="Z151" s="326">
        <v>0</v>
      </c>
      <c r="AA151" s="414">
        <v>0</v>
      </c>
      <c r="AB151" s="53">
        <f>+AA151</f>
        <v>0</v>
      </c>
      <c r="AC151" s="383">
        <v>0.6</v>
      </c>
      <c r="AD151" s="383">
        <f>AQ151</f>
        <v>0.21</v>
      </c>
      <c r="AE151" s="417">
        <f>+AD151/AC151</f>
        <v>0.35</v>
      </c>
      <c r="AF151" s="53">
        <f>+AE151</f>
        <v>0.35</v>
      </c>
      <c r="AG151" s="383">
        <v>0.4</v>
      </c>
      <c r="AH151" s="383">
        <v>0</v>
      </c>
      <c r="AI151" s="417">
        <f>+AH151/AG151</f>
        <v>0</v>
      </c>
      <c r="AJ151" s="53">
        <f>+AI151</f>
        <v>0</v>
      </c>
      <c r="AL151" s="383">
        <v>0.02</v>
      </c>
      <c r="AM151" s="383">
        <v>0</v>
      </c>
      <c r="AN151" s="417">
        <f>+AM151/AL151</f>
        <v>0</v>
      </c>
      <c r="AO151" s="306">
        <f t="shared" ref="AO151" si="298">AN151</f>
        <v>0</v>
      </c>
      <c r="AP151" s="383">
        <v>0.21</v>
      </c>
      <c r="AQ151" s="383">
        <v>0.21</v>
      </c>
      <c r="AR151" s="417">
        <f>+AQ151/AP151</f>
        <v>1</v>
      </c>
      <c r="AS151" s="306">
        <f t="shared" ref="AS151" si="299">AR151</f>
        <v>1</v>
      </c>
      <c r="AT151" s="383">
        <v>0.4</v>
      </c>
      <c r="AU151" s="383">
        <v>0</v>
      </c>
      <c r="AV151" s="417">
        <f>+AU151/AT151</f>
        <v>0</v>
      </c>
      <c r="AW151" s="306">
        <f t="shared" ref="AW151" si="300">AV151</f>
        <v>0</v>
      </c>
      <c r="AX151" s="383">
        <v>0.6</v>
      </c>
      <c r="AY151" s="383">
        <v>0</v>
      </c>
      <c r="AZ151" s="417">
        <f>+AY151/AX151</f>
        <v>0</v>
      </c>
      <c r="BA151" s="306">
        <f t="shared" ref="BA151" si="301">AZ151</f>
        <v>0</v>
      </c>
    </row>
    <row r="152" spans="1:53" ht="222" customHeight="1" thickTop="1" thickBot="1">
      <c r="A152" s="1132"/>
      <c r="B152" s="1140" t="s">
        <v>948</v>
      </c>
      <c r="C152" s="1141"/>
      <c r="D152" s="378" t="s">
        <v>949</v>
      </c>
      <c r="E152" s="37">
        <v>87886231</v>
      </c>
      <c r="F152" s="36">
        <f t="shared" si="287"/>
        <v>7.1950720534447242E-4</v>
      </c>
      <c r="G152" s="857">
        <v>66791510</v>
      </c>
      <c r="H152" s="858"/>
      <c r="I152" s="36">
        <f t="shared" si="288"/>
        <v>0.75997695247620756</v>
      </c>
      <c r="J152" s="54">
        <f>+I152</f>
        <v>0.75997695247620756</v>
      </c>
      <c r="K152" s="1144" t="s">
        <v>950</v>
      </c>
      <c r="L152" s="1145"/>
      <c r="M152" s="1145"/>
      <c r="N152" s="1146"/>
      <c r="O152" s="83" t="s">
        <v>58</v>
      </c>
      <c r="P152" s="23">
        <v>1</v>
      </c>
      <c r="Q152" s="178" t="s">
        <v>951</v>
      </c>
      <c r="R152" s="178" t="s">
        <v>951</v>
      </c>
      <c r="S152" s="178" t="s">
        <v>951</v>
      </c>
      <c r="T152" s="178" t="s">
        <v>951</v>
      </c>
      <c r="U152" s="178" t="s">
        <v>951</v>
      </c>
      <c r="V152" s="178" t="s">
        <v>951</v>
      </c>
      <c r="W152" s="178" t="s">
        <v>951</v>
      </c>
      <c r="X152" s="178" t="s">
        <v>951</v>
      </c>
      <c r="Y152" s="178" t="s">
        <v>951</v>
      </c>
      <c r="Z152" s="178" t="s">
        <v>951</v>
      </c>
      <c r="AA152" s="178" t="s">
        <v>951</v>
      </c>
      <c r="AB152" s="178" t="s">
        <v>951</v>
      </c>
      <c r="AC152" s="178">
        <v>1</v>
      </c>
      <c r="AD152" s="179">
        <v>0</v>
      </c>
      <c r="AE152" s="305">
        <v>0</v>
      </c>
      <c r="AF152" s="53">
        <f>+AE152</f>
        <v>0</v>
      </c>
      <c r="AG152" s="178">
        <v>0</v>
      </c>
      <c r="AH152" s="179">
        <v>0</v>
      </c>
      <c r="AI152" s="305">
        <v>0</v>
      </c>
      <c r="AJ152" s="53">
        <f>+AI152</f>
        <v>0</v>
      </c>
      <c r="AL152" s="285">
        <v>0</v>
      </c>
      <c r="AM152" s="285">
        <v>0</v>
      </c>
      <c r="AN152" s="286">
        <v>0</v>
      </c>
      <c r="AO152" s="287">
        <f t="shared" ref="AO152" si="302">AN152</f>
        <v>0</v>
      </c>
      <c r="AP152" s="285">
        <v>0</v>
      </c>
      <c r="AQ152" s="285">
        <v>0</v>
      </c>
      <c r="AR152" s="286">
        <v>0</v>
      </c>
      <c r="AS152" s="287">
        <f t="shared" ref="AS152" si="303">AR152</f>
        <v>0</v>
      </c>
      <c r="AT152" s="179">
        <v>1</v>
      </c>
      <c r="AU152" s="285">
        <v>0</v>
      </c>
      <c r="AV152" s="286">
        <v>0</v>
      </c>
      <c r="AW152" s="287">
        <f t="shared" ref="AW152" si="304">AV152</f>
        <v>0</v>
      </c>
      <c r="AX152" s="179">
        <v>1</v>
      </c>
      <c r="AY152" s="285">
        <v>0</v>
      </c>
      <c r="AZ152" s="286">
        <v>0</v>
      </c>
      <c r="BA152" s="287">
        <f t="shared" ref="BA152" si="305">AZ152</f>
        <v>0</v>
      </c>
    </row>
    <row r="153" spans="1:53" ht="124.5" customHeight="1" thickTop="1" thickBot="1">
      <c r="A153" s="850" t="s">
        <v>34</v>
      </c>
      <c r="B153" s="851"/>
      <c r="C153" s="852"/>
      <c r="D153" s="290"/>
      <c r="E153" s="38">
        <f>+SUM(E148:E152)</f>
        <v>122147812207</v>
      </c>
      <c r="F153" s="392">
        <f t="shared" si="287"/>
        <v>1</v>
      </c>
      <c r="G153" s="853">
        <f>+SUM(G148:H152)</f>
        <v>36224075744</v>
      </c>
      <c r="H153" s="854"/>
      <c r="I153" s="392">
        <f t="shared" si="288"/>
        <v>0.29655934960678798</v>
      </c>
      <c r="J153" s="54">
        <f>+J144</f>
        <v>0.29655934960678798</v>
      </c>
      <c r="K153" s="1165"/>
      <c r="L153" s="663"/>
      <c r="M153" s="663"/>
      <c r="N153" s="663"/>
      <c r="O153" s="271"/>
      <c r="P153" s="76"/>
      <c r="Q153" s="76"/>
      <c r="R153" s="76"/>
      <c r="S153" s="92"/>
      <c r="T153" s="76"/>
      <c r="U153" s="76"/>
      <c r="V153" s="46"/>
      <c r="W153" s="46"/>
    </row>
    <row r="154" spans="1:53" s="15" customFormat="1" ht="124.5" customHeight="1" thickTop="1" thickBot="1">
      <c r="A154" s="395"/>
      <c r="B154" s="395"/>
      <c r="C154" s="395"/>
      <c r="D154" s="395"/>
      <c r="E154" s="395"/>
      <c r="F154" s="396"/>
      <c r="G154" s="397"/>
      <c r="H154" s="397"/>
      <c r="I154" s="395"/>
      <c r="J154" s="395"/>
      <c r="K154" s="395"/>
      <c r="L154" s="398"/>
      <c r="M154" s="398"/>
      <c r="N154" s="398"/>
      <c r="O154" s="398"/>
      <c r="P154" s="399"/>
      <c r="Q154" s="399"/>
      <c r="R154" s="399"/>
      <c r="S154" s="400"/>
      <c r="T154" s="399"/>
      <c r="U154" s="399"/>
    </row>
    <row r="155" spans="1:53" ht="144.75" customHeight="1" thickTop="1" thickBot="1">
      <c r="A155" s="1117" t="s">
        <v>35</v>
      </c>
      <c r="B155" s="1118"/>
      <c r="C155" s="654" t="d">
        <v>2019-03-31</v>
      </c>
      <c r="D155" s="654"/>
      <c r="E155" s="165" t="s">
        <v>36</v>
      </c>
      <c r="F155" s="52"/>
      <c r="G155" s="655" t="s">
        <v>37</v>
      </c>
      <c r="H155" s="656"/>
      <c r="I155" s="44"/>
      <c r="J155" s="198" t="s">
        <v>38</v>
      </c>
      <c r="K155" s="44"/>
      <c r="L155" s="657" t="s">
        <v>39</v>
      </c>
      <c r="M155" s="658"/>
      <c r="N155" s="166"/>
      <c r="O155" s="199" t="s">
        <v>40</v>
      </c>
      <c r="S155" s="190"/>
      <c r="V155" s="76"/>
      <c r="W155" s="46"/>
    </row>
    <row r="156" spans="1:53" ht="13.5" thickTop="1"/>
  </sheetData>
  <autoFilter ref="A38:AP138" xr:uid="{BD8DB96B-2A42-47A7-85E9-11CCC3B1439F}">
    <filterColumn colId="1" showButton="0"/>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575">
    <mergeCell ref="B51:C51"/>
    <mergeCell ref="F51:G51"/>
    <mergeCell ref="B52:C52"/>
    <mergeCell ref="F52:G52"/>
    <mergeCell ref="B53:C53"/>
    <mergeCell ref="F53:G53"/>
    <mergeCell ref="P41:R41"/>
    <mergeCell ref="P42:R42"/>
    <mergeCell ref="P43:R43"/>
    <mergeCell ref="P44:R44"/>
    <mergeCell ref="P45:R45"/>
    <mergeCell ref="P46:R46"/>
    <mergeCell ref="P47:R47"/>
    <mergeCell ref="P48:R48"/>
    <mergeCell ref="P49:R49"/>
    <mergeCell ref="P50:R50"/>
    <mergeCell ref="P51:R51"/>
    <mergeCell ref="P52:R52"/>
    <mergeCell ref="P53:R53"/>
    <mergeCell ref="H49:J49"/>
    <mergeCell ref="H50:J50"/>
    <mergeCell ref="H51:J51"/>
    <mergeCell ref="H52:J52"/>
    <mergeCell ref="H53:J53"/>
    <mergeCell ref="B41:C41"/>
    <mergeCell ref="F41:G41"/>
    <mergeCell ref="B42:C42"/>
    <mergeCell ref="F42:G42"/>
    <mergeCell ref="B43:C43"/>
    <mergeCell ref="F43:G43"/>
    <mergeCell ref="B44:C44"/>
    <mergeCell ref="F44:G44"/>
    <mergeCell ref="B45:C45"/>
    <mergeCell ref="F45:G45"/>
    <mergeCell ref="B46:C46"/>
    <mergeCell ref="F46:G46"/>
    <mergeCell ref="B47:C47"/>
    <mergeCell ref="F47:G47"/>
    <mergeCell ref="B48:C48"/>
    <mergeCell ref="F48:G48"/>
    <mergeCell ref="B49:C49"/>
    <mergeCell ref="F49:G49"/>
    <mergeCell ref="B50:C50"/>
    <mergeCell ref="B131:C131"/>
    <mergeCell ref="F131:G131"/>
    <mergeCell ref="H131:J131"/>
    <mergeCell ref="P131:R131"/>
    <mergeCell ref="H125:J125"/>
    <mergeCell ref="H126:J126"/>
    <mergeCell ref="H127:J127"/>
    <mergeCell ref="H128:J128"/>
    <mergeCell ref="B128:C128"/>
    <mergeCell ref="F128:G128"/>
    <mergeCell ref="B125:C125"/>
    <mergeCell ref="F125:G125"/>
    <mergeCell ref="B126:C126"/>
    <mergeCell ref="F126:G126"/>
    <mergeCell ref="B127:C127"/>
    <mergeCell ref="F127:G127"/>
    <mergeCell ref="B129:C129"/>
    <mergeCell ref="B130:C130"/>
    <mergeCell ref="P103:R103"/>
    <mergeCell ref="P104:R104"/>
    <mergeCell ref="P105:R105"/>
    <mergeCell ref="P112:R112"/>
    <mergeCell ref="P113:R113"/>
    <mergeCell ref="P110:R110"/>
    <mergeCell ref="P111:R111"/>
    <mergeCell ref="P106:R106"/>
    <mergeCell ref="P107:R107"/>
    <mergeCell ref="P108:R108"/>
    <mergeCell ref="B101:C101"/>
    <mergeCell ref="F101:G101"/>
    <mergeCell ref="B102:C102"/>
    <mergeCell ref="F102:G102"/>
    <mergeCell ref="B103:C103"/>
    <mergeCell ref="F103:G103"/>
    <mergeCell ref="B104:C104"/>
    <mergeCell ref="F104:G104"/>
    <mergeCell ref="B105:C105"/>
    <mergeCell ref="F105:G105"/>
    <mergeCell ref="B122:C122"/>
    <mergeCell ref="F122:G122"/>
    <mergeCell ref="H122:J122"/>
    <mergeCell ref="H123:J123"/>
    <mergeCell ref="H124:J124"/>
    <mergeCell ref="B118:C118"/>
    <mergeCell ref="F118:G118"/>
    <mergeCell ref="B119:C119"/>
    <mergeCell ref="F119:G119"/>
    <mergeCell ref="B120:C120"/>
    <mergeCell ref="F120:G120"/>
    <mergeCell ref="B121:C121"/>
    <mergeCell ref="F121:G121"/>
    <mergeCell ref="B123:C123"/>
    <mergeCell ref="F123:G123"/>
    <mergeCell ref="B124:C124"/>
    <mergeCell ref="F124:G124"/>
    <mergeCell ref="H121:J121"/>
    <mergeCell ref="B116:C116"/>
    <mergeCell ref="F116:G116"/>
    <mergeCell ref="B117:C117"/>
    <mergeCell ref="F117:G117"/>
    <mergeCell ref="F106:G106"/>
    <mergeCell ref="F107:G107"/>
    <mergeCell ref="F108:G108"/>
    <mergeCell ref="F109:G109"/>
    <mergeCell ref="F110:G110"/>
    <mergeCell ref="F112:G112"/>
    <mergeCell ref="H113:J113"/>
    <mergeCell ref="H114:J114"/>
    <mergeCell ref="H115:J115"/>
    <mergeCell ref="B113:C113"/>
    <mergeCell ref="F113:G113"/>
    <mergeCell ref="B114:C114"/>
    <mergeCell ref="F114:G114"/>
    <mergeCell ref="B115:C115"/>
    <mergeCell ref="F115:G115"/>
    <mergeCell ref="F92:G92"/>
    <mergeCell ref="F93:G93"/>
    <mergeCell ref="F94:G94"/>
    <mergeCell ref="F95:G95"/>
    <mergeCell ref="F96:G96"/>
    <mergeCell ref="F97:G97"/>
    <mergeCell ref="H105:J105"/>
    <mergeCell ref="F100:G100"/>
    <mergeCell ref="H106:J106"/>
    <mergeCell ref="H82:J82"/>
    <mergeCell ref="H83:J83"/>
    <mergeCell ref="H84:J84"/>
    <mergeCell ref="H85:J85"/>
    <mergeCell ref="H86:J86"/>
    <mergeCell ref="H87:J87"/>
    <mergeCell ref="H88:J88"/>
    <mergeCell ref="H89:J89"/>
    <mergeCell ref="H90:J90"/>
    <mergeCell ref="H74:J74"/>
    <mergeCell ref="H75:J75"/>
    <mergeCell ref="H76:J76"/>
    <mergeCell ref="H77:J77"/>
    <mergeCell ref="H78:J78"/>
    <mergeCell ref="H79:J79"/>
    <mergeCell ref="H80:J80"/>
    <mergeCell ref="H81:J81"/>
    <mergeCell ref="B74:C74"/>
    <mergeCell ref="F74:G74"/>
    <mergeCell ref="B75:C75"/>
    <mergeCell ref="F75:G75"/>
    <mergeCell ref="B76:C76"/>
    <mergeCell ref="F76:G76"/>
    <mergeCell ref="B77:C77"/>
    <mergeCell ref="F77:G77"/>
    <mergeCell ref="B78:C78"/>
    <mergeCell ref="F78:G78"/>
    <mergeCell ref="B79:C79"/>
    <mergeCell ref="F79:G79"/>
    <mergeCell ref="B80:C80"/>
    <mergeCell ref="F80:G80"/>
    <mergeCell ref="B81:C81"/>
    <mergeCell ref="F81:G81"/>
    <mergeCell ref="B70:C70"/>
    <mergeCell ref="F70:G70"/>
    <mergeCell ref="B71:C71"/>
    <mergeCell ref="F71:G71"/>
    <mergeCell ref="B72:C72"/>
    <mergeCell ref="F72:G72"/>
    <mergeCell ref="B73:C73"/>
    <mergeCell ref="F73:G73"/>
    <mergeCell ref="H73:J73"/>
    <mergeCell ref="H70:J70"/>
    <mergeCell ref="H71:J71"/>
    <mergeCell ref="H72:J72"/>
    <mergeCell ref="B65:C65"/>
    <mergeCell ref="F65:G65"/>
    <mergeCell ref="B66:C66"/>
    <mergeCell ref="F66:G66"/>
    <mergeCell ref="B67:C67"/>
    <mergeCell ref="F67:G67"/>
    <mergeCell ref="B68:C68"/>
    <mergeCell ref="F68:G68"/>
    <mergeCell ref="B69:C69"/>
    <mergeCell ref="F69:G69"/>
    <mergeCell ref="B60:C60"/>
    <mergeCell ref="F60:G60"/>
    <mergeCell ref="B61:C61"/>
    <mergeCell ref="F61:G61"/>
    <mergeCell ref="B62:C62"/>
    <mergeCell ref="F62:G62"/>
    <mergeCell ref="B63:C63"/>
    <mergeCell ref="F63:G63"/>
    <mergeCell ref="B64:C64"/>
    <mergeCell ref="F64:G64"/>
    <mergeCell ref="P71:R71"/>
    <mergeCell ref="P54:R54"/>
    <mergeCell ref="P55:R55"/>
    <mergeCell ref="P56:R56"/>
    <mergeCell ref="P57:R57"/>
    <mergeCell ref="P58:R58"/>
    <mergeCell ref="P59:R59"/>
    <mergeCell ref="P60:R60"/>
    <mergeCell ref="P61:R61"/>
    <mergeCell ref="P62:R62"/>
    <mergeCell ref="B54:C54"/>
    <mergeCell ref="F54:G54"/>
    <mergeCell ref="H54:J54"/>
    <mergeCell ref="H55:J55"/>
    <mergeCell ref="H56:J56"/>
    <mergeCell ref="H57:J57"/>
    <mergeCell ref="H58:J58"/>
    <mergeCell ref="H59:J59"/>
    <mergeCell ref="B55:C55"/>
    <mergeCell ref="F55:G55"/>
    <mergeCell ref="B56:C56"/>
    <mergeCell ref="F56:G56"/>
    <mergeCell ref="B57:C57"/>
    <mergeCell ref="F57:G57"/>
    <mergeCell ref="B58:C58"/>
    <mergeCell ref="F58:G58"/>
    <mergeCell ref="U22:U23"/>
    <mergeCell ref="F14:H15"/>
    <mergeCell ref="H61:J61"/>
    <mergeCell ref="H62:J62"/>
    <mergeCell ref="H63:J63"/>
    <mergeCell ref="H64:J64"/>
    <mergeCell ref="H65:J65"/>
    <mergeCell ref="H66:J66"/>
    <mergeCell ref="H67:J67"/>
    <mergeCell ref="H40:J40"/>
    <mergeCell ref="H41:J41"/>
    <mergeCell ref="H42:J42"/>
    <mergeCell ref="H43:J43"/>
    <mergeCell ref="H44:J44"/>
    <mergeCell ref="H45:J45"/>
    <mergeCell ref="H46:J46"/>
    <mergeCell ref="H47:J47"/>
    <mergeCell ref="H48:J48"/>
    <mergeCell ref="I24:N24"/>
    <mergeCell ref="H38:J39"/>
    <mergeCell ref="F40:G40"/>
    <mergeCell ref="F50:G50"/>
    <mergeCell ref="H60:J60"/>
    <mergeCell ref="P63:R63"/>
    <mergeCell ref="A28:B28"/>
    <mergeCell ref="A29:B29"/>
    <mergeCell ref="B59:C59"/>
    <mergeCell ref="F59:G59"/>
    <mergeCell ref="V14:Y14"/>
    <mergeCell ref="A12:Y12"/>
    <mergeCell ref="A20:Y20"/>
    <mergeCell ref="A26:Y26"/>
    <mergeCell ref="C30:Y30"/>
    <mergeCell ref="C29:Y29"/>
    <mergeCell ref="C28:Y28"/>
    <mergeCell ref="V22:Y22"/>
    <mergeCell ref="P24:R24"/>
    <mergeCell ref="A22:H23"/>
    <mergeCell ref="I22:N23"/>
    <mergeCell ref="O22:O23"/>
    <mergeCell ref="P22:R23"/>
    <mergeCell ref="S22:S23"/>
    <mergeCell ref="T22:T23"/>
    <mergeCell ref="A16:C18"/>
    <mergeCell ref="A14:C15"/>
    <mergeCell ref="J18:O18"/>
    <mergeCell ref="P18:S18"/>
    <mergeCell ref="U38:U39"/>
    <mergeCell ref="AG145:AJ146"/>
    <mergeCell ref="AG149:AG150"/>
    <mergeCell ref="AH149:AH150"/>
    <mergeCell ref="AI149:AI150"/>
    <mergeCell ref="AJ149:AJ150"/>
    <mergeCell ref="B134:C134"/>
    <mergeCell ref="F134:G134"/>
    <mergeCell ref="P134:R134"/>
    <mergeCell ref="B135:C135"/>
    <mergeCell ref="H135:J135"/>
    <mergeCell ref="P135:R135"/>
    <mergeCell ref="B138:C138"/>
    <mergeCell ref="F138:G138"/>
    <mergeCell ref="H138:J138"/>
    <mergeCell ref="P138:R138"/>
    <mergeCell ref="F136:G136"/>
    <mergeCell ref="H136:J136"/>
    <mergeCell ref="P136:R136"/>
    <mergeCell ref="A142:D143"/>
    <mergeCell ref="A144:D146"/>
    <mergeCell ref="J144:J146"/>
    <mergeCell ref="A140:U140"/>
    <mergeCell ref="U145:X146"/>
    <mergeCell ref="Y145:AB146"/>
    <mergeCell ref="B38:C39"/>
    <mergeCell ref="V32:Y32"/>
    <mergeCell ref="K149:N150"/>
    <mergeCell ref="O149:O150"/>
    <mergeCell ref="P149:P150"/>
    <mergeCell ref="E142:J142"/>
    <mergeCell ref="K142:P142"/>
    <mergeCell ref="E143:F143"/>
    <mergeCell ref="G143:H143"/>
    <mergeCell ref="A36:Y36"/>
    <mergeCell ref="B32:C33"/>
    <mergeCell ref="B34:C34"/>
    <mergeCell ref="E34:I34"/>
    <mergeCell ref="E32:I33"/>
    <mergeCell ref="K34:N34"/>
    <mergeCell ref="K32:N33"/>
    <mergeCell ref="E144:F146"/>
    <mergeCell ref="G144:H146"/>
    <mergeCell ref="I144:I146"/>
    <mergeCell ref="P34:R34"/>
    <mergeCell ref="U32:U33"/>
    <mergeCell ref="A32:A33"/>
    <mergeCell ref="D32:D33"/>
    <mergeCell ref="J32:J33"/>
    <mergeCell ref="A155:B155"/>
    <mergeCell ref="T32:T33"/>
    <mergeCell ref="F38:G39"/>
    <mergeCell ref="O32:O33"/>
    <mergeCell ref="P32:R33"/>
    <mergeCell ref="S32:S33"/>
    <mergeCell ref="K38:K39"/>
    <mergeCell ref="L38:L39"/>
    <mergeCell ref="G150:H150"/>
    <mergeCell ref="G152:H152"/>
    <mergeCell ref="K152:N152"/>
    <mergeCell ref="B149:C150"/>
    <mergeCell ref="G148:H148"/>
    <mergeCell ref="K148:N148"/>
    <mergeCell ref="G149:H149"/>
    <mergeCell ref="C155:D155"/>
    <mergeCell ref="G155:H155"/>
    <mergeCell ref="L155:M155"/>
    <mergeCell ref="A147:C147"/>
    <mergeCell ref="G147:H147"/>
    <mergeCell ref="B83:C83"/>
    <mergeCell ref="S38:S39"/>
    <mergeCell ref="T38:T39"/>
    <mergeCell ref="D38:D39"/>
    <mergeCell ref="A153:C153"/>
    <mergeCell ref="G153:H153"/>
    <mergeCell ref="K153:N153"/>
    <mergeCell ref="V38:Y38"/>
    <mergeCell ref="P38:R39"/>
    <mergeCell ref="M38:M39"/>
    <mergeCell ref="N38:N39"/>
    <mergeCell ref="O38:O39"/>
    <mergeCell ref="B84:C84"/>
    <mergeCell ref="B85:C85"/>
    <mergeCell ref="B86:C86"/>
    <mergeCell ref="B106:C106"/>
    <mergeCell ref="B107:C107"/>
    <mergeCell ref="B108:C108"/>
    <mergeCell ref="A38:A39"/>
    <mergeCell ref="F82:G82"/>
    <mergeCell ref="F83:G83"/>
    <mergeCell ref="F84:G84"/>
    <mergeCell ref="F85:G85"/>
    <mergeCell ref="F86:G86"/>
    <mergeCell ref="F87:G87"/>
    <mergeCell ref="F88:G88"/>
    <mergeCell ref="F89:G89"/>
    <mergeCell ref="F91:G91"/>
    <mergeCell ref="D16:E18"/>
    <mergeCell ref="F16:H18"/>
    <mergeCell ref="J16:O16"/>
    <mergeCell ref="P16:S16"/>
    <mergeCell ref="J17:O17"/>
    <mergeCell ref="P17:S17"/>
    <mergeCell ref="B109:C109"/>
    <mergeCell ref="B110:C110"/>
    <mergeCell ref="B111:C111"/>
    <mergeCell ref="B92:C92"/>
    <mergeCell ref="B93:C93"/>
    <mergeCell ref="B94:C94"/>
    <mergeCell ref="A30:B30"/>
    <mergeCell ref="E38:E39"/>
    <mergeCell ref="B95:C95"/>
    <mergeCell ref="B87:C87"/>
    <mergeCell ref="B88:C88"/>
    <mergeCell ref="B89:C89"/>
    <mergeCell ref="B90:C90"/>
    <mergeCell ref="B91:C91"/>
    <mergeCell ref="B40:C40"/>
    <mergeCell ref="B82:C82"/>
    <mergeCell ref="F98:G98"/>
    <mergeCell ref="A24:H24"/>
    <mergeCell ref="A3:U3"/>
    <mergeCell ref="A5:U5"/>
    <mergeCell ref="J14:O15"/>
    <mergeCell ref="P14:S15"/>
    <mergeCell ref="T14:T15"/>
    <mergeCell ref="A6:B6"/>
    <mergeCell ref="C6:U6"/>
    <mergeCell ref="C8:U8"/>
    <mergeCell ref="C9:U9"/>
    <mergeCell ref="C10:U10"/>
    <mergeCell ref="I14:I15"/>
    <mergeCell ref="U14:U15"/>
    <mergeCell ref="D14:E15"/>
    <mergeCell ref="AA12:AP12"/>
    <mergeCell ref="AA14:AD14"/>
    <mergeCell ref="AE14:AH14"/>
    <mergeCell ref="AI14:AL14"/>
    <mergeCell ref="AM14:AP14"/>
    <mergeCell ref="AA20:AP20"/>
    <mergeCell ref="AA22:AD22"/>
    <mergeCell ref="AE22:AH22"/>
    <mergeCell ref="AI22:AL22"/>
    <mergeCell ref="AM22:AP22"/>
    <mergeCell ref="AA30:AP30"/>
    <mergeCell ref="AA32:AD32"/>
    <mergeCell ref="AE32:AH32"/>
    <mergeCell ref="AI32:AL32"/>
    <mergeCell ref="AM32:AP32"/>
    <mergeCell ref="AA36:AP36"/>
    <mergeCell ref="AA38:AD38"/>
    <mergeCell ref="AE38:AH38"/>
    <mergeCell ref="AI38:AL38"/>
    <mergeCell ref="AM38:AP38"/>
    <mergeCell ref="AY149:AY150"/>
    <mergeCell ref="AZ149:AZ150"/>
    <mergeCell ref="BA149:BA150"/>
    <mergeCell ref="AM149:AM150"/>
    <mergeCell ref="AN149:AN150"/>
    <mergeCell ref="AO149:AO150"/>
    <mergeCell ref="AP149:AP150"/>
    <mergeCell ref="AQ149:AQ150"/>
    <mergeCell ref="AL144:BA144"/>
    <mergeCell ref="AL146:AO146"/>
    <mergeCell ref="AP146:AS146"/>
    <mergeCell ref="AT146:AW146"/>
    <mergeCell ref="AX146:BA146"/>
    <mergeCell ref="AC145:AF146"/>
    <mergeCell ref="AT149:AT150"/>
    <mergeCell ref="AU149:AU150"/>
    <mergeCell ref="F133:G133"/>
    <mergeCell ref="H133:J133"/>
    <mergeCell ref="P133:R133"/>
    <mergeCell ref="H68:J68"/>
    <mergeCell ref="H69:J69"/>
    <mergeCell ref="B96:C96"/>
    <mergeCell ref="B97:C97"/>
    <mergeCell ref="B98:C98"/>
    <mergeCell ref="B99:C99"/>
    <mergeCell ref="B100:C100"/>
    <mergeCell ref="B148:C148"/>
    <mergeCell ref="K147:N147"/>
    <mergeCell ref="Q145:T146"/>
    <mergeCell ref="P137:R137"/>
    <mergeCell ref="T149:T150"/>
    <mergeCell ref="Q149:Q150"/>
    <mergeCell ref="R149:R150"/>
    <mergeCell ref="S149:S150"/>
    <mergeCell ref="F90:G90"/>
    <mergeCell ref="P99:R99"/>
    <mergeCell ref="P100:R100"/>
    <mergeCell ref="B151:C151"/>
    <mergeCell ref="K151:N151"/>
    <mergeCell ref="B136:C136"/>
    <mergeCell ref="B133:C133"/>
    <mergeCell ref="H98:J98"/>
    <mergeCell ref="F99:G99"/>
    <mergeCell ref="H99:J99"/>
    <mergeCell ref="H100:J100"/>
    <mergeCell ref="H101:J101"/>
    <mergeCell ref="H102:J102"/>
    <mergeCell ref="H103:J103"/>
    <mergeCell ref="H104:J104"/>
    <mergeCell ref="B137:C137"/>
    <mergeCell ref="F137:G137"/>
    <mergeCell ref="H137:J137"/>
    <mergeCell ref="F111:G111"/>
    <mergeCell ref="F129:G129"/>
    <mergeCell ref="F130:G130"/>
    <mergeCell ref="F132:G132"/>
    <mergeCell ref="H107:J107"/>
    <mergeCell ref="B112:C112"/>
    <mergeCell ref="H120:J120"/>
    <mergeCell ref="H110:J110"/>
    <mergeCell ref="H112:J112"/>
    <mergeCell ref="P69:R69"/>
    <mergeCell ref="P70:R70"/>
    <mergeCell ref="A148:A152"/>
    <mergeCell ref="AV149:AV150"/>
    <mergeCell ref="AW149:AW150"/>
    <mergeCell ref="AX149:AX150"/>
    <mergeCell ref="AR149:AR150"/>
    <mergeCell ref="AS149:AS150"/>
    <mergeCell ref="U149:U150"/>
    <mergeCell ref="V149:V150"/>
    <mergeCell ref="W149:W150"/>
    <mergeCell ref="X149:X150"/>
    <mergeCell ref="AE149:AE150"/>
    <mergeCell ref="AF149:AF150"/>
    <mergeCell ref="AL149:AL150"/>
    <mergeCell ref="Y149:Y150"/>
    <mergeCell ref="Z149:Z150"/>
    <mergeCell ref="AA149:AA150"/>
    <mergeCell ref="AB149:AB150"/>
    <mergeCell ref="AC149:AC150"/>
    <mergeCell ref="AD149:AD150"/>
    <mergeCell ref="B152:C152"/>
    <mergeCell ref="G151:H151"/>
    <mergeCell ref="B132:C132"/>
    <mergeCell ref="H108:J108"/>
    <mergeCell ref="H109:J109"/>
    <mergeCell ref="P40:R40"/>
    <mergeCell ref="P82:R82"/>
    <mergeCell ref="P83:R83"/>
    <mergeCell ref="P84:R84"/>
    <mergeCell ref="P85:R85"/>
    <mergeCell ref="P86:R86"/>
    <mergeCell ref="P87:R87"/>
    <mergeCell ref="P88:R88"/>
    <mergeCell ref="P89:R89"/>
    <mergeCell ref="P73:R73"/>
    <mergeCell ref="P74:R74"/>
    <mergeCell ref="P75:R75"/>
    <mergeCell ref="P76:R76"/>
    <mergeCell ref="P77:R77"/>
    <mergeCell ref="P78:R78"/>
    <mergeCell ref="P79:R79"/>
    <mergeCell ref="P72:R72"/>
    <mergeCell ref="P64:R64"/>
    <mergeCell ref="P65:R65"/>
    <mergeCell ref="P66:R66"/>
    <mergeCell ref="P67:R67"/>
    <mergeCell ref="P68:R68"/>
    <mergeCell ref="H111:J111"/>
    <mergeCell ref="P97:R97"/>
    <mergeCell ref="P98:R98"/>
    <mergeCell ref="P101:R101"/>
    <mergeCell ref="P102:R102"/>
    <mergeCell ref="P124:R124"/>
    <mergeCell ref="P80:R80"/>
    <mergeCell ref="P81:R81"/>
    <mergeCell ref="P123:R123"/>
    <mergeCell ref="P90:R90"/>
    <mergeCell ref="P91:R91"/>
    <mergeCell ref="P92:R92"/>
    <mergeCell ref="P93:R93"/>
    <mergeCell ref="P94:R94"/>
    <mergeCell ref="P95:R95"/>
    <mergeCell ref="P96:R96"/>
    <mergeCell ref="P109:R109"/>
    <mergeCell ref="H91:J91"/>
    <mergeCell ref="H92:J92"/>
    <mergeCell ref="H93:J93"/>
    <mergeCell ref="H94:J94"/>
    <mergeCell ref="H95:J95"/>
    <mergeCell ref="H96:J96"/>
    <mergeCell ref="H97:J97"/>
    <mergeCell ref="P132:R132"/>
    <mergeCell ref="P129:R129"/>
    <mergeCell ref="P130:R130"/>
    <mergeCell ref="H132:J132"/>
    <mergeCell ref="H129:J129"/>
    <mergeCell ref="H130:J130"/>
    <mergeCell ref="P114:R114"/>
    <mergeCell ref="P115:R115"/>
    <mergeCell ref="P116:R116"/>
    <mergeCell ref="P117:R117"/>
    <mergeCell ref="P118:R118"/>
    <mergeCell ref="P119:R119"/>
    <mergeCell ref="P120:R120"/>
    <mergeCell ref="P121:R121"/>
    <mergeCell ref="P122:R122"/>
    <mergeCell ref="H116:J116"/>
    <mergeCell ref="H117:J117"/>
    <mergeCell ref="H118:J118"/>
    <mergeCell ref="H119:J119"/>
    <mergeCell ref="P125:R125"/>
    <mergeCell ref="P126:R126"/>
    <mergeCell ref="P127:R127"/>
    <mergeCell ref="P128:R128"/>
  </mergeCells>
  <conditionalFormatting sqref="Y34">
    <cfRule type="iconSet" priority="1996">
      <iconSet iconSet="4Arrows" showValue="0">
        <cfvo type="percent" val="0"/>
        <cfvo type="num" val="0.6"/>
        <cfvo type="num" val="0.8"/>
        <cfvo type="num" val="0.9"/>
      </iconSet>
    </cfRule>
    <cfRule type="cellIs" dxfId="4151" priority="1997" operator="lessThan">
      <formula>0.6</formula>
    </cfRule>
    <cfRule type="cellIs" dxfId="4150" priority="1998" operator="between">
      <formula>0.8</formula>
      <formula>0.899999999999999</formula>
    </cfRule>
    <cfRule type="cellIs" dxfId="4149" priority="1999" operator="between">
      <formula>0.6</formula>
      <formula>0.8</formula>
    </cfRule>
    <cfRule type="cellIs" dxfId="4148" priority="2000" operator="greaterThanOrEqual">
      <formula>0.9</formula>
    </cfRule>
  </conditionalFormatting>
  <conditionalFormatting sqref="AD34">
    <cfRule type="iconSet" priority="1881">
      <iconSet iconSet="4Arrows" showValue="0">
        <cfvo type="percent" val="0"/>
        <cfvo type="num" val="0.6"/>
        <cfvo type="num" val="0.8"/>
        <cfvo type="num" val="0.9"/>
      </iconSet>
    </cfRule>
    <cfRule type="cellIs" dxfId="4147" priority="1882" operator="lessThan">
      <formula>0.6</formula>
    </cfRule>
    <cfRule type="cellIs" dxfId="4146" priority="1883" operator="between">
      <formula>0.8</formula>
      <formula>0.899999999999999</formula>
    </cfRule>
    <cfRule type="cellIs" dxfId="4145" priority="1884" operator="between">
      <formula>0.6</formula>
      <formula>0.8</formula>
    </cfRule>
    <cfRule type="cellIs" dxfId="4144" priority="1885" operator="greaterThanOrEqual">
      <formula>0.9</formula>
    </cfRule>
  </conditionalFormatting>
  <conditionalFormatting sqref="AH34">
    <cfRule type="iconSet" priority="1876">
      <iconSet iconSet="4Arrows" showValue="0">
        <cfvo type="percent" val="0"/>
        <cfvo type="num" val="0.6"/>
        <cfvo type="num" val="0.8"/>
        <cfvo type="num" val="0.9"/>
      </iconSet>
    </cfRule>
    <cfRule type="cellIs" dxfId="4143" priority="1877" operator="lessThan">
      <formula>0.6</formula>
    </cfRule>
    <cfRule type="cellIs" dxfId="4142" priority="1878" operator="between">
      <formula>0.8</formula>
      <formula>0.899999999999999</formula>
    </cfRule>
    <cfRule type="cellIs" dxfId="4141" priority="1879" operator="between">
      <formula>0.6</formula>
      <formula>0.8</formula>
    </cfRule>
    <cfRule type="cellIs" dxfId="4140" priority="1880" operator="greaterThanOrEqual">
      <formula>0.9</formula>
    </cfRule>
  </conditionalFormatting>
  <conditionalFormatting sqref="AL34">
    <cfRule type="iconSet" priority="1871">
      <iconSet iconSet="4Arrows" showValue="0">
        <cfvo type="percent" val="0"/>
        <cfvo type="num" val="0.6"/>
        <cfvo type="num" val="0.8"/>
        <cfvo type="num" val="0.9"/>
      </iconSet>
    </cfRule>
    <cfRule type="cellIs" dxfId="4139" priority="1872" operator="lessThan">
      <formula>0.6</formula>
    </cfRule>
    <cfRule type="cellIs" dxfId="4138" priority="1873" operator="between">
      <formula>0.8</formula>
      <formula>0.899999999999999</formula>
    </cfRule>
    <cfRule type="cellIs" dxfId="4137" priority="1874" operator="between">
      <formula>0.6</formula>
      <formula>0.8</formula>
    </cfRule>
    <cfRule type="cellIs" dxfId="4136" priority="1875" operator="greaterThanOrEqual">
      <formula>0.9</formula>
    </cfRule>
  </conditionalFormatting>
  <conditionalFormatting sqref="AP34">
    <cfRule type="iconSet" priority="1866">
      <iconSet iconSet="4Arrows" showValue="0">
        <cfvo type="percent" val="0"/>
        <cfvo type="num" val="0.6"/>
        <cfvo type="num" val="0.8"/>
        <cfvo type="num" val="0.9"/>
      </iconSet>
    </cfRule>
    <cfRule type="cellIs" dxfId="4135" priority="1867" operator="lessThan">
      <formula>0.6</formula>
    </cfRule>
    <cfRule type="cellIs" dxfId="4134" priority="1868" operator="between">
      <formula>0.8</formula>
      <formula>0.899999999999999</formula>
    </cfRule>
    <cfRule type="cellIs" dxfId="4133" priority="1869" operator="between">
      <formula>0.6</formula>
      <formula>0.8</formula>
    </cfRule>
    <cfRule type="cellIs" dxfId="4132" priority="1870" operator="greaterThanOrEqual">
      <formula>0.9</formula>
    </cfRule>
  </conditionalFormatting>
  <conditionalFormatting sqref="Y16">
    <cfRule type="iconSet" priority="1706">
      <iconSet iconSet="4Arrows" showValue="0">
        <cfvo type="percent" val="0"/>
        <cfvo type="num" val="0.6"/>
        <cfvo type="num" val="0.8"/>
        <cfvo type="num" val="0.9"/>
      </iconSet>
    </cfRule>
    <cfRule type="cellIs" dxfId="4131" priority="1707" operator="lessThan">
      <formula>0.6</formula>
    </cfRule>
    <cfRule type="cellIs" dxfId="4130" priority="1708" operator="between">
      <formula>0.8</formula>
      <formula>0.899999999999999</formula>
    </cfRule>
    <cfRule type="cellIs" dxfId="4129" priority="1709" operator="between">
      <formula>0.6</formula>
      <formula>0.8</formula>
    </cfRule>
    <cfRule type="cellIs" dxfId="4128" priority="1710" operator="greaterThanOrEqual">
      <formula>0.9</formula>
    </cfRule>
  </conditionalFormatting>
  <conditionalFormatting sqref="Y17">
    <cfRule type="iconSet" priority="1701">
      <iconSet iconSet="4Arrows" showValue="0">
        <cfvo type="percent" val="0"/>
        <cfvo type="num" val="0.6"/>
        <cfvo type="num" val="0.8"/>
        <cfvo type="num" val="0.9"/>
      </iconSet>
    </cfRule>
    <cfRule type="cellIs" dxfId="4127" priority="1702" operator="lessThan">
      <formula>0.6</formula>
    </cfRule>
    <cfRule type="cellIs" dxfId="4126" priority="1703" operator="between">
      <formula>0.8</formula>
      <formula>0.899999999999999</formula>
    </cfRule>
    <cfRule type="cellIs" dxfId="4125" priority="1704" operator="between">
      <formula>0.6</formula>
      <formula>0.8</formula>
    </cfRule>
    <cfRule type="cellIs" dxfId="4124" priority="1705" operator="greaterThanOrEqual">
      <formula>0.9</formula>
    </cfRule>
  </conditionalFormatting>
  <conditionalFormatting sqref="AD16:AD17">
    <cfRule type="iconSet" priority="1696">
      <iconSet iconSet="4Arrows" showValue="0">
        <cfvo type="percent" val="0"/>
        <cfvo type="num" val="0.6"/>
        <cfvo type="num" val="0.8"/>
        <cfvo type="num" val="0.9"/>
      </iconSet>
    </cfRule>
    <cfRule type="cellIs" dxfId="4123" priority="1697" operator="lessThan">
      <formula>0.6</formula>
    </cfRule>
    <cfRule type="cellIs" dxfId="4122" priority="1698" operator="between">
      <formula>0.8</formula>
      <formula>0.899999999999999</formula>
    </cfRule>
    <cfRule type="cellIs" dxfId="4121" priority="1699" operator="between">
      <formula>0.6</formula>
      <formula>0.8</formula>
    </cfRule>
    <cfRule type="cellIs" dxfId="4120" priority="1700" operator="greaterThanOrEqual">
      <formula>0.9</formula>
    </cfRule>
  </conditionalFormatting>
  <conditionalFormatting sqref="AH16:AH17">
    <cfRule type="iconSet" priority="1691">
      <iconSet iconSet="4Arrows" showValue="0">
        <cfvo type="percent" val="0"/>
        <cfvo type="num" val="0.6"/>
        <cfvo type="num" val="0.8"/>
        <cfvo type="num" val="0.9"/>
      </iconSet>
    </cfRule>
    <cfRule type="cellIs" dxfId="4119" priority="1692" operator="lessThan">
      <formula>0.6</formula>
    </cfRule>
    <cfRule type="cellIs" dxfId="4118" priority="1693" operator="between">
      <formula>0.8</formula>
      <formula>0.899999999999999</formula>
    </cfRule>
    <cfRule type="cellIs" dxfId="4117" priority="1694" operator="between">
      <formula>0.6</formula>
      <formula>0.8</formula>
    </cfRule>
    <cfRule type="cellIs" dxfId="4116" priority="1695" operator="greaterThanOrEqual">
      <formula>0.9</formula>
    </cfRule>
  </conditionalFormatting>
  <conditionalFormatting sqref="AL16:AL17">
    <cfRule type="iconSet" priority="1686">
      <iconSet iconSet="4Arrows" showValue="0">
        <cfvo type="percent" val="0"/>
        <cfvo type="num" val="0.6"/>
        <cfvo type="num" val="0.8"/>
        <cfvo type="num" val="0.9"/>
      </iconSet>
    </cfRule>
    <cfRule type="cellIs" dxfId="4115" priority="1687" operator="lessThan">
      <formula>0.6</formula>
    </cfRule>
    <cfRule type="cellIs" dxfId="4114" priority="1688" operator="between">
      <formula>0.8</formula>
      <formula>0.899999999999999</formula>
    </cfRule>
    <cfRule type="cellIs" dxfId="4113" priority="1689" operator="between">
      <formula>0.6</formula>
      <formula>0.8</formula>
    </cfRule>
    <cfRule type="cellIs" dxfId="4112" priority="1690" operator="greaterThanOrEqual">
      <formula>0.9</formula>
    </cfRule>
  </conditionalFormatting>
  <conditionalFormatting sqref="AP16:AP17">
    <cfRule type="iconSet" priority="1681">
      <iconSet iconSet="4Arrows" showValue="0">
        <cfvo type="percent" val="0"/>
        <cfvo type="num" val="0.6"/>
        <cfvo type="num" val="0.8"/>
        <cfvo type="num" val="0.9"/>
      </iconSet>
    </cfRule>
    <cfRule type="cellIs" dxfId="4111" priority="1682" operator="lessThan">
      <formula>0.6</formula>
    </cfRule>
    <cfRule type="cellIs" dxfId="4110" priority="1683" operator="between">
      <formula>0.8</formula>
      <formula>0.899999999999999</formula>
    </cfRule>
    <cfRule type="cellIs" dxfId="4109" priority="1684" operator="between">
      <formula>0.6</formula>
      <formula>0.8</formula>
    </cfRule>
    <cfRule type="cellIs" dxfId="4108" priority="1685" operator="greaterThanOrEqual">
      <formula>0.9</formula>
    </cfRule>
  </conditionalFormatting>
  <conditionalFormatting sqref="Y24">
    <cfRule type="iconSet" priority="1676">
      <iconSet iconSet="4Arrows" showValue="0">
        <cfvo type="percent" val="0"/>
        <cfvo type="num" val="0.6"/>
        <cfvo type="num" val="0.8"/>
        <cfvo type="num" val="0.9"/>
      </iconSet>
    </cfRule>
    <cfRule type="cellIs" dxfId="4107" priority="1677" operator="lessThan">
      <formula>0.6</formula>
    </cfRule>
    <cfRule type="cellIs" dxfId="4106" priority="1678" operator="between">
      <formula>0.8</formula>
      <formula>0.899999999999999</formula>
    </cfRule>
    <cfRule type="cellIs" dxfId="4105" priority="1679" operator="between">
      <formula>0.6</formula>
      <formula>0.8</formula>
    </cfRule>
    <cfRule type="cellIs" dxfId="4104" priority="1680" operator="greaterThanOrEqual">
      <formula>0.9</formula>
    </cfRule>
  </conditionalFormatting>
  <conditionalFormatting sqref="AD24">
    <cfRule type="iconSet" priority="1671">
      <iconSet iconSet="4Arrows" showValue="0">
        <cfvo type="percent" val="0"/>
        <cfvo type="num" val="0.6"/>
        <cfvo type="num" val="0.8"/>
        <cfvo type="num" val="0.9"/>
      </iconSet>
    </cfRule>
    <cfRule type="cellIs" dxfId="4103" priority="1672" operator="lessThan">
      <formula>0.6</formula>
    </cfRule>
    <cfRule type="cellIs" dxfId="4102" priority="1673" operator="between">
      <formula>0.8</formula>
      <formula>0.899999999999999</formula>
    </cfRule>
    <cfRule type="cellIs" dxfId="4101" priority="1674" operator="between">
      <formula>0.6</formula>
      <formula>0.8</formula>
    </cfRule>
    <cfRule type="cellIs" dxfId="4100" priority="1675" operator="greaterThanOrEqual">
      <formula>0.9</formula>
    </cfRule>
  </conditionalFormatting>
  <conditionalFormatting sqref="AH24">
    <cfRule type="iconSet" priority="1666">
      <iconSet iconSet="4Arrows" showValue="0">
        <cfvo type="percent" val="0"/>
        <cfvo type="num" val="0.6"/>
        <cfvo type="num" val="0.8"/>
        <cfvo type="num" val="0.9"/>
      </iconSet>
    </cfRule>
    <cfRule type="cellIs" dxfId="4099" priority="1667" operator="lessThan">
      <formula>0.6</formula>
    </cfRule>
    <cfRule type="cellIs" dxfId="4098" priority="1668" operator="between">
      <formula>0.8</formula>
      <formula>0.899999999999999</formula>
    </cfRule>
    <cfRule type="cellIs" dxfId="4097" priority="1669" operator="between">
      <formula>0.6</formula>
      <formula>0.8</formula>
    </cfRule>
    <cfRule type="cellIs" dxfId="4096" priority="1670" operator="greaterThanOrEqual">
      <formula>0.9</formula>
    </cfRule>
  </conditionalFormatting>
  <conditionalFormatting sqref="AL24">
    <cfRule type="iconSet" priority="1661">
      <iconSet iconSet="4Arrows" showValue="0">
        <cfvo type="percent" val="0"/>
        <cfvo type="num" val="0.6"/>
        <cfvo type="num" val="0.8"/>
        <cfvo type="num" val="0.9"/>
      </iconSet>
    </cfRule>
    <cfRule type="cellIs" dxfId="4095" priority="1662" operator="lessThan">
      <formula>0.6</formula>
    </cfRule>
    <cfRule type="cellIs" dxfId="4094" priority="1663" operator="between">
      <formula>0.8</formula>
      <formula>0.899999999999999</formula>
    </cfRule>
    <cfRule type="cellIs" dxfId="4093" priority="1664" operator="between">
      <formula>0.6</formula>
      <formula>0.8</formula>
    </cfRule>
    <cfRule type="cellIs" dxfId="4092" priority="1665" operator="greaterThanOrEqual">
      <formula>0.9</formula>
    </cfRule>
  </conditionalFormatting>
  <conditionalFormatting sqref="AP24">
    <cfRule type="iconSet" priority="1656">
      <iconSet iconSet="4Arrows" showValue="0">
        <cfvo type="percent" val="0"/>
        <cfvo type="num" val="0.6"/>
        <cfvo type="num" val="0.8"/>
        <cfvo type="num" val="0.9"/>
      </iconSet>
    </cfRule>
    <cfRule type="cellIs" dxfId="4091" priority="1657" operator="lessThan">
      <formula>0.6</formula>
    </cfRule>
    <cfRule type="cellIs" dxfId="4090" priority="1658" operator="between">
      <formula>0.8</formula>
      <formula>0.899999999999999</formula>
    </cfRule>
    <cfRule type="cellIs" dxfId="4089" priority="1659" operator="between">
      <formula>0.6</formula>
      <formula>0.8</formula>
    </cfRule>
    <cfRule type="cellIs" dxfId="4088" priority="1660" operator="greaterThanOrEqual">
      <formula>0.9</formula>
    </cfRule>
  </conditionalFormatting>
  <conditionalFormatting sqref="J144">
    <cfRule type="iconSet" priority="1646">
      <iconSet iconSet="4Arrows" showValue="0">
        <cfvo type="percent" val="0"/>
        <cfvo type="num" val="0.6"/>
        <cfvo type="num" val="0.8"/>
        <cfvo type="num" val="0.9"/>
      </iconSet>
    </cfRule>
    <cfRule type="cellIs" dxfId="4087" priority="1647" operator="lessThan">
      <formula>0.6</formula>
    </cfRule>
    <cfRule type="cellIs" dxfId="4086" priority="1648" operator="between">
      <formula>0.8</formula>
      <formula>0.899999999999999</formula>
    </cfRule>
    <cfRule type="cellIs" dxfId="4085" priority="1649" operator="between">
      <formula>0.6</formula>
      <formula>0.8</formula>
    </cfRule>
    <cfRule type="cellIs" dxfId="4084" priority="1650" operator="greaterThanOrEqual">
      <formula>0.9</formula>
    </cfRule>
  </conditionalFormatting>
  <conditionalFormatting sqref="J153">
    <cfRule type="iconSet" priority="1641">
      <iconSet iconSet="4Arrows" showValue="0">
        <cfvo type="percent" val="0"/>
        <cfvo type="num" val="0.6"/>
        <cfvo type="num" val="0.8"/>
        <cfvo type="num" val="0.9"/>
      </iconSet>
    </cfRule>
    <cfRule type="cellIs" dxfId="4083" priority="1642" operator="lessThan">
      <formula>0.6</formula>
    </cfRule>
    <cfRule type="cellIs" dxfId="4082" priority="1643" operator="between">
      <formula>0.8</formula>
      <formula>0.899999999999999</formula>
    </cfRule>
    <cfRule type="cellIs" dxfId="4081" priority="1644" operator="between">
      <formula>0.6</formula>
      <formula>0.8</formula>
    </cfRule>
    <cfRule type="cellIs" dxfId="4080" priority="1645" operator="greaterThanOrEqual">
      <formula>0.9</formula>
    </cfRule>
  </conditionalFormatting>
  <conditionalFormatting sqref="J148:J150">
    <cfRule type="iconSet" priority="1651">
      <iconSet iconSet="4Arrows" showValue="0">
        <cfvo type="percent" val="0"/>
        <cfvo type="num" val="0.6"/>
        <cfvo type="num" val="0.8"/>
        <cfvo type="num" val="0.9"/>
      </iconSet>
    </cfRule>
    <cfRule type="cellIs" dxfId="4079" priority="1652" operator="lessThan">
      <formula>0.6</formula>
    </cfRule>
    <cfRule type="cellIs" dxfId="4078" priority="1653" operator="between">
      <formula>0.8</formula>
      <formula>0.899999999999999</formula>
    </cfRule>
    <cfRule type="cellIs" dxfId="4077" priority="1654" operator="between">
      <formula>0.6</formula>
      <formula>0.8</formula>
    </cfRule>
    <cfRule type="cellIs" dxfId="4076" priority="1655" operator="greaterThanOrEqual">
      <formula>0.9</formula>
    </cfRule>
  </conditionalFormatting>
  <conditionalFormatting sqref="X148">
    <cfRule type="iconSet" priority="1636">
      <iconSet iconSet="4Arrows" showValue="0">
        <cfvo type="percent" val="0"/>
        <cfvo type="num" val="0.6"/>
        <cfvo type="num" val="0.8"/>
        <cfvo type="num" val="0.9"/>
      </iconSet>
    </cfRule>
    <cfRule type="cellIs" dxfId="4075" priority="1637" operator="lessThan">
      <formula>0.6</formula>
    </cfRule>
    <cfRule type="cellIs" dxfId="4074" priority="1638" operator="between">
      <formula>0.8</formula>
      <formula>0.899999999999999</formula>
    </cfRule>
    <cfRule type="cellIs" dxfId="4073" priority="1639" operator="between">
      <formula>0.6</formula>
      <formula>0.8</formula>
    </cfRule>
    <cfRule type="cellIs" dxfId="4072" priority="1640" operator="greaterThanOrEqual">
      <formula>0.9</formula>
    </cfRule>
  </conditionalFormatting>
  <conditionalFormatting sqref="T148">
    <cfRule type="iconSet" priority="1631">
      <iconSet iconSet="4Arrows" showValue="0">
        <cfvo type="percent" val="0"/>
        <cfvo type="num" val="0.6"/>
        <cfvo type="num" val="0.8"/>
        <cfvo type="num" val="0.9"/>
      </iconSet>
    </cfRule>
    <cfRule type="cellIs" dxfId="4071" priority="1632" operator="lessThan">
      <formula>0.6</formula>
    </cfRule>
    <cfRule type="cellIs" dxfId="4070" priority="1633" operator="between">
      <formula>0.8</formula>
      <formula>0.899999999999999</formula>
    </cfRule>
    <cfRule type="cellIs" dxfId="4069" priority="1634" operator="between">
      <formula>0.6</formula>
      <formula>0.8</formula>
    </cfRule>
    <cfRule type="cellIs" dxfId="4068" priority="1635" operator="greaterThanOrEqual">
      <formula>0.9</formula>
    </cfRule>
  </conditionalFormatting>
  <conditionalFormatting sqref="X149">
    <cfRule type="iconSet" priority="1626">
      <iconSet iconSet="4Arrows" showValue="0">
        <cfvo type="percent" val="0"/>
        <cfvo type="num" val="0.6"/>
        <cfvo type="num" val="0.8"/>
        <cfvo type="num" val="0.9"/>
      </iconSet>
    </cfRule>
    <cfRule type="cellIs" dxfId="4067" priority="1627" operator="lessThan">
      <formula>0.6</formula>
    </cfRule>
    <cfRule type="cellIs" dxfId="4066" priority="1628" operator="between">
      <formula>0.8</formula>
      <formula>0.899999999999999</formula>
    </cfRule>
    <cfRule type="cellIs" dxfId="4065" priority="1629" operator="between">
      <formula>0.6</formula>
      <formula>0.8</formula>
    </cfRule>
    <cfRule type="cellIs" dxfId="4064" priority="1630" operator="greaterThanOrEqual">
      <formula>0.9</formula>
    </cfRule>
  </conditionalFormatting>
  <conditionalFormatting sqref="T149">
    <cfRule type="iconSet" priority="1621">
      <iconSet iconSet="4Arrows" showValue="0">
        <cfvo type="percent" val="0"/>
        <cfvo type="num" val="0.6"/>
        <cfvo type="num" val="0.8"/>
        <cfvo type="num" val="0.9"/>
      </iconSet>
    </cfRule>
    <cfRule type="cellIs" dxfId="4063" priority="1622" operator="lessThan">
      <formula>0.6</formula>
    </cfRule>
    <cfRule type="cellIs" dxfId="4062" priority="1623" operator="between">
      <formula>0.8</formula>
      <formula>0.899999999999999</formula>
    </cfRule>
    <cfRule type="cellIs" dxfId="4061" priority="1624" operator="between">
      <formula>0.6</formula>
      <formula>0.8</formula>
    </cfRule>
    <cfRule type="cellIs" dxfId="4060" priority="1625" operator="greaterThanOrEqual">
      <formula>0.9</formula>
    </cfRule>
  </conditionalFormatting>
  <conditionalFormatting sqref="AO148:AO149">
    <cfRule type="iconSet" priority="1616">
      <iconSet iconSet="4Arrows" showValue="0">
        <cfvo type="percent" val="0"/>
        <cfvo type="num" val="0.6"/>
        <cfvo type="num" val="0.8"/>
        <cfvo type="num" val="0.9"/>
      </iconSet>
    </cfRule>
    <cfRule type="cellIs" dxfId="4059" priority="1617" operator="lessThan">
      <formula>0.6</formula>
    </cfRule>
    <cfRule type="cellIs" dxfId="4058" priority="1618" operator="between">
      <formula>0.8</formula>
      <formula>0.899999999999999</formula>
    </cfRule>
    <cfRule type="cellIs" dxfId="4057" priority="1619" operator="between">
      <formula>0.6</formula>
      <formula>0.8</formula>
    </cfRule>
    <cfRule type="cellIs" dxfId="4056" priority="1620" operator="greaterThanOrEqual">
      <formula>0.9</formula>
    </cfRule>
  </conditionalFormatting>
  <conditionalFormatting sqref="AS148:AS149">
    <cfRule type="iconSet" priority="1611">
      <iconSet iconSet="4Arrows" showValue="0">
        <cfvo type="percent" val="0"/>
        <cfvo type="num" val="0.6"/>
        <cfvo type="num" val="0.8"/>
        <cfvo type="num" val="0.9"/>
      </iconSet>
    </cfRule>
    <cfRule type="cellIs" dxfId="4055" priority="1612" operator="lessThan">
      <formula>0.6</formula>
    </cfRule>
    <cfRule type="cellIs" dxfId="4054" priority="1613" operator="between">
      <formula>0.8</formula>
      <formula>0.899999999999999</formula>
    </cfRule>
    <cfRule type="cellIs" dxfId="4053" priority="1614" operator="between">
      <formula>0.6</formula>
      <formula>0.8</formula>
    </cfRule>
    <cfRule type="cellIs" dxfId="4052" priority="1615" operator="greaterThanOrEqual">
      <formula>0.9</formula>
    </cfRule>
  </conditionalFormatting>
  <conditionalFormatting sqref="AW148:AW149">
    <cfRule type="iconSet" priority="1606">
      <iconSet iconSet="4Arrows" showValue="0">
        <cfvo type="percent" val="0"/>
        <cfvo type="num" val="0.6"/>
        <cfvo type="num" val="0.8"/>
        <cfvo type="num" val="0.9"/>
      </iconSet>
    </cfRule>
    <cfRule type="cellIs" dxfId="4051" priority="1607" operator="lessThan">
      <formula>0.6</formula>
    </cfRule>
    <cfRule type="cellIs" dxfId="4050" priority="1608" operator="between">
      <formula>0.8</formula>
      <formula>0.899999999999999</formula>
    </cfRule>
    <cfRule type="cellIs" dxfId="4049" priority="1609" operator="between">
      <formula>0.6</formula>
      <formula>0.8</formula>
    </cfRule>
    <cfRule type="cellIs" dxfId="4048" priority="1610" operator="greaterThanOrEqual">
      <formula>0.9</formula>
    </cfRule>
  </conditionalFormatting>
  <conditionalFormatting sqref="BA148:BA149">
    <cfRule type="iconSet" priority="1601">
      <iconSet iconSet="4Arrows" showValue="0">
        <cfvo type="percent" val="0"/>
        <cfvo type="num" val="0.6"/>
        <cfvo type="num" val="0.8"/>
        <cfvo type="num" val="0.9"/>
      </iconSet>
    </cfRule>
    <cfRule type="cellIs" dxfId="4047" priority="1602" operator="lessThan">
      <formula>0.6</formula>
    </cfRule>
    <cfRule type="cellIs" dxfId="4046" priority="1603" operator="between">
      <formula>0.8</formula>
      <formula>0.899999999999999</formula>
    </cfRule>
    <cfRule type="cellIs" dxfId="4045" priority="1604" operator="between">
      <formula>0.6</formula>
      <formula>0.8</formula>
    </cfRule>
    <cfRule type="cellIs" dxfId="4044" priority="1605" operator="greaterThanOrEqual">
      <formula>0.9</formula>
    </cfRule>
  </conditionalFormatting>
  <conditionalFormatting sqref="J152">
    <cfRule type="iconSet" priority="1596">
      <iconSet iconSet="4Arrows" showValue="0">
        <cfvo type="percent" val="0"/>
        <cfvo type="num" val="0.6"/>
        <cfvo type="num" val="0.8"/>
        <cfvo type="num" val="0.9"/>
      </iconSet>
    </cfRule>
    <cfRule type="cellIs" dxfId="4043" priority="1597" operator="lessThan">
      <formula>0.6</formula>
    </cfRule>
    <cfRule type="cellIs" dxfId="4042" priority="1598" operator="between">
      <formula>0.8</formula>
      <formula>0.899999999999999</formula>
    </cfRule>
    <cfRule type="cellIs" dxfId="4041" priority="1599" operator="between">
      <formula>0.6</formula>
      <formula>0.8</formula>
    </cfRule>
    <cfRule type="cellIs" dxfId="4040" priority="1600" operator="greaterThanOrEqual">
      <formula>0.9</formula>
    </cfRule>
  </conditionalFormatting>
  <conditionalFormatting sqref="AO152">
    <cfRule type="iconSet" priority="1586">
      <iconSet iconSet="4Arrows" showValue="0">
        <cfvo type="percent" val="0"/>
        <cfvo type="num" val="0.6"/>
        <cfvo type="num" val="0.8"/>
        <cfvo type="num" val="0.9"/>
      </iconSet>
    </cfRule>
    <cfRule type="cellIs" dxfId="4039" priority="1587" operator="lessThan">
      <formula>0.6</formula>
    </cfRule>
    <cfRule type="cellIs" dxfId="4038" priority="1588" operator="between">
      <formula>0.8</formula>
      <formula>0.899999999999999</formula>
    </cfRule>
    <cfRule type="cellIs" dxfId="4037" priority="1589" operator="between">
      <formula>0.6</formula>
      <formula>0.8</formula>
    </cfRule>
    <cfRule type="cellIs" dxfId="4036" priority="1590" operator="greaterThanOrEqual">
      <formula>0.9</formula>
    </cfRule>
  </conditionalFormatting>
  <conditionalFormatting sqref="AS152">
    <cfRule type="iconSet" priority="1581">
      <iconSet iconSet="4Arrows" showValue="0">
        <cfvo type="percent" val="0"/>
        <cfvo type="num" val="0.6"/>
        <cfvo type="num" val="0.8"/>
        <cfvo type="num" val="0.9"/>
      </iconSet>
    </cfRule>
    <cfRule type="cellIs" dxfId="4035" priority="1582" operator="lessThan">
      <formula>0.6</formula>
    </cfRule>
    <cfRule type="cellIs" dxfId="4034" priority="1583" operator="between">
      <formula>0.8</formula>
      <formula>0.899999999999999</formula>
    </cfRule>
    <cfRule type="cellIs" dxfId="4033" priority="1584" operator="between">
      <formula>0.6</formula>
      <formula>0.8</formula>
    </cfRule>
    <cfRule type="cellIs" dxfId="4032" priority="1585" operator="greaterThanOrEqual">
      <formula>0.9</formula>
    </cfRule>
  </conditionalFormatting>
  <conditionalFormatting sqref="AW152">
    <cfRule type="iconSet" priority="1576">
      <iconSet iconSet="4Arrows" showValue="0">
        <cfvo type="percent" val="0"/>
        <cfvo type="num" val="0.6"/>
        <cfvo type="num" val="0.8"/>
        <cfvo type="num" val="0.9"/>
      </iconSet>
    </cfRule>
    <cfRule type="cellIs" dxfId="4031" priority="1577" operator="lessThan">
      <formula>0.6</formula>
    </cfRule>
    <cfRule type="cellIs" dxfId="4030" priority="1578" operator="between">
      <formula>0.8</formula>
      <formula>0.899999999999999</formula>
    </cfRule>
    <cfRule type="cellIs" dxfId="4029" priority="1579" operator="between">
      <formula>0.6</formula>
      <formula>0.8</formula>
    </cfRule>
    <cfRule type="cellIs" dxfId="4028" priority="1580" operator="greaterThanOrEqual">
      <formula>0.9</formula>
    </cfRule>
  </conditionalFormatting>
  <conditionalFormatting sqref="BA152">
    <cfRule type="iconSet" priority="1571">
      <iconSet iconSet="4Arrows" showValue="0">
        <cfvo type="percent" val="0"/>
        <cfvo type="num" val="0.6"/>
        <cfvo type="num" val="0.8"/>
        <cfvo type="num" val="0.9"/>
      </iconSet>
    </cfRule>
    <cfRule type="cellIs" dxfId="4027" priority="1572" operator="lessThan">
      <formula>0.6</formula>
    </cfRule>
    <cfRule type="cellIs" dxfId="4026" priority="1573" operator="between">
      <formula>0.8</formula>
      <formula>0.899999999999999</formula>
    </cfRule>
    <cfRule type="cellIs" dxfId="4025" priority="1574" operator="between">
      <formula>0.6</formula>
      <formula>0.8</formula>
    </cfRule>
    <cfRule type="cellIs" dxfId="4024" priority="1575" operator="greaterThanOrEqual">
      <formula>0.9</formula>
    </cfRule>
  </conditionalFormatting>
  <conditionalFormatting sqref="AF148">
    <cfRule type="iconSet" priority="1566">
      <iconSet iconSet="4Arrows" showValue="0">
        <cfvo type="percent" val="0"/>
        <cfvo type="num" val="0.6"/>
        <cfvo type="num" val="0.8"/>
        <cfvo type="num" val="0.9"/>
      </iconSet>
    </cfRule>
    <cfRule type="cellIs" dxfId="4023" priority="1567" operator="lessThan">
      <formula>0.6</formula>
    </cfRule>
    <cfRule type="cellIs" dxfId="4022" priority="1568" operator="between">
      <formula>0.8</formula>
      <formula>0.899999999999999</formula>
    </cfRule>
    <cfRule type="cellIs" dxfId="4021" priority="1569" operator="between">
      <formula>0.6</formula>
      <formula>0.8</formula>
    </cfRule>
    <cfRule type="cellIs" dxfId="4020" priority="1570" operator="greaterThanOrEqual">
      <formula>0.9</formula>
    </cfRule>
  </conditionalFormatting>
  <conditionalFormatting sqref="AB148">
    <cfRule type="iconSet" priority="1561">
      <iconSet iconSet="4Arrows" showValue="0">
        <cfvo type="percent" val="0"/>
        <cfvo type="num" val="0.6"/>
        <cfvo type="num" val="0.8"/>
        <cfvo type="num" val="0.9"/>
      </iconSet>
    </cfRule>
    <cfRule type="cellIs" dxfId="4019" priority="1562" operator="lessThan">
      <formula>0.6</formula>
    </cfRule>
    <cfRule type="cellIs" dxfId="4018" priority="1563" operator="between">
      <formula>0.8</formula>
      <formula>0.899999999999999</formula>
    </cfRule>
    <cfRule type="cellIs" dxfId="4017" priority="1564" operator="between">
      <formula>0.6</formula>
      <formula>0.8</formula>
    </cfRule>
    <cfRule type="cellIs" dxfId="4016" priority="1565" operator="greaterThanOrEqual">
      <formula>0.9</formula>
    </cfRule>
  </conditionalFormatting>
  <conditionalFormatting sqref="AF149">
    <cfRule type="iconSet" priority="1556">
      <iconSet iconSet="4Arrows" showValue="0">
        <cfvo type="percent" val="0"/>
        <cfvo type="num" val="0.6"/>
        <cfvo type="num" val="0.8"/>
        <cfvo type="num" val="0.9"/>
      </iconSet>
    </cfRule>
    <cfRule type="cellIs" dxfId="4015" priority="1557" operator="lessThan">
      <formula>0.6</formula>
    </cfRule>
    <cfRule type="cellIs" dxfId="4014" priority="1558" operator="between">
      <formula>0.8</formula>
      <formula>0.899999999999999</formula>
    </cfRule>
    <cfRule type="cellIs" dxfId="4013" priority="1559" operator="between">
      <formula>0.6</formula>
      <formula>0.8</formula>
    </cfRule>
    <cfRule type="cellIs" dxfId="4012" priority="1560" operator="greaterThanOrEqual">
      <formula>0.9</formula>
    </cfRule>
  </conditionalFormatting>
  <conditionalFormatting sqref="AB149">
    <cfRule type="iconSet" priority="1551">
      <iconSet iconSet="4Arrows" showValue="0">
        <cfvo type="percent" val="0"/>
        <cfvo type="num" val="0.6"/>
        <cfvo type="num" val="0.8"/>
        <cfvo type="num" val="0.9"/>
      </iconSet>
    </cfRule>
    <cfRule type="cellIs" dxfId="4011" priority="1552" operator="lessThan">
      <formula>0.6</formula>
    </cfRule>
    <cfRule type="cellIs" dxfId="4010" priority="1553" operator="between">
      <formula>0.8</formula>
      <formula>0.899999999999999</formula>
    </cfRule>
    <cfRule type="cellIs" dxfId="4009" priority="1554" operator="between">
      <formula>0.6</formula>
      <formula>0.8</formula>
    </cfRule>
    <cfRule type="cellIs" dxfId="4008" priority="1555" operator="greaterThanOrEqual">
      <formula>0.9</formula>
    </cfRule>
  </conditionalFormatting>
  <conditionalFormatting sqref="AF152">
    <cfRule type="iconSet" priority="1546">
      <iconSet iconSet="4Arrows" showValue="0">
        <cfvo type="percent" val="0"/>
        <cfvo type="num" val="0.6"/>
        <cfvo type="num" val="0.8"/>
        <cfvo type="num" val="0.9"/>
      </iconSet>
    </cfRule>
    <cfRule type="cellIs" dxfId="4007" priority="1547" operator="lessThan">
      <formula>0.6</formula>
    </cfRule>
    <cfRule type="cellIs" dxfId="4006" priority="1548" operator="between">
      <formula>0.8</formula>
      <formula>0.899999999999999</formula>
    </cfRule>
    <cfRule type="cellIs" dxfId="4005" priority="1549" operator="between">
      <formula>0.6</formula>
      <formula>0.8</formula>
    </cfRule>
    <cfRule type="cellIs" dxfId="4004" priority="1550" operator="greaterThanOrEqual">
      <formula>0.9</formula>
    </cfRule>
  </conditionalFormatting>
  <conditionalFormatting sqref="AJ148">
    <cfRule type="iconSet" priority="1541">
      <iconSet iconSet="4Arrows" showValue="0">
        <cfvo type="percent" val="0"/>
        <cfvo type="num" val="0.6"/>
        <cfvo type="num" val="0.8"/>
        <cfvo type="num" val="0.9"/>
      </iconSet>
    </cfRule>
    <cfRule type="cellIs" dxfId="4003" priority="1542" operator="lessThan">
      <formula>0.6</formula>
    </cfRule>
    <cfRule type="cellIs" dxfId="4002" priority="1543" operator="between">
      <formula>0.8</formula>
      <formula>0.899999999999999</formula>
    </cfRule>
    <cfRule type="cellIs" dxfId="4001" priority="1544" operator="between">
      <formula>0.6</formula>
      <formula>0.8</formula>
    </cfRule>
    <cfRule type="cellIs" dxfId="4000" priority="1545" operator="greaterThanOrEqual">
      <formula>0.9</formula>
    </cfRule>
  </conditionalFormatting>
  <conditionalFormatting sqref="AJ149">
    <cfRule type="iconSet" priority="1536">
      <iconSet iconSet="4Arrows" showValue="0">
        <cfvo type="percent" val="0"/>
        <cfvo type="num" val="0.6"/>
        <cfvo type="num" val="0.8"/>
        <cfvo type="num" val="0.9"/>
      </iconSet>
    </cfRule>
    <cfRule type="cellIs" dxfId="3999" priority="1537" operator="lessThan">
      <formula>0.6</formula>
    </cfRule>
    <cfRule type="cellIs" dxfId="3998" priority="1538" operator="between">
      <formula>0.8</formula>
      <formula>0.899999999999999</formula>
    </cfRule>
    <cfRule type="cellIs" dxfId="3997" priority="1539" operator="between">
      <formula>0.6</formula>
      <formula>0.8</formula>
    </cfRule>
    <cfRule type="cellIs" dxfId="3996" priority="1540" operator="greaterThanOrEqual">
      <formula>0.9</formula>
    </cfRule>
  </conditionalFormatting>
  <conditionalFormatting sqref="AJ152">
    <cfRule type="iconSet" priority="1531">
      <iconSet iconSet="4Arrows" showValue="0">
        <cfvo type="percent" val="0"/>
        <cfvo type="num" val="0.6"/>
        <cfvo type="num" val="0.8"/>
        <cfvo type="num" val="0.9"/>
      </iconSet>
    </cfRule>
    <cfRule type="cellIs" dxfId="3995" priority="1532" operator="lessThan">
      <formula>0.6</formula>
    </cfRule>
    <cfRule type="cellIs" dxfId="3994" priority="1533" operator="between">
      <formula>0.8</formula>
      <formula>0.899999999999999</formula>
    </cfRule>
    <cfRule type="cellIs" dxfId="3993" priority="1534" operator="between">
      <formula>0.6</formula>
      <formula>0.8</formula>
    </cfRule>
    <cfRule type="cellIs" dxfId="3992" priority="1535" operator="greaterThanOrEqual">
      <formula>0.9</formula>
    </cfRule>
  </conditionalFormatting>
  <conditionalFormatting sqref="X151">
    <cfRule type="iconSet" priority="1526">
      <iconSet iconSet="4Arrows" showValue="0">
        <cfvo type="percent" val="0"/>
        <cfvo type="num" val="0.6"/>
        <cfvo type="num" val="0.8"/>
        <cfvo type="num" val="0.9"/>
      </iconSet>
    </cfRule>
    <cfRule type="cellIs" dxfId="3991" priority="1527" operator="lessThan">
      <formula>0.6</formula>
    </cfRule>
    <cfRule type="cellIs" dxfId="3990" priority="1528" operator="between">
      <formula>0.8</formula>
      <formula>0.899999999999999</formula>
    </cfRule>
    <cfRule type="cellIs" dxfId="3989" priority="1529" operator="between">
      <formula>0.6</formula>
      <formula>0.8</formula>
    </cfRule>
    <cfRule type="cellIs" dxfId="3988" priority="1530" operator="greaterThanOrEqual">
      <formula>0.9</formula>
    </cfRule>
  </conditionalFormatting>
  <conditionalFormatting sqref="T151">
    <cfRule type="iconSet" priority="1521">
      <iconSet iconSet="4Arrows" showValue="0">
        <cfvo type="percent" val="0"/>
        <cfvo type="num" val="0.6"/>
        <cfvo type="num" val="0.8"/>
        <cfvo type="num" val="0.9"/>
      </iconSet>
    </cfRule>
    <cfRule type="cellIs" dxfId="3987" priority="1522" operator="lessThan">
      <formula>0.6</formula>
    </cfRule>
    <cfRule type="cellIs" dxfId="3986" priority="1523" operator="between">
      <formula>0.8</formula>
      <formula>0.899999999999999</formula>
    </cfRule>
    <cfRule type="cellIs" dxfId="3985" priority="1524" operator="between">
      <formula>0.6</formula>
      <formula>0.8</formula>
    </cfRule>
    <cfRule type="cellIs" dxfId="3984" priority="1525" operator="greaterThanOrEqual">
      <formula>0.9</formula>
    </cfRule>
  </conditionalFormatting>
  <conditionalFormatting sqref="AO151">
    <cfRule type="iconSet" priority="1516">
      <iconSet iconSet="4Arrows" showValue="0">
        <cfvo type="percent" val="0"/>
        <cfvo type="num" val="0.6"/>
        <cfvo type="num" val="0.8"/>
        <cfvo type="num" val="0.9"/>
      </iconSet>
    </cfRule>
    <cfRule type="cellIs" dxfId="3983" priority="1517" operator="lessThan">
      <formula>0.6</formula>
    </cfRule>
    <cfRule type="cellIs" dxfId="3982" priority="1518" operator="between">
      <formula>0.8</formula>
      <formula>0.899999999999999</formula>
    </cfRule>
    <cfRule type="cellIs" dxfId="3981" priority="1519" operator="between">
      <formula>0.6</formula>
      <formula>0.8</formula>
    </cfRule>
    <cfRule type="cellIs" dxfId="3980" priority="1520" operator="greaterThanOrEqual">
      <formula>0.9</formula>
    </cfRule>
  </conditionalFormatting>
  <conditionalFormatting sqref="AS151">
    <cfRule type="iconSet" priority="1511">
      <iconSet iconSet="4Arrows" showValue="0">
        <cfvo type="percent" val="0"/>
        <cfvo type="num" val="0.6"/>
        <cfvo type="num" val="0.8"/>
        <cfvo type="num" val="0.9"/>
      </iconSet>
    </cfRule>
    <cfRule type="cellIs" dxfId="3979" priority="1512" operator="lessThan">
      <formula>0.6</formula>
    </cfRule>
    <cfRule type="cellIs" dxfId="3978" priority="1513" operator="between">
      <formula>0.8</formula>
      <formula>0.899999999999999</formula>
    </cfRule>
    <cfRule type="cellIs" dxfId="3977" priority="1514" operator="between">
      <formula>0.6</formula>
      <formula>0.8</formula>
    </cfRule>
    <cfRule type="cellIs" dxfId="3976" priority="1515" operator="greaterThanOrEqual">
      <formula>0.9</formula>
    </cfRule>
  </conditionalFormatting>
  <conditionalFormatting sqref="AW151">
    <cfRule type="iconSet" priority="1506">
      <iconSet iconSet="4Arrows" showValue="0">
        <cfvo type="percent" val="0"/>
        <cfvo type="num" val="0.6"/>
        <cfvo type="num" val="0.8"/>
        <cfvo type="num" val="0.9"/>
      </iconSet>
    </cfRule>
    <cfRule type="cellIs" dxfId="3975" priority="1507" operator="lessThan">
      <formula>0.6</formula>
    </cfRule>
    <cfRule type="cellIs" dxfId="3974" priority="1508" operator="between">
      <formula>0.8</formula>
      <formula>0.899999999999999</formula>
    </cfRule>
    <cfRule type="cellIs" dxfId="3973" priority="1509" operator="between">
      <formula>0.6</formula>
      <formula>0.8</formula>
    </cfRule>
    <cfRule type="cellIs" dxfId="3972" priority="1510" operator="greaterThanOrEqual">
      <formula>0.9</formula>
    </cfRule>
  </conditionalFormatting>
  <conditionalFormatting sqref="BA151">
    <cfRule type="iconSet" priority="1501">
      <iconSet iconSet="4Arrows" showValue="0">
        <cfvo type="percent" val="0"/>
        <cfvo type="num" val="0.6"/>
        <cfvo type="num" val="0.8"/>
        <cfvo type="num" val="0.9"/>
      </iconSet>
    </cfRule>
    <cfRule type="cellIs" dxfId="3971" priority="1502" operator="lessThan">
      <formula>0.6</formula>
    </cfRule>
    <cfRule type="cellIs" dxfId="3970" priority="1503" operator="between">
      <formula>0.8</formula>
      <formula>0.899999999999999</formula>
    </cfRule>
    <cfRule type="cellIs" dxfId="3969" priority="1504" operator="between">
      <formula>0.6</formula>
      <formula>0.8</formula>
    </cfRule>
    <cfRule type="cellIs" dxfId="3968" priority="1505" operator="greaterThanOrEqual">
      <formula>0.9</formula>
    </cfRule>
  </conditionalFormatting>
  <conditionalFormatting sqref="AF151">
    <cfRule type="iconSet" priority="1496">
      <iconSet iconSet="4Arrows" showValue="0">
        <cfvo type="percent" val="0"/>
        <cfvo type="num" val="0.6"/>
        <cfvo type="num" val="0.8"/>
        <cfvo type="num" val="0.9"/>
      </iconSet>
    </cfRule>
    <cfRule type="cellIs" dxfId="3967" priority="1497" operator="lessThan">
      <formula>0.6</formula>
    </cfRule>
    <cfRule type="cellIs" dxfId="3966" priority="1498" operator="between">
      <formula>0.8</formula>
      <formula>0.899999999999999</formula>
    </cfRule>
    <cfRule type="cellIs" dxfId="3965" priority="1499" operator="between">
      <formula>0.6</formula>
      <formula>0.8</formula>
    </cfRule>
    <cfRule type="cellIs" dxfId="3964" priority="1500" operator="greaterThanOrEqual">
      <formula>0.9</formula>
    </cfRule>
  </conditionalFormatting>
  <conditionalFormatting sqref="AB151">
    <cfRule type="iconSet" priority="1491">
      <iconSet iconSet="4Arrows" showValue="0">
        <cfvo type="percent" val="0"/>
        <cfvo type="num" val="0.6"/>
        <cfvo type="num" val="0.8"/>
        <cfvo type="num" val="0.9"/>
      </iconSet>
    </cfRule>
    <cfRule type="cellIs" dxfId="3963" priority="1492" operator="lessThan">
      <formula>0.6</formula>
    </cfRule>
    <cfRule type="cellIs" dxfId="3962" priority="1493" operator="between">
      <formula>0.8</formula>
      <formula>0.899999999999999</formula>
    </cfRule>
    <cfRule type="cellIs" dxfId="3961" priority="1494" operator="between">
      <formula>0.6</formula>
      <formula>0.8</formula>
    </cfRule>
    <cfRule type="cellIs" dxfId="3960" priority="1495" operator="greaterThanOrEqual">
      <formula>0.9</formula>
    </cfRule>
  </conditionalFormatting>
  <conditionalFormatting sqref="AJ151">
    <cfRule type="iconSet" priority="1486">
      <iconSet iconSet="4Arrows" showValue="0">
        <cfvo type="percent" val="0"/>
        <cfvo type="num" val="0.6"/>
        <cfvo type="num" val="0.8"/>
        <cfvo type="num" val="0.9"/>
      </iconSet>
    </cfRule>
    <cfRule type="cellIs" dxfId="3959" priority="1487" operator="lessThan">
      <formula>0.6</formula>
    </cfRule>
    <cfRule type="cellIs" dxfId="3958" priority="1488" operator="between">
      <formula>0.8</formula>
      <formula>0.899999999999999</formula>
    </cfRule>
    <cfRule type="cellIs" dxfId="3957" priority="1489" operator="between">
      <formula>0.6</formula>
      <formula>0.8</formula>
    </cfRule>
    <cfRule type="cellIs" dxfId="3956" priority="1490" operator="greaterThanOrEqual">
      <formula>0.9</formula>
    </cfRule>
  </conditionalFormatting>
  <conditionalFormatting sqref="AD18">
    <cfRule type="iconSet" priority="1481">
      <iconSet iconSet="4Arrows" showValue="0">
        <cfvo type="percent" val="0"/>
        <cfvo type="num" val="0.6"/>
        <cfvo type="num" val="0.8"/>
        <cfvo type="num" val="0.9"/>
      </iconSet>
    </cfRule>
    <cfRule type="cellIs" dxfId="3955" priority="1482" operator="lessThan">
      <formula>0.6</formula>
    </cfRule>
    <cfRule type="cellIs" dxfId="3954" priority="1483" operator="between">
      <formula>0.8</formula>
      <formula>0.899999999999999</formula>
    </cfRule>
    <cfRule type="cellIs" dxfId="3953" priority="1484" operator="between">
      <formula>0.6</formula>
      <formula>0.8</formula>
    </cfRule>
    <cfRule type="cellIs" dxfId="3952" priority="1485" operator="greaterThanOrEqual">
      <formula>0.9</formula>
    </cfRule>
  </conditionalFormatting>
  <conditionalFormatting sqref="AH18">
    <cfRule type="iconSet" priority="1476">
      <iconSet iconSet="4Arrows" showValue="0">
        <cfvo type="percent" val="0"/>
        <cfvo type="num" val="0.6"/>
        <cfvo type="num" val="0.8"/>
        <cfvo type="num" val="0.9"/>
      </iconSet>
    </cfRule>
    <cfRule type="cellIs" dxfId="3951" priority="1477" operator="lessThan">
      <formula>0.6</formula>
    </cfRule>
    <cfRule type="cellIs" dxfId="3950" priority="1478" operator="between">
      <formula>0.8</formula>
      <formula>0.899999999999999</formula>
    </cfRule>
    <cfRule type="cellIs" dxfId="3949" priority="1479" operator="between">
      <formula>0.6</formula>
      <formula>0.8</formula>
    </cfRule>
    <cfRule type="cellIs" dxfId="3948" priority="1480" operator="greaterThanOrEqual">
      <formula>0.9</formula>
    </cfRule>
  </conditionalFormatting>
  <conditionalFormatting sqref="AL18">
    <cfRule type="iconSet" priority="1471">
      <iconSet iconSet="4Arrows" showValue="0">
        <cfvo type="percent" val="0"/>
        <cfvo type="num" val="0.6"/>
        <cfvo type="num" val="0.8"/>
        <cfvo type="num" val="0.9"/>
      </iconSet>
    </cfRule>
    <cfRule type="cellIs" dxfId="3947" priority="1472" operator="lessThan">
      <formula>0.6</formula>
    </cfRule>
    <cfRule type="cellIs" dxfId="3946" priority="1473" operator="between">
      <formula>0.8</formula>
      <formula>0.899999999999999</formula>
    </cfRule>
    <cfRule type="cellIs" dxfId="3945" priority="1474" operator="between">
      <formula>0.6</formula>
      <formula>0.8</formula>
    </cfRule>
    <cfRule type="cellIs" dxfId="3944" priority="1475" operator="greaterThanOrEqual">
      <formula>0.9</formula>
    </cfRule>
  </conditionalFormatting>
  <conditionalFormatting sqref="AP18">
    <cfRule type="iconSet" priority="1466">
      <iconSet iconSet="4Arrows" showValue="0">
        <cfvo type="percent" val="0"/>
        <cfvo type="num" val="0.6"/>
        <cfvo type="num" val="0.8"/>
        <cfvo type="num" val="0.9"/>
      </iconSet>
    </cfRule>
    <cfRule type="cellIs" dxfId="3943" priority="1467" operator="lessThan">
      <formula>0.6</formula>
    </cfRule>
    <cfRule type="cellIs" dxfId="3942" priority="1468" operator="between">
      <formula>0.8</formula>
      <formula>0.899999999999999</formula>
    </cfRule>
    <cfRule type="cellIs" dxfId="3941" priority="1469" operator="between">
      <formula>0.6</formula>
      <formula>0.8</formula>
    </cfRule>
    <cfRule type="cellIs" dxfId="3940" priority="1470" operator="greaterThanOrEqual">
      <formula>0.9</formula>
    </cfRule>
  </conditionalFormatting>
  <conditionalFormatting sqref="Y18">
    <cfRule type="iconSet" priority="1461">
      <iconSet iconSet="4Arrows" showValue="0">
        <cfvo type="percent" val="0"/>
        <cfvo type="num" val="0.6"/>
        <cfvo type="num" val="0.8"/>
        <cfvo type="num" val="0.9"/>
      </iconSet>
    </cfRule>
    <cfRule type="cellIs" dxfId="3939" priority="1462" operator="lessThan">
      <formula>0.6</formula>
    </cfRule>
    <cfRule type="cellIs" dxfId="3938" priority="1463" operator="between">
      <formula>0.8</formula>
      <formula>0.899999999999999</formula>
    </cfRule>
    <cfRule type="cellIs" dxfId="3937" priority="1464" operator="between">
      <formula>0.6</formula>
      <formula>0.8</formula>
    </cfRule>
    <cfRule type="cellIs" dxfId="3936" priority="1465" operator="greaterThanOrEqual">
      <formula>0.9</formula>
    </cfRule>
  </conditionalFormatting>
  <conditionalFormatting sqref="AD133">
    <cfRule type="iconSet" priority="1426">
      <iconSet iconSet="4Arrows" showValue="0">
        <cfvo type="percent" val="0"/>
        <cfvo type="num" val="0.6"/>
        <cfvo type="num" val="0.8"/>
        <cfvo type="num" val="0.9"/>
      </iconSet>
    </cfRule>
    <cfRule type="cellIs" dxfId="3935" priority="1427" operator="lessThan">
      <formula>0.6</formula>
    </cfRule>
    <cfRule type="cellIs" dxfId="3934" priority="1428" operator="between">
      <formula>0.8</formula>
      <formula>0.899999999999999</formula>
    </cfRule>
    <cfRule type="cellIs" dxfId="3933" priority="1429" operator="between">
      <formula>0.6</formula>
      <formula>0.8</formula>
    </cfRule>
    <cfRule type="cellIs" dxfId="3932" priority="1430" operator="greaterThanOrEqual">
      <formula>0.9</formula>
    </cfRule>
  </conditionalFormatting>
  <conditionalFormatting sqref="Y133">
    <cfRule type="iconSet" priority="1421">
      <iconSet iconSet="4Arrows" showValue="0">
        <cfvo type="percent" val="0"/>
        <cfvo type="num" val="0.6"/>
        <cfvo type="num" val="0.8"/>
        <cfvo type="num" val="0.9"/>
      </iconSet>
    </cfRule>
    <cfRule type="cellIs" dxfId="3931" priority="1422" operator="lessThan">
      <formula>0.6</formula>
    </cfRule>
    <cfRule type="cellIs" dxfId="3930" priority="1423" operator="between">
      <formula>0.8</formula>
      <formula>0.899999999999999</formula>
    </cfRule>
    <cfRule type="cellIs" dxfId="3929" priority="1424" operator="between">
      <formula>0.6</formula>
      <formula>0.8</formula>
    </cfRule>
    <cfRule type="cellIs" dxfId="3928" priority="1425" operator="greaterThanOrEqual">
      <formula>0.9</formula>
    </cfRule>
  </conditionalFormatting>
  <conditionalFormatting sqref="AD134">
    <cfRule type="iconSet" priority="1401">
      <iconSet iconSet="4Arrows" showValue="0">
        <cfvo type="percent" val="0"/>
        <cfvo type="num" val="0.6"/>
        <cfvo type="num" val="0.8"/>
        <cfvo type="num" val="0.9"/>
      </iconSet>
    </cfRule>
    <cfRule type="cellIs" dxfId="3927" priority="1402" operator="lessThan">
      <formula>0.6</formula>
    </cfRule>
    <cfRule type="cellIs" dxfId="3926" priority="1403" operator="between">
      <formula>0.8</formula>
      <formula>0.899999999999999</formula>
    </cfRule>
    <cfRule type="cellIs" dxfId="3925" priority="1404" operator="between">
      <formula>0.6</formula>
      <formula>0.8</formula>
    </cfRule>
    <cfRule type="cellIs" dxfId="3924" priority="1405" operator="greaterThanOrEqual">
      <formula>0.9</formula>
    </cfRule>
  </conditionalFormatting>
  <conditionalFormatting sqref="Y134">
    <cfRule type="iconSet" priority="1396">
      <iconSet iconSet="4Arrows" showValue="0">
        <cfvo type="percent" val="0"/>
        <cfvo type="num" val="0.6"/>
        <cfvo type="num" val="0.8"/>
        <cfvo type="num" val="0.9"/>
      </iconSet>
    </cfRule>
    <cfRule type="cellIs" dxfId="3923" priority="1397" operator="lessThan">
      <formula>0.6</formula>
    </cfRule>
    <cfRule type="cellIs" dxfId="3922" priority="1398" operator="between">
      <formula>0.8</formula>
      <formula>0.899999999999999</formula>
    </cfRule>
    <cfRule type="cellIs" dxfId="3921" priority="1399" operator="between">
      <formula>0.6</formula>
      <formula>0.8</formula>
    </cfRule>
    <cfRule type="cellIs" dxfId="3920" priority="1400" operator="greaterThanOrEqual">
      <formula>0.9</formula>
    </cfRule>
  </conditionalFormatting>
  <conditionalFormatting sqref="AH134">
    <cfRule type="iconSet" priority="1391">
      <iconSet iconSet="4Arrows" showValue="0">
        <cfvo type="percent" val="0"/>
        <cfvo type="num" val="0.6"/>
        <cfvo type="num" val="0.8"/>
        <cfvo type="num" val="0.9"/>
      </iconSet>
    </cfRule>
    <cfRule type="cellIs" dxfId="3919" priority="1392" operator="lessThan">
      <formula>0.6</formula>
    </cfRule>
    <cfRule type="cellIs" dxfId="3918" priority="1393" operator="between">
      <formula>0.8</formula>
      <formula>0.899999999999999</formula>
    </cfRule>
    <cfRule type="cellIs" dxfId="3917" priority="1394" operator="between">
      <formula>0.6</formula>
      <formula>0.8</formula>
    </cfRule>
    <cfRule type="cellIs" dxfId="3916" priority="1395" operator="greaterThanOrEqual">
      <formula>0.9</formula>
    </cfRule>
  </conditionalFormatting>
  <conditionalFormatting sqref="AL134">
    <cfRule type="iconSet" priority="1386">
      <iconSet iconSet="4Arrows" showValue="0">
        <cfvo type="percent" val="0"/>
        <cfvo type="num" val="0.6"/>
        <cfvo type="num" val="0.8"/>
        <cfvo type="num" val="0.9"/>
      </iconSet>
    </cfRule>
    <cfRule type="cellIs" dxfId="3915" priority="1387" operator="lessThan">
      <formula>0.6</formula>
    </cfRule>
    <cfRule type="cellIs" dxfId="3914" priority="1388" operator="between">
      <formula>0.8</formula>
      <formula>0.899999999999999</formula>
    </cfRule>
    <cfRule type="cellIs" dxfId="3913" priority="1389" operator="between">
      <formula>0.6</formula>
      <formula>0.8</formula>
    </cfRule>
    <cfRule type="cellIs" dxfId="3912" priority="1390" operator="greaterThanOrEqual">
      <formula>0.9</formula>
    </cfRule>
  </conditionalFormatting>
  <conditionalFormatting sqref="AP134">
    <cfRule type="iconSet" priority="1381">
      <iconSet iconSet="4Arrows" showValue="0">
        <cfvo type="percent" val="0"/>
        <cfvo type="num" val="0.6"/>
        <cfvo type="num" val="0.8"/>
        <cfvo type="num" val="0.9"/>
      </iconSet>
    </cfRule>
    <cfRule type="cellIs" dxfId="3911" priority="1382" operator="lessThan">
      <formula>0.6</formula>
    </cfRule>
    <cfRule type="cellIs" dxfId="3910" priority="1383" operator="between">
      <formula>0.8</formula>
      <formula>0.899999999999999</formula>
    </cfRule>
    <cfRule type="cellIs" dxfId="3909" priority="1384" operator="between">
      <formula>0.6</formula>
      <formula>0.8</formula>
    </cfRule>
    <cfRule type="cellIs" dxfId="3908" priority="1385" operator="greaterThanOrEqual">
      <formula>0.9</formula>
    </cfRule>
  </conditionalFormatting>
  <conditionalFormatting sqref="AD135">
    <cfRule type="iconSet" priority="1376">
      <iconSet iconSet="4Arrows" showValue="0">
        <cfvo type="percent" val="0"/>
        <cfvo type="num" val="0.6"/>
        <cfvo type="num" val="0.8"/>
        <cfvo type="num" val="0.9"/>
      </iconSet>
    </cfRule>
    <cfRule type="cellIs" dxfId="3907" priority="1377" operator="lessThan">
      <formula>0.6</formula>
    </cfRule>
    <cfRule type="cellIs" dxfId="3906" priority="1378" operator="between">
      <formula>0.8</formula>
      <formula>0.899999999999999</formula>
    </cfRule>
    <cfRule type="cellIs" dxfId="3905" priority="1379" operator="between">
      <formula>0.6</formula>
      <formula>0.8</formula>
    </cfRule>
    <cfRule type="cellIs" dxfId="3904" priority="1380" operator="greaterThanOrEqual">
      <formula>0.9</formula>
    </cfRule>
  </conditionalFormatting>
  <conditionalFormatting sqref="Y135">
    <cfRule type="iconSet" priority="1371">
      <iconSet iconSet="4Arrows" showValue="0">
        <cfvo type="percent" val="0"/>
        <cfvo type="num" val="0.6"/>
        <cfvo type="num" val="0.8"/>
        <cfvo type="num" val="0.9"/>
      </iconSet>
    </cfRule>
    <cfRule type="cellIs" dxfId="3903" priority="1372" operator="lessThan">
      <formula>0.6</formula>
    </cfRule>
    <cfRule type="cellIs" dxfId="3902" priority="1373" operator="between">
      <formula>0.8</formula>
      <formula>0.899999999999999</formula>
    </cfRule>
    <cfRule type="cellIs" dxfId="3901" priority="1374" operator="between">
      <formula>0.6</formula>
      <formula>0.8</formula>
    </cfRule>
    <cfRule type="cellIs" dxfId="3900" priority="1375" operator="greaterThanOrEqual">
      <formula>0.9</formula>
    </cfRule>
  </conditionalFormatting>
  <conditionalFormatting sqref="AH135">
    <cfRule type="iconSet" priority="1366">
      <iconSet iconSet="4Arrows" showValue="0">
        <cfvo type="percent" val="0"/>
        <cfvo type="num" val="0.6"/>
        <cfvo type="num" val="0.8"/>
        <cfvo type="num" val="0.9"/>
      </iconSet>
    </cfRule>
    <cfRule type="cellIs" dxfId="3899" priority="1367" operator="lessThan">
      <formula>0.6</formula>
    </cfRule>
    <cfRule type="cellIs" dxfId="3898" priority="1368" operator="between">
      <formula>0.8</formula>
      <formula>0.899999999999999</formula>
    </cfRule>
    <cfRule type="cellIs" dxfId="3897" priority="1369" operator="between">
      <formula>0.6</formula>
      <formula>0.8</formula>
    </cfRule>
    <cfRule type="cellIs" dxfId="3896" priority="1370" operator="greaterThanOrEqual">
      <formula>0.9</formula>
    </cfRule>
  </conditionalFormatting>
  <conditionalFormatting sqref="AL135">
    <cfRule type="iconSet" priority="1361">
      <iconSet iconSet="4Arrows" showValue="0">
        <cfvo type="percent" val="0"/>
        <cfvo type="num" val="0.6"/>
        <cfvo type="num" val="0.8"/>
        <cfvo type="num" val="0.9"/>
      </iconSet>
    </cfRule>
    <cfRule type="cellIs" dxfId="3895" priority="1362" operator="lessThan">
      <formula>0.6</formula>
    </cfRule>
    <cfRule type="cellIs" dxfId="3894" priority="1363" operator="between">
      <formula>0.8</formula>
      <formula>0.899999999999999</formula>
    </cfRule>
    <cfRule type="cellIs" dxfId="3893" priority="1364" operator="between">
      <formula>0.6</formula>
      <formula>0.8</formula>
    </cfRule>
    <cfRule type="cellIs" dxfId="3892" priority="1365" operator="greaterThanOrEqual">
      <formula>0.9</formula>
    </cfRule>
  </conditionalFormatting>
  <conditionalFormatting sqref="AP135">
    <cfRule type="iconSet" priority="1356">
      <iconSet iconSet="4Arrows" showValue="0">
        <cfvo type="percent" val="0"/>
        <cfvo type="num" val="0.6"/>
        <cfvo type="num" val="0.8"/>
        <cfvo type="num" val="0.9"/>
      </iconSet>
    </cfRule>
    <cfRule type="cellIs" dxfId="3891" priority="1357" operator="lessThan">
      <formula>0.6</formula>
    </cfRule>
    <cfRule type="cellIs" dxfId="3890" priority="1358" operator="between">
      <formula>0.8</formula>
      <formula>0.899999999999999</formula>
    </cfRule>
    <cfRule type="cellIs" dxfId="3889" priority="1359" operator="between">
      <formula>0.6</formula>
      <formula>0.8</formula>
    </cfRule>
    <cfRule type="cellIs" dxfId="3888" priority="1360" operator="greaterThanOrEqual">
      <formula>0.9</formula>
    </cfRule>
  </conditionalFormatting>
  <conditionalFormatting sqref="AD136">
    <cfRule type="iconSet" priority="1351">
      <iconSet iconSet="4Arrows" showValue="0">
        <cfvo type="percent" val="0"/>
        <cfvo type="num" val="0.6"/>
        <cfvo type="num" val="0.8"/>
        <cfvo type="num" val="0.9"/>
      </iconSet>
    </cfRule>
    <cfRule type="cellIs" dxfId="3887" priority="1352" operator="lessThan">
      <formula>0.6</formula>
    </cfRule>
    <cfRule type="cellIs" dxfId="3886" priority="1353" operator="between">
      <formula>0.8</formula>
      <formula>0.899999999999999</formula>
    </cfRule>
    <cfRule type="cellIs" dxfId="3885" priority="1354" operator="between">
      <formula>0.6</formula>
      <formula>0.8</formula>
    </cfRule>
    <cfRule type="cellIs" dxfId="3884" priority="1355" operator="greaterThanOrEqual">
      <formula>0.9</formula>
    </cfRule>
  </conditionalFormatting>
  <conditionalFormatting sqref="Y136">
    <cfRule type="iconSet" priority="1346">
      <iconSet iconSet="4Arrows" showValue="0">
        <cfvo type="percent" val="0"/>
        <cfvo type="num" val="0.6"/>
        <cfvo type="num" val="0.8"/>
        <cfvo type="num" val="0.9"/>
      </iconSet>
    </cfRule>
    <cfRule type="cellIs" dxfId="3883" priority="1347" operator="lessThan">
      <formula>0.6</formula>
    </cfRule>
    <cfRule type="cellIs" dxfId="3882" priority="1348" operator="between">
      <formula>0.8</formula>
      <formula>0.899999999999999</formula>
    </cfRule>
    <cfRule type="cellIs" dxfId="3881" priority="1349" operator="between">
      <formula>0.6</formula>
      <formula>0.8</formula>
    </cfRule>
    <cfRule type="cellIs" dxfId="3880" priority="1350" operator="greaterThanOrEqual">
      <formula>0.9</formula>
    </cfRule>
  </conditionalFormatting>
  <conditionalFormatting sqref="AH136">
    <cfRule type="iconSet" priority="1341">
      <iconSet iconSet="4Arrows" showValue="0">
        <cfvo type="percent" val="0"/>
        <cfvo type="num" val="0.6"/>
        <cfvo type="num" val="0.8"/>
        <cfvo type="num" val="0.9"/>
      </iconSet>
    </cfRule>
    <cfRule type="cellIs" dxfId="3879" priority="1342" operator="lessThan">
      <formula>0.6</formula>
    </cfRule>
    <cfRule type="cellIs" dxfId="3878" priority="1343" operator="between">
      <formula>0.8</formula>
      <formula>0.899999999999999</formula>
    </cfRule>
    <cfRule type="cellIs" dxfId="3877" priority="1344" operator="between">
      <formula>0.6</formula>
      <formula>0.8</formula>
    </cfRule>
    <cfRule type="cellIs" dxfId="3876" priority="1345" operator="greaterThanOrEqual">
      <formula>0.9</formula>
    </cfRule>
  </conditionalFormatting>
  <conditionalFormatting sqref="AL136">
    <cfRule type="iconSet" priority="1336">
      <iconSet iconSet="4Arrows" showValue="0">
        <cfvo type="percent" val="0"/>
        <cfvo type="num" val="0.6"/>
        <cfvo type="num" val="0.8"/>
        <cfvo type="num" val="0.9"/>
      </iconSet>
    </cfRule>
    <cfRule type="cellIs" dxfId="3875" priority="1337" operator="lessThan">
      <formula>0.6</formula>
    </cfRule>
    <cfRule type="cellIs" dxfId="3874" priority="1338" operator="between">
      <formula>0.8</formula>
      <formula>0.899999999999999</formula>
    </cfRule>
    <cfRule type="cellIs" dxfId="3873" priority="1339" operator="between">
      <formula>0.6</formula>
      <formula>0.8</formula>
    </cfRule>
    <cfRule type="cellIs" dxfId="3872" priority="1340" operator="greaterThanOrEqual">
      <formula>0.9</formula>
    </cfRule>
  </conditionalFormatting>
  <conditionalFormatting sqref="AP136">
    <cfRule type="iconSet" priority="1331">
      <iconSet iconSet="4Arrows" showValue="0">
        <cfvo type="percent" val="0"/>
        <cfvo type="num" val="0.6"/>
        <cfvo type="num" val="0.8"/>
        <cfvo type="num" val="0.9"/>
      </iconSet>
    </cfRule>
    <cfRule type="cellIs" dxfId="3871" priority="1332" operator="lessThan">
      <formula>0.6</formula>
    </cfRule>
    <cfRule type="cellIs" dxfId="3870" priority="1333" operator="between">
      <formula>0.8</formula>
      <formula>0.899999999999999</formula>
    </cfRule>
    <cfRule type="cellIs" dxfId="3869" priority="1334" operator="between">
      <formula>0.6</formula>
      <formula>0.8</formula>
    </cfRule>
    <cfRule type="cellIs" dxfId="3868" priority="1335" operator="greaterThanOrEqual">
      <formula>0.9</formula>
    </cfRule>
  </conditionalFormatting>
  <conditionalFormatting sqref="AD137">
    <cfRule type="iconSet" priority="1326">
      <iconSet iconSet="4Arrows" showValue="0">
        <cfvo type="percent" val="0"/>
        <cfvo type="num" val="0.6"/>
        <cfvo type="num" val="0.8"/>
        <cfvo type="num" val="0.9"/>
      </iconSet>
    </cfRule>
    <cfRule type="cellIs" dxfId="3867" priority="1327" operator="lessThan">
      <formula>0.6</formula>
    </cfRule>
    <cfRule type="cellIs" dxfId="3866" priority="1328" operator="between">
      <formula>0.8</formula>
      <formula>0.899999999999999</formula>
    </cfRule>
    <cfRule type="cellIs" dxfId="3865" priority="1329" operator="between">
      <formula>0.6</formula>
      <formula>0.8</formula>
    </cfRule>
    <cfRule type="cellIs" dxfId="3864" priority="1330" operator="greaterThanOrEqual">
      <formula>0.9</formula>
    </cfRule>
  </conditionalFormatting>
  <conditionalFormatting sqref="Y137">
    <cfRule type="iconSet" priority="1321">
      <iconSet iconSet="4Arrows" showValue="0">
        <cfvo type="percent" val="0"/>
        <cfvo type="num" val="0.6"/>
        <cfvo type="num" val="0.8"/>
        <cfvo type="num" val="0.9"/>
      </iconSet>
    </cfRule>
    <cfRule type="cellIs" dxfId="3863" priority="1322" operator="lessThan">
      <formula>0.6</formula>
    </cfRule>
    <cfRule type="cellIs" dxfId="3862" priority="1323" operator="between">
      <formula>0.8</formula>
      <formula>0.899999999999999</formula>
    </cfRule>
    <cfRule type="cellIs" dxfId="3861" priority="1324" operator="between">
      <formula>0.6</formula>
      <formula>0.8</formula>
    </cfRule>
    <cfRule type="cellIs" dxfId="3860" priority="1325" operator="greaterThanOrEqual">
      <formula>0.9</formula>
    </cfRule>
  </conditionalFormatting>
  <conditionalFormatting sqref="AH137">
    <cfRule type="iconSet" priority="1316">
      <iconSet iconSet="4Arrows" showValue="0">
        <cfvo type="percent" val="0"/>
        <cfvo type="num" val="0.6"/>
        <cfvo type="num" val="0.8"/>
        <cfvo type="num" val="0.9"/>
      </iconSet>
    </cfRule>
    <cfRule type="cellIs" dxfId="3859" priority="1317" operator="lessThan">
      <formula>0.6</formula>
    </cfRule>
    <cfRule type="cellIs" dxfId="3858" priority="1318" operator="between">
      <formula>0.8</formula>
      <formula>0.899999999999999</formula>
    </cfRule>
    <cfRule type="cellIs" dxfId="3857" priority="1319" operator="between">
      <formula>0.6</formula>
      <formula>0.8</formula>
    </cfRule>
    <cfRule type="cellIs" dxfId="3856" priority="1320" operator="greaterThanOrEqual">
      <formula>0.9</formula>
    </cfRule>
  </conditionalFormatting>
  <conditionalFormatting sqref="AL137">
    <cfRule type="iconSet" priority="1311">
      <iconSet iconSet="4Arrows" showValue="0">
        <cfvo type="percent" val="0"/>
        <cfvo type="num" val="0.6"/>
        <cfvo type="num" val="0.8"/>
        <cfvo type="num" val="0.9"/>
      </iconSet>
    </cfRule>
    <cfRule type="cellIs" dxfId="3855" priority="1312" operator="lessThan">
      <formula>0.6</formula>
    </cfRule>
    <cfRule type="cellIs" dxfId="3854" priority="1313" operator="between">
      <formula>0.8</formula>
      <formula>0.899999999999999</formula>
    </cfRule>
    <cfRule type="cellIs" dxfId="3853" priority="1314" operator="between">
      <formula>0.6</formula>
      <formula>0.8</formula>
    </cfRule>
    <cfRule type="cellIs" dxfId="3852" priority="1315" operator="greaterThanOrEqual">
      <formula>0.9</formula>
    </cfRule>
  </conditionalFormatting>
  <conditionalFormatting sqref="AP137">
    <cfRule type="iconSet" priority="1306">
      <iconSet iconSet="4Arrows" showValue="0">
        <cfvo type="percent" val="0"/>
        <cfvo type="num" val="0.6"/>
        <cfvo type="num" val="0.8"/>
        <cfvo type="num" val="0.9"/>
      </iconSet>
    </cfRule>
    <cfRule type="cellIs" dxfId="3851" priority="1307" operator="lessThan">
      <formula>0.6</formula>
    </cfRule>
    <cfRule type="cellIs" dxfId="3850" priority="1308" operator="between">
      <formula>0.8</formula>
      <formula>0.899999999999999</formula>
    </cfRule>
    <cfRule type="cellIs" dxfId="3849" priority="1309" operator="between">
      <formula>0.6</formula>
      <formula>0.8</formula>
    </cfRule>
    <cfRule type="cellIs" dxfId="3848" priority="1310" operator="greaterThanOrEqual">
      <formula>0.9</formula>
    </cfRule>
  </conditionalFormatting>
  <conditionalFormatting sqref="AD138">
    <cfRule type="iconSet" priority="1286">
      <iconSet iconSet="4Arrows" showValue="0">
        <cfvo type="percent" val="0"/>
        <cfvo type="num" val="0.6"/>
        <cfvo type="num" val="0.8"/>
        <cfvo type="num" val="0.9"/>
      </iconSet>
    </cfRule>
    <cfRule type="cellIs" dxfId="3847" priority="1287" operator="lessThan">
      <formula>0.6</formula>
    </cfRule>
    <cfRule type="cellIs" dxfId="3846" priority="1288" operator="between">
      <formula>0.8</formula>
      <formula>0.899999999999999</formula>
    </cfRule>
    <cfRule type="cellIs" dxfId="3845" priority="1289" operator="between">
      <formula>0.6</formula>
      <formula>0.8</formula>
    </cfRule>
    <cfRule type="cellIs" dxfId="3844" priority="1290" operator="greaterThanOrEqual">
      <formula>0.9</formula>
    </cfRule>
  </conditionalFormatting>
  <conditionalFormatting sqref="Y138">
    <cfRule type="iconSet" priority="1281">
      <iconSet iconSet="4Arrows" showValue="0">
        <cfvo type="percent" val="0"/>
        <cfvo type="num" val="0.6"/>
        <cfvo type="num" val="0.8"/>
        <cfvo type="num" val="0.9"/>
      </iconSet>
    </cfRule>
    <cfRule type="cellIs" dxfId="3843" priority="1282" operator="lessThan">
      <formula>0.6</formula>
    </cfRule>
    <cfRule type="cellIs" dxfId="3842" priority="1283" operator="between">
      <formula>0.8</formula>
      <formula>0.899999999999999</formula>
    </cfRule>
    <cfRule type="cellIs" dxfId="3841" priority="1284" operator="between">
      <formula>0.6</formula>
      <formula>0.8</formula>
    </cfRule>
    <cfRule type="cellIs" dxfId="3840" priority="1285" operator="greaterThanOrEqual">
      <formula>0.9</formula>
    </cfRule>
  </conditionalFormatting>
  <conditionalFormatting sqref="AH138">
    <cfRule type="iconSet" priority="1291">
      <iconSet iconSet="4Arrows" showValue="0">
        <cfvo type="percent" val="0"/>
        <cfvo type="num" val="0.6"/>
        <cfvo type="num" val="0.8"/>
        <cfvo type="num" val="0.9"/>
      </iconSet>
    </cfRule>
    <cfRule type="cellIs" dxfId="3839" priority="1292" operator="lessThan">
      <formula>0.6</formula>
    </cfRule>
    <cfRule type="cellIs" dxfId="3838" priority="1293" operator="between">
      <formula>0.8</formula>
      <formula>0.899999999999999</formula>
    </cfRule>
    <cfRule type="cellIs" dxfId="3837" priority="1294" operator="between">
      <formula>0.6</formula>
      <formula>0.8</formula>
    </cfRule>
    <cfRule type="cellIs" dxfId="3836" priority="1295" operator="greaterThanOrEqual">
      <formula>0.9</formula>
    </cfRule>
  </conditionalFormatting>
  <conditionalFormatting sqref="AL138">
    <cfRule type="iconSet" priority="1296">
      <iconSet iconSet="4Arrows" showValue="0">
        <cfvo type="percent" val="0"/>
        <cfvo type="num" val="0.6"/>
        <cfvo type="num" val="0.8"/>
        <cfvo type="num" val="0.9"/>
      </iconSet>
    </cfRule>
    <cfRule type="cellIs" dxfId="3835" priority="1297" operator="lessThan">
      <formula>0.6</formula>
    </cfRule>
    <cfRule type="cellIs" dxfId="3834" priority="1298" operator="between">
      <formula>0.8</formula>
      <formula>0.899999999999999</formula>
    </cfRule>
    <cfRule type="cellIs" dxfId="3833" priority="1299" operator="between">
      <formula>0.6</formula>
      <formula>0.8</formula>
    </cfRule>
    <cfRule type="cellIs" dxfId="3832" priority="1300" operator="greaterThanOrEqual">
      <formula>0.9</formula>
    </cfRule>
  </conditionalFormatting>
  <conditionalFormatting sqref="AP138">
    <cfRule type="iconSet" priority="1301">
      <iconSet iconSet="4Arrows" showValue="0">
        <cfvo type="percent" val="0"/>
        <cfvo type="num" val="0.6"/>
        <cfvo type="num" val="0.8"/>
        <cfvo type="num" val="0.9"/>
      </iconSet>
    </cfRule>
    <cfRule type="cellIs" dxfId="3831" priority="1302" operator="lessThan">
      <formula>0.6</formula>
    </cfRule>
    <cfRule type="cellIs" dxfId="3830" priority="1303" operator="between">
      <formula>0.8</formula>
      <formula>0.899999999999999</formula>
    </cfRule>
    <cfRule type="cellIs" dxfId="3829" priority="1304" operator="between">
      <formula>0.6</formula>
      <formula>0.8</formula>
    </cfRule>
    <cfRule type="cellIs" dxfId="3828" priority="1305" operator="greaterThanOrEqual">
      <formula>0.9</formula>
    </cfRule>
  </conditionalFormatting>
  <conditionalFormatting sqref="J151">
    <cfRule type="iconSet" priority="1276">
      <iconSet iconSet="4Arrows" showValue="0">
        <cfvo type="percent" val="0"/>
        <cfvo type="num" val="0.6"/>
        <cfvo type="num" val="0.8"/>
        <cfvo type="num" val="0.9"/>
      </iconSet>
    </cfRule>
    <cfRule type="cellIs" dxfId="3827" priority="1277" operator="lessThan">
      <formula>0.6</formula>
    </cfRule>
    <cfRule type="cellIs" dxfId="3826" priority="1278" operator="between">
      <formula>0.8</formula>
      <formula>0.899999999999999</formula>
    </cfRule>
    <cfRule type="cellIs" dxfId="3825" priority="1279" operator="between">
      <formula>0.6</formula>
      <formula>0.8</formula>
    </cfRule>
    <cfRule type="cellIs" dxfId="3824" priority="1280" operator="greaterThanOrEqual">
      <formula>0.9</formula>
    </cfRule>
  </conditionalFormatting>
  <conditionalFormatting sqref="AD54:AD72">
    <cfRule type="iconSet" priority="1271">
      <iconSet iconSet="4Arrows" showValue="0">
        <cfvo type="percent" val="0"/>
        <cfvo type="num" val="0.6"/>
        <cfvo type="num" val="0.8"/>
        <cfvo type="num" val="0.9"/>
      </iconSet>
    </cfRule>
    <cfRule type="cellIs" dxfId="3823" priority="1272" operator="lessThan">
      <formula>0.6</formula>
    </cfRule>
    <cfRule type="cellIs" dxfId="3822" priority="1273" operator="between">
      <formula>0.8</formula>
      <formula>0.899999999999999</formula>
    </cfRule>
    <cfRule type="cellIs" dxfId="3821" priority="1274" operator="between">
      <formula>0.6</formula>
      <formula>0.8</formula>
    </cfRule>
    <cfRule type="cellIs" dxfId="3820" priority="1275" operator="greaterThanOrEqual">
      <formula>0.9</formula>
    </cfRule>
  </conditionalFormatting>
  <conditionalFormatting sqref="Y54:Y72">
    <cfRule type="iconSet" priority="1266">
      <iconSet iconSet="4Arrows" showValue="0">
        <cfvo type="percent" val="0"/>
        <cfvo type="num" val="0.6"/>
        <cfvo type="num" val="0.8"/>
        <cfvo type="num" val="0.9"/>
      </iconSet>
    </cfRule>
    <cfRule type="cellIs" dxfId="3819" priority="1267" operator="lessThan">
      <formula>0.6</formula>
    </cfRule>
    <cfRule type="cellIs" dxfId="3818" priority="1268" operator="between">
      <formula>0.8</formula>
      <formula>0.899999999999999</formula>
    </cfRule>
    <cfRule type="cellIs" dxfId="3817" priority="1269" operator="between">
      <formula>0.6</formula>
      <formula>0.8</formula>
    </cfRule>
    <cfRule type="cellIs" dxfId="3816" priority="1270" operator="greaterThanOrEqual">
      <formula>0.9</formula>
    </cfRule>
  </conditionalFormatting>
  <conditionalFormatting sqref="AH54:AH72">
    <cfRule type="iconSet" priority="1261">
      <iconSet iconSet="4Arrows" showValue="0">
        <cfvo type="percent" val="0"/>
        <cfvo type="num" val="0.6"/>
        <cfvo type="num" val="0.8"/>
        <cfvo type="num" val="0.9"/>
      </iconSet>
    </cfRule>
    <cfRule type="cellIs" dxfId="3815" priority="1262" operator="lessThan">
      <formula>0.6</formula>
    </cfRule>
    <cfRule type="cellIs" dxfId="3814" priority="1263" operator="between">
      <formula>0.8</formula>
      <formula>0.899999999999999</formula>
    </cfRule>
    <cfRule type="cellIs" dxfId="3813" priority="1264" operator="between">
      <formula>0.6</formula>
      <formula>0.8</formula>
    </cfRule>
    <cfRule type="cellIs" dxfId="3812" priority="1265" operator="greaterThanOrEqual">
      <formula>0.9</formula>
    </cfRule>
  </conditionalFormatting>
  <conditionalFormatting sqref="AL54:AL72">
    <cfRule type="iconSet" priority="1256">
      <iconSet iconSet="4Arrows" showValue="0">
        <cfvo type="percent" val="0"/>
        <cfvo type="num" val="0.6"/>
        <cfvo type="num" val="0.8"/>
        <cfvo type="num" val="0.9"/>
      </iconSet>
    </cfRule>
    <cfRule type="cellIs" dxfId="3811" priority="1257" operator="lessThan">
      <formula>0.6</formula>
    </cfRule>
    <cfRule type="cellIs" dxfId="3810" priority="1258" operator="between">
      <formula>0.8</formula>
      <formula>0.899999999999999</formula>
    </cfRule>
    <cfRule type="cellIs" dxfId="3809" priority="1259" operator="between">
      <formula>0.6</formula>
      <formula>0.8</formula>
    </cfRule>
    <cfRule type="cellIs" dxfId="3808" priority="1260" operator="greaterThanOrEqual">
      <formula>0.9</formula>
    </cfRule>
  </conditionalFormatting>
  <conditionalFormatting sqref="AP54:AP72">
    <cfRule type="iconSet" priority="1251">
      <iconSet iconSet="4Arrows" showValue="0">
        <cfvo type="percent" val="0"/>
        <cfvo type="num" val="0.6"/>
        <cfvo type="num" val="0.8"/>
        <cfvo type="num" val="0.9"/>
      </iconSet>
    </cfRule>
    <cfRule type="cellIs" dxfId="3807" priority="1252" operator="lessThan">
      <formula>0.6</formula>
    </cfRule>
    <cfRule type="cellIs" dxfId="3806" priority="1253" operator="between">
      <formula>0.8</formula>
      <formula>0.899999999999999</formula>
    </cfRule>
    <cfRule type="cellIs" dxfId="3805" priority="1254" operator="between">
      <formula>0.6</formula>
      <formula>0.8</formula>
    </cfRule>
    <cfRule type="cellIs" dxfId="3804" priority="1255" operator="greaterThanOrEqual">
      <formula>0.9</formula>
    </cfRule>
  </conditionalFormatting>
  <conditionalFormatting sqref="AD73">
    <cfRule type="iconSet" priority="1246">
      <iconSet iconSet="4Arrows" showValue="0">
        <cfvo type="percent" val="0"/>
        <cfvo type="num" val="0.6"/>
        <cfvo type="num" val="0.8"/>
        <cfvo type="num" val="0.9"/>
      </iconSet>
    </cfRule>
    <cfRule type="cellIs" dxfId="3803" priority="1247" operator="lessThan">
      <formula>0.6</formula>
    </cfRule>
    <cfRule type="cellIs" dxfId="3802" priority="1248" operator="between">
      <formula>0.8</formula>
      <formula>0.899999999999999</formula>
    </cfRule>
    <cfRule type="cellIs" dxfId="3801" priority="1249" operator="between">
      <formula>0.6</formula>
      <formula>0.8</formula>
    </cfRule>
    <cfRule type="cellIs" dxfId="3800" priority="1250" operator="greaterThanOrEqual">
      <formula>0.9</formula>
    </cfRule>
  </conditionalFormatting>
  <conditionalFormatting sqref="Y73">
    <cfRule type="iconSet" priority="1241">
      <iconSet iconSet="4Arrows" showValue="0">
        <cfvo type="percent" val="0"/>
        <cfvo type="num" val="0.6"/>
        <cfvo type="num" val="0.8"/>
        <cfvo type="num" val="0.9"/>
      </iconSet>
    </cfRule>
    <cfRule type="cellIs" dxfId="3799" priority="1242" operator="lessThan">
      <formula>0.6</formula>
    </cfRule>
    <cfRule type="cellIs" dxfId="3798" priority="1243" operator="between">
      <formula>0.8</formula>
      <formula>0.899999999999999</formula>
    </cfRule>
    <cfRule type="cellIs" dxfId="3797" priority="1244" operator="between">
      <formula>0.6</formula>
      <formula>0.8</formula>
    </cfRule>
    <cfRule type="cellIs" dxfId="3796" priority="1245" operator="greaterThanOrEqual">
      <formula>0.9</formula>
    </cfRule>
  </conditionalFormatting>
  <conditionalFormatting sqref="AH73">
    <cfRule type="iconSet" priority="1236">
      <iconSet iconSet="4Arrows" showValue="0">
        <cfvo type="percent" val="0"/>
        <cfvo type="num" val="0.6"/>
        <cfvo type="num" val="0.8"/>
        <cfvo type="num" val="0.9"/>
      </iconSet>
    </cfRule>
    <cfRule type="cellIs" dxfId="3795" priority="1237" operator="lessThan">
      <formula>0.6</formula>
    </cfRule>
    <cfRule type="cellIs" dxfId="3794" priority="1238" operator="between">
      <formula>0.8</formula>
      <formula>0.899999999999999</formula>
    </cfRule>
    <cfRule type="cellIs" dxfId="3793" priority="1239" operator="between">
      <formula>0.6</formula>
      <formula>0.8</formula>
    </cfRule>
    <cfRule type="cellIs" dxfId="3792" priority="1240" operator="greaterThanOrEqual">
      <formula>0.9</formula>
    </cfRule>
  </conditionalFormatting>
  <conditionalFormatting sqref="AL73">
    <cfRule type="iconSet" priority="1231">
      <iconSet iconSet="4Arrows" showValue="0">
        <cfvo type="percent" val="0"/>
        <cfvo type="num" val="0.6"/>
        <cfvo type="num" val="0.8"/>
        <cfvo type="num" val="0.9"/>
      </iconSet>
    </cfRule>
    <cfRule type="cellIs" dxfId="3791" priority="1232" operator="lessThan">
      <formula>0.6</formula>
    </cfRule>
    <cfRule type="cellIs" dxfId="3790" priority="1233" operator="between">
      <formula>0.8</formula>
      <formula>0.899999999999999</formula>
    </cfRule>
    <cfRule type="cellIs" dxfId="3789" priority="1234" operator="between">
      <formula>0.6</formula>
      <formula>0.8</formula>
    </cfRule>
    <cfRule type="cellIs" dxfId="3788" priority="1235" operator="greaterThanOrEqual">
      <formula>0.9</formula>
    </cfRule>
  </conditionalFormatting>
  <conditionalFormatting sqref="AP73">
    <cfRule type="iconSet" priority="1226">
      <iconSet iconSet="4Arrows" showValue="0">
        <cfvo type="percent" val="0"/>
        <cfvo type="num" val="0.6"/>
        <cfvo type="num" val="0.8"/>
        <cfvo type="num" val="0.9"/>
      </iconSet>
    </cfRule>
    <cfRule type="cellIs" dxfId="3787" priority="1227" operator="lessThan">
      <formula>0.6</formula>
    </cfRule>
    <cfRule type="cellIs" dxfId="3786" priority="1228" operator="between">
      <formula>0.8</formula>
      <formula>0.899999999999999</formula>
    </cfRule>
    <cfRule type="cellIs" dxfId="3785" priority="1229" operator="between">
      <formula>0.6</formula>
      <formula>0.8</formula>
    </cfRule>
    <cfRule type="cellIs" dxfId="3784" priority="1230" operator="greaterThanOrEqual">
      <formula>0.9</formula>
    </cfRule>
  </conditionalFormatting>
  <conditionalFormatting sqref="AD74:AD77">
    <cfRule type="iconSet" priority="1221">
      <iconSet iconSet="4Arrows" showValue="0">
        <cfvo type="percent" val="0"/>
        <cfvo type="num" val="0.6"/>
        <cfvo type="num" val="0.8"/>
        <cfvo type="num" val="0.9"/>
      </iconSet>
    </cfRule>
    <cfRule type="cellIs" dxfId="3783" priority="1222" operator="lessThan">
      <formula>0.6</formula>
    </cfRule>
    <cfRule type="cellIs" dxfId="3782" priority="1223" operator="between">
      <formula>0.8</formula>
      <formula>0.899999999999999</formula>
    </cfRule>
    <cfRule type="cellIs" dxfId="3781" priority="1224" operator="between">
      <formula>0.6</formula>
      <formula>0.8</formula>
    </cfRule>
    <cfRule type="cellIs" dxfId="3780" priority="1225" operator="greaterThanOrEqual">
      <formula>0.9</formula>
    </cfRule>
  </conditionalFormatting>
  <conditionalFormatting sqref="Y74:Y77">
    <cfRule type="iconSet" priority="1216">
      <iconSet iconSet="4Arrows" showValue="0">
        <cfvo type="percent" val="0"/>
        <cfvo type="num" val="0.6"/>
        <cfvo type="num" val="0.8"/>
        <cfvo type="num" val="0.9"/>
      </iconSet>
    </cfRule>
    <cfRule type="cellIs" dxfId="3779" priority="1217" operator="lessThan">
      <formula>0.6</formula>
    </cfRule>
    <cfRule type="cellIs" dxfId="3778" priority="1218" operator="between">
      <formula>0.8</formula>
      <formula>0.899999999999999</formula>
    </cfRule>
    <cfRule type="cellIs" dxfId="3777" priority="1219" operator="between">
      <formula>0.6</formula>
      <formula>0.8</formula>
    </cfRule>
    <cfRule type="cellIs" dxfId="3776" priority="1220" operator="greaterThanOrEqual">
      <formula>0.9</formula>
    </cfRule>
  </conditionalFormatting>
  <conditionalFormatting sqref="AH74:AH77">
    <cfRule type="iconSet" priority="1211">
      <iconSet iconSet="4Arrows" showValue="0">
        <cfvo type="percent" val="0"/>
        <cfvo type="num" val="0.6"/>
        <cfvo type="num" val="0.8"/>
        <cfvo type="num" val="0.9"/>
      </iconSet>
    </cfRule>
    <cfRule type="cellIs" dxfId="3775" priority="1212" operator="lessThan">
      <formula>0.6</formula>
    </cfRule>
    <cfRule type="cellIs" dxfId="3774" priority="1213" operator="between">
      <formula>0.8</formula>
      <formula>0.899999999999999</formula>
    </cfRule>
    <cfRule type="cellIs" dxfId="3773" priority="1214" operator="between">
      <formula>0.6</formula>
      <formula>0.8</formula>
    </cfRule>
    <cfRule type="cellIs" dxfId="3772" priority="1215" operator="greaterThanOrEqual">
      <formula>0.9</formula>
    </cfRule>
  </conditionalFormatting>
  <conditionalFormatting sqref="AL74:AL77">
    <cfRule type="iconSet" priority="1206">
      <iconSet iconSet="4Arrows" showValue="0">
        <cfvo type="percent" val="0"/>
        <cfvo type="num" val="0.6"/>
        <cfvo type="num" val="0.8"/>
        <cfvo type="num" val="0.9"/>
      </iconSet>
    </cfRule>
    <cfRule type="cellIs" dxfId="3771" priority="1207" operator="lessThan">
      <formula>0.6</formula>
    </cfRule>
    <cfRule type="cellIs" dxfId="3770" priority="1208" operator="between">
      <formula>0.8</formula>
      <formula>0.899999999999999</formula>
    </cfRule>
    <cfRule type="cellIs" dxfId="3769" priority="1209" operator="between">
      <formula>0.6</formula>
      <formula>0.8</formula>
    </cfRule>
    <cfRule type="cellIs" dxfId="3768" priority="1210" operator="greaterThanOrEqual">
      <formula>0.9</formula>
    </cfRule>
  </conditionalFormatting>
  <conditionalFormatting sqref="AP74:AP77">
    <cfRule type="iconSet" priority="1201">
      <iconSet iconSet="4Arrows" showValue="0">
        <cfvo type="percent" val="0"/>
        <cfvo type="num" val="0.6"/>
        <cfvo type="num" val="0.8"/>
        <cfvo type="num" val="0.9"/>
      </iconSet>
    </cfRule>
    <cfRule type="cellIs" dxfId="3767" priority="1202" operator="lessThan">
      <formula>0.6</formula>
    </cfRule>
    <cfRule type="cellIs" dxfId="3766" priority="1203" operator="between">
      <formula>0.8</formula>
      <formula>0.899999999999999</formula>
    </cfRule>
    <cfRule type="cellIs" dxfId="3765" priority="1204" operator="between">
      <formula>0.6</formula>
      <formula>0.8</formula>
    </cfRule>
    <cfRule type="cellIs" dxfId="3764" priority="1205" operator="greaterThanOrEqual">
      <formula>0.9</formula>
    </cfRule>
  </conditionalFormatting>
  <conditionalFormatting sqref="AD78">
    <cfRule type="iconSet" priority="1196">
      <iconSet iconSet="4Arrows" showValue="0">
        <cfvo type="percent" val="0"/>
        <cfvo type="num" val="0.6"/>
        <cfvo type="num" val="0.8"/>
        <cfvo type="num" val="0.9"/>
      </iconSet>
    </cfRule>
    <cfRule type="cellIs" dxfId="3763" priority="1197" operator="lessThan">
      <formula>0.6</formula>
    </cfRule>
    <cfRule type="cellIs" dxfId="3762" priority="1198" operator="between">
      <formula>0.8</formula>
      <formula>0.899999999999999</formula>
    </cfRule>
    <cfRule type="cellIs" dxfId="3761" priority="1199" operator="between">
      <formula>0.6</formula>
      <formula>0.8</formula>
    </cfRule>
    <cfRule type="cellIs" dxfId="3760" priority="1200" operator="greaterThanOrEqual">
      <formula>0.9</formula>
    </cfRule>
  </conditionalFormatting>
  <conditionalFormatting sqref="Y78">
    <cfRule type="iconSet" priority="1191">
      <iconSet iconSet="4Arrows" showValue="0">
        <cfvo type="percent" val="0"/>
        <cfvo type="num" val="0.6"/>
        <cfvo type="num" val="0.8"/>
        <cfvo type="num" val="0.9"/>
      </iconSet>
    </cfRule>
    <cfRule type="cellIs" dxfId="3759" priority="1192" operator="lessThan">
      <formula>0.6</formula>
    </cfRule>
    <cfRule type="cellIs" dxfId="3758" priority="1193" operator="between">
      <formula>0.8</formula>
      <formula>0.899999999999999</formula>
    </cfRule>
    <cfRule type="cellIs" dxfId="3757" priority="1194" operator="between">
      <formula>0.6</formula>
      <formula>0.8</formula>
    </cfRule>
    <cfRule type="cellIs" dxfId="3756" priority="1195" operator="greaterThanOrEqual">
      <formula>0.9</formula>
    </cfRule>
  </conditionalFormatting>
  <conditionalFormatting sqref="AH78">
    <cfRule type="iconSet" priority="1186">
      <iconSet iconSet="4Arrows" showValue="0">
        <cfvo type="percent" val="0"/>
        <cfvo type="num" val="0.6"/>
        <cfvo type="num" val="0.8"/>
        <cfvo type="num" val="0.9"/>
      </iconSet>
    </cfRule>
    <cfRule type="cellIs" dxfId="3755" priority="1187" operator="lessThan">
      <formula>0.6</formula>
    </cfRule>
    <cfRule type="cellIs" dxfId="3754" priority="1188" operator="between">
      <formula>0.8</formula>
      <formula>0.899999999999999</formula>
    </cfRule>
    <cfRule type="cellIs" dxfId="3753" priority="1189" operator="between">
      <formula>0.6</formula>
      <formula>0.8</formula>
    </cfRule>
    <cfRule type="cellIs" dxfId="3752" priority="1190" operator="greaterThanOrEqual">
      <formula>0.9</formula>
    </cfRule>
  </conditionalFormatting>
  <conditionalFormatting sqref="AL78">
    <cfRule type="iconSet" priority="1181">
      <iconSet iconSet="4Arrows" showValue="0">
        <cfvo type="percent" val="0"/>
        <cfvo type="num" val="0.6"/>
        <cfvo type="num" val="0.8"/>
        <cfvo type="num" val="0.9"/>
      </iconSet>
    </cfRule>
    <cfRule type="cellIs" dxfId="3751" priority="1182" operator="lessThan">
      <formula>0.6</formula>
    </cfRule>
    <cfRule type="cellIs" dxfId="3750" priority="1183" operator="between">
      <formula>0.8</formula>
      <formula>0.899999999999999</formula>
    </cfRule>
    <cfRule type="cellIs" dxfId="3749" priority="1184" operator="between">
      <formula>0.6</formula>
      <formula>0.8</formula>
    </cfRule>
    <cfRule type="cellIs" dxfId="3748" priority="1185" operator="greaterThanOrEqual">
      <formula>0.9</formula>
    </cfRule>
  </conditionalFormatting>
  <conditionalFormatting sqref="AP78">
    <cfRule type="iconSet" priority="1176">
      <iconSet iconSet="4Arrows" showValue="0">
        <cfvo type="percent" val="0"/>
        <cfvo type="num" val="0.6"/>
        <cfvo type="num" val="0.8"/>
        <cfvo type="num" val="0.9"/>
      </iconSet>
    </cfRule>
    <cfRule type="cellIs" dxfId="3747" priority="1177" operator="lessThan">
      <formula>0.6</formula>
    </cfRule>
    <cfRule type="cellIs" dxfId="3746" priority="1178" operator="between">
      <formula>0.8</formula>
      <formula>0.899999999999999</formula>
    </cfRule>
    <cfRule type="cellIs" dxfId="3745" priority="1179" operator="between">
      <formula>0.6</formula>
      <formula>0.8</formula>
    </cfRule>
    <cfRule type="cellIs" dxfId="3744" priority="1180" operator="greaterThanOrEqual">
      <formula>0.9</formula>
    </cfRule>
  </conditionalFormatting>
  <conditionalFormatting sqref="AD79">
    <cfRule type="iconSet" priority="1171">
      <iconSet iconSet="4Arrows" showValue="0">
        <cfvo type="percent" val="0"/>
        <cfvo type="num" val="0.6"/>
        <cfvo type="num" val="0.8"/>
        <cfvo type="num" val="0.9"/>
      </iconSet>
    </cfRule>
    <cfRule type="cellIs" dxfId="3743" priority="1172" operator="lessThan">
      <formula>0.6</formula>
    </cfRule>
    <cfRule type="cellIs" dxfId="3742" priority="1173" operator="between">
      <formula>0.8</formula>
      <formula>0.899999999999999</formula>
    </cfRule>
    <cfRule type="cellIs" dxfId="3741" priority="1174" operator="between">
      <formula>0.6</formula>
      <formula>0.8</formula>
    </cfRule>
    <cfRule type="cellIs" dxfId="3740" priority="1175" operator="greaterThanOrEqual">
      <formula>0.9</formula>
    </cfRule>
  </conditionalFormatting>
  <conditionalFormatting sqref="Y79">
    <cfRule type="iconSet" priority="1166">
      <iconSet iconSet="4Arrows" showValue="0">
        <cfvo type="percent" val="0"/>
        <cfvo type="num" val="0.6"/>
        <cfvo type="num" val="0.8"/>
        <cfvo type="num" val="0.9"/>
      </iconSet>
    </cfRule>
    <cfRule type="cellIs" dxfId="3739" priority="1167" operator="lessThan">
      <formula>0.6</formula>
    </cfRule>
    <cfRule type="cellIs" dxfId="3738" priority="1168" operator="between">
      <formula>0.8</formula>
      <formula>0.899999999999999</formula>
    </cfRule>
    <cfRule type="cellIs" dxfId="3737" priority="1169" operator="between">
      <formula>0.6</formula>
      <formula>0.8</formula>
    </cfRule>
    <cfRule type="cellIs" dxfId="3736" priority="1170" operator="greaterThanOrEqual">
      <formula>0.9</formula>
    </cfRule>
  </conditionalFormatting>
  <conditionalFormatting sqref="AH79">
    <cfRule type="iconSet" priority="1161">
      <iconSet iconSet="4Arrows" showValue="0">
        <cfvo type="percent" val="0"/>
        <cfvo type="num" val="0.6"/>
        <cfvo type="num" val="0.8"/>
        <cfvo type="num" val="0.9"/>
      </iconSet>
    </cfRule>
    <cfRule type="cellIs" dxfId="3735" priority="1162" operator="lessThan">
      <formula>0.6</formula>
    </cfRule>
    <cfRule type="cellIs" dxfId="3734" priority="1163" operator="between">
      <formula>0.8</formula>
      <formula>0.899999999999999</formula>
    </cfRule>
    <cfRule type="cellIs" dxfId="3733" priority="1164" operator="between">
      <formula>0.6</formula>
      <formula>0.8</formula>
    </cfRule>
    <cfRule type="cellIs" dxfId="3732" priority="1165" operator="greaterThanOrEqual">
      <formula>0.9</formula>
    </cfRule>
  </conditionalFormatting>
  <conditionalFormatting sqref="AL79">
    <cfRule type="iconSet" priority="1156">
      <iconSet iconSet="4Arrows" showValue="0">
        <cfvo type="percent" val="0"/>
        <cfvo type="num" val="0.6"/>
        <cfvo type="num" val="0.8"/>
        <cfvo type="num" val="0.9"/>
      </iconSet>
    </cfRule>
    <cfRule type="cellIs" dxfId="3731" priority="1157" operator="lessThan">
      <formula>0.6</formula>
    </cfRule>
    <cfRule type="cellIs" dxfId="3730" priority="1158" operator="between">
      <formula>0.8</formula>
      <formula>0.899999999999999</formula>
    </cfRule>
    <cfRule type="cellIs" dxfId="3729" priority="1159" operator="between">
      <formula>0.6</formula>
      <formula>0.8</formula>
    </cfRule>
    <cfRule type="cellIs" dxfId="3728" priority="1160" operator="greaterThanOrEqual">
      <formula>0.9</formula>
    </cfRule>
  </conditionalFormatting>
  <conditionalFormatting sqref="AP79">
    <cfRule type="iconSet" priority="1151">
      <iconSet iconSet="4Arrows" showValue="0">
        <cfvo type="percent" val="0"/>
        <cfvo type="num" val="0.6"/>
        <cfvo type="num" val="0.8"/>
        <cfvo type="num" val="0.9"/>
      </iconSet>
    </cfRule>
    <cfRule type="cellIs" dxfId="3727" priority="1152" operator="lessThan">
      <formula>0.6</formula>
    </cfRule>
    <cfRule type="cellIs" dxfId="3726" priority="1153" operator="between">
      <formula>0.8</formula>
      <formula>0.899999999999999</formula>
    </cfRule>
    <cfRule type="cellIs" dxfId="3725" priority="1154" operator="between">
      <formula>0.6</formula>
      <formula>0.8</formula>
    </cfRule>
    <cfRule type="cellIs" dxfId="3724" priority="1155" operator="greaterThanOrEqual">
      <formula>0.9</formula>
    </cfRule>
  </conditionalFormatting>
  <conditionalFormatting sqref="AD80">
    <cfRule type="iconSet" priority="1146">
      <iconSet iconSet="4Arrows" showValue="0">
        <cfvo type="percent" val="0"/>
        <cfvo type="num" val="0.6"/>
        <cfvo type="num" val="0.8"/>
        <cfvo type="num" val="0.9"/>
      </iconSet>
    </cfRule>
    <cfRule type="cellIs" dxfId="3723" priority="1147" operator="lessThan">
      <formula>0.6</formula>
    </cfRule>
    <cfRule type="cellIs" dxfId="3722" priority="1148" operator="between">
      <formula>0.8</formula>
      <formula>0.899999999999999</formula>
    </cfRule>
    <cfRule type="cellIs" dxfId="3721" priority="1149" operator="between">
      <formula>0.6</formula>
      <formula>0.8</formula>
    </cfRule>
    <cfRule type="cellIs" dxfId="3720" priority="1150" operator="greaterThanOrEqual">
      <formula>0.9</formula>
    </cfRule>
  </conditionalFormatting>
  <conditionalFormatting sqref="Y80">
    <cfRule type="iconSet" priority="1141">
      <iconSet iconSet="4Arrows" showValue="0">
        <cfvo type="percent" val="0"/>
        <cfvo type="num" val="0.6"/>
        <cfvo type="num" val="0.8"/>
        <cfvo type="num" val="0.9"/>
      </iconSet>
    </cfRule>
    <cfRule type="cellIs" dxfId="3719" priority="1142" operator="lessThan">
      <formula>0.6</formula>
    </cfRule>
    <cfRule type="cellIs" dxfId="3718" priority="1143" operator="between">
      <formula>0.8</formula>
      <formula>0.899999999999999</formula>
    </cfRule>
    <cfRule type="cellIs" dxfId="3717" priority="1144" operator="between">
      <formula>0.6</formula>
      <formula>0.8</formula>
    </cfRule>
    <cfRule type="cellIs" dxfId="3716" priority="1145" operator="greaterThanOrEqual">
      <formula>0.9</formula>
    </cfRule>
  </conditionalFormatting>
  <conditionalFormatting sqref="AH80">
    <cfRule type="iconSet" priority="1136">
      <iconSet iconSet="4Arrows" showValue="0">
        <cfvo type="percent" val="0"/>
        <cfvo type="num" val="0.6"/>
        <cfvo type="num" val="0.8"/>
        <cfvo type="num" val="0.9"/>
      </iconSet>
    </cfRule>
    <cfRule type="cellIs" dxfId="3715" priority="1137" operator="lessThan">
      <formula>0.6</formula>
    </cfRule>
    <cfRule type="cellIs" dxfId="3714" priority="1138" operator="between">
      <formula>0.8</formula>
      <formula>0.899999999999999</formula>
    </cfRule>
    <cfRule type="cellIs" dxfId="3713" priority="1139" operator="between">
      <formula>0.6</formula>
      <formula>0.8</formula>
    </cfRule>
    <cfRule type="cellIs" dxfId="3712" priority="1140" operator="greaterThanOrEqual">
      <formula>0.9</formula>
    </cfRule>
  </conditionalFormatting>
  <conditionalFormatting sqref="AL80">
    <cfRule type="iconSet" priority="1131">
      <iconSet iconSet="4Arrows" showValue="0">
        <cfvo type="percent" val="0"/>
        <cfvo type="num" val="0.6"/>
        <cfvo type="num" val="0.8"/>
        <cfvo type="num" val="0.9"/>
      </iconSet>
    </cfRule>
    <cfRule type="cellIs" dxfId="3711" priority="1132" operator="lessThan">
      <formula>0.6</formula>
    </cfRule>
    <cfRule type="cellIs" dxfId="3710" priority="1133" operator="between">
      <formula>0.8</formula>
      <formula>0.899999999999999</formula>
    </cfRule>
    <cfRule type="cellIs" dxfId="3709" priority="1134" operator="between">
      <formula>0.6</formula>
      <formula>0.8</formula>
    </cfRule>
    <cfRule type="cellIs" dxfId="3708" priority="1135" operator="greaterThanOrEqual">
      <formula>0.9</formula>
    </cfRule>
  </conditionalFormatting>
  <conditionalFormatting sqref="AP80">
    <cfRule type="iconSet" priority="1126">
      <iconSet iconSet="4Arrows" showValue="0">
        <cfvo type="percent" val="0"/>
        <cfvo type="num" val="0.6"/>
        <cfvo type="num" val="0.8"/>
        <cfvo type="num" val="0.9"/>
      </iconSet>
    </cfRule>
    <cfRule type="cellIs" dxfId="3707" priority="1127" operator="lessThan">
      <formula>0.6</formula>
    </cfRule>
    <cfRule type="cellIs" dxfId="3706" priority="1128" operator="between">
      <formula>0.8</formula>
      <formula>0.899999999999999</formula>
    </cfRule>
    <cfRule type="cellIs" dxfId="3705" priority="1129" operator="between">
      <formula>0.6</formula>
      <formula>0.8</formula>
    </cfRule>
    <cfRule type="cellIs" dxfId="3704" priority="1130" operator="greaterThanOrEqual">
      <formula>0.9</formula>
    </cfRule>
  </conditionalFormatting>
  <conditionalFormatting sqref="AD82">
    <cfRule type="iconSet" priority="1076">
      <iconSet iconSet="4Arrows" showValue="0">
        <cfvo type="percent" val="0"/>
        <cfvo type="num" val="0.6"/>
        <cfvo type="num" val="0.8"/>
        <cfvo type="num" val="0.9"/>
      </iconSet>
    </cfRule>
    <cfRule type="cellIs" dxfId="3703" priority="1077" operator="lessThan">
      <formula>0.6</formula>
    </cfRule>
    <cfRule type="cellIs" dxfId="3702" priority="1078" operator="between">
      <formula>0.8</formula>
      <formula>0.899999999999999</formula>
    </cfRule>
    <cfRule type="cellIs" dxfId="3701" priority="1079" operator="between">
      <formula>0.6</formula>
      <formula>0.8</formula>
    </cfRule>
    <cfRule type="cellIs" dxfId="3700" priority="1080" operator="greaterThanOrEqual">
      <formula>0.9</formula>
    </cfRule>
  </conditionalFormatting>
  <conditionalFormatting sqref="Y82">
    <cfRule type="iconSet" priority="1081">
      <iconSet iconSet="4Arrows" showValue="0">
        <cfvo type="percent" val="0"/>
        <cfvo type="num" val="0.6"/>
        <cfvo type="num" val="0.8"/>
        <cfvo type="num" val="0.9"/>
      </iconSet>
    </cfRule>
    <cfRule type="cellIs" dxfId="3699" priority="1082" operator="lessThan">
      <formula>0.6</formula>
    </cfRule>
    <cfRule type="cellIs" dxfId="3698" priority="1083" operator="between">
      <formula>0.8</formula>
      <formula>0.899999999999999</formula>
    </cfRule>
    <cfRule type="cellIs" dxfId="3697" priority="1084" operator="between">
      <formula>0.6</formula>
      <formula>0.8</formula>
    </cfRule>
    <cfRule type="cellIs" dxfId="3696" priority="1085" operator="greaterThanOrEqual">
      <formula>0.9</formula>
    </cfRule>
  </conditionalFormatting>
  <conditionalFormatting sqref="AH82">
    <cfRule type="iconSet" priority="1086">
      <iconSet iconSet="4Arrows" showValue="0">
        <cfvo type="percent" val="0"/>
        <cfvo type="num" val="0.6"/>
        <cfvo type="num" val="0.8"/>
        <cfvo type="num" val="0.9"/>
      </iconSet>
    </cfRule>
    <cfRule type="cellIs" dxfId="3695" priority="1087" operator="lessThan">
      <formula>0.6</formula>
    </cfRule>
    <cfRule type="cellIs" dxfId="3694" priority="1088" operator="between">
      <formula>0.8</formula>
      <formula>0.899999999999999</formula>
    </cfRule>
    <cfRule type="cellIs" dxfId="3693" priority="1089" operator="between">
      <formula>0.6</formula>
      <formula>0.8</formula>
    </cfRule>
    <cfRule type="cellIs" dxfId="3692" priority="1090" operator="greaterThanOrEqual">
      <formula>0.9</formula>
    </cfRule>
  </conditionalFormatting>
  <conditionalFormatting sqref="AL82">
    <cfRule type="iconSet" priority="1091">
      <iconSet iconSet="4Arrows" showValue="0">
        <cfvo type="percent" val="0"/>
        <cfvo type="num" val="0.6"/>
        <cfvo type="num" val="0.8"/>
        <cfvo type="num" val="0.9"/>
      </iconSet>
    </cfRule>
    <cfRule type="cellIs" dxfId="3691" priority="1092" operator="lessThan">
      <formula>0.6</formula>
    </cfRule>
    <cfRule type="cellIs" dxfId="3690" priority="1093" operator="between">
      <formula>0.8</formula>
      <formula>0.899999999999999</formula>
    </cfRule>
    <cfRule type="cellIs" dxfId="3689" priority="1094" operator="between">
      <formula>0.6</formula>
      <formula>0.8</formula>
    </cfRule>
    <cfRule type="cellIs" dxfId="3688" priority="1095" operator="greaterThanOrEqual">
      <formula>0.9</formula>
    </cfRule>
  </conditionalFormatting>
  <conditionalFormatting sqref="AP82">
    <cfRule type="iconSet" priority="1096">
      <iconSet iconSet="4Arrows" showValue="0">
        <cfvo type="percent" val="0"/>
        <cfvo type="num" val="0.6"/>
        <cfvo type="num" val="0.8"/>
        <cfvo type="num" val="0.9"/>
      </iconSet>
    </cfRule>
    <cfRule type="cellIs" dxfId="3687" priority="1097" operator="lessThan">
      <formula>0.6</formula>
    </cfRule>
    <cfRule type="cellIs" dxfId="3686" priority="1098" operator="between">
      <formula>0.8</formula>
      <formula>0.899999999999999</formula>
    </cfRule>
    <cfRule type="cellIs" dxfId="3685" priority="1099" operator="between">
      <formula>0.6</formula>
      <formula>0.8</formula>
    </cfRule>
    <cfRule type="cellIs" dxfId="3684" priority="1100" operator="greaterThanOrEqual">
      <formula>0.9</formula>
    </cfRule>
  </conditionalFormatting>
  <conditionalFormatting sqref="AD83">
    <cfRule type="iconSet" priority="1051">
      <iconSet iconSet="4Arrows" showValue="0">
        <cfvo type="percent" val="0"/>
        <cfvo type="num" val="0.6"/>
        <cfvo type="num" val="0.8"/>
        <cfvo type="num" val="0.9"/>
      </iconSet>
    </cfRule>
    <cfRule type="cellIs" dxfId="3683" priority="1052" operator="lessThan">
      <formula>0.6</formula>
    </cfRule>
    <cfRule type="cellIs" dxfId="3682" priority="1053" operator="between">
      <formula>0.8</formula>
      <formula>0.899999999999999</formula>
    </cfRule>
    <cfRule type="cellIs" dxfId="3681" priority="1054" operator="between">
      <formula>0.6</formula>
      <formula>0.8</formula>
    </cfRule>
    <cfRule type="cellIs" dxfId="3680" priority="1055" operator="greaterThanOrEqual">
      <formula>0.9</formula>
    </cfRule>
  </conditionalFormatting>
  <conditionalFormatting sqref="Y83">
    <cfRule type="iconSet" priority="1056">
      <iconSet iconSet="4Arrows" showValue="0">
        <cfvo type="percent" val="0"/>
        <cfvo type="num" val="0.6"/>
        <cfvo type="num" val="0.8"/>
        <cfvo type="num" val="0.9"/>
      </iconSet>
    </cfRule>
    <cfRule type="cellIs" dxfId="3679" priority="1057" operator="lessThan">
      <formula>0.6</formula>
    </cfRule>
    <cfRule type="cellIs" dxfId="3678" priority="1058" operator="between">
      <formula>0.8</formula>
      <formula>0.899999999999999</formula>
    </cfRule>
    <cfRule type="cellIs" dxfId="3677" priority="1059" operator="between">
      <formula>0.6</formula>
      <formula>0.8</formula>
    </cfRule>
    <cfRule type="cellIs" dxfId="3676" priority="1060" operator="greaterThanOrEqual">
      <formula>0.9</formula>
    </cfRule>
  </conditionalFormatting>
  <conditionalFormatting sqref="AH83">
    <cfRule type="iconSet" priority="1061">
      <iconSet iconSet="4Arrows" showValue="0">
        <cfvo type="percent" val="0"/>
        <cfvo type="num" val="0.6"/>
        <cfvo type="num" val="0.8"/>
        <cfvo type="num" val="0.9"/>
      </iconSet>
    </cfRule>
    <cfRule type="cellIs" dxfId="3675" priority="1062" operator="lessThan">
      <formula>0.6</formula>
    </cfRule>
    <cfRule type="cellIs" dxfId="3674" priority="1063" operator="between">
      <formula>0.8</formula>
      <formula>0.899999999999999</formula>
    </cfRule>
    <cfRule type="cellIs" dxfId="3673" priority="1064" operator="between">
      <formula>0.6</formula>
      <formula>0.8</formula>
    </cfRule>
    <cfRule type="cellIs" dxfId="3672" priority="1065" operator="greaterThanOrEqual">
      <formula>0.9</formula>
    </cfRule>
  </conditionalFormatting>
  <conditionalFormatting sqref="AL83">
    <cfRule type="iconSet" priority="1066">
      <iconSet iconSet="4Arrows" showValue="0">
        <cfvo type="percent" val="0"/>
        <cfvo type="num" val="0.6"/>
        <cfvo type="num" val="0.8"/>
        <cfvo type="num" val="0.9"/>
      </iconSet>
    </cfRule>
    <cfRule type="cellIs" dxfId="3671" priority="1067" operator="lessThan">
      <formula>0.6</formula>
    </cfRule>
    <cfRule type="cellIs" dxfId="3670" priority="1068" operator="between">
      <formula>0.8</formula>
      <formula>0.899999999999999</formula>
    </cfRule>
    <cfRule type="cellIs" dxfId="3669" priority="1069" operator="between">
      <formula>0.6</formula>
      <formula>0.8</formula>
    </cfRule>
    <cfRule type="cellIs" dxfId="3668" priority="1070" operator="greaterThanOrEqual">
      <formula>0.9</formula>
    </cfRule>
  </conditionalFormatting>
  <conditionalFormatting sqref="AP83">
    <cfRule type="iconSet" priority="1071">
      <iconSet iconSet="4Arrows" showValue="0">
        <cfvo type="percent" val="0"/>
        <cfvo type="num" val="0.6"/>
        <cfvo type="num" val="0.8"/>
        <cfvo type="num" val="0.9"/>
      </iconSet>
    </cfRule>
    <cfRule type="cellIs" dxfId="3667" priority="1072" operator="lessThan">
      <formula>0.6</formula>
    </cfRule>
    <cfRule type="cellIs" dxfId="3666" priority="1073" operator="between">
      <formula>0.8</formula>
      <formula>0.899999999999999</formula>
    </cfRule>
    <cfRule type="cellIs" dxfId="3665" priority="1074" operator="between">
      <formula>0.6</formula>
      <formula>0.8</formula>
    </cfRule>
    <cfRule type="cellIs" dxfId="3664" priority="1075" operator="greaterThanOrEqual">
      <formula>0.9</formula>
    </cfRule>
  </conditionalFormatting>
  <conditionalFormatting sqref="AD84:AD90">
    <cfRule type="iconSet" priority="1026">
      <iconSet iconSet="4Arrows" showValue="0">
        <cfvo type="percent" val="0"/>
        <cfvo type="num" val="0.6"/>
        <cfvo type="num" val="0.8"/>
        <cfvo type="num" val="0.9"/>
      </iconSet>
    </cfRule>
    <cfRule type="cellIs" dxfId="3663" priority="1027" operator="lessThan">
      <formula>0.6</formula>
    </cfRule>
    <cfRule type="cellIs" dxfId="3662" priority="1028" operator="between">
      <formula>0.8</formula>
      <formula>0.899999999999999</formula>
    </cfRule>
    <cfRule type="cellIs" dxfId="3661" priority="1029" operator="between">
      <formula>0.6</formula>
      <formula>0.8</formula>
    </cfRule>
    <cfRule type="cellIs" dxfId="3660" priority="1030" operator="greaterThanOrEqual">
      <formula>0.9</formula>
    </cfRule>
  </conditionalFormatting>
  <conditionalFormatting sqref="Y84:Y90">
    <cfRule type="iconSet" priority="1031">
      <iconSet iconSet="4Arrows" showValue="0">
        <cfvo type="percent" val="0"/>
        <cfvo type="num" val="0.6"/>
        <cfvo type="num" val="0.8"/>
        <cfvo type="num" val="0.9"/>
      </iconSet>
    </cfRule>
    <cfRule type="cellIs" dxfId="3659" priority="1032" operator="lessThan">
      <formula>0.6</formula>
    </cfRule>
    <cfRule type="cellIs" dxfId="3658" priority="1033" operator="between">
      <formula>0.8</formula>
      <formula>0.899999999999999</formula>
    </cfRule>
    <cfRule type="cellIs" dxfId="3657" priority="1034" operator="between">
      <formula>0.6</formula>
      <formula>0.8</formula>
    </cfRule>
    <cfRule type="cellIs" dxfId="3656" priority="1035" operator="greaterThanOrEqual">
      <formula>0.9</formula>
    </cfRule>
  </conditionalFormatting>
  <conditionalFormatting sqref="AH84:AH90">
    <cfRule type="iconSet" priority="1036">
      <iconSet iconSet="4Arrows" showValue="0">
        <cfvo type="percent" val="0"/>
        <cfvo type="num" val="0.6"/>
        <cfvo type="num" val="0.8"/>
        <cfvo type="num" val="0.9"/>
      </iconSet>
    </cfRule>
    <cfRule type="cellIs" dxfId="3655" priority="1037" operator="lessThan">
      <formula>0.6</formula>
    </cfRule>
    <cfRule type="cellIs" dxfId="3654" priority="1038" operator="between">
      <formula>0.8</formula>
      <formula>0.899999999999999</formula>
    </cfRule>
    <cfRule type="cellIs" dxfId="3653" priority="1039" operator="between">
      <formula>0.6</formula>
      <formula>0.8</formula>
    </cfRule>
    <cfRule type="cellIs" dxfId="3652" priority="1040" operator="greaterThanOrEqual">
      <formula>0.9</formula>
    </cfRule>
  </conditionalFormatting>
  <conditionalFormatting sqref="AL84:AL90">
    <cfRule type="iconSet" priority="1041">
      <iconSet iconSet="4Arrows" showValue="0">
        <cfvo type="percent" val="0"/>
        <cfvo type="num" val="0.6"/>
        <cfvo type="num" val="0.8"/>
        <cfvo type="num" val="0.9"/>
      </iconSet>
    </cfRule>
    <cfRule type="cellIs" dxfId="3651" priority="1042" operator="lessThan">
      <formula>0.6</formula>
    </cfRule>
    <cfRule type="cellIs" dxfId="3650" priority="1043" operator="between">
      <formula>0.8</formula>
      <formula>0.899999999999999</formula>
    </cfRule>
    <cfRule type="cellIs" dxfId="3649" priority="1044" operator="between">
      <formula>0.6</formula>
      <formula>0.8</formula>
    </cfRule>
    <cfRule type="cellIs" dxfId="3648" priority="1045" operator="greaterThanOrEqual">
      <formula>0.9</formula>
    </cfRule>
  </conditionalFormatting>
  <conditionalFormatting sqref="AP84:AP90">
    <cfRule type="iconSet" priority="1046">
      <iconSet iconSet="4Arrows" showValue="0">
        <cfvo type="percent" val="0"/>
        <cfvo type="num" val="0.6"/>
        <cfvo type="num" val="0.8"/>
        <cfvo type="num" val="0.9"/>
      </iconSet>
    </cfRule>
    <cfRule type="cellIs" dxfId="3647" priority="1047" operator="lessThan">
      <formula>0.6</formula>
    </cfRule>
    <cfRule type="cellIs" dxfId="3646" priority="1048" operator="between">
      <formula>0.8</formula>
      <formula>0.899999999999999</formula>
    </cfRule>
    <cfRule type="cellIs" dxfId="3645" priority="1049" operator="between">
      <formula>0.6</formula>
      <formula>0.8</formula>
    </cfRule>
    <cfRule type="cellIs" dxfId="3644" priority="1050" operator="greaterThanOrEqual">
      <formula>0.9</formula>
    </cfRule>
  </conditionalFormatting>
  <conditionalFormatting sqref="AD91">
    <cfRule type="iconSet" priority="1001">
      <iconSet iconSet="4Arrows" showValue="0">
        <cfvo type="percent" val="0"/>
        <cfvo type="num" val="0.6"/>
        <cfvo type="num" val="0.8"/>
        <cfvo type="num" val="0.9"/>
      </iconSet>
    </cfRule>
    <cfRule type="cellIs" dxfId="3643" priority="1002" operator="lessThan">
      <formula>0.6</formula>
    </cfRule>
    <cfRule type="cellIs" dxfId="3642" priority="1003" operator="between">
      <formula>0.8</formula>
      <formula>0.899999999999999</formula>
    </cfRule>
    <cfRule type="cellIs" dxfId="3641" priority="1004" operator="between">
      <formula>0.6</formula>
      <formula>0.8</formula>
    </cfRule>
    <cfRule type="cellIs" dxfId="3640" priority="1005" operator="greaterThanOrEqual">
      <formula>0.9</formula>
    </cfRule>
  </conditionalFormatting>
  <conditionalFormatting sqref="Y91">
    <cfRule type="iconSet" priority="1006">
      <iconSet iconSet="4Arrows" showValue="0">
        <cfvo type="percent" val="0"/>
        <cfvo type="num" val="0.6"/>
        <cfvo type="num" val="0.8"/>
        <cfvo type="num" val="0.9"/>
      </iconSet>
    </cfRule>
    <cfRule type="cellIs" dxfId="3639" priority="1007" operator="lessThan">
      <formula>0.6</formula>
    </cfRule>
    <cfRule type="cellIs" dxfId="3638" priority="1008" operator="between">
      <formula>0.8</formula>
      <formula>0.899999999999999</formula>
    </cfRule>
    <cfRule type="cellIs" dxfId="3637" priority="1009" operator="between">
      <formula>0.6</formula>
      <formula>0.8</formula>
    </cfRule>
    <cfRule type="cellIs" dxfId="3636" priority="1010" operator="greaterThanOrEqual">
      <formula>0.9</formula>
    </cfRule>
  </conditionalFormatting>
  <conditionalFormatting sqref="AH91">
    <cfRule type="iconSet" priority="1011">
      <iconSet iconSet="4Arrows" showValue="0">
        <cfvo type="percent" val="0"/>
        <cfvo type="num" val="0.6"/>
        <cfvo type="num" val="0.8"/>
        <cfvo type="num" val="0.9"/>
      </iconSet>
    </cfRule>
    <cfRule type="cellIs" dxfId="3635" priority="1012" operator="lessThan">
      <formula>0.6</formula>
    </cfRule>
    <cfRule type="cellIs" dxfId="3634" priority="1013" operator="between">
      <formula>0.8</formula>
      <formula>0.899999999999999</formula>
    </cfRule>
    <cfRule type="cellIs" dxfId="3633" priority="1014" operator="between">
      <formula>0.6</formula>
      <formula>0.8</formula>
    </cfRule>
    <cfRule type="cellIs" dxfId="3632" priority="1015" operator="greaterThanOrEqual">
      <formula>0.9</formula>
    </cfRule>
  </conditionalFormatting>
  <conditionalFormatting sqref="AL91">
    <cfRule type="iconSet" priority="1016">
      <iconSet iconSet="4Arrows" showValue="0">
        <cfvo type="percent" val="0"/>
        <cfvo type="num" val="0.6"/>
        <cfvo type="num" val="0.8"/>
        <cfvo type="num" val="0.9"/>
      </iconSet>
    </cfRule>
    <cfRule type="cellIs" dxfId="3631" priority="1017" operator="lessThan">
      <formula>0.6</formula>
    </cfRule>
    <cfRule type="cellIs" dxfId="3630" priority="1018" operator="between">
      <formula>0.8</formula>
      <formula>0.899999999999999</formula>
    </cfRule>
    <cfRule type="cellIs" dxfId="3629" priority="1019" operator="between">
      <formula>0.6</formula>
      <formula>0.8</formula>
    </cfRule>
    <cfRule type="cellIs" dxfId="3628" priority="1020" operator="greaterThanOrEqual">
      <formula>0.9</formula>
    </cfRule>
  </conditionalFormatting>
  <conditionalFormatting sqref="AP91">
    <cfRule type="iconSet" priority="1021">
      <iconSet iconSet="4Arrows" showValue="0">
        <cfvo type="percent" val="0"/>
        <cfvo type="num" val="0.6"/>
        <cfvo type="num" val="0.8"/>
        <cfvo type="num" val="0.9"/>
      </iconSet>
    </cfRule>
    <cfRule type="cellIs" dxfId="3627" priority="1022" operator="lessThan">
      <formula>0.6</formula>
    </cfRule>
    <cfRule type="cellIs" dxfId="3626" priority="1023" operator="between">
      <formula>0.8</formula>
      <formula>0.899999999999999</formula>
    </cfRule>
    <cfRule type="cellIs" dxfId="3625" priority="1024" operator="between">
      <formula>0.6</formula>
      <formula>0.8</formula>
    </cfRule>
    <cfRule type="cellIs" dxfId="3624" priority="1025" operator="greaterThanOrEqual">
      <formula>0.9</formula>
    </cfRule>
  </conditionalFormatting>
  <conditionalFormatting sqref="AD92">
    <cfRule type="iconSet" priority="976">
      <iconSet iconSet="4Arrows" showValue="0">
        <cfvo type="percent" val="0"/>
        <cfvo type="num" val="0.6"/>
        <cfvo type="num" val="0.8"/>
        <cfvo type="num" val="0.9"/>
      </iconSet>
    </cfRule>
    <cfRule type="cellIs" dxfId="3623" priority="977" operator="lessThan">
      <formula>0.6</formula>
    </cfRule>
    <cfRule type="cellIs" dxfId="3622" priority="978" operator="between">
      <formula>0.8</formula>
      <formula>0.899999999999999</formula>
    </cfRule>
    <cfRule type="cellIs" dxfId="3621" priority="979" operator="between">
      <formula>0.6</formula>
      <formula>0.8</formula>
    </cfRule>
    <cfRule type="cellIs" dxfId="3620" priority="980" operator="greaterThanOrEqual">
      <formula>0.9</formula>
    </cfRule>
  </conditionalFormatting>
  <conditionalFormatting sqref="Y92">
    <cfRule type="iconSet" priority="981">
      <iconSet iconSet="4Arrows" showValue="0">
        <cfvo type="percent" val="0"/>
        <cfvo type="num" val="0.6"/>
        <cfvo type="num" val="0.8"/>
        <cfvo type="num" val="0.9"/>
      </iconSet>
    </cfRule>
    <cfRule type="cellIs" dxfId="3619" priority="982" operator="lessThan">
      <formula>0.6</formula>
    </cfRule>
    <cfRule type="cellIs" dxfId="3618" priority="983" operator="between">
      <formula>0.8</formula>
      <formula>0.899999999999999</formula>
    </cfRule>
    <cfRule type="cellIs" dxfId="3617" priority="984" operator="between">
      <formula>0.6</formula>
      <formula>0.8</formula>
    </cfRule>
    <cfRule type="cellIs" dxfId="3616" priority="985" operator="greaterThanOrEqual">
      <formula>0.9</formula>
    </cfRule>
  </conditionalFormatting>
  <conditionalFormatting sqref="AH92">
    <cfRule type="iconSet" priority="986">
      <iconSet iconSet="4Arrows" showValue="0">
        <cfvo type="percent" val="0"/>
        <cfvo type="num" val="0.6"/>
        <cfvo type="num" val="0.8"/>
        <cfvo type="num" val="0.9"/>
      </iconSet>
    </cfRule>
    <cfRule type="cellIs" dxfId="3615" priority="987" operator="lessThan">
      <formula>0.6</formula>
    </cfRule>
    <cfRule type="cellIs" dxfId="3614" priority="988" operator="between">
      <formula>0.8</formula>
      <formula>0.899999999999999</formula>
    </cfRule>
    <cfRule type="cellIs" dxfId="3613" priority="989" operator="between">
      <formula>0.6</formula>
      <formula>0.8</formula>
    </cfRule>
    <cfRule type="cellIs" dxfId="3612" priority="990" operator="greaterThanOrEqual">
      <formula>0.9</formula>
    </cfRule>
  </conditionalFormatting>
  <conditionalFormatting sqref="AL92">
    <cfRule type="iconSet" priority="991">
      <iconSet iconSet="4Arrows" showValue="0">
        <cfvo type="percent" val="0"/>
        <cfvo type="num" val="0.6"/>
        <cfvo type="num" val="0.8"/>
        <cfvo type="num" val="0.9"/>
      </iconSet>
    </cfRule>
    <cfRule type="cellIs" dxfId="3611" priority="992" operator="lessThan">
      <formula>0.6</formula>
    </cfRule>
    <cfRule type="cellIs" dxfId="3610" priority="993" operator="between">
      <formula>0.8</formula>
      <formula>0.899999999999999</formula>
    </cfRule>
    <cfRule type="cellIs" dxfId="3609" priority="994" operator="between">
      <formula>0.6</formula>
      <formula>0.8</formula>
    </cfRule>
    <cfRule type="cellIs" dxfId="3608" priority="995" operator="greaterThanOrEqual">
      <formula>0.9</formula>
    </cfRule>
  </conditionalFormatting>
  <conditionalFormatting sqref="AP92">
    <cfRule type="iconSet" priority="996">
      <iconSet iconSet="4Arrows" showValue="0">
        <cfvo type="percent" val="0"/>
        <cfvo type="num" val="0.6"/>
        <cfvo type="num" val="0.8"/>
        <cfvo type="num" val="0.9"/>
      </iconSet>
    </cfRule>
    <cfRule type="cellIs" dxfId="3607" priority="997" operator="lessThan">
      <formula>0.6</formula>
    </cfRule>
    <cfRule type="cellIs" dxfId="3606" priority="998" operator="between">
      <formula>0.8</formula>
      <formula>0.899999999999999</formula>
    </cfRule>
    <cfRule type="cellIs" dxfId="3605" priority="999" operator="between">
      <formula>0.6</formula>
      <formula>0.8</formula>
    </cfRule>
    <cfRule type="cellIs" dxfId="3604" priority="1000" operator="greaterThanOrEqual">
      <formula>0.9</formula>
    </cfRule>
  </conditionalFormatting>
  <conditionalFormatting sqref="AD93">
    <cfRule type="iconSet" priority="951">
      <iconSet iconSet="4Arrows" showValue="0">
        <cfvo type="percent" val="0"/>
        <cfvo type="num" val="0.6"/>
        <cfvo type="num" val="0.8"/>
        <cfvo type="num" val="0.9"/>
      </iconSet>
    </cfRule>
    <cfRule type="cellIs" dxfId="3603" priority="952" operator="lessThan">
      <formula>0.6</formula>
    </cfRule>
    <cfRule type="cellIs" dxfId="3602" priority="953" operator="between">
      <formula>0.8</formula>
      <formula>0.899999999999999</formula>
    </cfRule>
    <cfRule type="cellIs" dxfId="3601" priority="954" operator="between">
      <formula>0.6</formula>
      <formula>0.8</formula>
    </cfRule>
    <cfRule type="cellIs" dxfId="3600" priority="955" operator="greaterThanOrEqual">
      <formula>0.9</formula>
    </cfRule>
  </conditionalFormatting>
  <conditionalFormatting sqref="Y93">
    <cfRule type="iconSet" priority="956">
      <iconSet iconSet="4Arrows" showValue="0">
        <cfvo type="percent" val="0"/>
        <cfvo type="num" val="0.6"/>
        <cfvo type="num" val="0.8"/>
        <cfvo type="num" val="0.9"/>
      </iconSet>
    </cfRule>
    <cfRule type="cellIs" dxfId="3599" priority="957" operator="lessThan">
      <formula>0.6</formula>
    </cfRule>
    <cfRule type="cellIs" dxfId="3598" priority="958" operator="between">
      <formula>0.8</formula>
      <formula>0.899999999999999</formula>
    </cfRule>
    <cfRule type="cellIs" dxfId="3597" priority="959" operator="between">
      <formula>0.6</formula>
      <formula>0.8</formula>
    </cfRule>
    <cfRule type="cellIs" dxfId="3596" priority="960" operator="greaterThanOrEqual">
      <formula>0.9</formula>
    </cfRule>
  </conditionalFormatting>
  <conditionalFormatting sqref="AH93">
    <cfRule type="iconSet" priority="961">
      <iconSet iconSet="4Arrows" showValue="0">
        <cfvo type="percent" val="0"/>
        <cfvo type="num" val="0.6"/>
        <cfvo type="num" val="0.8"/>
        <cfvo type="num" val="0.9"/>
      </iconSet>
    </cfRule>
    <cfRule type="cellIs" dxfId="3595" priority="962" operator="lessThan">
      <formula>0.6</formula>
    </cfRule>
    <cfRule type="cellIs" dxfId="3594" priority="963" operator="between">
      <formula>0.8</formula>
      <formula>0.899999999999999</formula>
    </cfRule>
    <cfRule type="cellIs" dxfId="3593" priority="964" operator="between">
      <formula>0.6</formula>
      <formula>0.8</formula>
    </cfRule>
    <cfRule type="cellIs" dxfId="3592" priority="965" operator="greaterThanOrEqual">
      <formula>0.9</formula>
    </cfRule>
  </conditionalFormatting>
  <conditionalFormatting sqref="AL93">
    <cfRule type="iconSet" priority="966">
      <iconSet iconSet="4Arrows" showValue="0">
        <cfvo type="percent" val="0"/>
        <cfvo type="num" val="0.6"/>
        <cfvo type="num" val="0.8"/>
        <cfvo type="num" val="0.9"/>
      </iconSet>
    </cfRule>
    <cfRule type="cellIs" dxfId="3591" priority="967" operator="lessThan">
      <formula>0.6</formula>
    </cfRule>
    <cfRule type="cellIs" dxfId="3590" priority="968" operator="between">
      <formula>0.8</formula>
      <formula>0.899999999999999</formula>
    </cfRule>
    <cfRule type="cellIs" dxfId="3589" priority="969" operator="between">
      <formula>0.6</formula>
      <formula>0.8</formula>
    </cfRule>
    <cfRule type="cellIs" dxfId="3588" priority="970" operator="greaterThanOrEqual">
      <formula>0.9</formula>
    </cfRule>
  </conditionalFormatting>
  <conditionalFormatting sqref="AP93">
    <cfRule type="iconSet" priority="971">
      <iconSet iconSet="4Arrows" showValue="0">
        <cfvo type="percent" val="0"/>
        <cfvo type="num" val="0.6"/>
        <cfvo type="num" val="0.8"/>
        <cfvo type="num" val="0.9"/>
      </iconSet>
    </cfRule>
    <cfRule type="cellIs" dxfId="3587" priority="972" operator="lessThan">
      <formula>0.6</formula>
    </cfRule>
    <cfRule type="cellIs" dxfId="3586" priority="973" operator="between">
      <formula>0.8</formula>
      <formula>0.899999999999999</formula>
    </cfRule>
    <cfRule type="cellIs" dxfId="3585" priority="974" operator="between">
      <formula>0.6</formula>
      <formula>0.8</formula>
    </cfRule>
    <cfRule type="cellIs" dxfId="3584" priority="975" operator="greaterThanOrEqual">
      <formula>0.9</formula>
    </cfRule>
  </conditionalFormatting>
  <conditionalFormatting sqref="AD94">
    <cfRule type="iconSet" priority="926">
      <iconSet iconSet="4Arrows" showValue="0">
        <cfvo type="percent" val="0"/>
        <cfvo type="num" val="0.6"/>
        <cfvo type="num" val="0.8"/>
        <cfvo type="num" val="0.9"/>
      </iconSet>
    </cfRule>
    <cfRule type="cellIs" dxfId="3583" priority="927" operator="lessThan">
      <formula>0.6</formula>
    </cfRule>
    <cfRule type="cellIs" dxfId="3582" priority="928" operator="between">
      <formula>0.8</formula>
      <formula>0.899999999999999</formula>
    </cfRule>
    <cfRule type="cellIs" dxfId="3581" priority="929" operator="between">
      <formula>0.6</formula>
      <formula>0.8</formula>
    </cfRule>
    <cfRule type="cellIs" dxfId="3580" priority="930" operator="greaterThanOrEqual">
      <formula>0.9</formula>
    </cfRule>
  </conditionalFormatting>
  <conditionalFormatting sqref="Y94">
    <cfRule type="iconSet" priority="931">
      <iconSet iconSet="4Arrows" showValue="0">
        <cfvo type="percent" val="0"/>
        <cfvo type="num" val="0.6"/>
        <cfvo type="num" val="0.8"/>
        <cfvo type="num" val="0.9"/>
      </iconSet>
    </cfRule>
    <cfRule type="cellIs" dxfId="3579" priority="932" operator="lessThan">
      <formula>0.6</formula>
    </cfRule>
    <cfRule type="cellIs" dxfId="3578" priority="933" operator="between">
      <formula>0.8</formula>
      <formula>0.899999999999999</formula>
    </cfRule>
    <cfRule type="cellIs" dxfId="3577" priority="934" operator="between">
      <formula>0.6</formula>
      <formula>0.8</formula>
    </cfRule>
    <cfRule type="cellIs" dxfId="3576" priority="935" operator="greaterThanOrEqual">
      <formula>0.9</formula>
    </cfRule>
  </conditionalFormatting>
  <conditionalFormatting sqref="AH94">
    <cfRule type="iconSet" priority="936">
      <iconSet iconSet="4Arrows" showValue="0">
        <cfvo type="percent" val="0"/>
        <cfvo type="num" val="0.6"/>
        <cfvo type="num" val="0.8"/>
        <cfvo type="num" val="0.9"/>
      </iconSet>
    </cfRule>
    <cfRule type="cellIs" dxfId="3575" priority="937" operator="lessThan">
      <formula>0.6</formula>
    </cfRule>
    <cfRule type="cellIs" dxfId="3574" priority="938" operator="between">
      <formula>0.8</formula>
      <formula>0.899999999999999</formula>
    </cfRule>
    <cfRule type="cellIs" dxfId="3573" priority="939" operator="between">
      <formula>0.6</formula>
      <formula>0.8</formula>
    </cfRule>
    <cfRule type="cellIs" dxfId="3572" priority="940" operator="greaterThanOrEqual">
      <formula>0.9</formula>
    </cfRule>
  </conditionalFormatting>
  <conditionalFormatting sqref="AL94">
    <cfRule type="iconSet" priority="941">
      <iconSet iconSet="4Arrows" showValue="0">
        <cfvo type="percent" val="0"/>
        <cfvo type="num" val="0.6"/>
        <cfvo type="num" val="0.8"/>
        <cfvo type="num" val="0.9"/>
      </iconSet>
    </cfRule>
    <cfRule type="cellIs" dxfId="3571" priority="942" operator="lessThan">
      <formula>0.6</formula>
    </cfRule>
    <cfRule type="cellIs" dxfId="3570" priority="943" operator="between">
      <formula>0.8</formula>
      <formula>0.899999999999999</formula>
    </cfRule>
    <cfRule type="cellIs" dxfId="3569" priority="944" operator="between">
      <formula>0.6</formula>
      <formula>0.8</formula>
    </cfRule>
    <cfRule type="cellIs" dxfId="3568" priority="945" operator="greaterThanOrEqual">
      <formula>0.9</formula>
    </cfRule>
  </conditionalFormatting>
  <conditionalFormatting sqref="AP94">
    <cfRule type="iconSet" priority="946">
      <iconSet iconSet="4Arrows" showValue="0">
        <cfvo type="percent" val="0"/>
        <cfvo type="num" val="0.6"/>
        <cfvo type="num" val="0.8"/>
        <cfvo type="num" val="0.9"/>
      </iconSet>
    </cfRule>
    <cfRule type="cellIs" dxfId="3567" priority="947" operator="lessThan">
      <formula>0.6</formula>
    </cfRule>
    <cfRule type="cellIs" dxfId="3566" priority="948" operator="between">
      <formula>0.8</formula>
      <formula>0.899999999999999</formula>
    </cfRule>
    <cfRule type="cellIs" dxfId="3565" priority="949" operator="between">
      <formula>0.6</formula>
      <formula>0.8</formula>
    </cfRule>
    <cfRule type="cellIs" dxfId="3564" priority="950" operator="greaterThanOrEqual">
      <formula>0.9</formula>
    </cfRule>
  </conditionalFormatting>
  <conditionalFormatting sqref="AD95">
    <cfRule type="iconSet" priority="901">
      <iconSet iconSet="4Arrows" showValue="0">
        <cfvo type="percent" val="0"/>
        <cfvo type="num" val="0.6"/>
        <cfvo type="num" val="0.8"/>
        <cfvo type="num" val="0.9"/>
      </iconSet>
    </cfRule>
    <cfRule type="cellIs" dxfId="3563" priority="902" operator="lessThan">
      <formula>0.6</formula>
    </cfRule>
    <cfRule type="cellIs" dxfId="3562" priority="903" operator="between">
      <formula>0.8</formula>
      <formula>0.899999999999999</formula>
    </cfRule>
    <cfRule type="cellIs" dxfId="3561" priority="904" operator="between">
      <formula>0.6</formula>
      <formula>0.8</formula>
    </cfRule>
    <cfRule type="cellIs" dxfId="3560" priority="905" operator="greaterThanOrEqual">
      <formula>0.9</formula>
    </cfRule>
  </conditionalFormatting>
  <conditionalFormatting sqref="Y95">
    <cfRule type="iconSet" priority="906">
      <iconSet iconSet="4Arrows" showValue="0">
        <cfvo type="percent" val="0"/>
        <cfvo type="num" val="0.6"/>
        <cfvo type="num" val="0.8"/>
        <cfvo type="num" val="0.9"/>
      </iconSet>
    </cfRule>
    <cfRule type="cellIs" dxfId="3559" priority="907" operator="lessThan">
      <formula>0.6</formula>
    </cfRule>
    <cfRule type="cellIs" dxfId="3558" priority="908" operator="between">
      <formula>0.8</formula>
      <formula>0.899999999999999</formula>
    </cfRule>
    <cfRule type="cellIs" dxfId="3557" priority="909" operator="between">
      <formula>0.6</formula>
      <formula>0.8</formula>
    </cfRule>
    <cfRule type="cellIs" dxfId="3556" priority="910" operator="greaterThanOrEqual">
      <formula>0.9</formula>
    </cfRule>
  </conditionalFormatting>
  <conditionalFormatting sqref="AH95">
    <cfRule type="iconSet" priority="911">
      <iconSet iconSet="4Arrows" showValue="0">
        <cfvo type="percent" val="0"/>
        <cfvo type="num" val="0.6"/>
        <cfvo type="num" val="0.8"/>
        <cfvo type="num" val="0.9"/>
      </iconSet>
    </cfRule>
    <cfRule type="cellIs" dxfId="3555" priority="912" operator="lessThan">
      <formula>0.6</formula>
    </cfRule>
    <cfRule type="cellIs" dxfId="3554" priority="913" operator="between">
      <formula>0.8</formula>
      <formula>0.899999999999999</formula>
    </cfRule>
    <cfRule type="cellIs" dxfId="3553" priority="914" operator="between">
      <formula>0.6</formula>
      <formula>0.8</formula>
    </cfRule>
    <cfRule type="cellIs" dxfId="3552" priority="915" operator="greaterThanOrEqual">
      <formula>0.9</formula>
    </cfRule>
  </conditionalFormatting>
  <conditionalFormatting sqref="AL95">
    <cfRule type="iconSet" priority="916">
      <iconSet iconSet="4Arrows" showValue="0">
        <cfvo type="percent" val="0"/>
        <cfvo type="num" val="0.6"/>
        <cfvo type="num" val="0.8"/>
        <cfvo type="num" val="0.9"/>
      </iconSet>
    </cfRule>
    <cfRule type="cellIs" dxfId="3551" priority="917" operator="lessThan">
      <formula>0.6</formula>
    </cfRule>
    <cfRule type="cellIs" dxfId="3550" priority="918" operator="between">
      <formula>0.8</formula>
      <formula>0.899999999999999</formula>
    </cfRule>
    <cfRule type="cellIs" dxfId="3549" priority="919" operator="between">
      <formula>0.6</formula>
      <formula>0.8</formula>
    </cfRule>
    <cfRule type="cellIs" dxfId="3548" priority="920" operator="greaterThanOrEqual">
      <formula>0.9</formula>
    </cfRule>
  </conditionalFormatting>
  <conditionalFormatting sqref="AP95">
    <cfRule type="iconSet" priority="921">
      <iconSet iconSet="4Arrows" showValue="0">
        <cfvo type="percent" val="0"/>
        <cfvo type="num" val="0.6"/>
        <cfvo type="num" val="0.8"/>
        <cfvo type="num" val="0.9"/>
      </iconSet>
    </cfRule>
    <cfRule type="cellIs" dxfId="3547" priority="922" operator="lessThan">
      <formula>0.6</formula>
    </cfRule>
    <cfRule type="cellIs" dxfId="3546" priority="923" operator="between">
      <formula>0.8</formula>
      <formula>0.899999999999999</formula>
    </cfRule>
    <cfRule type="cellIs" dxfId="3545" priority="924" operator="between">
      <formula>0.6</formula>
      <formula>0.8</formula>
    </cfRule>
    <cfRule type="cellIs" dxfId="3544" priority="925" operator="greaterThanOrEqual">
      <formula>0.9</formula>
    </cfRule>
  </conditionalFormatting>
  <conditionalFormatting sqref="AD96">
    <cfRule type="iconSet" priority="876">
      <iconSet iconSet="4Arrows" showValue="0">
        <cfvo type="percent" val="0"/>
        <cfvo type="num" val="0.6"/>
        <cfvo type="num" val="0.8"/>
        <cfvo type="num" val="0.9"/>
      </iconSet>
    </cfRule>
    <cfRule type="cellIs" dxfId="3543" priority="877" operator="lessThan">
      <formula>0.6</formula>
    </cfRule>
    <cfRule type="cellIs" dxfId="3542" priority="878" operator="between">
      <formula>0.8</formula>
      <formula>0.899999999999999</formula>
    </cfRule>
    <cfRule type="cellIs" dxfId="3541" priority="879" operator="between">
      <formula>0.6</formula>
      <formula>0.8</formula>
    </cfRule>
    <cfRule type="cellIs" dxfId="3540" priority="880" operator="greaterThanOrEqual">
      <formula>0.9</formula>
    </cfRule>
  </conditionalFormatting>
  <conditionalFormatting sqref="Y96">
    <cfRule type="iconSet" priority="881">
      <iconSet iconSet="4Arrows" showValue="0">
        <cfvo type="percent" val="0"/>
        <cfvo type="num" val="0.6"/>
        <cfvo type="num" val="0.8"/>
        <cfvo type="num" val="0.9"/>
      </iconSet>
    </cfRule>
    <cfRule type="cellIs" dxfId="3539" priority="882" operator="lessThan">
      <formula>0.6</formula>
    </cfRule>
    <cfRule type="cellIs" dxfId="3538" priority="883" operator="between">
      <formula>0.8</formula>
      <formula>0.899999999999999</formula>
    </cfRule>
    <cfRule type="cellIs" dxfId="3537" priority="884" operator="between">
      <formula>0.6</formula>
      <formula>0.8</formula>
    </cfRule>
    <cfRule type="cellIs" dxfId="3536" priority="885" operator="greaterThanOrEqual">
      <formula>0.9</formula>
    </cfRule>
  </conditionalFormatting>
  <conditionalFormatting sqref="AH96">
    <cfRule type="iconSet" priority="886">
      <iconSet iconSet="4Arrows" showValue="0">
        <cfvo type="percent" val="0"/>
        <cfvo type="num" val="0.6"/>
        <cfvo type="num" val="0.8"/>
        <cfvo type="num" val="0.9"/>
      </iconSet>
    </cfRule>
    <cfRule type="cellIs" dxfId="3535" priority="887" operator="lessThan">
      <formula>0.6</formula>
    </cfRule>
    <cfRule type="cellIs" dxfId="3534" priority="888" operator="between">
      <formula>0.8</formula>
      <formula>0.899999999999999</formula>
    </cfRule>
    <cfRule type="cellIs" dxfId="3533" priority="889" operator="between">
      <formula>0.6</formula>
      <formula>0.8</formula>
    </cfRule>
    <cfRule type="cellIs" dxfId="3532" priority="890" operator="greaterThanOrEqual">
      <formula>0.9</formula>
    </cfRule>
  </conditionalFormatting>
  <conditionalFormatting sqref="AL96">
    <cfRule type="iconSet" priority="891">
      <iconSet iconSet="4Arrows" showValue="0">
        <cfvo type="percent" val="0"/>
        <cfvo type="num" val="0.6"/>
        <cfvo type="num" val="0.8"/>
        <cfvo type="num" val="0.9"/>
      </iconSet>
    </cfRule>
    <cfRule type="cellIs" dxfId="3531" priority="892" operator="lessThan">
      <formula>0.6</formula>
    </cfRule>
    <cfRule type="cellIs" dxfId="3530" priority="893" operator="between">
      <formula>0.8</formula>
      <formula>0.899999999999999</formula>
    </cfRule>
    <cfRule type="cellIs" dxfId="3529" priority="894" operator="between">
      <formula>0.6</formula>
      <formula>0.8</formula>
    </cfRule>
    <cfRule type="cellIs" dxfId="3528" priority="895" operator="greaterThanOrEqual">
      <formula>0.9</formula>
    </cfRule>
  </conditionalFormatting>
  <conditionalFormatting sqref="AP96">
    <cfRule type="iconSet" priority="896">
      <iconSet iconSet="4Arrows" showValue="0">
        <cfvo type="percent" val="0"/>
        <cfvo type="num" val="0.6"/>
        <cfvo type="num" val="0.8"/>
        <cfvo type="num" val="0.9"/>
      </iconSet>
    </cfRule>
    <cfRule type="cellIs" dxfId="3527" priority="897" operator="lessThan">
      <formula>0.6</formula>
    </cfRule>
    <cfRule type="cellIs" dxfId="3526" priority="898" operator="between">
      <formula>0.8</formula>
      <formula>0.899999999999999</formula>
    </cfRule>
    <cfRule type="cellIs" dxfId="3525" priority="899" operator="between">
      <formula>0.6</formula>
      <formula>0.8</formula>
    </cfRule>
    <cfRule type="cellIs" dxfId="3524" priority="900" operator="greaterThanOrEqual">
      <formula>0.9</formula>
    </cfRule>
  </conditionalFormatting>
  <conditionalFormatting sqref="AD97">
    <cfRule type="iconSet" priority="851">
      <iconSet iconSet="4Arrows" showValue="0">
        <cfvo type="percent" val="0"/>
        <cfvo type="num" val="0.6"/>
        <cfvo type="num" val="0.8"/>
        <cfvo type="num" val="0.9"/>
      </iconSet>
    </cfRule>
    <cfRule type="cellIs" dxfId="3523" priority="852" operator="lessThan">
      <formula>0.6</formula>
    </cfRule>
    <cfRule type="cellIs" dxfId="3522" priority="853" operator="between">
      <formula>0.8</formula>
      <formula>0.899999999999999</formula>
    </cfRule>
    <cfRule type="cellIs" dxfId="3521" priority="854" operator="between">
      <formula>0.6</formula>
      <formula>0.8</formula>
    </cfRule>
    <cfRule type="cellIs" dxfId="3520" priority="855" operator="greaterThanOrEqual">
      <formula>0.9</formula>
    </cfRule>
  </conditionalFormatting>
  <conditionalFormatting sqref="Y97">
    <cfRule type="iconSet" priority="856">
      <iconSet iconSet="4Arrows" showValue="0">
        <cfvo type="percent" val="0"/>
        <cfvo type="num" val="0.6"/>
        <cfvo type="num" val="0.8"/>
        <cfvo type="num" val="0.9"/>
      </iconSet>
    </cfRule>
    <cfRule type="cellIs" dxfId="3519" priority="857" operator="lessThan">
      <formula>0.6</formula>
    </cfRule>
    <cfRule type="cellIs" dxfId="3518" priority="858" operator="between">
      <formula>0.8</formula>
      <formula>0.899999999999999</formula>
    </cfRule>
    <cfRule type="cellIs" dxfId="3517" priority="859" operator="between">
      <formula>0.6</formula>
      <formula>0.8</formula>
    </cfRule>
    <cfRule type="cellIs" dxfId="3516" priority="860" operator="greaterThanOrEqual">
      <formula>0.9</formula>
    </cfRule>
  </conditionalFormatting>
  <conditionalFormatting sqref="AH97">
    <cfRule type="iconSet" priority="861">
      <iconSet iconSet="4Arrows" showValue="0">
        <cfvo type="percent" val="0"/>
        <cfvo type="num" val="0.6"/>
        <cfvo type="num" val="0.8"/>
        <cfvo type="num" val="0.9"/>
      </iconSet>
    </cfRule>
    <cfRule type="cellIs" dxfId="3515" priority="862" operator="lessThan">
      <formula>0.6</formula>
    </cfRule>
    <cfRule type="cellIs" dxfId="3514" priority="863" operator="between">
      <formula>0.8</formula>
      <formula>0.899999999999999</formula>
    </cfRule>
    <cfRule type="cellIs" dxfId="3513" priority="864" operator="between">
      <formula>0.6</formula>
      <formula>0.8</formula>
    </cfRule>
    <cfRule type="cellIs" dxfId="3512" priority="865" operator="greaterThanOrEqual">
      <formula>0.9</formula>
    </cfRule>
  </conditionalFormatting>
  <conditionalFormatting sqref="AL97">
    <cfRule type="iconSet" priority="866">
      <iconSet iconSet="4Arrows" showValue="0">
        <cfvo type="percent" val="0"/>
        <cfvo type="num" val="0.6"/>
        <cfvo type="num" val="0.8"/>
        <cfvo type="num" val="0.9"/>
      </iconSet>
    </cfRule>
    <cfRule type="cellIs" dxfId="3511" priority="867" operator="lessThan">
      <formula>0.6</formula>
    </cfRule>
    <cfRule type="cellIs" dxfId="3510" priority="868" operator="between">
      <formula>0.8</formula>
      <formula>0.899999999999999</formula>
    </cfRule>
    <cfRule type="cellIs" dxfId="3509" priority="869" operator="between">
      <formula>0.6</formula>
      <formula>0.8</formula>
    </cfRule>
    <cfRule type="cellIs" dxfId="3508" priority="870" operator="greaterThanOrEqual">
      <formula>0.9</formula>
    </cfRule>
  </conditionalFormatting>
  <conditionalFormatting sqref="AP97">
    <cfRule type="iconSet" priority="871">
      <iconSet iconSet="4Arrows" showValue="0">
        <cfvo type="percent" val="0"/>
        <cfvo type="num" val="0.6"/>
        <cfvo type="num" val="0.8"/>
        <cfvo type="num" val="0.9"/>
      </iconSet>
    </cfRule>
    <cfRule type="cellIs" dxfId="3507" priority="872" operator="lessThan">
      <formula>0.6</formula>
    </cfRule>
    <cfRule type="cellIs" dxfId="3506" priority="873" operator="between">
      <formula>0.8</formula>
      <formula>0.899999999999999</formula>
    </cfRule>
    <cfRule type="cellIs" dxfId="3505" priority="874" operator="between">
      <formula>0.6</formula>
      <formula>0.8</formula>
    </cfRule>
    <cfRule type="cellIs" dxfId="3504" priority="875" operator="greaterThanOrEqual">
      <formula>0.9</formula>
    </cfRule>
  </conditionalFormatting>
  <conditionalFormatting sqref="AD98">
    <cfRule type="iconSet" priority="826">
      <iconSet iconSet="4Arrows" showValue="0">
        <cfvo type="percent" val="0"/>
        <cfvo type="num" val="0.6"/>
        <cfvo type="num" val="0.8"/>
        <cfvo type="num" val="0.9"/>
      </iconSet>
    </cfRule>
    <cfRule type="cellIs" dxfId="3503" priority="827" operator="lessThan">
      <formula>0.6</formula>
    </cfRule>
    <cfRule type="cellIs" dxfId="3502" priority="828" operator="between">
      <formula>0.8</formula>
      <formula>0.899999999999999</formula>
    </cfRule>
    <cfRule type="cellIs" dxfId="3501" priority="829" operator="between">
      <formula>0.6</formula>
      <formula>0.8</formula>
    </cfRule>
    <cfRule type="cellIs" dxfId="3500" priority="830" operator="greaterThanOrEqual">
      <formula>0.9</formula>
    </cfRule>
  </conditionalFormatting>
  <conditionalFormatting sqref="Y98">
    <cfRule type="iconSet" priority="831">
      <iconSet iconSet="4Arrows" showValue="0">
        <cfvo type="percent" val="0"/>
        <cfvo type="num" val="0.6"/>
        <cfvo type="num" val="0.8"/>
        <cfvo type="num" val="0.9"/>
      </iconSet>
    </cfRule>
    <cfRule type="cellIs" dxfId="3499" priority="832" operator="lessThan">
      <formula>0.6</formula>
    </cfRule>
    <cfRule type="cellIs" dxfId="3498" priority="833" operator="between">
      <formula>0.8</formula>
      <formula>0.899999999999999</formula>
    </cfRule>
    <cfRule type="cellIs" dxfId="3497" priority="834" operator="between">
      <formula>0.6</formula>
      <formula>0.8</formula>
    </cfRule>
    <cfRule type="cellIs" dxfId="3496" priority="835" operator="greaterThanOrEqual">
      <formula>0.9</formula>
    </cfRule>
  </conditionalFormatting>
  <conditionalFormatting sqref="AH98">
    <cfRule type="iconSet" priority="836">
      <iconSet iconSet="4Arrows" showValue="0">
        <cfvo type="percent" val="0"/>
        <cfvo type="num" val="0.6"/>
        <cfvo type="num" val="0.8"/>
        <cfvo type="num" val="0.9"/>
      </iconSet>
    </cfRule>
    <cfRule type="cellIs" dxfId="3495" priority="837" operator="lessThan">
      <formula>0.6</formula>
    </cfRule>
    <cfRule type="cellIs" dxfId="3494" priority="838" operator="between">
      <formula>0.8</formula>
      <formula>0.899999999999999</formula>
    </cfRule>
    <cfRule type="cellIs" dxfId="3493" priority="839" operator="between">
      <formula>0.6</formula>
      <formula>0.8</formula>
    </cfRule>
    <cfRule type="cellIs" dxfId="3492" priority="840" operator="greaterThanOrEqual">
      <formula>0.9</formula>
    </cfRule>
  </conditionalFormatting>
  <conditionalFormatting sqref="AL98">
    <cfRule type="iconSet" priority="841">
      <iconSet iconSet="4Arrows" showValue="0">
        <cfvo type="percent" val="0"/>
        <cfvo type="num" val="0.6"/>
        <cfvo type="num" val="0.8"/>
        <cfvo type="num" val="0.9"/>
      </iconSet>
    </cfRule>
    <cfRule type="cellIs" dxfId="3491" priority="842" operator="lessThan">
      <formula>0.6</formula>
    </cfRule>
    <cfRule type="cellIs" dxfId="3490" priority="843" operator="between">
      <formula>0.8</formula>
      <formula>0.899999999999999</formula>
    </cfRule>
    <cfRule type="cellIs" dxfId="3489" priority="844" operator="between">
      <formula>0.6</formula>
      <formula>0.8</formula>
    </cfRule>
    <cfRule type="cellIs" dxfId="3488" priority="845" operator="greaterThanOrEqual">
      <formula>0.9</formula>
    </cfRule>
  </conditionalFormatting>
  <conditionalFormatting sqref="AP98">
    <cfRule type="iconSet" priority="846">
      <iconSet iconSet="4Arrows" showValue="0">
        <cfvo type="percent" val="0"/>
        <cfvo type="num" val="0.6"/>
        <cfvo type="num" val="0.8"/>
        <cfvo type="num" val="0.9"/>
      </iconSet>
    </cfRule>
    <cfRule type="cellIs" dxfId="3487" priority="847" operator="lessThan">
      <formula>0.6</formula>
    </cfRule>
    <cfRule type="cellIs" dxfId="3486" priority="848" operator="between">
      <formula>0.8</formula>
      <formula>0.899999999999999</formula>
    </cfRule>
    <cfRule type="cellIs" dxfId="3485" priority="849" operator="between">
      <formula>0.6</formula>
      <formula>0.8</formula>
    </cfRule>
    <cfRule type="cellIs" dxfId="3484" priority="850" operator="greaterThanOrEqual">
      <formula>0.9</formula>
    </cfRule>
  </conditionalFormatting>
  <conditionalFormatting sqref="AD99">
    <cfRule type="iconSet" priority="801">
      <iconSet iconSet="4Arrows" showValue="0">
        <cfvo type="percent" val="0"/>
        <cfvo type="num" val="0.6"/>
        <cfvo type="num" val="0.8"/>
        <cfvo type="num" val="0.9"/>
      </iconSet>
    </cfRule>
    <cfRule type="cellIs" dxfId="3483" priority="802" operator="lessThan">
      <formula>0.6</formula>
    </cfRule>
    <cfRule type="cellIs" dxfId="3482" priority="803" operator="between">
      <formula>0.8</formula>
      <formula>0.899999999999999</formula>
    </cfRule>
    <cfRule type="cellIs" dxfId="3481" priority="804" operator="between">
      <formula>0.6</formula>
      <formula>0.8</formula>
    </cfRule>
    <cfRule type="cellIs" dxfId="3480" priority="805" operator="greaterThanOrEqual">
      <formula>0.9</formula>
    </cfRule>
  </conditionalFormatting>
  <conditionalFormatting sqref="Y99">
    <cfRule type="iconSet" priority="806">
      <iconSet iconSet="4Arrows" showValue="0">
        <cfvo type="percent" val="0"/>
        <cfvo type="num" val="0.6"/>
        <cfvo type="num" val="0.8"/>
        <cfvo type="num" val="0.9"/>
      </iconSet>
    </cfRule>
    <cfRule type="cellIs" dxfId="3479" priority="807" operator="lessThan">
      <formula>0.6</formula>
    </cfRule>
    <cfRule type="cellIs" dxfId="3478" priority="808" operator="between">
      <formula>0.8</formula>
      <formula>0.899999999999999</formula>
    </cfRule>
    <cfRule type="cellIs" dxfId="3477" priority="809" operator="between">
      <formula>0.6</formula>
      <formula>0.8</formula>
    </cfRule>
    <cfRule type="cellIs" dxfId="3476" priority="810" operator="greaterThanOrEqual">
      <formula>0.9</formula>
    </cfRule>
  </conditionalFormatting>
  <conditionalFormatting sqref="AH99">
    <cfRule type="iconSet" priority="811">
      <iconSet iconSet="4Arrows" showValue="0">
        <cfvo type="percent" val="0"/>
        <cfvo type="num" val="0.6"/>
        <cfvo type="num" val="0.8"/>
        <cfvo type="num" val="0.9"/>
      </iconSet>
    </cfRule>
    <cfRule type="cellIs" dxfId="3475" priority="812" operator="lessThan">
      <formula>0.6</formula>
    </cfRule>
    <cfRule type="cellIs" dxfId="3474" priority="813" operator="between">
      <formula>0.8</formula>
      <formula>0.899999999999999</formula>
    </cfRule>
    <cfRule type="cellIs" dxfId="3473" priority="814" operator="between">
      <formula>0.6</formula>
      <formula>0.8</formula>
    </cfRule>
    <cfRule type="cellIs" dxfId="3472" priority="815" operator="greaterThanOrEqual">
      <formula>0.9</formula>
    </cfRule>
  </conditionalFormatting>
  <conditionalFormatting sqref="AL99">
    <cfRule type="iconSet" priority="816">
      <iconSet iconSet="4Arrows" showValue="0">
        <cfvo type="percent" val="0"/>
        <cfvo type="num" val="0.6"/>
        <cfvo type="num" val="0.8"/>
        <cfvo type="num" val="0.9"/>
      </iconSet>
    </cfRule>
    <cfRule type="cellIs" dxfId="3471" priority="817" operator="lessThan">
      <formula>0.6</formula>
    </cfRule>
    <cfRule type="cellIs" dxfId="3470" priority="818" operator="between">
      <formula>0.8</formula>
      <formula>0.899999999999999</formula>
    </cfRule>
    <cfRule type="cellIs" dxfId="3469" priority="819" operator="between">
      <formula>0.6</formula>
      <formula>0.8</formula>
    </cfRule>
    <cfRule type="cellIs" dxfId="3468" priority="820" operator="greaterThanOrEqual">
      <formula>0.9</formula>
    </cfRule>
  </conditionalFormatting>
  <conditionalFormatting sqref="AP99">
    <cfRule type="iconSet" priority="821">
      <iconSet iconSet="4Arrows" showValue="0">
        <cfvo type="percent" val="0"/>
        <cfvo type="num" val="0.6"/>
        <cfvo type="num" val="0.8"/>
        <cfvo type="num" val="0.9"/>
      </iconSet>
    </cfRule>
    <cfRule type="cellIs" dxfId="3467" priority="822" operator="lessThan">
      <formula>0.6</formula>
    </cfRule>
    <cfRule type="cellIs" dxfId="3466" priority="823" operator="between">
      <formula>0.8</formula>
      <formula>0.899999999999999</formula>
    </cfRule>
    <cfRule type="cellIs" dxfId="3465" priority="824" operator="between">
      <formula>0.6</formula>
      <formula>0.8</formula>
    </cfRule>
    <cfRule type="cellIs" dxfId="3464" priority="825" operator="greaterThanOrEqual">
      <formula>0.9</formula>
    </cfRule>
  </conditionalFormatting>
  <conditionalFormatting sqref="AD100">
    <cfRule type="iconSet" priority="776">
      <iconSet iconSet="4Arrows" showValue="0">
        <cfvo type="percent" val="0"/>
        <cfvo type="num" val="0.6"/>
        <cfvo type="num" val="0.8"/>
        <cfvo type="num" val="0.9"/>
      </iconSet>
    </cfRule>
    <cfRule type="cellIs" dxfId="3463" priority="777" operator="lessThan">
      <formula>0.6</formula>
    </cfRule>
    <cfRule type="cellIs" dxfId="3462" priority="778" operator="between">
      <formula>0.8</formula>
      <formula>0.899999999999999</formula>
    </cfRule>
    <cfRule type="cellIs" dxfId="3461" priority="779" operator="between">
      <formula>0.6</formula>
      <formula>0.8</formula>
    </cfRule>
    <cfRule type="cellIs" dxfId="3460" priority="780" operator="greaterThanOrEqual">
      <formula>0.9</formula>
    </cfRule>
  </conditionalFormatting>
  <conditionalFormatting sqref="Y100">
    <cfRule type="iconSet" priority="781">
      <iconSet iconSet="4Arrows" showValue="0">
        <cfvo type="percent" val="0"/>
        <cfvo type="num" val="0.6"/>
        <cfvo type="num" val="0.8"/>
        <cfvo type="num" val="0.9"/>
      </iconSet>
    </cfRule>
    <cfRule type="cellIs" dxfId="3459" priority="782" operator="lessThan">
      <formula>0.6</formula>
    </cfRule>
    <cfRule type="cellIs" dxfId="3458" priority="783" operator="between">
      <formula>0.8</formula>
      <formula>0.899999999999999</formula>
    </cfRule>
    <cfRule type="cellIs" dxfId="3457" priority="784" operator="between">
      <formula>0.6</formula>
      <formula>0.8</formula>
    </cfRule>
    <cfRule type="cellIs" dxfId="3456" priority="785" operator="greaterThanOrEqual">
      <formula>0.9</formula>
    </cfRule>
  </conditionalFormatting>
  <conditionalFormatting sqref="AH100">
    <cfRule type="iconSet" priority="786">
      <iconSet iconSet="4Arrows" showValue="0">
        <cfvo type="percent" val="0"/>
        <cfvo type="num" val="0.6"/>
        <cfvo type="num" val="0.8"/>
        <cfvo type="num" val="0.9"/>
      </iconSet>
    </cfRule>
    <cfRule type="cellIs" dxfId="3455" priority="787" operator="lessThan">
      <formula>0.6</formula>
    </cfRule>
    <cfRule type="cellIs" dxfId="3454" priority="788" operator="between">
      <formula>0.8</formula>
      <formula>0.899999999999999</formula>
    </cfRule>
    <cfRule type="cellIs" dxfId="3453" priority="789" operator="between">
      <formula>0.6</formula>
      <formula>0.8</formula>
    </cfRule>
    <cfRule type="cellIs" dxfId="3452" priority="790" operator="greaterThanOrEqual">
      <formula>0.9</formula>
    </cfRule>
  </conditionalFormatting>
  <conditionalFormatting sqref="AL100">
    <cfRule type="iconSet" priority="791">
      <iconSet iconSet="4Arrows" showValue="0">
        <cfvo type="percent" val="0"/>
        <cfvo type="num" val="0.6"/>
        <cfvo type="num" val="0.8"/>
        <cfvo type="num" val="0.9"/>
      </iconSet>
    </cfRule>
    <cfRule type="cellIs" dxfId="3451" priority="792" operator="lessThan">
      <formula>0.6</formula>
    </cfRule>
    <cfRule type="cellIs" dxfId="3450" priority="793" operator="between">
      <formula>0.8</formula>
      <formula>0.899999999999999</formula>
    </cfRule>
    <cfRule type="cellIs" dxfId="3449" priority="794" operator="between">
      <formula>0.6</formula>
      <formula>0.8</formula>
    </cfRule>
    <cfRule type="cellIs" dxfId="3448" priority="795" operator="greaterThanOrEqual">
      <formula>0.9</formula>
    </cfRule>
  </conditionalFormatting>
  <conditionalFormatting sqref="AP100">
    <cfRule type="iconSet" priority="796">
      <iconSet iconSet="4Arrows" showValue="0">
        <cfvo type="percent" val="0"/>
        <cfvo type="num" val="0.6"/>
        <cfvo type="num" val="0.8"/>
        <cfvo type="num" val="0.9"/>
      </iconSet>
    </cfRule>
    <cfRule type="cellIs" dxfId="3447" priority="797" operator="lessThan">
      <formula>0.6</formula>
    </cfRule>
    <cfRule type="cellIs" dxfId="3446" priority="798" operator="between">
      <formula>0.8</formula>
      <formula>0.899999999999999</formula>
    </cfRule>
    <cfRule type="cellIs" dxfId="3445" priority="799" operator="between">
      <formula>0.6</formula>
      <formula>0.8</formula>
    </cfRule>
    <cfRule type="cellIs" dxfId="3444" priority="800" operator="greaterThanOrEqual">
      <formula>0.9</formula>
    </cfRule>
  </conditionalFormatting>
  <conditionalFormatting sqref="AD101">
    <cfRule type="iconSet" priority="751">
      <iconSet iconSet="4Arrows" showValue="0">
        <cfvo type="percent" val="0"/>
        <cfvo type="num" val="0.6"/>
        <cfvo type="num" val="0.8"/>
        <cfvo type="num" val="0.9"/>
      </iconSet>
    </cfRule>
    <cfRule type="cellIs" dxfId="3443" priority="752" operator="lessThan">
      <formula>0.6</formula>
    </cfRule>
    <cfRule type="cellIs" dxfId="3442" priority="753" operator="between">
      <formula>0.8</formula>
      <formula>0.899999999999999</formula>
    </cfRule>
    <cfRule type="cellIs" dxfId="3441" priority="754" operator="between">
      <formula>0.6</formula>
      <formula>0.8</formula>
    </cfRule>
    <cfRule type="cellIs" dxfId="3440" priority="755" operator="greaterThanOrEqual">
      <formula>0.9</formula>
    </cfRule>
  </conditionalFormatting>
  <conditionalFormatting sqref="Y101">
    <cfRule type="iconSet" priority="756">
      <iconSet iconSet="4Arrows" showValue="0">
        <cfvo type="percent" val="0"/>
        <cfvo type="num" val="0.6"/>
        <cfvo type="num" val="0.8"/>
        <cfvo type="num" val="0.9"/>
      </iconSet>
    </cfRule>
    <cfRule type="cellIs" dxfId="3439" priority="757" operator="lessThan">
      <formula>0.6</formula>
    </cfRule>
    <cfRule type="cellIs" dxfId="3438" priority="758" operator="between">
      <formula>0.8</formula>
      <formula>0.899999999999999</formula>
    </cfRule>
    <cfRule type="cellIs" dxfId="3437" priority="759" operator="between">
      <formula>0.6</formula>
      <formula>0.8</formula>
    </cfRule>
    <cfRule type="cellIs" dxfId="3436" priority="760" operator="greaterThanOrEqual">
      <formula>0.9</formula>
    </cfRule>
  </conditionalFormatting>
  <conditionalFormatting sqref="AH101">
    <cfRule type="iconSet" priority="761">
      <iconSet iconSet="4Arrows" showValue="0">
        <cfvo type="percent" val="0"/>
        <cfvo type="num" val="0.6"/>
        <cfvo type="num" val="0.8"/>
        <cfvo type="num" val="0.9"/>
      </iconSet>
    </cfRule>
    <cfRule type="cellIs" dxfId="3435" priority="762" operator="lessThan">
      <formula>0.6</formula>
    </cfRule>
    <cfRule type="cellIs" dxfId="3434" priority="763" operator="between">
      <formula>0.8</formula>
      <formula>0.899999999999999</formula>
    </cfRule>
    <cfRule type="cellIs" dxfId="3433" priority="764" operator="between">
      <formula>0.6</formula>
      <formula>0.8</formula>
    </cfRule>
    <cfRule type="cellIs" dxfId="3432" priority="765" operator="greaterThanOrEqual">
      <formula>0.9</formula>
    </cfRule>
  </conditionalFormatting>
  <conditionalFormatting sqref="AL101">
    <cfRule type="iconSet" priority="766">
      <iconSet iconSet="4Arrows" showValue="0">
        <cfvo type="percent" val="0"/>
        <cfvo type="num" val="0.6"/>
        <cfvo type="num" val="0.8"/>
        <cfvo type="num" val="0.9"/>
      </iconSet>
    </cfRule>
    <cfRule type="cellIs" dxfId="3431" priority="767" operator="lessThan">
      <formula>0.6</formula>
    </cfRule>
    <cfRule type="cellIs" dxfId="3430" priority="768" operator="between">
      <formula>0.8</formula>
      <formula>0.899999999999999</formula>
    </cfRule>
    <cfRule type="cellIs" dxfId="3429" priority="769" operator="between">
      <formula>0.6</formula>
      <formula>0.8</formula>
    </cfRule>
    <cfRule type="cellIs" dxfId="3428" priority="770" operator="greaterThanOrEqual">
      <formula>0.9</formula>
    </cfRule>
  </conditionalFormatting>
  <conditionalFormatting sqref="AP101">
    <cfRule type="iconSet" priority="771">
      <iconSet iconSet="4Arrows" showValue="0">
        <cfvo type="percent" val="0"/>
        <cfvo type="num" val="0.6"/>
        <cfvo type="num" val="0.8"/>
        <cfvo type="num" val="0.9"/>
      </iconSet>
    </cfRule>
    <cfRule type="cellIs" dxfId="3427" priority="772" operator="lessThan">
      <formula>0.6</formula>
    </cfRule>
    <cfRule type="cellIs" dxfId="3426" priority="773" operator="between">
      <formula>0.8</formula>
      <formula>0.899999999999999</formula>
    </cfRule>
    <cfRule type="cellIs" dxfId="3425" priority="774" operator="between">
      <formula>0.6</formula>
      <formula>0.8</formula>
    </cfRule>
    <cfRule type="cellIs" dxfId="3424" priority="775" operator="greaterThanOrEqual">
      <formula>0.9</formula>
    </cfRule>
  </conditionalFormatting>
  <conditionalFormatting sqref="AD102:AD103">
    <cfRule type="iconSet" priority="726">
      <iconSet iconSet="4Arrows" showValue="0">
        <cfvo type="percent" val="0"/>
        <cfvo type="num" val="0.6"/>
        <cfvo type="num" val="0.8"/>
        <cfvo type="num" val="0.9"/>
      </iconSet>
    </cfRule>
    <cfRule type="cellIs" dxfId="3423" priority="727" operator="lessThan">
      <formula>0.6</formula>
    </cfRule>
    <cfRule type="cellIs" dxfId="3422" priority="728" operator="between">
      <formula>0.8</formula>
      <formula>0.899999999999999</formula>
    </cfRule>
    <cfRule type="cellIs" dxfId="3421" priority="729" operator="between">
      <formula>0.6</formula>
      <formula>0.8</formula>
    </cfRule>
    <cfRule type="cellIs" dxfId="3420" priority="730" operator="greaterThanOrEqual">
      <formula>0.9</formula>
    </cfRule>
  </conditionalFormatting>
  <conditionalFormatting sqref="Y102:Y103">
    <cfRule type="iconSet" priority="731">
      <iconSet iconSet="4Arrows" showValue="0">
        <cfvo type="percent" val="0"/>
        <cfvo type="num" val="0.6"/>
        <cfvo type="num" val="0.8"/>
        <cfvo type="num" val="0.9"/>
      </iconSet>
    </cfRule>
    <cfRule type="cellIs" dxfId="3419" priority="732" operator="lessThan">
      <formula>0.6</formula>
    </cfRule>
    <cfRule type="cellIs" dxfId="3418" priority="733" operator="between">
      <formula>0.8</formula>
      <formula>0.899999999999999</formula>
    </cfRule>
    <cfRule type="cellIs" dxfId="3417" priority="734" operator="between">
      <formula>0.6</formula>
      <formula>0.8</formula>
    </cfRule>
    <cfRule type="cellIs" dxfId="3416" priority="735" operator="greaterThanOrEqual">
      <formula>0.9</formula>
    </cfRule>
  </conditionalFormatting>
  <conditionalFormatting sqref="AH102:AH103">
    <cfRule type="iconSet" priority="736">
      <iconSet iconSet="4Arrows" showValue="0">
        <cfvo type="percent" val="0"/>
        <cfvo type="num" val="0.6"/>
        <cfvo type="num" val="0.8"/>
        <cfvo type="num" val="0.9"/>
      </iconSet>
    </cfRule>
    <cfRule type="cellIs" dxfId="3415" priority="737" operator="lessThan">
      <formula>0.6</formula>
    </cfRule>
    <cfRule type="cellIs" dxfId="3414" priority="738" operator="between">
      <formula>0.8</formula>
      <formula>0.899999999999999</formula>
    </cfRule>
    <cfRule type="cellIs" dxfId="3413" priority="739" operator="between">
      <formula>0.6</formula>
      <formula>0.8</formula>
    </cfRule>
    <cfRule type="cellIs" dxfId="3412" priority="740" operator="greaterThanOrEqual">
      <formula>0.9</formula>
    </cfRule>
  </conditionalFormatting>
  <conditionalFormatting sqref="AL102:AL103">
    <cfRule type="iconSet" priority="741">
      <iconSet iconSet="4Arrows" showValue="0">
        <cfvo type="percent" val="0"/>
        <cfvo type="num" val="0.6"/>
        <cfvo type="num" val="0.8"/>
        <cfvo type="num" val="0.9"/>
      </iconSet>
    </cfRule>
    <cfRule type="cellIs" dxfId="3411" priority="742" operator="lessThan">
      <formula>0.6</formula>
    </cfRule>
    <cfRule type="cellIs" dxfId="3410" priority="743" operator="between">
      <formula>0.8</formula>
      <formula>0.899999999999999</formula>
    </cfRule>
    <cfRule type="cellIs" dxfId="3409" priority="744" operator="between">
      <formula>0.6</formula>
      <formula>0.8</formula>
    </cfRule>
    <cfRule type="cellIs" dxfId="3408" priority="745" operator="greaterThanOrEqual">
      <formula>0.9</formula>
    </cfRule>
  </conditionalFormatting>
  <conditionalFormatting sqref="AP102:AP103">
    <cfRule type="iconSet" priority="746">
      <iconSet iconSet="4Arrows" showValue="0">
        <cfvo type="percent" val="0"/>
        <cfvo type="num" val="0.6"/>
        <cfvo type="num" val="0.8"/>
        <cfvo type="num" val="0.9"/>
      </iconSet>
    </cfRule>
    <cfRule type="cellIs" dxfId="3407" priority="747" operator="lessThan">
      <formula>0.6</formula>
    </cfRule>
    <cfRule type="cellIs" dxfId="3406" priority="748" operator="between">
      <formula>0.8</formula>
      <formula>0.899999999999999</formula>
    </cfRule>
    <cfRule type="cellIs" dxfId="3405" priority="749" operator="between">
      <formula>0.6</formula>
      <formula>0.8</formula>
    </cfRule>
    <cfRule type="cellIs" dxfId="3404" priority="750" operator="greaterThanOrEqual">
      <formula>0.9</formula>
    </cfRule>
  </conditionalFormatting>
  <conditionalFormatting sqref="AD104:AD105">
    <cfRule type="iconSet" priority="701">
      <iconSet iconSet="4Arrows" showValue="0">
        <cfvo type="percent" val="0"/>
        <cfvo type="num" val="0.6"/>
        <cfvo type="num" val="0.8"/>
        <cfvo type="num" val="0.9"/>
      </iconSet>
    </cfRule>
    <cfRule type="cellIs" dxfId="3403" priority="702" operator="lessThan">
      <formula>0.6</formula>
    </cfRule>
    <cfRule type="cellIs" dxfId="3402" priority="703" operator="between">
      <formula>0.8</formula>
      <formula>0.899999999999999</formula>
    </cfRule>
    <cfRule type="cellIs" dxfId="3401" priority="704" operator="between">
      <formula>0.6</formula>
      <formula>0.8</formula>
    </cfRule>
    <cfRule type="cellIs" dxfId="3400" priority="705" operator="greaterThanOrEqual">
      <formula>0.9</formula>
    </cfRule>
  </conditionalFormatting>
  <conditionalFormatting sqref="Y104:Y105">
    <cfRule type="iconSet" priority="706">
      <iconSet iconSet="4Arrows" showValue="0">
        <cfvo type="percent" val="0"/>
        <cfvo type="num" val="0.6"/>
        <cfvo type="num" val="0.8"/>
        <cfvo type="num" val="0.9"/>
      </iconSet>
    </cfRule>
    <cfRule type="cellIs" dxfId="3399" priority="707" operator="lessThan">
      <formula>0.6</formula>
    </cfRule>
    <cfRule type="cellIs" dxfId="3398" priority="708" operator="between">
      <formula>0.8</formula>
      <formula>0.899999999999999</formula>
    </cfRule>
    <cfRule type="cellIs" dxfId="3397" priority="709" operator="between">
      <formula>0.6</formula>
      <formula>0.8</formula>
    </cfRule>
    <cfRule type="cellIs" dxfId="3396" priority="710" operator="greaterThanOrEqual">
      <formula>0.9</formula>
    </cfRule>
  </conditionalFormatting>
  <conditionalFormatting sqref="AH104:AH105">
    <cfRule type="iconSet" priority="711">
      <iconSet iconSet="4Arrows" showValue="0">
        <cfvo type="percent" val="0"/>
        <cfvo type="num" val="0.6"/>
        <cfvo type="num" val="0.8"/>
        <cfvo type="num" val="0.9"/>
      </iconSet>
    </cfRule>
    <cfRule type="cellIs" dxfId="3395" priority="712" operator="lessThan">
      <formula>0.6</formula>
    </cfRule>
    <cfRule type="cellIs" dxfId="3394" priority="713" operator="between">
      <formula>0.8</formula>
      <formula>0.899999999999999</formula>
    </cfRule>
    <cfRule type="cellIs" dxfId="3393" priority="714" operator="between">
      <formula>0.6</formula>
      <formula>0.8</formula>
    </cfRule>
    <cfRule type="cellIs" dxfId="3392" priority="715" operator="greaterThanOrEqual">
      <formula>0.9</formula>
    </cfRule>
  </conditionalFormatting>
  <conditionalFormatting sqref="AL104:AL105">
    <cfRule type="iconSet" priority="716">
      <iconSet iconSet="4Arrows" showValue="0">
        <cfvo type="percent" val="0"/>
        <cfvo type="num" val="0.6"/>
        <cfvo type="num" val="0.8"/>
        <cfvo type="num" val="0.9"/>
      </iconSet>
    </cfRule>
    <cfRule type="cellIs" dxfId="3391" priority="717" operator="lessThan">
      <formula>0.6</formula>
    </cfRule>
    <cfRule type="cellIs" dxfId="3390" priority="718" operator="between">
      <formula>0.8</formula>
      <formula>0.899999999999999</formula>
    </cfRule>
    <cfRule type="cellIs" dxfId="3389" priority="719" operator="between">
      <formula>0.6</formula>
      <formula>0.8</formula>
    </cfRule>
    <cfRule type="cellIs" dxfId="3388" priority="720" operator="greaterThanOrEqual">
      <formula>0.9</formula>
    </cfRule>
  </conditionalFormatting>
  <conditionalFormatting sqref="AP104:AP105">
    <cfRule type="iconSet" priority="721">
      <iconSet iconSet="4Arrows" showValue="0">
        <cfvo type="percent" val="0"/>
        <cfvo type="num" val="0.6"/>
        <cfvo type="num" val="0.8"/>
        <cfvo type="num" val="0.9"/>
      </iconSet>
    </cfRule>
    <cfRule type="cellIs" dxfId="3387" priority="722" operator="lessThan">
      <formula>0.6</formula>
    </cfRule>
    <cfRule type="cellIs" dxfId="3386" priority="723" operator="between">
      <formula>0.8</formula>
      <formula>0.899999999999999</formula>
    </cfRule>
    <cfRule type="cellIs" dxfId="3385" priority="724" operator="between">
      <formula>0.6</formula>
      <formula>0.8</formula>
    </cfRule>
    <cfRule type="cellIs" dxfId="3384" priority="725" operator="greaterThanOrEqual">
      <formula>0.9</formula>
    </cfRule>
  </conditionalFormatting>
  <conditionalFormatting sqref="AD106">
    <cfRule type="iconSet" priority="676">
      <iconSet iconSet="4Arrows" showValue="0">
        <cfvo type="percent" val="0"/>
        <cfvo type="num" val="0.6"/>
        <cfvo type="num" val="0.8"/>
        <cfvo type="num" val="0.9"/>
      </iconSet>
    </cfRule>
    <cfRule type="cellIs" dxfId="3383" priority="677" operator="lessThan">
      <formula>0.6</formula>
    </cfRule>
    <cfRule type="cellIs" dxfId="3382" priority="678" operator="between">
      <formula>0.8</formula>
      <formula>0.899999999999999</formula>
    </cfRule>
    <cfRule type="cellIs" dxfId="3381" priority="679" operator="between">
      <formula>0.6</formula>
      <formula>0.8</formula>
    </cfRule>
    <cfRule type="cellIs" dxfId="3380" priority="680" operator="greaterThanOrEqual">
      <formula>0.9</formula>
    </cfRule>
  </conditionalFormatting>
  <conditionalFormatting sqref="Y106">
    <cfRule type="iconSet" priority="681">
      <iconSet iconSet="4Arrows" showValue="0">
        <cfvo type="percent" val="0"/>
        <cfvo type="num" val="0.6"/>
        <cfvo type="num" val="0.8"/>
        <cfvo type="num" val="0.9"/>
      </iconSet>
    </cfRule>
    <cfRule type="cellIs" dxfId="3379" priority="682" operator="lessThan">
      <formula>0.6</formula>
    </cfRule>
    <cfRule type="cellIs" dxfId="3378" priority="683" operator="between">
      <formula>0.8</formula>
      <formula>0.899999999999999</formula>
    </cfRule>
    <cfRule type="cellIs" dxfId="3377" priority="684" operator="between">
      <formula>0.6</formula>
      <formula>0.8</formula>
    </cfRule>
    <cfRule type="cellIs" dxfId="3376" priority="685" operator="greaterThanOrEqual">
      <formula>0.9</formula>
    </cfRule>
  </conditionalFormatting>
  <conditionalFormatting sqref="AH106">
    <cfRule type="iconSet" priority="686">
      <iconSet iconSet="4Arrows" showValue="0">
        <cfvo type="percent" val="0"/>
        <cfvo type="num" val="0.6"/>
        <cfvo type="num" val="0.8"/>
        <cfvo type="num" val="0.9"/>
      </iconSet>
    </cfRule>
    <cfRule type="cellIs" dxfId="3375" priority="687" operator="lessThan">
      <formula>0.6</formula>
    </cfRule>
    <cfRule type="cellIs" dxfId="3374" priority="688" operator="between">
      <formula>0.8</formula>
      <formula>0.899999999999999</formula>
    </cfRule>
    <cfRule type="cellIs" dxfId="3373" priority="689" operator="between">
      <formula>0.6</formula>
      <formula>0.8</formula>
    </cfRule>
    <cfRule type="cellIs" dxfId="3372" priority="690" operator="greaterThanOrEqual">
      <formula>0.9</formula>
    </cfRule>
  </conditionalFormatting>
  <conditionalFormatting sqref="AL106">
    <cfRule type="iconSet" priority="691">
      <iconSet iconSet="4Arrows" showValue="0">
        <cfvo type="percent" val="0"/>
        <cfvo type="num" val="0.6"/>
        <cfvo type="num" val="0.8"/>
        <cfvo type="num" val="0.9"/>
      </iconSet>
    </cfRule>
    <cfRule type="cellIs" dxfId="3371" priority="692" operator="lessThan">
      <formula>0.6</formula>
    </cfRule>
    <cfRule type="cellIs" dxfId="3370" priority="693" operator="between">
      <formula>0.8</formula>
      <formula>0.899999999999999</formula>
    </cfRule>
    <cfRule type="cellIs" dxfId="3369" priority="694" operator="between">
      <formula>0.6</formula>
      <formula>0.8</formula>
    </cfRule>
    <cfRule type="cellIs" dxfId="3368" priority="695" operator="greaterThanOrEqual">
      <formula>0.9</formula>
    </cfRule>
  </conditionalFormatting>
  <conditionalFormatting sqref="AP106">
    <cfRule type="iconSet" priority="696">
      <iconSet iconSet="4Arrows" showValue="0">
        <cfvo type="percent" val="0"/>
        <cfvo type="num" val="0.6"/>
        <cfvo type="num" val="0.8"/>
        <cfvo type="num" val="0.9"/>
      </iconSet>
    </cfRule>
    <cfRule type="cellIs" dxfId="3367" priority="697" operator="lessThan">
      <formula>0.6</formula>
    </cfRule>
    <cfRule type="cellIs" dxfId="3366" priority="698" operator="between">
      <formula>0.8</formula>
      <formula>0.899999999999999</formula>
    </cfRule>
    <cfRule type="cellIs" dxfId="3365" priority="699" operator="between">
      <formula>0.6</formula>
      <formula>0.8</formula>
    </cfRule>
    <cfRule type="cellIs" dxfId="3364" priority="700" operator="greaterThanOrEqual">
      <formula>0.9</formula>
    </cfRule>
  </conditionalFormatting>
  <conditionalFormatting sqref="AD107">
    <cfRule type="iconSet" priority="651">
      <iconSet iconSet="4Arrows" showValue="0">
        <cfvo type="percent" val="0"/>
        <cfvo type="num" val="0.6"/>
        <cfvo type="num" val="0.8"/>
        <cfvo type="num" val="0.9"/>
      </iconSet>
    </cfRule>
    <cfRule type="cellIs" dxfId="3363" priority="652" operator="lessThan">
      <formula>0.6</formula>
    </cfRule>
    <cfRule type="cellIs" dxfId="3362" priority="653" operator="between">
      <formula>0.8</formula>
      <formula>0.899999999999999</formula>
    </cfRule>
    <cfRule type="cellIs" dxfId="3361" priority="654" operator="between">
      <formula>0.6</formula>
      <formula>0.8</formula>
    </cfRule>
    <cfRule type="cellIs" dxfId="3360" priority="655" operator="greaterThanOrEqual">
      <formula>0.9</formula>
    </cfRule>
  </conditionalFormatting>
  <conditionalFormatting sqref="Y107">
    <cfRule type="iconSet" priority="656">
      <iconSet iconSet="4Arrows" showValue="0">
        <cfvo type="percent" val="0"/>
        <cfvo type="num" val="0.6"/>
        <cfvo type="num" val="0.8"/>
        <cfvo type="num" val="0.9"/>
      </iconSet>
    </cfRule>
    <cfRule type="cellIs" dxfId="3359" priority="657" operator="lessThan">
      <formula>0.6</formula>
    </cfRule>
    <cfRule type="cellIs" dxfId="3358" priority="658" operator="between">
      <formula>0.8</formula>
      <formula>0.899999999999999</formula>
    </cfRule>
    <cfRule type="cellIs" dxfId="3357" priority="659" operator="between">
      <formula>0.6</formula>
      <formula>0.8</formula>
    </cfRule>
    <cfRule type="cellIs" dxfId="3356" priority="660" operator="greaterThanOrEqual">
      <formula>0.9</formula>
    </cfRule>
  </conditionalFormatting>
  <conditionalFormatting sqref="AH107">
    <cfRule type="iconSet" priority="661">
      <iconSet iconSet="4Arrows" showValue="0">
        <cfvo type="percent" val="0"/>
        <cfvo type="num" val="0.6"/>
        <cfvo type="num" val="0.8"/>
        <cfvo type="num" val="0.9"/>
      </iconSet>
    </cfRule>
    <cfRule type="cellIs" dxfId="3355" priority="662" operator="lessThan">
      <formula>0.6</formula>
    </cfRule>
    <cfRule type="cellIs" dxfId="3354" priority="663" operator="between">
      <formula>0.8</formula>
      <formula>0.899999999999999</formula>
    </cfRule>
    <cfRule type="cellIs" dxfId="3353" priority="664" operator="between">
      <formula>0.6</formula>
      <formula>0.8</formula>
    </cfRule>
    <cfRule type="cellIs" dxfId="3352" priority="665" operator="greaterThanOrEqual">
      <formula>0.9</formula>
    </cfRule>
  </conditionalFormatting>
  <conditionalFormatting sqref="AL107">
    <cfRule type="iconSet" priority="666">
      <iconSet iconSet="4Arrows" showValue="0">
        <cfvo type="percent" val="0"/>
        <cfvo type="num" val="0.6"/>
        <cfvo type="num" val="0.8"/>
        <cfvo type="num" val="0.9"/>
      </iconSet>
    </cfRule>
    <cfRule type="cellIs" dxfId="3351" priority="667" operator="lessThan">
      <formula>0.6</formula>
    </cfRule>
    <cfRule type="cellIs" dxfId="3350" priority="668" operator="between">
      <formula>0.8</formula>
      <formula>0.899999999999999</formula>
    </cfRule>
    <cfRule type="cellIs" dxfId="3349" priority="669" operator="between">
      <formula>0.6</formula>
      <formula>0.8</formula>
    </cfRule>
    <cfRule type="cellIs" dxfId="3348" priority="670" operator="greaterThanOrEqual">
      <formula>0.9</formula>
    </cfRule>
  </conditionalFormatting>
  <conditionalFormatting sqref="AP107">
    <cfRule type="iconSet" priority="671">
      <iconSet iconSet="4Arrows" showValue="0">
        <cfvo type="percent" val="0"/>
        <cfvo type="num" val="0.6"/>
        <cfvo type="num" val="0.8"/>
        <cfvo type="num" val="0.9"/>
      </iconSet>
    </cfRule>
    <cfRule type="cellIs" dxfId="3347" priority="672" operator="lessThan">
      <formula>0.6</formula>
    </cfRule>
    <cfRule type="cellIs" dxfId="3346" priority="673" operator="between">
      <formula>0.8</formula>
      <formula>0.899999999999999</formula>
    </cfRule>
    <cfRule type="cellIs" dxfId="3345" priority="674" operator="between">
      <formula>0.6</formula>
      <formula>0.8</formula>
    </cfRule>
    <cfRule type="cellIs" dxfId="3344" priority="675" operator="greaterThanOrEqual">
      <formula>0.9</formula>
    </cfRule>
  </conditionalFormatting>
  <conditionalFormatting sqref="AD108">
    <cfRule type="iconSet" priority="626">
      <iconSet iconSet="4Arrows" showValue="0">
        <cfvo type="percent" val="0"/>
        <cfvo type="num" val="0.6"/>
        <cfvo type="num" val="0.8"/>
        <cfvo type="num" val="0.9"/>
      </iconSet>
    </cfRule>
    <cfRule type="cellIs" dxfId="3343" priority="627" operator="lessThan">
      <formula>0.6</formula>
    </cfRule>
    <cfRule type="cellIs" dxfId="3342" priority="628" operator="between">
      <formula>0.8</formula>
      <formula>0.899999999999999</formula>
    </cfRule>
    <cfRule type="cellIs" dxfId="3341" priority="629" operator="between">
      <formula>0.6</formula>
      <formula>0.8</formula>
    </cfRule>
    <cfRule type="cellIs" dxfId="3340" priority="630" operator="greaterThanOrEqual">
      <formula>0.9</formula>
    </cfRule>
  </conditionalFormatting>
  <conditionalFormatting sqref="Y108">
    <cfRule type="iconSet" priority="631">
      <iconSet iconSet="4Arrows" showValue="0">
        <cfvo type="percent" val="0"/>
        <cfvo type="num" val="0.6"/>
        <cfvo type="num" val="0.8"/>
        <cfvo type="num" val="0.9"/>
      </iconSet>
    </cfRule>
    <cfRule type="cellIs" dxfId="3339" priority="632" operator="lessThan">
      <formula>0.6</formula>
    </cfRule>
    <cfRule type="cellIs" dxfId="3338" priority="633" operator="between">
      <formula>0.8</formula>
      <formula>0.899999999999999</formula>
    </cfRule>
    <cfRule type="cellIs" dxfId="3337" priority="634" operator="between">
      <formula>0.6</formula>
      <formula>0.8</formula>
    </cfRule>
    <cfRule type="cellIs" dxfId="3336" priority="635" operator="greaterThanOrEqual">
      <formula>0.9</formula>
    </cfRule>
  </conditionalFormatting>
  <conditionalFormatting sqref="AH108">
    <cfRule type="iconSet" priority="636">
      <iconSet iconSet="4Arrows" showValue="0">
        <cfvo type="percent" val="0"/>
        <cfvo type="num" val="0.6"/>
        <cfvo type="num" val="0.8"/>
        <cfvo type="num" val="0.9"/>
      </iconSet>
    </cfRule>
    <cfRule type="cellIs" dxfId="3335" priority="637" operator="lessThan">
      <formula>0.6</formula>
    </cfRule>
    <cfRule type="cellIs" dxfId="3334" priority="638" operator="between">
      <formula>0.8</formula>
      <formula>0.899999999999999</formula>
    </cfRule>
    <cfRule type="cellIs" dxfId="3333" priority="639" operator="between">
      <formula>0.6</formula>
      <formula>0.8</formula>
    </cfRule>
    <cfRule type="cellIs" dxfId="3332" priority="640" operator="greaterThanOrEqual">
      <formula>0.9</formula>
    </cfRule>
  </conditionalFormatting>
  <conditionalFormatting sqref="AL108">
    <cfRule type="iconSet" priority="641">
      <iconSet iconSet="4Arrows" showValue="0">
        <cfvo type="percent" val="0"/>
        <cfvo type="num" val="0.6"/>
        <cfvo type="num" val="0.8"/>
        <cfvo type="num" val="0.9"/>
      </iconSet>
    </cfRule>
    <cfRule type="cellIs" dxfId="3331" priority="642" operator="lessThan">
      <formula>0.6</formula>
    </cfRule>
    <cfRule type="cellIs" dxfId="3330" priority="643" operator="between">
      <formula>0.8</formula>
      <formula>0.899999999999999</formula>
    </cfRule>
    <cfRule type="cellIs" dxfId="3329" priority="644" operator="between">
      <formula>0.6</formula>
      <formula>0.8</formula>
    </cfRule>
    <cfRule type="cellIs" dxfId="3328" priority="645" operator="greaterThanOrEqual">
      <formula>0.9</formula>
    </cfRule>
  </conditionalFormatting>
  <conditionalFormatting sqref="AP108">
    <cfRule type="iconSet" priority="646">
      <iconSet iconSet="4Arrows" showValue="0">
        <cfvo type="percent" val="0"/>
        <cfvo type="num" val="0.6"/>
        <cfvo type="num" val="0.8"/>
        <cfvo type="num" val="0.9"/>
      </iconSet>
    </cfRule>
    <cfRule type="cellIs" dxfId="3327" priority="647" operator="lessThan">
      <formula>0.6</formula>
    </cfRule>
    <cfRule type="cellIs" dxfId="3326" priority="648" operator="between">
      <formula>0.8</formula>
      <formula>0.899999999999999</formula>
    </cfRule>
    <cfRule type="cellIs" dxfId="3325" priority="649" operator="between">
      <formula>0.6</formula>
      <formula>0.8</formula>
    </cfRule>
    <cfRule type="cellIs" dxfId="3324" priority="650" operator="greaterThanOrEqual">
      <formula>0.9</formula>
    </cfRule>
  </conditionalFormatting>
  <conditionalFormatting sqref="AD109:AD111">
    <cfRule type="iconSet" priority="601">
      <iconSet iconSet="4Arrows" showValue="0">
        <cfvo type="percent" val="0"/>
        <cfvo type="num" val="0.6"/>
        <cfvo type="num" val="0.8"/>
        <cfvo type="num" val="0.9"/>
      </iconSet>
    </cfRule>
    <cfRule type="cellIs" dxfId="3323" priority="602" operator="lessThan">
      <formula>0.6</formula>
    </cfRule>
    <cfRule type="cellIs" dxfId="3322" priority="603" operator="between">
      <formula>0.8</formula>
      <formula>0.899999999999999</formula>
    </cfRule>
    <cfRule type="cellIs" dxfId="3321" priority="604" operator="between">
      <formula>0.6</formula>
      <formula>0.8</formula>
    </cfRule>
    <cfRule type="cellIs" dxfId="3320" priority="605" operator="greaterThanOrEqual">
      <formula>0.9</formula>
    </cfRule>
  </conditionalFormatting>
  <conditionalFormatting sqref="Y109:Y111">
    <cfRule type="iconSet" priority="606">
      <iconSet iconSet="4Arrows" showValue="0">
        <cfvo type="percent" val="0"/>
        <cfvo type="num" val="0.6"/>
        <cfvo type="num" val="0.8"/>
        <cfvo type="num" val="0.9"/>
      </iconSet>
    </cfRule>
    <cfRule type="cellIs" dxfId="3319" priority="607" operator="lessThan">
      <formula>0.6</formula>
    </cfRule>
    <cfRule type="cellIs" dxfId="3318" priority="608" operator="between">
      <formula>0.8</formula>
      <formula>0.899999999999999</formula>
    </cfRule>
    <cfRule type="cellIs" dxfId="3317" priority="609" operator="between">
      <formula>0.6</formula>
      <formula>0.8</formula>
    </cfRule>
    <cfRule type="cellIs" dxfId="3316" priority="610" operator="greaterThanOrEqual">
      <formula>0.9</formula>
    </cfRule>
  </conditionalFormatting>
  <conditionalFormatting sqref="AH109:AH111">
    <cfRule type="iconSet" priority="611">
      <iconSet iconSet="4Arrows" showValue="0">
        <cfvo type="percent" val="0"/>
        <cfvo type="num" val="0.6"/>
        <cfvo type="num" val="0.8"/>
        <cfvo type="num" val="0.9"/>
      </iconSet>
    </cfRule>
    <cfRule type="cellIs" dxfId="3315" priority="612" operator="lessThan">
      <formula>0.6</formula>
    </cfRule>
    <cfRule type="cellIs" dxfId="3314" priority="613" operator="between">
      <formula>0.8</formula>
      <formula>0.899999999999999</formula>
    </cfRule>
    <cfRule type="cellIs" dxfId="3313" priority="614" operator="between">
      <formula>0.6</formula>
      <formula>0.8</formula>
    </cfRule>
    <cfRule type="cellIs" dxfId="3312" priority="615" operator="greaterThanOrEqual">
      <formula>0.9</formula>
    </cfRule>
  </conditionalFormatting>
  <conditionalFormatting sqref="AL109:AL111">
    <cfRule type="iconSet" priority="616">
      <iconSet iconSet="4Arrows" showValue="0">
        <cfvo type="percent" val="0"/>
        <cfvo type="num" val="0.6"/>
        <cfvo type="num" val="0.8"/>
        <cfvo type="num" val="0.9"/>
      </iconSet>
    </cfRule>
    <cfRule type="cellIs" dxfId="3311" priority="617" operator="lessThan">
      <formula>0.6</formula>
    </cfRule>
    <cfRule type="cellIs" dxfId="3310" priority="618" operator="between">
      <formula>0.8</formula>
      <formula>0.899999999999999</formula>
    </cfRule>
    <cfRule type="cellIs" dxfId="3309" priority="619" operator="between">
      <formula>0.6</formula>
      <formula>0.8</formula>
    </cfRule>
    <cfRule type="cellIs" dxfId="3308" priority="620" operator="greaterThanOrEqual">
      <formula>0.9</formula>
    </cfRule>
  </conditionalFormatting>
  <conditionalFormatting sqref="AP109:AP111">
    <cfRule type="iconSet" priority="621">
      <iconSet iconSet="4Arrows" showValue="0">
        <cfvo type="percent" val="0"/>
        <cfvo type="num" val="0.6"/>
        <cfvo type="num" val="0.8"/>
        <cfvo type="num" val="0.9"/>
      </iconSet>
    </cfRule>
    <cfRule type="cellIs" dxfId="3307" priority="622" operator="lessThan">
      <formula>0.6</formula>
    </cfRule>
    <cfRule type="cellIs" dxfId="3306" priority="623" operator="between">
      <formula>0.8</formula>
      <formula>0.899999999999999</formula>
    </cfRule>
    <cfRule type="cellIs" dxfId="3305" priority="624" operator="between">
      <formula>0.6</formula>
      <formula>0.8</formula>
    </cfRule>
    <cfRule type="cellIs" dxfId="3304" priority="625" operator="greaterThanOrEqual">
      <formula>0.9</formula>
    </cfRule>
  </conditionalFormatting>
  <conditionalFormatting sqref="AD112">
    <cfRule type="iconSet" priority="576">
      <iconSet iconSet="4Arrows" showValue="0">
        <cfvo type="percent" val="0"/>
        <cfvo type="num" val="0.6"/>
        <cfvo type="num" val="0.8"/>
        <cfvo type="num" val="0.9"/>
      </iconSet>
    </cfRule>
    <cfRule type="cellIs" dxfId="3303" priority="577" operator="lessThan">
      <formula>0.6</formula>
    </cfRule>
    <cfRule type="cellIs" dxfId="3302" priority="578" operator="between">
      <formula>0.8</formula>
      <formula>0.899999999999999</formula>
    </cfRule>
    <cfRule type="cellIs" dxfId="3301" priority="579" operator="between">
      <formula>0.6</formula>
      <formula>0.8</formula>
    </cfRule>
    <cfRule type="cellIs" dxfId="3300" priority="580" operator="greaterThanOrEqual">
      <formula>0.9</formula>
    </cfRule>
  </conditionalFormatting>
  <conditionalFormatting sqref="Y112">
    <cfRule type="iconSet" priority="581">
      <iconSet iconSet="4Arrows" showValue="0">
        <cfvo type="percent" val="0"/>
        <cfvo type="num" val="0.6"/>
        <cfvo type="num" val="0.8"/>
        <cfvo type="num" val="0.9"/>
      </iconSet>
    </cfRule>
    <cfRule type="cellIs" dxfId="3299" priority="582" operator="lessThan">
      <formula>0.6</formula>
    </cfRule>
    <cfRule type="cellIs" dxfId="3298" priority="583" operator="between">
      <formula>0.8</formula>
      <formula>0.899999999999999</formula>
    </cfRule>
    <cfRule type="cellIs" dxfId="3297" priority="584" operator="between">
      <formula>0.6</formula>
      <formula>0.8</formula>
    </cfRule>
    <cfRule type="cellIs" dxfId="3296" priority="585" operator="greaterThanOrEqual">
      <formula>0.9</formula>
    </cfRule>
  </conditionalFormatting>
  <conditionalFormatting sqref="AH112">
    <cfRule type="iconSet" priority="586">
      <iconSet iconSet="4Arrows" showValue="0">
        <cfvo type="percent" val="0"/>
        <cfvo type="num" val="0.6"/>
        <cfvo type="num" val="0.8"/>
        <cfvo type="num" val="0.9"/>
      </iconSet>
    </cfRule>
    <cfRule type="cellIs" dxfId="3295" priority="587" operator="lessThan">
      <formula>0.6</formula>
    </cfRule>
    <cfRule type="cellIs" dxfId="3294" priority="588" operator="between">
      <formula>0.8</formula>
      <formula>0.899999999999999</formula>
    </cfRule>
    <cfRule type="cellIs" dxfId="3293" priority="589" operator="between">
      <formula>0.6</formula>
      <formula>0.8</formula>
    </cfRule>
    <cfRule type="cellIs" dxfId="3292" priority="590" operator="greaterThanOrEqual">
      <formula>0.9</formula>
    </cfRule>
  </conditionalFormatting>
  <conditionalFormatting sqref="AL112">
    <cfRule type="iconSet" priority="591">
      <iconSet iconSet="4Arrows" showValue="0">
        <cfvo type="percent" val="0"/>
        <cfvo type="num" val="0.6"/>
        <cfvo type="num" val="0.8"/>
        <cfvo type="num" val="0.9"/>
      </iconSet>
    </cfRule>
    <cfRule type="cellIs" dxfId="3291" priority="592" operator="lessThan">
      <formula>0.6</formula>
    </cfRule>
    <cfRule type="cellIs" dxfId="3290" priority="593" operator="between">
      <formula>0.8</formula>
      <formula>0.899999999999999</formula>
    </cfRule>
    <cfRule type="cellIs" dxfId="3289" priority="594" operator="between">
      <formula>0.6</formula>
      <formula>0.8</formula>
    </cfRule>
    <cfRule type="cellIs" dxfId="3288" priority="595" operator="greaterThanOrEqual">
      <formula>0.9</formula>
    </cfRule>
  </conditionalFormatting>
  <conditionalFormatting sqref="AP112">
    <cfRule type="iconSet" priority="596">
      <iconSet iconSet="4Arrows" showValue="0">
        <cfvo type="percent" val="0"/>
        <cfvo type="num" val="0.6"/>
        <cfvo type="num" val="0.8"/>
        <cfvo type="num" val="0.9"/>
      </iconSet>
    </cfRule>
    <cfRule type="cellIs" dxfId="3287" priority="597" operator="lessThan">
      <formula>0.6</formula>
    </cfRule>
    <cfRule type="cellIs" dxfId="3286" priority="598" operator="between">
      <formula>0.8</formula>
      <formula>0.899999999999999</formula>
    </cfRule>
    <cfRule type="cellIs" dxfId="3285" priority="599" operator="between">
      <formula>0.6</formula>
      <formula>0.8</formula>
    </cfRule>
    <cfRule type="cellIs" dxfId="3284" priority="600" operator="greaterThanOrEqual">
      <formula>0.9</formula>
    </cfRule>
  </conditionalFormatting>
  <conditionalFormatting sqref="AD113:AD116">
    <cfRule type="iconSet" priority="551">
      <iconSet iconSet="4Arrows" showValue="0">
        <cfvo type="percent" val="0"/>
        <cfvo type="num" val="0.6"/>
        <cfvo type="num" val="0.8"/>
        <cfvo type="num" val="0.9"/>
      </iconSet>
    </cfRule>
    <cfRule type="cellIs" dxfId="3283" priority="552" operator="lessThan">
      <formula>0.6</formula>
    </cfRule>
    <cfRule type="cellIs" dxfId="3282" priority="553" operator="between">
      <formula>0.8</formula>
      <formula>0.899999999999999</formula>
    </cfRule>
    <cfRule type="cellIs" dxfId="3281" priority="554" operator="between">
      <formula>0.6</formula>
      <formula>0.8</formula>
    </cfRule>
    <cfRule type="cellIs" dxfId="3280" priority="555" operator="greaterThanOrEqual">
      <formula>0.9</formula>
    </cfRule>
  </conditionalFormatting>
  <conditionalFormatting sqref="Y113:Y116">
    <cfRule type="iconSet" priority="556">
      <iconSet iconSet="4Arrows" showValue="0">
        <cfvo type="percent" val="0"/>
        <cfvo type="num" val="0.6"/>
        <cfvo type="num" val="0.8"/>
        <cfvo type="num" val="0.9"/>
      </iconSet>
    </cfRule>
    <cfRule type="cellIs" dxfId="3279" priority="557" operator="lessThan">
      <formula>0.6</formula>
    </cfRule>
    <cfRule type="cellIs" dxfId="3278" priority="558" operator="between">
      <formula>0.8</formula>
      <formula>0.899999999999999</formula>
    </cfRule>
    <cfRule type="cellIs" dxfId="3277" priority="559" operator="between">
      <formula>0.6</formula>
      <formula>0.8</formula>
    </cfRule>
    <cfRule type="cellIs" dxfId="3276" priority="560" operator="greaterThanOrEqual">
      <formula>0.9</formula>
    </cfRule>
  </conditionalFormatting>
  <conditionalFormatting sqref="AH113:AH116">
    <cfRule type="iconSet" priority="561">
      <iconSet iconSet="4Arrows" showValue="0">
        <cfvo type="percent" val="0"/>
        <cfvo type="num" val="0.6"/>
        <cfvo type="num" val="0.8"/>
        <cfvo type="num" val="0.9"/>
      </iconSet>
    </cfRule>
    <cfRule type="cellIs" dxfId="3275" priority="562" operator="lessThan">
      <formula>0.6</formula>
    </cfRule>
    <cfRule type="cellIs" dxfId="3274" priority="563" operator="between">
      <formula>0.8</formula>
      <formula>0.899999999999999</formula>
    </cfRule>
    <cfRule type="cellIs" dxfId="3273" priority="564" operator="between">
      <formula>0.6</formula>
      <formula>0.8</formula>
    </cfRule>
    <cfRule type="cellIs" dxfId="3272" priority="565" operator="greaterThanOrEqual">
      <formula>0.9</formula>
    </cfRule>
  </conditionalFormatting>
  <conditionalFormatting sqref="AL113:AL116">
    <cfRule type="iconSet" priority="566">
      <iconSet iconSet="4Arrows" showValue="0">
        <cfvo type="percent" val="0"/>
        <cfvo type="num" val="0.6"/>
        <cfvo type="num" val="0.8"/>
        <cfvo type="num" val="0.9"/>
      </iconSet>
    </cfRule>
    <cfRule type="cellIs" dxfId="3271" priority="567" operator="lessThan">
      <formula>0.6</formula>
    </cfRule>
    <cfRule type="cellIs" dxfId="3270" priority="568" operator="between">
      <formula>0.8</formula>
      <formula>0.899999999999999</formula>
    </cfRule>
    <cfRule type="cellIs" dxfId="3269" priority="569" operator="between">
      <formula>0.6</formula>
      <formula>0.8</formula>
    </cfRule>
    <cfRule type="cellIs" dxfId="3268" priority="570" operator="greaterThanOrEqual">
      <formula>0.9</formula>
    </cfRule>
  </conditionalFormatting>
  <conditionalFormatting sqref="AP113:AP116">
    <cfRule type="iconSet" priority="571">
      <iconSet iconSet="4Arrows" showValue="0">
        <cfvo type="percent" val="0"/>
        <cfvo type="num" val="0.6"/>
        <cfvo type="num" val="0.8"/>
        <cfvo type="num" val="0.9"/>
      </iconSet>
    </cfRule>
    <cfRule type="cellIs" dxfId="3267" priority="572" operator="lessThan">
      <formula>0.6</formula>
    </cfRule>
    <cfRule type="cellIs" dxfId="3266" priority="573" operator="between">
      <formula>0.8</formula>
      <formula>0.899999999999999</formula>
    </cfRule>
    <cfRule type="cellIs" dxfId="3265" priority="574" operator="between">
      <formula>0.6</formula>
      <formula>0.8</formula>
    </cfRule>
    <cfRule type="cellIs" dxfId="3264" priority="575" operator="greaterThanOrEqual">
      <formula>0.9</formula>
    </cfRule>
  </conditionalFormatting>
  <conditionalFormatting sqref="AD117">
    <cfRule type="iconSet" priority="526">
      <iconSet iconSet="4Arrows" showValue="0">
        <cfvo type="percent" val="0"/>
        <cfvo type="num" val="0.6"/>
        <cfvo type="num" val="0.8"/>
        <cfvo type="num" val="0.9"/>
      </iconSet>
    </cfRule>
    <cfRule type="cellIs" dxfId="3263" priority="527" operator="lessThan">
      <formula>0.6</formula>
    </cfRule>
    <cfRule type="cellIs" dxfId="3262" priority="528" operator="between">
      <formula>0.8</formula>
      <formula>0.899999999999999</formula>
    </cfRule>
    <cfRule type="cellIs" dxfId="3261" priority="529" operator="between">
      <formula>0.6</formula>
      <formula>0.8</formula>
    </cfRule>
    <cfRule type="cellIs" dxfId="3260" priority="530" operator="greaterThanOrEqual">
      <formula>0.9</formula>
    </cfRule>
  </conditionalFormatting>
  <conditionalFormatting sqref="Y117">
    <cfRule type="iconSet" priority="531">
      <iconSet iconSet="4Arrows" showValue="0">
        <cfvo type="percent" val="0"/>
        <cfvo type="num" val="0.6"/>
        <cfvo type="num" val="0.8"/>
        <cfvo type="num" val="0.9"/>
      </iconSet>
    </cfRule>
    <cfRule type="cellIs" dxfId="3259" priority="532" operator="lessThan">
      <formula>0.6</formula>
    </cfRule>
    <cfRule type="cellIs" dxfId="3258" priority="533" operator="between">
      <formula>0.8</formula>
      <formula>0.899999999999999</formula>
    </cfRule>
    <cfRule type="cellIs" dxfId="3257" priority="534" operator="between">
      <formula>0.6</formula>
      <formula>0.8</formula>
    </cfRule>
    <cfRule type="cellIs" dxfId="3256" priority="535" operator="greaterThanOrEqual">
      <formula>0.9</formula>
    </cfRule>
  </conditionalFormatting>
  <conditionalFormatting sqref="AH117">
    <cfRule type="iconSet" priority="536">
      <iconSet iconSet="4Arrows" showValue="0">
        <cfvo type="percent" val="0"/>
        <cfvo type="num" val="0.6"/>
        <cfvo type="num" val="0.8"/>
        <cfvo type="num" val="0.9"/>
      </iconSet>
    </cfRule>
    <cfRule type="cellIs" dxfId="3255" priority="537" operator="lessThan">
      <formula>0.6</formula>
    </cfRule>
    <cfRule type="cellIs" dxfId="3254" priority="538" operator="between">
      <formula>0.8</formula>
      <formula>0.899999999999999</formula>
    </cfRule>
    <cfRule type="cellIs" dxfId="3253" priority="539" operator="between">
      <formula>0.6</formula>
      <formula>0.8</formula>
    </cfRule>
    <cfRule type="cellIs" dxfId="3252" priority="540" operator="greaterThanOrEqual">
      <formula>0.9</formula>
    </cfRule>
  </conditionalFormatting>
  <conditionalFormatting sqref="AL117">
    <cfRule type="iconSet" priority="541">
      <iconSet iconSet="4Arrows" showValue="0">
        <cfvo type="percent" val="0"/>
        <cfvo type="num" val="0.6"/>
        <cfvo type="num" val="0.8"/>
        <cfvo type="num" val="0.9"/>
      </iconSet>
    </cfRule>
    <cfRule type="cellIs" dxfId="3251" priority="542" operator="lessThan">
      <formula>0.6</formula>
    </cfRule>
    <cfRule type="cellIs" dxfId="3250" priority="543" operator="between">
      <formula>0.8</formula>
      <formula>0.899999999999999</formula>
    </cfRule>
    <cfRule type="cellIs" dxfId="3249" priority="544" operator="between">
      <formula>0.6</formula>
      <formula>0.8</formula>
    </cfRule>
    <cfRule type="cellIs" dxfId="3248" priority="545" operator="greaterThanOrEqual">
      <formula>0.9</formula>
    </cfRule>
  </conditionalFormatting>
  <conditionalFormatting sqref="AP117">
    <cfRule type="iconSet" priority="546">
      <iconSet iconSet="4Arrows" showValue="0">
        <cfvo type="percent" val="0"/>
        <cfvo type="num" val="0.6"/>
        <cfvo type="num" val="0.8"/>
        <cfvo type="num" val="0.9"/>
      </iconSet>
    </cfRule>
    <cfRule type="cellIs" dxfId="3247" priority="547" operator="lessThan">
      <formula>0.6</formula>
    </cfRule>
    <cfRule type="cellIs" dxfId="3246" priority="548" operator="between">
      <formula>0.8</formula>
      <formula>0.899999999999999</formula>
    </cfRule>
    <cfRule type="cellIs" dxfId="3245" priority="549" operator="between">
      <formula>0.6</formula>
      <formula>0.8</formula>
    </cfRule>
    <cfRule type="cellIs" dxfId="3244" priority="550" operator="greaterThanOrEqual">
      <formula>0.9</formula>
    </cfRule>
  </conditionalFormatting>
  <conditionalFormatting sqref="AD118">
    <cfRule type="iconSet" priority="501">
      <iconSet iconSet="4Arrows" showValue="0">
        <cfvo type="percent" val="0"/>
        <cfvo type="num" val="0.6"/>
        <cfvo type="num" val="0.8"/>
        <cfvo type="num" val="0.9"/>
      </iconSet>
    </cfRule>
    <cfRule type="cellIs" dxfId="3243" priority="502" operator="lessThan">
      <formula>0.6</formula>
    </cfRule>
    <cfRule type="cellIs" dxfId="3242" priority="503" operator="between">
      <formula>0.8</formula>
      <formula>0.899999999999999</formula>
    </cfRule>
    <cfRule type="cellIs" dxfId="3241" priority="504" operator="between">
      <formula>0.6</formula>
      <formula>0.8</formula>
    </cfRule>
    <cfRule type="cellIs" dxfId="3240" priority="505" operator="greaterThanOrEqual">
      <formula>0.9</formula>
    </cfRule>
  </conditionalFormatting>
  <conditionalFormatting sqref="Y118">
    <cfRule type="iconSet" priority="506">
      <iconSet iconSet="4Arrows" showValue="0">
        <cfvo type="percent" val="0"/>
        <cfvo type="num" val="0.6"/>
        <cfvo type="num" val="0.8"/>
        <cfvo type="num" val="0.9"/>
      </iconSet>
    </cfRule>
    <cfRule type="cellIs" dxfId="3239" priority="507" operator="lessThan">
      <formula>0.6</formula>
    </cfRule>
    <cfRule type="cellIs" dxfId="3238" priority="508" operator="between">
      <formula>0.8</formula>
      <formula>0.899999999999999</formula>
    </cfRule>
    <cfRule type="cellIs" dxfId="3237" priority="509" operator="between">
      <formula>0.6</formula>
      <formula>0.8</formula>
    </cfRule>
    <cfRule type="cellIs" dxfId="3236" priority="510" operator="greaterThanOrEqual">
      <formula>0.9</formula>
    </cfRule>
  </conditionalFormatting>
  <conditionalFormatting sqref="AH118">
    <cfRule type="iconSet" priority="511">
      <iconSet iconSet="4Arrows" showValue="0">
        <cfvo type="percent" val="0"/>
        <cfvo type="num" val="0.6"/>
        <cfvo type="num" val="0.8"/>
        <cfvo type="num" val="0.9"/>
      </iconSet>
    </cfRule>
    <cfRule type="cellIs" dxfId="3235" priority="512" operator="lessThan">
      <formula>0.6</formula>
    </cfRule>
    <cfRule type="cellIs" dxfId="3234" priority="513" operator="between">
      <formula>0.8</formula>
      <formula>0.899999999999999</formula>
    </cfRule>
    <cfRule type="cellIs" dxfId="3233" priority="514" operator="between">
      <formula>0.6</formula>
      <formula>0.8</formula>
    </cfRule>
    <cfRule type="cellIs" dxfId="3232" priority="515" operator="greaterThanOrEqual">
      <formula>0.9</formula>
    </cfRule>
  </conditionalFormatting>
  <conditionalFormatting sqref="AL118">
    <cfRule type="iconSet" priority="516">
      <iconSet iconSet="4Arrows" showValue="0">
        <cfvo type="percent" val="0"/>
        <cfvo type="num" val="0.6"/>
        <cfvo type="num" val="0.8"/>
        <cfvo type="num" val="0.9"/>
      </iconSet>
    </cfRule>
    <cfRule type="cellIs" dxfId="3231" priority="517" operator="lessThan">
      <formula>0.6</formula>
    </cfRule>
    <cfRule type="cellIs" dxfId="3230" priority="518" operator="between">
      <formula>0.8</formula>
      <formula>0.899999999999999</formula>
    </cfRule>
    <cfRule type="cellIs" dxfId="3229" priority="519" operator="between">
      <formula>0.6</formula>
      <formula>0.8</formula>
    </cfRule>
    <cfRule type="cellIs" dxfId="3228" priority="520" operator="greaterThanOrEqual">
      <formula>0.9</formula>
    </cfRule>
  </conditionalFormatting>
  <conditionalFormatting sqref="AP118">
    <cfRule type="iconSet" priority="521">
      <iconSet iconSet="4Arrows" showValue="0">
        <cfvo type="percent" val="0"/>
        <cfvo type="num" val="0.6"/>
        <cfvo type="num" val="0.8"/>
        <cfvo type="num" val="0.9"/>
      </iconSet>
    </cfRule>
    <cfRule type="cellIs" dxfId="3227" priority="522" operator="lessThan">
      <formula>0.6</formula>
    </cfRule>
    <cfRule type="cellIs" dxfId="3226" priority="523" operator="between">
      <formula>0.8</formula>
      <formula>0.899999999999999</formula>
    </cfRule>
    <cfRule type="cellIs" dxfId="3225" priority="524" operator="between">
      <formula>0.6</formula>
      <formula>0.8</formula>
    </cfRule>
    <cfRule type="cellIs" dxfId="3224" priority="525" operator="greaterThanOrEqual">
      <formula>0.9</formula>
    </cfRule>
  </conditionalFormatting>
  <conditionalFormatting sqref="AD119">
    <cfRule type="iconSet" priority="476">
      <iconSet iconSet="4Arrows" showValue="0">
        <cfvo type="percent" val="0"/>
        <cfvo type="num" val="0.6"/>
        <cfvo type="num" val="0.8"/>
        <cfvo type="num" val="0.9"/>
      </iconSet>
    </cfRule>
    <cfRule type="cellIs" dxfId="3223" priority="477" operator="lessThan">
      <formula>0.6</formula>
    </cfRule>
    <cfRule type="cellIs" dxfId="3222" priority="478" operator="between">
      <formula>0.8</formula>
      <formula>0.899999999999999</formula>
    </cfRule>
    <cfRule type="cellIs" dxfId="3221" priority="479" operator="between">
      <formula>0.6</formula>
      <formula>0.8</formula>
    </cfRule>
    <cfRule type="cellIs" dxfId="3220" priority="480" operator="greaterThanOrEqual">
      <formula>0.9</formula>
    </cfRule>
  </conditionalFormatting>
  <conditionalFormatting sqref="Y119">
    <cfRule type="iconSet" priority="481">
      <iconSet iconSet="4Arrows" showValue="0">
        <cfvo type="percent" val="0"/>
        <cfvo type="num" val="0.6"/>
        <cfvo type="num" val="0.8"/>
        <cfvo type="num" val="0.9"/>
      </iconSet>
    </cfRule>
    <cfRule type="cellIs" dxfId="3219" priority="482" operator="lessThan">
      <formula>0.6</formula>
    </cfRule>
    <cfRule type="cellIs" dxfId="3218" priority="483" operator="between">
      <formula>0.8</formula>
      <formula>0.899999999999999</formula>
    </cfRule>
    <cfRule type="cellIs" dxfId="3217" priority="484" operator="between">
      <formula>0.6</formula>
      <formula>0.8</formula>
    </cfRule>
    <cfRule type="cellIs" dxfId="3216" priority="485" operator="greaterThanOrEqual">
      <formula>0.9</formula>
    </cfRule>
  </conditionalFormatting>
  <conditionalFormatting sqref="AH119">
    <cfRule type="iconSet" priority="486">
      <iconSet iconSet="4Arrows" showValue="0">
        <cfvo type="percent" val="0"/>
        <cfvo type="num" val="0.6"/>
        <cfvo type="num" val="0.8"/>
        <cfvo type="num" val="0.9"/>
      </iconSet>
    </cfRule>
    <cfRule type="cellIs" dxfId="3215" priority="487" operator="lessThan">
      <formula>0.6</formula>
    </cfRule>
    <cfRule type="cellIs" dxfId="3214" priority="488" operator="between">
      <formula>0.8</formula>
      <formula>0.899999999999999</formula>
    </cfRule>
    <cfRule type="cellIs" dxfId="3213" priority="489" operator="between">
      <formula>0.6</formula>
      <formula>0.8</formula>
    </cfRule>
    <cfRule type="cellIs" dxfId="3212" priority="490" operator="greaterThanOrEqual">
      <formula>0.9</formula>
    </cfRule>
  </conditionalFormatting>
  <conditionalFormatting sqref="AL119">
    <cfRule type="iconSet" priority="491">
      <iconSet iconSet="4Arrows" showValue="0">
        <cfvo type="percent" val="0"/>
        <cfvo type="num" val="0.6"/>
        <cfvo type="num" val="0.8"/>
        <cfvo type="num" val="0.9"/>
      </iconSet>
    </cfRule>
    <cfRule type="cellIs" dxfId="3211" priority="492" operator="lessThan">
      <formula>0.6</formula>
    </cfRule>
    <cfRule type="cellIs" dxfId="3210" priority="493" operator="between">
      <formula>0.8</formula>
      <formula>0.899999999999999</formula>
    </cfRule>
    <cfRule type="cellIs" dxfId="3209" priority="494" operator="between">
      <formula>0.6</formula>
      <formula>0.8</formula>
    </cfRule>
    <cfRule type="cellIs" dxfId="3208" priority="495" operator="greaterThanOrEqual">
      <formula>0.9</formula>
    </cfRule>
  </conditionalFormatting>
  <conditionalFormatting sqref="AP119">
    <cfRule type="iconSet" priority="496">
      <iconSet iconSet="4Arrows" showValue="0">
        <cfvo type="percent" val="0"/>
        <cfvo type="num" val="0.6"/>
        <cfvo type="num" val="0.8"/>
        <cfvo type="num" val="0.9"/>
      </iconSet>
    </cfRule>
    <cfRule type="cellIs" dxfId="3207" priority="497" operator="lessThan">
      <formula>0.6</formula>
    </cfRule>
    <cfRule type="cellIs" dxfId="3206" priority="498" operator="between">
      <formula>0.8</formula>
      <formula>0.899999999999999</formula>
    </cfRule>
    <cfRule type="cellIs" dxfId="3205" priority="499" operator="between">
      <formula>0.6</formula>
      <formula>0.8</formula>
    </cfRule>
    <cfRule type="cellIs" dxfId="3204" priority="500" operator="greaterThanOrEqual">
      <formula>0.9</formula>
    </cfRule>
  </conditionalFormatting>
  <conditionalFormatting sqref="AD120">
    <cfRule type="iconSet" priority="451">
      <iconSet iconSet="4Arrows" showValue="0">
        <cfvo type="percent" val="0"/>
        <cfvo type="num" val="0.6"/>
        <cfvo type="num" val="0.8"/>
        <cfvo type="num" val="0.9"/>
      </iconSet>
    </cfRule>
    <cfRule type="cellIs" dxfId="3203" priority="452" operator="lessThan">
      <formula>0.6</formula>
    </cfRule>
    <cfRule type="cellIs" dxfId="3202" priority="453" operator="between">
      <formula>0.8</formula>
      <formula>0.899999999999999</formula>
    </cfRule>
    <cfRule type="cellIs" dxfId="3201" priority="454" operator="between">
      <formula>0.6</formula>
      <formula>0.8</formula>
    </cfRule>
    <cfRule type="cellIs" dxfId="3200" priority="455" operator="greaterThanOrEqual">
      <formula>0.9</formula>
    </cfRule>
  </conditionalFormatting>
  <conditionalFormatting sqref="Y120">
    <cfRule type="iconSet" priority="456">
      <iconSet iconSet="4Arrows" showValue="0">
        <cfvo type="percent" val="0"/>
        <cfvo type="num" val="0.6"/>
        <cfvo type="num" val="0.8"/>
        <cfvo type="num" val="0.9"/>
      </iconSet>
    </cfRule>
    <cfRule type="cellIs" dxfId="3199" priority="457" operator="lessThan">
      <formula>0.6</formula>
    </cfRule>
    <cfRule type="cellIs" dxfId="3198" priority="458" operator="between">
      <formula>0.8</formula>
      <formula>0.899999999999999</formula>
    </cfRule>
    <cfRule type="cellIs" dxfId="3197" priority="459" operator="between">
      <formula>0.6</formula>
      <formula>0.8</formula>
    </cfRule>
    <cfRule type="cellIs" dxfId="3196" priority="460" operator="greaterThanOrEqual">
      <formula>0.9</formula>
    </cfRule>
  </conditionalFormatting>
  <conditionalFormatting sqref="AH120">
    <cfRule type="iconSet" priority="461">
      <iconSet iconSet="4Arrows" showValue="0">
        <cfvo type="percent" val="0"/>
        <cfvo type="num" val="0.6"/>
        <cfvo type="num" val="0.8"/>
        <cfvo type="num" val="0.9"/>
      </iconSet>
    </cfRule>
    <cfRule type="cellIs" dxfId="3195" priority="462" operator="lessThan">
      <formula>0.6</formula>
    </cfRule>
    <cfRule type="cellIs" dxfId="3194" priority="463" operator="between">
      <formula>0.8</formula>
      <formula>0.899999999999999</formula>
    </cfRule>
    <cfRule type="cellIs" dxfId="3193" priority="464" operator="between">
      <formula>0.6</formula>
      <formula>0.8</formula>
    </cfRule>
    <cfRule type="cellIs" dxfId="3192" priority="465" operator="greaterThanOrEqual">
      <formula>0.9</formula>
    </cfRule>
  </conditionalFormatting>
  <conditionalFormatting sqref="AL120">
    <cfRule type="iconSet" priority="466">
      <iconSet iconSet="4Arrows" showValue="0">
        <cfvo type="percent" val="0"/>
        <cfvo type="num" val="0.6"/>
        <cfvo type="num" val="0.8"/>
        <cfvo type="num" val="0.9"/>
      </iconSet>
    </cfRule>
    <cfRule type="cellIs" dxfId="3191" priority="467" operator="lessThan">
      <formula>0.6</formula>
    </cfRule>
    <cfRule type="cellIs" dxfId="3190" priority="468" operator="between">
      <formula>0.8</formula>
      <formula>0.899999999999999</formula>
    </cfRule>
    <cfRule type="cellIs" dxfId="3189" priority="469" operator="between">
      <formula>0.6</formula>
      <formula>0.8</formula>
    </cfRule>
    <cfRule type="cellIs" dxfId="3188" priority="470" operator="greaterThanOrEqual">
      <formula>0.9</formula>
    </cfRule>
  </conditionalFormatting>
  <conditionalFormatting sqref="AP120">
    <cfRule type="iconSet" priority="471">
      <iconSet iconSet="4Arrows" showValue="0">
        <cfvo type="percent" val="0"/>
        <cfvo type="num" val="0.6"/>
        <cfvo type="num" val="0.8"/>
        <cfvo type="num" val="0.9"/>
      </iconSet>
    </cfRule>
    <cfRule type="cellIs" dxfId="3187" priority="472" operator="lessThan">
      <formula>0.6</formula>
    </cfRule>
    <cfRule type="cellIs" dxfId="3186" priority="473" operator="between">
      <formula>0.8</formula>
      <formula>0.899999999999999</formula>
    </cfRule>
    <cfRule type="cellIs" dxfId="3185" priority="474" operator="between">
      <formula>0.6</formula>
      <formula>0.8</formula>
    </cfRule>
    <cfRule type="cellIs" dxfId="3184" priority="475" operator="greaterThanOrEqual">
      <formula>0.9</formula>
    </cfRule>
  </conditionalFormatting>
  <conditionalFormatting sqref="AD121">
    <cfRule type="iconSet" priority="426">
      <iconSet iconSet="4Arrows" showValue="0">
        <cfvo type="percent" val="0"/>
        <cfvo type="num" val="0.6"/>
        <cfvo type="num" val="0.8"/>
        <cfvo type="num" val="0.9"/>
      </iconSet>
    </cfRule>
    <cfRule type="cellIs" dxfId="3183" priority="427" operator="lessThan">
      <formula>0.6</formula>
    </cfRule>
    <cfRule type="cellIs" dxfId="3182" priority="428" operator="between">
      <formula>0.8</formula>
      <formula>0.899999999999999</formula>
    </cfRule>
    <cfRule type="cellIs" dxfId="3181" priority="429" operator="between">
      <formula>0.6</formula>
      <formula>0.8</formula>
    </cfRule>
    <cfRule type="cellIs" dxfId="3180" priority="430" operator="greaterThanOrEqual">
      <formula>0.9</formula>
    </cfRule>
  </conditionalFormatting>
  <conditionalFormatting sqref="Y121">
    <cfRule type="iconSet" priority="431">
      <iconSet iconSet="4Arrows" showValue="0">
        <cfvo type="percent" val="0"/>
        <cfvo type="num" val="0.6"/>
        <cfvo type="num" val="0.8"/>
        <cfvo type="num" val="0.9"/>
      </iconSet>
    </cfRule>
    <cfRule type="cellIs" dxfId="3179" priority="432" operator="lessThan">
      <formula>0.6</formula>
    </cfRule>
    <cfRule type="cellIs" dxfId="3178" priority="433" operator="between">
      <formula>0.8</formula>
      <formula>0.899999999999999</formula>
    </cfRule>
    <cfRule type="cellIs" dxfId="3177" priority="434" operator="between">
      <formula>0.6</formula>
      <formula>0.8</formula>
    </cfRule>
    <cfRule type="cellIs" dxfId="3176" priority="435" operator="greaterThanOrEqual">
      <formula>0.9</formula>
    </cfRule>
  </conditionalFormatting>
  <conditionalFormatting sqref="AH121">
    <cfRule type="iconSet" priority="436">
      <iconSet iconSet="4Arrows" showValue="0">
        <cfvo type="percent" val="0"/>
        <cfvo type="num" val="0.6"/>
        <cfvo type="num" val="0.8"/>
        <cfvo type="num" val="0.9"/>
      </iconSet>
    </cfRule>
    <cfRule type="cellIs" dxfId="3175" priority="437" operator="lessThan">
      <formula>0.6</formula>
    </cfRule>
    <cfRule type="cellIs" dxfId="3174" priority="438" operator="between">
      <formula>0.8</formula>
      <formula>0.899999999999999</formula>
    </cfRule>
    <cfRule type="cellIs" dxfId="3173" priority="439" operator="between">
      <formula>0.6</formula>
      <formula>0.8</formula>
    </cfRule>
    <cfRule type="cellIs" dxfId="3172" priority="440" operator="greaterThanOrEqual">
      <formula>0.9</formula>
    </cfRule>
  </conditionalFormatting>
  <conditionalFormatting sqref="AL121">
    <cfRule type="iconSet" priority="441">
      <iconSet iconSet="4Arrows" showValue="0">
        <cfvo type="percent" val="0"/>
        <cfvo type="num" val="0.6"/>
        <cfvo type="num" val="0.8"/>
        <cfvo type="num" val="0.9"/>
      </iconSet>
    </cfRule>
    <cfRule type="cellIs" dxfId="3171" priority="442" operator="lessThan">
      <formula>0.6</formula>
    </cfRule>
    <cfRule type="cellIs" dxfId="3170" priority="443" operator="between">
      <formula>0.8</formula>
      <formula>0.899999999999999</formula>
    </cfRule>
    <cfRule type="cellIs" dxfId="3169" priority="444" operator="between">
      <formula>0.6</formula>
      <formula>0.8</formula>
    </cfRule>
    <cfRule type="cellIs" dxfId="3168" priority="445" operator="greaterThanOrEqual">
      <formula>0.9</formula>
    </cfRule>
  </conditionalFormatting>
  <conditionalFormatting sqref="AP121">
    <cfRule type="iconSet" priority="446">
      <iconSet iconSet="4Arrows" showValue="0">
        <cfvo type="percent" val="0"/>
        <cfvo type="num" val="0.6"/>
        <cfvo type="num" val="0.8"/>
        <cfvo type="num" val="0.9"/>
      </iconSet>
    </cfRule>
    <cfRule type="cellIs" dxfId="3167" priority="447" operator="lessThan">
      <formula>0.6</formula>
    </cfRule>
    <cfRule type="cellIs" dxfId="3166" priority="448" operator="between">
      <formula>0.8</formula>
      <formula>0.899999999999999</formula>
    </cfRule>
    <cfRule type="cellIs" dxfId="3165" priority="449" operator="between">
      <formula>0.6</formula>
      <formula>0.8</formula>
    </cfRule>
    <cfRule type="cellIs" dxfId="3164" priority="450" operator="greaterThanOrEqual">
      <formula>0.9</formula>
    </cfRule>
  </conditionalFormatting>
  <conditionalFormatting sqref="AD122">
    <cfRule type="iconSet" priority="401">
      <iconSet iconSet="4Arrows" showValue="0">
        <cfvo type="percent" val="0"/>
        <cfvo type="num" val="0.6"/>
        <cfvo type="num" val="0.8"/>
        <cfvo type="num" val="0.9"/>
      </iconSet>
    </cfRule>
    <cfRule type="cellIs" dxfId="3163" priority="402" operator="lessThan">
      <formula>0.6</formula>
    </cfRule>
    <cfRule type="cellIs" dxfId="3162" priority="403" operator="between">
      <formula>0.8</formula>
      <formula>0.899999999999999</formula>
    </cfRule>
    <cfRule type="cellIs" dxfId="3161" priority="404" operator="between">
      <formula>0.6</formula>
      <formula>0.8</formula>
    </cfRule>
    <cfRule type="cellIs" dxfId="3160" priority="405" operator="greaterThanOrEqual">
      <formula>0.9</formula>
    </cfRule>
  </conditionalFormatting>
  <conditionalFormatting sqref="Y122">
    <cfRule type="iconSet" priority="406">
      <iconSet iconSet="4Arrows" showValue="0">
        <cfvo type="percent" val="0"/>
        <cfvo type="num" val="0.6"/>
        <cfvo type="num" val="0.8"/>
        <cfvo type="num" val="0.9"/>
      </iconSet>
    </cfRule>
    <cfRule type="cellIs" dxfId="3159" priority="407" operator="lessThan">
      <formula>0.6</formula>
    </cfRule>
    <cfRule type="cellIs" dxfId="3158" priority="408" operator="between">
      <formula>0.8</formula>
      <formula>0.899999999999999</formula>
    </cfRule>
    <cfRule type="cellIs" dxfId="3157" priority="409" operator="between">
      <formula>0.6</formula>
      <formula>0.8</formula>
    </cfRule>
    <cfRule type="cellIs" dxfId="3156" priority="410" operator="greaterThanOrEqual">
      <formula>0.9</formula>
    </cfRule>
  </conditionalFormatting>
  <conditionalFormatting sqref="AH122">
    <cfRule type="iconSet" priority="411">
      <iconSet iconSet="4Arrows" showValue="0">
        <cfvo type="percent" val="0"/>
        <cfvo type="num" val="0.6"/>
        <cfvo type="num" val="0.8"/>
        <cfvo type="num" val="0.9"/>
      </iconSet>
    </cfRule>
    <cfRule type="cellIs" dxfId="3155" priority="412" operator="lessThan">
      <formula>0.6</formula>
    </cfRule>
    <cfRule type="cellIs" dxfId="3154" priority="413" operator="between">
      <formula>0.8</formula>
      <formula>0.899999999999999</formula>
    </cfRule>
    <cfRule type="cellIs" dxfId="3153" priority="414" operator="between">
      <formula>0.6</formula>
      <formula>0.8</formula>
    </cfRule>
    <cfRule type="cellIs" dxfId="3152" priority="415" operator="greaterThanOrEqual">
      <formula>0.9</formula>
    </cfRule>
  </conditionalFormatting>
  <conditionalFormatting sqref="AL122">
    <cfRule type="iconSet" priority="416">
      <iconSet iconSet="4Arrows" showValue="0">
        <cfvo type="percent" val="0"/>
        <cfvo type="num" val="0.6"/>
        <cfvo type="num" val="0.8"/>
        <cfvo type="num" val="0.9"/>
      </iconSet>
    </cfRule>
    <cfRule type="cellIs" dxfId="3151" priority="417" operator="lessThan">
      <formula>0.6</formula>
    </cfRule>
    <cfRule type="cellIs" dxfId="3150" priority="418" operator="between">
      <formula>0.8</formula>
      <formula>0.899999999999999</formula>
    </cfRule>
    <cfRule type="cellIs" dxfId="3149" priority="419" operator="between">
      <formula>0.6</formula>
      <formula>0.8</formula>
    </cfRule>
    <cfRule type="cellIs" dxfId="3148" priority="420" operator="greaterThanOrEqual">
      <formula>0.9</formula>
    </cfRule>
  </conditionalFormatting>
  <conditionalFormatting sqref="AP122">
    <cfRule type="iconSet" priority="421">
      <iconSet iconSet="4Arrows" showValue="0">
        <cfvo type="percent" val="0"/>
        <cfvo type="num" val="0.6"/>
        <cfvo type="num" val="0.8"/>
        <cfvo type="num" val="0.9"/>
      </iconSet>
    </cfRule>
    <cfRule type="cellIs" dxfId="3147" priority="422" operator="lessThan">
      <formula>0.6</formula>
    </cfRule>
    <cfRule type="cellIs" dxfId="3146" priority="423" operator="between">
      <formula>0.8</formula>
      <formula>0.899999999999999</formula>
    </cfRule>
    <cfRule type="cellIs" dxfId="3145" priority="424" operator="between">
      <formula>0.6</formula>
      <formula>0.8</formula>
    </cfRule>
    <cfRule type="cellIs" dxfId="3144" priority="425" operator="greaterThanOrEqual">
      <formula>0.9</formula>
    </cfRule>
  </conditionalFormatting>
  <conditionalFormatting sqref="AD123">
    <cfRule type="iconSet" priority="376">
      <iconSet iconSet="4Arrows" showValue="0">
        <cfvo type="percent" val="0"/>
        <cfvo type="num" val="0.6"/>
        <cfvo type="num" val="0.8"/>
        <cfvo type="num" val="0.9"/>
      </iconSet>
    </cfRule>
    <cfRule type="cellIs" dxfId="3143" priority="377" operator="lessThan">
      <formula>0.6</formula>
    </cfRule>
    <cfRule type="cellIs" dxfId="3142" priority="378" operator="between">
      <formula>0.8</formula>
      <formula>0.899999999999999</formula>
    </cfRule>
    <cfRule type="cellIs" dxfId="3141" priority="379" operator="between">
      <formula>0.6</formula>
      <formula>0.8</formula>
    </cfRule>
    <cfRule type="cellIs" dxfId="3140" priority="380" operator="greaterThanOrEqual">
      <formula>0.9</formula>
    </cfRule>
  </conditionalFormatting>
  <conditionalFormatting sqref="Y123">
    <cfRule type="iconSet" priority="381">
      <iconSet iconSet="4Arrows" showValue="0">
        <cfvo type="percent" val="0"/>
        <cfvo type="num" val="0.6"/>
        <cfvo type="num" val="0.8"/>
        <cfvo type="num" val="0.9"/>
      </iconSet>
    </cfRule>
    <cfRule type="cellIs" dxfId="3139" priority="382" operator="lessThan">
      <formula>0.6</formula>
    </cfRule>
    <cfRule type="cellIs" dxfId="3138" priority="383" operator="between">
      <formula>0.8</formula>
      <formula>0.899999999999999</formula>
    </cfRule>
    <cfRule type="cellIs" dxfId="3137" priority="384" operator="between">
      <formula>0.6</formula>
      <formula>0.8</formula>
    </cfRule>
    <cfRule type="cellIs" dxfId="3136" priority="385" operator="greaterThanOrEqual">
      <formula>0.9</formula>
    </cfRule>
  </conditionalFormatting>
  <conditionalFormatting sqref="AH123">
    <cfRule type="iconSet" priority="386">
      <iconSet iconSet="4Arrows" showValue="0">
        <cfvo type="percent" val="0"/>
        <cfvo type="num" val="0.6"/>
        <cfvo type="num" val="0.8"/>
        <cfvo type="num" val="0.9"/>
      </iconSet>
    </cfRule>
    <cfRule type="cellIs" dxfId="3135" priority="387" operator="lessThan">
      <formula>0.6</formula>
    </cfRule>
    <cfRule type="cellIs" dxfId="3134" priority="388" operator="between">
      <formula>0.8</formula>
      <formula>0.899999999999999</formula>
    </cfRule>
    <cfRule type="cellIs" dxfId="3133" priority="389" operator="between">
      <formula>0.6</formula>
      <formula>0.8</formula>
    </cfRule>
    <cfRule type="cellIs" dxfId="3132" priority="390" operator="greaterThanOrEqual">
      <formula>0.9</formula>
    </cfRule>
  </conditionalFormatting>
  <conditionalFormatting sqref="AL123">
    <cfRule type="iconSet" priority="391">
      <iconSet iconSet="4Arrows" showValue="0">
        <cfvo type="percent" val="0"/>
        <cfvo type="num" val="0.6"/>
        <cfvo type="num" val="0.8"/>
        <cfvo type="num" val="0.9"/>
      </iconSet>
    </cfRule>
    <cfRule type="cellIs" dxfId="3131" priority="392" operator="lessThan">
      <formula>0.6</formula>
    </cfRule>
    <cfRule type="cellIs" dxfId="3130" priority="393" operator="between">
      <formula>0.8</formula>
      <formula>0.899999999999999</formula>
    </cfRule>
    <cfRule type="cellIs" dxfId="3129" priority="394" operator="between">
      <formula>0.6</formula>
      <formula>0.8</formula>
    </cfRule>
    <cfRule type="cellIs" dxfId="3128" priority="395" operator="greaterThanOrEqual">
      <formula>0.9</formula>
    </cfRule>
  </conditionalFormatting>
  <conditionalFormatting sqref="AP123">
    <cfRule type="iconSet" priority="396">
      <iconSet iconSet="4Arrows" showValue="0">
        <cfvo type="percent" val="0"/>
        <cfvo type="num" val="0.6"/>
        <cfvo type="num" val="0.8"/>
        <cfvo type="num" val="0.9"/>
      </iconSet>
    </cfRule>
    <cfRule type="cellIs" dxfId="3127" priority="397" operator="lessThan">
      <formula>0.6</formula>
    </cfRule>
    <cfRule type="cellIs" dxfId="3126" priority="398" operator="between">
      <formula>0.8</formula>
      <formula>0.899999999999999</formula>
    </cfRule>
    <cfRule type="cellIs" dxfId="3125" priority="399" operator="between">
      <formula>0.6</formula>
      <formula>0.8</formula>
    </cfRule>
    <cfRule type="cellIs" dxfId="3124" priority="400" operator="greaterThanOrEqual">
      <formula>0.9</formula>
    </cfRule>
  </conditionalFormatting>
  <conditionalFormatting sqref="AD124">
    <cfRule type="iconSet" priority="351">
      <iconSet iconSet="4Arrows" showValue="0">
        <cfvo type="percent" val="0"/>
        <cfvo type="num" val="0.6"/>
        <cfvo type="num" val="0.8"/>
        <cfvo type="num" val="0.9"/>
      </iconSet>
    </cfRule>
    <cfRule type="cellIs" dxfId="3123" priority="352" operator="lessThan">
      <formula>0.6</formula>
    </cfRule>
    <cfRule type="cellIs" dxfId="3122" priority="353" operator="between">
      <formula>0.8</formula>
      <formula>0.899999999999999</formula>
    </cfRule>
    <cfRule type="cellIs" dxfId="3121" priority="354" operator="between">
      <formula>0.6</formula>
      <formula>0.8</formula>
    </cfRule>
    <cfRule type="cellIs" dxfId="3120" priority="355" operator="greaterThanOrEqual">
      <formula>0.9</formula>
    </cfRule>
  </conditionalFormatting>
  <conditionalFormatting sqref="Y124">
    <cfRule type="iconSet" priority="356">
      <iconSet iconSet="4Arrows" showValue="0">
        <cfvo type="percent" val="0"/>
        <cfvo type="num" val="0.6"/>
        <cfvo type="num" val="0.8"/>
        <cfvo type="num" val="0.9"/>
      </iconSet>
    </cfRule>
    <cfRule type="cellIs" dxfId="3119" priority="357" operator="lessThan">
      <formula>0.6</formula>
    </cfRule>
    <cfRule type="cellIs" dxfId="3118" priority="358" operator="between">
      <formula>0.8</formula>
      <formula>0.899999999999999</formula>
    </cfRule>
    <cfRule type="cellIs" dxfId="3117" priority="359" operator="between">
      <formula>0.6</formula>
      <formula>0.8</formula>
    </cfRule>
    <cfRule type="cellIs" dxfId="3116" priority="360" operator="greaterThanOrEqual">
      <formula>0.9</formula>
    </cfRule>
  </conditionalFormatting>
  <conditionalFormatting sqref="AH124">
    <cfRule type="iconSet" priority="361">
      <iconSet iconSet="4Arrows" showValue="0">
        <cfvo type="percent" val="0"/>
        <cfvo type="num" val="0.6"/>
        <cfvo type="num" val="0.8"/>
        <cfvo type="num" val="0.9"/>
      </iconSet>
    </cfRule>
    <cfRule type="cellIs" dxfId="3115" priority="362" operator="lessThan">
      <formula>0.6</formula>
    </cfRule>
    <cfRule type="cellIs" dxfId="3114" priority="363" operator="between">
      <formula>0.8</formula>
      <formula>0.899999999999999</formula>
    </cfRule>
    <cfRule type="cellIs" dxfId="3113" priority="364" operator="between">
      <formula>0.6</formula>
      <formula>0.8</formula>
    </cfRule>
    <cfRule type="cellIs" dxfId="3112" priority="365" operator="greaterThanOrEqual">
      <formula>0.9</formula>
    </cfRule>
  </conditionalFormatting>
  <conditionalFormatting sqref="AL124">
    <cfRule type="iconSet" priority="366">
      <iconSet iconSet="4Arrows" showValue="0">
        <cfvo type="percent" val="0"/>
        <cfvo type="num" val="0.6"/>
        <cfvo type="num" val="0.8"/>
        <cfvo type="num" val="0.9"/>
      </iconSet>
    </cfRule>
    <cfRule type="cellIs" dxfId="3111" priority="367" operator="lessThan">
      <formula>0.6</formula>
    </cfRule>
    <cfRule type="cellIs" dxfId="3110" priority="368" operator="between">
      <formula>0.8</formula>
      <formula>0.899999999999999</formula>
    </cfRule>
    <cfRule type="cellIs" dxfId="3109" priority="369" operator="between">
      <formula>0.6</formula>
      <formula>0.8</formula>
    </cfRule>
    <cfRule type="cellIs" dxfId="3108" priority="370" operator="greaterThanOrEqual">
      <formula>0.9</formula>
    </cfRule>
  </conditionalFormatting>
  <conditionalFormatting sqref="AP124">
    <cfRule type="iconSet" priority="371">
      <iconSet iconSet="4Arrows" showValue="0">
        <cfvo type="percent" val="0"/>
        <cfvo type="num" val="0.6"/>
        <cfvo type="num" val="0.8"/>
        <cfvo type="num" val="0.9"/>
      </iconSet>
    </cfRule>
    <cfRule type="cellIs" dxfId="3107" priority="372" operator="lessThan">
      <formula>0.6</formula>
    </cfRule>
    <cfRule type="cellIs" dxfId="3106" priority="373" operator="between">
      <formula>0.8</formula>
      <formula>0.899999999999999</formula>
    </cfRule>
    <cfRule type="cellIs" dxfId="3105" priority="374" operator="between">
      <formula>0.6</formula>
      <formula>0.8</formula>
    </cfRule>
    <cfRule type="cellIs" dxfId="3104" priority="375" operator="greaterThanOrEqual">
      <formula>0.9</formula>
    </cfRule>
  </conditionalFormatting>
  <conditionalFormatting sqref="AD125">
    <cfRule type="iconSet" priority="326">
      <iconSet iconSet="4Arrows" showValue="0">
        <cfvo type="percent" val="0"/>
        <cfvo type="num" val="0.6"/>
        <cfvo type="num" val="0.8"/>
        <cfvo type="num" val="0.9"/>
      </iconSet>
    </cfRule>
    <cfRule type="cellIs" dxfId="3103" priority="327" operator="lessThan">
      <formula>0.6</formula>
    </cfRule>
    <cfRule type="cellIs" dxfId="3102" priority="328" operator="between">
      <formula>0.8</formula>
      <formula>0.899999999999999</formula>
    </cfRule>
    <cfRule type="cellIs" dxfId="3101" priority="329" operator="between">
      <formula>0.6</formula>
      <formula>0.8</formula>
    </cfRule>
    <cfRule type="cellIs" dxfId="3100" priority="330" operator="greaterThanOrEqual">
      <formula>0.9</formula>
    </cfRule>
  </conditionalFormatting>
  <conditionalFormatting sqref="Y125">
    <cfRule type="iconSet" priority="331">
      <iconSet iconSet="4Arrows" showValue="0">
        <cfvo type="percent" val="0"/>
        <cfvo type="num" val="0.6"/>
        <cfvo type="num" val="0.8"/>
        <cfvo type="num" val="0.9"/>
      </iconSet>
    </cfRule>
    <cfRule type="cellIs" dxfId="3099" priority="332" operator="lessThan">
      <formula>0.6</formula>
    </cfRule>
    <cfRule type="cellIs" dxfId="3098" priority="333" operator="between">
      <formula>0.8</formula>
      <formula>0.899999999999999</formula>
    </cfRule>
    <cfRule type="cellIs" dxfId="3097" priority="334" operator="between">
      <formula>0.6</formula>
      <formula>0.8</formula>
    </cfRule>
    <cfRule type="cellIs" dxfId="3096" priority="335" operator="greaterThanOrEqual">
      <formula>0.9</formula>
    </cfRule>
  </conditionalFormatting>
  <conditionalFormatting sqref="AH125">
    <cfRule type="iconSet" priority="336">
      <iconSet iconSet="4Arrows" showValue="0">
        <cfvo type="percent" val="0"/>
        <cfvo type="num" val="0.6"/>
        <cfvo type="num" val="0.8"/>
        <cfvo type="num" val="0.9"/>
      </iconSet>
    </cfRule>
    <cfRule type="cellIs" dxfId="3095" priority="337" operator="lessThan">
      <formula>0.6</formula>
    </cfRule>
    <cfRule type="cellIs" dxfId="3094" priority="338" operator="between">
      <formula>0.8</formula>
      <formula>0.899999999999999</formula>
    </cfRule>
    <cfRule type="cellIs" dxfId="3093" priority="339" operator="between">
      <formula>0.6</formula>
      <formula>0.8</formula>
    </cfRule>
    <cfRule type="cellIs" dxfId="3092" priority="340" operator="greaterThanOrEqual">
      <formula>0.9</formula>
    </cfRule>
  </conditionalFormatting>
  <conditionalFormatting sqref="AL125">
    <cfRule type="iconSet" priority="341">
      <iconSet iconSet="4Arrows" showValue="0">
        <cfvo type="percent" val="0"/>
        <cfvo type="num" val="0.6"/>
        <cfvo type="num" val="0.8"/>
        <cfvo type="num" val="0.9"/>
      </iconSet>
    </cfRule>
    <cfRule type="cellIs" dxfId="3091" priority="342" operator="lessThan">
      <formula>0.6</formula>
    </cfRule>
    <cfRule type="cellIs" dxfId="3090" priority="343" operator="between">
      <formula>0.8</formula>
      <formula>0.899999999999999</formula>
    </cfRule>
    <cfRule type="cellIs" dxfId="3089" priority="344" operator="between">
      <formula>0.6</formula>
      <formula>0.8</formula>
    </cfRule>
    <cfRule type="cellIs" dxfId="3088" priority="345" operator="greaterThanOrEqual">
      <formula>0.9</formula>
    </cfRule>
  </conditionalFormatting>
  <conditionalFormatting sqref="AP125">
    <cfRule type="iconSet" priority="346">
      <iconSet iconSet="4Arrows" showValue="0">
        <cfvo type="percent" val="0"/>
        <cfvo type="num" val="0.6"/>
        <cfvo type="num" val="0.8"/>
        <cfvo type="num" val="0.9"/>
      </iconSet>
    </cfRule>
    <cfRule type="cellIs" dxfId="3087" priority="347" operator="lessThan">
      <formula>0.6</formula>
    </cfRule>
    <cfRule type="cellIs" dxfId="3086" priority="348" operator="between">
      <formula>0.8</formula>
      <formula>0.899999999999999</formula>
    </cfRule>
    <cfRule type="cellIs" dxfId="3085" priority="349" operator="between">
      <formula>0.6</formula>
      <formula>0.8</formula>
    </cfRule>
    <cfRule type="cellIs" dxfId="3084" priority="350" operator="greaterThanOrEqual">
      <formula>0.9</formula>
    </cfRule>
  </conditionalFormatting>
  <conditionalFormatting sqref="AD126">
    <cfRule type="iconSet" priority="301">
      <iconSet iconSet="4Arrows" showValue="0">
        <cfvo type="percent" val="0"/>
        <cfvo type="num" val="0.6"/>
        <cfvo type="num" val="0.8"/>
        <cfvo type="num" val="0.9"/>
      </iconSet>
    </cfRule>
    <cfRule type="cellIs" dxfId="3083" priority="302" operator="lessThan">
      <formula>0.6</formula>
    </cfRule>
    <cfRule type="cellIs" dxfId="3082" priority="303" operator="between">
      <formula>0.8</formula>
      <formula>0.899999999999999</formula>
    </cfRule>
    <cfRule type="cellIs" dxfId="3081" priority="304" operator="between">
      <formula>0.6</formula>
      <formula>0.8</formula>
    </cfRule>
    <cfRule type="cellIs" dxfId="3080" priority="305" operator="greaterThanOrEqual">
      <formula>0.9</formula>
    </cfRule>
  </conditionalFormatting>
  <conditionalFormatting sqref="Y126">
    <cfRule type="iconSet" priority="306">
      <iconSet iconSet="4Arrows" showValue="0">
        <cfvo type="percent" val="0"/>
        <cfvo type="num" val="0.6"/>
        <cfvo type="num" val="0.8"/>
        <cfvo type="num" val="0.9"/>
      </iconSet>
    </cfRule>
    <cfRule type="cellIs" dxfId="3079" priority="307" operator="lessThan">
      <formula>0.6</formula>
    </cfRule>
    <cfRule type="cellIs" dxfId="3078" priority="308" operator="between">
      <formula>0.8</formula>
      <formula>0.899999999999999</formula>
    </cfRule>
    <cfRule type="cellIs" dxfId="3077" priority="309" operator="between">
      <formula>0.6</formula>
      <formula>0.8</formula>
    </cfRule>
    <cfRule type="cellIs" dxfId="3076" priority="310" operator="greaterThanOrEqual">
      <formula>0.9</formula>
    </cfRule>
  </conditionalFormatting>
  <conditionalFormatting sqref="AH126">
    <cfRule type="iconSet" priority="311">
      <iconSet iconSet="4Arrows" showValue="0">
        <cfvo type="percent" val="0"/>
        <cfvo type="num" val="0.6"/>
        <cfvo type="num" val="0.8"/>
        <cfvo type="num" val="0.9"/>
      </iconSet>
    </cfRule>
    <cfRule type="cellIs" dxfId="3075" priority="312" operator="lessThan">
      <formula>0.6</formula>
    </cfRule>
    <cfRule type="cellIs" dxfId="3074" priority="313" operator="between">
      <formula>0.8</formula>
      <formula>0.899999999999999</formula>
    </cfRule>
    <cfRule type="cellIs" dxfId="3073" priority="314" operator="between">
      <formula>0.6</formula>
      <formula>0.8</formula>
    </cfRule>
    <cfRule type="cellIs" dxfId="3072" priority="315" operator="greaterThanOrEqual">
      <formula>0.9</formula>
    </cfRule>
  </conditionalFormatting>
  <conditionalFormatting sqref="AL126">
    <cfRule type="iconSet" priority="316">
      <iconSet iconSet="4Arrows" showValue="0">
        <cfvo type="percent" val="0"/>
        <cfvo type="num" val="0.6"/>
        <cfvo type="num" val="0.8"/>
        <cfvo type="num" val="0.9"/>
      </iconSet>
    </cfRule>
    <cfRule type="cellIs" dxfId="3071" priority="317" operator="lessThan">
      <formula>0.6</formula>
    </cfRule>
    <cfRule type="cellIs" dxfId="3070" priority="318" operator="between">
      <formula>0.8</formula>
      <formula>0.899999999999999</formula>
    </cfRule>
    <cfRule type="cellIs" dxfId="3069" priority="319" operator="between">
      <formula>0.6</formula>
      <formula>0.8</formula>
    </cfRule>
    <cfRule type="cellIs" dxfId="3068" priority="320" operator="greaterThanOrEqual">
      <formula>0.9</formula>
    </cfRule>
  </conditionalFormatting>
  <conditionalFormatting sqref="AP126">
    <cfRule type="iconSet" priority="321">
      <iconSet iconSet="4Arrows" showValue="0">
        <cfvo type="percent" val="0"/>
        <cfvo type="num" val="0.6"/>
        <cfvo type="num" val="0.8"/>
        <cfvo type="num" val="0.9"/>
      </iconSet>
    </cfRule>
    <cfRule type="cellIs" dxfId="3067" priority="322" operator="lessThan">
      <formula>0.6</formula>
    </cfRule>
    <cfRule type="cellIs" dxfId="3066" priority="323" operator="between">
      <formula>0.8</formula>
      <formula>0.899999999999999</formula>
    </cfRule>
    <cfRule type="cellIs" dxfId="3065" priority="324" operator="between">
      <formula>0.6</formula>
      <formula>0.8</formula>
    </cfRule>
    <cfRule type="cellIs" dxfId="3064" priority="325" operator="greaterThanOrEqual">
      <formula>0.9</formula>
    </cfRule>
  </conditionalFormatting>
  <conditionalFormatting sqref="AD127">
    <cfRule type="iconSet" priority="251">
      <iconSet iconSet="4Arrows" showValue="0">
        <cfvo type="percent" val="0"/>
        <cfvo type="num" val="0.6"/>
        <cfvo type="num" val="0.8"/>
        <cfvo type="num" val="0.9"/>
      </iconSet>
    </cfRule>
    <cfRule type="cellIs" dxfId="3063" priority="252" operator="lessThan">
      <formula>0.6</formula>
    </cfRule>
    <cfRule type="cellIs" dxfId="3062" priority="253" operator="between">
      <formula>0.8</formula>
      <formula>0.899999999999999</formula>
    </cfRule>
    <cfRule type="cellIs" dxfId="3061" priority="254" operator="between">
      <formula>0.6</formula>
      <formula>0.8</formula>
    </cfRule>
    <cfRule type="cellIs" dxfId="3060" priority="255" operator="greaterThanOrEqual">
      <formula>0.9</formula>
    </cfRule>
  </conditionalFormatting>
  <conditionalFormatting sqref="Y127">
    <cfRule type="iconSet" priority="256">
      <iconSet iconSet="4Arrows" showValue="0">
        <cfvo type="percent" val="0"/>
        <cfvo type="num" val="0.6"/>
        <cfvo type="num" val="0.8"/>
        <cfvo type="num" val="0.9"/>
      </iconSet>
    </cfRule>
    <cfRule type="cellIs" dxfId="3059" priority="257" operator="lessThan">
      <formula>0.6</formula>
    </cfRule>
    <cfRule type="cellIs" dxfId="3058" priority="258" operator="between">
      <formula>0.8</formula>
      <formula>0.899999999999999</formula>
    </cfRule>
    <cfRule type="cellIs" dxfId="3057" priority="259" operator="between">
      <formula>0.6</formula>
      <formula>0.8</formula>
    </cfRule>
    <cfRule type="cellIs" dxfId="3056" priority="260" operator="greaterThanOrEqual">
      <formula>0.9</formula>
    </cfRule>
  </conditionalFormatting>
  <conditionalFormatting sqref="AH127">
    <cfRule type="iconSet" priority="261">
      <iconSet iconSet="4Arrows" showValue="0">
        <cfvo type="percent" val="0"/>
        <cfvo type="num" val="0.6"/>
        <cfvo type="num" val="0.8"/>
        <cfvo type="num" val="0.9"/>
      </iconSet>
    </cfRule>
    <cfRule type="cellIs" dxfId="3055" priority="262" operator="lessThan">
      <formula>0.6</formula>
    </cfRule>
    <cfRule type="cellIs" dxfId="3054" priority="263" operator="between">
      <formula>0.8</formula>
      <formula>0.899999999999999</formula>
    </cfRule>
    <cfRule type="cellIs" dxfId="3053" priority="264" operator="between">
      <formula>0.6</formula>
      <formula>0.8</formula>
    </cfRule>
    <cfRule type="cellIs" dxfId="3052" priority="265" operator="greaterThanOrEqual">
      <formula>0.9</formula>
    </cfRule>
  </conditionalFormatting>
  <conditionalFormatting sqref="AL127">
    <cfRule type="iconSet" priority="266">
      <iconSet iconSet="4Arrows" showValue="0">
        <cfvo type="percent" val="0"/>
        <cfvo type="num" val="0.6"/>
        <cfvo type="num" val="0.8"/>
        <cfvo type="num" val="0.9"/>
      </iconSet>
    </cfRule>
    <cfRule type="cellIs" dxfId="3051" priority="267" operator="lessThan">
      <formula>0.6</formula>
    </cfRule>
    <cfRule type="cellIs" dxfId="3050" priority="268" operator="between">
      <formula>0.8</formula>
      <formula>0.899999999999999</formula>
    </cfRule>
    <cfRule type="cellIs" dxfId="3049" priority="269" operator="between">
      <formula>0.6</formula>
      <formula>0.8</formula>
    </cfRule>
    <cfRule type="cellIs" dxfId="3048" priority="270" operator="greaterThanOrEqual">
      <formula>0.9</formula>
    </cfRule>
  </conditionalFormatting>
  <conditionalFormatting sqref="AP127">
    <cfRule type="iconSet" priority="271">
      <iconSet iconSet="4Arrows" showValue="0">
        <cfvo type="percent" val="0"/>
        <cfvo type="num" val="0.6"/>
        <cfvo type="num" val="0.8"/>
        <cfvo type="num" val="0.9"/>
      </iconSet>
    </cfRule>
    <cfRule type="cellIs" dxfId="3047" priority="272" operator="lessThan">
      <formula>0.6</formula>
    </cfRule>
    <cfRule type="cellIs" dxfId="3046" priority="273" operator="between">
      <formula>0.8</formula>
      <formula>0.899999999999999</formula>
    </cfRule>
    <cfRule type="cellIs" dxfId="3045" priority="274" operator="between">
      <formula>0.6</formula>
      <formula>0.8</formula>
    </cfRule>
    <cfRule type="cellIs" dxfId="3044" priority="275" operator="greaterThanOrEqual">
      <formula>0.9</formula>
    </cfRule>
  </conditionalFormatting>
  <conditionalFormatting sqref="AD128">
    <cfRule type="iconSet" priority="226">
      <iconSet iconSet="4Arrows" showValue="0">
        <cfvo type="percent" val="0"/>
        <cfvo type="num" val="0.6"/>
        <cfvo type="num" val="0.8"/>
        <cfvo type="num" val="0.9"/>
      </iconSet>
    </cfRule>
    <cfRule type="cellIs" dxfId="3043" priority="227" operator="lessThan">
      <formula>0.6</formula>
    </cfRule>
    <cfRule type="cellIs" dxfId="3042" priority="228" operator="between">
      <formula>0.8</formula>
      <formula>0.899999999999999</formula>
    </cfRule>
    <cfRule type="cellIs" dxfId="3041" priority="229" operator="between">
      <formula>0.6</formula>
      <formula>0.8</formula>
    </cfRule>
    <cfRule type="cellIs" dxfId="3040" priority="230" operator="greaterThanOrEqual">
      <formula>0.9</formula>
    </cfRule>
  </conditionalFormatting>
  <conditionalFormatting sqref="Y128">
    <cfRule type="iconSet" priority="231">
      <iconSet iconSet="4Arrows" showValue="0">
        <cfvo type="percent" val="0"/>
        <cfvo type="num" val="0.6"/>
        <cfvo type="num" val="0.8"/>
        <cfvo type="num" val="0.9"/>
      </iconSet>
    </cfRule>
    <cfRule type="cellIs" dxfId="3039" priority="232" operator="lessThan">
      <formula>0.6</formula>
    </cfRule>
    <cfRule type="cellIs" dxfId="3038" priority="233" operator="between">
      <formula>0.8</formula>
      <formula>0.899999999999999</formula>
    </cfRule>
    <cfRule type="cellIs" dxfId="3037" priority="234" operator="between">
      <formula>0.6</formula>
      <formula>0.8</formula>
    </cfRule>
    <cfRule type="cellIs" dxfId="3036" priority="235" operator="greaterThanOrEqual">
      <formula>0.9</formula>
    </cfRule>
  </conditionalFormatting>
  <conditionalFormatting sqref="AH128">
    <cfRule type="iconSet" priority="236">
      <iconSet iconSet="4Arrows" showValue="0">
        <cfvo type="percent" val="0"/>
        <cfvo type="num" val="0.6"/>
        <cfvo type="num" val="0.8"/>
        <cfvo type="num" val="0.9"/>
      </iconSet>
    </cfRule>
    <cfRule type="cellIs" dxfId="3035" priority="237" operator="lessThan">
      <formula>0.6</formula>
    </cfRule>
    <cfRule type="cellIs" dxfId="3034" priority="238" operator="between">
      <formula>0.8</formula>
      <formula>0.899999999999999</formula>
    </cfRule>
    <cfRule type="cellIs" dxfId="3033" priority="239" operator="between">
      <formula>0.6</formula>
      <formula>0.8</formula>
    </cfRule>
    <cfRule type="cellIs" dxfId="3032" priority="240" operator="greaterThanOrEqual">
      <formula>0.9</formula>
    </cfRule>
  </conditionalFormatting>
  <conditionalFormatting sqref="AL128">
    <cfRule type="iconSet" priority="241">
      <iconSet iconSet="4Arrows" showValue="0">
        <cfvo type="percent" val="0"/>
        <cfvo type="num" val="0.6"/>
        <cfvo type="num" val="0.8"/>
        <cfvo type="num" val="0.9"/>
      </iconSet>
    </cfRule>
    <cfRule type="cellIs" dxfId="3031" priority="242" operator="lessThan">
      <formula>0.6</formula>
    </cfRule>
    <cfRule type="cellIs" dxfId="3030" priority="243" operator="between">
      <formula>0.8</formula>
      <formula>0.899999999999999</formula>
    </cfRule>
    <cfRule type="cellIs" dxfId="3029" priority="244" operator="between">
      <formula>0.6</formula>
      <formula>0.8</formula>
    </cfRule>
    <cfRule type="cellIs" dxfId="3028" priority="245" operator="greaterThanOrEqual">
      <formula>0.9</formula>
    </cfRule>
  </conditionalFormatting>
  <conditionalFormatting sqref="AP128">
    <cfRule type="iconSet" priority="246">
      <iconSet iconSet="4Arrows" showValue="0">
        <cfvo type="percent" val="0"/>
        <cfvo type="num" val="0.6"/>
        <cfvo type="num" val="0.8"/>
        <cfvo type="num" val="0.9"/>
      </iconSet>
    </cfRule>
    <cfRule type="cellIs" dxfId="3027" priority="247" operator="lessThan">
      <formula>0.6</formula>
    </cfRule>
    <cfRule type="cellIs" dxfId="3026" priority="248" operator="between">
      <formula>0.8</formula>
      <formula>0.899999999999999</formula>
    </cfRule>
    <cfRule type="cellIs" dxfId="3025" priority="249" operator="between">
      <formula>0.6</formula>
      <formula>0.8</formula>
    </cfRule>
    <cfRule type="cellIs" dxfId="3024" priority="250" operator="greaterThanOrEqual">
      <formula>0.9</formula>
    </cfRule>
  </conditionalFormatting>
  <conditionalFormatting sqref="AD129:AD130 AD132">
    <cfRule type="iconSet" priority="15119">
      <iconSet iconSet="4Arrows" showValue="0">
        <cfvo type="percent" val="0"/>
        <cfvo type="num" val="0.6"/>
        <cfvo type="num" val="0.8"/>
        <cfvo type="num" val="0.9"/>
      </iconSet>
    </cfRule>
    <cfRule type="cellIs" dxfId="3023" priority="15120" operator="lessThan">
      <formula>0.6</formula>
    </cfRule>
    <cfRule type="cellIs" dxfId="3022" priority="15121" operator="between">
      <formula>0.8</formula>
      <formula>0.899999999999999</formula>
    </cfRule>
    <cfRule type="cellIs" dxfId="3021" priority="15122" operator="between">
      <formula>0.6</formula>
      <formula>0.8</formula>
    </cfRule>
    <cfRule type="cellIs" dxfId="3020" priority="15123" operator="greaterThanOrEqual">
      <formula>0.9</formula>
    </cfRule>
  </conditionalFormatting>
  <conditionalFormatting sqref="Y129:Y130 Y132">
    <cfRule type="iconSet" priority="15124">
      <iconSet iconSet="4Arrows" showValue="0">
        <cfvo type="percent" val="0"/>
        <cfvo type="num" val="0.6"/>
        <cfvo type="num" val="0.8"/>
        <cfvo type="num" val="0.9"/>
      </iconSet>
    </cfRule>
    <cfRule type="cellIs" dxfId="3019" priority="15125" operator="lessThan">
      <formula>0.6</formula>
    </cfRule>
    <cfRule type="cellIs" dxfId="3018" priority="15126" operator="between">
      <formula>0.8</formula>
      <formula>0.899999999999999</formula>
    </cfRule>
    <cfRule type="cellIs" dxfId="3017" priority="15127" operator="between">
      <formula>0.6</formula>
      <formula>0.8</formula>
    </cfRule>
    <cfRule type="cellIs" dxfId="3016" priority="15128" operator="greaterThanOrEqual">
      <formula>0.9</formula>
    </cfRule>
  </conditionalFormatting>
  <conditionalFormatting sqref="AH129:AH130 AH132:AH133">
    <cfRule type="iconSet" priority="15129">
      <iconSet iconSet="4Arrows" showValue="0">
        <cfvo type="percent" val="0"/>
        <cfvo type="num" val="0.6"/>
        <cfvo type="num" val="0.8"/>
        <cfvo type="num" val="0.9"/>
      </iconSet>
    </cfRule>
    <cfRule type="cellIs" dxfId="3015" priority="15130" operator="lessThan">
      <formula>0.6</formula>
    </cfRule>
    <cfRule type="cellIs" dxfId="3014" priority="15131" operator="between">
      <formula>0.8</formula>
      <formula>0.899999999999999</formula>
    </cfRule>
    <cfRule type="cellIs" dxfId="3013" priority="15132" operator="between">
      <formula>0.6</formula>
      <formula>0.8</formula>
    </cfRule>
    <cfRule type="cellIs" dxfId="3012" priority="15133" operator="greaterThanOrEqual">
      <formula>0.9</formula>
    </cfRule>
  </conditionalFormatting>
  <conditionalFormatting sqref="AL129:AL130 AL132:AL133">
    <cfRule type="iconSet" priority="15134">
      <iconSet iconSet="4Arrows" showValue="0">
        <cfvo type="percent" val="0"/>
        <cfvo type="num" val="0.6"/>
        <cfvo type="num" val="0.8"/>
        <cfvo type="num" val="0.9"/>
      </iconSet>
    </cfRule>
    <cfRule type="cellIs" dxfId="3011" priority="15135" operator="lessThan">
      <formula>0.6</formula>
    </cfRule>
    <cfRule type="cellIs" dxfId="3010" priority="15136" operator="between">
      <formula>0.8</formula>
      <formula>0.899999999999999</formula>
    </cfRule>
    <cfRule type="cellIs" dxfId="3009" priority="15137" operator="between">
      <formula>0.6</formula>
      <formula>0.8</formula>
    </cfRule>
    <cfRule type="cellIs" dxfId="3008" priority="15138" operator="greaterThanOrEqual">
      <formula>0.9</formula>
    </cfRule>
  </conditionalFormatting>
  <conditionalFormatting sqref="AP129:AP130 AP132:AP133">
    <cfRule type="iconSet" priority="15139">
      <iconSet iconSet="4Arrows" showValue="0">
        <cfvo type="percent" val="0"/>
        <cfvo type="num" val="0.6"/>
        <cfvo type="num" val="0.8"/>
        <cfvo type="num" val="0.9"/>
      </iconSet>
    </cfRule>
    <cfRule type="cellIs" dxfId="3007" priority="15140" operator="lessThan">
      <formula>0.6</formula>
    </cfRule>
    <cfRule type="cellIs" dxfId="3006" priority="15141" operator="between">
      <formula>0.8</formula>
      <formula>0.899999999999999</formula>
    </cfRule>
    <cfRule type="cellIs" dxfId="3005" priority="15142" operator="between">
      <formula>0.6</formula>
      <formula>0.8</formula>
    </cfRule>
    <cfRule type="cellIs" dxfId="3004" priority="15143" operator="greaterThanOrEqual">
      <formula>0.9</formula>
    </cfRule>
  </conditionalFormatting>
  <conditionalFormatting sqref="AD81">
    <cfRule type="iconSet" priority="15144">
      <iconSet iconSet="4Arrows" showValue="0">
        <cfvo type="percent" val="0"/>
        <cfvo type="num" val="0.6"/>
        <cfvo type="num" val="0.8"/>
        <cfvo type="num" val="0.9"/>
      </iconSet>
    </cfRule>
    <cfRule type="cellIs" dxfId="3003" priority="15145" operator="lessThan">
      <formula>0.6</formula>
    </cfRule>
    <cfRule type="cellIs" dxfId="3002" priority="15146" operator="between">
      <formula>0.8</formula>
      <formula>0.899999999999999</formula>
    </cfRule>
    <cfRule type="cellIs" dxfId="3001" priority="15147" operator="between">
      <formula>0.6</formula>
      <formula>0.8</formula>
    </cfRule>
    <cfRule type="cellIs" dxfId="3000" priority="15148" operator="greaterThanOrEqual">
      <formula>0.9</formula>
    </cfRule>
  </conditionalFormatting>
  <conditionalFormatting sqref="Y81">
    <cfRule type="iconSet" priority="15149">
      <iconSet iconSet="4Arrows" showValue="0">
        <cfvo type="percent" val="0"/>
        <cfvo type="num" val="0.6"/>
        <cfvo type="num" val="0.8"/>
        <cfvo type="num" val="0.9"/>
      </iconSet>
    </cfRule>
    <cfRule type="cellIs" dxfId="2999" priority="15150" operator="lessThan">
      <formula>0.6</formula>
    </cfRule>
    <cfRule type="cellIs" dxfId="2998" priority="15151" operator="between">
      <formula>0.8</formula>
      <formula>0.899999999999999</formula>
    </cfRule>
    <cfRule type="cellIs" dxfId="2997" priority="15152" operator="between">
      <formula>0.6</formula>
      <formula>0.8</formula>
    </cfRule>
    <cfRule type="cellIs" dxfId="2996" priority="15153" operator="greaterThanOrEqual">
      <formula>0.9</formula>
    </cfRule>
  </conditionalFormatting>
  <conditionalFormatting sqref="AH81">
    <cfRule type="iconSet" priority="15154">
      <iconSet iconSet="4Arrows" showValue="0">
        <cfvo type="percent" val="0"/>
        <cfvo type="num" val="0.6"/>
        <cfvo type="num" val="0.8"/>
        <cfvo type="num" val="0.9"/>
      </iconSet>
    </cfRule>
    <cfRule type="cellIs" dxfId="2995" priority="15155" operator="lessThan">
      <formula>0.6</formula>
    </cfRule>
    <cfRule type="cellIs" dxfId="2994" priority="15156" operator="between">
      <formula>0.8</formula>
      <formula>0.899999999999999</formula>
    </cfRule>
    <cfRule type="cellIs" dxfId="2993" priority="15157" operator="between">
      <formula>0.6</formula>
      <formula>0.8</formula>
    </cfRule>
    <cfRule type="cellIs" dxfId="2992" priority="15158" operator="greaterThanOrEqual">
      <formula>0.9</formula>
    </cfRule>
  </conditionalFormatting>
  <conditionalFormatting sqref="AL81">
    <cfRule type="iconSet" priority="15159">
      <iconSet iconSet="4Arrows" showValue="0">
        <cfvo type="percent" val="0"/>
        <cfvo type="num" val="0.6"/>
        <cfvo type="num" val="0.8"/>
        <cfvo type="num" val="0.9"/>
      </iconSet>
    </cfRule>
    <cfRule type="cellIs" dxfId="2991" priority="15160" operator="lessThan">
      <formula>0.6</formula>
    </cfRule>
    <cfRule type="cellIs" dxfId="2990" priority="15161" operator="between">
      <formula>0.8</formula>
      <formula>0.899999999999999</formula>
    </cfRule>
    <cfRule type="cellIs" dxfId="2989" priority="15162" operator="between">
      <formula>0.6</formula>
      <formula>0.8</formula>
    </cfRule>
    <cfRule type="cellIs" dxfId="2988" priority="15163" operator="greaterThanOrEqual">
      <formula>0.9</formula>
    </cfRule>
  </conditionalFormatting>
  <conditionalFormatting sqref="AP81">
    <cfRule type="iconSet" priority="15164">
      <iconSet iconSet="4Arrows" showValue="0">
        <cfvo type="percent" val="0"/>
        <cfvo type="num" val="0.6"/>
        <cfvo type="num" val="0.8"/>
        <cfvo type="num" val="0.9"/>
      </iconSet>
    </cfRule>
    <cfRule type="cellIs" dxfId="2987" priority="15165" operator="lessThan">
      <formula>0.6</formula>
    </cfRule>
    <cfRule type="cellIs" dxfId="2986" priority="15166" operator="between">
      <formula>0.8</formula>
      <formula>0.899999999999999</formula>
    </cfRule>
    <cfRule type="cellIs" dxfId="2985" priority="15167" operator="between">
      <formula>0.6</formula>
      <formula>0.8</formula>
    </cfRule>
    <cfRule type="cellIs" dxfId="2984" priority="15168" operator="greaterThanOrEqual">
      <formula>0.9</formula>
    </cfRule>
  </conditionalFormatting>
  <conditionalFormatting sqref="AD131">
    <cfRule type="iconSet" priority="201">
      <iconSet iconSet="4Arrows" showValue="0">
        <cfvo type="percent" val="0"/>
        <cfvo type="num" val="0.6"/>
        <cfvo type="num" val="0.8"/>
        <cfvo type="num" val="0.9"/>
      </iconSet>
    </cfRule>
    <cfRule type="cellIs" dxfId="2983" priority="202" operator="lessThan">
      <formula>0.6</formula>
    </cfRule>
    <cfRule type="cellIs" dxfId="2982" priority="203" operator="between">
      <formula>0.8</formula>
      <formula>0.899999999999999</formula>
    </cfRule>
    <cfRule type="cellIs" dxfId="2981" priority="204" operator="between">
      <formula>0.6</formula>
      <formula>0.8</formula>
    </cfRule>
    <cfRule type="cellIs" dxfId="2980" priority="205" operator="greaterThanOrEqual">
      <formula>0.9</formula>
    </cfRule>
  </conditionalFormatting>
  <conditionalFormatting sqref="Y131">
    <cfRule type="iconSet" priority="206">
      <iconSet iconSet="4Arrows" showValue="0">
        <cfvo type="percent" val="0"/>
        <cfvo type="num" val="0.6"/>
        <cfvo type="num" val="0.8"/>
        <cfvo type="num" val="0.9"/>
      </iconSet>
    </cfRule>
    <cfRule type="cellIs" dxfId="2979" priority="207" operator="lessThan">
      <formula>0.6</formula>
    </cfRule>
    <cfRule type="cellIs" dxfId="2978" priority="208" operator="between">
      <formula>0.8</formula>
      <formula>0.899999999999999</formula>
    </cfRule>
    <cfRule type="cellIs" dxfId="2977" priority="209" operator="between">
      <formula>0.6</formula>
      <formula>0.8</formula>
    </cfRule>
    <cfRule type="cellIs" dxfId="2976" priority="210" operator="greaterThanOrEqual">
      <formula>0.9</formula>
    </cfRule>
  </conditionalFormatting>
  <conditionalFormatting sqref="AH131">
    <cfRule type="iconSet" priority="211">
      <iconSet iconSet="4Arrows" showValue="0">
        <cfvo type="percent" val="0"/>
        <cfvo type="num" val="0.6"/>
        <cfvo type="num" val="0.8"/>
        <cfvo type="num" val="0.9"/>
      </iconSet>
    </cfRule>
    <cfRule type="cellIs" dxfId="2975" priority="212" operator="lessThan">
      <formula>0.6</formula>
    </cfRule>
    <cfRule type="cellIs" dxfId="2974" priority="213" operator="between">
      <formula>0.8</formula>
      <formula>0.899999999999999</formula>
    </cfRule>
    <cfRule type="cellIs" dxfId="2973" priority="214" operator="between">
      <formula>0.6</formula>
      <formula>0.8</formula>
    </cfRule>
    <cfRule type="cellIs" dxfId="2972" priority="215" operator="greaterThanOrEqual">
      <formula>0.9</formula>
    </cfRule>
  </conditionalFormatting>
  <conditionalFormatting sqref="AL131">
    <cfRule type="iconSet" priority="216">
      <iconSet iconSet="4Arrows" showValue="0">
        <cfvo type="percent" val="0"/>
        <cfvo type="num" val="0.6"/>
        <cfvo type="num" val="0.8"/>
        <cfvo type="num" val="0.9"/>
      </iconSet>
    </cfRule>
    <cfRule type="cellIs" dxfId="2971" priority="217" operator="lessThan">
      <formula>0.6</formula>
    </cfRule>
    <cfRule type="cellIs" dxfId="2970" priority="218" operator="between">
      <formula>0.8</formula>
      <formula>0.899999999999999</formula>
    </cfRule>
    <cfRule type="cellIs" dxfId="2969" priority="219" operator="between">
      <formula>0.6</formula>
      <formula>0.8</formula>
    </cfRule>
    <cfRule type="cellIs" dxfId="2968" priority="220" operator="greaterThanOrEqual">
      <formula>0.9</formula>
    </cfRule>
  </conditionalFormatting>
  <conditionalFormatting sqref="AP131">
    <cfRule type="iconSet" priority="221">
      <iconSet iconSet="4Arrows" showValue="0">
        <cfvo type="percent" val="0"/>
        <cfvo type="num" val="0.6"/>
        <cfvo type="num" val="0.8"/>
        <cfvo type="num" val="0.9"/>
      </iconSet>
    </cfRule>
    <cfRule type="cellIs" dxfId="2967" priority="222" operator="lessThan">
      <formula>0.6</formula>
    </cfRule>
    <cfRule type="cellIs" dxfId="2966" priority="223" operator="between">
      <formula>0.8</formula>
      <formula>0.899999999999999</formula>
    </cfRule>
    <cfRule type="cellIs" dxfId="2965" priority="224" operator="between">
      <formula>0.6</formula>
      <formula>0.8</formula>
    </cfRule>
    <cfRule type="cellIs" dxfId="2964" priority="225" operator="greaterThanOrEqual">
      <formula>0.9</formula>
    </cfRule>
  </conditionalFormatting>
  <conditionalFormatting sqref="AD40">
    <cfRule type="iconSet" priority="146">
      <iconSet iconSet="4Arrows" showValue="0">
        <cfvo type="percent" val="0"/>
        <cfvo type="num" val="0.6"/>
        <cfvo type="num" val="0.8"/>
        <cfvo type="num" val="0.9"/>
      </iconSet>
    </cfRule>
    <cfRule type="cellIs" dxfId="2963" priority="147" operator="lessThan">
      <formula>0.6</formula>
    </cfRule>
    <cfRule type="cellIs" dxfId="2962" priority="148" operator="between">
      <formula>0.8</formula>
      <formula>0.899999999999999</formula>
    </cfRule>
    <cfRule type="cellIs" dxfId="2961" priority="149" operator="between">
      <formula>0.6</formula>
      <formula>0.8</formula>
    </cfRule>
    <cfRule type="cellIs" dxfId="2960" priority="150" operator="greaterThanOrEqual">
      <formula>0.9</formula>
    </cfRule>
  </conditionalFormatting>
  <conditionalFormatting sqref="Y40">
    <cfRule type="iconSet" priority="141">
      <iconSet iconSet="4Arrows" showValue="0">
        <cfvo type="percent" val="0"/>
        <cfvo type="num" val="0.6"/>
        <cfvo type="num" val="0.8"/>
        <cfvo type="num" val="0.9"/>
      </iconSet>
    </cfRule>
    <cfRule type="cellIs" dxfId="2959" priority="142" operator="lessThan">
      <formula>0.6</formula>
    </cfRule>
    <cfRule type="cellIs" dxfId="2958" priority="143" operator="between">
      <formula>0.8</formula>
      <formula>0.899999999999999</formula>
    </cfRule>
    <cfRule type="cellIs" dxfId="2957" priority="144" operator="between">
      <formula>0.6</formula>
      <formula>0.8</formula>
    </cfRule>
    <cfRule type="cellIs" dxfId="2956" priority="145" operator="greaterThanOrEqual">
      <formula>0.9</formula>
    </cfRule>
  </conditionalFormatting>
  <conditionalFormatting sqref="AH40">
    <cfRule type="iconSet" priority="136">
      <iconSet iconSet="4Arrows" showValue="0">
        <cfvo type="percent" val="0"/>
        <cfvo type="num" val="0.6"/>
        <cfvo type="num" val="0.8"/>
        <cfvo type="num" val="0.9"/>
      </iconSet>
    </cfRule>
    <cfRule type="cellIs" dxfId="2955" priority="137" operator="lessThan">
      <formula>0.6</formula>
    </cfRule>
    <cfRule type="cellIs" dxfId="2954" priority="138" operator="between">
      <formula>0.8</formula>
      <formula>0.899999999999999</formula>
    </cfRule>
    <cfRule type="cellIs" dxfId="2953" priority="139" operator="between">
      <formula>0.6</formula>
      <formula>0.8</formula>
    </cfRule>
    <cfRule type="cellIs" dxfId="2952" priority="140" operator="greaterThanOrEqual">
      <formula>0.9</formula>
    </cfRule>
  </conditionalFormatting>
  <conditionalFormatting sqref="AL40">
    <cfRule type="iconSet" priority="131">
      <iconSet iconSet="4Arrows" showValue="0">
        <cfvo type="percent" val="0"/>
        <cfvo type="num" val="0.6"/>
        <cfvo type="num" val="0.8"/>
        <cfvo type="num" val="0.9"/>
      </iconSet>
    </cfRule>
    <cfRule type="cellIs" dxfId="2951" priority="132" operator="lessThan">
      <formula>0.6</formula>
    </cfRule>
    <cfRule type="cellIs" dxfId="2950" priority="133" operator="between">
      <formula>0.8</formula>
      <formula>0.899999999999999</formula>
    </cfRule>
    <cfRule type="cellIs" dxfId="2949" priority="134" operator="between">
      <formula>0.6</formula>
      <formula>0.8</formula>
    </cfRule>
    <cfRule type="cellIs" dxfId="2948" priority="135" operator="greaterThanOrEqual">
      <formula>0.9</formula>
    </cfRule>
  </conditionalFormatting>
  <conditionalFormatting sqref="AP40">
    <cfRule type="iconSet" priority="126">
      <iconSet iconSet="4Arrows" showValue="0">
        <cfvo type="percent" val="0"/>
        <cfvo type="num" val="0.6"/>
        <cfvo type="num" val="0.8"/>
        <cfvo type="num" val="0.9"/>
      </iconSet>
    </cfRule>
    <cfRule type="cellIs" dxfId="2947" priority="127" operator="lessThan">
      <formula>0.6</formula>
    </cfRule>
    <cfRule type="cellIs" dxfId="2946" priority="128" operator="between">
      <formula>0.8</formula>
      <formula>0.899999999999999</formula>
    </cfRule>
    <cfRule type="cellIs" dxfId="2945" priority="129" operator="between">
      <formula>0.6</formula>
      <formula>0.8</formula>
    </cfRule>
    <cfRule type="cellIs" dxfId="2944" priority="130" operator="greaterThanOrEqual">
      <formula>0.9</formula>
    </cfRule>
  </conditionalFormatting>
  <conditionalFormatting sqref="AD41">
    <cfRule type="iconSet" priority="121">
      <iconSet iconSet="4Arrows" showValue="0">
        <cfvo type="percent" val="0"/>
        <cfvo type="num" val="0.6"/>
        <cfvo type="num" val="0.8"/>
        <cfvo type="num" val="0.9"/>
      </iconSet>
    </cfRule>
    <cfRule type="cellIs" dxfId="2943" priority="122" operator="lessThan">
      <formula>0.6</formula>
    </cfRule>
    <cfRule type="cellIs" dxfId="2942" priority="123" operator="between">
      <formula>0.8</formula>
      <formula>0.899999999999999</formula>
    </cfRule>
    <cfRule type="cellIs" dxfId="2941" priority="124" operator="between">
      <formula>0.6</formula>
      <formula>0.8</formula>
    </cfRule>
    <cfRule type="cellIs" dxfId="2940" priority="125" operator="greaterThanOrEqual">
      <formula>0.9</formula>
    </cfRule>
  </conditionalFormatting>
  <conditionalFormatting sqref="Y41">
    <cfRule type="iconSet" priority="116">
      <iconSet iconSet="4Arrows" showValue="0">
        <cfvo type="percent" val="0"/>
        <cfvo type="num" val="0.6"/>
        <cfvo type="num" val="0.8"/>
        <cfvo type="num" val="0.9"/>
      </iconSet>
    </cfRule>
    <cfRule type="cellIs" dxfId="2939" priority="117" operator="lessThan">
      <formula>0.6</formula>
    </cfRule>
    <cfRule type="cellIs" dxfId="2938" priority="118" operator="between">
      <formula>0.8</formula>
      <formula>0.899999999999999</formula>
    </cfRule>
    <cfRule type="cellIs" dxfId="2937" priority="119" operator="between">
      <formula>0.6</formula>
      <formula>0.8</formula>
    </cfRule>
    <cfRule type="cellIs" dxfId="2936" priority="120" operator="greaterThanOrEqual">
      <formula>0.9</formula>
    </cfRule>
  </conditionalFormatting>
  <conditionalFormatting sqref="AH41">
    <cfRule type="iconSet" priority="111">
      <iconSet iconSet="4Arrows" showValue="0">
        <cfvo type="percent" val="0"/>
        <cfvo type="num" val="0.6"/>
        <cfvo type="num" val="0.8"/>
        <cfvo type="num" val="0.9"/>
      </iconSet>
    </cfRule>
    <cfRule type="cellIs" dxfId="2935" priority="112" operator="lessThan">
      <formula>0.6</formula>
    </cfRule>
    <cfRule type="cellIs" dxfId="2934" priority="113" operator="between">
      <formula>0.8</formula>
      <formula>0.899999999999999</formula>
    </cfRule>
    <cfRule type="cellIs" dxfId="2933" priority="114" operator="between">
      <formula>0.6</formula>
      <formula>0.8</formula>
    </cfRule>
    <cfRule type="cellIs" dxfId="2932" priority="115" operator="greaterThanOrEqual">
      <formula>0.9</formula>
    </cfRule>
  </conditionalFormatting>
  <conditionalFormatting sqref="AL41">
    <cfRule type="iconSet" priority="106">
      <iconSet iconSet="4Arrows" showValue="0">
        <cfvo type="percent" val="0"/>
        <cfvo type="num" val="0.6"/>
        <cfvo type="num" val="0.8"/>
        <cfvo type="num" val="0.9"/>
      </iconSet>
    </cfRule>
    <cfRule type="cellIs" dxfId="2931" priority="107" operator="lessThan">
      <formula>0.6</formula>
    </cfRule>
    <cfRule type="cellIs" dxfId="2930" priority="108" operator="between">
      <formula>0.8</formula>
      <formula>0.899999999999999</formula>
    </cfRule>
    <cfRule type="cellIs" dxfId="2929" priority="109" operator="between">
      <formula>0.6</formula>
      <formula>0.8</formula>
    </cfRule>
    <cfRule type="cellIs" dxfId="2928" priority="110" operator="greaterThanOrEqual">
      <formula>0.9</formula>
    </cfRule>
  </conditionalFormatting>
  <conditionalFormatting sqref="AP41">
    <cfRule type="iconSet" priority="101">
      <iconSet iconSet="4Arrows" showValue="0">
        <cfvo type="percent" val="0"/>
        <cfvo type="num" val="0.6"/>
        <cfvo type="num" val="0.8"/>
        <cfvo type="num" val="0.9"/>
      </iconSet>
    </cfRule>
    <cfRule type="cellIs" dxfId="2927" priority="102" operator="lessThan">
      <formula>0.6</formula>
    </cfRule>
    <cfRule type="cellIs" dxfId="2926" priority="103" operator="between">
      <formula>0.8</formula>
      <formula>0.899999999999999</formula>
    </cfRule>
    <cfRule type="cellIs" dxfId="2925" priority="104" operator="between">
      <formula>0.6</formula>
      <formula>0.8</formula>
    </cfRule>
    <cfRule type="cellIs" dxfId="2924" priority="105" operator="greaterThanOrEqual">
      <formula>0.9</formula>
    </cfRule>
  </conditionalFormatting>
  <conditionalFormatting sqref="AD42">
    <cfRule type="iconSet" priority="96">
      <iconSet iconSet="4Arrows" showValue="0">
        <cfvo type="percent" val="0"/>
        <cfvo type="num" val="0.6"/>
        <cfvo type="num" val="0.8"/>
        <cfvo type="num" val="0.9"/>
      </iconSet>
    </cfRule>
    <cfRule type="cellIs" dxfId="2923" priority="97" operator="lessThan">
      <formula>0.6</formula>
    </cfRule>
    <cfRule type="cellIs" dxfId="2922" priority="98" operator="between">
      <formula>0.8</formula>
      <formula>0.899999999999999</formula>
    </cfRule>
    <cfRule type="cellIs" dxfId="2921" priority="99" operator="between">
      <formula>0.6</formula>
      <formula>0.8</formula>
    </cfRule>
    <cfRule type="cellIs" dxfId="2920" priority="100" operator="greaterThanOrEqual">
      <formula>0.9</formula>
    </cfRule>
  </conditionalFormatting>
  <conditionalFormatting sqref="Y42">
    <cfRule type="iconSet" priority="91">
      <iconSet iconSet="4Arrows" showValue="0">
        <cfvo type="percent" val="0"/>
        <cfvo type="num" val="0.6"/>
        <cfvo type="num" val="0.8"/>
        <cfvo type="num" val="0.9"/>
      </iconSet>
    </cfRule>
    <cfRule type="cellIs" dxfId="2919" priority="92" operator="lessThan">
      <formula>0.6</formula>
    </cfRule>
    <cfRule type="cellIs" dxfId="2918" priority="93" operator="between">
      <formula>0.8</formula>
      <formula>0.899999999999999</formula>
    </cfRule>
    <cfRule type="cellIs" dxfId="2917" priority="94" operator="between">
      <formula>0.6</formula>
      <formula>0.8</formula>
    </cfRule>
    <cfRule type="cellIs" dxfId="2916" priority="95" operator="greaterThanOrEqual">
      <formula>0.9</formula>
    </cfRule>
  </conditionalFormatting>
  <conditionalFormatting sqref="AH42">
    <cfRule type="iconSet" priority="86">
      <iconSet iconSet="4Arrows" showValue="0">
        <cfvo type="percent" val="0"/>
        <cfvo type="num" val="0.6"/>
        <cfvo type="num" val="0.8"/>
        <cfvo type="num" val="0.9"/>
      </iconSet>
    </cfRule>
    <cfRule type="cellIs" dxfId="2915" priority="87" operator="lessThan">
      <formula>0.6</formula>
    </cfRule>
    <cfRule type="cellIs" dxfId="2914" priority="88" operator="between">
      <formula>0.8</formula>
      <formula>0.899999999999999</formula>
    </cfRule>
    <cfRule type="cellIs" dxfId="2913" priority="89" operator="between">
      <formula>0.6</formula>
      <formula>0.8</formula>
    </cfRule>
    <cfRule type="cellIs" dxfId="2912" priority="90" operator="greaterThanOrEqual">
      <formula>0.9</formula>
    </cfRule>
  </conditionalFormatting>
  <conditionalFormatting sqref="AL42">
    <cfRule type="iconSet" priority="81">
      <iconSet iconSet="4Arrows" showValue="0">
        <cfvo type="percent" val="0"/>
        <cfvo type="num" val="0.6"/>
        <cfvo type="num" val="0.8"/>
        <cfvo type="num" val="0.9"/>
      </iconSet>
    </cfRule>
    <cfRule type="cellIs" dxfId="2911" priority="82" operator="lessThan">
      <formula>0.6</formula>
    </cfRule>
    <cfRule type="cellIs" dxfId="2910" priority="83" operator="between">
      <formula>0.8</formula>
      <formula>0.899999999999999</formula>
    </cfRule>
    <cfRule type="cellIs" dxfId="2909" priority="84" operator="between">
      <formula>0.6</formula>
      <formula>0.8</formula>
    </cfRule>
    <cfRule type="cellIs" dxfId="2908" priority="85" operator="greaterThanOrEqual">
      <formula>0.9</formula>
    </cfRule>
  </conditionalFormatting>
  <conditionalFormatting sqref="AP42">
    <cfRule type="iconSet" priority="76">
      <iconSet iconSet="4Arrows" showValue="0">
        <cfvo type="percent" val="0"/>
        <cfvo type="num" val="0.6"/>
        <cfvo type="num" val="0.8"/>
        <cfvo type="num" val="0.9"/>
      </iconSet>
    </cfRule>
    <cfRule type="cellIs" dxfId="2907" priority="77" operator="lessThan">
      <formula>0.6</formula>
    </cfRule>
    <cfRule type="cellIs" dxfId="2906" priority="78" operator="between">
      <formula>0.8</formula>
      <formula>0.899999999999999</formula>
    </cfRule>
    <cfRule type="cellIs" dxfId="2905" priority="79" operator="between">
      <formula>0.6</formula>
      <formula>0.8</formula>
    </cfRule>
    <cfRule type="cellIs" dxfId="2904" priority="80" operator="greaterThanOrEqual">
      <formula>0.9</formula>
    </cfRule>
  </conditionalFormatting>
  <conditionalFormatting sqref="AD43">
    <cfRule type="iconSet" priority="71">
      <iconSet iconSet="4Arrows" showValue="0">
        <cfvo type="percent" val="0"/>
        <cfvo type="num" val="0.6"/>
        <cfvo type="num" val="0.8"/>
        <cfvo type="num" val="0.9"/>
      </iconSet>
    </cfRule>
    <cfRule type="cellIs" dxfId="2903" priority="72" operator="lessThan">
      <formula>0.6</formula>
    </cfRule>
    <cfRule type="cellIs" dxfId="2902" priority="73" operator="between">
      <formula>0.8</formula>
      <formula>0.899999999999999</formula>
    </cfRule>
    <cfRule type="cellIs" dxfId="2901" priority="74" operator="between">
      <formula>0.6</formula>
      <formula>0.8</formula>
    </cfRule>
    <cfRule type="cellIs" dxfId="2900" priority="75" operator="greaterThanOrEqual">
      <formula>0.9</formula>
    </cfRule>
  </conditionalFormatting>
  <conditionalFormatting sqref="Y43">
    <cfRule type="iconSet" priority="66">
      <iconSet iconSet="4Arrows" showValue="0">
        <cfvo type="percent" val="0"/>
        <cfvo type="num" val="0.6"/>
        <cfvo type="num" val="0.8"/>
        <cfvo type="num" val="0.9"/>
      </iconSet>
    </cfRule>
    <cfRule type="cellIs" dxfId="2899" priority="67" operator="lessThan">
      <formula>0.6</formula>
    </cfRule>
    <cfRule type="cellIs" dxfId="2898" priority="68" operator="between">
      <formula>0.8</formula>
      <formula>0.899999999999999</formula>
    </cfRule>
    <cfRule type="cellIs" dxfId="2897" priority="69" operator="between">
      <formula>0.6</formula>
      <formula>0.8</formula>
    </cfRule>
    <cfRule type="cellIs" dxfId="2896" priority="70" operator="greaterThanOrEqual">
      <formula>0.9</formula>
    </cfRule>
  </conditionalFormatting>
  <conditionalFormatting sqref="AH43">
    <cfRule type="iconSet" priority="61">
      <iconSet iconSet="4Arrows" showValue="0">
        <cfvo type="percent" val="0"/>
        <cfvo type="num" val="0.6"/>
        <cfvo type="num" val="0.8"/>
        <cfvo type="num" val="0.9"/>
      </iconSet>
    </cfRule>
    <cfRule type="cellIs" dxfId="2895" priority="62" operator="lessThan">
      <formula>0.6</formula>
    </cfRule>
    <cfRule type="cellIs" dxfId="2894" priority="63" operator="between">
      <formula>0.8</formula>
      <formula>0.899999999999999</formula>
    </cfRule>
    <cfRule type="cellIs" dxfId="2893" priority="64" operator="between">
      <formula>0.6</formula>
      <formula>0.8</formula>
    </cfRule>
    <cfRule type="cellIs" dxfId="2892" priority="65" operator="greaterThanOrEqual">
      <formula>0.9</formula>
    </cfRule>
  </conditionalFormatting>
  <conditionalFormatting sqref="AL43">
    <cfRule type="iconSet" priority="56">
      <iconSet iconSet="4Arrows" showValue="0">
        <cfvo type="percent" val="0"/>
        <cfvo type="num" val="0.6"/>
        <cfvo type="num" val="0.8"/>
        <cfvo type="num" val="0.9"/>
      </iconSet>
    </cfRule>
    <cfRule type="cellIs" dxfId="2891" priority="57" operator="lessThan">
      <formula>0.6</formula>
    </cfRule>
    <cfRule type="cellIs" dxfId="2890" priority="58" operator="between">
      <formula>0.8</formula>
      <formula>0.899999999999999</formula>
    </cfRule>
    <cfRule type="cellIs" dxfId="2889" priority="59" operator="between">
      <formula>0.6</formula>
      <formula>0.8</formula>
    </cfRule>
    <cfRule type="cellIs" dxfId="2888" priority="60" operator="greaterThanOrEqual">
      <formula>0.9</formula>
    </cfRule>
  </conditionalFormatting>
  <conditionalFormatting sqref="AP43">
    <cfRule type="iconSet" priority="51">
      <iconSet iconSet="4Arrows" showValue="0">
        <cfvo type="percent" val="0"/>
        <cfvo type="num" val="0.6"/>
        <cfvo type="num" val="0.8"/>
        <cfvo type="num" val="0.9"/>
      </iconSet>
    </cfRule>
    <cfRule type="cellIs" dxfId="2887" priority="52" operator="lessThan">
      <formula>0.6</formula>
    </cfRule>
    <cfRule type="cellIs" dxfId="2886" priority="53" operator="between">
      <formula>0.8</formula>
      <formula>0.899999999999999</formula>
    </cfRule>
    <cfRule type="cellIs" dxfId="2885" priority="54" operator="between">
      <formula>0.6</formula>
      <formula>0.8</formula>
    </cfRule>
    <cfRule type="cellIs" dxfId="2884" priority="55" operator="greaterThanOrEqual">
      <formula>0.9</formula>
    </cfRule>
  </conditionalFormatting>
  <conditionalFormatting sqref="AD44:AD51">
    <cfRule type="iconSet" priority="46">
      <iconSet iconSet="4Arrows" showValue="0">
        <cfvo type="percent" val="0"/>
        <cfvo type="num" val="0.6"/>
        <cfvo type="num" val="0.8"/>
        <cfvo type="num" val="0.9"/>
      </iconSet>
    </cfRule>
    <cfRule type="cellIs" dxfId="2883" priority="47" operator="lessThan">
      <formula>0.6</formula>
    </cfRule>
    <cfRule type="cellIs" dxfId="2882" priority="48" operator="between">
      <formula>0.8</formula>
      <formula>0.899999999999999</formula>
    </cfRule>
    <cfRule type="cellIs" dxfId="2881" priority="49" operator="between">
      <formula>0.6</formula>
      <formula>0.8</formula>
    </cfRule>
    <cfRule type="cellIs" dxfId="2880" priority="50" operator="greaterThanOrEqual">
      <formula>0.9</formula>
    </cfRule>
  </conditionalFormatting>
  <conditionalFormatting sqref="Y44:Y51">
    <cfRule type="iconSet" priority="41">
      <iconSet iconSet="4Arrows" showValue="0">
        <cfvo type="percent" val="0"/>
        <cfvo type="num" val="0.6"/>
        <cfvo type="num" val="0.8"/>
        <cfvo type="num" val="0.9"/>
      </iconSet>
    </cfRule>
    <cfRule type="cellIs" dxfId="2879" priority="42" operator="lessThan">
      <formula>0.6</formula>
    </cfRule>
    <cfRule type="cellIs" dxfId="2878" priority="43" operator="between">
      <formula>0.8</formula>
      <formula>0.899999999999999</formula>
    </cfRule>
    <cfRule type="cellIs" dxfId="2877" priority="44" operator="between">
      <formula>0.6</formula>
      <formula>0.8</formula>
    </cfRule>
    <cfRule type="cellIs" dxfId="2876" priority="45" operator="greaterThanOrEqual">
      <formula>0.9</formula>
    </cfRule>
  </conditionalFormatting>
  <conditionalFormatting sqref="AH44:AH51">
    <cfRule type="iconSet" priority="36">
      <iconSet iconSet="4Arrows" showValue="0">
        <cfvo type="percent" val="0"/>
        <cfvo type="num" val="0.6"/>
        <cfvo type="num" val="0.8"/>
        <cfvo type="num" val="0.9"/>
      </iconSet>
    </cfRule>
    <cfRule type="cellIs" dxfId="2875" priority="37" operator="lessThan">
      <formula>0.6</formula>
    </cfRule>
    <cfRule type="cellIs" dxfId="2874" priority="38" operator="between">
      <formula>0.8</formula>
      <formula>0.899999999999999</formula>
    </cfRule>
    <cfRule type="cellIs" dxfId="2873" priority="39" operator="between">
      <formula>0.6</formula>
      <formula>0.8</formula>
    </cfRule>
    <cfRule type="cellIs" dxfId="2872" priority="40" operator="greaterThanOrEqual">
      <formula>0.9</formula>
    </cfRule>
  </conditionalFormatting>
  <conditionalFormatting sqref="AL44:AL51">
    <cfRule type="iconSet" priority="31">
      <iconSet iconSet="4Arrows" showValue="0">
        <cfvo type="percent" val="0"/>
        <cfvo type="num" val="0.6"/>
        <cfvo type="num" val="0.8"/>
        <cfvo type="num" val="0.9"/>
      </iconSet>
    </cfRule>
    <cfRule type="cellIs" dxfId="2871" priority="32" operator="lessThan">
      <formula>0.6</formula>
    </cfRule>
    <cfRule type="cellIs" dxfId="2870" priority="33" operator="between">
      <formula>0.8</formula>
      <formula>0.899999999999999</formula>
    </cfRule>
    <cfRule type="cellIs" dxfId="2869" priority="34" operator="between">
      <formula>0.6</formula>
      <formula>0.8</formula>
    </cfRule>
    <cfRule type="cellIs" dxfId="2868" priority="35" operator="greaterThanOrEqual">
      <formula>0.9</formula>
    </cfRule>
  </conditionalFormatting>
  <conditionalFormatting sqref="AP44:AP51">
    <cfRule type="iconSet" priority="26">
      <iconSet iconSet="4Arrows" showValue="0">
        <cfvo type="percent" val="0"/>
        <cfvo type="num" val="0.6"/>
        <cfvo type="num" val="0.8"/>
        <cfvo type="num" val="0.9"/>
      </iconSet>
    </cfRule>
    <cfRule type="cellIs" dxfId="2867" priority="27" operator="lessThan">
      <formula>0.6</formula>
    </cfRule>
    <cfRule type="cellIs" dxfId="2866" priority="28" operator="between">
      <formula>0.8</formula>
      <formula>0.899999999999999</formula>
    </cfRule>
    <cfRule type="cellIs" dxfId="2865" priority="29" operator="between">
      <formula>0.6</formula>
      <formula>0.8</formula>
    </cfRule>
    <cfRule type="cellIs" dxfId="2864" priority="30" operator="greaterThanOrEqual">
      <formula>0.9</formula>
    </cfRule>
  </conditionalFormatting>
  <conditionalFormatting sqref="AD52:AD53">
    <cfRule type="iconSet" priority="21">
      <iconSet iconSet="4Arrows" showValue="0">
        <cfvo type="percent" val="0"/>
        <cfvo type="num" val="0.6"/>
        <cfvo type="num" val="0.8"/>
        <cfvo type="num" val="0.9"/>
      </iconSet>
    </cfRule>
    <cfRule type="cellIs" dxfId="2863" priority="22" operator="lessThan">
      <formula>0.6</formula>
    </cfRule>
    <cfRule type="cellIs" dxfId="2862" priority="23" operator="between">
      <formula>0.8</formula>
      <formula>0.899999999999999</formula>
    </cfRule>
    <cfRule type="cellIs" dxfId="2861" priority="24" operator="between">
      <formula>0.6</formula>
      <formula>0.8</formula>
    </cfRule>
    <cfRule type="cellIs" dxfId="2860" priority="25" operator="greaterThanOrEqual">
      <formula>0.9</formula>
    </cfRule>
  </conditionalFormatting>
  <conditionalFormatting sqref="Y52:Y53">
    <cfRule type="iconSet" priority="16">
      <iconSet iconSet="4Arrows" showValue="0">
        <cfvo type="percent" val="0"/>
        <cfvo type="num" val="0.6"/>
        <cfvo type="num" val="0.8"/>
        <cfvo type="num" val="0.9"/>
      </iconSet>
    </cfRule>
    <cfRule type="cellIs" dxfId="2859" priority="17" operator="lessThan">
      <formula>0.6</formula>
    </cfRule>
    <cfRule type="cellIs" dxfId="2858" priority="18" operator="between">
      <formula>0.8</formula>
      <formula>0.899999999999999</formula>
    </cfRule>
    <cfRule type="cellIs" dxfId="2857" priority="19" operator="between">
      <formula>0.6</formula>
      <formula>0.8</formula>
    </cfRule>
    <cfRule type="cellIs" dxfId="2856" priority="20" operator="greaterThanOrEqual">
      <formula>0.9</formula>
    </cfRule>
  </conditionalFormatting>
  <conditionalFormatting sqref="AH52:AH53">
    <cfRule type="iconSet" priority="11">
      <iconSet iconSet="4Arrows" showValue="0">
        <cfvo type="percent" val="0"/>
        <cfvo type="num" val="0.6"/>
        <cfvo type="num" val="0.8"/>
        <cfvo type="num" val="0.9"/>
      </iconSet>
    </cfRule>
    <cfRule type="cellIs" dxfId="2855" priority="12" operator="lessThan">
      <formula>0.6</formula>
    </cfRule>
    <cfRule type="cellIs" dxfId="2854" priority="13" operator="between">
      <formula>0.8</formula>
      <formula>0.899999999999999</formula>
    </cfRule>
    <cfRule type="cellIs" dxfId="2853" priority="14" operator="between">
      <formula>0.6</formula>
      <formula>0.8</formula>
    </cfRule>
    <cfRule type="cellIs" dxfId="2852" priority="15" operator="greaterThanOrEqual">
      <formula>0.9</formula>
    </cfRule>
  </conditionalFormatting>
  <conditionalFormatting sqref="AL52:AL53">
    <cfRule type="iconSet" priority="6">
      <iconSet iconSet="4Arrows" showValue="0">
        <cfvo type="percent" val="0"/>
        <cfvo type="num" val="0.6"/>
        <cfvo type="num" val="0.8"/>
        <cfvo type="num" val="0.9"/>
      </iconSet>
    </cfRule>
    <cfRule type="cellIs" dxfId="2851" priority="7" operator="lessThan">
      <formula>0.6</formula>
    </cfRule>
    <cfRule type="cellIs" dxfId="2850" priority="8" operator="between">
      <formula>0.8</formula>
      <formula>0.899999999999999</formula>
    </cfRule>
    <cfRule type="cellIs" dxfId="2849" priority="9" operator="between">
      <formula>0.6</formula>
      <formula>0.8</formula>
    </cfRule>
    <cfRule type="cellIs" dxfId="2848" priority="10" operator="greaterThanOrEqual">
      <formula>0.9</formula>
    </cfRule>
  </conditionalFormatting>
  <conditionalFormatting sqref="AP52:AP53">
    <cfRule type="iconSet" priority="1">
      <iconSet iconSet="4Arrows" showValue="0">
        <cfvo type="percent" val="0"/>
        <cfvo type="num" val="0.6"/>
        <cfvo type="num" val="0.8"/>
        <cfvo type="num" val="0.9"/>
      </iconSet>
    </cfRule>
    <cfRule type="cellIs" dxfId="2847" priority="2" operator="lessThan">
      <formula>0.6</formula>
    </cfRule>
    <cfRule type="cellIs" dxfId="2846" priority="3" operator="between">
      <formula>0.8</formula>
      <formula>0.899999999999999</formula>
    </cfRule>
    <cfRule type="cellIs" dxfId="2845" priority="4" operator="between">
      <formula>0.6</formula>
      <formula>0.8</formula>
    </cfRule>
    <cfRule type="cellIs" dxfId="2844" priority="5" operator="greaterThanOrEqual">
      <formula>0.9</formula>
    </cfRule>
  </conditionalFormatting>
  <pageMargins left="0.7" right="0.7" top="0.75" bottom="0.75" header="0.3" footer="0.3"/>
  <pageSetup paperSize="9" orientation="portrait" r:id="rId1"/>
  <drawing r:id="rId2"/>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E405A-D2FB-4074-A475-F96A380BC2DA}">
  <sheetPr>
    <tabColor rgb="FF00FF00"/>
  </sheetPr>
  <dimension ref="A1:BA80"/>
  <sheetViews>
    <sheetView zoomScale="18" zoomScaleNormal="18" workbookViewId="0">
      <selection activeCell="B1" sqref="B1"/>
    </sheetView>
  </sheetViews>
  <sheetFormatPr baseColWidth="10" defaultRowHeight="12.75"/>
  <cols>
    <col min="1" max="1" width="67.85546875" style="46" customWidth="1"/>
    <col min="2" max="2" width="48.85546875" style="46" customWidth="1"/>
    <col min="3" max="3" width="69.7109375" style="46" customWidth="1"/>
    <col min="4" max="4" width="74.140625" style="46" customWidth="1"/>
    <col min="5" max="5" width="78" style="46" customWidth="1"/>
    <col min="6" max="8" width="63.28515625" style="46" customWidth="1"/>
    <col min="9" max="9" width="93.7109375" style="46" customWidth="1"/>
    <col min="10" max="10" width="107.5703125" style="46" customWidth="1"/>
    <col min="11" max="11" width="59.7109375" style="46" customWidth="1"/>
    <col min="12" max="12" width="48.85546875" style="46" customWidth="1"/>
    <col min="13" max="13" width="72.5703125" style="46" customWidth="1"/>
    <col min="14" max="14" width="74.7109375" style="46" customWidth="1"/>
    <col min="15" max="15" width="86.42578125" style="46" customWidth="1"/>
    <col min="16" max="16" width="49.7109375" style="46" customWidth="1"/>
    <col min="17" max="18" width="30.7109375" style="46" customWidth="1"/>
    <col min="19" max="19" width="30.7109375" style="122" customWidth="1"/>
    <col min="20" max="20" width="37.85546875" style="46" customWidth="1"/>
    <col min="21" max="21" width="43.42578125" style="46" customWidth="1"/>
    <col min="22" max="23" width="30.7109375" style="46" customWidth="1"/>
    <col min="24" max="24" width="33.85546875" style="46" customWidth="1"/>
    <col min="25" max="27" width="30.7109375" style="46" customWidth="1"/>
    <col min="28" max="28" width="35.42578125" style="46" customWidth="1"/>
    <col min="29" max="31" width="30.7109375" style="46" customWidth="1"/>
    <col min="32" max="32" width="33" style="46" customWidth="1"/>
    <col min="33" max="35" width="30.7109375" style="46" customWidth="1"/>
    <col min="36" max="36" width="34.7109375" style="46" customWidth="1"/>
    <col min="37" max="53" width="30.7109375" style="46" customWidth="1"/>
    <col min="54" max="216" width="11.42578125" style="46"/>
    <col min="217" max="218" width="21.28515625" style="46" customWidth="1"/>
    <col min="219" max="219" width="37.140625" style="46" customWidth="1"/>
    <col min="220" max="220" width="49.28515625" style="46" customWidth="1"/>
    <col min="221" max="221" width="18.5703125" style="46" customWidth="1"/>
    <col min="222" max="222" width="62.28515625" style="46" customWidth="1"/>
    <col min="223" max="223" width="21.7109375" style="46" customWidth="1"/>
    <col min="224" max="224" width="18.42578125" style="46" customWidth="1"/>
    <col min="225" max="225" width="63" style="46" customWidth="1"/>
    <col min="226" max="226" width="22.28515625" style="46" customWidth="1"/>
    <col min="227" max="227" width="21" style="46" customWidth="1"/>
    <col min="228" max="231" width="15.85546875" style="46" customWidth="1"/>
    <col min="232" max="232" width="26.140625" style="46" customWidth="1"/>
    <col min="233" max="244" width="10.7109375" style="46" customWidth="1"/>
    <col min="245" max="252" width="0" style="46" hidden="1" customWidth="1"/>
    <col min="253" max="254" width="15.42578125" style="46" customWidth="1"/>
    <col min="255" max="255" width="18.7109375" style="46" customWidth="1"/>
    <col min="256" max="256" width="18.42578125" style="46" customWidth="1"/>
    <col min="257" max="258" width="15.42578125" style="46" customWidth="1"/>
    <col min="259" max="259" width="18.140625" style="46" customWidth="1"/>
    <col min="260" max="260" width="20.42578125" style="46" customWidth="1"/>
    <col min="261" max="261" width="18.140625" style="46" customWidth="1"/>
    <col min="262" max="262" width="15.42578125" style="46" customWidth="1"/>
    <col min="263" max="263" width="20" style="46" customWidth="1"/>
    <col min="264" max="264" width="18.140625" style="46" customWidth="1"/>
    <col min="265" max="265" width="15.42578125" style="46" customWidth="1"/>
    <col min="266" max="266" width="18.7109375" style="46" customWidth="1"/>
    <col min="267" max="267" width="15.42578125" style="46" customWidth="1"/>
    <col min="268" max="268" width="17.140625" style="46" customWidth="1"/>
    <col min="269" max="269" width="19.28515625" style="46" customWidth="1"/>
    <col min="270" max="270" width="17.5703125" style="46" customWidth="1"/>
    <col min="271" max="271" width="20.7109375" style="46" customWidth="1"/>
    <col min="272" max="272" width="21.42578125" style="46" customWidth="1"/>
    <col min="273" max="273" width="21" style="46" customWidth="1"/>
    <col min="274" max="274" width="16" style="46" customWidth="1"/>
    <col min="275" max="275" width="14.5703125" style="46" customWidth="1"/>
    <col min="276" max="276" width="74.5703125" style="46" customWidth="1"/>
    <col min="277" max="277" width="101.42578125" style="46" customWidth="1"/>
    <col min="278" max="472" width="11.42578125" style="46"/>
    <col min="473" max="474" width="21.28515625" style="46" customWidth="1"/>
    <col min="475" max="475" width="37.140625" style="46" customWidth="1"/>
    <col min="476" max="476" width="49.28515625" style="46" customWidth="1"/>
    <col min="477" max="477" width="18.5703125" style="46" customWidth="1"/>
    <col min="478" max="478" width="62.28515625" style="46" customWidth="1"/>
    <col min="479" max="479" width="21.7109375" style="46" customWidth="1"/>
    <col min="480" max="480" width="18.42578125" style="46" customWidth="1"/>
    <col min="481" max="481" width="63" style="46" customWidth="1"/>
    <col min="482" max="482" width="22.28515625" style="46" customWidth="1"/>
    <col min="483" max="483" width="21" style="46" customWidth="1"/>
    <col min="484" max="487" width="15.85546875" style="46" customWidth="1"/>
    <col min="488" max="488" width="26.140625" style="46" customWidth="1"/>
    <col min="489" max="500" width="10.7109375" style="46" customWidth="1"/>
    <col min="501" max="508" width="0" style="46" hidden="1" customWidth="1"/>
    <col min="509" max="510" width="15.42578125" style="46" customWidth="1"/>
    <col min="511" max="511" width="18.7109375" style="46" customWidth="1"/>
    <col min="512" max="512" width="18.42578125" style="46" customWidth="1"/>
    <col min="513" max="514" width="15.42578125" style="46" customWidth="1"/>
    <col min="515" max="515" width="18.140625" style="46" customWidth="1"/>
    <col min="516" max="516" width="20.42578125" style="46" customWidth="1"/>
    <col min="517" max="517" width="18.140625" style="46" customWidth="1"/>
    <col min="518" max="518" width="15.42578125" style="46" customWidth="1"/>
    <col min="519" max="519" width="20" style="46" customWidth="1"/>
    <col min="520" max="520" width="18.140625" style="46" customWidth="1"/>
    <col min="521" max="521" width="15.42578125" style="46" customWidth="1"/>
    <col min="522" max="522" width="18.7109375" style="46" customWidth="1"/>
    <col min="523" max="523" width="15.42578125" style="46" customWidth="1"/>
    <col min="524" max="524" width="17.140625" style="46" customWidth="1"/>
    <col min="525" max="525" width="19.28515625" style="46" customWidth="1"/>
    <col min="526" max="526" width="17.5703125" style="46" customWidth="1"/>
    <col min="527" max="527" width="20.7109375" style="46" customWidth="1"/>
    <col min="528" max="528" width="21.42578125" style="46" customWidth="1"/>
    <col min="529" max="529" width="21" style="46" customWidth="1"/>
    <col min="530" max="530" width="16" style="46" customWidth="1"/>
    <col min="531" max="531" width="14.5703125" style="46" customWidth="1"/>
    <col min="532" max="532" width="74.5703125" style="46" customWidth="1"/>
    <col min="533" max="533" width="101.42578125" style="46" customWidth="1"/>
    <col min="534" max="728" width="11.42578125" style="46"/>
    <col min="729" max="730" width="21.28515625" style="46" customWidth="1"/>
    <col min="731" max="731" width="37.140625" style="46" customWidth="1"/>
    <col min="732" max="732" width="49.28515625" style="46" customWidth="1"/>
    <col min="733" max="733" width="18.5703125" style="46" customWidth="1"/>
    <col min="734" max="734" width="62.28515625" style="46" customWidth="1"/>
    <col min="735" max="735" width="21.7109375" style="46" customWidth="1"/>
    <col min="736" max="736" width="18.42578125" style="46" customWidth="1"/>
    <col min="737" max="737" width="63" style="46" customWidth="1"/>
    <col min="738" max="738" width="22.28515625" style="46" customWidth="1"/>
    <col min="739" max="739" width="21" style="46" customWidth="1"/>
    <col min="740" max="743" width="15.85546875" style="46" customWidth="1"/>
    <col min="744" max="744" width="26.140625" style="46" customWidth="1"/>
    <col min="745" max="756" width="10.7109375" style="46" customWidth="1"/>
    <col min="757" max="764" width="0" style="46" hidden="1" customWidth="1"/>
    <col min="765" max="766" width="15.42578125" style="46" customWidth="1"/>
    <col min="767" max="767" width="18.7109375" style="46" customWidth="1"/>
    <col min="768" max="768" width="18.42578125" style="46" customWidth="1"/>
    <col min="769" max="770" width="15.42578125" style="46" customWidth="1"/>
    <col min="771" max="771" width="18.140625" style="46" customWidth="1"/>
    <col min="772" max="772" width="20.42578125" style="46" customWidth="1"/>
    <col min="773" max="773" width="18.140625" style="46" customWidth="1"/>
    <col min="774" max="774" width="15.42578125" style="46" customWidth="1"/>
    <col min="775" max="775" width="20" style="46" customWidth="1"/>
    <col min="776" max="776" width="18.140625" style="46" customWidth="1"/>
    <col min="777" max="777" width="15.42578125" style="46" customWidth="1"/>
    <col min="778" max="778" width="18.7109375" style="46" customWidth="1"/>
    <col min="779" max="779" width="15.42578125" style="46" customWidth="1"/>
    <col min="780" max="780" width="17.140625" style="46" customWidth="1"/>
    <col min="781" max="781" width="19.28515625" style="46" customWidth="1"/>
    <col min="782" max="782" width="17.5703125" style="46" customWidth="1"/>
    <col min="783" max="783" width="20.7109375" style="46" customWidth="1"/>
    <col min="784" max="784" width="21.42578125" style="46" customWidth="1"/>
    <col min="785" max="785" width="21" style="46" customWidth="1"/>
    <col min="786" max="786" width="16" style="46" customWidth="1"/>
    <col min="787" max="787" width="14.5703125" style="46" customWidth="1"/>
    <col min="788" max="788" width="74.5703125" style="46" customWidth="1"/>
    <col min="789" max="789" width="101.42578125" style="46" customWidth="1"/>
    <col min="790" max="984" width="11.42578125" style="46"/>
    <col min="985" max="986" width="21.28515625" style="46" customWidth="1"/>
    <col min="987" max="987" width="37.140625" style="46" customWidth="1"/>
    <col min="988" max="988" width="49.28515625" style="46" customWidth="1"/>
    <col min="989" max="989" width="18.5703125" style="46" customWidth="1"/>
    <col min="990" max="990" width="62.28515625" style="46" customWidth="1"/>
    <col min="991" max="991" width="21.7109375" style="46" customWidth="1"/>
    <col min="992" max="992" width="18.42578125" style="46" customWidth="1"/>
    <col min="993" max="993" width="63" style="46" customWidth="1"/>
    <col min="994" max="994" width="22.28515625" style="46" customWidth="1"/>
    <col min="995" max="995" width="21" style="46" customWidth="1"/>
    <col min="996" max="999" width="15.85546875" style="46" customWidth="1"/>
    <col min="1000" max="1000" width="26.140625" style="46" customWidth="1"/>
    <col min="1001" max="1012" width="10.7109375" style="46" customWidth="1"/>
    <col min="1013" max="1020" width="0" style="46" hidden="1" customWidth="1"/>
    <col min="1021" max="1022" width="15.42578125" style="46" customWidth="1"/>
    <col min="1023" max="1023" width="18.7109375" style="46" customWidth="1"/>
    <col min="1024" max="1024" width="18.42578125" style="46" customWidth="1"/>
    <col min="1025" max="1026" width="15.42578125" style="46" customWidth="1"/>
    <col min="1027" max="1027" width="18.140625" style="46" customWidth="1"/>
    <col min="1028" max="1028" width="20.42578125" style="46" customWidth="1"/>
    <col min="1029" max="1029" width="18.140625" style="46" customWidth="1"/>
    <col min="1030" max="1030" width="15.42578125" style="46" customWidth="1"/>
    <col min="1031" max="1031" width="20" style="46" customWidth="1"/>
    <col min="1032" max="1032" width="18.140625" style="46" customWidth="1"/>
    <col min="1033" max="1033" width="15.42578125" style="46" customWidth="1"/>
    <col min="1034" max="1034" width="18.7109375" style="46" customWidth="1"/>
    <col min="1035" max="1035" width="15.42578125" style="46" customWidth="1"/>
    <col min="1036" max="1036" width="17.140625" style="46" customWidth="1"/>
    <col min="1037" max="1037" width="19.28515625" style="46" customWidth="1"/>
    <col min="1038" max="1038" width="17.5703125" style="46" customWidth="1"/>
    <col min="1039" max="1039" width="20.7109375" style="46" customWidth="1"/>
    <col min="1040" max="1040" width="21.42578125" style="46" customWidth="1"/>
    <col min="1041" max="1041" width="21" style="46" customWidth="1"/>
    <col min="1042" max="1042" width="16" style="46" customWidth="1"/>
    <col min="1043" max="1043" width="14.5703125" style="46" customWidth="1"/>
    <col min="1044" max="1044" width="74.5703125" style="46" customWidth="1"/>
    <col min="1045" max="1045" width="101.42578125" style="46" customWidth="1"/>
    <col min="1046" max="1240" width="11.42578125" style="46"/>
    <col min="1241" max="1242" width="21.28515625" style="46" customWidth="1"/>
    <col min="1243" max="1243" width="37.140625" style="46" customWidth="1"/>
    <col min="1244" max="1244" width="49.28515625" style="46" customWidth="1"/>
    <col min="1245" max="1245" width="18.5703125" style="46" customWidth="1"/>
    <col min="1246" max="1246" width="62.28515625" style="46" customWidth="1"/>
    <col min="1247" max="1247" width="21.7109375" style="46" customWidth="1"/>
    <col min="1248" max="1248" width="18.42578125" style="46" customWidth="1"/>
    <col min="1249" max="1249" width="63" style="46" customWidth="1"/>
    <col min="1250" max="1250" width="22.28515625" style="46" customWidth="1"/>
    <col min="1251" max="1251" width="21" style="46" customWidth="1"/>
    <col min="1252" max="1255" width="15.85546875" style="46" customWidth="1"/>
    <col min="1256" max="1256" width="26.140625" style="46" customWidth="1"/>
    <col min="1257" max="1268" width="10.7109375" style="46" customWidth="1"/>
    <col min="1269" max="1276" width="0" style="46" hidden="1" customWidth="1"/>
    <col min="1277" max="1278" width="15.42578125" style="46" customWidth="1"/>
    <col min="1279" max="1279" width="18.7109375" style="46" customWidth="1"/>
    <col min="1280" max="1280" width="18.42578125" style="46" customWidth="1"/>
    <col min="1281" max="1282" width="15.42578125" style="46" customWidth="1"/>
    <col min="1283" max="1283" width="18.140625" style="46" customWidth="1"/>
    <col min="1284" max="1284" width="20.42578125" style="46" customWidth="1"/>
    <col min="1285" max="1285" width="18.140625" style="46" customWidth="1"/>
    <col min="1286" max="1286" width="15.42578125" style="46" customWidth="1"/>
    <col min="1287" max="1287" width="20" style="46" customWidth="1"/>
    <col min="1288" max="1288" width="18.140625" style="46" customWidth="1"/>
    <col min="1289" max="1289" width="15.42578125" style="46" customWidth="1"/>
    <col min="1290" max="1290" width="18.7109375" style="46" customWidth="1"/>
    <col min="1291" max="1291" width="15.42578125" style="46" customWidth="1"/>
    <col min="1292" max="1292" width="17.140625" style="46" customWidth="1"/>
    <col min="1293" max="1293" width="19.28515625" style="46" customWidth="1"/>
    <col min="1294" max="1294" width="17.5703125" style="46" customWidth="1"/>
    <col min="1295" max="1295" width="20.7109375" style="46" customWidth="1"/>
    <col min="1296" max="1296" width="21.42578125" style="46" customWidth="1"/>
    <col min="1297" max="1297" width="21" style="46" customWidth="1"/>
    <col min="1298" max="1298" width="16" style="46" customWidth="1"/>
    <col min="1299" max="1299" width="14.5703125" style="46" customWidth="1"/>
    <col min="1300" max="1300" width="74.5703125" style="46" customWidth="1"/>
    <col min="1301" max="1301" width="101.42578125" style="46" customWidth="1"/>
    <col min="1302" max="1496" width="11.42578125" style="46"/>
    <col min="1497" max="1498" width="21.28515625" style="46" customWidth="1"/>
    <col min="1499" max="1499" width="37.140625" style="46" customWidth="1"/>
    <col min="1500" max="1500" width="49.28515625" style="46" customWidth="1"/>
    <col min="1501" max="1501" width="18.5703125" style="46" customWidth="1"/>
    <col min="1502" max="1502" width="62.28515625" style="46" customWidth="1"/>
    <col min="1503" max="1503" width="21.7109375" style="46" customWidth="1"/>
    <col min="1504" max="1504" width="18.42578125" style="46" customWidth="1"/>
    <col min="1505" max="1505" width="63" style="46" customWidth="1"/>
    <col min="1506" max="1506" width="22.28515625" style="46" customWidth="1"/>
    <col min="1507" max="1507" width="21" style="46" customWidth="1"/>
    <col min="1508" max="1511" width="15.85546875" style="46" customWidth="1"/>
    <col min="1512" max="1512" width="26.140625" style="46" customWidth="1"/>
    <col min="1513" max="1524" width="10.7109375" style="46" customWidth="1"/>
    <col min="1525" max="1532" width="0" style="46" hidden="1" customWidth="1"/>
    <col min="1533" max="1534" width="15.42578125" style="46" customWidth="1"/>
    <col min="1535" max="1535" width="18.7109375" style="46" customWidth="1"/>
    <col min="1536" max="1536" width="18.42578125" style="46" customWidth="1"/>
    <col min="1537" max="1538" width="15.42578125" style="46" customWidth="1"/>
    <col min="1539" max="1539" width="18.140625" style="46" customWidth="1"/>
    <col min="1540" max="1540" width="20.42578125" style="46" customWidth="1"/>
    <col min="1541" max="1541" width="18.140625" style="46" customWidth="1"/>
    <col min="1542" max="1542" width="15.42578125" style="46" customWidth="1"/>
    <col min="1543" max="1543" width="20" style="46" customWidth="1"/>
    <col min="1544" max="1544" width="18.140625" style="46" customWidth="1"/>
    <col min="1545" max="1545" width="15.42578125" style="46" customWidth="1"/>
    <col min="1546" max="1546" width="18.7109375" style="46" customWidth="1"/>
    <col min="1547" max="1547" width="15.42578125" style="46" customWidth="1"/>
    <col min="1548" max="1548" width="17.140625" style="46" customWidth="1"/>
    <col min="1549" max="1549" width="19.28515625" style="46" customWidth="1"/>
    <col min="1550" max="1550" width="17.5703125" style="46" customWidth="1"/>
    <col min="1551" max="1551" width="20.7109375" style="46" customWidth="1"/>
    <col min="1552" max="1552" width="21.42578125" style="46" customWidth="1"/>
    <col min="1553" max="1553" width="21" style="46" customWidth="1"/>
    <col min="1554" max="1554" width="16" style="46" customWidth="1"/>
    <col min="1555" max="1555" width="14.5703125" style="46" customWidth="1"/>
    <col min="1556" max="1556" width="74.5703125" style="46" customWidth="1"/>
    <col min="1557" max="1557" width="101.42578125" style="46" customWidth="1"/>
    <col min="1558" max="1752" width="11.42578125" style="46"/>
    <col min="1753" max="1754" width="21.28515625" style="46" customWidth="1"/>
    <col min="1755" max="1755" width="37.140625" style="46" customWidth="1"/>
    <col min="1756" max="1756" width="49.28515625" style="46" customWidth="1"/>
    <col min="1757" max="1757" width="18.5703125" style="46" customWidth="1"/>
    <col min="1758" max="1758" width="62.28515625" style="46" customWidth="1"/>
    <col min="1759" max="1759" width="21.7109375" style="46" customWidth="1"/>
    <col min="1760" max="1760" width="18.42578125" style="46" customWidth="1"/>
    <col min="1761" max="1761" width="63" style="46" customWidth="1"/>
    <col min="1762" max="1762" width="22.28515625" style="46" customWidth="1"/>
    <col min="1763" max="1763" width="21" style="46" customWidth="1"/>
    <col min="1764" max="1767" width="15.85546875" style="46" customWidth="1"/>
    <col min="1768" max="1768" width="26.140625" style="46" customWidth="1"/>
    <col min="1769" max="1780" width="10.7109375" style="46" customWidth="1"/>
    <col min="1781" max="1788" width="0" style="46" hidden="1" customWidth="1"/>
    <col min="1789" max="1790" width="15.42578125" style="46" customWidth="1"/>
    <col min="1791" max="1791" width="18.7109375" style="46" customWidth="1"/>
    <col min="1792" max="1792" width="18.42578125" style="46" customWidth="1"/>
    <col min="1793" max="1794" width="15.42578125" style="46" customWidth="1"/>
    <col min="1795" max="1795" width="18.140625" style="46" customWidth="1"/>
    <col min="1796" max="1796" width="20.42578125" style="46" customWidth="1"/>
    <col min="1797" max="1797" width="18.140625" style="46" customWidth="1"/>
    <col min="1798" max="1798" width="15.42578125" style="46" customWidth="1"/>
    <col min="1799" max="1799" width="20" style="46" customWidth="1"/>
    <col min="1800" max="1800" width="18.140625" style="46" customWidth="1"/>
    <col min="1801" max="1801" width="15.42578125" style="46" customWidth="1"/>
    <col min="1802" max="1802" width="18.7109375" style="46" customWidth="1"/>
    <col min="1803" max="1803" width="15.42578125" style="46" customWidth="1"/>
    <col min="1804" max="1804" width="17.140625" style="46" customWidth="1"/>
    <col min="1805" max="1805" width="19.28515625" style="46" customWidth="1"/>
    <col min="1806" max="1806" width="17.5703125" style="46" customWidth="1"/>
    <col min="1807" max="1807" width="20.7109375" style="46" customWidth="1"/>
    <col min="1808" max="1808" width="21.42578125" style="46" customWidth="1"/>
    <col min="1809" max="1809" width="21" style="46" customWidth="1"/>
    <col min="1810" max="1810" width="16" style="46" customWidth="1"/>
    <col min="1811" max="1811" width="14.5703125" style="46" customWidth="1"/>
    <col min="1812" max="1812" width="74.5703125" style="46" customWidth="1"/>
    <col min="1813" max="1813" width="101.42578125" style="46" customWidth="1"/>
    <col min="1814" max="2008" width="11.42578125" style="46"/>
    <col min="2009" max="2010" width="21.28515625" style="46" customWidth="1"/>
    <col min="2011" max="2011" width="37.140625" style="46" customWidth="1"/>
    <col min="2012" max="2012" width="49.28515625" style="46" customWidth="1"/>
    <col min="2013" max="2013" width="18.5703125" style="46" customWidth="1"/>
    <col min="2014" max="2014" width="62.28515625" style="46" customWidth="1"/>
    <col min="2015" max="2015" width="21.7109375" style="46" customWidth="1"/>
    <col min="2016" max="2016" width="18.42578125" style="46" customWidth="1"/>
    <col min="2017" max="2017" width="63" style="46" customWidth="1"/>
    <col min="2018" max="2018" width="22.28515625" style="46" customWidth="1"/>
    <col min="2019" max="2019" width="21" style="46" customWidth="1"/>
    <col min="2020" max="2023" width="15.85546875" style="46" customWidth="1"/>
    <col min="2024" max="2024" width="26.140625" style="46" customWidth="1"/>
    <col min="2025" max="2036" width="10.7109375" style="46" customWidth="1"/>
    <col min="2037" max="2044" width="0" style="46" hidden="1" customWidth="1"/>
    <col min="2045" max="2046" width="15.42578125" style="46" customWidth="1"/>
    <col min="2047" max="2047" width="18.7109375" style="46" customWidth="1"/>
    <col min="2048" max="2048" width="18.42578125" style="46" customWidth="1"/>
    <col min="2049" max="2050" width="15.42578125" style="46" customWidth="1"/>
    <col min="2051" max="2051" width="18.140625" style="46" customWidth="1"/>
    <col min="2052" max="2052" width="20.42578125" style="46" customWidth="1"/>
    <col min="2053" max="2053" width="18.140625" style="46" customWidth="1"/>
    <col min="2054" max="2054" width="15.42578125" style="46" customWidth="1"/>
    <col min="2055" max="2055" width="20" style="46" customWidth="1"/>
    <col min="2056" max="2056" width="18.140625" style="46" customWidth="1"/>
    <col min="2057" max="2057" width="15.42578125" style="46" customWidth="1"/>
    <col min="2058" max="2058" width="18.7109375" style="46" customWidth="1"/>
    <col min="2059" max="2059" width="15.42578125" style="46" customWidth="1"/>
    <col min="2060" max="2060" width="17.140625" style="46" customWidth="1"/>
    <col min="2061" max="2061" width="19.28515625" style="46" customWidth="1"/>
    <col min="2062" max="2062" width="17.5703125" style="46" customWidth="1"/>
    <col min="2063" max="2063" width="20.7109375" style="46" customWidth="1"/>
    <col min="2064" max="2064" width="21.42578125" style="46" customWidth="1"/>
    <col min="2065" max="2065" width="21" style="46" customWidth="1"/>
    <col min="2066" max="2066" width="16" style="46" customWidth="1"/>
    <col min="2067" max="2067" width="14.5703125" style="46" customWidth="1"/>
    <col min="2068" max="2068" width="74.5703125" style="46" customWidth="1"/>
    <col min="2069" max="2069" width="101.42578125" style="46" customWidth="1"/>
    <col min="2070" max="2264" width="11.42578125" style="46"/>
    <col min="2265" max="2266" width="21.28515625" style="46" customWidth="1"/>
    <col min="2267" max="2267" width="37.140625" style="46" customWidth="1"/>
    <col min="2268" max="2268" width="49.28515625" style="46" customWidth="1"/>
    <col min="2269" max="2269" width="18.5703125" style="46" customWidth="1"/>
    <col min="2270" max="2270" width="62.28515625" style="46" customWidth="1"/>
    <col min="2271" max="2271" width="21.7109375" style="46" customWidth="1"/>
    <col min="2272" max="2272" width="18.42578125" style="46" customWidth="1"/>
    <col min="2273" max="2273" width="63" style="46" customWidth="1"/>
    <col min="2274" max="2274" width="22.28515625" style="46" customWidth="1"/>
    <col min="2275" max="2275" width="21" style="46" customWidth="1"/>
    <col min="2276" max="2279" width="15.85546875" style="46" customWidth="1"/>
    <col min="2280" max="2280" width="26.140625" style="46" customWidth="1"/>
    <col min="2281" max="2292" width="10.7109375" style="46" customWidth="1"/>
    <col min="2293" max="2300" width="0" style="46" hidden="1" customWidth="1"/>
    <col min="2301" max="2302" width="15.42578125" style="46" customWidth="1"/>
    <col min="2303" max="2303" width="18.7109375" style="46" customWidth="1"/>
    <col min="2304" max="2304" width="18.42578125" style="46" customWidth="1"/>
    <col min="2305" max="2306" width="15.42578125" style="46" customWidth="1"/>
    <col min="2307" max="2307" width="18.140625" style="46" customWidth="1"/>
    <col min="2308" max="2308" width="20.42578125" style="46" customWidth="1"/>
    <col min="2309" max="2309" width="18.140625" style="46" customWidth="1"/>
    <col min="2310" max="2310" width="15.42578125" style="46" customWidth="1"/>
    <col min="2311" max="2311" width="20" style="46" customWidth="1"/>
    <col min="2312" max="2312" width="18.140625" style="46" customWidth="1"/>
    <col min="2313" max="2313" width="15.42578125" style="46" customWidth="1"/>
    <col min="2314" max="2314" width="18.7109375" style="46" customWidth="1"/>
    <col min="2315" max="2315" width="15.42578125" style="46" customWidth="1"/>
    <col min="2316" max="2316" width="17.140625" style="46" customWidth="1"/>
    <col min="2317" max="2317" width="19.28515625" style="46" customWidth="1"/>
    <col min="2318" max="2318" width="17.5703125" style="46" customWidth="1"/>
    <col min="2319" max="2319" width="20.7109375" style="46" customWidth="1"/>
    <col min="2320" max="2320" width="21.42578125" style="46" customWidth="1"/>
    <col min="2321" max="2321" width="21" style="46" customWidth="1"/>
    <col min="2322" max="2322" width="16" style="46" customWidth="1"/>
    <col min="2323" max="2323" width="14.5703125" style="46" customWidth="1"/>
    <col min="2324" max="2324" width="74.5703125" style="46" customWidth="1"/>
    <col min="2325" max="2325" width="101.42578125" style="46" customWidth="1"/>
    <col min="2326" max="2520" width="11.42578125" style="46"/>
    <col min="2521" max="2522" width="21.28515625" style="46" customWidth="1"/>
    <col min="2523" max="2523" width="37.140625" style="46" customWidth="1"/>
    <col min="2524" max="2524" width="49.28515625" style="46" customWidth="1"/>
    <col min="2525" max="2525" width="18.5703125" style="46" customWidth="1"/>
    <col min="2526" max="2526" width="62.28515625" style="46" customWidth="1"/>
    <col min="2527" max="2527" width="21.7109375" style="46" customWidth="1"/>
    <col min="2528" max="2528" width="18.42578125" style="46" customWidth="1"/>
    <col min="2529" max="2529" width="63" style="46" customWidth="1"/>
    <col min="2530" max="2530" width="22.28515625" style="46" customWidth="1"/>
    <col min="2531" max="2531" width="21" style="46" customWidth="1"/>
    <col min="2532" max="2535" width="15.85546875" style="46" customWidth="1"/>
    <col min="2536" max="2536" width="26.140625" style="46" customWidth="1"/>
    <col min="2537" max="2548" width="10.7109375" style="46" customWidth="1"/>
    <col min="2549" max="2556" width="0" style="46" hidden="1" customWidth="1"/>
    <col min="2557" max="2558" width="15.42578125" style="46" customWidth="1"/>
    <col min="2559" max="2559" width="18.7109375" style="46" customWidth="1"/>
    <col min="2560" max="2560" width="18.42578125" style="46" customWidth="1"/>
    <col min="2561" max="2562" width="15.42578125" style="46" customWidth="1"/>
    <col min="2563" max="2563" width="18.140625" style="46" customWidth="1"/>
    <col min="2564" max="2564" width="20.42578125" style="46" customWidth="1"/>
    <col min="2565" max="2565" width="18.140625" style="46" customWidth="1"/>
    <col min="2566" max="2566" width="15.42578125" style="46" customWidth="1"/>
    <col min="2567" max="2567" width="20" style="46" customWidth="1"/>
    <col min="2568" max="2568" width="18.140625" style="46" customWidth="1"/>
    <col min="2569" max="2569" width="15.42578125" style="46" customWidth="1"/>
    <col min="2570" max="2570" width="18.7109375" style="46" customWidth="1"/>
    <col min="2571" max="2571" width="15.42578125" style="46" customWidth="1"/>
    <col min="2572" max="2572" width="17.140625" style="46" customWidth="1"/>
    <col min="2573" max="2573" width="19.28515625" style="46" customWidth="1"/>
    <col min="2574" max="2574" width="17.5703125" style="46" customWidth="1"/>
    <col min="2575" max="2575" width="20.7109375" style="46" customWidth="1"/>
    <col min="2576" max="2576" width="21.42578125" style="46" customWidth="1"/>
    <col min="2577" max="2577" width="21" style="46" customWidth="1"/>
    <col min="2578" max="2578" width="16" style="46" customWidth="1"/>
    <col min="2579" max="2579" width="14.5703125" style="46" customWidth="1"/>
    <col min="2580" max="2580" width="74.5703125" style="46" customWidth="1"/>
    <col min="2581" max="2581" width="101.42578125" style="46" customWidth="1"/>
    <col min="2582" max="2776" width="11.42578125" style="46"/>
    <col min="2777" max="2778" width="21.28515625" style="46" customWidth="1"/>
    <col min="2779" max="2779" width="37.140625" style="46" customWidth="1"/>
    <col min="2780" max="2780" width="49.28515625" style="46" customWidth="1"/>
    <col min="2781" max="2781" width="18.5703125" style="46" customWidth="1"/>
    <col min="2782" max="2782" width="62.28515625" style="46" customWidth="1"/>
    <col min="2783" max="2783" width="21.7109375" style="46" customWidth="1"/>
    <col min="2784" max="2784" width="18.42578125" style="46" customWidth="1"/>
    <col min="2785" max="2785" width="63" style="46" customWidth="1"/>
    <col min="2786" max="2786" width="22.28515625" style="46" customWidth="1"/>
    <col min="2787" max="2787" width="21" style="46" customWidth="1"/>
    <col min="2788" max="2791" width="15.85546875" style="46" customWidth="1"/>
    <col min="2792" max="2792" width="26.140625" style="46" customWidth="1"/>
    <col min="2793" max="2804" width="10.7109375" style="46" customWidth="1"/>
    <col min="2805" max="2812" width="0" style="46" hidden="1" customWidth="1"/>
    <col min="2813" max="2814" width="15.42578125" style="46" customWidth="1"/>
    <col min="2815" max="2815" width="18.7109375" style="46" customWidth="1"/>
    <col min="2816" max="2816" width="18.42578125" style="46" customWidth="1"/>
    <col min="2817" max="2818" width="15.42578125" style="46" customWidth="1"/>
    <col min="2819" max="2819" width="18.140625" style="46" customWidth="1"/>
    <col min="2820" max="2820" width="20.42578125" style="46" customWidth="1"/>
    <col min="2821" max="2821" width="18.140625" style="46" customWidth="1"/>
    <col min="2822" max="2822" width="15.42578125" style="46" customWidth="1"/>
    <col min="2823" max="2823" width="20" style="46" customWidth="1"/>
    <col min="2824" max="2824" width="18.140625" style="46" customWidth="1"/>
    <col min="2825" max="2825" width="15.42578125" style="46" customWidth="1"/>
    <col min="2826" max="2826" width="18.7109375" style="46" customWidth="1"/>
    <col min="2827" max="2827" width="15.42578125" style="46" customWidth="1"/>
    <col min="2828" max="2828" width="17.140625" style="46" customWidth="1"/>
    <col min="2829" max="2829" width="19.28515625" style="46" customWidth="1"/>
    <col min="2830" max="2830" width="17.5703125" style="46" customWidth="1"/>
    <col min="2831" max="2831" width="20.7109375" style="46" customWidth="1"/>
    <col min="2832" max="2832" width="21.42578125" style="46" customWidth="1"/>
    <col min="2833" max="2833" width="21" style="46" customWidth="1"/>
    <col min="2834" max="2834" width="16" style="46" customWidth="1"/>
    <col min="2835" max="2835" width="14.5703125" style="46" customWidth="1"/>
    <col min="2836" max="2836" width="74.5703125" style="46" customWidth="1"/>
    <col min="2837" max="2837" width="101.42578125" style="46" customWidth="1"/>
    <col min="2838" max="3032" width="11.42578125" style="46"/>
    <col min="3033" max="3034" width="21.28515625" style="46" customWidth="1"/>
    <col min="3035" max="3035" width="37.140625" style="46" customWidth="1"/>
    <col min="3036" max="3036" width="49.28515625" style="46" customWidth="1"/>
    <col min="3037" max="3037" width="18.5703125" style="46" customWidth="1"/>
    <col min="3038" max="3038" width="62.28515625" style="46" customWidth="1"/>
    <col min="3039" max="3039" width="21.7109375" style="46" customWidth="1"/>
    <col min="3040" max="3040" width="18.42578125" style="46" customWidth="1"/>
    <col min="3041" max="3041" width="63" style="46" customWidth="1"/>
    <col min="3042" max="3042" width="22.28515625" style="46" customWidth="1"/>
    <col min="3043" max="3043" width="21" style="46" customWidth="1"/>
    <col min="3044" max="3047" width="15.85546875" style="46" customWidth="1"/>
    <col min="3048" max="3048" width="26.140625" style="46" customWidth="1"/>
    <col min="3049" max="3060" width="10.7109375" style="46" customWidth="1"/>
    <col min="3061" max="3068" width="0" style="46" hidden="1" customWidth="1"/>
    <col min="3069" max="3070" width="15.42578125" style="46" customWidth="1"/>
    <col min="3071" max="3071" width="18.7109375" style="46" customWidth="1"/>
    <col min="3072" max="3072" width="18.42578125" style="46" customWidth="1"/>
    <col min="3073" max="3074" width="15.42578125" style="46" customWidth="1"/>
    <col min="3075" max="3075" width="18.140625" style="46" customWidth="1"/>
    <col min="3076" max="3076" width="20.42578125" style="46" customWidth="1"/>
    <col min="3077" max="3077" width="18.140625" style="46" customWidth="1"/>
    <col min="3078" max="3078" width="15.42578125" style="46" customWidth="1"/>
    <col min="3079" max="3079" width="20" style="46" customWidth="1"/>
    <col min="3080" max="3080" width="18.140625" style="46" customWidth="1"/>
    <col min="3081" max="3081" width="15.42578125" style="46" customWidth="1"/>
    <col min="3082" max="3082" width="18.7109375" style="46" customWidth="1"/>
    <col min="3083" max="3083" width="15.42578125" style="46" customWidth="1"/>
    <col min="3084" max="3084" width="17.140625" style="46" customWidth="1"/>
    <col min="3085" max="3085" width="19.28515625" style="46" customWidth="1"/>
    <col min="3086" max="3086" width="17.5703125" style="46" customWidth="1"/>
    <col min="3087" max="3087" width="20.7109375" style="46" customWidth="1"/>
    <col min="3088" max="3088" width="21.42578125" style="46" customWidth="1"/>
    <col min="3089" max="3089" width="21" style="46" customWidth="1"/>
    <col min="3090" max="3090" width="16" style="46" customWidth="1"/>
    <col min="3091" max="3091" width="14.5703125" style="46" customWidth="1"/>
    <col min="3092" max="3092" width="74.5703125" style="46" customWidth="1"/>
    <col min="3093" max="3093" width="101.42578125" style="46" customWidth="1"/>
    <col min="3094" max="3288" width="11.42578125" style="46"/>
    <col min="3289" max="3290" width="21.28515625" style="46" customWidth="1"/>
    <col min="3291" max="3291" width="37.140625" style="46" customWidth="1"/>
    <col min="3292" max="3292" width="49.28515625" style="46" customWidth="1"/>
    <col min="3293" max="3293" width="18.5703125" style="46" customWidth="1"/>
    <col min="3294" max="3294" width="62.28515625" style="46" customWidth="1"/>
    <col min="3295" max="3295" width="21.7109375" style="46" customWidth="1"/>
    <col min="3296" max="3296" width="18.42578125" style="46" customWidth="1"/>
    <col min="3297" max="3297" width="63" style="46" customWidth="1"/>
    <col min="3298" max="3298" width="22.28515625" style="46" customWidth="1"/>
    <col min="3299" max="3299" width="21" style="46" customWidth="1"/>
    <col min="3300" max="3303" width="15.85546875" style="46" customWidth="1"/>
    <col min="3304" max="3304" width="26.140625" style="46" customWidth="1"/>
    <col min="3305" max="3316" width="10.7109375" style="46" customWidth="1"/>
    <col min="3317" max="3324" width="0" style="46" hidden="1" customWidth="1"/>
    <col min="3325" max="3326" width="15.42578125" style="46" customWidth="1"/>
    <col min="3327" max="3327" width="18.7109375" style="46" customWidth="1"/>
    <col min="3328" max="3328" width="18.42578125" style="46" customWidth="1"/>
    <col min="3329" max="3330" width="15.42578125" style="46" customWidth="1"/>
    <col min="3331" max="3331" width="18.140625" style="46" customWidth="1"/>
    <col min="3332" max="3332" width="20.42578125" style="46" customWidth="1"/>
    <col min="3333" max="3333" width="18.140625" style="46" customWidth="1"/>
    <col min="3334" max="3334" width="15.42578125" style="46" customWidth="1"/>
    <col min="3335" max="3335" width="20" style="46" customWidth="1"/>
    <col min="3336" max="3336" width="18.140625" style="46" customWidth="1"/>
    <col min="3337" max="3337" width="15.42578125" style="46" customWidth="1"/>
    <col min="3338" max="3338" width="18.7109375" style="46" customWidth="1"/>
    <col min="3339" max="3339" width="15.42578125" style="46" customWidth="1"/>
    <col min="3340" max="3340" width="17.140625" style="46" customWidth="1"/>
    <col min="3341" max="3341" width="19.28515625" style="46" customWidth="1"/>
    <col min="3342" max="3342" width="17.5703125" style="46" customWidth="1"/>
    <col min="3343" max="3343" width="20.7109375" style="46" customWidth="1"/>
    <col min="3344" max="3344" width="21.42578125" style="46" customWidth="1"/>
    <col min="3345" max="3345" width="21" style="46" customWidth="1"/>
    <col min="3346" max="3346" width="16" style="46" customWidth="1"/>
    <col min="3347" max="3347" width="14.5703125" style="46" customWidth="1"/>
    <col min="3348" max="3348" width="74.5703125" style="46" customWidth="1"/>
    <col min="3349" max="3349" width="101.42578125" style="46" customWidth="1"/>
    <col min="3350" max="3544" width="11.42578125" style="46"/>
    <col min="3545" max="3546" width="21.28515625" style="46" customWidth="1"/>
    <col min="3547" max="3547" width="37.140625" style="46" customWidth="1"/>
    <col min="3548" max="3548" width="49.28515625" style="46" customWidth="1"/>
    <col min="3549" max="3549" width="18.5703125" style="46" customWidth="1"/>
    <col min="3550" max="3550" width="62.28515625" style="46" customWidth="1"/>
    <col min="3551" max="3551" width="21.7109375" style="46" customWidth="1"/>
    <col min="3552" max="3552" width="18.42578125" style="46" customWidth="1"/>
    <col min="3553" max="3553" width="63" style="46" customWidth="1"/>
    <col min="3554" max="3554" width="22.28515625" style="46" customWidth="1"/>
    <col min="3555" max="3555" width="21" style="46" customWidth="1"/>
    <col min="3556" max="3559" width="15.85546875" style="46" customWidth="1"/>
    <col min="3560" max="3560" width="26.140625" style="46" customWidth="1"/>
    <col min="3561" max="3572" width="10.7109375" style="46" customWidth="1"/>
    <col min="3573" max="3580" width="0" style="46" hidden="1" customWidth="1"/>
    <col min="3581" max="3582" width="15.42578125" style="46" customWidth="1"/>
    <col min="3583" max="3583" width="18.7109375" style="46" customWidth="1"/>
    <col min="3584" max="3584" width="18.42578125" style="46" customWidth="1"/>
    <col min="3585" max="3586" width="15.42578125" style="46" customWidth="1"/>
    <col min="3587" max="3587" width="18.140625" style="46" customWidth="1"/>
    <col min="3588" max="3588" width="20.42578125" style="46" customWidth="1"/>
    <col min="3589" max="3589" width="18.140625" style="46" customWidth="1"/>
    <col min="3590" max="3590" width="15.42578125" style="46" customWidth="1"/>
    <col min="3591" max="3591" width="20" style="46" customWidth="1"/>
    <col min="3592" max="3592" width="18.140625" style="46" customWidth="1"/>
    <col min="3593" max="3593" width="15.42578125" style="46" customWidth="1"/>
    <col min="3594" max="3594" width="18.7109375" style="46" customWidth="1"/>
    <col min="3595" max="3595" width="15.42578125" style="46" customWidth="1"/>
    <col min="3596" max="3596" width="17.140625" style="46" customWidth="1"/>
    <col min="3597" max="3597" width="19.28515625" style="46" customWidth="1"/>
    <col min="3598" max="3598" width="17.5703125" style="46" customWidth="1"/>
    <col min="3599" max="3599" width="20.7109375" style="46" customWidth="1"/>
    <col min="3600" max="3600" width="21.42578125" style="46" customWidth="1"/>
    <col min="3601" max="3601" width="21" style="46" customWidth="1"/>
    <col min="3602" max="3602" width="16" style="46" customWidth="1"/>
    <col min="3603" max="3603" width="14.5703125" style="46" customWidth="1"/>
    <col min="3604" max="3604" width="74.5703125" style="46" customWidth="1"/>
    <col min="3605" max="3605" width="101.42578125" style="46" customWidth="1"/>
    <col min="3606" max="3800" width="11.42578125" style="46"/>
    <col min="3801" max="3802" width="21.28515625" style="46" customWidth="1"/>
    <col min="3803" max="3803" width="37.140625" style="46" customWidth="1"/>
    <col min="3804" max="3804" width="49.28515625" style="46" customWidth="1"/>
    <col min="3805" max="3805" width="18.5703125" style="46" customWidth="1"/>
    <col min="3806" max="3806" width="62.28515625" style="46" customWidth="1"/>
    <col min="3807" max="3807" width="21.7109375" style="46" customWidth="1"/>
    <col min="3808" max="3808" width="18.42578125" style="46" customWidth="1"/>
    <col min="3809" max="3809" width="63" style="46" customWidth="1"/>
    <col min="3810" max="3810" width="22.28515625" style="46" customWidth="1"/>
    <col min="3811" max="3811" width="21" style="46" customWidth="1"/>
    <col min="3812" max="3815" width="15.85546875" style="46" customWidth="1"/>
    <col min="3816" max="3816" width="26.140625" style="46" customWidth="1"/>
    <col min="3817" max="3828" width="10.7109375" style="46" customWidth="1"/>
    <col min="3829" max="3836" width="0" style="46" hidden="1" customWidth="1"/>
    <col min="3837" max="3838" width="15.42578125" style="46" customWidth="1"/>
    <col min="3839" max="3839" width="18.7109375" style="46" customWidth="1"/>
    <col min="3840" max="3840" width="18.42578125" style="46" customWidth="1"/>
    <col min="3841" max="3842" width="15.42578125" style="46" customWidth="1"/>
    <col min="3843" max="3843" width="18.140625" style="46" customWidth="1"/>
    <col min="3844" max="3844" width="20.42578125" style="46" customWidth="1"/>
    <col min="3845" max="3845" width="18.140625" style="46" customWidth="1"/>
    <col min="3846" max="3846" width="15.42578125" style="46" customWidth="1"/>
    <col min="3847" max="3847" width="20" style="46" customWidth="1"/>
    <col min="3848" max="3848" width="18.140625" style="46" customWidth="1"/>
    <col min="3849" max="3849" width="15.42578125" style="46" customWidth="1"/>
    <col min="3850" max="3850" width="18.7109375" style="46" customWidth="1"/>
    <col min="3851" max="3851" width="15.42578125" style="46" customWidth="1"/>
    <col min="3852" max="3852" width="17.140625" style="46" customWidth="1"/>
    <col min="3853" max="3853" width="19.28515625" style="46" customWidth="1"/>
    <col min="3854" max="3854" width="17.5703125" style="46" customWidth="1"/>
    <col min="3855" max="3855" width="20.7109375" style="46" customWidth="1"/>
    <col min="3856" max="3856" width="21.42578125" style="46" customWidth="1"/>
    <col min="3857" max="3857" width="21" style="46" customWidth="1"/>
    <col min="3858" max="3858" width="16" style="46" customWidth="1"/>
    <col min="3859" max="3859" width="14.5703125" style="46" customWidth="1"/>
    <col min="3860" max="3860" width="74.5703125" style="46" customWidth="1"/>
    <col min="3861" max="3861" width="101.42578125" style="46" customWidth="1"/>
    <col min="3862" max="4056" width="11.42578125" style="46"/>
    <col min="4057" max="4058" width="21.28515625" style="46" customWidth="1"/>
    <col min="4059" max="4059" width="37.140625" style="46" customWidth="1"/>
    <col min="4060" max="4060" width="49.28515625" style="46" customWidth="1"/>
    <col min="4061" max="4061" width="18.5703125" style="46" customWidth="1"/>
    <col min="4062" max="4062" width="62.28515625" style="46" customWidth="1"/>
    <col min="4063" max="4063" width="21.7109375" style="46" customWidth="1"/>
    <col min="4064" max="4064" width="18.42578125" style="46" customWidth="1"/>
    <col min="4065" max="4065" width="63" style="46" customWidth="1"/>
    <col min="4066" max="4066" width="22.28515625" style="46" customWidth="1"/>
    <col min="4067" max="4067" width="21" style="46" customWidth="1"/>
    <col min="4068" max="4071" width="15.85546875" style="46" customWidth="1"/>
    <col min="4072" max="4072" width="26.140625" style="46" customWidth="1"/>
    <col min="4073" max="4084" width="10.7109375" style="46" customWidth="1"/>
    <col min="4085" max="4092" width="0" style="46" hidden="1" customWidth="1"/>
    <col min="4093" max="4094" width="15.42578125" style="46" customWidth="1"/>
    <col min="4095" max="4095" width="18.7109375" style="46" customWidth="1"/>
    <col min="4096" max="4096" width="18.42578125" style="46" customWidth="1"/>
    <col min="4097" max="4098" width="15.42578125" style="46" customWidth="1"/>
    <col min="4099" max="4099" width="18.140625" style="46" customWidth="1"/>
    <col min="4100" max="4100" width="20.42578125" style="46" customWidth="1"/>
    <col min="4101" max="4101" width="18.140625" style="46" customWidth="1"/>
    <col min="4102" max="4102" width="15.42578125" style="46" customWidth="1"/>
    <col min="4103" max="4103" width="20" style="46" customWidth="1"/>
    <col min="4104" max="4104" width="18.140625" style="46" customWidth="1"/>
    <col min="4105" max="4105" width="15.42578125" style="46" customWidth="1"/>
    <col min="4106" max="4106" width="18.7109375" style="46" customWidth="1"/>
    <col min="4107" max="4107" width="15.42578125" style="46" customWidth="1"/>
    <col min="4108" max="4108" width="17.140625" style="46" customWidth="1"/>
    <col min="4109" max="4109" width="19.28515625" style="46" customWidth="1"/>
    <col min="4110" max="4110" width="17.5703125" style="46" customWidth="1"/>
    <col min="4111" max="4111" width="20.7109375" style="46" customWidth="1"/>
    <col min="4112" max="4112" width="21.42578125" style="46" customWidth="1"/>
    <col min="4113" max="4113" width="21" style="46" customWidth="1"/>
    <col min="4114" max="4114" width="16" style="46" customWidth="1"/>
    <col min="4115" max="4115" width="14.5703125" style="46" customWidth="1"/>
    <col min="4116" max="4116" width="74.5703125" style="46" customWidth="1"/>
    <col min="4117" max="4117" width="101.42578125" style="46" customWidth="1"/>
    <col min="4118" max="4312" width="11.42578125" style="46"/>
    <col min="4313" max="4314" width="21.28515625" style="46" customWidth="1"/>
    <col min="4315" max="4315" width="37.140625" style="46" customWidth="1"/>
    <col min="4316" max="4316" width="49.28515625" style="46" customWidth="1"/>
    <col min="4317" max="4317" width="18.5703125" style="46" customWidth="1"/>
    <col min="4318" max="4318" width="62.28515625" style="46" customWidth="1"/>
    <col min="4319" max="4319" width="21.7109375" style="46" customWidth="1"/>
    <col min="4320" max="4320" width="18.42578125" style="46" customWidth="1"/>
    <col min="4321" max="4321" width="63" style="46" customWidth="1"/>
    <col min="4322" max="4322" width="22.28515625" style="46" customWidth="1"/>
    <col min="4323" max="4323" width="21" style="46" customWidth="1"/>
    <col min="4324" max="4327" width="15.85546875" style="46" customWidth="1"/>
    <col min="4328" max="4328" width="26.140625" style="46" customWidth="1"/>
    <col min="4329" max="4340" width="10.7109375" style="46" customWidth="1"/>
    <col min="4341" max="4348" width="0" style="46" hidden="1" customWidth="1"/>
    <col min="4349" max="4350" width="15.42578125" style="46" customWidth="1"/>
    <col min="4351" max="4351" width="18.7109375" style="46" customWidth="1"/>
    <col min="4352" max="4352" width="18.42578125" style="46" customWidth="1"/>
    <col min="4353" max="4354" width="15.42578125" style="46" customWidth="1"/>
    <col min="4355" max="4355" width="18.140625" style="46" customWidth="1"/>
    <col min="4356" max="4356" width="20.42578125" style="46" customWidth="1"/>
    <col min="4357" max="4357" width="18.140625" style="46" customWidth="1"/>
    <col min="4358" max="4358" width="15.42578125" style="46" customWidth="1"/>
    <col min="4359" max="4359" width="20" style="46" customWidth="1"/>
    <col min="4360" max="4360" width="18.140625" style="46" customWidth="1"/>
    <col min="4361" max="4361" width="15.42578125" style="46" customWidth="1"/>
    <col min="4362" max="4362" width="18.7109375" style="46" customWidth="1"/>
    <col min="4363" max="4363" width="15.42578125" style="46" customWidth="1"/>
    <col min="4364" max="4364" width="17.140625" style="46" customWidth="1"/>
    <col min="4365" max="4365" width="19.28515625" style="46" customWidth="1"/>
    <col min="4366" max="4366" width="17.5703125" style="46" customWidth="1"/>
    <col min="4367" max="4367" width="20.7109375" style="46" customWidth="1"/>
    <col min="4368" max="4368" width="21.42578125" style="46" customWidth="1"/>
    <col min="4369" max="4369" width="21" style="46" customWidth="1"/>
    <col min="4370" max="4370" width="16" style="46" customWidth="1"/>
    <col min="4371" max="4371" width="14.5703125" style="46" customWidth="1"/>
    <col min="4372" max="4372" width="74.5703125" style="46" customWidth="1"/>
    <col min="4373" max="4373" width="101.42578125" style="46" customWidth="1"/>
    <col min="4374" max="4568" width="11.42578125" style="46"/>
    <col min="4569" max="4570" width="21.28515625" style="46" customWidth="1"/>
    <col min="4571" max="4571" width="37.140625" style="46" customWidth="1"/>
    <col min="4572" max="4572" width="49.28515625" style="46" customWidth="1"/>
    <col min="4573" max="4573" width="18.5703125" style="46" customWidth="1"/>
    <col min="4574" max="4574" width="62.28515625" style="46" customWidth="1"/>
    <col min="4575" max="4575" width="21.7109375" style="46" customWidth="1"/>
    <col min="4576" max="4576" width="18.42578125" style="46" customWidth="1"/>
    <col min="4577" max="4577" width="63" style="46" customWidth="1"/>
    <col min="4578" max="4578" width="22.28515625" style="46" customWidth="1"/>
    <col min="4579" max="4579" width="21" style="46" customWidth="1"/>
    <col min="4580" max="4583" width="15.85546875" style="46" customWidth="1"/>
    <col min="4584" max="4584" width="26.140625" style="46" customWidth="1"/>
    <col min="4585" max="4596" width="10.7109375" style="46" customWidth="1"/>
    <col min="4597" max="4604" width="0" style="46" hidden="1" customWidth="1"/>
    <col min="4605" max="4606" width="15.42578125" style="46" customWidth="1"/>
    <col min="4607" max="4607" width="18.7109375" style="46" customWidth="1"/>
    <col min="4608" max="4608" width="18.42578125" style="46" customWidth="1"/>
    <col min="4609" max="4610" width="15.42578125" style="46" customWidth="1"/>
    <col min="4611" max="4611" width="18.140625" style="46" customWidth="1"/>
    <col min="4612" max="4612" width="20.42578125" style="46" customWidth="1"/>
    <col min="4613" max="4613" width="18.140625" style="46" customWidth="1"/>
    <col min="4614" max="4614" width="15.42578125" style="46" customWidth="1"/>
    <col min="4615" max="4615" width="20" style="46" customWidth="1"/>
    <col min="4616" max="4616" width="18.140625" style="46" customWidth="1"/>
    <col min="4617" max="4617" width="15.42578125" style="46" customWidth="1"/>
    <col min="4618" max="4618" width="18.7109375" style="46" customWidth="1"/>
    <col min="4619" max="4619" width="15.42578125" style="46" customWidth="1"/>
    <col min="4620" max="4620" width="17.140625" style="46" customWidth="1"/>
    <col min="4621" max="4621" width="19.28515625" style="46" customWidth="1"/>
    <col min="4622" max="4622" width="17.5703125" style="46" customWidth="1"/>
    <col min="4623" max="4623" width="20.7109375" style="46" customWidth="1"/>
    <col min="4624" max="4624" width="21.42578125" style="46" customWidth="1"/>
    <col min="4625" max="4625" width="21" style="46" customWidth="1"/>
    <col min="4626" max="4626" width="16" style="46" customWidth="1"/>
    <col min="4627" max="4627" width="14.5703125" style="46" customWidth="1"/>
    <col min="4628" max="4628" width="74.5703125" style="46" customWidth="1"/>
    <col min="4629" max="4629" width="101.42578125" style="46" customWidth="1"/>
    <col min="4630" max="4824" width="11.42578125" style="46"/>
    <col min="4825" max="4826" width="21.28515625" style="46" customWidth="1"/>
    <col min="4827" max="4827" width="37.140625" style="46" customWidth="1"/>
    <col min="4828" max="4828" width="49.28515625" style="46" customWidth="1"/>
    <col min="4829" max="4829" width="18.5703125" style="46" customWidth="1"/>
    <col min="4830" max="4830" width="62.28515625" style="46" customWidth="1"/>
    <col min="4831" max="4831" width="21.7109375" style="46" customWidth="1"/>
    <col min="4832" max="4832" width="18.42578125" style="46" customWidth="1"/>
    <col min="4833" max="4833" width="63" style="46" customWidth="1"/>
    <col min="4834" max="4834" width="22.28515625" style="46" customWidth="1"/>
    <col min="4835" max="4835" width="21" style="46" customWidth="1"/>
    <col min="4836" max="4839" width="15.85546875" style="46" customWidth="1"/>
    <col min="4840" max="4840" width="26.140625" style="46" customWidth="1"/>
    <col min="4841" max="4852" width="10.7109375" style="46" customWidth="1"/>
    <col min="4853" max="4860" width="0" style="46" hidden="1" customWidth="1"/>
    <col min="4861" max="4862" width="15.42578125" style="46" customWidth="1"/>
    <col min="4863" max="4863" width="18.7109375" style="46" customWidth="1"/>
    <col min="4864" max="4864" width="18.42578125" style="46" customWidth="1"/>
    <col min="4865" max="4866" width="15.42578125" style="46" customWidth="1"/>
    <col min="4867" max="4867" width="18.140625" style="46" customWidth="1"/>
    <col min="4868" max="4868" width="20.42578125" style="46" customWidth="1"/>
    <col min="4869" max="4869" width="18.140625" style="46" customWidth="1"/>
    <col min="4870" max="4870" width="15.42578125" style="46" customWidth="1"/>
    <col min="4871" max="4871" width="20" style="46" customWidth="1"/>
    <col min="4872" max="4872" width="18.140625" style="46" customWidth="1"/>
    <col min="4873" max="4873" width="15.42578125" style="46" customWidth="1"/>
    <col min="4874" max="4874" width="18.7109375" style="46" customWidth="1"/>
    <col min="4875" max="4875" width="15.42578125" style="46" customWidth="1"/>
    <col min="4876" max="4876" width="17.140625" style="46" customWidth="1"/>
    <col min="4877" max="4877" width="19.28515625" style="46" customWidth="1"/>
    <col min="4878" max="4878" width="17.5703125" style="46" customWidth="1"/>
    <col min="4879" max="4879" width="20.7109375" style="46" customWidth="1"/>
    <col min="4880" max="4880" width="21.42578125" style="46" customWidth="1"/>
    <col min="4881" max="4881" width="21" style="46" customWidth="1"/>
    <col min="4882" max="4882" width="16" style="46" customWidth="1"/>
    <col min="4883" max="4883" width="14.5703125" style="46" customWidth="1"/>
    <col min="4884" max="4884" width="74.5703125" style="46" customWidth="1"/>
    <col min="4885" max="4885" width="101.42578125" style="46" customWidth="1"/>
    <col min="4886" max="5080" width="11.42578125" style="46"/>
    <col min="5081" max="5082" width="21.28515625" style="46" customWidth="1"/>
    <col min="5083" max="5083" width="37.140625" style="46" customWidth="1"/>
    <col min="5084" max="5084" width="49.28515625" style="46" customWidth="1"/>
    <col min="5085" max="5085" width="18.5703125" style="46" customWidth="1"/>
    <col min="5086" max="5086" width="62.28515625" style="46" customWidth="1"/>
    <col min="5087" max="5087" width="21.7109375" style="46" customWidth="1"/>
    <col min="5088" max="5088" width="18.42578125" style="46" customWidth="1"/>
    <col min="5089" max="5089" width="63" style="46" customWidth="1"/>
    <col min="5090" max="5090" width="22.28515625" style="46" customWidth="1"/>
    <col min="5091" max="5091" width="21" style="46" customWidth="1"/>
    <col min="5092" max="5095" width="15.85546875" style="46" customWidth="1"/>
    <col min="5096" max="5096" width="26.140625" style="46" customWidth="1"/>
    <col min="5097" max="5108" width="10.7109375" style="46" customWidth="1"/>
    <col min="5109" max="5116" width="0" style="46" hidden="1" customWidth="1"/>
    <col min="5117" max="5118" width="15.42578125" style="46" customWidth="1"/>
    <col min="5119" max="5119" width="18.7109375" style="46" customWidth="1"/>
    <col min="5120" max="5120" width="18.42578125" style="46" customWidth="1"/>
    <col min="5121" max="5122" width="15.42578125" style="46" customWidth="1"/>
    <col min="5123" max="5123" width="18.140625" style="46" customWidth="1"/>
    <col min="5124" max="5124" width="20.42578125" style="46" customWidth="1"/>
    <col min="5125" max="5125" width="18.140625" style="46" customWidth="1"/>
    <col min="5126" max="5126" width="15.42578125" style="46" customWidth="1"/>
    <col min="5127" max="5127" width="20" style="46" customWidth="1"/>
    <col min="5128" max="5128" width="18.140625" style="46" customWidth="1"/>
    <col min="5129" max="5129" width="15.42578125" style="46" customWidth="1"/>
    <col min="5130" max="5130" width="18.7109375" style="46" customWidth="1"/>
    <col min="5131" max="5131" width="15.42578125" style="46" customWidth="1"/>
    <col min="5132" max="5132" width="17.140625" style="46" customWidth="1"/>
    <col min="5133" max="5133" width="19.28515625" style="46" customWidth="1"/>
    <col min="5134" max="5134" width="17.5703125" style="46" customWidth="1"/>
    <col min="5135" max="5135" width="20.7109375" style="46" customWidth="1"/>
    <col min="5136" max="5136" width="21.42578125" style="46" customWidth="1"/>
    <col min="5137" max="5137" width="21" style="46" customWidth="1"/>
    <col min="5138" max="5138" width="16" style="46" customWidth="1"/>
    <col min="5139" max="5139" width="14.5703125" style="46" customWidth="1"/>
    <col min="5140" max="5140" width="74.5703125" style="46" customWidth="1"/>
    <col min="5141" max="5141" width="101.42578125" style="46" customWidth="1"/>
    <col min="5142" max="5336" width="11.42578125" style="46"/>
    <col min="5337" max="5338" width="21.28515625" style="46" customWidth="1"/>
    <col min="5339" max="5339" width="37.140625" style="46" customWidth="1"/>
    <col min="5340" max="5340" width="49.28515625" style="46" customWidth="1"/>
    <col min="5341" max="5341" width="18.5703125" style="46" customWidth="1"/>
    <col min="5342" max="5342" width="62.28515625" style="46" customWidth="1"/>
    <col min="5343" max="5343" width="21.7109375" style="46" customWidth="1"/>
    <col min="5344" max="5344" width="18.42578125" style="46" customWidth="1"/>
    <col min="5345" max="5345" width="63" style="46" customWidth="1"/>
    <col min="5346" max="5346" width="22.28515625" style="46" customWidth="1"/>
    <col min="5347" max="5347" width="21" style="46" customWidth="1"/>
    <col min="5348" max="5351" width="15.85546875" style="46" customWidth="1"/>
    <col min="5352" max="5352" width="26.140625" style="46" customWidth="1"/>
    <col min="5353" max="5364" width="10.7109375" style="46" customWidth="1"/>
    <col min="5365" max="5372" width="0" style="46" hidden="1" customWidth="1"/>
    <col min="5373" max="5374" width="15.42578125" style="46" customWidth="1"/>
    <col min="5375" max="5375" width="18.7109375" style="46" customWidth="1"/>
    <col min="5376" max="5376" width="18.42578125" style="46" customWidth="1"/>
    <col min="5377" max="5378" width="15.42578125" style="46" customWidth="1"/>
    <col min="5379" max="5379" width="18.140625" style="46" customWidth="1"/>
    <col min="5380" max="5380" width="20.42578125" style="46" customWidth="1"/>
    <col min="5381" max="5381" width="18.140625" style="46" customWidth="1"/>
    <col min="5382" max="5382" width="15.42578125" style="46" customWidth="1"/>
    <col min="5383" max="5383" width="20" style="46" customWidth="1"/>
    <col min="5384" max="5384" width="18.140625" style="46" customWidth="1"/>
    <col min="5385" max="5385" width="15.42578125" style="46" customWidth="1"/>
    <col min="5386" max="5386" width="18.7109375" style="46" customWidth="1"/>
    <col min="5387" max="5387" width="15.42578125" style="46" customWidth="1"/>
    <col min="5388" max="5388" width="17.140625" style="46" customWidth="1"/>
    <col min="5389" max="5389" width="19.28515625" style="46" customWidth="1"/>
    <col min="5390" max="5390" width="17.5703125" style="46" customWidth="1"/>
    <col min="5391" max="5391" width="20.7109375" style="46" customWidth="1"/>
    <col min="5392" max="5392" width="21.42578125" style="46" customWidth="1"/>
    <col min="5393" max="5393" width="21" style="46" customWidth="1"/>
    <col min="5394" max="5394" width="16" style="46" customWidth="1"/>
    <col min="5395" max="5395" width="14.5703125" style="46" customWidth="1"/>
    <col min="5396" max="5396" width="74.5703125" style="46" customWidth="1"/>
    <col min="5397" max="5397" width="101.42578125" style="46" customWidth="1"/>
    <col min="5398" max="5592" width="11.42578125" style="46"/>
    <col min="5593" max="5594" width="21.28515625" style="46" customWidth="1"/>
    <col min="5595" max="5595" width="37.140625" style="46" customWidth="1"/>
    <col min="5596" max="5596" width="49.28515625" style="46" customWidth="1"/>
    <col min="5597" max="5597" width="18.5703125" style="46" customWidth="1"/>
    <col min="5598" max="5598" width="62.28515625" style="46" customWidth="1"/>
    <col min="5599" max="5599" width="21.7109375" style="46" customWidth="1"/>
    <col min="5600" max="5600" width="18.42578125" style="46" customWidth="1"/>
    <col min="5601" max="5601" width="63" style="46" customWidth="1"/>
    <col min="5602" max="5602" width="22.28515625" style="46" customWidth="1"/>
    <col min="5603" max="5603" width="21" style="46" customWidth="1"/>
    <col min="5604" max="5607" width="15.85546875" style="46" customWidth="1"/>
    <col min="5608" max="5608" width="26.140625" style="46" customWidth="1"/>
    <col min="5609" max="5620" width="10.7109375" style="46" customWidth="1"/>
    <col min="5621" max="5628" width="0" style="46" hidden="1" customWidth="1"/>
    <col min="5629" max="5630" width="15.42578125" style="46" customWidth="1"/>
    <col min="5631" max="5631" width="18.7109375" style="46" customWidth="1"/>
    <col min="5632" max="5632" width="18.42578125" style="46" customWidth="1"/>
    <col min="5633" max="5634" width="15.42578125" style="46" customWidth="1"/>
    <col min="5635" max="5635" width="18.140625" style="46" customWidth="1"/>
    <col min="5636" max="5636" width="20.42578125" style="46" customWidth="1"/>
    <col min="5637" max="5637" width="18.140625" style="46" customWidth="1"/>
    <col min="5638" max="5638" width="15.42578125" style="46" customWidth="1"/>
    <col min="5639" max="5639" width="20" style="46" customWidth="1"/>
    <col min="5640" max="5640" width="18.140625" style="46" customWidth="1"/>
    <col min="5641" max="5641" width="15.42578125" style="46" customWidth="1"/>
    <col min="5642" max="5642" width="18.7109375" style="46" customWidth="1"/>
    <col min="5643" max="5643" width="15.42578125" style="46" customWidth="1"/>
    <col min="5644" max="5644" width="17.140625" style="46" customWidth="1"/>
    <col min="5645" max="5645" width="19.28515625" style="46" customWidth="1"/>
    <col min="5646" max="5646" width="17.5703125" style="46" customWidth="1"/>
    <col min="5647" max="5647" width="20.7109375" style="46" customWidth="1"/>
    <col min="5648" max="5648" width="21.42578125" style="46" customWidth="1"/>
    <col min="5649" max="5649" width="21" style="46" customWidth="1"/>
    <col min="5650" max="5650" width="16" style="46" customWidth="1"/>
    <col min="5651" max="5651" width="14.5703125" style="46" customWidth="1"/>
    <col min="5652" max="5652" width="74.5703125" style="46" customWidth="1"/>
    <col min="5653" max="5653" width="101.42578125" style="46" customWidth="1"/>
    <col min="5654" max="5848" width="11.42578125" style="46"/>
    <col min="5849" max="5850" width="21.28515625" style="46" customWidth="1"/>
    <col min="5851" max="5851" width="37.140625" style="46" customWidth="1"/>
    <col min="5852" max="5852" width="49.28515625" style="46" customWidth="1"/>
    <col min="5853" max="5853" width="18.5703125" style="46" customWidth="1"/>
    <col min="5854" max="5854" width="62.28515625" style="46" customWidth="1"/>
    <col min="5855" max="5855" width="21.7109375" style="46" customWidth="1"/>
    <col min="5856" max="5856" width="18.42578125" style="46" customWidth="1"/>
    <col min="5857" max="5857" width="63" style="46" customWidth="1"/>
    <col min="5858" max="5858" width="22.28515625" style="46" customWidth="1"/>
    <col min="5859" max="5859" width="21" style="46" customWidth="1"/>
    <col min="5860" max="5863" width="15.85546875" style="46" customWidth="1"/>
    <col min="5864" max="5864" width="26.140625" style="46" customWidth="1"/>
    <col min="5865" max="5876" width="10.7109375" style="46" customWidth="1"/>
    <col min="5877" max="5884" width="0" style="46" hidden="1" customWidth="1"/>
    <col min="5885" max="5886" width="15.42578125" style="46" customWidth="1"/>
    <col min="5887" max="5887" width="18.7109375" style="46" customWidth="1"/>
    <col min="5888" max="5888" width="18.42578125" style="46" customWidth="1"/>
    <col min="5889" max="5890" width="15.42578125" style="46" customWidth="1"/>
    <col min="5891" max="5891" width="18.140625" style="46" customWidth="1"/>
    <col min="5892" max="5892" width="20.42578125" style="46" customWidth="1"/>
    <col min="5893" max="5893" width="18.140625" style="46" customWidth="1"/>
    <col min="5894" max="5894" width="15.42578125" style="46" customWidth="1"/>
    <col min="5895" max="5895" width="20" style="46" customWidth="1"/>
    <col min="5896" max="5896" width="18.140625" style="46" customWidth="1"/>
    <col min="5897" max="5897" width="15.42578125" style="46" customWidth="1"/>
    <col min="5898" max="5898" width="18.7109375" style="46" customWidth="1"/>
    <col min="5899" max="5899" width="15.42578125" style="46" customWidth="1"/>
    <col min="5900" max="5900" width="17.140625" style="46" customWidth="1"/>
    <col min="5901" max="5901" width="19.28515625" style="46" customWidth="1"/>
    <col min="5902" max="5902" width="17.5703125" style="46" customWidth="1"/>
    <col min="5903" max="5903" width="20.7109375" style="46" customWidth="1"/>
    <col min="5904" max="5904" width="21.42578125" style="46" customWidth="1"/>
    <col min="5905" max="5905" width="21" style="46" customWidth="1"/>
    <col min="5906" max="5906" width="16" style="46" customWidth="1"/>
    <col min="5907" max="5907" width="14.5703125" style="46" customWidth="1"/>
    <col min="5908" max="5908" width="74.5703125" style="46" customWidth="1"/>
    <col min="5909" max="5909" width="101.42578125" style="46" customWidth="1"/>
    <col min="5910" max="6104" width="11.42578125" style="46"/>
    <col min="6105" max="6106" width="21.28515625" style="46" customWidth="1"/>
    <col min="6107" max="6107" width="37.140625" style="46" customWidth="1"/>
    <col min="6108" max="6108" width="49.28515625" style="46" customWidth="1"/>
    <col min="6109" max="6109" width="18.5703125" style="46" customWidth="1"/>
    <col min="6110" max="6110" width="62.28515625" style="46" customWidth="1"/>
    <col min="6111" max="6111" width="21.7109375" style="46" customWidth="1"/>
    <col min="6112" max="6112" width="18.42578125" style="46" customWidth="1"/>
    <col min="6113" max="6113" width="63" style="46" customWidth="1"/>
    <col min="6114" max="6114" width="22.28515625" style="46" customWidth="1"/>
    <col min="6115" max="6115" width="21" style="46" customWidth="1"/>
    <col min="6116" max="6119" width="15.85546875" style="46" customWidth="1"/>
    <col min="6120" max="6120" width="26.140625" style="46" customWidth="1"/>
    <col min="6121" max="6132" width="10.7109375" style="46" customWidth="1"/>
    <col min="6133" max="6140" width="0" style="46" hidden="1" customWidth="1"/>
    <col min="6141" max="6142" width="15.42578125" style="46" customWidth="1"/>
    <col min="6143" max="6143" width="18.7109375" style="46" customWidth="1"/>
    <col min="6144" max="6144" width="18.42578125" style="46" customWidth="1"/>
    <col min="6145" max="6146" width="15.42578125" style="46" customWidth="1"/>
    <col min="6147" max="6147" width="18.140625" style="46" customWidth="1"/>
    <col min="6148" max="6148" width="20.42578125" style="46" customWidth="1"/>
    <col min="6149" max="6149" width="18.140625" style="46" customWidth="1"/>
    <col min="6150" max="6150" width="15.42578125" style="46" customWidth="1"/>
    <col min="6151" max="6151" width="20" style="46" customWidth="1"/>
    <col min="6152" max="6152" width="18.140625" style="46" customWidth="1"/>
    <col min="6153" max="6153" width="15.42578125" style="46" customWidth="1"/>
    <col min="6154" max="6154" width="18.7109375" style="46" customWidth="1"/>
    <col min="6155" max="6155" width="15.42578125" style="46" customWidth="1"/>
    <col min="6156" max="6156" width="17.140625" style="46" customWidth="1"/>
    <col min="6157" max="6157" width="19.28515625" style="46" customWidth="1"/>
    <col min="6158" max="6158" width="17.5703125" style="46" customWidth="1"/>
    <col min="6159" max="6159" width="20.7109375" style="46" customWidth="1"/>
    <col min="6160" max="6160" width="21.42578125" style="46" customWidth="1"/>
    <col min="6161" max="6161" width="21" style="46" customWidth="1"/>
    <col min="6162" max="6162" width="16" style="46" customWidth="1"/>
    <col min="6163" max="6163" width="14.5703125" style="46" customWidth="1"/>
    <col min="6164" max="6164" width="74.5703125" style="46" customWidth="1"/>
    <col min="6165" max="6165" width="101.42578125" style="46" customWidth="1"/>
    <col min="6166" max="6360" width="11.42578125" style="46"/>
    <col min="6361" max="6362" width="21.28515625" style="46" customWidth="1"/>
    <col min="6363" max="6363" width="37.140625" style="46" customWidth="1"/>
    <col min="6364" max="6364" width="49.28515625" style="46" customWidth="1"/>
    <col min="6365" max="6365" width="18.5703125" style="46" customWidth="1"/>
    <col min="6366" max="6366" width="62.28515625" style="46" customWidth="1"/>
    <col min="6367" max="6367" width="21.7109375" style="46" customWidth="1"/>
    <col min="6368" max="6368" width="18.42578125" style="46" customWidth="1"/>
    <col min="6369" max="6369" width="63" style="46" customWidth="1"/>
    <col min="6370" max="6370" width="22.28515625" style="46" customWidth="1"/>
    <col min="6371" max="6371" width="21" style="46" customWidth="1"/>
    <col min="6372" max="6375" width="15.85546875" style="46" customWidth="1"/>
    <col min="6376" max="6376" width="26.140625" style="46" customWidth="1"/>
    <col min="6377" max="6388" width="10.7109375" style="46" customWidth="1"/>
    <col min="6389" max="6396" width="0" style="46" hidden="1" customWidth="1"/>
    <col min="6397" max="6398" width="15.42578125" style="46" customWidth="1"/>
    <col min="6399" max="6399" width="18.7109375" style="46" customWidth="1"/>
    <col min="6400" max="6400" width="18.42578125" style="46" customWidth="1"/>
    <col min="6401" max="6402" width="15.42578125" style="46" customWidth="1"/>
    <col min="6403" max="6403" width="18.140625" style="46" customWidth="1"/>
    <col min="6404" max="6404" width="20.42578125" style="46" customWidth="1"/>
    <col min="6405" max="6405" width="18.140625" style="46" customWidth="1"/>
    <col min="6406" max="6406" width="15.42578125" style="46" customWidth="1"/>
    <col min="6407" max="6407" width="20" style="46" customWidth="1"/>
    <col min="6408" max="6408" width="18.140625" style="46" customWidth="1"/>
    <col min="6409" max="6409" width="15.42578125" style="46" customWidth="1"/>
    <col min="6410" max="6410" width="18.7109375" style="46" customWidth="1"/>
    <col min="6411" max="6411" width="15.42578125" style="46" customWidth="1"/>
    <col min="6412" max="6412" width="17.140625" style="46" customWidth="1"/>
    <col min="6413" max="6413" width="19.28515625" style="46" customWidth="1"/>
    <col min="6414" max="6414" width="17.5703125" style="46" customWidth="1"/>
    <col min="6415" max="6415" width="20.7109375" style="46" customWidth="1"/>
    <col min="6416" max="6416" width="21.42578125" style="46" customWidth="1"/>
    <col min="6417" max="6417" width="21" style="46" customWidth="1"/>
    <col min="6418" max="6418" width="16" style="46" customWidth="1"/>
    <col min="6419" max="6419" width="14.5703125" style="46" customWidth="1"/>
    <col min="6420" max="6420" width="74.5703125" style="46" customWidth="1"/>
    <col min="6421" max="6421" width="101.42578125" style="46" customWidth="1"/>
    <col min="6422" max="6616" width="11.42578125" style="46"/>
    <col min="6617" max="6618" width="21.28515625" style="46" customWidth="1"/>
    <col min="6619" max="6619" width="37.140625" style="46" customWidth="1"/>
    <col min="6620" max="6620" width="49.28515625" style="46" customWidth="1"/>
    <col min="6621" max="6621" width="18.5703125" style="46" customWidth="1"/>
    <col min="6622" max="6622" width="62.28515625" style="46" customWidth="1"/>
    <col min="6623" max="6623" width="21.7109375" style="46" customWidth="1"/>
    <col min="6624" max="6624" width="18.42578125" style="46" customWidth="1"/>
    <col min="6625" max="6625" width="63" style="46" customWidth="1"/>
    <col min="6626" max="6626" width="22.28515625" style="46" customWidth="1"/>
    <col min="6627" max="6627" width="21" style="46" customWidth="1"/>
    <col min="6628" max="6631" width="15.85546875" style="46" customWidth="1"/>
    <col min="6632" max="6632" width="26.140625" style="46" customWidth="1"/>
    <col min="6633" max="6644" width="10.7109375" style="46" customWidth="1"/>
    <col min="6645" max="6652" width="0" style="46" hidden="1" customWidth="1"/>
    <col min="6653" max="6654" width="15.42578125" style="46" customWidth="1"/>
    <col min="6655" max="6655" width="18.7109375" style="46" customWidth="1"/>
    <col min="6656" max="6656" width="18.42578125" style="46" customWidth="1"/>
    <col min="6657" max="6658" width="15.42578125" style="46" customWidth="1"/>
    <col min="6659" max="6659" width="18.140625" style="46" customWidth="1"/>
    <col min="6660" max="6660" width="20.42578125" style="46" customWidth="1"/>
    <col min="6661" max="6661" width="18.140625" style="46" customWidth="1"/>
    <col min="6662" max="6662" width="15.42578125" style="46" customWidth="1"/>
    <col min="6663" max="6663" width="20" style="46" customWidth="1"/>
    <col min="6664" max="6664" width="18.140625" style="46" customWidth="1"/>
    <col min="6665" max="6665" width="15.42578125" style="46" customWidth="1"/>
    <col min="6666" max="6666" width="18.7109375" style="46" customWidth="1"/>
    <col min="6667" max="6667" width="15.42578125" style="46" customWidth="1"/>
    <col min="6668" max="6668" width="17.140625" style="46" customWidth="1"/>
    <col min="6669" max="6669" width="19.28515625" style="46" customWidth="1"/>
    <col min="6670" max="6670" width="17.5703125" style="46" customWidth="1"/>
    <col min="6671" max="6671" width="20.7109375" style="46" customWidth="1"/>
    <col min="6672" max="6672" width="21.42578125" style="46" customWidth="1"/>
    <col min="6673" max="6673" width="21" style="46" customWidth="1"/>
    <col min="6674" max="6674" width="16" style="46" customWidth="1"/>
    <col min="6675" max="6675" width="14.5703125" style="46" customWidth="1"/>
    <col min="6676" max="6676" width="74.5703125" style="46" customWidth="1"/>
    <col min="6677" max="6677" width="101.42578125" style="46" customWidth="1"/>
    <col min="6678" max="6872" width="11.42578125" style="46"/>
    <col min="6873" max="6874" width="21.28515625" style="46" customWidth="1"/>
    <col min="6875" max="6875" width="37.140625" style="46" customWidth="1"/>
    <col min="6876" max="6876" width="49.28515625" style="46" customWidth="1"/>
    <col min="6877" max="6877" width="18.5703125" style="46" customWidth="1"/>
    <col min="6878" max="6878" width="62.28515625" style="46" customWidth="1"/>
    <col min="6879" max="6879" width="21.7109375" style="46" customWidth="1"/>
    <col min="6880" max="6880" width="18.42578125" style="46" customWidth="1"/>
    <col min="6881" max="6881" width="63" style="46" customWidth="1"/>
    <col min="6882" max="6882" width="22.28515625" style="46" customWidth="1"/>
    <col min="6883" max="6883" width="21" style="46" customWidth="1"/>
    <col min="6884" max="6887" width="15.85546875" style="46" customWidth="1"/>
    <col min="6888" max="6888" width="26.140625" style="46" customWidth="1"/>
    <col min="6889" max="6900" width="10.7109375" style="46" customWidth="1"/>
    <col min="6901" max="6908" width="0" style="46" hidden="1" customWidth="1"/>
    <col min="6909" max="6910" width="15.42578125" style="46" customWidth="1"/>
    <col min="6911" max="6911" width="18.7109375" style="46" customWidth="1"/>
    <col min="6912" max="6912" width="18.42578125" style="46" customWidth="1"/>
    <col min="6913" max="6914" width="15.42578125" style="46" customWidth="1"/>
    <col min="6915" max="6915" width="18.140625" style="46" customWidth="1"/>
    <col min="6916" max="6916" width="20.42578125" style="46" customWidth="1"/>
    <col min="6917" max="6917" width="18.140625" style="46" customWidth="1"/>
    <col min="6918" max="6918" width="15.42578125" style="46" customWidth="1"/>
    <col min="6919" max="6919" width="20" style="46" customWidth="1"/>
    <col min="6920" max="6920" width="18.140625" style="46" customWidth="1"/>
    <col min="6921" max="6921" width="15.42578125" style="46" customWidth="1"/>
    <col min="6922" max="6922" width="18.7109375" style="46" customWidth="1"/>
    <col min="6923" max="6923" width="15.42578125" style="46" customWidth="1"/>
    <col min="6924" max="6924" width="17.140625" style="46" customWidth="1"/>
    <col min="6925" max="6925" width="19.28515625" style="46" customWidth="1"/>
    <col min="6926" max="6926" width="17.5703125" style="46" customWidth="1"/>
    <col min="6927" max="6927" width="20.7109375" style="46" customWidth="1"/>
    <col min="6928" max="6928" width="21.42578125" style="46" customWidth="1"/>
    <col min="6929" max="6929" width="21" style="46" customWidth="1"/>
    <col min="6930" max="6930" width="16" style="46" customWidth="1"/>
    <col min="6931" max="6931" width="14.5703125" style="46" customWidth="1"/>
    <col min="6932" max="6932" width="74.5703125" style="46" customWidth="1"/>
    <col min="6933" max="6933" width="101.42578125" style="46" customWidth="1"/>
    <col min="6934" max="7128" width="11.42578125" style="46"/>
    <col min="7129" max="7130" width="21.28515625" style="46" customWidth="1"/>
    <col min="7131" max="7131" width="37.140625" style="46" customWidth="1"/>
    <col min="7132" max="7132" width="49.28515625" style="46" customWidth="1"/>
    <col min="7133" max="7133" width="18.5703125" style="46" customWidth="1"/>
    <col min="7134" max="7134" width="62.28515625" style="46" customWidth="1"/>
    <col min="7135" max="7135" width="21.7109375" style="46" customWidth="1"/>
    <col min="7136" max="7136" width="18.42578125" style="46" customWidth="1"/>
    <col min="7137" max="7137" width="63" style="46" customWidth="1"/>
    <col min="7138" max="7138" width="22.28515625" style="46" customWidth="1"/>
    <col min="7139" max="7139" width="21" style="46" customWidth="1"/>
    <col min="7140" max="7143" width="15.85546875" style="46" customWidth="1"/>
    <col min="7144" max="7144" width="26.140625" style="46" customWidth="1"/>
    <col min="7145" max="7156" width="10.7109375" style="46" customWidth="1"/>
    <col min="7157" max="7164" width="0" style="46" hidden="1" customWidth="1"/>
    <col min="7165" max="7166" width="15.42578125" style="46" customWidth="1"/>
    <col min="7167" max="7167" width="18.7109375" style="46" customWidth="1"/>
    <col min="7168" max="7168" width="18.42578125" style="46" customWidth="1"/>
    <col min="7169" max="7170" width="15.42578125" style="46" customWidth="1"/>
    <col min="7171" max="7171" width="18.140625" style="46" customWidth="1"/>
    <col min="7172" max="7172" width="20.42578125" style="46" customWidth="1"/>
    <col min="7173" max="7173" width="18.140625" style="46" customWidth="1"/>
    <col min="7174" max="7174" width="15.42578125" style="46" customWidth="1"/>
    <col min="7175" max="7175" width="20" style="46" customWidth="1"/>
    <col min="7176" max="7176" width="18.140625" style="46" customWidth="1"/>
    <col min="7177" max="7177" width="15.42578125" style="46" customWidth="1"/>
    <col min="7178" max="7178" width="18.7109375" style="46" customWidth="1"/>
    <col min="7179" max="7179" width="15.42578125" style="46" customWidth="1"/>
    <col min="7180" max="7180" width="17.140625" style="46" customWidth="1"/>
    <col min="7181" max="7181" width="19.28515625" style="46" customWidth="1"/>
    <col min="7182" max="7182" width="17.5703125" style="46" customWidth="1"/>
    <col min="7183" max="7183" width="20.7109375" style="46" customWidth="1"/>
    <col min="7184" max="7184" width="21.42578125" style="46" customWidth="1"/>
    <col min="7185" max="7185" width="21" style="46" customWidth="1"/>
    <col min="7186" max="7186" width="16" style="46" customWidth="1"/>
    <col min="7187" max="7187" width="14.5703125" style="46" customWidth="1"/>
    <col min="7188" max="7188" width="74.5703125" style="46" customWidth="1"/>
    <col min="7189" max="7189" width="101.42578125" style="46" customWidth="1"/>
    <col min="7190" max="7384" width="11.42578125" style="46"/>
    <col min="7385" max="7386" width="21.28515625" style="46" customWidth="1"/>
    <col min="7387" max="7387" width="37.140625" style="46" customWidth="1"/>
    <col min="7388" max="7388" width="49.28515625" style="46" customWidth="1"/>
    <col min="7389" max="7389" width="18.5703125" style="46" customWidth="1"/>
    <col min="7390" max="7390" width="62.28515625" style="46" customWidth="1"/>
    <col min="7391" max="7391" width="21.7109375" style="46" customWidth="1"/>
    <col min="7392" max="7392" width="18.42578125" style="46" customWidth="1"/>
    <col min="7393" max="7393" width="63" style="46" customWidth="1"/>
    <col min="7394" max="7394" width="22.28515625" style="46" customWidth="1"/>
    <col min="7395" max="7395" width="21" style="46" customWidth="1"/>
    <col min="7396" max="7399" width="15.85546875" style="46" customWidth="1"/>
    <col min="7400" max="7400" width="26.140625" style="46" customWidth="1"/>
    <col min="7401" max="7412" width="10.7109375" style="46" customWidth="1"/>
    <col min="7413" max="7420" width="0" style="46" hidden="1" customWidth="1"/>
    <col min="7421" max="7422" width="15.42578125" style="46" customWidth="1"/>
    <col min="7423" max="7423" width="18.7109375" style="46" customWidth="1"/>
    <col min="7424" max="7424" width="18.42578125" style="46" customWidth="1"/>
    <col min="7425" max="7426" width="15.42578125" style="46" customWidth="1"/>
    <col min="7427" max="7427" width="18.140625" style="46" customWidth="1"/>
    <col min="7428" max="7428" width="20.42578125" style="46" customWidth="1"/>
    <col min="7429" max="7429" width="18.140625" style="46" customWidth="1"/>
    <col min="7430" max="7430" width="15.42578125" style="46" customWidth="1"/>
    <col min="7431" max="7431" width="20" style="46" customWidth="1"/>
    <col min="7432" max="7432" width="18.140625" style="46" customWidth="1"/>
    <col min="7433" max="7433" width="15.42578125" style="46" customWidth="1"/>
    <col min="7434" max="7434" width="18.7109375" style="46" customWidth="1"/>
    <col min="7435" max="7435" width="15.42578125" style="46" customWidth="1"/>
    <col min="7436" max="7436" width="17.140625" style="46" customWidth="1"/>
    <col min="7437" max="7437" width="19.28515625" style="46" customWidth="1"/>
    <col min="7438" max="7438" width="17.5703125" style="46" customWidth="1"/>
    <col min="7439" max="7439" width="20.7109375" style="46" customWidth="1"/>
    <col min="7440" max="7440" width="21.42578125" style="46" customWidth="1"/>
    <col min="7441" max="7441" width="21" style="46" customWidth="1"/>
    <col min="7442" max="7442" width="16" style="46" customWidth="1"/>
    <col min="7443" max="7443" width="14.5703125" style="46" customWidth="1"/>
    <col min="7444" max="7444" width="74.5703125" style="46" customWidth="1"/>
    <col min="7445" max="7445" width="101.42578125" style="46" customWidth="1"/>
    <col min="7446" max="7640" width="11.42578125" style="46"/>
    <col min="7641" max="7642" width="21.28515625" style="46" customWidth="1"/>
    <col min="7643" max="7643" width="37.140625" style="46" customWidth="1"/>
    <col min="7644" max="7644" width="49.28515625" style="46" customWidth="1"/>
    <col min="7645" max="7645" width="18.5703125" style="46" customWidth="1"/>
    <col min="7646" max="7646" width="62.28515625" style="46" customWidth="1"/>
    <col min="7647" max="7647" width="21.7109375" style="46" customWidth="1"/>
    <col min="7648" max="7648" width="18.42578125" style="46" customWidth="1"/>
    <col min="7649" max="7649" width="63" style="46" customWidth="1"/>
    <col min="7650" max="7650" width="22.28515625" style="46" customWidth="1"/>
    <col min="7651" max="7651" width="21" style="46" customWidth="1"/>
    <col min="7652" max="7655" width="15.85546875" style="46" customWidth="1"/>
    <col min="7656" max="7656" width="26.140625" style="46" customWidth="1"/>
    <col min="7657" max="7668" width="10.7109375" style="46" customWidth="1"/>
    <col min="7669" max="7676" width="0" style="46" hidden="1" customWidth="1"/>
    <col min="7677" max="7678" width="15.42578125" style="46" customWidth="1"/>
    <col min="7679" max="7679" width="18.7109375" style="46" customWidth="1"/>
    <col min="7680" max="7680" width="18.42578125" style="46" customWidth="1"/>
    <col min="7681" max="7682" width="15.42578125" style="46" customWidth="1"/>
    <col min="7683" max="7683" width="18.140625" style="46" customWidth="1"/>
    <col min="7684" max="7684" width="20.42578125" style="46" customWidth="1"/>
    <col min="7685" max="7685" width="18.140625" style="46" customWidth="1"/>
    <col min="7686" max="7686" width="15.42578125" style="46" customWidth="1"/>
    <col min="7687" max="7687" width="20" style="46" customWidth="1"/>
    <col min="7688" max="7688" width="18.140625" style="46" customWidth="1"/>
    <col min="7689" max="7689" width="15.42578125" style="46" customWidth="1"/>
    <col min="7690" max="7690" width="18.7109375" style="46" customWidth="1"/>
    <col min="7691" max="7691" width="15.42578125" style="46" customWidth="1"/>
    <col min="7692" max="7692" width="17.140625" style="46" customWidth="1"/>
    <col min="7693" max="7693" width="19.28515625" style="46" customWidth="1"/>
    <col min="7694" max="7694" width="17.5703125" style="46" customWidth="1"/>
    <col min="7695" max="7695" width="20.7109375" style="46" customWidth="1"/>
    <col min="7696" max="7696" width="21.42578125" style="46" customWidth="1"/>
    <col min="7697" max="7697" width="21" style="46" customWidth="1"/>
    <col min="7698" max="7698" width="16" style="46" customWidth="1"/>
    <col min="7699" max="7699" width="14.5703125" style="46" customWidth="1"/>
    <col min="7700" max="7700" width="74.5703125" style="46" customWidth="1"/>
    <col min="7701" max="7701" width="101.42578125" style="46" customWidth="1"/>
    <col min="7702" max="7896" width="11.42578125" style="46"/>
    <col min="7897" max="7898" width="21.28515625" style="46" customWidth="1"/>
    <col min="7899" max="7899" width="37.140625" style="46" customWidth="1"/>
    <col min="7900" max="7900" width="49.28515625" style="46" customWidth="1"/>
    <col min="7901" max="7901" width="18.5703125" style="46" customWidth="1"/>
    <col min="7902" max="7902" width="62.28515625" style="46" customWidth="1"/>
    <col min="7903" max="7903" width="21.7109375" style="46" customWidth="1"/>
    <col min="7904" max="7904" width="18.42578125" style="46" customWidth="1"/>
    <col min="7905" max="7905" width="63" style="46" customWidth="1"/>
    <col min="7906" max="7906" width="22.28515625" style="46" customWidth="1"/>
    <col min="7907" max="7907" width="21" style="46" customWidth="1"/>
    <col min="7908" max="7911" width="15.85546875" style="46" customWidth="1"/>
    <col min="7912" max="7912" width="26.140625" style="46" customWidth="1"/>
    <col min="7913" max="7924" width="10.7109375" style="46" customWidth="1"/>
    <col min="7925" max="7932" width="0" style="46" hidden="1" customWidth="1"/>
    <col min="7933" max="7934" width="15.42578125" style="46" customWidth="1"/>
    <col min="7935" max="7935" width="18.7109375" style="46" customWidth="1"/>
    <col min="7936" max="7936" width="18.42578125" style="46" customWidth="1"/>
    <col min="7937" max="7938" width="15.42578125" style="46" customWidth="1"/>
    <col min="7939" max="7939" width="18.140625" style="46" customWidth="1"/>
    <col min="7940" max="7940" width="20.42578125" style="46" customWidth="1"/>
    <col min="7941" max="7941" width="18.140625" style="46" customWidth="1"/>
    <col min="7942" max="7942" width="15.42578125" style="46" customWidth="1"/>
    <col min="7943" max="7943" width="20" style="46" customWidth="1"/>
    <col min="7944" max="7944" width="18.140625" style="46" customWidth="1"/>
    <col min="7945" max="7945" width="15.42578125" style="46" customWidth="1"/>
    <col min="7946" max="7946" width="18.7109375" style="46" customWidth="1"/>
    <col min="7947" max="7947" width="15.42578125" style="46" customWidth="1"/>
    <col min="7948" max="7948" width="17.140625" style="46" customWidth="1"/>
    <col min="7949" max="7949" width="19.28515625" style="46" customWidth="1"/>
    <col min="7950" max="7950" width="17.5703125" style="46" customWidth="1"/>
    <col min="7951" max="7951" width="20.7109375" style="46" customWidth="1"/>
    <col min="7952" max="7952" width="21.42578125" style="46" customWidth="1"/>
    <col min="7953" max="7953" width="21" style="46" customWidth="1"/>
    <col min="7954" max="7954" width="16" style="46" customWidth="1"/>
    <col min="7955" max="7955" width="14.5703125" style="46" customWidth="1"/>
    <col min="7956" max="7956" width="74.5703125" style="46" customWidth="1"/>
    <col min="7957" max="7957" width="101.42578125" style="46" customWidth="1"/>
    <col min="7958" max="8152" width="11.42578125" style="46"/>
    <col min="8153" max="8154" width="21.28515625" style="46" customWidth="1"/>
    <col min="8155" max="8155" width="37.140625" style="46" customWidth="1"/>
    <col min="8156" max="8156" width="49.28515625" style="46" customWidth="1"/>
    <col min="8157" max="8157" width="18.5703125" style="46" customWidth="1"/>
    <col min="8158" max="8158" width="62.28515625" style="46" customWidth="1"/>
    <col min="8159" max="8159" width="21.7109375" style="46" customWidth="1"/>
    <col min="8160" max="8160" width="18.42578125" style="46" customWidth="1"/>
    <col min="8161" max="8161" width="63" style="46" customWidth="1"/>
    <col min="8162" max="8162" width="22.28515625" style="46" customWidth="1"/>
    <col min="8163" max="8163" width="21" style="46" customWidth="1"/>
    <col min="8164" max="8167" width="15.85546875" style="46" customWidth="1"/>
    <col min="8168" max="8168" width="26.140625" style="46" customWidth="1"/>
    <col min="8169" max="8180" width="10.7109375" style="46" customWidth="1"/>
    <col min="8181" max="8188" width="0" style="46" hidden="1" customWidth="1"/>
    <col min="8189" max="8190" width="15.42578125" style="46" customWidth="1"/>
    <col min="8191" max="8191" width="18.7109375" style="46" customWidth="1"/>
    <col min="8192" max="8192" width="18.42578125" style="46" customWidth="1"/>
    <col min="8193" max="8194" width="15.42578125" style="46" customWidth="1"/>
    <col min="8195" max="8195" width="18.140625" style="46" customWidth="1"/>
    <col min="8196" max="8196" width="20.42578125" style="46" customWidth="1"/>
    <col min="8197" max="8197" width="18.140625" style="46" customWidth="1"/>
    <col min="8198" max="8198" width="15.42578125" style="46" customWidth="1"/>
    <col min="8199" max="8199" width="20" style="46" customWidth="1"/>
    <col min="8200" max="8200" width="18.140625" style="46" customWidth="1"/>
    <col min="8201" max="8201" width="15.42578125" style="46" customWidth="1"/>
    <col min="8202" max="8202" width="18.7109375" style="46" customWidth="1"/>
    <col min="8203" max="8203" width="15.42578125" style="46" customWidth="1"/>
    <col min="8204" max="8204" width="17.140625" style="46" customWidth="1"/>
    <col min="8205" max="8205" width="19.28515625" style="46" customWidth="1"/>
    <col min="8206" max="8206" width="17.5703125" style="46" customWidth="1"/>
    <col min="8207" max="8207" width="20.7109375" style="46" customWidth="1"/>
    <col min="8208" max="8208" width="21.42578125" style="46" customWidth="1"/>
    <col min="8209" max="8209" width="21" style="46" customWidth="1"/>
    <col min="8210" max="8210" width="16" style="46" customWidth="1"/>
    <col min="8211" max="8211" width="14.5703125" style="46" customWidth="1"/>
    <col min="8212" max="8212" width="74.5703125" style="46" customWidth="1"/>
    <col min="8213" max="8213" width="101.42578125" style="46" customWidth="1"/>
    <col min="8214" max="8408" width="11.42578125" style="46"/>
    <col min="8409" max="8410" width="21.28515625" style="46" customWidth="1"/>
    <col min="8411" max="8411" width="37.140625" style="46" customWidth="1"/>
    <col min="8412" max="8412" width="49.28515625" style="46" customWidth="1"/>
    <col min="8413" max="8413" width="18.5703125" style="46" customWidth="1"/>
    <col min="8414" max="8414" width="62.28515625" style="46" customWidth="1"/>
    <col min="8415" max="8415" width="21.7109375" style="46" customWidth="1"/>
    <col min="8416" max="8416" width="18.42578125" style="46" customWidth="1"/>
    <col min="8417" max="8417" width="63" style="46" customWidth="1"/>
    <col min="8418" max="8418" width="22.28515625" style="46" customWidth="1"/>
    <col min="8419" max="8419" width="21" style="46" customWidth="1"/>
    <col min="8420" max="8423" width="15.85546875" style="46" customWidth="1"/>
    <col min="8424" max="8424" width="26.140625" style="46" customWidth="1"/>
    <col min="8425" max="8436" width="10.7109375" style="46" customWidth="1"/>
    <col min="8437" max="8444" width="0" style="46" hidden="1" customWidth="1"/>
    <col min="8445" max="8446" width="15.42578125" style="46" customWidth="1"/>
    <col min="8447" max="8447" width="18.7109375" style="46" customWidth="1"/>
    <col min="8448" max="8448" width="18.42578125" style="46" customWidth="1"/>
    <col min="8449" max="8450" width="15.42578125" style="46" customWidth="1"/>
    <col min="8451" max="8451" width="18.140625" style="46" customWidth="1"/>
    <col min="8452" max="8452" width="20.42578125" style="46" customWidth="1"/>
    <col min="8453" max="8453" width="18.140625" style="46" customWidth="1"/>
    <col min="8454" max="8454" width="15.42578125" style="46" customWidth="1"/>
    <col min="8455" max="8455" width="20" style="46" customWidth="1"/>
    <col min="8456" max="8456" width="18.140625" style="46" customWidth="1"/>
    <col min="8457" max="8457" width="15.42578125" style="46" customWidth="1"/>
    <col min="8458" max="8458" width="18.7109375" style="46" customWidth="1"/>
    <col min="8459" max="8459" width="15.42578125" style="46" customWidth="1"/>
    <col min="8460" max="8460" width="17.140625" style="46" customWidth="1"/>
    <col min="8461" max="8461" width="19.28515625" style="46" customWidth="1"/>
    <col min="8462" max="8462" width="17.5703125" style="46" customWidth="1"/>
    <col min="8463" max="8463" width="20.7109375" style="46" customWidth="1"/>
    <col min="8464" max="8464" width="21.42578125" style="46" customWidth="1"/>
    <col min="8465" max="8465" width="21" style="46" customWidth="1"/>
    <col min="8466" max="8466" width="16" style="46" customWidth="1"/>
    <col min="8467" max="8467" width="14.5703125" style="46" customWidth="1"/>
    <col min="8468" max="8468" width="74.5703125" style="46" customWidth="1"/>
    <col min="8469" max="8469" width="101.42578125" style="46" customWidth="1"/>
    <col min="8470" max="8664" width="11.42578125" style="46"/>
    <col min="8665" max="8666" width="21.28515625" style="46" customWidth="1"/>
    <col min="8667" max="8667" width="37.140625" style="46" customWidth="1"/>
    <col min="8668" max="8668" width="49.28515625" style="46" customWidth="1"/>
    <col min="8669" max="8669" width="18.5703125" style="46" customWidth="1"/>
    <col min="8670" max="8670" width="62.28515625" style="46" customWidth="1"/>
    <col min="8671" max="8671" width="21.7109375" style="46" customWidth="1"/>
    <col min="8672" max="8672" width="18.42578125" style="46" customWidth="1"/>
    <col min="8673" max="8673" width="63" style="46" customWidth="1"/>
    <col min="8674" max="8674" width="22.28515625" style="46" customWidth="1"/>
    <col min="8675" max="8675" width="21" style="46" customWidth="1"/>
    <col min="8676" max="8679" width="15.85546875" style="46" customWidth="1"/>
    <col min="8680" max="8680" width="26.140625" style="46" customWidth="1"/>
    <col min="8681" max="8692" width="10.7109375" style="46" customWidth="1"/>
    <col min="8693" max="8700" width="0" style="46" hidden="1" customWidth="1"/>
    <col min="8701" max="8702" width="15.42578125" style="46" customWidth="1"/>
    <col min="8703" max="8703" width="18.7109375" style="46" customWidth="1"/>
    <col min="8704" max="8704" width="18.42578125" style="46" customWidth="1"/>
    <col min="8705" max="8706" width="15.42578125" style="46" customWidth="1"/>
    <col min="8707" max="8707" width="18.140625" style="46" customWidth="1"/>
    <col min="8708" max="8708" width="20.42578125" style="46" customWidth="1"/>
    <col min="8709" max="8709" width="18.140625" style="46" customWidth="1"/>
    <col min="8710" max="8710" width="15.42578125" style="46" customWidth="1"/>
    <col min="8711" max="8711" width="20" style="46" customWidth="1"/>
    <col min="8712" max="8712" width="18.140625" style="46" customWidth="1"/>
    <col min="8713" max="8713" width="15.42578125" style="46" customWidth="1"/>
    <col min="8714" max="8714" width="18.7109375" style="46" customWidth="1"/>
    <col min="8715" max="8715" width="15.42578125" style="46" customWidth="1"/>
    <col min="8716" max="8716" width="17.140625" style="46" customWidth="1"/>
    <col min="8717" max="8717" width="19.28515625" style="46" customWidth="1"/>
    <col min="8718" max="8718" width="17.5703125" style="46" customWidth="1"/>
    <col min="8719" max="8719" width="20.7109375" style="46" customWidth="1"/>
    <col min="8720" max="8720" width="21.42578125" style="46" customWidth="1"/>
    <col min="8721" max="8721" width="21" style="46" customWidth="1"/>
    <col min="8722" max="8722" width="16" style="46" customWidth="1"/>
    <col min="8723" max="8723" width="14.5703125" style="46" customWidth="1"/>
    <col min="8724" max="8724" width="74.5703125" style="46" customWidth="1"/>
    <col min="8725" max="8725" width="101.42578125" style="46" customWidth="1"/>
    <col min="8726" max="8920" width="11.42578125" style="46"/>
    <col min="8921" max="8922" width="21.28515625" style="46" customWidth="1"/>
    <col min="8923" max="8923" width="37.140625" style="46" customWidth="1"/>
    <col min="8924" max="8924" width="49.28515625" style="46" customWidth="1"/>
    <col min="8925" max="8925" width="18.5703125" style="46" customWidth="1"/>
    <col min="8926" max="8926" width="62.28515625" style="46" customWidth="1"/>
    <col min="8927" max="8927" width="21.7109375" style="46" customWidth="1"/>
    <col min="8928" max="8928" width="18.42578125" style="46" customWidth="1"/>
    <col min="8929" max="8929" width="63" style="46" customWidth="1"/>
    <col min="8930" max="8930" width="22.28515625" style="46" customWidth="1"/>
    <col min="8931" max="8931" width="21" style="46" customWidth="1"/>
    <col min="8932" max="8935" width="15.85546875" style="46" customWidth="1"/>
    <col min="8936" max="8936" width="26.140625" style="46" customWidth="1"/>
    <col min="8937" max="8948" width="10.7109375" style="46" customWidth="1"/>
    <col min="8949" max="8956" width="0" style="46" hidden="1" customWidth="1"/>
    <col min="8957" max="8958" width="15.42578125" style="46" customWidth="1"/>
    <col min="8959" max="8959" width="18.7109375" style="46" customWidth="1"/>
    <col min="8960" max="8960" width="18.42578125" style="46" customWidth="1"/>
    <col min="8961" max="8962" width="15.42578125" style="46" customWidth="1"/>
    <col min="8963" max="8963" width="18.140625" style="46" customWidth="1"/>
    <col min="8964" max="8964" width="20.42578125" style="46" customWidth="1"/>
    <col min="8965" max="8965" width="18.140625" style="46" customWidth="1"/>
    <col min="8966" max="8966" width="15.42578125" style="46" customWidth="1"/>
    <col min="8967" max="8967" width="20" style="46" customWidth="1"/>
    <col min="8968" max="8968" width="18.140625" style="46" customWidth="1"/>
    <col min="8969" max="8969" width="15.42578125" style="46" customWidth="1"/>
    <col min="8970" max="8970" width="18.7109375" style="46" customWidth="1"/>
    <col min="8971" max="8971" width="15.42578125" style="46" customWidth="1"/>
    <col min="8972" max="8972" width="17.140625" style="46" customWidth="1"/>
    <col min="8973" max="8973" width="19.28515625" style="46" customWidth="1"/>
    <col min="8974" max="8974" width="17.5703125" style="46" customWidth="1"/>
    <col min="8975" max="8975" width="20.7109375" style="46" customWidth="1"/>
    <col min="8976" max="8976" width="21.42578125" style="46" customWidth="1"/>
    <col min="8977" max="8977" width="21" style="46" customWidth="1"/>
    <col min="8978" max="8978" width="16" style="46" customWidth="1"/>
    <col min="8979" max="8979" width="14.5703125" style="46" customWidth="1"/>
    <col min="8980" max="8980" width="74.5703125" style="46" customWidth="1"/>
    <col min="8981" max="8981" width="101.42578125" style="46" customWidth="1"/>
    <col min="8982" max="9176" width="11.42578125" style="46"/>
    <col min="9177" max="9178" width="21.28515625" style="46" customWidth="1"/>
    <col min="9179" max="9179" width="37.140625" style="46" customWidth="1"/>
    <col min="9180" max="9180" width="49.28515625" style="46" customWidth="1"/>
    <col min="9181" max="9181" width="18.5703125" style="46" customWidth="1"/>
    <col min="9182" max="9182" width="62.28515625" style="46" customWidth="1"/>
    <col min="9183" max="9183" width="21.7109375" style="46" customWidth="1"/>
    <col min="9184" max="9184" width="18.42578125" style="46" customWidth="1"/>
    <col min="9185" max="9185" width="63" style="46" customWidth="1"/>
    <col min="9186" max="9186" width="22.28515625" style="46" customWidth="1"/>
    <col min="9187" max="9187" width="21" style="46" customWidth="1"/>
    <col min="9188" max="9191" width="15.85546875" style="46" customWidth="1"/>
    <col min="9192" max="9192" width="26.140625" style="46" customWidth="1"/>
    <col min="9193" max="9204" width="10.7109375" style="46" customWidth="1"/>
    <col min="9205" max="9212" width="0" style="46" hidden="1" customWidth="1"/>
    <col min="9213" max="9214" width="15.42578125" style="46" customWidth="1"/>
    <col min="9215" max="9215" width="18.7109375" style="46" customWidth="1"/>
    <col min="9216" max="9216" width="18.42578125" style="46" customWidth="1"/>
    <col min="9217" max="9218" width="15.42578125" style="46" customWidth="1"/>
    <col min="9219" max="9219" width="18.140625" style="46" customWidth="1"/>
    <col min="9220" max="9220" width="20.42578125" style="46" customWidth="1"/>
    <col min="9221" max="9221" width="18.140625" style="46" customWidth="1"/>
    <col min="9222" max="9222" width="15.42578125" style="46" customWidth="1"/>
    <col min="9223" max="9223" width="20" style="46" customWidth="1"/>
    <col min="9224" max="9224" width="18.140625" style="46" customWidth="1"/>
    <col min="9225" max="9225" width="15.42578125" style="46" customWidth="1"/>
    <col min="9226" max="9226" width="18.7109375" style="46" customWidth="1"/>
    <col min="9227" max="9227" width="15.42578125" style="46" customWidth="1"/>
    <col min="9228" max="9228" width="17.140625" style="46" customWidth="1"/>
    <col min="9229" max="9229" width="19.28515625" style="46" customWidth="1"/>
    <col min="9230" max="9230" width="17.5703125" style="46" customWidth="1"/>
    <col min="9231" max="9231" width="20.7109375" style="46" customWidth="1"/>
    <col min="9232" max="9232" width="21.42578125" style="46" customWidth="1"/>
    <col min="9233" max="9233" width="21" style="46" customWidth="1"/>
    <col min="9234" max="9234" width="16" style="46" customWidth="1"/>
    <col min="9235" max="9235" width="14.5703125" style="46" customWidth="1"/>
    <col min="9236" max="9236" width="74.5703125" style="46" customWidth="1"/>
    <col min="9237" max="9237" width="101.42578125" style="46" customWidth="1"/>
    <col min="9238" max="9432" width="11.42578125" style="46"/>
    <col min="9433" max="9434" width="21.28515625" style="46" customWidth="1"/>
    <col min="9435" max="9435" width="37.140625" style="46" customWidth="1"/>
    <col min="9436" max="9436" width="49.28515625" style="46" customWidth="1"/>
    <col min="9437" max="9437" width="18.5703125" style="46" customWidth="1"/>
    <col min="9438" max="9438" width="62.28515625" style="46" customWidth="1"/>
    <col min="9439" max="9439" width="21.7109375" style="46" customWidth="1"/>
    <col min="9440" max="9440" width="18.42578125" style="46" customWidth="1"/>
    <col min="9441" max="9441" width="63" style="46" customWidth="1"/>
    <col min="9442" max="9442" width="22.28515625" style="46" customWidth="1"/>
    <col min="9443" max="9443" width="21" style="46" customWidth="1"/>
    <col min="9444" max="9447" width="15.85546875" style="46" customWidth="1"/>
    <col min="9448" max="9448" width="26.140625" style="46" customWidth="1"/>
    <col min="9449" max="9460" width="10.7109375" style="46" customWidth="1"/>
    <col min="9461" max="9468" width="0" style="46" hidden="1" customWidth="1"/>
    <col min="9469" max="9470" width="15.42578125" style="46" customWidth="1"/>
    <col min="9471" max="9471" width="18.7109375" style="46" customWidth="1"/>
    <col min="9472" max="9472" width="18.42578125" style="46" customWidth="1"/>
    <col min="9473" max="9474" width="15.42578125" style="46" customWidth="1"/>
    <col min="9475" max="9475" width="18.140625" style="46" customWidth="1"/>
    <col min="9476" max="9476" width="20.42578125" style="46" customWidth="1"/>
    <col min="9477" max="9477" width="18.140625" style="46" customWidth="1"/>
    <col min="9478" max="9478" width="15.42578125" style="46" customWidth="1"/>
    <col min="9479" max="9479" width="20" style="46" customWidth="1"/>
    <col min="9480" max="9480" width="18.140625" style="46" customWidth="1"/>
    <col min="9481" max="9481" width="15.42578125" style="46" customWidth="1"/>
    <col min="9482" max="9482" width="18.7109375" style="46" customWidth="1"/>
    <col min="9483" max="9483" width="15.42578125" style="46" customWidth="1"/>
    <col min="9484" max="9484" width="17.140625" style="46" customWidth="1"/>
    <col min="9485" max="9485" width="19.28515625" style="46" customWidth="1"/>
    <col min="9486" max="9486" width="17.5703125" style="46" customWidth="1"/>
    <col min="9487" max="9487" width="20.7109375" style="46" customWidth="1"/>
    <col min="9488" max="9488" width="21.42578125" style="46" customWidth="1"/>
    <col min="9489" max="9489" width="21" style="46" customWidth="1"/>
    <col min="9490" max="9490" width="16" style="46" customWidth="1"/>
    <col min="9491" max="9491" width="14.5703125" style="46" customWidth="1"/>
    <col min="9492" max="9492" width="74.5703125" style="46" customWidth="1"/>
    <col min="9493" max="9493" width="101.42578125" style="46" customWidth="1"/>
    <col min="9494" max="9688" width="11.42578125" style="46"/>
    <col min="9689" max="9690" width="21.28515625" style="46" customWidth="1"/>
    <col min="9691" max="9691" width="37.140625" style="46" customWidth="1"/>
    <col min="9692" max="9692" width="49.28515625" style="46" customWidth="1"/>
    <col min="9693" max="9693" width="18.5703125" style="46" customWidth="1"/>
    <col min="9694" max="9694" width="62.28515625" style="46" customWidth="1"/>
    <col min="9695" max="9695" width="21.7109375" style="46" customWidth="1"/>
    <col min="9696" max="9696" width="18.42578125" style="46" customWidth="1"/>
    <col min="9697" max="9697" width="63" style="46" customWidth="1"/>
    <col min="9698" max="9698" width="22.28515625" style="46" customWidth="1"/>
    <col min="9699" max="9699" width="21" style="46" customWidth="1"/>
    <col min="9700" max="9703" width="15.85546875" style="46" customWidth="1"/>
    <col min="9704" max="9704" width="26.140625" style="46" customWidth="1"/>
    <col min="9705" max="9716" width="10.7109375" style="46" customWidth="1"/>
    <col min="9717" max="9724" width="0" style="46" hidden="1" customWidth="1"/>
    <col min="9725" max="9726" width="15.42578125" style="46" customWidth="1"/>
    <col min="9727" max="9727" width="18.7109375" style="46" customWidth="1"/>
    <col min="9728" max="9728" width="18.42578125" style="46" customWidth="1"/>
    <col min="9729" max="9730" width="15.42578125" style="46" customWidth="1"/>
    <col min="9731" max="9731" width="18.140625" style="46" customWidth="1"/>
    <col min="9732" max="9732" width="20.42578125" style="46" customWidth="1"/>
    <col min="9733" max="9733" width="18.140625" style="46" customWidth="1"/>
    <col min="9734" max="9734" width="15.42578125" style="46" customWidth="1"/>
    <col min="9735" max="9735" width="20" style="46" customWidth="1"/>
    <col min="9736" max="9736" width="18.140625" style="46" customWidth="1"/>
    <col min="9737" max="9737" width="15.42578125" style="46" customWidth="1"/>
    <col min="9738" max="9738" width="18.7109375" style="46" customWidth="1"/>
    <col min="9739" max="9739" width="15.42578125" style="46" customWidth="1"/>
    <col min="9740" max="9740" width="17.140625" style="46" customWidth="1"/>
    <col min="9741" max="9741" width="19.28515625" style="46" customWidth="1"/>
    <col min="9742" max="9742" width="17.5703125" style="46" customWidth="1"/>
    <col min="9743" max="9743" width="20.7109375" style="46" customWidth="1"/>
    <col min="9744" max="9744" width="21.42578125" style="46" customWidth="1"/>
    <col min="9745" max="9745" width="21" style="46" customWidth="1"/>
    <col min="9746" max="9746" width="16" style="46" customWidth="1"/>
    <col min="9747" max="9747" width="14.5703125" style="46" customWidth="1"/>
    <col min="9748" max="9748" width="74.5703125" style="46" customWidth="1"/>
    <col min="9749" max="9749" width="101.42578125" style="46" customWidth="1"/>
    <col min="9750" max="9944" width="11.42578125" style="46"/>
    <col min="9945" max="9946" width="21.28515625" style="46" customWidth="1"/>
    <col min="9947" max="9947" width="37.140625" style="46" customWidth="1"/>
    <col min="9948" max="9948" width="49.28515625" style="46" customWidth="1"/>
    <col min="9949" max="9949" width="18.5703125" style="46" customWidth="1"/>
    <col min="9950" max="9950" width="62.28515625" style="46" customWidth="1"/>
    <col min="9951" max="9951" width="21.7109375" style="46" customWidth="1"/>
    <col min="9952" max="9952" width="18.42578125" style="46" customWidth="1"/>
    <col min="9953" max="9953" width="63" style="46" customWidth="1"/>
    <col min="9954" max="9954" width="22.28515625" style="46" customWidth="1"/>
    <col min="9955" max="9955" width="21" style="46" customWidth="1"/>
    <col min="9956" max="9959" width="15.85546875" style="46" customWidth="1"/>
    <col min="9960" max="9960" width="26.140625" style="46" customWidth="1"/>
    <col min="9961" max="9972" width="10.7109375" style="46" customWidth="1"/>
    <col min="9973" max="9980" width="0" style="46" hidden="1" customWidth="1"/>
    <col min="9981" max="9982" width="15.42578125" style="46" customWidth="1"/>
    <col min="9983" max="9983" width="18.7109375" style="46" customWidth="1"/>
    <col min="9984" max="9984" width="18.42578125" style="46" customWidth="1"/>
    <col min="9985" max="9986" width="15.42578125" style="46" customWidth="1"/>
    <col min="9987" max="9987" width="18.140625" style="46" customWidth="1"/>
    <col min="9988" max="9988" width="20.42578125" style="46" customWidth="1"/>
    <col min="9989" max="9989" width="18.140625" style="46" customWidth="1"/>
    <col min="9990" max="9990" width="15.42578125" style="46" customWidth="1"/>
    <col min="9991" max="9991" width="20" style="46" customWidth="1"/>
    <col min="9992" max="9992" width="18.140625" style="46" customWidth="1"/>
    <col min="9993" max="9993" width="15.42578125" style="46" customWidth="1"/>
    <col min="9994" max="9994" width="18.7109375" style="46" customWidth="1"/>
    <col min="9995" max="9995" width="15.42578125" style="46" customWidth="1"/>
    <col min="9996" max="9996" width="17.140625" style="46" customWidth="1"/>
    <col min="9997" max="9997" width="19.28515625" style="46" customWidth="1"/>
    <col min="9998" max="9998" width="17.5703125" style="46" customWidth="1"/>
    <col min="9999" max="9999" width="20.7109375" style="46" customWidth="1"/>
    <col min="10000" max="10000" width="21.42578125" style="46" customWidth="1"/>
    <col min="10001" max="10001" width="21" style="46" customWidth="1"/>
    <col min="10002" max="10002" width="16" style="46" customWidth="1"/>
    <col min="10003" max="10003" width="14.5703125" style="46" customWidth="1"/>
    <col min="10004" max="10004" width="74.5703125" style="46" customWidth="1"/>
    <col min="10005" max="10005" width="101.42578125" style="46" customWidth="1"/>
    <col min="10006" max="10200" width="11.42578125" style="46"/>
    <col min="10201" max="10202" width="21.28515625" style="46" customWidth="1"/>
    <col min="10203" max="10203" width="37.140625" style="46" customWidth="1"/>
    <col min="10204" max="10204" width="49.28515625" style="46" customWidth="1"/>
    <col min="10205" max="10205" width="18.5703125" style="46" customWidth="1"/>
    <col min="10206" max="10206" width="62.28515625" style="46" customWidth="1"/>
    <col min="10207" max="10207" width="21.7109375" style="46" customWidth="1"/>
    <col min="10208" max="10208" width="18.42578125" style="46" customWidth="1"/>
    <col min="10209" max="10209" width="63" style="46" customWidth="1"/>
    <col min="10210" max="10210" width="22.28515625" style="46" customWidth="1"/>
    <col min="10211" max="10211" width="21" style="46" customWidth="1"/>
    <col min="10212" max="10215" width="15.85546875" style="46" customWidth="1"/>
    <col min="10216" max="10216" width="26.140625" style="46" customWidth="1"/>
    <col min="10217" max="10228" width="10.7109375" style="46" customWidth="1"/>
    <col min="10229" max="10236" width="0" style="46" hidden="1" customWidth="1"/>
    <col min="10237" max="10238" width="15.42578125" style="46" customWidth="1"/>
    <col min="10239" max="10239" width="18.7109375" style="46" customWidth="1"/>
    <col min="10240" max="10240" width="18.42578125" style="46" customWidth="1"/>
    <col min="10241" max="10242" width="15.42578125" style="46" customWidth="1"/>
    <col min="10243" max="10243" width="18.140625" style="46" customWidth="1"/>
    <col min="10244" max="10244" width="20.42578125" style="46" customWidth="1"/>
    <col min="10245" max="10245" width="18.140625" style="46" customWidth="1"/>
    <col min="10246" max="10246" width="15.42578125" style="46" customWidth="1"/>
    <col min="10247" max="10247" width="20" style="46" customWidth="1"/>
    <col min="10248" max="10248" width="18.140625" style="46" customWidth="1"/>
    <col min="10249" max="10249" width="15.42578125" style="46" customWidth="1"/>
    <col min="10250" max="10250" width="18.7109375" style="46" customWidth="1"/>
    <col min="10251" max="10251" width="15.42578125" style="46" customWidth="1"/>
    <col min="10252" max="10252" width="17.140625" style="46" customWidth="1"/>
    <col min="10253" max="10253" width="19.28515625" style="46" customWidth="1"/>
    <col min="10254" max="10254" width="17.5703125" style="46" customWidth="1"/>
    <col min="10255" max="10255" width="20.7109375" style="46" customWidth="1"/>
    <col min="10256" max="10256" width="21.42578125" style="46" customWidth="1"/>
    <col min="10257" max="10257" width="21" style="46" customWidth="1"/>
    <col min="10258" max="10258" width="16" style="46" customWidth="1"/>
    <col min="10259" max="10259" width="14.5703125" style="46" customWidth="1"/>
    <col min="10260" max="10260" width="74.5703125" style="46" customWidth="1"/>
    <col min="10261" max="10261" width="101.42578125" style="46" customWidth="1"/>
    <col min="10262" max="10456" width="11.42578125" style="46"/>
    <col min="10457" max="10458" width="21.28515625" style="46" customWidth="1"/>
    <col min="10459" max="10459" width="37.140625" style="46" customWidth="1"/>
    <col min="10460" max="10460" width="49.28515625" style="46" customWidth="1"/>
    <col min="10461" max="10461" width="18.5703125" style="46" customWidth="1"/>
    <col min="10462" max="10462" width="62.28515625" style="46" customWidth="1"/>
    <col min="10463" max="10463" width="21.7109375" style="46" customWidth="1"/>
    <col min="10464" max="10464" width="18.42578125" style="46" customWidth="1"/>
    <col min="10465" max="10465" width="63" style="46" customWidth="1"/>
    <col min="10466" max="10466" width="22.28515625" style="46" customWidth="1"/>
    <col min="10467" max="10467" width="21" style="46" customWidth="1"/>
    <col min="10468" max="10471" width="15.85546875" style="46" customWidth="1"/>
    <col min="10472" max="10472" width="26.140625" style="46" customWidth="1"/>
    <col min="10473" max="10484" width="10.7109375" style="46" customWidth="1"/>
    <col min="10485" max="10492" width="0" style="46" hidden="1" customWidth="1"/>
    <col min="10493" max="10494" width="15.42578125" style="46" customWidth="1"/>
    <col min="10495" max="10495" width="18.7109375" style="46" customWidth="1"/>
    <col min="10496" max="10496" width="18.42578125" style="46" customWidth="1"/>
    <col min="10497" max="10498" width="15.42578125" style="46" customWidth="1"/>
    <col min="10499" max="10499" width="18.140625" style="46" customWidth="1"/>
    <col min="10500" max="10500" width="20.42578125" style="46" customWidth="1"/>
    <col min="10501" max="10501" width="18.140625" style="46" customWidth="1"/>
    <col min="10502" max="10502" width="15.42578125" style="46" customWidth="1"/>
    <col min="10503" max="10503" width="20" style="46" customWidth="1"/>
    <col min="10504" max="10504" width="18.140625" style="46" customWidth="1"/>
    <col min="10505" max="10505" width="15.42578125" style="46" customWidth="1"/>
    <col min="10506" max="10506" width="18.7109375" style="46" customWidth="1"/>
    <col min="10507" max="10507" width="15.42578125" style="46" customWidth="1"/>
    <col min="10508" max="10508" width="17.140625" style="46" customWidth="1"/>
    <col min="10509" max="10509" width="19.28515625" style="46" customWidth="1"/>
    <col min="10510" max="10510" width="17.5703125" style="46" customWidth="1"/>
    <col min="10511" max="10511" width="20.7109375" style="46" customWidth="1"/>
    <col min="10512" max="10512" width="21.42578125" style="46" customWidth="1"/>
    <col min="10513" max="10513" width="21" style="46" customWidth="1"/>
    <col min="10514" max="10514" width="16" style="46" customWidth="1"/>
    <col min="10515" max="10515" width="14.5703125" style="46" customWidth="1"/>
    <col min="10516" max="10516" width="74.5703125" style="46" customWidth="1"/>
    <col min="10517" max="10517" width="101.42578125" style="46" customWidth="1"/>
    <col min="10518" max="10712" width="11.42578125" style="46"/>
    <col min="10713" max="10714" width="21.28515625" style="46" customWidth="1"/>
    <col min="10715" max="10715" width="37.140625" style="46" customWidth="1"/>
    <col min="10716" max="10716" width="49.28515625" style="46" customWidth="1"/>
    <col min="10717" max="10717" width="18.5703125" style="46" customWidth="1"/>
    <col min="10718" max="10718" width="62.28515625" style="46" customWidth="1"/>
    <col min="10719" max="10719" width="21.7109375" style="46" customWidth="1"/>
    <col min="10720" max="10720" width="18.42578125" style="46" customWidth="1"/>
    <col min="10721" max="10721" width="63" style="46" customWidth="1"/>
    <col min="10722" max="10722" width="22.28515625" style="46" customWidth="1"/>
    <col min="10723" max="10723" width="21" style="46" customWidth="1"/>
    <col min="10724" max="10727" width="15.85546875" style="46" customWidth="1"/>
    <col min="10728" max="10728" width="26.140625" style="46" customWidth="1"/>
    <col min="10729" max="10740" width="10.7109375" style="46" customWidth="1"/>
    <col min="10741" max="10748" width="0" style="46" hidden="1" customWidth="1"/>
    <col min="10749" max="10750" width="15.42578125" style="46" customWidth="1"/>
    <col min="10751" max="10751" width="18.7109375" style="46" customWidth="1"/>
    <col min="10752" max="10752" width="18.42578125" style="46" customWidth="1"/>
    <col min="10753" max="10754" width="15.42578125" style="46" customWidth="1"/>
    <col min="10755" max="10755" width="18.140625" style="46" customWidth="1"/>
    <col min="10756" max="10756" width="20.42578125" style="46" customWidth="1"/>
    <col min="10757" max="10757" width="18.140625" style="46" customWidth="1"/>
    <col min="10758" max="10758" width="15.42578125" style="46" customWidth="1"/>
    <col min="10759" max="10759" width="20" style="46" customWidth="1"/>
    <col min="10760" max="10760" width="18.140625" style="46" customWidth="1"/>
    <col min="10761" max="10761" width="15.42578125" style="46" customWidth="1"/>
    <col min="10762" max="10762" width="18.7109375" style="46" customWidth="1"/>
    <col min="10763" max="10763" width="15.42578125" style="46" customWidth="1"/>
    <col min="10764" max="10764" width="17.140625" style="46" customWidth="1"/>
    <col min="10765" max="10765" width="19.28515625" style="46" customWidth="1"/>
    <col min="10766" max="10766" width="17.5703125" style="46" customWidth="1"/>
    <col min="10767" max="10767" width="20.7109375" style="46" customWidth="1"/>
    <col min="10768" max="10768" width="21.42578125" style="46" customWidth="1"/>
    <col min="10769" max="10769" width="21" style="46" customWidth="1"/>
    <col min="10770" max="10770" width="16" style="46" customWidth="1"/>
    <col min="10771" max="10771" width="14.5703125" style="46" customWidth="1"/>
    <col min="10772" max="10772" width="74.5703125" style="46" customWidth="1"/>
    <col min="10773" max="10773" width="101.42578125" style="46" customWidth="1"/>
    <col min="10774" max="10968" width="11.42578125" style="46"/>
    <col min="10969" max="10970" width="21.28515625" style="46" customWidth="1"/>
    <col min="10971" max="10971" width="37.140625" style="46" customWidth="1"/>
    <col min="10972" max="10972" width="49.28515625" style="46" customWidth="1"/>
    <col min="10973" max="10973" width="18.5703125" style="46" customWidth="1"/>
    <col min="10974" max="10974" width="62.28515625" style="46" customWidth="1"/>
    <col min="10975" max="10975" width="21.7109375" style="46" customWidth="1"/>
    <col min="10976" max="10976" width="18.42578125" style="46" customWidth="1"/>
    <col min="10977" max="10977" width="63" style="46" customWidth="1"/>
    <col min="10978" max="10978" width="22.28515625" style="46" customWidth="1"/>
    <col min="10979" max="10979" width="21" style="46" customWidth="1"/>
    <col min="10980" max="10983" width="15.85546875" style="46" customWidth="1"/>
    <col min="10984" max="10984" width="26.140625" style="46" customWidth="1"/>
    <col min="10985" max="10996" width="10.7109375" style="46" customWidth="1"/>
    <col min="10997" max="11004" width="0" style="46" hidden="1" customWidth="1"/>
    <col min="11005" max="11006" width="15.42578125" style="46" customWidth="1"/>
    <col min="11007" max="11007" width="18.7109375" style="46" customWidth="1"/>
    <col min="11008" max="11008" width="18.42578125" style="46" customWidth="1"/>
    <col min="11009" max="11010" width="15.42578125" style="46" customWidth="1"/>
    <col min="11011" max="11011" width="18.140625" style="46" customWidth="1"/>
    <col min="11012" max="11012" width="20.42578125" style="46" customWidth="1"/>
    <col min="11013" max="11013" width="18.140625" style="46" customWidth="1"/>
    <col min="11014" max="11014" width="15.42578125" style="46" customWidth="1"/>
    <col min="11015" max="11015" width="20" style="46" customWidth="1"/>
    <col min="11016" max="11016" width="18.140625" style="46" customWidth="1"/>
    <col min="11017" max="11017" width="15.42578125" style="46" customWidth="1"/>
    <col min="11018" max="11018" width="18.7109375" style="46" customWidth="1"/>
    <col min="11019" max="11019" width="15.42578125" style="46" customWidth="1"/>
    <col min="11020" max="11020" width="17.140625" style="46" customWidth="1"/>
    <col min="11021" max="11021" width="19.28515625" style="46" customWidth="1"/>
    <col min="11022" max="11022" width="17.5703125" style="46" customWidth="1"/>
    <col min="11023" max="11023" width="20.7109375" style="46" customWidth="1"/>
    <col min="11024" max="11024" width="21.42578125" style="46" customWidth="1"/>
    <col min="11025" max="11025" width="21" style="46" customWidth="1"/>
    <col min="11026" max="11026" width="16" style="46" customWidth="1"/>
    <col min="11027" max="11027" width="14.5703125" style="46" customWidth="1"/>
    <col min="11028" max="11028" width="74.5703125" style="46" customWidth="1"/>
    <col min="11029" max="11029" width="101.42578125" style="46" customWidth="1"/>
    <col min="11030" max="11224" width="11.42578125" style="46"/>
    <col min="11225" max="11226" width="21.28515625" style="46" customWidth="1"/>
    <col min="11227" max="11227" width="37.140625" style="46" customWidth="1"/>
    <col min="11228" max="11228" width="49.28515625" style="46" customWidth="1"/>
    <col min="11229" max="11229" width="18.5703125" style="46" customWidth="1"/>
    <col min="11230" max="11230" width="62.28515625" style="46" customWidth="1"/>
    <col min="11231" max="11231" width="21.7109375" style="46" customWidth="1"/>
    <col min="11232" max="11232" width="18.42578125" style="46" customWidth="1"/>
    <col min="11233" max="11233" width="63" style="46" customWidth="1"/>
    <col min="11234" max="11234" width="22.28515625" style="46" customWidth="1"/>
    <col min="11235" max="11235" width="21" style="46" customWidth="1"/>
    <col min="11236" max="11239" width="15.85546875" style="46" customWidth="1"/>
    <col min="11240" max="11240" width="26.140625" style="46" customWidth="1"/>
    <col min="11241" max="11252" width="10.7109375" style="46" customWidth="1"/>
    <col min="11253" max="11260" width="0" style="46" hidden="1" customWidth="1"/>
    <col min="11261" max="11262" width="15.42578125" style="46" customWidth="1"/>
    <col min="11263" max="11263" width="18.7109375" style="46" customWidth="1"/>
    <col min="11264" max="11264" width="18.42578125" style="46" customWidth="1"/>
    <col min="11265" max="11266" width="15.42578125" style="46" customWidth="1"/>
    <col min="11267" max="11267" width="18.140625" style="46" customWidth="1"/>
    <col min="11268" max="11268" width="20.42578125" style="46" customWidth="1"/>
    <col min="11269" max="11269" width="18.140625" style="46" customWidth="1"/>
    <col min="11270" max="11270" width="15.42578125" style="46" customWidth="1"/>
    <col min="11271" max="11271" width="20" style="46" customWidth="1"/>
    <col min="11272" max="11272" width="18.140625" style="46" customWidth="1"/>
    <col min="11273" max="11273" width="15.42578125" style="46" customWidth="1"/>
    <col min="11274" max="11274" width="18.7109375" style="46" customWidth="1"/>
    <col min="11275" max="11275" width="15.42578125" style="46" customWidth="1"/>
    <col min="11276" max="11276" width="17.140625" style="46" customWidth="1"/>
    <col min="11277" max="11277" width="19.28515625" style="46" customWidth="1"/>
    <col min="11278" max="11278" width="17.5703125" style="46" customWidth="1"/>
    <col min="11279" max="11279" width="20.7109375" style="46" customWidth="1"/>
    <col min="11280" max="11280" width="21.42578125" style="46" customWidth="1"/>
    <col min="11281" max="11281" width="21" style="46" customWidth="1"/>
    <col min="11282" max="11282" width="16" style="46" customWidth="1"/>
    <col min="11283" max="11283" width="14.5703125" style="46" customWidth="1"/>
    <col min="11284" max="11284" width="74.5703125" style="46" customWidth="1"/>
    <col min="11285" max="11285" width="101.42578125" style="46" customWidth="1"/>
    <col min="11286" max="11480" width="11.42578125" style="46"/>
    <col min="11481" max="11482" width="21.28515625" style="46" customWidth="1"/>
    <col min="11483" max="11483" width="37.140625" style="46" customWidth="1"/>
    <col min="11484" max="11484" width="49.28515625" style="46" customWidth="1"/>
    <col min="11485" max="11485" width="18.5703125" style="46" customWidth="1"/>
    <col min="11486" max="11486" width="62.28515625" style="46" customWidth="1"/>
    <col min="11487" max="11487" width="21.7109375" style="46" customWidth="1"/>
    <col min="11488" max="11488" width="18.42578125" style="46" customWidth="1"/>
    <col min="11489" max="11489" width="63" style="46" customWidth="1"/>
    <col min="11490" max="11490" width="22.28515625" style="46" customWidth="1"/>
    <col min="11491" max="11491" width="21" style="46" customWidth="1"/>
    <col min="11492" max="11495" width="15.85546875" style="46" customWidth="1"/>
    <col min="11496" max="11496" width="26.140625" style="46" customWidth="1"/>
    <col min="11497" max="11508" width="10.7109375" style="46" customWidth="1"/>
    <col min="11509" max="11516" width="0" style="46" hidden="1" customWidth="1"/>
    <col min="11517" max="11518" width="15.42578125" style="46" customWidth="1"/>
    <col min="11519" max="11519" width="18.7109375" style="46" customWidth="1"/>
    <col min="11520" max="11520" width="18.42578125" style="46" customWidth="1"/>
    <col min="11521" max="11522" width="15.42578125" style="46" customWidth="1"/>
    <col min="11523" max="11523" width="18.140625" style="46" customWidth="1"/>
    <col min="11524" max="11524" width="20.42578125" style="46" customWidth="1"/>
    <col min="11525" max="11525" width="18.140625" style="46" customWidth="1"/>
    <col min="11526" max="11526" width="15.42578125" style="46" customWidth="1"/>
    <col min="11527" max="11527" width="20" style="46" customWidth="1"/>
    <col min="11528" max="11528" width="18.140625" style="46" customWidth="1"/>
    <col min="11529" max="11529" width="15.42578125" style="46" customWidth="1"/>
    <col min="11530" max="11530" width="18.7109375" style="46" customWidth="1"/>
    <col min="11531" max="11531" width="15.42578125" style="46" customWidth="1"/>
    <col min="11532" max="11532" width="17.140625" style="46" customWidth="1"/>
    <col min="11533" max="11533" width="19.28515625" style="46" customWidth="1"/>
    <col min="11534" max="11534" width="17.5703125" style="46" customWidth="1"/>
    <col min="11535" max="11535" width="20.7109375" style="46" customWidth="1"/>
    <col min="11536" max="11536" width="21.42578125" style="46" customWidth="1"/>
    <col min="11537" max="11537" width="21" style="46" customWidth="1"/>
    <col min="11538" max="11538" width="16" style="46" customWidth="1"/>
    <col min="11539" max="11539" width="14.5703125" style="46" customWidth="1"/>
    <col min="11540" max="11540" width="74.5703125" style="46" customWidth="1"/>
    <col min="11541" max="11541" width="101.42578125" style="46" customWidth="1"/>
    <col min="11542" max="11736" width="11.42578125" style="46"/>
    <col min="11737" max="11738" width="21.28515625" style="46" customWidth="1"/>
    <col min="11739" max="11739" width="37.140625" style="46" customWidth="1"/>
    <col min="11740" max="11740" width="49.28515625" style="46" customWidth="1"/>
    <col min="11741" max="11741" width="18.5703125" style="46" customWidth="1"/>
    <col min="11742" max="11742" width="62.28515625" style="46" customWidth="1"/>
    <col min="11743" max="11743" width="21.7109375" style="46" customWidth="1"/>
    <col min="11744" max="11744" width="18.42578125" style="46" customWidth="1"/>
    <col min="11745" max="11745" width="63" style="46" customWidth="1"/>
    <col min="11746" max="11746" width="22.28515625" style="46" customWidth="1"/>
    <col min="11747" max="11747" width="21" style="46" customWidth="1"/>
    <col min="11748" max="11751" width="15.85546875" style="46" customWidth="1"/>
    <col min="11752" max="11752" width="26.140625" style="46" customWidth="1"/>
    <col min="11753" max="11764" width="10.7109375" style="46" customWidth="1"/>
    <col min="11765" max="11772" width="0" style="46" hidden="1" customWidth="1"/>
    <col min="11773" max="11774" width="15.42578125" style="46" customWidth="1"/>
    <col min="11775" max="11775" width="18.7109375" style="46" customWidth="1"/>
    <col min="11776" max="11776" width="18.42578125" style="46" customWidth="1"/>
    <col min="11777" max="11778" width="15.42578125" style="46" customWidth="1"/>
    <col min="11779" max="11779" width="18.140625" style="46" customWidth="1"/>
    <col min="11780" max="11780" width="20.42578125" style="46" customWidth="1"/>
    <col min="11781" max="11781" width="18.140625" style="46" customWidth="1"/>
    <col min="11782" max="11782" width="15.42578125" style="46" customWidth="1"/>
    <col min="11783" max="11783" width="20" style="46" customWidth="1"/>
    <col min="11784" max="11784" width="18.140625" style="46" customWidth="1"/>
    <col min="11785" max="11785" width="15.42578125" style="46" customWidth="1"/>
    <col min="11786" max="11786" width="18.7109375" style="46" customWidth="1"/>
    <col min="11787" max="11787" width="15.42578125" style="46" customWidth="1"/>
    <col min="11788" max="11788" width="17.140625" style="46" customWidth="1"/>
    <col min="11789" max="11789" width="19.28515625" style="46" customWidth="1"/>
    <col min="11790" max="11790" width="17.5703125" style="46" customWidth="1"/>
    <col min="11791" max="11791" width="20.7109375" style="46" customWidth="1"/>
    <col min="11792" max="11792" width="21.42578125" style="46" customWidth="1"/>
    <col min="11793" max="11793" width="21" style="46" customWidth="1"/>
    <col min="11794" max="11794" width="16" style="46" customWidth="1"/>
    <col min="11795" max="11795" width="14.5703125" style="46" customWidth="1"/>
    <col min="11796" max="11796" width="74.5703125" style="46" customWidth="1"/>
    <col min="11797" max="11797" width="101.42578125" style="46" customWidth="1"/>
    <col min="11798" max="11992" width="11.42578125" style="46"/>
    <col min="11993" max="11994" width="21.28515625" style="46" customWidth="1"/>
    <col min="11995" max="11995" width="37.140625" style="46" customWidth="1"/>
    <col min="11996" max="11996" width="49.28515625" style="46" customWidth="1"/>
    <col min="11997" max="11997" width="18.5703125" style="46" customWidth="1"/>
    <col min="11998" max="11998" width="62.28515625" style="46" customWidth="1"/>
    <col min="11999" max="11999" width="21.7109375" style="46" customWidth="1"/>
    <col min="12000" max="12000" width="18.42578125" style="46" customWidth="1"/>
    <col min="12001" max="12001" width="63" style="46" customWidth="1"/>
    <col min="12002" max="12002" width="22.28515625" style="46" customWidth="1"/>
    <col min="12003" max="12003" width="21" style="46" customWidth="1"/>
    <col min="12004" max="12007" width="15.85546875" style="46" customWidth="1"/>
    <col min="12008" max="12008" width="26.140625" style="46" customWidth="1"/>
    <col min="12009" max="12020" width="10.7109375" style="46" customWidth="1"/>
    <col min="12021" max="12028" width="0" style="46" hidden="1" customWidth="1"/>
    <col min="12029" max="12030" width="15.42578125" style="46" customWidth="1"/>
    <col min="12031" max="12031" width="18.7109375" style="46" customWidth="1"/>
    <col min="12032" max="12032" width="18.42578125" style="46" customWidth="1"/>
    <col min="12033" max="12034" width="15.42578125" style="46" customWidth="1"/>
    <col min="12035" max="12035" width="18.140625" style="46" customWidth="1"/>
    <col min="12036" max="12036" width="20.42578125" style="46" customWidth="1"/>
    <col min="12037" max="12037" width="18.140625" style="46" customWidth="1"/>
    <col min="12038" max="12038" width="15.42578125" style="46" customWidth="1"/>
    <col min="12039" max="12039" width="20" style="46" customWidth="1"/>
    <col min="12040" max="12040" width="18.140625" style="46" customWidth="1"/>
    <col min="12041" max="12041" width="15.42578125" style="46" customWidth="1"/>
    <col min="12042" max="12042" width="18.7109375" style="46" customWidth="1"/>
    <col min="12043" max="12043" width="15.42578125" style="46" customWidth="1"/>
    <col min="12044" max="12044" width="17.140625" style="46" customWidth="1"/>
    <col min="12045" max="12045" width="19.28515625" style="46" customWidth="1"/>
    <col min="12046" max="12046" width="17.5703125" style="46" customWidth="1"/>
    <col min="12047" max="12047" width="20.7109375" style="46" customWidth="1"/>
    <col min="12048" max="12048" width="21.42578125" style="46" customWidth="1"/>
    <col min="12049" max="12049" width="21" style="46" customWidth="1"/>
    <col min="12050" max="12050" width="16" style="46" customWidth="1"/>
    <col min="12051" max="12051" width="14.5703125" style="46" customWidth="1"/>
    <col min="12052" max="12052" width="74.5703125" style="46" customWidth="1"/>
    <col min="12053" max="12053" width="101.42578125" style="46" customWidth="1"/>
    <col min="12054" max="12248" width="11.42578125" style="46"/>
    <col min="12249" max="12250" width="21.28515625" style="46" customWidth="1"/>
    <col min="12251" max="12251" width="37.140625" style="46" customWidth="1"/>
    <col min="12252" max="12252" width="49.28515625" style="46" customWidth="1"/>
    <col min="12253" max="12253" width="18.5703125" style="46" customWidth="1"/>
    <col min="12254" max="12254" width="62.28515625" style="46" customWidth="1"/>
    <col min="12255" max="12255" width="21.7109375" style="46" customWidth="1"/>
    <col min="12256" max="12256" width="18.42578125" style="46" customWidth="1"/>
    <col min="12257" max="12257" width="63" style="46" customWidth="1"/>
    <col min="12258" max="12258" width="22.28515625" style="46" customWidth="1"/>
    <col min="12259" max="12259" width="21" style="46" customWidth="1"/>
    <col min="12260" max="12263" width="15.85546875" style="46" customWidth="1"/>
    <col min="12264" max="12264" width="26.140625" style="46" customWidth="1"/>
    <col min="12265" max="12276" width="10.7109375" style="46" customWidth="1"/>
    <col min="12277" max="12284" width="0" style="46" hidden="1" customWidth="1"/>
    <col min="12285" max="12286" width="15.42578125" style="46" customWidth="1"/>
    <col min="12287" max="12287" width="18.7109375" style="46" customWidth="1"/>
    <col min="12288" max="12288" width="18.42578125" style="46" customWidth="1"/>
    <col min="12289" max="12290" width="15.42578125" style="46" customWidth="1"/>
    <col min="12291" max="12291" width="18.140625" style="46" customWidth="1"/>
    <col min="12292" max="12292" width="20.42578125" style="46" customWidth="1"/>
    <col min="12293" max="12293" width="18.140625" style="46" customWidth="1"/>
    <col min="12294" max="12294" width="15.42578125" style="46" customWidth="1"/>
    <col min="12295" max="12295" width="20" style="46" customWidth="1"/>
    <col min="12296" max="12296" width="18.140625" style="46" customWidth="1"/>
    <col min="12297" max="12297" width="15.42578125" style="46" customWidth="1"/>
    <col min="12298" max="12298" width="18.7109375" style="46" customWidth="1"/>
    <col min="12299" max="12299" width="15.42578125" style="46" customWidth="1"/>
    <col min="12300" max="12300" width="17.140625" style="46" customWidth="1"/>
    <col min="12301" max="12301" width="19.28515625" style="46" customWidth="1"/>
    <col min="12302" max="12302" width="17.5703125" style="46" customWidth="1"/>
    <col min="12303" max="12303" width="20.7109375" style="46" customWidth="1"/>
    <col min="12304" max="12304" width="21.42578125" style="46" customWidth="1"/>
    <col min="12305" max="12305" width="21" style="46" customWidth="1"/>
    <col min="12306" max="12306" width="16" style="46" customWidth="1"/>
    <col min="12307" max="12307" width="14.5703125" style="46" customWidth="1"/>
    <col min="12308" max="12308" width="74.5703125" style="46" customWidth="1"/>
    <col min="12309" max="12309" width="101.42578125" style="46" customWidth="1"/>
    <col min="12310" max="12504" width="11.42578125" style="46"/>
    <col min="12505" max="12506" width="21.28515625" style="46" customWidth="1"/>
    <col min="12507" max="12507" width="37.140625" style="46" customWidth="1"/>
    <col min="12508" max="12508" width="49.28515625" style="46" customWidth="1"/>
    <col min="12509" max="12509" width="18.5703125" style="46" customWidth="1"/>
    <col min="12510" max="12510" width="62.28515625" style="46" customWidth="1"/>
    <col min="12511" max="12511" width="21.7109375" style="46" customWidth="1"/>
    <col min="12512" max="12512" width="18.42578125" style="46" customWidth="1"/>
    <col min="12513" max="12513" width="63" style="46" customWidth="1"/>
    <col min="12514" max="12514" width="22.28515625" style="46" customWidth="1"/>
    <col min="12515" max="12515" width="21" style="46" customWidth="1"/>
    <col min="12516" max="12519" width="15.85546875" style="46" customWidth="1"/>
    <col min="12520" max="12520" width="26.140625" style="46" customWidth="1"/>
    <col min="12521" max="12532" width="10.7109375" style="46" customWidth="1"/>
    <col min="12533" max="12540" width="0" style="46" hidden="1" customWidth="1"/>
    <col min="12541" max="12542" width="15.42578125" style="46" customWidth="1"/>
    <col min="12543" max="12543" width="18.7109375" style="46" customWidth="1"/>
    <col min="12544" max="12544" width="18.42578125" style="46" customWidth="1"/>
    <col min="12545" max="12546" width="15.42578125" style="46" customWidth="1"/>
    <col min="12547" max="12547" width="18.140625" style="46" customWidth="1"/>
    <col min="12548" max="12548" width="20.42578125" style="46" customWidth="1"/>
    <col min="12549" max="12549" width="18.140625" style="46" customWidth="1"/>
    <col min="12550" max="12550" width="15.42578125" style="46" customWidth="1"/>
    <col min="12551" max="12551" width="20" style="46" customWidth="1"/>
    <col min="12552" max="12552" width="18.140625" style="46" customWidth="1"/>
    <col min="12553" max="12553" width="15.42578125" style="46" customWidth="1"/>
    <col min="12554" max="12554" width="18.7109375" style="46" customWidth="1"/>
    <col min="12555" max="12555" width="15.42578125" style="46" customWidth="1"/>
    <col min="12556" max="12556" width="17.140625" style="46" customWidth="1"/>
    <col min="12557" max="12557" width="19.28515625" style="46" customWidth="1"/>
    <col min="12558" max="12558" width="17.5703125" style="46" customWidth="1"/>
    <col min="12559" max="12559" width="20.7109375" style="46" customWidth="1"/>
    <col min="12560" max="12560" width="21.42578125" style="46" customWidth="1"/>
    <col min="12561" max="12561" width="21" style="46" customWidth="1"/>
    <col min="12562" max="12562" width="16" style="46" customWidth="1"/>
    <col min="12563" max="12563" width="14.5703125" style="46" customWidth="1"/>
    <col min="12564" max="12564" width="74.5703125" style="46" customWidth="1"/>
    <col min="12565" max="12565" width="101.42578125" style="46" customWidth="1"/>
    <col min="12566" max="12760" width="11.42578125" style="46"/>
    <col min="12761" max="12762" width="21.28515625" style="46" customWidth="1"/>
    <col min="12763" max="12763" width="37.140625" style="46" customWidth="1"/>
    <col min="12764" max="12764" width="49.28515625" style="46" customWidth="1"/>
    <col min="12765" max="12765" width="18.5703125" style="46" customWidth="1"/>
    <col min="12766" max="12766" width="62.28515625" style="46" customWidth="1"/>
    <col min="12767" max="12767" width="21.7109375" style="46" customWidth="1"/>
    <col min="12768" max="12768" width="18.42578125" style="46" customWidth="1"/>
    <col min="12769" max="12769" width="63" style="46" customWidth="1"/>
    <col min="12770" max="12770" width="22.28515625" style="46" customWidth="1"/>
    <col min="12771" max="12771" width="21" style="46" customWidth="1"/>
    <col min="12772" max="12775" width="15.85546875" style="46" customWidth="1"/>
    <col min="12776" max="12776" width="26.140625" style="46" customWidth="1"/>
    <col min="12777" max="12788" width="10.7109375" style="46" customWidth="1"/>
    <col min="12789" max="12796" width="0" style="46" hidden="1" customWidth="1"/>
    <col min="12797" max="12798" width="15.42578125" style="46" customWidth="1"/>
    <col min="12799" max="12799" width="18.7109375" style="46" customWidth="1"/>
    <col min="12800" max="12800" width="18.42578125" style="46" customWidth="1"/>
    <col min="12801" max="12802" width="15.42578125" style="46" customWidth="1"/>
    <col min="12803" max="12803" width="18.140625" style="46" customWidth="1"/>
    <col min="12804" max="12804" width="20.42578125" style="46" customWidth="1"/>
    <col min="12805" max="12805" width="18.140625" style="46" customWidth="1"/>
    <col min="12806" max="12806" width="15.42578125" style="46" customWidth="1"/>
    <col min="12807" max="12807" width="20" style="46" customWidth="1"/>
    <col min="12808" max="12808" width="18.140625" style="46" customWidth="1"/>
    <col min="12809" max="12809" width="15.42578125" style="46" customWidth="1"/>
    <col min="12810" max="12810" width="18.7109375" style="46" customWidth="1"/>
    <col min="12811" max="12811" width="15.42578125" style="46" customWidth="1"/>
    <col min="12812" max="12812" width="17.140625" style="46" customWidth="1"/>
    <col min="12813" max="12813" width="19.28515625" style="46" customWidth="1"/>
    <col min="12814" max="12814" width="17.5703125" style="46" customWidth="1"/>
    <col min="12815" max="12815" width="20.7109375" style="46" customWidth="1"/>
    <col min="12816" max="12816" width="21.42578125" style="46" customWidth="1"/>
    <col min="12817" max="12817" width="21" style="46" customWidth="1"/>
    <col min="12818" max="12818" width="16" style="46" customWidth="1"/>
    <col min="12819" max="12819" width="14.5703125" style="46" customWidth="1"/>
    <col min="12820" max="12820" width="74.5703125" style="46" customWidth="1"/>
    <col min="12821" max="12821" width="101.42578125" style="46" customWidth="1"/>
    <col min="12822" max="13016" width="11.42578125" style="46"/>
    <col min="13017" max="13018" width="21.28515625" style="46" customWidth="1"/>
    <col min="13019" max="13019" width="37.140625" style="46" customWidth="1"/>
    <col min="13020" max="13020" width="49.28515625" style="46" customWidth="1"/>
    <col min="13021" max="13021" width="18.5703125" style="46" customWidth="1"/>
    <col min="13022" max="13022" width="62.28515625" style="46" customWidth="1"/>
    <col min="13023" max="13023" width="21.7109375" style="46" customWidth="1"/>
    <col min="13024" max="13024" width="18.42578125" style="46" customWidth="1"/>
    <col min="13025" max="13025" width="63" style="46" customWidth="1"/>
    <col min="13026" max="13026" width="22.28515625" style="46" customWidth="1"/>
    <col min="13027" max="13027" width="21" style="46" customWidth="1"/>
    <col min="13028" max="13031" width="15.85546875" style="46" customWidth="1"/>
    <col min="13032" max="13032" width="26.140625" style="46" customWidth="1"/>
    <col min="13033" max="13044" width="10.7109375" style="46" customWidth="1"/>
    <col min="13045" max="13052" width="0" style="46" hidden="1" customWidth="1"/>
    <col min="13053" max="13054" width="15.42578125" style="46" customWidth="1"/>
    <col min="13055" max="13055" width="18.7109375" style="46" customWidth="1"/>
    <col min="13056" max="13056" width="18.42578125" style="46" customWidth="1"/>
    <col min="13057" max="13058" width="15.42578125" style="46" customWidth="1"/>
    <col min="13059" max="13059" width="18.140625" style="46" customWidth="1"/>
    <col min="13060" max="13060" width="20.42578125" style="46" customWidth="1"/>
    <col min="13061" max="13061" width="18.140625" style="46" customWidth="1"/>
    <col min="13062" max="13062" width="15.42578125" style="46" customWidth="1"/>
    <col min="13063" max="13063" width="20" style="46" customWidth="1"/>
    <col min="13064" max="13064" width="18.140625" style="46" customWidth="1"/>
    <col min="13065" max="13065" width="15.42578125" style="46" customWidth="1"/>
    <col min="13066" max="13066" width="18.7109375" style="46" customWidth="1"/>
    <col min="13067" max="13067" width="15.42578125" style="46" customWidth="1"/>
    <col min="13068" max="13068" width="17.140625" style="46" customWidth="1"/>
    <col min="13069" max="13069" width="19.28515625" style="46" customWidth="1"/>
    <col min="13070" max="13070" width="17.5703125" style="46" customWidth="1"/>
    <col min="13071" max="13071" width="20.7109375" style="46" customWidth="1"/>
    <col min="13072" max="13072" width="21.42578125" style="46" customWidth="1"/>
    <col min="13073" max="13073" width="21" style="46" customWidth="1"/>
    <col min="13074" max="13074" width="16" style="46" customWidth="1"/>
    <col min="13075" max="13075" width="14.5703125" style="46" customWidth="1"/>
    <col min="13076" max="13076" width="74.5703125" style="46" customWidth="1"/>
    <col min="13077" max="13077" width="101.42578125" style="46" customWidth="1"/>
    <col min="13078" max="13272" width="11.42578125" style="46"/>
    <col min="13273" max="13274" width="21.28515625" style="46" customWidth="1"/>
    <col min="13275" max="13275" width="37.140625" style="46" customWidth="1"/>
    <col min="13276" max="13276" width="49.28515625" style="46" customWidth="1"/>
    <col min="13277" max="13277" width="18.5703125" style="46" customWidth="1"/>
    <col min="13278" max="13278" width="62.28515625" style="46" customWidth="1"/>
    <col min="13279" max="13279" width="21.7109375" style="46" customWidth="1"/>
    <col min="13280" max="13280" width="18.42578125" style="46" customWidth="1"/>
    <col min="13281" max="13281" width="63" style="46" customWidth="1"/>
    <col min="13282" max="13282" width="22.28515625" style="46" customWidth="1"/>
    <col min="13283" max="13283" width="21" style="46" customWidth="1"/>
    <col min="13284" max="13287" width="15.85546875" style="46" customWidth="1"/>
    <col min="13288" max="13288" width="26.140625" style="46" customWidth="1"/>
    <col min="13289" max="13300" width="10.7109375" style="46" customWidth="1"/>
    <col min="13301" max="13308" width="0" style="46" hidden="1" customWidth="1"/>
    <col min="13309" max="13310" width="15.42578125" style="46" customWidth="1"/>
    <col min="13311" max="13311" width="18.7109375" style="46" customWidth="1"/>
    <col min="13312" max="13312" width="18.42578125" style="46" customWidth="1"/>
    <col min="13313" max="13314" width="15.42578125" style="46" customWidth="1"/>
    <col min="13315" max="13315" width="18.140625" style="46" customWidth="1"/>
    <col min="13316" max="13316" width="20.42578125" style="46" customWidth="1"/>
    <col min="13317" max="13317" width="18.140625" style="46" customWidth="1"/>
    <col min="13318" max="13318" width="15.42578125" style="46" customWidth="1"/>
    <col min="13319" max="13319" width="20" style="46" customWidth="1"/>
    <col min="13320" max="13320" width="18.140625" style="46" customWidth="1"/>
    <col min="13321" max="13321" width="15.42578125" style="46" customWidth="1"/>
    <col min="13322" max="13322" width="18.7109375" style="46" customWidth="1"/>
    <col min="13323" max="13323" width="15.42578125" style="46" customWidth="1"/>
    <col min="13324" max="13324" width="17.140625" style="46" customWidth="1"/>
    <col min="13325" max="13325" width="19.28515625" style="46" customWidth="1"/>
    <col min="13326" max="13326" width="17.5703125" style="46" customWidth="1"/>
    <col min="13327" max="13327" width="20.7109375" style="46" customWidth="1"/>
    <col min="13328" max="13328" width="21.42578125" style="46" customWidth="1"/>
    <col min="13329" max="13329" width="21" style="46" customWidth="1"/>
    <col min="13330" max="13330" width="16" style="46" customWidth="1"/>
    <col min="13331" max="13331" width="14.5703125" style="46" customWidth="1"/>
    <col min="13332" max="13332" width="74.5703125" style="46" customWidth="1"/>
    <col min="13333" max="13333" width="101.42578125" style="46" customWidth="1"/>
    <col min="13334" max="13528" width="11.42578125" style="46"/>
    <col min="13529" max="13530" width="21.28515625" style="46" customWidth="1"/>
    <col min="13531" max="13531" width="37.140625" style="46" customWidth="1"/>
    <col min="13532" max="13532" width="49.28515625" style="46" customWidth="1"/>
    <col min="13533" max="13533" width="18.5703125" style="46" customWidth="1"/>
    <col min="13534" max="13534" width="62.28515625" style="46" customWidth="1"/>
    <col min="13535" max="13535" width="21.7109375" style="46" customWidth="1"/>
    <col min="13536" max="13536" width="18.42578125" style="46" customWidth="1"/>
    <col min="13537" max="13537" width="63" style="46" customWidth="1"/>
    <col min="13538" max="13538" width="22.28515625" style="46" customWidth="1"/>
    <col min="13539" max="13539" width="21" style="46" customWidth="1"/>
    <col min="13540" max="13543" width="15.85546875" style="46" customWidth="1"/>
    <col min="13544" max="13544" width="26.140625" style="46" customWidth="1"/>
    <col min="13545" max="13556" width="10.7109375" style="46" customWidth="1"/>
    <col min="13557" max="13564" width="0" style="46" hidden="1" customWidth="1"/>
    <col min="13565" max="13566" width="15.42578125" style="46" customWidth="1"/>
    <col min="13567" max="13567" width="18.7109375" style="46" customWidth="1"/>
    <col min="13568" max="13568" width="18.42578125" style="46" customWidth="1"/>
    <col min="13569" max="13570" width="15.42578125" style="46" customWidth="1"/>
    <col min="13571" max="13571" width="18.140625" style="46" customWidth="1"/>
    <col min="13572" max="13572" width="20.42578125" style="46" customWidth="1"/>
    <col min="13573" max="13573" width="18.140625" style="46" customWidth="1"/>
    <col min="13574" max="13574" width="15.42578125" style="46" customWidth="1"/>
    <col min="13575" max="13575" width="20" style="46" customWidth="1"/>
    <col min="13576" max="13576" width="18.140625" style="46" customWidth="1"/>
    <col min="13577" max="13577" width="15.42578125" style="46" customWidth="1"/>
    <col min="13578" max="13578" width="18.7109375" style="46" customWidth="1"/>
    <col min="13579" max="13579" width="15.42578125" style="46" customWidth="1"/>
    <col min="13580" max="13580" width="17.140625" style="46" customWidth="1"/>
    <col min="13581" max="13581" width="19.28515625" style="46" customWidth="1"/>
    <col min="13582" max="13582" width="17.5703125" style="46" customWidth="1"/>
    <col min="13583" max="13583" width="20.7109375" style="46" customWidth="1"/>
    <col min="13584" max="13584" width="21.42578125" style="46" customWidth="1"/>
    <col min="13585" max="13585" width="21" style="46" customWidth="1"/>
    <col min="13586" max="13586" width="16" style="46" customWidth="1"/>
    <col min="13587" max="13587" width="14.5703125" style="46" customWidth="1"/>
    <col min="13588" max="13588" width="74.5703125" style="46" customWidth="1"/>
    <col min="13589" max="13589" width="101.42578125" style="46" customWidth="1"/>
    <col min="13590" max="13784" width="11.42578125" style="46"/>
    <col min="13785" max="13786" width="21.28515625" style="46" customWidth="1"/>
    <col min="13787" max="13787" width="37.140625" style="46" customWidth="1"/>
    <col min="13788" max="13788" width="49.28515625" style="46" customWidth="1"/>
    <col min="13789" max="13789" width="18.5703125" style="46" customWidth="1"/>
    <col min="13790" max="13790" width="62.28515625" style="46" customWidth="1"/>
    <col min="13791" max="13791" width="21.7109375" style="46" customWidth="1"/>
    <col min="13792" max="13792" width="18.42578125" style="46" customWidth="1"/>
    <col min="13793" max="13793" width="63" style="46" customWidth="1"/>
    <col min="13794" max="13794" width="22.28515625" style="46" customWidth="1"/>
    <col min="13795" max="13795" width="21" style="46" customWidth="1"/>
    <col min="13796" max="13799" width="15.85546875" style="46" customWidth="1"/>
    <col min="13800" max="13800" width="26.140625" style="46" customWidth="1"/>
    <col min="13801" max="13812" width="10.7109375" style="46" customWidth="1"/>
    <col min="13813" max="13820" width="0" style="46" hidden="1" customWidth="1"/>
    <col min="13821" max="13822" width="15.42578125" style="46" customWidth="1"/>
    <col min="13823" max="13823" width="18.7109375" style="46" customWidth="1"/>
    <col min="13824" max="13824" width="18.42578125" style="46" customWidth="1"/>
    <col min="13825" max="13826" width="15.42578125" style="46" customWidth="1"/>
    <col min="13827" max="13827" width="18.140625" style="46" customWidth="1"/>
    <col min="13828" max="13828" width="20.42578125" style="46" customWidth="1"/>
    <col min="13829" max="13829" width="18.140625" style="46" customWidth="1"/>
    <col min="13830" max="13830" width="15.42578125" style="46" customWidth="1"/>
    <col min="13831" max="13831" width="20" style="46" customWidth="1"/>
    <col min="13832" max="13832" width="18.140625" style="46" customWidth="1"/>
    <col min="13833" max="13833" width="15.42578125" style="46" customWidth="1"/>
    <col min="13834" max="13834" width="18.7109375" style="46" customWidth="1"/>
    <col min="13835" max="13835" width="15.42578125" style="46" customWidth="1"/>
    <col min="13836" max="13836" width="17.140625" style="46" customWidth="1"/>
    <col min="13837" max="13837" width="19.28515625" style="46" customWidth="1"/>
    <col min="13838" max="13838" width="17.5703125" style="46" customWidth="1"/>
    <col min="13839" max="13839" width="20.7109375" style="46" customWidth="1"/>
    <col min="13840" max="13840" width="21.42578125" style="46" customWidth="1"/>
    <col min="13841" max="13841" width="21" style="46" customWidth="1"/>
    <col min="13842" max="13842" width="16" style="46" customWidth="1"/>
    <col min="13843" max="13843" width="14.5703125" style="46" customWidth="1"/>
    <col min="13844" max="13844" width="74.5703125" style="46" customWidth="1"/>
    <col min="13845" max="13845" width="101.42578125" style="46" customWidth="1"/>
    <col min="13846" max="14040" width="11.42578125" style="46"/>
    <col min="14041" max="14042" width="21.28515625" style="46" customWidth="1"/>
    <col min="14043" max="14043" width="37.140625" style="46" customWidth="1"/>
    <col min="14044" max="14044" width="49.28515625" style="46" customWidth="1"/>
    <col min="14045" max="14045" width="18.5703125" style="46" customWidth="1"/>
    <col min="14046" max="14046" width="62.28515625" style="46" customWidth="1"/>
    <col min="14047" max="14047" width="21.7109375" style="46" customWidth="1"/>
    <col min="14048" max="14048" width="18.42578125" style="46" customWidth="1"/>
    <col min="14049" max="14049" width="63" style="46" customWidth="1"/>
    <col min="14050" max="14050" width="22.28515625" style="46" customWidth="1"/>
    <col min="14051" max="14051" width="21" style="46" customWidth="1"/>
    <col min="14052" max="14055" width="15.85546875" style="46" customWidth="1"/>
    <col min="14056" max="14056" width="26.140625" style="46" customWidth="1"/>
    <col min="14057" max="14068" width="10.7109375" style="46" customWidth="1"/>
    <col min="14069" max="14076" width="0" style="46" hidden="1" customWidth="1"/>
    <col min="14077" max="14078" width="15.42578125" style="46" customWidth="1"/>
    <col min="14079" max="14079" width="18.7109375" style="46" customWidth="1"/>
    <col min="14080" max="14080" width="18.42578125" style="46" customWidth="1"/>
    <col min="14081" max="14082" width="15.42578125" style="46" customWidth="1"/>
    <col min="14083" max="14083" width="18.140625" style="46" customWidth="1"/>
    <col min="14084" max="14084" width="20.42578125" style="46" customWidth="1"/>
    <col min="14085" max="14085" width="18.140625" style="46" customWidth="1"/>
    <col min="14086" max="14086" width="15.42578125" style="46" customWidth="1"/>
    <col min="14087" max="14087" width="20" style="46" customWidth="1"/>
    <col min="14088" max="14088" width="18.140625" style="46" customWidth="1"/>
    <col min="14089" max="14089" width="15.42578125" style="46" customWidth="1"/>
    <col min="14090" max="14090" width="18.7109375" style="46" customWidth="1"/>
    <col min="14091" max="14091" width="15.42578125" style="46" customWidth="1"/>
    <col min="14092" max="14092" width="17.140625" style="46" customWidth="1"/>
    <col min="14093" max="14093" width="19.28515625" style="46" customWidth="1"/>
    <col min="14094" max="14094" width="17.5703125" style="46" customWidth="1"/>
    <col min="14095" max="14095" width="20.7109375" style="46" customWidth="1"/>
    <col min="14096" max="14096" width="21.42578125" style="46" customWidth="1"/>
    <col min="14097" max="14097" width="21" style="46" customWidth="1"/>
    <col min="14098" max="14098" width="16" style="46" customWidth="1"/>
    <col min="14099" max="14099" width="14.5703125" style="46" customWidth="1"/>
    <col min="14100" max="14100" width="74.5703125" style="46" customWidth="1"/>
    <col min="14101" max="14101" width="101.42578125" style="46" customWidth="1"/>
    <col min="14102" max="14296" width="11.42578125" style="46"/>
    <col min="14297" max="14298" width="21.28515625" style="46" customWidth="1"/>
    <col min="14299" max="14299" width="37.140625" style="46" customWidth="1"/>
    <col min="14300" max="14300" width="49.28515625" style="46" customWidth="1"/>
    <col min="14301" max="14301" width="18.5703125" style="46" customWidth="1"/>
    <col min="14302" max="14302" width="62.28515625" style="46" customWidth="1"/>
    <col min="14303" max="14303" width="21.7109375" style="46" customWidth="1"/>
    <col min="14304" max="14304" width="18.42578125" style="46" customWidth="1"/>
    <col min="14305" max="14305" width="63" style="46" customWidth="1"/>
    <col min="14306" max="14306" width="22.28515625" style="46" customWidth="1"/>
    <col min="14307" max="14307" width="21" style="46" customWidth="1"/>
    <col min="14308" max="14311" width="15.85546875" style="46" customWidth="1"/>
    <col min="14312" max="14312" width="26.140625" style="46" customWidth="1"/>
    <col min="14313" max="14324" width="10.7109375" style="46" customWidth="1"/>
    <col min="14325" max="14332" width="0" style="46" hidden="1" customWidth="1"/>
    <col min="14333" max="14334" width="15.42578125" style="46" customWidth="1"/>
    <col min="14335" max="14335" width="18.7109375" style="46" customWidth="1"/>
    <col min="14336" max="14336" width="18.42578125" style="46" customWidth="1"/>
    <col min="14337" max="14338" width="15.42578125" style="46" customWidth="1"/>
    <col min="14339" max="14339" width="18.140625" style="46" customWidth="1"/>
    <col min="14340" max="14340" width="20.42578125" style="46" customWidth="1"/>
    <col min="14341" max="14341" width="18.140625" style="46" customWidth="1"/>
    <col min="14342" max="14342" width="15.42578125" style="46" customWidth="1"/>
    <col min="14343" max="14343" width="20" style="46" customWidth="1"/>
    <col min="14344" max="14344" width="18.140625" style="46" customWidth="1"/>
    <col min="14345" max="14345" width="15.42578125" style="46" customWidth="1"/>
    <col min="14346" max="14346" width="18.7109375" style="46" customWidth="1"/>
    <col min="14347" max="14347" width="15.42578125" style="46" customWidth="1"/>
    <col min="14348" max="14348" width="17.140625" style="46" customWidth="1"/>
    <col min="14349" max="14349" width="19.28515625" style="46" customWidth="1"/>
    <col min="14350" max="14350" width="17.5703125" style="46" customWidth="1"/>
    <col min="14351" max="14351" width="20.7109375" style="46" customWidth="1"/>
    <col min="14352" max="14352" width="21.42578125" style="46" customWidth="1"/>
    <col min="14353" max="14353" width="21" style="46" customWidth="1"/>
    <col min="14354" max="14354" width="16" style="46" customWidth="1"/>
    <col min="14355" max="14355" width="14.5703125" style="46" customWidth="1"/>
    <col min="14356" max="14356" width="74.5703125" style="46" customWidth="1"/>
    <col min="14357" max="14357" width="101.42578125" style="46" customWidth="1"/>
    <col min="14358" max="14552" width="11.42578125" style="46"/>
    <col min="14553" max="14554" width="21.28515625" style="46" customWidth="1"/>
    <col min="14555" max="14555" width="37.140625" style="46" customWidth="1"/>
    <col min="14556" max="14556" width="49.28515625" style="46" customWidth="1"/>
    <col min="14557" max="14557" width="18.5703125" style="46" customWidth="1"/>
    <col min="14558" max="14558" width="62.28515625" style="46" customWidth="1"/>
    <col min="14559" max="14559" width="21.7109375" style="46" customWidth="1"/>
    <col min="14560" max="14560" width="18.42578125" style="46" customWidth="1"/>
    <col min="14561" max="14561" width="63" style="46" customWidth="1"/>
    <col min="14562" max="14562" width="22.28515625" style="46" customWidth="1"/>
    <col min="14563" max="14563" width="21" style="46" customWidth="1"/>
    <col min="14564" max="14567" width="15.85546875" style="46" customWidth="1"/>
    <col min="14568" max="14568" width="26.140625" style="46" customWidth="1"/>
    <col min="14569" max="14580" width="10.7109375" style="46" customWidth="1"/>
    <col min="14581" max="14588" width="0" style="46" hidden="1" customWidth="1"/>
    <col min="14589" max="14590" width="15.42578125" style="46" customWidth="1"/>
    <col min="14591" max="14591" width="18.7109375" style="46" customWidth="1"/>
    <col min="14592" max="14592" width="18.42578125" style="46" customWidth="1"/>
    <col min="14593" max="14594" width="15.42578125" style="46" customWidth="1"/>
    <col min="14595" max="14595" width="18.140625" style="46" customWidth="1"/>
    <col min="14596" max="14596" width="20.42578125" style="46" customWidth="1"/>
    <col min="14597" max="14597" width="18.140625" style="46" customWidth="1"/>
    <col min="14598" max="14598" width="15.42578125" style="46" customWidth="1"/>
    <col min="14599" max="14599" width="20" style="46" customWidth="1"/>
    <col min="14600" max="14600" width="18.140625" style="46" customWidth="1"/>
    <col min="14601" max="14601" width="15.42578125" style="46" customWidth="1"/>
    <col min="14602" max="14602" width="18.7109375" style="46" customWidth="1"/>
    <col min="14603" max="14603" width="15.42578125" style="46" customWidth="1"/>
    <col min="14604" max="14604" width="17.140625" style="46" customWidth="1"/>
    <col min="14605" max="14605" width="19.28515625" style="46" customWidth="1"/>
    <col min="14606" max="14606" width="17.5703125" style="46" customWidth="1"/>
    <col min="14607" max="14607" width="20.7109375" style="46" customWidth="1"/>
    <col min="14608" max="14608" width="21.42578125" style="46" customWidth="1"/>
    <col min="14609" max="14609" width="21" style="46" customWidth="1"/>
    <col min="14610" max="14610" width="16" style="46" customWidth="1"/>
    <col min="14611" max="14611" width="14.5703125" style="46" customWidth="1"/>
    <col min="14612" max="14612" width="74.5703125" style="46" customWidth="1"/>
    <col min="14613" max="14613" width="101.42578125" style="46" customWidth="1"/>
    <col min="14614" max="14808" width="11.42578125" style="46"/>
    <col min="14809" max="14810" width="21.28515625" style="46" customWidth="1"/>
    <col min="14811" max="14811" width="37.140625" style="46" customWidth="1"/>
    <col min="14812" max="14812" width="49.28515625" style="46" customWidth="1"/>
    <col min="14813" max="14813" width="18.5703125" style="46" customWidth="1"/>
    <col min="14814" max="14814" width="62.28515625" style="46" customWidth="1"/>
    <col min="14815" max="14815" width="21.7109375" style="46" customWidth="1"/>
    <col min="14816" max="14816" width="18.42578125" style="46" customWidth="1"/>
    <col min="14817" max="14817" width="63" style="46" customWidth="1"/>
    <col min="14818" max="14818" width="22.28515625" style="46" customWidth="1"/>
    <col min="14819" max="14819" width="21" style="46" customWidth="1"/>
    <col min="14820" max="14823" width="15.85546875" style="46" customWidth="1"/>
    <col min="14824" max="14824" width="26.140625" style="46" customWidth="1"/>
    <col min="14825" max="14836" width="10.7109375" style="46" customWidth="1"/>
    <col min="14837" max="14844" width="0" style="46" hidden="1" customWidth="1"/>
    <col min="14845" max="14846" width="15.42578125" style="46" customWidth="1"/>
    <col min="14847" max="14847" width="18.7109375" style="46" customWidth="1"/>
    <col min="14848" max="14848" width="18.42578125" style="46" customWidth="1"/>
    <col min="14849" max="14850" width="15.42578125" style="46" customWidth="1"/>
    <col min="14851" max="14851" width="18.140625" style="46" customWidth="1"/>
    <col min="14852" max="14852" width="20.42578125" style="46" customWidth="1"/>
    <col min="14853" max="14853" width="18.140625" style="46" customWidth="1"/>
    <col min="14854" max="14854" width="15.42578125" style="46" customWidth="1"/>
    <col min="14855" max="14855" width="20" style="46" customWidth="1"/>
    <col min="14856" max="14856" width="18.140625" style="46" customWidth="1"/>
    <col min="14857" max="14857" width="15.42578125" style="46" customWidth="1"/>
    <col min="14858" max="14858" width="18.7109375" style="46" customWidth="1"/>
    <col min="14859" max="14859" width="15.42578125" style="46" customWidth="1"/>
    <col min="14860" max="14860" width="17.140625" style="46" customWidth="1"/>
    <col min="14861" max="14861" width="19.28515625" style="46" customWidth="1"/>
    <col min="14862" max="14862" width="17.5703125" style="46" customWidth="1"/>
    <col min="14863" max="14863" width="20.7109375" style="46" customWidth="1"/>
    <col min="14864" max="14864" width="21.42578125" style="46" customWidth="1"/>
    <col min="14865" max="14865" width="21" style="46" customWidth="1"/>
    <col min="14866" max="14866" width="16" style="46" customWidth="1"/>
    <col min="14867" max="14867" width="14.5703125" style="46" customWidth="1"/>
    <col min="14868" max="14868" width="74.5703125" style="46" customWidth="1"/>
    <col min="14869" max="14869" width="101.42578125" style="46" customWidth="1"/>
    <col min="14870" max="15064" width="11.42578125" style="46"/>
    <col min="15065" max="15066" width="21.28515625" style="46" customWidth="1"/>
    <col min="15067" max="15067" width="37.140625" style="46" customWidth="1"/>
    <col min="15068" max="15068" width="49.28515625" style="46" customWidth="1"/>
    <col min="15069" max="15069" width="18.5703125" style="46" customWidth="1"/>
    <col min="15070" max="15070" width="62.28515625" style="46" customWidth="1"/>
    <col min="15071" max="15071" width="21.7109375" style="46" customWidth="1"/>
    <col min="15072" max="15072" width="18.42578125" style="46" customWidth="1"/>
    <col min="15073" max="15073" width="63" style="46" customWidth="1"/>
    <col min="15074" max="15074" width="22.28515625" style="46" customWidth="1"/>
    <col min="15075" max="15075" width="21" style="46" customWidth="1"/>
    <col min="15076" max="15079" width="15.85546875" style="46" customWidth="1"/>
    <col min="15080" max="15080" width="26.140625" style="46" customWidth="1"/>
    <col min="15081" max="15092" width="10.7109375" style="46" customWidth="1"/>
    <col min="15093" max="15100" width="0" style="46" hidden="1" customWidth="1"/>
    <col min="15101" max="15102" width="15.42578125" style="46" customWidth="1"/>
    <col min="15103" max="15103" width="18.7109375" style="46" customWidth="1"/>
    <col min="15104" max="15104" width="18.42578125" style="46" customWidth="1"/>
    <col min="15105" max="15106" width="15.42578125" style="46" customWidth="1"/>
    <col min="15107" max="15107" width="18.140625" style="46" customWidth="1"/>
    <col min="15108" max="15108" width="20.42578125" style="46" customWidth="1"/>
    <col min="15109" max="15109" width="18.140625" style="46" customWidth="1"/>
    <col min="15110" max="15110" width="15.42578125" style="46" customWidth="1"/>
    <col min="15111" max="15111" width="20" style="46" customWidth="1"/>
    <col min="15112" max="15112" width="18.140625" style="46" customWidth="1"/>
    <col min="15113" max="15113" width="15.42578125" style="46" customWidth="1"/>
    <col min="15114" max="15114" width="18.7109375" style="46" customWidth="1"/>
    <col min="15115" max="15115" width="15.42578125" style="46" customWidth="1"/>
    <col min="15116" max="15116" width="17.140625" style="46" customWidth="1"/>
    <col min="15117" max="15117" width="19.28515625" style="46" customWidth="1"/>
    <col min="15118" max="15118" width="17.5703125" style="46" customWidth="1"/>
    <col min="15119" max="15119" width="20.7109375" style="46" customWidth="1"/>
    <col min="15120" max="15120" width="21.42578125" style="46" customWidth="1"/>
    <col min="15121" max="15121" width="21" style="46" customWidth="1"/>
    <col min="15122" max="15122" width="16" style="46" customWidth="1"/>
    <col min="15123" max="15123" width="14.5703125" style="46" customWidth="1"/>
    <col min="15124" max="15124" width="74.5703125" style="46" customWidth="1"/>
    <col min="15125" max="15125" width="101.42578125" style="46" customWidth="1"/>
    <col min="15126" max="15320" width="11.42578125" style="46"/>
    <col min="15321" max="15322" width="21.28515625" style="46" customWidth="1"/>
    <col min="15323" max="15323" width="37.140625" style="46" customWidth="1"/>
    <col min="15324" max="15324" width="49.28515625" style="46" customWidth="1"/>
    <col min="15325" max="15325" width="18.5703125" style="46" customWidth="1"/>
    <col min="15326" max="15326" width="62.28515625" style="46" customWidth="1"/>
    <col min="15327" max="15327" width="21.7109375" style="46" customWidth="1"/>
    <col min="15328" max="15328" width="18.42578125" style="46" customWidth="1"/>
    <col min="15329" max="15329" width="63" style="46" customWidth="1"/>
    <col min="15330" max="15330" width="22.28515625" style="46" customWidth="1"/>
    <col min="15331" max="15331" width="21" style="46" customWidth="1"/>
    <col min="15332" max="15335" width="15.85546875" style="46" customWidth="1"/>
    <col min="15336" max="15336" width="26.140625" style="46" customWidth="1"/>
    <col min="15337" max="15348" width="10.7109375" style="46" customWidth="1"/>
    <col min="15349" max="15356" width="0" style="46" hidden="1" customWidth="1"/>
    <col min="15357" max="15358" width="15.42578125" style="46" customWidth="1"/>
    <col min="15359" max="15359" width="18.7109375" style="46" customWidth="1"/>
    <col min="15360" max="15360" width="18.42578125" style="46" customWidth="1"/>
    <col min="15361" max="15362" width="15.42578125" style="46" customWidth="1"/>
    <col min="15363" max="15363" width="18.140625" style="46" customWidth="1"/>
    <col min="15364" max="15364" width="20.42578125" style="46" customWidth="1"/>
    <col min="15365" max="15365" width="18.140625" style="46" customWidth="1"/>
    <col min="15366" max="15366" width="15.42578125" style="46" customWidth="1"/>
    <col min="15367" max="15367" width="20" style="46" customWidth="1"/>
    <col min="15368" max="15368" width="18.140625" style="46" customWidth="1"/>
    <col min="15369" max="15369" width="15.42578125" style="46" customWidth="1"/>
    <col min="15370" max="15370" width="18.7109375" style="46" customWidth="1"/>
    <col min="15371" max="15371" width="15.42578125" style="46" customWidth="1"/>
    <col min="15372" max="15372" width="17.140625" style="46" customWidth="1"/>
    <col min="15373" max="15373" width="19.28515625" style="46" customWidth="1"/>
    <col min="15374" max="15374" width="17.5703125" style="46" customWidth="1"/>
    <col min="15375" max="15375" width="20.7109375" style="46" customWidth="1"/>
    <col min="15376" max="15376" width="21.42578125" style="46" customWidth="1"/>
    <col min="15377" max="15377" width="21" style="46" customWidth="1"/>
    <col min="15378" max="15378" width="16" style="46" customWidth="1"/>
    <col min="15379" max="15379" width="14.5703125" style="46" customWidth="1"/>
    <col min="15380" max="15380" width="74.5703125" style="46" customWidth="1"/>
    <col min="15381" max="15381" width="101.42578125" style="46" customWidth="1"/>
    <col min="15382" max="15576" width="11.42578125" style="46"/>
    <col min="15577" max="15578" width="21.28515625" style="46" customWidth="1"/>
    <col min="15579" max="15579" width="37.140625" style="46" customWidth="1"/>
    <col min="15580" max="15580" width="49.28515625" style="46" customWidth="1"/>
    <col min="15581" max="15581" width="18.5703125" style="46" customWidth="1"/>
    <col min="15582" max="15582" width="62.28515625" style="46" customWidth="1"/>
    <col min="15583" max="15583" width="21.7109375" style="46" customWidth="1"/>
    <col min="15584" max="15584" width="18.42578125" style="46" customWidth="1"/>
    <col min="15585" max="15585" width="63" style="46" customWidth="1"/>
    <col min="15586" max="15586" width="22.28515625" style="46" customWidth="1"/>
    <col min="15587" max="15587" width="21" style="46" customWidth="1"/>
    <col min="15588" max="15591" width="15.85546875" style="46" customWidth="1"/>
    <col min="15592" max="15592" width="26.140625" style="46" customWidth="1"/>
    <col min="15593" max="15604" width="10.7109375" style="46" customWidth="1"/>
    <col min="15605" max="15612" width="0" style="46" hidden="1" customWidth="1"/>
    <col min="15613" max="15614" width="15.42578125" style="46" customWidth="1"/>
    <col min="15615" max="15615" width="18.7109375" style="46" customWidth="1"/>
    <col min="15616" max="15616" width="18.42578125" style="46" customWidth="1"/>
    <col min="15617" max="15618" width="15.42578125" style="46" customWidth="1"/>
    <col min="15619" max="15619" width="18.140625" style="46" customWidth="1"/>
    <col min="15620" max="15620" width="20.42578125" style="46" customWidth="1"/>
    <col min="15621" max="15621" width="18.140625" style="46" customWidth="1"/>
    <col min="15622" max="15622" width="15.42578125" style="46" customWidth="1"/>
    <col min="15623" max="15623" width="20" style="46" customWidth="1"/>
    <col min="15624" max="15624" width="18.140625" style="46" customWidth="1"/>
    <col min="15625" max="15625" width="15.42578125" style="46" customWidth="1"/>
    <col min="15626" max="15626" width="18.7109375" style="46" customWidth="1"/>
    <col min="15627" max="15627" width="15.42578125" style="46" customWidth="1"/>
    <col min="15628" max="15628" width="17.140625" style="46" customWidth="1"/>
    <col min="15629" max="15629" width="19.28515625" style="46" customWidth="1"/>
    <col min="15630" max="15630" width="17.5703125" style="46" customWidth="1"/>
    <col min="15631" max="15631" width="20.7109375" style="46" customWidth="1"/>
    <col min="15632" max="15632" width="21.42578125" style="46" customWidth="1"/>
    <col min="15633" max="15633" width="21" style="46" customWidth="1"/>
    <col min="15634" max="15634" width="16" style="46" customWidth="1"/>
    <col min="15635" max="15635" width="14.5703125" style="46" customWidth="1"/>
    <col min="15636" max="15636" width="74.5703125" style="46" customWidth="1"/>
    <col min="15637" max="15637" width="101.42578125" style="46" customWidth="1"/>
    <col min="15638" max="15832" width="11.42578125" style="46"/>
    <col min="15833" max="15834" width="21.28515625" style="46" customWidth="1"/>
    <col min="15835" max="15835" width="37.140625" style="46" customWidth="1"/>
    <col min="15836" max="15836" width="49.28515625" style="46" customWidth="1"/>
    <col min="15837" max="15837" width="18.5703125" style="46" customWidth="1"/>
    <col min="15838" max="15838" width="62.28515625" style="46" customWidth="1"/>
    <col min="15839" max="15839" width="21.7109375" style="46" customWidth="1"/>
    <col min="15840" max="15840" width="18.42578125" style="46" customWidth="1"/>
    <col min="15841" max="15841" width="63" style="46" customWidth="1"/>
    <col min="15842" max="15842" width="22.28515625" style="46" customWidth="1"/>
    <col min="15843" max="15843" width="21" style="46" customWidth="1"/>
    <col min="15844" max="15847" width="15.85546875" style="46" customWidth="1"/>
    <col min="15848" max="15848" width="26.140625" style="46" customWidth="1"/>
    <col min="15849" max="15860" width="10.7109375" style="46" customWidth="1"/>
    <col min="15861" max="15868" width="0" style="46" hidden="1" customWidth="1"/>
    <col min="15869" max="15870" width="15.42578125" style="46" customWidth="1"/>
    <col min="15871" max="15871" width="18.7109375" style="46" customWidth="1"/>
    <col min="15872" max="15872" width="18.42578125" style="46" customWidth="1"/>
    <col min="15873" max="15874" width="15.42578125" style="46" customWidth="1"/>
    <col min="15875" max="15875" width="18.140625" style="46" customWidth="1"/>
    <col min="15876" max="15876" width="20.42578125" style="46" customWidth="1"/>
    <col min="15877" max="15877" width="18.140625" style="46" customWidth="1"/>
    <col min="15878" max="15878" width="15.42578125" style="46" customWidth="1"/>
    <col min="15879" max="15879" width="20" style="46" customWidth="1"/>
    <col min="15880" max="15880" width="18.140625" style="46" customWidth="1"/>
    <col min="15881" max="15881" width="15.42578125" style="46" customWidth="1"/>
    <col min="15882" max="15882" width="18.7109375" style="46" customWidth="1"/>
    <col min="15883" max="15883" width="15.42578125" style="46" customWidth="1"/>
    <col min="15884" max="15884" width="17.140625" style="46" customWidth="1"/>
    <col min="15885" max="15885" width="19.28515625" style="46" customWidth="1"/>
    <col min="15886" max="15886" width="17.5703125" style="46" customWidth="1"/>
    <col min="15887" max="15887" width="20.7109375" style="46" customWidth="1"/>
    <col min="15888" max="15888" width="21.42578125" style="46" customWidth="1"/>
    <col min="15889" max="15889" width="21" style="46" customWidth="1"/>
    <col min="15890" max="15890" width="16" style="46" customWidth="1"/>
    <col min="15891" max="15891" width="14.5703125" style="46" customWidth="1"/>
    <col min="15892" max="15892" width="74.5703125" style="46" customWidth="1"/>
    <col min="15893" max="15893" width="101.42578125" style="46" customWidth="1"/>
    <col min="15894" max="16088" width="11.42578125" style="46"/>
    <col min="16089" max="16090" width="21.28515625" style="46" customWidth="1"/>
    <col min="16091" max="16091" width="37.140625" style="46" customWidth="1"/>
    <col min="16092" max="16092" width="49.28515625" style="46" customWidth="1"/>
    <col min="16093" max="16093" width="18.5703125" style="46" customWidth="1"/>
    <col min="16094" max="16094" width="62.28515625" style="46" customWidth="1"/>
    <col min="16095" max="16095" width="21.7109375" style="46" customWidth="1"/>
    <col min="16096" max="16096" width="18.42578125" style="46" customWidth="1"/>
    <col min="16097" max="16097" width="63" style="46" customWidth="1"/>
    <col min="16098" max="16098" width="22.28515625" style="46" customWidth="1"/>
    <col min="16099" max="16099" width="21" style="46" customWidth="1"/>
    <col min="16100" max="16103" width="15.85546875" style="46" customWidth="1"/>
    <col min="16104" max="16104" width="26.140625" style="46" customWidth="1"/>
    <col min="16105" max="16116" width="10.7109375" style="46" customWidth="1"/>
    <col min="16117" max="16124" width="0" style="46" hidden="1" customWidth="1"/>
    <col min="16125" max="16126" width="15.42578125" style="46" customWidth="1"/>
    <col min="16127" max="16127" width="18.7109375" style="46" customWidth="1"/>
    <col min="16128" max="16128" width="18.42578125" style="46" customWidth="1"/>
    <col min="16129" max="16130" width="15.42578125" style="46" customWidth="1"/>
    <col min="16131" max="16131" width="18.140625" style="46" customWidth="1"/>
    <col min="16132" max="16132" width="20.42578125" style="46" customWidth="1"/>
    <col min="16133" max="16133" width="18.140625" style="46" customWidth="1"/>
    <col min="16134" max="16134" width="15.42578125" style="46" customWidth="1"/>
    <col min="16135" max="16135" width="20" style="46" customWidth="1"/>
    <col min="16136" max="16136" width="18.140625" style="46" customWidth="1"/>
    <col min="16137" max="16137" width="15.42578125" style="46" customWidth="1"/>
    <col min="16138" max="16138" width="18.7109375" style="46" customWidth="1"/>
    <col min="16139" max="16139" width="15.42578125" style="46" customWidth="1"/>
    <col min="16140" max="16140" width="17.140625" style="46" customWidth="1"/>
    <col min="16141" max="16141" width="19.28515625" style="46" customWidth="1"/>
    <col min="16142" max="16142" width="17.5703125" style="46" customWidth="1"/>
    <col min="16143" max="16143" width="20.7109375" style="46" customWidth="1"/>
    <col min="16144" max="16144" width="21.42578125" style="46" customWidth="1"/>
    <col min="16145" max="16145" width="21" style="46" customWidth="1"/>
    <col min="16146" max="16146" width="16" style="46" customWidth="1"/>
    <col min="16147" max="16147" width="14.5703125" style="46" customWidth="1"/>
    <col min="16148" max="16148" width="74.5703125" style="46" customWidth="1"/>
    <col min="16149" max="16149" width="101.42578125" style="46" customWidth="1"/>
    <col min="16150" max="16384" width="11.42578125" style="46"/>
  </cols>
  <sheetData>
    <row r="1" spans="1:42" ht="69.75" customHeight="1">
      <c r="B1" s="55"/>
      <c r="C1" s="55" t="s">
        <v>143</v>
      </c>
      <c r="D1" s="59"/>
      <c r="E1" s="59"/>
      <c r="F1" s="59"/>
      <c r="G1" s="59"/>
      <c r="H1" s="59"/>
      <c r="I1" s="59"/>
      <c r="J1" s="59"/>
      <c r="K1" s="59"/>
      <c r="L1" s="59"/>
      <c r="M1" s="59"/>
      <c r="N1" s="59"/>
      <c r="O1" s="59"/>
      <c r="P1" s="59"/>
      <c r="Q1" s="59"/>
      <c r="R1" s="59"/>
      <c r="S1" s="84"/>
      <c r="T1" s="59"/>
      <c r="U1" s="59"/>
    </row>
    <row r="2" spans="1:42" ht="69.75" customHeight="1">
      <c r="B2" s="55"/>
      <c r="C2" s="55" t="s">
        <v>144</v>
      </c>
      <c r="D2" s="55"/>
      <c r="E2" s="55"/>
      <c r="F2" s="55"/>
      <c r="G2" s="55"/>
      <c r="H2" s="55"/>
      <c r="I2" s="55"/>
      <c r="J2" s="55"/>
      <c r="K2" s="55"/>
      <c r="L2" s="55"/>
      <c r="M2" s="55"/>
      <c r="N2" s="55"/>
      <c r="O2" s="55"/>
      <c r="P2" s="55"/>
      <c r="Q2" s="55"/>
      <c r="R2" s="55"/>
      <c r="S2" s="84"/>
      <c r="T2" s="55"/>
      <c r="U2" s="55"/>
    </row>
    <row r="3" spans="1:42" ht="18.75" customHeight="1">
      <c r="A3" s="725"/>
      <c r="B3" s="725"/>
      <c r="C3" s="725"/>
      <c r="D3" s="725"/>
      <c r="E3" s="725"/>
      <c r="F3" s="725"/>
      <c r="G3" s="725"/>
      <c r="H3" s="725"/>
      <c r="I3" s="725"/>
      <c r="J3" s="725"/>
      <c r="K3" s="725"/>
      <c r="L3" s="725"/>
      <c r="M3" s="725"/>
      <c r="N3" s="725"/>
      <c r="O3" s="725"/>
      <c r="P3" s="725"/>
      <c r="Q3" s="725"/>
      <c r="R3" s="725"/>
      <c r="S3" s="725"/>
      <c r="T3" s="725"/>
      <c r="U3" s="725"/>
    </row>
    <row r="4" spans="1:42" ht="114.75" customHeight="1">
      <c r="B4" s="60"/>
      <c r="C4" s="60" t="s">
        <v>624</v>
      </c>
      <c r="D4" s="60"/>
      <c r="E4" s="60"/>
      <c r="F4" s="60"/>
      <c r="G4" s="60"/>
      <c r="H4" s="60"/>
      <c r="I4" s="60"/>
      <c r="J4" s="60"/>
      <c r="K4" s="60"/>
      <c r="L4" s="60"/>
      <c r="M4" s="60"/>
      <c r="N4" s="60"/>
      <c r="O4" s="60"/>
      <c r="P4" s="60"/>
      <c r="Q4" s="60"/>
      <c r="R4" s="60"/>
      <c r="S4" s="85"/>
      <c r="T4" s="60"/>
      <c r="U4" s="60"/>
    </row>
    <row r="5" spans="1:42" ht="57.75" customHeight="1">
      <c r="A5" s="726"/>
      <c r="B5" s="727"/>
      <c r="C5" s="727"/>
      <c r="D5" s="727"/>
      <c r="E5" s="727"/>
      <c r="F5" s="727"/>
      <c r="G5" s="727"/>
      <c r="H5" s="727"/>
      <c r="I5" s="727"/>
      <c r="J5" s="727"/>
      <c r="K5" s="727"/>
      <c r="L5" s="727"/>
      <c r="M5" s="727"/>
      <c r="N5" s="727"/>
      <c r="O5" s="727"/>
      <c r="P5" s="727"/>
      <c r="Q5" s="727"/>
      <c r="R5" s="727"/>
      <c r="S5" s="727"/>
      <c r="T5" s="727"/>
      <c r="U5" s="727"/>
    </row>
    <row r="6" spans="1:42" ht="135.75" customHeight="1">
      <c r="A6" s="866" t="s">
        <v>635</v>
      </c>
      <c r="B6" s="866"/>
      <c r="C6" s="803" t="s">
        <v>684</v>
      </c>
      <c r="D6" s="803"/>
      <c r="E6" s="803"/>
      <c r="F6" s="803"/>
      <c r="G6" s="803"/>
      <c r="H6" s="803"/>
      <c r="I6" s="803"/>
      <c r="J6" s="803"/>
      <c r="K6" s="803"/>
      <c r="L6" s="803"/>
      <c r="M6" s="803"/>
      <c r="N6" s="803"/>
      <c r="O6" s="803"/>
      <c r="P6" s="803"/>
      <c r="Q6" s="803"/>
      <c r="R6" s="803"/>
      <c r="S6" s="803"/>
      <c r="T6" s="803"/>
      <c r="U6" s="803"/>
    </row>
    <row r="7" spans="1:42" ht="13.5" customHeight="1">
      <c r="A7" s="66"/>
      <c r="B7" s="66"/>
      <c r="C7" s="67"/>
      <c r="D7" s="25"/>
      <c r="E7" s="193"/>
      <c r="F7" s="58"/>
      <c r="G7" s="58"/>
      <c r="H7" s="58"/>
      <c r="I7" s="1"/>
      <c r="J7" s="1"/>
      <c r="K7" s="1"/>
      <c r="L7" s="1"/>
      <c r="M7" s="1"/>
      <c r="N7" s="1"/>
      <c r="O7" s="1"/>
      <c r="P7" s="1"/>
      <c r="Q7" s="1"/>
      <c r="R7" s="1"/>
      <c r="S7" s="1"/>
      <c r="T7" s="1"/>
      <c r="U7" s="1"/>
    </row>
    <row r="8" spans="1:42" ht="363" customHeight="1">
      <c r="A8" s="193"/>
      <c r="B8" s="193"/>
      <c r="C8" s="1155" t="s">
        <v>681</v>
      </c>
      <c r="D8" s="1156"/>
      <c r="E8" s="1156"/>
      <c r="F8" s="1156"/>
      <c r="G8" s="1156"/>
      <c r="H8" s="1156"/>
      <c r="I8" s="1156"/>
      <c r="J8" s="1156"/>
      <c r="K8" s="1156"/>
      <c r="L8" s="1156"/>
      <c r="M8" s="1156"/>
      <c r="N8" s="1156"/>
      <c r="O8" s="1156"/>
      <c r="P8" s="1156"/>
      <c r="Q8" s="1156"/>
      <c r="R8" s="1156"/>
      <c r="S8" s="1156"/>
      <c r="T8" s="1156"/>
      <c r="U8" s="1157"/>
    </row>
    <row r="9" spans="1:42" ht="408.75" customHeight="1">
      <c r="A9" s="189"/>
      <c r="B9" s="189"/>
      <c r="C9" s="1158" t="s">
        <v>682</v>
      </c>
      <c r="D9" s="1100"/>
      <c r="E9" s="1100"/>
      <c r="F9" s="1100"/>
      <c r="G9" s="1100"/>
      <c r="H9" s="1100"/>
      <c r="I9" s="1100"/>
      <c r="J9" s="1100"/>
      <c r="K9" s="1100"/>
      <c r="L9" s="1100"/>
      <c r="M9" s="1100"/>
      <c r="N9" s="1100"/>
      <c r="O9" s="1100"/>
      <c r="P9" s="1100"/>
      <c r="Q9" s="1100"/>
      <c r="R9" s="1100"/>
      <c r="S9" s="1100"/>
      <c r="T9" s="1100"/>
      <c r="U9" s="1159"/>
    </row>
    <row r="10" spans="1:42" ht="408.75" customHeight="1">
      <c r="A10" s="193" t="s">
        <v>674</v>
      </c>
      <c r="B10" s="193"/>
      <c r="C10" s="870" t="s">
        <v>675</v>
      </c>
      <c r="D10" s="871"/>
      <c r="E10" s="871"/>
      <c r="F10" s="871"/>
      <c r="G10" s="871"/>
      <c r="H10" s="871"/>
      <c r="I10" s="871"/>
      <c r="J10" s="871"/>
      <c r="K10" s="871"/>
      <c r="L10" s="871"/>
      <c r="M10" s="871"/>
      <c r="N10" s="871"/>
      <c r="O10" s="871"/>
      <c r="P10" s="871"/>
      <c r="Q10" s="871"/>
      <c r="R10" s="871"/>
      <c r="S10" s="871"/>
      <c r="T10" s="871"/>
      <c r="U10" s="872"/>
    </row>
    <row r="11" spans="1:42" ht="21.75" customHeight="1">
      <c r="A11" s="2"/>
      <c r="B11" s="2"/>
      <c r="C11" s="2"/>
      <c r="D11" s="2"/>
      <c r="E11" s="14"/>
      <c r="F11" s="14"/>
      <c r="G11" s="14"/>
      <c r="H11" s="14"/>
      <c r="I11" s="14"/>
      <c r="J11" s="14"/>
      <c r="K11" s="14"/>
      <c r="L11" s="14"/>
      <c r="M11" s="14"/>
      <c r="N11" s="14"/>
      <c r="O11" s="14"/>
      <c r="P11" s="14"/>
      <c r="Q11" s="14"/>
      <c r="R11" s="14"/>
      <c r="S11" s="86"/>
      <c r="T11" s="14"/>
      <c r="U11" s="14"/>
    </row>
    <row r="12" spans="1:42" ht="95.25" customHeight="1">
      <c r="A12" s="761" t="s">
        <v>636</v>
      </c>
      <c r="B12" s="761"/>
      <c r="C12" s="761"/>
      <c r="D12" s="761"/>
      <c r="E12" s="761"/>
      <c r="F12" s="761"/>
      <c r="G12" s="761"/>
      <c r="H12" s="761"/>
      <c r="I12" s="761"/>
      <c r="J12" s="761"/>
      <c r="K12" s="761"/>
      <c r="L12" s="761"/>
      <c r="M12" s="761"/>
      <c r="N12" s="761"/>
      <c r="O12" s="761"/>
      <c r="P12" s="761"/>
      <c r="Q12" s="761"/>
      <c r="R12" s="761"/>
      <c r="S12" s="761"/>
      <c r="T12" s="761"/>
      <c r="U12" s="761"/>
      <c r="V12" s="761"/>
      <c r="W12" s="761"/>
      <c r="X12" s="761"/>
      <c r="Y12" s="761"/>
      <c r="AA12" s="650" t="s">
        <v>714</v>
      </c>
      <c r="AB12" s="651"/>
      <c r="AC12" s="651"/>
      <c r="AD12" s="651"/>
      <c r="AE12" s="651"/>
      <c r="AF12" s="651"/>
      <c r="AG12" s="651"/>
      <c r="AH12" s="651"/>
      <c r="AI12" s="651"/>
      <c r="AJ12" s="651"/>
      <c r="AK12" s="651"/>
      <c r="AL12" s="651"/>
      <c r="AM12" s="651"/>
      <c r="AN12" s="651"/>
      <c r="AO12" s="651"/>
      <c r="AP12" s="652"/>
    </row>
    <row r="13" spans="1:42" ht="21.75" customHeight="1">
      <c r="A13" s="3"/>
      <c r="B13" s="3"/>
      <c r="C13" s="3"/>
      <c r="D13" s="3"/>
      <c r="E13" s="3"/>
      <c r="F13" s="3"/>
      <c r="G13" s="3"/>
      <c r="H13" s="3"/>
      <c r="I13" s="3"/>
      <c r="J13" s="3"/>
      <c r="K13" s="3"/>
      <c r="L13" s="3"/>
      <c r="M13" s="3"/>
      <c r="N13" s="3"/>
      <c r="O13" s="3"/>
      <c r="P13" s="3"/>
      <c r="Q13" s="3"/>
      <c r="R13" s="3"/>
      <c r="S13" s="3"/>
      <c r="T13" s="4"/>
      <c r="U13" s="4"/>
      <c r="V13" s="3"/>
      <c r="W13" s="3"/>
      <c r="X13" s="3"/>
      <c r="Y13" s="3"/>
    </row>
    <row r="14" spans="1:42" s="63" customFormat="1" ht="99" customHeight="1">
      <c r="A14" s="724" t="s">
        <v>1</v>
      </c>
      <c r="B14" s="724"/>
      <c r="C14" s="724"/>
      <c r="D14" s="724" t="s">
        <v>2</v>
      </c>
      <c r="E14" s="724"/>
      <c r="F14" s="724" t="s">
        <v>3</v>
      </c>
      <c r="G14" s="724"/>
      <c r="H14" s="724"/>
      <c r="I14" s="724" t="s">
        <v>4</v>
      </c>
      <c r="J14" s="746" t="s">
        <v>5</v>
      </c>
      <c r="K14" s="747"/>
      <c r="L14" s="747"/>
      <c r="M14" s="747"/>
      <c r="N14" s="747"/>
      <c r="O14" s="748"/>
      <c r="P14" s="738" t="s">
        <v>6</v>
      </c>
      <c r="Q14" s="738"/>
      <c r="R14" s="738"/>
      <c r="S14" s="738"/>
      <c r="T14" s="788" t="s">
        <v>7</v>
      </c>
      <c r="U14" s="736" t="s">
        <v>8</v>
      </c>
      <c r="V14" s="671">
        <v>2019</v>
      </c>
      <c r="W14" s="671"/>
      <c r="X14" s="671"/>
      <c r="Y14" s="671"/>
      <c r="AA14" s="634" t="s">
        <v>713</v>
      </c>
      <c r="AB14" s="634"/>
      <c r="AC14" s="634"/>
      <c r="AD14" s="634"/>
      <c r="AE14" s="634" t="s">
        <v>715</v>
      </c>
      <c r="AF14" s="634"/>
      <c r="AG14" s="634"/>
      <c r="AH14" s="634"/>
      <c r="AI14" s="634" t="s">
        <v>716</v>
      </c>
      <c r="AJ14" s="634"/>
      <c r="AK14" s="634"/>
      <c r="AL14" s="634"/>
      <c r="AM14" s="634" t="s">
        <v>717</v>
      </c>
      <c r="AN14" s="634"/>
      <c r="AO14" s="634"/>
      <c r="AP14" s="634"/>
    </row>
    <row r="15" spans="1:42" s="63" customFormat="1" ht="99" customHeight="1">
      <c r="A15" s="724"/>
      <c r="B15" s="724"/>
      <c r="C15" s="724"/>
      <c r="D15" s="724"/>
      <c r="E15" s="724"/>
      <c r="F15" s="724"/>
      <c r="G15" s="724"/>
      <c r="H15" s="724"/>
      <c r="I15" s="724"/>
      <c r="J15" s="749"/>
      <c r="K15" s="750"/>
      <c r="L15" s="750"/>
      <c r="M15" s="750"/>
      <c r="N15" s="750"/>
      <c r="O15" s="751"/>
      <c r="P15" s="738"/>
      <c r="Q15" s="738"/>
      <c r="R15" s="738"/>
      <c r="S15" s="738"/>
      <c r="T15" s="789"/>
      <c r="U15" s="736"/>
      <c r="V15" s="172" t="s">
        <v>11</v>
      </c>
      <c r="W15" s="172" t="s">
        <v>12</v>
      </c>
      <c r="X15" s="173" t="s">
        <v>9</v>
      </c>
      <c r="Y15" s="174" t="s">
        <v>10</v>
      </c>
      <c r="AA15" s="224" t="s">
        <v>13</v>
      </c>
      <c r="AB15" s="224" t="s">
        <v>14</v>
      </c>
      <c r="AC15" s="173" t="s">
        <v>9</v>
      </c>
      <c r="AD15" s="174" t="s">
        <v>10</v>
      </c>
      <c r="AE15" s="224" t="s">
        <v>13</v>
      </c>
      <c r="AF15" s="224" t="s">
        <v>14</v>
      </c>
      <c r="AG15" s="173" t="s">
        <v>9</v>
      </c>
      <c r="AH15" s="174" t="s">
        <v>10</v>
      </c>
      <c r="AI15" s="224" t="s">
        <v>13</v>
      </c>
      <c r="AJ15" s="224" t="s">
        <v>14</v>
      </c>
      <c r="AK15" s="173" t="s">
        <v>9</v>
      </c>
      <c r="AL15" s="174" t="s">
        <v>10</v>
      </c>
      <c r="AM15" s="224" t="s">
        <v>13</v>
      </c>
      <c r="AN15" s="224" t="s">
        <v>14</v>
      </c>
      <c r="AO15" s="173" t="s">
        <v>9</v>
      </c>
      <c r="AP15" s="174" t="s">
        <v>10</v>
      </c>
    </row>
    <row r="16" spans="1:42" ht="223.5" customHeight="1">
      <c r="A16" s="773" t="s">
        <v>527</v>
      </c>
      <c r="B16" s="773"/>
      <c r="C16" s="773"/>
      <c r="D16" s="773" t="s">
        <v>526</v>
      </c>
      <c r="E16" s="773"/>
      <c r="F16" s="773" t="s">
        <v>525</v>
      </c>
      <c r="G16" s="773"/>
      <c r="H16" s="773"/>
      <c r="I16" s="123" t="s">
        <v>50</v>
      </c>
      <c r="J16" s="786" t="s">
        <v>1625</v>
      </c>
      <c r="K16" s="786"/>
      <c r="L16" s="786"/>
      <c r="M16" s="786"/>
      <c r="N16" s="786"/>
      <c r="O16" s="786"/>
      <c r="P16" s="1069" t="s">
        <v>523</v>
      </c>
      <c r="Q16" s="1069"/>
      <c r="R16" s="1069"/>
      <c r="S16" s="1069"/>
      <c r="T16" s="82" t="s">
        <v>52</v>
      </c>
      <c r="U16" s="445">
        <v>0.15</v>
      </c>
      <c r="V16" s="285">
        <v>15</v>
      </c>
      <c r="W16" s="285">
        <v>9.5</v>
      </c>
      <c r="X16" s="411">
        <f>W16/V16</f>
        <v>0.6333333333333333</v>
      </c>
      <c r="Y16" s="196">
        <f>X16</f>
        <v>0.6333333333333333</v>
      </c>
      <c r="AA16" s="285">
        <f>V16</f>
        <v>15</v>
      </c>
      <c r="AB16" s="285">
        <f>W16</f>
        <v>9.5</v>
      </c>
      <c r="AC16" s="411">
        <f>AB16/AA16</f>
        <v>0.6333333333333333</v>
      </c>
      <c r="AD16" s="287">
        <f t="shared" ref="AD16:AD19" si="0">AC16</f>
        <v>0.6333333333333333</v>
      </c>
      <c r="AE16" s="285">
        <v>0</v>
      </c>
      <c r="AF16" s="285">
        <v>0</v>
      </c>
      <c r="AG16" s="527">
        <v>0</v>
      </c>
      <c r="AH16" s="287">
        <f t="shared" ref="AH16:AH19" si="1">AG16</f>
        <v>0</v>
      </c>
      <c r="AI16" s="285">
        <v>0</v>
      </c>
      <c r="AJ16" s="285">
        <v>0</v>
      </c>
      <c r="AK16" s="286">
        <v>0</v>
      </c>
      <c r="AL16" s="287">
        <f t="shared" ref="AL16:AL19" si="2">AK16</f>
        <v>0</v>
      </c>
      <c r="AM16" s="285">
        <v>0</v>
      </c>
      <c r="AN16" s="285">
        <v>0</v>
      </c>
      <c r="AO16" s="286">
        <v>0</v>
      </c>
      <c r="AP16" s="287">
        <f t="shared" ref="AP16:AP19" si="3">AO16</f>
        <v>0</v>
      </c>
    </row>
    <row r="17" spans="1:42" ht="220.5" customHeight="1">
      <c r="A17" s="773"/>
      <c r="B17" s="773"/>
      <c r="C17" s="773"/>
      <c r="D17" s="773"/>
      <c r="E17" s="773"/>
      <c r="F17" s="773"/>
      <c r="G17" s="773"/>
      <c r="H17" s="773"/>
      <c r="I17" s="914" t="s">
        <v>13</v>
      </c>
      <c r="J17" s="762" t="s">
        <v>522</v>
      </c>
      <c r="K17" s="730"/>
      <c r="L17" s="730"/>
      <c r="M17" s="730"/>
      <c r="N17" s="730"/>
      <c r="O17" s="731"/>
      <c r="P17" s="915" t="s">
        <v>512</v>
      </c>
      <c r="Q17" s="916"/>
      <c r="R17" s="916"/>
      <c r="S17" s="917"/>
      <c r="T17" s="124" t="s">
        <v>114</v>
      </c>
      <c r="U17" s="138">
        <v>1</v>
      </c>
      <c r="V17" s="320">
        <v>0.25</v>
      </c>
      <c r="W17" s="285">
        <f>AF17</f>
        <v>0.12</v>
      </c>
      <c r="X17" s="411">
        <f>W17/V17</f>
        <v>0.48</v>
      </c>
      <c r="Y17" s="196">
        <f>X17</f>
        <v>0.48</v>
      </c>
      <c r="AA17" s="304">
        <f t="shared" ref="AA17:AA19" si="4">V17</f>
        <v>0.25</v>
      </c>
      <c r="AB17" s="304">
        <f t="shared" ref="AB17:AB19" si="5">W17</f>
        <v>0.12</v>
      </c>
      <c r="AC17" s="411">
        <f t="shared" ref="AC17:AC19" si="6">AB17/AA17</f>
        <v>0.48</v>
      </c>
      <c r="AD17" s="287">
        <f t="shared" si="0"/>
        <v>0.48</v>
      </c>
      <c r="AE17" s="285">
        <v>0.12</v>
      </c>
      <c r="AF17" s="285">
        <v>0.12</v>
      </c>
      <c r="AG17" s="527">
        <f t="shared" ref="AG17:AG18" si="7">AF17/AE17</f>
        <v>1</v>
      </c>
      <c r="AH17" s="287">
        <f t="shared" si="1"/>
        <v>1</v>
      </c>
      <c r="AI17" s="285">
        <v>0.19</v>
      </c>
      <c r="AJ17" s="285">
        <v>0</v>
      </c>
      <c r="AK17" s="286">
        <v>0</v>
      </c>
      <c r="AL17" s="287">
        <f t="shared" si="2"/>
        <v>0</v>
      </c>
      <c r="AM17" s="285">
        <v>0.25</v>
      </c>
      <c r="AN17" s="285">
        <v>0</v>
      </c>
      <c r="AO17" s="286">
        <v>0</v>
      </c>
      <c r="AP17" s="287">
        <f t="shared" si="3"/>
        <v>0</v>
      </c>
    </row>
    <row r="18" spans="1:42" ht="258.75" customHeight="1">
      <c r="A18" s="773"/>
      <c r="B18" s="773"/>
      <c r="C18" s="773"/>
      <c r="D18" s="773"/>
      <c r="E18" s="773"/>
      <c r="F18" s="773"/>
      <c r="G18" s="773"/>
      <c r="H18" s="773"/>
      <c r="I18" s="914"/>
      <c r="J18" s="762" t="s">
        <v>516</v>
      </c>
      <c r="K18" s="730"/>
      <c r="L18" s="730"/>
      <c r="M18" s="730"/>
      <c r="N18" s="730"/>
      <c r="O18" s="731"/>
      <c r="P18" s="915" t="s">
        <v>509</v>
      </c>
      <c r="Q18" s="916"/>
      <c r="R18" s="916"/>
      <c r="S18" s="917"/>
      <c r="T18" s="124" t="s">
        <v>114</v>
      </c>
      <c r="U18" s="138">
        <v>5543</v>
      </c>
      <c r="V18" s="7">
        <v>1144</v>
      </c>
      <c r="W18" s="285">
        <f>AF18</f>
        <v>574</v>
      </c>
      <c r="X18" s="411">
        <f>W18/V18</f>
        <v>0.50174825174825177</v>
      </c>
      <c r="Y18" s="196">
        <f t="shared" ref="Y18:Y19" si="8">X18</f>
        <v>0.50174825174825177</v>
      </c>
      <c r="AA18" s="304">
        <f t="shared" si="4"/>
        <v>1144</v>
      </c>
      <c r="AB18" s="304">
        <f t="shared" si="5"/>
        <v>574</v>
      </c>
      <c r="AC18" s="411">
        <f t="shared" si="6"/>
        <v>0.50174825174825177</v>
      </c>
      <c r="AD18" s="287">
        <f t="shared" si="0"/>
        <v>0.50174825174825177</v>
      </c>
      <c r="AE18" s="285">
        <v>200</v>
      </c>
      <c r="AF18" s="285">
        <v>574</v>
      </c>
      <c r="AG18" s="527">
        <f t="shared" si="7"/>
        <v>2.87</v>
      </c>
      <c r="AH18" s="287">
        <f t="shared" si="1"/>
        <v>2.87</v>
      </c>
      <c r="AI18" s="285">
        <v>700</v>
      </c>
      <c r="AJ18" s="285">
        <v>0</v>
      </c>
      <c r="AK18" s="286">
        <v>0</v>
      </c>
      <c r="AL18" s="287">
        <f t="shared" si="2"/>
        <v>0</v>
      </c>
      <c r="AM18" s="285">
        <v>1144</v>
      </c>
      <c r="AN18" s="285">
        <v>0</v>
      </c>
      <c r="AO18" s="286">
        <v>0</v>
      </c>
      <c r="AP18" s="287">
        <f t="shared" si="3"/>
        <v>0</v>
      </c>
    </row>
    <row r="19" spans="1:42" ht="152.25" customHeight="1">
      <c r="A19" s="773"/>
      <c r="B19" s="773"/>
      <c r="C19" s="773"/>
      <c r="D19" s="773"/>
      <c r="E19" s="773"/>
      <c r="F19" s="773"/>
      <c r="G19" s="773"/>
      <c r="H19" s="773"/>
      <c r="I19" s="914"/>
      <c r="J19" s="777" t="s">
        <v>515</v>
      </c>
      <c r="K19" s="777"/>
      <c r="L19" s="777"/>
      <c r="M19" s="777"/>
      <c r="N19" s="777"/>
      <c r="O19" s="777"/>
      <c r="P19" s="903" t="s">
        <v>506</v>
      </c>
      <c r="Q19" s="903"/>
      <c r="R19" s="903"/>
      <c r="S19" s="903"/>
      <c r="T19" s="82" t="s">
        <v>58</v>
      </c>
      <c r="U19" s="138">
        <v>45</v>
      </c>
      <c r="V19" s="285">
        <v>45</v>
      </c>
      <c r="W19" s="285">
        <v>0</v>
      </c>
      <c r="X19" s="411">
        <f>W19/V19</f>
        <v>0</v>
      </c>
      <c r="Y19" s="196">
        <f t="shared" si="8"/>
        <v>0</v>
      </c>
      <c r="AA19" s="304">
        <f t="shared" si="4"/>
        <v>45</v>
      </c>
      <c r="AB19" s="304">
        <f t="shared" si="5"/>
        <v>0</v>
      </c>
      <c r="AC19" s="411">
        <f t="shared" si="6"/>
        <v>0</v>
      </c>
      <c r="AD19" s="287">
        <f t="shared" si="0"/>
        <v>0</v>
      </c>
      <c r="AE19" s="285">
        <v>0</v>
      </c>
      <c r="AF19" s="285">
        <v>0</v>
      </c>
      <c r="AG19" s="527">
        <v>0</v>
      </c>
      <c r="AH19" s="287">
        <f t="shared" si="1"/>
        <v>0</v>
      </c>
      <c r="AI19" s="285">
        <v>23</v>
      </c>
      <c r="AJ19" s="285">
        <v>0</v>
      </c>
      <c r="AK19" s="286">
        <v>0</v>
      </c>
      <c r="AL19" s="287">
        <f t="shared" si="2"/>
        <v>0</v>
      </c>
      <c r="AM19" s="285">
        <v>45</v>
      </c>
      <c r="AN19" s="285">
        <v>0</v>
      </c>
      <c r="AO19" s="286">
        <v>0</v>
      </c>
      <c r="AP19" s="287">
        <f t="shared" si="3"/>
        <v>0</v>
      </c>
    </row>
    <row r="20" spans="1:42" ht="12.75" customHeight="1">
      <c r="A20" s="2"/>
      <c r="B20" s="2"/>
      <c r="C20" s="2"/>
      <c r="D20" s="2"/>
      <c r="E20" s="14"/>
      <c r="F20" s="14"/>
      <c r="G20" s="14"/>
      <c r="H20" s="14"/>
      <c r="I20" s="14"/>
      <c r="J20" s="14"/>
      <c r="K20" s="14"/>
      <c r="L20" s="14"/>
      <c r="M20" s="14"/>
      <c r="N20" s="14"/>
      <c r="O20" s="14"/>
      <c r="P20" s="14"/>
      <c r="Q20" s="14"/>
      <c r="R20" s="14"/>
      <c r="S20" s="86"/>
      <c r="T20" s="14"/>
      <c r="U20" s="14"/>
    </row>
    <row r="21" spans="1:42" ht="12.75" customHeight="1">
      <c r="A21" s="2"/>
      <c r="B21" s="2"/>
      <c r="C21" s="2"/>
      <c r="D21" s="2"/>
      <c r="E21" s="14"/>
      <c r="F21" s="14"/>
      <c r="G21" s="14"/>
      <c r="H21" s="14"/>
      <c r="I21" s="14"/>
      <c r="J21" s="14"/>
      <c r="K21" s="14"/>
      <c r="L21" s="14"/>
      <c r="M21" s="14"/>
      <c r="N21" s="14"/>
      <c r="O21" s="14"/>
      <c r="P21" s="14"/>
      <c r="Q21" s="14"/>
      <c r="R21" s="14"/>
      <c r="S21" s="86"/>
      <c r="T21" s="14"/>
      <c r="U21" s="14"/>
    </row>
    <row r="22" spans="1:42" ht="95.25" customHeight="1">
      <c r="A22" s="814" t="s">
        <v>638</v>
      </c>
      <c r="B22" s="814"/>
      <c r="C22" s="814"/>
      <c r="D22" s="814"/>
      <c r="E22" s="814"/>
      <c r="F22" s="814"/>
      <c r="G22" s="814"/>
      <c r="H22" s="814"/>
      <c r="I22" s="814"/>
      <c r="J22" s="814"/>
      <c r="K22" s="814"/>
      <c r="L22" s="814"/>
      <c r="M22" s="814"/>
      <c r="N22" s="814"/>
      <c r="O22" s="814"/>
      <c r="P22" s="814"/>
      <c r="Q22" s="814"/>
      <c r="R22" s="814"/>
      <c r="S22" s="814"/>
      <c r="T22" s="814"/>
      <c r="U22" s="814"/>
      <c r="V22" s="814"/>
      <c r="W22" s="814"/>
      <c r="X22" s="814"/>
      <c r="Y22" s="814"/>
      <c r="AA22" s="650" t="s">
        <v>714</v>
      </c>
      <c r="AB22" s="651"/>
      <c r="AC22" s="651"/>
      <c r="AD22" s="651"/>
      <c r="AE22" s="651"/>
      <c r="AF22" s="651"/>
      <c r="AG22" s="651"/>
      <c r="AH22" s="651"/>
      <c r="AI22" s="651"/>
      <c r="AJ22" s="651"/>
      <c r="AK22" s="651"/>
      <c r="AL22" s="651"/>
      <c r="AM22" s="651"/>
      <c r="AN22" s="651"/>
      <c r="AO22" s="651"/>
      <c r="AP22" s="652"/>
    </row>
    <row r="23" spans="1:42">
      <c r="A23" s="40"/>
      <c r="B23" s="40"/>
      <c r="C23" s="40"/>
      <c r="D23" s="40"/>
      <c r="E23" s="40"/>
      <c r="F23" s="40"/>
      <c r="G23" s="40"/>
      <c r="H23" s="40"/>
      <c r="I23" s="40"/>
      <c r="J23" s="40"/>
      <c r="K23" s="40"/>
      <c r="L23" s="40"/>
      <c r="M23" s="40"/>
      <c r="N23" s="40"/>
      <c r="O23" s="40"/>
      <c r="P23" s="40"/>
      <c r="Q23" s="40"/>
      <c r="R23" s="40"/>
      <c r="S23" s="87"/>
      <c r="T23" s="40"/>
      <c r="U23" s="40"/>
    </row>
    <row r="24" spans="1:42" s="73" customFormat="1" ht="84" customHeight="1">
      <c r="A24" s="765" t="s">
        <v>15</v>
      </c>
      <c r="B24" s="765"/>
      <c r="C24" s="765"/>
      <c r="D24" s="765"/>
      <c r="E24" s="765"/>
      <c r="F24" s="765"/>
      <c r="G24" s="765"/>
      <c r="H24" s="765"/>
      <c r="I24" s="785" t="s">
        <v>16</v>
      </c>
      <c r="J24" s="785"/>
      <c r="K24" s="785"/>
      <c r="L24" s="785"/>
      <c r="M24" s="785"/>
      <c r="N24" s="785"/>
      <c r="O24" s="765" t="s">
        <v>17</v>
      </c>
      <c r="P24" s="710" t="s">
        <v>18</v>
      </c>
      <c r="Q24" s="711"/>
      <c r="R24" s="712"/>
      <c r="S24" s="753" t="s">
        <v>152</v>
      </c>
      <c r="T24" s="788" t="s">
        <v>7</v>
      </c>
      <c r="U24" s="1163" t="s">
        <v>640</v>
      </c>
      <c r="V24" s="671">
        <v>2019</v>
      </c>
      <c r="W24" s="671"/>
      <c r="X24" s="671"/>
      <c r="Y24" s="671"/>
      <c r="AA24" s="634" t="s">
        <v>713</v>
      </c>
      <c r="AB24" s="634"/>
      <c r="AC24" s="634"/>
      <c r="AD24" s="634"/>
      <c r="AE24" s="634" t="s">
        <v>715</v>
      </c>
      <c r="AF24" s="634"/>
      <c r="AG24" s="634"/>
      <c r="AH24" s="634"/>
      <c r="AI24" s="634" t="s">
        <v>716</v>
      </c>
      <c r="AJ24" s="634"/>
      <c r="AK24" s="634"/>
      <c r="AL24" s="634"/>
      <c r="AM24" s="634" t="s">
        <v>717</v>
      </c>
      <c r="AN24" s="634"/>
      <c r="AO24" s="634"/>
      <c r="AP24" s="634"/>
    </row>
    <row r="25" spans="1:42" s="73" customFormat="1" ht="84" customHeight="1">
      <c r="A25" s="765"/>
      <c r="B25" s="765"/>
      <c r="C25" s="765"/>
      <c r="D25" s="765"/>
      <c r="E25" s="765"/>
      <c r="F25" s="765"/>
      <c r="G25" s="765"/>
      <c r="H25" s="765"/>
      <c r="I25" s="785"/>
      <c r="J25" s="785"/>
      <c r="K25" s="785"/>
      <c r="L25" s="785"/>
      <c r="M25" s="785"/>
      <c r="N25" s="785"/>
      <c r="O25" s="765"/>
      <c r="P25" s="713"/>
      <c r="Q25" s="714"/>
      <c r="R25" s="715"/>
      <c r="S25" s="754"/>
      <c r="T25" s="789"/>
      <c r="U25" s="1163"/>
      <c r="V25" s="79" t="s">
        <v>11</v>
      </c>
      <c r="W25" s="79" t="s">
        <v>12</v>
      </c>
      <c r="X25" s="39" t="s">
        <v>9</v>
      </c>
      <c r="Y25" s="174" t="s">
        <v>10</v>
      </c>
      <c r="AA25" s="224" t="s">
        <v>13</v>
      </c>
      <c r="AB25" s="224" t="s">
        <v>14</v>
      </c>
      <c r="AC25" s="173" t="s">
        <v>9</v>
      </c>
      <c r="AD25" s="174" t="s">
        <v>10</v>
      </c>
      <c r="AE25" s="224" t="s">
        <v>13</v>
      </c>
      <c r="AF25" s="224" t="s">
        <v>14</v>
      </c>
      <c r="AG25" s="173" t="s">
        <v>9</v>
      </c>
      <c r="AH25" s="174" t="s">
        <v>10</v>
      </c>
      <c r="AI25" s="224" t="s">
        <v>13</v>
      </c>
      <c r="AJ25" s="224" t="s">
        <v>14</v>
      </c>
      <c r="AK25" s="173" t="s">
        <v>9</v>
      </c>
      <c r="AL25" s="174" t="s">
        <v>10</v>
      </c>
      <c r="AM25" s="224" t="s">
        <v>13</v>
      </c>
      <c r="AN25" s="224" t="s">
        <v>14</v>
      </c>
      <c r="AO25" s="173" t="s">
        <v>9</v>
      </c>
      <c r="AP25" s="174" t="s">
        <v>10</v>
      </c>
    </row>
    <row r="26" spans="1:42" ht="273.75" customHeight="1">
      <c r="A26" s="820" t="s">
        <v>521</v>
      </c>
      <c r="B26" s="820"/>
      <c r="C26" s="820"/>
      <c r="D26" s="820"/>
      <c r="E26" s="820"/>
      <c r="F26" s="820"/>
      <c r="G26" s="820"/>
      <c r="H26" s="820"/>
      <c r="I26" s="820" t="s">
        <v>520</v>
      </c>
      <c r="J26" s="820"/>
      <c r="K26" s="820"/>
      <c r="L26" s="820"/>
      <c r="M26" s="820"/>
      <c r="N26" s="820"/>
      <c r="O26" s="80">
        <v>116</v>
      </c>
      <c r="P26" s="794" t="s">
        <v>519</v>
      </c>
      <c r="Q26" s="795"/>
      <c r="R26" s="796"/>
      <c r="S26" s="88" t="s">
        <v>153</v>
      </c>
      <c r="T26" s="81" t="s">
        <v>58</v>
      </c>
      <c r="U26" s="110">
        <v>45</v>
      </c>
      <c r="V26" s="175">
        <v>45</v>
      </c>
      <c r="W26" s="176">
        <v>0</v>
      </c>
      <c r="X26" s="411">
        <f>W26/V26</f>
        <v>0</v>
      </c>
      <c r="Y26" s="196">
        <f>X26</f>
        <v>0</v>
      </c>
      <c r="AA26" s="304">
        <f t="shared" ref="AA26" si="9">V26</f>
        <v>45</v>
      </c>
      <c r="AB26" s="304">
        <f t="shared" ref="AB26" si="10">W26</f>
        <v>0</v>
      </c>
      <c r="AC26" s="411">
        <f t="shared" ref="AC26" si="11">AB26/AA26</f>
        <v>0</v>
      </c>
      <c r="AD26" s="287">
        <f t="shared" ref="AD26" si="12">AC26</f>
        <v>0</v>
      </c>
      <c r="AE26" s="285">
        <v>0</v>
      </c>
      <c r="AF26" s="285">
        <v>0</v>
      </c>
      <c r="AG26" s="286">
        <v>0</v>
      </c>
      <c r="AH26" s="287">
        <f t="shared" ref="AH26" si="13">AG26</f>
        <v>0</v>
      </c>
      <c r="AI26" s="285">
        <v>23</v>
      </c>
      <c r="AJ26" s="285">
        <v>0</v>
      </c>
      <c r="AK26" s="286">
        <v>0</v>
      </c>
      <c r="AL26" s="287">
        <f t="shared" ref="AL26" si="14">AK26</f>
        <v>0</v>
      </c>
      <c r="AM26" s="285">
        <v>45</v>
      </c>
      <c r="AN26" s="285">
        <v>0</v>
      </c>
      <c r="AO26" s="286">
        <v>0</v>
      </c>
      <c r="AP26" s="287">
        <f t="shared" ref="AP26" si="15">AO26</f>
        <v>0</v>
      </c>
    </row>
    <row r="27" spans="1:42" ht="12.75" customHeight="1">
      <c r="A27" s="2"/>
      <c r="B27" s="2"/>
      <c r="C27" s="2"/>
      <c r="D27" s="2"/>
      <c r="E27" s="14"/>
      <c r="F27" s="14"/>
      <c r="G27" s="14"/>
      <c r="H27" s="14"/>
      <c r="I27" s="14"/>
      <c r="J27" s="14"/>
      <c r="K27" s="14"/>
      <c r="L27" s="14"/>
      <c r="M27" s="14"/>
      <c r="N27" s="14"/>
      <c r="O27" s="14"/>
      <c r="P27" s="14"/>
      <c r="Q27" s="14"/>
      <c r="R27" s="14"/>
      <c r="S27" s="86"/>
      <c r="T27" s="14"/>
      <c r="U27" s="14"/>
    </row>
    <row r="28" spans="1:42" ht="12.75" customHeight="1">
      <c r="A28" s="2"/>
      <c r="B28" s="2"/>
      <c r="C28" s="2"/>
      <c r="D28" s="2"/>
      <c r="E28" s="14"/>
      <c r="F28" s="14"/>
      <c r="G28" s="14"/>
      <c r="H28" s="14"/>
      <c r="I28" s="14"/>
      <c r="J28" s="14"/>
      <c r="K28" s="14"/>
      <c r="L28" s="14"/>
      <c r="M28" s="14"/>
      <c r="N28" s="14"/>
      <c r="O28" s="14"/>
      <c r="P28" s="14"/>
      <c r="Q28" s="14"/>
      <c r="R28" s="14"/>
      <c r="S28" s="86"/>
      <c r="T28" s="14"/>
      <c r="U28" s="14"/>
    </row>
    <row r="29" spans="1:42" ht="105" customHeight="1">
      <c r="A29" s="723" t="s">
        <v>653</v>
      </c>
      <c r="B29" s="723"/>
      <c r="C29" s="723"/>
      <c r="D29" s="723"/>
      <c r="E29" s="723"/>
      <c r="F29" s="723"/>
      <c r="G29" s="723"/>
      <c r="H29" s="723"/>
      <c r="I29" s="723"/>
      <c r="J29" s="723"/>
      <c r="K29" s="723"/>
      <c r="L29" s="723"/>
      <c r="M29" s="723"/>
      <c r="N29" s="723"/>
      <c r="O29" s="723"/>
      <c r="P29" s="723"/>
      <c r="Q29" s="723"/>
      <c r="R29" s="723"/>
      <c r="S29" s="723"/>
      <c r="T29" s="723"/>
      <c r="U29" s="723"/>
      <c r="V29" s="723"/>
      <c r="W29" s="723"/>
      <c r="X29" s="723"/>
      <c r="Y29" s="723"/>
    </row>
    <row r="30" spans="1:42" s="15" customFormat="1" ht="16.5" customHeight="1">
      <c r="A30" s="5"/>
      <c r="B30" s="5"/>
      <c r="C30" s="5"/>
      <c r="D30" s="5"/>
      <c r="E30" s="5"/>
      <c r="F30" s="5"/>
      <c r="G30" s="5"/>
      <c r="H30" s="5"/>
      <c r="I30" s="5"/>
      <c r="J30" s="5"/>
      <c r="K30" s="5"/>
      <c r="L30" s="5"/>
      <c r="M30" s="5"/>
      <c r="N30" s="5"/>
      <c r="O30" s="5"/>
      <c r="P30" s="5"/>
      <c r="Q30" s="5"/>
      <c r="R30" s="5"/>
      <c r="S30" s="5"/>
      <c r="T30" s="5"/>
      <c r="U30" s="5"/>
    </row>
    <row r="31" spans="1:42" s="15" customFormat="1" ht="92.25" customHeight="1">
      <c r="A31" s="792" t="s">
        <v>59</v>
      </c>
      <c r="B31" s="792"/>
      <c r="C31" s="1214" t="s">
        <v>60</v>
      </c>
      <c r="D31" s="1215"/>
      <c r="E31" s="1215"/>
      <c r="F31" s="1215"/>
      <c r="G31" s="1215"/>
      <c r="H31" s="1215"/>
      <c r="I31" s="1215"/>
      <c r="J31" s="1215"/>
      <c r="K31" s="1215"/>
      <c r="L31" s="1215"/>
      <c r="M31" s="1215"/>
      <c r="N31" s="1215"/>
      <c r="O31" s="1215"/>
      <c r="P31" s="1215"/>
      <c r="Q31" s="1215"/>
      <c r="R31" s="1215"/>
      <c r="S31" s="1215"/>
      <c r="T31" s="1215"/>
      <c r="U31" s="1215"/>
      <c r="V31" s="1215"/>
      <c r="W31" s="1215"/>
      <c r="X31" s="1215"/>
      <c r="Y31" s="1216"/>
    </row>
    <row r="32" spans="1:42" s="15" customFormat="1" ht="94.5" customHeight="1">
      <c r="A32" s="792" t="s">
        <v>19</v>
      </c>
      <c r="B32" s="792"/>
      <c r="C32" s="1214" t="s">
        <v>61</v>
      </c>
      <c r="D32" s="1215"/>
      <c r="E32" s="1215"/>
      <c r="F32" s="1215"/>
      <c r="G32" s="1215"/>
      <c r="H32" s="1215"/>
      <c r="I32" s="1215"/>
      <c r="J32" s="1215"/>
      <c r="K32" s="1215"/>
      <c r="L32" s="1215"/>
      <c r="M32" s="1215"/>
      <c r="N32" s="1215"/>
      <c r="O32" s="1215"/>
      <c r="P32" s="1215"/>
      <c r="Q32" s="1215"/>
      <c r="R32" s="1215"/>
      <c r="S32" s="1215"/>
      <c r="T32" s="1215"/>
      <c r="U32" s="1215"/>
      <c r="V32" s="1215"/>
      <c r="W32" s="1215"/>
      <c r="X32" s="1215"/>
      <c r="Y32" s="1216"/>
    </row>
    <row r="33" spans="1:42" s="15" customFormat="1" ht="159.75" customHeight="1">
      <c r="A33" s="792" t="s">
        <v>62</v>
      </c>
      <c r="B33" s="792"/>
      <c r="C33" s="1214" t="s">
        <v>63</v>
      </c>
      <c r="D33" s="1215"/>
      <c r="E33" s="1215"/>
      <c r="F33" s="1215"/>
      <c r="G33" s="1215"/>
      <c r="H33" s="1215"/>
      <c r="I33" s="1215"/>
      <c r="J33" s="1215"/>
      <c r="K33" s="1215"/>
      <c r="L33" s="1215"/>
      <c r="M33" s="1215"/>
      <c r="N33" s="1215"/>
      <c r="O33" s="1215"/>
      <c r="P33" s="1215"/>
      <c r="Q33" s="1215"/>
      <c r="R33" s="1215"/>
      <c r="S33" s="1215"/>
      <c r="T33" s="1215"/>
      <c r="U33" s="1215"/>
      <c r="V33" s="1215"/>
      <c r="W33" s="1215"/>
      <c r="X33" s="1215"/>
      <c r="Y33" s="1216"/>
      <c r="AA33" s="650" t="s">
        <v>714</v>
      </c>
      <c r="AB33" s="651"/>
      <c r="AC33" s="651"/>
      <c r="AD33" s="651"/>
      <c r="AE33" s="651"/>
      <c r="AF33" s="651"/>
      <c r="AG33" s="651"/>
      <c r="AH33" s="651"/>
      <c r="AI33" s="651"/>
      <c r="AJ33" s="651"/>
      <c r="AK33" s="651"/>
      <c r="AL33" s="651"/>
      <c r="AM33" s="651"/>
      <c r="AN33" s="651"/>
      <c r="AO33" s="651"/>
      <c r="AP33" s="652"/>
    </row>
    <row r="34" spans="1:42" s="15" customFormat="1" ht="17.25" customHeight="1">
      <c r="A34" s="5"/>
      <c r="B34" s="5"/>
      <c r="C34" s="5"/>
      <c r="D34" s="5"/>
      <c r="E34" s="5"/>
      <c r="F34" s="5"/>
      <c r="G34" s="5"/>
      <c r="H34" s="5"/>
      <c r="I34" s="5"/>
      <c r="J34" s="5"/>
      <c r="K34" s="5"/>
      <c r="L34" s="5"/>
      <c r="M34" s="5"/>
      <c r="N34" s="5"/>
      <c r="O34" s="5"/>
      <c r="P34" s="5"/>
      <c r="Q34" s="5"/>
      <c r="R34" s="5"/>
      <c r="S34" s="5"/>
      <c r="T34" s="5"/>
      <c r="U34" s="5"/>
      <c r="AA34" s="46"/>
      <c r="AB34" s="46"/>
      <c r="AC34" s="46"/>
      <c r="AD34" s="46"/>
      <c r="AE34" s="46"/>
      <c r="AF34" s="46"/>
      <c r="AG34" s="46"/>
      <c r="AH34" s="46"/>
      <c r="AI34" s="46"/>
      <c r="AJ34" s="46"/>
      <c r="AK34" s="46"/>
      <c r="AL34" s="46"/>
      <c r="AM34" s="46"/>
      <c r="AN34" s="46"/>
      <c r="AO34" s="46"/>
      <c r="AP34" s="46"/>
    </row>
    <row r="35" spans="1:42" ht="76.5" customHeight="1">
      <c r="A35" s="728" t="s">
        <v>20</v>
      </c>
      <c r="B35" s="1192" t="s">
        <v>21</v>
      </c>
      <c r="C35" s="1194"/>
      <c r="D35" s="1072" t="s">
        <v>691</v>
      </c>
      <c r="E35" s="728" t="s">
        <v>626</v>
      </c>
      <c r="F35" s="728"/>
      <c r="G35" s="728"/>
      <c r="H35" s="728"/>
      <c r="I35" s="728"/>
      <c r="J35" s="737" t="s">
        <v>627</v>
      </c>
      <c r="K35" s="1192" t="s">
        <v>665</v>
      </c>
      <c r="L35" s="1193"/>
      <c r="M35" s="1193"/>
      <c r="N35" s="1194"/>
      <c r="O35" s="737" t="s">
        <v>98</v>
      </c>
      <c r="P35" s="738" t="s">
        <v>23</v>
      </c>
      <c r="Q35" s="738"/>
      <c r="R35" s="738"/>
      <c r="S35" s="738" t="s">
        <v>152</v>
      </c>
      <c r="T35" s="1174" t="s">
        <v>7</v>
      </c>
      <c r="U35" s="1163" t="s">
        <v>640</v>
      </c>
      <c r="V35" s="716">
        <v>2019</v>
      </c>
      <c r="W35" s="716"/>
      <c r="X35" s="716"/>
      <c r="Y35" s="716"/>
      <c r="AA35" s="634" t="s">
        <v>713</v>
      </c>
      <c r="AB35" s="634"/>
      <c r="AC35" s="634"/>
      <c r="AD35" s="634"/>
      <c r="AE35" s="634" t="s">
        <v>715</v>
      </c>
      <c r="AF35" s="634"/>
      <c r="AG35" s="634"/>
      <c r="AH35" s="634"/>
      <c r="AI35" s="634" t="s">
        <v>716</v>
      </c>
      <c r="AJ35" s="634"/>
      <c r="AK35" s="634"/>
      <c r="AL35" s="634"/>
      <c r="AM35" s="634" t="s">
        <v>717</v>
      </c>
      <c r="AN35" s="634"/>
      <c r="AO35" s="634"/>
      <c r="AP35" s="634"/>
    </row>
    <row r="36" spans="1:42" ht="140.25" customHeight="1">
      <c r="A36" s="728"/>
      <c r="B36" s="1232"/>
      <c r="C36" s="1233"/>
      <c r="D36" s="1072"/>
      <c r="E36" s="728"/>
      <c r="F36" s="728"/>
      <c r="G36" s="728"/>
      <c r="H36" s="728"/>
      <c r="I36" s="728"/>
      <c r="J36" s="737"/>
      <c r="K36" s="1195"/>
      <c r="L36" s="1196"/>
      <c r="M36" s="1196"/>
      <c r="N36" s="1197"/>
      <c r="O36" s="737"/>
      <c r="P36" s="738"/>
      <c r="Q36" s="738"/>
      <c r="R36" s="738"/>
      <c r="S36" s="738"/>
      <c r="T36" s="1174"/>
      <c r="U36" s="1163"/>
      <c r="V36" s="79" t="s">
        <v>11</v>
      </c>
      <c r="W36" s="79" t="s">
        <v>12</v>
      </c>
      <c r="X36" s="39" t="s">
        <v>9</v>
      </c>
      <c r="Y36" s="174" t="s">
        <v>10</v>
      </c>
      <c r="AA36" s="224" t="s">
        <v>13</v>
      </c>
      <c r="AB36" s="224" t="s">
        <v>14</v>
      </c>
      <c r="AC36" s="173" t="s">
        <v>9</v>
      </c>
      <c r="AD36" s="174" t="s">
        <v>10</v>
      </c>
      <c r="AE36" s="224" t="s">
        <v>13</v>
      </c>
      <c r="AF36" s="224" t="s">
        <v>14</v>
      </c>
      <c r="AG36" s="173" t="s">
        <v>9</v>
      </c>
      <c r="AH36" s="174" t="s">
        <v>10</v>
      </c>
      <c r="AI36" s="224" t="s">
        <v>13</v>
      </c>
      <c r="AJ36" s="224" t="s">
        <v>14</v>
      </c>
      <c r="AK36" s="173" t="s">
        <v>9</v>
      </c>
      <c r="AL36" s="174" t="s">
        <v>10</v>
      </c>
      <c r="AM36" s="224" t="s">
        <v>13</v>
      </c>
      <c r="AN36" s="224" t="s">
        <v>14</v>
      </c>
      <c r="AO36" s="173" t="s">
        <v>9</v>
      </c>
      <c r="AP36" s="174" t="s">
        <v>10</v>
      </c>
    </row>
    <row r="37" spans="1:42" ht="382.5" customHeight="1">
      <c r="A37" s="230" t="s">
        <v>492</v>
      </c>
      <c r="B37" s="884" t="s">
        <v>491</v>
      </c>
      <c r="C37" s="884"/>
      <c r="D37" s="93" t="s">
        <v>484</v>
      </c>
      <c r="E37" s="1188" t="s">
        <v>496</v>
      </c>
      <c r="F37" s="1188"/>
      <c r="G37" s="1188"/>
      <c r="H37" s="1188"/>
      <c r="I37" s="1188"/>
      <c r="J37" s="148" t="s">
        <v>489</v>
      </c>
      <c r="K37" s="1189" t="s">
        <v>495</v>
      </c>
      <c r="L37" s="1190"/>
      <c r="M37" s="1190"/>
      <c r="N37" s="1191"/>
      <c r="O37" s="232" t="s">
        <v>494</v>
      </c>
      <c r="P37" s="882" t="s">
        <v>493</v>
      </c>
      <c r="Q37" s="882"/>
      <c r="R37" s="882"/>
      <c r="S37" s="131" t="s">
        <v>155</v>
      </c>
      <c r="T37" s="82" t="s">
        <v>114</v>
      </c>
      <c r="U37" s="6">
        <v>1</v>
      </c>
      <c r="V37" s="317">
        <v>1</v>
      </c>
      <c r="W37" s="176">
        <v>0</v>
      </c>
      <c r="X37" s="286">
        <v>0</v>
      </c>
      <c r="Y37" s="287">
        <f>X37</f>
        <v>0</v>
      </c>
      <c r="AA37" s="178">
        <v>1</v>
      </c>
      <c r="AB37" s="285">
        <v>0</v>
      </c>
      <c r="AC37" s="286">
        <v>0</v>
      </c>
      <c r="AD37" s="287">
        <f>AC37</f>
        <v>0</v>
      </c>
      <c r="AE37" s="178">
        <v>1</v>
      </c>
      <c r="AF37" s="285">
        <v>0</v>
      </c>
      <c r="AG37" s="286">
        <v>0</v>
      </c>
      <c r="AH37" s="287">
        <f>AG37</f>
        <v>0</v>
      </c>
      <c r="AI37" s="178">
        <v>1</v>
      </c>
      <c r="AJ37" s="285">
        <v>0</v>
      </c>
      <c r="AK37" s="286">
        <v>0</v>
      </c>
      <c r="AL37" s="287">
        <f>AK37</f>
        <v>0</v>
      </c>
      <c r="AM37" s="178">
        <v>1</v>
      </c>
      <c r="AN37" s="285">
        <v>0</v>
      </c>
      <c r="AO37" s="286">
        <v>0</v>
      </c>
      <c r="AP37" s="287">
        <f>AO37</f>
        <v>0</v>
      </c>
    </row>
    <row r="38" spans="1:42" ht="307.5" customHeight="1">
      <c r="A38" s="234" t="s">
        <v>492</v>
      </c>
      <c r="B38" s="1234" t="s">
        <v>325</v>
      </c>
      <c r="C38" s="1235"/>
      <c r="D38" s="140" t="s">
        <v>753</v>
      </c>
      <c r="E38" s="793" t="s">
        <v>769</v>
      </c>
      <c r="F38" s="793"/>
      <c r="G38" s="793"/>
      <c r="H38" s="793"/>
      <c r="I38" s="793"/>
      <c r="J38" s="235" t="s">
        <v>281</v>
      </c>
      <c r="K38" s="1222" t="s">
        <v>770</v>
      </c>
      <c r="L38" s="1223"/>
      <c r="M38" s="1223"/>
      <c r="N38" s="1224"/>
      <c r="O38" s="236" t="s">
        <v>494</v>
      </c>
      <c r="P38" s="882" t="s">
        <v>329</v>
      </c>
      <c r="Q38" s="882"/>
      <c r="R38" s="882"/>
      <c r="S38" s="131" t="s">
        <v>155</v>
      </c>
      <c r="T38" s="82" t="s">
        <v>114</v>
      </c>
      <c r="U38" s="138">
        <v>1</v>
      </c>
      <c r="V38" s="320">
        <v>0.25</v>
      </c>
      <c r="W38" s="285">
        <v>0</v>
      </c>
      <c r="X38" s="286">
        <v>0</v>
      </c>
      <c r="Y38" s="287">
        <f>X38</f>
        <v>0</v>
      </c>
      <c r="AA38" s="285">
        <v>0.06</v>
      </c>
      <c r="AB38" s="285">
        <v>0</v>
      </c>
      <c r="AC38" s="286">
        <v>0</v>
      </c>
      <c r="AD38" s="287">
        <f t="shared" ref="AD38:AD40" si="16">AC38</f>
        <v>0</v>
      </c>
      <c r="AE38" s="285">
        <v>0.12</v>
      </c>
      <c r="AF38" s="285">
        <v>0</v>
      </c>
      <c r="AG38" s="286">
        <v>0</v>
      </c>
      <c r="AH38" s="287">
        <f t="shared" ref="AH38:AH40" si="17">AG38</f>
        <v>0</v>
      </c>
      <c r="AI38" s="285">
        <v>0.19</v>
      </c>
      <c r="AJ38" s="285">
        <v>0</v>
      </c>
      <c r="AK38" s="286">
        <v>0</v>
      </c>
      <c r="AL38" s="287">
        <f t="shared" ref="AL38:AL40" si="18">AK38</f>
        <v>0</v>
      </c>
      <c r="AM38" s="285">
        <v>0.25</v>
      </c>
      <c r="AN38" s="285">
        <v>0</v>
      </c>
      <c r="AO38" s="286">
        <v>0</v>
      </c>
      <c r="AP38" s="287">
        <f t="shared" ref="AP38:AP40" si="19">AO38</f>
        <v>0</v>
      </c>
    </row>
    <row r="39" spans="1:42" ht="340.5" customHeight="1">
      <c r="A39" s="234" t="s">
        <v>492</v>
      </c>
      <c r="B39" s="1234" t="s">
        <v>325</v>
      </c>
      <c r="C39" s="1235"/>
      <c r="D39" s="140" t="s">
        <v>329</v>
      </c>
      <c r="E39" s="793" t="s">
        <v>329</v>
      </c>
      <c r="F39" s="793"/>
      <c r="G39" s="793"/>
      <c r="H39" s="793"/>
      <c r="I39" s="793"/>
      <c r="J39" s="235" t="s">
        <v>329</v>
      </c>
      <c r="K39" s="1222" t="s">
        <v>518</v>
      </c>
      <c r="L39" s="1223"/>
      <c r="M39" s="1223"/>
      <c r="N39" s="1224"/>
      <c r="O39" s="236" t="s">
        <v>494</v>
      </c>
      <c r="P39" s="882" t="s">
        <v>329</v>
      </c>
      <c r="Q39" s="882"/>
      <c r="R39" s="882"/>
      <c r="S39" s="131" t="s">
        <v>155</v>
      </c>
      <c r="T39" s="82" t="s">
        <v>114</v>
      </c>
      <c r="U39" s="138">
        <v>4000</v>
      </c>
      <c r="V39" s="7">
        <v>1144</v>
      </c>
      <c r="W39" s="285">
        <v>0</v>
      </c>
      <c r="X39" s="286">
        <v>0</v>
      </c>
      <c r="Y39" s="287">
        <f t="shared" ref="Y39:Y40" si="20">X39</f>
        <v>0</v>
      </c>
      <c r="AA39" s="285">
        <v>0</v>
      </c>
      <c r="AB39" s="285">
        <v>0</v>
      </c>
      <c r="AC39" s="286">
        <v>0</v>
      </c>
      <c r="AD39" s="287">
        <f t="shared" si="16"/>
        <v>0</v>
      </c>
      <c r="AE39" s="285">
        <v>200</v>
      </c>
      <c r="AF39" s="285">
        <v>0</v>
      </c>
      <c r="AG39" s="286">
        <v>0</v>
      </c>
      <c r="AH39" s="287">
        <f t="shared" si="17"/>
        <v>0</v>
      </c>
      <c r="AI39" s="285">
        <v>700</v>
      </c>
      <c r="AJ39" s="285">
        <v>0</v>
      </c>
      <c r="AK39" s="286">
        <v>0</v>
      </c>
      <c r="AL39" s="287">
        <f t="shared" si="18"/>
        <v>0</v>
      </c>
      <c r="AM39" s="285">
        <v>1144</v>
      </c>
      <c r="AN39" s="285">
        <v>0</v>
      </c>
      <c r="AO39" s="286">
        <v>0</v>
      </c>
      <c r="AP39" s="287">
        <f t="shared" si="19"/>
        <v>0</v>
      </c>
    </row>
    <row r="40" spans="1:42" ht="408.75" customHeight="1">
      <c r="A40" s="234" t="s">
        <v>492</v>
      </c>
      <c r="B40" s="884" t="s">
        <v>554</v>
      </c>
      <c r="C40" s="884"/>
      <c r="D40" s="140" t="s">
        <v>771</v>
      </c>
      <c r="E40" s="1188" t="s">
        <v>772</v>
      </c>
      <c r="F40" s="1188"/>
      <c r="G40" s="1188"/>
      <c r="H40" s="1188"/>
      <c r="I40" s="1188"/>
      <c r="J40" s="235" t="s">
        <v>558</v>
      </c>
      <c r="K40" s="1222" t="s">
        <v>773</v>
      </c>
      <c r="L40" s="1223"/>
      <c r="M40" s="1223"/>
      <c r="N40" s="1224"/>
      <c r="O40" s="236" t="s">
        <v>494</v>
      </c>
      <c r="P40" s="882" t="s">
        <v>329</v>
      </c>
      <c r="Q40" s="882"/>
      <c r="R40" s="882"/>
      <c r="S40" s="131" t="s">
        <v>155</v>
      </c>
      <c r="T40" s="82" t="s">
        <v>114</v>
      </c>
      <c r="U40" s="138">
        <v>45</v>
      </c>
      <c r="V40" s="285">
        <v>45</v>
      </c>
      <c r="W40" s="285">
        <v>0</v>
      </c>
      <c r="X40" s="286">
        <v>0</v>
      </c>
      <c r="Y40" s="287">
        <f t="shared" si="20"/>
        <v>0</v>
      </c>
      <c r="AA40" s="285">
        <v>0</v>
      </c>
      <c r="AB40" s="285">
        <v>0</v>
      </c>
      <c r="AC40" s="286">
        <v>0</v>
      </c>
      <c r="AD40" s="287">
        <f t="shared" si="16"/>
        <v>0</v>
      </c>
      <c r="AE40" s="285">
        <v>0</v>
      </c>
      <c r="AF40" s="285">
        <v>0</v>
      </c>
      <c r="AG40" s="286">
        <v>0</v>
      </c>
      <c r="AH40" s="287">
        <f t="shared" si="17"/>
        <v>0</v>
      </c>
      <c r="AI40" s="285">
        <v>23</v>
      </c>
      <c r="AJ40" s="285">
        <v>0</v>
      </c>
      <c r="AK40" s="286">
        <v>0</v>
      </c>
      <c r="AL40" s="287">
        <f t="shared" si="18"/>
        <v>0</v>
      </c>
      <c r="AM40" s="285">
        <v>45</v>
      </c>
      <c r="AN40" s="285">
        <v>0</v>
      </c>
      <c r="AO40" s="286">
        <v>0</v>
      </c>
      <c r="AP40" s="287">
        <f t="shared" si="19"/>
        <v>0</v>
      </c>
    </row>
    <row r="41" spans="1:42" s="28" customFormat="1" ht="25.5" customHeight="1">
      <c r="A41" s="46"/>
      <c r="B41" s="46"/>
      <c r="C41" s="46"/>
      <c r="D41" s="46"/>
      <c r="E41" s="46"/>
      <c r="F41" s="46"/>
      <c r="G41" s="46"/>
      <c r="H41" s="46"/>
      <c r="I41" s="46"/>
      <c r="J41" s="46"/>
      <c r="K41" s="46"/>
      <c r="L41" s="46"/>
      <c r="M41" s="46"/>
      <c r="N41" s="46"/>
      <c r="O41" s="46"/>
      <c r="P41" s="46"/>
      <c r="Q41" s="46"/>
      <c r="R41" s="46"/>
      <c r="S41" s="122"/>
      <c r="T41" s="46"/>
      <c r="U41" s="46"/>
      <c r="V41" s="46"/>
      <c r="W41" s="46"/>
      <c r="X41" s="46"/>
      <c r="Y41" s="46"/>
      <c r="Z41" s="46"/>
      <c r="AA41" s="46"/>
      <c r="AB41" s="46"/>
      <c r="AC41" s="46"/>
      <c r="AD41" s="46"/>
      <c r="AE41" s="46"/>
      <c r="AF41" s="46"/>
      <c r="AG41" s="46"/>
      <c r="AH41" s="46"/>
      <c r="AI41" s="46"/>
      <c r="AJ41" s="46"/>
      <c r="AK41" s="46"/>
      <c r="AL41" s="46"/>
      <c r="AM41" s="46"/>
      <c r="AN41" s="46"/>
      <c r="AO41" s="46"/>
      <c r="AP41" s="46"/>
    </row>
    <row r="42" spans="1:42" s="49" customFormat="1" ht="107.25" customHeight="1">
      <c r="A42" s="638" t="s">
        <v>669</v>
      </c>
      <c r="B42" s="638"/>
      <c r="C42" s="638"/>
      <c r="D42" s="638"/>
      <c r="E42" s="638"/>
      <c r="F42" s="638"/>
      <c r="G42" s="638"/>
      <c r="H42" s="638"/>
      <c r="I42" s="638"/>
      <c r="J42" s="638"/>
      <c r="K42" s="638"/>
      <c r="L42" s="638"/>
      <c r="M42" s="638"/>
      <c r="N42" s="638"/>
      <c r="O42" s="638"/>
      <c r="P42" s="638"/>
      <c r="Q42" s="638"/>
      <c r="R42" s="638"/>
      <c r="S42" s="638"/>
      <c r="T42" s="638"/>
      <c r="U42" s="638"/>
      <c r="V42" s="638"/>
      <c r="W42" s="638"/>
      <c r="X42" s="638"/>
      <c r="Y42" s="638"/>
      <c r="Z42" s="46"/>
      <c r="AA42" s="650" t="s">
        <v>714</v>
      </c>
      <c r="AB42" s="651"/>
      <c r="AC42" s="651"/>
      <c r="AD42" s="651"/>
      <c r="AE42" s="651"/>
      <c r="AF42" s="651"/>
      <c r="AG42" s="651"/>
      <c r="AH42" s="651"/>
      <c r="AI42" s="651"/>
      <c r="AJ42" s="651"/>
      <c r="AK42" s="651"/>
      <c r="AL42" s="651"/>
      <c r="AM42" s="651"/>
      <c r="AN42" s="651"/>
      <c r="AO42" s="651"/>
      <c r="AP42" s="652"/>
    </row>
    <row r="43" spans="1:42" s="49" customFormat="1" ht="33.75" customHeight="1">
      <c r="A43" s="9"/>
      <c r="B43" s="9"/>
      <c r="C43" s="9"/>
      <c r="D43" s="9"/>
      <c r="E43" s="9"/>
      <c r="F43" s="9"/>
      <c r="G43" s="9"/>
      <c r="H43" s="9"/>
      <c r="I43" s="9"/>
      <c r="J43" s="9"/>
      <c r="K43" s="9"/>
      <c r="L43" s="9"/>
      <c r="M43" s="9"/>
      <c r="N43" s="9"/>
      <c r="O43" s="9"/>
      <c r="P43" s="9"/>
      <c r="Q43" s="9"/>
      <c r="R43" s="9"/>
      <c r="S43" s="89"/>
      <c r="T43" s="9"/>
      <c r="U43" s="9"/>
      <c r="V43" s="45"/>
      <c r="W43" s="45"/>
      <c r="X43" s="45"/>
      <c r="Y43" s="45"/>
      <c r="Z43" s="45"/>
      <c r="AA43" s="46"/>
      <c r="AB43" s="46"/>
      <c r="AC43" s="46"/>
      <c r="AD43" s="46"/>
      <c r="AE43" s="46"/>
      <c r="AF43" s="46"/>
      <c r="AG43" s="46"/>
      <c r="AH43" s="46"/>
      <c r="AI43" s="46"/>
      <c r="AJ43" s="46"/>
      <c r="AK43" s="46"/>
      <c r="AL43" s="46"/>
      <c r="AM43" s="46"/>
      <c r="AN43" s="46"/>
      <c r="AO43" s="46"/>
      <c r="AP43" s="46"/>
    </row>
    <row r="44" spans="1:42" s="49" customFormat="1" ht="128.25" customHeight="1">
      <c r="A44" s="1166" t="s">
        <v>22</v>
      </c>
      <c r="B44" s="724" t="s">
        <v>81</v>
      </c>
      <c r="C44" s="724"/>
      <c r="D44" s="765" t="s">
        <v>112</v>
      </c>
      <c r="E44" s="765" t="s">
        <v>95</v>
      </c>
      <c r="F44" s="765" t="s">
        <v>85</v>
      </c>
      <c r="G44" s="765"/>
      <c r="H44" s="746" t="s">
        <v>26</v>
      </c>
      <c r="I44" s="747"/>
      <c r="J44" s="748"/>
      <c r="K44" s="765" t="s">
        <v>82</v>
      </c>
      <c r="L44" s="765" t="s">
        <v>83</v>
      </c>
      <c r="M44" s="765" t="s">
        <v>28</v>
      </c>
      <c r="N44" s="664" t="s">
        <v>108</v>
      </c>
      <c r="O44" s="664" t="s">
        <v>109</v>
      </c>
      <c r="P44" s="710" t="s">
        <v>110</v>
      </c>
      <c r="Q44" s="711"/>
      <c r="R44" s="712"/>
      <c r="S44" s="753" t="s">
        <v>152</v>
      </c>
      <c r="T44" s="736" t="s">
        <v>7</v>
      </c>
      <c r="U44" s="1231" t="s">
        <v>623</v>
      </c>
      <c r="V44" s="716">
        <v>2019</v>
      </c>
      <c r="W44" s="716"/>
      <c r="X44" s="716"/>
      <c r="Y44" s="716"/>
      <c r="Z44" s="28"/>
      <c r="AA44" s="634" t="s">
        <v>713</v>
      </c>
      <c r="AB44" s="634"/>
      <c r="AC44" s="634"/>
      <c r="AD44" s="634"/>
      <c r="AE44" s="634" t="s">
        <v>715</v>
      </c>
      <c r="AF44" s="634"/>
      <c r="AG44" s="634"/>
      <c r="AH44" s="634"/>
      <c r="AI44" s="634" t="s">
        <v>716</v>
      </c>
      <c r="AJ44" s="634"/>
      <c r="AK44" s="634"/>
      <c r="AL44" s="634"/>
      <c r="AM44" s="634" t="s">
        <v>717</v>
      </c>
      <c r="AN44" s="634"/>
      <c r="AO44" s="634"/>
      <c r="AP44" s="634"/>
    </row>
    <row r="45" spans="1:42" s="49" customFormat="1" ht="123.75" customHeight="1">
      <c r="A45" s="1167"/>
      <c r="B45" s="724"/>
      <c r="C45" s="724"/>
      <c r="D45" s="765"/>
      <c r="E45" s="765"/>
      <c r="F45" s="765"/>
      <c r="G45" s="765"/>
      <c r="H45" s="749"/>
      <c r="I45" s="750"/>
      <c r="J45" s="751"/>
      <c r="K45" s="765"/>
      <c r="L45" s="765"/>
      <c r="M45" s="765"/>
      <c r="N45" s="664"/>
      <c r="O45" s="664"/>
      <c r="P45" s="713"/>
      <c r="Q45" s="714"/>
      <c r="R45" s="715"/>
      <c r="S45" s="754"/>
      <c r="T45" s="736"/>
      <c r="U45" s="1231"/>
      <c r="V45" s="79" t="s">
        <v>11</v>
      </c>
      <c r="W45" s="79" t="s">
        <v>12</v>
      </c>
      <c r="X45" s="39" t="s">
        <v>9</v>
      </c>
      <c r="Y45" s="174" t="s">
        <v>10</v>
      </c>
      <c r="Z45" s="28"/>
      <c r="AA45" s="224" t="s">
        <v>13</v>
      </c>
      <c r="AB45" s="224" t="s">
        <v>14</v>
      </c>
      <c r="AC45" s="173" t="s">
        <v>9</v>
      </c>
      <c r="AD45" s="174" t="s">
        <v>10</v>
      </c>
      <c r="AE45" s="224" t="s">
        <v>13</v>
      </c>
      <c r="AF45" s="224" t="s">
        <v>14</v>
      </c>
      <c r="AG45" s="173" t="s">
        <v>9</v>
      </c>
      <c r="AH45" s="174" t="s">
        <v>10</v>
      </c>
      <c r="AI45" s="224" t="s">
        <v>13</v>
      </c>
      <c r="AJ45" s="224" t="s">
        <v>14</v>
      </c>
      <c r="AK45" s="173" t="s">
        <v>9</v>
      </c>
      <c r="AL45" s="174" t="s">
        <v>10</v>
      </c>
      <c r="AM45" s="224" t="s">
        <v>13</v>
      </c>
      <c r="AN45" s="224" t="s">
        <v>14</v>
      </c>
      <c r="AO45" s="173" t="s">
        <v>9</v>
      </c>
      <c r="AP45" s="174" t="s">
        <v>10</v>
      </c>
    </row>
    <row r="46" spans="1:42" s="49" customFormat="1" ht="215.25" customHeight="1">
      <c r="A46" s="74" t="s">
        <v>329</v>
      </c>
      <c r="B46" s="1142" t="s">
        <v>84</v>
      </c>
      <c r="C46" s="1143"/>
      <c r="D46" s="237" t="s">
        <v>513</v>
      </c>
      <c r="E46" s="238" t="s">
        <v>522</v>
      </c>
      <c r="F46" s="1147" t="s">
        <v>517</v>
      </c>
      <c r="G46" s="1148"/>
      <c r="H46" s="1225" t="s">
        <v>774</v>
      </c>
      <c r="I46" s="1226"/>
      <c r="J46" s="1227"/>
      <c r="K46" s="321" t="d">
        <v>2019-01-21</v>
      </c>
      <c r="L46" s="321" t="d">
        <v>2019-01-24</v>
      </c>
      <c r="M46" s="476" t="s">
        <v>775</v>
      </c>
      <c r="N46" s="565">
        <v>102630000</v>
      </c>
      <c r="O46" s="322">
        <v>102630000</v>
      </c>
      <c r="P46" s="642" t="s">
        <v>111</v>
      </c>
      <c r="Q46" s="643"/>
      <c r="R46" s="644"/>
      <c r="S46" s="95" t="s">
        <v>155</v>
      </c>
      <c r="T46" s="82" t="s">
        <v>58</v>
      </c>
      <c r="U46" s="337">
        <v>1</v>
      </c>
      <c r="V46" s="472">
        <v>1</v>
      </c>
      <c r="W46" s="472">
        <f>O46/N46</f>
        <v>1</v>
      </c>
      <c r="X46" s="473">
        <f t="shared" ref="X46" si="21">W46/V46</f>
        <v>1</v>
      </c>
      <c r="Y46" s="387">
        <f t="shared" ref="Y46" si="22">X46</f>
        <v>1</v>
      </c>
      <c r="AA46" s="413">
        <f>V46</f>
        <v>1</v>
      </c>
      <c r="AB46" s="413">
        <f>W46</f>
        <v>1</v>
      </c>
      <c r="AC46" s="473">
        <f t="shared" ref="AC46" si="23">AB46/AA46</f>
        <v>1</v>
      </c>
      <c r="AD46" s="387">
        <f t="shared" ref="AD46" si="24">AC46</f>
        <v>1</v>
      </c>
      <c r="AE46" s="285">
        <v>0</v>
      </c>
      <c r="AF46" s="285">
        <v>0</v>
      </c>
      <c r="AG46" s="286">
        <v>0</v>
      </c>
      <c r="AH46" s="287">
        <f t="shared" ref="AH46" si="25">AG46</f>
        <v>0</v>
      </c>
      <c r="AI46" s="285">
        <v>0</v>
      </c>
      <c r="AJ46" s="285">
        <v>0</v>
      </c>
      <c r="AK46" s="286">
        <v>0</v>
      </c>
      <c r="AL46" s="287">
        <f t="shared" ref="AL46" si="26">AK46</f>
        <v>0</v>
      </c>
      <c r="AM46" s="285">
        <v>0</v>
      </c>
      <c r="AN46" s="285">
        <v>0</v>
      </c>
      <c r="AO46" s="286">
        <v>0</v>
      </c>
      <c r="AP46" s="287">
        <f t="shared" ref="AP46" si="27">AO46</f>
        <v>0</v>
      </c>
    </row>
    <row r="47" spans="1:42" s="49" customFormat="1" ht="215.25" customHeight="1">
      <c r="A47" s="74" t="s">
        <v>329</v>
      </c>
      <c r="B47" s="1142" t="s">
        <v>84</v>
      </c>
      <c r="C47" s="1143"/>
      <c r="D47" s="237" t="s">
        <v>513</v>
      </c>
      <c r="E47" s="238" t="s">
        <v>522</v>
      </c>
      <c r="F47" s="1147" t="s">
        <v>517</v>
      </c>
      <c r="G47" s="1148"/>
      <c r="H47" s="1225" t="s">
        <v>776</v>
      </c>
      <c r="I47" s="1226"/>
      <c r="J47" s="1227"/>
      <c r="K47" s="321" t="d">
        <v>2019-01-14</v>
      </c>
      <c r="L47" s="321" t="d">
        <v>2019-01-18</v>
      </c>
      <c r="M47" s="476" t="s">
        <v>777</v>
      </c>
      <c r="N47" s="565">
        <v>73623000</v>
      </c>
      <c r="O47" s="322">
        <v>73623000</v>
      </c>
      <c r="P47" s="642" t="s">
        <v>111</v>
      </c>
      <c r="Q47" s="643"/>
      <c r="R47" s="644"/>
      <c r="S47" s="95" t="s">
        <v>155</v>
      </c>
      <c r="T47" s="82" t="s">
        <v>58</v>
      </c>
      <c r="U47" s="337">
        <v>1</v>
      </c>
      <c r="V47" s="472">
        <v>1</v>
      </c>
      <c r="W47" s="472">
        <f t="shared" ref="W47:W50" si="28">O47/N47</f>
        <v>1</v>
      </c>
      <c r="X47" s="473">
        <f t="shared" ref="X47:X50" si="29">W47/V47</f>
        <v>1</v>
      </c>
      <c r="Y47" s="387">
        <f t="shared" ref="Y47:Y49" si="30">X47</f>
        <v>1</v>
      </c>
      <c r="AA47" s="413">
        <f t="shared" ref="AA47:AA49" si="31">V47</f>
        <v>1</v>
      </c>
      <c r="AB47" s="413">
        <f t="shared" ref="AB47:AB49" si="32">W47</f>
        <v>1</v>
      </c>
      <c r="AC47" s="473">
        <f t="shared" ref="AC47:AC49" si="33">AB47/AA47</f>
        <v>1</v>
      </c>
      <c r="AD47" s="387">
        <f t="shared" ref="AD47:AD49" si="34">AC47</f>
        <v>1</v>
      </c>
      <c r="AE47" s="385">
        <v>0</v>
      </c>
      <c r="AF47" s="385">
        <v>0</v>
      </c>
      <c r="AG47" s="386">
        <v>0</v>
      </c>
      <c r="AH47" s="387">
        <f t="shared" ref="AH47:AH59" si="35">AG47</f>
        <v>0</v>
      </c>
      <c r="AI47" s="385">
        <v>0</v>
      </c>
      <c r="AJ47" s="385">
        <v>0</v>
      </c>
      <c r="AK47" s="386">
        <v>0</v>
      </c>
      <c r="AL47" s="387">
        <f t="shared" ref="AL47:AL59" si="36">AK47</f>
        <v>0</v>
      </c>
      <c r="AM47" s="385">
        <v>0</v>
      </c>
      <c r="AN47" s="385">
        <v>0</v>
      </c>
      <c r="AO47" s="386">
        <v>0</v>
      </c>
      <c r="AP47" s="387">
        <f t="shared" ref="AP47:AP59" si="37">AO47</f>
        <v>0</v>
      </c>
    </row>
    <row r="48" spans="1:42" s="49" customFormat="1" ht="215.25" customHeight="1">
      <c r="A48" s="74" t="s">
        <v>329</v>
      </c>
      <c r="B48" s="1142" t="s">
        <v>84</v>
      </c>
      <c r="C48" s="1143"/>
      <c r="D48" s="237" t="s">
        <v>513</v>
      </c>
      <c r="E48" s="238" t="s">
        <v>522</v>
      </c>
      <c r="F48" s="1147" t="s">
        <v>517</v>
      </c>
      <c r="G48" s="1148"/>
      <c r="H48" s="1225" t="s">
        <v>778</v>
      </c>
      <c r="I48" s="1226"/>
      <c r="J48" s="1227"/>
      <c r="K48" s="321" t="d">
        <v>2019-01-22</v>
      </c>
      <c r="L48" s="321" t="d">
        <v>2019-01-31</v>
      </c>
      <c r="M48" s="476" t="s">
        <v>1187</v>
      </c>
      <c r="N48" s="565">
        <f>66374000-603400</f>
        <v>65770600</v>
      </c>
      <c r="O48" s="322">
        <v>65770600</v>
      </c>
      <c r="P48" s="642" t="s">
        <v>111</v>
      </c>
      <c r="Q48" s="643"/>
      <c r="R48" s="644"/>
      <c r="S48" s="95" t="s">
        <v>155</v>
      </c>
      <c r="T48" s="82" t="s">
        <v>58</v>
      </c>
      <c r="U48" s="337">
        <v>1</v>
      </c>
      <c r="V48" s="472">
        <v>1</v>
      </c>
      <c r="W48" s="472">
        <f t="shared" si="28"/>
        <v>1</v>
      </c>
      <c r="X48" s="473">
        <f t="shared" si="29"/>
        <v>1</v>
      </c>
      <c r="Y48" s="387">
        <f t="shared" si="30"/>
        <v>1</v>
      </c>
      <c r="AA48" s="413">
        <f t="shared" si="31"/>
        <v>1</v>
      </c>
      <c r="AB48" s="413">
        <f t="shared" si="32"/>
        <v>1</v>
      </c>
      <c r="AC48" s="473">
        <f t="shared" si="33"/>
        <v>1</v>
      </c>
      <c r="AD48" s="387">
        <f t="shared" si="34"/>
        <v>1</v>
      </c>
      <c r="AE48" s="385">
        <v>0</v>
      </c>
      <c r="AF48" s="385">
        <v>0</v>
      </c>
      <c r="AG48" s="386">
        <v>0</v>
      </c>
      <c r="AH48" s="387">
        <f t="shared" si="35"/>
        <v>0</v>
      </c>
      <c r="AI48" s="385">
        <v>0</v>
      </c>
      <c r="AJ48" s="385">
        <v>0</v>
      </c>
      <c r="AK48" s="386">
        <v>0</v>
      </c>
      <c r="AL48" s="387">
        <f t="shared" si="36"/>
        <v>0</v>
      </c>
      <c r="AM48" s="385">
        <v>0</v>
      </c>
      <c r="AN48" s="385">
        <v>0</v>
      </c>
      <c r="AO48" s="386">
        <v>0</v>
      </c>
      <c r="AP48" s="387">
        <f t="shared" si="37"/>
        <v>0</v>
      </c>
    </row>
    <row r="49" spans="1:42" s="49" customFormat="1" ht="215.25" customHeight="1">
      <c r="A49" s="74" t="s">
        <v>329</v>
      </c>
      <c r="B49" s="1142" t="s">
        <v>84</v>
      </c>
      <c r="C49" s="1143"/>
      <c r="D49" s="237" t="s">
        <v>513</v>
      </c>
      <c r="E49" s="238" t="s">
        <v>522</v>
      </c>
      <c r="F49" s="1147" t="s">
        <v>517</v>
      </c>
      <c r="G49" s="1148"/>
      <c r="H49" s="1225" t="s">
        <v>779</v>
      </c>
      <c r="I49" s="1226"/>
      <c r="J49" s="1227"/>
      <c r="K49" s="321" t="d">
        <v>2019-03-04</v>
      </c>
      <c r="L49" s="321" t="d">
        <v>2019-03-15</v>
      </c>
      <c r="M49" s="476" t="s">
        <v>1188</v>
      </c>
      <c r="N49" s="565">
        <v>68233000</v>
      </c>
      <c r="O49" s="322">
        <v>62468000</v>
      </c>
      <c r="P49" s="642" t="s">
        <v>111</v>
      </c>
      <c r="Q49" s="643"/>
      <c r="R49" s="644"/>
      <c r="S49" s="95" t="s">
        <v>155</v>
      </c>
      <c r="T49" s="82" t="s">
        <v>58</v>
      </c>
      <c r="U49" s="337">
        <v>1</v>
      </c>
      <c r="V49" s="472">
        <v>1</v>
      </c>
      <c r="W49" s="472">
        <f t="shared" si="28"/>
        <v>0.91551009042545395</v>
      </c>
      <c r="X49" s="473">
        <f t="shared" si="29"/>
        <v>0.91551009042545395</v>
      </c>
      <c r="Y49" s="387">
        <f t="shared" si="30"/>
        <v>0.91551009042545395</v>
      </c>
      <c r="AA49" s="413">
        <f t="shared" si="31"/>
        <v>1</v>
      </c>
      <c r="AB49" s="413">
        <f t="shared" si="32"/>
        <v>0.91551009042545395</v>
      </c>
      <c r="AC49" s="473">
        <f t="shared" si="33"/>
        <v>0.91551009042545395</v>
      </c>
      <c r="AD49" s="387">
        <f t="shared" si="34"/>
        <v>0.91551009042545395</v>
      </c>
      <c r="AE49" s="385">
        <v>0</v>
      </c>
      <c r="AF49" s="385">
        <v>0</v>
      </c>
      <c r="AG49" s="386">
        <v>0</v>
      </c>
      <c r="AH49" s="387">
        <f t="shared" si="35"/>
        <v>0</v>
      </c>
      <c r="AI49" s="385">
        <v>0</v>
      </c>
      <c r="AJ49" s="385">
        <v>0</v>
      </c>
      <c r="AK49" s="386">
        <v>0</v>
      </c>
      <c r="AL49" s="387">
        <f t="shared" si="36"/>
        <v>0</v>
      </c>
      <c r="AM49" s="385">
        <v>0</v>
      </c>
      <c r="AN49" s="385">
        <v>0</v>
      </c>
      <c r="AO49" s="386">
        <v>0</v>
      </c>
      <c r="AP49" s="387">
        <f t="shared" si="37"/>
        <v>0</v>
      </c>
    </row>
    <row r="50" spans="1:42" s="49" customFormat="1" ht="215.25" customHeight="1">
      <c r="A50" s="74" t="s">
        <v>329</v>
      </c>
      <c r="B50" s="1228" t="s">
        <v>84</v>
      </c>
      <c r="C50" s="1229"/>
      <c r="D50" s="237" t="s">
        <v>510</v>
      </c>
      <c r="E50" s="323" t="s">
        <v>780</v>
      </c>
      <c r="F50" s="1149" t="s">
        <v>1186</v>
      </c>
      <c r="G50" s="1150"/>
      <c r="H50" s="1225" t="s">
        <v>1761</v>
      </c>
      <c r="I50" s="1226"/>
      <c r="J50" s="1230"/>
      <c r="K50" s="321" t="d">
        <v>2019-03-20</v>
      </c>
      <c r="L50" s="321" t="d">
        <v>2019-06-26</v>
      </c>
      <c r="M50" s="477" t="s">
        <v>1643</v>
      </c>
      <c r="N50" s="565">
        <f>127900000</f>
        <v>127900000</v>
      </c>
      <c r="O50" s="322">
        <v>127900000</v>
      </c>
      <c r="P50" s="642" t="s">
        <v>111</v>
      </c>
      <c r="Q50" s="643"/>
      <c r="R50" s="644"/>
      <c r="S50" s="95" t="s">
        <v>155</v>
      </c>
      <c r="T50" s="82" t="s">
        <v>58</v>
      </c>
      <c r="U50" s="337">
        <v>1</v>
      </c>
      <c r="V50" s="317">
        <v>1</v>
      </c>
      <c r="W50" s="472">
        <f t="shared" si="28"/>
        <v>1</v>
      </c>
      <c r="X50" s="473">
        <f t="shared" si="29"/>
        <v>1</v>
      </c>
      <c r="Y50" s="287">
        <f>X50</f>
        <v>1</v>
      </c>
      <c r="AA50" s="413">
        <v>0</v>
      </c>
      <c r="AB50" s="413">
        <v>0</v>
      </c>
      <c r="AC50" s="286">
        <v>0</v>
      </c>
      <c r="AD50" s="287">
        <f>AC50</f>
        <v>0</v>
      </c>
      <c r="AE50" s="533">
        <f>V50</f>
        <v>1</v>
      </c>
      <c r="AF50" s="533">
        <f>W50</f>
        <v>1</v>
      </c>
      <c r="AG50" s="473">
        <f t="shared" ref="AG50" si="38">AF50/AE50</f>
        <v>1</v>
      </c>
      <c r="AH50" s="387">
        <f t="shared" si="35"/>
        <v>1</v>
      </c>
      <c r="AI50" s="385">
        <v>0</v>
      </c>
      <c r="AJ50" s="385">
        <v>0</v>
      </c>
      <c r="AK50" s="386">
        <v>0</v>
      </c>
      <c r="AL50" s="387">
        <f t="shared" si="36"/>
        <v>0</v>
      </c>
      <c r="AM50" s="385">
        <v>0</v>
      </c>
      <c r="AN50" s="385">
        <v>0</v>
      </c>
      <c r="AO50" s="386">
        <v>0</v>
      </c>
      <c r="AP50" s="387">
        <f t="shared" si="37"/>
        <v>0</v>
      </c>
    </row>
    <row r="51" spans="1:42" s="49" customFormat="1" ht="215.25" customHeight="1">
      <c r="A51" s="74" t="s">
        <v>329</v>
      </c>
      <c r="B51" s="1228" t="s">
        <v>84</v>
      </c>
      <c r="C51" s="1229"/>
      <c r="D51" s="237" t="s">
        <v>507</v>
      </c>
      <c r="E51" s="323" t="s">
        <v>515</v>
      </c>
      <c r="F51" s="1149" t="s">
        <v>508</v>
      </c>
      <c r="G51" s="1150"/>
      <c r="H51" s="1225" t="s">
        <v>781</v>
      </c>
      <c r="I51" s="1226"/>
      <c r="J51" s="1230"/>
      <c r="K51" s="321"/>
      <c r="L51" s="321" t="d">
        <v>2019-03-15</v>
      </c>
      <c r="M51" s="476" t="s">
        <v>1189</v>
      </c>
      <c r="N51" s="565">
        <v>62240000</v>
      </c>
      <c r="O51" s="322">
        <v>56317333</v>
      </c>
      <c r="P51" s="642" t="s">
        <v>111</v>
      </c>
      <c r="Q51" s="643"/>
      <c r="R51" s="644"/>
      <c r="S51" s="95" t="s">
        <v>155</v>
      </c>
      <c r="T51" s="82" t="s">
        <v>58</v>
      </c>
      <c r="U51" s="337">
        <v>1</v>
      </c>
      <c r="V51" s="472">
        <v>1</v>
      </c>
      <c r="W51" s="472">
        <f t="shared" ref="W51:W54" si="39">O51/N51</f>
        <v>0.90484146850899738</v>
      </c>
      <c r="X51" s="473">
        <f t="shared" ref="X51:X59" si="40">W51/V51</f>
        <v>0.90484146850899738</v>
      </c>
      <c r="Y51" s="387">
        <f t="shared" ref="Y51:Y59" si="41">X51</f>
        <v>0.90484146850899738</v>
      </c>
      <c r="AA51" s="413">
        <f t="shared" ref="AA51:AA55" si="42">V51</f>
        <v>1</v>
      </c>
      <c r="AB51" s="413">
        <f t="shared" ref="AB51:AB58" si="43">W51</f>
        <v>0.90484146850899738</v>
      </c>
      <c r="AC51" s="473">
        <f t="shared" ref="AC51:AC58" si="44">AB51/AA51</f>
        <v>0.90484146850899738</v>
      </c>
      <c r="AD51" s="387">
        <f t="shared" ref="AD51:AD59" si="45">AC51</f>
        <v>0.90484146850899738</v>
      </c>
      <c r="AE51" s="385">
        <v>0</v>
      </c>
      <c r="AF51" s="385">
        <v>0</v>
      </c>
      <c r="AG51" s="386">
        <v>0</v>
      </c>
      <c r="AH51" s="387">
        <f t="shared" si="35"/>
        <v>0</v>
      </c>
      <c r="AI51" s="385">
        <v>0</v>
      </c>
      <c r="AJ51" s="385">
        <v>0</v>
      </c>
      <c r="AK51" s="386">
        <v>0</v>
      </c>
      <c r="AL51" s="387">
        <f t="shared" si="36"/>
        <v>0</v>
      </c>
      <c r="AM51" s="385">
        <v>0</v>
      </c>
      <c r="AN51" s="385">
        <v>0</v>
      </c>
      <c r="AO51" s="386">
        <v>0</v>
      </c>
      <c r="AP51" s="387">
        <f t="shared" si="37"/>
        <v>0</v>
      </c>
    </row>
    <row r="52" spans="1:42" s="49" customFormat="1" ht="215.25" customHeight="1">
      <c r="A52" s="74" t="s">
        <v>329</v>
      </c>
      <c r="B52" s="1228" t="s">
        <v>84</v>
      </c>
      <c r="C52" s="1229"/>
      <c r="D52" s="237" t="s">
        <v>507</v>
      </c>
      <c r="E52" s="323" t="s">
        <v>515</v>
      </c>
      <c r="F52" s="1149" t="s">
        <v>508</v>
      </c>
      <c r="G52" s="1150"/>
      <c r="H52" s="1225" t="s">
        <v>781</v>
      </c>
      <c r="I52" s="1226"/>
      <c r="J52" s="1230"/>
      <c r="K52" s="321"/>
      <c r="L52" s="321"/>
      <c r="M52" s="476"/>
      <c r="N52" s="565">
        <v>12000000</v>
      </c>
      <c r="O52" s="322"/>
      <c r="P52" s="642" t="s">
        <v>111</v>
      </c>
      <c r="Q52" s="643"/>
      <c r="R52" s="644"/>
      <c r="S52" s="95" t="s">
        <v>155</v>
      </c>
      <c r="T52" s="82" t="s">
        <v>58</v>
      </c>
      <c r="U52" s="337">
        <v>1</v>
      </c>
      <c r="V52" s="472">
        <v>1</v>
      </c>
      <c r="W52" s="472">
        <f t="shared" si="39"/>
        <v>0</v>
      </c>
      <c r="X52" s="473">
        <f t="shared" si="40"/>
        <v>0</v>
      </c>
      <c r="Y52" s="387">
        <f t="shared" si="41"/>
        <v>0</v>
      </c>
      <c r="AA52" s="413">
        <f t="shared" si="42"/>
        <v>1</v>
      </c>
      <c r="AB52" s="413">
        <f t="shared" si="43"/>
        <v>0</v>
      </c>
      <c r="AC52" s="473">
        <f t="shared" si="44"/>
        <v>0</v>
      </c>
      <c r="AD52" s="387">
        <f t="shared" si="45"/>
        <v>0</v>
      </c>
      <c r="AE52" s="385">
        <v>0</v>
      </c>
      <c r="AF52" s="385">
        <v>0</v>
      </c>
      <c r="AG52" s="386">
        <v>0</v>
      </c>
      <c r="AH52" s="387">
        <f t="shared" si="35"/>
        <v>0</v>
      </c>
      <c r="AI52" s="385">
        <v>0</v>
      </c>
      <c r="AJ52" s="385">
        <v>0</v>
      </c>
      <c r="AK52" s="386">
        <v>0</v>
      </c>
      <c r="AL52" s="387">
        <f t="shared" si="36"/>
        <v>0</v>
      </c>
      <c r="AM52" s="385">
        <v>0</v>
      </c>
      <c r="AN52" s="385">
        <v>0</v>
      </c>
      <c r="AO52" s="386">
        <v>0</v>
      </c>
      <c r="AP52" s="387">
        <f t="shared" si="37"/>
        <v>0</v>
      </c>
    </row>
    <row r="53" spans="1:42" s="49" customFormat="1" ht="294.75" customHeight="1">
      <c r="A53" s="74" t="s">
        <v>329</v>
      </c>
      <c r="B53" s="1228" t="s">
        <v>84</v>
      </c>
      <c r="C53" s="1229"/>
      <c r="D53" s="237" t="s">
        <v>507</v>
      </c>
      <c r="E53" s="323" t="s">
        <v>515</v>
      </c>
      <c r="F53" s="1149" t="s">
        <v>508</v>
      </c>
      <c r="G53" s="1150"/>
      <c r="H53" s="1225" t="s">
        <v>1760</v>
      </c>
      <c r="I53" s="1226"/>
      <c r="J53" s="1230"/>
      <c r="K53" s="321" t="d">
        <v>2019-08-02</v>
      </c>
      <c r="L53" s="321"/>
      <c r="M53" s="476"/>
      <c r="N53" s="565">
        <v>124800000</v>
      </c>
      <c r="O53" s="322"/>
      <c r="P53" s="642" t="s">
        <v>111</v>
      </c>
      <c r="Q53" s="643"/>
      <c r="R53" s="644"/>
      <c r="S53" s="95" t="s">
        <v>155</v>
      </c>
      <c r="T53" s="82" t="s">
        <v>58</v>
      </c>
      <c r="U53" s="337">
        <v>1</v>
      </c>
      <c r="V53" s="472">
        <v>1</v>
      </c>
      <c r="W53" s="472">
        <f t="shared" si="39"/>
        <v>0</v>
      </c>
      <c r="X53" s="473">
        <f t="shared" si="40"/>
        <v>0</v>
      </c>
      <c r="Y53" s="387">
        <f t="shared" si="41"/>
        <v>0</v>
      </c>
      <c r="AA53" s="413">
        <v>0</v>
      </c>
      <c r="AB53" s="413">
        <v>0</v>
      </c>
      <c r="AC53" s="473">
        <v>0</v>
      </c>
      <c r="AD53" s="387">
        <f t="shared" si="45"/>
        <v>0</v>
      </c>
      <c r="AE53" s="385">
        <v>0</v>
      </c>
      <c r="AF53" s="385">
        <v>0</v>
      </c>
      <c r="AG53" s="386">
        <v>0</v>
      </c>
      <c r="AH53" s="387">
        <f t="shared" si="35"/>
        <v>0</v>
      </c>
      <c r="AI53" s="413">
        <f>V53</f>
        <v>1</v>
      </c>
      <c r="AJ53" s="413">
        <f>W53</f>
        <v>0</v>
      </c>
      <c r="AK53" s="386">
        <v>0</v>
      </c>
      <c r="AL53" s="387">
        <f t="shared" si="36"/>
        <v>0</v>
      </c>
      <c r="AM53" s="385">
        <v>0</v>
      </c>
      <c r="AN53" s="385">
        <v>0</v>
      </c>
      <c r="AO53" s="386">
        <v>0</v>
      </c>
      <c r="AP53" s="387">
        <f t="shared" si="37"/>
        <v>0</v>
      </c>
    </row>
    <row r="54" spans="1:42" s="49" customFormat="1" ht="215.25" customHeight="1">
      <c r="A54" s="74" t="s">
        <v>329</v>
      </c>
      <c r="B54" s="1228" t="s">
        <v>84</v>
      </c>
      <c r="C54" s="1229"/>
      <c r="D54" s="237" t="s">
        <v>507</v>
      </c>
      <c r="E54" s="323" t="s">
        <v>515</v>
      </c>
      <c r="F54" s="1149" t="s">
        <v>508</v>
      </c>
      <c r="G54" s="1150"/>
      <c r="H54" s="1225" t="s">
        <v>781</v>
      </c>
      <c r="I54" s="1226"/>
      <c r="J54" s="1230"/>
      <c r="K54" s="321"/>
      <c r="L54" s="321"/>
      <c r="M54" s="477"/>
      <c r="N54" s="565">
        <v>19200000</v>
      </c>
      <c r="O54" s="322"/>
      <c r="P54" s="642" t="s">
        <v>111</v>
      </c>
      <c r="Q54" s="643"/>
      <c r="R54" s="644"/>
      <c r="S54" s="95" t="s">
        <v>155</v>
      </c>
      <c r="T54" s="82" t="s">
        <v>58</v>
      </c>
      <c r="U54" s="337">
        <v>1</v>
      </c>
      <c r="V54" s="472">
        <v>1</v>
      </c>
      <c r="W54" s="472">
        <f t="shared" si="39"/>
        <v>0</v>
      </c>
      <c r="X54" s="473">
        <f t="shared" si="40"/>
        <v>0</v>
      </c>
      <c r="Y54" s="387">
        <f t="shared" si="41"/>
        <v>0</v>
      </c>
      <c r="AA54" s="413">
        <f t="shared" si="42"/>
        <v>1</v>
      </c>
      <c r="AB54" s="413">
        <f t="shared" si="43"/>
        <v>0</v>
      </c>
      <c r="AC54" s="473">
        <f t="shared" si="44"/>
        <v>0</v>
      </c>
      <c r="AD54" s="387">
        <f t="shared" si="45"/>
        <v>0</v>
      </c>
      <c r="AE54" s="385">
        <v>0</v>
      </c>
      <c r="AF54" s="385">
        <v>0</v>
      </c>
      <c r="AG54" s="386">
        <v>0</v>
      </c>
      <c r="AH54" s="387">
        <f t="shared" si="35"/>
        <v>0</v>
      </c>
      <c r="AI54" s="385">
        <v>0</v>
      </c>
      <c r="AJ54" s="385">
        <v>0</v>
      </c>
      <c r="AK54" s="386">
        <v>0</v>
      </c>
      <c r="AL54" s="387">
        <f t="shared" si="36"/>
        <v>0</v>
      </c>
      <c r="AM54" s="385">
        <v>0</v>
      </c>
      <c r="AN54" s="385">
        <v>0</v>
      </c>
      <c r="AO54" s="386">
        <v>0</v>
      </c>
      <c r="AP54" s="387">
        <f t="shared" si="37"/>
        <v>0</v>
      </c>
    </row>
    <row r="55" spans="1:42" s="49" customFormat="1" ht="332.25" customHeight="1">
      <c r="A55" s="74" t="s">
        <v>484</v>
      </c>
      <c r="B55" s="842" t="s">
        <v>1539</v>
      </c>
      <c r="C55" s="843"/>
      <c r="D55" s="200" t="s">
        <v>93</v>
      </c>
      <c r="E55" s="105"/>
      <c r="F55" s="1147" t="s">
        <v>1578</v>
      </c>
      <c r="G55" s="1148"/>
      <c r="H55" s="1127" t="s">
        <v>1578</v>
      </c>
      <c r="I55" s="1128"/>
      <c r="J55" s="1129"/>
      <c r="K55" s="327" t="s">
        <v>1579</v>
      </c>
      <c r="L55" s="327" t="s">
        <v>1580</v>
      </c>
      <c r="M55" s="200"/>
      <c r="N55" s="511" t="s">
        <v>1552</v>
      </c>
      <c r="O55" s="511" t="s">
        <v>1552</v>
      </c>
      <c r="P55" s="846" t="s">
        <v>1582</v>
      </c>
      <c r="Q55" s="847" t="s">
        <v>1582</v>
      </c>
      <c r="R55" s="848" t="s">
        <v>1582</v>
      </c>
      <c r="S55" s="95" t="s">
        <v>153</v>
      </c>
      <c r="T55" s="82" t="s">
        <v>58</v>
      </c>
      <c r="U55" s="337">
        <v>1</v>
      </c>
      <c r="V55" s="472">
        <v>1</v>
      </c>
      <c r="W55" s="472">
        <v>0</v>
      </c>
      <c r="X55" s="473">
        <f t="shared" si="40"/>
        <v>0</v>
      </c>
      <c r="Y55" s="495">
        <f t="shared" si="41"/>
        <v>0</v>
      </c>
      <c r="AA55" s="413">
        <f t="shared" si="42"/>
        <v>1</v>
      </c>
      <c r="AB55" s="413">
        <f t="shared" si="43"/>
        <v>0</v>
      </c>
      <c r="AC55" s="473">
        <f t="shared" si="44"/>
        <v>0</v>
      </c>
      <c r="AD55" s="495">
        <f t="shared" si="45"/>
        <v>0</v>
      </c>
      <c r="AE55" s="494">
        <v>0</v>
      </c>
      <c r="AF55" s="494">
        <v>0</v>
      </c>
      <c r="AG55" s="460">
        <v>0</v>
      </c>
      <c r="AH55" s="495">
        <f t="shared" si="35"/>
        <v>0</v>
      </c>
      <c r="AI55" s="494">
        <v>0</v>
      </c>
      <c r="AJ55" s="494">
        <v>0</v>
      </c>
      <c r="AK55" s="460">
        <v>0</v>
      </c>
      <c r="AL55" s="495">
        <f t="shared" si="36"/>
        <v>0</v>
      </c>
      <c r="AM55" s="494">
        <v>0</v>
      </c>
      <c r="AN55" s="494">
        <v>0</v>
      </c>
      <c r="AO55" s="460">
        <v>0</v>
      </c>
      <c r="AP55" s="495">
        <f t="shared" si="37"/>
        <v>0</v>
      </c>
    </row>
    <row r="56" spans="1:42" s="49" customFormat="1" ht="332.25" customHeight="1">
      <c r="A56" s="74" t="s">
        <v>484</v>
      </c>
      <c r="B56" s="842" t="s">
        <v>1583</v>
      </c>
      <c r="C56" s="843"/>
      <c r="D56" s="200" t="s">
        <v>93</v>
      </c>
      <c r="E56" s="105"/>
      <c r="F56" s="496"/>
      <c r="G56" s="497"/>
      <c r="H56" s="1127" t="s">
        <v>782</v>
      </c>
      <c r="I56" s="1128"/>
      <c r="J56" s="1129"/>
      <c r="K56" s="327" t="s">
        <v>1584</v>
      </c>
      <c r="L56" s="327"/>
      <c r="M56" s="200"/>
      <c r="N56" s="511" t="s">
        <v>1552</v>
      </c>
      <c r="O56" s="511" t="s">
        <v>1552</v>
      </c>
      <c r="P56" s="846" t="s">
        <v>783</v>
      </c>
      <c r="Q56" s="847"/>
      <c r="R56" s="848"/>
      <c r="S56" s="95" t="s">
        <v>153</v>
      </c>
      <c r="T56" s="82" t="s">
        <v>58</v>
      </c>
      <c r="U56" s="337">
        <v>1</v>
      </c>
      <c r="V56" s="472">
        <v>1</v>
      </c>
      <c r="W56" s="472">
        <v>0</v>
      </c>
      <c r="X56" s="473">
        <f t="shared" si="40"/>
        <v>0</v>
      </c>
      <c r="Y56" s="495">
        <f t="shared" si="41"/>
        <v>0</v>
      </c>
      <c r="AA56" s="413">
        <v>0.33</v>
      </c>
      <c r="AB56" s="413">
        <f t="shared" si="43"/>
        <v>0</v>
      </c>
      <c r="AC56" s="473">
        <f t="shared" si="44"/>
        <v>0</v>
      </c>
      <c r="AD56" s="495">
        <f t="shared" si="45"/>
        <v>0</v>
      </c>
      <c r="AE56" s="494">
        <v>0</v>
      </c>
      <c r="AF56" s="494">
        <v>0</v>
      </c>
      <c r="AG56" s="460">
        <v>0</v>
      </c>
      <c r="AH56" s="495">
        <f t="shared" si="35"/>
        <v>0</v>
      </c>
      <c r="AI56" s="494">
        <v>0</v>
      </c>
      <c r="AJ56" s="494">
        <v>0</v>
      </c>
      <c r="AK56" s="460">
        <v>0</v>
      </c>
      <c r="AL56" s="495">
        <f t="shared" si="36"/>
        <v>0</v>
      </c>
      <c r="AM56" s="494">
        <v>0</v>
      </c>
      <c r="AN56" s="494">
        <v>0</v>
      </c>
      <c r="AO56" s="460">
        <v>0</v>
      </c>
      <c r="AP56" s="495">
        <f t="shared" si="37"/>
        <v>0</v>
      </c>
    </row>
    <row r="57" spans="1:42" ht="381.75" customHeight="1">
      <c r="A57" s="74" t="s">
        <v>484</v>
      </c>
      <c r="B57" s="1066" t="s">
        <v>765</v>
      </c>
      <c r="C57" s="1068"/>
      <c r="D57" s="200" t="s">
        <v>93</v>
      </c>
      <c r="E57" s="319" t="s">
        <v>483</v>
      </c>
      <c r="F57" s="1149" t="s">
        <v>482</v>
      </c>
      <c r="G57" s="1150"/>
      <c r="H57" s="1151" t="s">
        <v>766</v>
      </c>
      <c r="I57" s="1152"/>
      <c r="J57" s="1153"/>
      <c r="K57" s="327" t="s">
        <v>1586</v>
      </c>
      <c r="L57" s="127"/>
      <c r="M57" s="200"/>
      <c r="N57" s="511" t="s">
        <v>1552</v>
      </c>
      <c r="O57" s="511" t="s">
        <v>1552</v>
      </c>
      <c r="P57" s="846" t="s">
        <v>1585</v>
      </c>
      <c r="Q57" s="847" t="s">
        <v>1585</v>
      </c>
      <c r="R57" s="848" t="s">
        <v>1585</v>
      </c>
      <c r="S57" s="95" t="s">
        <v>153</v>
      </c>
      <c r="T57" s="82" t="s">
        <v>58</v>
      </c>
      <c r="U57" s="337">
        <v>1</v>
      </c>
      <c r="V57" s="472">
        <v>1</v>
      </c>
      <c r="W57" s="472">
        <v>0</v>
      </c>
      <c r="X57" s="473">
        <f t="shared" si="40"/>
        <v>0</v>
      </c>
      <c r="Y57" s="495">
        <f t="shared" si="41"/>
        <v>0</v>
      </c>
      <c r="Z57" s="49"/>
      <c r="AA57" s="413">
        <v>0.33</v>
      </c>
      <c r="AB57" s="413">
        <f t="shared" si="43"/>
        <v>0</v>
      </c>
      <c r="AC57" s="473">
        <f t="shared" si="44"/>
        <v>0</v>
      </c>
      <c r="AD57" s="495">
        <f t="shared" si="45"/>
        <v>0</v>
      </c>
      <c r="AE57" s="494">
        <v>0</v>
      </c>
      <c r="AF57" s="494">
        <v>0</v>
      </c>
      <c r="AG57" s="460">
        <v>0</v>
      </c>
      <c r="AH57" s="495">
        <f t="shared" si="35"/>
        <v>0</v>
      </c>
      <c r="AI57" s="494">
        <v>0</v>
      </c>
      <c r="AJ57" s="494">
        <v>0</v>
      </c>
      <c r="AK57" s="460">
        <v>0</v>
      </c>
      <c r="AL57" s="495">
        <f t="shared" si="36"/>
        <v>0</v>
      </c>
      <c r="AM57" s="494">
        <v>0</v>
      </c>
      <c r="AN57" s="494">
        <v>0</v>
      </c>
      <c r="AO57" s="460">
        <v>0</v>
      </c>
      <c r="AP57" s="495">
        <f t="shared" si="37"/>
        <v>0</v>
      </c>
    </row>
    <row r="58" spans="1:42" ht="381.75" customHeight="1">
      <c r="A58" s="74" t="s">
        <v>484</v>
      </c>
      <c r="B58" s="1066" t="s">
        <v>765</v>
      </c>
      <c r="C58" s="1068"/>
      <c r="D58" s="200" t="s">
        <v>93</v>
      </c>
      <c r="E58" s="319" t="s">
        <v>483</v>
      </c>
      <c r="F58" s="1149" t="s">
        <v>479</v>
      </c>
      <c r="G58" s="1150"/>
      <c r="H58" s="1151" t="s">
        <v>767</v>
      </c>
      <c r="I58" s="1152"/>
      <c r="J58" s="1153"/>
      <c r="K58" s="327" t="s">
        <v>1587</v>
      </c>
      <c r="L58" s="127"/>
      <c r="M58" s="200"/>
      <c r="N58" s="511" t="s">
        <v>1552</v>
      </c>
      <c r="O58" s="511" t="s">
        <v>1552</v>
      </c>
      <c r="P58" s="846" t="s">
        <v>768</v>
      </c>
      <c r="Q58" s="847" t="s">
        <v>768</v>
      </c>
      <c r="R58" s="848" t="s">
        <v>768</v>
      </c>
      <c r="S58" s="95" t="s">
        <v>153</v>
      </c>
      <c r="T58" s="82" t="s">
        <v>58</v>
      </c>
      <c r="U58" s="337">
        <v>1</v>
      </c>
      <c r="V58" s="472">
        <v>1</v>
      </c>
      <c r="W58" s="472">
        <v>0</v>
      </c>
      <c r="X58" s="473">
        <f t="shared" si="40"/>
        <v>0</v>
      </c>
      <c r="Y58" s="495">
        <f t="shared" si="41"/>
        <v>0</v>
      </c>
      <c r="Z58" s="49"/>
      <c r="AA58" s="413">
        <v>0.33</v>
      </c>
      <c r="AB58" s="413">
        <f t="shared" si="43"/>
        <v>0</v>
      </c>
      <c r="AC58" s="473">
        <f t="shared" si="44"/>
        <v>0</v>
      </c>
      <c r="AD58" s="495">
        <f t="shared" si="45"/>
        <v>0</v>
      </c>
      <c r="AE58" s="494">
        <v>0</v>
      </c>
      <c r="AF58" s="494">
        <v>0</v>
      </c>
      <c r="AG58" s="460">
        <v>0</v>
      </c>
      <c r="AH58" s="495">
        <f t="shared" si="35"/>
        <v>0</v>
      </c>
      <c r="AI58" s="494">
        <v>0</v>
      </c>
      <c r="AJ58" s="494">
        <v>0</v>
      </c>
      <c r="AK58" s="460">
        <v>0</v>
      </c>
      <c r="AL58" s="495">
        <f t="shared" si="36"/>
        <v>0</v>
      </c>
      <c r="AM58" s="494">
        <v>0</v>
      </c>
      <c r="AN58" s="494">
        <v>0</v>
      </c>
      <c r="AO58" s="460">
        <v>0</v>
      </c>
      <c r="AP58" s="495">
        <f t="shared" si="37"/>
        <v>0</v>
      </c>
    </row>
    <row r="59" spans="1:42" s="49" customFormat="1" ht="296.25" customHeight="1">
      <c r="A59" s="74" t="s">
        <v>484</v>
      </c>
      <c r="B59" s="1249" t="s">
        <v>1593</v>
      </c>
      <c r="C59" s="1063"/>
      <c r="D59" s="342"/>
      <c r="E59" s="343"/>
      <c r="F59" s="1061"/>
      <c r="G59" s="1062"/>
      <c r="H59" s="1061" t="s">
        <v>1594</v>
      </c>
      <c r="I59" s="1062"/>
      <c r="J59" s="1063"/>
      <c r="K59" s="478" t="s">
        <v>1451</v>
      </c>
      <c r="L59" s="50"/>
      <c r="M59" s="477" t="s">
        <v>1528</v>
      </c>
      <c r="N59" s="70"/>
      <c r="O59" s="69"/>
      <c r="P59" s="642" t="s">
        <v>1555</v>
      </c>
      <c r="Q59" s="643"/>
      <c r="R59" s="644"/>
      <c r="S59" s="344" t="s">
        <v>155</v>
      </c>
      <c r="T59" s="336" t="s">
        <v>114</v>
      </c>
      <c r="U59" s="337">
        <v>1</v>
      </c>
      <c r="V59" s="472">
        <v>1</v>
      </c>
      <c r="W59" s="472">
        <v>0</v>
      </c>
      <c r="X59" s="473">
        <f t="shared" si="40"/>
        <v>0</v>
      </c>
      <c r="Y59" s="495">
        <f t="shared" si="41"/>
        <v>0</v>
      </c>
      <c r="AA59" s="413">
        <v>0</v>
      </c>
      <c r="AB59" s="413">
        <v>0</v>
      </c>
      <c r="AC59" s="473">
        <v>0</v>
      </c>
      <c r="AD59" s="495">
        <f t="shared" si="45"/>
        <v>0</v>
      </c>
      <c r="AE59" s="494">
        <v>0</v>
      </c>
      <c r="AF59" s="494">
        <v>0</v>
      </c>
      <c r="AG59" s="460">
        <v>0</v>
      </c>
      <c r="AH59" s="495">
        <f t="shared" si="35"/>
        <v>0</v>
      </c>
      <c r="AI59" s="494">
        <v>0</v>
      </c>
      <c r="AJ59" s="494">
        <v>0</v>
      </c>
      <c r="AK59" s="460">
        <v>0</v>
      </c>
      <c r="AL59" s="495">
        <f t="shared" si="36"/>
        <v>0</v>
      </c>
      <c r="AM59" s="494">
        <v>0</v>
      </c>
      <c r="AN59" s="494">
        <v>0</v>
      </c>
      <c r="AO59" s="460">
        <v>0</v>
      </c>
      <c r="AP59" s="495">
        <f t="shared" si="37"/>
        <v>0</v>
      </c>
    </row>
    <row r="60" spans="1:42" s="45" customFormat="1" ht="123.75" customHeight="1">
      <c r="A60" s="21"/>
      <c r="B60" s="21"/>
      <c r="C60" s="21"/>
      <c r="D60" s="21"/>
      <c r="E60" s="21"/>
      <c r="F60" s="21"/>
      <c r="G60" s="21"/>
      <c r="H60" s="21"/>
      <c r="I60" s="21"/>
      <c r="J60" s="21"/>
      <c r="K60" s="21"/>
      <c r="L60" s="21"/>
      <c r="M60" s="21"/>
      <c r="N60" s="21"/>
      <c r="O60" s="12"/>
      <c r="P60" s="22"/>
      <c r="Q60" s="22"/>
      <c r="R60" s="22"/>
      <c r="S60" s="91"/>
      <c r="T60" s="22"/>
      <c r="U60" s="13"/>
      <c r="V60" s="15"/>
      <c r="W60" s="15"/>
      <c r="X60" s="15"/>
      <c r="Y60" s="15"/>
      <c r="Z60" s="15"/>
      <c r="AA60" s="15"/>
      <c r="AB60" s="15"/>
      <c r="AC60" s="15"/>
      <c r="AD60" s="15"/>
      <c r="AE60" s="15"/>
      <c r="AF60" s="15"/>
      <c r="AG60" s="15"/>
      <c r="AH60" s="15"/>
      <c r="AI60" s="15"/>
      <c r="AJ60" s="15"/>
      <c r="AK60" s="15"/>
      <c r="AL60" s="15"/>
      <c r="AM60" s="15"/>
      <c r="AN60" s="15"/>
      <c r="AO60" s="15"/>
      <c r="AP60" s="15"/>
    </row>
    <row r="61" spans="1:42" ht="103.5" customHeight="1">
      <c r="A61" s="723" t="s">
        <v>670</v>
      </c>
      <c r="B61" s="723"/>
      <c r="C61" s="723"/>
      <c r="D61" s="723"/>
      <c r="E61" s="723"/>
      <c r="F61" s="723"/>
      <c r="G61" s="723"/>
      <c r="H61" s="723"/>
      <c r="I61" s="723"/>
      <c r="J61" s="723"/>
      <c r="K61" s="723"/>
      <c r="L61" s="723"/>
      <c r="M61" s="723"/>
      <c r="N61" s="723"/>
      <c r="O61" s="723"/>
      <c r="P61" s="723"/>
      <c r="Q61" s="723"/>
      <c r="R61" s="723"/>
      <c r="S61" s="723"/>
      <c r="T61" s="723"/>
      <c r="U61" s="723"/>
      <c r="V61" s="723"/>
      <c r="W61" s="723"/>
      <c r="X61" s="723"/>
      <c r="Y61" s="723"/>
    </row>
    <row r="62" spans="1:42" s="45" customFormat="1" ht="66" customHeight="1" thickBot="1">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46"/>
      <c r="AA62" s="46"/>
      <c r="AB62" s="46"/>
      <c r="AC62" s="46"/>
      <c r="AD62" s="46"/>
      <c r="AE62" s="46"/>
      <c r="AF62" s="46"/>
      <c r="AG62" s="46"/>
      <c r="AH62" s="46"/>
      <c r="AI62" s="46"/>
      <c r="AJ62" s="46"/>
      <c r="AK62" s="46"/>
      <c r="AL62" s="46"/>
      <c r="AM62" s="46"/>
      <c r="AN62" s="46"/>
      <c r="AO62" s="46"/>
      <c r="AP62" s="46"/>
    </row>
    <row r="63" spans="1:42" ht="87" customHeight="1" thickTop="1">
      <c r="A63" s="891" t="s">
        <v>1001</v>
      </c>
      <c r="B63" s="891"/>
      <c r="C63" s="891"/>
      <c r="D63" s="891"/>
      <c r="E63" s="1243" t="s">
        <v>1624</v>
      </c>
      <c r="F63" s="1244"/>
      <c r="G63" s="1244"/>
      <c r="H63" s="1244"/>
      <c r="I63" s="1244"/>
      <c r="J63" s="1245"/>
      <c r="K63" s="1122"/>
      <c r="L63" s="692"/>
      <c r="M63" s="692"/>
      <c r="N63" s="692"/>
      <c r="O63" s="692"/>
      <c r="P63" s="692"/>
      <c r="Q63" s="274"/>
      <c r="R63" s="274"/>
      <c r="S63" s="274"/>
      <c r="T63" s="274"/>
      <c r="U63" s="274"/>
    </row>
    <row r="64" spans="1:42" ht="87" customHeight="1" thickBot="1">
      <c r="A64" s="891"/>
      <c r="B64" s="891"/>
      <c r="C64" s="891"/>
      <c r="D64" s="892"/>
      <c r="E64" s="1183" t="s">
        <v>29</v>
      </c>
      <c r="F64" s="1184"/>
      <c r="G64" s="1185" t="s">
        <v>30</v>
      </c>
      <c r="H64" s="1184"/>
      <c r="I64" s="117" t="s">
        <v>9</v>
      </c>
      <c r="J64" s="118" t="s">
        <v>10</v>
      </c>
      <c r="K64" s="226"/>
      <c r="L64" s="170"/>
      <c r="M64" s="170"/>
      <c r="N64" s="170"/>
      <c r="O64" s="170"/>
      <c r="P64" s="170"/>
      <c r="Q64" s="31"/>
      <c r="R64" s="31"/>
      <c r="S64" s="31"/>
      <c r="T64" s="31"/>
      <c r="U64" s="31"/>
    </row>
    <row r="65" spans="1:53" ht="183" customHeight="1" thickTop="1">
      <c r="A65" s="1236" t="s">
        <v>689</v>
      </c>
      <c r="B65" s="1208"/>
      <c r="C65" s="1208"/>
      <c r="D65" s="1209"/>
      <c r="E65" s="1239">
        <f>+E70+E71+E72</f>
        <v>644708933</v>
      </c>
      <c r="F65" s="1001"/>
      <c r="G65" s="1239">
        <f>G73</f>
        <v>488708933</v>
      </c>
      <c r="H65" s="1001"/>
      <c r="I65" s="1246">
        <f>I73</f>
        <v>0.75803034204274011</v>
      </c>
      <c r="J65" s="1096">
        <f>+I65</f>
        <v>0.75803034204274011</v>
      </c>
      <c r="K65" s="31"/>
      <c r="L65" s="31"/>
      <c r="M65" s="31"/>
      <c r="N65" s="31"/>
      <c r="O65" s="31"/>
      <c r="P65" s="170"/>
      <c r="Q65" s="31"/>
      <c r="R65" s="31"/>
      <c r="S65" s="31"/>
      <c r="T65" s="31"/>
      <c r="U65" s="31"/>
    </row>
    <row r="66" spans="1:53" ht="183" customHeight="1">
      <c r="A66" s="1237"/>
      <c r="B66" s="1210"/>
      <c r="C66" s="1210"/>
      <c r="D66" s="1211"/>
      <c r="E66" s="1084"/>
      <c r="F66" s="1003"/>
      <c r="G66" s="1084"/>
      <c r="H66" s="1003"/>
      <c r="I66" s="1247"/>
      <c r="J66" s="1097"/>
      <c r="K66" s="31"/>
      <c r="L66" s="31"/>
      <c r="M66" s="31"/>
      <c r="N66" s="31"/>
      <c r="O66" s="31"/>
      <c r="P66" s="170"/>
      <c r="Q66" s="31"/>
      <c r="R66" s="31"/>
      <c r="S66" s="31"/>
      <c r="T66" s="31"/>
      <c r="U66" s="31"/>
    </row>
    <row r="67" spans="1:53" ht="183" customHeight="1">
      <c r="A67" s="1237"/>
      <c r="B67" s="1210"/>
      <c r="C67" s="1210"/>
      <c r="D67" s="1211"/>
      <c r="E67" s="1084"/>
      <c r="F67" s="1003"/>
      <c r="G67" s="1084"/>
      <c r="H67" s="1003"/>
      <c r="I67" s="1247"/>
      <c r="J67" s="1097"/>
      <c r="K67" s="226"/>
      <c r="L67" s="170"/>
      <c r="M67" s="170"/>
      <c r="N67" s="170"/>
      <c r="O67" s="170"/>
      <c r="P67" s="170"/>
      <c r="Q67" s="641">
        <v>2016</v>
      </c>
      <c r="R67" s="641"/>
      <c r="S67" s="641"/>
      <c r="T67" s="641"/>
      <c r="U67" s="641">
        <v>2017</v>
      </c>
      <c r="V67" s="641"/>
      <c r="W67" s="641"/>
      <c r="X67" s="641"/>
      <c r="Y67" s="641">
        <v>2018</v>
      </c>
      <c r="Z67" s="641"/>
      <c r="AA67" s="641"/>
      <c r="AB67" s="641"/>
      <c r="AC67" s="641">
        <v>2019</v>
      </c>
      <c r="AD67" s="641"/>
      <c r="AE67" s="641"/>
      <c r="AF67" s="641"/>
      <c r="AG67" s="641">
        <v>2020</v>
      </c>
      <c r="AH67" s="641"/>
      <c r="AI67" s="641"/>
      <c r="AJ67" s="641"/>
      <c r="AL67" s="650" t="s">
        <v>714</v>
      </c>
      <c r="AM67" s="651"/>
      <c r="AN67" s="651"/>
      <c r="AO67" s="651"/>
      <c r="AP67" s="651"/>
      <c r="AQ67" s="651"/>
      <c r="AR67" s="651"/>
      <c r="AS67" s="651"/>
      <c r="AT67" s="651"/>
      <c r="AU67" s="651"/>
      <c r="AV67" s="651"/>
      <c r="AW67" s="651"/>
      <c r="AX67" s="651"/>
      <c r="AY67" s="651"/>
      <c r="AZ67" s="651"/>
      <c r="BA67" s="652"/>
    </row>
    <row r="68" spans="1:53" ht="66" customHeight="1" thickBot="1">
      <c r="A68" s="1238"/>
      <c r="B68" s="1212"/>
      <c r="C68" s="1212"/>
      <c r="D68" s="1213"/>
      <c r="E68" s="1086"/>
      <c r="F68" s="1240"/>
      <c r="G68" s="1086"/>
      <c r="H68" s="1240"/>
      <c r="I68" s="1248"/>
      <c r="J68" s="1098"/>
      <c r="K68" s="227"/>
      <c r="L68" s="228"/>
      <c r="M68" s="228"/>
      <c r="N68" s="228"/>
      <c r="O68" s="228"/>
      <c r="P68" s="228"/>
      <c r="Q68" s="641"/>
      <c r="R68" s="641"/>
      <c r="S68" s="641"/>
      <c r="T68" s="641"/>
      <c r="U68" s="641"/>
      <c r="V68" s="641"/>
      <c r="W68" s="641"/>
      <c r="X68" s="641"/>
      <c r="Y68" s="641"/>
      <c r="Z68" s="641"/>
      <c r="AA68" s="641"/>
      <c r="AB68" s="641"/>
      <c r="AC68" s="641"/>
      <c r="AD68" s="641"/>
      <c r="AE68" s="641"/>
      <c r="AF68" s="641"/>
      <c r="AG68" s="641"/>
      <c r="AH68" s="641"/>
      <c r="AI68" s="641"/>
      <c r="AJ68" s="641"/>
      <c r="AL68" s="634" t="s">
        <v>713</v>
      </c>
      <c r="AM68" s="634"/>
      <c r="AN68" s="634"/>
      <c r="AO68" s="634"/>
      <c r="AP68" s="634" t="s">
        <v>715</v>
      </c>
      <c r="AQ68" s="634"/>
      <c r="AR68" s="634"/>
      <c r="AS68" s="634"/>
      <c r="AT68" s="634" t="s">
        <v>716</v>
      </c>
      <c r="AU68" s="634"/>
      <c r="AV68" s="634"/>
      <c r="AW68" s="634"/>
      <c r="AX68" s="634" t="s">
        <v>717</v>
      </c>
      <c r="AY68" s="634"/>
      <c r="AZ68" s="634"/>
      <c r="BA68" s="634"/>
    </row>
    <row r="69" spans="1:53" ht="124.5" customHeight="1" thickTop="1" thickBot="1">
      <c r="A69" s="664" t="s">
        <v>27</v>
      </c>
      <c r="B69" s="664"/>
      <c r="C69" s="664"/>
      <c r="D69" s="272" t="s">
        <v>151</v>
      </c>
      <c r="E69" s="34" t="s">
        <v>29</v>
      </c>
      <c r="F69" s="307" t="s">
        <v>1000</v>
      </c>
      <c r="G69" s="1172" t="s">
        <v>30</v>
      </c>
      <c r="H69" s="1173"/>
      <c r="I69" s="34" t="s">
        <v>31</v>
      </c>
      <c r="J69" s="43" t="s">
        <v>10</v>
      </c>
      <c r="K69" s="664" t="s">
        <v>32</v>
      </c>
      <c r="L69" s="664"/>
      <c r="M69" s="664"/>
      <c r="N69" s="664"/>
      <c r="O69" s="293" t="s">
        <v>7</v>
      </c>
      <c r="P69" s="315" t="s">
        <v>1003</v>
      </c>
      <c r="Q69" s="303" t="s">
        <v>11</v>
      </c>
      <c r="R69" s="303" t="s">
        <v>12</v>
      </c>
      <c r="S69" s="39" t="s">
        <v>9</v>
      </c>
      <c r="T69" s="409" t="s">
        <v>10</v>
      </c>
      <c r="U69" s="303" t="s">
        <v>11</v>
      </c>
      <c r="V69" s="303" t="s">
        <v>12</v>
      </c>
      <c r="W69" s="168" t="s">
        <v>9</v>
      </c>
      <c r="X69" s="409" t="s">
        <v>10</v>
      </c>
      <c r="Y69" s="303" t="s">
        <v>11</v>
      </c>
      <c r="Z69" s="303" t="s">
        <v>12</v>
      </c>
      <c r="AA69" s="39" t="s">
        <v>9</v>
      </c>
      <c r="AB69" s="409" t="s">
        <v>10</v>
      </c>
      <c r="AC69" s="303" t="s">
        <v>11</v>
      </c>
      <c r="AD69" s="303" t="s">
        <v>12</v>
      </c>
      <c r="AE69" s="168" t="s">
        <v>9</v>
      </c>
      <c r="AF69" s="409" t="s">
        <v>10</v>
      </c>
      <c r="AG69" s="303" t="s">
        <v>11</v>
      </c>
      <c r="AH69" s="303" t="s">
        <v>12</v>
      </c>
      <c r="AI69" s="168" t="s">
        <v>9</v>
      </c>
      <c r="AJ69" s="409" t="s">
        <v>10</v>
      </c>
      <c r="AL69" s="408" t="s">
        <v>13</v>
      </c>
      <c r="AM69" s="408" t="s">
        <v>14</v>
      </c>
      <c r="AN69" s="173" t="s">
        <v>9</v>
      </c>
      <c r="AO69" s="409" t="s">
        <v>10</v>
      </c>
      <c r="AP69" s="408" t="s">
        <v>13</v>
      </c>
      <c r="AQ69" s="408" t="s">
        <v>14</v>
      </c>
      <c r="AR69" s="173" t="s">
        <v>9</v>
      </c>
      <c r="AS69" s="409" t="s">
        <v>10</v>
      </c>
      <c r="AT69" s="408" t="s">
        <v>13</v>
      </c>
      <c r="AU69" s="408" t="s">
        <v>14</v>
      </c>
      <c r="AV69" s="173" t="s">
        <v>9</v>
      </c>
      <c r="AW69" s="409" t="s">
        <v>10</v>
      </c>
      <c r="AX69" s="408" t="s">
        <v>13</v>
      </c>
      <c r="AY69" s="408" t="s">
        <v>14</v>
      </c>
      <c r="AZ69" s="173" t="s">
        <v>9</v>
      </c>
      <c r="BA69" s="409" t="s">
        <v>10</v>
      </c>
    </row>
    <row r="70" spans="1:53" ht="299.25" customHeight="1" thickTop="1" thickBot="1">
      <c r="A70" s="666" t="s">
        <v>33</v>
      </c>
      <c r="B70" s="887" t="s">
        <v>514</v>
      </c>
      <c r="C70" s="887"/>
      <c r="D70" s="143" t="s">
        <v>513</v>
      </c>
      <c r="E70" s="37">
        <v>304491600</v>
      </c>
      <c r="F70" s="36">
        <f>+E70/$E$73</f>
        <v>0.47229313014653079</v>
      </c>
      <c r="G70" s="857">
        <v>304491600</v>
      </c>
      <c r="H70" s="858"/>
      <c r="I70" s="36">
        <f>G70/E70</f>
        <v>1</v>
      </c>
      <c r="J70" s="54">
        <f>+I70</f>
        <v>1</v>
      </c>
      <c r="K70" s="668" t="s">
        <v>512</v>
      </c>
      <c r="L70" s="669"/>
      <c r="M70" s="669"/>
      <c r="N70" s="670"/>
      <c r="O70" s="83" t="s">
        <v>114</v>
      </c>
      <c r="P70" s="138">
        <v>1</v>
      </c>
      <c r="Q70" s="383">
        <v>0.15</v>
      </c>
      <c r="R70" s="383">
        <v>0.15</v>
      </c>
      <c r="S70" s="411">
        <f>+R70/Q70</f>
        <v>1</v>
      </c>
      <c r="T70" s="53">
        <f>+S70</f>
        <v>1</v>
      </c>
      <c r="U70" s="383">
        <v>0.3</v>
      </c>
      <c r="V70" s="383">
        <v>0.3</v>
      </c>
      <c r="W70" s="411">
        <f>+V70/U70</f>
        <v>1</v>
      </c>
      <c r="X70" s="53">
        <f>+W70</f>
        <v>1</v>
      </c>
      <c r="Y70" s="383">
        <v>0.25</v>
      </c>
      <c r="Z70" s="383">
        <v>0.25</v>
      </c>
      <c r="AA70" s="411">
        <f>+Z70/Y70</f>
        <v>1</v>
      </c>
      <c r="AB70" s="53">
        <f>+AA70</f>
        <v>1</v>
      </c>
      <c r="AC70" s="383">
        <v>0.25</v>
      </c>
      <c r="AD70" s="383">
        <f>AQ70</f>
        <v>0.12</v>
      </c>
      <c r="AE70" s="411">
        <f>+AD70/AC70</f>
        <v>0.48</v>
      </c>
      <c r="AF70" s="53">
        <f>+AE70</f>
        <v>0.48</v>
      </c>
      <c r="AG70" s="383">
        <v>0.05</v>
      </c>
      <c r="AH70" s="383">
        <v>0</v>
      </c>
      <c r="AI70" s="411">
        <f>+AH70/AG70</f>
        <v>0</v>
      </c>
      <c r="AJ70" s="53">
        <f>+AI70</f>
        <v>0</v>
      </c>
      <c r="AL70" s="285">
        <v>0.06</v>
      </c>
      <c r="AM70" s="285">
        <v>0.06</v>
      </c>
      <c r="AN70" s="411">
        <f>+AM70/AL70</f>
        <v>1</v>
      </c>
      <c r="AO70" s="287">
        <f t="shared" ref="AO70:AO72" si="46">AN70</f>
        <v>1</v>
      </c>
      <c r="AP70" s="285">
        <v>0.12</v>
      </c>
      <c r="AQ70" s="285">
        <v>0.12</v>
      </c>
      <c r="AR70" s="411">
        <f>+AQ70/AP70</f>
        <v>1</v>
      </c>
      <c r="AS70" s="287">
        <f t="shared" ref="AS70:AS72" si="47">AR70</f>
        <v>1</v>
      </c>
      <c r="AT70" s="285">
        <v>0.19</v>
      </c>
      <c r="AU70" s="285">
        <v>0</v>
      </c>
      <c r="AV70" s="411">
        <f>+AU70/AT70</f>
        <v>0</v>
      </c>
      <c r="AW70" s="287">
        <f t="shared" ref="AW70:AW72" si="48">AV70</f>
        <v>0</v>
      </c>
      <c r="AX70" s="285">
        <v>0.25</v>
      </c>
      <c r="AY70" s="285">
        <v>0</v>
      </c>
      <c r="AZ70" s="411">
        <f>+AY70/AX70</f>
        <v>0</v>
      </c>
      <c r="BA70" s="287">
        <f t="shared" ref="BA70:BA72" si="49">AZ70</f>
        <v>0</v>
      </c>
    </row>
    <row r="71" spans="1:53" ht="299.25" customHeight="1" thickTop="1" thickBot="1">
      <c r="A71" s="666"/>
      <c r="B71" s="887" t="s">
        <v>511</v>
      </c>
      <c r="C71" s="887"/>
      <c r="D71" s="143" t="s">
        <v>510</v>
      </c>
      <c r="E71" s="37">
        <v>127900000</v>
      </c>
      <c r="F71" s="36">
        <f>+E71/$E$73</f>
        <v>0.19838409777393298</v>
      </c>
      <c r="G71" s="857">
        <v>127900000</v>
      </c>
      <c r="H71" s="858"/>
      <c r="I71" s="36">
        <f>G71/E71</f>
        <v>1</v>
      </c>
      <c r="J71" s="54">
        <f>+I71</f>
        <v>1</v>
      </c>
      <c r="K71" s="668" t="s">
        <v>509</v>
      </c>
      <c r="L71" s="669"/>
      <c r="M71" s="669"/>
      <c r="N71" s="670"/>
      <c r="O71" s="83" t="s">
        <v>114</v>
      </c>
      <c r="P71" s="138">
        <v>4000</v>
      </c>
      <c r="Q71" s="326">
        <v>400</v>
      </c>
      <c r="R71" s="326">
        <v>400</v>
      </c>
      <c r="S71" s="411">
        <f>+R71/Q71</f>
        <v>1</v>
      </c>
      <c r="T71" s="53">
        <f t="shared" ref="T71" si="50">+S71</f>
        <v>1</v>
      </c>
      <c r="U71" s="326">
        <v>1020</v>
      </c>
      <c r="V71" s="326">
        <v>1020</v>
      </c>
      <c r="W71" s="411">
        <f>+V71/U71</f>
        <v>1</v>
      </c>
      <c r="X71" s="53">
        <f t="shared" ref="X71:X72" si="51">+W71</f>
        <v>1</v>
      </c>
      <c r="Y71" s="326">
        <v>1356</v>
      </c>
      <c r="Z71" s="326">
        <v>1356</v>
      </c>
      <c r="AA71" s="411">
        <f>+Z71/Y71</f>
        <v>1</v>
      </c>
      <c r="AB71" s="53">
        <f t="shared" ref="AB71:AB72" si="52">+AA71</f>
        <v>1</v>
      </c>
      <c r="AC71" s="326">
        <v>1144</v>
      </c>
      <c r="AD71" s="326">
        <f>AQ71</f>
        <v>574</v>
      </c>
      <c r="AE71" s="411">
        <f>+AD71/AC71</f>
        <v>0.50174825174825177</v>
      </c>
      <c r="AF71" s="53">
        <f t="shared" ref="AF71:AF72" si="53">+AE71</f>
        <v>0.50174825174825177</v>
      </c>
      <c r="AG71" s="326">
        <v>80</v>
      </c>
      <c r="AH71" s="326">
        <v>0</v>
      </c>
      <c r="AI71" s="411">
        <f>+AH71/AG71</f>
        <v>0</v>
      </c>
      <c r="AJ71" s="53">
        <f t="shared" ref="AJ71:AJ72" si="54">+AI71</f>
        <v>0</v>
      </c>
      <c r="AL71" s="420">
        <v>183</v>
      </c>
      <c r="AM71" s="285">
        <v>183</v>
      </c>
      <c r="AN71" s="411">
        <f>+AM71/AL71</f>
        <v>1</v>
      </c>
      <c r="AO71" s="287">
        <f t="shared" si="46"/>
        <v>1</v>
      </c>
      <c r="AP71" s="285">
        <v>200</v>
      </c>
      <c r="AQ71" s="285">
        <v>574</v>
      </c>
      <c r="AR71" s="411">
        <f>+AQ71/AP71</f>
        <v>2.87</v>
      </c>
      <c r="AS71" s="287">
        <f t="shared" si="47"/>
        <v>2.87</v>
      </c>
      <c r="AT71" s="285">
        <v>700</v>
      </c>
      <c r="AU71" s="285">
        <v>0</v>
      </c>
      <c r="AV71" s="411">
        <f>+AU71/AT71</f>
        <v>0</v>
      </c>
      <c r="AW71" s="287">
        <f t="shared" si="48"/>
        <v>0</v>
      </c>
      <c r="AX71" s="285">
        <v>1144</v>
      </c>
      <c r="AY71" s="285">
        <v>0</v>
      </c>
      <c r="AZ71" s="411">
        <f>+AY71/AX71</f>
        <v>0</v>
      </c>
      <c r="BA71" s="287">
        <f t="shared" si="49"/>
        <v>0</v>
      </c>
    </row>
    <row r="72" spans="1:53" ht="299.25" customHeight="1" thickTop="1" thickBot="1">
      <c r="A72" s="666"/>
      <c r="B72" s="1241" t="s">
        <v>508</v>
      </c>
      <c r="C72" s="1242"/>
      <c r="D72" s="143" t="s">
        <v>507</v>
      </c>
      <c r="E72" s="37">
        <v>212317333</v>
      </c>
      <c r="F72" s="36">
        <f>+E72/$E$73</f>
        <v>0.32932277207953625</v>
      </c>
      <c r="G72" s="857">
        <v>56317333</v>
      </c>
      <c r="H72" s="858"/>
      <c r="I72" s="36">
        <f>G72/E72</f>
        <v>0.26525075557538208</v>
      </c>
      <c r="J72" s="139">
        <f>+I72</f>
        <v>0.26525075557538208</v>
      </c>
      <c r="K72" s="1069" t="s">
        <v>506</v>
      </c>
      <c r="L72" s="1069"/>
      <c r="M72" s="1069"/>
      <c r="N72" s="1069"/>
      <c r="O72" s="82" t="s">
        <v>58</v>
      </c>
      <c r="P72" s="138">
        <v>45</v>
      </c>
      <c r="Q72" s="326">
        <v>0</v>
      </c>
      <c r="R72" s="326">
        <v>0</v>
      </c>
      <c r="S72" s="411">
        <v>0</v>
      </c>
      <c r="T72" s="53">
        <f t="shared" ref="T72" si="55">+S72</f>
        <v>0</v>
      </c>
      <c r="U72" s="326">
        <v>45</v>
      </c>
      <c r="V72" s="326">
        <v>0</v>
      </c>
      <c r="W72" s="411">
        <f>+V72/U72</f>
        <v>0</v>
      </c>
      <c r="X72" s="53">
        <f t="shared" si="51"/>
        <v>0</v>
      </c>
      <c r="Y72" s="326">
        <v>45</v>
      </c>
      <c r="Z72" s="326">
        <v>0</v>
      </c>
      <c r="AA72" s="411">
        <f>+Z72/Y72</f>
        <v>0</v>
      </c>
      <c r="AB72" s="53">
        <f t="shared" si="52"/>
        <v>0</v>
      </c>
      <c r="AC72" s="326">
        <v>45</v>
      </c>
      <c r="AD72" s="326">
        <v>0</v>
      </c>
      <c r="AE72" s="411">
        <f>+AD72/AC72</f>
        <v>0</v>
      </c>
      <c r="AF72" s="53">
        <f t="shared" si="53"/>
        <v>0</v>
      </c>
      <c r="AG72" s="326">
        <v>45</v>
      </c>
      <c r="AH72" s="326">
        <v>0</v>
      </c>
      <c r="AI72" s="411">
        <f>+AH72/AG72</f>
        <v>0</v>
      </c>
      <c r="AJ72" s="53">
        <f t="shared" si="54"/>
        <v>0</v>
      </c>
      <c r="AL72" s="285">
        <v>0</v>
      </c>
      <c r="AM72" s="285">
        <v>0</v>
      </c>
      <c r="AN72" s="411">
        <v>0</v>
      </c>
      <c r="AO72" s="287">
        <f t="shared" si="46"/>
        <v>0</v>
      </c>
      <c r="AP72" s="285">
        <v>23</v>
      </c>
      <c r="AQ72" s="285">
        <v>0</v>
      </c>
      <c r="AR72" s="411">
        <f>+AQ72/AP72</f>
        <v>0</v>
      </c>
      <c r="AS72" s="287">
        <f t="shared" si="47"/>
        <v>0</v>
      </c>
      <c r="AT72" s="285">
        <v>23</v>
      </c>
      <c r="AU72" s="285">
        <v>0</v>
      </c>
      <c r="AV72" s="411">
        <f>+AU72/AT72</f>
        <v>0</v>
      </c>
      <c r="AW72" s="287">
        <f t="shared" si="48"/>
        <v>0</v>
      </c>
      <c r="AX72" s="285">
        <v>45</v>
      </c>
      <c r="AY72" s="285">
        <v>0</v>
      </c>
      <c r="AZ72" s="411">
        <f>+AY72/AX72</f>
        <v>0</v>
      </c>
      <c r="BA72" s="287">
        <f t="shared" si="49"/>
        <v>0</v>
      </c>
    </row>
    <row r="73" spans="1:53" ht="132.75" customHeight="1" thickTop="1" thickBot="1">
      <c r="A73" s="850" t="s">
        <v>34</v>
      </c>
      <c r="B73" s="851"/>
      <c r="C73" s="852"/>
      <c r="D73" s="290"/>
      <c r="E73" s="38">
        <f>+SUM(E70:E72)</f>
        <v>644708933</v>
      </c>
      <c r="F73" s="402">
        <f>SUM(F70:F72)</f>
        <v>1</v>
      </c>
      <c r="G73" s="853">
        <f>+SUM(G70:H72)</f>
        <v>488708933</v>
      </c>
      <c r="H73" s="854"/>
      <c r="I73" s="401">
        <f>G73/E73</f>
        <v>0.75803034204274011</v>
      </c>
      <c r="J73" s="54">
        <f>+J65</f>
        <v>0.75803034204274011</v>
      </c>
      <c r="K73" s="663"/>
      <c r="L73" s="663"/>
      <c r="M73" s="663"/>
      <c r="N73" s="663"/>
      <c r="O73" s="271"/>
      <c r="P73" s="76"/>
      <c r="Q73" s="76"/>
      <c r="R73" s="76"/>
      <c r="S73" s="92"/>
      <c r="T73" s="76"/>
      <c r="U73" s="76"/>
      <c r="Y73" s="45"/>
      <c r="Z73" s="45"/>
      <c r="AA73" s="45"/>
      <c r="AB73" s="45"/>
      <c r="AC73" s="45"/>
      <c r="AD73" s="45"/>
      <c r="AE73" s="45"/>
      <c r="AF73" s="45"/>
      <c r="AG73" s="45"/>
      <c r="AH73" s="45"/>
      <c r="AI73" s="45"/>
      <c r="AJ73" s="45"/>
      <c r="AK73" s="45"/>
      <c r="AL73" s="45"/>
      <c r="AM73" s="45"/>
      <c r="AN73" s="45"/>
      <c r="AO73" s="45"/>
      <c r="AP73" s="45"/>
    </row>
    <row r="74" spans="1:53" ht="66" customHeight="1" thickTop="1" thickBot="1">
      <c r="A74" s="40"/>
      <c r="B74" s="40"/>
      <c r="C74" s="40"/>
      <c r="D74" s="40"/>
      <c r="E74" s="40"/>
      <c r="F74" s="40"/>
      <c r="G74" s="40"/>
      <c r="H74" s="40"/>
      <c r="I74" s="40"/>
      <c r="J74" s="40"/>
      <c r="K74" s="40"/>
      <c r="L74" s="40"/>
      <c r="M74" s="40"/>
      <c r="N74" s="40"/>
      <c r="O74" s="40"/>
      <c r="P74" s="40"/>
      <c r="Q74" s="40"/>
      <c r="R74" s="40"/>
      <c r="S74" s="87"/>
      <c r="T74" s="40"/>
      <c r="U74" s="40"/>
      <c r="V74" s="76"/>
      <c r="X74" s="45"/>
      <c r="Y74" s="45"/>
      <c r="Z74" s="45"/>
      <c r="AA74" s="45"/>
      <c r="AB74" s="45"/>
      <c r="AC74" s="45"/>
      <c r="AD74" s="45"/>
      <c r="AE74" s="45"/>
      <c r="AF74" s="45"/>
      <c r="AG74" s="45"/>
      <c r="AH74" s="45"/>
      <c r="AI74" s="45"/>
      <c r="AJ74" s="45"/>
      <c r="AK74" s="45"/>
      <c r="AL74" s="45"/>
      <c r="AM74" s="45"/>
      <c r="AN74" s="45"/>
      <c r="AO74" s="45"/>
      <c r="AP74" s="45"/>
    </row>
    <row r="75" spans="1:53" ht="94.5" thickTop="1" thickBot="1">
      <c r="A75" s="1117" t="s">
        <v>35</v>
      </c>
      <c r="B75" s="1118"/>
      <c r="C75" s="654" t="d">
        <v>2019-03-31</v>
      </c>
      <c r="D75" s="654"/>
      <c r="E75" s="165" t="s">
        <v>36</v>
      </c>
      <c r="F75" s="52"/>
      <c r="G75" s="655" t="s">
        <v>37</v>
      </c>
      <c r="H75" s="656"/>
      <c r="I75" s="44"/>
      <c r="J75" s="198" t="s">
        <v>38</v>
      </c>
      <c r="K75" s="44"/>
      <c r="L75" s="657" t="s">
        <v>39</v>
      </c>
      <c r="M75" s="658"/>
      <c r="N75" s="166"/>
      <c r="O75" s="199" t="s">
        <v>40</v>
      </c>
      <c r="S75" s="190"/>
      <c r="V75" s="76"/>
    </row>
    <row r="76" spans="1:53" ht="13.5" thickTop="1">
      <c r="S76" s="190"/>
      <c r="V76" s="45"/>
      <c r="W76" s="45"/>
    </row>
    <row r="77" spans="1:53">
      <c r="S77" s="190"/>
      <c r="V77" s="45"/>
      <c r="W77" s="45"/>
    </row>
    <row r="78" spans="1:53">
      <c r="S78" s="190"/>
      <c r="V78" s="45"/>
      <c r="W78" s="45"/>
    </row>
    <row r="79" spans="1:53">
      <c r="S79" s="190"/>
      <c r="V79" s="45"/>
      <c r="W79" s="45"/>
    </row>
    <row r="80" spans="1:53">
      <c r="S80" s="190"/>
      <c r="V80" s="45"/>
      <c r="W80" s="45"/>
    </row>
  </sheetData>
  <autoFilter ref="A44:AP59" xr:uid="{AF199C5B-D187-4399-A60F-3CEE1CCE2BBE}">
    <filterColumn colId="1" showButton="0"/>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209">
    <mergeCell ref="T24:T25"/>
    <mergeCell ref="U24:U25"/>
    <mergeCell ref="U35:U36"/>
    <mergeCell ref="K35:N36"/>
    <mergeCell ref="B37:C37"/>
    <mergeCell ref="A63:D64"/>
    <mergeCell ref="B55:C55"/>
    <mergeCell ref="F55:G55"/>
    <mergeCell ref="H55:J55"/>
    <mergeCell ref="Q67:T68"/>
    <mergeCell ref="B54:C54"/>
    <mergeCell ref="F54:G54"/>
    <mergeCell ref="H54:J54"/>
    <mergeCell ref="C6:U6"/>
    <mergeCell ref="C8:U8"/>
    <mergeCell ref="C9:U9"/>
    <mergeCell ref="C10:U10"/>
    <mergeCell ref="A12:Y12"/>
    <mergeCell ref="V24:Y24"/>
    <mergeCell ref="A22:Y22"/>
    <mergeCell ref="A29:Y29"/>
    <mergeCell ref="A26:H26"/>
    <mergeCell ref="I26:N26"/>
    <mergeCell ref="P26:R26"/>
    <mergeCell ref="A24:H25"/>
    <mergeCell ref="I24:N25"/>
    <mergeCell ref="O24:O25"/>
    <mergeCell ref="P24:R25"/>
    <mergeCell ref="S24:S25"/>
    <mergeCell ref="P55:R55"/>
    <mergeCell ref="A61:Y61"/>
    <mergeCell ref="P57:R57"/>
    <mergeCell ref="B58:C58"/>
    <mergeCell ref="F58:G58"/>
    <mergeCell ref="H58:J58"/>
    <mergeCell ref="P58:R58"/>
    <mergeCell ref="B59:C59"/>
    <mergeCell ref="F59:G59"/>
    <mergeCell ref="H59:J59"/>
    <mergeCell ref="P59:R59"/>
    <mergeCell ref="E63:J63"/>
    <mergeCell ref="K63:P63"/>
    <mergeCell ref="E64:F64"/>
    <mergeCell ref="A70:A72"/>
    <mergeCell ref="F44:G45"/>
    <mergeCell ref="K44:K45"/>
    <mergeCell ref="L44:L45"/>
    <mergeCell ref="M44:M45"/>
    <mergeCell ref="N44:N45"/>
    <mergeCell ref="O44:O45"/>
    <mergeCell ref="K72:N72"/>
    <mergeCell ref="A44:A45"/>
    <mergeCell ref="B44:C45"/>
    <mergeCell ref="D44:D45"/>
    <mergeCell ref="E44:E45"/>
    <mergeCell ref="B56:C56"/>
    <mergeCell ref="H56:J56"/>
    <mergeCell ref="P56:R56"/>
    <mergeCell ref="B57:C57"/>
    <mergeCell ref="F57:G57"/>
    <mergeCell ref="H57:J57"/>
    <mergeCell ref="G69:H69"/>
    <mergeCell ref="G64:H64"/>
    <mergeCell ref="G65:H68"/>
    <mergeCell ref="K69:N69"/>
    <mergeCell ref="E65:F68"/>
    <mergeCell ref="B70:C70"/>
    <mergeCell ref="G70:H70"/>
    <mergeCell ref="K70:N70"/>
    <mergeCell ref="B71:C71"/>
    <mergeCell ref="G71:H71"/>
    <mergeCell ref="K71:N71"/>
    <mergeCell ref="G75:H75"/>
    <mergeCell ref="L75:M75"/>
    <mergeCell ref="A75:B75"/>
    <mergeCell ref="C75:D75"/>
    <mergeCell ref="G72:H72"/>
    <mergeCell ref="B72:C72"/>
    <mergeCell ref="I65:I68"/>
    <mergeCell ref="J65:J68"/>
    <mergeCell ref="E37:I37"/>
    <mergeCell ref="K37:N37"/>
    <mergeCell ref="P37:R37"/>
    <mergeCell ref="B38:C38"/>
    <mergeCell ref="E38:I38"/>
    <mergeCell ref="K38:N38"/>
    <mergeCell ref="P38:R38"/>
    <mergeCell ref="B39:C39"/>
    <mergeCell ref="A73:C73"/>
    <mergeCell ref="G73:H73"/>
    <mergeCell ref="K73:N73"/>
    <mergeCell ref="E39:I39"/>
    <mergeCell ref="K39:N39"/>
    <mergeCell ref="P39:R39"/>
    <mergeCell ref="B40:C40"/>
    <mergeCell ref="E40:I40"/>
    <mergeCell ref="A65:D68"/>
    <mergeCell ref="A69:C69"/>
    <mergeCell ref="P54:R54"/>
    <mergeCell ref="B52:C52"/>
    <mergeCell ref="F52:G52"/>
    <mergeCell ref="H52:J52"/>
    <mergeCell ref="F51:G51"/>
    <mergeCell ref="H51:J51"/>
    <mergeCell ref="A31:B31"/>
    <mergeCell ref="A32:B32"/>
    <mergeCell ref="A33:B33"/>
    <mergeCell ref="T35:T36"/>
    <mergeCell ref="A35:A36"/>
    <mergeCell ref="D35:D36"/>
    <mergeCell ref="J35:J36"/>
    <mergeCell ref="O35:O36"/>
    <mergeCell ref="P35:R36"/>
    <mergeCell ref="S35:S36"/>
    <mergeCell ref="C32:Y32"/>
    <mergeCell ref="C31:Y31"/>
    <mergeCell ref="C33:Y33"/>
    <mergeCell ref="V35:Y35"/>
    <mergeCell ref="B35:C36"/>
    <mergeCell ref="E35:I36"/>
    <mergeCell ref="A3:U3"/>
    <mergeCell ref="A5:U5"/>
    <mergeCell ref="V14:Y14"/>
    <mergeCell ref="A16:C19"/>
    <mergeCell ref="D16:E19"/>
    <mergeCell ref="A14:C15"/>
    <mergeCell ref="D14:E15"/>
    <mergeCell ref="F14:H15"/>
    <mergeCell ref="I14:I15"/>
    <mergeCell ref="J14:O15"/>
    <mergeCell ref="P14:S15"/>
    <mergeCell ref="T14:T15"/>
    <mergeCell ref="U14:U15"/>
    <mergeCell ref="F16:H19"/>
    <mergeCell ref="J16:O16"/>
    <mergeCell ref="P16:S16"/>
    <mergeCell ref="I17:I19"/>
    <mergeCell ref="P19:S19"/>
    <mergeCell ref="J19:O19"/>
    <mergeCell ref="P17:S17"/>
    <mergeCell ref="J17:O17"/>
    <mergeCell ref="J18:O18"/>
    <mergeCell ref="P18:S18"/>
    <mergeCell ref="A6:B6"/>
    <mergeCell ref="AA12:AP12"/>
    <mergeCell ref="AA14:AD14"/>
    <mergeCell ref="AE14:AH14"/>
    <mergeCell ref="AI14:AL14"/>
    <mergeCell ref="AM14:AP14"/>
    <mergeCell ref="AA22:AP22"/>
    <mergeCell ref="AA24:AD24"/>
    <mergeCell ref="AE24:AH24"/>
    <mergeCell ref="AI24:AL24"/>
    <mergeCell ref="AM24:AP24"/>
    <mergeCell ref="AL67:BA67"/>
    <mergeCell ref="AL68:AO68"/>
    <mergeCell ref="AP68:AS68"/>
    <mergeCell ref="AT68:AW68"/>
    <mergeCell ref="AX68:BA68"/>
    <mergeCell ref="AA33:AP33"/>
    <mergeCell ref="AA35:AD35"/>
    <mergeCell ref="AE35:AH35"/>
    <mergeCell ref="AI35:AL35"/>
    <mergeCell ref="AM35:AP35"/>
    <mergeCell ref="AA42:AP42"/>
    <mergeCell ref="AA44:AD44"/>
    <mergeCell ref="AE44:AH44"/>
    <mergeCell ref="AI44:AL44"/>
    <mergeCell ref="AM44:AP44"/>
    <mergeCell ref="AC67:AF68"/>
    <mergeCell ref="AG67:AJ68"/>
    <mergeCell ref="Y67:AB68"/>
    <mergeCell ref="V44:Y44"/>
    <mergeCell ref="U67:X68"/>
    <mergeCell ref="P51:R51"/>
    <mergeCell ref="P52:R52"/>
    <mergeCell ref="B47:C47"/>
    <mergeCell ref="B48:C48"/>
    <mergeCell ref="B49:C49"/>
    <mergeCell ref="H47:J47"/>
    <mergeCell ref="H48:J48"/>
    <mergeCell ref="H49:J49"/>
    <mergeCell ref="B50:C50"/>
    <mergeCell ref="F50:G50"/>
    <mergeCell ref="H50:J50"/>
    <mergeCell ref="P53:R53"/>
    <mergeCell ref="K40:N40"/>
    <mergeCell ref="P40:R40"/>
    <mergeCell ref="P46:R46"/>
    <mergeCell ref="H46:J46"/>
    <mergeCell ref="F46:G46"/>
    <mergeCell ref="B46:C46"/>
    <mergeCell ref="A42:Y42"/>
    <mergeCell ref="B53:C53"/>
    <mergeCell ref="F53:G53"/>
    <mergeCell ref="H53:J53"/>
    <mergeCell ref="S44:S45"/>
    <mergeCell ref="T44:T45"/>
    <mergeCell ref="H44:J45"/>
    <mergeCell ref="U44:U45"/>
    <mergeCell ref="P44:R45"/>
    <mergeCell ref="F47:G47"/>
    <mergeCell ref="F48:G48"/>
    <mergeCell ref="F49:G49"/>
    <mergeCell ref="P50:R50"/>
    <mergeCell ref="B51:C51"/>
    <mergeCell ref="P47:R47"/>
    <mergeCell ref="P48:R48"/>
    <mergeCell ref="P49:R49"/>
  </mergeCells>
  <conditionalFormatting sqref="Y16">
    <cfRule type="iconSet" priority="731">
      <iconSet iconSet="4Arrows" showValue="0">
        <cfvo type="percent" val="0"/>
        <cfvo type="num" val="0.6"/>
        <cfvo type="num" val="0.8"/>
        <cfvo type="num" val="0.9"/>
      </iconSet>
    </cfRule>
    <cfRule type="cellIs" dxfId="2843" priority="732" operator="lessThan">
      <formula>0.6</formula>
    </cfRule>
    <cfRule type="cellIs" dxfId="2842" priority="733" operator="between">
      <formula>0.8</formula>
      <formula>0.899999999999999</formula>
    </cfRule>
    <cfRule type="cellIs" dxfId="2841" priority="734" operator="between">
      <formula>0.6</formula>
      <formula>0.8</formula>
    </cfRule>
    <cfRule type="cellIs" dxfId="2840" priority="735" operator="greaterThanOrEqual">
      <formula>0.9</formula>
    </cfRule>
  </conditionalFormatting>
  <conditionalFormatting sqref="Y17">
    <cfRule type="iconSet" priority="726">
      <iconSet iconSet="4Arrows" showValue="0">
        <cfvo type="percent" val="0"/>
        <cfvo type="num" val="0.6"/>
        <cfvo type="num" val="0.8"/>
        <cfvo type="num" val="0.9"/>
      </iconSet>
    </cfRule>
    <cfRule type="cellIs" dxfId="2839" priority="727" operator="lessThan">
      <formula>0.6</formula>
    </cfRule>
    <cfRule type="cellIs" dxfId="2838" priority="728" operator="between">
      <formula>0.8</formula>
      <formula>0.899999999999999</formula>
    </cfRule>
    <cfRule type="cellIs" dxfId="2837" priority="729" operator="between">
      <formula>0.6</formula>
      <formula>0.8</formula>
    </cfRule>
    <cfRule type="cellIs" dxfId="2836" priority="730" operator="greaterThanOrEqual">
      <formula>0.9</formula>
    </cfRule>
  </conditionalFormatting>
  <conditionalFormatting sqref="Y18:Y19">
    <cfRule type="iconSet" priority="721">
      <iconSet iconSet="4Arrows" showValue="0">
        <cfvo type="percent" val="0"/>
        <cfvo type="num" val="0.6"/>
        <cfvo type="num" val="0.8"/>
        <cfvo type="num" val="0.9"/>
      </iconSet>
    </cfRule>
    <cfRule type="cellIs" dxfId="2835" priority="722" operator="lessThan">
      <formula>0.6</formula>
    </cfRule>
    <cfRule type="cellIs" dxfId="2834" priority="723" operator="between">
      <formula>0.8</formula>
      <formula>0.899999999999999</formula>
    </cfRule>
    <cfRule type="cellIs" dxfId="2833" priority="724" operator="between">
      <formula>0.6</formula>
      <formula>0.8</formula>
    </cfRule>
    <cfRule type="cellIs" dxfId="2832" priority="725" operator="greaterThanOrEqual">
      <formula>0.9</formula>
    </cfRule>
  </conditionalFormatting>
  <conditionalFormatting sqref="Y26">
    <cfRule type="iconSet" priority="716">
      <iconSet iconSet="4Arrows" showValue="0">
        <cfvo type="percent" val="0"/>
        <cfvo type="num" val="0.6"/>
        <cfvo type="num" val="0.8"/>
        <cfvo type="num" val="0.9"/>
      </iconSet>
    </cfRule>
    <cfRule type="cellIs" dxfId="2831" priority="717" operator="lessThan">
      <formula>0.6</formula>
    </cfRule>
    <cfRule type="cellIs" dxfId="2830" priority="718" operator="between">
      <formula>0.8</formula>
      <formula>0.899999999999999</formula>
    </cfRule>
    <cfRule type="cellIs" dxfId="2829" priority="719" operator="between">
      <formula>0.6</formula>
      <formula>0.8</formula>
    </cfRule>
    <cfRule type="cellIs" dxfId="2828" priority="720" operator="greaterThanOrEqual">
      <formula>0.9</formula>
    </cfRule>
  </conditionalFormatting>
  <conditionalFormatting sqref="AD16:AD19">
    <cfRule type="iconSet" priority="546">
      <iconSet iconSet="4Arrows" showValue="0">
        <cfvo type="percent" val="0"/>
        <cfvo type="num" val="0.6"/>
        <cfvo type="num" val="0.8"/>
        <cfvo type="num" val="0.9"/>
      </iconSet>
    </cfRule>
    <cfRule type="cellIs" dxfId="2827" priority="547" operator="lessThan">
      <formula>0.6</formula>
    </cfRule>
    <cfRule type="cellIs" dxfId="2826" priority="548" operator="between">
      <formula>0.8</formula>
      <formula>0.899999999999999</formula>
    </cfRule>
    <cfRule type="cellIs" dxfId="2825" priority="549" operator="between">
      <formula>0.6</formula>
      <formula>0.8</formula>
    </cfRule>
    <cfRule type="cellIs" dxfId="2824" priority="550" operator="greaterThanOrEqual">
      <formula>0.9</formula>
    </cfRule>
  </conditionalFormatting>
  <conditionalFormatting sqref="AH16:AH19">
    <cfRule type="iconSet" priority="541">
      <iconSet iconSet="4Arrows" showValue="0">
        <cfvo type="percent" val="0"/>
        <cfvo type="num" val="0.6"/>
        <cfvo type="num" val="0.8"/>
        <cfvo type="num" val="0.9"/>
      </iconSet>
    </cfRule>
    <cfRule type="cellIs" dxfId="2823" priority="542" operator="lessThan">
      <formula>0.6</formula>
    </cfRule>
    <cfRule type="cellIs" dxfId="2822" priority="543" operator="between">
      <formula>0.8</formula>
      <formula>0.899999999999999</formula>
    </cfRule>
    <cfRule type="cellIs" dxfId="2821" priority="544" operator="between">
      <formula>0.6</formula>
      <formula>0.8</formula>
    </cfRule>
    <cfRule type="cellIs" dxfId="2820" priority="545" operator="greaterThanOrEqual">
      <formula>0.9</formula>
    </cfRule>
  </conditionalFormatting>
  <conditionalFormatting sqref="AL16:AL19">
    <cfRule type="iconSet" priority="536">
      <iconSet iconSet="4Arrows" showValue="0">
        <cfvo type="percent" val="0"/>
        <cfvo type="num" val="0.6"/>
        <cfvo type="num" val="0.8"/>
        <cfvo type="num" val="0.9"/>
      </iconSet>
    </cfRule>
    <cfRule type="cellIs" dxfId="2819" priority="537" operator="lessThan">
      <formula>0.6</formula>
    </cfRule>
    <cfRule type="cellIs" dxfId="2818" priority="538" operator="between">
      <formula>0.8</formula>
      <formula>0.899999999999999</formula>
    </cfRule>
    <cfRule type="cellIs" dxfId="2817" priority="539" operator="between">
      <formula>0.6</formula>
      <formula>0.8</formula>
    </cfRule>
    <cfRule type="cellIs" dxfId="2816" priority="540" operator="greaterThanOrEqual">
      <formula>0.9</formula>
    </cfRule>
  </conditionalFormatting>
  <conditionalFormatting sqref="AP16:AP19">
    <cfRule type="iconSet" priority="531">
      <iconSet iconSet="4Arrows" showValue="0">
        <cfvo type="percent" val="0"/>
        <cfvo type="num" val="0.6"/>
        <cfvo type="num" val="0.8"/>
        <cfvo type="num" val="0.9"/>
      </iconSet>
    </cfRule>
    <cfRule type="cellIs" dxfId="2815" priority="532" operator="lessThan">
      <formula>0.6</formula>
    </cfRule>
    <cfRule type="cellIs" dxfId="2814" priority="533" operator="between">
      <formula>0.8</formula>
      <formula>0.899999999999999</formula>
    </cfRule>
    <cfRule type="cellIs" dxfId="2813" priority="534" operator="between">
      <formula>0.6</formula>
      <formula>0.8</formula>
    </cfRule>
    <cfRule type="cellIs" dxfId="2812" priority="535" operator="greaterThanOrEqual">
      <formula>0.9</formula>
    </cfRule>
  </conditionalFormatting>
  <conditionalFormatting sqref="AD26">
    <cfRule type="iconSet" priority="526">
      <iconSet iconSet="4Arrows" showValue="0">
        <cfvo type="percent" val="0"/>
        <cfvo type="num" val="0.6"/>
        <cfvo type="num" val="0.8"/>
        <cfvo type="num" val="0.9"/>
      </iconSet>
    </cfRule>
    <cfRule type="cellIs" dxfId="2811" priority="527" operator="lessThan">
      <formula>0.6</formula>
    </cfRule>
    <cfRule type="cellIs" dxfId="2810" priority="528" operator="between">
      <formula>0.8</formula>
      <formula>0.899999999999999</formula>
    </cfRule>
    <cfRule type="cellIs" dxfId="2809" priority="529" operator="between">
      <formula>0.6</formula>
      <formula>0.8</formula>
    </cfRule>
    <cfRule type="cellIs" dxfId="2808" priority="530" operator="greaterThanOrEqual">
      <formula>0.9</formula>
    </cfRule>
  </conditionalFormatting>
  <conditionalFormatting sqref="AH26">
    <cfRule type="iconSet" priority="521">
      <iconSet iconSet="4Arrows" showValue="0">
        <cfvo type="percent" val="0"/>
        <cfvo type="num" val="0.6"/>
        <cfvo type="num" val="0.8"/>
        <cfvo type="num" val="0.9"/>
      </iconSet>
    </cfRule>
    <cfRule type="cellIs" dxfId="2807" priority="522" operator="lessThan">
      <formula>0.6</formula>
    </cfRule>
    <cfRule type="cellIs" dxfId="2806" priority="523" operator="between">
      <formula>0.8</formula>
      <formula>0.899999999999999</formula>
    </cfRule>
    <cfRule type="cellIs" dxfId="2805" priority="524" operator="between">
      <formula>0.6</formula>
      <formula>0.8</formula>
    </cfRule>
    <cfRule type="cellIs" dxfId="2804" priority="525" operator="greaterThanOrEqual">
      <formula>0.9</formula>
    </cfRule>
  </conditionalFormatting>
  <conditionalFormatting sqref="AL26">
    <cfRule type="iconSet" priority="516">
      <iconSet iconSet="4Arrows" showValue="0">
        <cfvo type="percent" val="0"/>
        <cfvo type="num" val="0.6"/>
        <cfvo type="num" val="0.8"/>
        <cfvo type="num" val="0.9"/>
      </iconSet>
    </cfRule>
    <cfRule type="cellIs" dxfId="2803" priority="517" operator="lessThan">
      <formula>0.6</formula>
    </cfRule>
    <cfRule type="cellIs" dxfId="2802" priority="518" operator="between">
      <formula>0.8</formula>
      <formula>0.899999999999999</formula>
    </cfRule>
    <cfRule type="cellIs" dxfId="2801" priority="519" operator="between">
      <formula>0.6</formula>
      <formula>0.8</formula>
    </cfRule>
    <cfRule type="cellIs" dxfId="2800" priority="520" operator="greaterThanOrEqual">
      <formula>0.9</formula>
    </cfRule>
  </conditionalFormatting>
  <conditionalFormatting sqref="AP26">
    <cfRule type="iconSet" priority="511">
      <iconSet iconSet="4Arrows" showValue="0">
        <cfvo type="percent" val="0"/>
        <cfvo type="num" val="0.6"/>
        <cfvo type="num" val="0.8"/>
        <cfvo type="num" val="0.9"/>
      </iconSet>
    </cfRule>
    <cfRule type="cellIs" dxfId="2799" priority="512" operator="lessThan">
      <formula>0.6</formula>
    </cfRule>
    <cfRule type="cellIs" dxfId="2798" priority="513" operator="between">
      <formula>0.8</formula>
      <formula>0.899999999999999</formula>
    </cfRule>
    <cfRule type="cellIs" dxfId="2797" priority="514" operator="between">
      <formula>0.6</formula>
      <formula>0.8</formula>
    </cfRule>
    <cfRule type="cellIs" dxfId="2796" priority="515" operator="greaterThanOrEqual">
      <formula>0.9</formula>
    </cfRule>
  </conditionalFormatting>
  <conditionalFormatting sqref="AP38:AP40">
    <cfRule type="iconSet" priority="456">
      <iconSet iconSet="4Arrows" showValue="0">
        <cfvo type="percent" val="0"/>
        <cfvo type="num" val="0.6"/>
        <cfvo type="num" val="0.8"/>
        <cfvo type="num" val="0.9"/>
      </iconSet>
    </cfRule>
    <cfRule type="cellIs" dxfId="2795" priority="457" operator="lessThan">
      <formula>0.6</formula>
    </cfRule>
    <cfRule type="cellIs" dxfId="2794" priority="458" operator="between">
      <formula>0.8</formula>
      <formula>0.899999999999999</formula>
    </cfRule>
    <cfRule type="cellIs" dxfId="2793" priority="459" operator="between">
      <formula>0.6</formula>
      <formula>0.8</formula>
    </cfRule>
    <cfRule type="cellIs" dxfId="2792" priority="460" operator="greaterThanOrEqual">
      <formula>0.9</formula>
    </cfRule>
  </conditionalFormatting>
  <conditionalFormatting sqref="Y37">
    <cfRule type="iconSet" priority="506">
      <iconSet iconSet="4Arrows" showValue="0">
        <cfvo type="percent" val="0"/>
        <cfvo type="num" val="0.6"/>
        <cfvo type="num" val="0.8"/>
        <cfvo type="num" val="0.9"/>
      </iconSet>
    </cfRule>
    <cfRule type="cellIs" dxfId="2791" priority="507" operator="lessThan">
      <formula>0.6</formula>
    </cfRule>
    <cfRule type="cellIs" dxfId="2790" priority="508" operator="between">
      <formula>0.8</formula>
      <formula>0.899999999999999</formula>
    </cfRule>
    <cfRule type="cellIs" dxfId="2789" priority="509" operator="between">
      <formula>0.6</formula>
      <formula>0.8</formula>
    </cfRule>
    <cfRule type="cellIs" dxfId="2788" priority="510" operator="greaterThanOrEqual">
      <formula>0.9</formula>
    </cfRule>
  </conditionalFormatting>
  <conditionalFormatting sqref="AD37">
    <cfRule type="iconSet" priority="501">
      <iconSet iconSet="4Arrows" showValue="0">
        <cfvo type="percent" val="0"/>
        <cfvo type="num" val="0.6"/>
        <cfvo type="num" val="0.8"/>
        <cfvo type="num" val="0.9"/>
      </iconSet>
    </cfRule>
    <cfRule type="cellIs" dxfId="2787" priority="502" operator="lessThan">
      <formula>0.6</formula>
    </cfRule>
    <cfRule type="cellIs" dxfId="2786" priority="503" operator="between">
      <formula>0.8</formula>
      <formula>0.899999999999999</formula>
    </cfRule>
    <cfRule type="cellIs" dxfId="2785" priority="504" operator="between">
      <formula>0.6</formula>
      <formula>0.8</formula>
    </cfRule>
    <cfRule type="cellIs" dxfId="2784" priority="505" operator="greaterThanOrEqual">
      <formula>0.9</formula>
    </cfRule>
  </conditionalFormatting>
  <conditionalFormatting sqref="AH37">
    <cfRule type="iconSet" priority="496">
      <iconSet iconSet="4Arrows" showValue="0">
        <cfvo type="percent" val="0"/>
        <cfvo type="num" val="0.6"/>
        <cfvo type="num" val="0.8"/>
        <cfvo type="num" val="0.9"/>
      </iconSet>
    </cfRule>
    <cfRule type="cellIs" dxfId="2783" priority="497" operator="lessThan">
      <formula>0.6</formula>
    </cfRule>
    <cfRule type="cellIs" dxfId="2782" priority="498" operator="between">
      <formula>0.8</formula>
      <formula>0.899999999999999</formula>
    </cfRule>
    <cfRule type="cellIs" dxfId="2781" priority="499" operator="between">
      <formula>0.6</formula>
      <formula>0.8</formula>
    </cfRule>
    <cfRule type="cellIs" dxfId="2780" priority="500" operator="greaterThanOrEqual">
      <formula>0.9</formula>
    </cfRule>
  </conditionalFormatting>
  <conditionalFormatting sqref="AL37">
    <cfRule type="iconSet" priority="491">
      <iconSet iconSet="4Arrows" showValue="0">
        <cfvo type="percent" val="0"/>
        <cfvo type="num" val="0.6"/>
        <cfvo type="num" val="0.8"/>
        <cfvo type="num" val="0.9"/>
      </iconSet>
    </cfRule>
    <cfRule type="cellIs" dxfId="2779" priority="492" operator="lessThan">
      <formula>0.6</formula>
    </cfRule>
    <cfRule type="cellIs" dxfId="2778" priority="493" operator="between">
      <formula>0.8</formula>
      <formula>0.899999999999999</formula>
    </cfRule>
    <cfRule type="cellIs" dxfId="2777" priority="494" operator="between">
      <formula>0.6</formula>
      <formula>0.8</formula>
    </cfRule>
    <cfRule type="cellIs" dxfId="2776" priority="495" operator="greaterThanOrEqual">
      <formula>0.9</formula>
    </cfRule>
  </conditionalFormatting>
  <conditionalFormatting sqref="AP37">
    <cfRule type="iconSet" priority="486">
      <iconSet iconSet="4Arrows" showValue="0">
        <cfvo type="percent" val="0"/>
        <cfvo type="num" val="0.6"/>
        <cfvo type="num" val="0.8"/>
        <cfvo type="num" val="0.9"/>
      </iconSet>
    </cfRule>
    <cfRule type="cellIs" dxfId="2775" priority="487" operator="lessThan">
      <formula>0.6</formula>
    </cfRule>
    <cfRule type="cellIs" dxfId="2774" priority="488" operator="between">
      <formula>0.8</formula>
      <formula>0.899999999999999</formula>
    </cfRule>
    <cfRule type="cellIs" dxfId="2773" priority="489" operator="between">
      <formula>0.6</formula>
      <formula>0.8</formula>
    </cfRule>
    <cfRule type="cellIs" dxfId="2772" priority="490" operator="greaterThanOrEqual">
      <formula>0.9</formula>
    </cfRule>
  </conditionalFormatting>
  <conditionalFormatting sqref="Y38">
    <cfRule type="iconSet" priority="481">
      <iconSet iconSet="4Arrows" showValue="0">
        <cfvo type="percent" val="0"/>
        <cfvo type="num" val="0.6"/>
        <cfvo type="num" val="0.8"/>
        <cfvo type="num" val="0.9"/>
      </iconSet>
    </cfRule>
    <cfRule type="cellIs" dxfId="2771" priority="482" operator="lessThan">
      <formula>0.6</formula>
    </cfRule>
    <cfRule type="cellIs" dxfId="2770" priority="483" operator="between">
      <formula>0.8</formula>
      <formula>0.899999999999999</formula>
    </cfRule>
    <cfRule type="cellIs" dxfId="2769" priority="484" operator="between">
      <formula>0.6</formula>
      <formula>0.8</formula>
    </cfRule>
    <cfRule type="cellIs" dxfId="2768" priority="485" operator="greaterThanOrEqual">
      <formula>0.9</formula>
    </cfRule>
  </conditionalFormatting>
  <conditionalFormatting sqref="Y39:Y40">
    <cfRule type="iconSet" priority="476">
      <iconSet iconSet="4Arrows" showValue="0">
        <cfvo type="percent" val="0"/>
        <cfvo type="num" val="0.6"/>
        <cfvo type="num" val="0.8"/>
        <cfvo type="num" val="0.9"/>
      </iconSet>
    </cfRule>
    <cfRule type="cellIs" dxfId="2767" priority="477" operator="lessThan">
      <formula>0.6</formula>
    </cfRule>
    <cfRule type="cellIs" dxfId="2766" priority="478" operator="between">
      <formula>0.8</formula>
      <formula>0.899999999999999</formula>
    </cfRule>
    <cfRule type="cellIs" dxfId="2765" priority="479" operator="between">
      <formula>0.6</formula>
      <formula>0.8</formula>
    </cfRule>
    <cfRule type="cellIs" dxfId="2764" priority="480" operator="greaterThanOrEqual">
      <formula>0.9</formula>
    </cfRule>
  </conditionalFormatting>
  <conditionalFormatting sqref="AD38:AD40">
    <cfRule type="iconSet" priority="471">
      <iconSet iconSet="4Arrows" showValue="0">
        <cfvo type="percent" val="0"/>
        <cfvo type="num" val="0.6"/>
        <cfvo type="num" val="0.8"/>
        <cfvo type="num" val="0.9"/>
      </iconSet>
    </cfRule>
    <cfRule type="cellIs" dxfId="2763" priority="472" operator="lessThan">
      <formula>0.6</formula>
    </cfRule>
    <cfRule type="cellIs" dxfId="2762" priority="473" operator="between">
      <formula>0.8</formula>
      <formula>0.899999999999999</formula>
    </cfRule>
    <cfRule type="cellIs" dxfId="2761" priority="474" operator="between">
      <formula>0.6</formula>
      <formula>0.8</formula>
    </cfRule>
    <cfRule type="cellIs" dxfId="2760" priority="475" operator="greaterThanOrEqual">
      <formula>0.9</formula>
    </cfRule>
  </conditionalFormatting>
  <conditionalFormatting sqref="AH38:AH40">
    <cfRule type="iconSet" priority="466">
      <iconSet iconSet="4Arrows" showValue="0">
        <cfvo type="percent" val="0"/>
        <cfvo type="num" val="0.6"/>
        <cfvo type="num" val="0.8"/>
        <cfvo type="num" val="0.9"/>
      </iconSet>
    </cfRule>
    <cfRule type="cellIs" dxfId="2759" priority="467" operator="lessThan">
      <formula>0.6</formula>
    </cfRule>
    <cfRule type="cellIs" dxfId="2758" priority="468" operator="between">
      <formula>0.8</formula>
      <formula>0.899999999999999</formula>
    </cfRule>
    <cfRule type="cellIs" dxfId="2757" priority="469" operator="between">
      <formula>0.6</formula>
      <formula>0.8</formula>
    </cfRule>
    <cfRule type="cellIs" dxfId="2756" priority="470" operator="greaterThanOrEqual">
      <formula>0.9</formula>
    </cfRule>
  </conditionalFormatting>
  <conditionalFormatting sqref="AL38:AL40">
    <cfRule type="iconSet" priority="461">
      <iconSet iconSet="4Arrows" showValue="0">
        <cfvo type="percent" val="0"/>
        <cfvo type="num" val="0.6"/>
        <cfvo type="num" val="0.8"/>
        <cfvo type="num" val="0.9"/>
      </iconSet>
    </cfRule>
    <cfRule type="cellIs" dxfId="2755" priority="462" operator="lessThan">
      <formula>0.6</formula>
    </cfRule>
    <cfRule type="cellIs" dxfId="2754" priority="463" operator="between">
      <formula>0.8</formula>
      <formula>0.899999999999999</formula>
    </cfRule>
    <cfRule type="cellIs" dxfId="2753" priority="464" operator="between">
      <formula>0.6</formula>
      <formula>0.8</formula>
    </cfRule>
    <cfRule type="cellIs" dxfId="2752" priority="465" operator="greaterThanOrEqual">
      <formula>0.9</formula>
    </cfRule>
  </conditionalFormatting>
  <conditionalFormatting sqref="J70:J72">
    <cfRule type="iconSet" priority="8541">
      <iconSet iconSet="4Arrows" showValue="0">
        <cfvo type="percent" val="0"/>
        <cfvo type="num" val="0.6"/>
        <cfvo type="num" val="0.8"/>
        <cfvo type="num" val="0.9"/>
      </iconSet>
    </cfRule>
    <cfRule type="cellIs" dxfId="2751" priority="8542" operator="lessThan">
      <formula>0.6</formula>
    </cfRule>
    <cfRule type="cellIs" dxfId="2750" priority="8543" operator="between">
      <formula>0.8</formula>
      <formula>0.899999999999999</formula>
    </cfRule>
    <cfRule type="cellIs" dxfId="2749" priority="8544" operator="between">
      <formula>0.6</formula>
      <formula>0.8</formula>
    </cfRule>
    <cfRule type="cellIs" dxfId="2748" priority="8545" operator="greaterThanOrEqual">
      <formula>0.9</formula>
    </cfRule>
  </conditionalFormatting>
  <conditionalFormatting sqref="AO70:AO72">
    <cfRule type="iconSet" priority="326">
      <iconSet iconSet="4Arrows" showValue="0">
        <cfvo type="percent" val="0"/>
        <cfvo type="num" val="0.6"/>
        <cfvo type="num" val="0.8"/>
        <cfvo type="num" val="0.9"/>
      </iconSet>
    </cfRule>
    <cfRule type="cellIs" dxfId="2747" priority="327" operator="lessThan">
      <formula>0.6</formula>
    </cfRule>
    <cfRule type="cellIs" dxfId="2746" priority="328" operator="between">
      <formula>0.8</formula>
      <formula>0.899999999999999</formula>
    </cfRule>
    <cfRule type="cellIs" dxfId="2745" priority="329" operator="between">
      <formula>0.6</formula>
      <formula>0.8</formula>
    </cfRule>
    <cfRule type="cellIs" dxfId="2744" priority="330" operator="greaterThanOrEqual">
      <formula>0.9</formula>
    </cfRule>
  </conditionalFormatting>
  <conditionalFormatting sqref="AS70:AS72">
    <cfRule type="iconSet" priority="321">
      <iconSet iconSet="4Arrows" showValue="0">
        <cfvo type="percent" val="0"/>
        <cfvo type="num" val="0.6"/>
        <cfvo type="num" val="0.8"/>
        <cfvo type="num" val="0.9"/>
      </iconSet>
    </cfRule>
    <cfRule type="cellIs" dxfId="2743" priority="322" operator="lessThan">
      <formula>0.6</formula>
    </cfRule>
    <cfRule type="cellIs" dxfId="2742" priority="323" operator="between">
      <formula>0.8</formula>
      <formula>0.899999999999999</formula>
    </cfRule>
    <cfRule type="cellIs" dxfId="2741" priority="324" operator="between">
      <formula>0.6</formula>
      <formula>0.8</formula>
    </cfRule>
    <cfRule type="cellIs" dxfId="2740" priority="325" operator="greaterThanOrEqual">
      <formula>0.9</formula>
    </cfRule>
  </conditionalFormatting>
  <conditionalFormatting sqref="AW70:AW72">
    <cfRule type="iconSet" priority="316">
      <iconSet iconSet="4Arrows" showValue="0">
        <cfvo type="percent" val="0"/>
        <cfvo type="num" val="0.6"/>
        <cfvo type="num" val="0.8"/>
        <cfvo type="num" val="0.9"/>
      </iconSet>
    </cfRule>
    <cfRule type="cellIs" dxfId="2739" priority="317" operator="lessThan">
      <formula>0.6</formula>
    </cfRule>
    <cfRule type="cellIs" dxfId="2738" priority="318" operator="between">
      <formula>0.8</formula>
      <formula>0.899999999999999</formula>
    </cfRule>
    <cfRule type="cellIs" dxfId="2737" priority="319" operator="between">
      <formula>0.6</formula>
      <formula>0.8</formula>
    </cfRule>
    <cfRule type="cellIs" dxfId="2736" priority="320" operator="greaterThanOrEqual">
      <formula>0.9</formula>
    </cfRule>
  </conditionalFormatting>
  <conditionalFormatting sqref="BA70:BA72">
    <cfRule type="iconSet" priority="311">
      <iconSet iconSet="4Arrows" showValue="0">
        <cfvo type="percent" val="0"/>
        <cfvo type="num" val="0.6"/>
        <cfvo type="num" val="0.8"/>
        <cfvo type="num" val="0.9"/>
      </iconSet>
    </cfRule>
    <cfRule type="cellIs" dxfId="2735" priority="312" operator="lessThan">
      <formula>0.6</formula>
    </cfRule>
    <cfRule type="cellIs" dxfId="2734" priority="313" operator="between">
      <formula>0.8</formula>
      <formula>0.899999999999999</formula>
    </cfRule>
    <cfRule type="cellIs" dxfId="2733" priority="314" operator="between">
      <formula>0.6</formula>
      <formula>0.8</formula>
    </cfRule>
    <cfRule type="cellIs" dxfId="2732" priority="315" operator="greaterThanOrEqual">
      <formula>0.9</formula>
    </cfRule>
  </conditionalFormatting>
  <conditionalFormatting sqref="J65:J66">
    <cfRule type="iconSet" priority="306">
      <iconSet iconSet="4Arrows" showValue="0">
        <cfvo type="percent" val="0"/>
        <cfvo type="num" val="0.6"/>
        <cfvo type="num" val="0.8"/>
        <cfvo type="num" val="0.9"/>
      </iconSet>
    </cfRule>
    <cfRule type="cellIs" dxfId="2731" priority="307" operator="lessThan">
      <formula>0.6</formula>
    </cfRule>
    <cfRule type="cellIs" dxfId="2730" priority="308" operator="between">
      <formula>0.8</formula>
      <formula>0.899999999999999</formula>
    </cfRule>
    <cfRule type="cellIs" dxfId="2729" priority="309" operator="between">
      <formula>0.6</formula>
      <formula>0.8</formula>
    </cfRule>
    <cfRule type="cellIs" dxfId="2728" priority="310" operator="greaterThanOrEqual">
      <formula>0.9</formula>
    </cfRule>
  </conditionalFormatting>
  <conditionalFormatting sqref="J73">
    <cfRule type="iconSet" priority="296">
      <iconSet iconSet="4Arrows" showValue="0">
        <cfvo type="percent" val="0"/>
        <cfvo type="num" val="0.6"/>
        <cfvo type="num" val="0.8"/>
        <cfvo type="num" val="0.9"/>
      </iconSet>
    </cfRule>
    <cfRule type="cellIs" dxfId="2727" priority="297" operator="lessThan">
      <formula>0.6</formula>
    </cfRule>
    <cfRule type="cellIs" dxfId="2726" priority="298" operator="between">
      <formula>0.8</formula>
      <formula>0.899999999999999</formula>
    </cfRule>
    <cfRule type="cellIs" dxfId="2725" priority="299" operator="between">
      <formula>0.6</formula>
      <formula>0.8</formula>
    </cfRule>
    <cfRule type="cellIs" dxfId="2724" priority="300" operator="greaterThanOrEqual">
      <formula>0.9</formula>
    </cfRule>
  </conditionalFormatting>
  <conditionalFormatting sqref="X70">
    <cfRule type="iconSet" priority="291">
      <iconSet iconSet="4Arrows" showValue="0">
        <cfvo type="percent" val="0"/>
        <cfvo type="num" val="0.6"/>
        <cfvo type="num" val="0.8"/>
        <cfvo type="num" val="0.9"/>
      </iconSet>
    </cfRule>
    <cfRule type="cellIs" dxfId="2723" priority="292" operator="lessThan">
      <formula>0.6</formula>
    </cfRule>
    <cfRule type="cellIs" dxfId="2722" priority="293" operator="between">
      <formula>0.8</formula>
      <formula>0.899999999999999</formula>
    </cfRule>
    <cfRule type="cellIs" dxfId="2721" priority="294" operator="between">
      <formula>0.6</formula>
      <formula>0.8</formula>
    </cfRule>
    <cfRule type="cellIs" dxfId="2720" priority="295" operator="greaterThanOrEqual">
      <formula>0.9</formula>
    </cfRule>
  </conditionalFormatting>
  <conditionalFormatting sqref="T70">
    <cfRule type="iconSet" priority="286">
      <iconSet iconSet="4Arrows" showValue="0">
        <cfvo type="percent" val="0"/>
        <cfvo type="num" val="0.6"/>
        <cfvo type="num" val="0.8"/>
        <cfvo type="num" val="0.9"/>
      </iconSet>
    </cfRule>
    <cfRule type="cellIs" dxfId="2719" priority="287" operator="lessThan">
      <formula>0.6</formula>
    </cfRule>
    <cfRule type="cellIs" dxfId="2718" priority="288" operator="between">
      <formula>0.8</formula>
      <formula>0.899999999999999</formula>
    </cfRule>
    <cfRule type="cellIs" dxfId="2717" priority="289" operator="between">
      <formula>0.6</formula>
      <formula>0.8</formula>
    </cfRule>
    <cfRule type="cellIs" dxfId="2716" priority="290" operator="greaterThanOrEqual">
      <formula>0.9</formula>
    </cfRule>
  </conditionalFormatting>
  <conditionalFormatting sqref="X71:X72">
    <cfRule type="iconSet" priority="281">
      <iconSet iconSet="4Arrows" showValue="0">
        <cfvo type="percent" val="0"/>
        <cfvo type="num" val="0.6"/>
        <cfvo type="num" val="0.8"/>
        <cfvo type="num" val="0.9"/>
      </iconSet>
    </cfRule>
    <cfRule type="cellIs" dxfId="2715" priority="282" operator="lessThan">
      <formula>0.6</formula>
    </cfRule>
    <cfRule type="cellIs" dxfId="2714" priority="283" operator="between">
      <formula>0.8</formula>
      <formula>0.899999999999999</formula>
    </cfRule>
    <cfRule type="cellIs" dxfId="2713" priority="284" operator="between">
      <formula>0.6</formula>
      <formula>0.8</formula>
    </cfRule>
    <cfRule type="cellIs" dxfId="2712" priority="285" operator="greaterThanOrEqual">
      <formula>0.9</formula>
    </cfRule>
  </conditionalFormatting>
  <conditionalFormatting sqref="T71">
    <cfRule type="iconSet" priority="276">
      <iconSet iconSet="4Arrows" showValue="0">
        <cfvo type="percent" val="0"/>
        <cfvo type="num" val="0.6"/>
        <cfvo type="num" val="0.8"/>
        <cfvo type="num" val="0.9"/>
      </iconSet>
    </cfRule>
    <cfRule type="cellIs" dxfId="2711" priority="277" operator="lessThan">
      <formula>0.6</formula>
    </cfRule>
    <cfRule type="cellIs" dxfId="2710" priority="278" operator="between">
      <formula>0.8</formula>
      <formula>0.899999999999999</formula>
    </cfRule>
    <cfRule type="cellIs" dxfId="2709" priority="279" operator="between">
      <formula>0.6</formula>
      <formula>0.8</formula>
    </cfRule>
    <cfRule type="cellIs" dxfId="2708" priority="280" operator="greaterThanOrEqual">
      <formula>0.9</formula>
    </cfRule>
  </conditionalFormatting>
  <conditionalFormatting sqref="AF70">
    <cfRule type="iconSet" priority="271">
      <iconSet iconSet="4Arrows" showValue="0">
        <cfvo type="percent" val="0"/>
        <cfvo type="num" val="0.6"/>
        <cfvo type="num" val="0.8"/>
        <cfvo type="num" val="0.9"/>
      </iconSet>
    </cfRule>
    <cfRule type="cellIs" dxfId="2707" priority="272" operator="lessThan">
      <formula>0.6</formula>
    </cfRule>
    <cfRule type="cellIs" dxfId="2706" priority="273" operator="between">
      <formula>0.8</formula>
      <formula>0.899999999999999</formula>
    </cfRule>
    <cfRule type="cellIs" dxfId="2705" priority="274" operator="between">
      <formula>0.6</formula>
      <formula>0.8</formula>
    </cfRule>
    <cfRule type="cellIs" dxfId="2704" priority="275" operator="greaterThanOrEqual">
      <formula>0.9</formula>
    </cfRule>
  </conditionalFormatting>
  <conditionalFormatting sqref="AB70">
    <cfRule type="iconSet" priority="266">
      <iconSet iconSet="4Arrows" showValue="0">
        <cfvo type="percent" val="0"/>
        <cfvo type="num" val="0.6"/>
        <cfvo type="num" val="0.8"/>
        <cfvo type="num" val="0.9"/>
      </iconSet>
    </cfRule>
    <cfRule type="cellIs" dxfId="2703" priority="267" operator="lessThan">
      <formula>0.6</formula>
    </cfRule>
    <cfRule type="cellIs" dxfId="2702" priority="268" operator="between">
      <formula>0.8</formula>
      <formula>0.899999999999999</formula>
    </cfRule>
    <cfRule type="cellIs" dxfId="2701" priority="269" operator="between">
      <formula>0.6</formula>
      <formula>0.8</formula>
    </cfRule>
    <cfRule type="cellIs" dxfId="2700" priority="270" operator="greaterThanOrEqual">
      <formula>0.9</formula>
    </cfRule>
  </conditionalFormatting>
  <conditionalFormatting sqref="AF71:AF72">
    <cfRule type="iconSet" priority="261">
      <iconSet iconSet="4Arrows" showValue="0">
        <cfvo type="percent" val="0"/>
        <cfvo type="num" val="0.6"/>
        <cfvo type="num" val="0.8"/>
        <cfvo type="num" val="0.9"/>
      </iconSet>
    </cfRule>
    <cfRule type="cellIs" dxfId="2699" priority="262" operator="lessThan">
      <formula>0.6</formula>
    </cfRule>
    <cfRule type="cellIs" dxfId="2698" priority="263" operator="between">
      <formula>0.8</formula>
      <formula>0.899999999999999</formula>
    </cfRule>
    <cfRule type="cellIs" dxfId="2697" priority="264" operator="between">
      <formula>0.6</formula>
      <formula>0.8</formula>
    </cfRule>
    <cfRule type="cellIs" dxfId="2696" priority="265" operator="greaterThanOrEqual">
      <formula>0.9</formula>
    </cfRule>
  </conditionalFormatting>
  <conditionalFormatting sqref="AB71:AB72">
    <cfRule type="iconSet" priority="256">
      <iconSet iconSet="4Arrows" showValue="0">
        <cfvo type="percent" val="0"/>
        <cfvo type="num" val="0.6"/>
        <cfvo type="num" val="0.8"/>
        <cfvo type="num" val="0.9"/>
      </iconSet>
    </cfRule>
    <cfRule type="cellIs" dxfId="2695" priority="257" operator="lessThan">
      <formula>0.6</formula>
    </cfRule>
    <cfRule type="cellIs" dxfId="2694" priority="258" operator="between">
      <formula>0.8</formula>
      <formula>0.899999999999999</formula>
    </cfRule>
    <cfRule type="cellIs" dxfId="2693" priority="259" operator="between">
      <formula>0.6</formula>
      <formula>0.8</formula>
    </cfRule>
    <cfRule type="cellIs" dxfId="2692" priority="260" operator="greaterThanOrEqual">
      <formula>0.9</formula>
    </cfRule>
  </conditionalFormatting>
  <conditionalFormatting sqref="AJ70">
    <cfRule type="iconSet" priority="251">
      <iconSet iconSet="4Arrows" showValue="0">
        <cfvo type="percent" val="0"/>
        <cfvo type="num" val="0.6"/>
        <cfvo type="num" val="0.8"/>
        <cfvo type="num" val="0.9"/>
      </iconSet>
    </cfRule>
    <cfRule type="cellIs" dxfId="2691" priority="252" operator="lessThan">
      <formula>0.6</formula>
    </cfRule>
    <cfRule type="cellIs" dxfId="2690" priority="253" operator="between">
      <formula>0.8</formula>
      <formula>0.899999999999999</formula>
    </cfRule>
    <cfRule type="cellIs" dxfId="2689" priority="254" operator="between">
      <formula>0.6</formula>
      <formula>0.8</formula>
    </cfRule>
    <cfRule type="cellIs" dxfId="2688" priority="255" operator="greaterThanOrEqual">
      <formula>0.9</formula>
    </cfRule>
  </conditionalFormatting>
  <conditionalFormatting sqref="AJ71:AJ72">
    <cfRule type="iconSet" priority="246">
      <iconSet iconSet="4Arrows" showValue="0">
        <cfvo type="percent" val="0"/>
        <cfvo type="num" val="0.6"/>
        <cfvo type="num" val="0.8"/>
        <cfvo type="num" val="0.9"/>
      </iconSet>
    </cfRule>
    <cfRule type="cellIs" dxfId="2687" priority="247" operator="lessThan">
      <formula>0.6</formula>
    </cfRule>
    <cfRule type="cellIs" dxfId="2686" priority="248" operator="between">
      <formula>0.8</formula>
      <formula>0.899999999999999</formula>
    </cfRule>
    <cfRule type="cellIs" dxfId="2685" priority="249" operator="between">
      <formula>0.6</formula>
      <formula>0.8</formula>
    </cfRule>
    <cfRule type="cellIs" dxfId="2684" priority="250" operator="greaterThanOrEqual">
      <formula>0.9</formula>
    </cfRule>
  </conditionalFormatting>
  <conditionalFormatting sqref="T72">
    <cfRule type="iconSet" priority="241">
      <iconSet iconSet="4Arrows" showValue="0">
        <cfvo type="percent" val="0"/>
        <cfvo type="num" val="0.6"/>
        <cfvo type="num" val="0.8"/>
        <cfvo type="num" val="0.9"/>
      </iconSet>
    </cfRule>
    <cfRule type="cellIs" dxfId="2683" priority="242" operator="lessThan">
      <formula>0.6</formula>
    </cfRule>
    <cfRule type="cellIs" dxfId="2682" priority="243" operator="between">
      <formula>0.8</formula>
      <formula>0.899999999999999</formula>
    </cfRule>
    <cfRule type="cellIs" dxfId="2681" priority="244" operator="between">
      <formula>0.6</formula>
      <formula>0.8</formula>
    </cfRule>
    <cfRule type="cellIs" dxfId="2680" priority="245" operator="greaterThanOrEqual">
      <formula>0.9</formula>
    </cfRule>
  </conditionalFormatting>
  <conditionalFormatting sqref="AD46">
    <cfRule type="iconSet" priority="226">
      <iconSet iconSet="4Arrows" showValue="0">
        <cfvo type="percent" val="0"/>
        <cfvo type="num" val="0.6"/>
        <cfvo type="num" val="0.8"/>
        <cfvo type="num" val="0.9"/>
      </iconSet>
    </cfRule>
    <cfRule type="cellIs" dxfId="2679" priority="227" operator="lessThan">
      <formula>0.6</formula>
    </cfRule>
    <cfRule type="cellIs" dxfId="2678" priority="228" operator="between">
      <formula>0.8</formula>
      <formula>0.899999999999999</formula>
    </cfRule>
    <cfRule type="cellIs" dxfId="2677" priority="229" operator="between">
      <formula>0.6</formula>
      <formula>0.8</formula>
    </cfRule>
    <cfRule type="cellIs" dxfId="2676" priority="230" operator="greaterThanOrEqual">
      <formula>0.9</formula>
    </cfRule>
  </conditionalFormatting>
  <conditionalFormatting sqref="Y46">
    <cfRule type="iconSet" priority="221">
      <iconSet iconSet="4Arrows" showValue="0">
        <cfvo type="percent" val="0"/>
        <cfvo type="num" val="0.6"/>
        <cfvo type="num" val="0.8"/>
        <cfvo type="num" val="0.9"/>
      </iconSet>
    </cfRule>
    <cfRule type="cellIs" dxfId="2675" priority="222" operator="lessThan">
      <formula>0.6</formula>
    </cfRule>
    <cfRule type="cellIs" dxfId="2674" priority="223" operator="between">
      <formula>0.8</formula>
      <formula>0.899999999999999</formula>
    </cfRule>
    <cfRule type="cellIs" dxfId="2673" priority="224" operator="between">
      <formula>0.6</formula>
      <formula>0.8</formula>
    </cfRule>
    <cfRule type="cellIs" dxfId="2672" priority="225" operator="greaterThanOrEqual">
      <formula>0.9</formula>
    </cfRule>
  </conditionalFormatting>
  <conditionalFormatting sqref="Y50">
    <cfRule type="iconSet" priority="9726">
      <iconSet iconSet="4Arrows" showValue="0">
        <cfvo type="percent" val="0"/>
        <cfvo type="num" val="0.6"/>
        <cfvo type="num" val="0.8"/>
        <cfvo type="num" val="0.9"/>
      </iconSet>
    </cfRule>
    <cfRule type="cellIs" dxfId="2671" priority="9727" operator="lessThan">
      <formula>0.6</formula>
    </cfRule>
    <cfRule type="cellIs" dxfId="2670" priority="9728" operator="between">
      <formula>0.8</formula>
      <formula>0.899999999999999</formula>
    </cfRule>
    <cfRule type="cellIs" dxfId="2669" priority="9729" operator="between">
      <formula>0.6</formula>
      <formula>0.8</formula>
    </cfRule>
    <cfRule type="cellIs" dxfId="2668" priority="9730" operator="greaterThanOrEqual">
      <formula>0.9</formula>
    </cfRule>
  </conditionalFormatting>
  <conditionalFormatting sqref="AD50">
    <cfRule type="iconSet" priority="9731">
      <iconSet iconSet="4Arrows" showValue="0">
        <cfvo type="percent" val="0"/>
        <cfvo type="num" val="0.6"/>
        <cfvo type="num" val="0.8"/>
        <cfvo type="num" val="0.9"/>
      </iconSet>
    </cfRule>
    <cfRule type="cellIs" dxfId="2667" priority="9732" operator="lessThan">
      <formula>0.6</formula>
    </cfRule>
    <cfRule type="cellIs" dxfId="2666" priority="9733" operator="between">
      <formula>0.8</formula>
      <formula>0.899999999999999</formula>
    </cfRule>
    <cfRule type="cellIs" dxfId="2665" priority="9734" operator="between">
      <formula>0.6</formula>
      <formula>0.8</formula>
    </cfRule>
    <cfRule type="cellIs" dxfId="2664" priority="9735" operator="greaterThanOrEqual">
      <formula>0.9</formula>
    </cfRule>
  </conditionalFormatting>
  <conditionalFormatting sqref="AH46">
    <cfRule type="iconSet" priority="9736">
      <iconSet iconSet="4Arrows" showValue="0">
        <cfvo type="percent" val="0"/>
        <cfvo type="num" val="0.6"/>
        <cfvo type="num" val="0.8"/>
        <cfvo type="num" val="0.9"/>
      </iconSet>
    </cfRule>
    <cfRule type="cellIs" dxfId="2663" priority="9737" operator="lessThan">
      <formula>0.6</formula>
    </cfRule>
    <cfRule type="cellIs" dxfId="2662" priority="9738" operator="between">
      <formula>0.8</formula>
      <formula>0.899999999999999</formula>
    </cfRule>
    <cfRule type="cellIs" dxfId="2661" priority="9739" operator="between">
      <formula>0.6</formula>
      <formula>0.8</formula>
    </cfRule>
    <cfRule type="cellIs" dxfId="2660" priority="9740" operator="greaterThanOrEqual">
      <formula>0.9</formula>
    </cfRule>
  </conditionalFormatting>
  <conditionalFormatting sqref="AL46">
    <cfRule type="iconSet" priority="9741">
      <iconSet iconSet="4Arrows" showValue="0">
        <cfvo type="percent" val="0"/>
        <cfvo type="num" val="0.6"/>
        <cfvo type="num" val="0.8"/>
        <cfvo type="num" val="0.9"/>
      </iconSet>
    </cfRule>
    <cfRule type="cellIs" dxfId="2659" priority="9742" operator="lessThan">
      <formula>0.6</formula>
    </cfRule>
    <cfRule type="cellIs" dxfId="2658" priority="9743" operator="between">
      <formula>0.8</formula>
      <formula>0.899999999999999</formula>
    </cfRule>
    <cfRule type="cellIs" dxfId="2657" priority="9744" operator="between">
      <formula>0.6</formula>
      <formula>0.8</formula>
    </cfRule>
    <cfRule type="cellIs" dxfId="2656" priority="9745" operator="greaterThanOrEqual">
      <formula>0.9</formula>
    </cfRule>
  </conditionalFormatting>
  <conditionalFormatting sqref="AP46">
    <cfRule type="iconSet" priority="9746">
      <iconSet iconSet="4Arrows" showValue="0">
        <cfvo type="percent" val="0"/>
        <cfvo type="num" val="0.6"/>
        <cfvo type="num" val="0.8"/>
        <cfvo type="num" val="0.9"/>
      </iconSet>
    </cfRule>
    <cfRule type="cellIs" dxfId="2655" priority="9747" operator="lessThan">
      <formula>0.6</formula>
    </cfRule>
    <cfRule type="cellIs" dxfId="2654" priority="9748" operator="between">
      <formula>0.8</formula>
      <formula>0.899999999999999</formula>
    </cfRule>
    <cfRule type="cellIs" dxfId="2653" priority="9749" operator="between">
      <formula>0.6</formula>
      <formula>0.8</formula>
    </cfRule>
    <cfRule type="cellIs" dxfId="2652" priority="9750" operator="greaterThanOrEqual">
      <formula>0.9</formula>
    </cfRule>
  </conditionalFormatting>
  <conditionalFormatting sqref="AD51:AD54">
    <cfRule type="iconSet" priority="9766">
      <iconSet iconSet="4Arrows" showValue="0">
        <cfvo type="percent" val="0"/>
        <cfvo type="num" val="0.6"/>
        <cfvo type="num" val="0.8"/>
        <cfvo type="num" val="0.9"/>
      </iconSet>
    </cfRule>
    <cfRule type="cellIs" dxfId="2651" priority="9767" operator="lessThan">
      <formula>0.6</formula>
    </cfRule>
    <cfRule type="cellIs" dxfId="2650" priority="9768" operator="between">
      <formula>0.8</formula>
      <formula>0.899999999999999</formula>
    </cfRule>
    <cfRule type="cellIs" dxfId="2649" priority="9769" operator="between">
      <formula>0.6</formula>
      <formula>0.8</formula>
    </cfRule>
    <cfRule type="cellIs" dxfId="2648" priority="9770" operator="greaterThanOrEqual">
      <formula>0.9</formula>
    </cfRule>
  </conditionalFormatting>
  <conditionalFormatting sqref="Y51:Y54">
    <cfRule type="iconSet" priority="9771">
      <iconSet iconSet="4Arrows" showValue="0">
        <cfvo type="percent" val="0"/>
        <cfvo type="num" val="0.6"/>
        <cfvo type="num" val="0.8"/>
        <cfvo type="num" val="0.9"/>
      </iconSet>
    </cfRule>
    <cfRule type="cellIs" dxfId="2647" priority="9772" operator="lessThan">
      <formula>0.6</formula>
    </cfRule>
    <cfRule type="cellIs" dxfId="2646" priority="9773" operator="between">
      <formula>0.8</formula>
      <formula>0.899999999999999</formula>
    </cfRule>
    <cfRule type="cellIs" dxfId="2645" priority="9774" operator="between">
      <formula>0.6</formula>
      <formula>0.8</formula>
    </cfRule>
    <cfRule type="cellIs" dxfId="2644" priority="9775" operator="greaterThanOrEqual">
      <formula>0.9</formula>
    </cfRule>
  </conditionalFormatting>
  <conditionalFormatting sqref="AD55">
    <cfRule type="iconSet" priority="146">
      <iconSet iconSet="4Arrows" showValue="0">
        <cfvo type="percent" val="0"/>
        <cfvo type="num" val="0.6"/>
        <cfvo type="num" val="0.8"/>
        <cfvo type="num" val="0.9"/>
      </iconSet>
    </cfRule>
    <cfRule type="cellIs" dxfId="2643" priority="147" operator="lessThan">
      <formula>0.6</formula>
    </cfRule>
    <cfRule type="cellIs" dxfId="2642" priority="148" operator="between">
      <formula>0.8</formula>
      <formula>0.899999999999999</formula>
    </cfRule>
    <cfRule type="cellIs" dxfId="2641" priority="149" operator="between">
      <formula>0.6</formula>
      <formula>0.8</formula>
    </cfRule>
    <cfRule type="cellIs" dxfId="2640" priority="150" operator="greaterThanOrEqual">
      <formula>0.9</formula>
    </cfRule>
  </conditionalFormatting>
  <conditionalFormatting sqref="Y55">
    <cfRule type="iconSet" priority="141">
      <iconSet iconSet="4Arrows" showValue="0">
        <cfvo type="percent" val="0"/>
        <cfvo type="num" val="0.6"/>
        <cfvo type="num" val="0.8"/>
        <cfvo type="num" val="0.9"/>
      </iconSet>
    </cfRule>
    <cfRule type="cellIs" dxfId="2639" priority="142" operator="lessThan">
      <formula>0.6</formula>
    </cfRule>
    <cfRule type="cellIs" dxfId="2638" priority="143" operator="between">
      <formula>0.8</formula>
      <formula>0.899999999999999</formula>
    </cfRule>
    <cfRule type="cellIs" dxfId="2637" priority="144" operator="between">
      <formula>0.6</formula>
      <formula>0.8</formula>
    </cfRule>
    <cfRule type="cellIs" dxfId="2636" priority="145" operator="greaterThanOrEqual">
      <formula>0.9</formula>
    </cfRule>
  </conditionalFormatting>
  <conditionalFormatting sqref="AH55">
    <cfRule type="iconSet" priority="136">
      <iconSet iconSet="4Arrows" showValue="0">
        <cfvo type="percent" val="0"/>
        <cfvo type="num" val="0.6"/>
        <cfvo type="num" val="0.8"/>
        <cfvo type="num" val="0.9"/>
      </iconSet>
    </cfRule>
    <cfRule type="cellIs" dxfId="2635" priority="137" operator="lessThan">
      <formula>0.6</formula>
    </cfRule>
    <cfRule type="cellIs" dxfId="2634" priority="138" operator="between">
      <formula>0.8</formula>
      <formula>0.899999999999999</formula>
    </cfRule>
    <cfRule type="cellIs" dxfId="2633" priority="139" operator="between">
      <formula>0.6</formula>
      <formula>0.8</formula>
    </cfRule>
    <cfRule type="cellIs" dxfId="2632" priority="140" operator="greaterThanOrEqual">
      <formula>0.9</formula>
    </cfRule>
  </conditionalFormatting>
  <conditionalFormatting sqref="AL55">
    <cfRule type="iconSet" priority="131">
      <iconSet iconSet="4Arrows" showValue="0">
        <cfvo type="percent" val="0"/>
        <cfvo type="num" val="0.6"/>
        <cfvo type="num" val="0.8"/>
        <cfvo type="num" val="0.9"/>
      </iconSet>
    </cfRule>
    <cfRule type="cellIs" dxfId="2631" priority="132" operator="lessThan">
      <formula>0.6</formula>
    </cfRule>
    <cfRule type="cellIs" dxfId="2630" priority="133" operator="between">
      <formula>0.8</formula>
      <formula>0.899999999999999</formula>
    </cfRule>
    <cfRule type="cellIs" dxfId="2629" priority="134" operator="between">
      <formula>0.6</formula>
      <formula>0.8</formula>
    </cfRule>
    <cfRule type="cellIs" dxfId="2628" priority="135" operator="greaterThanOrEqual">
      <formula>0.9</formula>
    </cfRule>
  </conditionalFormatting>
  <conditionalFormatting sqref="AP55">
    <cfRule type="iconSet" priority="126">
      <iconSet iconSet="4Arrows" showValue="0">
        <cfvo type="percent" val="0"/>
        <cfvo type="num" val="0.6"/>
        <cfvo type="num" val="0.8"/>
        <cfvo type="num" val="0.9"/>
      </iconSet>
    </cfRule>
    <cfRule type="cellIs" dxfId="2627" priority="127" operator="lessThan">
      <formula>0.6</formula>
    </cfRule>
    <cfRule type="cellIs" dxfId="2626" priority="128" operator="between">
      <formula>0.8</formula>
      <formula>0.899999999999999</formula>
    </cfRule>
    <cfRule type="cellIs" dxfId="2625" priority="129" operator="between">
      <formula>0.6</formula>
      <formula>0.8</formula>
    </cfRule>
    <cfRule type="cellIs" dxfId="2624" priority="130" operator="greaterThanOrEqual">
      <formula>0.9</formula>
    </cfRule>
  </conditionalFormatting>
  <conditionalFormatting sqref="AD56">
    <cfRule type="iconSet" priority="96">
      <iconSet iconSet="4Arrows" showValue="0">
        <cfvo type="percent" val="0"/>
        <cfvo type="num" val="0.6"/>
        <cfvo type="num" val="0.8"/>
        <cfvo type="num" val="0.9"/>
      </iconSet>
    </cfRule>
    <cfRule type="cellIs" dxfId="2623" priority="97" operator="lessThan">
      <formula>0.6</formula>
    </cfRule>
    <cfRule type="cellIs" dxfId="2622" priority="98" operator="between">
      <formula>0.8</formula>
      <formula>0.899999999999999</formula>
    </cfRule>
    <cfRule type="cellIs" dxfId="2621" priority="99" operator="between">
      <formula>0.6</formula>
      <formula>0.8</formula>
    </cfRule>
    <cfRule type="cellIs" dxfId="2620" priority="100" operator="greaterThanOrEqual">
      <formula>0.9</formula>
    </cfRule>
  </conditionalFormatting>
  <conditionalFormatting sqref="Y56">
    <cfRule type="iconSet" priority="91">
      <iconSet iconSet="4Arrows" showValue="0">
        <cfvo type="percent" val="0"/>
        <cfvo type="num" val="0.6"/>
        <cfvo type="num" val="0.8"/>
        <cfvo type="num" val="0.9"/>
      </iconSet>
    </cfRule>
    <cfRule type="cellIs" dxfId="2619" priority="92" operator="lessThan">
      <formula>0.6</formula>
    </cfRule>
    <cfRule type="cellIs" dxfId="2618" priority="93" operator="between">
      <formula>0.8</formula>
      <formula>0.899999999999999</formula>
    </cfRule>
    <cfRule type="cellIs" dxfId="2617" priority="94" operator="between">
      <formula>0.6</formula>
      <formula>0.8</formula>
    </cfRule>
    <cfRule type="cellIs" dxfId="2616" priority="95" operator="greaterThanOrEqual">
      <formula>0.9</formula>
    </cfRule>
  </conditionalFormatting>
  <conditionalFormatting sqref="AH56">
    <cfRule type="iconSet" priority="86">
      <iconSet iconSet="4Arrows" showValue="0">
        <cfvo type="percent" val="0"/>
        <cfvo type="num" val="0.6"/>
        <cfvo type="num" val="0.8"/>
        <cfvo type="num" val="0.9"/>
      </iconSet>
    </cfRule>
    <cfRule type="cellIs" dxfId="2615" priority="87" operator="lessThan">
      <formula>0.6</formula>
    </cfRule>
    <cfRule type="cellIs" dxfId="2614" priority="88" operator="between">
      <formula>0.8</formula>
      <formula>0.899999999999999</formula>
    </cfRule>
    <cfRule type="cellIs" dxfId="2613" priority="89" operator="between">
      <formula>0.6</formula>
      <formula>0.8</formula>
    </cfRule>
    <cfRule type="cellIs" dxfId="2612" priority="90" operator="greaterThanOrEqual">
      <formula>0.9</formula>
    </cfRule>
  </conditionalFormatting>
  <conditionalFormatting sqref="AL56">
    <cfRule type="iconSet" priority="81">
      <iconSet iconSet="4Arrows" showValue="0">
        <cfvo type="percent" val="0"/>
        <cfvo type="num" val="0.6"/>
        <cfvo type="num" val="0.8"/>
        <cfvo type="num" val="0.9"/>
      </iconSet>
    </cfRule>
    <cfRule type="cellIs" dxfId="2611" priority="82" operator="lessThan">
      <formula>0.6</formula>
    </cfRule>
    <cfRule type="cellIs" dxfId="2610" priority="83" operator="between">
      <formula>0.8</formula>
      <formula>0.899999999999999</formula>
    </cfRule>
    <cfRule type="cellIs" dxfId="2609" priority="84" operator="between">
      <formula>0.6</formula>
      <formula>0.8</formula>
    </cfRule>
    <cfRule type="cellIs" dxfId="2608" priority="85" operator="greaterThanOrEqual">
      <formula>0.9</formula>
    </cfRule>
  </conditionalFormatting>
  <conditionalFormatting sqref="AP56">
    <cfRule type="iconSet" priority="76">
      <iconSet iconSet="4Arrows" showValue="0">
        <cfvo type="percent" val="0"/>
        <cfvo type="num" val="0.6"/>
        <cfvo type="num" val="0.8"/>
        <cfvo type="num" val="0.9"/>
      </iconSet>
    </cfRule>
    <cfRule type="cellIs" dxfId="2607" priority="77" operator="lessThan">
      <formula>0.6</formula>
    </cfRule>
    <cfRule type="cellIs" dxfId="2606" priority="78" operator="between">
      <formula>0.8</formula>
      <formula>0.899999999999999</formula>
    </cfRule>
    <cfRule type="cellIs" dxfId="2605" priority="79" operator="between">
      <formula>0.6</formula>
      <formula>0.8</formula>
    </cfRule>
    <cfRule type="cellIs" dxfId="2604" priority="80" operator="greaterThanOrEqual">
      <formula>0.9</formula>
    </cfRule>
  </conditionalFormatting>
  <conditionalFormatting sqref="AD57">
    <cfRule type="iconSet" priority="71">
      <iconSet iconSet="4Arrows" showValue="0">
        <cfvo type="percent" val="0"/>
        <cfvo type="num" val="0.6"/>
        <cfvo type="num" val="0.8"/>
        <cfvo type="num" val="0.9"/>
      </iconSet>
    </cfRule>
    <cfRule type="cellIs" dxfId="2603" priority="72" operator="lessThan">
      <formula>0.6</formula>
    </cfRule>
    <cfRule type="cellIs" dxfId="2602" priority="73" operator="between">
      <formula>0.8</formula>
      <formula>0.899999999999999</formula>
    </cfRule>
    <cfRule type="cellIs" dxfId="2601" priority="74" operator="between">
      <formula>0.6</formula>
      <formula>0.8</formula>
    </cfRule>
    <cfRule type="cellIs" dxfId="2600" priority="75" operator="greaterThanOrEqual">
      <formula>0.9</formula>
    </cfRule>
  </conditionalFormatting>
  <conditionalFormatting sqref="Y57">
    <cfRule type="iconSet" priority="66">
      <iconSet iconSet="4Arrows" showValue="0">
        <cfvo type="percent" val="0"/>
        <cfvo type="num" val="0.6"/>
        <cfvo type="num" val="0.8"/>
        <cfvo type="num" val="0.9"/>
      </iconSet>
    </cfRule>
    <cfRule type="cellIs" dxfId="2599" priority="67" operator="lessThan">
      <formula>0.6</formula>
    </cfRule>
    <cfRule type="cellIs" dxfId="2598" priority="68" operator="between">
      <formula>0.8</formula>
      <formula>0.899999999999999</formula>
    </cfRule>
    <cfRule type="cellIs" dxfId="2597" priority="69" operator="between">
      <formula>0.6</formula>
      <formula>0.8</formula>
    </cfRule>
    <cfRule type="cellIs" dxfId="2596" priority="70" operator="greaterThanOrEqual">
      <formula>0.9</formula>
    </cfRule>
  </conditionalFormatting>
  <conditionalFormatting sqref="AH57">
    <cfRule type="iconSet" priority="61">
      <iconSet iconSet="4Arrows" showValue="0">
        <cfvo type="percent" val="0"/>
        <cfvo type="num" val="0.6"/>
        <cfvo type="num" val="0.8"/>
        <cfvo type="num" val="0.9"/>
      </iconSet>
    </cfRule>
    <cfRule type="cellIs" dxfId="2595" priority="62" operator="lessThan">
      <formula>0.6</formula>
    </cfRule>
    <cfRule type="cellIs" dxfId="2594" priority="63" operator="between">
      <formula>0.8</formula>
      <formula>0.899999999999999</formula>
    </cfRule>
    <cfRule type="cellIs" dxfId="2593" priority="64" operator="between">
      <formula>0.6</formula>
      <formula>0.8</formula>
    </cfRule>
    <cfRule type="cellIs" dxfId="2592" priority="65" operator="greaterThanOrEqual">
      <formula>0.9</formula>
    </cfRule>
  </conditionalFormatting>
  <conditionalFormatting sqref="AL57">
    <cfRule type="iconSet" priority="56">
      <iconSet iconSet="4Arrows" showValue="0">
        <cfvo type="percent" val="0"/>
        <cfvo type="num" val="0.6"/>
        <cfvo type="num" val="0.8"/>
        <cfvo type="num" val="0.9"/>
      </iconSet>
    </cfRule>
    <cfRule type="cellIs" dxfId="2591" priority="57" operator="lessThan">
      <formula>0.6</formula>
    </cfRule>
    <cfRule type="cellIs" dxfId="2590" priority="58" operator="between">
      <formula>0.8</formula>
      <formula>0.899999999999999</formula>
    </cfRule>
    <cfRule type="cellIs" dxfId="2589" priority="59" operator="between">
      <formula>0.6</formula>
      <formula>0.8</formula>
    </cfRule>
    <cfRule type="cellIs" dxfId="2588" priority="60" operator="greaterThanOrEqual">
      <formula>0.9</formula>
    </cfRule>
  </conditionalFormatting>
  <conditionalFormatting sqref="AP57">
    <cfRule type="iconSet" priority="51">
      <iconSet iconSet="4Arrows" showValue="0">
        <cfvo type="percent" val="0"/>
        <cfvo type="num" val="0.6"/>
        <cfvo type="num" val="0.8"/>
        <cfvo type="num" val="0.9"/>
      </iconSet>
    </cfRule>
    <cfRule type="cellIs" dxfId="2587" priority="52" operator="lessThan">
      <formula>0.6</formula>
    </cfRule>
    <cfRule type="cellIs" dxfId="2586" priority="53" operator="between">
      <formula>0.8</formula>
      <formula>0.899999999999999</formula>
    </cfRule>
    <cfRule type="cellIs" dxfId="2585" priority="54" operator="between">
      <formula>0.6</formula>
      <formula>0.8</formula>
    </cfRule>
    <cfRule type="cellIs" dxfId="2584" priority="55" operator="greaterThanOrEqual">
      <formula>0.9</formula>
    </cfRule>
  </conditionalFormatting>
  <conditionalFormatting sqref="AD58">
    <cfRule type="iconSet" priority="46">
      <iconSet iconSet="4Arrows" showValue="0">
        <cfvo type="percent" val="0"/>
        <cfvo type="num" val="0.6"/>
        <cfvo type="num" val="0.8"/>
        <cfvo type="num" val="0.9"/>
      </iconSet>
    </cfRule>
    <cfRule type="cellIs" dxfId="2583" priority="47" operator="lessThan">
      <formula>0.6</formula>
    </cfRule>
    <cfRule type="cellIs" dxfId="2582" priority="48" operator="between">
      <formula>0.8</formula>
      <formula>0.899999999999999</formula>
    </cfRule>
    <cfRule type="cellIs" dxfId="2581" priority="49" operator="between">
      <formula>0.6</formula>
      <formula>0.8</formula>
    </cfRule>
    <cfRule type="cellIs" dxfId="2580" priority="50" operator="greaterThanOrEqual">
      <formula>0.9</formula>
    </cfRule>
  </conditionalFormatting>
  <conditionalFormatting sqref="Y58">
    <cfRule type="iconSet" priority="41">
      <iconSet iconSet="4Arrows" showValue="0">
        <cfvo type="percent" val="0"/>
        <cfvo type="num" val="0.6"/>
        <cfvo type="num" val="0.8"/>
        <cfvo type="num" val="0.9"/>
      </iconSet>
    </cfRule>
    <cfRule type="cellIs" dxfId="2579" priority="42" operator="lessThan">
      <formula>0.6</formula>
    </cfRule>
    <cfRule type="cellIs" dxfId="2578" priority="43" operator="between">
      <formula>0.8</formula>
      <formula>0.899999999999999</formula>
    </cfRule>
    <cfRule type="cellIs" dxfId="2577" priority="44" operator="between">
      <formula>0.6</formula>
      <formula>0.8</formula>
    </cfRule>
    <cfRule type="cellIs" dxfId="2576" priority="45" operator="greaterThanOrEqual">
      <formula>0.9</formula>
    </cfRule>
  </conditionalFormatting>
  <conditionalFormatting sqref="AH58">
    <cfRule type="iconSet" priority="36">
      <iconSet iconSet="4Arrows" showValue="0">
        <cfvo type="percent" val="0"/>
        <cfvo type="num" val="0.6"/>
        <cfvo type="num" val="0.8"/>
        <cfvo type="num" val="0.9"/>
      </iconSet>
    </cfRule>
    <cfRule type="cellIs" dxfId="2575" priority="37" operator="lessThan">
      <formula>0.6</formula>
    </cfRule>
    <cfRule type="cellIs" dxfId="2574" priority="38" operator="between">
      <formula>0.8</formula>
      <formula>0.899999999999999</formula>
    </cfRule>
    <cfRule type="cellIs" dxfId="2573" priority="39" operator="between">
      <formula>0.6</formula>
      <formula>0.8</formula>
    </cfRule>
    <cfRule type="cellIs" dxfId="2572" priority="40" operator="greaterThanOrEqual">
      <formula>0.9</formula>
    </cfRule>
  </conditionalFormatting>
  <conditionalFormatting sqref="AL58">
    <cfRule type="iconSet" priority="31">
      <iconSet iconSet="4Arrows" showValue="0">
        <cfvo type="percent" val="0"/>
        <cfvo type="num" val="0.6"/>
        <cfvo type="num" val="0.8"/>
        <cfvo type="num" val="0.9"/>
      </iconSet>
    </cfRule>
    <cfRule type="cellIs" dxfId="2571" priority="32" operator="lessThan">
      <formula>0.6</formula>
    </cfRule>
    <cfRule type="cellIs" dxfId="2570" priority="33" operator="between">
      <formula>0.8</formula>
      <formula>0.899999999999999</formula>
    </cfRule>
    <cfRule type="cellIs" dxfId="2569" priority="34" operator="between">
      <formula>0.6</formula>
      <formula>0.8</formula>
    </cfRule>
    <cfRule type="cellIs" dxfId="2568" priority="35" operator="greaterThanOrEqual">
      <formula>0.9</formula>
    </cfRule>
  </conditionalFormatting>
  <conditionalFormatting sqref="AP58">
    <cfRule type="iconSet" priority="26">
      <iconSet iconSet="4Arrows" showValue="0">
        <cfvo type="percent" val="0"/>
        <cfvo type="num" val="0.6"/>
        <cfvo type="num" val="0.8"/>
        <cfvo type="num" val="0.9"/>
      </iconSet>
    </cfRule>
    <cfRule type="cellIs" dxfId="2567" priority="27" operator="lessThan">
      <formula>0.6</formula>
    </cfRule>
    <cfRule type="cellIs" dxfId="2566" priority="28" operator="between">
      <formula>0.8</formula>
      <formula>0.899999999999999</formula>
    </cfRule>
    <cfRule type="cellIs" dxfId="2565" priority="29" operator="between">
      <formula>0.6</formula>
      <formula>0.8</formula>
    </cfRule>
    <cfRule type="cellIs" dxfId="2564" priority="30" operator="greaterThanOrEqual">
      <formula>0.9</formula>
    </cfRule>
  </conditionalFormatting>
  <conditionalFormatting sqref="AD59">
    <cfRule type="iconSet" priority="6">
      <iconSet iconSet="4Arrows" showValue="0">
        <cfvo type="percent" val="0"/>
        <cfvo type="num" val="0.6"/>
        <cfvo type="num" val="0.8"/>
        <cfvo type="num" val="0.9"/>
      </iconSet>
    </cfRule>
    <cfRule type="cellIs" dxfId="2563" priority="7" operator="lessThan">
      <formula>0.6</formula>
    </cfRule>
    <cfRule type="cellIs" dxfId="2562" priority="8" operator="between">
      <formula>0.8</formula>
      <formula>0.899999999999999</formula>
    </cfRule>
    <cfRule type="cellIs" dxfId="2561" priority="9" operator="between">
      <formula>0.6</formula>
      <formula>0.8</formula>
    </cfRule>
    <cfRule type="cellIs" dxfId="2560" priority="10" operator="greaterThanOrEqual">
      <formula>0.9</formula>
    </cfRule>
  </conditionalFormatting>
  <conditionalFormatting sqref="Y59">
    <cfRule type="iconSet" priority="1">
      <iconSet iconSet="4Arrows" showValue="0">
        <cfvo type="percent" val="0"/>
        <cfvo type="num" val="0.6"/>
        <cfvo type="num" val="0.8"/>
        <cfvo type="num" val="0.9"/>
      </iconSet>
    </cfRule>
    <cfRule type="cellIs" dxfId="2559" priority="2" operator="lessThan">
      <formula>0.6</formula>
    </cfRule>
    <cfRule type="cellIs" dxfId="2558" priority="3" operator="between">
      <formula>0.8</formula>
      <formula>0.899999999999999</formula>
    </cfRule>
    <cfRule type="cellIs" dxfId="2557" priority="4" operator="between">
      <formula>0.6</formula>
      <formula>0.8</formula>
    </cfRule>
    <cfRule type="cellIs" dxfId="2556" priority="5" operator="greaterThanOrEqual">
      <formula>0.9</formula>
    </cfRule>
  </conditionalFormatting>
  <conditionalFormatting sqref="AH59">
    <cfRule type="iconSet" priority="11">
      <iconSet iconSet="4Arrows" showValue="0">
        <cfvo type="percent" val="0"/>
        <cfvo type="num" val="0.6"/>
        <cfvo type="num" val="0.8"/>
        <cfvo type="num" val="0.9"/>
      </iconSet>
    </cfRule>
    <cfRule type="cellIs" dxfId="2555" priority="12" operator="lessThan">
      <formula>0.6</formula>
    </cfRule>
    <cfRule type="cellIs" dxfId="2554" priority="13" operator="between">
      <formula>0.8</formula>
      <formula>0.899999999999999</formula>
    </cfRule>
    <cfRule type="cellIs" dxfId="2553" priority="14" operator="between">
      <formula>0.6</formula>
      <formula>0.8</formula>
    </cfRule>
    <cfRule type="cellIs" dxfId="2552" priority="15" operator="greaterThanOrEqual">
      <formula>0.9</formula>
    </cfRule>
  </conditionalFormatting>
  <conditionalFormatting sqref="AL59">
    <cfRule type="iconSet" priority="16">
      <iconSet iconSet="4Arrows" showValue="0">
        <cfvo type="percent" val="0"/>
        <cfvo type="num" val="0.6"/>
        <cfvo type="num" val="0.8"/>
        <cfvo type="num" val="0.9"/>
      </iconSet>
    </cfRule>
    <cfRule type="cellIs" dxfId="2551" priority="17" operator="lessThan">
      <formula>0.6</formula>
    </cfRule>
    <cfRule type="cellIs" dxfId="2550" priority="18" operator="between">
      <formula>0.8</formula>
      <formula>0.899999999999999</formula>
    </cfRule>
    <cfRule type="cellIs" dxfId="2549" priority="19" operator="between">
      <formula>0.6</formula>
      <formula>0.8</formula>
    </cfRule>
    <cfRule type="cellIs" dxfId="2548" priority="20" operator="greaterThanOrEqual">
      <formula>0.9</formula>
    </cfRule>
  </conditionalFormatting>
  <conditionalFormatting sqref="AP59">
    <cfRule type="iconSet" priority="21">
      <iconSet iconSet="4Arrows" showValue="0">
        <cfvo type="percent" val="0"/>
        <cfvo type="num" val="0.6"/>
        <cfvo type="num" val="0.8"/>
        <cfvo type="num" val="0.9"/>
      </iconSet>
    </cfRule>
    <cfRule type="cellIs" dxfId="2547" priority="22" operator="lessThan">
      <formula>0.6</formula>
    </cfRule>
    <cfRule type="cellIs" dxfId="2546" priority="23" operator="between">
      <formula>0.8</formula>
      <formula>0.899999999999999</formula>
    </cfRule>
    <cfRule type="cellIs" dxfId="2545" priority="24" operator="between">
      <formula>0.6</formula>
      <formula>0.8</formula>
    </cfRule>
    <cfRule type="cellIs" dxfId="2544" priority="25" operator="greaterThanOrEqual">
      <formula>0.9</formula>
    </cfRule>
  </conditionalFormatting>
  <conditionalFormatting sqref="AD47:AD49">
    <cfRule type="iconSet" priority="15169">
      <iconSet iconSet="4Arrows" showValue="0">
        <cfvo type="percent" val="0"/>
        <cfvo type="num" val="0.6"/>
        <cfvo type="num" val="0.8"/>
        <cfvo type="num" val="0.9"/>
      </iconSet>
    </cfRule>
    <cfRule type="cellIs" dxfId="2543" priority="15170" operator="lessThan">
      <formula>0.6</formula>
    </cfRule>
    <cfRule type="cellIs" dxfId="2542" priority="15171" operator="between">
      <formula>0.8</formula>
      <formula>0.899999999999999</formula>
    </cfRule>
    <cfRule type="cellIs" dxfId="2541" priority="15172" operator="between">
      <formula>0.6</formula>
      <formula>0.8</formula>
    </cfRule>
    <cfRule type="cellIs" dxfId="2540" priority="15173" operator="greaterThanOrEqual">
      <formula>0.9</formula>
    </cfRule>
  </conditionalFormatting>
  <conditionalFormatting sqref="Y47:Y49">
    <cfRule type="iconSet" priority="15174">
      <iconSet iconSet="4Arrows" showValue="0">
        <cfvo type="percent" val="0"/>
        <cfvo type="num" val="0.6"/>
        <cfvo type="num" val="0.8"/>
        <cfvo type="num" val="0.9"/>
      </iconSet>
    </cfRule>
    <cfRule type="cellIs" dxfId="2539" priority="15175" operator="lessThan">
      <formula>0.6</formula>
    </cfRule>
    <cfRule type="cellIs" dxfId="2538" priority="15176" operator="between">
      <formula>0.8</formula>
      <formula>0.899999999999999</formula>
    </cfRule>
    <cfRule type="cellIs" dxfId="2537" priority="15177" operator="between">
      <formula>0.6</formula>
      <formula>0.8</formula>
    </cfRule>
    <cfRule type="cellIs" dxfId="2536" priority="15178" operator="greaterThanOrEqual">
      <formula>0.9</formula>
    </cfRule>
  </conditionalFormatting>
  <conditionalFormatting sqref="AH47:AH54">
    <cfRule type="iconSet" priority="15179">
      <iconSet iconSet="4Arrows" showValue="0">
        <cfvo type="percent" val="0"/>
        <cfvo type="num" val="0.6"/>
        <cfvo type="num" val="0.8"/>
        <cfvo type="num" val="0.9"/>
      </iconSet>
    </cfRule>
    <cfRule type="cellIs" dxfId="2535" priority="15180" operator="lessThan">
      <formula>0.6</formula>
    </cfRule>
    <cfRule type="cellIs" dxfId="2534" priority="15181" operator="between">
      <formula>0.8</formula>
      <formula>0.899999999999999</formula>
    </cfRule>
    <cfRule type="cellIs" dxfId="2533" priority="15182" operator="between">
      <formula>0.6</formula>
      <formula>0.8</formula>
    </cfRule>
    <cfRule type="cellIs" dxfId="2532" priority="15183" operator="greaterThanOrEqual">
      <formula>0.9</formula>
    </cfRule>
  </conditionalFormatting>
  <conditionalFormatting sqref="AL47:AL54">
    <cfRule type="iconSet" priority="15189">
      <iconSet iconSet="4Arrows" showValue="0">
        <cfvo type="percent" val="0"/>
        <cfvo type="num" val="0.6"/>
        <cfvo type="num" val="0.8"/>
        <cfvo type="num" val="0.9"/>
      </iconSet>
    </cfRule>
    <cfRule type="cellIs" dxfId="2531" priority="15190" operator="lessThan">
      <formula>0.6</formula>
    </cfRule>
    <cfRule type="cellIs" dxfId="2530" priority="15191" operator="between">
      <formula>0.8</formula>
      <formula>0.899999999999999</formula>
    </cfRule>
    <cfRule type="cellIs" dxfId="2529" priority="15192" operator="between">
      <formula>0.6</formula>
      <formula>0.8</formula>
    </cfRule>
    <cfRule type="cellIs" dxfId="2528" priority="15193" operator="greaterThanOrEqual">
      <formula>0.9</formula>
    </cfRule>
  </conditionalFormatting>
  <conditionalFormatting sqref="AP47:AP54">
    <cfRule type="iconSet" priority="15199">
      <iconSet iconSet="4Arrows" showValue="0">
        <cfvo type="percent" val="0"/>
        <cfvo type="num" val="0.6"/>
        <cfvo type="num" val="0.8"/>
        <cfvo type="num" val="0.9"/>
      </iconSet>
    </cfRule>
    <cfRule type="cellIs" dxfId="2527" priority="15200" operator="lessThan">
      <formula>0.6</formula>
    </cfRule>
    <cfRule type="cellIs" dxfId="2526" priority="15201" operator="between">
      <formula>0.8</formula>
      <formula>0.899999999999999</formula>
    </cfRule>
    <cfRule type="cellIs" dxfId="2525" priority="15202" operator="between">
      <formula>0.6</formula>
      <formula>0.8</formula>
    </cfRule>
    <cfRule type="cellIs" dxfId="2524" priority="15203" operator="greaterThanOrEqual">
      <formula>0.9</formula>
    </cfRule>
  </conditionalFormatting>
  <pageMargins left="0.7" right="0.7" top="0.75" bottom="0.75" header="0.3" footer="0.3"/>
  <pageSetup paperSize="9" orientation="portrait" r:id="rId1"/>
  <drawing r:id="rId2"/>
</worksheet>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Contexto</vt:lpstr>
      <vt:lpstr>Dirección G. Corporativa</vt:lpstr>
      <vt:lpstr>Dirección de Personas Juríd</vt:lpstr>
      <vt:lpstr>Oficina Comunicaciones</vt:lpstr>
      <vt:lpstr>Oficina Jurídica</vt:lpstr>
      <vt:lpstr>Dirección de PLaneación </vt:lpstr>
      <vt:lpstr>Dirección de Cultura Ciudadana</vt:lpstr>
      <vt:lpstr>Dirección ACyP_Infraestructura</vt:lpstr>
      <vt:lpstr>Dir_Subdir. Arte, Cultura y P.</vt:lpstr>
      <vt:lpstr>Dirección Fomento</vt:lpstr>
      <vt:lpstr>Dirección Asuntos Locales y P</vt:lpstr>
      <vt:lpstr> Dirección Lectura y Biblioteca</vt:lpstr>
      <vt:lpstr>Oficina de Control Interno</vt:lpstr>
      <vt:lpstr>Control Interno Disciplinario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Martinez</dc:creator>
  <cp:lastModifiedBy>Johanna Cendales</cp:lastModifiedBy>
  <cp:lastPrinted>2019-01-21T17:02:47Z</cp:lastPrinted>
  <dcterms:created xsi:type="dcterms:W3CDTF">2018-06-28T21:22:08Z</dcterms:created>
  <dcterms:modified xsi:type="dcterms:W3CDTF">2019-11-28T13:18:11Z</dcterms:modified>
</cp:coreProperties>
</file>